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D:\Daily\OSA\"/>
    </mc:Choice>
  </mc:AlternateContent>
  <xr:revisionPtr revIDLastSave="0" documentId="13_ncr:1_{C9402A79-3B00-4B86-960D-DDE397DA011F}" xr6:coauthVersionLast="47" xr6:coauthVersionMax="47" xr10:uidLastSave="{00000000-0000-0000-0000-000000000000}"/>
  <bookViews>
    <workbookView xWindow="-110" yWindow="-110" windowWidth="19420" windowHeight="10420" tabRatio="675" activeTab="6" xr2:uid="{00000000-000D-0000-FFFF-FFFF00000000}"/>
  </bookViews>
  <sheets>
    <sheet name="Dashboard" sheetId="8" r:id="rId1"/>
    <sheet name="Pivot" sheetId="7" r:id="rId2"/>
    <sheet name="By Customer" sheetId="5" r:id="rId3"/>
    <sheet name="(Exclude Pampers)" sheetId="12" state="hidden" r:id="rId4"/>
    <sheet name="By Brand" sheetId="4" r:id="rId5"/>
    <sheet name="By Category" sheetId="3" r:id="rId6"/>
    <sheet name="OSA" sheetId="1" r:id="rId7"/>
    <sheet name="Sales" sheetId="2" r:id="rId8"/>
    <sheet name="Note" sheetId="13" state="hidden" r:id="rId9"/>
    <sheet name="Sheet2" sheetId="11" state="hidden" r:id="rId10"/>
    <sheet name="CARS" sheetId="9" state="hidden" r:id="rId11"/>
    <sheet name="Sheet1" sheetId="10" state="hidden" r:id="rId12"/>
  </sheets>
  <definedNames>
    <definedName name="_xlnm._FilterDatabase" localSheetId="4" hidden="1">'By Brand'!$B$2:$K$87</definedName>
    <definedName name="_xlnm._FilterDatabase" localSheetId="10" hidden="1">CARS!$B$1:$T$1</definedName>
    <definedName name="_xlnm._FilterDatabase" localSheetId="0" hidden="1">Dashboard!$AB$6:$AB$11</definedName>
    <definedName name="_xlnm._FilterDatabase" localSheetId="6" hidden="1">OSA!$A$3:$BL$5699</definedName>
    <definedName name="_xlnm._FilterDatabase" localSheetId="1" hidden="1">Pivot!$I$2:$L$219</definedName>
    <definedName name="_xlnm._FilterDatabase" localSheetId="7" hidden="1">Sales!$A$2:$AC$2</definedName>
    <definedName name="_xlnm._FilterDatabase" localSheetId="9" hidden="1">Sheet2!$M$1:$N$322</definedName>
    <definedName name="Slicer_Brand">#N/A</definedName>
    <definedName name="Slicer_Brand1">#N/A</definedName>
    <definedName name="Slicer_Category">#N/A</definedName>
    <definedName name="Slicer_Customer">#N/A</definedName>
    <definedName name="Slicer_Date">#N/A</definedName>
    <definedName name="Slicer_Date1">#N/A</definedName>
    <definedName name="Slicer_eCustomer">#N/A</definedName>
    <definedName name="Slicer_eCustomer1">#N/A</definedName>
    <definedName name="Slicer_eCustomer2">#N/A</definedName>
    <definedName name="Slicer_Type">#N/A</definedName>
    <definedName name="Slicer_Type1">#N/A</definedName>
  </definedNames>
  <calcPr calcId="191029"/>
  <pivotCaches>
    <pivotCache cacheId="8" r:id="rId13"/>
    <pivotCache cacheId="9" r:id="rId14"/>
    <pivotCache cacheId="10" r:id="rId15"/>
    <pivotCache cacheId="11" r:id="rId16"/>
    <pivotCache cacheId="12"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002" i="1" l="1"/>
  <c r="R3379" i="1"/>
  <c r="AG5" i="5" l="1"/>
  <c r="AG3" i="5"/>
  <c r="AF5" i="5"/>
  <c r="R2241" i="1" l="1"/>
  <c r="AE5" i="5"/>
  <c r="AB5" i="5"/>
  <c r="AC5" i="5"/>
  <c r="AD5" i="5"/>
  <c r="BD2242" i="1"/>
  <c r="BD2241" i="1"/>
  <c r="BD2240" i="1"/>
  <c r="BD2239" i="1"/>
  <c r="BD2238" i="1"/>
  <c r="R2242" i="1"/>
  <c r="R2240" i="1"/>
  <c r="R2239" i="1"/>
  <c r="R2238" i="1"/>
  <c r="R3378" i="1"/>
  <c r="AA8" i="5" l="1"/>
  <c r="AA5" i="5"/>
  <c r="AG7" i="5"/>
  <c r="R5699" i="1"/>
  <c r="AG112" i="5"/>
  <c r="AG4" i="5"/>
  <c r="AG6" i="5"/>
  <c r="AG113" i="5"/>
  <c r="AG115" i="5"/>
  <c r="AG117" i="5"/>
  <c r="AG114" i="5"/>
  <c r="AH97" i="5"/>
  <c r="AH94" i="5"/>
  <c r="AH95" i="5"/>
  <c r="AH96" i="5"/>
  <c r="AG80" i="5"/>
  <c r="AG77" i="5"/>
  <c r="AG78" i="5"/>
  <c r="AG79" i="5"/>
  <c r="AH21" i="5"/>
  <c r="AH23" i="5"/>
  <c r="AH22" i="5"/>
  <c r="BD5699" i="1"/>
  <c r="Q5699" i="1"/>
  <c r="P5699" i="1"/>
  <c r="O5699" i="1"/>
  <c r="N5699" i="1"/>
  <c r="M5699" i="1"/>
  <c r="L5699" i="1"/>
  <c r="AH24" i="5" l="1"/>
  <c r="AH20" i="5"/>
  <c r="AH25" i="5"/>
  <c r="AG82" i="5"/>
  <c r="AH99" i="5"/>
  <c r="AG8" i="5"/>
  <c r="AG81" i="5"/>
  <c r="AH98" i="5"/>
  <c r="AG116" i="5"/>
  <c r="N78" i="5"/>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M3379" i="1" l="1"/>
  <c r="P3379" i="1"/>
  <c r="O3379" i="1"/>
  <c r="N3379" i="1"/>
  <c r="L3379" i="1"/>
  <c r="M3378" i="1"/>
  <c r="N3378" i="1"/>
  <c r="L3378" i="1"/>
  <c r="D94" i="5"/>
  <c r="AH129" i="5"/>
  <c r="G138" i="5" s="1"/>
  <c r="AH130" i="5"/>
  <c r="G139" i="5" s="1"/>
  <c r="AH131" i="5"/>
  <c r="G140" i="5" s="1"/>
  <c r="AH132" i="5"/>
  <c r="G141" i="5" s="1"/>
  <c r="AH133" i="5"/>
  <c r="G142" i="5" s="1"/>
  <c r="AH134" i="5"/>
  <c r="G143" i="5" s="1"/>
  <c r="BD5698" i="1" l="1"/>
  <c r="R5698" i="1"/>
  <c r="BD5697" i="1"/>
  <c r="R5697" i="1"/>
  <c r="BD5696" i="1"/>
  <c r="R5696" i="1"/>
  <c r="BD5695" i="1"/>
  <c r="R5695" i="1"/>
  <c r="BD5694" i="1"/>
  <c r="R5694" i="1"/>
  <c r="BD5693" i="1"/>
  <c r="R5693" i="1"/>
  <c r="BD5692" i="1"/>
  <c r="R5692" i="1"/>
  <c r="BD5691" i="1"/>
  <c r="R5691" i="1"/>
  <c r="BD5690" i="1"/>
  <c r="R5690" i="1"/>
  <c r="BD5689" i="1"/>
  <c r="R5689" i="1"/>
  <c r="BD5688" i="1"/>
  <c r="R5688" i="1"/>
  <c r="BD5687" i="1"/>
  <c r="R5687" i="1"/>
  <c r="BD5686" i="1"/>
  <c r="R5686" i="1"/>
  <c r="BD5685" i="1"/>
  <c r="R5685" i="1"/>
  <c r="BD5684" i="1"/>
  <c r="R5684" i="1"/>
  <c r="BD5683" i="1"/>
  <c r="R5683" i="1"/>
  <c r="BD5682" i="1"/>
  <c r="R5682" i="1"/>
  <c r="BD5681" i="1"/>
  <c r="R5681" i="1"/>
  <c r="BD5680" i="1"/>
  <c r="R5680" i="1"/>
  <c r="BD5679" i="1"/>
  <c r="R5679" i="1"/>
  <c r="BD5678" i="1"/>
  <c r="R5678" i="1"/>
  <c r="BD5677" i="1"/>
  <c r="R5677" i="1"/>
  <c r="BD5676" i="1"/>
  <c r="R5676" i="1"/>
  <c r="BD5675" i="1"/>
  <c r="R5675" i="1"/>
  <c r="BD5674" i="1"/>
  <c r="R5674" i="1"/>
  <c r="BD5673" i="1"/>
  <c r="R5673" i="1"/>
  <c r="BD5672" i="1"/>
  <c r="R5672" i="1"/>
  <c r="BD5671" i="1"/>
  <c r="R5671" i="1"/>
  <c r="BD5670" i="1"/>
  <c r="R5670" i="1"/>
  <c r="BD5669" i="1"/>
  <c r="R5669" i="1"/>
  <c r="BD5668" i="1"/>
  <c r="R5668" i="1"/>
  <c r="BD5667" i="1"/>
  <c r="R5667" i="1"/>
  <c r="BD5666" i="1"/>
  <c r="R5666" i="1"/>
  <c r="BD5665" i="1"/>
  <c r="R5665" i="1"/>
  <c r="BD5664" i="1"/>
  <c r="R5664" i="1"/>
  <c r="BD5663" i="1"/>
  <c r="R5663" i="1"/>
  <c r="BD5662" i="1"/>
  <c r="R5662" i="1"/>
  <c r="BD5661" i="1"/>
  <c r="R5661" i="1"/>
  <c r="BD5660" i="1"/>
  <c r="R5660" i="1"/>
  <c r="BD5659" i="1"/>
  <c r="R5659" i="1"/>
  <c r="BD5658" i="1"/>
  <c r="R5658" i="1"/>
  <c r="BD5657" i="1"/>
  <c r="R5657" i="1"/>
  <c r="BD5656" i="1"/>
  <c r="R5656" i="1"/>
  <c r="BD5655" i="1"/>
  <c r="R5655" i="1"/>
  <c r="BD5654" i="1"/>
  <c r="R5654" i="1"/>
  <c r="BD5653" i="1"/>
  <c r="R5653" i="1"/>
  <c r="BD5652" i="1"/>
  <c r="R5652" i="1"/>
  <c r="BD5651" i="1"/>
  <c r="R5651" i="1"/>
  <c r="BD5650" i="1"/>
  <c r="R5650" i="1"/>
  <c r="BD5649" i="1"/>
  <c r="R5649" i="1"/>
  <c r="BD5648" i="1"/>
  <c r="R5648" i="1"/>
  <c r="BD5647" i="1"/>
  <c r="R5647" i="1"/>
  <c r="BD5646" i="1"/>
  <c r="R5646" i="1"/>
  <c r="BD5645" i="1"/>
  <c r="R5645" i="1"/>
  <c r="BD5644" i="1"/>
  <c r="R5644" i="1"/>
  <c r="BD5643" i="1"/>
  <c r="R5643" i="1"/>
  <c r="BD5642" i="1"/>
  <c r="R5642" i="1"/>
  <c r="BD5641" i="1"/>
  <c r="R5641" i="1"/>
  <c r="BD5640" i="1"/>
  <c r="R5640" i="1"/>
  <c r="BD5639" i="1"/>
  <c r="R5639" i="1"/>
  <c r="BD5638" i="1"/>
  <c r="R5638" i="1"/>
  <c r="BD5637" i="1"/>
  <c r="R5637" i="1"/>
  <c r="BD5636" i="1"/>
  <c r="R5636" i="1"/>
  <c r="BD5635" i="1"/>
  <c r="R5635" i="1"/>
  <c r="BD5634" i="1"/>
  <c r="R5634" i="1"/>
  <c r="BD5633" i="1"/>
  <c r="R5633" i="1"/>
  <c r="BD5632" i="1"/>
  <c r="R5632" i="1"/>
  <c r="BD5631" i="1"/>
  <c r="R5631" i="1"/>
  <c r="BD5630" i="1"/>
  <c r="R5630" i="1"/>
  <c r="BD5629" i="1"/>
  <c r="R5629" i="1"/>
  <c r="BD5628" i="1"/>
  <c r="R5628" i="1"/>
  <c r="BD5627"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BD5554" i="1"/>
  <c r="R5554" i="1"/>
  <c r="BD5553" i="1"/>
  <c r="R5553" i="1"/>
  <c r="BD5552" i="1"/>
  <c r="R5552" i="1"/>
  <c r="BD5551" i="1"/>
  <c r="R5551" i="1"/>
  <c r="BD5550" i="1"/>
  <c r="R5550" i="1"/>
  <c r="BD5549" i="1"/>
  <c r="R5549" i="1"/>
  <c r="BD5548" i="1"/>
  <c r="R5548" i="1"/>
  <c r="BD5547" i="1"/>
  <c r="R5547" i="1"/>
  <c r="BD5546" i="1"/>
  <c r="R5546" i="1"/>
  <c r="BD5545" i="1"/>
  <c r="R5545" i="1"/>
  <c r="BD5544" i="1"/>
  <c r="R5544" i="1"/>
  <c r="BD5543" i="1"/>
  <c r="R5543" i="1"/>
  <c r="BD5542" i="1"/>
  <c r="R5542" i="1"/>
  <c r="BD5541" i="1"/>
  <c r="R5541" i="1"/>
  <c r="BD5540" i="1"/>
  <c r="R5540" i="1"/>
  <c r="BD5539" i="1"/>
  <c r="R5539" i="1"/>
  <c r="BD5538" i="1"/>
  <c r="R5538" i="1"/>
  <c r="BD5537" i="1"/>
  <c r="R5537" i="1"/>
  <c r="BD5536" i="1"/>
  <c r="R5536" i="1"/>
  <c r="BD5535" i="1"/>
  <c r="R5535" i="1"/>
  <c r="BD5534" i="1"/>
  <c r="R5534" i="1"/>
  <c r="BD5533" i="1"/>
  <c r="R5533" i="1"/>
  <c r="BD5532" i="1"/>
  <c r="R5532" i="1"/>
  <c r="BD5531" i="1"/>
  <c r="R5531" i="1"/>
  <c r="BD5530" i="1"/>
  <c r="R5530" i="1"/>
  <c r="BD5529" i="1"/>
  <c r="R5529" i="1"/>
  <c r="BD5528" i="1"/>
  <c r="R5528" i="1"/>
  <c r="BD5527" i="1"/>
  <c r="R5527" i="1"/>
  <c r="BD5526" i="1"/>
  <c r="R5526" i="1"/>
  <c r="BD5525" i="1"/>
  <c r="R5525" i="1"/>
  <c r="BD5524" i="1"/>
  <c r="R5524" i="1"/>
  <c r="BD5523" i="1"/>
  <c r="R5523" i="1"/>
  <c r="BD5522" i="1"/>
  <c r="R5522" i="1"/>
  <c r="BD5521" i="1"/>
  <c r="R5521" i="1"/>
  <c r="BD5520" i="1"/>
  <c r="R5520" i="1"/>
  <c r="BD5519" i="1"/>
  <c r="R5519" i="1"/>
  <c r="BD5518" i="1"/>
  <c r="R5518" i="1"/>
  <c r="BD5517" i="1"/>
  <c r="R5517" i="1"/>
  <c r="BD5516" i="1"/>
  <c r="R5516" i="1"/>
  <c r="BD5515" i="1"/>
  <c r="R5515" i="1"/>
  <c r="BD5514" i="1"/>
  <c r="R5514" i="1"/>
  <c r="BD5513" i="1"/>
  <c r="R5513" i="1"/>
  <c r="BD5512" i="1"/>
  <c r="R5512" i="1"/>
  <c r="BD5511" i="1"/>
  <c r="R5511" i="1"/>
  <c r="BD5510" i="1"/>
  <c r="R5510" i="1"/>
  <c r="BD5509" i="1"/>
  <c r="R5509" i="1"/>
  <c r="BD5508" i="1"/>
  <c r="R5508" i="1"/>
  <c r="BD5507" i="1"/>
  <c r="R5507" i="1"/>
  <c r="BD5506" i="1"/>
  <c r="R5506" i="1"/>
  <c r="BD5505" i="1"/>
  <c r="R5505" i="1"/>
  <c r="BD5504" i="1"/>
  <c r="R5504" i="1"/>
  <c r="BD5503" i="1"/>
  <c r="R5503" i="1"/>
  <c r="BD5502" i="1"/>
  <c r="R5502" i="1"/>
  <c r="BD5501" i="1"/>
  <c r="R5501" i="1"/>
  <c r="BD5500" i="1"/>
  <c r="R5500" i="1"/>
  <c r="BD5499" i="1"/>
  <c r="R5499" i="1"/>
  <c r="BD5498" i="1"/>
  <c r="R5498" i="1"/>
  <c r="BD5497" i="1"/>
  <c r="R5497" i="1"/>
  <c r="BD5496" i="1"/>
  <c r="R5496" i="1"/>
  <c r="BD5495" i="1"/>
  <c r="R5495" i="1"/>
  <c r="BD5494" i="1"/>
  <c r="R5494" i="1"/>
  <c r="BD5493" i="1"/>
  <c r="R5493" i="1"/>
  <c r="BD5492" i="1"/>
  <c r="R5492" i="1"/>
  <c r="BD5491" i="1"/>
  <c r="R5491" i="1"/>
  <c r="BD5490" i="1"/>
  <c r="R5490" i="1"/>
  <c r="BD5489" i="1"/>
  <c r="R5489" i="1"/>
  <c r="BD5488" i="1"/>
  <c r="R5488" i="1"/>
  <c r="BD5487" i="1"/>
  <c r="R5487" i="1"/>
  <c r="BD5486" i="1"/>
  <c r="R5486" i="1"/>
  <c r="BD5485" i="1"/>
  <c r="R5485" i="1"/>
  <c r="BD5484" i="1"/>
  <c r="R5484" i="1"/>
  <c r="BD5483" i="1"/>
  <c r="R5483" i="1"/>
  <c r="BD5482" i="1"/>
  <c r="R5482" i="1"/>
  <c r="BD5481" i="1"/>
  <c r="R5481" i="1"/>
  <c r="BD5480" i="1"/>
  <c r="R5480" i="1"/>
  <c r="BD5479" i="1"/>
  <c r="R5479" i="1"/>
  <c r="BD5478" i="1"/>
  <c r="R5478" i="1"/>
  <c r="BD5477" i="1"/>
  <c r="R5477" i="1"/>
  <c r="BD5476" i="1"/>
  <c r="R5476" i="1"/>
  <c r="BD5475" i="1"/>
  <c r="R5475" i="1"/>
  <c r="BD5474" i="1"/>
  <c r="R5474" i="1"/>
  <c r="BD5473" i="1"/>
  <c r="R5473" i="1"/>
  <c r="BD5472" i="1"/>
  <c r="R5472" i="1"/>
  <c r="BD5471" i="1"/>
  <c r="R5471" i="1"/>
  <c r="BD5470" i="1"/>
  <c r="R5470" i="1"/>
  <c r="BD5469" i="1"/>
  <c r="R5469" i="1"/>
  <c r="BD5468" i="1"/>
  <c r="R5468" i="1"/>
  <c r="BD5467" i="1"/>
  <c r="R5467" i="1"/>
  <c r="BD5466" i="1"/>
  <c r="R5466" i="1"/>
  <c r="BD5465" i="1"/>
  <c r="R5465" i="1"/>
  <c r="BD5464" i="1"/>
  <c r="R5464" i="1"/>
  <c r="BD5463" i="1"/>
  <c r="R5463" i="1"/>
  <c r="BD5462" i="1"/>
  <c r="R5462" i="1"/>
  <c r="BD5461" i="1"/>
  <c r="R5461" i="1"/>
  <c r="BD5460" i="1"/>
  <c r="R5460" i="1"/>
  <c r="BD5459" i="1"/>
  <c r="R5459" i="1"/>
  <c r="BD5458" i="1"/>
  <c r="R5458" i="1"/>
  <c r="BD5457" i="1"/>
  <c r="R5457" i="1"/>
  <c r="BD5456" i="1"/>
  <c r="R5456" i="1"/>
  <c r="BD5455" i="1"/>
  <c r="R5455" i="1"/>
  <c r="BD5454" i="1"/>
  <c r="R5454" i="1"/>
  <c r="BD5453" i="1"/>
  <c r="R5453" i="1"/>
  <c r="BD5452" i="1"/>
  <c r="R5452" i="1"/>
  <c r="BD5451" i="1"/>
  <c r="R5451" i="1"/>
  <c r="BD5450" i="1"/>
  <c r="R5450" i="1"/>
  <c r="BD5449" i="1"/>
  <c r="R5449" i="1"/>
  <c r="BD5448" i="1"/>
  <c r="R5448" i="1"/>
  <c r="BD5447" i="1"/>
  <c r="R5447" i="1"/>
  <c r="BD5446" i="1"/>
  <c r="R5446" i="1"/>
  <c r="BD5445" i="1"/>
  <c r="R5445" i="1"/>
  <c r="BD5444" i="1"/>
  <c r="R5444" i="1"/>
  <c r="BD5443" i="1"/>
  <c r="R5443" i="1"/>
  <c r="BD5442" i="1"/>
  <c r="R5442" i="1"/>
  <c r="BD5441" i="1"/>
  <c r="R5441" i="1"/>
  <c r="BD5440" i="1"/>
  <c r="R5440" i="1"/>
  <c r="BD5439" i="1"/>
  <c r="R5439" i="1"/>
  <c r="BD5438" i="1"/>
  <c r="R5438" i="1"/>
  <c r="BD5437" i="1"/>
  <c r="R5437" i="1"/>
  <c r="BD5436" i="1"/>
  <c r="R5436" i="1"/>
  <c r="BD5435" i="1"/>
  <c r="R5435" i="1"/>
  <c r="BD5434" i="1"/>
  <c r="R5434" i="1"/>
  <c r="BD5433" i="1"/>
  <c r="R5433" i="1"/>
  <c r="BD5432" i="1"/>
  <c r="R5432" i="1"/>
  <c r="BD5431" i="1"/>
  <c r="R5431" i="1"/>
  <c r="BD5430" i="1"/>
  <c r="R5430" i="1"/>
  <c r="BD5429" i="1"/>
  <c r="R5429" i="1"/>
  <c r="BD5428" i="1"/>
  <c r="R5428" i="1"/>
  <c r="BD5427" i="1"/>
  <c r="R5427" i="1"/>
  <c r="BD5426" i="1"/>
  <c r="R5426" i="1"/>
  <c r="BD5425" i="1"/>
  <c r="R5425" i="1"/>
  <c r="BD5424" i="1"/>
  <c r="R5424" i="1"/>
  <c r="BD5423" i="1"/>
  <c r="R5423" i="1"/>
  <c r="BD5422" i="1"/>
  <c r="R5422" i="1"/>
  <c r="BD5421" i="1"/>
  <c r="R5421" i="1"/>
  <c r="BD5420" i="1"/>
  <c r="R5420" i="1"/>
  <c r="BD5419" i="1"/>
  <c r="R5419" i="1"/>
  <c r="BD5418" i="1"/>
  <c r="R5418" i="1"/>
  <c r="BD5417" i="1"/>
  <c r="R5417" i="1"/>
  <c r="BD5416" i="1"/>
  <c r="R5416" i="1"/>
  <c r="BD5415" i="1"/>
  <c r="R5415" i="1"/>
  <c r="BD5414" i="1"/>
  <c r="R5414" i="1"/>
  <c r="BD5413" i="1"/>
  <c r="R5413" i="1"/>
  <c r="BD5412" i="1"/>
  <c r="R5412" i="1"/>
  <c r="BD5411" i="1"/>
  <c r="R5411" i="1"/>
  <c r="BD5410" i="1"/>
  <c r="R5410" i="1"/>
  <c r="BD5409" i="1"/>
  <c r="R5409" i="1"/>
  <c r="BD5408" i="1"/>
  <c r="R5408" i="1"/>
  <c r="BD5407" i="1"/>
  <c r="R5407" i="1"/>
  <c r="BD5406" i="1"/>
  <c r="R5406" i="1"/>
  <c r="BD5405" i="1"/>
  <c r="R5405" i="1"/>
  <c r="BD5404" i="1"/>
  <c r="R5404" i="1"/>
  <c r="BD5403" i="1"/>
  <c r="R5403" i="1"/>
  <c r="BD5402" i="1"/>
  <c r="R5402" i="1"/>
  <c r="BD5401" i="1"/>
  <c r="R5401" i="1"/>
  <c r="BD5400" i="1"/>
  <c r="R5400" i="1"/>
  <c r="BD5399" i="1"/>
  <c r="R5399" i="1"/>
  <c r="BD5398" i="1"/>
  <c r="R5398" i="1"/>
  <c r="BD5397" i="1"/>
  <c r="R5397" i="1"/>
  <c r="BD5396" i="1"/>
  <c r="R5396" i="1"/>
  <c r="BD5395" i="1"/>
  <c r="R5395" i="1"/>
  <c r="BD5394" i="1"/>
  <c r="R5394" i="1"/>
  <c r="BD5393" i="1"/>
  <c r="R5393" i="1"/>
  <c r="BD5392" i="1"/>
  <c r="R5392" i="1"/>
  <c r="BD5391" i="1"/>
  <c r="R5391" i="1"/>
  <c r="BD5390" i="1"/>
  <c r="R5390" i="1"/>
  <c r="BD5389" i="1"/>
  <c r="R5389" i="1"/>
  <c r="BD5388" i="1"/>
  <c r="R5388" i="1"/>
  <c r="BD5387" i="1"/>
  <c r="R5387" i="1"/>
  <c r="BD5386" i="1"/>
  <c r="R5386" i="1"/>
  <c r="BD5385" i="1"/>
  <c r="R5385" i="1"/>
  <c r="BD5384" i="1"/>
  <c r="R5384" i="1"/>
  <c r="BD5383" i="1"/>
  <c r="R5383" i="1"/>
  <c r="BD5382" i="1"/>
  <c r="R5382" i="1"/>
  <c r="BD5381" i="1"/>
  <c r="R5381" i="1"/>
  <c r="BD5380" i="1"/>
  <c r="R5380" i="1"/>
  <c r="BD5379" i="1"/>
  <c r="R5379" i="1"/>
  <c r="BD5378" i="1"/>
  <c r="R5378" i="1"/>
  <c r="BD5377" i="1"/>
  <c r="R5377" i="1"/>
  <c r="BD5376" i="1"/>
  <c r="R5376" i="1"/>
  <c r="BD5375" i="1"/>
  <c r="R5375" i="1"/>
  <c r="BD5374" i="1"/>
  <c r="R5374" i="1"/>
  <c r="BD5373" i="1"/>
  <c r="R5373" i="1"/>
  <c r="BD5372" i="1"/>
  <c r="R5372" i="1"/>
  <c r="BD5371" i="1"/>
  <c r="R5371" i="1"/>
  <c r="BD5370" i="1"/>
  <c r="R5370" i="1"/>
  <c r="BD5369" i="1"/>
  <c r="R5369" i="1"/>
  <c r="BD5368" i="1"/>
  <c r="R5368" i="1"/>
  <c r="BD5367" i="1"/>
  <c r="R5367" i="1"/>
  <c r="BD5366" i="1"/>
  <c r="R5366" i="1"/>
  <c r="BD5365" i="1"/>
  <c r="R5365" i="1"/>
  <c r="BD5364" i="1"/>
  <c r="R5364" i="1"/>
  <c r="BD5363" i="1"/>
  <c r="R5363" i="1"/>
  <c r="BD5362" i="1"/>
  <c r="R5362" i="1"/>
  <c r="BD5361" i="1"/>
  <c r="R5361" i="1"/>
  <c r="BD5360" i="1"/>
  <c r="R5360" i="1"/>
  <c r="BD5359" i="1"/>
  <c r="R5359" i="1"/>
  <c r="BD5358" i="1"/>
  <c r="R5358" i="1"/>
  <c r="BD5357" i="1"/>
  <c r="R5357" i="1"/>
  <c r="BD5356" i="1"/>
  <c r="R5356" i="1"/>
  <c r="BD5355" i="1"/>
  <c r="R5355" i="1"/>
  <c r="BD5354" i="1"/>
  <c r="R5354" i="1"/>
  <c r="BD5353" i="1"/>
  <c r="R5353" i="1"/>
  <c r="BD5352" i="1"/>
  <c r="R5352" i="1"/>
  <c r="BD5351" i="1"/>
  <c r="R5351" i="1"/>
  <c r="BD5350" i="1"/>
  <c r="R5350" i="1"/>
  <c r="BD5349" i="1"/>
  <c r="R5349" i="1"/>
  <c r="BD5348" i="1"/>
  <c r="R5348" i="1"/>
  <c r="BD5347" i="1"/>
  <c r="R5347" i="1"/>
  <c r="BD5346" i="1"/>
  <c r="R5346" i="1"/>
  <c r="BD5345" i="1"/>
  <c r="R5345" i="1"/>
  <c r="BD5344" i="1"/>
  <c r="R5344" i="1"/>
  <c r="BD5343" i="1"/>
  <c r="R5343" i="1"/>
  <c r="BD5342" i="1"/>
  <c r="R5342" i="1"/>
  <c r="BD5341" i="1"/>
  <c r="R5341" i="1"/>
  <c r="BD5340" i="1"/>
  <c r="R5340" i="1"/>
  <c r="BD5339" i="1"/>
  <c r="R5339" i="1"/>
  <c r="BD5338" i="1"/>
  <c r="R5338" i="1"/>
  <c r="BD5337" i="1"/>
  <c r="R5337" i="1"/>
  <c r="BD5336" i="1"/>
  <c r="R5336" i="1"/>
  <c r="BD5335" i="1"/>
  <c r="R5335" i="1"/>
  <c r="BD5334" i="1"/>
  <c r="R5334" i="1"/>
  <c r="BD5333" i="1"/>
  <c r="BD5332" i="1"/>
  <c r="R5332" i="1"/>
  <c r="BD5331" i="1"/>
  <c r="R5331" i="1"/>
  <c r="BD5330" i="1"/>
  <c r="R5330" i="1"/>
  <c r="BD5329" i="1"/>
  <c r="R5329" i="1"/>
  <c r="BD5328" i="1"/>
  <c r="R5328" i="1"/>
  <c r="BD5327" i="1"/>
  <c r="R5327" i="1"/>
  <c r="BD5326" i="1"/>
  <c r="R5326" i="1"/>
  <c r="BD5325" i="1"/>
  <c r="R5325" i="1"/>
  <c r="BD5324" i="1"/>
  <c r="R5324" i="1"/>
  <c r="BD5323" i="1"/>
  <c r="R5323" i="1"/>
  <c r="BD5322" i="1"/>
  <c r="R5322" i="1"/>
  <c r="BD5321" i="1"/>
  <c r="R5321" i="1"/>
  <c r="BD5320" i="1"/>
  <c r="R5320" i="1"/>
  <c r="BD5319" i="1"/>
  <c r="R5319" i="1"/>
  <c r="BD5318" i="1"/>
  <c r="R5318" i="1"/>
  <c r="BD5317" i="1"/>
  <c r="R5317" i="1"/>
  <c r="BD5316" i="1"/>
  <c r="R5316" i="1"/>
  <c r="BD5315" i="1"/>
  <c r="R5315" i="1"/>
  <c r="BD5314" i="1"/>
  <c r="R5314" i="1"/>
  <c r="BD5313" i="1"/>
  <c r="R5313" i="1"/>
  <c r="BD5312" i="1"/>
  <c r="R5312" i="1"/>
  <c r="BD5311" i="1"/>
  <c r="R5311" i="1"/>
  <c r="BD5310" i="1"/>
  <c r="R5310" i="1"/>
  <c r="BD5309" i="1"/>
  <c r="R5309" i="1"/>
  <c r="BD5308" i="1"/>
  <c r="R5308" i="1"/>
  <c r="BD5307" i="1"/>
  <c r="R5307" i="1"/>
  <c r="BD5306" i="1"/>
  <c r="R5306" i="1"/>
  <c r="BD5305" i="1"/>
  <c r="R5305" i="1"/>
  <c r="BD5304" i="1"/>
  <c r="R5304" i="1"/>
  <c r="BD5303" i="1"/>
  <c r="R5303" i="1"/>
  <c r="BD5302" i="1"/>
  <c r="R5302" i="1"/>
  <c r="BD5301" i="1"/>
  <c r="R5301" i="1"/>
  <c r="BD5300" i="1"/>
  <c r="R5300" i="1"/>
  <c r="BD5299" i="1"/>
  <c r="R5299" i="1"/>
  <c r="BD5298" i="1"/>
  <c r="R5298" i="1"/>
  <c r="BD5297" i="1"/>
  <c r="R5297" i="1"/>
  <c r="BD5296" i="1"/>
  <c r="R5296" i="1"/>
  <c r="BD5295" i="1"/>
  <c r="R5295" i="1"/>
  <c r="BD5294" i="1"/>
  <c r="R5294" i="1"/>
  <c r="BD5293" i="1"/>
  <c r="R5293" i="1"/>
  <c r="BD5292" i="1"/>
  <c r="R5292" i="1"/>
  <c r="BD5291" i="1"/>
  <c r="R5291" i="1"/>
  <c r="BD5290" i="1"/>
  <c r="R5290" i="1"/>
  <c r="BD5289" i="1"/>
  <c r="R5289" i="1"/>
  <c r="BD5288" i="1"/>
  <c r="R5288" i="1"/>
  <c r="BD5287" i="1"/>
  <c r="R5287" i="1"/>
  <c r="BD5286" i="1"/>
  <c r="R5286" i="1"/>
  <c r="BD5285" i="1"/>
  <c r="R5285" i="1"/>
  <c r="BD5284" i="1"/>
  <c r="R5284" i="1"/>
  <c r="BD5283" i="1"/>
  <c r="R5283" i="1"/>
  <c r="BD5282" i="1"/>
  <c r="R5282" i="1"/>
  <c r="BD5281" i="1"/>
  <c r="R5281" i="1"/>
  <c r="BD5280" i="1"/>
  <c r="R5280" i="1"/>
  <c r="BD5279" i="1"/>
  <c r="R5279" i="1"/>
  <c r="BD5278" i="1"/>
  <c r="R5278" i="1"/>
  <c r="BD5277" i="1"/>
  <c r="R5277" i="1"/>
  <c r="BD5276" i="1"/>
  <c r="R5276" i="1"/>
  <c r="BD5275" i="1"/>
  <c r="R5275" i="1"/>
  <c r="BD5274" i="1"/>
  <c r="R5274" i="1"/>
  <c r="BD5273" i="1"/>
  <c r="R5273" i="1"/>
  <c r="BD5272" i="1"/>
  <c r="R5272" i="1"/>
  <c r="BD5271" i="1"/>
  <c r="R5271" i="1"/>
  <c r="BD5270" i="1"/>
  <c r="R5270" i="1"/>
  <c r="BD5269" i="1"/>
  <c r="R5269" i="1"/>
  <c r="BD5268" i="1"/>
  <c r="R5268" i="1"/>
  <c r="BD5267" i="1"/>
  <c r="R5267" i="1"/>
  <c r="BD5266" i="1"/>
  <c r="R5266" i="1"/>
  <c r="BD5265" i="1"/>
  <c r="R5265" i="1"/>
  <c r="BD5264" i="1"/>
  <c r="R5264" i="1"/>
  <c r="BD5263" i="1"/>
  <c r="R5263" i="1"/>
  <c r="BD5262" i="1"/>
  <c r="R5262" i="1"/>
  <c r="BD5261" i="1"/>
  <c r="R5261" i="1"/>
  <c r="BD5260" i="1"/>
  <c r="R5260" i="1"/>
  <c r="BD5259" i="1"/>
  <c r="R5259" i="1"/>
  <c r="BD5258" i="1"/>
  <c r="R5258" i="1"/>
  <c r="BD5257" i="1"/>
  <c r="R5257" i="1"/>
  <c r="BD5256" i="1"/>
  <c r="R5256" i="1"/>
  <c r="BD5255" i="1"/>
  <c r="R5255" i="1"/>
  <c r="BD5254" i="1"/>
  <c r="R5254" i="1"/>
  <c r="BD5253" i="1"/>
  <c r="R5253" i="1"/>
  <c r="BD5252" i="1"/>
  <c r="R5252" i="1"/>
  <c r="BD5251" i="1"/>
  <c r="R5251" i="1"/>
  <c r="BD5250" i="1"/>
  <c r="R5250" i="1"/>
  <c r="BD5249" i="1"/>
  <c r="R5249" i="1"/>
  <c r="BD5248" i="1"/>
  <c r="R5248" i="1"/>
  <c r="BD5247" i="1"/>
  <c r="R5247" i="1"/>
  <c r="BD5246" i="1"/>
  <c r="R5246" i="1"/>
  <c r="BD5245" i="1"/>
  <c r="R5245" i="1"/>
  <c r="BD5244" i="1"/>
  <c r="R5244" i="1"/>
  <c r="BD5243" i="1"/>
  <c r="R5243" i="1"/>
  <c r="BD5242" i="1"/>
  <c r="R5242" i="1"/>
  <c r="BD5241" i="1"/>
  <c r="R5241" i="1"/>
  <c r="BD5240" i="1"/>
  <c r="R5240" i="1"/>
  <c r="BD5239" i="1"/>
  <c r="R5239" i="1"/>
  <c r="BD5238" i="1"/>
  <c r="R5238" i="1"/>
  <c r="BD5237" i="1"/>
  <c r="R5237" i="1"/>
  <c r="BD5236" i="1"/>
  <c r="R5236" i="1"/>
  <c r="BD5235" i="1"/>
  <c r="R5235" i="1"/>
  <c r="BD5234" i="1"/>
  <c r="R5234" i="1"/>
  <c r="BD5233" i="1"/>
  <c r="R5233" i="1"/>
  <c r="BD5232" i="1"/>
  <c r="R5232" i="1"/>
  <c r="BD5231" i="1"/>
  <c r="R5231" i="1"/>
  <c r="BD5230" i="1"/>
  <c r="R5230" i="1"/>
  <c r="BD5229" i="1"/>
  <c r="R5229" i="1"/>
  <c r="BD5228" i="1"/>
  <c r="R5228" i="1"/>
  <c r="BD5227" i="1"/>
  <c r="R5227" i="1"/>
  <c r="BD5226" i="1"/>
  <c r="R5226" i="1"/>
  <c r="BD5225" i="1"/>
  <c r="R5225" i="1"/>
  <c r="BD5224" i="1"/>
  <c r="R5224" i="1"/>
  <c r="BD5223" i="1"/>
  <c r="R5223" i="1"/>
  <c r="BD5222" i="1"/>
  <c r="R5222" i="1"/>
  <c r="BD5221" i="1"/>
  <c r="R5221" i="1"/>
  <c r="BD5220" i="1"/>
  <c r="R5220" i="1"/>
  <c r="BD5219" i="1"/>
  <c r="R5219" i="1"/>
  <c r="BD5218" i="1"/>
  <c r="R5218" i="1"/>
  <c r="BD5217" i="1"/>
  <c r="R5217" i="1"/>
  <c r="BD5216" i="1"/>
  <c r="R5216" i="1"/>
  <c r="BD5215" i="1"/>
  <c r="R5215" i="1"/>
  <c r="BD5214" i="1"/>
  <c r="R5214" i="1"/>
  <c r="BD5213" i="1"/>
  <c r="R5213" i="1"/>
  <c r="BD5212" i="1"/>
  <c r="R5212" i="1"/>
  <c r="BD5211" i="1"/>
  <c r="R5211" i="1"/>
  <c r="BD5210" i="1"/>
  <c r="R5210" i="1"/>
  <c r="BD5209" i="1"/>
  <c r="R5209" i="1"/>
  <c r="BD5208" i="1"/>
  <c r="R5208" i="1"/>
  <c r="BD5207" i="1"/>
  <c r="R5207" i="1"/>
  <c r="BD5206" i="1"/>
  <c r="R5206" i="1"/>
  <c r="BD5205" i="1"/>
  <c r="R5205" i="1"/>
  <c r="BD5204" i="1"/>
  <c r="R5204" i="1"/>
  <c r="BD5203" i="1"/>
  <c r="R5203" i="1"/>
  <c r="BD5202" i="1"/>
  <c r="R5202" i="1"/>
  <c r="BD5201" i="1"/>
  <c r="R5201" i="1"/>
  <c r="BD5200" i="1"/>
  <c r="R5200" i="1"/>
  <c r="BD5199" i="1"/>
  <c r="R5199" i="1"/>
  <c r="BD5198" i="1"/>
  <c r="R5198" i="1"/>
  <c r="BD5197" i="1"/>
  <c r="R5197" i="1"/>
  <c r="BD5196" i="1"/>
  <c r="R5196" i="1"/>
  <c r="BD5195" i="1"/>
  <c r="R5195" i="1"/>
  <c r="BD5194" i="1"/>
  <c r="R5194" i="1"/>
  <c r="BD5193" i="1"/>
  <c r="R5193" i="1"/>
  <c r="BD5192" i="1"/>
  <c r="R5192" i="1"/>
  <c r="BD5191" i="1"/>
  <c r="R5191" i="1"/>
  <c r="BD5190" i="1"/>
  <c r="R5190" i="1"/>
  <c r="BD5189" i="1"/>
  <c r="R5189" i="1"/>
  <c r="BD5188" i="1"/>
  <c r="R5188" i="1"/>
  <c r="BD5187" i="1"/>
  <c r="R5187" i="1"/>
  <c r="BD5186" i="1"/>
  <c r="R5186" i="1"/>
  <c r="BD5185" i="1"/>
  <c r="R5185" i="1"/>
  <c r="BD5184" i="1"/>
  <c r="R5184" i="1"/>
  <c r="BD5183" i="1"/>
  <c r="R5183" i="1"/>
  <c r="BD5182" i="1"/>
  <c r="R5182" i="1"/>
  <c r="BD5181" i="1"/>
  <c r="R5181" i="1"/>
  <c r="BD5180" i="1"/>
  <c r="R5180" i="1"/>
  <c r="BD5179" i="1"/>
  <c r="R5179" i="1"/>
  <c r="BD5178" i="1"/>
  <c r="R5178" i="1"/>
  <c r="BD5177" i="1"/>
  <c r="R5177" i="1"/>
  <c r="BD5176" i="1"/>
  <c r="R5176" i="1"/>
  <c r="BD5175" i="1"/>
  <c r="R5175" i="1"/>
  <c r="BD5174" i="1"/>
  <c r="R5174" i="1"/>
  <c r="BD5173" i="1"/>
  <c r="R5173" i="1"/>
  <c r="BD5172" i="1"/>
  <c r="R5172" i="1"/>
  <c r="BD5171" i="1"/>
  <c r="R5171" i="1"/>
  <c r="BD5170" i="1"/>
  <c r="R5170" i="1"/>
  <c r="BD5169" i="1"/>
  <c r="R5169" i="1"/>
  <c r="BD5168" i="1"/>
  <c r="R5168" i="1"/>
  <c r="BD5167" i="1"/>
  <c r="R5167" i="1"/>
  <c r="BD5166" i="1"/>
  <c r="R5166" i="1"/>
  <c r="BD5165" i="1"/>
  <c r="R5165" i="1"/>
  <c r="BD5164" i="1"/>
  <c r="R5164" i="1"/>
  <c r="BD5163" i="1"/>
  <c r="R5163" i="1"/>
  <c r="BD5162" i="1"/>
  <c r="R5162" i="1"/>
  <c r="BD5161" i="1"/>
  <c r="R5161" i="1"/>
  <c r="BD5160" i="1"/>
  <c r="R5160" i="1"/>
  <c r="BD5159" i="1"/>
  <c r="R5159" i="1"/>
  <c r="BD5158" i="1"/>
  <c r="R5158" i="1"/>
  <c r="BD5157" i="1"/>
  <c r="R5157" i="1"/>
  <c r="BD5156" i="1"/>
  <c r="R5156" i="1"/>
  <c r="BD5155" i="1"/>
  <c r="R5155" i="1"/>
  <c r="BD5154" i="1"/>
  <c r="R5154" i="1"/>
  <c r="BD5153" i="1"/>
  <c r="R5153" i="1"/>
  <c r="BD5152" i="1"/>
  <c r="R5152" i="1"/>
  <c r="BD5151" i="1"/>
  <c r="R5151" i="1"/>
  <c r="BD5150" i="1"/>
  <c r="R5150" i="1"/>
  <c r="BD5149" i="1"/>
  <c r="R5149" i="1"/>
  <c r="BD5148" i="1"/>
  <c r="R5148" i="1"/>
  <c r="BD5147" i="1"/>
  <c r="R5147" i="1"/>
  <c r="BD5146" i="1"/>
  <c r="R5146" i="1"/>
  <c r="BD5145" i="1"/>
  <c r="R5145" i="1"/>
  <c r="BD5144" i="1"/>
  <c r="R5144" i="1"/>
  <c r="BD5143" i="1"/>
  <c r="R5143" i="1"/>
  <c r="BD5142" i="1"/>
  <c r="R5142" i="1"/>
  <c r="BD5141" i="1"/>
  <c r="R5141" i="1"/>
  <c r="BD5140" i="1"/>
  <c r="R5140" i="1"/>
  <c r="BD5139" i="1"/>
  <c r="R5139" i="1"/>
  <c r="BD5138" i="1"/>
  <c r="R5138" i="1"/>
  <c r="BD5137" i="1"/>
  <c r="R5137" i="1"/>
  <c r="BD5136" i="1"/>
  <c r="R5136" i="1"/>
  <c r="BD5135" i="1"/>
  <c r="R5135" i="1"/>
  <c r="BD5134" i="1"/>
  <c r="R5134" i="1"/>
  <c r="BD5133" i="1"/>
  <c r="R5133" i="1"/>
  <c r="BD5132" i="1"/>
  <c r="R5132" i="1"/>
  <c r="BD5131" i="1"/>
  <c r="R5131" i="1"/>
  <c r="BD5130" i="1"/>
  <c r="R5130" i="1"/>
  <c r="BD5129" i="1"/>
  <c r="R5129" i="1"/>
  <c r="BD5128" i="1"/>
  <c r="R5128" i="1"/>
  <c r="BD5127" i="1"/>
  <c r="R5127" i="1"/>
  <c r="BD5126" i="1"/>
  <c r="R5126" i="1"/>
  <c r="BD5125" i="1"/>
  <c r="R5125" i="1"/>
  <c r="BD5124" i="1"/>
  <c r="R5124" i="1"/>
  <c r="BD5123" i="1"/>
  <c r="R5123" i="1"/>
  <c r="BD5122" i="1"/>
  <c r="R5122" i="1"/>
  <c r="BD5121" i="1"/>
  <c r="R5121" i="1"/>
  <c r="BD5120" i="1"/>
  <c r="R5120" i="1"/>
  <c r="BD5119" i="1"/>
  <c r="R5119" i="1"/>
  <c r="BD5118" i="1"/>
  <c r="R5118" i="1"/>
  <c r="BD5117" i="1"/>
  <c r="R5117" i="1"/>
  <c r="BD5116" i="1"/>
  <c r="R5116" i="1"/>
  <c r="BD5115" i="1"/>
  <c r="R5115" i="1"/>
  <c r="BD5114" i="1"/>
  <c r="R5114" i="1"/>
  <c r="BD5113" i="1"/>
  <c r="R5113" i="1"/>
  <c r="BD5112" i="1"/>
  <c r="R5112" i="1"/>
  <c r="BD5111" i="1"/>
  <c r="R5111" i="1"/>
  <c r="BD5110" i="1"/>
  <c r="R5110" i="1"/>
  <c r="BD5109" i="1"/>
  <c r="R5109" i="1"/>
  <c r="BD5108" i="1"/>
  <c r="R5108" i="1"/>
  <c r="BD5107" i="1"/>
  <c r="R5107" i="1"/>
  <c r="BD5106" i="1"/>
  <c r="R5106" i="1"/>
  <c r="BD5105" i="1"/>
  <c r="R5105" i="1"/>
  <c r="BD5104" i="1"/>
  <c r="R5104" i="1"/>
  <c r="BD5103" i="1"/>
  <c r="R5103" i="1"/>
  <c r="BD5102" i="1"/>
  <c r="R5102" i="1"/>
  <c r="BD5101" i="1"/>
  <c r="R5101" i="1"/>
  <c r="BD5100" i="1"/>
  <c r="R5100" i="1"/>
  <c r="BD5099" i="1"/>
  <c r="R5099" i="1"/>
  <c r="BD5098" i="1"/>
  <c r="R5098" i="1"/>
  <c r="BD5097" i="1"/>
  <c r="R5097" i="1"/>
  <c r="BD5096" i="1"/>
  <c r="R5096" i="1"/>
  <c r="BD5095" i="1"/>
  <c r="R5095" i="1"/>
  <c r="BD5094" i="1"/>
  <c r="R5094" i="1"/>
  <c r="BD5093" i="1"/>
  <c r="R5093" i="1"/>
  <c r="BD5092" i="1"/>
  <c r="R5092" i="1"/>
  <c r="BD5091" i="1"/>
  <c r="R5091" i="1"/>
  <c r="BD5090" i="1"/>
  <c r="R5090" i="1"/>
  <c r="BD5089" i="1"/>
  <c r="R5089" i="1"/>
  <c r="BD5088" i="1"/>
  <c r="R5088" i="1"/>
  <c r="BD5087" i="1"/>
  <c r="R5087" i="1"/>
  <c r="BD5086" i="1"/>
  <c r="R5086" i="1"/>
  <c r="BD5085" i="1"/>
  <c r="R5085" i="1"/>
  <c r="BD5084" i="1"/>
  <c r="R5084" i="1"/>
  <c r="BD5083" i="1"/>
  <c r="R5083" i="1"/>
  <c r="BD5082" i="1"/>
  <c r="R5082" i="1"/>
  <c r="BD5081" i="1"/>
  <c r="R5081" i="1"/>
  <c r="BD5080" i="1"/>
  <c r="R5080" i="1"/>
  <c r="BD5079" i="1"/>
  <c r="R5079" i="1"/>
  <c r="BD5078" i="1"/>
  <c r="R5078" i="1"/>
  <c r="BD5077" i="1"/>
  <c r="R5077" i="1"/>
  <c r="BD5076" i="1"/>
  <c r="R5076" i="1"/>
  <c r="BD5075" i="1"/>
  <c r="R5075" i="1"/>
  <c r="BD5074" i="1"/>
  <c r="R5074" i="1"/>
  <c r="BD5073" i="1"/>
  <c r="R5073" i="1"/>
  <c r="BD5072" i="1"/>
  <c r="R5072" i="1"/>
  <c r="BD5071" i="1"/>
  <c r="R5071" i="1"/>
  <c r="BD5070" i="1"/>
  <c r="R5070" i="1"/>
  <c r="BD5069" i="1"/>
  <c r="R5069" i="1"/>
  <c r="BD5068" i="1"/>
  <c r="R5068" i="1"/>
  <c r="BD5067" i="1"/>
  <c r="R5067" i="1"/>
  <c r="BD5066" i="1"/>
  <c r="R5066" i="1"/>
  <c r="BD5065" i="1"/>
  <c r="R5065" i="1"/>
  <c r="BD5064" i="1"/>
  <c r="R5064" i="1"/>
  <c r="BD5063" i="1"/>
  <c r="R5063" i="1"/>
  <c r="BD5062" i="1"/>
  <c r="R5062" i="1"/>
  <c r="BD5061" i="1"/>
  <c r="R5061" i="1"/>
  <c r="BD5060" i="1"/>
  <c r="R5060" i="1"/>
  <c r="BD5059" i="1"/>
  <c r="R5059" i="1"/>
  <c r="BD5058" i="1"/>
  <c r="R5058" i="1"/>
  <c r="BD5057" i="1"/>
  <c r="R5057" i="1"/>
  <c r="BD5056" i="1"/>
  <c r="R5056" i="1"/>
  <c r="BD5055" i="1"/>
  <c r="R5055" i="1"/>
  <c r="BD5054" i="1"/>
  <c r="R5054" i="1"/>
  <c r="BD5053" i="1"/>
  <c r="R5053" i="1"/>
  <c r="BD5052" i="1"/>
  <c r="R5052" i="1"/>
  <c r="BD5051" i="1"/>
  <c r="R5051" i="1"/>
  <c r="BD5050" i="1"/>
  <c r="R5050" i="1"/>
  <c r="BD5049" i="1"/>
  <c r="R5049" i="1"/>
  <c r="BD5048" i="1"/>
  <c r="R5048" i="1"/>
  <c r="BD5047" i="1"/>
  <c r="R5047" i="1"/>
  <c r="BD5046" i="1"/>
  <c r="R5046" i="1"/>
  <c r="BD5045" i="1"/>
  <c r="R5045" i="1"/>
  <c r="BD5044" i="1"/>
  <c r="R5044" i="1"/>
  <c r="BD5043" i="1"/>
  <c r="R5043" i="1"/>
  <c r="BD5042" i="1"/>
  <c r="R5042" i="1"/>
  <c r="BD5041" i="1"/>
  <c r="R5041" i="1"/>
  <c r="BD5040" i="1"/>
  <c r="R5040" i="1"/>
  <c r="BD5039" i="1"/>
  <c r="R5039" i="1"/>
  <c r="BD5038" i="1"/>
  <c r="R5038" i="1"/>
  <c r="BD5037" i="1"/>
  <c r="R5037" i="1"/>
  <c r="BD5036" i="1"/>
  <c r="R5036" i="1"/>
  <c r="BD5035" i="1"/>
  <c r="R5035" i="1"/>
  <c r="BD5034" i="1"/>
  <c r="R5034" i="1"/>
  <c r="BD5033" i="1"/>
  <c r="R5033" i="1"/>
  <c r="BD5032" i="1"/>
  <c r="R5032" i="1"/>
  <c r="BD5031" i="1"/>
  <c r="R5031" i="1"/>
  <c r="BD5030" i="1"/>
  <c r="R5030" i="1"/>
  <c r="BD5029" i="1"/>
  <c r="R5029" i="1"/>
  <c r="BD5028" i="1"/>
  <c r="R5028" i="1"/>
  <c r="BD5027" i="1"/>
  <c r="R5027" i="1"/>
  <c r="BD5026" i="1"/>
  <c r="R5026" i="1"/>
  <c r="BD5025" i="1"/>
  <c r="R5025" i="1"/>
  <c r="BD5024" i="1"/>
  <c r="R5024" i="1"/>
  <c r="BD5023" i="1"/>
  <c r="R5023" i="1"/>
  <c r="BD5022" i="1"/>
  <c r="R5022" i="1"/>
  <c r="BD5021" i="1"/>
  <c r="R5021" i="1"/>
  <c r="BD5020" i="1"/>
  <c r="R5020" i="1"/>
  <c r="BD5019" i="1"/>
  <c r="R5019" i="1"/>
  <c r="BD5018" i="1"/>
  <c r="R5018" i="1"/>
  <c r="BD5017" i="1"/>
  <c r="R5017" i="1"/>
  <c r="BD5016" i="1"/>
  <c r="R5016" i="1"/>
  <c r="BD5015" i="1"/>
  <c r="R5015" i="1"/>
  <c r="BD5014" i="1"/>
  <c r="R5014" i="1"/>
  <c r="BD5013" i="1"/>
  <c r="R5013" i="1"/>
  <c r="BD5012" i="1"/>
  <c r="R5012" i="1"/>
  <c r="BD5011" i="1"/>
  <c r="R5011" i="1"/>
  <c r="BD5010" i="1"/>
  <c r="R5010" i="1"/>
  <c r="BD5009" i="1"/>
  <c r="R5009" i="1"/>
  <c r="BD5008" i="1"/>
  <c r="R5008" i="1"/>
  <c r="BD5007" i="1"/>
  <c r="R5007" i="1"/>
  <c r="BD5006" i="1"/>
  <c r="R5006" i="1"/>
  <c r="BD5005" i="1"/>
  <c r="R5005" i="1"/>
  <c r="BD5004" i="1"/>
  <c r="R5004" i="1"/>
  <c r="BD5003" i="1"/>
  <c r="R5003" i="1"/>
  <c r="BD5002" i="1"/>
  <c r="R5002" i="1"/>
  <c r="BD5001" i="1"/>
  <c r="R5001" i="1"/>
  <c r="BD5000" i="1"/>
  <c r="R5000" i="1"/>
  <c r="BD4999" i="1"/>
  <c r="R4999" i="1"/>
  <c r="BD4998" i="1"/>
  <c r="R4998" i="1"/>
  <c r="BD4997" i="1"/>
  <c r="R4997" i="1"/>
  <c r="BD4996" i="1"/>
  <c r="R4996" i="1"/>
  <c r="BD4995" i="1"/>
  <c r="R4995" i="1"/>
  <c r="BD4994" i="1"/>
  <c r="R4994" i="1"/>
  <c r="BD4993" i="1"/>
  <c r="R4993" i="1"/>
  <c r="BD4992" i="1"/>
  <c r="R4992" i="1"/>
  <c r="BD4991" i="1"/>
  <c r="R4991" i="1"/>
  <c r="BD4990" i="1"/>
  <c r="R4990" i="1"/>
  <c r="BD4989" i="1"/>
  <c r="R4989" i="1"/>
  <c r="BD4988" i="1"/>
  <c r="R4988" i="1"/>
  <c r="BD4987" i="1"/>
  <c r="R4987" i="1"/>
  <c r="BD4986" i="1"/>
  <c r="R4986" i="1"/>
  <c r="BD4985" i="1"/>
  <c r="R4985" i="1"/>
  <c r="BD4984" i="1"/>
  <c r="R4984" i="1"/>
  <c r="BD4983" i="1"/>
  <c r="R4983" i="1"/>
  <c r="BD4982" i="1"/>
  <c r="R4982" i="1"/>
  <c r="BD4981" i="1"/>
  <c r="R4981" i="1"/>
  <c r="BD4980" i="1"/>
  <c r="R4980" i="1"/>
  <c r="BD4979" i="1"/>
  <c r="R4979" i="1"/>
  <c r="BD4978" i="1"/>
  <c r="R4978" i="1"/>
  <c r="BD4977" i="1"/>
  <c r="R4977" i="1"/>
  <c r="BD4976" i="1"/>
  <c r="R4976" i="1"/>
  <c r="BD4975" i="1"/>
  <c r="R4975" i="1"/>
  <c r="BD4974" i="1"/>
  <c r="R4974" i="1"/>
  <c r="BD4973" i="1"/>
  <c r="R4973" i="1"/>
  <c r="BD4972" i="1"/>
  <c r="R4972" i="1"/>
  <c r="BD4971" i="1"/>
  <c r="R4971" i="1"/>
  <c r="BD4970" i="1"/>
  <c r="R4970" i="1"/>
  <c r="BD4969" i="1"/>
  <c r="R4969" i="1"/>
  <c r="BD4968" i="1"/>
  <c r="R4968" i="1"/>
  <c r="BD4967" i="1"/>
  <c r="R4967" i="1"/>
  <c r="BD4966" i="1"/>
  <c r="R4966" i="1"/>
  <c r="BD4965" i="1"/>
  <c r="R4965" i="1"/>
  <c r="BD4964" i="1"/>
  <c r="R4964" i="1"/>
  <c r="BD4963" i="1"/>
  <c r="R4963" i="1"/>
  <c r="BD4962" i="1"/>
  <c r="R4962" i="1"/>
  <c r="BD4961" i="1"/>
  <c r="R4961" i="1"/>
  <c r="BD4960" i="1"/>
  <c r="R4960" i="1"/>
  <c r="BD4959" i="1"/>
  <c r="R4959" i="1"/>
  <c r="BD4958" i="1"/>
  <c r="R4958" i="1"/>
  <c r="BD4957" i="1"/>
  <c r="R4957" i="1"/>
  <c r="BD4956" i="1"/>
  <c r="R4956" i="1"/>
  <c r="BD4955" i="1"/>
  <c r="R4955" i="1"/>
  <c r="BD4954" i="1"/>
  <c r="R4954" i="1"/>
  <c r="BD4953" i="1"/>
  <c r="R4953" i="1"/>
  <c r="BD4952" i="1"/>
  <c r="R4952" i="1"/>
  <c r="BD4951" i="1"/>
  <c r="R4951" i="1"/>
  <c r="BD4950" i="1"/>
  <c r="R4950" i="1"/>
  <c r="BD4949" i="1"/>
  <c r="R4949" i="1"/>
  <c r="BD4948" i="1"/>
  <c r="R4948" i="1"/>
  <c r="BD4947" i="1"/>
  <c r="R4947" i="1"/>
  <c r="BD4946" i="1"/>
  <c r="R4946" i="1"/>
  <c r="BD4945" i="1"/>
  <c r="R4945" i="1"/>
  <c r="BD4944" i="1"/>
  <c r="R4944" i="1"/>
  <c r="BD4943" i="1"/>
  <c r="R4943" i="1"/>
  <c r="BD4942" i="1"/>
  <c r="R4942" i="1"/>
  <c r="BD4941" i="1"/>
  <c r="R4941" i="1"/>
  <c r="BD4940" i="1"/>
  <c r="R4940" i="1"/>
  <c r="BD4939" i="1"/>
  <c r="R4939" i="1"/>
  <c r="BD4938" i="1"/>
  <c r="R4938" i="1"/>
  <c r="BD4937" i="1"/>
  <c r="R4937" i="1"/>
  <c r="BD4936" i="1"/>
  <c r="R4936" i="1"/>
  <c r="BD4935" i="1"/>
  <c r="R4935" i="1"/>
  <c r="BD4934" i="1"/>
  <c r="R4934" i="1"/>
  <c r="BD4933" i="1"/>
  <c r="R4933" i="1"/>
  <c r="BD4932" i="1"/>
  <c r="R4932" i="1"/>
  <c r="BD4931" i="1"/>
  <c r="R4931" i="1"/>
  <c r="BD4930" i="1"/>
  <c r="R4930" i="1"/>
  <c r="BD4929" i="1"/>
  <c r="R4929" i="1"/>
  <c r="BD4928" i="1"/>
  <c r="R4928" i="1"/>
  <c r="BD4927" i="1"/>
  <c r="R4927" i="1"/>
  <c r="BD4926" i="1"/>
  <c r="R4926" i="1"/>
  <c r="BD4925" i="1"/>
  <c r="R4925" i="1"/>
  <c r="BD4924" i="1"/>
  <c r="R4924" i="1"/>
  <c r="BD4923" i="1"/>
  <c r="R4923" i="1"/>
  <c r="BD4922" i="1"/>
  <c r="R4922" i="1"/>
  <c r="BD4921" i="1"/>
  <c r="R4921" i="1"/>
  <c r="BD4920" i="1"/>
  <c r="R4920" i="1"/>
  <c r="BD4919" i="1"/>
  <c r="R4919" i="1"/>
  <c r="BD4918" i="1"/>
  <c r="R4918" i="1"/>
  <c r="BD4917" i="1"/>
  <c r="R4917" i="1"/>
  <c r="BD4916" i="1"/>
  <c r="R4916" i="1"/>
  <c r="BD4915" i="1"/>
  <c r="R4915" i="1"/>
  <c r="BD4914" i="1"/>
  <c r="R4914" i="1"/>
  <c r="BD4913" i="1"/>
  <c r="R4913" i="1"/>
  <c r="BD4912" i="1"/>
  <c r="R4912" i="1"/>
  <c r="BD4911" i="1"/>
  <c r="R4911" i="1"/>
  <c r="BD4910" i="1"/>
  <c r="R4910" i="1"/>
  <c r="BD4909" i="1"/>
  <c r="R4909" i="1"/>
  <c r="BD4908" i="1"/>
  <c r="R4908" i="1"/>
  <c r="BD4907" i="1"/>
  <c r="R4907" i="1"/>
  <c r="BD4906" i="1"/>
  <c r="R4906" i="1"/>
  <c r="BD4905" i="1"/>
  <c r="R4905" i="1"/>
  <c r="BD4904" i="1"/>
  <c r="R4904" i="1"/>
  <c r="BD4903" i="1"/>
  <c r="R4903" i="1"/>
  <c r="BD4902" i="1"/>
  <c r="R4902" i="1"/>
  <c r="BD4901" i="1"/>
  <c r="R4901" i="1"/>
  <c r="BD4900" i="1"/>
  <c r="R4900" i="1"/>
  <c r="BD4899" i="1"/>
  <c r="R4899" i="1"/>
  <c r="BD4898" i="1"/>
  <c r="R4898" i="1"/>
  <c r="BD4897" i="1"/>
  <c r="R4897" i="1"/>
  <c r="BD4896" i="1"/>
  <c r="R4896" i="1"/>
  <c r="BD4895" i="1"/>
  <c r="R4895" i="1"/>
  <c r="BD4894" i="1"/>
  <c r="R4894" i="1"/>
  <c r="BD4893" i="1"/>
  <c r="R4893" i="1"/>
  <c r="BD4892" i="1"/>
  <c r="R4892" i="1"/>
  <c r="BD4891" i="1"/>
  <c r="R4891" i="1"/>
  <c r="BD4890" i="1"/>
  <c r="R4890" i="1"/>
  <c r="BD4889" i="1"/>
  <c r="R4889" i="1"/>
  <c r="BD4888" i="1"/>
  <c r="R4888" i="1"/>
  <c r="BD4887" i="1"/>
  <c r="R4887" i="1"/>
  <c r="BD4886" i="1"/>
  <c r="R4886" i="1"/>
  <c r="BD4885" i="1"/>
  <c r="R4885" i="1"/>
  <c r="BD4884" i="1"/>
  <c r="R4884" i="1"/>
  <c r="BD4883" i="1"/>
  <c r="R4883" i="1"/>
  <c r="BD4882" i="1"/>
  <c r="R4882" i="1"/>
  <c r="BD4881" i="1"/>
  <c r="R4881" i="1"/>
  <c r="BD4880" i="1"/>
  <c r="R4880" i="1"/>
  <c r="BD4879" i="1"/>
  <c r="R4879" i="1"/>
  <c r="BD4878" i="1"/>
  <c r="R4878" i="1"/>
  <c r="BD4877" i="1"/>
  <c r="R4877" i="1"/>
  <c r="BD4876" i="1"/>
  <c r="R4876" i="1"/>
  <c r="BD4875" i="1"/>
  <c r="R4875" i="1"/>
  <c r="BD4874" i="1"/>
  <c r="R4874" i="1"/>
  <c r="BD4873" i="1"/>
  <c r="R4873" i="1"/>
  <c r="BD4872" i="1"/>
  <c r="R4872" i="1"/>
  <c r="BD4871" i="1"/>
  <c r="R4871" i="1"/>
  <c r="BD4870" i="1"/>
  <c r="R4870" i="1"/>
  <c r="BD4869" i="1"/>
  <c r="R4869" i="1"/>
  <c r="BD4868" i="1"/>
  <c r="R4868" i="1"/>
  <c r="BD4867" i="1"/>
  <c r="R4867" i="1"/>
  <c r="BD4866" i="1"/>
  <c r="R4866" i="1"/>
  <c r="BD4865" i="1"/>
  <c r="R4865" i="1"/>
  <c r="BD4864" i="1"/>
  <c r="R4864" i="1"/>
  <c r="BD4863" i="1"/>
  <c r="R4863" i="1"/>
  <c r="BD4862" i="1"/>
  <c r="R4862" i="1"/>
  <c r="BD4861" i="1"/>
  <c r="R4861" i="1"/>
  <c r="BD4860" i="1"/>
  <c r="R4860" i="1"/>
  <c r="BD4859" i="1"/>
  <c r="R4859" i="1"/>
  <c r="BD4858" i="1"/>
  <c r="R4858" i="1"/>
  <c r="BD4857" i="1"/>
  <c r="R4857" i="1"/>
  <c r="BD4856" i="1"/>
  <c r="R4856" i="1"/>
  <c r="BD4855" i="1"/>
  <c r="R4855" i="1"/>
  <c r="BD4854" i="1"/>
  <c r="R4854" i="1"/>
  <c r="BD4853" i="1"/>
  <c r="R4853" i="1"/>
  <c r="BD4852" i="1"/>
  <c r="R4852" i="1"/>
  <c r="BD4851" i="1"/>
  <c r="R4851" i="1"/>
  <c r="BD4850" i="1"/>
  <c r="R4850" i="1"/>
  <c r="BD4849" i="1"/>
  <c r="R4849" i="1"/>
  <c r="BD4848" i="1"/>
  <c r="R4848" i="1"/>
  <c r="BD4847" i="1"/>
  <c r="R4847" i="1"/>
  <c r="BD4846" i="1"/>
  <c r="R4846" i="1"/>
  <c r="BD4845" i="1"/>
  <c r="R4845" i="1"/>
  <c r="BD4844" i="1"/>
  <c r="R4844" i="1"/>
  <c r="BD4843" i="1"/>
  <c r="R4843" i="1"/>
  <c r="BD4842" i="1"/>
  <c r="R4842" i="1"/>
  <c r="BD4841" i="1"/>
  <c r="R4841" i="1"/>
  <c r="BD4840" i="1"/>
  <c r="R4840" i="1"/>
  <c r="BD4839" i="1"/>
  <c r="R4839" i="1"/>
  <c r="BD4838" i="1"/>
  <c r="R4838" i="1"/>
  <c r="BD4837" i="1"/>
  <c r="R4837" i="1"/>
  <c r="BD4836" i="1"/>
  <c r="R4836" i="1"/>
  <c r="BD4835" i="1"/>
  <c r="R4835" i="1"/>
  <c r="BD4834" i="1"/>
  <c r="R4834" i="1"/>
  <c r="BD4833" i="1"/>
  <c r="R4833" i="1"/>
  <c r="BD4832" i="1"/>
  <c r="R4832" i="1"/>
  <c r="BD4831" i="1"/>
  <c r="R4831" i="1"/>
  <c r="BD4830" i="1"/>
  <c r="R4830" i="1"/>
  <c r="BD4829" i="1"/>
  <c r="R4829" i="1"/>
  <c r="BD4828" i="1"/>
  <c r="R4828" i="1"/>
  <c r="BD4827" i="1"/>
  <c r="R4827" i="1"/>
  <c r="BD4826" i="1"/>
  <c r="R4826" i="1"/>
  <c r="BD4825" i="1"/>
  <c r="R4825" i="1"/>
  <c r="BD4824" i="1"/>
  <c r="R4824" i="1"/>
  <c r="BD4823" i="1"/>
  <c r="R4823" i="1"/>
  <c r="BD4822" i="1"/>
  <c r="R4822" i="1"/>
  <c r="BD4821" i="1"/>
  <c r="R4821" i="1"/>
  <c r="BD4820" i="1"/>
  <c r="R4820" i="1"/>
  <c r="BD4819" i="1"/>
  <c r="R4819" i="1"/>
  <c r="BD4818" i="1"/>
  <c r="R4818" i="1"/>
  <c r="BD4817" i="1"/>
  <c r="R4817" i="1"/>
  <c r="BD4816" i="1"/>
  <c r="R4816" i="1"/>
  <c r="BD4815" i="1"/>
  <c r="R4815" i="1"/>
  <c r="BD4814" i="1"/>
  <c r="R4814" i="1"/>
  <c r="BD4813" i="1"/>
  <c r="R4813" i="1"/>
  <c r="BD4812" i="1"/>
  <c r="R4812" i="1"/>
  <c r="BD4811" i="1"/>
  <c r="R4811" i="1"/>
  <c r="BD4810" i="1"/>
  <c r="R4810" i="1"/>
  <c r="BD4809" i="1"/>
  <c r="R4809" i="1"/>
  <c r="BD4808" i="1"/>
  <c r="R4808" i="1"/>
  <c r="BD4807" i="1"/>
  <c r="R4807" i="1"/>
  <c r="BD4806" i="1"/>
  <c r="R4806" i="1"/>
  <c r="BD4805" i="1"/>
  <c r="R4805" i="1"/>
  <c r="BD4804" i="1"/>
  <c r="R4804" i="1"/>
  <c r="BD4803" i="1"/>
  <c r="R4803" i="1"/>
  <c r="BD4802" i="1"/>
  <c r="R4802" i="1"/>
  <c r="BD4801" i="1"/>
  <c r="R4801" i="1"/>
  <c r="BD4800" i="1"/>
  <c r="R4800" i="1"/>
  <c r="BD4799" i="1"/>
  <c r="R4799" i="1"/>
  <c r="BD4798" i="1"/>
  <c r="R4798" i="1"/>
  <c r="BD4797" i="1"/>
  <c r="R4797" i="1"/>
  <c r="BD4796" i="1"/>
  <c r="R4796" i="1"/>
  <c r="BD4795" i="1"/>
  <c r="R4795" i="1"/>
  <c r="BD4794" i="1"/>
  <c r="R4794" i="1"/>
  <c r="BD4793" i="1"/>
  <c r="R4793" i="1"/>
  <c r="BD4792" i="1"/>
  <c r="R4792" i="1"/>
  <c r="BD4791" i="1"/>
  <c r="R4791" i="1"/>
  <c r="BD4790" i="1"/>
  <c r="R4790" i="1"/>
  <c r="BD4789" i="1"/>
  <c r="R4789" i="1"/>
  <c r="BD4788" i="1"/>
  <c r="R4788" i="1"/>
  <c r="BD4787" i="1"/>
  <c r="R4787" i="1"/>
  <c r="BD4786" i="1"/>
  <c r="R4786" i="1"/>
  <c r="BD4785" i="1"/>
  <c r="R4785" i="1"/>
  <c r="BD4784" i="1"/>
  <c r="R4784" i="1"/>
  <c r="BD4783" i="1"/>
  <c r="R4783" i="1"/>
  <c r="BD4782" i="1"/>
  <c r="R4782" i="1"/>
  <c r="BD4781" i="1"/>
  <c r="R4781" i="1"/>
  <c r="BD4780" i="1"/>
  <c r="R4780" i="1"/>
  <c r="BD4779" i="1"/>
  <c r="R4779" i="1"/>
  <c r="BD4778" i="1"/>
  <c r="R4778" i="1"/>
  <c r="BD4777" i="1"/>
  <c r="R4777" i="1"/>
  <c r="BD4776" i="1"/>
  <c r="R4776" i="1"/>
  <c r="BD4775" i="1"/>
  <c r="R4775" i="1"/>
  <c r="BD4774" i="1"/>
  <c r="R4774" i="1"/>
  <c r="BD4773" i="1"/>
  <c r="R4773" i="1"/>
  <c r="BD4772" i="1"/>
  <c r="R4772" i="1"/>
  <c r="BD4771" i="1"/>
  <c r="R4771" i="1"/>
  <c r="BD4770" i="1"/>
  <c r="R4770" i="1"/>
  <c r="BD4769" i="1"/>
  <c r="R4769" i="1"/>
  <c r="BD4768" i="1"/>
  <c r="R4768" i="1"/>
  <c r="BD4767" i="1"/>
  <c r="R4767" i="1"/>
  <c r="BD4766" i="1"/>
  <c r="R4766" i="1"/>
  <c r="BD4765" i="1"/>
  <c r="R4765" i="1"/>
  <c r="BD4764" i="1"/>
  <c r="R4764" i="1"/>
  <c r="BD4763" i="1"/>
  <c r="R4763" i="1"/>
  <c r="BD4762" i="1"/>
  <c r="R4762" i="1"/>
  <c r="BD4761" i="1"/>
  <c r="R4761" i="1"/>
  <c r="BD4760" i="1"/>
  <c r="R4760" i="1"/>
  <c r="BD4759" i="1"/>
  <c r="R4759" i="1"/>
  <c r="BD4758" i="1"/>
  <c r="R4758" i="1"/>
  <c r="BD4757" i="1"/>
  <c r="R4757" i="1"/>
  <c r="BD4756" i="1"/>
  <c r="R4756" i="1"/>
  <c r="BD4755" i="1"/>
  <c r="R4755" i="1"/>
  <c r="BD4754" i="1"/>
  <c r="R4754" i="1"/>
  <c r="BD4753" i="1"/>
  <c r="R4753" i="1"/>
  <c r="BD4752" i="1"/>
  <c r="R4752" i="1"/>
  <c r="BD4751" i="1"/>
  <c r="R4751" i="1"/>
  <c r="BD4750" i="1"/>
  <c r="R4750" i="1"/>
  <c r="BD4749" i="1"/>
  <c r="R4749" i="1"/>
  <c r="BD4748" i="1"/>
  <c r="R4748" i="1"/>
  <c r="BD4747" i="1"/>
  <c r="R4747" i="1"/>
  <c r="BD4746" i="1"/>
  <c r="R4746" i="1"/>
  <c r="BD4745" i="1"/>
  <c r="R4745" i="1"/>
  <c r="BD4744" i="1"/>
  <c r="R4744" i="1"/>
  <c r="BD4743" i="1"/>
  <c r="R4743" i="1"/>
  <c r="BD4742" i="1"/>
  <c r="R4742" i="1"/>
  <c r="BD4741" i="1"/>
  <c r="R4741" i="1"/>
  <c r="BD4740" i="1"/>
  <c r="R4740" i="1"/>
  <c r="BD4739" i="1"/>
  <c r="R4739" i="1"/>
  <c r="BD4738" i="1"/>
  <c r="R4738" i="1"/>
  <c r="BD4737" i="1"/>
  <c r="R4737" i="1"/>
  <c r="BD4736" i="1"/>
  <c r="R4736" i="1"/>
  <c r="BD4735" i="1"/>
  <c r="R4735" i="1"/>
  <c r="BD4734" i="1"/>
  <c r="R4734" i="1"/>
  <c r="BD4733" i="1"/>
  <c r="R4733" i="1"/>
  <c r="BD4732" i="1"/>
  <c r="R4732" i="1"/>
  <c r="BD4731" i="1"/>
  <c r="R4731" i="1"/>
  <c r="BD4730" i="1"/>
  <c r="R4730" i="1"/>
  <c r="BD4729" i="1"/>
  <c r="R4729" i="1"/>
  <c r="BD4728" i="1"/>
  <c r="R4728" i="1"/>
  <c r="BD4727" i="1"/>
  <c r="R4727" i="1"/>
  <c r="BD4726" i="1"/>
  <c r="R4726" i="1"/>
  <c r="BD4725" i="1"/>
  <c r="R4725" i="1"/>
  <c r="BD4724" i="1"/>
  <c r="R4724" i="1"/>
  <c r="BD4723" i="1"/>
  <c r="R4723" i="1"/>
  <c r="BD4722" i="1"/>
  <c r="R4722" i="1"/>
  <c r="BD4721" i="1"/>
  <c r="R4721" i="1"/>
  <c r="BD4720" i="1"/>
  <c r="R4720" i="1"/>
  <c r="BD4719" i="1"/>
  <c r="R4719" i="1"/>
  <c r="BD4718" i="1"/>
  <c r="R4718" i="1"/>
  <c r="BD4717" i="1"/>
  <c r="R4717" i="1"/>
  <c r="BD4716" i="1"/>
  <c r="R4716" i="1"/>
  <c r="BD4715" i="1"/>
  <c r="R4715" i="1"/>
  <c r="BD4714" i="1"/>
  <c r="R4714" i="1"/>
  <c r="BD4713" i="1"/>
  <c r="R4713" i="1"/>
  <c r="BD4712" i="1"/>
  <c r="R4712" i="1"/>
  <c r="BD4711" i="1"/>
  <c r="R4711" i="1"/>
  <c r="BD4710" i="1"/>
  <c r="R4710" i="1"/>
  <c r="BD4709" i="1"/>
  <c r="R4709" i="1"/>
  <c r="BD4708" i="1"/>
  <c r="R4708" i="1"/>
  <c r="BD4707" i="1"/>
  <c r="R4707" i="1"/>
  <c r="BD4706" i="1"/>
  <c r="R4706" i="1"/>
  <c r="BD4705" i="1"/>
  <c r="R4705" i="1"/>
  <c r="BD4704" i="1"/>
  <c r="R4704" i="1"/>
  <c r="BD4703" i="1"/>
  <c r="R4703" i="1"/>
  <c r="BD4702" i="1"/>
  <c r="R4702" i="1"/>
  <c r="BD4701" i="1"/>
  <c r="R4701" i="1"/>
  <c r="BD4700" i="1"/>
  <c r="R4700" i="1"/>
  <c r="BD4699" i="1"/>
  <c r="R4699" i="1"/>
  <c r="BD4698" i="1"/>
  <c r="R4698" i="1"/>
  <c r="BD4697" i="1"/>
  <c r="R4697" i="1"/>
  <c r="BD4696" i="1"/>
  <c r="R4696" i="1"/>
  <c r="BD4695" i="1"/>
  <c r="R4695" i="1"/>
  <c r="BD4694" i="1"/>
  <c r="R4694" i="1"/>
  <c r="BD4693" i="1"/>
  <c r="R4693" i="1"/>
  <c r="BD4692" i="1"/>
  <c r="R4692" i="1"/>
  <c r="BD4691" i="1"/>
  <c r="R4691" i="1"/>
  <c r="BD4690" i="1"/>
  <c r="R4690" i="1"/>
  <c r="BD4689" i="1"/>
  <c r="R4689" i="1"/>
  <c r="BD4688" i="1"/>
  <c r="R4688" i="1"/>
  <c r="BD4687" i="1"/>
  <c r="R4687" i="1"/>
  <c r="BD4686" i="1"/>
  <c r="R4686" i="1"/>
  <c r="BD4685" i="1"/>
  <c r="R4685" i="1"/>
  <c r="BD4684" i="1"/>
  <c r="R4684" i="1"/>
  <c r="BD4683" i="1"/>
  <c r="R4683" i="1"/>
  <c r="BD4682" i="1"/>
  <c r="R4682" i="1"/>
  <c r="BD4681" i="1"/>
  <c r="R4681" i="1"/>
  <c r="BD4680" i="1"/>
  <c r="R4680" i="1"/>
  <c r="BD4679" i="1"/>
  <c r="R4679" i="1"/>
  <c r="BD4678" i="1"/>
  <c r="R4678" i="1"/>
  <c r="BD4677" i="1"/>
  <c r="R4677" i="1"/>
  <c r="BD4676" i="1"/>
  <c r="R4676" i="1"/>
  <c r="BD4675" i="1"/>
  <c r="R4675" i="1"/>
  <c r="BD4674" i="1"/>
  <c r="R4674" i="1"/>
  <c r="BD4673" i="1"/>
  <c r="R4673" i="1"/>
  <c r="BD4672" i="1"/>
  <c r="R4672" i="1"/>
  <c r="BD4671" i="1"/>
  <c r="R4671" i="1"/>
  <c r="BD4670" i="1"/>
  <c r="R4670" i="1"/>
  <c r="BD4669" i="1"/>
  <c r="R4669" i="1"/>
  <c r="BD4668" i="1"/>
  <c r="R4668" i="1"/>
  <c r="BD4667" i="1"/>
  <c r="R4667" i="1"/>
  <c r="BD4666" i="1"/>
  <c r="R4666" i="1"/>
  <c r="BD4665" i="1"/>
  <c r="R4665" i="1"/>
  <c r="BD4664" i="1"/>
  <c r="R4664" i="1"/>
  <c r="BD4663" i="1"/>
  <c r="R4663" i="1"/>
  <c r="BD4662" i="1"/>
  <c r="R4662" i="1"/>
  <c r="BD4661" i="1"/>
  <c r="R4661" i="1"/>
  <c r="BD4660" i="1"/>
  <c r="R4660" i="1"/>
  <c r="BD4659" i="1"/>
  <c r="R4659" i="1"/>
  <c r="BD4658" i="1"/>
  <c r="R4658" i="1"/>
  <c r="BD4657" i="1"/>
  <c r="R4657" i="1"/>
  <c r="BD4656" i="1"/>
  <c r="R4656" i="1"/>
  <c r="BD4655" i="1"/>
  <c r="R4655" i="1"/>
  <c r="BD4654" i="1"/>
  <c r="R4654" i="1"/>
  <c r="BD4653" i="1"/>
  <c r="R4653" i="1"/>
  <c r="BD4652" i="1"/>
  <c r="R4652" i="1"/>
  <c r="BD4651" i="1"/>
  <c r="R4651" i="1"/>
  <c r="BD4650" i="1"/>
  <c r="R4650" i="1"/>
  <c r="BD4649" i="1"/>
  <c r="R4649" i="1"/>
  <c r="BD4648" i="1"/>
  <c r="R4648" i="1"/>
  <c r="BD4647" i="1"/>
  <c r="R4647" i="1"/>
  <c r="BD4646" i="1"/>
  <c r="R4646" i="1"/>
  <c r="BD4645" i="1"/>
  <c r="R4645" i="1"/>
  <c r="BD4644" i="1"/>
  <c r="R4644" i="1"/>
  <c r="BD4643" i="1"/>
  <c r="R4643" i="1"/>
  <c r="BD4642" i="1"/>
  <c r="R4642" i="1"/>
  <c r="BD4641" i="1"/>
  <c r="R4641" i="1"/>
  <c r="BD4640" i="1"/>
  <c r="R4640" i="1"/>
  <c r="BD4639" i="1"/>
  <c r="R4639" i="1"/>
  <c r="BD4638" i="1"/>
  <c r="R4638" i="1"/>
  <c r="BD4637" i="1"/>
  <c r="R4637" i="1"/>
  <c r="H103" i="5" l="1"/>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L5654" i="1" l="1"/>
  <c r="M5653" i="1"/>
  <c r="N5652" i="1"/>
  <c r="L5650" i="1"/>
  <c r="N5648" i="1"/>
  <c r="L5646" i="1"/>
  <c r="N5644" i="1"/>
  <c r="L5642" i="1"/>
  <c r="M5641" i="1"/>
  <c r="N5640" i="1"/>
  <c r="M5637" i="1"/>
  <c r="N5632" i="1"/>
  <c r="N5655" i="1"/>
  <c r="L5653" i="1"/>
  <c r="M5652" i="1"/>
  <c r="N5651" i="1"/>
  <c r="M5648" i="1"/>
  <c r="N5647" i="1"/>
  <c r="M5644" i="1"/>
  <c r="L5641" i="1"/>
  <c r="M5640" i="1"/>
  <c r="N5639" i="1"/>
  <c r="L5637" i="1"/>
  <c r="M5632" i="1"/>
  <c r="M5655" i="1"/>
  <c r="N5654" i="1"/>
  <c r="L5652" i="1"/>
  <c r="M5651" i="1"/>
  <c r="N5650" i="1"/>
  <c r="L5648" i="1"/>
  <c r="M5647" i="1"/>
  <c r="N5646" i="1"/>
  <c r="L5644" i="1"/>
  <c r="N5642" i="1"/>
  <c r="L5640" i="1"/>
  <c r="M5639" i="1"/>
  <c r="L5632" i="1"/>
  <c r="L5655" i="1"/>
  <c r="M5654" i="1"/>
  <c r="N5653" i="1"/>
  <c r="L5651" i="1"/>
  <c r="M5650" i="1"/>
  <c r="M5642" i="1"/>
  <c r="L5639" i="1"/>
  <c r="L5625" i="1"/>
  <c r="M5624" i="1"/>
  <c r="N5623" i="1"/>
  <c r="M5620" i="1"/>
  <c r="N5619" i="1"/>
  <c r="L5617" i="1"/>
  <c r="M5616" i="1"/>
  <c r="M5612" i="1"/>
  <c r="N5611" i="1"/>
  <c r="N5607" i="1"/>
  <c r="L5605" i="1"/>
  <c r="N5603" i="1"/>
  <c r="M5600" i="1"/>
  <c r="N5599" i="1"/>
  <c r="M5596" i="1"/>
  <c r="N5591" i="1"/>
  <c r="L5589" i="1"/>
  <c r="N5587" i="1"/>
  <c r="L5585" i="1"/>
  <c r="N5579" i="1"/>
  <c r="M5576" i="1"/>
  <c r="L5573" i="1"/>
  <c r="L5569" i="1"/>
  <c r="N5567" i="1"/>
  <c r="N5641" i="1"/>
  <c r="L5624" i="1"/>
  <c r="M5623" i="1"/>
  <c r="L5620" i="1"/>
  <c r="M5619" i="1"/>
  <c r="N5618" i="1"/>
  <c r="L5616" i="1"/>
  <c r="N5614" i="1"/>
  <c r="L5612" i="1"/>
  <c r="M5611" i="1"/>
  <c r="N5610" i="1"/>
  <c r="M5607" i="1"/>
  <c r="N5606" i="1"/>
  <c r="M5603" i="1"/>
  <c r="N5602" i="1"/>
  <c r="L5600" i="1"/>
  <c r="M5599" i="1"/>
  <c r="N5598" i="1"/>
  <c r="L5596" i="1"/>
  <c r="N5594" i="1"/>
  <c r="M5591" i="1"/>
  <c r="N5590" i="1"/>
  <c r="M5587" i="1"/>
  <c r="N5586" i="1"/>
  <c r="N5582" i="1"/>
  <c r="M5579" i="1"/>
  <c r="N5578" i="1"/>
  <c r="L5576" i="1"/>
  <c r="N5570" i="1"/>
  <c r="M5567" i="1"/>
  <c r="L5647" i="1"/>
  <c r="N5637" i="1"/>
  <c r="N5625" i="1"/>
  <c r="L5623" i="1"/>
  <c r="L5619" i="1"/>
  <c r="M5618" i="1"/>
  <c r="N5617" i="1"/>
  <c r="M5614" i="1"/>
  <c r="L5611" i="1"/>
  <c r="M5610" i="1"/>
  <c r="L5607" i="1"/>
  <c r="M5606" i="1"/>
  <c r="N5605" i="1"/>
  <c r="L5603" i="1"/>
  <c r="M5602" i="1"/>
  <c r="L5599" i="1"/>
  <c r="M5598" i="1"/>
  <c r="M5594" i="1"/>
  <c r="L5591" i="1"/>
  <c r="M5590" i="1"/>
  <c r="N5589" i="1"/>
  <c r="L5587" i="1"/>
  <c r="M5586" i="1"/>
  <c r="N5585" i="1"/>
  <c r="M5582" i="1"/>
  <c r="L5579" i="1"/>
  <c r="M5578" i="1"/>
  <c r="N5573" i="1"/>
  <c r="M5570" i="1"/>
  <c r="N5569" i="1"/>
  <c r="L5567" i="1"/>
  <c r="M5646" i="1"/>
  <c r="M5625" i="1"/>
  <c r="N5624" i="1"/>
  <c r="N5620" i="1"/>
  <c r="L5618" i="1"/>
  <c r="M5617" i="1"/>
  <c r="N5616" i="1"/>
  <c r="L5614" i="1"/>
  <c r="N5612" i="1"/>
  <c r="L5610" i="1"/>
  <c r="L5606" i="1"/>
  <c r="M5605" i="1"/>
  <c r="L5602" i="1"/>
  <c r="N5600" i="1"/>
  <c r="L5598" i="1"/>
  <c r="N5596" i="1"/>
  <c r="L5594" i="1"/>
  <c r="L5590" i="1"/>
  <c r="M5589" i="1"/>
  <c r="L5586" i="1"/>
  <c r="M5585" i="1"/>
  <c r="L5582" i="1"/>
  <c r="L5578" i="1"/>
  <c r="N5576" i="1"/>
  <c r="M5573" i="1"/>
  <c r="L5570" i="1"/>
  <c r="M5569" i="1"/>
  <c r="L5564" i="1"/>
  <c r="M5563" i="1"/>
  <c r="N5562" i="1"/>
  <c r="N5554" i="1"/>
  <c r="L5552" i="1"/>
  <c r="M5551" i="1"/>
  <c r="N5550" i="1"/>
  <c r="N5546" i="1"/>
  <c r="L5540" i="1"/>
  <c r="M5539" i="1"/>
  <c r="M5535" i="1"/>
  <c r="N5534" i="1"/>
  <c r="M5531" i="1"/>
  <c r="N5530" i="1"/>
  <c r="L5528" i="1"/>
  <c r="M5527" i="1"/>
  <c r="N5526" i="1"/>
  <c r="L5520" i="1"/>
  <c r="N5518" i="1"/>
  <c r="L5516" i="1"/>
  <c r="M5515" i="1"/>
  <c r="N5514" i="1"/>
  <c r="L5512" i="1"/>
  <c r="N5510" i="1"/>
  <c r="L5508" i="1"/>
  <c r="M5507" i="1"/>
  <c r="L5504" i="1"/>
  <c r="M5503" i="1"/>
  <c r="N5502" i="1"/>
  <c r="L5500" i="1"/>
  <c r="M5499" i="1"/>
  <c r="N5498" i="1"/>
  <c r="N5565" i="1"/>
  <c r="L5563" i="1"/>
  <c r="M5562" i="1"/>
  <c r="M5554" i="1"/>
  <c r="L5551" i="1"/>
  <c r="M5550" i="1"/>
  <c r="N5549" i="1"/>
  <c r="M5546" i="1"/>
  <c r="L5539" i="1"/>
  <c r="N5537" i="1"/>
  <c r="L5535" i="1"/>
  <c r="M5534" i="1"/>
  <c r="N5533" i="1"/>
  <c r="L5531" i="1"/>
  <c r="M5530" i="1"/>
  <c r="L5527" i="1"/>
  <c r="M5526" i="1"/>
  <c r="N5521" i="1"/>
  <c r="M5518" i="1"/>
  <c r="N5517" i="1"/>
  <c r="L5515" i="1"/>
  <c r="M5514" i="1"/>
  <c r="N5513" i="1"/>
  <c r="M5510" i="1"/>
  <c r="L5507" i="1"/>
  <c r="L5503" i="1"/>
  <c r="M5502" i="1"/>
  <c r="N5501" i="1"/>
  <c r="L5499" i="1"/>
  <c r="M5498" i="1"/>
  <c r="N5497" i="1"/>
  <c r="M5565" i="1"/>
  <c r="N5564" i="1"/>
  <c r="L5562" i="1"/>
  <c r="L5554" i="1"/>
  <c r="N5552" i="1"/>
  <c r="L5550" i="1"/>
  <c r="M5549" i="1"/>
  <c r="L5546" i="1"/>
  <c r="N5540" i="1"/>
  <c r="M5537" i="1"/>
  <c r="L5534" i="1"/>
  <c r="M5533" i="1"/>
  <c r="L5530" i="1"/>
  <c r="N5528" i="1"/>
  <c r="L5526" i="1"/>
  <c r="M5521" i="1"/>
  <c r="N5520" i="1"/>
  <c r="L5518" i="1"/>
  <c r="M5517" i="1"/>
  <c r="N5516" i="1"/>
  <c r="L5514" i="1"/>
  <c r="M5513" i="1"/>
  <c r="N5512" i="1"/>
  <c r="L5510" i="1"/>
  <c r="N5508" i="1"/>
  <c r="N5504" i="1"/>
  <c r="L5502" i="1"/>
  <c r="M5501" i="1"/>
  <c r="N5500" i="1"/>
  <c r="L5498" i="1"/>
  <c r="M5497" i="1"/>
  <c r="L5565" i="1"/>
  <c r="M5564" i="1"/>
  <c r="N5563" i="1"/>
  <c r="M5552" i="1"/>
  <c r="N5551" i="1"/>
  <c r="L5549" i="1"/>
  <c r="M5540" i="1"/>
  <c r="N5539" i="1"/>
  <c r="L5537" i="1"/>
  <c r="N5535" i="1"/>
  <c r="L5533" i="1"/>
  <c r="N5531" i="1"/>
  <c r="M5528" i="1"/>
  <c r="N5527" i="1"/>
  <c r="L5521" i="1"/>
  <c r="M5520" i="1"/>
  <c r="L5517" i="1"/>
  <c r="M5516" i="1"/>
  <c r="N5515" i="1"/>
  <c r="L5513" i="1"/>
  <c r="M5512" i="1"/>
  <c r="M5508" i="1"/>
  <c r="N5507" i="1"/>
  <c r="M5504" i="1"/>
  <c r="N5503" i="1"/>
  <c r="L5501" i="1"/>
  <c r="M5500" i="1"/>
  <c r="N5499" i="1"/>
  <c r="N5495" i="1"/>
  <c r="M5492" i="1"/>
  <c r="L5489" i="1"/>
  <c r="M5488" i="1"/>
  <c r="N5487" i="1"/>
  <c r="L5485" i="1"/>
  <c r="M5484" i="1"/>
  <c r="N5483" i="1"/>
  <c r="L5481" i="1"/>
  <c r="M5480" i="1"/>
  <c r="N5479" i="1"/>
  <c r="L5477" i="1"/>
  <c r="M5476" i="1"/>
  <c r="N5475" i="1"/>
  <c r="M5472" i="1"/>
  <c r="N5471" i="1"/>
  <c r="M5468" i="1"/>
  <c r="N5467" i="1"/>
  <c r="L5465" i="1"/>
  <c r="N5463" i="1"/>
  <c r="L5461" i="1"/>
  <c r="M5460" i="1"/>
  <c r="N5459" i="1"/>
  <c r="M5456" i="1"/>
  <c r="L5453" i="1"/>
  <c r="M5452" i="1"/>
  <c r="L5449" i="1"/>
  <c r="M5448" i="1"/>
  <c r="N5447" i="1"/>
  <c r="L5445" i="1"/>
  <c r="M5444" i="1"/>
  <c r="N5443" i="1"/>
  <c r="N5439" i="1"/>
  <c r="L5437" i="1"/>
  <c r="M5436" i="1"/>
  <c r="N5435" i="1"/>
  <c r="L5433" i="1"/>
  <c r="N5431" i="1"/>
  <c r="L5429" i="1"/>
  <c r="M5428" i="1"/>
  <c r="N5427" i="1"/>
  <c r="L5425" i="1"/>
  <c r="N5423" i="1"/>
  <c r="L5421" i="1"/>
  <c r="M5420" i="1"/>
  <c r="L5417" i="1"/>
  <c r="M5416" i="1"/>
  <c r="N5415" i="1"/>
  <c r="M5412" i="1"/>
  <c r="N5411" i="1"/>
  <c r="L5409" i="1"/>
  <c r="M5408" i="1"/>
  <c r="N5407" i="1"/>
  <c r="L5405" i="1"/>
  <c r="M5404" i="1"/>
  <c r="N5403" i="1"/>
  <c r="L5401" i="1"/>
  <c r="L5393" i="1"/>
  <c r="L5389" i="1"/>
  <c r="M5388" i="1"/>
  <c r="M5384" i="1"/>
  <c r="N5379" i="1"/>
  <c r="L5377" i="1"/>
  <c r="M5376" i="1"/>
  <c r="N5375" i="1"/>
  <c r="L5373" i="1"/>
  <c r="M5372" i="1"/>
  <c r="L5365" i="1"/>
  <c r="L5497" i="1"/>
  <c r="M5495" i="1"/>
  <c r="L5492" i="1"/>
  <c r="L5488" i="1"/>
  <c r="M5487" i="1"/>
  <c r="N5486" i="1"/>
  <c r="L5484" i="1"/>
  <c r="M5483" i="1"/>
  <c r="N5482" i="1"/>
  <c r="L5480" i="1"/>
  <c r="M5479" i="1"/>
  <c r="N5478" i="1"/>
  <c r="L5476" i="1"/>
  <c r="M5475" i="1"/>
  <c r="N5474" i="1"/>
  <c r="L5472" i="1"/>
  <c r="M5471" i="1"/>
  <c r="N5470" i="1"/>
  <c r="L5468" i="1"/>
  <c r="M5467" i="1"/>
  <c r="N5466" i="1"/>
  <c r="M5463" i="1"/>
  <c r="N5462" i="1"/>
  <c r="L5460" i="1"/>
  <c r="M5459" i="1"/>
  <c r="N5458" i="1"/>
  <c r="L5456" i="1"/>
  <c r="N5454" i="1"/>
  <c r="L5452" i="1"/>
  <c r="N5450" i="1"/>
  <c r="L5448" i="1"/>
  <c r="M5447" i="1"/>
  <c r="N5446" i="1"/>
  <c r="L5444" i="1"/>
  <c r="M5443" i="1"/>
  <c r="N5442" i="1"/>
  <c r="M5439" i="1"/>
  <c r="N5438" i="1"/>
  <c r="L5436" i="1"/>
  <c r="M5435" i="1"/>
  <c r="M5431" i="1"/>
  <c r="L5428" i="1"/>
  <c r="M5427" i="1"/>
  <c r="M5423" i="1"/>
  <c r="N5422" i="1"/>
  <c r="L5420" i="1"/>
  <c r="N5418" i="1"/>
  <c r="L5416" i="1"/>
  <c r="M5415" i="1"/>
  <c r="L5412" i="1"/>
  <c r="M5411" i="1"/>
  <c r="N5410" i="1"/>
  <c r="L5408" i="1"/>
  <c r="M5407" i="1"/>
  <c r="N5406" i="1"/>
  <c r="L5404" i="1"/>
  <c r="M5403" i="1"/>
  <c r="N5402" i="1"/>
  <c r="N5390" i="1"/>
  <c r="L5388" i="1"/>
  <c r="L5384" i="1"/>
  <c r="M5379" i="1"/>
  <c r="N5378" i="1"/>
  <c r="L5376" i="1"/>
  <c r="M5375" i="1"/>
  <c r="N5374" i="1"/>
  <c r="L5372" i="1"/>
  <c r="N5370" i="1"/>
  <c r="N5366" i="1"/>
  <c r="N5362" i="1"/>
  <c r="L5495" i="1"/>
  <c r="N5489" i="1"/>
  <c r="L5487" i="1"/>
  <c r="M5486" i="1"/>
  <c r="N5485" i="1"/>
  <c r="L5483" i="1"/>
  <c r="M5482" i="1"/>
  <c r="N5481" i="1"/>
  <c r="L5479" i="1"/>
  <c r="M5478" i="1"/>
  <c r="N5477" i="1"/>
  <c r="L5475" i="1"/>
  <c r="M5474" i="1"/>
  <c r="L5471" i="1"/>
  <c r="M5470" i="1"/>
  <c r="L5467" i="1"/>
  <c r="M5466" i="1"/>
  <c r="N5465" i="1"/>
  <c r="L5463" i="1"/>
  <c r="M5462" i="1"/>
  <c r="N5461" i="1"/>
  <c r="L5459" i="1"/>
  <c r="M5458" i="1"/>
  <c r="M5454" i="1"/>
  <c r="N5453" i="1"/>
  <c r="M5450" i="1"/>
  <c r="N5449" i="1"/>
  <c r="L5447" i="1"/>
  <c r="M5446" i="1"/>
  <c r="N5445" i="1"/>
  <c r="L5443" i="1"/>
  <c r="M5442" i="1"/>
  <c r="L5439" i="1"/>
  <c r="M5438" i="1"/>
  <c r="N5437" i="1"/>
  <c r="L5435" i="1"/>
  <c r="N5433" i="1"/>
  <c r="L5431" i="1"/>
  <c r="N5429" i="1"/>
  <c r="L5427" i="1"/>
  <c r="N5425" i="1"/>
  <c r="L5423" i="1"/>
  <c r="M5422" i="1"/>
  <c r="N5421" i="1"/>
  <c r="M5418" i="1"/>
  <c r="N5417" i="1"/>
  <c r="L5415" i="1"/>
  <c r="L5411" i="1"/>
  <c r="M5410" i="1"/>
  <c r="N5409" i="1"/>
  <c r="L5407" i="1"/>
  <c r="M5406" i="1"/>
  <c r="N5405" i="1"/>
  <c r="L5403" i="1"/>
  <c r="M5402" i="1"/>
  <c r="N5401" i="1"/>
  <c r="N5393" i="1"/>
  <c r="M5390" i="1"/>
  <c r="N5389" i="1"/>
  <c r="L5379" i="1"/>
  <c r="M5378" i="1"/>
  <c r="N5377" i="1"/>
  <c r="L5375" i="1"/>
  <c r="M5374" i="1"/>
  <c r="N5373" i="1"/>
  <c r="M5370" i="1"/>
  <c r="M5366" i="1"/>
  <c r="N5365" i="1"/>
  <c r="M5362" i="1"/>
  <c r="N5492" i="1"/>
  <c r="M5489" i="1"/>
  <c r="N5488" i="1"/>
  <c r="L5486" i="1"/>
  <c r="M5485" i="1"/>
  <c r="N5484" i="1"/>
  <c r="L5482" i="1"/>
  <c r="M5481" i="1"/>
  <c r="N5480" i="1"/>
  <c r="L5478" i="1"/>
  <c r="M5477" i="1"/>
  <c r="N5476" i="1"/>
  <c r="L5474" i="1"/>
  <c r="N5472" i="1"/>
  <c r="L5470" i="1"/>
  <c r="N5468" i="1"/>
  <c r="L5466" i="1"/>
  <c r="M5465" i="1"/>
  <c r="L5462" i="1"/>
  <c r="M5461" i="1"/>
  <c r="N5460" i="1"/>
  <c r="L5458" i="1"/>
  <c r="N5456" i="1"/>
  <c r="L5454" i="1"/>
  <c r="M5453" i="1"/>
  <c r="N5452" i="1"/>
  <c r="L5450" i="1"/>
  <c r="M5449" i="1"/>
  <c r="N5448" i="1"/>
  <c r="L5446" i="1"/>
  <c r="M5445" i="1"/>
  <c r="N5444" i="1"/>
  <c r="L5442" i="1"/>
  <c r="L5438" i="1"/>
  <c r="M5437" i="1"/>
  <c r="N5436" i="1"/>
  <c r="M5433" i="1"/>
  <c r="M5429" i="1"/>
  <c r="N5428" i="1"/>
  <c r="M5425" i="1"/>
  <c r="L5422" i="1"/>
  <c r="M5421" i="1"/>
  <c r="N5420" i="1"/>
  <c r="L5418" i="1"/>
  <c r="M5417" i="1"/>
  <c r="N5416" i="1"/>
  <c r="N5412" i="1"/>
  <c r="L5410" i="1"/>
  <c r="M5409" i="1"/>
  <c r="N5408" i="1"/>
  <c r="L5406" i="1"/>
  <c r="M5405" i="1"/>
  <c r="N5404" i="1"/>
  <c r="L5402" i="1"/>
  <c r="M5401" i="1"/>
  <c r="M5393" i="1"/>
  <c r="L5390" i="1"/>
  <c r="M5389" i="1"/>
  <c r="N5388" i="1"/>
  <c r="N5384" i="1"/>
  <c r="L5378" i="1"/>
  <c r="M5377" i="1"/>
  <c r="N5376" i="1"/>
  <c r="L5374" i="1"/>
  <c r="M5373" i="1"/>
  <c r="N5372" i="1"/>
  <c r="L5370" i="1"/>
  <c r="L5366" i="1"/>
  <c r="M5365" i="1"/>
  <c r="L5362" i="1"/>
  <c r="M5361" i="1"/>
  <c r="N5361" i="1"/>
  <c r="N5360" i="1"/>
  <c r="L5358" i="1"/>
  <c r="M5357" i="1"/>
  <c r="M5353" i="1"/>
  <c r="N5352" i="1"/>
  <c r="L5350" i="1"/>
  <c r="M5349" i="1"/>
  <c r="N5348" i="1"/>
  <c r="L5346" i="1"/>
  <c r="M5345" i="1"/>
  <c r="N5344" i="1"/>
  <c r="L5342" i="1"/>
  <c r="N5332" i="1"/>
  <c r="L5314" i="1"/>
  <c r="N5308" i="1"/>
  <c r="L5294" i="1"/>
  <c r="N5292" i="1"/>
  <c r="L5290" i="1"/>
  <c r="M5289" i="1"/>
  <c r="N5288" i="1"/>
  <c r="L5286" i="1"/>
  <c r="N5284" i="1"/>
  <c r="N5276" i="1"/>
  <c r="N5272" i="1"/>
  <c r="N5268" i="1"/>
  <c r="M5261" i="1"/>
  <c r="L5361" i="1"/>
  <c r="M5360" i="1"/>
  <c r="N5359" i="1"/>
  <c r="L5357" i="1"/>
  <c r="N5355" i="1"/>
  <c r="L5353" i="1"/>
  <c r="M5352" i="1"/>
  <c r="N5351" i="1"/>
  <c r="L5349" i="1"/>
  <c r="M5348" i="1"/>
  <c r="N5347" i="1"/>
  <c r="L5345" i="1"/>
  <c r="M5344" i="1"/>
  <c r="N5343" i="1"/>
  <c r="N5335" i="1"/>
  <c r="M5332" i="1"/>
  <c r="N5331" i="1"/>
  <c r="M5308" i="1"/>
  <c r="N5307" i="1"/>
  <c r="N5295" i="1"/>
  <c r="M5292" i="1"/>
  <c r="L5289" i="1"/>
  <c r="M5288" i="1"/>
  <c r="N5287" i="1"/>
  <c r="M5284" i="1"/>
  <c r="M5276" i="1"/>
  <c r="N5275" i="1"/>
  <c r="M5272" i="1"/>
  <c r="N5271" i="1"/>
  <c r="M5268" i="1"/>
  <c r="L5261" i="1"/>
  <c r="N5227" i="1"/>
  <c r="L5360" i="1"/>
  <c r="M5359" i="1"/>
  <c r="N5358" i="1"/>
  <c r="M5355" i="1"/>
  <c r="L5352" i="1"/>
  <c r="M5351" i="1"/>
  <c r="N5350" i="1"/>
  <c r="L5348" i="1"/>
  <c r="M5347" i="1"/>
  <c r="N5346" i="1"/>
  <c r="L5344" i="1"/>
  <c r="M5343" i="1"/>
  <c r="N5342" i="1"/>
  <c r="M5335" i="1"/>
  <c r="L5332" i="1"/>
  <c r="M5331" i="1"/>
  <c r="N5314" i="1"/>
  <c r="L5308" i="1"/>
  <c r="M5307" i="1"/>
  <c r="M5295" i="1"/>
  <c r="N5294" i="1"/>
  <c r="L5292" i="1"/>
  <c r="N5290" i="1"/>
  <c r="L5288" i="1"/>
  <c r="M5287" i="1"/>
  <c r="N5286" i="1"/>
  <c r="L5284" i="1"/>
  <c r="L5276" i="1"/>
  <c r="M5275" i="1"/>
  <c r="L5272" i="1"/>
  <c r="M5271" i="1"/>
  <c r="L5268" i="1"/>
  <c r="M5227" i="1"/>
  <c r="L5359" i="1"/>
  <c r="M5358" i="1"/>
  <c r="N5357" i="1"/>
  <c r="L5355" i="1"/>
  <c r="N5353" i="1"/>
  <c r="L5351" i="1"/>
  <c r="M5350" i="1"/>
  <c r="N5349" i="1"/>
  <c r="L5347" i="1"/>
  <c r="M5346" i="1"/>
  <c r="N5345" i="1"/>
  <c r="L5343" i="1"/>
  <c r="M5342" i="1"/>
  <c r="L5335" i="1"/>
  <c r="L5331" i="1"/>
  <c r="M5314" i="1"/>
  <c r="L5307" i="1"/>
  <c r="L5295" i="1"/>
  <c r="M5294" i="1"/>
  <c r="M5290" i="1"/>
  <c r="N5289" i="1"/>
  <c r="L5287" i="1"/>
  <c r="M5286" i="1"/>
  <c r="L5275" i="1"/>
  <c r="L5271" i="1"/>
  <c r="N5261" i="1"/>
  <c r="L5227" i="1"/>
  <c r="N5225" i="1"/>
  <c r="M5225" i="1"/>
  <c r="N5224" i="1"/>
  <c r="L5222" i="1"/>
  <c r="M5221" i="1"/>
  <c r="L5206" i="1"/>
  <c r="M5205" i="1"/>
  <c r="N5204" i="1"/>
  <c r="L5198" i="1"/>
  <c r="M5197" i="1"/>
  <c r="N5196" i="1"/>
  <c r="L5194" i="1"/>
  <c r="M5193" i="1"/>
  <c r="N5192" i="1"/>
  <c r="L5190" i="1"/>
  <c r="N5188" i="1"/>
  <c r="M5177" i="1"/>
  <c r="N5152" i="1"/>
  <c r="N5148" i="1"/>
  <c r="L5146" i="1"/>
  <c r="M5145" i="1"/>
  <c r="N5144" i="1"/>
  <c r="L5142" i="1"/>
  <c r="M5141" i="1"/>
  <c r="N5140" i="1"/>
  <c r="L5138" i="1"/>
  <c r="M5137" i="1"/>
  <c r="N5132" i="1"/>
  <c r="L5130" i="1"/>
  <c r="M5129" i="1"/>
  <c r="N5128" i="1"/>
  <c r="L5126" i="1"/>
  <c r="M5125" i="1"/>
  <c r="M5121" i="1"/>
  <c r="N5120" i="1"/>
  <c r="L5118" i="1"/>
  <c r="N5116" i="1"/>
  <c r="M5113" i="1"/>
  <c r="N5112" i="1"/>
  <c r="M5109" i="1"/>
  <c r="N5108" i="1"/>
  <c r="M5105" i="1"/>
  <c r="N5104" i="1"/>
  <c r="M5101" i="1"/>
  <c r="N5100" i="1"/>
  <c r="L5098" i="1"/>
  <c r="M5097" i="1"/>
  <c r="N5096" i="1"/>
  <c r="N5092" i="1"/>
  <c r="L5090" i="1"/>
  <c r="L5225" i="1"/>
  <c r="M5224" i="1"/>
  <c r="L5221" i="1"/>
  <c r="L5205" i="1"/>
  <c r="M5204" i="1"/>
  <c r="N5199" i="1"/>
  <c r="L5197" i="1"/>
  <c r="M5196" i="1"/>
  <c r="L5193" i="1"/>
  <c r="M5192" i="1"/>
  <c r="N5191" i="1"/>
  <c r="M5188" i="1"/>
  <c r="L5177" i="1"/>
  <c r="M5152" i="1"/>
  <c r="M5148" i="1"/>
  <c r="N5147" i="1"/>
  <c r="L5145" i="1"/>
  <c r="M5144" i="1"/>
  <c r="N5143" i="1"/>
  <c r="L5141" i="1"/>
  <c r="M5140" i="1"/>
  <c r="L5137" i="1"/>
  <c r="N5135" i="1"/>
  <c r="M5132" i="1"/>
  <c r="N5131" i="1"/>
  <c r="L5129" i="1"/>
  <c r="M5128" i="1"/>
  <c r="L5125" i="1"/>
  <c r="N5123" i="1"/>
  <c r="L5121" i="1"/>
  <c r="M5120" i="1"/>
  <c r="M5116" i="1"/>
  <c r="N5115" i="1"/>
  <c r="L5113" i="1"/>
  <c r="M5112" i="1"/>
  <c r="N5111" i="1"/>
  <c r="L5109" i="1"/>
  <c r="M5108" i="1"/>
  <c r="N5107" i="1"/>
  <c r="L5105" i="1"/>
  <c r="M5104" i="1"/>
  <c r="N5103" i="1"/>
  <c r="L5101" i="1"/>
  <c r="M5100" i="1"/>
  <c r="L5097" i="1"/>
  <c r="M5096" i="1"/>
  <c r="N5095" i="1"/>
  <c r="M5092" i="1"/>
  <c r="N5091" i="1"/>
  <c r="L5224" i="1"/>
  <c r="N5222" i="1"/>
  <c r="N5206" i="1"/>
  <c r="L5204" i="1"/>
  <c r="M5199" i="1"/>
  <c r="N5198" i="1"/>
  <c r="L5196" i="1"/>
  <c r="N5194" i="1"/>
  <c r="L5192" i="1"/>
  <c r="M5191" i="1"/>
  <c r="N5190" i="1"/>
  <c r="L5188" i="1"/>
  <c r="L5152" i="1"/>
  <c r="L5148" i="1"/>
  <c r="M5147" i="1"/>
  <c r="N5146" i="1"/>
  <c r="L5144" i="1"/>
  <c r="M5143" i="1"/>
  <c r="N5142" i="1"/>
  <c r="L5140" i="1"/>
  <c r="N5138" i="1"/>
  <c r="M5135" i="1"/>
  <c r="L5132" i="1"/>
  <c r="M5131" i="1"/>
  <c r="N5130" i="1"/>
  <c r="L5128" i="1"/>
  <c r="N5126" i="1"/>
  <c r="M5123" i="1"/>
  <c r="L5120" i="1"/>
  <c r="N5118" i="1"/>
  <c r="L5116" i="1"/>
  <c r="M5115" i="1"/>
  <c r="L5112" i="1"/>
  <c r="M5111" i="1"/>
  <c r="L5108" i="1"/>
  <c r="M5107" i="1"/>
  <c r="L5104" i="1"/>
  <c r="M5103" i="1"/>
  <c r="L5100" i="1"/>
  <c r="N5098" i="1"/>
  <c r="L5096" i="1"/>
  <c r="M5095" i="1"/>
  <c r="L5092" i="1"/>
  <c r="M5091" i="1"/>
  <c r="N5090" i="1"/>
  <c r="M5222" i="1"/>
  <c r="N5221" i="1"/>
  <c r="M5206" i="1"/>
  <c r="N5205" i="1"/>
  <c r="L5199" i="1"/>
  <c r="M5198" i="1"/>
  <c r="N5197" i="1"/>
  <c r="M5194" i="1"/>
  <c r="N5193" i="1"/>
  <c r="L5191" i="1"/>
  <c r="M5190" i="1"/>
  <c r="N5177" i="1"/>
  <c r="L5147" i="1"/>
  <c r="M5146" i="1"/>
  <c r="N5145" i="1"/>
  <c r="L5143" i="1"/>
  <c r="M5142" i="1"/>
  <c r="N5141" i="1"/>
  <c r="M5138" i="1"/>
  <c r="N5137" i="1"/>
  <c r="L5135" i="1"/>
  <c r="L5131" i="1"/>
  <c r="M5130" i="1"/>
  <c r="N5129" i="1"/>
  <c r="M5126" i="1"/>
  <c r="N5125" i="1"/>
  <c r="L5123" i="1"/>
  <c r="N5121" i="1"/>
  <c r="M5118" i="1"/>
  <c r="L5115" i="1"/>
  <c r="N5113" i="1"/>
  <c r="L5111" i="1"/>
  <c r="N5109" i="1"/>
  <c r="L5107" i="1"/>
  <c r="N5105" i="1"/>
  <c r="L5103" i="1"/>
  <c r="N5101" i="1"/>
  <c r="M5098" i="1"/>
  <c r="N5097" i="1"/>
  <c r="L5095" i="1"/>
  <c r="L5091" i="1"/>
  <c r="M5090" i="1"/>
  <c r="M5088" i="1"/>
  <c r="L5085" i="1"/>
  <c r="M5084" i="1"/>
  <c r="N5083" i="1"/>
  <c r="L5081" i="1"/>
  <c r="L5069" i="1"/>
  <c r="M5068" i="1"/>
  <c r="N5067" i="1"/>
  <c r="N5063" i="1"/>
  <c r="M5056" i="1"/>
  <c r="N5055" i="1"/>
  <c r="L5053" i="1"/>
  <c r="M5052" i="1"/>
  <c r="N5051" i="1"/>
  <c r="L5049" i="1"/>
  <c r="L5045" i="1"/>
  <c r="N4991" i="1"/>
  <c r="N4987" i="1"/>
  <c r="N4979" i="1"/>
  <c r="L4977" i="1"/>
  <c r="N4975" i="1"/>
  <c r="N4971" i="1"/>
  <c r="L4969" i="1"/>
  <c r="M4968" i="1"/>
  <c r="N4967" i="1"/>
  <c r="M4964" i="1"/>
  <c r="N4955" i="1"/>
  <c r="L4953" i="1"/>
  <c r="N4951" i="1"/>
  <c r="M4940" i="1"/>
  <c r="N4939" i="1"/>
  <c r="L4925" i="1"/>
  <c r="M4920" i="1"/>
  <c r="N4919" i="1"/>
  <c r="M4916" i="1"/>
  <c r="N4915" i="1"/>
  <c r="L4905" i="1"/>
  <c r="M4904" i="1"/>
  <c r="N4903" i="1"/>
  <c r="N4895" i="1"/>
  <c r="L4889" i="1"/>
  <c r="M4888" i="1"/>
  <c r="L4885" i="1"/>
  <c r="M4884" i="1"/>
  <c r="N4883" i="1"/>
  <c r="N4867" i="1"/>
  <c r="M4864" i="1"/>
  <c r="N4863" i="1"/>
  <c r="N4859" i="1"/>
  <c r="M4852" i="1"/>
  <c r="L4845" i="1"/>
  <c r="L4837" i="1"/>
  <c r="L4833" i="1"/>
  <c r="N4831" i="1"/>
  <c r="M4828" i="1"/>
  <c r="N4827" i="1"/>
  <c r="L4825" i="1"/>
  <c r="M4824" i="1"/>
  <c r="N4823" i="1"/>
  <c r="L4821" i="1"/>
  <c r="M4820" i="1"/>
  <c r="N4819" i="1"/>
  <c r="L5088" i="1"/>
  <c r="N5086" i="1"/>
  <c r="L5084" i="1"/>
  <c r="M5083" i="1"/>
  <c r="N5082" i="1"/>
  <c r="N5070" i="1"/>
  <c r="L5068" i="1"/>
  <c r="M5067" i="1"/>
  <c r="N5066" i="1"/>
  <c r="M5063" i="1"/>
  <c r="L5056" i="1"/>
  <c r="M5055" i="1"/>
  <c r="N5054" i="1"/>
  <c r="L5052" i="1"/>
  <c r="M5051" i="1"/>
  <c r="N5050" i="1"/>
  <c r="M4991" i="1"/>
  <c r="N4990" i="1"/>
  <c r="M4987" i="1"/>
  <c r="N4982" i="1"/>
  <c r="M4979" i="1"/>
  <c r="N4978" i="1"/>
  <c r="M4975" i="1"/>
  <c r="N4974" i="1"/>
  <c r="M4971" i="1"/>
  <c r="N4970" i="1"/>
  <c r="L4968" i="1"/>
  <c r="M4967" i="1"/>
  <c r="L4964" i="1"/>
  <c r="N4962" i="1"/>
  <c r="M4955" i="1"/>
  <c r="N4954" i="1"/>
  <c r="M4951" i="1"/>
  <c r="N4942" i="1"/>
  <c r="L4940" i="1"/>
  <c r="M4939" i="1"/>
  <c r="L4920" i="1"/>
  <c r="M4919" i="1"/>
  <c r="N4918" i="1"/>
  <c r="L4916" i="1"/>
  <c r="M4915" i="1"/>
  <c r="N4914" i="1"/>
  <c r="L4904" i="1"/>
  <c r="M4903" i="1"/>
  <c r="M4895" i="1"/>
  <c r="N4894" i="1"/>
  <c r="L4888" i="1"/>
  <c r="N4886" i="1"/>
  <c r="L4884" i="1"/>
  <c r="M4883" i="1"/>
  <c r="N4882" i="1"/>
  <c r="M4867" i="1"/>
  <c r="N4866" i="1"/>
  <c r="L4864" i="1"/>
  <c r="M4863" i="1"/>
  <c r="M4859" i="1"/>
  <c r="L4852" i="1"/>
  <c r="N4834" i="1"/>
  <c r="M4831" i="1"/>
  <c r="L4828" i="1"/>
  <c r="M4827" i="1"/>
  <c r="N4826" i="1"/>
  <c r="L4824" i="1"/>
  <c r="M4823" i="1"/>
  <c r="L4820" i="1"/>
  <c r="M4819" i="1"/>
  <c r="M5086" i="1"/>
  <c r="N5085" i="1"/>
  <c r="L5083" i="1"/>
  <c r="M5082" i="1"/>
  <c r="N5081" i="1"/>
  <c r="M5070" i="1"/>
  <c r="N5069" i="1"/>
  <c r="L5067" i="1"/>
  <c r="M5066" i="1"/>
  <c r="L5063" i="1"/>
  <c r="L5055" i="1"/>
  <c r="M5054" i="1"/>
  <c r="N5053" i="1"/>
  <c r="L5051" i="1"/>
  <c r="M5050" i="1"/>
  <c r="N5049" i="1"/>
  <c r="N5045" i="1"/>
  <c r="L4991" i="1"/>
  <c r="M4990" i="1"/>
  <c r="L4987" i="1"/>
  <c r="M4982" i="1"/>
  <c r="L4979" i="1"/>
  <c r="M4978" i="1"/>
  <c r="N4977" i="1"/>
  <c r="L4975" i="1"/>
  <c r="M4974" i="1"/>
  <c r="L4971" i="1"/>
  <c r="M4970" i="1"/>
  <c r="N4969" i="1"/>
  <c r="L4967" i="1"/>
  <c r="M4962" i="1"/>
  <c r="L4955" i="1"/>
  <c r="M4954" i="1"/>
  <c r="N4953" i="1"/>
  <c r="L4951" i="1"/>
  <c r="M4942" i="1"/>
  <c r="L4939" i="1"/>
  <c r="N4925" i="1"/>
  <c r="L4919" i="1"/>
  <c r="M4918" i="1"/>
  <c r="L4915" i="1"/>
  <c r="M4914" i="1"/>
  <c r="N4905" i="1"/>
  <c r="L4903" i="1"/>
  <c r="L4895" i="1"/>
  <c r="M4894" i="1"/>
  <c r="N4889" i="1"/>
  <c r="M4886" i="1"/>
  <c r="N4885" i="1"/>
  <c r="L4883" i="1"/>
  <c r="M4882" i="1"/>
  <c r="L4867" i="1"/>
  <c r="M4866" i="1"/>
  <c r="L4863" i="1"/>
  <c r="L4859" i="1"/>
  <c r="N4845" i="1"/>
  <c r="N4837" i="1"/>
  <c r="M4834" i="1"/>
  <c r="N4833" i="1"/>
  <c r="L4831" i="1"/>
  <c r="L4827" i="1"/>
  <c r="M4826" i="1"/>
  <c r="N4825" i="1"/>
  <c r="L4823" i="1"/>
  <c r="N4821" i="1"/>
  <c r="L4819" i="1"/>
  <c r="N5088" i="1"/>
  <c r="L5086" i="1"/>
  <c r="M5085" i="1"/>
  <c r="N5084" i="1"/>
  <c r="L5082" i="1"/>
  <c r="M5081" i="1"/>
  <c r="L5070" i="1"/>
  <c r="M5069" i="1"/>
  <c r="N5068" i="1"/>
  <c r="L5066" i="1"/>
  <c r="N5056" i="1"/>
  <c r="L5054" i="1"/>
  <c r="M5053" i="1"/>
  <c r="N5052" i="1"/>
  <c r="L5050" i="1"/>
  <c r="M5049" i="1"/>
  <c r="M5045" i="1"/>
  <c r="L4990" i="1"/>
  <c r="L4982" i="1"/>
  <c r="L4978" i="1"/>
  <c r="M4977" i="1"/>
  <c r="L4974" i="1"/>
  <c r="L4970" i="1"/>
  <c r="M4969" i="1"/>
  <c r="N4968" i="1"/>
  <c r="N4964" i="1"/>
  <c r="L4962" i="1"/>
  <c r="L4954" i="1"/>
  <c r="M4953" i="1"/>
  <c r="L4942" i="1"/>
  <c r="N4940" i="1"/>
  <c r="M4925" i="1"/>
  <c r="N4920" i="1"/>
  <c r="L4918" i="1"/>
  <c r="N4916" i="1"/>
  <c r="L4914" i="1"/>
  <c r="M4905" i="1"/>
  <c r="N4904" i="1"/>
  <c r="L4894" i="1"/>
  <c r="M4889" i="1"/>
  <c r="N4888" i="1"/>
  <c r="L4886" i="1"/>
  <c r="M4885" i="1"/>
  <c r="N4884" i="1"/>
  <c r="L4882" i="1"/>
  <c r="L4866" i="1"/>
  <c r="N4864" i="1"/>
  <c r="N4852" i="1"/>
  <c r="M4845" i="1"/>
  <c r="M4837" i="1"/>
  <c r="L4834" i="1"/>
  <c r="M4833" i="1"/>
  <c r="N4828" i="1"/>
  <c r="L4826" i="1"/>
  <c r="M4825" i="1"/>
  <c r="N4824" i="1"/>
  <c r="M4821" i="1"/>
  <c r="N4820" i="1"/>
  <c r="N4816" i="1"/>
  <c r="L4810" i="1"/>
  <c r="M4809" i="1"/>
  <c r="L4798" i="1"/>
  <c r="M4797" i="1"/>
  <c r="N4796" i="1"/>
  <c r="L4794" i="1"/>
  <c r="M4793" i="1"/>
  <c r="N4792" i="1"/>
  <c r="L4790" i="1"/>
  <c r="M4789" i="1"/>
  <c r="L4786" i="1"/>
  <c r="N4784" i="1"/>
  <c r="L4782" i="1"/>
  <c r="L4778" i="1"/>
  <c r="N4776" i="1"/>
  <c r="L4774" i="1"/>
  <c r="L4766" i="1"/>
  <c r="L4762" i="1"/>
  <c r="L4758" i="1"/>
  <c r="N4756" i="1"/>
  <c r="L4750" i="1"/>
  <c r="M4745" i="1"/>
  <c r="L4738" i="1"/>
  <c r="M4737" i="1"/>
  <c r="N4736" i="1"/>
  <c r="L4730" i="1"/>
  <c r="M4729" i="1"/>
  <c r="N4728" i="1"/>
  <c r="L4722" i="1"/>
  <c r="N4720" i="1"/>
  <c r="M4717" i="1"/>
  <c r="L4694" i="1"/>
  <c r="M4693" i="1"/>
  <c r="N4692" i="1"/>
  <c r="L4690" i="1"/>
  <c r="L4686" i="1"/>
  <c r="M4685" i="1"/>
  <c r="N4684" i="1"/>
  <c r="L4670" i="1"/>
  <c r="M4645" i="1"/>
  <c r="N4644" i="1"/>
  <c r="N4640" i="1"/>
  <c r="M4816" i="1"/>
  <c r="N4811" i="1"/>
  <c r="L4809" i="1"/>
  <c r="N4799" i="1"/>
  <c r="L4797" i="1"/>
  <c r="M4796" i="1"/>
  <c r="L4793" i="1"/>
  <c r="M4792" i="1"/>
  <c r="N4791" i="1"/>
  <c r="L4789" i="1"/>
  <c r="M4784" i="1"/>
  <c r="N4783" i="1"/>
  <c r="N4779" i="1"/>
  <c r="M4776" i="1"/>
  <c r="M4756" i="1"/>
  <c r="L4745" i="1"/>
  <c r="N4743" i="1"/>
  <c r="L4737" i="1"/>
  <c r="M4736" i="1"/>
  <c r="L4729" i="1"/>
  <c r="M4728" i="1"/>
  <c r="M4720" i="1"/>
  <c r="L4717" i="1"/>
  <c r="N4695" i="1"/>
  <c r="L4693" i="1"/>
  <c r="M4692" i="1"/>
  <c r="N4691" i="1"/>
  <c r="N4687" i="1"/>
  <c r="L4685" i="1"/>
  <c r="M4684" i="1"/>
  <c r="L4645" i="1"/>
  <c r="M4644" i="1"/>
  <c r="M4640" i="1"/>
  <c r="N4639" i="1"/>
  <c r="L4816" i="1"/>
  <c r="M4811" i="1"/>
  <c r="N4810" i="1"/>
  <c r="M4799" i="1"/>
  <c r="N4798" i="1"/>
  <c r="L4796" i="1"/>
  <c r="N4794" i="1"/>
  <c r="L4792" i="1"/>
  <c r="M4791" i="1"/>
  <c r="N4790" i="1"/>
  <c r="N4786" i="1"/>
  <c r="L4784" i="1"/>
  <c r="M4783" i="1"/>
  <c r="N4782" i="1"/>
  <c r="M4779" i="1"/>
  <c r="N4778" i="1"/>
  <c r="L4776" i="1"/>
  <c r="N4774" i="1"/>
  <c r="N4766" i="1"/>
  <c r="N4762" i="1"/>
  <c r="N4758" i="1"/>
  <c r="L4756" i="1"/>
  <c r="N4750" i="1"/>
  <c r="M4743" i="1"/>
  <c r="N4738" i="1"/>
  <c r="L4736" i="1"/>
  <c r="N4730" i="1"/>
  <c r="L4728" i="1"/>
  <c r="N4722" i="1"/>
  <c r="L4720" i="1"/>
  <c r="M4695" i="1"/>
  <c r="N4694" i="1"/>
  <c r="L4692" i="1"/>
  <c r="M4691" i="1"/>
  <c r="N4690" i="1"/>
  <c r="M4687" i="1"/>
  <c r="N4686" i="1"/>
  <c r="L4684" i="1"/>
  <c r="N4670" i="1"/>
  <c r="L4644" i="1"/>
  <c r="L4640" i="1"/>
  <c r="M4639" i="1"/>
  <c r="L4811" i="1"/>
  <c r="M4810" i="1"/>
  <c r="N4809" i="1"/>
  <c r="L4799" i="1"/>
  <c r="M4798" i="1"/>
  <c r="N4797" i="1"/>
  <c r="M4794" i="1"/>
  <c r="N4793" i="1"/>
  <c r="L4791" i="1"/>
  <c r="M4790" i="1"/>
  <c r="N4789" i="1"/>
  <c r="M4786" i="1"/>
  <c r="L4783" i="1"/>
  <c r="M4782" i="1"/>
  <c r="L4779" i="1"/>
  <c r="M4778" i="1"/>
  <c r="M4774" i="1"/>
  <c r="M4766" i="1"/>
  <c r="M4762" i="1"/>
  <c r="M4758" i="1"/>
  <c r="M4750" i="1"/>
  <c r="N4745" i="1"/>
  <c r="L4743" i="1"/>
  <c r="M4738" i="1"/>
  <c r="N4737" i="1"/>
  <c r="M4730" i="1"/>
  <c r="N4729" i="1"/>
  <c r="M4722" i="1"/>
  <c r="N4717" i="1"/>
  <c r="L4695" i="1"/>
  <c r="M4694" i="1"/>
  <c r="N4693" i="1"/>
  <c r="L4691" i="1"/>
  <c r="M4690" i="1"/>
  <c r="L4687" i="1"/>
  <c r="M4686" i="1"/>
  <c r="N4685" i="1"/>
  <c r="M4670" i="1"/>
  <c r="N4645" i="1"/>
  <c r="L4639" i="1"/>
  <c r="J7" i="8"/>
  <c r="J8" i="8"/>
  <c r="J9" i="8"/>
  <c r="J10" i="8"/>
  <c r="J11" i="8"/>
  <c r="BD3377" i="1" l="1"/>
  <c r="R2235" i="1" l="1"/>
  <c r="R2234" i="1"/>
  <c r="R2233" i="1"/>
  <c r="R2231" i="1"/>
  <c r="R2229" i="1"/>
  <c r="R2227" i="1"/>
  <c r="R2226" i="1"/>
  <c r="R2225" i="1"/>
  <c r="R2224" i="1"/>
  <c r="R2223" i="1"/>
  <c r="R2222" i="1"/>
  <c r="R2220" i="1"/>
  <c r="R2219" i="1"/>
  <c r="R2217" i="1"/>
  <c r="R2216" i="1"/>
  <c r="R2215" i="1"/>
  <c r="R2213" i="1"/>
  <c r="R2209" i="1"/>
  <c r="R2208" i="1"/>
  <c r="R2207" i="1"/>
  <c r="R2206" i="1"/>
  <c r="R2205" i="1"/>
  <c r="R2203" i="1"/>
  <c r="R2202" i="1"/>
  <c r="R2201" i="1"/>
  <c r="R2199" i="1"/>
  <c r="R2198" i="1"/>
  <c r="R2197" i="1"/>
  <c r="R2195" i="1"/>
  <c r="R2194" i="1"/>
  <c r="R2191" i="1"/>
  <c r="R2189" i="1"/>
  <c r="R2237" i="1"/>
  <c r="R2236" i="1"/>
  <c r="R2232" i="1"/>
  <c r="R2228" i="1"/>
  <c r="R2221" i="1"/>
  <c r="R2218" i="1"/>
  <c r="R2214" i="1"/>
  <c r="R2211" i="1"/>
  <c r="R2204" i="1"/>
  <c r="R2200" i="1"/>
  <c r="R2196" i="1"/>
  <c r="R2192" i="1"/>
  <c r="R2210" i="1"/>
  <c r="R2193" i="1"/>
  <c r="BD2237" i="1"/>
  <c r="BD2236" i="1"/>
  <c r="BD2235" i="1"/>
  <c r="BD2234" i="1"/>
  <c r="BD2233" i="1"/>
  <c r="BD2232" i="1"/>
  <c r="BD2231" i="1"/>
  <c r="BD2230" i="1"/>
  <c r="BD2229" i="1"/>
  <c r="BD2228" i="1"/>
  <c r="BD2227" i="1"/>
  <c r="BD2226" i="1"/>
  <c r="BD2225" i="1"/>
  <c r="BD2224" i="1"/>
  <c r="BD2223" i="1"/>
  <c r="BD2222" i="1"/>
  <c r="BD2221" i="1"/>
  <c r="BD2220" i="1"/>
  <c r="BD2219" i="1"/>
  <c r="BD2218" i="1"/>
  <c r="BD2217" i="1"/>
  <c r="BD2216" i="1"/>
  <c r="BD2215" i="1"/>
  <c r="BD2214" i="1"/>
  <c r="BD2213" i="1"/>
  <c r="BD2212" i="1"/>
  <c r="BD2211" i="1"/>
  <c r="BD2210" i="1"/>
  <c r="BD2209" i="1"/>
  <c r="BD2208" i="1"/>
  <c r="BD2207" i="1"/>
  <c r="BD2206" i="1"/>
  <c r="BD2205" i="1"/>
  <c r="BD2204" i="1"/>
  <c r="BD2203" i="1"/>
  <c r="BD2202" i="1"/>
  <c r="BD2201" i="1"/>
  <c r="BD2200" i="1"/>
  <c r="BD2199" i="1"/>
  <c r="BD2198" i="1"/>
  <c r="BD2197" i="1"/>
  <c r="BD2196" i="1"/>
  <c r="BD2195" i="1"/>
  <c r="BD2194" i="1"/>
  <c r="BD2193" i="1"/>
  <c r="BD2192" i="1"/>
  <c r="BD2191" i="1"/>
  <c r="BD2190" i="1"/>
  <c r="BD2189" i="1"/>
  <c r="BD2188" i="1"/>
  <c r="R2190" i="1" l="1"/>
  <c r="R2212" i="1"/>
  <c r="R2230" i="1"/>
  <c r="R2188" i="1" l="1"/>
  <c r="R3377" i="1" l="1"/>
  <c r="R3376" i="1" l="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BD3376" i="1"/>
  <c r="BD3375" i="1"/>
  <c r="BD3374" i="1"/>
  <c r="BD3373" i="1"/>
  <c r="BD3372" i="1"/>
  <c r="BD3371" i="1"/>
  <c r="BD3370" i="1"/>
  <c r="BD3369" i="1"/>
  <c r="BD3368" i="1"/>
  <c r="BD3367" i="1"/>
  <c r="BD3366" i="1"/>
  <c r="BD3365" i="1"/>
  <c r="BD3364" i="1"/>
  <c r="BD3363" i="1"/>
  <c r="BD3362" i="1"/>
  <c r="BD3361" i="1"/>
  <c r="BD3360" i="1"/>
  <c r="BD3359" i="1"/>
  <c r="BD3358" i="1"/>
  <c r="BD3357" i="1"/>
  <c r="BD3356" i="1"/>
  <c r="BD3355" i="1"/>
  <c r="BD3354" i="1"/>
  <c r="BD3353" i="1"/>
  <c r="BD3352" i="1"/>
  <c r="BD3351" i="1"/>
  <c r="BD3350" i="1"/>
  <c r="BD3349" i="1"/>
  <c r="BD3348" i="1"/>
  <c r="BD3347" i="1"/>
  <c r="BD3346" i="1"/>
  <c r="BD3345" i="1"/>
  <c r="BD3344" i="1"/>
  <c r="BD3343" i="1"/>
  <c r="BD3342" i="1"/>
  <c r="BD3341" i="1"/>
  <c r="BD3340" i="1"/>
  <c r="BD3339" i="1"/>
  <c r="BD3338" i="1"/>
  <c r="BD3337" i="1"/>
  <c r="BD3336" i="1"/>
  <c r="BD3335" i="1"/>
  <c r="BD3334" i="1"/>
  <c r="BD3333" i="1"/>
  <c r="BD3332" i="1"/>
  <c r="BD3331" i="1"/>
  <c r="BD3330" i="1"/>
  <c r="BD3329" i="1"/>
  <c r="BD3328" i="1"/>
  <c r="BD3327"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BD871" i="1"/>
  <c r="BD872" i="1"/>
  <c r="BD873" i="1"/>
  <c r="BD874" i="1"/>
  <c r="BD875" i="1"/>
  <c r="BD876" i="1"/>
  <c r="BD877" i="1"/>
  <c r="BD878" i="1"/>
  <c r="BD879" i="1"/>
  <c r="BD880" i="1"/>
  <c r="BD881" i="1"/>
  <c r="BD882" i="1"/>
  <c r="BD883" i="1"/>
  <c r="BD884" i="1"/>
  <c r="BD885" i="1"/>
  <c r="BD886" i="1"/>
  <c r="BD887" i="1"/>
  <c r="BD888" i="1"/>
  <c r="BD889" i="1"/>
  <c r="BD890" i="1"/>
  <c r="BD891" i="1"/>
  <c r="BD892" i="1"/>
  <c r="BD893" i="1"/>
  <c r="BD894" i="1"/>
  <c r="BD895" i="1"/>
  <c r="BD896" i="1"/>
  <c r="BD897" i="1"/>
  <c r="BD898" i="1"/>
  <c r="BD899" i="1"/>
  <c r="BD900" i="1"/>
  <c r="BD901" i="1"/>
  <c r="BD902" i="1"/>
  <c r="BD903" i="1"/>
  <c r="BD904" i="1"/>
  <c r="BD905" i="1"/>
  <c r="BD906" i="1"/>
  <c r="BD907" i="1"/>
  <c r="BD908" i="1"/>
  <c r="BD909" i="1"/>
  <c r="BD910" i="1"/>
  <c r="BD911" i="1"/>
  <c r="BD912" i="1"/>
  <c r="BD913" i="1"/>
  <c r="BD914" i="1"/>
  <c r="BD915" i="1"/>
  <c r="BD916" i="1"/>
  <c r="BD917" i="1"/>
  <c r="BD918" i="1"/>
  <c r="BD919" i="1"/>
  <c r="BD920" i="1"/>
  <c r="BD921" i="1"/>
  <c r="BD922" i="1"/>
  <c r="BD923" i="1"/>
  <c r="BD924" i="1"/>
  <c r="BD925" i="1"/>
  <c r="BD926" i="1"/>
  <c r="BD927" i="1"/>
  <c r="BD928" i="1"/>
  <c r="BD929" i="1"/>
  <c r="BD930" i="1"/>
  <c r="BD931" i="1"/>
  <c r="BD932" i="1"/>
  <c r="BD933" i="1"/>
  <c r="BD934" i="1"/>
  <c r="BD935" i="1"/>
  <c r="BD936" i="1"/>
  <c r="BD937" i="1"/>
  <c r="BD938" i="1"/>
  <c r="BD939" i="1"/>
  <c r="BD940" i="1"/>
  <c r="BD941" i="1"/>
  <c r="BD942" i="1"/>
  <c r="BD943" i="1"/>
  <c r="BD944" i="1"/>
  <c r="BD945" i="1"/>
  <c r="BD946" i="1"/>
  <c r="BD947" i="1"/>
  <c r="BD948" i="1"/>
  <c r="BD949" i="1"/>
  <c r="BD950" i="1"/>
  <c r="BD951" i="1"/>
  <c r="BD952" i="1"/>
  <c r="BD953" i="1"/>
  <c r="BD954" i="1"/>
  <c r="BD955" i="1"/>
  <c r="BD956" i="1"/>
  <c r="BD957" i="1"/>
  <c r="BD958" i="1"/>
  <c r="BD959" i="1"/>
  <c r="BD960" i="1"/>
  <c r="BD961" i="1"/>
  <c r="BD962" i="1"/>
  <c r="BD963" i="1"/>
  <c r="BD964" i="1"/>
  <c r="BD965" i="1"/>
  <c r="BD966" i="1"/>
  <c r="BD967" i="1"/>
  <c r="BD968" i="1"/>
  <c r="BD969" i="1"/>
  <c r="BD970" i="1"/>
  <c r="BD971" i="1"/>
  <c r="BD972" i="1"/>
  <c r="BD973" i="1"/>
  <c r="BD974" i="1"/>
  <c r="BD975" i="1"/>
  <c r="BD976" i="1"/>
  <c r="BD977" i="1"/>
  <c r="BD978" i="1"/>
  <c r="BD979" i="1"/>
  <c r="BD980" i="1"/>
  <c r="BD981" i="1"/>
  <c r="BD982" i="1"/>
  <c r="BD983" i="1"/>
  <c r="BD984" i="1"/>
  <c r="BD985" i="1"/>
  <c r="BD986" i="1"/>
  <c r="BD987" i="1"/>
  <c r="BD988" i="1"/>
  <c r="BD989" i="1"/>
  <c r="BD990" i="1"/>
  <c r="BD991" i="1"/>
  <c r="BD992" i="1"/>
  <c r="BD993" i="1"/>
  <c r="BD994"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D78" i="5"/>
  <c r="D79" i="5"/>
  <c r="D80" i="5"/>
  <c r="D81" i="5"/>
  <c r="D82" i="5"/>
  <c r="D77" i="5"/>
  <c r="D77" i="1"/>
  <c r="C94" i="5" l="1"/>
  <c r="C132" i="5" l="1"/>
  <c r="U3" i="2" l="1"/>
  <c r="V3" i="2"/>
  <c r="U4" i="2"/>
  <c r="V4" i="2"/>
  <c r="U5" i="2"/>
  <c r="V5" i="2"/>
  <c r="U6" i="2"/>
  <c r="V6" i="2"/>
  <c r="U7" i="2"/>
  <c r="V7" i="2"/>
  <c r="U8" i="2"/>
  <c r="V8" i="2"/>
  <c r="U9" i="2"/>
  <c r="V9" i="2"/>
  <c r="U10" i="2"/>
  <c r="V10" i="2"/>
  <c r="U11" i="2"/>
  <c r="V11" i="2"/>
  <c r="U12" i="2"/>
  <c r="V12" i="2"/>
  <c r="U13" i="2"/>
  <c r="O4883" i="1" s="1"/>
  <c r="V13" i="2"/>
  <c r="P4883" i="1" s="1"/>
  <c r="U14" i="2"/>
  <c r="V14" i="2"/>
  <c r="U15" i="2"/>
  <c r="V15" i="2"/>
  <c r="U16" i="2"/>
  <c r="V16" i="2"/>
  <c r="P4882" i="1" s="1"/>
  <c r="U17" i="2"/>
  <c r="V17" i="2"/>
  <c r="U18" i="2"/>
  <c r="V18" i="2"/>
  <c r="U19" i="2"/>
  <c r="V19" i="2"/>
  <c r="U20" i="2"/>
  <c r="V20" i="2"/>
  <c r="U21" i="2"/>
  <c r="V21" i="2"/>
  <c r="U22" i="2"/>
  <c r="V22" i="2"/>
  <c r="U23" i="2"/>
  <c r="V23" i="2"/>
  <c r="U24" i="2"/>
  <c r="V24" i="2"/>
  <c r="U25" i="2"/>
  <c r="V25" i="2"/>
  <c r="U26" i="2"/>
  <c r="V26" i="2"/>
  <c r="U27" i="2"/>
  <c r="V27" i="2"/>
  <c r="U28" i="2"/>
  <c r="V28" i="2"/>
  <c r="U29" i="2"/>
  <c r="V29" i="2"/>
  <c r="U30" i="2"/>
  <c r="V30" i="2"/>
  <c r="U31" i="2"/>
  <c r="V31" i="2"/>
  <c r="U32" i="2"/>
  <c r="V32" i="2"/>
  <c r="U33" i="2"/>
  <c r="V33" i="2"/>
  <c r="U34" i="2"/>
  <c r="V34" i="2"/>
  <c r="U35" i="2"/>
  <c r="V35" i="2"/>
  <c r="U36" i="2"/>
  <c r="V36" i="2"/>
  <c r="U37" i="2"/>
  <c r="V37" i="2"/>
  <c r="U38" i="2"/>
  <c r="V38" i="2"/>
  <c r="U39" i="2"/>
  <c r="V39" i="2"/>
  <c r="U40" i="2"/>
  <c r="V40" i="2"/>
  <c r="U41" i="2"/>
  <c r="V41" i="2"/>
  <c r="U42" i="2"/>
  <c r="V42" i="2"/>
  <c r="U43" i="2"/>
  <c r="V43" i="2"/>
  <c r="U44" i="2"/>
  <c r="V44" i="2"/>
  <c r="U45" i="2"/>
  <c r="V45" i="2"/>
  <c r="U46" i="2"/>
  <c r="V46" i="2"/>
  <c r="U47" i="2"/>
  <c r="V47" i="2"/>
  <c r="U48" i="2"/>
  <c r="V48" i="2"/>
  <c r="U49" i="2"/>
  <c r="V49" i="2"/>
  <c r="U50" i="2"/>
  <c r="V50" i="2"/>
  <c r="U51" i="2"/>
  <c r="V51" i="2"/>
  <c r="U52" i="2"/>
  <c r="V52" i="2"/>
  <c r="U53" i="2"/>
  <c r="V53" i="2"/>
  <c r="U54" i="2"/>
  <c r="V54" i="2"/>
  <c r="U55" i="2"/>
  <c r="V55" i="2"/>
  <c r="U56" i="2"/>
  <c r="V56" i="2"/>
  <c r="U57" i="2"/>
  <c r="V57" i="2"/>
  <c r="U58" i="2"/>
  <c r="V58" i="2"/>
  <c r="U59" i="2"/>
  <c r="V59" i="2"/>
  <c r="U60" i="2"/>
  <c r="V60" i="2"/>
  <c r="U61" i="2"/>
  <c r="V61" i="2"/>
  <c r="U62" i="2"/>
  <c r="V62" i="2"/>
  <c r="U63" i="2"/>
  <c r="V63" i="2"/>
  <c r="U64" i="2"/>
  <c r="V64" i="2"/>
  <c r="U65" i="2"/>
  <c r="V65" i="2"/>
  <c r="U66" i="2"/>
  <c r="V66" i="2"/>
  <c r="U67" i="2"/>
  <c r="V67" i="2"/>
  <c r="U68" i="2"/>
  <c r="V68" i="2"/>
  <c r="U69" i="2"/>
  <c r="V69" i="2"/>
  <c r="U70" i="2"/>
  <c r="V70" i="2"/>
  <c r="U71" i="2"/>
  <c r="V71" i="2"/>
  <c r="U72" i="2"/>
  <c r="V72" i="2"/>
  <c r="U73" i="2"/>
  <c r="V73" i="2"/>
  <c r="U74" i="2"/>
  <c r="V74" i="2"/>
  <c r="U75" i="2"/>
  <c r="V75" i="2"/>
  <c r="U76" i="2"/>
  <c r="V76" i="2"/>
  <c r="U77" i="2"/>
  <c r="V77" i="2"/>
  <c r="U78" i="2"/>
  <c r="V78" i="2"/>
  <c r="U79" i="2"/>
  <c r="V79" i="2"/>
  <c r="U80" i="2"/>
  <c r="V80" i="2"/>
  <c r="U81" i="2"/>
  <c r="V81" i="2"/>
  <c r="U82" i="2"/>
  <c r="V82" i="2"/>
  <c r="U83" i="2"/>
  <c r="V83" i="2"/>
  <c r="U84" i="2"/>
  <c r="V84" i="2"/>
  <c r="U85" i="2"/>
  <c r="V85" i="2"/>
  <c r="U86" i="2"/>
  <c r="V86" i="2"/>
  <c r="U87" i="2"/>
  <c r="V87" i="2"/>
  <c r="U88" i="2"/>
  <c r="V88" i="2"/>
  <c r="U89" i="2"/>
  <c r="V89" i="2"/>
  <c r="U90" i="2"/>
  <c r="V90" i="2"/>
  <c r="U91" i="2"/>
  <c r="V91" i="2"/>
  <c r="U92" i="2"/>
  <c r="V92" i="2"/>
  <c r="U93" i="2"/>
  <c r="V93" i="2"/>
  <c r="U94" i="2"/>
  <c r="V94" i="2"/>
  <c r="U95" i="2"/>
  <c r="V95" i="2"/>
  <c r="U96" i="2"/>
  <c r="V96" i="2"/>
  <c r="U97" i="2"/>
  <c r="V97" i="2"/>
  <c r="U98" i="2"/>
  <c r="V98" i="2"/>
  <c r="U99" i="2"/>
  <c r="V99" i="2"/>
  <c r="U100" i="2"/>
  <c r="V100" i="2"/>
  <c r="U101" i="2"/>
  <c r="V101" i="2"/>
  <c r="U102" i="2"/>
  <c r="V102" i="2"/>
  <c r="U103" i="2"/>
  <c r="V103" i="2"/>
  <c r="U104" i="2"/>
  <c r="V104" i="2"/>
  <c r="U105" i="2"/>
  <c r="V105" i="2"/>
  <c r="U106" i="2"/>
  <c r="V106" i="2"/>
  <c r="U107" i="2"/>
  <c r="V107" i="2"/>
  <c r="U108" i="2"/>
  <c r="V108" i="2"/>
  <c r="U109" i="2"/>
  <c r="V109" i="2"/>
  <c r="U110" i="2"/>
  <c r="V110" i="2"/>
  <c r="U111" i="2"/>
  <c r="V111" i="2"/>
  <c r="U112" i="2"/>
  <c r="V112" i="2"/>
  <c r="U113" i="2"/>
  <c r="V113" i="2"/>
  <c r="U114" i="2"/>
  <c r="V114" i="2"/>
  <c r="U115" i="2"/>
  <c r="V115" i="2"/>
  <c r="U116" i="2"/>
  <c r="V116" i="2"/>
  <c r="U117" i="2"/>
  <c r="V117" i="2"/>
  <c r="U118" i="2"/>
  <c r="V118" i="2"/>
  <c r="U119" i="2"/>
  <c r="V119" i="2"/>
  <c r="U120" i="2"/>
  <c r="V120" i="2"/>
  <c r="U121" i="2"/>
  <c r="V121" i="2"/>
  <c r="U122" i="2"/>
  <c r="V122" i="2"/>
  <c r="U123" i="2"/>
  <c r="V123" i="2"/>
  <c r="U124" i="2"/>
  <c r="V124" i="2"/>
  <c r="U125" i="2"/>
  <c r="V125" i="2"/>
  <c r="U126" i="2"/>
  <c r="V126" i="2"/>
  <c r="U127" i="2"/>
  <c r="V127" i="2"/>
  <c r="U128" i="2"/>
  <c r="V128" i="2"/>
  <c r="U129" i="2"/>
  <c r="V129" i="2"/>
  <c r="U130" i="2"/>
  <c r="V130" i="2"/>
  <c r="U131" i="2"/>
  <c r="V131" i="2"/>
  <c r="U132" i="2"/>
  <c r="V132" i="2"/>
  <c r="U133" i="2"/>
  <c r="V133" i="2"/>
  <c r="U134" i="2"/>
  <c r="V134" i="2"/>
  <c r="U135" i="2"/>
  <c r="V135" i="2"/>
  <c r="U136" i="2"/>
  <c r="V136" i="2"/>
  <c r="U137" i="2"/>
  <c r="V137" i="2"/>
  <c r="U138" i="2"/>
  <c r="V138" i="2"/>
  <c r="U139" i="2"/>
  <c r="V139" i="2"/>
  <c r="U140" i="2"/>
  <c r="V140" i="2"/>
  <c r="U141" i="2"/>
  <c r="V141" i="2"/>
  <c r="U142" i="2"/>
  <c r="V142" i="2"/>
  <c r="U143" i="2"/>
  <c r="V143" i="2"/>
  <c r="U144" i="2"/>
  <c r="V144" i="2"/>
  <c r="U145" i="2"/>
  <c r="V145" i="2"/>
  <c r="U146" i="2"/>
  <c r="V146" i="2"/>
  <c r="U147" i="2"/>
  <c r="V147" i="2"/>
  <c r="U148" i="2"/>
  <c r="V148" i="2"/>
  <c r="U149" i="2"/>
  <c r="V149" i="2"/>
  <c r="U150" i="2"/>
  <c r="V150" i="2"/>
  <c r="U151" i="2"/>
  <c r="V151" i="2"/>
  <c r="U152" i="2"/>
  <c r="V152" i="2"/>
  <c r="U153" i="2"/>
  <c r="V153" i="2"/>
  <c r="U154" i="2"/>
  <c r="V154" i="2"/>
  <c r="U155" i="2"/>
  <c r="V155" i="2"/>
  <c r="U156" i="2"/>
  <c r="V156" i="2"/>
  <c r="U157" i="2"/>
  <c r="V157" i="2"/>
  <c r="U158" i="2"/>
  <c r="V158" i="2"/>
  <c r="U159" i="2"/>
  <c r="V159" i="2"/>
  <c r="U160" i="2"/>
  <c r="V160" i="2"/>
  <c r="U161" i="2"/>
  <c r="V161" i="2"/>
  <c r="U162" i="2"/>
  <c r="V162" i="2"/>
  <c r="U163" i="2"/>
  <c r="V163" i="2"/>
  <c r="U164" i="2"/>
  <c r="V164" i="2"/>
  <c r="U165" i="2"/>
  <c r="V165" i="2"/>
  <c r="U166" i="2"/>
  <c r="V166" i="2"/>
  <c r="U167" i="2"/>
  <c r="V167" i="2"/>
  <c r="U168" i="2"/>
  <c r="V168" i="2"/>
  <c r="U169" i="2"/>
  <c r="V169" i="2"/>
  <c r="U170" i="2"/>
  <c r="V170" i="2"/>
  <c r="U171" i="2"/>
  <c r="V171" i="2"/>
  <c r="U172" i="2"/>
  <c r="V172" i="2"/>
  <c r="U173" i="2"/>
  <c r="V173" i="2"/>
  <c r="U174" i="2"/>
  <c r="V174" i="2"/>
  <c r="U175" i="2"/>
  <c r="V175" i="2"/>
  <c r="U176" i="2"/>
  <c r="V176" i="2"/>
  <c r="U177" i="2"/>
  <c r="V177" i="2"/>
  <c r="U178" i="2"/>
  <c r="V178" i="2"/>
  <c r="U179" i="2"/>
  <c r="V179" i="2"/>
  <c r="U180" i="2"/>
  <c r="V180" i="2"/>
  <c r="U181" i="2"/>
  <c r="V181" i="2"/>
  <c r="U182" i="2"/>
  <c r="V182" i="2"/>
  <c r="U183" i="2"/>
  <c r="V183" i="2"/>
  <c r="U184" i="2"/>
  <c r="V184" i="2"/>
  <c r="U185" i="2"/>
  <c r="V185" i="2"/>
  <c r="U186" i="2"/>
  <c r="V186" i="2"/>
  <c r="U187" i="2"/>
  <c r="V187" i="2"/>
  <c r="U188" i="2"/>
  <c r="V188" i="2"/>
  <c r="U189" i="2"/>
  <c r="V189" i="2"/>
  <c r="U190" i="2"/>
  <c r="V190" i="2"/>
  <c r="U191" i="2"/>
  <c r="V191" i="2"/>
  <c r="U192" i="2"/>
  <c r="V192" i="2"/>
  <c r="U193" i="2"/>
  <c r="V193" i="2"/>
  <c r="U194" i="2"/>
  <c r="V194" i="2"/>
  <c r="U195" i="2"/>
  <c r="V195" i="2"/>
  <c r="U196" i="2"/>
  <c r="V196" i="2"/>
  <c r="U197" i="2"/>
  <c r="V197" i="2"/>
  <c r="U198" i="2"/>
  <c r="V198" i="2"/>
  <c r="U199" i="2"/>
  <c r="V199" i="2"/>
  <c r="U200" i="2"/>
  <c r="V200" i="2"/>
  <c r="U201" i="2"/>
  <c r="V201" i="2"/>
  <c r="U202" i="2"/>
  <c r="V202" i="2"/>
  <c r="U203" i="2"/>
  <c r="V203" i="2"/>
  <c r="U204" i="2"/>
  <c r="V204" i="2"/>
  <c r="U205" i="2"/>
  <c r="V205" i="2"/>
  <c r="U206" i="2"/>
  <c r="V206" i="2"/>
  <c r="U207" i="2"/>
  <c r="V207" i="2"/>
  <c r="U208" i="2"/>
  <c r="V208" i="2"/>
  <c r="U209" i="2"/>
  <c r="V209" i="2"/>
  <c r="U210" i="2"/>
  <c r="V210" i="2"/>
  <c r="U211" i="2"/>
  <c r="V211" i="2"/>
  <c r="U212" i="2"/>
  <c r="V212" i="2"/>
  <c r="U213" i="2"/>
  <c r="V213" i="2"/>
  <c r="U214" i="2"/>
  <c r="V214" i="2"/>
  <c r="U215" i="2"/>
  <c r="V215" i="2"/>
  <c r="U216" i="2"/>
  <c r="V216" i="2"/>
  <c r="U217" i="2"/>
  <c r="V217" i="2"/>
  <c r="U218" i="2"/>
  <c r="V218" i="2"/>
  <c r="U219" i="2"/>
  <c r="V219" i="2"/>
  <c r="U220" i="2"/>
  <c r="V220" i="2"/>
  <c r="U221" i="2"/>
  <c r="V221" i="2"/>
  <c r="U222" i="2"/>
  <c r="V222" i="2"/>
  <c r="U223" i="2"/>
  <c r="V223" i="2"/>
  <c r="U224" i="2"/>
  <c r="V224" i="2"/>
  <c r="U225" i="2"/>
  <c r="V225" i="2"/>
  <c r="U226" i="2"/>
  <c r="V226" i="2"/>
  <c r="U227" i="2"/>
  <c r="V227" i="2"/>
  <c r="U228" i="2"/>
  <c r="V228" i="2"/>
  <c r="U229" i="2"/>
  <c r="V229" i="2"/>
  <c r="U230" i="2"/>
  <c r="V230" i="2"/>
  <c r="U231" i="2"/>
  <c r="V231" i="2"/>
  <c r="U232" i="2"/>
  <c r="V232" i="2"/>
  <c r="U233" i="2"/>
  <c r="V233" i="2"/>
  <c r="U234" i="2"/>
  <c r="V234" i="2"/>
  <c r="U235" i="2"/>
  <c r="V235" i="2"/>
  <c r="U236" i="2"/>
  <c r="V236" i="2"/>
  <c r="U237" i="2"/>
  <c r="V237" i="2"/>
  <c r="U238" i="2"/>
  <c r="V238" i="2"/>
  <c r="U239" i="2"/>
  <c r="V239" i="2"/>
  <c r="U240" i="2"/>
  <c r="V240" i="2"/>
  <c r="U241" i="2"/>
  <c r="V241" i="2"/>
  <c r="U242" i="2"/>
  <c r="V242" i="2"/>
  <c r="U243" i="2"/>
  <c r="V243" i="2"/>
  <c r="U244" i="2"/>
  <c r="V244" i="2"/>
  <c r="U245" i="2"/>
  <c r="V245" i="2"/>
  <c r="U246" i="2"/>
  <c r="V246" i="2"/>
  <c r="U247" i="2"/>
  <c r="V247" i="2"/>
  <c r="U248" i="2"/>
  <c r="V248" i="2"/>
  <c r="U249" i="2"/>
  <c r="V249" i="2"/>
  <c r="U250" i="2"/>
  <c r="V250" i="2"/>
  <c r="U251" i="2"/>
  <c r="V251" i="2"/>
  <c r="U252" i="2"/>
  <c r="V252" i="2"/>
  <c r="U253" i="2"/>
  <c r="V253" i="2"/>
  <c r="U254" i="2"/>
  <c r="V254" i="2"/>
  <c r="U255" i="2"/>
  <c r="V255" i="2"/>
  <c r="U256" i="2"/>
  <c r="V256" i="2"/>
  <c r="U257" i="2"/>
  <c r="V257" i="2"/>
  <c r="U258" i="2"/>
  <c r="V258" i="2"/>
  <c r="U259" i="2"/>
  <c r="V259" i="2"/>
  <c r="U260" i="2"/>
  <c r="V260" i="2"/>
  <c r="U261" i="2"/>
  <c r="V261" i="2"/>
  <c r="U262" i="2"/>
  <c r="V262" i="2"/>
  <c r="U263" i="2"/>
  <c r="V263" i="2"/>
  <c r="U264" i="2"/>
  <c r="V264" i="2"/>
  <c r="U265" i="2"/>
  <c r="V265" i="2"/>
  <c r="U266" i="2"/>
  <c r="V266" i="2"/>
  <c r="U267" i="2"/>
  <c r="V267" i="2"/>
  <c r="U268" i="2"/>
  <c r="V268" i="2"/>
  <c r="U269" i="2"/>
  <c r="V269" i="2"/>
  <c r="U270" i="2"/>
  <c r="V270" i="2"/>
  <c r="U271" i="2"/>
  <c r="V271" i="2"/>
  <c r="U272" i="2"/>
  <c r="V272" i="2"/>
  <c r="U273" i="2"/>
  <c r="V273" i="2"/>
  <c r="U274" i="2"/>
  <c r="V274" i="2"/>
  <c r="U275" i="2"/>
  <c r="V275" i="2"/>
  <c r="U276" i="2"/>
  <c r="V276" i="2"/>
  <c r="U277" i="2"/>
  <c r="V277" i="2"/>
  <c r="U278" i="2"/>
  <c r="V278" i="2"/>
  <c r="U279" i="2"/>
  <c r="V279" i="2"/>
  <c r="U280" i="2"/>
  <c r="V280" i="2"/>
  <c r="U281" i="2"/>
  <c r="V281" i="2"/>
  <c r="U282" i="2"/>
  <c r="V282" i="2"/>
  <c r="U283" i="2"/>
  <c r="V283" i="2"/>
  <c r="U284" i="2"/>
  <c r="V284" i="2"/>
  <c r="U285" i="2"/>
  <c r="V285" i="2"/>
  <c r="U286" i="2"/>
  <c r="V286" i="2"/>
  <c r="U287" i="2"/>
  <c r="V287" i="2"/>
  <c r="U288" i="2"/>
  <c r="V288" i="2"/>
  <c r="U289" i="2"/>
  <c r="V289" i="2"/>
  <c r="U290" i="2"/>
  <c r="V290" i="2"/>
  <c r="U291" i="2"/>
  <c r="V291" i="2"/>
  <c r="U292" i="2"/>
  <c r="V292" i="2"/>
  <c r="U293" i="2"/>
  <c r="V293" i="2"/>
  <c r="U294" i="2"/>
  <c r="V294" i="2"/>
  <c r="U295" i="2"/>
  <c r="V295" i="2"/>
  <c r="U296" i="2"/>
  <c r="V296" i="2"/>
  <c r="U297" i="2"/>
  <c r="V297" i="2"/>
  <c r="U298" i="2"/>
  <c r="V298" i="2"/>
  <c r="U299" i="2"/>
  <c r="V299" i="2"/>
  <c r="U300" i="2"/>
  <c r="V300" i="2"/>
  <c r="U301" i="2"/>
  <c r="V301" i="2"/>
  <c r="U302" i="2"/>
  <c r="V302" i="2"/>
  <c r="U303" i="2"/>
  <c r="V303" i="2"/>
  <c r="U304" i="2"/>
  <c r="V304" i="2"/>
  <c r="U305" i="2"/>
  <c r="V305" i="2"/>
  <c r="U306" i="2"/>
  <c r="V306" i="2"/>
  <c r="U307" i="2"/>
  <c r="V307" i="2"/>
  <c r="U308" i="2"/>
  <c r="V308" i="2"/>
  <c r="U309" i="2"/>
  <c r="V309" i="2"/>
  <c r="U310" i="2"/>
  <c r="V310" i="2"/>
  <c r="U311" i="2"/>
  <c r="V311" i="2"/>
  <c r="U312" i="2"/>
  <c r="V312" i="2"/>
  <c r="U313" i="2"/>
  <c r="V313" i="2"/>
  <c r="U314" i="2"/>
  <c r="V314" i="2"/>
  <c r="U315" i="2"/>
  <c r="V315" i="2"/>
  <c r="U316" i="2"/>
  <c r="V316" i="2"/>
  <c r="U317" i="2"/>
  <c r="V317" i="2"/>
  <c r="U318" i="2"/>
  <c r="V318" i="2"/>
  <c r="U319" i="2"/>
  <c r="V319" i="2"/>
  <c r="U320" i="2"/>
  <c r="V320" i="2"/>
  <c r="U321" i="2"/>
  <c r="V321" i="2"/>
  <c r="U322" i="2"/>
  <c r="V322" i="2"/>
  <c r="U323" i="2"/>
  <c r="V323" i="2"/>
  <c r="U324" i="2"/>
  <c r="V324" i="2"/>
  <c r="U325" i="2"/>
  <c r="V325" i="2"/>
  <c r="U326" i="2"/>
  <c r="V326" i="2"/>
  <c r="U327" i="2"/>
  <c r="V327" i="2"/>
  <c r="U328" i="2"/>
  <c r="V328" i="2"/>
  <c r="U329" i="2"/>
  <c r="V329" i="2"/>
  <c r="U330" i="2"/>
  <c r="V330" i="2"/>
  <c r="U331" i="2"/>
  <c r="V331" i="2"/>
  <c r="U332" i="2"/>
  <c r="V332" i="2"/>
  <c r="U333" i="2"/>
  <c r="V333" i="2"/>
  <c r="U334" i="2"/>
  <c r="V334" i="2"/>
  <c r="U335" i="2"/>
  <c r="V335" i="2"/>
  <c r="U336" i="2"/>
  <c r="V336" i="2"/>
  <c r="U337" i="2"/>
  <c r="V337" i="2"/>
  <c r="U338" i="2"/>
  <c r="V338" i="2"/>
  <c r="U339" i="2"/>
  <c r="V339" i="2"/>
  <c r="U340" i="2"/>
  <c r="V340" i="2"/>
  <c r="U341" i="2"/>
  <c r="V341" i="2"/>
  <c r="U342" i="2"/>
  <c r="V342" i="2"/>
  <c r="U343" i="2"/>
  <c r="V343" i="2"/>
  <c r="U344" i="2"/>
  <c r="V344" i="2"/>
  <c r="U345" i="2"/>
  <c r="V345" i="2"/>
  <c r="U346" i="2"/>
  <c r="V346" i="2"/>
  <c r="U347" i="2"/>
  <c r="V347" i="2"/>
  <c r="U348" i="2"/>
  <c r="V348" i="2"/>
  <c r="U349" i="2"/>
  <c r="V349" i="2"/>
  <c r="U350" i="2"/>
  <c r="V350" i="2"/>
  <c r="U351" i="2"/>
  <c r="V351" i="2"/>
  <c r="U352" i="2"/>
  <c r="V352" i="2"/>
  <c r="U353" i="2"/>
  <c r="V353" i="2"/>
  <c r="U354" i="2"/>
  <c r="V354" i="2"/>
  <c r="U355" i="2"/>
  <c r="V355" i="2"/>
  <c r="U356" i="2"/>
  <c r="V356" i="2"/>
  <c r="U357" i="2"/>
  <c r="V357" i="2"/>
  <c r="U358" i="2"/>
  <c r="V358" i="2"/>
  <c r="U359" i="2"/>
  <c r="V359" i="2"/>
  <c r="U360" i="2"/>
  <c r="V360" i="2"/>
  <c r="U361" i="2"/>
  <c r="V361" i="2"/>
  <c r="U362" i="2"/>
  <c r="V362" i="2"/>
  <c r="U363" i="2"/>
  <c r="V363" i="2"/>
  <c r="U364" i="2"/>
  <c r="V364" i="2"/>
  <c r="U365" i="2"/>
  <c r="V365" i="2"/>
  <c r="U366" i="2"/>
  <c r="V366" i="2"/>
  <c r="U367" i="2"/>
  <c r="V367" i="2"/>
  <c r="U368" i="2"/>
  <c r="V368" i="2"/>
  <c r="U369" i="2"/>
  <c r="V369" i="2"/>
  <c r="U370" i="2"/>
  <c r="V370" i="2"/>
  <c r="U371" i="2"/>
  <c r="V371" i="2"/>
  <c r="U372" i="2"/>
  <c r="V372" i="2"/>
  <c r="U373" i="2"/>
  <c r="V373" i="2"/>
  <c r="U374" i="2"/>
  <c r="V374" i="2"/>
  <c r="U375" i="2"/>
  <c r="V375" i="2"/>
  <c r="U376" i="2"/>
  <c r="V376" i="2"/>
  <c r="U377" i="2"/>
  <c r="V377" i="2"/>
  <c r="U378" i="2"/>
  <c r="V378" i="2"/>
  <c r="U379" i="2"/>
  <c r="V379" i="2"/>
  <c r="U380" i="2"/>
  <c r="V380" i="2"/>
  <c r="U381" i="2"/>
  <c r="V381" i="2"/>
  <c r="U382" i="2"/>
  <c r="V382" i="2"/>
  <c r="U383" i="2"/>
  <c r="V383" i="2"/>
  <c r="U384" i="2"/>
  <c r="V384" i="2"/>
  <c r="U385" i="2"/>
  <c r="V385" i="2"/>
  <c r="U386" i="2"/>
  <c r="V386" i="2"/>
  <c r="U387" i="2"/>
  <c r="V387" i="2"/>
  <c r="U388" i="2"/>
  <c r="V388" i="2"/>
  <c r="U389" i="2"/>
  <c r="V389" i="2"/>
  <c r="U390" i="2"/>
  <c r="V390" i="2"/>
  <c r="U391" i="2"/>
  <c r="V391" i="2"/>
  <c r="U392" i="2"/>
  <c r="V392" i="2"/>
  <c r="U393" i="2"/>
  <c r="V393" i="2"/>
  <c r="U394" i="2"/>
  <c r="V394" i="2"/>
  <c r="U395" i="2"/>
  <c r="V395" i="2"/>
  <c r="U396" i="2"/>
  <c r="V396" i="2"/>
  <c r="U397" i="2"/>
  <c r="V397" i="2"/>
  <c r="U398" i="2"/>
  <c r="V398" i="2"/>
  <c r="U399" i="2"/>
  <c r="V399" i="2"/>
  <c r="U400" i="2"/>
  <c r="V400" i="2"/>
  <c r="U401" i="2"/>
  <c r="V401" i="2"/>
  <c r="U402" i="2"/>
  <c r="V402" i="2"/>
  <c r="U403" i="2"/>
  <c r="V403" i="2"/>
  <c r="U404" i="2"/>
  <c r="V404" i="2"/>
  <c r="U405" i="2"/>
  <c r="V405" i="2"/>
  <c r="U406" i="2"/>
  <c r="V406" i="2"/>
  <c r="U407" i="2"/>
  <c r="V407" i="2"/>
  <c r="U408" i="2"/>
  <c r="V408" i="2"/>
  <c r="U409" i="2"/>
  <c r="V409" i="2"/>
  <c r="U410" i="2"/>
  <c r="V410" i="2"/>
  <c r="U411" i="2"/>
  <c r="V411" i="2"/>
  <c r="U412" i="2"/>
  <c r="V412" i="2"/>
  <c r="U413" i="2"/>
  <c r="V413" i="2"/>
  <c r="U414" i="2"/>
  <c r="V414" i="2"/>
  <c r="U415" i="2"/>
  <c r="V415" i="2"/>
  <c r="U416" i="2"/>
  <c r="V416" i="2"/>
  <c r="U417" i="2"/>
  <c r="V417" i="2"/>
  <c r="U418" i="2"/>
  <c r="V418" i="2"/>
  <c r="U419" i="2"/>
  <c r="V419" i="2"/>
  <c r="U420" i="2"/>
  <c r="V420" i="2"/>
  <c r="U421" i="2"/>
  <c r="V421" i="2"/>
  <c r="U422" i="2"/>
  <c r="V422" i="2"/>
  <c r="U423" i="2"/>
  <c r="V423" i="2"/>
  <c r="U424" i="2"/>
  <c r="V424" i="2"/>
  <c r="U425" i="2"/>
  <c r="V425" i="2"/>
  <c r="U426" i="2"/>
  <c r="V426" i="2"/>
  <c r="U427" i="2"/>
  <c r="V427" i="2"/>
  <c r="U428" i="2"/>
  <c r="V428" i="2"/>
  <c r="U429" i="2"/>
  <c r="V429" i="2"/>
  <c r="U430" i="2"/>
  <c r="V430" i="2"/>
  <c r="U431" i="2"/>
  <c r="V431" i="2"/>
  <c r="U432" i="2"/>
  <c r="V432" i="2"/>
  <c r="U433" i="2"/>
  <c r="V433" i="2"/>
  <c r="U434" i="2"/>
  <c r="V434" i="2"/>
  <c r="U435" i="2"/>
  <c r="V435" i="2"/>
  <c r="U436" i="2"/>
  <c r="V436" i="2"/>
  <c r="U437" i="2"/>
  <c r="V437" i="2"/>
  <c r="U438" i="2"/>
  <c r="V438" i="2"/>
  <c r="U439" i="2"/>
  <c r="V439" i="2"/>
  <c r="U440" i="2"/>
  <c r="V440" i="2"/>
  <c r="U441" i="2"/>
  <c r="V441" i="2"/>
  <c r="U442" i="2"/>
  <c r="V442" i="2"/>
  <c r="U443" i="2"/>
  <c r="V443" i="2"/>
  <c r="U444" i="2"/>
  <c r="V444" i="2"/>
  <c r="U445" i="2"/>
  <c r="V445" i="2"/>
  <c r="U446" i="2"/>
  <c r="V446" i="2"/>
  <c r="U447" i="2"/>
  <c r="V447" i="2"/>
  <c r="U448" i="2"/>
  <c r="V448" i="2"/>
  <c r="U449" i="2"/>
  <c r="V449" i="2"/>
  <c r="U450" i="2"/>
  <c r="V450" i="2"/>
  <c r="U451" i="2"/>
  <c r="V451" i="2"/>
  <c r="U452" i="2"/>
  <c r="V452" i="2"/>
  <c r="U453" i="2"/>
  <c r="V453" i="2"/>
  <c r="U454" i="2"/>
  <c r="V454" i="2"/>
  <c r="U455" i="2"/>
  <c r="V455" i="2"/>
  <c r="U456" i="2"/>
  <c r="V456" i="2"/>
  <c r="U457" i="2"/>
  <c r="V457" i="2"/>
  <c r="U458" i="2"/>
  <c r="V458" i="2"/>
  <c r="U459" i="2"/>
  <c r="V459" i="2"/>
  <c r="U460" i="2"/>
  <c r="V460" i="2"/>
  <c r="U461" i="2"/>
  <c r="V461" i="2"/>
  <c r="U462" i="2"/>
  <c r="V462" i="2"/>
  <c r="U463" i="2"/>
  <c r="V463" i="2"/>
  <c r="U464" i="2"/>
  <c r="V464" i="2"/>
  <c r="U465" i="2"/>
  <c r="V465" i="2"/>
  <c r="U466" i="2"/>
  <c r="V466" i="2"/>
  <c r="U467" i="2"/>
  <c r="V467" i="2"/>
  <c r="U468" i="2"/>
  <c r="V468" i="2"/>
  <c r="U469" i="2"/>
  <c r="V469" i="2"/>
  <c r="U470" i="2"/>
  <c r="V470" i="2"/>
  <c r="U471" i="2"/>
  <c r="V471" i="2"/>
  <c r="U472" i="2"/>
  <c r="V472" i="2"/>
  <c r="U473" i="2"/>
  <c r="V473" i="2"/>
  <c r="U474" i="2"/>
  <c r="V474" i="2"/>
  <c r="U475" i="2"/>
  <c r="V475" i="2"/>
  <c r="U476" i="2"/>
  <c r="V476" i="2"/>
  <c r="U477" i="2"/>
  <c r="V477" i="2"/>
  <c r="U478" i="2"/>
  <c r="V478" i="2"/>
  <c r="U479" i="2"/>
  <c r="V479" i="2"/>
  <c r="U480" i="2"/>
  <c r="V480" i="2"/>
  <c r="U481" i="2"/>
  <c r="V481" i="2"/>
  <c r="U482" i="2"/>
  <c r="V482" i="2"/>
  <c r="U483" i="2"/>
  <c r="V483" i="2"/>
  <c r="U484" i="2"/>
  <c r="V484" i="2"/>
  <c r="U485" i="2"/>
  <c r="V485" i="2"/>
  <c r="U486" i="2"/>
  <c r="V486" i="2"/>
  <c r="U487" i="2"/>
  <c r="V487" i="2"/>
  <c r="U488" i="2"/>
  <c r="V488" i="2"/>
  <c r="U489" i="2"/>
  <c r="V489" i="2"/>
  <c r="U490" i="2"/>
  <c r="V490" i="2"/>
  <c r="U491" i="2"/>
  <c r="V491" i="2"/>
  <c r="U492" i="2"/>
  <c r="V492" i="2"/>
  <c r="U493" i="2"/>
  <c r="V493" i="2"/>
  <c r="U494" i="2"/>
  <c r="V494" i="2"/>
  <c r="U495" i="2"/>
  <c r="V495" i="2"/>
  <c r="U496" i="2"/>
  <c r="V496" i="2"/>
  <c r="U497" i="2"/>
  <c r="V497" i="2"/>
  <c r="U498" i="2"/>
  <c r="V498" i="2"/>
  <c r="U499" i="2"/>
  <c r="V499" i="2"/>
  <c r="U500" i="2"/>
  <c r="V500" i="2"/>
  <c r="U501" i="2"/>
  <c r="V501" i="2"/>
  <c r="U502" i="2"/>
  <c r="V502" i="2"/>
  <c r="U503" i="2"/>
  <c r="V503" i="2"/>
  <c r="U504" i="2"/>
  <c r="V504" i="2"/>
  <c r="U505" i="2"/>
  <c r="V505" i="2"/>
  <c r="U506" i="2"/>
  <c r="V506" i="2"/>
  <c r="U507" i="2"/>
  <c r="V507" i="2"/>
  <c r="U508" i="2"/>
  <c r="V508" i="2"/>
  <c r="U509" i="2"/>
  <c r="V509" i="2"/>
  <c r="U510" i="2"/>
  <c r="V510" i="2"/>
  <c r="U511" i="2"/>
  <c r="V511" i="2"/>
  <c r="U512" i="2"/>
  <c r="V512" i="2"/>
  <c r="U513" i="2"/>
  <c r="V513" i="2"/>
  <c r="U514" i="2"/>
  <c r="V514" i="2"/>
  <c r="U515" i="2"/>
  <c r="V515" i="2"/>
  <c r="U516" i="2"/>
  <c r="V516" i="2"/>
  <c r="U517" i="2"/>
  <c r="V517" i="2"/>
  <c r="U518" i="2"/>
  <c r="V518" i="2"/>
  <c r="U519" i="2"/>
  <c r="V519" i="2"/>
  <c r="U520" i="2"/>
  <c r="V520" i="2"/>
  <c r="U521" i="2"/>
  <c r="V521" i="2"/>
  <c r="U522" i="2"/>
  <c r="V522" i="2"/>
  <c r="U523" i="2"/>
  <c r="V523" i="2"/>
  <c r="U524" i="2"/>
  <c r="V524" i="2"/>
  <c r="U525" i="2"/>
  <c r="V525" i="2"/>
  <c r="U526" i="2"/>
  <c r="V526" i="2"/>
  <c r="U527" i="2"/>
  <c r="V527" i="2"/>
  <c r="U528" i="2"/>
  <c r="V528" i="2"/>
  <c r="U529" i="2"/>
  <c r="V529" i="2"/>
  <c r="U530" i="2"/>
  <c r="V530" i="2"/>
  <c r="U531" i="2"/>
  <c r="V531" i="2"/>
  <c r="U532" i="2"/>
  <c r="V532" i="2"/>
  <c r="U533" i="2"/>
  <c r="V533" i="2"/>
  <c r="U534" i="2"/>
  <c r="V534" i="2"/>
  <c r="U535" i="2"/>
  <c r="V535" i="2"/>
  <c r="U536" i="2"/>
  <c r="V536" i="2"/>
  <c r="U537" i="2"/>
  <c r="V537" i="2"/>
  <c r="U538" i="2"/>
  <c r="V538" i="2"/>
  <c r="U539" i="2"/>
  <c r="V539" i="2"/>
  <c r="U540" i="2"/>
  <c r="V540" i="2"/>
  <c r="U541" i="2"/>
  <c r="V541" i="2"/>
  <c r="U542" i="2"/>
  <c r="V542" i="2"/>
  <c r="U543" i="2"/>
  <c r="V543" i="2"/>
  <c r="U544" i="2"/>
  <c r="V544" i="2"/>
  <c r="U545" i="2"/>
  <c r="V545" i="2"/>
  <c r="U546" i="2"/>
  <c r="V546" i="2"/>
  <c r="U547" i="2"/>
  <c r="V547" i="2"/>
  <c r="U548" i="2"/>
  <c r="V548" i="2"/>
  <c r="U549" i="2"/>
  <c r="V549" i="2"/>
  <c r="U550" i="2"/>
  <c r="V550" i="2"/>
  <c r="U551" i="2"/>
  <c r="V551" i="2"/>
  <c r="U552" i="2"/>
  <c r="V552" i="2"/>
  <c r="U553" i="2"/>
  <c r="V553" i="2"/>
  <c r="U554" i="2"/>
  <c r="V554" i="2"/>
  <c r="U555" i="2"/>
  <c r="V555" i="2"/>
  <c r="U556" i="2"/>
  <c r="V556" i="2"/>
  <c r="U557" i="2"/>
  <c r="V557" i="2"/>
  <c r="U558" i="2"/>
  <c r="V558" i="2"/>
  <c r="U559" i="2"/>
  <c r="V559" i="2"/>
  <c r="U560" i="2"/>
  <c r="V560" i="2"/>
  <c r="U561" i="2"/>
  <c r="V561" i="2"/>
  <c r="U562" i="2"/>
  <c r="V562" i="2"/>
  <c r="U563" i="2"/>
  <c r="V563" i="2"/>
  <c r="U564" i="2"/>
  <c r="V564" i="2"/>
  <c r="U565" i="2"/>
  <c r="V565" i="2"/>
  <c r="U566" i="2"/>
  <c r="V566" i="2"/>
  <c r="U567" i="2"/>
  <c r="V567" i="2"/>
  <c r="U568" i="2"/>
  <c r="V568" i="2"/>
  <c r="U569" i="2"/>
  <c r="V569" i="2"/>
  <c r="U570" i="2"/>
  <c r="V570" i="2"/>
  <c r="P5344" i="1" s="1"/>
  <c r="U571" i="2"/>
  <c r="V571" i="2"/>
  <c r="U572" i="2"/>
  <c r="V572" i="2"/>
  <c r="U573" i="2"/>
  <c r="V573" i="2"/>
  <c r="U574" i="2"/>
  <c r="V574" i="2"/>
  <c r="U575" i="2"/>
  <c r="V575" i="2"/>
  <c r="U576" i="2"/>
  <c r="V576" i="2"/>
  <c r="U577" i="2"/>
  <c r="V577" i="2"/>
  <c r="U578" i="2"/>
  <c r="V578" i="2"/>
  <c r="U579" i="2"/>
  <c r="V579" i="2"/>
  <c r="U580" i="2"/>
  <c r="V580" i="2"/>
  <c r="U581" i="2"/>
  <c r="V581" i="2"/>
  <c r="U582" i="2"/>
  <c r="V582" i="2"/>
  <c r="U583" i="2"/>
  <c r="V583" i="2"/>
  <c r="U584" i="2"/>
  <c r="V584" i="2"/>
  <c r="U585" i="2"/>
  <c r="V585" i="2"/>
  <c r="U586" i="2"/>
  <c r="V586" i="2"/>
  <c r="U587" i="2"/>
  <c r="V587" i="2"/>
  <c r="U588" i="2"/>
  <c r="V588" i="2"/>
  <c r="U589" i="2"/>
  <c r="V589" i="2"/>
  <c r="U590" i="2"/>
  <c r="V590" i="2"/>
  <c r="U591" i="2"/>
  <c r="V591" i="2"/>
  <c r="U592" i="2"/>
  <c r="V592" i="2"/>
  <c r="U593" i="2"/>
  <c r="V593" i="2"/>
  <c r="U594" i="2"/>
  <c r="V594" i="2"/>
  <c r="U595" i="2"/>
  <c r="V595" i="2"/>
  <c r="U596" i="2"/>
  <c r="V596" i="2"/>
  <c r="U597" i="2"/>
  <c r="V597" i="2"/>
  <c r="U598" i="2"/>
  <c r="V598" i="2"/>
  <c r="P5549" i="1" s="1"/>
  <c r="U599" i="2"/>
  <c r="V599" i="2"/>
  <c r="U600" i="2"/>
  <c r="V600" i="2"/>
  <c r="U601" i="2"/>
  <c r="V601" i="2"/>
  <c r="U602" i="2"/>
  <c r="V602" i="2"/>
  <c r="U603" i="2"/>
  <c r="V603" i="2"/>
  <c r="U604" i="2"/>
  <c r="V604" i="2"/>
  <c r="U605" i="2"/>
  <c r="V605" i="2"/>
  <c r="U606" i="2"/>
  <c r="V606" i="2"/>
  <c r="U607" i="2"/>
  <c r="V607" i="2"/>
  <c r="U608" i="2"/>
  <c r="V608" i="2"/>
  <c r="U609" i="2"/>
  <c r="V609" i="2"/>
  <c r="U610" i="2"/>
  <c r="V610" i="2"/>
  <c r="P4982" i="1" s="1"/>
  <c r="U611" i="2"/>
  <c r="V611" i="2"/>
  <c r="U612" i="2"/>
  <c r="V612" i="2"/>
  <c r="U613" i="2"/>
  <c r="V613" i="2"/>
  <c r="U614" i="2"/>
  <c r="V614" i="2"/>
  <c r="U615" i="2"/>
  <c r="V615" i="2"/>
  <c r="U616" i="2"/>
  <c r="V616" i="2"/>
  <c r="U617" i="2"/>
  <c r="V617" i="2"/>
  <c r="U618" i="2"/>
  <c r="V618" i="2"/>
  <c r="U619" i="2"/>
  <c r="V619" i="2"/>
  <c r="U620" i="2"/>
  <c r="V620" i="2"/>
  <c r="U621" i="2"/>
  <c r="V621" i="2"/>
  <c r="U622" i="2"/>
  <c r="V622" i="2"/>
  <c r="U623" i="2"/>
  <c r="V623" i="2"/>
  <c r="U624" i="2"/>
  <c r="V624" i="2"/>
  <c r="U625" i="2"/>
  <c r="V625" i="2"/>
  <c r="U626" i="2"/>
  <c r="V626" i="2"/>
  <c r="U627" i="2"/>
  <c r="V627" i="2"/>
  <c r="U628" i="2"/>
  <c r="V628" i="2"/>
  <c r="U629" i="2"/>
  <c r="V629" i="2"/>
  <c r="U630" i="2"/>
  <c r="V630" i="2"/>
  <c r="U631" i="2"/>
  <c r="V631" i="2"/>
  <c r="U632" i="2"/>
  <c r="V632" i="2"/>
  <c r="P4991" i="1" s="1"/>
  <c r="U633" i="2"/>
  <c r="V633" i="2"/>
  <c r="U634" i="2"/>
  <c r="V634" i="2"/>
  <c r="U635" i="2"/>
  <c r="V635" i="2"/>
  <c r="U636" i="2"/>
  <c r="V636" i="2"/>
  <c r="U637" i="2"/>
  <c r="V637" i="2"/>
  <c r="U638" i="2"/>
  <c r="V638" i="2"/>
  <c r="U639" i="2"/>
  <c r="V639" i="2"/>
  <c r="U640" i="2"/>
  <c r="V640" i="2"/>
  <c r="U641" i="2"/>
  <c r="V641" i="2"/>
  <c r="U642" i="2"/>
  <c r="V642" i="2"/>
  <c r="U643" i="2"/>
  <c r="V643" i="2"/>
  <c r="U644" i="2"/>
  <c r="V644" i="2"/>
  <c r="U645" i="2"/>
  <c r="V645" i="2"/>
  <c r="U646" i="2"/>
  <c r="V646" i="2"/>
  <c r="U647" i="2"/>
  <c r="V647" i="2"/>
  <c r="U648" i="2"/>
  <c r="V648" i="2"/>
  <c r="U649" i="2"/>
  <c r="V649" i="2"/>
  <c r="U650" i="2"/>
  <c r="V650" i="2"/>
  <c r="U651" i="2"/>
  <c r="V651" i="2"/>
  <c r="U652" i="2"/>
  <c r="V652" i="2"/>
  <c r="U653" i="2"/>
  <c r="V653" i="2"/>
  <c r="U654" i="2"/>
  <c r="V654" i="2"/>
  <c r="U655" i="2"/>
  <c r="V655" i="2"/>
  <c r="U656" i="2"/>
  <c r="V656" i="2"/>
  <c r="U657" i="2"/>
  <c r="V657" i="2"/>
  <c r="U658" i="2"/>
  <c r="V658" i="2"/>
  <c r="U659" i="2"/>
  <c r="V659" i="2"/>
  <c r="U660" i="2"/>
  <c r="V660" i="2"/>
  <c r="U661" i="2"/>
  <c r="V661" i="2"/>
  <c r="U662" i="2"/>
  <c r="V662" i="2"/>
  <c r="U663" i="2"/>
  <c r="V663" i="2"/>
  <c r="U664" i="2"/>
  <c r="V664" i="2"/>
  <c r="U665" i="2"/>
  <c r="V665" i="2"/>
  <c r="U666" i="2"/>
  <c r="V666" i="2"/>
  <c r="U667" i="2"/>
  <c r="V667" i="2"/>
  <c r="U668" i="2"/>
  <c r="V668" i="2"/>
  <c r="U669" i="2"/>
  <c r="V669" i="2"/>
  <c r="U670" i="2"/>
  <c r="V670" i="2"/>
  <c r="U671" i="2"/>
  <c r="V671" i="2"/>
  <c r="U672" i="2"/>
  <c r="V672" i="2"/>
  <c r="U673" i="2"/>
  <c r="V673" i="2"/>
  <c r="U674" i="2"/>
  <c r="V674" i="2"/>
  <c r="U675" i="2"/>
  <c r="V675" i="2"/>
  <c r="U676" i="2"/>
  <c r="V676" i="2"/>
  <c r="U677" i="2"/>
  <c r="V677" i="2"/>
  <c r="U678" i="2"/>
  <c r="V678" i="2"/>
  <c r="U679" i="2"/>
  <c r="V679" i="2"/>
  <c r="U680" i="2"/>
  <c r="V680" i="2"/>
  <c r="U681" i="2"/>
  <c r="V681" i="2"/>
  <c r="U682" i="2"/>
  <c r="V682" i="2"/>
  <c r="U683" i="2"/>
  <c r="V683" i="2"/>
  <c r="U684" i="2"/>
  <c r="V684" i="2"/>
  <c r="P5486" i="1" s="1"/>
  <c r="U685" i="2"/>
  <c r="V685" i="2"/>
  <c r="U686" i="2"/>
  <c r="V686" i="2"/>
  <c r="U687" i="2"/>
  <c r="V687" i="2"/>
  <c r="U688" i="2"/>
  <c r="V688" i="2"/>
  <c r="U689" i="2"/>
  <c r="V689" i="2"/>
  <c r="U690" i="2"/>
  <c r="V690" i="2"/>
  <c r="U691" i="2"/>
  <c r="V691" i="2"/>
  <c r="U692" i="2"/>
  <c r="V692" i="2"/>
  <c r="U693" i="2"/>
  <c r="V693" i="2"/>
  <c r="U694" i="2"/>
  <c r="V694" i="2"/>
  <c r="U695" i="2"/>
  <c r="V695" i="2"/>
  <c r="U696" i="2"/>
  <c r="V696" i="2"/>
  <c r="U697" i="2"/>
  <c r="V697" i="2"/>
  <c r="U698" i="2"/>
  <c r="V698" i="2"/>
  <c r="U699" i="2"/>
  <c r="V699" i="2"/>
  <c r="U700" i="2"/>
  <c r="V700" i="2"/>
  <c r="U701" i="2"/>
  <c r="V701" i="2"/>
  <c r="U702" i="2"/>
  <c r="V702" i="2"/>
  <c r="U703" i="2"/>
  <c r="V703" i="2"/>
  <c r="U704" i="2"/>
  <c r="V704" i="2"/>
  <c r="U705" i="2"/>
  <c r="V705" i="2"/>
  <c r="U706" i="2"/>
  <c r="V706" i="2"/>
  <c r="U707" i="2"/>
  <c r="V707" i="2"/>
  <c r="U708" i="2"/>
  <c r="V708" i="2"/>
  <c r="U709" i="2"/>
  <c r="V709" i="2"/>
  <c r="U710" i="2"/>
  <c r="V710" i="2"/>
  <c r="U711" i="2"/>
  <c r="V711" i="2"/>
  <c r="U712" i="2"/>
  <c r="V712" i="2"/>
  <c r="U713" i="2"/>
  <c r="V713" i="2"/>
  <c r="U714" i="2"/>
  <c r="V714" i="2"/>
  <c r="U715" i="2"/>
  <c r="V715" i="2"/>
  <c r="U716" i="2"/>
  <c r="V716" i="2"/>
  <c r="P5476" i="1" s="1"/>
  <c r="U717" i="2"/>
  <c r="V717" i="2"/>
  <c r="U718" i="2"/>
  <c r="V718" i="2"/>
  <c r="U719" i="2"/>
  <c r="V719" i="2"/>
  <c r="U720" i="2"/>
  <c r="V720" i="2"/>
  <c r="U721" i="2"/>
  <c r="V721" i="2"/>
  <c r="U722" i="2"/>
  <c r="V722" i="2"/>
  <c r="U723" i="2"/>
  <c r="V723" i="2"/>
  <c r="U724" i="2"/>
  <c r="V724" i="2"/>
  <c r="U725" i="2"/>
  <c r="V725" i="2"/>
  <c r="U726" i="2"/>
  <c r="V726" i="2"/>
  <c r="U727" i="2"/>
  <c r="V727" i="2"/>
  <c r="U728" i="2"/>
  <c r="V728" i="2"/>
  <c r="U729" i="2"/>
  <c r="V729" i="2"/>
  <c r="U730" i="2"/>
  <c r="V730" i="2"/>
  <c r="U731" i="2"/>
  <c r="V731" i="2"/>
  <c r="U732" i="2"/>
  <c r="V732" i="2"/>
  <c r="U733" i="2"/>
  <c r="V733" i="2"/>
  <c r="U734" i="2"/>
  <c r="V734" i="2"/>
  <c r="U735" i="2"/>
  <c r="V735" i="2"/>
  <c r="U736" i="2"/>
  <c r="V736" i="2"/>
  <c r="U737" i="2"/>
  <c r="V737" i="2"/>
  <c r="U738" i="2"/>
  <c r="V738" i="2"/>
  <c r="P5467" i="1" s="1"/>
  <c r="U739" i="2"/>
  <c r="V739" i="2"/>
  <c r="U740" i="2"/>
  <c r="V740" i="2"/>
  <c r="U741" i="2"/>
  <c r="V741" i="2"/>
  <c r="U742" i="2"/>
  <c r="V742" i="2"/>
  <c r="U743" i="2"/>
  <c r="V743" i="2"/>
  <c r="U744" i="2"/>
  <c r="V744" i="2"/>
  <c r="U745" i="2"/>
  <c r="V745" i="2"/>
  <c r="U746" i="2"/>
  <c r="V746" i="2"/>
  <c r="U747" i="2"/>
  <c r="V747" i="2"/>
  <c r="U748" i="2"/>
  <c r="V748" i="2"/>
  <c r="U749" i="2"/>
  <c r="V749" i="2"/>
  <c r="U750" i="2"/>
  <c r="V750" i="2"/>
  <c r="U751" i="2"/>
  <c r="V751" i="2"/>
  <c r="U752" i="2"/>
  <c r="V752" i="2"/>
  <c r="P5481" i="1" s="1"/>
  <c r="U753" i="2"/>
  <c r="V753" i="2"/>
  <c r="U754" i="2"/>
  <c r="V754" i="2"/>
  <c r="U755" i="2"/>
  <c r="V755" i="2"/>
  <c r="U756" i="2"/>
  <c r="V756" i="2"/>
  <c r="P4903" i="1" s="1"/>
  <c r="U757" i="2"/>
  <c r="V757" i="2"/>
  <c r="U758" i="2"/>
  <c r="V758" i="2"/>
  <c r="U759" i="2"/>
  <c r="V759" i="2"/>
  <c r="U760" i="2"/>
  <c r="V760" i="2"/>
  <c r="U761" i="2"/>
  <c r="V761" i="2"/>
  <c r="U762" i="2"/>
  <c r="V762" i="2"/>
  <c r="U763" i="2"/>
  <c r="V763" i="2"/>
  <c r="U764" i="2"/>
  <c r="V764" i="2"/>
  <c r="U765" i="2"/>
  <c r="V765" i="2"/>
  <c r="U766" i="2"/>
  <c r="V766" i="2"/>
  <c r="P4864" i="1" s="1"/>
  <c r="U767" i="2"/>
  <c r="V767" i="2"/>
  <c r="U768" i="2"/>
  <c r="V768" i="2"/>
  <c r="U769" i="2"/>
  <c r="V769" i="2"/>
  <c r="U770" i="2"/>
  <c r="V770" i="2"/>
  <c r="U771" i="2"/>
  <c r="V771" i="2"/>
  <c r="U772" i="2"/>
  <c r="V772" i="2"/>
  <c r="U773" i="2"/>
  <c r="V773" i="2"/>
  <c r="U774" i="2"/>
  <c r="V774" i="2"/>
  <c r="P4888" i="1" s="1"/>
  <c r="U775" i="2"/>
  <c r="V775" i="2"/>
  <c r="U776" i="2"/>
  <c r="V776" i="2"/>
  <c r="U777" i="2"/>
  <c r="V777" i="2"/>
  <c r="U778" i="2"/>
  <c r="V778" i="2"/>
  <c r="U779" i="2"/>
  <c r="V779" i="2"/>
  <c r="U780" i="2"/>
  <c r="V780" i="2"/>
  <c r="U781" i="2"/>
  <c r="V781" i="2"/>
  <c r="U782" i="2"/>
  <c r="V782" i="2"/>
  <c r="U783" i="2"/>
  <c r="V783" i="2"/>
  <c r="U784" i="2"/>
  <c r="V784" i="2"/>
  <c r="P5286" i="1" s="1"/>
  <c r="U785" i="2"/>
  <c r="V785" i="2"/>
  <c r="U786" i="2"/>
  <c r="V786" i="2"/>
  <c r="U787" i="2"/>
  <c r="V787" i="2"/>
  <c r="U788" i="2"/>
  <c r="V788" i="2"/>
  <c r="U789" i="2"/>
  <c r="V789" i="2"/>
  <c r="U790" i="2"/>
  <c r="V790" i="2"/>
  <c r="U791" i="2"/>
  <c r="V791" i="2"/>
  <c r="U792" i="2"/>
  <c r="V792" i="2"/>
  <c r="U793" i="2"/>
  <c r="V793" i="2"/>
  <c r="U794" i="2"/>
  <c r="V794" i="2"/>
  <c r="U795" i="2"/>
  <c r="V795" i="2"/>
  <c r="U796" i="2"/>
  <c r="V796" i="2"/>
  <c r="U797" i="2"/>
  <c r="V797" i="2"/>
  <c r="U798" i="2"/>
  <c r="V798" i="2"/>
  <c r="U799" i="2"/>
  <c r="V799" i="2"/>
  <c r="U800" i="2"/>
  <c r="V800" i="2"/>
  <c r="U801" i="2"/>
  <c r="V801" i="2"/>
  <c r="U802" i="2"/>
  <c r="V802" i="2"/>
  <c r="U803" i="2"/>
  <c r="V803" i="2"/>
  <c r="U804" i="2"/>
  <c r="V804" i="2"/>
  <c r="U805" i="2"/>
  <c r="V805" i="2"/>
  <c r="U806" i="2"/>
  <c r="V806" i="2"/>
  <c r="U807" i="2"/>
  <c r="V807" i="2"/>
  <c r="U808" i="2"/>
  <c r="V808" i="2"/>
  <c r="P5484" i="1" s="1"/>
  <c r="U809" i="2"/>
  <c r="V809" i="2"/>
  <c r="U810" i="2"/>
  <c r="V810" i="2"/>
  <c r="U811" i="2"/>
  <c r="V811" i="2"/>
  <c r="U812" i="2"/>
  <c r="V812" i="2"/>
  <c r="U813" i="2"/>
  <c r="V813" i="2"/>
  <c r="U814" i="2"/>
  <c r="V814" i="2"/>
  <c r="U815" i="2"/>
  <c r="V815" i="2"/>
  <c r="U816" i="2"/>
  <c r="V816" i="2"/>
  <c r="U817" i="2"/>
  <c r="V817" i="2"/>
  <c r="U818" i="2"/>
  <c r="V818" i="2"/>
  <c r="U819" i="2"/>
  <c r="V819" i="2"/>
  <c r="U820" i="2"/>
  <c r="V820" i="2"/>
  <c r="U821" i="2"/>
  <c r="O3378" i="1" s="1"/>
  <c r="V821" i="2"/>
  <c r="P3378" i="1" s="1"/>
  <c r="U822" i="2"/>
  <c r="V822" i="2"/>
  <c r="U823" i="2"/>
  <c r="V823" i="2"/>
  <c r="U824" i="2"/>
  <c r="V824" i="2"/>
  <c r="U825" i="2"/>
  <c r="V825" i="2"/>
  <c r="U826" i="2"/>
  <c r="V826" i="2"/>
  <c r="U827" i="2"/>
  <c r="V827" i="2"/>
  <c r="U828" i="2"/>
  <c r="V828" i="2"/>
  <c r="U829" i="2"/>
  <c r="V829" i="2"/>
  <c r="U830" i="2"/>
  <c r="V830" i="2"/>
  <c r="U831" i="2"/>
  <c r="V831" i="2"/>
  <c r="U832" i="2"/>
  <c r="V832" i="2"/>
  <c r="U833" i="2"/>
  <c r="V833" i="2"/>
  <c r="U834" i="2"/>
  <c r="V834" i="2"/>
  <c r="U835" i="2"/>
  <c r="V835" i="2"/>
  <c r="U836" i="2"/>
  <c r="V836" i="2"/>
  <c r="U837" i="2"/>
  <c r="V837" i="2"/>
  <c r="U838" i="2"/>
  <c r="V838" i="2"/>
  <c r="U839" i="2"/>
  <c r="V839" i="2"/>
  <c r="U840" i="2"/>
  <c r="V840" i="2"/>
  <c r="U841" i="2"/>
  <c r="V841" i="2"/>
  <c r="U842" i="2"/>
  <c r="V842" i="2"/>
  <c r="U843" i="2"/>
  <c r="V843" i="2"/>
  <c r="U844" i="2"/>
  <c r="V844" i="2"/>
  <c r="U845" i="2"/>
  <c r="V845" i="2"/>
  <c r="U846" i="2"/>
  <c r="V846" i="2"/>
  <c r="U847" i="2"/>
  <c r="V847" i="2"/>
  <c r="U848" i="2"/>
  <c r="V848" i="2"/>
  <c r="U849" i="2"/>
  <c r="V849" i="2"/>
  <c r="U850" i="2"/>
  <c r="V850" i="2"/>
  <c r="U851" i="2"/>
  <c r="V851" i="2"/>
  <c r="U852" i="2"/>
  <c r="V852" i="2"/>
  <c r="U853" i="2"/>
  <c r="V853" i="2"/>
  <c r="U854" i="2"/>
  <c r="V854" i="2"/>
  <c r="P5205" i="1" s="1"/>
  <c r="U855" i="2"/>
  <c r="V855" i="2"/>
  <c r="U856" i="2"/>
  <c r="V856" i="2"/>
  <c r="U857" i="2"/>
  <c r="V857" i="2"/>
  <c r="U858" i="2"/>
  <c r="V858" i="2"/>
  <c r="U859" i="2"/>
  <c r="V859" i="2"/>
  <c r="U860" i="2"/>
  <c r="V860" i="2"/>
  <c r="P5534" i="1" s="1"/>
  <c r="U861" i="2"/>
  <c r="V861" i="2"/>
  <c r="U862" i="2"/>
  <c r="V862" i="2"/>
  <c r="U863" i="2"/>
  <c r="V863" i="2"/>
  <c r="U864" i="2"/>
  <c r="V864" i="2"/>
  <c r="U865" i="2"/>
  <c r="V865" i="2"/>
  <c r="U866" i="2"/>
  <c r="V866" i="2"/>
  <c r="U867" i="2"/>
  <c r="V867" i="2"/>
  <c r="U868" i="2"/>
  <c r="V868" i="2"/>
  <c r="U869" i="2"/>
  <c r="V869" i="2"/>
  <c r="U870" i="2"/>
  <c r="V870" i="2"/>
  <c r="U871" i="2"/>
  <c r="V871" i="2"/>
  <c r="U872" i="2"/>
  <c r="V872" i="2"/>
  <c r="P5632" i="1" s="1"/>
  <c r="U873" i="2"/>
  <c r="V873" i="2"/>
  <c r="U874" i="2"/>
  <c r="V874" i="2"/>
  <c r="U875" i="2"/>
  <c r="V875" i="2"/>
  <c r="U876" i="2"/>
  <c r="V876" i="2"/>
  <c r="U877" i="2"/>
  <c r="V877" i="2"/>
  <c r="U878" i="2"/>
  <c r="V878" i="2"/>
  <c r="U879" i="2"/>
  <c r="V879" i="2"/>
  <c r="U880" i="2"/>
  <c r="V880" i="2"/>
  <c r="U881" i="2"/>
  <c r="V881" i="2"/>
  <c r="U882" i="2"/>
  <c r="V882" i="2"/>
  <c r="U883" i="2"/>
  <c r="V883" i="2"/>
  <c r="U884" i="2"/>
  <c r="V884" i="2"/>
  <c r="U885" i="2"/>
  <c r="V885" i="2"/>
  <c r="U886" i="2"/>
  <c r="V886" i="2"/>
  <c r="U887" i="2"/>
  <c r="V887" i="2"/>
  <c r="U888" i="2"/>
  <c r="V888" i="2"/>
  <c r="U889" i="2"/>
  <c r="V889" i="2"/>
  <c r="U890" i="2"/>
  <c r="V890" i="2"/>
  <c r="U891" i="2"/>
  <c r="V891" i="2"/>
  <c r="U892" i="2"/>
  <c r="V892" i="2"/>
  <c r="U893" i="2"/>
  <c r="V893" i="2"/>
  <c r="U894" i="2"/>
  <c r="V894" i="2"/>
  <c r="U895" i="2"/>
  <c r="V895" i="2"/>
  <c r="U896" i="2"/>
  <c r="V896" i="2"/>
  <c r="U897" i="2"/>
  <c r="V897" i="2"/>
  <c r="U898" i="2"/>
  <c r="V898" i="2"/>
  <c r="U899" i="2"/>
  <c r="V899" i="2"/>
  <c r="U900" i="2"/>
  <c r="V900" i="2"/>
  <c r="U901" i="2"/>
  <c r="V901" i="2"/>
  <c r="U902" i="2"/>
  <c r="V902" i="2"/>
  <c r="U903" i="2"/>
  <c r="V903" i="2"/>
  <c r="U904" i="2"/>
  <c r="V904" i="2"/>
  <c r="U905" i="2"/>
  <c r="V905" i="2"/>
  <c r="U906" i="2"/>
  <c r="V906" i="2"/>
  <c r="U907" i="2"/>
  <c r="V907" i="2"/>
  <c r="U908" i="2"/>
  <c r="V908" i="2"/>
  <c r="U909" i="2"/>
  <c r="V909" i="2"/>
  <c r="U910" i="2"/>
  <c r="V910" i="2"/>
  <c r="U911" i="2"/>
  <c r="V911" i="2"/>
  <c r="U912" i="2"/>
  <c r="V912" i="2"/>
  <c r="U913" i="2"/>
  <c r="V913" i="2"/>
  <c r="U914" i="2"/>
  <c r="V914" i="2"/>
  <c r="U915" i="2"/>
  <c r="V915" i="2"/>
  <c r="U916" i="2"/>
  <c r="V916" i="2"/>
  <c r="U917" i="2"/>
  <c r="V917" i="2"/>
  <c r="U918" i="2"/>
  <c r="V918" i="2"/>
  <c r="U919" i="2"/>
  <c r="V919" i="2"/>
  <c r="U920" i="2"/>
  <c r="V920" i="2"/>
  <c r="U921" i="2"/>
  <c r="V921" i="2"/>
  <c r="U922" i="2"/>
  <c r="V922" i="2"/>
  <c r="U923" i="2"/>
  <c r="V923" i="2"/>
  <c r="U924" i="2"/>
  <c r="V924" i="2"/>
  <c r="U925" i="2"/>
  <c r="V925" i="2"/>
  <c r="U926" i="2"/>
  <c r="V926" i="2"/>
  <c r="U927" i="2"/>
  <c r="V927" i="2"/>
  <c r="U928" i="2"/>
  <c r="V928" i="2"/>
  <c r="U929" i="2"/>
  <c r="V929" i="2"/>
  <c r="U930" i="2"/>
  <c r="V930" i="2"/>
  <c r="U931" i="2"/>
  <c r="V931" i="2"/>
  <c r="U932" i="2"/>
  <c r="V932" i="2"/>
  <c r="U933" i="2"/>
  <c r="V933" i="2"/>
  <c r="U934" i="2"/>
  <c r="V934" i="2"/>
  <c r="U935" i="2"/>
  <c r="V935" i="2"/>
  <c r="U936" i="2"/>
  <c r="V936" i="2"/>
  <c r="U937" i="2"/>
  <c r="V937" i="2"/>
  <c r="U938" i="2"/>
  <c r="V938" i="2"/>
  <c r="U939" i="2"/>
  <c r="V939" i="2"/>
  <c r="U940" i="2"/>
  <c r="V940" i="2"/>
  <c r="U941" i="2"/>
  <c r="V941" i="2"/>
  <c r="U942" i="2"/>
  <c r="V942" i="2"/>
  <c r="U943" i="2"/>
  <c r="V943" i="2"/>
  <c r="U944" i="2"/>
  <c r="V944" i="2"/>
  <c r="U945" i="2"/>
  <c r="V945" i="2"/>
  <c r="U946" i="2"/>
  <c r="V946" i="2"/>
  <c r="U947" i="2"/>
  <c r="V947" i="2"/>
  <c r="U948" i="2"/>
  <c r="V948" i="2"/>
  <c r="U949" i="2"/>
  <c r="V949" i="2"/>
  <c r="U950" i="2"/>
  <c r="V950" i="2"/>
  <c r="U951" i="2"/>
  <c r="V951" i="2"/>
  <c r="U952" i="2"/>
  <c r="V952" i="2"/>
  <c r="U953" i="2"/>
  <c r="V953" i="2"/>
  <c r="U954" i="2"/>
  <c r="V954" i="2"/>
  <c r="U955" i="2"/>
  <c r="V955" i="2"/>
  <c r="U956" i="2"/>
  <c r="V956" i="2"/>
  <c r="U957" i="2"/>
  <c r="V957" i="2"/>
  <c r="U958" i="2"/>
  <c r="V958" i="2"/>
  <c r="U959" i="2"/>
  <c r="V959" i="2"/>
  <c r="U960" i="2"/>
  <c r="V960" i="2"/>
  <c r="U961" i="2"/>
  <c r="V961" i="2"/>
  <c r="U962" i="2"/>
  <c r="V962" i="2"/>
  <c r="U963" i="2"/>
  <c r="V963" i="2"/>
  <c r="U964" i="2"/>
  <c r="V964" i="2"/>
  <c r="U965" i="2"/>
  <c r="V965" i="2"/>
  <c r="U966" i="2"/>
  <c r="V966" i="2"/>
  <c r="U967" i="2"/>
  <c r="V967" i="2"/>
  <c r="U968" i="2"/>
  <c r="V968" i="2"/>
  <c r="U969" i="2"/>
  <c r="V969" i="2"/>
  <c r="U970" i="2"/>
  <c r="V970" i="2"/>
  <c r="U971" i="2"/>
  <c r="V971" i="2"/>
  <c r="U972" i="2"/>
  <c r="V972" i="2"/>
  <c r="U973" i="2"/>
  <c r="V973" i="2"/>
  <c r="U974" i="2"/>
  <c r="V974" i="2"/>
  <c r="U975" i="2"/>
  <c r="V975" i="2"/>
  <c r="U976" i="2"/>
  <c r="V976" i="2"/>
  <c r="U977" i="2"/>
  <c r="V977" i="2"/>
  <c r="U978" i="2"/>
  <c r="V978" i="2"/>
  <c r="U979" i="2"/>
  <c r="V979" i="2"/>
  <c r="U980" i="2"/>
  <c r="V980" i="2"/>
  <c r="U981" i="2"/>
  <c r="V981" i="2"/>
  <c r="U982" i="2"/>
  <c r="V982" i="2"/>
  <c r="U983" i="2"/>
  <c r="V983" i="2"/>
  <c r="U984" i="2"/>
  <c r="V984" i="2"/>
  <c r="U985" i="2"/>
  <c r="V985" i="2"/>
  <c r="U986" i="2"/>
  <c r="V986" i="2"/>
  <c r="U987" i="2"/>
  <c r="V987" i="2"/>
  <c r="U988" i="2"/>
  <c r="V988" i="2"/>
  <c r="U989" i="2"/>
  <c r="V989" i="2"/>
  <c r="U990" i="2"/>
  <c r="V990" i="2"/>
  <c r="U991" i="2"/>
  <c r="V991" i="2"/>
  <c r="U992" i="2"/>
  <c r="V992" i="2"/>
  <c r="U993" i="2"/>
  <c r="V993" i="2"/>
  <c r="U994" i="2"/>
  <c r="V994" i="2"/>
  <c r="U995" i="2"/>
  <c r="V995" i="2"/>
  <c r="U996" i="2"/>
  <c r="V996" i="2"/>
  <c r="U997" i="2"/>
  <c r="V997" i="2"/>
  <c r="U998" i="2"/>
  <c r="V998" i="2"/>
  <c r="U999" i="2"/>
  <c r="V999" i="2"/>
  <c r="U1000" i="2"/>
  <c r="V1000" i="2"/>
  <c r="U1001" i="2"/>
  <c r="V1001" i="2"/>
  <c r="U1002" i="2"/>
  <c r="V1002" i="2"/>
  <c r="U1003" i="2"/>
  <c r="V1003" i="2"/>
  <c r="U1004" i="2"/>
  <c r="V1004" i="2"/>
  <c r="U1005" i="2"/>
  <c r="V1005" i="2"/>
  <c r="U1006" i="2"/>
  <c r="V1006" i="2"/>
  <c r="U1007" i="2"/>
  <c r="V1007" i="2"/>
  <c r="U1008" i="2"/>
  <c r="V1008" i="2"/>
  <c r="U1009" i="2"/>
  <c r="V1009" i="2"/>
  <c r="U1010" i="2"/>
  <c r="V1010" i="2"/>
  <c r="U1011" i="2"/>
  <c r="V1011" i="2"/>
  <c r="U1012" i="2"/>
  <c r="V1012" i="2"/>
  <c r="U1013" i="2"/>
  <c r="V1013" i="2"/>
  <c r="U1014" i="2"/>
  <c r="V1014" i="2"/>
  <c r="U1015" i="2"/>
  <c r="V1015" i="2"/>
  <c r="U1016" i="2"/>
  <c r="V1016" i="2"/>
  <c r="U1017" i="2"/>
  <c r="V1017" i="2"/>
  <c r="U1018" i="2"/>
  <c r="V1018" i="2"/>
  <c r="U1019" i="2"/>
  <c r="V1019" i="2"/>
  <c r="U1020" i="2"/>
  <c r="V1020" i="2"/>
  <c r="U1021" i="2"/>
  <c r="V1021" i="2"/>
  <c r="U1022" i="2"/>
  <c r="V1022" i="2"/>
  <c r="U1023" i="2"/>
  <c r="V1023" i="2"/>
  <c r="U1024" i="2"/>
  <c r="V1024" i="2"/>
  <c r="U1025" i="2"/>
  <c r="V1025" i="2"/>
  <c r="U1026" i="2"/>
  <c r="V1026" i="2"/>
  <c r="U1027" i="2"/>
  <c r="V1027" i="2"/>
  <c r="U1028" i="2"/>
  <c r="V1028" i="2"/>
  <c r="U1029" i="2"/>
  <c r="V1029" i="2"/>
  <c r="U1030" i="2"/>
  <c r="V1030" i="2"/>
  <c r="U1031" i="2"/>
  <c r="V1031" i="2"/>
  <c r="U1032" i="2"/>
  <c r="V1032" i="2"/>
  <c r="U1033" i="2"/>
  <c r="V1033" i="2"/>
  <c r="U1034" i="2"/>
  <c r="V1034" i="2"/>
  <c r="U1035" i="2"/>
  <c r="V1035" i="2"/>
  <c r="U1036" i="2"/>
  <c r="V1036" i="2"/>
  <c r="U1037" i="2"/>
  <c r="V1037" i="2"/>
  <c r="U1038" i="2"/>
  <c r="V1038" i="2"/>
  <c r="U1039" i="2"/>
  <c r="V1039" i="2"/>
  <c r="U1040" i="2"/>
  <c r="V1040" i="2"/>
  <c r="U1041" i="2"/>
  <c r="V1041" i="2"/>
  <c r="U1042" i="2"/>
  <c r="V1042" i="2"/>
  <c r="U1043" i="2"/>
  <c r="V1043" i="2"/>
  <c r="U1044" i="2"/>
  <c r="V1044" i="2"/>
  <c r="U1045" i="2"/>
  <c r="V1045" i="2"/>
  <c r="U1046" i="2"/>
  <c r="V1046" i="2"/>
  <c r="U1047" i="2"/>
  <c r="V1047" i="2"/>
  <c r="U1048" i="2"/>
  <c r="V1048" i="2"/>
  <c r="U1049" i="2"/>
  <c r="V1049" i="2"/>
  <c r="U1050" i="2"/>
  <c r="V1050" i="2"/>
  <c r="U1051" i="2"/>
  <c r="V1051" i="2"/>
  <c r="U1052" i="2"/>
  <c r="V1052" i="2"/>
  <c r="U1053" i="2"/>
  <c r="V1053" i="2"/>
  <c r="U1054" i="2"/>
  <c r="V1054" i="2"/>
  <c r="U1055" i="2"/>
  <c r="V1055" i="2"/>
  <c r="U1056" i="2"/>
  <c r="V1056" i="2"/>
  <c r="U1057" i="2"/>
  <c r="V1057" i="2"/>
  <c r="U1058" i="2"/>
  <c r="V1058" i="2"/>
  <c r="U1059" i="2"/>
  <c r="V1059" i="2"/>
  <c r="U1060" i="2"/>
  <c r="V1060" i="2"/>
  <c r="U1061" i="2"/>
  <c r="V1061" i="2"/>
  <c r="U1062" i="2"/>
  <c r="V1062" i="2"/>
  <c r="U1063" i="2"/>
  <c r="V1063" i="2"/>
  <c r="U1064" i="2"/>
  <c r="V1064" i="2"/>
  <c r="U1065" i="2"/>
  <c r="V1065" i="2"/>
  <c r="U1066" i="2"/>
  <c r="V1066" i="2"/>
  <c r="P5605" i="1" s="1"/>
  <c r="U1067" i="2"/>
  <c r="V1067" i="2"/>
  <c r="U1068" i="2"/>
  <c r="V1068" i="2"/>
  <c r="U1069" i="2"/>
  <c r="V1069" i="2"/>
  <c r="U1070" i="2"/>
  <c r="V1070" i="2"/>
  <c r="P5420" i="1" s="1"/>
  <c r="U1071" i="2"/>
  <c r="V1071" i="2"/>
  <c r="U1072" i="2"/>
  <c r="V1072" i="2"/>
  <c r="U1073" i="2"/>
  <c r="V1073" i="2"/>
  <c r="U1074" i="2"/>
  <c r="V1074" i="2"/>
  <c r="P5579" i="1" s="1"/>
  <c r="U1075" i="2"/>
  <c r="V1075" i="2"/>
  <c r="U1076" i="2"/>
  <c r="V1076" i="2"/>
  <c r="U1077" i="2"/>
  <c r="V1077" i="2"/>
  <c r="U1078" i="2"/>
  <c r="V1078" i="2"/>
  <c r="P5408" i="1" s="1"/>
  <c r="U1079" i="2"/>
  <c r="V1079" i="2"/>
  <c r="U1080" i="2"/>
  <c r="V1080" i="2"/>
  <c r="U1081" i="2"/>
  <c r="V1081" i="2"/>
  <c r="U1082" i="2"/>
  <c r="V1082" i="2"/>
  <c r="P5410" i="1" s="1"/>
  <c r="U1083" i="2"/>
  <c r="V1083" i="2"/>
  <c r="U1084" i="2"/>
  <c r="V1084" i="2"/>
  <c r="U1085" i="2"/>
  <c r="V1085" i="2"/>
  <c r="U1086" i="2"/>
  <c r="V1086" i="2"/>
  <c r="U1087" i="2"/>
  <c r="V1087" i="2"/>
  <c r="U1088" i="2"/>
  <c r="V1088" i="2"/>
  <c r="U1089" i="2"/>
  <c r="V1089" i="2"/>
  <c r="U1090" i="2"/>
  <c r="V1090" i="2"/>
  <c r="P5606" i="1" s="1"/>
  <c r="U1091" i="2"/>
  <c r="V1091" i="2"/>
  <c r="U1092" i="2"/>
  <c r="V1092" i="2"/>
  <c r="U1093" i="2"/>
  <c r="V1093" i="2"/>
  <c r="U1094" i="2"/>
  <c r="V1094" i="2"/>
  <c r="U1095" i="2"/>
  <c r="V1095" i="2"/>
  <c r="U1096" i="2"/>
  <c r="V1096" i="2"/>
  <c r="U1097" i="2"/>
  <c r="V1097" i="2"/>
  <c r="U1098" i="2"/>
  <c r="V1098" i="2"/>
  <c r="U1099" i="2"/>
  <c r="V1099" i="2"/>
  <c r="U1100" i="2"/>
  <c r="V1100" i="2"/>
  <c r="U1101" i="2"/>
  <c r="V1101" i="2"/>
  <c r="U1102" i="2"/>
  <c r="V1102" i="2"/>
  <c r="U1103" i="2"/>
  <c r="V1103" i="2"/>
  <c r="U1104" i="2"/>
  <c r="V1104" i="2"/>
  <c r="U1105" i="2"/>
  <c r="V1105" i="2"/>
  <c r="U1106" i="2"/>
  <c r="V1106" i="2"/>
  <c r="U1107" i="2"/>
  <c r="V1107" i="2"/>
  <c r="U1108" i="2"/>
  <c r="V1108" i="2"/>
  <c r="U1109" i="2"/>
  <c r="V1109" i="2"/>
  <c r="U1110" i="2"/>
  <c r="V1110" i="2"/>
  <c r="U1111" i="2"/>
  <c r="V1111" i="2"/>
  <c r="U1112" i="2"/>
  <c r="V1112" i="2"/>
  <c r="U1113" i="2"/>
  <c r="V1113" i="2"/>
  <c r="U1114" i="2"/>
  <c r="V1114" i="2"/>
  <c r="U1115" i="2"/>
  <c r="V1115" i="2"/>
  <c r="U1116" i="2"/>
  <c r="V1116" i="2"/>
  <c r="U1117" i="2"/>
  <c r="V1117" i="2"/>
  <c r="U1118" i="2"/>
  <c r="V1118" i="2"/>
  <c r="U1119" i="2"/>
  <c r="V1119" i="2"/>
  <c r="U1120" i="2"/>
  <c r="V1120" i="2"/>
  <c r="U1121" i="2"/>
  <c r="V1121" i="2"/>
  <c r="U1122" i="2"/>
  <c r="V1122" i="2"/>
  <c r="U1123" i="2"/>
  <c r="V1123" i="2"/>
  <c r="U1124" i="2"/>
  <c r="V1124" i="2"/>
  <c r="U1125" i="2"/>
  <c r="V1125" i="2"/>
  <c r="U1126" i="2"/>
  <c r="V1126" i="2"/>
  <c r="U1127" i="2"/>
  <c r="V1127" i="2"/>
  <c r="U1128" i="2"/>
  <c r="V1128" i="2"/>
  <c r="U1129" i="2"/>
  <c r="V1129" i="2"/>
  <c r="U1130" i="2"/>
  <c r="V1130" i="2"/>
  <c r="U1131" i="2"/>
  <c r="V1131" i="2"/>
  <c r="U1132" i="2"/>
  <c r="V1132" i="2"/>
  <c r="U1133" i="2"/>
  <c r="V1133" i="2"/>
  <c r="U1134" i="2"/>
  <c r="V1134" i="2"/>
  <c r="U1135" i="2"/>
  <c r="V1135" i="2"/>
  <c r="U1136" i="2"/>
  <c r="V1136" i="2"/>
  <c r="U1137" i="2"/>
  <c r="V1137" i="2"/>
  <c r="U1138" i="2"/>
  <c r="V1138" i="2"/>
  <c r="U1139" i="2"/>
  <c r="V1139" i="2"/>
  <c r="U1140" i="2"/>
  <c r="V1140" i="2"/>
  <c r="U1141" i="2"/>
  <c r="V1141" i="2"/>
  <c r="U1142" i="2"/>
  <c r="V1142" i="2"/>
  <c r="U1143" i="2"/>
  <c r="V1143" i="2"/>
  <c r="U1144" i="2"/>
  <c r="V1144" i="2"/>
  <c r="U1145" i="2"/>
  <c r="V1145" i="2"/>
  <c r="U1146" i="2"/>
  <c r="V1146" i="2"/>
  <c r="U1147" i="2"/>
  <c r="V1147" i="2"/>
  <c r="U1148" i="2"/>
  <c r="V1148" i="2"/>
  <c r="U1149" i="2"/>
  <c r="V1149" i="2"/>
  <c r="U1150" i="2"/>
  <c r="V1150" i="2"/>
  <c r="U1151" i="2"/>
  <c r="V1151" i="2"/>
  <c r="U1152" i="2"/>
  <c r="V1152" i="2"/>
  <c r="U1153" i="2"/>
  <c r="V1153" i="2"/>
  <c r="U1154" i="2"/>
  <c r="V1154" i="2"/>
  <c r="U1155" i="2"/>
  <c r="V1155" i="2"/>
  <c r="U1156" i="2"/>
  <c r="V1156" i="2"/>
  <c r="U1157" i="2"/>
  <c r="V1157" i="2"/>
  <c r="U1158" i="2"/>
  <c r="V1158" i="2"/>
  <c r="U1159" i="2"/>
  <c r="V1159" i="2"/>
  <c r="U1160" i="2"/>
  <c r="V1160" i="2"/>
  <c r="U1161" i="2"/>
  <c r="V1161" i="2"/>
  <c r="U1162" i="2"/>
  <c r="V1162" i="2"/>
  <c r="U1163" i="2"/>
  <c r="V1163" i="2"/>
  <c r="U1164" i="2"/>
  <c r="V1164" i="2"/>
  <c r="U1165" i="2"/>
  <c r="V1165" i="2"/>
  <c r="U1166" i="2"/>
  <c r="V1166" i="2"/>
  <c r="U1167" i="2"/>
  <c r="V1167" i="2"/>
  <c r="U1168" i="2"/>
  <c r="V1168" i="2"/>
  <c r="U1169" i="2"/>
  <c r="V1169" i="2"/>
  <c r="U1170" i="2"/>
  <c r="V1170" i="2"/>
  <c r="U1171" i="2"/>
  <c r="V1171" i="2"/>
  <c r="U1172" i="2"/>
  <c r="V1172" i="2"/>
  <c r="U1173" i="2"/>
  <c r="V1173" i="2"/>
  <c r="U1174" i="2"/>
  <c r="V1174" i="2"/>
  <c r="U1175" i="2"/>
  <c r="V1175" i="2"/>
  <c r="U1176" i="2"/>
  <c r="V1176" i="2"/>
  <c r="U1177" i="2"/>
  <c r="V1177" i="2"/>
  <c r="U1178" i="2"/>
  <c r="V1178" i="2"/>
  <c r="U1179" i="2"/>
  <c r="V1179" i="2"/>
  <c r="U1180" i="2"/>
  <c r="V1180" i="2"/>
  <c r="U1181" i="2"/>
  <c r="V1181" i="2"/>
  <c r="U1182" i="2"/>
  <c r="V1182" i="2"/>
  <c r="U1183" i="2"/>
  <c r="V1183" i="2"/>
  <c r="U1184" i="2"/>
  <c r="V1184" i="2"/>
  <c r="U1185" i="2"/>
  <c r="V1185" i="2"/>
  <c r="U1186" i="2"/>
  <c r="V1186" i="2"/>
  <c r="U1187" i="2"/>
  <c r="V1187" i="2"/>
  <c r="U1188" i="2"/>
  <c r="V1188" i="2"/>
  <c r="U1189" i="2"/>
  <c r="V1189" i="2"/>
  <c r="U1190" i="2"/>
  <c r="V1190" i="2"/>
  <c r="U1191" i="2"/>
  <c r="V1191" i="2"/>
  <c r="U1192" i="2"/>
  <c r="V1192" i="2"/>
  <c r="U1193" i="2"/>
  <c r="V1193" i="2"/>
  <c r="U1194" i="2"/>
  <c r="V1194" i="2"/>
  <c r="U1195" i="2"/>
  <c r="V1195" i="2"/>
  <c r="U1196" i="2"/>
  <c r="V1196" i="2"/>
  <c r="P5406" i="1" s="1"/>
  <c r="U1197" i="2"/>
  <c r="V1197" i="2"/>
  <c r="U1198" i="2"/>
  <c r="V1198" i="2"/>
  <c r="P5576" i="1" s="1"/>
  <c r="U1199" i="2"/>
  <c r="V1199" i="2"/>
  <c r="U1200" i="2"/>
  <c r="V1200" i="2"/>
  <c r="P5409" i="1" s="1"/>
  <c r="U1201" i="2"/>
  <c r="V1201" i="2"/>
  <c r="U1202" i="2"/>
  <c r="V1202" i="2"/>
  <c r="P5423" i="1" s="1"/>
  <c r="U1203" i="2"/>
  <c r="V1203" i="2"/>
  <c r="U1204" i="2"/>
  <c r="V1204" i="2"/>
  <c r="P5417" i="1" s="1"/>
  <c r="U1205" i="2"/>
  <c r="V1205" i="2"/>
  <c r="U1206" i="2"/>
  <c r="V1206" i="2"/>
  <c r="P5416" i="1" s="1"/>
  <c r="U1207" i="2"/>
  <c r="V1207" i="2"/>
  <c r="U1208" i="2"/>
  <c r="V1208" i="2"/>
  <c r="U1209" i="2"/>
  <c r="V1209" i="2"/>
  <c r="U1210" i="2"/>
  <c r="V1210" i="2"/>
  <c r="U1211" i="2"/>
  <c r="V1211" i="2"/>
  <c r="U1212" i="2"/>
  <c r="V1212" i="2"/>
  <c r="U1213" i="2"/>
  <c r="V1213" i="2"/>
  <c r="U1214" i="2"/>
  <c r="V1214" i="2"/>
  <c r="U1215" i="2"/>
  <c r="V1215" i="2"/>
  <c r="U1216" i="2"/>
  <c r="V1216" i="2"/>
  <c r="U1217" i="2"/>
  <c r="V1217" i="2"/>
  <c r="U1218" i="2"/>
  <c r="V1218" i="2"/>
  <c r="U1219" i="2"/>
  <c r="V1219" i="2"/>
  <c r="U1220" i="2"/>
  <c r="V1220" i="2"/>
  <c r="U1221" i="2"/>
  <c r="V1221" i="2"/>
  <c r="U1222" i="2"/>
  <c r="V1222" i="2"/>
  <c r="P5589" i="1" s="1"/>
  <c r="U1223" i="2"/>
  <c r="V1223" i="2"/>
  <c r="U1224" i="2"/>
  <c r="V1224" i="2"/>
  <c r="P4776" i="1" s="1"/>
  <c r="U1225" i="2"/>
  <c r="V1225" i="2"/>
  <c r="U1226" i="2"/>
  <c r="V1226" i="2"/>
  <c r="U1227" i="2"/>
  <c r="V1227" i="2"/>
  <c r="U1228" i="2"/>
  <c r="V1228" i="2"/>
  <c r="P4782" i="1" s="1"/>
  <c r="U1229" i="2"/>
  <c r="V1229" i="2"/>
  <c r="U1230" i="2"/>
  <c r="V1230" i="2"/>
  <c r="P4799" i="1" s="1"/>
  <c r="U1231" i="2"/>
  <c r="V1231" i="2"/>
  <c r="U1232" i="2"/>
  <c r="V1232" i="2"/>
  <c r="P4778" i="1" s="1"/>
  <c r="U1233" i="2"/>
  <c r="V1233" i="2"/>
  <c r="U1234" i="2"/>
  <c r="V1234" i="2"/>
  <c r="P4779" i="1" s="1"/>
  <c r="U1235" i="2"/>
  <c r="V1235" i="2"/>
  <c r="U1236" i="2"/>
  <c r="V1236" i="2"/>
  <c r="U1237" i="2"/>
  <c r="V1237" i="2"/>
  <c r="U1238" i="2"/>
  <c r="V1238" i="2"/>
  <c r="U1239" i="2"/>
  <c r="V1239" i="2"/>
  <c r="U1240" i="2"/>
  <c r="V1240" i="2"/>
  <c r="P5436" i="1" s="1"/>
  <c r="U1241" i="2"/>
  <c r="V1241" i="2"/>
  <c r="U1242" i="2"/>
  <c r="V1242" i="2"/>
  <c r="U1243" i="2"/>
  <c r="V1243" i="2"/>
  <c r="U1244" i="2"/>
  <c r="V1244" i="2"/>
  <c r="U1245" i="2"/>
  <c r="V1245" i="2"/>
  <c r="U1246" i="2"/>
  <c r="V1246" i="2"/>
  <c r="U1247" i="2"/>
  <c r="V1247" i="2"/>
  <c r="U1248" i="2"/>
  <c r="V1248" i="2"/>
  <c r="U1249" i="2"/>
  <c r="V1249" i="2"/>
  <c r="U1250" i="2"/>
  <c r="V1250" i="2"/>
  <c r="U1251" i="2"/>
  <c r="V1251" i="2"/>
  <c r="U1252" i="2"/>
  <c r="V1252" i="2"/>
  <c r="P5437" i="1" s="1"/>
  <c r="U1253" i="2"/>
  <c r="V1253" i="2"/>
  <c r="U1254" i="2"/>
  <c r="V1254" i="2"/>
  <c r="U1255" i="2"/>
  <c r="V1255" i="2"/>
  <c r="U1256" i="2"/>
  <c r="V1256" i="2"/>
  <c r="U1257" i="2"/>
  <c r="V1257" i="2"/>
  <c r="U1258" i="2"/>
  <c r="V1258" i="2"/>
  <c r="U1259" i="2"/>
  <c r="V1259" i="2"/>
  <c r="U1260" i="2"/>
  <c r="V1260" i="2"/>
  <c r="U1261" i="2"/>
  <c r="V1261" i="2"/>
  <c r="U1262" i="2"/>
  <c r="V1262" i="2"/>
  <c r="P5590" i="1" s="1"/>
  <c r="U1263" i="2"/>
  <c r="V1263" i="2"/>
  <c r="U1264" i="2"/>
  <c r="V1264" i="2"/>
  <c r="P4823" i="1" s="1"/>
  <c r="U1265" i="2"/>
  <c r="V1265" i="2"/>
  <c r="U1266" i="2"/>
  <c r="V1266" i="2"/>
  <c r="P5358" i="1" s="1"/>
  <c r="U1267" i="2"/>
  <c r="V1267" i="2"/>
  <c r="U1268" i="2"/>
  <c r="V1268" i="2"/>
  <c r="P5359" i="1" s="1"/>
  <c r="U1269" i="2"/>
  <c r="V1269" i="2"/>
  <c r="U1270" i="2"/>
  <c r="V1270" i="2"/>
  <c r="U1271" i="2"/>
  <c r="V1271" i="2"/>
  <c r="U1272" i="2"/>
  <c r="V1272" i="2"/>
  <c r="P5462" i="1" s="1"/>
  <c r="U1273" i="2"/>
  <c r="V1273" i="2"/>
  <c r="U1274" i="2"/>
  <c r="V1274" i="2"/>
  <c r="P5453" i="1" s="1"/>
  <c r="U1275" i="2"/>
  <c r="V1275" i="2"/>
  <c r="U1276" i="2"/>
  <c r="V1276" i="2"/>
  <c r="U1277" i="2"/>
  <c r="V1277" i="2"/>
  <c r="U1278" i="2"/>
  <c r="V1278" i="2"/>
  <c r="P4837" i="1" s="1"/>
  <c r="U1279" i="2"/>
  <c r="V1279" i="2"/>
  <c r="U1280" i="2"/>
  <c r="V1280" i="2"/>
  <c r="P5474" i="1" s="1"/>
  <c r="U1281" i="2"/>
  <c r="V1281" i="2"/>
  <c r="U1282" i="2"/>
  <c r="V1282" i="2"/>
  <c r="P5460" i="1" s="1"/>
  <c r="U1283" i="2"/>
  <c r="V1283" i="2"/>
  <c r="U1284" i="2"/>
  <c r="V1284" i="2"/>
  <c r="P5450" i="1" s="1"/>
  <c r="U1285" i="2"/>
  <c r="V1285" i="2"/>
  <c r="U1286" i="2"/>
  <c r="V1286" i="2"/>
  <c r="U1287" i="2"/>
  <c r="V1287" i="2"/>
  <c r="U1288" i="2"/>
  <c r="V1288" i="2"/>
  <c r="U1289" i="2"/>
  <c r="V1289" i="2"/>
  <c r="U1290" i="2"/>
  <c r="V1290" i="2"/>
  <c r="U1291" i="2"/>
  <c r="V1291" i="2"/>
  <c r="U1292" i="2"/>
  <c r="V1292" i="2"/>
  <c r="U1293" i="2"/>
  <c r="V1293" i="2"/>
  <c r="U1294" i="2"/>
  <c r="V1294" i="2"/>
  <c r="U1295" i="2"/>
  <c r="V1295" i="2"/>
  <c r="U1296" i="2"/>
  <c r="V1296" i="2"/>
  <c r="U1297" i="2"/>
  <c r="V1297" i="2"/>
  <c r="U1298" i="2"/>
  <c r="V1298" i="2"/>
  <c r="U1299" i="2"/>
  <c r="V1299" i="2"/>
  <c r="U1300" i="2"/>
  <c r="V1300" i="2"/>
  <c r="U1301" i="2"/>
  <c r="V1301" i="2"/>
  <c r="U1302" i="2"/>
  <c r="V1302" i="2"/>
  <c r="U1303" i="2"/>
  <c r="V1303" i="2"/>
  <c r="U1304" i="2"/>
  <c r="V1304" i="2"/>
  <c r="U1305" i="2"/>
  <c r="V1305" i="2"/>
  <c r="U1306" i="2"/>
  <c r="V1306" i="2"/>
  <c r="U1307" i="2"/>
  <c r="V1307" i="2"/>
  <c r="U1308" i="2"/>
  <c r="V1308" i="2"/>
  <c r="U1309" i="2"/>
  <c r="V1309" i="2"/>
  <c r="U1310" i="2"/>
  <c r="V1310" i="2"/>
  <c r="P5647" i="1" s="1"/>
  <c r="U1311" i="2"/>
  <c r="V1311" i="2"/>
  <c r="U1312" i="2"/>
  <c r="V1312" i="2"/>
  <c r="P5507" i="1" s="1"/>
  <c r="U1313" i="2"/>
  <c r="V1313" i="2"/>
  <c r="U1314" i="2"/>
  <c r="V1314" i="2"/>
  <c r="P4977" i="1" s="1"/>
  <c r="U1315" i="2"/>
  <c r="V1315" i="2"/>
  <c r="U1316" i="2"/>
  <c r="V1316" i="2"/>
  <c r="P4978" i="1" s="1"/>
  <c r="U1317" i="2"/>
  <c r="V1317" i="2"/>
  <c r="U1318" i="2"/>
  <c r="V1318" i="2"/>
  <c r="P4920" i="1" s="1"/>
  <c r="U1319" i="2"/>
  <c r="V1319" i="2"/>
  <c r="U1320" i="2"/>
  <c r="V1320" i="2"/>
  <c r="P4939" i="1" s="1"/>
  <c r="U1321" i="2"/>
  <c r="V1321" i="2"/>
  <c r="U1322" i="2"/>
  <c r="V1322" i="2"/>
  <c r="P4967" i="1" s="1"/>
  <c r="U1323" i="2"/>
  <c r="V1323" i="2"/>
  <c r="U1324" i="2"/>
  <c r="V1324" i="2"/>
  <c r="U1325" i="2"/>
  <c r="V1325" i="2"/>
  <c r="U1326" i="2"/>
  <c r="V1326" i="2"/>
  <c r="U1327" i="2"/>
  <c r="V1327" i="2"/>
  <c r="U1328" i="2"/>
  <c r="V1328" i="2"/>
  <c r="U1329" i="2"/>
  <c r="V1329" i="2"/>
  <c r="U1330" i="2"/>
  <c r="V1330" i="2"/>
  <c r="P4970" i="1" s="1"/>
  <c r="U1331" i="2"/>
  <c r="V1331" i="2"/>
  <c r="U1332" i="2"/>
  <c r="V1332" i="2"/>
  <c r="U1333" i="2"/>
  <c r="V1333" i="2"/>
  <c r="U1334" i="2"/>
  <c r="V1334" i="2"/>
  <c r="P5502" i="1" s="1"/>
  <c r="U1335" i="2"/>
  <c r="V1335" i="2"/>
  <c r="U1336" i="2"/>
  <c r="V1336" i="2"/>
  <c r="U1337" i="2"/>
  <c r="V1337" i="2"/>
  <c r="U1338" i="2"/>
  <c r="V1338" i="2"/>
  <c r="P5488" i="1" s="1"/>
  <c r="U1339" i="2"/>
  <c r="V1339" i="2"/>
  <c r="U1340" i="2"/>
  <c r="V1340" i="2"/>
  <c r="U1341" i="2"/>
  <c r="V1341" i="2"/>
  <c r="U1342" i="2"/>
  <c r="V1342" i="2"/>
  <c r="U1343" i="2"/>
  <c r="V1343" i="2"/>
  <c r="U1344" i="2"/>
  <c r="V1344" i="2"/>
  <c r="U1345" i="2"/>
  <c r="V1345" i="2"/>
  <c r="U1346" i="2"/>
  <c r="V1346" i="2"/>
  <c r="U1347" i="2"/>
  <c r="V1347" i="2"/>
  <c r="U1348" i="2"/>
  <c r="V1348" i="2"/>
  <c r="P5498" i="1" s="1"/>
  <c r="U1349" i="2"/>
  <c r="V1349" i="2"/>
  <c r="U1350" i="2"/>
  <c r="V1350" i="2"/>
  <c r="U1351" i="2"/>
  <c r="V1351" i="2"/>
  <c r="U1352" i="2"/>
  <c r="V1352" i="2"/>
  <c r="U1353" i="2"/>
  <c r="V1353" i="2"/>
  <c r="U1354" i="2"/>
  <c r="V1354" i="2"/>
  <c r="U1355" i="2"/>
  <c r="V1355" i="2"/>
  <c r="U1356" i="2"/>
  <c r="V1356" i="2"/>
  <c r="U1357" i="2"/>
  <c r="V1357" i="2"/>
  <c r="U1358" i="2"/>
  <c r="V1358" i="2"/>
  <c r="U1359" i="2"/>
  <c r="V1359" i="2"/>
  <c r="U1360" i="2"/>
  <c r="V1360" i="2"/>
  <c r="U1361" i="2"/>
  <c r="V1361" i="2"/>
  <c r="U1362" i="2"/>
  <c r="V1362" i="2"/>
  <c r="U1363" i="2"/>
  <c r="V1363" i="2"/>
  <c r="U1364" i="2"/>
  <c r="V1364" i="2"/>
  <c r="U1365" i="2"/>
  <c r="V1365" i="2"/>
  <c r="U1366" i="2"/>
  <c r="V1366" i="2"/>
  <c r="P5120" i="1" s="1"/>
  <c r="U1367" i="2"/>
  <c r="V1367" i="2"/>
  <c r="U1368" i="2"/>
  <c r="V1368" i="2"/>
  <c r="U1369" i="2"/>
  <c r="V1369" i="2"/>
  <c r="U1370" i="2"/>
  <c r="V1370" i="2"/>
  <c r="U1371" i="2"/>
  <c r="V1371" i="2"/>
  <c r="U1372" i="2"/>
  <c r="V1372" i="2"/>
  <c r="P5128" i="1" s="1"/>
  <c r="U1373" i="2"/>
  <c r="V1373" i="2"/>
  <c r="U1374" i="2"/>
  <c r="V1374" i="2"/>
  <c r="P5091" i="1" s="1"/>
  <c r="U1375" i="2"/>
  <c r="V1375" i="2"/>
  <c r="U1376" i="2"/>
  <c r="V1376" i="2"/>
  <c r="P5148" i="1" s="1"/>
  <c r="U1377" i="2"/>
  <c r="V1377" i="2"/>
  <c r="U1378" i="2"/>
  <c r="V1378" i="2"/>
  <c r="U1379" i="2"/>
  <c r="V1379" i="2"/>
  <c r="U1380" i="2"/>
  <c r="V1380" i="2"/>
  <c r="U1381" i="2"/>
  <c r="V1381" i="2"/>
  <c r="U1382" i="2"/>
  <c r="V1382" i="2"/>
  <c r="U1383" i="2"/>
  <c r="V1383" i="2"/>
  <c r="U1384" i="2"/>
  <c r="V1384" i="2"/>
  <c r="U1385" i="2"/>
  <c r="V1385" i="2"/>
  <c r="U1386" i="2"/>
  <c r="V1386" i="2"/>
  <c r="U1387" i="2"/>
  <c r="V1387" i="2"/>
  <c r="U1388" i="2"/>
  <c r="V1388" i="2"/>
  <c r="U1389" i="2"/>
  <c r="V1389" i="2"/>
  <c r="U1390" i="2"/>
  <c r="V1390" i="2"/>
  <c r="U1391" i="2"/>
  <c r="V1391" i="2"/>
  <c r="U1392" i="2"/>
  <c r="V1392" i="2"/>
  <c r="P5070" i="1" s="1"/>
  <c r="U1393" i="2"/>
  <c r="V1393" i="2"/>
  <c r="U1394" i="2"/>
  <c r="V1394" i="2"/>
  <c r="P5144" i="1" s="1"/>
  <c r="U1395" i="2"/>
  <c r="V1395" i="2"/>
  <c r="U1396" i="2"/>
  <c r="V1396" i="2"/>
  <c r="U1397" i="2"/>
  <c r="V1397" i="2"/>
  <c r="U1398" i="2"/>
  <c r="V1398" i="2"/>
  <c r="U1399" i="2"/>
  <c r="V1399" i="2"/>
  <c r="U1400" i="2"/>
  <c r="V1400" i="2"/>
  <c r="U1401" i="2"/>
  <c r="V1401" i="2"/>
  <c r="U1402" i="2"/>
  <c r="V1402" i="2"/>
  <c r="U1403" i="2"/>
  <c r="V1403" i="2"/>
  <c r="U1404" i="2"/>
  <c r="V1404" i="2"/>
  <c r="U1405" i="2"/>
  <c r="V1405" i="2"/>
  <c r="U1406" i="2"/>
  <c r="V1406" i="2"/>
  <c r="U1407" i="2"/>
  <c r="V1407" i="2"/>
  <c r="U1408" i="2"/>
  <c r="V1408" i="2"/>
  <c r="P5335" i="1" s="1"/>
  <c r="U1409" i="2"/>
  <c r="V1409" i="2"/>
  <c r="U1410" i="2"/>
  <c r="V1410" i="2"/>
  <c r="U1411" i="2"/>
  <c r="V1411" i="2"/>
  <c r="U1412" i="2"/>
  <c r="V1412" i="2"/>
  <c r="U1413" i="2"/>
  <c r="V1413" i="2"/>
  <c r="U1414" i="2"/>
  <c r="V1414" i="2"/>
  <c r="P5308" i="1" s="1"/>
  <c r="U1415" i="2"/>
  <c r="V1415" i="2"/>
  <c r="U1416" i="2"/>
  <c r="V1416" i="2"/>
  <c r="U1417" i="2"/>
  <c r="V1417" i="2"/>
  <c r="U1418" i="2"/>
  <c r="V1418" i="2"/>
  <c r="U1419" i="2"/>
  <c r="V1419" i="2"/>
  <c r="U1420" i="2"/>
  <c r="V1420" i="2"/>
  <c r="U1421" i="2"/>
  <c r="V1421" i="2"/>
  <c r="U1422" i="2"/>
  <c r="V1422" i="2"/>
  <c r="U1423" i="2"/>
  <c r="V1423" i="2"/>
  <c r="U1424" i="2"/>
  <c r="V1424" i="2"/>
  <c r="U1425" i="2"/>
  <c r="V1425" i="2"/>
  <c r="U1426" i="2"/>
  <c r="V1426" i="2"/>
  <c r="U1427" i="2"/>
  <c r="V1427" i="2"/>
  <c r="U1428" i="2"/>
  <c r="V1428" i="2"/>
  <c r="U1429" i="2"/>
  <c r="V1429" i="2"/>
  <c r="U1430" i="2"/>
  <c r="V1430" i="2"/>
  <c r="U1431" i="2"/>
  <c r="V1431" i="2"/>
  <c r="U1432" i="2"/>
  <c r="V1432" i="2"/>
  <c r="U1433" i="2"/>
  <c r="V1433" i="2"/>
  <c r="U1434" i="2"/>
  <c r="V1434" i="2"/>
  <c r="U1435" i="2"/>
  <c r="V1435" i="2"/>
  <c r="U1436" i="2"/>
  <c r="V1436" i="2"/>
  <c r="U1437" i="2"/>
  <c r="V1437" i="2"/>
  <c r="U1438" i="2"/>
  <c r="V1438" i="2"/>
  <c r="U1439" i="2"/>
  <c r="V1439" i="2"/>
  <c r="U1440" i="2"/>
  <c r="V1440" i="2"/>
  <c r="U1441" i="2"/>
  <c r="V1441" i="2"/>
  <c r="U1442" i="2"/>
  <c r="V1442" i="2"/>
  <c r="U1443" i="2"/>
  <c r="V1443" i="2"/>
  <c r="U1444" i="2"/>
  <c r="V1444" i="2"/>
  <c r="U1445" i="2"/>
  <c r="V1445" i="2"/>
  <c r="U1446" i="2"/>
  <c r="V1446" i="2"/>
  <c r="U1447" i="2"/>
  <c r="V1447" i="2"/>
  <c r="U1448" i="2"/>
  <c r="V1448" i="2"/>
  <c r="U1449" i="2"/>
  <c r="V1449" i="2"/>
  <c r="U1450" i="2"/>
  <c r="V1450" i="2"/>
  <c r="U1451" i="2"/>
  <c r="V1451" i="2"/>
  <c r="U1452" i="2"/>
  <c r="V1452" i="2"/>
  <c r="U1453" i="2"/>
  <c r="V1453" i="2"/>
  <c r="U1454" i="2"/>
  <c r="V1454" i="2"/>
  <c r="U1455" i="2"/>
  <c r="V1455" i="2"/>
  <c r="U1456" i="2"/>
  <c r="V1456" i="2"/>
  <c r="P5565" i="1" s="1"/>
  <c r="U1457" i="2"/>
  <c r="V1457" i="2"/>
  <c r="U1458" i="2"/>
  <c r="V1458" i="2"/>
  <c r="U1459" i="2"/>
  <c r="V1459" i="2"/>
  <c r="U1460" i="2"/>
  <c r="V1460" i="2"/>
  <c r="U1461" i="2"/>
  <c r="V1461" i="2"/>
  <c r="U1462" i="2"/>
  <c r="V1462" i="2"/>
  <c r="U1463" i="2"/>
  <c r="V1463" i="2"/>
  <c r="U1464" i="2"/>
  <c r="V1464" i="2"/>
  <c r="U1465" i="2"/>
  <c r="V1465" i="2"/>
  <c r="U1466" i="2"/>
  <c r="V1466" i="2"/>
  <c r="U1467" i="2"/>
  <c r="V1467" i="2"/>
  <c r="U1468" i="2"/>
  <c r="V1468" i="2"/>
  <c r="U1469" i="2"/>
  <c r="V1469" i="2"/>
  <c r="U1470" i="2"/>
  <c r="V1470" i="2"/>
  <c r="P5573" i="1" s="1"/>
  <c r="U1471" i="2"/>
  <c r="V1471" i="2"/>
  <c r="U1472" i="2"/>
  <c r="V1472" i="2"/>
  <c r="U1473" i="2"/>
  <c r="V1473" i="2"/>
  <c r="U1474" i="2"/>
  <c r="V1474" i="2"/>
  <c r="U1475" i="2"/>
  <c r="V1475" i="2"/>
  <c r="U1476" i="2"/>
  <c r="V1476" i="2"/>
  <c r="U1477" i="2"/>
  <c r="V1477" i="2"/>
  <c r="U1478" i="2"/>
  <c r="V1478" i="2"/>
  <c r="U1479" i="2"/>
  <c r="V1479" i="2"/>
  <c r="U1480" i="2"/>
  <c r="V1480" i="2"/>
  <c r="U1481" i="2"/>
  <c r="V1481" i="2"/>
  <c r="U1482" i="2"/>
  <c r="V1482" i="2"/>
  <c r="U1483" i="2"/>
  <c r="V1483" i="2"/>
  <c r="U1484" i="2"/>
  <c r="V1484" i="2"/>
  <c r="U1485" i="2"/>
  <c r="V1485" i="2"/>
  <c r="U1486" i="2"/>
  <c r="V1486" i="2"/>
  <c r="U1487" i="2"/>
  <c r="V1487" i="2"/>
  <c r="U1488" i="2"/>
  <c r="V1488" i="2"/>
  <c r="U1489" i="2"/>
  <c r="V1489" i="2"/>
  <c r="U1490" i="2"/>
  <c r="V1490" i="2"/>
  <c r="U1491" i="2"/>
  <c r="V1491" i="2"/>
  <c r="U1492" i="2"/>
  <c r="V1492" i="2"/>
  <c r="U1493" i="2"/>
  <c r="V1493" i="2"/>
  <c r="U1494" i="2"/>
  <c r="V1494" i="2"/>
  <c r="U1495" i="2"/>
  <c r="V1495" i="2"/>
  <c r="U1496" i="2"/>
  <c r="V1496" i="2"/>
  <c r="U1497" i="2"/>
  <c r="V1497" i="2"/>
  <c r="U1498" i="2"/>
  <c r="V1498" i="2"/>
  <c r="U1499" i="2"/>
  <c r="V1499" i="2"/>
  <c r="U1500" i="2"/>
  <c r="V1500" i="2"/>
  <c r="U1501" i="2"/>
  <c r="V1501" i="2"/>
  <c r="U1502" i="2"/>
  <c r="V1502" i="2"/>
  <c r="U1503" i="2"/>
  <c r="V1503" i="2"/>
  <c r="U1504" i="2"/>
  <c r="V1504" i="2"/>
  <c r="U1505" i="2"/>
  <c r="V1505" i="2"/>
  <c r="U1506" i="2"/>
  <c r="V1506" i="2"/>
  <c r="U1507" i="2"/>
  <c r="V1507" i="2"/>
  <c r="U1508" i="2"/>
  <c r="V1508" i="2"/>
  <c r="U1509" i="2"/>
  <c r="V1509" i="2"/>
  <c r="U1510" i="2"/>
  <c r="V1510" i="2"/>
  <c r="U1511" i="2"/>
  <c r="V1511" i="2"/>
  <c r="U1512" i="2"/>
  <c r="V1512" i="2"/>
  <c r="U1513" i="2"/>
  <c r="V1513" i="2"/>
  <c r="U1514" i="2"/>
  <c r="V1514" i="2"/>
  <c r="U1515" i="2"/>
  <c r="V1515" i="2"/>
  <c r="U1516" i="2"/>
  <c r="O4940" i="1" s="1"/>
  <c r="V1516" i="2"/>
  <c r="P4940" i="1" s="1"/>
  <c r="U1517" i="2"/>
  <c r="V1517" i="2"/>
  <c r="U1518" i="2"/>
  <c r="V1518" i="2"/>
  <c r="U1519" i="2"/>
  <c r="V1519" i="2"/>
  <c r="U1520" i="2"/>
  <c r="V1520" i="2"/>
  <c r="U1521" i="2"/>
  <c r="V1521" i="2"/>
  <c r="U1522" i="2"/>
  <c r="O5466" i="1" s="1"/>
  <c r="V1522" i="2"/>
  <c r="P5466" i="1" s="1"/>
  <c r="U1523" i="2"/>
  <c r="V1523" i="2"/>
  <c r="U1524" i="2"/>
  <c r="V1524" i="2"/>
  <c r="P4918" i="1" s="1"/>
  <c r="U1525" i="2"/>
  <c r="O5081" i="1" s="1"/>
  <c r="V1525" i="2"/>
  <c r="P5081" i="1" s="1"/>
  <c r="U1526" i="2"/>
  <c r="O5055" i="1" s="1"/>
  <c r="V1526" i="2"/>
  <c r="P5055" i="1" s="1"/>
  <c r="U1527" i="2"/>
  <c r="V1527" i="2"/>
  <c r="U1528" i="2"/>
  <c r="O5623" i="1" s="1"/>
  <c r="V1528" i="2"/>
  <c r="P5623" i="1" s="1"/>
  <c r="U1529" i="2"/>
  <c r="V1529" i="2"/>
  <c r="U1530" i="2"/>
  <c r="V1530" i="2"/>
  <c r="U1531" i="2"/>
  <c r="V1531" i="2"/>
  <c r="U1532" i="2"/>
  <c r="O5619" i="1" s="1"/>
  <c r="V1532" i="2"/>
  <c r="P5619" i="1" s="1"/>
  <c r="U1533" i="2"/>
  <c r="V1533" i="2"/>
  <c r="U1534" i="2"/>
  <c r="V1534" i="2"/>
  <c r="U1535" i="2"/>
  <c r="V1535" i="2"/>
  <c r="U1536" i="2"/>
  <c r="V1536" i="2"/>
  <c r="U1537" i="2"/>
  <c r="V1537" i="2"/>
  <c r="U1538" i="2"/>
  <c r="V1538" i="2"/>
  <c r="U1539" i="2"/>
  <c r="V1539" i="2"/>
  <c r="U1540" i="2"/>
  <c r="V1540" i="2"/>
  <c r="P5624" i="1" s="1"/>
  <c r="U1541" i="2"/>
  <c r="V1541" i="2"/>
  <c r="U1542" i="2"/>
  <c r="V1542" i="2"/>
  <c r="P5625" i="1" s="1"/>
  <c r="U1543" i="2"/>
  <c r="V1543" i="2"/>
  <c r="U1544" i="2"/>
  <c r="V1544" i="2"/>
  <c r="U1545" i="2"/>
  <c r="V1545" i="2"/>
  <c r="U1546" i="2"/>
  <c r="V1546" i="2"/>
  <c r="U1547" i="2"/>
  <c r="V1547" i="2"/>
  <c r="U1548" i="2"/>
  <c r="V1548" i="2"/>
  <c r="U1549" i="2"/>
  <c r="V1549" i="2"/>
  <c r="U1550" i="2"/>
  <c r="V1550" i="2"/>
  <c r="U1551" i="2"/>
  <c r="V1551" i="2"/>
  <c r="U1552" i="2"/>
  <c r="V1552" i="2"/>
  <c r="U1553" i="2"/>
  <c r="V1553" i="2"/>
  <c r="U1554" i="2"/>
  <c r="V1554" i="2"/>
  <c r="U1555" i="2"/>
  <c r="V1555" i="2"/>
  <c r="U1556" i="2"/>
  <c r="V1556" i="2"/>
  <c r="U1557" i="2"/>
  <c r="V1557" i="2"/>
  <c r="U1558" i="2"/>
  <c r="V1558" i="2"/>
  <c r="U1559" i="2"/>
  <c r="V1559" i="2"/>
  <c r="U1560" i="2"/>
  <c r="V1560" i="2"/>
  <c r="U1561" i="2"/>
  <c r="V1561" i="2"/>
  <c r="U1562" i="2"/>
  <c r="V1562" i="2"/>
  <c r="U1563" i="2"/>
  <c r="V1563" i="2"/>
  <c r="U1564" i="2"/>
  <c r="V1564" i="2"/>
  <c r="U1565" i="2"/>
  <c r="V1565" i="2"/>
  <c r="U1566" i="2"/>
  <c r="V1566" i="2"/>
  <c r="U1567" i="2"/>
  <c r="V1567" i="2"/>
  <c r="U1568" i="2"/>
  <c r="V1568" i="2"/>
  <c r="U1569" i="2"/>
  <c r="V1569" i="2"/>
  <c r="U1570" i="2"/>
  <c r="V1570" i="2"/>
  <c r="U1571" i="2"/>
  <c r="V1571" i="2"/>
  <c r="U1572" i="2"/>
  <c r="V1572" i="2"/>
  <c r="U1573" i="2"/>
  <c r="V1573" i="2"/>
  <c r="U1574" i="2"/>
  <c r="V1574" i="2"/>
  <c r="U1575" i="2"/>
  <c r="V1575" i="2"/>
  <c r="U1576" i="2"/>
  <c r="V1576" i="2"/>
  <c r="U1577" i="2"/>
  <c r="V1577" i="2"/>
  <c r="U1578" i="2"/>
  <c r="V1578" i="2"/>
  <c r="P4828" i="1" s="1"/>
  <c r="U1579" i="2"/>
  <c r="V1579" i="2"/>
  <c r="U1580" i="2"/>
  <c r="V1580" i="2"/>
  <c r="U1581" i="2"/>
  <c r="V1581" i="2"/>
  <c r="U1582" i="2"/>
  <c r="V1582" i="2"/>
  <c r="U1583" i="2"/>
  <c r="V1583" i="2"/>
  <c r="U1584" i="2"/>
  <c r="V1584" i="2"/>
  <c r="U1585" i="2"/>
  <c r="V1585" i="2"/>
  <c r="U1586" i="2"/>
  <c r="V1586" i="2"/>
  <c r="U1587" i="2"/>
  <c r="V1587" i="2"/>
  <c r="U1588" i="2"/>
  <c r="V1588" i="2"/>
  <c r="U1589" i="2"/>
  <c r="V1589" i="2"/>
  <c r="U1590" i="2"/>
  <c r="V1590" i="2"/>
  <c r="U1591" i="2"/>
  <c r="V1591" i="2"/>
  <c r="U1592" i="2"/>
  <c r="V1592" i="2"/>
  <c r="U1593" i="2"/>
  <c r="V1593" i="2"/>
  <c r="U1594" i="2"/>
  <c r="V1594" i="2"/>
  <c r="U1595" i="2"/>
  <c r="V1595" i="2"/>
  <c r="U1596" i="2"/>
  <c r="V1596" i="2"/>
  <c r="U1597" i="2"/>
  <c r="V1597" i="2"/>
  <c r="U1598" i="2"/>
  <c r="V1598" i="2"/>
  <c r="U1599" i="2"/>
  <c r="V1599" i="2"/>
  <c r="U1600" i="2"/>
  <c r="V1600" i="2"/>
  <c r="U1601" i="2"/>
  <c r="V1601" i="2"/>
  <c r="U1602" i="2"/>
  <c r="V1602" i="2"/>
  <c r="U1603" i="2"/>
  <c r="V1603" i="2"/>
  <c r="U1604" i="2"/>
  <c r="V1604" i="2"/>
  <c r="U1605" i="2"/>
  <c r="V1605" i="2"/>
  <c r="U1606" i="2"/>
  <c r="V1606" i="2"/>
  <c r="U1607" i="2"/>
  <c r="V1607" i="2"/>
  <c r="U1608" i="2"/>
  <c r="V1608" i="2"/>
  <c r="U1609" i="2"/>
  <c r="V1609" i="2"/>
  <c r="U1610" i="2"/>
  <c r="V1610" i="2"/>
  <c r="U1611" i="2"/>
  <c r="V1611" i="2"/>
  <c r="U1612" i="2"/>
  <c r="V1612" i="2"/>
  <c r="U1613" i="2"/>
  <c r="V1613" i="2"/>
  <c r="U1614" i="2"/>
  <c r="V1614" i="2"/>
  <c r="U1615" i="2"/>
  <c r="V1615" i="2"/>
  <c r="U1616" i="2"/>
  <c r="V1616" i="2"/>
  <c r="U1617" i="2"/>
  <c r="V1617" i="2"/>
  <c r="U1618" i="2"/>
  <c r="V1618" i="2"/>
  <c r="U1619" i="2"/>
  <c r="V1619" i="2"/>
  <c r="U1620" i="2"/>
  <c r="V1620" i="2"/>
  <c r="U1621" i="2"/>
  <c r="V1621" i="2"/>
  <c r="U1622" i="2"/>
  <c r="V1622" i="2"/>
  <c r="U1623" i="2"/>
  <c r="V1623" i="2"/>
  <c r="U1624" i="2"/>
  <c r="V1624" i="2"/>
  <c r="U1625" i="2"/>
  <c r="V1625" i="2"/>
  <c r="U1626" i="2"/>
  <c r="V1626" i="2"/>
  <c r="U1627" i="2"/>
  <c r="V1627" i="2"/>
  <c r="U1628" i="2"/>
  <c r="O4953" i="1" s="1"/>
  <c r="V1628" i="2"/>
  <c r="P4953" i="1" s="1"/>
  <c r="U1629" i="2"/>
  <c r="V1629" i="2"/>
  <c r="U1630" i="2"/>
  <c r="V1630" i="2"/>
  <c r="U1631" i="2"/>
  <c r="V1631" i="2"/>
  <c r="U1632" i="2"/>
  <c r="V1632" i="2"/>
  <c r="U1633" i="2"/>
  <c r="V1633" i="2"/>
  <c r="U1634" i="2"/>
  <c r="V1634" i="2"/>
  <c r="U1635" i="2"/>
  <c r="V1635" i="2"/>
  <c r="U1636" i="2"/>
  <c r="V1636" i="2"/>
  <c r="U1637" i="2"/>
  <c r="V1637" i="2"/>
  <c r="U1638" i="2"/>
  <c r="V1638" i="2"/>
  <c r="U1639" i="2"/>
  <c r="V1639" i="2"/>
  <c r="U1640" i="2"/>
  <c r="V1640" i="2"/>
  <c r="U1641" i="2"/>
  <c r="V1641" i="2"/>
  <c r="U1642" i="2"/>
  <c r="V1642" i="2"/>
  <c r="U1643" i="2"/>
  <c r="V1643" i="2"/>
  <c r="U1644" i="2"/>
  <c r="V1644" i="2"/>
  <c r="U1645" i="2"/>
  <c r="V1645" i="2"/>
  <c r="U1646" i="2"/>
  <c r="V1646" i="2"/>
  <c r="U1647" i="2"/>
  <c r="V1647" i="2"/>
  <c r="U1648" i="2"/>
  <c r="O5461" i="1" s="1"/>
  <c r="V1648" i="2"/>
  <c r="P5461" i="1" s="1"/>
  <c r="U1649" i="2"/>
  <c r="V1649" i="2"/>
  <c r="U1650" i="2"/>
  <c r="V1650" i="2"/>
  <c r="U1651" i="2"/>
  <c r="V1651" i="2"/>
  <c r="U1652" i="2"/>
  <c r="O5307" i="1" s="1"/>
  <c r="V1652" i="2"/>
  <c r="P5307" i="1" s="1"/>
  <c r="U1653" i="2"/>
  <c r="V1653" i="2"/>
  <c r="U1654" i="2"/>
  <c r="V1654" i="2"/>
  <c r="U1655" i="2"/>
  <c r="V1655" i="2"/>
  <c r="U1656" i="2"/>
  <c r="V1656" i="2"/>
  <c r="U1657" i="2"/>
  <c r="V1657" i="2"/>
  <c r="U1658" i="2"/>
  <c r="V1658" i="2"/>
  <c r="U1659" i="2"/>
  <c r="V1659" i="2"/>
  <c r="U1660" i="2"/>
  <c r="V1660" i="2"/>
  <c r="P5444" i="1" s="1"/>
  <c r="U1661" i="2"/>
  <c r="O5516" i="1" s="1"/>
  <c r="V1661" i="2"/>
  <c r="P5516" i="1" s="1"/>
  <c r="U1662" i="2"/>
  <c r="V1662" i="2"/>
  <c r="U1663" i="2"/>
  <c r="V1663" i="2"/>
  <c r="U1664" i="2"/>
  <c r="V1664" i="2"/>
  <c r="U1665" i="2"/>
  <c r="O5610" i="1" s="1"/>
  <c r="V1665" i="2"/>
  <c r="P5610" i="1" s="1"/>
  <c r="U1666" i="2"/>
  <c r="O5138" i="1" s="1"/>
  <c r="V1666" i="2"/>
  <c r="P5138" i="1" s="1"/>
  <c r="U1667" i="2"/>
  <c r="V1667" i="2"/>
  <c r="U1668" i="2"/>
  <c r="V1668" i="2"/>
  <c r="P5227" i="1" s="1"/>
  <c r="U1669" i="2"/>
  <c r="O4789" i="1" s="1"/>
  <c r="V1669" i="2"/>
  <c r="P4789" i="1" s="1"/>
  <c r="U1670" i="2"/>
  <c r="O5503" i="1" s="1"/>
  <c r="V1670" i="2"/>
  <c r="P5503" i="1" s="1"/>
  <c r="U1671" i="2"/>
  <c r="V1671" i="2"/>
  <c r="U1672" i="2"/>
  <c r="V1672" i="2"/>
  <c r="P5528" i="1" s="1"/>
  <c r="U1673" i="2"/>
  <c r="O5342" i="1" s="1"/>
  <c r="V1673" i="2"/>
  <c r="P5342" i="1" s="1"/>
  <c r="U1674" i="2"/>
  <c r="V1674" i="2"/>
  <c r="U1675" i="2"/>
  <c r="V1675" i="2"/>
  <c r="U1676" i="2"/>
  <c r="V1676" i="2"/>
  <c r="U1677" i="2"/>
  <c r="V1677" i="2"/>
  <c r="U1678" i="2"/>
  <c r="V1678" i="2"/>
  <c r="U1679" i="2"/>
  <c r="V1679" i="2"/>
  <c r="U1680" i="2"/>
  <c r="V1680" i="2"/>
  <c r="U1681" i="2"/>
  <c r="V1681" i="2"/>
  <c r="U1682" i="2"/>
  <c r="V1682" i="2"/>
  <c r="U1683" i="2"/>
  <c r="V1683" i="2"/>
  <c r="U1684" i="2"/>
  <c r="V1684" i="2"/>
  <c r="U1685" i="2"/>
  <c r="V1685" i="2"/>
  <c r="U1686" i="2"/>
  <c r="V1686" i="2"/>
  <c r="U1687" i="2"/>
  <c r="V1687" i="2"/>
  <c r="U1688" i="2"/>
  <c r="V1688" i="2"/>
  <c r="U1689" i="2"/>
  <c r="V1689" i="2"/>
  <c r="U1690" i="2"/>
  <c r="V1690" i="2"/>
  <c r="U1691" i="2"/>
  <c r="V1691" i="2"/>
  <c r="U1692" i="2"/>
  <c r="V1692" i="2"/>
  <c r="U1693" i="2"/>
  <c r="V1693" i="2"/>
  <c r="U1694" i="2"/>
  <c r="V1694" i="2"/>
  <c r="U1695" i="2"/>
  <c r="V1695" i="2"/>
  <c r="U1696" i="2"/>
  <c r="V1696" i="2"/>
  <c r="U1697" i="2"/>
  <c r="V1697" i="2"/>
  <c r="U1698" i="2"/>
  <c r="V1698" i="2"/>
  <c r="U1699" i="2"/>
  <c r="V1699" i="2"/>
  <c r="U1700" i="2"/>
  <c r="V1700" i="2"/>
  <c r="U1701" i="2"/>
  <c r="V1701" i="2"/>
  <c r="U1702" i="2"/>
  <c r="V1702" i="2"/>
  <c r="U1703" i="2"/>
  <c r="V1703" i="2"/>
  <c r="U1704" i="2"/>
  <c r="V1704" i="2"/>
  <c r="U1705" i="2"/>
  <c r="V1705" i="2"/>
  <c r="U1706" i="2"/>
  <c r="V1706" i="2"/>
  <c r="U1707" i="2"/>
  <c r="V1707" i="2"/>
  <c r="U1708" i="2"/>
  <c r="V1708" i="2"/>
  <c r="U1709" i="2"/>
  <c r="V1709" i="2"/>
  <c r="U1710" i="2"/>
  <c r="V1710" i="2"/>
  <c r="U1711" i="2"/>
  <c r="V1711" i="2"/>
  <c r="U1712" i="2"/>
  <c r="V1712" i="2"/>
  <c r="U1713" i="2"/>
  <c r="V1713" i="2"/>
  <c r="U1714" i="2"/>
  <c r="V1714" i="2"/>
  <c r="U1715" i="2"/>
  <c r="V1715" i="2"/>
  <c r="U1716" i="2"/>
  <c r="V1716" i="2"/>
  <c r="U1717" i="2"/>
  <c r="V1717" i="2"/>
  <c r="U1718" i="2"/>
  <c r="V1718" i="2"/>
  <c r="U1719" i="2"/>
  <c r="V1719" i="2"/>
  <c r="U1720" i="2"/>
  <c r="V1720" i="2"/>
  <c r="U1721" i="2"/>
  <c r="V1721" i="2"/>
  <c r="U1722" i="2"/>
  <c r="V1722" i="2"/>
  <c r="U1723" i="2"/>
  <c r="V1723" i="2"/>
  <c r="U1724" i="2"/>
  <c r="V1724" i="2"/>
  <c r="U1725" i="2"/>
  <c r="V1725" i="2"/>
  <c r="U1726" i="2"/>
  <c r="V1726" i="2"/>
  <c r="U1727" i="2"/>
  <c r="V1727" i="2"/>
  <c r="U1728" i="2"/>
  <c r="V1728" i="2"/>
  <c r="U1729" i="2"/>
  <c r="V1729" i="2"/>
  <c r="U1730" i="2"/>
  <c r="V1730" i="2"/>
  <c r="U1731" i="2"/>
  <c r="V1731" i="2"/>
  <c r="U1732" i="2"/>
  <c r="V1732" i="2"/>
  <c r="U1733" i="2"/>
  <c r="V1733" i="2"/>
  <c r="U1734" i="2"/>
  <c r="V1734" i="2"/>
  <c r="U1735" i="2"/>
  <c r="V1735" i="2"/>
  <c r="U1736" i="2"/>
  <c r="V1736" i="2"/>
  <c r="U1737" i="2"/>
  <c r="V1737" i="2"/>
  <c r="U1738" i="2"/>
  <c r="V1738" i="2"/>
  <c r="U1739" i="2"/>
  <c r="V1739" i="2"/>
  <c r="U1740" i="2"/>
  <c r="V1740" i="2"/>
  <c r="U1741" i="2"/>
  <c r="V1741" i="2"/>
  <c r="U1742" i="2"/>
  <c r="V1742" i="2"/>
  <c r="U1743" i="2"/>
  <c r="V1743" i="2"/>
  <c r="U1744" i="2"/>
  <c r="V1744" i="2"/>
  <c r="U1745" i="2"/>
  <c r="V1745" i="2"/>
  <c r="U1746" i="2"/>
  <c r="V1746" i="2"/>
  <c r="U1747" i="2"/>
  <c r="V1747" i="2"/>
  <c r="U1748" i="2"/>
  <c r="V1748" i="2"/>
  <c r="U1749" i="2"/>
  <c r="V1749" i="2"/>
  <c r="U1750" i="2"/>
  <c r="V1750" i="2"/>
  <c r="U1751" i="2"/>
  <c r="V1751" i="2"/>
  <c r="U1752" i="2"/>
  <c r="V1752" i="2"/>
  <c r="U1753" i="2"/>
  <c r="V1753" i="2"/>
  <c r="U1754" i="2"/>
  <c r="V1754" i="2"/>
  <c r="U1755" i="2"/>
  <c r="V1755" i="2"/>
  <c r="U1756" i="2"/>
  <c r="V1756" i="2"/>
  <c r="U1757" i="2"/>
  <c r="V1757" i="2"/>
  <c r="U1758" i="2"/>
  <c r="V1758" i="2"/>
  <c r="U1759" i="2"/>
  <c r="V1759" i="2"/>
  <c r="U1760" i="2"/>
  <c r="V1760" i="2"/>
  <c r="U1761" i="2"/>
  <c r="V1761" i="2"/>
  <c r="U1762" i="2"/>
  <c r="V1762" i="2"/>
  <c r="U1763" i="2"/>
  <c r="V1763" i="2"/>
  <c r="U1764" i="2"/>
  <c r="V1764" i="2"/>
  <c r="U1765" i="2"/>
  <c r="V1765" i="2"/>
  <c r="U1766" i="2"/>
  <c r="V1766" i="2"/>
  <c r="U1767" i="2"/>
  <c r="V1767" i="2"/>
  <c r="U1768" i="2"/>
  <c r="V1768" i="2"/>
  <c r="U1769" i="2"/>
  <c r="V1769" i="2"/>
  <c r="U1770" i="2"/>
  <c r="V1770" i="2"/>
  <c r="U1771" i="2"/>
  <c r="V1771" i="2"/>
  <c r="U1772" i="2"/>
  <c r="V1772" i="2"/>
  <c r="U1773" i="2"/>
  <c r="V1773" i="2"/>
  <c r="U1774" i="2"/>
  <c r="V1774" i="2"/>
  <c r="U1775" i="2"/>
  <c r="V1775" i="2"/>
  <c r="U1776" i="2"/>
  <c r="V1776" i="2"/>
  <c r="U1777" i="2"/>
  <c r="V1777" i="2"/>
  <c r="U1778" i="2"/>
  <c r="V1778" i="2"/>
  <c r="U1779" i="2"/>
  <c r="V1779" i="2"/>
  <c r="U1780" i="2"/>
  <c r="V1780" i="2"/>
  <c r="U1781" i="2"/>
  <c r="V1781" i="2"/>
  <c r="U1782" i="2"/>
  <c r="V1782" i="2"/>
  <c r="U1783" i="2"/>
  <c r="V1783" i="2"/>
  <c r="U1784" i="2"/>
  <c r="V1784" i="2"/>
  <c r="U1785" i="2"/>
  <c r="V1785" i="2"/>
  <c r="U1786" i="2"/>
  <c r="V1786" i="2"/>
  <c r="U1787" i="2"/>
  <c r="V1787" i="2"/>
  <c r="U1788" i="2"/>
  <c r="V1788" i="2"/>
  <c r="U1789" i="2"/>
  <c r="V1789" i="2"/>
  <c r="U1790" i="2"/>
  <c r="V1790" i="2"/>
  <c r="U1791" i="2"/>
  <c r="V1791" i="2"/>
  <c r="U1792" i="2"/>
  <c r="V1792" i="2"/>
  <c r="U1793" i="2"/>
  <c r="V1793" i="2"/>
  <c r="U1794" i="2"/>
  <c r="V1794" i="2"/>
  <c r="U1795" i="2"/>
  <c r="V1795" i="2"/>
  <c r="U1796" i="2"/>
  <c r="V1796" i="2"/>
  <c r="U1797" i="2"/>
  <c r="V1797" i="2"/>
  <c r="U1798" i="2"/>
  <c r="V1798" i="2"/>
  <c r="U1799" i="2"/>
  <c r="V1799" i="2"/>
  <c r="U1800" i="2"/>
  <c r="V1800" i="2"/>
  <c r="U1801" i="2"/>
  <c r="V1801" i="2"/>
  <c r="U1802" i="2"/>
  <c r="V1802" i="2"/>
  <c r="U1803" i="2"/>
  <c r="V1803" i="2"/>
  <c r="U1804" i="2"/>
  <c r="V1804" i="2"/>
  <c r="U1805" i="2"/>
  <c r="V1805" i="2"/>
  <c r="U1806" i="2"/>
  <c r="V1806" i="2"/>
  <c r="U1807" i="2"/>
  <c r="V1807" i="2"/>
  <c r="U1808" i="2"/>
  <c r="V1808" i="2"/>
  <c r="U1809" i="2"/>
  <c r="V1809" i="2"/>
  <c r="U1810" i="2"/>
  <c r="V1810" i="2"/>
  <c r="U1811" i="2"/>
  <c r="V1811" i="2"/>
  <c r="U1812" i="2"/>
  <c r="V1812" i="2"/>
  <c r="U1813" i="2"/>
  <c r="V1813" i="2"/>
  <c r="U1814" i="2"/>
  <c r="V1814" i="2"/>
  <c r="U1815" i="2"/>
  <c r="V1815" i="2"/>
  <c r="U1816" i="2"/>
  <c r="V1816" i="2"/>
  <c r="U1817" i="2"/>
  <c r="V1817" i="2"/>
  <c r="U1818" i="2"/>
  <c r="V1818" i="2"/>
  <c r="U1819" i="2"/>
  <c r="V1819" i="2"/>
  <c r="U1820" i="2"/>
  <c r="V1820" i="2"/>
  <c r="U1821" i="2"/>
  <c r="V1821" i="2"/>
  <c r="U1822" i="2"/>
  <c r="V1822" i="2"/>
  <c r="U1823" i="2"/>
  <c r="V1823" i="2"/>
  <c r="U1824" i="2"/>
  <c r="V1824" i="2"/>
  <c r="U1825" i="2"/>
  <c r="V1825" i="2"/>
  <c r="U1826" i="2"/>
  <c r="V1826" i="2"/>
  <c r="U1827" i="2"/>
  <c r="V1827" i="2"/>
  <c r="U1828" i="2"/>
  <c r="V1828" i="2"/>
  <c r="U1829" i="2"/>
  <c r="V1829" i="2"/>
  <c r="U1830" i="2"/>
  <c r="V1830" i="2"/>
  <c r="U1831" i="2"/>
  <c r="V1831" i="2"/>
  <c r="U1832" i="2"/>
  <c r="V1832" i="2"/>
  <c r="U1833" i="2"/>
  <c r="V1833" i="2"/>
  <c r="U1834" i="2"/>
  <c r="V1834" i="2"/>
  <c r="U1835" i="2"/>
  <c r="V1835" i="2"/>
  <c r="U1836" i="2"/>
  <c r="V1836" i="2"/>
  <c r="U1837" i="2"/>
  <c r="V1837" i="2"/>
  <c r="U1838" i="2"/>
  <c r="V1838" i="2"/>
  <c r="U1839" i="2"/>
  <c r="V1839" i="2"/>
  <c r="U1840" i="2"/>
  <c r="V1840" i="2"/>
  <c r="U1841" i="2"/>
  <c r="V1841" i="2"/>
  <c r="U1842" i="2"/>
  <c r="V1842" i="2"/>
  <c r="U1843" i="2"/>
  <c r="V1843" i="2"/>
  <c r="U1844" i="2"/>
  <c r="V1844" i="2"/>
  <c r="U1845" i="2"/>
  <c r="V1845" i="2"/>
  <c r="U1846" i="2"/>
  <c r="V1846" i="2"/>
  <c r="U1847" i="2"/>
  <c r="V1847" i="2"/>
  <c r="U1848" i="2"/>
  <c r="V1848" i="2"/>
  <c r="U1849" i="2"/>
  <c r="V1849" i="2"/>
  <c r="U1850" i="2"/>
  <c r="V1850" i="2"/>
  <c r="U1851" i="2"/>
  <c r="V1851" i="2"/>
  <c r="U1852" i="2"/>
  <c r="V1852" i="2"/>
  <c r="U1853" i="2"/>
  <c r="V1853" i="2"/>
  <c r="U1854" i="2"/>
  <c r="V1854" i="2"/>
  <c r="U1855" i="2"/>
  <c r="V1855" i="2"/>
  <c r="U1856" i="2"/>
  <c r="V1856" i="2"/>
  <c r="U1857" i="2"/>
  <c r="V1857" i="2"/>
  <c r="U1858" i="2"/>
  <c r="V1858" i="2"/>
  <c r="U1859" i="2"/>
  <c r="V1859" i="2"/>
  <c r="U1860" i="2"/>
  <c r="V1860" i="2"/>
  <c r="U1861" i="2"/>
  <c r="V1861" i="2"/>
  <c r="U1862" i="2"/>
  <c r="V1862" i="2"/>
  <c r="U1863" i="2"/>
  <c r="V1863" i="2"/>
  <c r="U1864" i="2"/>
  <c r="V1864" i="2"/>
  <c r="U1865" i="2"/>
  <c r="V1865" i="2"/>
  <c r="U1866" i="2"/>
  <c r="V1866" i="2"/>
  <c r="U1867" i="2"/>
  <c r="V1867" i="2"/>
  <c r="U1868" i="2"/>
  <c r="V1868" i="2"/>
  <c r="U1869" i="2"/>
  <c r="V1869" i="2"/>
  <c r="U1870" i="2"/>
  <c r="V1870" i="2"/>
  <c r="U1871" i="2"/>
  <c r="V1871" i="2"/>
  <c r="U1872" i="2"/>
  <c r="V1872" i="2"/>
  <c r="U1873" i="2"/>
  <c r="V1873" i="2"/>
  <c r="U1874" i="2"/>
  <c r="V1874" i="2"/>
  <c r="U1875" i="2"/>
  <c r="V1875" i="2"/>
  <c r="U1876" i="2"/>
  <c r="V1876" i="2"/>
  <c r="U1877" i="2"/>
  <c r="V1877" i="2"/>
  <c r="U1878" i="2"/>
  <c r="V1878" i="2"/>
  <c r="U1879" i="2"/>
  <c r="V1879" i="2"/>
  <c r="U1880" i="2"/>
  <c r="V1880" i="2"/>
  <c r="U1881" i="2"/>
  <c r="V1881" i="2"/>
  <c r="U1882" i="2"/>
  <c r="V1882" i="2"/>
  <c r="U1883" i="2"/>
  <c r="V1883" i="2"/>
  <c r="U1884" i="2"/>
  <c r="V1884" i="2"/>
  <c r="U1885" i="2"/>
  <c r="V1885" i="2"/>
  <c r="U1886" i="2"/>
  <c r="V1886" i="2"/>
  <c r="U1887" i="2"/>
  <c r="V1887" i="2"/>
  <c r="U1888" i="2"/>
  <c r="V1888" i="2"/>
  <c r="U1889" i="2"/>
  <c r="V1889" i="2"/>
  <c r="U1890" i="2"/>
  <c r="V1890" i="2"/>
  <c r="U1891" i="2"/>
  <c r="V1891" i="2"/>
  <c r="U1892" i="2"/>
  <c r="V1892" i="2"/>
  <c r="U1893" i="2"/>
  <c r="V1893" i="2"/>
  <c r="U1894" i="2"/>
  <c r="V1894" i="2"/>
  <c r="U1895" i="2"/>
  <c r="V1895" i="2"/>
  <c r="U1896" i="2"/>
  <c r="V1896" i="2"/>
  <c r="U1897" i="2"/>
  <c r="V1897" i="2"/>
  <c r="U1898" i="2"/>
  <c r="V1898" i="2"/>
  <c r="U1899" i="2"/>
  <c r="V1899" i="2"/>
  <c r="U1900" i="2"/>
  <c r="V1900" i="2"/>
  <c r="U1901" i="2"/>
  <c r="V1901" i="2"/>
  <c r="U1902" i="2"/>
  <c r="V1902" i="2"/>
  <c r="U1903" i="2"/>
  <c r="V1903" i="2"/>
  <c r="U1904" i="2"/>
  <c r="V1904" i="2"/>
  <c r="U1905" i="2"/>
  <c r="V1905" i="2"/>
  <c r="U1906" i="2"/>
  <c r="V1906" i="2"/>
  <c r="U1907" i="2"/>
  <c r="V1907" i="2"/>
  <c r="U1908" i="2"/>
  <c r="V1908" i="2"/>
  <c r="U1909" i="2"/>
  <c r="V1909" i="2"/>
  <c r="U1910" i="2"/>
  <c r="V1910" i="2"/>
  <c r="U1911" i="2"/>
  <c r="V1911" i="2"/>
  <c r="U1912" i="2"/>
  <c r="V1912" i="2"/>
  <c r="U1913" i="2"/>
  <c r="V1913" i="2"/>
  <c r="U1914" i="2"/>
  <c r="V1914" i="2"/>
  <c r="U1915" i="2"/>
  <c r="V1915" i="2"/>
  <c r="U1916" i="2"/>
  <c r="V1916" i="2"/>
  <c r="U1917" i="2"/>
  <c r="V1917" i="2"/>
  <c r="U1918" i="2"/>
  <c r="V1918" i="2"/>
  <c r="U1919" i="2"/>
  <c r="V1919" i="2"/>
  <c r="U1920" i="2"/>
  <c r="V1920" i="2"/>
  <c r="U1921" i="2"/>
  <c r="V1921" i="2"/>
  <c r="U1922" i="2"/>
  <c r="V1922" i="2"/>
  <c r="U1923" i="2"/>
  <c r="V1923" i="2"/>
  <c r="U1924" i="2"/>
  <c r="V1924" i="2"/>
  <c r="U1925" i="2"/>
  <c r="V1925" i="2"/>
  <c r="U1926" i="2"/>
  <c r="V1926" i="2"/>
  <c r="U1927" i="2"/>
  <c r="V1927" i="2"/>
  <c r="U1928" i="2"/>
  <c r="V1928" i="2"/>
  <c r="U1929" i="2"/>
  <c r="V1929" i="2"/>
  <c r="U1930" i="2"/>
  <c r="V1930" i="2"/>
  <c r="U1931" i="2"/>
  <c r="V1931" i="2"/>
  <c r="U1932" i="2"/>
  <c r="V1932" i="2"/>
  <c r="U1933" i="2"/>
  <c r="V1933" i="2"/>
  <c r="U1934" i="2"/>
  <c r="V1934" i="2"/>
  <c r="U1935" i="2"/>
  <c r="V1935" i="2"/>
  <c r="U1936" i="2"/>
  <c r="V1936" i="2"/>
  <c r="U1937" i="2"/>
  <c r="V1937" i="2"/>
  <c r="U1938" i="2"/>
  <c r="V1938" i="2"/>
  <c r="U1939" i="2"/>
  <c r="V1939" i="2"/>
  <c r="U1940" i="2"/>
  <c r="V1940" i="2"/>
  <c r="U1941" i="2"/>
  <c r="V1941" i="2"/>
  <c r="U1942" i="2"/>
  <c r="V1942" i="2"/>
  <c r="U1943" i="2"/>
  <c r="V1943" i="2"/>
  <c r="U1944" i="2"/>
  <c r="V1944" i="2"/>
  <c r="U1945" i="2"/>
  <c r="V1945" i="2"/>
  <c r="U1946" i="2"/>
  <c r="V1946" i="2"/>
  <c r="U1947" i="2"/>
  <c r="V1947" i="2"/>
  <c r="U1948" i="2"/>
  <c r="V1948" i="2"/>
  <c r="U1949" i="2"/>
  <c r="V1949" i="2"/>
  <c r="U1950" i="2"/>
  <c r="V1950" i="2"/>
  <c r="U1951" i="2"/>
  <c r="V1951" i="2"/>
  <c r="U1952" i="2"/>
  <c r="V1952" i="2"/>
  <c r="U1953" i="2"/>
  <c r="V1953" i="2"/>
  <c r="U1954" i="2"/>
  <c r="V1954" i="2"/>
  <c r="U1955" i="2"/>
  <c r="V1955" i="2"/>
  <c r="U1956" i="2"/>
  <c r="V1956" i="2"/>
  <c r="U1957" i="2"/>
  <c r="V1957" i="2"/>
  <c r="U1958" i="2"/>
  <c r="V1958" i="2"/>
  <c r="U1959" i="2"/>
  <c r="V1959" i="2"/>
  <c r="U1960" i="2"/>
  <c r="V1960" i="2"/>
  <c r="U1961" i="2"/>
  <c r="V1961" i="2"/>
  <c r="U1962" i="2"/>
  <c r="V1962" i="2"/>
  <c r="U1963" i="2"/>
  <c r="V1963" i="2"/>
  <c r="U1964" i="2"/>
  <c r="V1964" i="2"/>
  <c r="U1965" i="2"/>
  <c r="V1965" i="2"/>
  <c r="U1966" i="2"/>
  <c r="V1966" i="2"/>
  <c r="U1967" i="2"/>
  <c r="V1967" i="2"/>
  <c r="U1968" i="2"/>
  <c r="V1968" i="2"/>
  <c r="U1969" i="2"/>
  <c r="V1969" i="2"/>
  <c r="U1970" i="2"/>
  <c r="V1970" i="2"/>
  <c r="U1971" i="2"/>
  <c r="V1971" i="2"/>
  <c r="U1972" i="2"/>
  <c r="V1972" i="2"/>
  <c r="U1973" i="2"/>
  <c r="V1973" i="2"/>
  <c r="U1974" i="2"/>
  <c r="V1974" i="2"/>
  <c r="U1975" i="2"/>
  <c r="V1975" i="2"/>
  <c r="U1976" i="2"/>
  <c r="V1976" i="2"/>
  <c r="U1977" i="2"/>
  <c r="V1977" i="2"/>
  <c r="U1978" i="2"/>
  <c r="V1978" i="2"/>
  <c r="U1979" i="2"/>
  <c r="V1979" i="2"/>
  <c r="U1980" i="2"/>
  <c r="V1980" i="2"/>
  <c r="U1981" i="2"/>
  <c r="V1981" i="2"/>
  <c r="U1982" i="2"/>
  <c r="V1982" i="2"/>
  <c r="U1983" i="2"/>
  <c r="V1983" i="2"/>
  <c r="U1984" i="2"/>
  <c r="V1984" i="2"/>
  <c r="U1985" i="2"/>
  <c r="V1985" i="2"/>
  <c r="U1986" i="2"/>
  <c r="V1986" i="2"/>
  <c r="U1987" i="2"/>
  <c r="V1987" i="2"/>
  <c r="U1988" i="2"/>
  <c r="V1988" i="2"/>
  <c r="U1989" i="2"/>
  <c r="V1989" i="2"/>
  <c r="U1990" i="2"/>
  <c r="V1990" i="2"/>
  <c r="U1991" i="2"/>
  <c r="V1991" i="2"/>
  <c r="U1992" i="2"/>
  <c r="V1992" i="2"/>
  <c r="U1993" i="2"/>
  <c r="V1993" i="2"/>
  <c r="U1994" i="2"/>
  <c r="V1994" i="2"/>
  <c r="U1995" i="2"/>
  <c r="V1995" i="2"/>
  <c r="U1996" i="2"/>
  <c r="V1996" i="2"/>
  <c r="U1997" i="2"/>
  <c r="V1997" i="2"/>
  <c r="U1998" i="2"/>
  <c r="V1998" i="2"/>
  <c r="U1999" i="2"/>
  <c r="V1999" i="2"/>
  <c r="U2000" i="2"/>
  <c r="V2000" i="2"/>
  <c r="U2001" i="2"/>
  <c r="V2001" i="2"/>
  <c r="U2002" i="2"/>
  <c r="V2002" i="2"/>
  <c r="U2003" i="2"/>
  <c r="V2003" i="2"/>
  <c r="U2004" i="2"/>
  <c r="V2004" i="2"/>
  <c r="U2005" i="2"/>
  <c r="V2005" i="2"/>
  <c r="U2006" i="2"/>
  <c r="V2006" i="2"/>
  <c r="U2007" i="2"/>
  <c r="V2007" i="2"/>
  <c r="U2008" i="2"/>
  <c r="V2008" i="2"/>
  <c r="U2009" i="2"/>
  <c r="V2009" i="2"/>
  <c r="U2010" i="2"/>
  <c r="V2010" i="2"/>
  <c r="U2011" i="2"/>
  <c r="V2011" i="2"/>
  <c r="U2012" i="2"/>
  <c r="V2012" i="2"/>
  <c r="U2013" i="2"/>
  <c r="V2013" i="2"/>
  <c r="U2014" i="2"/>
  <c r="V2014" i="2"/>
  <c r="U2015" i="2"/>
  <c r="V2015" i="2"/>
  <c r="U2016" i="2"/>
  <c r="V2016" i="2"/>
  <c r="U2017" i="2"/>
  <c r="V2017" i="2"/>
  <c r="U2018" i="2"/>
  <c r="V2018" i="2"/>
  <c r="U2019" i="2"/>
  <c r="V2019" i="2"/>
  <c r="U2020" i="2"/>
  <c r="V2020" i="2"/>
  <c r="U2021" i="2"/>
  <c r="V2021" i="2"/>
  <c r="U2022" i="2"/>
  <c r="V2022" i="2"/>
  <c r="U2023" i="2"/>
  <c r="V2023" i="2"/>
  <c r="U2024" i="2"/>
  <c r="V2024" i="2"/>
  <c r="U2025" i="2"/>
  <c r="V2025" i="2"/>
  <c r="U2026" i="2"/>
  <c r="V2026" i="2"/>
  <c r="U2027" i="2"/>
  <c r="V2027" i="2"/>
  <c r="U2028" i="2"/>
  <c r="V2028" i="2"/>
  <c r="U2029" i="2"/>
  <c r="V2029" i="2"/>
  <c r="U2030" i="2"/>
  <c r="V2030" i="2"/>
  <c r="U2031" i="2"/>
  <c r="V2031" i="2"/>
  <c r="U2032" i="2"/>
  <c r="V2032" i="2"/>
  <c r="U2033" i="2"/>
  <c r="V2033" i="2"/>
  <c r="U2034" i="2"/>
  <c r="V2034" i="2"/>
  <c r="U2035" i="2"/>
  <c r="V2035" i="2"/>
  <c r="U2036" i="2"/>
  <c r="V2036" i="2"/>
  <c r="U2037" i="2"/>
  <c r="V2037" i="2"/>
  <c r="U2038" i="2"/>
  <c r="V2038" i="2"/>
  <c r="U2039" i="2"/>
  <c r="V2039" i="2"/>
  <c r="U2040" i="2"/>
  <c r="V2040" i="2"/>
  <c r="U2041" i="2"/>
  <c r="V2041" i="2"/>
  <c r="U2042" i="2"/>
  <c r="V2042" i="2"/>
  <c r="U2043" i="2"/>
  <c r="V2043" i="2"/>
  <c r="U2044" i="2"/>
  <c r="V2044" i="2"/>
  <c r="U2045" i="2"/>
  <c r="V2045" i="2"/>
  <c r="U2046" i="2"/>
  <c r="V2046" i="2"/>
  <c r="U2047" i="2"/>
  <c r="V2047" i="2"/>
  <c r="U2048" i="2"/>
  <c r="V2048" i="2"/>
  <c r="U2049" i="2"/>
  <c r="V2049" i="2"/>
  <c r="U2050" i="2"/>
  <c r="V2050" i="2"/>
  <c r="U2051" i="2"/>
  <c r="V2051" i="2"/>
  <c r="U2052" i="2"/>
  <c r="V2052" i="2"/>
  <c r="U2053" i="2"/>
  <c r="V2053" i="2"/>
  <c r="U2054" i="2"/>
  <c r="V2054" i="2"/>
  <c r="U2055" i="2"/>
  <c r="V2055" i="2"/>
  <c r="U2056" i="2"/>
  <c r="V2056" i="2"/>
  <c r="U2057" i="2"/>
  <c r="V2057" i="2"/>
  <c r="U2058" i="2"/>
  <c r="V2058" i="2"/>
  <c r="U2059" i="2"/>
  <c r="V2059" i="2"/>
  <c r="U2060" i="2"/>
  <c r="V2060" i="2"/>
  <c r="U2061" i="2"/>
  <c r="V2061" i="2"/>
  <c r="U2062" i="2"/>
  <c r="V2062" i="2"/>
  <c r="U2063" i="2"/>
  <c r="V2063" i="2"/>
  <c r="U2064" i="2"/>
  <c r="V2064" i="2"/>
  <c r="U2065" i="2"/>
  <c r="V2065" i="2"/>
  <c r="U2066" i="2"/>
  <c r="V2066" i="2"/>
  <c r="U2067" i="2"/>
  <c r="V2067" i="2"/>
  <c r="U2068" i="2"/>
  <c r="V2068" i="2"/>
  <c r="U2069" i="2"/>
  <c r="V2069" i="2"/>
  <c r="U2070" i="2"/>
  <c r="V2070" i="2"/>
  <c r="U2071" i="2"/>
  <c r="V2071" i="2"/>
  <c r="U2072" i="2"/>
  <c r="V2072" i="2"/>
  <c r="U2073" i="2"/>
  <c r="V2073" i="2"/>
  <c r="U2074" i="2"/>
  <c r="V2074" i="2"/>
  <c r="U2075" i="2"/>
  <c r="V2075" i="2"/>
  <c r="U2076" i="2"/>
  <c r="V2076" i="2"/>
  <c r="U2077" i="2"/>
  <c r="V2077" i="2"/>
  <c r="U2078" i="2"/>
  <c r="V2078" i="2"/>
  <c r="U2079" i="2"/>
  <c r="V2079" i="2"/>
  <c r="U2080" i="2"/>
  <c r="V2080" i="2"/>
  <c r="U2081" i="2"/>
  <c r="V2081" i="2"/>
  <c r="U2082" i="2"/>
  <c r="V2082" i="2"/>
  <c r="U2083" i="2"/>
  <c r="V2083" i="2"/>
  <c r="U2084" i="2"/>
  <c r="V2084" i="2"/>
  <c r="U2085" i="2"/>
  <c r="V2085" i="2"/>
  <c r="U2086" i="2"/>
  <c r="V2086" i="2"/>
  <c r="U2087" i="2"/>
  <c r="V2087" i="2"/>
  <c r="U2088" i="2"/>
  <c r="V2088" i="2"/>
  <c r="U2089" i="2"/>
  <c r="V2089" i="2"/>
  <c r="U2090" i="2"/>
  <c r="V2090" i="2"/>
  <c r="U2091" i="2"/>
  <c r="V2091" i="2"/>
  <c r="U2092" i="2"/>
  <c r="V2092" i="2"/>
  <c r="U2093" i="2"/>
  <c r="V2093" i="2"/>
  <c r="U2094" i="2"/>
  <c r="V2094" i="2"/>
  <c r="U2095" i="2"/>
  <c r="V2095" i="2"/>
  <c r="U2096" i="2"/>
  <c r="V2096" i="2"/>
  <c r="U2097" i="2"/>
  <c r="V2097" i="2"/>
  <c r="U2098" i="2"/>
  <c r="V2098" i="2"/>
  <c r="U2099" i="2"/>
  <c r="V2099" i="2"/>
  <c r="U2100" i="2"/>
  <c r="V2100" i="2"/>
  <c r="U2101" i="2"/>
  <c r="V2101" i="2"/>
  <c r="U2102" i="2"/>
  <c r="V2102" i="2"/>
  <c r="U2103" i="2"/>
  <c r="V2103" i="2"/>
  <c r="U2104" i="2"/>
  <c r="V2104" i="2"/>
  <c r="U2105" i="2"/>
  <c r="V2105" i="2"/>
  <c r="U2106" i="2"/>
  <c r="V2106" i="2"/>
  <c r="U2107" i="2"/>
  <c r="V2107" i="2"/>
  <c r="U2108" i="2"/>
  <c r="V2108" i="2"/>
  <c r="U2109" i="2"/>
  <c r="V2109" i="2"/>
  <c r="U2110" i="2"/>
  <c r="V2110" i="2"/>
  <c r="U2111" i="2"/>
  <c r="V2111" i="2"/>
  <c r="U2112" i="2"/>
  <c r="V2112" i="2"/>
  <c r="U2113" i="2"/>
  <c r="V2113" i="2"/>
  <c r="U2114" i="2"/>
  <c r="V2114" i="2"/>
  <c r="U2115" i="2"/>
  <c r="V2115" i="2"/>
  <c r="U2116" i="2"/>
  <c r="V2116" i="2"/>
  <c r="U2117" i="2"/>
  <c r="V2117" i="2"/>
  <c r="U2118" i="2"/>
  <c r="V2118" i="2"/>
  <c r="U2119" i="2"/>
  <c r="V2119" i="2"/>
  <c r="U2120" i="2"/>
  <c r="V2120" i="2"/>
  <c r="U2121" i="2"/>
  <c r="V2121" i="2"/>
  <c r="U2122" i="2"/>
  <c r="V2122" i="2"/>
  <c r="U2123" i="2"/>
  <c r="V2123" i="2"/>
  <c r="U2124" i="2"/>
  <c r="V2124" i="2"/>
  <c r="U2125" i="2"/>
  <c r="V2125" i="2"/>
  <c r="U2126" i="2"/>
  <c r="V2126" i="2"/>
  <c r="U2127" i="2"/>
  <c r="V2127" i="2"/>
  <c r="U2128" i="2"/>
  <c r="V2128" i="2"/>
  <c r="U2129" i="2"/>
  <c r="V2129" i="2"/>
  <c r="U2130" i="2"/>
  <c r="V2130" i="2"/>
  <c r="U2131" i="2"/>
  <c r="V2131" i="2"/>
  <c r="U2132" i="2"/>
  <c r="V2132" i="2"/>
  <c r="U2133" i="2"/>
  <c r="V2133" i="2"/>
  <c r="U2134" i="2"/>
  <c r="V2134" i="2"/>
  <c r="U2135" i="2"/>
  <c r="V2135" i="2"/>
  <c r="U2136" i="2"/>
  <c r="V2136" i="2"/>
  <c r="U2137" i="2"/>
  <c r="V2137" i="2"/>
  <c r="U2138" i="2"/>
  <c r="V2138" i="2"/>
  <c r="U2139" i="2"/>
  <c r="V2139" i="2"/>
  <c r="U2140" i="2"/>
  <c r="V2140" i="2"/>
  <c r="U2141" i="2"/>
  <c r="V2141" i="2"/>
  <c r="U2142" i="2"/>
  <c r="V2142" i="2"/>
  <c r="U2143" i="2"/>
  <c r="V2143" i="2"/>
  <c r="U2144" i="2"/>
  <c r="V2144" i="2"/>
  <c r="U2145" i="2"/>
  <c r="V2145" i="2"/>
  <c r="U2146" i="2"/>
  <c r="V2146" i="2"/>
  <c r="U2147" i="2"/>
  <c r="V2147" i="2"/>
  <c r="U2148" i="2"/>
  <c r="V2148" i="2"/>
  <c r="U2149" i="2"/>
  <c r="V2149" i="2"/>
  <c r="U2150" i="2"/>
  <c r="V2150" i="2"/>
  <c r="U2151" i="2"/>
  <c r="V2151" i="2"/>
  <c r="U2152" i="2"/>
  <c r="V2152" i="2"/>
  <c r="U2153" i="2"/>
  <c r="V2153" i="2"/>
  <c r="U2154" i="2"/>
  <c r="V2154" i="2"/>
  <c r="U2155" i="2"/>
  <c r="V2155" i="2"/>
  <c r="U2156" i="2"/>
  <c r="V2156" i="2"/>
  <c r="U2157" i="2"/>
  <c r="V2157" i="2"/>
  <c r="U2158" i="2"/>
  <c r="V2158" i="2"/>
  <c r="U2159" i="2"/>
  <c r="V2159" i="2"/>
  <c r="U2160" i="2"/>
  <c r="V2160" i="2"/>
  <c r="U2161" i="2"/>
  <c r="V2161" i="2"/>
  <c r="U2162" i="2"/>
  <c r="V2162" i="2"/>
  <c r="U2163" i="2"/>
  <c r="V2163" i="2"/>
  <c r="U2164" i="2"/>
  <c r="V2164" i="2"/>
  <c r="U2165" i="2"/>
  <c r="V2165" i="2"/>
  <c r="U2166" i="2"/>
  <c r="V2166" i="2"/>
  <c r="U2167" i="2"/>
  <c r="V2167" i="2"/>
  <c r="U2168" i="2"/>
  <c r="V2168" i="2"/>
  <c r="U2169" i="2"/>
  <c r="V2169" i="2"/>
  <c r="U2170" i="2"/>
  <c r="V2170" i="2"/>
  <c r="U2171" i="2"/>
  <c r="V2171" i="2"/>
  <c r="U2172" i="2"/>
  <c r="V2172" i="2"/>
  <c r="U2173" i="2"/>
  <c r="V2173" i="2"/>
  <c r="U2174" i="2"/>
  <c r="V2174" i="2"/>
  <c r="U2175" i="2"/>
  <c r="V2175" i="2"/>
  <c r="U2176" i="2"/>
  <c r="V2176" i="2"/>
  <c r="U2177" i="2"/>
  <c r="V2177" i="2"/>
  <c r="U2178" i="2"/>
  <c r="V2178" i="2"/>
  <c r="U2179" i="2"/>
  <c r="V2179" i="2"/>
  <c r="U2180" i="2"/>
  <c r="V2180" i="2"/>
  <c r="U2181" i="2"/>
  <c r="V2181" i="2"/>
  <c r="U2182" i="2"/>
  <c r="V2182" i="2"/>
  <c r="U2183" i="2"/>
  <c r="V2183" i="2"/>
  <c r="U2184" i="2"/>
  <c r="V2184" i="2"/>
  <c r="U2185" i="2"/>
  <c r="V2185" i="2"/>
  <c r="U2186" i="2"/>
  <c r="V2186" i="2"/>
  <c r="U2187" i="2"/>
  <c r="V2187" i="2"/>
  <c r="U2188" i="2"/>
  <c r="V2188" i="2"/>
  <c r="U2189" i="2"/>
  <c r="V2189" i="2"/>
  <c r="U2190" i="2"/>
  <c r="V2190" i="2"/>
  <c r="U2191" i="2"/>
  <c r="V2191" i="2"/>
  <c r="U2192" i="2"/>
  <c r="V2192" i="2"/>
  <c r="U2193" i="2"/>
  <c r="V2193" i="2"/>
  <c r="U2194" i="2"/>
  <c r="V2194" i="2"/>
  <c r="U2195" i="2"/>
  <c r="V2195" i="2"/>
  <c r="U2196" i="2"/>
  <c r="V2196" i="2"/>
  <c r="U2197" i="2"/>
  <c r="V2197" i="2"/>
  <c r="U2198" i="2"/>
  <c r="V2198" i="2"/>
  <c r="U2199" i="2"/>
  <c r="V2199" i="2"/>
  <c r="U2200" i="2"/>
  <c r="V2200" i="2"/>
  <c r="U2201" i="2"/>
  <c r="V2201" i="2"/>
  <c r="U2202" i="2"/>
  <c r="V2202" i="2"/>
  <c r="U2203" i="2"/>
  <c r="V2203" i="2"/>
  <c r="U2204" i="2"/>
  <c r="V2204" i="2"/>
  <c r="U2205" i="2"/>
  <c r="V2205" i="2"/>
  <c r="U2206" i="2"/>
  <c r="V2206" i="2"/>
  <c r="U2207" i="2"/>
  <c r="V2207" i="2"/>
  <c r="U2208" i="2"/>
  <c r="V2208" i="2"/>
  <c r="U2209" i="2"/>
  <c r="V2209" i="2"/>
  <c r="U2210" i="2"/>
  <c r="V2210" i="2"/>
  <c r="U2211" i="2"/>
  <c r="V2211" i="2"/>
  <c r="U2212" i="2"/>
  <c r="V2212" i="2"/>
  <c r="U2213" i="2"/>
  <c r="V2213" i="2"/>
  <c r="U2214" i="2"/>
  <c r="V2214" i="2"/>
  <c r="U2215" i="2"/>
  <c r="V2215" i="2"/>
  <c r="U2216" i="2"/>
  <c r="V2216" i="2"/>
  <c r="U2217" i="2"/>
  <c r="V2217" i="2"/>
  <c r="U2218" i="2"/>
  <c r="V2218" i="2"/>
  <c r="U2219" i="2"/>
  <c r="V2219" i="2"/>
  <c r="U2220" i="2"/>
  <c r="V2220" i="2"/>
  <c r="U2221" i="2"/>
  <c r="V2221" i="2"/>
  <c r="U2222" i="2"/>
  <c r="V2222" i="2"/>
  <c r="U2223" i="2"/>
  <c r="V2223" i="2"/>
  <c r="U2224" i="2"/>
  <c r="V2224" i="2"/>
  <c r="U2225" i="2"/>
  <c r="V2225" i="2"/>
  <c r="U2226" i="2"/>
  <c r="V2226" i="2"/>
  <c r="U2227" i="2"/>
  <c r="V2227" i="2"/>
  <c r="U2228" i="2"/>
  <c r="V2228" i="2"/>
  <c r="U2229" i="2"/>
  <c r="V2229" i="2"/>
  <c r="U2230" i="2"/>
  <c r="V2230" i="2"/>
  <c r="U2231" i="2"/>
  <c r="V2231" i="2"/>
  <c r="U2232" i="2"/>
  <c r="V2232" i="2"/>
  <c r="U2233" i="2"/>
  <c r="V2233" i="2"/>
  <c r="U2234" i="2"/>
  <c r="V2234" i="2"/>
  <c r="U2235" i="2"/>
  <c r="V2235" i="2"/>
  <c r="U2236" i="2"/>
  <c r="V2236" i="2"/>
  <c r="U2237" i="2"/>
  <c r="V2237" i="2"/>
  <c r="U2238" i="2"/>
  <c r="V2238" i="2"/>
  <c r="U2239" i="2"/>
  <c r="V2239" i="2"/>
  <c r="U2240" i="2"/>
  <c r="V2240" i="2"/>
  <c r="U2241" i="2"/>
  <c r="V2241" i="2"/>
  <c r="U2242" i="2"/>
  <c r="V2242" i="2"/>
  <c r="U2243" i="2"/>
  <c r="V2243" i="2"/>
  <c r="U2244" i="2"/>
  <c r="V2244" i="2"/>
  <c r="U2245" i="2"/>
  <c r="V2245" i="2"/>
  <c r="U2246" i="2"/>
  <c r="V2246" i="2"/>
  <c r="U2247" i="2"/>
  <c r="V2247" i="2"/>
  <c r="U2248" i="2"/>
  <c r="V2248" i="2"/>
  <c r="U2249" i="2"/>
  <c r="V2249" i="2"/>
  <c r="U2250" i="2"/>
  <c r="V2250" i="2"/>
  <c r="U2251" i="2"/>
  <c r="V2251" i="2"/>
  <c r="U2252" i="2"/>
  <c r="V2252" i="2"/>
  <c r="U2253" i="2"/>
  <c r="V2253" i="2"/>
  <c r="U2254" i="2"/>
  <c r="V2254" i="2"/>
  <c r="U2255" i="2"/>
  <c r="V2255" i="2"/>
  <c r="U2256" i="2"/>
  <c r="V2256" i="2"/>
  <c r="U2257" i="2"/>
  <c r="V2257" i="2"/>
  <c r="U2258" i="2"/>
  <c r="V2258" i="2"/>
  <c r="U2259" i="2"/>
  <c r="V2259" i="2"/>
  <c r="U2260" i="2"/>
  <c r="V2260" i="2"/>
  <c r="U2261" i="2"/>
  <c r="V2261" i="2"/>
  <c r="U2262" i="2"/>
  <c r="V2262" i="2"/>
  <c r="U2263" i="2"/>
  <c r="V2263" i="2"/>
  <c r="U2264" i="2"/>
  <c r="V2264" i="2"/>
  <c r="U2265" i="2"/>
  <c r="V2265" i="2"/>
  <c r="U2266" i="2"/>
  <c r="V2266" i="2"/>
  <c r="U2267" i="2"/>
  <c r="V2267" i="2"/>
  <c r="U2268" i="2"/>
  <c r="V2268" i="2"/>
  <c r="U2269" i="2"/>
  <c r="V2269" i="2"/>
  <c r="U2270" i="2"/>
  <c r="V2270" i="2"/>
  <c r="U2271" i="2"/>
  <c r="V2271" i="2"/>
  <c r="U2272" i="2"/>
  <c r="V2272" i="2"/>
  <c r="U2273" i="2"/>
  <c r="V2273" i="2"/>
  <c r="U2274" i="2"/>
  <c r="V2274" i="2"/>
  <c r="U2275" i="2"/>
  <c r="V2275" i="2"/>
  <c r="U2276" i="2"/>
  <c r="V2276" i="2"/>
  <c r="U2277" i="2"/>
  <c r="V2277" i="2"/>
  <c r="U2278" i="2"/>
  <c r="V2278" i="2"/>
  <c r="U2279" i="2"/>
  <c r="V2279" i="2"/>
  <c r="U2280" i="2"/>
  <c r="V2280" i="2"/>
  <c r="U2281" i="2"/>
  <c r="V2281" i="2"/>
  <c r="U2282" i="2"/>
  <c r="V2282" i="2"/>
  <c r="U2283" i="2"/>
  <c r="V2283" i="2"/>
  <c r="U2284" i="2"/>
  <c r="V2284" i="2"/>
  <c r="U2285" i="2"/>
  <c r="V2285" i="2"/>
  <c r="U2286" i="2"/>
  <c r="V2286" i="2"/>
  <c r="U2287" i="2"/>
  <c r="V2287" i="2"/>
  <c r="U2288" i="2"/>
  <c r="V2288" i="2"/>
  <c r="U2289" i="2"/>
  <c r="V2289" i="2"/>
  <c r="U2290" i="2"/>
  <c r="V2290" i="2"/>
  <c r="U2291" i="2"/>
  <c r="V2291" i="2"/>
  <c r="U2292" i="2"/>
  <c r="V2292" i="2"/>
  <c r="U2293" i="2"/>
  <c r="V2293" i="2"/>
  <c r="U2294" i="2"/>
  <c r="V2294" i="2"/>
  <c r="U2295" i="2"/>
  <c r="V2295" i="2"/>
  <c r="P5514" i="1" l="1"/>
  <c r="P4951" i="1"/>
  <c r="P5113" i="1"/>
  <c r="P5096" i="1"/>
  <c r="P5098" i="1"/>
  <c r="P5512" i="1"/>
  <c r="P5489" i="1"/>
  <c r="O4882" i="1"/>
  <c r="P5351" i="1"/>
  <c r="P5515" i="1"/>
  <c r="P5530" i="1"/>
  <c r="P5510" i="1"/>
  <c r="P5147" i="1"/>
  <c r="P5097" i="1"/>
  <c r="P5332" i="1"/>
  <c r="P5126" i="1"/>
  <c r="P5129" i="1"/>
  <c r="P5107" i="1"/>
  <c r="P5105" i="1"/>
  <c r="P5056" i="1"/>
  <c r="P5054" i="1"/>
  <c r="P5063" i="1"/>
  <c r="P5066" i="1"/>
  <c r="P4819" i="1"/>
  <c r="P4756" i="1"/>
  <c r="P4790" i="1"/>
  <c r="P4783" i="1"/>
  <c r="P4798" i="1"/>
  <c r="P4796" i="1"/>
  <c r="P5539" i="1"/>
  <c r="P5607" i="1"/>
  <c r="O4756" i="1"/>
  <c r="O4790" i="1"/>
  <c r="O4783" i="1"/>
  <c r="O4798" i="1"/>
  <c r="O5539" i="1"/>
  <c r="O5607" i="1"/>
  <c r="P5372" i="1"/>
  <c r="O5372" i="1"/>
  <c r="P5295" i="1"/>
  <c r="O5295" i="1"/>
  <c r="P5537" i="1"/>
  <c r="O4796" i="1"/>
  <c r="O5045" i="1"/>
  <c r="O5454" i="1"/>
  <c r="O5083" i="1"/>
  <c r="O5598" i="1"/>
  <c r="O5602" i="1"/>
  <c r="O5569" i="1"/>
  <c r="O5600" i="1"/>
  <c r="O4687" i="1"/>
  <c r="O4693" i="1"/>
  <c r="O5567" i="1"/>
  <c r="O4695" i="1"/>
  <c r="O5188" i="1"/>
  <c r="O5521" i="1"/>
  <c r="O5540" i="1"/>
  <c r="O5142" i="1"/>
  <c r="O5131" i="1"/>
  <c r="O5518" i="1"/>
  <c r="P5365" i="1"/>
  <c r="O5146" i="1"/>
  <c r="O5085" i="1"/>
  <c r="O5513" i="1"/>
  <c r="O5132" i="1"/>
  <c r="O5152" i="1"/>
  <c r="O5497" i="1"/>
  <c r="O5492" i="1"/>
  <c r="O4942" i="1"/>
  <c r="O5495" i="1"/>
  <c r="O5487" i="1"/>
  <c r="O4925" i="1"/>
  <c r="O4971" i="1"/>
  <c r="O4969" i="1"/>
  <c r="O4968" i="1"/>
  <c r="O4834" i="1"/>
  <c r="O4979" i="1"/>
  <c r="O5644" i="1"/>
  <c r="O5458" i="1"/>
  <c r="O5459" i="1"/>
  <c r="O5463" i="1"/>
  <c r="O4833" i="1"/>
  <c r="O5485" i="1"/>
  <c r="O5456" i="1"/>
  <c r="O5360" i="1"/>
  <c r="O5433" i="1"/>
  <c r="O5443" i="1"/>
  <c r="O5447" i="1"/>
  <c r="O5448" i="1"/>
  <c r="O4831" i="1"/>
  <c r="O5445" i="1"/>
  <c r="O5442" i="1"/>
  <c r="O5446" i="1"/>
  <c r="O5614" i="1"/>
  <c r="O5612" i="1"/>
  <c r="O4784" i="1"/>
  <c r="O4797" i="1"/>
  <c r="O5431" i="1"/>
  <c r="O5194" i="1"/>
  <c r="O5585" i="1"/>
  <c r="O5421" i="1"/>
  <c r="O5404" i="1"/>
  <c r="O5578" i="1"/>
  <c r="O5411" i="1"/>
  <c r="O5407" i="1"/>
  <c r="O4690" i="1"/>
  <c r="O5373" i="1"/>
  <c r="O4640" i="1"/>
  <c r="O5552" i="1"/>
  <c r="O4863" i="1"/>
  <c r="O5287" i="1"/>
  <c r="O4884" i="1"/>
  <c r="O5471" i="1"/>
  <c r="O5288" i="1"/>
  <c r="O4914" i="1"/>
  <c r="O5206" i="1"/>
  <c r="O4889" i="1"/>
  <c r="O4867" i="1"/>
  <c r="O5468" i="1"/>
  <c r="O4904" i="1"/>
  <c r="O5272" i="1"/>
  <c r="O5508" i="1"/>
  <c r="O4990" i="1"/>
  <c r="O5284" i="1"/>
  <c r="O5343" i="1"/>
  <c r="O5177" i="1"/>
  <c r="O5140" i="1"/>
  <c r="O5130" i="1"/>
  <c r="O5086" i="1"/>
  <c r="O5092" i="1"/>
  <c r="O5221" i="1"/>
  <c r="O5224" i="1"/>
  <c r="O5052" i="1"/>
  <c r="O5049" i="1"/>
  <c r="O5051" i="1"/>
  <c r="O5067" i="1"/>
  <c r="O5526" i="1"/>
  <c r="O5192" i="1"/>
  <c r="O5191" i="1"/>
  <c r="P5596" i="1"/>
  <c r="P5390" i="1"/>
  <c r="P5393" i="1"/>
  <c r="P5350" i="1"/>
  <c r="P5199" i="1"/>
  <c r="P5084" i="1"/>
  <c r="P5135" i="1"/>
  <c r="P4955" i="1"/>
  <c r="P5452" i="1"/>
  <c r="P5204" i="1"/>
  <c r="P4919" i="1"/>
  <c r="P5435" i="1"/>
  <c r="P4793" i="1"/>
  <c r="P5603" i="1"/>
  <c r="P5276" i="1"/>
  <c r="P5374" i="1"/>
  <c r="P4645" i="1"/>
  <c r="P5478" i="1"/>
  <c r="P5480" i="1"/>
  <c r="P5331" i="1"/>
  <c r="P4915" i="1"/>
  <c r="P4894" i="1"/>
  <c r="P4859" i="1"/>
  <c r="P5268" i="1"/>
  <c r="P5314" i="1"/>
  <c r="P5520" i="1"/>
  <c r="P5190" i="1"/>
  <c r="P5104" i="1"/>
  <c r="P5100" i="1"/>
  <c r="P5137" i="1"/>
  <c r="P5196" i="1"/>
  <c r="P5143" i="1"/>
  <c r="P5108" i="1"/>
  <c r="P5095" i="1"/>
  <c r="P5101" i="1"/>
  <c r="P5115" i="1"/>
  <c r="P5193" i="1"/>
  <c r="P5225" i="1"/>
  <c r="P5355" i="1"/>
  <c r="P5352" i="1"/>
  <c r="P4758" i="1"/>
  <c r="P5527" i="1"/>
  <c r="P5294" i="1"/>
  <c r="P5275" i="1"/>
  <c r="P5402" i="1"/>
  <c r="P4750" i="1"/>
  <c r="P4743" i="1"/>
  <c r="P5554" i="1"/>
  <c r="P5428" i="1"/>
  <c r="P5427" i="1"/>
  <c r="P5422" i="1"/>
  <c r="P5412" i="1"/>
  <c r="P5418" i="1"/>
  <c r="P5415" i="1"/>
  <c r="P5401" i="1"/>
  <c r="P5550" i="1"/>
  <c r="P5563" i="1"/>
  <c r="P5389" i="1"/>
  <c r="P4691" i="1"/>
  <c r="P5349" i="1"/>
  <c r="P5517" i="1"/>
  <c r="P5504" i="1"/>
  <c r="P5617" i="1"/>
  <c r="P5533" i="1"/>
  <c r="P4825" i="1"/>
  <c r="P5261" i="1"/>
  <c r="P4684" i="1"/>
  <c r="P5599" i="1"/>
  <c r="P4644" i="1"/>
  <c r="P5477" i="1"/>
  <c r="P5479" i="1"/>
  <c r="P5483" i="1"/>
  <c r="P4866" i="1"/>
  <c r="P5472" i="1"/>
  <c r="P5475" i="1"/>
  <c r="P5425" i="1"/>
  <c r="P5454" i="1"/>
  <c r="P5620" i="1"/>
  <c r="P5083" i="1"/>
  <c r="P5366" i="1"/>
  <c r="P5384" i="1"/>
  <c r="P5602" i="1"/>
  <c r="P5569" i="1"/>
  <c r="P4687" i="1"/>
  <c r="P5567" i="1"/>
  <c r="P5348" i="1"/>
  <c r="P5188" i="1"/>
  <c r="P5540" i="1"/>
  <c r="P5198" i="1"/>
  <c r="P5069" i="1"/>
  <c r="P5518" i="1"/>
  <c r="P5085" i="1"/>
  <c r="P5090" i="1"/>
  <c r="P5152" i="1"/>
  <c r="P5497" i="1"/>
  <c r="P5492" i="1"/>
  <c r="P5495" i="1"/>
  <c r="P5487" i="1"/>
  <c r="P4925" i="1"/>
  <c r="P4969" i="1"/>
  <c r="P4979" i="1"/>
  <c r="P5648" i="1"/>
  <c r="P5458" i="1"/>
  <c r="P4852" i="1"/>
  <c r="P5463" i="1"/>
  <c r="P5618" i="1"/>
  <c r="P4833" i="1"/>
  <c r="P5456" i="1"/>
  <c r="P5433" i="1"/>
  <c r="P5447" i="1"/>
  <c r="P4831" i="1"/>
  <c r="P5442" i="1"/>
  <c r="P5614" i="1"/>
  <c r="P5438" i="1"/>
  <c r="P5439" i="1"/>
  <c r="P4784" i="1"/>
  <c r="P5431" i="1"/>
  <c r="P4791" i="1"/>
  <c r="P5194" i="1"/>
  <c r="P5429" i="1"/>
  <c r="P5585" i="1"/>
  <c r="P5421" i="1"/>
  <c r="P5404" i="1"/>
  <c r="P5578" i="1"/>
  <c r="P5411" i="1"/>
  <c r="P4987" i="1"/>
  <c r="P4975" i="1"/>
  <c r="P4736" i="1"/>
  <c r="P5407" i="1"/>
  <c r="P5361" i="1"/>
  <c r="P5570" i="1"/>
  <c r="P4694" i="1"/>
  <c r="P5379" i="1"/>
  <c r="P5378" i="1"/>
  <c r="P5373" i="1"/>
  <c r="P5562" i="1"/>
  <c r="P5594" i="1"/>
  <c r="P4685" i="1"/>
  <c r="P5347" i="1"/>
  <c r="P5068" i="1"/>
  <c r="P5616" i="1"/>
  <c r="P5449" i="1"/>
  <c r="P4809" i="1"/>
  <c r="P5611" i="1"/>
  <c r="P4670" i="1"/>
  <c r="P4686" i="1"/>
  <c r="P5376" i="1"/>
  <c r="P5646" i="1"/>
  <c r="P5045" i="1"/>
  <c r="P5362" i="1"/>
  <c r="P5598" i="1"/>
  <c r="P5600" i="1"/>
  <c r="P4693" i="1"/>
  <c r="P4695" i="1"/>
  <c r="P5346" i="1"/>
  <c r="P5521" i="1"/>
  <c r="P5531" i="1"/>
  <c r="P5142" i="1"/>
  <c r="P5131" i="1"/>
  <c r="P5146" i="1"/>
  <c r="P5513" i="1"/>
  <c r="P5132" i="1"/>
  <c r="P5123" i="1"/>
  <c r="P4942" i="1"/>
  <c r="P4954" i="1"/>
  <c r="P4974" i="1"/>
  <c r="P4971" i="1"/>
  <c r="P4968" i="1"/>
  <c r="P4834" i="1"/>
  <c r="P5644" i="1"/>
  <c r="P4845" i="1"/>
  <c r="P5459" i="1"/>
  <c r="P5465" i="1"/>
  <c r="P5292" i="1"/>
  <c r="P5485" i="1"/>
  <c r="P5360" i="1"/>
  <c r="P5443" i="1"/>
  <c r="P5448" i="1"/>
  <c r="P5445" i="1"/>
  <c r="P5446" i="1"/>
  <c r="P4816" i="1"/>
  <c r="P5612" i="1"/>
  <c r="P4797" i="1"/>
  <c r="P5564" i="1"/>
  <c r="P4692" i="1"/>
  <c r="P4690" i="1"/>
  <c r="P5388" i="1"/>
  <c r="P5377" i="1"/>
  <c r="P4639" i="1"/>
  <c r="P5375" i="1"/>
  <c r="P4640" i="1"/>
  <c r="P5552" i="1"/>
  <c r="P4863" i="1"/>
  <c r="P5287" i="1"/>
  <c r="P5535" i="1"/>
  <c r="P4884" i="1"/>
  <c r="P4885" i="1"/>
  <c r="P5471" i="1"/>
  <c r="P5288" i="1"/>
  <c r="P5290" i="1"/>
  <c r="P4914" i="1"/>
  <c r="P4916" i="1"/>
  <c r="P5206" i="1"/>
  <c r="P4889" i="1"/>
  <c r="P4867" i="1"/>
  <c r="P5468" i="1"/>
  <c r="P4904" i="1"/>
  <c r="P4895" i="1"/>
  <c r="P4886" i="1"/>
  <c r="P5470" i="1"/>
  <c r="P4738" i="1"/>
  <c r="P4737" i="1"/>
  <c r="P5272" i="1"/>
  <c r="P5508" i="1"/>
  <c r="P4990" i="1"/>
  <c r="P5284" i="1"/>
  <c r="P5345" i="1"/>
  <c r="P5343" i="1"/>
  <c r="P5177" i="1"/>
  <c r="P5642" i="1"/>
  <c r="P5112" i="1"/>
  <c r="P5145" i="1"/>
  <c r="P5116" i="1"/>
  <c r="P5118" i="1"/>
  <c r="P5140" i="1"/>
  <c r="P5141" i="1"/>
  <c r="P5130" i="1"/>
  <c r="P5086" i="1"/>
  <c r="P5092" i="1"/>
  <c r="P5082" i="1"/>
  <c r="P5088" i="1"/>
  <c r="P5109" i="1"/>
  <c r="P5103" i="1"/>
  <c r="P5111" i="1"/>
  <c r="P5121" i="1"/>
  <c r="P5197" i="1"/>
  <c r="P5221" i="1"/>
  <c r="P5224" i="1"/>
  <c r="P5222" i="1"/>
  <c r="P5052" i="1"/>
  <c r="P5050" i="1"/>
  <c r="P5049" i="1"/>
  <c r="P5051" i="1"/>
  <c r="P5067" i="1"/>
  <c r="P5053" i="1"/>
  <c r="P5357" i="1"/>
  <c r="P4811" i="1"/>
  <c r="P4824" i="1"/>
  <c r="P4827" i="1"/>
  <c r="P4826" i="1"/>
  <c r="P5353" i="1"/>
  <c r="P4810" i="1"/>
  <c r="P5591" i="1"/>
  <c r="P4821" i="1"/>
  <c r="P4820" i="1"/>
  <c r="P5586" i="1"/>
  <c r="P5587" i="1"/>
  <c r="P4766" i="1"/>
  <c r="P4794" i="1"/>
  <c r="P4786" i="1"/>
  <c r="P4762" i="1"/>
  <c r="P4792" i="1"/>
  <c r="P4774" i="1"/>
  <c r="P4720" i="1"/>
  <c r="P4728" i="1"/>
  <c r="P4722" i="1"/>
  <c r="P5582" i="1"/>
  <c r="P4729" i="1"/>
  <c r="P4745" i="1"/>
  <c r="P5403" i="1"/>
  <c r="P4717" i="1"/>
  <c r="P5370" i="1"/>
  <c r="P5526" i="1"/>
  <c r="P5192" i="1"/>
  <c r="P5191" i="1"/>
  <c r="O5366" i="1"/>
  <c r="O5531" i="1"/>
  <c r="O5090" i="1"/>
  <c r="O5292" i="1"/>
  <c r="O5439" i="1"/>
  <c r="O5429" i="1"/>
  <c r="O4975" i="1"/>
  <c r="O5290" i="1"/>
  <c r="O5620" i="1"/>
  <c r="O5384" i="1"/>
  <c r="O4974" i="1"/>
  <c r="O5465" i="1"/>
  <c r="O5438" i="1"/>
  <c r="O4736" i="1"/>
  <c r="O5361" i="1"/>
  <c r="O5379" i="1"/>
  <c r="O4639" i="1"/>
  <c r="O5528" i="1"/>
  <c r="O5227" i="1"/>
  <c r="O5444" i="1"/>
  <c r="O5624" i="1"/>
  <c r="O4918" i="1"/>
  <c r="O5562" i="1"/>
  <c r="O5596" i="1"/>
  <c r="O5565" i="1"/>
  <c r="O5563" i="1"/>
  <c r="O5390" i="1"/>
  <c r="O4685" i="1"/>
  <c r="O5393" i="1"/>
  <c r="O4691" i="1"/>
  <c r="O5351" i="1"/>
  <c r="O5350" i="1"/>
  <c r="O5349" i="1"/>
  <c r="O5347" i="1"/>
  <c r="O5308" i="1"/>
  <c r="O5530" i="1"/>
  <c r="O5335" i="1"/>
  <c r="O5199" i="1"/>
  <c r="O5070" i="1"/>
  <c r="O5346" i="1"/>
  <c r="O5198" i="1"/>
  <c r="O5648" i="1"/>
  <c r="O4852" i="1"/>
  <c r="O5618" i="1"/>
  <c r="O4791" i="1"/>
  <c r="O4987" i="1"/>
  <c r="O5365" i="1"/>
  <c r="O5570" i="1"/>
  <c r="O4692" i="1"/>
  <c r="O5388" i="1"/>
  <c r="O5377" i="1"/>
  <c r="O5375" i="1"/>
  <c r="O4885" i="1"/>
  <c r="O4828" i="1"/>
  <c r="O5625" i="1"/>
  <c r="O5550" i="1"/>
  <c r="O5573" i="1"/>
  <c r="O5594" i="1"/>
  <c r="O5389" i="1"/>
  <c r="O5144" i="1"/>
  <c r="O5362" i="1"/>
  <c r="O5348" i="1"/>
  <c r="O5069" i="1"/>
  <c r="O5123" i="1"/>
  <c r="O4954" i="1"/>
  <c r="O4845" i="1"/>
  <c r="O4816" i="1"/>
  <c r="O5564" i="1"/>
  <c r="O4694" i="1"/>
  <c r="O5378" i="1"/>
  <c r="O5535" i="1"/>
  <c r="O4916" i="1"/>
  <c r="O4895" i="1"/>
  <c r="O4886" i="1"/>
  <c r="O5470" i="1"/>
  <c r="O4738" i="1"/>
  <c r="O4737" i="1"/>
  <c r="O5345" i="1"/>
  <c r="O5642" i="1"/>
  <c r="O5112" i="1"/>
  <c r="O5145" i="1"/>
  <c r="O5116" i="1"/>
  <c r="O5118" i="1"/>
  <c r="O5141" i="1"/>
  <c r="O5082" i="1"/>
  <c r="O5088" i="1"/>
  <c r="O5109" i="1"/>
  <c r="O5103" i="1"/>
  <c r="O5111" i="1"/>
  <c r="O5121" i="1"/>
  <c r="O5197" i="1"/>
  <c r="O5222" i="1"/>
  <c r="O5050" i="1"/>
  <c r="O5053" i="1"/>
  <c r="O5357" i="1"/>
  <c r="O4811" i="1"/>
  <c r="O4824" i="1"/>
  <c r="O4827" i="1"/>
  <c r="O4826" i="1"/>
  <c r="O5353" i="1"/>
  <c r="O4810" i="1"/>
  <c r="O5068" i="1"/>
  <c r="O5514" i="1"/>
  <c r="O5147" i="1"/>
  <c r="O5091" i="1"/>
  <c r="O5128" i="1"/>
  <c r="O5120" i="1"/>
  <c r="O5135" i="1"/>
  <c r="O5498" i="1"/>
  <c r="O4951" i="1"/>
  <c r="O5488" i="1"/>
  <c r="O5502" i="1"/>
  <c r="O4939" i="1"/>
  <c r="O4978" i="1"/>
  <c r="O5507" i="1"/>
  <c r="O5616" i="1"/>
  <c r="O5204" i="1"/>
  <c r="O5450" i="1"/>
  <c r="O4837" i="1"/>
  <c r="O5453" i="1"/>
  <c r="O5359" i="1"/>
  <c r="O4823" i="1"/>
  <c r="O5449" i="1"/>
  <c r="O4825" i="1"/>
  <c r="O4809" i="1"/>
  <c r="O4778" i="1"/>
  <c r="O4782" i="1"/>
  <c r="O5589" i="1"/>
  <c r="O5611" i="1"/>
  <c r="O5416" i="1"/>
  <c r="O5423" i="1"/>
  <c r="O5576" i="1"/>
  <c r="O5606" i="1"/>
  <c r="O5408" i="1"/>
  <c r="O5420" i="1"/>
  <c r="O5276" i="1"/>
  <c r="O4686" i="1"/>
  <c r="O5599" i="1"/>
  <c r="O5376" i="1"/>
  <c r="O5534" i="1"/>
  <c r="O5478" i="1"/>
  <c r="O5477" i="1"/>
  <c r="O4915" i="1"/>
  <c r="O4894" i="1"/>
  <c r="O5286" i="1"/>
  <c r="O4864" i="1"/>
  <c r="O5481" i="1"/>
  <c r="O5467" i="1"/>
  <c r="O4859" i="1"/>
  <c r="O5476" i="1"/>
  <c r="O5486" i="1"/>
  <c r="O4991" i="1"/>
  <c r="O5549" i="1"/>
  <c r="O5314" i="1"/>
  <c r="O5137" i="1"/>
  <c r="O5096" i="1"/>
  <c r="O5097" i="1"/>
  <c r="O5196" i="1"/>
  <c r="O5126" i="1"/>
  <c r="O5095" i="1"/>
  <c r="O5107" i="1"/>
  <c r="O5101" i="1"/>
  <c r="O5193" i="1"/>
  <c r="O5225" i="1"/>
  <c r="O5056" i="1"/>
  <c r="O5054" i="1"/>
  <c r="O5063" i="1"/>
  <c r="O5355" i="1"/>
  <c r="O5352" i="1"/>
  <c r="O4819" i="1"/>
  <c r="O4758" i="1"/>
  <c r="O5527" i="1"/>
  <c r="O5294" i="1"/>
  <c r="O5275" i="1"/>
  <c r="O5402" i="1"/>
  <c r="O4750" i="1"/>
  <c r="O4743" i="1"/>
  <c r="O5554" i="1"/>
  <c r="O5428" i="1"/>
  <c r="O5427" i="1"/>
  <c r="O5422" i="1"/>
  <c r="O5412" i="1"/>
  <c r="O5418" i="1"/>
  <c r="O5415" i="1"/>
  <c r="O5401" i="1"/>
  <c r="O5537" i="1"/>
  <c r="O5510" i="1"/>
  <c r="O5515" i="1"/>
  <c r="O5512" i="1"/>
  <c r="O5148" i="1"/>
  <c r="O5084" i="1"/>
  <c r="O5517" i="1"/>
  <c r="O4955" i="1"/>
  <c r="O5504" i="1"/>
  <c r="O5489" i="1"/>
  <c r="O4970" i="1"/>
  <c r="O4967" i="1"/>
  <c r="O4920" i="1"/>
  <c r="O4977" i="1"/>
  <c r="O5647" i="1"/>
  <c r="O5452" i="1"/>
  <c r="O5617" i="1"/>
  <c r="O5533" i="1"/>
  <c r="O5460" i="1"/>
  <c r="O5474" i="1"/>
  <c r="O4919" i="1"/>
  <c r="O5462" i="1"/>
  <c r="O5358" i="1"/>
  <c r="O5590" i="1"/>
  <c r="O5437" i="1"/>
  <c r="O5436" i="1"/>
  <c r="O5435" i="1"/>
  <c r="O4779" i="1"/>
  <c r="O4799" i="1"/>
  <c r="O4776" i="1"/>
  <c r="O4793" i="1"/>
  <c r="O5261" i="1"/>
  <c r="O5603" i="1"/>
  <c r="O5417" i="1"/>
  <c r="O5409" i="1"/>
  <c r="O5406" i="1"/>
  <c r="O5410" i="1"/>
  <c r="O5579" i="1"/>
  <c r="O5605" i="1"/>
  <c r="O4670" i="1"/>
  <c r="O4684" i="1"/>
  <c r="O5374" i="1"/>
  <c r="O4644" i="1"/>
  <c r="O4645" i="1"/>
  <c r="O5632" i="1"/>
  <c r="O5205" i="1"/>
  <c r="O5480" i="1"/>
  <c r="O5646" i="1"/>
  <c r="O5331" i="1"/>
  <c r="O5484" i="1"/>
  <c r="O5479" i="1"/>
  <c r="O5483" i="1"/>
  <c r="O4888" i="1"/>
  <c r="O4903" i="1"/>
  <c r="O4866" i="1"/>
  <c r="O5472" i="1"/>
  <c r="O5475" i="1"/>
  <c r="O5425" i="1"/>
  <c r="O4982" i="1"/>
  <c r="O5268" i="1"/>
  <c r="O5344" i="1"/>
  <c r="O5520" i="1"/>
  <c r="O5190" i="1"/>
  <c r="O5104" i="1"/>
  <c r="O5100" i="1"/>
  <c r="O5113" i="1"/>
  <c r="O5098" i="1"/>
  <c r="O5332" i="1"/>
  <c r="O5143" i="1"/>
  <c r="O5108" i="1"/>
  <c r="O5129" i="1"/>
  <c r="O5105" i="1"/>
  <c r="O5115" i="1"/>
  <c r="O5066" i="1"/>
  <c r="O5591" i="1"/>
  <c r="O4821" i="1"/>
  <c r="O4820" i="1"/>
  <c r="O5586" i="1"/>
  <c r="O5587" i="1"/>
  <c r="O4766" i="1"/>
  <c r="O4794" i="1"/>
  <c r="O4786" i="1"/>
  <c r="O4762" i="1"/>
  <c r="O4792" i="1"/>
  <c r="O4774" i="1"/>
  <c r="O4720" i="1"/>
  <c r="O4728" i="1"/>
  <c r="O4722" i="1"/>
  <c r="O5582" i="1"/>
  <c r="O4729" i="1"/>
  <c r="O4745" i="1"/>
  <c r="O5403" i="1"/>
  <c r="O4717" i="1"/>
  <c r="O5370" i="1"/>
  <c r="P5639" i="1"/>
  <c r="P5546" i="1"/>
  <c r="P5501" i="1"/>
  <c r="P5653" i="1"/>
  <c r="P5482" i="1"/>
  <c r="P4905" i="1"/>
  <c r="P5637" i="1"/>
  <c r="P5125" i="1"/>
  <c r="P5640" i="1"/>
  <c r="P5551" i="1"/>
  <c r="P5641" i="1"/>
  <c r="P5289" i="1"/>
  <c r="P5405" i="1"/>
  <c r="P5650" i="1"/>
  <c r="O5639" i="1"/>
  <c r="O5546" i="1"/>
  <c r="O5653" i="1"/>
  <c r="O5501" i="1"/>
  <c r="O5482" i="1"/>
  <c r="O4905" i="1"/>
  <c r="O5637" i="1"/>
  <c r="O5125" i="1"/>
  <c r="O5640" i="1"/>
  <c r="O5551" i="1"/>
  <c r="O5641" i="1"/>
  <c r="O5289" i="1"/>
  <c r="O5650" i="1"/>
  <c r="O5405" i="1"/>
  <c r="P5652" i="1"/>
  <c r="P5500" i="1"/>
  <c r="P5499" i="1"/>
  <c r="P5651" i="1"/>
  <c r="P4962" i="1"/>
  <c r="P4964" i="1"/>
  <c r="P5655" i="1"/>
  <c r="P5271" i="1"/>
  <c r="P5654" i="1"/>
  <c r="P4730" i="1"/>
  <c r="O5500" i="1"/>
  <c r="O5652" i="1"/>
  <c r="O5651" i="1"/>
  <c r="O5499" i="1"/>
  <c r="O4962" i="1"/>
  <c r="O4964" i="1"/>
  <c r="O5655" i="1"/>
  <c r="O5271" i="1"/>
  <c r="O5654" i="1"/>
  <c r="O4730" i="1"/>
  <c r="G29" i="5"/>
  <c r="G30" i="5"/>
  <c r="G32" i="5"/>
  <c r="G103" i="5"/>
  <c r="G104" i="5"/>
  <c r="G106" i="5"/>
  <c r="G108" i="5"/>
  <c r="G107" i="5" l="1"/>
  <c r="G33" i="5"/>
  <c r="G34" i="5" l="1"/>
  <c r="G31" i="5" l="1"/>
  <c r="G105" i="5"/>
  <c r="G20" i="5" l="1"/>
  <c r="P6" i="8" s="1"/>
  <c r="G21" i="5"/>
  <c r="P7" i="8" s="1"/>
  <c r="G22" i="5"/>
  <c r="P8" i="8" s="1"/>
  <c r="G23" i="5"/>
  <c r="P9" i="8" s="1"/>
  <c r="G24" i="5"/>
  <c r="P10" i="8" s="1"/>
  <c r="G25" i="5"/>
  <c r="P11" i="8" s="1"/>
  <c r="Z3" i="5" l="1"/>
  <c r="Z4" i="5"/>
  <c r="Z5" i="5"/>
  <c r="Z6" i="5"/>
  <c r="Z7" i="5"/>
  <c r="Z8" i="5"/>
  <c r="R604" i="1" l="1"/>
  <c r="BD2243" i="1" l="1"/>
  <c r="BD1272" i="1" l="1"/>
  <c r="BD1273" i="1"/>
  <c r="BD1274" i="1"/>
  <c r="BD1275" i="1"/>
  <c r="BD1276" i="1"/>
  <c r="BD1277" i="1"/>
  <c r="BD1278" i="1"/>
  <c r="BD1279" i="1"/>
  <c r="BD1280" i="1"/>
  <c r="BD1281" i="1"/>
  <c r="BD1282" i="1"/>
  <c r="BD1283" i="1"/>
  <c r="BD1284" i="1"/>
  <c r="BD1285" i="1"/>
  <c r="BD1286" i="1"/>
  <c r="BD1287" i="1"/>
  <c r="BD1288" i="1"/>
  <c r="BD1289" i="1"/>
  <c r="BD1290" i="1"/>
  <c r="BD1291" i="1"/>
  <c r="BD1292" i="1"/>
  <c r="BD1293" i="1"/>
  <c r="BD1294" i="1"/>
  <c r="BD1295" i="1"/>
  <c r="BD1296" i="1"/>
  <c r="BD1297" i="1"/>
  <c r="BD1298" i="1"/>
  <c r="BD1299" i="1"/>
  <c r="BD1300" i="1"/>
  <c r="BD1301" i="1"/>
  <c r="BD1302" i="1"/>
  <c r="BD1303" i="1"/>
  <c r="BD1304" i="1"/>
  <c r="BD1305" i="1"/>
  <c r="BD1306" i="1"/>
  <c r="BD1307" i="1"/>
  <c r="BD1308" i="1"/>
  <c r="BD1309" i="1"/>
  <c r="BD1310" i="1"/>
  <c r="BD1311" i="1"/>
  <c r="BD1312" i="1"/>
  <c r="BD1313" i="1"/>
  <c r="BD1314" i="1"/>
  <c r="BD1315" i="1"/>
  <c r="BD1316" i="1"/>
  <c r="BD1317" i="1"/>
  <c r="BD1318" i="1"/>
  <c r="BD1319" i="1"/>
  <c r="BD1320" i="1"/>
  <c r="BD1321" i="1"/>
  <c r="BD1322" i="1"/>
  <c r="BD1323" i="1"/>
  <c r="BD1324" i="1"/>
  <c r="BD1325" i="1"/>
  <c r="BD1326" i="1"/>
  <c r="BD1327" i="1"/>
  <c r="BD1328" i="1"/>
  <c r="BD1329" i="1"/>
  <c r="BD1330" i="1"/>
  <c r="BD1331" i="1"/>
  <c r="BD1332" i="1"/>
  <c r="BD1333" i="1"/>
  <c r="BD1334" i="1"/>
  <c r="BD1335" i="1"/>
  <c r="BD1336" i="1"/>
  <c r="BD1337" i="1"/>
  <c r="BD1338" i="1"/>
  <c r="BD1339" i="1"/>
  <c r="BD1340" i="1"/>
  <c r="BD1341" i="1"/>
  <c r="BD1342" i="1"/>
  <c r="BD1343"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2186" i="1" l="1"/>
  <c r="R2187" i="1"/>
  <c r="R2243" i="1"/>
  <c r="R905" i="1" l="1"/>
  <c r="R2185" i="1" l="1"/>
  <c r="R2184" i="1"/>
  <c r="R2183" i="1"/>
  <c r="R2182" i="1"/>
  <c r="R2181" i="1"/>
  <c r="R2180" i="1"/>
  <c r="R2179" i="1"/>
  <c r="R2178" i="1"/>
  <c r="R2177" i="1"/>
  <c r="R2176" i="1"/>
  <c r="BD2187" i="1"/>
  <c r="BD2186" i="1"/>
  <c r="BD2185" i="1"/>
  <c r="BD2184" i="1"/>
  <c r="BD2183" i="1"/>
  <c r="BD2182" i="1"/>
  <c r="BD2181" i="1"/>
  <c r="BD2180" i="1"/>
  <c r="BD2179" i="1"/>
  <c r="BD2178" i="1"/>
  <c r="BD2177" i="1"/>
  <c r="BD2176" i="1"/>
  <c r="R3318" i="1" l="1"/>
  <c r="R3319" i="1"/>
  <c r="R3320" i="1"/>
  <c r="R3321" i="1"/>
  <c r="R3322" i="1"/>
  <c r="R3323" i="1"/>
  <c r="R3324" i="1"/>
  <c r="R3325" i="1"/>
  <c r="R3326" i="1"/>
  <c r="R3380" i="1"/>
  <c r="BD3325" i="1"/>
  <c r="BD3324" i="1"/>
  <c r="BD3323" i="1"/>
  <c r="BD3322" i="1"/>
  <c r="BD3321" i="1"/>
  <c r="BD3320" i="1"/>
  <c r="BD3319" i="1"/>
  <c r="BD3318" i="1"/>
  <c r="F31" i="4" l="1"/>
  <c r="F43" i="4"/>
  <c r="F45" i="4"/>
  <c r="F50" i="4"/>
  <c r="F55" i="4"/>
  <c r="F57" i="4"/>
  <c r="F58" i="4"/>
  <c r="F85" i="4"/>
  <c r="AL7" i="8" l="1"/>
  <c r="AL8" i="8"/>
  <c r="AL9" i="8"/>
  <c r="AL10" i="8"/>
  <c r="AL11" i="8"/>
  <c r="AL6" i="8"/>
  <c r="J6" i="8"/>
  <c r="G120" i="5" l="1"/>
  <c r="G121" i="5"/>
  <c r="G122" i="5"/>
  <c r="G123" i="5"/>
  <c r="G124" i="5"/>
  <c r="G125" i="5"/>
  <c r="AA77" i="5" l="1"/>
  <c r="AB77" i="5"/>
  <c r="AC77" i="5"/>
  <c r="AD77" i="5"/>
  <c r="AE77" i="5"/>
  <c r="AF77" i="5"/>
  <c r="AA78" i="5"/>
  <c r="AB78" i="5"/>
  <c r="AC78" i="5"/>
  <c r="AD78" i="5"/>
  <c r="AE78" i="5"/>
  <c r="AF78" i="5"/>
  <c r="AA79" i="5"/>
  <c r="AB79" i="5"/>
  <c r="AC79" i="5"/>
  <c r="AD79" i="5"/>
  <c r="AE79" i="5"/>
  <c r="AF79" i="5"/>
  <c r="AA80" i="5"/>
  <c r="AB80" i="5"/>
  <c r="AC80" i="5"/>
  <c r="AD80" i="5"/>
  <c r="AE80" i="5"/>
  <c r="AF80" i="5"/>
  <c r="AA81" i="5"/>
  <c r="AB81" i="5"/>
  <c r="AC81" i="5"/>
  <c r="AD81" i="5"/>
  <c r="AE81" i="5"/>
  <c r="AF81" i="5"/>
  <c r="AA82" i="5"/>
  <c r="AB82" i="5"/>
  <c r="AC82" i="5"/>
  <c r="AD82" i="5"/>
  <c r="AE82" i="5"/>
  <c r="AF82" i="5"/>
  <c r="R331" i="1" l="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F71" i="4" s="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81" i="1"/>
  <c r="R3382" i="1"/>
  <c r="R3383" i="1"/>
  <c r="R3384" i="1"/>
  <c r="R3385" i="1"/>
  <c r="R3386" i="1"/>
  <c r="R3387" i="1"/>
  <c r="R3388" i="1"/>
  <c r="R3389" i="1"/>
  <c r="R3390" i="1"/>
  <c r="R3391" i="1"/>
  <c r="R3392" i="1"/>
  <c r="R3393" i="1"/>
  <c r="R3394" i="1"/>
  <c r="R3395" i="1"/>
  <c r="R3396" i="1"/>
  <c r="R3397" i="1"/>
  <c r="R3398" i="1"/>
  <c r="R3399" i="1"/>
  <c r="F29" i="4" s="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F15" i="4"/>
  <c r="H107" i="5" l="1"/>
  <c r="H104" i="5"/>
  <c r="F14" i="4"/>
  <c r="F10" i="4"/>
  <c r="F84" i="4"/>
  <c r="F30" i="4"/>
  <c r="F42" i="4"/>
  <c r="H29" i="5"/>
  <c r="F69" i="4"/>
  <c r="F56" i="4"/>
  <c r="F9" i="4"/>
  <c r="F8" i="4"/>
  <c r="F21" i="4"/>
  <c r="F59" i="4"/>
  <c r="F66" i="4"/>
  <c r="F70" i="4"/>
  <c r="F64" i="4"/>
  <c r="F41" i="4"/>
  <c r="F35" i="4"/>
  <c r="F37" i="4"/>
  <c r="F49" i="4"/>
  <c r="F46" i="4"/>
  <c r="F48" i="4"/>
  <c r="F52" i="4"/>
  <c r="F13" i="4"/>
  <c r="F12" i="4"/>
  <c r="F6" i="4"/>
  <c r="F5" i="4"/>
  <c r="F4" i="4"/>
  <c r="F28" i="4"/>
  <c r="F25" i="4"/>
  <c r="F18" i="4"/>
  <c r="F60" i="4"/>
  <c r="F63" i="4"/>
  <c r="F61" i="4"/>
  <c r="F40" i="4"/>
  <c r="F38" i="4"/>
  <c r="F36" i="4"/>
  <c r="F51" i="4"/>
  <c r="F11" i="4"/>
  <c r="F16" i="4"/>
  <c r="F7" i="4"/>
  <c r="F3" i="4"/>
  <c r="F24" i="4"/>
  <c r="F22" i="4"/>
  <c r="F17" i="4"/>
  <c r="F65" i="4"/>
  <c r="F68" i="4"/>
  <c r="F67" i="4"/>
  <c r="F44" i="4"/>
  <c r="F33" i="4"/>
  <c r="F32" i="4"/>
  <c r="F54" i="4"/>
  <c r="F86" i="4"/>
  <c r="F27" i="4"/>
  <c r="F26" i="4"/>
  <c r="F23" i="4"/>
  <c r="F20" i="4"/>
  <c r="F19" i="4"/>
  <c r="F72" i="4"/>
  <c r="F62" i="4"/>
  <c r="F34" i="4"/>
  <c r="F47" i="4"/>
  <c r="F83" i="4"/>
  <c r="H138" i="5"/>
  <c r="H139" i="5"/>
  <c r="H142" i="5"/>
  <c r="D3" i="5"/>
  <c r="L5" i="5" l="1"/>
  <c r="L21" i="5" l="1"/>
  <c r="L22" i="5"/>
  <c r="L23" i="5"/>
  <c r="L24" i="5"/>
  <c r="L25" i="5"/>
  <c r="G85" i="4" l="1"/>
  <c r="G71" i="4"/>
  <c r="G58" i="4"/>
  <c r="G57" i="4"/>
  <c r="G55" i="4"/>
  <c r="G50" i="4"/>
  <c r="G45" i="4"/>
  <c r="G43" i="4"/>
  <c r="G31" i="4"/>
  <c r="G15" i="4" l="1"/>
  <c r="BD4636" i="1"/>
  <c r="BD4635" i="1"/>
  <c r="BD4634" i="1"/>
  <c r="BD4633" i="1"/>
  <c r="BD4632" i="1"/>
  <c r="BD4631" i="1"/>
  <c r="BD4630" i="1"/>
  <c r="BD4629" i="1"/>
  <c r="BD4628" i="1"/>
  <c r="BD4627" i="1"/>
  <c r="BD4626" i="1"/>
  <c r="BD4625" i="1"/>
  <c r="BD4624" i="1"/>
  <c r="BD4623" i="1"/>
  <c r="BD4622" i="1"/>
  <c r="BD4621" i="1"/>
  <c r="BD4620" i="1"/>
  <c r="BD4619" i="1"/>
  <c r="BD4618" i="1"/>
  <c r="BD4617" i="1"/>
  <c r="BD4616" i="1"/>
  <c r="BD4615" i="1"/>
  <c r="BD4614" i="1"/>
  <c r="BD4613" i="1"/>
  <c r="BD4612" i="1"/>
  <c r="BD4611" i="1"/>
  <c r="BD4610" i="1"/>
  <c r="BD4609" i="1"/>
  <c r="BD4608" i="1"/>
  <c r="BD4607" i="1"/>
  <c r="BD4606" i="1"/>
  <c r="BD4605" i="1"/>
  <c r="BD4604" i="1"/>
  <c r="BD4603" i="1"/>
  <c r="BD4602" i="1"/>
  <c r="BD4601" i="1"/>
  <c r="BD4600" i="1"/>
  <c r="BD4599" i="1"/>
  <c r="BD4598" i="1"/>
  <c r="BD4597" i="1"/>
  <c r="BD4596" i="1"/>
  <c r="BD4595" i="1"/>
  <c r="BD4594" i="1"/>
  <c r="BD4593" i="1"/>
  <c r="BD4592" i="1"/>
  <c r="BD4591" i="1"/>
  <c r="BD4590" i="1"/>
  <c r="BD4589" i="1"/>
  <c r="BD4588" i="1"/>
  <c r="BD4587" i="1"/>
  <c r="BD4586" i="1"/>
  <c r="BD4585" i="1"/>
  <c r="BD4584" i="1"/>
  <c r="BD4583" i="1"/>
  <c r="BD4582" i="1"/>
  <c r="BD4581" i="1"/>
  <c r="BD4580" i="1"/>
  <c r="BD4579" i="1"/>
  <c r="BD4578" i="1"/>
  <c r="BD4577" i="1"/>
  <c r="BD4576" i="1"/>
  <c r="BD4575" i="1"/>
  <c r="BD4574" i="1"/>
  <c r="BD4573" i="1"/>
  <c r="BD4572" i="1"/>
  <c r="BD4571" i="1"/>
  <c r="BD4570" i="1"/>
  <c r="BD4569" i="1"/>
  <c r="BD4568" i="1"/>
  <c r="BD4567" i="1"/>
  <c r="BD4566" i="1"/>
  <c r="BD4565" i="1"/>
  <c r="BD4564" i="1"/>
  <c r="BD4563" i="1"/>
  <c r="BD4562" i="1"/>
  <c r="BD4561" i="1"/>
  <c r="BD4560" i="1"/>
  <c r="BD4559" i="1"/>
  <c r="BD4558" i="1"/>
  <c r="BD4557" i="1"/>
  <c r="BD4556" i="1"/>
  <c r="BD4555" i="1"/>
  <c r="BD4554" i="1"/>
  <c r="BD4553" i="1"/>
  <c r="BD4552" i="1"/>
  <c r="BD4551" i="1"/>
  <c r="BD4550" i="1"/>
  <c r="BD4549" i="1"/>
  <c r="BD4548" i="1"/>
  <c r="BD4547" i="1"/>
  <c r="BD4546" i="1"/>
  <c r="BD4545" i="1"/>
  <c r="BD4544" i="1"/>
  <c r="BD4543" i="1"/>
  <c r="BD4542" i="1"/>
  <c r="BD4541" i="1"/>
  <c r="BD4540" i="1"/>
  <c r="BD4539" i="1"/>
  <c r="BD4538" i="1"/>
  <c r="BD4537" i="1"/>
  <c r="BD4536" i="1"/>
  <c r="BD4535" i="1"/>
  <c r="BD4534" i="1"/>
  <c r="BD4533" i="1"/>
  <c r="BD4532" i="1"/>
  <c r="BD4531" i="1"/>
  <c r="BD4530" i="1"/>
  <c r="BD4529" i="1"/>
  <c r="BD4528" i="1"/>
  <c r="BD4527" i="1"/>
  <c r="BD4526" i="1"/>
  <c r="BD4525" i="1"/>
  <c r="BD4524" i="1"/>
  <c r="BD4523" i="1"/>
  <c r="BD4522" i="1"/>
  <c r="BD4521" i="1"/>
  <c r="BD4520" i="1"/>
  <c r="BD4519" i="1"/>
  <c r="BD4518" i="1"/>
  <c r="BD4517" i="1"/>
  <c r="BD4516" i="1"/>
  <c r="BD4515" i="1"/>
  <c r="BD4514" i="1"/>
  <c r="BD4513" i="1"/>
  <c r="BD4512" i="1"/>
  <c r="BD4511" i="1"/>
  <c r="BD4510" i="1"/>
  <c r="BD4509" i="1"/>
  <c r="BD4508" i="1"/>
  <c r="BD4507" i="1"/>
  <c r="BD4506" i="1"/>
  <c r="BD4505" i="1"/>
  <c r="BD4504" i="1"/>
  <c r="BD4503" i="1"/>
  <c r="BD4502" i="1"/>
  <c r="BD4501" i="1"/>
  <c r="BD4500" i="1"/>
  <c r="BD4499" i="1"/>
  <c r="BD4498" i="1"/>
  <c r="BD4497" i="1"/>
  <c r="BD4496" i="1"/>
  <c r="BD4495" i="1"/>
  <c r="BD4494" i="1"/>
  <c r="BD4493" i="1"/>
  <c r="BD4492" i="1"/>
  <c r="BD4491" i="1"/>
  <c r="BD4490" i="1"/>
  <c r="BD4489" i="1"/>
  <c r="BD4488" i="1"/>
  <c r="BD4487" i="1"/>
  <c r="BD4486" i="1"/>
  <c r="BD4485" i="1"/>
  <c r="BD4484" i="1"/>
  <c r="BD4483" i="1"/>
  <c r="BD4482" i="1"/>
  <c r="BD4481" i="1"/>
  <c r="BD4480" i="1"/>
  <c r="BD4479" i="1"/>
  <c r="BD4478" i="1"/>
  <c r="BD4477" i="1"/>
  <c r="BD4476" i="1"/>
  <c r="BD4475" i="1"/>
  <c r="BD4474" i="1"/>
  <c r="BD4473" i="1"/>
  <c r="BD4472" i="1"/>
  <c r="BD4471" i="1"/>
  <c r="BD4470" i="1"/>
  <c r="BD4469" i="1"/>
  <c r="BD4468" i="1"/>
  <c r="BD4467" i="1"/>
  <c r="BD4466" i="1"/>
  <c r="BD4465" i="1"/>
  <c r="BD4464" i="1"/>
  <c r="BD4463" i="1"/>
  <c r="BD4462" i="1"/>
  <c r="BD4461" i="1"/>
  <c r="BD4460" i="1"/>
  <c r="BD4459" i="1"/>
  <c r="BD4458" i="1"/>
  <c r="BD4457" i="1"/>
  <c r="BD4456" i="1"/>
  <c r="BD4455" i="1"/>
  <c r="BD4454" i="1"/>
  <c r="BD4453" i="1"/>
  <c r="BD4452" i="1"/>
  <c r="BD4451" i="1"/>
  <c r="BD4450" i="1"/>
  <c r="BD4449" i="1"/>
  <c r="BD4448" i="1"/>
  <c r="BD4447" i="1"/>
  <c r="BD4446" i="1"/>
  <c r="BD4445" i="1"/>
  <c r="BD4444" i="1"/>
  <c r="BD4443" i="1"/>
  <c r="BD4442" i="1"/>
  <c r="BD4441" i="1"/>
  <c r="BD4440" i="1"/>
  <c r="BD4439" i="1"/>
  <c r="BD4438" i="1"/>
  <c r="BD4437" i="1"/>
  <c r="BD4436" i="1"/>
  <c r="BD4435" i="1"/>
  <c r="BD4434" i="1"/>
  <c r="BD4433" i="1"/>
  <c r="BD4432" i="1"/>
  <c r="BD4431" i="1"/>
  <c r="BD4430" i="1"/>
  <c r="BD4429" i="1"/>
  <c r="BD4428" i="1"/>
  <c r="BD4427" i="1"/>
  <c r="BD4426" i="1"/>
  <c r="BD4425" i="1"/>
  <c r="BD4424" i="1"/>
  <c r="BD4423" i="1"/>
  <c r="BD4422" i="1"/>
  <c r="BD4421" i="1"/>
  <c r="BD4420" i="1"/>
  <c r="BD4419" i="1"/>
  <c r="BD4418" i="1"/>
  <c r="BD4417" i="1"/>
  <c r="BD4416" i="1"/>
  <c r="BD4415" i="1"/>
  <c r="BD4414" i="1"/>
  <c r="BD4413" i="1"/>
  <c r="BD4412" i="1"/>
  <c r="BD4411" i="1"/>
  <c r="BD4410" i="1"/>
  <c r="BD4409" i="1"/>
  <c r="BD4408" i="1"/>
  <c r="BD4407" i="1"/>
  <c r="BD4406" i="1"/>
  <c r="BD4405" i="1"/>
  <c r="BD4404" i="1"/>
  <c r="BD4403" i="1"/>
  <c r="BD4402" i="1"/>
  <c r="BD4401" i="1"/>
  <c r="BD4400" i="1"/>
  <c r="BD4399" i="1"/>
  <c r="BD4398" i="1"/>
  <c r="BD4397" i="1"/>
  <c r="BD4396" i="1"/>
  <c r="BD4395" i="1"/>
  <c r="BD4394" i="1"/>
  <c r="BD4393" i="1"/>
  <c r="BD4392" i="1"/>
  <c r="BD4391" i="1"/>
  <c r="BD4390" i="1"/>
  <c r="BD4389" i="1"/>
  <c r="BD4388" i="1"/>
  <c r="BD4387" i="1"/>
  <c r="BD4386" i="1"/>
  <c r="BD4385" i="1"/>
  <c r="BD4384" i="1"/>
  <c r="BD4383" i="1"/>
  <c r="BD4382" i="1"/>
  <c r="BD4381" i="1"/>
  <c r="BD4380" i="1"/>
  <c r="BD4379" i="1"/>
  <c r="BD4378" i="1"/>
  <c r="BD4377" i="1"/>
  <c r="BD4376" i="1"/>
  <c r="BD4375" i="1"/>
  <c r="BD4374" i="1"/>
  <c r="BD4373" i="1"/>
  <c r="BD4372" i="1"/>
  <c r="BD4371" i="1"/>
  <c r="BD4370" i="1"/>
  <c r="BD4369" i="1"/>
  <c r="BD4368" i="1"/>
  <c r="BD4367" i="1"/>
  <c r="BD4366" i="1"/>
  <c r="BD4365" i="1"/>
  <c r="BD4364" i="1"/>
  <c r="BD4363" i="1"/>
  <c r="BD4362" i="1"/>
  <c r="BD4361" i="1"/>
  <c r="BD4360" i="1"/>
  <c r="BD4359" i="1"/>
  <c r="BD4358" i="1"/>
  <c r="BD4357" i="1"/>
  <c r="BD4356" i="1"/>
  <c r="BD4355" i="1"/>
  <c r="BD4354" i="1"/>
  <c r="BD4353" i="1"/>
  <c r="BD4352" i="1"/>
  <c r="BD4351" i="1"/>
  <c r="BD4350" i="1"/>
  <c r="BD4349" i="1"/>
  <c r="BD4348" i="1"/>
  <c r="BD4347" i="1"/>
  <c r="BD4346" i="1"/>
  <c r="BD4345" i="1"/>
  <c r="BD4344" i="1"/>
  <c r="BD4343" i="1"/>
  <c r="BD4342" i="1"/>
  <c r="BD4341" i="1"/>
  <c r="BD4340" i="1"/>
  <c r="BD4339" i="1"/>
  <c r="BD4338" i="1"/>
  <c r="BD4337" i="1"/>
  <c r="BD4336" i="1"/>
  <c r="BD4335" i="1"/>
  <c r="BD4334" i="1"/>
  <c r="BD4333" i="1"/>
  <c r="BD4332" i="1"/>
  <c r="BD4331" i="1"/>
  <c r="BD4330" i="1"/>
  <c r="BD4329" i="1"/>
  <c r="BD4328" i="1"/>
  <c r="BD4327" i="1"/>
  <c r="BD4326" i="1"/>
  <c r="BD4325" i="1"/>
  <c r="BD4324" i="1"/>
  <c r="BD4323" i="1"/>
  <c r="BD4322" i="1"/>
  <c r="BD4321" i="1"/>
  <c r="BD4320" i="1"/>
  <c r="BD4319" i="1"/>
  <c r="BD4318" i="1"/>
  <c r="BD4317" i="1"/>
  <c r="BD4316" i="1"/>
  <c r="BD4315" i="1"/>
  <c r="BD4314" i="1"/>
  <c r="BD4313" i="1"/>
  <c r="BD4312" i="1"/>
  <c r="BD4311" i="1"/>
  <c r="BD4310" i="1"/>
  <c r="BD4309" i="1"/>
  <c r="BD4308" i="1"/>
  <c r="BD4307" i="1"/>
  <c r="BD4306" i="1"/>
  <c r="BD4305" i="1"/>
  <c r="BD4304" i="1"/>
  <c r="BD4303" i="1"/>
  <c r="BD4302" i="1"/>
  <c r="BD4301" i="1"/>
  <c r="BD4300" i="1"/>
  <c r="BD4299" i="1"/>
  <c r="BD4298" i="1"/>
  <c r="BD4297" i="1"/>
  <c r="BD4296" i="1"/>
  <c r="BD4295" i="1"/>
  <c r="BD4294" i="1"/>
  <c r="BD4293" i="1"/>
  <c r="BD4292" i="1"/>
  <c r="BD4291" i="1"/>
  <c r="BD4290" i="1"/>
  <c r="BD4289" i="1"/>
  <c r="BD4288" i="1"/>
  <c r="BD4287" i="1"/>
  <c r="BD4286" i="1"/>
  <c r="BD4285" i="1"/>
  <c r="BD4284" i="1"/>
  <c r="BD4283" i="1"/>
  <c r="BD4282" i="1"/>
  <c r="BD4281" i="1"/>
  <c r="BD4280" i="1"/>
  <c r="BD4279" i="1"/>
  <c r="BD4278" i="1"/>
  <c r="BD4277" i="1"/>
  <c r="BD4276" i="1"/>
  <c r="BD4275" i="1"/>
  <c r="BD4274" i="1"/>
  <c r="BD4273" i="1"/>
  <c r="BD4272" i="1"/>
  <c r="BD4271" i="1"/>
  <c r="BD4270" i="1"/>
  <c r="BD4269" i="1"/>
  <c r="BD4268" i="1"/>
  <c r="BD4267" i="1"/>
  <c r="BD4266" i="1"/>
  <c r="BD4265" i="1"/>
  <c r="BD4264" i="1"/>
  <c r="BD4263" i="1"/>
  <c r="BD4262" i="1"/>
  <c r="BD4261" i="1"/>
  <c r="BD4260" i="1"/>
  <c r="BD4259" i="1"/>
  <c r="BD4258" i="1"/>
  <c r="BD4257" i="1"/>
  <c r="BD4256" i="1"/>
  <c r="BD4255" i="1"/>
  <c r="BD4254" i="1"/>
  <c r="BD4253" i="1"/>
  <c r="BD4252" i="1"/>
  <c r="BD4251" i="1"/>
  <c r="BD4250" i="1"/>
  <c r="BD4249" i="1"/>
  <c r="BD4248" i="1"/>
  <c r="BD4247" i="1"/>
  <c r="BD4246" i="1"/>
  <c r="BD4245" i="1"/>
  <c r="BD4244" i="1"/>
  <c r="BD4243" i="1"/>
  <c r="BD4242" i="1"/>
  <c r="BD4241" i="1"/>
  <c r="BD4240" i="1"/>
  <c r="BD4239" i="1"/>
  <c r="BD4238" i="1"/>
  <c r="BD4237" i="1"/>
  <c r="BD4236" i="1"/>
  <c r="BD4235" i="1"/>
  <c r="BD4234" i="1"/>
  <c r="BD4233" i="1"/>
  <c r="BD4232" i="1"/>
  <c r="BD4231" i="1"/>
  <c r="BD4230" i="1"/>
  <c r="BD4229" i="1"/>
  <c r="BD4228" i="1"/>
  <c r="BD4227" i="1"/>
  <c r="BD4226" i="1"/>
  <c r="BD4225" i="1"/>
  <c r="BD4224" i="1"/>
  <c r="BD4223" i="1"/>
  <c r="BD4222" i="1"/>
  <c r="BD4221" i="1"/>
  <c r="BD4220" i="1"/>
  <c r="BD4219" i="1"/>
  <c r="BD4218" i="1"/>
  <c r="BD4217" i="1"/>
  <c r="BD4216" i="1"/>
  <c r="BD4215" i="1"/>
  <c r="BD4214" i="1"/>
  <c r="BD4213" i="1"/>
  <c r="BD4212" i="1"/>
  <c r="BD4211" i="1"/>
  <c r="BD4210" i="1"/>
  <c r="BD4209" i="1"/>
  <c r="BD4208" i="1"/>
  <c r="BD4207" i="1"/>
  <c r="BD4206" i="1"/>
  <c r="BD4205" i="1"/>
  <c r="BD4204" i="1"/>
  <c r="BD4203" i="1"/>
  <c r="BD4202" i="1"/>
  <c r="BD4201" i="1"/>
  <c r="BD4200" i="1"/>
  <c r="BD4199" i="1"/>
  <c r="BD4198" i="1"/>
  <c r="BD4197" i="1"/>
  <c r="BD4196" i="1"/>
  <c r="BD4195" i="1"/>
  <c r="BD4194" i="1"/>
  <c r="BD4193" i="1"/>
  <c r="BD4192" i="1"/>
  <c r="BD4191" i="1"/>
  <c r="BD4190" i="1"/>
  <c r="BD4189" i="1"/>
  <c r="BD4188" i="1"/>
  <c r="BD4187" i="1"/>
  <c r="BD4186" i="1"/>
  <c r="BD4185" i="1"/>
  <c r="BD4184" i="1"/>
  <c r="BD4183" i="1"/>
  <c r="BD4182" i="1"/>
  <c r="BD4181" i="1"/>
  <c r="BD4180" i="1"/>
  <c r="BD4179" i="1"/>
  <c r="BD4178" i="1"/>
  <c r="BD4177" i="1"/>
  <c r="BD4176" i="1"/>
  <c r="BD4175" i="1"/>
  <c r="BD4174" i="1"/>
  <c r="BD4173" i="1"/>
  <c r="BD4172" i="1"/>
  <c r="BD4171" i="1"/>
  <c r="BD4170" i="1"/>
  <c r="BD4169" i="1"/>
  <c r="BD4168" i="1"/>
  <c r="BD4167" i="1"/>
  <c r="BD4166" i="1"/>
  <c r="BD4165" i="1"/>
  <c r="BD4164" i="1"/>
  <c r="BD4163" i="1"/>
  <c r="BD4162" i="1"/>
  <c r="BD4161" i="1"/>
  <c r="BD4160" i="1"/>
  <c r="BD4159" i="1"/>
  <c r="BD4158" i="1"/>
  <c r="BD4157" i="1"/>
  <c r="BD4156" i="1"/>
  <c r="BD4155" i="1"/>
  <c r="BD4154" i="1"/>
  <c r="BD4153" i="1"/>
  <c r="BD4152" i="1"/>
  <c r="BD4151" i="1"/>
  <c r="BD4150" i="1"/>
  <c r="BD4149" i="1"/>
  <c r="BD4148" i="1"/>
  <c r="BD4147" i="1"/>
  <c r="BD4146" i="1"/>
  <c r="BD4145" i="1"/>
  <c r="BD4144" i="1"/>
  <c r="BD4143" i="1"/>
  <c r="BD4142" i="1"/>
  <c r="BD4141" i="1"/>
  <c r="BD4140" i="1"/>
  <c r="BD4139" i="1"/>
  <c r="BD4138" i="1"/>
  <c r="BD4137" i="1"/>
  <c r="BD4136" i="1"/>
  <c r="BD4135" i="1"/>
  <c r="BD4134" i="1"/>
  <c r="BD4133" i="1"/>
  <c r="BD4132" i="1"/>
  <c r="BD4131" i="1"/>
  <c r="BD4130" i="1"/>
  <c r="BD4129" i="1"/>
  <c r="BD4128" i="1"/>
  <c r="BD4127" i="1"/>
  <c r="BD4126" i="1"/>
  <c r="BD4125" i="1"/>
  <c r="BD4124" i="1"/>
  <c r="BD4123" i="1"/>
  <c r="BD4122" i="1"/>
  <c r="BD4121" i="1"/>
  <c r="BD4120" i="1"/>
  <c r="BD4119" i="1"/>
  <c r="BD4118" i="1"/>
  <c r="BD4117" i="1"/>
  <c r="BD4116" i="1"/>
  <c r="BD4115" i="1"/>
  <c r="BD4114" i="1"/>
  <c r="BD4113" i="1"/>
  <c r="BD4112" i="1"/>
  <c r="BD4111" i="1"/>
  <c r="BD4110" i="1"/>
  <c r="BD4109" i="1"/>
  <c r="BD4108" i="1"/>
  <c r="BD4107" i="1"/>
  <c r="BD4106" i="1"/>
  <c r="BD4105" i="1"/>
  <c r="BD4104" i="1"/>
  <c r="BD4103" i="1"/>
  <c r="BD4102" i="1"/>
  <c r="BD4101" i="1"/>
  <c r="BD4100" i="1"/>
  <c r="BD4099" i="1"/>
  <c r="BD4098" i="1"/>
  <c r="BD4097" i="1"/>
  <c r="BD4096" i="1"/>
  <c r="BD4095" i="1"/>
  <c r="BD4094" i="1"/>
  <c r="BD4093" i="1"/>
  <c r="BD4092" i="1"/>
  <c r="BD4091" i="1"/>
  <c r="BD4090" i="1"/>
  <c r="BD4089" i="1"/>
  <c r="BD4088" i="1"/>
  <c r="BD4087" i="1"/>
  <c r="BD4086" i="1"/>
  <c r="BD4085" i="1"/>
  <c r="BD4084" i="1"/>
  <c r="BD4083" i="1"/>
  <c r="BD4082" i="1"/>
  <c r="BD4081" i="1"/>
  <c r="BD4080" i="1"/>
  <c r="BD4079" i="1"/>
  <c r="BD4078" i="1"/>
  <c r="BD4077" i="1"/>
  <c r="BD4076" i="1"/>
  <c r="BD4075" i="1"/>
  <c r="BD4074" i="1"/>
  <c r="BD4073" i="1"/>
  <c r="BD4072" i="1"/>
  <c r="BD4071" i="1"/>
  <c r="BD4070" i="1"/>
  <c r="BD4069" i="1"/>
  <c r="BD4068" i="1"/>
  <c r="BD4067" i="1"/>
  <c r="BD4066" i="1"/>
  <c r="BD4065" i="1"/>
  <c r="BD4064" i="1"/>
  <c r="BD4063" i="1"/>
  <c r="BD4062" i="1"/>
  <c r="BD4061" i="1"/>
  <c r="BD4060" i="1"/>
  <c r="BD4059" i="1"/>
  <c r="BD4058" i="1"/>
  <c r="BD4057" i="1"/>
  <c r="BD4056" i="1"/>
  <c r="BD4055" i="1"/>
  <c r="BD4054" i="1"/>
  <c r="BD4053" i="1"/>
  <c r="BD4052" i="1"/>
  <c r="BD4051" i="1"/>
  <c r="BD4050" i="1"/>
  <c r="BD4049" i="1"/>
  <c r="BD4048" i="1"/>
  <c r="BD4047" i="1"/>
  <c r="BD4046" i="1"/>
  <c r="BD4045" i="1"/>
  <c r="BD4044" i="1"/>
  <c r="BD4043" i="1"/>
  <c r="BD4042" i="1"/>
  <c r="BD4041" i="1"/>
  <c r="BD4040" i="1"/>
  <c r="BD4039" i="1"/>
  <c r="BD4038" i="1"/>
  <c r="BD4037" i="1"/>
  <c r="BD4036" i="1"/>
  <c r="BD4035" i="1"/>
  <c r="BD4034" i="1"/>
  <c r="BD4033" i="1"/>
  <c r="BD4032" i="1"/>
  <c r="BD4031" i="1"/>
  <c r="BD4030" i="1"/>
  <c r="BD4029" i="1"/>
  <c r="BD4028" i="1"/>
  <c r="BD4027" i="1"/>
  <c r="BD4026" i="1"/>
  <c r="BD4025" i="1"/>
  <c r="BD4024" i="1"/>
  <c r="BD4023" i="1"/>
  <c r="BD4022" i="1"/>
  <c r="BD4021" i="1"/>
  <c r="BD4020" i="1"/>
  <c r="BD4019" i="1"/>
  <c r="BD4018" i="1"/>
  <c r="BD4017" i="1"/>
  <c r="BD4016" i="1"/>
  <c r="BD4015" i="1"/>
  <c r="BD4014" i="1"/>
  <c r="BD4013" i="1"/>
  <c r="BD4012" i="1"/>
  <c r="BD4011" i="1"/>
  <c r="BD4010" i="1"/>
  <c r="BD4009" i="1"/>
  <c r="BD4008" i="1"/>
  <c r="BD4007" i="1"/>
  <c r="BD4006" i="1"/>
  <c r="BD4005" i="1"/>
  <c r="BD4004" i="1"/>
  <c r="BD4003" i="1"/>
  <c r="BD4002" i="1"/>
  <c r="BD4001" i="1"/>
  <c r="BD4000" i="1"/>
  <c r="BD3999" i="1"/>
  <c r="BD3998" i="1"/>
  <c r="BD3997" i="1"/>
  <c r="BD3996" i="1"/>
  <c r="BD3995" i="1"/>
  <c r="BD3994" i="1"/>
  <c r="BD3993" i="1"/>
  <c r="BD3992" i="1"/>
  <c r="BD3991" i="1"/>
  <c r="BD3990" i="1"/>
  <c r="BD3989" i="1"/>
  <c r="BD3988" i="1"/>
  <c r="BD3987" i="1"/>
  <c r="BD3986" i="1"/>
  <c r="BD3985" i="1"/>
  <c r="BD3984" i="1"/>
  <c r="BD3983" i="1"/>
  <c r="BD3982" i="1"/>
  <c r="BD3981" i="1"/>
  <c r="BD3980" i="1"/>
  <c r="BD3979" i="1"/>
  <c r="BD3978" i="1"/>
  <c r="BD3977" i="1"/>
  <c r="BD3976" i="1"/>
  <c r="BD3975" i="1"/>
  <c r="BD3974" i="1"/>
  <c r="BD3973" i="1"/>
  <c r="BD3972" i="1"/>
  <c r="BD3971" i="1"/>
  <c r="BD3970" i="1"/>
  <c r="BD3969" i="1"/>
  <c r="BD3968" i="1"/>
  <c r="BD3967" i="1"/>
  <c r="BD3966" i="1"/>
  <c r="BD3965" i="1"/>
  <c r="BD3964" i="1"/>
  <c r="BD3963" i="1"/>
  <c r="BD3962" i="1"/>
  <c r="BD3961" i="1"/>
  <c r="BD3960" i="1"/>
  <c r="BD3959" i="1"/>
  <c r="BD3958" i="1"/>
  <c r="BD3957" i="1"/>
  <c r="BD3956" i="1"/>
  <c r="BD3955" i="1"/>
  <c r="BD3954" i="1"/>
  <c r="BD3953" i="1"/>
  <c r="BD3952" i="1"/>
  <c r="BD3951" i="1"/>
  <c r="BD3950" i="1"/>
  <c r="BD3949" i="1"/>
  <c r="BD3948" i="1"/>
  <c r="BD3947" i="1"/>
  <c r="BD3946" i="1"/>
  <c r="BD3945" i="1"/>
  <c r="BD3944" i="1"/>
  <c r="BD3943" i="1"/>
  <c r="BD3942" i="1"/>
  <c r="BD3941" i="1"/>
  <c r="BD3940" i="1"/>
  <c r="BD3939" i="1"/>
  <c r="BD3938" i="1"/>
  <c r="BD3937" i="1"/>
  <c r="BD3936" i="1"/>
  <c r="BD3935" i="1"/>
  <c r="BD3934" i="1"/>
  <c r="BD3933" i="1"/>
  <c r="BD3932" i="1"/>
  <c r="BD3931" i="1"/>
  <c r="BD3930" i="1"/>
  <c r="BD3929" i="1"/>
  <c r="BD3928" i="1"/>
  <c r="BD3927" i="1"/>
  <c r="BD3926" i="1"/>
  <c r="BD3925" i="1"/>
  <c r="BD3924" i="1"/>
  <c r="BD3923" i="1"/>
  <c r="BD3922" i="1"/>
  <c r="BD3921" i="1"/>
  <c r="BD3920" i="1"/>
  <c r="BD3919" i="1"/>
  <c r="BD3918" i="1"/>
  <c r="BD3917" i="1"/>
  <c r="BD3916" i="1"/>
  <c r="BD3915" i="1"/>
  <c r="BD3914" i="1"/>
  <c r="BD3913" i="1"/>
  <c r="BD3912" i="1"/>
  <c r="BD3911" i="1"/>
  <c r="BD3910" i="1"/>
  <c r="BD3909" i="1"/>
  <c r="BD3908" i="1"/>
  <c r="BD3907" i="1"/>
  <c r="BD3906" i="1"/>
  <c r="BD3905" i="1"/>
  <c r="BD3904" i="1"/>
  <c r="BD3903" i="1"/>
  <c r="BD3902" i="1"/>
  <c r="BD3901" i="1"/>
  <c r="BD3900" i="1"/>
  <c r="BD3899" i="1"/>
  <c r="BD3898" i="1"/>
  <c r="BD3897" i="1"/>
  <c r="BD3896" i="1"/>
  <c r="BD3895" i="1"/>
  <c r="BD3894" i="1"/>
  <c r="BD3893" i="1"/>
  <c r="BD3892" i="1"/>
  <c r="BD3891" i="1"/>
  <c r="BD3890" i="1"/>
  <c r="BD3889" i="1"/>
  <c r="BD3888" i="1"/>
  <c r="BD3887" i="1"/>
  <c r="BD3886" i="1"/>
  <c r="BD3885" i="1"/>
  <c r="BD3884" i="1"/>
  <c r="BD3883" i="1"/>
  <c r="BD3882" i="1"/>
  <c r="BD3881" i="1"/>
  <c r="BD3880" i="1"/>
  <c r="BD3879" i="1"/>
  <c r="BD3878" i="1"/>
  <c r="BD3877" i="1"/>
  <c r="BD3876" i="1"/>
  <c r="BD3875" i="1"/>
  <c r="BD3874" i="1"/>
  <c r="BD3873" i="1"/>
  <c r="BD3872" i="1"/>
  <c r="BD3871" i="1"/>
  <c r="BD3870" i="1"/>
  <c r="BD3869" i="1"/>
  <c r="BD3868" i="1"/>
  <c r="BD3867" i="1"/>
  <c r="BD3866" i="1"/>
  <c r="BD3865" i="1"/>
  <c r="BD3864" i="1"/>
  <c r="BD3863" i="1"/>
  <c r="BD3862" i="1"/>
  <c r="BD3861" i="1"/>
  <c r="BD3860" i="1"/>
  <c r="BD3859" i="1"/>
  <c r="BD3858" i="1"/>
  <c r="BD3857" i="1"/>
  <c r="BD3856" i="1"/>
  <c r="BD3855" i="1"/>
  <c r="BD3854" i="1"/>
  <c r="BD3853" i="1"/>
  <c r="BD3852" i="1"/>
  <c r="BD3851" i="1"/>
  <c r="BD3850" i="1"/>
  <c r="BD3849" i="1"/>
  <c r="BD3848" i="1"/>
  <c r="BD3847" i="1"/>
  <c r="BD3846" i="1"/>
  <c r="BD3845" i="1"/>
  <c r="BD3844" i="1"/>
  <c r="BD3843" i="1"/>
  <c r="BD3842" i="1"/>
  <c r="BD3841" i="1"/>
  <c r="BD3840" i="1"/>
  <c r="BD3839" i="1"/>
  <c r="BD3838" i="1"/>
  <c r="BD3837" i="1"/>
  <c r="BD3836" i="1"/>
  <c r="BD3835" i="1"/>
  <c r="BD3834" i="1"/>
  <c r="BD3833" i="1"/>
  <c r="BD3832" i="1"/>
  <c r="BD3831" i="1"/>
  <c r="BD3830" i="1"/>
  <c r="BD3829" i="1"/>
  <c r="BD3828" i="1"/>
  <c r="BD3827" i="1"/>
  <c r="BD3826" i="1"/>
  <c r="BD3825" i="1"/>
  <c r="BD3824" i="1"/>
  <c r="BD3823" i="1"/>
  <c r="BD3822" i="1"/>
  <c r="BD3821" i="1"/>
  <c r="BD3820" i="1"/>
  <c r="BD3819" i="1"/>
  <c r="BD3818" i="1"/>
  <c r="BD3817" i="1"/>
  <c r="BD3816" i="1"/>
  <c r="BD3815" i="1"/>
  <c r="BD3814" i="1"/>
  <c r="BD3813" i="1"/>
  <c r="BD3812" i="1"/>
  <c r="BD3811" i="1"/>
  <c r="BD3810" i="1"/>
  <c r="BD3809" i="1"/>
  <c r="BD3808" i="1"/>
  <c r="BD3807" i="1"/>
  <c r="BD3806" i="1"/>
  <c r="BD3805" i="1"/>
  <c r="BD3804" i="1"/>
  <c r="BD3803" i="1"/>
  <c r="BD3802" i="1"/>
  <c r="BD3801" i="1"/>
  <c r="BD3800" i="1"/>
  <c r="BD3799" i="1"/>
  <c r="BD3798" i="1"/>
  <c r="BD3797" i="1"/>
  <c r="BD3796" i="1"/>
  <c r="BD3795" i="1"/>
  <c r="BD3794" i="1"/>
  <c r="BD3793" i="1"/>
  <c r="BD3792" i="1"/>
  <c r="BD3791" i="1"/>
  <c r="BD3790" i="1"/>
  <c r="BD3789" i="1"/>
  <c r="BD3788" i="1"/>
  <c r="BD3787" i="1"/>
  <c r="BD3786" i="1"/>
  <c r="BD3785" i="1"/>
  <c r="BD3784" i="1"/>
  <c r="BD3783" i="1"/>
  <c r="BD3782" i="1"/>
  <c r="BD3781" i="1"/>
  <c r="BD3780" i="1"/>
  <c r="BD3779" i="1"/>
  <c r="BD3778" i="1"/>
  <c r="BD3777" i="1"/>
  <c r="BD3776" i="1"/>
  <c r="BD3775" i="1"/>
  <c r="BD3774" i="1"/>
  <c r="BD3773" i="1"/>
  <c r="BD3772" i="1"/>
  <c r="BD3771" i="1"/>
  <c r="BD3770" i="1"/>
  <c r="BD3769" i="1"/>
  <c r="BD3768" i="1"/>
  <c r="BD3767" i="1"/>
  <c r="BD3766" i="1"/>
  <c r="BD3765" i="1"/>
  <c r="BD3764" i="1"/>
  <c r="BD3763" i="1"/>
  <c r="BD3762" i="1"/>
  <c r="BD3761" i="1"/>
  <c r="BD3760" i="1"/>
  <c r="BD3759" i="1"/>
  <c r="BD3758" i="1"/>
  <c r="BD3757" i="1"/>
  <c r="BD3756" i="1"/>
  <c r="BD3755" i="1"/>
  <c r="BD3754" i="1"/>
  <c r="BD3753" i="1"/>
  <c r="BD3752" i="1"/>
  <c r="BD3751" i="1"/>
  <c r="BD3750" i="1"/>
  <c r="BD3749" i="1"/>
  <c r="BD3748" i="1"/>
  <c r="BD3747" i="1"/>
  <c r="BD3746" i="1"/>
  <c r="BD3745" i="1"/>
  <c r="BD3744" i="1"/>
  <c r="BD3743" i="1"/>
  <c r="BD3742" i="1"/>
  <c r="BD3741" i="1"/>
  <c r="BD3740" i="1"/>
  <c r="BD3739" i="1"/>
  <c r="BD3738" i="1"/>
  <c r="BD3737" i="1"/>
  <c r="BD3736" i="1"/>
  <c r="BD3735" i="1"/>
  <c r="BD3734" i="1"/>
  <c r="BD3733" i="1"/>
  <c r="BD3732" i="1"/>
  <c r="BD3731" i="1"/>
  <c r="BD3730" i="1"/>
  <c r="BD3729" i="1"/>
  <c r="BD3728" i="1"/>
  <c r="BD3727" i="1"/>
  <c r="BD3726" i="1"/>
  <c r="BD3725" i="1"/>
  <c r="BD3724" i="1"/>
  <c r="BD3723" i="1"/>
  <c r="BD3722" i="1"/>
  <c r="BD3721" i="1"/>
  <c r="BD3720" i="1"/>
  <c r="BD3719" i="1"/>
  <c r="BD3718" i="1"/>
  <c r="BD3717" i="1"/>
  <c r="BD3716" i="1"/>
  <c r="BD3715" i="1"/>
  <c r="BD3714" i="1"/>
  <c r="BD3713" i="1"/>
  <c r="BD3712" i="1"/>
  <c r="BD3711" i="1"/>
  <c r="BD3710" i="1"/>
  <c r="BD3709" i="1"/>
  <c r="BD3708" i="1"/>
  <c r="BD3707" i="1"/>
  <c r="BD3706" i="1"/>
  <c r="BD3705" i="1"/>
  <c r="BD3704" i="1"/>
  <c r="BD3703" i="1"/>
  <c r="BD3702" i="1"/>
  <c r="BD3701" i="1"/>
  <c r="BD3700" i="1"/>
  <c r="BD3699" i="1"/>
  <c r="BD3698" i="1"/>
  <c r="BD3697" i="1"/>
  <c r="BD3696" i="1"/>
  <c r="BD3695" i="1"/>
  <c r="BD3694" i="1"/>
  <c r="BD3693" i="1"/>
  <c r="BD3692" i="1"/>
  <c r="BD3691" i="1"/>
  <c r="BD3690" i="1"/>
  <c r="BD3689" i="1"/>
  <c r="BD3688" i="1"/>
  <c r="BD3687" i="1"/>
  <c r="BD3686" i="1"/>
  <c r="BD3685" i="1"/>
  <c r="BD3684" i="1"/>
  <c r="BD3683" i="1"/>
  <c r="BD3682" i="1"/>
  <c r="BD3681" i="1"/>
  <c r="BD3680" i="1"/>
  <c r="BD3679" i="1"/>
  <c r="BD3678" i="1"/>
  <c r="BD3677" i="1"/>
  <c r="BD3676" i="1"/>
  <c r="BD3675" i="1"/>
  <c r="BD3674" i="1"/>
  <c r="BD3673" i="1"/>
  <c r="BD3672" i="1"/>
  <c r="BD3671" i="1"/>
  <c r="BD3670" i="1"/>
  <c r="BD3669" i="1"/>
  <c r="BD3668" i="1"/>
  <c r="BD3667" i="1"/>
  <c r="BD3666" i="1"/>
  <c r="BD3665" i="1"/>
  <c r="BD3664" i="1"/>
  <c r="BD3663" i="1"/>
  <c r="BD3662" i="1"/>
  <c r="BD3661" i="1"/>
  <c r="BD3660" i="1"/>
  <c r="BD3659" i="1"/>
  <c r="BD3658" i="1"/>
  <c r="BD3657" i="1"/>
  <c r="BD3656" i="1"/>
  <c r="BD3655" i="1"/>
  <c r="BD3654" i="1"/>
  <c r="BD3653" i="1"/>
  <c r="BD3652" i="1"/>
  <c r="BD3651" i="1"/>
  <c r="BD3650" i="1"/>
  <c r="BD3649" i="1"/>
  <c r="BD3648" i="1"/>
  <c r="BD3647" i="1"/>
  <c r="BD3646" i="1"/>
  <c r="BD3645" i="1"/>
  <c r="BD3644" i="1"/>
  <c r="BD3643" i="1"/>
  <c r="BD3642" i="1"/>
  <c r="BD3641" i="1"/>
  <c r="BD3640" i="1"/>
  <c r="BD3639" i="1"/>
  <c r="BD3638" i="1"/>
  <c r="BD3637" i="1"/>
  <c r="BD3636" i="1"/>
  <c r="BD3635" i="1"/>
  <c r="BD3634" i="1"/>
  <c r="BD3633" i="1"/>
  <c r="BD3632" i="1"/>
  <c r="BD3631" i="1"/>
  <c r="BD3630" i="1"/>
  <c r="BD3629" i="1"/>
  <c r="BD3628" i="1"/>
  <c r="BD3627" i="1"/>
  <c r="BD3626" i="1"/>
  <c r="BD3625" i="1"/>
  <c r="BD3624" i="1"/>
  <c r="BD3623" i="1"/>
  <c r="BD3622" i="1"/>
  <c r="BD3621" i="1"/>
  <c r="BD3620" i="1"/>
  <c r="BD3619" i="1"/>
  <c r="BD3618" i="1"/>
  <c r="BD3617" i="1"/>
  <c r="BD3616" i="1"/>
  <c r="BD3615" i="1"/>
  <c r="BD3614" i="1"/>
  <c r="BD3613" i="1"/>
  <c r="BD3612" i="1"/>
  <c r="BD3611" i="1"/>
  <c r="BD3610" i="1"/>
  <c r="BD3609" i="1"/>
  <c r="BD3608" i="1"/>
  <c r="BD3607" i="1"/>
  <c r="BD3606" i="1"/>
  <c r="BD3605" i="1"/>
  <c r="BD3604" i="1"/>
  <c r="BD3603" i="1"/>
  <c r="BD3602" i="1"/>
  <c r="BD3601" i="1"/>
  <c r="BD3600" i="1"/>
  <c r="BD3599" i="1"/>
  <c r="BD3598" i="1"/>
  <c r="BD3597" i="1"/>
  <c r="BD3596" i="1"/>
  <c r="BD3595" i="1"/>
  <c r="BD3594" i="1"/>
  <c r="BD3593" i="1"/>
  <c r="BD3592" i="1"/>
  <c r="BD3591" i="1"/>
  <c r="BD3590" i="1"/>
  <c r="BD3589" i="1"/>
  <c r="BD3588" i="1"/>
  <c r="BD3587" i="1"/>
  <c r="BD3586" i="1"/>
  <c r="BD3585" i="1"/>
  <c r="BD3584" i="1"/>
  <c r="BD3583" i="1"/>
  <c r="BD3582" i="1"/>
  <c r="BD3581" i="1"/>
  <c r="BD3580" i="1"/>
  <c r="BD3579" i="1"/>
  <c r="BD3578" i="1"/>
  <c r="BD3577" i="1"/>
  <c r="BD3576" i="1"/>
  <c r="BD3575" i="1"/>
  <c r="BD3574" i="1"/>
  <c r="BD3573" i="1"/>
  <c r="BD3572" i="1"/>
  <c r="BD3571" i="1"/>
  <c r="BD3570" i="1"/>
  <c r="BD3569" i="1"/>
  <c r="BD3568" i="1"/>
  <c r="BD3567" i="1"/>
  <c r="BD3566" i="1"/>
  <c r="BD3565" i="1"/>
  <c r="BD3564" i="1"/>
  <c r="BD3563" i="1"/>
  <c r="BD3562" i="1"/>
  <c r="BD3561" i="1"/>
  <c r="BD3560" i="1"/>
  <c r="BD3559" i="1"/>
  <c r="BD3558" i="1"/>
  <c r="BD3557" i="1"/>
  <c r="BD3556" i="1"/>
  <c r="BD3555" i="1"/>
  <c r="BD3554" i="1"/>
  <c r="BD3553" i="1"/>
  <c r="BD3552" i="1"/>
  <c r="BD3551" i="1"/>
  <c r="BD3550" i="1"/>
  <c r="BD3549" i="1"/>
  <c r="BD3548" i="1"/>
  <c r="BD3547" i="1"/>
  <c r="BD3546" i="1"/>
  <c r="BD3545" i="1"/>
  <c r="BD3544" i="1"/>
  <c r="BD3543" i="1"/>
  <c r="BD3542" i="1"/>
  <c r="BD3541" i="1"/>
  <c r="BD3540" i="1"/>
  <c r="BD3539" i="1"/>
  <c r="BD3538" i="1"/>
  <c r="BD3537" i="1"/>
  <c r="BD3536" i="1"/>
  <c r="BD3535" i="1"/>
  <c r="BD3534" i="1"/>
  <c r="BD3533" i="1"/>
  <c r="BD3532" i="1"/>
  <c r="BD3531" i="1"/>
  <c r="BD3530" i="1"/>
  <c r="BD3529" i="1"/>
  <c r="BD3528" i="1"/>
  <c r="BD3527" i="1"/>
  <c r="BD3526" i="1"/>
  <c r="BD3525" i="1"/>
  <c r="BD3524" i="1"/>
  <c r="BD3523" i="1"/>
  <c r="BD3522" i="1"/>
  <c r="BD3521" i="1"/>
  <c r="BD3520" i="1"/>
  <c r="BD3519" i="1"/>
  <c r="BD3518" i="1"/>
  <c r="BD3517" i="1"/>
  <c r="BD3516" i="1"/>
  <c r="BD3515" i="1"/>
  <c r="BD3514" i="1"/>
  <c r="BD3513" i="1"/>
  <c r="BD3512" i="1"/>
  <c r="BD3511" i="1"/>
  <c r="BD3510" i="1"/>
  <c r="BD3509" i="1"/>
  <c r="BD3508" i="1"/>
  <c r="BD3507" i="1"/>
  <c r="BD3506" i="1"/>
  <c r="BD3505" i="1"/>
  <c r="BD3504" i="1"/>
  <c r="BD3503" i="1"/>
  <c r="BD3502" i="1"/>
  <c r="BD3501" i="1"/>
  <c r="BD3500" i="1"/>
  <c r="BD3499" i="1"/>
  <c r="BD3498" i="1"/>
  <c r="BD3497" i="1"/>
  <c r="BD3496" i="1"/>
  <c r="BD3495" i="1"/>
  <c r="BD3494" i="1"/>
  <c r="BD3493" i="1"/>
  <c r="BD3492" i="1"/>
  <c r="BD3491" i="1"/>
  <c r="BD3490" i="1"/>
  <c r="BD3489" i="1"/>
  <c r="BD3488" i="1"/>
  <c r="BD3487" i="1"/>
  <c r="BD3486" i="1"/>
  <c r="BD3485" i="1"/>
  <c r="BD3484" i="1"/>
  <c r="BD3483" i="1"/>
  <c r="BD3482" i="1"/>
  <c r="BD3481" i="1"/>
  <c r="BD3480" i="1"/>
  <c r="BD3479" i="1"/>
  <c r="BD3478" i="1"/>
  <c r="BD3477" i="1"/>
  <c r="BD3476" i="1"/>
  <c r="BD3475" i="1"/>
  <c r="BD3474" i="1"/>
  <c r="BD3473" i="1"/>
  <c r="BD3472" i="1"/>
  <c r="BD3471" i="1"/>
  <c r="BD3470" i="1"/>
  <c r="BD3469" i="1"/>
  <c r="BD3468" i="1"/>
  <c r="BD3467" i="1"/>
  <c r="BD3466" i="1"/>
  <c r="BD3465" i="1"/>
  <c r="BD3464" i="1"/>
  <c r="BD3463" i="1"/>
  <c r="BD3462" i="1"/>
  <c r="BD3461" i="1"/>
  <c r="BD3460" i="1"/>
  <c r="BD3459" i="1"/>
  <c r="BD3458" i="1"/>
  <c r="BD3457" i="1"/>
  <c r="BD3456" i="1"/>
  <c r="BD3455" i="1"/>
  <c r="BD3454" i="1"/>
  <c r="BD3453" i="1"/>
  <c r="BD3452" i="1"/>
  <c r="BD3451" i="1"/>
  <c r="BD3450" i="1"/>
  <c r="BD3449" i="1"/>
  <c r="BD3448" i="1"/>
  <c r="BD3447" i="1"/>
  <c r="BD3446" i="1"/>
  <c r="BD3445" i="1"/>
  <c r="BD3444" i="1"/>
  <c r="BD3443" i="1"/>
  <c r="BD3442" i="1"/>
  <c r="BD3441" i="1"/>
  <c r="BD3440" i="1"/>
  <c r="BD3439" i="1"/>
  <c r="BD3438" i="1"/>
  <c r="BD3437" i="1"/>
  <c r="BD3436" i="1"/>
  <c r="BD3435" i="1"/>
  <c r="BD3434" i="1"/>
  <c r="BD3433" i="1"/>
  <c r="BD3432" i="1"/>
  <c r="BD3431" i="1"/>
  <c r="BD3430" i="1"/>
  <c r="BD3429" i="1"/>
  <c r="BD3428" i="1"/>
  <c r="BD3427" i="1"/>
  <c r="BD3426" i="1"/>
  <c r="BD3425" i="1"/>
  <c r="BD3424" i="1"/>
  <c r="BD3423" i="1"/>
  <c r="BD3422" i="1"/>
  <c r="BD3421" i="1"/>
  <c r="BD3420" i="1"/>
  <c r="BD3419" i="1"/>
  <c r="BD3418" i="1"/>
  <c r="BD3417" i="1"/>
  <c r="BD3416" i="1"/>
  <c r="BD3415" i="1"/>
  <c r="BD3414" i="1"/>
  <c r="BD3413" i="1"/>
  <c r="BD3412" i="1"/>
  <c r="BD3411" i="1"/>
  <c r="BD3410" i="1"/>
  <c r="BD3409" i="1"/>
  <c r="BD3408" i="1"/>
  <c r="BD3407" i="1"/>
  <c r="BD3406" i="1"/>
  <c r="BD3405" i="1"/>
  <c r="BD3404" i="1"/>
  <c r="BD3403" i="1"/>
  <c r="BD3402" i="1"/>
  <c r="BD3401" i="1"/>
  <c r="BD3400" i="1"/>
  <c r="BD3399" i="1"/>
  <c r="G29" i="4"/>
  <c r="BD3398" i="1"/>
  <c r="BD3397" i="1"/>
  <c r="BD3396" i="1"/>
  <c r="BD3395" i="1"/>
  <c r="BD3394" i="1"/>
  <c r="BD3393" i="1"/>
  <c r="BD3392" i="1"/>
  <c r="BD3391" i="1"/>
  <c r="BD3390" i="1"/>
  <c r="BD3389" i="1"/>
  <c r="BD3388" i="1"/>
  <c r="BD3387" i="1"/>
  <c r="BD3386" i="1"/>
  <c r="BD3385" i="1"/>
  <c r="BD3384" i="1"/>
  <c r="BD3383" i="1"/>
  <c r="BD3382" i="1"/>
  <c r="BD3381" i="1"/>
  <c r="BD3380" i="1"/>
  <c r="G3" i="4" l="1"/>
  <c r="G8" i="4"/>
  <c r="G9" i="4"/>
  <c r="G16" i="4"/>
  <c r="G13" i="4"/>
  <c r="G7" i="4"/>
  <c r="G10" i="4"/>
  <c r="G4" i="4"/>
  <c r="G6" i="4"/>
  <c r="G11" i="4"/>
  <c r="G12" i="4"/>
  <c r="G14" i="4"/>
  <c r="G5" i="4"/>
  <c r="G17" i="4"/>
  <c r="G20" i="4"/>
  <c r="G21" i="4"/>
  <c r="G27" i="4"/>
  <c r="G18" i="4"/>
  <c r="G19" i="4"/>
  <c r="G22" i="4"/>
  <c r="G23" i="4"/>
  <c r="G25" i="4"/>
  <c r="G26" i="4"/>
  <c r="G28" i="4"/>
  <c r="G24" i="4"/>
  <c r="G30" i="4"/>
  <c r="BD3326" i="1" l="1"/>
  <c r="BD2175" i="1" l="1"/>
  <c r="BD2174" i="1"/>
  <c r="BD2173" i="1"/>
  <c r="BD2172" i="1"/>
  <c r="BD2171" i="1"/>
  <c r="BD2170" i="1"/>
  <c r="BD2169" i="1"/>
  <c r="BD2168" i="1"/>
  <c r="BD2167" i="1"/>
  <c r="BD2166" i="1"/>
  <c r="BD2165" i="1"/>
  <c r="BD2164" i="1"/>
  <c r="BD2163" i="1"/>
  <c r="BD2162" i="1"/>
  <c r="BD2161" i="1"/>
  <c r="BD2160" i="1"/>
  <c r="BD2159" i="1"/>
  <c r="BD2158" i="1"/>
  <c r="BD2157" i="1"/>
  <c r="BD2156" i="1"/>
  <c r="BD2155" i="1"/>
  <c r="BD2154" i="1"/>
  <c r="BD2153" i="1"/>
  <c r="BD2152" i="1"/>
  <c r="BD2151" i="1"/>
  <c r="BD2150" i="1"/>
  <c r="BD2149" i="1"/>
  <c r="BD2148" i="1"/>
  <c r="BD2147" i="1"/>
  <c r="BD2146" i="1"/>
  <c r="BD2145" i="1"/>
  <c r="BD2144" i="1"/>
  <c r="BD2143" i="1"/>
  <c r="BD2142" i="1"/>
  <c r="BD2141" i="1"/>
  <c r="BD2140" i="1"/>
  <c r="BD2139" i="1"/>
  <c r="BD2138" i="1"/>
  <c r="BD2137" i="1"/>
  <c r="BD2136" i="1"/>
  <c r="BD2135" i="1"/>
  <c r="BD2134" i="1"/>
  <c r="BD2133" i="1"/>
  <c r="BD2132" i="1"/>
  <c r="BD2131" i="1"/>
  <c r="BD2130" i="1"/>
  <c r="BD2062" i="1"/>
  <c r="AD112" i="5" l="1"/>
  <c r="AE112" i="5"/>
  <c r="AF112" i="5"/>
  <c r="AD113" i="5"/>
  <c r="AE113" i="5"/>
  <c r="AF113" i="5"/>
  <c r="AF114" i="5"/>
  <c r="AF115" i="5"/>
  <c r="AE116" i="5"/>
  <c r="AF116" i="5"/>
  <c r="AF117" i="5"/>
  <c r="AE94" i="5"/>
  <c r="AF94" i="5"/>
  <c r="AG94" i="5"/>
  <c r="AE95" i="5"/>
  <c r="AF95" i="5"/>
  <c r="AG95" i="5"/>
  <c r="AG96" i="5"/>
  <c r="AE97" i="5"/>
  <c r="AF97" i="5"/>
  <c r="AG97" i="5"/>
  <c r="AG98" i="5"/>
  <c r="AE99" i="5"/>
  <c r="AF99" i="5"/>
  <c r="AG99" i="5"/>
  <c r="AD116" i="5" l="1"/>
  <c r="AE114" i="5"/>
  <c r="AE115" i="5" l="1"/>
  <c r="AF98" i="5"/>
  <c r="AE117" i="5"/>
  <c r="AF96" i="5"/>
  <c r="AD114" i="5"/>
  <c r="AE96" i="5"/>
  <c r="AE98" i="5"/>
  <c r="AD115" i="5"/>
  <c r="AD117" i="5"/>
  <c r="AC112" i="5"/>
  <c r="AC113" i="5"/>
  <c r="AC114" i="5"/>
  <c r="AC116" i="5"/>
  <c r="AC117" i="5"/>
  <c r="AD94" i="5"/>
  <c r="AD95" i="5"/>
  <c r="AD96" i="5"/>
  <c r="AD97" i="5"/>
  <c r="AD98" i="5"/>
  <c r="AD99" i="5"/>
  <c r="E21" i="3" l="1"/>
  <c r="F21" i="3" s="1"/>
  <c r="E30" i="3"/>
  <c r="F30" i="3" s="1"/>
  <c r="E34" i="3"/>
  <c r="F34" i="3" s="1"/>
  <c r="E37" i="3"/>
  <c r="F37" i="3" s="1"/>
  <c r="E39" i="3"/>
  <c r="F39" i="3" s="1"/>
  <c r="E43" i="3"/>
  <c r="F43" i="3" s="1"/>
  <c r="E129" i="5" l="1"/>
  <c r="F129" i="5"/>
  <c r="G129" i="5"/>
  <c r="H129" i="5"/>
  <c r="I129" i="5"/>
  <c r="J129" i="5"/>
  <c r="K129" i="5"/>
  <c r="L129" i="5"/>
  <c r="M129" i="5"/>
  <c r="N129" i="5"/>
  <c r="O129" i="5"/>
  <c r="P129" i="5"/>
  <c r="Q129" i="5"/>
  <c r="R129" i="5"/>
  <c r="S129" i="5"/>
  <c r="T129" i="5"/>
  <c r="U129" i="5"/>
  <c r="V129" i="5"/>
  <c r="W129" i="5"/>
  <c r="X129" i="5"/>
  <c r="Z129" i="5"/>
  <c r="AA129" i="5"/>
  <c r="AB129" i="5"/>
  <c r="AC129" i="5"/>
  <c r="AD129" i="5"/>
  <c r="AE129" i="5"/>
  <c r="AF129" i="5"/>
  <c r="AG129" i="5"/>
  <c r="E130" i="5"/>
  <c r="F130" i="5"/>
  <c r="G130" i="5"/>
  <c r="H130"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E131" i="5"/>
  <c r="F131" i="5"/>
  <c r="G131" i="5"/>
  <c r="H131" i="5"/>
  <c r="I131" i="5"/>
  <c r="J131" i="5"/>
  <c r="K131" i="5"/>
  <c r="L131" i="5"/>
  <c r="M131" i="5"/>
  <c r="N131" i="5"/>
  <c r="O131" i="5"/>
  <c r="P131" i="5"/>
  <c r="Q131" i="5"/>
  <c r="R131" i="5"/>
  <c r="T131" i="5"/>
  <c r="U131" i="5"/>
  <c r="V131" i="5"/>
  <c r="W131" i="5"/>
  <c r="X131" i="5"/>
  <c r="Y131" i="5"/>
  <c r="Z131" i="5"/>
  <c r="AA131" i="5"/>
  <c r="AB131" i="5"/>
  <c r="AC131" i="5"/>
  <c r="AD131" i="5"/>
  <c r="AE131" i="5"/>
  <c r="AF131" i="5"/>
  <c r="AG131" i="5"/>
  <c r="E132" i="5"/>
  <c r="F132" i="5"/>
  <c r="G132" i="5"/>
  <c r="H132" i="5"/>
  <c r="I132" i="5"/>
  <c r="J132" i="5"/>
  <c r="K132" i="5"/>
  <c r="L132" i="5"/>
  <c r="M132" i="5"/>
  <c r="N132" i="5"/>
  <c r="O132" i="5"/>
  <c r="P132" i="5"/>
  <c r="Q132" i="5"/>
  <c r="R132" i="5"/>
  <c r="S132" i="5"/>
  <c r="T132" i="5"/>
  <c r="U132" i="5"/>
  <c r="V132" i="5"/>
  <c r="W132" i="5"/>
  <c r="X132" i="5"/>
  <c r="Y132" i="5"/>
  <c r="Z132" i="5"/>
  <c r="AA132" i="5"/>
  <c r="AB132" i="5"/>
  <c r="AC132" i="5"/>
  <c r="AE132" i="5"/>
  <c r="AF132" i="5"/>
  <c r="AG132" i="5"/>
  <c r="E133" i="5"/>
  <c r="F133" i="5"/>
  <c r="G133" i="5"/>
  <c r="H133"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E134" i="5"/>
  <c r="F134" i="5"/>
  <c r="G134" i="5"/>
  <c r="H134"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D130" i="5"/>
  <c r="D131" i="5"/>
  <c r="D132" i="5"/>
  <c r="D133" i="5"/>
  <c r="D134" i="5"/>
  <c r="D129" i="5"/>
  <c r="C130" i="5"/>
  <c r="C131" i="5"/>
  <c r="C133" i="5"/>
  <c r="C134" i="5"/>
  <c r="C129" i="5"/>
  <c r="D112" i="5"/>
  <c r="E112" i="5"/>
  <c r="F112" i="5"/>
  <c r="G112" i="5"/>
  <c r="H112" i="5"/>
  <c r="I112" i="5"/>
  <c r="J112" i="5"/>
  <c r="K112" i="5"/>
  <c r="L112" i="5"/>
  <c r="M112" i="5"/>
  <c r="N112" i="5"/>
  <c r="O112" i="5"/>
  <c r="P112" i="5"/>
  <c r="Q112" i="5"/>
  <c r="R112" i="5"/>
  <c r="S112" i="5"/>
  <c r="T112" i="5"/>
  <c r="U112" i="5"/>
  <c r="V112" i="5"/>
  <c r="W112" i="5"/>
  <c r="Y112" i="5"/>
  <c r="Z112" i="5"/>
  <c r="AA112" i="5"/>
  <c r="AB112" i="5"/>
  <c r="D113" i="5"/>
  <c r="E113" i="5"/>
  <c r="F113" i="5"/>
  <c r="G113" i="5"/>
  <c r="H113" i="5"/>
  <c r="I113" i="5"/>
  <c r="J113" i="5"/>
  <c r="K113" i="5"/>
  <c r="L113" i="5"/>
  <c r="M113" i="5"/>
  <c r="N113" i="5"/>
  <c r="O113" i="5"/>
  <c r="P113" i="5"/>
  <c r="Q113" i="5"/>
  <c r="R113" i="5"/>
  <c r="S113" i="5"/>
  <c r="T113" i="5"/>
  <c r="U113" i="5"/>
  <c r="V113" i="5"/>
  <c r="W113" i="5"/>
  <c r="X113" i="5"/>
  <c r="Y113" i="5"/>
  <c r="Z113" i="5"/>
  <c r="AA113" i="5"/>
  <c r="AB113" i="5"/>
  <c r="D114" i="5"/>
  <c r="E114" i="5"/>
  <c r="F114" i="5"/>
  <c r="G114" i="5"/>
  <c r="H114" i="5"/>
  <c r="I114" i="5"/>
  <c r="J114" i="5"/>
  <c r="K114" i="5"/>
  <c r="L114" i="5"/>
  <c r="M114" i="5"/>
  <c r="N114" i="5"/>
  <c r="O114" i="5"/>
  <c r="P114" i="5"/>
  <c r="Q114" i="5"/>
  <c r="S114" i="5"/>
  <c r="T114" i="5"/>
  <c r="U114" i="5"/>
  <c r="V114" i="5"/>
  <c r="W114" i="5"/>
  <c r="X114" i="5"/>
  <c r="Y114" i="5"/>
  <c r="Z114" i="5"/>
  <c r="AA114" i="5"/>
  <c r="AB114" i="5"/>
  <c r="D115" i="5"/>
  <c r="E115" i="5"/>
  <c r="F115" i="5"/>
  <c r="G115" i="5"/>
  <c r="H115" i="5"/>
  <c r="I115" i="5"/>
  <c r="J115" i="5"/>
  <c r="K115" i="5"/>
  <c r="L115" i="5"/>
  <c r="M115" i="5"/>
  <c r="N115" i="5"/>
  <c r="O115" i="5"/>
  <c r="P115" i="5"/>
  <c r="Q115" i="5"/>
  <c r="R115" i="5"/>
  <c r="S115" i="5"/>
  <c r="T115" i="5"/>
  <c r="U115" i="5"/>
  <c r="V115" i="5"/>
  <c r="W115" i="5"/>
  <c r="X115" i="5"/>
  <c r="Y115" i="5"/>
  <c r="Z115" i="5"/>
  <c r="AA115" i="5"/>
  <c r="AB115" i="5"/>
  <c r="D116" i="5"/>
  <c r="E116" i="5"/>
  <c r="F116" i="5"/>
  <c r="G116" i="5"/>
  <c r="H116" i="5"/>
  <c r="I116" i="5"/>
  <c r="J116" i="5"/>
  <c r="K116" i="5"/>
  <c r="L116" i="5"/>
  <c r="M116" i="5"/>
  <c r="N116" i="5"/>
  <c r="O116" i="5"/>
  <c r="P116" i="5"/>
  <c r="Q116" i="5"/>
  <c r="R116" i="5"/>
  <c r="S116" i="5"/>
  <c r="T116" i="5"/>
  <c r="U116" i="5"/>
  <c r="V116" i="5"/>
  <c r="W116" i="5"/>
  <c r="X116" i="5"/>
  <c r="Y116" i="5"/>
  <c r="Z116" i="5"/>
  <c r="AA116" i="5"/>
  <c r="AB116" i="5"/>
  <c r="D117" i="5"/>
  <c r="E117" i="5"/>
  <c r="F117" i="5"/>
  <c r="G117" i="5"/>
  <c r="H117" i="5"/>
  <c r="I117" i="5"/>
  <c r="J117" i="5"/>
  <c r="K117" i="5"/>
  <c r="L117" i="5"/>
  <c r="M117" i="5"/>
  <c r="N117" i="5"/>
  <c r="O117" i="5"/>
  <c r="P117" i="5"/>
  <c r="Q117" i="5"/>
  <c r="R117" i="5"/>
  <c r="S117" i="5"/>
  <c r="T117" i="5"/>
  <c r="U117" i="5"/>
  <c r="V117" i="5"/>
  <c r="W117" i="5"/>
  <c r="X117" i="5"/>
  <c r="Y117" i="5"/>
  <c r="Z117" i="5"/>
  <c r="AA117" i="5"/>
  <c r="AB117" i="5"/>
  <c r="C113" i="5"/>
  <c r="C114" i="5"/>
  <c r="C115" i="5"/>
  <c r="C116" i="5"/>
  <c r="C117" i="5"/>
  <c r="C112" i="5"/>
  <c r="E94" i="5"/>
  <c r="F94" i="5"/>
  <c r="G94" i="5"/>
  <c r="Z6" i="8" s="1"/>
  <c r="H94" i="5"/>
  <c r="AA6" i="8" s="1"/>
  <c r="I94" i="5"/>
  <c r="AB6" i="8" s="1"/>
  <c r="J94" i="5"/>
  <c r="AC6" i="8" s="1"/>
  <c r="K94" i="5"/>
  <c r="AD6" i="8" s="1"/>
  <c r="L94" i="5"/>
  <c r="M94" i="5"/>
  <c r="N94" i="5"/>
  <c r="O94" i="5"/>
  <c r="P94" i="5"/>
  <c r="Q94" i="5"/>
  <c r="R94" i="5"/>
  <c r="S94" i="5"/>
  <c r="T94" i="5"/>
  <c r="U94" i="5"/>
  <c r="V94" i="5"/>
  <c r="W94" i="5"/>
  <c r="X94" i="5"/>
  <c r="Y94" i="5"/>
  <c r="Z94" i="5"/>
  <c r="AA94" i="5"/>
  <c r="AB94" i="5"/>
  <c r="AC94" i="5"/>
  <c r="E95" i="5"/>
  <c r="F95" i="5"/>
  <c r="G95" i="5"/>
  <c r="Z7" i="8" s="1"/>
  <c r="H95" i="5"/>
  <c r="AA7" i="8" s="1"/>
  <c r="I95" i="5"/>
  <c r="AB7" i="8" s="1"/>
  <c r="J95" i="5"/>
  <c r="AC7" i="8" s="1"/>
  <c r="K95" i="5"/>
  <c r="AD7" i="8" s="1"/>
  <c r="L95" i="5"/>
  <c r="M95" i="5"/>
  <c r="N95" i="5"/>
  <c r="O95" i="5"/>
  <c r="P95" i="5"/>
  <c r="Q95" i="5"/>
  <c r="R95" i="5"/>
  <c r="S95" i="5"/>
  <c r="T95" i="5"/>
  <c r="U95" i="5"/>
  <c r="V95" i="5"/>
  <c r="W95" i="5"/>
  <c r="X95" i="5"/>
  <c r="Y95" i="5"/>
  <c r="Z95" i="5"/>
  <c r="AA95" i="5"/>
  <c r="AB95" i="5"/>
  <c r="AC95" i="5"/>
  <c r="E96" i="5"/>
  <c r="F96" i="5"/>
  <c r="G96" i="5"/>
  <c r="Z8" i="8" s="1"/>
  <c r="H96" i="5"/>
  <c r="AA8" i="8" s="1"/>
  <c r="I96" i="5"/>
  <c r="AB8" i="8" s="1"/>
  <c r="J96" i="5"/>
  <c r="AC8" i="8" s="1"/>
  <c r="K96" i="5"/>
  <c r="AD8" i="8" s="1"/>
  <c r="L96" i="5"/>
  <c r="M96" i="5"/>
  <c r="N96" i="5"/>
  <c r="O96" i="5"/>
  <c r="P96" i="5"/>
  <c r="Q96" i="5"/>
  <c r="R96" i="5"/>
  <c r="S96" i="5"/>
  <c r="T96" i="5"/>
  <c r="U96" i="5"/>
  <c r="V96" i="5"/>
  <c r="W96" i="5"/>
  <c r="X96" i="5"/>
  <c r="Y96" i="5"/>
  <c r="Z96" i="5"/>
  <c r="AA96" i="5"/>
  <c r="AB96" i="5"/>
  <c r="AC96" i="5"/>
  <c r="E97" i="5"/>
  <c r="F97" i="5"/>
  <c r="G97" i="5"/>
  <c r="Z9" i="8" s="1"/>
  <c r="H97" i="5"/>
  <c r="AA9" i="8" s="1"/>
  <c r="I97" i="5"/>
  <c r="AB9" i="8" s="1"/>
  <c r="J97" i="5"/>
  <c r="AC9" i="8" s="1"/>
  <c r="K97" i="5"/>
  <c r="AD9" i="8" s="1"/>
  <c r="L97" i="5"/>
  <c r="M97" i="5"/>
  <c r="N97" i="5"/>
  <c r="O97" i="5"/>
  <c r="P97" i="5"/>
  <c r="Q97" i="5"/>
  <c r="R97" i="5"/>
  <c r="S97" i="5"/>
  <c r="T97" i="5"/>
  <c r="U97" i="5"/>
  <c r="V97" i="5"/>
  <c r="W97" i="5"/>
  <c r="X97" i="5"/>
  <c r="Y97" i="5"/>
  <c r="Z97" i="5"/>
  <c r="AA97" i="5"/>
  <c r="AB97" i="5"/>
  <c r="AC97" i="5"/>
  <c r="E98" i="5"/>
  <c r="F98" i="5"/>
  <c r="G98" i="5"/>
  <c r="Z10" i="8" s="1"/>
  <c r="H98" i="5"/>
  <c r="AA10" i="8" s="1"/>
  <c r="I98" i="5"/>
  <c r="AB10" i="8" s="1"/>
  <c r="J98" i="5"/>
  <c r="AC10" i="8" s="1"/>
  <c r="K98" i="5"/>
  <c r="AD10" i="8" s="1"/>
  <c r="L98" i="5"/>
  <c r="M98" i="5"/>
  <c r="N98" i="5"/>
  <c r="O98" i="5"/>
  <c r="P98" i="5"/>
  <c r="Q98" i="5"/>
  <c r="R98" i="5"/>
  <c r="S98" i="5"/>
  <c r="Z98" i="5"/>
  <c r="AA98" i="5"/>
  <c r="AB98" i="5"/>
  <c r="AC98" i="5"/>
  <c r="E99" i="5"/>
  <c r="F99" i="5"/>
  <c r="G99" i="5"/>
  <c r="Z11" i="8" s="1"/>
  <c r="H99" i="5"/>
  <c r="AA11" i="8" s="1"/>
  <c r="I99" i="5"/>
  <c r="AB11" i="8" s="1"/>
  <c r="J99" i="5"/>
  <c r="AC11" i="8" s="1"/>
  <c r="K99" i="5"/>
  <c r="AD11" i="8" s="1"/>
  <c r="L99" i="5"/>
  <c r="M99" i="5"/>
  <c r="N99" i="5"/>
  <c r="O99" i="5"/>
  <c r="P99" i="5"/>
  <c r="Q99" i="5"/>
  <c r="R99" i="5"/>
  <c r="S99" i="5"/>
  <c r="T99" i="5"/>
  <c r="U99" i="5"/>
  <c r="V99" i="5"/>
  <c r="W99" i="5"/>
  <c r="X99" i="5"/>
  <c r="Y99" i="5"/>
  <c r="Z99" i="5"/>
  <c r="AA99" i="5"/>
  <c r="AB99" i="5"/>
  <c r="AC99" i="5"/>
  <c r="D95" i="5"/>
  <c r="D96" i="5"/>
  <c r="D97" i="5"/>
  <c r="D98" i="5"/>
  <c r="D99" i="5"/>
  <c r="C95" i="5"/>
  <c r="C96" i="5"/>
  <c r="C97" i="5"/>
  <c r="C98" i="5"/>
  <c r="C99" i="5"/>
  <c r="C78" i="5"/>
  <c r="E78" i="5"/>
  <c r="F78" i="5"/>
  <c r="G78" i="5"/>
  <c r="V7" i="8" s="1"/>
  <c r="H78" i="5"/>
  <c r="W7" i="8" s="1"/>
  <c r="I78" i="5"/>
  <c r="X7" i="8" s="1"/>
  <c r="J78" i="5"/>
  <c r="Y7" i="8" s="1"/>
  <c r="K78" i="5"/>
  <c r="L78" i="5"/>
  <c r="M78" i="5"/>
  <c r="O78" i="5"/>
  <c r="P78" i="5"/>
  <c r="Q78" i="5"/>
  <c r="R78" i="5"/>
  <c r="S78" i="5"/>
  <c r="T78" i="5"/>
  <c r="U78" i="5"/>
  <c r="V78" i="5"/>
  <c r="W78" i="5"/>
  <c r="X78" i="5"/>
  <c r="Y78" i="5"/>
  <c r="Z78" i="5"/>
  <c r="C79" i="5"/>
  <c r="E79" i="5"/>
  <c r="F79" i="5"/>
  <c r="G79" i="5"/>
  <c r="V8" i="8" s="1"/>
  <c r="H79" i="5"/>
  <c r="W8" i="8" s="1"/>
  <c r="I79" i="5"/>
  <c r="X8" i="8" s="1"/>
  <c r="J79" i="5"/>
  <c r="Y8" i="8" s="1"/>
  <c r="K79" i="5"/>
  <c r="L79" i="5"/>
  <c r="M79" i="5"/>
  <c r="N79" i="5"/>
  <c r="O79" i="5"/>
  <c r="P79" i="5"/>
  <c r="Q79" i="5"/>
  <c r="R79" i="5"/>
  <c r="S79" i="5"/>
  <c r="T79" i="5"/>
  <c r="U79" i="5"/>
  <c r="V79" i="5"/>
  <c r="W79" i="5"/>
  <c r="X79" i="5"/>
  <c r="Y79" i="5"/>
  <c r="Z79" i="5"/>
  <c r="C80" i="5"/>
  <c r="E80" i="5"/>
  <c r="F80" i="5"/>
  <c r="G80" i="5"/>
  <c r="V9" i="8" s="1"/>
  <c r="H80" i="5"/>
  <c r="W9" i="8" s="1"/>
  <c r="I80" i="5"/>
  <c r="X9" i="8" s="1"/>
  <c r="J80" i="5"/>
  <c r="Y9" i="8" s="1"/>
  <c r="K80" i="5"/>
  <c r="L80" i="5"/>
  <c r="M80" i="5"/>
  <c r="N80" i="5"/>
  <c r="O80" i="5"/>
  <c r="P80" i="5"/>
  <c r="Q80" i="5"/>
  <c r="R80" i="5"/>
  <c r="S80" i="5"/>
  <c r="T80" i="5"/>
  <c r="U80" i="5"/>
  <c r="V80" i="5"/>
  <c r="W80" i="5"/>
  <c r="X80" i="5"/>
  <c r="Y80" i="5"/>
  <c r="Z80" i="5"/>
  <c r="C81" i="5"/>
  <c r="E81" i="5"/>
  <c r="F81" i="5"/>
  <c r="G81" i="5"/>
  <c r="V10" i="8" s="1"/>
  <c r="H81" i="5"/>
  <c r="W10" i="8" s="1"/>
  <c r="I81" i="5"/>
  <c r="X10" i="8" s="1"/>
  <c r="J81" i="5"/>
  <c r="Y10" i="8" s="1"/>
  <c r="K81" i="5"/>
  <c r="L81" i="5"/>
  <c r="M81" i="5"/>
  <c r="N81" i="5"/>
  <c r="O81" i="5"/>
  <c r="P81" i="5"/>
  <c r="Q81" i="5"/>
  <c r="R81" i="5"/>
  <c r="Y81" i="5"/>
  <c r="Z81" i="5"/>
  <c r="C82" i="5"/>
  <c r="E82" i="5"/>
  <c r="F82" i="5"/>
  <c r="G82" i="5"/>
  <c r="V11" i="8" s="1"/>
  <c r="H82" i="5"/>
  <c r="W11" i="8" s="1"/>
  <c r="I82" i="5"/>
  <c r="X11" i="8" s="1"/>
  <c r="J82" i="5"/>
  <c r="Y11" i="8" s="1"/>
  <c r="K82" i="5"/>
  <c r="L82" i="5"/>
  <c r="M82" i="5"/>
  <c r="N82" i="5"/>
  <c r="O82" i="5"/>
  <c r="P82" i="5"/>
  <c r="Q82" i="5"/>
  <c r="R82" i="5"/>
  <c r="S82" i="5"/>
  <c r="T82" i="5"/>
  <c r="U82" i="5"/>
  <c r="V82" i="5"/>
  <c r="W82" i="5"/>
  <c r="X82" i="5"/>
  <c r="Y82" i="5"/>
  <c r="Z82" i="5"/>
  <c r="E77" i="5"/>
  <c r="F77" i="5"/>
  <c r="G77" i="5"/>
  <c r="V6" i="8" s="1"/>
  <c r="H77" i="5"/>
  <c r="W6" i="8" s="1"/>
  <c r="I77" i="5"/>
  <c r="X6" i="8" s="1"/>
  <c r="J77" i="5"/>
  <c r="Y6" i="8" s="1"/>
  <c r="K77" i="5"/>
  <c r="L77" i="5"/>
  <c r="M77" i="5"/>
  <c r="N77" i="5"/>
  <c r="O77" i="5"/>
  <c r="P77" i="5"/>
  <c r="Q77" i="5"/>
  <c r="R77" i="5"/>
  <c r="S77" i="5"/>
  <c r="T77" i="5"/>
  <c r="U77" i="5"/>
  <c r="V77" i="5"/>
  <c r="W77" i="5"/>
  <c r="X77" i="5"/>
  <c r="Y77" i="5"/>
  <c r="Z77" i="5"/>
  <c r="C77" i="5"/>
  <c r="U6" i="8" l="1"/>
  <c r="D85" i="5"/>
  <c r="U10" i="8"/>
  <c r="D89" i="5"/>
  <c r="U8" i="8"/>
  <c r="D87" i="5"/>
  <c r="U7" i="8"/>
  <c r="D86" i="5"/>
  <c r="U11" i="8"/>
  <c r="D90" i="5"/>
  <c r="U9" i="8"/>
  <c r="D88" i="5"/>
  <c r="C103" i="5"/>
  <c r="C142" i="5"/>
  <c r="C141" i="5"/>
  <c r="C120" i="5"/>
  <c r="C138" i="5"/>
  <c r="C125" i="5"/>
  <c r="C143" i="5"/>
  <c r="C139" i="5"/>
  <c r="C85" i="5"/>
  <c r="C108" i="5"/>
  <c r="C105" i="5"/>
  <c r="C122" i="5"/>
  <c r="C140" i="5"/>
  <c r="C88" i="5"/>
  <c r="C107" i="5"/>
  <c r="C124" i="5"/>
  <c r="C89" i="5"/>
  <c r="C86" i="5"/>
  <c r="C106" i="5"/>
  <c r="C123" i="5"/>
  <c r="C90" i="5"/>
  <c r="C87" i="5"/>
  <c r="C104" i="5"/>
  <c r="C121" i="5"/>
  <c r="H121" i="5"/>
  <c r="F125" i="5"/>
  <c r="F120" i="5"/>
  <c r="H125" i="5"/>
  <c r="F124" i="5"/>
  <c r="H85" i="5"/>
  <c r="I85" i="5" s="1"/>
  <c r="D108" i="5"/>
  <c r="F106" i="5"/>
  <c r="E105" i="5"/>
  <c r="D104" i="5"/>
  <c r="H124" i="5"/>
  <c r="D125" i="5"/>
  <c r="E122" i="5"/>
  <c r="E121" i="5"/>
  <c r="D120" i="5"/>
  <c r="D143" i="5"/>
  <c r="F140" i="5"/>
  <c r="F139" i="5"/>
  <c r="H86" i="5"/>
  <c r="I86" i="5" s="1"/>
  <c r="E108" i="5"/>
  <c r="D107" i="5"/>
  <c r="F105" i="5"/>
  <c r="E104" i="5"/>
  <c r="D103" i="5"/>
  <c r="E125" i="5"/>
  <c r="D124" i="5"/>
  <c r="F122" i="5"/>
  <c r="F121" i="5"/>
  <c r="E143" i="5"/>
  <c r="D142" i="5"/>
  <c r="D141" i="5"/>
  <c r="F138" i="5"/>
  <c r="H90" i="5"/>
  <c r="I90" i="5" s="1"/>
  <c r="H87" i="5"/>
  <c r="I87" i="5" s="1"/>
  <c r="F108" i="5"/>
  <c r="D106" i="5"/>
  <c r="F104" i="5"/>
  <c r="E103" i="5"/>
  <c r="E124" i="5"/>
  <c r="D123" i="5"/>
  <c r="F143" i="5"/>
  <c r="E142" i="5"/>
  <c r="E141" i="5"/>
  <c r="D139" i="5"/>
  <c r="H88" i="5"/>
  <c r="I88" i="5" s="1"/>
  <c r="F107" i="5"/>
  <c r="E106" i="5"/>
  <c r="D105" i="5"/>
  <c r="F103" i="5"/>
  <c r="E123" i="5"/>
  <c r="D121" i="5"/>
  <c r="F142" i="5"/>
  <c r="E140" i="5"/>
  <c r="E139" i="5"/>
  <c r="D138" i="5"/>
  <c r="BD1261" i="1"/>
  <c r="BD1262" i="1"/>
  <c r="BD1263" i="1"/>
  <c r="BD1264" i="1"/>
  <c r="BD1265" i="1"/>
  <c r="BD1266" i="1"/>
  <c r="BD1267" i="1"/>
  <c r="BD1268" i="1"/>
  <c r="BD1269" i="1"/>
  <c r="BD1270" i="1"/>
  <c r="BD1271" i="1"/>
  <c r="W20" i="5" l="1"/>
  <c r="X20" i="5"/>
  <c r="Z20" i="5"/>
  <c r="AA20" i="5"/>
  <c r="AB20" i="5"/>
  <c r="AC20" i="5"/>
  <c r="AD20" i="5"/>
  <c r="AE20" i="5"/>
  <c r="AF20" i="5"/>
  <c r="AG20" i="5"/>
  <c r="W21" i="5"/>
  <c r="X21" i="5"/>
  <c r="Y21" i="5"/>
  <c r="Z21" i="5"/>
  <c r="AA21" i="5"/>
  <c r="AB21" i="5"/>
  <c r="AC21" i="5"/>
  <c r="AD21" i="5"/>
  <c r="AE21" i="5"/>
  <c r="AF21" i="5"/>
  <c r="AG21" i="5"/>
  <c r="W22" i="5"/>
  <c r="X22" i="5"/>
  <c r="Y22" i="5"/>
  <c r="Z22" i="5"/>
  <c r="AA22" i="5"/>
  <c r="AB22" i="5"/>
  <c r="AC22" i="5"/>
  <c r="AD22" i="5"/>
  <c r="AE22" i="5"/>
  <c r="AF22" i="5"/>
  <c r="AG22" i="5"/>
  <c r="W23" i="5"/>
  <c r="X23" i="5"/>
  <c r="Y23" i="5"/>
  <c r="Z23" i="5"/>
  <c r="AA23" i="5"/>
  <c r="AB23" i="5"/>
  <c r="AC23" i="5"/>
  <c r="AE23" i="5"/>
  <c r="AF23" i="5"/>
  <c r="AG23" i="5"/>
  <c r="Z24" i="5"/>
  <c r="AA24" i="5"/>
  <c r="AB24" i="5"/>
  <c r="AC24" i="5"/>
  <c r="AD24" i="5"/>
  <c r="AE24" i="5"/>
  <c r="AF24" i="5"/>
  <c r="AG24" i="5"/>
  <c r="W25" i="5"/>
  <c r="X25" i="5"/>
  <c r="Y25" i="5"/>
  <c r="Z25" i="5"/>
  <c r="AA25" i="5"/>
  <c r="AB25" i="5"/>
  <c r="AC25" i="5"/>
  <c r="AD25" i="5"/>
  <c r="AE25" i="5"/>
  <c r="AF25" i="5"/>
  <c r="AG25" i="5"/>
  <c r="T20" i="5"/>
  <c r="U20" i="5"/>
  <c r="V20" i="5"/>
  <c r="T21" i="5"/>
  <c r="U21" i="5"/>
  <c r="V21" i="5"/>
  <c r="T22" i="5"/>
  <c r="U22" i="5"/>
  <c r="V22" i="5"/>
  <c r="T23" i="5"/>
  <c r="V23" i="5"/>
  <c r="T25" i="5"/>
  <c r="U25" i="5"/>
  <c r="V25" i="5"/>
  <c r="E34" i="5" l="1"/>
  <c r="E31" i="5"/>
  <c r="F33" i="5"/>
  <c r="F30" i="5"/>
  <c r="F34" i="5"/>
  <c r="F31" i="5"/>
  <c r="E30" i="5"/>
  <c r="F29" i="5"/>
  <c r="U23" i="5"/>
  <c r="C3" i="5"/>
  <c r="E3" i="5"/>
  <c r="F3" i="5"/>
  <c r="K6" i="8" s="1"/>
  <c r="G3" i="5"/>
  <c r="L6" i="8" s="1"/>
  <c r="H3" i="5"/>
  <c r="M6" i="8" s="1"/>
  <c r="I3" i="5"/>
  <c r="N6" i="8" s="1"/>
  <c r="J3" i="5"/>
  <c r="O6" i="8" s="1"/>
  <c r="K3" i="5"/>
  <c r="L3" i="5"/>
  <c r="M3" i="5"/>
  <c r="N3" i="5"/>
  <c r="O3" i="5"/>
  <c r="P3" i="5"/>
  <c r="Q3" i="5"/>
  <c r="R3" i="5"/>
  <c r="S3" i="5"/>
  <c r="T3" i="5"/>
  <c r="U3" i="5"/>
  <c r="V3" i="5"/>
  <c r="W3" i="5"/>
  <c r="Y3" i="5"/>
  <c r="AA3" i="5"/>
  <c r="AB3" i="5"/>
  <c r="AC3" i="5"/>
  <c r="AD3" i="5"/>
  <c r="AE3" i="5"/>
  <c r="AF3" i="5"/>
  <c r="C4" i="5"/>
  <c r="D4" i="5"/>
  <c r="E4" i="5"/>
  <c r="F4" i="5"/>
  <c r="K7" i="8" s="1"/>
  <c r="G4" i="5"/>
  <c r="L7" i="8" s="1"/>
  <c r="H4" i="5"/>
  <c r="M7" i="8" s="1"/>
  <c r="I4" i="5"/>
  <c r="N7" i="8" s="1"/>
  <c r="J4" i="5"/>
  <c r="O7" i="8" s="1"/>
  <c r="K4" i="5"/>
  <c r="L4" i="5"/>
  <c r="M4" i="5"/>
  <c r="N4" i="5"/>
  <c r="O4" i="5"/>
  <c r="P4" i="5"/>
  <c r="Q4" i="5"/>
  <c r="R4" i="5"/>
  <c r="S4" i="5"/>
  <c r="T4" i="5"/>
  <c r="U4" i="5"/>
  <c r="V4" i="5"/>
  <c r="W4" i="5"/>
  <c r="X4" i="5"/>
  <c r="Y4" i="5"/>
  <c r="AA4" i="5"/>
  <c r="AB4" i="5"/>
  <c r="AC4" i="5"/>
  <c r="AD4" i="5"/>
  <c r="AE4" i="5"/>
  <c r="AF4" i="5"/>
  <c r="C5" i="5"/>
  <c r="D5" i="5"/>
  <c r="E5" i="5"/>
  <c r="F5" i="5"/>
  <c r="K8" i="8" s="1"/>
  <c r="G5" i="5"/>
  <c r="L8" i="8" s="1"/>
  <c r="H5" i="5"/>
  <c r="M8" i="8" s="1"/>
  <c r="I5" i="5"/>
  <c r="N8" i="8" s="1"/>
  <c r="J5" i="5"/>
  <c r="O8" i="8" s="1"/>
  <c r="K5" i="5"/>
  <c r="M5" i="5"/>
  <c r="N5" i="5"/>
  <c r="O5" i="5"/>
  <c r="P5" i="5"/>
  <c r="Q5" i="5"/>
  <c r="S5" i="5"/>
  <c r="T5" i="5"/>
  <c r="U5" i="5"/>
  <c r="V5" i="5"/>
  <c r="W5" i="5"/>
  <c r="X5" i="5"/>
  <c r="Y5" i="5"/>
  <c r="C6" i="5"/>
  <c r="D6" i="5"/>
  <c r="E6" i="5"/>
  <c r="F6" i="5"/>
  <c r="K9" i="8" s="1"/>
  <c r="G6" i="5"/>
  <c r="L9" i="8" s="1"/>
  <c r="H6" i="5"/>
  <c r="M9" i="8" s="1"/>
  <c r="I6" i="5"/>
  <c r="N9" i="8" s="1"/>
  <c r="J6" i="5"/>
  <c r="O9" i="8" s="1"/>
  <c r="K6" i="5"/>
  <c r="L6" i="5"/>
  <c r="M6" i="5"/>
  <c r="N6" i="5"/>
  <c r="O6" i="5"/>
  <c r="P6" i="5"/>
  <c r="Q6" i="5"/>
  <c r="R6" i="5"/>
  <c r="S6" i="5"/>
  <c r="T6" i="5"/>
  <c r="U6" i="5"/>
  <c r="V6" i="5"/>
  <c r="W6" i="5"/>
  <c r="X6" i="5"/>
  <c r="Y6" i="5"/>
  <c r="AA6" i="5"/>
  <c r="AB6" i="5"/>
  <c r="AD6" i="5"/>
  <c r="AE6" i="5"/>
  <c r="AF6" i="5"/>
  <c r="C7" i="5"/>
  <c r="D7" i="5"/>
  <c r="E7" i="5"/>
  <c r="F7" i="5"/>
  <c r="K10" i="8" s="1"/>
  <c r="G7" i="5"/>
  <c r="L10" i="8" s="1"/>
  <c r="H7" i="5"/>
  <c r="M10" i="8" s="1"/>
  <c r="I7" i="5"/>
  <c r="N10" i="8" s="1"/>
  <c r="J7" i="5"/>
  <c r="O10" i="8" s="1"/>
  <c r="K7" i="5"/>
  <c r="L7" i="5"/>
  <c r="M7" i="5"/>
  <c r="N7" i="5"/>
  <c r="O7" i="5"/>
  <c r="P7" i="5"/>
  <c r="Q7" i="5"/>
  <c r="R7" i="5"/>
  <c r="Y7" i="5"/>
  <c r="AA7" i="5"/>
  <c r="AB7" i="5"/>
  <c r="AC7" i="5"/>
  <c r="AD7" i="5"/>
  <c r="AE7" i="5"/>
  <c r="AF7" i="5"/>
  <c r="C8" i="5"/>
  <c r="D8" i="5"/>
  <c r="E8" i="5"/>
  <c r="F8" i="5"/>
  <c r="K11" i="8" s="1"/>
  <c r="G8" i="5"/>
  <c r="L11" i="8" s="1"/>
  <c r="H8" i="5"/>
  <c r="M11" i="8" s="1"/>
  <c r="I8" i="5"/>
  <c r="N11" i="8" s="1"/>
  <c r="J8" i="5"/>
  <c r="O11" i="8" s="1"/>
  <c r="K8" i="5"/>
  <c r="L8" i="5"/>
  <c r="M8" i="5"/>
  <c r="N8" i="5"/>
  <c r="O8" i="5"/>
  <c r="P8" i="5"/>
  <c r="Q8" i="5"/>
  <c r="R8" i="5"/>
  <c r="S8" i="5"/>
  <c r="T8" i="5"/>
  <c r="U8" i="5"/>
  <c r="V8" i="5"/>
  <c r="W8" i="5"/>
  <c r="X8" i="5"/>
  <c r="Y8" i="5"/>
  <c r="AB8" i="5"/>
  <c r="AC8" i="5"/>
  <c r="AD8" i="5"/>
  <c r="AE8" i="5"/>
  <c r="AF8" i="5"/>
  <c r="D12" i="5" l="1"/>
  <c r="D11" i="5"/>
  <c r="C14" i="5"/>
  <c r="C16" i="5"/>
  <c r="D15" i="5"/>
  <c r="D14" i="5"/>
  <c r="C13" i="5"/>
  <c r="C11" i="5"/>
  <c r="E16" i="5"/>
  <c r="C15" i="5"/>
  <c r="E13" i="5"/>
  <c r="E12" i="5"/>
  <c r="E11" i="5"/>
  <c r="D16" i="5"/>
  <c r="E15" i="5"/>
  <c r="E14" i="5"/>
  <c r="D13" i="5"/>
  <c r="C12" i="5"/>
  <c r="B25" i="7"/>
  <c r="E32" i="5"/>
  <c r="H12" i="5"/>
  <c r="I12" i="5" s="1"/>
  <c r="H16" i="5"/>
  <c r="I16" i="5" s="1"/>
  <c r="S20" i="5"/>
  <c r="S21" i="5"/>
  <c r="S23" i="5"/>
  <c r="S24" i="5"/>
  <c r="S25" i="5"/>
  <c r="R20" i="5" l="1"/>
  <c r="R21" i="5"/>
  <c r="R22" i="5"/>
  <c r="R23" i="5"/>
  <c r="R24" i="5"/>
  <c r="R25" i="5"/>
  <c r="Q20" i="5" l="1"/>
  <c r="Q21" i="5"/>
  <c r="Q22" i="5"/>
  <c r="Q23" i="5"/>
  <c r="Q24" i="5"/>
  <c r="Q25" i="5"/>
  <c r="BD2091" i="1" l="1"/>
  <c r="BD2092" i="1"/>
  <c r="BD2093" i="1"/>
  <c r="BD2094" i="1"/>
  <c r="BD2095" i="1"/>
  <c r="BD2096" i="1"/>
  <c r="BD2097" i="1"/>
  <c r="BD2098" i="1"/>
  <c r="BD2099" i="1"/>
  <c r="BD2100" i="1"/>
  <c r="BD2101" i="1"/>
  <c r="BD2102" i="1"/>
  <c r="BD2103" i="1"/>
  <c r="BD2104" i="1"/>
  <c r="BD2105" i="1"/>
  <c r="BD2106" i="1"/>
  <c r="BD2107" i="1"/>
  <c r="BD2108" i="1"/>
  <c r="BD2109" i="1"/>
  <c r="BD2110" i="1"/>
  <c r="BD2111" i="1"/>
  <c r="BD2112" i="1"/>
  <c r="BD2113" i="1"/>
  <c r="BD2114" i="1"/>
  <c r="BD2115" i="1"/>
  <c r="BD2116" i="1"/>
  <c r="BD2117" i="1"/>
  <c r="BD2118" i="1"/>
  <c r="BD2119" i="1"/>
  <c r="BD2120" i="1"/>
  <c r="BD2121" i="1"/>
  <c r="BD2122" i="1"/>
  <c r="BD2123" i="1"/>
  <c r="BD2124" i="1"/>
  <c r="BD2125" i="1"/>
  <c r="BD2126" i="1"/>
  <c r="BD2127" i="1"/>
  <c r="BD2128" i="1"/>
  <c r="BD2129" i="1"/>
  <c r="R330" i="1" l="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F82" i="4" l="1"/>
  <c r="G82" i="4" s="1"/>
  <c r="H108" i="5"/>
  <c r="F80" i="4"/>
  <c r="G80" i="4" s="1"/>
  <c r="F81" i="4"/>
  <c r="G81" i="4" s="1"/>
  <c r="F76" i="4"/>
  <c r="G76" i="4" s="1"/>
  <c r="F77" i="4"/>
  <c r="G77" i="4" s="1"/>
  <c r="F79" i="4"/>
  <c r="G79" i="4" s="1"/>
  <c r="F78" i="4"/>
  <c r="G78" i="4" s="1"/>
  <c r="F75" i="4"/>
  <c r="G75" i="4" s="1"/>
  <c r="F74" i="4"/>
  <c r="G74" i="4" s="1"/>
  <c r="H143" i="5"/>
  <c r="F73" i="4"/>
  <c r="G73" i="4" s="1"/>
  <c r="G72" i="4"/>
  <c r="G44" i="4"/>
  <c r="G62" i="4"/>
  <c r="G46" i="4"/>
  <c r="G69" i="4"/>
  <c r="G52" i="4"/>
  <c r="G49" i="4"/>
  <c r="G32" i="4"/>
  <c r="G36" i="4"/>
  <c r="G38" i="4"/>
  <c r="G40" i="4"/>
  <c r="G48" i="4"/>
  <c r="G51" i="4"/>
  <c r="G33" i="4"/>
  <c r="G42" i="4"/>
  <c r="G67" i="4"/>
  <c r="G68" i="4"/>
  <c r="G65" i="4"/>
  <c r="G83" i="4"/>
  <c r="G47" i="4"/>
  <c r="G56" i="4"/>
  <c r="G37" i="4"/>
  <c r="G35" i="4"/>
  <c r="G61" i="4"/>
  <c r="G63" i="4"/>
  <c r="G60" i="4"/>
  <c r="G84" i="4"/>
  <c r="G86" i="4"/>
  <c r="G54" i="4"/>
  <c r="G34" i="4"/>
  <c r="G41" i="4"/>
  <c r="G64" i="4"/>
  <c r="G70" i="4"/>
  <c r="G66" i="4"/>
  <c r="G59" i="4"/>
  <c r="H34" i="5"/>
  <c r="H33" i="5"/>
  <c r="E22" i="3"/>
  <c r="F22" i="3" s="1"/>
  <c r="E31" i="3"/>
  <c r="F31" i="3" s="1"/>
  <c r="E15" i="3"/>
  <c r="F15" i="3" s="1"/>
  <c r="E16" i="3"/>
  <c r="F16" i="3" s="1"/>
  <c r="E17" i="3"/>
  <c r="F17" i="3" s="1"/>
  <c r="E12" i="3"/>
  <c r="F12" i="3" s="1"/>
  <c r="E14" i="3"/>
  <c r="F14" i="3" s="1"/>
  <c r="E18" i="3"/>
  <c r="F18" i="3" s="1"/>
  <c r="E19" i="3"/>
  <c r="F19" i="3" s="1"/>
  <c r="E20" i="3"/>
  <c r="F20" i="3" s="1"/>
  <c r="E3" i="3"/>
  <c r="E4" i="3"/>
  <c r="F4" i="3" s="1"/>
  <c r="E5" i="3"/>
  <c r="F5" i="3" s="1"/>
  <c r="E6" i="3"/>
  <c r="F6" i="3" s="1"/>
  <c r="E7" i="3"/>
  <c r="F7" i="3" s="1"/>
  <c r="E8" i="3"/>
  <c r="F8" i="3" s="1"/>
  <c r="E9" i="3"/>
  <c r="F9" i="3" s="1"/>
  <c r="E10" i="3"/>
  <c r="F10" i="3" s="1"/>
  <c r="E11" i="3"/>
  <c r="F11" i="3" s="1"/>
  <c r="E48" i="3"/>
  <c r="F48" i="3" s="1"/>
  <c r="E53" i="3"/>
  <c r="F53" i="3" s="1"/>
  <c r="E54" i="3"/>
  <c r="F54" i="3" s="1"/>
  <c r="E49" i="3"/>
  <c r="F49" i="3" s="1"/>
  <c r="E52" i="3"/>
  <c r="F52" i="3" s="1"/>
  <c r="E51" i="3"/>
  <c r="F51" i="3" s="1"/>
  <c r="E50" i="3"/>
  <c r="F50" i="3" s="1"/>
  <c r="E55" i="3"/>
  <c r="F55" i="3" s="1"/>
  <c r="E56" i="3"/>
  <c r="F56" i="3" s="1"/>
  <c r="E36" i="3"/>
  <c r="F36" i="3" s="1"/>
  <c r="E41" i="3"/>
  <c r="F41" i="3" s="1"/>
  <c r="E44" i="3"/>
  <c r="F44" i="3" s="1"/>
  <c r="E35" i="3"/>
  <c r="F35" i="3" s="1"/>
  <c r="E40" i="3"/>
  <c r="F40" i="3" s="1"/>
  <c r="E38" i="3"/>
  <c r="F38" i="3" s="1"/>
  <c r="E23" i="3"/>
  <c r="F23" i="3" s="1"/>
  <c r="E32" i="3"/>
  <c r="F32" i="3" s="1"/>
  <c r="E25" i="3"/>
  <c r="F25" i="3" s="1"/>
  <c r="E26" i="3"/>
  <c r="F26" i="3" s="1"/>
  <c r="E27" i="3"/>
  <c r="F27" i="3" s="1"/>
  <c r="E28" i="3"/>
  <c r="F28" i="3" s="1"/>
  <c r="E29" i="3"/>
  <c r="F29" i="3" s="1"/>
  <c r="E46" i="3"/>
  <c r="F46" i="3" s="1"/>
  <c r="E47" i="3"/>
  <c r="F47" i="3" s="1"/>
  <c r="E45" i="3"/>
  <c r="F45" i="3" s="1"/>
  <c r="F3" i="3" l="1"/>
  <c r="O20" i="5" l="1"/>
  <c r="P20" i="5"/>
  <c r="O21" i="5"/>
  <c r="P21" i="5"/>
  <c r="O22" i="5"/>
  <c r="P22" i="5"/>
  <c r="O23" i="5"/>
  <c r="P23" i="5"/>
  <c r="O24" i="5"/>
  <c r="P24" i="5"/>
  <c r="O25" i="5"/>
  <c r="P25" i="5"/>
  <c r="N25" i="5" l="1"/>
  <c r="N24" i="5"/>
  <c r="N23" i="5"/>
  <c r="N22" i="5"/>
  <c r="N21" i="5"/>
  <c r="N20" i="5"/>
  <c r="J3" i="7" l="1"/>
  <c r="M20" i="5"/>
  <c r="M21" i="5"/>
  <c r="M22" i="5"/>
  <c r="M23" i="5"/>
  <c r="M24" i="5"/>
  <c r="M25" i="5"/>
  <c r="D33" i="5" l="1"/>
  <c r="D34" i="5"/>
  <c r="D30" i="5"/>
  <c r="D29" i="5"/>
  <c r="D32" i="5"/>
  <c r="L20" i="5"/>
  <c r="U2296" i="2" l="1"/>
  <c r="V2296" i="2"/>
  <c r="U2297" i="2"/>
  <c r="V2297" i="2"/>
  <c r="U2298" i="2"/>
  <c r="V2298" i="2"/>
  <c r="U2299" i="2"/>
  <c r="V2299" i="2"/>
  <c r="U2300" i="2"/>
  <c r="V2300" i="2"/>
  <c r="U2301" i="2"/>
  <c r="V2301" i="2"/>
  <c r="U2302" i="2"/>
  <c r="V2302" i="2"/>
  <c r="U2303" i="2"/>
  <c r="V2303" i="2"/>
  <c r="U2304" i="2"/>
  <c r="V2304" i="2"/>
  <c r="U2305" i="2"/>
  <c r="V2305" i="2"/>
  <c r="U2306" i="2"/>
  <c r="V2306" i="2"/>
  <c r="U2307" i="2"/>
  <c r="V2307" i="2"/>
  <c r="U2308" i="2"/>
  <c r="V2308" i="2"/>
  <c r="U2309" i="2"/>
  <c r="V2309" i="2"/>
  <c r="U2310" i="2"/>
  <c r="V2310" i="2"/>
  <c r="U2311" i="2"/>
  <c r="V2311" i="2"/>
  <c r="U2312" i="2"/>
  <c r="V2312" i="2"/>
  <c r="U2313" i="2"/>
  <c r="V2313" i="2"/>
  <c r="U2314" i="2"/>
  <c r="V2314" i="2"/>
  <c r="U2315" i="2"/>
  <c r="V2315" i="2"/>
  <c r="U2316" i="2"/>
  <c r="V2316" i="2"/>
  <c r="U2317" i="2"/>
  <c r="V2317" i="2"/>
  <c r="U2318" i="2"/>
  <c r="V2318" i="2"/>
  <c r="U2319" i="2"/>
  <c r="V2319" i="2"/>
  <c r="U2320" i="2"/>
  <c r="V2320" i="2"/>
  <c r="U2321" i="2"/>
  <c r="V2321" i="2"/>
  <c r="U2322" i="2"/>
  <c r="V2322" i="2"/>
  <c r="U2323" i="2"/>
  <c r="V2323" i="2"/>
  <c r="U2324" i="2"/>
  <c r="V2324" i="2"/>
  <c r="U2325" i="2"/>
  <c r="V2325" i="2"/>
  <c r="U2326" i="2"/>
  <c r="V2326" i="2"/>
  <c r="U2327" i="2"/>
  <c r="V2327" i="2"/>
  <c r="U2328" i="2"/>
  <c r="V2328" i="2"/>
  <c r="U2329" i="2"/>
  <c r="V2329" i="2"/>
  <c r="U2330" i="2"/>
  <c r="V2330" i="2"/>
  <c r="U2331" i="2"/>
  <c r="V2331" i="2"/>
  <c r="U2332" i="2"/>
  <c r="V2332" i="2"/>
  <c r="U2333" i="2"/>
  <c r="V2333" i="2"/>
  <c r="U2334" i="2"/>
  <c r="V2334" i="2"/>
  <c r="U2335" i="2"/>
  <c r="V2335" i="2"/>
  <c r="U2336" i="2"/>
  <c r="V2336" i="2"/>
  <c r="U2337" i="2"/>
  <c r="V2337" i="2"/>
  <c r="U2338" i="2"/>
  <c r="V2338" i="2"/>
  <c r="U2339" i="2"/>
  <c r="V2339" i="2"/>
  <c r="U2340" i="2"/>
  <c r="V2340" i="2"/>
  <c r="U2341" i="2"/>
  <c r="V2341" i="2"/>
  <c r="U2342" i="2"/>
  <c r="V2342" i="2"/>
  <c r="U2343" i="2"/>
  <c r="V2343" i="2"/>
  <c r="U2344" i="2"/>
  <c r="V2344" i="2"/>
  <c r="U2345" i="2"/>
  <c r="V2345" i="2"/>
  <c r="U2346" i="2"/>
  <c r="V2346" i="2"/>
  <c r="U2347" i="2"/>
  <c r="V2347" i="2"/>
  <c r="U2348" i="2"/>
  <c r="V2348" i="2"/>
  <c r="U2349" i="2"/>
  <c r="V2349" i="2"/>
  <c r="U2350" i="2"/>
  <c r="V2350" i="2"/>
  <c r="U2351" i="2"/>
  <c r="V2351" i="2"/>
  <c r="U2352" i="2"/>
  <c r="V2352" i="2"/>
  <c r="U2353" i="2"/>
  <c r="V2353" i="2"/>
  <c r="U2354" i="2"/>
  <c r="V2354" i="2"/>
  <c r="U2355" i="2"/>
  <c r="V2355" i="2"/>
  <c r="U2356" i="2"/>
  <c r="V2356" i="2"/>
  <c r="U2357" i="2"/>
  <c r="V2357" i="2"/>
  <c r="U2358" i="2"/>
  <c r="V2358" i="2"/>
  <c r="U2359" i="2"/>
  <c r="V2359" i="2"/>
  <c r="U2360" i="2"/>
  <c r="V2360" i="2"/>
  <c r="U2361" i="2"/>
  <c r="V2361" i="2"/>
  <c r="U2362" i="2"/>
  <c r="V2362" i="2"/>
  <c r="U2363" i="2"/>
  <c r="V2363" i="2"/>
  <c r="U2364" i="2"/>
  <c r="V2364" i="2"/>
  <c r="U2365" i="2"/>
  <c r="V2365" i="2"/>
  <c r="U2366" i="2"/>
  <c r="V2366" i="2"/>
  <c r="U2367" i="2"/>
  <c r="V2367" i="2"/>
  <c r="U2368" i="2"/>
  <c r="V2368" i="2"/>
  <c r="U2369" i="2"/>
  <c r="V2369" i="2"/>
  <c r="U2370" i="2"/>
  <c r="V2370" i="2"/>
  <c r="U2371" i="2"/>
  <c r="V2371" i="2"/>
  <c r="U2372" i="2"/>
  <c r="V2372" i="2"/>
  <c r="U2373" i="2"/>
  <c r="V2373" i="2"/>
  <c r="U2374" i="2"/>
  <c r="V2374" i="2"/>
  <c r="U2375" i="2"/>
  <c r="V2375" i="2"/>
  <c r="U2376" i="2"/>
  <c r="V2376" i="2"/>
  <c r="U2377" i="2"/>
  <c r="V2377" i="2"/>
  <c r="U2378" i="2"/>
  <c r="V2378" i="2"/>
  <c r="U2379" i="2"/>
  <c r="V2379" i="2"/>
  <c r="U2380" i="2"/>
  <c r="V2380" i="2"/>
  <c r="U2381" i="2"/>
  <c r="V2381" i="2"/>
  <c r="U2382" i="2"/>
  <c r="V2382" i="2"/>
  <c r="U2383" i="2"/>
  <c r="V2383" i="2"/>
  <c r="U2384" i="2"/>
  <c r="V2384" i="2"/>
  <c r="U2385" i="2"/>
  <c r="V2385" i="2"/>
  <c r="U2386" i="2"/>
  <c r="V2386" i="2"/>
  <c r="U2387" i="2"/>
  <c r="V2387" i="2"/>
  <c r="U2388" i="2"/>
  <c r="V2388" i="2"/>
  <c r="U2389" i="2"/>
  <c r="V2389" i="2"/>
  <c r="U2390" i="2"/>
  <c r="V2390" i="2"/>
  <c r="U2391" i="2"/>
  <c r="V2391" i="2"/>
  <c r="U2392" i="2"/>
  <c r="V2392" i="2"/>
  <c r="U2393" i="2"/>
  <c r="V2393" i="2"/>
  <c r="U2394" i="2"/>
  <c r="V2394" i="2"/>
  <c r="U2395" i="2"/>
  <c r="V2395" i="2"/>
  <c r="U2396" i="2"/>
  <c r="V2396" i="2"/>
  <c r="U2397" i="2"/>
  <c r="V2397" i="2"/>
  <c r="U2398" i="2"/>
  <c r="V2398" i="2"/>
  <c r="U2399" i="2"/>
  <c r="V2399" i="2"/>
  <c r="U2400" i="2"/>
  <c r="V2400" i="2"/>
  <c r="U2401" i="2"/>
  <c r="V2401" i="2"/>
  <c r="U2402" i="2"/>
  <c r="V2402" i="2"/>
  <c r="U2403" i="2"/>
  <c r="V2403" i="2"/>
  <c r="U2404" i="2"/>
  <c r="V2404" i="2"/>
  <c r="U2405" i="2"/>
  <c r="V2405" i="2"/>
  <c r="U2406" i="2"/>
  <c r="V2406" i="2"/>
  <c r="U2407" i="2"/>
  <c r="V2407" i="2"/>
  <c r="U2408" i="2"/>
  <c r="V2408" i="2"/>
  <c r="U2409" i="2"/>
  <c r="V2409" i="2"/>
  <c r="U2410" i="2"/>
  <c r="V2410" i="2"/>
  <c r="U2411" i="2"/>
  <c r="V2411" i="2"/>
  <c r="U2412" i="2"/>
  <c r="V2412" i="2"/>
  <c r="U2413" i="2"/>
  <c r="V2413" i="2"/>
  <c r="U2414" i="2"/>
  <c r="V2414" i="2"/>
  <c r="U2415" i="2"/>
  <c r="V2415" i="2"/>
  <c r="U2416" i="2"/>
  <c r="V2416" i="2"/>
  <c r="U2417" i="2"/>
  <c r="V2417" i="2"/>
  <c r="U2418" i="2"/>
  <c r="V2418" i="2"/>
  <c r="U2419" i="2"/>
  <c r="V2419" i="2"/>
  <c r="U2420" i="2"/>
  <c r="V2420" i="2"/>
  <c r="U2421" i="2"/>
  <c r="V2421" i="2"/>
  <c r="U2422" i="2"/>
  <c r="V2422" i="2"/>
  <c r="U2423" i="2"/>
  <c r="V2423" i="2"/>
  <c r="U2424" i="2"/>
  <c r="V2424" i="2"/>
  <c r="U2425" i="2"/>
  <c r="V2425" i="2"/>
  <c r="U2426" i="2"/>
  <c r="V2426" i="2"/>
  <c r="U2427" i="2"/>
  <c r="V2427" i="2"/>
  <c r="U2428" i="2"/>
  <c r="V2428" i="2"/>
  <c r="U2429" i="2"/>
  <c r="V2429" i="2"/>
  <c r="U2430" i="2"/>
  <c r="V2430" i="2"/>
  <c r="U2431" i="2"/>
  <c r="V2431" i="2"/>
  <c r="U2432" i="2"/>
  <c r="V2432" i="2"/>
  <c r="U2433" i="2"/>
  <c r="V2433" i="2"/>
  <c r="U2434" i="2"/>
  <c r="V2434" i="2"/>
  <c r="U2435" i="2"/>
  <c r="V2435" i="2"/>
  <c r="U2436" i="2"/>
  <c r="V2436" i="2"/>
  <c r="U2437" i="2"/>
  <c r="V2437" i="2"/>
  <c r="U2438" i="2"/>
  <c r="V2438" i="2"/>
  <c r="U2439" i="2"/>
  <c r="V2439" i="2"/>
  <c r="U2440" i="2"/>
  <c r="V2440" i="2"/>
  <c r="U2441" i="2"/>
  <c r="V2441" i="2"/>
  <c r="U2442" i="2"/>
  <c r="V2442" i="2"/>
  <c r="U2443" i="2"/>
  <c r="V2443" i="2"/>
  <c r="U2444" i="2"/>
  <c r="V2444" i="2"/>
  <c r="U2445" i="2"/>
  <c r="V2445" i="2"/>
  <c r="U2446" i="2"/>
  <c r="V2446" i="2"/>
  <c r="U2447" i="2"/>
  <c r="V2447" i="2"/>
  <c r="U2448" i="2"/>
  <c r="V2448" i="2"/>
  <c r="U2449" i="2"/>
  <c r="V2449" i="2"/>
  <c r="U2450" i="2"/>
  <c r="V2450" i="2"/>
  <c r="U2451" i="2"/>
  <c r="V2451" i="2"/>
  <c r="U2452" i="2"/>
  <c r="V2452" i="2"/>
  <c r="U2453" i="2"/>
  <c r="V2453" i="2"/>
  <c r="U2454" i="2"/>
  <c r="V2454" i="2"/>
  <c r="U2455" i="2"/>
  <c r="V2455" i="2"/>
  <c r="U2456" i="2"/>
  <c r="V2456" i="2"/>
  <c r="U2457" i="2"/>
  <c r="V2457" i="2"/>
  <c r="U2458" i="2"/>
  <c r="V2458" i="2"/>
  <c r="U2459" i="2"/>
  <c r="V2459" i="2"/>
  <c r="U2460" i="2"/>
  <c r="V2460" i="2"/>
  <c r="U2461" i="2"/>
  <c r="V2461" i="2"/>
  <c r="U2462" i="2"/>
  <c r="V2462" i="2"/>
  <c r="U2463" i="2"/>
  <c r="V2463" i="2"/>
  <c r="U2464" i="2"/>
  <c r="V2464" i="2"/>
  <c r="U2465" i="2"/>
  <c r="V2465" i="2"/>
  <c r="U2466" i="2"/>
  <c r="V2466" i="2"/>
  <c r="U2467" i="2"/>
  <c r="V2467" i="2"/>
  <c r="U2468" i="2"/>
  <c r="V2468" i="2"/>
  <c r="U2469" i="2"/>
  <c r="V2469" i="2"/>
  <c r="U2470" i="2"/>
  <c r="V2470" i="2"/>
  <c r="U2471" i="2"/>
  <c r="V2471" i="2"/>
  <c r="U2472" i="2"/>
  <c r="V2472" i="2"/>
  <c r="U2473" i="2"/>
  <c r="V2473" i="2"/>
  <c r="U2474" i="2"/>
  <c r="V2474" i="2"/>
  <c r="U2475" i="2"/>
  <c r="V2475" i="2"/>
  <c r="U2476" i="2"/>
  <c r="V2476" i="2"/>
  <c r="U2477" i="2"/>
  <c r="V2477" i="2"/>
  <c r="U2478" i="2"/>
  <c r="V2478" i="2"/>
  <c r="U2479" i="2"/>
  <c r="V2479" i="2"/>
  <c r="U2480" i="2"/>
  <c r="V2480" i="2"/>
  <c r="U2481" i="2"/>
  <c r="V2481" i="2"/>
  <c r="U2482" i="2"/>
  <c r="V2482" i="2"/>
  <c r="U2483" i="2"/>
  <c r="V2483" i="2"/>
  <c r="U2484" i="2"/>
  <c r="V2484" i="2"/>
  <c r="U2485" i="2"/>
  <c r="V2485" i="2"/>
  <c r="U2486" i="2"/>
  <c r="V2486" i="2"/>
  <c r="U2487" i="2"/>
  <c r="V2487" i="2"/>
  <c r="U2488" i="2"/>
  <c r="V2488" i="2"/>
  <c r="U2489" i="2"/>
  <c r="V2489" i="2"/>
  <c r="U2490" i="2"/>
  <c r="V2490" i="2"/>
  <c r="U2491" i="2"/>
  <c r="V2491" i="2"/>
  <c r="U2492" i="2"/>
  <c r="V2492" i="2"/>
  <c r="U2493" i="2"/>
  <c r="V2493" i="2"/>
  <c r="U2494" i="2"/>
  <c r="V2494" i="2"/>
  <c r="U2495" i="2"/>
  <c r="V2495" i="2"/>
  <c r="U2496" i="2"/>
  <c r="V2496" i="2"/>
  <c r="U2497" i="2"/>
  <c r="V2497" i="2"/>
  <c r="U2498" i="2"/>
  <c r="V2498" i="2"/>
  <c r="U2499" i="2"/>
  <c r="V2499" i="2"/>
  <c r="U2500" i="2"/>
  <c r="V2500" i="2"/>
  <c r="U2501" i="2"/>
  <c r="V2501" i="2"/>
  <c r="U2502" i="2"/>
  <c r="V2502" i="2"/>
  <c r="U2503" i="2"/>
  <c r="V2503" i="2"/>
  <c r="U2504" i="2"/>
  <c r="V2504" i="2"/>
  <c r="U2505" i="2"/>
  <c r="V2505" i="2"/>
  <c r="U2506" i="2"/>
  <c r="V2506" i="2"/>
  <c r="U2507" i="2"/>
  <c r="V2507" i="2"/>
  <c r="U2508" i="2"/>
  <c r="V2508" i="2"/>
  <c r="U2509" i="2"/>
  <c r="V2509" i="2"/>
  <c r="U2510" i="2"/>
  <c r="V2510" i="2"/>
  <c r="U2511" i="2"/>
  <c r="V2511" i="2"/>
  <c r="U2512" i="2"/>
  <c r="V2512" i="2"/>
  <c r="U2513" i="2"/>
  <c r="V2513" i="2"/>
  <c r="U2514" i="2"/>
  <c r="V2514" i="2"/>
  <c r="U2515" i="2"/>
  <c r="V2515" i="2"/>
  <c r="U2516" i="2"/>
  <c r="V2516" i="2"/>
  <c r="U2517" i="2"/>
  <c r="V2517" i="2"/>
  <c r="U2518" i="2"/>
  <c r="V2518" i="2"/>
  <c r="U2519" i="2"/>
  <c r="V2519" i="2"/>
  <c r="U2520" i="2"/>
  <c r="V2520" i="2"/>
  <c r="U2521" i="2"/>
  <c r="V2521" i="2"/>
  <c r="U2522" i="2"/>
  <c r="V2522" i="2"/>
  <c r="U2523" i="2"/>
  <c r="V2523" i="2"/>
  <c r="U2524" i="2"/>
  <c r="V2524" i="2"/>
  <c r="U2525" i="2"/>
  <c r="V2525" i="2"/>
  <c r="U2526" i="2"/>
  <c r="V2526" i="2"/>
  <c r="U2527" i="2"/>
  <c r="V2527" i="2"/>
  <c r="U2528" i="2"/>
  <c r="V2528" i="2"/>
  <c r="U2529" i="2"/>
  <c r="V2529" i="2"/>
  <c r="U2530" i="2"/>
  <c r="V2530" i="2"/>
  <c r="U2531" i="2"/>
  <c r="V2531" i="2"/>
  <c r="U2532" i="2"/>
  <c r="V2532" i="2"/>
  <c r="U2533" i="2"/>
  <c r="V2533" i="2"/>
  <c r="U2534" i="2"/>
  <c r="V2534" i="2"/>
  <c r="U2535" i="2"/>
  <c r="V2535" i="2"/>
  <c r="U2536" i="2"/>
  <c r="V2536" i="2"/>
  <c r="U2537" i="2"/>
  <c r="V2537" i="2"/>
  <c r="U2538" i="2"/>
  <c r="V2538" i="2"/>
  <c r="U2539" i="2"/>
  <c r="V2539" i="2"/>
  <c r="U2540" i="2"/>
  <c r="V2540" i="2"/>
  <c r="U2541" i="2"/>
  <c r="V2541" i="2"/>
  <c r="U2542" i="2"/>
  <c r="V2542" i="2"/>
  <c r="U2543" i="2"/>
  <c r="V2543" i="2"/>
  <c r="U2544" i="2"/>
  <c r="V2544" i="2"/>
  <c r="U2545" i="2"/>
  <c r="V2545" i="2"/>
  <c r="U2546" i="2"/>
  <c r="V2546" i="2"/>
  <c r="U2547" i="2"/>
  <c r="V2547" i="2"/>
  <c r="U2548" i="2"/>
  <c r="V2548" i="2"/>
  <c r="U2549" i="2"/>
  <c r="V2549" i="2"/>
  <c r="U2550" i="2"/>
  <c r="V2550" i="2"/>
  <c r="U2551" i="2"/>
  <c r="V2551" i="2"/>
  <c r="U2552" i="2"/>
  <c r="V2552" i="2"/>
  <c r="U2553" i="2"/>
  <c r="V2553" i="2"/>
  <c r="U2554" i="2"/>
  <c r="V2554" i="2"/>
  <c r="U2555" i="2"/>
  <c r="V2555" i="2"/>
  <c r="U2556" i="2"/>
  <c r="V2556" i="2"/>
  <c r="U2557" i="2"/>
  <c r="V2557" i="2"/>
  <c r="U2558" i="2"/>
  <c r="V2558" i="2"/>
  <c r="U2559" i="2"/>
  <c r="V2559" i="2"/>
  <c r="U2560" i="2"/>
  <c r="V2560" i="2"/>
  <c r="U2561" i="2"/>
  <c r="V2561" i="2"/>
  <c r="U2562" i="2"/>
  <c r="V2562" i="2"/>
  <c r="U2563" i="2"/>
  <c r="V2563" i="2"/>
  <c r="U2564" i="2"/>
  <c r="V2564" i="2"/>
  <c r="U2565" i="2"/>
  <c r="V2565" i="2"/>
  <c r="U2566" i="2"/>
  <c r="V2566" i="2"/>
  <c r="U2567" i="2"/>
  <c r="V2567" i="2"/>
  <c r="U2568" i="2"/>
  <c r="V2568" i="2"/>
  <c r="U2569" i="2"/>
  <c r="V2569" i="2"/>
  <c r="U2570" i="2"/>
  <c r="V2570" i="2"/>
  <c r="U2571" i="2"/>
  <c r="V2571" i="2"/>
  <c r="U2572" i="2"/>
  <c r="V2572" i="2"/>
  <c r="U2573" i="2"/>
  <c r="V2573" i="2"/>
  <c r="U2574" i="2"/>
  <c r="V2574" i="2"/>
  <c r="U2575" i="2"/>
  <c r="V2575" i="2"/>
  <c r="U2576" i="2"/>
  <c r="V2576" i="2"/>
  <c r="U2577" i="2"/>
  <c r="V2577" i="2"/>
  <c r="U2578" i="2"/>
  <c r="V2578" i="2"/>
  <c r="U2579" i="2"/>
  <c r="V2579" i="2"/>
  <c r="U2580" i="2"/>
  <c r="V2580" i="2"/>
  <c r="U2581" i="2"/>
  <c r="V2581" i="2"/>
  <c r="U2582" i="2"/>
  <c r="V2582" i="2"/>
  <c r="U2583" i="2"/>
  <c r="V2583" i="2"/>
  <c r="U2584" i="2"/>
  <c r="V2584" i="2"/>
  <c r="U2585" i="2"/>
  <c r="V2585" i="2"/>
  <c r="U2586" i="2"/>
  <c r="V2586" i="2"/>
  <c r="U2587" i="2"/>
  <c r="V2587" i="2"/>
  <c r="U2588" i="2"/>
  <c r="V2588" i="2"/>
  <c r="U2589" i="2"/>
  <c r="V2589" i="2"/>
  <c r="U2590" i="2"/>
  <c r="V2590" i="2"/>
  <c r="U2591" i="2"/>
  <c r="V2591" i="2"/>
  <c r="U2592" i="2"/>
  <c r="V2592" i="2"/>
  <c r="U2593" i="2"/>
  <c r="V2593" i="2"/>
  <c r="U2594" i="2"/>
  <c r="V2594" i="2"/>
  <c r="U2595" i="2"/>
  <c r="V2595" i="2"/>
  <c r="U2596" i="2"/>
  <c r="V2596" i="2"/>
  <c r="U2597" i="2"/>
  <c r="V2597" i="2"/>
  <c r="U2598" i="2"/>
  <c r="V2598" i="2"/>
  <c r="U2599" i="2"/>
  <c r="V2599" i="2"/>
  <c r="U2600" i="2"/>
  <c r="V2600" i="2"/>
  <c r="U2601" i="2"/>
  <c r="V2601" i="2"/>
  <c r="U2602" i="2"/>
  <c r="V2602" i="2"/>
  <c r="U2603" i="2"/>
  <c r="V2603" i="2"/>
  <c r="U2604" i="2"/>
  <c r="V2604" i="2"/>
  <c r="U2605" i="2"/>
  <c r="V2605" i="2"/>
  <c r="U2606" i="2"/>
  <c r="V2606" i="2"/>
  <c r="U2607" i="2"/>
  <c r="V2607" i="2"/>
  <c r="U2608" i="2"/>
  <c r="V2608" i="2"/>
  <c r="U2609" i="2"/>
  <c r="V2609" i="2"/>
  <c r="U2610" i="2"/>
  <c r="V2610" i="2"/>
  <c r="U2611" i="2"/>
  <c r="V2611" i="2"/>
  <c r="U2612" i="2"/>
  <c r="V2612" i="2"/>
  <c r="U2613" i="2"/>
  <c r="V2613" i="2"/>
  <c r="U2614" i="2"/>
  <c r="V2614" i="2"/>
  <c r="U2615" i="2"/>
  <c r="V2615" i="2"/>
  <c r="U2616" i="2"/>
  <c r="V2616" i="2"/>
  <c r="U2617" i="2"/>
  <c r="V2617" i="2"/>
  <c r="U2618" i="2"/>
  <c r="V2618" i="2"/>
  <c r="U2619" i="2"/>
  <c r="V2619" i="2"/>
  <c r="U2620" i="2"/>
  <c r="V2620" i="2"/>
  <c r="U2621" i="2"/>
  <c r="V2621" i="2"/>
  <c r="U2622" i="2"/>
  <c r="V2622" i="2"/>
  <c r="U2623" i="2"/>
  <c r="V2623" i="2"/>
  <c r="U2624" i="2"/>
  <c r="V2624" i="2"/>
  <c r="U2625" i="2"/>
  <c r="V2625" i="2"/>
  <c r="U2626" i="2"/>
  <c r="V2626" i="2"/>
  <c r="U2627" i="2"/>
  <c r="V2627" i="2"/>
  <c r="U2628" i="2"/>
  <c r="V2628" i="2"/>
  <c r="U2629" i="2"/>
  <c r="V2629" i="2"/>
  <c r="U2630" i="2"/>
  <c r="V2630" i="2"/>
  <c r="U2631" i="2"/>
  <c r="V2631" i="2"/>
  <c r="U2632" i="2"/>
  <c r="V2632" i="2"/>
  <c r="U2633" i="2"/>
  <c r="V2633" i="2"/>
  <c r="U2634" i="2"/>
  <c r="V2634" i="2"/>
  <c r="U2635" i="2"/>
  <c r="V2635" i="2"/>
  <c r="U2636" i="2"/>
  <c r="V2636" i="2"/>
  <c r="U2637" i="2"/>
  <c r="V2637" i="2"/>
  <c r="U2638" i="2"/>
  <c r="V2638" i="2"/>
  <c r="U2639" i="2"/>
  <c r="V2639" i="2"/>
  <c r="U2640" i="2"/>
  <c r="V2640" i="2"/>
  <c r="U2641" i="2"/>
  <c r="V2641" i="2"/>
  <c r="U2642" i="2"/>
  <c r="V2642" i="2"/>
  <c r="U2643" i="2"/>
  <c r="V2643" i="2"/>
  <c r="U2644" i="2"/>
  <c r="V2644" i="2"/>
  <c r="U2645" i="2"/>
  <c r="V2645" i="2"/>
  <c r="U2646" i="2"/>
  <c r="V2646" i="2"/>
  <c r="U2647" i="2"/>
  <c r="V2647" i="2"/>
  <c r="U2648" i="2"/>
  <c r="V2648" i="2"/>
  <c r="U2649" i="2"/>
  <c r="V2649" i="2"/>
  <c r="U2650" i="2"/>
  <c r="V2650" i="2"/>
  <c r="U2651" i="2"/>
  <c r="V2651" i="2"/>
  <c r="U2652" i="2"/>
  <c r="V2652" i="2"/>
  <c r="U2653" i="2"/>
  <c r="V2653" i="2"/>
  <c r="U2654" i="2"/>
  <c r="V2654" i="2"/>
  <c r="U2655" i="2"/>
  <c r="V2655" i="2"/>
  <c r="U2656" i="2"/>
  <c r="V2656" i="2"/>
  <c r="U2657" i="2"/>
  <c r="V2657" i="2"/>
  <c r="U2658" i="2"/>
  <c r="V2658" i="2"/>
  <c r="U2659" i="2"/>
  <c r="V2659" i="2"/>
  <c r="U2660" i="2"/>
  <c r="V2660" i="2"/>
  <c r="U2661" i="2"/>
  <c r="V2661" i="2"/>
  <c r="U2662" i="2"/>
  <c r="V2662" i="2"/>
  <c r="U2663" i="2"/>
  <c r="V2663" i="2"/>
  <c r="U2664" i="2"/>
  <c r="V2664" i="2"/>
  <c r="U2665" i="2"/>
  <c r="V2665" i="2"/>
  <c r="U2666" i="2"/>
  <c r="V2666" i="2"/>
  <c r="U2667" i="2"/>
  <c r="V2667" i="2"/>
  <c r="U2668" i="2"/>
  <c r="V2668" i="2"/>
  <c r="U2669" i="2"/>
  <c r="V2669" i="2"/>
  <c r="U2670" i="2"/>
  <c r="V2670" i="2"/>
  <c r="U2671" i="2"/>
  <c r="V2671" i="2"/>
  <c r="U2672" i="2"/>
  <c r="V2672" i="2"/>
  <c r="U2673" i="2"/>
  <c r="V2673" i="2"/>
  <c r="U2674" i="2"/>
  <c r="V2674" i="2"/>
  <c r="U2675" i="2"/>
  <c r="V2675" i="2"/>
  <c r="U2676" i="2"/>
  <c r="V2676" i="2"/>
  <c r="U2677" i="2"/>
  <c r="V2677" i="2"/>
  <c r="U2678" i="2"/>
  <c r="V2678" i="2"/>
  <c r="U2679" i="2"/>
  <c r="V2679" i="2"/>
  <c r="U2680" i="2"/>
  <c r="V2680" i="2"/>
  <c r="U2681" i="2"/>
  <c r="V2681" i="2"/>
  <c r="U2682" i="2"/>
  <c r="V2682" i="2"/>
  <c r="U2683" i="2"/>
  <c r="V2683" i="2"/>
  <c r="U2684" i="2"/>
  <c r="V2684" i="2"/>
  <c r="U2685" i="2"/>
  <c r="V2685" i="2"/>
  <c r="U2686" i="2"/>
  <c r="V2686" i="2"/>
  <c r="U2687" i="2"/>
  <c r="V2687" i="2"/>
  <c r="U2688" i="2"/>
  <c r="V2688" i="2"/>
  <c r="U2689" i="2"/>
  <c r="V2689" i="2"/>
  <c r="U2690" i="2"/>
  <c r="V2690" i="2"/>
  <c r="U2691" i="2"/>
  <c r="V2691" i="2"/>
  <c r="U2692" i="2"/>
  <c r="V2692" i="2"/>
  <c r="U2693" i="2"/>
  <c r="V2693" i="2"/>
  <c r="U2694" i="2"/>
  <c r="V2694" i="2"/>
  <c r="U2695" i="2"/>
  <c r="V2695" i="2"/>
  <c r="U2696" i="2"/>
  <c r="V2696" i="2"/>
  <c r="U2697" i="2"/>
  <c r="V2697" i="2"/>
  <c r="U2698" i="2"/>
  <c r="V2698" i="2"/>
  <c r="U2699" i="2"/>
  <c r="V2699" i="2"/>
  <c r="U2700" i="2"/>
  <c r="V2700" i="2"/>
  <c r="U2701" i="2"/>
  <c r="V2701" i="2"/>
  <c r="U2702" i="2"/>
  <c r="V2702" i="2"/>
  <c r="U2703" i="2"/>
  <c r="V2703" i="2"/>
  <c r="U2704" i="2"/>
  <c r="V2704" i="2"/>
  <c r="U2705" i="2"/>
  <c r="V2705" i="2"/>
  <c r="U2706" i="2"/>
  <c r="V2706" i="2"/>
  <c r="U2707" i="2"/>
  <c r="V2707" i="2"/>
  <c r="U2708" i="2"/>
  <c r="V2708" i="2"/>
  <c r="U2709" i="2"/>
  <c r="V2709" i="2"/>
  <c r="U2710" i="2"/>
  <c r="V2710" i="2"/>
  <c r="U2711" i="2"/>
  <c r="V2711" i="2"/>
  <c r="U2712" i="2"/>
  <c r="V2712" i="2"/>
  <c r="U2713" i="2"/>
  <c r="V2713" i="2"/>
  <c r="U2714" i="2"/>
  <c r="V2714" i="2"/>
  <c r="U2715" i="2"/>
  <c r="V2715" i="2"/>
  <c r="U2716" i="2"/>
  <c r="V2716" i="2"/>
  <c r="U2717" i="2"/>
  <c r="V2717" i="2"/>
  <c r="U2718" i="2"/>
  <c r="V2718" i="2"/>
  <c r="U2719" i="2"/>
  <c r="V2719" i="2"/>
  <c r="U2720" i="2"/>
  <c r="V2720" i="2"/>
  <c r="U2721" i="2"/>
  <c r="V2721" i="2"/>
  <c r="U2722" i="2"/>
  <c r="V2722" i="2"/>
  <c r="U2723" i="2"/>
  <c r="V2723" i="2"/>
  <c r="U2724" i="2"/>
  <c r="V2724" i="2"/>
  <c r="U2725" i="2"/>
  <c r="V2725" i="2"/>
  <c r="U2726" i="2"/>
  <c r="V2726" i="2"/>
  <c r="U2727" i="2"/>
  <c r="V2727" i="2"/>
  <c r="U2728" i="2"/>
  <c r="V2728" i="2"/>
  <c r="U2729" i="2"/>
  <c r="V2729" i="2"/>
  <c r="U2730" i="2"/>
  <c r="V2730" i="2"/>
  <c r="U2731" i="2"/>
  <c r="V2731" i="2"/>
  <c r="U2732" i="2"/>
  <c r="V2732" i="2"/>
  <c r="U2733" i="2"/>
  <c r="V2733" i="2"/>
  <c r="U2734" i="2"/>
  <c r="V2734" i="2"/>
  <c r="U2735" i="2"/>
  <c r="V2735" i="2"/>
  <c r="U2736" i="2"/>
  <c r="V2736" i="2"/>
  <c r="U2737" i="2"/>
  <c r="V2737" i="2"/>
  <c r="U2738" i="2"/>
  <c r="V2738" i="2"/>
  <c r="U2739" i="2"/>
  <c r="V2739" i="2"/>
  <c r="U2740" i="2"/>
  <c r="V2740" i="2"/>
  <c r="U2741" i="2"/>
  <c r="V2741" i="2"/>
  <c r="U2742" i="2"/>
  <c r="V2742" i="2"/>
  <c r="U2743" i="2"/>
  <c r="V2743" i="2"/>
  <c r="U2744" i="2"/>
  <c r="V2744" i="2"/>
  <c r="U2745" i="2"/>
  <c r="V2745" i="2"/>
  <c r="U2746" i="2"/>
  <c r="V2746" i="2"/>
  <c r="U2747" i="2"/>
  <c r="V2747" i="2"/>
  <c r="U2748" i="2"/>
  <c r="V2748" i="2"/>
  <c r="U2749" i="2"/>
  <c r="V2749" i="2"/>
  <c r="U2750" i="2"/>
  <c r="V2750" i="2"/>
  <c r="U2751" i="2"/>
  <c r="V2751" i="2"/>
  <c r="U2752" i="2"/>
  <c r="V2752" i="2"/>
  <c r="U2753" i="2"/>
  <c r="V2753" i="2"/>
  <c r="U2754" i="2"/>
  <c r="V2754" i="2"/>
  <c r="U2755" i="2"/>
  <c r="V2755" i="2"/>
  <c r="U2756" i="2"/>
  <c r="V2756" i="2"/>
  <c r="U2757" i="2"/>
  <c r="V2757" i="2"/>
  <c r="U2758" i="2"/>
  <c r="V2758" i="2"/>
  <c r="U2759" i="2"/>
  <c r="V2759" i="2"/>
  <c r="U2760" i="2"/>
  <c r="V2760" i="2"/>
  <c r="U2761" i="2"/>
  <c r="V2761" i="2"/>
  <c r="U2762" i="2"/>
  <c r="V2762" i="2"/>
  <c r="U2763" i="2"/>
  <c r="V2763" i="2"/>
  <c r="U2764" i="2"/>
  <c r="V2764" i="2"/>
  <c r="U2765" i="2"/>
  <c r="V2765" i="2"/>
  <c r="U2766" i="2"/>
  <c r="V2766" i="2"/>
  <c r="U2767" i="2"/>
  <c r="V2767" i="2"/>
  <c r="U2768" i="2"/>
  <c r="V2768" i="2"/>
  <c r="U2769" i="2"/>
  <c r="V2769" i="2"/>
  <c r="U2770" i="2"/>
  <c r="V2770" i="2"/>
  <c r="U2771" i="2"/>
  <c r="V2771" i="2"/>
  <c r="U2772" i="2"/>
  <c r="V2772" i="2"/>
  <c r="U2773" i="2"/>
  <c r="V2773" i="2"/>
  <c r="U2774" i="2"/>
  <c r="V2774" i="2"/>
  <c r="U2775" i="2"/>
  <c r="V2775" i="2"/>
  <c r="U2776" i="2"/>
  <c r="V2776" i="2"/>
  <c r="U2777" i="2"/>
  <c r="V2777" i="2"/>
  <c r="U2778" i="2"/>
  <c r="V2778" i="2"/>
  <c r="U2779" i="2"/>
  <c r="V2779" i="2"/>
  <c r="U2780" i="2"/>
  <c r="V2780" i="2"/>
  <c r="U2781" i="2"/>
  <c r="V2781" i="2"/>
  <c r="U2782" i="2"/>
  <c r="V2782" i="2"/>
  <c r="U2783" i="2"/>
  <c r="V2783" i="2"/>
  <c r="U2784" i="2"/>
  <c r="V2784" i="2"/>
  <c r="U2785" i="2"/>
  <c r="V2785" i="2"/>
  <c r="U2786" i="2"/>
  <c r="V2786" i="2"/>
  <c r="U2787" i="2"/>
  <c r="V2787" i="2"/>
  <c r="U2788" i="2"/>
  <c r="V2788" i="2"/>
  <c r="U2789" i="2"/>
  <c r="V2789" i="2"/>
  <c r="U2790" i="2"/>
  <c r="V2790" i="2"/>
  <c r="U2791" i="2"/>
  <c r="V2791" i="2"/>
  <c r="U2792" i="2"/>
  <c r="V2792" i="2"/>
  <c r="U2793" i="2"/>
  <c r="V2793" i="2"/>
  <c r="U2794" i="2"/>
  <c r="V2794" i="2"/>
  <c r="U2795" i="2"/>
  <c r="V2795" i="2"/>
  <c r="U2796" i="2"/>
  <c r="V2796" i="2"/>
  <c r="U2797" i="2"/>
  <c r="V2797" i="2"/>
  <c r="U2798" i="2"/>
  <c r="V2798" i="2"/>
  <c r="U2799" i="2"/>
  <c r="V2799" i="2"/>
  <c r="U2800" i="2"/>
  <c r="V2800" i="2"/>
  <c r="U2801" i="2"/>
  <c r="V2801" i="2"/>
  <c r="U2802" i="2"/>
  <c r="V2802" i="2"/>
  <c r="U2803" i="2"/>
  <c r="V2803" i="2"/>
  <c r="U2804" i="2"/>
  <c r="V2804" i="2"/>
  <c r="U2805" i="2"/>
  <c r="V2805" i="2"/>
  <c r="U2806" i="2"/>
  <c r="V2806" i="2"/>
  <c r="U2807" i="2"/>
  <c r="V2807" i="2"/>
  <c r="U2808" i="2"/>
  <c r="V2808" i="2"/>
  <c r="U2809" i="2"/>
  <c r="V2809" i="2"/>
  <c r="U2810" i="2"/>
  <c r="V2810" i="2"/>
  <c r="U2811" i="2"/>
  <c r="V2811" i="2"/>
  <c r="U2812" i="2"/>
  <c r="V2812" i="2"/>
  <c r="U2813" i="2"/>
  <c r="V2813" i="2"/>
  <c r="U2814" i="2"/>
  <c r="V2814" i="2"/>
  <c r="U2815" i="2"/>
  <c r="V2815" i="2"/>
  <c r="U2816" i="2"/>
  <c r="V2816" i="2"/>
  <c r="U2817" i="2"/>
  <c r="V2817" i="2"/>
  <c r="U2818" i="2"/>
  <c r="V2818" i="2"/>
  <c r="U2819" i="2"/>
  <c r="V2819" i="2"/>
  <c r="U2820" i="2"/>
  <c r="V2820" i="2"/>
  <c r="U2821" i="2"/>
  <c r="V2821" i="2"/>
  <c r="U2822" i="2"/>
  <c r="V2822" i="2"/>
  <c r="U2823" i="2"/>
  <c r="V2823" i="2"/>
  <c r="U2824" i="2"/>
  <c r="V2824" i="2"/>
  <c r="U2825" i="2"/>
  <c r="V2825" i="2"/>
  <c r="U2826" i="2"/>
  <c r="V2826" i="2"/>
  <c r="U2827" i="2"/>
  <c r="V2827" i="2"/>
  <c r="U2828" i="2"/>
  <c r="V2828" i="2"/>
  <c r="U2829" i="2"/>
  <c r="V2829" i="2"/>
  <c r="U2830" i="2"/>
  <c r="V2830" i="2"/>
  <c r="U2831" i="2"/>
  <c r="V2831" i="2"/>
  <c r="U2832" i="2"/>
  <c r="V2832" i="2"/>
  <c r="U2833" i="2"/>
  <c r="V2833" i="2"/>
  <c r="U2834" i="2"/>
  <c r="V2834" i="2"/>
  <c r="U2835" i="2"/>
  <c r="V2835" i="2"/>
  <c r="U2836" i="2"/>
  <c r="V2836" i="2"/>
  <c r="U2837" i="2"/>
  <c r="V2837" i="2"/>
  <c r="U2838" i="2"/>
  <c r="V2838" i="2"/>
  <c r="U2839" i="2"/>
  <c r="V2839" i="2"/>
  <c r="U2840" i="2"/>
  <c r="V2840" i="2"/>
  <c r="U2841" i="2"/>
  <c r="V2841" i="2"/>
  <c r="U2842" i="2"/>
  <c r="V2842" i="2"/>
  <c r="U2843" i="2"/>
  <c r="V2843" i="2"/>
  <c r="U2844" i="2"/>
  <c r="V2844" i="2"/>
  <c r="U2845" i="2"/>
  <c r="V2845" i="2"/>
  <c r="U2846" i="2"/>
  <c r="V2846" i="2"/>
  <c r="U2847" i="2"/>
  <c r="V2847" i="2"/>
  <c r="U2848" i="2"/>
  <c r="V2848" i="2"/>
  <c r="U2849" i="2"/>
  <c r="V2849" i="2"/>
  <c r="U2850" i="2"/>
  <c r="V2850" i="2"/>
  <c r="U2851" i="2"/>
  <c r="V2851" i="2"/>
  <c r="U2852" i="2"/>
  <c r="V2852" i="2"/>
  <c r="U2853" i="2"/>
  <c r="V2853" i="2"/>
  <c r="U2854" i="2"/>
  <c r="V2854" i="2"/>
  <c r="U2855" i="2"/>
  <c r="V2855" i="2"/>
  <c r="U2856" i="2"/>
  <c r="V2856" i="2"/>
  <c r="U2857" i="2"/>
  <c r="V2857" i="2"/>
  <c r="U2858" i="2"/>
  <c r="V2858" i="2"/>
  <c r="U2859" i="2"/>
  <c r="V2859" i="2"/>
  <c r="U2860" i="2"/>
  <c r="V2860" i="2"/>
  <c r="U2861" i="2"/>
  <c r="V2861" i="2"/>
  <c r="U2862" i="2"/>
  <c r="V2862" i="2"/>
  <c r="U2863" i="2"/>
  <c r="V2863" i="2"/>
  <c r="U2864" i="2"/>
  <c r="V2864" i="2"/>
  <c r="U2865" i="2"/>
  <c r="V2865" i="2"/>
  <c r="U2866" i="2"/>
  <c r="V2866" i="2"/>
  <c r="U2867" i="2"/>
  <c r="V2867" i="2"/>
  <c r="U2868" i="2"/>
  <c r="V2868" i="2"/>
  <c r="U2869" i="2"/>
  <c r="V2869" i="2"/>
  <c r="U2870" i="2"/>
  <c r="V2870" i="2"/>
  <c r="U2871" i="2"/>
  <c r="V2871" i="2"/>
  <c r="U2872" i="2"/>
  <c r="V2872" i="2"/>
  <c r="U2873" i="2"/>
  <c r="V2873" i="2"/>
  <c r="U2874" i="2"/>
  <c r="V2874" i="2"/>
  <c r="U2875" i="2"/>
  <c r="V2875" i="2"/>
  <c r="U2876" i="2"/>
  <c r="V2876" i="2"/>
  <c r="U2877" i="2"/>
  <c r="V2877" i="2"/>
  <c r="U2878" i="2"/>
  <c r="V2878" i="2"/>
  <c r="U2879" i="2"/>
  <c r="V2879" i="2"/>
  <c r="U2880" i="2"/>
  <c r="V2880" i="2"/>
  <c r="U2881" i="2"/>
  <c r="V2881" i="2"/>
  <c r="U2882" i="2"/>
  <c r="V2882" i="2"/>
  <c r="U2883" i="2"/>
  <c r="V2883" i="2"/>
  <c r="U2884" i="2"/>
  <c r="V2884" i="2"/>
  <c r="U2885" i="2"/>
  <c r="V2885" i="2"/>
  <c r="U2886" i="2"/>
  <c r="V2886" i="2"/>
  <c r="U2887" i="2"/>
  <c r="V2887" i="2"/>
  <c r="U2888" i="2"/>
  <c r="V2888" i="2"/>
  <c r="U2889" i="2"/>
  <c r="V2889" i="2"/>
  <c r="U2890" i="2"/>
  <c r="V2890" i="2"/>
  <c r="U2891" i="2"/>
  <c r="V2891" i="2"/>
  <c r="U2892" i="2"/>
  <c r="V2892" i="2"/>
  <c r="U2893" i="2"/>
  <c r="V2893" i="2"/>
  <c r="U2894" i="2"/>
  <c r="V2894" i="2"/>
  <c r="U2895" i="2"/>
  <c r="V2895" i="2"/>
  <c r="U2896" i="2"/>
  <c r="V2896" i="2"/>
  <c r="U2897" i="2"/>
  <c r="V2897" i="2"/>
  <c r="U2898" i="2"/>
  <c r="V2898" i="2"/>
  <c r="U2899" i="2"/>
  <c r="V2899" i="2"/>
  <c r="U2900" i="2"/>
  <c r="V2900" i="2"/>
  <c r="U2901" i="2"/>
  <c r="V2901" i="2"/>
  <c r="U2902" i="2"/>
  <c r="V2902" i="2"/>
  <c r="U2903" i="2"/>
  <c r="V2903" i="2"/>
  <c r="U2904" i="2"/>
  <c r="V2904" i="2"/>
  <c r="U2905" i="2"/>
  <c r="V2905" i="2"/>
  <c r="U2906" i="2"/>
  <c r="V2906" i="2"/>
  <c r="U2907" i="2"/>
  <c r="V2907" i="2"/>
  <c r="U2908" i="2"/>
  <c r="V2908" i="2"/>
  <c r="U2909" i="2"/>
  <c r="V2909" i="2"/>
  <c r="U2910" i="2"/>
  <c r="V2910" i="2"/>
  <c r="U2911" i="2"/>
  <c r="V2911" i="2"/>
  <c r="U2912" i="2"/>
  <c r="V2912" i="2"/>
  <c r="U2913" i="2"/>
  <c r="V2913" i="2"/>
  <c r="U2914" i="2"/>
  <c r="V2914" i="2"/>
  <c r="U2915" i="2"/>
  <c r="V2915" i="2"/>
  <c r="U2916" i="2"/>
  <c r="V2916" i="2"/>
  <c r="U2917" i="2"/>
  <c r="V2917" i="2"/>
  <c r="U2918" i="2"/>
  <c r="V2918" i="2"/>
  <c r="U2919" i="2"/>
  <c r="V2919" i="2"/>
  <c r="U2920" i="2"/>
  <c r="V2920" i="2"/>
  <c r="U2921" i="2"/>
  <c r="V2921" i="2"/>
  <c r="U2922" i="2"/>
  <c r="V2922" i="2"/>
  <c r="U2923" i="2"/>
  <c r="V2923" i="2"/>
  <c r="U2924" i="2"/>
  <c r="V2924" i="2"/>
  <c r="U2925" i="2"/>
  <c r="V2925" i="2"/>
  <c r="U2926" i="2"/>
  <c r="V2926" i="2"/>
  <c r="U2927" i="2"/>
  <c r="V2927" i="2"/>
  <c r="U2928" i="2"/>
  <c r="V2928" i="2"/>
  <c r="U2929" i="2"/>
  <c r="V2929" i="2"/>
  <c r="U2930" i="2"/>
  <c r="V2930" i="2"/>
  <c r="U2931" i="2"/>
  <c r="V2931" i="2"/>
  <c r="U2932" i="2"/>
  <c r="V2932" i="2"/>
  <c r="U2933" i="2"/>
  <c r="V2933" i="2"/>
  <c r="U2934" i="2"/>
  <c r="V2934" i="2"/>
  <c r="U2935" i="2"/>
  <c r="V2935" i="2"/>
  <c r="U2936" i="2"/>
  <c r="V2936" i="2"/>
  <c r="U2937" i="2"/>
  <c r="V2937" i="2"/>
  <c r="U2938" i="2"/>
  <c r="V2938" i="2"/>
  <c r="U2939" i="2"/>
  <c r="V2939" i="2"/>
  <c r="U2940" i="2"/>
  <c r="V2940" i="2"/>
  <c r="U2941" i="2"/>
  <c r="V2941" i="2"/>
  <c r="U2942" i="2"/>
  <c r="V2942" i="2"/>
  <c r="U2943" i="2"/>
  <c r="V2943" i="2"/>
  <c r="U2944" i="2"/>
  <c r="V2944" i="2"/>
  <c r="U2945" i="2"/>
  <c r="V2945" i="2"/>
  <c r="U2946" i="2"/>
  <c r="V2946" i="2"/>
  <c r="U2947" i="2"/>
  <c r="V2947" i="2"/>
  <c r="U2948" i="2"/>
  <c r="V2948" i="2"/>
  <c r="U2949" i="2"/>
  <c r="V2949" i="2"/>
  <c r="U2950" i="2"/>
  <c r="V2950" i="2"/>
  <c r="U2951" i="2"/>
  <c r="V2951" i="2"/>
  <c r="U2952" i="2"/>
  <c r="V2952" i="2"/>
  <c r="U2953" i="2"/>
  <c r="V2953" i="2"/>
  <c r="U2954" i="2"/>
  <c r="V2954" i="2"/>
  <c r="U2955" i="2"/>
  <c r="V2955" i="2"/>
  <c r="U2956" i="2"/>
  <c r="V2956" i="2"/>
  <c r="U2957" i="2"/>
  <c r="V2957" i="2"/>
  <c r="U2958" i="2"/>
  <c r="V2958" i="2"/>
  <c r="U2959" i="2"/>
  <c r="V2959" i="2"/>
  <c r="U2960" i="2"/>
  <c r="V2960" i="2"/>
  <c r="U2961" i="2"/>
  <c r="V2961" i="2"/>
  <c r="U2962" i="2"/>
  <c r="V2962" i="2"/>
  <c r="U2963" i="2"/>
  <c r="V2963" i="2"/>
  <c r="U2964" i="2"/>
  <c r="V2964" i="2"/>
  <c r="U2965" i="2"/>
  <c r="V2965" i="2"/>
  <c r="U2966" i="2"/>
  <c r="V2966" i="2"/>
  <c r="U2967" i="2"/>
  <c r="V2967" i="2"/>
  <c r="U2968" i="2"/>
  <c r="V2968" i="2"/>
  <c r="U2969" i="2"/>
  <c r="V2969" i="2"/>
  <c r="U2970" i="2"/>
  <c r="V2970" i="2"/>
  <c r="U2971" i="2"/>
  <c r="V2971" i="2"/>
  <c r="U2972" i="2"/>
  <c r="V2972" i="2"/>
  <c r="U2973" i="2"/>
  <c r="V2973" i="2"/>
  <c r="U2974" i="2"/>
  <c r="V2974" i="2"/>
  <c r="U2975" i="2"/>
  <c r="V2975" i="2"/>
  <c r="U2976" i="2"/>
  <c r="V2976" i="2"/>
  <c r="U2977" i="2"/>
  <c r="V2977" i="2"/>
  <c r="U2978" i="2"/>
  <c r="V2978" i="2"/>
  <c r="U2979" i="2"/>
  <c r="V2979" i="2"/>
  <c r="U2980" i="2"/>
  <c r="V2980" i="2"/>
  <c r="U2981" i="2"/>
  <c r="V2981" i="2"/>
  <c r="U2982" i="2"/>
  <c r="V2982" i="2"/>
  <c r="U2983" i="2"/>
  <c r="V2983" i="2"/>
  <c r="U2984" i="2"/>
  <c r="V2984" i="2"/>
  <c r="U2985" i="2"/>
  <c r="V2985" i="2"/>
  <c r="U2986" i="2"/>
  <c r="V2986" i="2"/>
  <c r="U2987" i="2"/>
  <c r="V2987" i="2"/>
  <c r="U2988" i="2"/>
  <c r="V2988" i="2"/>
  <c r="U2989" i="2"/>
  <c r="V2989" i="2"/>
  <c r="U2990" i="2"/>
  <c r="V2990" i="2"/>
  <c r="U2991" i="2"/>
  <c r="V2991" i="2"/>
  <c r="U2992" i="2"/>
  <c r="V2992" i="2"/>
  <c r="U2993" i="2"/>
  <c r="V2993" i="2"/>
  <c r="U2994" i="2"/>
  <c r="V2994" i="2"/>
  <c r="U2995" i="2"/>
  <c r="V2995" i="2"/>
  <c r="U2996" i="2"/>
  <c r="V2996" i="2"/>
  <c r="U2997" i="2"/>
  <c r="V2997" i="2"/>
  <c r="U2998" i="2"/>
  <c r="V2998" i="2"/>
  <c r="U2999" i="2"/>
  <c r="V2999" i="2"/>
  <c r="U3000" i="2"/>
  <c r="V3000" i="2"/>
  <c r="U3001" i="2"/>
  <c r="V3001" i="2"/>
  <c r="U3002" i="2"/>
  <c r="V3002" i="2"/>
  <c r="U3003" i="2"/>
  <c r="V3003" i="2"/>
  <c r="U3004" i="2"/>
  <c r="V3004" i="2"/>
  <c r="U3005" i="2"/>
  <c r="V3005" i="2"/>
  <c r="U3006" i="2"/>
  <c r="V3006" i="2"/>
  <c r="U3007" i="2"/>
  <c r="V3007" i="2"/>
  <c r="U3008" i="2"/>
  <c r="V3008" i="2"/>
  <c r="U3009" i="2"/>
  <c r="V3009" i="2"/>
  <c r="U3010" i="2"/>
  <c r="V3010" i="2"/>
  <c r="U3011" i="2"/>
  <c r="V3011" i="2"/>
  <c r="U3012" i="2"/>
  <c r="V3012" i="2"/>
  <c r="U3013" i="2"/>
  <c r="V3013" i="2"/>
  <c r="U3014" i="2"/>
  <c r="V3014" i="2"/>
  <c r="U3015" i="2"/>
  <c r="V3015" i="2"/>
  <c r="U3016" i="2"/>
  <c r="V3016" i="2"/>
  <c r="U3017" i="2"/>
  <c r="V3017" i="2"/>
  <c r="U3018" i="2"/>
  <c r="V3018" i="2"/>
  <c r="U3019" i="2"/>
  <c r="V3019" i="2"/>
  <c r="U3020" i="2"/>
  <c r="V3020" i="2"/>
  <c r="U3021" i="2"/>
  <c r="V3021" i="2"/>
  <c r="U3022" i="2"/>
  <c r="V3022" i="2"/>
  <c r="U3023" i="2"/>
  <c r="V3023" i="2"/>
  <c r="U3024" i="2"/>
  <c r="V3024" i="2"/>
  <c r="U3025" i="2"/>
  <c r="V3025" i="2"/>
  <c r="U3026" i="2"/>
  <c r="V3026" i="2"/>
  <c r="U3027" i="2"/>
  <c r="V3027" i="2"/>
  <c r="U3028" i="2"/>
  <c r="V3028" i="2"/>
  <c r="U3029" i="2"/>
  <c r="V3029" i="2"/>
  <c r="U3030" i="2"/>
  <c r="V3030" i="2"/>
  <c r="U3031" i="2"/>
  <c r="V3031" i="2"/>
  <c r="U3032" i="2"/>
  <c r="V3032" i="2"/>
  <c r="U3033" i="2"/>
  <c r="V3033" i="2"/>
  <c r="U3034" i="2"/>
  <c r="V3034" i="2"/>
  <c r="U3035" i="2"/>
  <c r="V3035" i="2"/>
  <c r="U3036" i="2"/>
  <c r="V3036" i="2"/>
  <c r="U3037" i="2"/>
  <c r="V3037" i="2"/>
  <c r="U3038" i="2"/>
  <c r="V3038" i="2"/>
  <c r="U3039" i="2"/>
  <c r="V3039" i="2"/>
  <c r="U3040" i="2"/>
  <c r="V3040" i="2"/>
  <c r="U3041" i="2"/>
  <c r="V3041" i="2"/>
  <c r="U3042" i="2"/>
  <c r="V3042" i="2"/>
  <c r="U3043" i="2"/>
  <c r="V3043" i="2"/>
  <c r="U3044" i="2"/>
  <c r="V3044" i="2"/>
  <c r="U3045" i="2"/>
  <c r="V3045" i="2"/>
  <c r="U3046" i="2"/>
  <c r="V3046" i="2"/>
  <c r="U3047" i="2"/>
  <c r="V3047" i="2"/>
  <c r="U3048" i="2"/>
  <c r="V3048" i="2"/>
  <c r="U3049" i="2"/>
  <c r="V3049" i="2"/>
  <c r="U3050" i="2"/>
  <c r="V3050" i="2"/>
  <c r="U3051" i="2"/>
  <c r="V3051" i="2"/>
  <c r="U3052" i="2"/>
  <c r="V3052" i="2"/>
  <c r="U3053" i="2"/>
  <c r="V3053" i="2"/>
  <c r="U3054" i="2"/>
  <c r="V3054" i="2"/>
  <c r="U3055" i="2"/>
  <c r="V3055" i="2"/>
  <c r="U3056" i="2"/>
  <c r="V3056" i="2"/>
  <c r="U3057" i="2"/>
  <c r="V3057" i="2"/>
  <c r="U3058" i="2"/>
  <c r="V3058" i="2"/>
  <c r="U3059" i="2"/>
  <c r="V3059" i="2"/>
  <c r="U3060" i="2"/>
  <c r="V3060" i="2"/>
  <c r="U3061" i="2"/>
  <c r="V3061" i="2"/>
  <c r="U3062" i="2"/>
  <c r="V3062" i="2"/>
  <c r="U3063" i="2"/>
  <c r="V3063" i="2"/>
  <c r="U3064" i="2"/>
  <c r="V3064" i="2"/>
  <c r="U3065" i="2"/>
  <c r="V3065" i="2"/>
  <c r="U3066" i="2"/>
  <c r="V3066" i="2"/>
  <c r="U3067" i="2"/>
  <c r="V3067" i="2"/>
  <c r="U3068" i="2"/>
  <c r="V3068" i="2"/>
  <c r="U3069" i="2"/>
  <c r="V3069" i="2"/>
  <c r="U3070" i="2"/>
  <c r="V3070" i="2"/>
  <c r="U3071" i="2"/>
  <c r="V3071" i="2"/>
  <c r="U3072" i="2"/>
  <c r="V3072" i="2"/>
  <c r="U3073" i="2"/>
  <c r="V3073" i="2"/>
  <c r="U3074" i="2"/>
  <c r="V3074" i="2"/>
  <c r="U3075" i="2"/>
  <c r="V3075" i="2"/>
  <c r="U3076" i="2"/>
  <c r="V3076" i="2"/>
  <c r="U3077" i="2"/>
  <c r="V3077" i="2"/>
  <c r="U3078" i="2"/>
  <c r="V3078" i="2"/>
  <c r="U3079" i="2"/>
  <c r="V3079" i="2"/>
  <c r="U3080" i="2"/>
  <c r="V3080" i="2"/>
  <c r="U3081" i="2"/>
  <c r="V3081" i="2"/>
  <c r="U3082" i="2"/>
  <c r="V3082" i="2"/>
  <c r="U3083" i="2"/>
  <c r="V3083" i="2"/>
  <c r="U3084" i="2"/>
  <c r="V3084" i="2"/>
  <c r="U3085" i="2"/>
  <c r="V3085" i="2"/>
  <c r="U3086" i="2"/>
  <c r="V3086" i="2"/>
  <c r="U3087" i="2"/>
  <c r="V3087" i="2"/>
  <c r="U3088" i="2"/>
  <c r="V3088" i="2"/>
  <c r="U3089" i="2"/>
  <c r="V3089" i="2"/>
  <c r="U3090" i="2"/>
  <c r="V3090" i="2"/>
  <c r="U3091" i="2"/>
  <c r="V3091" i="2"/>
  <c r="U3092" i="2"/>
  <c r="V3092" i="2"/>
  <c r="U3093" i="2"/>
  <c r="V3093" i="2"/>
  <c r="U3094" i="2"/>
  <c r="V3094" i="2"/>
  <c r="U3095" i="2"/>
  <c r="V3095" i="2"/>
  <c r="U3096" i="2"/>
  <c r="V3096" i="2"/>
  <c r="U3097" i="2"/>
  <c r="V3097" i="2"/>
  <c r="U3098" i="2"/>
  <c r="V3098" i="2"/>
  <c r="U3099" i="2"/>
  <c r="V3099" i="2"/>
  <c r="U3100" i="2"/>
  <c r="V3100" i="2"/>
  <c r="U3101" i="2"/>
  <c r="V3101" i="2"/>
  <c r="U3102" i="2"/>
  <c r="V3102" i="2"/>
  <c r="U3103" i="2"/>
  <c r="V3103" i="2"/>
  <c r="U3104" i="2"/>
  <c r="V3104" i="2"/>
  <c r="U3105" i="2"/>
  <c r="V3105" i="2"/>
  <c r="U3106" i="2"/>
  <c r="V3106" i="2"/>
  <c r="U3107" i="2"/>
  <c r="V3107" i="2"/>
  <c r="U3108" i="2"/>
  <c r="V3108" i="2"/>
  <c r="U3109" i="2"/>
  <c r="V3109" i="2"/>
  <c r="U3110" i="2"/>
  <c r="V3110" i="2"/>
  <c r="U3111" i="2"/>
  <c r="V3111" i="2"/>
  <c r="U3112" i="2"/>
  <c r="V3112" i="2"/>
  <c r="U3113" i="2"/>
  <c r="V3113" i="2"/>
  <c r="U3114" i="2"/>
  <c r="V3114" i="2"/>
  <c r="U3115" i="2"/>
  <c r="V3115" i="2"/>
  <c r="U3116" i="2"/>
  <c r="V3116" i="2"/>
  <c r="U3117" i="2"/>
  <c r="V3117" i="2"/>
  <c r="U3118" i="2"/>
  <c r="V3118" i="2"/>
  <c r="U3119" i="2"/>
  <c r="V3119" i="2"/>
  <c r="U3120" i="2"/>
  <c r="V3120" i="2"/>
  <c r="U3121" i="2"/>
  <c r="V3121" i="2"/>
  <c r="U3122" i="2"/>
  <c r="V3122" i="2"/>
  <c r="U3123" i="2"/>
  <c r="V3123" i="2"/>
  <c r="U3124" i="2"/>
  <c r="V3124" i="2"/>
  <c r="U3125" i="2"/>
  <c r="V3125" i="2"/>
  <c r="U3126" i="2"/>
  <c r="V3126" i="2"/>
  <c r="U3127" i="2"/>
  <c r="V3127" i="2"/>
  <c r="U3128" i="2"/>
  <c r="V3128" i="2"/>
  <c r="U3129" i="2"/>
  <c r="V3129" i="2"/>
  <c r="U3130" i="2"/>
  <c r="V3130" i="2"/>
  <c r="U3131" i="2"/>
  <c r="V3131" i="2"/>
  <c r="U3132" i="2"/>
  <c r="V3132" i="2"/>
  <c r="U3133" i="2"/>
  <c r="V3133" i="2"/>
  <c r="U3134" i="2"/>
  <c r="V3134" i="2"/>
  <c r="U3135" i="2"/>
  <c r="V3135" i="2"/>
  <c r="U3136" i="2"/>
  <c r="V3136" i="2"/>
  <c r="U3137" i="2"/>
  <c r="V3137" i="2"/>
  <c r="U3138" i="2"/>
  <c r="V3138" i="2"/>
  <c r="U3139" i="2"/>
  <c r="V3139" i="2"/>
  <c r="U3140" i="2"/>
  <c r="V3140" i="2"/>
  <c r="U3141" i="2"/>
  <c r="V3141" i="2"/>
  <c r="U3142" i="2"/>
  <c r="V3142" i="2"/>
  <c r="U3143" i="2"/>
  <c r="V3143" i="2"/>
  <c r="U3144" i="2"/>
  <c r="V3144" i="2"/>
  <c r="U3145" i="2"/>
  <c r="V3145" i="2"/>
  <c r="U3146" i="2"/>
  <c r="V3146" i="2"/>
  <c r="U3147" i="2"/>
  <c r="V3147" i="2"/>
  <c r="U3148" i="2"/>
  <c r="V3148" i="2"/>
  <c r="U3149" i="2"/>
  <c r="V3149" i="2"/>
  <c r="U3150" i="2"/>
  <c r="V3150" i="2"/>
  <c r="U3151" i="2"/>
  <c r="V3151" i="2"/>
  <c r="U3152" i="2"/>
  <c r="V3152" i="2"/>
  <c r="U3153" i="2"/>
  <c r="V3153" i="2"/>
  <c r="U3154" i="2"/>
  <c r="V3154" i="2"/>
  <c r="U3155" i="2"/>
  <c r="V3155" i="2"/>
  <c r="U3156" i="2"/>
  <c r="V3156" i="2"/>
  <c r="U3157" i="2"/>
  <c r="V3157" i="2"/>
  <c r="U3158" i="2"/>
  <c r="V3158" i="2"/>
  <c r="U3159" i="2"/>
  <c r="V3159" i="2"/>
  <c r="U3160" i="2"/>
  <c r="V3160" i="2"/>
  <c r="U3161" i="2"/>
  <c r="V3161" i="2"/>
  <c r="U3162" i="2"/>
  <c r="V3162" i="2"/>
  <c r="U3163" i="2"/>
  <c r="V3163" i="2"/>
  <c r="U3164" i="2"/>
  <c r="V3164" i="2"/>
  <c r="U3165" i="2"/>
  <c r="V3165" i="2"/>
  <c r="U3166" i="2"/>
  <c r="V3166" i="2"/>
  <c r="U3167" i="2"/>
  <c r="V3167" i="2"/>
  <c r="U3168" i="2"/>
  <c r="V3168" i="2"/>
  <c r="U3169" i="2"/>
  <c r="V3169" i="2"/>
  <c r="U3170" i="2"/>
  <c r="V3170" i="2"/>
  <c r="U3171" i="2"/>
  <c r="V3171" i="2"/>
  <c r="U3172" i="2"/>
  <c r="V3172" i="2"/>
  <c r="U3173" i="2"/>
  <c r="V3173" i="2"/>
  <c r="U3174" i="2"/>
  <c r="V3174" i="2"/>
  <c r="U3175" i="2"/>
  <c r="V3175" i="2"/>
  <c r="U3176" i="2"/>
  <c r="V3176" i="2"/>
  <c r="U3177" i="2"/>
  <c r="V3177" i="2"/>
  <c r="U3178" i="2"/>
  <c r="V3178" i="2"/>
  <c r="U3179" i="2"/>
  <c r="V3179" i="2"/>
  <c r="U3180" i="2"/>
  <c r="V3180" i="2"/>
  <c r="U3181" i="2"/>
  <c r="V3181" i="2"/>
  <c r="U3182" i="2"/>
  <c r="V3182" i="2"/>
  <c r="U3183" i="2"/>
  <c r="V3183" i="2"/>
  <c r="U3184" i="2"/>
  <c r="V3184" i="2"/>
  <c r="U3185" i="2"/>
  <c r="V3185" i="2"/>
  <c r="U3186" i="2"/>
  <c r="V3186" i="2"/>
  <c r="U3187" i="2"/>
  <c r="V3187" i="2"/>
  <c r="U3188" i="2"/>
  <c r="V3188" i="2"/>
  <c r="U3189" i="2"/>
  <c r="V3189" i="2"/>
  <c r="U3190" i="2"/>
  <c r="V3190" i="2"/>
  <c r="U3191" i="2"/>
  <c r="V3191" i="2"/>
  <c r="U3192" i="2"/>
  <c r="V3192" i="2"/>
  <c r="U3193" i="2"/>
  <c r="V3193" i="2"/>
  <c r="U3194" i="2"/>
  <c r="V3194" i="2"/>
  <c r="U3195" i="2"/>
  <c r="V3195" i="2"/>
  <c r="U3196" i="2"/>
  <c r="V3196" i="2"/>
  <c r="U3197" i="2"/>
  <c r="V3197" i="2"/>
  <c r="U3198" i="2"/>
  <c r="V3198" i="2"/>
  <c r="U3199" i="2"/>
  <c r="V3199" i="2"/>
  <c r="U3200" i="2"/>
  <c r="V3200" i="2"/>
  <c r="U3201" i="2"/>
  <c r="V3201" i="2"/>
  <c r="U3202" i="2"/>
  <c r="V3202" i="2"/>
  <c r="U3203" i="2"/>
  <c r="V3203" i="2"/>
  <c r="U3204" i="2"/>
  <c r="V3204" i="2"/>
  <c r="U3205" i="2"/>
  <c r="V3205" i="2"/>
  <c r="U3206" i="2"/>
  <c r="V3206" i="2"/>
  <c r="U3207" i="2"/>
  <c r="V3207" i="2"/>
  <c r="U3208" i="2"/>
  <c r="V3208" i="2"/>
  <c r="U3209" i="2"/>
  <c r="V3209" i="2"/>
  <c r="U3210" i="2"/>
  <c r="V3210" i="2"/>
  <c r="U3211" i="2"/>
  <c r="V3211" i="2"/>
  <c r="U3212" i="2"/>
  <c r="V3212" i="2"/>
  <c r="U3213" i="2"/>
  <c r="V3213" i="2"/>
  <c r="U3214" i="2"/>
  <c r="V3214" i="2"/>
  <c r="U3215" i="2"/>
  <c r="V3215" i="2"/>
  <c r="U3216" i="2"/>
  <c r="V3216" i="2"/>
  <c r="U3217" i="2"/>
  <c r="V3217" i="2"/>
  <c r="U3218" i="2"/>
  <c r="V3218" i="2"/>
  <c r="U3219" i="2"/>
  <c r="V3219" i="2"/>
  <c r="U3220" i="2"/>
  <c r="V3220" i="2"/>
  <c r="U3221" i="2"/>
  <c r="V3221" i="2"/>
  <c r="U3222" i="2"/>
  <c r="V3222" i="2"/>
  <c r="U3223" i="2"/>
  <c r="V3223" i="2"/>
  <c r="U3224" i="2"/>
  <c r="V3224" i="2"/>
  <c r="U3225" i="2"/>
  <c r="V3225" i="2"/>
  <c r="U3226" i="2"/>
  <c r="V3226" i="2"/>
  <c r="U3227" i="2"/>
  <c r="V3227" i="2"/>
  <c r="U3228" i="2"/>
  <c r="V3228" i="2"/>
  <c r="U3229" i="2"/>
  <c r="V3229" i="2"/>
  <c r="U3230" i="2"/>
  <c r="V3230" i="2"/>
  <c r="U3231" i="2"/>
  <c r="V3231" i="2"/>
  <c r="U3232" i="2"/>
  <c r="V3232" i="2"/>
  <c r="U3233" i="2"/>
  <c r="V3233" i="2"/>
  <c r="U3234" i="2"/>
  <c r="V3234" i="2"/>
  <c r="U3235" i="2"/>
  <c r="V3235" i="2"/>
  <c r="U3236" i="2"/>
  <c r="V3236" i="2"/>
  <c r="U3237" i="2"/>
  <c r="V3237" i="2"/>
  <c r="U3238" i="2"/>
  <c r="V3238" i="2"/>
  <c r="U3239" i="2"/>
  <c r="V3239" i="2"/>
  <c r="U3240" i="2"/>
  <c r="V3240" i="2"/>
  <c r="U3241" i="2"/>
  <c r="V3241" i="2"/>
  <c r="U3242" i="2"/>
  <c r="V3242" i="2"/>
  <c r="U3243" i="2"/>
  <c r="V3243" i="2"/>
  <c r="U3244" i="2"/>
  <c r="V3244" i="2"/>
  <c r="U3245" i="2"/>
  <c r="V3245" i="2"/>
  <c r="U3246" i="2"/>
  <c r="V3246" i="2"/>
  <c r="U3247" i="2"/>
  <c r="V3247" i="2"/>
  <c r="U3248" i="2"/>
  <c r="V3248" i="2"/>
  <c r="U3249" i="2"/>
  <c r="V3249" i="2"/>
  <c r="U3250" i="2"/>
  <c r="V3250" i="2"/>
  <c r="U3251" i="2"/>
  <c r="V3251" i="2"/>
  <c r="U3252" i="2"/>
  <c r="V3252" i="2"/>
  <c r="U3253" i="2"/>
  <c r="V3253" i="2"/>
  <c r="U3254" i="2"/>
  <c r="V3254" i="2"/>
  <c r="U3255" i="2"/>
  <c r="V3255" i="2"/>
  <c r="U3256" i="2"/>
  <c r="V3256" i="2"/>
  <c r="U3257" i="2"/>
  <c r="V3257" i="2"/>
  <c r="U3258" i="2"/>
  <c r="V3258" i="2"/>
  <c r="U3259" i="2"/>
  <c r="V3259" i="2"/>
  <c r="U3260" i="2"/>
  <c r="V3260" i="2"/>
  <c r="U3261" i="2"/>
  <c r="V3261" i="2"/>
  <c r="U3262" i="2"/>
  <c r="V3262" i="2"/>
  <c r="U3263" i="2"/>
  <c r="V3263" i="2"/>
  <c r="U3264" i="2"/>
  <c r="V3264" i="2"/>
  <c r="U3265" i="2"/>
  <c r="V3265" i="2"/>
  <c r="U3266" i="2"/>
  <c r="V3266" i="2"/>
  <c r="U3267" i="2"/>
  <c r="V3267" i="2"/>
  <c r="U3268" i="2"/>
  <c r="V3268" i="2"/>
  <c r="U3269" i="2"/>
  <c r="V3269" i="2"/>
  <c r="U3270" i="2"/>
  <c r="V3270" i="2"/>
  <c r="U3271" i="2"/>
  <c r="V3271" i="2"/>
  <c r="U3272" i="2"/>
  <c r="V3272" i="2"/>
  <c r="U3273" i="2"/>
  <c r="V3273" i="2"/>
  <c r="U3274" i="2"/>
  <c r="V3274" i="2"/>
  <c r="U3275" i="2"/>
  <c r="V3275" i="2"/>
  <c r="U3276" i="2"/>
  <c r="V3276" i="2"/>
  <c r="U3277" i="2"/>
  <c r="V3277" i="2"/>
  <c r="U3278" i="2"/>
  <c r="V3278" i="2"/>
  <c r="U3279" i="2"/>
  <c r="V3279" i="2"/>
  <c r="U3280" i="2"/>
  <c r="V3280" i="2"/>
  <c r="U3281" i="2"/>
  <c r="V3281" i="2"/>
  <c r="U3282" i="2"/>
  <c r="V3282" i="2"/>
  <c r="U3283" i="2"/>
  <c r="V3283" i="2"/>
  <c r="U3284" i="2"/>
  <c r="V3284" i="2"/>
  <c r="U3285" i="2"/>
  <c r="V3285" i="2"/>
  <c r="U3286" i="2"/>
  <c r="V3286" i="2"/>
  <c r="U3287" i="2"/>
  <c r="V3287" i="2"/>
  <c r="U3288" i="2"/>
  <c r="V3288" i="2"/>
  <c r="U3289" i="2"/>
  <c r="V3289" i="2"/>
  <c r="U3290" i="2"/>
  <c r="V3290" i="2"/>
  <c r="U3291" i="2"/>
  <c r="V3291" i="2"/>
  <c r="U3292" i="2"/>
  <c r="V3292" i="2"/>
  <c r="U3293" i="2"/>
  <c r="V3293" i="2"/>
  <c r="U3294" i="2"/>
  <c r="V3294" i="2"/>
  <c r="U3295" i="2"/>
  <c r="V3295" i="2"/>
  <c r="U3296" i="2"/>
  <c r="V3296" i="2"/>
  <c r="U3297" i="2"/>
  <c r="V3297" i="2"/>
  <c r="U3298" i="2"/>
  <c r="V3298" i="2"/>
  <c r="U3299" i="2"/>
  <c r="V3299" i="2"/>
  <c r="U3300" i="2"/>
  <c r="V3300" i="2"/>
  <c r="U3301" i="2"/>
  <c r="V3301" i="2"/>
  <c r="U3302" i="2"/>
  <c r="V3302" i="2"/>
  <c r="U3303" i="2"/>
  <c r="V3303" i="2"/>
  <c r="U3304" i="2"/>
  <c r="V3304" i="2"/>
  <c r="U3305" i="2"/>
  <c r="V3305" i="2"/>
  <c r="U3306" i="2"/>
  <c r="V3306" i="2"/>
  <c r="U3307" i="2"/>
  <c r="V3307" i="2"/>
  <c r="U3308" i="2"/>
  <c r="V3308" i="2"/>
  <c r="U3309" i="2"/>
  <c r="V3309" i="2"/>
  <c r="U3310" i="2"/>
  <c r="V3310" i="2"/>
  <c r="U3311" i="2"/>
  <c r="V3311" i="2"/>
  <c r="U3312" i="2"/>
  <c r="V3312" i="2"/>
  <c r="U3313" i="2"/>
  <c r="V3313" i="2"/>
  <c r="U3314" i="2"/>
  <c r="V3314" i="2"/>
  <c r="U3315" i="2"/>
  <c r="V3315" i="2"/>
  <c r="U3316" i="2"/>
  <c r="V3316" i="2"/>
  <c r="U3317" i="2"/>
  <c r="V3317" i="2"/>
  <c r="U3318" i="2"/>
  <c r="V3318" i="2"/>
  <c r="U3319" i="2"/>
  <c r="V3319" i="2"/>
  <c r="U3320" i="2"/>
  <c r="V3320" i="2"/>
  <c r="U3321" i="2"/>
  <c r="V3321" i="2"/>
  <c r="U3322" i="2"/>
  <c r="V3322" i="2"/>
  <c r="U3323" i="2"/>
  <c r="V3323" i="2"/>
  <c r="U3324" i="2"/>
  <c r="V3324" i="2"/>
  <c r="U3325" i="2"/>
  <c r="V3325" i="2"/>
  <c r="U3326" i="2"/>
  <c r="V3326" i="2"/>
  <c r="U3327" i="2"/>
  <c r="V3327" i="2"/>
  <c r="U3328" i="2"/>
  <c r="V3328" i="2"/>
  <c r="U3329" i="2"/>
  <c r="V3329" i="2"/>
  <c r="U3330" i="2"/>
  <c r="V3330" i="2"/>
  <c r="U3331" i="2"/>
  <c r="V3331" i="2"/>
  <c r="U3332" i="2"/>
  <c r="V3332" i="2"/>
  <c r="U3333" i="2"/>
  <c r="V3333" i="2"/>
  <c r="U3334" i="2"/>
  <c r="V3334" i="2"/>
  <c r="U3335" i="2"/>
  <c r="V3335" i="2"/>
  <c r="U3336" i="2"/>
  <c r="V3336" i="2"/>
  <c r="U3337" i="2"/>
  <c r="V3337" i="2"/>
  <c r="U3338" i="2"/>
  <c r="V3338" i="2"/>
  <c r="U3339" i="2"/>
  <c r="V3339" i="2"/>
  <c r="U3340" i="2"/>
  <c r="V3340" i="2"/>
  <c r="U3341" i="2"/>
  <c r="V3341" i="2"/>
  <c r="U3342" i="2"/>
  <c r="V3342" i="2"/>
  <c r="U3343" i="2"/>
  <c r="V3343" i="2"/>
  <c r="U3344" i="2"/>
  <c r="V3344" i="2"/>
  <c r="U3345" i="2"/>
  <c r="V3345" i="2"/>
  <c r="U3346" i="2"/>
  <c r="V3346" i="2"/>
  <c r="U3347" i="2"/>
  <c r="V3347" i="2"/>
  <c r="U3348" i="2"/>
  <c r="V3348" i="2"/>
  <c r="U3349" i="2"/>
  <c r="V3349" i="2"/>
  <c r="U3350" i="2"/>
  <c r="V3350" i="2"/>
  <c r="U3351" i="2"/>
  <c r="V3351" i="2"/>
  <c r="U3352" i="2"/>
  <c r="V3352" i="2"/>
  <c r="U3353" i="2"/>
  <c r="V3353" i="2"/>
  <c r="U3354" i="2"/>
  <c r="V3354" i="2"/>
  <c r="U3355" i="2"/>
  <c r="V3355" i="2"/>
  <c r="U3356" i="2"/>
  <c r="V3356" i="2"/>
  <c r="U3357" i="2"/>
  <c r="V3357" i="2"/>
  <c r="U3358" i="2"/>
  <c r="V3358" i="2"/>
  <c r="U3359" i="2"/>
  <c r="V3359" i="2"/>
  <c r="U3360" i="2"/>
  <c r="V3360" i="2"/>
  <c r="U3361" i="2"/>
  <c r="V3361" i="2"/>
  <c r="U3362" i="2"/>
  <c r="V3362" i="2"/>
  <c r="U3363" i="2"/>
  <c r="V3363" i="2"/>
  <c r="U3364" i="2"/>
  <c r="V3364" i="2"/>
  <c r="U3365" i="2"/>
  <c r="V3365" i="2"/>
  <c r="U3366" i="2"/>
  <c r="V3366" i="2"/>
  <c r="U3367" i="2"/>
  <c r="V3367" i="2"/>
  <c r="U3368" i="2"/>
  <c r="V3368" i="2"/>
  <c r="U3369" i="2"/>
  <c r="V3369" i="2"/>
  <c r="U3370" i="2"/>
  <c r="V3370" i="2"/>
  <c r="U3371" i="2"/>
  <c r="V3371" i="2"/>
  <c r="U3372" i="2"/>
  <c r="V3372" i="2"/>
  <c r="U3373" i="2"/>
  <c r="V3373" i="2"/>
  <c r="U3374" i="2"/>
  <c r="V3374" i="2"/>
  <c r="U3375" i="2"/>
  <c r="V3375" i="2"/>
  <c r="U3376" i="2"/>
  <c r="V3376" i="2"/>
  <c r="U3377" i="2"/>
  <c r="V3377" i="2"/>
  <c r="U3378" i="2"/>
  <c r="V3378" i="2"/>
  <c r="U3379" i="2"/>
  <c r="V3379" i="2"/>
  <c r="U3380" i="2"/>
  <c r="V3380" i="2"/>
  <c r="U3381" i="2"/>
  <c r="V3381" i="2"/>
  <c r="U3382" i="2"/>
  <c r="V3382" i="2"/>
  <c r="U3383" i="2"/>
  <c r="V3383" i="2"/>
  <c r="U3384" i="2"/>
  <c r="V3384" i="2"/>
  <c r="U3385" i="2"/>
  <c r="V3385" i="2"/>
  <c r="U3386" i="2"/>
  <c r="V3386" i="2"/>
  <c r="U3387" i="2"/>
  <c r="V3387" i="2"/>
  <c r="U3388" i="2"/>
  <c r="V3388" i="2"/>
  <c r="U3389" i="2"/>
  <c r="V3389" i="2"/>
  <c r="U3390" i="2"/>
  <c r="V3390" i="2"/>
  <c r="U3391" i="2"/>
  <c r="V3391" i="2"/>
  <c r="U3392" i="2"/>
  <c r="V3392" i="2"/>
  <c r="U3393" i="2"/>
  <c r="V3393" i="2"/>
  <c r="U3394" i="2"/>
  <c r="V3394" i="2"/>
  <c r="U3395" i="2"/>
  <c r="V3395" i="2"/>
  <c r="U3396" i="2"/>
  <c r="V3396" i="2"/>
  <c r="U3397" i="2"/>
  <c r="V3397" i="2"/>
  <c r="U3398" i="2"/>
  <c r="V3398" i="2"/>
  <c r="U3399" i="2"/>
  <c r="V3399" i="2"/>
  <c r="U3400" i="2"/>
  <c r="V3400" i="2"/>
  <c r="U3401" i="2"/>
  <c r="V3401" i="2"/>
  <c r="U3402" i="2"/>
  <c r="V3402" i="2"/>
  <c r="U3403" i="2"/>
  <c r="V3403" i="2"/>
  <c r="U3404" i="2"/>
  <c r="V3404" i="2"/>
  <c r="U3405" i="2"/>
  <c r="V3405" i="2"/>
  <c r="U3406" i="2"/>
  <c r="V3406" i="2"/>
  <c r="U3407" i="2"/>
  <c r="V3407" i="2"/>
  <c r="U3408" i="2"/>
  <c r="V3408" i="2"/>
  <c r="U3409" i="2"/>
  <c r="V3409" i="2"/>
  <c r="U3410" i="2"/>
  <c r="V3410" i="2"/>
  <c r="U3411" i="2"/>
  <c r="V3411" i="2"/>
  <c r="U3412" i="2"/>
  <c r="V3412" i="2"/>
  <c r="U3413" i="2"/>
  <c r="V3413" i="2"/>
  <c r="U3414" i="2"/>
  <c r="V3414" i="2"/>
  <c r="U3415" i="2"/>
  <c r="V3415" i="2"/>
  <c r="U3416" i="2"/>
  <c r="V3416" i="2"/>
  <c r="U3417" i="2"/>
  <c r="V3417" i="2"/>
  <c r="U3418" i="2"/>
  <c r="V3418" i="2"/>
  <c r="U3419" i="2"/>
  <c r="V3419" i="2"/>
  <c r="U3420" i="2"/>
  <c r="V3420" i="2"/>
  <c r="U3421" i="2"/>
  <c r="V3421" i="2"/>
  <c r="U3422" i="2"/>
  <c r="V3422" i="2"/>
  <c r="U3423" i="2"/>
  <c r="V3423" i="2"/>
  <c r="U3424" i="2"/>
  <c r="V3424" i="2"/>
  <c r="U3425" i="2"/>
  <c r="V3425" i="2"/>
  <c r="U3426" i="2"/>
  <c r="V3426" i="2"/>
  <c r="U3427" i="2"/>
  <c r="V3427" i="2"/>
  <c r="U3428" i="2"/>
  <c r="V3428" i="2"/>
  <c r="U3429" i="2"/>
  <c r="V3429" i="2"/>
  <c r="U3430" i="2"/>
  <c r="V3430" i="2"/>
  <c r="U3431" i="2"/>
  <c r="V3431" i="2"/>
  <c r="U3432" i="2"/>
  <c r="V3432" i="2"/>
  <c r="U3433" i="2"/>
  <c r="V3433" i="2"/>
  <c r="U3434" i="2"/>
  <c r="V3434" i="2"/>
  <c r="U3435" i="2"/>
  <c r="V3435" i="2"/>
  <c r="U3436" i="2"/>
  <c r="V3436" i="2"/>
  <c r="U3437" i="2"/>
  <c r="V3437" i="2"/>
  <c r="U3438" i="2"/>
  <c r="V3438" i="2"/>
  <c r="U3439" i="2"/>
  <c r="V3439" i="2"/>
  <c r="U3440" i="2"/>
  <c r="V3440" i="2"/>
  <c r="U3441" i="2"/>
  <c r="V3441" i="2"/>
  <c r="U3442" i="2"/>
  <c r="V3442" i="2"/>
  <c r="U3443" i="2"/>
  <c r="V3443" i="2"/>
  <c r="U3444" i="2"/>
  <c r="V3444" i="2"/>
  <c r="U3445" i="2"/>
  <c r="V3445" i="2"/>
  <c r="U3446" i="2"/>
  <c r="V3446" i="2"/>
  <c r="U3447" i="2"/>
  <c r="V3447" i="2"/>
  <c r="U3448" i="2"/>
  <c r="V3448" i="2"/>
  <c r="U3449" i="2"/>
  <c r="V3449" i="2"/>
  <c r="U3450" i="2"/>
  <c r="V3450" i="2"/>
  <c r="U3451" i="2"/>
  <c r="V3451" i="2"/>
  <c r="U3452" i="2"/>
  <c r="V3452" i="2"/>
  <c r="U3453" i="2"/>
  <c r="V3453" i="2"/>
  <c r="U3454" i="2"/>
  <c r="V3454" i="2"/>
  <c r="U3455" i="2"/>
  <c r="V3455" i="2"/>
  <c r="U3456" i="2"/>
  <c r="V3456" i="2"/>
  <c r="U3457" i="2"/>
  <c r="V3457" i="2"/>
  <c r="U3458" i="2"/>
  <c r="V3458" i="2"/>
  <c r="U3459" i="2"/>
  <c r="V3459" i="2"/>
  <c r="U3460" i="2"/>
  <c r="V3460" i="2"/>
  <c r="U3461" i="2"/>
  <c r="V3461" i="2"/>
  <c r="U3462" i="2"/>
  <c r="V3462" i="2"/>
  <c r="U3463" i="2"/>
  <c r="V3463" i="2"/>
  <c r="U3464" i="2"/>
  <c r="V3464" i="2"/>
  <c r="U3465" i="2"/>
  <c r="V3465" i="2"/>
  <c r="U3466" i="2"/>
  <c r="V3466" i="2"/>
  <c r="U3467" i="2"/>
  <c r="V3467" i="2"/>
  <c r="U3468" i="2"/>
  <c r="V3468" i="2"/>
  <c r="U3469" i="2"/>
  <c r="V3469" i="2"/>
  <c r="U3470" i="2"/>
  <c r="V3470" i="2"/>
  <c r="U3471" i="2"/>
  <c r="V3471" i="2"/>
  <c r="U3472" i="2"/>
  <c r="V3472" i="2"/>
  <c r="U3473" i="2"/>
  <c r="V3473" i="2"/>
  <c r="U3474" i="2"/>
  <c r="V3474" i="2"/>
  <c r="U3475" i="2"/>
  <c r="V3475" i="2"/>
  <c r="U3476" i="2"/>
  <c r="V3476" i="2"/>
  <c r="U3477" i="2"/>
  <c r="V3477" i="2"/>
  <c r="U3478" i="2"/>
  <c r="V3478" i="2"/>
  <c r="U3479" i="2"/>
  <c r="V3479" i="2"/>
  <c r="U3480" i="2"/>
  <c r="V3480" i="2"/>
  <c r="U3481" i="2"/>
  <c r="V3481" i="2"/>
  <c r="U3482" i="2"/>
  <c r="V3482" i="2"/>
  <c r="U3483" i="2"/>
  <c r="V3483" i="2"/>
  <c r="U3484" i="2"/>
  <c r="V3484" i="2"/>
  <c r="U3485" i="2"/>
  <c r="V3485" i="2"/>
  <c r="U3486" i="2"/>
  <c r="V3486" i="2"/>
  <c r="U3487" i="2"/>
  <c r="V3487" i="2"/>
  <c r="U3488" i="2"/>
  <c r="V3488" i="2"/>
  <c r="U3489" i="2"/>
  <c r="V3489" i="2"/>
  <c r="U3490" i="2"/>
  <c r="V3490" i="2"/>
  <c r="U3491" i="2"/>
  <c r="V3491" i="2"/>
  <c r="U3492" i="2"/>
  <c r="V3492" i="2"/>
  <c r="U3493" i="2"/>
  <c r="V3493" i="2"/>
  <c r="U3494" i="2"/>
  <c r="V3494" i="2"/>
  <c r="U3495" i="2"/>
  <c r="V3495" i="2"/>
  <c r="U3496" i="2"/>
  <c r="V3496" i="2"/>
  <c r="U3497" i="2"/>
  <c r="V3497" i="2"/>
  <c r="U3498" i="2"/>
  <c r="V3498" i="2"/>
  <c r="U3499" i="2"/>
  <c r="V3499" i="2"/>
  <c r="U3500" i="2"/>
  <c r="V3500" i="2"/>
  <c r="U3501" i="2"/>
  <c r="V3501" i="2"/>
  <c r="U3502" i="2"/>
  <c r="V3502" i="2"/>
  <c r="U3503" i="2"/>
  <c r="V3503" i="2"/>
  <c r="U3504" i="2"/>
  <c r="V3504" i="2"/>
  <c r="U3505" i="2"/>
  <c r="V3505" i="2"/>
  <c r="U3506" i="2"/>
  <c r="V3506" i="2"/>
  <c r="U3507" i="2"/>
  <c r="V3507" i="2"/>
  <c r="U3508" i="2"/>
  <c r="V3508" i="2"/>
  <c r="U3509" i="2"/>
  <c r="V3509" i="2"/>
  <c r="U3510" i="2"/>
  <c r="V3510" i="2"/>
  <c r="U3511" i="2"/>
  <c r="V3511" i="2"/>
  <c r="U3512" i="2"/>
  <c r="V3512" i="2"/>
  <c r="U3513" i="2"/>
  <c r="V3513" i="2"/>
  <c r="U3514" i="2"/>
  <c r="V3514" i="2"/>
  <c r="U3515" i="2"/>
  <c r="V3515" i="2"/>
  <c r="U3516" i="2"/>
  <c r="V3516" i="2"/>
  <c r="U3517" i="2"/>
  <c r="V3517" i="2"/>
  <c r="U3518" i="2"/>
  <c r="V3518" i="2"/>
  <c r="U3519" i="2"/>
  <c r="V3519" i="2"/>
  <c r="U3520" i="2"/>
  <c r="V3520" i="2"/>
  <c r="U3521" i="2"/>
  <c r="V3521" i="2"/>
  <c r="U3522" i="2"/>
  <c r="V3522" i="2"/>
  <c r="U3523" i="2"/>
  <c r="V3523" i="2"/>
  <c r="U3524" i="2"/>
  <c r="V3524" i="2"/>
  <c r="U3525" i="2"/>
  <c r="V3525" i="2"/>
  <c r="U3526" i="2"/>
  <c r="V3526" i="2"/>
  <c r="U3527" i="2"/>
  <c r="V3527" i="2"/>
  <c r="U3528" i="2"/>
  <c r="V3528" i="2"/>
  <c r="U3529" i="2"/>
  <c r="V3529" i="2"/>
  <c r="U3530" i="2"/>
  <c r="V3530" i="2"/>
  <c r="U3531" i="2"/>
  <c r="V3531" i="2"/>
  <c r="U3532" i="2"/>
  <c r="V3532" i="2"/>
  <c r="U3533" i="2"/>
  <c r="V3533" i="2"/>
  <c r="U3534" i="2"/>
  <c r="V3534" i="2"/>
  <c r="U3535" i="2"/>
  <c r="V3535" i="2"/>
  <c r="U3536" i="2"/>
  <c r="V3536" i="2"/>
  <c r="U3537" i="2"/>
  <c r="V3537" i="2"/>
  <c r="U3538" i="2"/>
  <c r="V3538" i="2"/>
  <c r="U3539" i="2"/>
  <c r="V3539" i="2"/>
  <c r="U3540" i="2"/>
  <c r="V3540" i="2"/>
  <c r="U3541" i="2"/>
  <c r="V3541" i="2"/>
  <c r="U3542" i="2"/>
  <c r="V3542" i="2"/>
  <c r="U3543" i="2"/>
  <c r="V3543" i="2"/>
  <c r="U3544" i="2"/>
  <c r="V3544" i="2"/>
  <c r="U3545" i="2"/>
  <c r="V3545" i="2"/>
  <c r="U3546" i="2"/>
  <c r="V3546" i="2"/>
  <c r="U3547" i="2"/>
  <c r="V3547" i="2"/>
  <c r="U3548" i="2"/>
  <c r="V3548" i="2"/>
  <c r="U3549" i="2"/>
  <c r="V3549" i="2"/>
  <c r="U3550" i="2"/>
  <c r="V3550" i="2"/>
  <c r="U3551" i="2"/>
  <c r="V3551" i="2"/>
  <c r="U3552" i="2"/>
  <c r="V3552" i="2"/>
  <c r="U3553" i="2"/>
  <c r="V3553" i="2"/>
  <c r="U3554" i="2"/>
  <c r="V3554" i="2"/>
  <c r="U3555" i="2"/>
  <c r="V3555" i="2"/>
  <c r="U3556" i="2"/>
  <c r="V3556" i="2"/>
  <c r="U3557" i="2"/>
  <c r="V3557" i="2"/>
  <c r="U3558" i="2"/>
  <c r="V3558" i="2"/>
  <c r="U3559" i="2"/>
  <c r="V3559" i="2"/>
  <c r="U3560" i="2"/>
  <c r="V3560" i="2"/>
  <c r="U3561" i="2"/>
  <c r="V3561" i="2"/>
  <c r="U3562" i="2"/>
  <c r="V3562" i="2"/>
  <c r="U3563" i="2"/>
  <c r="V3563" i="2"/>
  <c r="U3564" i="2"/>
  <c r="V3564" i="2"/>
  <c r="U3565" i="2"/>
  <c r="V3565" i="2"/>
  <c r="U3566" i="2"/>
  <c r="V3566" i="2"/>
  <c r="U3567" i="2"/>
  <c r="V3567" i="2"/>
  <c r="U3568" i="2"/>
  <c r="V3568" i="2"/>
  <c r="U3569" i="2"/>
  <c r="V3569" i="2"/>
  <c r="U3570" i="2"/>
  <c r="V3570" i="2"/>
  <c r="U3571" i="2"/>
  <c r="V3571" i="2"/>
  <c r="U3572" i="2"/>
  <c r="V3572" i="2"/>
  <c r="U3573" i="2"/>
  <c r="V3573" i="2"/>
  <c r="U3574" i="2"/>
  <c r="V3574" i="2"/>
  <c r="U3575" i="2"/>
  <c r="V3575" i="2"/>
  <c r="U3576" i="2"/>
  <c r="V3576" i="2"/>
  <c r="U3577" i="2"/>
  <c r="V3577" i="2"/>
  <c r="U3578" i="2"/>
  <c r="V3578" i="2"/>
  <c r="U3579" i="2"/>
  <c r="V3579" i="2"/>
  <c r="U3580" i="2"/>
  <c r="V3580" i="2"/>
  <c r="U3581" i="2"/>
  <c r="V3581" i="2"/>
  <c r="U3582" i="2"/>
  <c r="V3582" i="2"/>
  <c r="U3583" i="2"/>
  <c r="V3583" i="2"/>
  <c r="U3584" i="2"/>
  <c r="V3584" i="2"/>
  <c r="U3585" i="2"/>
  <c r="V3585" i="2"/>
  <c r="U3586" i="2"/>
  <c r="V3586" i="2"/>
  <c r="U3587" i="2"/>
  <c r="V3587" i="2"/>
  <c r="U3588" i="2"/>
  <c r="V3588" i="2"/>
  <c r="U3589" i="2"/>
  <c r="V3589" i="2"/>
  <c r="U3590" i="2"/>
  <c r="V3590" i="2"/>
  <c r="U3591" i="2"/>
  <c r="V3591" i="2"/>
  <c r="U3592" i="2"/>
  <c r="V3592" i="2"/>
  <c r="U3593" i="2"/>
  <c r="V3593" i="2"/>
  <c r="U3594" i="2"/>
  <c r="V3594" i="2"/>
  <c r="U3595" i="2"/>
  <c r="V3595" i="2"/>
  <c r="U3596" i="2"/>
  <c r="V3596" i="2"/>
  <c r="U3597" i="2"/>
  <c r="V3597" i="2"/>
  <c r="U3598" i="2"/>
  <c r="V3598" i="2"/>
  <c r="U3599" i="2"/>
  <c r="V3599" i="2"/>
  <c r="U3600" i="2"/>
  <c r="V3600" i="2"/>
  <c r="U3601" i="2"/>
  <c r="V3601" i="2"/>
  <c r="U3602" i="2"/>
  <c r="V3602" i="2"/>
  <c r="U3603" i="2"/>
  <c r="V3603" i="2"/>
  <c r="U3604" i="2"/>
  <c r="V3604" i="2"/>
  <c r="U3605" i="2"/>
  <c r="V3605" i="2"/>
  <c r="U3606" i="2"/>
  <c r="V3606" i="2"/>
  <c r="U3607" i="2"/>
  <c r="V3607" i="2"/>
  <c r="U3608" i="2"/>
  <c r="V3608" i="2"/>
  <c r="U3609" i="2"/>
  <c r="V3609" i="2"/>
  <c r="U3610" i="2"/>
  <c r="V3610" i="2"/>
  <c r="U3611" i="2"/>
  <c r="V3611" i="2"/>
  <c r="U3612" i="2"/>
  <c r="V3612" i="2"/>
  <c r="U3613" i="2"/>
  <c r="V3613" i="2"/>
  <c r="U3614" i="2"/>
  <c r="V3614" i="2"/>
  <c r="U3615" i="2"/>
  <c r="V3615" i="2"/>
  <c r="U3616" i="2"/>
  <c r="V3616" i="2"/>
  <c r="U3617" i="2"/>
  <c r="V3617" i="2"/>
  <c r="U3618" i="2"/>
  <c r="V3618" i="2"/>
  <c r="U3619" i="2"/>
  <c r="V3619" i="2"/>
  <c r="U3620" i="2"/>
  <c r="V3620" i="2"/>
  <c r="U3621" i="2"/>
  <c r="V3621" i="2"/>
  <c r="U3622" i="2"/>
  <c r="V3622" i="2"/>
  <c r="U3623" i="2"/>
  <c r="V3623" i="2"/>
  <c r="U3624" i="2"/>
  <c r="V3624" i="2"/>
  <c r="U3625" i="2"/>
  <c r="V3625" i="2"/>
  <c r="U3626" i="2"/>
  <c r="V3626" i="2"/>
  <c r="U3627" i="2"/>
  <c r="V3627" i="2"/>
  <c r="U3628" i="2"/>
  <c r="V3628" i="2"/>
  <c r="U3629" i="2"/>
  <c r="V3629" i="2"/>
  <c r="U3630" i="2"/>
  <c r="V3630" i="2"/>
  <c r="U3631" i="2"/>
  <c r="V3631" i="2"/>
  <c r="U3632" i="2"/>
  <c r="V3632" i="2"/>
  <c r="U3633" i="2"/>
  <c r="V3633" i="2"/>
  <c r="U3634" i="2"/>
  <c r="V3634" i="2"/>
  <c r="U3635" i="2"/>
  <c r="V3635" i="2"/>
  <c r="U3636" i="2"/>
  <c r="V3636" i="2"/>
  <c r="U3637" i="2"/>
  <c r="V3637" i="2"/>
  <c r="U3638" i="2"/>
  <c r="V3638" i="2"/>
  <c r="U3639" i="2"/>
  <c r="V3639" i="2"/>
  <c r="U3640" i="2"/>
  <c r="V3640" i="2"/>
  <c r="U3641" i="2"/>
  <c r="V3641" i="2"/>
  <c r="U3642" i="2"/>
  <c r="V3642" i="2"/>
  <c r="U3643" i="2"/>
  <c r="V3643" i="2"/>
  <c r="U3644" i="2"/>
  <c r="V3644" i="2"/>
  <c r="U3645" i="2"/>
  <c r="V3645" i="2"/>
  <c r="U3646" i="2"/>
  <c r="V3646" i="2"/>
  <c r="U3647" i="2"/>
  <c r="V3647" i="2"/>
  <c r="U3648" i="2"/>
  <c r="V3648" i="2"/>
  <c r="U3649" i="2"/>
  <c r="V3649" i="2"/>
  <c r="U3650" i="2"/>
  <c r="V3650" i="2"/>
  <c r="U3651" i="2"/>
  <c r="V3651" i="2"/>
  <c r="U3652" i="2"/>
  <c r="V3652" i="2"/>
  <c r="U3653" i="2"/>
  <c r="V3653" i="2"/>
  <c r="U3654" i="2"/>
  <c r="V3654" i="2"/>
  <c r="U3655" i="2"/>
  <c r="V3655" i="2"/>
  <c r="U3656" i="2"/>
  <c r="V3656" i="2"/>
  <c r="U3657" i="2"/>
  <c r="V3657" i="2"/>
  <c r="U3658" i="2"/>
  <c r="V3658" i="2"/>
  <c r="U3659" i="2"/>
  <c r="V3659" i="2"/>
  <c r="U3660" i="2"/>
  <c r="V3660" i="2"/>
  <c r="U3661" i="2"/>
  <c r="V3661" i="2"/>
  <c r="U3662" i="2"/>
  <c r="V3662" i="2"/>
  <c r="U3663" i="2"/>
  <c r="V3663" i="2"/>
  <c r="U3664" i="2"/>
  <c r="V3664" i="2"/>
  <c r="U3665" i="2"/>
  <c r="V3665" i="2"/>
  <c r="U3666" i="2"/>
  <c r="V3666" i="2"/>
  <c r="U3667" i="2"/>
  <c r="V3667" i="2"/>
  <c r="U3668" i="2"/>
  <c r="V3668" i="2"/>
  <c r="U3669" i="2"/>
  <c r="V3669" i="2"/>
  <c r="U3670" i="2"/>
  <c r="V3670" i="2"/>
  <c r="U3671" i="2"/>
  <c r="V3671" i="2"/>
  <c r="U3672" i="2"/>
  <c r="V3672" i="2"/>
  <c r="U3673" i="2"/>
  <c r="V3673" i="2"/>
  <c r="U3674" i="2"/>
  <c r="V3674" i="2"/>
  <c r="U3675" i="2"/>
  <c r="V3675" i="2"/>
  <c r="U3676" i="2"/>
  <c r="V3676" i="2"/>
  <c r="U3677" i="2"/>
  <c r="V3677" i="2"/>
  <c r="U3678" i="2"/>
  <c r="V3678" i="2"/>
  <c r="U3679" i="2"/>
  <c r="V3679" i="2"/>
  <c r="U3680" i="2"/>
  <c r="V3680" i="2"/>
  <c r="U3681" i="2"/>
  <c r="V3681" i="2"/>
  <c r="U3682" i="2"/>
  <c r="V3682" i="2"/>
  <c r="U3683" i="2"/>
  <c r="V3683" i="2"/>
  <c r="U3684" i="2"/>
  <c r="V3684" i="2"/>
  <c r="U3685" i="2"/>
  <c r="V3685" i="2"/>
  <c r="U3686" i="2"/>
  <c r="V3686" i="2"/>
  <c r="U3687" i="2"/>
  <c r="V3687" i="2"/>
  <c r="U3688" i="2"/>
  <c r="V3688" i="2"/>
  <c r="U3689" i="2"/>
  <c r="V3689" i="2"/>
  <c r="U3690" i="2"/>
  <c r="V3690" i="2"/>
  <c r="U3691" i="2"/>
  <c r="V3691" i="2"/>
  <c r="U3692" i="2"/>
  <c r="V3692" i="2"/>
  <c r="U3693" i="2"/>
  <c r="V3693" i="2"/>
  <c r="U3694" i="2"/>
  <c r="V3694" i="2"/>
  <c r="U3695" i="2"/>
  <c r="V3695" i="2"/>
  <c r="U3696" i="2"/>
  <c r="V3696" i="2"/>
  <c r="U3697" i="2"/>
  <c r="V3697" i="2"/>
  <c r="U3698" i="2"/>
  <c r="V3698" i="2"/>
  <c r="U3699" i="2"/>
  <c r="V3699" i="2"/>
  <c r="U3700" i="2"/>
  <c r="V3700" i="2"/>
  <c r="U3701" i="2"/>
  <c r="V3701" i="2"/>
  <c r="U3702" i="2"/>
  <c r="V3702" i="2"/>
  <c r="U3703" i="2"/>
  <c r="V3703" i="2"/>
  <c r="U3704" i="2"/>
  <c r="V3704" i="2"/>
  <c r="U3705" i="2"/>
  <c r="V3705" i="2"/>
  <c r="U3706" i="2"/>
  <c r="V3706" i="2"/>
  <c r="U3707" i="2"/>
  <c r="V3707" i="2"/>
  <c r="U3708" i="2"/>
  <c r="V3708" i="2"/>
  <c r="U3709" i="2"/>
  <c r="V3709" i="2"/>
  <c r="U3710" i="2"/>
  <c r="V3710" i="2"/>
  <c r="U3711" i="2"/>
  <c r="V3711" i="2"/>
  <c r="U3712" i="2"/>
  <c r="V3712" i="2"/>
  <c r="U3713" i="2"/>
  <c r="V3713" i="2"/>
  <c r="U3714" i="2"/>
  <c r="V3714" i="2"/>
  <c r="U3715" i="2"/>
  <c r="V3715" i="2"/>
  <c r="U3716" i="2"/>
  <c r="V3716" i="2"/>
  <c r="U3717" i="2"/>
  <c r="V3717" i="2"/>
  <c r="U3718" i="2"/>
  <c r="V3718" i="2"/>
  <c r="U3719" i="2"/>
  <c r="V3719" i="2"/>
  <c r="U3720" i="2"/>
  <c r="V3720" i="2"/>
  <c r="U3721" i="2"/>
  <c r="V3721" i="2"/>
  <c r="U3722" i="2"/>
  <c r="V3722" i="2"/>
  <c r="U3723" i="2"/>
  <c r="V3723" i="2"/>
  <c r="U3724" i="2"/>
  <c r="V3724" i="2"/>
  <c r="U3725" i="2"/>
  <c r="V3725" i="2"/>
  <c r="U3726" i="2"/>
  <c r="V3726" i="2"/>
  <c r="U3727" i="2"/>
  <c r="V3727" i="2"/>
  <c r="U3728" i="2"/>
  <c r="V3728" i="2"/>
  <c r="U3729" i="2"/>
  <c r="V3729" i="2"/>
  <c r="U3730" i="2"/>
  <c r="V3730" i="2"/>
  <c r="U3731" i="2"/>
  <c r="V3731" i="2"/>
  <c r="U3732" i="2"/>
  <c r="V3732" i="2"/>
  <c r="U3733" i="2"/>
  <c r="V3733" i="2"/>
  <c r="U3734" i="2"/>
  <c r="V3734" i="2"/>
  <c r="U3735" i="2"/>
  <c r="V3735" i="2"/>
  <c r="U3736" i="2"/>
  <c r="V3736" i="2"/>
  <c r="U3737" i="2"/>
  <c r="V3737" i="2"/>
  <c r="U3738" i="2"/>
  <c r="V3738" i="2"/>
  <c r="U3739" i="2"/>
  <c r="V3739" i="2"/>
  <c r="U3740" i="2"/>
  <c r="V3740" i="2"/>
  <c r="U3741" i="2"/>
  <c r="V3741" i="2"/>
  <c r="U3742" i="2"/>
  <c r="V3742" i="2"/>
  <c r="U3743" i="2"/>
  <c r="V3743" i="2"/>
  <c r="U3744" i="2"/>
  <c r="V3744" i="2"/>
  <c r="U3745" i="2"/>
  <c r="V3745" i="2"/>
  <c r="U3746" i="2"/>
  <c r="V3746" i="2"/>
  <c r="U3747" i="2"/>
  <c r="V3747" i="2"/>
  <c r="U3748" i="2"/>
  <c r="V3748" i="2"/>
  <c r="U3749" i="2"/>
  <c r="V3749" i="2"/>
  <c r="U3750" i="2"/>
  <c r="V3750" i="2"/>
  <c r="U3751" i="2"/>
  <c r="V3751" i="2"/>
  <c r="U3752" i="2"/>
  <c r="V3752" i="2"/>
  <c r="U3753" i="2"/>
  <c r="V3753" i="2"/>
  <c r="U3754" i="2"/>
  <c r="V3754" i="2"/>
  <c r="U3755" i="2"/>
  <c r="V3755" i="2"/>
  <c r="U3756" i="2"/>
  <c r="V3756" i="2"/>
  <c r="U3757" i="2"/>
  <c r="V3757" i="2"/>
  <c r="U3758" i="2"/>
  <c r="V3758" i="2"/>
  <c r="U3759" i="2"/>
  <c r="V3759" i="2"/>
  <c r="U3760" i="2"/>
  <c r="V3760" i="2"/>
  <c r="U3761" i="2"/>
  <c r="V3761" i="2"/>
  <c r="U3762" i="2"/>
  <c r="V3762" i="2"/>
  <c r="U3763" i="2"/>
  <c r="V3763" i="2"/>
  <c r="U3764" i="2"/>
  <c r="V3764" i="2"/>
  <c r="U3765" i="2"/>
  <c r="V3765" i="2"/>
  <c r="U3766" i="2"/>
  <c r="V3766" i="2"/>
  <c r="U3767" i="2"/>
  <c r="V3767" i="2"/>
  <c r="U3768" i="2"/>
  <c r="V3768" i="2"/>
  <c r="U3769" i="2"/>
  <c r="V3769" i="2"/>
  <c r="U3770" i="2"/>
  <c r="V3770" i="2"/>
  <c r="U3771" i="2"/>
  <c r="V3771" i="2"/>
  <c r="U3772" i="2"/>
  <c r="V3772" i="2"/>
  <c r="U3773" i="2"/>
  <c r="V3773" i="2"/>
  <c r="U3774" i="2"/>
  <c r="V3774" i="2"/>
  <c r="U3775" i="2"/>
  <c r="V3775" i="2"/>
  <c r="U3776" i="2"/>
  <c r="V3776" i="2"/>
  <c r="U3777" i="2"/>
  <c r="V3777" i="2"/>
  <c r="U3778" i="2"/>
  <c r="V3778" i="2"/>
  <c r="U3779" i="2"/>
  <c r="V3779" i="2"/>
  <c r="U3780" i="2"/>
  <c r="V3780" i="2"/>
  <c r="U3781" i="2"/>
  <c r="V3781" i="2"/>
  <c r="U3782" i="2"/>
  <c r="V3782" i="2"/>
  <c r="U3783" i="2"/>
  <c r="V3783" i="2"/>
  <c r="U3784" i="2"/>
  <c r="V3784" i="2"/>
  <c r="U3785" i="2"/>
  <c r="V3785" i="2"/>
  <c r="U3786" i="2"/>
  <c r="V3786" i="2"/>
  <c r="U3787" i="2"/>
  <c r="V3787" i="2"/>
  <c r="U3788" i="2"/>
  <c r="V3788" i="2"/>
  <c r="U3789" i="2"/>
  <c r="V3789" i="2"/>
  <c r="U3790" i="2"/>
  <c r="V3790" i="2"/>
  <c r="U3791" i="2"/>
  <c r="V3791" i="2"/>
  <c r="U3792" i="2"/>
  <c r="V3792" i="2"/>
  <c r="U3793" i="2"/>
  <c r="V3793" i="2"/>
  <c r="U3794" i="2"/>
  <c r="V3794" i="2"/>
  <c r="U3795" i="2"/>
  <c r="V3795" i="2"/>
  <c r="U3796" i="2"/>
  <c r="V3796" i="2"/>
  <c r="U3797" i="2"/>
  <c r="V3797" i="2"/>
  <c r="U3798" i="2"/>
  <c r="V3798" i="2"/>
  <c r="U3799" i="2"/>
  <c r="V3799" i="2"/>
  <c r="U3800" i="2"/>
  <c r="V3800" i="2"/>
  <c r="U3801" i="2"/>
  <c r="V3801" i="2"/>
  <c r="U3802" i="2"/>
  <c r="V3802" i="2"/>
  <c r="U3803" i="2"/>
  <c r="V3803" i="2"/>
  <c r="U3804" i="2"/>
  <c r="V3804" i="2"/>
  <c r="U3805" i="2"/>
  <c r="V3805" i="2"/>
  <c r="U3806" i="2"/>
  <c r="V3806" i="2"/>
  <c r="U3807" i="2"/>
  <c r="V3807" i="2"/>
  <c r="U3808" i="2"/>
  <c r="V3808" i="2"/>
  <c r="U3809" i="2"/>
  <c r="V3809" i="2"/>
  <c r="U3810" i="2"/>
  <c r="V3810" i="2"/>
  <c r="U3811" i="2"/>
  <c r="V3811" i="2"/>
  <c r="U3812" i="2"/>
  <c r="V3812" i="2"/>
  <c r="U3813" i="2"/>
  <c r="V3813" i="2"/>
  <c r="U3814" i="2"/>
  <c r="V3814" i="2"/>
  <c r="U3815" i="2"/>
  <c r="V3815" i="2"/>
  <c r="U3816" i="2"/>
  <c r="V3816" i="2"/>
  <c r="U3817" i="2"/>
  <c r="V3817" i="2"/>
  <c r="U3818" i="2"/>
  <c r="V3818" i="2"/>
  <c r="U3819" i="2"/>
  <c r="V3819" i="2"/>
  <c r="U3820" i="2"/>
  <c r="V3820" i="2"/>
  <c r="U3821" i="2"/>
  <c r="V3821" i="2"/>
  <c r="U3822" i="2"/>
  <c r="V3822" i="2"/>
  <c r="U3823" i="2"/>
  <c r="V3823" i="2"/>
  <c r="U3824" i="2"/>
  <c r="V3824" i="2"/>
  <c r="U3825" i="2"/>
  <c r="V3825" i="2"/>
  <c r="U3826" i="2"/>
  <c r="V3826" i="2"/>
  <c r="U3827" i="2"/>
  <c r="V3827" i="2"/>
  <c r="U3828" i="2"/>
  <c r="V3828" i="2"/>
  <c r="U3829" i="2"/>
  <c r="V3829" i="2"/>
  <c r="U3830" i="2"/>
  <c r="V3830" i="2"/>
  <c r="U3831" i="2"/>
  <c r="V3831" i="2"/>
  <c r="U3832" i="2"/>
  <c r="V3832" i="2"/>
  <c r="U3833" i="2"/>
  <c r="V3833" i="2"/>
  <c r="U3834" i="2"/>
  <c r="V3834" i="2"/>
  <c r="U3835" i="2"/>
  <c r="V3835" i="2"/>
  <c r="U3836" i="2"/>
  <c r="V3836" i="2"/>
  <c r="U3837" i="2"/>
  <c r="V3837" i="2"/>
  <c r="U3838" i="2"/>
  <c r="V3838" i="2"/>
  <c r="U3839" i="2"/>
  <c r="V3839" i="2"/>
  <c r="U3840" i="2"/>
  <c r="V3840" i="2"/>
  <c r="U3841" i="2"/>
  <c r="V3841" i="2"/>
  <c r="U3842" i="2"/>
  <c r="V3842" i="2"/>
  <c r="U3843" i="2"/>
  <c r="V3843" i="2"/>
  <c r="U3844" i="2"/>
  <c r="V3844" i="2"/>
  <c r="U3845" i="2"/>
  <c r="V3845" i="2"/>
  <c r="U3846" i="2"/>
  <c r="V3846" i="2"/>
  <c r="U3847" i="2"/>
  <c r="V3847" i="2"/>
  <c r="U3848" i="2"/>
  <c r="V3848" i="2"/>
  <c r="U3849" i="2"/>
  <c r="V3849" i="2"/>
  <c r="U3850" i="2"/>
  <c r="V3850" i="2"/>
  <c r="U3851" i="2"/>
  <c r="V3851" i="2"/>
  <c r="U3852" i="2"/>
  <c r="V3852" i="2"/>
  <c r="U3853" i="2"/>
  <c r="V3853" i="2"/>
  <c r="U3854" i="2"/>
  <c r="V3854" i="2"/>
  <c r="U3855" i="2"/>
  <c r="V3855" i="2"/>
  <c r="U3856" i="2"/>
  <c r="V3856" i="2"/>
  <c r="U3857" i="2"/>
  <c r="V3857" i="2"/>
  <c r="U3858" i="2"/>
  <c r="V3858" i="2"/>
  <c r="U3859" i="2"/>
  <c r="V3859" i="2"/>
  <c r="U3860" i="2"/>
  <c r="V3860" i="2"/>
  <c r="U3861" i="2"/>
  <c r="V3861" i="2"/>
  <c r="U3862" i="2"/>
  <c r="V3862" i="2"/>
  <c r="U3863" i="2"/>
  <c r="V3863" i="2"/>
  <c r="U3864" i="2"/>
  <c r="V3864" i="2"/>
  <c r="U3865" i="2"/>
  <c r="V3865" i="2"/>
  <c r="U3866" i="2"/>
  <c r="V3866" i="2"/>
  <c r="U3867" i="2"/>
  <c r="V3867" i="2"/>
  <c r="U3868" i="2"/>
  <c r="V3868" i="2"/>
  <c r="U3869" i="2"/>
  <c r="V3869" i="2"/>
  <c r="U3870" i="2"/>
  <c r="V3870" i="2"/>
  <c r="U3871" i="2"/>
  <c r="V3871" i="2"/>
  <c r="U3872" i="2"/>
  <c r="V3872" i="2"/>
  <c r="U3873" i="2"/>
  <c r="V3873" i="2"/>
  <c r="U3874" i="2"/>
  <c r="V3874" i="2"/>
  <c r="U3875" i="2"/>
  <c r="V3875" i="2"/>
  <c r="U3876" i="2"/>
  <c r="V3876" i="2"/>
  <c r="U3877" i="2"/>
  <c r="V3877" i="2"/>
  <c r="U3878" i="2"/>
  <c r="V3878" i="2"/>
  <c r="U3879" i="2"/>
  <c r="V3879" i="2"/>
  <c r="U3880" i="2"/>
  <c r="V3880" i="2"/>
  <c r="U3881" i="2"/>
  <c r="V3881" i="2"/>
  <c r="U3882" i="2"/>
  <c r="V3882" i="2"/>
  <c r="U3883" i="2"/>
  <c r="V3883" i="2"/>
  <c r="U3884" i="2"/>
  <c r="V3884" i="2"/>
  <c r="U3885" i="2"/>
  <c r="V3885" i="2"/>
  <c r="U3886" i="2"/>
  <c r="V3886" i="2"/>
  <c r="U3887" i="2"/>
  <c r="V3887" i="2"/>
  <c r="U3888" i="2"/>
  <c r="V3888" i="2"/>
  <c r="U3889" i="2"/>
  <c r="V3889" i="2"/>
  <c r="U3890" i="2"/>
  <c r="V3890" i="2"/>
  <c r="U3891" i="2"/>
  <c r="V3891" i="2"/>
  <c r="U3892" i="2"/>
  <c r="V3892" i="2"/>
  <c r="U3893" i="2"/>
  <c r="V3893" i="2"/>
  <c r="U3894" i="2"/>
  <c r="V3894" i="2"/>
  <c r="U3895" i="2"/>
  <c r="V3895" i="2"/>
  <c r="U3896" i="2"/>
  <c r="V3896" i="2"/>
  <c r="U3897" i="2"/>
  <c r="V3897" i="2"/>
  <c r="U3898" i="2"/>
  <c r="V3898" i="2"/>
  <c r="U3899" i="2"/>
  <c r="V3899" i="2"/>
  <c r="U3900" i="2"/>
  <c r="V3900" i="2"/>
  <c r="U3901" i="2"/>
  <c r="V3901" i="2"/>
  <c r="U3902" i="2"/>
  <c r="V3902" i="2"/>
  <c r="U3903" i="2"/>
  <c r="V3903" i="2"/>
  <c r="U3904" i="2"/>
  <c r="V3904" i="2"/>
  <c r="U3905" i="2"/>
  <c r="V3905" i="2"/>
  <c r="U3906" i="2"/>
  <c r="V3906" i="2"/>
  <c r="U3907" i="2"/>
  <c r="V3907" i="2"/>
  <c r="U3908" i="2"/>
  <c r="V3908" i="2"/>
  <c r="U3909" i="2"/>
  <c r="V3909" i="2"/>
  <c r="U3910" i="2"/>
  <c r="V3910" i="2"/>
  <c r="U3911" i="2"/>
  <c r="V3911" i="2"/>
  <c r="U3912" i="2"/>
  <c r="V3912" i="2"/>
  <c r="U3913" i="2"/>
  <c r="V3913" i="2"/>
  <c r="U3914" i="2"/>
  <c r="V3914" i="2"/>
  <c r="U3915" i="2"/>
  <c r="V3915" i="2"/>
  <c r="U3916" i="2"/>
  <c r="V3916" i="2"/>
  <c r="U3917" i="2"/>
  <c r="V3917" i="2"/>
  <c r="U3918" i="2"/>
  <c r="V3918" i="2"/>
  <c r="U3919" i="2"/>
  <c r="V3919" i="2"/>
  <c r="U3920" i="2"/>
  <c r="V3920" i="2"/>
  <c r="U3921" i="2"/>
  <c r="V3921" i="2"/>
  <c r="U3922" i="2"/>
  <c r="V3922" i="2"/>
  <c r="U3923" i="2"/>
  <c r="V3923" i="2"/>
  <c r="U3924" i="2"/>
  <c r="V3924" i="2"/>
  <c r="U3925" i="2"/>
  <c r="V3925" i="2"/>
  <c r="U3926" i="2"/>
  <c r="V3926" i="2"/>
  <c r="U3927" i="2"/>
  <c r="V3927" i="2"/>
  <c r="U3928" i="2"/>
  <c r="V3928" i="2"/>
  <c r="U3929" i="2"/>
  <c r="V3929" i="2"/>
  <c r="U3930" i="2"/>
  <c r="V3930" i="2"/>
  <c r="U3931" i="2"/>
  <c r="V3931" i="2"/>
  <c r="U3932" i="2"/>
  <c r="V3932" i="2"/>
  <c r="U3933" i="2"/>
  <c r="V3933" i="2"/>
  <c r="U3934" i="2"/>
  <c r="V3934" i="2"/>
  <c r="U3935" i="2"/>
  <c r="V3935" i="2"/>
  <c r="U3936" i="2"/>
  <c r="V3936" i="2"/>
  <c r="U3937" i="2"/>
  <c r="V3937" i="2"/>
  <c r="U3938" i="2"/>
  <c r="V3938" i="2"/>
  <c r="U3939" i="2"/>
  <c r="V3939" i="2"/>
  <c r="U3940" i="2"/>
  <c r="V3940" i="2"/>
  <c r="U3941" i="2"/>
  <c r="V3941" i="2"/>
  <c r="U3942" i="2"/>
  <c r="V3942" i="2"/>
  <c r="U3943" i="2"/>
  <c r="V3943" i="2"/>
  <c r="U3944" i="2"/>
  <c r="V3944" i="2"/>
  <c r="U3945" i="2"/>
  <c r="V3945" i="2"/>
  <c r="U3946" i="2"/>
  <c r="V3946" i="2"/>
  <c r="U3947" i="2"/>
  <c r="V3947" i="2"/>
  <c r="U3948" i="2"/>
  <c r="V3948" i="2"/>
  <c r="U3949" i="2"/>
  <c r="V3949" i="2"/>
  <c r="U3950" i="2"/>
  <c r="V3950" i="2"/>
  <c r="U3951" i="2"/>
  <c r="V3951" i="2"/>
  <c r="U3952" i="2"/>
  <c r="V3952" i="2"/>
  <c r="U3953" i="2"/>
  <c r="V3953" i="2"/>
  <c r="U3954" i="2"/>
  <c r="V3954" i="2"/>
  <c r="U3955" i="2"/>
  <c r="V3955" i="2"/>
  <c r="U3956" i="2"/>
  <c r="V3956" i="2"/>
  <c r="U3957" i="2"/>
  <c r="V3957" i="2"/>
  <c r="U3958" i="2"/>
  <c r="V3958" i="2"/>
  <c r="U3959" i="2"/>
  <c r="V3959" i="2"/>
  <c r="U3960" i="2"/>
  <c r="V3960" i="2"/>
  <c r="U3961" i="2"/>
  <c r="V3961" i="2"/>
  <c r="U3962" i="2"/>
  <c r="V3962" i="2"/>
  <c r="U3963" i="2"/>
  <c r="V3963" i="2"/>
  <c r="U3964" i="2"/>
  <c r="V3964" i="2"/>
  <c r="U3965" i="2"/>
  <c r="V3965" i="2"/>
  <c r="U3966" i="2"/>
  <c r="V3966" i="2"/>
  <c r="U3967" i="2"/>
  <c r="V3967" i="2"/>
  <c r="U3968" i="2"/>
  <c r="V3968" i="2"/>
  <c r="U3969" i="2"/>
  <c r="V3969" i="2"/>
  <c r="U3970" i="2"/>
  <c r="V3970" i="2"/>
  <c r="U3971" i="2"/>
  <c r="V3971" i="2"/>
  <c r="U3972" i="2"/>
  <c r="V3972" i="2"/>
  <c r="U3973" i="2"/>
  <c r="V3973" i="2"/>
  <c r="U3974" i="2"/>
  <c r="V3974" i="2"/>
  <c r="U3975" i="2"/>
  <c r="V3975" i="2"/>
  <c r="U3976" i="2"/>
  <c r="V3976" i="2"/>
  <c r="U3977" i="2"/>
  <c r="V3977" i="2"/>
  <c r="U3978" i="2"/>
  <c r="V3978" i="2"/>
  <c r="U3979" i="2"/>
  <c r="V3979" i="2"/>
  <c r="U3980" i="2"/>
  <c r="V3980" i="2"/>
  <c r="U3981" i="2"/>
  <c r="V3981" i="2"/>
  <c r="U3982" i="2"/>
  <c r="V3982" i="2"/>
  <c r="U3983" i="2"/>
  <c r="V3983" i="2"/>
  <c r="U3984" i="2"/>
  <c r="V3984" i="2"/>
  <c r="U3985" i="2"/>
  <c r="V3985" i="2"/>
  <c r="U3986" i="2"/>
  <c r="V3986" i="2"/>
  <c r="U3987" i="2"/>
  <c r="V3987" i="2"/>
  <c r="U3988" i="2"/>
  <c r="V3988" i="2"/>
  <c r="U3989" i="2"/>
  <c r="V3989" i="2"/>
  <c r="U3990" i="2"/>
  <c r="V3990" i="2"/>
  <c r="U3991" i="2"/>
  <c r="V3991" i="2"/>
  <c r="U3992" i="2"/>
  <c r="V3992" i="2"/>
  <c r="U3993" i="2"/>
  <c r="V3993" i="2"/>
  <c r="U3994" i="2"/>
  <c r="V3994" i="2"/>
  <c r="U3995" i="2"/>
  <c r="V3995" i="2"/>
  <c r="U3996" i="2"/>
  <c r="V3996" i="2"/>
  <c r="U3997" i="2"/>
  <c r="V3997" i="2"/>
  <c r="U3998" i="2"/>
  <c r="V3998" i="2"/>
  <c r="U3999" i="2"/>
  <c r="V3999" i="2"/>
  <c r="U4000" i="2"/>
  <c r="V4000" i="2"/>
  <c r="U4001" i="2"/>
  <c r="V4001" i="2"/>
  <c r="U4002" i="2"/>
  <c r="V4002" i="2"/>
  <c r="U4003" i="2"/>
  <c r="V4003" i="2"/>
  <c r="U4004" i="2"/>
  <c r="V4004" i="2"/>
  <c r="U4005" i="2"/>
  <c r="V4005" i="2"/>
  <c r="U4006" i="2"/>
  <c r="V4006" i="2"/>
  <c r="U4007" i="2"/>
  <c r="V4007" i="2"/>
  <c r="U4008" i="2"/>
  <c r="V4008" i="2"/>
  <c r="U4009" i="2"/>
  <c r="V4009" i="2"/>
  <c r="U4010" i="2"/>
  <c r="V4010" i="2"/>
  <c r="U4011" i="2"/>
  <c r="V4011" i="2"/>
  <c r="U4012" i="2"/>
  <c r="V4012" i="2"/>
  <c r="U4013" i="2"/>
  <c r="V4013" i="2"/>
  <c r="U4014" i="2"/>
  <c r="V4014" i="2"/>
  <c r="U4015" i="2"/>
  <c r="V4015" i="2"/>
  <c r="U4016" i="2"/>
  <c r="V4016" i="2"/>
  <c r="U4017" i="2"/>
  <c r="V4017" i="2"/>
  <c r="U4018" i="2"/>
  <c r="V4018" i="2"/>
  <c r="U4019" i="2"/>
  <c r="V4019" i="2"/>
  <c r="U4020" i="2"/>
  <c r="V4020" i="2"/>
  <c r="U4021" i="2"/>
  <c r="V4021" i="2"/>
  <c r="U4022" i="2"/>
  <c r="V4022" i="2"/>
  <c r="U4023" i="2"/>
  <c r="V4023" i="2"/>
  <c r="U4024" i="2"/>
  <c r="V4024" i="2"/>
  <c r="U4025" i="2"/>
  <c r="V4025" i="2"/>
  <c r="U4026" i="2"/>
  <c r="V4026" i="2"/>
  <c r="U4027" i="2"/>
  <c r="V4027" i="2"/>
  <c r="U4028" i="2"/>
  <c r="V4028" i="2"/>
  <c r="U4029" i="2"/>
  <c r="V4029" i="2"/>
  <c r="U4030" i="2"/>
  <c r="V4030" i="2"/>
  <c r="U4031" i="2"/>
  <c r="V4031" i="2"/>
  <c r="U4032" i="2"/>
  <c r="V4032" i="2"/>
  <c r="U4033" i="2"/>
  <c r="V4033" i="2"/>
  <c r="U4034" i="2"/>
  <c r="V4034" i="2"/>
  <c r="U4035" i="2"/>
  <c r="V4035" i="2"/>
  <c r="U4036" i="2"/>
  <c r="V4036" i="2"/>
  <c r="U4037" i="2"/>
  <c r="V4037" i="2"/>
  <c r="U4038" i="2"/>
  <c r="V4038" i="2"/>
  <c r="U4039" i="2"/>
  <c r="V4039" i="2"/>
  <c r="U4040" i="2"/>
  <c r="V4040" i="2"/>
  <c r="U4041" i="2"/>
  <c r="V4041" i="2"/>
  <c r="U4042" i="2"/>
  <c r="V4042" i="2"/>
  <c r="U4043" i="2"/>
  <c r="V4043" i="2"/>
  <c r="U4044" i="2"/>
  <c r="V4044" i="2"/>
  <c r="U4045" i="2"/>
  <c r="V4045" i="2"/>
  <c r="U4046" i="2"/>
  <c r="V4046" i="2"/>
  <c r="U4047" i="2"/>
  <c r="V4047" i="2"/>
  <c r="U4048" i="2"/>
  <c r="V4048" i="2"/>
  <c r="U4049" i="2"/>
  <c r="V4049" i="2"/>
  <c r="U4050" i="2"/>
  <c r="V4050" i="2"/>
  <c r="U4051" i="2"/>
  <c r="V4051" i="2"/>
  <c r="U4052" i="2"/>
  <c r="V4052" i="2"/>
  <c r="U4053" i="2"/>
  <c r="V4053" i="2"/>
  <c r="U4054" i="2"/>
  <c r="V4054" i="2"/>
  <c r="U4055" i="2"/>
  <c r="V4055" i="2"/>
  <c r="U4056" i="2"/>
  <c r="V4056" i="2"/>
  <c r="U4057" i="2"/>
  <c r="V4057" i="2"/>
  <c r="U4058" i="2"/>
  <c r="V4058" i="2"/>
  <c r="U4059" i="2"/>
  <c r="V4059" i="2"/>
  <c r="U4060" i="2"/>
  <c r="V4060" i="2"/>
  <c r="U4061" i="2"/>
  <c r="V4061" i="2"/>
  <c r="U4062" i="2"/>
  <c r="V4062" i="2"/>
  <c r="U4063" i="2"/>
  <c r="V4063" i="2"/>
  <c r="U4064" i="2"/>
  <c r="V4064" i="2"/>
  <c r="U4065" i="2"/>
  <c r="V4065" i="2"/>
  <c r="U4066" i="2"/>
  <c r="V4066" i="2"/>
  <c r="U4067" i="2"/>
  <c r="V4067" i="2"/>
  <c r="U4068" i="2"/>
  <c r="V4068" i="2"/>
  <c r="U4069" i="2"/>
  <c r="V4069" i="2"/>
  <c r="U4070" i="2"/>
  <c r="V4070" i="2"/>
  <c r="U4071" i="2"/>
  <c r="V4071" i="2"/>
  <c r="U4072" i="2"/>
  <c r="V4072" i="2"/>
  <c r="U4073" i="2"/>
  <c r="V4073" i="2"/>
  <c r="U4074" i="2"/>
  <c r="V4074" i="2"/>
  <c r="U4075" i="2"/>
  <c r="V4075" i="2"/>
  <c r="U4076" i="2"/>
  <c r="V4076" i="2"/>
  <c r="U4077" i="2"/>
  <c r="V4077" i="2"/>
  <c r="U4078" i="2"/>
  <c r="V4078" i="2"/>
  <c r="U4079" i="2"/>
  <c r="V4079" i="2"/>
  <c r="U4080" i="2"/>
  <c r="V4080" i="2"/>
  <c r="U4081" i="2"/>
  <c r="V4081" i="2"/>
  <c r="U4082" i="2"/>
  <c r="V4082" i="2"/>
  <c r="U4083" i="2"/>
  <c r="V4083" i="2"/>
  <c r="U4084" i="2"/>
  <c r="V4084" i="2"/>
  <c r="U4085" i="2"/>
  <c r="V4085" i="2"/>
  <c r="U4086" i="2"/>
  <c r="V4086" i="2"/>
  <c r="U4087" i="2"/>
  <c r="V4087" i="2"/>
  <c r="U4088" i="2"/>
  <c r="V4088" i="2"/>
  <c r="U4089" i="2"/>
  <c r="V4089" i="2"/>
  <c r="U4090" i="2"/>
  <c r="V4090" i="2"/>
  <c r="U4091" i="2"/>
  <c r="V4091" i="2"/>
  <c r="U4092" i="2"/>
  <c r="V4092" i="2"/>
  <c r="U4093" i="2"/>
  <c r="V4093" i="2"/>
  <c r="U4094" i="2"/>
  <c r="V4094" i="2"/>
  <c r="U4095" i="2"/>
  <c r="V4095" i="2"/>
  <c r="U4096" i="2"/>
  <c r="V4096" i="2"/>
  <c r="U4097" i="2"/>
  <c r="V4097" i="2"/>
  <c r="U4098" i="2"/>
  <c r="V4098" i="2"/>
  <c r="U4099" i="2"/>
  <c r="V4099" i="2"/>
  <c r="U4100" i="2"/>
  <c r="V4100" i="2"/>
  <c r="U4101" i="2"/>
  <c r="V4101" i="2"/>
  <c r="U4102" i="2"/>
  <c r="V4102" i="2"/>
  <c r="U4103" i="2"/>
  <c r="V4103" i="2"/>
  <c r="U4104" i="2"/>
  <c r="V4104" i="2"/>
  <c r="U4105" i="2"/>
  <c r="V4105" i="2"/>
  <c r="U4106" i="2"/>
  <c r="V4106" i="2"/>
  <c r="U4107" i="2"/>
  <c r="V4107" i="2"/>
  <c r="U4108" i="2"/>
  <c r="V4108" i="2"/>
  <c r="U4109" i="2"/>
  <c r="V4109" i="2"/>
  <c r="U4110" i="2"/>
  <c r="V4110" i="2"/>
  <c r="U4111" i="2"/>
  <c r="V4111" i="2"/>
  <c r="U4112" i="2"/>
  <c r="V4112" i="2"/>
  <c r="U4113" i="2"/>
  <c r="V4113" i="2"/>
  <c r="U4114" i="2"/>
  <c r="V4114" i="2"/>
  <c r="U4115" i="2"/>
  <c r="V4115" i="2"/>
  <c r="U4116" i="2"/>
  <c r="V4116" i="2"/>
  <c r="U4117" i="2"/>
  <c r="V4117" i="2"/>
  <c r="U4118" i="2"/>
  <c r="V4118" i="2"/>
  <c r="U4119" i="2"/>
  <c r="V4119" i="2"/>
  <c r="U4120" i="2"/>
  <c r="V4120" i="2"/>
  <c r="U4121" i="2"/>
  <c r="V4121" i="2"/>
  <c r="U4122" i="2"/>
  <c r="V4122" i="2"/>
  <c r="U4123" i="2"/>
  <c r="V4123" i="2"/>
  <c r="U4124" i="2"/>
  <c r="V4124" i="2"/>
  <c r="U4125" i="2"/>
  <c r="V4125" i="2"/>
  <c r="U4126" i="2"/>
  <c r="V4126" i="2"/>
  <c r="U4127" i="2"/>
  <c r="V4127" i="2"/>
  <c r="U4128" i="2"/>
  <c r="V4128" i="2"/>
  <c r="U4129" i="2"/>
  <c r="V4129" i="2"/>
  <c r="U4130" i="2"/>
  <c r="V4130" i="2"/>
  <c r="U4131" i="2"/>
  <c r="V4131" i="2"/>
  <c r="U4132" i="2"/>
  <c r="V4132" i="2"/>
  <c r="U4133" i="2"/>
  <c r="V4133" i="2"/>
  <c r="U4134" i="2"/>
  <c r="V4134" i="2"/>
  <c r="U4135" i="2"/>
  <c r="V4135" i="2"/>
  <c r="U4136" i="2"/>
  <c r="V4136" i="2"/>
  <c r="U4137" i="2"/>
  <c r="V4137" i="2"/>
  <c r="U4138" i="2"/>
  <c r="V4138" i="2"/>
  <c r="U4139" i="2"/>
  <c r="V4139" i="2"/>
  <c r="U4140" i="2"/>
  <c r="V4140" i="2"/>
  <c r="U4141" i="2"/>
  <c r="V4141" i="2"/>
  <c r="U4142" i="2"/>
  <c r="V4142" i="2"/>
  <c r="U4143" i="2"/>
  <c r="V4143" i="2"/>
  <c r="U4144" i="2"/>
  <c r="V4144" i="2"/>
  <c r="U4145" i="2"/>
  <c r="V4145" i="2"/>
  <c r="U4146" i="2"/>
  <c r="V4146" i="2"/>
  <c r="U4147" i="2"/>
  <c r="V4147" i="2"/>
  <c r="U4148" i="2"/>
  <c r="V4148" i="2"/>
  <c r="U4149" i="2"/>
  <c r="V4149" i="2"/>
  <c r="U4150" i="2"/>
  <c r="V4150" i="2"/>
  <c r="U4151" i="2"/>
  <c r="V4151" i="2"/>
  <c r="U4152" i="2"/>
  <c r="V4152" i="2"/>
  <c r="U4153" i="2"/>
  <c r="V4153" i="2"/>
  <c r="U4154" i="2"/>
  <c r="V4154" i="2"/>
  <c r="U4155" i="2"/>
  <c r="V4155" i="2"/>
  <c r="U4156" i="2"/>
  <c r="V4156" i="2"/>
  <c r="U4157" i="2"/>
  <c r="V4157" i="2"/>
  <c r="U4158" i="2"/>
  <c r="V4158" i="2"/>
  <c r="U4159" i="2"/>
  <c r="V4159" i="2"/>
  <c r="U4160" i="2"/>
  <c r="V4160" i="2"/>
  <c r="U4161" i="2"/>
  <c r="V4161" i="2"/>
  <c r="U4162" i="2"/>
  <c r="V4162" i="2"/>
  <c r="U4163" i="2"/>
  <c r="V4163" i="2"/>
  <c r="U4164" i="2"/>
  <c r="V4164" i="2"/>
  <c r="U4165" i="2"/>
  <c r="V4165" i="2"/>
  <c r="U4166" i="2"/>
  <c r="V4166" i="2"/>
  <c r="U4167" i="2"/>
  <c r="V4167" i="2"/>
  <c r="U4168" i="2"/>
  <c r="V4168" i="2"/>
  <c r="U4169" i="2"/>
  <c r="V4169" i="2"/>
  <c r="U4170" i="2"/>
  <c r="V4170" i="2"/>
  <c r="U4171" i="2"/>
  <c r="V4171" i="2"/>
  <c r="U4172" i="2"/>
  <c r="V4172" i="2"/>
  <c r="U4173" i="2"/>
  <c r="V4173" i="2"/>
  <c r="U4174" i="2"/>
  <c r="V4174" i="2"/>
  <c r="U4175" i="2"/>
  <c r="V4175" i="2"/>
  <c r="U4176" i="2"/>
  <c r="V4176" i="2"/>
  <c r="U4177" i="2"/>
  <c r="V4177" i="2"/>
  <c r="U4178" i="2"/>
  <c r="V4178" i="2"/>
  <c r="U4179" i="2"/>
  <c r="V4179" i="2"/>
  <c r="U4180" i="2"/>
  <c r="V4180" i="2"/>
  <c r="U4181" i="2"/>
  <c r="V4181" i="2"/>
  <c r="U4182" i="2"/>
  <c r="V4182" i="2"/>
  <c r="U4183" i="2"/>
  <c r="V4183" i="2"/>
  <c r="U4184" i="2"/>
  <c r="V4184" i="2"/>
  <c r="U4185" i="2"/>
  <c r="V4185" i="2"/>
  <c r="U4186" i="2"/>
  <c r="V4186" i="2"/>
  <c r="U4187" i="2"/>
  <c r="V4187" i="2"/>
  <c r="U4188" i="2"/>
  <c r="V4188" i="2"/>
  <c r="U4189" i="2"/>
  <c r="V4189" i="2"/>
  <c r="U4190" i="2"/>
  <c r="V4190" i="2"/>
  <c r="U4191" i="2"/>
  <c r="V4191" i="2"/>
  <c r="U4192" i="2"/>
  <c r="V4192" i="2"/>
  <c r="U4193" i="2"/>
  <c r="V4193" i="2"/>
  <c r="U4194" i="2"/>
  <c r="V4194" i="2"/>
  <c r="U4195" i="2"/>
  <c r="V4195" i="2"/>
  <c r="U4196" i="2"/>
  <c r="V4196" i="2"/>
  <c r="U4197" i="2"/>
  <c r="V4197" i="2"/>
  <c r="U4198" i="2"/>
  <c r="V4198" i="2"/>
  <c r="U4199" i="2"/>
  <c r="V4199" i="2"/>
  <c r="U4200" i="2"/>
  <c r="V4200" i="2"/>
  <c r="U4201" i="2"/>
  <c r="V4201" i="2"/>
  <c r="U4202" i="2"/>
  <c r="V4202" i="2"/>
  <c r="U4203" i="2"/>
  <c r="V4203" i="2"/>
  <c r="U4204" i="2"/>
  <c r="V4204" i="2"/>
  <c r="U4205" i="2"/>
  <c r="V4205" i="2"/>
  <c r="U4206" i="2"/>
  <c r="V4206" i="2"/>
  <c r="U4207" i="2"/>
  <c r="V4207" i="2"/>
  <c r="U4208" i="2"/>
  <c r="V4208" i="2"/>
  <c r="U4209" i="2"/>
  <c r="V4209" i="2"/>
  <c r="U4210" i="2"/>
  <c r="V4210" i="2"/>
  <c r="U4211" i="2"/>
  <c r="V4211" i="2"/>
  <c r="U4212" i="2"/>
  <c r="V4212" i="2"/>
  <c r="U4213" i="2"/>
  <c r="V4213" i="2"/>
  <c r="U4214" i="2"/>
  <c r="V4214" i="2"/>
  <c r="U4215" i="2"/>
  <c r="V4215" i="2"/>
  <c r="U4216" i="2"/>
  <c r="V4216" i="2"/>
  <c r="U4217" i="2"/>
  <c r="V4217" i="2"/>
  <c r="U4218" i="2"/>
  <c r="V4218" i="2"/>
  <c r="U4219" i="2"/>
  <c r="V4219" i="2"/>
  <c r="U4220" i="2"/>
  <c r="V4220" i="2"/>
  <c r="U4221" i="2"/>
  <c r="V4221" i="2"/>
  <c r="U4222" i="2"/>
  <c r="V4222" i="2"/>
  <c r="U4223" i="2"/>
  <c r="V4223" i="2"/>
  <c r="U4224" i="2"/>
  <c r="V4224" i="2"/>
  <c r="U4225" i="2"/>
  <c r="V4225" i="2"/>
  <c r="U4226" i="2"/>
  <c r="V4226" i="2"/>
  <c r="U4227" i="2"/>
  <c r="V4227" i="2"/>
  <c r="U4228" i="2"/>
  <c r="V4228" i="2"/>
  <c r="U4229" i="2"/>
  <c r="V4229" i="2"/>
  <c r="U4230" i="2"/>
  <c r="V4230" i="2"/>
  <c r="U4231" i="2"/>
  <c r="V4231" i="2"/>
  <c r="U4232" i="2"/>
  <c r="V4232" i="2"/>
  <c r="U4233" i="2"/>
  <c r="V4233" i="2"/>
  <c r="U4234" i="2"/>
  <c r="V4234" i="2"/>
  <c r="U4235" i="2"/>
  <c r="V4235" i="2"/>
  <c r="U4236" i="2"/>
  <c r="V4236" i="2"/>
  <c r="U4237" i="2"/>
  <c r="V4237" i="2"/>
  <c r="U4238" i="2"/>
  <c r="V4238" i="2"/>
  <c r="U4239" i="2"/>
  <c r="V4239" i="2"/>
  <c r="U4240" i="2"/>
  <c r="V4240" i="2"/>
  <c r="U4241" i="2"/>
  <c r="V4241" i="2"/>
  <c r="U4242" i="2"/>
  <c r="V4242" i="2"/>
  <c r="U4243" i="2"/>
  <c r="V4243" i="2"/>
  <c r="U4244" i="2"/>
  <c r="V4244" i="2"/>
  <c r="U4245" i="2"/>
  <c r="V4245" i="2"/>
  <c r="U4246" i="2"/>
  <c r="V4246" i="2"/>
  <c r="U4247" i="2"/>
  <c r="V4247" i="2"/>
  <c r="U4248" i="2"/>
  <c r="V4248" i="2"/>
  <c r="U4249" i="2"/>
  <c r="V4249" i="2"/>
  <c r="U4250" i="2"/>
  <c r="V4250" i="2"/>
  <c r="U4251" i="2"/>
  <c r="V4251" i="2"/>
  <c r="U4252" i="2"/>
  <c r="V4252" i="2"/>
  <c r="U4253" i="2"/>
  <c r="V4253" i="2"/>
  <c r="U4254" i="2"/>
  <c r="V4254" i="2"/>
  <c r="U4255" i="2"/>
  <c r="V4255" i="2"/>
  <c r="U4256" i="2"/>
  <c r="V4256" i="2"/>
  <c r="U4257" i="2"/>
  <c r="V4257" i="2"/>
  <c r="U4258" i="2"/>
  <c r="V4258" i="2"/>
  <c r="U4259" i="2"/>
  <c r="V4259" i="2"/>
  <c r="U4260" i="2"/>
  <c r="V4260" i="2"/>
  <c r="U4261" i="2"/>
  <c r="V4261" i="2"/>
  <c r="U4262" i="2"/>
  <c r="V4262" i="2"/>
  <c r="U4263" i="2"/>
  <c r="V4263" i="2"/>
  <c r="U4264" i="2"/>
  <c r="V4264" i="2"/>
  <c r="U4265" i="2"/>
  <c r="V4265" i="2"/>
  <c r="U4266" i="2"/>
  <c r="V4266" i="2"/>
  <c r="U4267" i="2"/>
  <c r="V4267" i="2"/>
  <c r="U4268" i="2"/>
  <c r="V4268" i="2"/>
  <c r="U4269" i="2"/>
  <c r="V4269"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H33" i="13" l="1"/>
  <c r="K20" i="5"/>
  <c r="T6" i="8" s="1"/>
  <c r="K21" i="5"/>
  <c r="T7" i="8" s="1"/>
  <c r="K22" i="5"/>
  <c r="T8" i="8" s="1"/>
  <c r="K23" i="5"/>
  <c r="T9" i="8" s="1"/>
  <c r="K24" i="5"/>
  <c r="T10" i="8" s="1"/>
  <c r="K25" i="5"/>
  <c r="T11" i="8" s="1"/>
  <c r="H20" i="5" l="1"/>
  <c r="Q6" i="8" s="1"/>
  <c r="I20" i="5"/>
  <c r="R6" i="8" s="1"/>
  <c r="J20" i="5"/>
  <c r="S6" i="8" s="1"/>
  <c r="H21" i="5"/>
  <c r="Q7" i="8" s="1"/>
  <c r="I21" i="5"/>
  <c r="R7" i="8" s="1"/>
  <c r="J21" i="5"/>
  <c r="S7" i="8" s="1"/>
  <c r="H22" i="5"/>
  <c r="Q8" i="8" s="1"/>
  <c r="I22" i="5"/>
  <c r="R8" i="8" s="1"/>
  <c r="J22" i="5"/>
  <c r="S8" i="8" s="1"/>
  <c r="H23" i="5"/>
  <c r="Q9" i="8" s="1"/>
  <c r="I23" i="5"/>
  <c r="R9" i="8" s="1"/>
  <c r="J23" i="5"/>
  <c r="S9" i="8" s="1"/>
  <c r="H24" i="5"/>
  <c r="Q10" i="8" s="1"/>
  <c r="I24" i="5"/>
  <c r="R10" i="8" s="1"/>
  <c r="J24" i="5"/>
  <c r="S10" i="8" s="1"/>
  <c r="H25" i="5"/>
  <c r="Q11" i="8" s="1"/>
  <c r="I25" i="5"/>
  <c r="R11" i="8" s="1"/>
  <c r="J25" i="5"/>
  <c r="S11" i="8" s="1"/>
  <c r="A4" i="2" l="1"/>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C20" i="5" l="1"/>
  <c r="D20" i="5"/>
  <c r="E20" i="5"/>
  <c r="F20" i="5"/>
  <c r="C21" i="5"/>
  <c r="D21" i="5"/>
  <c r="E21" i="5"/>
  <c r="F21" i="5"/>
  <c r="C22" i="5"/>
  <c r="D22" i="5"/>
  <c r="E22" i="5"/>
  <c r="F22" i="5"/>
  <c r="C23" i="5"/>
  <c r="D23" i="5"/>
  <c r="E23" i="5"/>
  <c r="F23" i="5"/>
  <c r="C24" i="5"/>
  <c r="D24" i="5"/>
  <c r="E24" i="5"/>
  <c r="F24" i="5"/>
  <c r="C25" i="5"/>
  <c r="D25" i="5"/>
  <c r="E25" i="5"/>
  <c r="F25" i="5"/>
  <c r="C29" i="5" l="1"/>
  <c r="C34" i="5"/>
  <c r="C31" i="5"/>
  <c r="C30" i="5"/>
  <c r="C33" i="5"/>
  <c r="C32" i="5"/>
  <c r="E33" i="13"/>
  <c r="BD3317" i="1" l="1"/>
  <c r="BD3316" i="1"/>
  <c r="BD3315" i="1"/>
  <c r="BD3314" i="1"/>
  <c r="BD3313" i="1"/>
  <c r="BD3312" i="1"/>
  <c r="BD3311" i="1"/>
  <c r="BD3310" i="1"/>
  <c r="BD3309" i="1"/>
  <c r="BD3308" i="1"/>
  <c r="BD3307" i="1"/>
  <c r="BD3306" i="1"/>
  <c r="BD3305" i="1"/>
  <c r="BD3304" i="1"/>
  <c r="BD3303" i="1"/>
  <c r="BD3302" i="1"/>
  <c r="BD3301" i="1"/>
  <c r="BD3300" i="1"/>
  <c r="BD3299" i="1"/>
  <c r="BD3298" i="1"/>
  <c r="BD3297" i="1"/>
  <c r="BD3296" i="1"/>
  <c r="BD3295" i="1"/>
  <c r="BD3294" i="1"/>
  <c r="BD3293" i="1"/>
  <c r="BD3292" i="1"/>
  <c r="BD3291" i="1"/>
  <c r="BD3290" i="1"/>
  <c r="BD3289" i="1"/>
  <c r="BD3288" i="1"/>
  <c r="BD3287" i="1"/>
  <c r="BD3286" i="1"/>
  <c r="BD3285" i="1"/>
  <c r="BD3284" i="1"/>
  <c r="BD3283" i="1"/>
  <c r="BD3282" i="1"/>
  <c r="BD3281" i="1"/>
  <c r="BD3280" i="1"/>
  <c r="BD3279" i="1"/>
  <c r="BD3278" i="1"/>
  <c r="BD3277" i="1"/>
  <c r="BD3276" i="1"/>
  <c r="BD3275" i="1"/>
  <c r="BD3274" i="1"/>
  <c r="BD3273" i="1"/>
  <c r="BD3272" i="1"/>
  <c r="BD3271" i="1"/>
  <c r="BD3270" i="1"/>
  <c r="BD3269" i="1"/>
  <c r="BD3268" i="1"/>
  <c r="BD3267" i="1"/>
  <c r="BD3266" i="1"/>
  <c r="BD3265" i="1"/>
  <c r="BD3264" i="1"/>
  <c r="BD3263" i="1"/>
  <c r="BD3262" i="1"/>
  <c r="BD3261" i="1"/>
  <c r="BD3260" i="1"/>
  <c r="BD3259" i="1"/>
  <c r="BD3258" i="1"/>
  <c r="BD3257" i="1"/>
  <c r="BD3256" i="1"/>
  <c r="BD3255" i="1"/>
  <c r="BD3254" i="1"/>
  <c r="BD3253" i="1"/>
  <c r="BD3252" i="1"/>
  <c r="BD3251" i="1"/>
  <c r="BD3250" i="1"/>
  <c r="BD3249" i="1"/>
  <c r="BD3248" i="1"/>
  <c r="BD3247" i="1"/>
  <c r="BD3246" i="1"/>
  <c r="BD3245" i="1"/>
  <c r="BD3244" i="1"/>
  <c r="BD3243" i="1"/>
  <c r="BD3242" i="1"/>
  <c r="BD3241" i="1"/>
  <c r="BD3240" i="1"/>
  <c r="BD3239" i="1"/>
  <c r="BD3238" i="1"/>
  <c r="BD3237" i="1"/>
  <c r="BD3236" i="1"/>
  <c r="BD3235" i="1"/>
  <c r="BD3234" i="1"/>
  <c r="BD3233" i="1"/>
  <c r="BD3232" i="1"/>
  <c r="BD3231" i="1"/>
  <c r="BD3230" i="1"/>
  <c r="BD3229" i="1"/>
  <c r="BD3228" i="1"/>
  <c r="BD3227" i="1"/>
  <c r="BD3226" i="1"/>
  <c r="BD3225" i="1"/>
  <c r="BD3224" i="1"/>
  <c r="BD3223" i="1"/>
  <c r="BD3222" i="1"/>
  <c r="BD3221" i="1"/>
  <c r="BD3220" i="1"/>
  <c r="BD3219" i="1"/>
  <c r="BD3218" i="1"/>
  <c r="BD3217" i="1"/>
  <c r="BD3216" i="1"/>
  <c r="BD3215" i="1"/>
  <c r="BD3214" i="1"/>
  <c r="BD3213" i="1"/>
  <c r="BD3212" i="1"/>
  <c r="BD3211" i="1"/>
  <c r="BD3210" i="1"/>
  <c r="BD3209" i="1"/>
  <c r="BD3208" i="1"/>
  <c r="BD3207" i="1"/>
  <c r="BD3206" i="1"/>
  <c r="BD3205" i="1"/>
  <c r="BD3204" i="1"/>
  <c r="BD3203" i="1"/>
  <c r="BD3202" i="1"/>
  <c r="BD3201" i="1"/>
  <c r="BD3200" i="1"/>
  <c r="BD3199" i="1"/>
  <c r="BD3198" i="1"/>
  <c r="BD3197" i="1"/>
  <c r="BD3196" i="1"/>
  <c r="BD3195" i="1"/>
  <c r="BD3194" i="1"/>
  <c r="BD3193" i="1"/>
  <c r="BD3192" i="1"/>
  <c r="BD3191" i="1"/>
  <c r="BD3190" i="1"/>
  <c r="BD3189" i="1"/>
  <c r="BD3188" i="1"/>
  <c r="BD3187" i="1"/>
  <c r="BD3186" i="1"/>
  <c r="BD3185" i="1"/>
  <c r="BD3184" i="1"/>
  <c r="BD3183" i="1"/>
  <c r="BD3182" i="1"/>
  <c r="BD3181" i="1"/>
  <c r="BD3180" i="1"/>
  <c r="BD3179" i="1"/>
  <c r="BD3178" i="1"/>
  <c r="BD3177" i="1"/>
  <c r="BD3176" i="1"/>
  <c r="BD3175" i="1"/>
  <c r="BD3174" i="1"/>
  <c r="BD3173" i="1"/>
  <c r="BD3172" i="1"/>
  <c r="BD3171" i="1"/>
  <c r="BD3170" i="1"/>
  <c r="BD3169" i="1"/>
  <c r="BD3168" i="1"/>
  <c r="BD3167" i="1"/>
  <c r="BD3166" i="1"/>
  <c r="BD3165" i="1"/>
  <c r="BD3164" i="1"/>
  <c r="BD3163" i="1"/>
  <c r="BD3162" i="1"/>
  <c r="BD3161" i="1"/>
  <c r="BD3160" i="1"/>
  <c r="BD3159" i="1"/>
  <c r="BD3158" i="1"/>
  <c r="BD3157" i="1"/>
  <c r="BD3156" i="1"/>
  <c r="BD3155" i="1"/>
  <c r="BD3154" i="1"/>
  <c r="BD3153" i="1"/>
  <c r="BD3152" i="1"/>
  <c r="BD3151" i="1"/>
  <c r="BD3150" i="1"/>
  <c r="BD3149" i="1"/>
  <c r="BD3148" i="1"/>
  <c r="BD3147" i="1"/>
  <c r="BD3146" i="1"/>
  <c r="BD3145" i="1"/>
  <c r="BD3144" i="1"/>
  <c r="BD3143" i="1"/>
  <c r="BD3142" i="1"/>
  <c r="BD3141" i="1"/>
  <c r="BD3140" i="1"/>
  <c r="BD3139" i="1"/>
  <c r="BD3138" i="1"/>
  <c r="BD3137" i="1"/>
  <c r="BD3136" i="1"/>
  <c r="BD3135" i="1"/>
  <c r="BD3134" i="1"/>
  <c r="BD3133" i="1"/>
  <c r="BD3132" i="1"/>
  <c r="BD3131" i="1"/>
  <c r="BD3130" i="1"/>
  <c r="BD3129" i="1"/>
  <c r="BD3128" i="1"/>
  <c r="BD3127" i="1"/>
  <c r="BD3126" i="1"/>
  <c r="BD3125" i="1"/>
  <c r="BD3124" i="1"/>
  <c r="BD3123" i="1"/>
  <c r="BD3122" i="1"/>
  <c r="BD3121" i="1"/>
  <c r="BD3120" i="1"/>
  <c r="BD3119" i="1"/>
  <c r="BD3118" i="1"/>
  <c r="BD3117" i="1"/>
  <c r="BD3116" i="1"/>
  <c r="BD3115" i="1"/>
  <c r="BD3114" i="1"/>
  <c r="BD3113" i="1"/>
  <c r="BD3112" i="1"/>
  <c r="BD3111" i="1"/>
  <c r="BD3110" i="1"/>
  <c r="BD3109" i="1"/>
  <c r="BD3108" i="1"/>
  <c r="BD3107" i="1"/>
  <c r="BD3106" i="1"/>
  <c r="BD3105" i="1"/>
  <c r="BD3104" i="1"/>
  <c r="BD3103" i="1"/>
  <c r="BD3102" i="1"/>
  <c r="BD3101" i="1"/>
  <c r="BD3100" i="1"/>
  <c r="BD3099" i="1"/>
  <c r="BD3098" i="1"/>
  <c r="BD3097" i="1"/>
  <c r="BD3096" i="1"/>
  <c r="BD3095" i="1"/>
  <c r="BD3094" i="1"/>
  <c r="BD3093" i="1"/>
  <c r="BD3092" i="1"/>
  <c r="BD3091" i="1"/>
  <c r="BD3090" i="1"/>
  <c r="BD3089" i="1"/>
  <c r="BD3088" i="1"/>
  <c r="BD3087" i="1"/>
  <c r="BD3086" i="1"/>
  <c r="BD3085" i="1"/>
  <c r="BD3084" i="1"/>
  <c r="BD3083" i="1"/>
  <c r="BD3082" i="1"/>
  <c r="BD3081" i="1"/>
  <c r="BD3080" i="1"/>
  <c r="BD3079" i="1"/>
  <c r="BD3078" i="1"/>
  <c r="BD3077" i="1"/>
  <c r="BD3076" i="1"/>
  <c r="BD3075" i="1"/>
  <c r="BD3074" i="1"/>
  <c r="BD3073" i="1"/>
  <c r="BD3072" i="1"/>
  <c r="BD3071" i="1"/>
  <c r="BD3070" i="1"/>
  <c r="BD3069" i="1"/>
  <c r="BD3068" i="1"/>
  <c r="BD3067" i="1"/>
  <c r="BD3066" i="1"/>
  <c r="BD3065" i="1"/>
  <c r="BD3064" i="1"/>
  <c r="BD3063" i="1"/>
  <c r="BD3062" i="1"/>
  <c r="BD3061" i="1"/>
  <c r="BD3060" i="1"/>
  <c r="BD3059" i="1"/>
  <c r="BD3058" i="1"/>
  <c r="BD3057" i="1"/>
  <c r="BD3056" i="1"/>
  <c r="BD3055" i="1"/>
  <c r="BD3054" i="1"/>
  <c r="BD3053" i="1"/>
  <c r="BD3052" i="1"/>
  <c r="BD3051" i="1"/>
  <c r="BD3050" i="1"/>
  <c r="BD3049" i="1"/>
  <c r="BD3048" i="1"/>
  <c r="BD3047" i="1"/>
  <c r="BD3046" i="1"/>
  <c r="BD3045" i="1"/>
  <c r="BD3044" i="1"/>
  <c r="BD3043" i="1"/>
  <c r="BD3042" i="1"/>
  <c r="BD3041" i="1"/>
  <c r="BD3040" i="1"/>
  <c r="BD3039" i="1"/>
  <c r="BD3038" i="1"/>
  <c r="BD3037" i="1"/>
  <c r="BD3036" i="1"/>
  <c r="BD3035" i="1"/>
  <c r="BD3034" i="1"/>
  <c r="BD3033" i="1"/>
  <c r="BD3032" i="1"/>
  <c r="BD3031" i="1"/>
  <c r="BD3030" i="1"/>
  <c r="BD3029" i="1"/>
  <c r="BD3028" i="1"/>
  <c r="BD3027" i="1"/>
  <c r="BD3026" i="1"/>
  <c r="BD3025" i="1"/>
  <c r="BD3024" i="1"/>
  <c r="BD3023" i="1"/>
  <c r="BD3022" i="1"/>
  <c r="BD3021" i="1"/>
  <c r="BD3020" i="1"/>
  <c r="BD3019" i="1"/>
  <c r="BD3018" i="1"/>
  <c r="BD3017" i="1"/>
  <c r="BD3016" i="1"/>
  <c r="BD3015" i="1"/>
  <c r="BD3014" i="1"/>
  <c r="BD3013" i="1"/>
  <c r="BD3012" i="1"/>
  <c r="BD3011" i="1"/>
  <c r="BD3010" i="1"/>
  <c r="BD3009" i="1"/>
  <c r="BD3008" i="1"/>
  <c r="BD3007" i="1"/>
  <c r="BD3006" i="1"/>
  <c r="BD3005" i="1"/>
  <c r="BD3004" i="1"/>
  <c r="BD3003" i="1"/>
  <c r="BD3002" i="1"/>
  <c r="BD3001" i="1"/>
  <c r="BD3000" i="1"/>
  <c r="BD2999" i="1"/>
  <c r="BD2998" i="1"/>
  <c r="BD2997" i="1"/>
  <c r="BD2996" i="1"/>
  <c r="BD2995" i="1"/>
  <c r="BD2994" i="1"/>
  <c r="BD2993" i="1"/>
  <c r="BD2992" i="1"/>
  <c r="BD2991" i="1"/>
  <c r="BD2990" i="1"/>
  <c r="BD2989" i="1"/>
  <c r="BD2988" i="1"/>
  <c r="BD2987" i="1"/>
  <c r="BD2986" i="1"/>
  <c r="BD2985" i="1"/>
  <c r="BD2984" i="1"/>
  <c r="BD2983" i="1"/>
  <c r="BD2982" i="1"/>
  <c r="BD2981" i="1"/>
  <c r="BD2980" i="1"/>
  <c r="BD2979" i="1"/>
  <c r="BD2978" i="1"/>
  <c r="BD2977" i="1"/>
  <c r="BD2976" i="1"/>
  <c r="BD2975" i="1"/>
  <c r="BD2974" i="1"/>
  <c r="BD2973" i="1"/>
  <c r="BD2972" i="1"/>
  <c r="BD2971" i="1"/>
  <c r="BD2970" i="1"/>
  <c r="BD2969" i="1"/>
  <c r="BD2968" i="1"/>
  <c r="BD2967" i="1"/>
  <c r="BD2966" i="1"/>
  <c r="BD2965" i="1"/>
  <c r="BD2964" i="1"/>
  <c r="BD2963" i="1"/>
  <c r="BD2962" i="1"/>
  <c r="BD2961" i="1"/>
  <c r="BD2960" i="1"/>
  <c r="BD2959" i="1"/>
  <c r="BD2958" i="1"/>
  <c r="BD2957" i="1"/>
  <c r="BD2956" i="1"/>
  <c r="BD2955" i="1"/>
  <c r="BD2954" i="1"/>
  <c r="BD2953" i="1"/>
  <c r="BD2952" i="1"/>
  <c r="BD2951" i="1"/>
  <c r="BD2950" i="1"/>
  <c r="BD2949" i="1"/>
  <c r="BD2948" i="1"/>
  <c r="BD2947" i="1"/>
  <c r="BD2946" i="1"/>
  <c r="BD2945" i="1"/>
  <c r="BD2944" i="1"/>
  <c r="BD2943" i="1"/>
  <c r="BD2942" i="1"/>
  <c r="BD2941" i="1"/>
  <c r="BD2940" i="1"/>
  <c r="BD2939" i="1"/>
  <c r="BD2938" i="1"/>
  <c r="BD2937" i="1"/>
  <c r="BD2936" i="1"/>
  <c r="BD2935" i="1"/>
  <c r="BD2934" i="1"/>
  <c r="BD2933" i="1"/>
  <c r="BD2932" i="1"/>
  <c r="BD2931" i="1"/>
  <c r="BD2930" i="1"/>
  <c r="BD2929" i="1"/>
  <c r="BD2928" i="1"/>
  <c r="BD2927" i="1"/>
  <c r="BD2926" i="1"/>
  <c r="BD2925" i="1"/>
  <c r="BD2924" i="1"/>
  <c r="BD2923" i="1"/>
  <c r="BD2922" i="1"/>
  <c r="BD2921" i="1"/>
  <c r="BD2920" i="1"/>
  <c r="BD2919" i="1"/>
  <c r="BD2918" i="1"/>
  <c r="BD2917" i="1"/>
  <c r="BD2916" i="1"/>
  <c r="BD2915" i="1"/>
  <c r="BD2914" i="1"/>
  <c r="BD2913" i="1"/>
  <c r="BD2912" i="1"/>
  <c r="BD2911" i="1"/>
  <c r="BD2910" i="1"/>
  <c r="BD2909" i="1"/>
  <c r="BD2908" i="1"/>
  <c r="BD2907" i="1"/>
  <c r="BD2906" i="1"/>
  <c r="BD2905" i="1"/>
  <c r="BD2904" i="1"/>
  <c r="BD2903" i="1"/>
  <c r="BD2902" i="1"/>
  <c r="BD2901" i="1"/>
  <c r="BD2900" i="1"/>
  <c r="BD2899" i="1"/>
  <c r="BD2898" i="1"/>
  <c r="BD2897" i="1"/>
  <c r="BD2896" i="1"/>
  <c r="BD2895" i="1"/>
  <c r="BD2894" i="1"/>
  <c r="BD2893" i="1"/>
  <c r="BD2892" i="1"/>
  <c r="BD2891" i="1"/>
  <c r="BD2890" i="1"/>
  <c r="BD2889" i="1"/>
  <c r="BD2888" i="1"/>
  <c r="BD2887" i="1"/>
  <c r="BD2886" i="1"/>
  <c r="BD2885" i="1"/>
  <c r="BD2884" i="1"/>
  <c r="BD2883" i="1"/>
  <c r="BD2882" i="1"/>
  <c r="BD2881" i="1"/>
  <c r="BD2880" i="1"/>
  <c r="BD2879" i="1"/>
  <c r="BD2878" i="1"/>
  <c r="BD2877" i="1"/>
  <c r="BD2876" i="1"/>
  <c r="BD2875" i="1"/>
  <c r="BD2874" i="1"/>
  <c r="BD2873" i="1"/>
  <c r="BD2872" i="1"/>
  <c r="BD2871" i="1"/>
  <c r="BD2870" i="1"/>
  <c r="BD2869" i="1"/>
  <c r="BD2868" i="1"/>
  <c r="BD2867" i="1"/>
  <c r="BD2866" i="1"/>
  <c r="BD2865" i="1"/>
  <c r="BD2864" i="1"/>
  <c r="BD2863" i="1"/>
  <c r="BD2862" i="1"/>
  <c r="BD2861" i="1"/>
  <c r="BD2860" i="1"/>
  <c r="BD2859" i="1"/>
  <c r="BD2858" i="1"/>
  <c r="BD2857" i="1"/>
  <c r="BD2856" i="1"/>
  <c r="BD2855" i="1"/>
  <c r="BD2854" i="1"/>
  <c r="BD2853" i="1"/>
  <c r="BD2852" i="1"/>
  <c r="BD2851" i="1"/>
  <c r="BD2850" i="1"/>
  <c r="BD2849" i="1"/>
  <c r="BD2848" i="1"/>
  <c r="BD2847" i="1"/>
  <c r="BD2846" i="1"/>
  <c r="BD2845" i="1"/>
  <c r="BD2844" i="1"/>
  <c r="BD2843" i="1"/>
  <c r="BD2842" i="1"/>
  <c r="BD2841" i="1"/>
  <c r="BD2840" i="1"/>
  <c r="BD2839" i="1"/>
  <c r="BD2838" i="1"/>
  <c r="BD2837" i="1"/>
  <c r="BD2836" i="1"/>
  <c r="BD2835" i="1"/>
  <c r="BD2834" i="1"/>
  <c r="BD2833" i="1"/>
  <c r="BD2832" i="1"/>
  <c r="BD2831" i="1"/>
  <c r="BD2830" i="1"/>
  <c r="BD2829" i="1"/>
  <c r="BD2828" i="1"/>
  <c r="BD2827" i="1"/>
  <c r="BD2826" i="1"/>
  <c r="BD2825" i="1"/>
  <c r="BD2824" i="1"/>
  <c r="BD2823" i="1"/>
  <c r="BD2822" i="1"/>
  <c r="BD2821" i="1"/>
  <c r="BD2820" i="1"/>
  <c r="BD2819" i="1"/>
  <c r="BD2818" i="1"/>
  <c r="BD2817" i="1"/>
  <c r="BD2816" i="1"/>
  <c r="BD2815" i="1"/>
  <c r="BD2814" i="1"/>
  <c r="BD2813" i="1"/>
  <c r="BD2812" i="1"/>
  <c r="BD2811" i="1"/>
  <c r="BD2810" i="1"/>
  <c r="BD2809" i="1"/>
  <c r="BD2808" i="1"/>
  <c r="BD2807" i="1"/>
  <c r="BD2806" i="1"/>
  <c r="BD2805" i="1"/>
  <c r="BD2804" i="1"/>
  <c r="BD2803" i="1"/>
  <c r="BD2802" i="1"/>
  <c r="BD2801" i="1"/>
  <c r="BD2800" i="1"/>
  <c r="BD2799" i="1"/>
  <c r="BD2798" i="1"/>
  <c r="BD2797" i="1"/>
  <c r="BD2796" i="1"/>
  <c r="BD2795" i="1"/>
  <c r="BD2794" i="1"/>
  <c r="BD2793" i="1"/>
  <c r="BD2792" i="1"/>
  <c r="BD2791" i="1"/>
  <c r="BD2790" i="1"/>
  <c r="BD2789" i="1"/>
  <c r="BD2788" i="1"/>
  <c r="BD2787" i="1"/>
  <c r="BD2786" i="1"/>
  <c r="BD2785" i="1"/>
  <c r="BD2784" i="1"/>
  <c r="BD2783" i="1"/>
  <c r="BD2782" i="1"/>
  <c r="BD2781" i="1"/>
  <c r="BD2780" i="1"/>
  <c r="BD2779" i="1"/>
  <c r="BD2778" i="1"/>
  <c r="BD2777" i="1"/>
  <c r="BD2776" i="1"/>
  <c r="BD2775" i="1"/>
  <c r="BD2774" i="1"/>
  <c r="BD2773" i="1"/>
  <c r="BD2772" i="1"/>
  <c r="BD2771" i="1"/>
  <c r="BD2770" i="1"/>
  <c r="BD2769" i="1"/>
  <c r="BD2768" i="1"/>
  <c r="BD2767" i="1"/>
  <c r="BD2766" i="1"/>
  <c r="BD2765" i="1"/>
  <c r="BD2764" i="1"/>
  <c r="BD2763" i="1"/>
  <c r="BD2762" i="1"/>
  <c r="BD2761" i="1"/>
  <c r="BD2760" i="1"/>
  <c r="BD2759" i="1"/>
  <c r="BD2758" i="1"/>
  <c r="BD2757" i="1"/>
  <c r="BD2756" i="1"/>
  <c r="BD2755" i="1"/>
  <c r="BD2754" i="1"/>
  <c r="BD2753" i="1"/>
  <c r="BD2752" i="1"/>
  <c r="BD2751" i="1"/>
  <c r="BD2750" i="1"/>
  <c r="BD2749" i="1"/>
  <c r="BD2748" i="1"/>
  <c r="BD2747" i="1"/>
  <c r="BD2746" i="1"/>
  <c r="BD2745" i="1"/>
  <c r="BD2744" i="1"/>
  <c r="BD2743" i="1"/>
  <c r="BD2742" i="1"/>
  <c r="BD2741" i="1"/>
  <c r="BD2740" i="1"/>
  <c r="BD2739" i="1"/>
  <c r="BD2738" i="1"/>
  <c r="BD2737" i="1"/>
  <c r="BD2736" i="1"/>
  <c r="BD2735" i="1"/>
  <c r="BD2734" i="1"/>
  <c r="BD2733" i="1"/>
  <c r="BD2732" i="1"/>
  <c r="BD2731" i="1"/>
  <c r="BD2730" i="1"/>
  <c r="BD2729" i="1"/>
  <c r="BD2728" i="1"/>
  <c r="BD2727" i="1"/>
  <c r="BD2726" i="1"/>
  <c r="BD2725" i="1"/>
  <c r="BD2724" i="1"/>
  <c r="BD2723" i="1"/>
  <c r="BD2722" i="1"/>
  <c r="BD2721" i="1"/>
  <c r="BD2720" i="1"/>
  <c r="BD2719" i="1"/>
  <c r="BD2718" i="1"/>
  <c r="BD2717" i="1"/>
  <c r="BD2716" i="1"/>
  <c r="BD2715" i="1"/>
  <c r="BD2714" i="1"/>
  <c r="BD2713" i="1"/>
  <c r="BD2712" i="1"/>
  <c r="BD2711" i="1"/>
  <c r="BD2710" i="1"/>
  <c r="BD2709" i="1"/>
  <c r="BD2708" i="1"/>
  <c r="BD2707" i="1"/>
  <c r="BD2706" i="1"/>
  <c r="BD2705" i="1"/>
  <c r="BD2704" i="1"/>
  <c r="BD2703" i="1"/>
  <c r="BD2702" i="1"/>
  <c r="BD2701" i="1"/>
  <c r="BD2700" i="1"/>
  <c r="BD2699" i="1"/>
  <c r="BD2698" i="1"/>
  <c r="BD2697" i="1"/>
  <c r="BD2696" i="1"/>
  <c r="BD2695" i="1"/>
  <c r="BD2694" i="1"/>
  <c r="BD2693" i="1"/>
  <c r="BD2692" i="1"/>
  <c r="BD2691" i="1"/>
  <c r="BD2690" i="1"/>
  <c r="BD2689" i="1"/>
  <c r="BD2688" i="1"/>
  <c r="BD2687" i="1"/>
  <c r="BD2686" i="1"/>
  <c r="BD2685" i="1"/>
  <c r="BD2684" i="1"/>
  <c r="BD2683" i="1"/>
  <c r="BD2682" i="1"/>
  <c r="BD2681" i="1"/>
  <c r="BD2680" i="1"/>
  <c r="BD2679" i="1"/>
  <c r="BD2678" i="1"/>
  <c r="BD2677" i="1"/>
  <c r="BD2676" i="1"/>
  <c r="BD2675" i="1"/>
  <c r="BD2674" i="1"/>
  <c r="BD2673" i="1"/>
  <c r="BD2672" i="1"/>
  <c r="BD2671" i="1"/>
  <c r="BD2670" i="1"/>
  <c r="BD2669" i="1"/>
  <c r="BD2668" i="1"/>
  <c r="BD2667" i="1"/>
  <c r="BD2666" i="1"/>
  <c r="BD2665" i="1"/>
  <c r="BD2664" i="1"/>
  <c r="BD2663" i="1"/>
  <c r="BD2662" i="1"/>
  <c r="BD2661" i="1"/>
  <c r="BD2660" i="1"/>
  <c r="BD2659" i="1"/>
  <c r="BD2658" i="1"/>
  <c r="BD2657" i="1"/>
  <c r="BD2656" i="1"/>
  <c r="BD2655" i="1"/>
  <c r="BD2654" i="1"/>
  <c r="BD2653" i="1"/>
  <c r="BD2652" i="1"/>
  <c r="BD2651" i="1"/>
  <c r="BD2650" i="1"/>
  <c r="BD2649" i="1"/>
  <c r="BD2648" i="1"/>
  <c r="BD2647" i="1"/>
  <c r="BD2646" i="1"/>
  <c r="BD2645" i="1"/>
  <c r="BD2644" i="1"/>
  <c r="BD2643" i="1"/>
  <c r="BD2642" i="1"/>
  <c r="BD2641" i="1"/>
  <c r="BD2640" i="1"/>
  <c r="BD2639" i="1"/>
  <c r="BD2638" i="1"/>
  <c r="BD2637" i="1"/>
  <c r="BD2636" i="1"/>
  <c r="BD2635" i="1"/>
  <c r="BD2634" i="1"/>
  <c r="BD2633" i="1"/>
  <c r="BD2632" i="1"/>
  <c r="BD2631" i="1"/>
  <c r="BD2630" i="1"/>
  <c r="BD2629" i="1"/>
  <c r="BD2628" i="1"/>
  <c r="BD2627" i="1"/>
  <c r="BD2626" i="1"/>
  <c r="BD2625" i="1"/>
  <c r="BD2624" i="1"/>
  <c r="BD2623" i="1"/>
  <c r="BD2622" i="1"/>
  <c r="BD2621" i="1"/>
  <c r="BD2620" i="1"/>
  <c r="BD2619" i="1"/>
  <c r="BD2618" i="1"/>
  <c r="BD2617" i="1"/>
  <c r="BD2616" i="1"/>
  <c r="BD2615" i="1"/>
  <c r="BD2614" i="1"/>
  <c r="BD2613" i="1"/>
  <c r="BD2612" i="1"/>
  <c r="BD2611" i="1"/>
  <c r="BD2610" i="1"/>
  <c r="BD2609" i="1"/>
  <c r="BD2608" i="1"/>
  <c r="BD2607" i="1"/>
  <c r="BD2606" i="1"/>
  <c r="BD2605" i="1"/>
  <c r="BD2604" i="1"/>
  <c r="BD2603" i="1"/>
  <c r="BD2602" i="1"/>
  <c r="BD2601" i="1"/>
  <c r="BD2600" i="1"/>
  <c r="BD2599" i="1"/>
  <c r="BD2598" i="1"/>
  <c r="BD2597" i="1"/>
  <c r="BD2596" i="1"/>
  <c r="BD2595" i="1"/>
  <c r="BD2594" i="1"/>
  <c r="BD2593" i="1"/>
  <c r="BD2592" i="1"/>
  <c r="BD2591" i="1"/>
  <c r="BD2590" i="1"/>
  <c r="BD2589" i="1"/>
  <c r="BD2588" i="1"/>
  <c r="BD2587" i="1"/>
  <c r="BD2586" i="1"/>
  <c r="BD2585" i="1"/>
  <c r="BD2584" i="1"/>
  <c r="BD2583" i="1"/>
  <c r="BD2582" i="1"/>
  <c r="BD2581" i="1"/>
  <c r="BD2580" i="1"/>
  <c r="BD2579" i="1"/>
  <c r="BD2578" i="1"/>
  <c r="BD2577" i="1"/>
  <c r="BD2576" i="1"/>
  <c r="BD2575" i="1"/>
  <c r="BD2574" i="1"/>
  <c r="BD2573" i="1"/>
  <c r="BD2572" i="1"/>
  <c r="BD2571" i="1"/>
  <c r="BD2570" i="1"/>
  <c r="BD2569" i="1"/>
  <c r="BD2568" i="1"/>
  <c r="BD2567" i="1"/>
  <c r="BD2566" i="1"/>
  <c r="BD2565" i="1"/>
  <c r="BD2564" i="1"/>
  <c r="BD2563" i="1"/>
  <c r="BD2562" i="1"/>
  <c r="BD2561" i="1"/>
  <c r="BD2560" i="1"/>
  <c r="BD2559" i="1"/>
  <c r="BD2558" i="1"/>
  <c r="BD2557" i="1"/>
  <c r="BD2556" i="1"/>
  <c r="BD2555" i="1"/>
  <c r="BD2554" i="1"/>
  <c r="BD2553" i="1"/>
  <c r="BD2552" i="1"/>
  <c r="BD2551" i="1"/>
  <c r="BD2550" i="1"/>
  <c r="BD2549" i="1"/>
  <c r="BD2548" i="1"/>
  <c r="BD2547" i="1"/>
  <c r="BD2546" i="1"/>
  <c r="BD2545" i="1"/>
  <c r="BD2544" i="1"/>
  <c r="BD2543" i="1"/>
  <c r="BD2542" i="1"/>
  <c r="BD2541" i="1"/>
  <c r="BD2540" i="1"/>
  <c r="BD2539" i="1"/>
  <c r="BD2538" i="1"/>
  <c r="BD2537" i="1"/>
  <c r="BD2536" i="1"/>
  <c r="BD2535" i="1"/>
  <c r="BD2534" i="1"/>
  <c r="BD2533" i="1"/>
  <c r="BD2532" i="1"/>
  <c r="BD2531" i="1"/>
  <c r="BD2530" i="1"/>
  <c r="BD2529" i="1"/>
  <c r="BD2528" i="1"/>
  <c r="BD2527" i="1"/>
  <c r="BD2526" i="1"/>
  <c r="BD2525" i="1"/>
  <c r="BD2524" i="1"/>
  <c r="BD2523" i="1"/>
  <c r="BD2522" i="1"/>
  <c r="BD2521" i="1"/>
  <c r="BD2520" i="1"/>
  <c r="BD2519" i="1"/>
  <c r="BD2518" i="1"/>
  <c r="BD2517" i="1"/>
  <c r="BD2516" i="1"/>
  <c r="BD2515" i="1"/>
  <c r="BD2514" i="1"/>
  <c r="BD2513" i="1"/>
  <c r="BD2512" i="1"/>
  <c r="BD2511" i="1"/>
  <c r="BD2510" i="1"/>
  <c r="BD2509" i="1"/>
  <c r="BD2508" i="1"/>
  <c r="BD2507" i="1"/>
  <c r="BD2506" i="1"/>
  <c r="BD2505" i="1"/>
  <c r="BD2504" i="1"/>
  <c r="BD2503" i="1"/>
  <c r="BD2502" i="1"/>
  <c r="BD2501" i="1"/>
  <c r="BD2500" i="1"/>
  <c r="BD2499" i="1"/>
  <c r="BD2498" i="1"/>
  <c r="BD2497" i="1"/>
  <c r="BD2496" i="1"/>
  <c r="BD2495" i="1"/>
  <c r="BD2494" i="1"/>
  <c r="BD2493" i="1"/>
  <c r="BD2492" i="1"/>
  <c r="BD2491" i="1"/>
  <c r="BD2490" i="1"/>
  <c r="BD2489" i="1"/>
  <c r="BD2488" i="1"/>
  <c r="BD2487" i="1"/>
  <c r="BD2486" i="1"/>
  <c r="BD2485" i="1"/>
  <c r="BD2484" i="1"/>
  <c r="BD2483" i="1"/>
  <c r="BD2482" i="1"/>
  <c r="BD2481" i="1"/>
  <c r="BD2480" i="1"/>
  <c r="BD2479" i="1"/>
  <c r="BD2478" i="1"/>
  <c r="BD2477" i="1"/>
  <c r="BD2476" i="1"/>
  <c r="BD2475" i="1"/>
  <c r="BD2474" i="1"/>
  <c r="BD2473" i="1"/>
  <c r="BD2472" i="1"/>
  <c r="BD2471" i="1"/>
  <c r="BD2470" i="1"/>
  <c r="BD2469" i="1"/>
  <c r="BD2468" i="1"/>
  <c r="BD2467" i="1"/>
  <c r="BD2466" i="1"/>
  <c r="BD2465" i="1"/>
  <c r="BD2464" i="1"/>
  <c r="BD2463" i="1"/>
  <c r="BD2462" i="1"/>
  <c r="BD2461" i="1"/>
  <c r="BD2460" i="1"/>
  <c r="BD2459" i="1"/>
  <c r="BD2458" i="1"/>
  <c r="BD2457" i="1"/>
  <c r="BD2456" i="1"/>
  <c r="BD2455" i="1"/>
  <c r="BD2454" i="1"/>
  <c r="BD2453" i="1"/>
  <c r="BD2452" i="1"/>
  <c r="BD2451" i="1"/>
  <c r="BD2450" i="1"/>
  <c r="BD2449" i="1"/>
  <c r="BD2448" i="1"/>
  <c r="BD2447" i="1"/>
  <c r="BD2446" i="1"/>
  <c r="BD2445" i="1"/>
  <c r="BD2444" i="1"/>
  <c r="BD2443" i="1"/>
  <c r="BD2442" i="1"/>
  <c r="BD2441" i="1"/>
  <c r="BD2440" i="1"/>
  <c r="BD2439" i="1"/>
  <c r="BD2438" i="1"/>
  <c r="BD2437" i="1"/>
  <c r="BD2436" i="1"/>
  <c r="BD2435" i="1"/>
  <c r="BD2434" i="1"/>
  <c r="BD2433" i="1"/>
  <c r="BD2432" i="1"/>
  <c r="BD2431" i="1"/>
  <c r="BD2430" i="1"/>
  <c r="BD2429" i="1"/>
  <c r="BD2428" i="1"/>
  <c r="BD2427" i="1"/>
  <c r="BD2426" i="1"/>
  <c r="BD2425" i="1"/>
  <c r="BD2424" i="1"/>
  <c r="BD2423" i="1"/>
  <c r="BD2422" i="1"/>
  <c r="BD2421" i="1"/>
  <c r="BD2420" i="1"/>
  <c r="BD2419" i="1"/>
  <c r="BD2418" i="1"/>
  <c r="BD2417" i="1"/>
  <c r="BD2416" i="1"/>
  <c r="BD2415" i="1"/>
  <c r="BD2414" i="1"/>
  <c r="BD2413" i="1"/>
  <c r="BD2412" i="1"/>
  <c r="BD2411" i="1"/>
  <c r="BD2410" i="1"/>
  <c r="BD2409" i="1"/>
  <c r="BD2408" i="1"/>
  <c r="BD2407" i="1"/>
  <c r="BD2406" i="1"/>
  <c r="BD2405" i="1"/>
  <c r="BD2404" i="1"/>
  <c r="BD2403" i="1"/>
  <c r="BD2402" i="1"/>
  <c r="BD2401" i="1"/>
  <c r="BD2400" i="1"/>
  <c r="BD2399" i="1"/>
  <c r="BD2398" i="1"/>
  <c r="BD2397" i="1"/>
  <c r="BD2396" i="1"/>
  <c r="BD2395" i="1"/>
  <c r="BD2394" i="1"/>
  <c r="BD2393" i="1"/>
  <c r="BD2392" i="1"/>
  <c r="BD2391" i="1"/>
  <c r="BD2390" i="1"/>
  <c r="BD2389" i="1"/>
  <c r="BD2388" i="1"/>
  <c r="BD2387" i="1"/>
  <c r="BD2386" i="1"/>
  <c r="BD2385" i="1"/>
  <c r="BD2384" i="1"/>
  <c r="BD2383" i="1"/>
  <c r="BD2382" i="1"/>
  <c r="BD2381" i="1"/>
  <c r="BD2380" i="1"/>
  <c r="BD2379" i="1"/>
  <c r="BD2378" i="1"/>
  <c r="BD2377" i="1"/>
  <c r="BD2376" i="1"/>
  <c r="BD2375" i="1"/>
  <c r="BD2374" i="1"/>
  <c r="BD2373" i="1"/>
  <c r="BD2372" i="1"/>
  <c r="BD2371" i="1"/>
  <c r="BD2370" i="1"/>
  <c r="BD2369" i="1"/>
  <c r="BD2368" i="1"/>
  <c r="BD2367" i="1"/>
  <c r="BD2366" i="1"/>
  <c r="BD2365" i="1"/>
  <c r="BD2364" i="1"/>
  <c r="BD2363" i="1"/>
  <c r="BD2362" i="1"/>
  <c r="BD2361" i="1"/>
  <c r="BD2360" i="1"/>
  <c r="BD2359" i="1"/>
  <c r="BD2358" i="1"/>
  <c r="BD2357" i="1"/>
  <c r="BD2356" i="1"/>
  <c r="BD2355" i="1"/>
  <c r="BD2354" i="1"/>
  <c r="BD2353" i="1"/>
  <c r="BD2352" i="1"/>
  <c r="BD2351" i="1"/>
  <c r="BD2350" i="1"/>
  <c r="BD2349" i="1"/>
  <c r="BD2348" i="1"/>
  <c r="BD2347" i="1"/>
  <c r="BD2346" i="1"/>
  <c r="BD2345" i="1"/>
  <c r="BD2344" i="1"/>
  <c r="BD2343" i="1"/>
  <c r="BD2342" i="1"/>
  <c r="BD2341" i="1"/>
  <c r="BD2340" i="1"/>
  <c r="BD2339" i="1"/>
  <c r="BD2338" i="1"/>
  <c r="BD2337" i="1"/>
  <c r="BD2336" i="1"/>
  <c r="BD2335" i="1"/>
  <c r="BD2334" i="1"/>
  <c r="BD2333" i="1"/>
  <c r="BD2332" i="1"/>
  <c r="BD2331" i="1"/>
  <c r="BD2330" i="1"/>
  <c r="BD2329" i="1"/>
  <c r="BD2328" i="1"/>
  <c r="BD2327" i="1"/>
  <c r="BD2326" i="1"/>
  <c r="BD2325" i="1"/>
  <c r="BD2324" i="1"/>
  <c r="BD2323" i="1"/>
  <c r="BD2322" i="1"/>
  <c r="BD2321" i="1"/>
  <c r="BD2320" i="1"/>
  <c r="BD2319" i="1"/>
  <c r="BD2318" i="1"/>
  <c r="BD2317" i="1"/>
  <c r="BD2316" i="1"/>
  <c r="BD2315" i="1"/>
  <c r="BD2314" i="1"/>
  <c r="BD2313" i="1"/>
  <c r="BD2312" i="1"/>
  <c r="BD2311" i="1"/>
  <c r="BD2310" i="1"/>
  <c r="BD2309" i="1"/>
  <c r="BD2308" i="1"/>
  <c r="BD2307" i="1"/>
  <c r="BD2306" i="1"/>
  <c r="BD2305" i="1"/>
  <c r="BD2304" i="1"/>
  <c r="BD2303" i="1"/>
  <c r="BD2302" i="1"/>
  <c r="BD2301" i="1"/>
  <c r="BD2300" i="1"/>
  <c r="BD2299" i="1"/>
  <c r="BD2298" i="1"/>
  <c r="BD2297" i="1"/>
  <c r="BD2296" i="1"/>
  <c r="BD2295" i="1"/>
  <c r="BD2294" i="1"/>
  <c r="BD2293" i="1"/>
  <c r="BD2292" i="1"/>
  <c r="BD2291" i="1"/>
  <c r="BD2290" i="1"/>
  <c r="BD2289" i="1"/>
  <c r="BD2288" i="1"/>
  <c r="BD2287" i="1"/>
  <c r="BD2286" i="1"/>
  <c r="BD2285" i="1"/>
  <c r="BD2284" i="1"/>
  <c r="BD2283" i="1"/>
  <c r="BD2282" i="1"/>
  <c r="BD2281" i="1"/>
  <c r="BD2280" i="1"/>
  <c r="BD2279" i="1"/>
  <c r="BD2278" i="1"/>
  <c r="BD2277" i="1"/>
  <c r="BD2276" i="1"/>
  <c r="BD2275" i="1"/>
  <c r="BD2274" i="1"/>
  <c r="BD2273" i="1"/>
  <c r="BD2272" i="1"/>
  <c r="BD2271" i="1"/>
  <c r="BD2270" i="1"/>
  <c r="BD2269" i="1"/>
  <c r="BD2268" i="1"/>
  <c r="BD2267" i="1"/>
  <c r="BD2266" i="1"/>
  <c r="BD2265" i="1"/>
  <c r="BD2264" i="1"/>
  <c r="BD2263" i="1"/>
  <c r="BD2262" i="1"/>
  <c r="BD2261" i="1"/>
  <c r="BD2260" i="1"/>
  <c r="BD2259" i="1"/>
  <c r="BD2258" i="1"/>
  <c r="BD2257" i="1"/>
  <c r="BD2256" i="1"/>
  <c r="BD2255" i="1"/>
  <c r="BD2254" i="1"/>
  <c r="BD2253" i="1"/>
  <c r="BD2252" i="1"/>
  <c r="BD2251" i="1"/>
  <c r="BD2250" i="1"/>
  <c r="BD2249" i="1"/>
  <c r="BD2248" i="1"/>
  <c r="BD2247" i="1"/>
  <c r="BD2246" i="1"/>
  <c r="BD2245" i="1"/>
  <c r="BD2244" i="1"/>
  <c r="BD2090" i="1"/>
  <c r="BD2089" i="1"/>
  <c r="BD2088" i="1"/>
  <c r="BD2087" i="1"/>
  <c r="BD2086" i="1"/>
  <c r="BD2085" i="1"/>
  <c r="BD2084" i="1"/>
  <c r="BD2083" i="1"/>
  <c r="BD2082" i="1"/>
  <c r="BD2081" i="1"/>
  <c r="BD2080" i="1"/>
  <c r="BD2079" i="1"/>
  <c r="BD2078" i="1"/>
  <c r="BD2077" i="1"/>
  <c r="BD2076" i="1"/>
  <c r="BD2075" i="1"/>
  <c r="BD2074" i="1"/>
  <c r="BD2073" i="1"/>
  <c r="BD2072" i="1"/>
  <c r="BD2071" i="1"/>
  <c r="BD2070" i="1"/>
  <c r="BD2069" i="1"/>
  <c r="BD2068" i="1"/>
  <c r="BD2067" i="1"/>
  <c r="BD2066" i="1"/>
  <c r="BD2065" i="1"/>
  <c r="BD2064" i="1"/>
  <c r="BD2063" i="1"/>
  <c r="BD2061" i="1"/>
  <c r="BD2060" i="1"/>
  <c r="BD2059" i="1"/>
  <c r="BD2058" i="1"/>
  <c r="BD2057" i="1"/>
  <c r="BD2056" i="1"/>
  <c r="BD2055" i="1"/>
  <c r="BD2054" i="1"/>
  <c r="BD2053" i="1"/>
  <c r="BD2052" i="1"/>
  <c r="BD2051" i="1"/>
  <c r="BD2050" i="1"/>
  <c r="BD2049" i="1"/>
  <c r="BD2048" i="1"/>
  <c r="BD2047" i="1"/>
  <c r="BD2046" i="1"/>
  <c r="BD2045" i="1"/>
  <c r="BD2044" i="1"/>
  <c r="BD2043" i="1"/>
  <c r="BD2042" i="1"/>
  <c r="BD2041" i="1"/>
  <c r="BD2040" i="1"/>
  <c r="BD2039" i="1"/>
  <c r="BD2038" i="1"/>
  <c r="BD2037" i="1"/>
  <c r="BD2036" i="1"/>
  <c r="BD2035" i="1"/>
  <c r="BD2034" i="1"/>
  <c r="BD2033" i="1"/>
  <c r="BD2032" i="1"/>
  <c r="BD2031" i="1"/>
  <c r="BD2030" i="1"/>
  <c r="BD2029" i="1"/>
  <c r="BD2028" i="1"/>
  <c r="BD2027" i="1"/>
  <c r="BD2026" i="1"/>
  <c r="BD2025" i="1"/>
  <c r="BD2024" i="1"/>
  <c r="BD2023" i="1"/>
  <c r="BD2022" i="1"/>
  <c r="BD2021" i="1"/>
  <c r="BD2020" i="1"/>
  <c r="BD2019" i="1"/>
  <c r="BD2018" i="1"/>
  <c r="BD2017" i="1"/>
  <c r="BD2016" i="1"/>
  <c r="BD2015" i="1"/>
  <c r="BD2014" i="1"/>
  <c r="BD2013" i="1"/>
  <c r="BD2012" i="1"/>
  <c r="BD2011" i="1"/>
  <c r="BD2010" i="1"/>
  <c r="BD2009" i="1"/>
  <c r="BD2008" i="1"/>
  <c r="BD2007" i="1"/>
  <c r="BD2006" i="1"/>
  <c r="BD2005" i="1"/>
  <c r="BD2004" i="1"/>
  <c r="BD2003" i="1"/>
  <c r="BD2002" i="1"/>
  <c r="BD2001" i="1"/>
  <c r="BD2000" i="1"/>
  <c r="BD1999" i="1"/>
  <c r="BD1998" i="1"/>
  <c r="BD1997" i="1"/>
  <c r="BD1996" i="1"/>
  <c r="BD1995" i="1"/>
  <c r="BD1994" i="1"/>
  <c r="BD1993" i="1"/>
  <c r="BD1992" i="1"/>
  <c r="BD1991" i="1"/>
  <c r="BD1990" i="1"/>
  <c r="BD1989" i="1"/>
  <c r="BD1988" i="1"/>
  <c r="BD1987" i="1"/>
  <c r="BD1986" i="1"/>
  <c r="BD1985" i="1"/>
  <c r="BD1984" i="1"/>
  <c r="BD1983" i="1"/>
  <c r="BD1982" i="1"/>
  <c r="BD1981" i="1"/>
  <c r="BD1980" i="1"/>
  <c r="BD1979" i="1"/>
  <c r="BD1978" i="1"/>
  <c r="BD1977" i="1"/>
  <c r="BD1976" i="1"/>
  <c r="BD1975" i="1"/>
  <c r="BD1974" i="1"/>
  <c r="BD1973" i="1"/>
  <c r="BD1972" i="1"/>
  <c r="BD1971" i="1"/>
  <c r="BD1970" i="1"/>
  <c r="BD1969" i="1"/>
  <c r="BD1968" i="1"/>
  <c r="BD1967" i="1"/>
  <c r="BD1966" i="1"/>
  <c r="BD1965" i="1"/>
  <c r="BD1964" i="1"/>
  <c r="BD1963" i="1"/>
  <c r="BD1962" i="1"/>
  <c r="BD1961" i="1"/>
  <c r="BD1960" i="1"/>
  <c r="BD1959" i="1"/>
  <c r="BD1958" i="1"/>
  <c r="BD1957" i="1"/>
  <c r="BD1956" i="1"/>
  <c r="BD1955" i="1"/>
  <c r="BD1954" i="1"/>
  <c r="BD1953" i="1"/>
  <c r="BD1952" i="1"/>
  <c r="BD1951" i="1"/>
  <c r="BD1950" i="1"/>
  <c r="BD1949" i="1"/>
  <c r="BD1948" i="1"/>
  <c r="BD1947" i="1"/>
  <c r="BD1946" i="1"/>
  <c r="BD1945" i="1"/>
  <c r="BD1944" i="1"/>
  <c r="BD1943" i="1"/>
  <c r="BD1942" i="1"/>
  <c r="BD1941" i="1"/>
  <c r="BD1940" i="1"/>
  <c r="BD1939" i="1"/>
  <c r="BD1938" i="1"/>
  <c r="BD1937" i="1"/>
  <c r="BD1936" i="1"/>
  <c r="BD1935" i="1"/>
  <c r="BD1934" i="1"/>
  <c r="BD1933" i="1"/>
  <c r="BD1932" i="1"/>
  <c r="BD1931" i="1"/>
  <c r="BD1930" i="1"/>
  <c r="BD1929" i="1"/>
  <c r="BD1928" i="1"/>
  <c r="BD1927" i="1"/>
  <c r="BD1926" i="1"/>
  <c r="BD1925" i="1"/>
  <c r="BD1924" i="1"/>
  <c r="BD1923" i="1"/>
  <c r="BD1922" i="1"/>
  <c r="BD1921" i="1"/>
  <c r="BD1920" i="1"/>
  <c r="BD1919" i="1"/>
  <c r="BD1918" i="1"/>
  <c r="BD1917" i="1"/>
  <c r="BD1916" i="1"/>
  <c r="BD1915" i="1"/>
  <c r="BD1914" i="1"/>
  <c r="BD1913" i="1"/>
  <c r="BD1912" i="1"/>
  <c r="BD1911" i="1"/>
  <c r="BD1910" i="1"/>
  <c r="BD1909" i="1"/>
  <c r="BD1908" i="1"/>
  <c r="BD1907" i="1"/>
  <c r="BD1906" i="1"/>
  <c r="BD1905" i="1"/>
  <c r="BD1904" i="1"/>
  <c r="BD1903" i="1"/>
  <c r="BD1902" i="1"/>
  <c r="BD1901" i="1"/>
  <c r="BD1900" i="1"/>
  <c r="BD1899" i="1"/>
  <c r="BD1898" i="1"/>
  <c r="BD1897" i="1"/>
  <c r="BD1896" i="1"/>
  <c r="BD1895" i="1"/>
  <c r="BD1894" i="1"/>
  <c r="BD1893" i="1"/>
  <c r="BD1892" i="1"/>
  <c r="BD1891" i="1"/>
  <c r="BD1890" i="1"/>
  <c r="BD1889" i="1"/>
  <c r="BD1888" i="1"/>
  <c r="BD1887" i="1"/>
  <c r="BD1886" i="1"/>
  <c r="BD1885" i="1"/>
  <c r="BD1884" i="1"/>
  <c r="BD1883" i="1"/>
  <c r="BD1882" i="1"/>
  <c r="BD1881" i="1"/>
  <c r="BD1880" i="1"/>
  <c r="BD1879" i="1"/>
  <c r="BD1878" i="1"/>
  <c r="BD1877" i="1"/>
  <c r="BD1876" i="1"/>
  <c r="BD1875" i="1"/>
  <c r="BD1874" i="1"/>
  <c r="BD1873" i="1"/>
  <c r="BD1872" i="1"/>
  <c r="BD1871" i="1"/>
  <c r="BD1870" i="1"/>
  <c r="BD1869" i="1"/>
  <c r="BD1868" i="1"/>
  <c r="BD1867" i="1"/>
  <c r="BD1866" i="1"/>
  <c r="BD1865" i="1"/>
  <c r="BD1864" i="1"/>
  <c r="BD1863" i="1"/>
  <c r="BD1862" i="1"/>
  <c r="BD1861" i="1"/>
  <c r="BD1860" i="1"/>
  <c r="BD1859" i="1"/>
  <c r="BD1858" i="1"/>
  <c r="BD1857" i="1"/>
  <c r="BD1856" i="1"/>
  <c r="BD1855" i="1"/>
  <c r="BD1854" i="1"/>
  <c r="BD1853" i="1"/>
  <c r="BD1852" i="1"/>
  <c r="BD1851" i="1"/>
  <c r="BD1850" i="1"/>
  <c r="BD1849" i="1"/>
  <c r="BD1848" i="1"/>
  <c r="BD1847" i="1"/>
  <c r="BD1846" i="1"/>
  <c r="BD1845" i="1"/>
  <c r="BD1844" i="1"/>
  <c r="BD1843" i="1"/>
  <c r="BD1842" i="1"/>
  <c r="BD1841" i="1"/>
  <c r="BD1840" i="1"/>
  <c r="BD1839" i="1"/>
  <c r="BD1838" i="1"/>
  <c r="BD1837" i="1"/>
  <c r="BD1836" i="1"/>
  <c r="BD1835" i="1"/>
  <c r="BD1834" i="1"/>
  <c r="BD1833" i="1"/>
  <c r="BD1832" i="1"/>
  <c r="BD1831" i="1"/>
  <c r="BD1830" i="1"/>
  <c r="BD1829" i="1"/>
  <c r="BD1828" i="1"/>
  <c r="BD1827" i="1"/>
  <c r="BD1826" i="1"/>
  <c r="BD1825" i="1"/>
  <c r="BD1824" i="1"/>
  <c r="BD1823" i="1"/>
  <c r="BD1822" i="1"/>
  <c r="BD1821" i="1"/>
  <c r="BD1820" i="1"/>
  <c r="BD1819" i="1"/>
  <c r="BD1818" i="1"/>
  <c r="BD1817" i="1"/>
  <c r="BD1816" i="1"/>
  <c r="BD1815" i="1"/>
  <c r="BD1814" i="1"/>
  <c r="BD1813" i="1"/>
  <c r="BD1812" i="1"/>
  <c r="BD1811" i="1"/>
  <c r="BD1810" i="1"/>
  <c r="BD1809" i="1"/>
  <c r="BD1808" i="1"/>
  <c r="BD1807" i="1"/>
  <c r="BD1806" i="1"/>
  <c r="BD1805" i="1"/>
  <c r="BD1804" i="1"/>
  <c r="BD1803" i="1"/>
  <c r="BD1802" i="1"/>
  <c r="BD1801" i="1"/>
  <c r="BD1800" i="1"/>
  <c r="BD1799" i="1"/>
  <c r="BD1798" i="1"/>
  <c r="BD1797" i="1"/>
  <c r="BD1796" i="1"/>
  <c r="BD1795" i="1"/>
  <c r="BD1794" i="1"/>
  <c r="BD1793" i="1"/>
  <c r="BD1792" i="1"/>
  <c r="BD1791" i="1"/>
  <c r="BD1790" i="1"/>
  <c r="BD1789" i="1"/>
  <c r="BD1788" i="1"/>
  <c r="BD1787" i="1"/>
  <c r="BD1786" i="1"/>
  <c r="BD1785" i="1"/>
  <c r="BD1784" i="1"/>
  <c r="BD1783" i="1"/>
  <c r="BD1782" i="1"/>
  <c r="BD1781" i="1"/>
  <c r="BD1780" i="1"/>
  <c r="BD1779" i="1"/>
  <c r="BD1778" i="1"/>
  <c r="BD1777" i="1"/>
  <c r="BD1776" i="1"/>
  <c r="BD1775" i="1"/>
  <c r="BD1774" i="1"/>
  <c r="BD1773" i="1"/>
  <c r="BD1772" i="1"/>
  <c r="BD1771" i="1"/>
  <c r="BD1770" i="1"/>
  <c r="BD1769" i="1"/>
  <c r="BD1768" i="1"/>
  <c r="BD1767" i="1"/>
  <c r="BD1766" i="1"/>
  <c r="BD1765" i="1"/>
  <c r="BD1764" i="1"/>
  <c r="BD1763" i="1"/>
  <c r="BD1762" i="1"/>
  <c r="BD1761" i="1"/>
  <c r="BD1760" i="1"/>
  <c r="BD1759" i="1"/>
  <c r="BD1758" i="1"/>
  <c r="BD1757" i="1"/>
  <c r="BD1756" i="1"/>
  <c r="BD1755" i="1"/>
  <c r="BD1754" i="1"/>
  <c r="BD1753" i="1"/>
  <c r="BD1752" i="1"/>
  <c r="BD1751" i="1"/>
  <c r="BD1750" i="1"/>
  <c r="BD1749" i="1"/>
  <c r="BD1748" i="1"/>
  <c r="BD1747" i="1"/>
  <c r="BD1746" i="1"/>
  <c r="BD1745" i="1"/>
  <c r="BD1744" i="1"/>
  <c r="BD1743" i="1"/>
  <c r="BD1742" i="1"/>
  <c r="BD1741" i="1"/>
  <c r="BD1740" i="1"/>
  <c r="BD1739" i="1"/>
  <c r="BD1738" i="1"/>
  <c r="BD1737" i="1"/>
  <c r="BD1736" i="1"/>
  <c r="BD1735" i="1"/>
  <c r="BD1734" i="1"/>
  <c r="BD1733" i="1"/>
  <c r="BD1732" i="1"/>
  <c r="BD1731" i="1"/>
  <c r="BD1730" i="1"/>
  <c r="BD1729" i="1"/>
  <c r="BD1728" i="1"/>
  <c r="BD1727" i="1"/>
  <c r="BD1726" i="1"/>
  <c r="BD1725" i="1"/>
  <c r="BD1724" i="1"/>
  <c r="BD1723" i="1"/>
  <c r="BD1722" i="1"/>
  <c r="BD1721" i="1"/>
  <c r="BD1720" i="1"/>
  <c r="BD1719" i="1"/>
  <c r="BD1718" i="1"/>
  <c r="BD1717" i="1"/>
  <c r="BD1716" i="1"/>
  <c r="BD1715" i="1"/>
  <c r="BD1714" i="1"/>
  <c r="BD1713" i="1"/>
  <c r="BD1712" i="1"/>
  <c r="BD1711" i="1"/>
  <c r="BD1710" i="1"/>
  <c r="BD1709" i="1"/>
  <c r="BD1708" i="1"/>
  <c r="BD1707" i="1"/>
  <c r="BD1706" i="1"/>
  <c r="BD1705" i="1"/>
  <c r="BD1704" i="1"/>
  <c r="BD1703" i="1"/>
  <c r="BD1702" i="1"/>
  <c r="BD1701" i="1"/>
  <c r="BD1700" i="1"/>
  <c r="BD1699" i="1"/>
  <c r="BD1698" i="1"/>
  <c r="BD1697" i="1"/>
  <c r="BD1696" i="1"/>
  <c r="BD1695" i="1"/>
  <c r="BD1694" i="1"/>
  <c r="BD1693" i="1"/>
  <c r="BD1692" i="1"/>
  <c r="BD1691" i="1"/>
  <c r="BD1690" i="1"/>
  <c r="BD1689" i="1"/>
  <c r="BD1688" i="1"/>
  <c r="BD1687" i="1"/>
  <c r="BD1686" i="1"/>
  <c r="BD1685" i="1"/>
  <c r="BD1684" i="1"/>
  <c r="BD1683" i="1"/>
  <c r="BD1682" i="1"/>
  <c r="BD1681" i="1"/>
  <c r="BD1680" i="1"/>
  <c r="BD1679" i="1"/>
  <c r="BD1678" i="1"/>
  <c r="BD1677" i="1"/>
  <c r="BD1676" i="1"/>
  <c r="BD1675" i="1"/>
  <c r="BD1674" i="1"/>
  <c r="BD1673" i="1"/>
  <c r="BD1672" i="1"/>
  <c r="BD1671" i="1"/>
  <c r="BD1670" i="1"/>
  <c r="BD1669" i="1"/>
  <c r="BD1668" i="1"/>
  <c r="BD1667" i="1"/>
  <c r="BD1666" i="1"/>
  <c r="BD1665" i="1"/>
  <c r="BD1664" i="1"/>
  <c r="BD1663" i="1"/>
  <c r="BD1662" i="1"/>
  <c r="BD1661" i="1"/>
  <c r="BD1660" i="1"/>
  <c r="BD1659" i="1"/>
  <c r="BD1658" i="1"/>
  <c r="BD1657" i="1"/>
  <c r="BD1656" i="1"/>
  <c r="BD1655" i="1"/>
  <c r="BD1654" i="1"/>
  <c r="BD1653" i="1"/>
  <c r="BD1652" i="1"/>
  <c r="BD1651" i="1"/>
  <c r="BD1650" i="1"/>
  <c r="BD1649" i="1"/>
  <c r="BD1648" i="1"/>
  <c r="BD1647" i="1"/>
  <c r="BD1646" i="1"/>
  <c r="BD1645" i="1"/>
  <c r="BD1644" i="1"/>
  <c r="BD1643" i="1"/>
  <c r="BD1642" i="1"/>
  <c r="BD1641" i="1"/>
  <c r="BD1640" i="1"/>
  <c r="BD1639" i="1"/>
  <c r="BD1638" i="1"/>
  <c r="BD1637" i="1"/>
  <c r="BD1636" i="1"/>
  <c r="BD1635" i="1"/>
  <c r="BD1634" i="1"/>
  <c r="BD1633" i="1"/>
  <c r="BD1632" i="1"/>
  <c r="BD1631" i="1"/>
  <c r="BD1630" i="1"/>
  <c r="BD1629" i="1"/>
  <c r="BD1628" i="1"/>
  <c r="BD1627" i="1"/>
  <c r="BD1626" i="1"/>
  <c r="BD1625" i="1"/>
  <c r="BD1624" i="1"/>
  <c r="BD1623" i="1"/>
  <c r="BD1622" i="1"/>
  <c r="BD1621" i="1"/>
  <c r="BD1620" i="1"/>
  <c r="BD1619" i="1"/>
  <c r="BD1618" i="1"/>
  <c r="BD1617" i="1"/>
  <c r="BD1616" i="1"/>
  <c r="BD1615" i="1"/>
  <c r="BD1614" i="1"/>
  <c r="BD1613" i="1"/>
  <c r="BD1612" i="1"/>
  <c r="BD1611" i="1"/>
  <c r="BD1610" i="1"/>
  <c r="BD1609" i="1"/>
  <c r="BD1608" i="1"/>
  <c r="BD1607" i="1"/>
  <c r="BD1606" i="1"/>
  <c r="BD1605" i="1"/>
  <c r="BD1604" i="1"/>
  <c r="BD1603" i="1"/>
  <c r="BD1602" i="1"/>
  <c r="BD1601" i="1"/>
  <c r="BD1600" i="1"/>
  <c r="BD1599" i="1"/>
  <c r="BD1598" i="1"/>
  <c r="BD1597" i="1"/>
  <c r="BD1596" i="1"/>
  <c r="BD1595" i="1"/>
  <c r="BD1594" i="1"/>
  <c r="BD1593" i="1"/>
  <c r="BD1592" i="1"/>
  <c r="BD1591" i="1"/>
  <c r="BD1590" i="1"/>
  <c r="BD1589" i="1"/>
  <c r="BD1588" i="1"/>
  <c r="BD1587" i="1"/>
  <c r="BD1586" i="1"/>
  <c r="BD1585" i="1"/>
  <c r="BD1584" i="1"/>
  <c r="BD1583" i="1"/>
  <c r="BD1582" i="1"/>
  <c r="BD1581" i="1"/>
  <c r="BD1580" i="1"/>
  <c r="BD1579" i="1"/>
  <c r="BD1578" i="1"/>
  <c r="BD1577" i="1"/>
  <c r="BD1576" i="1"/>
  <c r="BD1575" i="1"/>
  <c r="BD1574" i="1"/>
  <c r="BD1573" i="1"/>
  <c r="BD1572" i="1"/>
  <c r="BD1571" i="1"/>
  <c r="BD1570" i="1"/>
  <c r="BD1569" i="1"/>
  <c r="BD1568" i="1"/>
  <c r="BD1567" i="1"/>
  <c r="BD1566" i="1"/>
  <c r="BD1565" i="1"/>
  <c r="BD1564" i="1"/>
  <c r="BD1563" i="1"/>
  <c r="BD1562" i="1"/>
  <c r="BD1561" i="1"/>
  <c r="BD1560" i="1"/>
  <c r="BD1559" i="1"/>
  <c r="BD1558" i="1"/>
  <c r="BD1557" i="1"/>
  <c r="BD1556" i="1"/>
  <c r="BD1555" i="1"/>
  <c r="BD1554" i="1"/>
  <c r="BD1553" i="1"/>
  <c r="BD1552" i="1"/>
  <c r="BD1551" i="1"/>
  <c r="BD1550" i="1"/>
  <c r="BD1549" i="1"/>
  <c r="BD1548" i="1"/>
  <c r="BD1547" i="1"/>
  <c r="BD1546" i="1"/>
  <c r="BD1545" i="1"/>
  <c r="BD1544" i="1"/>
  <c r="BD1543" i="1"/>
  <c r="BD1542" i="1"/>
  <c r="BD1541" i="1"/>
  <c r="BD1540" i="1"/>
  <c r="BD1539" i="1"/>
  <c r="BD1538" i="1"/>
  <c r="BD1537" i="1"/>
  <c r="BD1536" i="1"/>
  <c r="BD1535" i="1"/>
  <c r="BD1534" i="1"/>
  <c r="BD1533" i="1"/>
  <c r="BD1532" i="1"/>
  <c r="BD1531" i="1"/>
  <c r="BD1530" i="1"/>
  <c r="BD1529" i="1"/>
  <c r="BD1528" i="1"/>
  <c r="BD1527" i="1"/>
  <c r="BD1526" i="1"/>
  <c r="BD1525" i="1"/>
  <c r="BD1524" i="1"/>
  <c r="BD1523" i="1"/>
  <c r="BD1522" i="1"/>
  <c r="BD1521" i="1"/>
  <c r="BD1520" i="1"/>
  <c r="BD1519" i="1"/>
  <c r="BD1518" i="1"/>
  <c r="BD1517" i="1"/>
  <c r="BD1516" i="1"/>
  <c r="BD1515" i="1"/>
  <c r="BD1514" i="1"/>
  <c r="BD1513" i="1"/>
  <c r="BD1512" i="1"/>
  <c r="BD1511" i="1"/>
  <c r="BD1510" i="1"/>
  <c r="BD1509" i="1"/>
  <c r="BD1508" i="1"/>
  <c r="BD1507" i="1"/>
  <c r="BD1506" i="1"/>
  <c r="BD1505" i="1"/>
  <c r="BD1504" i="1"/>
  <c r="BD1503" i="1"/>
  <c r="BD1502" i="1"/>
  <c r="BD1501" i="1"/>
  <c r="BD1500" i="1"/>
  <c r="BD1499" i="1"/>
  <c r="BD1498" i="1"/>
  <c r="BD1497" i="1"/>
  <c r="BD1496" i="1"/>
  <c r="BD1495" i="1"/>
  <c r="BD1494" i="1"/>
  <c r="BD1493" i="1"/>
  <c r="BD1492" i="1"/>
  <c r="BD1491" i="1"/>
  <c r="BD1490" i="1"/>
  <c r="BD1489" i="1"/>
  <c r="BD1488" i="1"/>
  <c r="BD1487" i="1"/>
  <c r="BD1486" i="1"/>
  <c r="BD1485" i="1"/>
  <c r="BD1484" i="1"/>
  <c r="BD1483" i="1"/>
  <c r="BD1482" i="1"/>
  <c r="BD1481" i="1"/>
  <c r="BD1480" i="1"/>
  <c r="BD1479" i="1"/>
  <c r="BD1478" i="1"/>
  <c r="BD1477" i="1"/>
  <c r="BD1476" i="1"/>
  <c r="BD1475" i="1"/>
  <c r="BD1474" i="1"/>
  <c r="BD1473" i="1"/>
  <c r="BD1472" i="1"/>
  <c r="BD1471" i="1"/>
  <c r="BD1470" i="1"/>
  <c r="BD1469" i="1"/>
  <c r="BD1468" i="1"/>
  <c r="BD1467" i="1"/>
  <c r="BD1466" i="1"/>
  <c r="BD1465" i="1"/>
  <c r="BD1464" i="1"/>
  <c r="BD1463" i="1"/>
  <c r="BD1462" i="1"/>
  <c r="BD1461" i="1"/>
  <c r="BD1460" i="1"/>
  <c r="BD1459" i="1"/>
  <c r="BD1458" i="1"/>
  <c r="BD1457" i="1"/>
  <c r="BD1456" i="1"/>
  <c r="BD1455" i="1"/>
  <c r="BD1454" i="1"/>
  <c r="BD1453" i="1"/>
  <c r="BD1452" i="1"/>
  <c r="BD1451" i="1"/>
  <c r="BD1450" i="1"/>
  <c r="BD1449" i="1"/>
  <c r="BD1448" i="1"/>
  <c r="BD1447" i="1"/>
  <c r="BD1446" i="1"/>
  <c r="BD1445" i="1"/>
  <c r="BD1444" i="1"/>
  <c r="BD1443" i="1"/>
  <c r="BD1442" i="1"/>
  <c r="BD1441" i="1"/>
  <c r="BD1440" i="1"/>
  <c r="BD1439" i="1"/>
  <c r="BD1438" i="1"/>
  <c r="BD1437" i="1"/>
  <c r="BD1436" i="1"/>
  <c r="BD1435" i="1"/>
  <c r="BD1434" i="1"/>
  <c r="BD1433" i="1"/>
  <c r="BD1432" i="1"/>
  <c r="BD1431" i="1"/>
  <c r="BD1430" i="1"/>
  <c r="BD1429" i="1"/>
  <c r="BD1428" i="1"/>
  <c r="BD1427" i="1"/>
  <c r="BD1426" i="1"/>
  <c r="BD1425" i="1"/>
  <c r="BD1424" i="1"/>
  <c r="BD1423" i="1"/>
  <c r="BD1422" i="1"/>
  <c r="BD1421" i="1"/>
  <c r="BD1420" i="1"/>
  <c r="BD1419" i="1"/>
  <c r="BD1418" i="1"/>
  <c r="BD1417" i="1"/>
  <c r="BD1416" i="1"/>
  <c r="BD1415" i="1"/>
  <c r="BD1414" i="1"/>
  <c r="BD1413" i="1"/>
  <c r="BD1412" i="1"/>
  <c r="BD1411" i="1"/>
  <c r="BD1410" i="1"/>
  <c r="BD1409" i="1"/>
  <c r="BD1408" i="1"/>
  <c r="BD1407" i="1"/>
  <c r="BD1406" i="1"/>
  <c r="BD1405" i="1"/>
  <c r="BD1404" i="1"/>
  <c r="BD1403" i="1"/>
  <c r="BD1402" i="1"/>
  <c r="BD1401" i="1"/>
  <c r="BD1400" i="1"/>
  <c r="BD1399" i="1"/>
  <c r="BD1398" i="1"/>
  <c r="BD1397" i="1"/>
  <c r="BD1396" i="1"/>
  <c r="BD1395" i="1"/>
  <c r="BD1394" i="1"/>
  <c r="BD1393" i="1"/>
  <c r="BD1392" i="1"/>
  <c r="BD1391" i="1"/>
  <c r="BD1390" i="1"/>
  <c r="BD1389" i="1"/>
  <c r="BD1388" i="1"/>
  <c r="BD1387" i="1"/>
  <c r="BD1386" i="1"/>
  <c r="BD1385" i="1"/>
  <c r="BD1384" i="1"/>
  <c r="BD1383" i="1"/>
  <c r="BD1382" i="1"/>
  <c r="BD1381" i="1"/>
  <c r="BD1380" i="1"/>
  <c r="BD1379" i="1"/>
  <c r="BD1378" i="1"/>
  <c r="BD1377" i="1"/>
  <c r="BD1376" i="1"/>
  <c r="BD1375" i="1"/>
  <c r="BD1374" i="1"/>
  <c r="BD1373" i="1"/>
  <c r="BD1372" i="1"/>
  <c r="BD1371" i="1"/>
  <c r="BD1370" i="1"/>
  <c r="BD1369" i="1"/>
  <c r="BD1368" i="1"/>
  <c r="BD1367" i="1"/>
  <c r="BD1366" i="1"/>
  <c r="BD1365" i="1"/>
  <c r="BD1364" i="1"/>
  <c r="BD1363" i="1"/>
  <c r="BD1362" i="1"/>
  <c r="BD1361" i="1"/>
  <c r="BD1360" i="1"/>
  <c r="BD1359" i="1"/>
  <c r="BD1358" i="1"/>
  <c r="BD1357" i="1"/>
  <c r="BD1356" i="1"/>
  <c r="BD1355" i="1"/>
  <c r="BD1354" i="1"/>
  <c r="BD1353" i="1"/>
  <c r="BD1352" i="1"/>
  <c r="BD1351" i="1"/>
  <c r="BD1350" i="1"/>
  <c r="BD1349" i="1"/>
  <c r="BD1348" i="1"/>
  <c r="BD1347" i="1"/>
  <c r="BD1346" i="1"/>
  <c r="BD1345" i="1"/>
  <c r="BD1344" i="1"/>
  <c r="BD1260" i="1"/>
  <c r="BD1259" i="1"/>
  <c r="BD1258" i="1"/>
  <c r="BD1257" i="1"/>
  <c r="BD1256" i="1"/>
  <c r="BD1255" i="1"/>
  <c r="BD1254" i="1"/>
  <c r="BD1253" i="1"/>
  <c r="BD1252" i="1"/>
  <c r="BD1251" i="1"/>
  <c r="BD1250" i="1"/>
  <c r="BD1249" i="1"/>
  <c r="BD1248" i="1"/>
  <c r="BD1247" i="1"/>
  <c r="BD1246" i="1"/>
  <c r="BD1245" i="1"/>
  <c r="BD1244" i="1"/>
  <c r="BD1243" i="1"/>
  <c r="BD1242" i="1"/>
  <c r="BD1241" i="1"/>
  <c r="BD1240" i="1"/>
  <c r="BD1239" i="1"/>
  <c r="BD1238" i="1"/>
  <c r="BD1237" i="1"/>
  <c r="BD1236" i="1"/>
  <c r="BD1235" i="1"/>
  <c r="BD1234" i="1"/>
  <c r="BD1233" i="1"/>
  <c r="BD1232" i="1"/>
  <c r="BD1231" i="1"/>
  <c r="BD1230" i="1"/>
  <c r="BD1229" i="1"/>
  <c r="BD1228" i="1"/>
  <c r="BD1227" i="1"/>
  <c r="BD1226" i="1"/>
  <c r="BD1225" i="1"/>
  <c r="BD1224" i="1"/>
  <c r="BD1223" i="1"/>
  <c r="BD1222" i="1"/>
  <c r="BD1221" i="1"/>
  <c r="BD1220" i="1"/>
  <c r="BD1219" i="1"/>
  <c r="BD1218" i="1"/>
  <c r="BD1217" i="1"/>
  <c r="BD1216" i="1"/>
  <c r="BD1215" i="1"/>
  <c r="BD1214" i="1"/>
  <c r="BD1213" i="1"/>
  <c r="BD1212" i="1"/>
  <c r="BD1211" i="1"/>
  <c r="BD1210" i="1"/>
  <c r="BD1209" i="1"/>
  <c r="BD1208" i="1"/>
  <c r="BD1207" i="1"/>
  <c r="BD1206" i="1"/>
  <c r="BD1205" i="1"/>
  <c r="BD1204" i="1"/>
  <c r="BD1203" i="1"/>
  <c r="BD1202" i="1"/>
  <c r="BD1201" i="1"/>
  <c r="BD1200" i="1"/>
  <c r="BD1199" i="1"/>
  <c r="BD1198" i="1"/>
  <c r="BD1197" i="1"/>
  <c r="BD1196" i="1"/>
  <c r="BD1195" i="1"/>
  <c r="BD1194" i="1"/>
  <c r="BD1193" i="1"/>
  <c r="BD1192" i="1"/>
  <c r="BD1191" i="1"/>
  <c r="BD1190" i="1"/>
  <c r="BD1189" i="1"/>
  <c r="BD1188" i="1"/>
  <c r="BD1187" i="1"/>
  <c r="BD1186" i="1"/>
  <c r="BD1185" i="1"/>
  <c r="BD1184" i="1"/>
  <c r="BD1183" i="1"/>
  <c r="BD1182" i="1"/>
  <c r="BD1181" i="1"/>
  <c r="BD1180" i="1"/>
  <c r="BD1179" i="1"/>
  <c r="BD1178" i="1"/>
  <c r="BD1177" i="1"/>
  <c r="BD1176" i="1"/>
  <c r="BD1175" i="1"/>
  <c r="BD1174" i="1"/>
  <c r="BD1173" i="1"/>
  <c r="BD1172" i="1"/>
  <c r="BD1171" i="1"/>
  <c r="BD1170" i="1"/>
  <c r="BD1169" i="1"/>
  <c r="BD1168" i="1"/>
  <c r="BD1167" i="1"/>
  <c r="BD1166" i="1"/>
  <c r="BD1165" i="1"/>
  <c r="BD1164" i="1"/>
  <c r="BD1163" i="1"/>
  <c r="BD1162" i="1"/>
  <c r="BD1161" i="1"/>
  <c r="BD1160" i="1"/>
  <c r="BD1159" i="1"/>
  <c r="BD1158" i="1"/>
  <c r="BD1157" i="1"/>
  <c r="BD1156" i="1"/>
  <c r="BD1155" i="1"/>
  <c r="BD1154" i="1"/>
  <c r="BD1153" i="1"/>
  <c r="BD1152" i="1"/>
  <c r="BD1151" i="1"/>
  <c r="BD1150" i="1"/>
  <c r="BD1149" i="1"/>
  <c r="BD1148" i="1"/>
  <c r="BD1147" i="1"/>
  <c r="BD1146" i="1"/>
  <c r="BD1145" i="1"/>
  <c r="BD1144" i="1"/>
  <c r="BD1143" i="1"/>
  <c r="BD1142" i="1"/>
  <c r="BD1141" i="1"/>
  <c r="BD1140" i="1"/>
  <c r="BD1139" i="1"/>
  <c r="BD1138" i="1"/>
  <c r="BD1137" i="1"/>
  <c r="BD1136" i="1"/>
  <c r="BD1135" i="1"/>
  <c r="BD1134" i="1"/>
  <c r="BD1133" i="1"/>
  <c r="BD1132" i="1"/>
  <c r="BD1131" i="1"/>
  <c r="BD1130" i="1"/>
  <c r="BD1129" i="1"/>
  <c r="BD1128" i="1"/>
  <c r="BD1127" i="1"/>
  <c r="BD1126" i="1"/>
  <c r="BD1125" i="1"/>
  <c r="BD1124" i="1"/>
  <c r="BD1123" i="1"/>
  <c r="BD1122" i="1"/>
  <c r="BD1121" i="1"/>
  <c r="BD1120" i="1"/>
  <c r="BD1119" i="1"/>
  <c r="BD1118" i="1"/>
  <c r="BD1117" i="1"/>
  <c r="BD1116" i="1"/>
  <c r="BD1115" i="1"/>
  <c r="BD1114" i="1"/>
  <c r="BD1113" i="1"/>
  <c r="BD1112" i="1"/>
  <c r="BD1111" i="1"/>
  <c r="BD1110" i="1"/>
  <c r="BD1109" i="1"/>
  <c r="BD1108" i="1"/>
  <c r="BD1107" i="1"/>
  <c r="BD1106" i="1"/>
  <c r="BD1105" i="1"/>
  <c r="BD1104" i="1"/>
  <c r="BD1103" i="1"/>
  <c r="BD1102" i="1"/>
  <c r="BD1101" i="1"/>
  <c r="BD1100" i="1"/>
  <c r="BD1099" i="1"/>
  <c r="BD1098" i="1"/>
  <c r="BD1097" i="1"/>
  <c r="BD1096" i="1"/>
  <c r="BD1095" i="1"/>
  <c r="BD1094" i="1"/>
  <c r="BD1093" i="1"/>
  <c r="BD1092" i="1"/>
  <c r="BD1091" i="1"/>
  <c r="BD1090" i="1"/>
  <c r="BD1089" i="1"/>
  <c r="BD1088" i="1"/>
  <c r="BD1087" i="1"/>
  <c r="BD1086" i="1"/>
  <c r="BD1085" i="1"/>
  <c r="BD1084" i="1"/>
  <c r="BD1083" i="1"/>
  <c r="BD1082" i="1"/>
  <c r="BD1081" i="1"/>
  <c r="BD1080" i="1"/>
  <c r="BD1079" i="1"/>
  <c r="BD1078" i="1"/>
  <c r="BD1077" i="1"/>
  <c r="BD1076" i="1"/>
  <c r="BD1075" i="1"/>
  <c r="BD1074" i="1"/>
  <c r="BD1073" i="1"/>
  <c r="BD1072" i="1"/>
  <c r="BD1071" i="1"/>
  <c r="BD1070" i="1"/>
  <c r="BD1069" i="1"/>
  <c r="BD1068" i="1"/>
  <c r="BD1067" i="1"/>
  <c r="BD1066" i="1"/>
  <c r="BD1065" i="1"/>
  <c r="BD1064" i="1"/>
  <c r="BD1063" i="1"/>
  <c r="BD1062" i="1"/>
  <c r="BD1061" i="1"/>
  <c r="BD1060" i="1"/>
  <c r="BD1059" i="1"/>
  <c r="BD1058" i="1"/>
  <c r="BD1057" i="1"/>
  <c r="BD1056" i="1"/>
  <c r="BD1055" i="1"/>
  <c r="BD1054" i="1"/>
  <c r="BD1053" i="1"/>
  <c r="BD1052" i="1"/>
  <c r="BD1051" i="1"/>
  <c r="BD1050" i="1"/>
  <c r="BD1049" i="1"/>
  <c r="BD1048" i="1"/>
  <c r="BD1047" i="1"/>
  <c r="BD1046" i="1"/>
  <c r="BD1045" i="1"/>
  <c r="BD1044" i="1"/>
  <c r="BD1043" i="1"/>
  <c r="BD1042" i="1"/>
  <c r="BD1041" i="1"/>
  <c r="BD1040" i="1"/>
  <c r="BD1039" i="1"/>
  <c r="BD1038" i="1"/>
  <c r="BD1037" i="1"/>
  <c r="BD1036" i="1"/>
  <c r="BD1035" i="1"/>
  <c r="BD1034" i="1"/>
  <c r="BD1033" i="1"/>
  <c r="BD1032" i="1"/>
  <c r="BD1031" i="1"/>
  <c r="BD1030" i="1"/>
  <c r="BD1029" i="1"/>
  <c r="BD1028" i="1"/>
  <c r="BD1027" i="1"/>
  <c r="BD1026" i="1"/>
  <c r="BD1025" i="1"/>
  <c r="BD1024" i="1"/>
  <c r="BD1023" i="1"/>
  <c r="BD1022" i="1"/>
  <c r="BD1021" i="1"/>
  <c r="BD1020" i="1"/>
  <c r="BD1019" i="1"/>
  <c r="BD1018" i="1"/>
  <c r="BD1017" i="1"/>
  <c r="B33" i="13" l="1"/>
  <c r="K24" i="13" l="1"/>
  <c r="H24" i="13" l="1"/>
  <c r="E24" i="13" l="1"/>
  <c r="B24" i="13" l="1"/>
  <c r="AA63" i="5" l="1"/>
  <c r="AA62" i="5"/>
  <c r="AA61" i="5"/>
  <c r="AA60" i="5"/>
  <c r="AA59" i="5"/>
  <c r="AA58" i="5"/>
  <c r="AA57" i="5"/>
  <c r="X63" i="5"/>
  <c r="X62" i="5"/>
  <c r="X61" i="5"/>
  <c r="X60" i="5"/>
  <c r="X59" i="5"/>
  <c r="X58" i="5"/>
  <c r="X57" i="5"/>
  <c r="W16" i="13" l="1"/>
  <c r="W63" i="5"/>
  <c r="W62" i="5"/>
  <c r="W61" i="5"/>
  <c r="W60" i="5"/>
  <c r="W59" i="5"/>
  <c r="W58" i="5"/>
  <c r="W57" i="5"/>
  <c r="V63" i="5"/>
  <c r="V62" i="5"/>
  <c r="V61" i="5"/>
  <c r="V60" i="5"/>
  <c r="V59" i="5"/>
  <c r="V58" i="5"/>
  <c r="V57" i="5"/>
  <c r="T16" i="13" l="1"/>
  <c r="Q16" i="13"/>
  <c r="U63" i="5"/>
  <c r="U62" i="5"/>
  <c r="U61" i="5"/>
  <c r="U60" i="5"/>
  <c r="U59" i="5"/>
  <c r="U58" i="5"/>
  <c r="U57" i="5"/>
  <c r="N16" i="13"/>
  <c r="T63" i="5" l="1"/>
  <c r="T62" i="5"/>
  <c r="T61" i="5"/>
  <c r="T60" i="5"/>
  <c r="T59" i="5"/>
  <c r="T58" i="5"/>
  <c r="T57" i="5"/>
  <c r="K16" i="13"/>
  <c r="Q63" i="5" l="1"/>
  <c r="Q62" i="5"/>
  <c r="Q61" i="5"/>
  <c r="Q60" i="5"/>
  <c r="Q59" i="5"/>
  <c r="Q58" i="5"/>
  <c r="Q57" i="5"/>
  <c r="H16" i="13" l="1"/>
  <c r="P63" i="5" l="1"/>
  <c r="P62" i="5"/>
  <c r="P61" i="5"/>
  <c r="P60" i="5"/>
  <c r="P59" i="5"/>
  <c r="P58" i="5"/>
  <c r="P57" i="5"/>
  <c r="E16" i="13"/>
  <c r="O63" i="5"/>
  <c r="O62" i="5"/>
  <c r="O61" i="5"/>
  <c r="O60" i="5"/>
  <c r="O59" i="5"/>
  <c r="O58" i="5"/>
  <c r="O57" i="5"/>
  <c r="B16" i="13"/>
  <c r="N63" i="5" l="1"/>
  <c r="N62" i="5"/>
  <c r="N61" i="5"/>
  <c r="N60" i="5"/>
  <c r="N59" i="5"/>
  <c r="N58" i="5"/>
  <c r="N57" i="5"/>
  <c r="M63" i="5"/>
  <c r="M62" i="5"/>
  <c r="M61" i="5"/>
  <c r="M60" i="5"/>
  <c r="M59" i="5"/>
  <c r="M58" i="5"/>
  <c r="M57" i="5"/>
  <c r="J63" i="5"/>
  <c r="I63" i="5"/>
  <c r="J62" i="5"/>
  <c r="I62" i="5"/>
  <c r="J61" i="5"/>
  <c r="I61" i="5"/>
  <c r="J60" i="5"/>
  <c r="I60" i="5"/>
  <c r="J59" i="5"/>
  <c r="I59" i="5"/>
  <c r="J58" i="5"/>
  <c r="I58" i="5"/>
  <c r="J57" i="5"/>
  <c r="I57" i="5"/>
  <c r="T7" i="13" l="1"/>
  <c r="Q7" i="13" l="1"/>
  <c r="H63" i="5" l="1"/>
  <c r="H62" i="5"/>
  <c r="H61" i="5"/>
  <c r="H60" i="5"/>
  <c r="H59" i="5"/>
  <c r="H58" i="5"/>
  <c r="H57" i="5"/>
  <c r="N7" i="13" l="1"/>
  <c r="K7" i="13" l="1"/>
  <c r="G63" i="5" l="1"/>
  <c r="G62" i="5"/>
  <c r="G61" i="5"/>
  <c r="G60" i="5"/>
  <c r="G59" i="5"/>
  <c r="G58" i="5"/>
  <c r="G57" i="5"/>
  <c r="H7" i="13"/>
  <c r="F63" i="5" l="1"/>
  <c r="F62" i="5"/>
  <c r="F61" i="5"/>
  <c r="F60" i="5"/>
  <c r="F59" i="5"/>
  <c r="F58" i="5"/>
  <c r="F57" i="5"/>
  <c r="E7" i="13"/>
  <c r="B7" i="13" l="1"/>
  <c r="J5959" i="2" l="1"/>
  <c r="J5958" i="2"/>
  <c r="J5957" i="2"/>
  <c r="J5956" i="2"/>
  <c r="J5955" i="2"/>
  <c r="J5954" i="2"/>
  <c r="J5953" i="2"/>
  <c r="J5952" i="2"/>
  <c r="J5951" i="2"/>
  <c r="J5950" i="2"/>
  <c r="J5949" i="2"/>
  <c r="J5948" i="2"/>
  <c r="J5947" i="2"/>
  <c r="J5946" i="2"/>
  <c r="J5945" i="2"/>
  <c r="J5944" i="2"/>
  <c r="J5943" i="2"/>
  <c r="J5942" i="2"/>
  <c r="J5941" i="2"/>
  <c r="J5940" i="2"/>
  <c r="J5939" i="2"/>
  <c r="J5938" i="2"/>
  <c r="J5937" i="2"/>
  <c r="J5936" i="2"/>
  <c r="J5935" i="2"/>
  <c r="J5934" i="2"/>
  <c r="J5933" i="2"/>
  <c r="J5932" i="2"/>
  <c r="J5931" i="2"/>
  <c r="J5930" i="2"/>
  <c r="J5929" i="2"/>
  <c r="J5928" i="2"/>
  <c r="J5927" i="2"/>
  <c r="J5926" i="2"/>
  <c r="J5925" i="2"/>
  <c r="J5924" i="2"/>
  <c r="J5923" i="2"/>
  <c r="J5922" i="2"/>
  <c r="J5921" i="2"/>
  <c r="J5920" i="2"/>
  <c r="J5919" i="2"/>
  <c r="J5918" i="2"/>
  <c r="J5917" i="2"/>
  <c r="J5916" i="2"/>
  <c r="J5915" i="2"/>
  <c r="J5914" i="2"/>
  <c r="J5913" i="2"/>
  <c r="J5912" i="2"/>
  <c r="J5911" i="2"/>
  <c r="J5910" i="2"/>
  <c r="J5909" i="2"/>
  <c r="J5908" i="2"/>
  <c r="J5907" i="2"/>
  <c r="J5906" i="2"/>
  <c r="J5905" i="2"/>
  <c r="J5904" i="2"/>
  <c r="J5903" i="2"/>
  <c r="J5902" i="2"/>
  <c r="J5901" i="2"/>
  <c r="J5900" i="2"/>
  <c r="J5899" i="2"/>
  <c r="J5898" i="2"/>
  <c r="J5897" i="2"/>
  <c r="J5896" i="2"/>
  <c r="J5895" i="2"/>
  <c r="J5894" i="2"/>
  <c r="J5893" i="2"/>
  <c r="J5892" i="2"/>
  <c r="J5891" i="2"/>
  <c r="J5890" i="2"/>
  <c r="J5889" i="2"/>
  <c r="J5888" i="2"/>
  <c r="J5887" i="2"/>
  <c r="J5886" i="2"/>
  <c r="J5885" i="2"/>
  <c r="J5884" i="2"/>
  <c r="J5883" i="2"/>
  <c r="J5882" i="2"/>
  <c r="J5881" i="2"/>
  <c r="J5880" i="2"/>
  <c r="J5879" i="2"/>
  <c r="J5878" i="2"/>
  <c r="J5877" i="2"/>
  <c r="J5876" i="2"/>
  <c r="J5875" i="2"/>
  <c r="J5874" i="2"/>
  <c r="J5873" i="2"/>
  <c r="J5872" i="2"/>
  <c r="J5871" i="2"/>
  <c r="J5870" i="2"/>
  <c r="J5869" i="2"/>
  <c r="J5868" i="2"/>
  <c r="J5867" i="2"/>
  <c r="J5866" i="2"/>
  <c r="J5865" i="2"/>
  <c r="J5864" i="2"/>
  <c r="J5863" i="2"/>
  <c r="J5862" i="2"/>
  <c r="J5861" i="2"/>
  <c r="J5860" i="2"/>
  <c r="J5859" i="2"/>
  <c r="J5858" i="2"/>
  <c r="J5857" i="2"/>
  <c r="J5856" i="2"/>
  <c r="J5855" i="2"/>
  <c r="J5854" i="2"/>
  <c r="J5853" i="2"/>
  <c r="J5852" i="2"/>
  <c r="J5851" i="2"/>
  <c r="J5850" i="2"/>
  <c r="J5849" i="2"/>
  <c r="J5848" i="2"/>
  <c r="J5847" i="2"/>
  <c r="J5846" i="2"/>
  <c r="J5845" i="2"/>
  <c r="J5844" i="2"/>
  <c r="J5843" i="2"/>
  <c r="J5842" i="2"/>
  <c r="J5841" i="2"/>
  <c r="J5840" i="2"/>
  <c r="J5839" i="2"/>
  <c r="J5838" i="2"/>
  <c r="J5837" i="2"/>
  <c r="J5836" i="2"/>
  <c r="J5835" i="2"/>
  <c r="J5834" i="2"/>
  <c r="J5833" i="2"/>
  <c r="J5832" i="2"/>
  <c r="J5831" i="2"/>
  <c r="J5830" i="2"/>
  <c r="J5829" i="2"/>
  <c r="J5828" i="2"/>
  <c r="J5827" i="2"/>
  <c r="J5826" i="2"/>
  <c r="J5825" i="2"/>
  <c r="J5824" i="2"/>
  <c r="J5823" i="2"/>
  <c r="J5822" i="2"/>
  <c r="J5821" i="2"/>
  <c r="J5820" i="2"/>
  <c r="J5819" i="2"/>
  <c r="J5818" i="2"/>
  <c r="J5817" i="2"/>
  <c r="J5816" i="2"/>
  <c r="J5815" i="2"/>
  <c r="J5814" i="2"/>
  <c r="J5813" i="2"/>
  <c r="J5812" i="2"/>
  <c r="J5811" i="2"/>
  <c r="J5810" i="2"/>
  <c r="J5809" i="2"/>
  <c r="J5808" i="2"/>
  <c r="J5807" i="2"/>
  <c r="J5806" i="2"/>
  <c r="J5805" i="2"/>
  <c r="J5804" i="2"/>
  <c r="J5803" i="2"/>
  <c r="J5802" i="2"/>
  <c r="J5801" i="2"/>
  <c r="J5800" i="2"/>
  <c r="J5799" i="2"/>
  <c r="J5798" i="2"/>
  <c r="J5797" i="2"/>
  <c r="J5796" i="2"/>
  <c r="J5795" i="2"/>
  <c r="J5794" i="2"/>
  <c r="J5793" i="2"/>
  <c r="J5792" i="2"/>
  <c r="J5791" i="2"/>
  <c r="J5790" i="2"/>
  <c r="J5789" i="2"/>
  <c r="J5788" i="2"/>
  <c r="J5787" i="2"/>
  <c r="J5786" i="2"/>
  <c r="J5785" i="2"/>
  <c r="J5784" i="2"/>
  <c r="J5783" i="2"/>
  <c r="J5782" i="2"/>
  <c r="J5781" i="2"/>
  <c r="J5780" i="2"/>
  <c r="J5779" i="2"/>
  <c r="J5778" i="2"/>
  <c r="J5777" i="2"/>
  <c r="J5776" i="2"/>
  <c r="J5775" i="2"/>
  <c r="J5774" i="2"/>
  <c r="J5773" i="2"/>
  <c r="J5772" i="2"/>
  <c r="J5771" i="2"/>
  <c r="J5770" i="2"/>
  <c r="J5769" i="2"/>
  <c r="J5768" i="2"/>
  <c r="J5767" i="2"/>
  <c r="J5766" i="2"/>
  <c r="J5765" i="2"/>
  <c r="J5764" i="2"/>
  <c r="J5763" i="2"/>
  <c r="J5762" i="2"/>
  <c r="J5761" i="2"/>
  <c r="J5760" i="2"/>
  <c r="J5759" i="2"/>
  <c r="J5758" i="2"/>
  <c r="J5757" i="2"/>
  <c r="J5756" i="2"/>
  <c r="J5755" i="2"/>
  <c r="J5754" i="2"/>
  <c r="J5753" i="2"/>
  <c r="J5752" i="2"/>
  <c r="J5751" i="2"/>
  <c r="J5750" i="2"/>
  <c r="J5749" i="2"/>
  <c r="J5748" i="2"/>
  <c r="J5747" i="2"/>
  <c r="J5746" i="2"/>
  <c r="J5745" i="2"/>
  <c r="J5744" i="2"/>
  <c r="J5743" i="2"/>
  <c r="J5742" i="2"/>
  <c r="J5741" i="2"/>
  <c r="J5740" i="2"/>
  <c r="J5739" i="2"/>
  <c r="J5738" i="2"/>
  <c r="J5737" i="2"/>
  <c r="J5736" i="2"/>
  <c r="J5735" i="2"/>
  <c r="J5734" i="2"/>
  <c r="J5733" i="2"/>
  <c r="J5732" i="2"/>
  <c r="J5731" i="2"/>
  <c r="J5730" i="2"/>
  <c r="J5729" i="2"/>
  <c r="J5728" i="2"/>
  <c r="J5727" i="2"/>
  <c r="J5726" i="2"/>
  <c r="J5725" i="2"/>
  <c r="J5724" i="2"/>
  <c r="J5723" i="2"/>
  <c r="J5722" i="2"/>
  <c r="J5721" i="2"/>
  <c r="J5720" i="2"/>
  <c r="J5719" i="2"/>
  <c r="J5718" i="2"/>
  <c r="J5717" i="2"/>
  <c r="J5716" i="2"/>
  <c r="J5715" i="2"/>
  <c r="J5714" i="2"/>
  <c r="J5713" i="2"/>
  <c r="J5712" i="2"/>
  <c r="J5711" i="2"/>
  <c r="J5710" i="2"/>
  <c r="J5709" i="2"/>
  <c r="J5708" i="2"/>
  <c r="J5707" i="2"/>
  <c r="J5706" i="2"/>
  <c r="J5705" i="2"/>
  <c r="J5704" i="2"/>
  <c r="J5703" i="2"/>
  <c r="J5702" i="2"/>
  <c r="J5701" i="2"/>
  <c r="J5700" i="2"/>
  <c r="J5699" i="2"/>
  <c r="J5698" i="2"/>
  <c r="J5697" i="2"/>
  <c r="J5696" i="2"/>
  <c r="J5695" i="2"/>
  <c r="J5694" i="2"/>
  <c r="J5693" i="2"/>
  <c r="J5692" i="2"/>
  <c r="J5691" i="2"/>
  <c r="J5690" i="2"/>
  <c r="J5689" i="2"/>
  <c r="J5688" i="2"/>
  <c r="J5687" i="2"/>
  <c r="J5686" i="2"/>
  <c r="J5685" i="2"/>
  <c r="J5684" i="2"/>
  <c r="J5683" i="2"/>
  <c r="J5682" i="2"/>
  <c r="J5681" i="2"/>
  <c r="J5680" i="2"/>
  <c r="J5679" i="2"/>
  <c r="J5678" i="2"/>
  <c r="J5677" i="2"/>
  <c r="J5676" i="2"/>
  <c r="J5675" i="2"/>
  <c r="J5674" i="2"/>
  <c r="J5673" i="2"/>
  <c r="J5672" i="2"/>
  <c r="J5671" i="2"/>
  <c r="J5670" i="2"/>
  <c r="J5669" i="2"/>
  <c r="J5668" i="2"/>
  <c r="J5667" i="2"/>
  <c r="J5666" i="2"/>
  <c r="J5665" i="2"/>
  <c r="J5664" i="2"/>
  <c r="J5663" i="2"/>
  <c r="J5662" i="2"/>
  <c r="J5661" i="2"/>
  <c r="J5660" i="2"/>
  <c r="J5659" i="2"/>
  <c r="J5658" i="2"/>
  <c r="J5657" i="2"/>
  <c r="J5656" i="2"/>
  <c r="J5655" i="2"/>
  <c r="J5654" i="2"/>
  <c r="J5653" i="2"/>
  <c r="J5652" i="2"/>
  <c r="J5651" i="2"/>
  <c r="J5650" i="2"/>
  <c r="J5649" i="2"/>
  <c r="J5648" i="2"/>
  <c r="J5647" i="2"/>
  <c r="J5646" i="2"/>
  <c r="J5645" i="2"/>
  <c r="J5644" i="2"/>
  <c r="J5643" i="2"/>
  <c r="J5642" i="2"/>
  <c r="J5641" i="2"/>
  <c r="J5640" i="2"/>
  <c r="J5639" i="2"/>
  <c r="J5638" i="2"/>
  <c r="J5637" i="2"/>
  <c r="J5636" i="2"/>
  <c r="J5635" i="2"/>
  <c r="J5634" i="2"/>
  <c r="J5633" i="2"/>
  <c r="J5632" i="2"/>
  <c r="J5631" i="2"/>
  <c r="J5630" i="2"/>
  <c r="J5629" i="2"/>
  <c r="J5628" i="2"/>
  <c r="J5627" i="2"/>
  <c r="J5626" i="2"/>
  <c r="J5625" i="2"/>
  <c r="J5624" i="2"/>
  <c r="J5623" i="2"/>
  <c r="J5622" i="2"/>
  <c r="J5621" i="2"/>
  <c r="J5620" i="2"/>
  <c r="J5619" i="2"/>
  <c r="J5618" i="2"/>
  <c r="J5617" i="2"/>
  <c r="J5616" i="2"/>
  <c r="J5615" i="2"/>
  <c r="J5614" i="2"/>
  <c r="J5613" i="2"/>
  <c r="J5612" i="2"/>
  <c r="J5611" i="2"/>
  <c r="J5610" i="2"/>
  <c r="J5609" i="2"/>
  <c r="J5608" i="2"/>
  <c r="J5607" i="2"/>
  <c r="J5606" i="2"/>
  <c r="J5605" i="2"/>
  <c r="J5604" i="2"/>
  <c r="J5603" i="2"/>
  <c r="J5602" i="2"/>
  <c r="J5601" i="2"/>
  <c r="J5600" i="2"/>
  <c r="J5599" i="2"/>
  <c r="J5598" i="2"/>
  <c r="J5597" i="2"/>
  <c r="J5596" i="2"/>
  <c r="J5595" i="2"/>
  <c r="J5594" i="2"/>
  <c r="J5593" i="2"/>
  <c r="J5592" i="2"/>
  <c r="J5591" i="2"/>
  <c r="J5590" i="2"/>
  <c r="J5589" i="2"/>
  <c r="J5588" i="2"/>
  <c r="J5587" i="2"/>
  <c r="J5586" i="2"/>
  <c r="J5585" i="2"/>
  <c r="J5584" i="2"/>
  <c r="J5583" i="2"/>
  <c r="J5582" i="2"/>
  <c r="J5581" i="2"/>
  <c r="J5580" i="2"/>
  <c r="J5579" i="2"/>
  <c r="J5578" i="2"/>
  <c r="J5577" i="2"/>
  <c r="J5576" i="2"/>
  <c r="J5575" i="2"/>
  <c r="J5574" i="2"/>
  <c r="J5573" i="2"/>
  <c r="J5572" i="2"/>
  <c r="J5571" i="2"/>
  <c r="J5570" i="2"/>
  <c r="J5569" i="2"/>
  <c r="J5568" i="2"/>
  <c r="J5567" i="2"/>
  <c r="J5566" i="2"/>
  <c r="J5565" i="2"/>
  <c r="J5564" i="2"/>
  <c r="J5563" i="2"/>
  <c r="J5562" i="2"/>
  <c r="J5561" i="2"/>
  <c r="J5560" i="2"/>
  <c r="J5559" i="2"/>
  <c r="J5558" i="2"/>
  <c r="J5557" i="2"/>
  <c r="J5556" i="2"/>
  <c r="J5555" i="2"/>
  <c r="J5554" i="2"/>
  <c r="J5553" i="2"/>
  <c r="J5552" i="2"/>
  <c r="J5551" i="2"/>
  <c r="J5550" i="2"/>
  <c r="J5549" i="2"/>
  <c r="J5548" i="2"/>
  <c r="J5547" i="2"/>
  <c r="J5546" i="2"/>
  <c r="J5545" i="2"/>
  <c r="J5544" i="2"/>
  <c r="J5543" i="2"/>
  <c r="J5542" i="2"/>
  <c r="J5541" i="2"/>
  <c r="J5540" i="2"/>
  <c r="J5539" i="2"/>
  <c r="J5538" i="2"/>
  <c r="J5537" i="2"/>
  <c r="J5536" i="2"/>
  <c r="J5535" i="2"/>
  <c r="J5534" i="2"/>
  <c r="J5533" i="2"/>
  <c r="J5532" i="2"/>
  <c r="J5531" i="2"/>
  <c r="J5530" i="2"/>
  <c r="J5529" i="2"/>
  <c r="J5528" i="2"/>
  <c r="J5527" i="2"/>
  <c r="J5526" i="2"/>
  <c r="V5959" i="2"/>
  <c r="U5959" i="2"/>
  <c r="V5958" i="2"/>
  <c r="U5958" i="2"/>
  <c r="V5957" i="2"/>
  <c r="U5957" i="2"/>
  <c r="V5956" i="2"/>
  <c r="U5956" i="2"/>
  <c r="V5955" i="2"/>
  <c r="U5955" i="2"/>
  <c r="V5954" i="2"/>
  <c r="U5954" i="2"/>
  <c r="V5953" i="2"/>
  <c r="U5953" i="2"/>
  <c r="V5952" i="2"/>
  <c r="U5952" i="2"/>
  <c r="V5951" i="2"/>
  <c r="U5951" i="2"/>
  <c r="V5950" i="2"/>
  <c r="U5950" i="2"/>
  <c r="V5949" i="2"/>
  <c r="U5949" i="2"/>
  <c r="V5948" i="2"/>
  <c r="U5948" i="2"/>
  <c r="V5947" i="2"/>
  <c r="U5947" i="2"/>
  <c r="V5946" i="2"/>
  <c r="U5946" i="2"/>
  <c r="V5945" i="2"/>
  <c r="U5945" i="2"/>
  <c r="V5944" i="2"/>
  <c r="U5944" i="2"/>
  <c r="V5943" i="2"/>
  <c r="U5943" i="2"/>
  <c r="V5942" i="2"/>
  <c r="U5942" i="2"/>
  <c r="V5941" i="2"/>
  <c r="U5941" i="2"/>
  <c r="V5940" i="2"/>
  <c r="U5940" i="2"/>
  <c r="V5939" i="2"/>
  <c r="U5939" i="2"/>
  <c r="V5938" i="2"/>
  <c r="U5938" i="2"/>
  <c r="V5937" i="2"/>
  <c r="U5937" i="2"/>
  <c r="V5936" i="2"/>
  <c r="U5936" i="2"/>
  <c r="V5935" i="2"/>
  <c r="U5935" i="2"/>
  <c r="V5934" i="2"/>
  <c r="U5934" i="2"/>
  <c r="V5933" i="2"/>
  <c r="U5933" i="2"/>
  <c r="V5932" i="2"/>
  <c r="U5932" i="2"/>
  <c r="V5931" i="2"/>
  <c r="U5931" i="2"/>
  <c r="V5930" i="2"/>
  <c r="U5930" i="2"/>
  <c r="V5929" i="2"/>
  <c r="U5929" i="2"/>
  <c r="V5928" i="2"/>
  <c r="U5928" i="2"/>
  <c r="V5927" i="2"/>
  <c r="U5927" i="2"/>
  <c r="V5926" i="2"/>
  <c r="U5926" i="2"/>
  <c r="V5925" i="2"/>
  <c r="U5925" i="2"/>
  <c r="V5924" i="2"/>
  <c r="U5924" i="2"/>
  <c r="V5923" i="2"/>
  <c r="U5923" i="2"/>
  <c r="V5922" i="2"/>
  <c r="U5922" i="2"/>
  <c r="V5921" i="2"/>
  <c r="U5921" i="2"/>
  <c r="V5920" i="2"/>
  <c r="U5920" i="2"/>
  <c r="V5919" i="2"/>
  <c r="U5919" i="2"/>
  <c r="V5918" i="2"/>
  <c r="U5918" i="2"/>
  <c r="V5917" i="2"/>
  <c r="U5917" i="2"/>
  <c r="V5916" i="2"/>
  <c r="U5916" i="2"/>
  <c r="V5915" i="2"/>
  <c r="U5915" i="2"/>
  <c r="V5914" i="2"/>
  <c r="U5914" i="2"/>
  <c r="V5913" i="2"/>
  <c r="U5913" i="2"/>
  <c r="V5912" i="2"/>
  <c r="U5912" i="2"/>
  <c r="V5911" i="2"/>
  <c r="U5911" i="2"/>
  <c r="V5910" i="2"/>
  <c r="U5910" i="2"/>
  <c r="V5909" i="2"/>
  <c r="U5909" i="2"/>
  <c r="V5908" i="2"/>
  <c r="U5908" i="2"/>
  <c r="V5907" i="2"/>
  <c r="U5907" i="2"/>
  <c r="V5906" i="2"/>
  <c r="U5906" i="2"/>
  <c r="V5905" i="2"/>
  <c r="U5905" i="2"/>
  <c r="V5904" i="2"/>
  <c r="U5904" i="2"/>
  <c r="V5903" i="2"/>
  <c r="U5903" i="2"/>
  <c r="V5902" i="2"/>
  <c r="U5902" i="2"/>
  <c r="V5901" i="2"/>
  <c r="U5901" i="2"/>
  <c r="V5900" i="2"/>
  <c r="U5900" i="2"/>
  <c r="V5899" i="2"/>
  <c r="U5899" i="2"/>
  <c r="V5898" i="2"/>
  <c r="U5898" i="2"/>
  <c r="V5897" i="2"/>
  <c r="U5897" i="2"/>
  <c r="V5896" i="2"/>
  <c r="U5896" i="2"/>
  <c r="V5895" i="2"/>
  <c r="U5895" i="2"/>
  <c r="V5894" i="2"/>
  <c r="U5894" i="2"/>
  <c r="V5893" i="2"/>
  <c r="U5893" i="2"/>
  <c r="V5892" i="2"/>
  <c r="U5892" i="2"/>
  <c r="V5891" i="2"/>
  <c r="U5891" i="2"/>
  <c r="V5890" i="2"/>
  <c r="U5890" i="2"/>
  <c r="V5889" i="2"/>
  <c r="U5889" i="2"/>
  <c r="V5888" i="2"/>
  <c r="U5888" i="2"/>
  <c r="V5887" i="2"/>
  <c r="U5887" i="2"/>
  <c r="V5886" i="2"/>
  <c r="U5886" i="2"/>
  <c r="V5885" i="2"/>
  <c r="U5885" i="2"/>
  <c r="V5884" i="2"/>
  <c r="U5884" i="2"/>
  <c r="V5883" i="2"/>
  <c r="U5883" i="2"/>
  <c r="V5882" i="2"/>
  <c r="U5882" i="2"/>
  <c r="V5881" i="2"/>
  <c r="U5881" i="2"/>
  <c r="V5880" i="2"/>
  <c r="U5880" i="2"/>
  <c r="V5879" i="2"/>
  <c r="U5879" i="2"/>
  <c r="V5878" i="2"/>
  <c r="U5878" i="2"/>
  <c r="V5877" i="2"/>
  <c r="U5877" i="2"/>
  <c r="V5876" i="2"/>
  <c r="U5876" i="2"/>
  <c r="V5875" i="2"/>
  <c r="U5875" i="2"/>
  <c r="V5874" i="2"/>
  <c r="U5874" i="2"/>
  <c r="V5873" i="2"/>
  <c r="U5873" i="2"/>
  <c r="V5872" i="2"/>
  <c r="U5872" i="2"/>
  <c r="V5871" i="2"/>
  <c r="U5871" i="2"/>
  <c r="V5870" i="2"/>
  <c r="U5870" i="2"/>
  <c r="V5869" i="2"/>
  <c r="U5869" i="2"/>
  <c r="V5868" i="2"/>
  <c r="U5868" i="2"/>
  <c r="V5867" i="2"/>
  <c r="U5867" i="2"/>
  <c r="V5866" i="2"/>
  <c r="U5866" i="2"/>
  <c r="V5865" i="2"/>
  <c r="U5865" i="2"/>
  <c r="V5864" i="2"/>
  <c r="U5864" i="2"/>
  <c r="V5863" i="2"/>
  <c r="U5863" i="2"/>
  <c r="V5862" i="2"/>
  <c r="U5862" i="2"/>
  <c r="V5861" i="2"/>
  <c r="U5861" i="2"/>
  <c r="V5860" i="2"/>
  <c r="U5860" i="2"/>
  <c r="V5859" i="2"/>
  <c r="U5859" i="2"/>
  <c r="V5858" i="2"/>
  <c r="U5858" i="2"/>
  <c r="V5857" i="2"/>
  <c r="U5857" i="2"/>
  <c r="V5856" i="2"/>
  <c r="U5856" i="2"/>
  <c r="V5855" i="2"/>
  <c r="U5855" i="2"/>
  <c r="V5854" i="2"/>
  <c r="U5854" i="2"/>
  <c r="V5853" i="2"/>
  <c r="U5853" i="2"/>
  <c r="V5852" i="2"/>
  <c r="U5852" i="2"/>
  <c r="V5851" i="2"/>
  <c r="U5851" i="2"/>
  <c r="V5850" i="2"/>
  <c r="U5850" i="2"/>
  <c r="V5849" i="2"/>
  <c r="U5849" i="2"/>
  <c r="V5848" i="2"/>
  <c r="U5848" i="2"/>
  <c r="V5847" i="2"/>
  <c r="U5847" i="2"/>
  <c r="V5846" i="2"/>
  <c r="U5846" i="2"/>
  <c r="V5845" i="2"/>
  <c r="U5845" i="2"/>
  <c r="V5844" i="2"/>
  <c r="U5844" i="2"/>
  <c r="V5843" i="2"/>
  <c r="U5843" i="2"/>
  <c r="V5842" i="2"/>
  <c r="U5842" i="2"/>
  <c r="V5841" i="2"/>
  <c r="U5841" i="2"/>
  <c r="V5840" i="2"/>
  <c r="U5840" i="2"/>
  <c r="V5839" i="2"/>
  <c r="U5839" i="2"/>
  <c r="V5838" i="2"/>
  <c r="U5838" i="2"/>
  <c r="V5837" i="2"/>
  <c r="U5837" i="2"/>
  <c r="V5836" i="2"/>
  <c r="U5836" i="2"/>
  <c r="V5835" i="2"/>
  <c r="U5835" i="2"/>
  <c r="V5834" i="2"/>
  <c r="U5834" i="2"/>
  <c r="V5833" i="2"/>
  <c r="U5833" i="2"/>
  <c r="V5832" i="2"/>
  <c r="U5832" i="2"/>
  <c r="V5831" i="2"/>
  <c r="U5831" i="2"/>
  <c r="V5830" i="2"/>
  <c r="U5830" i="2"/>
  <c r="V5829" i="2"/>
  <c r="U5829" i="2"/>
  <c r="V5828" i="2"/>
  <c r="U5828" i="2"/>
  <c r="V5827" i="2"/>
  <c r="U5827" i="2"/>
  <c r="V5826" i="2"/>
  <c r="U5826" i="2"/>
  <c r="V5825" i="2"/>
  <c r="U5825" i="2"/>
  <c r="V5824" i="2"/>
  <c r="U5824" i="2"/>
  <c r="V5823" i="2"/>
  <c r="U5823" i="2"/>
  <c r="V5822" i="2"/>
  <c r="U5822" i="2"/>
  <c r="V5821" i="2"/>
  <c r="U5821" i="2"/>
  <c r="V5820" i="2"/>
  <c r="U5820" i="2"/>
  <c r="V5819" i="2"/>
  <c r="U5819" i="2"/>
  <c r="V5818" i="2"/>
  <c r="U5818" i="2"/>
  <c r="V5817" i="2"/>
  <c r="U5817" i="2"/>
  <c r="V5816" i="2"/>
  <c r="U5816" i="2"/>
  <c r="V5815" i="2"/>
  <c r="U5815" i="2"/>
  <c r="V5814" i="2"/>
  <c r="U5814" i="2"/>
  <c r="V5813" i="2"/>
  <c r="U5813" i="2"/>
  <c r="V5812" i="2"/>
  <c r="U5812" i="2"/>
  <c r="V5811" i="2"/>
  <c r="U5811" i="2"/>
  <c r="V5810" i="2"/>
  <c r="U5810" i="2"/>
  <c r="V5809" i="2"/>
  <c r="U5809" i="2"/>
  <c r="V5808" i="2"/>
  <c r="U5808" i="2"/>
  <c r="V5807" i="2"/>
  <c r="U5807" i="2"/>
  <c r="V5806" i="2"/>
  <c r="U5806" i="2"/>
  <c r="V5805" i="2"/>
  <c r="U5805" i="2"/>
  <c r="V5804" i="2"/>
  <c r="U5804" i="2"/>
  <c r="V5803" i="2"/>
  <c r="U5803" i="2"/>
  <c r="V5802" i="2"/>
  <c r="U5802" i="2"/>
  <c r="V5801" i="2"/>
  <c r="U5801" i="2"/>
  <c r="V5800" i="2"/>
  <c r="U5800" i="2"/>
  <c r="V5799" i="2"/>
  <c r="U5799" i="2"/>
  <c r="V5798" i="2"/>
  <c r="U5798" i="2"/>
  <c r="V5797" i="2"/>
  <c r="U5797" i="2"/>
  <c r="V5796" i="2"/>
  <c r="U5796" i="2"/>
  <c r="V5795" i="2"/>
  <c r="U5795" i="2"/>
  <c r="V5794" i="2"/>
  <c r="U5794" i="2"/>
  <c r="V5793" i="2"/>
  <c r="U5793" i="2"/>
  <c r="V5792" i="2"/>
  <c r="U5792" i="2"/>
  <c r="V5791" i="2"/>
  <c r="U5791" i="2"/>
  <c r="V5790" i="2"/>
  <c r="U5790" i="2"/>
  <c r="V5789" i="2"/>
  <c r="U5789" i="2"/>
  <c r="V5788" i="2"/>
  <c r="U5788" i="2"/>
  <c r="V5787" i="2"/>
  <c r="U5787" i="2"/>
  <c r="V5786" i="2"/>
  <c r="U5786" i="2"/>
  <c r="V5785" i="2"/>
  <c r="U5785" i="2"/>
  <c r="V5784" i="2"/>
  <c r="U5784" i="2"/>
  <c r="V5783" i="2"/>
  <c r="U5783" i="2"/>
  <c r="V5782" i="2"/>
  <c r="U5782" i="2"/>
  <c r="V5781" i="2"/>
  <c r="U5781" i="2"/>
  <c r="V5780" i="2"/>
  <c r="U5780" i="2"/>
  <c r="V5779" i="2"/>
  <c r="U5779" i="2"/>
  <c r="V5778" i="2"/>
  <c r="U5778" i="2"/>
  <c r="V5777" i="2"/>
  <c r="U5777" i="2"/>
  <c r="V5776" i="2"/>
  <c r="U5776" i="2"/>
  <c r="V5775" i="2"/>
  <c r="U5775" i="2"/>
  <c r="V5774" i="2"/>
  <c r="U5774" i="2"/>
  <c r="V5773" i="2"/>
  <c r="U5773" i="2"/>
  <c r="V5772" i="2"/>
  <c r="U5772" i="2"/>
  <c r="V5771" i="2"/>
  <c r="U5771" i="2"/>
  <c r="V5770" i="2"/>
  <c r="U5770" i="2"/>
  <c r="V5769" i="2"/>
  <c r="U5769" i="2"/>
  <c r="V5768" i="2"/>
  <c r="U5768" i="2"/>
  <c r="V5767" i="2"/>
  <c r="U5767" i="2"/>
  <c r="V5766" i="2"/>
  <c r="U5766" i="2"/>
  <c r="V5765" i="2"/>
  <c r="U5765" i="2"/>
  <c r="V5764" i="2"/>
  <c r="U5764" i="2"/>
  <c r="V5763" i="2"/>
  <c r="U5763" i="2"/>
  <c r="V5762" i="2"/>
  <c r="U5762" i="2"/>
  <c r="V5761" i="2"/>
  <c r="U5761" i="2"/>
  <c r="V5760" i="2"/>
  <c r="U5760" i="2"/>
  <c r="V5759" i="2"/>
  <c r="U5759" i="2"/>
  <c r="V5758" i="2"/>
  <c r="U5758" i="2"/>
  <c r="V5757" i="2"/>
  <c r="U5757" i="2"/>
  <c r="V5756" i="2"/>
  <c r="U5756" i="2"/>
  <c r="V5755" i="2"/>
  <c r="U5755" i="2"/>
  <c r="V5754" i="2"/>
  <c r="U5754" i="2"/>
  <c r="V5753" i="2"/>
  <c r="U5753" i="2"/>
  <c r="V5752" i="2"/>
  <c r="U5752" i="2"/>
  <c r="V5751" i="2"/>
  <c r="U5751" i="2"/>
  <c r="V5750" i="2"/>
  <c r="U5750" i="2"/>
  <c r="V5749" i="2"/>
  <c r="U5749" i="2"/>
  <c r="V5748" i="2"/>
  <c r="U5748" i="2"/>
  <c r="V5747" i="2"/>
  <c r="U5747" i="2"/>
  <c r="V5746" i="2"/>
  <c r="U5746" i="2"/>
  <c r="V5745" i="2"/>
  <c r="U5745" i="2"/>
  <c r="V5744" i="2"/>
  <c r="U5744" i="2"/>
  <c r="V5743" i="2"/>
  <c r="U5743" i="2"/>
  <c r="V5742" i="2"/>
  <c r="U5742" i="2"/>
  <c r="V5741" i="2"/>
  <c r="U5741" i="2"/>
  <c r="V5740" i="2"/>
  <c r="U5740" i="2"/>
  <c r="V5739" i="2"/>
  <c r="U5739" i="2"/>
  <c r="V5738" i="2"/>
  <c r="U5738" i="2"/>
  <c r="V5737" i="2"/>
  <c r="U5737" i="2"/>
  <c r="V5736" i="2"/>
  <c r="U5736" i="2"/>
  <c r="V5735" i="2"/>
  <c r="U5735" i="2"/>
  <c r="V5734" i="2"/>
  <c r="U5734" i="2"/>
  <c r="V5733" i="2"/>
  <c r="U5733" i="2"/>
  <c r="V5732" i="2"/>
  <c r="U5732" i="2"/>
  <c r="V5731" i="2"/>
  <c r="U5731" i="2"/>
  <c r="V5730" i="2"/>
  <c r="U5730" i="2"/>
  <c r="V5729" i="2"/>
  <c r="U5729" i="2"/>
  <c r="V5728" i="2"/>
  <c r="U5728" i="2"/>
  <c r="V5727" i="2"/>
  <c r="U5727" i="2"/>
  <c r="V5726" i="2"/>
  <c r="U5726" i="2"/>
  <c r="V5725" i="2"/>
  <c r="U5725" i="2"/>
  <c r="V5724" i="2"/>
  <c r="U5724" i="2"/>
  <c r="V5723" i="2"/>
  <c r="U5723" i="2"/>
  <c r="V5722" i="2"/>
  <c r="U5722" i="2"/>
  <c r="V5721" i="2"/>
  <c r="U5721" i="2"/>
  <c r="V5720" i="2"/>
  <c r="U5720" i="2"/>
  <c r="V5719" i="2"/>
  <c r="U5719" i="2"/>
  <c r="V5718" i="2"/>
  <c r="U5718" i="2"/>
  <c r="V5717" i="2"/>
  <c r="U5717" i="2"/>
  <c r="V5716" i="2"/>
  <c r="U5716" i="2"/>
  <c r="V5715" i="2"/>
  <c r="U5715" i="2"/>
  <c r="V5714" i="2"/>
  <c r="U5714" i="2"/>
  <c r="V5713" i="2"/>
  <c r="U5713" i="2"/>
  <c r="V5712" i="2"/>
  <c r="U5712" i="2"/>
  <c r="V5711" i="2"/>
  <c r="U5711" i="2"/>
  <c r="V5710" i="2"/>
  <c r="U5710" i="2"/>
  <c r="V5709" i="2"/>
  <c r="U5709" i="2"/>
  <c r="V5708" i="2"/>
  <c r="U5708" i="2"/>
  <c r="V5707" i="2"/>
  <c r="U5707" i="2"/>
  <c r="V5706" i="2"/>
  <c r="U5706" i="2"/>
  <c r="V5705" i="2"/>
  <c r="U5705" i="2"/>
  <c r="V5704" i="2"/>
  <c r="U5704" i="2"/>
  <c r="V5703" i="2"/>
  <c r="U5703" i="2"/>
  <c r="V5702" i="2"/>
  <c r="U5702" i="2"/>
  <c r="V5701" i="2"/>
  <c r="U5701" i="2"/>
  <c r="V5700" i="2"/>
  <c r="U5700" i="2"/>
  <c r="V5699" i="2"/>
  <c r="U5699" i="2"/>
  <c r="V5698" i="2"/>
  <c r="U5698" i="2"/>
  <c r="V5697" i="2"/>
  <c r="U5697" i="2"/>
  <c r="V5696" i="2"/>
  <c r="U5696" i="2"/>
  <c r="V5695" i="2"/>
  <c r="U5695" i="2"/>
  <c r="V5694" i="2"/>
  <c r="U5694" i="2"/>
  <c r="V5693" i="2"/>
  <c r="U5693" i="2"/>
  <c r="V5692" i="2"/>
  <c r="U5692" i="2"/>
  <c r="V5691" i="2"/>
  <c r="U5691" i="2"/>
  <c r="V5690" i="2"/>
  <c r="U5690" i="2"/>
  <c r="V5689" i="2"/>
  <c r="U5689" i="2"/>
  <c r="V5688" i="2"/>
  <c r="U5688" i="2"/>
  <c r="V5687" i="2"/>
  <c r="U5687" i="2"/>
  <c r="V5686" i="2"/>
  <c r="U5686" i="2"/>
  <c r="V5685" i="2"/>
  <c r="U5685" i="2"/>
  <c r="V5684" i="2"/>
  <c r="U5684" i="2"/>
  <c r="V5683" i="2"/>
  <c r="U5683" i="2"/>
  <c r="V5682" i="2"/>
  <c r="U5682" i="2"/>
  <c r="V5681" i="2"/>
  <c r="U5681" i="2"/>
  <c r="V5680" i="2"/>
  <c r="U5680" i="2"/>
  <c r="V5679" i="2"/>
  <c r="U5679" i="2"/>
  <c r="V5678" i="2"/>
  <c r="U5678" i="2"/>
  <c r="V5677" i="2"/>
  <c r="U5677" i="2"/>
  <c r="V5676" i="2"/>
  <c r="U5676" i="2"/>
  <c r="V5675" i="2"/>
  <c r="U5675" i="2"/>
  <c r="V5674" i="2"/>
  <c r="U5674" i="2"/>
  <c r="V5673" i="2"/>
  <c r="U5673" i="2"/>
  <c r="V5672" i="2"/>
  <c r="U5672" i="2"/>
  <c r="V5671" i="2"/>
  <c r="U5671" i="2"/>
  <c r="V5670" i="2"/>
  <c r="U5670" i="2"/>
  <c r="V5669" i="2"/>
  <c r="U5669" i="2"/>
  <c r="V5668" i="2"/>
  <c r="U5668" i="2"/>
  <c r="V5667" i="2"/>
  <c r="U5667" i="2"/>
  <c r="V5666" i="2"/>
  <c r="U5666" i="2"/>
  <c r="V5665" i="2"/>
  <c r="U5665" i="2"/>
  <c r="V5664" i="2"/>
  <c r="U5664" i="2"/>
  <c r="V5663" i="2"/>
  <c r="U5663" i="2"/>
  <c r="V5662" i="2"/>
  <c r="U5662" i="2"/>
  <c r="V5661" i="2"/>
  <c r="U5661" i="2"/>
  <c r="V5660" i="2"/>
  <c r="U5660" i="2"/>
  <c r="V5659" i="2"/>
  <c r="U5659" i="2"/>
  <c r="V5658" i="2"/>
  <c r="U5658" i="2"/>
  <c r="V5657" i="2"/>
  <c r="U5657" i="2"/>
  <c r="V5656" i="2"/>
  <c r="U5656" i="2"/>
  <c r="V5655" i="2"/>
  <c r="U5655" i="2"/>
  <c r="V5654" i="2"/>
  <c r="U5654" i="2"/>
  <c r="V5653" i="2"/>
  <c r="U5653" i="2"/>
  <c r="V5652" i="2"/>
  <c r="U5652" i="2"/>
  <c r="V5651" i="2"/>
  <c r="U5651" i="2"/>
  <c r="V5650" i="2"/>
  <c r="U5650" i="2"/>
  <c r="V5649" i="2"/>
  <c r="U5649" i="2"/>
  <c r="V5648" i="2"/>
  <c r="U5648" i="2"/>
  <c r="V5647" i="2"/>
  <c r="U5647" i="2"/>
  <c r="V5646" i="2"/>
  <c r="U5646" i="2"/>
  <c r="V5645" i="2"/>
  <c r="U5645" i="2"/>
  <c r="V5644" i="2"/>
  <c r="U5644" i="2"/>
  <c r="V5643" i="2"/>
  <c r="U5643" i="2"/>
  <c r="V5642" i="2"/>
  <c r="U5642" i="2"/>
  <c r="V5641" i="2"/>
  <c r="U5641" i="2"/>
  <c r="V5640" i="2"/>
  <c r="U5640" i="2"/>
  <c r="V5639" i="2"/>
  <c r="U5639" i="2"/>
  <c r="V5638" i="2"/>
  <c r="U5638" i="2"/>
  <c r="V5637" i="2"/>
  <c r="U5637" i="2"/>
  <c r="V5636" i="2"/>
  <c r="U5636" i="2"/>
  <c r="V5635" i="2"/>
  <c r="U5635" i="2"/>
  <c r="V5634" i="2"/>
  <c r="U5634" i="2"/>
  <c r="V5633" i="2"/>
  <c r="U5633" i="2"/>
  <c r="V5632" i="2"/>
  <c r="U5632" i="2"/>
  <c r="V5631" i="2"/>
  <c r="U5631" i="2"/>
  <c r="V5630" i="2"/>
  <c r="U5630" i="2"/>
  <c r="V5629" i="2"/>
  <c r="U5629" i="2"/>
  <c r="V5628" i="2"/>
  <c r="U5628" i="2"/>
  <c r="V5627" i="2"/>
  <c r="U5627" i="2"/>
  <c r="V5626" i="2"/>
  <c r="U5626" i="2"/>
  <c r="V5625" i="2"/>
  <c r="U5625" i="2"/>
  <c r="V5624" i="2"/>
  <c r="U5624" i="2"/>
  <c r="V5623" i="2"/>
  <c r="U5623" i="2"/>
  <c r="V5622" i="2"/>
  <c r="U5622" i="2"/>
  <c r="V5621" i="2"/>
  <c r="U5621" i="2"/>
  <c r="V5620" i="2"/>
  <c r="U5620" i="2"/>
  <c r="V5619" i="2"/>
  <c r="U5619" i="2"/>
  <c r="V5618" i="2"/>
  <c r="U5618" i="2"/>
  <c r="V5617" i="2"/>
  <c r="U5617" i="2"/>
  <c r="V5616" i="2"/>
  <c r="U5616" i="2"/>
  <c r="V5615" i="2"/>
  <c r="U5615" i="2"/>
  <c r="V5614" i="2"/>
  <c r="U5614" i="2"/>
  <c r="V5613" i="2"/>
  <c r="U5613" i="2"/>
  <c r="V5612" i="2"/>
  <c r="U5612" i="2"/>
  <c r="V5611" i="2"/>
  <c r="U5611" i="2"/>
  <c r="V5610" i="2"/>
  <c r="U5610" i="2"/>
  <c r="V5609" i="2"/>
  <c r="U5609" i="2"/>
  <c r="V5608" i="2"/>
  <c r="U5608" i="2"/>
  <c r="V5607" i="2"/>
  <c r="U5607" i="2"/>
  <c r="V5606" i="2"/>
  <c r="U5606" i="2"/>
  <c r="V5605" i="2"/>
  <c r="U5605" i="2"/>
  <c r="V5604" i="2"/>
  <c r="U5604" i="2"/>
  <c r="V5603" i="2"/>
  <c r="U5603" i="2"/>
  <c r="V5602" i="2"/>
  <c r="U5602" i="2"/>
  <c r="V5601" i="2"/>
  <c r="U5601" i="2"/>
  <c r="V5600" i="2"/>
  <c r="U5600" i="2"/>
  <c r="V5599" i="2"/>
  <c r="U5599" i="2"/>
  <c r="V5598" i="2"/>
  <c r="U5598" i="2"/>
  <c r="V5597" i="2"/>
  <c r="U5597" i="2"/>
  <c r="V5596" i="2"/>
  <c r="U5596" i="2"/>
  <c r="V5595" i="2"/>
  <c r="U5595" i="2"/>
  <c r="V5594" i="2"/>
  <c r="U5594" i="2"/>
  <c r="V5593" i="2"/>
  <c r="U5593" i="2"/>
  <c r="V5592" i="2"/>
  <c r="U5592" i="2"/>
  <c r="V5591" i="2"/>
  <c r="U5591" i="2"/>
  <c r="V5590" i="2"/>
  <c r="U5590" i="2"/>
  <c r="V5589" i="2"/>
  <c r="U5589" i="2"/>
  <c r="V5588" i="2"/>
  <c r="U5588" i="2"/>
  <c r="V5587" i="2"/>
  <c r="U5587" i="2"/>
  <c r="V5586" i="2"/>
  <c r="U5586" i="2"/>
  <c r="V5585" i="2"/>
  <c r="U5585" i="2"/>
  <c r="V5584" i="2"/>
  <c r="U5584" i="2"/>
  <c r="V5583" i="2"/>
  <c r="U5583" i="2"/>
  <c r="V5582" i="2"/>
  <c r="U5582" i="2"/>
  <c r="V5581" i="2"/>
  <c r="U5581" i="2"/>
  <c r="V5580" i="2"/>
  <c r="U5580" i="2"/>
  <c r="V5579" i="2"/>
  <c r="U5579" i="2"/>
  <c r="V5578" i="2"/>
  <c r="U5578" i="2"/>
  <c r="V5577" i="2"/>
  <c r="U5577" i="2"/>
  <c r="V5576" i="2"/>
  <c r="U5576" i="2"/>
  <c r="V5575" i="2"/>
  <c r="U5575" i="2"/>
  <c r="V5574" i="2"/>
  <c r="U5574" i="2"/>
  <c r="V5573" i="2"/>
  <c r="U5573" i="2"/>
  <c r="V5572" i="2"/>
  <c r="U5572" i="2"/>
  <c r="V5571" i="2"/>
  <c r="U5571" i="2"/>
  <c r="V5570" i="2"/>
  <c r="U5570" i="2"/>
  <c r="V5569" i="2"/>
  <c r="U5569" i="2"/>
  <c r="V5568" i="2"/>
  <c r="U5568" i="2"/>
  <c r="V5567" i="2"/>
  <c r="U5567" i="2"/>
  <c r="V5566" i="2"/>
  <c r="U5566" i="2"/>
  <c r="V5565" i="2"/>
  <c r="U5565" i="2"/>
  <c r="V5564" i="2"/>
  <c r="U5564" i="2"/>
  <c r="V5563" i="2"/>
  <c r="U5563" i="2"/>
  <c r="V5562" i="2"/>
  <c r="U5562" i="2"/>
  <c r="V5561" i="2"/>
  <c r="U5561" i="2"/>
  <c r="V5560" i="2"/>
  <c r="U5560" i="2"/>
  <c r="V5559" i="2"/>
  <c r="U5559" i="2"/>
  <c r="V5558" i="2"/>
  <c r="U5558" i="2"/>
  <c r="V5557" i="2"/>
  <c r="U5557" i="2"/>
  <c r="V5556" i="2"/>
  <c r="U5556" i="2"/>
  <c r="V5555" i="2"/>
  <c r="U5555" i="2"/>
  <c r="V5554" i="2"/>
  <c r="U5554" i="2"/>
  <c r="V5553" i="2"/>
  <c r="U5553" i="2"/>
  <c r="V5552" i="2"/>
  <c r="U5552" i="2"/>
  <c r="V5551" i="2"/>
  <c r="U5551" i="2"/>
  <c r="V5550" i="2"/>
  <c r="U5550" i="2"/>
  <c r="V5549" i="2"/>
  <c r="U5549" i="2"/>
  <c r="V5548" i="2"/>
  <c r="U5548" i="2"/>
  <c r="V5547" i="2"/>
  <c r="U5547" i="2"/>
  <c r="V5546" i="2"/>
  <c r="U5546" i="2"/>
  <c r="V5545" i="2"/>
  <c r="U5545" i="2"/>
  <c r="V5544" i="2"/>
  <c r="U5544" i="2"/>
  <c r="V5543" i="2"/>
  <c r="U5543" i="2"/>
  <c r="V5542" i="2"/>
  <c r="U5542" i="2"/>
  <c r="V5541" i="2"/>
  <c r="U5541" i="2"/>
  <c r="V5540" i="2"/>
  <c r="U5540" i="2"/>
  <c r="V5539" i="2"/>
  <c r="U5539" i="2"/>
  <c r="V5538" i="2"/>
  <c r="U5538" i="2"/>
  <c r="V5537" i="2"/>
  <c r="U5537" i="2"/>
  <c r="V5536" i="2"/>
  <c r="U5536" i="2"/>
  <c r="V5535" i="2"/>
  <c r="U5535" i="2"/>
  <c r="V5534" i="2"/>
  <c r="U5534" i="2"/>
  <c r="V5533" i="2"/>
  <c r="U5533" i="2"/>
  <c r="V5532" i="2"/>
  <c r="U5532" i="2"/>
  <c r="V5531" i="2"/>
  <c r="U5531" i="2"/>
  <c r="V5530" i="2"/>
  <c r="U5530" i="2"/>
  <c r="V5529" i="2"/>
  <c r="U5529" i="2"/>
  <c r="V5528" i="2"/>
  <c r="U5528" i="2"/>
  <c r="V5527" i="2"/>
  <c r="U5527" i="2"/>
  <c r="V5526" i="2"/>
  <c r="U5526" i="2"/>
  <c r="V5525" i="2"/>
  <c r="U5525" i="2"/>
  <c r="J5525" i="2"/>
  <c r="J5524" i="2" l="1"/>
  <c r="J5523" i="2"/>
  <c r="J5522" i="2"/>
  <c r="J5521" i="2"/>
  <c r="J5520" i="2"/>
  <c r="J5519" i="2"/>
  <c r="J5518" i="2"/>
  <c r="J5517" i="2"/>
  <c r="J5516" i="2"/>
  <c r="J5515" i="2"/>
  <c r="J5514" i="2"/>
  <c r="J5513" i="2"/>
  <c r="J5512" i="2"/>
  <c r="J5511" i="2"/>
  <c r="J5510" i="2"/>
  <c r="J5509" i="2"/>
  <c r="J5508" i="2"/>
  <c r="J5507" i="2"/>
  <c r="J5506" i="2"/>
  <c r="J5505" i="2"/>
  <c r="J5504" i="2"/>
  <c r="J5503" i="2"/>
  <c r="J5502" i="2"/>
  <c r="J5501" i="2"/>
  <c r="J5500" i="2"/>
  <c r="J5499" i="2"/>
  <c r="J5498" i="2"/>
  <c r="J5497" i="2"/>
  <c r="J5496" i="2"/>
  <c r="J5495" i="2"/>
  <c r="J5494" i="2"/>
  <c r="J5493" i="2"/>
  <c r="J5492" i="2"/>
  <c r="J5491" i="2"/>
  <c r="J5490" i="2"/>
  <c r="J5489" i="2"/>
  <c r="J5488" i="2"/>
  <c r="J5487" i="2"/>
  <c r="J5486" i="2"/>
  <c r="J5485" i="2"/>
  <c r="J5484" i="2"/>
  <c r="J5483" i="2"/>
  <c r="J5482" i="2"/>
  <c r="J5481" i="2"/>
  <c r="J5480" i="2"/>
  <c r="J5479" i="2"/>
  <c r="J5478" i="2"/>
  <c r="J5477" i="2"/>
  <c r="J5476" i="2"/>
  <c r="J5475" i="2"/>
  <c r="J5474" i="2"/>
  <c r="J5473" i="2"/>
  <c r="J5472" i="2"/>
  <c r="J5471" i="2"/>
  <c r="J5470" i="2"/>
  <c r="J5469" i="2"/>
  <c r="J5468" i="2"/>
  <c r="J5467" i="2"/>
  <c r="J5466" i="2"/>
  <c r="J5465" i="2"/>
  <c r="J5464" i="2"/>
  <c r="J5463" i="2"/>
  <c r="J5462" i="2"/>
  <c r="J5461" i="2"/>
  <c r="J5460" i="2"/>
  <c r="J5459" i="2"/>
  <c r="J5458" i="2"/>
  <c r="J5457" i="2"/>
  <c r="J5456" i="2"/>
  <c r="J5455" i="2"/>
  <c r="J5454" i="2"/>
  <c r="J5453" i="2"/>
  <c r="J5452" i="2"/>
  <c r="J5451" i="2"/>
  <c r="J5450" i="2"/>
  <c r="J5449" i="2"/>
  <c r="J5448" i="2"/>
  <c r="J5447" i="2"/>
  <c r="J5446" i="2"/>
  <c r="J5445" i="2"/>
  <c r="J5444" i="2"/>
  <c r="J5443" i="2"/>
  <c r="J5442" i="2"/>
  <c r="J5441" i="2"/>
  <c r="J5440" i="2"/>
  <c r="J5439" i="2"/>
  <c r="J5438" i="2"/>
  <c r="J5437" i="2"/>
  <c r="J5436" i="2"/>
  <c r="J5435" i="2"/>
  <c r="J5434" i="2"/>
  <c r="J5433" i="2"/>
  <c r="J5432" i="2"/>
  <c r="J5431" i="2"/>
  <c r="J5430" i="2"/>
  <c r="J5429" i="2"/>
  <c r="J5428" i="2"/>
  <c r="J5427" i="2"/>
  <c r="J5426" i="2"/>
  <c r="J5425" i="2"/>
  <c r="J5424" i="2"/>
  <c r="J5423" i="2"/>
  <c r="J5422" i="2"/>
  <c r="J5421" i="2"/>
  <c r="J5420" i="2"/>
  <c r="J5419" i="2"/>
  <c r="J5418" i="2"/>
  <c r="J5417" i="2"/>
  <c r="J5416" i="2"/>
  <c r="J5415" i="2"/>
  <c r="J5414" i="2"/>
  <c r="J5413" i="2"/>
  <c r="J5412" i="2"/>
  <c r="J5411" i="2"/>
  <c r="J5410" i="2"/>
  <c r="J5409" i="2"/>
  <c r="J5408" i="2"/>
  <c r="J5407" i="2"/>
  <c r="J5406" i="2"/>
  <c r="J5405" i="2"/>
  <c r="J5404" i="2"/>
  <c r="J5403" i="2"/>
  <c r="J5402" i="2"/>
  <c r="J5401" i="2"/>
  <c r="J5400" i="2"/>
  <c r="J5399" i="2"/>
  <c r="J5398" i="2"/>
  <c r="J5397" i="2"/>
  <c r="J5396" i="2"/>
  <c r="J5395" i="2"/>
  <c r="J5394" i="2"/>
  <c r="J5393" i="2"/>
  <c r="J5392" i="2"/>
  <c r="J5391" i="2"/>
  <c r="J5390" i="2"/>
  <c r="J5389" i="2"/>
  <c r="J5388" i="2"/>
  <c r="J5387" i="2"/>
  <c r="J5386" i="2"/>
  <c r="J5385" i="2"/>
  <c r="J5384" i="2"/>
  <c r="J5383" i="2"/>
  <c r="J5382" i="2"/>
  <c r="J5381" i="2"/>
  <c r="J5380" i="2"/>
  <c r="J5379" i="2"/>
  <c r="J5378" i="2"/>
  <c r="J5377" i="2"/>
  <c r="J5376" i="2"/>
  <c r="J5375" i="2"/>
  <c r="J5374" i="2"/>
  <c r="J5373" i="2"/>
  <c r="J5372" i="2"/>
  <c r="J5371" i="2"/>
  <c r="J5370" i="2"/>
  <c r="J5369" i="2"/>
  <c r="J5368" i="2"/>
  <c r="J5367" i="2"/>
  <c r="J5366" i="2"/>
  <c r="J5365" i="2"/>
  <c r="J5364" i="2"/>
  <c r="J5363" i="2"/>
  <c r="J5362" i="2"/>
  <c r="J5361" i="2"/>
  <c r="J5360" i="2"/>
  <c r="J5359" i="2"/>
  <c r="J5358" i="2"/>
  <c r="J5357" i="2"/>
  <c r="J5356" i="2"/>
  <c r="J5355" i="2"/>
  <c r="J5354" i="2"/>
  <c r="J5353" i="2"/>
  <c r="J5352" i="2"/>
  <c r="J5351" i="2"/>
  <c r="J5350" i="2"/>
  <c r="J5349" i="2"/>
  <c r="J5348" i="2"/>
  <c r="J5347" i="2"/>
  <c r="J5346" i="2"/>
  <c r="J5345" i="2"/>
  <c r="J5344" i="2"/>
  <c r="J5343" i="2"/>
  <c r="J5342" i="2"/>
  <c r="J5341" i="2"/>
  <c r="J5340" i="2"/>
  <c r="J5339" i="2"/>
  <c r="J5338" i="2"/>
  <c r="J5337" i="2"/>
  <c r="J5336" i="2"/>
  <c r="J5335" i="2"/>
  <c r="J5334" i="2"/>
  <c r="J5333" i="2"/>
  <c r="J5332" i="2"/>
  <c r="J5331" i="2"/>
  <c r="J5330" i="2"/>
  <c r="J5329" i="2"/>
  <c r="J5328" i="2"/>
  <c r="J5327" i="2"/>
  <c r="J5326" i="2"/>
  <c r="J5325" i="2"/>
  <c r="J5324" i="2"/>
  <c r="J5323" i="2"/>
  <c r="J5322" i="2"/>
  <c r="J5321" i="2"/>
  <c r="J5320" i="2"/>
  <c r="J5319" i="2"/>
  <c r="J5318" i="2"/>
  <c r="J5317" i="2"/>
  <c r="J5316" i="2"/>
  <c r="J5315" i="2"/>
  <c r="J5314" i="2"/>
  <c r="J5313" i="2"/>
  <c r="J5312" i="2"/>
  <c r="J5311" i="2"/>
  <c r="J5310" i="2"/>
  <c r="J5309" i="2"/>
  <c r="J5308" i="2"/>
  <c r="J5307" i="2"/>
  <c r="J5306" i="2"/>
  <c r="J5305" i="2"/>
  <c r="J5304" i="2"/>
  <c r="J5303" i="2"/>
  <c r="J5302" i="2"/>
  <c r="J5301" i="2"/>
  <c r="J5300" i="2"/>
  <c r="J5299" i="2"/>
  <c r="J5298" i="2"/>
  <c r="J5297" i="2"/>
  <c r="J5296" i="2"/>
  <c r="J5295" i="2"/>
  <c r="J5294" i="2"/>
  <c r="J5293" i="2"/>
  <c r="J5292" i="2"/>
  <c r="J5291" i="2"/>
  <c r="J5290" i="2"/>
  <c r="J5289" i="2"/>
  <c r="J5288" i="2"/>
  <c r="J5287" i="2"/>
  <c r="J5286" i="2"/>
  <c r="J5285" i="2"/>
  <c r="J5284" i="2"/>
  <c r="J5283" i="2"/>
  <c r="J5282" i="2"/>
  <c r="J5281" i="2"/>
  <c r="J5280" i="2"/>
  <c r="J5279" i="2"/>
  <c r="J5278" i="2"/>
  <c r="J5277" i="2"/>
  <c r="J5276" i="2"/>
  <c r="J5275" i="2"/>
  <c r="J5274" i="2"/>
  <c r="J5273" i="2"/>
  <c r="J5272" i="2"/>
  <c r="J5271" i="2"/>
  <c r="J5270" i="2"/>
  <c r="J5269" i="2"/>
  <c r="J5268" i="2"/>
  <c r="J5267" i="2"/>
  <c r="J5266" i="2"/>
  <c r="J5265" i="2"/>
  <c r="J5264" i="2"/>
  <c r="J5263" i="2"/>
  <c r="J5262" i="2"/>
  <c r="J5261" i="2"/>
  <c r="J5260" i="2"/>
  <c r="J5259" i="2"/>
  <c r="J5258" i="2"/>
  <c r="J5257" i="2"/>
  <c r="J5256" i="2"/>
  <c r="J5255" i="2"/>
  <c r="J5254" i="2"/>
  <c r="J5253" i="2"/>
  <c r="J5252" i="2"/>
  <c r="J5251" i="2"/>
  <c r="J5250" i="2"/>
  <c r="J5249" i="2"/>
  <c r="J5248" i="2"/>
  <c r="J5247" i="2"/>
  <c r="J5246" i="2"/>
  <c r="J5245" i="2"/>
  <c r="J5244" i="2"/>
  <c r="J5243" i="2"/>
  <c r="J5242" i="2"/>
  <c r="J5241" i="2"/>
  <c r="J5240" i="2"/>
  <c r="J5239" i="2"/>
  <c r="J5238" i="2"/>
  <c r="J5237" i="2"/>
  <c r="J5236" i="2"/>
  <c r="J5235" i="2"/>
  <c r="J5234" i="2"/>
  <c r="J5233" i="2"/>
  <c r="J5232" i="2"/>
  <c r="J5231" i="2"/>
  <c r="J5230" i="2"/>
  <c r="J5229" i="2"/>
  <c r="J5228" i="2"/>
  <c r="J5227" i="2"/>
  <c r="J5226" i="2"/>
  <c r="J5225" i="2"/>
  <c r="J5224" i="2"/>
  <c r="J5223" i="2"/>
  <c r="J5222" i="2"/>
  <c r="J5221" i="2"/>
  <c r="J5220" i="2"/>
  <c r="J5219" i="2"/>
  <c r="J5218" i="2"/>
  <c r="J5217" i="2"/>
  <c r="J5216" i="2"/>
  <c r="J5215" i="2"/>
  <c r="J5214" i="2"/>
  <c r="J5213" i="2"/>
  <c r="J5212" i="2"/>
  <c r="J5211" i="2"/>
  <c r="J5210" i="2"/>
  <c r="J5209" i="2"/>
  <c r="J5208" i="2"/>
  <c r="J5207" i="2"/>
  <c r="J5206" i="2"/>
  <c r="J5205" i="2"/>
  <c r="J5204" i="2"/>
  <c r="J5203" i="2"/>
  <c r="J5202" i="2"/>
  <c r="J5201" i="2"/>
  <c r="J5200" i="2"/>
  <c r="J5199" i="2"/>
  <c r="J5198" i="2"/>
  <c r="J5197" i="2"/>
  <c r="J5196" i="2"/>
  <c r="J5195" i="2"/>
  <c r="J5194" i="2"/>
  <c r="J5193" i="2"/>
  <c r="J5192" i="2"/>
  <c r="J5191" i="2"/>
  <c r="J5190" i="2"/>
  <c r="J5189" i="2"/>
  <c r="J5188" i="2"/>
  <c r="J5187" i="2"/>
  <c r="J5186" i="2"/>
  <c r="J5185" i="2"/>
  <c r="J5184" i="2"/>
  <c r="J5183" i="2"/>
  <c r="J5182" i="2"/>
  <c r="J5181" i="2"/>
  <c r="J5180" i="2"/>
  <c r="J5179" i="2"/>
  <c r="J5178" i="2"/>
  <c r="J5177" i="2"/>
  <c r="J5176" i="2"/>
  <c r="J5175" i="2"/>
  <c r="J5174" i="2"/>
  <c r="J5173" i="2"/>
  <c r="J5172" i="2"/>
  <c r="J5171" i="2"/>
  <c r="J5170" i="2"/>
  <c r="J5169" i="2"/>
  <c r="J5168" i="2"/>
  <c r="J5167" i="2"/>
  <c r="J5166" i="2"/>
  <c r="J5165" i="2"/>
  <c r="J5164" i="2"/>
  <c r="J5163" i="2"/>
  <c r="J5162" i="2"/>
  <c r="J5161" i="2"/>
  <c r="J5160" i="2"/>
  <c r="J5159" i="2"/>
  <c r="J5158" i="2"/>
  <c r="J5157" i="2"/>
  <c r="J5156" i="2"/>
  <c r="J5155" i="2"/>
  <c r="J5154" i="2"/>
  <c r="J5153" i="2"/>
  <c r="J5152" i="2"/>
  <c r="J5151" i="2"/>
  <c r="J5150" i="2"/>
  <c r="J5149" i="2"/>
  <c r="J5148" i="2"/>
  <c r="J5147" i="2"/>
  <c r="J5146" i="2"/>
  <c r="J5145" i="2"/>
  <c r="J5144" i="2"/>
  <c r="J5143" i="2"/>
  <c r="J5142" i="2"/>
  <c r="J5141" i="2"/>
  <c r="J5140" i="2"/>
  <c r="J5139" i="2"/>
  <c r="J5138" i="2"/>
  <c r="J5137" i="2"/>
  <c r="J5136" i="2"/>
  <c r="J5135" i="2"/>
  <c r="J5134" i="2"/>
  <c r="J5133" i="2"/>
  <c r="J5132" i="2"/>
  <c r="J5131" i="2"/>
  <c r="J5130" i="2"/>
  <c r="J5129" i="2"/>
  <c r="J5128" i="2"/>
  <c r="J5127" i="2"/>
  <c r="J5126" i="2"/>
  <c r="J5125" i="2"/>
  <c r="J5124" i="2"/>
  <c r="J5123" i="2"/>
  <c r="J5122" i="2"/>
  <c r="J5121" i="2"/>
  <c r="J5120" i="2"/>
  <c r="J5119" i="2"/>
  <c r="J5118" i="2"/>
  <c r="J5117" i="2"/>
  <c r="J5116" i="2"/>
  <c r="J5115" i="2"/>
  <c r="J5114" i="2"/>
  <c r="J5113" i="2"/>
  <c r="J5112" i="2"/>
  <c r="J5111" i="2"/>
  <c r="J5110" i="2"/>
  <c r="J5109" i="2"/>
  <c r="J5108" i="2"/>
  <c r="J5107" i="2"/>
  <c r="J5106" i="2"/>
  <c r="J5105" i="2"/>
  <c r="J5104" i="2"/>
  <c r="J5103" i="2"/>
  <c r="J5102" i="2"/>
  <c r="J5101" i="2"/>
  <c r="J5100" i="2"/>
  <c r="J5099" i="2"/>
  <c r="J5098" i="2"/>
  <c r="J5097" i="2"/>
  <c r="J5096" i="2"/>
  <c r="J5095" i="2"/>
  <c r="J5094" i="2"/>
  <c r="J5093" i="2"/>
  <c r="J5092" i="2"/>
  <c r="J5091" i="2"/>
  <c r="J5090" i="2"/>
  <c r="J5089" i="2"/>
  <c r="J5088" i="2"/>
  <c r="J5087" i="2"/>
  <c r="J5086" i="2"/>
  <c r="J5085" i="2"/>
  <c r="J5084" i="2"/>
  <c r="J5083" i="2"/>
  <c r="J5082" i="2"/>
  <c r="J5081" i="2"/>
  <c r="J5080" i="2"/>
  <c r="J5079" i="2"/>
  <c r="J5078" i="2"/>
  <c r="J5077" i="2"/>
  <c r="J5076" i="2"/>
  <c r="J5075" i="2"/>
  <c r="J5074" i="2"/>
  <c r="J5073" i="2"/>
  <c r="J5072" i="2"/>
  <c r="J5071" i="2"/>
  <c r="J5070" i="2"/>
  <c r="J5069" i="2"/>
  <c r="J5068" i="2"/>
  <c r="J5067" i="2"/>
  <c r="J5066" i="2"/>
  <c r="J5065" i="2"/>
  <c r="J5064" i="2"/>
  <c r="J5063" i="2"/>
  <c r="J5062" i="2"/>
  <c r="J5061" i="2"/>
  <c r="J5060" i="2"/>
  <c r="J5059" i="2"/>
  <c r="J5058" i="2"/>
  <c r="J5057" i="2"/>
  <c r="J5056" i="2"/>
  <c r="J5055" i="2"/>
  <c r="J5054" i="2"/>
  <c r="J5053" i="2"/>
  <c r="J5052" i="2"/>
  <c r="J5051" i="2"/>
  <c r="J5050" i="2"/>
  <c r="J5049" i="2"/>
  <c r="J5048" i="2"/>
  <c r="J5047" i="2"/>
  <c r="J5046" i="2"/>
  <c r="J5045" i="2"/>
  <c r="J5044" i="2"/>
  <c r="J5043" i="2"/>
  <c r="J5042" i="2"/>
  <c r="J5041" i="2"/>
  <c r="J5040" i="2"/>
  <c r="J5039" i="2"/>
  <c r="J5038" i="2"/>
  <c r="J5037" i="2"/>
  <c r="J5036" i="2"/>
  <c r="J5035" i="2"/>
  <c r="J5034" i="2"/>
  <c r="J5033" i="2"/>
  <c r="J5032" i="2"/>
  <c r="J5031" i="2"/>
  <c r="J5030" i="2"/>
  <c r="J5029" i="2"/>
  <c r="J5028" i="2"/>
  <c r="J5027" i="2"/>
  <c r="J5026" i="2"/>
  <c r="J5025" i="2"/>
  <c r="J5024" i="2"/>
  <c r="J5023" i="2"/>
  <c r="J5022" i="2"/>
  <c r="J5021" i="2"/>
  <c r="J5020" i="2"/>
  <c r="J5019" i="2"/>
  <c r="J5018" i="2"/>
  <c r="J5017" i="2"/>
  <c r="J5016" i="2"/>
  <c r="J5015" i="2"/>
  <c r="J5014" i="2"/>
  <c r="J5013" i="2"/>
  <c r="J5012" i="2"/>
  <c r="J5011" i="2"/>
  <c r="J5010" i="2"/>
  <c r="J5009" i="2"/>
  <c r="J5008" i="2"/>
  <c r="J5007" i="2"/>
  <c r="J5006" i="2"/>
  <c r="J5005" i="2"/>
  <c r="J5004" i="2"/>
  <c r="J5003" i="2"/>
  <c r="J5002" i="2"/>
  <c r="J5001" i="2"/>
  <c r="J5000" i="2"/>
  <c r="J4999" i="2"/>
  <c r="J4998" i="2"/>
  <c r="J4997" i="2"/>
  <c r="J4996" i="2"/>
  <c r="J4995" i="2"/>
  <c r="J4994" i="2"/>
  <c r="J4993" i="2"/>
  <c r="J4992" i="2"/>
  <c r="J4991" i="2"/>
  <c r="J4990" i="2"/>
  <c r="J4989" i="2"/>
  <c r="J4988" i="2"/>
  <c r="J4987" i="2"/>
  <c r="J4986" i="2"/>
  <c r="J4985" i="2"/>
  <c r="J4984" i="2"/>
  <c r="J4983" i="2"/>
  <c r="J4982" i="2"/>
  <c r="J4981" i="2"/>
  <c r="J4980" i="2"/>
  <c r="J4979" i="2"/>
  <c r="J4978" i="2"/>
  <c r="J4977" i="2"/>
  <c r="J4976" i="2"/>
  <c r="J4975" i="2"/>
  <c r="J4974" i="2"/>
  <c r="J4973" i="2"/>
  <c r="J4972" i="2"/>
  <c r="J4971" i="2"/>
  <c r="J4970" i="2"/>
  <c r="J4969" i="2"/>
  <c r="J4968" i="2"/>
  <c r="J4967" i="2"/>
  <c r="J4966" i="2"/>
  <c r="J4965" i="2"/>
  <c r="J4964" i="2"/>
  <c r="J4963" i="2"/>
  <c r="J4962" i="2"/>
  <c r="J4961" i="2"/>
  <c r="J4960" i="2"/>
  <c r="J4959" i="2"/>
  <c r="J4958" i="2"/>
  <c r="J4957" i="2"/>
  <c r="J4956" i="2"/>
  <c r="J4955" i="2"/>
  <c r="J4954" i="2"/>
  <c r="J4953" i="2"/>
  <c r="J4952" i="2"/>
  <c r="J4951" i="2"/>
  <c r="J4950" i="2"/>
  <c r="J4949" i="2"/>
  <c r="J4948" i="2"/>
  <c r="J4947" i="2"/>
  <c r="J4946" i="2"/>
  <c r="J4945" i="2"/>
  <c r="J4944" i="2"/>
  <c r="J4943" i="2"/>
  <c r="J4942" i="2"/>
  <c r="J4941" i="2"/>
  <c r="J4940" i="2"/>
  <c r="J4939" i="2"/>
  <c r="J4938" i="2"/>
  <c r="J4937" i="2"/>
  <c r="J4936" i="2"/>
  <c r="J4935" i="2"/>
  <c r="J4934" i="2"/>
  <c r="J4933" i="2"/>
  <c r="J4932" i="2"/>
  <c r="J4931" i="2"/>
  <c r="J4930" i="2"/>
  <c r="J4929" i="2"/>
  <c r="J4928" i="2"/>
  <c r="J4927" i="2"/>
  <c r="J4926" i="2"/>
  <c r="J4925" i="2"/>
  <c r="J4924" i="2"/>
  <c r="J4923" i="2"/>
  <c r="J4922" i="2"/>
  <c r="J4921" i="2"/>
  <c r="J4920" i="2"/>
  <c r="J4919" i="2"/>
  <c r="J4918" i="2"/>
  <c r="J4917" i="2"/>
  <c r="J4916" i="2"/>
  <c r="J4915" i="2"/>
  <c r="J4914" i="2"/>
  <c r="J4913" i="2"/>
  <c r="J4912" i="2"/>
  <c r="J4911" i="2"/>
  <c r="J4910" i="2"/>
  <c r="J4909" i="2"/>
  <c r="J4908" i="2"/>
  <c r="J4907" i="2"/>
  <c r="J4906" i="2"/>
  <c r="J4905" i="2"/>
  <c r="J4904" i="2"/>
  <c r="J4903" i="2"/>
  <c r="J4902" i="2"/>
  <c r="J4901" i="2"/>
  <c r="J4900" i="2"/>
  <c r="J4899" i="2"/>
  <c r="J4898" i="2"/>
  <c r="J4897" i="2"/>
  <c r="J4896" i="2"/>
  <c r="J4895" i="2"/>
  <c r="J4894" i="2"/>
  <c r="J4893" i="2"/>
  <c r="J4892" i="2"/>
  <c r="J4891" i="2"/>
  <c r="J4890" i="2"/>
  <c r="J4889" i="2"/>
  <c r="J4888" i="2"/>
  <c r="J4887" i="2"/>
  <c r="J4886" i="2"/>
  <c r="J4885" i="2"/>
  <c r="J4884" i="2"/>
  <c r="J4883" i="2"/>
  <c r="J4882" i="2"/>
  <c r="J4881" i="2"/>
  <c r="J4880" i="2"/>
  <c r="J4879" i="2"/>
  <c r="J4878" i="2"/>
  <c r="J4877" i="2"/>
  <c r="J4876" i="2"/>
  <c r="J4875" i="2"/>
  <c r="J4874" i="2"/>
  <c r="J4873" i="2"/>
  <c r="J4872" i="2"/>
  <c r="J4871" i="2"/>
  <c r="J4870" i="2"/>
  <c r="J4869" i="2"/>
  <c r="J4868" i="2"/>
  <c r="J4867" i="2"/>
  <c r="J4866" i="2"/>
  <c r="J4865" i="2"/>
  <c r="J4864" i="2"/>
  <c r="J4863" i="2"/>
  <c r="J4862" i="2"/>
  <c r="J4861" i="2"/>
  <c r="J4860" i="2"/>
  <c r="J4859" i="2"/>
  <c r="J4858" i="2"/>
  <c r="J4857" i="2"/>
  <c r="J4856" i="2"/>
  <c r="J4855" i="2"/>
  <c r="J4854" i="2"/>
  <c r="J4853" i="2"/>
  <c r="J4852" i="2"/>
  <c r="J4851" i="2"/>
  <c r="J4850" i="2"/>
  <c r="J4849" i="2"/>
  <c r="J4848" i="2"/>
  <c r="J4847" i="2"/>
  <c r="J4846" i="2"/>
  <c r="J4845" i="2"/>
  <c r="J4844" i="2"/>
  <c r="J4843" i="2"/>
  <c r="J4842" i="2"/>
  <c r="J4841" i="2"/>
  <c r="J4840" i="2"/>
  <c r="J4839" i="2"/>
  <c r="J4838" i="2"/>
  <c r="J4837" i="2"/>
  <c r="J4836" i="2"/>
  <c r="J4835" i="2"/>
  <c r="J4834" i="2"/>
  <c r="J4833" i="2"/>
  <c r="J4832" i="2"/>
  <c r="J4831" i="2"/>
  <c r="J4830" i="2"/>
  <c r="J4829" i="2"/>
  <c r="J4828" i="2"/>
  <c r="J4827" i="2"/>
  <c r="J4826" i="2"/>
  <c r="J4825" i="2"/>
  <c r="J4824" i="2"/>
  <c r="J4823" i="2"/>
  <c r="J4822" i="2"/>
  <c r="J4821" i="2"/>
  <c r="J4820" i="2"/>
  <c r="J4819" i="2"/>
  <c r="J4818" i="2"/>
  <c r="J4817" i="2"/>
  <c r="J4816" i="2"/>
  <c r="J4815" i="2"/>
  <c r="J4814" i="2"/>
  <c r="J4813" i="2"/>
  <c r="J4812" i="2"/>
  <c r="J4811" i="2"/>
  <c r="J4810" i="2"/>
  <c r="J4809" i="2"/>
  <c r="J4808" i="2"/>
  <c r="J4807" i="2"/>
  <c r="J4806" i="2"/>
  <c r="J4805" i="2"/>
  <c r="J4804" i="2"/>
  <c r="J4803" i="2"/>
  <c r="J4802" i="2"/>
  <c r="J4801" i="2"/>
  <c r="J4800" i="2"/>
  <c r="J4799" i="2"/>
  <c r="J4798" i="2"/>
  <c r="J4797" i="2"/>
  <c r="J4796" i="2"/>
  <c r="J4795" i="2"/>
  <c r="J4794" i="2"/>
  <c r="J4793" i="2"/>
  <c r="J4792" i="2"/>
  <c r="J4791" i="2"/>
  <c r="J4790" i="2"/>
  <c r="J4789" i="2"/>
  <c r="J4788" i="2"/>
  <c r="J4787" i="2"/>
  <c r="J4786" i="2"/>
  <c r="J4785" i="2"/>
  <c r="J4784" i="2"/>
  <c r="J4783" i="2"/>
  <c r="J4782" i="2"/>
  <c r="J4781" i="2"/>
  <c r="J4780" i="2"/>
  <c r="J4779" i="2"/>
  <c r="J4778" i="2"/>
  <c r="J4777" i="2"/>
  <c r="J4776" i="2"/>
  <c r="J4775" i="2"/>
  <c r="J4774" i="2"/>
  <c r="J4773" i="2"/>
  <c r="J4772" i="2"/>
  <c r="J4771" i="2"/>
  <c r="J4770" i="2"/>
  <c r="J4769" i="2"/>
  <c r="J4768" i="2"/>
  <c r="J4767" i="2"/>
  <c r="J4766" i="2"/>
  <c r="J4765" i="2"/>
  <c r="J4764" i="2"/>
  <c r="J4763" i="2"/>
  <c r="J4762" i="2"/>
  <c r="J4761" i="2"/>
  <c r="J4760" i="2"/>
  <c r="J4759" i="2"/>
  <c r="J4758" i="2"/>
  <c r="J4757" i="2"/>
  <c r="J4756" i="2"/>
  <c r="J4755" i="2"/>
  <c r="J4754" i="2"/>
  <c r="J4753" i="2"/>
  <c r="J4752" i="2"/>
  <c r="J4751" i="2"/>
  <c r="J4750" i="2"/>
  <c r="J4749" i="2"/>
  <c r="J4748" i="2"/>
  <c r="J4747" i="2"/>
  <c r="J4746" i="2"/>
  <c r="J4745" i="2"/>
  <c r="J4744" i="2"/>
  <c r="J4743" i="2"/>
  <c r="J4742" i="2"/>
  <c r="J4741" i="2"/>
  <c r="J4740" i="2"/>
  <c r="J4739" i="2"/>
  <c r="J4738" i="2"/>
  <c r="J4737" i="2"/>
  <c r="J4736" i="2"/>
  <c r="J4735" i="2"/>
  <c r="J4734" i="2"/>
  <c r="J4733" i="2"/>
  <c r="J4732" i="2"/>
  <c r="J4731" i="2"/>
  <c r="J4730" i="2"/>
  <c r="J4729" i="2"/>
  <c r="J4728" i="2"/>
  <c r="J4727" i="2"/>
  <c r="J4726" i="2"/>
  <c r="J4725" i="2"/>
  <c r="J4724" i="2"/>
  <c r="J4723" i="2"/>
  <c r="J4722" i="2"/>
  <c r="J4721" i="2"/>
  <c r="J4720" i="2"/>
  <c r="J4719" i="2"/>
  <c r="J4718" i="2"/>
  <c r="J4717" i="2"/>
  <c r="J4716" i="2"/>
  <c r="J4715" i="2"/>
  <c r="J4714" i="2"/>
  <c r="J4713" i="2"/>
  <c r="J4712" i="2"/>
  <c r="J4711" i="2"/>
  <c r="J4710" i="2"/>
  <c r="J4709" i="2"/>
  <c r="J4708" i="2"/>
  <c r="J4707" i="2"/>
  <c r="J4706" i="2"/>
  <c r="J4705" i="2"/>
  <c r="J4704" i="2"/>
  <c r="J4703" i="2"/>
  <c r="J4702" i="2"/>
  <c r="J4701" i="2"/>
  <c r="J4700" i="2"/>
  <c r="J4699" i="2"/>
  <c r="J4698" i="2"/>
  <c r="J4697" i="2"/>
  <c r="J4696" i="2"/>
  <c r="J4695" i="2"/>
  <c r="J4694" i="2"/>
  <c r="J4693" i="2"/>
  <c r="J4692" i="2"/>
  <c r="J4691" i="2"/>
  <c r="J4690" i="2"/>
  <c r="J4689" i="2"/>
  <c r="J4688" i="2"/>
  <c r="J4687" i="2"/>
  <c r="J4686" i="2"/>
  <c r="J4685" i="2"/>
  <c r="J4684" i="2"/>
  <c r="J4683" i="2"/>
  <c r="J4682" i="2"/>
  <c r="J4681" i="2"/>
  <c r="J4680" i="2"/>
  <c r="J4679" i="2"/>
  <c r="J4678" i="2"/>
  <c r="J4677" i="2"/>
  <c r="J4676" i="2"/>
  <c r="J4675" i="2"/>
  <c r="J4674" i="2"/>
  <c r="J4673" i="2"/>
  <c r="J4672" i="2"/>
  <c r="J4671" i="2"/>
  <c r="J4670" i="2"/>
  <c r="J4669" i="2"/>
  <c r="J4668" i="2"/>
  <c r="J4667" i="2"/>
  <c r="J4666" i="2"/>
  <c r="J4665" i="2"/>
  <c r="J4664" i="2"/>
  <c r="J4663" i="2"/>
  <c r="J4662" i="2"/>
  <c r="J4661" i="2"/>
  <c r="J4660" i="2"/>
  <c r="J4659" i="2"/>
  <c r="J4658" i="2"/>
  <c r="J4657" i="2"/>
  <c r="J4656" i="2"/>
  <c r="J4655" i="2"/>
  <c r="J4654" i="2"/>
  <c r="J4653" i="2"/>
  <c r="J4652" i="2"/>
  <c r="J4651" i="2"/>
  <c r="J4650" i="2"/>
  <c r="J4649" i="2"/>
  <c r="J4648" i="2"/>
  <c r="J4647" i="2"/>
  <c r="J4646" i="2"/>
  <c r="J4645" i="2"/>
  <c r="J4644" i="2"/>
  <c r="J4643" i="2"/>
  <c r="J4642" i="2"/>
  <c r="J4641" i="2"/>
  <c r="J4640" i="2"/>
  <c r="J4639" i="2"/>
  <c r="J4638" i="2"/>
  <c r="J4637" i="2"/>
  <c r="J4636" i="2"/>
  <c r="J4635" i="2"/>
  <c r="J4634" i="2"/>
  <c r="J4633" i="2"/>
  <c r="J4632" i="2"/>
  <c r="J4631" i="2"/>
  <c r="J4630" i="2"/>
  <c r="J4629" i="2"/>
  <c r="J4628" i="2"/>
  <c r="J4627" i="2"/>
  <c r="J4626" i="2"/>
  <c r="J4625" i="2"/>
  <c r="J4624" i="2"/>
  <c r="J4623" i="2"/>
  <c r="J4622" i="2"/>
  <c r="J4621" i="2"/>
  <c r="J4620" i="2"/>
  <c r="J4619" i="2"/>
  <c r="J4618" i="2"/>
  <c r="J4617" i="2"/>
  <c r="J4616" i="2"/>
  <c r="J4615" i="2"/>
  <c r="J4614" i="2"/>
  <c r="J4613" i="2"/>
  <c r="J4612" i="2"/>
  <c r="J4611" i="2"/>
  <c r="J4610" i="2"/>
  <c r="J4609" i="2"/>
  <c r="J4608" i="2"/>
  <c r="J4607" i="2"/>
  <c r="J4606" i="2"/>
  <c r="J4605" i="2"/>
  <c r="J4604" i="2"/>
  <c r="J4603" i="2"/>
  <c r="J4602" i="2"/>
  <c r="J4601" i="2"/>
  <c r="J4600" i="2"/>
  <c r="J4599" i="2"/>
  <c r="J4598" i="2"/>
  <c r="J4597" i="2"/>
  <c r="J4596" i="2"/>
  <c r="J4595" i="2"/>
  <c r="J4594" i="2"/>
  <c r="J4593" i="2"/>
  <c r="J4592" i="2"/>
  <c r="J4591" i="2"/>
  <c r="J4590" i="2"/>
  <c r="J4589" i="2"/>
  <c r="J4588" i="2"/>
  <c r="J4587" i="2"/>
  <c r="J4586" i="2"/>
  <c r="J4585" i="2"/>
  <c r="J4584" i="2"/>
  <c r="J4583" i="2"/>
  <c r="J4582" i="2"/>
  <c r="J4581" i="2"/>
  <c r="J4580" i="2"/>
  <c r="J4579" i="2"/>
  <c r="J4578" i="2"/>
  <c r="J4577" i="2"/>
  <c r="J4576" i="2"/>
  <c r="J4575" i="2"/>
  <c r="J4574" i="2"/>
  <c r="J4573" i="2"/>
  <c r="J4572" i="2"/>
  <c r="J4571" i="2"/>
  <c r="J4570" i="2"/>
  <c r="J4569" i="2"/>
  <c r="J4568" i="2"/>
  <c r="J4567" i="2"/>
  <c r="J4566" i="2"/>
  <c r="J4565" i="2"/>
  <c r="J4564" i="2"/>
  <c r="J4563" i="2"/>
  <c r="J4562" i="2"/>
  <c r="J4561" i="2"/>
  <c r="J4560" i="2"/>
  <c r="J4559" i="2"/>
  <c r="J4558" i="2"/>
  <c r="J4557" i="2"/>
  <c r="J4556" i="2"/>
  <c r="J4555" i="2"/>
  <c r="J4554" i="2"/>
  <c r="J4553" i="2"/>
  <c r="J4552" i="2"/>
  <c r="J4551" i="2"/>
  <c r="J4550" i="2"/>
  <c r="J4549" i="2"/>
  <c r="J4548" i="2"/>
  <c r="J4547" i="2"/>
  <c r="J4546" i="2"/>
  <c r="J4545" i="2"/>
  <c r="J4544" i="2"/>
  <c r="J4543" i="2"/>
  <c r="J4542" i="2"/>
  <c r="J4541" i="2"/>
  <c r="J4540" i="2"/>
  <c r="J4539" i="2"/>
  <c r="J4538" i="2"/>
  <c r="J4537" i="2"/>
  <c r="J4536" i="2"/>
  <c r="J4535" i="2"/>
  <c r="J4534" i="2"/>
  <c r="J4533" i="2"/>
  <c r="J4532" i="2"/>
  <c r="J4531" i="2"/>
  <c r="J4530" i="2"/>
  <c r="J4529" i="2"/>
  <c r="J4528" i="2"/>
  <c r="J4527" i="2"/>
  <c r="J4526" i="2"/>
  <c r="J4525" i="2"/>
  <c r="J4524" i="2"/>
  <c r="J4523" i="2"/>
  <c r="J4522" i="2"/>
  <c r="J4521" i="2"/>
  <c r="J4520" i="2"/>
  <c r="J4519" i="2"/>
  <c r="J4518" i="2"/>
  <c r="J4517" i="2"/>
  <c r="J4516" i="2"/>
  <c r="J4515" i="2"/>
  <c r="J4514" i="2"/>
  <c r="J4513" i="2"/>
  <c r="J4512" i="2"/>
  <c r="J4511" i="2"/>
  <c r="J4510" i="2"/>
  <c r="J4509" i="2"/>
  <c r="J4508" i="2"/>
  <c r="J4507" i="2"/>
  <c r="J4506" i="2"/>
  <c r="J4505" i="2"/>
  <c r="J4504" i="2"/>
  <c r="J4503" i="2"/>
  <c r="J4502" i="2"/>
  <c r="J4501" i="2"/>
  <c r="J4500" i="2"/>
  <c r="J4499" i="2"/>
  <c r="J4498" i="2"/>
  <c r="J4497" i="2"/>
  <c r="J4496" i="2"/>
  <c r="J4495" i="2"/>
  <c r="J4494" i="2"/>
  <c r="J4493" i="2"/>
  <c r="J4492" i="2"/>
  <c r="J4491" i="2"/>
  <c r="J4490" i="2"/>
  <c r="J4489" i="2"/>
  <c r="J4488" i="2"/>
  <c r="J4487" i="2"/>
  <c r="J4486" i="2"/>
  <c r="J4485" i="2"/>
  <c r="J4484" i="2"/>
  <c r="J4483" i="2"/>
  <c r="J4482" i="2"/>
  <c r="J4481" i="2"/>
  <c r="J4480" i="2"/>
  <c r="J4479" i="2"/>
  <c r="J4478" i="2"/>
  <c r="J4477" i="2"/>
  <c r="J4476" i="2"/>
  <c r="J4475" i="2"/>
  <c r="J4474" i="2"/>
  <c r="J4473" i="2"/>
  <c r="J4472" i="2"/>
  <c r="J4471" i="2"/>
  <c r="J4470" i="2"/>
  <c r="J4469" i="2"/>
  <c r="J4468" i="2"/>
  <c r="J4467" i="2"/>
  <c r="J4466" i="2"/>
  <c r="J4465" i="2"/>
  <c r="J4464" i="2"/>
  <c r="J4463" i="2"/>
  <c r="J4462" i="2"/>
  <c r="J4461" i="2"/>
  <c r="J4460" i="2"/>
  <c r="J4459" i="2"/>
  <c r="J4458" i="2"/>
  <c r="J4457" i="2"/>
  <c r="J4456" i="2"/>
  <c r="J4455" i="2"/>
  <c r="J4454" i="2"/>
  <c r="J4453" i="2"/>
  <c r="J4452" i="2"/>
  <c r="J4451" i="2"/>
  <c r="J4450" i="2"/>
  <c r="J4449" i="2"/>
  <c r="J4448" i="2"/>
  <c r="J4447" i="2"/>
  <c r="J4446" i="2"/>
  <c r="J4445" i="2"/>
  <c r="J4444" i="2"/>
  <c r="J4443" i="2"/>
  <c r="J4442" i="2"/>
  <c r="J4441" i="2"/>
  <c r="J4440" i="2"/>
  <c r="J4439" i="2"/>
  <c r="J4438" i="2"/>
  <c r="J4437" i="2"/>
  <c r="J4436" i="2"/>
  <c r="J4435" i="2"/>
  <c r="J4434" i="2"/>
  <c r="J4433" i="2"/>
  <c r="J4432" i="2"/>
  <c r="J4431" i="2"/>
  <c r="J4430" i="2"/>
  <c r="J4429" i="2"/>
  <c r="J4428" i="2"/>
  <c r="J4427" i="2"/>
  <c r="J4426" i="2"/>
  <c r="J4425" i="2"/>
  <c r="J4424" i="2"/>
  <c r="J4423" i="2"/>
  <c r="J4422" i="2"/>
  <c r="J4421" i="2"/>
  <c r="J4420" i="2"/>
  <c r="J4419" i="2"/>
  <c r="J4418" i="2"/>
  <c r="J4417" i="2"/>
  <c r="J4416" i="2"/>
  <c r="J4415" i="2"/>
  <c r="J4414" i="2"/>
  <c r="J4413" i="2"/>
  <c r="J4412" i="2"/>
  <c r="J4411" i="2"/>
  <c r="J4410" i="2"/>
  <c r="J4409" i="2"/>
  <c r="J4408" i="2"/>
  <c r="J4407" i="2"/>
  <c r="J4406" i="2"/>
  <c r="J4405" i="2"/>
  <c r="J4404" i="2"/>
  <c r="J4403" i="2"/>
  <c r="J4402" i="2"/>
  <c r="J4401" i="2"/>
  <c r="J4400" i="2"/>
  <c r="J4399" i="2"/>
  <c r="J4398" i="2"/>
  <c r="J4397" i="2"/>
  <c r="J4396" i="2"/>
  <c r="J4395" i="2"/>
  <c r="J4394" i="2"/>
  <c r="J4393" i="2"/>
  <c r="J4392" i="2"/>
  <c r="J4391" i="2"/>
  <c r="J4390" i="2"/>
  <c r="J4389" i="2"/>
  <c r="J4388" i="2"/>
  <c r="J4387" i="2"/>
  <c r="J4386" i="2"/>
  <c r="J4385" i="2"/>
  <c r="J4384" i="2"/>
  <c r="J4383" i="2"/>
  <c r="J4382" i="2"/>
  <c r="J4381" i="2"/>
  <c r="J4380" i="2"/>
  <c r="J4379" i="2"/>
  <c r="J4378" i="2"/>
  <c r="J4377" i="2"/>
  <c r="J4376" i="2"/>
  <c r="J4375" i="2"/>
  <c r="J4374" i="2"/>
  <c r="J4373" i="2"/>
  <c r="J4372" i="2"/>
  <c r="J4371" i="2"/>
  <c r="J4370" i="2"/>
  <c r="J4369" i="2"/>
  <c r="J4368" i="2"/>
  <c r="J4367" i="2"/>
  <c r="J4366" i="2"/>
  <c r="J4365" i="2"/>
  <c r="J4364" i="2"/>
  <c r="J4363" i="2"/>
  <c r="J4362" i="2"/>
  <c r="J4361" i="2"/>
  <c r="J4360" i="2"/>
  <c r="J4359" i="2"/>
  <c r="J4358" i="2"/>
  <c r="J4357" i="2"/>
  <c r="J4356" i="2"/>
  <c r="J4355" i="2"/>
  <c r="J4354" i="2"/>
  <c r="J4353" i="2"/>
  <c r="J4352" i="2"/>
  <c r="J4351" i="2"/>
  <c r="J4350" i="2"/>
  <c r="J4349" i="2"/>
  <c r="J4348" i="2"/>
  <c r="J4347" i="2"/>
  <c r="J4346" i="2"/>
  <c r="J4345" i="2"/>
  <c r="J4344" i="2"/>
  <c r="J4343" i="2"/>
  <c r="J4342" i="2"/>
  <c r="J4341" i="2"/>
  <c r="J4340" i="2"/>
  <c r="J4339" i="2"/>
  <c r="J4338" i="2"/>
  <c r="J4337" i="2"/>
  <c r="J4336" i="2"/>
  <c r="J4335" i="2"/>
  <c r="J4334" i="2"/>
  <c r="J4333" i="2"/>
  <c r="J4332" i="2"/>
  <c r="J4331" i="2"/>
  <c r="J4330" i="2"/>
  <c r="J4329" i="2"/>
  <c r="J4328" i="2"/>
  <c r="J4327" i="2"/>
  <c r="J4326" i="2"/>
  <c r="J4325" i="2"/>
  <c r="J4324" i="2"/>
  <c r="J4323" i="2"/>
  <c r="J4322" i="2"/>
  <c r="J4321" i="2"/>
  <c r="V5524" i="2"/>
  <c r="U5524" i="2"/>
  <c r="V5523" i="2"/>
  <c r="U5523" i="2"/>
  <c r="V5522" i="2"/>
  <c r="U5522" i="2"/>
  <c r="V5521" i="2"/>
  <c r="U5521" i="2"/>
  <c r="V5520" i="2"/>
  <c r="U5520" i="2"/>
  <c r="V5519" i="2"/>
  <c r="U5519" i="2"/>
  <c r="V5518" i="2"/>
  <c r="U5518" i="2"/>
  <c r="V5517" i="2"/>
  <c r="U5517" i="2"/>
  <c r="V5516" i="2"/>
  <c r="U5516" i="2"/>
  <c r="V5515" i="2"/>
  <c r="U5515" i="2"/>
  <c r="V5514" i="2"/>
  <c r="U5514" i="2"/>
  <c r="V5513" i="2"/>
  <c r="U5513" i="2"/>
  <c r="V5512" i="2"/>
  <c r="U5512" i="2"/>
  <c r="V5511" i="2"/>
  <c r="U5511" i="2"/>
  <c r="V5510" i="2"/>
  <c r="U5510" i="2"/>
  <c r="V5509" i="2"/>
  <c r="U5509" i="2"/>
  <c r="V5508" i="2"/>
  <c r="U5508" i="2"/>
  <c r="V5507" i="2"/>
  <c r="U5507" i="2"/>
  <c r="V5506" i="2"/>
  <c r="U5506" i="2"/>
  <c r="V5505" i="2"/>
  <c r="U5505" i="2"/>
  <c r="V5504" i="2"/>
  <c r="U5504" i="2"/>
  <c r="V5503" i="2"/>
  <c r="U5503" i="2"/>
  <c r="V5502" i="2"/>
  <c r="U5502" i="2"/>
  <c r="V5501" i="2"/>
  <c r="U5501" i="2"/>
  <c r="V5500" i="2"/>
  <c r="U5500" i="2"/>
  <c r="V5499" i="2"/>
  <c r="U5499" i="2"/>
  <c r="V5498" i="2"/>
  <c r="U5498" i="2"/>
  <c r="V5497" i="2"/>
  <c r="U5497" i="2"/>
  <c r="V5496" i="2"/>
  <c r="U5496" i="2"/>
  <c r="V5495" i="2"/>
  <c r="U5495" i="2"/>
  <c r="V5494" i="2"/>
  <c r="U5494" i="2"/>
  <c r="V5493" i="2"/>
  <c r="U5493" i="2"/>
  <c r="V5492" i="2"/>
  <c r="U5492" i="2"/>
  <c r="V5491" i="2"/>
  <c r="U5491" i="2"/>
  <c r="V5490" i="2"/>
  <c r="U5490" i="2"/>
  <c r="V5489" i="2"/>
  <c r="U5489" i="2"/>
  <c r="V5488" i="2"/>
  <c r="U5488" i="2"/>
  <c r="V5487" i="2"/>
  <c r="U5487" i="2"/>
  <c r="V5486" i="2"/>
  <c r="U5486" i="2"/>
  <c r="V5485" i="2"/>
  <c r="U5485" i="2"/>
  <c r="V5484" i="2"/>
  <c r="U5484" i="2"/>
  <c r="V5483" i="2"/>
  <c r="U5483" i="2"/>
  <c r="V5482" i="2"/>
  <c r="U5482" i="2"/>
  <c r="V5481" i="2"/>
  <c r="U5481" i="2"/>
  <c r="V5480" i="2"/>
  <c r="U5480" i="2"/>
  <c r="V5479" i="2"/>
  <c r="U5479" i="2"/>
  <c r="V5478" i="2"/>
  <c r="U5478" i="2"/>
  <c r="V5477" i="2"/>
  <c r="U5477" i="2"/>
  <c r="V5476" i="2"/>
  <c r="U5476" i="2"/>
  <c r="V5475" i="2"/>
  <c r="U5475" i="2"/>
  <c r="V5474" i="2"/>
  <c r="U5474" i="2"/>
  <c r="V5473" i="2"/>
  <c r="U5473" i="2"/>
  <c r="V5472" i="2"/>
  <c r="U5472" i="2"/>
  <c r="V5471" i="2"/>
  <c r="U5471" i="2"/>
  <c r="V5470" i="2"/>
  <c r="U5470" i="2"/>
  <c r="V5469" i="2"/>
  <c r="U5469" i="2"/>
  <c r="V5468" i="2"/>
  <c r="U5468" i="2"/>
  <c r="V5467" i="2"/>
  <c r="U5467" i="2"/>
  <c r="V5466" i="2"/>
  <c r="U5466" i="2"/>
  <c r="V5465" i="2"/>
  <c r="U5465" i="2"/>
  <c r="V5464" i="2"/>
  <c r="U5464" i="2"/>
  <c r="V5463" i="2"/>
  <c r="U5463" i="2"/>
  <c r="V5462" i="2"/>
  <c r="U5462" i="2"/>
  <c r="V5461" i="2"/>
  <c r="U5461" i="2"/>
  <c r="V5460" i="2"/>
  <c r="U5460" i="2"/>
  <c r="V5459" i="2"/>
  <c r="U5459" i="2"/>
  <c r="V5458" i="2"/>
  <c r="U5458" i="2"/>
  <c r="V5457" i="2"/>
  <c r="U5457" i="2"/>
  <c r="V5456" i="2"/>
  <c r="U5456" i="2"/>
  <c r="V5455" i="2"/>
  <c r="U5455" i="2"/>
  <c r="V5454" i="2"/>
  <c r="U5454" i="2"/>
  <c r="V5453" i="2"/>
  <c r="U5453" i="2"/>
  <c r="V5452" i="2"/>
  <c r="U5452" i="2"/>
  <c r="V5451" i="2"/>
  <c r="U5451" i="2"/>
  <c r="V5450" i="2"/>
  <c r="U5450" i="2"/>
  <c r="V5449" i="2"/>
  <c r="U5449" i="2"/>
  <c r="V5448" i="2"/>
  <c r="U5448" i="2"/>
  <c r="V5447" i="2"/>
  <c r="U5447" i="2"/>
  <c r="V5446" i="2"/>
  <c r="U5446" i="2"/>
  <c r="V5445" i="2"/>
  <c r="U5445" i="2"/>
  <c r="V5444" i="2"/>
  <c r="U5444" i="2"/>
  <c r="V5443" i="2"/>
  <c r="U5443" i="2"/>
  <c r="V5442" i="2"/>
  <c r="U5442" i="2"/>
  <c r="V5441" i="2"/>
  <c r="U5441" i="2"/>
  <c r="V5440" i="2"/>
  <c r="U5440" i="2"/>
  <c r="V5439" i="2"/>
  <c r="U5439" i="2"/>
  <c r="V5438" i="2"/>
  <c r="U5438" i="2"/>
  <c r="V5437" i="2"/>
  <c r="U5437" i="2"/>
  <c r="V5436" i="2"/>
  <c r="U5436" i="2"/>
  <c r="V5435" i="2"/>
  <c r="U5435" i="2"/>
  <c r="V5434" i="2"/>
  <c r="U5434" i="2"/>
  <c r="V5433" i="2"/>
  <c r="U5433" i="2"/>
  <c r="V5432" i="2"/>
  <c r="U5432" i="2"/>
  <c r="V5431" i="2"/>
  <c r="U5431" i="2"/>
  <c r="V5430" i="2"/>
  <c r="U5430" i="2"/>
  <c r="V5429" i="2"/>
  <c r="U5429" i="2"/>
  <c r="V5428" i="2"/>
  <c r="U5428" i="2"/>
  <c r="V5427" i="2"/>
  <c r="U5427" i="2"/>
  <c r="V5426" i="2"/>
  <c r="U5426" i="2"/>
  <c r="V5425" i="2"/>
  <c r="U5425" i="2"/>
  <c r="V5424" i="2"/>
  <c r="U5424" i="2"/>
  <c r="V5423" i="2"/>
  <c r="U5423" i="2"/>
  <c r="V5422" i="2"/>
  <c r="U5422" i="2"/>
  <c r="V5421" i="2"/>
  <c r="U5421" i="2"/>
  <c r="V5420" i="2"/>
  <c r="U5420" i="2"/>
  <c r="V5419" i="2"/>
  <c r="U5419" i="2"/>
  <c r="V5418" i="2"/>
  <c r="U5418" i="2"/>
  <c r="V5417" i="2"/>
  <c r="U5417" i="2"/>
  <c r="V5416" i="2"/>
  <c r="U5416" i="2"/>
  <c r="V5415" i="2"/>
  <c r="U5415" i="2"/>
  <c r="V5414" i="2"/>
  <c r="U5414" i="2"/>
  <c r="V5413" i="2"/>
  <c r="U5413" i="2"/>
  <c r="V5412" i="2"/>
  <c r="U5412" i="2"/>
  <c r="V5411" i="2"/>
  <c r="U5411" i="2"/>
  <c r="V5410" i="2"/>
  <c r="U5410" i="2"/>
  <c r="V5409" i="2"/>
  <c r="U5409" i="2"/>
  <c r="V5408" i="2"/>
  <c r="U5408" i="2"/>
  <c r="V5407" i="2"/>
  <c r="U5407" i="2"/>
  <c r="V5406" i="2"/>
  <c r="U5406" i="2"/>
  <c r="V5405" i="2"/>
  <c r="U5405" i="2"/>
  <c r="V5404" i="2"/>
  <c r="U5404" i="2"/>
  <c r="V5403" i="2"/>
  <c r="U5403" i="2"/>
  <c r="V5402" i="2"/>
  <c r="U5402" i="2"/>
  <c r="V5401" i="2"/>
  <c r="U5401" i="2"/>
  <c r="V5400" i="2"/>
  <c r="U5400" i="2"/>
  <c r="V5399" i="2"/>
  <c r="U5399" i="2"/>
  <c r="V5398" i="2"/>
  <c r="U5398" i="2"/>
  <c r="V5397" i="2"/>
  <c r="U5397" i="2"/>
  <c r="V5396" i="2"/>
  <c r="U5396" i="2"/>
  <c r="V5395" i="2"/>
  <c r="U5395" i="2"/>
  <c r="V5394" i="2"/>
  <c r="U5394" i="2"/>
  <c r="V5393" i="2"/>
  <c r="U5393" i="2"/>
  <c r="V5392" i="2"/>
  <c r="U5392" i="2"/>
  <c r="V5391" i="2"/>
  <c r="U5391" i="2"/>
  <c r="V5390" i="2"/>
  <c r="U5390" i="2"/>
  <c r="V5389" i="2"/>
  <c r="U5389" i="2"/>
  <c r="V5388" i="2"/>
  <c r="U5388" i="2"/>
  <c r="V5387" i="2"/>
  <c r="U5387" i="2"/>
  <c r="V5386" i="2"/>
  <c r="U5386" i="2"/>
  <c r="V5385" i="2"/>
  <c r="U5385" i="2"/>
  <c r="V5384" i="2"/>
  <c r="U5384" i="2"/>
  <c r="V5383" i="2"/>
  <c r="U5383" i="2"/>
  <c r="V5382" i="2"/>
  <c r="U5382" i="2"/>
  <c r="V5381" i="2"/>
  <c r="U5381" i="2"/>
  <c r="V5380" i="2"/>
  <c r="U5380" i="2"/>
  <c r="V5379" i="2"/>
  <c r="U5379" i="2"/>
  <c r="V5378" i="2"/>
  <c r="U5378" i="2"/>
  <c r="V5377" i="2"/>
  <c r="U5377" i="2"/>
  <c r="V5376" i="2"/>
  <c r="U5376" i="2"/>
  <c r="V5375" i="2"/>
  <c r="U5375" i="2"/>
  <c r="V5374" i="2"/>
  <c r="U5374" i="2"/>
  <c r="V5373" i="2"/>
  <c r="U5373" i="2"/>
  <c r="V5372" i="2"/>
  <c r="U5372" i="2"/>
  <c r="V5371" i="2"/>
  <c r="U5371" i="2"/>
  <c r="V5370" i="2"/>
  <c r="U5370" i="2"/>
  <c r="V5369" i="2"/>
  <c r="U5369" i="2"/>
  <c r="V5368" i="2"/>
  <c r="U5368" i="2"/>
  <c r="V5367" i="2"/>
  <c r="U5367" i="2"/>
  <c r="V5366" i="2"/>
  <c r="U5366" i="2"/>
  <c r="V5365" i="2"/>
  <c r="U5365" i="2"/>
  <c r="V5364" i="2"/>
  <c r="U5364" i="2"/>
  <c r="V5363" i="2"/>
  <c r="U5363" i="2"/>
  <c r="V5362" i="2"/>
  <c r="U5362" i="2"/>
  <c r="V5361" i="2"/>
  <c r="U5361" i="2"/>
  <c r="V5360" i="2"/>
  <c r="U5360" i="2"/>
  <c r="V5359" i="2"/>
  <c r="U5359" i="2"/>
  <c r="V5358" i="2"/>
  <c r="U5358" i="2"/>
  <c r="V5357" i="2"/>
  <c r="U5357" i="2"/>
  <c r="V5356" i="2"/>
  <c r="U5356" i="2"/>
  <c r="V5355" i="2"/>
  <c r="U5355" i="2"/>
  <c r="V5354" i="2"/>
  <c r="U5354" i="2"/>
  <c r="V5353" i="2"/>
  <c r="U5353" i="2"/>
  <c r="V5352" i="2"/>
  <c r="U5352" i="2"/>
  <c r="V5351" i="2"/>
  <c r="U5351" i="2"/>
  <c r="V5350" i="2"/>
  <c r="U5350" i="2"/>
  <c r="V5349" i="2"/>
  <c r="U5349" i="2"/>
  <c r="V5348" i="2"/>
  <c r="U5348" i="2"/>
  <c r="V5347" i="2"/>
  <c r="U5347" i="2"/>
  <c r="V5346" i="2"/>
  <c r="U5346" i="2"/>
  <c r="V5345" i="2"/>
  <c r="U5345" i="2"/>
  <c r="V5344" i="2"/>
  <c r="U5344" i="2"/>
  <c r="V5343" i="2"/>
  <c r="U5343" i="2"/>
  <c r="V5342" i="2"/>
  <c r="U5342" i="2"/>
  <c r="V5341" i="2"/>
  <c r="U5341" i="2"/>
  <c r="V5340" i="2"/>
  <c r="U5340" i="2"/>
  <c r="V5339" i="2"/>
  <c r="U5339" i="2"/>
  <c r="V5338" i="2"/>
  <c r="U5338" i="2"/>
  <c r="V5337" i="2"/>
  <c r="U5337" i="2"/>
  <c r="V5336" i="2"/>
  <c r="U5336" i="2"/>
  <c r="V5335" i="2"/>
  <c r="U5335" i="2"/>
  <c r="V5334" i="2"/>
  <c r="U5334" i="2"/>
  <c r="V5333" i="2"/>
  <c r="U5333" i="2"/>
  <c r="V5332" i="2"/>
  <c r="U5332" i="2"/>
  <c r="V5331" i="2"/>
  <c r="U5331" i="2"/>
  <c r="V5330" i="2"/>
  <c r="U5330" i="2"/>
  <c r="V5329" i="2"/>
  <c r="U5329" i="2"/>
  <c r="V5328" i="2"/>
  <c r="U5328" i="2"/>
  <c r="V5327" i="2"/>
  <c r="U5327" i="2"/>
  <c r="V5326" i="2"/>
  <c r="U5326" i="2"/>
  <c r="V5325" i="2"/>
  <c r="U5325" i="2"/>
  <c r="V5324" i="2"/>
  <c r="U5324" i="2"/>
  <c r="V5323" i="2"/>
  <c r="U5323" i="2"/>
  <c r="V5322" i="2"/>
  <c r="U5322" i="2"/>
  <c r="V5321" i="2"/>
  <c r="U5321" i="2"/>
  <c r="V5320" i="2"/>
  <c r="U5320" i="2"/>
  <c r="V5319" i="2"/>
  <c r="U5319" i="2"/>
  <c r="V5318" i="2"/>
  <c r="U5318" i="2"/>
  <c r="V5317" i="2"/>
  <c r="U5317" i="2"/>
  <c r="V5316" i="2"/>
  <c r="U5316" i="2"/>
  <c r="V5315" i="2"/>
  <c r="U5315" i="2"/>
  <c r="V5314" i="2"/>
  <c r="U5314" i="2"/>
  <c r="V5313" i="2"/>
  <c r="U5313" i="2"/>
  <c r="V5312" i="2"/>
  <c r="U5312" i="2"/>
  <c r="V5311" i="2"/>
  <c r="U5311" i="2"/>
  <c r="V5310" i="2"/>
  <c r="U5310" i="2"/>
  <c r="V5309" i="2"/>
  <c r="U5309" i="2"/>
  <c r="V5308" i="2"/>
  <c r="U5308" i="2"/>
  <c r="V5307" i="2"/>
  <c r="U5307" i="2"/>
  <c r="V5306" i="2"/>
  <c r="U5306" i="2"/>
  <c r="V5305" i="2"/>
  <c r="U5305" i="2"/>
  <c r="V5304" i="2"/>
  <c r="U5304" i="2"/>
  <c r="V5303" i="2"/>
  <c r="U5303" i="2"/>
  <c r="V5302" i="2"/>
  <c r="U5302" i="2"/>
  <c r="V5301" i="2"/>
  <c r="U5301" i="2"/>
  <c r="V5300" i="2"/>
  <c r="U5300" i="2"/>
  <c r="V5299" i="2"/>
  <c r="U5299" i="2"/>
  <c r="V5298" i="2"/>
  <c r="U5298" i="2"/>
  <c r="V5297" i="2"/>
  <c r="U5297" i="2"/>
  <c r="V5296" i="2"/>
  <c r="U5296" i="2"/>
  <c r="V5295" i="2"/>
  <c r="U5295" i="2"/>
  <c r="V5294" i="2"/>
  <c r="U5294" i="2"/>
  <c r="V5293" i="2"/>
  <c r="U5293" i="2"/>
  <c r="V5292" i="2"/>
  <c r="U5292" i="2"/>
  <c r="V5291" i="2"/>
  <c r="U5291" i="2"/>
  <c r="V5290" i="2"/>
  <c r="U5290" i="2"/>
  <c r="V5289" i="2"/>
  <c r="U5289" i="2"/>
  <c r="V5288" i="2"/>
  <c r="U5288" i="2"/>
  <c r="V5287" i="2"/>
  <c r="U5287" i="2"/>
  <c r="V5286" i="2"/>
  <c r="U5286" i="2"/>
  <c r="V5285" i="2"/>
  <c r="U5285" i="2"/>
  <c r="V5284" i="2"/>
  <c r="U5284" i="2"/>
  <c r="V5283" i="2"/>
  <c r="U5283" i="2"/>
  <c r="V5282" i="2"/>
  <c r="U5282" i="2"/>
  <c r="V5281" i="2"/>
  <c r="U5281" i="2"/>
  <c r="V5280" i="2"/>
  <c r="U5280" i="2"/>
  <c r="V5279" i="2"/>
  <c r="U5279" i="2"/>
  <c r="V5278" i="2"/>
  <c r="U5278" i="2"/>
  <c r="V5277" i="2"/>
  <c r="U5277" i="2"/>
  <c r="V5276" i="2"/>
  <c r="U5276" i="2"/>
  <c r="V5275" i="2"/>
  <c r="U5275" i="2"/>
  <c r="V5274" i="2"/>
  <c r="U5274" i="2"/>
  <c r="V5273" i="2"/>
  <c r="U5273" i="2"/>
  <c r="V5272" i="2"/>
  <c r="U5272" i="2"/>
  <c r="V5271" i="2"/>
  <c r="U5271" i="2"/>
  <c r="V5270" i="2"/>
  <c r="U5270" i="2"/>
  <c r="V5269" i="2"/>
  <c r="U5269" i="2"/>
  <c r="V5268" i="2"/>
  <c r="U5268" i="2"/>
  <c r="V5267" i="2"/>
  <c r="U5267" i="2"/>
  <c r="V5266" i="2"/>
  <c r="U5266" i="2"/>
  <c r="V5265" i="2"/>
  <c r="U5265" i="2"/>
  <c r="V5264" i="2"/>
  <c r="U5264" i="2"/>
  <c r="V5263" i="2"/>
  <c r="U5263" i="2"/>
  <c r="V5262" i="2"/>
  <c r="U5262" i="2"/>
  <c r="V5261" i="2"/>
  <c r="U5261" i="2"/>
  <c r="V5260" i="2"/>
  <c r="U5260" i="2"/>
  <c r="V5259" i="2"/>
  <c r="U5259" i="2"/>
  <c r="V5258" i="2"/>
  <c r="U5258" i="2"/>
  <c r="V5257" i="2"/>
  <c r="U5257" i="2"/>
  <c r="V5256" i="2"/>
  <c r="U5256" i="2"/>
  <c r="V5255" i="2"/>
  <c r="U5255" i="2"/>
  <c r="V5254" i="2"/>
  <c r="U5254" i="2"/>
  <c r="V5253" i="2"/>
  <c r="U5253" i="2"/>
  <c r="V5252" i="2"/>
  <c r="U5252" i="2"/>
  <c r="V5251" i="2"/>
  <c r="U5251" i="2"/>
  <c r="V5250" i="2"/>
  <c r="U5250" i="2"/>
  <c r="V5249" i="2"/>
  <c r="U5249" i="2"/>
  <c r="V5248" i="2"/>
  <c r="U5248" i="2"/>
  <c r="V5247" i="2"/>
  <c r="U5247" i="2"/>
  <c r="V5246" i="2"/>
  <c r="U5246" i="2"/>
  <c r="V5245" i="2"/>
  <c r="U5245" i="2"/>
  <c r="V5244" i="2"/>
  <c r="U5244" i="2"/>
  <c r="V5243" i="2"/>
  <c r="U5243" i="2"/>
  <c r="V5242" i="2"/>
  <c r="U5242" i="2"/>
  <c r="V5241" i="2"/>
  <c r="U5241" i="2"/>
  <c r="V5240" i="2"/>
  <c r="U5240" i="2"/>
  <c r="V5239" i="2"/>
  <c r="U5239" i="2"/>
  <c r="V5238" i="2"/>
  <c r="U5238" i="2"/>
  <c r="V5237" i="2"/>
  <c r="U5237" i="2"/>
  <c r="V5236" i="2"/>
  <c r="U5236" i="2"/>
  <c r="V5235" i="2"/>
  <c r="U5235" i="2"/>
  <c r="V5234" i="2"/>
  <c r="U5234" i="2"/>
  <c r="V5233" i="2"/>
  <c r="U5233" i="2"/>
  <c r="V5232" i="2"/>
  <c r="U5232" i="2"/>
  <c r="V5231" i="2"/>
  <c r="U5231" i="2"/>
  <c r="V5230" i="2"/>
  <c r="U5230" i="2"/>
  <c r="V5229" i="2"/>
  <c r="U5229" i="2"/>
  <c r="V5228" i="2"/>
  <c r="U5228" i="2"/>
  <c r="V5227" i="2"/>
  <c r="U5227" i="2"/>
  <c r="V5226" i="2"/>
  <c r="U5226" i="2"/>
  <c r="V5225" i="2"/>
  <c r="U5225" i="2"/>
  <c r="V5224" i="2"/>
  <c r="U5224" i="2"/>
  <c r="V5223" i="2"/>
  <c r="U5223" i="2"/>
  <c r="V5222" i="2"/>
  <c r="U5222" i="2"/>
  <c r="V5221" i="2"/>
  <c r="U5221" i="2"/>
  <c r="V5220" i="2"/>
  <c r="U5220" i="2"/>
  <c r="V5219" i="2"/>
  <c r="U5219" i="2"/>
  <c r="V5218" i="2"/>
  <c r="U5218" i="2"/>
  <c r="V5217" i="2"/>
  <c r="U5217" i="2"/>
  <c r="V5216" i="2"/>
  <c r="U5216" i="2"/>
  <c r="V5215" i="2"/>
  <c r="U5215" i="2"/>
  <c r="V5214" i="2"/>
  <c r="U5214" i="2"/>
  <c r="V5213" i="2"/>
  <c r="U5213" i="2"/>
  <c r="V5212" i="2"/>
  <c r="U5212" i="2"/>
  <c r="V5211" i="2"/>
  <c r="U5211" i="2"/>
  <c r="V5210" i="2"/>
  <c r="U5210" i="2"/>
  <c r="V5209" i="2"/>
  <c r="U5209" i="2"/>
  <c r="V5208" i="2"/>
  <c r="U5208" i="2"/>
  <c r="V5207" i="2"/>
  <c r="U5207" i="2"/>
  <c r="V5206" i="2"/>
  <c r="U5206" i="2"/>
  <c r="V5205" i="2"/>
  <c r="U5205" i="2"/>
  <c r="V5204" i="2"/>
  <c r="U5204" i="2"/>
  <c r="V5203" i="2"/>
  <c r="U5203" i="2"/>
  <c r="V5202" i="2"/>
  <c r="U5202" i="2"/>
  <c r="V5201" i="2"/>
  <c r="U5201" i="2"/>
  <c r="V5200" i="2"/>
  <c r="U5200" i="2"/>
  <c r="V5199" i="2"/>
  <c r="U5199" i="2"/>
  <c r="V5198" i="2"/>
  <c r="U5198" i="2"/>
  <c r="V5197" i="2"/>
  <c r="U5197" i="2"/>
  <c r="V5196" i="2"/>
  <c r="U5196" i="2"/>
  <c r="V5195" i="2"/>
  <c r="U5195" i="2"/>
  <c r="V5194" i="2"/>
  <c r="U5194" i="2"/>
  <c r="V5193" i="2"/>
  <c r="U5193" i="2"/>
  <c r="V5192" i="2"/>
  <c r="U5192" i="2"/>
  <c r="V5191" i="2"/>
  <c r="U5191" i="2"/>
  <c r="V5190" i="2"/>
  <c r="U5190" i="2"/>
  <c r="V5189" i="2"/>
  <c r="U5189" i="2"/>
  <c r="V5188" i="2"/>
  <c r="U5188" i="2"/>
  <c r="V5187" i="2"/>
  <c r="U5187" i="2"/>
  <c r="V5186" i="2"/>
  <c r="U5186" i="2"/>
  <c r="V5185" i="2"/>
  <c r="U5185" i="2"/>
  <c r="V5184" i="2"/>
  <c r="U5184" i="2"/>
  <c r="V5183" i="2"/>
  <c r="U5183" i="2"/>
  <c r="V5182" i="2"/>
  <c r="U5182" i="2"/>
  <c r="V5181" i="2"/>
  <c r="U5181" i="2"/>
  <c r="V5180" i="2"/>
  <c r="U5180" i="2"/>
  <c r="V5179" i="2"/>
  <c r="U5179" i="2"/>
  <c r="V5178" i="2"/>
  <c r="U5178" i="2"/>
  <c r="V5177" i="2"/>
  <c r="U5177" i="2"/>
  <c r="V5176" i="2"/>
  <c r="U5176" i="2"/>
  <c r="V5175" i="2"/>
  <c r="U5175" i="2"/>
  <c r="V5174" i="2"/>
  <c r="U5174" i="2"/>
  <c r="V5173" i="2"/>
  <c r="U5173" i="2"/>
  <c r="V5172" i="2"/>
  <c r="U5172" i="2"/>
  <c r="V5171" i="2"/>
  <c r="U5171" i="2"/>
  <c r="V5170" i="2"/>
  <c r="U5170" i="2"/>
  <c r="V5169" i="2"/>
  <c r="U5169" i="2"/>
  <c r="V5168" i="2"/>
  <c r="U5168" i="2"/>
  <c r="V5167" i="2"/>
  <c r="U5167" i="2"/>
  <c r="V5166" i="2"/>
  <c r="U5166" i="2"/>
  <c r="V5165" i="2"/>
  <c r="U5165" i="2"/>
  <c r="V5164" i="2"/>
  <c r="U5164" i="2"/>
  <c r="V5163" i="2"/>
  <c r="U5163" i="2"/>
  <c r="V5162" i="2"/>
  <c r="U5162" i="2"/>
  <c r="V5161" i="2"/>
  <c r="U5161" i="2"/>
  <c r="V5160" i="2"/>
  <c r="U5160" i="2"/>
  <c r="V5159" i="2"/>
  <c r="U5159" i="2"/>
  <c r="V5158" i="2"/>
  <c r="U5158" i="2"/>
  <c r="V5157" i="2"/>
  <c r="U5157" i="2"/>
  <c r="V5156" i="2"/>
  <c r="U5156" i="2"/>
  <c r="V5155" i="2"/>
  <c r="U5155" i="2"/>
  <c r="V5154" i="2"/>
  <c r="U5154" i="2"/>
  <c r="V5153" i="2"/>
  <c r="U5153" i="2"/>
  <c r="V5152" i="2"/>
  <c r="U5152" i="2"/>
  <c r="V5151" i="2"/>
  <c r="U5151" i="2"/>
  <c r="V5150" i="2"/>
  <c r="U5150" i="2"/>
  <c r="V5149" i="2"/>
  <c r="U5149" i="2"/>
  <c r="V5148" i="2"/>
  <c r="U5148" i="2"/>
  <c r="V5147" i="2"/>
  <c r="U5147" i="2"/>
  <c r="V5146" i="2"/>
  <c r="U5146" i="2"/>
  <c r="V5145" i="2"/>
  <c r="U5145" i="2"/>
  <c r="V5144" i="2"/>
  <c r="U5144" i="2"/>
  <c r="V5143" i="2"/>
  <c r="U5143" i="2"/>
  <c r="V5142" i="2"/>
  <c r="U5142" i="2"/>
  <c r="V5141" i="2"/>
  <c r="U5141" i="2"/>
  <c r="V5140" i="2"/>
  <c r="U5140" i="2"/>
  <c r="V5139" i="2"/>
  <c r="U5139" i="2"/>
  <c r="V5138" i="2"/>
  <c r="U5138" i="2"/>
  <c r="V5137" i="2"/>
  <c r="U5137" i="2"/>
  <c r="V5136" i="2"/>
  <c r="U5136" i="2"/>
  <c r="V5135" i="2"/>
  <c r="U5135" i="2"/>
  <c r="V5134" i="2"/>
  <c r="U5134" i="2"/>
  <c r="V5133" i="2"/>
  <c r="U5133" i="2"/>
  <c r="V5132" i="2"/>
  <c r="U5132" i="2"/>
  <c r="V5131" i="2"/>
  <c r="U5131" i="2"/>
  <c r="V5130" i="2"/>
  <c r="U5130" i="2"/>
  <c r="V5129" i="2"/>
  <c r="U5129" i="2"/>
  <c r="V5128" i="2"/>
  <c r="U5128" i="2"/>
  <c r="V5127" i="2"/>
  <c r="U5127" i="2"/>
  <c r="V5126" i="2"/>
  <c r="U5126" i="2"/>
  <c r="V5125" i="2"/>
  <c r="U5125" i="2"/>
  <c r="V5124" i="2"/>
  <c r="U5124" i="2"/>
  <c r="V5123" i="2"/>
  <c r="U5123" i="2"/>
  <c r="V5122" i="2"/>
  <c r="U5122" i="2"/>
  <c r="V5121" i="2"/>
  <c r="U5121" i="2"/>
  <c r="V5120" i="2"/>
  <c r="U5120" i="2"/>
  <c r="V5119" i="2"/>
  <c r="U5119" i="2"/>
  <c r="V5118" i="2"/>
  <c r="U5118" i="2"/>
  <c r="V5117" i="2"/>
  <c r="U5117" i="2"/>
  <c r="V5116" i="2"/>
  <c r="U5116" i="2"/>
  <c r="V5115" i="2"/>
  <c r="U5115" i="2"/>
  <c r="V5114" i="2"/>
  <c r="U5114" i="2"/>
  <c r="V5113" i="2"/>
  <c r="U5113" i="2"/>
  <c r="V5112" i="2"/>
  <c r="U5112" i="2"/>
  <c r="V5111" i="2"/>
  <c r="U5111" i="2"/>
  <c r="V5110" i="2"/>
  <c r="U5110" i="2"/>
  <c r="V5109" i="2"/>
  <c r="U5109" i="2"/>
  <c r="V5108" i="2"/>
  <c r="U5108" i="2"/>
  <c r="V5107" i="2"/>
  <c r="U5107" i="2"/>
  <c r="V5106" i="2"/>
  <c r="U5106" i="2"/>
  <c r="V5105" i="2"/>
  <c r="U5105" i="2"/>
  <c r="V5104" i="2"/>
  <c r="U5104" i="2"/>
  <c r="V5103" i="2"/>
  <c r="U5103" i="2"/>
  <c r="V5102" i="2"/>
  <c r="U5102" i="2"/>
  <c r="V5101" i="2"/>
  <c r="U5101" i="2"/>
  <c r="V5100" i="2"/>
  <c r="U5100" i="2"/>
  <c r="V5099" i="2"/>
  <c r="U5099" i="2"/>
  <c r="V5098" i="2"/>
  <c r="U5098" i="2"/>
  <c r="V5097" i="2"/>
  <c r="U5097" i="2"/>
  <c r="V5096" i="2"/>
  <c r="U5096" i="2"/>
  <c r="V5095" i="2"/>
  <c r="U5095" i="2"/>
  <c r="V5094" i="2"/>
  <c r="U5094" i="2"/>
  <c r="V5093" i="2"/>
  <c r="U5093" i="2"/>
  <c r="V5092" i="2"/>
  <c r="U5092" i="2"/>
  <c r="V5091" i="2"/>
  <c r="U5091" i="2"/>
  <c r="V5090" i="2"/>
  <c r="U5090" i="2"/>
  <c r="V5089" i="2"/>
  <c r="U5089" i="2"/>
  <c r="V5088" i="2"/>
  <c r="U5088" i="2"/>
  <c r="V5087" i="2"/>
  <c r="U5087" i="2"/>
  <c r="V5086" i="2"/>
  <c r="U5086" i="2"/>
  <c r="V5085" i="2"/>
  <c r="U5085" i="2"/>
  <c r="V5084" i="2"/>
  <c r="U5084" i="2"/>
  <c r="V5083" i="2"/>
  <c r="U5083" i="2"/>
  <c r="V5082" i="2"/>
  <c r="U5082" i="2"/>
  <c r="V5081" i="2"/>
  <c r="U5081" i="2"/>
  <c r="V5080" i="2"/>
  <c r="U5080" i="2"/>
  <c r="V5079" i="2"/>
  <c r="U5079" i="2"/>
  <c r="V5078" i="2"/>
  <c r="U5078" i="2"/>
  <c r="V5077" i="2"/>
  <c r="U5077" i="2"/>
  <c r="V5076" i="2"/>
  <c r="U5076" i="2"/>
  <c r="V5075" i="2"/>
  <c r="U5075" i="2"/>
  <c r="V5074" i="2"/>
  <c r="U5074" i="2"/>
  <c r="V5073" i="2"/>
  <c r="U5073" i="2"/>
  <c r="V5072" i="2"/>
  <c r="U5072" i="2"/>
  <c r="V5071" i="2"/>
  <c r="U5071" i="2"/>
  <c r="V5070" i="2"/>
  <c r="U5070" i="2"/>
  <c r="V5069" i="2"/>
  <c r="U5069" i="2"/>
  <c r="V5068" i="2"/>
  <c r="U5068" i="2"/>
  <c r="V5067" i="2"/>
  <c r="U5067" i="2"/>
  <c r="V5066" i="2"/>
  <c r="U5066" i="2"/>
  <c r="V5065" i="2"/>
  <c r="U5065" i="2"/>
  <c r="V5064" i="2"/>
  <c r="U5064" i="2"/>
  <c r="V5063" i="2"/>
  <c r="U5063" i="2"/>
  <c r="V5062" i="2"/>
  <c r="U5062" i="2"/>
  <c r="V5061" i="2"/>
  <c r="U5061" i="2"/>
  <c r="V5060" i="2"/>
  <c r="U5060" i="2"/>
  <c r="V5059" i="2"/>
  <c r="U5059" i="2"/>
  <c r="V5058" i="2"/>
  <c r="U5058" i="2"/>
  <c r="V5057" i="2"/>
  <c r="U5057" i="2"/>
  <c r="V5056" i="2"/>
  <c r="U5056" i="2"/>
  <c r="V5055" i="2"/>
  <c r="U5055" i="2"/>
  <c r="V5054" i="2"/>
  <c r="U5054" i="2"/>
  <c r="V5053" i="2"/>
  <c r="U5053" i="2"/>
  <c r="V5052" i="2"/>
  <c r="U5052" i="2"/>
  <c r="V5051" i="2"/>
  <c r="U5051" i="2"/>
  <c r="V5050" i="2"/>
  <c r="U5050" i="2"/>
  <c r="V5049" i="2"/>
  <c r="U5049" i="2"/>
  <c r="V5048" i="2"/>
  <c r="U5048" i="2"/>
  <c r="V5047" i="2"/>
  <c r="U5047" i="2"/>
  <c r="V5046" i="2"/>
  <c r="U5046" i="2"/>
  <c r="V5045" i="2"/>
  <c r="U5045" i="2"/>
  <c r="V5044" i="2"/>
  <c r="U5044" i="2"/>
  <c r="V5043" i="2"/>
  <c r="U5043" i="2"/>
  <c r="V5042" i="2"/>
  <c r="U5042" i="2"/>
  <c r="V5041" i="2"/>
  <c r="U5041" i="2"/>
  <c r="V5040" i="2"/>
  <c r="U5040" i="2"/>
  <c r="V5039" i="2"/>
  <c r="U5039" i="2"/>
  <c r="V5038" i="2"/>
  <c r="U5038" i="2"/>
  <c r="V5037" i="2"/>
  <c r="U5037" i="2"/>
  <c r="V5036" i="2"/>
  <c r="U5036" i="2"/>
  <c r="V5035" i="2"/>
  <c r="U5035" i="2"/>
  <c r="V5034" i="2"/>
  <c r="U5034" i="2"/>
  <c r="V5033" i="2"/>
  <c r="U5033" i="2"/>
  <c r="V5032" i="2"/>
  <c r="U5032" i="2"/>
  <c r="V5031" i="2"/>
  <c r="U5031" i="2"/>
  <c r="V5030" i="2"/>
  <c r="U5030" i="2"/>
  <c r="V5029" i="2"/>
  <c r="U5029" i="2"/>
  <c r="V5028" i="2"/>
  <c r="U5028" i="2"/>
  <c r="V5027" i="2"/>
  <c r="U5027" i="2"/>
  <c r="V5026" i="2"/>
  <c r="U5026" i="2"/>
  <c r="V5025" i="2"/>
  <c r="U5025" i="2"/>
  <c r="V5024" i="2"/>
  <c r="U5024" i="2"/>
  <c r="V5023" i="2"/>
  <c r="U5023" i="2"/>
  <c r="V5022" i="2"/>
  <c r="U5022" i="2"/>
  <c r="V5021" i="2"/>
  <c r="U5021" i="2"/>
  <c r="V5020" i="2"/>
  <c r="U5020" i="2"/>
  <c r="V5019" i="2"/>
  <c r="U5019" i="2"/>
  <c r="V5018" i="2"/>
  <c r="U5018" i="2"/>
  <c r="V5017" i="2"/>
  <c r="U5017" i="2"/>
  <c r="V5016" i="2"/>
  <c r="U5016" i="2"/>
  <c r="V5015" i="2"/>
  <c r="U5015" i="2"/>
  <c r="V5014" i="2"/>
  <c r="U5014" i="2"/>
  <c r="V5013" i="2"/>
  <c r="U5013" i="2"/>
  <c r="V5012" i="2"/>
  <c r="U5012" i="2"/>
  <c r="V5011" i="2"/>
  <c r="U5011" i="2"/>
  <c r="V5010" i="2"/>
  <c r="U5010" i="2"/>
  <c r="V5009" i="2"/>
  <c r="U5009" i="2"/>
  <c r="V5008" i="2"/>
  <c r="U5008" i="2"/>
  <c r="V5007" i="2"/>
  <c r="U5007" i="2"/>
  <c r="V5006" i="2"/>
  <c r="U5006" i="2"/>
  <c r="V5005" i="2"/>
  <c r="U5005" i="2"/>
  <c r="V5004" i="2"/>
  <c r="U5004" i="2"/>
  <c r="V5003" i="2"/>
  <c r="U5003" i="2"/>
  <c r="V5002" i="2"/>
  <c r="U5002" i="2"/>
  <c r="V5001" i="2"/>
  <c r="U5001" i="2"/>
  <c r="V5000" i="2"/>
  <c r="U5000" i="2"/>
  <c r="V4999" i="2"/>
  <c r="U4999" i="2"/>
  <c r="V4998" i="2"/>
  <c r="U4998" i="2"/>
  <c r="V4997" i="2"/>
  <c r="U4997" i="2"/>
  <c r="V4996" i="2"/>
  <c r="U4996" i="2"/>
  <c r="V4995" i="2"/>
  <c r="U4995" i="2"/>
  <c r="V4994" i="2"/>
  <c r="U4994" i="2"/>
  <c r="V4993" i="2"/>
  <c r="U4993" i="2"/>
  <c r="V4992" i="2"/>
  <c r="U4992" i="2"/>
  <c r="V4991" i="2"/>
  <c r="U4991" i="2"/>
  <c r="V4990" i="2"/>
  <c r="U4990" i="2"/>
  <c r="V4989" i="2"/>
  <c r="U4989" i="2"/>
  <c r="V4988" i="2"/>
  <c r="U4988" i="2"/>
  <c r="V4987" i="2"/>
  <c r="U4987" i="2"/>
  <c r="V4986" i="2"/>
  <c r="U4986" i="2"/>
  <c r="V4985" i="2"/>
  <c r="U4985" i="2"/>
  <c r="V4984" i="2"/>
  <c r="U4984" i="2"/>
  <c r="V4983" i="2"/>
  <c r="U4983" i="2"/>
  <c r="V4982" i="2"/>
  <c r="U4982" i="2"/>
  <c r="V4981" i="2"/>
  <c r="U4981" i="2"/>
  <c r="V4980" i="2"/>
  <c r="U4980" i="2"/>
  <c r="V4979" i="2"/>
  <c r="U4979" i="2"/>
  <c r="V4978" i="2"/>
  <c r="U4978" i="2"/>
  <c r="V4977" i="2"/>
  <c r="U4977" i="2"/>
  <c r="V4976" i="2"/>
  <c r="U4976" i="2"/>
  <c r="V4975" i="2"/>
  <c r="U4975" i="2"/>
  <c r="V4974" i="2"/>
  <c r="U4974" i="2"/>
  <c r="V4973" i="2"/>
  <c r="U4973" i="2"/>
  <c r="V4972" i="2"/>
  <c r="U4972" i="2"/>
  <c r="V4971" i="2"/>
  <c r="U4971" i="2"/>
  <c r="V4970" i="2"/>
  <c r="U4970" i="2"/>
  <c r="V4969" i="2"/>
  <c r="U4969" i="2"/>
  <c r="V4968" i="2"/>
  <c r="U4968" i="2"/>
  <c r="V4967" i="2"/>
  <c r="U4967" i="2"/>
  <c r="V4966" i="2"/>
  <c r="U4966" i="2"/>
  <c r="V4965" i="2"/>
  <c r="U4965" i="2"/>
  <c r="V4964" i="2"/>
  <c r="U4964" i="2"/>
  <c r="V4963" i="2"/>
  <c r="U4963" i="2"/>
  <c r="V4962" i="2"/>
  <c r="U4962" i="2"/>
  <c r="V4961" i="2"/>
  <c r="U4961" i="2"/>
  <c r="V4960" i="2"/>
  <c r="U4960" i="2"/>
  <c r="V4959" i="2"/>
  <c r="U4959" i="2"/>
  <c r="V4958" i="2"/>
  <c r="U4958" i="2"/>
  <c r="V4957" i="2"/>
  <c r="U4957" i="2"/>
  <c r="V4956" i="2"/>
  <c r="U4956" i="2"/>
  <c r="V4955" i="2"/>
  <c r="U4955" i="2"/>
  <c r="V4954" i="2"/>
  <c r="U4954" i="2"/>
  <c r="V4953" i="2"/>
  <c r="U4953" i="2"/>
  <c r="V4952" i="2"/>
  <c r="U4952" i="2"/>
  <c r="V4951" i="2"/>
  <c r="U4951" i="2"/>
  <c r="V4950" i="2"/>
  <c r="U4950" i="2"/>
  <c r="V4949" i="2"/>
  <c r="U4949" i="2"/>
  <c r="V4948" i="2"/>
  <c r="U4948" i="2"/>
  <c r="V4947" i="2"/>
  <c r="U4947" i="2"/>
  <c r="V4946" i="2"/>
  <c r="U4946" i="2"/>
  <c r="V4945" i="2"/>
  <c r="U4945" i="2"/>
  <c r="V4944" i="2"/>
  <c r="U4944" i="2"/>
  <c r="V4943" i="2"/>
  <c r="U4943" i="2"/>
  <c r="V4942" i="2"/>
  <c r="U4942" i="2"/>
  <c r="V4941" i="2"/>
  <c r="U4941" i="2"/>
  <c r="V4940" i="2"/>
  <c r="U4940" i="2"/>
  <c r="V4939" i="2"/>
  <c r="U4939" i="2"/>
  <c r="V4938" i="2"/>
  <c r="U4938" i="2"/>
  <c r="V4937" i="2"/>
  <c r="U4937" i="2"/>
  <c r="V4936" i="2"/>
  <c r="U4936" i="2"/>
  <c r="V4935" i="2"/>
  <c r="U4935" i="2"/>
  <c r="V4934" i="2"/>
  <c r="U4934" i="2"/>
  <c r="V4933" i="2"/>
  <c r="U4933" i="2"/>
  <c r="V4932" i="2"/>
  <c r="U4932" i="2"/>
  <c r="V4931" i="2"/>
  <c r="U4931" i="2"/>
  <c r="V4930" i="2"/>
  <c r="U4930" i="2"/>
  <c r="V4929" i="2"/>
  <c r="U4929" i="2"/>
  <c r="V4928" i="2"/>
  <c r="U4928" i="2"/>
  <c r="V4927" i="2"/>
  <c r="U4927" i="2"/>
  <c r="V4926" i="2"/>
  <c r="U4926" i="2"/>
  <c r="V4925" i="2"/>
  <c r="U4925" i="2"/>
  <c r="V4924" i="2"/>
  <c r="U4924" i="2"/>
  <c r="V4923" i="2"/>
  <c r="U4923" i="2"/>
  <c r="V4922" i="2"/>
  <c r="U4922" i="2"/>
  <c r="V4921" i="2"/>
  <c r="U4921" i="2"/>
  <c r="V4920" i="2"/>
  <c r="U4920" i="2"/>
  <c r="V4919" i="2"/>
  <c r="U4919" i="2"/>
  <c r="V4918" i="2"/>
  <c r="U4918" i="2"/>
  <c r="V4917" i="2"/>
  <c r="U4917" i="2"/>
  <c r="V4916" i="2"/>
  <c r="U4916" i="2"/>
  <c r="V4915" i="2"/>
  <c r="U4915" i="2"/>
  <c r="V4914" i="2"/>
  <c r="U4914" i="2"/>
  <c r="V4913" i="2"/>
  <c r="U4913" i="2"/>
  <c r="V4912" i="2"/>
  <c r="U4912" i="2"/>
  <c r="V4911" i="2"/>
  <c r="U4911" i="2"/>
  <c r="V4910" i="2"/>
  <c r="U4910" i="2"/>
  <c r="V4909" i="2"/>
  <c r="U4909" i="2"/>
  <c r="V4908" i="2"/>
  <c r="U4908" i="2"/>
  <c r="V4907" i="2"/>
  <c r="U4907" i="2"/>
  <c r="V4906" i="2"/>
  <c r="U4906" i="2"/>
  <c r="V4905" i="2"/>
  <c r="U4905" i="2"/>
  <c r="V4904" i="2"/>
  <c r="U4904" i="2"/>
  <c r="V4903" i="2"/>
  <c r="U4903" i="2"/>
  <c r="V4902" i="2"/>
  <c r="U4902" i="2"/>
  <c r="V4901" i="2"/>
  <c r="U4901" i="2"/>
  <c r="V4900" i="2"/>
  <c r="U4900" i="2"/>
  <c r="V4899" i="2"/>
  <c r="U4899" i="2"/>
  <c r="V4898" i="2"/>
  <c r="U4898" i="2"/>
  <c r="V4897" i="2"/>
  <c r="U4897" i="2"/>
  <c r="V4896" i="2"/>
  <c r="U4896" i="2"/>
  <c r="V4895" i="2"/>
  <c r="U4895" i="2"/>
  <c r="V4894" i="2"/>
  <c r="U4894" i="2"/>
  <c r="V4893" i="2"/>
  <c r="U4893" i="2"/>
  <c r="V4892" i="2"/>
  <c r="U4892" i="2"/>
  <c r="V4891" i="2"/>
  <c r="U4891" i="2"/>
  <c r="V4890" i="2"/>
  <c r="U4890" i="2"/>
  <c r="V4889" i="2"/>
  <c r="U4889" i="2"/>
  <c r="V4888" i="2"/>
  <c r="U4888" i="2"/>
  <c r="V4887" i="2"/>
  <c r="U4887" i="2"/>
  <c r="V4886" i="2"/>
  <c r="U4886" i="2"/>
  <c r="V4885" i="2"/>
  <c r="U4885" i="2"/>
  <c r="V4884" i="2"/>
  <c r="U4884" i="2"/>
  <c r="V4883" i="2"/>
  <c r="U4883" i="2"/>
  <c r="V4882" i="2"/>
  <c r="U4882" i="2"/>
  <c r="V4881" i="2"/>
  <c r="U4881" i="2"/>
  <c r="V4880" i="2"/>
  <c r="U4880" i="2"/>
  <c r="V4879" i="2"/>
  <c r="U4879" i="2"/>
  <c r="V4878" i="2"/>
  <c r="U4878" i="2"/>
  <c r="V4877" i="2"/>
  <c r="U4877" i="2"/>
  <c r="V4876" i="2"/>
  <c r="U4876" i="2"/>
  <c r="V4875" i="2"/>
  <c r="U4875" i="2"/>
  <c r="V4874" i="2"/>
  <c r="U4874" i="2"/>
  <c r="V4873" i="2"/>
  <c r="U4873" i="2"/>
  <c r="V4872" i="2"/>
  <c r="U4872" i="2"/>
  <c r="V4871" i="2"/>
  <c r="U4871" i="2"/>
  <c r="V4870" i="2"/>
  <c r="U4870" i="2"/>
  <c r="V4869" i="2"/>
  <c r="U4869" i="2"/>
  <c r="V4868" i="2"/>
  <c r="U4868" i="2"/>
  <c r="V4867" i="2"/>
  <c r="U4867" i="2"/>
  <c r="V4866" i="2"/>
  <c r="U4866" i="2"/>
  <c r="V4865" i="2"/>
  <c r="U4865" i="2"/>
  <c r="V4864" i="2"/>
  <c r="U4864" i="2"/>
  <c r="V4863" i="2"/>
  <c r="U4863" i="2"/>
  <c r="V4862" i="2"/>
  <c r="U4862" i="2"/>
  <c r="V4861" i="2"/>
  <c r="U4861" i="2"/>
  <c r="V4860" i="2"/>
  <c r="U4860" i="2"/>
  <c r="V4859" i="2"/>
  <c r="U4859" i="2"/>
  <c r="V4858" i="2"/>
  <c r="U4858" i="2"/>
  <c r="V4857" i="2"/>
  <c r="U4857" i="2"/>
  <c r="V4856" i="2"/>
  <c r="U4856" i="2"/>
  <c r="V4855" i="2"/>
  <c r="U4855" i="2"/>
  <c r="V4854" i="2"/>
  <c r="U4854" i="2"/>
  <c r="V4853" i="2"/>
  <c r="U4853" i="2"/>
  <c r="V4852" i="2"/>
  <c r="U4852" i="2"/>
  <c r="V4851" i="2"/>
  <c r="U4851" i="2"/>
  <c r="V4850" i="2"/>
  <c r="U4850" i="2"/>
  <c r="V4849" i="2"/>
  <c r="U4849" i="2"/>
  <c r="V4848" i="2"/>
  <c r="U4848" i="2"/>
  <c r="V4847" i="2"/>
  <c r="U4847" i="2"/>
  <c r="V4846" i="2"/>
  <c r="U4846" i="2"/>
  <c r="V4845" i="2"/>
  <c r="U4845" i="2"/>
  <c r="V4844" i="2"/>
  <c r="U4844" i="2"/>
  <c r="V4843" i="2"/>
  <c r="U4843" i="2"/>
  <c r="V4842" i="2"/>
  <c r="U4842" i="2"/>
  <c r="V4841" i="2"/>
  <c r="U4841" i="2"/>
  <c r="V4840" i="2"/>
  <c r="U4840" i="2"/>
  <c r="V4839" i="2"/>
  <c r="U4839" i="2"/>
  <c r="V4838" i="2"/>
  <c r="U4838" i="2"/>
  <c r="V4837" i="2"/>
  <c r="U4837" i="2"/>
  <c r="V4836" i="2"/>
  <c r="U4836" i="2"/>
  <c r="V4835" i="2"/>
  <c r="U4835" i="2"/>
  <c r="V4834" i="2"/>
  <c r="U4834" i="2"/>
  <c r="V4833" i="2"/>
  <c r="U4833" i="2"/>
  <c r="V4832" i="2"/>
  <c r="U4832" i="2"/>
  <c r="V4831" i="2"/>
  <c r="U4831" i="2"/>
  <c r="V4830" i="2"/>
  <c r="U4830" i="2"/>
  <c r="V4829" i="2"/>
  <c r="U4829" i="2"/>
  <c r="V4828" i="2"/>
  <c r="U4828" i="2"/>
  <c r="V4827" i="2"/>
  <c r="U4827" i="2"/>
  <c r="V4826" i="2"/>
  <c r="U4826" i="2"/>
  <c r="V4825" i="2"/>
  <c r="U4825" i="2"/>
  <c r="V4824" i="2"/>
  <c r="U4824" i="2"/>
  <c r="V4823" i="2"/>
  <c r="U4823" i="2"/>
  <c r="V4822" i="2"/>
  <c r="U4822" i="2"/>
  <c r="V4821" i="2"/>
  <c r="U4821" i="2"/>
  <c r="V4820" i="2"/>
  <c r="U4820" i="2"/>
  <c r="V4819" i="2"/>
  <c r="U4819" i="2"/>
  <c r="V4818" i="2"/>
  <c r="U4818" i="2"/>
  <c r="V4817" i="2"/>
  <c r="U4817" i="2"/>
  <c r="V4816" i="2"/>
  <c r="U4816" i="2"/>
  <c r="V4815" i="2"/>
  <c r="U4815" i="2"/>
  <c r="V4814" i="2"/>
  <c r="U4814" i="2"/>
  <c r="V4813" i="2"/>
  <c r="U4813" i="2"/>
  <c r="V4812" i="2"/>
  <c r="U4812" i="2"/>
  <c r="V4811" i="2"/>
  <c r="U4811" i="2"/>
  <c r="V4810" i="2"/>
  <c r="U4810" i="2"/>
  <c r="V4809" i="2"/>
  <c r="U4809" i="2"/>
  <c r="V4808" i="2"/>
  <c r="U4808" i="2"/>
  <c r="V4807" i="2"/>
  <c r="U4807" i="2"/>
  <c r="V4806" i="2"/>
  <c r="U4806" i="2"/>
  <c r="V4805" i="2"/>
  <c r="U4805" i="2"/>
  <c r="V4804" i="2"/>
  <c r="U4804" i="2"/>
  <c r="V4803" i="2"/>
  <c r="U4803" i="2"/>
  <c r="V4802" i="2"/>
  <c r="U4802" i="2"/>
  <c r="V4801" i="2"/>
  <c r="U4801" i="2"/>
  <c r="V4800" i="2"/>
  <c r="U4800" i="2"/>
  <c r="V4799" i="2"/>
  <c r="U4799" i="2"/>
  <c r="V4798" i="2"/>
  <c r="U4798" i="2"/>
  <c r="V4797" i="2"/>
  <c r="U4797" i="2"/>
  <c r="V4796" i="2"/>
  <c r="U4796" i="2"/>
  <c r="V4795" i="2"/>
  <c r="U4795" i="2"/>
  <c r="V4794" i="2"/>
  <c r="U4794" i="2"/>
  <c r="V4793" i="2"/>
  <c r="U4793" i="2"/>
  <c r="V4792" i="2"/>
  <c r="U4792" i="2"/>
  <c r="V4791" i="2"/>
  <c r="U4791" i="2"/>
  <c r="V4790" i="2"/>
  <c r="U4790" i="2"/>
  <c r="V4789" i="2"/>
  <c r="U4789" i="2"/>
  <c r="V4788" i="2"/>
  <c r="U4788" i="2"/>
  <c r="V4787" i="2"/>
  <c r="U4787" i="2"/>
  <c r="V4786" i="2"/>
  <c r="U4786" i="2"/>
  <c r="V4785" i="2"/>
  <c r="U4785" i="2"/>
  <c r="V4784" i="2"/>
  <c r="U4784" i="2"/>
  <c r="V4783" i="2"/>
  <c r="U4783" i="2"/>
  <c r="V4782" i="2"/>
  <c r="U4782" i="2"/>
  <c r="V4781" i="2"/>
  <c r="U4781" i="2"/>
  <c r="V4780" i="2"/>
  <c r="U4780" i="2"/>
  <c r="V4779" i="2"/>
  <c r="U4779" i="2"/>
  <c r="V4778" i="2"/>
  <c r="U4778" i="2"/>
  <c r="V4777" i="2"/>
  <c r="U4777" i="2"/>
  <c r="V4776" i="2"/>
  <c r="U4776" i="2"/>
  <c r="V4775" i="2"/>
  <c r="U4775" i="2"/>
  <c r="V4774" i="2"/>
  <c r="U4774" i="2"/>
  <c r="V4773" i="2"/>
  <c r="U4773" i="2"/>
  <c r="V4772" i="2"/>
  <c r="U4772" i="2"/>
  <c r="V4771" i="2"/>
  <c r="U4771" i="2"/>
  <c r="V4770" i="2"/>
  <c r="U4770" i="2"/>
  <c r="V4769" i="2"/>
  <c r="U4769" i="2"/>
  <c r="V4768" i="2"/>
  <c r="U4768" i="2"/>
  <c r="V4767" i="2"/>
  <c r="U4767" i="2"/>
  <c r="V4766" i="2"/>
  <c r="U4766" i="2"/>
  <c r="V4765" i="2"/>
  <c r="U4765" i="2"/>
  <c r="V4764" i="2"/>
  <c r="U4764" i="2"/>
  <c r="V4763" i="2"/>
  <c r="U4763" i="2"/>
  <c r="V4762" i="2"/>
  <c r="U4762" i="2"/>
  <c r="V4761" i="2"/>
  <c r="U4761" i="2"/>
  <c r="V4760" i="2"/>
  <c r="U4760" i="2"/>
  <c r="V4759" i="2"/>
  <c r="U4759" i="2"/>
  <c r="V4758" i="2"/>
  <c r="U4758" i="2"/>
  <c r="V4757" i="2"/>
  <c r="U4757" i="2"/>
  <c r="V4756" i="2"/>
  <c r="U4756" i="2"/>
  <c r="V4755" i="2"/>
  <c r="U4755" i="2"/>
  <c r="V4754" i="2"/>
  <c r="U4754" i="2"/>
  <c r="V4753" i="2"/>
  <c r="U4753" i="2"/>
  <c r="V4752" i="2"/>
  <c r="U4752" i="2"/>
  <c r="V4751" i="2"/>
  <c r="U4751" i="2"/>
  <c r="V4750" i="2"/>
  <c r="U4750" i="2"/>
  <c r="V4749" i="2"/>
  <c r="U4749" i="2"/>
  <c r="V4748" i="2"/>
  <c r="U4748" i="2"/>
  <c r="V4747" i="2"/>
  <c r="U4747" i="2"/>
  <c r="V4746" i="2"/>
  <c r="U4746" i="2"/>
  <c r="V4745" i="2"/>
  <c r="U4745" i="2"/>
  <c r="V4744" i="2"/>
  <c r="U4744" i="2"/>
  <c r="V4743" i="2"/>
  <c r="U4743" i="2"/>
  <c r="V4742" i="2"/>
  <c r="U4742" i="2"/>
  <c r="V4741" i="2"/>
  <c r="U4741" i="2"/>
  <c r="V4740" i="2"/>
  <c r="U4740" i="2"/>
  <c r="V4739" i="2"/>
  <c r="U4739" i="2"/>
  <c r="V4738" i="2"/>
  <c r="U4738" i="2"/>
  <c r="V4737" i="2"/>
  <c r="U4737" i="2"/>
  <c r="V4736" i="2"/>
  <c r="U4736" i="2"/>
  <c r="V4735" i="2"/>
  <c r="U4735" i="2"/>
  <c r="V4734" i="2"/>
  <c r="U4734" i="2"/>
  <c r="V4733" i="2"/>
  <c r="U4733" i="2"/>
  <c r="V4732" i="2"/>
  <c r="U4732" i="2"/>
  <c r="V4731" i="2"/>
  <c r="U4731" i="2"/>
  <c r="V4730" i="2"/>
  <c r="U4730" i="2"/>
  <c r="V4729" i="2"/>
  <c r="U4729" i="2"/>
  <c r="V4728" i="2"/>
  <c r="U4728" i="2"/>
  <c r="V4727" i="2"/>
  <c r="U4727" i="2"/>
  <c r="V4726" i="2"/>
  <c r="U4726" i="2"/>
  <c r="V4725" i="2"/>
  <c r="U4725" i="2"/>
  <c r="V4724" i="2"/>
  <c r="U4724" i="2"/>
  <c r="V4723" i="2"/>
  <c r="U4723" i="2"/>
  <c r="V4722" i="2"/>
  <c r="U4722" i="2"/>
  <c r="V4721" i="2"/>
  <c r="U4721" i="2"/>
  <c r="V4720" i="2"/>
  <c r="U4720" i="2"/>
  <c r="V4719" i="2"/>
  <c r="U4719" i="2"/>
  <c r="V4718" i="2"/>
  <c r="U4718" i="2"/>
  <c r="V4717" i="2"/>
  <c r="U4717" i="2"/>
  <c r="V4716" i="2"/>
  <c r="U4716" i="2"/>
  <c r="V4715" i="2"/>
  <c r="U4715" i="2"/>
  <c r="V4714" i="2"/>
  <c r="U4714" i="2"/>
  <c r="V4713" i="2"/>
  <c r="U4713" i="2"/>
  <c r="V4712" i="2"/>
  <c r="U4712" i="2"/>
  <c r="V4711" i="2"/>
  <c r="U4711" i="2"/>
  <c r="V4710" i="2"/>
  <c r="U4710" i="2"/>
  <c r="V4709" i="2"/>
  <c r="U4709" i="2"/>
  <c r="V4708" i="2"/>
  <c r="U4708" i="2"/>
  <c r="V4707" i="2"/>
  <c r="U4707" i="2"/>
  <c r="V4706" i="2"/>
  <c r="U4706" i="2"/>
  <c r="V4705" i="2"/>
  <c r="U4705" i="2"/>
  <c r="V4704" i="2"/>
  <c r="U4704" i="2"/>
  <c r="V4703" i="2"/>
  <c r="U4703" i="2"/>
  <c r="V4702" i="2"/>
  <c r="U4702" i="2"/>
  <c r="V4701" i="2"/>
  <c r="U4701" i="2"/>
  <c r="V4700" i="2"/>
  <c r="U4700" i="2"/>
  <c r="V4699" i="2"/>
  <c r="U4699" i="2"/>
  <c r="V4698" i="2"/>
  <c r="U4698" i="2"/>
  <c r="V4697" i="2"/>
  <c r="U4697" i="2"/>
  <c r="V4696" i="2"/>
  <c r="U4696" i="2"/>
  <c r="V4695" i="2"/>
  <c r="U4695" i="2"/>
  <c r="V4694" i="2"/>
  <c r="U4694" i="2"/>
  <c r="V4693" i="2"/>
  <c r="U4693" i="2"/>
  <c r="V4692" i="2"/>
  <c r="U4692" i="2"/>
  <c r="V4691" i="2"/>
  <c r="U4691" i="2"/>
  <c r="V4690" i="2"/>
  <c r="U4690" i="2"/>
  <c r="V4689" i="2"/>
  <c r="U4689" i="2"/>
  <c r="V4688" i="2"/>
  <c r="U4688" i="2"/>
  <c r="V4687" i="2"/>
  <c r="U4687" i="2"/>
  <c r="V4686" i="2"/>
  <c r="U4686" i="2"/>
  <c r="V4685" i="2"/>
  <c r="U4685" i="2"/>
  <c r="V4684" i="2"/>
  <c r="U4684" i="2"/>
  <c r="V4683" i="2"/>
  <c r="U4683" i="2"/>
  <c r="V4682" i="2"/>
  <c r="U4682" i="2"/>
  <c r="V4681" i="2"/>
  <c r="U4681" i="2"/>
  <c r="V4680" i="2"/>
  <c r="U4680" i="2"/>
  <c r="V4679" i="2"/>
  <c r="U4679" i="2"/>
  <c r="V4678" i="2"/>
  <c r="U4678" i="2"/>
  <c r="V4677" i="2"/>
  <c r="U4677" i="2"/>
  <c r="V4676" i="2"/>
  <c r="U4676" i="2"/>
  <c r="V4675" i="2"/>
  <c r="U4675" i="2"/>
  <c r="V4674" i="2"/>
  <c r="U4674" i="2"/>
  <c r="V4673" i="2"/>
  <c r="U4673" i="2"/>
  <c r="V4672" i="2"/>
  <c r="U4672" i="2"/>
  <c r="V4671" i="2"/>
  <c r="U4671" i="2"/>
  <c r="V4670" i="2"/>
  <c r="U4670" i="2"/>
  <c r="V4669" i="2"/>
  <c r="U4669" i="2"/>
  <c r="V4668" i="2"/>
  <c r="U4668" i="2"/>
  <c r="V4667" i="2"/>
  <c r="U4667" i="2"/>
  <c r="V4666" i="2"/>
  <c r="U4666" i="2"/>
  <c r="V4665" i="2"/>
  <c r="U4665" i="2"/>
  <c r="V4664" i="2"/>
  <c r="U4664" i="2"/>
  <c r="V4663" i="2"/>
  <c r="U4663" i="2"/>
  <c r="V4662" i="2"/>
  <c r="U4662" i="2"/>
  <c r="V4661" i="2"/>
  <c r="U4661" i="2"/>
  <c r="V4660" i="2"/>
  <c r="U4660" i="2"/>
  <c r="V4659" i="2"/>
  <c r="U4659" i="2"/>
  <c r="V4658" i="2"/>
  <c r="U4658" i="2"/>
  <c r="V4657" i="2"/>
  <c r="U4657" i="2"/>
  <c r="V4656" i="2"/>
  <c r="U4656" i="2"/>
  <c r="V4655" i="2"/>
  <c r="U4655" i="2"/>
  <c r="V4654" i="2"/>
  <c r="U4654" i="2"/>
  <c r="V4653" i="2"/>
  <c r="U4653" i="2"/>
  <c r="V4652" i="2"/>
  <c r="U4652" i="2"/>
  <c r="V4651" i="2"/>
  <c r="U4651" i="2"/>
  <c r="V4650" i="2"/>
  <c r="U4650" i="2"/>
  <c r="V4649" i="2"/>
  <c r="U4649" i="2"/>
  <c r="V4648" i="2"/>
  <c r="U4648" i="2"/>
  <c r="V4647" i="2"/>
  <c r="U4647" i="2"/>
  <c r="V4646" i="2"/>
  <c r="U4646" i="2"/>
  <c r="V4645" i="2"/>
  <c r="U4645" i="2"/>
  <c r="V4644" i="2"/>
  <c r="U4644" i="2"/>
  <c r="V4643" i="2"/>
  <c r="U4643" i="2"/>
  <c r="V4642" i="2"/>
  <c r="U4642" i="2"/>
  <c r="V4641" i="2"/>
  <c r="U4641" i="2"/>
  <c r="V4640" i="2"/>
  <c r="U4640" i="2"/>
  <c r="V4639" i="2"/>
  <c r="U4639" i="2"/>
  <c r="V4638" i="2"/>
  <c r="U4638" i="2"/>
  <c r="V4637" i="2"/>
  <c r="U4637" i="2"/>
  <c r="V4636" i="2"/>
  <c r="U4636" i="2"/>
  <c r="V4635" i="2"/>
  <c r="U4635" i="2"/>
  <c r="V4634" i="2"/>
  <c r="U4634" i="2"/>
  <c r="V4633" i="2"/>
  <c r="U4633" i="2"/>
  <c r="V4632" i="2"/>
  <c r="U4632" i="2"/>
  <c r="V4631" i="2"/>
  <c r="U4631" i="2"/>
  <c r="V4630" i="2"/>
  <c r="U4630" i="2"/>
  <c r="V4629" i="2"/>
  <c r="U4629" i="2"/>
  <c r="V4628" i="2"/>
  <c r="U4628" i="2"/>
  <c r="V4627" i="2"/>
  <c r="U4627" i="2"/>
  <c r="V4626" i="2"/>
  <c r="U4626" i="2"/>
  <c r="V4625" i="2"/>
  <c r="U4625" i="2"/>
  <c r="V4624" i="2"/>
  <c r="U4624" i="2"/>
  <c r="V4623" i="2"/>
  <c r="U4623" i="2"/>
  <c r="V4622" i="2"/>
  <c r="U4622" i="2"/>
  <c r="V4621" i="2"/>
  <c r="U4621" i="2"/>
  <c r="V4620" i="2"/>
  <c r="U4620" i="2"/>
  <c r="V4619" i="2"/>
  <c r="U4619" i="2"/>
  <c r="V4618" i="2"/>
  <c r="U4618" i="2"/>
  <c r="V4617" i="2"/>
  <c r="U4617" i="2"/>
  <c r="V4616" i="2"/>
  <c r="U4616" i="2"/>
  <c r="V4615" i="2"/>
  <c r="U4615" i="2"/>
  <c r="V4614" i="2"/>
  <c r="U4614" i="2"/>
  <c r="V4613" i="2"/>
  <c r="U4613" i="2"/>
  <c r="V4612" i="2"/>
  <c r="U4612" i="2"/>
  <c r="V4611" i="2"/>
  <c r="U4611" i="2"/>
  <c r="V4610" i="2"/>
  <c r="U4610" i="2"/>
  <c r="V4609" i="2"/>
  <c r="U4609" i="2"/>
  <c r="V4608" i="2"/>
  <c r="U4608" i="2"/>
  <c r="V4607" i="2"/>
  <c r="U4607" i="2"/>
  <c r="V4606" i="2"/>
  <c r="U4606" i="2"/>
  <c r="V4605" i="2"/>
  <c r="U4605" i="2"/>
  <c r="V4604" i="2"/>
  <c r="U4604" i="2"/>
  <c r="V4603" i="2"/>
  <c r="U4603" i="2"/>
  <c r="V4602" i="2"/>
  <c r="U4602" i="2"/>
  <c r="V4601" i="2"/>
  <c r="U4601" i="2"/>
  <c r="V4600" i="2"/>
  <c r="U4600" i="2"/>
  <c r="V4599" i="2"/>
  <c r="U4599" i="2"/>
  <c r="V4598" i="2"/>
  <c r="U4598" i="2"/>
  <c r="V4597" i="2"/>
  <c r="U4597" i="2"/>
  <c r="V4596" i="2"/>
  <c r="U4596" i="2"/>
  <c r="V4595" i="2"/>
  <c r="U4595" i="2"/>
  <c r="V4594" i="2"/>
  <c r="U4594" i="2"/>
  <c r="V4593" i="2"/>
  <c r="U4593" i="2"/>
  <c r="V4592" i="2"/>
  <c r="U4592" i="2"/>
  <c r="V4591" i="2"/>
  <c r="U4591" i="2"/>
  <c r="V4590" i="2"/>
  <c r="U4590" i="2"/>
  <c r="V4589" i="2"/>
  <c r="U4589" i="2"/>
  <c r="V4588" i="2"/>
  <c r="U4588" i="2"/>
  <c r="V4587" i="2"/>
  <c r="U4587" i="2"/>
  <c r="V4586" i="2"/>
  <c r="U4586" i="2"/>
  <c r="V4585" i="2"/>
  <c r="U4585" i="2"/>
  <c r="V4584" i="2"/>
  <c r="U4584" i="2"/>
  <c r="V4583" i="2"/>
  <c r="U4583" i="2"/>
  <c r="V4582" i="2"/>
  <c r="U4582" i="2"/>
  <c r="V4581" i="2"/>
  <c r="U4581" i="2"/>
  <c r="V4580" i="2"/>
  <c r="U4580" i="2"/>
  <c r="V4579" i="2"/>
  <c r="U4579" i="2"/>
  <c r="V4578" i="2"/>
  <c r="U4578" i="2"/>
  <c r="V4577" i="2"/>
  <c r="U4577" i="2"/>
  <c r="V4576" i="2"/>
  <c r="U4576" i="2"/>
  <c r="V4575" i="2"/>
  <c r="U4575" i="2"/>
  <c r="V4574" i="2"/>
  <c r="U4574" i="2"/>
  <c r="V4573" i="2"/>
  <c r="U4573" i="2"/>
  <c r="V4572" i="2"/>
  <c r="U4572" i="2"/>
  <c r="V4571" i="2"/>
  <c r="U4571" i="2"/>
  <c r="V4570" i="2"/>
  <c r="U4570" i="2"/>
  <c r="V4569" i="2"/>
  <c r="U4569" i="2"/>
  <c r="V4568" i="2"/>
  <c r="U4568" i="2"/>
  <c r="V4567" i="2"/>
  <c r="U4567" i="2"/>
  <c r="V4566" i="2"/>
  <c r="U4566" i="2"/>
  <c r="V4565" i="2"/>
  <c r="U4565" i="2"/>
  <c r="V4564" i="2"/>
  <c r="U4564" i="2"/>
  <c r="V4563" i="2"/>
  <c r="U4563" i="2"/>
  <c r="V4562" i="2"/>
  <c r="U4562" i="2"/>
  <c r="V4561" i="2"/>
  <c r="U4561" i="2"/>
  <c r="V4560" i="2"/>
  <c r="U4560" i="2"/>
  <c r="V4559" i="2"/>
  <c r="U4559" i="2"/>
  <c r="V4558" i="2"/>
  <c r="U4558" i="2"/>
  <c r="V4557" i="2"/>
  <c r="U4557" i="2"/>
  <c r="V4556" i="2"/>
  <c r="U4556" i="2"/>
  <c r="V4555" i="2"/>
  <c r="U4555" i="2"/>
  <c r="V4554" i="2"/>
  <c r="U4554" i="2"/>
  <c r="V4553" i="2"/>
  <c r="U4553" i="2"/>
  <c r="V4552" i="2"/>
  <c r="U4552" i="2"/>
  <c r="V4551" i="2"/>
  <c r="U4551" i="2"/>
  <c r="V4550" i="2"/>
  <c r="U4550" i="2"/>
  <c r="V4549" i="2"/>
  <c r="U4549" i="2"/>
  <c r="V4548" i="2"/>
  <c r="U4548" i="2"/>
  <c r="V4547" i="2"/>
  <c r="U4547" i="2"/>
  <c r="V4546" i="2"/>
  <c r="U4546" i="2"/>
  <c r="V4545" i="2"/>
  <c r="U4545" i="2"/>
  <c r="V4544" i="2"/>
  <c r="U4544" i="2"/>
  <c r="V4543" i="2"/>
  <c r="U4543" i="2"/>
  <c r="V4542" i="2"/>
  <c r="U4542" i="2"/>
  <c r="V4541" i="2"/>
  <c r="U4541" i="2"/>
  <c r="V4540" i="2"/>
  <c r="U4540" i="2"/>
  <c r="V4539" i="2"/>
  <c r="U4539" i="2"/>
  <c r="V4538" i="2"/>
  <c r="U4538" i="2"/>
  <c r="V4537" i="2"/>
  <c r="U4537" i="2"/>
  <c r="V4536" i="2"/>
  <c r="U4536" i="2"/>
  <c r="V4535" i="2"/>
  <c r="U4535" i="2"/>
  <c r="V4534" i="2"/>
  <c r="U4534" i="2"/>
  <c r="V4533" i="2"/>
  <c r="U4533" i="2"/>
  <c r="V4532" i="2"/>
  <c r="U4532" i="2"/>
  <c r="V4531" i="2"/>
  <c r="U4531" i="2"/>
  <c r="V4530" i="2"/>
  <c r="U4530" i="2"/>
  <c r="V4529" i="2"/>
  <c r="U4529" i="2"/>
  <c r="V4528" i="2"/>
  <c r="U4528" i="2"/>
  <c r="V4527" i="2"/>
  <c r="U4527" i="2"/>
  <c r="V4526" i="2"/>
  <c r="U4526" i="2"/>
  <c r="V4525" i="2"/>
  <c r="U4525" i="2"/>
  <c r="V4524" i="2"/>
  <c r="U4524" i="2"/>
  <c r="V4523" i="2"/>
  <c r="U4523" i="2"/>
  <c r="V4522" i="2"/>
  <c r="U4522" i="2"/>
  <c r="V4521" i="2"/>
  <c r="U4521" i="2"/>
  <c r="V4520" i="2"/>
  <c r="U4520" i="2"/>
  <c r="V4519" i="2"/>
  <c r="U4519" i="2"/>
  <c r="V4518" i="2"/>
  <c r="U4518" i="2"/>
  <c r="V4517" i="2"/>
  <c r="U4517" i="2"/>
  <c r="V4516" i="2"/>
  <c r="U4516" i="2"/>
  <c r="V4515" i="2"/>
  <c r="U4515" i="2"/>
  <c r="V4514" i="2"/>
  <c r="U4514" i="2"/>
  <c r="V4513" i="2"/>
  <c r="U4513" i="2"/>
  <c r="V4512" i="2"/>
  <c r="U4512" i="2"/>
  <c r="V4511" i="2"/>
  <c r="U4511" i="2"/>
  <c r="V4510" i="2"/>
  <c r="U4510" i="2"/>
  <c r="V4509" i="2"/>
  <c r="U4509" i="2"/>
  <c r="V4508" i="2"/>
  <c r="U4508" i="2"/>
  <c r="V4507" i="2"/>
  <c r="U4507" i="2"/>
  <c r="V4506" i="2"/>
  <c r="U4506" i="2"/>
  <c r="V4505" i="2"/>
  <c r="U4505" i="2"/>
  <c r="V4504" i="2"/>
  <c r="U4504" i="2"/>
  <c r="V4503" i="2"/>
  <c r="U4503" i="2"/>
  <c r="V4502" i="2"/>
  <c r="U4502" i="2"/>
  <c r="V4501" i="2"/>
  <c r="U4501" i="2"/>
  <c r="V4500" i="2"/>
  <c r="U4500" i="2"/>
  <c r="V4499" i="2"/>
  <c r="U4499" i="2"/>
  <c r="V4498" i="2"/>
  <c r="U4498" i="2"/>
  <c r="V4497" i="2"/>
  <c r="U4497" i="2"/>
  <c r="V4496" i="2"/>
  <c r="U4496" i="2"/>
  <c r="V4495" i="2"/>
  <c r="U4495" i="2"/>
  <c r="V4494" i="2"/>
  <c r="U4494" i="2"/>
  <c r="V4493" i="2"/>
  <c r="U4493" i="2"/>
  <c r="V4492" i="2"/>
  <c r="U4492" i="2"/>
  <c r="V4491" i="2"/>
  <c r="U4491" i="2"/>
  <c r="V4490" i="2"/>
  <c r="U4490" i="2"/>
  <c r="V4489" i="2"/>
  <c r="U4489" i="2"/>
  <c r="V4488" i="2"/>
  <c r="U4488" i="2"/>
  <c r="V4487" i="2"/>
  <c r="U4487" i="2"/>
  <c r="V4486" i="2"/>
  <c r="U4486" i="2"/>
  <c r="V4485" i="2"/>
  <c r="U4485" i="2"/>
  <c r="V4484" i="2"/>
  <c r="U4484" i="2"/>
  <c r="V4483" i="2"/>
  <c r="U4483" i="2"/>
  <c r="V4482" i="2"/>
  <c r="U4482" i="2"/>
  <c r="V4481" i="2"/>
  <c r="U4481" i="2"/>
  <c r="V4480" i="2"/>
  <c r="U4480" i="2"/>
  <c r="V4479" i="2"/>
  <c r="U4479" i="2"/>
  <c r="V4478" i="2"/>
  <c r="U4478" i="2"/>
  <c r="V4477" i="2"/>
  <c r="U4477" i="2"/>
  <c r="V4476" i="2"/>
  <c r="U4476" i="2"/>
  <c r="V4475" i="2"/>
  <c r="U4475" i="2"/>
  <c r="V4474" i="2"/>
  <c r="U4474" i="2"/>
  <c r="V4473" i="2"/>
  <c r="U4473" i="2"/>
  <c r="V4472" i="2"/>
  <c r="U4472" i="2"/>
  <c r="V4471" i="2"/>
  <c r="U4471" i="2"/>
  <c r="V4470" i="2"/>
  <c r="U4470" i="2"/>
  <c r="V4469" i="2"/>
  <c r="U4469" i="2"/>
  <c r="V4468" i="2"/>
  <c r="U4468" i="2"/>
  <c r="V4467" i="2"/>
  <c r="U4467" i="2"/>
  <c r="V4466" i="2"/>
  <c r="U4466" i="2"/>
  <c r="V4465" i="2"/>
  <c r="U4465" i="2"/>
  <c r="V4464" i="2"/>
  <c r="U4464" i="2"/>
  <c r="V4463" i="2"/>
  <c r="U4463" i="2"/>
  <c r="V4462" i="2"/>
  <c r="U4462" i="2"/>
  <c r="V4461" i="2"/>
  <c r="U4461" i="2"/>
  <c r="V4460" i="2"/>
  <c r="U4460" i="2"/>
  <c r="V4459" i="2"/>
  <c r="U4459" i="2"/>
  <c r="V4458" i="2"/>
  <c r="U4458" i="2"/>
  <c r="V4457" i="2"/>
  <c r="U4457" i="2"/>
  <c r="V4456" i="2"/>
  <c r="U4456" i="2"/>
  <c r="V4455" i="2"/>
  <c r="U4455" i="2"/>
  <c r="V4454" i="2"/>
  <c r="U4454" i="2"/>
  <c r="V4453" i="2"/>
  <c r="U4453" i="2"/>
  <c r="V4452" i="2"/>
  <c r="U4452" i="2"/>
  <c r="V4451" i="2"/>
  <c r="U4451" i="2"/>
  <c r="V4450" i="2"/>
  <c r="U4450" i="2"/>
  <c r="V4449" i="2"/>
  <c r="U4449" i="2"/>
  <c r="V4448" i="2"/>
  <c r="U4448" i="2"/>
  <c r="V4447" i="2"/>
  <c r="U4447" i="2"/>
  <c r="V4446" i="2"/>
  <c r="U4446" i="2"/>
  <c r="V4445" i="2"/>
  <c r="U4445" i="2"/>
  <c r="V4444" i="2"/>
  <c r="U4444" i="2"/>
  <c r="V4443" i="2"/>
  <c r="U4443" i="2"/>
  <c r="V4442" i="2"/>
  <c r="U4442" i="2"/>
  <c r="V4441" i="2"/>
  <c r="U4441" i="2"/>
  <c r="V4440" i="2"/>
  <c r="U4440" i="2"/>
  <c r="V4439" i="2"/>
  <c r="U4439" i="2"/>
  <c r="V4438" i="2"/>
  <c r="U4438" i="2"/>
  <c r="V4437" i="2"/>
  <c r="U4437" i="2"/>
  <c r="V4436" i="2"/>
  <c r="U4436" i="2"/>
  <c r="V4435" i="2"/>
  <c r="U4435" i="2"/>
  <c r="V4434" i="2"/>
  <c r="U4434" i="2"/>
  <c r="V4433" i="2"/>
  <c r="U4433" i="2"/>
  <c r="V4432" i="2"/>
  <c r="U4432" i="2"/>
  <c r="V4431" i="2"/>
  <c r="U4431" i="2"/>
  <c r="V4430" i="2"/>
  <c r="U4430" i="2"/>
  <c r="V4429" i="2"/>
  <c r="U4429" i="2"/>
  <c r="V4428" i="2"/>
  <c r="U4428" i="2"/>
  <c r="V4427" i="2"/>
  <c r="U4427" i="2"/>
  <c r="V4426" i="2"/>
  <c r="U4426" i="2"/>
  <c r="V4425" i="2"/>
  <c r="U4425" i="2"/>
  <c r="V4424" i="2"/>
  <c r="U4424" i="2"/>
  <c r="V4423" i="2"/>
  <c r="U4423" i="2"/>
  <c r="V4422" i="2"/>
  <c r="U4422" i="2"/>
  <c r="V4421" i="2"/>
  <c r="U4421" i="2"/>
  <c r="V4420" i="2"/>
  <c r="U4420" i="2"/>
  <c r="V4419" i="2"/>
  <c r="U4419" i="2"/>
  <c r="V4418" i="2"/>
  <c r="U4418" i="2"/>
  <c r="V4417" i="2"/>
  <c r="U4417" i="2"/>
  <c r="V4416" i="2"/>
  <c r="U4416" i="2"/>
  <c r="V4415" i="2"/>
  <c r="U4415" i="2"/>
  <c r="V4414" i="2"/>
  <c r="U4414" i="2"/>
  <c r="V4413" i="2"/>
  <c r="U4413" i="2"/>
  <c r="V4412" i="2"/>
  <c r="U4412" i="2"/>
  <c r="V4411" i="2"/>
  <c r="U4411" i="2"/>
  <c r="V4410" i="2"/>
  <c r="U4410" i="2"/>
  <c r="V4409" i="2"/>
  <c r="U4409" i="2"/>
  <c r="V4408" i="2"/>
  <c r="U4408" i="2"/>
  <c r="V4407" i="2"/>
  <c r="U4407" i="2"/>
  <c r="V4406" i="2"/>
  <c r="U4406" i="2"/>
  <c r="V4405" i="2"/>
  <c r="U4405" i="2"/>
  <c r="V4404" i="2"/>
  <c r="U4404" i="2"/>
  <c r="V4403" i="2"/>
  <c r="U4403" i="2"/>
  <c r="V4402" i="2"/>
  <c r="U4402" i="2"/>
  <c r="V4401" i="2"/>
  <c r="U4401" i="2"/>
  <c r="V4400" i="2"/>
  <c r="U4400" i="2"/>
  <c r="V4399" i="2"/>
  <c r="U4399" i="2"/>
  <c r="V4398" i="2"/>
  <c r="U4398" i="2"/>
  <c r="V4397" i="2"/>
  <c r="U4397" i="2"/>
  <c r="V4396" i="2"/>
  <c r="U4396" i="2"/>
  <c r="V4395" i="2"/>
  <c r="U4395" i="2"/>
  <c r="V4394" i="2"/>
  <c r="U4394" i="2"/>
  <c r="V4393" i="2"/>
  <c r="U4393" i="2"/>
  <c r="V4392" i="2"/>
  <c r="U4392" i="2"/>
  <c r="V4391" i="2"/>
  <c r="U4391" i="2"/>
  <c r="V4390" i="2"/>
  <c r="U4390" i="2"/>
  <c r="V4389" i="2"/>
  <c r="U4389" i="2"/>
  <c r="V4388" i="2"/>
  <c r="U4388" i="2"/>
  <c r="V4387" i="2"/>
  <c r="U4387" i="2"/>
  <c r="V4386" i="2"/>
  <c r="U4386" i="2"/>
  <c r="V4385" i="2"/>
  <c r="U4385" i="2"/>
  <c r="V4384" i="2"/>
  <c r="U4384" i="2"/>
  <c r="V4383" i="2"/>
  <c r="U4383" i="2"/>
  <c r="V4382" i="2"/>
  <c r="U4382" i="2"/>
  <c r="V4381" i="2"/>
  <c r="U4381" i="2"/>
  <c r="V4380" i="2"/>
  <c r="U4380" i="2"/>
  <c r="V4379" i="2"/>
  <c r="U4379" i="2"/>
  <c r="V4378" i="2"/>
  <c r="U4378" i="2"/>
  <c r="V4377" i="2"/>
  <c r="U4377" i="2"/>
  <c r="V4376" i="2"/>
  <c r="U4376" i="2"/>
  <c r="V4375" i="2"/>
  <c r="U4375" i="2"/>
  <c r="V4374" i="2"/>
  <c r="U4374" i="2"/>
  <c r="V4373" i="2"/>
  <c r="U4373" i="2"/>
  <c r="V4372" i="2"/>
  <c r="U4372" i="2"/>
  <c r="V4371" i="2"/>
  <c r="U4371" i="2"/>
  <c r="V4370" i="2"/>
  <c r="U4370" i="2"/>
  <c r="V4369" i="2"/>
  <c r="U4369" i="2"/>
  <c r="V4368" i="2"/>
  <c r="U4368" i="2"/>
  <c r="V4367" i="2"/>
  <c r="U4367" i="2"/>
  <c r="V4366" i="2"/>
  <c r="U4366" i="2"/>
  <c r="V4365" i="2"/>
  <c r="U4365" i="2"/>
  <c r="V4364" i="2"/>
  <c r="U4364" i="2"/>
  <c r="V4363" i="2"/>
  <c r="U4363" i="2"/>
  <c r="V4362" i="2"/>
  <c r="U4362" i="2"/>
  <c r="V4361" i="2"/>
  <c r="U4361" i="2"/>
  <c r="V4360" i="2"/>
  <c r="U4360" i="2"/>
  <c r="V4359" i="2"/>
  <c r="U4359" i="2"/>
  <c r="V4358" i="2"/>
  <c r="U4358" i="2"/>
  <c r="V4357" i="2"/>
  <c r="U4357" i="2"/>
  <c r="V4356" i="2"/>
  <c r="U4356" i="2"/>
  <c r="V4355" i="2"/>
  <c r="U4355" i="2"/>
  <c r="V4354" i="2"/>
  <c r="U4354" i="2"/>
  <c r="V4353" i="2"/>
  <c r="U4353" i="2"/>
  <c r="V4352" i="2"/>
  <c r="U4352" i="2"/>
  <c r="V4351" i="2"/>
  <c r="U4351" i="2"/>
  <c r="V4350" i="2"/>
  <c r="U4350" i="2"/>
  <c r="V4349" i="2"/>
  <c r="U4349" i="2"/>
  <c r="V4348" i="2"/>
  <c r="U4348" i="2"/>
  <c r="V4347" i="2"/>
  <c r="U4347" i="2"/>
  <c r="V4346" i="2"/>
  <c r="U4346" i="2"/>
  <c r="V4345" i="2"/>
  <c r="U4345" i="2"/>
  <c r="V4344" i="2"/>
  <c r="U4344" i="2"/>
  <c r="V4343" i="2"/>
  <c r="U4343" i="2"/>
  <c r="V4342" i="2"/>
  <c r="U4342" i="2"/>
  <c r="V4341" i="2"/>
  <c r="U4341" i="2"/>
  <c r="V4340" i="2"/>
  <c r="U4340" i="2"/>
  <c r="V4339" i="2"/>
  <c r="U4339" i="2"/>
  <c r="V4338" i="2"/>
  <c r="U4338" i="2"/>
  <c r="V4337" i="2"/>
  <c r="U4337" i="2"/>
  <c r="V4336" i="2"/>
  <c r="U4336" i="2"/>
  <c r="V4335" i="2"/>
  <c r="U4335" i="2"/>
  <c r="V4334" i="2"/>
  <c r="U4334" i="2"/>
  <c r="V4333" i="2"/>
  <c r="U4333" i="2"/>
  <c r="V4332" i="2"/>
  <c r="U4332" i="2"/>
  <c r="V4331" i="2"/>
  <c r="U4331" i="2"/>
  <c r="V4330" i="2"/>
  <c r="U4330" i="2"/>
  <c r="V4329" i="2"/>
  <c r="U4329" i="2"/>
  <c r="V4328" i="2"/>
  <c r="U4328" i="2"/>
  <c r="V4327" i="2"/>
  <c r="U4327" i="2"/>
  <c r="V4326" i="2"/>
  <c r="U4326" i="2"/>
  <c r="V4325" i="2"/>
  <c r="U4325" i="2"/>
  <c r="V4324" i="2"/>
  <c r="U4324" i="2"/>
  <c r="V4323" i="2"/>
  <c r="U4323" i="2"/>
  <c r="V4322" i="2"/>
  <c r="U4322" i="2"/>
  <c r="V4321" i="2"/>
  <c r="U4321" i="2"/>
  <c r="V4320" i="2"/>
  <c r="U4320" i="2"/>
  <c r="J4320" i="2"/>
  <c r="J4319" i="2" l="1"/>
  <c r="J4318" i="2"/>
  <c r="J4317" i="2"/>
  <c r="J4316" i="2"/>
  <c r="J4315" i="2"/>
  <c r="J4314" i="2"/>
  <c r="J4313" i="2"/>
  <c r="J4312" i="2"/>
  <c r="J4311" i="2"/>
  <c r="J4310" i="2"/>
  <c r="J4309" i="2"/>
  <c r="J4308" i="2"/>
  <c r="J4307" i="2"/>
  <c r="J4306" i="2"/>
  <c r="J4305" i="2"/>
  <c r="J4304" i="2"/>
  <c r="J4303" i="2"/>
  <c r="J4302" i="2"/>
  <c r="J4301" i="2"/>
  <c r="J4300" i="2"/>
  <c r="J4299" i="2"/>
  <c r="J4298" i="2"/>
  <c r="J4297" i="2"/>
  <c r="J4296" i="2"/>
  <c r="J4295" i="2"/>
  <c r="J4294" i="2"/>
  <c r="J4293" i="2"/>
  <c r="J4292" i="2"/>
  <c r="J4291" i="2"/>
  <c r="J4290" i="2"/>
  <c r="J4289" i="2"/>
  <c r="J4288" i="2"/>
  <c r="J4287" i="2"/>
  <c r="J4286" i="2"/>
  <c r="J4285" i="2"/>
  <c r="J4284" i="2"/>
  <c r="J4283" i="2"/>
  <c r="J4282" i="2"/>
  <c r="J4281" i="2"/>
  <c r="J4280" i="2"/>
  <c r="J4279" i="2"/>
  <c r="J4278" i="2"/>
  <c r="J4277" i="2"/>
  <c r="J4276" i="2"/>
  <c r="J4275" i="2"/>
  <c r="J4274" i="2"/>
  <c r="J4273" i="2"/>
  <c r="J4272" i="2"/>
  <c r="J4271" i="2"/>
  <c r="J4270" i="2"/>
  <c r="V4319" i="2"/>
  <c r="U4319" i="2"/>
  <c r="V4318" i="2"/>
  <c r="U4318" i="2"/>
  <c r="V4317" i="2"/>
  <c r="U4317" i="2"/>
  <c r="V4316" i="2"/>
  <c r="U4316" i="2"/>
  <c r="V4315" i="2"/>
  <c r="U4315" i="2"/>
  <c r="V4314" i="2"/>
  <c r="U4314" i="2"/>
  <c r="V4313" i="2"/>
  <c r="U4313" i="2"/>
  <c r="V4312" i="2"/>
  <c r="U4312" i="2"/>
  <c r="V4311" i="2"/>
  <c r="U4311" i="2"/>
  <c r="V4310" i="2"/>
  <c r="U4310" i="2"/>
  <c r="V4309" i="2"/>
  <c r="U4309" i="2"/>
  <c r="V4308" i="2"/>
  <c r="U4308" i="2"/>
  <c r="V4307" i="2"/>
  <c r="U4307" i="2"/>
  <c r="V4306" i="2"/>
  <c r="U4306" i="2"/>
  <c r="V4305" i="2"/>
  <c r="U4305" i="2"/>
  <c r="V4304" i="2"/>
  <c r="U4304" i="2"/>
  <c r="V4303" i="2"/>
  <c r="U4303" i="2"/>
  <c r="V4302" i="2"/>
  <c r="U4302" i="2"/>
  <c r="V4301" i="2"/>
  <c r="U4301" i="2"/>
  <c r="V4300" i="2"/>
  <c r="U4300" i="2"/>
  <c r="V4299" i="2"/>
  <c r="U4299" i="2"/>
  <c r="V4298" i="2"/>
  <c r="U4298" i="2"/>
  <c r="V4297" i="2"/>
  <c r="U4297" i="2"/>
  <c r="V4296" i="2"/>
  <c r="U4296" i="2"/>
  <c r="V4295" i="2"/>
  <c r="U4295" i="2"/>
  <c r="V4294" i="2"/>
  <c r="U4294" i="2"/>
  <c r="V4293" i="2"/>
  <c r="U4293" i="2"/>
  <c r="V4292" i="2"/>
  <c r="U4292" i="2"/>
  <c r="V4291" i="2"/>
  <c r="U4291" i="2"/>
  <c r="V4290" i="2"/>
  <c r="U4290" i="2"/>
  <c r="V4289" i="2"/>
  <c r="U4289" i="2"/>
  <c r="V4288" i="2"/>
  <c r="U4288" i="2"/>
  <c r="V4287" i="2"/>
  <c r="U4287" i="2"/>
  <c r="V4286" i="2"/>
  <c r="U4286" i="2"/>
  <c r="V4285" i="2"/>
  <c r="U4285" i="2"/>
  <c r="V4284" i="2"/>
  <c r="U4284" i="2"/>
  <c r="V4283" i="2"/>
  <c r="U4283" i="2"/>
  <c r="V4282" i="2"/>
  <c r="U4282" i="2"/>
  <c r="V4281" i="2"/>
  <c r="U4281" i="2"/>
  <c r="V4280" i="2"/>
  <c r="U4280" i="2"/>
  <c r="V4279" i="2"/>
  <c r="U4279" i="2"/>
  <c r="V4278" i="2"/>
  <c r="U4278" i="2"/>
  <c r="V4277" i="2"/>
  <c r="U4277" i="2"/>
  <c r="V4276" i="2"/>
  <c r="U4276" i="2"/>
  <c r="V4275" i="2"/>
  <c r="U4275" i="2"/>
  <c r="V4274" i="2"/>
  <c r="U4274" i="2"/>
  <c r="V4273" i="2"/>
  <c r="U4273" i="2"/>
  <c r="V4272" i="2"/>
  <c r="U4272" i="2"/>
  <c r="V4271" i="2"/>
  <c r="U4271" i="2"/>
  <c r="V4270" i="2"/>
  <c r="U4270" i="2"/>
  <c r="G68" i="5" l="1"/>
  <c r="G69" i="5"/>
  <c r="G70" i="5"/>
  <c r="G71" i="5"/>
  <c r="G72" i="5"/>
  <c r="G73" i="5"/>
  <c r="G67" i="5"/>
  <c r="F68" i="5"/>
  <c r="F69" i="5"/>
  <c r="F70" i="5"/>
  <c r="F71" i="5"/>
  <c r="F72" i="5"/>
  <c r="F73" i="5"/>
  <c r="F67" i="5"/>
  <c r="E68" i="5"/>
  <c r="E69" i="5"/>
  <c r="E70" i="5"/>
  <c r="E71" i="5"/>
  <c r="E72" i="5"/>
  <c r="E73" i="5"/>
  <c r="E67" i="5"/>
  <c r="D68" i="5"/>
  <c r="D69" i="5"/>
  <c r="D70" i="5"/>
  <c r="D71" i="5"/>
  <c r="D72" i="5"/>
  <c r="D73" i="5"/>
  <c r="D67" i="5"/>
  <c r="G66" i="12" l="1"/>
  <c r="G63" i="12"/>
  <c r="G24" i="12"/>
  <c r="G23" i="12"/>
  <c r="G64" i="12" l="1"/>
  <c r="G62" i="12"/>
  <c r="G25" i="12"/>
  <c r="F68" i="12" l="1"/>
  <c r="F67" i="12"/>
  <c r="F66" i="12"/>
  <c r="F65" i="12"/>
  <c r="F64" i="12"/>
  <c r="F62" i="12"/>
  <c r="F29" i="12"/>
  <c r="F28" i="12"/>
  <c r="F27" i="12"/>
  <c r="F26" i="12"/>
  <c r="F25" i="12"/>
  <c r="F23" i="12"/>
  <c r="F63" i="12" l="1"/>
  <c r="F24" i="12"/>
  <c r="F73" i="12"/>
  <c r="F74" i="12"/>
  <c r="F75" i="12"/>
  <c r="F76" i="12"/>
  <c r="F77" i="12"/>
  <c r="F78" i="12"/>
  <c r="F72" i="12"/>
  <c r="E73" i="12"/>
  <c r="E74" i="12"/>
  <c r="E75" i="12"/>
  <c r="E76" i="12"/>
  <c r="E77" i="12"/>
  <c r="E78" i="12"/>
  <c r="E72" i="12"/>
  <c r="D73" i="12"/>
  <c r="D74" i="12"/>
  <c r="D75" i="12"/>
  <c r="D76" i="12"/>
  <c r="D77" i="12"/>
  <c r="D78" i="12"/>
  <c r="D72" i="12"/>
  <c r="C74" i="12"/>
  <c r="C76" i="12"/>
  <c r="C72" i="12"/>
  <c r="F34" i="12"/>
  <c r="F35" i="12"/>
  <c r="F36" i="12"/>
  <c r="F37" i="12"/>
  <c r="F38" i="12"/>
  <c r="F39" i="12"/>
  <c r="F33" i="12"/>
  <c r="E34" i="12"/>
  <c r="E35" i="12"/>
  <c r="E36" i="12"/>
  <c r="E37" i="12"/>
  <c r="E38" i="12"/>
  <c r="E39" i="12"/>
  <c r="E33" i="12"/>
  <c r="D34" i="12"/>
  <c r="D35" i="12"/>
  <c r="D36" i="12"/>
  <c r="D37" i="12"/>
  <c r="D38" i="12"/>
  <c r="D39" i="12"/>
  <c r="D33" i="12"/>
  <c r="C35" i="12"/>
  <c r="C33" i="12"/>
  <c r="C34" i="12" l="1"/>
  <c r="C73" i="12"/>
  <c r="C68" i="12"/>
  <c r="C67" i="12"/>
  <c r="C66" i="12"/>
  <c r="C65" i="12"/>
  <c r="C64" i="12"/>
  <c r="C63" i="12"/>
  <c r="C62" i="12"/>
  <c r="C29" i="12"/>
  <c r="C28" i="12"/>
  <c r="C27" i="12"/>
  <c r="C26" i="12"/>
  <c r="C25" i="12"/>
  <c r="C24" i="12"/>
  <c r="C23" i="12"/>
  <c r="B34" i="12" l="1"/>
  <c r="B38" i="12"/>
  <c r="B74" i="12"/>
  <c r="B78" i="12"/>
  <c r="B35" i="12"/>
  <c r="B39" i="12"/>
  <c r="B75" i="12"/>
  <c r="B36" i="12"/>
  <c r="B72" i="12"/>
  <c r="B76" i="12"/>
  <c r="B33" i="12"/>
  <c r="B37" i="12"/>
  <c r="B73" i="12"/>
  <c r="B77" i="12"/>
  <c r="B68" i="12" l="1"/>
  <c r="B67" i="12"/>
  <c r="B66" i="12"/>
  <c r="B65" i="12"/>
  <c r="B64" i="12"/>
  <c r="B63" i="12"/>
  <c r="B62" i="12"/>
  <c r="AF49" i="12"/>
  <c r="AF48" i="12"/>
  <c r="AF47" i="12"/>
  <c r="AF46" i="12"/>
  <c r="AF45" i="12"/>
  <c r="AF44" i="12"/>
  <c r="AF43" i="12"/>
  <c r="AE49" i="12"/>
  <c r="AE48" i="12"/>
  <c r="AE47" i="12"/>
  <c r="AE46" i="12"/>
  <c r="AE45" i="12"/>
  <c r="AE44" i="12"/>
  <c r="AE43" i="12"/>
  <c r="AD49" i="12"/>
  <c r="AD48" i="12"/>
  <c r="AD47" i="12"/>
  <c r="AD46" i="12"/>
  <c r="AD45" i="12"/>
  <c r="AD44" i="12"/>
  <c r="AD43" i="12"/>
  <c r="AC49" i="12"/>
  <c r="AC48" i="12"/>
  <c r="AC47" i="12"/>
  <c r="AC46" i="12"/>
  <c r="AC45" i="12"/>
  <c r="AC44" i="12"/>
  <c r="AC43" i="12"/>
  <c r="AB49" i="12"/>
  <c r="AB48" i="12"/>
  <c r="AB47" i="12"/>
  <c r="AB46" i="12"/>
  <c r="AB45" i="12"/>
  <c r="AB44" i="12"/>
  <c r="AB43" i="12"/>
  <c r="AA49" i="12"/>
  <c r="AA48" i="12"/>
  <c r="AA47" i="12"/>
  <c r="AA46" i="12"/>
  <c r="AA45" i="12"/>
  <c r="AA44" i="12"/>
  <c r="AA43" i="12"/>
  <c r="Z49" i="12"/>
  <c r="Z48" i="12"/>
  <c r="Z47" i="12"/>
  <c r="Z46" i="12"/>
  <c r="Z45" i="12"/>
  <c r="Z44" i="12"/>
  <c r="Z43" i="12"/>
  <c r="Y49" i="12"/>
  <c r="Y48" i="12"/>
  <c r="Y47" i="12"/>
  <c r="Y46" i="12"/>
  <c r="Y43" i="12"/>
  <c r="X49" i="12"/>
  <c r="X48" i="12"/>
  <c r="X47" i="12"/>
  <c r="X46" i="12"/>
  <c r="X45" i="12"/>
  <c r="X43" i="12"/>
  <c r="W49" i="12"/>
  <c r="W47" i="12"/>
  <c r="W46" i="12"/>
  <c r="W45" i="12"/>
  <c r="W43" i="12"/>
  <c r="V49" i="12"/>
  <c r="V47" i="12"/>
  <c r="V46" i="12"/>
  <c r="V45" i="12"/>
  <c r="V43" i="12"/>
  <c r="U49" i="12"/>
  <c r="U47" i="12"/>
  <c r="U46" i="12"/>
  <c r="U45" i="12"/>
  <c r="U43" i="12"/>
  <c r="T49" i="12"/>
  <c r="T47" i="12"/>
  <c r="T46" i="12"/>
  <c r="T45" i="12"/>
  <c r="T43" i="12"/>
  <c r="S49" i="12"/>
  <c r="S47" i="12"/>
  <c r="S46" i="12"/>
  <c r="S45" i="12"/>
  <c r="S43" i="12"/>
  <c r="R49" i="12"/>
  <c r="R47" i="12"/>
  <c r="R46" i="12"/>
  <c r="R45" i="12"/>
  <c r="R44" i="12"/>
  <c r="R43" i="12"/>
  <c r="Q49" i="12"/>
  <c r="Q48" i="12"/>
  <c r="Q47" i="12"/>
  <c r="Q46" i="12"/>
  <c r="Q45" i="12"/>
  <c r="Q44" i="12"/>
  <c r="Q43" i="12"/>
  <c r="P49" i="12"/>
  <c r="P48" i="12"/>
  <c r="P47" i="12"/>
  <c r="P46" i="12"/>
  <c r="P45" i="12"/>
  <c r="P44" i="12"/>
  <c r="P43" i="12"/>
  <c r="O49" i="12"/>
  <c r="O48" i="12"/>
  <c r="O47" i="12"/>
  <c r="O46" i="12"/>
  <c r="O45" i="12"/>
  <c r="O44" i="12"/>
  <c r="O43" i="12"/>
  <c r="N49" i="12"/>
  <c r="N48" i="12"/>
  <c r="N47" i="12"/>
  <c r="N46" i="12"/>
  <c r="N45" i="12"/>
  <c r="N44" i="12"/>
  <c r="N43" i="12"/>
  <c r="M49" i="12"/>
  <c r="M48" i="12"/>
  <c r="M47" i="12"/>
  <c r="M46" i="12"/>
  <c r="M45" i="12"/>
  <c r="M44" i="12"/>
  <c r="M43" i="12"/>
  <c r="L49" i="12"/>
  <c r="L48" i="12"/>
  <c r="L47" i="12"/>
  <c r="L46" i="12"/>
  <c r="L45" i="12"/>
  <c r="L44" i="12"/>
  <c r="L43" i="12"/>
  <c r="K49" i="12"/>
  <c r="K48" i="12"/>
  <c r="K47" i="12"/>
  <c r="K46" i="12"/>
  <c r="K45" i="12"/>
  <c r="K44" i="12"/>
  <c r="K43" i="12"/>
  <c r="J49" i="12"/>
  <c r="J48" i="12"/>
  <c r="J47" i="12"/>
  <c r="J46" i="12"/>
  <c r="J45" i="12"/>
  <c r="J44" i="12"/>
  <c r="J43" i="12"/>
  <c r="I49" i="12"/>
  <c r="I48" i="12"/>
  <c r="I47" i="12"/>
  <c r="I46" i="12"/>
  <c r="I45" i="12"/>
  <c r="I44" i="12"/>
  <c r="I43" i="12"/>
  <c r="H49" i="12"/>
  <c r="H48" i="12"/>
  <c r="H47" i="12"/>
  <c r="H46" i="12"/>
  <c r="H45" i="12"/>
  <c r="H44" i="12"/>
  <c r="H43" i="12"/>
  <c r="G49" i="12"/>
  <c r="G48" i="12"/>
  <c r="G47" i="12"/>
  <c r="G46" i="12"/>
  <c r="G45" i="12"/>
  <c r="G44" i="12"/>
  <c r="G43" i="12"/>
  <c r="F47" i="12"/>
  <c r="F45" i="12"/>
  <c r="F44" i="12"/>
  <c r="F43" i="12"/>
  <c r="E49" i="12"/>
  <c r="E48" i="12"/>
  <c r="E47" i="12"/>
  <c r="E46" i="12"/>
  <c r="E45" i="12"/>
  <c r="E44" i="12"/>
  <c r="E43" i="12"/>
  <c r="D49" i="12"/>
  <c r="D48" i="12"/>
  <c r="D47" i="12"/>
  <c r="D46" i="12"/>
  <c r="D45" i="12"/>
  <c r="D44" i="12"/>
  <c r="D43" i="12"/>
  <c r="C49" i="12"/>
  <c r="C48" i="12"/>
  <c r="C47" i="12"/>
  <c r="C46" i="12"/>
  <c r="C45" i="12"/>
  <c r="C44" i="12"/>
  <c r="C43" i="12"/>
  <c r="B49" i="12"/>
  <c r="B48" i="12"/>
  <c r="B47" i="12"/>
  <c r="B46" i="12"/>
  <c r="B45" i="12"/>
  <c r="B44" i="12"/>
  <c r="B43" i="12"/>
  <c r="F52" i="12" l="1"/>
  <c r="F56" i="12"/>
  <c r="E58" i="12"/>
  <c r="F53" i="12"/>
  <c r="F57" i="12"/>
  <c r="B58" i="12"/>
  <c r="D52" i="12"/>
  <c r="D56" i="12"/>
  <c r="E55" i="12"/>
  <c r="F54" i="12"/>
  <c r="F58" i="12"/>
  <c r="B54" i="12"/>
  <c r="C53" i="12"/>
  <c r="B55" i="12"/>
  <c r="C54" i="12"/>
  <c r="D53" i="12"/>
  <c r="E52" i="12"/>
  <c r="E56" i="12"/>
  <c r="F55" i="12"/>
  <c r="B53" i="12"/>
  <c r="B57" i="12"/>
  <c r="C52" i="12"/>
  <c r="C56" i="12"/>
  <c r="D55" i="12"/>
  <c r="B52" i="12"/>
  <c r="B56" i="12"/>
  <c r="D54" i="12"/>
  <c r="D58" i="12"/>
  <c r="G33" i="12"/>
  <c r="B29" i="12"/>
  <c r="B28" i="12"/>
  <c r="B27" i="12"/>
  <c r="B26" i="12"/>
  <c r="B25" i="12"/>
  <c r="B24" i="12"/>
  <c r="B23" i="12"/>
  <c r="AF10" i="12"/>
  <c r="AF9" i="12"/>
  <c r="AF8" i="12"/>
  <c r="AF7" i="12"/>
  <c r="AF6" i="12"/>
  <c r="AF5" i="12"/>
  <c r="AF4" i="12"/>
  <c r="AE10" i="12"/>
  <c r="AE9" i="12"/>
  <c r="AE8" i="12"/>
  <c r="AE7" i="12"/>
  <c r="AE6" i="12"/>
  <c r="AE5" i="12"/>
  <c r="AE4" i="12"/>
  <c r="AD10" i="12"/>
  <c r="AD9" i="12"/>
  <c r="AD8" i="12"/>
  <c r="AD7" i="12"/>
  <c r="AD6" i="12"/>
  <c r="AD5" i="12"/>
  <c r="AD4" i="12"/>
  <c r="AC10" i="12"/>
  <c r="AC9" i="12"/>
  <c r="AC8" i="12"/>
  <c r="AC7" i="12"/>
  <c r="AC6" i="12"/>
  <c r="AC5" i="12"/>
  <c r="AC4" i="12"/>
  <c r="AB10" i="12"/>
  <c r="AB9" i="12"/>
  <c r="AB7" i="12"/>
  <c r="AB6" i="12"/>
  <c r="AB5" i="12"/>
  <c r="AB4" i="12"/>
  <c r="AA10" i="12"/>
  <c r="AA9" i="12"/>
  <c r="AA8" i="12"/>
  <c r="AA7" i="12"/>
  <c r="AA6" i="12"/>
  <c r="AA5" i="12"/>
  <c r="AA4" i="12"/>
  <c r="Z10" i="12"/>
  <c r="Z9" i="12"/>
  <c r="Z8" i="12"/>
  <c r="Z7" i="12"/>
  <c r="Z6" i="12"/>
  <c r="Z5" i="12"/>
  <c r="Z4" i="12"/>
  <c r="Y10" i="12"/>
  <c r="Y9" i="12"/>
  <c r="Y8" i="12"/>
  <c r="Y7" i="12"/>
  <c r="Y4" i="12"/>
  <c r="X10" i="12"/>
  <c r="X9" i="12"/>
  <c r="X8" i="12"/>
  <c r="X7" i="12"/>
  <c r="X6" i="12"/>
  <c r="X4" i="12"/>
  <c r="W10" i="12"/>
  <c r="W8" i="12"/>
  <c r="W7" i="12"/>
  <c r="W6" i="12"/>
  <c r="V10" i="12"/>
  <c r="V8" i="12"/>
  <c r="V7" i="12"/>
  <c r="V6" i="12"/>
  <c r="V4" i="12"/>
  <c r="U10" i="12"/>
  <c r="U8" i="12"/>
  <c r="U7" i="12"/>
  <c r="U6" i="12"/>
  <c r="U4" i="12"/>
  <c r="T10" i="12"/>
  <c r="T8" i="12"/>
  <c r="T7" i="12"/>
  <c r="T6" i="12"/>
  <c r="T4" i="12"/>
  <c r="S10" i="12"/>
  <c r="S8" i="12"/>
  <c r="S7" i="12"/>
  <c r="S6" i="12"/>
  <c r="S4" i="12"/>
  <c r="R10" i="12"/>
  <c r="R8" i="12"/>
  <c r="R7" i="12"/>
  <c r="R6" i="12"/>
  <c r="R5" i="12"/>
  <c r="R4" i="12"/>
  <c r="Q10" i="12"/>
  <c r="Q9" i="12"/>
  <c r="Q8" i="12"/>
  <c r="Q6" i="12"/>
  <c r="Q5" i="12"/>
  <c r="Q4" i="12"/>
  <c r="P10" i="12"/>
  <c r="P9" i="12"/>
  <c r="P8" i="12"/>
  <c r="P7" i="12"/>
  <c r="P6" i="12"/>
  <c r="P5" i="12"/>
  <c r="P4" i="12"/>
  <c r="O10" i="12"/>
  <c r="O9" i="12"/>
  <c r="O8" i="12"/>
  <c r="O7" i="12"/>
  <c r="O6" i="12"/>
  <c r="O5" i="12"/>
  <c r="O4" i="12"/>
  <c r="N10" i="12"/>
  <c r="N9" i="12"/>
  <c r="N8" i="12"/>
  <c r="N7" i="12"/>
  <c r="N6" i="12"/>
  <c r="N5" i="12"/>
  <c r="N4" i="12"/>
  <c r="M10" i="12"/>
  <c r="M9" i="12"/>
  <c r="M8" i="12"/>
  <c r="M7" i="12"/>
  <c r="M6" i="12"/>
  <c r="M5" i="12"/>
  <c r="M4" i="12"/>
  <c r="L10" i="12"/>
  <c r="L9" i="12"/>
  <c r="L8" i="12"/>
  <c r="L7" i="12"/>
  <c r="L6" i="12"/>
  <c r="L5" i="12"/>
  <c r="L4" i="12"/>
  <c r="K10" i="12"/>
  <c r="K9" i="12"/>
  <c r="K8" i="12"/>
  <c r="K7" i="12"/>
  <c r="K6" i="12"/>
  <c r="K5" i="12"/>
  <c r="K4" i="12"/>
  <c r="J10" i="12"/>
  <c r="J9" i="12"/>
  <c r="J8" i="12"/>
  <c r="J7" i="12"/>
  <c r="J6" i="12"/>
  <c r="J5" i="12"/>
  <c r="J4" i="12"/>
  <c r="I10" i="12"/>
  <c r="I9" i="12"/>
  <c r="I8" i="12"/>
  <c r="I7" i="12"/>
  <c r="I6" i="12"/>
  <c r="I5" i="12"/>
  <c r="I4" i="12"/>
  <c r="H10" i="12"/>
  <c r="H9" i="12"/>
  <c r="H8" i="12"/>
  <c r="H7" i="12"/>
  <c r="H6" i="12"/>
  <c r="H5" i="12"/>
  <c r="H4" i="12"/>
  <c r="G10" i="12"/>
  <c r="G9" i="12"/>
  <c r="G8" i="12"/>
  <c r="G7" i="12"/>
  <c r="G6" i="12"/>
  <c r="G5" i="12"/>
  <c r="G4" i="12"/>
  <c r="F6" i="12"/>
  <c r="F5" i="12"/>
  <c r="F4" i="12"/>
  <c r="E10" i="12"/>
  <c r="E9" i="12"/>
  <c r="E8" i="12"/>
  <c r="E7" i="12"/>
  <c r="E6" i="12"/>
  <c r="E5" i="12"/>
  <c r="E4" i="12"/>
  <c r="D10" i="12"/>
  <c r="D9" i="12"/>
  <c r="D8" i="12"/>
  <c r="D7" i="12"/>
  <c r="D6" i="12"/>
  <c r="D5" i="12"/>
  <c r="D4" i="12"/>
  <c r="C10" i="12"/>
  <c r="C9" i="12"/>
  <c r="C8" i="12"/>
  <c r="C7" i="12"/>
  <c r="C6" i="12"/>
  <c r="C5" i="12"/>
  <c r="C4" i="12"/>
  <c r="B10" i="12"/>
  <c r="B9" i="12"/>
  <c r="B8" i="12"/>
  <c r="B7" i="12"/>
  <c r="B6" i="12"/>
  <c r="B5" i="12"/>
  <c r="B4" i="12"/>
  <c r="B42" i="12"/>
  <c r="B3" i="12"/>
  <c r="F15" i="12" l="1"/>
  <c r="F19" i="12"/>
  <c r="D14" i="12"/>
  <c r="B14" i="12"/>
  <c r="B18" i="12"/>
  <c r="C13" i="12"/>
  <c r="E17" i="12"/>
  <c r="F14" i="12"/>
  <c r="F18" i="12"/>
  <c r="F16" i="12"/>
  <c r="B17" i="12"/>
  <c r="D15" i="12"/>
  <c r="D19" i="12"/>
  <c r="F13" i="12"/>
  <c r="E19" i="12"/>
  <c r="B15" i="12"/>
  <c r="B19" i="12"/>
  <c r="C14" i="12"/>
  <c r="D13" i="12"/>
  <c r="D17" i="12"/>
  <c r="E16" i="12"/>
  <c r="C15" i="12"/>
  <c r="B16" i="12"/>
  <c r="B13" i="12"/>
  <c r="G76" i="12"/>
  <c r="G74" i="12"/>
  <c r="G73" i="12"/>
  <c r="G72" i="12"/>
  <c r="C61" i="12"/>
  <c r="D61" i="12" s="1"/>
  <c r="E61" i="12" s="1"/>
  <c r="F61" i="12" s="1"/>
  <c r="G61" i="12" s="1"/>
  <c r="H61" i="12" s="1"/>
  <c r="I61" i="12" s="1"/>
  <c r="J61" i="12" s="1"/>
  <c r="K61" i="12" s="1"/>
  <c r="L61" i="12" s="1"/>
  <c r="M61" i="12" s="1"/>
  <c r="N61" i="12" s="1"/>
  <c r="O61" i="12" s="1"/>
  <c r="P61" i="12" s="1"/>
  <c r="Q61" i="12" s="1"/>
  <c r="R61" i="12" s="1"/>
  <c r="S61" i="12" s="1"/>
  <c r="T61" i="12" s="1"/>
  <c r="U61" i="12" s="1"/>
  <c r="V61" i="12" s="1"/>
  <c r="W61" i="12" s="1"/>
  <c r="X61" i="12" s="1"/>
  <c r="Y61" i="12" s="1"/>
  <c r="Z61" i="12" s="1"/>
  <c r="AA61" i="12" s="1"/>
  <c r="AB61" i="12" s="1"/>
  <c r="AC61" i="12" s="1"/>
  <c r="AD61" i="12" s="1"/>
  <c r="AE61" i="12" s="1"/>
  <c r="AF61" i="12" s="1"/>
  <c r="AG61" i="12" s="1"/>
  <c r="C42" i="12"/>
  <c r="D42" i="12" s="1"/>
  <c r="E42" i="12" s="1"/>
  <c r="F42" i="12" s="1"/>
  <c r="G42" i="12" s="1"/>
  <c r="H42" i="12" s="1"/>
  <c r="I42" i="12" s="1"/>
  <c r="J42" i="12" s="1"/>
  <c r="K42" i="12" s="1"/>
  <c r="L42" i="12" s="1"/>
  <c r="M42" i="12" s="1"/>
  <c r="N42" i="12" s="1"/>
  <c r="O42" i="12" s="1"/>
  <c r="P42" i="12" s="1"/>
  <c r="Q42" i="12" s="1"/>
  <c r="R42" i="12" s="1"/>
  <c r="S42" i="12" s="1"/>
  <c r="T42" i="12" s="1"/>
  <c r="U42" i="12" s="1"/>
  <c r="V42" i="12" s="1"/>
  <c r="W42" i="12" s="1"/>
  <c r="X42" i="12" s="1"/>
  <c r="Y42" i="12" s="1"/>
  <c r="Z42" i="12" s="1"/>
  <c r="AA42" i="12" s="1"/>
  <c r="AB42" i="12" s="1"/>
  <c r="AC42" i="12" s="1"/>
  <c r="AD42" i="12" s="1"/>
  <c r="AE42" i="12" s="1"/>
  <c r="AF42" i="12" s="1"/>
  <c r="C22" i="12"/>
  <c r="D22" i="12" s="1"/>
  <c r="E22" i="12" s="1"/>
  <c r="F22" i="12" s="1"/>
  <c r="G22" i="12" s="1"/>
  <c r="H22" i="12" s="1"/>
  <c r="I22" i="12" s="1"/>
  <c r="J22" i="12" s="1"/>
  <c r="K22" i="12" s="1"/>
  <c r="L22" i="12" s="1"/>
  <c r="M22" i="12" s="1"/>
  <c r="N22" i="12" s="1"/>
  <c r="O22" i="12" s="1"/>
  <c r="P22" i="12" s="1"/>
  <c r="Q22" i="12" s="1"/>
  <c r="R22" i="12" s="1"/>
  <c r="S22" i="12" s="1"/>
  <c r="T22" i="12" s="1"/>
  <c r="U22" i="12" s="1"/>
  <c r="V22" i="12" s="1"/>
  <c r="W22" i="12" s="1"/>
  <c r="X22" i="12" s="1"/>
  <c r="Y22" i="12" s="1"/>
  <c r="Z22" i="12" s="1"/>
  <c r="AA22" i="12" s="1"/>
  <c r="AB22" i="12" s="1"/>
  <c r="AC22" i="12" s="1"/>
  <c r="AD22" i="12" s="1"/>
  <c r="AE22" i="12" s="1"/>
  <c r="AF22" i="12" s="1"/>
  <c r="AG22" i="12" s="1"/>
  <c r="G35" i="12" l="1"/>
  <c r="G52" i="12"/>
  <c r="G56" i="12"/>
  <c r="G34" i="12"/>
  <c r="C3" i="12"/>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H56" i="12" l="1"/>
  <c r="H52" i="12"/>
  <c r="C73" i="5" l="1"/>
  <c r="C72" i="5"/>
  <c r="C71" i="5"/>
  <c r="C70" i="5"/>
  <c r="C69" i="5"/>
  <c r="C68" i="5"/>
  <c r="C67" i="5"/>
  <c r="C58" i="5" l="1"/>
  <c r="C59" i="5"/>
  <c r="C60" i="5"/>
  <c r="C61" i="5"/>
  <c r="C62" i="5"/>
  <c r="C63" i="5"/>
  <c r="C57" i="5"/>
  <c r="J2087" i="2" l="1"/>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1957" i="2" l="1"/>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L3" i="1" l="1"/>
  <c r="J1903" i="2" l="1"/>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O2242" i="1" l="1"/>
  <c r="M2241" i="1"/>
  <c r="P2238" i="1"/>
  <c r="O2241" i="1"/>
  <c r="N2241" i="1"/>
  <c r="M2242" i="1"/>
  <c r="P2240" i="1"/>
  <c r="M2238" i="1"/>
  <c r="M2240" i="1"/>
  <c r="P2239" i="1"/>
  <c r="N2242" i="1"/>
  <c r="L2240" i="1"/>
  <c r="L2242" i="1"/>
  <c r="O2238" i="1"/>
  <c r="N2238" i="1"/>
  <c r="L2238" i="1"/>
  <c r="P2242" i="1"/>
  <c r="N2239" i="1"/>
  <c r="L2241" i="1"/>
  <c r="P2241" i="1"/>
  <c r="L2239" i="1"/>
  <c r="O2240" i="1"/>
  <c r="N2240" i="1"/>
  <c r="O2239" i="1"/>
  <c r="M2239" i="1"/>
  <c r="M5649" i="1"/>
  <c r="M5643" i="1"/>
  <c r="L5621" i="1"/>
  <c r="N5621" i="1"/>
  <c r="M5621" i="1"/>
  <c r="M5555" i="1"/>
  <c r="N5548" i="1"/>
  <c r="N5555" i="1"/>
  <c r="M5548" i="1"/>
  <c r="M5285" i="1"/>
  <c r="L5270" i="1"/>
  <c r="N5263" i="1"/>
  <c r="N5285" i="1"/>
  <c r="L5263" i="1"/>
  <c r="M5201" i="1"/>
  <c r="N5173" i="1"/>
  <c r="L4913" i="1"/>
  <c r="N4934" i="1"/>
  <c r="N4830" i="1"/>
  <c r="N4913" i="1"/>
  <c r="L4830" i="1"/>
  <c r="M4725" i="1"/>
  <c r="M5223" i="1"/>
  <c r="L5039" i="1"/>
  <c r="L4934" i="1"/>
  <c r="L4641" i="1"/>
  <c r="N4725" i="1"/>
  <c r="N5649" i="1"/>
  <c r="N5223" i="1"/>
  <c r="L5223" i="1"/>
  <c r="M4934" i="1"/>
  <c r="M4641" i="1"/>
  <c r="N4641" i="1"/>
  <c r="L5555" i="1"/>
  <c r="L5519" i="1"/>
  <c r="N5519" i="1"/>
  <c r="L5226" i="1"/>
  <c r="N5226" i="1"/>
  <c r="L5291" i="1"/>
  <c r="M5226" i="1"/>
  <c r="L5173" i="1"/>
  <c r="N5201" i="1"/>
  <c r="N5039" i="1"/>
  <c r="M4830" i="1"/>
  <c r="L5649" i="1"/>
  <c r="N5643" i="1"/>
  <c r="L5643" i="1"/>
  <c r="L5548" i="1"/>
  <c r="M5519" i="1"/>
  <c r="N5291" i="1"/>
  <c r="L5285" i="1"/>
  <c r="M5291" i="1"/>
  <c r="M5263" i="1"/>
  <c r="L4725" i="1"/>
  <c r="M5173" i="1"/>
  <c r="L5201" i="1"/>
  <c r="N5270" i="1"/>
  <c r="M5270" i="1"/>
  <c r="M5039" i="1"/>
  <c r="M4913" i="1"/>
  <c r="O5039" i="1"/>
  <c r="P5039" i="1"/>
  <c r="P5223" i="1"/>
  <c r="O5519" i="1"/>
  <c r="P5643" i="1"/>
  <c r="P5226" i="1"/>
  <c r="P4830" i="1"/>
  <c r="P5270" i="1"/>
  <c r="O4934" i="1"/>
  <c r="O4725" i="1"/>
  <c r="O5548" i="1"/>
  <c r="P5555" i="1"/>
  <c r="P5263" i="1"/>
  <c r="O5649" i="1"/>
  <c r="P4934" i="1"/>
  <c r="O5226" i="1"/>
  <c r="P5285" i="1"/>
  <c r="O5643" i="1"/>
  <c r="O5173" i="1"/>
  <c r="P4641" i="1"/>
  <c r="O5555" i="1"/>
  <c r="P4725" i="1"/>
  <c r="P5548" i="1"/>
  <c r="O4830" i="1"/>
  <c r="O5270" i="1"/>
  <c r="P5201" i="1"/>
  <c r="O5201" i="1"/>
  <c r="P5173" i="1"/>
  <c r="O4913" i="1"/>
  <c r="P5519" i="1"/>
  <c r="O5263" i="1"/>
  <c r="P5291" i="1"/>
  <c r="O5291" i="1"/>
  <c r="O5223" i="1"/>
  <c r="P4913" i="1"/>
  <c r="O5285" i="1"/>
  <c r="P5621" i="1"/>
  <c r="P5649" i="1"/>
  <c r="O4641" i="1"/>
  <c r="O5621" i="1"/>
  <c r="P2237" i="1"/>
  <c r="O2234" i="1"/>
  <c r="N2231" i="1"/>
  <c r="M2228" i="1"/>
  <c r="L2224" i="1"/>
  <c r="P2220" i="1"/>
  <c r="O2217" i="1"/>
  <c r="N2214" i="1"/>
  <c r="L2208" i="1"/>
  <c r="P2202" i="1"/>
  <c r="O2199" i="1"/>
  <c r="N2196" i="1"/>
  <c r="M2192" i="1"/>
  <c r="L2188" i="1"/>
  <c r="M2230" i="1"/>
  <c r="P2222" i="1"/>
  <c r="N2216" i="1"/>
  <c r="O2205" i="1"/>
  <c r="M2199" i="1"/>
  <c r="P2190" i="1"/>
  <c r="M2235" i="1"/>
  <c r="L2232" i="1"/>
  <c r="P2228" i="1"/>
  <c r="O2224" i="1"/>
  <c r="N2221" i="1"/>
  <c r="M2218" i="1"/>
  <c r="L2215" i="1"/>
  <c r="O2208" i="1"/>
  <c r="N2203" i="1"/>
  <c r="M2200" i="1"/>
  <c r="L2197" i="1"/>
  <c r="P2192" i="1"/>
  <c r="O2188" i="1"/>
  <c r="O2232" i="1"/>
  <c r="P2218" i="1"/>
  <c r="M2209" i="1"/>
  <c r="L2200" i="1"/>
  <c r="O2192" i="1"/>
  <c r="N2236" i="1"/>
  <c r="O2222" i="1"/>
  <c r="P2209" i="1"/>
  <c r="L2195" i="1"/>
  <c r="N2232" i="1"/>
  <c r="O2218" i="1"/>
  <c r="P2203" i="1"/>
  <c r="M2189" i="1"/>
  <c r="N2228" i="1"/>
  <c r="O2214" i="1"/>
  <c r="P2199" i="1"/>
  <c r="L2234" i="1"/>
  <c r="M2220" i="1"/>
  <c r="N2205" i="1"/>
  <c r="O2190" i="1"/>
  <c r="N2225" i="1"/>
  <c r="M5697" i="1"/>
  <c r="L5694" i="1"/>
  <c r="P5690" i="1"/>
  <c r="O5687" i="1"/>
  <c r="N5684" i="1"/>
  <c r="M5681" i="1"/>
  <c r="L5678" i="1"/>
  <c r="P5674" i="1"/>
  <c r="O5671" i="1"/>
  <c r="N5668" i="1"/>
  <c r="M5665" i="1"/>
  <c r="L5662" i="1"/>
  <c r="P5658" i="1"/>
  <c r="P5638" i="1"/>
  <c r="O5635" i="1"/>
  <c r="M5629" i="1"/>
  <c r="L5697" i="1"/>
  <c r="P5693" i="1"/>
  <c r="O5690" i="1"/>
  <c r="N5687" i="1"/>
  <c r="M5684" i="1"/>
  <c r="L5681" i="1"/>
  <c r="P5677" i="1"/>
  <c r="O5674" i="1"/>
  <c r="N5671" i="1"/>
  <c r="M5668" i="1"/>
  <c r="L2237" i="1"/>
  <c r="P2233" i="1"/>
  <c r="O2230" i="1"/>
  <c r="N2226" i="1"/>
  <c r="M2223" i="1"/>
  <c r="L2220" i="1"/>
  <c r="P2216" i="1"/>
  <c r="O2213" i="1"/>
  <c r="N2210" i="1"/>
  <c r="M2205" i="1"/>
  <c r="L2202" i="1"/>
  <c r="P2198" i="1"/>
  <c r="O2195" i="1"/>
  <c r="N2190" i="1"/>
  <c r="P2235" i="1"/>
  <c r="O2228" i="1"/>
  <c r="M2221" i="1"/>
  <c r="O2215" i="1"/>
  <c r="P2210" i="1"/>
  <c r="L2204" i="1"/>
  <c r="O2197" i="1"/>
  <c r="O2237" i="1"/>
  <c r="N2234" i="1"/>
  <c r="M2231" i="1"/>
  <c r="L2228" i="1"/>
  <c r="P2223" i="1"/>
  <c r="O2220" i="1"/>
  <c r="N2217" i="1"/>
  <c r="M2214" i="1"/>
  <c r="P2205" i="1"/>
  <c r="O2202" i="1"/>
  <c r="N2199" i="1"/>
  <c r="M2196" i="1"/>
  <c r="L2192" i="1"/>
  <c r="O2236" i="1"/>
  <c r="L2231" i="1"/>
  <c r="O2223" i="1"/>
  <c r="M2217" i="1"/>
  <c r="P2204" i="1"/>
  <c r="N2198" i="1"/>
  <c r="L2190" i="1"/>
  <c r="M2233" i="1"/>
  <c r="N2219" i="1"/>
  <c r="O2204" i="1"/>
  <c r="P2189" i="1"/>
  <c r="M2229" i="1"/>
  <c r="N2215" i="1"/>
  <c r="O2200" i="1"/>
  <c r="N2188" i="1"/>
  <c r="M2224" i="1"/>
  <c r="O2196" i="1"/>
  <c r="P2230" i="1"/>
  <c r="L2217" i="1"/>
  <c r="M2202" i="1"/>
  <c r="P2225" i="1"/>
  <c r="M2225" i="1"/>
  <c r="N5696" i="1"/>
  <c r="M5693" i="1"/>
  <c r="L5690" i="1"/>
  <c r="P5686" i="1"/>
  <c r="O5683" i="1"/>
  <c r="N5680" i="1"/>
  <c r="M5677" i="1"/>
  <c r="L5674" i="1"/>
  <c r="P5670" i="1"/>
  <c r="O5667" i="1"/>
  <c r="N5664" i="1"/>
  <c r="M5661" i="1"/>
  <c r="L5658" i="1"/>
  <c r="L5638" i="1"/>
  <c r="P5634" i="1"/>
  <c r="O5631" i="1"/>
  <c r="N5628" i="1"/>
  <c r="M5696" i="1"/>
  <c r="L5693" i="1"/>
  <c r="P5689" i="1"/>
  <c r="O5686" i="1"/>
  <c r="N5683" i="1"/>
  <c r="M5680" i="1"/>
  <c r="L5677" i="1"/>
  <c r="P5673" i="1"/>
  <c r="O5670" i="1"/>
  <c r="M2236" i="1"/>
  <c r="L2233" i="1"/>
  <c r="P2229" i="1"/>
  <c r="N2222" i="1"/>
  <c r="M2219" i="1"/>
  <c r="L2216" i="1"/>
  <c r="P2212" i="1"/>
  <c r="O2209" i="1"/>
  <c r="N2204" i="1"/>
  <c r="M2201" i="1"/>
  <c r="L2198" i="1"/>
  <c r="P2194" i="1"/>
  <c r="O2189" i="1"/>
  <c r="M2234" i="1"/>
  <c r="L2226" i="1"/>
  <c r="O2219" i="1"/>
  <c r="P2214" i="1"/>
  <c r="L2210" i="1"/>
  <c r="N2202" i="1"/>
  <c r="L2196" i="1"/>
  <c r="P2236" i="1"/>
  <c r="O2233" i="1"/>
  <c r="N2230" i="1"/>
  <c r="M2226" i="1"/>
  <c r="L2223" i="1"/>
  <c r="P2219" i="1"/>
  <c r="O2216" i="1"/>
  <c r="N2213" i="1"/>
  <c r="M2210" i="1"/>
  <c r="L2205" i="1"/>
  <c r="P2201" i="1"/>
  <c r="O2198" i="1"/>
  <c r="N2195" i="1"/>
  <c r="M2190" i="1"/>
  <c r="L2235" i="1"/>
  <c r="N2229" i="1"/>
  <c r="L2222" i="1"/>
  <c r="L2214" i="1"/>
  <c r="M2203" i="1"/>
  <c r="P2196" i="1"/>
  <c r="N2237" i="1"/>
  <c r="L2230" i="1"/>
  <c r="M2216" i="1"/>
  <c r="N2201" i="1"/>
  <c r="M2188" i="1"/>
  <c r="M2212" i="1"/>
  <c r="N2197" i="1"/>
  <c r="P2234" i="1"/>
  <c r="L2221" i="1"/>
  <c r="M2208" i="1"/>
  <c r="N2192" i="1"/>
  <c r="O2226" i="1"/>
  <c r="P2213" i="1"/>
  <c r="L2199" i="1"/>
  <c r="L2225" i="1"/>
  <c r="P5698" i="1"/>
  <c r="O5695" i="1"/>
  <c r="N5692" i="1"/>
  <c r="M5689" i="1"/>
  <c r="L5686" i="1"/>
  <c r="P5682" i="1"/>
  <c r="O5679" i="1"/>
  <c r="N5676" i="1"/>
  <c r="M5673" i="1"/>
  <c r="L5670" i="1"/>
  <c r="P5666" i="1"/>
  <c r="O5663" i="1"/>
  <c r="N5660" i="1"/>
  <c r="M5657" i="1"/>
  <c r="L5634" i="1"/>
  <c r="P5630" i="1"/>
  <c r="O5698" i="1"/>
  <c r="N5695" i="1"/>
  <c r="M5692" i="1"/>
  <c r="L5689" i="1"/>
  <c r="P5685" i="1"/>
  <c r="O5682" i="1"/>
  <c r="N5679" i="1"/>
  <c r="M5676" i="1"/>
  <c r="L5673" i="1"/>
  <c r="N2235" i="1"/>
  <c r="M2232" i="1"/>
  <c r="L2229" i="1"/>
  <c r="P2224" i="1"/>
  <c r="O2221" i="1"/>
  <c r="N2218" i="1"/>
  <c r="M2215" i="1"/>
  <c r="L2212" i="1"/>
  <c r="P2208" i="1"/>
  <c r="O2203" i="1"/>
  <c r="N2200" i="1"/>
  <c r="M2197" i="1"/>
  <c r="L2194" i="1"/>
  <c r="P2188" i="1"/>
  <c r="P2231" i="1"/>
  <c r="N2224" i="1"/>
  <c r="L2218" i="1"/>
  <c r="M2213" i="1"/>
  <c r="N2208" i="1"/>
  <c r="P2200" i="1"/>
  <c r="N2194" i="1"/>
  <c r="L2236" i="1"/>
  <c r="P2232" i="1"/>
  <c r="O2229" i="1"/>
  <c r="M2222" i="1"/>
  <c r="L2219" i="1"/>
  <c r="P2215" i="1"/>
  <c r="O2212" i="1"/>
  <c r="N2209" i="1"/>
  <c r="M2204" i="1"/>
  <c r="L2201" i="1"/>
  <c r="P2197" i="1"/>
  <c r="O2194" i="1"/>
  <c r="N2189" i="1"/>
  <c r="N2233" i="1"/>
  <c r="P2226" i="1"/>
  <c r="N2220" i="1"/>
  <c r="N2212" i="1"/>
  <c r="O2201" i="1"/>
  <c r="M2195" i="1"/>
  <c r="M2237" i="1"/>
  <c r="L2213" i="1"/>
  <c r="M2198" i="1"/>
  <c r="O2235" i="1"/>
  <c r="P2221" i="1"/>
  <c r="L2209" i="1"/>
  <c r="M2194" i="1"/>
  <c r="O2231" i="1"/>
  <c r="P2217" i="1"/>
  <c r="L2203" i="1"/>
  <c r="L2189" i="1"/>
  <c r="N2223" i="1"/>
  <c r="O2210" i="1"/>
  <c r="P2195" i="1"/>
  <c r="O2225" i="1"/>
  <c r="L5698" i="1"/>
  <c r="P5694" i="1"/>
  <c r="O5691" i="1"/>
  <c r="N5688" i="1"/>
  <c r="M5685" i="1"/>
  <c r="L5682" i="1"/>
  <c r="P5678" i="1"/>
  <c r="O5675" i="1"/>
  <c r="N5672" i="1"/>
  <c r="M5669" i="1"/>
  <c r="L5666" i="1"/>
  <c r="P5662" i="1"/>
  <c r="O5659" i="1"/>
  <c r="N5656" i="1"/>
  <c r="M5645" i="1"/>
  <c r="N5636" i="1"/>
  <c r="M5633" i="1"/>
  <c r="L5630" i="1"/>
  <c r="P5697" i="1"/>
  <c r="O5694" i="1"/>
  <c r="N5691" i="1"/>
  <c r="M5688" i="1"/>
  <c r="L5685" i="1"/>
  <c r="P5681" i="1"/>
  <c r="O5678" i="1"/>
  <c r="N5675" i="1"/>
  <c r="M5672" i="1"/>
  <c r="L5669" i="1"/>
  <c r="P5665" i="1"/>
  <c r="O5662" i="1"/>
  <c r="N5659" i="1"/>
  <c r="M5656" i="1"/>
  <c r="P5645" i="1"/>
  <c r="P5633" i="1"/>
  <c r="N5698" i="1"/>
  <c r="M5695" i="1"/>
  <c r="L5692" i="1"/>
  <c r="P5688" i="1"/>
  <c r="O5685" i="1"/>
  <c r="N5682" i="1"/>
  <c r="M5679" i="1"/>
  <c r="L5676" i="1"/>
  <c r="P5672" i="1"/>
  <c r="O5669" i="1"/>
  <c r="N5666" i="1"/>
  <c r="M5663" i="1"/>
  <c r="L5660" i="1"/>
  <c r="P5656" i="1"/>
  <c r="N5638" i="1"/>
  <c r="N5634" i="1"/>
  <c r="M5698" i="1"/>
  <c r="L5695" i="1"/>
  <c r="P5691" i="1"/>
  <c r="O5688" i="1"/>
  <c r="N5685" i="1"/>
  <c r="M5682" i="1"/>
  <c r="L5679" i="1"/>
  <c r="P5675" i="1"/>
  <c r="O5672" i="1"/>
  <c r="N5669" i="1"/>
  <c r="M5666" i="1"/>
  <c r="L5663" i="1"/>
  <c r="P5659" i="1"/>
  <c r="O5656" i="1"/>
  <c r="N5629" i="1"/>
  <c r="M5608" i="1"/>
  <c r="N5595" i="1"/>
  <c r="L5581" i="1"/>
  <c r="L5577" i="1"/>
  <c r="M5568" i="1"/>
  <c r="M5638" i="1"/>
  <c r="L5629" i="1"/>
  <c r="M5595" i="1"/>
  <c r="L5592" i="1"/>
  <c r="L5588" i="1"/>
  <c r="L5584" i="1"/>
  <c r="P5580" i="1"/>
  <c r="O5577" i="1"/>
  <c r="P5572" i="1"/>
  <c r="P5568" i="1"/>
  <c r="P5628" i="1"/>
  <c r="L5615" i="1"/>
  <c r="N5597" i="1"/>
  <c r="N5593" i="1"/>
  <c r="M5574" i="1"/>
  <c r="L5571" i="1"/>
  <c r="N5633" i="1"/>
  <c r="O5627" i="1"/>
  <c r="O5615" i="1"/>
  <c r="O5595" i="1"/>
  <c r="M5581" i="1"/>
  <c r="P5560" i="1"/>
  <c r="O5557" i="1"/>
  <c r="O5545" i="1"/>
  <c r="N5542" i="1"/>
  <c r="N5538" i="1"/>
  <c r="M5523" i="1"/>
  <c r="P5559" i="1"/>
  <c r="O5556" i="1"/>
  <c r="L5547" i="1"/>
  <c r="P5543" i="1"/>
  <c r="L5523" i="1"/>
  <c r="N5509" i="1"/>
  <c r="P5669" i="1"/>
  <c r="L5665" i="1"/>
  <c r="P5661" i="1"/>
  <c r="O5658" i="1"/>
  <c r="L5645" i="1"/>
  <c r="M5636" i="1"/>
  <c r="L5633" i="1"/>
  <c r="O5697" i="1"/>
  <c r="N5694" i="1"/>
  <c r="M5691" i="1"/>
  <c r="L5688" i="1"/>
  <c r="P5684" i="1"/>
  <c r="O5681" i="1"/>
  <c r="N5678" i="1"/>
  <c r="M5675" i="1"/>
  <c r="L5672" i="1"/>
  <c r="P5668" i="1"/>
  <c r="O5665" i="1"/>
  <c r="N5662" i="1"/>
  <c r="M5659" i="1"/>
  <c r="L5656" i="1"/>
  <c r="P5636" i="1"/>
  <c r="O5633" i="1"/>
  <c r="N5697" i="1"/>
  <c r="M5694" i="1"/>
  <c r="L5691" i="1"/>
  <c r="P5687" i="1"/>
  <c r="O5684" i="1"/>
  <c r="N5681" i="1"/>
  <c r="M5678" i="1"/>
  <c r="L5675" i="1"/>
  <c r="P5671" i="1"/>
  <c r="O5668" i="1"/>
  <c r="N5665" i="1"/>
  <c r="M5662" i="1"/>
  <c r="L5659" i="1"/>
  <c r="M5628" i="1"/>
  <c r="N5615" i="1"/>
  <c r="P5601" i="1"/>
  <c r="P5597" i="1"/>
  <c r="P5593" i="1"/>
  <c r="M5584" i="1"/>
  <c r="M5580" i="1"/>
  <c r="M5572" i="1"/>
  <c r="L5635" i="1"/>
  <c r="L5628" i="1"/>
  <c r="O5613" i="1"/>
  <c r="O5609" i="1"/>
  <c r="M5583" i="1"/>
  <c r="L5580" i="1"/>
  <c r="L5572" i="1"/>
  <c r="L5568" i="1"/>
  <c r="M5634" i="1"/>
  <c r="P5627" i="1"/>
  <c r="N5609" i="1"/>
  <c r="N5601" i="1"/>
  <c r="P5595" i="1"/>
  <c r="O5592" i="1"/>
  <c r="O5588" i="1"/>
  <c r="O5584" i="1"/>
  <c r="N5581" i="1"/>
  <c r="N5577" i="1"/>
  <c r="O5630" i="1"/>
  <c r="P5626" i="1"/>
  <c r="P5622" i="1"/>
  <c r="M5609" i="1"/>
  <c r="N5604" i="1"/>
  <c r="N5584" i="1"/>
  <c r="N5580" i="1"/>
  <c r="O5575" i="1"/>
  <c r="N5572" i="1"/>
  <c r="N5568" i="1"/>
  <c r="L5560" i="1"/>
  <c r="P5556" i="1"/>
  <c r="O5553" i="1"/>
  <c r="P5544" i="1"/>
  <c r="O5541" i="1"/>
  <c r="P5536" i="1"/>
  <c r="P5532" i="1"/>
  <c r="O5529" i="1"/>
  <c r="O5525" i="1"/>
  <c r="N5522" i="1"/>
  <c r="M5511" i="1"/>
  <c r="N5667" i="1"/>
  <c r="M5664" i="1"/>
  <c r="L5661" i="1"/>
  <c r="P5657" i="1"/>
  <c r="N5635" i="1"/>
  <c r="P5696" i="1"/>
  <c r="O5693" i="1"/>
  <c r="N5690" i="1"/>
  <c r="M5687" i="1"/>
  <c r="L5684" i="1"/>
  <c r="P5680" i="1"/>
  <c r="O5677" i="1"/>
  <c r="N5674" i="1"/>
  <c r="M5671" i="1"/>
  <c r="L5668" i="1"/>
  <c r="P5664" i="1"/>
  <c r="O5661" i="1"/>
  <c r="N5658" i="1"/>
  <c r="O5645" i="1"/>
  <c r="L5636" i="1"/>
  <c r="O5696" i="1"/>
  <c r="N5693" i="1"/>
  <c r="M5690" i="1"/>
  <c r="L5687" i="1"/>
  <c r="P5683" i="1"/>
  <c r="O5680" i="1"/>
  <c r="N5677" i="1"/>
  <c r="M5674" i="1"/>
  <c r="L5671" i="1"/>
  <c r="P5667" i="1"/>
  <c r="O5664" i="1"/>
  <c r="N5661" i="1"/>
  <c r="M5658" i="1"/>
  <c r="P5635" i="1"/>
  <c r="N5627" i="1"/>
  <c r="P5613" i="1"/>
  <c r="P5609" i="1"/>
  <c r="L5601" i="1"/>
  <c r="L5597" i="1"/>
  <c r="L5593" i="1"/>
  <c r="M5588" i="1"/>
  <c r="N5583" i="1"/>
  <c r="N5575" i="1"/>
  <c r="N5571" i="1"/>
  <c r="O5566" i="1"/>
  <c r="P5631" i="1"/>
  <c r="M5627" i="1"/>
  <c r="N5622" i="1"/>
  <c r="P5608" i="1"/>
  <c r="P5604" i="1"/>
  <c r="O5601" i="1"/>
  <c r="O5597" i="1"/>
  <c r="O5593" i="1"/>
  <c r="M5575" i="1"/>
  <c r="M5571" i="1"/>
  <c r="L5631" i="1"/>
  <c r="L5627" i="1"/>
  <c r="M5622" i="1"/>
  <c r="N5613" i="1"/>
  <c r="O5608" i="1"/>
  <c r="O5604" i="1"/>
  <c r="L5595" i="1"/>
  <c r="P5583" i="1"/>
  <c r="O5580" i="1"/>
  <c r="P5575" i="1"/>
  <c r="O5572" i="1"/>
  <c r="O5629" i="1"/>
  <c r="L5626" i="1"/>
  <c r="L5622" i="1"/>
  <c r="M5613" i="1"/>
  <c r="N5608" i="1"/>
  <c r="M5597" i="1"/>
  <c r="M5593" i="1"/>
  <c r="N5588" i="1"/>
  <c r="O5583" i="1"/>
  <c r="P5574" i="1"/>
  <c r="O5571" i="1"/>
  <c r="P5566" i="1"/>
  <c r="M5559" i="1"/>
  <c r="L5556" i="1"/>
  <c r="M5547" i="1"/>
  <c r="L5544" i="1"/>
  <c r="L5536" i="1"/>
  <c r="L5532" i="1"/>
  <c r="P5524" i="1"/>
  <c r="O5666" i="1"/>
  <c r="N5663" i="1"/>
  <c r="M5660" i="1"/>
  <c r="L5657" i="1"/>
  <c r="O5638" i="1"/>
  <c r="O5634" i="1"/>
  <c r="N5631" i="1"/>
  <c r="L5696" i="1"/>
  <c r="P5692" i="1"/>
  <c r="O5689" i="1"/>
  <c r="N5686" i="1"/>
  <c r="M5683" i="1"/>
  <c r="L5680" i="1"/>
  <c r="P5676" i="1"/>
  <c r="O5673" i="1"/>
  <c r="N5670" i="1"/>
  <c r="M5667" i="1"/>
  <c r="L5664" i="1"/>
  <c r="P5660" i="1"/>
  <c r="O5657" i="1"/>
  <c r="M5635" i="1"/>
  <c r="M5631" i="1"/>
  <c r="P5695" i="1"/>
  <c r="O5692" i="1"/>
  <c r="N5689" i="1"/>
  <c r="M5686" i="1"/>
  <c r="L5683" i="1"/>
  <c r="P5679" i="1"/>
  <c r="O5676" i="1"/>
  <c r="N5673" i="1"/>
  <c r="M5670" i="1"/>
  <c r="L5667" i="1"/>
  <c r="P5663" i="1"/>
  <c r="O5660" i="1"/>
  <c r="N5657" i="1"/>
  <c r="N5645" i="1"/>
  <c r="N5630" i="1"/>
  <c r="O5626" i="1"/>
  <c r="O5622" i="1"/>
  <c r="L5613" i="1"/>
  <c r="L5609" i="1"/>
  <c r="M5604" i="1"/>
  <c r="M5592" i="1"/>
  <c r="P5581" i="1"/>
  <c r="P5577" i="1"/>
  <c r="O5574" i="1"/>
  <c r="N5626" i="1"/>
  <c r="L5608" i="1"/>
  <c r="P5629" i="1"/>
  <c r="P5615" i="1"/>
  <c r="P5571" i="1"/>
  <c r="O5628" i="1"/>
  <c r="L5574" i="1"/>
  <c r="N5566" i="1"/>
  <c r="O5561" i="1"/>
  <c r="O5509" i="1"/>
  <c r="O5505" i="1"/>
  <c r="O5560" i="1"/>
  <c r="N5545" i="1"/>
  <c r="N5541" i="1"/>
  <c r="O5536" i="1"/>
  <c r="O5532" i="1"/>
  <c r="P5523" i="1"/>
  <c r="P5558" i="1"/>
  <c r="M5545" i="1"/>
  <c r="L5542" i="1"/>
  <c r="L5538" i="1"/>
  <c r="O5523" i="1"/>
  <c r="L5506" i="1"/>
  <c r="N5496" i="1"/>
  <c r="P5561" i="1"/>
  <c r="O5558" i="1"/>
  <c r="P5545" i="1"/>
  <c r="O5542" i="1"/>
  <c r="P5529" i="1"/>
  <c r="P5525" i="1"/>
  <c r="O5522" i="1"/>
  <c r="L5505" i="1"/>
  <c r="O5494" i="1"/>
  <c r="N5491" i="1"/>
  <c r="P5457" i="1"/>
  <c r="O5434" i="1"/>
  <c r="O5430" i="1"/>
  <c r="O5426" i="1"/>
  <c r="L5413" i="1"/>
  <c r="O5398" i="1"/>
  <c r="N5395" i="1"/>
  <c r="N5391" i="1"/>
  <c r="O5386" i="1"/>
  <c r="N5383" i="1"/>
  <c r="M5380" i="1"/>
  <c r="P5369" i="1"/>
  <c r="L5496" i="1"/>
  <c r="L5464" i="1"/>
  <c r="M5455" i="1"/>
  <c r="P5440" i="1"/>
  <c r="L5432" i="1"/>
  <c r="O5413" i="1"/>
  <c r="M5399" i="1"/>
  <c r="L5396" i="1"/>
  <c r="L5392" i="1"/>
  <c r="M5387" i="1"/>
  <c r="M5383" i="1"/>
  <c r="L5380" i="1"/>
  <c r="M5367" i="1"/>
  <c r="M5363" i="1"/>
  <c r="M5494" i="1"/>
  <c r="M5490" i="1"/>
  <c r="N5469" i="1"/>
  <c r="O5464" i="1"/>
  <c r="L5455" i="1"/>
  <c r="L5451" i="1"/>
  <c r="N5441" i="1"/>
  <c r="O5432" i="1"/>
  <c r="L5419" i="1"/>
  <c r="M5414" i="1"/>
  <c r="P5399" i="1"/>
  <c r="O5396" i="1"/>
  <c r="M5386" i="1"/>
  <c r="M5382" i="1"/>
  <c r="N5369" i="1"/>
  <c r="L5363" i="1"/>
  <c r="L5494" i="1"/>
  <c r="P5490" i="1"/>
  <c r="O5455" i="1"/>
  <c r="O5451" i="1"/>
  <c r="M5441" i="1"/>
  <c r="N5432" i="1"/>
  <c r="N5424" i="1"/>
  <c r="O5419" i="1"/>
  <c r="P5414" i="1"/>
  <c r="P5584" i="1"/>
  <c r="M5626" i="1"/>
  <c r="N5558" i="1"/>
  <c r="M5543" i="1"/>
  <c r="L5559" i="1"/>
  <c r="O5544" i="1"/>
  <c r="M5522" i="1"/>
  <c r="P5511" i="1"/>
  <c r="M5506" i="1"/>
  <c r="L5566" i="1"/>
  <c r="M5561" i="1"/>
  <c r="L5558" i="1"/>
  <c r="M5553" i="1"/>
  <c r="N5544" i="1"/>
  <c r="M5541" i="1"/>
  <c r="N5532" i="1"/>
  <c r="P5522" i="1"/>
  <c r="M5509" i="1"/>
  <c r="M5505" i="1"/>
  <c r="L5561" i="1"/>
  <c r="P5557" i="1"/>
  <c r="P5553" i="1"/>
  <c r="L5545" i="1"/>
  <c r="P5541" i="1"/>
  <c r="O5538" i="1"/>
  <c r="L5529" i="1"/>
  <c r="L5525" i="1"/>
  <c r="N5511" i="1"/>
  <c r="P5493" i="1"/>
  <c r="O5490" i="1"/>
  <c r="L5457" i="1"/>
  <c r="P5441" i="1"/>
  <c r="P5397" i="1"/>
  <c r="O5394" i="1"/>
  <c r="P5385" i="1"/>
  <c r="O5382" i="1"/>
  <c r="L5369" i="1"/>
  <c r="M5364" i="1"/>
  <c r="M5491" i="1"/>
  <c r="L5440" i="1"/>
  <c r="N5426" i="1"/>
  <c r="N5398" i="1"/>
  <c r="M5395" i="1"/>
  <c r="M5391" i="1"/>
  <c r="N5386" i="1"/>
  <c r="N5382" i="1"/>
  <c r="O5369" i="1"/>
  <c r="N5493" i="1"/>
  <c r="N5473" i="1"/>
  <c r="O5440" i="1"/>
  <c r="M5426" i="1"/>
  <c r="N5413" i="1"/>
  <c r="L5399" i="1"/>
  <c r="P5395" i="1"/>
  <c r="O5392" i="1"/>
  <c r="N5385" i="1"/>
  <c r="N5381" i="1"/>
  <c r="P5371" i="1"/>
  <c r="O5368" i="1"/>
  <c r="M5493" i="1"/>
  <c r="L5490" i="1"/>
  <c r="M5469" i="1"/>
  <c r="N5464" i="1"/>
  <c r="N5440" i="1"/>
  <c r="P5434" i="1"/>
  <c r="P5430" i="1"/>
  <c r="P5426" i="1"/>
  <c r="L5414" i="1"/>
  <c r="O5399" i="1"/>
  <c r="N5396" i="1"/>
  <c r="L5386" i="1"/>
  <c r="P5382" i="1"/>
  <c r="M5369" i="1"/>
  <c r="P5338" i="1"/>
  <c r="P5334" i="1"/>
  <c r="P5330" i="1"/>
  <c r="O5327" i="1"/>
  <c r="N5324" i="1"/>
  <c r="M5321" i="1"/>
  <c r="P5588" i="1"/>
  <c r="L5583" i="1"/>
  <c r="L5575" i="1"/>
  <c r="M5601" i="1"/>
  <c r="M5577" i="1"/>
  <c r="M5558" i="1"/>
  <c r="N5553" i="1"/>
  <c r="P5547" i="1"/>
  <c r="L5543" i="1"/>
  <c r="M5538" i="1"/>
  <c r="N5525" i="1"/>
  <c r="L5511" i="1"/>
  <c r="N5505" i="1"/>
  <c r="N5560" i="1"/>
  <c r="M5557" i="1"/>
  <c r="O5547" i="1"/>
  <c r="O5543" i="1"/>
  <c r="N5536" i="1"/>
  <c r="M5525" i="1"/>
  <c r="L5522" i="1"/>
  <c r="M5560" i="1"/>
  <c r="L5557" i="1"/>
  <c r="L5553" i="1"/>
  <c r="M5544" i="1"/>
  <c r="L5541" i="1"/>
  <c r="M5532" i="1"/>
  <c r="M5524" i="1"/>
  <c r="P5509" i="1"/>
  <c r="O5506" i="1"/>
  <c r="M5496" i="1"/>
  <c r="L5493" i="1"/>
  <c r="P5473" i="1"/>
  <c r="P5469" i="1"/>
  <c r="N5451" i="1"/>
  <c r="L5441" i="1"/>
  <c r="M5432" i="1"/>
  <c r="M5424" i="1"/>
  <c r="N5419" i="1"/>
  <c r="O5414" i="1"/>
  <c r="M5400" i="1"/>
  <c r="L5397" i="1"/>
  <c r="L5385" i="1"/>
  <c r="P5381" i="1"/>
  <c r="M5368" i="1"/>
  <c r="N5363" i="1"/>
  <c r="N5494" i="1"/>
  <c r="N5490" i="1"/>
  <c r="O5457" i="1"/>
  <c r="N5434" i="1"/>
  <c r="N5430" i="1"/>
  <c r="P5424" i="1"/>
  <c r="P5400" i="1"/>
  <c r="O5397" i="1"/>
  <c r="N5394" i="1"/>
  <c r="O5385" i="1"/>
  <c r="O5381" i="1"/>
  <c r="P5368" i="1"/>
  <c r="P5364" i="1"/>
  <c r="P5496" i="1"/>
  <c r="P5491" i="1"/>
  <c r="N5457" i="1"/>
  <c r="M5434" i="1"/>
  <c r="M5430" i="1"/>
  <c r="M5398" i="1"/>
  <c r="L5395" i="1"/>
  <c r="P5391" i="1"/>
  <c r="P5387" i="1"/>
  <c r="P5383" i="1"/>
  <c r="O5380" i="1"/>
  <c r="L5371" i="1"/>
  <c r="P5367" i="1"/>
  <c r="O5364" i="1"/>
  <c r="O5496" i="1"/>
  <c r="M5473" i="1"/>
  <c r="M5457" i="1"/>
  <c r="L5434" i="1"/>
  <c r="L5430" i="1"/>
  <c r="L5426" i="1"/>
  <c r="M5413" i="1"/>
  <c r="M5630" i="1"/>
  <c r="M5615" i="1"/>
  <c r="L5604" i="1"/>
  <c r="P5592" i="1"/>
  <c r="O5581" i="1"/>
  <c r="N5574" i="1"/>
  <c r="O5568" i="1"/>
  <c r="O5636" i="1"/>
  <c r="N5592" i="1"/>
  <c r="L5524" i="1"/>
  <c r="N5506" i="1"/>
  <c r="M5566" i="1"/>
  <c r="N5561" i="1"/>
  <c r="N5557" i="1"/>
  <c r="M5542" i="1"/>
  <c r="N5529" i="1"/>
  <c r="O5524" i="1"/>
  <c r="O5559" i="1"/>
  <c r="N5556" i="1"/>
  <c r="P5542" i="1"/>
  <c r="P5538" i="1"/>
  <c r="M5529" i="1"/>
  <c r="N5524" i="1"/>
  <c r="O5511" i="1"/>
  <c r="P5506" i="1"/>
  <c r="N5559" i="1"/>
  <c r="M5556" i="1"/>
  <c r="N5547" i="1"/>
  <c r="N5543" i="1"/>
  <c r="M5536" i="1"/>
  <c r="N5523" i="1"/>
  <c r="L5509" i="1"/>
  <c r="P5505" i="1"/>
  <c r="L5473" i="1"/>
  <c r="L5469" i="1"/>
  <c r="M5464" i="1"/>
  <c r="N5455" i="1"/>
  <c r="M5440" i="1"/>
  <c r="P5413" i="1"/>
  <c r="N5399" i="1"/>
  <c r="M5396" i="1"/>
  <c r="M5392" i="1"/>
  <c r="N5387" i="1"/>
  <c r="L5381" i="1"/>
  <c r="N5371" i="1"/>
  <c r="N5367" i="1"/>
  <c r="O5493" i="1"/>
  <c r="O5473" i="1"/>
  <c r="O5469" i="1"/>
  <c r="P5464" i="1"/>
  <c r="M5451" i="1"/>
  <c r="O5441" i="1"/>
  <c r="P5432" i="1"/>
  <c r="L5424" i="1"/>
  <c r="M5419" i="1"/>
  <c r="N5414" i="1"/>
  <c r="P5392" i="1"/>
  <c r="P5380" i="1"/>
  <c r="P5451" i="1"/>
  <c r="M5394" i="1"/>
  <c r="N5400" i="1"/>
  <c r="O5395" i="1"/>
  <c r="N5392" i="1"/>
  <c r="N5380" i="1"/>
  <c r="L5338" i="1"/>
  <c r="M5333" i="1"/>
  <c r="N5328" i="1"/>
  <c r="O5323" i="1"/>
  <c r="O5319" i="1"/>
  <c r="N5316" i="1"/>
  <c r="N5312" i="1"/>
  <c r="M5309" i="1"/>
  <c r="M5305" i="1"/>
  <c r="L5302" i="1"/>
  <c r="P5298" i="1"/>
  <c r="M5281" i="1"/>
  <c r="L5278" i="1"/>
  <c r="L5274" i="1"/>
  <c r="M5269" i="1"/>
  <c r="L5266" i="1"/>
  <c r="L5262" i="1"/>
  <c r="P5258" i="1"/>
  <c r="O5255" i="1"/>
  <c r="N5252" i="1"/>
  <c r="M5249" i="1"/>
  <c r="L5246" i="1"/>
  <c r="P5242" i="1"/>
  <c r="O5239" i="1"/>
  <c r="N5236" i="1"/>
  <c r="M5233" i="1"/>
  <c r="L5230" i="1"/>
  <c r="M5356" i="1"/>
  <c r="P5341" i="1"/>
  <c r="O5338" i="1"/>
  <c r="L5329" i="1"/>
  <c r="P5325" i="1"/>
  <c r="O5322" i="1"/>
  <c r="N5319" i="1"/>
  <c r="M5316" i="1"/>
  <c r="M5312" i="1"/>
  <c r="L5309" i="1"/>
  <c r="P5305" i="1"/>
  <c r="O5302" i="1"/>
  <c r="N5299" i="1"/>
  <c r="M5296" i="1"/>
  <c r="O5282" i="1"/>
  <c r="N5279" i="1"/>
  <c r="L5273" i="1"/>
  <c r="L5269" i="1"/>
  <c r="P5265" i="1"/>
  <c r="O5262" i="1"/>
  <c r="O5258" i="1"/>
  <c r="N5255" i="1"/>
  <c r="M5252" i="1"/>
  <c r="L5249" i="1"/>
  <c r="P5245" i="1"/>
  <c r="O5242" i="1"/>
  <c r="N5239" i="1"/>
  <c r="M5236" i="1"/>
  <c r="L5233" i="1"/>
  <c r="P5229" i="1"/>
  <c r="L5356" i="1"/>
  <c r="O5341" i="1"/>
  <c r="N5338" i="1"/>
  <c r="L5328" i="1"/>
  <c r="P5324" i="1"/>
  <c r="O5321" i="1"/>
  <c r="N5318" i="1"/>
  <c r="M5315" i="1"/>
  <c r="L5312" i="1"/>
  <c r="P5304" i="1"/>
  <c r="O5301" i="1"/>
  <c r="N5298" i="1"/>
  <c r="O5281" i="1"/>
  <c r="N5278" i="1"/>
  <c r="N5274" i="1"/>
  <c r="N5266" i="1"/>
  <c r="M5259" i="1"/>
  <c r="L5256" i="1"/>
  <c r="P5252" i="1"/>
  <c r="O5249" i="1"/>
  <c r="N5246" i="1"/>
  <c r="M5243" i="1"/>
  <c r="L5240" i="1"/>
  <c r="L5368" i="1"/>
  <c r="P5455" i="1"/>
  <c r="O5424" i="1"/>
  <c r="P5419" i="1"/>
  <c r="L5387" i="1"/>
  <c r="P5363" i="1"/>
  <c r="O5491" i="1"/>
  <c r="P5398" i="1"/>
  <c r="P5394" i="1"/>
  <c r="O5391" i="1"/>
  <c r="O5387" i="1"/>
  <c r="O5383" i="1"/>
  <c r="N5368" i="1"/>
  <c r="N5364" i="1"/>
  <c r="N5356" i="1"/>
  <c r="M5341" i="1"/>
  <c r="M5337" i="1"/>
  <c r="P5326" i="1"/>
  <c r="P5322" i="1"/>
  <c r="P5318" i="1"/>
  <c r="O5315" i="1"/>
  <c r="O5311" i="1"/>
  <c r="N5304" i="1"/>
  <c r="M5301" i="1"/>
  <c r="L5298" i="1"/>
  <c r="M5293" i="1"/>
  <c r="O5283" i="1"/>
  <c r="N5280" i="1"/>
  <c r="M5277" i="1"/>
  <c r="M5273" i="1"/>
  <c r="M5265" i="1"/>
  <c r="L5258" i="1"/>
  <c r="P5254" i="1"/>
  <c r="O5251" i="1"/>
  <c r="N5248" i="1"/>
  <c r="M5245" i="1"/>
  <c r="L5242" i="1"/>
  <c r="P5238" i="1"/>
  <c r="O5235" i="1"/>
  <c r="N5232" i="1"/>
  <c r="M5229" i="1"/>
  <c r="L5341" i="1"/>
  <c r="P5337" i="1"/>
  <c r="O5334" i="1"/>
  <c r="M5328" i="1"/>
  <c r="L5325" i="1"/>
  <c r="P5321" i="1"/>
  <c r="O5318" i="1"/>
  <c r="N5315" i="1"/>
  <c r="N5311" i="1"/>
  <c r="L5305" i="1"/>
  <c r="P5301" i="1"/>
  <c r="O5298" i="1"/>
  <c r="P5281" i="1"/>
  <c r="O5278" i="1"/>
  <c r="L5265" i="1"/>
  <c r="P5257" i="1"/>
  <c r="O5254" i="1"/>
  <c r="N5251" i="1"/>
  <c r="M5248" i="1"/>
  <c r="L5245" i="1"/>
  <c r="P5241" i="1"/>
  <c r="O5238" i="1"/>
  <c r="N5235" i="1"/>
  <c r="M5232" i="1"/>
  <c r="L5229" i="1"/>
  <c r="P5340" i="1"/>
  <c r="O5337" i="1"/>
  <c r="N5334" i="1"/>
  <c r="N5330" i="1"/>
  <c r="M5327" i="1"/>
  <c r="L5324" i="1"/>
  <c r="P5320" i="1"/>
  <c r="O5317" i="1"/>
  <c r="M5311" i="1"/>
  <c r="L5304" i="1"/>
  <c r="P5300" i="1"/>
  <c r="O5297" i="1"/>
  <c r="P5280" i="1"/>
  <c r="O5277" i="1"/>
  <c r="O5273" i="1"/>
  <c r="O5269" i="1"/>
  <c r="O5265" i="1"/>
  <c r="N5262" i="1"/>
  <c r="N5258" i="1"/>
  <c r="L5400" i="1"/>
  <c r="L5491" i="1"/>
  <c r="O5400" i="1"/>
  <c r="L5391" i="1"/>
  <c r="L5383" i="1"/>
  <c r="L5367" i="1"/>
  <c r="L5398" i="1"/>
  <c r="L5394" i="1"/>
  <c r="P5386" i="1"/>
  <c r="L5382" i="1"/>
  <c r="O5367" i="1"/>
  <c r="O5363" i="1"/>
  <c r="P5354" i="1"/>
  <c r="N5340" i="1"/>
  <c r="N5336" i="1"/>
  <c r="L5330" i="1"/>
  <c r="L5326" i="1"/>
  <c r="L5322" i="1"/>
  <c r="L5318" i="1"/>
  <c r="P5310" i="1"/>
  <c r="P5306" i="1"/>
  <c r="O5303" i="1"/>
  <c r="N5300" i="1"/>
  <c r="M5297" i="1"/>
  <c r="P5282" i="1"/>
  <c r="O5279" i="1"/>
  <c r="O5267" i="1"/>
  <c r="N5264" i="1"/>
  <c r="N5260" i="1"/>
  <c r="M5257" i="1"/>
  <c r="L5254" i="1"/>
  <c r="P5250" i="1"/>
  <c r="O5247" i="1"/>
  <c r="N5244" i="1"/>
  <c r="M5241" i="1"/>
  <c r="L5238" i="1"/>
  <c r="P5234" i="1"/>
  <c r="O5231" i="1"/>
  <c r="N5228" i="1"/>
  <c r="O5354" i="1"/>
  <c r="M5340" i="1"/>
  <c r="L5337" i="1"/>
  <c r="P5333" i="1"/>
  <c r="O5330" i="1"/>
  <c r="N5327" i="1"/>
  <c r="M5324" i="1"/>
  <c r="L5321" i="1"/>
  <c r="P5317" i="1"/>
  <c r="P5313" i="1"/>
  <c r="O5310" i="1"/>
  <c r="M5304" i="1"/>
  <c r="L5301" i="1"/>
  <c r="P5297" i="1"/>
  <c r="P5293" i="1"/>
  <c r="L5281" i="1"/>
  <c r="P5277" i="1"/>
  <c r="O5274" i="1"/>
  <c r="N5267" i="1"/>
  <c r="M5264" i="1"/>
  <c r="M5260" i="1"/>
  <c r="L5257" i="1"/>
  <c r="P5253" i="1"/>
  <c r="O5250" i="1"/>
  <c r="N5247" i="1"/>
  <c r="M5244" i="1"/>
  <c r="L5241" i="1"/>
  <c r="P5237" i="1"/>
  <c r="O5234" i="1"/>
  <c r="N5231" i="1"/>
  <c r="P5396" i="1"/>
  <c r="M5371" i="1"/>
  <c r="L5364" i="1"/>
  <c r="N5397" i="1"/>
  <c r="P5494" i="1"/>
  <c r="M5397" i="1"/>
  <c r="M5385" i="1"/>
  <c r="M5381" i="1"/>
  <c r="O5371" i="1"/>
  <c r="L5354" i="1"/>
  <c r="O5339" i="1"/>
  <c r="L5334" i="1"/>
  <c r="M5329" i="1"/>
  <c r="M5325" i="1"/>
  <c r="N5320" i="1"/>
  <c r="M5317" i="1"/>
  <c r="M5313" i="1"/>
  <c r="L5310" i="1"/>
  <c r="L5306" i="1"/>
  <c r="P5302" i="1"/>
  <c r="O5299" i="1"/>
  <c r="N5296" i="1"/>
  <c r="L5282" i="1"/>
  <c r="P5278" i="1"/>
  <c r="P5274" i="1"/>
  <c r="P5266" i="1"/>
  <c r="P5262" i="1"/>
  <c r="O5259" i="1"/>
  <c r="N5256" i="1"/>
  <c r="M5253" i="1"/>
  <c r="L5250" i="1"/>
  <c r="P5246" i="1"/>
  <c r="O5243" i="1"/>
  <c r="N5240" i="1"/>
  <c r="M5237" i="1"/>
  <c r="L5234" i="1"/>
  <c r="P5230" i="1"/>
  <c r="N5339" i="1"/>
  <c r="M5336" i="1"/>
  <c r="L5333" i="1"/>
  <c r="P5329" i="1"/>
  <c r="O5326" i="1"/>
  <c r="N5323" i="1"/>
  <c r="M5320" i="1"/>
  <c r="L5317" i="1"/>
  <c r="L5313" i="1"/>
  <c r="P5309" i="1"/>
  <c r="O5306" i="1"/>
  <c r="N5303" i="1"/>
  <c r="M5300" i="1"/>
  <c r="L5297" i="1"/>
  <c r="L5293" i="1"/>
  <c r="N5283" i="1"/>
  <c r="M5280" i="1"/>
  <c r="L5277" i="1"/>
  <c r="P5273" i="1"/>
  <c r="P5269" i="1"/>
  <c r="O5266" i="1"/>
  <c r="N5259" i="1"/>
  <c r="M5256" i="1"/>
  <c r="L5253" i="1"/>
  <c r="P5249" i="1"/>
  <c r="O5246" i="1"/>
  <c r="N5243" i="1"/>
  <c r="M5240" i="1"/>
  <c r="L5237" i="1"/>
  <c r="P5233" i="1"/>
  <c r="O5230" i="1"/>
  <c r="P5356" i="1"/>
  <c r="M5339" i="1"/>
  <c r="L5336" i="1"/>
  <c r="P5328" i="1"/>
  <c r="O5325" i="1"/>
  <c r="N5322" i="1"/>
  <c r="M5319" i="1"/>
  <c r="L5316" i="1"/>
  <c r="P5312" i="1"/>
  <c r="O5309" i="1"/>
  <c r="O5305" i="1"/>
  <c r="N5302" i="1"/>
  <c r="M5299" i="1"/>
  <c r="L5296" i="1"/>
  <c r="N5282" i="1"/>
  <c r="M5279" i="1"/>
  <c r="M5267" i="1"/>
  <c r="L5264" i="1"/>
  <c r="L5260" i="1"/>
  <c r="P5256" i="1"/>
  <c r="O5253" i="1"/>
  <c r="N5250" i="1"/>
  <c r="M5247" i="1"/>
  <c r="L5244" i="1"/>
  <c r="P5240" i="1"/>
  <c r="O5237" i="1"/>
  <c r="N5234" i="1"/>
  <c r="M5231" i="1"/>
  <c r="L5228" i="1"/>
  <c r="M5354" i="1"/>
  <c r="P5339" i="1"/>
  <c r="O5336" i="1"/>
  <c r="P5327" i="1"/>
  <c r="O5324" i="1"/>
  <c r="N5321" i="1"/>
  <c r="M5318" i="1"/>
  <c r="L5315" i="1"/>
  <c r="P5311" i="1"/>
  <c r="P5303" i="1"/>
  <c r="O5300" i="1"/>
  <c r="N5297" i="1"/>
  <c r="N5293" i="1"/>
  <c r="L5283" i="1"/>
  <c r="P5279" i="1"/>
  <c r="M5266" i="1"/>
  <c r="M5262" i="1"/>
  <c r="L5259" i="1"/>
  <c r="N5354" i="1"/>
  <c r="O5329" i="1"/>
  <c r="P5316" i="1"/>
  <c r="L5300" i="1"/>
  <c r="O5293" i="1"/>
  <c r="M5283" i="1"/>
  <c r="P5264" i="1"/>
  <c r="M5255" i="1"/>
  <c r="P5248" i="1"/>
  <c r="N5242" i="1"/>
  <c r="P5236" i="1"/>
  <c r="P5232" i="1"/>
  <c r="P5228" i="1"/>
  <c r="M5338" i="1"/>
  <c r="N5333" i="1"/>
  <c r="O5328" i="1"/>
  <c r="P5323" i="1"/>
  <c r="P5319" i="1"/>
  <c r="P5315" i="1"/>
  <c r="L5311" i="1"/>
  <c r="M5306" i="1"/>
  <c r="M5302" i="1"/>
  <c r="M5298" i="1"/>
  <c r="N5281" i="1"/>
  <c r="N5277" i="1"/>
  <c r="L5267" i="1"/>
  <c r="N5257" i="1"/>
  <c r="M5254" i="1"/>
  <c r="L5251" i="1"/>
  <c r="P5247" i="1"/>
  <c r="O5244" i="1"/>
  <c r="N5241" i="1"/>
  <c r="M5238" i="1"/>
  <c r="L5235" i="1"/>
  <c r="P5231" i="1"/>
  <c r="O5228" i="1"/>
  <c r="N5220" i="1"/>
  <c r="M5217" i="1"/>
  <c r="L5214" i="1"/>
  <c r="P5210" i="1"/>
  <c r="O5207" i="1"/>
  <c r="O5203" i="1"/>
  <c r="N5200" i="1"/>
  <c r="O5195" i="1"/>
  <c r="P5186" i="1"/>
  <c r="O5183" i="1"/>
  <c r="N5180" i="1"/>
  <c r="L5174" i="1"/>
  <c r="P5170" i="1"/>
  <c r="O5167" i="1"/>
  <c r="N5164" i="1"/>
  <c r="M5161" i="1"/>
  <c r="L5158" i="1"/>
  <c r="P5154" i="1"/>
  <c r="O5151" i="1"/>
  <c r="L5134" i="1"/>
  <c r="M5117" i="1"/>
  <c r="M5093" i="1"/>
  <c r="M5220" i="1"/>
  <c r="L5217" i="1"/>
  <c r="P5213" i="1"/>
  <c r="O5210" i="1"/>
  <c r="N5207" i="1"/>
  <c r="O5202" i="1"/>
  <c r="L5185" i="1"/>
  <c r="P5181" i="1"/>
  <c r="O5178" i="1"/>
  <c r="O5174" i="1"/>
  <c r="O5170" i="1"/>
  <c r="N5167" i="1"/>
  <c r="M5164" i="1"/>
  <c r="L5161" i="1"/>
  <c r="P5157" i="1"/>
  <c r="O5154" i="1"/>
  <c r="N5151" i="1"/>
  <c r="P5133" i="1"/>
  <c r="M5124" i="1"/>
  <c r="M5219" i="1"/>
  <c r="L5216" i="1"/>
  <c r="P5212" i="1"/>
  <c r="O5209" i="1"/>
  <c r="P5200" i="1"/>
  <c r="M5187" i="1"/>
  <c r="L5184" i="1"/>
  <c r="P5180" i="1"/>
  <c r="P5176" i="1"/>
  <c r="P5172" i="1"/>
  <c r="O5169" i="1"/>
  <c r="N5166" i="1"/>
  <c r="M5163" i="1"/>
  <c r="L5160" i="1"/>
  <c r="P5156" i="1"/>
  <c r="O5153" i="1"/>
  <c r="O5149" i="1"/>
  <c r="M5139" i="1"/>
  <c r="N5122" i="1"/>
  <c r="O5117" i="1"/>
  <c r="N5102" i="1"/>
  <c r="P5219" i="1"/>
  <c r="O5216" i="1"/>
  <c r="N5213" i="1"/>
  <c r="M5210" i="1"/>
  <c r="L5207" i="1"/>
  <c r="L5203" i="1"/>
  <c r="L5195" i="1"/>
  <c r="M5186" i="1"/>
  <c r="L5183" i="1"/>
  <c r="P5179" i="1"/>
  <c r="O5176" i="1"/>
  <c r="M5170" i="1"/>
  <c r="L5167" i="1"/>
  <c r="P5163" i="1"/>
  <c r="O5160" i="1"/>
  <c r="N5157" i="1"/>
  <c r="M5154" i="1"/>
  <c r="M5150" i="1"/>
  <c r="P5139" i="1"/>
  <c r="O5136" i="1"/>
  <c r="L5127" i="1"/>
  <c r="L5119" i="1"/>
  <c r="M5114" i="1"/>
  <c r="L5099" i="1"/>
  <c r="M5094" i="1"/>
  <c r="N5089" i="1"/>
  <c r="O5333" i="1"/>
  <c r="N5326" i="1"/>
  <c r="P5296" i="1"/>
  <c r="L5280" i="1"/>
  <c r="N5254" i="1"/>
  <c r="L5248" i="1"/>
  <c r="O5241" i="1"/>
  <c r="L5236" i="1"/>
  <c r="L5232" i="1"/>
  <c r="N5341" i="1"/>
  <c r="N5337" i="1"/>
  <c r="L5327" i="1"/>
  <c r="L5323" i="1"/>
  <c r="L5319" i="1"/>
  <c r="M5310" i="1"/>
  <c r="N5305" i="1"/>
  <c r="N5301" i="1"/>
  <c r="O5296" i="1"/>
  <c r="O5280" i="1"/>
  <c r="N5265" i="1"/>
  <c r="O5260" i="1"/>
  <c r="O5256" i="1"/>
  <c r="N5253" i="1"/>
  <c r="M5250" i="1"/>
  <c r="L5247" i="1"/>
  <c r="P5243" i="1"/>
  <c r="O5240" i="1"/>
  <c r="N5237" i="1"/>
  <c r="M5234" i="1"/>
  <c r="L5231" i="1"/>
  <c r="O5219" i="1"/>
  <c r="N5216" i="1"/>
  <c r="M5213" i="1"/>
  <c r="L5210" i="1"/>
  <c r="P5202" i="1"/>
  <c r="M5189" i="1"/>
  <c r="L5186" i="1"/>
  <c r="P5182" i="1"/>
  <c r="O5179" i="1"/>
  <c r="N5176" i="1"/>
  <c r="L5170" i="1"/>
  <c r="P5166" i="1"/>
  <c r="O5163" i="1"/>
  <c r="N5160" i="1"/>
  <c r="M5157" i="1"/>
  <c r="L5154" i="1"/>
  <c r="P5150" i="1"/>
  <c r="M5133" i="1"/>
  <c r="N5124" i="1"/>
  <c r="N5219" i="1"/>
  <c r="M5216" i="1"/>
  <c r="L5213" i="1"/>
  <c r="P5209" i="1"/>
  <c r="N5187" i="1"/>
  <c r="M5184" i="1"/>
  <c r="L5181" i="1"/>
  <c r="P5169" i="1"/>
  <c r="O5166" i="1"/>
  <c r="N5163" i="1"/>
  <c r="M5160" i="1"/>
  <c r="L5157" i="1"/>
  <c r="P5153" i="1"/>
  <c r="O5150" i="1"/>
  <c r="M5136" i="1"/>
  <c r="L5133" i="1"/>
  <c r="N5119" i="1"/>
  <c r="N5099" i="1"/>
  <c r="O5094" i="1"/>
  <c r="N5218" i="1"/>
  <c r="M5215" i="1"/>
  <c r="L5212" i="1"/>
  <c r="P5208" i="1"/>
  <c r="L5200" i="1"/>
  <c r="M5195" i="1"/>
  <c r="N5186" i="1"/>
  <c r="M5183" i="1"/>
  <c r="L5180" i="1"/>
  <c r="L5176" i="1"/>
  <c r="L5172" i="1"/>
  <c r="P5168" i="1"/>
  <c r="O5165" i="1"/>
  <c r="N5162" i="1"/>
  <c r="M5159" i="1"/>
  <c r="L5156" i="1"/>
  <c r="N5134" i="1"/>
  <c r="P5124" i="1"/>
  <c r="N5106" i="1"/>
  <c r="L5219" i="1"/>
  <c r="P5215" i="1"/>
  <c r="O5212" i="1"/>
  <c r="N5209" i="1"/>
  <c r="M5202" i="1"/>
  <c r="N5189" i="1"/>
  <c r="N5185" i="1"/>
  <c r="M5182" i="1"/>
  <c r="L5179" i="1"/>
  <c r="P5175" i="1"/>
  <c r="O5172" i="1"/>
  <c r="N5169" i="1"/>
  <c r="M5166" i="1"/>
  <c r="L5163" i="1"/>
  <c r="P5159" i="1"/>
  <c r="O5156" i="1"/>
  <c r="N5153" i="1"/>
  <c r="N5149" i="1"/>
  <c r="L5139" i="1"/>
  <c r="M5122" i="1"/>
  <c r="M5102" i="1"/>
  <c r="N5093" i="1"/>
  <c r="L5089" i="1"/>
  <c r="N5079" i="1"/>
  <c r="M5076" i="1"/>
  <c r="L5073" i="1"/>
  <c r="M5064" i="1"/>
  <c r="L5061" i="1"/>
  <c r="P5057" i="1"/>
  <c r="M5048" i="1"/>
  <c r="M5044" i="1"/>
  <c r="L5041" i="1"/>
  <c r="P5037" i="1"/>
  <c r="O5034" i="1"/>
  <c r="N5031" i="1"/>
  <c r="M5228" i="1"/>
  <c r="L5340" i="1"/>
  <c r="M5323" i="1"/>
  <c r="O5313" i="1"/>
  <c r="N5306" i="1"/>
  <c r="P5260" i="1"/>
  <c r="L5252" i="1"/>
  <c r="O5245" i="1"/>
  <c r="M5239" i="1"/>
  <c r="M5235" i="1"/>
  <c r="N5230" i="1"/>
  <c r="O5356" i="1"/>
  <c r="O5340" i="1"/>
  <c r="M5330" i="1"/>
  <c r="M5326" i="1"/>
  <c r="M5322" i="1"/>
  <c r="N5317" i="1"/>
  <c r="N5313" i="1"/>
  <c r="N5309" i="1"/>
  <c r="O5304" i="1"/>
  <c r="P5299" i="1"/>
  <c r="P5283" i="1"/>
  <c r="L5279" i="1"/>
  <c r="M5274" i="1"/>
  <c r="N5269" i="1"/>
  <c r="O5264" i="1"/>
  <c r="P5259" i="1"/>
  <c r="P5255" i="1"/>
  <c r="O5252" i="1"/>
  <c r="N5249" i="1"/>
  <c r="M5246" i="1"/>
  <c r="L5243" i="1"/>
  <c r="P5239" i="1"/>
  <c r="O5236" i="1"/>
  <c r="N5233" i="1"/>
  <c r="M5230" i="1"/>
  <c r="P5218" i="1"/>
  <c r="O5215" i="1"/>
  <c r="N5212" i="1"/>
  <c r="M5209" i="1"/>
  <c r="L5202" i="1"/>
  <c r="M5185" i="1"/>
  <c r="L5182" i="1"/>
  <c r="P5178" i="1"/>
  <c r="O5175" i="1"/>
  <c r="N5172" i="1"/>
  <c r="M5169" i="1"/>
  <c r="L5166" i="1"/>
  <c r="P5162" i="1"/>
  <c r="O5159" i="1"/>
  <c r="N5156" i="1"/>
  <c r="M5153" i="1"/>
  <c r="L5150" i="1"/>
  <c r="N5136" i="1"/>
  <c r="O5127" i="1"/>
  <c r="P5122" i="1"/>
  <c r="O5119" i="1"/>
  <c r="P5114" i="1"/>
  <c r="P5110" i="1"/>
  <c r="P5106" i="1"/>
  <c r="P5102" i="1"/>
  <c r="O5099" i="1"/>
  <c r="P5094" i="1"/>
  <c r="O5218" i="1"/>
  <c r="N5215" i="1"/>
  <c r="M5212" i="1"/>
  <c r="L5209" i="1"/>
  <c r="M5200" i="1"/>
  <c r="N5195" i="1"/>
  <c r="P5189" i="1"/>
  <c r="O5186" i="1"/>
  <c r="N5183" i="1"/>
  <c r="M5180" i="1"/>
  <c r="M5176" i="1"/>
  <c r="M5172" i="1"/>
  <c r="L5169" i="1"/>
  <c r="P5165" i="1"/>
  <c r="O5162" i="1"/>
  <c r="N5159" i="1"/>
  <c r="M5156" i="1"/>
  <c r="L5153" i="1"/>
  <c r="P5149" i="1"/>
  <c r="N5127" i="1"/>
  <c r="O5122" i="1"/>
  <c r="P5117" i="1"/>
  <c r="O5114" i="1"/>
  <c r="O5110" i="1"/>
  <c r="O5106" i="1"/>
  <c r="O5102" i="1"/>
  <c r="P5093" i="1"/>
  <c r="P5089" i="1"/>
  <c r="P5220" i="1"/>
  <c r="O5217" i="1"/>
  <c r="N5214" i="1"/>
  <c r="M5211" i="1"/>
  <c r="L5208" i="1"/>
  <c r="M5203" i="1"/>
  <c r="O5189" i="1"/>
  <c r="O5185" i="1"/>
  <c r="N5182" i="1"/>
  <c r="M5179" i="1"/>
  <c r="M5175" i="1"/>
  <c r="M5171" i="1"/>
  <c r="L5168" i="1"/>
  <c r="P5164" i="1"/>
  <c r="O5161" i="1"/>
  <c r="N5158" i="1"/>
  <c r="M5155" i="1"/>
  <c r="M5151" i="1"/>
  <c r="P5136" i="1"/>
  <c r="O5133" i="1"/>
  <c r="L5124" i="1"/>
  <c r="M5119" i="1"/>
  <c r="N5110" i="1"/>
  <c r="M5099" i="1"/>
  <c r="N5094" i="1"/>
  <c r="M5218" i="1"/>
  <c r="L5215" i="1"/>
  <c r="P5211" i="1"/>
  <c r="O5208" i="1"/>
  <c r="P5187" i="1"/>
  <c r="O5184" i="1"/>
  <c r="N5181" i="1"/>
  <c r="M5178" i="1"/>
  <c r="P5336" i="1"/>
  <c r="L5320" i="1"/>
  <c r="N5310" i="1"/>
  <c r="M5303" i="1"/>
  <c r="O5257" i="1"/>
  <c r="M5251" i="1"/>
  <c r="P5244" i="1"/>
  <c r="N5238" i="1"/>
  <c r="O5233" i="1"/>
  <c r="O5229" i="1"/>
  <c r="L5339" i="1"/>
  <c r="M5334" i="1"/>
  <c r="N5329" i="1"/>
  <c r="N5325" i="1"/>
  <c r="O5320" i="1"/>
  <c r="O5316" i="1"/>
  <c r="O5312" i="1"/>
  <c r="L5303" i="1"/>
  <c r="L5299" i="1"/>
  <c r="M5282" i="1"/>
  <c r="M5278" i="1"/>
  <c r="N5273" i="1"/>
  <c r="P5267" i="1"/>
  <c r="M5258" i="1"/>
  <c r="L5255" i="1"/>
  <c r="P5251" i="1"/>
  <c r="O5248" i="1"/>
  <c r="N5245" i="1"/>
  <c r="M5242" i="1"/>
  <c r="L5239" i="1"/>
  <c r="P5235" i="1"/>
  <c r="O5232" i="1"/>
  <c r="N5229" i="1"/>
  <c r="L5218" i="1"/>
  <c r="P5214" i="1"/>
  <c r="O5211" i="1"/>
  <c r="N5208" i="1"/>
  <c r="O5187" i="1"/>
  <c r="N5184" i="1"/>
  <c r="M5181" i="1"/>
  <c r="L5178" i="1"/>
  <c r="P5174" i="1"/>
  <c r="O5171" i="1"/>
  <c r="N5168" i="1"/>
  <c r="M5165" i="1"/>
  <c r="L5162" i="1"/>
  <c r="P5158" i="1"/>
  <c r="O5155" i="1"/>
  <c r="M5149" i="1"/>
  <c r="O5139" i="1"/>
  <c r="P5134" i="1"/>
  <c r="L5122" i="1"/>
  <c r="L5114" i="1"/>
  <c r="L5110" i="1"/>
  <c r="L5106" i="1"/>
  <c r="L5102" i="1"/>
  <c r="L5094" i="1"/>
  <c r="M5089" i="1"/>
  <c r="P5217" i="1"/>
  <c r="O5214" i="1"/>
  <c r="N5211" i="1"/>
  <c r="M5208" i="1"/>
  <c r="N5203" i="1"/>
  <c r="L5189" i="1"/>
  <c r="P5185" i="1"/>
  <c r="O5182" i="1"/>
  <c r="N5179" i="1"/>
  <c r="N5175" i="1"/>
  <c r="N5171" i="1"/>
  <c r="M5168" i="1"/>
  <c r="L5165" i="1"/>
  <c r="P5161" i="1"/>
  <c r="O5158" i="1"/>
  <c r="N5155" i="1"/>
  <c r="L5149" i="1"/>
  <c r="N5139" i="1"/>
  <c r="O5134" i="1"/>
  <c r="L5117" i="1"/>
  <c r="L5093" i="1"/>
  <c r="L5220" i="1"/>
  <c r="P5216" i="1"/>
  <c r="O5213" i="1"/>
  <c r="N5210" i="1"/>
  <c r="M5207" i="1"/>
  <c r="N5202" i="1"/>
  <c r="P5184" i="1"/>
  <c r="O5181" i="1"/>
  <c r="N5178" i="1"/>
  <c r="N5174" i="1"/>
  <c r="N5170" i="1"/>
  <c r="M5167" i="1"/>
  <c r="L5164" i="1"/>
  <c r="P5160" i="1"/>
  <c r="O5157" i="1"/>
  <c r="N5154" i="1"/>
  <c r="N5150" i="1"/>
  <c r="L5136" i="1"/>
  <c r="M5127" i="1"/>
  <c r="N5114" i="1"/>
  <c r="O5093" i="1"/>
  <c r="O5089" i="1"/>
  <c r="O5220" i="1"/>
  <c r="N5217" i="1"/>
  <c r="M5214" i="1"/>
  <c r="L5211" i="1"/>
  <c r="P5207" i="1"/>
  <c r="P5203" i="1"/>
  <c r="O5200" i="1"/>
  <c r="P5195" i="1"/>
  <c r="L5187" i="1"/>
  <c r="P5183" i="1"/>
  <c r="O5180" i="1"/>
  <c r="M5174" i="1"/>
  <c r="L5171" i="1"/>
  <c r="P5167" i="1"/>
  <c r="O5164" i="1"/>
  <c r="N5161" i="1"/>
  <c r="M5158" i="1"/>
  <c r="L5155" i="1"/>
  <c r="L5151" i="1"/>
  <c r="N5133" i="1"/>
  <c r="P5127" i="1"/>
  <c r="O5124" i="1"/>
  <c r="P5119" i="1"/>
  <c r="M5110" i="1"/>
  <c r="P5099" i="1"/>
  <c r="N5087" i="1"/>
  <c r="P5077" i="1"/>
  <c r="O5074" i="1"/>
  <c r="N5071" i="1"/>
  <c r="P5065" i="1"/>
  <c r="O5062" i="1"/>
  <c r="N5059" i="1"/>
  <c r="O5046" i="1"/>
  <c r="O5042" i="1"/>
  <c r="M5036" i="1"/>
  <c r="L5033" i="1"/>
  <c r="P5029" i="1"/>
  <c r="O5026" i="1"/>
  <c r="N5023" i="1"/>
  <c r="M5020" i="1"/>
  <c r="L5017" i="1"/>
  <c r="P5013" i="1"/>
  <c r="O5010" i="1"/>
  <c r="N5007" i="1"/>
  <c r="M5004" i="1"/>
  <c r="L5001" i="1"/>
  <c r="P4997" i="1"/>
  <c r="O4994" i="1"/>
  <c r="M4984" i="1"/>
  <c r="M4980" i="1"/>
  <c r="O4966" i="1"/>
  <c r="N4963" i="1"/>
  <c r="N4959" i="1"/>
  <c r="M4956" i="1"/>
  <c r="M4948" i="1"/>
  <c r="L4945" i="1"/>
  <c r="L4941" i="1"/>
  <c r="P4937" i="1"/>
  <c r="P4933" i="1"/>
  <c r="O4930" i="1"/>
  <c r="N4927" i="1"/>
  <c r="N4923" i="1"/>
  <c r="N4911" i="1"/>
  <c r="M4908" i="1"/>
  <c r="L4901" i="1"/>
  <c r="P4897" i="1"/>
  <c r="P4893" i="1"/>
  <c r="O4890" i="1"/>
  <c r="L4881" i="1"/>
  <c r="L5175" i="1"/>
  <c r="N5165" i="1"/>
  <c r="P5151" i="1"/>
  <c r="O5078" i="1"/>
  <c r="M5072" i="1"/>
  <c r="L5065" i="1"/>
  <c r="O5058" i="1"/>
  <c r="N5047" i="1"/>
  <c r="M5040" i="1"/>
  <c r="N5035" i="1"/>
  <c r="L5029" i="1"/>
  <c r="L5025" i="1"/>
  <c r="L5021" i="1"/>
  <c r="M5016" i="1"/>
  <c r="M5012" i="1"/>
  <c r="M5008" i="1"/>
  <c r="N5003" i="1"/>
  <c r="N4999" i="1"/>
  <c r="N4995" i="1"/>
  <c r="N4983" i="1"/>
  <c r="L4973" i="1"/>
  <c r="O4958" i="1"/>
  <c r="P4949" i="1"/>
  <c r="P4945" i="1"/>
  <c r="M4936" i="1"/>
  <c r="N4931" i="1"/>
  <c r="O4926" i="1"/>
  <c r="P4921" i="1"/>
  <c r="P4917" i="1"/>
  <c r="L4909" i="1"/>
  <c r="M4900" i="1"/>
  <c r="M4896" i="1"/>
  <c r="N4891" i="1"/>
  <c r="M4880" i="1"/>
  <c r="L4877" i="1"/>
  <c r="P4873" i="1"/>
  <c r="O4870" i="1"/>
  <c r="M4860" i="1"/>
  <c r="L4857" i="1"/>
  <c r="P4853" i="1"/>
  <c r="O4850" i="1"/>
  <c r="N4847" i="1"/>
  <c r="N4843" i="1"/>
  <c r="M4840" i="1"/>
  <c r="M4836" i="1"/>
  <c r="O4822" i="1"/>
  <c r="O4818" i="1"/>
  <c r="M5087" i="1"/>
  <c r="N5078" i="1"/>
  <c r="M5075" i="1"/>
  <c r="L5072" i="1"/>
  <c r="L5064" i="1"/>
  <c r="P5060" i="1"/>
  <c r="O5057" i="1"/>
  <c r="L5048" i="1"/>
  <c r="L5044" i="1"/>
  <c r="P5040" i="1"/>
  <c r="O5037" i="1"/>
  <c r="N5034" i="1"/>
  <c r="M5031" i="1"/>
  <c r="L5028" i="1"/>
  <c r="P5024" i="1"/>
  <c r="O5021" i="1"/>
  <c r="N5018" i="1"/>
  <c r="M5015" i="1"/>
  <c r="L5012" i="1"/>
  <c r="P5008" i="1"/>
  <c r="O5005" i="1"/>
  <c r="N5002" i="1"/>
  <c r="M4999" i="1"/>
  <c r="L4996" i="1"/>
  <c r="P4992" i="1"/>
  <c r="O4989" i="1"/>
  <c r="N4986" i="1"/>
  <c r="M4983" i="1"/>
  <c r="L4980" i="1"/>
  <c r="L4976" i="1"/>
  <c r="P4972" i="1"/>
  <c r="P4960" i="1"/>
  <c r="O4957" i="1"/>
  <c r="N4950" i="1"/>
  <c r="M4947" i="1"/>
  <c r="L4944" i="1"/>
  <c r="P4936" i="1"/>
  <c r="O4933" i="1"/>
  <c r="N4930" i="1"/>
  <c r="M4927" i="1"/>
  <c r="M4923" i="1"/>
  <c r="M4911" i="1"/>
  <c r="L4908" i="1"/>
  <c r="L4900" i="1"/>
  <c r="P4896" i="1"/>
  <c r="O4893" i="1"/>
  <c r="N4890" i="1"/>
  <c r="P4880" i="1"/>
  <c r="O4877" i="1"/>
  <c r="N4874" i="1"/>
  <c r="M4871" i="1"/>
  <c r="L4868" i="1"/>
  <c r="P4860" i="1"/>
  <c r="O4857" i="1"/>
  <c r="N4854" i="1"/>
  <c r="N4850" i="1"/>
  <c r="M4847" i="1"/>
  <c r="M4843" i="1"/>
  <c r="L4840" i="1"/>
  <c r="L4836" i="1"/>
  <c r="L4832" i="1"/>
  <c r="N4818" i="1"/>
  <c r="M5078" i="1"/>
  <c r="L5075" i="1"/>
  <c r="P5071" i="1"/>
  <c r="P5059" i="1"/>
  <c r="L5047" i="1"/>
  <c r="P5043" i="1"/>
  <c r="O5040" i="1"/>
  <c r="O5036" i="1"/>
  <c r="N5033" i="1"/>
  <c r="M5030" i="1"/>
  <c r="L5027" i="1"/>
  <c r="P5023" i="1"/>
  <c r="O5020" i="1"/>
  <c r="N5017" i="1"/>
  <c r="M5014" i="1"/>
  <c r="L5011" i="1"/>
  <c r="P5007" i="1"/>
  <c r="O5004" i="1"/>
  <c r="N5001" i="1"/>
  <c r="M4998" i="1"/>
  <c r="L4995" i="1"/>
  <c r="P4983" i="1"/>
  <c r="O4980" i="1"/>
  <c r="O4976" i="1"/>
  <c r="O4972" i="1"/>
  <c r="L4963" i="1"/>
  <c r="P4959" i="1"/>
  <c r="O4956" i="1"/>
  <c r="O4952" i="1"/>
  <c r="O4948" i="1"/>
  <c r="N4945" i="1"/>
  <c r="N4937" i="1"/>
  <c r="L4931" i="1"/>
  <c r="P4927" i="1"/>
  <c r="O4924" i="1"/>
  <c r="N4921" i="1"/>
  <c r="P4911" i="1"/>
  <c r="O4908" i="1"/>
  <c r="O4900" i="1"/>
  <c r="N4897" i="1"/>
  <c r="N4893" i="1"/>
  <c r="M4890" i="1"/>
  <c r="N4881" i="1"/>
  <c r="M4878" i="1"/>
  <c r="L4875" i="1"/>
  <c r="P4871" i="1"/>
  <c r="O4868" i="1"/>
  <c r="P4855" i="1"/>
  <c r="P4851" i="1"/>
  <c r="O4848" i="1"/>
  <c r="M4842" i="1"/>
  <c r="L4839" i="1"/>
  <c r="P4835" i="1"/>
  <c r="O4832" i="1"/>
  <c r="M4822" i="1"/>
  <c r="N4817" i="1"/>
  <c r="N5080" i="1"/>
  <c r="M5077" i="1"/>
  <c r="L5074" i="1"/>
  <c r="M5065" i="1"/>
  <c r="M5061" i="1"/>
  <c r="M5162" i="1"/>
  <c r="M5106" i="1"/>
  <c r="L5077" i="1"/>
  <c r="L5057" i="1"/>
  <c r="P5033" i="1"/>
  <c r="M5028" i="1"/>
  <c r="M5024" i="1"/>
  <c r="N5019" i="1"/>
  <c r="N5015" i="1"/>
  <c r="N5011" i="1"/>
  <c r="O5006" i="1"/>
  <c r="O5002" i="1"/>
  <c r="O4998" i="1"/>
  <c r="P4993" i="1"/>
  <c r="P4989" i="1"/>
  <c r="O4986" i="1"/>
  <c r="P4981" i="1"/>
  <c r="M4976" i="1"/>
  <c r="M4972" i="1"/>
  <c r="P4961" i="1"/>
  <c r="P4957" i="1"/>
  <c r="M4952" i="1"/>
  <c r="L4949" i="1"/>
  <c r="M4944" i="1"/>
  <c r="N4935" i="1"/>
  <c r="P4929" i="1"/>
  <c r="L4921" i="1"/>
  <c r="L4917" i="1"/>
  <c r="M4912" i="1"/>
  <c r="N4907" i="1"/>
  <c r="N4899" i="1"/>
  <c r="N4879" i="1"/>
  <c r="M4876" i="1"/>
  <c r="L4873" i="1"/>
  <c r="P4869" i="1"/>
  <c r="P4865" i="1"/>
  <c r="O4862" i="1"/>
  <c r="M4856" i="1"/>
  <c r="L4853" i="1"/>
  <c r="P4849" i="1"/>
  <c r="O4846" i="1"/>
  <c r="O4842" i="1"/>
  <c r="N4839" i="1"/>
  <c r="N4835" i="1"/>
  <c r="P4829" i="1"/>
  <c r="P4817" i="1"/>
  <c r="P5080" i="1"/>
  <c r="O5077" i="1"/>
  <c r="N5074" i="1"/>
  <c r="M5071" i="1"/>
  <c r="L5060" i="1"/>
  <c r="M5047" i="1"/>
  <c r="M5043" i="1"/>
  <c r="L5040" i="1"/>
  <c r="P5036" i="1"/>
  <c r="O5033" i="1"/>
  <c r="N5030" i="1"/>
  <c r="M5027" i="1"/>
  <c r="L5024" i="1"/>
  <c r="P5020" i="1"/>
  <c r="O5017" i="1"/>
  <c r="N5014" i="1"/>
  <c r="M5011" i="1"/>
  <c r="L5008" i="1"/>
  <c r="P5004" i="1"/>
  <c r="O5001" i="1"/>
  <c r="N4998" i="1"/>
  <c r="M4995" i="1"/>
  <c r="L4992" i="1"/>
  <c r="P4988" i="1"/>
  <c r="O4985" i="1"/>
  <c r="L4972" i="1"/>
  <c r="M4963" i="1"/>
  <c r="L4960" i="1"/>
  <c r="P4956" i="1"/>
  <c r="P4952" i="1"/>
  <c r="O4949" i="1"/>
  <c r="N4946" i="1"/>
  <c r="M4943" i="1"/>
  <c r="L4936" i="1"/>
  <c r="P4932" i="1"/>
  <c r="O4929" i="1"/>
  <c r="N4926" i="1"/>
  <c r="N4922" i="1"/>
  <c r="N4910" i="1"/>
  <c r="M4907" i="1"/>
  <c r="N4902" i="1"/>
  <c r="M4899" i="1"/>
  <c r="L4896" i="1"/>
  <c r="P4892" i="1"/>
  <c r="L4880" i="1"/>
  <c r="P4876" i="1"/>
  <c r="O4873" i="1"/>
  <c r="N4870" i="1"/>
  <c r="L4860" i="1"/>
  <c r="P4856" i="1"/>
  <c r="O4853" i="1"/>
  <c r="O4849" i="1"/>
  <c r="N4846" i="1"/>
  <c r="N4842" i="1"/>
  <c r="M4839" i="1"/>
  <c r="M4835" i="1"/>
  <c r="N4822" i="1"/>
  <c r="O4817" i="1"/>
  <c r="O5080" i="1"/>
  <c r="N5077" i="1"/>
  <c r="M5074" i="1"/>
  <c r="L5071" i="1"/>
  <c r="M5062" i="1"/>
  <c r="L5059" i="1"/>
  <c r="M5046" i="1"/>
  <c r="L5043" i="1"/>
  <c r="P5035" i="1"/>
  <c r="O5032" i="1"/>
  <c r="N5029" i="1"/>
  <c r="M5026" i="1"/>
  <c r="L5023" i="1"/>
  <c r="P5019" i="1"/>
  <c r="O5016" i="1"/>
  <c r="N5013" i="1"/>
  <c r="M5010" i="1"/>
  <c r="L5007" i="1"/>
  <c r="P5003" i="1"/>
  <c r="O5000" i="1"/>
  <c r="N4997" i="1"/>
  <c r="M4994" i="1"/>
  <c r="M4986" i="1"/>
  <c r="L4983" i="1"/>
  <c r="M4966" i="1"/>
  <c r="L4959" i="1"/>
  <c r="P4947" i="1"/>
  <c r="O4944" i="1"/>
  <c r="N4941" i="1"/>
  <c r="O4936" i="1"/>
  <c r="N4933" i="1"/>
  <c r="M4930" i="1"/>
  <c r="L4927" i="1"/>
  <c r="P4923" i="1"/>
  <c r="L4911" i="1"/>
  <c r="P4907" i="1"/>
  <c r="P4899" i="1"/>
  <c r="O4896" i="1"/>
  <c r="O4892" i="1"/>
  <c r="O4880" i="1"/>
  <c r="N4877" i="1"/>
  <c r="M4874" i="1"/>
  <c r="L4871" i="1"/>
  <c r="M4862" i="1"/>
  <c r="M4858" i="1"/>
  <c r="L4855" i="1"/>
  <c r="L4851" i="1"/>
  <c r="P4847" i="1"/>
  <c r="O4844" i="1"/>
  <c r="N4841" i="1"/>
  <c r="M4838" i="1"/>
  <c r="L4835" i="1"/>
  <c r="O5079" i="1"/>
  <c r="N5076" i="1"/>
  <c r="M5073" i="1"/>
  <c r="N5064" i="1"/>
  <c r="N5060" i="1"/>
  <c r="M5057" i="1"/>
  <c r="O5047" i="1"/>
  <c r="N5044" i="1"/>
  <c r="M5041" i="1"/>
  <c r="M5037" i="1"/>
  <c r="P5171" i="1"/>
  <c r="L5159" i="1"/>
  <c r="M5134" i="1"/>
  <c r="N5075" i="1"/>
  <c r="P5061" i="1"/>
  <c r="N5043" i="1"/>
  <c r="O5038" i="1"/>
  <c r="M5032" i="1"/>
  <c r="N5027" i="1"/>
  <c r="O5022" i="1"/>
  <c r="O5018" i="1"/>
  <c r="O5014" i="1"/>
  <c r="P5009" i="1"/>
  <c r="P5005" i="1"/>
  <c r="P5001" i="1"/>
  <c r="L4997" i="1"/>
  <c r="L4993" i="1"/>
  <c r="L4989" i="1"/>
  <c r="P4985" i="1"/>
  <c r="L4981" i="1"/>
  <c r="P4965" i="1"/>
  <c r="L4961" i="1"/>
  <c r="L4957" i="1"/>
  <c r="N4947" i="1"/>
  <c r="N4943" i="1"/>
  <c r="O4938" i="1"/>
  <c r="L4933" i="1"/>
  <c r="L4929" i="1"/>
  <c r="M4924" i="1"/>
  <c r="O4910" i="1"/>
  <c r="O4906" i="1"/>
  <c r="O4902" i="1"/>
  <c r="O4898" i="1"/>
  <c r="L4893" i="1"/>
  <c r="O4878" i="1"/>
  <c r="N4875" i="1"/>
  <c r="M4872" i="1"/>
  <c r="L4869" i="1"/>
  <c r="L4865" i="1"/>
  <c r="P4861" i="1"/>
  <c r="O4858" i="1"/>
  <c r="N4855" i="1"/>
  <c r="L4849" i="1"/>
  <c r="P4841" i="1"/>
  <c r="O4838" i="1"/>
  <c r="L4829" i="1"/>
  <c r="L4817" i="1"/>
  <c r="L5080" i="1"/>
  <c r="P5076" i="1"/>
  <c r="O5073" i="1"/>
  <c r="O5065" i="1"/>
  <c r="N5062" i="1"/>
  <c r="M5059" i="1"/>
  <c r="N5046" i="1"/>
  <c r="N5042" i="1"/>
  <c r="L5036" i="1"/>
  <c r="P5032" i="1"/>
  <c r="O5029" i="1"/>
  <c r="N5026" i="1"/>
  <c r="M5023" i="1"/>
  <c r="L5020" i="1"/>
  <c r="P5016" i="1"/>
  <c r="O5013" i="1"/>
  <c r="N5010" i="1"/>
  <c r="M5007" i="1"/>
  <c r="L5004" i="1"/>
  <c r="P5000" i="1"/>
  <c r="O4997" i="1"/>
  <c r="N4994" i="1"/>
  <c r="L4988" i="1"/>
  <c r="P4984" i="1"/>
  <c r="O4981" i="1"/>
  <c r="N4966" i="1"/>
  <c r="M4959" i="1"/>
  <c r="L4956" i="1"/>
  <c r="L4952" i="1"/>
  <c r="P4948" i="1"/>
  <c r="O4945" i="1"/>
  <c r="N4938" i="1"/>
  <c r="M4935" i="1"/>
  <c r="L4932" i="1"/>
  <c r="P4928" i="1"/>
  <c r="P4924" i="1"/>
  <c r="O4921" i="1"/>
  <c r="O4917" i="1"/>
  <c r="P4912" i="1"/>
  <c r="O4909" i="1"/>
  <c r="N4906" i="1"/>
  <c r="O4901" i="1"/>
  <c r="N4898" i="1"/>
  <c r="L4892" i="1"/>
  <c r="M4887" i="1"/>
  <c r="M4879" i="1"/>
  <c r="L4876" i="1"/>
  <c r="P4872" i="1"/>
  <c r="O4869" i="1"/>
  <c r="N4862" i="1"/>
  <c r="L4856" i="1"/>
  <c r="P4848" i="1"/>
  <c r="P4844" i="1"/>
  <c r="O4841" i="1"/>
  <c r="N4838" i="1"/>
  <c r="P5087" i="1"/>
  <c r="P5079" i="1"/>
  <c r="O5076" i="1"/>
  <c r="N5073" i="1"/>
  <c r="N5065" i="1"/>
  <c r="N5061" i="1"/>
  <c r="M5058" i="1"/>
  <c r="O5048" i="1"/>
  <c r="M5042" i="1"/>
  <c r="M5038" i="1"/>
  <c r="L5035" i="1"/>
  <c r="P5031" i="1"/>
  <c r="O5028" i="1"/>
  <c r="N5025" i="1"/>
  <c r="M5022" i="1"/>
  <c r="L5019" i="1"/>
  <c r="P5015" i="1"/>
  <c r="O5012" i="1"/>
  <c r="N5009" i="1"/>
  <c r="M5006" i="1"/>
  <c r="L5003" i="1"/>
  <c r="P4999" i="1"/>
  <c r="O4996" i="1"/>
  <c r="N4993" i="1"/>
  <c r="N4989" i="1"/>
  <c r="N4985" i="1"/>
  <c r="N4965" i="1"/>
  <c r="N4961" i="1"/>
  <c r="M4958" i="1"/>
  <c r="M4950" i="1"/>
  <c r="L4947" i="1"/>
  <c r="P4943" i="1"/>
  <c r="P4935" i="1"/>
  <c r="O4932" i="1"/>
  <c r="N4929" i="1"/>
  <c r="M4926" i="1"/>
  <c r="L4923" i="1"/>
  <c r="M4910" i="1"/>
  <c r="L4907" i="1"/>
  <c r="M4902" i="1"/>
  <c r="L4899" i="1"/>
  <c r="P4891" i="1"/>
  <c r="P4887" i="1"/>
  <c r="P4879" i="1"/>
  <c r="O4876" i="1"/>
  <c r="N4873" i="1"/>
  <c r="M4870" i="1"/>
  <c r="N4861" i="1"/>
  <c r="N4857" i="1"/>
  <c r="M4854" i="1"/>
  <c r="M4850" i="1"/>
  <c r="L4847" i="1"/>
  <c r="P4843" i="1"/>
  <c r="O4840" i="1"/>
  <c r="O5087" i="1"/>
  <c r="P5078" i="1"/>
  <c r="O5075" i="1"/>
  <c r="N5072" i="1"/>
  <c r="P5062" i="1"/>
  <c r="O5059" i="1"/>
  <c r="O5168" i="1"/>
  <c r="P5155" i="1"/>
  <c r="N5117" i="1"/>
  <c r="M5080" i="1"/>
  <c r="P5073" i="1"/>
  <c r="M5060" i="1"/>
  <c r="P5041" i="1"/>
  <c r="L5037" i="1"/>
  <c r="O5030" i="1"/>
  <c r="P5025" i="1"/>
  <c r="P5021" i="1"/>
  <c r="P5017" i="1"/>
  <c r="L5013" i="1"/>
  <c r="L5009" i="1"/>
  <c r="L5005" i="1"/>
  <c r="M5000" i="1"/>
  <c r="M4996" i="1"/>
  <c r="M4992" i="1"/>
  <c r="M4988" i="1"/>
  <c r="L4985" i="1"/>
  <c r="P4973" i="1"/>
  <c r="L4965" i="1"/>
  <c r="M4960" i="1"/>
  <c r="O4950" i="1"/>
  <c r="O4946" i="1"/>
  <c r="P4941" i="1"/>
  <c r="L4937" i="1"/>
  <c r="M4932" i="1"/>
  <c r="M4928" i="1"/>
  <c r="O4922" i="1"/>
  <c r="P4909" i="1"/>
  <c r="P4901" i="1"/>
  <c r="L4897" i="1"/>
  <c r="M4892" i="1"/>
  <c r="N4887" i="1"/>
  <c r="P4881" i="1"/>
  <c r="P4877" i="1"/>
  <c r="O4874" i="1"/>
  <c r="N4871" i="1"/>
  <c r="M4868" i="1"/>
  <c r="L4861" i="1"/>
  <c r="P4857" i="1"/>
  <c r="O4854" i="1"/>
  <c r="N4851" i="1"/>
  <c r="M4848" i="1"/>
  <c r="M4844" i="1"/>
  <c r="L4841" i="1"/>
  <c r="M4832" i="1"/>
  <c r="M5079" i="1"/>
  <c r="L5076" i="1"/>
  <c r="P5072" i="1"/>
  <c r="P5064" i="1"/>
  <c r="O5061" i="1"/>
  <c r="N5058" i="1"/>
  <c r="P5048" i="1"/>
  <c r="P5044" i="1"/>
  <c r="O5041" i="1"/>
  <c r="N5038" i="1"/>
  <c r="M5035" i="1"/>
  <c r="L5032" i="1"/>
  <c r="P5028" i="1"/>
  <c r="O5025" i="1"/>
  <c r="N5022" i="1"/>
  <c r="M5019" i="1"/>
  <c r="L5016" i="1"/>
  <c r="P5012" i="1"/>
  <c r="O5009" i="1"/>
  <c r="N5006" i="1"/>
  <c r="M5003" i="1"/>
  <c r="L5000" i="1"/>
  <c r="P4996" i="1"/>
  <c r="O4993" i="1"/>
  <c r="L4984" i="1"/>
  <c r="P4980" i="1"/>
  <c r="P4976" i="1"/>
  <c r="O4973" i="1"/>
  <c r="O4965" i="1"/>
  <c r="O4961" i="1"/>
  <c r="N4958" i="1"/>
  <c r="L4948" i="1"/>
  <c r="P4944" i="1"/>
  <c r="O4941" i="1"/>
  <c r="O4937" i="1"/>
  <c r="M4931" i="1"/>
  <c r="L4928" i="1"/>
  <c r="L4924" i="1"/>
  <c r="L4912" i="1"/>
  <c r="P4908" i="1"/>
  <c r="P4900" i="1"/>
  <c r="O4897" i="1"/>
  <c r="M4891" i="1"/>
  <c r="O4881" i="1"/>
  <c r="N4878" i="1"/>
  <c r="M4875" i="1"/>
  <c r="L4872" i="1"/>
  <c r="P4868" i="1"/>
  <c r="O4865" i="1"/>
  <c r="O4861" i="1"/>
  <c r="N4858" i="1"/>
  <c r="M4855" i="1"/>
  <c r="M4851" i="1"/>
  <c r="L4848" i="1"/>
  <c r="L4844" i="1"/>
  <c r="P4840" i="1"/>
  <c r="P4836" i="1"/>
  <c r="P4832" i="1"/>
  <c r="O4829" i="1"/>
  <c r="L5087" i="1"/>
  <c r="L5079" i="1"/>
  <c r="P5075" i="1"/>
  <c r="O5072" i="1"/>
  <c r="O5064" i="1"/>
  <c r="O5060" i="1"/>
  <c r="N5057" i="1"/>
  <c r="P5047" i="1"/>
  <c r="O5044" i="1"/>
  <c r="N5041" i="1"/>
  <c r="N5037" i="1"/>
  <c r="M5034" i="1"/>
  <c r="L5031" i="1"/>
  <c r="P5027" i="1"/>
  <c r="O5024" i="1"/>
  <c r="N5021" i="1"/>
  <c r="M5018" i="1"/>
  <c r="L5015" i="1"/>
  <c r="P5011" i="1"/>
  <c r="O5008" i="1"/>
  <c r="N5005" i="1"/>
  <c r="M5002" i="1"/>
  <c r="L4999" i="1"/>
  <c r="P4995" i="1"/>
  <c r="O4992" i="1"/>
  <c r="O4988" i="1"/>
  <c r="O4984" i="1"/>
  <c r="N4981" i="1"/>
  <c r="N4973" i="1"/>
  <c r="P4963" i="1"/>
  <c r="O4960" i="1"/>
  <c r="N4957" i="1"/>
  <c r="N4949" i="1"/>
  <c r="M4946" i="1"/>
  <c r="L4943" i="1"/>
  <c r="M4938" i="1"/>
  <c r="L4935" i="1"/>
  <c r="P4931" i="1"/>
  <c r="O4928" i="1"/>
  <c r="M4922" i="1"/>
  <c r="N4917" i="1"/>
  <c r="O4912" i="1"/>
  <c r="N4909" i="1"/>
  <c r="M4906" i="1"/>
  <c r="N4901" i="1"/>
  <c r="M4898" i="1"/>
  <c r="L4891" i="1"/>
  <c r="L4887" i="1"/>
  <c r="L4879" i="1"/>
  <c r="P4875" i="1"/>
  <c r="O4872" i="1"/>
  <c r="N4869" i="1"/>
  <c r="N4865" i="1"/>
  <c r="O4860" i="1"/>
  <c r="O4856" i="1"/>
  <c r="N4853" i="1"/>
  <c r="N4849" i="1"/>
  <c r="M4846" i="1"/>
  <c r="L4843" i="1"/>
  <c r="P4839" i="1"/>
  <c r="O4836" i="1"/>
  <c r="N4829" i="1"/>
  <c r="M4818" i="1"/>
  <c r="L5078" i="1"/>
  <c r="P5074" i="1"/>
  <c r="O5071" i="1"/>
  <c r="L5062" i="1"/>
  <c r="P5058" i="1"/>
  <c r="L5046" i="1"/>
  <c r="P5042" i="1"/>
  <c r="P5038" i="1"/>
  <c r="O5035" i="1"/>
  <c r="N5032" i="1"/>
  <c r="M5029" i="1"/>
  <c r="L5026" i="1"/>
  <c r="P5022" i="1"/>
  <c r="O5019" i="1"/>
  <c r="N5016" i="1"/>
  <c r="M5013" i="1"/>
  <c r="L5010" i="1"/>
  <c r="P5006" i="1"/>
  <c r="O5003" i="1"/>
  <c r="N5000" i="1"/>
  <c r="M4997" i="1"/>
  <c r="L4994" i="1"/>
  <c r="M4989" i="1"/>
  <c r="M4985" i="1"/>
  <c r="M4981" i="1"/>
  <c r="N4976" i="1"/>
  <c r="L4966" i="1"/>
  <c r="P4958" i="1"/>
  <c r="L4950" i="1"/>
  <c r="P4946" i="1"/>
  <c r="O4943" i="1"/>
  <c r="P4938" i="1"/>
  <c r="O4935" i="1"/>
  <c r="O4931" i="1"/>
  <c r="N4928" i="1"/>
  <c r="L4922" i="1"/>
  <c r="M4917" i="1"/>
  <c r="N4912" i="1"/>
  <c r="M4909" i="1"/>
  <c r="L4906" i="1"/>
  <c r="L4902" i="1"/>
  <c r="P4898" i="1"/>
  <c r="P4890" i="1"/>
  <c r="O4887" i="1"/>
  <c r="P4878" i="1"/>
  <c r="O4875" i="1"/>
  <c r="N4872" i="1"/>
  <c r="M4869" i="1"/>
  <c r="N4860" i="1"/>
  <c r="N4856" i="1"/>
  <c r="M4853" i="1"/>
  <c r="L4850" i="1"/>
  <c r="P4846" i="1"/>
  <c r="O4843" i="1"/>
  <c r="N4840" i="1"/>
  <c r="P4822" i="1"/>
  <c r="P4818" i="1"/>
  <c r="O4815" i="1"/>
  <c r="N4812" i="1"/>
  <c r="O4807" i="1"/>
  <c r="N4804" i="1"/>
  <c r="M4801" i="1"/>
  <c r="O4787" i="1"/>
  <c r="M4777" i="1"/>
  <c r="M4773" i="1"/>
  <c r="L4770" i="1"/>
  <c r="P4754" i="1"/>
  <c r="O4751" i="1"/>
  <c r="O4747" i="1"/>
  <c r="N4744" i="1"/>
  <c r="N4740" i="1"/>
  <c r="M4733" i="1"/>
  <c r="L4726" i="1"/>
  <c r="P4718" i="1"/>
  <c r="O4715" i="1"/>
  <c r="N4712" i="1"/>
  <c r="M4709" i="1"/>
  <c r="L4706" i="1"/>
  <c r="P4702" i="1"/>
  <c r="O4699" i="1"/>
  <c r="N4696" i="1"/>
  <c r="L4682" i="1"/>
  <c r="P4678" i="1"/>
  <c r="O4675" i="1"/>
  <c r="N4672" i="1"/>
  <c r="N4668" i="1"/>
  <c r="M4665" i="1"/>
  <c r="L4662" i="1"/>
  <c r="P4658" i="1"/>
  <c r="O4655" i="1"/>
  <c r="N4652" i="1"/>
  <c r="M4649" i="1"/>
  <c r="L4646" i="1"/>
  <c r="L5058" i="1"/>
  <c r="P5046" i="1"/>
  <c r="N5040" i="1"/>
  <c r="L5034" i="1"/>
  <c r="L5030" i="1"/>
  <c r="M5025" i="1"/>
  <c r="M5021" i="1"/>
  <c r="M5017" i="1"/>
  <c r="N5012" i="1"/>
  <c r="N5008" i="1"/>
  <c r="N5004" i="1"/>
  <c r="O4999" i="1"/>
  <c r="O4995" i="1"/>
  <c r="N4984" i="1"/>
  <c r="N4972" i="1"/>
  <c r="P4966" i="1"/>
  <c r="L4958" i="1"/>
  <c r="N4948" i="1"/>
  <c r="N4944" i="1"/>
  <c r="L4938" i="1"/>
  <c r="M4933" i="1"/>
  <c r="M4929" i="1"/>
  <c r="M4921" i="1"/>
  <c r="L4910" i="1"/>
  <c r="N4900" i="1"/>
  <c r="N4896" i="1"/>
  <c r="O4891" i="1"/>
  <c r="M4881" i="1"/>
  <c r="M4877" i="1"/>
  <c r="M4873" i="1"/>
  <c r="N4868" i="1"/>
  <c r="P4862" i="1"/>
  <c r="L4858" i="1"/>
  <c r="L4854" i="1"/>
  <c r="M4849" i="1"/>
  <c r="M4841" i="1"/>
  <c r="L4822" i="1"/>
  <c r="M4817" i="1"/>
  <c r="M4813" i="1"/>
  <c r="P4806" i="1"/>
  <c r="P4802" i="1"/>
  <c r="N4788" i="1"/>
  <c r="O4771" i="1"/>
  <c r="O4767" i="1"/>
  <c r="O4763" i="1"/>
  <c r="O4759" i="1"/>
  <c r="O4755" i="1"/>
  <c r="L4746" i="1"/>
  <c r="M4741" i="1"/>
  <c r="N4732" i="1"/>
  <c r="N4724" i="1"/>
  <c r="N4716" i="1"/>
  <c r="O4711" i="1"/>
  <c r="O4707" i="1"/>
  <c r="O4703" i="1"/>
  <c r="P4698" i="1"/>
  <c r="N4688" i="1"/>
  <c r="O4683" i="1"/>
  <c r="O4679" i="1"/>
  <c r="P4674" i="1"/>
  <c r="L4666" i="1"/>
  <c r="M4661" i="1"/>
  <c r="M4657" i="1"/>
  <c r="M4653" i="1"/>
  <c r="N4648" i="1"/>
  <c r="M4637" i="1"/>
  <c r="O4814" i="1"/>
  <c r="O4806" i="1"/>
  <c r="N4803" i="1"/>
  <c r="M4800" i="1"/>
  <c r="N4795" i="1"/>
  <c r="L4785" i="1"/>
  <c r="L4781" i="1"/>
  <c r="L4777" i="1"/>
  <c r="L4773" i="1"/>
  <c r="P4769" i="1"/>
  <c r="P4765" i="1"/>
  <c r="P4761" i="1"/>
  <c r="P4757" i="1"/>
  <c r="O4754" i="1"/>
  <c r="N4751" i="1"/>
  <c r="N4747" i="1"/>
  <c r="M4740" i="1"/>
  <c r="N4735" i="1"/>
  <c r="M4732" i="1"/>
  <c r="N4727" i="1"/>
  <c r="N4723" i="1"/>
  <c r="N4719" i="1"/>
  <c r="N4715" i="1"/>
  <c r="M4712" i="1"/>
  <c r="L4709" i="1"/>
  <c r="P4705" i="1"/>
  <c r="O4702" i="1"/>
  <c r="N4699" i="1"/>
  <c r="M4696" i="1"/>
  <c r="O4682" i="1"/>
  <c r="N4679" i="1"/>
  <c r="M4676" i="1"/>
  <c r="L4673" i="1"/>
  <c r="L4669" i="1"/>
  <c r="P4665" i="1"/>
  <c r="O4662" i="1"/>
  <c r="O4646" i="1"/>
  <c r="N4814" i="1"/>
  <c r="P4800" i="1"/>
  <c r="L4780" i="1"/>
  <c r="O4769" i="1"/>
  <c r="P4752" i="1"/>
  <c r="N4742" i="1"/>
  <c r="N4734" i="1"/>
  <c r="N4718" i="1"/>
  <c r="L4708" i="1"/>
  <c r="O4701" i="1"/>
  <c r="M4679" i="1"/>
  <c r="P4672" i="1"/>
  <c r="M4663" i="1"/>
  <c r="O4653" i="1"/>
  <c r="M4647" i="1"/>
  <c r="N4813" i="1"/>
  <c r="L4795" i="1"/>
  <c r="L4771" i="1"/>
  <c r="N4761" i="1"/>
  <c r="L4751" i="1"/>
  <c r="O4740" i="1"/>
  <c r="L4723" i="1"/>
  <c r="P4715" i="1"/>
  <c r="M4706" i="1"/>
  <c r="P4699" i="1"/>
  <c r="L4683" i="1"/>
  <c r="N4673" i="1"/>
  <c r="P4663" i="1"/>
  <c r="M4654" i="1"/>
  <c r="P4643" i="1"/>
  <c r="N4773" i="1"/>
  <c r="P4763" i="1"/>
  <c r="L4747" i="1"/>
  <c r="O4732" i="1"/>
  <c r="P4711" i="1"/>
  <c r="L4699" i="1"/>
  <c r="L4679" i="1"/>
  <c r="M4666" i="1"/>
  <c r="P4659" i="1"/>
  <c r="L4647" i="1"/>
  <c r="O4724" i="1"/>
  <c r="M4714" i="1"/>
  <c r="M4698" i="1"/>
  <c r="P4671" i="1"/>
  <c r="L4659" i="1"/>
  <c r="M4642" i="1"/>
  <c r="L5038" i="1"/>
  <c r="M5033" i="1"/>
  <c r="N5028" i="1"/>
  <c r="N5024" i="1"/>
  <c r="N5020" i="1"/>
  <c r="O5015" i="1"/>
  <c r="O5011" i="1"/>
  <c r="O5007" i="1"/>
  <c r="P5002" i="1"/>
  <c r="P4998" i="1"/>
  <c r="P4994" i="1"/>
  <c r="N4988" i="1"/>
  <c r="O4983" i="1"/>
  <c r="M4965" i="1"/>
  <c r="M4961" i="1"/>
  <c r="M4957" i="1"/>
  <c r="N4952" i="1"/>
  <c r="O4947" i="1"/>
  <c r="M4937" i="1"/>
  <c r="N4932" i="1"/>
  <c r="O4927" i="1"/>
  <c r="N4924" i="1"/>
  <c r="N4908" i="1"/>
  <c r="O4899" i="1"/>
  <c r="L4890" i="1"/>
  <c r="N4880" i="1"/>
  <c r="N4876" i="1"/>
  <c r="O4871" i="1"/>
  <c r="L4862" i="1"/>
  <c r="M4857" i="1"/>
  <c r="N4848" i="1"/>
  <c r="N4844" i="1"/>
  <c r="O4839" i="1"/>
  <c r="N4836" i="1"/>
  <c r="N4832" i="1"/>
  <c r="L4806" i="1"/>
  <c r="L4802" i="1"/>
  <c r="M4781" i="1"/>
  <c r="O4775" i="1"/>
  <c r="P4770" i="1"/>
  <c r="L4754" i="1"/>
  <c r="M4749" i="1"/>
  <c r="O4739" i="1"/>
  <c r="O4735" i="1"/>
  <c r="O4731" i="1"/>
  <c r="O4727" i="1"/>
  <c r="O4723" i="1"/>
  <c r="O4719" i="1"/>
  <c r="P4714" i="1"/>
  <c r="P4710" i="1"/>
  <c r="P4706" i="1"/>
  <c r="L4702" i="1"/>
  <c r="L4698" i="1"/>
  <c r="P4682" i="1"/>
  <c r="L4678" i="1"/>
  <c r="L4674" i="1"/>
  <c r="M4669" i="1"/>
  <c r="N4664" i="1"/>
  <c r="N4660" i="1"/>
  <c r="N4656" i="1"/>
  <c r="O4651" i="1"/>
  <c r="O4647" i="1"/>
  <c r="O4643" i="1"/>
  <c r="L4637" i="1"/>
  <c r="P4813" i="1"/>
  <c r="P4805" i="1"/>
  <c r="O4802" i="1"/>
  <c r="M4788" i="1"/>
  <c r="M4780" i="1"/>
  <c r="M4772" i="1"/>
  <c r="L4769" i="1"/>
  <c r="L4765" i="1"/>
  <c r="L4761" i="1"/>
  <c r="L4757" i="1"/>
  <c r="P4753" i="1"/>
  <c r="P4749" i="1"/>
  <c r="O4746" i="1"/>
  <c r="O4742" i="1"/>
  <c r="N4739" i="1"/>
  <c r="O4734" i="1"/>
  <c r="N4731" i="1"/>
  <c r="O4726" i="1"/>
  <c r="P4721" i="1"/>
  <c r="O4718" i="1"/>
  <c r="O4714" i="1"/>
  <c r="N4711" i="1"/>
  <c r="M4708" i="1"/>
  <c r="L4705" i="1"/>
  <c r="P4701" i="1"/>
  <c r="O4698" i="1"/>
  <c r="P4689" i="1"/>
  <c r="P4681" i="1"/>
  <c r="O4678" i="1"/>
  <c r="N4675" i="1"/>
  <c r="M4672" i="1"/>
  <c r="M4668" i="1"/>
  <c r="L4665" i="1"/>
  <c r="P4661" i="1"/>
  <c r="O4658" i="1"/>
  <c r="N4655" i="1"/>
  <c r="M4652" i="1"/>
  <c r="L4649" i="1"/>
  <c r="P4637" i="1"/>
  <c r="O4813" i="1"/>
  <c r="N4806" i="1"/>
  <c r="M4803" i="1"/>
  <c r="L4800" i="1"/>
  <c r="M4795" i="1"/>
  <c r="M4775" i="1"/>
  <c r="L4772" i="1"/>
  <c r="P4768" i="1"/>
  <c r="O4765" i="1"/>
  <c r="M4759" i="1"/>
  <c r="M4755" i="1"/>
  <c r="L4752" i="1"/>
  <c r="P4748" i="1"/>
  <c r="P4744" i="1"/>
  <c r="O4741" i="1"/>
  <c r="O4733" i="1"/>
  <c r="P4724" i="1"/>
  <c r="O4721" i="1"/>
  <c r="P4716" i="1"/>
  <c r="O4713" i="1"/>
  <c r="N4710" i="1"/>
  <c r="M4707" i="1"/>
  <c r="L4704" i="1"/>
  <c r="P4700" i="1"/>
  <c r="O4697" i="1"/>
  <c r="O4689" i="1"/>
  <c r="O4681" i="1"/>
  <c r="N4678" i="1"/>
  <c r="M4675" i="1"/>
  <c r="L4672" i="1"/>
  <c r="P4668" i="1"/>
  <c r="O4665" i="1"/>
  <c r="N4662" i="1"/>
  <c r="M4659" i="1"/>
  <c r="L4656" i="1"/>
  <c r="P4652" i="1"/>
  <c r="O4649" i="1"/>
  <c r="N4646" i="1"/>
  <c r="P4815" i="1"/>
  <c r="O4812" i="1"/>
  <c r="O4808" i="1"/>
  <c r="N4805" i="1"/>
  <c r="M4802" i="1"/>
  <c r="N4777" i="1"/>
  <c r="L4767" i="1"/>
  <c r="N4753" i="1"/>
  <c r="P4735" i="1"/>
  <c r="L4715" i="1"/>
  <c r="N4705" i="1"/>
  <c r="M4682" i="1"/>
  <c r="N4669" i="1"/>
  <c r="N4653" i="1"/>
  <c r="L4643" i="1"/>
  <c r="P4727" i="1"/>
  <c r="O4704" i="1"/>
  <c r="N4689" i="1"/>
  <c r="O4668" i="1"/>
  <c r="P4655" i="1"/>
  <c r="N4637" i="1"/>
  <c r="O5043" i="1"/>
  <c r="N5036" i="1"/>
  <c r="O5031" i="1"/>
  <c r="O5027" i="1"/>
  <c r="O5023" i="1"/>
  <c r="P5018" i="1"/>
  <c r="P5014" i="1"/>
  <c r="P5010" i="1"/>
  <c r="L5006" i="1"/>
  <c r="L5002" i="1"/>
  <c r="L4998" i="1"/>
  <c r="M4993" i="1"/>
  <c r="P4986" i="1"/>
  <c r="N4960" i="1"/>
  <c r="N4956" i="1"/>
  <c r="P4950" i="1"/>
  <c r="L4946" i="1"/>
  <c r="M4941" i="1"/>
  <c r="N4936" i="1"/>
  <c r="P4930" i="1"/>
  <c r="P4926" i="1"/>
  <c r="O4923" i="1"/>
  <c r="O4911" i="1"/>
  <c r="O4907" i="1"/>
  <c r="P4902" i="1"/>
  <c r="L4898" i="1"/>
  <c r="M4893" i="1"/>
  <c r="O4879" i="1"/>
  <c r="P4874" i="1"/>
  <c r="P4870" i="1"/>
  <c r="M4865" i="1"/>
  <c r="M4861" i="1"/>
  <c r="O4855" i="1"/>
  <c r="O4851" i="1"/>
  <c r="O4847" i="1"/>
  <c r="P4842" i="1"/>
  <c r="P4838" i="1"/>
  <c r="O4835" i="1"/>
  <c r="P4814" i="1"/>
  <c r="M4805" i="1"/>
  <c r="N4800" i="1"/>
  <c r="O4795" i="1"/>
  <c r="M4785" i="1"/>
  <c r="N4780" i="1"/>
  <c r="M4769" i="1"/>
  <c r="M4765" i="1"/>
  <c r="M4761" i="1"/>
  <c r="M4757" i="1"/>
  <c r="M4753" i="1"/>
  <c r="N4748" i="1"/>
  <c r="P4742" i="1"/>
  <c r="P4734" i="1"/>
  <c r="P4726" i="1"/>
  <c r="L4718" i="1"/>
  <c r="L4714" i="1"/>
  <c r="L4710" i="1"/>
  <c r="M4705" i="1"/>
  <c r="M4701" i="1"/>
  <c r="M4697" i="1"/>
  <c r="M4681" i="1"/>
  <c r="M4677" i="1"/>
  <c r="M4673" i="1"/>
  <c r="O4667" i="1"/>
  <c r="O4663" i="1"/>
  <c r="O4659" i="1"/>
  <c r="P4654" i="1"/>
  <c r="P4650" i="1"/>
  <c r="P4646" i="1"/>
  <c r="P4642" i="1"/>
  <c r="P4638" i="1"/>
  <c r="L4813" i="1"/>
  <c r="M4808" i="1"/>
  <c r="L4805" i="1"/>
  <c r="P4801" i="1"/>
  <c r="N4787" i="1"/>
  <c r="N4775" i="1"/>
  <c r="N4771" i="1"/>
  <c r="M4768" i="1"/>
  <c r="M4764" i="1"/>
  <c r="M4760" i="1"/>
  <c r="L4753" i="1"/>
  <c r="L4749" i="1"/>
  <c r="P4741" i="1"/>
  <c r="P4733" i="1"/>
  <c r="L4721" i="1"/>
  <c r="P4713" i="1"/>
  <c r="O4710" i="1"/>
  <c r="N4707" i="1"/>
  <c r="M4704" i="1"/>
  <c r="L4701" i="1"/>
  <c r="P4697" i="1"/>
  <c r="L4689" i="1"/>
  <c r="L4681" i="1"/>
  <c r="P4677" i="1"/>
  <c r="O4674" i="1"/>
  <c r="N4671" i="1"/>
  <c r="N4667" i="1"/>
  <c r="M4664" i="1"/>
  <c r="L4661" i="1"/>
  <c r="P4657" i="1"/>
  <c r="O4654" i="1"/>
  <c r="N4651" i="1"/>
  <c r="M4648" i="1"/>
  <c r="P4812" i="1"/>
  <c r="P4808" i="1"/>
  <c r="O4805" i="1"/>
  <c r="N4802" i="1"/>
  <c r="P4788" i="1"/>
  <c r="O4785" i="1"/>
  <c r="O4781" i="1"/>
  <c r="M4771" i="1"/>
  <c r="L4768" i="1"/>
  <c r="P4764" i="1"/>
  <c r="O4761" i="1"/>
  <c r="N4754" i="1"/>
  <c r="M4751" i="1"/>
  <c r="L4748" i="1"/>
  <c r="L4744" i="1"/>
  <c r="P4740" i="1"/>
  <c r="P4732" i="1"/>
  <c r="L4724" i="1"/>
  <c r="L4716" i="1"/>
  <c r="P4712" i="1"/>
  <c r="O4709" i="1"/>
  <c r="N4706" i="1"/>
  <c r="M4703" i="1"/>
  <c r="L4700" i="1"/>
  <c r="P4696" i="1"/>
  <c r="P4688" i="1"/>
  <c r="P4680" i="1"/>
  <c r="O4677" i="1"/>
  <c r="N4674" i="1"/>
  <c r="M4671" i="1"/>
  <c r="L4668" i="1"/>
  <c r="P4664" i="1"/>
  <c r="O4661" i="1"/>
  <c r="N4658" i="1"/>
  <c r="M4655" i="1"/>
  <c r="L4652" i="1"/>
  <c r="P4648" i="1"/>
  <c r="L4815" i="1"/>
  <c r="P4807" i="1"/>
  <c r="O4804" i="1"/>
  <c r="N4801" i="1"/>
  <c r="O4788" i="1"/>
  <c r="N4785" i="1"/>
  <c r="O4780" i="1"/>
  <c r="P4775" i="1"/>
  <c r="O4772" i="1"/>
  <c r="N4769" i="1"/>
  <c r="L4763" i="1"/>
  <c r="P4759" i="1"/>
  <c r="P4755" i="1"/>
  <c r="O4752" i="1"/>
  <c r="N4749" i="1"/>
  <c r="M4746" i="1"/>
  <c r="M4742" i="1"/>
  <c r="L4739" i="1"/>
  <c r="P4731" i="1"/>
  <c r="L4711" i="1"/>
  <c r="M4678" i="1"/>
  <c r="N4665" i="1"/>
  <c r="N4649" i="1"/>
  <c r="N5048" i="1"/>
  <c r="L5042" i="1"/>
  <c r="P5034" i="1"/>
  <c r="P5030" i="1"/>
  <c r="P5026" i="1"/>
  <c r="L5022" i="1"/>
  <c r="L5018" i="1"/>
  <c r="L5014" i="1"/>
  <c r="M5009" i="1"/>
  <c r="M5005" i="1"/>
  <c r="M5001" i="1"/>
  <c r="N4996" i="1"/>
  <c r="N4992" i="1"/>
  <c r="L4986" i="1"/>
  <c r="N4980" i="1"/>
  <c r="M4973" i="1"/>
  <c r="O4963" i="1"/>
  <c r="O4959" i="1"/>
  <c r="M4949" i="1"/>
  <c r="M4945" i="1"/>
  <c r="L4930" i="1"/>
  <c r="L4926" i="1"/>
  <c r="P4922" i="1"/>
  <c r="P4910" i="1"/>
  <c r="P4906" i="1"/>
  <c r="M4901" i="1"/>
  <c r="M4897" i="1"/>
  <c r="N4892" i="1"/>
  <c r="L4878" i="1"/>
  <c r="L4874" i="1"/>
  <c r="L4870" i="1"/>
  <c r="P4858" i="1"/>
  <c r="P4854" i="1"/>
  <c r="P4850" i="1"/>
  <c r="L4846" i="1"/>
  <c r="L4842" i="1"/>
  <c r="L4838" i="1"/>
  <c r="M4829" i="1"/>
  <c r="L4818" i="1"/>
  <c r="L4814" i="1"/>
  <c r="N4808" i="1"/>
  <c r="O4803" i="1"/>
  <c r="N4772" i="1"/>
  <c r="N4768" i="1"/>
  <c r="N4764" i="1"/>
  <c r="N4760" i="1"/>
  <c r="N4752" i="1"/>
  <c r="P4746" i="1"/>
  <c r="L4742" i="1"/>
  <c r="L4734" i="1"/>
  <c r="M4721" i="1"/>
  <c r="M4713" i="1"/>
  <c r="N4708" i="1"/>
  <c r="N4704" i="1"/>
  <c r="N4700" i="1"/>
  <c r="M4689" i="1"/>
  <c r="N4680" i="1"/>
  <c r="N4676" i="1"/>
  <c r="O4671" i="1"/>
  <c r="P4666" i="1"/>
  <c r="P4662" i="1"/>
  <c r="L4658" i="1"/>
  <c r="L4654" i="1"/>
  <c r="L4650" i="1"/>
  <c r="L4642" i="1"/>
  <c r="L4638" i="1"/>
  <c r="N4815" i="1"/>
  <c r="M4812" i="1"/>
  <c r="N4807" i="1"/>
  <c r="M4804" i="1"/>
  <c r="L4801" i="1"/>
  <c r="P4785" i="1"/>
  <c r="P4781" i="1"/>
  <c r="P4777" i="1"/>
  <c r="P4773" i="1"/>
  <c r="O4770" i="1"/>
  <c r="N4767" i="1"/>
  <c r="N4763" i="1"/>
  <c r="N4759" i="1"/>
  <c r="N4755" i="1"/>
  <c r="M4752" i="1"/>
  <c r="M4748" i="1"/>
  <c r="M4744" i="1"/>
  <c r="L4741" i="1"/>
  <c r="L4733" i="1"/>
  <c r="M4724" i="1"/>
  <c r="M4716" i="1"/>
  <c r="L4713" i="1"/>
  <c r="P4709" i="1"/>
  <c r="O4706" i="1"/>
  <c r="N4703" i="1"/>
  <c r="M4700" i="1"/>
  <c r="L4697" i="1"/>
  <c r="M4688" i="1"/>
  <c r="N4683" i="1"/>
  <c r="M4680" i="1"/>
  <c r="L4677" i="1"/>
  <c r="P4673" i="1"/>
  <c r="P4669" i="1"/>
  <c r="O4666" i="1"/>
  <c r="N4663" i="1"/>
  <c r="M4660" i="1"/>
  <c r="L4657" i="1"/>
  <c r="P4653" i="1"/>
  <c r="O4650" i="1"/>
  <c r="N4647" i="1"/>
  <c r="N4643" i="1"/>
  <c r="M4815" i="1"/>
  <c r="L4812" i="1"/>
  <c r="L4808" i="1"/>
  <c r="P4804" i="1"/>
  <c r="O4801" i="1"/>
  <c r="L4788" i="1"/>
  <c r="P4780" i="1"/>
  <c r="O4777" i="1"/>
  <c r="O4773" i="1"/>
  <c r="N4770" i="1"/>
  <c r="M4767" i="1"/>
  <c r="L4764" i="1"/>
  <c r="P4760" i="1"/>
  <c r="O4757" i="1"/>
  <c r="O4753" i="1"/>
  <c r="M4747" i="1"/>
  <c r="L4740" i="1"/>
  <c r="M4735" i="1"/>
  <c r="L4732" i="1"/>
  <c r="M4727" i="1"/>
  <c r="M4723" i="1"/>
  <c r="M4719" i="1"/>
  <c r="M4715" i="1"/>
  <c r="L4712" i="1"/>
  <c r="P4708" i="1"/>
  <c r="O4705" i="1"/>
  <c r="N4702" i="1"/>
  <c r="M4699" i="1"/>
  <c r="L4696" i="1"/>
  <c r="L4688" i="1"/>
  <c r="M4683" i="1"/>
  <c r="L4680" i="1"/>
  <c r="P4676" i="1"/>
  <c r="O4673" i="1"/>
  <c r="M4667" i="1"/>
  <c r="L4664" i="1"/>
  <c r="P4660" i="1"/>
  <c r="O4657" i="1"/>
  <c r="N4654" i="1"/>
  <c r="M4651" i="1"/>
  <c r="L4648" i="1"/>
  <c r="M4643" i="1"/>
  <c r="N4638" i="1"/>
  <c r="M4814" i="1"/>
  <c r="L4807" i="1"/>
  <c r="P4803" i="1"/>
  <c r="O4800" i="1"/>
  <c r="P4795" i="1"/>
  <c r="P4787" i="1"/>
  <c r="L4775" i="1"/>
  <c r="P4771" i="1"/>
  <c r="O4768" i="1"/>
  <c r="N4765" i="1"/>
  <c r="L4759" i="1"/>
  <c r="L4755" i="1"/>
  <c r="P4751" i="1"/>
  <c r="O4748" i="1"/>
  <c r="N4741" i="1"/>
  <c r="M4734" i="1"/>
  <c r="L4731" i="1"/>
  <c r="L4727" i="1"/>
  <c r="P4723" i="1"/>
  <c r="P4719" i="1"/>
  <c r="O4716" i="1"/>
  <c r="N4713" i="1"/>
  <c r="M4710" i="1"/>
  <c r="L4707" i="1"/>
  <c r="P4703" i="1"/>
  <c r="O4700" i="1"/>
  <c r="N4697" i="1"/>
  <c r="O4688" i="1"/>
  <c r="P4683" i="1"/>
  <c r="O4680" i="1"/>
  <c r="N4677" i="1"/>
  <c r="M4674" i="1"/>
  <c r="L4671" i="1"/>
  <c r="P4667" i="1"/>
  <c r="O4664" i="1"/>
  <c r="N4661" i="1"/>
  <c r="M4658" i="1"/>
  <c r="L4655" i="1"/>
  <c r="P4651" i="1"/>
  <c r="O4648" i="1"/>
  <c r="N4659" i="1"/>
  <c r="M4656" i="1"/>
  <c r="L4653" i="1"/>
  <c r="P4649" i="1"/>
  <c r="O4642" i="1"/>
  <c r="O4638" i="1"/>
  <c r="M4807" i="1"/>
  <c r="L4804" i="1"/>
  <c r="M4787" i="1"/>
  <c r="P4772" i="1"/>
  <c r="M4763" i="1"/>
  <c r="L4760" i="1"/>
  <c r="O4749" i="1"/>
  <c r="N4746" i="1"/>
  <c r="M4739" i="1"/>
  <c r="M4731" i="1"/>
  <c r="N4726" i="1"/>
  <c r="N4714" i="1"/>
  <c r="M4711" i="1"/>
  <c r="P4704" i="1"/>
  <c r="N4698" i="1"/>
  <c r="N4682" i="1"/>
  <c r="L4676" i="1"/>
  <c r="O4669" i="1"/>
  <c r="N4666" i="1"/>
  <c r="L4660" i="1"/>
  <c r="P4656" i="1"/>
  <c r="N4650" i="1"/>
  <c r="N4642" i="1"/>
  <c r="O4637" i="1"/>
  <c r="M4806" i="1"/>
  <c r="L4803" i="1"/>
  <c r="L4787" i="1"/>
  <c r="P4767" i="1"/>
  <c r="O4764" i="1"/>
  <c r="M4754" i="1"/>
  <c r="P4747" i="1"/>
  <c r="O4744" i="1"/>
  <c r="N4733" i="1"/>
  <c r="M4726" i="1"/>
  <c r="L4719" i="1"/>
  <c r="O4712" i="1"/>
  <c r="N4709" i="1"/>
  <c r="L4703" i="1"/>
  <c r="O4696" i="1"/>
  <c r="P4679" i="1"/>
  <c r="O4676" i="1"/>
  <c r="L4667" i="1"/>
  <c r="O4660" i="1"/>
  <c r="N4657" i="1"/>
  <c r="L4651" i="1"/>
  <c r="P4647" i="1"/>
  <c r="N4781" i="1"/>
  <c r="M4770" i="1"/>
  <c r="O4760" i="1"/>
  <c r="N4757" i="1"/>
  <c r="P4739" i="1"/>
  <c r="M4718" i="1"/>
  <c r="O4708" i="1"/>
  <c r="M4702" i="1"/>
  <c r="P4675" i="1"/>
  <c r="O4672" i="1"/>
  <c r="L4663" i="1"/>
  <c r="O4656" i="1"/>
  <c r="M4650" i="1"/>
  <c r="M4638" i="1"/>
  <c r="L4735" i="1"/>
  <c r="N4721" i="1"/>
  <c r="P4707" i="1"/>
  <c r="N4701" i="1"/>
  <c r="N4681" i="1"/>
  <c r="L4675" i="1"/>
  <c r="M4662" i="1"/>
  <c r="O4652" i="1"/>
  <c r="M4646" i="1"/>
  <c r="Y45" i="12"/>
  <c r="Y6" i="12"/>
  <c r="E15" i="12" l="1"/>
  <c r="G15" i="12"/>
  <c r="H15" i="12" s="1"/>
  <c r="E54" i="12"/>
  <c r="G54" i="12"/>
  <c r="H54" i="12" s="1"/>
  <c r="N3" i="1" l="1"/>
  <c r="M3" i="1" l="1"/>
  <c r="H30" i="5" l="1"/>
  <c r="E13" i="3" l="1"/>
  <c r="Y44" i="12"/>
  <c r="Y5" i="12"/>
  <c r="H69" i="5"/>
  <c r="F13" i="3" l="1"/>
  <c r="L3377" i="1" l="1"/>
  <c r="M3377" i="1"/>
  <c r="N3377" i="1"/>
  <c r="O3377" i="1"/>
  <c r="P3377" i="1"/>
  <c r="L1661" i="1"/>
  <c r="L910" i="1"/>
  <c r="N910" i="1"/>
  <c r="M910" i="1"/>
  <c r="O910" i="1"/>
  <c r="P910" i="1"/>
  <c r="O3375" i="1"/>
  <c r="L3374" i="1"/>
  <c r="N3372" i="1"/>
  <c r="P3370" i="1"/>
  <c r="M3369" i="1"/>
  <c r="O3367" i="1"/>
  <c r="L3366" i="1"/>
  <c r="N3364" i="1"/>
  <c r="P3362" i="1"/>
  <c r="M3361" i="1"/>
  <c r="O3359" i="1"/>
  <c r="L3358" i="1"/>
  <c r="N3356" i="1"/>
  <c r="P3354" i="1"/>
  <c r="M3353" i="1"/>
  <c r="O3351" i="1"/>
  <c r="L3350" i="1"/>
  <c r="N3348" i="1"/>
  <c r="P3346" i="1"/>
  <c r="M3345" i="1"/>
  <c r="O3343" i="1"/>
  <c r="L3342" i="1"/>
  <c r="N3340" i="1"/>
  <c r="P3338" i="1"/>
  <c r="M3337" i="1"/>
  <c r="O3335" i="1"/>
  <c r="L3334" i="1"/>
  <c r="N3332" i="1"/>
  <c r="P3330" i="1"/>
  <c r="M3329" i="1"/>
  <c r="O3327" i="1"/>
  <c r="L3326" i="1"/>
  <c r="N3324" i="1"/>
  <c r="P3322" i="1"/>
  <c r="M3321" i="1"/>
  <c r="O3319" i="1"/>
  <c r="L3318" i="1"/>
  <c r="N3316" i="1"/>
  <c r="P3314" i="1"/>
  <c r="M3313" i="1"/>
  <c r="O3311" i="1"/>
  <c r="L3310" i="1"/>
  <c r="N3308" i="1"/>
  <c r="P3306" i="1"/>
  <c r="M3305" i="1"/>
  <c r="O3303" i="1"/>
  <c r="L3302" i="1"/>
  <c r="N3300" i="1"/>
  <c r="P3298" i="1"/>
  <c r="M3297" i="1"/>
  <c r="O3295" i="1"/>
  <c r="L3294" i="1"/>
  <c r="N3292" i="1"/>
  <c r="P3290" i="1"/>
  <c r="M3289" i="1"/>
  <c r="O3287" i="1"/>
  <c r="L3286" i="1"/>
  <c r="N3284" i="1"/>
  <c r="P3282" i="1"/>
  <c r="M3281" i="1"/>
  <c r="O3279" i="1"/>
  <c r="L3278" i="1"/>
  <c r="N3276" i="1"/>
  <c r="P3274" i="1"/>
  <c r="M3273" i="1"/>
  <c r="O3271" i="1"/>
  <c r="L3270" i="1"/>
  <c r="N3268" i="1"/>
  <c r="P3266" i="1"/>
  <c r="M3265" i="1"/>
  <c r="O3263" i="1"/>
  <c r="L3262" i="1"/>
  <c r="N3260" i="1"/>
  <c r="P3258" i="1"/>
  <c r="M3257" i="1"/>
  <c r="O3255" i="1"/>
  <c r="L3254" i="1"/>
  <c r="N3252" i="1"/>
  <c r="P3250" i="1"/>
  <c r="M3249" i="1"/>
  <c r="O3247" i="1"/>
  <c r="L3246" i="1"/>
  <c r="N3244" i="1"/>
  <c r="P3242" i="1"/>
  <c r="M3241" i="1"/>
  <c r="O3239" i="1"/>
  <c r="L3238" i="1"/>
  <c r="N3236" i="1"/>
  <c r="P3234" i="1"/>
  <c r="M3233" i="1"/>
  <c r="O3231" i="1"/>
  <c r="L3230" i="1"/>
  <c r="N3228" i="1"/>
  <c r="P3226" i="1"/>
  <c r="M3225" i="1"/>
  <c r="O3223" i="1"/>
  <c r="L3222" i="1"/>
  <c r="N3220" i="1"/>
  <c r="P3218" i="1"/>
  <c r="M3217" i="1"/>
  <c r="O3215" i="1"/>
  <c r="L3214" i="1"/>
  <c r="N3212" i="1"/>
  <c r="P3210" i="1"/>
  <c r="M3209" i="1"/>
  <c r="O3207" i="1"/>
  <c r="L3206" i="1"/>
  <c r="N3204" i="1"/>
  <c r="P3202" i="1"/>
  <c r="M3201" i="1"/>
  <c r="O3199" i="1"/>
  <c r="L3198" i="1"/>
  <c r="N3196" i="1"/>
  <c r="P3194" i="1"/>
  <c r="M3193" i="1"/>
  <c r="O3191" i="1"/>
  <c r="L3190" i="1"/>
  <c r="N3188" i="1"/>
  <c r="P3186" i="1"/>
  <c r="M3185" i="1"/>
  <c r="O3183" i="1"/>
  <c r="L3182" i="1"/>
  <c r="N3180" i="1"/>
  <c r="P3178" i="1"/>
  <c r="M3177" i="1"/>
  <c r="O3175" i="1"/>
  <c r="L3174" i="1"/>
  <c r="N3172" i="1"/>
  <c r="P3170" i="1"/>
  <c r="M3169" i="1"/>
  <c r="O3167" i="1"/>
  <c r="L3166" i="1"/>
  <c r="N3164" i="1"/>
  <c r="P3162" i="1"/>
  <c r="M3161" i="1"/>
  <c r="O3159" i="1"/>
  <c r="L3158" i="1"/>
  <c r="N3156" i="1"/>
  <c r="P3154" i="1"/>
  <c r="M3153" i="1"/>
  <c r="O3151" i="1"/>
  <c r="L3150" i="1"/>
  <c r="N3148" i="1"/>
  <c r="P3146" i="1"/>
  <c r="M3145" i="1"/>
  <c r="O3143" i="1"/>
  <c r="L3142" i="1"/>
  <c r="N3140" i="1"/>
  <c r="P3138" i="1"/>
  <c r="M3137" i="1"/>
  <c r="O3135" i="1"/>
  <c r="L3134" i="1"/>
  <c r="N3132" i="1"/>
  <c r="P3130" i="1"/>
  <c r="M3129" i="1"/>
  <c r="O3127" i="1"/>
  <c r="L3126" i="1"/>
  <c r="N3124" i="1"/>
  <c r="P3122" i="1"/>
  <c r="M3121" i="1"/>
  <c r="O3119" i="1"/>
  <c r="L3118" i="1"/>
  <c r="N3116" i="1"/>
  <c r="P3114" i="1"/>
  <c r="M3113" i="1"/>
  <c r="O3111" i="1"/>
  <c r="L3110" i="1"/>
  <c r="N3108" i="1"/>
  <c r="P3106" i="1"/>
  <c r="M3105" i="1"/>
  <c r="O3103" i="1"/>
  <c r="L3102" i="1"/>
  <c r="N3100" i="1"/>
  <c r="P3098" i="1"/>
  <c r="M3097" i="1"/>
  <c r="O3095" i="1"/>
  <c r="L3094" i="1"/>
  <c r="N3092" i="1"/>
  <c r="P3090" i="1"/>
  <c r="M3089" i="1"/>
  <c r="O3087" i="1"/>
  <c r="L3086" i="1"/>
  <c r="N3084" i="1"/>
  <c r="P3082" i="1"/>
  <c r="M3081" i="1"/>
  <c r="O3079" i="1"/>
  <c r="L3078" i="1"/>
  <c r="N3076" i="1"/>
  <c r="P3074" i="1"/>
  <c r="M3073" i="1"/>
  <c r="O3071" i="1"/>
  <c r="L3070" i="1"/>
  <c r="N3068" i="1"/>
  <c r="P3066" i="1"/>
  <c r="M3065" i="1"/>
  <c r="O3063" i="1"/>
  <c r="L3062" i="1"/>
  <c r="N3060" i="1"/>
  <c r="P3058" i="1"/>
  <c r="M3057" i="1"/>
  <c r="O3055" i="1"/>
  <c r="L3054" i="1"/>
  <c r="N3052" i="1"/>
  <c r="P3050" i="1"/>
  <c r="M3049" i="1"/>
  <c r="O3047" i="1"/>
  <c r="L3046" i="1"/>
  <c r="N3044" i="1"/>
  <c r="P3042" i="1"/>
  <c r="M3041" i="1"/>
  <c r="O3039" i="1"/>
  <c r="L3038" i="1"/>
  <c r="N3036" i="1"/>
  <c r="P3034" i="1"/>
  <c r="M3033" i="1"/>
  <c r="O3031" i="1"/>
  <c r="L3030" i="1"/>
  <c r="N3028" i="1"/>
  <c r="P3026" i="1"/>
  <c r="M3025" i="1"/>
  <c r="O3023" i="1"/>
  <c r="L3022" i="1"/>
  <c r="N3020" i="1"/>
  <c r="P3018" i="1"/>
  <c r="M3017" i="1"/>
  <c r="O3015" i="1"/>
  <c r="L3014" i="1"/>
  <c r="N3012" i="1"/>
  <c r="P3010" i="1"/>
  <c r="M3009" i="1"/>
  <c r="O3007" i="1"/>
  <c r="L3006" i="1"/>
  <c r="N3004" i="1"/>
  <c r="P3002" i="1"/>
  <c r="M3001" i="1"/>
  <c r="O2999" i="1"/>
  <c r="L2998" i="1"/>
  <c r="N2996" i="1"/>
  <c r="P2994" i="1"/>
  <c r="M2993" i="1"/>
  <c r="O2991" i="1"/>
  <c r="L2990" i="1"/>
  <c r="N2988" i="1"/>
  <c r="P2986" i="1"/>
  <c r="M2985" i="1"/>
  <c r="O2983" i="1"/>
  <c r="L2982" i="1"/>
  <c r="N2980" i="1"/>
  <c r="P2978" i="1"/>
  <c r="M2977" i="1"/>
  <c r="O2975" i="1"/>
  <c r="L2974" i="1"/>
  <c r="N2972" i="1"/>
  <c r="P2970" i="1"/>
  <c r="M2969" i="1"/>
  <c r="O2967" i="1"/>
  <c r="L2966" i="1"/>
  <c r="N2964" i="1"/>
  <c r="P2962" i="1"/>
  <c r="M2961" i="1"/>
  <c r="O2959" i="1"/>
  <c r="L2958" i="1"/>
  <c r="N2956" i="1"/>
  <c r="P2954" i="1"/>
  <c r="M2953" i="1"/>
  <c r="O2951" i="1"/>
  <c r="L2950" i="1"/>
  <c r="N2948" i="1"/>
  <c r="P2946" i="1"/>
  <c r="M2945" i="1"/>
  <c r="O2943" i="1"/>
  <c r="L2942" i="1"/>
  <c r="N2940" i="1"/>
  <c r="P2938" i="1"/>
  <c r="M2937" i="1"/>
  <c r="O2935" i="1"/>
  <c r="L2934" i="1"/>
  <c r="N2932" i="1"/>
  <c r="P2930" i="1"/>
  <c r="M2929" i="1"/>
  <c r="O2927" i="1"/>
  <c r="L2926" i="1"/>
  <c r="N2924" i="1"/>
  <c r="P2922" i="1"/>
  <c r="M2921" i="1"/>
  <c r="O2919" i="1"/>
  <c r="L2918" i="1"/>
  <c r="N2916" i="1"/>
  <c r="P2914" i="1"/>
  <c r="M2913" i="1"/>
  <c r="O2911" i="1"/>
  <c r="L2910" i="1"/>
  <c r="N2908" i="1"/>
  <c r="P2906" i="1"/>
  <c r="M2905" i="1"/>
  <c r="O2903" i="1"/>
  <c r="L2902" i="1"/>
  <c r="N2900" i="1"/>
  <c r="P2898" i="1"/>
  <c r="M2897" i="1"/>
  <c r="O2895" i="1"/>
  <c r="L2894" i="1"/>
  <c r="N2892" i="1"/>
  <c r="P2890" i="1"/>
  <c r="M2889" i="1"/>
  <c r="O2887" i="1"/>
  <c r="L2886" i="1"/>
  <c r="N2884" i="1"/>
  <c r="P2882" i="1"/>
  <c r="M2881" i="1"/>
  <c r="O2879" i="1"/>
  <c r="L2878" i="1"/>
  <c r="N2876" i="1"/>
  <c r="P2874" i="1"/>
  <c r="M2873" i="1"/>
  <c r="O2871" i="1"/>
  <c r="L2870" i="1"/>
  <c r="N2868" i="1"/>
  <c r="P2866" i="1"/>
  <c r="M2865" i="1"/>
  <c r="O2863" i="1"/>
  <c r="L2862" i="1"/>
  <c r="N2860" i="1"/>
  <c r="P2858" i="1"/>
  <c r="M2857" i="1"/>
  <c r="O2855" i="1"/>
  <c r="L2854" i="1"/>
  <c r="N2852" i="1"/>
  <c r="P2850" i="1"/>
  <c r="M2849" i="1"/>
  <c r="O2847" i="1"/>
  <c r="L2846" i="1"/>
  <c r="N2844" i="1"/>
  <c r="N3375" i="1"/>
  <c r="P3373" i="1"/>
  <c r="M3372" i="1"/>
  <c r="O3370" i="1"/>
  <c r="L3369" i="1"/>
  <c r="N3367" i="1"/>
  <c r="P3365" i="1"/>
  <c r="M3364" i="1"/>
  <c r="O3362" i="1"/>
  <c r="L3361" i="1"/>
  <c r="N3359" i="1"/>
  <c r="P3357" i="1"/>
  <c r="M3356" i="1"/>
  <c r="O3354" i="1"/>
  <c r="L3353" i="1"/>
  <c r="N3351" i="1"/>
  <c r="P3349" i="1"/>
  <c r="M3348" i="1"/>
  <c r="O3346" i="1"/>
  <c r="L3345" i="1"/>
  <c r="N3343" i="1"/>
  <c r="P3341" i="1"/>
  <c r="M3340" i="1"/>
  <c r="O3338" i="1"/>
  <c r="L3337" i="1"/>
  <c r="N3335" i="1"/>
  <c r="P3333" i="1"/>
  <c r="M3332" i="1"/>
  <c r="O3330" i="1"/>
  <c r="L3329" i="1"/>
  <c r="N3327" i="1"/>
  <c r="P3325" i="1"/>
  <c r="M3324" i="1"/>
  <c r="O3322" i="1"/>
  <c r="L3321" i="1"/>
  <c r="N3319" i="1"/>
  <c r="P3317" i="1"/>
  <c r="M3316" i="1"/>
  <c r="O3314" i="1"/>
  <c r="L3313" i="1"/>
  <c r="N3311" i="1"/>
  <c r="P3309" i="1"/>
  <c r="M3308" i="1"/>
  <c r="O3306" i="1"/>
  <c r="L3305" i="1"/>
  <c r="N3303" i="1"/>
  <c r="P3301" i="1"/>
  <c r="M3300" i="1"/>
  <c r="O3298" i="1"/>
  <c r="L3297" i="1"/>
  <c r="N3295" i="1"/>
  <c r="P3293" i="1"/>
  <c r="M3292" i="1"/>
  <c r="O3290" i="1"/>
  <c r="L3289" i="1"/>
  <c r="N3287" i="1"/>
  <c r="P3285" i="1"/>
  <c r="M3284" i="1"/>
  <c r="O3282" i="1"/>
  <c r="L3281" i="1"/>
  <c r="N3279" i="1"/>
  <c r="P3277" i="1"/>
  <c r="M3276" i="1"/>
  <c r="O3274" i="1"/>
  <c r="L3273" i="1"/>
  <c r="N3271" i="1"/>
  <c r="P3269" i="1"/>
  <c r="M3268" i="1"/>
  <c r="O3266" i="1"/>
  <c r="L3265" i="1"/>
  <c r="N3263" i="1"/>
  <c r="P3261" i="1"/>
  <c r="M3260" i="1"/>
  <c r="O3258" i="1"/>
  <c r="L3257" i="1"/>
  <c r="N3255" i="1"/>
  <c r="P3253" i="1"/>
  <c r="M3252" i="1"/>
  <c r="O3250" i="1"/>
  <c r="L3249" i="1"/>
  <c r="N3247" i="1"/>
  <c r="P3245" i="1"/>
  <c r="M3244" i="1"/>
  <c r="O3242" i="1"/>
  <c r="L3241" i="1"/>
  <c r="N3239" i="1"/>
  <c r="P3237" i="1"/>
  <c r="M3236" i="1"/>
  <c r="O3234" i="1"/>
  <c r="L3233" i="1"/>
  <c r="N3231" i="1"/>
  <c r="P3229" i="1"/>
  <c r="M3228" i="1"/>
  <c r="O3226" i="1"/>
  <c r="L3225" i="1"/>
  <c r="N3223" i="1"/>
  <c r="P3221" i="1"/>
  <c r="M3220" i="1"/>
  <c r="O3218" i="1"/>
  <c r="L3217" i="1"/>
  <c r="N3215" i="1"/>
  <c r="P3213" i="1"/>
  <c r="M3212" i="1"/>
  <c r="O3210" i="1"/>
  <c r="L3209" i="1"/>
  <c r="N3207" i="1"/>
  <c r="P3205" i="1"/>
  <c r="M3204" i="1"/>
  <c r="O3202" i="1"/>
  <c r="L3201" i="1"/>
  <c r="N3199" i="1"/>
  <c r="P3197" i="1"/>
  <c r="M3196" i="1"/>
  <c r="O3194" i="1"/>
  <c r="L3193" i="1"/>
  <c r="N3191" i="1"/>
  <c r="P3189" i="1"/>
  <c r="M3188" i="1"/>
  <c r="O3186" i="1"/>
  <c r="L3185" i="1"/>
  <c r="N3183" i="1"/>
  <c r="P3181" i="1"/>
  <c r="M3180" i="1"/>
  <c r="O3178" i="1"/>
  <c r="L3177" i="1"/>
  <c r="N3175" i="1"/>
  <c r="P3173" i="1"/>
  <c r="M3172" i="1"/>
  <c r="O3170" i="1"/>
  <c r="L3169" i="1"/>
  <c r="N3167" i="1"/>
  <c r="P3165" i="1"/>
  <c r="M3164" i="1"/>
  <c r="O3162" i="1"/>
  <c r="L3161" i="1"/>
  <c r="N3159" i="1"/>
  <c r="P3157" i="1"/>
  <c r="M3156" i="1"/>
  <c r="O3154" i="1"/>
  <c r="L3153" i="1"/>
  <c r="N3151" i="1"/>
  <c r="P3149" i="1"/>
  <c r="M3148" i="1"/>
  <c r="O3146" i="1"/>
  <c r="L3145" i="1"/>
  <c r="N3143" i="1"/>
  <c r="P3141" i="1"/>
  <c r="M3140" i="1"/>
  <c r="O3138" i="1"/>
  <c r="L3137" i="1"/>
  <c r="N3135" i="1"/>
  <c r="P3133" i="1"/>
  <c r="M3132" i="1"/>
  <c r="O3130" i="1"/>
  <c r="L3129" i="1"/>
  <c r="N3127" i="1"/>
  <c r="P3125" i="1"/>
  <c r="M3124" i="1"/>
  <c r="O3122" i="1"/>
  <c r="L3121" i="1"/>
  <c r="N3119" i="1"/>
  <c r="P3117" i="1"/>
  <c r="M3116" i="1"/>
  <c r="O3114" i="1"/>
  <c r="L3113" i="1"/>
  <c r="N3111" i="1"/>
  <c r="P3109" i="1"/>
  <c r="M3108" i="1"/>
  <c r="O3106" i="1"/>
  <c r="L3105" i="1"/>
  <c r="N3103" i="1"/>
  <c r="P3101" i="1"/>
  <c r="M3100" i="1"/>
  <c r="O3098" i="1"/>
  <c r="L3097" i="1"/>
  <c r="N3095" i="1"/>
  <c r="P3093" i="1"/>
  <c r="M3092" i="1"/>
  <c r="O3090" i="1"/>
  <c r="L3089" i="1"/>
  <c r="N3087" i="1"/>
  <c r="P3085" i="1"/>
  <c r="M3084" i="1"/>
  <c r="O3082" i="1"/>
  <c r="L3081" i="1"/>
  <c r="N3079" i="1"/>
  <c r="P3077" i="1"/>
  <c r="M3076" i="1"/>
  <c r="O3074" i="1"/>
  <c r="L3073" i="1"/>
  <c r="N3071" i="1"/>
  <c r="P3069" i="1"/>
  <c r="M3068" i="1"/>
  <c r="O3066" i="1"/>
  <c r="L3065" i="1"/>
  <c r="N3063" i="1"/>
  <c r="P3061" i="1"/>
  <c r="M3060" i="1"/>
  <c r="O3058" i="1"/>
  <c r="L3057" i="1"/>
  <c r="N3055" i="1"/>
  <c r="P3053" i="1"/>
  <c r="M3052" i="1"/>
  <c r="O3050" i="1"/>
  <c r="L3049" i="1"/>
  <c r="N3047" i="1"/>
  <c r="P3045" i="1"/>
  <c r="M3044" i="1"/>
  <c r="O3042" i="1"/>
  <c r="L3041" i="1"/>
  <c r="N3039" i="1"/>
  <c r="P3037" i="1"/>
  <c r="M3036" i="1"/>
  <c r="O3034" i="1"/>
  <c r="L3033" i="1"/>
  <c r="N3031" i="1"/>
  <c r="P3029" i="1"/>
  <c r="M3028" i="1"/>
  <c r="O3026" i="1"/>
  <c r="L3025" i="1"/>
  <c r="N3023" i="1"/>
  <c r="P3021" i="1"/>
  <c r="M3020" i="1"/>
  <c r="O3018" i="1"/>
  <c r="L3017" i="1"/>
  <c r="N3015" i="1"/>
  <c r="P3013" i="1"/>
  <c r="M3012" i="1"/>
  <c r="O3010" i="1"/>
  <c r="L3009" i="1"/>
  <c r="N3007" i="1"/>
  <c r="P3005" i="1"/>
  <c r="M3004" i="1"/>
  <c r="O3002" i="1"/>
  <c r="L3001" i="1"/>
  <c r="N2999" i="1"/>
  <c r="P2997" i="1"/>
  <c r="M2996" i="1"/>
  <c r="O2994" i="1"/>
  <c r="L2993" i="1"/>
  <c r="N2991" i="1"/>
  <c r="P2989" i="1"/>
  <c r="M2988" i="1"/>
  <c r="O2986" i="1"/>
  <c r="L2985" i="1"/>
  <c r="N2983" i="1"/>
  <c r="P2981" i="1"/>
  <c r="M2980" i="1"/>
  <c r="O2978" i="1"/>
  <c r="L2977" i="1"/>
  <c r="N2975" i="1"/>
  <c r="P2973" i="1"/>
  <c r="M2972" i="1"/>
  <c r="O2970" i="1"/>
  <c r="L2969" i="1"/>
  <c r="N2967" i="1"/>
  <c r="P2965" i="1"/>
  <c r="M2964" i="1"/>
  <c r="O2962" i="1"/>
  <c r="L2961" i="1"/>
  <c r="N2959" i="1"/>
  <c r="P2957" i="1"/>
  <c r="M2956" i="1"/>
  <c r="O2954" i="1"/>
  <c r="L2953" i="1"/>
  <c r="N2951" i="1"/>
  <c r="P2949" i="1"/>
  <c r="M2948" i="1"/>
  <c r="O2946" i="1"/>
  <c r="L2945" i="1"/>
  <c r="N2943" i="1"/>
  <c r="P2941" i="1"/>
  <c r="M2940" i="1"/>
  <c r="O2938" i="1"/>
  <c r="L2937" i="1"/>
  <c r="N2935" i="1"/>
  <c r="P2933" i="1"/>
  <c r="M2932" i="1"/>
  <c r="O2930" i="1"/>
  <c r="L2929" i="1"/>
  <c r="N2927" i="1"/>
  <c r="P2925" i="1"/>
  <c r="M2924" i="1"/>
  <c r="O2922" i="1"/>
  <c r="L2921" i="1"/>
  <c r="N2919" i="1"/>
  <c r="P2917" i="1"/>
  <c r="M2916" i="1"/>
  <c r="O2914" i="1"/>
  <c r="L2913" i="1"/>
  <c r="N2911" i="1"/>
  <c r="P2909" i="1"/>
  <c r="M2908" i="1"/>
  <c r="O2906" i="1"/>
  <c r="L2905" i="1"/>
  <c r="N2903" i="1"/>
  <c r="P2901" i="1"/>
  <c r="M2900" i="1"/>
  <c r="O2898" i="1"/>
  <c r="L2897" i="1"/>
  <c r="N2895" i="1"/>
  <c r="P2893" i="1"/>
  <c r="M2892" i="1"/>
  <c r="O2890" i="1"/>
  <c r="L2889" i="1"/>
  <c r="N2887" i="1"/>
  <c r="P2885" i="1"/>
  <c r="M2884" i="1"/>
  <c r="O2882" i="1"/>
  <c r="L2881" i="1"/>
  <c r="N2879" i="1"/>
  <c r="P2877" i="1"/>
  <c r="M2876" i="1"/>
  <c r="O2874" i="1"/>
  <c r="L2873" i="1"/>
  <c r="N2871" i="1"/>
  <c r="P2869" i="1"/>
  <c r="M2868" i="1"/>
  <c r="O2866" i="1"/>
  <c r="L2865" i="1"/>
  <c r="N2863" i="1"/>
  <c r="P2861" i="1"/>
  <c r="M2860" i="1"/>
  <c r="O2858" i="1"/>
  <c r="L2857" i="1"/>
  <c r="N2855" i="1"/>
  <c r="P2853" i="1"/>
  <c r="M2852" i="1"/>
  <c r="O2850" i="1"/>
  <c r="L2849" i="1"/>
  <c r="N2847" i="1"/>
  <c r="P2845" i="1"/>
  <c r="M2844" i="1"/>
  <c r="P3376" i="1"/>
  <c r="M3375" i="1"/>
  <c r="O3373" i="1"/>
  <c r="L3372" i="1"/>
  <c r="N3370" i="1"/>
  <c r="P3368" i="1"/>
  <c r="M3367" i="1"/>
  <c r="O3365" i="1"/>
  <c r="L3364" i="1"/>
  <c r="N3362" i="1"/>
  <c r="P3360" i="1"/>
  <c r="M3359" i="1"/>
  <c r="O3357" i="1"/>
  <c r="L3356" i="1"/>
  <c r="N3354" i="1"/>
  <c r="P3352" i="1"/>
  <c r="M3351" i="1"/>
  <c r="O3349" i="1"/>
  <c r="L3348" i="1"/>
  <c r="N3346" i="1"/>
  <c r="P3344" i="1"/>
  <c r="M3343" i="1"/>
  <c r="O3341" i="1"/>
  <c r="L3340" i="1"/>
  <c r="N3338" i="1"/>
  <c r="P3336" i="1"/>
  <c r="M3335" i="1"/>
  <c r="O3333" i="1"/>
  <c r="L3332" i="1"/>
  <c r="N3330" i="1"/>
  <c r="P3328" i="1"/>
  <c r="M3327" i="1"/>
  <c r="O3325" i="1"/>
  <c r="L3324" i="1"/>
  <c r="N3322" i="1"/>
  <c r="P3320" i="1"/>
  <c r="M3319" i="1"/>
  <c r="O3317" i="1"/>
  <c r="L3316" i="1"/>
  <c r="N3314" i="1"/>
  <c r="P3312" i="1"/>
  <c r="M3311" i="1"/>
  <c r="O3309" i="1"/>
  <c r="L3308" i="1"/>
  <c r="N3306" i="1"/>
  <c r="P3304" i="1"/>
  <c r="M3303" i="1"/>
  <c r="O3301" i="1"/>
  <c r="L3300" i="1"/>
  <c r="N3298" i="1"/>
  <c r="P3296" i="1"/>
  <c r="M3295" i="1"/>
  <c r="O3293" i="1"/>
  <c r="L3292" i="1"/>
  <c r="N3290" i="1"/>
  <c r="P3288" i="1"/>
  <c r="M3287" i="1"/>
  <c r="O3285" i="1"/>
  <c r="L3284" i="1"/>
  <c r="N3282" i="1"/>
  <c r="P3280" i="1"/>
  <c r="M3279" i="1"/>
  <c r="O3277" i="1"/>
  <c r="L3276" i="1"/>
  <c r="N3274" i="1"/>
  <c r="P3272" i="1"/>
  <c r="M3271" i="1"/>
  <c r="O3269" i="1"/>
  <c r="L3268" i="1"/>
  <c r="N3266" i="1"/>
  <c r="P3264" i="1"/>
  <c r="M3263" i="1"/>
  <c r="O3261" i="1"/>
  <c r="L3260" i="1"/>
  <c r="N3258" i="1"/>
  <c r="P3256" i="1"/>
  <c r="M3255" i="1"/>
  <c r="O3253" i="1"/>
  <c r="L3252" i="1"/>
  <c r="N3250" i="1"/>
  <c r="P3248" i="1"/>
  <c r="M3247" i="1"/>
  <c r="O3245" i="1"/>
  <c r="L3244" i="1"/>
  <c r="N3242" i="1"/>
  <c r="P3240" i="1"/>
  <c r="M3239" i="1"/>
  <c r="O3237" i="1"/>
  <c r="L3236" i="1"/>
  <c r="N3234" i="1"/>
  <c r="P3232" i="1"/>
  <c r="M3231" i="1"/>
  <c r="O3229" i="1"/>
  <c r="L3228" i="1"/>
  <c r="N3226" i="1"/>
  <c r="P3224" i="1"/>
  <c r="M3223" i="1"/>
  <c r="O3221" i="1"/>
  <c r="L3220" i="1"/>
  <c r="N3218" i="1"/>
  <c r="P3216" i="1"/>
  <c r="M3215" i="1"/>
  <c r="O3213" i="1"/>
  <c r="L3212" i="1"/>
  <c r="N3210" i="1"/>
  <c r="P3208" i="1"/>
  <c r="M3207" i="1"/>
  <c r="O3205" i="1"/>
  <c r="L3204" i="1"/>
  <c r="N3202" i="1"/>
  <c r="P3200" i="1"/>
  <c r="M3199" i="1"/>
  <c r="O3197" i="1"/>
  <c r="L3196" i="1"/>
  <c r="N3194" i="1"/>
  <c r="P3192" i="1"/>
  <c r="M3191" i="1"/>
  <c r="O3189" i="1"/>
  <c r="L3188" i="1"/>
  <c r="N3186" i="1"/>
  <c r="P3184" i="1"/>
  <c r="M3183" i="1"/>
  <c r="O3181" i="1"/>
  <c r="L3180" i="1"/>
  <c r="N3178" i="1"/>
  <c r="P3176" i="1"/>
  <c r="M3175" i="1"/>
  <c r="O3173" i="1"/>
  <c r="L3172" i="1"/>
  <c r="N3170" i="1"/>
  <c r="P3168" i="1"/>
  <c r="M3167" i="1"/>
  <c r="O3165" i="1"/>
  <c r="L3164" i="1"/>
  <c r="N3162" i="1"/>
  <c r="P3160" i="1"/>
  <c r="M3159" i="1"/>
  <c r="O3157" i="1"/>
  <c r="L3156" i="1"/>
  <c r="N3154" i="1"/>
  <c r="P3152" i="1"/>
  <c r="M3151" i="1"/>
  <c r="O3149" i="1"/>
  <c r="L3148" i="1"/>
  <c r="N3146" i="1"/>
  <c r="P3144" i="1"/>
  <c r="M3143" i="1"/>
  <c r="O3141" i="1"/>
  <c r="L3140" i="1"/>
  <c r="N3138" i="1"/>
  <c r="P3136" i="1"/>
  <c r="M3135" i="1"/>
  <c r="O3133" i="1"/>
  <c r="L3132" i="1"/>
  <c r="N3130" i="1"/>
  <c r="P3128" i="1"/>
  <c r="M3127" i="1"/>
  <c r="O3125" i="1"/>
  <c r="L3124" i="1"/>
  <c r="N3122" i="1"/>
  <c r="P3120" i="1"/>
  <c r="M3119" i="1"/>
  <c r="O3117" i="1"/>
  <c r="L3116" i="1"/>
  <c r="N3114" i="1"/>
  <c r="P3112" i="1"/>
  <c r="M3111" i="1"/>
  <c r="O3109" i="1"/>
  <c r="L3108" i="1"/>
  <c r="N3106" i="1"/>
  <c r="P3104" i="1"/>
  <c r="M3103" i="1"/>
  <c r="O3101" i="1"/>
  <c r="L3100" i="1"/>
  <c r="N3098" i="1"/>
  <c r="P3096" i="1"/>
  <c r="M3095" i="1"/>
  <c r="O3093" i="1"/>
  <c r="L3092" i="1"/>
  <c r="N3090" i="1"/>
  <c r="P3088" i="1"/>
  <c r="M3087" i="1"/>
  <c r="O3085" i="1"/>
  <c r="L3084" i="1"/>
  <c r="N3082" i="1"/>
  <c r="P3080" i="1"/>
  <c r="M3079" i="1"/>
  <c r="O3077" i="1"/>
  <c r="L3076" i="1"/>
  <c r="N3074" i="1"/>
  <c r="P3072" i="1"/>
  <c r="M3071" i="1"/>
  <c r="O3069" i="1"/>
  <c r="L3068" i="1"/>
  <c r="N3066" i="1"/>
  <c r="P3064" i="1"/>
  <c r="M3063" i="1"/>
  <c r="O3061" i="1"/>
  <c r="L3060" i="1"/>
  <c r="N3058" i="1"/>
  <c r="P3056" i="1"/>
  <c r="M3055" i="1"/>
  <c r="O3053" i="1"/>
  <c r="L3052" i="1"/>
  <c r="N3050" i="1"/>
  <c r="P3048" i="1"/>
  <c r="M3047" i="1"/>
  <c r="O3045" i="1"/>
  <c r="L3044" i="1"/>
  <c r="N3042" i="1"/>
  <c r="P3040" i="1"/>
  <c r="M3039" i="1"/>
  <c r="O3037" i="1"/>
  <c r="L3036" i="1"/>
  <c r="N3034" i="1"/>
  <c r="P3032" i="1"/>
  <c r="M3031" i="1"/>
  <c r="O3029" i="1"/>
  <c r="L3028" i="1"/>
  <c r="N3026" i="1"/>
  <c r="P3024" i="1"/>
  <c r="M3023" i="1"/>
  <c r="O3021" i="1"/>
  <c r="L3020" i="1"/>
  <c r="N3018" i="1"/>
  <c r="P3016" i="1"/>
  <c r="M3015" i="1"/>
  <c r="O3013" i="1"/>
  <c r="L3012" i="1"/>
  <c r="N3010" i="1"/>
  <c r="P3008" i="1"/>
  <c r="M3007" i="1"/>
  <c r="O3005" i="1"/>
  <c r="L3004" i="1"/>
  <c r="N3002" i="1"/>
  <c r="P3000" i="1"/>
  <c r="M2999" i="1"/>
  <c r="O2997" i="1"/>
  <c r="L2996" i="1"/>
  <c r="N2994" i="1"/>
  <c r="P2992" i="1"/>
  <c r="M2991" i="1"/>
  <c r="O2989" i="1"/>
  <c r="L2988" i="1"/>
  <c r="N2986" i="1"/>
  <c r="P2984" i="1"/>
  <c r="M2983" i="1"/>
  <c r="O2981" i="1"/>
  <c r="L2980" i="1"/>
  <c r="N2978" i="1"/>
  <c r="P2976" i="1"/>
  <c r="M2975" i="1"/>
  <c r="O2973" i="1"/>
  <c r="L2972" i="1"/>
  <c r="N2970" i="1"/>
  <c r="P2968" i="1"/>
  <c r="M2967" i="1"/>
  <c r="O2965" i="1"/>
  <c r="L2964" i="1"/>
  <c r="N2962" i="1"/>
  <c r="P2960" i="1"/>
  <c r="M2959" i="1"/>
  <c r="O2957" i="1"/>
  <c r="L2956" i="1"/>
  <c r="N2954" i="1"/>
  <c r="P2952" i="1"/>
  <c r="M2951" i="1"/>
  <c r="O2949" i="1"/>
  <c r="L2948" i="1"/>
  <c r="N2946" i="1"/>
  <c r="P2944" i="1"/>
  <c r="M2943" i="1"/>
  <c r="O2941" i="1"/>
  <c r="L2940" i="1"/>
  <c r="N2938" i="1"/>
  <c r="P2936" i="1"/>
  <c r="M2935" i="1"/>
  <c r="O2933" i="1"/>
  <c r="L2932" i="1"/>
  <c r="N2930" i="1"/>
  <c r="P2928" i="1"/>
  <c r="M2927" i="1"/>
  <c r="O2925" i="1"/>
  <c r="L2924" i="1"/>
  <c r="N2922" i="1"/>
  <c r="P2920" i="1"/>
  <c r="M2919" i="1"/>
  <c r="O2917" i="1"/>
  <c r="L2916" i="1"/>
  <c r="N2914" i="1"/>
  <c r="P2912" i="1"/>
  <c r="M2911" i="1"/>
  <c r="O2909" i="1"/>
  <c r="L2908" i="1"/>
  <c r="N2906" i="1"/>
  <c r="P2904" i="1"/>
  <c r="M2903" i="1"/>
  <c r="O2901" i="1"/>
  <c r="L2900" i="1"/>
  <c r="N2898" i="1"/>
  <c r="P2896" i="1"/>
  <c r="M2895" i="1"/>
  <c r="O2893" i="1"/>
  <c r="L2892" i="1"/>
  <c r="N2890" i="1"/>
  <c r="P2888" i="1"/>
  <c r="M2887" i="1"/>
  <c r="O2885" i="1"/>
  <c r="L2884" i="1"/>
  <c r="N2882" i="1"/>
  <c r="P2880" i="1"/>
  <c r="M2879" i="1"/>
  <c r="O2877" i="1"/>
  <c r="L2876" i="1"/>
  <c r="N2874" i="1"/>
  <c r="P2872" i="1"/>
  <c r="M2871" i="1"/>
  <c r="O2869" i="1"/>
  <c r="L2868" i="1"/>
  <c r="N2866" i="1"/>
  <c r="P2864" i="1"/>
  <c r="M2863" i="1"/>
  <c r="O2861" i="1"/>
  <c r="L2860" i="1"/>
  <c r="N2858" i="1"/>
  <c r="P2856" i="1"/>
  <c r="M2855" i="1"/>
  <c r="O2853" i="1"/>
  <c r="L2852" i="1"/>
  <c r="N2850" i="1"/>
  <c r="P2848" i="1"/>
  <c r="M2847" i="1"/>
  <c r="O2845" i="1"/>
  <c r="L2844" i="1"/>
  <c r="N2842" i="1"/>
  <c r="P2840" i="1"/>
  <c r="M2839" i="1"/>
  <c r="O2837" i="1"/>
  <c r="L2836" i="1"/>
  <c r="N2834" i="1"/>
  <c r="P2832" i="1"/>
  <c r="O3376" i="1"/>
  <c r="L3375" i="1"/>
  <c r="N3373" i="1"/>
  <c r="P3371" i="1"/>
  <c r="M3370" i="1"/>
  <c r="O3368" i="1"/>
  <c r="L3367" i="1"/>
  <c r="N3365" i="1"/>
  <c r="P3363" i="1"/>
  <c r="M3362" i="1"/>
  <c r="O3360" i="1"/>
  <c r="L3359" i="1"/>
  <c r="N3357" i="1"/>
  <c r="P3355" i="1"/>
  <c r="M3354" i="1"/>
  <c r="O3352" i="1"/>
  <c r="L3351" i="1"/>
  <c r="N3349" i="1"/>
  <c r="P3347" i="1"/>
  <c r="M3346" i="1"/>
  <c r="O3344" i="1"/>
  <c r="L3343" i="1"/>
  <c r="N3341" i="1"/>
  <c r="P3339" i="1"/>
  <c r="M3338" i="1"/>
  <c r="O3336" i="1"/>
  <c r="L3335" i="1"/>
  <c r="N3333" i="1"/>
  <c r="P3331" i="1"/>
  <c r="M3330" i="1"/>
  <c r="O3328" i="1"/>
  <c r="L3327" i="1"/>
  <c r="N3325" i="1"/>
  <c r="P3323" i="1"/>
  <c r="M3322" i="1"/>
  <c r="O3320" i="1"/>
  <c r="L3319" i="1"/>
  <c r="N3317" i="1"/>
  <c r="P3315" i="1"/>
  <c r="M3314" i="1"/>
  <c r="O3312" i="1"/>
  <c r="L3311" i="1"/>
  <c r="N3309" i="1"/>
  <c r="P3307" i="1"/>
  <c r="M3306" i="1"/>
  <c r="O3304" i="1"/>
  <c r="L3303" i="1"/>
  <c r="N3301" i="1"/>
  <c r="P3299" i="1"/>
  <c r="M3298" i="1"/>
  <c r="O3296" i="1"/>
  <c r="L3295" i="1"/>
  <c r="N3293" i="1"/>
  <c r="P3291" i="1"/>
  <c r="M3290" i="1"/>
  <c r="O3288" i="1"/>
  <c r="L3287" i="1"/>
  <c r="N3285" i="1"/>
  <c r="P3283" i="1"/>
  <c r="M3282" i="1"/>
  <c r="O3280" i="1"/>
  <c r="L3279" i="1"/>
  <c r="N3277" i="1"/>
  <c r="P3275" i="1"/>
  <c r="M3274" i="1"/>
  <c r="O3272" i="1"/>
  <c r="L3271" i="1"/>
  <c r="N3269" i="1"/>
  <c r="P3267" i="1"/>
  <c r="M3266" i="1"/>
  <c r="O3264" i="1"/>
  <c r="L3263" i="1"/>
  <c r="N3261" i="1"/>
  <c r="P3259" i="1"/>
  <c r="M3258" i="1"/>
  <c r="O3256" i="1"/>
  <c r="L3255" i="1"/>
  <c r="N3253" i="1"/>
  <c r="P3251" i="1"/>
  <c r="M3250" i="1"/>
  <c r="O3248" i="1"/>
  <c r="L3247" i="1"/>
  <c r="N3245" i="1"/>
  <c r="P3243" i="1"/>
  <c r="M3242" i="1"/>
  <c r="O3240" i="1"/>
  <c r="L3239" i="1"/>
  <c r="N3237" i="1"/>
  <c r="P3235" i="1"/>
  <c r="M3234" i="1"/>
  <c r="O3232" i="1"/>
  <c r="L3231" i="1"/>
  <c r="N3229" i="1"/>
  <c r="P3227" i="1"/>
  <c r="M3226" i="1"/>
  <c r="O3224" i="1"/>
  <c r="L3223" i="1"/>
  <c r="N3221" i="1"/>
  <c r="P3219" i="1"/>
  <c r="M3218" i="1"/>
  <c r="O3216" i="1"/>
  <c r="L3215" i="1"/>
  <c r="N3213" i="1"/>
  <c r="P3211" i="1"/>
  <c r="M3210" i="1"/>
  <c r="O3208" i="1"/>
  <c r="L3207" i="1"/>
  <c r="N3205" i="1"/>
  <c r="P3203" i="1"/>
  <c r="M3202" i="1"/>
  <c r="O3200" i="1"/>
  <c r="L3199" i="1"/>
  <c r="N3197" i="1"/>
  <c r="P3195" i="1"/>
  <c r="M3194" i="1"/>
  <c r="O3192" i="1"/>
  <c r="L3191" i="1"/>
  <c r="N3189" i="1"/>
  <c r="P3187" i="1"/>
  <c r="M3186" i="1"/>
  <c r="O3184" i="1"/>
  <c r="L3183" i="1"/>
  <c r="N3181" i="1"/>
  <c r="P3179" i="1"/>
  <c r="M3178" i="1"/>
  <c r="O3176" i="1"/>
  <c r="L3175" i="1"/>
  <c r="N3173" i="1"/>
  <c r="P3171" i="1"/>
  <c r="M3170" i="1"/>
  <c r="O3168" i="1"/>
  <c r="L3167" i="1"/>
  <c r="N3165" i="1"/>
  <c r="P3163" i="1"/>
  <c r="M3162" i="1"/>
  <c r="O3160" i="1"/>
  <c r="L3159" i="1"/>
  <c r="N3157" i="1"/>
  <c r="P3155" i="1"/>
  <c r="M3154" i="1"/>
  <c r="O3152" i="1"/>
  <c r="L3151" i="1"/>
  <c r="N3149" i="1"/>
  <c r="P3147" i="1"/>
  <c r="M3146" i="1"/>
  <c r="O3144" i="1"/>
  <c r="L3143" i="1"/>
  <c r="N3141" i="1"/>
  <c r="P3139" i="1"/>
  <c r="M3138" i="1"/>
  <c r="O3136" i="1"/>
  <c r="L3135" i="1"/>
  <c r="N3133" i="1"/>
  <c r="P3131" i="1"/>
  <c r="M3130" i="1"/>
  <c r="O3128" i="1"/>
  <c r="L3127" i="1"/>
  <c r="N3125" i="1"/>
  <c r="P3123" i="1"/>
  <c r="M3122" i="1"/>
  <c r="O3120" i="1"/>
  <c r="L3119" i="1"/>
  <c r="N3117" i="1"/>
  <c r="P3115" i="1"/>
  <c r="M3114" i="1"/>
  <c r="O3112" i="1"/>
  <c r="L3111" i="1"/>
  <c r="N3109" i="1"/>
  <c r="P3107" i="1"/>
  <c r="M3106" i="1"/>
  <c r="O3104" i="1"/>
  <c r="L3103" i="1"/>
  <c r="N3101" i="1"/>
  <c r="P3099" i="1"/>
  <c r="M3098" i="1"/>
  <c r="O3096" i="1"/>
  <c r="L3095" i="1"/>
  <c r="N3093" i="1"/>
  <c r="P3091" i="1"/>
  <c r="M3090" i="1"/>
  <c r="O3088" i="1"/>
  <c r="L3087" i="1"/>
  <c r="N3085" i="1"/>
  <c r="P3083" i="1"/>
  <c r="M3082" i="1"/>
  <c r="O3080" i="1"/>
  <c r="L3079" i="1"/>
  <c r="N3077" i="1"/>
  <c r="P3075" i="1"/>
  <c r="M3074" i="1"/>
  <c r="O3072" i="1"/>
  <c r="L3071" i="1"/>
  <c r="N3069" i="1"/>
  <c r="P3067" i="1"/>
  <c r="M3066" i="1"/>
  <c r="O3064" i="1"/>
  <c r="L3063" i="1"/>
  <c r="N3061" i="1"/>
  <c r="P3059" i="1"/>
  <c r="M3058" i="1"/>
  <c r="O3056" i="1"/>
  <c r="L3055" i="1"/>
  <c r="N3053" i="1"/>
  <c r="P3051" i="1"/>
  <c r="M3050" i="1"/>
  <c r="O3048" i="1"/>
  <c r="L3047" i="1"/>
  <c r="N3045" i="1"/>
  <c r="P3043" i="1"/>
  <c r="M3042" i="1"/>
  <c r="O3040" i="1"/>
  <c r="L3039" i="1"/>
  <c r="N3037" i="1"/>
  <c r="P3035" i="1"/>
  <c r="M3034" i="1"/>
  <c r="O3032" i="1"/>
  <c r="L3031" i="1"/>
  <c r="N3029" i="1"/>
  <c r="P3027" i="1"/>
  <c r="M3026" i="1"/>
  <c r="O3024" i="1"/>
  <c r="L3023" i="1"/>
  <c r="N3021" i="1"/>
  <c r="P3019" i="1"/>
  <c r="M3018" i="1"/>
  <c r="O3016" i="1"/>
  <c r="L3015" i="1"/>
  <c r="N3013" i="1"/>
  <c r="P3011" i="1"/>
  <c r="M3010" i="1"/>
  <c r="O3008" i="1"/>
  <c r="L3007" i="1"/>
  <c r="N3005" i="1"/>
  <c r="P3003" i="1"/>
  <c r="M3002" i="1"/>
  <c r="O3000" i="1"/>
  <c r="L2999" i="1"/>
  <c r="N2997" i="1"/>
  <c r="P2995" i="1"/>
  <c r="M2994" i="1"/>
  <c r="O2992" i="1"/>
  <c r="L2991" i="1"/>
  <c r="N2989" i="1"/>
  <c r="P2987" i="1"/>
  <c r="M2986" i="1"/>
  <c r="O2984" i="1"/>
  <c r="L2983" i="1"/>
  <c r="N2981" i="1"/>
  <c r="P2979" i="1"/>
  <c r="M2978" i="1"/>
  <c r="O2976" i="1"/>
  <c r="L2975" i="1"/>
  <c r="N2973" i="1"/>
  <c r="P2971" i="1"/>
  <c r="M2970" i="1"/>
  <c r="O2968" i="1"/>
  <c r="L2967" i="1"/>
  <c r="N2965" i="1"/>
  <c r="P2963" i="1"/>
  <c r="M2962" i="1"/>
  <c r="O2960" i="1"/>
  <c r="L2959" i="1"/>
  <c r="N2957" i="1"/>
  <c r="P2955" i="1"/>
  <c r="M2954" i="1"/>
  <c r="O2952" i="1"/>
  <c r="L2951" i="1"/>
  <c r="N2949" i="1"/>
  <c r="P2947" i="1"/>
  <c r="M2946" i="1"/>
  <c r="O2944" i="1"/>
  <c r="L2943" i="1"/>
  <c r="N2941" i="1"/>
  <c r="P2939" i="1"/>
  <c r="M2938" i="1"/>
  <c r="O2936" i="1"/>
  <c r="L2935" i="1"/>
  <c r="N2933" i="1"/>
  <c r="P2931" i="1"/>
  <c r="M2930" i="1"/>
  <c r="O2928" i="1"/>
  <c r="L2927" i="1"/>
  <c r="N2925" i="1"/>
  <c r="P2923" i="1"/>
  <c r="M2922" i="1"/>
  <c r="O2920" i="1"/>
  <c r="L2919" i="1"/>
  <c r="N2917" i="1"/>
  <c r="P2915" i="1"/>
  <c r="M2914" i="1"/>
  <c r="O2912" i="1"/>
  <c r="L2911" i="1"/>
  <c r="N2909" i="1"/>
  <c r="P2907" i="1"/>
  <c r="M2906" i="1"/>
  <c r="O2904" i="1"/>
  <c r="L2903" i="1"/>
  <c r="N2901" i="1"/>
  <c r="P2899" i="1"/>
  <c r="M2898" i="1"/>
  <c r="O2896" i="1"/>
  <c r="L2895" i="1"/>
  <c r="N2893" i="1"/>
  <c r="P2891" i="1"/>
  <c r="M2890" i="1"/>
  <c r="O2888" i="1"/>
  <c r="L2887" i="1"/>
  <c r="N2885" i="1"/>
  <c r="P2883" i="1"/>
  <c r="M2882" i="1"/>
  <c r="O2880" i="1"/>
  <c r="L2879" i="1"/>
  <c r="N2877" i="1"/>
  <c r="P2875" i="1"/>
  <c r="M2874" i="1"/>
  <c r="O2872" i="1"/>
  <c r="L2871" i="1"/>
  <c r="N2869" i="1"/>
  <c r="P2867" i="1"/>
  <c r="M2866" i="1"/>
  <c r="O2864" i="1"/>
  <c r="L2863" i="1"/>
  <c r="N2861" i="1"/>
  <c r="P2859" i="1"/>
  <c r="M2858" i="1"/>
  <c r="O2856" i="1"/>
  <c r="L2855" i="1"/>
  <c r="N2853" i="1"/>
  <c r="P2851" i="1"/>
  <c r="M2850" i="1"/>
  <c r="O2848" i="1"/>
  <c r="L2847" i="1"/>
  <c r="N2845" i="1"/>
  <c r="P2843" i="1"/>
  <c r="M2842" i="1"/>
  <c r="O2840" i="1"/>
  <c r="L2839" i="1"/>
  <c r="N3376" i="1"/>
  <c r="P3374" i="1"/>
  <c r="M3373" i="1"/>
  <c r="O3371" i="1"/>
  <c r="L3370" i="1"/>
  <c r="N3368" i="1"/>
  <c r="P3366" i="1"/>
  <c r="M3365" i="1"/>
  <c r="O3363" i="1"/>
  <c r="L3362" i="1"/>
  <c r="N3360" i="1"/>
  <c r="P3358" i="1"/>
  <c r="M3357" i="1"/>
  <c r="O3355" i="1"/>
  <c r="L3354" i="1"/>
  <c r="N3352" i="1"/>
  <c r="P3350" i="1"/>
  <c r="M3349" i="1"/>
  <c r="O3347" i="1"/>
  <c r="L3346" i="1"/>
  <c r="N3344" i="1"/>
  <c r="P3342" i="1"/>
  <c r="M3341" i="1"/>
  <c r="O3339" i="1"/>
  <c r="L3338" i="1"/>
  <c r="N3336" i="1"/>
  <c r="P3334" i="1"/>
  <c r="M3333" i="1"/>
  <c r="O3331" i="1"/>
  <c r="L3330" i="1"/>
  <c r="N3328" i="1"/>
  <c r="P3326" i="1"/>
  <c r="M3325" i="1"/>
  <c r="O3323" i="1"/>
  <c r="L3322" i="1"/>
  <c r="N3320" i="1"/>
  <c r="P3318" i="1"/>
  <c r="M3317" i="1"/>
  <c r="O3315" i="1"/>
  <c r="L3314" i="1"/>
  <c r="N3312" i="1"/>
  <c r="P3310" i="1"/>
  <c r="M3309" i="1"/>
  <c r="O3307" i="1"/>
  <c r="L3306" i="1"/>
  <c r="N3304" i="1"/>
  <c r="P3302" i="1"/>
  <c r="M3301" i="1"/>
  <c r="O3299" i="1"/>
  <c r="L3298" i="1"/>
  <c r="N3296" i="1"/>
  <c r="P3294" i="1"/>
  <c r="M3293" i="1"/>
  <c r="O3291" i="1"/>
  <c r="L3290" i="1"/>
  <c r="N3288" i="1"/>
  <c r="P3286" i="1"/>
  <c r="M3285" i="1"/>
  <c r="O3283" i="1"/>
  <c r="L3282" i="1"/>
  <c r="N3280" i="1"/>
  <c r="P3278" i="1"/>
  <c r="M3277" i="1"/>
  <c r="O3275" i="1"/>
  <c r="L3274" i="1"/>
  <c r="N3272" i="1"/>
  <c r="P3270" i="1"/>
  <c r="M3269" i="1"/>
  <c r="O3267" i="1"/>
  <c r="L3266" i="1"/>
  <c r="N3264" i="1"/>
  <c r="P3262" i="1"/>
  <c r="M3261" i="1"/>
  <c r="O3259" i="1"/>
  <c r="L3258" i="1"/>
  <c r="N3256" i="1"/>
  <c r="P3254" i="1"/>
  <c r="M3253" i="1"/>
  <c r="O3251" i="1"/>
  <c r="L3250" i="1"/>
  <c r="N3248" i="1"/>
  <c r="P3246" i="1"/>
  <c r="M3245" i="1"/>
  <c r="O3243" i="1"/>
  <c r="L3242" i="1"/>
  <c r="N3240" i="1"/>
  <c r="P3238" i="1"/>
  <c r="M3237" i="1"/>
  <c r="O3235" i="1"/>
  <c r="L3234" i="1"/>
  <c r="N3232" i="1"/>
  <c r="P3230" i="1"/>
  <c r="M3229" i="1"/>
  <c r="O3227" i="1"/>
  <c r="L3226" i="1"/>
  <c r="N3224" i="1"/>
  <c r="P3222" i="1"/>
  <c r="M3221" i="1"/>
  <c r="O3219" i="1"/>
  <c r="L3218" i="1"/>
  <c r="N3216" i="1"/>
  <c r="P3214" i="1"/>
  <c r="M3213" i="1"/>
  <c r="O3211" i="1"/>
  <c r="L3210" i="1"/>
  <c r="N3208" i="1"/>
  <c r="P3206" i="1"/>
  <c r="M3205" i="1"/>
  <c r="O3203" i="1"/>
  <c r="L3202" i="1"/>
  <c r="N3200" i="1"/>
  <c r="P3198" i="1"/>
  <c r="M3197" i="1"/>
  <c r="O3195" i="1"/>
  <c r="L3194" i="1"/>
  <c r="N3192" i="1"/>
  <c r="P3190" i="1"/>
  <c r="M3189" i="1"/>
  <c r="O3187" i="1"/>
  <c r="L3186" i="1"/>
  <c r="N3184" i="1"/>
  <c r="P3182" i="1"/>
  <c r="M3181" i="1"/>
  <c r="O3179" i="1"/>
  <c r="L3178" i="1"/>
  <c r="N3176" i="1"/>
  <c r="P3174" i="1"/>
  <c r="M3173" i="1"/>
  <c r="O3171" i="1"/>
  <c r="L3170" i="1"/>
  <c r="N3168" i="1"/>
  <c r="P3166" i="1"/>
  <c r="M3165" i="1"/>
  <c r="O3163" i="1"/>
  <c r="L3162" i="1"/>
  <c r="N3160" i="1"/>
  <c r="P3158" i="1"/>
  <c r="M3157" i="1"/>
  <c r="O3155" i="1"/>
  <c r="L3154" i="1"/>
  <c r="N3152" i="1"/>
  <c r="P3150" i="1"/>
  <c r="M3149" i="1"/>
  <c r="O3147" i="1"/>
  <c r="L3146" i="1"/>
  <c r="N3144" i="1"/>
  <c r="P3142" i="1"/>
  <c r="M3141" i="1"/>
  <c r="O3139" i="1"/>
  <c r="L3138" i="1"/>
  <c r="N3136" i="1"/>
  <c r="P3134" i="1"/>
  <c r="M3133" i="1"/>
  <c r="O3131" i="1"/>
  <c r="L3130" i="1"/>
  <c r="N3128" i="1"/>
  <c r="P3126" i="1"/>
  <c r="M3125" i="1"/>
  <c r="O3123" i="1"/>
  <c r="L3122" i="1"/>
  <c r="N3120" i="1"/>
  <c r="P3118" i="1"/>
  <c r="M3117" i="1"/>
  <c r="O3115" i="1"/>
  <c r="L3114" i="1"/>
  <c r="N3112" i="1"/>
  <c r="P3110" i="1"/>
  <c r="M3109" i="1"/>
  <c r="O3107" i="1"/>
  <c r="L3106" i="1"/>
  <c r="N3104" i="1"/>
  <c r="P3102" i="1"/>
  <c r="M3101" i="1"/>
  <c r="O3099" i="1"/>
  <c r="L3098" i="1"/>
  <c r="N3096" i="1"/>
  <c r="P3094" i="1"/>
  <c r="M3093" i="1"/>
  <c r="O3091" i="1"/>
  <c r="L3090" i="1"/>
  <c r="N3088" i="1"/>
  <c r="P3086" i="1"/>
  <c r="M3085" i="1"/>
  <c r="O3083" i="1"/>
  <c r="L3082" i="1"/>
  <c r="N3080" i="1"/>
  <c r="P3078" i="1"/>
  <c r="M3077" i="1"/>
  <c r="O3075" i="1"/>
  <c r="L3074" i="1"/>
  <c r="N3072" i="1"/>
  <c r="P3070" i="1"/>
  <c r="M3069" i="1"/>
  <c r="O3067" i="1"/>
  <c r="L3066" i="1"/>
  <c r="N3064" i="1"/>
  <c r="P3062" i="1"/>
  <c r="M3061" i="1"/>
  <c r="O3059" i="1"/>
  <c r="L3058" i="1"/>
  <c r="N3056" i="1"/>
  <c r="P3054" i="1"/>
  <c r="M3053" i="1"/>
  <c r="O3051" i="1"/>
  <c r="L3050" i="1"/>
  <c r="N3048" i="1"/>
  <c r="P3046" i="1"/>
  <c r="M3045" i="1"/>
  <c r="O3043" i="1"/>
  <c r="L3042" i="1"/>
  <c r="N3040" i="1"/>
  <c r="P3038" i="1"/>
  <c r="M3037" i="1"/>
  <c r="O3035" i="1"/>
  <c r="L3034" i="1"/>
  <c r="N3032" i="1"/>
  <c r="P3030" i="1"/>
  <c r="M3029" i="1"/>
  <c r="O3027" i="1"/>
  <c r="L3026" i="1"/>
  <c r="N3024" i="1"/>
  <c r="P3022" i="1"/>
  <c r="M3021" i="1"/>
  <c r="O3019" i="1"/>
  <c r="L3018" i="1"/>
  <c r="N3016" i="1"/>
  <c r="P3014" i="1"/>
  <c r="M3013" i="1"/>
  <c r="O3011" i="1"/>
  <c r="L3010" i="1"/>
  <c r="N3008" i="1"/>
  <c r="P3006" i="1"/>
  <c r="M3005" i="1"/>
  <c r="O3003" i="1"/>
  <c r="L3002" i="1"/>
  <c r="N3000" i="1"/>
  <c r="P2998" i="1"/>
  <c r="M2997" i="1"/>
  <c r="O2995" i="1"/>
  <c r="L2994" i="1"/>
  <c r="N2992" i="1"/>
  <c r="P2990" i="1"/>
  <c r="M2989" i="1"/>
  <c r="O2987" i="1"/>
  <c r="L2986" i="1"/>
  <c r="N2984" i="1"/>
  <c r="P2982" i="1"/>
  <c r="M2981" i="1"/>
  <c r="O2979" i="1"/>
  <c r="L2978" i="1"/>
  <c r="N2976" i="1"/>
  <c r="P2974" i="1"/>
  <c r="M2973" i="1"/>
  <c r="O2971" i="1"/>
  <c r="L2970" i="1"/>
  <c r="N2968" i="1"/>
  <c r="P2966" i="1"/>
  <c r="M2965" i="1"/>
  <c r="O2963" i="1"/>
  <c r="L2962" i="1"/>
  <c r="N2960" i="1"/>
  <c r="P2958" i="1"/>
  <c r="M2957" i="1"/>
  <c r="O2955" i="1"/>
  <c r="L2954" i="1"/>
  <c r="N2952" i="1"/>
  <c r="P2950" i="1"/>
  <c r="M2949" i="1"/>
  <c r="O2947" i="1"/>
  <c r="L2946" i="1"/>
  <c r="N2944" i="1"/>
  <c r="P2942" i="1"/>
  <c r="M2941" i="1"/>
  <c r="O2939" i="1"/>
  <c r="L2938" i="1"/>
  <c r="N2936" i="1"/>
  <c r="P2934" i="1"/>
  <c r="M2933" i="1"/>
  <c r="O2931" i="1"/>
  <c r="L2930" i="1"/>
  <c r="N2928" i="1"/>
  <c r="P2926" i="1"/>
  <c r="M2925" i="1"/>
  <c r="O2923" i="1"/>
  <c r="L2922" i="1"/>
  <c r="N2920" i="1"/>
  <c r="P2918" i="1"/>
  <c r="M2917" i="1"/>
  <c r="O2915" i="1"/>
  <c r="L2914" i="1"/>
  <c r="N2912" i="1"/>
  <c r="P2910" i="1"/>
  <c r="M2909" i="1"/>
  <c r="O2907" i="1"/>
  <c r="L2906" i="1"/>
  <c r="N2904" i="1"/>
  <c r="P2902" i="1"/>
  <c r="M2901" i="1"/>
  <c r="O2899" i="1"/>
  <c r="L2898" i="1"/>
  <c r="N2896" i="1"/>
  <c r="P2894" i="1"/>
  <c r="M2893" i="1"/>
  <c r="O2891" i="1"/>
  <c r="L2890" i="1"/>
  <c r="N2888" i="1"/>
  <c r="P2886" i="1"/>
  <c r="M2885" i="1"/>
  <c r="O2883" i="1"/>
  <c r="L2882" i="1"/>
  <c r="N2880" i="1"/>
  <c r="P2878" i="1"/>
  <c r="M2877" i="1"/>
  <c r="O2875" i="1"/>
  <c r="L2874" i="1"/>
  <c r="N2872" i="1"/>
  <c r="P2870" i="1"/>
  <c r="M2869" i="1"/>
  <c r="O2867" i="1"/>
  <c r="L2866" i="1"/>
  <c r="N2864" i="1"/>
  <c r="P2862" i="1"/>
  <c r="M2861" i="1"/>
  <c r="O2859" i="1"/>
  <c r="L2858" i="1"/>
  <c r="N2856" i="1"/>
  <c r="P2854" i="1"/>
  <c r="M2853" i="1"/>
  <c r="O2851" i="1"/>
  <c r="L2850" i="1"/>
  <c r="N2848" i="1"/>
  <c r="P2846" i="1"/>
  <c r="M2845" i="1"/>
  <c r="O2843" i="1"/>
  <c r="L2842" i="1"/>
  <c r="N2840" i="1"/>
  <c r="P2838" i="1"/>
  <c r="M2837" i="1"/>
  <c r="L3376" i="1"/>
  <c r="N3374" i="1"/>
  <c r="P3372" i="1"/>
  <c r="M3371" i="1"/>
  <c r="O3369" i="1"/>
  <c r="L3368" i="1"/>
  <c r="N3366" i="1"/>
  <c r="P3364" i="1"/>
  <c r="M3363" i="1"/>
  <c r="O3361" i="1"/>
  <c r="L3360" i="1"/>
  <c r="N3358" i="1"/>
  <c r="P3356" i="1"/>
  <c r="M3355" i="1"/>
  <c r="O3353" i="1"/>
  <c r="L3352" i="1"/>
  <c r="N3350" i="1"/>
  <c r="P3348" i="1"/>
  <c r="M3347" i="1"/>
  <c r="O3345" i="1"/>
  <c r="L3344" i="1"/>
  <c r="N3342" i="1"/>
  <c r="P3340" i="1"/>
  <c r="M3339" i="1"/>
  <c r="O3337" i="1"/>
  <c r="L3336" i="1"/>
  <c r="N3334" i="1"/>
  <c r="P3332" i="1"/>
  <c r="M3331" i="1"/>
  <c r="O3329" i="1"/>
  <c r="L3328" i="1"/>
  <c r="N3326" i="1"/>
  <c r="P3324" i="1"/>
  <c r="M3323" i="1"/>
  <c r="O3321" i="1"/>
  <c r="L3320" i="1"/>
  <c r="N3318" i="1"/>
  <c r="P3316" i="1"/>
  <c r="M3315" i="1"/>
  <c r="O3313" i="1"/>
  <c r="L3312" i="1"/>
  <c r="N3310" i="1"/>
  <c r="P3308" i="1"/>
  <c r="M3307" i="1"/>
  <c r="O3305" i="1"/>
  <c r="L3304" i="1"/>
  <c r="N3302" i="1"/>
  <c r="P3300" i="1"/>
  <c r="M3299" i="1"/>
  <c r="O3297" i="1"/>
  <c r="L3296" i="1"/>
  <c r="N3294" i="1"/>
  <c r="P3292" i="1"/>
  <c r="M3291" i="1"/>
  <c r="O3289" i="1"/>
  <c r="L3288" i="1"/>
  <c r="N3286" i="1"/>
  <c r="P3284" i="1"/>
  <c r="M3283" i="1"/>
  <c r="O3281" i="1"/>
  <c r="L3280" i="1"/>
  <c r="N3278" i="1"/>
  <c r="P3276" i="1"/>
  <c r="M3275" i="1"/>
  <c r="O3273" i="1"/>
  <c r="L3272" i="1"/>
  <c r="N3270" i="1"/>
  <c r="P3268" i="1"/>
  <c r="M3267" i="1"/>
  <c r="O3265" i="1"/>
  <c r="L3264" i="1"/>
  <c r="N3262" i="1"/>
  <c r="P3260" i="1"/>
  <c r="M3259" i="1"/>
  <c r="O3257" i="1"/>
  <c r="L3256" i="1"/>
  <c r="N3254" i="1"/>
  <c r="P3252" i="1"/>
  <c r="M3251" i="1"/>
  <c r="O3249" i="1"/>
  <c r="L3248" i="1"/>
  <c r="N3246" i="1"/>
  <c r="P3244" i="1"/>
  <c r="M3243" i="1"/>
  <c r="O3241" i="1"/>
  <c r="L3240" i="1"/>
  <c r="N3238" i="1"/>
  <c r="P3236" i="1"/>
  <c r="M3235" i="1"/>
  <c r="O3233" i="1"/>
  <c r="L3232" i="1"/>
  <c r="N3230" i="1"/>
  <c r="P3228" i="1"/>
  <c r="M3227" i="1"/>
  <c r="O3225" i="1"/>
  <c r="L3224" i="1"/>
  <c r="N3222" i="1"/>
  <c r="P3220" i="1"/>
  <c r="M3219" i="1"/>
  <c r="O3217" i="1"/>
  <c r="L3216" i="1"/>
  <c r="N3214" i="1"/>
  <c r="P3212" i="1"/>
  <c r="M3211" i="1"/>
  <c r="O3209" i="1"/>
  <c r="L3208" i="1"/>
  <c r="N3206" i="1"/>
  <c r="P3204" i="1"/>
  <c r="M3203" i="1"/>
  <c r="O3201" i="1"/>
  <c r="L3200" i="1"/>
  <c r="N3198" i="1"/>
  <c r="P3196" i="1"/>
  <c r="M3195" i="1"/>
  <c r="O3193" i="1"/>
  <c r="L3192" i="1"/>
  <c r="N3190" i="1"/>
  <c r="P3188" i="1"/>
  <c r="M3187" i="1"/>
  <c r="O3185" i="1"/>
  <c r="L3184" i="1"/>
  <c r="N3182" i="1"/>
  <c r="P3180" i="1"/>
  <c r="M3179" i="1"/>
  <c r="O3177" i="1"/>
  <c r="L3176" i="1"/>
  <c r="N3174" i="1"/>
  <c r="P3172" i="1"/>
  <c r="M3171" i="1"/>
  <c r="O3169" i="1"/>
  <c r="L3168" i="1"/>
  <c r="N3166" i="1"/>
  <c r="P3164" i="1"/>
  <c r="M3163" i="1"/>
  <c r="O3161" i="1"/>
  <c r="L3160" i="1"/>
  <c r="N3158" i="1"/>
  <c r="P3156" i="1"/>
  <c r="M3155" i="1"/>
  <c r="O3153" i="1"/>
  <c r="L3152" i="1"/>
  <c r="N3150" i="1"/>
  <c r="P3148" i="1"/>
  <c r="M3147" i="1"/>
  <c r="O3145" i="1"/>
  <c r="L3144" i="1"/>
  <c r="N3142" i="1"/>
  <c r="P3140" i="1"/>
  <c r="M3139" i="1"/>
  <c r="O3137" i="1"/>
  <c r="L3136" i="1"/>
  <c r="N3134" i="1"/>
  <c r="P3132" i="1"/>
  <c r="M3131" i="1"/>
  <c r="O3129" i="1"/>
  <c r="L3128" i="1"/>
  <c r="N3126" i="1"/>
  <c r="P3124" i="1"/>
  <c r="M3123" i="1"/>
  <c r="O3121" i="1"/>
  <c r="L3120" i="1"/>
  <c r="N3118" i="1"/>
  <c r="P3116" i="1"/>
  <c r="M3115" i="1"/>
  <c r="O3113" i="1"/>
  <c r="L3112" i="1"/>
  <c r="N3110" i="1"/>
  <c r="P3108" i="1"/>
  <c r="M3107" i="1"/>
  <c r="O3105" i="1"/>
  <c r="L3104" i="1"/>
  <c r="N3102" i="1"/>
  <c r="P3100" i="1"/>
  <c r="M3099" i="1"/>
  <c r="O3097" i="1"/>
  <c r="L3096" i="1"/>
  <c r="N3094" i="1"/>
  <c r="P3092" i="1"/>
  <c r="M3091" i="1"/>
  <c r="O3089" i="1"/>
  <c r="L3088" i="1"/>
  <c r="N3086" i="1"/>
  <c r="P3084" i="1"/>
  <c r="M3083" i="1"/>
  <c r="O3081" i="1"/>
  <c r="L3080" i="1"/>
  <c r="N3078" i="1"/>
  <c r="P3076" i="1"/>
  <c r="M3075" i="1"/>
  <c r="O3073" i="1"/>
  <c r="L3072" i="1"/>
  <c r="N3070" i="1"/>
  <c r="P3068" i="1"/>
  <c r="M3067" i="1"/>
  <c r="O3065" i="1"/>
  <c r="L3064" i="1"/>
  <c r="N3062" i="1"/>
  <c r="P3060" i="1"/>
  <c r="M3059" i="1"/>
  <c r="O3057" i="1"/>
  <c r="L3056" i="1"/>
  <c r="N3054" i="1"/>
  <c r="P3052" i="1"/>
  <c r="M3051" i="1"/>
  <c r="O3049" i="1"/>
  <c r="L3048" i="1"/>
  <c r="N3046" i="1"/>
  <c r="P3044" i="1"/>
  <c r="M3043" i="1"/>
  <c r="O3041" i="1"/>
  <c r="L3040" i="1"/>
  <c r="N3038" i="1"/>
  <c r="P3036" i="1"/>
  <c r="M3035" i="1"/>
  <c r="O3033" i="1"/>
  <c r="L3032" i="1"/>
  <c r="N3030" i="1"/>
  <c r="P3028" i="1"/>
  <c r="M3027" i="1"/>
  <c r="O3025" i="1"/>
  <c r="L3024" i="1"/>
  <c r="N3022" i="1"/>
  <c r="P3020" i="1"/>
  <c r="M3019" i="1"/>
  <c r="O3017" i="1"/>
  <c r="L3016" i="1"/>
  <c r="N3014" i="1"/>
  <c r="P3012" i="1"/>
  <c r="M3011" i="1"/>
  <c r="O3009" i="1"/>
  <c r="L3008" i="1"/>
  <c r="N3006" i="1"/>
  <c r="P3004" i="1"/>
  <c r="M3003" i="1"/>
  <c r="O3001" i="1"/>
  <c r="L3000" i="1"/>
  <c r="N2998" i="1"/>
  <c r="P2996" i="1"/>
  <c r="M2995" i="1"/>
  <c r="O2993" i="1"/>
  <c r="L2992" i="1"/>
  <c r="N2990" i="1"/>
  <c r="P2988" i="1"/>
  <c r="M2987" i="1"/>
  <c r="O2985" i="1"/>
  <c r="L2984" i="1"/>
  <c r="N2982" i="1"/>
  <c r="P2980" i="1"/>
  <c r="M2979" i="1"/>
  <c r="O2977" i="1"/>
  <c r="L2976" i="1"/>
  <c r="N2974" i="1"/>
  <c r="P2972" i="1"/>
  <c r="M2971" i="1"/>
  <c r="O2969" i="1"/>
  <c r="L2968" i="1"/>
  <c r="N2966" i="1"/>
  <c r="P2964" i="1"/>
  <c r="M2963" i="1"/>
  <c r="O2961" i="1"/>
  <c r="L2960" i="1"/>
  <c r="N2958" i="1"/>
  <c r="P2956" i="1"/>
  <c r="M2955" i="1"/>
  <c r="O2953" i="1"/>
  <c r="L2952" i="1"/>
  <c r="N2950" i="1"/>
  <c r="P2948" i="1"/>
  <c r="M2947" i="1"/>
  <c r="O2945" i="1"/>
  <c r="L2944" i="1"/>
  <c r="N2942" i="1"/>
  <c r="P2940" i="1"/>
  <c r="M2939" i="1"/>
  <c r="O2937" i="1"/>
  <c r="L2936" i="1"/>
  <c r="N2934" i="1"/>
  <c r="P2932" i="1"/>
  <c r="M2931" i="1"/>
  <c r="O2929" i="1"/>
  <c r="L2928" i="1"/>
  <c r="N2926" i="1"/>
  <c r="P2924" i="1"/>
  <c r="M2923" i="1"/>
  <c r="O2921" i="1"/>
  <c r="L2920" i="1"/>
  <c r="N2918" i="1"/>
  <c r="P2916" i="1"/>
  <c r="M2915" i="1"/>
  <c r="O2913" i="1"/>
  <c r="L2912" i="1"/>
  <c r="N2910" i="1"/>
  <c r="P2908" i="1"/>
  <c r="M2907" i="1"/>
  <c r="O2905" i="1"/>
  <c r="L2904" i="1"/>
  <c r="N2902" i="1"/>
  <c r="P2900" i="1"/>
  <c r="M2899" i="1"/>
  <c r="O2897" i="1"/>
  <c r="L2896" i="1"/>
  <c r="N2894" i="1"/>
  <c r="P2892" i="1"/>
  <c r="M2891" i="1"/>
  <c r="O2889" i="1"/>
  <c r="L2888" i="1"/>
  <c r="N2886" i="1"/>
  <c r="P2884" i="1"/>
  <c r="M2883" i="1"/>
  <c r="O2881" i="1"/>
  <c r="L2880" i="1"/>
  <c r="N2878" i="1"/>
  <c r="P2876" i="1"/>
  <c r="M2875" i="1"/>
  <c r="O2873" i="1"/>
  <c r="L2872" i="1"/>
  <c r="N2870" i="1"/>
  <c r="P2868" i="1"/>
  <c r="M2867" i="1"/>
  <c r="O2865" i="1"/>
  <c r="L2864" i="1"/>
  <c r="N2862" i="1"/>
  <c r="P2860" i="1"/>
  <c r="M2859" i="1"/>
  <c r="O2857" i="1"/>
  <c r="L2856" i="1"/>
  <c r="N2854" i="1"/>
  <c r="P2852" i="1"/>
  <c r="M2851" i="1"/>
  <c r="O2849" i="1"/>
  <c r="L2848" i="1"/>
  <c r="N2846" i="1"/>
  <c r="P2844" i="1"/>
  <c r="M2843" i="1"/>
  <c r="O2841" i="1"/>
  <c r="L2840" i="1"/>
  <c r="N2838" i="1"/>
  <c r="P2836" i="1"/>
  <c r="M2835" i="1"/>
  <c r="O2833" i="1"/>
  <c r="P3375" i="1"/>
  <c r="M3374" i="1"/>
  <c r="O3372" i="1"/>
  <c r="L3371" i="1"/>
  <c r="N3369" i="1"/>
  <c r="P3367" i="1"/>
  <c r="M3366" i="1"/>
  <c r="O3364" i="1"/>
  <c r="L3363" i="1"/>
  <c r="N3361" i="1"/>
  <c r="P3359" i="1"/>
  <c r="M3358" i="1"/>
  <c r="O3356" i="1"/>
  <c r="L3355" i="1"/>
  <c r="N3353" i="1"/>
  <c r="P3351" i="1"/>
  <c r="M3350" i="1"/>
  <c r="O3348" i="1"/>
  <c r="L3347" i="1"/>
  <c r="N3345" i="1"/>
  <c r="P3343" i="1"/>
  <c r="M3342" i="1"/>
  <c r="O3340" i="1"/>
  <c r="L3339" i="1"/>
  <c r="N3337" i="1"/>
  <c r="P3335" i="1"/>
  <c r="M3334" i="1"/>
  <c r="O3332" i="1"/>
  <c r="L3331" i="1"/>
  <c r="N3329" i="1"/>
  <c r="P3327" i="1"/>
  <c r="M3326" i="1"/>
  <c r="O3324" i="1"/>
  <c r="L3323" i="1"/>
  <c r="N3321" i="1"/>
  <c r="P3319" i="1"/>
  <c r="M3318" i="1"/>
  <c r="O3316" i="1"/>
  <c r="L3315" i="1"/>
  <c r="N3313" i="1"/>
  <c r="P3311" i="1"/>
  <c r="M3310" i="1"/>
  <c r="O3308" i="1"/>
  <c r="L3307" i="1"/>
  <c r="N3305" i="1"/>
  <c r="P3303" i="1"/>
  <c r="M3302" i="1"/>
  <c r="O3300" i="1"/>
  <c r="L3299" i="1"/>
  <c r="N3297" i="1"/>
  <c r="P3295" i="1"/>
  <c r="M3294" i="1"/>
  <c r="O3292" i="1"/>
  <c r="L3291" i="1"/>
  <c r="N3289" i="1"/>
  <c r="P3287" i="1"/>
  <c r="M3286" i="1"/>
  <c r="O3284" i="1"/>
  <c r="L3283" i="1"/>
  <c r="N3281" i="1"/>
  <c r="P3279" i="1"/>
  <c r="M3278" i="1"/>
  <c r="O3276" i="1"/>
  <c r="L3275" i="1"/>
  <c r="N3273" i="1"/>
  <c r="P3271" i="1"/>
  <c r="M3270" i="1"/>
  <c r="O3268" i="1"/>
  <c r="L3267" i="1"/>
  <c r="N3265" i="1"/>
  <c r="P3263" i="1"/>
  <c r="M3262" i="1"/>
  <c r="O3260" i="1"/>
  <c r="L3259" i="1"/>
  <c r="N3257" i="1"/>
  <c r="P3255" i="1"/>
  <c r="M3254" i="1"/>
  <c r="O3252" i="1"/>
  <c r="L3251" i="1"/>
  <c r="N3249" i="1"/>
  <c r="P3247" i="1"/>
  <c r="M3246" i="1"/>
  <c r="O3244" i="1"/>
  <c r="L3243" i="1"/>
  <c r="N3241" i="1"/>
  <c r="P3239" i="1"/>
  <c r="M3238" i="1"/>
  <c r="O3236" i="1"/>
  <c r="L3235" i="1"/>
  <c r="N3233" i="1"/>
  <c r="P3231" i="1"/>
  <c r="M3230" i="1"/>
  <c r="O3228" i="1"/>
  <c r="L3227" i="1"/>
  <c r="N3225" i="1"/>
  <c r="P3223" i="1"/>
  <c r="M3222" i="1"/>
  <c r="O3220" i="1"/>
  <c r="L3219" i="1"/>
  <c r="N3217" i="1"/>
  <c r="P3215" i="1"/>
  <c r="M3214" i="1"/>
  <c r="O3212" i="1"/>
  <c r="L3211" i="1"/>
  <c r="N3209" i="1"/>
  <c r="P3207" i="1"/>
  <c r="M3206" i="1"/>
  <c r="O3204" i="1"/>
  <c r="L3203" i="1"/>
  <c r="N3201" i="1"/>
  <c r="P3199" i="1"/>
  <c r="M3198" i="1"/>
  <c r="O3196" i="1"/>
  <c r="L3195" i="1"/>
  <c r="N3193" i="1"/>
  <c r="P3191" i="1"/>
  <c r="M3190" i="1"/>
  <c r="O3188" i="1"/>
  <c r="L3187" i="1"/>
  <c r="N3185" i="1"/>
  <c r="P3183" i="1"/>
  <c r="M3182" i="1"/>
  <c r="O3180" i="1"/>
  <c r="L3179" i="1"/>
  <c r="N3177" i="1"/>
  <c r="P3175" i="1"/>
  <c r="M3174" i="1"/>
  <c r="O3172" i="1"/>
  <c r="L3171" i="1"/>
  <c r="N3169" i="1"/>
  <c r="P3167" i="1"/>
  <c r="M3166" i="1"/>
  <c r="O3164" i="1"/>
  <c r="L3163" i="1"/>
  <c r="N3161" i="1"/>
  <c r="P3159" i="1"/>
  <c r="M3158" i="1"/>
  <c r="O3156" i="1"/>
  <c r="L3155" i="1"/>
  <c r="N3153" i="1"/>
  <c r="P3151" i="1"/>
  <c r="M3150" i="1"/>
  <c r="O3148" i="1"/>
  <c r="L3147" i="1"/>
  <c r="N3145" i="1"/>
  <c r="P3143" i="1"/>
  <c r="M3142" i="1"/>
  <c r="O3140" i="1"/>
  <c r="L3139" i="1"/>
  <c r="N3137" i="1"/>
  <c r="P3135" i="1"/>
  <c r="M3134" i="1"/>
  <c r="O3132" i="1"/>
  <c r="L3131" i="1"/>
  <c r="N3129" i="1"/>
  <c r="P3127" i="1"/>
  <c r="M3126" i="1"/>
  <c r="O3124" i="1"/>
  <c r="L3123" i="1"/>
  <c r="N3121" i="1"/>
  <c r="P3119" i="1"/>
  <c r="M3118" i="1"/>
  <c r="O3116" i="1"/>
  <c r="L3115" i="1"/>
  <c r="N3113" i="1"/>
  <c r="P3111" i="1"/>
  <c r="M3110" i="1"/>
  <c r="O3108" i="1"/>
  <c r="L3107" i="1"/>
  <c r="N3105" i="1"/>
  <c r="P3103" i="1"/>
  <c r="M3102" i="1"/>
  <c r="O3100" i="1"/>
  <c r="L3099" i="1"/>
  <c r="N3097" i="1"/>
  <c r="P3095" i="1"/>
  <c r="M3094" i="1"/>
  <c r="O3092" i="1"/>
  <c r="L3091" i="1"/>
  <c r="N3089" i="1"/>
  <c r="P3087" i="1"/>
  <c r="M3086" i="1"/>
  <c r="O3084" i="1"/>
  <c r="L3083" i="1"/>
  <c r="N3081" i="1"/>
  <c r="P3079" i="1"/>
  <c r="M3078" i="1"/>
  <c r="O3076" i="1"/>
  <c r="L3075" i="1"/>
  <c r="N3073" i="1"/>
  <c r="P3071" i="1"/>
  <c r="M3070" i="1"/>
  <c r="O3068" i="1"/>
  <c r="L3067" i="1"/>
  <c r="N3065" i="1"/>
  <c r="P3063" i="1"/>
  <c r="M3062" i="1"/>
  <c r="O3060" i="1"/>
  <c r="L3059" i="1"/>
  <c r="N3057" i="1"/>
  <c r="P3055" i="1"/>
  <c r="M3054" i="1"/>
  <c r="O3052" i="1"/>
  <c r="L3051" i="1"/>
  <c r="N3049" i="1"/>
  <c r="P3047" i="1"/>
  <c r="M3046" i="1"/>
  <c r="O3044" i="1"/>
  <c r="L3043" i="1"/>
  <c r="N3041" i="1"/>
  <c r="P3039" i="1"/>
  <c r="M3038" i="1"/>
  <c r="O3036" i="1"/>
  <c r="L3035" i="1"/>
  <c r="N3033" i="1"/>
  <c r="P3031" i="1"/>
  <c r="M3030" i="1"/>
  <c r="O3028" i="1"/>
  <c r="L3027" i="1"/>
  <c r="N3025" i="1"/>
  <c r="P3023" i="1"/>
  <c r="M3022" i="1"/>
  <c r="O3020" i="1"/>
  <c r="L3019" i="1"/>
  <c r="N3017" i="1"/>
  <c r="P3015" i="1"/>
  <c r="M3014" i="1"/>
  <c r="O3012" i="1"/>
  <c r="L3011" i="1"/>
  <c r="N3009" i="1"/>
  <c r="P3007" i="1"/>
  <c r="M3006" i="1"/>
  <c r="O3004" i="1"/>
  <c r="L3003" i="1"/>
  <c r="N3001" i="1"/>
  <c r="P2999" i="1"/>
  <c r="M2998" i="1"/>
  <c r="O2996" i="1"/>
  <c r="L2995" i="1"/>
  <c r="N2993" i="1"/>
  <c r="P2991" i="1"/>
  <c r="M2990" i="1"/>
  <c r="O2988" i="1"/>
  <c r="L2987" i="1"/>
  <c r="N2985" i="1"/>
  <c r="P2983" i="1"/>
  <c r="M2982" i="1"/>
  <c r="O2980" i="1"/>
  <c r="L2979" i="1"/>
  <c r="N2977" i="1"/>
  <c r="P2975" i="1"/>
  <c r="M2974" i="1"/>
  <c r="O2972" i="1"/>
  <c r="L2971" i="1"/>
  <c r="N2969" i="1"/>
  <c r="P2967" i="1"/>
  <c r="M2966" i="1"/>
  <c r="O2964" i="1"/>
  <c r="L2963" i="1"/>
  <c r="N2961" i="1"/>
  <c r="P2959" i="1"/>
  <c r="M2958" i="1"/>
  <c r="O2956" i="1"/>
  <c r="L2955" i="1"/>
  <c r="N2953" i="1"/>
  <c r="P2951" i="1"/>
  <c r="M2950" i="1"/>
  <c r="O2948" i="1"/>
  <c r="L2947" i="1"/>
  <c r="N2945" i="1"/>
  <c r="P2943" i="1"/>
  <c r="M2942" i="1"/>
  <c r="O2940" i="1"/>
  <c r="L2939" i="1"/>
  <c r="N2937" i="1"/>
  <c r="P2935" i="1"/>
  <c r="M2934" i="1"/>
  <c r="O2932" i="1"/>
  <c r="L2931" i="1"/>
  <c r="N2929" i="1"/>
  <c r="P2927" i="1"/>
  <c r="M2926" i="1"/>
  <c r="O2924" i="1"/>
  <c r="L2923" i="1"/>
  <c r="N2921" i="1"/>
  <c r="P2919" i="1"/>
  <c r="M2918" i="1"/>
  <c r="O2916" i="1"/>
  <c r="L2915" i="1"/>
  <c r="N2913" i="1"/>
  <c r="P2911" i="1"/>
  <c r="M2910" i="1"/>
  <c r="O2908" i="1"/>
  <c r="L2907" i="1"/>
  <c r="N2905" i="1"/>
  <c r="P2903" i="1"/>
  <c r="M2902" i="1"/>
  <c r="O2900" i="1"/>
  <c r="L2899" i="1"/>
  <c r="N2897" i="1"/>
  <c r="P2895" i="1"/>
  <c r="M2894" i="1"/>
  <c r="O2892" i="1"/>
  <c r="L2891" i="1"/>
  <c r="N2889" i="1"/>
  <c r="P2887" i="1"/>
  <c r="M2886" i="1"/>
  <c r="O2884" i="1"/>
  <c r="L2883" i="1"/>
  <c r="N2881" i="1"/>
  <c r="P2879" i="1"/>
  <c r="M2878" i="1"/>
  <c r="O2876" i="1"/>
  <c r="L2875" i="1"/>
  <c r="N2873" i="1"/>
  <c r="P2871" i="1"/>
  <c r="M2870" i="1"/>
  <c r="O2868" i="1"/>
  <c r="L2867" i="1"/>
  <c r="N2865" i="1"/>
  <c r="P2863" i="1"/>
  <c r="M2862" i="1"/>
  <c r="O2860" i="1"/>
  <c r="L2859" i="1"/>
  <c r="N2857" i="1"/>
  <c r="P2855" i="1"/>
  <c r="M2854" i="1"/>
  <c r="O2852" i="1"/>
  <c r="L2851" i="1"/>
  <c r="N2849" i="1"/>
  <c r="P2847" i="1"/>
  <c r="M2846" i="1"/>
  <c r="O2844" i="1"/>
  <c r="L2843" i="1"/>
  <c r="N2841" i="1"/>
  <c r="P2839" i="1"/>
  <c r="M2838" i="1"/>
  <c r="O2836" i="1"/>
  <c r="L2835" i="1"/>
  <c r="N2833" i="1"/>
  <c r="P2831" i="1"/>
  <c r="O3366" i="1"/>
  <c r="P3353" i="1"/>
  <c r="L3341" i="1"/>
  <c r="M3328" i="1"/>
  <c r="N3315" i="1"/>
  <c r="O3302" i="1"/>
  <c r="P3289" i="1"/>
  <c r="L3277" i="1"/>
  <c r="M3264" i="1"/>
  <c r="N3251" i="1"/>
  <c r="O3238" i="1"/>
  <c r="P3225" i="1"/>
  <c r="L3213" i="1"/>
  <c r="M3200" i="1"/>
  <c r="N3187" i="1"/>
  <c r="O3174" i="1"/>
  <c r="P3161" i="1"/>
  <c r="L3149" i="1"/>
  <c r="M3136" i="1"/>
  <c r="N3123" i="1"/>
  <c r="O3110" i="1"/>
  <c r="P3097" i="1"/>
  <c r="L3085" i="1"/>
  <c r="M3072" i="1"/>
  <c r="N3059" i="1"/>
  <c r="O3046" i="1"/>
  <c r="P3033" i="1"/>
  <c r="L3021" i="1"/>
  <c r="M3008" i="1"/>
  <c r="N2995" i="1"/>
  <c r="O2982" i="1"/>
  <c r="P2969" i="1"/>
  <c r="L2957" i="1"/>
  <c r="M2944" i="1"/>
  <c r="N2931" i="1"/>
  <c r="O2918" i="1"/>
  <c r="P2905" i="1"/>
  <c r="L2893" i="1"/>
  <c r="M2880" i="1"/>
  <c r="N2867" i="1"/>
  <c r="O2854" i="1"/>
  <c r="P2842" i="1"/>
  <c r="O2838" i="1"/>
  <c r="O2835" i="1"/>
  <c r="L2833" i="1"/>
  <c r="L2831" i="1"/>
  <c r="N2829" i="1"/>
  <c r="P2827" i="1"/>
  <c r="M2826" i="1"/>
  <c r="O2824" i="1"/>
  <c r="L2823" i="1"/>
  <c r="N2821" i="1"/>
  <c r="P2819" i="1"/>
  <c r="M2818" i="1"/>
  <c r="O2816" i="1"/>
  <c r="L2815" i="1"/>
  <c r="N2813" i="1"/>
  <c r="P2811" i="1"/>
  <c r="M2810" i="1"/>
  <c r="O2808" i="1"/>
  <c r="L2807" i="1"/>
  <c r="N2805" i="1"/>
  <c r="P2803" i="1"/>
  <c r="M2802" i="1"/>
  <c r="O2800" i="1"/>
  <c r="L2799" i="1"/>
  <c r="N2797" i="1"/>
  <c r="P2795" i="1"/>
  <c r="M2794" i="1"/>
  <c r="O2792" i="1"/>
  <c r="L2791" i="1"/>
  <c r="N2789" i="1"/>
  <c r="P2787" i="1"/>
  <c r="M2786" i="1"/>
  <c r="O2784" i="1"/>
  <c r="L2783" i="1"/>
  <c r="N2781" i="1"/>
  <c r="P2779" i="1"/>
  <c r="M2778" i="1"/>
  <c r="O2776" i="1"/>
  <c r="L2775" i="1"/>
  <c r="N2773" i="1"/>
  <c r="P2771" i="1"/>
  <c r="M2770" i="1"/>
  <c r="O2768" i="1"/>
  <c r="L2767" i="1"/>
  <c r="N2765" i="1"/>
  <c r="P2763" i="1"/>
  <c r="M2762" i="1"/>
  <c r="O2760" i="1"/>
  <c r="L2759" i="1"/>
  <c r="N2757" i="1"/>
  <c r="P2755" i="1"/>
  <c r="M2754" i="1"/>
  <c r="O2752" i="1"/>
  <c r="L2751" i="1"/>
  <c r="N2749" i="1"/>
  <c r="P2747" i="1"/>
  <c r="M2746" i="1"/>
  <c r="O2744" i="1"/>
  <c r="L2743" i="1"/>
  <c r="N2741" i="1"/>
  <c r="P2739" i="1"/>
  <c r="M2738" i="1"/>
  <c r="O2736" i="1"/>
  <c r="L2735" i="1"/>
  <c r="N2733" i="1"/>
  <c r="P2731" i="1"/>
  <c r="M2730" i="1"/>
  <c r="O2728" i="1"/>
  <c r="L2727" i="1"/>
  <c r="N2725" i="1"/>
  <c r="P2723" i="1"/>
  <c r="M2722" i="1"/>
  <c r="O2720" i="1"/>
  <c r="L2719" i="1"/>
  <c r="N2717" i="1"/>
  <c r="P2715" i="1"/>
  <c r="M2714" i="1"/>
  <c r="O2712" i="1"/>
  <c r="L2711" i="1"/>
  <c r="N2709" i="1"/>
  <c r="P2707" i="1"/>
  <c r="M2706" i="1"/>
  <c r="O2704" i="1"/>
  <c r="L2703" i="1"/>
  <c r="N2701" i="1"/>
  <c r="P2699" i="1"/>
  <c r="M2698" i="1"/>
  <c r="O2696" i="1"/>
  <c r="L2695" i="1"/>
  <c r="N2693" i="1"/>
  <c r="P2691" i="1"/>
  <c r="M2690" i="1"/>
  <c r="O2688" i="1"/>
  <c r="L2687" i="1"/>
  <c r="N2685" i="1"/>
  <c r="P2683" i="1"/>
  <c r="M2682" i="1"/>
  <c r="O2680" i="1"/>
  <c r="L2679" i="1"/>
  <c r="N2677" i="1"/>
  <c r="P2675" i="1"/>
  <c r="M2674" i="1"/>
  <c r="O2672" i="1"/>
  <c r="L2671" i="1"/>
  <c r="N2669" i="1"/>
  <c r="P2667" i="1"/>
  <c r="M2666" i="1"/>
  <c r="O2664" i="1"/>
  <c r="L2663" i="1"/>
  <c r="N2661" i="1"/>
  <c r="P2659" i="1"/>
  <c r="M2658" i="1"/>
  <c r="O2656" i="1"/>
  <c r="L2655" i="1"/>
  <c r="N2653" i="1"/>
  <c r="P2651" i="1"/>
  <c r="M2650" i="1"/>
  <c r="O2648" i="1"/>
  <c r="L2647" i="1"/>
  <c r="N2645" i="1"/>
  <c r="P2643" i="1"/>
  <c r="M2642" i="1"/>
  <c r="O2640" i="1"/>
  <c r="L2639" i="1"/>
  <c r="N2637" i="1"/>
  <c r="P2635" i="1"/>
  <c r="M2634" i="1"/>
  <c r="O2632" i="1"/>
  <c r="L2631" i="1"/>
  <c r="N2629" i="1"/>
  <c r="P2627" i="1"/>
  <c r="M2626" i="1"/>
  <c r="O2624" i="1"/>
  <c r="L2623" i="1"/>
  <c r="N2621" i="1"/>
  <c r="P2619" i="1"/>
  <c r="M2618" i="1"/>
  <c r="O2616" i="1"/>
  <c r="L2615" i="1"/>
  <c r="N2613" i="1"/>
  <c r="P2611" i="1"/>
  <c r="M2610" i="1"/>
  <c r="O2608" i="1"/>
  <c r="L2607" i="1"/>
  <c r="N2605" i="1"/>
  <c r="P2603" i="1"/>
  <c r="M2602" i="1"/>
  <c r="O2600" i="1"/>
  <c r="L2599" i="1"/>
  <c r="N2597" i="1"/>
  <c r="P2595" i="1"/>
  <c r="M2594" i="1"/>
  <c r="O2592" i="1"/>
  <c r="L2591" i="1"/>
  <c r="N2589" i="1"/>
  <c r="P2587" i="1"/>
  <c r="M2586" i="1"/>
  <c r="O2584" i="1"/>
  <c r="L2583" i="1"/>
  <c r="N2581" i="1"/>
  <c r="P2579" i="1"/>
  <c r="M2578" i="1"/>
  <c r="O2576" i="1"/>
  <c r="L2575" i="1"/>
  <c r="N2573" i="1"/>
  <c r="P2571" i="1"/>
  <c r="M2570" i="1"/>
  <c r="O2568" i="1"/>
  <c r="L2567" i="1"/>
  <c r="N2565" i="1"/>
  <c r="P2563" i="1"/>
  <c r="M2562" i="1"/>
  <c r="O2560" i="1"/>
  <c r="L2559" i="1"/>
  <c r="N2557" i="1"/>
  <c r="P2555" i="1"/>
  <c r="M2554" i="1"/>
  <c r="O2552" i="1"/>
  <c r="L2551" i="1"/>
  <c r="N2549" i="1"/>
  <c r="P2547" i="1"/>
  <c r="M2546" i="1"/>
  <c r="O2544" i="1"/>
  <c r="L2543" i="1"/>
  <c r="N2541" i="1"/>
  <c r="P2539" i="1"/>
  <c r="M2538" i="1"/>
  <c r="O2536" i="1"/>
  <c r="L2535" i="1"/>
  <c r="N2533" i="1"/>
  <c r="P2531" i="1"/>
  <c r="M2530" i="1"/>
  <c r="O2528" i="1"/>
  <c r="L2527" i="1"/>
  <c r="N2525" i="1"/>
  <c r="P2523" i="1"/>
  <c r="M2522" i="1"/>
  <c r="O2520" i="1"/>
  <c r="L2519" i="1"/>
  <c r="N2517" i="1"/>
  <c r="P2515" i="1"/>
  <c r="M2514" i="1"/>
  <c r="O2512" i="1"/>
  <c r="L2511" i="1"/>
  <c r="N2509" i="1"/>
  <c r="P2507" i="1"/>
  <c r="M2506" i="1"/>
  <c r="O2504" i="1"/>
  <c r="L2503" i="1"/>
  <c r="N2501" i="1"/>
  <c r="P2499" i="1"/>
  <c r="M2498" i="1"/>
  <c r="O2496" i="1"/>
  <c r="L2495" i="1"/>
  <c r="N2493" i="1"/>
  <c r="P2491" i="1"/>
  <c r="M2490" i="1"/>
  <c r="O2488" i="1"/>
  <c r="L2487" i="1"/>
  <c r="N2485" i="1"/>
  <c r="P2483" i="1"/>
  <c r="M2482" i="1"/>
  <c r="O2480" i="1"/>
  <c r="L2479" i="1"/>
  <c r="N2477" i="1"/>
  <c r="P2475" i="1"/>
  <c r="M2474" i="1"/>
  <c r="O2472" i="1"/>
  <c r="L2471" i="1"/>
  <c r="N2469" i="1"/>
  <c r="P2467" i="1"/>
  <c r="M2466" i="1"/>
  <c r="O2464" i="1"/>
  <c r="L2463" i="1"/>
  <c r="N2461" i="1"/>
  <c r="P2459" i="1"/>
  <c r="M2458" i="1"/>
  <c r="O2456" i="1"/>
  <c r="L2455" i="1"/>
  <c r="N2453" i="1"/>
  <c r="P2451" i="1"/>
  <c r="M2450" i="1"/>
  <c r="O2448" i="1"/>
  <c r="L2447" i="1"/>
  <c r="N2445" i="1"/>
  <c r="P2443" i="1"/>
  <c r="M2442" i="1"/>
  <c r="O2440" i="1"/>
  <c r="L2439" i="1"/>
  <c r="N2437" i="1"/>
  <c r="P2435" i="1"/>
  <c r="M2434" i="1"/>
  <c r="O2432" i="1"/>
  <c r="L2431" i="1"/>
  <c r="N2429" i="1"/>
  <c r="P2427" i="1"/>
  <c r="M2426" i="1"/>
  <c r="O2424" i="1"/>
  <c r="L2423" i="1"/>
  <c r="N2421" i="1"/>
  <c r="P2419" i="1"/>
  <c r="M2418" i="1"/>
  <c r="O2416" i="1"/>
  <c r="L2415" i="1"/>
  <c r="N2413" i="1"/>
  <c r="P2411" i="1"/>
  <c r="M2410" i="1"/>
  <c r="O2408" i="1"/>
  <c r="L2407" i="1"/>
  <c r="N2405" i="1"/>
  <c r="P2403" i="1"/>
  <c r="M2402" i="1"/>
  <c r="O2400" i="1"/>
  <c r="L2399" i="1"/>
  <c r="N2397" i="1"/>
  <c r="P2395" i="1"/>
  <c r="M2394" i="1"/>
  <c r="O2392" i="1"/>
  <c r="L2391" i="1"/>
  <c r="N2389" i="1"/>
  <c r="P2387" i="1"/>
  <c r="M2386" i="1"/>
  <c r="O2384" i="1"/>
  <c r="L2383" i="1"/>
  <c r="N2381" i="1"/>
  <c r="P2379" i="1"/>
  <c r="M2378" i="1"/>
  <c r="O2376" i="1"/>
  <c r="L2375" i="1"/>
  <c r="N2373" i="1"/>
  <c r="P2371" i="1"/>
  <c r="M2370" i="1"/>
  <c r="O2368" i="1"/>
  <c r="L2367" i="1"/>
  <c r="N2365" i="1"/>
  <c r="P2363" i="1"/>
  <c r="M2362" i="1"/>
  <c r="L3365" i="1"/>
  <c r="M3352" i="1"/>
  <c r="N3339" i="1"/>
  <c r="O3326" i="1"/>
  <c r="P3313" i="1"/>
  <c r="L3301" i="1"/>
  <c r="M3288" i="1"/>
  <c r="N3275" i="1"/>
  <c r="O3262" i="1"/>
  <c r="P3249" i="1"/>
  <c r="L3237" i="1"/>
  <c r="M3224" i="1"/>
  <c r="N3211" i="1"/>
  <c r="O3198" i="1"/>
  <c r="P3185" i="1"/>
  <c r="L3173" i="1"/>
  <c r="M3160" i="1"/>
  <c r="N3147" i="1"/>
  <c r="O3134" i="1"/>
  <c r="P3121" i="1"/>
  <c r="L3109" i="1"/>
  <c r="M3096" i="1"/>
  <c r="N3083" i="1"/>
  <c r="O3070" i="1"/>
  <c r="P3057" i="1"/>
  <c r="L3045" i="1"/>
  <c r="M3032" i="1"/>
  <c r="N3019" i="1"/>
  <c r="O3006" i="1"/>
  <c r="P2993" i="1"/>
  <c r="L2981" i="1"/>
  <c r="M2968" i="1"/>
  <c r="N2955" i="1"/>
  <c r="O2942" i="1"/>
  <c r="P2929" i="1"/>
  <c r="L2917" i="1"/>
  <c r="M2904" i="1"/>
  <c r="N2891" i="1"/>
  <c r="O2878" i="1"/>
  <c r="P2865" i="1"/>
  <c r="L2853" i="1"/>
  <c r="O2842" i="1"/>
  <c r="L2838" i="1"/>
  <c r="N2835" i="1"/>
  <c r="O2832" i="1"/>
  <c r="P2830" i="1"/>
  <c r="M2829" i="1"/>
  <c r="O2827" i="1"/>
  <c r="L2826" i="1"/>
  <c r="N2824" i="1"/>
  <c r="P2822" i="1"/>
  <c r="M2821" i="1"/>
  <c r="O2819" i="1"/>
  <c r="L2818" i="1"/>
  <c r="N2816" i="1"/>
  <c r="P2814" i="1"/>
  <c r="M2813" i="1"/>
  <c r="O2811" i="1"/>
  <c r="L2810" i="1"/>
  <c r="N2808" i="1"/>
  <c r="P2806" i="1"/>
  <c r="M2805" i="1"/>
  <c r="O2803" i="1"/>
  <c r="L2802" i="1"/>
  <c r="N2800" i="1"/>
  <c r="P2798" i="1"/>
  <c r="M2797" i="1"/>
  <c r="O2795" i="1"/>
  <c r="L2794" i="1"/>
  <c r="N2792" i="1"/>
  <c r="P2790" i="1"/>
  <c r="M2789" i="1"/>
  <c r="O2787" i="1"/>
  <c r="L2786" i="1"/>
  <c r="N2784" i="1"/>
  <c r="P2782" i="1"/>
  <c r="M2781" i="1"/>
  <c r="O2779" i="1"/>
  <c r="L2778" i="1"/>
  <c r="N2776" i="1"/>
  <c r="P2774" i="1"/>
  <c r="M2773" i="1"/>
  <c r="O2771" i="1"/>
  <c r="L2770" i="1"/>
  <c r="N2768" i="1"/>
  <c r="P2766" i="1"/>
  <c r="M2765" i="1"/>
  <c r="O2763" i="1"/>
  <c r="L2762" i="1"/>
  <c r="N2760" i="1"/>
  <c r="P2758" i="1"/>
  <c r="M2757" i="1"/>
  <c r="O2755" i="1"/>
  <c r="L2754" i="1"/>
  <c r="N2752" i="1"/>
  <c r="P2750" i="1"/>
  <c r="M2749" i="1"/>
  <c r="O2747" i="1"/>
  <c r="L2746" i="1"/>
  <c r="N2744" i="1"/>
  <c r="P2742" i="1"/>
  <c r="M2741" i="1"/>
  <c r="O2739" i="1"/>
  <c r="L2738" i="1"/>
  <c r="N2736" i="1"/>
  <c r="P2734" i="1"/>
  <c r="M2733" i="1"/>
  <c r="O2731" i="1"/>
  <c r="L2730" i="1"/>
  <c r="N2728" i="1"/>
  <c r="P2726" i="1"/>
  <c r="M2725" i="1"/>
  <c r="O2723" i="1"/>
  <c r="L2722" i="1"/>
  <c r="N2720" i="1"/>
  <c r="P2718" i="1"/>
  <c r="M2717" i="1"/>
  <c r="O2715" i="1"/>
  <c r="L2714" i="1"/>
  <c r="N2712" i="1"/>
  <c r="P2710" i="1"/>
  <c r="M2709" i="1"/>
  <c r="O2707" i="1"/>
  <c r="L2706" i="1"/>
  <c r="N2704" i="1"/>
  <c r="P2702" i="1"/>
  <c r="M2701" i="1"/>
  <c r="O2699" i="1"/>
  <c r="L2698" i="1"/>
  <c r="N2696" i="1"/>
  <c r="P2694" i="1"/>
  <c r="M2693" i="1"/>
  <c r="O2691" i="1"/>
  <c r="L2690" i="1"/>
  <c r="N2688" i="1"/>
  <c r="P2686" i="1"/>
  <c r="M2685" i="1"/>
  <c r="O2683" i="1"/>
  <c r="L2682" i="1"/>
  <c r="N2680" i="1"/>
  <c r="P2678" i="1"/>
  <c r="M2677" i="1"/>
  <c r="O2675" i="1"/>
  <c r="L2674" i="1"/>
  <c r="N2672" i="1"/>
  <c r="P2670" i="1"/>
  <c r="M2669" i="1"/>
  <c r="O2667" i="1"/>
  <c r="L2666" i="1"/>
  <c r="N2664" i="1"/>
  <c r="P2662" i="1"/>
  <c r="M2661" i="1"/>
  <c r="O2659" i="1"/>
  <c r="L2658" i="1"/>
  <c r="N2656" i="1"/>
  <c r="P2654" i="1"/>
  <c r="M2653" i="1"/>
  <c r="O2651" i="1"/>
  <c r="L2650" i="1"/>
  <c r="N2648" i="1"/>
  <c r="P2646" i="1"/>
  <c r="M2645" i="1"/>
  <c r="O2643" i="1"/>
  <c r="L2642" i="1"/>
  <c r="N2640" i="1"/>
  <c r="P2638" i="1"/>
  <c r="M2637" i="1"/>
  <c r="O2635" i="1"/>
  <c r="L2634" i="1"/>
  <c r="N2632" i="1"/>
  <c r="P2630" i="1"/>
  <c r="M2629" i="1"/>
  <c r="O2627" i="1"/>
  <c r="L2626" i="1"/>
  <c r="N2624" i="1"/>
  <c r="P2622" i="1"/>
  <c r="M2621" i="1"/>
  <c r="O2619" i="1"/>
  <c r="L2618" i="1"/>
  <c r="N2616" i="1"/>
  <c r="P2614" i="1"/>
  <c r="M2613" i="1"/>
  <c r="O2611" i="1"/>
  <c r="L2610" i="1"/>
  <c r="N2608" i="1"/>
  <c r="P2606" i="1"/>
  <c r="M2605" i="1"/>
  <c r="O2603" i="1"/>
  <c r="L2602" i="1"/>
  <c r="N2600" i="1"/>
  <c r="P2598" i="1"/>
  <c r="M2597" i="1"/>
  <c r="O2595" i="1"/>
  <c r="L2594" i="1"/>
  <c r="N2592" i="1"/>
  <c r="P2590" i="1"/>
  <c r="M2589" i="1"/>
  <c r="O2587" i="1"/>
  <c r="L2586" i="1"/>
  <c r="N2584" i="1"/>
  <c r="P2582" i="1"/>
  <c r="M2581" i="1"/>
  <c r="O2579" i="1"/>
  <c r="L2578" i="1"/>
  <c r="N2576" i="1"/>
  <c r="P2574" i="1"/>
  <c r="M2573" i="1"/>
  <c r="O2571" i="1"/>
  <c r="L2570" i="1"/>
  <c r="N2568" i="1"/>
  <c r="P2566" i="1"/>
  <c r="M2565" i="1"/>
  <c r="O2563" i="1"/>
  <c r="L2562" i="1"/>
  <c r="N2560" i="1"/>
  <c r="P2558" i="1"/>
  <c r="M2557" i="1"/>
  <c r="O2555" i="1"/>
  <c r="L2554" i="1"/>
  <c r="N2552" i="1"/>
  <c r="P2550" i="1"/>
  <c r="M2549" i="1"/>
  <c r="O2547" i="1"/>
  <c r="L2546" i="1"/>
  <c r="N2544" i="1"/>
  <c r="P2542" i="1"/>
  <c r="M2541" i="1"/>
  <c r="O2539" i="1"/>
  <c r="L2538" i="1"/>
  <c r="N2536" i="1"/>
  <c r="P2534" i="1"/>
  <c r="M2533" i="1"/>
  <c r="O2531" i="1"/>
  <c r="L2530" i="1"/>
  <c r="N2528" i="1"/>
  <c r="P2526" i="1"/>
  <c r="M2525" i="1"/>
  <c r="O2523" i="1"/>
  <c r="L2522" i="1"/>
  <c r="N2520" i="1"/>
  <c r="P2518" i="1"/>
  <c r="M2517" i="1"/>
  <c r="O2515" i="1"/>
  <c r="L2514" i="1"/>
  <c r="N2512" i="1"/>
  <c r="P2510" i="1"/>
  <c r="M2509" i="1"/>
  <c r="O2507" i="1"/>
  <c r="L2506" i="1"/>
  <c r="N2504" i="1"/>
  <c r="P2502" i="1"/>
  <c r="M2501" i="1"/>
  <c r="O2499" i="1"/>
  <c r="L2498" i="1"/>
  <c r="N2496" i="1"/>
  <c r="P2494" i="1"/>
  <c r="M2493" i="1"/>
  <c r="O2491" i="1"/>
  <c r="L2490" i="1"/>
  <c r="N2488" i="1"/>
  <c r="P2486" i="1"/>
  <c r="M2485" i="1"/>
  <c r="O2483" i="1"/>
  <c r="L2482" i="1"/>
  <c r="N2480" i="1"/>
  <c r="P2478" i="1"/>
  <c r="M2477" i="1"/>
  <c r="O2475" i="1"/>
  <c r="L2474" i="1"/>
  <c r="N2472" i="1"/>
  <c r="P2470" i="1"/>
  <c r="M2469" i="1"/>
  <c r="O2467" i="1"/>
  <c r="L2466" i="1"/>
  <c r="N2464" i="1"/>
  <c r="P2462" i="1"/>
  <c r="M2461" i="1"/>
  <c r="O2459" i="1"/>
  <c r="L2458" i="1"/>
  <c r="N2456" i="1"/>
  <c r="P2454" i="1"/>
  <c r="M2453" i="1"/>
  <c r="O2451" i="1"/>
  <c r="L2450" i="1"/>
  <c r="N2448" i="1"/>
  <c r="P2446" i="1"/>
  <c r="M2445" i="1"/>
  <c r="O2443" i="1"/>
  <c r="L2442" i="1"/>
  <c r="N2440" i="1"/>
  <c r="P2438" i="1"/>
  <c r="M2437" i="1"/>
  <c r="O2435" i="1"/>
  <c r="L2434" i="1"/>
  <c r="N2432" i="1"/>
  <c r="P2430" i="1"/>
  <c r="M2429" i="1"/>
  <c r="O2427" i="1"/>
  <c r="L2426" i="1"/>
  <c r="N2424" i="1"/>
  <c r="P2422" i="1"/>
  <c r="M2421" i="1"/>
  <c r="O2419" i="1"/>
  <c r="L2418" i="1"/>
  <c r="N2416" i="1"/>
  <c r="P2414" i="1"/>
  <c r="M2413" i="1"/>
  <c r="O2411" i="1"/>
  <c r="L2410" i="1"/>
  <c r="N2408" i="1"/>
  <c r="P2406" i="1"/>
  <c r="M2405" i="1"/>
  <c r="O2403" i="1"/>
  <c r="L2402" i="1"/>
  <c r="N2400" i="1"/>
  <c r="P2398" i="1"/>
  <c r="M2397" i="1"/>
  <c r="O2395" i="1"/>
  <c r="L2394" i="1"/>
  <c r="N2392" i="1"/>
  <c r="P2390" i="1"/>
  <c r="M2389" i="1"/>
  <c r="O2387" i="1"/>
  <c r="L2386" i="1"/>
  <c r="N2384" i="1"/>
  <c r="P2382" i="1"/>
  <c r="M2381" i="1"/>
  <c r="O2379" i="1"/>
  <c r="L2378" i="1"/>
  <c r="N2376" i="1"/>
  <c r="P2374" i="1"/>
  <c r="M2373" i="1"/>
  <c r="O2371" i="1"/>
  <c r="L2370" i="1"/>
  <c r="N2368" i="1"/>
  <c r="P2366" i="1"/>
  <c r="M2365" i="1"/>
  <c r="O2363" i="1"/>
  <c r="L2362" i="1"/>
  <c r="N2360" i="1"/>
  <c r="P2358" i="1"/>
  <c r="M3376" i="1"/>
  <c r="N3363" i="1"/>
  <c r="O3350" i="1"/>
  <c r="P3337" i="1"/>
  <c r="L3325" i="1"/>
  <c r="M3312" i="1"/>
  <c r="N3299" i="1"/>
  <c r="O3286" i="1"/>
  <c r="P3273" i="1"/>
  <c r="L3261" i="1"/>
  <c r="M3248" i="1"/>
  <c r="N3235" i="1"/>
  <c r="O3222" i="1"/>
  <c r="P3209" i="1"/>
  <c r="L3197" i="1"/>
  <c r="M3184" i="1"/>
  <c r="N3171" i="1"/>
  <c r="O3158" i="1"/>
  <c r="P3145" i="1"/>
  <c r="L3133" i="1"/>
  <c r="M3120" i="1"/>
  <c r="N3107" i="1"/>
  <c r="O3094" i="1"/>
  <c r="P3081" i="1"/>
  <c r="L3069" i="1"/>
  <c r="M3056" i="1"/>
  <c r="N3043" i="1"/>
  <c r="O3030" i="1"/>
  <c r="P3017" i="1"/>
  <c r="L3005" i="1"/>
  <c r="M2992" i="1"/>
  <c r="N2979" i="1"/>
  <c r="O2966" i="1"/>
  <c r="P2953" i="1"/>
  <c r="L2941" i="1"/>
  <c r="M2928" i="1"/>
  <c r="N2915" i="1"/>
  <c r="O2902" i="1"/>
  <c r="P2889" i="1"/>
  <c r="L2877" i="1"/>
  <c r="M2864" i="1"/>
  <c r="N2851" i="1"/>
  <c r="P2841" i="1"/>
  <c r="P2837" i="1"/>
  <c r="P2834" i="1"/>
  <c r="N2832" i="1"/>
  <c r="O2830" i="1"/>
  <c r="L2829" i="1"/>
  <c r="N2827" i="1"/>
  <c r="P2825" i="1"/>
  <c r="M2824" i="1"/>
  <c r="O2822" i="1"/>
  <c r="L2821" i="1"/>
  <c r="N2819" i="1"/>
  <c r="P2817" i="1"/>
  <c r="M2816" i="1"/>
  <c r="O2814" i="1"/>
  <c r="L2813" i="1"/>
  <c r="N2811" i="1"/>
  <c r="P2809" i="1"/>
  <c r="M2808" i="1"/>
  <c r="O2806" i="1"/>
  <c r="L2805" i="1"/>
  <c r="N2803" i="1"/>
  <c r="P2801" i="1"/>
  <c r="M2800" i="1"/>
  <c r="O2798" i="1"/>
  <c r="L2797" i="1"/>
  <c r="N2795" i="1"/>
  <c r="P2793" i="1"/>
  <c r="M2792" i="1"/>
  <c r="O2790" i="1"/>
  <c r="L2789" i="1"/>
  <c r="N2787" i="1"/>
  <c r="P2785" i="1"/>
  <c r="M2784" i="1"/>
  <c r="O2782" i="1"/>
  <c r="L2781" i="1"/>
  <c r="N2779" i="1"/>
  <c r="P2777" i="1"/>
  <c r="M2776" i="1"/>
  <c r="O2774" i="1"/>
  <c r="L2773" i="1"/>
  <c r="N2771" i="1"/>
  <c r="P2769" i="1"/>
  <c r="M2768" i="1"/>
  <c r="O2766" i="1"/>
  <c r="L2765" i="1"/>
  <c r="N2763" i="1"/>
  <c r="P2761" i="1"/>
  <c r="M2760" i="1"/>
  <c r="O2758" i="1"/>
  <c r="L2757" i="1"/>
  <c r="N2755" i="1"/>
  <c r="P2753" i="1"/>
  <c r="M2752" i="1"/>
  <c r="O2750" i="1"/>
  <c r="L2749" i="1"/>
  <c r="N2747" i="1"/>
  <c r="P2745" i="1"/>
  <c r="M2744" i="1"/>
  <c r="O2742" i="1"/>
  <c r="L2741" i="1"/>
  <c r="N2739" i="1"/>
  <c r="P2737" i="1"/>
  <c r="M2736" i="1"/>
  <c r="O2734" i="1"/>
  <c r="L2733" i="1"/>
  <c r="N2731" i="1"/>
  <c r="P2729" i="1"/>
  <c r="M2728" i="1"/>
  <c r="O2726" i="1"/>
  <c r="L2725" i="1"/>
  <c r="N2723" i="1"/>
  <c r="P2721" i="1"/>
  <c r="M2720" i="1"/>
  <c r="O2718" i="1"/>
  <c r="L2717" i="1"/>
  <c r="N2715" i="1"/>
  <c r="P2713" i="1"/>
  <c r="M2712" i="1"/>
  <c r="O2710" i="1"/>
  <c r="L2709" i="1"/>
  <c r="N2707" i="1"/>
  <c r="P2705" i="1"/>
  <c r="M2704" i="1"/>
  <c r="O2702" i="1"/>
  <c r="L2701" i="1"/>
  <c r="N2699" i="1"/>
  <c r="P2697" i="1"/>
  <c r="M2696" i="1"/>
  <c r="O2694" i="1"/>
  <c r="L2693" i="1"/>
  <c r="N2691" i="1"/>
  <c r="P2689" i="1"/>
  <c r="M2688" i="1"/>
  <c r="O2686" i="1"/>
  <c r="L2685" i="1"/>
  <c r="N2683" i="1"/>
  <c r="P2681" i="1"/>
  <c r="M2680" i="1"/>
  <c r="O2678" i="1"/>
  <c r="L2677" i="1"/>
  <c r="N2675" i="1"/>
  <c r="P2673" i="1"/>
  <c r="M2672" i="1"/>
  <c r="O2670" i="1"/>
  <c r="L2669" i="1"/>
  <c r="N2667" i="1"/>
  <c r="P2665" i="1"/>
  <c r="M2664" i="1"/>
  <c r="O2662" i="1"/>
  <c r="L2661" i="1"/>
  <c r="N2659" i="1"/>
  <c r="P2657" i="1"/>
  <c r="M2656" i="1"/>
  <c r="O2654" i="1"/>
  <c r="L2653" i="1"/>
  <c r="N2651" i="1"/>
  <c r="P2649" i="1"/>
  <c r="M2648" i="1"/>
  <c r="O2646" i="1"/>
  <c r="L2645" i="1"/>
  <c r="N2643" i="1"/>
  <c r="P2641" i="1"/>
  <c r="M2640" i="1"/>
  <c r="O2638" i="1"/>
  <c r="L2637" i="1"/>
  <c r="N2635" i="1"/>
  <c r="P2633" i="1"/>
  <c r="M2632" i="1"/>
  <c r="O2630" i="1"/>
  <c r="L2629" i="1"/>
  <c r="N2627" i="1"/>
  <c r="P2625" i="1"/>
  <c r="M2624" i="1"/>
  <c r="O2622" i="1"/>
  <c r="L2621" i="1"/>
  <c r="N2619" i="1"/>
  <c r="P2617" i="1"/>
  <c r="M2616" i="1"/>
  <c r="O2614" i="1"/>
  <c r="L2613" i="1"/>
  <c r="N2611" i="1"/>
  <c r="P2609" i="1"/>
  <c r="M2608" i="1"/>
  <c r="O2606" i="1"/>
  <c r="L2605" i="1"/>
  <c r="N2603" i="1"/>
  <c r="P2601" i="1"/>
  <c r="M2600" i="1"/>
  <c r="O2598" i="1"/>
  <c r="L2597" i="1"/>
  <c r="N2595" i="1"/>
  <c r="P2593" i="1"/>
  <c r="M2592" i="1"/>
  <c r="O2590" i="1"/>
  <c r="L2589" i="1"/>
  <c r="N2587" i="1"/>
  <c r="P2585" i="1"/>
  <c r="M2584" i="1"/>
  <c r="O2582" i="1"/>
  <c r="L2581" i="1"/>
  <c r="N2579" i="1"/>
  <c r="P2577" i="1"/>
  <c r="M2576" i="1"/>
  <c r="O2574" i="1"/>
  <c r="L2573" i="1"/>
  <c r="N2571" i="1"/>
  <c r="P2569" i="1"/>
  <c r="M2568" i="1"/>
  <c r="O2566" i="1"/>
  <c r="L2565" i="1"/>
  <c r="N2563" i="1"/>
  <c r="P2561" i="1"/>
  <c r="M2560" i="1"/>
  <c r="O2558" i="1"/>
  <c r="L2557" i="1"/>
  <c r="N2555" i="1"/>
  <c r="P2553" i="1"/>
  <c r="M2552" i="1"/>
  <c r="O2550" i="1"/>
  <c r="L2549" i="1"/>
  <c r="N2547" i="1"/>
  <c r="P2545" i="1"/>
  <c r="M2544" i="1"/>
  <c r="O2542" i="1"/>
  <c r="L2541" i="1"/>
  <c r="N2539" i="1"/>
  <c r="P2537" i="1"/>
  <c r="M2536" i="1"/>
  <c r="O2534" i="1"/>
  <c r="L2533" i="1"/>
  <c r="N2531" i="1"/>
  <c r="P2529" i="1"/>
  <c r="M2528" i="1"/>
  <c r="O2526" i="1"/>
  <c r="L2525" i="1"/>
  <c r="N2523" i="1"/>
  <c r="P2521" i="1"/>
  <c r="M2520" i="1"/>
  <c r="O2518" i="1"/>
  <c r="L2517" i="1"/>
  <c r="N2515" i="1"/>
  <c r="P2513" i="1"/>
  <c r="M2512" i="1"/>
  <c r="O2510" i="1"/>
  <c r="L2509" i="1"/>
  <c r="N2507" i="1"/>
  <c r="P2505" i="1"/>
  <c r="M2504" i="1"/>
  <c r="O2502" i="1"/>
  <c r="L2501" i="1"/>
  <c r="N2499" i="1"/>
  <c r="P2497" i="1"/>
  <c r="M2496" i="1"/>
  <c r="O2494" i="1"/>
  <c r="L2493" i="1"/>
  <c r="N2491" i="1"/>
  <c r="P2489" i="1"/>
  <c r="M2488" i="1"/>
  <c r="O2486" i="1"/>
  <c r="L2485" i="1"/>
  <c r="N2483" i="1"/>
  <c r="P2481" i="1"/>
  <c r="M2480" i="1"/>
  <c r="O2478" i="1"/>
  <c r="L2477" i="1"/>
  <c r="N2475" i="1"/>
  <c r="P2473" i="1"/>
  <c r="M2472" i="1"/>
  <c r="O2470" i="1"/>
  <c r="L2469" i="1"/>
  <c r="N2467" i="1"/>
  <c r="P2465" i="1"/>
  <c r="M2464" i="1"/>
  <c r="O2462" i="1"/>
  <c r="L2461" i="1"/>
  <c r="N2459" i="1"/>
  <c r="P2457" i="1"/>
  <c r="M2456" i="1"/>
  <c r="O2454" i="1"/>
  <c r="L2453" i="1"/>
  <c r="N2451" i="1"/>
  <c r="P2449" i="1"/>
  <c r="M2448" i="1"/>
  <c r="O2446" i="1"/>
  <c r="L2445" i="1"/>
  <c r="N2443" i="1"/>
  <c r="P2441" i="1"/>
  <c r="M2440" i="1"/>
  <c r="O2438" i="1"/>
  <c r="L2437" i="1"/>
  <c r="N2435" i="1"/>
  <c r="P2433" i="1"/>
  <c r="M2432" i="1"/>
  <c r="O2430" i="1"/>
  <c r="L2429" i="1"/>
  <c r="N2427" i="1"/>
  <c r="P2425" i="1"/>
  <c r="M2424" i="1"/>
  <c r="O2422" i="1"/>
  <c r="L2421" i="1"/>
  <c r="N2419" i="1"/>
  <c r="P2417" i="1"/>
  <c r="M2416" i="1"/>
  <c r="O2414" i="1"/>
  <c r="L2413" i="1"/>
  <c r="N2411" i="1"/>
  <c r="P2409" i="1"/>
  <c r="M2408" i="1"/>
  <c r="O2406" i="1"/>
  <c r="L2405" i="1"/>
  <c r="N2403" i="1"/>
  <c r="P2401" i="1"/>
  <c r="M2400" i="1"/>
  <c r="O2398" i="1"/>
  <c r="L2397" i="1"/>
  <c r="N2395" i="1"/>
  <c r="P2393" i="1"/>
  <c r="M2392" i="1"/>
  <c r="O2390" i="1"/>
  <c r="L2389" i="1"/>
  <c r="N2387" i="1"/>
  <c r="P2385" i="1"/>
  <c r="M2384" i="1"/>
  <c r="O2382" i="1"/>
  <c r="L2381" i="1"/>
  <c r="N2379" i="1"/>
  <c r="P2377" i="1"/>
  <c r="M2376" i="1"/>
  <c r="O2374" i="1"/>
  <c r="L2373" i="1"/>
  <c r="N2371" i="1"/>
  <c r="P2369" i="1"/>
  <c r="M2368" i="1"/>
  <c r="O2366" i="1"/>
  <c r="L2365" i="1"/>
  <c r="N2363" i="1"/>
  <c r="P2361" i="1"/>
  <c r="M2360" i="1"/>
  <c r="O2358" i="1"/>
  <c r="O3374" i="1"/>
  <c r="P3361" i="1"/>
  <c r="L3349" i="1"/>
  <c r="M3336" i="1"/>
  <c r="N3323" i="1"/>
  <c r="O3310" i="1"/>
  <c r="P3297" i="1"/>
  <c r="L3285" i="1"/>
  <c r="M3272" i="1"/>
  <c r="N3259" i="1"/>
  <c r="O3246" i="1"/>
  <c r="P3233" i="1"/>
  <c r="L3221" i="1"/>
  <c r="M3208" i="1"/>
  <c r="N3195" i="1"/>
  <c r="O3182" i="1"/>
  <c r="P3169" i="1"/>
  <c r="L3157" i="1"/>
  <c r="M3144" i="1"/>
  <c r="N3131" i="1"/>
  <c r="O3118" i="1"/>
  <c r="P3105" i="1"/>
  <c r="L3093" i="1"/>
  <c r="M3080" i="1"/>
  <c r="N3067" i="1"/>
  <c r="O3054" i="1"/>
  <c r="P3041" i="1"/>
  <c r="L3029" i="1"/>
  <c r="M3016" i="1"/>
  <c r="N3003" i="1"/>
  <c r="O2990" i="1"/>
  <c r="P2977" i="1"/>
  <c r="L2965" i="1"/>
  <c r="M2952" i="1"/>
  <c r="N2939" i="1"/>
  <c r="O2926" i="1"/>
  <c r="P2913" i="1"/>
  <c r="L2901" i="1"/>
  <c r="M2888" i="1"/>
  <c r="N2875" i="1"/>
  <c r="O2862" i="1"/>
  <c r="P2849" i="1"/>
  <c r="M2841" i="1"/>
  <c r="N2837" i="1"/>
  <c r="O2834" i="1"/>
  <c r="M2832" i="1"/>
  <c r="N2830" i="1"/>
  <c r="P2828" i="1"/>
  <c r="M2827" i="1"/>
  <c r="O2825" i="1"/>
  <c r="L2824" i="1"/>
  <c r="N2822" i="1"/>
  <c r="P2820" i="1"/>
  <c r="M2819" i="1"/>
  <c r="O2817" i="1"/>
  <c r="L2816" i="1"/>
  <c r="N2814" i="1"/>
  <c r="P2812" i="1"/>
  <c r="M2811" i="1"/>
  <c r="O2809" i="1"/>
  <c r="L2808" i="1"/>
  <c r="N2806" i="1"/>
  <c r="P2804" i="1"/>
  <c r="M2803" i="1"/>
  <c r="O2801" i="1"/>
  <c r="L2800" i="1"/>
  <c r="N2798" i="1"/>
  <c r="P2796" i="1"/>
  <c r="M2795" i="1"/>
  <c r="O2793" i="1"/>
  <c r="L2792" i="1"/>
  <c r="N2790" i="1"/>
  <c r="P2788" i="1"/>
  <c r="M2787" i="1"/>
  <c r="O2785" i="1"/>
  <c r="L2784" i="1"/>
  <c r="N2782" i="1"/>
  <c r="P2780" i="1"/>
  <c r="M2779" i="1"/>
  <c r="O2777" i="1"/>
  <c r="L2776" i="1"/>
  <c r="N2774" i="1"/>
  <c r="P2772" i="1"/>
  <c r="M2771" i="1"/>
  <c r="O2769" i="1"/>
  <c r="L2768" i="1"/>
  <c r="N2766" i="1"/>
  <c r="P2764" i="1"/>
  <c r="M2763" i="1"/>
  <c r="O2761" i="1"/>
  <c r="L2760" i="1"/>
  <c r="N2758" i="1"/>
  <c r="P2756" i="1"/>
  <c r="M2755" i="1"/>
  <c r="O2753" i="1"/>
  <c r="L2752" i="1"/>
  <c r="N2750" i="1"/>
  <c r="P2748" i="1"/>
  <c r="M2747" i="1"/>
  <c r="O2745" i="1"/>
  <c r="L2744" i="1"/>
  <c r="N2742" i="1"/>
  <c r="P2740" i="1"/>
  <c r="M2739" i="1"/>
  <c r="O2737" i="1"/>
  <c r="L2736" i="1"/>
  <c r="N2734" i="1"/>
  <c r="P2732" i="1"/>
  <c r="M2731" i="1"/>
  <c r="O2729" i="1"/>
  <c r="L2728" i="1"/>
  <c r="N2726" i="1"/>
  <c r="P2724" i="1"/>
  <c r="M2723" i="1"/>
  <c r="O2721" i="1"/>
  <c r="L2720" i="1"/>
  <c r="N2718" i="1"/>
  <c r="P2716" i="1"/>
  <c r="M2715" i="1"/>
  <c r="O2713" i="1"/>
  <c r="L2712" i="1"/>
  <c r="N2710" i="1"/>
  <c r="P2708" i="1"/>
  <c r="M2707" i="1"/>
  <c r="O2705" i="1"/>
  <c r="L2704" i="1"/>
  <c r="N2702" i="1"/>
  <c r="P2700" i="1"/>
  <c r="M2699" i="1"/>
  <c r="O2697" i="1"/>
  <c r="L2696" i="1"/>
  <c r="N2694" i="1"/>
  <c r="P2692" i="1"/>
  <c r="M2691" i="1"/>
  <c r="O2689" i="1"/>
  <c r="L2688" i="1"/>
  <c r="N2686" i="1"/>
  <c r="P2684" i="1"/>
  <c r="M2683" i="1"/>
  <c r="O2681" i="1"/>
  <c r="L2680" i="1"/>
  <c r="N2678" i="1"/>
  <c r="P2676" i="1"/>
  <c r="M2675" i="1"/>
  <c r="O2673" i="1"/>
  <c r="L2672" i="1"/>
  <c r="N2670" i="1"/>
  <c r="P2668" i="1"/>
  <c r="M2667" i="1"/>
  <c r="O2665" i="1"/>
  <c r="L2664" i="1"/>
  <c r="N2662" i="1"/>
  <c r="P2660" i="1"/>
  <c r="M2659" i="1"/>
  <c r="O2657" i="1"/>
  <c r="L2656" i="1"/>
  <c r="N2654" i="1"/>
  <c r="P2652" i="1"/>
  <c r="M2651" i="1"/>
  <c r="O2649" i="1"/>
  <c r="L2648" i="1"/>
  <c r="N2646" i="1"/>
  <c r="P2644" i="1"/>
  <c r="M2643" i="1"/>
  <c r="O2641" i="1"/>
  <c r="L2640" i="1"/>
  <c r="N2638" i="1"/>
  <c r="P2636" i="1"/>
  <c r="M2635" i="1"/>
  <c r="O2633" i="1"/>
  <c r="L2632" i="1"/>
  <c r="N2630" i="1"/>
  <c r="P2628" i="1"/>
  <c r="M2627" i="1"/>
  <c r="O2625" i="1"/>
  <c r="L2624" i="1"/>
  <c r="N2622" i="1"/>
  <c r="P2620" i="1"/>
  <c r="M2619" i="1"/>
  <c r="O2617" i="1"/>
  <c r="L2616" i="1"/>
  <c r="N2614" i="1"/>
  <c r="P2612" i="1"/>
  <c r="M2611" i="1"/>
  <c r="O2609" i="1"/>
  <c r="L2608" i="1"/>
  <c r="N2606" i="1"/>
  <c r="P2604" i="1"/>
  <c r="M2603" i="1"/>
  <c r="O2601" i="1"/>
  <c r="L2600" i="1"/>
  <c r="N2598" i="1"/>
  <c r="P2596" i="1"/>
  <c r="M2595" i="1"/>
  <c r="O2593" i="1"/>
  <c r="L2592" i="1"/>
  <c r="N2590" i="1"/>
  <c r="P2588" i="1"/>
  <c r="M2587" i="1"/>
  <c r="O2585" i="1"/>
  <c r="L2584" i="1"/>
  <c r="N2582" i="1"/>
  <c r="P2580" i="1"/>
  <c r="M2579" i="1"/>
  <c r="O2577" i="1"/>
  <c r="L2576" i="1"/>
  <c r="N2574" i="1"/>
  <c r="P2572" i="1"/>
  <c r="M2571" i="1"/>
  <c r="O2569" i="1"/>
  <c r="L2568" i="1"/>
  <c r="N2566" i="1"/>
  <c r="P2564" i="1"/>
  <c r="M2563" i="1"/>
  <c r="O2561" i="1"/>
  <c r="L2560" i="1"/>
  <c r="N2558" i="1"/>
  <c r="P2556" i="1"/>
  <c r="M2555" i="1"/>
  <c r="O2553" i="1"/>
  <c r="L2552" i="1"/>
  <c r="N2550" i="1"/>
  <c r="P2548" i="1"/>
  <c r="M2547" i="1"/>
  <c r="O2545" i="1"/>
  <c r="L2544" i="1"/>
  <c r="N2542" i="1"/>
  <c r="P2540" i="1"/>
  <c r="M2539" i="1"/>
  <c r="O2537" i="1"/>
  <c r="L2536" i="1"/>
  <c r="N2534" i="1"/>
  <c r="P2532" i="1"/>
  <c r="M2531" i="1"/>
  <c r="O2529" i="1"/>
  <c r="L2528" i="1"/>
  <c r="N2526" i="1"/>
  <c r="P2524" i="1"/>
  <c r="M2523" i="1"/>
  <c r="O2521" i="1"/>
  <c r="L2520" i="1"/>
  <c r="N2518" i="1"/>
  <c r="P2516" i="1"/>
  <c r="M2515" i="1"/>
  <c r="O2513" i="1"/>
  <c r="L2512" i="1"/>
  <c r="N2510" i="1"/>
  <c r="P2508" i="1"/>
  <c r="M2507" i="1"/>
  <c r="O2505" i="1"/>
  <c r="L2504" i="1"/>
  <c r="N2502" i="1"/>
  <c r="P2500" i="1"/>
  <c r="M2499" i="1"/>
  <c r="O2497" i="1"/>
  <c r="L2496" i="1"/>
  <c r="N2494" i="1"/>
  <c r="P2492" i="1"/>
  <c r="M2491" i="1"/>
  <c r="O2489" i="1"/>
  <c r="L2488" i="1"/>
  <c r="N2486" i="1"/>
  <c r="P2484" i="1"/>
  <c r="M2483" i="1"/>
  <c r="O2481" i="1"/>
  <c r="L2480" i="1"/>
  <c r="N2478" i="1"/>
  <c r="P2476" i="1"/>
  <c r="M2475" i="1"/>
  <c r="O2473" i="1"/>
  <c r="L2472" i="1"/>
  <c r="N2470" i="1"/>
  <c r="P2468" i="1"/>
  <c r="M2467" i="1"/>
  <c r="O2465" i="1"/>
  <c r="L2464" i="1"/>
  <c r="N2462" i="1"/>
  <c r="P2460" i="1"/>
  <c r="M2459" i="1"/>
  <c r="O2457" i="1"/>
  <c r="L2456" i="1"/>
  <c r="N2454" i="1"/>
  <c r="P2452" i="1"/>
  <c r="M2451" i="1"/>
  <c r="O2449" i="1"/>
  <c r="L2448" i="1"/>
  <c r="N2446" i="1"/>
  <c r="P2444" i="1"/>
  <c r="M2443" i="1"/>
  <c r="O2441" i="1"/>
  <c r="L2440" i="1"/>
  <c r="N2438" i="1"/>
  <c r="P2436" i="1"/>
  <c r="M2435" i="1"/>
  <c r="O2433" i="1"/>
  <c r="L2432" i="1"/>
  <c r="N2430" i="1"/>
  <c r="P2428" i="1"/>
  <c r="M2427" i="1"/>
  <c r="O2425" i="1"/>
  <c r="L2424" i="1"/>
  <c r="N2422" i="1"/>
  <c r="P2420" i="1"/>
  <c r="M2419" i="1"/>
  <c r="O2417" i="1"/>
  <c r="L2416" i="1"/>
  <c r="N2414" i="1"/>
  <c r="P2412" i="1"/>
  <c r="M2411" i="1"/>
  <c r="O2409" i="1"/>
  <c r="L2408" i="1"/>
  <c r="N2406" i="1"/>
  <c r="P2404" i="1"/>
  <c r="M2403" i="1"/>
  <c r="O2401" i="1"/>
  <c r="L2400" i="1"/>
  <c r="N2398" i="1"/>
  <c r="P2396" i="1"/>
  <c r="M2395" i="1"/>
  <c r="O2393" i="1"/>
  <c r="L2392" i="1"/>
  <c r="N2390" i="1"/>
  <c r="P2388" i="1"/>
  <c r="M2387" i="1"/>
  <c r="O2385" i="1"/>
  <c r="L2384" i="1"/>
  <c r="N2382" i="1"/>
  <c r="P2380" i="1"/>
  <c r="M2379" i="1"/>
  <c r="O2377" i="1"/>
  <c r="L2376" i="1"/>
  <c r="N2374" i="1"/>
  <c r="P2372" i="1"/>
  <c r="M2371" i="1"/>
  <c r="O2369" i="1"/>
  <c r="L2368" i="1"/>
  <c r="N2366" i="1"/>
  <c r="P2364" i="1"/>
  <c r="M2363" i="1"/>
  <c r="L3373" i="1"/>
  <c r="M3360" i="1"/>
  <c r="N3347" i="1"/>
  <c r="O3334" i="1"/>
  <c r="P3321" i="1"/>
  <c r="L3309" i="1"/>
  <c r="M3296" i="1"/>
  <c r="N3283" i="1"/>
  <c r="O3270" i="1"/>
  <c r="P3257" i="1"/>
  <c r="L3245" i="1"/>
  <c r="M3232" i="1"/>
  <c r="N3219" i="1"/>
  <c r="O3206" i="1"/>
  <c r="P3193" i="1"/>
  <c r="L3181" i="1"/>
  <c r="M3168" i="1"/>
  <c r="N3155" i="1"/>
  <c r="O3142" i="1"/>
  <c r="P3129" i="1"/>
  <c r="L3117" i="1"/>
  <c r="M3104" i="1"/>
  <c r="N3091" i="1"/>
  <c r="O3078" i="1"/>
  <c r="P3065" i="1"/>
  <c r="L3053" i="1"/>
  <c r="M3040" i="1"/>
  <c r="N3027" i="1"/>
  <c r="O3014" i="1"/>
  <c r="P3001" i="1"/>
  <c r="L2989" i="1"/>
  <c r="M2976" i="1"/>
  <c r="N2963" i="1"/>
  <c r="O2950" i="1"/>
  <c r="P2937" i="1"/>
  <c r="L2925" i="1"/>
  <c r="M2912" i="1"/>
  <c r="N2899" i="1"/>
  <c r="O2886" i="1"/>
  <c r="P2873" i="1"/>
  <c r="L2861" i="1"/>
  <c r="M2848" i="1"/>
  <c r="L2841" i="1"/>
  <c r="L2837" i="1"/>
  <c r="M2834" i="1"/>
  <c r="L2832" i="1"/>
  <c r="M2830" i="1"/>
  <c r="O2828" i="1"/>
  <c r="L2827" i="1"/>
  <c r="N2825" i="1"/>
  <c r="P2823" i="1"/>
  <c r="M2822" i="1"/>
  <c r="O2820" i="1"/>
  <c r="L2819" i="1"/>
  <c r="N2817" i="1"/>
  <c r="P2815" i="1"/>
  <c r="M2814" i="1"/>
  <c r="O2812" i="1"/>
  <c r="L2811" i="1"/>
  <c r="N2809" i="1"/>
  <c r="P2807" i="1"/>
  <c r="M2806" i="1"/>
  <c r="O2804" i="1"/>
  <c r="L2803" i="1"/>
  <c r="N2801" i="1"/>
  <c r="P2799" i="1"/>
  <c r="M2798" i="1"/>
  <c r="O2796" i="1"/>
  <c r="L2795" i="1"/>
  <c r="N2793" i="1"/>
  <c r="P2791" i="1"/>
  <c r="M2790" i="1"/>
  <c r="O2788" i="1"/>
  <c r="L2787" i="1"/>
  <c r="N2785" i="1"/>
  <c r="P2783" i="1"/>
  <c r="M2782" i="1"/>
  <c r="O2780" i="1"/>
  <c r="L2779" i="1"/>
  <c r="N2777" i="1"/>
  <c r="P2775" i="1"/>
  <c r="M2774" i="1"/>
  <c r="O2772" i="1"/>
  <c r="L2771" i="1"/>
  <c r="N2769" i="1"/>
  <c r="P2767" i="1"/>
  <c r="M2766" i="1"/>
  <c r="O2764" i="1"/>
  <c r="L2763" i="1"/>
  <c r="N2761" i="1"/>
  <c r="P2759" i="1"/>
  <c r="M2758" i="1"/>
  <c r="O2756" i="1"/>
  <c r="L2755" i="1"/>
  <c r="N2753" i="1"/>
  <c r="P2751" i="1"/>
  <c r="M2750" i="1"/>
  <c r="O2748" i="1"/>
  <c r="L2747" i="1"/>
  <c r="N2745" i="1"/>
  <c r="P2743" i="1"/>
  <c r="M2742" i="1"/>
  <c r="O2740" i="1"/>
  <c r="L2739" i="1"/>
  <c r="N2737" i="1"/>
  <c r="P2735" i="1"/>
  <c r="M2734" i="1"/>
  <c r="O2732" i="1"/>
  <c r="L2731" i="1"/>
  <c r="N2729" i="1"/>
  <c r="P2727" i="1"/>
  <c r="M2726" i="1"/>
  <c r="O2724" i="1"/>
  <c r="L2723" i="1"/>
  <c r="N2721" i="1"/>
  <c r="P2719" i="1"/>
  <c r="M2718" i="1"/>
  <c r="O2716" i="1"/>
  <c r="L2715" i="1"/>
  <c r="N2713" i="1"/>
  <c r="P2711" i="1"/>
  <c r="M2710" i="1"/>
  <c r="O2708" i="1"/>
  <c r="L2707" i="1"/>
  <c r="N2705" i="1"/>
  <c r="P2703" i="1"/>
  <c r="M2702" i="1"/>
  <c r="O2700" i="1"/>
  <c r="L2699" i="1"/>
  <c r="N2697" i="1"/>
  <c r="P2695" i="1"/>
  <c r="M2694" i="1"/>
  <c r="O2692" i="1"/>
  <c r="L2691" i="1"/>
  <c r="N2689" i="1"/>
  <c r="P2687" i="1"/>
  <c r="M2686" i="1"/>
  <c r="O2684" i="1"/>
  <c r="L2683" i="1"/>
  <c r="N2681" i="1"/>
  <c r="P2679" i="1"/>
  <c r="M2678" i="1"/>
  <c r="O2676" i="1"/>
  <c r="L2675" i="1"/>
  <c r="N2673" i="1"/>
  <c r="P2671" i="1"/>
  <c r="M2670" i="1"/>
  <c r="O2668" i="1"/>
  <c r="L2667" i="1"/>
  <c r="N2665" i="1"/>
  <c r="P2663" i="1"/>
  <c r="M2662" i="1"/>
  <c r="O2660" i="1"/>
  <c r="L2659" i="1"/>
  <c r="N2657" i="1"/>
  <c r="P2655" i="1"/>
  <c r="M2654" i="1"/>
  <c r="O2652" i="1"/>
  <c r="L2651" i="1"/>
  <c r="N2649" i="1"/>
  <c r="P2647" i="1"/>
  <c r="M2646" i="1"/>
  <c r="O2644" i="1"/>
  <c r="L2643" i="1"/>
  <c r="N2641" i="1"/>
  <c r="P2639" i="1"/>
  <c r="M2638" i="1"/>
  <c r="O2636" i="1"/>
  <c r="L2635" i="1"/>
  <c r="N2633" i="1"/>
  <c r="P2631" i="1"/>
  <c r="M2630" i="1"/>
  <c r="O2628" i="1"/>
  <c r="L2627" i="1"/>
  <c r="N2625" i="1"/>
  <c r="P2623" i="1"/>
  <c r="M2622" i="1"/>
  <c r="O2620" i="1"/>
  <c r="L2619" i="1"/>
  <c r="N2617" i="1"/>
  <c r="P2615" i="1"/>
  <c r="M2614" i="1"/>
  <c r="O2612" i="1"/>
  <c r="L2611" i="1"/>
  <c r="N2609" i="1"/>
  <c r="P2607" i="1"/>
  <c r="M2606" i="1"/>
  <c r="O2604" i="1"/>
  <c r="L2603" i="1"/>
  <c r="N2601" i="1"/>
  <c r="P2599" i="1"/>
  <c r="M2598" i="1"/>
  <c r="O2596" i="1"/>
  <c r="L2595" i="1"/>
  <c r="N2593" i="1"/>
  <c r="P2591" i="1"/>
  <c r="M2590" i="1"/>
  <c r="O2588" i="1"/>
  <c r="L2587" i="1"/>
  <c r="N2585" i="1"/>
  <c r="P2583" i="1"/>
  <c r="M2582" i="1"/>
  <c r="O2580" i="1"/>
  <c r="L2579" i="1"/>
  <c r="N2577" i="1"/>
  <c r="P2575" i="1"/>
  <c r="M2574" i="1"/>
  <c r="O2572" i="1"/>
  <c r="L2571" i="1"/>
  <c r="N2569" i="1"/>
  <c r="P2567" i="1"/>
  <c r="M2566" i="1"/>
  <c r="O2564" i="1"/>
  <c r="L2563" i="1"/>
  <c r="N2561" i="1"/>
  <c r="P2559" i="1"/>
  <c r="M2558" i="1"/>
  <c r="O2556" i="1"/>
  <c r="L2555" i="1"/>
  <c r="N2553" i="1"/>
  <c r="P2551" i="1"/>
  <c r="M2550" i="1"/>
  <c r="O2548" i="1"/>
  <c r="L2547" i="1"/>
  <c r="N2545" i="1"/>
  <c r="P2543" i="1"/>
  <c r="M2542" i="1"/>
  <c r="O2540" i="1"/>
  <c r="L2539" i="1"/>
  <c r="N2537" i="1"/>
  <c r="P2535" i="1"/>
  <c r="M2534" i="1"/>
  <c r="O2532" i="1"/>
  <c r="L2531" i="1"/>
  <c r="N2529" i="1"/>
  <c r="P2527" i="1"/>
  <c r="M2526" i="1"/>
  <c r="O2524" i="1"/>
  <c r="L2523" i="1"/>
  <c r="N2521" i="1"/>
  <c r="P2519" i="1"/>
  <c r="M2518" i="1"/>
  <c r="O2516" i="1"/>
  <c r="L2515" i="1"/>
  <c r="N2513" i="1"/>
  <c r="P2511" i="1"/>
  <c r="M2510" i="1"/>
  <c r="O2508" i="1"/>
  <c r="L2507" i="1"/>
  <c r="N2505" i="1"/>
  <c r="P2503" i="1"/>
  <c r="M2502" i="1"/>
  <c r="O2500" i="1"/>
  <c r="L2499" i="1"/>
  <c r="N2497" i="1"/>
  <c r="P2495" i="1"/>
  <c r="M2494" i="1"/>
  <c r="O2492" i="1"/>
  <c r="L2491" i="1"/>
  <c r="N2489" i="1"/>
  <c r="P2487" i="1"/>
  <c r="M2486" i="1"/>
  <c r="O2484" i="1"/>
  <c r="L2483" i="1"/>
  <c r="N2481" i="1"/>
  <c r="P2479" i="1"/>
  <c r="M2478" i="1"/>
  <c r="O2476" i="1"/>
  <c r="L2475" i="1"/>
  <c r="N2473" i="1"/>
  <c r="P2471" i="1"/>
  <c r="M2470" i="1"/>
  <c r="O2468" i="1"/>
  <c r="L2467" i="1"/>
  <c r="N2465" i="1"/>
  <c r="P2463" i="1"/>
  <c r="M2462" i="1"/>
  <c r="O2460" i="1"/>
  <c r="L2459" i="1"/>
  <c r="N2457" i="1"/>
  <c r="P2455" i="1"/>
  <c r="M2454" i="1"/>
  <c r="O2452" i="1"/>
  <c r="L2451" i="1"/>
  <c r="N2449" i="1"/>
  <c r="P2447" i="1"/>
  <c r="M2446" i="1"/>
  <c r="O2444" i="1"/>
  <c r="L2443" i="1"/>
  <c r="N2441" i="1"/>
  <c r="P2439" i="1"/>
  <c r="M2438" i="1"/>
  <c r="O2436" i="1"/>
  <c r="L2435" i="1"/>
  <c r="N2433" i="1"/>
  <c r="P2431" i="1"/>
  <c r="M2430" i="1"/>
  <c r="O2428" i="1"/>
  <c r="L2427" i="1"/>
  <c r="N2425" i="1"/>
  <c r="P2423" i="1"/>
  <c r="M2422" i="1"/>
  <c r="O2420" i="1"/>
  <c r="L2419" i="1"/>
  <c r="N2417" i="1"/>
  <c r="P2415" i="1"/>
  <c r="M2414" i="1"/>
  <c r="O2412" i="1"/>
  <c r="L2411" i="1"/>
  <c r="N2409" i="1"/>
  <c r="P2407" i="1"/>
  <c r="M2406" i="1"/>
  <c r="O2404" i="1"/>
  <c r="L2403" i="1"/>
  <c r="N2401" i="1"/>
  <c r="P2399" i="1"/>
  <c r="M2398" i="1"/>
  <c r="O2396" i="1"/>
  <c r="L2395" i="1"/>
  <c r="N2393" i="1"/>
  <c r="P2391" i="1"/>
  <c r="M2390" i="1"/>
  <c r="O2388" i="1"/>
  <c r="L2387" i="1"/>
  <c r="N2385" i="1"/>
  <c r="P2383" i="1"/>
  <c r="M2382" i="1"/>
  <c r="O2380" i="1"/>
  <c r="L2379" i="1"/>
  <c r="N2377" i="1"/>
  <c r="P2375" i="1"/>
  <c r="M2374" i="1"/>
  <c r="O2372" i="1"/>
  <c r="L2371" i="1"/>
  <c r="N2369" i="1"/>
  <c r="P2367" i="1"/>
  <c r="M2366" i="1"/>
  <c r="O2364" i="1"/>
  <c r="L2363" i="1"/>
  <c r="N2361" i="1"/>
  <c r="P2359" i="1"/>
  <c r="N3371" i="1"/>
  <c r="O3358" i="1"/>
  <c r="P3345" i="1"/>
  <c r="L3333" i="1"/>
  <c r="M3320" i="1"/>
  <c r="N3307" i="1"/>
  <c r="O3294" i="1"/>
  <c r="P3281" i="1"/>
  <c r="L3269" i="1"/>
  <c r="M3256" i="1"/>
  <c r="N3243" i="1"/>
  <c r="O3230" i="1"/>
  <c r="P3217" i="1"/>
  <c r="L3205" i="1"/>
  <c r="M3192" i="1"/>
  <c r="N3179" i="1"/>
  <c r="O3166" i="1"/>
  <c r="P3153" i="1"/>
  <c r="L3141" i="1"/>
  <c r="M3128" i="1"/>
  <c r="N3115" i="1"/>
  <c r="O3102" i="1"/>
  <c r="P3089" i="1"/>
  <c r="L3077" i="1"/>
  <c r="M3064" i="1"/>
  <c r="N3051" i="1"/>
  <c r="O3038" i="1"/>
  <c r="P3025" i="1"/>
  <c r="L3013" i="1"/>
  <c r="M3000" i="1"/>
  <c r="N2987" i="1"/>
  <c r="O2974" i="1"/>
  <c r="P2961" i="1"/>
  <c r="L2949" i="1"/>
  <c r="M2936" i="1"/>
  <c r="N2923" i="1"/>
  <c r="O2910" i="1"/>
  <c r="P2897" i="1"/>
  <c r="L2885" i="1"/>
  <c r="M2872" i="1"/>
  <c r="N2859" i="1"/>
  <c r="O2846" i="1"/>
  <c r="M2840" i="1"/>
  <c r="N2836" i="1"/>
  <c r="L2834" i="1"/>
  <c r="O2831" i="1"/>
  <c r="L2830" i="1"/>
  <c r="N2828" i="1"/>
  <c r="P2826" i="1"/>
  <c r="M2825" i="1"/>
  <c r="O2823" i="1"/>
  <c r="L2822" i="1"/>
  <c r="N2820" i="1"/>
  <c r="P2818" i="1"/>
  <c r="M2817" i="1"/>
  <c r="O2815" i="1"/>
  <c r="L2814" i="1"/>
  <c r="N2812" i="1"/>
  <c r="P2810" i="1"/>
  <c r="M2809" i="1"/>
  <c r="O2807" i="1"/>
  <c r="L2806" i="1"/>
  <c r="N2804" i="1"/>
  <c r="P2802" i="1"/>
  <c r="M2801" i="1"/>
  <c r="O2799" i="1"/>
  <c r="L2798" i="1"/>
  <c r="N2796" i="1"/>
  <c r="P2794" i="1"/>
  <c r="M2793" i="1"/>
  <c r="O2791" i="1"/>
  <c r="L2790" i="1"/>
  <c r="N2788" i="1"/>
  <c r="P2786" i="1"/>
  <c r="M2785" i="1"/>
  <c r="O2783" i="1"/>
  <c r="L2782" i="1"/>
  <c r="N2780" i="1"/>
  <c r="P2778" i="1"/>
  <c r="M2777" i="1"/>
  <c r="O2775" i="1"/>
  <c r="L2774" i="1"/>
  <c r="N2772" i="1"/>
  <c r="P2770" i="1"/>
  <c r="M2769" i="1"/>
  <c r="O2767" i="1"/>
  <c r="L2766" i="1"/>
  <c r="N2764" i="1"/>
  <c r="P2762" i="1"/>
  <c r="M2761" i="1"/>
  <c r="O2759" i="1"/>
  <c r="L2758" i="1"/>
  <c r="N2756" i="1"/>
  <c r="P2754" i="1"/>
  <c r="M2753" i="1"/>
  <c r="O2751" i="1"/>
  <c r="L2750" i="1"/>
  <c r="N2748" i="1"/>
  <c r="P2746" i="1"/>
  <c r="M2745" i="1"/>
  <c r="O2743" i="1"/>
  <c r="L2742" i="1"/>
  <c r="N2740" i="1"/>
  <c r="P2738" i="1"/>
  <c r="M2737" i="1"/>
  <c r="O2735" i="1"/>
  <c r="L2734" i="1"/>
  <c r="N2732" i="1"/>
  <c r="P2730" i="1"/>
  <c r="M2729" i="1"/>
  <c r="O2727" i="1"/>
  <c r="L2726" i="1"/>
  <c r="N2724" i="1"/>
  <c r="P2722" i="1"/>
  <c r="M2721" i="1"/>
  <c r="O2719" i="1"/>
  <c r="L2718" i="1"/>
  <c r="N2716" i="1"/>
  <c r="P2714" i="1"/>
  <c r="M2713" i="1"/>
  <c r="O2711" i="1"/>
  <c r="L2710" i="1"/>
  <c r="N2708" i="1"/>
  <c r="P2706" i="1"/>
  <c r="M2705" i="1"/>
  <c r="O2703" i="1"/>
  <c r="L2702" i="1"/>
  <c r="N2700" i="1"/>
  <c r="P2698" i="1"/>
  <c r="M2697" i="1"/>
  <c r="O2695" i="1"/>
  <c r="L2694" i="1"/>
  <c r="N2692" i="1"/>
  <c r="P2690" i="1"/>
  <c r="M2689" i="1"/>
  <c r="O2687" i="1"/>
  <c r="L2686" i="1"/>
  <c r="N2684" i="1"/>
  <c r="P2682" i="1"/>
  <c r="M2681" i="1"/>
  <c r="O2679" i="1"/>
  <c r="L2678" i="1"/>
  <c r="N2676" i="1"/>
  <c r="P2674" i="1"/>
  <c r="M2673" i="1"/>
  <c r="O2671" i="1"/>
  <c r="L2670" i="1"/>
  <c r="N2668" i="1"/>
  <c r="P2666" i="1"/>
  <c r="M2665" i="1"/>
  <c r="O2663" i="1"/>
  <c r="L2662" i="1"/>
  <c r="N2660" i="1"/>
  <c r="P2658" i="1"/>
  <c r="M2657" i="1"/>
  <c r="O2655" i="1"/>
  <c r="L2654" i="1"/>
  <c r="N2652" i="1"/>
  <c r="P2650" i="1"/>
  <c r="M2649" i="1"/>
  <c r="O2647" i="1"/>
  <c r="L2646" i="1"/>
  <c r="N2644" i="1"/>
  <c r="P2642" i="1"/>
  <c r="M2641" i="1"/>
  <c r="O2639" i="1"/>
  <c r="L2638" i="1"/>
  <c r="N2636" i="1"/>
  <c r="P2634" i="1"/>
  <c r="M2633" i="1"/>
  <c r="O2631" i="1"/>
  <c r="L2630" i="1"/>
  <c r="N2628" i="1"/>
  <c r="P2626" i="1"/>
  <c r="M2625" i="1"/>
  <c r="O2623" i="1"/>
  <c r="L2622" i="1"/>
  <c r="N2620" i="1"/>
  <c r="P2618" i="1"/>
  <c r="M2617" i="1"/>
  <c r="O2615" i="1"/>
  <c r="L2614" i="1"/>
  <c r="N2612" i="1"/>
  <c r="P2610" i="1"/>
  <c r="M2609" i="1"/>
  <c r="O2607" i="1"/>
  <c r="L2606" i="1"/>
  <c r="N2604" i="1"/>
  <c r="P2602" i="1"/>
  <c r="M2601" i="1"/>
  <c r="O2599" i="1"/>
  <c r="L2598" i="1"/>
  <c r="N2596" i="1"/>
  <c r="P2594" i="1"/>
  <c r="M2593" i="1"/>
  <c r="O2591" i="1"/>
  <c r="L2590" i="1"/>
  <c r="N2588" i="1"/>
  <c r="P2586" i="1"/>
  <c r="M2585" i="1"/>
  <c r="O2583" i="1"/>
  <c r="L2582" i="1"/>
  <c r="N2580" i="1"/>
  <c r="P2578" i="1"/>
  <c r="M2577" i="1"/>
  <c r="O2575" i="1"/>
  <c r="L2574" i="1"/>
  <c r="N2572" i="1"/>
  <c r="P2570" i="1"/>
  <c r="M2569" i="1"/>
  <c r="O2567" i="1"/>
  <c r="L2566" i="1"/>
  <c r="N2564" i="1"/>
  <c r="P2562" i="1"/>
  <c r="M2561" i="1"/>
  <c r="O2559" i="1"/>
  <c r="L2558" i="1"/>
  <c r="N2556" i="1"/>
  <c r="P2554" i="1"/>
  <c r="M2553" i="1"/>
  <c r="O2551" i="1"/>
  <c r="L2550" i="1"/>
  <c r="N2548" i="1"/>
  <c r="P2546" i="1"/>
  <c r="M2545" i="1"/>
  <c r="O2543" i="1"/>
  <c r="L2542" i="1"/>
  <c r="N2540" i="1"/>
  <c r="P2538" i="1"/>
  <c r="M2537" i="1"/>
  <c r="O2535" i="1"/>
  <c r="L2534" i="1"/>
  <c r="N2532" i="1"/>
  <c r="P2530" i="1"/>
  <c r="M2529" i="1"/>
  <c r="O2527" i="1"/>
  <c r="L2526" i="1"/>
  <c r="N2524" i="1"/>
  <c r="P2522" i="1"/>
  <c r="M2521" i="1"/>
  <c r="O2519" i="1"/>
  <c r="L2518" i="1"/>
  <c r="N2516" i="1"/>
  <c r="P2514" i="1"/>
  <c r="M2513" i="1"/>
  <c r="O2511" i="1"/>
  <c r="L2510" i="1"/>
  <c r="N2508" i="1"/>
  <c r="P2506" i="1"/>
  <c r="M2505" i="1"/>
  <c r="O2503" i="1"/>
  <c r="L2502" i="1"/>
  <c r="N2500" i="1"/>
  <c r="P2498" i="1"/>
  <c r="M2497" i="1"/>
  <c r="O2495" i="1"/>
  <c r="L2494" i="1"/>
  <c r="N2492" i="1"/>
  <c r="P2490" i="1"/>
  <c r="M2489" i="1"/>
  <c r="O2487" i="1"/>
  <c r="L2486" i="1"/>
  <c r="N2484" i="1"/>
  <c r="P2482" i="1"/>
  <c r="M2481" i="1"/>
  <c r="O2479" i="1"/>
  <c r="L2478" i="1"/>
  <c r="N2476" i="1"/>
  <c r="P2474" i="1"/>
  <c r="M2473" i="1"/>
  <c r="O2471" i="1"/>
  <c r="L2470" i="1"/>
  <c r="N2468" i="1"/>
  <c r="P2466" i="1"/>
  <c r="M2465" i="1"/>
  <c r="O2463" i="1"/>
  <c r="L2462" i="1"/>
  <c r="N2460" i="1"/>
  <c r="P2458" i="1"/>
  <c r="M2457" i="1"/>
  <c r="O2455" i="1"/>
  <c r="L2454" i="1"/>
  <c r="N2452" i="1"/>
  <c r="P2450" i="1"/>
  <c r="M2449" i="1"/>
  <c r="O2447" i="1"/>
  <c r="L2446" i="1"/>
  <c r="N2444" i="1"/>
  <c r="P2442" i="1"/>
  <c r="M2441" i="1"/>
  <c r="O2439" i="1"/>
  <c r="L2438" i="1"/>
  <c r="N2436" i="1"/>
  <c r="P2434" i="1"/>
  <c r="M2433" i="1"/>
  <c r="O2431" i="1"/>
  <c r="L2430" i="1"/>
  <c r="N2428" i="1"/>
  <c r="P2426" i="1"/>
  <c r="M2425" i="1"/>
  <c r="O2423" i="1"/>
  <c r="L2422" i="1"/>
  <c r="N2420" i="1"/>
  <c r="P2418" i="1"/>
  <c r="M2417" i="1"/>
  <c r="O2415" i="1"/>
  <c r="L2414" i="1"/>
  <c r="N2412" i="1"/>
  <c r="P2410" i="1"/>
  <c r="M2409" i="1"/>
  <c r="O2407" i="1"/>
  <c r="L2406" i="1"/>
  <c r="N2404" i="1"/>
  <c r="P2402" i="1"/>
  <c r="M2401" i="1"/>
  <c r="O2399" i="1"/>
  <c r="L2398" i="1"/>
  <c r="N2396" i="1"/>
  <c r="P2394" i="1"/>
  <c r="M2393" i="1"/>
  <c r="O2391" i="1"/>
  <c r="L2390" i="1"/>
  <c r="N2388" i="1"/>
  <c r="P2386" i="1"/>
  <c r="M2385" i="1"/>
  <c r="O2383" i="1"/>
  <c r="L2382" i="1"/>
  <c r="N2380" i="1"/>
  <c r="P2378" i="1"/>
  <c r="M2377" i="1"/>
  <c r="O2375" i="1"/>
  <c r="L2374" i="1"/>
  <c r="N2372" i="1"/>
  <c r="P2370" i="1"/>
  <c r="M2369" i="1"/>
  <c r="O2367" i="1"/>
  <c r="L2366" i="1"/>
  <c r="N2364" i="1"/>
  <c r="P2362" i="1"/>
  <c r="M2361" i="1"/>
  <c r="O2359" i="1"/>
  <c r="P3369" i="1"/>
  <c r="L3357" i="1"/>
  <c r="M3344" i="1"/>
  <c r="N3331" i="1"/>
  <c r="O3318" i="1"/>
  <c r="P3305" i="1"/>
  <c r="L3293" i="1"/>
  <c r="M3280" i="1"/>
  <c r="N3267" i="1"/>
  <c r="O3254" i="1"/>
  <c r="P3241" i="1"/>
  <c r="L3229" i="1"/>
  <c r="M3216" i="1"/>
  <c r="N3203" i="1"/>
  <c r="O3190" i="1"/>
  <c r="P3177" i="1"/>
  <c r="L3165" i="1"/>
  <c r="M3152" i="1"/>
  <c r="N3139" i="1"/>
  <c r="O3126" i="1"/>
  <c r="P3113" i="1"/>
  <c r="L3101" i="1"/>
  <c r="M3088" i="1"/>
  <c r="N3075" i="1"/>
  <c r="O3062" i="1"/>
  <c r="P3049" i="1"/>
  <c r="L3037" i="1"/>
  <c r="M3024" i="1"/>
  <c r="N3011" i="1"/>
  <c r="O2998" i="1"/>
  <c r="P2985" i="1"/>
  <c r="L2973" i="1"/>
  <c r="M2960" i="1"/>
  <c r="N2947" i="1"/>
  <c r="O2934" i="1"/>
  <c r="P2921" i="1"/>
  <c r="L2909" i="1"/>
  <c r="M2896" i="1"/>
  <c r="N2883" i="1"/>
  <c r="O2870" i="1"/>
  <c r="P2857" i="1"/>
  <c r="L2845" i="1"/>
  <c r="O2839" i="1"/>
  <c r="M2836" i="1"/>
  <c r="P2833" i="1"/>
  <c r="N2831" i="1"/>
  <c r="P2829" i="1"/>
  <c r="M2828" i="1"/>
  <c r="O2826" i="1"/>
  <c r="L2825" i="1"/>
  <c r="N2823" i="1"/>
  <c r="P2821" i="1"/>
  <c r="M2820" i="1"/>
  <c r="O2818" i="1"/>
  <c r="L2817" i="1"/>
  <c r="N2815" i="1"/>
  <c r="P2813" i="1"/>
  <c r="M2812" i="1"/>
  <c r="O2810" i="1"/>
  <c r="L2809" i="1"/>
  <c r="N2807" i="1"/>
  <c r="P2805" i="1"/>
  <c r="M2804" i="1"/>
  <c r="O2802" i="1"/>
  <c r="L2801" i="1"/>
  <c r="N2799" i="1"/>
  <c r="P2797" i="1"/>
  <c r="M2796" i="1"/>
  <c r="O2794" i="1"/>
  <c r="L2793" i="1"/>
  <c r="N2791" i="1"/>
  <c r="P2789" i="1"/>
  <c r="M2788" i="1"/>
  <c r="O2786" i="1"/>
  <c r="L2785" i="1"/>
  <c r="N2783" i="1"/>
  <c r="P2781" i="1"/>
  <c r="M2780" i="1"/>
  <c r="O2778" i="1"/>
  <c r="L2777" i="1"/>
  <c r="N2775" i="1"/>
  <c r="P2773" i="1"/>
  <c r="M2772" i="1"/>
  <c r="O2770" i="1"/>
  <c r="L2769" i="1"/>
  <c r="N2767" i="1"/>
  <c r="P2765" i="1"/>
  <c r="M2764" i="1"/>
  <c r="O2762" i="1"/>
  <c r="L2761" i="1"/>
  <c r="N2759" i="1"/>
  <c r="P2757" i="1"/>
  <c r="M2756" i="1"/>
  <c r="O2754" i="1"/>
  <c r="L2753" i="1"/>
  <c r="N2751" i="1"/>
  <c r="P2749" i="1"/>
  <c r="M2748" i="1"/>
  <c r="O2746" i="1"/>
  <c r="L2745" i="1"/>
  <c r="N2743" i="1"/>
  <c r="P2741" i="1"/>
  <c r="M2740" i="1"/>
  <c r="O2738" i="1"/>
  <c r="L2737" i="1"/>
  <c r="N2735" i="1"/>
  <c r="P2733" i="1"/>
  <c r="M2732" i="1"/>
  <c r="O2730" i="1"/>
  <c r="L2729" i="1"/>
  <c r="N2727" i="1"/>
  <c r="P2725" i="1"/>
  <c r="M2724" i="1"/>
  <c r="O2722" i="1"/>
  <c r="L2721" i="1"/>
  <c r="N2719" i="1"/>
  <c r="P2717" i="1"/>
  <c r="M2716" i="1"/>
  <c r="O2714" i="1"/>
  <c r="L2713" i="1"/>
  <c r="N2711" i="1"/>
  <c r="P2709" i="1"/>
  <c r="M2708" i="1"/>
  <c r="O2706" i="1"/>
  <c r="L2705" i="1"/>
  <c r="N2703" i="1"/>
  <c r="P2701" i="1"/>
  <c r="M2700" i="1"/>
  <c r="O2698" i="1"/>
  <c r="L2697" i="1"/>
  <c r="N2695" i="1"/>
  <c r="P2693" i="1"/>
  <c r="M2692" i="1"/>
  <c r="O2690" i="1"/>
  <c r="L2689" i="1"/>
  <c r="N2687" i="1"/>
  <c r="P2685" i="1"/>
  <c r="M2684" i="1"/>
  <c r="O2682" i="1"/>
  <c r="L2681" i="1"/>
  <c r="N2679" i="1"/>
  <c r="P2677" i="1"/>
  <c r="M2676" i="1"/>
  <c r="O2674" i="1"/>
  <c r="L2673" i="1"/>
  <c r="N2671" i="1"/>
  <c r="P2669" i="1"/>
  <c r="M2668" i="1"/>
  <c r="O2666" i="1"/>
  <c r="L2665" i="1"/>
  <c r="N2663" i="1"/>
  <c r="P2661" i="1"/>
  <c r="M2660" i="1"/>
  <c r="O2658" i="1"/>
  <c r="L2657" i="1"/>
  <c r="N2655" i="1"/>
  <c r="P2653" i="1"/>
  <c r="M2652" i="1"/>
  <c r="O2650" i="1"/>
  <c r="L2649" i="1"/>
  <c r="N2647" i="1"/>
  <c r="P2645" i="1"/>
  <c r="M2644" i="1"/>
  <c r="O2642" i="1"/>
  <c r="L2641" i="1"/>
  <c r="N2639" i="1"/>
  <c r="P2637" i="1"/>
  <c r="M2636" i="1"/>
  <c r="O2634" i="1"/>
  <c r="L2633" i="1"/>
  <c r="N2631" i="1"/>
  <c r="P2629" i="1"/>
  <c r="M2628" i="1"/>
  <c r="O2626" i="1"/>
  <c r="L2625" i="1"/>
  <c r="N2623" i="1"/>
  <c r="P2621" i="1"/>
  <c r="M2620" i="1"/>
  <c r="O2618" i="1"/>
  <c r="L2617" i="1"/>
  <c r="N2615" i="1"/>
  <c r="P2613" i="1"/>
  <c r="M2612" i="1"/>
  <c r="O2610" i="1"/>
  <c r="L2609" i="1"/>
  <c r="N2607" i="1"/>
  <c r="P2605" i="1"/>
  <c r="M2604" i="1"/>
  <c r="O2602" i="1"/>
  <c r="L2601" i="1"/>
  <c r="N2599" i="1"/>
  <c r="P2597" i="1"/>
  <c r="M2596" i="1"/>
  <c r="O2594" i="1"/>
  <c r="L2593" i="1"/>
  <c r="N2591" i="1"/>
  <c r="P2589" i="1"/>
  <c r="M2588" i="1"/>
  <c r="O2586" i="1"/>
  <c r="L2585" i="1"/>
  <c r="N2583" i="1"/>
  <c r="P2581" i="1"/>
  <c r="M2580" i="1"/>
  <c r="O2578" i="1"/>
  <c r="L2577" i="1"/>
  <c r="N2575" i="1"/>
  <c r="P2573" i="1"/>
  <c r="M2572" i="1"/>
  <c r="O2570" i="1"/>
  <c r="L2569" i="1"/>
  <c r="N2567" i="1"/>
  <c r="P2565" i="1"/>
  <c r="M2564" i="1"/>
  <c r="O2562" i="1"/>
  <c r="L2561" i="1"/>
  <c r="N2559" i="1"/>
  <c r="P2557" i="1"/>
  <c r="M2556" i="1"/>
  <c r="O2554" i="1"/>
  <c r="L2553" i="1"/>
  <c r="N2551" i="1"/>
  <c r="P2549" i="1"/>
  <c r="M2548" i="1"/>
  <c r="O2546" i="1"/>
  <c r="L2545" i="1"/>
  <c r="N2543" i="1"/>
  <c r="P2541" i="1"/>
  <c r="M2540" i="1"/>
  <c r="O2538" i="1"/>
  <c r="L2537" i="1"/>
  <c r="N2535" i="1"/>
  <c r="P2533" i="1"/>
  <c r="M2532" i="1"/>
  <c r="O2530" i="1"/>
  <c r="L2529" i="1"/>
  <c r="N2527" i="1"/>
  <c r="P2525" i="1"/>
  <c r="M2524" i="1"/>
  <c r="O2522" i="1"/>
  <c r="L2521" i="1"/>
  <c r="N2519" i="1"/>
  <c r="P2517" i="1"/>
  <c r="M2516" i="1"/>
  <c r="O2514" i="1"/>
  <c r="L2513" i="1"/>
  <c r="N2511" i="1"/>
  <c r="P2509" i="1"/>
  <c r="M2508" i="1"/>
  <c r="O2506" i="1"/>
  <c r="L2505" i="1"/>
  <c r="N2503" i="1"/>
  <c r="P2501" i="1"/>
  <c r="M2500" i="1"/>
  <c r="O2498" i="1"/>
  <c r="L2497" i="1"/>
  <c r="N2495" i="1"/>
  <c r="P2493" i="1"/>
  <c r="M2492" i="1"/>
  <c r="O2490" i="1"/>
  <c r="L2489" i="1"/>
  <c r="N2487" i="1"/>
  <c r="P2485" i="1"/>
  <c r="M2484" i="1"/>
  <c r="O2482" i="1"/>
  <c r="L2481" i="1"/>
  <c r="N2479" i="1"/>
  <c r="P2477" i="1"/>
  <c r="M2476" i="1"/>
  <c r="O2474" i="1"/>
  <c r="L2473" i="1"/>
  <c r="N2471" i="1"/>
  <c r="P2469" i="1"/>
  <c r="M2468" i="1"/>
  <c r="O2466" i="1"/>
  <c r="L2465" i="1"/>
  <c r="N2463" i="1"/>
  <c r="P2461" i="1"/>
  <c r="M2460" i="1"/>
  <c r="O2458" i="1"/>
  <c r="L2457" i="1"/>
  <c r="N2455" i="1"/>
  <c r="P2453" i="1"/>
  <c r="M2452" i="1"/>
  <c r="O2450" i="1"/>
  <c r="L2449" i="1"/>
  <c r="N2447" i="1"/>
  <c r="P2445" i="1"/>
  <c r="M2444" i="1"/>
  <c r="O2442" i="1"/>
  <c r="L2441" i="1"/>
  <c r="N2439" i="1"/>
  <c r="P2437" i="1"/>
  <c r="M2436" i="1"/>
  <c r="O2434" i="1"/>
  <c r="L2433" i="1"/>
  <c r="N2431" i="1"/>
  <c r="P2429" i="1"/>
  <c r="M2428" i="1"/>
  <c r="O2426" i="1"/>
  <c r="L2425" i="1"/>
  <c r="N2423" i="1"/>
  <c r="P2421" i="1"/>
  <c r="M2420" i="1"/>
  <c r="O2418" i="1"/>
  <c r="L2417" i="1"/>
  <c r="N2415" i="1"/>
  <c r="P2413" i="1"/>
  <c r="M2412" i="1"/>
  <c r="O2410" i="1"/>
  <c r="L2409" i="1"/>
  <c r="N2407" i="1"/>
  <c r="P2405" i="1"/>
  <c r="M2404" i="1"/>
  <c r="O2402" i="1"/>
  <c r="L2401" i="1"/>
  <c r="N2399" i="1"/>
  <c r="P2397" i="1"/>
  <c r="M2396" i="1"/>
  <c r="O2394" i="1"/>
  <c r="L2393" i="1"/>
  <c r="N2391" i="1"/>
  <c r="P2389" i="1"/>
  <c r="M2388" i="1"/>
  <c r="O2386" i="1"/>
  <c r="L2385" i="1"/>
  <c r="N2383" i="1"/>
  <c r="P2381" i="1"/>
  <c r="M2380" i="1"/>
  <c r="O2378" i="1"/>
  <c r="L2377" i="1"/>
  <c r="N2375" i="1"/>
  <c r="P2373" i="1"/>
  <c r="M2372" i="1"/>
  <c r="O2370" i="1"/>
  <c r="L2369" i="1"/>
  <c r="N2367" i="1"/>
  <c r="P2365" i="1"/>
  <c r="M2364" i="1"/>
  <c r="O2362" i="1"/>
  <c r="L2361" i="1"/>
  <c r="N2359" i="1"/>
  <c r="M3368" i="1"/>
  <c r="N3355" i="1"/>
  <c r="O3342" i="1"/>
  <c r="P3329" i="1"/>
  <c r="L3317" i="1"/>
  <c r="M3304" i="1"/>
  <c r="N3291" i="1"/>
  <c r="O3278" i="1"/>
  <c r="P3265" i="1"/>
  <c r="L3253" i="1"/>
  <c r="M3240" i="1"/>
  <c r="N3227" i="1"/>
  <c r="O3214" i="1"/>
  <c r="P3201" i="1"/>
  <c r="L3189" i="1"/>
  <c r="M3176" i="1"/>
  <c r="N3163" i="1"/>
  <c r="O3150" i="1"/>
  <c r="P3137" i="1"/>
  <c r="L3125" i="1"/>
  <c r="M3112" i="1"/>
  <c r="N3099" i="1"/>
  <c r="O3086" i="1"/>
  <c r="P3073" i="1"/>
  <c r="L3061" i="1"/>
  <c r="M3048" i="1"/>
  <c r="N3035" i="1"/>
  <c r="O3022" i="1"/>
  <c r="P3009" i="1"/>
  <c r="L2997" i="1"/>
  <c r="M2984" i="1"/>
  <c r="N2971" i="1"/>
  <c r="O2958" i="1"/>
  <c r="P2945" i="1"/>
  <c r="L2933" i="1"/>
  <c r="M2920" i="1"/>
  <c r="N2907" i="1"/>
  <c r="O2894" i="1"/>
  <c r="P2881" i="1"/>
  <c r="L2869" i="1"/>
  <c r="M2856" i="1"/>
  <c r="N2843" i="1"/>
  <c r="N2839" i="1"/>
  <c r="P2835" i="1"/>
  <c r="M2833" i="1"/>
  <c r="M2831" i="1"/>
  <c r="O2829" i="1"/>
  <c r="L2828" i="1"/>
  <c r="N2826" i="1"/>
  <c r="P2824" i="1"/>
  <c r="M2823" i="1"/>
  <c r="O2821" i="1"/>
  <c r="L2820" i="1"/>
  <c r="N2818" i="1"/>
  <c r="P2816" i="1"/>
  <c r="M2815" i="1"/>
  <c r="O2813" i="1"/>
  <c r="L2812" i="1"/>
  <c r="N2810" i="1"/>
  <c r="P2808" i="1"/>
  <c r="M2807" i="1"/>
  <c r="O2805" i="1"/>
  <c r="L2804" i="1"/>
  <c r="N2802" i="1"/>
  <c r="P2800" i="1"/>
  <c r="M2799" i="1"/>
  <c r="O2797" i="1"/>
  <c r="L2796" i="1"/>
  <c r="N2794" i="1"/>
  <c r="P2792" i="1"/>
  <c r="M2791" i="1"/>
  <c r="O2789" i="1"/>
  <c r="L2788" i="1"/>
  <c r="N2786" i="1"/>
  <c r="P2784" i="1"/>
  <c r="M2783" i="1"/>
  <c r="O2781" i="1"/>
  <c r="L2780" i="1"/>
  <c r="N2778" i="1"/>
  <c r="P2776" i="1"/>
  <c r="M2775" i="1"/>
  <c r="O2773" i="1"/>
  <c r="L2772" i="1"/>
  <c r="N2770" i="1"/>
  <c r="P2768" i="1"/>
  <c r="M2767" i="1"/>
  <c r="O2765" i="1"/>
  <c r="L2764" i="1"/>
  <c r="N2762" i="1"/>
  <c r="P2760" i="1"/>
  <c r="M2759" i="1"/>
  <c r="O2757" i="1"/>
  <c r="L2756" i="1"/>
  <c r="N2754" i="1"/>
  <c r="P2752" i="1"/>
  <c r="M2751" i="1"/>
  <c r="O2749" i="1"/>
  <c r="L2748" i="1"/>
  <c r="N2746" i="1"/>
  <c r="P2744" i="1"/>
  <c r="M2743" i="1"/>
  <c r="O2741" i="1"/>
  <c r="L2740" i="1"/>
  <c r="N2738" i="1"/>
  <c r="P2736" i="1"/>
  <c r="M2735" i="1"/>
  <c r="O2733" i="1"/>
  <c r="L2732" i="1"/>
  <c r="N2730" i="1"/>
  <c r="P2728" i="1"/>
  <c r="M2727" i="1"/>
  <c r="O2725" i="1"/>
  <c r="L2724" i="1"/>
  <c r="N2722" i="1"/>
  <c r="P2720" i="1"/>
  <c r="M2719" i="1"/>
  <c r="O2717" i="1"/>
  <c r="L2716" i="1"/>
  <c r="N2714" i="1"/>
  <c r="P2712" i="1"/>
  <c r="M2711" i="1"/>
  <c r="O2709" i="1"/>
  <c r="L2708" i="1"/>
  <c r="N2706" i="1"/>
  <c r="P2704" i="1"/>
  <c r="M2703" i="1"/>
  <c r="O2701" i="1"/>
  <c r="L2700" i="1"/>
  <c r="N2698" i="1"/>
  <c r="P2696" i="1"/>
  <c r="M2695" i="1"/>
  <c r="O2693" i="1"/>
  <c r="L2692" i="1"/>
  <c r="N2690" i="1"/>
  <c r="P2688" i="1"/>
  <c r="M2687" i="1"/>
  <c r="O2685" i="1"/>
  <c r="L2684" i="1"/>
  <c r="N2682" i="1"/>
  <c r="P2680" i="1"/>
  <c r="M2679" i="1"/>
  <c r="O2677" i="1"/>
  <c r="L2676" i="1"/>
  <c r="N2674" i="1"/>
  <c r="P2672" i="1"/>
  <c r="M2671" i="1"/>
  <c r="O2669" i="1"/>
  <c r="L2668" i="1"/>
  <c r="N2666" i="1"/>
  <c r="P2664" i="1"/>
  <c r="M2663" i="1"/>
  <c r="O2661" i="1"/>
  <c r="L2660" i="1"/>
  <c r="N2658" i="1"/>
  <c r="P2656" i="1"/>
  <c r="M2655" i="1"/>
  <c r="O2653" i="1"/>
  <c r="L2652" i="1"/>
  <c r="N2650" i="1"/>
  <c r="P2648" i="1"/>
  <c r="M2647" i="1"/>
  <c r="O2645" i="1"/>
  <c r="L2644" i="1"/>
  <c r="N2642" i="1"/>
  <c r="P2640" i="1"/>
  <c r="M2639" i="1"/>
  <c r="O2637" i="1"/>
  <c r="L2636" i="1"/>
  <c r="N2634" i="1"/>
  <c r="P2632" i="1"/>
  <c r="M2631" i="1"/>
  <c r="O2629" i="1"/>
  <c r="L2628" i="1"/>
  <c r="N2626" i="1"/>
  <c r="P2624" i="1"/>
  <c r="M2623" i="1"/>
  <c r="O2621" i="1"/>
  <c r="L2620" i="1"/>
  <c r="N2618" i="1"/>
  <c r="P2616" i="1"/>
  <c r="M2615" i="1"/>
  <c r="O2613" i="1"/>
  <c r="L2612" i="1"/>
  <c r="N2610" i="1"/>
  <c r="P2608" i="1"/>
  <c r="M2607" i="1"/>
  <c r="O2605" i="1"/>
  <c r="L2604" i="1"/>
  <c r="N2602" i="1"/>
  <c r="P2600" i="1"/>
  <c r="M2599" i="1"/>
  <c r="O2597" i="1"/>
  <c r="L2596" i="1"/>
  <c r="N2594" i="1"/>
  <c r="P2592" i="1"/>
  <c r="M2591" i="1"/>
  <c r="O2589" i="1"/>
  <c r="L2588" i="1"/>
  <c r="N2586" i="1"/>
  <c r="P2584" i="1"/>
  <c r="M2583" i="1"/>
  <c r="O2581" i="1"/>
  <c r="L2580" i="1"/>
  <c r="N2578" i="1"/>
  <c r="P2576" i="1"/>
  <c r="M2575" i="1"/>
  <c r="O2573" i="1"/>
  <c r="L2572" i="1"/>
  <c r="N2570" i="1"/>
  <c r="P2568" i="1"/>
  <c r="M2567" i="1"/>
  <c r="O2565" i="1"/>
  <c r="L2564" i="1"/>
  <c r="N2562" i="1"/>
  <c r="P2560" i="1"/>
  <c r="M2559" i="1"/>
  <c r="O2557" i="1"/>
  <c r="L2556" i="1"/>
  <c r="N2554" i="1"/>
  <c r="P2552" i="1"/>
  <c r="M2551" i="1"/>
  <c r="O2549" i="1"/>
  <c r="L2548" i="1"/>
  <c r="N2546" i="1"/>
  <c r="P2544" i="1"/>
  <c r="M2543" i="1"/>
  <c r="O2541" i="1"/>
  <c r="L2540" i="1"/>
  <c r="N2538" i="1"/>
  <c r="P2536" i="1"/>
  <c r="M2535" i="1"/>
  <c r="O2533" i="1"/>
  <c r="L2532" i="1"/>
  <c r="N2530" i="1"/>
  <c r="P2528" i="1"/>
  <c r="M2527" i="1"/>
  <c r="O2525" i="1"/>
  <c r="L2524" i="1"/>
  <c r="N2522" i="1"/>
  <c r="P2520" i="1"/>
  <c r="M2519" i="1"/>
  <c r="O2517" i="1"/>
  <c r="L2516" i="1"/>
  <c r="N2514" i="1"/>
  <c r="P2512" i="1"/>
  <c r="M2511" i="1"/>
  <c r="O2509" i="1"/>
  <c r="L2508" i="1"/>
  <c r="N2506" i="1"/>
  <c r="P2504" i="1"/>
  <c r="M2503" i="1"/>
  <c r="O2501" i="1"/>
  <c r="L2500" i="1"/>
  <c r="N2498" i="1"/>
  <c r="P2496" i="1"/>
  <c r="M2495" i="1"/>
  <c r="O2493" i="1"/>
  <c r="L2492" i="1"/>
  <c r="N2490" i="1"/>
  <c r="P2488" i="1"/>
  <c r="M2487" i="1"/>
  <c r="O2485" i="1"/>
  <c r="L2484" i="1"/>
  <c r="N2482" i="1"/>
  <c r="P2480" i="1"/>
  <c r="M2479" i="1"/>
  <c r="O2477" i="1"/>
  <c r="L2476" i="1"/>
  <c r="N2474" i="1"/>
  <c r="P2472" i="1"/>
  <c r="M2471" i="1"/>
  <c r="O2469" i="1"/>
  <c r="L2468" i="1"/>
  <c r="N2466" i="1"/>
  <c r="P2464" i="1"/>
  <c r="M2463" i="1"/>
  <c r="O2461" i="1"/>
  <c r="L2460" i="1"/>
  <c r="N2458" i="1"/>
  <c r="P2456" i="1"/>
  <c r="M2455" i="1"/>
  <c r="O2453" i="1"/>
  <c r="L2452" i="1"/>
  <c r="N2450" i="1"/>
  <c r="P2448" i="1"/>
  <c r="M2447" i="1"/>
  <c r="O2445" i="1"/>
  <c r="L2444" i="1"/>
  <c r="N2442" i="1"/>
  <c r="P2440" i="1"/>
  <c r="M2439" i="1"/>
  <c r="O2437" i="1"/>
  <c r="L2436" i="1"/>
  <c r="N2434" i="1"/>
  <c r="P2432" i="1"/>
  <c r="M2431" i="1"/>
  <c r="O2429" i="1"/>
  <c r="L2428" i="1"/>
  <c r="N2426" i="1"/>
  <c r="P2424" i="1"/>
  <c r="M2423" i="1"/>
  <c r="O2421" i="1"/>
  <c r="L2420" i="1"/>
  <c r="N2418" i="1"/>
  <c r="P2416" i="1"/>
  <c r="M2415" i="1"/>
  <c r="O2413" i="1"/>
  <c r="L2412" i="1"/>
  <c r="N2410" i="1"/>
  <c r="P2408" i="1"/>
  <c r="M2407" i="1"/>
  <c r="O2405" i="1"/>
  <c r="L2404" i="1"/>
  <c r="N2402" i="1"/>
  <c r="P2400" i="1"/>
  <c r="M2399" i="1"/>
  <c r="O2397" i="1"/>
  <c r="L2396" i="1"/>
  <c r="N2394" i="1"/>
  <c r="P2392" i="1"/>
  <c r="M2391" i="1"/>
  <c r="O2389" i="1"/>
  <c r="L2388" i="1"/>
  <c r="N2386" i="1"/>
  <c r="P2384" i="1"/>
  <c r="M2383" i="1"/>
  <c r="O2381" i="1"/>
  <c r="L2380" i="1"/>
  <c r="N2378" i="1"/>
  <c r="P2376" i="1"/>
  <c r="M2375" i="1"/>
  <c r="O2373" i="1"/>
  <c r="L2372" i="1"/>
  <c r="N2370" i="1"/>
  <c r="P2368" i="1"/>
  <c r="M2367" i="1"/>
  <c r="O2365" i="1"/>
  <c r="L2364" i="1"/>
  <c r="N2362" i="1"/>
  <c r="P2360" i="1"/>
  <c r="M2359" i="1"/>
  <c r="L2358" i="1"/>
  <c r="N2356" i="1"/>
  <c r="P2354" i="1"/>
  <c r="M2353" i="1"/>
  <c r="O2351" i="1"/>
  <c r="L2350" i="1"/>
  <c r="N2348" i="1"/>
  <c r="P2346" i="1"/>
  <c r="M2345" i="1"/>
  <c r="O2343" i="1"/>
  <c r="L2342" i="1"/>
  <c r="N2340" i="1"/>
  <c r="P2338" i="1"/>
  <c r="M2337" i="1"/>
  <c r="O2335" i="1"/>
  <c r="L2334" i="1"/>
  <c r="N2332" i="1"/>
  <c r="P2330" i="1"/>
  <c r="M2329" i="1"/>
  <c r="O2327" i="1"/>
  <c r="L2326" i="1"/>
  <c r="N2324" i="1"/>
  <c r="P2322" i="1"/>
  <c r="M2321" i="1"/>
  <c r="O2319" i="1"/>
  <c r="L2318" i="1"/>
  <c r="N2316" i="1"/>
  <c r="O2311" i="1"/>
  <c r="P2306" i="1"/>
  <c r="L2302" i="1"/>
  <c r="L2359" i="1"/>
  <c r="N2347" i="1"/>
  <c r="M2336" i="1"/>
  <c r="L2325" i="1"/>
  <c r="M2312" i="1"/>
  <c r="L2301" i="1"/>
  <c r="P2357" i="1"/>
  <c r="M2356" i="1"/>
  <c r="O2354" i="1"/>
  <c r="L2353" i="1"/>
  <c r="N2351" i="1"/>
  <c r="P2349" i="1"/>
  <c r="M2348" i="1"/>
  <c r="O2346" i="1"/>
  <c r="L2345" i="1"/>
  <c r="N2343" i="1"/>
  <c r="P2341" i="1"/>
  <c r="M2340" i="1"/>
  <c r="O2338" i="1"/>
  <c r="L2337" i="1"/>
  <c r="N2335" i="1"/>
  <c r="P2333" i="1"/>
  <c r="M2332" i="1"/>
  <c r="O2330" i="1"/>
  <c r="L2329" i="1"/>
  <c r="N2327" i="1"/>
  <c r="P2325" i="1"/>
  <c r="M2324" i="1"/>
  <c r="O2322" i="1"/>
  <c r="L2321" i="1"/>
  <c r="N2319" i="1"/>
  <c r="P2317" i="1"/>
  <c r="M2316" i="1"/>
  <c r="O2314" i="1"/>
  <c r="L2313" i="1"/>
  <c r="N2311" i="1"/>
  <c r="P2309" i="1"/>
  <c r="M2308" i="1"/>
  <c r="O2306" i="1"/>
  <c r="L2305" i="1"/>
  <c r="N2303" i="1"/>
  <c r="P2301" i="1"/>
  <c r="M2322" i="1"/>
  <c r="P2315" i="1"/>
  <c r="L2311" i="1"/>
  <c r="P2307" i="1"/>
  <c r="L2303" i="1"/>
  <c r="O2350" i="1"/>
  <c r="L2341" i="1"/>
  <c r="M2328" i="1"/>
  <c r="O2318" i="1"/>
  <c r="N2307" i="1"/>
  <c r="O2361" i="1"/>
  <c r="O2357" i="1"/>
  <c r="L2356" i="1"/>
  <c r="N2354" i="1"/>
  <c r="P2352" i="1"/>
  <c r="M2351" i="1"/>
  <c r="O2349" i="1"/>
  <c r="L2348" i="1"/>
  <c r="N2346" i="1"/>
  <c r="P2344" i="1"/>
  <c r="M2343" i="1"/>
  <c r="O2341" i="1"/>
  <c r="L2340" i="1"/>
  <c r="N2338" i="1"/>
  <c r="P2336" i="1"/>
  <c r="M2335" i="1"/>
  <c r="O2333" i="1"/>
  <c r="L2332" i="1"/>
  <c r="N2330" i="1"/>
  <c r="P2328" i="1"/>
  <c r="M2327" i="1"/>
  <c r="O2325" i="1"/>
  <c r="L2324" i="1"/>
  <c r="N2322" i="1"/>
  <c r="P2320" i="1"/>
  <c r="M2319" i="1"/>
  <c r="O2317" i="1"/>
  <c r="L2316" i="1"/>
  <c r="N2314" i="1"/>
  <c r="P2312" i="1"/>
  <c r="M2311" i="1"/>
  <c r="O2309" i="1"/>
  <c r="L2308" i="1"/>
  <c r="N2306" i="1"/>
  <c r="P2304" i="1"/>
  <c r="M2303" i="1"/>
  <c r="O2301" i="1"/>
  <c r="L2319" i="1"/>
  <c r="O2312" i="1"/>
  <c r="M2306" i="1"/>
  <c r="N2301" i="1"/>
  <c r="L2349" i="1"/>
  <c r="P2337" i="1"/>
  <c r="O2326" i="1"/>
  <c r="N2315" i="1"/>
  <c r="M2304" i="1"/>
  <c r="O2360" i="1"/>
  <c r="N2357" i="1"/>
  <c r="P2355" i="1"/>
  <c r="M2354" i="1"/>
  <c r="O2352" i="1"/>
  <c r="L2351" i="1"/>
  <c r="N2349" i="1"/>
  <c r="P2347" i="1"/>
  <c r="M2346" i="1"/>
  <c r="O2344" i="1"/>
  <c r="L2343" i="1"/>
  <c r="N2341" i="1"/>
  <c r="P2339" i="1"/>
  <c r="M2338" i="1"/>
  <c r="O2336" i="1"/>
  <c r="L2335" i="1"/>
  <c r="N2333" i="1"/>
  <c r="P2331" i="1"/>
  <c r="M2330" i="1"/>
  <c r="O2328" i="1"/>
  <c r="L2327" i="1"/>
  <c r="N2325" i="1"/>
  <c r="P2323" i="1"/>
  <c r="O2320" i="1"/>
  <c r="N2317" i="1"/>
  <c r="M2314" i="1"/>
  <c r="N2309" i="1"/>
  <c r="O2304" i="1"/>
  <c r="L2357" i="1"/>
  <c r="P2345" i="1"/>
  <c r="O2334" i="1"/>
  <c r="N2323" i="1"/>
  <c r="P2313" i="1"/>
  <c r="O2302" i="1"/>
  <c r="L2360" i="1"/>
  <c r="M2357" i="1"/>
  <c r="O2355" i="1"/>
  <c r="L2354" i="1"/>
  <c r="N2352" i="1"/>
  <c r="P2350" i="1"/>
  <c r="M2349" i="1"/>
  <c r="O2347" i="1"/>
  <c r="L2346" i="1"/>
  <c r="N2344" i="1"/>
  <c r="P2342" i="1"/>
  <c r="M2341" i="1"/>
  <c r="O2339" i="1"/>
  <c r="L2338" i="1"/>
  <c r="N2336" i="1"/>
  <c r="P2334" i="1"/>
  <c r="M2333" i="1"/>
  <c r="O2331" i="1"/>
  <c r="L2330" i="1"/>
  <c r="N2328" i="1"/>
  <c r="P2326" i="1"/>
  <c r="M2325" i="1"/>
  <c r="O2323" i="1"/>
  <c r="L2322" i="1"/>
  <c r="N2320" i="1"/>
  <c r="P2318" i="1"/>
  <c r="M2317" i="1"/>
  <c r="O2315" i="1"/>
  <c r="L2314" i="1"/>
  <c r="N2312" i="1"/>
  <c r="P2310" i="1"/>
  <c r="M2309" i="1"/>
  <c r="O2307" i="1"/>
  <c r="L2306" i="1"/>
  <c r="N2304" i="1"/>
  <c r="P2302" i="1"/>
  <c r="M2301" i="1"/>
  <c r="M2352" i="1"/>
  <c r="N2339" i="1"/>
  <c r="P2329" i="1"/>
  <c r="L2317" i="1"/>
  <c r="P2305" i="1"/>
  <c r="N2358" i="1"/>
  <c r="P2356" i="1"/>
  <c r="M2355" i="1"/>
  <c r="O2353" i="1"/>
  <c r="L2352" i="1"/>
  <c r="N2350" i="1"/>
  <c r="P2348" i="1"/>
  <c r="M2347" i="1"/>
  <c r="O2345" i="1"/>
  <c r="L2344" i="1"/>
  <c r="N2342" i="1"/>
  <c r="P2340" i="1"/>
  <c r="M2339" i="1"/>
  <c r="O2337" i="1"/>
  <c r="L2336" i="1"/>
  <c r="N2334" i="1"/>
  <c r="P2332" i="1"/>
  <c r="M2331" i="1"/>
  <c r="O2329" i="1"/>
  <c r="L2328" i="1"/>
  <c r="N2326" i="1"/>
  <c r="P2324" i="1"/>
  <c r="M2323" i="1"/>
  <c r="O2321" i="1"/>
  <c r="L2320" i="1"/>
  <c r="N2318" i="1"/>
  <c r="P2316" i="1"/>
  <c r="M2315" i="1"/>
  <c r="O2313" i="1"/>
  <c r="L2312" i="1"/>
  <c r="N2310" i="1"/>
  <c r="P2308" i="1"/>
  <c r="M2307" i="1"/>
  <c r="O2305" i="1"/>
  <c r="L2304" i="1"/>
  <c r="N2302" i="1"/>
  <c r="M2313" i="1"/>
  <c r="L2310" i="1"/>
  <c r="M2305" i="1"/>
  <c r="P2353" i="1"/>
  <c r="M2344" i="1"/>
  <c r="L2333" i="1"/>
  <c r="M2320" i="1"/>
  <c r="O2310" i="1"/>
  <c r="M2358" i="1"/>
  <c r="O2356" i="1"/>
  <c r="L2355" i="1"/>
  <c r="N2353" i="1"/>
  <c r="P2351" i="1"/>
  <c r="M2350" i="1"/>
  <c r="O2348" i="1"/>
  <c r="L2347" i="1"/>
  <c r="N2345" i="1"/>
  <c r="P2343" i="1"/>
  <c r="M2342" i="1"/>
  <c r="O2340" i="1"/>
  <c r="L2339" i="1"/>
  <c r="N2337" i="1"/>
  <c r="P2335" i="1"/>
  <c r="M2334" i="1"/>
  <c r="O2332" i="1"/>
  <c r="L2331" i="1"/>
  <c r="N2329" i="1"/>
  <c r="P2327" i="1"/>
  <c r="M2326" i="1"/>
  <c r="O2324" i="1"/>
  <c r="L2323" i="1"/>
  <c r="N2321" i="1"/>
  <c r="P2319" i="1"/>
  <c r="M2318" i="1"/>
  <c r="O2316" i="1"/>
  <c r="L2315" i="1"/>
  <c r="N2313" i="1"/>
  <c r="P2311" i="1"/>
  <c r="M2310" i="1"/>
  <c r="O2308" i="1"/>
  <c r="L2307" i="1"/>
  <c r="N2305" i="1"/>
  <c r="P2303" i="1"/>
  <c r="M2302" i="1"/>
  <c r="P2314" i="1"/>
  <c r="N2308" i="1"/>
  <c r="O2303" i="1"/>
  <c r="N2355" i="1"/>
  <c r="O2342" i="1"/>
  <c r="N2331" i="1"/>
  <c r="P2321" i="1"/>
  <c r="L2309" i="1"/>
  <c r="P909" i="1"/>
  <c r="M908" i="1"/>
  <c r="O906" i="1"/>
  <c r="L905" i="1"/>
  <c r="N903" i="1"/>
  <c r="P901" i="1"/>
  <c r="M900" i="1"/>
  <c r="O898" i="1"/>
  <c r="L897" i="1"/>
  <c r="N895" i="1"/>
  <c r="P893" i="1"/>
  <c r="M892" i="1"/>
  <c r="O890" i="1"/>
  <c r="L889" i="1"/>
  <c r="N887" i="1"/>
  <c r="P885" i="1"/>
  <c r="M884" i="1"/>
  <c r="O882" i="1"/>
  <c r="L881" i="1"/>
  <c r="N879" i="1"/>
  <c r="P877" i="1"/>
  <c r="M876" i="1"/>
  <c r="O874" i="1"/>
  <c r="L873" i="1"/>
  <c r="N871" i="1"/>
  <c r="P869" i="1"/>
  <c r="M868" i="1"/>
  <c r="O866" i="1"/>
  <c r="L865" i="1"/>
  <c r="N863" i="1"/>
  <c r="P861" i="1"/>
  <c r="M860" i="1"/>
  <c r="O858" i="1"/>
  <c r="L857" i="1"/>
  <c r="N855" i="1"/>
  <c r="P853" i="1"/>
  <c r="M852" i="1"/>
  <c r="O850" i="1"/>
  <c r="L849" i="1"/>
  <c r="N847" i="1"/>
  <c r="P845" i="1"/>
  <c r="M844" i="1"/>
  <c r="O842" i="1"/>
  <c r="L841" i="1"/>
  <c r="N839" i="1"/>
  <c r="P837" i="1"/>
  <c r="M836" i="1"/>
  <c r="O834" i="1"/>
  <c r="L833" i="1"/>
  <c r="N831" i="1"/>
  <c r="P829" i="1"/>
  <c r="M828" i="1"/>
  <c r="O826" i="1"/>
  <c r="L825" i="1"/>
  <c r="N823" i="1"/>
  <c r="P821" i="1"/>
  <c r="M820" i="1"/>
  <c r="O818" i="1"/>
  <c r="L817" i="1"/>
  <c r="N815" i="1"/>
  <c r="P813" i="1"/>
  <c r="M812" i="1"/>
  <c r="O810" i="1"/>
  <c r="L809" i="1"/>
  <c r="N807" i="1"/>
  <c r="P805" i="1"/>
  <c r="M804" i="1"/>
  <c r="O802" i="1"/>
  <c r="L801" i="1"/>
  <c r="N799" i="1"/>
  <c r="P797" i="1"/>
  <c r="M796" i="1"/>
  <c r="O794" i="1"/>
  <c r="L793" i="1"/>
  <c r="N791" i="1"/>
  <c r="P789" i="1"/>
  <c r="M788" i="1"/>
  <c r="O786" i="1"/>
  <c r="L785" i="1"/>
  <c r="N783" i="1"/>
  <c r="P781" i="1"/>
  <c r="M780" i="1"/>
  <c r="O778" i="1"/>
  <c r="L777" i="1"/>
  <c r="N775" i="1"/>
  <c r="P773" i="1"/>
  <c r="M772" i="1"/>
  <c r="O770" i="1"/>
  <c r="L769" i="1"/>
  <c r="N767" i="1"/>
  <c r="P765" i="1"/>
  <c r="M764" i="1"/>
  <c r="O762" i="1"/>
  <c r="L761" i="1"/>
  <c r="N759" i="1"/>
  <c r="P757" i="1"/>
  <c r="M756" i="1"/>
  <c r="O754" i="1"/>
  <c r="L753" i="1"/>
  <c r="N751" i="1"/>
  <c r="P749" i="1"/>
  <c r="M748" i="1"/>
  <c r="O746" i="1"/>
  <c r="L745" i="1"/>
  <c r="N743" i="1"/>
  <c r="P741" i="1"/>
  <c r="M740" i="1"/>
  <c r="O738" i="1"/>
  <c r="L737" i="1"/>
  <c r="N735" i="1"/>
  <c r="P733" i="1"/>
  <c r="M732" i="1"/>
  <c r="O730" i="1"/>
  <c r="L729" i="1"/>
  <c r="N727" i="1"/>
  <c r="P725" i="1"/>
  <c r="M724" i="1"/>
  <c r="O722" i="1"/>
  <c r="L721" i="1"/>
  <c r="N719" i="1"/>
  <c r="P717" i="1"/>
  <c r="M716" i="1"/>
  <c r="O714" i="1"/>
  <c r="L713" i="1"/>
  <c r="N711" i="1"/>
  <c r="P709" i="1"/>
  <c r="M708" i="1"/>
  <c r="O706" i="1"/>
  <c r="L705" i="1"/>
  <c r="N703" i="1"/>
  <c r="P701" i="1"/>
  <c r="M700" i="1"/>
  <c r="O698" i="1"/>
  <c r="L697" i="1"/>
  <c r="N695" i="1"/>
  <c r="P693" i="1"/>
  <c r="M692" i="1"/>
  <c r="O690" i="1"/>
  <c r="L689" i="1"/>
  <c r="N687" i="1"/>
  <c r="P685" i="1"/>
  <c r="M684" i="1"/>
  <c r="O682" i="1"/>
  <c r="L681" i="1"/>
  <c r="N679" i="1"/>
  <c r="P677" i="1"/>
  <c r="M676" i="1"/>
  <c r="O674" i="1"/>
  <c r="L673" i="1"/>
  <c r="N671" i="1"/>
  <c r="P669" i="1"/>
  <c r="M668" i="1"/>
  <c r="O666" i="1"/>
  <c r="L665" i="1"/>
  <c r="N663" i="1"/>
  <c r="P661" i="1"/>
  <c r="M660" i="1"/>
  <c r="O658" i="1"/>
  <c r="L657" i="1"/>
  <c r="N655" i="1"/>
  <c r="P653" i="1"/>
  <c r="M652" i="1"/>
  <c r="O650" i="1"/>
  <c r="L649" i="1"/>
  <c r="N647" i="1"/>
  <c r="P645" i="1"/>
  <c r="M644" i="1"/>
  <c r="O642" i="1"/>
  <c r="L641" i="1"/>
  <c r="N639" i="1"/>
  <c r="P637" i="1"/>
  <c r="M636" i="1"/>
  <c r="O634" i="1"/>
  <c r="L633" i="1"/>
  <c r="N631" i="1"/>
  <c r="P629" i="1"/>
  <c r="M628" i="1"/>
  <c r="O626" i="1"/>
  <c r="L625" i="1"/>
  <c r="N623" i="1"/>
  <c r="P621" i="1"/>
  <c r="M620" i="1"/>
  <c r="O618" i="1"/>
  <c r="L617" i="1"/>
  <c r="N615" i="1"/>
  <c r="P613" i="1"/>
  <c r="M612" i="1"/>
  <c r="O610" i="1"/>
  <c r="L609" i="1"/>
  <c r="N607" i="1"/>
  <c r="P605" i="1"/>
  <c r="M604" i="1"/>
  <c r="O602" i="1"/>
  <c r="L601" i="1"/>
  <c r="N599" i="1"/>
  <c r="P597" i="1"/>
  <c r="M596" i="1"/>
  <c r="O594" i="1"/>
  <c r="L593" i="1"/>
  <c r="N591" i="1"/>
  <c r="P589" i="1"/>
  <c r="M588" i="1"/>
  <c r="O586" i="1"/>
  <c r="L585" i="1"/>
  <c r="N583" i="1"/>
  <c r="P581" i="1"/>
  <c r="M580" i="1"/>
  <c r="O578" i="1"/>
  <c r="L577" i="1"/>
  <c r="N575" i="1"/>
  <c r="P573" i="1"/>
  <c r="M572" i="1"/>
  <c r="O570" i="1"/>
  <c r="L569" i="1"/>
  <c r="N567" i="1"/>
  <c r="P565" i="1"/>
  <c r="M564" i="1"/>
  <c r="O562" i="1"/>
  <c r="L561" i="1"/>
  <c r="N559" i="1"/>
  <c r="P557" i="1"/>
  <c r="M556" i="1"/>
  <c r="O554" i="1"/>
  <c r="L553" i="1"/>
  <c r="N551" i="1"/>
  <c r="P549" i="1"/>
  <c r="M548" i="1"/>
  <c r="O546" i="1"/>
  <c r="L545" i="1"/>
  <c r="N543" i="1"/>
  <c r="P541" i="1"/>
  <c r="M540" i="1"/>
  <c r="O538" i="1"/>
  <c r="L537" i="1"/>
  <c r="N535" i="1"/>
  <c r="P533" i="1"/>
  <c r="M532" i="1"/>
  <c r="O530" i="1"/>
  <c r="L529" i="1"/>
  <c r="N527" i="1"/>
  <c r="P525" i="1"/>
  <c r="M524" i="1"/>
  <c r="O522" i="1"/>
  <c r="L521" i="1"/>
  <c r="N519" i="1"/>
  <c r="P517" i="1"/>
  <c r="M516" i="1"/>
  <c r="O514" i="1"/>
  <c r="L513" i="1"/>
  <c r="N511" i="1"/>
  <c r="P509" i="1"/>
  <c r="M508" i="1"/>
  <c r="O506" i="1"/>
  <c r="L505" i="1"/>
  <c r="N503" i="1"/>
  <c r="P501" i="1"/>
  <c r="M500" i="1"/>
  <c r="O498" i="1"/>
  <c r="L497" i="1"/>
  <c r="N495" i="1"/>
  <c r="P493" i="1"/>
  <c r="M492" i="1"/>
  <c r="O490" i="1"/>
  <c r="L489" i="1"/>
  <c r="N487" i="1"/>
  <c r="P485" i="1"/>
  <c r="M484" i="1"/>
  <c r="O482" i="1"/>
  <c r="L481" i="1"/>
  <c r="N479" i="1"/>
  <c r="P477" i="1"/>
  <c r="M476" i="1"/>
  <c r="O474" i="1"/>
  <c r="L473" i="1"/>
  <c r="N471" i="1"/>
  <c r="P469" i="1"/>
  <c r="M468" i="1"/>
  <c r="O466" i="1"/>
  <c r="L465" i="1"/>
  <c r="N463" i="1"/>
  <c r="P461" i="1"/>
  <c r="M460" i="1"/>
  <c r="O458" i="1"/>
  <c r="L457" i="1"/>
  <c r="N455" i="1"/>
  <c r="P453" i="1"/>
  <c r="M452" i="1"/>
  <c r="O450" i="1"/>
  <c r="L449" i="1"/>
  <c r="N447" i="1"/>
  <c r="P445" i="1"/>
  <c r="M444" i="1"/>
  <c r="O442" i="1"/>
  <c r="L441" i="1"/>
  <c r="N439" i="1"/>
  <c r="P437" i="1"/>
  <c r="M436" i="1"/>
  <c r="O434" i="1"/>
  <c r="L433" i="1"/>
  <c r="N431" i="1"/>
  <c r="P429" i="1"/>
  <c r="M428" i="1"/>
  <c r="O426" i="1"/>
  <c r="L425" i="1"/>
  <c r="N423" i="1"/>
  <c r="P421" i="1"/>
  <c r="M420" i="1"/>
  <c r="O418" i="1"/>
  <c r="L417" i="1"/>
  <c r="N415" i="1"/>
  <c r="P413" i="1"/>
  <c r="M412" i="1"/>
  <c r="O410" i="1"/>
  <c r="L409" i="1"/>
  <c r="N407" i="1"/>
  <c r="P405" i="1"/>
  <c r="M404" i="1"/>
  <c r="O402" i="1"/>
  <c r="L401" i="1"/>
  <c r="N399" i="1"/>
  <c r="P397" i="1"/>
  <c r="M396" i="1"/>
  <c r="O394" i="1"/>
  <c r="L393" i="1"/>
  <c r="N391" i="1"/>
  <c r="P389" i="1"/>
  <c r="M388" i="1"/>
  <c r="O386" i="1"/>
  <c r="L385" i="1"/>
  <c r="N383" i="1"/>
  <c r="P381" i="1"/>
  <c r="M380" i="1"/>
  <c r="O378" i="1"/>
  <c r="L377" i="1"/>
  <c r="N375" i="1"/>
  <c r="P373" i="1"/>
  <c r="M372" i="1"/>
  <c r="O370" i="1"/>
  <c r="L369" i="1"/>
  <c r="N367" i="1"/>
  <c r="P365" i="1"/>
  <c r="O909" i="1"/>
  <c r="L908" i="1"/>
  <c r="N906" i="1"/>
  <c r="P904" i="1"/>
  <c r="M903" i="1"/>
  <c r="O901" i="1"/>
  <c r="L900" i="1"/>
  <c r="N898" i="1"/>
  <c r="P896" i="1"/>
  <c r="M895" i="1"/>
  <c r="O893" i="1"/>
  <c r="L892" i="1"/>
  <c r="N890" i="1"/>
  <c r="P888" i="1"/>
  <c r="M887" i="1"/>
  <c r="O885" i="1"/>
  <c r="L884" i="1"/>
  <c r="N882" i="1"/>
  <c r="P880" i="1"/>
  <c r="M879" i="1"/>
  <c r="O877" i="1"/>
  <c r="L876" i="1"/>
  <c r="N874" i="1"/>
  <c r="P872" i="1"/>
  <c r="M871" i="1"/>
  <c r="O869" i="1"/>
  <c r="L868" i="1"/>
  <c r="N866" i="1"/>
  <c r="P864" i="1"/>
  <c r="M863" i="1"/>
  <c r="O861" i="1"/>
  <c r="L860" i="1"/>
  <c r="N858" i="1"/>
  <c r="P856" i="1"/>
  <c r="M855" i="1"/>
  <c r="O853" i="1"/>
  <c r="L852" i="1"/>
  <c r="N850" i="1"/>
  <c r="P848" i="1"/>
  <c r="M847" i="1"/>
  <c r="O845" i="1"/>
  <c r="L844" i="1"/>
  <c r="N842" i="1"/>
  <c r="P840" i="1"/>
  <c r="M839" i="1"/>
  <c r="O837" i="1"/>
  <c r="L836" i="1"/>
  <c r="N834" i="1"/>
  <c r="P832" i="1"/>
  <c r="M831" i="1"/>
  <c r="O829" i="1"/>
  <c r="L828" i="1"/>
  <c r="N826" i="1"/>
  <c r="P824" i="1"/>
  <c r="M823" i="1"/>
  <c r="O821" i="1"/>
  <c r="L820" i="1"/>
  <c r="N818" i="1"/>
  <c r="P816" i="1"/>
  <c r="M815" i="1"/>
  <c r="O813" i="1"/>
  <c r="L812" i="1"/>
  <c r="N810" i="1"/>
  <c r="P808" i="1"/>
  <c r="M807" i="1"/>
  <c r="O805" i="1"/>
  <c r="L804" i="1"/>
  <c r="N802" i="1"/>
  <c r="P800" i="1"/>
  <c r="M799" i="1"/>
  <c r="O797" i="1"/>
  <c r="L796" i="1"/>
  <c r="N794" i="1"/>
  <c r="P792" i="1"/>
  <c r="M791" i="1"/>
  <c r="O789" i="1"/>
  <c r="L788" i="1"/>
  <c r="N786" i="1"/>
  <c r="P784" i="1"/>
  <c r="M783" i="1"/>
  <c r="O781" i="1"/>
  <c r="L780" i="1"/>
  <c r="N778" i="1"/>
  <c r="P776" i="1"/>
  <c r="M775" i="1"/>
  <c r="O773" i="1"/>
  <c r="L772" i="1"/>
  <c r="N770" i="1"/>
  <c r="P768" i="1"/>
  <c r="M767" i="1"/>
  <c r="O765" i="1"/>
  <c r="L764" i="1"/>
  <c r="N762" i="1"/>
  <c r="P760" i="1"/>
  <c r="M759" i="1"/>
  <c r="O757" i="1"/>
  <c r="L756" i="1"/>
  <c r="N754" i="1"/>
  <c r="P752" i="1"/>
  <c r="M751" i="1"/>
  <c r="O749" i="1"/>
  <c r="L748" i="1"/>
  <c r="N746" i="1"/>
  <c r="P744" i="1"/>
  <c r="M743" i="1"/>
  <c r="O741" i="1"/>
  <c r="L740" i="1"/>
  <c r="N738" i="1"/>
  <c r="P736" i="1"/>
  <c r="M735" i="1"/>
  <c r="O733" i="1"/>
  <c r="L732" i="1"/>
  <c r="N730" i="1"/>
  <c r="P728" i="1"/>
  <c r="M727" i="1"/>
  <c r="O725" i="1"/>
  <c r="L724" i="1"/>
  <c r="N722" i="1"/>
  <c r="P720" i="1"/>
  <c r="M719" i="1"/>
  <c r="O717" i="1"/>
  <c r="L716" i="1"/>
  <c r="N714" i="1"/>
  <c r="P712" i="1"/>
  <c r="M711" i="1"/>
  <c r="O709" i="1"/>
  <c r="L708" i="1"/>
  <c r="N706" i="1"/>
  <c r="P704" i="1"/>
  <c r="M703" i="1"/>
  <c r="O701" i="1"/>
  <c r="L700" i="1"/>
  <c r="N698" i="1"/>
  <c r="P696" i="1"/>
  <c r="M695" i="1"/>
  <c r="O693" i="1"/>
  <c r="L692" i="1"/>
  <c r="N690" i="1"/>
  <c r="P688" i="1"/>
  <c r="M687" i="1"/>
  <c r="O685" i="1"/>
  <c r="L684" i="1"/>
  <c r="N682" i="1"/>
  <c r="P680" i="1"/>
  <c r="M679" i="1"/>
  <c r="O677" i="1"/>
  <c r="L676" i="1"/>
  <c r="N674" i="1"/>
  <c r="P672" i="1"/>
  <c r="M671" i="1"/>
  <c r="O669" i="1"/>
  <c r="L668" i="1"/>
  <c r="N666" i="1"/>
  <c r="P664" i="1"/>
  <c r="M663" i="1"/>
  <c r="O661" i="1"/>
  <c r="L660" i="1"/>
  <c r="N658" i="1"/>
  <c r="P656" i="1"/>
  <c r="M655" i="1"/>
  <c r="O653" i="1"/>
  <c r="L652" i="1"/>
  <c r="N650" i="1"/>
  <c r="P648" i="1"/>
  <c r="M647" i="1"/>
  <c r="O645" i="1"/>
  <c r="L644" i="1"/>
  <c r="N642" i="1"/>
  <c r="P640" i="1"/>
  <c r="M639" i="1"/>
  <c r="O637" i="1"/>
  <c r="L636" i="1"/>
  <c r="N634" i="1"/>
  <c r="P632" i="1"/>
  <c r="M631" i="1"/>
  <c r="O629" i="1"/>
  <c r="L628" i="1"/>
  <c r="N626" i="1"/>
  <c r="P624" i="1"/>
  <c r="M623" i="1"/>
  <c r="O621" i="1"/>
  <c r="L620" i="1"/>
  <c r="N618" i="1"/>
  <c r="P616" i="1"/>
  <c r="M615" i="1"/>
  <c r="O613" i="1"/>
  <c r="L612" i="1"/>
  <c r="N610" i="1"/>
  <c r="P608" i="1"/>
  <c r="M607" i="1"/>
  <c r="O605" i="1"/>
  <c r="L604" i="1"/>
  <c r="N602" i="1"/>
  <c r="P600" i="1"/>
  <c r="M599" i="1"/>
  <c r="O597" i="1"/>
  <c r="L596" i="1"/>
  <c r="N594" i="1"/>
  <c r="P592" i="1"/>
  <c r="M591" i="1"/>
  <c r="O589" i="1"/>
  <c r="L588" i="1"/>
  <c r="N586" i="1"/>
  <c r="P584" i="1"/>
  <c r="M583" i="1"/>
  <c r="O581" i="1"/>
  <c r="L580" i="1"/>
  <c r="N578" i="1"/>
  <c r="P576" i="1"/>
  <c r="M575" i="1"/>
  <c r="O573" i="1"/>
  <c r="L572" i="1"/>
  <c r="N570" i="1"/>
  <c r="P568" i="1"/>
  <c r="M567" i="1"/>
  <c r="O565" i="1"/>
  <c r="L564" i="1"/>
  <c r="N562" i="1"/>
  <c r="P560" i="1"/>
  <c r="M559" i="1"/>
  <c r="O557" i="1"/>
  <c r="L556" i="1"/>
  <c r="N554" i="1"/>
  <c r="P552" i="1"/>
  <c r="M551" i="1"/>
  <c r="O549" i="1"/>
  <c r="L548" i="1"/>
  <c r="N546" i="1"/>
  <c r="P544" i="1"/>
  <c r="M543" i="1"/>
  <c r="O541" i="1"/>
  <c r="L540" i="1"/>
  <c r="N538" i="1"/>
  <c r="P536" i="1"/>
  <c r="M535" i="1"/>
  <c r="O533" i="1"/>
  <c r="L532" i="1"/>
  <c r="N530" i="1"/>
  <c r="P528" i="1"/>
  <c r="M527" i="1"/>
  <c r="O525" i="1"/>
  <c r="L524" i="1"/>
  <c r="N522" i="1"/>
  <c r="P520" i="1"/>
  <c r="M519" i="1"/>
  <c r="O517" i="1"/>
  <c r="L516" i="1"/>
  <c r="N514" i="1"/>
  <c r="P512" i="1"/>
  <c r="M511" i="1"/>
  <c r="O509" i="1"/>
  <c r="L508" i="1"/>
  <c r="N506" i="1"/>
  <c r="P504" i="1"/>
  <c r="M503" i="1"/>
  <c r="O501" i="1"/>
  <c r="L500" i="1"/>
  <c r="N498" i="1"/>
  <c r="P496" i="1"/>
  <c r="M495" i="1"/>
  <c r="O493" i="1"/>
  <c r="L492" i="1"/>
  <c r="N490" i="1"/>
  <c r="P488" i="1"/>
  <c r="M487" i="1"/>
  <c r="O485" i="1"/>
  <c r="L484" i="1"/>
  <c r="N482" i="1"/>
  <c r="P480" i="1"/>
  <c r="M479" i="1"/>
  <c r="O477" i="1"/>
  <c r="L476" i="1"/>
  <c r="N474" i="1"/>
  <c r="P472" i="1"/>
  <c r="M471" i="1"/>
  <c r="O469" i="1"/>
  <c r="L468" i="1"/>
  <c r="N466" i="1"/>
  <c r="P464" i="1"/>
  <c r="M463" i="1"/>
  <c r="O461" i="1"/>
  <c r="L460" i="1"/>
  <c r="N458" i="1"/>
  <c r="P456" i="1"/>
  <c r="M455" i="1"/>
  <c r="O453" i="1"/>
  <c r="L452" i="1"/>
  <c r="N450" i="1"/>
  <c r="P448" i="1"/>
  <c r="M447" i="1"/>
  <c r="O445" i="1"/>
  <c r="L444" i="1"/>
  <c r="N442" i="1"/>
  <c r="P440" i="1"/>
  <c r="M439" i="1"/>
  <c r="O437" i="1"/>
  <c r="L436" i="1"/>
  <c r="N434" i="1"/>
  <c r="P432" i="1"/>
  <c r="M431" i="1"/>
  <c r="O429" i="1"/>
  <c r="L428" i="1"/>
  <c r="N426" i="1"/>
  <c r="P424" i="1"/>
  <c r="M423" i="1"/>
  <c r="O421" i="1"/>
  <c r="L420" i="1"/>
  <c r="N418" i="1"/>
  <c r="P416" i="1"/>
  <c r="M415" i="1"/>
  <c r="O413" i="1"/>
  <c r="L412" i="1"/>
  <c r="N410" i="1"/>
  <c r="P408" i="1"/>
  <c r="M407" i="1"/>
  <c r="O405" i="1"/>
  <c r="L404" i="1"/>
  <c r="N402" i="1"/>
  <c r="P400" i="1"/>
  <c r="M399" i="1"/>
  <c r="O397" i="1"/>
  <c r="L396" i="1"/>
  <c r="N394" i="1"/>
  <c r="P392" i="1"/>
  <c r="M391" i="1"/>
  <c r="O389" i="1"/>
  <c r="L388" i="1"/>
  <c r="N386" i="1"/>
  <c r="P384" i="1"/>
  <c r="M383" i="1"/>
  <c r="O381" i="1"/>
  <c r="L380" i="1"/>
  <c r="N378" i="1"/>
  <c r="P376" i="1"/>
  <c r="M375" i="1"/>
  <c r="O373" i="1"/>
  <c r="L372" i="1"/>
  <c r="N370" i="1"/>
  <c r="P368" i="1"/>
  <c r="M367" i="1"/>
  <c r="O365" i="1"/>
  <c r="L364" i="1"/>
  <c r="N909" i="1"/>
  <c r="P907" i="1"/>
  <c r="M906" i="1"/>
  <c r="O904" i="1"/>
  <c r="L903" i="1"/>
  <c r="N901" i="1"/>
  <c r="P899" i="1"/>
  <c r="M898" i="1"/>
  <c r="O896" i="1"/>
  <c r="L895" i="1"/>
  <c r="N893" i="1"/>
  <c r="P891" i="1"/>
  <c r="M890" i="1"/>
  <c r="O888" i="1"/>
  <c r="L887" i="1"/>
  <c r="N885" i="1"/>
  <c r="P883" i="1"/>
  <c r="M882" i="1"/>
  <c r="O880" i="1"/>
  <c r="L879" i="1"/>
  <c r="N877" i="1"/>
  <c r="P875" i="1"/>
  <c r="M874" i="1"/>
  <c r="O872" i="1"/>
  <c r="L871" i="1"/>
  <c r="N869" i="1"/>
  <c r="P867" i="1"/>
  <c r="M866" i="1"/>
  <c r="O864" i="1"/>
  <c r="L863" i="1"/>
  <c r="N861" i="1"/>
  <c r="P859" i="1"/>
  <c r="M858" i="1"/>
  <c r="O856" i="1"/>
  <c r="L855" i="1"/>
  <c r="N853" i="1"/>
  <c r="P851" i="1"/>
  <c r="M850" i="1"/>
  <c r="O848" i="1"/>
  <c r="L847" i="1"/>
  <c r="N845" i="1"/>
  <c r="P843" i="1"/>
  <c r="M842" i="1"/>
  <c r="O840" i="1"/>
  <c r="L839" i="1"/>
  <c r="N837" i="1"/>
  <c r="P835" i="1"/>
  <c r="M834" i="1"/>
  <c r="O832" i="1"/>
  <c r="L831" i="1"/>
  <c r="N829" i="1"/>
  <c r="P827" i="1"/>
  <c r="M826" i="1"/>
  <c r="O824" i="1"/>
  <c r="L823" i="1"/>
  <c r="N821" i="1"/>
  <c r="P819" i="1"/>
  <c r="M818" i="1"/>
  <c r="O816" i="1"/>
  <c r="L815" i="1"/>
  <c r="N813" i="1"/>
  <c r="P811" i="1"/>
  <c r="M810" i="1"/>
  <c r="O808" i="1"/>
  <c r="L807" i="1"/>
  <c r="N805" i="1"/>
  <c r="P803" i="1"/>
  <c r="M802" i="1"/>
  <c r="O800" i="1"/>
  <c r="L799" i="1"/>
  <c r="N797" i="1"/>
  <c r="P795" i="1"/>
  <c r="M794" i="1"/>
  <c r="O792" i="1"/>
  <c r="L791" i="1"/>
  <c r="N789" i="1"/>
  <c r="P787" i="1"/>
  <c r="M786" i="1"/>
  <c r="O784" i="1"/>
  <c r="L783" i="1"/>
  <c r="N781" i="1"/>
  <c r="P779" i="1"/>
  <c r="M778" i="1"/>
  <c r="O776" i="1"/>
  <c r="L775" i="1"/>
  <c r="N773" i="1"/>
  <c r="P771" i="1"/>
  <c r="M770" i="1"/>
  <c r="O768" i="1"/>
  <c r="L767" i="1"/>
  <c r="N765" i="1"/>
  <c r="P763" i="1"/>
  <c r="M762" i="1"/>
  <c r="O760" i="1"/>
  <c r="L759" i="1"/>
  <c r="N757" i="1"/>
  <c r="P755" i="1"/>
  <c r="M754" i="1"/>
  <c r="O752" i="1"/>
  <c r="L751" i="1"/>
  <c r="N749" i="1"/>
  <c r="P747" i="1"/>
  <c r="M746" i="1"/>
  <c r="O744" i="1"/>
  <c r="L743" i="1"/>
  <c r="N741" i="1"/>
  <c r="P739" i="1"/>
  <c r="M738" i="1"/>
  <c r="O736" i="1"/>
  <c r="L735" i="1"/>
  <c r="N733" i="1"/>
  <c r="P731" i="1"/>
  <c r="M730" i="1"/>
  <c r="O728" i="1"/>
  <c r="L727" i="1"/>
  <c r="N725" i="1"/>
  <c r="P723" i="1"/>
  <c r="M722" i="1"/>
  <c r="O720" i="1"/>
  <c r="L719" i="1"/>
  <c r="N717" i="1"/>
  <c r="P715" i="1"/>
  <c r="M714" i="1"/>
  <c r="O712" i="1"/>
  <c r="L711" i="1"/>
  <c r="N709" i="1"/>
  <c r="P707" i="1"/>
  <c r="M706" i="1"/>
  <c r="O704" i="1"/>
  <c r="L703" i="1"/>
  <c r="N701" i="1"/>
  <c r="P699" i="1"/>
  <c r="M698" i="1"/>
  <c r="O696" i="1"/>
  <c r="L695" i="1"/>
  <c r="N693" i="1"/>
  <c r="P691" i="1"/>
  <c r="M690" i="1"/>
  <c r="O688" i="1"/>
  <c r="L687" i="1"/>
  <c r="N685" i="1"/>
  <c r="P683" i="1"/>
  <c r="M682" i="1"/>
  <c r="O680" i="1"/>
  <c r="L679" i="1"/>
  <c r="N677" i="1"/>
  <c r="P675" i="1"/>
  <c r="M674" i="1"/>
  <c r="O672" i="1"/>
  <c r="L671" i="1"/>
  <c r="N669" i="1"/>
  <c r="P667" i="1"/>
  <c r="M666" i="1"/>
  <c r="O664" i="1"/>
  <c r="L663" i="1"/>
  <c r="N661" i="1"/>
  <c r="P659" i="1"/>
  <c r="M658" i="1"/>
  <c r="O656" i="1"/>
  <c r="L655" i="1"/>
  <c r="N653" i="1"/>
  <c r="P651" i="1"/>
  <c r="M650" i="1"/>
  <c r="O648" i="1"/>
  <c r="L647" i="1"/>
  <c r="N645" i="1"/>
  <c r="P643" i="1"/>
  <c r="M642" i="1"/>
  <c r="O640" i="1"/>
  <c r="L639" i="1"/>
  <c r="N637" i="1"/>
  <c r="P635" i="1"/>
  <c r="M634" i="1"/>
  <c r="O632" i="1"/>
  <c r="L631" i="1"/>
  <c r="N629" i="1"/>
  <c r="P627" i="1"/>
  <c r="M626" i="1"/>
  <c r="O624" i="1"/>
  <c r="L623" i="1"/>
  <c r="N621" i="1"/>
  <c r="P619" i="1"/>
  <c r="M618" i="1"/>
  <c r="O616" i="1"/>
  <c r="L615" i="1"/>
  <c r="N613" i="1"/>
  <c r="P611" i="1"/>
  <c r="M610" i="1"/>
  <c r="O608" i="1"/>
  <c r="L607" i="1"/>
  <c r="N605" i="1"/>
  <c r="P603" i="1"/>
  <c r="M602" i="1"/>
  <c r="O600" i="1"/>
  <c r="L599" i="1"/>
  <c r="N597" i="1"/>
  <c r="P595" i="1"/>
  <c r="M594" i="1"/>
  <c r="O592" i="1"/>
  <c r="L591" i="1"/>
  <c r="N589" i="1"/>
  <c r="P587" i="1"/>
  <c r="M586" i="1"/>
  <c r="O584" i="1"/>
  <c r="L583" i="1"/>
  <c r="N581" i="1"/>
  <c r="P579" i="1"/>
  <c r="M578" i="1"/>
  <c r="O576" i="1"/>
  <c r="L575" i="1"/>
  <c r="N573" i="1"/>
  <c r="P571" i="1"/>
  <c r="M570" i="1"/>
  <c r="O568" i="1"/>
  <c r="L567" i="1"/>
  <c r="N565" i="1"/>
  <c r="P563" i="1"/>
  <c r="M562" i="1"/>
  <c r="O560" i="1"/>
  <c r="L559" i="1"/>
  <c r="N557" i="1"/>
  <c r="P555" i="1"/>
  <c r="M554" i="1"/>
  <c r="O552" i="1"/>
  <c r="L551" i="1"/>
  <c r="N549" i="1"/>
  <c r="P547" i="1"/>
  <c r="M546" i="1"/>
  <c r="O544" i="1"/>
  <c r="L543" i="1"/>
  <c r="N541" i="1"/>
  <c r="P539" i="1"/>
  <c r="M538" i="1"/>
  <c r="O536" i="1"/>
  <c r="L535" i="1"/>
  <c r="N533" i="1"/>
  <c r="P531" i="1"/>
  <c r="M530" i="1"/>
  <c r="O528" i="1"/>
  <c r="L527" i="1"/>
  <c r="N525" i="1"/>
  <c r="P523" i="1"/>
  <c r="M522" i="1"/>
  <c r="O520" i="1"/>
  <c r="L519" i="1"/>
  <c r="N517" i="1"/>
  <c r="P515" i="1"/>
  <c r="M514" i="1"/>
  <c r="O512" i="1"/>
  <c r="L511" i="1"/>
  <c r="N509" i="1"/>
  <c r="P507" i="1"/>
  <c r="M506" i="1"/>
  <c r="O504" i="1"/>
  <c r="L503" i="1"/>
  <c r="N501" i="1"/>
  <c r="P499" i="1"/>
  <c r="M498" i="1"/>
  <c r="O496" i="1"/>
  <c r="L495" i="1"/>
  <c r="N493" i="1"/>
  <c r="P491" i="1"/>
  <c r="M490" i="1"/>
  <c r="O488" i="1"/>
  <c r="L487" i="1"/>
  <c r="N485" i="1"/>
  <c r="P483" i="1"/>
  <c r="M482" i="1"/>
  <c r="O480" i="1"/>
  <c r="L479" i="1"/>
  <c r="N477" i="1"/>
  <c r="P475" i="1"/>
  <c r="M474" i="1"/>
  <c r="O472" i="1"/>
  <c r="L471" i="1"/>
  <c r="N469" i="1"/>
  <c r="P467" i="1"/>
  <c r="M466" i="1"/>
  <c r="O464" i="1"/>
  <c r="L463" i="1"/>
  <c r="N461" i="1"/>
  <c r="P459" i="1"/>
  <c r="M458" i="1"/>
  <c r="O456" i="1"/>
  <c r="L455" i="1"/>
  <c r="N453" i="1"/>
  <c r="P451" i="1"/>
  <c r="M450" i="1"/>
  <c r="O448" i="1"/>
  <c r="L447" i="1"/>
  <c r="N445" i="1"/>
  <c r="P443" i="1"/>
  <c r="M442" i="1"/>
  <c r="O440" i="1"/>
  <c r="L439" i="1"/>
  <c r="N437" i="1"/>
  <c r="P435" i="1"/>
  <c r="M434" i="1"/>
  <c r="O432" i="1"/>
  <c r="L431" i="1"/>
  <c r="N429" i="1"/>
  <c r="P427" i="1"/>
  <c r="M426" i="1"/>
  <c r="O424" i="1"/>
  <c r="L423" i="1"/>
  <c r="N421" i="1"/>
  <c r="P419" i="1"/>
  <c r="M418" i="1"/>
  <c r="O416" i="1"/>
  <c r="L415" i="1"/>
  <c r="N413" i="1"/>
  <c r="P411" i="1"/>
  <c r="M410" i="1"/>
  <c r="O408" i="1"/>
  <c r="L407" i="1"/>
  <c r="N405" i="1"/>
  <c r="P403" i="1"/>
  <c r="M402" i="1"/>
  <c r="O400" i="1"/>
  <c r="L399" i="1"/>
  <c r="N397" i="1"/>
  <c r="P395" i="1"/>
  <c r="M394" i="1"/>
  <c r="O392" i="1"/>
  <c r="L391" i="1"/>
  <c r="N389" i="1"/>
  <c r="P387" i="1"/>
  <c r="M386" i="1"/>
  <c r="O384" i="1"/>
  <c r="L383" i="1"/>
  <c r="N381" i="1"/>
  <c r="P379" i="1"/>
  <c r="M378" i="1"/>
  <c r="O376" i="1"/>
  <c r="L375" i="1"/>
  <c r="N373" i="1"/>
  <c r="P371" i="1"/>
  <c r="M370" i="1"/>
  <c r="O368" i="1"/>
  <c r="L367" i="1"/>
  <c r="N365" i="1"/>
  <c r="M909" i="1"/>
  <c r="O907" i="1"/>
  <c r="L906" i="1"/>
  <c r="N904" i="1"/>
  <c r="P902" i="1"/>
  <c r="M901" i="1"/>
  <c r="O899" i="1"/>
  <c r="L898" i="1"/>
  <c r="N896" i="1"/>
  <c r="P894" i="1"/>
  <c r="M893" i="1"/>
  <c r="O891" i="1"/>
  <c r="L890" i="1"/>
  <c r="N888" i="1"/>
  <c r="P886" i="1"/>
  <c r="M885" i="1"/>
  <c r="O883" i="1"/>
  <c r="L882" i="1"/>
  <c r="N880" i="1"/>
  <c r="P878" i="1"/>
  <c r="M877" i="1"/>
  <c r="O875" i="1"/>
  <c r="L874" i="1"/>
  <c r="N872" i="1"/>
  <c r="P870" i="1"/>
  <c r="M869" i="1"/>
  <c r="O867" i="1"/>
  <c r="L866" i="1"/>
  <c r="N864" i="1"/>
  <c r="P862" i="1"/>
  <c r="M861" i="1"/>
  <c r="O859" i="1"/>
  <c r="L858" i="1"/>
  <c r="N856" i="1"/>
  <c r="P854" i="1"/>
  <c r="M853" i="1"/>
  <c r="O851" i="1"/>
  <c r="L850" i="1"/>
  <c r="N848" i="1"/>
  <c r="P846" i="1"/>
  <c r="M845" i="1"/>
  <c r="O843" i="1"/>
  <c r="L842" i="1"/>
  <c r="N840" i="1"/>
  <c r="P838" i="1"/>
  <c r="M837" i="1"/>
  <c r="O835" i="1"/>
  <c r="L834" i="1"/>
  <c r="N832" i="1"/>
  <c r="P830" i="1"/>
  <c r="M829" i="1"/>
  <c r="O827" i="1"/>
  <c r="L826" i="1"/>
  <c r="N824" i="1"/>
  <c r="P822" i="1"/>
  <c r="M821" i="1"/>
  <c r="O819" i="1"/>
  <c r="L818" i="1"/>
  <c r="N816" i="1"/>
  <c r="P814" i="1"/>
  <c r="M813" i="1"/>
  <c r="O811" i="1"/>
  <c r="L810" i="1"/>
  <c r="N808" i="1"/>
  <c r="P806" i="1"/>
  <c r="M805" i="1"/>
  <c r="O803" i="1"/>
  <c r="L802" i="1"/>
  <c r="N800" i="1"/>
  <c r="P798" i="1"/>
  <c r="M797" i="1"/>
  <c r="O795" i="1"/>
  <c r="L794" i="1"/>
  <c r="N792" i="1"/>
  <c r="P790" i="1"/>
  <c r="M789" i="1"/>
  <c r="O787" i="1"/>
  <c r="L786" i="1"/>
  <c r="N784" i="1"/>
  <c r="P782" i="1"/>
  <c r="M781" i="1"/>
  <c r="O779" i="1"/>
  <c r="L778" i="1"/>
  <c r="N776" i="1"/>
  <c r="P774" i="1"/>
  <c r="M773" i="1"/>
  <c r="O771" i="1"/>
  <c r="L770" i="1"/>
  <c r="N768" i="1"/>
  <c r="P766" i="1"/>
  <c r="M765" i="1"/>
  <c r="O763" i="1"/>
  <c r="L762" i="1"/>
  <c r="N760" i="1"/>
  <c r="P758" i="1"/>
  <c r="M757" i="1"/>
  <c r="O755" i="1"/>
  <c r="L754" i="1"/>
  <c r="N752" i="1"/>
  <c r="P750" i="1"/>
  <c r="M749" i="1"/>
  <c r="O747" i="1"/>
  <c r="L746" i="1"/>
  <c r="N744" i="1"/>
  <c r="P742" i="1"/>
  <c r="M741" i="1"/>
  <c r="O739" i="1"/>
  <c r="L738" i="1"/>
  <c r="N736" i="1"/>
  <c r="P734" i="1"/>
  <c r="M733" i="1"/>
  <c r="O731" i="1"/>
  <c r="L730" i="1"/>
  <c r="N728" i="1"/>
  <c r="P726" i="1"/>
  <c r="M725" i="1"/>
  <c r="O723" i="1"/>
  <c r="L722" i="1"/>
  <c r="N720" i="1"/>
  <c r="P718" i="1"/>
  <c r="M717" i="1"/>
  <c r="O715" i="1"/>
  <c r="L714" i="1"/>
  <c r="N712" i="1"/>
  <c r="P710" i="1"/>
  <c r="M709" i="1"/>
  <c r="O707" i="1"/>
  <c r="L706" i="1"/>
  <c r="N704" i="1"/>
  <c r="P702" i="1"/>
  <c r="M701" i="1"/>
  <c r="O699" i="1"/>
  <c r="L698" i="1"/>
  <c r="N696" i="1"/>
  <c r="P694" i="1"/>
  <c r="M693" i="1"/>
  <c r="O691" i="1"/>
  <c r="L690" i="1"/>
  <c r="N688" i="1"/>
  <c r="P686" i="1"/>
  <c r="M685" i="1"/>
  <c r="O683" i="1"/>
  <c r="L682" i="1"/>
  <c r="N680" i="1"/>
  <c r="P678" i="1"/>
  <c r="M677" i="1"/>
  <c r="O675" i="1"/>
  <c r="L674" i="1"/>
  <c r="N672" i="1"/>
  <c r="P670" i="1"/>
  <c r="M669" i="1"/>
  <c r="O667" i="1"/>
  <c r="L666" i="1"/>
  <c r="N664" i="1"/>
  <c r="P662" i="1"/>
  <c r="M661" i="1"/>
  <c r="O659" i="1"/>
  <c r="L658" i="1"/>
  <c r="N656" i="1"/>
  <c r="P654" i="1"/>
  <c r="M653" i="1"/>
  <c r="O651" i="1"/>
  <c r="L650" i="1"/>
  <c r="N648" i="1"/>
  <c r="P646" i="1"/>
  <c r="M645" i="1"/>
  <c r="O643" i="1"/>
  <c r="L642" i="1"/>
  <c r="N640" i="1"/>
  <c r="P638" i="1"/>
  <c r="M637" i="1"/>
  <c r="O635" i="1"/>
  <c r="L634" i="1"/>
  <c r="N632" i="1"/>
  <c r="P630" i="1"/>
  <c r="M629" i="1"/>
  <c r="O627" i="1"/>
  <c r="L626" i="1"/>
  <c r="N624" i="1"/>
  <c r="P622" i="1"/>
  <c r="M621" i="1"/>
  <c r="O619" i="1"/>
  <c r="L618" i="1"/>
  <c r="N616" i="1"/>
  <c r="P614" i="1"/>
  <c r="M613" i="1"/>
  <c r="O611" i="1"/>
  <c r="L610" i="1"/>
  <c r="N608" i="1"/>
  <c r="P606" i="1"/>
  <c r="M605" i="1"/>
  <c r="O603" i="1"/>
  <c r="L602" i="1"/>
  <c r="N600" i="1"/>
  <c r="P598" i="1"/>
  <c r="M597" i="1"/>
  <c r="O595" i="1"/>
  <c r="L594" i="1"/>
  <c r="N592" i="1"/>
  <c r="P590" i="1"/>
  <c r="M589" i="1"/>
  <c r="O587" i="1"/>
  <c r="L586" i="1"/>
  <c r="N584" i="1"/>
  <c r="P582" i="1"/>
  <c r="M581" i="1"/>
  <c r="O579" i="1"/>
  <c r="L578" i="1"/>
  <c r="N576" i="1"/>
  <c r="P574" i="1"/>
  <c r="M573" i="1"/>
  <c r="O571" i="1"/>
  <c r="L570" i="1"/>
  <c r="N568" i="1"/>
  <c r="P566" i="1"/>
  <c r="M565" i="1"/>
  <c r="O563" i="1"/>
  <c r="L562" i="1"/>
  <c r="N560" i="1"/>
  <c r="P558" i="1"/>
  <c r="M557" i="1"/>
  <c r="O555" i="1"/>
  <c r="L554" i="1"/>
  <c r="N552" i="1"/>
  <c r="P550" i="1"/>
  <c r="M549" i="1"/>
  <c r="O547" i="1"/>
  <c r="L546" i="1"/>
  <c r="N544" i="1"/>
  <c r="P542" i="1"/>
  <c r="M541" i="1"/>
  <c r="O539" i="1"/>
  <c r="L538" i="1"/>
  <c r="N536" i="1"/>
  <c r="P534" i="1"/>
  <c r="M533" i="1"/>
  <c r="O531" i="1"/>
  <c r="L530" i="1"/>
  <c r="N528" i="1"/>
  <c r="P526" i="1"/>
  <c r="M525" i="1"/>
  <c r="O523" i="1"/>
  <c r="L522" i="1"/>
  <c r="N520" i="1"/>
  <c r="P518" i="1"/>
  <c r="M517" i="1"/>
  <c r="O515" i="1"/>
  <c r="L514" i="1"/>
  <c r="N512" i="1"/>
  <c r="P510" i="1"/>
  <c r="M509" i="1"/>
  <c r="O507" i="1"/>
  <c r="L506" i="1"/>
  <c r="N504" i="1"/>
  <c r="P502" i="1"/>
  <c r="M501" i="1"/>
  <c r="O499" i="1"/>
  <c r="L498" i="1"/>
  <c r="N496" i="1"/>
  <c r="P494" i="1"/>
  <c r="M493" i="1"/>
  <c r="O491" i="1"/>
  <c r="L490" i="1"/>
  <c r="N488" i="1"/>
  <c r="P486" i="1"/>
  <c r="M485" i="1"/>
  <c r="O483" i="1"/>
  <c r="L482" i="1"/>
  <c r="N480" i="1"/>
  <c r="P478" i="1"/>
  <c r="M477" i="1"/>
  <c r="O475" i="1"/>
  <c r="L474" i="1"/>
  <c r="N472" i="1"/>
  <c r="P470" i="1"/>
  <c r="M469" i="1"/>
  <c r="O467" i="1"/>
  <c r="L466" i="1"/>
  <c r="N464" i="1"/>
  <c r="P462" i="1"/>
  <c r="M461" i="1"/>
  <c r="O459" i="1"/>
  <c r="L458" i="1"/>
  <c r="N456" i="1"/>
  <c r="P454" i="1"/>
  <c r="M453" i="1"/>
  <c r="O451" i="1"/>
  <c r="L450" i="1"/>
  <c r="N448" i="1"/>
  <c r="P446" i="1"/>
  <c r="M445" i="1"/>
  <c r="O443" i="1"/>
  <c r="L442" i="1"/>
  <c r="N440" i="1"/>
  <c r="P438" i="1"/>
  <c r="M437" i="1"/>
  <c r="O435" i="1"/>
  <c r="L434" i="1"/>
  <c r="N432" i="1"/>
  <c r="P430" i="1"/>
  <c r="M429" i="1"/>
  <c r="O427" i="1"/>
  <c r="L426" i="1"/>
  <c r="N424" i="1"/>
  <c r="P422" i="1"/>
  <c r="M421" i="1"/>
  <c r="O419" i="1"/>
  <c r="L418" i="1"/>
  <c r="N416" i="1"/>
  <c r="P414" i="1"/>
  <c r="M413" i="1"/>
  <c r="O411" i="1"/>
  <c r="L410" i="1"/>
  <c r="N408" i="1"/>
  <c r="P406" i="1"/>
  <c r="M405" i="1"/>
  <c r="O403" i="1"/>
  <c r="L402" i="1"/>
  <c r="N400" i="1"/>
  <c r="P398" i="1"/>
  <c r="M397" i="1"/>
  <c r="O395" i="1"/>
  <c r="L394" i="1"/>
  <c r="N392" i="1"/>
  <c r="P390" i="1"/>
  <c r="M389" i="1"/>
  <c r="O387" i="1"/>
  <c r="L386" i="1"/>
  <c r="N384" i="1"/>
  <c r="P382" i="1"/>
  <c r="M381" i="1"/>
  <c r="O379" i="1"/>
  <c r="L378" i="1"/>
  <c r="N376" i="1"/>
  <c r="P374" i="1"/>
  <c r="M373" i="1"/>
  <c r="O371" i="1"/>
  <c r="L370" i="1"/>
  <c r="N368" i="1"/>
  <c r="P366" i="1"/>
  <c r="M365" i="1"/>
  <c r="L909" i="1"/>
  <c r="N907" i="1"/>
  <c r="P905" i="1"/>
  <c r="M904" i="1"/>
  <c r="O902" i="1"/>
  <c r="L901" i="1"/>
  <c r="N899" i="1"/>
  <c r="P897" i="1"/>
  <c r="M896" i="1"/>
  <c r="O894" i="1"/>
  <c r="L893" i="1"/>
  <c r="N891" i="1"/>
  <c r="P889" i="1"/>
  <c r="M888" i="1"/>
  <c r="O886" i="1"/>
  <c r="L885" i="1"/>
  <c r="N883" i="1"/>
  <c r="P881" i="1"/>
  <c r="M880" i="1"/>
  <c r="O878" i="1"/>
  <c r="L877" i="1"/>
  <c r="N875" i="1"/>
  <c r="P873" i="1"/>
  <c r="M872" i="1"/>
  <c r="O870" i="1"/>
  <c r="L869" i="1"/>
  <c r="N867" i="1"/>
  <c r="P865" i="1"/>
  <c r="M864" i="1"/>
  <c r="O862" i="1"/>
  <c r="L861" i="1"/>
  <c r="N859" i="1"/>
  <c r="P857" i="1"/>
  <c r="M856" i="1"/>
  <c r="O854" i="1"/>
  <c r="L853" i="1"/>
  <c r="N851" i="1"/>
  <c r="P849" i="1"/>
  <c r="M848" i="1"/>
  <c r="O846" i="1"/>
  <c r="L845" i="1"/>
  <c r="N843" i="1"/>
  <c r="P841" i="1"/>
  <c r="M840" i="1"/>
  <c r="O838" i="1"/>
  <c r="L837" i="1"/>
  <c r="N835" i="1"/>
  <c r="P833" i="1"/>
  <c r="M832" i="1"/>
  <c r="O830" i="1"/>
  <c r="L829" i="1"/>
  <c r="N827" i="1"/>
  <c r="P825" i="1"/>
  <c r="M824" i="1"/>
  <c r="O822" i="1"/>
  <c r="L821" i="1"/>
  <c r="N819" i="1"/>
  <c r="P817" i="1"/>
  <c r="M816" i="1"/>
  <c r="O814" i="1"/>
  <c r="L813" i="1"/>
  <c r="N811" i="1"/>
  <c r="P809" i="1"/>
  <c r="M808" i="1"/>
  <c r="O806" i="1"/>
  <c r="L805" i="1"/>
  <c r="N803" i="1"/>
  <c r="P801" i="1"/>
  <c r="M800" i="1"/>
  <c r="O798" i="1"/>
  <c r="L797" i="1"/>
  <c r="N795" i="1"/>
  <c r="P793" i="1"/>
  <c r="M792" i="1"/>
  <c r="O790" i="1"/>
  <c r="L789" i="1"/>
  <c r="N787" i="1"/>
  <c r="P785" i="1"/>
  <c r="M784" i="1"/>
  <c r="O782" i="1"/>
  <c r="L781" i="1"/>
  <c r="N779" i="1"/>
  <c r="P777" i="1"/>
  <c r="M776" i="1"/>
  <c r="O774" i="1"/>
  <c r="L773" i="1"/>
  <c r="N771" i="1"/>
  <c r="P769" i="1"/>
  <c r="M768" i="1"/>
  <c r="O766" i="1"/>
  <c r="L765" i="1"/>
  <c r="N763" i="1"/>
  <c r="P761" i="1"/>
  <c r="M760" i="1"/>
  <c r="O758" i="1"/>
  <c r="L757" i="1"/>
  <c r="N755" i="1"/>
  <c r="P753" i="1"/>
  <c r="M752" i="1"/>
  <c r="O750" i="1"/>
  <c r="L749" i="1"/>
  <c r="N747" i="1"/>
  <c r="P745" i="1"/>
  <c r="M744" i="1"/>
  <c r="O742" i="1"/>
  <c r="L741" i="1"/>
  <c r="N739" i="1"/>
  <c r="P737" i="1"/>
  <c r="M736" i="1"/>
  <c r="O734" i="1"/>
  <c r="L733" i="1"/>
  <c r="N731" i="1"/>
  <c r="P729" i="1"/>
  <c r="M728" i="1"/>
  <c r="O726" i="1"/>
  <c r="L725" i="1"/>
  <c r="N723" i="1"/>
  <c r="P721" i="1"/>
  <c r="M720" i="1"/>
  <c r="O718" i="1"/>
  <c r="L717" i="1"/>
  <c r="N715" i="1"/>
  <c r="P713" i="1"/>
  <c r="M712" i="1"/>
  <c r="O710" i="1"/>
  <c r="L709" i="1"/>
  <c r="N707" i="1"/>
  <c r="P705" i="1"/>
  <c r="M704" i="1"/>
  <c r="O702" i="1"/>
  <c r="L701" i="1"/>
  <c r="N699" i="1"/>
  <c r="P697" i="1"/>
  <c r="M696" i="1"/>
  <c r="O694" i="1"/>
  <c r="L693" i="1"/>
  <c r="N691" i="1"/>
  <c r="P689" i="1"/>
  <c r="M688" i="1"/>
  <c r="O686" i="1"/>
  <c r="L685" i="1"/>
  <c r="N683" i="1"/>
  <c r="P681" i="1"/>
  <c r="M680" i="1"/>
  <c r="O678" i="1"/>
  <c r="L677" i="1"/>
  <c r="N675" i="1"/>
  <c r="P673" i="1"/>
  <c r="M672" i="1"/>
  <c r="O670" i="1"/>
  <c r="L669" i="1"/>
  <c r="N667" i="1"/>
  <c r="P665" i="1"/>
  <c r="M664" i="1"/>
  <c r="O662" i="1"/>
  <c r="L661" i="1"/>
  <c r="N659" i="1"/>
  <c r="P657" i="1"/>
  <c r="M656" i="1"/>
  <c r="O654" i="1"/>
  <c r="L653" i="1"/>
  <c r="N651" i="1"/>
  <c r="P649" i="1"/>
  <c r="M648" i="1"/>
  <c r="O646" i="1"/>
  <c r="L645" i="1"/>
  <c r="N643" i="1"/>
  <c r="P641" i="1"/>
  <c r="M640" i="1"/>
  <c r="O638" i="1"/>
  <c r="L637" i="1"/>
  <c r="N635" i="1"/>
  <c r="P633" i="1"/>
  <c r="M632" i="1"/>
  <c r="O630" i="1"/>
  <c r="L629" i="1"/>
  <c r="N627" i="1"/>
  <c r="P625" i="1"/>
  <c r="M624" i="1"/>
  <c r="O622" i="1"/>
  <c r="L621" i="1"/>
  <c r="N619" i="1"/>
  <c r="P617" i="1"/>
  <c r="M616" i="1"/>
  <c r="O614" i="1"/>
  <c r="L613" i="1"/>
  <c r="N611" i="1"/>
  <c r="P609" i="1"/>
  <c r="M608" i="1"/>
  <c r="O606" i="1"/>
  <c r="L605" i="1"/>
  <c r="N603" i="1"/>
  <c r="P601" i="1"/>
  <c r="M600" i="1"/>
  <c r="O598" i="1"/>
  <c r="L597" i="1"/>
  <c r="N595" i="1"/>
  <c r="P593" i="1"/>
  <c r="M592" i="1"/>
  <c r="O590" i="1"/>
  <c r="L589" i="1"/>
  <c r="N587" i="1"/>
  <c r="P585" i="1"/>
  <c r="M584" i="1"/>
  <c r="O582" i="1"/>
  <c r="L581" i="1"/>
  <c r="N579" i="1"/>
  <c r="P577" i="1"/>
  <c r="M576" i="1"/>
  <c r="O574" i="1"/>
  <c r="L573" i="1"/>
  <c r="N571" i="1"/>
  <c r="P569" i="1"/>
  <c r="M568" i="1"/>
  <c r="O566" i="1"/>
  <c r="L565" i="1"/>
  <c r="N563" i="1"/>
  <c r="P561" i="1"/>
  <c r="M560" i="1"/>
  <c r="O558" i="1"/>
  <c r="L557" i="1"/>
  <c r="N555" i="1"/>
  <c r="P553" i="1"/>
  <c r="M552" i="1"/>
  <c r="O550" i="1"/>
  <c r="L549" i="1"/>
  <c r="N547" i="1"/>
  <c r="P545" i="1"/>
  <c r="M544" i="1"/>
  <c r="O542" i="1"/>
  <c r="L541" i="1"/>
  <c r="N539" i="1"/>
  <c r="P537" i="1"/>
  <c r="M536" i="1"/>
  <c r="O534" i="1"/>
  <c r="L533" i="1"/>
  <c r="N531" i="1"/>
  <c r="P529" i="1"/>
  <c r="M528" i="1"/>
  <c r="O526" i="1"/>
  <c r="L525" i="1"/>
  <c r="N523" i="1"/>
  <c r="P521" i="1"/>
  <c r="M520" i="1"/>
  <c r="O518" i="1"/>
  <c r="L517" i="1"/>
  <c r="N515" i="1"/>
  <c r="P513" i="1"/>
  <c r="M512" i="1"/>
  <c r="O510" i="1"/>
  <c r="L509" i="1"/>
  <c r="N507" i="1"/>
  <c r="P505" i="1"/>
  <c r="M504" i="1"/>
  <c r="O502" i="1"/>
  <c r="L501" i="1"/>
  <c r="N499" i="1"/>
  <c r="P497" i="1"/>
  <c r="M496" i="1"/>
  <c r="O494" i="1"/>
  <c r="L493" i="1"/>
  <c r="N491" i="1"/>
  <c r="P489" i="1"/>
  <c r="M488" i="1"/>
  <c r="O486" i="1"/>
  <c r="L485" i="1"/>
  <c r="N483" i="1"/>
  <c r="P481" i="1"/>
  <c r="M480" i="1"/>
  <c r="O478" i="1"/>
  <c r="L477" i="1"/>
  <c r="N475" i="1"/>
  <c r="P473" i="1"/>
  <c r="M472" i="1"/>
  <c r="O470" i="1"/>
  <c r="L469" i="1"/>
  <c r="N467" i="1"/>
  <c r="P465" i="1"/>
  <c r="M464" i="1"/>
  <c r="O462" i="1"/>
  <c r="L461" i="1"/>
  <c r="N459" i="1"/>
  <c r="P457" i="1"/>
  <c r="M456" i="1"/>
  <c r="O454" i="1"/>
  <c r="L453" i="1"/>
  <c r="N451" i="1"/>
  <c r="P449" i="1"/>
  <c r="M448" i="1"/>
  <c r="O446" i="1"/>
  <c r="L445" i="1"/>
  <c r="N443" i="1"/>
  <c r="P441" i="1"/>
  <c r="M440" i="1"/>
  <c r="O438" i="1"/>
  <c r="L437" i="1"/>
  <c r="N435" i="1"/>
  <c r="P433" i="1"/>
  <c r="M432" i="1"/>
  <c r="O430" i="1"/>
  <c r="L429" i="1"/>
  <c r="N427" i="1"/>
  <c r="P425" i="1"/>
  <c r="M424" i="1"/>
  <c r="O422" i="1"/>
  <c r="L421" i="1"/>
  <c r="N419" i="1"/>
  <c r="P417" i="1"/>
  <c r="M416" i="1"/>
  <c r="O414" i="1"/>
  <c r="L413" i="1"/>
  <c r="N411" i="1"/>
  <c r="P409" i="1"/>
  <c r="M408" i="1"/>
  <c r="O406" i="1"/>
  <c r="L405" i="1"/>
  <c r="N403" i="1"/>
  <c r="P401" i="1"/>
  <c r="M400" i="1"/>
  <c r="O398" i="1"/>
  <c r="L397" i="1"/>
  <c r="N395" i="1"/>
  <c r="P393" i="1"/>
  <c r="M392" i="1"/>
  <c r="O390" i="1"/>
  <c r="L389" i="1"/>
  <c r="N387" i="1"/>
  <c r="P385" i="1"/>
  <c r="M384" i="1"/>
  <c r="O382" i="1"/>
  <c r="L381" i="1"/>
  <c r="N379" i="1"/>
  <c r="P377" i="1"/>
  <c r="M376" i="1"/>
  <c r="O374" i="1"/>
  <c r="L373" i="1"/>
  <c r="N371" i="1"/>
  <c r="P369" i="1"/>
  <c r="M368" i="1"/>
  <c r="O366" i="1"/>
  <c r="P908" i="1"/>
  <c r="M907" i="1"/>
  <c r="O905" i="1"/>
  <c r="L904" i="1"/>
  <c r="N902" i="1"/>
  <c r="P900" i="1"/>
  <c r="M899" i="1"/>
  <c r="O897" i="1"/>
  <c r="L896" i="1"/>
  <c r="N894" i="1"/>
  <c r="P892" i="1"/>
  <c r="M891" i="1"/>
  <c r="O889" i="1"/>
  <c r="L888" i="1"/>
  <c r="N886" i="1"/>
  <c r="P884" i="1"/>
  <c r="M883" i="1"/>
  <c r="O881" i="1"/>
  <c r="L880" i="1"/>
  <c r="N878" i="1"/>
  <c r="P876" i="1"/>
  <c r="M875" i="1"/>
  <c r="O873" i="1"/>
  <c r="L872" i="1"/>
  <c r="N870" i="1"/>
  <c r="P868" i="1"/>
  <c r="M867" i="1"/>
  <c r="O865" i="1"/>
  <c r="L864" i="1"/>
  <c r="N862" i="1"/>
  <c r="P860" i="1"/>
  <c r="M859" i="1"/>
  <c r="O857" i="1"/>
  <c r="L856" i="1"/>
  <c r="N854" i="1"/>
  <c r="P852" i="1"/>
  <c r="M851" i="1"/>
  <c r="O849" i="1"/>
  <c r="L848" i="1"/>
  <c r="N846" i="1"/>
  <c r="P844" i="1"/>
  <c r="M843" i="1"/>
  <c r="O841" i="1"/>
  <c r="L840" i="1"/>
  <c r="N838" i="1"/>
  <c r="P836" i="1"/>
  <c r="M835" i="1"/>
  <c r="O833" i="1"/>
  <c r="L832" i="1"/>
  <c r="N830" i="1"/>
  <c r="P828" i="1"/>
  <c r="M827" i="1"/>
  <c r="O825" i="1"/>
  <c r="L824" i="1"/>
  <c r="N822" i="1"/>
  <c r="P820" i="1"/>
  <c r="M819" i="1"/>
  <c r="O817" i="1"/>
  <c r="L816" i="1"/>
  <c r="N814" i="1"/>
  <c r="P812" i="1"/>
  <c r="M811" i="1"/>
  <c r="O809" i="1"/>
  <c r="L808" i="1"/>
  <c r="N806" i="1"/>
  <c r="P804" i="1"/>
  <c r="M803" i="1"/>
  <c r="O801" i="1"/>
  <c r="L800" i="1"/>
  <c r="N798" i="1"/>
  <c r="P796" i="1"/>
  <c r="M795" i="1"/>
  <c r="O793" i="1"/>
  <c r="L792" i="1"/>
  <c r="N790" i="1"/>
  <c r="P788" i="1"/>
  <c r="M787" i="1"/>
  <c r="O785" i="1"/>
  <c r="L784" i="1"/>
  <c r="N782" i="1"/>
  <c r="P780" i="1"/>
  <c r="M779" i="1"/>
  <c r="O777" i="1"/>
  <c r="L776" i="1"/>
  <c r="N774" i="1"/>
  <c r="P772" i="1"/>
  <c r="M771" i="1"/>
  <c r="O769" i="1"/>
  <c r="L768" i="1"/>
  <c r="N766" i="1"/>
  <c r="P764" i="1"/>
  <c r="M763" i="1"/>
  <c r="O761" i="1"/>
  <c r="L760" i="1"/>
  <c r="N758" i="1"/>
  <c r="P756" i="1"/>
  <c r="M755" i="1"/>
  <c r="O753" i="1"/>
  <c r="L752" i="1"/>
  <c r="N750" i="1"/>
  <c r="P748" i="1"/>
  <c r="M747" i="1"/>
  <c r="O745" i="1"/>
  <c r="L744" i="1"/>
  <c r="N742" i="1"/>
  <c r="P740" i="1"/>
  <c r="M739" i="1"/>
  <c r="O737" i="1"/>
  <c r="L736" i="1"/>
  <c r="N734" i="1"/>
  <c r="P732" i="1"/>
  <c r="M731" i="1"/>
  <c r="O729" i="1"/>
  <c r="L728" i="1"/>
  <c r="N726" i="1"/>
  <c r="P724" i="1"/>
  <c r="M723" i="1"/>
  <c r="O721" i="1"/>
  <c r="L720" i="1"/>
  <c r="N718" i="1"/>
  <c r="P716" i="1"/>
  <c r="M715" i="1"/>
  <c r="O713" i="1"/>
  <c r="L712" i="1"/>
  <c r="N710" i="1"/>
  <c r="P708" i="1"/>
  <c r="M707" i="1"/>
  <c r="O705" i="1"/>
  <c r="L704" i="1"/>
  <c r="N702" i="1"/>
  <c r="P700" i="1"/>
  <c r="M699" i="1"/>
  <c r="O697" i="1"/>
  <c r="L696" i="1"/>
  <c r="N694" i="1"/>
  <c r="P692" i="1"/>
  <c r="M691" i="1"/>
  <c r="O689" i="1"/>
  <c r="L688" i="1"/>
  <c r="N686" i="1"/>
  <c r="P684" i="1"/>
  <c r="M683" i="1"/>
  <c r="O681" i="1"/>
  <c r="L680" i="1"/>
  <c r="N678" i="1"/>
  <c r="P676" i="1"/>
  <c r="M675" i="1"/>
  <c r="O673" i="1"/>
  <c r="L672" i="1"/>
  <c r="N670" i="1"/>
  <c r="P668" i="1"/>
  <c r="M667" i="1"/>
  <c r="O665" i="1"/>
  <c r="L664" i="1"/>
  <c r="N662" i="1"/>
  <c r="P660" i="1"/>
  <c r="M659" i="1"/>
  <c r="O657" i="1"/>
  <c r="L656" i="1"/>
  <c r="N654" i="1"/>
  <c r="P652" i="1"/>
  <c r="M651" i="1"/>
  <c r="O649" i="1"/>
  <c r="L648" i="1"/>
  <c r="N646" i="1"/>
  <c r="P644" i="1"/>
  <c r="M643" i="1"/>
  <c r="O641" i="1"/>
  <c r="L640" i="1"/>
  <c r="N638" i="1"/>
  <c r="P636" i="1"/>
  <c r="M635" i="1"/>
  <c r="O633" i="1"/>
  <c r="L632" i="1"/>
  <c r="N630" i="1"/>
  <c r="P628" i="1"/>
  <c r="M627" i="1"/>
  <c r="O625" i="1"/>
  <c r="L624" i="1"/>
  <c r="N622" i="1"/>
  <c r="P620" i="1"/>
  <c r="M619" i="1"/>
  <c r="O617" i="1"/>
  <c r="L616" i="1"/>
  <c r="N614" i="1"/>
  <c r="P612" i="1"/>
  <c r="M611" i="1"/>
  <c r="O609" i="1"/>
  <c r="L608" i="1"/>
  <c r="N606" i="1"/>
  <c r="P604" i="1"/>
  <c r="M603" i="1"/>
  <c r="O601" i="1"/>
  <c r="L600" i="1"/>
  <c r="N598" i="1"/>
  <c r="P596" i="1"/>
  <c r="M595" i="1"/>
  <c r="O593" i="1"/>
  <c r="L592" i="1"/>
  <c r="N590" i="1"/>
  <c r="P588" i="1"/>
  <c r="M587" i="1"/>
  <c r="O585" i="1"/>
  <c r="L584" i="1"/>
  <c r="N582" i="1"/>
  <c r="P580" i="1"/>
  <c r="M579" i="1"/>
  <c r="O577" i="1"/>
  <c r="L576" i="1"/>
  <c r="N574" i="1"/>
  <c r="P572" i="1"/>
  <c r="M571" i="1"/>
  <c r="O569" i="1"/>
  <c r="L568" i="1"/>
  <c r="N566" i="1"/>
  <c r="P564" i="1"/>
  <c r="M563" i="1"/>
  <c r="O561" i="1"/>
  <c r="L560" i="1"/>
  <c r="N558" i="1"/>
  <c r="P556" i="1"/>
  <c r="M555" i="1"/>
  <c r="O553" i="1"/>
  <c r="L552" i="1"/>
  <c r="N550" i="1"/>
  <c r="P548" i="1"/>
  <c r="M547" i="1"/>
  <c r="O545" i="1"/>
  <c r="L544" i="1"/>
  <c r="N542" i="1"/>
  <c r="P540" i="1"/>
  <c r="M539" i="1"/>
  <c r="O537" i="1"/>
  <c r="L536" i="1"/>
  <c r="N534" i="1"/>
  <c r="P532" i="1"/>
  <c r="M531" i="1"/>
  <c r="O529" i="1"/>
  <c r="L528" i="1"/>
  <c r="N526" i="1"/>
  <c r="P524" i="1"/>
  <c r="M523" i="1"/>
  <c r="O521" i="1"/>
  <c r="L520" i="1"/>
  <c r="N518" i="1"/>
  <c r="P516" i="1"/>
  <c r="M515" i="1"/>
  <c r="O513" i="1"/>
  <c r="L512" i="1"/>
  <c r="N510" i="1"/>
  <c r="P508" i="1"/>
  <c r="M507" i="1"/>
  <c r="O505" i="1"/>
  <c r="L504" i="1"/>
  <c r="N502" i="1"/>
  <c r="P500" i="1"/>
  <c r="M499" i="1"/>
  <c r="O497" i="1"/>
  <c r="L496" i="1"/>
  <c r="N494" i="1"/>
  <c r="P492" i="1"/>
  <c r="M491" i="1"/>
  <c r="O489" i="1"/>
  <c r="L488" i="1"/>
  <c r="N486" i="1"/>
  <c r="P484" i="1"/>
  <c r="M483" i="1"/>
  <c r="O481" i="1"/>
  <c r="L480" i="1"/>
  <c r="N478" i="1"/>
  <c r="P476" i="1"/>
  <c r="M475" i="1"/>
  <c r="O473" i="1"/>
  <c r="L472" i="1"/>
  <c r="N470" i="1"/>
  <c r="P468" i="1"/>
  <c r="M467" i="1"/>
  <c r="O465" i="1"/>
  <c r="L464" i="1"/>
  <c r="N462" i="1"/>
  <c r="P460" i="1"/>
  <c r="M459" i="1"/>
  <c r="O457" i="1"/>
  <c r="L456" i="1"/>
  <c r="N454" i="1"/>
  <c r="P452" i="1"/>
  <c r="M451" i="1"/>
  <c r="O449" i="1"/>
  <c r="L448" i="1"/>
  <c r="N446" i="1"/>
  <c r="P444" i="1"/>
  <c r="M443" i="1"/>
  <c r="O441" i="1"/>
  <c r="L440" i="1"/>
  <c r="N438" i="1"/>
  <c r="P436" i="1"/>
  <c r="M435" i="1"/>
  <c r="O433" i="1"/>
  <c r="L432" i="1"/>
  <c r="N430" i="1"/>
  <c r="P428" i="1"/>
  <c r="M427" i="1"/>
  <c r="O425" i="1"/>
  <c r="L424" i="1"/>
  <c r="N422" i="1"/>
  <c r="P420" i="1"/>
  <c r="M419" i="1"/>
  <c r="O417" i="1"/>
  <c r="L416" i="1"/>
  <c r="N414" i="1"/>
  <c r="P412" i="1"/>
  <c r="M411" i="1"/>
  <c r="O409" i="1"/>
  <c r="L408" i="1"/>
  <c r="N406" i="1"/>
  <c r="P404" i="1"/>
  <c r="M403" i="1"/>
  <c r="O401" i="1"/>
  <c r="L400" i="1"/>
  <c r="N398" i="1"/>
  <c r="P396" i="1"/>
  <c r="M395" i="1"/>
  <c r="O393" i="1"/>
  <c r="L392" i="1"/>
  <c r="N390" i="1"/>
  <c r="P388" i="1"/>
  <c r="M387" i="1"/>
  <c r="O385" i="1"/>
  <c r="L384" i="1"/>
  <c r="N382" i="1"/>
  <c r="P380" i="1"/>
  <c r="M379" i="1"/>
  <c r="O377" i="1"/>
  <c r="L376" i="1"/>
  <c r="N374" i="1"/>
  <c r="P372" i="1"/>
  <c r="M371" i="1"/>
  <c r="O369" i="1"/>
  <c r="L368" i="1"/>
  <c r="N366" i="1"/>
  <c r="P364" i="1"/>
  <c r="O908" i="1"/>
  <c r="L907" i="1"/>
  <c r="N905" i="1"/>
  <c r="P903" i="1"/>
  <c r="M902" i="1"/>
  <c r="O900" i="1"/>
  <c r="L899" i="1"/>
  <c r="N897" i="1"/>
  <c r="P895" i="1"/>
  <c r="M894" i="1"/>
  <c r="O892" i="1"/>
  <c r="L891" i="1"/>
  <c r="N889" i="1"/>
  <c r="P887" i="1"/>
  <c r="M886" i="1"/>
  <c r="O884" i="1"/>
  <c r="L883" i="1"/>
  <c r="N881" i="1"/>
  <c r="P879" i="1"/>
  <c r="M878" i="1"/>
  <c r="O876" i="1"/>
  <c r="L875" i="1"/>
  <c r="N873" i="1"/>
  <c r="P871" i="1"/>
  <c r="M870" i="1"/>
  <c r="O868" i="1"/>
  <c r="L867" i="1"/>
  <c r="N865" i="1"/>
  <c r="P863" i="1"/>
  <c r="M862" i="1"/>
  <c r="O860" i="1"/>
  <c r="L859" i="1"/>
  <c r="N857" i="1"/>
  <c r="P855" i="1"/>
  <c r="M854" i="1"/>
  <c r="O852" i="1"/>
  <c r="L851" i="1"/>
  <c r="N849" i="1"/>
  <c r="P847" i="1"/>
  <c r="M846" i="1"/>
  <c r="O844" i="1"/>
  <c r="L843" i="1"/>
  <c r="N841" i="1"/>
  <c r="P839" i="1"/>
  <c r="M838" i="1"/>
  <c r="O836" i="1"/>
  <c r="L835" i="1"/>
  <c r="N833" i="1"/>
  <c r="P831" i="1"/>
  <c r="M830" i="1"/>
  <c r="O828" i="1"/>
  <c r="L827" i="1"/>
  <c r="N825" i="1"/>
  <c r="P823" i="1"/>
  <c r="M822" i="1"/>
  <c r="O820" i="1"/>
  <c r="L819" i="1"/>
  <c r="N817" i="1"/>
  <c r="P815" i="1"/>
  <c r="M814" i="1"/>
  <c r="O812" i="1"/>
  <c r="L811" i="1"/>
  <c r="N809" i="1"/>
  <c r="P807" i="1"/>
  <c r="M806" i="1"/>
  <c r="O804" i="1"/>
  <c r="L803" i="1"/>
  <c r="N801" i="1"/>
  <c r="P799" i="1"/>
  <c r="M798" i="1"/>
  <c r="O796" i="1"/>
  <c r="L795" i="1"/>
  <c r="N793" i="1"/>
  <c r="P791" i="1"/>
  <c r="M790" i="1"/>
  <c r="O788" i="1"/>
  <c r="L787" i="1"/>
  <c r="N785" i="1"/>
  <c r="P783" i="1"/>
  <c r="M782" i="1"/>
  <c r="O780" i="1"/>
  <c r="L779" i="1"/>
  <c r="N777" i="1"/>
  <c r="P775" i="1"/>
  <c r="M774" i="1"/>
  <c r="O772" i="1"/>
  <c r="L771" i="1"/>
  <c r="N769" i="1"/>
  <c r="P767" i="1"/>
  <c r="M766" i="1"/>
  <c r="O764" i="1"/>
  <c r="L763" i="1"/>
  <c r="N761" i="1"/>
  <c r="P759" i="1"/>
  <c r="M758" i="1"/>
  <c r="O756" i="1"/>
  <c r="L755" i="1"/>
  <c r="N753" i="1"/>
  <c r="P751" i="1"/>
  <c r="M750" i="1"/>
  <c r="O748" i="1"/>
  <c r="L747" i="1"/>
  <c r="N745" i="1"/>
  <c r="P743" i="1"/>
  <c r="M742" i="1"/>
  <c r="O740" i="1"/>
  <c r="L739" i="1"/>
  <c r="N737" i="1"/>
  <c r="P735" i="1"/>
  <c r="M734" i="1"/>
  <c r="O732" i="1"/>
  <c r="L731" i="1"/>
  <c r="N729" i="1"/>
  <c r="P727" i="1"/>
  <c r="M726" i="1"/>
  <c r="O724" i="1"/>
  <c r="L723" i="1"/>
  <c r="N721" i="1"/>
  <c r="P719" i="1"/>
  <c r="M718" i="1"/>
  <c r="O716" i="1"/>
  <c r="L715" i="1"/>
  <c r="N713" i="1"/>
  <c r="P711" i="1"/>
  <c r="M710" i="1"/>
  <c r="O708" i="1"/>
  <c r="L707" i="1"/>
  <c r="N705" i="1"/>
  <c r="P703" i="1"/>
  <c r="M702" i="1"/>
  <c r="O700" i="1"/>
  <c r="L699" i="1"/>
  <c r="N697" i="1"/>
  <c r="P695" i="1"/>
  <c r="M694" i="1"/>
  <c r="O692" i="1"/>
  <c r="L691" i="1"/>
  <c r="N689" i="1"/>
  <c r="P687" i="1"/>
  <c r="M686" i="1"/>
  <c r="O684" i="1"/>
  <c r="L683" i="1"/>
  <c r="N681" i="1"/>
  <c r="P679" i="1"/>
  <c r="M678" i="1"/>
  <c r="O676" i="1"/>
  <c r="L675" i="1"/>
  <c r="N673" i="1"/>
  <c r="P671" i="1"/>
  <c r="M670" i="1"/>
  <c r="O668" i="1"/>
  <c r="L667" i="1"/>
  <c r="N665" i="1"/>
  <c r="P663" i="1"/>
  <c r="M662" i="1"/>
  <c r="O660" i="1"/>
  <c r="L659" i="1"/>
  <c r="N657" i="1"/>
  <c r="P655" i="1"/>
  <c r="M654" i="1"/>
  <c r="O652" i="1"/>
  <c r="L651" i="1"/>
  <c r="N649" i="1"/>
  <c r="P647" i="1"/>
  <c r="M646" i="1"/>
  <c r="O644" i="1"/>
  <c r="L643" i="1"/>
  <c r="N641" i="1"/>
  <c r="P639" i="1"/>
  <c r="M638" i="1"/>
  <c r="O636" i="1"/>
  <c r="L635" i="1"/>
  <c r="N633" i="1"/>
  <c r="P631" i="1"/>
  <c r="M630" i="1"/>
  <c r="O628" i="1"/>
  <c r="L627" i="1"/>
  <c r="N625" i="1"/>
  <c r="P623" i="1"/>
  <c r="M622" i="1"/>
  <c r="O620" i="1"/>
  <c r="L619" i="1"/>
  <c r="N617" i="1"/>
  <c r="P615" i="1"/>
  <c r="M614" i="1"/>
  <c r="O612" i="1"/>
  <c r="L611" i="1"/>
  <c r="N609" i="1"/>
  <c r="P607" i="1"/>
  <c r="M606" i="1"/>
  <c r="O604" i="1"/>
  <c r="L603" i="1"/>
  <c r="N601" i="1"/>
  <c r="P599" i="1"/>
  <c r="M598" i="1"/>
  <c r="O596" i="1"/>
  <c r="L595" i="1"/>
  <c r="N593" i="1"/>
  <c r="P591" i="1"/>
  <c r="M590" i="1"/>
  <c r="O588" i="1"/>
  <c r="L587" i="1"/>
  <c r="N585" i="1"/>
  <c r="P583" i="1"/>
  <c r="M582" i="1"/>
  <c r="O580" i="1"/>
  <c r="L579" i="1"/>
  <c r="N577" i="1"/>
  <c r="P575" i="1"/>
  <c r="M574" i="1"/>
  <c r="O572" i="1"/>
  <c r="L571" i="1"/>
  <c r="N569" i="1"/>
  <c r="P567" i="1"/>
  <c r="M566" i="1"/>
  <c r="O564" i="1"/>
  <c r="L563" i="1"/>
  <c r="N561" i="1"/>
  <c r="P559" i="1"/>
  <c r="M558" i="1"/>
  <c r="O556" i="1"/>
  <c r="L555" i="1"/>
  <c r="N553" i="1"/>
  <c r="P551" i="1"/>
  <c r="M550" i="1"/>
  <c r="O548" i="1"/>
  <c r="L547" i="1"/>
  <c r="N545" i="1"/>
  <c r="P543" i="1"/>
  <c r="M542" i="1"/>
  <c r="O540" i="1"/>
  <c r="L539" i="1"/>
  <c r="N537" i="1"/>
  <c r="P535" i="1"/>
  <c r="M534" i="1"/>
  <c r="O532" i="1"/>
  <c r="L531" i="1"/>
  <c r="N529" i="1"/>
  <c r="P527" i="1"/>
  <c r="M526" i="1"/>
  <c r="O524" i="1"/>
  <c r="L523" i="1"/>
  <c r="N521" i="1"/>
  <c r="P519" i="1"/>
  <c r="M518" i="1"/>
  <c r="O516" i="1"/>
  <c r="L515" i="1"/>
  <c r="N513" i="1"/>
  <c r="P511" i="1"/>
  <c r="M510" i="1"/>
  <c r="O508" i="1"/>
  <c r="L507" i="1"/>
  <c r="N505" i="1"/>
  <c r="P503" i="1"/>
  <c r="M502" i="1"/>
  <c r="O500" i="1"/>
  <c r="L499" i="1"/>
  <c r="N497" i="1"/>
  <c r="P495" i="1"/>
  <c r="M494" i="1"/>
  <c r="O492" i="1"/>
  <c r="L491" i="1"/>
  <c r="N489" i="1"/>
  <c r="P487" i="1"/>
  <c r="M486" i="1"/>
  <c r="O484" i="1"/>
  <c r="L483" i="1"/>
  <c r="N481" i="1"/>
  <c r="P479" i="1"/>
  <c r="M478" i="1"/>
  <c r="O476" i="1"/>
  <c r="L475" i="1"/>
  <c r="N473" i="1"/>
  <c r="P471" i="1"/>
  <c r="M470" i="1"/>
  <c r="O468" i="1"/>
  <c r="L467" i="1"/>
  <c r="N465" i="1"/>
  <c r="P463" i="1"/>
  <c r="M462" i="1"/>
  <c r="O460" i="1"/>
  <c r="L459" i="1"/>
  <c r="N457" i="1"/>
  <c r="P455" i="1"/>
  <c r="M454" i="1"/>
  <c r="O452" i="1"/>
  <c r="L451" i="1"/>
  <c r="N449" i="1"/>
  <c r="P447" i="1"/>
  <c r="M446" i="1"/>
  <c r="O444" i="1"/>
  <c r="L443" i="1"/>
  <c r="N441" i="1"/>
  <c r="P439" i="1"/>
  <c r="M438" i="1"/>
  <c r="O436" i="1"/>
  <c r="L435" i="1"/>
  <c r="N433" i="1"/>
  <c r="P431" i="1"/>
  <c r="M430" i="1"/>
  <c r="O428" i="1"/>
  <c r="L427" i="1"/>
  <c r="N425" i="1"/>
  <c r="P423" i="1"/>
  <c r="M422" i="1"/>
  <c r="O420" i="1"/>
  <c r="L419" i="1"/>
  <c r="N417" i="1"/>
  <c r="P415" i="1"/>
  <c r="M414" i="1"/>
  <c r="O412" i="1"/>
  <c r="L411" i="1"/>
  <c r="N409" i="1"/>
  <c r="P407" i="1"/>
  <c r="M406" i="1"/>
  <c r="O404" i="1"/>
  <c r="L403" i="1"/>
  <c r="N401" i="1"/>
  <c r="P399" i="1"/>
  <c r="M398" i="1"/>
  <c r="O396" i="1"/>
  <c r="L395" i="1"/>
  <c r="N393" i="1"/>
  <c r="P391" i="1"/>
  <c r="M390" i="1"/>
  <c r="O388" i="1"/>
  <c r="L387" i="1"/>
  <c r="N385" i="1"/>
  <c r="P383" i="1"/>
  <c r="M382" i="1"/>
  <c r="O380" i="1"/>
  <c r="L379" i="1"/>
  <c r="N377" i="1"/>
  <c r="P375" i="1"/>
  <c r="M374" i="1"/>
  <c r="O372" i="1"/>
  <c r="L371" i="1"/>
  <c r="N369" i="1"/>
  <c r="P367" i="1"/>
  <c r="M366" i="1"/>
  <c r="O364" i="1"/>
  <c r="N908" i="1"/>
  <c r="P906" i="1"/>
  <c r="M905" i="1"/>
  <c r="O903" i="1"/>
  <c r="L902" i="1"/>
  <c r="N900" i="1"/>
  <c r="P898" i="1"/>
  <c r="M897" i="1"/>
  <c r="O895" i="1"/>
  <c r="L894" i="1"/>
  <c r="N892" i="1"/>
  <c r="P890" i="1"/>
  <c r="M889" i="1"/>
  <c r="O887" i="1"/>
  <c r="L886" i="1"/>
  <c r="N884" i="1"/>
  <c r="P882" i="1"/>
  <c r="M881" i="1"/>
  <c r="O879" i="1"/>
  <c r="L878" i="1"/>
  <c r="N876" i="1"/>
  <c r="P874" i="1"/>
  <c r="M873" i="1"/>
  <c r="O871" i="1"/>
  <c r="L870" i="1"/>
  <c r="N868" i="1"/>
  <c r="P866" i="1"/>
  <c r="M865" i="1"/>
  <c r="O863" i="1"/>
  <c r="L862" i="1"/>
  <c r="N860" i="1"/>
  <c r="P858" i="1"/>
  <c r="M857" i="1"/>
  <c r="O855" i="1"/>
  <c r="L854" i="1"/>
  <c r="N852" i="1"/>
  <c r="P850" i="1"/>
  <c r="M849" i="1"/>
  <c r="O847" i="1"/>
  <c r="L846" i="1"/>
  <c r="N844" i="1"/>
  <c r="P842" i="1"/>
  <c r="M841" i="1"/>
  <c r="O839" i="1"/>
  <c r="L838" i="1"/>
  <c r="N836" i="1"/>
  <c r="P834" i="1"/>
  <c r="M833" i="1"/>
  <c r="O831" i="1"/>
  <c r="L830" i="1"/>
  <c r="N828" i="1"/>
  <c r="P826" i="1"/>
  <c r="M825" i="1"/>
  <c r="O823" i="1"/>
  <c r="L822" i="1"/>
  <c r="N820" i="1"/>
  <c r="P818" i="1"/>
  <c r="M817" i="1"/>
  <c r="O815" i="1"/>
  <c r="L814" i="1"/>
  <c r="N812" i="1"/>
  <c r="P810" i="1"/>
  <c r="M809" i="1"/>
  <c r="O807" i="1"/>
  <c r="L806" i="1"/>
  <c r="N804" i="1"/>
  <c r="P802" i="1"/>
  <c r="M801" i="1"/>
  <c r="O799" i="1"/>
  <c r="L798" i="1"/>
  <c r="N796" i="1"/>
  <c r="P794" i="1"/>
  <c r="M793" i="1"/>
  <c r="O791" i="1"/>
  <c r="L790" i="1"/>
  <c r="N788" i="1"/>
  <c r="P786" i="1"/>
  <c r="M785" i="1"/>
  <c r="O783" i="1"/>
  <c r="L782" i="1"/>
  <c r="N780" i="1"/>
  <c r="P778" i="1"/>
  <c r="M777" i="1"/>
  <c r="O775" i="1"/>
  <c r="L774" i="1"/>
  <c r="N772" i="1"/>
  <c r="P770" i="1"/>
  <c r="M769" i="1"/>
  <c r="O767" i="1"/>
  <c r="L766" i="1"/>
  <c r="N764" i="1"/>
  <c r="P762" i="1"/>
  <c r="M761" i="1"/>
  <c r="O759" i="1"/>
  <c r="L758" i="1"/>
  <c r="N756" i="1"/>
  <c r="P754" i="1"/>
  <c r="M753" i="1"/>
  <c r="O751" i="1"/>
  <c r="L750" i="1"/>
  <c r="N748" i="1"/>
  <c r="P746" i="1"/>
  <c r="M745" i="1"/>
  <c r="O743" i="1"/>
  <c r="L742" i="1"/>
  <c r="N740" i="1"/>
  <c r="P738" i="1"/>
  <c r="M737" i="1"/>
  <c r="O735" i="1"/>
  <c r="L734" i="1"/>
  <c r="N732" i="1"/>
  <c r="P730" i="1"/>
  <c r="M729" i="1"/>
  <c r="O727" i="1"/>
  <c r="L726" i="1"/>
  <c r="N724" i="1"/>
  <c r="P722" i="1"/>
  <c r="M721" i="1"/>
  <c r="O719" i="1"/>
  <c r="L718" i="1"/>
  <c r="N716" i="1"/>
  <c r="P714" i="1"/>
  <c r="M713" i="1"/>
  <c r="O711" i="1"/>
  <c r="L710" i="1"/>
  <c r="N708" i="1"/>
  <c r="P706" i="1"/>
  <c r="M705" i="1"/>
  <c r="O703" i="1"/>
  <c r="L702" i="1"/>
  <c r="N700" i="1"/>
  <c r="P698" i="1"/>
  <c r="M697" i="1"/>
  <c r="O695" i="1"/>
  <c r="L694" i="1"/>
  <c r="N692" i="1"/>
  <c r="P690" i="1"/>
  <c r="M689" i="1"/>
  <c r="O687" i="1"/>
  <c r="L686" i="1"/>
  <c r="N684" i="1"/>
  <c r="P682" i="1"/>
  <c r="M681" i="1"/>
  <c r="O679" i="1"/>
  <c r="L678" i="1"/>
  <c r="N676" i="1"/>
  <c r="P674" i="1"/>
  <c r="M673" i="1"/>
  <c r="O671" i="1"/>
  <c r="L670" i="1"/>
  <c r="N668" i="1"/>
  <c r="P666" i="1"/>
  <c r="M665" i="1"/>
  <c r="O663" i="1"/>
  <c r="L662" i="1"/>
  <c r="N660" i="1"/>
  <c r="P658" i="1"/>
  <c r="M657" i="1"/>
  <c r="O655" i="1"/>
  <c r="L654" i="1"/>
  <c r="N652" i="1"/>
  <c r="P650" i="1"/>
  <c r="M649" i="1"/>
  <c r="O647" i="1"/>
  <c r="L646" i="1"/>
  <c r="N644" i="1"/>
  <c r="P642" i="1"/>
  <c r="M641" i="1"/>
  <c r="O639" i="1"/>
  <c r="L638" i="1"/>
  <c r="N636" i="1"/>
  <c r="P634" i="1"/>
  <c r="M633" i="1"/>
  <c r="O631" i="1"/>
  <c r="L630" i="1"/>
  <c r="N628" i="1"/>
  <c r="P626" i="1"/>
  <c r="M625" i="1"/>
  <c r="O623" i="1"/>
  <c r="L622" i="1"/>
  <c r="N620" i="1"/>
  <c r="P618" i="1"/>
  <c r="M617" i="1"/>
  <c r="O615" i="1"/>
  <c r="L614" i="1"/>
  <c r="N612" i="1"/>
  <c r="P610" i="1"/>
  <c r="M609" i="1"/>
  <c r="O607" i="1"/>
  <c r="L606" i="1"/>
  <c r="N604" i="1"/>
  <c r="P602" i="1"/>
  <c r="M601" i="1"/>
  <c r="O599" i="1"/>
  <c r="L598" i="1"/>
  <c r="N596" i="1"/>
  <c r="P594" i="1"/>
  <c r="M593" i="1"/>
  <c r="O591" i="1"/>
  <c r="L590" i="1"/>
  <c r="N588" i="1"/>
  <c r="P586" i="1"/>
  <c r="M585" i="1"/>
  <c r="O583" i="1"/>
  <c r="L582" i="1"/>
  <c r="N580" i="1"/>
  <c r="P578" i="1"/>
  <c r="M577" i="1"/>
  <c r="O575" i="1"/>
  <c r="L574" i="1"/>
  <c r="N572" i="1"/>
  <c r="P570" i="1"/>
  <c r="M569" i="1"/>
  <c r="O567" i="1"/>
  <c r="L566" i="1"/>
  <c r="N564" i="1"/>
  <c r="P562" i="1"/>
  <c r="M561" i="1"/>
  <c r="O559" i="1"/>
  <c r="L558" i="1"/>
  <c r="N556" i="1"/>
  <c r="P554" i="1"/>
  <c r="M553" i="1"/>
  <c r="O551" i="1"/>
  <c r="L550" i="1"/>
  <c r="N548" i="1"/>
  <c r="P546" i="1"/>
  <c r="M545" i="1"/>
  <c r="O543" i="1"/>
  <c r="L542" i="1"/>
  <c r="N540" i="1"/>
  <c r="P538" i="1"/>
  <c r="M537" i="1"/>
  <c r="O535" i="1"/>
  <c r="L534" i="1"/>
  <c r="N532" i="1"/>
  <c r="P530" i="1"/>
  <c r="M529" i="1"/>
  <c r="O527" i="1"/>
  <c r="L526" i="1"/>
  <c r="N524" i="1"/>
  <c r="P522" i="1"/>
  <c r="M521" i="1"/>
  <c r="O519" i="1"/>
  <c r="L518" i="1"/>
  <c r="N516" i="1"/>
  <c r="P514" i="1"/>
  <c r="M513" i="1"/>
  <c r="O511" i="1"/>
  <c r="L510" i="1"/>
  <c r="N508" i="1"/>
  <c r="P506" i="1"/>
  <c r="M505" i="1"/>
  <c r="O503" i="1"/>
  <c r="L502" i="1"/>
  <c r="N500" i="1"/>
  <c r="P498" i="1"/>
  <c r="M497" i="1"/>
  <c r="O495" i="1"/>
  <c r="L494" i="1"/>
  <c r="N492" i="1"/>
  <c r="P490" i="1"/>
  <c r="M489" i="1"/>
  <c r="O487" i="1"/>
  <c r="L486" i="1"/>
  <c r="N484" i="1"/>
  <c r="P482" i="1"/>
  <c r="M481" i="1"/>
  <c r="O479" i="1"/>
  <c r="L478" i="1"/>
  <c r="N476" i="1"/>
  <c r="P474" i="1"/>
  <c r="M473" i="1"/>
  <c r="O471" i="1"/>
  <c r="L470" i="1"/>
  <c r="N468" i="1"/>
  <c r="P466" i="1"/>
  <c r="M465" i="1"/>
  <c r="O463" i="1"/>
  <c r="L462" i="1"/>
  <c r="N460" i="1"/>
  <c r="P458" i="1"/>
  <c r="M457" i="1"/>
  <c r="O455" i="1"/>
  <c r="L454" i="1"/>
  <c r="N452" i="1"/>
  <c r="P450" i="1"/>
  <c r="M449" i="1"/>
  <c r="O447" i="1"/>
  <c r="L446" i="1"/>
  <c r="N444" i="1"/>
  <c r="P442" i="1"/>
  <c r="M441" i="1"/>
  <c r="O439" i="1"/>
  <c r="L438" i="1"/>
  <c r="N436" i="1"/>
  <c r="P434" i="1"/>
  <c r="M433" i="1"/>
  <c r="O431" i="1"/>
  <c r="L430" i="1"/>
  <c r="N428" i="1"/>
  <c r="P426" i="1"/>
  <c r="M425" i="1"/>
  <c r="O423" i="1"/>
  <c r="L422" i="1"/>
  <c r="N420" i="1"/>
  <c r="P418" i="1"/>
  <c r="M417" i="1"/>
  <c r="O415" i="1"/>
  <c r="L414" i="1"/>
  <c r="N412" i="1"/>
  <c r="P410" i="1"/>
  <c r="M409" i="1"/>
  <c r="O407" i="1"/>
  <c r="L406" i="1"/>
  <c r="N404" i="1"/>
  <c r="P402" i="1"/>
  <c r="M401" i="1"/>
  <c r="O399" i="1"/>
  <c r="L398" i="1"/>
  <c r="N396" i="1"/>
  <c r="P394" i="1"/>
  <c r="M393" i="1"/>
  <c r="O391" i="1"/>
  <c r="L390" i="1"/>
  <c r="N388" i="1"/>
  <c r="P386" i="1"/>
  <c r="M385" i="1"/>
  <c r="O383" i="1"/>
  <c r="L382" i="1"/>
  <c r="N380" i="1"/>
  <c r="P378" i="1"/>
  <c r="M377" i="1"/>
  <c r="O375" i="1"/>
  <c r="L374" i="1"/>
  <c r="N372" i="1"/>
  <c r="P370" i="1"/>
  <c r="M369" i="1"/>
  <c r="O367" i="1"/>
  <c r="L366" i="1"/>
  <c r="N364" i="1"/>
  <c r="L365" i="1"/>
  <c r="O362" i="1"/>
  <c r="L361" i="1"/>
  <c r="N359" i="1"/>
  <c r="P357" i="1"/>
  <c r="M356" i="1"/>
  <c r="O354" i="1"/>
  <c r="L353" i="1"/>
  <c r="N351" i="1"/>
  <c r="P349" i="1"/>
  <c r="M348" i="1"/>
  <c r="O346" i="1"/>
  <c r="L345" i="1"/>
  <c r="N343" i="1"/>
  <c r="P341" i="1"/>
  <c r="M340" i="1"/>
  <c r="O338" i="1"/>
  <c r="L337" i="1"/>
  <c r="N335" i="1"/>
  <c r="P333" i="1"/>
  <c r="M332" i="1"/>
  <c r="O330" i="1"/>
  <c r="L329" i="1"/>
  <c r="N327" i="1"/>
  <c r="P325" i="1"/>
  <c r="M324" i="1"/>
  <c r="O322" i="1"/>
  <c r="L321" i="1"/>
  <c r="N319" i="1"/>
  <c r="P317" i="1"/>
  <c r="M316" i="1"/>
  <c r="O314" i="1"/>
  <c r="L313" i="1"/>
  <c r="N311" i="1"/>
  <c r="P309" i="1"/>
  <c r="M308" i="1"/>
  <c r="O306" i="1"/>
  <c r="L305" i="1"/>
  <c r="N303" i="1"/>
  <c r="P301" i="1"/>
  <c r="M300" i="1"/>
  <c r="O298" i="1"/>
  <c r="L297" i="1"/>
  <c r="N295" i="1"/>
  <c r="P293" i="1"/>
  <c r="M292" i="1"/>
  <c r="O290" i="1"/>
  <c r="L289" i="1"/>
  <c r="N287" i="1"/>
  <c r="P285" i="1"/>
  <c r="M284" i="1"/>
  <c r="O282" i="1"/>
  <c r="L281" i="1"/>
  <c r="N279" i="1"/>
  <c r="P277" i="1"/>
  <c r="M276" i="1"/>
  <c r="O274" i="1"/>
  <c r="L273" i="1"/>
  <c r="N271" i="1"/>
  <c r="P269" i="1"/>
  <c r="M268" i="1"/>
  <c r="O266" i="1"/>
  <c r="L265" i="1"/>
  <c r="N263" i="1"/>
  <c r="P261" i="1"/>
  <c r="M260" i="1"/>
  <c r="O258" i="1"/>
  <c r="L257" i="1"/>
  <c r="N255" i="1"/>
  <c r="P253" i="1"/>
  <c r="M252" i="1"/>
  <c r="O250" i="1"/>
  <c r="L249" i="1"/>
  <c r="N247" i="1"/>
  <c r="P245" i="1"/>
  <c r="M244" i="1"/>
  <c r="O242" i="1"/>
  <c r="L241" i="1"/>
  <c r="N239" i="1"/>
  <c r="P237" i="1"/>
  <c r="M236" i="1"/>
  <c r="O234" i="1"/>
  <c r="L233" i="1"/>
  <c r="N231" i="1"/>
  <c r="P229" i="1"/>
  <c r="M228" i="1"/>
  <c r="O226" i="1"/>
  <c r="L225" i="1"/>
  <c r="N223" i="1"/>
  <c r="P221" i="1"/>
  <c r="M220" i="1"/>
  <c r="O218" i="1"/>
  <c r="L217" i="1"/>
  <c r="N215" i="1"/>
  <c r="P213" i="1"/>
  <c r="M212" i="1"/>
  <c r="O210" i="1"/>
  <c r="L209" i="1"/>
  <c r="N207" i="1"/>
  <c r="P205" i="1"/>
  <c r="M204" i="1"/>
  <c r="O202" i="1"/>
  <c r="L201" i="1"/>
  <c r="N199" i="1"/>
  <c r="P197" i="1"/>
  <c r="M196" i="1"/>
  <c r="O194" i="1"/>
  <c r="L193" i="1"/>
  <c r="N191" i="1"/>
  <c r="P189" i="1"/>
  <c r="M188" i="1"/>
  <c r="O186" i="1"/>
  <c r="L185" i="1"/>
  <c r="N183" i="1"/>
  <c r="P181" i="1"/>
  <c r="M180" i="1"/>
  <c r="O178" i="1"/>
  <c r="L177" i="1"/>
  <c r="N175" i="1"/>
  <c r="P173" i="1"/>
  <c r="M172" i="1"/>
  <c r="O170" i="1"/>
  <c r="L169" i="1"/>
  <c r="N167" i="1"/>
  <c r="P165" i="1"/>
  <c r="M164" i="1"/>
  <c r="O162" i="1"/>
  <c r="L161" i="1"/>
  <c r="N159" i="1"/>
  <c r="P157" i="1"/>
  <c r="M156" i="1"/>
  <c r="O154" i="1"/>
  <c r="L153" i="1"/>
  <c r="N151" i="1"/>
  <c r="P149" i="1"/>
  <c r="M148" i="1"/>
  <c r="O146" i="1"/>
  <c r="L145" i="1"/>
  <c r="N143" i="1"/>
  <c r="P141" i="1"/>
  <c r="M140" i="1"/>
  <c r="O138" i="1"/>
  <c r="L137" i="1"/>
  <c r="N135" i="1"/>
  <c r="P133" i="1"/>
  <c r="M132" i="1"/>
  <c r="O130" i="1"/>
  <c r="L129" i="1"/>
  <c r="N127" i="1"/>
  <c r="P125" i="1"/>
  <c r="M124" i="1"/>
  <c r="O122" i="1"/>
  <c r="L121" i="1"/>
  <c r="N119" i="1"/>
  <c r="P117" i="1"/>
  <c r="M116" i="1"/>
  <c r="O114" i="1"/>
  <c r="L113" i="1"/>
  <c r="N111" i="1"/>
  <c r="P109" i="1"/>
  <c r="M108" i="1"/>
  <c r="O106" i="1"/>
  <c r="L105" i="1"/>
  <c r="N103" i="1"/>
  <c r="P101" i="1"/>
  <c r="M100" i="1"/>
  <c r="O98" i="1"/>
  <c r="L97" i="1"/>
  <c r="N95" i="1"/>
  <c r="P93" i="1"/>
  <c r="M92" i="1"/>
  <c r="O90" i="1"/>
  <c r="L89" i="1"/>
  <c r="N87" i="1"/>
  <c r="P85" i="1"/>
  <c r="M84" i="1"/>
  <c r="O82" i="1"/>
  <c r="L81" i="1"/>
  <c r="N79" i="1"/>
  <c r="P77" i="1"/>
  <c r="M76" i="1"/>
  <c r="O74" i="1"/>
  <c r="L73" i="1"/>
  <c r="N71" i="1"/>
  <c r="P69" i="1"/>
  <c r="M68" i="1"/>
  <c r="O66" i="1"/>
  <c r="L65" i="1"/>
  <c r="N63" i="1"/>
  <c r="P61" i="1"/>
  <c r="M60" i="1"/>
  <c r="O58" i="1"/>
  <c r="L57" i="1"/>
  <c r="N55" i="1"/>
  <c r="P53" i="1"/>
  <c r="M52" i="1"/>
  <c r="O50" i="1"/>
  <c r="L49" i="1"/>
  <c r="N47" i="1"/>
  <c r="P45" i="1"/>
  <c r="M44" i="1"/>
  <c r="O42" i="1"/>
  <c r="L41" i="1"/>
  <c r="N39" i="1"/>
  <c r="P37" i="1"/>
  <c r="M36" i="1"/>
  <c r="O34" i="1"/>
  <c r="L33" i="1"/>
  <c r="N31" i="1"/>
  <c r="P29" i="1"/>
  <c r="P12" i="1"/>
  <c r="N33" i="1"/>
  <c r="M364" i="1"/>
  <c r="N362" i="1"/>
  <c r="P360" i="1"/>
  <c r="M359" i="1"/>
  <c r="O357" i="1"/>
  <c r="L356" i="1"/>
  <c r="N354" i="1"/>
  <c r="P352" i="1"/>
  <c r="M351" i="1"/>
  <c r="O349" i="1"/>
  <c r="L348" i="1"/>
  <c r="N346" i="1"/>
  <c r="P344" i="1"/>
  <c r="M343" i="1"/>
  <c r="O341" i="1"/>
  <c r="L340" i="1"/>
  <c r="N338" i="1"/>
  <c r="P336" i="1"/>
  <c r="M335" i="1"/>
  <c r="O333" i="1"/>
  <c r="L332" i="1"/>
  <c r="N330" i="1"/>
  <c r="P328" i="1"/>
  <c r="M327" i="1"/>
  <c r="O325" i="1"/>
  <c r="L324" i="1"/>
  <c r="N322" i="1"/>
  <c r="P320" i="1"/>
  <c r="M319" i="1"/>
  <c r="O317" i="1"/>
  <c r="L316" i="1"/>
  <c r="N314" i="1"/>
  <c r="P312" i="1"/>
  <c r="M311" i="1"/>
  <c r="O309" i="1"/>
  <c r="L308" i="1"/>
  <c r="N306" i="1"/>
  <c r="P304" i="1"/>
  <c r="M303" i="1"/>
  <c r="O301" i="1"/>
  <c r="L300" i="1"/>
  <c r="N298" i="1"/>
  <c r="P296" i="1"/>
  <c r="M295" i="1"/>
  <c r="O293" i="1"/>
  <c r="L292" i="1"/>
  <c r="N290" i="1"/>
  <c r="P288" i="1"/>
  <c r="M287" i="1"/>
  <c r="O285" i="1"/>
  <c r="L284" i="1"/>
  <c r="N282" i="1"/>
  <c r="P280" i="1"/>
  <c r="M279" i="1"/>
  <c r="O277" i="1"/>
  <c r="L276" i="1"/>
  <c r="N274" i="1"/>
  <c r="P272" i="1"/>
  <c r="M271" i="1"/>
  <c r="O269" i="1"/>
  <c r="L268" i="1"/>
  <c r="N266" i="1"/>
  <c r="P264" i="1"/>
  <c r="M263" i="1"/>
  <c r="O261" i="1"/>
  <c r="L260" i="1"/>
  <c r="N258" i="1"/>
  <c r="P256" i="1"/>
  <c r="M255" i="1"/>
  <c r="O253" i="1"/>
  <c r="L252" i="1"/>
  <c r="N250" i="1"/>
  <c r="P248" i="1"/>
  <c r="M247" i="1"/>
  <c r="O245" i="1"/>
  <c r="L244" i="1"/>
  <c r="N242" i="1"/>
  <c r="P240" i="1"/>
  <c r="M239" i="1"/>
  <c r="O237" i="1"/>
  <c r="L236" i="1"/>
  <c r="N234" i="1"/>
  <c r="P232" i="1"/>
  <c r="M231" i="1"/>
  <c r="O229" i="1"/>
  <c r="L228" i="1"/>
  <c r="N226" i="1"/>
  <c r="P224" i="1"/>
  <c r="M223" i="1"/>
  <c r="O221" i="1"/>
  <c r="L220" i="1"/>
  <c r="N218" i="1"/>
  <c r="P216" i="1"/>
  <c r="M215" i="1"/>
  <c r="O213" i="1"/>
  <c r="L212" i="1"/>
  <c r="N210" i="1"/>
  <c r="P208" i="1"/>
  <c r="M207" i="1"/>
  <c r="O205" i="1"/>
  <c r="L204" i="1"/>
  <c r="N202" i="1"/>
  <c r="P200" i="1"/>
  <c r="M199" i="1"/>
  <c r="O197" i="1"/>
  <c r="L196" i="1"/>
  <c r="N194" i="1"/>
  <c r="P192" i="1"/>
  <c r="M191" i="1"/>
  <c r="O189" i="1"/>
  <c r="L188" i="1"/>
  <c r="N186" i="1"/>
  <c r="P184" i="1"/>
  <c r="M183" i="1"/>
  <c r="O181" i="1"/>
  <c r="L180" i="1"/>
  <c r="N178" i="1"/>
  <c r="P176" i="1"/>
  <c r="M175" i="1"/>
  <c r="O173" i="1"/>
  <c r="L172" i="1"/>
  <c r="N170" i="1"/>
  <c r="P168" i="1"/>
  <c r="M167" i="1"/>
  <c r="O165" i="1"/>
  <c r="L164" i="1"/>
  <c r="N162" i="1"/>
  <c r="P160" i="1"/>
  <c r="M159" i="1"/>
  <c r="O157" i="1"/>
  <c r="L156" i="1"/>
  <c r="N154" i="1"/>
  <c r="P152" i="1"/>
  <c r="M151" i="1"/>
  <c r="O149" i="1"/>
  <c r="L148" i="1"/>
  <c r="N146" i="1"/>
  <c r="P144" i="1"/>
  <c r="M143" i="1"/>
  <c r="O141" i="1"/>
  <c r="L140" i="1"/>
  <c r="N138" i="1"/>
  <c r="P136" i="1"/>
  <c r="M135" i="1"/>
  <c r="O133" i="1"/>
  <c r="L132" i="1"/>
  <c r="N130" i="1"/>
  <c r="P128" i="1"/>
  <c r="M127" i="1"/>
  <c r="O125" i="1"/>
  <c r="L124" i="1"/>
  <c r="N122" i="1"/>
  <c r="P120" i="1"/>
  <c r="M119" i="1"/>
  <c r="O117" i="1"/>
  <c r="L116" i="1"/>
  <c r="N114" i="1"/>
  <c r="P112" i="1"/>
  <c r="M111" i="1"/>
  <c r="O109" i="1"/>
  <c r="L108" i="1"/>
  <c r="N106" i="1"/>
  <c r="P104" i="1"/>
  <c r="M103" i="1"/>
  <c r="O101" i="1"/>
  <c r="L100" i="1"/>
  <c r="N98" i="1"/>
  <c r="P96" i="1"/>
  <c r="M95" i="1"/>
  <c r="O93" i="1"/>
  <c r="L92" i="1"/>
  <c r="N90" i="1"/>
  <c r="P88" i="1"/>
  <c r="M87" i="1"/>
  <c r="O85" i="1"/>
  <c r="L84" i="1"/>
  <c r="N82" i="1"/>
  <c r="P80" i="1"/>
  <c r="M79" i="1"/>
  <c r="O77" i="1"/>
  <c r="L76" i="1"/>
  <c r="N74" i="1"/>
  <c r="P72" i="1"/>
  <c r="M71" i="1"/>
  <c r="O69" i="1"/>
  <c r="L68" i="1"/>
  <c r="N66" i="1"/>
  <c r="P64" i="1"/>
  <c r="M63" i="1"/>
  <c r="O61" i="1"/>
  <c r="L60" i="1"/>
  <c r="N58" i="1"/>
  <c r="P56" i="1"/>
  <c r="M55" i="1"/>
  <c r="O53" i="1"/>
  <c r="L52" i="1"/>
  <c r="N50" i="1"/>
  <c r="P48" i="1"/>
  <c r="M47" i="1"/>
  <c r="O45" i="1"/>
  <c r="L44" i="1"/>
  <c r="N42" i="1"/>
  <c r="P40" i="1"/>
  <c r="M39" i="1"/>
  <c r="O37" i="1"/>
  <c r="L36" i="1"/>
  <c r="N34" i="1"/>
  <c r="P32" i="1"/>
  <c r="M31" i="1"/>
  <c r="O29" i="1"/>
  <c r="L28" i="1"/>
  <c r="N26" i="1"/>
  <c r="P24" i="1"/>
  <c r="M23" i="1"/>
  <c r="O21" i="1"/>
  <c r="L20" i="1"/>
  <c r="N18" i="1"/>
  <c r="P16" i="1"/>
  <c r="M15" i="1"/>
  <c r="O13" i="1"/>
  <c r="L12" i="1"/>
  <c r="N10" i="1"/>
  <c r="P8" i="1"/>
  <c r="M7" i="1"/>
  <c r="O5" i="1"/>
  <c r="L10" i="1"/>
  <c r="P6" i="1"/>
  <c r="N78" i="1"/>
  <c r="N70" i="1"/>
  <c r="L64" i="1"/>
  <c r="L56" i="1"/>
  <c r="M51" i="1"/>
  <c r="N46" i="1"/>
  <c r="O41" i="1"/>
  <c r="P36" i="1"/>
  <c r="O33" i="1"/>
  <c r="M27" i="1"/>
  <c r="N22" i="1"/>
  <c r="N14" i="1"/>
  <c r="N41" i="1"/>
  <c r="P31" i="1"/>
  <c r="P23" i="1"/>
  <c r="P15" i="1"/>
  <c r="P7" i="1"/>
  <c r="P363" i="1"/>
  <c r="M362" i="1"/>
  <c r="O360" i="1"/>
  <c r="L359" i="1"/>
  <c r="N357" i="1"/>
  <c r="P355" i="1"/>
  <c r="M354" i="1"/>
  <c r="O352" i="1"/>
  <c r="L351" i="1"/>
  <c r="N349" i="1"/>
  <c r="P347" i="1"/>
  <c r="M346" i="1"/>
  <c r="O344" i="1"/>
  <c r="L343" i="1"/>
  <c r="N341" i="1"/>
  <c r="P339" i="1"/>
  <c r="M338" i="1"/>
  <c r="O336" i="1"/>
  <c r="L335" i="1"/>
  <c r="N333" i="1"/>
  <c r="P331" i="1"/>
  <c r="M330" i="1"/>
  <c r="O328" i="1"/>
  <c r="L327" i="1"/>
  <c r="N325" i="1"/>
  <c r="P323" i="1"/>
  <c r="M322" i="1"/>
  <c r="O320" i="1"/>
  <c r="L319" i="1"/>
  <c r="N317" i="1"/>
  <c r="P315" i="1"/>
  <c r="M314" i="1"/>
  <c r="O312" i="1"/>
  <c r="L311" i="1"/>
  <c r="N309" i="1"/>
  <c r="P307" i="1"/>
  <c r="M306" i="1"/>
  <c r="O304" i="1"/>
  <c r="L303" i="1"/>
  <c r="N301" i="1"/>
  <c r="P299" i="1"/>
  <c r="M298" i="1"/>
  <c r="O296" i="1"/>
  <c r="L295" i="1"/>
  <c r="N293" i="1"/>
  <c r="P291" i="1"/>
  <c r="M290" i="1"/>
  <c r="O288" i="1"/>
  <c r="L287" i="1"/>
  <c r="N285" i="1"/>
  <c r="P283" i="1"/>
  <c r="M282" i="1"/>
  <c r="O280" i="1"/>
  <c r="L279" i="1"/>
  <c r="N277" i="1"/>
  <c r="P275" i="1"/>
  <c r="M274" i="1"/>
  <c r="O272" i="1"/>
  <c r="L271" i="1"/>
  <c r="N269" i="1"/>
  <c r="P267" i="1"/>
  <c r="M266" i="1"/>
  <c r="O264" i="1"/>
  <c r="L263" i="1"/>
  <c r="N261" i="1"/>
  <c r="P259" i="1"/>
  <c r="M258" i="1"/>
  <c r="O256" i="1"/>
  <c r="L255" i="1"/>
  <c r="N253" i="1"/>
  <c r="P251" i="1"/>
  <c r="M250" i="1"/>
  <c r="O248" i="1"/>
  <c r="L247" i="1"/>
  <c r="N245" i="1"/>
  <c r="P243" i="1"/>
  <c r="M242" i="1"/>
  <c r="O240" i="1"/>
  <c r="L239" i="1"/>
  <c r="N237" i="1"/>
  <c r="P235" i="1"/>
  <c r="M234" i="1"/>
  <c r="O232" i="1"/>
  <c r="L231" i="1"/>
  <c r="N229" i="1"/>
  <c r="P227" i="1"/>
  <c r="M226" i="1"/>
  <c r="O224" i="1"/>
  <c r="L223" i="1"/>
  <c r="N221" i="1"/>
  <c r="P219" i="1"/>
  <c r="M218" i="1"/>
  <c r="O216" i="1"/>
  <c r="L215" i="1"/>
  <c r="N213" i="1"/>
  <c r="P211" i="1"/>
  <c r="M210" i="1"/>
  <c r="O208" i="1"/>
  <c r="L207" i="1"/>
  <c r="N205" i="1"/>
  <c r="P203" i="1"/>
  <c r="M202" i="1"/>
  <c r="O200" i="1"/>
  <c r="L199" i="1"/>
  <c r="N197" i="1"/>
  <c r="P195" i="1"/>
  <c r="M194" i="1"/>
  <c r="O192" i="1"/>
  <c r="L191" i="1"/>
  <c r="N189" i="1"/>
  <c r="P187" i="1"/>
  <c r="M186" i="1"/>
  <c r="O184" i="1"/>
  <c r="L183" i="1"/>
  <c r="N181" i="1"/>
  <c r="P179" i="1"/>
  <c r="M178" i="1"/>
  <c r="O176" i="1"/>
  <c r="L175" i="1"/>
  <c r="N173" i="1"/>
  <c r="P171" i="1"/>
  <c r="M170" i="1"/>
  <c r="O168" i="1"/>
  <c r="L167" i="1"/>
  <c r="N165" i="1"/>
  <c r="P163" i="1"/>
  <c r="M162" i="1"/>
  <c r="O160" i="1"/>
  <c r="L159" i="1"/>
  <c r="N157" i="1"/>
  <c r="P155" i="1"/>
  <c r="M154" i="1"/>
  <c r="O152" i="1"/>
  <c r="L151" i="1"/>
  <c r="N149" i="1"/>
  <c r="P147" i="1"/>
  <c r="M146" i="1"/>
  <c r="O144" i="1"/>
  <c r="L143" i="1"/>
  <c r="N141" i="1"/>
  <c r="P139" i="1"/>
  <c r="M138" i="1"/>
  <c r="O136" i="1"/>
  <c r="L135" i="1"/>
  <c r="N133" i="1"/>
  <c r="P131" i="1"/>
  <c r="M130" i="1"/>
  <c r="O128" i="1"/>
  <c r="L127" i="1"/>
  <c r="N125" i="1"/>
  <c r="P123" i="1"/>
  <c r="M122" i="1"/>
  <c r="O120" i="1"/>
  <c r="L119" i="1"/>
  <c r="N117" i="1"/>
  <c r="P115" i="1"/>
  <c r="M114" i="1"/>
  <c r="O112" i="1"/>
  <c r="L111" i="1"/>
  <c r="N109" i="1"/>
  <c r="P107" i="1"/>
  <c r="M106" i="1"/>
  <c r="O104" i="1"/>
  <c r="L103" i="1"/>
  <c r="N101" i="1"/>
  <c r="P99" i="1"/>
  <c r="M98" i="1"/>
  <c r="O96" i="1"/>
  <c r="L95" i="1"/>
  <c r="N93" i="1"/>
  <c r="P91" i="1"/>
  <c r="M90" i="1"/>
  <c r="O88" i="1"/>
  <c r="L87" i="1"/>
  <c r="N85" i="1"/>
  <c r="P83" i="1"/>
  <c r="M82" i="1"/>
  <c r="O80" i="1"/>
  <c r="L79" i="1"/>
  <c r="N77" i="1"/>
  <c r="P75" i="1"/>
  <c r="M74" i="1"/>
  <c r="O72" i="1"/>
  <c r="L71" i="1"/>
  <c r="N69" i="1"/>
  <c r="P67" i="1"/>
  <c r="M66" i="1"/>
  <c r="O64" i="1"/>
  <c r="L63" i="1"/>
  <c r="N61" i="1"/>
  <c r="P59" i="1"/>
  <c r="M58" i="1"/>
  <c r="O56" i="1"/>
  <c r="L55" i="1"/>
  <c r="N53" i="1"/>
  <c r="P51" i="1"/>
  <c r="M50" i="1"/>
  <c r="O48" i="1"/>
  <c r="L47" i="1"/>
  <c r="N45" i="1"/>
  <c r="P43" i="1"/>
  <c r="M42" i="1"/>
  <c r="O40" i="1"/>
  <c r="L39" i="1"/>
  <c r="N37" i="1"/>
  <c r="P35" i="1"/>
  <c r="M34" i="1"/>
  <c r="O32" i="1"/>
  <c r="L31" i="1"/>
  <c r="N29" i="1"/>
  <c r="P27" i="1"/>
  <c r="M26" i="1"/>
  <c r="O24" i="1"/>
  <c r="L23" i="1"/>
  <c r="N21" i="1"/>
  <c r="P19" i="1"/>
  <c r="M18" i="1"/>
  <c r="O16" i="1"/>
  <c r="L15" i="1"/>
  <c r="N13" i="1"/>
  <c r="P11" i="1"/>
  <c r="M10" i="1"/>
  <c r="O8" i="1"/>
  <c r="L7" i="1"/>
  <c r="N5" i="1"/>
  <c r="O11" i="1"/>
  <c r="M5" i="1"/>
  <c r="P76" i="1"/>
  <c r="M67" i="1"/>
  <c r="P60" i="1"/>
  <c r="N54" i="1"/>
  <c r="O49" i="1"/>
  <c r="P44" i="1"/>
  <c r="L40" i="1"/>
  <c r="M35" i="1"/>
  <c r="N30" i="1"/>
  <c r="O25" i="1"/>
  <c r="P20" i="1"/>
  <c r="O17" i="1"/>
  <c r="L8" i="1"/>
  <c r="M38" i="1"/>
  <c r="N25" i="1"/>
  <c r="N17" i="1"/>
  <c r="L11" i="1"/>
  <c r="M6" i="1"/>
  <c r="O363" i="1"/>
  <c r="L362" i="1"/>
  <c r="N360" i="1"/>
  <c r="P358" i="1"/>
  <c r="M357" i="1"/>
  <c r="O355" i="1"/>
  <c r="L354" i="1"/>
  <c r="N352" i="1"/>
  <c r="P350" i="1"/>
  <c r="M349" i="1"/>
  <c r="O347" i="1"/>
  <c r="L346" i="1"/>
  <c r="N344" i="1"/>
  <c r="P342" i="1"/>
  <c r="M341" i="1"/>
  <c r="O339" i="1"/>
  <c r="L338" i="1"/>
  <c r="N336" i="1"/>
  <c r="P334" i="1"/>
  <c r="M333" i="1"/>
  <c r="O331" i="1"/>
  <c r="L330" i="1"/>
  <c r="N328" i="1"/>
  <c r="P326" i="1"/>
  <c r="M325" i="1"/>
  <c r="O323" i="1"/>
  <c r="L322" i="1"/>
  <c r="N320" i="1"/>
  <c r="P318" i="1"/>
  <c r="M317" i="1"/>
  <c r="O315" i="1"/>
  <c r="L314" i="1"/>
  <c r="N312" i="1"/>
  <c r="P310" i="1"/>
  <c r="M309" i="1"/>
  <c r="O307" i="1"/>
  <c r="L306" i="1"/>
  <c r="N304" i="1"/>
  <c r="P302" i="1"/>
  <c r="M301" i="1"/>
  <c r="O299" i="1"/>
  <c r="L298" i="1"/>
  <c r="N296" i="1"/>
  <c r="P294" i="1"/>
  <c r="M293" i="1"/>
  <c r="O291" i="1"/>
  <c r="L290" i="1"/>
  <c r="N288" i="1"/>
  <c r="P286" i="1"/>
  <c r="M285" i="1"/>
  <c r="O283" i="1"/>
  <c r="L282" i="1"/>
  <c r="N280" i="1"/>
  <c r="P278" i="1"/>
  <c r="M277" i="1"/>
  <c r="O275" i="1"/>
  <c r="L274" i="1"/>
  <c r="N272" i="1"/>
  <c r="P270" i="1"/>
  <c r="M269" i="1"/>
  <c r="O267" i="1"/>
  <c r="L266" i="1"/>
  <c r="N264" i="1"/>
  <c r="P262" i="1"/>
  <c r="M261" i="1"/>
  <c r="O259" i="1"/>
  <c r="L258" i="1"/>
  <c r="N256" i="1"/>
  <c r="P254" i="1"/>
  <c r="M253" i="1"/>
  <c r="O251" i="1"/>
  <c r="L250" i="1"/>
  <c r="N248" i="1"/>
  <c r="P246" i="1"/>
  <c r="M245" i="1"/>
  <c r="O243" i="1"/>
  <c r="L242" i="1"/>
  <c r="N240" i="1"/>
  <c r="P238" i="1"/>
  <c r="M237" i="1"/>
  <c r="O235" i="1"/>
  <c r="L234" i="1"/>
  <c r="N232" i="1"/>
  <c r="P230" i="1"/>
  <c r="M229" i="1"/>
  <c r="O227" i="1"/>
  <c r="L226" i="1"/>
  <c r="N224" i="1"/>
  <c r="P222" i="1"/>
  <c r="M221" i="1"/>
  <c r="O219" i="1"/>
  <c r="L218" i="1"/>
  <c r="N216" i="1"/>
  <c r="P214" i="1"/>
  <c r="M213" i="1"/>
  <c r="O211" i="1"/>
  <c r="L210" i="1"/>
  <c r="N208" i="1"/>
  <c r="P206" i="1"/>
  <c r="M205" i="1"/>
  <c r="O203" i="1"/>
  <c r="L202" i="1"/>
  <c r="N200" i="1"/>
  <c r="P198" i="1"/>
  <c r="M197" i="1"/>
  <c r="O195" i="1"/>
  <c r="L194" i="1"/>
  <c r="N192" i="1"/>
  <c r="P190" i="1"/>
  <c r="M189" i="1"/>
  <c r="O187" i="1"/>
  <c r="L186" i="1"/>
  <c r="N184" i="1"/>
  <c r="P182" i="1"/>
  <c r="M181" i="1"/>
  <c r="O179" i="1"/>
  <c r="L178" i="1"/>
  <c r="N176" i="1"/>
  <c r="P174" i="1"/>
  <c r="M173" i="1"/>
  <c r="O171" i="1"/>
  <c r="L170" i="1"/>
  <c r="N168" i="1"/>
  <c r="P166" i="1"/>
  <c r="M165" i="1"/>
  <c r="O163" i="1"/>
  <c r="L162" i="1"/>
  <c r="N160" i="1"/>
  <c r="P158" i="1"/>
  <c r="M157" i="1"/>
  <c r="O155" i="1"/>
  <c r="L154" i="1"/>
  <c r="N152" i="1"/>
  <c r="P150" i="1"/>
  <c r="M149" i="1"/>
  <c r="O147" i="1"/>
  <c r="L146" i="1"/>
  <c r="N144" i="1"/>
  <c r="P142" i="1"/>
  <c r="M141" i="1"/>
  <c r="O139" i="1"/>
  <c r="L138" i="1"/>
  <c r="N136" i="1"/>
  <c r="P134" i="1"/>
  <c r="M133" i="1"/>
  <c r="O131" i="1"/>
  <c r="L130" i="1"/>
  <c r="N128" i="1"/>
  <c r="P126" i="1"/>
  <c r="M125" i="1"/>
  <c r="O123" i="1"/>
  <c r="L122" i="1"/>
  <c r="N120" i="1"/>
  <c r="P118" i="1"/>
  <c r="M117" i="1"/>
  <c r="O115" i="1"/>
  <c r="L114" i="1"/>
  <c r="N112" i="1"/>
  <c r="P110" i="1"/>
  <c r="M109" i="1"/>
  <c r="O107" i="1"/>
  <c r="L106" i="1"/>
  <c r="N104" i="1"/>
  <c r="P102" i="1"/>
  <c r="M101" i="1"/>
  <c r="O99" i="1"/>
  <c r="L98" i="1"/>
  <c r="N96" i="1"/>
  <c r="P94" i="1"/>
  <c r="M93" i="1"/>
  <c r="O91" i="1"/>
  <c r="L90" i="1"/>
  <c r="N88" i="1"/>
  <c r="P86" i="1"/>
  <c r="M85" i="1"/>
  <c r="O83" i="1"/>
  <c r="L82" i="1"/>
  <c r="N80" i="1"/>
  <c r="P78" i="1"/>
  <c r="M77" i="1"/>
  <c r="O75" i="1"/>
  <c r="L74" i="1"/>
  <c r="N72" i="1"/>
  <c r="P70" i="1"/>
  <c r="M69" i="1"/>
  <c r="O67" i="1"/>
  <c r="L66" i="1"/>
  <c r="N64" i="1"/>
  <c r="P62" i="1"/>
  <c r="M61" i="1"/>
  <c r="O59" i="1"/>
  <c r="L58" i="1"/>
  <c r="N56" i="1"/>
  <c r="P54" i="1"/>
  <c r="M53" i="1"/>
  <c r="O51" i="1"/>
  <c r="L50" i="1"/>
  <c r="N48" i="1"/>
  <c r="P46" i="1"/>
  <c r="M45" i="1"/>
  <c r="O43" i="1"/>
  <c r="L42" i="1"/>
  <c r="N40" i="1"/>
  <c r="P38" i="1"/>
  <c r="M37" i="1"/>
  <c r="O35" i="1"/>
  <c r="L34" i="1"/>
  <c r="N32" i="1"/>
  <c r="P30" i="1"/>
  <c r="M29" i="1"/>
  <c r="O27" i="1"/>
  <c r="L26" i="1"/>
  <c r="N24" i="1"/>
  <c r="P22" i="1"/>
  <c r="M21" i="1"/>
  <c r="O19" i="1"/>
  <c r="L18" i="1"/>
  <c r="N16" i="1"/>
  <c r="P14" i="1"/>
  <c r="M13" i="1"/>
  <c r="N8" i="1"/>
  <c r="L80" i="1"/>
  <c r="L72" i="1"/>
  <c r="O65" i="1"/>
  <c r="M59" i="1"/>
  <c r="P52" i="1"/>
  <c r="L48" i="1"/>
  <c r="M43" i="1"/>
  <c r="N38" i="1"/>
  <c r="L32" i="1"/>
  <c r="L24" i="1"/>
  <c r="M19" i="1"/>
  <c r="O9" i="1"/>
  <c r="O36" i="1"/>
  <c r="L27" i="1"/>
  <c r="O20" i="1"/>
  <c r="M14" i="1"/>
  <c r="N363" i="1"/>
  <c r="P361" i="1"/>
  <c r="M360" i="1"/>
  <c r="O358" i="1"/>
  <c r="L357" i="1"/>
  <c r="N355" i="1"/>
  <c r="P353" i="1"/>
  <c r="M352" i="1"/>
  <c r="O350" i="1"/>
  <c r="L349" i="1"/>
  <c r="N347" i="1"/>
  <c r="P345" i="1"/>
  <c r="M344" i="1"/>
  <c r="O342" i="1"/>
  <c r="L341" i="1"/>
  <c r="N339" i="1"/>
  <c r="P337" i="1"/>
  <c r="M336" i="1"/>
  <c r="O334" i="1"/>
  <c r="L333" i="1"/>
  <c r="N331" i="1"/>
  <c r="P329" i="1"/>
  <c r="M328" i="1"/>
  <c r="O326" i="1"/>
  <c r="L325" i="1"/>
  <c r="N323" i="1"/>
  <c r="P321" i="1"/>
  <c r="M320" i="1"/>
  <c r="O318" i="1"/>
  <c r="L317" i="1"/>
  <c r="N315" i="1"/>
  <c r="P313" i="1"/>
  <c r="M312" i="1"/>
  <c r="O310" i="1"/>
  <c r="L309" i="1"/>
  <c r="N307" i="1"/>
  <c r="P305" i="1"/>
  <c r="M304" i="1"/>
  <c r="O302" i="1"/>
  <c r="L301" i="1"/>
  <c r="N299" i="1"/>
  <c r="P297" i="1"/>
  <c r="M296" i="1"/>
  <c r="O294" i="1"/>
  <c r="L293" i="1"/>
  <c r="N291" i="1"/>
  <c r="P289" i="1"/>
  <c r="M288" i="1"/>
  <c r="O286" i="1"/>
  <c r="L285" i="1"/>
  <c r="N283" i="1"/>
  <c r="P281" i="1"/>
  <c r="M280" i="1"/>
  <c r="O278" i="1"/>
  <c r="L277" i="1"/>
  <c r="N275" i="1"/>
  <c r="P273" i="1"/>
  <c r="M272" i="1"/>
  <c r="O270" i="1"/>
  <c r="L269" i="1"/>
  <c r="N267" i="1"/>
  <c r="P265" i="1"/>
  <c r="M264" i="1"/>
  <c r="O262" i="1"/>
  <c r="L261" i="1"/>
  <c r="N259" i="1"/>
  <c r="P257" i="1"/>
  <c r="M256" i="1"/>
  <c r="O254" i="1"/>
  <c r="L253" i="1"/>
  <c r="N251" i="1"/>
  <c r="P249" i="1"/>
  <c r="M248" i="1"/>
  <c r="O246" i="1"/>
  <c r="L245" i="1"/>
  <c r="N243" i="1"/>
  <c r="P241" i="1"/>
  <c r="M240" i="1"/>
  <c r="O238" i="1"/>
  <c r="L237" i="1"/>
  <c r="N235" i="1"/>
  <c r="P233" i="1"/>
  <c r="M232" i="1"/>
  <c r="O230" i="1"/>
  <c r="L229" i="1"/>
  <c r="N227" i="1"/>
  <c r="P225" i="1"/>
  <c r="M224" i="1"/>
  <c r="O222" i="1"/>
  <c r="L221" i="1"/>
  <c r="N219" i="1"/>
  <c r="P217" i="1"/>
  <c r="M216" i="1"/>
  <c r="O214" i="1"/>
  <c r="L213" i="1"/>
  <c r="N211" i="1"/>
  <c r="P209" i="1"/>
  <c r="M208" i="1"/>
  <c r="O206" i="1"/>
  <c r="L205" i="1"/>
  <c r="N203" i="1"/>
  <c r="P201" i="1"/>
  <c r="M200" i="1"/>
  <c r="O198" i="1"/>
  <c r="L197" i="1"/>
  <c r="N195" i="1"/>
  <c r="P193" i="1"/>
  <c r="M192" i="1"/>
  <c r="O190" i="1"/>
  <c r="L189" i="1"/>
  <c r="N187" i="1"/>
  <c r="P185" i="1"/>
  <c r="M184" i="1"/>
  <c r="O182" i="1"/>
  <c r="L181" i="1"/>
  <c r="N179" i="1"/>
  <c r="P177" i="1"/>
  <c r="M176" i="1"/>
  <c r="O174" i="1"/>
  <c r="L173" i="1"/>
  <c r="N171" i="1"/>
  <c r="P169" i="1"/>
  <c r="M168" i="1"/>
  <c r="O166" i="1"/>
  <c r="L165" i="1"/>
  <c r="N163" i="1"/>
  <c r="P161" i="1"/>
  <c r="M160" i="1"/>
  <c r="O158" i="1"/>
  <c r="L157" i="1"/>
  <c r="N155" i="1"/>
  <c r="P153" i="1"/>
  <c r="M152" i="1"/>
  <c r="O150" i="1"/>
  <c r="L149" i="1"/>
  <c r="N147" i="1"/>
  <c r="P145" i="1"/>
  <c r="M144" i="1"/>
  <c r="O142" i="1"/>
  <c r="L141" i="1"/>
  <c r="N139" i="1"/>
  <c r="P137" i="1"/>
  <c r="M136" i="1"/>
  <c r="O134" i="1"/>
  <c r="L133" i="1"/>
  <c r="N131" i="1"/>
  <c r="P129" i="1"/>
  <c r="M128" i="1"/>
  <c r="O126" i="1"/>
  <c r="L125" i="1"/>
  <c r="N123" i="1"/>
  <c r="P121" i="1"/>
  <c r="M120" i="1"/>
  <c r="O118" i="1"/>
  <c r="L117" i="1"/>
  <c r="N115" i="1"/>
  <c r="P113" i="1"/>
  <c r="M112" i="1"/>
  <c r="O110" i="1"/>
  <c r="L109" i="1"/>
  <c r="N107" i="1"/>
  <c r="P105" i="1"/>
  <c r="M104" i="1"/>
  <c r="O102" i="1"/>
  <c r="L101" i="1"/>
  <c r="N99" i="1"/>
  <c r="P97" i="1"/>
  <c r="M96" i="1"/>
  <c r="O94" i="1"/>
  <c r="L93" i="1"/>
  <c r="N91" i="1"/>
  <c r="P89" i="1"/>
  <c r="M88" i="1"/>
  <c r="O86" i="1"/>
  <c r="L85" i="1"/>
  <c r="N83" i="1"/>
  <c r="P81" i="1"/>
  <c r="M80" i="1"/>
  <c r="O78" i="1"/>
  <c r="L77" i="1"/>
  <c r="N75" i="1"/>
  <c r="P73" i="1"/>
  <c r="M72" i="1"/>
  <c r="O70" i="1"/>
  <c r="L69" i="1"/>
  <c r="N67" i="1"/>
  <c r="P65" i="1"/>
  <c r="M64" i="1"/>
  <c r="O62" i="1"/>
  <c r="L61" i="1"/>
  <c r="N59" i="1"/>
  <c r="P57" i="1"/>
  <c r="M56" i="1"/>
  <c r="O54" i="1"/>
  <c r="L53" i="1"/>
  <c r="N51" i="1"/>
  <c r="P49" i="1"/>
  <c r="M48" i="1"/>
  <c r="O46" i="1"/>
  <c r="L45" i="1"/>
  <c r="N43" i="1"/>
  <c r="P41" i="1"/>
  <c r="M40" i="1"/>
  <c r="O38" i="1"/>
  <c r="L37" i="1"/>
  <c r="N35" i="1"/>
  <c r="P33" i="1"/>
  <c r="M32" i="1"/>
  <c r="O30" i="1"/>
  <c r="L29" i="1"/>
  <c r="N27" i="1"/>
  <c r="P25" i="1"/>
  <c r="M24" i="1"/>
  <c r="O22" i="1"/>
  <c r="L21" i="1"/>
  <c r="N19" i="1"/>
  <c r="P17" i="1"/>
  <c r="M16" i="1"/>
  <c r="O14" i="1"/>
  <c r="L13" i="1"/>
  <c r="N11" i="1"/>
  <c r="P9" i="1"/>
  <c r="M8" i="1"/>
  <c r="O6" i="1"/>
  <c r="L5" i="1"/>
  <c r="O81" i="1"/>
  <c r="M75" i="1"/>
  <c r="O73" i="1"/>
  <c r="P68" i="1"/>
  <c r="N62" i="1"/>
  <c r="O57" i="1"/>
  <c r="P28" i="1"/>
  <c r="M11" i="1"/>
  <c r="P39" i="1"/>
  <c r="M30" i="1"/>
  <c r="L19" i="1"/>
  <c r="N9" i="1"/>
  <c r="M363" i="1"/>
  <c r="O361" i="1"/>
  <c r="L360" i="1"/>
  <c r="N358" i="1"/>
  <c r="P356" i="1"/>
  <c r="M355" i="1"/>
  <c r="O353" i="1"/>
  <c r="L352" i="1"/>
  <c r="N350" i="1"/>
  <c r="P348" i="1"/>
  <c r="M347" i="1"/>
  <c r="O345" i="1"/>
  <c r="L344" i="1"/>
  <c r="N342" i="1"/>
  <c r="P340" i="1"/>
  <c r="M339" i="1"/>
  <c r="O337" i="1"/>
  <c r="L336" i="1"/>
  <c r="N334" i="1"/>
  <c r="P332" i="1"/>
  <c r="M331" i="1"/>
  <c r="O329" i="1"/>
  <c r="L328" i="1"/>
  <c r="N326" i="1"/>
  <c r="P324" i="1"/>
  <c r="M323" i="1"/>
  <c r="O321" i="1"/>
  <c r="L320" i="1"/>
  <c r="N318" i="1"/>
  <c r="P316" i="1"/>
  <c r="M315" i="1"/>
  <c r="O313" i="1"/>
  <c r="L312" i="1"/>
  <c r="N310" i="1"/>
  <c r="P308" i="1"/>
  <c r="M307" i="1"/>
  <c r="O305" i="1"/>
  <c r="L304" i="1"/>
  <c r="N302" i="1"/>
  <c r="P300" i="1"/>
  <c r="M299" i="1"/>
  <c r="O297" i="1"/>
  <c r="L296" i="1"/>
  <c r="N294" i="1"/>
  <c r="P292" i="1"/>
  <c r="M291" i="1"/>
  <c r="O289" i="1"/>
  <c r="L288" i="1"/>
  <c r="N286" i="1"/>
  <c r="P284" i="1"/>
  <c r="M283" i="1"/>
  <c r="O281" i="1"/>
  <c r="L280" i="1"/>
  <c r="N278" i="1"/>
  <c r="P276" i="1"/>
  <c r="M275" i="1"/>
  <c r="O273" i="1"/>
  <c r="L272" i="1"/>
  <c r="N270" i="1"/>
  <c r="P268" i="1"/>
  <c r="M267" i="1"/>
  <c r="O265" i="1"/>
  <c r="L264" i="1"/>
  <c r="N262" i="1"/>
  <c r="P260" i="1"/>
  <c r="M259" i="1"/>
  <c r="O257" i="1"/>
  <c r="L256" i="1"/>
  <c r="N254" i="1"/>
  <c r="P252" i="1"/>
  <c r="M251" i="1"/>
  <c r="O249" i="1"/>
  <c r="L248" i="1"/>
  <c r="N246" i="1"/>
  <c r="P244" i="1"/>
  <c r="M243" i="1"/>
  <c r="O241" i="1"/>
  <c r="L240" i="1"/>
  <c r="N238" i="1"/>
  <c r="P236" i="1"/>
  <c r="M235" i="1"/>
  <c r="O233" i="1"/>
  <c r="L232" i="1"/>
  <c r="N230" i="1"/>
  <c r="P228" i="1"/>
  <c r="M227" i="1"/>
  <c r="O225" i="1"/>
  <c r="L224" i="1"/>
  <c r="N222" i="1"/>
  <c r="P220" i="1"/>
  <c r="M219" i="1"/>
  <c r="O217" i="1"/>
  <c r="L216" i="1"/>
  <c r="N214" i="1"/>
  <c r="P212" i="1"/>
  <c r="M211" i="1"/>
  <c r="O209" i="1"/>
  <c r="L208" i="1"/>
  <c r="N206" i="1"/>
  <c r="P204" i="1"/>
  <c r="M203" i="1"/>
  <c r="O201" i="1"/>
  <c r="L200" i="1"/>
  <c r="N198" i="1"/>
  <c r="P196" i="1"/>
  <c r="M195" i="1"/>
  <c r="O193" i="1"/>
  <c r="L192" i="1"/>
  <c r="N190" i="1"/>
  <c r="P188" i="1"/>
  <c r="M187" i="1"/>
  <c r="O185" i="1"/>
  <c r="L184" i="1"/>
  <c r="N182" i="1"/>
  <c r="P180" i="1"/>
  <c r="M179" i="1"/>
  <c r="O177" i="1"/>
  <c r="L176" i="1"/>
  <c r="N174" i="1"/>
  <c r="P172" i="1"/>
  <c r="M171" i="1"/>
  <c r="O169" i="1"/>
  <c r="L168" i="1"/>
  <c r="N166" i="1"/>
  <c r="P164" i="1"/>
  <c r="M163" i="1"/>
  <c r="O161" i="1"/>
  <c r="L160" i="1"/>
  <c r="N158" i="1"/>
  <c r="P156" i="1"/>
  <c r="M155" i="1"/>
  <c r="O153" i="1"/>
  <c r="L152" i="1"/>
  <c r="N150" i="1"/>
  <c r="P148" i="1"/>
  <c r="M147" i="1"/>
  <c r="O145" i="1"/>
  <c r="L144" i="1"/>
  <c r="N142" i="1"/>
  <c r="P140" i="1"/>
  <c r="M139" i="1"/>
  <c r="O137" i="1"/>
  <c r="L136" i="1"/>
  <c r="N134" i="1"/>
  <c r="P132" i="1"/>
  <c r="M131" i="1"/>
  <c r="O129" i="1"/>
  <c r="L128" i="1"/>
  <c r="N126" i="1"/>
  <c r="P124" i="1"/>
  <c r="M123" i="1"/>
  <c r="O121" i="1"/>
  <c r="L120" i="1"/>
  <c r="N118" i="1"/>
  <c r="P116" i="1"/>
  <c r="M115" i="1"/>
  <c r="O113" i="1"/>
  <c r="L112" i="1"/>
  <c r="N110" i="1"/>
  <c r="P108" i="1"/>
  <c r="M107" i="1"/>
  <c r="O105" i="1"/>
  <c r="L104" i="1"/>
  <c r="N102" i="1"/>
  <c r="P100" i="1"/>
  <c r="M99" i="1"/>
  <c r="O97" i="1"/>
  <c r="L96" i="1"/>
  <c r="N94" i="1"/>
  <c r="P92" i="1"/>
  <c r="M91" i="1"/>
  <c r="O89" i="1"/>
  <c r="L88" i="1"/>
  <c r="N86" i="1"/>
  <c r="P84" i="1"/>
  <c r="M83" i="1"/>
  <c r="L363" i="1"/>
  <c r="N361" i="1"/>
  <c r="P359" i="1"/>
  <c r="M358" i="1"/>
  <c r="O356" i="1"/>
  <c r="L355" i="1"/>
  <c r="N353" i="1"/>
  <c r="P351" i="1"/>
  <c r="M350" i="1"/>
  <c r="O348" i="1"/>
  <c r="L347" i="1"/>
  <c r="N345" i="1"/>
  <c r="P343" i="1"/>
  <c r="M342" i="1"/>
  <c r="O340" i="1"/>
  <c r="L339" i="1"/>
  <c r="N337" i="1"/>
  <c r="P335" i="1"/>
  <c r="M334" i="1"/>
  <c r="O332" i="1"/>
  <c r="L331" i="1"/>
  <c r="N329" i="1"/>
  <c r="P327" i="1"/>
  <c r="M326" i="1"/>
  <c r="O324" i="1"/>
  <c r="L323" i="1"/>
  <c r="N321" i="1"/>
  <c r="P319" i="1"/>
  <c r="M318" i="1"/>
  <c r="O316" i="1"/>
  <c r="L315" i="1"/>
  <c r="N313" i="1"/>
  <c r="P311" i="1"/>
  <c r="M310" i="1"/>
  <c r="O308" i="1"/>
  <c r="L307" i="1"/>
  <c r="N305" i="1"/>
  <c r="P303" i="1"/>
  <c r="M302" i="1"/>
  <c r="O300" i="1"/>
  <c r="L299" i="1"/>
  <c r="N297" i="1"/>
  <c r="P295" i="1"/>
  <c r="M294" i="1"/>
  <c r="O292" i="1"/>
  <c r="L291" i="1"/>
  <c r="N289" i="1"/>
  <c r="P287" i="1"/>
  <c r="M286" i="1"/>
  <c r="O284" i="1"/>
  <c r="L283" i="1"/>
  <c r="N281" i="1"/>
  <c r="P279" i="1"/>
  <c r="M278" i="1"/>
  <c r="O276" i="1"/>
  <c r="L275" i="1"/>
  <c r="N273" i="1"/>
  <c r="P271" i="1"/>
  <c r="M270" i="1"/>
  <c r="O268" i="1"/>
  <c r="L267" i="1"/>
  <c r="N265" i="1"/>
  <c r="P263" i="1"/>
  <c r="M262" i="1"/>
  <c r="O260" i="1"/>
  <c r="L259" i="1"/>
  <c r="N257" i="1"/>
  <c r="P255" i="1"/>
  <c r="M254" i="1"/>
  <c r="O252" i="1"/>
  <c r="L251" i="1"/>
  <c r="N249" i="1"/>
  <c r="P247" i="1"/>
  <c r="M246" i="1"/>
  <c r="O244" i="1"/>
  <c r="L243" i="1"/>
  <c r="N241" i="1"/>
  <c r="P239" i="1"/>
  <c r="M238" i="1"/>
  <c r="O236" i="1"/>
  <c r="L235" i="1"/>
  <c r="N233" i="1"/>
  <c r="P231" i="1"/>
  <c r="M230" i="1"/>
  <c r="O228" i="1"/>
  <c r="L227" i="1"/>
  <c r="N225" i="1"/>
  <c r="P223" i="1"/>
  <c r="M222" i="1"/>
  <c r="O220" i="1"/>
  <c r="L219" i="1"/>
  <c r="N217" i="1"/>
  <c r="P215" i="1"/>
  <c r="M214" i="1"/>
  <c r="O212" i="1"/>
  <c r="L211" i="1"/>
  <c r="N209" i="1"/>
  <c r="P207" i="1"/>
  <c r="M206" i="1"/>
  <c r="O204" i="1"/>
  <c r="L203" i="1"/>
  <c r="N201" i="1"/>
  <c r="P199" i="1"/>
  <c r="M198" i="1"/>
  <c r="O196" i="1"/>
  <c r="L195" i="1"/>
  <c r="N193" i="1"/>
  <c r="P191" i="1"/>
  <c r="M190" i="1"/>
  <c r="O188" i="1"/>
  <c r="L187" i="1"/>
  <c r="N185" i="1"/>
  <c r="P183" i="1"/>
  <c r="M182" i="1"/>
  <c r="O180" i="1"/>
  <c r="L179" i="1"/>
  <c r="N177" i="1"/>
  <c r="P175" i="1"/>
  <c r="M174" i="1"/>
  <c r="O172" i="1"/>
  <c r="L171" i="1"/>
  <c r="N169" i="1"/>
  <c r="P167" i="1"/>
  <c r="M166" i="1"/>
  <c r="O164" i="1"/>
  <c r="L163" i="1"/>
  <c r="N161" i="1"/>
  <c r="P159" i="1"/>
  <c r="M158" i="1"/>
  <c r="O156" i="1"/>
  <c r="L155" i="1"/>
  <c r="N153" i="1"/>
  <c r="P151" i="1"/>
  <c r="M150" i="1"/>
  <c r="O148" i="1"/>
  <c r="L147" i="1"/>
  <c r="N145" i="1"/>
  <c r="P143" i="1"/>
  <c r="M142" i="1"/>
  <c r="O140" i="1"/>
  <c r="L139" i="1"/>
  <c r="N137" i="1"/>
  <c r="P135" i="1"/>
  <c r="M134" i="1"/>
  <c r="O132" i="1"/>
  <c r="L131" i="1"/>
  <c r="N129" i="1"/>
  <c r="P127" i="1"/>
  <c r="M126" i="1"/>
  <c r="O124" i="1"/>
  <c r="L123" i="1"/>
  <c r="N121" i="1"/>
  <c r="P119" i="1"/>
  <c r="M118" i="1"/>
  <c r="O116" i="1"/>
  <c r="L115" i="1"/>
  <c r="N113" i="1"/>
  <c r="P111" i="1"/>
  <c r="M110" i="1"/>
  <c r="O108" i="1"/>
  <c r="L107" i="1"/>
  <c r="N105" i="1"/>
  <c r="P103" i="1"/>
  <c r="M102" i="1"/>
  <c r="O100" i="1"/>
  <c r="L99" i="1"/>
  <c r="N97" i="1"/>
  <c r="P95" i="1"/>
  <c r="M94" i="1"/>
  <c r="O92" i="1"/>
  <c r="L91" i="1"/>
  <c r="N89" i="1"/>
  <c r="P87" i="1"/>
  <c r="M86" i="1"/>
  <c r="O84" i="1"/>
  <c r="L83" i="1"/>
  <c r="N81" i="1"/>
  <c r="P79" i="1"/>
  <c r="M78" i="1"/>
  <c r="O76" i="1"/>
  <c r="L75" i="1"/>
  <c r="N73" i="1"/>
  <c r="P71" i="1"/>
  <c r="M70" i="1"/>
  <c r="O68" i="1"/>
  <c r="L67" i="1"/>
  <c r="N65" i="1"/>
  <c r="P63" i="1"/>
  <c r="M62" i="1"/>
  <c r="O60" i="1"/>
  <c r="L59" i="1"/>
  <c r="N57" i="1"/>
  <c r="P55" i="1"/>
  <c r="M54" i="1"/>
  <c r="O52" i="1"/>
  <c r="L51" i="1"/>
  <c r="N49" i="1"/>
  <c r="P47" i="1"/>
  <c r="M46" i="1"/>
  <c r="O44" i="1"/>
  <c r="L43" i="1"/>
  <c r="P362" i="1"/>
  <c r="M361" i="1"/>
  <c r="O359" i="1"/>
  <c r="L358" i="1"/>
  <c r="N356" i="1"/>
  <c r="P354" i="1"/>
  <c r="M353" i="1"/>
  <c r="O351" i="1"/>
  <c r="L350" i="1"/>
  <c r="N348" i="1"/>
  <c r="P346" i="1"/>
  <c r="M345" i="1"/>
  <c r="O343" i="1"/>
  <c r="L342" i="1"/>
  <c r="N340" i="1"/>
  <c r="P338" i="1"/>
  <c r="M337" i="1"/>
  <c r="O335" i="1"/>
  <c r="L334" i="1"/>
  <c r="N332" i="1"/>
  <c r="P330" i="1"/>
  <c r="M329" i="1"/>
  <c r="O327" i="1"/>
  <c r="L326" i="1"/>
  <c r="N324" i="1"/>
  <c r="P322" i="1"/>
  <c r="M321" i="1"/>
  <c r="O319" i="1"/>
  <c r="L318" i="1"/>
  <c r="N316" i="1"/>
  <c r="P314" i="1"/>
  <c r="M313" i="1"/>
  <c r="O311" i="1"/>
  <c r="L310" i="1"/>
  <c r="N308" i="1"/>
  <c r="P306" i="1"/>
  <c r="M305" i="1"/>
  <c r="O303" i="1"/>
  <c r="L302" i="1"/>
  <c r="N300" i="1"/>
  <c r="P298" i="1"/>
  <c r="M297" i="1"/>
  <c r="O295" i="1"/>
  <c r="L294" i="1"/>
  <c r="N292" i="1"/>
  <c r="P290" i="1"/>
  <c r="M289" i="1"/>
  <c r="O287" i="1"/>
  <c r="L286" i="1"/>
  <c r="N284" i="1"/>
  <c r="P282" i="1"/>
  <c r="M281" i="1"/>
  <c r="O279" i="1"/>
  <c r="L278" i="1"/>
  <c r="N276" i="1"/>
  <c r="P274" i="1"/>
  <c r="M273" i="1"/>
  <c r="O271" i="1"/>
  <c r="L270" i="1"/>
  <c r="N268" i="1"/>
  <c r="P266" i="1"/>
  <c r="M265" i="1"/>
  <c r="O263" i="1"/>
  <c r="L262" i="1"/>
  <c r="N260" i="1"/>
  <c r="P258" i="1"/>
  <c r="M257" i="1"/>
  <c r="O255" i="1"/>
  <c r="L254" i="1"/>
  <c r="N252" i="1"/>
  <c r="P250" i="1"/>
  <c r="M249" i="1"/>
  <c r="O247" i="1"/>
  <c r="L246" i="1"/>
  <c r="N244" i="1"/>
  <c r="P242" i="1"/>
  <c r="M241" i="1"/>
  <c r="O239" i="1"/>
  <c r="L238" i="1"/>
  <c r="N236" i="1"/>
  <c r="P234" i="1"/>
  <c r="M233" i="1"/>
  <c r="O231" i="1"/>
  <c r="L230" i="1"/>
  <c r="N228" i="1"/>
  <c r="P226" i="1"/>
  <c r="M225" i="1"/>
  <c r="O223" i="1"/>
  <c r="L222" i="1"/>
  <c r="N220" i="1"/>
  <c r="P218" i="1"/>
  <c r="M217" i="1"/>
  <c r="O215" i="1"/>
  <c r="L214" i="1"/>
  <c r="N212" i="1"/>
  <c r="P210" i="1"/>
  <c r="M209" i="1"/>
  <c r="O207" i="1"/>
  <c r="L206" i="1"/>
  <c r="N204" i="1"/>
  <c r="P202" i="1"/>
  <c r="M201" i="1"/>
  <c r="O199" i="1"/>
  <c r="L198" i="1"/>
  <c r="N196" i="1"/>
  <c r="P194" i="1"/>
  <c r="M193" i="1"/>
  <c r="O191" i="1"/>
  <c r="L190" i="1"/>
  <c r="N188" i="1"/>
  <c r="P186" i="1"/>
  <c r="M185" i="1"/>
  <c r="O183" i="1"/>
  <c r="L182" i="1"/>
  <c r="N180" i="1"/>
  <c r="P178" i="1"/>
  <c r="M177" i="1"/>
  <c r="O175" i="1"/>
  <c r="L174" i="1"/>
  <c r="N172" i="1"/>
  <c r="P170" i="1"/>
  <c r="M169" i="1"/>
  <c r="O167" i="1"/>
  <c r="L166" i="1"/>
  <c r="N164" i="1"/>
  <c r="P162" i="1"/>
  <c r="M161" i="1"/>
  <c r="O159" i="1"/>
  <c r="L158" i="1"/>
  <c r="N156" i="1"/>
  <c r="P154" i="1"/>
  <c r="M153" i="1"/>
  <c r="O151" i="1"/>
  <c r="L150" i="1"/>
  <c r="N148" i="1"/>
  <c r="P146" i="1"/>
  <c r="M145" i="1"/>
  <c r="O143" i="1"/>
  <c r="L142" i="1"/>
  <c r="N140" i="1"/>
  <c r="P138" i="1"/>
  <c r="M137" i="1"/>
  <c r="O135" i="1"/>
  <c r="L134" i="1"/>
  <c r="N132" i="1"/>
  <c r="P130" i="1"/>
  <c r="M129" i="1"/>
  <c r="O127" i="1"/>
  <c r="L126" i="1"/>
  <c r="N124" i="1"/>
  <c r="P122" i="1"/>
  <c r="M121" i="1"/>
  <c r="O119" i="1"/>
  <c r="L118" i="1"/>
  <c r="N116" i="1"/>
  <c r="P114" i="1"/>
  <c r="M113" i="1"/>
  <c r="O111" i="1"/>
  <c r="L110" i="1"/>
  <c r="N108" i="1"/>
  <c r="P106" i="1"/>
  <c r="M105" i="1"/>
  <c r="O103" i="1"/>
  <c r="L102" i="1"/>
  <c r="N100" i="1"/>
  <c r="P98" i="1"/>
  <c r="M97" i="1"/>
  <c r="O95" i="1"/>
  <c r="L94" i="1"/>
  <c r="N92" i="1"/>
  <c r="P90" i="1"/>
  <c r="M89" i="1"/>
  <c r="O87" i="1"/>
  <c r="L86" i="1"/>
  <c r="N84" i="1"/>
  <c r="P82" i="1"/>
  <c r="M81" i="1"/>
  <c r="O79" i="1"/>
  <c r="L78" i="1"/>
  <c r="N76" i="1"/>
  <c r="P74" i="1"/>
  <c r="M73" i="1"/>
  <c r="O71" i="1"/>
  <c r="L70" i="1"/>
  <c r="N68" i="1"/>
  <c r="P66" i="1"/>
  <c r="M65" i="1"/>
  <c r="O63" i="1"/>
  <c r="L62" i="1"/>
  <c r="N60" i="1"/>
  <c r="P58" i="1"/>
  <c r="M57" i="1"/>
  <c r="O55" i="1"/>
  <c r="L54" i="1"/>
  <c r="N52" i="1"/>
  <c r="P50" i="1"/>
  <c r="M49" i="1"/>
  <c r="O47" i="1"/>
  <c r="L46" i="1"/>
  <c r="N44" i="1"/>
  <c r="P42" i="1"/>
  <c r="M41" i="1"/>
  <c r="O39" i="1"/>
  <c r="L38" i="1"/>
  <c r="N36" i="1"/>
  <c r="P34" i="1"/>
  <c r="M33" i="1"/>
  <c r="O31" i="1"/>
  <c r="L30" i="1"/>
  <c r="N28" i="1"/>
  <c r="P26" i="1"/>
  <c r="M25" i="1"/>
  <c r="O23" i="1"/>
  <c r="L22" i="1"/>
  <c r="N20" i="1"/>
  <c r="P18" i="1"/>
  <c r="M17" i="1"/>
  <c r="O15" i="1"/>
  <c r="L14" i="1"/>
  <c r="N12" i="1"/>
  <c r="P10" i="1"/>
  <c r="M9" i="1"/>
  <c r="O7" i="1"/>
  <c r="L6" i="1"/>
  <c r="M28" i="1"/>
  <c r="O26" i="1"/>
  <c r="L25" i="1"/>
  <c r="N23" i="1"/>
  <c r="P21" i="1"/>
  <c r="M20" i="1"/>
  <c r="O18" i="1"/>
  <c r="L17" i="1"/>
  <c r="N15" i="1"/>
  <c r="P13" i="1"/>
  <c r="M12" i="1"/>
  <c r="O10" i="1"/>
  <c r="L9" i="1"/>
  <c r="N7" i="1"/>
  <c r="P5" i="1"/>
  <c r="L16" i="1"/>
  <c r="N6" i="1"/>
  <c r="L35" i="1"/>
  <c r="O28" i="1"/>
  <c r="M22" i="1"/>
  <c r="O12" i="1"/>
  <c r="L1171" i="1"/>
  <c r="P1171" i="1"/>
  <c r="O1172" i="1"/>
  <c r="N1173" i="1"/>
  <c r="M1174" i="1"/>
  <c r="L1175" i="1"/>
  <c r="P1175" i="1"/>
  <c r="O1176" i="1"/>
  <c r="N1177" i="1"/>
  <c r="M1178" i="1"/>
  <c r="L1179" i="1"/>
  <c r="P1179" i="1"/>
  <c r="O1180" i="1"/>
  <c r="N1181" i="1"/>
  <c r="M1182" i="1"/>
  <c r="L1183" i="1"/>
  <c r="P1183" i="1"/>
  <c r="O1184" i="1"/>
  <c r="N1185" i="1"/>
  <c r="M1186" i="1"/>
  <c r="L1187" i="1"/>
  <c r="P1187" i="1"/>
  <c r="O1188" i="1"/>
  <c r="N1189" i="1"/>
  <c r="M1190" i="1"/>
  <c r="L1191" i="1"/>
  <c r="P1191" i="1"/>
  <c r="O1192" i="1"/>
  <c r="N1193" i="1"/>
  <c r="M1194" i="1"/>
  <c r="L1195" i="1"/>
  <c r="P1195" i="1"/>
  <c r="O1196" i="1"/>
  <c r="N1197" i="1"/>
  <c r="M1198" i="1"/>
  <c r="L1199" i="1"/>
  <c r="P1199" i="1"/>
  <c r="O1200" i="1"/>
  <c r="N1201" i="1"/>
  <c r="M1202" i="1"/>
  <c r="L1203" i="1"/>
  <c r="P1203" i="1"/>
  <c r="O1204" i="1"/>
  <c r="N1205" i="1"/>
  <c r="M1206" i="1"/>
  <c r="L1207" i="1"/>
  <c r="P1207" i="1"/>
  <c r="O1208" i="1"/>
  <c r="N1209" i="1"/>
  <c r="M1210" i="1"/>
  <c r="L1211" i="1"/>
  <c r="P1211" i="1"/>
  <c r="O1212" i="1"/>
  <c r="N1213" i="1"/>
  <c r="M1214" i="1"/>
  <c r="L1215" i="1"/>
  <c r="P1215" i="1"/>
  <c r="O1216" i="1"/>
  <c r="N1217" i="1"/>
  <c r="M1218" i="1"/>
  <c r="L1219" i="1"/>
  <c r="P1219" i="1"/>
  <c r="O1220" i="1"/>
  <c r="N1221" i="1"/>
  <c r="M1222" i="1"/>
  <c r="L1223" i="1"/>
  <c r="P1223" i="1"/>
  <c r="O1224" i="1"/>
  <c r="N1225" i="1"/>
  <c r="M1226" i="1"/>
  <c r="L1227" i="1"/>
  <c r="P1227" i="1"/>
  <c r="O1228" i="1"/>
  <c r="N1229" i="1"/>
  <c r="M1230" i="1"/>
  <c r="L1231" i="1"/>
  <c r="P1231" i="1"/>
  <c r="O1232" i="1"/>
  <c r="N1233" i="1"/>
  <c r="M1234" i="1"/>
  <c r="L1235" i="1"/>
  <c r="P1235" i="1"/>
  <c r="O1236" i="1"/>
  <c r="N1237" i="1"/>
  <c r="M1238" i="1"/>
  <c r="M1171" i="1"/>
  <c r="L1172" i="1"/>
  <c r="P1172" i="1"/>
  <c r="O1173" i="1"/>
  <c r="N1174" i="1"/>
  <c r="M1175" i="1"/>
  <c r="L1176" i="1"/>
  <c r="P1176" i="1"/>
  <c r="O1177" i="1"/>
  <c r="N1178" i="1"/>
  <c r="M1179" i="1"/>
  <c r="L1180" i="1"/>
  <c r="P1180" i="1"/>
  <c r="O1181" i="1"/>
  <c r="N1182" i="1"/>
  <c r="M1183" i="1"/>
  <c r="L1184" i="1"/>
  <c r="P1184" i="1"/>
  <c r="O1185" i="1"/>
  <c r="N1186" i="1"/>
  <c r="M1187" i="1"/>
  <c r="L1188" i="1"/>
  <c r="P1188" i="1"/>
  <c r="O1189" i="1"/>
  <c r="N1190" i="1"/>
  <c r="M1191" i="1"/>
  <c r="L1192" i="1"/>
  <c r="P1192" i="1"/>
  <c r="O1193" i="1"/>
  <c r="N1194" i="1"/>
  <c r="M1195" i="1"/>
  <c r="L1196" i="1"/>
  <c r="P1196" i="1"/>
  <c r="O1197" i="1"/>
  <c r="N1198" i="1"/>
  <c r="M1199" i="1"/>
  <c r="L1200" i="1"/>
  <c r="P1200" i="1"/>
  <c r="O1201" i="1"/>
  <c r="N1202" i="1"/>
  <c r="M1203" i="1"/>
  <c r="L1204" i="1"/>
  <c r="P1204" i="1"/>
  <c r="O1205" i="1"/>
  <c r="N1206" i="1"/>
  <c r="M1207" i="1"/>
  <c r="L1208" i="1"/>
  <c r="P1208" i="1"/>
  <c r="O1209" i="1"/>
  <c r="N1210" i="1"/>
  <c r="M1211" i="1"/>
  <c r="L1212" i="1"/>
  <c r="P1212" i="1"/>
  <c r="O1213" i="1"/>
  <c r="N1214" i="1"/>
  <c r="M1215" i="1"/>
  <c r="L1216" i="1"/>
  <c r="P1216" i="1"/>
  <c r="O1217" i="1"/>
  <c r="N1218" i="1"/>
  <c r="M1219" i="1"/>
  <c r="L1220" i="1"/>
  <c r="P1220" i="1"/>
  <c r="O1221" i="1"/>
  <c r="N1222" i="1"/>
  <c r="M1223" i="1"/>
  <c r="L1224" i="1"/>
  <c r="P1224" i="1"/>
  <c r="O1225" i="1"/>
  <c r="N1226" i="1"/>
  <c r="M1227" i="1"/>
  <c r="L1228" i="1"/>
  <c r="P1228" i="1"/>
  <c r="O1229" i="1"/>
  <c r="N1230" i="1"/>
  <c r="M1231" i="1"/>
  <c r="L1232" i="1"/>
  <c r="P1232" i="1"/>
  <c r="O1233" i="1"/>
  <c r="N1234" i="1"/>
  <c r="M1235" i="1"/>
  <c r="L1236" i="1"/>
  <c r="P1236" i="1"/>
  <c r="O1237" i="1"/>
  <c r="N1238" i="1"/>
  <c r="N1171" i="1"/>
  <c r="M1172" i="1"/>
  <c r="L1173" i="1"/>
  <c r="P1173" i="1"/>
  <c r="O1174" i="1"/>
  <c r="N1175" i="1"/>
  <c r="M1176" i="1"/>
  <c r="L1177" i="1"/>
  <c r="P1177" i="1"/>
  <c r="O1178" i="1"/>
  <c r="N1179" i="1"/>
  <c r="M1180" i="1"/>
  <c r="L1181" i="1"/>
  <c r="P1181" i="1"/>
  <c r="O1182" i="1"/>
  <c r="N1183" i="1"/>
  <c r="M1184" i="1"/>
  <c r="L1185" i="1"/>
  <c r="P1185" i="1"/>
  <c r="O1186" i="1"/>
  <c r="N1187" i="1"/>
  <c r="M1188" i="1"/>
  <c r="L1189" i="1"/>
  <c r="P1189" i="1"/>
  <c r="O1190" i="1"/>
  <c r="N1191" i="1"/>
  <c r="M1192" i="1"/>
  <c r="L1193" i="1"/>
  <c r="P1193" i="1"/>
  <c r="O1194" i="1"/>
  <c r="N1195" i="1"/>
  <c r="M1196" i="1"/>
  <c r="L1197" i="1"/>
  <c r="P1197" i="1"/>
  <c r="O1198" i="1"/>
  <c r="N1199" i="1"/>
  <c r="M1200" i="1"/>
  <c r="L1201" i="1"/>
  <c r="P1201" i="1"/>
  <c r="O1202" i="1"/>
  <c r="N1203" i="1"/>
  <c r="M1204" i="1"/>
  <c r="L1205" i="1"/>
  <c r="P1205" i="1"/>
  <c r="O1206" i="1"/>
  <c r="N1207" i="1"/>
  <c r="M1208" i="1"/>
  <c r="L1209" i="1"/>
  <c r="P1209" i="1"/>
  <c r="O1210" i="1"/>
  <c r="N1211" i="1"/>
  <c r="M1212" i="1"/>
  <c r="L1213" i="1"/>
  <c r="P1213" i="1"/>
  <c r="O1214" i="1"/>
  <c r="N1215" i="1"/>
  <c r="M1216" i="1"/>
  <c r="L1217" i="1"/>
  <c r="P1217" i="1"/>
  <c r="O1218" i="1"/>
  <c r="N1219" i="1"/>
  <c r="M1220" i="1"/>
  <c r="L1221" i="1"/>
  <c r="P1221" i="1"/>
  <c r="O1222" i="1"/>
  <c r="N1223" i="1"/>
  <c r="M1224" i="1"/>
  <c r="L1225" i="1"/>
  <c r="P1225" i="1"/>
  <c r="O1226" i="1"/>
  <c r="N1227" i="1"/>
  <c r="M1228" i="1"/>
  <c r="L1229" i="1"/>
  <c r="P1229" i="1"/>
  <c r="O1230" i="1"/>
  <c r="N1231" i="1"/>
  <c r="M1232" i="1"/>
  <c r="L1233" i="1"/>
  <c r="P1233" i="1"/>
  <c r="O1234" i="1"/>
  <c r="N1235" i="1"/>
  <c r="M1236" i="1"/>
  <c r="L1237" i="1"/>
  <c r="P1237" i="1"/>
  <c r="O1238" i="1"/>
  <c r="O1171" i="1"/>
  <c r="N1172" i="1"/>
  <c r="M1173" i="1"/>
  <c r="L1174" i="1"/>
  <c r="P1174" i="1"/>
  <c r="O1175" i="1"/>
  <c r="N1176" i="1"/>
  <c r="M1177" i="1"/>
  <c r="L1178" i="1"/>
  <c r="P1178" i="1"/>
  <c r="O1179" i="1"/>
  <c r="N1180" i="1"/>
  <c r="M1181" i="1"/>
  <c r="L1182" i="1"/>
  <c r="P1182" i="1"/>
  <c r="O1183" i="1"/>
  <c r="N1184" i="1"/>
  <c r="M1185" i="1"/>
  <c r="L1186" i="1"/>
  <c r="P1186" i="1"/>
  <c r="O1187" i="1"/>
  <c r="N1188" i="1"/>
  <c r="M1189" i="1"/>
  <c r="L1190" i="1"/>
  <c r="P1190" i="1"/>
  <c r="O1191" i="1"/>
  <c r="N1192" i="1"/>
  <c r="M1193" i="1"/>
  <c r="L1194" i="1"/>
  <c r="P1194" i="1"/>
  <c r="O1195" i="1"/>
  <c r="N1196" i="1"/>
  <c r="M1197" i="1"/>
  <c r="L1198" i="1"/>
  <c r="P1198" i="1"/>
  <c r="O1199" i="1"/>
  <c r="N1200" i="1"/>
  <c r="M1201" i="1"/>
  <c r="L1202" i="1"/>
  <c r="P1202" i="1"/>
  <c r="O1203" i="1"/>
  <c r="N1204" i="1"/>
  <c r="M1205" i="1"/>
  <c r="L1206" i="1"/>
  <c r="P1206" i="1"/>
  <c r="O1207" i="1"/>
  <c r="N1208" i="1"/>
  <c r="M1209" i="1"/>
  <c r="L1210" i="1"/>
  <c r="P1210" i="1"/>
  <c r="O1211" i="1"/>
  <c r="N1212" i="1"/>
  <c r="M1213" i="1"/>
  <c r="L1214" i="1"/>
  <c r="P1214" i="1"/>
  <c r="O1215" i="1"/>
  <c r="N1216" i="1"/>
  <c r="M1217" i="1"/>
  <c r="L1218" i="1"/>
  <c r="P1218" i="1"/>
  <c r="O1219" i="1"/>
  <c r="N1220" i="1"/>
  <c r="M1221" i="1"/>
  <c r="L1222" i="1"/>
  <c r="P1222" i="1"/>
  <c r="O1223" i="1"/>
  <c r="N1224" i="1"/>
  <c r="M1225" i="1"/>
  <c r="L1226" i="1"/>
  <c r="P1226" i="1"/>
  <c r="O1227" i="1"/>
  <c r="N1228" i="1"/>
  <c r="M1229" i="1"/>
  <c r="L1230" i="1"/>
  <c r="P1230" i="1"/>
  <c r="O1231" i="1"/>
  <c r="N1232" i="1"/>
  <c r="M1233" i="1"/>
  <c r="L1234" i="1"/>
  <c r="P1234" i="1"/>
  <c r="O1235" i="1"/>
  <c r="N1236" i="1"/>
  <c r="M1237" i="1"/>
  <c r="L1238" i="1"/>
  <c r="P1238" i="1"/>
  <c r="L1239" i="1"/>
  <c r="P1239" i="1"/>
  <c r="O1240" i="1"/>
  <c r="N1241" i="1"/>
  <c r="M1242" i="1"/>
  <c r="L1243" i="1"/>
  <c r="P1243" i="1"/>
  <c r="O1244" i="1"/>
  <c r="N1245" i="1"/>
  <c r="M1246" i="1"/>
  <c r="L1247" i="1"/>
  <c r="P1247" i="1"/>
  <c r="O1248" i="1"/>
  <c r="N1249" i="1"/>
  <c r="M1250" i="1"/>
  <c r="L1251" i="1"/>
  <c r="P1251" i="1"/>
  <c r="O1252" i="1"/>
  <c r="N1253" i="1"/>
  <c r="M1254" i="1"/>
  <c r="L1255" i="1"/>
  <c r="P1255" i="1"/>
  <c r="O1256" i="1"/>
  <c r="N1257" i="1"/>
  <c r="M1258" i="1"/>
  <c r="L1259" i="1"/>
  <c r="P1259" i="1"/>
  <c r="O1260" i="1"/>
  <c r="N1261" i="1"/>
  <c r="M1262" i="1"/>
  <c r="L1263" i="1"/>
  <c r="P1263" i="1"/>
  <c r="O1264" i="1"/>
  <c r="N1265" i="1"/>
  <c r="M1266" i="1"/>
  <c r="L1267" i="1"/>
  <c r="P1267" i="1"/>
  <c r="O1268" i="1"/>
  <c r="N1269" i="1"/>
  <c r="M1270" i="1"/>
  <c r="L1271" i="1"/>
  <c r="P1271" i="1"/>
  <c r="O1272" i="1"/>
  <c r="N1273" i="1"/>
  <c r="M1274" i="1"/>
  <c r="L1275" i="1"/>
  <c r="P1275" i="1"/>
  <c r="O1276" i="1"/>
  <c r="N1277" i="1"/>
  <c r="M1278" i="1"/>
  <c r="L1279" i="1"/>
  <c r="P1279" i="1"/>
  <c r="O1280" i="1"/>
  <c r="N1281" i="1"/>
  <c r="M1282" i="1"/>
  <c r="L1283" i="1"/>
  <c r="P1283" i="1"/>
  <c r="O1284" i="1"/>
  <c r="N1285" i="1"/>
  <c r="M1286" i="1"/>
  <c r="L1287" i="1"/>
  <c r="P1287" i="1"/>
  <c r="O1288" i="1"/>
  <c r="N1289" i="1"/>
  <c r="M1290" i="1"/>
  <c r="L1291" i="1"/>
  <c r="P1291" i="1"/>
  <c r="O1292" i="1"/>
  <c r="N1293" i="1"/>
  <c r="M1294" i="1"/>
  <c r="L1295" i="1"/>
  <c r="P1295" i="1"/>
  <c r="O1296" i="1"/>
  <c r="N1297" i="1"/>
  <c r="M1298" i="1"/>
  <c r="L1299" i="1"/>
  <c r="P1299" i="1"/>
  <c r="O1300" i="1"/>
  <c r="N1301" i="1"/>
  <c r="M1302" i="1"/>
  <c r="L1303" i="1"/>
  <c r="M1239" i="1"/>
  <c r="L1240" i="1"/>
  <c r="P1240" i="1"/>
  <c r="O1241" i="1"/>
  <c r="N1242" i="1"/>
  <c r="M1243" i="1"/>
  <c r="L1244" i="1"/>
  <c r="P1244" i="1"/>
  <c r="O1245" i="1"/>
  <c r="N1246" i="1"/>
  <c r="M1247" i="1"/>
  <c r="L1248" i="1"/>
  <c r="P1248" i="1"/>
  <c r="O1249" i="1"/>
  <c r="N1250" i="1"/>
  <c r="M1251" i="1"/>
  <c r="L1252" i="1"/>
  <c r="P1252" i="1"/>
  <c r="O1253" i="1"/>
  <c r="N1254" i="1"/>
  <c r="M1255" i="1"/>
  <c r="L1256" i="1"/>
  <c r="P1256" i="1"/>
  <c r="O1257" i="1"/>
  <c r="N1258" i="1"/>
  <c r="M1259" i="1"/>
  <c r="L1260" i="1"/>
  <c r="P1260" i="1"/>
  <c r="O1261" i="1"/>
  <c r="N1262" i="1"/>
  <c r="M1263" i="1"/>
  <c r="L1264" i="1"/>
  <c r="P1264" i="1"/>
  <c r="O1265" i="1"/>
  <c r="N1266" i="1"/>
  <c r="M1267" i="1"/>
  <c r="L1268" i="1"/>
  <c r="P1268" i="1"/>
  <c r="O1269" i="1"/>
  <c r="N1270" i="1"/>
  <c r="M1271" i="1"/>
  <c r="L1272" i="1"/>
  <c r="P1272" i="1"/>
  <c r="O1273" i="1"/>
  <c r="N1274" i="1"/>
  <c r="M1275" i="1"/>
  <c r="L1276" i="1"/>
  <c r="P1276" i="1"/>
  <c r="O1277" i="1"/>
  <c r="N1278" i="1"/>
  <c r="M1279" i="1"/>
  <c r="L1280" i="1"/>
  <c r="P1280" i="1"/>
  <c r="O1281" i="1"/>
  <c r="N1282" i="1"/>
  <c r="M1283" i="1"/>
  <c r="L1284" i="1"/>
  <c r="P1284" i="1"/>
  <c r="O1285" i="1"/>
  <c r="N1286" i="1"/>
  <c r="M1287" i="1"/>
  <c r="L1288" i="1"/>
  <c r="P1288" i="1"/>
  <c r="O1289" i="1"/>
  <c r="N1290" i="1"/>
  <c r="M1291" i="1"/>
  <c r="L1292" i="1"/>
  <c r="P1292" i="1"/>
  <c r="O1293" i="1"/>
  <c r="N1294" i="1"/>
  <c r="M1295" i="1"/>
  <c r="L1296" i="1"/>
  <c r="P1296" i="1"/>
  <c r="O1297" i="1"/>
  <c r="N1298" i="1"/>
  <c r="M1299" i="1"/>
  <c r="L1300" i="1"/>
  <c r="P1300" i="1"/>
  <c r="O1301" i="1"/>
  <c r="N1302" i="1"/>
  <c r="M1303" i="1"/>
  <c r="L1304" i="1"/>
  <c r="P1304" i="1"/>
  <c r="O1305" i="1"/>
  <c r="N1239" i="1"/>
  <c r="M1240" i="1"/>
  <c r="L1241" i="1"/>
  <c r="P1241" i="1"/>
  <c r="O1242" i="1"/>
  <c r="N1243" i="1"/>
  <c r="M1244" i="1"/>
  <c r="L1245" i="1"/>
  <c r="P1245" i="1"/>
  <c r="O1246" i="1"/>
  <c r="N1247" i="1"/>
  <c r="M1248" i="1"/>
  <c r="L1249" i="1"/>
  <c r="P1249" i="1"/>
  <c r="O1250" i="1"/>
  <c r="N1251" i="1"/>
  <c r="M1252" i="1"/>
  <c r="L1253" i="1"/>
  <c r="P1253" i="1"/>
  <c r="O1254" i="1"/>
  <c r="N1255" i="1"/>
  <c r="M1256" i="1"/>
  <c r="L1257" i="1"/>
  <c r="P1257" i="1"/>
  <c r="O1258" i="1"/>
  <c r="N1259" i="1"/>
  <c r="M1260" i="1"/>
  <c r="L1261" i="1"/>
  <c r="P1261" i="1"/>
  <c r="O1262" i="1"/>
  <c r="N1263" i="1"/>
  <c r="M1264" i="1"/>
  <c r="L1265" i="1"/>
  <c r="P1265" i="1"/>
  <c r="O1266" i="1"/>
  <c r="N1267" i="1"/>
  <c r="M1268" i="1"/>
  <c r="L1269" i="1"/>
  <c r="P1269" i="1"/>
  <c r="O1270" i="1"/>
  <c r="N1271" i="1"/>
  <c r="M1272" i="1"/>
  <c r="L1273" i="1"/>
  <c r="P1273" i="1"/>
  <c r="O1274" i="1"/>
  <c r="N1275" i="1"/>
  <c r="M1276" i="1"/>
  <c r="L1277" i="1"/>
  <c r="P1277" i="1"/>
  <c r="O1278" i="1"/>
  <c r="N1279" i="1"/>
  <c r="M1280" i="1"/>
  <c r="L1281" i="1"/>
  <c r="P1281" i="1"/>
  <c r="O1282" i="1"/>
  <c r="N1283" i="1"/>
  <c r="M1284" i="1"/>
  <c r="L1285" i="1"/>
  <c r="P1285" i="1"/>
  <c r="O1286" i="1"/>
  <c r="N1287" i="1"/>
  <c r="M1288" i="1"/>
  <c r="L1289" i="1"/>
  <c r="P1289" i="1"/>
  <c r="O1290" i="1"/>
  <c r="N1291" i="1"/>
  <c r="M1292" i="1"/>
  <c r="L1293" i="1"/>
  <c r="P1293" i="1"/>
  <c r="O1294" i="1"/>
  <c r="N1295" i="1"/>
  <c r="M1296" i="1"/>
  <c r="L1297" i="1"/>
  <c r="P1297" i="1"/>
  <c r="O1298" i="1"/>
  <c r="N1299" i="1"/>
  <c r="M1300" i="1"/>
  <c r="L1301" i="1"/>
  <c r="P1301" i="1"/>
  <c r="O1302" i="1"/>
  <c r="N1303" i="1"/>
  <c r="M1304" i="1"/>
  <c r="L1305" i="1"/>
  <c r="P1305" i="1"/>
  <c r="O1306" i="1"/>
  <c r="O1239" i="1"/>
  <c r="N1240" i="1"/>
  <c r="M1241" i="1"/>
  <c r="L1242" i="1"/>
  <c r="P1242" i="1"/>
  <c r="O1243" i="1"/>
  <c r="N1244" i="1"/>
  <c r="M1245" i="1"/>
  <c r="L1246" i="1"/>
  <c r="P1246" i="1"/>
  <c r="O1247" i="1"/>
  <c r="N1248" i="1"/>
  <c r="M1249" i="1"/>
  <c r="L1250" i="1"/>
  <c r="P1250" i="1"/>
  <c r="O1251" i="1"/>
  <c r="N1252" i="1"/>
  <c r="M1253" i="1"/>
  <c r="L1254" i="1"/>
  <c r="P1254" i="1"/>
  <c r="O1255" i="1"/>
  <c r="N1256" i="1"/>
  <c r="M1257" i="1"/>
  <c r="L1258" i="1"/>
  <c r="P1258" i="1"/>
  <c r="O1259" i="1"/>
  <c r="N1260" i="1"/>
  <c r="M1261" i="1"/>
  <c r="L1262" i="1"/>
  <c r="P1262" i="1"/>
  <c r="O1263" i="1"/>
  <c r="N1264" i="1"/>
  <c r="M1265" i="1"/>
  <c r="L1266" i="1"/>
  <c r="P1266" i="1"/>
  <c r="O1267" i="1"/>
  <c r="N1268" i="1"/>
  <c r="M1269" i="1"/>
  <c r="L1270" i="1"/>
  <c r="P1270" i="1"/>
  <c r="O1271" i="1"/>
  <c r="N1272" i="1"/>
  <c r="M1273" i="1"/>
  <c r="L1274" i="1"/>
  <c r="P1274" i="1"/>
  <c r="O1275" i="1"/>
  <c r="N1276" i="1"/>
  <c r="M1277" i="1"/>
  <c r="L1278" i="1"/>
  <c r="P1278" i="1"/>
  <c r="O1279" i="1"/>
  <c r="N1280" i="1"/>
  <c r="M1281" i="1"/>
  <c r="L1282" i="1"/>
  <c r="P1282" i="1"/>
  <c r="O1283" i="1"/>
  <c r="N1284" i="1"/>
  <c r="M1285" i="1"/>
  <c r="L1286" i="1"/>
  <c r="P1286" i="1"/>
  <c r="O1287" i="1"/>
  <c r="N1288" i="1"/>
  <c r="M1289" i="1"/>
  <c r="L1290" i="1"/>
  <c r="P1290" i="1"/>
  <c r="O1291" i="1"/>
  <c r="N1292" i="1"/>
  <c r="M1293" i="1"/>
  <c r="L1294" i="1"/>
  <c r="P1294" i="1"/>
  <c r="O1295" i="1"/>
  <c r="N1296" i="1"/>
  <c r="M1297" i="1"/>
  <c r="L1298" i="1"/>
  <c r="P1298" i="1"/>
  <c r="O1299" i="1"/>
  <c r="N1300" i="1"/>
  <c r="M1301" i="1"/>
  <c r="L1302" i="1"/>
  <c r="P1302" i="1"/>
  <c r="O1303" i="1"/>
  <c r="N1304" i="1"/>
  <c r="M1305" i="1"/>
  <c r="L1306" i="1"/>
  <c r="P1306" i="1"/>
  <c r="P1303" i="1"/>
  <c r="N1306" i="1"/>
  <c r="O1307" i="1"/>
  <c r="N1308" i="1"/>
  <c r="M1309" i="1"/>
  <c r="L1310" i="1"/>
  <c r="P1310" i="1"/>
  <c r="O1311" i="1"/>
  <c r="N1312" i="1"/>
  <c r="M1313" i="1"/>
  <c r="L1314" i="1"/>
  <c r="P1314" i="1"/>
  <c r="O1315" i="1"/>
  <c r="N1316" i="1"/>
  <c r="M1317" i="1"/>
  <c r="L1318" i="1"/>
  <c r="P1318" i="1"/>
  <c r="O1319" i="1"/>
  <c r="N1320" i="1"/>
  <c r="M1321" i="1"/>
  <c r="L1322" i="1"/>
  <c r="P1322" i="1"/>
  <c r="O1323" i="1"/>
  <c r="N1324" i="1"/>
  <c r="M1325" i="1"/>
  <c r="L1326" i="1"/>
  <c r="P1326" i="1"/>
  <c r="O1327" i="1"/>
  <c r="N1328" i="1"/>
  <c r="M1329" i="1"/>
  <c r="L1330" i="1"/>
  <c r="P1330" i="1"/>
  <c r="O1331" i="1"/>
  <c r="N1332" i="1"/>
  <c r="M1333" i="1"/>
  <c r="L1334" i="1"/>
  <c r="P1334" i="1"/>
  <c r="O1335" i="1"/>
  <c r="N1336" i="1"/>
  <c r="M1337" i="1"/>
  <c r="L1338" i="1"/>
  <c r="P1338" i="1"/>
  <c r="O1339" i="1"/>
  <c r="N1340" i="1"/>
  <c r="M1341" i="1"/>
  <c r="L1342" i="1"/>
  <c r="P1342" i="1"/>
  <c r="O1343" i="1"/>
  <c r="M1308" i="1"/>
  <c r="O1310" i="1"/>
  <c r="L1313" i="1"/>
  <c r="O1314" i="1"/>
  <c r="L1317" i="1"/>
  <c r="N1319" i="1"/>
  <c r="P1321" i="1"/>
  <c r="M1324" i="1"/>
  <c r="O1326" i="1"/>
  <c r="L1329" i="1"/>
  <c r="N1331" i="1"/>
  <c r="L1333" i="1"/>
  <c r="N1335" i="1"/>
  <c r="P1337" i="1"/>
  <c r="M1340" i="1"/>
  <c r="O1342" i="1"/>
  <c r="O1304" i="1"/>
  <c r="L1307" i="1"/>
  <c r="P1307" i="1"/>
  <c r="O1308" i="1"/>
  <c r="N1309" i="1"/>
  <c r="M1310" i="1"/>
  <c r="L1311" i="1"/>
  <c r="P1311" i="1"/>
  <c r="O1312" i="1"/>
  <c r="N1313" i="1"/>
  <c r="M1314" i="1"/>
  <c r="L1315" i="1"/>
  <c r="P1315" i="1"/>
  <c r="O1316" i="1"/>
  <c r="N1317" i="1"/>
  <c r="M1318" i="1"/>
  <c r="L1319" i="1"/>
  <c r="P1319" i="1"/>
  <c r="O1320" i="1"/>
  <c r="N1321" i="1"/>
  <c r="M1322" i="1"/>
  <c r="L1323" i="1"/>
  <c r="P1323" i="1"/>
  <c r="O1324" i="1"/>
  <c r="N1325" i="1"/>
  <c r="M1326" i="1"/>
  <c r="L1327" i="1"/>
  <c r="P1327" i="1"/>
  <c r="O1328" i="1"/>
  <c r="N1329" i="1"/>
  <c r="M1330" i="1"/>
  <c r="L1331" i="1"/>
  <c r="P1331" i="1"/>
  <c r="O1332" i="1"/>
  <c r="N1333" i="1"/>
  <c r="M1334" i="1"/>
  <c r="L1335" i="1"/>
  <c r="P1335" i="1"/>
  <c r="O1336" i="1"/>
  <c r="N1337" i="1"/>
  <c r="M1338" i="1"/>
  <c r="L1339" i="1"/>
  <c r="P1339" i="1"/>
  <c r="O1340" i="1"/>
  <c r="N1341" i="1"/>
  <c r="M1342" i="1"/>
  <c r="L1343" i="1"/>
  <c r="P1343" i="1"/>
  <c r="N1307" i="1"/>
  <c r="P1309" i="1"/>
  <c r="M1312" i="1"/>
  <c r="N1315" i="1"/>
  <c r="P1317" i="1"/>
  <c r="M1320" i="1"/>
  <c r="O1322" i="1"/>
  <c r="P1325" i="1"/>
  <c r="M1328" i="1"/>
  <c r="O1330" i="1"/>
  <c r="P1333" i="1"/>
  <c r="M1336" i="1"/>
  <c r="O1338" i="1"/>
  <c r="L1341" i="1"/>
  <c r="N1343" i="1"/>
  <c r="N1305" i="1"/>
  <c r="M1307" i="1"/>
  <c r="L1308" i="1"/>
  <c r="P1308" i="1"/>
  <c r="O1309" i="1"/>
  <c r="N1310" i="1"/>
  <c r="M1311" i="1"/>
  <c r="L1312" i="1"/>
  <c r="P1312" i="1"/>
  <c r="O1313" i="1"/>
  <c r="N1314" i="1"/>
  <c r="M1315" i="1"/>
  <c r="L1316" i="1"/>
  <c r="P1316" i="1"/>
  <c r="O1317" i="1"/>
  <c r="N1318" i="1"/>
  <c r="M1319" i="1"/>
  <c r="L1320" i="1"/>
  <c r="P1320" i="1"/>
  <c r="O1321" i="1"/>
  <c r="N1322" i="1"/>
  <c r="M1323" i="1"/>
  <c r="L1324" i="1"/>
  <c r="P1324" i="1"/>
  <c r="O1325" i="1"/>
  <c r="N1326" i="1"/>
  <c r="M1327" i="1"/>
  <c r="L1328" i="1"/>
  <c r="P1328" i="1"/>
  <c r="O1329" i="1"/>
  <c r="N1330" i="1"/>
  <c r="M1331" i="1"/>
  <c r="L1332" i="1"/>
  <c r="P1332" i="1"/>
  <c r="O1333" i="1"/>
  <c r="N1334" i="1"/>
  <c r="M1335" i="1"/>
  <c r="L1336" i="1"/>
  <c r="P1336" i="1"/>
  <c r="O1337" i="1"/>
  <c r="N1338" i="1"/>
  <c r="M1339" i="1"/>
  <c r="L1340" i="1"/>
  <c r="P1340" i="1"/>
  <c r="O1341" i="1"/>
  <c r="N1342" i="1"/>
  <c r="M1343" i="1"/>
  <c r="M1306" i="1"/>
  <c r="L1309" i="1"/>
  <c r="N1311" i="1"/>
  <c r="P1313" i="1"/>
  <c r="M1316" i="1"/>
  <c r="O1318" i="1"/>
  <c r="L1321" i="1"/>
  <c r="N1323" i="1"/>
  <c r="L1325" i="1"/>
  <c r="N1327" i="1"/>
  <c r="P1329" i="1"/>
  <c r="M1332" i="1"/>
  <c r="O1334" i="1"/>
  <c r="L1337" i="1"/>
  <c r="N1339" i="1"/>
  <c r="P1341" i="1"/>
  <c r="P2187" i="1"/>
  <c r="L2187" i="1"/>
  <c r="M2186" i="1"/>
  <c r="O2185" i="1"/>
  <c r="M2184" i="1"/>
  <c r="O2183" i="1"/>
  <c r="M2182" i="1"/>
  <c r="O2181" i="1"/>
  <c r="M2180" i="1"/>
  <c r="O2179" i="1"/>
  <c r="M2178" i="1"/>
  <c r="O2177" i="1"/>
  <c r="M2176" i="1"/>
  <c r="L2176" i="1"/>
  <c r="O2187" i="1"/>
  <c r="P2186" i="1"/>
  <c r="L2186" i="1"/>
  <c r="N2185" i="1"/>
  <c r="P2184" i="1"/>
  <c r="L2184" i="1"/>
  <c r="N2183" i="1"/>
  <c r="P2182" i="1"/>
  <c r="L2182" i="1"/>
  <c r="N2181" i="1"/>
  <c r="P2180" i="1"/>
  <c r="L2180" i="1"/>
  <c r="N2179" i="1"/>
  <c r="P2178" i="1"/>
  <c r="L2178" i="1"/>
  <c r="N2177" i="1"/>
  <c r="P2176" i="1"/>
  <c r="N2187" i="1"/>
  <c r="O2186" i="1"/>
  <c r="M2185" i="1"/>
  <c r="O2184" i="1"/>
  <c r="M2183" i="1"/>
  <c r="O2182" i="1"/>
  <c r="M2181" i="1"/>
  <c r="O2180" i="1"/>
  <c r="M2179" i="1"/>
  <c r="O2178" i="1"/>
  <c r="M2177" i="1"/>
  <c r="O2176" i="1"/>
  <c r="M2187" i="1"/>
  <c r="N2186" i="1"/>
  <c r="P2185" i="1"/>
  <c r="L2185" i="1"/>
  <c r="N2184" i="1"/>
  <c r="P2183" i="1"/>
  <c r="L2183" i="1"/>
  <c r="N2182" i="1"/>
  <c r="P2181" i="1"/>
  <c r="L2181" i="1"/>
  <c r="N2180" i="1"/>
  <c r="P2179" i="1"/>
  <c r="L2179" i="1"/>
  <c r="N2178" i="1"/>
  <c r="P2177" i="1"/>
  <c r="L2177" i="1"/>
  <c r="N2176" i="1"/>
  <c r="O4636" i="1"/>
  <c r="P4635" i="1"/>
  <c r="L4635" i="1"/>
  <c r="M4634" i="1"/>
  <c r="N4633" i="1"/>
  <c r="O4632" i="1"/>
  <c r="P4631" i="1"/>
  <c r="L4631" i="1"/>
  <c r="M4630" i="1"/>
  <c r="N4629" i="1"/>
  <c r="O4628" i="1"/>
  <c r="P4627" i="1"/>
  <c r="L4627" i="1"/>
  <c r="M4626" i="1"/>
  <c r="N4625" i="1"/>
  <c r="O4624" i="1"/>
  <c r="P4623" i="1"/>
  <c r="L4623" i="1"/>
  <c r="M4622" i="1"/>
  <c r="N4621" i="1"/>
  <c r="O4620" i="1"/>
  <c r="P4619" i="1"/>
  <c r="L4619" i="1"/>
  <c r="M4618" i="1"/>
  <c r="N4617" i="1"/>
  <c r="O4616" i="1"/>
  <c r="P4615" i="1"/>
  <c r="L4615" i="1"/>
  <c r="M4614" i="1"/>
  <c r="N4613" i="1"/>
  <c r="O4612" i="1"/>
  <c r="P4611" i="1"/>
  <c r="L4611" i="1"/>
  <c r="M4610" i="1"/>
  <c r="N4609" i="1"/>
  <c r="O4608" i="1"/>
  <c r="P4607" i="1"/>
  <c r="L4607" i="1"/>
  <c r="M4606" i="1"/>
  <c r="N4605" i="1"/>
  <c r="O4604" i="1"/>
  <c r="P4603" i="1"/>
  <c r="L4603" i="1"/>
  <c r="M4602" i="1"/>
  <c r="N4601" i="1"/>
  <c r="O4600" i="1"/>
  <c r="P4599" i="1"/>
  <c r="L4599" i="1"/>
  <c r="M4598" i="1"/>
  <c r="N4597" i="1"/>
  <c r="O4596" i="1"/>
  <c r="P4595" i="1"/>
  <c r="L4595" i="1"/>
  <c r="M4594" i="1"/>
  <c r="N4593" i="1"/>
  <c r="O4592" i="1"/>
  <c r="P4591" i="1"/>
  <c r="L4591" i="1"/>
  <c r="M4590" i="1"/>
  <c r="N4589" i="1"/>
  <c r="O4588" i="1"/>
  <c r="P4587" i="1"/>
  <c r="L4587" i="1"/>
  <c r="M4586" i="1"/>
  <c r="N4585" i="1"/>
  <c r="O4584" i="1"/>
  <c r="P4583" i="1"/>
  <c r="L4583" i="1"/>
  <c r="M4582" i="1"/>
  <c r="N4581" i="1"/>
  <c r="O4580" i="1"/>
  <c r="P4579" i="1"/>
  <c r="L4579" i="1"/>
  <c r="M4578" i="1"/>
  <c r="N4577" i="1"/>
  <c r="O4576" i="1"/>
  <c r="P4575" i="1"/>
  <c r="L4575" i="1"/>
  <c r="M4574" i="1"/>
  <c r="N4573" i="1"/>
  <c r="O4572" i="1"/>
  <c r="P4571" i="1"/>
  <c r="L4571" i="1"/>
  <c r="M4570" i="1"/>
  <c r="N4569" i="1"/>
  <c r="O4568" i="1"/>
  <c r="P4567" i="1"/>
  <c r="L4567" i="1"/>
  <c r="M4566" i="1"/>
  <c r="N4565" i="1"/>
  <c r="O4564" i="1"/>
  <c r="P4563" i="1"/>
  <c r="L4563" i="1"/>
  <c r="M4562" i="1"/>
  <c r="N4561" i="1"/>
  <c r="O4560" i="1"/>
  <c r="P4559" i="1"/>
  <c r="L4559" i="1"/>
  <c r="M4558" i="1"/>
  <c r="N4557" i="1"/>
  <c r="O4556" i="1"/>
  <c r="P4555" i="1"/>
  <c r="L4555" i="1"/>
  <c r="M4554" i="1"/>
  <c r="N4553" i="1"/>
  <c r="O4552" i="1"/>
  <c r="P4551" i="1"/>
  <c r="L4551" i="1"/>
  <c r="M4550" i="1"/>
  <c r="N4549" i="1"/>
  <c r="O4548" i="1"/>
  <c r="P4547" i="1"/>
  <c r="L4547" i="1"/>
  <c r="M4546" i="1"/>
  <c r="N4545" i="1"/>
  <c r="O4544" i="1"/>
  <c r="P4543" i="1"/>
  <c r="L4543" i="1"/>
  <c r="M4542" i="1"/>
  <c r="N4541" i="1"/>
  <c r="O4540" i="1"/>
  <c r="P4539" i="1"/>
  <c r="L4539" i="1"/>
  <c r="M4538" i="1"/>
  <c r="N4537" i="1"/>
  <c r="O4536" i="1"/>
  <c r="P4535" i="1"/>
  <c r="L4535" i="1"/>
  <c r="M4534" i="1"/>
  <c r="N4533" i="1"/>
  <c r="O4532" i="1"/>
  <c r="P4531" i="1"/>
  <c r="L4531" i="1"/>
  <c r="M4530" i="1"/>
  <c r="N4529" i="1"/>
  <c r="O4528" i="1"/>
  <c r="P4527" i="1"/>
  <c r="L4527" i="1"/>
  <c r="M4526" i="1"/>
  <c r="N4525" i="1"/>
  <c r="O4524" i="1"/>
  <c r="P4523" i="1"/>
  <c r="L4523" i="1"/>
  <c r="M4522" i="1"/>
  <c r="N4521" i="1"/>
  <c r="O4520" i="1"/>
  <c r="P4519" i="1"/>
  <c r="L4519" i="1"/>
  <c r="M4518" i="1"/>
  <c r="N4517" i="1"/>
  <c r="O4516" i="1"/>
  <c r="P4515" i="1"/>
  <c r="L4515" i="1"/>
  <c r="M4514" i="1"/>
  <c r="N4513" i="1"/>
  <c r="O4512" i="1"/>
  <c r="P4511" i="1"/>
  <c r="L4511" i="1"/>
  <c r="M4510" i="1"/>
  <c r="N4509" i="1"/>
  <c r="O4508" i="1"/>
  <c r="P4507" i="1"/>
  <c r="L4507" i="1"/>
  <c r="M4506" i="1"/>
  <c r="N4505" i="1"/>
  <c r="O4504" i="1"/>
  <c r="P4503" i="1"/>
  <c r="L4503" i="1"/>
  <c r="M4502" i="1"/>
  <c r="N4501" i="1"/>
  <c r="O4500" i="1"/>
  <c r="P4499" i="1"/>
  <c r="L4499" i="1"/>
  <c r="M4498" i="1"/>
  <c r="N4497" i="1"/>
  <c r="O4496" i="1"/>
  <c r="P4495" i="1"/>
  <c r="L4495" i="1"/>
  <c r="M4494" i="1"/>
  <c r="N4493" i="1"/>
  <c r="O4492" i="1"/>
  <c r="P4491" i="1"/>
  <c r="L4491" i="1"/>
  <c r="M4490" i="1"/>
  <c r="N4489" i="1"/>
  <c r="O4488" i="1"/>
  <c r="P4487" i="1"/>
  <c r="L4487" i="1"/>
  <c r="M4486" i="1"/>
  <c r="N4485" i="1"/>
  <c r="O4484" i="1"/>
  <c r="P4483" i="1"/>
  <c r="L4483" i="1"/>
  <c r="M4482" i="1"/>
  <c r="N4481" i="1"/>
  <c r="O4480" i="1"/>
  <c r="P4479" i="1"/>
  <c r="L4479" i="1"/>
  <c r="M4478" i="1"/>
  <c r="N4477" i="1"/>
  <c r="O4476" i="1"/>
  <c r="P4475" i="1"/>
  <c r="L4475" i="1"/>
  <c r="M4474" i="1"/>
  <c r="N4473" i="1"/>
  <c r="O4472" i="1"/>
  <c r="P4471" i="1"/>
  <c r="L4471" i="1"/>
  <c r="M4470" i="1"/>
  <c r="N4469" i="1"/>
  <c r="O4468" i="1"/>
  <c r="P4467" i="1"/>
  <c r="L4467" i="1"/>
  <c r="M4466" i="1"/>
  <c r="N4465" i="1"/>
  <c r="O4464" i="1"/>
  <c r="P4463" i="1"/>
  <c r="L4463" i="1"/>
  <c r="M4462" i="1"/>
  <c r="N4461" i="1"/>
  <c r="O4460" i="1"/>
  <c r="P4459" i="1"/>
  <c r="L4459" i="1"/>
  <c r="M4458" i="1"/>
  <c r="N4457" i="1"/>
  <c r="O4456" i="1"/>
  <c r="P4455" i="1"/>
  <c r="L4455" i="1"/>
  <c r="M4454" i="1"/>
  <c r="N4453" i="1"/>
  <c r="O4452" i="1"/>
  <c r="P4451" i="1"/>
  <c r="L4451" i="1"/>
  <c r="M4450" i="1"/>
  <c r="N4449" i="1"/>
  <c r="O4448" i="1"/>
  <c r="P4447" i="1"/>
  <c r="L4447" i="1"/>
  <c r="M4446" i="1"/>
  <c r="N4445" i="1"/>
  <c r="O4444" i="1"/>
  <c r="P4443" i="1"/>
  <c r="L4443" i="1"/>
  <c r="M4442" i="1"/>
  <c r="N4441" i="1"/>
  <c r="O4440" i="1"/>
  <c r="P4439" i="1"/>
  <c r="L4439" i="1"/>
  <c r="M4438" i="1"/>
  <c r="N4437" i="1"/>
  <c r="O4436" i="1"/>
  <c r="P4435" i="1"/>
  <c r="L4435" i="1"/>
  <c r="M4434" i="1"/>
  <c r="N4433" i="1"/>
  <c r="O4432" i="1"/>
  <c r="P4431" i="1"/>
  <c r="L4431" i="1"/>
  <c r="M4430" i="1"/>
  <c r="N4429" i="1"/>
  <c r="O4428" i="1"/>
  <c r="P4427" i="1"/>
  <c r="L4427" i="1"/>
  <c r="M4426" i="1"/>
  <c r="N4425" i="1"/>
  <c r="O4424" i="1"/>
  <c r="P4423" i="1"/>
  <c r="L4423" i="1"/>
  <c r="M4422" i="1"/>
  <c r="N4421" i="1"/>
  <c r="O4420" i="1"/>
  <c r="P4419" i="1"/>
  <c r="L4419" i="1"/>
  <c r="M4418" i="1"/>
  <c r="N4417" i="1"/>
  <c r="O4416" i="1"/>
  <c r="P4415" i="1"/>
  <c r="L4415" i="1"/>
  <c r="M4414" i="1"/>
  <c r="N4413" i="1"/>
  <c r="O4412" i="1"/>
  <c r="P4411" i="1"/>
  <c r="L4411" i="1"/>
  <c r="M4410" i="1"/>
  <c r="N4409" i="1"/>
  <c r="O4408" i="1"/>
  <c r="P4407" i="1"/>
  <c r="L4407" i="1"/>
  <c r="M4406" i="1"/>
  <c r="N4405" i="1"/>
  <c r="O4404" i="1"/>
  <c r="P4403" i="1"/>
  <c r="L4403" i="1"/>
  <c r="M4402" i="1"/>
  <c r="N4401" i="1"/>
  <c r="O4400" i="1"/>
  <c r="P4399" i="1"/>
  <c r="L4399" i="1"/>
  <c r="M4398" i="1"/>
  <c r="N4397" i="1"/>
  <c r="O4396" i="1"/>
  <c r="P4395" i="1"/>
  <c r="L4395" i="1"/>
  <c r="M4394" i="1"/>
  <c r="N4393" i="1"/>
  <c r="O4392" i="1"/>
  <c r="P4391" i="1"/>
  <c r="L4391" i="1"/>
  <c r="M4390" i="1"/>
  <c r="N4389" i="1"/>
  <c r="O4388" i="1"/>
  <c r="P4387" i="1"/>
  <c r="L4387" i="1"/>
  <c r="M4386" i="1"/>
  <c r="N4385" i="1"/>
  <c r="O4384" i="1"/>
  <c r="P4383" i="1"/>
  <c r="L4383" i="1"/>
  <c r="M4382" i="1"/>
  <c r="N4381" i="1"/>
  <c r="O4380" i="1"/>
  <c r="P4379" i="1"/>
  <c r="L4379" i="1"/>
  <c r="M4378" i="1"/>
  <c r="N4377" i="1"/>
  <c r="O4376" i="1"/>
  <c r="P4375" i="1"/>
  <c r="L4375" i="1"/>
  <c r="M4374" i="1"/>
  <c r="N4373" i="1"/>
  <c r="O4372" i="1"/>
  <c r="P4371" i="1"/>
  <c r="L4371" i="1"/>
  <c r="M4370" i="1"/>
  <c r="N4369" i="1"/>
  <c r="O4368" i="1"/>
  <c r="P4367" i="1"/>
  <c r="L4367" i="1"/>
  <c r="M4366" i="1"/>
  <c r="N4365" i="1"/>
  <c r="O4364" i="1"/>
  <c r="P4363" i="1"/>
  <c r="L4363" i="1"/>
  <c r="M4362" i="1"/>
  <c r="N4361" i="1"/>
  <c r="O4360" i="1"/>
  <c r="P4359" i="1"/>
  <c r="L4359" i="1"/>
  <c r="M4358" i="1"/>
  <c r="N4357" i="1"/>
  <c r="O4356" i="1"/>
  <c r="P4355" i="1"/>
  <c r="L4355" i="1"/>
  <c r="M4354" i="1"/>
  <c r="N4353" i="1"/>
  <c r="O4352" i="1"/>
  <c r="P4351" i="1"/>
  <c r="L4351" i="1"/>
  <c r="M4350" i="1"/>
  <c r="N4349" i="1"/>
  <c r="O4348" i="1"/>
  <c r="P4347" i="1"/>
  <c r="L4347" i="1"/>
  <c r="M4346" i="1"/>
  <c r="N4345" i="1"/>
  <c r="O4344" i="1"/>
  <c r="P4343" i="1"/>
  <c r="L4343" i="1"/>
  <c r="M4342" i="1"/>
  <c r="N4341" i="1"/>
  <c r="O4340" i="1"/>
  <c r="P4339" i="1"/>
  <c r="L4339" i="1"/>
  <c r="M4338" i="1"/>
  <c r="N4337" i="1"/>
  <c r="O4336" i="1"/>
  <c r="P4335" i="1"/>
  <c r="L4335" i="1"/>
  <c r="M4334" i="1"/>
  <c r="N4333" i="1"/>
  <c r="O4332" i="1"/>
  <c r="P4331" i="1"/>
  <c r="L4331" i="1"/>
  <c r="M4330" i="1"/>
  <c r="N4329" i="1"/>
  <c r="O4328" i="1"/>
  <c r="P4327" i="1"/>
  <c r="L4327" i="1"/>
  <c r="M4326" i="1"/>
  <c r="N4325" i="1"/>
  <c r="O4324" i="1"/>
  <c r="P4323" i="1"/>
  <c r="L4323" i="1"/>
  <c r="M4322" i="1"/>
  <c r="N4321" i="1"/>
  <c r="O4320" i="1"/>
  <c r="P4319" i="1"/>
  <c r="L4319" i="1"/>
  <c r="M4318" i="1"/>
  <c r="N4317" i="1"/>
  <c r="O4316" i="1"/>
  <c r="P4315" i="1"/>
  <c r="L4315" i="1"/>
  <c r="M4314" i="1"/>
  <c r="N4313" i="1"/>
  <c r="O4312" i="1"/>
  <c r="P4311" i="1"/>
  <c r="L4311" i="1"/>
  <c r="M4310" i="1"/>
  <c r="N4309" i="1"/>
  <c r="O4308" i="1"/>
  <c r="P4307" i="1"/>
  <c r="L4307" i="1"/>
  <c r="M4306" i="1"/>
  <c r="N4305" i="1"/>
  <c r="O4304" i="1"/>
  <c r="P4303" i="1"/>
  <c r="L4303" i="1"/>
  <c r="M4302" i="1"/>
  <c r="N4301" i="1"/>
  <c r="O4300" i="1"/>
  <c r="P4299" i="1"/>
  <c r="L4299" i="1"/>
  <c r="M4298" i="1"/>
  <c r="N4297" i="1"/>
  <c r="O4296" i="1"/>
  <c r="P4295" i="1"/>
  <c r="L4295" i="1"/>
  <c r="M4294" i="1"/>
  <c r="N4293" i="1"/>
  <c r="O4292" i="1"/>
  <c r="P4291" i="1"/>
  <c r="L4291" i="1"/>
  <c r="M4290" i="1"/>
  <c r="N4289" i="1"/>
  <c r="O4288" i="1"/>
  <c r="P4287" i="1"/>
  <c r="L4287" i="1"/>
  <c r="M4286" i="1"/>
  <c r="N4285" i="1"/>
  <c r="O4284" i="1"/>
  <c r="P4283" i="1"/>
  <c r="L4283" i="1"/>
  <c r="M4282" i="1"/>
  <c r="N4281" i="1"/>
  <c r="O4280" i="1"/>
  <c r="P4279" i="1"/>
  <c r="L4279" i="1"/>
  <c r="M4278" i="1"/>
  <c r="N4277" i="1"/>
  <c r="O4276" i="1"/>
  <c r="P4275" i="1"/>
  <c r="L4275" i="1"/>
  <c r="M4274" i="1"/>
  <c r="N4273" i="1"/>
  <c r="O4272" i="1"/>
  <c r="P4271" i="1"/>
  <c r="L4271" i="1"/>
  <c r="M4270" i="1"/>
  <c r="N4269" i="1"/>
  <c r="O4268" i="1"/>
  <c r="P4267" i="1"/>
  <c r="L4267" i="1"/>
  <c r="M4266" i="1"/>
  <c r="N4265" i="1"/>
  <c r="O4264" i="1"/>
  <c r="P4263" i="1"/>
  <c r="L4263" i="1"/>
  <c r="M4262" i="1"/>
  <c r="N4261" i="1"/>
  <c r="O4260" i="1"/>
  <c r="P4259" i="1"/>
  <c r="L4259" i="1"/>
  <c r="M4258" i="1"/>
  <c r="N4257" i="1"/>
  <c r="O4256" i="1"/>
  <c r="P4255" i="1"/>
  <c r="L4255" i="1"/>
  <c r="M4254" i="1"/>
  <c r="N4253" i="1"/>
  <c r="O4252" i="1"/>
  <c r="P4251" i="1"/>
  <c r="L4251" i="1"/>
  <c r="M4250" i="1"/>
  <c r="N4249" i="1"/>
  <c r="O4248" i="1"/>
  <c r="P4247" i="1"/>
  <c r="L4247" i="1"/>
  <c r="M4246" i="1"/>
  <c r="N4245" i="1"/>
  <c r="O4244" i="1"/>
  <c r="P4243" i="1"/>
  <c r="L4243" i="1"/>
  <c r="M4242" i="1"/>
  <c r="N4241" i="1"/>
  <c r="O4240" i="1"/>
  <c r="P4239" i="1"/>
  <c r="L4239" i="1"/>
  <c r="M4238" i="1"/>
  <c r="N4237" i="1"/>
  <c r="O4236" i="1"/>
  <c r="P4235" i="1"/>
  <c r="L4235" i="1"/>
  <c r="M4234" i="1"/>
  <c r="N4233" i="1"/>
  <c r="O4232" i="1"/>
  <c r="P4231" i="1"/>
  <c r="L4231" i="1"/>
  <c r="M4230" i="1"/>
  <c r="N4229" i="1"/>
  <c r="O4228" i="1"/>
  <c r="P4227" i="1"/>
  <c r="L4227" i="1"/>
  <c r="M4226" i="1"/>
  <c r="N4225" i="1"/>
  <c r="O4224" i="1"/>
  <c r="P4223" i="1"/>
  <c r="L4223" i="1"/>
  <c r="M4222" i="1"/>
  <c r="N4221" i="1"/>
  <c r="O4220" i="1"/>
  <c r="P4219" i="1"/>
  <c r="L4219" i="1"/>
  <c r="M4218" i="1"/>
  <c r="N4217" i="1"/>
  <c r="O4216" i="1"/>
  <c r="P4215" i="1"/>
  <c r="L4215" i="1"/>
  <c r="M4214" i="1"/>
  <c r="N4213" i="1"/>
  <c r="O4212" i="1"/>
  <c r="P4211" i="1"/>
  <c r="L4211" i="1"/>
  <c r="M4210" i="1"/>
  <c r="N4209" i="1"/>
  <c r="O4208" i="1"/>
  <c r="P4207" i="1"/>
  <c r="L4207" i="1"/>
  <c r="M4206" i="1"/>
  <c r="N4205" i="1"/>
  <c r="O4204" i="1"/>
  <c r="P4203" i="1"/>
  <c r="L4203" i="1"/>
  <c r="M4202" i="1"/>
  <c r="N4201" i="1"/>
  <c r="O4200" i="1"/>
  <c r="P4199" i="1"/>
  <c r="L4199" i="1"/>
  <c r="M4198" i="1"/>
  <c r="N4197" i="1"/>
  <c r="O4196" i="1"/>
  <c r="P4195" i="1"/>
  <c r="L4195" i="1"/>
  <c r="M4194" i="1"/>
  <c r="N4193" i="1"/>
  <c r="O4192" i="1"/>
  <c r="P4191" i="1"/>
  <c r="L4191" i="1"/>
  <c r="M4190" i="1"/>
  <c r="N4189" i="1"/>
  <c r="O4188" i="1"/>
  <c r="P4187" i="1"/>
  <c r="L4187" i="1"/>
  <c r="M4186" i="1"/>
  <c r="N4185" i="1"/>
  <c r="O4184" i="1"/>
  <c r="P4183" i="1"/>
  <c r="L4183" i="1"/>
  <c r="M4182" i="1"/>
  <c r="N4181" i="1"/>
  <c r="O4180" i="1"/>
  <c r="P4179" i="1"/>
  <c r="L4179" i="1"/>
  <c r="M4178" i="1"/>
  <c r="N4177" i="1"/>
  <c r="O4176" i="1"/>
  <c r="P4175" i="1"/>
  <c r="L4175" i="1"/>
  <c r="M4174" i="1"/>
  <c r="N4173" i="1"/>
  <c r="O4172" i="1"/>
  <c r="P4171" i="1"/>
  <c r="L4171" i="1"/>
  <c r="M4170" i="1"/>
  <c r="N4169" i="1"/>
  <c r="O4168" i="1"/>
  <c r="P4167" i="1"/>
  <c r="L4167" i="1"/>
  <c r="M4166" i="1"/>
  <c r="N4165" i="1"/>
  <c r="O4164" i="1"/>
  <c r="P4163" i="1"/>
  <c r="L4163" i="1"/>
  <c r="M4162" i="1"/>
  <c r="N4161" i="1"/>
  <c r="O4160" i="1"/>
  <c r="P4159" i="1"/>
  <c r="L4159" i="1"/>
  <c r="M4158" i="1"/>
  <c r="N4157" i="1"/>
  <c r="O4156" i="1"/>
  <c r="P4155" i="1"/>
  <c r="L4155" i="1"/>
  <c r="M4154" i="1"/>
  <c r="N4153" i="1"/>
  <c r="O4152" i="1"/>
  <c r="P4151" i="1"/>
  <c r="L4151" i="1"/>
  <c r="M4150" i="1"/>
  <c r="N4149" i="1"/>
  <c r="O4148" i="1"/>
  <c r="P4147" i="1"/>
  <c r="L4147" i="1"/>
  <c r="M4146" i="1"/>
  <c r="N4145" i="1"/>
  <c r="O4144" i="1"/>
  <c r="P4143" i="1"/>
  <c r="L4143" i="1"/>
  <c r="M4142" i="1"/>
  <c r="N4141" i="1"/>
  <c r="O4140" i="1"/>
  <c r="P4139" i="1"/>
  <c r="L4139" i="1"/>
  <c r="M4138" i="1"/>
  <c r="N4137" i="1"/>
  <c r="O4136" i="1"/>
  <c r="P4135" i="1"/>
  <c r="L4135" i="1"/>
  <c r="M4134" i="1"/>
  <c r="N4133" i="1"/>
  <c r="O4132" i="1"/>
  <c r="N4636" i="1"/>
  <c r="O4635" i="1"/>
  <c r="P4634" i="1"/>
  <c r="L4634" i="1"/>
  <c r="M4633" i="1"/>
  <c r="N4632" i="1"/>
  <c r="O4631" i="1"/>
  <c r="P4630" i="1"/>
  <c r="L4630" i="1"/>
  <c r="M4629" i="1"/>
  <c r="N4628" i="1"/>
  <c r="O4627" i="1"/>
  <c r="P4626" i="1"/>
  <c r="L4626" i="1"/>
  <c r="M4625" i="1"/>
  <c r="N4624" i="1"/>
  <c r="O4623" i="1"/>
  <c r="P4622" i="1"/>
  <c r="L4622" i="1"/>
  <c r="M4621" i="1"/>
  <c r="N4620" i="1"/>
  <c r="O4619" i="1"/>
  <c r="P4618" i="1"/>
  <c r="L4618" i="1"/>
  <c r="M4617" i="1"/>
  <c r="N4616" i="1"/>
  <c r="O4615" i="1"/>
  <c r="P4614" i="1"/>
  <c r="L4614" i="1"/>
  <c r="M4613" i="1"/>
  <c r="N4612" i="1"/>
  <c r="O4611" i="1"/>
  <c r="P4610" i="1"/>
  <c r="L4610" i="1"/>
  <c r="M4609" i="1"/>
  <c r="N4608" i="1"/>
  <c r="O4607" i="1"/>
  <c r="P4606" i="1"/>
  <c r="L4606" i="1"/>
  <c r="M4605" i="1"/>
  <c r="N4604" i="1"/>
  <c r="O4603" i="1"/>
  <c r="P4602" i="1"/>
  <c r="L4602" i="1"/>
  <c r="M4601" i="1"/>
  <c r="N4600" i="1"/>
  <c r="O4599" i="1"/>
  <c r="P4598" i="1"/>
  <c r="L4598" i="1"/>
  <c r="M4597" i="1"/>
  <c r="N4596" i="1"/>
  <c r="O4595" i="1"/>
  <c r="P4594" i="1"/>
  <c r="L4594" i="1"/>
  <c r="M4593" i="1"/>
  <c r="N4592" i="1"/>
  <c r="O4591" i="1"/>
  <c r="P4590" i="1"/>
  <c r="L4590" i="1"/>
  <c r="M4589" i="1"/>
  <c r="N4588" i="1"/>
  <c r="O4587" i="1"/>
  <c r="P4586" i="1"/>
  <c r="L4586" i="1"/>
  <c r="M4585" i="1"/>
  <c r="N4584" i="1"/>
  <c r="O4583" i="1"/>
  <c r="P4582" i="1"/>
  <c r="L4582" i="1"/>
  <c r="M4581" i="1"/>
  <c r="N4580" i="1"/>
  <c r="O4579" i="1"/>
  <c r="P4578" i="1"/>
  <c r="L4578" i="1"/>
  <c r="M4577" i="1"/>
  <c r="N4576" i="1"/>
  <c r="O4575" i="1"/>
  <c r="P4574" i="1"/>
  <c r="L4574" i="1"/>
  <c r="M4573" i="1"/>
  <c r="N4572" i="1"/>
  <c r="O4571" i="1"/>
  <c r="P4570" i="1"/>
  <c r="L4570" i="1"/>
  <c r="M4569" i="1"/>
  <c r="N4568" i="1"/>
  <c r="O4567" i="1"/>
  <c r="P4566" i="1"/>
  <c r="L4566" i="1"/>
  <c r="M4565" i="1"/>
  <c r="N4564" i="1"/>
  <c r="O4563" i="1"/>
  <c r="P4562" i="1"/>
  <c r="L4562" i="1"/>
  <c r="M4561" i="1"/>
  <c r="N4560" i="1"/>
  <c r="O4559" i="1"/>
  <c r="P4558" i="1"/>
  <c r="L4558" i="1"/>
  <c r="M4557" i="1"/>
  <c r="N4556" i="1"/>
  <c r="O4555" i="1"/>
  <c r="P4554" i="1"/>
  <c r="L4554" i="1"/>
  <c r="M4553" i="1"/>
  <c r="N4552" i="1"/>
  <c r="O4551" i="1"/>
  <c r="P4550" i="1"/>
  <c r="L4550" i="1"/>
  <c r="M4549" i="1"/>
  <c r="N4548" i="1"/>
  <c r="O4547" i="1"/>
  <c r="P4546" i="1"/>
  <c r="L4546" i="1"/>
  <c r="M4545" i="1"/>
  <c r="N4544" i="1"/>
  <c r="O4543" i="1"/>
  <c r="P4542" i="1"/>
  <c r="L4542" i="1"/>
  <c r="M4541" i="1"/>
  <c r="N4540" i="1"/>
  <c r="O4539" i="1"/>
  <c r="P4538" i="1"/>
  <c r="L4538" i="1"/>
  <c r="M4537" i="1"/>
  <c r="N4536" i="1"/>
  <c r="O4535" i="1"/>
  <c r="P4534" i="1"/>
  <c r="L4534" i="1"/>
  <c r="M4533" i="1"/>
  <c r="N4532" i="1"/>
  <c r="O4531" i="1"/>
  <c r="P4530" i="1"/>
  <c r="L4530" i="1"/>
  <c r="M4529" i="1"/>
  <c r="N4528" i="1"/>
  <c r="O4527" i="1"/>
  <c r="P4526" i="1"/>
  <c r="L4526" i="1"/>
  <c r="M4525" i="1"/>
  <c r="N4524" i="1"/>
  <c r="O4523" i="1"/>
  <c r="P4522" i="1"/>
  <c r="L4522" i="1"/>
  <c r="M4521" i="1"/>
  <c r="N4520" i="1"/>
  <c r="O4519" i="1"/>
  <c r="P4518" i="1"/>
  <c r="L4518" i="1"/>
  <c r="M4517" i="1"/>
  <c r="N4516" i="1"/>
  <c r="O4515" i="1"/>
  <c r="P4514" i="1"/>
  <c r="L4514" i="1"/>
  <c r="M4513" i="1"/>
  <c r="N4512" i="1"/>
  <c r="O4511" i="1"/>
  <c r="P4510" i="1"/>
  <c r="L4510" i="1"/>
  <c r="M4509" i="1"/>
  <c r="N4508" i="1"/>
  <c r="O4507" i="1"/>
  <c r="P4506" i="1"/>
  <c r="L4506" i="1"/>
  <c r="M4505" i="1"/>
  <c r="N4504" i="1"/>
  <c r="O4503" i="1"/>
  <c r="P4502" i="1"/>
  <c r="L4502" i="1"/>
  <c r="M4501" i="1"/>
  <c r="N4500" i="1"/>
  <c r="O4499" i="1"/>
  <c r="P4498" i="1"/>
  <c r="L4498" i="1"/>
  <c r="M4497" i="1"/>
  <c r="N4496" i="1"/>
  <c r="O4495" i="1"/>
  <c r="P4494" i="1"/>
  <c r="L4494" i="1"/>
  <c r="M4493" i="1"/>
  <c r="N4492" i="1"/>
  <c r="O4491" i="1"/>
  <c r="P4490" i="1"/>
  <c r="L4490" i="1"/>
  <c r="M4489" i="1"/>
  <c r="N4488" i="1"/>
  <c r="O4487" i="1"/>
  <c r="P4486" i="1"/>
  <c r="L4486" i="1"/>
  <c r="M4485" i="1"/>
  <c r="N4484" i="1"/>
  <c r="O4483" i="1"/>
  <c r="P4482" i="1"/>
  <c r="L4482" i="1"/>
  <c r="M4481" i="1"/>
  <c r="N4480" i="1"/>
  <c r="O4479" i="1"/>
  <c r="P4478" i="1"/>
  <c r="L4478" i="1"/>
  <c r="M4477" i="1"/>
  <c r="N4476" i="1"/>
  <c r="O4475" i="1"/>
  <c r="P4474" i="1"/>
  <c r="L4474" i="1"/>
  <c r="M4473" i="1"/>
  <c r="N4472" i="1"/>
  <c r="O4471" i="1"/>
  <c r="P4470" i="1"/>
  <c r="L4470" i="1"/>
  <c r="M4469" i="1"/>
  <c r="N4468" i="1"/>
  <c r="O4467" i="1"/>
  <c r="P4466" i="1"/>
  <c r="L4466" i="1"/>
  <c r="M4465" i="1"/>
  <c r="N4464" i="1"/>
  <c r="O4463" i="1"/>
  <c r="P4462" i="1"/>
  <c r="L4462" i="1"/>
  <c r="M4461" i="1"/>
  <c r="N4460" i="1"/>
  <c r="O4459" i="1"/>
  <c r="P4458" i="1"/>
  <c r="L4458" i="1"/>
  <c r="M4457" i="1"/>
  <c r="N4456" i="1"/>
  <c r="O4455" i="1"/>
  <c r="P4454" i="1"/>
  <c r="L4454" i="1"/>
  <c r="M4453" i="1"/>
  <c r="N4452" i="1"/>
  <c r="O4451" i="1"/>
  <c r="P4450" i="1"/>
  <c r="L4450" i="1"/>
  <c r="M4449" i="1"/>
  <c r="N4448" i="1"/>
  <c r="O4447" i="1"/>
  <c r="P4446" i="1"/>
  <c r="L4446" i="1"/>
  <c r="M4445" i="1"/>
  <c r="N4444" i="1"/>
  <c r="O4443" i="1"/>
  <c r="P4442" i="1"/>
  <c r="L4442" i="1"/>
  <c r="M4441" i="1"/>
  <c r="N4440" i="1"/>
  <c r="O4439" i="1"/>
  <c r="P4438" i="1"/>
  <c r="L4438" i="1"/>
  <c r="M4437" i="1"/>
  <c r="N4436" i="1"/>
  <c r="O4435" i="1"/>
  <c r="P4434" i="1"/>
  <c r="L4434" i="1"/>
  <c r="M4433" i="1"/>
  <c r="N4432" i="1"/>
  <c r="O4431" i="1"/>
  <c r="P4430" i="1"/>
  <c r="L4430" i="1"/>
  <c r="M4429" i="1"/>
  <c r="N4428" i="1"/>
  <c r="O4427" i="1"/>
  <c r="P4426" i="1"/>
  <c r="L4426" i="1"/>
  <c r="M4425" i="1"/>
  <c r="N4424" i="1"/>
  <c r="O4423" i="1"/>
  <c r="P4422" i="1"/>
  <c r="L4422" i="1"/>
  <c r="M4421" i="1"/>
  <c r="N4420" i="1"/>
  <c r="O4419" i="1"/>
  <c r="P4418" i="1"/>
  <c r="L4418" i="1"/>
  <c r="M4417" i="1"/>
  <c r="N4416" i="1"/>
  <c r="O4415" i="1"/>
  <c r="P4414" i="1"/>
  <c r="L4414" i="1"/>
  <c r="M4413" i="1"/>
  <c r="N4412" i="1"/>
  <c r="O4411" i="1"/>
  <c r="P4410" i="1"/>
  <c r="L4410" i="1"/>
  <c r="M4409" i="1"/>
  <c r="N4408" i="1"/>
  <c r="O4407" i="1"/>
  <c r="P4406" i="1"/>
  <c r="L4406" i="1"/>
  <c r="M4405" i="1"/>
  <c r="N4404" i="1"/>
  <c r="O4403" i="1"/>
  <c r="P4402" i="1"/>
  <c r="L4402" i="1"/>
  <c r="M4401" i="1"/>
  <c r="N4400" i="1"/>
  <c r="O4399" i="1"/>
  <c r="P4398" i="1"/>
  <c r="L4398" i="1"/>
  <c r="M4397" i="1"/>
  <c r="N4396" i="1"/>
  <c r="O4395" i="1"/>
  <c r="P4394" i="1"/>
  <c r="L4394" i="1"/>
  <c r="M4393" i="1"/>
  <c r="N4392" i="1"/>
  <c r="O4391" i="1"/>
  <c r="P4390" i="1"/>
  <c r="L4390" i="1"/>
  <c r="M4389" i="1"/>
  <c r="N4388" i="1"/>
  <c r="O4387" i="1"/>
  <c r="P4386" i="1"/>
  <c r="L4386" i="1"/>
  <c r="M4385" i="1"/>
  <c r="N4384" i="1"/>
  <c r="O4383" i="1"/>
  <c r="P4382" i="1"/>
  <c r="L4382" i="1"/>
  <c r="M4381" i="1"/>
  <c r="N4380" i="1"/>
  <c r="O4379" i="1"/>
  <c r="P4378" i="1"/>
  <c r="L4378" i="1"/>
  <c r="M4377" i="1"/>
  <c r="N4376" i="1"/>
  <c r="O4375" i="1"/>
  <c r="P4374" i="1"/>
  <c r="L4374" i="1"/>
  <c r="M4373" i="1"/>
  <c r="N4372" i="1"/>
  <c r="O4371" i="1"/>
  <c r="P4370" i="1"/>
  <c r="L4370" i="1"/>
  <c r="M4369" i="1"/>
  <c r="N4368" i="1"/>
  <c r="O4367" i="1"/>
  <c r="P4366" i="1"/>
  <c r="L4366" i="1"/>
  <c r="M4365" i="1"/>
  <c r="N4364" i="1"/>
  <c r="O4363" i="1"/>
  <c r="P4362" i="1"/>
  <c r="L4362" i="1"/>
  <c r="M4361" i="1"/>
  <c r="N4360" i="1"/>
  <c r="O4359" i="1"/>
  <c r="P4358" i="1"/>
  <c r="L4358" i="1"/>
  <c r="M4357" i="1"/>
  <c r="N4356" i="1"/>
  <c r="O4355" i="1"/>
  <c r="P4354" i="1"/>
  <c r="L4354" i="1"/>
  <c r="M4353" i="1"/>
  <c r="N4352" i="1"/>
  <c r="O4351" i="1"/>
  <c r="P4350" i="1"/>
  <c r="L4350" i="1"/>
  <c r="M4349" i="1"/>
  <c r="N4348" i="1"/>
  <c r="O4347" i="1"/>
  <c r="P4346" i="1"/>
  <c r="L4346" i="1"/>
  <c r="M4345" i="1"/>
  <c r="N4344" i="1"/>
  <c r="O4343" i="1"/>
  <c r="P4342" i="1"/>
  <c r="L4342" i="1"/>
  <c r="M4341" i="1"/>
  <c r="N4340" i="1"/>
  <c r="O4339" i="1"/>
  <c r="P4338" i="1"/>
  <c r="L4338" i="1"/>
  <c r="M4337" i="1"/>
  <c r="N4336" i="1"/>
  <c r="O4335" i="1"/>
  <c r="P4334" i="1"/>
  <c r="L4334" i="1"/>
  <c r="M4333" i="1"/>
  <c r="N4332" i="1"/>
  <c r="O4331" i="1"/>
  <c r="P4330" i="1"/>
  <c r="L4330" i="1"/>
  <c r="M4329" i="1"/>
  <c r="N4328" i="1"/>
  <c r="O4327" i="1"/>
  <c r="P4326" i="1"/>
  <c r="L4326" i="1"/>
  <c r="M4325" i="1"/>
  <c r="N4324" i="1"/>
  <c r="O4323" i="1"/>
  <c r="P4322" i="1"/>
  <c r="L4322" i="1"/>
  <c r="M4321" i="1"/>
  <c r="N4320" i="1"/>
  <c r="O4319" i="1"/>
  <c r="P4318" i="1"/>
  <c r="L4318" i="1"/>
  <c r="M4317" i="1"/>
  <c r="N4316" i="1"/>
  <c r="O4315" i="1"/>
  <c r="P4314" i="1"/>
  <c r="L4314" i="1"/>
  <c r="M4313" i="1"/>
  <c r="N4312" i="1"/>
  <c r="O4311" i="1"/>
  <c r="P4310" i="1"/>
  <c r="L4310" i="1"/>
  <c r="M4309" i="1"/>
  <c r="N4308" i="1"/>
  <c r="O4307" i="1"/>
  <c r="P4306" i="1"/>
  <c r="L4306" i="1"/>
  <c r="M4305" i="1"/>
  <c r="N4304" i="1"/>
  <c r="O4303" i="1"/>
  <c r="P4302" i="1"/>
  <c r="L4302" i="1"/>
  <c r="M4301" i="1"/>
  <c r="N4300" i="1"/>
  <c r="O4299" i="1"/>
  <c r="P4298" i="1"/>
  <c r="L4298" i="1"/>
  <c r="M4297" i="1"/>
  <c r="N4296" i="1"/>
  <c r="O4295" i="1"/>
  <c r="P4294" i="1"/>
  <c r="L4294" i="1"/>
  <c r="M4293" i="1"/>
  <c r="N4292" i="1"/>
  <c r="O4291" i="1"/>
  <c r="P4290" i="1"/>
  <c r="L4290" i="1"/>
  <c r="M4289" i="1"/>
  <c r="N4288" i="1"/>
  <c r="O4287" i="1"/>
  <c r="P4286" i="1"/>
  <c r="L4286" i="1"/>
  <c r="M4285" i="1"/>
  <c r="N4284" i="1"/>
  <c r="O4283" i="1"/>
  <c r="P4282" i="1"/>
  <c r="L4282" i="1"/>
  <c r="M4281" i="1"/>
  <c r="N4280" i="1"/>
  <c r="O4279" i="1"/>
  <c r="P4278" i="1"/>
  <c r="L4278" i="1"/>
  <c r="M4277" i="1"/>
  <c r="N4276" i="1"/>
  <c r="O4275" i="1"/>
  <c r="P4274" i="1"/>
  <c r="L4274" i="1"/>
  <c r="M4273" i="1"/>
  <c r="N4272" i="1"/>
  <c r="O4271" i="1"/>
  <c r="P4270" i="1"/>
  <c r="L4270" i="1"/>
  <c r="M4269" i="1"/>
  <c r="N4268" i="1"/>
  <c r="O4267" i="1"/>
  <c r="P4266" i="1"/>
  <c r="L4266" i="1"/>
  <c r="M4265" i="1"/>
  <c r="N4264" i="1"/>
  <c r="O4263" i="1"/>
  <c r="P4262" i="1"/>
  <c r="L4262" i="1"/>
  <c r="M4261" i="1"/>
  <c r="N4260" i="1"/>
  <c r="O4259" i="1"/>
  <c r="P4258" i="1"/>
  <c r="L4258" i="1"/>
  <c r="M4257" i="1"/>
  <c r="N4256" i="1"/>
  <c r="O4255" i="1"/>
  <c r="P4254" i="1"/>
  <c r="L4254" i="1"/>
  <c r="M4253" i="1"/>
  <c r="N4252" i="1"/>
  <c r="O4251" i="1"/>
  <c r="P4250" i="1"/>
  <c r="L4250" i="1"/>
  <c r="M4249" i="1"/>
  <c r="N4248" i="1"/>
  <c r="O4247" i="1"/>
  <c r="P4246" i="1"/>
  <c r="L4246" i="1"/>
  <c r="M4245" i="1"/>
  <c r="N4244" i="1"/>
  <c r="O4243" i="1"/>
  <c r="P4242" i="1"/>
  <c r="L4242" i="1"/>
  <c r="M4241" i="1"/>
  <c r="N4240" i="1"/>
  <c r="O4239" i="1"/>
  <c r="P4238" i="1"/>
  <c r="L4238" i="1"/>
  <c r="M4237" i="1"/>
  <c r="N4236" i="1"/>
  <c r="O4235" i="1"/>
  <c r="P4234" i="1"/>
  <c r="L4234" i="1"/>
  <c r="M4233" i="1"/>
  <c r="N4232" i="1"/>
  <c r="O4231" i="1"/>
  <c r="P4230" i="1"/>
  <c r="L4230" i="1"/>
  <c r="M4229" i="1"/>
  <c r="N4228" i="1"/>
  <c r="O4227" i="1"/>
  <c r="P4226" i="1"/>
  <c r="L4226" i="1"/>
  <c r="M4225" i="1"/>
  <c r="N4224" i="1"/>
  <c r="O4223" i="1"/>
  <c r="P4222" i="1"/>
  <c r="L4222" i="1"/>
  <c r="M4221" i="1"/>
  <c r="N4220" i="1"/>
  <c r="O4219" i="1"/>
  <c r="P4218" i="1"/>
  <c r="L4218" i="1"/>
  <c r="M4217" i="1"/>
  <c r="N4216" i="1"/>
  <c r="O4215" i="1"/>
  <c r="P4214" i="1"/>
  <c r="L4214" i="1"/>
  <c r="M4213" i="1"/>
  <c r="N4212" i="1"/>
  <c r="O4211" i="1"/>
  <c r="P4210" i="1"/>
  <c r="L4210" i="1"/>
  <c r="M4209" i="1"/>
  <c r="N4208" i="1"/>
  <c r="O4207" i="1"/>
  <c r="P4206" i="1"/>
  <c r="L4206" i="1"/>
  <c r="M4205" i="1"/>
  <c r="N4204" i="1"/>
  <c r="O4203" i="1"/>
  <c r="P4202" i="1"/>
  <c r="L4202" i="1"/>
  <c r="M4201" i="1"/>
  <c r="N4200" i="1"/>
  <c r="O4199" i="1"/>
  <c r="P4198" i="1"/>
  <c r="L4198" i="1"/>
  <c r="M4197" i="1"/>
  <c r="N4196" i="1"/>
  <c r="O4195" i="1"/>
  <c r="P4194" i="1"/>
  <c r="L4194" i="1"/>
  <c r="M4193" i="1"/>
  <c r="N4192" i="1"/>
  <c r="O4191" i="1"/>
  <c r="P4190" i="1"/>
  <c r="L4190" i="1"/>
  <c r="M4189" i="1"/>
  <c r="N4188" i="1"/>
  <c r="O4187" i="1"/>
  <c r="P4186" i="1"/>
  <c r="L4186" i="1"/>
  <c r="M4185" i="1"/>
  <c r="N4184" i="1"/>
  <c r="O4183" i="1"/>
  <c r="P4182" i="1"/>
  <c r="L4182" i="1"/>
  <c r="M4181" i="1"/>
  <c r="N4180" i="1"/>
  <c r="O4179" i="1"/>
  <c r="P4178" i="1"/>
  <c r="L4178" i="1"/>
  <c r="M4177" i="1"/>
  <c r="N4176" i="1"/>
  <c r="O4175" i="1"/>
  <c r="P4174" i="1"/>
  <c r="L4174" i="1"/>
  <c r="M4173" i="1"/>
  <c r="N4172" i="1"/>
  <c r="O4171" i="1"/>
  <c r="P4170" i="1"/>
  <c r="L4170" i="1"/>
  <c r="M4169" i="1"/>
  <c r="N4168" i="1"/>
  <c r="O4167" i="1"/>
  <c r="P4166" i="1"/>
  <c r="L4166" i="1"/>
  <c r="M4165" i="1"/>
  <c r="N4164" i="1"/>
  <c r="O4163" i="1"/>
  <c r="P4162" i="1"/>
  <c r="L4162" i="1"/>
  <c r="M4161" i="1"/>
  <c r="N4160" i="1"/>
  <c r="O4159" i="1"/>
  <c r="P4158" i="1"/>
  <c r="L4158" i="1"/>
  <c r="M4157" i="1"/>
  <c r="N4156" i="1"/>
  <c r="O4155" i="1"/>
  <c r="P4154" i="1"/>
  <c r="L4154" i="1"/>
  <c r="M4153" i="1"/>
  <c r="N4152" i="1"/>
  <c r="O4151" i="1"/>
  <c r="P4150" i="1"/>
  <c r="L4150" i="1"/>
  <c r="M4149" i="1"/>
  <c r="N4148" i="1"/>
  <c r="O4147" i="1"/>
  <c r="P4146" i="1"/>
  <c r="L4146" i="1"/>
  <c r="M4145" i="1"/>
  <c r="N4144" i="1"/>
  <c r="O4143" i="1"/>
  <c r="P4142" i="1"/>
  <c r="L4142" i="1"/>
  <c r="M4141" i="1"/>
  <c r="N4140" i="1"/>
  <c r="O4139" i="1"/>
  <c r="P4138" i="1"/>
  <c r="L4138" i="1"/>
  <c r="M4137" i="1"/>
  <c r="N4136" i="1"/>
  <c r="O4135" i="1"/>
  <c r="P4134" i="1"/>
  <c r="L4134" i="1"/>
  <c r="M4133" i="1"/>
  <c r="N4132" i="1"/>
  <c r="M4636" i="1"/>
  <c r="N4635" i="1"/>
  <c r="O4634" i="1"/>
  <c r="P4633" i="1"/>
  <c r="L4633" i="1"/>
  <c r="M4632" i="1"/>
  <c r="N4631" i="1"/>
  <c r="O4630" i="1"/>
  <c r="P4629" i="1"/>
  <c r="L4629" i="1"/>
  <c r="M4628" i="1"/>
  <c r="N4627" i="1"/>
  <c r="O4626" i="1"/>
  <c r="P4625" i="1"/>
  <c r="L4625" i="1"/>
  <c r="M4624" i="1"/>
  <c r="N4623" i="1"/>
  <c r="O4622" i="1"/>
  <c r="P4621" i="1"/>
  <c r="L4621" i="1"/>
  <c r="M4620" i="1"/>
  <c r="N4619" i="1"/>
  <c r="O4618" i="1"/>
  <c r="P4617" i="1"/>
  <c r="L4617" i="1"/>
  <c r="M4616" i="1"/>
  <c r="N4615" i="1"/>
  <c r="O4614" i="1"/>
  <c r="P4613" i="1"/>
  <c r="L4613" i="1"/>
  <c r="M4612" i="1"/>
  <c r="N4611" i="1"/>
  <c r="O4610" i="1"/>
  <c r="P4609" i="1"/>
  <c r="L4609" i="1"/>
  <c r="M4608" i="1"/>
  <c r="N4607" i="1"/>
  <c r="O4606" i="1"/>
  <c r="P4605" i="1"/>
  <c r="L4605" i="1"/>
  <c r="M4604" i="1"/>
  <c r="N4603" i="1"/>
  <c r="O4602" i="1"/>
  <c r="P4601" i="1"/>
  <c r="L4601" i="1"/>
  <c r="M4600" i="1"/>
  <c r="N4599" i="1"/>
  <c r="O4598" i="1"/>
  <c r="P4597" i="1"/>
  <c r="L4597" i="1"/>
  <c r="M4596" i="1"/>
  <c r="N4595" i="1"/>
  <c r="O4594" i="1"/>
  <c r="P4593" i="1"/>
  <c r="L4593" i="1"/>
  <c r="M4592" i="1"/>
  <c r="N4591" i="1"/>
  <c r="O4590" i="1"/>
  <c r="P4589" i="1"/>
  <c r="L4589" i="1"/>
  <c r="M4588" i="1"/>
  <c r="N4587" i="1"/>
  <c r="O4586" i="1"/>
  <c r="P4585" i="1"/>
  <c r="L4585" i="1"/>
  <c r="M4584" i="1"/>
  <c r="N4583" i="1"/>
  <c r="O4582" i="1"/>
  <c r="P4581" i="1"/>
  <c r="L4581" i="1"/>
  <c r="M4580" i="1"/>
  <c r="N4579" i="1"/>
  <c r="O4578" i="1"/>
  <c r="P4577" i="1"/>
  <c r="L4577" i="1"/>
  <c r="M4576" i="1"/>
  <c r="N4575" i="1"/>
  <c r="O4574" i="1"/>
  <c r="P4573" i="1"/>
  <c r="L4573" i="1"/>
  <c r="M4572" i="1"/>
  <c r="N4571" i="1"/>
  <c r="O4570" i="1"/>
  <c r="P4569" i="1"/>
  <c r="L4569" i="1"/>
  <c r="M4568" i="1"/>
  <c r="N4567" i="1"/>
  <c r="O4566" i="1"/>
  <c r="P4565" i="1"/>
  <c r="L4565" i="1"/>
  <c r="M4564" i="1"/>
  <c r="N4563" i="1"/>
  <c r="O4562" i="1"/>
  <c r="P4561" i="1"/>
  <c r="L4561" i="1"/>
  <c r="M4560" i="1"/>
  <c r="N4559" i="1"/>
  <c r="O4558" i="1"/>
  <c r="P4557" i="1"/>
  <c r="L4557" i="1"/>
  <c r="M4556" i="1"/>
  <c r="N4555" i="1"/>
  <c r="O4554" i="1"/>
  <c r="P4553" i="1"/>
  <c r="L4553" i="1"/>
  <c r="M4552" i="1"/>
  <c r="N4551" i="1"/>
  <c r="O4550" i="1"/>
  <c r="P4549" i="1"/>
  <c r="L4549" i="1"/>
  <c r="M4548" i="1"/>
  <c r="N4547" i="1"/>
  <c r="O4546" i="1"/>
  <c r="P4545" i="1"/>
  <c r="L4545" i="1"/>
  <c r="M4544" i="1"/>
  <c r="N4543" i="1"/>
  <c r="O4542" i="1"/>
  <c r="P4541" i="1"/>
  <c r="L4541" i="1"/>
  <c r="M4540" i="1"/>
  <c r="N4539" i="1"/>
  <c r="O4538" i="1"/>
  <c r="P4537" i="1"/>
  <c r="L4537" i="1"/>
  <c r="M4536" i="1"/>
  <c r="N4535" i="1"/>
  <c r="O4534" i="1"/>
  <c r="P4533" i="1"/>
  <c r="L4533" i="1"/>
  <c r="M4532" i="1"/>
  <c r="N4531" i="1"/>
  <c r="O4530" i="1"/>
  <c r="P4529" i="1"/>
  <c r="L4529" i="1"/>
  <c r="M4528" i="1"/>
  <c r="N4527" i="1"/>
  <c r="O4526" i="1"/>
  <c r="P4525" i="1"/>
  <c r="L4525" i="1"/>
  <c r="M4524" i="1"/>
  <c r="N4523" i="1"/>
  <c r="O4522" i="1"/>
  <c r="P4521" i="1"/>
  <c r="L4521" i="1"/>
  <c r="M4520" i="1"/>
  <c r="N4519" i="1"/>
  <c r="O4518" i="1"/>
  <c r="P4517" i="1"/>
  <c r="L4517" i="1"/>
  <c r="M4516" i="1"/>
  <c r="N4515" i="1"/>
  <c r="O4514" i="1"/>
  <c r="P4513" i="1"/>
  <c r="L4513" i="1"/>
  <c r="M4512" i="1"/>
  <c r="N4511" i="1"/>
  <c r="O4510" i="1"/>
  <c r="P4509" i="1"/>
  <c r="L4509" i="1"/>
  <c r="M4508" i="1"/>
  <c r="N4507" i="1"/>
  <c r="O4506" i="1"/>
  <c r="P4505" i="1"/>
  <c r="L4505" i="1"/>
  <c r="M4504" i="1"/>
  <c r="N4503" i="1"/>
  <c r="O4502" i="1"/>
  <c r="P4501" i="1"/>
  <c r="L4501" i="1"/>
  <c r="M4500" i="1"/>
  <c r="N4499" i="1"/>
  <c r="O4498" i="1"/>
  <c r="P4497" i="1"/>
  <c r="L4497" i="1"/>
  <c r="M4496" i="1"/>
  <c r="N4495" i="1"/>
  <c r="O4494" i="1"/>
  <c r="P4493" i="1"/>
  <c r="L4493" i="1"/>
  <c r="M4492" i="1"/>
  <c r="N4491" i="1"/>
  <c r="O4490" i="1"/>
  <c r="P4489" i="1"/>
  <c r="L4489" i="1"/>
  <c r="M4488" i="1"/>
  <c r="N4487" i="1"/>
  <c r="O4486" i="1"/>
  <c r="P4485" i="1"/>
  <c r="L4485" i="1"/>
  <c r="M4484" i="1"/>
  <c r="N4483" i="1"/>
  <c r="O4482" i="1"/>
  <c r="P4481" i="1"/>
  <c r="L4481" i="1"/>
  <c r="M4480" i="1"/>
  <c r="N4479" i="1"/>
  <c r="O4478" i="1"/>
  <c r="P4477" i="1"/>
  <c r="L4477" i="1"/>
  <c r="M4476" i="1"/>
  <c r="N4475" i="1"/>
  <c r="O4474" i="1"/>
  <c r="P4473" i="1"/>
  <c r="L4473" i="1"/>
  <c r="M4472" i="1"/>
  <c r="N4471" i="1"/>
  <c r="O4470" i="1"/>
  <c r="P4469" i="1"/>
  <c r="L4469" i="1"/>
  <c r="M4468" i="1"/>
  <c r="N4467" i="1"/>
  <c r="O4466" i="1"/>
  <c r="P4465" i="1"/>
  <c r="L4465" i="1"/>
  <c r="M4464" i="1"/>
  <c r="N4463" i="1"/>
  <c r="O4462" i="1"/>
  <c r="P4461" i="1"/>
  <c r="L4461" i="1"/>
  <c r="M4460" i="1"/>
  <c r="N4459" i="1"/>
  <c r="O4458" i="1"/>
  <c r="P4457" i="1"/>
  <c r="L4457" i="1"/>
  <c r="M4456" i="1"/>
  <c r="N4455" i="1"/>
  <c r="O4454" i="1"/>
  <c r="P4453" i="1"/>
  <c r="L4453" i="1"/>
  <c r="M4452" i="1"/>
  <c r="N4451" i="1"/>
  <c r="O4450" i="1"/>
  <c r="P4449" i="1"/>
  <c r="L4449" i="1"/>
  <c r="M4448" i="1"/>
  <c r="N4447" i="1"/>
  <c r="O4446" i="1"/>
  <c r="P4445" i="1"/>
  <c r="L4445" i="1"/>
  <c r="M4444" i="1"/>
  <c r="N4443" i="1"/>
  <c r="O4442" i="1"/>
  <c r="P4441" i="1"/>
  <c r="L4441" i="1"/>
  <c r="M4440" i="1"/>
  <c r="N4439" i="1"/>
  <c r="O4438" i="1"/>
  <c r="P4437" i="1"/>
  <c r="L4437" i="1"/>
  <c r="M4436" i="1"/>
  <c r="N4435" i="1"/>
  <c r="O4434" i="1"/>
  <c r="P4433" i="1"/>
  <c r="L4433" i="1"/>
  <c r="M4432" i="1"/>
  <c r="N4431" i="1"/>
  <c r="O4430" i="1"/>
  <c r="P4429" i="1"/>
  <c r="L4429" i="1"/>
  <c r="M4428" i="1"/>
  <c r="N4427" i="1"/>
  <c r="O4426" i="1"/>
  <c r="P4425" i="1"/>
  <c r="L4425" i="1"/>
  <c r="M4424" i="1"/>
  <c r="N4423" i="1"/>
  <c r="O4422" i="1"/>
  <c r="P4421" i="1"/>
  <c r="L4421" i="1"/>
  <c r="M4420" i="1"/>
  <c r="N4419" i="1"/>
  <c r="O4418" i="1"/>
  <c r="P4417" i="1"/>
  <c r="L4417" i="1"/>
  <c r="M4416" i="1"/>
  <c r="N4415" i="1"/>
  <c r="O4414" i="1"/>
  <c r="P4413" i="1"/>
  <c r="L4413" i="1"/>
  <c r="M4412" i="1"/>
  <c r="N4411" i="1"/>
  <c r="O4410" i="1"/>
  <c r="P4409" i="1"/>
  <c r="L4409" i="1"/>
  <c r="M4408" i="1"/>
  <c r="N4407" i="1"/>
  <c r="O4406" i="1"/>
  <c r="P4405" i="1"/>
  <c r="L4405" i="1"/>
  <c r="M4404" i="1"/>
  <c r="N4403" i="1"/>
  <c r="O4402" i="1"/>
  <c r="P4401" i="1"/>
  <c r="L4401" i="1"/>
  <c r="M4400" i="1"/>
  <c r="N4399" i="1"/>
  <c r="O4398" i="1"/>
  <c r="P4397" i="1"/>
  <c r="L4397" i="1"/>
  <c r="M4396" i="1"/>
  <c r="N4395" i="1"/>
  <c r="O4394" i="1"/>
  <c r="P4393" i="1"/>
  <c r="L4393" i="1"/>
  <c r="M4392" i="1"/>
  <c r="N4391" i="1"/>
  <c r="O4390" i="1"/>
  <c r="P4389" i="1"/>
  <c r="L4389" i="1"/>
  <c r="M4388" i="1"/>
  <c r="N4387" i="1"/>
  <c r="O4386" i="1"/>
  <c r="P4385" i="1"/>
  <c r="L4385" i="1"/>
  <c r="M4384" i="1"/>
  <c r="N4383" i="1"/>
  <c r="O4382" i="1"/>
  <c r="P4381" i="1"/>
  <c r="L4381" i="1"/>
  <c r="M4380" i="1"/>
  <c r="N4379" i="1"/>
  <c r="O4378" i="1"/>
  <c r="P4377" i="1"/>
  <c r="L4377" i="1"/>
  <c r="M4376" i="1"/>
  <c r="N4375" i="1"/>
  <c r="O4374" i="1"/>
  <c r="P4373" i="1"/>
  <c r="L4373" i="1"/>
  <c r="M4372" i="1"/>
  <c r="N4371" i="1"/>
  <c r="O4370" i="1"/>
  <c r="P4369" i="1"/>
  <c r="L4369" i="1"/>
  <c r="M4368" i="1"/>
  <c r="N4367" i="1"/>
  <c r="O4366" i="1"/>
  <c r="P4365" i="1"/>
  <c r="L4365" i="1"/>
  <c r="M4364" i="1"/>
  <c r="N4363" i="1"/>
  <c r="O4362" i="1"/>
  <c r="P4361" i="1"/>
  <c r="L4361" i="1"/>
  <c r="M4360" i="1"/>
  <c r="N4359" i="1"/>
  <c r="O4358" i="1"/>
  <c r="P4357" i="1"/>
  <c r="L4357" i="1"/>
  <c r="M4356" i="1"/>
  <c r="N4355" i="1"/>
  <c r="O4354" i="1"/>
  <c r="P4353" i="1"/>
  <c r="L4353" i="1"/>
  <c r="M4352" i="1"/>
  <c r="N4351" i="1"/>
  <c r="O4350" i="1"/>
  <c r="P4349" i="1"/>
  <c r="L4349" i="1"/>
  <c r="M4348" i="1"/>
  <c r="N4347" i="1"/>
  <c r="O4346" i="1"/>
  <c r="P4345" i="1"/>
  <c r="L4345" i="1"/>
  <c r="M4344" i="1"/>
  <c r="N4343" i="1"/>
  <c r="O4342" i="1"/>
  <c r="P4341" i="1"/>
  <c r="L4341" i="1"/>
  <c r="M4340" i="1"/>
  <c r="N4339" i="1"/>
  <c r="O4338" i="1"/>
  <c r="P4337" i="1"/>
  <c r="L4337" i="1"/>
  <c r="M4336" i="1"/>
  <c r="N4335" i="1"/>
  <c r="O4334" i="1"/>
  <c r="P4333" i="1"/>
  <c r="L4333" i="1"/>
  <c r="M4332" i="1"/>
  <c r="N4331" i="1"/>
  <c r="O4330" i="1"/>
  <c r="P4329" i="1"/>
  <c r="L4329" i="1"/>
  <c r="M4328" i="1"/>
  <c r="N4327" i="1"/>
  <c r="O4326" i="1"/>
  <c r="P4325" i="1"/>
  <c r="L4325" i="1"/>
  <c r="M4324" i="1"/>
  <c r="N4323" i="1"/>
  <c r="O4322" i="1"/>
  <c r="P4321" i="1"/>
  <c r="L4321" i="1"/>
  <c r="M4320" i="1"/>
  <c r="N4319" i="1"/>
  <c r="O4318" i="1"/>
  <c r="P4317" i="1"/>
  <c r="L4317" i="1"/>
  <c r="M4316" i="1"/>
  <c r="N4315" i="1"/>
  <c r="O4314" i="1"/>
  <c r="P4313" i="1"/>
  <c r="L4313" i="1"/>
  <c r="M4312" i="1"/>
  <c r="N4311" i="1"/>
  <c r="O4310" i="1"/>
  <c r="P4309" i="1"/>
  <c r="L4309" i="1"/>
  <c r="M4308" i="1"/>
  <c r="N4307" i="1"/>
  <c r="O4306" i="1"/>
  <c r="P4305" i="1"/>
  <c r="L4305" i="1"/>
  <c r="M4304" i="1"/>
  <c r="N4303" i="1"/>
  <c r="O4302" i="1"/>
  <c r="P4301" i="1"/>
  <c r="L4301" i="1"/>
  <c r="M4300" i="1"/>
  <c r="N4299" i="1"/>
  <c r="O4298" i="1"/>
  <c r="P4297" i="1"/>
  <c r="L4297" i="1"/>
  <c r="M4296" i="1"/>
  <c r="N4295" i="1"/>
  <c r="O4294" i="1"/>
  <c r="P4293" i="1"/>
  <c r="L4293" i="1"/>
  <c r="M4292" i="1"/>
  <c r="N4291" i="1"/>
  <c r="O4290" i="1"/>
  <c r="P4289" i="1"/>
  <c r="L4289" i="1"/>
  <c r="M4288" i="1"/>
  <c r="N4287" i="1"/>
  <c r="O4286" i="1"/>
  <c r="P4285" i="1"/>
  <c r="L4285" i="1"/>
  <c r="M4284" i="1"/>
  <c r="N4283" i="1"/>
  <c r="O4282" i="1"/>
  <c r="P4281" i="1"/>
  <c r="L4281" i="1"/>
  <c r="M4280" i="1"/>
  <c r="N4279" i="1"/>
  <c r="O4278" i="1"/>
  <c r="P4277" i="1"/>
  <c r="L4277" i="1"/>
  <c r="M4276" i="1"/>
  <c r="N4275" i="1"/>
  <c r="O4274" i="1"/>
  <c r="P4273" i="1"/>
  <c r="L4273" i="1"/>
  <c r="M4272" i="1"/>
  <c r="N4271" i="1"/>
  <c r="O4270" i="1"/>
  <c r="P4269" i="1"/>
  <c r="L4269" i="1"/>
  <c r="M4268" i="1"/>
  <c r="N4267" i="1"/>
  <c r="O4266" i="1"/>
  <c r="P4265" i="1"/>
  <c r="L4265" i="1"/>
  <c r="M4264" i="1"/>
  <c r="N4263" i="1"/>
  <c r="O4262" i="1"/>
  <c r="P4261" i="1"/>
  <c r="L4261" i="1"/>
  <c r="M4260" i="1"/>
  <c r="N4259" i="1"/>
  <c r="O4258" i="1"/>
  <c r="P4257" i="1"/>
  <c r="L4257" i="1"/>
  <c r="M4256" i="1"/>
  <c r="N4255" i="1"/>
  <c r="O4254" i="1"/>
  <c r="P4253" i="1"/>
  <c r="L4253" i="1"/>
  <c r="M4252" i="1"/>
  <c r="N4251" i="1"/>
  <c r="O4250" i="1"/>
  <c r="P4249" i="1"/>
  <c r="L4249" i="1"/>
  <c r="M4248" i="1"/>
  <c r="N4247" i="1"/>
  <c r="O4246" i="1"/>
  <c r="P4245" i="1"/>
  <c r="L4245" i="1"/>
  <c r="M4244" i="1"/>
  <c r="N4243" i="1"/>
  <c r="O4242" i="1"/>
  <c r="P4241" i="1"/>
  <c r="L4241" i="1"/>
  <c r="M4240" i="1"/>
  <c r="N4239" i="1"/>
  <c r="O4238" i="1"/>
  <c r="P4237" i="1"/>
  <c r="L4237" i="1"/>
  <c r="M4236" i="1"/>
  <c r="N4235" i="1"/>
  <c r="O4234" i="1"/>
  <c r="P4233" i="1"/>
  <c r="L4233" i="1"/>
  <c r="M4232" i="1"/>
  <c r="N4231" i="1"/>
  <c r="O4230" i="1"/>
  <c r="P4229" i="1"/>
  <c r="L4229" i="1"/>
  <c r="M4228" i="1"/>
  <c r="N4227" i="1"/>
  <c r="O4226" i="1"/>
  <c r="P4225" i="1"/>
  <c r="L4225" i="1"/>
  <c r="M4224" i="1"/>
  <c r="N4223" i="1"/>
  <c r="O4222" i="1"/>
  <c r="P4221" i="1"/>
  <c r="L4221" i="1"/>
  <c r="M4220" i="1"/>
  <c r="N4219" i="1"/>
  <c r="O4218" i="1"/>
  <c r="P4217" i="1"/>
  <c r="L4217" i="1"/>
  <c r="M4216" i="1"/>
  <c r="N4215" i="1"/>
  <c r="O4214" i="1"/>
  <c r="P4213" i="1"/>
  <c r="L4213" i="1"/>
  <c r="M4212" i="1"/>
  <c r="N4211" i="1"/>
  <c r="O4210" i="1"/>
  <c r="P4209" i="1"/>
  <c r="L4209" i="1"/>
  <c r="M4208" i="1"/>
  <c r="N4207" i="1"/>
  <c r="O4206" i="1"/>
  <c r="P4205" i="1"/>
  <c r="L4205" i="1"/>
  <c r="M4204" i="1"/>
  <c r="N4203" i="1"/>
  <c r="O4202" i="1"/>
  <c r="P4201" i="1"/>
  <c r="L4201" i="1"/>
  <c r="M4200" i="1"/>
  <c r="N4199" i="1"/>
  <c r="O4198" i="1"/>
  <c r="P4197" i="1"/>
  <c r="L4197" i="1"/>
  <c r="M4196" i="1"/>
  <c r="N4195" i="1"/>
  <c r="O4194" i="1"/>
  <c r="P4193" i="1"/>
  <c r="L4193" i="1"/>
  <c r="M4192" i="1"/>
  <c r="N4191" i="1"/>
  <c r="O4190" i="1"/>
  <c r="P4189" i="1"/>
  <c r="L4189" i="1"/>
  <c r="M4188" i="1"/>
  <c r="N4187" i="1"/>
  <c r="O4186" i="1"/>
  <c r="P4185" i="1"/>
  <c r="L4185" i="1"/>
  <c r="M4184" i="1"/>
  <c r="N4183" i="1"/>
  <c r="O4182" i="1"/>
  <c r="P4181" i="1"/>
  <c r="L4181" i="1"/>
  <c r="M4180" i="1"/>
  <c r="N4179" i="1"/>
  <c r="O4178" i="1"/>
  <c r="P4177" i="1"/>
  <c r="L4177" i="1"/>
  <c r="M4176" i="1"/>
  <c r="N4175" i="1"/>
  <c r="O4174" i="1"/>
  <c r="P4173" i="1"/>
  <c r="L4173" i="1"/>
  <c r="M4172" i="1"/>
  <c r="N4171" i="1"/>
  <c r="O4170" i="1"/>
  <c r="P4169" i="1"/>
  <c r="L4169" i="1"/>
  <c r="M4168" i="1"/>
  <c r="N4167" i="1"/>
  <c r="O4166" i="1"/>
  <c r="P4165" i="1"/>
  <c r="L4165" i="1"/>
  <c r="M4164" i="1"/>
  <c r="N4163" i="1"/>
  <c r="O4162" i="1"/>
  <c r="P4161" i="1"/>
  <c r="L4161" i="1"/>
  <c r="M4160" i="1"/>
  <c r="N4159" i="1"/>
  <c r="O4158" i="1"/>
  <c r="P4157" i="1"/>
  <c r="L4157" i="1"/>
  <c r="M4156" i="1"/>
  <c r="N4155" i="1"/>
  <c r="O4154" i="1"/>
  <c r="P4153" i="1"/>
  <c r="L4153" i="1"/>
  <c r="M4152" i="1"/>
  <c r="N4151" i="1"/>
  <c r="O4150" i="1"/>
  <c r="P4149" i="1"/>
  <c r="L4149" i="1"/>
  <c r="M4148" i="1"/>
  <c r="N4147" i="1"/>
  <c r="O4146" i="1"/>
  <c r="P4145" i="1"/>
  <c r="L4145" i="1"/>
  <c r="M4144" i="1"/>
  <c r="N4143" i="1"/>
  <c r="O4142" i="1"/>
  <c r="P4141" i="1"/>
  <c r="L4141" i="1"/>
  <c r="M4140" i="1"/>
  <c r="N4139" i="1"/>
  <c r="O4138" i="1"/>
  <c r="P4137" i="1"/>
  <c r="L4137" i="1"/>
  <c r="M4136" i="1"/>
  <c r="N4135" i="1"/>
  <c r="O4134" i="1"/>
  <c r="P4133" i="1"/>
  <c r="L4133" i="1"/>
  <c r="P4636" i="1"/>
  <c r="L4636" i="1"/>
  <c r="M4635" i="1"/>
  <c r="N4634" i="1"/>
  <c r="O4633" i="1"/>
  <c r="P4632" i="1"/>
  <c r="L4632" i="1"/>
  <c r="M4631" i="1"/>
  <c r="N4630" i="1"/>
  <c r="O4629" i="1"/>
  <c r="P4628" i="1"/>
  <c r="L4628" i="1"/>
  <c r="M4627" i="1"/>
  <c r="N4626" i="1"/>
  <c r="O4625" i="1"/>
  <c r="P4624" i="1"/>
  <c r="L4624" i="1"/>
  <c r="M4623" i="1"/>
  <c r="N4622" i="1"/>
  <c r="O4621" i="1"/>
  <c r="P4620" i="1"/>
  <c r="L4620" i="1"/>
  <c r="M4619" i="1"/>
  <c r="N4618" i="1"/>
  <c r="O4617" i="1"/>
  <c r="P4616" i="1"/>
  <c r="L4616" i="1"/>
  <c r="M4615" i="1"/>
  <c r="N4614" i="1"/>
  <c r="O4613" i="1"/>
  <c r="P4612" i="1"/>
  <c r="L4612" i="1"/>
  <c r="M4611" i="1"/>
  <c r="N4610" i="1"/>
  <c r="O4609" i="1"/>
  <c r="P4608" i="1"/>
  <c r="L4608" i="1"/>
  <c r="M4607" i="1"/>
  <c r="N4606" i="1"/>
  <c r="O4605" i="1"/>
  <c r="P4604" i="1"/>
  <c r="L4604" i="1"/>
  <c r="M4603" i="1"/>
  <c r="N4602" i="1"/>
  <c r="O4601" i="1"/>
  <c r="P4600" i="1"/>
  <c r="L4600" i="1"/>
  <c r="M4599" i="1"/>
  <c r="N4598" i="1"/>
  <c r="O4597" i="1"/>
  <c r="P4596" i="1"/>
  <c r="L4596" i="1"/>
  <c r="M4595" i="1"/>
  <c r="N4594" i="1"/>
  <c r="O4593" i="1"/>
  <c r="P4592" i="1"/>
  <c r="L4592" i="1"/>
  <c r="M4591" i="1"/>
  <c r="N4590" i="1"/>
  <c r="O4589" i="1"/>
  <c r="P4588" i="1"/>
  <c r="L4588" i="1"/>
  <c r="M4587" i="1"/>
  <c r="N4586" i="1"/>
  <c r="O4585" i="1"/>
  <c r="P4584" i="1"/>
  <c r="L4584" i="1"/>
  <c r="M4583" i="1"/>
  <c r="N4582" i="1"/>
  <c r="O4581" i="1"/>
  <c r="P4580" i="1"/>
  <c r="L4580" i="1"/>
  <c r="M4579" i="1"/>
  <c r="N4578" i="1"/>
  <c r="O4577" i="1"/>
  <c r="P4576" i="1"/>
  <c r="L4576" i="1"/>
  <c r="M4575" i="1"/>
  <c r="N4574" i="1"/>
  <c r="O4573" i="1"/>
  <c r="P4572" i="1"/>
  <c r="L4572" i="1"/>
  <c r="M4571" i="1"/>
  <c r="N4570" i="1"/>
  <c r="O4569" i="1"/>
  <c r="P4568" i="1"/>
  <c r="L4568" i="1"/>
  <c r="M4567" i="1"/>
  <c r="N4566" i="1"/>
  <c r="O4565" i="1"/>
  <c r="P4564" i="1"/>
  <c r="L4564" i="1"/>
  <c r="M4563" i="1"/>
  <c r="N4562" i="1"/>
  <c r="O4561" i="1"/>
  <c r="P4560" i="1"/>
  <c r="L4560" i="1"/>
  <c r="M4559" i="1"/>
  <c r="N4558" i="1"/>
  <c r="O4557" i="1"/>
  <c r="P4556" i="1"/>
  <c r="L4556" i="1"/>
  <c r="M4555" i="1"/>
  <c r="N4554" i="1"/>
  <c r="O4553" i="1"/>
  <c r="P4552" i="1"/>
  <c r="L4552" i="1"/>
  <c r="M4551" i="1"/>
  <c r="N4550" i="1"/>
  <c r="O4549" i="1"/>
  <c r="P4548" i="1"/>
  <c r="L4548" i="1"/>
  <c r="M4547" i="1"/>
  <c r="N4546" i="1"/>
  <c r="O4545" i="1"/>
  <c r="P4544" i="1"/>
  <c r="L4544" i="1"/>
  <c r="M4543" i="1"/>
  <c r="N4542" i="1"/>
  <c r="O4541" i="1"/>
  <c r="P4540" i="1"/>
  <c r="L4540" i="1"/>
  <c r="M4539" i="1"/>
  <c r="N4538" i="1"/>
  <c r="O4537" i="1"/>
  <c r="P4536" i="1"/>
  <c r="L4536" i="1"/>
  <c r="M4535" i="1"/>
  <c r="N4534" i="1"/>
  <c r="O4533" i="1"/>
  <c r="P4532" i="1"/>
  <c r="L4532" i="1"/>
  <c r="M4531" i="1"/>
  <c r="N4530" i="1"/>
  <c r="O4529" i="1"/>
  <c r="P4528" i="1"/>
  <c r="L4528" i="1"/>
  <c r="M4527" i="1"/>
  <c r="N4526" i="1"/>
  <c r="O4525" i="1"/>
  <c r="P4524" i="1"/>
  <c r="L4524" i="1"/>
  <c r="M4523" i="1"/>
  <c r="N4522" i="1"/>
  <c r="O4521" i="1"/>
  <c r="P4520" i="1"/>
  <c r="L4520" i="1"/>
  <c r="M4519" i="1"/>
  <c r="N4518" i="1"/>
  <c r="O4517" i="1"/>
  <c r="P4516" i="1"/>
  <c r="L4516" i="1"/>
  <c r="M4515" i="1"/>
  <c r="N4514" i="1"/>
  <c r="O4513" i="1"/>
  <c r="P4512" i="1"/>
  <c r="L4512" i="1"/>
  <c r="M4511" i="1"/>
  <c r="N4510" i="1"/>
  <c r="O4509" i="1"/>
  <c r="P4508" i="1"/>
  <c r="L4508" i="1"/>
  <c r="M4507" i="1"/>
  <c r="N4506" i="1"/>
  <c r="O4505" i="1"/>
  <c r="P4504" i="1"/>
  <c r="L4504" i="1"/>
  <c r="M4503" i="1"/>
  <c r="N4502" i="1"/>
  <c r="O4501" i="1"/>
  <c r="P4500" i="1"/>
  <c r="L4500" i="1"/>
  <c r="M4499" i="1"/>
  <c r="N4498" i="1"/>
  <c r="O4497" i="1"/>
  <c r="P4496" i="1"/>
  <c r="L4496" i="1"/>
  <c r="M4495" i="1"/>
  <c r="N4494" i="1"/>
  <c r="O4493" i="1"/>
  <c r="P4492" i="1"/>
  <c r="L4492" i="1"/>
  <c r="M4491" i="1"/>
  <c r="N4490" i="1"/>
  <c r="O4489" i="1"/>
  <c r="P4488" i="1"/>
  <c r="L4488" i="1"/>
  <c r="M4487" i="1"/>
  <c r="N4486" i="1"/>
  <c r="O4485" i="1"/>
  <c r="P4484" i="1"/>
  <c r="L4484" i="1"/>
  <c r="M4483" i="1"/>
  <c r="N4482" i="1"/>
  <c r="O4481" i="1"/>
  <c r="P4480" i="1"/>
  <c r="L4480" i="1"/>
  <c r="M4479" i="1"/>
  <c r="N4478" i="1"/>
  <c r="O4477" i="1"/>
  <c r="P4476" i="1"/>
  <c r="L4476" i="1"/>
  <c r="M4475" i="1"/>
  <c r="N4474" i="1"/>
  <c r="O4473" i="1"/>
  <c r="P4472" i="1"/>
  <c r="L4472" i="1"/>
  <c r="M4471" i="1"/>
  <c r="N4470" i="1"/>
  <c r="O4469" i="1"/>
  <c r="P4468" i="1"/>
  <c r="L4468" i="1"/>
  <c r="M4467" i="1"/>
  <c r="N4466" i="1"/>
  <c r="O4465" i="1"/>
  <c r="P4464" i="1"/>
  <c r="L4464" i="1"/>
  <c r="M4463" i="1"/>
  <c r="N4462" i="1"/>
  <c r="O4461" i="1"/>
  <c r="P4460" i="1"/>
  <c r="L4460" i="1"/>
  <c r="M4459" i="1"/>
  <c r="N4458" i="1"/>
  <c r="O4457" i="1"/>
  <c r="P4456" i="1"/>
  <c r="L4456" i="1"/>
  <c r="M4455" i="1"/>
  <c r="N4454" i="1"/>
  <c r="O4453" i="1"/>
  <c r="P4452" i="1"/>
  <c r="L4452" i="1"/>
  <c r="M4451" i="1"/>
  <c r="N4450" i="1"/>
  <c r="O4449" i="1"/>
  <c r="P4448" i="1"/>
  <c r="L4448" i="1"/>
  <c r="M4447" i="1"/>
  <c r="N4446" i="1"/>
  <c r="O4445" i="1"/>
  <c r="P4444" i="1"/>
  <c r="L4444" i="1"/>
  <c r="M4443" i="1"/>
  <c r="N4442" i="1"/>
  <c r="O4441" i="1"/>
  <c r="P4440" i="1"/>
  <c r="L4440" i="1"/>
  <c r="M4439" i="1"/>
  <c r="N4438" i="1"/>
  <c r="O4437" i="1"/>
  <c r="P4436" i="1"/>
  <c r="L4436" i="1"/>
  <c r="M4435" i="1"/>
  <c r="N4434" i="1"/>
  <c r="O4433" i="1"/>
  <c r="P4432" i="1"/>
  <c r="L4432" i="1"/>
  <c r="M4431" i="1"/>
  <c r="N4430" i="1"/>
  <c r="O4429" i="1"/>
  <c r="P4428" i="1"/>
  <c r="L4428" i="1"/>
  <c r="M4427" i="1"/>
  <c r="N4426" i="1"/>
  <c r="O4425" i="1"/>
  <c r="P4424" i="1"/>
  <c r="L4424" i="1"/>
  <c r="M4423" i="1"/>
  <c r="N4422" i="1"/>
  <c r="O4421" i="1"/>
  <c r="P4420" i="1"/>
  <c r="L4420" i="1"/>
  <c r="M4419" i="1"/>
  <c r="N4418" i="1"/>
  <c r="O4417" i="1"/>
  <c r="P4416" i="1"/>
  <c r="L4416" i="1"/>
  <c r="M4415" i="1"/>
  <c r="N4414" i="1"/>
  <c r="O4413" i="1"/>
  <c r="P4412" i="1"/>
  <c r="L4412" i="1"/>
  <c r="M4411" i="1"/>
  <c r="N4410" i="1"/>
  <c r="O4409" i="1"/>
  <c r="P4408" i="1"/>
  <c r="L4408" i="1"/>
  <c r="M4407" i="1"/>
  <c r="N4406" i="1"/>
  <c r="O4405" i="1"/>
  <c r="P4404" i="1"/>
  <c r="L4404" i="1"/>
  <c r="M4403" i="1"/>
  <c r="N4402" i="1"/>
  <c r="O4401" i="1"/>
  <c r="P4400" i="1"/>
  <c r="L4400" i="1"/>
  <c r="M4399" i="1"/>
  <c r="N4398" i="1"/>
  <c r="O4397" i="1"/>
  <c r="P4396" i="1"/>
  <c r="L4396" i="1"/>
  <c r="M4395" i="1"/>
  <c r="N4394" i="1"/>
  <c r="O4393" i="1"/>
  <c r="P4392" i="1"/>
  <c r="L4392" i="1"/>
  <c r="M4391" i="1"/>
  <c r="N4390" i="1"/>
  <c r="O4389" i="1"/>
  <c r="P4388" i="1"/>
  <c r="L4388" i="1"/>
  <c r="M4387" i="1"/>
  <c r="N4386" i="1"/>
  <c r="O4385" i="1"/>
  <c r="P4384" i="1"/>
  <c r="L4384" i="1"/>
  <c r="M4383" i="1"/>
  <c r="N4382" i="1"/>
  <c r="O4381" i="1"/>
  <c r="P4380" i="1"/>
  <c r="L4380" i="1"/>
  <c r="M4379" i="1"/>
  <c r="N4378" i="1"/>
  <c r="O4377" i="1"/>
  <c r="P4376" i="1"/>
  <c r="L4376" i="1"/>
  <c r="M4375" i="1"/>
  <c r="N4374" i="1"/>
  <c r="O4373" i="1"/>
  <c r="P4372" i="1"/>
  <c r="L4372" i="1"/>
  <c r="M4371" i="1"/>
  <c r="N4370" i="1"/>
  <c r="O4369" i="1"/>
  <c r="P4368" i="1"/>
  <c r="L4368" i="1"/>
  <c r="M4367" i="1"/>
  <c r="N4366" i="1"/>
  <c r="O4365" i="1"/>
  <c r="P4364" i="1"/>
  <c r="L4364" i="1"/>
  <c r="M4363" i="1"/>
  <c r="N4362" i="1"/>
  <c r="O4361" i="1"/>
  <c r="P4360" i="1"/>
  <c r="L4360" i="1"/>
  <c r="M4359" i="1"/>
  <c r="N4358" i="1"/>
  <c r="O4357" i="1"/>
  <c r="P4356" i="1"/>
  <c r="L4356" i="1"/>
  <c r="M4355" i="1"/>
  <c r="N4354" i="1"/>
  <c r="O4353" i="1"/>
  <c r="P4352" i="1"/>
  <c r="L4352" i="1"/>
  <c r="M4351" i="1"/>
  <c r="N4350" i="1"/>
  <c r="O4349" i="1"/>
  <c r="P4348" i="1"/>
  <c r="L4348" i="1"/>
  <c r="M4347" i="1"/>
  <c r="N4346" i="1"/>
  <c r="O4345" i="1"/>
  <c r="P4344" i="1"/>
  <c r="L4344" i="1"/>
  <c r="M4343" i="1"/>
  <c r="N4342" i="1"/>
  <c r="O4341" i="1"/>
  <c r="P4340" i="1"/>
  <c r="L4340" i="1"/>
  <c r="M4339" i="1"/>
  <c r="N4338" i="1"/>
  <c r="O4337" i="1"/>
  <c r="P4336" i="1"/>
  <c r="L4336" i="1"/>
  <c r="M4335" i="1"/>
  <c r="N4334" i="1"/>
  <c r="O4333" i="1"/>
  <c r="P4332" i="1"/>
  <c r="L4332" i="1"/>
  <c r="M4331" i="1"/>
  <c r="N4330" i="1"/>
  <c r="O4329" i="1"/>
  <c r="P4328" i="1"/>
  <c r="L4328" i="1"/>
  <c r="M4327" i="1"/>
  <c r="N4326" i="1"/>
  <c r="O4325" i="1"/>
  <c r="P4324" i="1"/>
  <c r="L4324" i="1"/>
  <c r="M4323" i="1"/>
  <c r="N4322" i="1"/>
  <c r="O4321" i="1"/>
  <c r="P4320" i="1"/>
  <c r="L4320" i="1"/>
  <c r="M4319" i="1"/>
  <c r="N4318" i="1"/>
  <c r="O4317" i="1"/>
  <c r="P4316" i="1"/>
  <c r="L4316" i="1"/>
  <c r="M4315" i="1"/>
  <c r="N4314" i="1"/>
  <c r="O4313" i="1"/>
  <c r="P4312" i="1"/>
  <c r="L4312" i="1"/>
  <c r="M4311" i="1"/>
  <c r="N4310" i="1"/>
  <c r="O4309" i="1"/>
  <c r="P4308" i="1"/>
  <c r="L4308" i="1"/>
  <c r="M4307" i="1"/>
  <c r="N4306" i="1"/>
  <c r="O4305" i="1"/>
  <c r="P4304" i="1"/>
  <c r="L4304" i="1"/>
  <c r="M4303" i="1"/>
  <c r="N4302" i="1"/>
  <c r="O4301" i="1"/>
  <c r="P4300" i="1"/>
  <c r="L4300" i="1"/>
  <c r="M4299" i="1"/>
  <c r="N4298" i="1"/>
  <c r="O4297" i="1"/>
  <c r="P4296" i="1"/>
  <c r="L4296" i="1"/>
  <c r="M4295" i="1"/>
  <c r="N4294" i="1"/>
  <c r="O4293" i="1"/>
  <c r="P4292" i="1"/>
  <c r="L4292" i="1"/>
  <c r="M4291" i="1"/>
  <c r="N4290" i="1"/>
  <c r="O4289" i="1"/>
  <c r="P4288" i="1"/>
  <c r="L4288" i="1"/>
  <c r="M4287" i="1"/>
  <c r="N4286" i="1"/>
  <c r="O4285" i="1"/>
  <c r="P4284" i="1"/>
  <c r="L4284" i="1"/>
  <c r="M4283" i="1"/>
  <c r="N4282" i="1"/>
  <c r="O4281" i="1"/>
  <c r="P4280" i="1"/>
  <c r="L4280" i="1"/>
  <c r="M4279" i="1"/>
  <c r="N4278" i="1"/>
  <c r="O4277" i="1"/>
  <c r="P4276" i="1"/>
  <c r="L4276" i="1"/>
  <c r="M4275" i="1"/>
  <c r="N4274" i="1"/>
  <c r="O4273" i="1"/>
  <c r="P4272" i="1"/>
  <c r="L4272" i="1"/>
  <c r="M4271" i="1"/>
  <c r="N4270" i="1"/>
  <c r="O4269" i="1"/>
  <c r="P4268" i="1"/>
  <c r="L4268" i="1"/>
  <c r="M4267" i="1"/>
  <c r="N4266" i="1"/>
  <c r="O4265" i="1"/>
  <c r="P4264" i="1"/>
  <c r="L4264" i="1"/>
  <c r="M4263" i="1"/>
  <c r="N4262" i="1"/>
  <c r="O4261" i="1"/>
  <c r="P4260" i="1"/>
  <c r="L4260" i="1"/>
  <c r="M4259" i="1"/>
  <c r="N4258" i="1"/>
  <c r="O4257" i="1"/>
  <c r="P4256" i="1"/>
  <c r="L4256" i="1"/>
  <c r="M4255" i="1"/>
  <c r="N4254" i="1"/>
  <c r="O4253" i="1"/>
  <c r="P4252" i="1"/>
  <c r="L4252" i="1"/>
  <c r="M4251" i="1"/>
  <c r="N4250" i="1"/>
  <c r="O4249" i="1"/>
  <c r="P4248" i="1"/>
  <c r="L4248" i="1"/>
  <c r="M4247" i="1"/>
  <c r="N4246" i="1"/>
  <c r="O4245" i="1"/>
  <c r="P4244" i="1"/>
  <c r="L4244" i="1"/>
  <c r="M4243" i="1"/>
  <c r="N4242" i="1"/>
  <c r="O4241" i="1"/>
  <c r="P4240" i="1"/>
  <c r="L4240" i="1"/>
  <c r="M4239" i="1"/>
  <c r="N4238" i="1"/>
  <c r="O4237" i="1"/>
  <c r="P4236" i="1"/>
  <c r="L4236" i="1"/>
  <c r="M4235" i="1"/>
  <c r="N4234" i="1"/>
  <c r="O4233" i="1"/>
  <c r="P4232" i="1"/>
  <c r="L4232" i="1"/>
  <c r="M4231" i="1"/>
  <c r="N4230" i="1"/>
  <c r="O4229" i="1"/>
  <c r="P4228" i="1"/>
  <c r="L4228" i="1"/>
  <c r="M4227" i="1"/>
  <c r="N4226" i="1"/>
  <c r="O4225" i="1"/>
  <c r="P4224" i="1"/>
  <c r="L4224" i="1"/>
  <c r="M4223" i="1"/>
  <c r="N4222" i="1"/>
  <c r="O4221" i="1"/>
  <c r="P4220" i="1"/>
  <c r="L4220" i="1"/>
  <c r="M4219" i="1"/>
  <c r="N4218" i="1"/>
  <c r="O4217" i="1"/>
  <c r="P4216" i="1"/>
  <c r="L4216" i="1"/>
  <c r="M4215" i="1"/>
  <c r="N4214" i="1"/>
  <c r="O4213" i="1"/>
  <c r="P4212" i="1"/>
  <c r="L4212" i="1"/>
  <c r="M4211" i="1"/>
  <c r="N4210" i="1"/>
  <c r="O4209" i="1"/>
  <c r="P4208" i="1"/>
  <c r="L4208" i="1"/>
  <c r="M4207" i="1"/>
  <c r="N4206" i="1"/>
  <c r="O4205" i="1"/>
  <c r="P4204" i="1"/>
  <c r="L4204" i="1"/>
  <c r="M4203" i="1"/>
  <c r="N4202" i="1"/>
  <c r="O4201" i="1"/>
  <c r="P4200" i="1"/>
  <c r="L4200" i="1"/>
  <c r="M4199" i="1"/>
  <c r="N4198" i="1"/>
  <c r="O4197" i="1"/>
  <c r="P4196" i="1"/>
  <c r="L4196" i="1"/>
  <c r="M4195" i="1"/>
  <c r="N4194" i="1"/>
  <c r="O4193" i="1"/>
  <c r="P4192" i="1"/>
  <c r="L4192" i="1"/>
  <c r="M4191" i="1"/>
  <c r="N4190" i="1"/>
  <c r="O4189" i="1"/>
  <c r="P4188" i="1"/>
  <c r="L4188" i="1"/>
  <c r="M4187" i="1"/>
  <c r="N4186" i="1"/>
  <c r="O4185" i="1"/>
  <c r="P4184" i="1"/>
  <c r="L4184" i="1"/>
  <c r="M4183" i="1"/>
  <c r="N4182" i="1"/>
  <c r="O4181" i="1"/>
  <c r="P4180" i="1"/>
  <c r="L4180" i="1"/>
  <c r="M4179" i="1"/>
  <c r="N4178" i="1"/>
  <c r="O4177" i="1"/>
  <c r="P4176" i="1"/>
  <c r="L4176" i="1"/>
  <c r="M4175" i="1"/>
  <c r="N4174" i="1"/>
  <c r="O4173" i="1"/>
  <c r="P4172" i="1"/>
  <c r="L4172" i="1"/>
  <c r="M4171" i="1"/>
  <c r="N4170" i="1"/>
  <c r="O4169" i="1"/>
  <c r="P4168" i="1"/>
  <c r="L4168" i="1"/>
  <c r="M4167" i="1"/>
  <c r="N4166" i="1"/>
  <c r="O4165" i="1"/>
  <c r="P4164" i="1"/>
  <c r="L4164" i="1"/>
  <c r="M4163" i="1"/>
  <c r="N4162" i="1"/>
  <c r="O4161" i="1"/>
  <c r="P4160" i="1"/>
  <c r="L4160" i="1"/>
  <c r="M4159" i="1"/>
  <c r="N4158" i="1"/>
  <c r="O4157" i="1"/>
  <c r="P4156" i="1"/>
  <c r="L4156" i="1"/>
  <c r="M4155" i="1"/>
  <c r="N4154" i="1"/>
  <c r="O4153" i="1"/>
  <c r="P4152" i="1"/>
  <c r="L4152" i="1"/>
  <c r="M4151" i="1"/>
  <c r="N4150" i="1"/>
  <c r="O4149" i="1"/>
  <c r="P4148" i="1"/>
  <c r="L4148" i="1"/>
  <c r="M4147" i="1"/>
  <c r="N4146" i="1"/>
  <c r="O4145" i="1"/>
  <c r="P4144" i="1"/>
  <c r="L4144" i="1"/>
  <c r="M4143" i="1"/>
  <c r="N4142" i="1"/>
  <c r="O4141" i="1"/>
  <c r="P4140" i="1"/>
  <c r="L4140" i="1"/>
  <c r="M4139" i="1"/>
  <c r="N4138" i="1"/>
  <c r="O4137" i="1"/>
  <c r="P4136" i="1"/>
  <c r="L4136" i="1"/>
  <c r="M4135" i="1"/>
  <c r="N4134" i="1"/>
  <c r="O4133" i="1"/>
  <c r="P4132" i="1"/>
  <c r="P4131" i="1"/>
  <c r="L4131" i="1"/>
  <c r="M4130" i="1"/>
  <c r="N4129" i="1"/>
  <c r="O4128" i="1"/>
  <c r="P4127" i="1"/>
  <c r="L4127" i="1"/>
  <c r="M4126" i="1"/>
  <c r="N4125" i="1"/>
  <c r="O4124" i="1"/>
  <c r="P4123" i="1"/>
  <c r="L4123" i="1"/>
  <c r="M4122" i="1"/>
  <c r="N4121" i="1"/>
  <c r="O4120" i="1"/>
  <c r="P4119" i="1"/>
  <c r="L4119" i="1"/>
  <c r="M4118" i="1"/>
  <c r="N4117" i="1"/>
  <c r="O4116" i="1"/>
  <c r="P4115" i="1"/>
  <c r="L4115" i="1"/>
  <c r="M4114" i="1"/>
  <c r="N4113" i="1"/>
  <c r="O4112" i="1"/>
  <c r="P4111" i="1"/>
  <c r="L4111" i="1"/>
  <c r="M4110" i="1"/>
  <c r="N4109" i="1"/>
  <c r="O4108" i="1"/>
  <c r="P4107" i="1"/>
  <c r="L4107" i="1"/>
  <c r="M4106" i="1"/>
  <c r="N4105" i="1"/>
  <c r="O4104" i="1"/>
  <c r="P4103" i="1"/>
  <c r="L4103" i="1"/>
  <c r="M4102" i="1"/>
  <c r="N4101" i="1"/>
  <c r="O4100" i="1"/>
  <c r="P4099" i="1"/>
  <c r="L4099" i="1"/>
  <c r="M4098" i="1"/>
  <c r="N4097" i="1"/>
  <c r="O4096" i="1"/>
  <c r="P4095" i="1"/>
  <c r="L4095" i="1"/>
  <c r="M4094" i="1"/>
  <c r="N4093" i="1"/>
  <c r="O4092" i="1"/>
  <c r="P4091" i="1"/>
  <c r="L4091" i="1"/>
  <c r="M4090" i="1"/>
  <c r="N4089" i="1"/>
  <c r="O4088" i="1"/>
  <c r="P4087" i="1"/>
  <c r="L4087" i="1"/>
  <c r="M4086" i="1"/>
  <c r="N4085" i="1"/>
  <c r="O4084" i="1"/>
  <c r="P4083" i="1"/>
  <c r="L4083" i="1"/>
  <c r="M4082" i="1"/>
  <c r="N4081" i="1"/>
  <c r="O4080" i="1"/>
  <c r="P4079" i="1"/>
  <c r="L4079" i="1"/>
  <c r="M4078" i="1"/>
  <c r="N4077" i="1"/>
  <c r="O4076" i="1"/>
  <c r="P4075" i="1"/>
  <c r="L4075" i="1"/>
  <c r="M4074" i="1"/>
  <c r="N4073" i="1"/>
  <c r="O4072" i="1"/>
  <c r="P4071" i="1"/>
  <c r="L4071" i="1"/>
  <c r="M4070" i="1"/>
  <c r="N4069" i="1"/>
  <c r="O4068" i="1"/>
  <c r="P4067" i="1"/>
  <c r="L4067" i="1"/>
  <c r="M4066" i="1"/>
  <c r="N4065" i="1"/>
  <c r="O4064" i="1"/>
  <c r="P4063" i="1"/>
  <c r="L4063" i="1"/>
  <c r="M4062" i="1"/>
  <c r="N4061" i="1"/>
  <c r="O4060" i="1"/>
  <c r="P4059" i="1"/>
  <c r="L4059" i="1"/>
  <c r="M4058" i="1"/>
  <c r="N4057" i="1"/>
  <c r="O4056" i="1"/>
  <c r="P4055" i="1"/>
  <c r="L4055" i="1"/>
  <c r="M4054" i="1"/>
  <c r="N4053" i="1"/>
  <c r="O4052" i="1"/>
  <c r="P4051" i="1"/>
  <c r="L4051" i="1"/>
  <c r="M4050" i="1"/>
  <c r="N4049" i="1"/>
  <c r="O4048" i="1"/>
  <c r="P4047" i="1"/>
  <c r="L4047" i="1"/>
  <c r="M4046" i="1"/>
  <c r="N4045" i="1"/>
  <c r="O4044" i="1"/>
  <c r="P4043" i="1"/>
  <c r="L4043" i="1"/>
  <c r="M4042" i="1"/>
  <c r="N4041" i="1"/>
  <c r="O4040" i="1"/>
  <c r="P4039" i="1"/>
  <c r="L4039" i="1"/>
  <c r="M4038" i="1"/>
  <c r="N4037" i="1"/>
  <c r="O4036" i="1"/>
  <c r="P4035" i="1"/>
  <c r="L4035" i="1"/>
  <c r="M4034" i="1"/>
  <c r="N4033" i="1"/>
  <c r="O4032" i="1"/>
  <c r="P4031" i="1"/>
  <c r="L4031" i="1"/>
  <c r="M4030" i="1"/>
  <c r="N4029" i="1"/>
  <c r="O4028" i="1"/>
  <c r="P4027" i="1"/>
  <c r="L4027" i="1"/>
  <c r="M4026" i="1"/>
  <c r="N4025" i="1"/>
  <c r="O4024" i="1"/>
  <c r="P4023" i="1"/>
  <c r="L4023" i="1"/>
  <c r="M4022" i="1"/>
  <c r="N4021" i="1"/>
  <c r="O4020" i="1"/>
  <c r="P4019" i="1"/>
  <c r="L4019" i="1"/>
  <c r="M4018" i="1"/>
  <c r="N4017" i="1"/>
  <c r="O4016" i="1"/>
  <c r="P4015" i="1"/>
  <c r="L4015" i="1"/>
  <c r="M4014" i="1"/>
  <c r="N4013" i="1"/>
  <c r="O4012" i="1"/>
  <c r="P4011" i="1"/>
  <c r="L4011" i="1"/>
  <c r="M4010" i="1"/>
  <c r="N4009" i="1"/>
  <c r="O4008" i="1"/>
  <c r="P4007" i="1"/>
  <c r="L4007" i="1"/>
  <c r="M4006" i="1"/>
  <c r="N4005" i="1"/>
  <c r="O4004" i="1"/>
  <c r="P4003" i="1"/>
  <c r="L4003" i="1"/>
  <c r="M4002" i="1"/>
  <c r="N4001" i="1"/>
  <c r="O4000" i="1"/>
  <c r="P3999" i="1"/>
  <c r="L3999" i="1"/>
  <c r="M3998" i="1"/>
  <c r="N3997" i="1"/>
  <c r="O3996" i="1"/>
  <c r="P3995" i="1"/>
  <c r="L3995" i="1"/>
  <c r="M3994" i="1"/>
  <c r="N3993" i="1"/>
  <c r="O3992" i="1"/>
  <c r="P3991" i="1"/>
  <c r="L3991" i="1"/>
  <c r="M3990" i="1"/>
  <c r="N3989" i="1"/>
  <c r="O3988" i="1"/>
  <c r="P3987" i="1"/>
  <c r="L3987" i="1"/>
  <c r="M3986" i="1"/>
  <c r="N3985" i="1"/>
  <c r="O3984" i="1"/>
  <c r="P3983" i="1"/>
  <c r="L3983" i="1"/>
  <c r="M3982" i="1"/>
  <c r="N3981" i="1"/>
  <c r="O3980" i="1"/>
  <c r="P3979" i="1"/>
  <c r="L3979" i="1"/>
  <c r="M3978" i="1"/>
  <c r="N3977" i="1"/>
  <c r="O3976" i="1"/>
  <c r="P3975" i="1"/>
  <c r="L3975" i="1"/>
  <c r="M3974" i="1"/>
  <c r="N3973" i="1"/>
  <c r="O3972" i="1"/>
  <c r="P3971" i="1"/>
  <c r="L3971" i="1"/>
  <c r="M3970" i="1"/>
  <c r="N3969" i="1"/>
  <c r="O3968" i="1"/>
  <c r="P3967" i="1"/>
  <c r="L3967" i="1"/>
  <c r="M3966" i="1"/>
  <c r="N3965" i="1"/>
  <c r="O3964" i="1"/>
  <c r="P3963" i="1"/>
  <c r="L3963" i="1"/>
  <c r="M3962" i="1"/>
  <c r="N3961" i="1"/>
  <c r="O3960" i="1"/>
  <c r="P3959" i="1"/>
  <c r="L3959" i="1"/>
  <c r="M3958" i="1"/>
  <c r="N3957" i="1"/>
  <c r="O3956" i="1"/>
  <c r="P3955" i="1"/>
  <c r="L3955" i="1"/>
  <c r="M3954" i="1"/>
  <c r="N3953" i="1"/>
  <c r="O3952" i="1"/>
  <c r="P3951" i="1"/>
  <c r="L3951" i="1"/>
  <c r="M3950" i="1"/>
  <c r="N3949" i="1"/>
  <c r="O3948" i="1"/>
  <c r="P3947" i="1"/>
  <c r="L3947" i="1"/>
  <c r="M3946" i="1"/>
  <c r="N3945" i="1"/>
  <c r="O3944" i="1"/>
  <c r="P3943" i="1"/>
  <c r="L3943" i="1"/>
  <c r="M3942" i="1"/>
  <c r="N3941" i="1"/>
  <c r="O3940" i="1"/>
  <c r="P3939" i="1"/>
  <c r="L3939" i="1"/>
  <c r="M3938" i="1"/>
  <c r="N3937" i="1"/>
  <c r="O3936" i="1"/>
  <c r="P3935" i="1"/>
  <c r="L3935" i="1"/>
  <c r="M3934" i="1"/>
  <c r="N3933" i="1"/>
  <c r="O3932" i="1"/>
  <c r="P3931" i="1"/>
  <c r="L3931" i="1"/>
  <c r="M3930" i="1"/>
  <c r="N3929" i="1"/>
  <c r="O3928" i="1"/>
  <c r="P3927" i="1"/>
  <c r="L3927" i="1"/>
  <c r="M3926" i="1"/>
  <c r="N3925" i="1"/>
  <c r="O3924" i="1"/>
  <c r="P3923" i="1"/>
  <c r="L3923" i="1"/>
  <c r="M3922" i="1"/>
  <c r="N3921" i="1"/>
  <c r="O3920" i="1"/>
  <c r="P3919" i="1"/>
  <c r="L3919" i="1"/>
  <c r="M3918" i="1"/>
  <c r="N3917" i="1"/>
  <c r="O3916" i="1"/>
  <c r="P3915" i="1"/>
  <c r="L3915" i="1"/>
  <c r="M3914" i="1"/>
  <c r="N3913" i="1"/>
  <c r="O3912" i="1"/>
  <c r="P3911" i="1"/>
  <c r="L3911" i="1"/>
  <c r="M3910" i="1"/>
  <c r="N3909" i="1"/>
  <c r="O3908" i="1"/>
  <c r="P3907" i="1"/>
  <c r="L3907" i="1"/>
  <c r="M3906" i="1"/>
  <c r="N3905" i="1"/>
  <c r="O3904" i="1"/>
  <c r="P3903" i="1"/>
  <c r="L3903" i="1"/>
  <c r="M3902" i="1"/>
  <c r="N3901" i="1"/>
  <c r="O3900" i="1"/>
  <c r="P3899" i="1"/>
  <c r="L3899" i="1"/>
  <c r="M3898" i="1"/>
  <c r="N3897" i="1"/>
  <c r="O3896" i="1"/>
  <c r="P3895" i="1"/>
  <c r="L3895" i="1"/>
  <c r="M3894" i="1"/>
  <c r="N3893" i="1"/>
  <c r="O3892" i="1"/>
  <c r="P3891" i="1"/>
  <c r="L3891" i="1"/>
  <c r="M3890" i="1"/>
  <c r="N3889" i="1"/>
  <c r="O3888" i="1"/>
  <c r="P3887" i="1"/>
  <c r="L3887" i="1"/>
  <c r="M3886" i="1"/>
  <c r="N3885" i="1"/>
  <c r="O3884" i="1"/>
  <c r="P3883" i="1"/>
  <c r="L3883" i="1"/>
  <c r="M3882" i="1"/>
  <c r="N3881" i="1"/>
  <c r="O3880" i="1"/>
  <c r="P3879" i="1"/>
  <c r="L3879" i="1"/>
  <c r="M3878" i="1"/>
  <c r="N3877" i="1"/>
  <c r="O3876" i="1"/>
  <c r="P3875" i="1"/>
  <c r="L3875" i="1"/>
  <c r="M3874" i="1"/>
  <c r="N3873" i="1"/>
  <c r="O3872" i="1"/>
  <c r="P3871" i="1"/>
  <c r="L3871" i="1"/>
  <c r="M3870" i="1"/>
  <c r="N3869" i="1"/>
  <c r="O3868" i="1"/>
  <c r="P3867" i="1"/>
  <c r="L3867" i="1"/>
  <c r="M3866" i="1"/>
  <c r="N3865" i="1"/>
  <c r="O3864" i="1"/>
  <c r="P3863" i="1"/>
  <c r="L3863" i="1"/>
  <c r="M3862" i="1"/>
  <c r="N3861" i="1"/>
  <c r="O3860" i="1"/>
  <c r="P3859" i="1"/>
  <c r="L3859" i="1"/>
  <c r="M3858" i="1"/>
  <c r="N3857" i="1"/>
  <c r="O3856" i="1"/>
  <c r="P3855" i="1"/>
  <c r="L3855" i="1"/>
  <c r="M3854" i="1"/>
  <c r="N3853" i="1"/>
  <c r="O3852" i="1"/>
  <c r="P3851" i="1"/>
  <c r="L3851" i="1"/>
  <c r="M3850" i="1"/>
  <c r="N3849" i="1"/>
  <c r="O3848" i="1"/>
  <c r="P3847" i="1"/>
  <c r="L3847" i="1"/>
  <c r="M3846" i="1"/>
  <c r="N3845" i="1"/>
  <c r="O3844" i="1"/>
  <c r="P3843" i="1"/>
  <c r="L3843" i="1"/>
  <c r="M3842" i="1"/>
  <c r="N3841" i="1"/>
  <c r="O3840" i="1"/>
  <c r="P3839" i="1"/>
  <c r="L3839" i="1"/>
  <c r="M3838" i="1"/>
  <c r="N3837" i="1"/>
  <c r="O3836" i="1"/>
  <c r="P3835" i="1"/>
  <c r="L3835" i="1"/>
  <c r="M3834" i="1"/>
  <c r="N3833" i="1"/>
  <c r="O3832" i="1"/>
  <c r="P3831" i="1"/>
  <c r="L3831" i="1"/>
  <c r="M3830" i="1"/>
  <c r="N3829" i="1"/>
  <c r="O3828" i="1"/>
  <c r="P3827" i="1"/>
  <c r="L3827" i="1"/>
  <c r="M3826" i="1"/>
  <c r="N3825" i="1"/>
  <c r="O3824" i="1"/>
  <c r="P3823" i="1"/>
  <c r="L3823" i="1"/>
  <c r="M3822" i="1"/>
  <c r="N3821" i="1"/>
  <c r="O3820" i="1"/>
  <c r="P3819" i="1"/>
  <c r="L3819" i="1"/>
  <c r="M3818" i="1"/>
  <c r="N3817" i="1"/>
  <c r="O3816" i="1"/>
  <c r="P3815" i="1"/>
  <c r="L3815" i="1"/>
  <c r="M3814" i="1"/>
  <c r="N3813" i="1"/>
  <c r="O3812" i="1"/>
  <c r="P3811" i="1"/>
  <c r="L3811" i="1"/>
  <c r="M3810" i="1"/>
  <c r="N3809" i="1"/>
  <c r="O3808" i="1"/>
  <c r="P3807" i="1"/>
  <c r="L3807" i="1"/>
  <c r="M3806" i="1"/>
  <c r="N3805" i="1"/>
  <c r="O3804" i="1"/>
  <c r="P3803" i="1"/>
  <c r="L3803" i="1"/>
  <c r="M3802" i="1"/>
  <c r="N3801" i="1"/>
  <c r="O3800" i="1"/>
  <c r="P3799" i="1"/>
  <c r="L3799" i="1"/>
  <c r="M3798" i="1"/>
  <c r="N3797" i="1"/>
  <c r="O3796" i="1"/>
  <c r="P3795" i="1"/>
  <c r="L3795" i="1"/>
  <c r="M3794" i="1"/>
  <c r="N3793" i="1"/>
  <c r="O3792" i="1"/>
  <c r="P3791" i="1"/>
  <c r="L3791" i="1"/>
  <c r="M3790" i="1"/>
  <c r="N3789" i="1"/>
  <c r="O3788" i="1"/>
  <c r="P3787" i="1"/>
  <c r="L3787" i="1"/>
  <c r="M3786" i="1"/>
  <c r="N3785" i="1"/>
  <c r="O3784" i="1"/>
  <c r="P3783" i="1"/>
  <c r="L3783" i="1"/>
  <c r="M3782" i="1"/>
  <c r="N3781" i="1"/>
  <c r="O3780" i="1"/>
  <c r="P3779" i="1"/>
  <c r="L3779" i="1"/>
  <c r="M3778" i="1"/>
  <c r="N3777" i="1"/>
  <c r="O3776" i="1"/>
  <c r="P3775" i="1"/>
  <c r="L3775" i="1"/>
  <c r="M3774" i="1"/>
  <c r="N3773" i="1"/>
  <c r="O3772" i="1"/>
  <c r="P3771" i="1"/>
  <c r="L3771" i="1"/>
  <c r="M3770" i="1"/>
  <c r="N3769" i="1"/>
  <c r="O3768" i="1"/>
  <c r="P3767" i="1"/>
  <c r="L3767" i="1"/>
  <c r="M3766" i="1"/>
  <c r="N3765" i="1"/>
  <c r="O3764" i="1"/>
  <c r="P3763" i="1"/>
  <c r="L3763" i="1"/>
  <c r="M3762" i="1"/>
  <c r="N3761" i="1"/>
  <c r="O3760" i="1"/>
  <c r="P3759" i="1"/>
  <c r="L3759" i="1"/>
  <c r="M3758" i="1"/>
  <c r="N3757" i="1"/>
  <c r="O3756" i="1"/>
  <c r="P3755" i="1"/>
  <c r="L3755" i="1"/>
  <c r="M3754" i="1"/>
  <c r="N3753" i="1"/>
  <c r="O3752" i="1"/>
  <c r="P3751" i="1"/>
  <c r="L3751" i="1"/>
  <c r="M3750" i="1"/>
  <c r="N3749" i="1"/>
  <c r="O3748" i="1"/>
  <c r="P3747" i="1"/>
  <c r="L3747" i="1"/>
  <c r="M3746" i="1"/>
  <c r="N3745" i="1"/>
  <c r="O3744" i="1"/>
  <c r="P3743" i="1"/>
  <c r="L3743" i="1"/>
  <c r="M3742" i="1"/>
  <c r="N3741" i="1"/>
  <c r="O3740" i="1"/>
  <c r="P3739" i="1"/>
  <c r="L3739" i="1"/>
  <c r="M3738" i="1"/>
  <c r="N3737" i="1"/>
  <c r="O3736" i="1"/>
  <c r="P3735" i="1"/>
  <c r="L3735" i="1"/>
  <c r="M3734" i="1"/>
  <c r="N3733" i="1"/>
  <c r="O3732" i="1"/>
  <c r="P3731" i="1"/>
  <c r="L3731" i="1"/>
  <c r="M3730" i="1"/>
  <c r="N3729" i="1"/>
  <c r="O3728" i="1"/>
  <c r="P3727" i="1"/>
  <c r="L3727" i="1"/>
  <c r="M3726" i="1"/>
  <c r="N3725" i="1"/>
  <c r="O3724" i="1"/>
  <c r="P3723" i="1"/>
  <c r="L3723" i="1"/>
  <c r="M3722" i="1"/>
  <c r="N3721" i="1"/>
  <c r="O3720" i="1"/>
  <c r="P3719" i="1"/>
  <c r="L3719" i="1"/>
  <c r="M3718" i="1"/>
  <c r="N3717" i="1"/>
  <c r="O3716" i="1"/>
  <c r="P3715" i="1"/>
  <c r="L3715" i="1"/>
  <c r="M3714" i="1"/>
  <c r="N3713" i="1"/>
  <c r="O3712" i="1"/>
  <c r="P3711" i="1"/>
  <c r="L3711" i="1"/>
  <c r="M3710" i="1"/>
  <c r="N3709" i="1"/>
  <c r="O3708" i="1"/>
  <c r="P3707" i="1"/>
  <c r="L3707" i="1"/>
  <c r="M3706" i="1"/>
  <c r="N3705" i="1"/>
  <c r="O3704" i="1"/>
  <c r="P3703" i="1"/>
  <c r="L3703" i="1"/>
  <c r="M3702" i="1"/>
  <c r="N3701" i="1"/>
  <c r="O3700" i="1"/>
  <c r="P3699" i="1"/>
  <c r="L3699" i="1"/>
  <c r="M3698" i="1"/>
  <c r="N3697" i="1"/>
  <c r="O3696" i="1"/>
  <c r="P3695" i="1"/>
  <c r="L3695" i="1"/>
  <c r="M3694" i="1"/>
  <c r="N3693" i="1"/>
  <c r="O3692" i="1"/>
  <c r="P3691" i="1"/>
  <c r="L3691" i="1"/>
  <c r="M3690" i="1"/>
  <c r="N3689" i="1"/>
  <c r="O3688" i="1"/>
  <c r="P3687" i="1"/>
  <c r="L3687" i="1"/>
  <c r="M3686" i="1"/>
  <c r="N3685" i="1"/>
  <c r="O3684" i="1"/>
  <c r="P3683" i="1"/>
  <c r="L3683" i="1"/>
  <c r="M3682" i="1"/>
  <c r="N3681" i="1"/>
  <c r="O3680" i="1"/>
  <c r="P3679" i="1"/>
  <c r="L3679" i="1"/>
  <c r="M3678" i="1"/>
  <c r="N3677" i="1"/>
  <c r="O3676" i="1"/>
  <c r="P3675" i="1"/>
  <c r="L3675" i="1"/>
  <c r="M3674" i="1"/>
  <c r="N3673" i="1"/>
  <c r="O3672" i="1"/>
  <c r="P3671" i="1"/>
  <c r="L3671" i="1"/>
  <c r="M3670" i="1"/>
  <c r="N3669" i="1"/>
  <c r="O3668" i="1"/>
  <c r="P3667" i="1"/>
  <c r="L3667" i="1"/>
  <c r="M3666" i="1"/>
  <c r="N3665" i="1"/>
  <c r="O3664" i="1"/>
  <c r="P3663" i="1"/>
  <c r="L3663" i="1"/>
  <c r="M3662" i="1"/>
  <c r="N3661" i="1"/>
  <c r="O3660" i="1"/>
  <c r="P3659" i="1"/>
  <c r="L3659" i="1"/>
  <c r="M3658" i="1"/>
  <c r="N3657" i="1"/>
  <c r="O3656" i="1"/>
  <c r="P3655" i="1"/>
  <c r="L3655" i="1"/>
  <c r="M3654" i="1"/>
  <c r="N3653" i="1"/>
  <c r="O3652" i="1"/>
  <c r="P3651" i="1"/>
  <c r="L3651" i="1"/>
  <c r="M3650" i="1"/>
  <c r="N3649" i="1"/>
  <c r="O3648" i="1"/>
  <c r="P3647" i="1"/>
  <c r="L3647" i="1"/>
  <c r="M3646" i="1"/>
  <c r="N3645" i="1"/>
  <c r="O3644" i="1"/>
  <c r="P3643" i="1"/>
  <c r="L3643" i="1"/>
  <c r="M3642" i="1"/>
  <c r="N3641" i="1"/>
  <c r="O3640" i="1"/>
  <c r="P3639" i="1"/>
  <c r="L3639" i="1"/>
  <c r="M3638" i="1"/>
  <c r="N3637" i="1"/>
  <c r="O3636" i="1"/>
  <c r="P3635" i="1"/>
  <c r="L3635" i="1"/>
  <c r="M3634" i="1"/>
  <c r="N3633" i="1"/>
  <c r="O3632" i="1"/>
  <c r="P3631" i="1"/>
  <c r="L3631" i="1"/>
  <c r="M3630" i="1"/>
  <c r="N3629" i="1"/>
  <c r="O3628" i="1"/>
  <c r="P3627" i="1"/>
  <c r="L3627" i="1"/>
  <c r="M3626" i="1"/>
  <c r="N3625" i="1"/>
  <c r="O3624" i="1"/>
  <c r="P3623" i="1"/>
  <c r="L3623" i="1"/>
  <c r="M3622" i="1"/>
  <c r="N3621" i="1"/>
  <c r="O3620" i="1"/>
  <c r="P3619" i="1"/>
  <c r="L3619" i="1"/>
  <c r="M3618" i="1"/>
  <c r="N3617" i="1"/>
  <c r="O3616" i="1"/>
  <c r="P3615" i="1"/>
  <c r="L3615" i="1"/>
  <c r="M3614" i="1"/>
  <c r="N3613" i="1"/>
  <c r="O3612" i="1"/>
  <c r="P3611" i="1"/>
  <c r="L3611" i="1"/>
  <c r="M3610" i="1"/>
  <c r="N3609" i="1"/>
  <c r="O3608" i="1"/>
  <c r="P3607" i="1"/>
  <c r="L3607" i="1"/>
  <c r="M3606" i="1"/>
  <c r="N3605" i="1"/>
  <c r="O3604" i="1"/>
  <c r="P3603" i="1"/>
  <c r="L3603" i="1"/>
  <c r="M3602" i="1"/>
  <c r="N3601" i="1"/>
  <c r="O3600" i="1"/>
  <c r="P3599" i="1"/>
  <c r="L3599" i="1"/>
  <c r="M3598" i="1"/>
  <c r="N3597" i="1"/>
  <c r="O3596" i="1"/>
  <c r="P3595" i="1"/>
  <c r="L3595" i="1"/>
  <c r="M3594" i="1"/>
  <c r="N3593" i="1"/>
  <c r="O3592" i="1"/>
  <c r="P3591" i="1"/>
  <c r="L3591" i="1"/>
  <c r="M3590" i="1"/>
  <c r="N3589" i="1"/>
  <c r="O3588" i="1"/>
  <c r="P3587" i="1"/>
  <c r="L3587" i="1"/>
  <c r="O4131" i="1"/>
  <c r="P4130" i="1"/>
  <c r="L4130" i="1"/>
  <c r="M4129" i="1"/>
  <c r="N4128" i="1"/>
  <c r="O4127" i="1"/>
  <c r="P4126" i="1"/>
  <c r="L4126" i="1"/>
  <c r="M4125" i="1"/>
  <c r="N4124" i="1"/>
  <c r="O4123" i="1"/>
  <c r="P4122" i="1"/>
  <c r="L4122" i="1"/>
  <c r="M4121" i="1"/>
  <c r="N4120" i="1"/>
  <c r="O4119" i="1"/>
  <c r="P4118" i="1"/>
  <c r="L4118" i="1"/>
  <c r="M4117" i="1"/>
  <c r="N4116" i="1"/>
  <c r="O4115" i="1"/>
  <c r="P4114" i="1"/>
  <c r="L4114" i="1"/>
  <c r="M4113" i="1"/>
  <c r="N4112" i="1"/>
  <c r="O4111" i="1"/>
  <c r="P4110" i="1"/>
  <c r="L4110" i="1"/>
  <c r="M4109" i="1"/>
  <c r="N4108" i="1"/>
  <c r="O4107" i="1"/>
  <c r="P4106" i="1"/>
  <c r="L4106" i="1"/>
  <c r="M4105" i="1"/>
  <c r="N4104" i="1"/>
  <c r="O4103" i="1"/>
  <c r="P4102" i="1"/>
  <c r="L4102" i="1"/>
  <c r="M4101" i="1"/>
  <c r="N4100" i="1"/>
  <c r="O4099" i="1"/>
  <c r="P4098" i="1"/>
  <c r="L4098" i="1"/>
  <c r="M4097" i="1"/>
  <c r="N4096" i="1"/>
  <c r="O4095" i="1"/>
  <c r="P4094" i="1"/>
  <c r="L4094" i="1"/>
  <c r="M4093" i="1"/>
  <c r="N4092" i="1"/>
  <c r="O4091" i="1"/>
  <c r="P4090" i="1"/>
  <c r="L4090" i="1"/>
  <c r="M4089" i="1"/>
  <c r="N4088" i="1"/>
  <c r="O4087" i="1"/>
  <c r="P4086" i="1"/>
  <c r="L4086" i="1"/>
  <c r="M4085" i="1"/>
  <c r="N4084" i="1"/>
  <c r="O4083" i="1"/>
  <c r="P4082" i="1"/>
  <c r="L4082" i="1"/>
  <c r="M4081" i="1"/>
  <c r="N4080" i="1"/>
  <c r="O4079" i="1"/>
  <c r="P4078" i="1"/>
  <c r="L4078" i="1"/>
  <c r="M4077" i="1"/>
  <c r="N4076" i="1"/>
  <c r="O4075" i="1"/>
  <c r="P4074" i="1"/>
  <c r="L4074" i="1"/>
  <c r="M4073" i="1"/>
  <c r="N4072" i="1"/>
  <c r="O4071" i="1"/>
  <c r="P4070" i="1"/>
  <c r="L4070" i="1"/>
  <c r="M4069" i="1"/>
  <c r="N4068" i="1"/>
  <c r="O4067" i="1"/>
  <c r="P4066" i="1"/>
  <c r="L4066" i="1"/>
  <c r="M4065" i="1"/>
  <c r="N4064" i="1"/>
  <c r="O4063" i="1"/>
  <c r="P4062" i="1"/>
  <c r="L4062" i="1"/>
  <c r="M4061" i="1"/>
  <c r="N4060" i="1"/>
  <c r="O4059" i="1"/>
  <c r="P4058" i="1"/>
  <c r="L4058" i="1"/>
  <c r="M4057" i="1"/>
  <c r="N4056" i="1"/>
  <c r="O4055" i="1"/>
  <c r="P4054" i="1"/>
  <c r="L4054" i="1"/>
  <c r="M4053" i="1"/>
  <c r="N4052" i="1"/>
  <c r="O4051" i="1"/>
  <c r="P4050" i="1"/>
  <c r="L4050" i="1"/>
  <c r="M4049" i="1"/>
  <c r="N4048" i="1"/>
  <c r="O4047" i="1"/>
  <c r="P4046" i="1"/>
  <c r="L4046" i="1"/>
  <c r="M4045" i="1"/>
  <c r="N4044" i="1"/>
  <c r="O4043" i="1"/>
  <c r="P4042" i="1"/>
  <c r="L4042" i="1"/>
  <c r="M4041" i="1"/>
  <c r="N4040" i="1"/>
  <c r="O4039" i="1"/>
  <c r="P4038" i="1"/>
  <c r="L4038" i="1"/>
  <c r="M4037" i="1"/>
  <c r="N4036" i="1"/>
  <c r="O4035" i="1"/>
  <c r="P4034" i="1"/>
  <c r="L4034" i="1"/>
  <c r="M4033" i="1"/>
  <c r="N4032" i="1"/>
  <c r="O4031" i="1"/>
  <c r="P4030" i="1"/>
  <c r="L4030" i="1"/>
  <c r="M4029" i="1"/>
  <c r="N4028" i="1"/>
  <c r="O4027" i="1"/>
  <c r="P4026" i="1"/>
  <c r="L4026" i="1"/>
  <c r="M4025" i="1"/>
  <c r="N4024" i="1"/>
  <c r="O4023" i="1"/>
  <c r="P4022" i="1"/>
  <c r="L4022" i="1"/>
  <c r="M4021" i="1"/>
  <c r="N4020" i="1"/>
  <c r="O4019" i="1"/>
  <c r="P4018" i="1"/>
  <c r="L4018" i="1"/>
  <c r="M4017" i="1"/>
  <c r="N4016" i="1"/>
  <c r="O4015" i="1"/>
  <c r="P4014" i="1"/>
  <c r="L4014" i="1"/>
  <c r="M4013" i="1"/>
  <c r="N4012" i="1"/>
  <c r="O4011" i="1"/>
  <c r="P4010" i="1"/>
  <c r="L4010" i="1"/>
  <c r="M4009" i="1"/>
  <c r="N4008" i="1"/>
  <c r="O4007" i="1"/>
  <c r="P4006" i="1"/>
  <c r="L4006" i="1"/>
  <c r="M4005" i="1"/>
  <c r="N4004" i="1"/>
  <c r="O4003" i="1"/>
  <c r="P4002" i="1"/>
  <c r="L4002" i="1"/>
  <c r="M4001" i="1"/>
  <c r="N4000" i="1"/>
  <c r="O3999" i="1"/>
  <c r="P3998" i="1"/>
  <c r="L3998" i="1"/>
  <c r="M3997" i="1"/>
  <c r="N3996" i="1"/>
  <c r="O3995" i="1"/>
  <c r="P3994" i="1"/>
  <c r="L3994" i="1"/>
  <c r="M3993" i="1"/>
  <c r="N3992" i="1"/>
  <c r="O3991" i="1"/>
  <c r="P3990" i="1"/>
  <c r="L3990" i="1"/>
  <c r="M3989" i="1"/>
  <c r="N3988" i="1"/>
  <c r="O3987" i="1"/>
  <c r="P3986" i="1"/>
  <c r="L3986" i="1"/>
  <c r="M3985" i="1"/>
  <c r="N3984" i="1"/>
  <c r="O3983" i="1"/>
  <c r="P3982" i="1"/>
  <c r="L3982" i="1"/>
  <c r="M3981" i="1"/>
  <c r="N3980" i="1"/>
  <c r="O3979" i="1"/>
  <c r="P3978" i="1"/>
  <c r="L3978" i="1"/>
  <c r="M3977" i="1"/>
  <c r="N3976" i="1"/>
  <c r="O3975" i="1"/>
  <c r="P3974" i="1"/>
  <c r="L3974" i="1"/>
  <c r="M3973" i="1"/>
  <c r="N3972" i="1"/>
  <c r="O3971" i="1"/>
  <c r="P3970" i="1"/>
  <c r="L3970" i="1"/>
  <c r="M3969" i="1"/>
  <c r="N3968" i="1"/>
  <c r="O3967" i="1"/>
  <c r="P3966" i="1"/>
  <c r="L3966" i="1"/>
  <c r="M3965" i="1"/>
  <c r="N3964" i="1"/>
  <c r="O3963" i="1"/>
  <c r="P3962" i="1"/>
  <c r="L3962" i="1"/>
  <c r="M3961" i="1"/>
  <c r="N3960" i="1"/>
  <c r="O3959" i="1"/>
  <c r="P3958" i="1"/>
  <c r="L3958" i="1"/>
  <c r="M3957" i="1"/>
  <c r="N3956" i="1"/>
  <c r="O3955" i="1"/>
  <c r="P3954" i="1"/>
  <c r="L3954" i="1"/>
  <c r="M3953" i="1"/>
  <c r="N3952" i="1"/>
  <c r="O3951" i="1"/>
  <c r="P3950" i="1"/>
  <c r="L3950" i="1"/>
  <c r="M3949" i="1"/>
  <c r="N3948" i="1"/>
  <c r="O3947" i="1"/>
  <c r="P3946" i="1"/>
  <c r="L3946" i="1"/>
  <c r="M3945" i="1"/>
  <c r="N3944" i="1"/>
  <c r="O3943" i="1"/>
  <c r="P3942" i="1"/>
  <c r="L3942" i="1"/>
  <c r="M3941" i="1"/>
  <c r="N3940" i="1"/>
  <c r="O3939" i="1"/>
  <c r="P3938" i="1"/>
  <c r="L3938" i="1"/>
  <c r="M3937" i="1"/>
  <c r="N3936" i="1"/>
  <c r="O3935" i="1"/>
  <c r="P3934" i="1"/>
  <c r="L3934" i="1"/>
  <c r="M3933" i="1"/>
  <c r="N3932" i="1"/>
  <c r="O3931" i="1"/>
  <c r="P3930" i="1"/>
  <c r="L3930" i="1"/>
  <c r="M3929" i="1"/>
  <c r="N3928" i="1"/>
  <c r="O3927" i="1"/>
  <c r="P3926" i="1"/>
  <c r="L3926" i="1"/>
  <c r="M3925" i="1"/>
  <c r="N3924" i="1"/>
  <c r="O3923" i="1"/>
  <c r="P3922" i="1"/>
  <c r="L3922" i="1"/>
  <c r="M3921" i="1"/>
  <c r="N3920" i="1"/>
  <c r="O3919" i="1"/>
  <c r="P3918" i="1"/>
  <c r="L3918" i="1"/>
  <c r="M3917" i="1"/>
  <c r="N3916" i="1"/>
  <c r="O3915" i="1"/>
  <c r="P3914" i="1"/>
  <c r="L3914" i="1"/>
  <c r="M3913" i="1"/>
  <c r="N3912" i="1"/>
  <c r="O3911" i="1"/>
  <c r="P3910" i="1"/>
  <c r="L3910" i="1"/>
  <c r="M3909" i="1"/>
  <c r="N3908" i="1"/>
  <c r="O3907" i="1"/>
  <c r="P3906" i="1"/>
  <c r="L3906" i="1"/>
  <c r="M3905" i="1"/>
  <c r="N3904" i="1"/>
  <c r="O3903" i="1"/>
  <c r="P3902" i="1"/>
  <c r="L3902" i="1"/>
  <c r="M3901" i="1"/>
  <c r="N3900" i="1"/>
  <c r="O3899" i="1"/>
  <c r="P3898" i="1"/>
  <c r="L3898" i="1"/>
  <c r="M3897" i="1"/>
  <c r="N3896" i="1"/>
  <c r="O3895" i="1"/>
  <c r="P3894" i="1"/>
  <c r="L3894" i="1"/>
  <c r="M3893" i="1"/>
  <c r="N3892" i="1"/>
  <c r="O3891" i="1"/>
  <c r="P3890" i="1"/>
  <c r="L3890" i="1"/>
  <c r="M3889" i="1"/>
  <c r="N3888" i="1"/>
  <c r="O3887" i="1"/>
  <c r="P3886" i="1"/>
  <c r="L3886" i="1"/>
  <c r="M3885" i="1"/>
  <c r="N3884" i="1"/>
  <c r="O3883" i="1"/>
  <c r="P3882" i="1"/>
  <c r="L3882" i="1"/>
  <c r="M3881" i="1"/>
  <c r="N3880" i="1"/>
  <c r="O3879" i="1"/>
  <c r="P3878" i="1"/>
  <c r="L3878" i="1"/>
  <c r="M3877" i="1"/>
  <c r="N3876" i="1"/>
  <c r="O3875" i="1"/>
  <c r="P3874" i="1"/>
  <c r="L3874" i="1"/>
  <c r="M3873" i="1"/>
  <c r="N3872" i="1"/>
  <c r="O3871" i="1"/>
  <c r="P3870" i="1"/>
  <c r="L3870" i="1"/>
  <c r="M3869" i="1"/>
  <c r="N3868" i="1"/>
  <c r="O3867" i="1"/>
  <c r="P3866" i="1"/>
  <c r="L3866" i="1"/>
  <c r="M3865" i="1"/>
  <c r="N3864" i="1"/>
  <c r="O3863" i="1"/>
  <c r="P3862" i="1"/>
  <c r="L3862" i="1"/>
  <c r="M3861" i="1"/>
  <c r="N3860" i="1"/>
  <c r="O3859" i="1"/>
  <c r="P3858" i="1"/>
  <c r="L3858" i="1"/>
  <c r="M3857" i="1"/>
  <c r="N3856" i="1"/>
  <c r="O3855" i="1"/>
  <c r="P3854" i="1"/>
  <c r="L3854" i="1"/>
  <c r="M3853" i="1"/>
  <c r="N3852" i="1"/>
  <c r="O3851" i="1"/>
  <c r="P3850" i="1"/>
  <c r="L3850" i="1"/>
  <c r="M3849" i="1"/>
  <c r="N3848" i="1"/>
  <c r="O3847" i="1"/>
  <c r="P3846" i="1"/>
  <c r="L3846" i="1"/>
  <c r="M3845" i="1"/>
  <c r="N3844" i="1"/>
  <c r="O3843" i="1"/>
  <c r="P3842" i="1"/>
  <c r="L3842" i="1"/>
  <c r="M3841" i="1"/>
  <c r="N3840" i="1"/>
  <c r="O3839" i="1"/>
  <c r="P3838" i="1"/>
  <c r="L3838" i="1"/>
  <c r="M3837" i="1"/>
  <c r="N3836" i="1"/>
  <c r="O3835" i="1"/>
  <c r="P3834" i="1"/>
  <c r="L3834" i="1"/>
  <c r="M3833" i="1"/>
  <c r="N3832" i="1"/>
  <c r="O3831" i="1"/>
  <c r="P3830" i="1"/>
  <c r="L3830" i="1"/>
  <c r="M3829" i="1"/>
  <c r="N3828" i="1"/>
  <c r="O3827" i="1"/>
  <c r="P3826" i="1"/>
  <c r="L3826" i="1"/>
  <c r="M3825" i="1"/>
  <c r="N3824" i="1"/>
  <c r="O3823" i="1"/>
  <c r="P3822" i="1"/>
  <c r="L3822" i="1"/>
  <c r="M3821" i="1"/>
  <c r="N3820" i="1"/>
  <c r="O3819" i="1"/>
  <c r="P3818" i="1"/>
  <c r="L3818" i="1"/>
  <c r="M3817" i="1"/>
  <c r="N3816" i="1"/>
  <c r="O3815" i="1"/>
  <c r="P3814" i="1"/>
  <c r="L3814" i="1"/>
  <c r="M3813" i="1"/>
  <c r="N3812" i="1"/>
  <c r="O3811" i="1"/>
  <c r="P3810" i="1"/>
  <c r="L3810" i="1"/>
  <c r="M3809" i="1"/>
  <c r="N3808" i="1"/>
  <c r="O3807" i="1"/>
  <c r="P3806" i="1"/>
  <c r="L3806" i="1"/>
  <c r="M3805" i="1"/>
  <c r="N3804" i="1"/>
  <c r="O3803" i="1"/>
  <c r="P3802" i="1"/>
  <c r="L3802" i="1"/>
  <c r="M3801" i="1"/>
  <c r="N3800" i="1"/>
  <c r="O3799" i="1"/>
  <c r="P3798" i="1"/>
  <c r="L3798" i="1"/>
  <c r="M3797" i="1"/>
  <c r="N3796" i="1"/>
  <c r="O3795" i="1"/>
  <c r="P3794" i="1"/>
  <c r="L3794" i="1"/>
  <c r="M3793" i="1"/>
  <c r="N3792" i="1"/>
  <c r="O3791" i="1"/>
  <c r="P3790" i="1"/>
  <c r="L3790" i="1"/>
  <c r="M3789" i="1"/>
  <c r="N3788" i="1"/>
  <c r="O3787" i="1"/>
  <c r="P3786" i="1"/>
  <c r="L3786" i="1"/>
  <c r="M3785" i="1"/>
  <c r="N3784" i="1"/>
  <c r="O3783" i="1"/>
  <c r="P3782" i="1"/>
  <c r="L3782" i="1"/>
  <c r="M3781" i="1"/>
  <c r="N3780" i="1"/>
  <c r="O3779" i="1"/>
  <c r="P3778" i="1"/>
  <c r="L3778" i="1"/>
  <c r="M3777" i="1"/>
  <c r="N3776" i="1"/>
  <c r="O3775" i="1"/>
  <c r="P3774" i="1"/>
  <c r="L3774" i="1"/>
  <c r="M3773" i="1"/>
  <c r="N3772" i="1"/>
  <c r="O3771" i="1"/>
  <c r="P3770" i="1"/>
  <c r="L3770" i="1"/>
  <c r="M3769" i="1"/>
  <c r="N3768" i="1"/>
  <c r="O3767" i="1"/>
  <c r="P3766" i="1"/>
  <c r="L3766" i="1"/>
  <c r="M3765" i="1"/>
  <c r="N3764" i="1"/>
  <c r="O3763" i="1"/>
  <c r="P3762" i="1"/>
  <c r="L3762" i="1"/>
  <c r="M3761" i="1"/>
  <c r="N3760" i="1"/>
  <c r="O3759" i="1"/>
  <c r="P3758" i="1"/>
  <c r="L3758" i="1"/>
  <c r="M3757" i="1"/>
  <c r="N3756" i="1"/>
  <c r="O3755" i="1"/>
  <c r="P3754" i="1"/>
  <c r="L3754" i="1"/>
  <c r="M3753" i="1"/>
  <c r="N3752" i="1"/>
  <c r="O3751" i="1"/>
  <c r="P3750" i="1"/>
  <c r="L3750" i="1"/>
  <c r="M3749" i="1"/>
  <c r="N3748" i="1"/>
  <c r="O3747" i="1"/>
  <c r="P3746" i="1"/>
  <c r="L3746" i="1"/>
  <c r="M3745" i="1"/>
  <c r="N3744" i="1"/>
  <c r="O3743" i="1"/>
  <c r="P3742" i="1"/>
  <c r="L3742" i="1"/>
  <c r="M3741" i="1"/>
  <c r="N3740" i="1"/>
  <c r="O3739" i="1"/>
  <c r="P3738" i="1"/>
  <c r="L3738" i="1"/>
  <c r="M3737" i="1"/>
  <c r="N3736" i="1"/>
  <c r="O3735" i="1"/>
  <c r="P3734" i="1"/>
  <c r="L3734" i="1"/>
  <c r="M3733" i="1"/>
  <c r="N3732" i="1"/>
  <c r="O3731" i="1"/>
  <c r="P3730" i="1"/>
  <c r="L3730" i="1"/>
  <c r="M3729" i="1"/>
  <c r="N3728" i="1"/>
  <c r="O3727" i="1"/>
  <c r="P3726" i="1"/>
  <c r="L3726" i="1"/>
  <c r="M3725" i="1"/>
  <c r="N3724" i="1"/>
  <c r="O3723" i="1"/>
  <c r="P3722" i="1"/>
  <c r="L3722" i="1"/>
  <c r="M3721" i="1"/>
  <c r="N3720" i="1"/>
  <c r="O3719" i="1"/>
  <c r="P3718" i="1"/>
  <c r="L3718" i="1"/>
  <c r="M3717" i="1"/>
  <c r="N3716" i="1"/>
  <c r="O3715" i="1"/>
  <c r="P3714" i="1"/>
  <c r="L3714" i="1"/>
  <c r="M3713" i="1"/>
  <c r="N3712" i="1"/>
  <c r="O3711" i="1"/>
  <c r="P3710" i="1"/>
  <c r="L3710" i="1"/>
  <c r="M3709" i="1"/>
  <c r="N3708" i="1"/>
  <c r="O3707" i="1"/>
  <c r="P3706" i="1"/>
  <c r="L3706" i="1"/>
  <c r="M3705" i="1"/>
  <c r="N3704" i="1"/>
  <c r="O3703" i="1"/>
  <c r="P3702" i="1"/>
  <c r="L3702" i="1"/>
  <c r="M3701" i="1"/>
  <c r="N3700" i="1"/>
  <c r="O3699" i="1"/>
  <c r="P3698" i="1"/>
  <c r="L3698" i="1"/>
  <c r="M3697" i="1"/>
  <c r="N3696" i="1"/>
  <c r="O3695" i="1"/>
  <c r="P3694" i="1"/>
  <c r="L3694" i="1"/>
  <c r="M3693" i="1"/>
  <c r="N3692" i="1"/>
  <c r="O3691" i="1"/>
  <c r="P3690" i="1"/>
  <c r="L3690" i="1"/>
  <c r="M3689" i="1"/>
  <c r="N3688" i="1"/>
  <c r="O3687" i="1"/>
  <c r="P3686" i="1"/>
  <c r="L3686" i="1"/>
  <c r="M3685" i="1"/>
  <c r="N3684" i="1"/>
  <c r="O3683" i="1"/>
  <c r="P3682" i="1"/>
  <c r="L3682" i="1"/>
  <c r="M3681" i="1"/>
  <c r="N3680" i="1"/>
  <c r="O3679" i="1"/>
  <c r="P3678" i="1"/>
  <c r="L3678" i="1"/>
  <c r="M3677" i="1"/>
  <c r="N3676" i="1"/>
  <c r="O3675" i="1"/>
  <c r="P3674" i="1"/>
  <c r="L3674" i="1"/>
  <c r="M3673" i="1"/>
  <c r="N3672" i="1"/>
  <c r="O3671" i="1"/>
  <c r="P3670" i="1"/>
  <c r="L3670" i="1"/>
  <c r="M3669" i="1"/>
  <c r="N3668" i="1"/>
  <c r="O3667" i="1"/>
  <c r="P3666" i="1"/>
  <c r="L3666" i="1"/>
  <c r="M3665" i="1"/>
  <c r="N3664" i="1"/>
  <c r="O3663" i="1"/>
  <c r="P3662" i="1"/>
  <c r="L3662" i="1"/>
  <c r="M3661" i="1"/>
  <c r="N3660" i="1"/>
  <c r="O3659" i="1"/>
  <c r="P3658" i="1"/>
  <c r="L3658" i="1"/>
  <c r="M3657" i="1"/>
  <c r="N3656" i="1"/>
  <c r="O3655" i="1"/>
  <c r="P3654" i="1"/>
  <c r="L3654" i="1"/>
  <c r="M3653" i="1"/>
  <c r="N3652" i="1"/>
  <c r="O3651" i="1"/>
  <c r="P3650" i="1"/>
  <c r="L3650" i="1"/>
  <c r="M3649" i="1"/>
  <c r="N3648" i="1"/>
  <c r="O3647" i="1"/>
  <c r="P3646" i="1"/>
  <c r="L3646" i="1"/>
  <c r="M3645" i="1"/>
  <c r="N3644" i="1"/>
  <c r="O3643" i="1"/>
  <c r="P3642" i="1"/>
  <c r="L3642" i="1"/>
  <c r="M3641" i="1"/>
  <c r="N3640" i="1"/>
  <c r="O3639" i="1"/>
  <c r="P3638" i="1"/>
  <c r="L3638" i="1"/>
  <c r="M3637" i="1"/>
  <c r="N3636" i="1"/>
  <c r="O3635" i="1"/>
  <c r="P3634" i="1"/>
  <c r="L3634" i="1"/>
  <c r="M3633" i="1"/>
  <c r="N3632" i="1"/>
  <c r="O3631" i="1"/>
  <c r="P3630" i="1"/>
  <c r="L3630" i="1"/>
  <c r="M3629" i="1"/>
  <c r="N3628" i="1"/>
  <c r="O3627" i="1"/>
  <c r="P3626" i="1"/>
  <c r="L3626" i="1"/>
  <c r="M3625" i="1"/>
  <c r="N3624" i="1"/>
  <c r="O3623" i="1"/>
  <c r="P3622" i="1"/>
  <c r="L3622" i="1"/>
  <c r="M3621" i="1"/>
  <c r="N3620" i="1"/>
  <c r="O3619" i="1"/>
  <c r="P3618" i="1"/>
  <c r="L3618" i="1"/>
  <c r="M3617" i="1"/>
  <c r="N3616" i="1"/>
  <c r="O3615" i="1"/>
  <c r="P3614" i="1"/>
  <c r="L3614" i="1"/>
  <c r="M3613" i="1"/>
  <c r="N3612" i="1"/>
  <c r="O3611" i="1"/>
  <c r="P3610" i="1"/>
  <c r="L3610" i="1"/>
  <c r="M3609" i="1"/>
  <c r="N3608" i="1"/>
  <c r="O3607" i="1"/>
  <c r="P3606" i="1"/>
  <c r="L3606" i="1"/>
  <c r="M3605" i="1"/>
  <c r="N3604" i="1"/>
  <c r="O3603" i="1"/>
  <c r="P3602" i="1"/>
  <c r="L3602" i="1"/>
  <c r="M3601" i="1"/>
  <c r="N3600" i="1"/>
  <c r="O3599" i="1"/>
  <c r="P3598" i="1"/>
  <c r="L3598" i="1"/>
  <c r="M3597" i="1"/>
  <c r="N3596" i="1"/>
  <c r="O3595" i="1"/>
  <c r="P3594" i="1"/>
  <c r="L3594" i="1"/>
  <c r="M3593" i="1"/>
  <c r="N3592" i="1"/>
  <c r="O3591" i="1"/>
  <c r="P3590" i="1"/>
  <c r="L3590" i="1"/>
  <c r="M3589" i="1"/>
  <c r="N3588" i="1"/>
  <c r="O3587" i="1"/>
  <c r="P3586" i="1"/>
  <c r="M4132" i="1"/>
  <c r="N4131" i="1"/>
  <c r="O4130" i="1"/>
  <c r="P4129" i="1"/>
  <c r="L4129" i="1"/>
  <c r="M4128" i="1"/>
  <c r="N4127" i="1"/>
  <c r="O4126" i="1"/>
  <c r="P4125" i="1"/>
  <c r="L4125" i="1"/>
  <c r="M4124" i="1"/>
  <c r="N4123" i="1"/>
  <c r="O4122" i="1"/>
  <c r="P4121" i="1"/>
  <c r="L4121" i="1"/>
  <c r="M4120" i="1"/>
  <c r="N4119" i="1"/>
  <c r="O4118" i="1"/>
  <c r="P4117" i="1"/>
  <c r="L4117" i="1"/>
  <c r="M4116" i="1"/>
  <c r="N4115" i="1"/>
  <c r="O4114" i="1"/>
  <c r="P4113" i="1"/>
  <c r="L4113" i="1"/>
  <c r="M4112" i="1"/>
  <c r="N4111" i="1"/>
  <c r="O4110" i="1"/>
  <c r="P4109" i="1"/>
  <c r="L4109" i="1"/>
  <c r="M4108" i="1"/>
  <c r="N4107" i="1"/>
  <c r="O4106" i="1"/>
  <c r="P4105" i="1"/>
  <c r="L4105" i="1"/>
  <c r="M4104" i="1"/>
  <c r="N4103" i="1"/>
  <c r="O4102" i="1"/>
  <c r="P4101" i="1"/>
  <c r="L4101" i="1"/>
  <c r="M4100" i="1"/>
  <c r="N4099" i="1"/>
  <c r="O4098" i="1"/>
  <c r="P4097" i="1"/>
  <c r="L4097" i="1"/>
  <c r="M4096" i="1"/>
  <c r="N4095" i="1"/>
  <c r="O4094" i="1"/>
  <c r="P4093" i="1"/>
  <c r="L4093" i="1"/>
  <c r="M4092" i="1"/>
  <c r="N4091" i="1"/>
  <c r="O4090" i="1"/>
  <c r="P4089" i="1"/>
  <c r="L4089" i="1"/>
  <c r="M4088" i="1"/>
  <c r="N4087" i="1"/>
  <c r="O4086" i="1"/>
  <c r="P4085" i="1"/>
  <c r="L4085" i="1"/>
  <c r="M4084" i="1"/>
  <c r="N4083" i="1"/>
  <c r="O4082" i="1"/>
  <c r="P4081" i="1"/>
  <c r="L4081" i="1"/>
  <c r="M4080" i="1"/>
  <c r="N4079" i="1"/>
  <c r="O4078" i="1"/>
  <c r="P4077" i="1"/>
  <c r="L4077" i="1"/>
  <c r="M4076" i="1"/>
  <c r="N4075" i="1"/>
  <c r="O4074" i="1"/>
  <c r="P4073" i="1"/>
  <c r="L4073" i="1"/>
  <c r="M4072" i="1"/>
  <c r="N4071" i="1"/>
  <c r="O4070" i="1"/>
  <c r="P4069" i="1"/>
  <c r="L4069" i="1"/>
  <c r="M4068" i="1"/>
  <c r="N4067" i="1"/>
  <c r="O4066" i="1"/>
  <c r="P4065" i="1"/>
  <c r="L4065" i="1"/>
  <c r="M4064" i="1"/>
  <c r="N4063" i="1"/>
  <c r="O4062" i="1"/>
  <c r="P4061" i="1"/>
  <c r="L4061" i="1"/>
  <c r="M4060" i="1"/>
  <c r="N4059" i="1"/>
  <c r="O4058" i="1"/>
  <c r="P4057" i="1"/>
  <c r="L4057" i="1"/>
  <c r="M4056" i="1"/>
  <c r="N4055" i="1"/>
  <c r="O4054" i="1"/>
  <c r="P4053" i="1"/>
  <c r="L4053" i="1"/>
  <c r="M4052" i="1"/>
  <c r="N4051" i="1"/>
  <c r="O4050" i="1"/>
  <c r="P4049" i="1"/>
  <c r="L4049" i="1"/>
  <c r="M4048" i="1"/>
  <c r="N4047" i="1"/>
  <c r="O4046" i="1"/>
  <c r="P4045" i="1"/>
  <c r="L4045" i="1"/>
  <c r="M4044" i="1"/>
  <c r="N4043" i="1"/>
  <c r="O4042" i="1"/>
  <c r="P4041" i="1"/>
  <c r="L4041" i="1"/>
  <c r="M4040" i="1"/>
  <c r="N4039" i="1"/>
  <c r="O4038" i="1"/>
  <c r="P4037" i="1"/>
  <c r="L4037" i="1"/>
  <c r="M4036" i="1"/>
  <c r="N4035" i="1"/>
  <c r="O4034" i="1"/>
  <c r="P4033" i="1"/>
  <c r="L4033" i="1"/>
  <c r="M4032" i="1"/>
  <c r="N4031" i="1"/>
  <c r="O4030" i="1"/>
  <c r="P4029" i="1"/>
  <c r="L4029" i="1"/>
  <c r="M4028" i="1"/>
  <c r="N4027" i="1"/>
  <c r="O4026" i="1"/>
  <c r="P4025" i="1"/>
  <c r="L4025" i="1"/>
  <c r="M4024" i="1"/>
  <c r="N4023" i="1"/>
  <c r="O4022" i="1"/>
  <c r="P4021" i="1"/>
  <c r="L4021" i="1"/>
  <c r="M4020" i="1"/>
  <c r="N4019" i="1"/>
  <c r="O4018" i="1"/>
  <c r="P4017" i="1"/>
  <c r="L4017" i="1"/>
  <c r="M4016" i="1"/>
  <c r="N4015" i="1"/>
  <c r="O4014" i="1"/>
  <c r="P4013" i="1"/>
  <c r="L4013" i="1"/>
  <c r="M4012" i="1"/>
  <c r="N4011" i="1"/>
  <c r="O4010" i="1"/>
  <c r="P4009" i="1"/>
  <c r="L4009" i="1"/>
  <c r="M4008" i="1"/>
  <c r="N4007" i="1"/>
  <c r="O4006" i="1"/>
  <c r="P4005" i="1"/>
  <c r="L4005" i="1"/>
  <c r="M4004" i="1"/>
  <c r="N4003" i="1"/>
  <c r="O4002" i="1"/>
  <c r="P4001" i="1"/>
  <c r="L4001" i="1"/>
  <c r="M4000" i="1"/>
  <c r="N3999" i="1"/>
  <c r="O3998" i="1"/>
  <c r="P3997" i="1"/>
  <c r="L3997" i="1"/>
  <c r="M3996" i="1"/>
  <c r="N3995" i="1"/>
  <c r="O3994" i="1"/>
  <c r="P3993" i="1"/>
  <c r="L3993" i="1"/>
  <c r="M3992" i="1"/>
  <c r="N3991" i="1"/>
  <c r="O3990" i="1"/>
  <c r="P3989" i="1"/>
  <c r="L3989" i="1"/>
  <c r="M3988" i="1"/>
  <c r="N3987" i="1"/>
  <c r="O3986" i="1"/>
  <c r="P3985" i="1"/>
  <c r="L3985" i="1"/>
  <c r="M3984" i="1"/>
  <c r="N3983" i="1"/>
  <c r="O3982" i="1"/>
  <c r="P3981" i="1"/>
  <c r="L3981" i="1"/>
  <c r="M3980" i="1"/>
  <c r="N3979" i="1"/>
  <c r="O3978" i="1"/>
  <c r="P3977" i="1"/>
  <c r="L3977" i="1"/>
  <c r="M3976" i="1"/>
  <c r="N3975" i="1"/>
  <c r="O3974" i="1"/>
  <c r="P3973" i="1"/>
  <c r="L3973" i="1"/>
  <c r="M3972" i="1"/>
  <c r="N3971" i="1"/>
  <c r="O3970" i="1"/>
  <c r="P3969" i="1"/>
  <c r="L3969" i="1"/>
  <c r="M3968" i="1"/>
  <c r="N3967" i="1"/>
  <c r="O3966" i="1"/>
  <c r="P3965" i="1"/>
  <c r="L3965" i="1"/>
  <c r="M3964" i="1"/>
  <c r="N3963" i="1"/>
  <c r="O3962" i="1"/>
  <c r="P3961" i="1"/>
  <c r="L3961" i="1"/>
  <c r="M3960" i="1"/>
  <c r="N3959" i="1"/>
  <c r="O3958" i="1"/>
  <c r="P3957" i="1"/>
  <c r="L3957" i="1"/>
  <c r="M3956" i="1"/>
  <c r="N3955" i="1"/>
  <c r="O3954" i="1"/>
  <c r="P3953" i="1"/>
  <c r="L3953" i="1"/>
  <c r="M3952" i="1"/>
  <c r="N3951" i="1"/>
  <c r="O3950" i="1"/>
  <c r="P3949" i="1"/>
  <c r="L3949" i="1"/>
  <c r="M3948" i="1"/>
  <c r="N3947" i="1"/>
  <c r="O3946" i="1"/>
  <c r="P3945" i="1"/>
  <c r="L3945" i="1"/>
  <c r="M3944" i="1"/>
  <c r="N3943" i="1"/>
  <c r="O3942" i="1"/>
  <c r="P3941" i="1"/>
  <c r="L3941" i="1"/>
  <c r="M3940" i="1"/>
  <c r="N3939" i="1"/>
  <c r="O3938" i="1"/>
  <c r="P3937" i="1"/>
  <c r="L3937" i="1"/>
  <c r="M3936" i="1"/>
  <c r="N3935" i="1"/>
  <c r="O3934" i="1"/>
  <c r="P3933" i="1"/>
  <c r="L3933" i="1"/>
  <c r="M3932" i="1"/>
  <c r="N3931" i="1"/>
  <c r="O3930" i="1"/>
  <c r="P3929" i="1"/>
  <c r="L3929" i="1"/>
  <c r="M3928" i="1"/>
  <c r="N3927" i="1"/>
  <c r="O3926" i="1"/>
  <c r="P3925" i="1"/>
  <c r="L3925" i="1"/>
  <c r="M3924" i="1"/>
  <c r="N3923" i="1"/>
  <c r="O3922" i="1"/>
  <c r="P3921" i="1"/>
  <c r="L3921" i="1"/>
  <c r="M3920" i="1"/>
  <c r="N3919" i="1"/>
  <c r="O3918" i="1"/>
  <c r="P3917" i="1"/>
  <c r="L3917" i="1"/>
  <c r="M3916" i="1"/>
  <c r="N3915" i="1"/>
  <c r="O3914" i="1"/>
  <c r="P3913" i="1"/>
  <c r="L3913" i="1"/>
  <c r="M3912" i="1"/>
  <c r="N3911" i="1"/>
  <c r="O3910" i="1"/>
  <c r="P3909" i="1"/>
  <c r="L3909" i="1"/>
  <c r="M3908" i="1"/>
  <c r="N3907" i="1"/>
  <c r="O3906" i="1"/>
  <c r="P3905" i="1"/>
  <c r="L3905" i="1"/>
  <c r="M3904" i="1"/>
  <c r="N3903" i="1"/>
  <c r="O3902" i="1"/>
  <c r="P3901" i="1"/>
  <c r="L3901" i="1"/>
  <c r="M3900" i="1"/>
  <c r="N3899" i="1"/>
  <c r="O3898" i="1"/>
  <c r="P3897" i="1"/>
  <c r="L3897" i="1"/>
  <c r="M3896" i="1"/>
  <c r="N3895" i="1"/>
  <c r="O3894" i="1"/>
  <c r="P3893" i="1"/>
  <c r="L3893" i="1"/>
  <c r="M3892" i="1"/>
  <c r="N3891" i="1"/>
  <c r="O3890" i="1"/>
  <c r="P3889" i="1"/>
  <c r="L3889" i="1"/>
  <c r="M3888" i="1"/>
  <c r="N3887" i="1"/>
  <c r="O3886" i="1"/>
  <c r="P3885" i="1"/>
  <c r="L3885" i="1"/>
  <c r="M3884" i="1"/>
  <c r="N3883" i="1"/>
  <c r="O3882" i="1"/>
  <c r="P3881" i="1"/>
  <c r="L3881" i="1"/>
  <c r="M3880" i="1"/>
  <c r="N3879" i="1"/>
  <c r="O3878" i="1"/>
  <c r="P3877" i="1"/>
  <c r="L3877" i="1"/>
  <c r="M3876" i="1"/>
  <c r="N3875" i="1"/>
  <c r="O3874" i="1"/>
  <c r="P3873" i="1"/>
  <c r="L3873" i="1"/>
  <c r="M3872" i="1"/>
  <c r="N3871" i="1"/>
  <c r="O3870" i="1"/>
  <c r="P3869" i="1"/>
  <c r="L3869" i="1"/>
  <c r="M3868" i="1"/>
  <c r="N3867" i="1"/>
  <c r="O3866" i="1"/>
  <c r="P3865" i="1"/>
  <c r="L3865" i="1"/>
  <c r="M3864" i="1"/>
  <c r="N3863" i="1"/>
  <c r="O3862" i="1"/>
  <c r="P3861" i="1"/>
  <c r="L3861" i="1"/>
  <c r="M3860" i="1"/>
  <c r="N3859" i="1"/>
  <c r="O3858" i="1"/>
  <c r="P3857" i="1"/>
  <c r="L3857" i="1"/>
  <c r="M3856" i="1"/>
  <c r="N3855" i="1"/>
  <c r="O3854" i="1"/>
  <c r="P3853" i="1"/>
  <c r="L3853" i="1"/>
  <c r="M3852" i="1"/>
  <c r="N3851" i="1"/>
  <c r="O3850" i="1"/>
  <c r="P3849" i="1"/>
  <c r="L3849" i="1"/>
  <c r="M3848" i="1"/>
  <c r="N3847" i="1"/>
  <c r="O3846" i="1"/>
  <c r="P3845" i="1"/>
  <c r="L3845" i="1"/>
  <c r="M3844" i="1"/>
  <c r="N3843" i="1"/>
  <c r="O3842" i="1"/>
  <c r="P3841" i="1"/>
  <c r="L3841" i="1"/>
  <c r="M3840" i="1"/>
  <c r="N3839" i="1"/>
  <c r="O3838" i="1"/>
  <c r="P3837" i="1"/>
  <c r="L3837" i="1"/>
  <c r="M3836" i="1"/>
  <c r="N3835" i="1"/>
  <c r="O3834" i="1"/>
  <c r="P3833" i="1"/>
  <c r="L3833" i="1"/>
  <c r="M3832" i="1"/>
  <c r="N3831" i="1"/>
  <c r="O3830" i="1"/>
  <c r="P3829" i="1"/>
  <c r="L3829" i="1"/>
  <c r="M3828" i="1"/>
  <c r="N3827" i="1"/>
  <c r="O3826" i="1"/>
  <c r="P3825" i="1"/>
  <c r="L3825" i="1"/>
  <c r="M3824" i="1"/>
  <c r="N3823" i="1"/>
  <c r="O3822" i="1"/>
  <c r="P3821" i="1"/>
  <c r="L3821" i="1"/>
  <c r="M3820" i="1"/>
  <c r="N3819" i="1"/>
  <c r="O3818" i="1"/>
  <c r="P3817" i="1"/>
  <c r="L3817" i="1"/>
  <c r="M3816" i="1"/>
  <c r="N3815" i="1"/>
  <c r="O3814" i="1"/>
  <c r="P3813" i="1"/>
  <c r="L3813" i="1"/>
  <c r="M3812" i="1"/>
  <c r="N3811" i="1"/>
  <c r="O3810" i="1"/>
  <c r="P3809" i="1"/>
  <c r="L3809" i="1"/>
  <c r="M3808" i="1"/>
  <c r="N3807" i="1"/>
  <c r="O3806" i="1"/>
  <c r="P3805" i="1"/>
  <c r="L3805" i="1"/>
  <c r="M3804" i="1"/>
  <c r="N3803" i="1"/>
  <c r="O3802" i="1"/>
  <c r="P3801" i="1"/>
  <c r="L3801" i="1"/>
  <c r="M3800" i="1"/>
  <c r="N3799" i="1"/>
  <c r="O3798" i="1"/>
  <c r="P3797" i="1"/>
  <c r="L3797" i="1"/>
  <c r="M3796" i="1"/>
  <c r="N3795" i="1"/>
  <c r="O3794" i="1"/>
  <c r="P3793" i="1"/>
  <c r="L3793" i="1"/>
  <c r="M3792" i="1"/>
  <c r="N3791" i="1"/>
  <c r="O3790" i="1"/>
  <c r="P3789" i="1"/>
  <c r="L3789" i="1"/>
  <c r="M3788" i="1"/>
  <c r="N3787" i="1"/>
  <c r="O3786" i="1"/>
  <c r="P3785" i="1"/>
  <c r="L3785" i="1"/>
  <c r="M3784" i="1"/>
  <c r="N3783" i="1"/>
  <c r="O3782" i="1"/>
  <c r="P3781" i="1"/>
  <c r="L3781" i="1"/>
  <c r="M3780" i="1"/>
  <c r="N3779" i="1"/>
  <c r="O3778" i="1"/>
  <c r="P3777" i="1"/>
  <c r="L3777" i="1"/>
  <c r="M3776" i="1"/>
  <c r="N3775" i="1"/>
  <c r="O3774" i="1"/>
  <c r="P3773" i="1"/>
  <c r="L3773" i="1"/>
  <c r="M3772" i="1"/>
  <c r="N3771" i="1"/>
  <c r="O3770" i="1"/>
  <c r="P3769" i="1"/>
  <c r="L3769" i="1"/>
  <c r="M3768" i="1"/>
  <c r="N3767" i="1"/>
  <c r="O3766" i="1"/>
  <c r="P3765" i="1"/>
  <c r="L3765" i="1"/>
  <c r="M3764" i="1"/>
  <c r="N3763" i="1"/>
  <c r="O3762" i="1"/>
  <c r="P3761" i="1"/>
  <c r="L3761" i="1"/>
  <c r="M3760" i="1"/>
  <c r="N3759" i="1"/>
  <c r="O3758" i="1"/>
  <c r="P3757" i="1"/>
  <c r="L3757" i="1"/>
  <c r="M3756" i="1"/>
  <c r="N3755" i="1"/>
  <c r="O3754" i="1"/>
  <c r="P3753" i="1"/>
  <c r="L3753" i="1"/>
  <c r="M3752" i="1"/>
  <c r="N3751" i="1"/>
  <c r="O3750" i="1"/>
  <c r="P3749" i="1"/>
  <c r="L3749" i="1"/>
  <c r="M3748" i="1"/>
  <c r="N3747" i="1"/>
  <c r="O3746" i="1"/>
  <c r="P3745" i="1"/>
  <c r="L3745" i="1"/>
  <c r="M3744" i="1"/>
  <c r="N3743" i="1"/>
  <c r="O3742" i="1"/>
  <c r="P3741" i="1"/>
  <c r="L3741" i="1"/>
  <c r="M3740" i="1"/>
  <c r="N3739" i="1"/>
  <c r="O3738" i="1"/>
  <c r="P3737" i="1"/>
  <c r="L3737" i="1"/>
  <c r="M3736" i="1"/>
  <c r="N3735" i="1"/>
  <c r="O3734" i="1"/>
  <c r="P3733" i="1"/>
  <c r="L3733" i="1"/>
  <c r="M3732" i="1"/>
  <c r="N3731" i="1"/>
  <c r="O3730" i="1"/>
  <c r="P3729" i="1"/>
  <c r="L3729" i="1"/>
  <c r="M3728" i="1"/>
  <c r="N3727" i="1"/>
  <c r="O3726" i="1"/>
  <c r="P3725" i="1"/>
  <c r="L3725" i="1"/>
  <c r="M3724" i="1"/>
  <c r="N3723" i="1"/>
  <c r="O3722" i="1"/>
  <c r="P3721" i="1"/>
  <c r="L3721" i="1"/>
  <c r="M3720" i="1"/>
  <c r="N3719" i="1"/>
  <c r="O3718" i="1"/>
  <c r="P3717" i="1"/>
  <c r="L3717" i="1"/>
  <c r="M3716" i="1"/>
  <c r="N3715" i="1"/>
  <c r="O3714" i="1"/>
  <c r="P3713" i="1"/>
  <c r="L3713" i="1"/>
  <c r="M3712" i="1"/>
  <c r="N3711" i="1"/>
  <c r="O3710" i="1"/>
  <c r="P3709" i="1"/>
  <c r="L3709" i="1"/>
  <c r="M3708" i="1"/>
  <c r="N3707" i="1"/>
  <c r="O3706" i="1"/>
  <c r="P3705" i="1"/>
  <c r="L3705" i="1"/>
  <c r="M3704" i="1"/>
  <c r="N3703" i="1"/>
  <c r="O3702" i="1"/>
  <c r="P3701" i="1"/>
  <c r="L3701" i="1"/>
  <c r="M3700" i="1"/>
  <c r="N3699" i="1"/>
  <c r="O3698" i="1"/>
  <c r="P3697" i="1"/>
  <c r="L3697" i="1"/>
  <c r="M3696" i="1"/>
  <c r="N3695" i="1"/>
  <c r="O3694" i="1"/>
  <c r="P3693" i="1"/>
  <c r="L3693" i="1"/>
  <c r="M3692" i="1"/>
  <c r="N3691" i="1"/>
  <c r="O3690" i="1"/>
  <c r="P3689" i="1"/>
  <c r="L3689" i="1"/>
  <c r="M3688" i="1"/>
  <c r="N3687" i="1"/>
  <c r="O3686" i="1"/>
  <c r="P3685" i="1"/>
  <c r="L3685" i="1"/>
  <c r="M3684" i="1"/>
  <c r="N3683" i="1"/>
  <c r="O3682" i="1"/>
  <c r="P3681" i="1"/>
  <c r="L3681" i="1"/>
  <c r="M3680" i="1"/>
  <c r="N3679" i="1"/>
  <c r="O3678" i="1"/>
  <c r="P3677" i="1"/>
  <c r="L3677" i="1"/>
  <c r="M3676" i="1"/>
  <c r="N3675" i="1"/>
  <c r="O3674" i="1"/>
  <c r="P3673" i="1"/>
  <c r="L3673" i="1"/>
  <c r="M3672" i="1"/>
  <c r="N3671" i="1"/>
  <c r="O3670" i="1"/>
  <c r="P3669" i="1"/>
  <c r="L3669" i="1"/>
  <c r="M3668" i="1"/>
  <c r="N3667" i="1"/>
  <c r="O3666" i="1"/>
  <c r="P3665" i="1"/>
  <c r="L3665" i="1"/>
  <c r="M3664" i="1"/>
  <c r="N3663" i="1"/>
  <c r="O3662" i="1"/>
  <c r="P3661" i="1"/>
  <c r="L3661" i="1"/>
  <c r="M3660" i="1"/>
  <c r="N3659" i="1"/>
  <c r="O3658" i="1"/>
  <c r="P3657" i="1"/>
  <c r="L3657" i="1"/>
  <c r="M3656" i="1"/>
  <c r="N3655" i="1"/>
  <c r="O3654" i="1"/>
  <c r="P3653" i="1"/>
  <c r="L3653" i="1"/>
  <c r="M3652" i="1"/>
  <c r="N3651" i="1"/>
  <c r="O3650" i="1"/>
  <c r="P3649" i="1"/>
  <c r="L3649" i="1"/>
  <c r="M3648" i="1"/>
  <c r="N3647" i="1"/>
  <c r="O3646" i="1"/>
  <c r="P3645" i="1"/>
  <c r="L3645" i="1"/>
  <c r="M3644" i="1"/>
  <c r="N3643" i="1"/>
  <c r="O3642" i="1"/>
  <c r="P3641" i="1"/>
  <c r="L3641" i="1"/>
  <c r="M3640" i="1"/>
  <c r="N3639" i="1"/>
  <c r="O3638" i="1"/>
  <c r="P3637" i="1"/>
  <c r="L3637" i="1"/>
  <c r="M3636" i="1"/>
  <c r="N3635" i="1"/>
  <c r="O3634" i="1"/>
  <c r="P3633" i="1"/>
  <c r="L3633" i="1"/>
  <c r="M3632" i="1"/>
  <c r="N3631" i="1"/>
  <c r="O3630" i="1"/>
  <c r="P3629" i="1"/>
  <c r="L3629" i="1"/>
  <c r="M3628" i="1"/>
  <c r="N3627" i="1"/>
  <c r="O3626" i="1"/>
  <c r="P3625" i="1"/>
  <c r="L3625" i="1"/>
  <c r="M3624" i="1"/>
  <c r="N3623" i="1"/>
  <c r="O3622" i="1"/>
  <c r="P3621" i="1"/>
  <c r="L3621" i="1"/>
  <c r="M3620" i="1"/>
  <c r="N3619" i="1"/>
  <c r="O3618" i="1"/>
  <c r="P3617" i="1"/>
  <c r="L3617" i="1"/>
  <c r="M3616" i="1"/>
  <c r="N3615" i="1"/>
  <c r="O3614" i="1"/>
  <c r="P3613" i="1"/>
  <c r="L3613" i="1"/>
  <c r="M3612" i="1"/>
  <c r="N3611" i="1"/>
  <c r="O3610" i="1"/>
  <c r="P3609" i="1"/>
  <c r="L3609" i="1"/>
  <c r="M3608" i="1"/>
  <c r="N3607" i="1"/>
  <c r="O3606" i="1"/>
  <c r="P3605" i="1"/>
  <c r="L3605" i="1"/>
  <c r="M3604" i="1"/>
  <c r="N3603" i="1"/>
  <c r="O3602" i="1"/>
  <c r="P3601" i="1"/>
  <c r="L3601" i="1"/>
  <c r="M3600" i="1"/>
  <c r="N3599" i="1"/>
  <c r="O3598" i="1"/>
  <c r="P3597" i="1"/>
  <c r="L3597" i="1"/>
  <c r="M3596" i="1"/>
  <c r="N3595" i="1"/>
  <c r="O3594" i="1"/>
  <c r="P3593" i="1"/>
  <c r="L3593" i="1"/>
  <c r="M3592" i="1"/>
  <c r="N3591" i="1"/>
  <c r="O3590" i="1"/>
  <c r="P3589" i="1"/>
  <c r="L3589" i="1"/>
  <c r="M3588" i="1"/>
  <c r="N3587" i="1"/>
  <c r="O3586" i="1"/>
  <c r="L4132" i="1"/>
  <c r="M4131" i="1"/>
  <c r="N4130" i="1"/>
  <c r="O4129" i="1"/>
  <c r="P4128" i="1"/>
  <c r="L4128" i="1"/>
  <c r="M4127" i="1"/>
  <c r="N4126" i="1"/>
  <c r="O4125" i="1"/>
  <c r="P4124" i="1"/>
  <c r="L4124" i="1"/>
  <c r="M4123" i="1"/>
  <c r="N4122" i="1"/>
  <c r="O4121" i="1"/>
  <c r="P4120" i="1"/>
  <c r="L4120" i="1"/>
  <c r="M4119" i="1"/>
  <c r="N4118" i="1"/>
  <c r="O4117" i="1"/>
  <c r="P4116" i="1"/>
  <c r="L4116" i="1"/>
  <c r="M4115" i="1"/>
  <c r="N4114" i="1"/>
  <c r="O4113" i="1"/>
  <c r="P4112" i="1"/>
  <c r="L4112" i="1"/>
  <c r="M4111" i="1"/>
  <c r="N4110" i="1"/>
  <c r="O4109" i="1"/>
  <c r="P4108" i="1"/>
  <c r="L4108" i="1"/>
  <c r="M4107" i="1"/>
  <c r="N4106" i="1"/>
  <c r="O4105" i="1"/>
  <c r="P4104" i="1"/>
  <c r="L4104" i="1"/>
  <c r="M4103" i="1"/>
  <c r="N4102" i="1"/>
  <c r="O4101" i="1"/>
  <c r="P4100" i="1"/>
  <c r="L4100" i="1"/>
  <c r="M4099" i="1"/>
  <c r="N4098" i="1"/>
  <c r="O4097" i="1"/>
  <c r="P4096" i="1"/>
  <c r="L4096" i="1"/>
  <c r="M4095" i="1"/>
  <c r="N4094" i="1"/>
  <c r="O4093" i="1"/>
  <c r="P4092" i="1"/>
  <c r="L4092" i="1"/>
  <c r="M4091" i="1"/>
  <c r="N4090" i="1"/>
  <c r="O4089" i="1"/>
  <c r="P4088" i="1"/>
  <c r="L4088" i="1"/>
  <c r="M4087" i="1"/>
  <c r="N4086" i="1"/>
  <c r="O4085" i="1"/>
  <c r="P4084" i="1"/>
  <c r="L4084" i="1"/>
  <c r="M4083" i="1"/>
  <c r="N4082" i="1"/>
  <c r="O4081" i="1"/>
  <c r="P4080" i="1"/>
  <c r="L4080" i="1"/>
  <c r="M4079" i="1"/>
  <c r="N4078" i="1"/>
  <c r="O4077" i="1"/>
  <c r="P4076" i="1"/>
  <c r="L4076" i="1"/>
  <c r="M4075" i="1"/>
  <c r="N4074" i="1"/>
  <c r="O4073" i="1"/>
  <c r="P4072" i="1"/>
  <c r="L4072" i="1"/>
  <c r="M4071" i="1"/>
  <c r="N4070" i="1"/>
  <c r="O4069" i="1"/>
  <c r="P4068" i="1"/>
  <c r="L4068" i="1"/>
  <c r="M4067" i="1"/>
  <c r="N4066" i="1"/>
  <c r="O4065" i="1"/>
  <c r="P4064" i="1"/>
  <c r="L4064" i="1"/>
  <c r="M4063" i="1"/>
  <c r="N4062" i="1"/>
  <c r="O4061" i="1"/>
  <c r="P4060" i="1"/>
  <c r="L4060" i="1"/>
  <c r="M4059" i="1"/>
  <c r="N4058" i="1"/>
  <c r="O4057" i="1"/>
  <c r="P4056" i="1"/>
  <c r="L4056" i="1"/>
  <c r="M4055" i="1"/>
  <c r="N4054" i="1"/>
  <c r="O4053" i="1"/>
  <c r="P4052" i="1"/>
  <c r="L4052" i="1"/>
  <c r="M4051" i="1"/>
  <c r="N4050" i="1"/>
  <c r="O4049" i="1"/>
  <c r="P4048" i="1"/>
  <c r="L4048" i="1"/>
  <c r="M4047" i="1"/>
  <c r="N4046" i="1"/>
  <c r="O4045" i="1"/>
  <c r="P4044" i="1"/>
  <c r="L4044" i="1"/>
  <c r="M4043" i="1"/>
  <c r="N4042" i="1"/>
  <c r="O4041" i="1"/>
  <c r="P4040" i="1"/>
  <c r="L4040" i="1"/>
  <c r="M4039" i="1"/>
  <c r="N4038" i="1"/>
  <c r="O4037" i="1"/>
  <c r="P4036" i="1"/>
  <c r="L4036" i="1"/>
  <c r="M4035" i="1"/>
  <c r="N4034" i="1"/>
  <c r="O4033" i="1"/>
  <c r="P4032" i="1"/>
  <c r="L4032" i="1"/>
  <c r="M4031" i="1"/>
  <c r="N4030" i="1"/>
  <c r="O4029" i="1"/>
  <c r="P4028" i="1"/>
  <c r="L4028" i="1"/>
  <c r="M4027" i="1"/>
  <c r="N4026" i="1"/>
  <c r="O4025" i="1"/>
  <c r="P4024" i="1"/>
  <c r="L4024" i="1"/>
  <c r="M4023" i="1"/>
  <c r="N4022" i="1"/>
  <c r="O4021" i="1"/>
  <c r="P4020" i="1"/>
  <c r="L4020" i="1"/>
  <c r="M4019" i="1"/>
  <c r="N4018" i="1"/>
  <c r="O4017" i="1"/>
  <c r="P4016" i="1"/>
  <c r="L4016" i="1"/>
  <c r="M4015" i="1"/>
  <c r="N4014" i="1"/>
  <c r="O4013" i="1"/>
  <c r="P4012" i="1"/>
  <c r="L4012" i="1"/>
  <c r="M4011" i="1"/>
  <c r="N4010" i="1"/>
  <c r="O4009" i="1"/>
  <c r="P4008" i="1"/>
  <c r="L4008" i="1"/>
  <c r="M4007" i="1"/>
  <c r="N4006" i="1"/>
  <c r="O4005" i="1"/>
  <c r="P4004" i="1"/>
  <c r="L4004" i="1"/>
  <c r="M4003" i="1"/>
  <c r="N4002" i="1"/>
  <c r="O4001" i="1"/>
  <c r="P4000" i="1"/>
  <c r="L4000" i="1"/>
  <c r="M3999" i="1"/>
  <c r="N3998" i="1"/>
  <c r="O3997" i="1"/>
  <c r="P3996" i="1"/>
  <c r="L3996" i="1"/>
  <c r="M3995" i="1"/>
  <c r="N3994" i="1"/>
  <c r="O3993" i="1"/>
  <c r="P3992" i="1"/>
  <c r="L3992" i="1"/>
  <c r="M3991" i="1"/>
  <c r="N3990" i="1"/>
  <c r="O3989" i="1"/>
  <c r="P3988" i="1"/>
  <c r="L3988" i="1"/>
  <c r="M3987" i="1"/>
  <c r="N3986" i="1"/>
  <c r="O3985" i="1"/>
  <c r="P3984" i="1"/>
  <c r="L3984" i="1"/>
  <c r="M3983" i="1"/>
  <c r="N3982" i="1"/>
  <c r="O3981" i="1"/>
  <c r="P3980" i="1"/>
  <c r="L3980" i="1"/>
  <c r="M3979" i="1"/>
  <c r="N3978" i="1"/>
  <c r="O3977" i="1"/>
  <c r="P3976" i="1"/>
  <c r="L3976" i="1"/>
  <c r="M3975" i="1"/>
  <c r="N3974" i="1"/>
  <c r="O3973" i="1"/>
  <c r="P3972" i="1"/>
  <c r="L3972" i="1"/>
  <c r="M3971" i="1"/>
  <c r="N3970" i="1"/>
  <c r="O3969" i="1"/>
  <c r="P3968" i="1"/>
  <c r="L3968" i="1"/>
  <c r="M3967" i="1"/>
  <c r="N3966" i="1"/>
  <c r="O3965" i="1"/>
  <c r="P3964" i="1"/>
  <c r="L3964" i="1"/>
  <c r="M3963" i="1"/>
  <c r="N3962" i="1"/>
  <c r="O3961" i="1"/>
  <c r="P3960" i="1"/>
  <c r="L3960" i="1"/>
  <c r="M3959" i="1"/>
  <c r="N3958" i="1"/>
  <c r="O3957" i="1"/>
  <c r="P3956" i="1"/>
  <c r="L3956" i="1"/>
  <c r="M3955" i="1"/>
  <c r="N3954" i="1"/>
  <c r="O3953" i="1"/>
  <c r="P3952" i="1"/>
  <c r="L3952" i="1"/>
  <c r="M3951" i="1"/>
  <c r="N3950" i="1"/>
  <c r="O3949" i="1"/>
  <c r="P3948" i="1"/>
  <c r="L3948" i="1"/>
  <c r="M3947" i="1"/>
  <c r="N3946" i="1"/>
  <c r="O3945" i="1"/>
  <c r="P3944" i="1"/>
  <c r="L3944" i="1"/>
  <c r="M3943" i="1"/>
  <c r="N3942" i="1"/>
  <c r="O3941" i="1"/>
  <c r="P3940" i="1"/>
  <c r="L3940" i="1"/>
  <c r="M3939" i="1"/>
  <c r="N3938" i="1"/>
  <c r="O3937" i="1"/>
  <c r="P3936" i="1"/>
  <c r="L3936" i="1"/>
  <c r="M3935" i="1"/>
  <c r="N3934" i="1"/>
  <c r="O3933" i="1"/>
  <c r="P3932" i="1"/>
  <c r="L3932" i="1"/>
  <c r="M3931" i="1"/>
  <c r="N3930" i="1"/>
  <c r="O3929" i="1"/>
  <c r="P3928" i="1"/>
  <c r="L3928" i="1"/>
  <c r="M3927" i="1"/>
  <c r="N3926" i="1"/>
  <c r="O3925" i="1"/>
  <c r="P3924" i="1"/>
  <c r="L3924" i="1"/>
  <c r="M3923" i="1"/>
  <c r="N3922" i="1"/>
  <c r="O3921" i="1"/>
  <c r="P3920" i="1"/>
  <c r="L3920" i="1"/>
  <c r="M3919" i="1"/>
  <c r="N3918" i="1"/>
  <c r="O3917" i="1"/>
  <c r="P3916" i="1"/>
  <c r="L3916" i="1"/>
  <c r="M3915" i="1"/>
  <c r="N3914" i="1"/>
  <c r="O3913" i="1"/>
  <c r="P3912" i="1"/>
  <c r="L3912" i="1"/>
  <c r="M3911" i="1"/>
  <c r="N3910" i="1"/>
  <c r="O3909" i="1"/>
  <c r="P3908" i="1"/>
  <c r="L3908" i="1"/>
  <c r="M3907" i="1"/>
  <c r="N3906" i="1"/>
  <c r="O3905" i="1"/>
  <c r="P3904" i="1"/>
  <c r="L3904" i="1"/>
  <c r="M3903" i="1"/>
  <c r="N3902" i="1"/>
  <c r="O3901" i="1"/>
  <c r="P3900" i="1"/>
  <c r="L3900" i="1"/>
  <c r="M3899" i="1"/>
  <c r="N3898" i="1"/>
  <c r="O3897" i="1"/>
  <c r="P3896" i="1"/>
  <c r="L3896" i="1"/>
  <c r="M3895" i="1"/>
  <c r="N3894" i="1"/>
  <c r="O3893" i="1"/>
  <c r="P3892" i="1"/>
  <c r="L3892" i="1"/>
  <c r="M3891" i="1"/>
  <c r="N3890" i="1"/>
  <c r="O3889" i="1"/>
  <c r="P3888" i="1"/>
  <c r="L3888" i="1"/>
  <c r="M3887" i="1"/>
  <c r="N3886" i="1"/>
  <c r="O3885" i="1"/>
  <c r="P3884" i="1"/>
  <c r="L3884" i="1"/>
  <c r="M3883" i="1"/>
  <c r="N3882" i="1"/>
  <c r="O3881" i="1"/>
  <c r="P3880" i="1"/>
  <c r="L3880" i="1"/>
  <c r="M3879" i="1"/>
  <c r="N3878" i="1"/>
  <c r="O3877" i="1"/>
  <c r="P3876" i="1"/>
  <c r="L3876" i="1"/>
  <c r="M3875" i="1"/>
  <c r="N3874" i="1"/>
  <c r="O3873" i="1"/>
  <c r="P3872" i="1"/>
  <c r="L3872" i="1"/>
  <c r="M3871" i="1"/>
  <c r="N3870" i="1"/>
  <c r="O3869" i="1"/>
  <c r="P3868" i="1"/>
  <c r="L3868" i="1"/>
  <c r="M3867" i="1"/>
  <c r="N3866" i="1"/>
  <c r="O3865" i="1"/>
  <c r="P3864" i="1"/>
  <c r="L3864" i="1"/>
  <c r="M3863" i="1"/>
  <c r="N3862" i="1"/>
  <c r="O3861" i="1"/>
  <c r="P3860" i="1"/>
  <c r="L3860" i="1"/>
  <c r="M3859" i="1"/>
  <c r="N3858" i="1"/>
  <c r="O3857" i="1"/>
  <c r="P3856" i="1"/>
  <c r="L3856" i="1"/>
  <c r="M3855" i="1"/>
  <c r="N3854" i="1"/>
  <c r="O3853" i="1"/>
  <c r="P3852" i="1"/>
  <c r="L3852" i="1"/>
  <c r="M3851" i="1"/>
  <c r="N3850" i="1"/>
  <c r="O3849" i="1"/>
  <c r="P3848" i="1"/>
  <c r="L3848" i="1"/>
  <c r="M3847" i="1"/>
  <c r="N3846" i="1"/>
  <c r="O3845" i="1"/>
  <c r="P3844" i="1"/>
  <c r="L3844" i="1"/>
  <c r="M3843" i="1"/>
  <c r="N3842" i="1"/>
  <c r="O3841" i="1"/>
  <c r="P3840" i="1"/>
  <c r="L3840" i="1"/>
  <c r="M3839" i="1"/>
  <c r="N3838" i="1"/>
  <c r="O3837" i="1"/>
  <c r="P3836" i="1"/>
  <c r="L3836" i="1"/>
  <c r="M3835" i="1"/>
  <c r="N3834" i="1"/>
  <c r="O3833" i="1"/>
  <c r="P3832" i="1"/>
  <c r="L3832" i="1"/>
  <c r="M3831" i="1"/>
  <c r="N3830" i="1"/>
  <c r="O3829" i="1"/>
  <c r="P3828" i="1"/>
  <c r="L3828" i="1"/>
  <c r="M3827" i="1"/>
  <c r="N3826" i="1"/>
  <c r="O3825" i="1"/>
  <c r="P3824" i="1"/>
  <c r="L3824" i="1"/>
  <c r="M3823" i="1"/>
  <c r="N3822" i="1"/>
  <c r="O3821" i="1"/>
  <c r="P3820" i="1"/>
  <c r="L3820" i="1"/>
  <c r="M3819" i="1"/>
  <c r="N3818" i="1"/>
  <c r="O3817" i="1"/>
  <c r="P3816" i="1"/>
  <c r="L3816" i="1"/>
  <c r="M3815" i="1"/>
  <c r="N3814" i="1"/>
  <c r="O3813" i="1"/>
  <c r="P3812" i="1"/>
  <c r="L3812" i="1"/>
  <c r="M3811" i="1"/>
  <c r="N3810" i="1"/>
  <c r="O3809" i="1"/>
  <c r="P3808" i="1"/>
  <c r="L3808" i="1"/>
  <c r="M3807" i="1"/>
  <c r="N3806" i="1"/>
  <c r="O3805" i="1"/>
  <c r="P3804" i="1"/>
  <c r="L3804" i="1"/>
  <c r="M3803" i="1"/>
  <c r="N3802" i="1"/>
  <c r="O3801" i="1"/>
  <c r="P3800" i="1"/>
  <c r="L3800" i="1"/>
  <c r="M3799" i="1"/>
  <c r="N3798" i="1"/>
  <c r="O3797" i="1"/>
  <c r="P3796" i="1"/>
  <c r="L3796" i="1"/>
  <c r="M3795" i="1"/>
  <c r="N3794" i="1"/>
  <c r="O3793" i="1"/>
  <c r="P3792" i="1"/>
  <c r="L3792" i="1"/>
  <c r="M3791" i="1"/>
  <c r="N3790" i="1"/>
  <c r="O3789" i="1"/>
  <c r="P3788" i="1"/>
  <c r="L3788" i="1"/>
  <c r="M3787" i="1"/>
  <c r="N3786" i="1"/>
  <c r="O3785" i="1"/>
  <c r="P3784" i="1"/>
  <c r="L3784" i="1"/>
  <c r="M3783" i="1"/>
  <c r="N3782" i="1"/>
  <c r="O3781" i="1"/>
  <c r="P3780" i="1"/>
  <c r="L3780" i="1"/>
  <c r="M3779" i="1"/>
  <c r="N3778" i="1"/>
  <c r="O3777" i="1"/>
  <c r="P3776" i="1"/>
  <c r="L3776" i="1"/>
  <c r="M3775" i="1"/>
  <c r="N3774" i="1"/>
  <c r="O3773" i="1"/>
  <c r="P3772" i="1"/>
  <c r="L3772" i="1"/>
  <c r="M3771" i="1"/>
  <c r="N3770" i="1"/>
  <c r="O3769" i="1"/>
  <c r="P3768" i="1"/>
  <c r="L3768" i="1"/>
  <c r="M3767" i="1"/>
  <c r="N3766" i="1"/>
  <c r="O3765" i="1"/>
  <c r="P3764" i="1"/>
  <c r="L3764" i="1"/>
  <c r="M3763" i="1"/>
  <c r="N3762" i="1"/>
  <c r="O3761" i="1"/>
  <c r="P3760" i="1"/>
  <c r="L3760" i="1"/>
  <c r="M3759" i="1"/>
  <c r="N3758" i="1"/>
  <c r="O3757" i="1"/>
  <c r="P3756" i="1"/>
  <c r="L3756" i="1"/>
  <c r="M3755" i="1"/>
  <c r="N3754" i="1"/>
  <c r="O3753" i="1"/>
  <c r="P3752" i="1"/>
  <c r="L3752" i="1"/>
  <c r="M3751" i="1"/>
  <c r="N3750" i="1"/>
  <c r="O3749" i="1"/>
  <c r="P3748" i="1"/>
  <c r="L3748" i="1"/>
  <c r="M3747" i="1"/>
  <c r="N3746" i="1"/>
  <c r="O3745" i="1"/>
  <c r="P3744" i="1"/>
  <c r="L3744" i="1"/>
  <c r="M3743" i="1"/>
  <c r="N3742" i="1"/>
  <c r="O3741" i="1"/>
  <c r="P3740" i="1"/>
  <c r="L3740" i="1"/>
  <c r="M3739" i="1"/>
  <c r="N3738" i="1"/>
  <c r="O3737" i="1"/>
  <c r="P3736" i="1"/>
  <c r="L3736" i="1"/>
  <c r="M3735" i="1"/>
  <c r="N3734" i="1"/>
  <c r="O3733" i="1"/>
  <c r="P3732" i="1"/>
  <c r="L3732" i="1"/>
  <c r="M3731" i="1"/>
  <c r="N3730" i="1"/>
  <c r="O3729" i="1"/>
  <c r="P3728" i="1"/>
  <c r="L3728" i="1"/>
  <c r="M3727" i="1"/>
  <c r="N3726" i="1"/>
  <c r="O3725" i="1"/>
  <c r="P3724" i="1"/>
  <c r="L3724" i="1"/>
  <c r="M3723" i="1"/>
  <c r="N3722" i="1"/>
  <c r="O3721" i="1"/>
  <c r="P3720" i="1"/>
  <c r="L3720" i="1"/>
  <c r="M3719" i="1"/>
  <c r="N3718" i="1"/>
  <c r="O3717" i="1"/>
  <c r="P3716" i="1"/>
  <c r="L3716" i="1"/>
  <c r="M3715" i="1"/>
  <c r="N3714" i="1"/>
  <c r="O3713" i="1"/>
  <c r="P3712" i="1"/>
  <c r="L3712" i="1"/>
  <c r="M3711" i="1"/>
  <c r="N3710" i="1"/>
  <c r="O3709" i="1"/>
  <c r="P3708" i="1"/>
  <c r="L3708" i="1"/>
  <c r="M3707" i="1"/>
  <c r="N3706" i="1"/>
  <c r="O3705" i="1"/>
  <c r="P3704" i="1"/>
  <c r="L3704" i="1"/>
  <c r="M3703" i="1"/>
  <c r="N3702" i="1"/>
  <c r="O3701" i="1"/>
  <c r="P3700" i="1"/>
  <c r="L3700" i="1"/>
  <c r="M3699" i="1"/>
  <c r="N3698" i="1"/>
  <c r="O3697" i="1"/>
  <c r="P3696" i="1"/>
  <c r="L3696" i="1"/>
  <c r="M3695" i="1"/>
  <c r="N3694" i="1"/>
  <c r="O3693" i="1"/>
  <c r="P3692" i="1"/>
  <c r="L3692" i="1"/>
  <c r="M3691" i="1"/>
  <c r="N3690" i="1"/>
  <c r="O3689" i="1"/>
  <c r="P3688" i="1"/>
  <c r="L3688" i="1"/>
  <c r="M3687" i="1"/>
  <c r="N3686" i="1"/>
  <c r="O3685" i="1"/>
  <c r="P3684" i="1"/>
  <c r="L3684" i="1"/>
  <c r="M3683" i="1"/>
  <c r="N3682" i="1"/>
  <c r="O3681" i="1"/>
  <c r="P3680" i="1"/>
  <c r="L3680" i="1"/>
  <c r="M3679" i="1"/>
  <c r="N3678" i="1"/>
  <c r="O3677" i="1"/>
  <c r="P3676" i="1"/>
  <c r="L3676" i="1"/>
  <c r="M3675" i="1"/>
  <c r="N3674" i="1"/>
  <c r="O3673" i="1"/>
  <c r="P3672" i="1"/>
  <c r="L3672" i="1"/>
  <c r="M3671" i="1"/>
  <c r="N3670" i="1"/>
  <c r="O3669" i="1"/>
  <c r="P3668" i="1"/>
  <c r="L3668" i="1"/>
  <c r="M3667" i="1"/>
  <c r="N3666" i="1"/>
  <c r="O3665" i="1"/>
  <c r="P3664" i="1"/>
  <c r="L3664" i="1"/>
  <c r="M3663" i="1"/>
  <c r="N3662" i="1"/>
  <c r="O3661" i="1"/>
  <c r="P3660" i="1"/>
  <c r="L3660" i="1"/>
  <c r="M3659" i="1"/>
  <c r="N3658" i="1"/>
  <c r="O3657" i="1"/>
  <c r="P3656" i="1"/>
  <c r="L3656" i="1"/>
  <c r="M3655" i="1"/>
  <c r="N3654" i="1"/>
  <c r="O3653" i="1"/>
  <c r="P3652" i="1"/>
  <c r="L3652" i="1"/>
  <c r="M3651" i="1"/>
  <c r="N3650" i="1"/>
  <c r="O3649" i="1"/>
  <c r="P3648" i="1"/>
  <c r="L3648" i="1"/>
  <c r="M3647" i="1"/>
  <c r="N3646" i="1"/>
  <c r="O3645" i="1"/>
  <c r="P3644" i="1"/>
  <c r="L3644" i="1"/>
  <c r="M3643" i="1"/>
  <c r="N3642" i="1"/>
  <c r="O3641" i="1"/>
  <c r="P3640" i="1"/>
  <c r="L3640" i="1"/>
  <c r="M3639" i="1"/>
  <c r="N3638" i="1"/>
  <c r="O3637" i="1"/>
  <c r="P3636" i="1"/>
  <c r="L3636" i="1"/>
  <c r="M3635" i="1"/>
  <c r="N3634" i="1"/>
  <c r="O3633" i="1"/>
  <c r="P3632" i="1"/>
  <c r="L3632" i="1"/>
  <c r="M3631" i="1"/>
  <c r="N3630" i="1"/>
  <c r="O3629" i="1"/>
  <c r="P3628" i="1"/>
  <c r="L3628" i="1"/>
  <c r="M3627" i="1"/>
  <c r="N3626" i="1"/>
  <c r="O3625" i="1"/>
  <c r="P3624" i="1"/>
  <c r="L3624" i="1"/>
  <c r="M3623" i="1"/>
  <c r="N3622" i="1"/>
  <c r="O3621" i="1"/>
  <c r="P3620" i="1"/>
  <c r="L3620" i="1"/>
  <c r="M3619" i="1"/>
  <c r="N3618" i="1"/>
  <c r="O3617" i="1"/>
  <c r="P3616" i="1"/>
  <c r="L3616" i="1"/>
  <c r="M3615" i="1"/>
  <c r="N3614" i="1"/>
  <c r="O3613" i="1"/>
  <c r="P3612" i="1"/>
  <c r="L3612" i="1"/>
  <c r="M3611" i="1"/>
  <c r="N3610" i="1"/>
  <c r="O3609" i="1"/>
  <c r="P3608" i="1"/>
  <c r="L3608" i="1"/>
  <c r="M3607" i="1"/>
  <c r="N3606" i="1"/>
  <c r="O3605" i="1"/>
  <c r="P3604" i="1"/>
  <c r="L3604" i="1"/>
  <c r="M3603" i="1"/>
  <c r="N3602" i="1"/>
  <c r="O3601" i="1"/>
  <c r="P3600" i="1"/>
  <c r="L3600" i="1"/>
  <c r="M3599" i="1"/>
  <c r="N3598" i="1"/>
  <c r="O3597" i="1"/>
  <c r="P3596" i="1"/>
  <c r="L3596" i="1"/>
  <c r="M3595" i="1"/>
  <c r="N3594" i="1"/>
  <c r="O3593" i="1"/>
  <c r="P3592" i="1"/>
  <c r="L3592" i="1"/>
  <c r="M3591" i="1"/>
  <c r="N3590" i="1"/>
  <c r="O3589" i="1"/>
  <c r="P3588" i="1"/>
  <c r="L3588" i="1"/>
  <c r="M3587" i="1"/>
  <c r="L3586" i="1"/>
  <c r="M3585" i="1"/>
  <c r="N3584" i="1"/>
  <c r="O3583" i="1"/>
  <c r="P3582" i="1"/>
  <c r="L3582" i="1"/>
  <c r="M3581" i="1"/>
  <c r="N3580" i="1"/>
  <c r="O3579" i="1"/>
  <c r="P3578" i="1"/>
  <c r="L3578" i="1"/>
  <c r="M3577" i="1"/>
  <c r="N3576" i="1"/>
  <c r="O3575" i="1"/>
  <c r="P3574" i="1"/>
  <c r="L3574" i="1"/>
  <c r="M3573" i="1"/>
  <c r="N3572" i="1"/>
  <c r="O3571" i="1"/>
  <c r="P3570" i="1"/>
  <c r="L3570" i="1"/>
  <c r="M3569" i="1"/>
  <c r="N3568" i="1"/>
  <c r="O3567" i="1"/>
  <c r="P3566" i="1"/>
  <c r="L3566" i="1"/>
  <c r="M3565" i="1"/>
  <c r="N3564" i="1"/>
  <c r="O3563" i="1"/>
  <c r="P3562" i="1"/>
  <c r="L3562" i="1"/>
  <c r="M3561" i="1"/>
  <c r="N3560" i="1"/>
  <c r="O3559" i="1"/>
  <c r="P3558" i="1"/>
  <c r="L3558" i="1"/>
  <c r="M3557" i="1"/>
  <c r="N3556" i="1"/>
  <c r="O3555" i="1"/>
  <c r="P3554" i="1"/>
  <c r="L3554" i="1"/>
  <c r="M3553" i="1"/>
  <c r="N3552" i="1"/>
  <c r="O3551" i="1"/>
  <c r="P3550" i="1"/>
  <c r="L3550" i="1"/>
  <c r="M3549" i="1"/>
  <c r="N3548" i="1"/>
  <c r="O3547" i="1"/>
  <c r="P3546" i="1"/>
  <c r="L3546" i="1"/>
  <c r="M3545" i="1"/>
  <c r="N3544" i="1"/>
  <c r="O3543" i="1"/>
  <c r="P3542" i="1"/>
  <c r="L3542" i="1"/>
  <c r="M3541" i="1"/>
  <c r="N3540" i="1"/>
  <c r="O3539" i="1"/>
  <c r="P3538" i="1"/>
  <c r="L3538" i="1"/>
  <c r="M3537" i="1"/>
  <c r="N3536" i="1"/>
  <c r="O3535" i="1"/>
  <c r="P3534" i="1"/>
  <c r="L3534" i="1"/>
  <c r="M3533" i="1"/>
  <c r="N3532" i="1"/>
  <c r="O3531" i="1"/>
  <c r="P3530" i="1"/>
  <c r="L3530" i="1"/>
  <c r="M3529" i="1"/>
  <c r="N3528" i="1"/>
  <c r="O3527" i="1"/>
  <c r="P3526" i="1"/>
  <c r="L3526" i="1"/>
  <c r="M3525" i="1"/>
  <c r="N3524" i="1"/>
  <c r="O3523" i="1"/>
  <c r="P3522" i="1"/>
  <c r="L3522" i="1"/>
  <c r="M3521" i="1"/>
  <c r="N3520" i="1"/>
  <c r="O3519" i="1"/>
  <c r="P3518" i="1"/>
  <c r="L3518" i="1"/>
  <c r="M3517" i="1"/>
  <c r="N3516" i="1"/>
  <c r="O3515" i="1"/>
  <c r="P3514" i="1"/>
  <c r="L3514" i="1"/>
  <c r="M3513" i="1"/>
  <c r="N3512" i="1"/>
  <c r="O3511" i="1"/>
  <c r="P3510" i="1"/>
  <c r="L3510" i="1"/>
  <c r="M3509" i="1"/>
  <c r="N3508" i="1"/>
  <c r="O3507" i="1"/>
  <c r="P3506" i="1"/>
  <c r="L3506" i="1"/>
  <c r="M3505" i="1"/>
  <c r="N3504" i="1"/>
  <c r="O3503" i="1"/>
  <c r="P3502" i="1"/>
  <c r="L3502" i="1"/>
  <c r="M3501" i="1"/>
  <c r="N3500" i="1"/>
  <c r="O3499" i="1"/>
  <c r="P3498" i="1"/>
  <c r="L3498" i="1"/>
  <c r="M3497" i="1"/>
  <c r="N3496" i="1"/>
  <c r="O3495" i="1"/>
  <c r="P3494" i="1"/>
  <c r="L3494" i="1"/>
  <c r="M3493" i="1"/>
  <c r="N3492" i="1"/>
  <c r="O3491" i="1"/>
  <c r="P3490" i="1"/>
  <c r="L3490" i="1"/>
  <c r="M3489" i="1"/>
  <c r="N3488" i="1"/>
  <c r="O3487" i="1"/>
  <c r="P3486" i="1"/>
  <c r="L3486" i="1"/>
  <c r="M3485" i="1"/>
  <c r="N3484" i="1"/>
  <c r="O3483" i="1"/>
  <c r="P3482" i="1"/>
  <c r="L3482" i="1"/>
  <c r="M3481" i="1"/>
  <c r="N3480" i="1"/>
  <c r="O3479" i="1"/>
  <c r="P3478" i="1"/>
  <c r="L3478" i="1"/>
  <c r="M3477" i="1"/>
  <c r="N3476" i="1"/>
  <c r="O3475" i="1"/>
  <c r="P3474" i="1"/>
  <c r="L3474" i="1"/>
  <c r="M3473" i="1"/>
  <c r="N3472" i="1"/>
  <c r="O3471" i="1"/>
  <c r="P3470" i="1"/>
  <c r="L3470" i="1"/>
  <c r="M3469" i="1"/>
  <c r="N3468" i="1"/>
  <c r="O3467" i="1"/>
  <c r="P3466" i="1"/>
  <c r="L3466" i="1"/>
  <c r="M3465" i="1"/>
  <c r="N3464" i="1"/>
  <c r="O3463" i="1"/>
  <c r="P3462" i="1"/>
  <c r="L3462" i="1"/>
  <c r="M3461" i="1"/>
  <c r="N3460" i="1"/>
  <c r="O3459" i="1"/>
  <c r="P3458" i="1"/>
  <c r="L3458" i="1"/>
  <c r="M3457" i="1"/>
  <c r="N3456" i="1"/>
  <c r="O3455" i="1"/>
  <c r="P3454" i="1"/>
  <c r="L3454" i="1"/>
  <c r="M3453" i="1"/>
  <c r="N3452" i="1"/>
  <c r="O3451" i="1"/>
  <c r="P3450" i="1"/>
  <c r="L3450" i="1"/>
  <c r="M3449" i="1"/>
  <c r="N3448" i="1"/>
  <c r="O3447" i="1"/>
  <c r="P3446" i="1"/>
  <c r="L3446" i="1"/>
  <c r="M3445" i="1"/>
  <c r="N3444" i="1"/>
  <c r="O3443" i="1"/>
  <c r="P3442" i="1"/>
  <c r="L3442" i="1"/>
  <c r="M3441" i="1"/>
  <c r="N3440" i="1"/>
  <c r="O3439" i="1"/>
  <c r="P3438" i="1"/>
  <c r="L3438" i="1"/>
  <c r="M3437" i="1"/>
  <c r="N3436" i="1"/>
  <c r="O3435" i="1"/>
  <c r="P3434" i="1"/>
  <c r="L3434" i="1"/>
  <c r="M3433" i="1"/>
  <c r="N3432" i="1"/>
  <c r="O3431" i="1"/>
  <c r="P3430" i="1"/>
  <c r="L3430" i="1"/>
  <c r="M3429" i="1"/>
  <c r="N3428" i="1"/>
  <c r="O3427" i="1"/>
  <c r="P3426" i="1"/>
  <c r="L3426" i="1"/>
  <c r="M3425" i="1"/>
  <c r="N3424" i="1"/>
  <c r="O3423" i="1"/>
  <c r="P3422" i="1"/>
  <c r="L3422" i="1"/>
  <c r="M3421" i="1"/>
  <c r="N3420" i="1"/>
  <c r="O3419" i="1"/>
  <c r="P3418" i="1"/>
  <c r="L3418" i="1"/>
  <c r="M3417" i="1"/>
  <c r="N3416" i="1"/>
  <c r="O3415" i="1"/>
  <c r="P3414" i="1"/>
  <c r="L3414" i="1"/>
  <c r="M3413" i="1"/>
  <c r="N3412" i="1"/>
  <c r="O3411" i="1"/>
  <c r="P3410" i="1"/>
  <c r="L3410" i="1"/>
  <c r="M3409" i="1"/>
  <c r="N3408" i="1"/>
  <c r="O3407" i="1"/>
  <c r="P3406" i="1"/>
  <c r="L3406" i="1"/>
  <c r="M3405" i="1"/>
  <c r="N3404" i="1"/>
  <c r="O3403" i="1"/>
  <c r="P3402" i="1"/>
  <c r="L3402" i="1"/>
  <c r="M3401" i="1"/>
  <c r="N3400" i="1"/>
  <c r="O3399" i="1"/>
  <c r="P3398" i="1"/>
  <c r="L3398" i="1"/>
  <c r="M3397" i="1"/>
  <c r="N3396" i="1"/>
  <c r="O3395" i="1"/>
  <c r="P3394" i="1"/>
  <c r="L3394" i="1"/>
  <c r="M3393" i="1"/>
  <c r="N3392" i="1"/>
  <c r="O3391" i="1"/>
  <c r="P3390" i="1"/>
  <c r="L3390" i="1"/>
  <c r="M3389" i="1"/>
  <c r="N3388" i="1"/>
  <c r="O3387" i="1"/>
  <c r="P3386" i="1"/>
  <c r="L3386" i="1"/>
  <c r="M3385" i="1"/>
  <c r="N3384" i="1"/>
  <c r="O3383" i="1"/>
  <c r="P3382" i="1"/>
  <c r="L3382" i="1"/>
  <c r="M3381" i="1"/>
  <c r="N3380" i="1"/>
  <c r="P3585" i="1"/>
  <c r="L3585" i="1"/>
  <c r="M3584" i="1"/>
  <c r="N3583" i="1"/>
  <c r="O3582" i="1"/>
  <c r="P3581" i="1"/>
  <c r="L3581" i="1"/>
  <c r="M3580" i="1"/>
  <c r="N3579" i="1"/>
  <c r="O3578" i="1"/>
  <c r="P3577" i="1"/>
  <c r="L3577" i="1"/>
  <c r="M3576" i="1"/>
  <c r="N3575" i="1"/>
  <c r="O3574" i="1"/>
  <c r="P3573" i="1"/>
  <c r="L3573" i="1"/>
  <c r="M3572" i="1"/>
  <c r="N3571" i="1"/>
  <c r="O3570" i="1"/>
  <c r="P3569" i="1"/>
  <c r="L3569" i="1"/>
  <c r="M3568" i="1"/>
  <c r="N3567" i="1"/>
  <c r="O3566" i="1"/>
  <c r="P3565" i="1"/>
  <c r="L3565" i="1"/>
  <c r="M3564" i="1"/>
  <c r="N3563" i="1"/>
  <c r="O3562" i="1"/>
  <c r="P3561" i="1"/>
  <c r="L3561" i="1"/>
  <c r="M3560" i="1"/>
  <c r="N3559" i="1"/>
  <c r="O3558" i="1"/>
  <c r="P3557" i="1"/>
  <c r="L3557" i="1"/>
  <c r="M3556" i="1"/>
  <c r="N3555" i="1"/>
  <c r="O3554" i="1"/>
  <c r="P3553" i="1"/>
  <c r="L3553" i="1"/>
  <c r="M3552" i="1"/>
  <c r="N3551" i="1"/>
  <c r="O3550" i="1"/>
  <c r="P3549" i="1"/>
  <c r="L3549" i="1"/>
  <c r="M3548" i="1"/>
  <c r="N3547" i="1"/>
  <c r="O3546" i="1"/>
  <c r="P3545" i="1"/>
  <c r="L3545" i="1"/>
  <c r="M3544" i="1"/>
  <c r="N3543" i="1"/>
  <c r="O3542" i="1"/>
  <c r="P3541" i="1"/>
  <c r="L3541" i="1"/>
  <c r="M3540" i="1"/>
  <c r="N3539" i="1"/>
  <c r="O3538" i="1"/>
  <c r="P3537" i="1"/>
  <c r="L3537" i="1"/>
  <c r="M3536" i="1"/>
  <c r="N3535" i="1"/>
  <c r="O3534" i="1"/>
  <c r="P3533" i="1"/>
  <c r="L3533" i="1"/>
  <c r="M3532" i="1"/>
  <c r="N3531" i="1"/>
  <c r="O3530" i="1"/>
  <c r="P3529" i="1"/>
  <c r="L3529" i="1"/>
  <c r="M3528" i="1"/>
  <c r="N3527" i="1"/>
  <c r="O3526" i="1"/>
  <c r="P3525" i="1"/>
  <c r="L3525" i="1"/>
  <c r="M3524" i="1"/>
  <c r="N3523" i="1"/>
  <c r="O3522" i="1"/>
  <c r="P3521" i="1"/>
  <c r="L3521" i="1"/>
  <c r="M3520" i="1"/>
  <c r="N3519" i="1"/>
  <c r="O3518" i="1"/>
  <c r="P3517" i="1"/>
  <c r="L3517" i="1"/>
  <c r="M3516" i="1"/>
  <c r="N3515" i="1"/>
  <c r="O3514" i="1"/>
  <c r="P3513" i="1"/>
  <c r="L3513" i="1"/>
  <c r="M3512" i="1"/>
  <c r="N3511" i="1"/>
  <c r="O3510" i="1"/>
  <c r="P3509" i="1"/>
  <c r="L3509" i="1"/>
  <c r="M3508" i="1"/>
  <c r="N3507" i="1"/>
  <c r="O3506" i="1"/>
  <c r="P3505" i="1"/>
  <c r="L3505" i="1"/>
  <c r="M3504" i="1"/>
  <c r="N3503" i="1"/>
  <c r="O3502" i="1"/>
  <c r="P3501" i="1"/>
  <c r="L3501" i="1"/>
  <c r="M3500" i="1"/>
  <c r="N3499" i="1"/>
  <c r="O3498" i="1"/>
  <c r="P3497" i="1"/>
  <c r="L3497" i="1"/>
  <c r="M3496" i="1"/>
  <c r="N3495" i="1"/>
  <c r="O3494" i="1"/>
  <c r="P3493" i="1"/>
  <c r="L3493" i="1"/>
  <c r="M3492" i="1"/>
  <c r="N3491" i="1"/>
  <c r="O3490" i="1"/>
  <c r="P3489" i="1"/>
  <c r="L3489" i="1"/>
  <c r="M3488" i="1"/>
  <c r="N3487" i="1"/>
  <c r="O3486" i="1"/>
  <c r="P3485" i="1"/>
  <c r="L3485" i="1"/>
  <c r="M3484" i="1"/>
  <c r="N3483" i="1"/>
  <c r="O3482" i="1"/>
  <c r="P3481" i="1"/>
  <c r="L3481" i="1"/>
  <c r="M3480" i="1"/>
  <c r="N3479" i="1"/>
  <c r="O3478" i="1"/>
  <c r="P3477" i="1"/>
  <c r="L3477" i="1"/>
  <c r="M3476" i="1"/>
  <c r="N3475" i="1"/>
  <c r="O3474" i="1"/>
  <c r="P3473" i="1"/>
  <c r="L3473" i="1"/>
  <c r="M3472" i="1"/>
  <c r="N3471" i="1"/>
  <c r="O3470" i="1"/>
  <c r="P3469" i="1"/>
  <c r="L3469" i="1"/>
  <c r="M3468" i="1"/>
  <c r="N3467" i="1"/>
  <c r="O3466" i="1"/>
  <c r="P3465" i="1"/>
  <c r="L3465" i="1"/>
  <c r="M3464" i="1"/>
  <c r="N3463" i="1"/>
  <c r="O3462" i="1"/>
  <c r="P3461" i="1"/>
  <c r="L3461" i="1"/>
  <c r="M3460" i="1"/>
  <c r="N3459" i="1"/>
  <c r="O3458" i="1"/>
  <c r="P3457" i="1"/>
  <c r="L3457" i="1"/>
  <c r="M3456" i="1"/>
  <c r="N3455" i="1"/>
  <c r="O3454" i="1"/>
  <c r="P3453" i="1"/>
  <c r="L3453" i="1"/>
  <c r="M3452" i="1"/>
  <c r="N3451" i="1"/>
  <c r="O3450" i="1"/>
  <c r="P3449" i="1"/>
  <c r="L3449" i="1"/>
  <c r="M3448" i="1"/>
  <c r="N3447" i="1"/>
  <c r="O3446" i="1"/>
  <c r="P3445" i="1"/>
  <c r="L3445" i="1"/>
  <c r="M3444" i="1"/>
  <c r="N3443" i="1"/>
  <c r="O3442" i="1"/>
  <c r="P3441" i="1"/>
  <c r="L3441" i="1"/>
  <c r="M3440" i="1"/>
  <c r="N3439" i="1"/>
  <c r="O3438" i="1"/>
  <c r="P3437" i="1"/>
  <c r="L3437" i="1"/>
  <c r="M3436" i="1"/>
  <c r="N3435" i="1"/>
  <c r="O3434" i="1"/>
  <c r="P3433" i="1"/>
  <c r="L3433" i="1"/>
  <c r="M3432" i="1"/>
  <c r="N3431" i="1"/>
  <c r="O3430" i="1"/>
  <c r="P3429" i="1"/>
  <c r="L3429" i="1"/>
  <c r="M3428" i="1"/>
  <c r="N3427" i="1"/>
  <c r="O3426" i="1"/>
  <c r="P3425" i="1"/>
  <c r="L3425" i="1"/>
  <c r="M3424" i="1"/>
  <c r="N3423" i="1"/>
  <c r="O3422" i="1"/>
  <c r="P3421" i="1"/>
  <c r="L3421" i="1"/>
  <c r="M3420" i="1"/>
  <c r="N3419" i="1"/>
  <c r="O3418" i="1"/>
  <c r="P3417" i="1"/>
  <c r="L3417" i="1"/>
  <c r="M3416" i="1"/>
  <c r="N3415" i="1"/>
  <c r="O3414" i="1"/>
  <c r="P3413" i="1"/>
  <c r="L3413" i="1"/>
  <c r="M3412" i="1"/>
  <c r="N3411" i="1"/>
  <c r="O3410" i="1"/>
  <c r="P3409" i="1"/>
  <c r="L3409" i="1"/>
  <c r="M3408" i="1"/>
  <c r="N3407" i="1"/>
  <c r="O3406" i="1"/>
  <c r="P3405" i="1"/>
  <c r="L3405" i="1"/>
  <c r="M3404" i="1"/>
  <c r="N3403" i="1"/>
  <c r="O3402" i="1"/>
  <c r="P3401" i="1"/>
  <c r="L3401" i="1"/>
  <c r="M3400" i="1"/>
  <c r="N3399" i="1"/>
  <c r="O3398" i="1"/>
  <c r="P3397" i="1"/>
  <c r="L3397" i="1"/>
  <c r="M3396" i="1"/>
  <c r="N3395" i="1"/>
  <c r="O3394" i="1"/>
  <c r="P3393" i="1"/>
  <c r="L3393" i="1"/>
  <c r="M3392" i="1"/>
  <c r="N3391" i="1"/>
  <c r="O3390" i="1"/>
  <c r="P3389" i="1"/>
  <c r="L3389" i="1"/>
  <c r="M3388" i="1"/>
  <c r="N3387" i="1"/>
  <c r="O3386" i="1"/>
  <c r="P3385" i="1"/>
  <c r="L3385" i="1"/>
  <c r="M3384" i="1"/>
  <c r="N3383" i="1"/>
  <c r="O3382" i="1"/>
  <c r="P3381" i="1"/>
  <c r="L3381" i="1"/>
  <c r="M3380" i="1"/>
  <c r="N3586" i="1"/>
  <c r="O3585" i="1"/>
  <c r="P3584" i="1"/>
  <c r="L3584" i="1"/>
  <c r="M3583" i="1"/>
  <c r="N3582" i="1"/>
  <c r="O3581" i="1"/>
  <c r="P3580" i="1"/>
  <c r="L3580" i="1"/>
  <c r="M3579" i="1"/>
  <c r="N3578" i="1"/>
  <c r="O3577" i="1"/>
  <c r="P3576" i="1"/>
  <c r="L3576" i="1"/>
  <c r="M3575" i="1"/>
  <c r="N3574" i="1"/>
  <c r="O3573" i="1"/>
  <c r="P3572" i="1"/>
  <c r="L3572" i="1"/>
  <c r="M3571" i="1"/>
  <c r="N3570" i="1"/>
  <c r="O3569" i="1"/>
  <c r="P3568" i="1"/>
  <c r="L3568" i="1"/>
  <c r="M3567" i="1"/>
  <c r="N3566" i="1"/>
  <c r="O3565" i="1"/>
  <c r="P3564" i="1"/>
  <c r="L3564" i="1"/>
  <c r="M3563" i="1"/>
  <c r="N3562" i="1"/>
  <c r="O3561" i="1"/>
  <c r="P3560" i="1"/>
  <c r="L3560" i="1"/>
  <c r="M3559" i="1"/>
  <c r="N3558" i="1"/>
  <c r="O3557" i="1"/>
  <c r="P3556" i="1"/>
  <c r="L3556" i="1"/>
  <c r="M3555" i="1"/>
  <c r="N3554" i="1"/>
  <c r="O3553" i="1"/>
  <c r="P3552" i="1"/>
  <c r="L3552" i="1"/>
  <c r="M3551" i="1"/>
  <c r="N3550" i="1"/>
  <c r="O3549" i="1"/>
  <c r="P3548" i="1"/>
  <c r="L3548" i="1"/>
  <c r="M3547" i="1"/>
  <c r="N3546" i="1"/>
  <c r="O3545" i="1"/>
  <c r="P3544" i="1"/>
  <c r="L3544" i="1"/>
  <c r="M3543" i="1"/>
  <c r="N3542" i="1"/>
  <c r="O3541" i="1"/>
  <c r="P3540" i="1"/>
  <c r="L3540" i="1"/>
  <c r="M3539" i="1"/>
  <c r="N3538" i="1"/>
  <c r="O3537" i="1"/>
  <c r="P3536" i="1"/>
  <c r="L3536" i="1"/>
  <c r="M3535" i="1"/>
  <c r="N3534" i="1"/>
  <c r="O3533" i="1"/>
  <c r="P3532" i="1"/>
  <c r="L3532" i="1"/>
  <c r="M3531" i="1"/>
  <c r="N3530" i="1"/>
  <c r="O3529" i="1"/>
  <c r="P3528" i="1"/>
  <c r="L3528" i="1"/>
  <c r="M3527" i="1"/>
  <c r="N3526" i="1"/>
  <c r="O3525" i="1"/>
  <c r="P3524" i="1"/>
  <c r="L3524" i="1"/>
  <c r="M3523" i="1"/>
  <c r="N3522" i="1"/>
  <c r="O3521" i="1"/>
  <c r="P3520" i="1"/>
  <c r="L3520" i="1"/>
  <c r="M3519" i="1"/>
  <c r="N3518" i="1"/>
  <c r="O3517" i="1"/>
  <c r="P3516" i="1"/>
  <c r="L3516" i="1"/>
  <c r="M3515" i="1"/>
  <c r="N3514" i="1"/>
  <c r="O3513" i="1"/>
  <c r="P3512" i="1"/>
  <c r="L3512" i="1"/>
  <c r="M3511" i="1"/>
  <c r="N3510" i="1"/>
  <c r="O3509" i="1"/>
  <c r="P3508" i="1"/>
  <c r="L3508" i="1"/>
  <c r="M3507" i="1"/>
  <c r="N3506" i="1"/>
  <c r="O3505" i="1"/>
  <c r="P3504" i="1"/>
  <c r="L3504" i="1"/>
  <c r="M3503" i="1"/>
  <c r="N3502" i="1"/>
  <c r="O3501" i="1"/>
  <c r="P3500" i="1"/>
  <c r="L3500" i="1"/>
  <c r="M3499" i="1"/>
  <c r="N3498" i="1"/>
  <c r="O3497" i="1"/>
  <c r="P3496" i="1"/>
  <c r="L3496" i="1"/>
  <c r="M3495" i="1"/>
  <c r="N3494" i="1"/>
  <c r="O3493" i="1"/>
  <c r="P3492" i="1"/>
  <c r="L3492" i="1"/>
  <c r="M3491" i="1"/>
  <c r="N3490" i="1"/>
  <c r="O3489" i="1"/>
  <c r="P3488" i="1"/>
  <c r="L3488" i="1"/>
  <c r="M3487" i="1"/>
  <c r="N3486" i="1"/>
  <c r="O3485" i="1"/>
  <c r="P3484" i="1"/>
  <c r="L3484" i="1"/>
  <c r="M3483" i="1"/>
  <c r="N3482" i="1"/>
  <c r="O3481" i="1"/>
  <c r="P3480" i="1"/>
  <c r="L3480" i="1"/>
  <c r="M3479" i="1"/>
  <c r="N3478" i="1"/>
  <c r="O3477" i="1"/>
  <c r="P3476" i="1"/>
  <c r="L3476" i="1"/>
  <c r="M3475" i="1"/>
  <c r="N3474" i="1"/>
  <c r="O3473" i="1"/>
  <c r="P3472" i="1"/>
  <c r="L3472" i="1"/>
  <c r="M3471" i="1"/>
  <c r="N3470" i="1"/>
  <c r="O3469" i="1"/>
  <c r="P3468" i="1"/>
  <c r="L3468" i="1"/>
  <c r="M3467" i="1"/>
  <c r="N3466" i="1"/>
  <c r="O3465" i="1"/>
  <c r="P3464" i="1"/>
  <c r="L3464" i="1"/>
  <c r="M3463" i="1"/>
  <c r="N3462" i="1"/>
  <c r="O3461" i="1"/>
  <c r="P3460" i="1"/>
  <c r="L3460" i="1"/>
  <c r="M3459" i="1"/>
  <c r="N3458" i="1"/>
  <c r="O3457" i="1"/>
  <c r="P3456" i="1"/>
  <c r="L3456" i="1"/>
  <c r="M3455" i="1"/>
  <c r="N3454" i="1"/>
  <c r="O3453" i="1"/>
  <c r="P3452" i="1"/>
  <c r="L3452" i="1"/>
  <c r="M3451" i="1"/>
  <c r="N3450" i="1"/>
  <c r="O3449" i="1"/>
  <c r="P3448" i="1"/>
  <c r="L3448" i="1"/>
  <c r="M3447" i="1"/>
  <c r="N3446" i="1"/>
  <c r="O3445" i="1"/>
  <c r="P3444" i="1"/>
  <c r="L3444" i="1"/>
  <c r="M3443" i="1"/>
  <c r="N3442" i="1"/>
  <c r="O3441" i="1"/>
  <c r="P3440" i="1"/>
  <c r="L3440" i="1"/>
  <c r="M3439" i="1"/>
  <c r="N3438" i="1"/>
  <c r="O3437" i="1"/>
  <c r="P3436" i="1"/>
  <c r="L3436" i="1"/>
  <c r="M3435" i="1"/>
  <c r="N3434" i="1"/>
  <c r="O3433" i="1"/>
  <c r="P3432" i="1"/>
  <c r="L3432" i="1"/>
  <c r="M3431" i="1"/>
  <c r="N3430" i="1"/>
  <c r="O3429" i="1"/>
  <c r="P3428" i="1"/>
  <c r="L3428" i="1"/>
  <c r="M3427" i="1"/>
  <c r="N3426" i="1"/>
  <c r="O3425" i="1"/>
  <c r="P3424" i="1"/>
  <c r="L3424" i="1"/>
  <c r="M3423" i="1"/>
  <c r="N3422" i="1"/>
  <c r="O3421" i="1"/>
  <c r="P3420" i="1"/>
  <c r="L3420" i="1"/>
  <c r="M3419" i="1"/>
  <c r="N3418" i="1"/>
  <c r="O3417" i="1"/>
  <c r="P3416" i="1"/>
  <c r="L3416" i="1"/>
  <c r="M3415" i="1"/>
  <c r="N3414" i="1"/>
  <c r="O3413" i="1"/>
  <c r="P3412" i="1"/>
  <c r="L3412" i="1"/>
  <c r="M3411" i="1"/>
  <c r="N3410" i="1"/>
  <c r="O3409" i="1"/>
  <c r="P3408" i="1"/>
  <c r="L3408" i="1"/>
  <c r="M3407" i="1"/>
  <c r="N3406" i="1"/>
  <c r="O3405" i="1"/>
  <c r="P3404" i="1"/>
  <c r="L3404" i="1"/>
  <c r="M3403" i="1"/>
  <c r="N3402" i="1"/>
  <c r="O3401" i="1"/>
  <c r="P3400" i="1"/>
  <c r="L3400" i="1"/>
  <c r="M3399" i="1"/>
  <c r="N3398" i="1"/>
  <c r="O3397" i="1"/>
  <c r="P3396" i="1"/>
  <c r="L3396" i="1"/>
  <c r="M3395" i="1"/>
  <c r="N3394" i="1"/>
  <c r="O3393" i="1"/>
  <c r="P3392" i="1"/>
  <c r="L3392" i="1"/>
  <c r="M3391" i="1"/>
  <c r="N3390" i="1"/>
  <c r="O3389" i="1"/>
  <c r="P3388" i="1"/>
  <c r="L3388" i="1"/>
  <c r="M3387" i="1"/>
  <c r="N3386" i="1"/>
  <c r="O3385" i="1"/>
  <c r="P3384" i="1"/>
  <c r="L3384" i="1"/>
  <c r="M3383" i="1"/>
  <c r="N3382" i="1"/>
  <c r="O3381" i="1"/>
  <c r="P3380" i="1"/>
  <c r="L3380" i="1"/>
  <c r="M3586" i="1"/>
  <c r="N3585" i="1"/>
  <c r="O3584" i="1"/>
  <c r="P3583" i="1"/>
  <c r="L3583" i="1"/>
  <c r="M3582" i="1"/>
  <c r="N3581" i="1"/>
  <c r="O3580" i="1"/>
  <c r="P3579" i="1"/>
  <c r="L3579" i="1"/>
  <c r="M3578" i="1"/>
  <c r="N3577" i="1"/>
  <c r="O3576" i="1"/>
  <c r="P3575" i="1"/>
  <c r="L3575" i="1"/>
  <c r="M3574" i="1"/>
  <c r="N3573" i="1"/>
  <c r="O3572" i="1"/>
  <c r="P3571" i="1"/>
  <c r="L3571" i="1"/>
  <c r="M3570" i="1"/>
  <c r="N3569" i="1"/>
  <c r="O3568" i="1"/>
  <c r="P3567" i="1"/>
  <c r="L3567" i="1"/>
  <c r="M3566" i="1"/>
  <c r="N3565" i="1"/>
  <c r="O3564" i="1"/>
  <c r="P3563" i="1"/>
  <c r="L3563" i="1"/>
  <c r="M3562" i="1"/>
  <c r="N3561" i="1"/>
  <c r="O3560" i="1"/>
  <c r="P3559" i="1"/>
  <c r="L3559" i="1"/>
  <c r="M3558" i="1"/>
  <c r="N3557" i="1"/>
  <c r="O3556" i="1"/>
  <c r="P3555" i="1"/>
  <c r="L3555" i="1"/>
  <c r="M3554" i="1"/>
  <c r="N3553" i="1"/>
  <c r="O3552" i="1"/>
  <c r="P3551" i="1"/>
  <c r="L3551" i="1"/>
  <c r="M3550" i="1"/>
  <c r="N3549" i="1"/>
  <c r="O3548" i="1"/>
  <c r="P3547" i="1"/>
  <c r="L3547" i="1"/>
  <c r="M3546" i="1"/>
  <c r="N3545" i="1"/>
  <c r="O3544" i="1"/>
  <c r="P3543" i="1"/>
  <c r="L3543" i="1"/>
  <c r="M3542" i="1"/>
  <c r="N3541" i="1"/>
  <c r="O3540" i="1"/>
  <c r="P3539" i="1"/>
  <c r="L3539" i="1"/>
  <c r="M3538" i="1"/>
  <c r="N3537" i="1"/>
  <c r="O3536" i="1"/>
  <c r="P3535" i="1"/>
  <c r="L3535" i="1"/>
  <c r="M3534" i="1"/>
  <c r="N3533" i="1"/>
  <c r="O3532" i="1"/>
  <c r="P3531" i="1"/>
  <c r="L3531" i="1"/>
  <c r="M3530" i="1"/>
  <c r="N3529" i="1"/>
  <c r="O3528" i="1"/>
  <c r="P3527" i="1"/>
  <c r="L3527" i="1"/>
  <c r="M3526" i="1"/>
  <c r="N3525" i="1"/>
  <c r="O3524" i="1"/>
  <c r="P3523" i="1"/>
  <c r="L3523" i="1"/>
  <c r="M3522" i="1"/>
  <c r="N3521" i="1"/>
  <c r="O3520" i="1"/>
  <c r="P3519" i="1"/>
  <c r="L3519" i="1"/>
  <c r="M3518" i="1"/>
  <c r="N3517" i="1"/>
  <c r="O3516" i="1"/>
  <c r="P3515" i="1"/>
  <c r="L3515" i="1"/>
  <c r="M3514" i="1"/>
  <c r="N3513" i="1"/>
  <c r="O3512" i="1"/>
  <c r="P3511" i="1"/>
  <c r="L3511" i="1"/>
  <c r="M3510" i="1"/>
  <c r="N3509" i="1"/>
  <c r="O3508" i="1"/>
  <c r="P3507" i="1"/>
  <c r="L3507" i="1"/>
  <c r="M3506" i="1"/>
  <c r="N3505" i="1"/>
  <c r="O3504" i="1"/>
  <c r="P3503" i="1"/>
  <c r="L3503" i="1"/>
  <c r="M3502" i="1"/>
  <c r="N3501" i="1"/>
  <c r="O3500" i="1"/>
  <c r="P3499" i="1"/>
  <c r="L3499" i="1"/>
  <c r="M3498" i="1"/>
  <c r="N3497" i="1"/>
  <c r="O3496" i="1"/>
  <c r="P3495" i="1"/>
  <c r="L3495" i="1"/>
  <c r="M3494" i="1"/>
  <c r="N3493" i="1"/>
  <c r="O3492" i="1"/>
  <c r="P3491" i="1"/>
  <c r="L3491" i="1"/>
  <c r="M3490" i="1"/>
  <c r="N3489" i="1"/>
  <c r="O3488" i="1"/>
  <c r="P3487" i="1"/>
  <c r="L3487" i="1"/>
  <c r="M3486" i="1"/>
  <c r="N3485" i="1"/>
  <c r="O3484" i="1"/>
  <c r="P3483" i="1"/>
  <c r="L3483" i="1"/>
  <c r="M3482" i="1"/>
  <c r="N3481" i="1"/>
  <c r="O3480" i="1"/>
  <c r="P3479" i="1"/>
  <c r="L3479" i="1"/>
  <c r="M3478" i="1"/>
  <c r="N3477" i="1"/>
  <c r="O3476" i="1"/>
  <c r="P3475" i="1"/>
  <c r="L3475" i="1"/>
  <c r="M3474" i="1"/>
  <c r="N3473" i="1"/>
  <c r="O3472" i="1"/>
  <c r="P3471" i="1"/>
  <c r="L3471" i="1"/>
  <c r="M3470" i="1"/>
  <c r="N3469" i="1"/>
  <c r="O3468" i="1"/>
  <c r="P3467" i="1"/>
  <c r="L3467" i="1"/>
  <c r="M3466" i="1"/>
  <c r="N3465" i="1"/>
  <c r="O3464" i="1"/>
  <c r="P3463" i="1"/>
  <c r="L3463" i="1"/>
  <c r="M3462" i="1"/>
  <c r="N3461" i="1"/>
  <c r="O3460" i="1"/>
  <c r="P3459" i="1"/>
  <c r="L3459" i="1"/>
  <c r="M3458" i="1"/>
  <c r="N3457" i="1"/>
  <c r="O3456" i="1"/>
  <c r="P3455" i="1"/>
  <c r="L3455" i="1"/>
  <c r="M3454" i="1"/>
  <c r="N3453" i="1"/>
  <c r="O3452" i="1"/>
  <c r="P3451" i="1"/>
  <c r="L3451" i="1"/>
  <c r="M3450" i="1"/>
  <c r="N3449" i="1"/>
  <c r="O3448" i="1"/>
  <c r="P3447" i="1"/>
  <c r="L3447" i="1"/>
  <c r="M3446" i="1"/>
  <c r="N3445" i="1"/>
  <c r="O3444" i="1"/>
  <c r="P3443" i="1"/>
  <c r="L3443" i="1"/>
  <c r="M3442" i="1"/>
  <c r="N3441" i="1"/>
  <c r="O3440" i="1"/>
  <c r="P3439" i="1"/>
  <c r="L3439" i="1"/>
  <c r="M3438" i="1"/>
  <c r="N3437" i="1"/>
  <c r="O3436" i="1"/>
  <c r="P3435" i="1"/>
  <c r="L3435" i="1"/>
  <c r="M3434" i="1"/>
  <c r="N3433" i="1"/>
  <c r="O3432" i="1"/>
  <c r="P3431" i="1"/>
  <c r="L3431" i="1"/>
  <c r="M3430" i="1"/>
  <c r="N3429" i="1"/>
  <c r="O3428" i="1"/>
  <c r="P3427" i="1"/>
  <c r="L3427" i="1"/>
  <c r="M3426" i="1"/>
  <c r="N3425" i="1"/>
  <c r="O3424" i="1"/>
  <c r="P3423" i="1"/>
  <c r="L3423" i="1"/>
  <c r="M3422" i="1"/>
  <c r="N3421" i="1"/>
  <c r="O3420" i="1"/>
  <c r="P3419" i="1"/>
  <c r="L3419" i="1"/>
  <c r="M3418" i="1"/>
  <c r="N3417" i="1"/>
  <c r="O3416" i="1"/>
  <c r="P3415" i="1"/>
  <c r="L3415" i="1"/>
  <c r="M3414" i="1"/>
  <c r="N3413" i="1"/>
  <c r="O3412" i="1"/>
  <c r="P3411" i="1"/>
  <c r="L3411" i="1"/>
  <c r="M3410" i="1"/>
  <c r="N3409" i="1"/>
  <c r="O3408" i="1"/>
  <c r="P3407" i="1"/>
  <c r="L3407" i="1"/>
  <c r="M3406" i="1"/>
  <c r="N3405" i="1"/>
  <c r="O3404" i="1"/>
  <c r="P3403" i="1"/>
  <c r="L3403" i="1"/>
  <c r="M3402" i="1"/>
  <c r="N3401" i="1"/>
  <c r="O3400" i="1"/>
  <c r="P3399" i="1"/>
  <c r="L3399" i="1"/>
  <c r="M3398" i="1"/>
  <c r="N3397" i="1"/>
  <c r="O3396" i="1"/>
  <c r="P3395" i="1"/>
  <c r="L3395" i="1"/>
  <c r="M3394" i="1"/>
  <c r="N3393" i="1"/>
  <c r="O3392" i="1"/>
  <c r="P3391" i="1"/>
  <c r="L3391" i="1"/>
  <c r="M3390" i="1"/>
  <c r="N3389" i="1"/>
  <c r="O3388" i="1"/>
  <c r="P3387" i="1"/>
  <c r="L3387" i="1"/>
  <c r="M3386" i="1"/>
  <c r="N3385" i="1"/>
  <c r="O3384" i="1"/>
  <c r="P3383" i="1"/>
  <c r="L3383" i="1"/>
  <c r="M3382" i="1"/>
  <c r="N3381" i="1"/>
  <c r="O3380" i="1"/>
  <c r="P2300" i="1"/>
  <c r="L2300" i="1"/>
  <c r="M2299" i="1"/>
  <c r="N2298" i="1"/>
  <c r="O2297" i="1"/>
  <c r="P2296" i="1"/>
  <c r="L2296" i="1"/>
  <c r="M2295" i="1"/>
  <c r="N2294" i="1"/>
  <c r="O2293" i="1"/>
  <c r="P2292" i="1"/>
  <c r="L2292" i="1"/>
  <c r="M2291" i="1"/>
  <c r="N2290" i="1"/>
  <c r="O2289" i="1"/>
  <c r="P2288" i="1"/>
  <c r="L2288" i="1"/>
  <c r="M2287" i="1"/>
  <c r="N2286" i="1"/>
  <c r="O2285" i="1"/>
  <c r="P2284" i="1"/>
  <c r="L2284" i="1"/>
  <c r="M2283" i="1"/>
  <c r="N2282" i="1"/>
  <c r="O2281" i="1"/>
  <c r="P2280" i="1"/>
  <c r="L2280" i="1"/>
  <c r="M2279" i="1"/>
  <c r="N2278" i="1"/>
  <c r="O2277" i="1"/>
  <c r="P2276" i="1"/>
  <c r="L2276" i="1"/>
  <c r="M2275" i="1"/>
  <c r="N2274" i="1"/>
  <c r="O2273" i="1"/>
  <c r="P2272" i="1"/>
  <c r="L2272" i="1"/>
  <c r="M2271" i="1"/>
  <c r="N2270" i="1"/>
  <c r="O2269" i="1"/>
  <c r="P2268" i="1"/>
  <c r="L2268" i="1"/>
  <c r="M2267" i="1"/>
  <c r="N2266" i="1"/>
  <c r="O2265" i="1"/>
  <c r="P2264" i="1"/>
  <c r="L2264" i="1"/>
  <c r="M2263" i="1"/>
  <c r="N2262" i="1"/>
  <c r="O2261" i="1"/>
  <c r="P2260" i="1"/>
  <c r="L2260" i="1"/>
  <c r="M2259" i="1"/>
  <c r="N2258" i="1"/>
  <c r="O2257" i="1"/>
  <c r="P2256" i="1"/>
  <c r="L2256" i="1"/>
  <c r="M2255" i="1"/>
  <c r="N2254" i="1"/>
  <c r="O2253" i="1"/>
  <c r="P2252" i="1"/>
  <c r="L2252" i="1"/>
  <c r="M2251" i="1"/>
  <c r="N2250" i="1"/>
  <c r="O2249" i="1"/>
  <c r="P2248" i="1"/>
  <c r="L2248" i="1"/>
  <c r="M2247" i="1"/>
  <c r="N2246" i="1"/>
  <c r="O2245" i="1"/>
  <c r="P2244" i="1"/>
  <c r="L2244" i="1"/>
  <c r="M2243" i="1"/>
  <c r="N2175" i="1"/>
  <c r="O2174" i="1"/>
  <c r="P2173" i="1"/>
  <c r="L2173" i="1"/>
  <c r="M2172" i="1"/>
  <c r="N2171" i="1"/>
  <c r="O2170" i="1"/>
  <c r="P2169" i="1"/>
  <c r="L2169" i="1"/>
  <c r="M2168" i="1"/>
  <c r="N2167" i="1"/>
  <c r="O2166" i="1"/>
  <c r="P2165" i="1"/>
  <c r="L2165" i="1"/>
  <c r="M2164" i="1"/>
  <c r="N2163" i="1"/>
  <c r="O2162" i="1"/>
  <c r="P2161" i="1"/>
  <c r="L2161" i="1"/>
  <c r="M2160" i="1"/>
  <c r="N2159" i="1"/>
  <c r="O2158" i="1"/>
  <c r="P2157" i="1"/>
  <c r="L2157" i="1"/>
  <c r="M2156" i="1"/>
  <c r="N2155" i="1"/>
  <c r="O2154" i="1"/>
  <c r="P2153" i="1"/>
  <c r="L2153" i="1"/>
  <c r="M2152" i="1"/>
  <c r="N2151" i="1"/>
  <c r="O2150" i="1"/>
  <c r="P2149" i="1"/>
  <c r="L2149" i="1"/>
  <c r="M2148" i="1"/>
  <c r="N2147" i="1"/>
  <c r="O2146" i="1"/>
  <c r="P2145" i="1"/>
  <c r="L2145" i="1"/>
  <c r="M2144" i="1"/>
  <c r="N2143" i="1"/>
  <c r="O2142" i="1"/>
  <c r="P2141" i="1"/>
  <c r="L2141" i="1"/>
  <c r="M2140" i="1"/>
  <c r="N2139" i="1"/>
  <c r="O2138" i="1"/>
  <c r="P2137" i="1"/>
  <c r="L2137" i="1"/>
  <c r="M2136" i="1"/>
  <c r="N2135" i="1"/>
  <c r="O2134" i="1"/>
  <c r="P2133" i="1"/>
  <c r="L2133" i="1"/>
  <c r="M2132" i="1"/>
  <c r="N2131" i="1"/>
  <c r="O2130" i="1"/>
  <c r="P2129" i="1"/>
  <c r="L2129" i="1"/>
  <c r="M2128" i="1"/>
  <c r="N2127" i="1"/>
  <c r="O2126" i="1"/>
  <c r="P2125" i="1"/>
  <c r="L2125" i="1"/>
  <c r="M2124" i="1"/>
  <c r="N2123" i="1"/>
  <c r="O2122" i="1"/>
  <c r="P2121" i="1"/>
  <c r="L2121" i="1"/>
  <c r="M2120" i="1"/>
  <c r="N2119" i="1"/>
  <c r="O2118" i="1"/>
  <c r="P2117" i="1"/>
  <c r="L2117" i="1"/>
  <c r="M2116" i="1"/>
  <c r="N2115" i="1"/>
  <c r="O2114" i="1"/>
  <c r="P2113" i="1"/>
  <c r="L2113" i="1"/>
  <c r="M2112" i="1"/>
  <c r="N2111" i="1"/>
  <c r="O2110" i="1"/>
  <c r="P2109" i="1"/>
  <c r="L2109" i="1"/>
  <c r="M2108" i="1"/>
  <c r="N2107" i="1"/>
  <c r="O2106" i="1"/>
  <c r="P2105" i="1"/>
  <c r="L2105" i="1"/>
  <c r="M2104" i="1"/>
  <c r="N2103" i="1"/>
  <c r="O2102" i="1"/>
  <c r="P2101" i="1"/>
  <c r="L2101" i="1"/>
  <c r="M2100" i="1"/>
  <c r="N2099" i="1"/>
  <c r="O2098" i="1"/>
  <c r="P2097" i="1"/>
  <c r="L2097" i="1"/>
  <c r="M2096" i="1"/>
  <c r="N2095" i="1"/>
  <c r="O2094" i="1"/>
  <c r="P2093" i="1"/>
  <c r="L2093" i="1"/>
  <c r="M2092" i="1"/>
  <c r="N2091" i="1"/>
  <c r="O2090" i="1"/>
  <c r="P2089" i="1"/>
  <c r="L2089" i="1"/>
  <c r="M2088" i="1"/>
  <c r="N2087" i="1"/>
  <c r="O2086" i="1"/>
  <c r="P2085" i="1"/>
  <c r="L2085" i="1"/>
  <c r="M2084" i="1"/>
  <c r="N2083" i="1"/>
  <c r="O2082" i="1"/>
  <c r="P2081" i="1"/>
  <c r="L2081" i="1"/>
  <c r="M2080" i="1"/>
  <c r="N2079" i="1"/>
  <c r="O2078" i="1"/>
  <c r="P2077" i="1"/>
  <c r="L2077" i="1"/>
  <c r="M2076" i="1"/>
  <c r="N2075" i="1"/>
  <c r="O2074" i="1"/>
  <c r="P2073" i="1"/>
  <c r="L2073" i="1"/>
  <c r="M2072" i="1"/>
  <c r="N2071" i="1"/>
  <c r="O2070" i="1"/>
  <c r="P2069" i="1"/>
  <c r="L2069" i="1"/>
  <c r="M2068" i="1"/>
  <c r="N2067" i="1"/>
  <c r="O2066" i="1"/>
  <c r="P2065" i="1"/>
  <c r="L2065" i="1"/>
  <c r="M2064" i="1"/>
  <c r="O2063" i="1"/>
  <c r="P2062" i="1"/>
  <c r="L2062" i="1"/>
  <c r="M2061" i="1"/>
  <c r="M2060" i="1"/>
  <c r="N2059" i="1"/>
  <c r="O2058" i="1"/>
  <c r="P2057" i="1"/>
  <c r="L2057" i="1"/>
  <c r="M2056" i="1"/>
  <c r="N2055" i="1"/>
  <c r="O2054" i="1"/>
  <c r="P2053" i="1"/>
  <c r="L2053" i="1"/>
  <c r="M2052" i="1"/>
  <c r="N2051" i="1"/>
  <c r="O2050" i="1"/>
  <c r="P2049" i="1"/>
  <c r="L2049" i="1"/>
  <c r="M2048" i="1"/>
  <c r="N2047" i="1"/>
  <c r="O2046" i="1"/>
  <c r="P2045" i="1"/>
  <c r="L2045" i="1"/>
  <c r="M2044" i="1"/>
  <c r="N2043" i="1"/>
  <c r="O2042" i="1"/>
  <c r="P2041" i="1"/>
  <c r="L2041" i="1"/>
  <c r="M2040" i="1"/>
  <c r="N2039" i="1"/>
  <c r="O2038" i="1"/>
  <c r="M2037" i="1"/>
  <c r="N2036" i="1"/>
  <c r="O2035" i="1"/>
  <c r="M2034" i="1"/>
  <c r="N2033" i="1"/>
  <c r="P2032" i="1"/>
  <c r="L2032" i="1"/>
  <c r="M2031" i="1"/>
  <c r="N2030" i="1"/>
  <c r="O2029" i="1"/>
  <c r="P2028" i="1"/>
  <c r="L2028" i="1"/>
  <c r="M2027" i="1"/>
  <c r="N2026" i="1"/>
  <c r="O2025" i="1"/>
  <c r="P2024" i="1"/>
  <c r="L2024" i="1"/>
  <c r="M2023" i="1"/>
  <c r="N2022" i="1"/>
  <c r="O2021" i="1"/>
  <c r="P2020" i="1"/>
  <c r="L2020" i="1"/>
  <c r="M2019" i="1"/>
  <c r="N2018" i="1"/>
  <c r="O2017" i="1"/>
  <c r="P2016" i="1"/>
  <c r="L2016" i="1"/>
  <c r="M2015" i="1"/>
  <c r="N2014" i="1"/>
  <c r="O2013" i="1"/>
  <c r="P2012" i="1"/>
  <c r="L2012" i="1"/>
  <c r="M2011" i="1"/>
  <c r="N2010" i="1"/>
  <c r="O2009" i="1"/>
  <c r="P2008" i="1"/>
  <c r="L2008" i="1"/>
  <c r="M2007" i="1"/>
  <c r="N2006" i="1"/>
  <c r="O2005" i="1"/>
  <c r="M2004" i="1"/>
  <c r="N2003" i="1"/>
  <c r="O2002" i="1"/>
  <c r="P2001" i="1"/>
  <c r="L2001" i="1"/>
  <c r="M2000" i="1"/>
  <c r="N1999" i="1"/>
  <c r="O1998" i="1"/>
  <c r="P1997" i="1"/>
  <c r="L1997" i="1"/>
  <c r="N1996" i="1"/>
  <c r="O1995" i="1"/>
  <c r="P1994" i="1"/>
  <c r="L1994" i="1"/>
  <c r="M1993" i="1"/>
  <c r="N1992" i="1"/>
  <c r="M1991" i="1"/>
  <c r="N1990" i="1"/>
  <c r="P1989" i="1"/>
  <c r="L1989" i="1"/>
  <c r="M1988" i="1"/>
  <c r="N1987" i="1"/>
  <c r="O1986" i="1"/>
  <c r="P1985" i="1"/>
  <c r="L1985" i="1"/>
  <c r="M1984" i="1"/>
  <c r="N1983" i="1"/>
  <c r="O1982" i="1"/>
  <c r="P1981" i="1"/>
  <c r="L1981" i="1"/>
  <c r="M1980" i="1"/>
  <c r="N1979" i="1"/>
  <c r="O1978" i="1"/>
  <c r="P1977" i="1"/>
  <c r="L1977" i="1"/>
  <c r="M1976" i="1"/>
  <c r="N1975" i="1"/>
  <c r="O1974" i="1"/>
  <c r="P1973" i="1"/>
  <c r="L1973" i="1"/>
  <c r="M1972" i="1"/>
  <c r="N1971" i="1"/>
  <c r="O1970" i="1"/>
  <c r="P1969" i="1"/>
  <c r="L1969" i="1"/>
  <c r="M1968" i="1"/>
  <c r="N1967" i="1"/>
  <c r="O1966" i="1"/>
  <c r="P1965" i="1"/>
  <c r="L1965" i="1"/>
  <c r="M1964" i="1"/>
  <c r="N1963" i="1"/>
  <c r="O1962" i="1"/>
  <c r="P1961" i="1"/>
  <c r="L1961" i="1"/>
  <c r="M1960" i="1"/>
  <c r="N1959" i="1"/>
  <c r="O1958" i="1"/>
  <c r="P1957" i="1"/>
  <c r="L1957" i="1"/>
  <c r="M1956" i="1"/>
  <c r="N1955" i="1"/>
  <c r="O1954" i="1"/>
  <c r="P1953" i="1"/>
  <c r="L1953" i="1"/>
  <c r="M1952" i="1"/>
  <c r="N1951" i="1"/>
  <c r="O1950" i="1"/>
  <c r="P1949" i="1"/>
  <c r="L1949" i="1"/>
  <c r="M1948" i="1"/>
  <c r="N1947" i="1"/>
  <c r="O1946" i="1"/>
  <c r="P1945" i="1"/>
  <c r="L1945" i="1"/>
  <c r="M1944" i="1"/>
  <c r="N1943" i="1"/>
  <c r="O1942" i="1"/>
  <c r="P1941" i="1"/>
  <c r="L1941" i="1"/>
  <c r="M1940" i="1"/>
  <c r="N1939" i="1"/>
  <c r="O1938" i="1"/>
  <c r="P1937" i="1"/>
  <c r="L1937" i="1"/>
  <c r="M1936" i="1"/>
  <c r="N1935" i="1"/>
  <c r="O1934" i="1"/>
  <c r="P1933" i="1"/>
  <c r="L1933" i="1"/>
  <c r="M1932" i="1"/>
  <c r="N1931" i="1"/>
  <c r="O1930" i="1"/>
  <c r="P1929" i="1"/>
  <c r="L1929" i="1"/>
  <c r="M1928" i="1"/>
  <c r="N1927" i="1"/>
  <c r="O1926" i="1"/>
  <c r="P1925" i="1"/>
  <c r="L1925" i="1"/>
  <c r="M1924" i="1"/>
  <c r="N1923" i="1"/>
  <c r="O1922" i="1"/>
  <c r="P1921" i="1"/>
  <c r="L1921" i="1"/>
  <c r="M1920" i="1"/>
  <c r="N1919" i="1"/>
  <c r="O1918" i="1"/>
  <c r="M1917" i="1"/>
  <c r="N1916" i="1"/>
  <c r="O1915" i="1"/>
  <c r="P1914" i="1"/>
  <c r="L1914" i="1"/>
  <c r="O1913" i="1"/>
  <c r="P1912" i="1"/>
  <c r="L1912" i="1"/>
  <c r="M1911" i="1"/>
  <c r="N1910" i="1"/>
  <c r="M1909" i="1"/>
  <c r="N1908" i="1"/>
  <c r="O1907" i="1"/>
  <c r="P1906" i="1"/>
  <c r="L1906" i="1"/>
  <c r="M1905" i="1"/>
  <c r="N1904" i="1"/>
  <c r="O1903" i="1"/>
  <c r="P1902" i="1"/>
  <c r="L1902" i="1"/>
  <c r="M1901" i="1"/>
  <c r="N1900" i="1"/>
  <c r="O1899" i="1"/>
  <c r="P1898" i="1"/>
  <c r="L1898" i="1"/>
  <c r="M1897" i="1"/>
  <c r="N1896" i="1"/>
  <c r="O1895" i="1"/>
  <c r="P1894" i="1"/>
  <c r="L1894" i="1"/>
  <c r="M1893" i="1"/>
  <c r="N1892" i="1"/>
  <c r="P1891" i="1"/>
  <c r="L1891" i="1"/>
  <c r="M1890" i="1"/>
  <c r="N1889" i="1"/>
  <c r="O1888" i="1"/>
  <c r="P1887" i="1"/>
  <c r="L1887" i="1"/>
  <c r="M1886" i="1"/>
  <c r="O1885" i="1"/>
  <c r="P1884" i="1"/>
  <c r="L1884" i="1"/>
  <c r="M1883" i="1"/>
  <c r="N1882" i="1"/>
  <c r="O1881" i="1"/>
  <c r="P1880" i="1"/>
  <c r="L1880" i="1"/>
  <c r="M1879" i="1"/>
  <c r="N1878" i="1"/>
  <c r="O1877" i="1"/>
  <c r="P1876" i="1"/>
  <c r="L1876" i="1"/>
  <c r="M1875" i="1"/>
  <c r="N1874" i="1"/>
  <c r="O1873" i="1"/>
  <c r="P1872" i="1"/>
  <c r="L1872" i="1"/>
  <c r="M1871" i="1"/>
  <c r="N1870" i="1"/>
  <c r="O1869" i="1"/>
  <c r="M1868" i="1"/>
  <c r="N1867" i="1"/>
  <c r="O1866" i="1"/>
  <c r="P1865" i="1"/>
  <c r="L1865" i="1"/>
  <c r="M1864" i="1"/>
  <c r="N1863" i="1"/>
  <c r="O1862" i="1"/>
  <c r="P1861" i="1"/>
  <c r="L1861" i="1"/>
  <c r="M1860" i="1"/>
  <c r="N1859" i="1"/>
  <c r="O1858" i="1"/>
  <c r="P1857" i="1"/>
  <c r="L1857" i="1"/>
  <c r="M1856" i="1"/>
  <c r="N1855" i="1"/>
  <c r="O1854" i="1"/>
  <c r="P1853" i="1"/>
  <c r="L1853" i="1"/>
  <c r="N1852" i="1"/>
  <c r="O1851" i="1"/>
  <c r="P1850" i="1"/>
  <c r="L1850" i="1"/>
  <c r="M1849" i="1"/>
  <c r="N1848" i="1"/>
  <c r="O1847" i="1"/>
  <c r="O2300" i="1"/>
  <c r="P2299" i="1"/>
  <c r="L2299" i="1"/>
  <c r="M2298" i="1"/>
  <c r="N2297" i="1"/>
  <c r="O2296" i="1"/>
  <c r="P2295" i="1"/>
  <c r="L2295" i="1"/>
  <c r="M2294" i="1"/>
  <c r="N2293" i="1"/>
  <c r="O2292" i="1"/>
  <c r="P2291" i="1"/>
  <c r="L2291" i="1"/>
  <c r="M2290" i="1"/>
  <c r="N2289" i="1"/>
  <c r="O2288" i="1"/>
  <c r="P2287" i="1"/>
  <c r="L2287" i="1"/>
  <c r="M2286" i="1"/>
  <c r="N2285" i="1"/>
  <c r="O2284" i="1"/>
  <c r="P2283" i="1"/>
  <c r="L2283" i="1"/>
  <c r="M2282" i="1"/>
  <c r="N2281" i="1"/>
  <c r="O2280" i="1"/>
  <c r="P2279" i="1"/>
  <c r="L2279" i="1"/>
  <c r="M2278" i="1"/>
  <c r="N2277" i="1"/>
  <c r="O2276" i="1"/>
  <c r="P2275" i="1"/>
  <c r="L2275" i="1"/>
  <c r="M2274" i="1"/>
  <c r="N2273" i="1"/>
  <c r="O2272" i="1"/>
  <c r="P2271" i="1"/>
  <c r="L2271" i="1"/>
  <c r="M2270" i="1"/>
  <c r="N2269" i="1"/>
  <c r="O2268" i="1"/>
  <c r="P2267" i="1"/>
  <c r="L2267" i="1"/>
  <c r="M2266" i="1"/>
  <c r="N2265" i="1"/>
  <c r="O2264" i="1"/>
  <c r="P2263" i="1"/>
  <c r="L2263" i="1"/>
  <c r="M2262" i="1"/>
  <c r="N2261" i="1"/>
  <c r="O2260" i="1"/>
  <c r="P2259" i="1"/>
  <c r="L2259" i="1"/>
  <c r="M2258" i="1"/>
  <c r="N2257" i="1"/>
  <c r="O2256" i="1"/>
  <c r="P2255" i="1"/>
  <c r="L2255" i="1"/>
  <c r="M2254" i="1"/>
  <c r="N2253" i="1"/>
  <c r="O2252" i="1"/>
  <c r="P2251" i="1"/>
  <c r="L2251" i="1"/>
  <c r="M2250" i="1"/>
  <c r="N2249" i="1"/>
  <c r="O2248" i="1"/>
  <c r="P2247" i="1"/>
  <c r="L2247" i="1"/>
  <c r="M2246" i="1"/>
  <c r="N2245" i="1"/>
  <c r="O2244" i="1"/>
  <c r="P2243" i="1"/>
  <c r="L2243" i="1"/>
  <c r="M2175" i="1"/>
  <c r="N2174" i="1"/>
  <c r="O2173" i="1"/>
  <c r="P2172" i="1"/>
  <c r="L2172" i="1"/>
  <c r="M2171" i="1"/>
  <c r="N2170" i="1"/>
  <c r="O2169" i="1"/>
  <c r="P2168" i="1"/>
  <c r="L2168" i="1"/>
  <c r="M2167" i="1"/>
  <c r="N2166" i="1"/>
  <c r="O2165" i="1"/>
  <c r="P2164" i="1"/>
  <c r="L2164" i="1"/>
  <c r="M2163" i="1"/>
  <c r="N2162" i="1"/>
  <c r="O2161" i="1"/>
  <c r="P2160" i="1"/>
  <c r="L2160" i="1"/>
  <c r="M2159" i="1"/>
  <c r="N2158" i="1"/>
  <c r="O2157" i="1"/>
  <c r="P2156" i="1"/>
  <c r="L2156" i="1"/>
  <c r="M2155" i="1"/>
  <c r="N2154" i="1"/>
  <c r="O2153" i="1"/>
  <c r="P2152" i="1"/>
  <c r="L2152" i="1"/>
  <c r="M2151" i="1"/>
  <c r="N2150" i="1"/>
  <c r="O2149" i="1"/>
  <c r="P2148" i="1"/>
  <c r="L2148" i="1"/>
  <c r="M2147" i="1"/>
  <c r="N2146" i="1"/>
  <c r="O2145" i="1"/>
  <c r="P2144" i="1"/>
  <c r="L2144" i="1"/>
  <c r="M2143" i="1"/>
  <c r="N2142" i="1"/>
  <c r="O2141" i="1"/>
  <c r="P2140" i="1"/>
  <c r="L2140" i="1"/>
  <c r="M2139" i="1"/>
  <c r="N2138" i="1"/>
  <c r="O2137" i="1"/>
  <c r="P2136" i="1"/>
  <c r="L2136" i="1"/>
  <c r="M2135" i="1"/>
  <c r="N2134" i="1"/>
  <c r="O2133" i="1"/>
  <c r="P2132" i="1"/>
  <c r="L2132" i="1"/>
  <c r="M2131" i="1"/>
  <c r="N2130" i="1"/>
  <c r="O2129" i="1"/>
  <c r="P2128" i="1"/>
  <c r="L2128" i="1"/>
  <c r="M2127" i="1"/>
  <c r="N2126" i="1"/>
  <c r="O2125" i="1"/>
  <c r="P2124" i="1"/>
  <c r="L2124" i="1"/>
  <c r="M2123" i="1"/>
  <c r="N2122" i="1"/>
  <c r="O2121" i="1"/>
  <c r="P2120" i="1"/>
  <c r="L2120" i="1"/>
  <c r="M2119" i="1"/>
  <c r="N2118" i="1"/>
  <c r="O2117" i="1"/>
  <c r="P2116" i="1"/>
  <c r="L2116" i="1"/>
  <c r="M2115" i="1"/>
  <c r="N2114" i="1"/>
  <c r="O2113" i="1"/>
  <c r="P2112" i="1"/>
  <c r="L2112" i="1"/>
  <c r="M2111" i="1"/>
  <c r="N2110" i="1"/>
  <c r="O2109" i="1"/>
  <c r="P2108" i="1"/>
  <c r="L2108" i="1"/>
  <c r="M2107" i="1"/>
  <c r="N2106" i="1"/>
  <c r="O2105" i="1"/>
  <c r="P2104" i="1"/>
  <c r="L2104" i="1"/>
  <c r="M2103" i="1"/>
  <c r="N2102" i="1"/>
  <c r="O2101" i="1"/>
  <c r="P2100" i="1"/>
  <c r="L2100" i="1"/>
  <c r="M2099" i="1"/>
  <c r="N2098" i="1"/>
  <c r="O2097" i="1"/>
  <c r="P2096" i="1"/>
  <c r="L2096" i="1"/>
  <c r="M2095" i="1"/>
  <c r="N2094" i="1"/>
  <c r="O2093" i="1"/>
  <c r="P2092" i="1"/>
  <c r="L2092" i="1"/>
  <c r="M2091" i="1"/>
  <c r="N2090" i="1"/>
  <c r="O2089" i="1"/>
  <c r="P2088" i="1"/>
  <c r="L2088" i="1"/>
  <c r="M2087" i="1"/>
  <c r="N2086" i="1"/>
  <c r="O2085" i="1"/>
  <c r="P2084" i="1"/>
  <c r="L2084" i="1"/>
  <c r="M2083" i="1"/>
  <c r="N2082" i="1"/>
  <c r="O2081" i="1"/>
  <c r="P2080" i="1"/>
  <c r="L2080" i="1"/>
  <c r="M2079" i="1"/>
  <c r="N2078" i="1"/>
  <c r="O2077" i="1"/>
  <c r="P2076" i="1"/>
  <c r="L2076" i="1"/>
  <c r="M2075" i="1"/>
  <c r="N2074" i="1"/>
  <c r="O2073" i="1"/>
  <c r="P2072" i="1"/>
  <c r="L2072" i="1"/>
  <c r="M2071" i="1"/>
  <c r="N2070" i="1"/>
  <c r="O2069" i="1"/>
  <c r="P2068" i="1"/>
  <c r="L2068" i="1"/>
  <c r="M2067" i="1"/>
  <c r="N2066" i="1"/>
  <c r="O2065" i="1"/>
  <c r="P2064" i="1"/>
  <c r="L2064" i="1"/>
  <c r="N2063" i="1"/>
  <c r="O2062" i="1"/>
  <c r="P2061" i="1"/>
  <c r="L2061" i="1"/>
  <c r="P2060" i="1"/>
  <c r="L2060" i="1"/>
  <c r="M2059" i="1"/>
  <c r="N2058" i="1"/>
  <c r="O2057" i="1"/>
  <c r="P2056" i="1"/>
  <c r="L2056" i="1"/>
  <c r="M2055" i="1"/>
  <c r="N2054" i="1"/>
  <c r="O2053" i="1"/>
  <c r="P2052" i="1"/>
  <c r="L2052" i="1"/>
  <c r="M2051" i="1"/>
  <c r="N2050" i="1"/>
  <c r="O2049" i="1"/>
  <c r="P2048" i="1"/>
  <c r="L2048" i="1"/>
  <c r="M2047" i="1"/>
  <c r="N2046" i="1"/>
  <c r="O2045" i="1"/>
  <c r="P2044" i="1"/>
  <c r="L2044" i="1"/>
  <c r="M2043" i="1"/>
  <c r="N2042" i="1"/>
  <c r="O2041" i="1"/>
  <c r="P2040" i="1"/>
  <c r="L2040" i="1"/>
  <c r="M2039" i="1"/>
  <c r="N2038" i="1"/>
  <c r="P2037" i="1"/>
  <c r="L2037" i="1"/>
  <c r="M2036" i="1"/>
  <c r="N2035" i="1"/>
  <c r="P2034" i="1"/>
  <c r="L2034" i="1"/>
  <c r="M2033" i="1"/>
  <c r="O2032" i="1"/>
  <c r="P2031" i="1"/>
  <c r="L2031" i="1"/>
  <c r="M2030" i="1"/>
  <c r="N2029" i="1"/>
  <c r="O2028" i="1"/>
  <c r="P2027" i="1"/>
  <c r="L2027" i="1"/>
  <c r="M2026" i="1"/>
  <c r="N2025" i="1"/>
  <c r="O2024" i="1"/>
  <c r="P2023" i="1"/>
  <c r="L2023" i="1"/>
  <c r="M2022" i="1"/>
  <c r="N2021" i="1"/>
  <c r="O2020" i="1"/>
  <c r="P2019" i="1"/>
  <c r="L2019" i="1"/>
  <c r="M2018" i="1"/>
  <c r="N2017" i="1"/>
  <c r="O2016" i="1"/>
  <c r="P2015" i="1"/>
  <c r="L2015" i="1"/>
  <c r="M2014" i="1"/>
  <c r="N2013" i="1"/>
  <c r="O2012" i="1"/>
  <c r="P2011" i="1"/>
  <c r="L2011" i="1"/>
  <c r="M2010" i="1"/>
  <c r="N2009" i="1"/>
  <c r="O2008" i="1"/>
  <c r="P2007" i="1"/>
  <c r="L2007" i="1"/>
  <c r="M2006" i="1"/>
  <c r="N2005" i="1"/>
  <c r="P2004" i="1"/>
  <c r="L2004" i="1"/>
  <c r="M2003" i="1"/>
  <c r="N2002" i="1"/>
  <c r="O2001" i="1"/>
  <c r="P2000" i="1"/>
  <c r="L2000" i="1"/>
  <c r="M1999" i="1"/>
  <c r="N1998" i="1"/>
  <c r="O1997" i="1"/>
  <c r="M1996" i="1"/>
  <c r="N1995" i="1"/>
  <c r="O1994" i="1"/>
  <c r="P1993" i="1"/>
  <c r="L1993" i="1"/>
  <c r="M1992" i="1"/>
  <c r="P1991" i="1"/>
  <c r="L1991" i="1"/>
  <c r="M1990" i="1"/>
  <c r="O1989" i="1"/>
  <c r="P1988" i="1"/>
  <c r="L1988" i="1"/>
  <c r="M1987" i="1"/>
  <c r="N1986" i="1"/>
  <c r="O1985" i="1"/>
  <c r="P1984" i="1"/>
  <c r="L1984" i="1"/>
  <c r="M1983" i="1"/>
  <c r="N1982" i="1"/>
  <c r="O1981" i="1"/>
  <c r="P1980" i="1"/>
  <c r="L1980" i="1"/>
  <c r="M1979" i="1"/>
  <c r="N1978" i="1"/>
  <c r="O1977" i="1"/>
  <c r="P1976" i="1"/>
  <c r="L1976" i="1"/>
  <c r="M1975" i="1"/>
  <c r="N1974" i="1"/>
  <c r="O1973" i="1"/>
  <c r="P1972" i="1"/>
  <c r="L1972" i="1"/>
  <c r="M1971" i="1"/>
  <c r="N1970" i="1"/>
  <c r="O1969" i="1"/>
  <c r="P1968" i="1"/>
  <c r="L1968" i="1"/>
  <c r="M1967" i="1"/>
  <c r="N1966" i="1"/>
  <c r="O1965" i="1"/>
  <c r="P1964" i="1"/>
  <c r="L1964" i="1"/>
  <c r="M1963" i="1"/>
  <c r="N1962" i="1"/>
  <c r="O1961" i="1"/>
  <c r="P1960" i="1"/>
  <c r="L1960" i="1"/>
  <c r="M1959" i="1"/>
  <c r="N1958" i="1"/>
  <c r="O1957" i="1"/>
  <c r="P1956" i="1"/>
  <c r="L1956" i="1"/>
  <c r="M1955" i="1"/>
  <c r="N1954" i="1"/>
  <c r="O1953" i="1"/>
  <c r="P1952" i="1"/>
  <c r="L1952" i="1"/>
  <c r="M1951" i="1"/>
  <c r="N1950" i="1"/>
  <c r="O1949" i="1"/>
  <c r="P1948" i="1"/>
  <c r="L1948" i="1"/>
  <c r="M1947" i="1"/>
  <c r="N1946" i="1"/>
  <c r="O1945" i="1"/>
  <c r="P1944" i="1"/>
  <c r="L1944" i="1"/>
  <c r="M1943" i="1"/>
  <c r="N1942" i="1"/>
  <c r="O1941" i="1"/>
  <c r="P1940" i="1"/>
  <c r="L1940" i="1"/>
  <c r="M1939" i="1"/>
  <c r="N1938" i="1"/>
  <c r="O1937" i="1"/>
  <c r="P1936" i="1"/>
  <c r="L1936" i="1"/>
  <c r="M1935" i="1"/>
  <c r="N1934" i="1"/>
  <c r="O1933" i="1"/>
  <c r="P1932" i="1"/>
  <c r="L1932" i="1"/>
  <c r="M1931" i="1"/>
  <c r="N1930" i="1"/>
  <c r="O1929" i="1"/>
  <c r="P1928" i="1"/>
  <c r="L1928" i="1"/>
  <c r="M1927" i="1"/>
  <c r="N1926" i="1"/>
  <c r="O1925" i="1"/>
  <c r="P1924" i="1"/>
  <c r="L1924" i="1"/>
  <c r="M1923" i="1"/>
  <c r="N1922" i="1"/>
  <c r="O1921" i="1"/>
  <c r="P1920" i="1"/>
  <c r="L1920" i="1"/>
  <c r="M1919" i="1"/>
  <c r="N1918" i="1"/>
  <c r="P1917" i="1"/>
  <c r="L1917" i="1"/>
  <c r="M1916" i="1"/>
  <c r="N1915" i="1"/>
  <c r="O1914" i="1"/>
  <c r="N1913" i="1"/>
  <c r="O1912" i="1"/>
  <c r="P1911" i="1"/>
  <c r="L1911" i="1"/>
  <c r="M1910" i="1"/>
  <c r="P1909" i="1"/>
  <c r="L1909" i="1"/>
  <c r="M1908" i="1"/>
  <c r="N1907" i="1"/>
  <c r="O1906" i="1"/>
  <c r="P1905" i="1"/>
  <c r="L1905" i="1"/>
  <c r="M1904" i="1"/>
  <c r="N1903" i="1"/>
  <c r="O1902" i="1"/>
  <c r="P1901" i="1"/>
  <c r="L1901" i="1"/>
  <c r="M1900" i="1"/>
  <c r="N1899" i="1"/>
  <c r="O1898" i="1"/>
  <c r="P1897" i="1"/>
  <c r="L1897" i="1"/>
  <c r="M1896" i="1"/>
  <c r="N1895" i="1"/>
  <c r="O1894" i="1"/>
  <c r="P1893" i="1"/>
  <c r="L1893" i="1"/>
  <c r="M1892" i="1"/>
  <c r="O1891" i="1"/>
  <c r="P1890" i="1"/>
  <c r="L1890" i="1"/>
  <c r="M1889" i="1"/>
  <c r="N1888" i="1"/>
  <c r="O1887" i="1"/>
  <c r="P1886" i="1"/>
  <c r="L1886" i="1"/>
  <c r="N1885" i="1"/>
  <c r="O1884" i="1"/>
  <c r="P1883" i="1"/>
  <c r="L1883" i="1"/>
  <c r="M1882" i="1"/>
  <c r="N1881" i="1"/>
  <c r="O1880" i="1"/>
  <c r="P1879" i="1"/>
  <c r="L1879" i="1"/>
  <c r="M1878" i="1"/>
  <c r="N1877" i="1"/>
  <c r="O1876" i="1"/>
  <c r="P1875" i="1"/>
  <c r="L1875" i="1"/>
  <c r="M1874" i="1"/>
  <c r="N1873" i="1"/>
  <c r="O1872" i="1"/>
  <c r="P1871" i="1"/>
  <c r="L1871" i="1"/>
  <c r="M1870" i="1"/>
  <c r="N1869" i="1"/>
  <c r="P1868" i="1"/>
  <c r="L1868" i="1"/>
  <c r="M1867" i="1"/>
  <c r="N1866" i="1"/>
  <c r="O1865" i="1"/>
  <c r="P1864" i="1"/>
  <c r="L1864" i="1"/>
  <c r="M1863" i="1"/>
  <c r="N1862" i="1"/>
  <c r="O1861" i="1"/>
  <c r="P1860" i="1"/>
  <c r="L1860" i="1"/>
  <c r="M1859" i="1"/>
  <c r="N1858" i="1"/>
  <c r="O1857" i="1"/>
  <c r="P1856" i="1"/>
  <c r="L1856" i="1"/>
  <c r="M1855" i="1"/>
  <c r="N1854" i="1"/>
  <c r="O1853" i="1"/>
  <c r="M1852" i="1"/>
  <c r="N1851" i="1"/>
  <c r="O1850" i="1"/>
  <c r="P1849" i="1"/>
  <c r="L1849" i="1"/>
  <c r="M1848" i="1"/>
  <c r="N1847" i="1"/>
  <c r="O1846" i="1"/>
  <c r="P1845" i="1"/>
  <c r="N2300" i="1"/>
  <c r="O2299" i="1"/>
  <c r="P2298" i="1"/>
  <c r="L2298" i="1"/>
  <c r="M2297" i="1"/>
  <c r="N2296" i="1"/>
  <c r="O2295" i="1"/>
  <c r="P2294" i="1"/>
  <c r="L2294" i="1"/>
  <c r="M2293" i="1"/>
  <c r="N2292" i="1"/>
  <c r="O2291" i="1"/>
  <c r="P2290" i="1"/>
  <c r="L2290" i="1"/>
  <c r="M2289" i="1"/>
  <c r="N2288" i="1"/>
  <c r="O2287" i="1"/>
  <c r="P2286" i="1"/>
  <c r="L2286" i="1"/>
  <c r="M2285" i="1"/>
  <c r="N2284" i="1"/>
  <c r="O2283" i="1"/>
  <c r="P2282" i="1"/>
  <c r="L2282" i="1"/>
  <c r="M2281" i="1"/>
  <c r="N2280" i="1"/>
  <c r="O2279" i="1"/>
  <c r="P2278" i="1"/>
  <c r="L2278" i="1"/>
  <c r="M2277" i="1"/>
  <c r="N2276" i="1"/>
  <c r="O2275" i="1"/>
  <c r="P2274" i="1"/>
  <c r="L2274" i="1"/>
  <c r="M2273" i="1"/>
  <c r="N2272" i="1"/>
  <c r="O2271" i="1"/>
  <c r="P2270" i="1"/>
  <c r="L2270" i="1"/>
  <c r="M2269" i="1"/>
  <c r="N2268" i="1"/>
  <c r="O2267" i="1"/>
  <c r="P2266" i="1"/>
  <c r="L2266" i="1"/>
  <c r="M2265" i="1"/>
  <c r="N2264" i="1"/>
  <c r="O2263" i="1"/>
  <c r="P2262" i="1"/>
  <c r="L2262" i="1"/>
  <c r="M2261" i="1"/>
  <c r="N2260" i="1"/>
  <c r="O2259" i="1"/>
  <c r="P2258" i="1"/>
  <c r="L2258" i="1"/>
  <c r="M2257" i="1"/>
  <c r="N2256" i="1"/>
  <c r="O2255" i="1"/>
  <c r="P2254" i="1"/>
  <c r="L2254" i="1"/>
  <c r="M2253" i="1"/>
  <c r="N2252" i="1"/>
  <c r="O2251" i="1"/>
  <c r="P2250" i="1"/>
  <c r="L2250" i="1"/>
  <c r="M2249" i="1"/>
  <c r="N2248" i="1"/>
  <c r="O2247" i="1"/>
  <c r="P2246" i="1"/>
  <c r="L2246" i="1"/>
  <c r="M2245" i="1"/>
  <c r="N2244" i="1"/>
  <c r="O2243" i="1"/>
  <c r="P2175" i="1"/>
  <c r="L2175" i="1"/>
  <c r="M2174" i="1"/>
  <c r="N2173" i="1"/>
  <c r="O2172" i="1"/>
  <c r="P2171" i="1"/>
  <c r="L2171" i="1"/>
  <c r="M2170" i="1"/>
  <c r="N2169" i="1"/>
  <c r="O2168" i="1"/>
  <c r="P2167" i="1"/>
  <c r="L2167" i="1"/>
  <c r="M2166" i="1"/>
  <c r="N2165" i="1"/>
  <c r="O2164" i="1"/>
  <c r="P2163" i="1"/>
  <c r="L2163" i="1"/>
  <c r="M2162" i="1"/>
  <c r="N2161" i="1"/>
  <c r="O2160" i="1"/>
  <c r="P2159" i="1"/>
  <c r="L2159" i="1"/>
  <c r="M2158" i="1"/>
  <c r="N2157" i="1"/>
  <c r="O2156" i="1"/>
  <c r="P2155" i="1"/>
  <c r="L2155" i="1"/>
  <c r="M2154" i="1"/>
  <c r="N2153" i="1"/>
  <c r="O2152" i="1"/>
  <c r="P2151" i="1"/>
  <c r="L2151" i="1"/>
  <c r="M2150" i="1"/>
  <c r="N2149" i="1"/>
  <c r="O2148" i="1"/>
  <c r="P2147" i="1"/>
  <c r="L2147" i="1"/>
  <c r="M2146" i="1"/>
  <c r="N2145" i="1"/>
  <c r="O2144" i="1"/>
  <c r="P2143" i="1"/>
  <c r="L2143" i="1"/>
  <c r="M2142" i="1"/>
  <c r="N2141" i="1"/>
  <c r="O2140" i="1"/>
  <c r="P2139" i="1"/>
  <c r="L2139" i="1"/>
  <c r="M2138" i="1"/>
  <c r="N2137" i="1"/>
  <c r="O2136" i="1"/>
  <c r="P2135" i="1"/>
  <c r="L2135" i="1"/>
  <c r="M2134" i="1"/>
  <c r="N2133" i="1"/>
  <c r="O2132" i="1"/>
  <c r="P2131" i="1"/>
  <c r="L2131" i="1"/>
  <c r="M2130" i="1"/>
  <c r="N2129" i="1"/>
  <c r="O2128" i="1"/>
  <c r="P2127" i="1"/>
  <c r="L2127" i="1"/>
  <c r="M2126" i="1"/>
  <c r="N2125" i="1"/>
  <c r="O2124" i="1"/>
  <c r="P2123" i="1"/>
  <c r="L2123" i="1"/>
  <c r="M2122" i="1"/>
  <c r="N2121" i="1"/>
  <c r="O2120" i="1"/>
  <c r="P2119" i="1"/>
  <c r="L2119" i="1"/>
  <c r="M2118" i="1"/>
  <c r="N2117" i="1"/>
  <c r="O2116" i="1"/>
  <c r="P2115" i="1"/>
  <c r="L2115" i="1"/>
  <c r="M2114" i="1"/>
  <c r="N2113" i="1"/>
  <c r="O2112" i="1"/>
  <c r="P2111" i="1"/>
  <c r="L2111" i="1"/>
  <c r="M2110" i="1"/>
  <c r="N2109" i="1"/>
  <c r="O2108" i="1"/>
  <c r="P2107" i="1"/>
  <c r="L2107" i="1"/>
  <c r="M2106" i="1"/>
  <c r="N2105" i="1"/>
  <c r="O2104" i="1"/>
  <c r="P2103" i="1"/>
  <c r="L2103" i="1"/>
  <c r="M2102" i="1"/>
  <c r="N2101" i="1"/>
  <c r="O2100" i="1"/>
  <c r="P2099" i="1"/>
  <c r="L2099" i="1"/>
  <c r="M2098" i="1"/>
  <c r="N2097" i="1"/>
  <c r="O2096" i="1"/>
  <c r="P2095" i="1"/>
  <c r="L2095" i="1"/>
  <c r="M2094" i="1"/>
  <c r="N2093" i="1"/>
  <c r="O2092" i="1"/>
  <c r="P2091" i="1"/>
  <c r="L2091" i="1"/>
  <c r="M2090" i="1"/>
  <c r="N2089" i="1"/>
  <c r="O2088" i="1"/>
  <c r="P2087" i="1"/>
  <c r="L2087" i="1"/>
  <c r="M2086" i="1"/>
  <c r="N2085" i="1"/>
  <c r="O2084" i="1"/>
  <c r="P2083" i="1"/>
  <c r="L2083" i="1"/>
  <c r="M2082" i="1"/>
  <c r="N2081" i="1"/>
  <c r="O2080" i="1"/>
  <c r="P2079" i="1"/>
  <c r="L2079" i="1"/>
  <c r="M2078" i="1"/>
  <c r="N2077" i="1"/>
  <c r="O2076" i="1"/>
  <c r="P2075" i="1"/>
  <c r="L2075" i="1"/>
  <c r="M2074" i="1"/>
  <c r="N2073" i="1"/>
  <c r="O2072" i="1"/>
  <c r="P2071" i="1"/>
  <c r="L2071" i="1"/>
  <c r="M2070" i="1"/>
  <c r="N2069" i="1"/>
  <c r="O2068" i="1"/>
  <c r="P2067" i="1"/>
  <c r="L2067" i="1"/>
  <c r="M2066" i="1"/>
  <c r="N2065" i="1"/>
  <c r="O2064" i="1"/>
  <c r="M2063" i="1"/>
  <c r="N2062" i="1"/>
  <c r="O2061" i="1"/>
  <c r="O2060" i="1"/>
  <c r="P2059" i="1"/>
  <c r="L2059" i="1"/>
  <c r="M2058" i="1"/>
  <c r="N2057" i="1"/>
  <c r="O2056" i="1"/>
  <c r="P2055" i="1"/>
  <c r="L2055" i="1"/>
  <c r="M2054" i="1"/>
  <c r="N2053" i="1"/>
  <c r="O2052" i="1"/>
  <c r="P2051" i="1"/>
  <c r="L2051" i="1"/>
  <c r="M2050" i="1"/>
  <c r="N2049" i="1"/>
  <c r="O2048" i="1"/>
  <c r="P2047" i="1"/>
  <c r="L2047" i="1"/>
  <c r="M2046" i="1"/>
  <c r="N2045" i="1"/>
  <c r="O2044" i="1"/>
  <c r="P2043" i="1"/>
  <c r="L2043" i="1"/>
  <c r="M2042" i="1"/>
  <c r="N2041" i="1"/>
  <c r="O2040" i="1"/>
  <c r="P2039" i="1"/>
  <c r="L2039" i="1"/>
  <c r="M2038" i="1"/>
  <c r="O2037" i="1"/>
  <c r="P2036" i="1"/>
  <c r="L2036" i="1"/>
  <c r="M2035" i="1"/>
  <c r="O2034" i="1"/>
  <c r="P2033" i="1"/>
  <c r="L2033" i="1"/>
  <c r="N2032" i="1"/>
  <c r="O2031" i="1"/>
  <c r="P2030" i="1"/>
  <c r="L2030" i="1"/>
  <c r="M2029" i="1"/>
  <c r="N2028" i="1"/>
  <c r="O2027" i="1"/>
  <c r="P2026" i="1"/>
  <c r="L2026" i="1"/>
  <c r="M2025" i="1"/>
  <c r="N2024" i="1"/>
  <c r="O2023" i="1"/>
  <c r="P2022" i="1"/>
  <c r="L2022" i="1"/>
  <c r="M2021" i="1"/>
  <c r="N2020" i="1"/>
  <c r="O2019" i="1"/>
  <c r="P2018" i="1"/>
  <c r="L2018" i="1"/>
  <c r="M2017" i="1"/>
  <c r="N2016" i="1"/>
  <c r="O2015" i="1"/>
  <c r="P2014" i="1"/>
  <c r="L2014" i="1"/>
  <c r="M2013" i="1"/>
  <c r="N2012" i="1"/>
  <c r="O2011" i="1"/>
  <c r="P2010" i="1"/>
  <c r="L2010" i="1"/>
  <c r="M2009" i="1"/>
  <c r="N2008" i="1"/>
  <c r="O2007" i="1"/>
  <c r="P2006" i="1"/>
  <c r="L2006" i="1"/>
  <c r="M2005" i="1"/>
  <c r="O2004" i="1"/>
  <c r="P2003" i="1"/>
  <c r="L2003" i="1"/>
  <c r="M2002" i="1"/>
  <c r="N2001" i="1"/>
  <c r="O2000" i="1"/>
  <c r="P1999" i="1"/>
  <c r="L1999" i="1"/>
  <c r="M1998" i="1"/>
  <c r="N1997" i="1"/>
  <c r="P1996" i="1"/>
  <c r="L1996" i="1"/>
  <c r="M1995" i="1"/>
  <c r="N1994" i="1"/>
  <c r="O1993" i="1"/>
  <c r="P1992" i="1"/>
  <c r="L1992" i="1"/>
  <c r="O1991" i="1"/>
  <c r="P1990" i="1"/>
  <c r="L1990" i="1"/>
  <c r="N1989" i="1"/>
  <c r="O1988" i="1"/>
  <c r="P1987" i="1"/>
  <c r="L1987" i="1"/>
  <c r="M1986" i="1"/>
  <c r="N1985" i="1"/>
  <c r="O1984" i="1"/>
  <c r="P1983" i="1"/>
  <c r="L1983" i="1"/>
  <c r="M1982" i="1"/>
  <c r="N1981" i="1"/>
  <c r="O1980" i="1"/>
  <c r="P1979" i="1"/>
  <c r="L1979" i="1"/>
  <c r="M1978" i="1"/>
  <c r="N1977" i="1"/>
  <c r="O1976" i="1"/>
  <c r="P1975" i="1"/>
  <c r="L1975" i="1"/>
  <c r="M1974" i="1"/>
  <c r="N1973" i="1"/>
  <c r="O1972" i="1"/>
  <c r="P1971" i="1"/>
  <c r="L1971" i="1"/>
  <c r="M1970" i="1"/>
  <c r="N1969" i="1"/>
  <c r="O1968" i="1"/>
  <c r="P1967" i="1"/>
  <c r="L1967" i="1"/>
  <c r="M1966" i="1"/>
  <c r="N1965" i="1"/>
  <c r="O1964" i="1"/>
  <c r="P1963" i="1"/>
  <c r="L1963" i="1"/>
  <c r="M1962" i="1"/>
  <c r="N1961" i="1"/>
  <c r="O1960" i="1"/>
  <c r="P1959" i="1"/>
  <c r="L1959" i="1"/>
  <c r="M1958" i="1"/>
  <c r="N1957" i="1"/>
  <c r="O1956" i="1"/>
  <c r="P1955" i="1"/>
  <c r="L1955" i="1"/>
  <c r="M1954" i="1"/>
  <c r="N1953" i="1"/>
  <c r="O1952" i="1"/>
  <c r="P1951" i="1"/>
  <c r="L1951" i="1"/>
  <c r="M1950" i="1"/>
  <c r="N1949" i="1"/>
  <c r="O1948" i="1"/>
  <c r="P1947" i="1"/>
  <c r="L1947" i="1"/>
  <c r="M1946" i="1"/>
  <c r="N1945" i="1"/>
  <c r="O1944" i="1"/>
  <c r="P1943" i="1"/>
  <c r="L1943" i="1"/>
  <c r="M1942" i="1"/>
  <c r="N1941" i="1"/>
  <c r="O1940" i="1"/>
  <c r="P1939" i="1"/>
  <c r="L1939" i="1"/>
  <c r="M1938" i="1"/>
  <c r="N1937" i="1"/>
  <c r="O1936" i="1"/>
  <c r="P1935" i="1"/>
  <c r="L1935" i="1"/>
  <c r="M1934" i="1"/>
  <c r="N1933" i="1"/>
  <c r="O1932" i="1"/>
  <c r="P1931" i="1"/>
  <c r="L1931" i="1"/>
  <c r="M1930" i="1"/>
  <c r="N1929" i="1"/>
  <c r="O1928" i="1"/>
  <c r="P1927" i="1"/>
  <c r="L1927" i="1"/>
  <c r="M1926" i="1"/>
  <c r="N1925" i="1"/>
  <c r="O1924" i="1"/>
  <c r="P1923" i="1"/>
  <c r="L1923" i="1"/>
  <c r="M1922" i="1"/>
  <c r="N1921" i="1"/>
  <c r="O1920" i="1"/>
  <c r="P1919" i="1"/>
  <c r="L1919" i="1"/>
  <c r="M1918" i="1"/>
  <c r="O1917" i="1"/>
  <c r="P1916" i="1"/>
  <c r="L1916" i="1"/>
  <c r="M1915" i="1"/>
  <c r="N1914" i="1"/>
  <c r="M1913" i="1"/>
  <c r="N1912" i="1"/>
  <c r="O1911" i="1"/>
  <c r="P1910" i="1"/>
  <c r="L1910" i="1"/>
  <c r="O1909" i="1"/>
  <c r="P1908" i="1"/>
  <c r="L1908" i="1"/>
  <c r="M1907" i="1"/>
  <c r="N1906" i="1"/>
  <c r="O1905" i="1"/>
  <c r="P1904" i="1"/>
  <c r="L1904" i="1"/>
  <c r="M1903" i="1"/>
  <c r="N1902" i="1"/>
  <c r="O1901" i="1"/>
  <c r="P1900" i="1"/>
  <c r="L1900" i="1"/>
  <c r="M1899" i="1"/>
  <c r="N1898" i="1"/>
  <c r="O1897" i="1"/>
  <c r="P1896" i="1"/>
  <c r="L1896" i="1"/>
  <c r="M1895" i="1"/>
  <c r="N1894" i="1"/>
  <c r="O1893" i="1"/>
  <c r="P1892" i="1"/>
  <c r="L1892" i="1"/>
  <c r="N1891" i="1"/>
  <c r="O1890" i="1"/>
  <c r="P1889" i="1"/>
  <c r="L1889" i="1"/>
  <c r="M1888" i="1"/>
  <c r="N1887" i="1"/>
  <c r="O1886" i="1"/>
  <c r="M1885" i="1"/>
  <c r="N1884" i="1"/>
  <c r="O1883" i="1"/>
  <c r="P1882" i="1"/>
  <c r="L1882" i="1"/>
  <c r="M1881" i="1"/>
  <c r="N1880" i="1"/>
  <c r="O1879" i="1"/>
  <c r="P1878" i="1"/>
  <c r="L1878" i="1"/>
  <c r="M1877" i="1"/>
  <c r="N1876" i="1"/>
  <c r="O1875" i="1"/>
  <c r="P1874" i="1"/>
  <c r="L1874" i="1"/>
  <c r="M1873" i="1"/>
  <c r="N1872" i="1"/>
  <c r="O1871" i="1"/>
  <c r="P1870" i="1"/>
  <c r="L1870" i="1"/>
  <c r="M1869" i="1"/>
  <c r="O1868" i="1"/>
  <c r="P1867" i="1"/>
  <c r="L1867" i="1"/>
  <c r="M1866" i="1"/>
  <c r="N1865" i="1"/>
  <c r="O1864" i="1"/>
  <c r="P1863" i="1"/>
  <c r="L1863" i="1"/>
  <c r="M1862" i="1"/>
  <c r="N1861" i="1"/>
  <c r="O1860" i="1"/>
  <c r="P1859" i="1"/>
  <c r="L1859" i="1"/>
  <c r="M1858" i="1"/>
  <c r="N1857" i="1"/>
  <c r="O1856" i="1"/>
  <c r="P1855" i="1"/>
  <c r="L1855" i="1"/>
  <c r="M1854" i="1"/>
  <c r="N1853" i="1"/>
  <c r="P1852" i="1"/>
  <c r="L1852" i="1"/>
  <c r="M1851" i="1"/>
  <c r="N1850" i="1"/>
  <c r="O1849" i="1"/>
  <c r="P1848" i="1"/>
  <c r="L1848" i="1"/>
  <c r="M1847" i="1"/>
  <c r="N1846" i="1"/>
  <c r="M2300" i="1"/>
  <c r="N2299" i="1"/>
  <c r="O2298" i="1"/>
  <c r="P2297" i="1"/>
  <c r="L2297" i="1"/>
  <c r="M2296" i="1"/>
  <c r="N2295" i="1"/>
  <c r="O2294" i="1"/>
  <c r="P2293" i="1"/>
  <c r="L2293" i="1"/>
  <c r="M2292" i="1"/>
  <c r="N2291" i="1"/>
  <c r="O2290" i="1"/>
  <c r="P2289" i="1"/>
  <c r="L2289" i="1"/>
  <c r="M2288" i="1"/>
  <c r="N2287" i="1"/>
  <c r="O2286" i="1"/>
  <c r="P2285" i="1"/>
  <c r="L2285" i="1"/>
  <c r="M2284" i="1"/>
  <c r="N2283" i="1"/>
  <c r="O2282" i="1"/>
  <c r="P2281" i="1"/>
  <c r="L2281" i="1"/>
  <c r="M2280" i="1"/>
  <c r="N2279" i="1"/>
  <c r="O2278" i="1"/>
  <c r="P2277" i="1"/>
  <c r="L2277" i="1"/>
  <c r="M2276" i="1"/>
  <c r="N2275" i="1"/>
  <c r="O2274" i="1"/>
  <c r="P2273" i="1"/>
  <c r="L2273" i="1"/>
  <c r="M2272" i="1"/>
  <c r="N2271" i="1"/>
  <c r="O2270" i="1"/>
  <c r="P2269" i="1"/>
  <c r="L2269" i="1"/>
  <c r="M2268" i="1"/>
  <c r="N2267" i="1"/>
  <c r="O2266" i="1"/>
  <c r="P2265" i="1"/>
  <c r="L2265" i="1"/>
  <c r="M2264" i="1"/>
  <c r="N2263" i="1"/>
  <c r="O2262" i="1"/>
  <c r="P2261" i="1"/>
  <c r="L2261" i="1"/>
  <c r="M2260" i="1"/>
  <c r="N2259" i="1"/>
  <c r="O2258" i="1"/>
  <c r="P2257" i="1"/>
  <c r="L2257" i="1"/>
  <c r="M2256" i="1"/>
  <c r="N2255" i="1"/>
  <c r="O2254" i="1"/>
  <c r="P2253" i="1"/>
  <c r="L2253" i="1"/>
  <c r="M2252" i="1"/>
  <c r="N2251" i="1"/>
  <c r="O2250" i="1"/>
  <c r="P2249" i="1"/>
  <c r="L2249" i="1"/>
  <c r="M2248" i="1"/>
  <c r="N2247" i="1"/>
  <c r="O2246" i="1"/>
  <c r="P2245" i="1"/>
  <c r="L2245" i="1"/>
  <c r="M2244" i="1"/>
  <c r="N2243" i="1"/>
  <c r="O2175" i="1"/>
  <c r="P2174" i="1"/>
  <c r="L2174" i="1"/>
  <c r="M2173" i="1"/>
  <c r="N2172" i="1"/>
  <c r="O2171" i="1"/>
  <c r="P2170" i="1"/>
  <c r="L2170" i="1"/>
  <c r="M2169" i="1"/>
  <c r="N2168" i="1"/>
  <c r="O2167" i="1"/>
  <c r="P2166" i="1"/>
  <c r="L2166" i="1"/>
  <c r="M2165" i="1"/>
  <c r="N2164" i="1"/>
  <c r="O2163" i="1"/>
  <c r="P2162" i="1"/>
  <c r="L2162" i="1"/>
  <c r="M2161" i="1"/>
  <c r="N2160" i="1"/>
  <c r="O2159" i="1"/>
  <c r="P2158" i="1"/>
  <c r="L2158" i="1"/>
  <c r="M2157" i="1"/>
  <c r="N2156" i="1"/>
  <c r="O2155" i="1"/>
  <c r="P2154" i="1"/>
  <c r="L2154" i="1"/>
  <c r="M2153" i="1"/>
  <c r="N2152" i="1"/>
  <c r="O2151" i="1"/>
  <c r="P2150" i="1"/>
  <c r="L2150" i="1"/>
  <c r="M2149" i="1"/>
  <c r="N2148" i="1"/>
  <c r="O2147" i="1"/>
  <c r="P2146" i="1"/>
  <c r="L2146" i="1"/>
  <c r="M2145" i="1"/>
  <c r="N2144" i="1"/>
  <c r="O2143" i="1"/>
  <c r="P2142" i="1"/>
  <c r="L2142" i="1"/>
  <c r="M2141" i="1"/>
  <c r="N2140" i="1"/>
  <c r="O2139" i="1"/>
  <c r="P2138" i="1"/>
  <c r="L2138" i="1"/>
  <c r="M2137" i="1"/>
  <c r="N2136" i="1"/>
  <c r="O2135" i="1"/>
  <c r="P2134" i="1"/>
  <c r="L2134" i="1"/>
  <c r="M2133" i="1"/>
  <c r="N2132" i="1"/>
  <c r="O2131" i="1"/>
  <c r="P2130" i="1"/>
  <c r="L2130" i="1"/>
  <c r="M2129" i="1"/>
  <c r="N2128" i="1"/>
  <c r="O2127" i="1"/>
  <c r="P2126" i="1"/>
  <c r="L2126" i="1"/>
  <c r="M2125" i="1"/>
  <c r="N2124" i="1"/>
  <c r="O2123" i="1"/>
  <c r="P2122" i="1"/>
  <c r="L2122" i="1"/>
  <c r="M2121" i="1"/>
  <c r="N2120" i="1"/>
  <c r="O2119" i="1"/>
  <c r="P2118" i="1"/>
  <c r="L2118" i="1"/>
  <c r="M2117" i="1"/>
  <c r="N2116" i="1"/>
  <c r="O2115" i="1"/>
  <c r="P2114" i="1"/>
  <c r="L2114" i="1"/>
  <c r="M2113" i="1"/>
  <c r="N2112" i="1"/>
  <c r="O2111" i="1"/>
  <c r="P2110" i="1"/>
  <c r="L2110" i="1"/>
  <c r="M2109" i="1"/>
  <c r="N2108" i="1"/>
  <c r="O2107" i="1"/>
  <c r="P2106" i="1"/>
  <c r="L2106" i="1"/>
  <c r="M2105" i="1"/>
  <c r="N2104" i="1"/>
  <c r="O2103" i="1"/>
  <c r="P2102" i="1"/>
  <c r="L2102" i="1"/>
  <c r="M2101" i="1"/>
  <c r="N2100" i="1"/>
  <c r="O2099" i="1"/>
  <c r="P2098" i="1"/>
  <c r="L2098" i="1"/>
  <c r="M2097" i="1"/>
  <c r="N2096" i="1"/>
  <c r="O2095" i="1"/>
  <c r="P2094" i="1"/>
  <c r="L2094" i="1"/>
  <c r="M2093" i="1"/>
  <c r="N2092" i="1"/>
  <c r="O2091" i="1"/>
  <c r="P2090" i="1"/>
  <c r="L2090" i="1"/>
  <c r="M2089" i="1"/>
  <c r="N2088" i="1"/>
  <c r="O2087" i="1"/>
  <c r="P2086" i="1"/>
  <c r="L2086" i="1"/>
  <c r="M2085" i="1"/>
  <c r="N2084" i="1"/>
  <c r="O2083" i="1"/>
  <c r="P2082" i="1"/>
  <c r="L2082" i="1"/>
  <c r="M2081" i="1"/>
  <c r="N2080" i="1"/>
  <c r="O2079" i="1"/>
  <c r="P2078" i="1"/>
  <c r="L2078" i="1"/>
  <c r="M2077" i="1"/>
  <c r="N2076" i="1"/>
  <c r="O2075" i="1"/>
  <c r="P2074" i="1"/>
  <c r="L2074" i="1"/>
  <c r="M2073" i="1"/>
  <c r="N2072" i="1"/>
  <c r="O2071" i="1"/>
  <c r="P2070" i="1"/>
  <c r="L2070" i="1"/>
  <c r="M2069" i="1"/>
  <c r="N2068" i="1"/>
  <c r="O2067" i="1"/>
  <c r="P2066" i="1"/>
  <c r="L2066" i="1"/>
  <c r="M2065" i="1"/>
  <c r="N2064" i="1"/>
  <c r="P2063" i="1"/>
  <c r="L2063" i="1"/>
  <c r="M2062" i="1"/>
  <c r="N2061" i="1"/>
  <c r="N2060" i="1"/>
  <c r="O2059" i="1"/>
  <c r="P2058" i="1"/>
  <c r="L2058" i="1"/>
  <c r="M2057" i="1"/>
  <c r="N2056" i="1"/>
  <c r="O2055" i="1"/>
  <c r="P2054" i="1"/>
  <c r="L2054" i="1"/>
  <c r="M2053" i="1"/>
  <c r="N2052" i="1"/>
  <c r="O2051" i="1"/>
  <c r="P2050" i="1"/>
  <c r="L2050" i="1"/>
  <c r="M2049" i="1"/>
  <c r="N2048" i="1"/>
  <c r="O2047" i="1"/>
  <c r="P2046" i="1"/>
  <c r="L2046" i="1"/>
  <c r="M2045" i="1"/>
  <c r="N2044" i="1"/>
  <c r="O2043" i="1"/>
  <c r="P2042" i="1"/>
  <c r="L2042" i="1"/>
  <c r="M2041" i="1"/>
  <c r="N2040" i="1"/>
  <c r="O2039" i="1"/>
  <c r="P2038" i="1"/>
  <c r="L2038" i="1"/>
  <c r="N2037" i="1"/>
  <c r="O2036" i="1"/>
  <c r="P2035" i="1"/>
  <c r="L2035" i="1"/>
  <c r="N2034" i="1"/>
  <c r="O2033" i="1"/>
  <c r="M2032" i="1"/>
  <c r="N2031" i="1"/>
  <c r="O2030" i="1"/>
  <c r="P2029" i="1"/>
  <c r="L2029" i="1"/>
  <c r="M2028" i="1"/>
  <c r="N2027" i="1"/>
  <c r="O2026" i="1"/>
  <c r="P2025" i="1"/>
  <c r="L2025" i="1"/>
  <c r="M2024" i="1"/>
  <c r="N2023" i="1"/>
  <c r="O2022" i="1"/>
  <c r="P2021" i="1"/>
  <c r="L2021" i="1"/>
  <c r="M2020" i="1"/>
  <c r="N2019" i="1"/>
  <c r="O2018" i="1"/>
  <c r="P2017" i="1"/>
  <c r="L2017" i="1"/>
  <c r="M2016" i="1"/>
  <c r="N2015" i="1"/>
  <c r="O2014" i="1"/>
  <c r="P2013" i="1"/>
  <c r="L2013" i="1"/>
  <c r="M2012" i="1"/>
  <c r="N2011" i="1"/>
  <c r="O2010" i="1"/>
  <c r="P2009" i="1"/>
  <c r="L2009" i="1"/>
  <c r="M2008" i="1"/>
  <c r="N2007" i="1"/>
  <c r="O2006" i="1"/>
  <c r="P2005" i="1"/>
  <c r="L2005" i="1"/>
  <c r="N2004" i="1"/>
  <c r="O2003" i="1"/>
  <c r="P2002" i="1"/>
  <c r="L2002" i="1"/>
  <c r="M2001" i="1"/>
  <c r="N2000" i="1"/>
  <c r="O1999" i="1"/>
  <c r="P1998" i="1"/>
  <c r="L1998" i="1"/>
  <c r="M1997" i="1"/>
  <c r="O1996" i="1"/>
  <c r="P1995" i="1"/>
  <c r="L1995" i="1"/>
  <c r="M1994" i="1"/>
  <c r="N1993" i="1"/>
  <c r="O1992" i="1"/>
  <c r="N1991" i="1"/>
  <c r="O1990" i="1"/>
  <c r="M1989" i="1"/>
  <c r="N1988" i="1"/>
  <c r="O1987" i="1"/>
  <c r="P1986" i="1"/>
  <c r="L1986" i="1"/>
  <c r="M1985" i="1"/>
  <c r="N1984" i="1"/>
  <c r="O1983" i="1"/>
  <c r="P1982" i="1"/>
  <c r="L1982" i="1"/>
  <c r="M1981" i="1"/>
  <c r="N1980" i="1"/>
  <c r="O1979" i="1"/>
  <c r="P1978" i="1"/>
  <c r="L1978" i="1"/>
  <c r="M1977" i="1"/>
  <c r="N1976" i="1"/>
  <c r="O1975" i="1"/>
  <c r="P1974" i="1"/>
  <c r="L1974" i="1"/>
  <c r="M1973" i="1"/>
  <c r="N1972" i="1"/>
  <c r="O1971" i="1"/>
  <c r="P1970" i="1"/>
  <c r="L1970" i="1"/>
  <c r="M1969" i="1"/>
  <c r="N1968" i="1"/>
  <c r="O1967" i="1"/>
  <c r="P1966" i="1"/>
  <c r="L1966" i="1"/>
  <c r="M1965" i="1"/>
  <c r="N1964" i="1"/>
  <c r="O1963" i="1"/>
  <c r="P1962" i="1"/>
  <c r="L1962" i="1"/>
  <c r="M1961" i="1"/>
  <c r="N1960" i="1"/>
  <c r="O1959" i="1"/>
  <c r="P1958" i="1"/>
  <c r="L1958" i="1"/>
  <c r="M1957" i="1"/>
  <c r="N1956" i="1"/>
  <c r="O1955" i="1"/>
  <c r="P1954" i="1"/>
  <c r="L1954" i="1"/>
  <c r="M1953" i="1"/>
  <c r="N1952" i="1"/>
  <c r="O1951" i="1"/>
  <c r="P1950" i="1"/>
  <c r="L1950" i="1"/>
  <c r="M1949" i="1"/>
  <c r="N1948" i="1"/>
  <c r="O1947" i="1"/>
  <c r="P1946" i="1"/>
  <c r="L1946" i="1"/>
  <c r="M1945" i="1"/>
  <c r="N1944" i="1"/>
  <c r="O1943" i="1"/>
  <c r="P1942" i="1"/>
  <c r="L1942" i="1"/>
  <c r="M1941" i="1"/>
  <c r="N1940" i="1"/>
  <c r="O1939" i="1"/>
  <c r="P1938" i="1"/>
  <c r="L1938" i="1"/>
  <c r="M1937" i="1"/>
  <c r="N1936" i="1"/>
  <c r="O1935" i="1"/>
  <c r="P1934" i="1"/>
  <c r="L1934" i="1"/>
  <c r="M1933" i="1"/>
  <c r="N1932" i="1"/>
  <c r="O1931" i="1"/>
  <c r="P1930" i="1"/>
  <c r="L1930" i="1"/>
  <c r="M1929" i="1"/>
  <c r="N1928" i="1"/>
  <c r="O1927" i="1"/>
  <c r="P1926" i="1"/>
  <c r="L1926" i="1"/>
  <c r="M1925" i="1"/>
  <c r="N1924" i="1"/>
  <c r="O1923" i="1"/>
  <c r="P1922" i="1"/>
  <c r="L1922" i="1"/>
  <c r="M1921" i="1"/>
  <c r="N1920" i="1"/>
  <c r="O1919" i="1"/>
  <c r="P1918" i="1"/>
  <c r="L1918" i="1"/>
  <c r="N1917" i="1"/>
  <c r="O1916" i="1"/>
  <c r="P1915" i="1"/>
  <c r="L1915" i="1"/>
  <c r="M1914" i="1"/>
  <c r="P1913" i="1"/>
  <c r="L1913" i="1"/>
  <c r="M1912" i="1"/>
  <c r="N1911" i="1"/>
  <c r="O1910" i="1"/>
  <c r="N1909" i="1"/>
  <c r="O1908" i="1"/>
  <c r="P1907" i="1"/>
  <c r="L1907" i="1"/>
  <c r="M1906" i="1"/>
  <c r="N1905" i="1"/>
  <c r="O1904" i="1"/>
  <c r="P1903" i="1"/>
  <c r="L1903" i="1"/>
  <c r="M1902" i="1"/>
  <c r="N1901" i="1"/>
  <c r="O1900" i="1"/>
  <c r="P1899" i="1"/>
  <c r="L1899" i="1"/>
  <c r="M1898" i="1"/>
  <c r="N1897" i="1"/>
  <c r="O1896" i="1"/>
  <c r="P1895" i="1"/>
  <c r="L1895" i="1"/>
  <c r="M1894" i="1"/>
  <c r="N1893" i="1"/>
  <c r="O1892" i="1"/>
  <c r="M1891" i="1"/>
  <c r="N1890" i="1"/>
  <c r="O1889" i="1"/>
  <c r="P1888" i="1"/>
  <c r="L1888" i="1"/>
  <c r="M1887" i="1"/>
  <c r="N1886" i="1"/>
  <c r="P1885" i="1"/>
  <c r="L1885" i="1"/>
  <c r="M1884" i="1"/>
  <c r="N1883" i="1"/>
  <c r="O1882" i="1"/>
  <c r="P1881" i="1"/>
  <c r="L1881" i="1"/>
  <c r="M1880" i="1"/>
  <c r="N1879" i="1"/>
  <c r="O1878" i="1"/>
  <c r="P1877" i="1"/>
  <c r="L1877" i="1"/>
  <c r="M1876" i="1"/>
  <c r="N1875" i="1"/>
  <c r="O1874" i="1"/>
  <c r="P1873" i="1"/>
  <c r="L1873" i="1"/>
  <c r="M1872" i="1"/>
  <c r="N1871" i="1"/>
  <c r="O1870" i="1"/>
  <c r="P1869" i="1"/>
  <c r="L1869" i="1"/>
  <c r="N1868" i="1"/>
  <c r="O1867" i="1"/>
  <c r="P1866" i="1"/>
  <c r="L1866" i="1"/>
  <c r="M1865" i="1"/>
  <c r="N1864" i="1"/>
  <c r="O1863" i="1"/>
  <c r="P1862" i="1"/>
  <c r="L1862" i="1"/>
  <c r="M1861" i="1"/>
  <c r="N1860" i="1"/>
  <c r="O1859" i="1"/>
  <c r="P1858" i="1"/>
  <c r="L1858" i="1"/>
  <c r="M1857" i="1"/>
  <c r="N1856" i="1"/>
  <c r="O1855" i="1"/>
  <c r="P1854" i="1"/>
  <c r="L1854" i="1"/>
  <c r="M1853" i="1"/>
  <c r="O1852" i="1"/>
  <c r="P1851" i="1"/>
  <c r="L1851" i="1"/>
  <c r="M1850" i="1"/>
  <c r="N1849" i="1"/>
  <c r="O1848" i="1"/>
  <c r="P1847" i="1"/>
  <c r="M1846" i="1"/>
  <c r="M1845" i="1"/>
  <c r="N1844" i="1"/>
  <c r="O1843" i="1"/>
  <c r="P1842" i="1"/>
  <c r="L1842" i="1"/>
  <c r="M1841" i="1"/>
  <c r="N1840" i="1"/>
  <c r="O1839" i="1"/>
  <c r="P1838" i="1"/>
  <c r="L1838" i="1"/>
  <c r="M1837" i="1"/>
  <c r="N1836" i="1"/>
  <c r="O1835" i="1"/>
  <c r="P1834" i="1"/>
  <c r="L1834" i="1"/>
  <c r="M1833" i="1"/>
  <c r="N1832" i="1"/>
  <c r="O1831" i="1"/>
  <c r="P1830" i="1"/>
  <c r="L1830" i="1"/>
  <c r="M1829" i="1"/>
  <c r="N1828" i="1"/>
  <c r="O1827" i="1"/>
  <c r="P1826" i="1"/>
  <c r="L1826" i="1"/>
  <c r="M1825" i="1"/>
  <c r="N1824" i="1"/>
  <c r="O1823" i="1"/>
  <c r="P1822" i="1"/>
  <c r="L1822" i="1"/>
  <c r="M1821" i="1"/>
  <c r="N1820" i="1"/>
  <c r="O1819" i="1"/>
  <c r="P1818" i="1"/>
  <c r="L1818" i="1"/>
  <c r="M1817" i="1"/>
  <c r="N1816" i="1"/>
  <c r="O1815" i="1"/>
  <c r="P1814" i="1"/>
  <c r="L1814" i="1"/>
  <c r="M1813" i="1"/>
  <c r="N1812" i="1"/>
  <c r="O1811" i="1"/>
  <c r="P1810" i="1"/>
  <c r="L1810" i="1"/>
  <c r="M1809" i="1"/>
  <c r="N1808" i="1"/>
  <c r="O1807" i="1"/>
  <c r="P1806" i="1"/>
  <c r="L1806" i="1"/>
  <c r="M1805" i="1"/>
  <c r="N1804" i="1"/>
  <c r="O1803" i="1"/>
  <c r="P1802" i="1"/>
  <c r="L1802" i="1"/>
  <c r="M1801" i="1"/>
  <c r="N1800" i="1"/>
  <c r="O1799" i="1"/>
  <c r="P1798" i="1"/>
  <c r="L1798" i="1"/>
  <c r="M1797" i="1"/>
  <c r="N1796" i="1"/>
  <c r="O1795" i="1"/>
  <c r="P1794" i="1"/>
  <c r="L1794" i="1"/>
  <c r="M1793" i="1"/>
  <c r="N1792" i="1"/>
  <c r="O1791" i="1"/>
  <c r="P1790" i="1"/>
  <c r="L1790" i="1"/>
  <c r="M1789" i="1"/>
  <c r="N1788" i="1"/>
  <c r="O1787" i="1"/>
  <c r="P1786" i="1"/>
  <c r="L1786" i="1"/>
  <c r="M1785" i="1"/>
  <c r="N1784" i="1"/>
  <c r="P1783" i="1"/>
  <c r="L1783" i="1"/>
  <c r="M1782" i="1"/>
  <c r="N1781" i="1"/>
  <c r="O1780" i="1"/>
  <c r="P1779" i="1"/>
  <c r="L1779" i="1"/>
  <c r="M1778" i="1"/>
  <c r="N1777" i="1"/>
  <c r="O1776" i="1"/>
  <c r="P1775" i="1"/>
  <c r="L1775" i="1"/>
  <c r="M1774" i="1"/>
  <c r="N1773" i="1"/>
  <c r="O1772" i="1"/>
  <c r="P1771" i="1"/>
  <c r="L1771" i="1"/>
  <c r="M1770" i="1"/>
  <c r="N1769" i="1"/>
  <c r="O1768" i="1"/>
  <c r="P1767" i="1"/>
  <c r="L1767" i="1"/>
  <c r="M1766" i="1"/>
  <c r="N1765" i="1"/>
  <c r="O1764" i="1"/>
  <c r="P1763" i="1"/>
  <c r="L1763" i="1"/>
  <c r="M1762" i="1"/>
  <c r="N1761" i="1"/>
  <c r="O1760" i="1"/>
  <c r="P1759" i="1"/>
  <c r="L1759" i="1"/>
  <c r="M1758" i="1"/>
  <c r="N1757" i="1"/>
  <c r="O1756" i="1"/>
  <c r="P1755" i="1"/>
  <c r="L1755" i="1"/>
  <c r="M1754" i="1"/>
  <c r="N1753" i="1"/>
  <c r="O1752" i="1"/>
  <c r="P1751" i="1"/>
  <c r="L1751" i="1"/>
  <c r="M1750" i="1"/>
  <c r="N1749" i="1"/>
  <c r="O1748" i="1"/>
  <c r="P1747" i="1"/>
  <c r="L1747" i="1"/>
  <c r="M1746" i="1"/>
  <c r="N1745" i="1"/>
  <c r="O1744" i="1"/>
  <c r="P1743" i="1"/>
  <c r="L1743" i="1"/>
  <c r="M1742" i="1"/>
  <c r="N1741" i="1"/>
  <c r="O1740" i="1"/>
  <c r="P1739" i="1"/>
  <c r="L1739" i="1"/>
  <c r="M1738" i="1"/>
  <c r="N1737" i="1"/>
  <c r="O1736" i="1"/>
  <c r="P1735" i="1"/>
  <c r="L1735" i="1"/>
  <c r="M1734" i="1"/>
  <c r="N1733" i="1"/>
  <c r="O1732" i="1"/>
  <c r="P1731" i="1"/>
  <c r="L1731" i="1"/>
  <c r="M1730" i="1"/>
  <c r="N1729" i="1"/>
  <c r="O1728" i="1"/>
  <c r="P1727" i="1"/>
  <c r="L1727" i="1"/>
  <c r="M1726" i="1"/>
  <c r="N1725" i="1"/>
  <c r="O1724" i="1"/>
  <c r="P1723" i="1"/>
  <c r="L1723" i="1"/>
  <c r="M1722" i="1"/>
  <c r="N1721" i="1"/>
  <c r="O1720" i="1"/>
  <c r="P1719" i="1"/>
  <c r="L1719" i="1"/>
  <c r="M1718" i="1"/>
  <c r="N1717" i="1"/>
  <c r="O1716" i="1"/>
  <c r="P1715" i="1"/>
  <c r="L1715" i="1"/>
  <c r="M1714" i="1"/>
  <c r="N1713" i="1"/>
  <c r="O1712" i="1"/>
  <c r="P1711" i="1"/>
  <c r="L1711" i="1"/>
  <c r="M1710" i="1"/>
  <c r="N1709" i="1"/>
  <c r="P1708" i="1"/>
  <c r="L1708" i="1"/>
  <c r="M1707" i="1"/>
  <c r="N1706" i="1"/>
  <c r="O1705" i="1"/>
  <c r="P1704" i="1"/>
  <c r="L1704" i="1"/>
  <c r="M1703" i="1"/>
  <c r="N1702" i="1"/>
  <c r="O1701" i="1"/>
  <c r="P1700" i="1"/>
  <c r="L1700" i="1"/>
  <c r="M1699" i="1"/>
  <c r="N1698" i="1"/>
  <c r="O1697" i="1"/>
  <c r="P1696" i="1"/>
  <c r="L1696" i="1"/>
  <c r="M1695" i="1"/>
  <c r="N1694" i="1"/>
  <c r="O1693" i="1"/>
  <c r="P1692" i="1"/>
  <c r="L1692" i="1"/>
  <c r="M1691" i="1"/>
  <c r="N1690" i="1"/>
  <c r="O1689" i="1"/>
  <c r="P1688" i="1"/>
  <c r="L1688" i="1"/>
  <c r="M1687" i="1"/>
  <c r="N1686" i="1"/>
  <c r="O1685" i="1"/>
  <c r="P1684" i="1"/>
  <c r="L1684" i="1"/>
  <c r="M1683" i="1"/>
  <c r="N1682" i="1"/>
  <c r="O1681" i="1"/>
  <c r="P1680" i="1"/>
  <c r="L1680" i="1"/>
  <c r="M1679" i="1"/>
  <c r="N1678" i="1"/>
  <c r="O1677" i="1"/>
  <c r="P1676" i="1"/>
  <c r="L1676" i="1"/>
  <c r="P1675" i="1"/>
  <c r="L1675" i="1"/>
  <c r="M1674" i="1"/>
  <c r="N1673" i="1"/>
  <c r="O1672" i="1"/>
  <c r="P1671" i="1"/>
  <c r="L1671" i="1"/>
  <c r="M1670" i="1"/>
  <c r="N1669" i="1"/>
  <c r="O1668" i="1"/>
  <c r="P1667" i="1"/>
  <c r="L1667" i="1"/>
  <c r="M1666" i="1"/>
  <c r="N1665" i="1"/>
  <c r="O1664" i="1"/>
  <c r="P1663" i="1"/>
  <c r="L1663" i="1"/>
  <c r="M1662" i="1"/>
  <c r="N1661" i="1"/>
  <c r="O1660" i="1"/>
  <c r="P1659" i="1"/>
  <c r="L1659" i="1"/>
  <c r="M1658" i="1"/>
  <c r="N1657" i="1"/>
  <c r="O1656" i="1"/>
  <c r="P1655" i="1"/>
  <c r="L1655" i="1"/>
  <c r="M1654" i="1"/>
  <c r="N1653" i="1"/>
  <c r="O1652" i="1"/>
  <c r="P1651" i="1"/>
  <c r="L1651" i="1"/>
  <c r="M1650" i="1"/>
  <c r="N1649" i="1"/>
  <c r="O1648" i="1"/>
  <c r="P1647" i="1"/>
  <c r="L1647" i="1"/>
  <c r="M1646" i="1"/>
  <c r="N1645" i="1"/>
  <c r="O1644" i="1"/>
  <c r="P1643" i="1"/>
  <c r="L1643" i="1"/>
  <c r="M1642" i="1"/>
  <c r="N1641" i="1"/>
  <c r="O1640" i="1"/>
  <c r="P1639" i="1"/>
  <c r="L1639" i="1"/>
  <c r="M1638" i="1"/>
  <c r="N1637" i="1"/>
  <c r="O1636" i="1"/>
  <c r="P1635" i="1"/>
  <c r="L1635" i="1"/>
  <c r="M1634" i="1"/>
  <c r="N1633" i="1"/>
  <c r="O1632" i="1"/>
  <c r="P1631" i="1"/>
  <c r="L1631" i="1"/>
  <c r="M1630" i="1"/>
  <c r="N1629" i="1"/>
  <c r="O1628" i="1"/>
  <c r="P1627" i="1"/>
  <c r="L1627" i="1"/>
  <c r="M1626" i="1"/>
  <c r="N1625" i="1"/>
  <c r="O1624" i="1"/>
  <c r="P1623" i="1"/>
  <c r="L1623" i="1"/>
  <c r="M1622" i="1"/>
  <c r="N1621" i="1"/>
  <c r="O1620" i="1"/>
  <c r="P1619" i="1"/>
  <c r="L1619" i="1"/>
  <c r="M1618" i="1"/>
  <c r="N1617" i="1"/>
  <c r="O1616" i="1"/>
  <c r="M1615" i="1"/>
  <c r="N1614" i="1"/>
  <c r="O1613" i="1"/>
  <c r="P1612" i="1"/>
  <c r="L1612" i="1"/>
  <c r="M1611" i="1"/>
  <c r="N1610" i="1"/>
  <c r="O1609" i="1"/>
  <c r="P1608" i="1"/>
  <c r="L1608" i="1"/>
  <c r="M1607" i="1"/>
  <c r="N1606" i="1"/>
  <c r="O1605" i="1"/>
  <c r="M1604" i="1"/>
  <c r="N1603" i="1"/>
  <c r="O1602" i="1"/>
  <c r="P1601" i="1"/>
  <c r="L1601" i="1"/>
  <c r="M1600" i="1"/>
  <c r="N1599" i="1"/>
  <c r="O1598" i="1"/>
  <c r="P1597" i="1"/>
  <c r="L1597" i="1"/>
  <c r="M1596" i="1"/>
  <c r="N1595" i="1"/>
  <c r="P1594" i="1"/>
  <c r="L1594" i="1"/>
  <c r="M1593" i="1"/>
  <c r="N1592" i="1"/>
  <c r="O1591" i="1"/>
  <c r="P1590" i="1"/>
  <c r="L1590" i="1"/>
  <c r="M1589" i="1"/>
  <c r="N1588" i="1"/>
  <c r="O1587" i="1"/>
  <c r="P1586" i="1"/>
  <c r="L1586" i="1"/>
  <c r="M1585" i="1"/>
  <c r="N1584" i="1"/>
  <c r="O1583" i="1"/>
  <c r="P1582" i="1"/>
  <c r="L1582" i="1"/>
  <c r="N1581" i="1"/>
  <c r="O1580" i="1"/>
  <c r="P1579" i="1"/>
  <c r="L1579" i="1"/>
  <c r="M1578" i="1"/>
  <c r="N1577" i="1"/>
  <c r="O1576" i="1"/>
  <c r="P1575" i="1"/>
  <c r="L1575" i="1"/>
  <c r="M1574" i="1"/>
  <c r="N1573" i="1"/>
  <c r="O1572" i="1"/>
  <c r="P1571" i="1"/>
  <c r="L1571" i="1"/>
  <c r="M1570" i="1"/>
  <c r="N1569" i="1"/>
  <c r="O1568" i="1"/>
  <c r="P1567" i="1"/>
  <c r="L1567" i="1"/>
  <c r="M1566" i="1"/>
  <c r="N1565" i="1"/>
  <c r="O1564" i="1"/>
  <c r="P1563" i="1"/>
  <c r="L1563" i="1"/>
  <c r="M1562" i="1"/>
  <c r="N1561" i="1"/>
  <c r="O1560" i="1"/>
  <c r="P1559" i="1"/>
  <c r="L1559" i="1"/>
  <c r="M1558" i="1"/>
  <c r="O1557" i="1"/>
  <c r="P1556" i="1"/>
  <c r="L1556" i="1"/>
  <c r="M1555" i="1"/>
  <c r="N1554" i="1"/>
  <c r="O1553" i="1"/>
  <c r="P1552" i="1"/>
  <c r="L1552" i="1"/>
  <c r="M1551" i="1"/>
  <c r="N1550" i="1"/>
  <c r="O1549" i="1"/>
  <c r="P1548" i="1"/>
  <c r="L1548" i="1"/>
  <c r="M1547" i="1"/>
  <c r="N1546" i="1"/>
  <c r="O1545" i="1"/>
  <c r="P1544" i="1"/>
  <c r="L1544" i="1"/>
  <c r="M1543" i="1"/>
  <c r="N1542" i="1"/>
  <c r="O1541" i="1"/>
  <c r="P1540" i="1"/>
  <c r="L1540" i="1"/>
  <c r="M1539" i="1"/>
  <c r="N1538" i="1"/>
  <c r="O1537" i="1"/>
  <c r="P1536" i="1"/>
  <c r="L1536" i="1"/>
  <c r="M1535" i="1"/>
  <c r="N1534" i="1"/>
  <c r="O1533" i="1"/>
  <c r="P1532" i="1"/>
  <c r="L1532" i="1"/>
  <c r="M1531" i="1"/>
  <c r="N1530" i="1"/>
  <c r="O1529" i="1"/>
  <c r="P1528" i="1"/>
  <c r="L1528" i="1"/>
  <c r="M1527" i="1"/>
  <c r="N1526" i="1"/>
  <c r="O1525" i="1"/>
  <c r="P1524" i="1"/>
  <c r="L1524" i="1"/>
  <c r="M1523" i="1"/>
  <c r="N1522" i="1"/>
  <c r="O1521" i="1"/>
  <c r="P1520" i="1"/>
  <c r="L1520" i="1"/>
  <c r="M1519" i="1"/>
  <c r="N1518" i="1"/>
  <c r="O1517" i="1"/>
  <c r="P1516" i="1"/>
  <c r="L1516" i="1"/>
  <c r="M1515" i="1"/>
  <c r="N1514" i="1"/>
  <c r="O1513" i="1"/>
  <c r="P1512" i="1"/>
  <c r="L1512" i="1"/>
  <c r="M1511" i="1"/>
  <c r="N1510" i="1"/>
  <c r="O1509" i="1"/>
  <c r="P1508" i="1"/>
  <c r="L1508" i="1"/>
  <c r="M1507" i="1"/>
  <c r="N1506" i="1"/>
  <c r="O1505" i="1"/>
  <c r="P1504" i="1"/>
  <c r="L1504" i="1"/>
  <c r="M1503" i="1"/>
  <c r="N1502" i="1"/>
  <c r="O1501" i="1"/>
  <c r="P1500" i="1"/>
  <c r="L1500" i="1"/>
  <c r="M1499" i="1"/>
  <c r="N1498" i="1"/>
  <c r="P1497" i="1"/>
  <c r="L1497" i="1"/>
  <c r="M1496" i="1"/>
  <c r="N1495" i="1"/>
  <c r="P1494" i="1"/>
  <c r="L1494" i="1"/>
  <c r="M1493" i="1"/>
  <c r="N1492" i="1"/>
  <c r="O1491" i="1"/>
  <c r="P1490" i="1"/>
  <c r="L1490" i="1"/>
  <c r="M1489" i="1"/>
  <c r="N1488" i="1"/>
  <c r="O1487" i="1"/>
  <c r="P1486" i="1"/>
  <c r="L1486" i="1"/>
  <c r="M1485" i="1"/>
  <c r="N1484" i="1"/>
  <c r="O1483" i="1"/>
  <c r="M1482" i="1"/>
  <c r="O1481" i="1"/>
  <c r="P1480" i="1"/>
  <c r="L1480" i="1"/>
  <c r="M1479" i="1"/>
  <c r="N1478" i="1"/>
  <c r="O1477" i="1"/>
  <c r="M1476" i="1"/>
  <c r="O1475" i="1"/>
  <c r="P1474" i="1"/>
  <c r="L1474" i="1"/>
  <c r="M1473" i="1"/>
  <c r="N1472" i="1"/>
  <c r="P1471" i="1"/>
  <c r="L1471" i="1"/>
  <c r="M1470" i="1"/>
  <c r="N1469" i="1"/>
  <c r="O1468" i="1"/>
  <c r="M1467" i="1"/>
  <c r="N1466" i="1"/>
  <c r="O1465" i="1"/>
  <c r="P1464" i="1"/>
  <c r="L1464" i="1"/>
  <c r="M1463" i="1"/>
  <c r="P1462" i="1"/>
  <c r="L1462" i="1"/>
  <c r="M1461" i="1"/>
  <c r="N1460" i="1"/>
  <c r="O1459" i="1"/>
  <c r="M1458" i="1"/>
  <c r="N1457" i="1"/>
  <c r="O1456" i="1"/>
  <c r="P1455" i="1"/>
  <c r="L1455" i="1"/>
  <c r="M1454" i="1"/>
  <c r="P1453" i="1"/>
  <c r="L1453" i="1"/>
  <c r="M1452" i="1"/>
  <c r="N1451" i="1"/>
  <c r="O1450" i="1"/>
  <c r="P1449" i="1"/>
  <c r="L1449" i="1"/>
  <c r="M1448" i="1"/>
  <c r="N1447" i="1"/>
  <c r="O1446" i="1"/>
  <c r="P1445" i="1"/>
  <c r="L1445" i="1"/>
  <c r="M1444" i="1"/>
  <c r="N1443" i="1"/>
  <c r="O1442" i="1"/>
  <c r="P1441" i="1"/>
  <c r="L1441" i="1"/>
  <c r="M1440" i="1"/>
  <c r="N1439" i="1"/>
  <c r="O1438" i="1"/>
  <c r="P1437" i="1"/>
  <c r="L1437" i="1"/>
  <c r="N1436" i="1"/>
  <c r="O1435" i="1"/>
  <c r="P1434" i="1"/>
  <c r="L1434" i="1"/>
  <c r="M1433" i="1"/>
  <c r="O1432" i="1"/>
  <c r="P1431" i="1"/>
  <c r="L1431" i="1"/>
  <c r="M1430" i="1"/>
  <c r="N1429" i="1"/>
  <c r="O1428" i="1"/>
  <c r="P1427" i="1"/>
  <c r="L1427" i="1"/>
  <c r="M1426" i="1"/>
  <c r="N1425" i="1"/>
  <c r="O1424" i="1"/>
  <c r="P1423" i="1"/>
  <c r="L1423" i="1"/>
  <c r="M1422" i="1"/>
  <c r="N1421" i="1"/>
  <c r="O1420" i="1"/>
  <c r="P1419" i="1"/>
  <c r="L1419" i="1"/>
  <c r="M1418" i="1"/>
  <c r="N1417" i="1"/>
  <c r="O1416" i="1"/>
  <c r="P1415" i="1"/>
  <c r="L1415" i="1"/>
  <c r="M1414" i="1"/>
  <c r="N1413" i="1"/>
  <c r="O1412" i="1"/>
  <c r="M1411" i="1"/>
  <c r="N1410" i="1"/>
  <c r="O1409" i="1"/>
  <c r="P1408" i="1"/>
  <c r="L1408" i="1"/>
  <c r="M1407" i="1"/>
  <c r="O1406" i="1"/>
  <c r="P1405" i="1"/>
  <c r="L1405" i="1"/>
  <c r="M1404" i="1"/>
  <c r="N1403" i="1"/>
  <c r="O1402" i="1"/>
  <c r="P1401" i="1"/>
  <c r="L1401" i="1"/>
  <c r="M1400" i="1"/>
  <c r="N1399" i="1"/>
  <c r="O1398" i="1"/>
  <c r="P1397" i="1"/>
  <c r="L1397" i="1"/>
  <c r="M1396" i="1"/>
  <c r="N1395" i="1"/>
  <c r="O1394" i="1"/>
  <c r="P1393" i="1"/>
  <c r="L1393" i="1"/>
  <c r="M1392" i="1"/>
  <c r="N1391" i="1"/>
  <c r="O1390" i="1"/>
  <c r="P1389" i="1"/>
  <c r="L1389" i="1"/>
  <c r="M1388" i="1"/>
  <c r="N1387" i="1"/>
  <c r="O1386" i="1"/>
  <c r="P1385" i="1"/>
  <c r="L1385" i="1"/>
  <c r="M1384" i="1"/>
  <c r="N1383" i="1"/>
  <c r="O1382" i="1"/>
  <c r="P1381" i="1"/>
  <c r="L1381" i="1"/>
  <c r="M1380" i="1"/>
  <c r="N1379" i="1"/>
  <c r="O1378" i="1"/>
  <c r="P1377" i="1"/>
  <c r="L1377" i="1"/>
  <c r="M1376" i="1"/>
  <c r="N1375" i="1"/>
  <c r="O1374" i="1"/>
  <c r="P1373" i="1"/>
  <c r="L1373" i="1"/>
  <c r="M1372" i="1"/>
  <c r="N1371" i="1"/>
  <c r="O1370" i="1"/>
  <c r="P1369" i="1"/>
  <c r="L1369" i="1"/>
  <c r="M1368" i="1"/>
  <c r="N1367" i="1"/>
  <c r="M1366" i="1"/>
  <c r="N1365" i="1"/>
  <c r="O1364" i="1"/>
  <c r="P1363" i="1"/>
  <c r="L1363" i="1"/>
  <c r="M1362" i="1"/>
  <c r="N1361" i="1"/>
  <c r="O1360" i="1"/>
  <c r="P1359" i="1"/>
  <c r="L1359" i="1"/>
  <c r="M1358" i="1"/>
  <c r="N1357" i="1"/>
  <c r="O1356" i="1"/>
  <c r="P1355" i="1"/>
  <c r="L1355" i="1"/>
  <c r="M1354" i="1"/>
  <c r="N1353" i="1"/>
  <c r="O1352" i="1"/>
  <c r="P1351" i="1"/>
  <c r="L1351" i="1"/>
  <c r="M1350" i="1"/>
  <c r="N1349" i="1"/>
  <c r="O1348" i="1"/>
  <c r="P1347" i="1"/>
  <c r="L1347" i="1"/>
  <c r="M1346" i="1"/>
  <c r="N1345" i="1"/>
  <c r="O1344" i="1"/>
  <c r="N1170" i="1"/>
  <c r="O1169" i="1"/>
  <c r="P1168" i="1"/>
  <c r="L1168" i="1"/>
  <c r="M1167" i="1"/>
  <c r="N1166" i="1"/>
  <c r="O1165" i="1"/>
  <c r="P1164" i="1"/>
  <c r="L1164" i="1"/>
  <c r="M1163" i="1"/>
  <c r="N1162" i="1"/>
  <c r="O1161" i="1"/>
  <c r="P1160" i="1"/>
  <c r="L1160" i="1"/>
  <c r="M1159" i="1"/>
  <c r="N1158" i="1"/>
  <c r="O1157" i="1"/>
  <c r="P1156" i="1"/>
  <c r="L1156" i="1"/>
  <c r="M1155" i="1"/>
  <c r="N1154" i="1"/>
  <c r="O1153" i="1"/>
  <c r="P1152" i="1"/>
  <c r="L1152" i="1"/>
  <c r="M1151" i="1"/>
  <c r="N1150" i="1"/>
  <c r="O1149" i="1"/>
  <c r="P1148" i="1"/>
  <c r="L1148" i="1"/>
  <c r="M1147" i="1"/>
  <c r="N1146" i="1"/>
  <c r="O1145" i="1"/>
  <c r="P1144" i="1"/>
  <c r="L1144" i="1"/>
  <c r="M1143" i="1"/>
  <c r="N1142" i="1"/>
  <c r="O1141" i="1"/>
  <c r="P1140" i="1"/>
  <c r="L1140" i="1"/>
  <c r="M1139" i="1"/>
  <c r="N1138" i="1"/>
  <c r="O1137" i="1"/>
  <c r="P1136" i="1"/>
  <c r="L1136" i="1"/>
  <c r="M1135" i="1"/>
  <c r="N1134" i="1"/>
  <c r="O1133" i="1"/>
  <c r="P1132" i="1"/>
  <c r="L1132" i="1"/>
  <c r="M1131" i="1"/>
  <c r="N1130" i="1"/>
  <c r="O1129" i="1"/>
  <c r="P1128" i="1"/>
  <c r="L1128" i="1"/>
  <c r="M1127" i="1"/>
  <c r="N1126" i="1"/>
  <c r="O1125" i="1"/>
  <c r="P1124" i="1"/>
  <c r="L1124" i="1"/>
  <c r="M1123" i="1"/>
  <c r="N1122" i="1"/>
  <c r="O1121" i="1"/>
  <c r="P1120" i="1"/>
  <c r="L1120" i="1"/>
  <c r="M1119" i="1"/>
  <c r="N1118" i="1"/>
  <c r="O1117" i="1"/>
  <c r="P1116" i="1"/>
  <c r="L1116" i="1"/>
  <c r="M1115" i="1"/>
  <c r="N1114" i="1"/>
  <c r="O1113" i="1"/>
  <c r="P1112" i="1"/>
  <c r="L1112" i="1"/>
  <c r="M1111" i="1"/>
  <c r="N1110" i="1"/>
  <c r="O1109" i="1"/>
  <c r="P1108" i="1"/>
  <c r="L1108" i="1"/>
  <c r="M1107" i="1"/>
  <c r="N1106" i="1"/>
  <c r="O1105" i="1"/>
  <c r="P1104" i="1"/>
  <c r="L1104" i="1"/>
  <c r="M1103" i="1"/>
  <c r="N1102" i="1"/>
  <c r="O1101" i="1"/>
  <c r="P1100" i="1"/>
  <c r="L1100" i="1"/>
  <c r="M1099" i="1"/>
  <c r="N1098" i="1"/>
  <c r="O1097" i="1"/>
  <c r="P1096" i="1"/>
  <c r="L1096" i="1"/>
  <c r="M1095" i="1"/>
  <c r="N1094" i="1"/>
  <c r="O1093" i="1"/>
  <c r="P1092" i="1"/>
  <c r="L1092" i="1"/>
  <c r="M1091" i="1"/>
  <c r="N1090" i="1"/>
  <c r="O1089" i="1"/>
  <c r="P1088" i="1"/>
  <c r="L1088" i="1"/>
  <c r="M1087" i="1"/>
  <c r="N1086" i="1"/>
  <c r="O1085" i="1"/>
  <c r="P1084" i="1"/>
  <c r="L1084" i="1"/>
  <c r="M1083" i="1"/>
  <c r="N1082" i="1"/>
  <c r="O1081" i="1"/>
  <c r="P1080" i="1"/>
  <c r="L1080" i="1"/>
  <c r="M1079" i="1"/>
  <c r="N1078" i="1"/>
  <c r="O1077" i="1"/>
  <c r="P1076" i="1"/>
  <c r="L1076" i="1"/>
  <c r="M1075" i="1"/>
  <c r="N1074" i="1"/>
  <c r="O1073" i="1"/>
  <c r="P1072" i="1"/>
  <c r="L1072" i="1"/>
  <c r="M1071" i="1"/>
  <c r="N1070" i="1"/>
  <c r="O1069" i="1"/>
  <c r="P1068" i="1"/>
  <c r="L1068" i="1"/>
  <c r="M1067" i="1"/>
  <c r="N1066" i="1"/>
  <c r="O1065" i="1"/>
  <c r="P1064" i="1"/>
  <c r="L1064" i="1"/>
  <c r="M1063" i="1"/>
  <c r="N1062" i="1"/>
  <c r="O1061" i="1"/>
  <c r="P1060" i="1"/>
  <c r="L1060" i="1"/>
  <c r="M1059" i="1"/>
  <c r="N1058" i="1"/>
  <c r="O1057" i="1"/>
  <c r="P1056" i="1"/>
  <c r="L1056" i="1"/>
  <c r="M1055" i="1"/>
  <c r="N1054" i="1"/>
  <c r="O1053" i="1"/>
  <c r="P1052" i="1"/>
  <c r="L1052" i="1"/>
  <c r="M1051" i="1"/>
  <c r="N1050" i="1"/>
  <c r="O1049" i="1"/>
  <c r="P1048" i="1"/>
  <c r="L1048" i="1"/>
  <c r="M1047" i="1"/>
  <c r="N1046" i="1"/>
  <c r="O1045" i="1"/>
  <c r="P1044" i="1"/>
  <c r="L1044" i="1"/>
  <c r="M1043" i="1"/>
  <c r="N1042" i="1"/>
  <c r="O1041" i="1"/>
  <c r="P1040" i="1"/>
  <c r="L1040" i="1"/>
  <c r="M1039" i="1"/>
  <c r="N1038" i="1"/>
  <c r="O1037" i="1"/>
  <c r="P1036" i="1"/>
  <c r="L1036" i="1"/>
  <c r="M1035" i="1"/>
  <c r="N1034" i="1"/>
  <c r="O1033" i="1"/>
  <c r="P1032" i="1"/>
  <c r="L1032" i="1"/>
  <c r="M1031" i="1"/>
  <c r="N1030" i="1"/>
  <c r="O1029" i="1"/>
  <c r="P1028" i="1"/>
  <c r="L1028" i="1"/>
  <c r="M1027" i="1"/>
  <c r="N1026" i="1"/>
  <c r="O1025" i="1"/>
  <c r="P1024" i="1"/>
  <c r="L1024" i="1"/>
  <c r="M1023" i="1"/>
  <c r="N1022" i="1"/>
  <c r="O1021" i="1"/>
  <c r="P1020" i="1"/>
  <c r="L1020" i="1"/>
  <c r="M1019" i="1"/>
  <c r="N1018" i="1"/>
  <c r="O1017" i="1"/>
  <c r="P1016" i="1"/>
  <c r="L1016" i="1"/>
  <c r="M1015" i="1"/>
  <c r="N1014" i="1"/>
  <c r="O1013" i="1"/>
  <c r="P1012" i="1"/>
  <c r="L1012" i="1"/>
  <c r="M1011" i="1"/>
  <c r="N1010" i="1"/>
  <c r="O1009" i="1"/>
  <c r="P1008" i="1"/>
  <c r="L1008" i="1"/>
  <c r="M1007" i="1"/>
  <c r="N1006" i="1"/>
  <c r="O1005" i="1"/>
  <c r="P1004" i="1"/>
  <c r="L1004" i="1"/>
  <c r="M1003" i="1"/>
  <c r="N1002" i="1"/>
  <c r="O1001" i="1"/>
  <c r="P1000" i="1"/>
  <c r="L1000" i="1"/>
  <c r="M999" i="1"/>
  <c r="N998" i="1"/>
  <c r="O997" i="1"/>
  <c r="P996" i="1"/>
  <c r="L996" i="1"/>
  <c r="M995" i="1"/>
  <c r="N994" i="1"/>
  <c r="O993" i="1"/>
  <c r="P992" i="1"/>
  <c r="L992" i="1"/>
  <c r="M991" i="1"/>
  <c r="N990" i="1"/>
  <c r="O989" i="1"/>
  <c r="P988" i="1"/>
  <c r="L988" i="1"/>
  <c r="M987" i="1"/>
  <c r="N986" i="1"/>
  <c r="O985" i="1"/>
  <c r="P984" i="1"/>
  <c r="L984" i="1"/>
  <c r="M983" i="1"/>
  <c r="N982" i="1"/>
  <c r="O981" i="1"/>
  <c r="P980" i="1"/>
  <c r="L980" i="1"/>
  <c r="M979" i="1"/>
  <c r="N978" i="1"/>
  <c r="O977" i="1"/>
  <c r="P976" i="1"/>
  <c r="L976" i="1"/>
  <c r="M975" i="1"/>
  <c r="N974" i="1"/>
  <c r="O973" i="1"/>
  <c r="P972" i="1"/>
  <c r="L972" i="1"/>
  <c r="M971" i="1"/>
  <c r="N970" i="1"/>
  <c r="O969" i="1"/>
  <c r="P968" i="1"/>
  <c r="L968" i="1"/>
  <c r="M967" i="1"/>
  <c r="N966" i="1"/>
  <c r="O965" i="1"/>
  <c r="P964" i="1"/>
  <c r="L964" i="1"/>
  <c r="M963" i="1"/>
  <c r="N962" i="1"/>
  <c r="O961" i="1"/>
  <c r="P960" i="1"/>
  <c r="L960" i="1"/>
  <c r="M959" i="1"/>
  <c r="N958" i="1"/>
  <c r="O957" i="1"/>
  <c r="P956" i="1"/>
  <c r="L956" i="1"/>
  <c r="M955" i="1"/>
  <c r="N954" i="1"/>
  <c r="O953" i="1"/>
  <c r="P952" i="1"/>
  <c r="L952" i="1"/>
  <c r="M951" i="1"/>
  <c r="N950" i="1"/>
  <c r="O949" i="1"/>
  <c r="P948" i="1"/>
  <c r="L948" i="1"/>
  <c r="M947" i="1"/>
  <c r="N946" i="1"/>
  <c r="O945" i="1"/>
  <c r="P944" i="1"/>
  <c r="L944" i="1"/>
  <c r="M943" i="1"/>
  <c r="N942" i="1"/>
  <c r="O941" i="1"/>
  <c r="P940" i="1"/>
  <c r="L940" i="1"/>
  <c r="M939" i="1"/>
  <c r="N938" i="1"/>
  <c r="O937" i="1"/>
  <c r="P936" i="1"/>
  <c r="L936" i="1"/>
  <c r="M935" i="1"/>
  <c r="N934" i="1"/>
  <c r="O933" i="1"/>
  <c r="P932" i="1"/>
  <c r="L932" i="1"/>
  <c r="M931" i="1"/>
  <c r="N930" i="1"/>
  <c r="O929" i="1"/>
  <c r="P928" i="1"/>
  <c r="L928" i="1"/>
  <c r="M927" i="1"/>
  <c r="N926" i="1"/>
  <c r="O925" i="1"/>
  <c r="P924" i="1"/>
  <c r="L924" i="1"/>
  <c r="M923" i="1"/>
  <c r="N922" i="1"/>
  <c r="O921" i="1"/>
  <c r="P920" i="1"/>
  <c r="L920" i="1"/>
  <c r="M919" i="1"/>
  <c r="N918" i="1"/>
  <c r="O917" i="1"/>
  <c r="P916" i="1"/>
  <c r="L916" i="1"/>
  <c r="M915" i="1"/>
  <c r="N914" i="1"/>
  <c r="O913" i="1"/>
  <c r="P912" i="1"/>
  <c r="L912" i="1"/>
  <c r="M911" i="1"/>
  <c r="L1846" i="1"/>
  <c r="L1845" i="1"/>
  <c r="M1844" i="1"/>
  <c r="N1843" i="1"/>
  <c r="O1842" i="1"/>
  <c r="P1841" i="1"/>
  <c r="L1841" i="1"/>
  <c r="M1840" i="1"/>
  <c r="N1839" i="1"/>
  <c r="O1838" i="1"/>
  <c r="P1837" i="1"/>
  <c r="L1837" i="1"/>
  <c r="M1836" i="1"/>
  <c r="N1835" i="1"/>
  <c r="O1834" i="1"/>
  <c r="P1833" i="1"/>
  <c r="L1833" i="1"/>
  <c r="M1832" i="1"/>
  <c r="N1831" i="1"/>
  <c r="O1830" i="1"/>
  <c r="P1829" i="1"/>
  <c r="L1829" i="1"/>
  <c r="M1828" i="1"/>
  <c r="N1827" i="1"/>
  <c r="O1826" i="1"/>
  <c r="P1825" i="1"/>
  <c r="L1825" i="1"/>
  <c r="M1824" i="1"/>
  <c r="N1823" i="1"/>
  <c r="O1822" i="1"/>
  <c r="P1821" i="1"/>
  <c r="L1821" i="1"/>
  <c r="M1820" i="1"/>
  <c r="N1819" i="1"/>
  <c r="O1818" i="1"/>
  <c r="P1817" i="1"/>
  <c r="L1817" i="1"/>
  <c r="M1816" i="1"/>
  <c r="N1815" i="1"/>
  <c r="O1814" i="1"/>
  <c r="P1813" i="1"/>
  <c r="L1813" i="1"/>
  <c r="M1812" i="1"/>
  <c r="N1811" i="1"/>
  <c r="O1810" i="1"/>
  <c r="P1809" i="1"/>
  <c r="L1809" i="1"/>
  <c r="M1808" i="1"/>
  <c r="N1807" i="1"/>
  <c r="O1806" i="1"/>
  <c r="P1805" i="1"/>
  <c r="L1805" i="1"/>
  <c r="M1804" i="1"/>
  <c r="N1803" i="1"/>
  <c r="O1802" i="1"/>
  <c r="P1801" i="1"/>
  <c r="L1801" i="1"/>
  <c r="M1800" i="1"/>
  <c r="N1799" i="1"/>
  <c r="O1798" i="1"/>
  <c r="P1797" i="1"/>
  <c r="L1797" i="1"/>
  <c r="M1796" i="1"/>
  <c r="N1795" i="1"/>
  <c r="O1794" i="1"/>
  <c r="P1793" i="1"/>
  <c r="L1793" i="1"/>
  <c r="M1792" i="1"/>
  <c r="N1791" i="1"/>
  <c r="O1790" i="1"/>
  <c r="P1789" i="1"/>
  <c r="L1789" i="1"/>
  <c r="M1788" i="1"/>
  <c r="N1787" i="1"/>
  <c r="O1786" i="1"/>
  <c r="P1785" i="1"/>
  <c r="L1785" i="1"/>
  <c r="M1784" i="1"/>
  <c r="O1783" i="1"/>
  <c r="P1782" i="1"/>
  <c r="L1782" i="1"/>
  <c r="M1781" i="1"/>
  <c r="N1780" i="1"/>
  <c r="O1779" i="1"/>
  <c r="P1778" i="1"/>
  <c r="L1778" i="1"/>
  <c r="M1777" i="1"/>
  <c r="N1776" i="1"/>
  <c r="O1775" i="1"/>
  <c r="P1774" i="1"/>
  <c r="L1774" i="1"/>
  <c r="M1773" i="1"/>
  <c r="N1772" i="1"/>
  <c r="O1771" i="1"/>
  <c r="P1770" i="1"/>
  <c r="L1770" i="1"/>
  <c r="M1769" i="1"/>
  <c r="N1768" i="1"/>
  <c r="O1767" i="1"/>
  <c r="P1766" i="1"/>
  <c r="L1766" i="1"/>
  <c r="M1765" i="1"/>
  <c r="N1764" i="1"/>
  <c r="O1763" i="1"/>
  <c r="P1762" i="1"/>
  <c r="L1762" i="1"/>
  <c r="M1761" i="1"/>
  <c r="N1760" i="1"/>
  <c r="O1759" i="1"/>
  <c r="P1758" i="1"/>
  <c r="L1758" i="1"/>
  <c r="M1757" i="1"/>
  <c r="N1756" i="1"/>
  <c r="O1755" i="1"/>
  <c r="P1754" i="1"/>
  <c r="L1754" i="1"/>
  <c r="M1753" i="1"/>
  <c r="N1752" i="1"/>
  <c r="O1751" i="1"/>
  <c r="P1750" i="1"/>
  <c r="L1750" i="1"/>
  <c r="M1749" i="1"/>
  <c r="N1748" i="1"/>
  <c r="O1747" i="1"/>
  <c r="P1746" i="1"/>
  <c r="L1746" i="1"/>
  <c r="M1745" i="1"/>
  <c r="N1744" i="1"/>
  <c r="O1743" i="1"/>
  <c r="P1742" i="1"/>
  <c r="L1742" i="1"/>
  <c r="M1741" i="1"/>
  <c r="N1740" i="1"/>
  <c r="O1739" i="1"/>
  <c r="P1738" i="1"/>
  <c r="L1738" i="1"/>
  <c r="M1737" i="1"/>
  <c r="N1736" i="1"/>
  <c r="O1735" i="1"/>
  <c r="P1734" i="1"/>
  <c r="L1734" i="1"/>
  <c r="M1733" i="1"/>
  <c r="N1732" i="1"/>
  <c r="O1731" i="1"/>
  <c r="P1730" i="1"/>
  <c r="L1730" i="1"/>
  <c r="M1729" i="1"/>
  <c r="N1728" i="1"/>
  <c r="O1727" i="1"/>
  <c r="P1726" i="1"/>
  <c r="L1726" i="1"/>
  <c r="M1725" i="1"/>
  <c r="N1724" i="1"/>
  <c r="O1723" i="1"/>
  <c r="P1722" i="1"/>
  <c r="L1722" i="1"/>
  <c r="M1721" i="1"/>
  <c r="N1720" i="1"/>
  <c r="O1719" i="1"/>
  <c r="P1718" i="1"/>
  <c r="L1718" i="1"/>
  <c r="M1717" i="1"/>
  <c r="N1716" i="1"/>
  <c r="O1715" i="1"/>
  <c r="P1714" i="1"/>
  <c r="L1714" i="1"/>
  <c r="M1713" i="1"/>
  <c r="N1712" i="1"/>
  <c r="O1711" i="1"/>
  <c r="P1710" i="1"/>
  <c r="L1710" i="1"/>
  <c r="M1709" i="1"/>
  <c r="O1708" i="1"/>
  <c r="P1707" i="1"/>
  <c r="L1707" i="1"/>
  <c r="M1706" i="1"/>
  <c r="N1705" i="1"/>
  <c r="O1704" i="1"/>
  <c r="P1703" i="1"/>
  <c r="L1703" i="1"/>
  <c r="M1702" i="1"/>
  <c r="N1701" i="1"/>
  <c r="O1700" i="1"/>
  <c r="P1699" i="1"/>
  <c r="L1699" i="1"/>
  <c r="M1698" i="1"/>
  <c r="N1697" i="1"/>
  <c r="O1696" i="1"/>
  <c r="P1695" i="1"/>
  <c r="L1695" i="1"/>
  <c r="M1694" i="1"/>
  <c r="N1693" i="1"/>
  <c r="O1692" i="1"/>
  <c r="P1691" i="1"/>
  <c r="L1691" i="1"/>
  <c r="M1690" i="1"/>
  <c r="N1689" i="1"/>
  <c r="O1688" i="1"/>
  <c r="P1687" i="1"/>
  <c r="L1687" i="1"/>
  <c r="M1686" i="1"/>
  <c r="N1685" i="1"/>
  <c r="O1684" i="1"/>
  <c r="P1683" i="1"/>
  <c r="L1683" i="1"/>
  <c r="M1682" i="1"/>
  <c r="N1681" i="1"/>
  <c r="O1680" i="1"/>
  <c r="P1679" i="1"/>
  <c r="L1679" i="1"/>
  <c r="M1678" i="1"/>
  <c r="N1677" i="1"/>
  <c r="O1676" i="1"/>
  <c r="O1675" i="1"/>
  <c r="P1674" i="1"/>
  <c r="L1674" i="1"/>
  <c r="M1673" i="1"/>
  <c r="N1672" i="1"/>
  <c r="O1671" i="1"/>
  <c r="P1670" i="1"/>
  <c r="L1670" i="1"/>
  <c r="M1669" i="1"/>
  <c r="N1668" i="1"/>
  <c r="O1667" i="1"/>
  <c r="P1666" i="1"/>
  <c r="L1666" i="1"/>
  <c r="M1665" i="1"/>
  <c r="N1664" i="1"/>
  <c r="O1663" i="1"/>
  <c r="P1662" i="1"/>
  <c r="L1662" i="1"/>
  <c r="M1661" i="1"/>
  <c r="N1660" i="1"/>
  <c r="O1659" i="1"/>
  <c r="P1658" i="1"/>
  <c r="L1658" i="1"/>
  <c r="M1657" i="1"/>
  <c r="N1656" i="1"/>
  <c r="O1655" i="1"/>
  <c r="P1654" i="1"/>
  <c r="L1654" i="1"/>
  <c r="M1653" i="1"/>
  <c r="N1652" i="1"/>
  <c r="O1651" i="1"/>
  <c r="P1650" i="1"/>
  <c r="L1650" i="1"/>
  <c r="M1649" i="1"/>
  <c r="N1648" i="1"/>
  <c r="O1647" i="1"/>
  <c r="P1646" i="1"/>
  <c r="L1646" i="1"/>
  <c r="M1645" i="1"/>
  <c r="N1644" i="1"/>
  <c r="O1643" i="1"/>
  <c r="P1642" i="1"/>
  <c r="L1642" i="1"/>
  <c r="M1641" i="1"/>
  <c r="N1640" i="1"/>
  <c r="O1639" i="1"/>
  <c r="P1638" i="1"/>
  <c r="L1638" i="1"/>
  <c r="M1637" i="1"/>
  <c r="N1636" i="1"/>
  <c r="O1635" i="1"/>
  <c r="P1634" i="1"/>
  <c r="L1634" i="1"/>
  <c r="M1633" i="1"/>
  <c r="N1632" i="1"/>
  <c r="O1631" i="1"/>
  <c r="P1630" i="1"/>
  <c r="L1630" i="1"/>
  <c r="M1629" i="1"/>
  <c r="N1628" i="1"/>
  <c r="O1627" i="1"/>
  <c r="P1626" i="1"/>
  <c r="L1626" i="1"/>
  <c r="M1625" i="1"/>
  <c r="N1624" i="1"/>
  <c r="O1623" i="1"/>
  <c r="P1622" i="1"/>
  <c r="L1622" i="1"/>
  <c r="M1621" i="1"/>
  <c r="N1620" i="1"/>
  <c r="O1619" i="1"/>
  <c r="P1618" i="1"/>
  <c r="L1618" i="1"/>
  <c r="M1617" i="1"/>
  <c r="N1616" i="1"/>
  <c r="P1615" i="1"/>
  <c r="L1615" i="1"/>
  <c r="M1614" i="1"/>
  <c r="N1613" i="1"/>
  <c r="O1612" i="1"/>
  <c r="P1611" i="1"/>
  <c r="L1611" i="1"/>
  <c r="M1610" i="1"/>
  <c r="N1609" i="1"/>
  <c r="O1608" i="1"/>
  <c r="P1607" i="1"/>
  <c r="L1607" i="1"/>
  <c r="M1606" i="1"/>
  <c r="N1605" i="1"/>
  <c r="P1604" i="1"/>
  <c r="L1604" i="1"/>
  <c r="M1603" i="1"/>
  <c r="N1602" i="1"/>
  <c r="O1601" i="1"/>
  <c r="P1600" i="1"/>
  <c r="L1600" i="1"/>
  <c r="M1599" i="1"/>
  <c r="N1598" i="1"/>
  <c r="O1597" i="1"/>
  <c r="P1596" i="1"/>
  <c r="L1596" i="1"/>
  <c r="M1595" i="1"/>
  <c r="O1594" i="1"/>
  <c r="P1593" i="1"/>
  <c r="L1593" i="1"/>
  <c r="M1592" i="1"/>
  <c r="N1591" i="1"/>
  <c r="O1590" i="1"/>
  <c r="P1589" i="1"/>
  <c r="L1589" i="1"/>
  <c r="M1588" i="1"/>
  <c r="N1587" i="1"/>
  <c r="O1586" i="1"/>
  <c r="P1585" i="1"/>
  <c r="L1585" i="1"/>
  <c r="M1584" i="1"/>
  <c r="N1583" i="1"/>
  <c r="O1582" i="1"/>
  <c r="M1581" i="1"/>
  <c r="N1580" i="1"/>
  <c r="O1579" i="1"/>
  <c r="P1578" i="1"/>
  <c r="L1578" i="1"/>
  <c r="M1577" i="1"/>
  <c r="N1576" i="1"/>
  <c r="O1575" i="1"/>
  <c r="P1574" i="1"/>
  <c r="L1574" i="1"/>
  <c r="M1573" i="1"/>
  <c r="N1572" i="1"/>
  <c r="O1571" i="1"/>
  <c r="P1570" i="1"/>
  <c r="L1570" i="1"/>
  <c r="M1569" i="1"/>
  <c r="N1568" i="1"/>
  <c r="O1567" i="1"/>
  <c r="P1566" i="1"/>
  <c r="L1566" i="1"/>
  <c r="M1565" i="1"/>
  <c r="N1564" i="1"/>
  <c r="O1563" i="1"/>
  <c r="P1562" i="1"/>
  <c r="L1562" i="1"/>
  <c r="M1561" i="1"/>
  <c r="N1560" i="1"/>
  <c r="O1559" i="1"/>
  <c r="P1558" i="1"/>
  <c r="L1558" i="1"/>
  <c r="N1557" i="1"/>
  <c r="O1556" i="1"/>
  <c r="P1555" i="1"/>
  <c r="L1555" i="1"/>
  <c r="M1554" i="1"/>
  <c r="N1553" i="1"/>
  <c r="O1552" i="1"/>
  <c r="P1551" i="1"/>
  <c r="L1551" i="1"/>
  <c r="M1550" i="1"/>
  <c r="N1549" i="1"/>
  <c r="O1548" i="1"/>
  <c r="P1547" i="1"/>
  <c r="L1547" i="1"/>
  <c r="M1546" i="1"/>
  <c r="N1545" i="1"/>
  <c r="O1544" i="1"/>
  <c r="P1543" i="1"/>
  <c r="L1543" i="1"/>
  <c r="M1542" i="1"/>
  <c r="N1541" i="1"/>
  <c r="O1540" i="1"/>
  <c r="P1539" i="1"/>
  <c r="L1539" i="1"/>
  <c r="M1538" i="1"/>
  <c r="N1537" i="1"/>
  <c r="O1536" i="1"/>
  <c r="P1535" i="1"/>
  <c r="L1535" i="1"/>
  <c r="M1534" i="1"/>
  <c r="N1533" i="1"/>
  <c r="O1532" i="1"/>
  <c r="P1531" i="1"/>
  <c r="L1531" i="1"/>
  <c r="M1530" i="1"/>
  <c r="N1529" i="1"/>
  <c r="O1528" i="1"/>
  <c r="P1527" i="1"/>
  <c r="L1527" i="1"/>
  <c r="M1526" i="1"/>
  <c r="N1525" i="1"/>
  <c r="O1524" i="1"/>
  <c r="P1523" i="1"/>
  <c r="L1523" i="1"/>
  <c r="M1522" i="1"/>
  <c r="N1521" i="1"/>
  <c r="O1520" i="1"/>
  <c r="P1519" i="1"/>
  <c r="L1519" i="1"/>
  <c r="M1518" i="1"/>
  <c r="N1517" i="1"/>
  <c r="O1516" i="1"/>
  <c r="P1515" i="1"/>
  <c r="L1515" i="1"/>
  <c r="M1514" i="1"/>
  <c r="N1513" i="1"/>
  <c r="O1512" i="1"/>
  <c r="P1511" i="1"/>
  <c r="L1511" i="1"/>
  <c r="M1510" i="1"/>
  <c r="N1509" i="1"/>
  <c r="O1508" i="1"/>
  <c r="P1507" i="1"/>
  <c r="L1507" i="1"/>
  <c r="M1506" i="1"/>
  <c r="N1505" i="1"/>
  <c r="O1504" i="1"/>
  <c r="P1503" i="1"/>
  <c r="L1503" i="1"/>
  <c r="M1502" i="1"/>
  <c r="N1501" i="1"/>
  <c r="O1500" i="1"/>
  <c r="P1499" i="1"/>
  <c r="L1499" i="1"/>
  <c r="M1498" i="1"/>
  <c r="O1497" i="1"/>
  <c r="P1496" i="1"/>
  <c r="L1496" i="1"/>
  <c r="M1495" i="1"/>
  <c r="O1494" i="1"/>
  <c r="P1493" i="1"/>
  <c r="L1493" i="1"/>
  <c r="M1492" i="1"/>
  <c r="N1491" i="1"/>
  <c r="O1490" i="1"/>
  <c r="P1489" i="1"/>
  <c r="L1489" i="1"/>
  <c r="M1488" i="1"/>
  <c r="N1487" i="1"/>
  <c r="O1486" i="1"/>
  <c r="P1485" i="1"/>
  <c r="L1485" i="1"/>
  <c r="M1484" i="1"/>
  <c r="N1483" i="1"/>
  <c r="P1482" i="1"/>
  <c r="L1482" i="1"/>
  <c r="N1481" i="1"/>
  <c r="O1480" i="1"/>
  <c r="P1479" i="1"/>
  <c r="L1479" i="1"/>
  <c r="M1478" i="1"/>
  <c r="N1477" i="1"/>
  <c r="P1476" i="1"/>
  <c r="L1476" i="1"/>
  <c r="N1475" i="1"/>
  <c r="O1474" i="1"/>
  <c r="P1473" i="1"/>
  <c r="L1473" i="1"/>
  <c r="M1472" i="1"/>
  <c r="O1471" i="1"/>
  <c r="P1470" i="1"/>
  <c r="L1470" i="1"/>
  <c r="M1469" i="1"/>
  <c r="N1468" i="1"/>
  <c r="P1467" i="1"/>
  <c r="L1467" i="1"/>
  <c r="M1466" i="1"/>
  <c r="N1465" i="1"/>
  <c r="O1464" i="1"/>
  <c r="P1463" i="1"/>
  <c r="L1463" i="1"/>
  <c r="O1462" i="1"/>
  <c r="P1461" i="1"/>
  <c r="L1461" i="1"/>
  <c r="M1460" i="1"/>
  <c r="N1459" i="1"/>
  <c r="P1458" i="1"/>
  <c r="L1458" i="1"/>
  <c r="M1457" i="1"/>
  <c r="N1456" i="1"/>
  <c r="O1455" i="1"/>
  <c r="P1454" i="1"/>
  <c r="L1454" i="1"/>
  <c r="O1453" i="1"/>
  <c r="P1452" i="1"/>
  <c r="L1452" i="1"/>
  <c r="M1451" i="1"/>
  <c r="N1450" i="1"/>
  <c r="O1449" i="1"/>
  <c r="P1448" i="1"/>
  <c r="L1448" i="1"/>
  <c r="M1447" i="1"/>
  <c r="N1446" i="1"/>
  <c r="O1445" i="1"/>
  <c r="P1444" i="1"/>
  <c r="L1444" i="1"/>
  <c r="M1443" i="1"/>
  <c r="N1442" i="1"/>
  <c r="O1441" i="1"/>
  <c r="P1440" i="1"/>
  <c r="L1440" i="1"/>
  <c r="M1439" i="1"/>
  <c r="N1438" i="1"/>
  <c r="O1437" i="1"/>
  <c r="M1436" i="1"/>
  <c r="N1435" i="1"/>
  <c r="O1434" i="1"/>
  <c r="P1433" i="1"/>
  <c r="L1433" i="1"/>
  <c r="N1432" i="1"/>
  <c r="O1431" i="1"/>
  <c r="P1430" i="1"/>
  <c r="L1430" i="1"/>
  <c r="M1429" i="1"/>
  <c r="N1428" i="1"/>
  <c r="O1427" i="1"/>
  <c r="P1426" i="1"/>
  <c r="L1426" i="1"/>
  <c r="M1425" i="1"/>
  <c r="N1424" i="1"/>
  <c r="O1423" i="1"/>
  <c r="P1422" i="1"/>
  <c r="L1422" i="1"/>
  <c r="M1421" i="1"/>
  <c r="N1420" i="1"/>
  <c r="O1419" i="1"/>
  <c r="P1418" i="1"/>
  <c r="L1418" i="1"/>
  <c r="M1417" i="1"/>
  <c r="N1416" i="1"/>
  <c r="O1415" i="1"/>
  <c r="P1414" i="1"/>
  <c r="L1414" i="1"/>
  <c r="M1413" i="1"/>
  <c r="N1412" i="1"/>
  <c r="P1411" i="1"/>
  <c r="L1411" i="1"/>
  <c r="M1410" i="1"/>
  <c r="N1409" i="1"/>
  <c r="O1408" i="1"/>
  <c r="P1407" i="1"/>
  <c r="L1407" i="1"/>
  <c r="N1406" i="1"/>
  <c r="O1405" i="1"/>
  <c r="P1404" i="1"/>
  <c r="L1404" i="1"/>
  <c r="M1403" i="1"/>
  <c r="N1402" i="1"/>
  <c r="O1401" i="1"/>
  <c r="P1400" i="1"/>
  <c r="L1400" i="1"/>
  <c r="M1399" i="1"/>
  <c r="N1398" i="1"/>
  <c r="O1397" i="1"/>
  <c r="P1396" i="1"/>
  <c r="L1396" i="1"/>
  <c r="M1395" i="1"/>
  <c r="N1394" i="1"/>
  <c r="O1393" i="1"/>
  <c r="P1392" i="1"/>
  <c r="L1392" i="1"/>
  <c r="M1391" i="1"/>
  <c r="N1390" i="1"/>
  <c r="O1389" i="1"/>
  <c r="P1388" i="1"/>
  <c r="L1388" i="1"/>
  <c r="M1387" i="1"/>
  <c r="N1386" i="1"/>
  <c r="O1385" i="1"/>
  <c r="P1384" i="1"/>
  <c r="L1384" i="1"/>
  <c r="M1383" i="1"/>
  <c r="N1382" i="1"/>
  <c r="O1381" i="1"/>
  <c r="P1380" i="1"/>
  <c r="L1380" i="1"/>
  <c r="M1379" i="1"/>
  <c r="N1378" i="1"/>
  <c r="O1377" i="1"/>
  <c r="P1376" i="1"/>
  <c r="L1376" i="1"/>
  <c r="M1375" i="1"/>
  <c r="N1374" i="1"/>
  <c r="O1373" i="1"/>
  <c r="P1372" i="1"/>
  <c r="L1372" i="1"/>
  <c r="M1371" i="1"/>
  <c r="N1370" i="1"/>
  <c r="O1369" i="1"/>
  <c r="P1368" i="1"/>
  <c r="L1368" i="1"/>
  <c r="M1367" i="1"/>
  <c r="P1366" i="1"/>
  <c r="L1366" i="1"/>
  <c r="M1365" i="1"/>
  <c r="N1364" i="1"/>
  <c r="O1363" i="1"/>
  <c r="P1362" i="1"/>
  <c r="L1362" i="1"/>
  <c r="M1361" i="1"/>
  <c r="N1360" i="1"/>
  <c r="O1359" i="1"/>
  <c r="P1358" i="1"/>
  <c r="L1358" i="1"/>
  <c r="M1357" i="1"/>
  <c r="N1356" i="1"/>
  <c r="O1355" i="1"/>
  <c r="P1354" i="1"/>
  <c r="L1354" i="1"/>
  <c r="M1353" i="1"/>
  <c r="N1352" i="1"/>
  <c r="O1351" i="1"/>
  <c r="P1350" i="1"/>
  <c r="L1350" i="1"/>
  <c r="M1349" i="1"/>
  <c r="N1348" i="1"/>
  <c r="O1347" i="1"/>
  <c r="P1346" i="1"/>
  <c r="L1346" i="1"/>
  <c r="M1345" i="1"/>
  <c r="N1344" i="1"/>
  <c r="M1170" i="1"/>
  <c r="N1169" i="1"/>
  <c r="O1168" i="1"/>
  <c r="P1167" i="1"/>
  <c r="L1167" i="1"/>
  <c r="M1166" i="1"/>
  <c r="N1165" i="1"/>
  <c r="O1164" i="1"/>
  <c r="P1163" i="1"/>
  <c r="L1163" i="1"/>
  <c r="M1162" i="1"/>
  <c r="N1161" i="1"/>
  <c r="O1160" i="1"/>
  <c r="P1159" i="1"/>
  <c r="L1159" i="1"/>
  <c r="M1158" i="1"/>
  <c r="N1157" i="1"/>
  <c r="O1156" i="1"/>
  <c r="P1155" i="1"/>
  <c r="L1155" i="1"/>
  <c r="M1154" i="1"/>
  <c r="N1153" i="1"/>
  <c r="O1152" i="1"/>
  <c r="P1151" i="1"/>
  <c r="L1151" i="1"/>
  <c r="M1150" i="1"/>
  <c r="N1149" i="1"/>
  <c r="O1148" i="1"/>
  <c r="P1147" i="1"/>
  <c r="L1147" i="1"/>
  <c r="M1146" i="1"/>
  <c r="N1145" i="1"/>
  <c r="O1144" i="1"/>
  <c r="P1143" i="1"/>
  <c r="L1143" i="1"/>
  <c r="M1142" i="1"/>
  <c r="N1141" i="1"/>
  <c r="O1140" i="1"/>
  <c r="P1139" i="1"/>
  <c r="L1139" i="1"/>
  <c r="M1138" i="1"/>
  <c r="N1137" i="1"/>
  <c r="O1136" i="1"/>
  <c r="P1135" i="1"/>
  <c r="L1135" i="1"/>
  <c r="M1134" i="1"/>
  <c r="N1133" i="1"/>
  <c r="O1132" i="1"/>
  <c r="P1131" i="1"/>
  <c r="L1131" i="1"/>
  <c r="M1130" i="1"/>
  <c r="N1129" i="1"/>
  <c r="O1128" i="1"/>
  <c r="P1127" i="1"/>
  <c r="L1127" i="1"/>
  <c r="M1126" i="1"/>
  <c r="N1125" i="1"/>
  <c r="O1124" i="1"/>
  <c r="P1123" i="1"/>
  <c r="L1123" i="1"/>
  <c r="M1122" i="1"/>
  <c r="N1121" i="1"/>
  <c r="O1120" i="1"/>
  <c r="P1119" i="1"/>
  <c r="L1119" i="1"/>
  <c r="M1118" i="1"/>
  <c r="N1117" i="1"/>
  <c r="O1116" i="1"/>
  <c r="P1115" i="1"/>
  <c r="L1115" i="1"/>
  <c r="M1114" i="1"/>
  <c r="N1113" i="1"/>
  <c r="O1112" i="1"/>
  <c r="P1111" i="1"/>
  <c r="L1111" i="1"/>
  <c r="M1110" i="1"/>
  <c r="N1109" i="1"/>
  <c r="O1108" i="1"/>
  <c r="P1107" i="1"/>
  <c r="L1107" i="1"/>
  <c r="M1106" i="1"/>
  <c r="N1105" i="1"/>
  <c r="O1104" i="1"/>
  <c r="P1103" i="1"/>
  <c r="L1103" i="1"/>
  <c r="M1102" i="1"/>
  <c r="N1101" i="1"/>
  <c r="O1100" i="1"/>
  <c r="P1099" i="1"/>
  <c r="L1099" i="1"/>
  <c r="M1098" i="1"/>
  <c r="N1097" i="1"/>
  <c r="O1096" i="1"/>
  <c r="P1095" i="1"/>
  <c r="L1095" i="1"/>
  <c r="M1094" i="1"/>
  <c r="N1093" i="1"/>
  <c r="O1092" i="1"/>
  <c r="P1091" i="1"/>
  <c r="L1091" i="1"/>
  <c r="M1090" i="1"/>
  <c r="N1089" i="1"/>
  <c r="O1088" i="1"/>
  <c r="P1087" i="1"/>
  <c r="L1087" i="1"/>
  <c r="M1086" i="1"/>
  <c r="N1085" i="1"/>
  <c r="O1084" i="1"/>
  <c r="P1083" i="1"/>
  <c r="L1083" i="1"/>
  <c r="M1082" i="1"/>
  <c r="N1081" i="1"/>
  <c r="O1080" i="1"/>
  <c r="P1079" i="1"/>
  <c r="L1079" i="1"/>
  <c r="M1078" i="1"/>
  <c r="N1077" i="1"/>
  <c r="O1076" i="1"/>
  <c r="P1075" i="1"/>
  <c r="L1075" i="1"/>
  <c r="M1074" i="1"/>
  <c r="N1073" i="1"/>
  <c r="O1072" i="1"/>
  <c r="P1071" i="1"/>
  <c r="L1071" i="1"/>
  <c r="M1070" i="1"/>
  <c r="N1069" i="1"/>
  <c r="O1068" i="1"/>
  <c r="P1067" i="1"/>
  <c r="L1067" i="1"/>
  <c r="M1066" i="1"/>
  <c r="N1065" i="1"/>
  <c r="O1064" i="1"/>
  <c r="P1063" i="1"/>
  <c r="L1063" i="1"/>
  <c r="M1062" i="1"/>
  <c r="N1061" i="1"/>
  <c r="O1060" i="1"/>
  <c r="P1059" i="1"/>
  <c r="L1059" i="1"/>
  <c r="M1058" i="1"/>
  <c r="N1057" i="1"/>
  <c r="O1056" i="1"/>
  <c r="P1055" i="1"/>
  <c r="L1055" i="1"/>
  <c r="M1054" i="1"/>
  <c r="N1053" i="1"/>
  <c r="O1052" i="1"/>
  <c r="P1051" i="1"/>
  <c r="L1051" i="1"/>
  <c r="M1050" i="1"/>
  <c r="N1049" i="1"/>
  <c r="O1048" i="1"/>
  <c r="P1047" i="1"/>
  <c r="L1047" i="1"/>
  <c r="M1046" i="1"/>
  <c r="N1045" i="1"/>
  <c r="O1044" i="1"/>
  <c r="P1043" i="1"/>
  <c r="L1043" i="1"/>
  <c r="M1042" i="1"/>
  <c r="N1041" i="1"/>
  <c r="O1040" i="1"/>
  <c r="P1039" i="1"/>
  <c r="L1039" i="1"/>
  <c r="M1038" i="1"/>
  <c r="N1037" i="1"/>
  <c r="O1036" i="1"/>
  <c r="P1035" i="1"/>
  <c r="L1035" i="1"/>
  <c r="M1034" i="1"/>
  <c r="N1033" i="1"/>
  <c r="O1032" i="1"/>
  <c r="P1031" i="1"/>
  <c r="L1031" i="1"/>
  <c r="M1030" i="1"/>
  <c r="N1029" i="1"/>
  <c r="O1028" i="1"/>
  <c r="P1027" i="1"/>
  <c r="L1027" i="1"/>
  <c r="M1026" i="1"/>
  <c r="N1025" i="1"/>
  <c r="O1024" i="1"/>
  <c r="P1023" i="1"/>
  <c r="L1023" i="1"/>
  <c r="M1022" i="1"/>
  <c r="N1021" i="1"/>
  <c r="O1020" i="1"/>
  <c r="P1019" i="1"/>
  <c r="L1019" i="1"/>
  <c r="M1018" i="1"/>
  <c r="N1017" i="1"/>
  <c r="O1016" i="1"/>
  <c r="P1015" i="1"/>
  <c r="L1015" i="1"/>
  <c r="M1014" i="1"/>
  <c r="N1013" i="1"/>
  <c r="O1012" i="1"/>
  <c r="P1011" i="1"/>
  <c r="L1011" i="1"/>
  <c r="M1010" i="1"/>
  <c r="N1009" i="1"/>
  <c r="O1008" i="1"/>
  <c r="P1007" i="1"/>
  <c r="L1007" i="1"/>
  <c r="M1006" i="1"/>
  <c r="N1005" i="1"/>
  <c r="O1004" i="1"/>
  <c r="P1003" i="1"/>
  <c r="L1003" i="1"/>
  <c r="M1002" i="1"/>
  <c r="N1001" i="1"/>
  <c r="O1000" i="1"/>
  <c r="P999" i="1"/>
  <c r="L999" i="1"/>
  <c r="M998" i="1"/>
  <c r="N997" i="1"/>
  <c r="O996" i="1"/>
  <c r="P995" i="1"/>
  <c r="L995" i="1"/>
  <c r="M994" i="1"/>
  <c r="N993" i="1"/>
  <c r="O992" i="1"/>
  <c r="P991" i="1"/>
  <c r="L991" i="1"/>
  <c r="M990" i="1"/>
  <c r="N989" i="1"/>
  <c r="O988" i="1"/>
  <c r="P987" i="1"/>
  <c r="L987" i="1"/>
  <c r="M986" i="1"/>
  <c r="N985" i="1"/>
  <c r="O984" i="1"/>
  <c r="P983" i="1"/>
  <c r="L983" i="1"/>
  <c r="M982" i="1"/>
  <c r="N981" i="1"/>
  <c r="O980" i="1"/>
  <c r="P979" i="1"/>
  <c r="L979" i="1"/>
  <c r="M978" i="1"/>
  <c r="N977" i="1"/>
  <c r="O976" i="1"/>
  <c r="P975" i="1"/>
  <c r="L975" i="1"/>
  <c r="M974" i="1"/>
  <c r="N973" i="1"/>
  <c r="O972" i="1"/>
  <c r="P971" i="1"/>
  <c r="L971" i="1"/>
  <c r="M970" i="1"/>
  <c r="N969" i="1"/>
  <c r="O968" i="1"/>
  <c r="P967" i="1"/>
  <c r="L967" i="1"/>
  <c r="M966" i="1"/>
  <c r="N965" i="1"/>
  <c r="O964" i="1"/>
  <c r="P963" i="1"/>
  <c r="L963" i="1"/>
  <c r="M962" i="1"/>
  <c r="N961" i="1"/>
  <c r="O960" i="1"/>
  <c r="P959" i="1"/>
  <c r="L959" i="1"/>
  <c r="M958" i="1"/>
  <c r="N957" i="1"/>
  <c r="O956" i="1"/>
  <c r="P955" i="1"/>
  <c r="L955" i="1"/>
  <c r="M954" i="1"/>
  <c r="N953" i="1"/>
  <c r="O952" i="1"/>
  <c r="P951" i="1"/>
  <c r="L951" i="1"/>
  <c r="M950" i="1"/>
  <c r="N949" i="1"/>
  <c r="O948" i="1"/>
  <c r="P947" i="1"/>
  <c r="L947" i="1"/>
  <c r="M946" i="1"/>
  <c r="N945" i="1"/>
  <c r="O944" i="1"/>
  <c r="P943" i="1"/>
  <c r="L943" i="1"/>
  <c r="M942" i="1"/>
  <c r="N941" i="1"/>
  <c r="O940" i="1"/>
  <c r="P939" i="1"/>
  <c r="L939" i="1"/>
  <c r="M938" i="1"/>
  <c r="N937" i="1"/>
  <c r="O936" i="1"/>
  <c r="P935" i="1"/>
  <c r="L935" i="1"/>
  <c r="M934" i="1"/>
  <c r="N933" i="1"/>
  <c r="O932" i="1"/>
  <c r="P931" i="1"/>
  <c r="L931" i="1"/>
  <c r="M930" i="1"/>
  <c r="N929" i="1"/>
  <c r="O928" i="1"/>
  <c r="P927" i="1"/>
  <c r="L927" i="1"/>
  <c r="M926" i="1"/>
  <c r="N925" i="1"/>
  <c r="O924" i="1"/>
  <c r="P923" i="1"/>
  <c r="L923" i="1"/>
  <c r="M922" i="1"/>
  <c r="N921" i="1"/>
  <c r="O920" i="1"/>
  <c r="P919" i="1"/>
  <c r="L919" i="1"/>
  <c r="M918" i="1"/>
  <c r="N917" i="1"/>
  <c r="O916" i="1"/>
  <c r="P915" i="1"/>
  <c r="L915" i="1"/>
  <c r="M914" i="1"/>
  <c r="N913" i="1"/>
  <c r="O912" i="1"/>
  <c r="P911" i="1"/>
  <c r="L911" i="1"/>
  <c r="L1847" i="1"/>
  <c r="O1845" i="1"/>
  <c r="P1844" i="1"/>
  <c r="L1844" i="1"/>
  <c r="M1843" i="1"/>
  <c r="N1842" i="1"/>
  <c r="O1841" i="1"/>
  <c r="P1840" i="1"/>
  <c r="L1840" i="1"/>
  <c r="M1839" i="1"/>
  <c r="N1838" i="1"/>
  <c r="O1837" i="1"/>
  <c r="P1836" i="1"/>
  <c r="L1836" i="1"/>
  <c r="M1835" i="1"/>
  <c r="N1834" i="1"/>
  <c r="O1833" i="1"/>
  <c r="P1832" i="1"/>
  <c r="L1832" i="1"/>
  <c r="M1831" i="1"/>
  <c r="N1830" i="1"/>
  <c r="O1829" i="1"/>
  <c r="P1828" i="1"/>
  <c r="L1828" i="1"/>
  <c r="M1827" i="1"/>
  <c r="N1826" i="1"/>
  <c r="O1825" i="1"/>
  <c r="P1824" i="1"/>
  <c r="L1824" i="1"/>
  <c r="M1823" i="1"/>
  <c r="N1822" i="1"/>
  <c r="O1821" i="1"/>
  <c r="P1820" i="1"/>
  <c r="L1820" i="1"/>
  <c r="M1819" i="1"/>
  <c r="N1818" i="1"/>
  <c r="O1817" i="1"/>
  <c r="P1816" i="1"/>
  <c r="L1816" i="1"/>
  <c r="M1815" i="1"/>
  <c r="N1814" i="1"/>
  <c r="O1813" i="1"/>
  <c r="P1812" i="1"/>
  <c r="L1812" i="1"/>
  <c r="M1811" i="1"/>
  <c r="N1810" i="1"/>
  <c r="O1809" i="1"/>
  <c r="P1808" i="1"/>
  <c r="L1808" i="1"/>
  <c r="M1807" i="1"/>
  <c r="N1806" i="1"/>
  <c r="O1805" i="1"/>
  <c r="P1804" i="1"/>
  <c r="L1804" i="1"/>
  <c r="M1803" i="1"/>
  <c r="N1802" i="1"/>
  <c r="O1801" i="1"/>
  <c r="P1800" i="1"/>
  <c r="L1800" i="1"/>
  <c r="M1799" i="1"/>
  <c r="N1798" i="1"/>
  <c r="O1797" i="1"/>
  <c r="P1796" i="1"/>
  <c r="L1796" i="1"/>
  <c r="M1795" i="1"/>
  <c r="N1794" i="1"/>
  <c r="O1793" i="1"/>
  <c r="P1792" i="1"/>
  <c r="L1792" i="1"/>
  <c r="M1791" i="1"/>
  <c r="N1790" i="1"/>
  <c r="O1789" i="1"/>
  <c r="P1788" i="1"/>
  <c r="L1788" i="1"/>
  <c r="M1787" i="1"/>
  <c r="N1786" i="1"/>
  <c r="O1785" i="1"/>
  <c r="P1784" i="1"/>
  <c r="L1784" i="1"/>
  <c r="N1783" i="1"/>
  <c r="O1782" i="1"/>
  <c r="P1781" i="1"/>
  <c r="L1781" i="1"/>
  <c r="M1780" i="1"/>
  <c r="N1779" i="1"/>
  <c r="O1778" i="1"/>
  <c r="P1777" i="1"/>
  <c r="L1777" i="1"/>
  <c r="M1776" i="1"/>
  <c r="N1775" i="1"/>
  <c r="O1774" i="1"/>
  <c r="P1773" i="1"/>
  <c r="L1773" i="1"/>
  <c r="M1772" i="1"/>
  <c r="N1771" i="1"/>
  <c r="O1770" i="1"/>
  <c r="P1769" i="1"/>
  <c r="L1769" i="1"/>
  <c r="M1768" i="1"/>
  <c r="N1767" i="1"/>
  <c r="O1766" i="1"/>
  <c r="P1765" i="1"/>
  <c r="L1765" i="1"/>
  <c r="M1764" i="1"/>
  <c r="N1763" i="1"/>
  <c r="O1762" i="1"/>
  <c r="P1761" i="1"/>
  <c r="L1761" i="1"/>
  <c r="M1760" i="1"/>
  <c r="N1759" i="1"/>
  <c r="O1758" i="1"/>
  <c r="P1757" i="1"/>
  <c r="L1757" i="1"/>
  <c r="M1756" i="1"/>
  <c r="N1755" i="1"/>
  <c r="O1754" i="1"/>
  <c r="P1753" i="1"/>
  <c r="L1753" i="1"/>
  <c r="M1752" i="1"/>
  <c r="N1751" i="1"/>
  <c r="O1750" i="1"/>
  <c r="P1749" i="1"/>
  <c r="L1749" i="1"/>
  <c r="M1748" i="1"/>
  <c r="N1747" i="1"/>
  <c r="O1746" i="1"/>
  <c r="P1745" i="1"/>
  <c r="L1745" i="1"/>
  <c r="M1744" i="1"/>
  <c r="N1743" i="1"/>
  <c r="O1742" i="1"/>
  <c r="P1741" i="1"/>
  <c r="L1741" i="1"/>
  <c r="M1740" i="1"/>
  <c r="N1739" i="1"/>
  <c r="O1738" i="1"/>
  <c r="P1737" i="1"/>
  <c r="L1737" i="1"/>
  <c r="M1736" i="1"/>
  <c r="N1735" i="1"/>
  <c r="O1734" i="1"/>
  <c r="P1733" i="1"/>
  <c r="L1733" i="1"/>
  <c r="M1732" i="1"/>
  <c r="N1731" i="1"/>
  <c r="O1730" i="1"/>
  <c r="P1729" i="1"/>
  <c r="L1729" i="1"/>
  <c r="M1728" i="1"/>
  <c r="N1727" i="1"/>
  <c r="O1726" i="1"/>
  <c r="P1725" i="1"/>
  <c r="L1725" i="1"/>
  <c r="M1724" i="1"/>
  <c r="N1723" i="1"/>
  <c r="O1722" i="1"/>
  <c r="P1721" i="1"/>
  <c r="L1721" i="1"/>
  <c r="M1720" i="1"/>
  <c r="N1719" i="1"/>
  <c r="O1718" i="1"/>
  <c r="P1717" i="1"/>
  <c r="L1717" i="1"/>
  <c r="M1716" i="1"/>
  <c r="N1715" i="1"/>
  <c r="O1714" i="1"/>
  <c r="P1713" i="1"/>
  <c r="L1713" i="1"/>
  <c r="M1712" i="1"/>
  <c r="N1711" i="1"/>
  <c r="O1710" i="1"/>
  <c r="P1709" i="1"/>
  <c r="L1709" i="1"/>
  <c r="N1708" i="1"/>
  <c r="O1707" i="1"/>
  <c r="P1706" i="1"/>
  <c r="L1706" i="1"/>
  <c r="M1705" i="1"/>
  <c r="N1704" i="1"/>
  <c r="O1703" i="1"/>
  <c r="P1702" i="1"/>
  <c r="L1702" i="1"/>
  <c r="M1701" i="1"/>
  <c r="N1700" i="1"/>
  <c r="O1699" i="1"/>
  <c r="P1698" i="1"/>
  <c r="L1698" i="1"/>
  <c r="M1697" i="1"/>
  <c r="N1696" i="1"/>
  <c r="O1695" i="1"/>
  <c r="P1694" i="1"/>
  <c r="L1694" i="1"/>
  <c r="M1693" i="1"/>
  <c r="N1692" i="1"/>
  <c r="O1691" i="1"/>
  <c r="P1690" i="1"/>
  <c r="L1690" i="1"/>
  <c r="M1689" i="1"/>
  <c r="N1688" i="1"/>
  <c r="O1687" i="1"/>
  <c r="P1686" i="1"/>
  <c r="L1686" i="1"/>
  <c r="M1685" i="1"/>
  <c r="N1684" i="1"/>
  <c r="O1683" i="1"/>
  <c r="P1682" i="1"/>
  <c r="L1682" i="1"/>
  <c r="M1681" i="1"/>
  <c r="N1680" i="1"/>
  <c r="O1679" i="1"/>
  <c r="P1678" i="1"/>
  <c r="L1678" i="1"/>
  <c r="M1677" i="1"/>
  <c r="N1676" i="1"/>
  <c r="N1675" i="1"/>
  <c r="O1674" i="1"/>
  <c r="P1673" i="1"/>
  <c r="L1673" i="1"/>
  <c r="M1672" i="1"/>
  <c r="N1671" i="1"/>
  <c r="O1670" i="1"/>
  <c r="P1669" i="1"/>
  <c r="L1669" i="1"/>
  <c r="M1668" i="1"/>
  <c r="N1667" i="1"/>
  <c r="O1666" i="1"/>
  <c r="P1665" i="1"/>
  <c r="L1665" i="1"/>
  <c r="M1664" i="1"/>
  <c r="N1663" i="1"/>
  <c r="O1662" i="1"/>
  <c r="P1661" i="1"/>
  <c r="M1660" i="1"/>
  <c r="N1659" i="1"/>
  <c r="O1658" i="1"/>
  <c r="P1657" i="1"/>
  <c r="L1657" i="1"/>
  <c r="M1656" i="1"/>
  <c r="N1655" i="1"/>
  <c r="O1654" i="1"/>
  <c r="P1653" i="1"/>
  <c r="L1653" i="1"/>
  <c r="M1652" i="1"/>
  <c r="N1651" i="1"/>
  <c r="O1650" i="1"/>
  <c r="P1649" i="1"/>
  <c r="L1649" i="1"/>
  <c r="M1648" i="1"/>
  <c r="N1647" i="1"/>
  <c r="O1646" i="1"/>
  <c r="P1645" i="1"/>
  <c r="L1645" i="1"/>
  <c r="M1644" i="1"/>
  <c r="N1643" i="1"/>
  <c r="O1642" i="1"/>
  <c r="P1641" i="1"/>
  <c r="L1641" i="1"/>
  <c r="M1640" i="1"/>
  <c r="N1639" i="1"/>
  <c r="O1638" i="1"/>
  <c r="P1637" i="1"/>
  <c r="L1637" i="1"/>
  <c r="M1636" i="1"/>
  <c r="N1635" i="1"/>
  <c r="O1634" i="1"/>
  <c r="P1633" i="1"/>
  <c r="L1633" i="1"/>
  <c r="M1632" i="1"/>
  <c r="N1631" i="1"/>
  <c r="O1630" i="1"/>
  <c r="P1629" i="1"/>
  <c r="L1629" i="1"/>
  <c r="M1628" i="1"/>
  <c r="N1627" i="1"/>
  <c r="O1626" i="1"/>
  <c r="P1625" i="1"/>
  <c r="L1625" i="1"/>
  <c r="M1624" i="1"/>
  <c r="N1623" i="1"/>
  <c r="O1622" i="1"/>
  <c r="P1621" i="1"/>
  <c r="L1621" i="1"/>
  <c r="M1620" i="1"/>
  <c r="N1619" i="1"/>
  <c r="O1618" i="1"/>
  <c r="P1617" i="1"/>
  <c r="L1617" i="1"/>
  <c r="M1616" i="1"/>
  <c r="O1615" i="1"/>
  <c r="P1614" i="1"/>
  <c r="L1614" i="1"/>
  <c r="M1613" i="1"/>
  <c r="N1612" i="1"/>
  <c r="O1611" i="1"/>
  <c r="P1610" i="1"/>
  <c r="L1610" i="1"/>
  <c r="M1609" i="1"/>
  <c r="N1608" i="1"/>
  <c r="O1607" i="1"/>
  <c r="P1606" i="1"/>
  <c r="L1606" i="1"/>
  <c r="M1605" i="1"/>
  <c r="O1604" i="1"/>
  <c r="P1603" i="1"/>
  <c r="L1603" i="1"/>
  <c r="M1602" i="1"/>
  <c r="N1601" i="1"/>
  <c r="O1600" i="1"/>
  <c r="P1599" i="1"/>
  <c r="L1599" i="1"/>
  <c r="M1598" i="1"/>
  <c r="N1597" i="1"/>
  <c r="O1596" i="1"/>
  <c r="P1595" i="1"/>
  <c r="L1595" i="1"/>
  <c r="N1594" i="1"/>
  <c r="O1593" i="1"/>
  <c r="P1592" i="1"/>
  <c r="L1592" i="1"/>
  <c r="M1591" i="1"/>
  <c r="N1590" i="1"/>
  <c r="O1589" i="1"/>
  <c r="P1588" i="1"/>
  <c r="L1588" i="1"/>
  <c r="M1587" i="1"/>
  <c r="N1586" i="1"/>
  <c r="O1585" i="1"/>
  <c r="P1584" i="1"/>
  <c r="L1584" i="1"/>
  <c r="M1583" i="1"/>
  <c r="N1582" i="1"/>
  <c r="P1581" i="1"/>
  <c r="L1581" i="1"/>
  <c r="M1580" i="1"/>
  <c r="N1579" i="1"/>
  <c r="O1578" i="1"/>
  <c r="P1577" i="1"/>
  <c r="L1577" i="1"/>
  <c r="M1576" i="1"/>
  <c r="N1575" i="1"/>
  <c r="O1574" i="1"/>
  <c r="P1573" i="1"/>
  <c r="L1573" i="1"/>
  <c r="M1572" i="1"/>
  <c r="N1571" i="1"/>
  <c r="O1570" i="1"/>
  <c r="P1569" i="1"/>
  <c r="L1569" i="1"/>
  <c r="M1568" i="1"/>
  <c r="N1567" i="1"/>
  <c r="O1566" i="1"/>
  <c r="P1565" i="1"/>
  <c r="L1565" i="1"/>
  <c r="M1564" i="1"/>
  <c r="N1563" i="1"/>
  <c r="O1562" i="1"/>
  <c r="P1561" i="1"/>
  <c r="L1561" i="1"/>
  <c r="M1560" i="1"/>
  <c r="N1559" i="1"/>
  <c r="O1558" i="1"/>
  <c r="M1557" i="1"/>
  <c r="N1556" i="1"/>
  <c r="O1555" i="1"/>
  <c r="P1554" i="1"/>
  <c r="L1554" i="1"/>
  <c r="M1553" i="1"/>
  <c r="N1552" i="1"/>
  <c r="O1551" i="1"/>
  <c r="P1550" i="1"/>
  <c r="L1550" i="1"/>
  <c r="M1549" i="1"/>
  <c r="N1548" i="1"/>
  <c r="O1547" i="1"/>
  <c r="P1546" i="1"/>
  <c r="L1546" i="1"/>
  <c r="M1545" i="1"/>
  <c r="N1544" i="1"/>
  <c r="O1543" i="1"/>
  <c r="P1542" i="1"/>
  <c r="L1542" i="1"/>
  <c r="M1541" i="1"/>
  <c r="N1540" i="1"/>
  <c r="O1539" i="1"/>
  <c r="P1538" i="1"/>
  <c r="L1538" i="1"/>
  <c r="M1537" i="1"/>
  <c r="N1536" i="1"/>
  <c r="O1535" i="1"/>
  <c r="P1534" i="1"/>
  <c r="L1534" i="1"/>
  <c r="M1533" i="1"/>
  <c r="N1532" i="1"/>
  <c r="O1531" i="1"/>
  <c r="P1530" i="1"/>
  <c r="L1530" i="1"/>
  <c r="M1529" i="1"/>
  <c r="N1528" i="1"/>
  <c r="O1527" i="1"/>
  <c r="P1526" i="1"/>
  <c r="L1526" i="1"/>
  <c r="M1525" i="1"/>
  <c r="N1524" i="1"/>
  <c r="O1523" i="1"/>
  <c r="P1522" i="1"/>
  <c r="L1522" i="1"/>
  <c r="M1521" i="1"/>
  <c r="N1520" i="1"/>
  <c r="O1519" i="1"/>
  <c r="P1518" i="1"/>
  <c r="L1518" i="1"/>
  <c r="M1517" i="1"/>
  <c r="N1516" i="1"/>
  <c r="O1515" i="1"/>
  <c r="P1514" i="1"/>
  <c r="L1514" i="1"/>
  <c r="M1513" i="1"/>
  <c r="N1512" i="1"/>
  <c r="O1511" i="1"/>
  <c r="P1510" i="1"/>
  <c r="L1510" i="1"/>
  <c r="M1509" i="1"/>
  <c r="N1508" i="1"/>
  <c r="O1507" i="1"/>
  <c r="P1506" i="1"/>
  <c r="L1506" i="1"/>
  <c r="M1505" i="1"/>
  <c r="N1504" i="1"/>
  <c r="O1503" i="1"/>
  <c r="P1502" i="1"/>
  <c r="L1502" i="1"/>
  <c r="M1501" i="1"/>
  <c r="N1500" i="1"/>
  <c r="O1499" i="1"/>
  <c r="P1498" i="1"/>
  <c r="L1498" i="1"/>
  <c r="N1497" i="1"/>
  <c r="O1496" i="1"/>
  <c r="P1495" i="1"/>
  <c r="L1495" i="1"/>
  <c r="N1494" i="1"/>
  <c r="O1493" i="1"/>
  <c r="P1492" i="1"/>
  <c r="L1492" i="1"/>
  <c r="M1491" i="1"/>
  <c r="N1490" i="1"/>
  <c r="O1489" i="1"/>
  <c r="P1488" i="1"/>
  <c r="L1488" i="1"/>
  <c r="M1487" i="1"/>
  <c r="N1486" i="1"/>
  <c r="O1485" i="1"/>
  <c r="P1484" i="1"/>
  <c r="L1484" i="1"/>
  <c r="M1483" i="1"/>
  <c r="O1482" i="1"/>
  <c r="M1481" i="1"/>
  <c r="N1480" i="1"/>
  <c r="O1479" i="1"/>
  <c r="P1478" i="1"/>
  <c r="L1478" i="1"/>
  <c r="M1477" i="1"/>
  <c r="O1476" i="1"/>
  <c r="M1475" i="1"/>
  <c r="N1474" i="1"/>
  <c r="O1473" i="1"/>
  <c r="P1472" i="1"/>
  <c r="L1472" i="1"/>
  <c r="N1471" i="1"/>
  <c r="O1470" i="1"/>
  <c r="P1469" i="1"/>
  <c r="L1469" i="1"/>
  <c r="M1468" i="1"/>
  <c r="O1467" i="1"/>
  <c r="P1466" i="1"/>
  <c r="L1466" i="1"/>
  <c r="M1465" i="1"/>
  <c r="N1464" i="1"/>
  <c r="O1463" i="1"/>
  <c r="N1462" i="1"/>
  <c r="O1461" i="1"/>
  <c r="P1460" i="1"/>
  <c r="L1460" i="1"/>
  <c r="M1459" i="1"/>
  <c r="O1458" i="1"/>
  <c r="P1457" i="1"/>
  <c r="L1457" i="1"/>
  <c r="M1456" i="1"/>
  <c r="N1455" i="1"/>
  <c r="O1454" i="1"/>
  <c r="N1453" i="1"/>
  <c r="O1452" i="1"/>
  <c r="P1451" i="1"/>
  <c r="L1451" i="1"/>
  <c r="M1450" i="1"/>
  <c r="N1449" i="1"/>
  <c r="O1448" i="1"/>
  <c r="P1447" i="1"/>
  <c r="L1447" i="1"/>
  <c r="M1446" i="1"/>
  <c r="N1445" i="1"/>
  <c r="O1444" i="1"/>
  <c r="P1443" i="1"/>
  <c r="L1443" i="1"/>
  <c r="M1442" i="1"/>
  <c r="N1441" i="1"/>
  <c r="O1440" i="1"/>
  <c r="P1439" i="1"/>
  <c r="L1439" i="1"/>
  <c r="M1438" i="1"/>
  <c r="N1437" i="1"/>
  <c r="P1436" i="1"/>
  <c r="L1436" i="1"/>
  <c r="M1435" i="1"/>
  <c r="N1434" i="1"/>
  <c r="O1433" i="1"/>
  <c r="M1432" i="1"/>
  <c r="N1431" i="1"/>
  <c r="O1430" i="1"/>
  <c r="P1429" i="1"/>
  <c r="L1429" i="1"/>
  <c r="M1428" i="1"/>
  <c r="N1427" i="1"/>
  <c r="O1426" i="1"/>
  <c r="P1425" i="1"/>
  <c r="L1425" i="1"/>
  <c r="M1424" i="1"/>
  <c r="N1423" i="1"/>
  <c r="O1422" i="1"/>
  <c r="P1421" i="1"/>
  <c r="L1421" i="1"/>
  <c r="M1420" i="1"/>
  <c r="N1419" i="1"/>
  <c r="O1418" i="1"/>
  <c r="P1417" i="1"/>
  <c r="L1417" i="1"/>
  <c r="M1416" i="1"/>
  <c r="N1415" i="1"/>
  <c r="O1414" i="1"/>
  <c r="P1413" i="1"/>
  <c r="L1413" i="1"/>
  <c r="M1412" i="1"/>
  <c r="O1411" i="1"/>
  <c r="P1410" i="1"/>
  <c r="L1410" i="1"/>
  <c r="M1409" i="1"/>
  <c r="N1408" i="1"/>
  <c r="O1407" i="1"/>
  <c r="M1406" i="1"/>
  <c r="N1405" i="1"/>
  <c r="O1404" i="1"/>
  <c r="P1403" i="1"/>
  <c r="L1403" i="1"/>
  <c r="M1402" i="1"/>
  <c r="N1401" i="1"/>
  <c r="O1400" i="1"/>
  <c r="P1399" i="1"/>
  <c r="L1399" i="1"/>
  <c r="M1398" i="1"/>
  <c r="N1397" i="1"/>
  <c r="O1396" i="1"/>
  <c r="P1395" i="1"/>
  <c r="L1395" i="1"/>
  <c r="M1394" i="1"/>
  <c r="N1393" i="1"/>
  <c r="O1392" i="1"/>
  <c r="P1391" i="1"/>
  <c r="L1391" i="1"/>
  <c r="M1390" i="1"/>
  <c r="N1389" i="1"/>
  <c r="O1388" i="1"/>
  <c r="P1387" i="1"/>
  <c r="L1387" i="1"/>
  <c r="M1386" i="1"/>
  <c r="N1385" i="1"/>
  <c r="O1384" i="1"/>
  <c r="P1383" i="1"/>
  <c r="L1383" i="1"/>
  <c r="M1382" i="1"/>
  <c r="N1381" i="1"/>
  <c r="O1380" i="1"/>
  <c r="P1379" i="1"/>
  <c r="L1379" i="1"/>
  <c r="M1378" i="1"/>
  <c r="N1377" i="1"/>
  <c r="O1376" i="1"/>
  <c r="P1375" i="1"/>
  <c r="L1375" i="1"/>
  <c r="M1374" i="1"/>
  <c r="N1373" i="1"/>
  <c r="O1372" i="1"/>
  <c r="P1371" i="1"/>
  <c r="L1371" i="1"/>
  <c r="M1370" i="1"/>
  <c r="N1369" i="1"/>
  <c r="O1368" i="1"/>
  <c r="P1367" i="1"/>
  <c r="L1367" i="1"/>
  <c r="O1366" i="1"/>
  <c r="P1365" i="1"/>
  <c r="L1365" i="1"/>
  <c r="M1364" i="1"/>
  <c r="N1363" i="1"/>
  <c r="O1362" i="1"/>
  <c r="P1361" i="1"/>
  <c r="L1361" i="1"/>
  <c r="M1360" i="1"/>
  <c r="N1359" i="1"/>
  <c r="O1358" i="1"/>
  <c r="P1357" i="1"/>
  <c r="L1357" i="1"/>
  <c r="M1356" i="1"/>
  <c r="N1355" i="1"/>
  <c r="O1354" i="1"/>
  <c r="P1353" i="1"/>
  <c r="L1353" i="1"/>
  <c r="M1352" i="1"/>
  <c r="N1351" i="1"/>
  <c r="O1350" i="1"/>
  <c r="P1349" i="1"/>
  <c r="L1349" i="1"/>
  <c r="M1348" i="1"/>
  <c r="N1347" i="1"/>
  <c r="O1346" i="1"/>
  <c r="P1345" i="1"/>
  <c r="L1345" i="1"/>
  <c r="M1344" i="1"/>
  <c r="P1170" i="1"/>
  <c r="L1170" i="1"/>
  <c r="M1169" i="1"/>
  <c r="N1168" i="1"/>
  <c r="O1167" i="1"/>
  <c r="P1166" i="1"/>
  <c r="L1166" i="1"/>
  <c r="M1165" i="1"/>
  <c r="N1164" i="1"/>
  <c r="O1163" i="1"/>
  <c r="P1162" i="1"/>
  <c r="L1162" i="1"/>
  <c r="M1161" i="1"/>
  <c r="N1160" i="1"/>
  <c r="O1159" i="1"/>
  <c r="P1158" i="1"/>
  <c r="L1158" i="1"/>
  <c r="M1157" i="1"/>
  <c r="N1156" i="1"/>
  <c r="O1155" i="1"/>
  <c r="P1154" i="1"/>
  <c r="L1154" i="1"/>
  <c r="M1153" i="1"/>
  <c r="N1152" i="1"/>
  <c r="O1151" i="1"/>
  <c r="P1150" i="1"/>
  <c r="L1150" i="1"/>
  <c r="M1149" i="1"/>
  <c r="N1148" i="1"/>
  <c r="O1147" i="1"/>
  <c r="P1146" i="1"/>
  <c r="L1146" i="1"/>
  <c r="M1145" i="1"/>
  <c r="N1144" i="1"/>
  <c r="O1143" i="1"/>
  <c r="P1142" i="1"/>
  <c r="L1142" i="1"/>
  <c r="M1141" i="1"/>
  <c r="N1140" i="1"/>
  <c r="O1139" i="1"/>
  <c r="P1138" i="1"/>
  <c r="L1138" i="1"/>
  <c r="M1137" i="1"/>
  <c r="N1136" i="1"/>
  <c r="O1135" i="1"/>
  <c r="P1134" i="1"/>
  <c r="L1134" i="1"/>
  <c r="M1133" i="1"/>
  <c r="N1132" i="1"/>
  <c r="O1131" i="1"/>
  <c r="P1130" i="1"/>
  <c r="L1130" i="1"/>
  <c r="M1129" i="1"/>
  <c r="N1128" i="1"/>
  <c r="O1127" i="1"/>
  <c r="P1126" i="1"/>
  <c r="L1126" i="1"/>
  <c r="M1125" i="1"/>
  <c r="N1124" i="1"/>
  <c r="O1123" i="1"/>
  <c r="P1122" i="1"/>
  <c r="L1122" i="1"/>
  <c r="M1121" i="1"/>
  <c r="N1120" i="1"/>
  <c r="O1119" i="1"/>
  <c r="P1118" i="1"/>
  <c r="L1118" i="1"/>
  <c r="M1117" i="1"/>
  <c r="N1116" i="1"/>
  <c r="O1115" i="1"/>
  <c r="P1114" i="1"/>
  <c r="L1114" i="1"/>
  <c r="M1113" i="1"/>
  <c r="N1112" i="1"/>
  <c r="O1111" i="1"/>
  <c r="P1110" i="1"/>
  <c r="L1110" i="1"/>
  <c r="M1109" i="1"/>
  <c r="N1108" i="1"/>
  <c r="O1107" i="1"/>
  <c r="P1106" i="1"/>
  <c r="L1106" i="1"/>
  <c r="M1105" i="1"/>
  <c r="N1104" i="1"/>
  <c r="O1103" i="1"/>
  <c r="P1102" i="1"/>
  <c r="L1102" i="1"/>
  <c r="M1101" i="1"/>
  <c r="N1100" i="1"/>
  <c r="O1099" i="1"/>
  <c r="P1098" i="1"/>
  <c r="L1098" i="1"/>
  <c r="M1097" i="1"/>
  <c r="N1096" i="1"/>
  <c r="O1095" i="1"/>
  <c r="P1094" i="1"/>
  <c r="L1094" i="1"/>
  <c r="M1093" i="1"/>
  <c r="N1092" i="1"/>
  <c r="O1091" i="1"/>
  <c r="P1090" i="1"/>
  <c r="L1090" i="1"/>
  <c r="M1089" i="1"/>
  <c r="N1088" i="1"/>
  <c r="O1087" i="1"/>
  <c r="P1086" i="1"/>
  <c r="L1086" i="1"/>
  <c r="M1085" i="1"/>
  <c r="N1084" i="1"/>
  <c r="O1083" i="1"/>
  <c r="P1082" i="1"/>
  <c r="L1082" i="1"/>
  <c r="M1081" i="1"/>
  <c r="N1080" i="1"/>
  <c r="O1079" i="1"/>
  <c r="P1078" i="1"/>
  <c r="L1078" i="1"/>
  <c r="M1077" i="1"/>
  <c r="N1076" i="1"/>
  <c r="O1075" i="1"/>
  <c r="P1074" i="1"/>
  <c r="L1074" i="1"/>
  <c r="M1073" i="1"/>
  <c r="N1072" i="1"/>
  <c r="O1071" i="1"/>
  <c r="P1070" i="1"/>
  <c r="L1070" i="1"/>
  <c r="M1069" i="1"/>
  <c r="N1068" i="1"/>
  <c r="O1067" i="1"/>
  <c r="P1066" i="1"/>
  <c r="L1066" i="1"/>
  <c r="M1065" i="1"/>
  <c r="N1064" i="1"/>
  <c r="O1063" i="1"/>
  <c r="P1062" i="1"/>
  <c r="L1062" i="1"/>
  <c r="M1061" i="1"/>
  <c r="N1060" i="1"/>
  <c r="O1059" i="1"/>
  <c r="P1058" i="1"/>
  <c r="L1058" i="1"/>
  <c r="M1057" i="1"/>
  <c r="N1056" i="1"/>
  <c r="O1055" i="1"/>
  <c r="P1054" i="1"/>
  <c r="L1054" i="1"/>
  <c r="M1053" i="1"/>
  <c r="N1052" i="1"/>
  <c r="O1051" i="1"/>
  <c r="P1050" i="1"/>
  <c r="L1050" i="1"/>
  <c r="M1049" i="1"/>
  <c r="N1048" i="1"/>
  <c r="O1047" i="1"/>
  <c r="P1046" i="1"/>
  <c r="L1046" i="1"/>
  <c r="M1045" i="1"/>
  <c r="N1044" i="1"/>
  <c r="O1043" i="1"/>
  <c r="P1042" i="1"/>
  <c r="L1042" i="1"/>
  <c r="M1041" i="1"/>
  <c r="N1040" i="1"/>
  <c r="O1039" i="1"/>
  <c r="P1038" i="1"/>
  <c r="L1038" i="1"/>
  <c r="M1037" i="1"/>
  <c r="N1036" i="1"/>
  <c r="O1035" i="1"/>
  <c r="P1034" i="1"/>
  <c r="L1034" i="1"/>
  <c r="M1033" i="1"/>
  <c r="N1032" i="1"/>
  <c r="O1031" i="1"/>
  <c r="P1030" i="1"/>
  <c r="L1030" i="1"/>
  <c r="M1029" i="1"/>
  <c r="N1028" i="1"/>
  <c r="O1027" i="1"/>
  <c r="P1026" i="1"/>
  <c r="L1026" i="1"/>
  <c r="M1025" i="1"/>
  <c r="N1024" i="1"/>
  <c r="O1023" i="1"/>
  <c r="P1022" i="1"/>
  <c r="L1022" i="1"/>
  <c r="M1021" i="1"/>
  <c r="N1020" i="1"/>
  <c r="O1019" i="1"/>
  <c r="P1018" i="1"/>
  <c r="L1018" i="1"/>
  <c r="M1017" i="1"/>
  <c r="N1016" i="1"/>
  <c r="O1015" i="1"/>
  <c r="P1014" i="1"/>
  <c r="L1014" i="1"/>
  <c r="M1013" i="1"/>
  <c r="N1012" i="1"/>
  <c r="O1011" i="1"/>
  <c r="P1010" i="1"/>
  <c r="L1010" i="1"/>
  <c r="M1009" i="1"/>
  <c r="N1008" i="1"/>
  <c r="O1007" i="1"/>
  <c r="P1006" i="1"/>
  <c r="L1006" i="1"/>
  <c r="M1005" i="1"/>
  <c r="N1004" i="1"/>
  <c r="O1003" i="1"/>
  <c r="P1002" i="1"/>
  <c r="L1002" i="1"/>
  <c r="M1001" i="1"/>
  <c r="N1000" i="1"/>
  <c r="O999" i="1"/>
  <c r="P998" i="1"/>
  <c r="L998" i="1"/>
  <c r="M997" i="1"/>
  <c r="N996" i="1"/>
  <c r="O995" i="1"/>
  <c r="P994" i="1"/>
  <c r="L994" i="1"/>
  <c r="M993" i="1"/>
  <c r="N992" i="1"/>
  <c r="O991" i="1"/>
  <c r="P990" i="1"/>
  <c r="L990" i="1"/>
  <c r="M989" i="1"/>
  <c r="N988" i="1"/>
  <c r="O987" i="1"/>
  <c r="P986" i="1"/>
  <c r="L986" i="1"/>
  <c r="M985" i="1"/>
  <c r="N984" i="1"/>
  <c r="O983" i="1"/>
  <c r="P982" i="1"/>
  <c r="L982" i="1"/>
  <c r="M981" i="1"/>
  <c r="N980" i="1"/>
  <c r="O979" i="1"/>
  <c r="P978" i="1"/>
  <c r="L978" i="1"/>
  <c r="M977" i="1"/>
  <c r="N976" i="1"/>
  <c r="O975" i="1"/>
  <c r="P974" i="1"/>
  <c r="L974" i="1"/>
  <c r="M973" i="1"/>
  <c r="N972" i="1"/>
  <c r="O971" i="1"/>
  <c r="P970" i="1"/>
  <c r="L970" i="1"/>
  <c r="M969" i="1"/>
  <c r="N968" i="1"/>
  <c r="O967" i="1"/>
  <c r="P966" i="1"/>
  <c r="L966" i="1"/>
  <c r="M965" i="1"/>
  <c r="N964" i="1"/>
  <c r="O963" i="1"/>
  <c r="P962" i="1"/>
  <c r="L962" i="1"/>
  <c r="M961" i="1"/>
  <c r="N960" i="1"/>
  <c r="O959" i="1"/>
  <c r="P958" i="1"/>
  <c r="L958" i="1"/>
  <c r="M957" i="1"/>
  <c r="N956" i="1"/>
  <c r="O955" i="1"/>
  <c r="P954" i="1"/>
  <c r="L954" i="1"/>
  <c r="M953" i="1"/>
  <c r="N952" i="1"/>
  <c r="O951" i="1"/>
  <c r="P950" i="1"/>
  <c r="L950" i="1"/>
  <c r="M949" i="1"/>
  <c r="N948" i="1"/>
  <c r="O947" i="1"/>
  <c r="P946" i="1"/>
  <c r="L946" i="1"/>
  <c r="M945" i="1"/>
  <c r="N944" i="1"/>
  <c r="O943" i="1"/>
  <c r="P942" i="1"/>
  <c r="L942" i="1"/>
  <c r="M941" i="1"/>
  <c r="N940" i="1"/>
  <c r="O939" i="1"/>
  <c r="P938" i="1"/>
  <c r="L938" i="1"/>
  <c r="M937" i="1"/>
  <c r="N936" i="1"/>
  <c r="O935" i="1"/>
  <c r="P934" i="1"/>
  <c r="L934" i="1"/>
  <c r="M933" i="1"/>
  <c r="N932" i="1"/>
  <c r="O931" i="1"/>
  <c r="P930" i="1"/>
  <c r="L930" i="1"/>
  <c r="M929" i="1"/>
  <c r="N928" i="1"/>
  <c r="O927" i="1"/>
  <c r="P926" i="1"/>
  <c r="L926" i="1"/>
  <c r="M925" i="1"/>
  <c r="N924" i="1"/>
  <c r="O923" i="1"/>
  <c r="P922" i="1"/>
  <c r="L922" i="1"/>
  <c r="M921" i="1"/>
  <c r="N920" i="1"/>
  <c r="O919" i="1"/>
  <c r="P918" i="1"/>
  <c r="L918" i="1"/>
  <c r="M917" i="1"/>
  <c r="N916" i="1"/>
  <c r="O915" i="1"/>
  <c r="P914" i="1"/>
  <c r="L914" i="1"/>
  <c r="M913" i="1"/>
  <c r="N912" i="1"/>
  <c r="O911" i="1"/>
  <c r="P1846" i="1"/>
  <c r="N1845" i="1"/>
  <c r="O1844" i="1"/>
  <c r="P1843" i="1"/>
  <c r="L1843" i="1"/>
  <c r="M1842" i="1"/>
  <c r="N1841" i="1"/>
  <c r="O1840" i="1"/>
  <c r="P1839" i="1"/>
  <c r="L1839" i="1"/>
  <c r="M1838" i="1"/>
  <c r="N1837" i="1"/>
  <c r="O1836" i="1"/>
  <c r="P1835" i="1"/>
  <c r="L1835" i="1"/>
  <c r="M1834" i="1"/>
  <c r="N1833" i="1"/>
  <c r="O1832" i="1"/>
  <c r="P1831" i="1"/>
  <c r="L1831" i="1"/>
  <c r="M1830" i="1"/>
  <c r="N1829" i="1"/>
  <c r="O1828" i="1"/>
  <c r="P1827" i="1"/>
  <c r="L1827" i="1"/>
  <c r="M1826" i="1"/>
  <c r="N1825" i="1"/>
  <c r="O1824" i="1"/>
  <c r="P1823" i="1"/>
  <c r="L1823" i="1"/>
  <c r="M1822" i="1"/>
  <c r="N1821" i="1"/>
  <c r="O1820" i="1"/>
  <c r="P1819" i="1"/>
  <c r="L1819" i="1"/>
  <c r="M1818" i="1"/>
  <c r="N1817" i="1"/>
  <c r="O1816" i="1"/>
  <c r="P1815" i="1"/>
  <c r="L1815" i="1"/>
  <c r="M1814" i="1"/>
  <c r="N1813" i="1"/>
  <c r="O1812" i="1"/>
  <c r="P1811" i="1"/>
  <c r="L1811" i="1"/>
  <c r="M1810" i="1"/>
  <c r="N1809" i="1"/>
  <c r="O1808" i="1"/>
  <c r="P1807" i="1"/>
  <c r="L1807" i="1"/>
  <c r="M1806" i="1"/>
  <c r="N1805" i="1"/>
  <c r="O1804" i="1"/>
  <c r="P1803" i="1"/>
  <c r="L1803" i="1"/>
  <c r="M1802" i="1"/>
  <c r="N1801" i="1"/>
  <c r="O1800" i="1"/>
  <c r="P1799" i="1"/>
  <c r="L1799" i="1"/>
  <c r="M1798" i="1"/>
  <c r="N1797" i="1"/>
  <c r="O1796" i="1"/>
  <c r="P1795" i="1"/>
  <c r="L1795" i="1"/>
  <c r="M1794" i="1"/>
  <c r="N1793" i="1"/>
  <c r="O1792" i="1"/>
  <c r="P1791" i="1"/>
  <c r="L1791" i="1"/>
  <c r="M1790" i="1"/>
  <c r="N1789" i="1"/>
  <c r="O1788" i="1"/>
  <c r="P1787" i="1"/>
  <c r="L1787" i="1"/>
  <c r="M1786" i="1"/>
  <c r="N1785" i="1"/>
  <c r="O1784" i="1"/>
  <c r="M1783" i="1"/>
  <c r="N1782" i="1"/>
  <c r="O1781" i="1"/>
  <c r="P1780" i="1"/>
  <c r="L1780" i="1"/>
  <c r="M1779" i="1"/>
  <c r="N1778" i="1"/>
  <c r="O1777" i="1"/>
  <c r="P1776" i="1"/>
  <c r="L1776" i="1"/>
  <c r="M1775" i="1"/>
  <c r="N1774" i="1"/>
  <c r="O1773" i="1"/>
  <c r="P1772" i="1"/>
  <c r="L1772" i="1"/>
  <c r="M1771" i="1"/>
  <c r="N1770" i="1"/>
  <c r="O1769" i="1"/>
  <c r="P1768" i="1"/>
  <c r="L1768" i="1"/>
  <c r="M1767" i="1"/>
  <c r="N1766" i="1"/>
  <c r="O1765" i="1"/>
  <c r="P1764" i="1"/>
  <c r="L1764" i="1"/>
  <c r="M1763" i="1"/>
  <c r="N1762" i="1"/>
  <c r="O1761" i="1"/>
  <c r="P1760" i="1"/>
  <c r="L1760" i="1"/>
  <c r="M1759" i="1"/>
  <c r="N1758" i="1"/>
  <c r="O1757" i="1"/>
  <c r="P1756" i="1"/>
  <c r="L1756" i="1"/>
  <c r="M1755" i="1"/>
  <c r="N1754" i="1"/>
  <c r="O1753" i="1"/>
  <c r="P1752" i="1"/>
  <c r="L1752" i="1"/>
  <c r="M1751" i="1"/>
  <c r="N1750" i="1"/>
  <c r="O1749" i="1"/>
  <c r="P1748" i="1"/>
  <c r="L1748" i="1"/>
  <c r="M1747" i="1"/>
  <c r="N1746" i="1"/>
  <c r="O1745" i="1"/>
  <c r="P1744" i="1"/>
  <c r="L1744" i="1"/>
  <c r="M1743" i="1"/>
  <c r="N1742" i="1"/>
  <c r="O1741" i="1"/>
  <c r="P1740" i="1"/>
  <c r="L1740" i="1"/>
  <c r="M1739" i="1"/>
  <c r="N1738" i="1"/>
  <c r="O1737" i="1"/>
  <c r="P1736" i="1"/>
  <c r="L1736" i="1"/>
  <c r="M1735" i="1"/>
  <c r="N1734" i="1"/>
  <c r="O1733" i="1"/>
  <c r="P1732" i="1"/>
  <c r="L1732" i="1"/>
  <c r="M1731" i="1"/>
  <c r="N1730" i="1"/>
  <c r="O1729" i="1"/>
  <c r="P1728" i="1"/>
  <c r="L1728" i="1"/>
  <c r="M1727" i="1"/>
  <c r="N1726" i="1"/>
  <c r="O1725" i="1"/>
  <c r="P1724" i="1"/>
  <c r="L1724" i="1"/>
  <c r="M1723" i="1"/>
  <c r="N1722" i="1"/>
  <c r="O1721" i="1"/>
  <c r="P1720" i="1"/>
  <c r="L1720" i="1"/>
  <c r="M1719" i="1"/>
  <c r="N1718" i="1"/>
  <c r="O1717" i="1"/>
  <c r="P1716" i="1"/>
  <c r="L1716" i="1"/>
  <c r="M1715" i="1"/>
  <c r="N1714" i="1"/>
  <c r="O1713" i="1"/>
  <c r="P1712" i="1"/>
  <c r="L1712" i="1"/>
  <c r="M1711" i="1"/>
  <c r="N1710" i="1"/>
  <c r="O1709" i="1"/>
  <c r="M1708" i="1"/>
  <c r="N1707" i="1"/>
  <c r="O1706" i="1"/>
  <c r="P1705" i="1"/>
  <c r="L1705" i="1"/>
  <c r="M1704" i="1"/>
  <c r="N1703" i="1"/>
  <c r="O1702" i="1"/>
  <c r="P1701" i="1"/>
  <c r="L1701" i="1"/>
  <c r="M1700" i="1"/>
  <c r="N1699" i="1"/>
  <c r="O1698" i="1"/>
  <c r="P1697" i="1"/>
  <c r="L1697" i="1"/>
  <c r="M1696" i="1"/>
  <c r="N1695" i="1"/>
  <c r="O1694" i="1"/>
  <c r="P1693" i="1"/>
  <c r="L1693" i="1"/>
  <c r="M1692" i="1"/>
  <c r="N1691" i="1"/>
  <c r="O1690" i="1"/>
  <c r="P1689" i="1"/>
  <c r="L1689" i="1"/>
  <c r="M1688" i="1"/>
  <c r="N1687" i="1"/>
  <c r="O1686" i="1"/>
  <c r="P1685" i="1"/>
  <c r="L1685" i="1"/>
  <c r="M1684" i="1"/>
  <c r="N1683" i="1"/>
  <c r="O1682" i="1"/>
  <c r="P1681" i="1"/>
  <c r="L1681" i="1"/>
  <c r="M1680" i="1"/>
  <c r="N1679" i="1"/>
  <c r="O1678" i="1"/>
  <c r="P1677" i="1"/>
  <c r="L1677" i="1"/>
  <c r="M1676" i="1"/>
  <c r="M1675" i="1"/>
  <c r="N1674" i="1"/>
  <c r="O1673" i="1"/>
  <c r="P1672" i="1"/>
  <c r="L1672" i="1"/>
  <c r="M1671" i="1"/>
  <c r="N1670" i="1"/>
  <c r="O1669" i="1"/>
  <c r="P1668" i="1"/>
  <c r="L1668" i="1"/>
  <c r="M1667" i="1"/>
  <c r="N1666" i="1"/>
  <c r="O1665" i="1"/>
  <c r="P1664" i="1"/>
  <c r="L1664" i="1"/>
  <c r="M1663" i="1"/>
  <c r="N1662" i="1"/>
  <c r="O1661" i="1"/>
  <c r="P1660" i="1"/>
  <c r="L1660" i="1"/>
  <c r="M1659" i="1"/>
  <c r="N1658" i="1"/>
  <c r="O1657" i="1"/>
  <c r="P1656" i="1"/>
  <c r="L1656" i="1"/>
  <c r="M1655" i="1"/>
  <c r="N1654" i="1"/>
  <c r="O1653" i="1"/>
  <c r="P1652" i="1"/>
  <c r="L1652" i="1"/>
  <c r="M1651" i="1"/>
  <c r="N1650" i="1"/>
  <c r="O1649" i="1"/>
  <c r="P1648" i="1"/>
  <c r="L1648" i="1"/>
  <c r="M1647" i="1"/>
  <c r="N1646" i="1"/>
  <c r="O1645" i="1"/>
  <c r="P1644" i="1"/>
  <c r="L1644" i="1"/>
  <c r="M1643" i="1"/>
  <c r="N1642" i="1"/>
  <c r="O1641" i="1"/>
  <c r="P1640" i="1"/>
  <c r="L1640" i="1"/>
  <c r="M1639" i="1"/>
  <c r="N1638" i="1"/>
  <c r="O1637" i="1"/>
  <c r="P1636" i="1"/>
  <c r="L1636" i="1"/>
  <c r="M1635" i="1"/>
  <c r="N1634" i="1"/>
  <c r="O1633" i="1"/>
  <c r="P1632" i="1"/>
  <c r="L1632" i="1"/>
  <c r="M1631" i="1"/>
  <c r="N1630" i="1"/>
  <c r="O1629" i="1"/>
  <c r="P1628" i="1"/>
  <c r="L1628" i="1"/>
  <c r="M1627" i="1"/>
  <c r="N1626" i="1"/>
  <c r="O1625" i="1"/>
  <c r="P1624" i="1"/>
  <c r="L1624" i="1"/>
  <c r="M1623" i="1"/>
  <c r="N1622" i="1"/>
  <c r="O1621" i="1"/>
  <c r="P1620" i="1"/>
  <c r="L1620" i="1"/>
  <c r="M1619" i="1"/>
  <c r="N1618" i="1"/>
  <c r="O1617" i="1"/>
  <c r="P1616" i="1"/>
  <c r="L1616" i="1"/>
  <c r="N1615" i="1"/>
  <c r="O1614" i="1"/>
  <c r="P1613" i="1"/>
  <c r="L1613" i="1"/>
  <c r="M1612" i="1"/>
  <c r="N1611" i="1"/>
  <c r="O1610" i="1"/>
  <c r="P1609" i="1"/>
  <c r="L1609" i="1"/>
  <c r="M1608" i="1"/>
  <c r="N1607" i="1"/>
  <c r="O1606" i="1"/>
  <c r="P1605" i="1"/>
  <c r="L1605" i="1"/>
  <c r="N1604" i="1"/>
  <c r="O1603" i="1"/>
  <c r="P1602" i="1"/>
  <c r="L1602" i="1"/>
  <c r="M1601" i="1"/>
  <c r="N1600" i="1"/>
  <c r="O1599" i="1"/>
  <c r="P1598" i="1"/>
  <c r="L1598" i="1"/>
  <c r="M1597" i="1"/>
  <c r="N1596" i="1"/>
  <c r="O1595" i="1"/>
  <c r="M1594" i="1"/>
  <c r="N1593" i="1"/>
  <c r="O1592" i="1"/>
  <c r="P1591" i="1"/>
  <c r="L1591" i="1"/>
  <c r="M1590" i="1"/>
  <c r="N1589" i="1"/>
  <c r="O1588" i="1"/>
  <c r="P1587" i="1"/>
  <c r="L1587" i="1"/>
  <c r="M1586" i="1"/>
  <c r="N1585" i="1"/>
  <c r="O1584" i="1"/>
  <c r="P1583" i="1"/>
  <c r="L1583" i="1"/>
  <c r="M1582" i="1"/>
  <c r="O1581" i="1"/>
  <c r="P1580" i="1"/>
  <c r="L1580" i="1"/>
  <c r="M1579" i="1"/>
  <c r="N1578" i="1"/>
  <c r="O1577" i="1"/>
  <c r="P1576" i="1"/>
  <c r="L1576" i="1"/>
  <c r="M1575" i="1"/>
  <c r="N1574" i="1"/>
  <c r="O1573" i="1"/>
  <c r="P1572" i="1"/>
  <c r="L1572" i="1"/>
  <c r="M1571" i="1"/>
  <c r="N1570" i="1"/>
  <c r="O1569" i="1"/>
  <c r="P1568" i="1"/>
  <c r="L1568" i="1"/>
  <c r="M1567" i="1"/>
  <c r="N1566" i="1"/>
  <c r="O1565" i="1"/>
  <c r="P1564" i="1"/>
  <c r="L1564" i="1"/>
  <c r="M1563" i="1"/>
  <c r="N1562" i="1"/>
  <c r="O1561" i="1"/>
  <c r="P1560" i="1"/>
  <c r="L1560" i="1"/>
  <c r="M1559" i="1"/>
  <c r="N1558" i="1"/>
  <c r="P1557" i="1"/>
  <c r="L1557" i="1"/>
  <c r="M1556" i="1"/>
  <c r="N1555" i="1"/>
  <c r="O1554" i="1"/>
  <c r="P1553" i="1"/>
  <c r="L1553" i="1"/>
  <c r="M1552" i="1"/>
  <c r="N1551" i="1"/>
  <c r="O1550" i="1"/>
  <c r="P1549" i="1"/>
  <c r="L1549" i="1"/>
  <c r="M1548" i="1"/>
  <c r="N1547" i="1"/>
  <c r="O1546" i="1"/>
  <c r="P1545" i="1"/>
  <c r="L1545" i="1"/>
  <c r="M1544" i="1"/>
  <c r="N1543" i="1"/>
  <c r="O1542" i="1"/>
  <c r="P1541" i="1"/>
  <c r="L1541" i="1"/>
  <c r="M1540" i="1"/>
  <c r="N1539" i="1"/>
  <c r="O1538" i="1"/>
  <c r="P1537" i="1"/>
  <c r="L1537" i="1"/>
  <c r="M1536" i="1"/>
  <c r="N1535" i="1"/>
  <c r="O1534" i="1"/>
  <c r="P1533" i="1"/>
  <c r="L1533" i="1"/>
  <c r="M1532" i="1"/>
  <c r="N1531" i="1"/>
  <c r="O1530" i="1"/>
  <c r="P1529" i="1"/>
  <c r="L1529" i="1"/>
  <c r="M1528" i="1"/>
  <c r="N1527" i="1"/>
  <c r="O1526" i="1"/>
  <c r="P1525" i="1"/>
  <c r="L1525" i="1"/>
  <c r="M1524" i="1"/>
  <c r="N1523" i="1"/>
  <c r="O1522" i="1"/>
  <c r="P1521" i="1"/>
  <c r="L1521" i="1"/>
  <c r="M1520" i="1"/>
  <c r="N1519" i="1"/>
  <c r="O1518" i="1"/>
  <c r="P1517" i="1"/>
  <c r="L1517" i="1"/>
  <c r="M1516" i="1"/>
  <c r="N1515" i="1"/>
  <c r="O1514" i="1"/>
  <c r="P1513" i="1"/>
  <c r="L1513" i="1"/>
  <c r="M1512" i="1"/>
  <c r="N1511" i="1"/>
  <c r="O1510" i="1"/>
  <c r="P1509" i="1"/>
  <c r="L1509" i="1"/>
  <c r="M1508" i="1"/>
  <c r="N1507" i="1"/>
  <c r="O1506" i="1"/>
  <c r="P1505" i="1"/>
  <c r="L1505" i="1"/>
  <c r="M1504" i="1"/>
  <c r="N1503" i="1"/>
  <c r="O1502" i="1"/>
  <c r="P1501" i="1"/>
  <c r="L1501" i="1"/>
  <c r="M1500" i="1"/>
  <c r="N1499" i="1"/>
  <c r="O1498" i="1"/>
  <c r="M1497" i="1"/>
  <c r="N1496" i="1"/>
  <c r="O1495" i="1"/>
  <c r="M1494" i="1"/>
  <c r="N1493" i="1"/>
  <c r="O1492" i="1"/>
  <c r="P1491" i="1"/>
  <c r="L1491" i="1"/>
  <c r="M1490" i="1"/>
  <c r="N1489" i="1"/>
  <c r="O1488" i="1"/>
  <c r="P1487" i="1"/>
  <c r="L1487" i="1"/>
  <c r="M1486" i="1"/>
  <c r="N1485" i="1"/>
  <c r="O1484" i="1"/>
  <c r="P1483" i="1"/>
  <c r="L1483" i="1"/>
  <c r="N1482" i="1"/>
  <c r="P1481" i="1"/>
  <c r="L1481" i="1"/>
  <c r="M1480" i="1"/>
  <c r="N1479" i="1"/>
  <c r="O1478" i="1"/>
  <c r="P1477" i="1"/>
  <c r="L1477" i="1"/>
  <c r="N1476" i="1"/>
  <c r="P1475" i="1"/>
  <c r="L1475" i="1"/>
  <c r="M1474" i="1"/>
  <c r="N1473" i="1"/>
  <c r="O1472" i="1"/>
  <c r="M1471" i="1"/>
  <c r="N1470" i="1"/>
  <c r="O1469" i="1"/>
  <c r="P1468" i="1"/>
  <c r="L1468" i="1"/>
  <c r="N1467" i="1"/>
  <c r="O1466" i="1"/>
  <c r="P1465" i="1"/>
  <c r="L1465" i="1"/>
  <c r="M1464" i="1"/>
  <c r="N1463" i="1"/>
  <c r="M1462" i="1"/>
  <c r="N1461" i="1"/>
  <c r="O1460" i="1"/>
  <c r="P1459" i="1"/>
  <c r="L1459" i="1"/>
  <c r="N1458" i="1"/>
  <c r="O1457" i="1"/>
  <c r="P1456" i="1"/>
  <c r="L1456" i="1"/>
  <c r="M1455" i="1"/>
  <c r="N1454" i="1"/>
  <c r="M1453" i="1"/>
  <c r="N1452" i="1"/>
  <c r="O1451" i="1"/>
  <c r="P1450" i="1"/>
  <c r="L1450" i="1"/>
  <c r="M1449" i="1"/>
  <c r="N1448" i="1"/>
  <c r="O1447" i="1"/>
  <c r="P1446" i="1"/>
  <c r="L1446" i="1"/>
  <c r="M1445" i="1"/>
  <c r="N1444" i="1"/>
  <c r="O1443" i="1"/>
  <c r="P1442" i="1"/>
  <c r="L1442" i="1"/>
  <c r="M1441" i="1"/>
  <c r="N1440" i="1"/>
  <c r="O1439" i="1"/>
  <c r="P1438" i="1"/>
  <c r="L1438" i="1"/>
  <c r="M1437" i="1"/>
  <c r="O1436" i="1"/>
  <c r="P1435" i="1"/>
  <c r="L1435" i="1"/>
  <c r="M1434" i="1"/>
  <c r="N1433" i="1"/>
  <c r="P1432" i="1"/>
  <c r="L1432" i="1"/>
  <c r="M1431" i="1"/>
  <c r="N1430" i="1"/>
  <c r="O1429" i="1"/>
  <c r="P1428" i="1"/>
  <c r="L1428" i="1"/>
  <c r="M1427" i="1"/>
  <c r="N1426" i="1"/>
  <c r="O1425" i="1"/>
  <c r="P1424" i="1"/>
  <c r="L1424" i="1"/>
  <c r="M1423" i="1"/>
  <c r="N1422" i="1"/>
  <c r="O1421" i="1"/>
  <c r="P1420" i="1"/>
  <c r="L1420" i="1"/>
  <c r="M1419" i="1"/>
  <c r="N1418" i="1"/>
  <c r="O1417" i="1"/>
  <c r="P1416" i="1"/>
  <c r="L1416" i="1"/>
  <c r="M1415" i="1"/>
  <c r="N1414" i="1"/>
  <c r="O1413" i="1"/>
  <c r="P1412" i="1"/>
  <c r="L1412" i="1"/>
  <c r="N1411" i="1"/>
  <c r="O1410" i="1"/>
  <c r="P1409" i="1"/>
  <c r="L1409" i="1"/>
  <c r="M1408" i="1"/>
  <c r="N1407" i="1"/>
  <c r="P1406" i="1"/>
  <c r="L1406" i="1"/>
  <c r="M1405" i="1"/>
  <c r="N1404" i="1"/>
  <c r="O1403" i="1"/>
  <c r="P1402" i="1"/>
  <c r="L1402" i="1"/>
  <c r="M1401" i="1"/>
  <c r="N1400" i="1"/>
  <c r="O1399" i="1"/>
  <c r="P1398" i="1"/>
  <c r="L1398" i="1"/>
  <c r="M1397" i="1"/>
  <c r="N1396" i="1"/>
  <c r="O1395" i="1"/>
  <c r="P1394" i="1"/>
  <c r="L1394" i="1"/>
  <c r="M1393" i="1"/>
  <c r="N1392" i="1"/>
  <c r="O1391" i="1"/>
  <c r="P1390" i="1"/>
  <c r="L1390" i="1"/>
  <c r="M1389" i="1"/>
  <c r="N1388" i="1"/>
  <c r="O1387" i="1"/>
  <c r="P1386" i="1"/>
  <c r="L1386" i="1"/>
  <c r="M1385" i="1"/>
  <c r="N1384" i="1"/>
  <c r="O1383" i="1"/>
  <c r="P1382" i="1"/>
  <c r="L1382" i="1"/>
  <c r="M1381" i="1"/>
  <c r="N1380" i="1"/>
  <c r="O1379" i="1"/>
  <c r="P1378" i="1"/>
  <c r="L1378" i="1"/>
  <c r="M1377" i="1"/>
  <c r="N1376" i="1"/>
  <c r="O1375" i="1"/>
  <c r="P1374" i="1"/>
  <c r="L1374" i="1"/>
  <c r="M1373" i="1"/>
  <c r="N1372" i="1"/>
  <c r="O1371" i="1"/>
  <c r="P1370" i="1"/>
  <c r="L1370" i="1"/>
  <c r="M1369" i="1"/>
  <c r="N1368" i="1"/>
  <c r="O1367" i="1"/>
  <c r="N1366" i="1"/>
  <c r="O1365" i="1"/>
  <c r="P1364" i="1"/>
  <c r="L1364" i="1"/>
  <c r="M1363" i="1"/>
  <c r="N1362" i="1"/>
  <c r="O1361" i="1"/>
  <c r="P1360" i="1"/>
  <c r="L1360" i="1"/>
  <c r="M1359" i="1"/>
  <c r="N1358" i="1"/>
  <c r="O1357" i="1"/>
  <c r="P1356" i="1"/>
  <c r="L1356" i="1"/>
  <c r="M1355" i="1"/>
  <c r="N1354" i="1"/>
  <c r="O1353" i="1"/>
  <c r="P1352" i="1"/>
  <c r="L1352" i="1"/>
  <c r="M1351" i="1"/>
  <c r="N1350" i="1"/>
  <c r="O1349" i="1"/>
  <c r="P1348" i="1"/>
  <c r="L1348" i="1"/>
  <c r="M1347" i="1"/>
  <c r="N1346" i="1"/>
  <c r="O1345" i="1"/>
  <c r="P1344" i="1"/>
  <c r="L1344" i="1"/>
  <c r="O1170" i="1"/>
  <c r="P1169" i="1"/>
  <c r="L1169" i="1"/>
  <c r="M1168" i="1"/>
  <c r="N1167" i="1"/>
  <c r="O1166" i="1"/>
  <c r="P1165" i="1"/>
  <c r="L1165" i="1"/>
  <c r="M1164" i="1"/>
  <c r="N1163" i="1"/>
  <c r="O1162" i="1"/>
  <c r="P1161" i="1"/>
  <c r="L1161" i="1"/>
  <c r="M1160" i="1"/>
  <c r="N1159" i="1"/>
  <c r="O1158" i="1"/>
  <c r="P1157" i="1"/>
  <c r="L1157" i="1"/>
  <c r="M1156" i="1"/>
  <c r="N1155" i="1"/>
  <c r="O1154" i="1"/>
  <c r="P1153" i="1"/>
  <c r="L1153" i="1"/>
  <c r="M1152" i="1"/>
  <c r="N1151" i="1"/>
  <c r="O1150" i="1"/>
  <c r="P1149" i="1"/>
  <c r="L1149" i="1"/>
  <c r="M1148" i="1"/>
  <c r="N1147" i="1"/>
  <c r="O1146" i="1"/>
  <c r="P1145" i="1"/>
  <c r="L1145" i="1"/>
  <c r="M1144" i="1"/>
  <c r="N1143" i="1"/>
  <c r="O1142" i="1"/>
  <c r="P1141" i="1"/>
  <c r="L1141" i="1"/>
  <c r="M1140" i="1"/>
  <c r="N1139" i="1"/>
  <c r="O1138" i="1"/>
  <c r="P1137" i="1"/>
  <c r="L1137" i="1"/>
  <c r="M1136" i="1"/>
  <c r="N1135" i="1"/>
  <c r="O1134" i="1"/>
  <c r="P1133" i="1"/>
  <c r="L1133" i="1"/>
  <c r="M1132" i="1"/>
  <c r="N1131" i="1"/>
  <c r="O1130" i="1"/>
  <c r="P1129" i="1"/>
  <c r="L1129" i="1"/>
  <c r="M1128" i="1"/>
  <c r="N1127" i="1"/>
  <c r="O1126" i="1"/>
  <c r="P1125" i="1"/>
  <c r="L1125" i="1"/>
  <c r="M1124" i="1"/>
  <c r="N1123" i="1"/>
  <c r="O1122" i="1"/>
  <c r="P1121" i="1"/>
  <c r="L1121" i="1"/>
  <c r="M1120" i="1"/>
  <c r="N1119" i="1"/>
  <c r="O1118" i="1"/>
  <c r="P1117" i="1"/>
  <c r="L1117" i="1"/>
  <c r="M1116" i="1"/>
  <c r="N1115" i="1"/>
  <c r="O1114" i="1"/>
  <c r="P1113" i="1"/>
  <c r="L1113" i="1"/>
  <c r="M1112" i="1"/>
  <c r="N1111" i="1"/>
  <c r="O1110" i="1"/>
  <c r="P1109" i="1"/>
  <c r="L1109" i="1"/>
  <c r="M1108" i="1"/>
  <c r="N1107" i="1"/>
  <c r="O1106" i="1"/>
  <c r="P1105" i="1"/>
  <c r="L1105" i="1"/>
  <c r="M1104" i="1"/>
  <c r="N1103" i="1"/>
  <c r="O1102" i="1"/>
  <c r="P1101" i="1"/>
  <c r="L1101" i="1"/>
  <c r="M1100" i="1"/>
  <c r="N1099" i="1"/>
  <c r="O1098" i="1"/>
  <c r="P1097" i="1"/>
  <c r="L1097" i="1"/>
  <c r="M1096" i="1"/>
  <c r="N1095" i="1"/>
  <c r="O1094" i="1"/>
  <c r="P1093" i="1"/>
  <c r="L1093" i="1"/>
  <c r="M1092" i="1"/>
  <c r="N1091" i="1"/>
  <c r="O1090" i="1"/>
  <c r="P1089" i="1"/>
  <c r="L1089" i="1"/>
  <c r="M1088" i="1"/>
  <c r="N1087" i="1"/>
  <c r="O1086" i="1"/>
  <c r="P1085" i="1"/>
  <c r="L1085" i="1"/>
  <c r="M1084" i="1"/>
  <c r="N1083" i="1"/>
  <c r="O1082" i="1"/>
  <c r="P1081" i="1"/>
  <c r="L1081" i="1"/>
  <c r="M1080" i="1"/>
  <c r="N1079" i="1"/>
  <c r="O1078" i="1"/>
  <c r="P1077" i="1"/>
  <c r="L1077" i="1"/>
  <c r="M1076" i="1"/>
  <c r="N1075" i="1"/>
  <c r="O1074" i="1"/>
  <c r="P1073" i="1"/>
  <c r="L1073" i="1"/>
  <c r="M1072" i="1"/>
  <c r="N1071" i="1"/>
  <c r="O1070" i="1"/>
  <c r="P1069" i="1"/>
  <c r="L1069" i="1"/>
  <c r="M1068" i="1"/>
  <c r="N1067" i="1"/>
  <c r="O1066" i="1"/>
  <c r="P1065" i="1"/>
  <c r="L1065" i="1"/>
  <c r="M1064" i="1"/>
  <c r="N1063" i="1"/>
  <c r="O1062" i="1"/>
  <c r="P1061" i="1"/>
  <c r="L1061" i="1"/>
  <c r="M1060" i="1"/>
  <c r="N1059" i="1"/>
  <c r="O1058" i="1"/>
  <c r="P1057" i="1"/>
  <c r="L1057" i="1"/>
  <c r="M1056" i="1"/>
  <c r="N1055" i="1"/>
  <c r="O1054" i="1"/>
  <c r="P1053" i="1"/>
  <c r="L1053" i="1"/>
  <c r="M1052" i="1"/>
  <c r="N1051" i="1"/>
  <c r="O1050" i="1"/>
  <c r="P1049" i="1"/>
  <c r="L1049" i="1"/>
  <c r="M1048" i="1"/>
  <c r="N1047" i="1"/>
  <c r="O1046" i="1"/>
  <c r="P1045" i="1"/>
  <c r="L1045" i="1"/>
  <c r="M1044" i="1"/>
  <c r="N1043" i="1"/>
  <c r="O1042" i="1"/>
  <c r="P1041" i="1"/>
  <c r="L1041" i="1"/>
  <c r="M1040" i="1"/>
  <c r="N1039" i="1"/>
  <c r="O1038" i="1"/>
  <c r="P1037" i="1"/>
  <c r="L1037" i="1"/>
  <c r="M1036" i="1"/>
  <c r="N1035" i="1"/>
  <c r="O1034" i="1"/>
  <c r="P1033" i="1"/>
  <c r="L1033" i="1"/>
  <c r="M1032" i="1"/>
  <c r="N1031" i="1"/>
  <c r="O1030" i="1"/>
  <c r="P1029" i="1"/>
  <c r="L1029" i="1"/>
  <c r="M1028" i="1"/>
  <c r="N1027" i="1"/>
  <c r="O1026" i="1"/>
  <c r="P1025" i="1"/>
  <c r="L1025" i="1"/>
  <c r="M1024" i="1"/>
  <c r="N1023" i="1"/>
  <c r="O1022" i="1"/>
  <c r="P1021" i="1"/>
  <c r="L1021" i="1"/>
  <c r="M1020" i="1"/>
  <c r="N1019" i="1"/>
  <c r="O1018" i="1"/>
  <c r="P1017" i="1"/>
  <c r="L1017" i="1"/>
  <c r="M1016" i="1"/>
  <c r="N1015" i="1"/>
  <c r="O1014" i="1"/>
  <c r="P1013" i="1"/>
  <c r="L1013" i="1"/>
  <c r="M1012" i="1"/>
  <c r="N1011" i="1"/>
  <c r="O1010" i="1"/>
  <c r="P1009" i="1"/>
  <c r="L1009" i="1"/>
  <c r="M1008" i="1"/>
  <c r="N1007" i="1"/>
  <c r="O1006" i="1"/>
  <c r="P1005" i="1"/>
  <c r="L1005" i="1"/>
  <c r="M1004" i="1"/>
  <c r="N1003" i="1"/>
  <c r="O1002" i="1"/>
  <c r="P1001" i="1"/>
  <c r="L1001" i="1"/>
  <c r="M1000" i="1"/>
  <c r="N999" i="1"/>
  <c r="O998" i="1"/>
  <c r="P997" i="1"/>
  <c r="L997" i="1"/>
  <c r="M996" i="1"/>
  <c r="N995" i="1"/>
  <c r="O994" i="1"/>
  <c r="P993" i="1"/>
  <c r="L993" i="1"/>
  <c r="M992" i="1"/>
  <c r="N991" i="1"/>
  <c r="O990" i="1"/>
  <c r="P989" i="1"/>
  <c r="L989" i="1"/>
  <c r="M988" i="1"/>
  <c r="N987" i="1"/>
  <c r="O986" i="1"/>
  <c r="P985" i="1"/>
  <c r="L985" i="1"/>
  <c r="M984" i="1"/>
  <c r="N983" i="1"/>
  <c r="O982" i="1"/>
  <c r="P981" i="1"/>
  <c r="L981" i="1"/>
  <c r="M980" i="1"/>
  <c r="N979" i="1"/>
  <c r="O978" i="1"/>
  <c r="P977" i="1"/>
  <c r="L977" i="1"/>
  <c r="M976" i="1"/>
  <c r="N975" i="1"/>
  <c r="O974" i="1"/>
  <c r="P973" i="1"/>
  <c r="L973" i="1"/>
  <c r="M972" i="1"/>
  <c r="N971" i="1"/>
  <c r="O970" i="1"/>
  <c r="P969" i="1"/>
  <c r="L969" i="1"/>
  <c r="M968" i="1"/>
  <c r="N967" i="1"/>
  <c r="O966" i="1"/>
  <c r="P965" i="1"/>
  <c r="L965" i="1"/>
  <c r="M964" i="1"/>
  <c r="N963" i="1"/>
  <c r="O962" i="1"/>
  <c r="P961" i="1"/>
  <c r="L961" i="1"/>
  <c r="M960" i="1"/>
  <c r="N959" i="1"/>
  <c r="O958" i="1"/>
  <c r="P957" i="1"/>
  <c r="L957" i="1"/>
  <c r="M956" i="1"/>
  <c r="N955" i="1"/>
  <c r="O954" i="1"/>
  <c r="P953" i="1"/>
  <c r="L953" i="1"/>
  <c r="M952" i="1"/>
  <c r="N951" i="1"/>
  <c r="O950" i="1"/>
  <c r="P949" i="1"/>
  <c r="L949" i="1"/>
  <c r="M948" i="1"/>
  <c r="N947" i="1"/>
  <c r="O946" i="1"/>
  <c r="P945" i="1"/>
  <c r="L945" i="1"/>
  <c r="M944" i="1"/>
  <c r="N943" i="1"/>
  <c r="O942" i="1"/>
  <c r="P941" i="1"/>
  <c r="L941" i="1"/>
  <c r="M940" i="1"/>
  <c r="N939" i="1"/>
  <c r="O938" i="1"/>
  <c r="P937" i="1"/>
  <c r="L937" i="1"/>
  <c r="M936" i="1"/>
  <c r="N935" i="1"/>
  <c r="O934" i="1"/>
  <c r="P933" i="1"/>
  <c r="L933" i="1"/>
  <c r="M932" i="1"/>
  <c r="N931" i="1"/>
  <c r="O930" i="1"/>
  <c r="P929" i="1"/>
  <c r="L929" i="1"/>
  <c r="M928" i="1"/>
  <c r="N927" i="1"/>
  <c r="O926" i="1"/>
  <c r="P925" i="1"/>
  <c r="L925" i="1"/>
  <c r="M924" i="1"/>
  <c r="N923" i="1"/>
  <c r="O922" i="1"/>
  <c r="P921" i="1"/>
  <c r="L921" i="1"/>
  <c r="M920" i="1"/>
  <c r="N919" i="1"/>
  <c r="O918" i="1"/>
  <c r="P917" i="1"/>
  <c r="L917" i="1"/>
  <c r="M916" i="1"/>
  <c r="N915" i="1"/>
  <c r="O914" i="1"/>
  <c r="P913" i="1"/>
  <c r="L913" i="1"/>
  <c r="M912" i="1"/>
  <c r="N911" i="1"/>
  <c r="N4" i="1"/>
  <c r="M4" i="1"/>
  <c r="L4" i="1"/>
  <c r="P4" i="1"/>
  <c r="O4" i="1"/>
  <c r="U98" i="5" l="1"/>
  <c r="T81" i="5"/>
  <c r="U24" i="5"/>
  <c r="T7" i="5"/>
  <c r="S48" i="12"/>
  <c r="S9" i="12"/>
  <c r="W98" i="5"/>
  <c r="V81" i="5"/>
  <c r="W24" i="5"/>
  <c r="V7" i="5"/>
  <c r="U48" i="12"/>
  <c r="U9" i="12"/>
  <c r="T98" i="5"/>
  <c r="S81" i="5"/>
  <c r="T24" i="5"/>
  <c r="S7" i="5"/>
  <c r="R48" i="12"/>
  <c r="D57" i="12" s="1"/>
  <c r="R9" i="12"/>
  <c r="D18" i="12" s="1"/>
  <c r="V98" i="5"/>
  <c r="U81" i="5"/>
  <c r="V24" i="5"/>
  <c r="U7" i="5"/>
  <c r="T48" i="12"/>
  <c r="T9" i="12"/>
  <c r="X98" i="5"/>
  <c r="W81" i="5"/>
  <c r="X24" i="5"/>
  <c r="W7" i="5"/>
  <c r="V48" i="12"/>
  <c r="V9" i="12"/>
  <c r="U44" i="12"/>
  <c r="U5" i="12"/>
  <c r="V44" i="12"/>
  <c r="V5" i="12"/>
  <c r="T44" i="12"/>
  <c r="T5" i="12"/>
  <c r="S44" i="12"/>
  <c r="S5" i="12"/>
  <c r="W44" i="12"/>
  <c r="W5" i="12"/>
  <c r="L10" i="7"/>
  <c r="L17" i="7" s="1"/>
  <c r="L24" i="7" s="1"/>
  <c r="L31" i="7" s="1"/>
  <c r="L38" i="7" s="1"/>
  <c r="L45" i="7" s="1"/>
  <c r="L52" i="7" s="1"/>
  <c r="L59" i="7" s="1"/>
  <c r="L66" i="7" s="1"/>
  <c r="L73" i="7" s="1"/>
  <c r="L80" i="7" s="1"/>
  <c r="L87" i="7" s="1"/>
  <c r="L94" i="7" s="1"/>
  <c r="L101" i="7" s="1"/>
  <c r="L108" i="7" s="1"/>
  <c r="L115" i="7" s="1"/>
  <c r="L122" i="7" s="1"/>
  <c r="L129" i="7" s="1"/>
  <c r="L136" i="7" s="1"/>
  <c r="L143" i="7" s="1"/>
  <c r="L150" i="7" s="1"/>
  <c r="L157" i="7" s="1"/>
  <c r="L164" i="7" s="1"/>
  <c r="L171" i="7" s="1"/>
  <c r="L178" i="7" s="1"/>
  <c r="L185" i="7" s="1"/>
  <c r="L192" i="7" s="1"/>
  <c r="L199" i="7" s="1"/>
  <c r="L206" i="7" s="1"/>
  <c r="L213" i="7" s="1"/>
  <c r="L11" i="7"/>
  <c r="L12" i="7"/>
  <c r="L18" i="7" s="1"/>
  <c r="L25" i="7" s="1"/>
  <c r="L32" i="7" s="1"/>
  <c r="L39" i="7" s="1"/>
  <c r="L46" i="7" s="1"/>
  <c r="L53" i="7" s="1"/>
  <c r="L60" i="7" s="1"/>
  <c r="L67" i="7" s="1"/>
  <c r="L74" i="7" s="1"/>
  <c r="L81" i="7" s="1"/>
  <c r="L88" i="7" s="1"/>
  <c r="L95" i="7" s="1"/>
  <c r="L102" i="7" s="1"/>
  <c r="L109" i="7" s="1"/>
  <c r="L116" i="7" s="1"/>
  <c r="L123" i="7" s="1"/>
  <c r="L130" i="7" s="1"/>
  <c r="L137" i="7" s="1"/>
  <c r="L144" i="7" s="1"/>
  <c r="L151" i="7" s="1"/>
  <c r="L158" i="7" s="1"/>
  <c r="L165" i="7" s="1"/>
  <c r="L172" i="7" s="1"/>
  <c r="L179" i="7" s="1"/>
  <c r="L186" i="7" s="1"/>
  <c r="L193" i="7" s="1"/>
  <c r="L200" i="7" s="1"/>
  <c r="L207" i="7" s="1"/>
  <c r="L214" i="7" s="1"/>
  <c r="L13" i="7"/>
  <c r="L20" i="7" s="1"/>
  <c r="L27" i="7" s="1"/>
  <c r="L34" i="7" s="1"/>
  <c r="L41" i="7" s="1"/>
  <c r="L48" i="7" s="1"/>
  <c r="L55" i="7" s="1"/>
  <c r="L62" i="7" s="1"/>
  <c r="L69" i="7" s="1"/>
  <c r="L76" i="7" s="1"/>
  <c r="L83" i="7" s="1"/>
  <c r="L90" i="7" s="1"/>
  <c r="L97" i="7" s="1"/>
  <c r="L104" i="7" s="1"/>
  <c r="L111" i="7" s="1"/>
  <c r="L118" i="7" s="1"/>
  <c r="L125" i="7" s="1"/>
  <c r="L132" i="7" s="1"/>
  <c r="L139" i="7" s="1"/>
  <c r="L146" i="7" s="1"/>
  <c r="L153" i="7" s="1"/>
  <c r="L160" i="7" s="1"/>
  <c r="L167" i="7" s="1"/>
  <c r="L174" i="7" s="1"/>
  <c r="L181" i="7" s="1"/>
  <c r="L188" i="7" s="1"/>
  <c r="L195" i="7" s="1"/>
  <c r="L202" i="7" s="1"/>
  <c r="L209" i="7" s="1"/>
  <c r="L216" i="7" s="1"/>
  <c r="L14" i="7"/>
  <c r="L21" i="7" s="1"/>
  <c r="L28" i="7" s="1"/>
  <c r="L35" i="7" s="1"/>
  <c r="L42" i="7" s="1"/>
  <c r="L49" i="7" s="1"/>
  <c r="L56" i="7" s="1"/>
  <c r="L63" i="7" s="1"/>
  <c r="L70" i="7" s="1"/>
  <c r="L77" i="7" s="1"/>
  <c r="L84" i="7" s="1"/>
  <c r="L91" i="7" s="1"/>
  <c r="L98" i="7" s="1"/>
  <c r="L105" i="7" s="1"/>
  <c r="L112" i="7" s="1"/>
  <c r="L119" i="7" s="1"/>
  <c r="L126" i="7" s="1"/>
  <c r="L133" i="7" s="1"/>
  <c r="L140" i="7" s="1"/>
  <c r="L147" i="7" s="1"/>
  <c r="L154" i="7" s="1"/>
  <c r="L161" i="7" s="1"/>
  <c r="L168" i="7" s="1"/>
  <c r="L175" i="7" s="1"/>
  <c r="L182" i="7" s="1"/>
  <c r="L189" i="7" s="1"/>
  <c r="L196" i="7" s="1"/>
  <c r="L203" i="7" s="1"/>
  <c r="L210" i="7" s="1"/>
  <c r="L217" i="7" s="1"/>
  <c r="L15" i="7"/>
  <c r="L22" i="7" s="1"/>
  <c r="L29" i="7" s="1"/>
  <c r="L36" i="7" s="1"/>
  <c r="L43" i="7" s="1"/>
  <c r="L50" i="7" s="1"/>
  <c r="L57" i="7" s="1"/>
  <c r="L64" i="7" s="1"/>
  <c r="L71" i="7" s="1"/>
  <c r="L78" i="7" s="1"/>
  <c r="L85" i="7" s="1"/>
  <c r="L92" i="7" s="1"/>
  <c r="L99" i="7" s="1"/>
  <c r="L106" i="7" s="1"/>
  <c r="L113" i="7" s="1"/>
  <c r="L120" i="7" s="1"/>
  <c r="L127" i="7" s="1"/>
  <c r="L134" i="7" s="1"/>
  <c r="L141" i="7" s="1"/>
  <c r="L148" i="7" s="1"/>
  <c r="L155" i="7" s="1"/>
  <c r="L162" i="7" s="1"/>
  <c r="L169" i="7" s="1"/>
  <c r="L176" i="7" s="1"/>
  <c r="L183" i="7" s="1"/>
  <c r="L190" i="7" s="1"/>
  <c r="L197" i="7" s="1"/>
  <c r="L204" i="7" s="1"/>
  <c r="L211" i="7" s="1"/>
  <c r="L218" i="7" s="1"/>
  <c r="L16" i="7"/>
  <c r="L23" i="7" s="1"/>
  <c r="L30" i="7" s="1"/>
  <c r="L37" i="7" s="1"/>
  <c r="L44" i="7" s="1"/>
  <c r="L51" i="7" s="1"/>
  <c r="L58" i="7" s="1"/>
  <c r="L65" i="7" s="1"/>
  <c r="L72" i="7" s="1"/>
  <c r="L79" i="7" s="1"/>
  <c r="L86" i="7" s="1"/>
  <c r="L93" i="7" s="1"/>
  <c r="L100" i="7" s="1"/>
  <c r="L107" i="7" s="1"/>
  <c r="L114" i="7" s="1"/>
  <c r="L121" i="7" s="1"/>
  <c r="L128" i="7" s="1"/>
  <c r="L135" i="7" s="1"/>
  <c r="L142" i="7" s="1"/>
  <c r="L149" i="7" s="1"/>
  <c r="L156" i="7" s="1"/>
  <c r="L163" i="7" s="1"/>
  <c r="L170" i="7" s="1"/>
  <c r="L177" i="7" s="1"/>
  <c r="L184" i="7" s="1"/>
  <c r="L191" i="7" s="1"/>
  <c r="L198" i="7" s="1"/>
  <c r="L205" i="7" s="1"/>
  <c r="L212" i="7" s="1"/>
  <c r="L219" i="7" s="1"/>
  <c r="L19" i="7" l="1"/>
  <c r="L26" i="7" s="1"/>
  <c r="L33" i="7" s="1"/>
  <c r="L40" i="7" s="1"/>
  <c r="L47" i="7" s="1"/>
  <c r="L54" i="7" s="1"/>
  <c r="L61" i="7" s="1"/>
  <c r="L68" i="7" s="1"/>
  <c r="L75" i="7" s="1"/>
  <c r="L82" i="7" s="1"/>
  <c r="L89" i="7" s="1"/>
  <c r="L96" i="7" s="1"/>
  <c r="L103" i="7" s="1"/>
  <c r="L110" i="7" s="1"/>
  <c r="L117" i="7" s="1"/>
  <c r="L124" i="7" s="1"/>
  <c r="L131" i="7" s="1"/>
  <c r="L138" i="7" s="1"/>
  <c r="L145" i="7" s="1"/>
  <c r="L152" i="7" s="1"/>
  <c r="L159" i="7" s="1"/>
  <c r="L166" i="7" s="1"/>
  <c r="L173" i="7" s="1"/>
  <c r="L180" i="7" s="1"/>
  <c r="L187" i="7" s="1"/>
  <c r="L194" i="7" s="1"/>
  <c r="L201" i="7" s="1"/>
  <c r="L208" i="7" s="1"/>
  <c r="L215" i="7" s="1"/>
  <c r="U38" i="5"/>
  <c r="U39" i="5"/>
  <c r="U40" i="5"/>
  <c r="U41" i="5"/>
  <c r="U42" i="5"/>
  <c r="U43" i="5"/>
  <c r="U44" i="5"/>
  <c r="F38" i="5" l="1"/>
  <c r="F44" i="5"/>
  <c r="F43" i="5"/>
  <c r="F42" i="5"/>
  <c r="F41" i="5"/>
  <c r="F40" i="5"/>
  <c r="F39" i="5"/>
  <c r="S1070" i="9" l="1"/>
  <c r="S1069" i="9"/>
  <c r="S1068" i="9"/>
  <c r="S1067" i="9"/>
  <c r="S1066" i="9"/>
  <c r="S1065" i="9"/>
  <c r="S1064" i="9"/>
  <c r="S1063" i="9"/>
  <c r="S1062" i="9"/>
  <c r="S1061" i="9"/>
  <c r="S1060" i="9"/>
  <c r="S1059" i="9"/>
  <c r="S1058" i="9"/>
  <c r="S1057" i="9"/>
  <c r="S1056" i="9"/>
  <c r="S1055" i="9"/>
  <c r="S1054" i="9"/>
  <c r="S1053" i="9"/>
  <c r="S1052" i="9"/>
  <c r="S1051" i="9"/>
  <c r="S1050" i="9"/>
  <c r="S1049" i="9"/>
  <c r="S1048" i="9"/>
  <c r="S1047" i="9"/>
  <c r="S1046" i="9"/>
  <c r="S1045" i="9"/>
  <c r="S1044" i="9"/>
  <c r="S1043" i="9"/>
  <c r="S1042" i="9"/>
  <c r="S1041" i="9"/>
  <c r="S1040" i="9"/>
  <c r="S1039" i="9"/>
  <c r="S1038" i="9"/>
  <c r="S1037" i="9"/>
  <c r="S1036" i="9"/>
  <c r="S1035" i="9"/>
  <c r="S1034" i="9"/>
  <c r="S1033" i="9"/>
  <c r="S1032" i="9"/>
  <c r="S1031" i="9"/>
  <c r="S1030" i="9"/>
  <c r="S1029" i="9"/>
  <c r="S1028" i="9"/>
  <c r="S1027" i="9"/>
  <c r="S1026" i="9"/>
  <c r="S1025" i="9"/>
  <c r="S1024" i="9"/>
  <c r="S1023" i="9"/>
  <c r="S1022" i="9"/>
  <c r="S1021" i="9"/>
  <c r="S1020" i="9"/>
  <c r="S1019" i="9"/>
  <c r="S1018" i="9"/>
  <c r="S1017" i="9"/>
  <c r="S1016" i="9"/>
  <c r="S1015" i="9"/>
  <c r="S1014" i="9"/>
  <c r="S1013" i="9"/>
  <c r="S1012" i="9"/>
  <c r="S1011" i="9"/>
  <c r="S1010" i="9"/>
  <c r="S1009" i="9"/>
  <c r="S1008" i="9"/>
  <c r="S1007" i="9"/>
  <c r="S1006" i="9"/>
  <c r="S1005" i="9"/>
  <c r="S1004" i="9"/>
  <c r="S1003" i="9"/>
  <c r="AC88" i="7" l="1"/>
  <c r="AC172" i="7" s="1"/>
  <c r="AC256" i="7" s="1"/>
  <c r="AC340" i="7" s="1"/>
  <c r="AC424" i="7" s="1"/>
  <c r="AC508" i="7" s="1"/>
  <c r="AC592" i="7" s="1"/>
  <c r="AC676" i="7" s="1"/>
  <c r="AC760" i="7" s="1"/>
  <c r="AC844" i="7" s="1"/>
  <c r="AC928" i="7" s="1"/>
  <c r="AC1012" i="7" s="1"/>
  <c r="AC1096" i="7" s="1"/>
  <c r="AC1180" i="7" s="1"/>
  <c r="AC1264" i="7" s="1"/>
  <c r="AC1348" i="7" s="1"/>
  <c r="AC1432" i="7" s="1"/>
  <c r="AC1516" i="7" s="1"/>
  <c r="AC1600" i="7" s="1"/>
  <c r="AC1684" i="7" s="1"/>
  <c r="AC1768" i="7" s="1"/>
  <c r="AC1852" i="7" s="1"/>
  <c r="AC1936" i="7" s="1"/>
  <c r="AC2020" i="7" s="1"/>
  <c r="AC2104" i="7" s="1"/>
  <c r="AC2188" i="7" s="1"/>
  <c r="AC2272" i="7" s="1"/>
  <c r="AC2356" i="7" s="1"/>
  <c r="AC2440" i="7" s="1"/>
  <c r="AC2524" i="7" s="1"/>
  <c r="AC89" i="7"/>
  <c r="AC173" i="7" s="1"/>
  <c r="AC257" i="7" s="1"/>
  <c r="AC341" i="7" s="1"/>
  <c r="AC425" i="7" s="1"/>
  <c r="AC509" i="7" s="1"/>
  <c r="AC593" i="7" s="1"/>
  <c r="AC677" i="7" s="1"/>
  <c r="AC761" i="7" s="1"/>
  <c r="AC845" i="7" s="1"/>
  <c r="AC929" i="7" s="1"/>
  <c r="AC1013" i="7" s="1"/>
  <c r="AC1097" i="7" s="1"/>
  <c r="AC1181" i="7" s="1"/>
  <c r="AC1265" i="7" s="1"/>
  <c r="AC1349" i="7" s="1"/>
  <c r="AC1433" i="7" s="1"/>
  <c r="AC1517" i="7" s="1"/>
  <c r="AC1601" i="7" s="1"/>
  <c r="AC1685" i="7" s="1"/>
  <c r="AC1769" i="7" s="1"/>
  <c r="AC1853" i="7" s="1"/>
  <c r="AC1937" i="7" s="1"/>
  <c r="AC2021" i="7" s="1"/>
  <c r="AC2105" i="7" s="1"/>
  <c r="AC2189" i="7" s="1"/>
  <c r="AC2273" i="7" s="1"/>
  <c r="AC2357" i="7" s="1"/>
  <c r="AC2441" i="7" s="1"/>
  <c r="AC2525" i="7" s="1"/>
  <c r="AC90" i="7"/>
  <c r="AC174" i="7" s="1"/>
  <c r="AC258" i="7" s="1"/>
  <c r="AC342" i="7" s="1"/>
  <c r="AC426" i="7" s="1"/>
  <c r="AC510" i="7" s="1"/>
  <c r="AC594" i="7" s="1"/>
  <c r="AC678" i="7" s="1"/>
  <c r="AC762" i="7" s="1"/>
  <c r="AC846" i="7" s="1"/>
  <c r="AC930" i="7" s="1"/>
  <c r="AC1014" i="7" s="1"/>
  <c r="AC1098" i="7" s="1"/>
  <c r="AC1182" i="7" s="1"/>
  <c r="AC1266" i="7" s="1"/>
  <c r="AC1350" i="7" s="1"/>
  <c r="AC1434" i="7" s="1"/>
  <c r="AC1518" i="7" s="1"/>
  <c r="AC1602" i="7" s="1"/>
  <c r="AC1686" i="7" s="1"/>
  <c r="AC1770" i="7" s="1"/>
  <c r="AC1854" i="7" s="1"/>
  <c r="AC1938" i="7" s="1"/>
  <c r="AC2022" i="7" s="1"/>
  <c r="AC2106" i="7" s="1"/>
  <c r="AC2190" i="7" s="1"/>
  <c r="AC2274" i="7" s="1"/>
  <c r="AC2358" i="7" s="1"/>
  <c r="AC2442" i="7" s="1"/>
  <c r="AC2526" i="7" s="1"/>
  <c r="AC91" i="7"/>
  <c r="AC175" i="7" s="1"/>
  <c r="AC259" i="7" s="1"/>
  <c r="AC343" i="7" s="1"/>
  <c r="AC427" i="7" s="1"/>
  <c r="AC511" i="7" s="1"/>
  <c r="AC595" i="7" s="1"/>
  <c r="AC679" i="7" s="1"/>
  <c r="AC763" i="7" s="1"/>
  <c r="AC847" i="7" s="1"/>
  <c r="AC931" i="7" s="1"/>
  <c r="AC1015" i="7" s="1"/>
  <c r="AC1099" i="7" s="1"/>
  <c r="AC1183" i="7" s="1"/>
  <c r="AC1267" i="7" s="1"/>
  <c r="AC1351" i="7" s="1"/>
  <c r="AC1435" i="7" s="1"/>
  <c r="AC1519" i="7" s="1"/>
  <c r="AC1603" i="7" s="1"/>
  <c r="AC1687" i="7" s="1"/>
  <c r="AC1771" i="7" s="1"/>
  <c r="AC1855" i="7" s="1"/>
  <c r="AC1939" i="7" s="1"/>
  <c r="AC2023" i="7" s="1"/>
  <c r="AC2107" i="7" s="1"/>
  <c r="AC2191" i="7" s="1"/>
  <c r="AC2275" i="7" s="1"/>
  <c r="AC2359" i="7" s="1"/>
  <c r="AC2443" i="7" s="1"/>
  <c r="AC2527" i="7" s="1"/>
  <c r="AC92" i="7"/>
  <c r="AC176" i="7" s="1"/>
  <c r="AC260" i="7" s="1"/>
  <c r="AC344" i="7" s="1"/>
  <c r="AC428" i="7" s="1"/>
  <c r="AC512" i="7" s="1"/>
  <c r="AC596" i="7" s="1"/>
  <c r="AC680" i="7" s="1"/>
  <c r="AC764" i="7" s="1"/>
  <c r="AC848" i="7" s="1"/>
  <c r="AC932" i="7" s="1"/>
  <c r="AC1016" i="7" s="1"/>
  <c r="AC1100" i="7" s="1"/>
  <c r="AC1184" i="7" s="1"/>
  <c r="AC1268" i="7" s="1"/>
  <c r="AC1352" i="7" s="1"/>
  <c r="AC1436" i="7" s="1"/>
  <c r="AC1520" i="7" s="1"/>
  <c r="AC1604" i="7" s="1"/>
  <c r="AC1688" i="7" s="1"/>
  <c r="AC1772" i="7" s="1"/>
  <c r="AC1856" i="7" s="1"/>
  <c r="AC1940" i="7" s="1"/>
  <c r="AC2024" i="7" s="1"/>
  <c r="AC2108" i="7" s="1"/>
  <c r="AC2192" i="7" s="1"/>
  <c r="AC2276" i="7" s="1"/>
  <c r="AC2360" i="7" s="1"/>
  <c r="AC2444" i="7" s="1"/>
  <c r="AC2528" i="7" s="1"/>
  <c r="AC93" i="7"/>
  <c r="AC177" i="7" s="1"/>
  <c r="AC261" i="7" s="1"/>
  <c r="AC345" i="7" s="1"/>
  <c r="AC429" i="7" s="1"/>
  <c r="AC513" i="7" s="1"/>
  <c r="AC597" i="7" s="1"/>
  <c r="AC681" i="7" s="1"/>
  <c r="AC765" i="7" s="1"/>
  <c r="AC849" i="7" s="1"/>
  <c r="AC933" i="7" s="1"/>
  <c r="AC1017" i="7" s="1"/>
  <c r="AC1101" i="7" s="1"/>
  <c r="AC1185" i="7" s="1"/>
  <c r="AC1269" i="7" s="1"/>
  <c r="AC1353" i="7" s="1"/>
  <c r="AC1437" i="7" s="1"/>
  <c r="AC1521" i="7" s="1"/>
  <c r="AC1605" i="7" s="1"/>
  <c r="AC1689" i="7" s="1"/>
  <c r="AC1773" i="7" s="1"/>
  <c r="AC1857" i="7" s="1"/>
  <c r="AC1941" i="7" s="1"/>
  <c r="AC2025" i="7" s="1"/>
  <c r="AC2109" i="7" s="1"/>
  <c r="AC2193" i="7" s="1"/>
  <c r="AC2277" i="7" s="1"/>
  <c r="AC2361" i="7" s="1"/>
  <c r="AC2445" i="7" s="1"/>
  <c r="AC2529" i="7" s="1"/>
  <c r="AC94" i="7"/>
  <c r="AC178" i="7" s="1"/>
  <c r="AC262" i="7" s="1"/>
  <c r="AC346" i="7" s="1"/>
  <c r="AC430" i="7" s="1"/>
  <c r="AC514" i="7" s="1"/>
  <c r="AC598" i="7" s="1"/>
  <c r="AC682" i="7" s="1"/>
  <c r="AC766" i="7" s="1"/>
  <c r="AC850" i="7" s="1"/>
  <c r="AC934" i="7" s="1"/>
  <c r="AC1018" i="7" s="1"/>
  <c r="AC1102" i="7" s="1"/>
  <c r="AC1186" i="7" s="1"/>
  <c r="AC1270" i="7" s="1"/>
  <c r="AC1354" i="7" s="1"/>
  <c r="AC1438" i="7" s="1"/>
  <c r="AC1522" i="7" s="1"/>
  <c r="AC1606" i="7" s="1"/>
  <c r="AC1690" i="7" s="1"/>
  <c r="AC1774" i="7" s="1"/>
  <c r="AC1858" i="7" s="1"/>
  <c r="AC1942" i="7" s="1"/>
  <c r="AC2026" i="7" s="1"/>
  <c r="AC2110" i="7" s="1"/>
  <c r="AC2194" i="7" s="1"/>
  <c r="AC2278" i="7" s="1"/>
  <c r="AC2362" i="7" s="1"/>
  <c r="AC2446" i="7" s="1"/>
  <c r="AC2530" i="7" s="1"/>
  <c r="AC95" i="7"/>
  <c r="AC179" i="7" s="1"/>
  <c r="AC263" i="7" s="1"/>
  <c r="AC347" i="7" s="1"/>
  <c r="AC431" i="7" s="1"/>
  <c r="AC515" i="7" s="1"/>
  <c r="AC599" i="7" s="1"/>
  <c r="AC683" i="7" s="1"/>
  <c r="AC767" i="7" s="1"/>
  <c r="AC851" i="7" s="1"/>
  <c r="AC935" i="7" s="1"/>
  <c r="AC1019" i="7" s="1"/>
  <c r="AC1103" i="7" s="1"/>
  <c r="AC1187" i="7" s="1"/>
  <c r="AC1271" i="7" s="1"/>
  <c r="AC1355" i="7" s="1"/>
  <c r="AC1439" i="7" s="1"/>
  <c r="AC1523" i="7" s="1"/>
  <c r="AC1607" i="7" s="1"/>
  <c r="AC1691" i="7" s="1"/>
  <c r="AC1775" i="7" s="1"/>
  <c r="AC1859" i="7" s="1"/>
  <c r="AC1943" i="7" s="1"/>
  <c r="AC2027" i="7" s="1"/>
  <c r="AC2111" i="7" s="1"/>
  <c r="AC2195" i="7" s="1"/>
  <c r="AC2279" i="7" s="1"/>
  <c r="AC2363" i="7" s="1"/>
  <c r="AC2447" i="7" s="1"/>
  <c r="AC2531" i="7" s="1"/>
  <c r="AC96" i="7"/>
  <c r="AC180" i="7" s="1"/>
  <c r="AC264" i="7" s="1"/>
  <c r="AC348" i="7" s="1"/>
  <c r="AC432" i="7" s="1"/>
  <c r="AC516" i="7" s="1"/>
  <c r="AC600" i="7" s="1"/>
  <c r="AC684" i="7" s="1"/>
  <c r="AC768" i="7" s="1"/>
  <c r="AC852" i="7" s="1"/>
  <c r="AC936" i="7" s="1"/>
  <c r="AC1020" i="7" s="1"/>
  <c r="AC1104" i="7" s="1"/>
  <c r="AC1188" i="7" s="1"/>
  <c r="AC1272" i="7" s="1"/>
  <c r="AC1356" i="7" s="1"/>
  <c r="AC1440" i="7" s="1"/>
  <c r="AC1524" i="7" s="1"/>
  <c r="AC1608" i="7" s="1"/>
  <c r="AC1692" i="7" s="1"/>
  <c r="AC1776" i="7" s="1"/>
  <c r="AC1860" i="7" s="1"/>
  <c r="AC1944" i="7" s="1"/>
  <c r="AC2028" i="7" s="1"/>
  <c r="AC2112" i="7" s="1"/>
  <c r="AC2196" i="7" s="1"/>
  <c r="AC2280" i="7" s="1"/>
  <c r="AC2364" i="7" s="1"/>
  <c r="AC2448" i="7" s="1"/>
  <c r="AC2532" i="7" s="1"/>
  <c r="AC97" i="7"/>
  <c r="AC181" i="7" s="1"/>
  <c r="AC265" i="7" s="1"/>
  <c r="AC349" i="7" s="1"/>
  <c r="AC433" i="7" s="1"/>
  <c r="AC517" i="7" s="1"/>
  <c r="AC601" i="7" s="1"/>
  <c r="AC685" i="7" s="1"/>
  <c r="AC769" i="7" s="1"/>
  <c r="AC853" i="7" s="1"/>
  <c r="AC937" i="7" s="1"/>
  <c r="AC1021" i="7" s="1"/>
  <c r="AC1105" i="7" s="1"/>
  <c r="AC1189" i="7" s="1"/>
  <c r="AC1273" i="7" s="1"/>
  <c r="AC1357" i="7" s="1"/>
  <c r="AC1441" i="7" s="1"/>
  <c r="AC1525" i="7" s="1"/>
  <c r="AC1609" i="7" s="1"/>
  <c r="AC1693" i="7" s="1"/>
  <c r="AC1777" i="7" s="1"/>
  <c r="AC1861" i="7" s="1"/>
  <c r="AC1945" i="7" s="1"/>
  <c r="AC2029" i="7" s="1"/>
  <c r="AC2113" i="7" s="1"/>
  <c r="AC2197" i="7" s="1"/>
  <c r="AC2281" i="7" s="1"/>
  <c r="AC2365" i="7" s="1"/>
  <c r="AC2449" i="7" s="1"/>
  <c r="AC2533" i="7" s="1"/>
  <c r="AC98" i="7"/>
  <c r="AC182" i="7" s="1"/>
  <c r="AC266" i="7" s="1"/>
  <c r="AC350" i="7" s="1"/>
  <c r="AC434" i="7" s="1"/>
  <c r="AC518" i="7" s="1"/>
  <c r="AC602" i="7" s="1"/>
  <c r="AC686" i="7" s="1"/>
  <c r="AC770" i="7" s="1"/>
  <c r="AC854" i="7" s="1"/>
  <c r="AC938" i="7" s="1"/>
  <c r="AC1022" i="7" s="1"/>
  <c r="AC1106" i="7" s="1"/>
  <c r="AC1190" i="7" s="1"/>
  <c r="AC1274" i="7" s="1"/>
  <c r="AC1358" i="7" s="1"/>
  <c r="AC1442" i="7" s="1"/>
  <c r="AC1526" i="7" s="1"/>
  <c r="AC1610" i="7" s="1"/>
  <c r="AC1694" i="7" s="1"/>
  <c r="AC1778" i="7" s="1"/>
  <c r="AC1862" i="7" s="1"/>
  <c r="AC1946" i="7" s="1"/>
  <c r="AC2030" i="7" s="1"/>
  <c r="AC2114" i="7" s="1"/>
  <c r="AC2198" i="7" s="1"/>
  <c r="AC2282" i="7" s="1"/>
  <c r="AC2366" i="7" s="1"/>
  <c r="AC2450" i="7" s="1"/>
  <c r="AC2534" i="7" s="1"/>
  <c r="AC99" i="7"/>
  <c r="AC183" i="7" s="1"/>
  <c r="AC267" i="7" s="1"/>
  <c r="AC351" i="7" s="1"/>
  <c r="AC435" i="7" s="1"/>
  <c r="AC519" i="7" s="1"/>
  <c r="AC603" i="7" s="1"/>
  <c r="AC687" i="7" s="1"/>
  <c r="AC771" i="7" s="1"/>
  <c r="AC855" i="7" s="1"/>
  <c r="AC939" i="7" s="1"/>
  <c r="AC1023" i="7" s="1"/>
  <c r="AC1107" i="7" s="1"/>
  <c r="AC1191" i="7" s="1"/>
  <c r="AC1275" i="7" s="1"/>
  <c r="AC1359" i="7" s="1"/>
  <c r="AC1443" i="7" s="1"/>
  <c r="AC1527" i="7" s="1"/>
  <c r="AC1611" i="7" s="1"/>
  <c r="AC1695" i="7" s="1"/>
  <c r="AC1779" i="7" s="1"/>
  <c r="AC1863" i="7" s="1"/>
  <c r="AC1947" i="7" s="1"/>
  <c r="AC2031" i="7" s="1"/>
  <c r="AC2115" i="7" s="1"/>
  <c r="AC2199" i="7" s="1"/>
  <c r="AC2283" i="7" s="1"/>
  <c r="AC2367" i="7" s="1"/>
  <c r="AC2451" i="7" s="1"/>
  <c r="AC2535" i="7" s="1"/>
  <c r="AC100" i="7"/>
  <c r="AC184" i="7" s="1"/>
  <c r="AC268" i="7" s="1"/>
  <c r="AC352" i="7" s="1"/>
  <c r="AC436" i="7" s="1"/>
  <c r="AC520" i="7" s="1"/>
  <c r="AC604" i="7" s="1"/>
  <c r="AC688" i="7" s="1"/>
  <c r="AC772" i="7" s="1"/>
  <c r="AC856" i="7" s="1"/>
  <c r="AC940" i="7" s="1"/>
  <c r="AC1024" i="7" s="1"/>
  <c r="AC1108" i="7" s="1"/>
  <c r="AC1192" i="7" s="1"/>
  <c r="AC1276" i="7" s="1"/>
  <c r="AC1360" i="7" s="1"/>
  <c r="AC1444" i="7" s="1"/>
  <c r="AC1528" i="7" s="1"/>
  <c r="AC1612" i="7" s="1"/>
  <c r="AC1696" i="7" s="1"/>
  <c r="AC1780" i="7" s="1"/>
  <c r="AC1864" i="7" s="1"/>
  <c r="AC1948" i="7" s="1"/>
  <c r="AC2032" i="7" s="1"/>
  <c r="AC2116" i="7" s="1"/>
  <c r="AC2200" i="7" s="1"/>
  <c r="AC2284" i="7" s="1"/>
  <c r="AC2368" i="7" s="1"/>
  <c r="AC2452" i="7" s="1"/>
  <c r="AC2536" i="7" s="1"/>
  <c r="AC101" i="7"/>
  <c r="AC185" i="7" s="1"/>
  <c r="AC269" i="7" s="1"/>
  <c r="AC353" i="7" s="1"/>
  <c r="AC437" i="7" s="1"/>
  <c r="AC521" i="7" s="1"/>
  <c r="AC605" i="7" s="1"/>
  <c r="AC689" i="7" s="1"/>
  <c r="AC773" i="7" s="1"/>
  <c r="AC857" i="7" s="1"/>
  <c r="AC941" i="7" s="1"/>
  <c r="AC1025" i="7" s="1"/>
  <c r="AC1109" i="7" s="1"/>
  <c r="AC1193" i="7" s="1"/>
  <c r="AC1277" i="7" s="1"/>
  <c r="AC1361" i="7" s="1"/>
  <c r="AC1445" i="7" s="1"/>
  <c r="AC1529" i="7" s="1"/>
  <c r="AC1613" i="7" s="1"/>
  <c r="AC1697" i="7" s="1"/>
  <c r="AC1781" i="7" s="1"/>
  <c r="AC1865" i="7" s="1"/>
  <c r="AC1949" i="7" s="1"/>
  <c r="AC2033" i="7" s="1"/>
  <c r="AC2117" i="7" s="1"/>
  <c r="AC2201" i="7" s="1"/>
  <c r="AC2285" i="7" s="1"/>
  <c r="AC2369" i="7" s="1"/>
  <c r="AC2453" i="7" s="1"/>
  <c r="AC2537" i="7" s="1"/>
  <c r="AC102" i="7"/>
  <c r="AC186" i="7" s="1"/>
  <c r="AC270" i="7" s="1"/>
  <c r="AC354" i="7" s="1"/>
  <c r="AC438" i="7" s="1"/>
  <c r="AC522" i="7" s="1"/>
  <c r="AC606" i="7" s="1"/>
  <c r="AC690" i="7" s="1"/>
  <c r="AC774" i="7" s="1"/>
  <c r="AC858" i="7" s="1"/>
  <c r="AC942" i="7" s="1"/>
  <c r="AC1026" i="7" s="1"/>
  <c r="AC1110" i="7" s="1"/>
  <c r="AC1194" i="7" s="1"/>
  <c r="AC1278" i="7" s="1"/>
  <c r="AC1362" i="7" s="1"/>
  <c r="AC1446" i="7" s="1"/>
  <c r="AC1530" i="7" s="1"/>
  <c r="AC1614" i="7" s="1"/>
  <c r="AC1698" i="7" s="1"/>
  <c r="AC1782" i="7" s="1"/>
  <c r="AC1866" i="7" s="1"/>
  <c r="AC1950" i="7" s="1"/>
  <c r="AC2034" i="7" s="1"/>
  <c r="AC2118" i="7" s="1"/>
  <c r="AC2202" i="7" s="1"/>
  <c r="AC2286" i="7" s="1"/>
  <c r="AC2370" i="7" s="1"/>
  <c r="AC2454" i="7" s="1"/>
  <c r="AC2538" i="7" s="1"/>
  <c r="AC103" i="7"/>
  <c r="AC187" i="7" s="1"/>
  <c r="AC271" i="7" s="1"/>
  <c r="AC355" i="7" s="1"/>
  <c r="AC439" i="7" s="1"/>
  <c r="AC523" i="7" s="1"/>
  <c r="AC607" i="7" s="1"/>
  <c r="AC691" i="7" s="1"/>
  <c r="AC775" i="7" s="1"/>
  <c r="AC859" i="7" s="1"/>
  <c r="AC943" i="7" s="1"/>
  <c r="AC1027" i="7" s="1"/>
  <c r="AC1111" i="7" s="1"/>
  <c r="AC1195" i="7" s="1"/>
  <c r="AC1279" i="7" s="1"/>
  <c r="AC1363" i="7" s="1"/>
  <c r="AC1447" i="7" s="1"/>
  <c r="AC1531" i="7" s="1"/>
  <c r="AC1615" i="7" s="1"/>
  <c r="AC1699" i="7" s="1"/>
  <c r="AC1783" i="7" s="1"/>
  <c r="AC1867" i="7" s="1"/>
  <c r="AC1951" i="7" s="1"/>
  <c r="AC2035" i="7" s="1"/>
  <c r="AC2119" i="7" s="1"/>
  <c r="AC2203" i="7" s="1"/>
  <c r="AC2287" i="7" s="1"/>
  <c r="AC2371" i="7" s="1"/>
  <c r="AC2455" i="7" s="1"/>
  <c r="AC2539" i="7" s="1"/>
  <c r="AC104" i="7"/>
  <c r="AC188" i="7" s="1"/>
  <c r="AC272" i="7" s="1"/>
  <c r="AC356" i="7" s="1"/>
  <c r="AC440" i="7" s="1"/>
  <c r="AC524" i="7" s="1"/>
  <c r="AC608" i="7" s="1"/>
  <c r="AC692" i="7" s="1"/>
  <c r="AC776" i="7" s="1"/>
  <c r="AC860" i="7" s="1"/>
  <c r="AC944" i="7" s="1"/>
  <c r="AC1028" i="7" s="1"/>
  <c r="AC1112" i="7" s="1"/>
  <c r="AC1196" i="7" s="1"/>
  <c r="AC1280" i="7" s="1"/>
  <c r="AC1364" i="7" s="1"/>
  <c r="AC1448" i="7" s="1"/>
  <c r="AC1532" i="7" s="1"/>
  <c r="AC1616" i="7" s="1"/>
  <c r="AC1700" i="7" s="1"/>
  <c r="AC1784" i="7" s="1"/>
  <c r="AC1868" i="7" s="1"/>
  <c r="AC1952" i="7" s="1"/>
  <c r="AC2036" i="7" s="1"/>
  <c r="AC2120" i="7" s="1"/>
  <c r="AC2204" i="7" s="1"/>
  <c r="AC2288" i="7" s="1"/>
  <c r="AC2372" i="7" s="1"/>
  <c r="AC2456" i="7" s="1"/>
  <c r="AC2540" i="7" s="1"/>
  <c r="AC105" i="7"/>
  <c r="AC189" i="7" s="1"/>
  <c r="AC273" i="7" s="1"/>
  <c r="AC357" i="7" s="1"/>
  <c r="AC441" i="7" s="1"/>
  <c r="AC525" i="7" s="1"/>
  <c r="AC609" i="7" s="1"/>
  <c r="AC693" i="7" s="1"/>
  <c r="AC777" i="7" s="1"/>
  <c r="AC861" i="7" s="1"/>
  <c r="AC945" i="7" s="1"/>
  <c r="AC1029" i="7" s="1"/>
  <c r="AC1113" i="7" s="1"/>
  <c r="AC1197" i="7" s="1"/>
  <c r="AC1281" i="7" s="1"/>
  <c r="AC1365" i="7" s="1"/>
  <c r="AC1449" i="7" s="1"/>
  <c r="AC1533" i="7" s="1"/>
  <c r="AC1617" i="7" s="1"/>
  <c r="AC1701" i="7" s="1"/>
  <c r="AC1785" i="7" s="1"/>
  <c r="AC1869" i="7" s="1"/>
  <c r="AC1953" i="7" s="1"/>
  <c r="AC2037" i="7" s="1"/>
  <c r="AC2121" i="7" s="1"/>
  <c r="AC2205" i="7" s="1"/>
  <c r="AC2289" i="7" s="1"/>
  <c r="AC2373" i="7" s="1"/>
  <c r="AC2457" i="7" s="1"/>
  <c r="AC2541" i="7" s="1"/>
  <c r="AC106" i="7"/>
  <c r="AC190" i="7" s="1"/>
  <c r="AC274" i="7" s="1"/>
  <c r="AC358" i="7" s="1"/>
  <c r="AC442" i="7" s="1"/>
  <c r="AC526" i="7" s="1"/>
  <c r="AC610" i="7" s="1"/>
  <c r="AC694" i="7" s="1"/>
  <c r="AC778" i="7" s="1"/>
  <c r="AC862" i="7" s="1"/>
  <c r="AC946" i="7" s="1"/>
  <c r="AC1030" i="7" s="1"/>
  <c r="AC1114" i="7" s="1"/>
  <c r="AC1198" i="7" s="1"/>
  <c r="AC1282" i="7" s="1"/>
  <c r="AC1366" i="7" s="1"/>
  <c r="AC1450" i="7" s="1"/>
  <c r="AC1534" i="7" s="1"/>
  <c r="AC1618" i="7" s="1"/>
  <c r="AC1702" i="7" s="1"/>
  <c r="AC1786" i="7" s="1"/>
  <c r="AC1870" i="7" s="1"/>
  <c r="AC1954" i="7" s="1"/>
  <c r="AC2038" i="7" s="1"/>
  <c r="AC2122" i="7" s="1"/>
  <c r="AC2206" i="7" s="1"/>
  <c r="AC2290" i="7" s="1"/>
  <c r="AC2374" i="7" s="1"/>
  <c r="AC2458" i="7" s="1"/>
  <c r="AC2542" i="7" s="1"/>
  <c r="AC107" i="7"/>
  <c r="AC191" i="7" s="1"/>
  <c r="AC275" i="7" s="1"/>
  <c r="AC359" i="7" s="1"/>
  <c r="AC443" i="7" s="1"/>
  <c r="AC527" i="7" s="1"/>
  <c r="AC611" i="7" s="1"/>
  <c r="AC695" i="7" s="1"/>
  <c r="AC779" i="7" s="1"/>
  <c r="AC863" i="7" s="1"/>
  <c r="AC947" i="7" s="1"/>
  <c r="AC1031" i="7" s="1"/>
  <c r="AC1115" i="7" s="1"/>
  <c r="AC1199" i="7" s="1"/>
  <c r="AC1283" i="7" s="1"/>
  <c r="AC1367" i="7" s="1"/>
  <c r="AC1451" i="7" s="1"/>
  <c r="AC1535" i="7" s="1"/>
  <c r="AC1619" i="7" s="1"/>
  <c r="AC1703" i="7" s="1"/>
  <c r="AC1787" i="7" s="1"/>
  <c r="AC1871" i="7" s="1"/>
  <c r="AC1955" i="7" s="1"/>
  <c r="AC2039" i="7" s="1"/>
  <c r="AC2123" i="7" s="1"/>
  <c r="AC2207" i="7" s="1"/>
  <c r="AC2291" i="7" s="1"/>
  <c r="AC2375" i="7" s="1"/>
  <c r="AC2459" i="7" s="1"/>
  <c r="AC2543" i="7" s="1"/>
  <c r="AC108" i="7"/>
  <c r="AC192" i="7" s="1"/>
  <c r="AC276" i="7" s="1"/>
  <c r="AC360" i="7" s="1"/>
  <c r="AC444" i="7" s="1"/>
  <c r="AC528" i="7" s="1"/>
  <c r="AC612" i="7" s="1"/>
  <c r="AC696" i="7" s="1"/>
  <c r="AC780" i="7" s="1"/>
  <c r="AC864" i="7" s="1"/>
  <c r="AC948" i="7" s="1"/>
  <c r="AC1032" i="7" s="1"/>
  <c r="AC1116" i="7" s="1"/>
  <c r="AC1200" i="7" s="1"/>
  <c r="AC1284" i="7" s="1"/>
  <c r="AC1368" i="7" s="1"/>
  <c r="AC1452" i="7" s="1"/>
  <c r="AC1536" i="7" s="1"/>
  <c r="AC1620" i="7" s="1"/>
  <c r="AC1704" i="7" s="1"/>
  <c r="AC1788" i="7" s="1"/>
  <c r="AC1872" i="7" s="1"/>
  <c r="AC1956" i="7" s="1"/>
  <c r="AC2040" i="7" s="1"/>
  <c r="AC2124" i="7" s="1"/>
  <c r="AC2208" i="7" s="1"/>
  <c r="AC2292" i="7" s="1"/>
  <c r="AC2376" i="7" s="1"/>
  <c r="AC2460" i="7" s="1"/>
  <c r="AC2544" i="7" s="1"/>
  <c r="AC109" i="7"/>
  <c r="AC193" i="7" s="1"/>
  <c r="AC277" i="7" s="1"/>
  <c r="AC361" i="7" s="1"/>
  <c r="AC445" i="7" s="1"/>
  <c r="AC529" i="7" s="1"/>
  <c r="AC613" i="7" s="1"/>
  <c r="AC697" i="7" s="1"/>
  <c r="AC781" i="7" s="1"/>
  <c r="AC865" i="7" s="1"/>
  <c r="AC949" i="7" s="1"/>
  <c r="AC1033" i="7" s="1"/>
  <c r="AC1117" i="7" s="1"/>
  <c r="AC1201" i="7" s="1"/>
  <c r="AC1285" i="7" s="1"/>
  <c r="AC1369" i="7" s="1"/>
  <c r="AC1453" i="7" s="1"/>
  <c r="AC1537" i="7" s="1"/>
  <c r="AC1621" i="7" s="1"/>
  <c r="AC1705" i="7" s="1"/>
  <c r="AC1789" i="7" s="1"/>
  <c r="AC1873" i="7" s="1"/>
  <c r="AC1957" i="7" s="1"/>
  <c r="AC2041" i="7" s="1"/>
  <c r="AC2125" i="7" s="1"/>
  <c r="AC2209" i="7" s="1"/>
  <c r="AC2293" i="7" s="1"/>
  <c r="AC2377" i="7" s="1"/>
  <c r="AC2461" i="7" s="1"/>
  <c r="AC2545" i="7" s="1"/>
  <c r="AC110" i="7"/>
  <c r="AC194" i="7" s="1"/>
  <c r="AC278" i="7" s="1"/>
  <c r="AC362" i="7" s="1"/>
  <c r="AC446" i="7" s="1"/>
  <c r="AC530" i="7" s="1"/>
  <c r="AC614" i="7" s="1"/>
  <c r="AC698" i="7" s="1"/>
  <c r="AC782" i="7" s="1"/>
  <c r="AC866" i="7" s="1"/>
  <c r="AC950" i="7" s="1"/>
  <c r="AC1034" i="7" s="1"/>
  <c r="AC1118" i="7" s="1"/>
  <c r="AC1202" i="7" s="1"/>
  <c r="AC1286" i="7" s="1"/>
  <c r="AC1370" i="7" s="1"/>
  <c r="AC1454" i="7" s="1"/>
  <c r="AC1538" i="7" s="1"/>
  <c r="AC1622" i="7" s="1"/>
  <c r="AC1706" i="7" s="1"/>
  <c r="AC1790" i="7" s="1"/>
  <c r="AC1874" i="7" s="1"/>
  <c r="AC1958" i="7" s="1"/>
  <c r="AC2042" i="7" s="1"/>
  <c r="AC2126" i="7" s="1"/>
  <c r="AC2210" i="7" s="1"/>
  <c r="AC2294" i="7" s="1"/>
  <c r="AC2378" i="7" s="1"/>
  <c r="AC2462" i="7" s="1"/>
  <c r="AC2546" i="7" s="1"/>
  <c r="AC111" i="7"/>
  <c r="AC195" i="7" s="1"/>
  <c r="AC279" i="7" s="1"/>
  <c r="AC363" i="7" s="1"/>
  <c r="AC447" i="7" s="1"/>
  <c r="AC531" i="7" s="1"/>
  <c r="AC615" i="7" s="1"/>
  <c r="AC699" i="7" s="1"/>
  <c r="AC783" i="7" s="1"/>
  <c r="AC867" i="7" s="1"/>
  <c r="AC951" i="7" s="1"/>
  <c r="AC1035" i="7" s="1"/>
  <c r="AC1119" i="7" s="1"/>
  <c r="AC1203" i="7" s="1"/>
  <c r="AC1287" i="7" s="1"/>
  <c r="AC1371" i="7" s="1"/>
  <c r="AC1455" i="7" s="1"/>
  <c r="AC1539" i="7" s="1"/>
  <c r="AC1623" i="7" s="1"/>
  <c r="AC1707" i="7" s="1"/>
  <c r="AC1791" i="7" s="1"/>
  <c r="AC1875" i="7" s="1"/>
  <c r="AC1959" i="7" s="1"/>
  <c r="AC2043" i="7" s="1"/>
  <c r="AC2127" i="7" s="1"/>
  <c r="AC2211" i="7" s="1"/>
  <c r="AC2295" i="7" s="1"/>
  <c r="AC2379" i="7" s="1"/>
  <c r="AC2463" i="7" s="1"/>
  <c r="AC2547" i="7" s="1"/>
  <c r="AC112" i="7"/>
  <c r="AC196" i="7" s="1"/>
  <c r="AC280" i="7" s="1"/>
  <c r="AC364" i="7" s="1"/>
  <c r="AC448" i="7" s="1"/>
  <c r="AC532" i="7" s="1"/>
  <c r="AC616" i="7" s="1"/>
  <c r="AC700" i="7" s="1"/>
  <c r="AC784" i="7" s="1"/>
  <c r="AC868" i="7" s="1"/>
  <c r="AC952" i="7" s="1"/>
  <c r="AC1036" i="7" s="1"/>
  <c r="AC1120" i="7" s="1"/>
  <c r="AC1204" i="7" s="1"/>
  <c r="AC1288" i="7" s="1"/>
  <c r="AC1372" i="7" s="1"/>
  <c r="AC1456" i="7" s="1"/>
  <c r="AC1540" i="7" s="1"/>
  <c r="AC1624" i="7" s="1"/>
  <c r="AC1708" i="7" s="1"/>
  <c r="AC1792" i="7" s="1"/>
  <c r="AC1876" i="7" s="1"/>
  <c r="AC1960" i="7" s="1"/>
  <c r="AC2044" i="7" s="1"/>
  <c r="AC2128" i="7" s="1"/>
  <c r="AC2212" i="7" s="1"/>
  <c r="AC2296" i="7" s="1"/>
  <c r="AC2380" i="7" s="1"/>
  <c r="AC2464" i="7" s="1"/>
  <c r="AC2548" i="7" s="1"/>
  <c r="AC113" i="7"/>
  <c r="AC197" i="7" s="1"/>
  <c r="AC281" i="7" s="1"/>
  <c r="AC365" i="7" s="1"/>
  <c r="AC449" i="7" s="1"/>
  <c r="AC533" i="7" s="1"/>
  <c r="AC617" i="7" s="1"/>
  <c r="AC701" i="7" s="1"/>
  <c r="AC785" i="7" s="1"/>
  <c r="AC869" i="7" s="1"/>
  <c r="AC953" i="7" s="1"/>
  <c r="AC1037" i="7" s="1"/>
  <c r="AC1121" i="7" s="1"/>
  <c r="AC1205" i="7" s="1"/>
  <c r="AC1289" i="7" s="1"/>
  <c r="AC1373" i="7" s="1"/>
  <c r="AC1457" i="7" s="1"/>
  <c r="AC1541" i="7" s="1"/>
  <c r="AC1625" i="7" s="1"/>
  <c r="AC1709" i="7" s="1"/>
  <c r="AC1793" i="7" s="1"/>
  <c r="AC1877" i="7" s="1"/>
  <c r="AC1961" i="7" s="1"/>
  <c r="AC2045" i="7" s="1"/>
  <c r="AC2129" i="7" s="1"/>
  <c r="AC2213" i="7" s="1"/>
  <c r="AC2297" i="7" s="1"/>
  <c r="AC2381" i="7" s="1"/>
  <c r="AC2465" i="7" s="1"/>
  <c r="AC2549" i="7" s="1"/>
  <c r="AC114" i="7"/>
  <c r="AC198" i="7" s="1"/>
  <c r="AC282" i="7" s="1"/>
  <c r="AC366" i="7" s="1"/>
  <c r="AC450" i="7" s="1"/>
  <c r="AC534" i="7" s="1"/>
  <c r="AC618" i="7" s="1"/>
  <c r="AC702" i="7" s="1"/>
  <c r="AC786" i="7" s="1"/>
  <c r="AC870" i="7" s="1"/>
  <c r="AC954" i="7" s="1"/>
  <c r="AC1038" i="7" s="1"/>
  <c r="AC1122" i="7" s="1"/>
  <c r="AC1206" i="7" s="1"/>
  <c r="AC1290" i="7" s="1"/>
  <c r="AC1374" i="7" s="1"/>
  <c r="AC1458" i="7" s="1"/>
  <c r="AC1542" i="7" s="1"/>
  <c r="AC1626" i="7" s="1"/>
  <c r="AC1710" i="7" s="1"/>
  <c r="AC1794" i="7" s="1"/>
  <c r="AC1878" i="7" s="1"/>
  <c r="AC1962" i="7" s="1"/>
  <c r="AC2046" i="7" s="1"/>
  <c r="AC2130" i="7" s="1"/>
  <c r="AC2214" i="7" s="1"/>
  <c r="AC2298" i="7" s="1"/>
  <c r="AC2382" i="7" s="1"/>
  <c r="AC2466" i="7" s="1"/>
  <c r="AC2550" i="7" s="1"/>
  <c r="AC115" i="7"/>
  <c r="AC199" i="7" s="1"/>
  <c r="AC283" i="7" s="1"/>
  <c r="AC367" i="7" s="1"/>
  <c r="AC451" i="7" s="1"/>
  <c r="AC535" i="7" s="1"/>
  <c r="AC619" i="7" s="1"/>
  <c r="AC703" i="7" s="1"/>
  <c r="AC787" i="7" s="1"/>
  <c r="AC871" i="7" s="1"/>
  <c r="AC955" i="7" s="1"/>
  <c r="AC1039" i="7" s="1"/>
  <c r="AC1123" i="7" s="1"/>
  <c r="AC1207" i="7" s="1"/>
  <c r="AC1291" i="7" s="1"/>
  <c r="AC1375" i="7" s="1"/>
  <c r="AC1459" i="7" s="1"/>
  <c r="AC1543" i="7" s="1"/>
  <c r="AC1627" i="7" s="1"/>
  <c r="AC1711" i="7" s="1"/>
  <c r="AC1795" i="7" s="1"/>
  <c r="AC1879" i="7" s="1"/>
  <c r="AC1963" i="7" s="1"/>
  <c r="AC2047" i="7" s="1"/>
  <c r="AC2131" i="7" s="1"/>
  <c r="AC2215" i="7" s="1"/>
  <c r="AC2299" i="7" s="1"/>
  <c r="AC2383" i="7" s="1"/>
  <c r="AC2467" i="7" s="1"/>
  <c r="AC2551" i="7" s="1"/>
  <c r="AC116" i="7"/>
  <c r="AC200" i="7" s="1"/>
  <c r="AC284" i="7" s="1"/>
  <c r="AC368" i="7" s="1"/>
  <c r="AC452" i="7" s="1"/>
  <c r="AC536" i="7" s="1"/>
  <c r="AC620" i="7" s="1"/>
  <c r="AC704" i="7" s="1"/>
  <c r="AC788" i="7" s="1"/>
  <c r="AC872" i="7" s="1"/>
  <c r="AC956" i="7" s="1"/>
  <c r="AC1040" i="7" s="1"/>
  <c r="AC1124" i="7" s="1"/>
  <c r="AC1208" i="7" s="1"/>
  <c r="AC1292" i="7" s="1"/>
  <c r="AC1376" i="7" s="1"/>
  <c r="AC1460" i="7" s="1"/>
  <c r="AC1544" i="7" s="1"/>
  <c r="AC1628" i="7" s="1"/>
  <c r="AC1712" i="7" s="1"/>
  <c r="AC1796" i="7" s="1"/>
  <c r="AC1880" i="7" s="1"/>
  <c r="AC1964" i="7" s="1"/>
  <c r="AC2048" i="7" s="1"/>
  <c r="AC2132" i="7" s="1"/>
  <c r="AC2216" i="7" s="1"/>
  <c r="AC2300" i="7" s="1"/>
  <c r="AC2384" i="7" s="1"/>
  <c r="AC2468" i="7" s="1"/>
  <c r="AC2552" i="7" s="1"/>
  <c r="AC117" i="7"/>
  <c r="AC201" i="7" s="1"/>
  <c r="AC285" i="7" s="1"/>
  <c r="AC369" i="7" s="1"/>
  <c r="AC453" i="7" s="1"/>
  <c r="AC537" i="7" s="1"/>
  <c r="AC621" i="7" s="1"/>
  <c r="AC705" i="7" s="1"/>
  <c r="AC789" i="7" s="1"/>
  <c r="AC873" i="7" s="1"/>
  <c r="AC957" i="7" s="1"/>
  <c r="AC1041" i="7" s="1"/>
  <c r="AC1125" i="7" s="1"/>
  <c r="AC1209" i="7" s="1"/>
  <c r="AC1293" i="7" s="1"/>
  <c r="AC1377" i="7" s="1"/>
  <c r="AC1461" i="7" s="1"/>
  <c r="AC1545" i="7" s="1"/>
  <c r="AC1629" i="7" s="1"/>
  <c r="AC1713" i="7" s="1"/>
  <c r="AC1797" i="7" s="1"/>
  <c r="AC1881" i="7" s="1"/>
  <c r="AC1965" i="7" s="1"/>
  <c r="AC2049" i="7" s="1"/>
  <c r="AC2133" i="7" s="1"/>
  <c r="AC2217" i="7" s="1"/>
  <c r="AC2301" i="7" s="1"/>
  <c r="AC2385" i="7" s="1"/>
  <c r="AC2469" i="7" s="1"/>
  <c r="AC2553" i="7" s="1"/>
  <c r="AC118" i="7"/>
  <c r="AC202" i="7" s="1"/>
  <c r="AC286" i="7" s="1"/>
  <c r="AC370" i="7" s="1"/>
  <c r="AC454" i="7" s="1"/>
  <c r="AC538" i="7" s="1"/>
  <c r="AC622" i="7" s="1"/>
  <c r="AC706" i="7" s="1"/>
  <c r="AC790" i="7" s="1"/>
  <c r="AC874" i="7" s="1"/>
  <c r="AC958" i="7" s="1"/>
  <c r="AC1042" i="7" s="1"/>
  <c r="AC1126" i="7" s="1"/>
  <c r="AC1210" i="7" s="1"/>
  <c r="AC1294" i="7" s="1"/>
  <c r="AC1378" i="7" s="1"/>
  <c r="AC1462" i="7" s="1"/>
  <c r="AC1546" i="7" s="1"/>
  <c r="AC1630" i="7" s="1"/>
  <c r="AC1714" i="7" s="1"/>
  <c r="AC1798" i="7" s="1"/>
  <c r="AC1882" i="7" s="1"/>
  <c r="AC1966" i="7" s="1"/>
  <c r="AC2050" i="7" s="1"/>
  <c r="AC2134" i="7" s="1"/>
  <c r="AC2218" i="7" s="1"/>
  <c r="AC2302" i="7" s="1"/>
  <c r="AC2386" i="7" s="1"/>
  <c r="AC2470" i="7" s="1"/>
  <c r="AC2554" i="7" s="1"/>
  <c r="AC119" i="7"/>
  <c r="AC203" i="7" s="1"/>
  <c r="AC287" i="7" s="1"/>
  <c r="AC371" i="7" s="1"/>
  <c r="AC455" i="7" s="1"/>
  <c r="AC539" i="7" s="1"/>
  <c r="AC623" i="7" s="1"/>
  <c r="AC707" i="7" s="1"/>
  <c r="AC791" i="7" s="1"/>
  <c r="AC875" i="7" s="1"/>
  <c r="AC959" i="7" s="1"/>
  <c r="AC1043" i="7" s="1"/>
  <c r="AC1127" i="7" s="1"/>
  <c r="AC1211" i="7" s="1"/>
  <c r="AC1295" i="7" s="1"/>
  <c r="AC1379" i="7" s="1"/>
  <c r="AC1463" i="7" s="1"/>
  <c r="AC1547" i="7" s="1"/>
  <c r="AC1631" i="7" s="1"/>
  <c r="AC1715" i="7" s="1"/>
  <c r="AC1799" i="7" s="1"/>
  <c r="AC1883" i="7" s="1"/>
  <c r="AC1967" i="7" s="1"/>
  <c r="AC2051" i="7" s="1"/>
  <c r="AC2135" i="7" s="1"/>
  <c r="AC2219" i="7" s="1"/>
  <c r="AC2303" i="7" s="1"/>
  <c r="AC2387" i="7" s="1"/>
  <c r="AC2471" i="7" s="1"/>
  <c r="AC2555" i="7" s="1"/>
  <c r="AC120" i="7"/>
  <c r="AC204" i="7" s="1"/>
  <c r="AC288" i="7" s="1"/>
  <c r="AC372" i="7" s="1"/>
  <c r="AC456" i="7" s="1"/>
  <c r="AC540" i="7" s="1"/>
  <c r="AC624" i="7" s="1"/>
  <c r="AC708" i="7" s="1"/>
  <c r="AC792" i="7" s="1"/>
  <c r="AC876" i="7" s="1"/>
  <c r="AC960" i="7" s="1"/>
  <c r="AC1044" i="7" s="1"/>
  <c r="AC1128" i="7" s="1"/>
  <c r="AC1212" i="7" s="1"/>
  <c r="AC1296" i="7" s="1"/>
  <c r="AC1380" i="7" s="1"/>
  <c r="AC1464" i="7" s="1"/>
  <c r="AC1548" i="7" s="1"/>
  <c r="AC1632" i="7" s="1"/>
  <c r="AC1716" i="7" s="1"/>
  <c r="AC1800" i="7" s="1"/>
  <c r="AC1884" i="7" s="1"/>
  <c r="AC1968" i="7" s="1"/>
  <c r="AC2052" i="7" s="1"/>
  <c r="AC2136" i="7" s="1"/>
  <c r="AC2220" i="7" s="1"/>
  <c r="AC2304" i="7" s="1"/>
  <c r="AC2388" i="7" s="1"/>
  <c r="AC2472" i="7" s="1"/>
  <c r="AC2556" i="7" s="1"/>
  <c r="AC121" i="7"/>
  <c r="AC205" i="7" s="1"/>
  <c r="AC289" i="7" s="1"/>
  <c r="AC373" i="7" s="1"/>
  <c r="AC457" i="7" s="1"/>
  <c r="AC541" i="7" s="1"/>
  <c r="AC625" i="7" s="1"/>
  <c r="AC709" i="7" s="1"/>
  <c r="AC793" i="7" s="1"/>
  <c r="AC877" i="7" s="1"/>
  <c r="AC961" i="7" s="1"/>
  <c r="AC1045" i="7" s="1"/>
  <c r="AC1129" i="7" s="1"/>
  <c r="AC1213" i="7" s="1"/>
  <c r="AC1297" i="7" s="1"/>
  <c r="AC1381" i="7" s="1"/>
  <c r="AC1465" i="7" s="1"/>
  <c r="AC1549" i="7" s="1"/>
  <c r="AC1633" i="7" s="1"/>
  <c r="AC1717" i="7" s="1"/>
  <c r="AC1801" i="7" s="1"/>
  <c r="AC1885" i="7" s="1"/>
  <c r="AC1969" i="7" s="1"/>
  <c r="AC2053" i="7" s="1"/>
  <c r="AC2137" i="7" s="1"/>
  <c r="AC2221" i="7" s="1"/>
  <c r="AC2305" i="7" s="1"/>
  <c r="AC2389" i="7" s="1"/>
  <c r="AC2473" i="7" s="1"/>
  <c r="AC2557" i="7" s="1"/>
  <c r="AC122" i="7"/>
  <c r="AC206" i="7" s="1"/>
  <c r="AC290" i="7" s="1"/>
  <c r="AC374" i="7" s="1"/>
  <c r="AC458" i="7" s="1"/>
  <c r="AC542" i="7" s="1"/>
  <c r="AC626" i="7" s="1"/>
  <c r="AC710" i="7" s="1"/>
  <c r="AC794" i="7" s="1"/>
  <c r="AC878" i="7" s="1"/>
  <c r="AC962" i="7" s="1"/>
  <c r="AC1046" i="7" s="1"/>
  <c r="AC1130" i="7" s="1"/>
  <c r="AC1214" i="7" s="1"/>
  <c r="AC1298" i="7" s="1"/>
  <c r="AC1382" i="7" s="1"/>
  <c r="AC1466" i="7" s="1"/>
  <c r="AC1550" i="7" s="1"/>
  <c r="AC1634" i="7" s="1"/>
  <c r="AC1718" i="7" s="1"/>
  <c r="AC1802" i="7" s="1"/>
  <c r="AC1886" i="7" s="1"/>
  <c r="AC1970" i="7" s="1"/>
  <c r="AC2054" i="7" s="1"/>
  <c r="AC2138" i="7" s="1"/>
  <c r="AC2222" i="7" s="1"/>
  <c r="AC2306" i="7" s="1"/>
  <c r="AC2390" i="7" s="1"/>
  <c r="AC2474" i="7" s="1"/>
  <c r="AC2558" i="7" s="1"/>
  <c r="AC123" i="7"/>
  <c r="AC207" i="7" s="1"/>
  <c r="AC291" i="7" s="1"/>
  <c r="AC375" i="7" s="1"/>
  <c r="AC459" i="7" s="1"/>
  <c r="AC543" i="7" s="1"/>
  <c r="AC627" i="7" s="1"/>
  <c r="AC711" i="7" s="1"/>
  <c r="AC795" i="7" s="1"/>
  <c r="AC879" i="7" s="1"/>
  <c r="AC963" i="7" s="1"/>
  <c r="AC1047" i="7" s="1"/>
  <c r="AC1131" i="7" s="1"/>
  <c r="AC1215" i="7" s="1"/>
  <c r="AC1299" i="7" s="1"/>
  <c r="AC1383" i="7" s="1"/>
  <c r="AC1467" i="7" s="1"/>
  <c r="AC1551" i="7" s="1"/>
  <c r="AC1635" i="7" s="1"/>
  <c r="AC1719" i="7" s="1"/>
  <c r="AC1803" i="7" s="1"/>
  <c r="AC1887" i="7" s="1"/>
  <c r="AC1971" i="7" s="1"/>
  <c r="AC2055" i="7" s="1"/>
  <c r="AC2139" i="7" s="1"/>
  <c r="AC2223" i="7" s="1"/>
  <c r="AC2307" i="7" s="1"/>
  <c r="AC2391" i="7" s="1"/>
  <c r="AC2475" i="7" s="1"/>
  <c r="AC2559" i="7" s="1"/>
  <c r="AC124" i="7"/>
  <c r="AC208" i="7" s="1"/>
  <c r="AC292" i="7" s="1"/>
  <c r="AC376" i="7" s="1"/>
  <c r="AC460" i="7" s="1"/>
  <c r="AC544" i="7" s="1"/>
  <c r="AC628" i="7" s="1"/>
  <c r="AC712" i="7" s="1"/>
  <c r="AC796" i="7" s="1"/>
  <c r="AC880" i="7" s="1"/>
  <c r="AC964" i="7" s="1"/>
  <c r="AC1048" i="7" s="1"/>
  <c r="AC1132" i="7" s="1"/>
  <c r="AC1216" i="7" s="1"/>
  <c r="AC1300" i="7" s="1"/>
  <c r="AC1384" i="7" s="1"/>
  <c r="AC1468" i="7" s="1"/>
  <c r="AC1552" i="7" s="1"/>
  <c r="AC1636" i="7" s="1"/>
  <c r="AC1720" i="7" s="1"/>
  <c r="AC1804" i="7" s="1"/>
  <c r="AC1888" i="7" s="1"/>
  <c r="AC1972" i="7" s="1"/>
  <c r="AC2056" i="7" s="1"/>
  <c r="AC2140" i="7" s="1"/>
  <c r="AC2224" i="7" s="1"/>
  <c r="AC2308" i="7" s="1"/>
  <c r="AC2392" i="7" s="1"/>
  <c r="AC2476" i="7" s="1"/>
  <c r="AC2560" i="7" s="1"/>
  <c r="AC125" i="7"/>
  <c r="AC209" i="7" s="1"/>
  <c r="AC293" i="7" s="1"/>
  <c r="AC377" i="7" s="1"/>
  <c r="AC461" i="7" s="1"/>
  <c r="AC545" i="7" s="1"/>
  <c r="AC629" i="7" s="1"/>
  <c r="AC713" i="7" s="1"/>
  <c r="AC797" i="7" s="1"/>
  <c r="AC881" i="7" s="1"/>
  <c r="AC965" i="7" s="1"/>
  <c r="AC1049" i="7" s="1"/>
  <c r="AC1133" i="7" s="1"/>
  <c r="AC1217" i="7" s="1"/>
  <c r="AC1301" i="7" s="1"/>
  <c r="AC1385" i="7" s="1"/>
  <c r="AC1469" i="7" s="1"/>
  <c r="AC1553" i="7" s="1"/>
  <c r="AC1637" i="7" s="1"/>
  <c r="AC1721" i="7" s="1"/>
  <c r="AC1805" i="7" s="1"/>
  <c r="AC1889" i="7" s="1"/>
  <c r="AC1973" i="7" s="1"/>
  <c r="AC2057" i="7" s="1"/>
  <c r="AC2141" i="7" s="1"/>
  <c r="AC2225" i="7" s="1"/>
  <c r="AC2309" i="7" s="1"/>
  <c r="AC2393" i="7" s="1"/>
  <c r="AC2477" i="7" s="1"/>
  <c r="AC2561" i="7" s="1"/>
  <c r="AC126" i="7"/>
  <c r="AC210" i="7" s="1"/>
  <c r="AC294" i="7" s="1"/>
  <c r="AC378" i="7" s="1"/>
  <c r="AC462" i="7" s="1"/>
  <c r="AC546" i="7" s="1"/>
  <c r="AC630" i="7" s="1"/>
  <c r="AC714" i="7" s="1"/>
  <c r="AC798" i="7" s="1"/>
  <c r="AC882" i="7" s="1"/>
  <c r="AC966" i="7" s="1"/>
  <c r="AC1050" i="7" s="1"/>
  <c r="AC1134" i="7" s="1"/>
  <c r="AC1218" i="7" s="1"/>
  <c r="AC1302" i="7" s="1"/>
  <c r="AC1386" i="7" s="1"/>
  <c r="AC1470" i="7" s="1"/>
  <c r="AC1554" i="7" s="1"/>
  <c r="AC1638" i="7" s="1"/>
  <c r="AC1722" i="7" s="1"/>
  <c r="AC1806" i="7" s="1"/>
  <c r="AC1890" i="7" s="1"/>
  <c r="AC1974" i="7" s="1"/>
  <c r="AC2058" i="7" s="1"/>
  <c r="AC2142" i="7" s="1"/>
  <c r="AC2226" i="7" s="1"/>
  <c r="AC2310" i="7" s="1"/>
  <c r="AC2394" i="7" s="1"/>
  <c r="AC2478" i="7" s="1"/>
  <c r="AC2562" i="7" s="1"/>
  <c r="AC127" i="7"/>
  <c r="AC211" i="7" s="1"/>
  <c r="AC295" i="7" s="1"/>
  <c r="AC379" i="7" s="1"/>
  <c r="AC463" i="7" s="1"/>
  <c r="AC547" i="7" s="1"/>
  <c r="AC631" i="7" s="1"/>
  <c r="AC715" i="7" s="1"/>
  <c r="AC799" i="7" s="1"/>
  <c r="AC883" i="7" s="1"/>
  <c r="AC967" i="7" s="1"/>
  <c r="AC1051" i="7" s="1"/>
  <c r="AC1135" i="7" s="1"/>
  <c r="AC1219" i="7" s="1"/>
  <c r="AC1303" i="7" s="1"/>
  <c r="AC1387" i="7" s="1"/>
  <c r="AC1471" i="7" s="1"/>
  <c r="AC1555" i="7" s="1"/>
  <c r="AC1639" i="7" s="1"/>
  <c r="AC1723" i="7" s="1"/>
  <c r="AC1807" i="7" s="1"/>
  <c r="AC1891" i="7" s="1"/>
  <c r="AC1975" i="7" s="1"/>
  <c r="AC2059" i="7" s="1"/>
  <c r="AC2143" i="7" s="1"/>
  <c r="AC2227" i="7" s="1"/>
  <c r="AC2311" i="7" s="1"/>
  <c r="AC2395" i="7" s="1"/>
  <c r="AC2479" i="7" s="1"/>
  <c r="AC2563" i="7" s="1"/>
  <c r="AC128" i="7"/>
  <c r="AC212" i="7" s="1"/>
  <c r="AC296" i="7" s="1"/>
  <c r="AC380" i="7" s="1"/>
  <c r="AC464" i="7" s="1"/>
  <c r="AC548" i="7" s="1"/>
  <c r="AC632" i="7" s="1"/>
  <c r="AC716" i="7" s="1"/>
  <c r="AC800" i="7" s="1"/>
  <c r="AC884" i="7" s="1"/>
  <c r="AC968" i="7" s="1"/>
  <c r="AC1052" i="7" s="1"/>
  <c r="AC1136" i="7" s="1"/>
  <c r="AC1220" i="7" s="1"/>
  <c r="AC1304" i="7" s="1"/>
  <c r="AC1388" i="7" s="1"/>
  <c r="AC1472" i="7" s="1"/>
  <c r="AC1556" i="7" s="1"/>
  <c r="AC1640" i="7" s="1"/>
  <c r="AC1724" i="7" s="1"/>
  <c r="AC1808" i="7" s="1"/>
  <c r="AC1892" i="7" s="1"/>
  <c r="AC1976" i="7" s="1"/>
  <c r="AC2060" i="7" s="1"/>
  <c r="AC2144" i="7" s="1"/>
  <c r="AC2228" i="7" s="1"/>
  <c r="AC2312" i="7" s="1"/>
  <c r="AC2396" i="7" s="1"/>
  <c r="AC2480" i="7" s="1"/>
  <c r="AC2564" i="7" s="1"/>
  <c r="AC129" i="7"/>
  <c r="AC213" i="7" s="1"/>
  <c r="AC297" i="7" s="1"/>
  <c r="AC381" i="7" s="1"/>
  <c r="AC465" i="7" s="1"/>
  <c r="AC549" i="7" s="1"/>
  <c r="AC633" i="7" s="1"/>
  <c r="AC717" i="7" s="1"/>
  <c r="AC801" i="7" s="1"/>
  <c r="AC885" i="7" s="1"/>
  <c r="AC969" i="7" s="1"/>
  <c r="AC1053" i="7" s="1"/>
  <c r="AC1137" i="7" s="1"/>
  <c r="AC1221" i="7" s="1"/>
  <c r="AC1305" i="7" s="1"/>
  <c r="AC1389" i="7" s="1"/>
  <c r="AC1473" i="7" s="1"/>
  <c r="AC1557" i="7" s="1"/>
  <c r="AC1641" i="7" s="1"/>
  <c r="AC1725" i="7" s="1"/>
  <c r="AC1809" i="7" s="1"/>
  <c r="AC1893" i="7" s="1"/>
  <c r="AC1977" i="7" s="1"/>
  <c r="AC2061" i="7" s="1"/>
  <c r="AC2145" i="7" s="1"/>
  <c r="AC2229" i="7" s="1"/>
  <c r="AC2313" i="7" s="1"/>
  <c r="AC2397" i="7" s="1"/>
  <c r="AC2481" i="7" s="1"/>
  <c r="AC2565" i="7" s="1"/>
  <c r="AC130" i="7"/>
  <c r="AC131" i="7"/>
  <c r="AC215" i="7" s="1"/>
  <c r="AC299" i="7" s="1"/>
  <c r="AC383" i="7" s="1"/>
  <c r="AC467" i="7" s="1"/>
  <c r="AC551" i="7" s="1"/>
  <c r="AC635" i="7" s="1"/>
  <c r="AC719" i="7" s="1"/>
  <c r="AC803" i="7" s="1"/>
  <c r="AC887" i="7" s="1"/>
  <c r="AC971" i="7" s="1"/>
  <c r="AC1055" i="7" s="1"/>
  <c r="AC1139" i="7" s="1"/>
  <c r="AC1223" i="7" s="1"/>
  <c r="AC1307" i="7" s="1"/>
  <c r="AC1391" i="7" s="1"/>
  <c r="AC1475" i="7" s="1"/>
  <c r="AC1559" i="7" s="1"/>
  <c r="AC1643" i="7" s="1"/>
  <c r="AC1727" i="7" s="1"/>
  <c r="AC1811" i="7" s="1"/>
  <c r="AC1895" i="7" s="1"/>
  <c r="AC1979" i="7" s="1"/>
  <c r="AC2063" i="7" s="1"/>
  <c r="AC2147" i="7" s="1"/>
  <c r="AC2231" i="7" s="1"/>
  <c r="AC2315" i="7" s="1"/>
  <c r="AC2399" i="7" s="1"/>
  <c r="AC2483" i="7" s="1"/>
  <c r="AC2567" i="7" s="1"/>
  <c r="AC132" i="7"/>
  <c r="AC216" i="7" s="1"/>
  <c r="AC300" i="7" s="1"/>
  <c r="AC384" i="7" s="1"/>
  <c r="AC468" i="7" s="1"/>
  <c r="AC552" i="7" s="1"/>
  <c r="AC636" i="7" s="1"/>
  <c r="AC720" i="7" s="1"/>
  <c r="AC804" i="7" s="1"/>
  <c r="AC888" i="7" s="1"/>
  <c r="AC972" i="7" s="1"/>
  <c r="AC1056" i="7" s="1"/>
  <c r="AC1140" i="7" s="1"/>
  <c r="AC1224" i="7" s="1"/>
  <c r="AC1308" i="7" s="1"/>
  <c r="AC1392" i="7" s="1"/>
  <c r="AC1476" i="7" s="1"/>
  <c r="AC1560" i="7" s="1"/>
  <c r="AC1644" i="7" s="1"/>
  <c r="AC1728" i="7" s="1"/>
  <c r="AC1812" i="7" s="1"/>
  <c r="AC1896" i="7" s="1"/>
  <c r="AC1980" i="7" s="1"/>
  <c r="AC2064" i="7" s="1"/>
  <c r="AC2148" i="7" s="1"/>
  <c r="AC2232" i="7" s="1"/>
  <c r="AC2316" i="7" s="1"/>
  <c r="AC2400" i="7" s="1"/>
  <c r="AC2484" i="7" s="1"/>
  <c r="AC2568" i="7" s="1"/>
  <c r="AC133" i="7"/>
  <c r="AC217" i="7" s="1"/>
  <c r="AC301" i="7" s="1"/>
  <c r="AC385" i="7" s="1"/>
  <c r="AC469" i="7" s="1"/>
  <c r="AC553" i="7" s="1"/>
  <c r="AC637" i="7" s="1"/>
  <c r="AC721" i="7" s="1"/>
  <c r="AC805" i="7" s="1"/>
  <c r="AC889" i="7" s="1"/>
  <c r="AC973" i="7" s="1"/>
  <c r="AC1057" i="7" s="1"/>
  <c r="AC1141" i="7" s="1"/>
  <c r="AC1225" i="7" s="1"/>
  <c r="AC1309" i="7" s="1"/>
  <c r="AC1393" i="7" s="1"/>
  <c r="AC1477" i="7" s="1"/>
  <c r="AC1561" i="7" s="1"/>
  <c r="AC1645" i="7" s="1"/>
  <c r="AC1729" i="7" s="1"/>
  <c r="AC1813" i="7" s="1"/>
  <c r="AC1897" i="7" s="1"/>
  <c r="AC1981" i="7" s="1"/>
  <c r="AC2065" i="7" s="1"/>
  <c r="AC2149" i="7" s="1"/>
  <c r="AC2233" i="7" s="1"/>
  <c r="AC2317" i="7" s="1"/>
  <c r="AC2401" i="7" s="1"/>
  <c r="AC2485" i="7" s="1"/>
  <c r="AC2569" i="7" s="1"/>
  <c r="AC134" i="7"/>
  <c r="AC218" i="7" s="1"/>
  <c r="AC302" i="7" s="1"/>
  <c r="AC386" i="7" s="1"/>
  <c r="AC470" i="7" s="1"/>
  <c r="AC554" i="7" s="1"/>
  <c r="AC638" i="7" s="1"/>
  <c r="AC722" i="7" s="1"/>
  <c r="AC806" i="7" s="1"/>
  <c r="AC890" i="7" s="1"/>
  <c r="AC974" i="7" s="1"/>
  <c r="AC1058" i="7" s="1"/>
  <c r="AC1142" i="7" s="1"/>
  <c r="AC1226" i="7" s="1"/>
  <c r="AC1310" i="7" s="1"/>
  <c r="AC1394" i="7" s="1"/>
  <c r="AC1478" i="7" s="1"/>
  <c r="AC1562" i="7" s="1"/>
  <c r="AC1646" i="7" s="1"/>
  <c r="AC1730" i="7" s="1"/>
  <c r="AC1814" i="7" s="1"/>
  <c r="AC1898" i="7" s="1"/>
  <c r="AC1982" i="7" s="1"/>
  <c r="AC2066" i="7" s="1"/>
  <c r="AC2150" i="7" s="1"/>
  <c r="AC2234" i="7" s="1"/>
  <c r="AC2318" i="7" s="1"/>
  <c r="AC2402" i="7" s="1"/>
  <c r="AC2486" i="7" s="1"/>
  <c r="AC2570" i="7" s="1"/>
  <c r="AC135" i="7"/>
  <c r="AC219" i="7" s="1"/>
  <c r="AC303" i="7" s="1"/>
  <c r="AC387" i="7" s="1"/>
  <c r="AC471" i="7" s="1"/>
  <c r="AC555" i="7" s="1"/>
  <c r="AC639" i="7" s="1"/>
  <c r="AC723" i="7" s="1"/>
  <c r="AC807" i="7" s="1"/>
  <c r="AC891" i="7" s="1"/>
  <c r="AC975" i="7" s="1"/>
  <c r="AC1059" i="7" s="1"/>
  <c r="AC1143" i="7" s="1"/>
  <c r="AC1227" i="7" s="1"/>
  <c r="AC1311" i="7" s="1"/>
  <c r="AC1395" i="7" s="1"/>
  <c r="AC1479" i="7" s="1"/>
  <c r="AC1563" i="7" s="1"/>
  <c r="AC1647" i="7" s="1"/>
  <c r="AC1731" i="7" s="1"/>
  <c r="AC1815" i="7" s="1"/>
  <c r="AC1899" i="7" s="1"/>
  <c r="AC1983" i="7" s="1"/>
  <c r="AC2067" i="7" s="1"/>
  <c r="AC2151" i="7" s="1"/>
  <c r="AC2235" i="7" s="1"/>
  <c r="AC2319" i="7" s="1"/>
  <c r="AC2403" i="7" s="1"/>
  <c r="AC2487" i="7" s="1"/>
  <c r="AC2571" i="7" s="1"/>
  <c r="AC136" i="7"/>
  <c r="AC220" i="7" s="1"/>
  <c r="AC304" i="7" s="1"/>
  <c r="AC388" i="7" s="1"/>
  <c r="AC472" i="7" s="1"/>
  <c r="AC556" i="7" s="1"/>
  <c r="AC640" i="7" s="1"/>
  <c r="AC724" i="7" s="1"/>
  <c r="AC808" i="7" s="1"/>
  <c r="AC892" i="7" s="1"/>
  <c r="AC976" i="7" s="1"/>
  <c r="AC1060" i="7" s="1"/>
  <c r="AC1144" i="7" s="1"/>
  <c r="AC1228" i="7" s="1"/>
  <c r="AC1312" i="7" s="1"/>
  <c r="AC1396" i="7" s="1"/>
  <c r="AC1480" i="7" s="1"/>
  <c r="AC1564" i="7" s="1"/>
  <c r="AC1648" i="7" s="1"/>
  <c r="AC1732" i="7" s="1"/>
  <c r="AC1816" i="7" s="1"/>
  <c r="AC1900" i="7" s="1"/>
  <c r="AC1984" i="7" s="1"/>
  <c r="AC2068" i="7" s="1"/>
  <c r="AC2152" i="7" s="1"/>
  <c r="AC2236" i="7" s="1"/>
  <c r="AC2320" i="7" s="1"/>
  <c r="AC2404" i="7" s="1"/>
  <c r="AC2488" i="7" s="1"/>
  <c r="AC2572" i="7" s="1"/>
  <c r="AC137" i="7"/>
  <c r="AC221" i="7" s="1"/>
  <c r="AC305" i="7" s="1"/>
  <c r="AC389" i="7" s="1"/>
  <c r="AC473" i="7" s="1"/>
  <c r="AC557" i="7" s="1"/>
  <c r="AC641" i="7" s="1"/>
  <c r="AC725" i="7" s="1"/>
  <c r="AC809" i="7" s="1"/>
  <c r="AC893" i="7" s="1"/>
  <c r="AC977" i="7" s="1"/>
  <c r="AC1061" i="7" s="1"/>
  <c r="AC1145" i="7" s="1"/>
  <c r="AC1229" i="7" s="1"/>
  <c r="AC1313" i="7" s="1"/>
  <c r="AC1397" i="7" s="1"/>
  <c r="AC1481" i="7" s="1"/>
  <c r="AC1565" i="7" s="1"/>
  <c r="AC1649" i="7" s="1"/>
  <c r="AC1733" i="7" s="1"/>
  <c r="AC1817" i="7" s="1"/>
  <c r="AC1901" i="7" s="1"/>
  <c r="AC1985" i="7" s="1"/>
  <c r="AC2069" i="7" s="1"/>
  <c r="AC2153" i="7" s="1"/>
  <c r="AC2237" i="7" s="1"/>
  <c r="AC2321" i="7" s="1"/>
  <c r="AC2405" i="7" s="1"/>
  <c r="AC2489" i="7" s="1"/>
  <c r="AC2573" i="7" s="1"/>
  <c r="AC138" i="7"/>
  <c r="AC222" i="7" s="1"/>
  <c r="AC306" i="7" s="1"/>
  <c r="AC390" i="7" s="1"/>
  <c r="AC474" i="7" s="1"/>
  <c r="AC558" i="7" s="1"/>
  <c r="AC642" i="7" s="1"/>
  <c r="AC726" i="7" s="1"/>
  <c r="AC810" i="7" s="1"/>
  <c r="AC894" i="7" s="1"/>
  <c r="AC978" i="7" s="1"/>
  <c r="AC1062" i="7" s="1"/>
  <c r="AC1146" i="7" s="1"/>
  <c r="AC1230" i="7" s="1"/>
  <c r="AC1314" i="7" s="1"/>
  <c r="AC1398" i="7" s="1"/>
  <c r="AC1482" i="7" s="1"/>
  <c r="AC1566" i="7" s="1"/>
  <c r="AC1650" i="7" s="1"/>
  <c r="AC1734" i="7" s="1"/>
  <c r="AC1818" i="7" s="1"/>
  <c r="AC1902" i="7" s="1"/>
  <c r="AC1986" i="7" s="1"/>
  <c r="AC2070" i="7" s="1"/>
  <c r="AC2154" i="7" s="1"/>
  <c r="AC2238" i="7" s="1"/>
  <c r="AC2322" i="7" s="1"/>
  <c r="AC2406" i="7" s="1"/>
  <c r="AC2490" i="7" s="1"/>
  <c r="AC2574" i="7" s="1"/>
  <c r="AC139" i="7"/>
  <c r="AC223" i="7" s="1"/>
  <c r="AC307" i="7" s="1"/>
  <c r="AC391" i="7" s="1"/>
  <c r="AC475" i="7" s="1"/>
  <c r="AC559" i="7" s="1"/>
  <c r="AC643" i="7" s="1"/>
  <c r="AC727" i="7" s="1"/>
  <c r="AC811" i="7" s="1"/>
  <c r="AC895" i="7" s="1"/>
  <c r="AC979" i="7" s="1"/>
  <c r="AC1063" i="7" s="1"/>
  <c r="AC1147" i="7" s="1"/>
  <c r="AC1231" i="7" s="1"/>
  <c r="AC1315" i="7" s="1"/>
  <c r="AC1399" i="7" s="1"/>
  <c r="AC1483" i="7" s="1"/>
  <c r="AC1567" i="7" s="1"/>
  <c r="AC1651" i="7" s="1"/>
  <c r="AC1735" i="7" s="1"/>
  <c r="AC1819" i="7" s="1"/>
  <c r="AC1903" i="7" s="1"/>
  <c r="AC1987" i="7" s="1"/>
  <c r="AC2071" i="7" s="1"/>
  <c r="AC2155" i="7" s="1"/>
  <c r="AC2239" i="7" s="1"/>
  <c r="AC2323" i="7" s="1"/>
  <c r="AC2407" i="7" s="1"/>
  <c r="AC2491" i="7" s="1"/>
  <c r="AC2575" i="7" s="1"/>
  <c r="AC140" i="7"/>
  <c r="AC224" i="7" s="1"/>
  <c r="AC308" i="7" s="1"/>
  <c r="AC392" i="7" s="1"/>
  <c r="AC476" i="7" s="1"/>
  <c r="AC560" i="7" s="1"/>
  <c r="AC644" i="7" s="1"/>
  <c r="AC728" i="7" s="1"/>
  <c r="AC812" i="7" s="1"/>
  <c r="AC896" i="7" s="1"/>
  <c r="AC980" i="7" s="1"/>
  <c r="AC1064" i="7" s="1"/>
  <c r="AC1148" i="7" s="1"/>
  <c r="AC1232" i="7" s="1"/>
  <c r="AC1316" i="7" s="1"/>
  <c r="AC1400" i="7" s="1"/>
  <c r="AC1484" i="7" s="1"/>
  <c r="AC1568" i="7" s="1"/>
  <c r="AC1652" i="7" s="1"/>
  <c r="AC1736" i="7" s="1"/>
  <c r="AC1820" i="7" s="1"/>
  <c r="AC1904" i="7" s="1"/>
  <c r="AC1988" i="7" s="1"/>
  <c r="AC2072" i="7" s="1"/>
  <c r="AC2156" i="7" s="1"/>
  <c r="AC2240" i="7" s="1"/>
  <c r="AC2324" i="7" s="1"/>
  <c r="AC2408" i="7" s="1"/>
  <c r="AC2492" i="7" s="1"/>
  <c r="AC2576" i="7" s="1"/>
  <c r="AC141" i="7"/>
  <c r="AC225" i="7" s="1"/>
  <c r="AC309" i="7" s="1"/>
  <c r="AC393" i="7" s="1"/>
  <c r="AC477" i="7" s="1"/>
  <c r="AC561" i="7" s="1"/>
  <c r="AC645" i="7" s="1"/>
  <c r="AC729" i="7" s="1"/>
  <c r="AC813" i="7" s="1"/>
  <c r="AC897" i="7" s="1"/>
  <c r="AC981" i="7" s="1"/>
  <c r="AC1065" i="7" s="1"/>
  <c r="AC1149" i="7" s="1"/>
  <c r="AC1233" i="7" s="1"/>
  <c r="AC1317" i="7" s="1"/>
  <c r="AC1401" i="7" s="1"/>
  <c r="AC1485" i="7" s="1"/>
  <c r="AC1569" i="7" s="1"/>
  <c r="AC1653" i="7" s="1"/>
  <c r="AC1737" i="7" s="1"/>
  <c r="AC1821" i="7" s="1"/>
  <c r="AC1905" i="7" s="1"/>
  <c r="AC1989" i="7" s="1"/>
  <c r="AC2073" i="7" s="1"/>
  <c r="AC2157" i="7" s="1"/>
  <c r="AC2241" i="7" s="1"/>
  <c r="AC2325" i="7" s="1"/>
  <c r="AC2409" i="7" s="1"/>
  <c r="AC2493" i="7" s="1"/>
  <c r="AC2577" i="7" s="1"/>
  <c r="AC142" i="7"/>
  <c r="AC226" i="7" s="1"/>
  <c r="AC310" i="7" s="1"/>
  <c r="AC394" i="7" s="1"/>
  <c r="AC478" i="7" s="1"/>
  <c r="AC562" i="7" s="1"/>
  <c r="AC646" i="7" s="1"/>
  <c r="AC730" i="7" s="1"/>
  <c r="AC814" i="7" s="1"/>
  <c r="AC898" i="7" s="1"/>
  <c r="AC982" i="7" s="1"/>
  <c r="AC1066" i="7" s="1"/>
  <c r="AC1150" i="7" s="1"/>
  <c r="AC1234" i="7" s="1"/>
  <c r="AC1318" i="7" s="1"/>
  <c r="AC1402" i="7" s="1"/>
  <c r="AC1486" i="7" s="1"/>
  <c r="AC1570" i="7" s="1"/>
  <c r="AC1654" i="7" s="1"/>
  <c r="AC1738" i="7" s="1"/>
  <c r="AC1822" i="7" s="1"/>
  <c r="AC1906" i="7" s="1"/>
  <c r="AC1990" i="7" s="1"/>
  <c r="AC2074" i="7" s="1"/>
  <c r="AC2158" i="7" s="1"/>
  <c r="AC2242" i="7" s="1"/>
  <c r="AC2326" i="7" s="1"/>
  <c r="AC2410" i="7" s="1"/>
  <c r="AC2494" i="7" s="1"/>
  <c r="AC2578" i="7" s="1"/>
  <c r="AC143" i="7"/>
  <c r="AC227" i="7" s="1"/>
  <c r="AC311" i="7" s="1"/>
  <c r="AC395" i="7" s="1"/>
  <c r="AC479" i="7" s="1"/>
  <c r="AC563" i="7" s="1"/>
  <c r="AC647" i="7" s="1"/>
  <c r="AC731" i="7" s="1"/>
  <c r="AC815" i="7" s="1"/>
  <c r="AC899" i="7" s="1"/>
  <c r="AC983" i="7" s="1"/>
  <c r="AC1067" i="7" s="1"/>
  <c r="AC1151" i="7" s="1"/>
  <c r="AC1235" i="7" s="1"/>
  <c r="AC1319" i="7" s="1"/>
  <c r="AC1403" i="7" s="1"/>
  <c r="AC1487" i="7" s="1"/>
  <c r="AC1571" i="7" s="1"/>
  <c r="AC1655" i="7" s="1"/>
  <c r="AC1739" i="7" s="1"/>
  <c r="AC1823" i="7" s="1"/>
  <c r="AC1907" i="7" s="1"/>
  <c r="AC1991" i="7" s="1"/>
  <c r="AC2075" i="7" s="1"/>
  <c r="AC2159" i="7" s="1"/>
  <c r="AC2243" i="7" s="1"/>
  <c r="AC2327" i="7" s="1"/>
  <c r="AC2411" i="7" s="1"/>
  <c r="AC2495" i="7" s="1"/>
  <c r="AC2579" i="7" s="1"/>
  <c r="AC144" i="7"/>
  <c r="AC228" i="7" s="1"/>
  <c r="AC312" i="7" s="1"/>
  <c r="AC396" i="7" s="1"/>
  <c r="AC480" i="7" s="1"/>
  <c r="AC564" i="7" s="1"/>
  <c r="AC648" i="7" s="1"/>
  <c r="AC732" i="7" s="1"/>
  <c r="AC816" i="7" s="1"/>
  <c r="AC900" i="7" s="1"/>
  <c r="AC984" i="7" s="1"/>
  <c r="AC1068" i="7" s="1"/>
  <c r="AC1152" i="7" s="1"/>
  <c r="AC1236" i="7" s="1"/>
  <c r="AC1320" i="7" s="1"/>
  <c r="AC1404" i="7" s="1"/>
  <c r="AC1488" i="7" s="1"/>
  <c r="AC1572" i="7" s="1"/>
  <c r="AC1656" i="7" s="1"/>
  <c r="AC1740" i="7" s="1"/>
  <c r="AC1824" i="7" s="1"/>
  <c r="AC1908" i="7" s="1"/>
  <c r="AC1992" i="7" s="1"/>
  <c r="AC2076" i="7" s="1"/>
  <c r="AC2160" i="7" s="1"/>
  <c r="AC2244" i="7" s="1"/>
  <c r="AC2328" i="7" s="1"/>
  <c r="AC2412" i="7" s="1"/>
  <c r="AC2496" i="7" s="1"/>
  <c r="AC2580" i="7" s="1"/>
  <c r="AC145" i="7"/>
  <c r="AC229" i="7" s="1"/>
  <c r="AC313" i="7" s="1"/>
  <c r="AC397" i="7" s="1"/>
  <c r="AC481" i="7" s="1"/>
  <c r="AC565" i="7" s="1"/>
  <c r="AC649" i="7" s="1"/>
  <c r="AC733" i="7" s="1"/>
  <c r="AC817" i="7" s="1"/>
  <c r="AC901" i="7" s="1"/>
  <c r="AC985" i="7" s="1"/>
  <c r="AC1069" i="7" s="1"/>
  <c r="AC1153" i="7" s="1"/>
  <c r="AC1237" i="7" s="1"/>
  <c r="AC1321" i="7" s="1"/>
  <c r="AC1405" i="7" s="1"/>
  <c r="AC1489" i="7" s="1"/>
  <c r="AC1573" i="7" s="1"/>
  <c r="AC1657" i="7" s="1"/>
  <c r="AC1741" i="7" s="1"/>
  <c r="AC1825" i="7" s="1"/>
  <c r="AC1909" i="7" s="1"/>
  <c r="AC1993" i="7" s="1"/>
  <c r="AC2077" i="7" s="1"/>
  <c r="AC2161" i="7" s="1"/>
  <c r="AC2245" i="7" s="1"/>
  <c r="AC2329" i="7" s="1"/>
  <c r="AC2413" i="7" s="1"/>
  <c r="AC2497" i="7" s="1"/>
  <c r="AC2581" i="7" s="1"/>
  <c r="AC146" i="7"/>
  <c r="AC230" i="7" s="1"/>
  <c r="AC314" i="7" s="1"/>
  <c r="AC398" i="7" s="1"/>
  <c r="AC482" i="7" s="1"/>
  <c r="AC566" i="7" s="1"/>
  <c r="AC650" i="7" s="1"/>
  <c r="AC734" i="7" s="1"/>
  <c r="AC818" i="7" s="1"/>
  <c r="AC902" i="7" s="1"/>
  <c r="AC986" i="7" s="1"/>
  <c r="AC1070" i="7" s="1"/>
  <c r="AC1154" i="7" s="1"/>
  <c r="AC1238" i="7" s="1"/>
  <c r="AC1322" i="7" s="1"/>
  <c r="AC1406" i="7" s="1"/>
  <c r="AC1490" i="7" s="1"/>
  <c r="AC1574" i="7" s="1"/>
  <c r="AC1658" i="7" s="1"/>
  <c r="AC1742" i="7" s="1"/>
  <c r="AC1826" i="7" s="1"/>
  <c r="AC1910" i="7" s="1"/>
  <c r="AC1994" i="7" s="1"/>
  <c r="AC2078" i="7" s="1"/>
  <c r="AC2162" i="7" s="1"/>
  <c r="AC2246" i="7" s="1"/>
  <c r="AC2330" i="7" s="1"/>
  <c r="AC2414" i="7" s="1"/>
  <c r="AC2498" i="7" s="1"/>
  <c r="AC2582" i="7" s="1"/>
  <c r="AC147" i="7"/>
  <c r="AC231" i="7" s="1"/>
  <c r="AC315" i="7" s="1"/>
  <c r="AC399" i="7" s="1"/>
  <c r="AC483" i="7" s="1"/>
  <c r="AC567" i="7" s="1"/>
  <c r="AC651" i="7" s="1"/>
  <c r="AC735" i="7" s="1"/>
  <c r="AC819" i="7" s="1"/>
  <c r="AC903" i="7" s="1"/>
  <c r="AC987" i="7" s="1"/>
  <c r="AC1071" i="7" s="1"/>
  <c r="AC1155" i="7" s="1"/>
  <c r="AC1239" i="7" s="1"/>
  <c r="AC1323" i="7" s="1"/>
  <c r="AC1407" i="7" s="1"/>
  <c r="AC1491" i="7" s="1"/>
  <c r="AC1575" i="7" s="1"/>
  <c r="AC1659" i="7" s="1"/>
  <c r="AC1743" i="7" s="1"/>
  <c r="AC1827" i="7" s="1"/>
  <c r="AC1911" i="7" s="1"/>
  <c r="AC1995" i="7" s="1"/>
  <c r="AC2079" i="7" s="1"/>
  <c r="AC2163" i="7" s="1"/>
  <c r="AC2247" i="7" s="1"/>
  <c r="AC2331" i="7" s="1"/>
  <c r="AC2415" i="7" s="1"/>
  <c r="AC2499" i="7" s="1"/>
  <c r="AC2583" i="7" s="1"/>
  <c r="AC148" i="7"/>
  <c r="AC232" i="7" s="1"/>
  <c r="AC316" i="7" s="1"/>
  <c r="AC400" i="7" s="1"/>
  <c r="AC484" i="7" s="1"/>
  <c r="AC568" i="7" s="1"/>
  <c r="AC652" i="7" s="1"/>
  <c r="AC736" i="7" s="1"/>
  <c r="AC820" i="7" s="1"/>
  <c r="AC904" i="7" s="1"/>
  <c r="AC988" i="7" s="1"/>
  <c r="AC1072" i="7" s="1"/>
  <c r="AC1156" i="7" s="1"/>
  <c r="AC1240" i="7" s="1"/>
  <c r="AC1324" i="7" s="1"/>
  <c r="AC1408" i="7" s="1"/>
  <c r="AC1492" i="7" s="1"/>
  <c r="AC1576" i="7" s="1"/>
  <c r="AC1660" i="7" s="1"/>
  <c r="AC1744" i="7" s="1"/>
  <c r="AC1828" i="7" s="1"/>
  <c r="AC1912" i="7" s="1"/>
  <c r="AC1996" i="7" s="1"/>
  <c r="AC2080" i="7" s="1"/>
  <c r="AC2164" i="7" s="1"/>
  <c r="AC2248" i="7" s="1"/>
  <c r="AC2332" i="7" s="1"/>
  <c r="AC2416" i="7" s="1"/>
  <c r="AC2500" i="7" s="1"/>
  <c r="AC2584" i="7" s="1"/>
  <c r="AC149" i="7"/>
  <c r="AC233" i="7" s="1"/>
  <c r="AC317" i="7" s="1"/>
  <c r="AC401" i="7" s="1"/>
  <c r="AC485" i="7" s="1"/>
  <c r="AC569" i="7" s="1"/>
  <c r="AC653" i="7" s="1"/>
  <c r="AC737" i="7" s="1"/>
  <c r="AC821" i="7" s="1"/>
  <c r="AC905" i="7" s="1"/>
  <c r="AC989" i="7" s="1"/>
  <c r="AC1073" i="7" s="1"/>
  <c r="AC1157" i="7" s="1"/>
  <c r="AC1241" i="7" s="1"/>
  <c r="AC1325" i="7" s="1"/>
  <c r="AC1409" i="7" s="1"/>
  <c r="AC1493" i="7" s="1"/>
  <c r="AC1577" i="7" s="1"/>
  <c r="AC1661" i="7" s="1"/>
  <c r="AC1745" i="7" s="1"/>
  <c r="AC1829" i="7" s="1"/>
  <c r="AC1913" i="7" s="1"/>
  <c r="AC1997" i="7" s="1"/>
  <c r="AC2081" i="7" s="1"/>
  <c r="AC2165" i="7" s="1"/>
  <c r="AC2249" i="7" s="1"/>
  <c r="AC2333" i="7" s="1"/>
  <c r="AC2417" i="7" s="1"/>
  <c r="AC2501" i="7" s="1"/>
  <c r="AC2585" i="7" s="1"/>
  <c r="AC150" i="7"/>
  <c r="AC234" i="7" s="1"/>
  <c r="AC318" i="7" s="1"/>
  <c r="AC402" i="7" s="1"/>
  <c r="AC486" i="7" s="1"/>
  <c r="AC570" i="7" s="1"/>
  <c r="AC654" i="7" s="1"/>
  <c r="AC738" i="7" s="1"/>
  <c r="AC822" i="7" s="1"/>
  <c r="AC906" i="7" s="1"/>
  <c r="AC990" i="7" s="1"/>
  <c r="AC1074" i="7" s="1"/>
  <c r="AC1158" i="7" s="1"/>
  <c r="AC1242" i="7" s="1"/>
  <c r="AC1326" i="7" s="1"/>
  <c r="AC1410" i="7" s="1"/>
  <c r="AC1494" i="7" s="1"/>
  <c r="AC1578" i="7" s="1"/>
  <c r="AC1662" i="7" s="1"/>
  <c r="AC1746" i="7" s="1"/>
  <c r="AC1830" i="7" s="1"/>
  <c r="AC1914" i="7" s="1"/>
  <c r="AC1998" i="7" s="1"/>
  <c r="AC2082" i="7" s="1"/>
  <c r="AC2166" i="7" s="1"/>
  <c r="AC2250" i="7" s="1"/>
  <c r="AC2334" i="7" s="1"/>
  <c r="AC2418" i="7" s="1"/>
  <c r="AC2502" i="7" s="1"/>
  <c r="AC2586" i="7" s="1"/>
  <c r="AC151" i="7"/>
  <c r="AC235" i="7" s="1"/>
  <c r="AC319" i="7" s="1"/>
  <c r="AC403" i="7" s="1"/>
  <c r="AC487" i="7" s="1"/>
  <c r="AC571" i="7" s="1"/>
  <c r="AC655" i="7" s="1"/>
  <c r="AC739" i="7" s="1"/>
  <c r="AC823" i="7" s="1"/>
  <c r="AC907" i="7" s="1"/>
  <c r="AC991" i="7" s="1"/>
  <c r="AC1075" i="7" s="1"/>
  <c r="AC1159" i="7" s="1"/>
  <c r="AC1243" i="7" s="1"/>
  <c r="AC1327" i="7" s="1"/>
  <c r="AC1411" i="7" s="1"/>
  <c r="AC1495" i="7" s="1"/>
  <c r="AC1579" i="7" s="1"/>
  <c r="AC1663" i="7" s="1"/>
  <c r="AC1747" i="7" s="1"/>
  <c r="AC1831" i="7" s="1"/>
  <c r="AC1915" i="7" s="1"/>
  <c r="AC1999" i="7" s="1"/>
  <c r="AC2083" i="7" s="1"/>
  <c r="AC2167" i="7" s="1"/>
  <c r="AC2251" i="7" s="1"/>
  <c r="AC2335" i="7" s="1"/>
  <c r="AC2419" i="7" s="1"/>
  <c r="AC2503" i="7" s="1"/>
  <c r="AC2587" i="7" s="1"/>
  <c r="AC152" i="7"/>
  <c r="AC236" i="7" s="1"/>
  <c r="AC320" i="7" s="1"/>
  <c r="AC404" i="7" s="1"/>
  <c r="AC488" i="7" s="1"/>
  <c r="AC572" i="7" s="1"/>
  <c r="AC656" i="7" s="1"/>
  <c r="AC740" i="7" s="1"/>
  <c r="AC824" i="7" s="1"/>
  <c r="AC908" i="7" s="1"/>
  <c r="AC992" i="7" s="1"/>
  <c r="AC1076" i="7" s="1"/>
  <c r="AC1160" i="7" s="1"/>
  <c r="AC1244" i="7" s="1"/>
  <c r="AC1328" i="7" s="1"/>
  <c r="AC1412" i="7" s="1"/>
  <c r="AC1496" i="7" s="1"/>
  <c r="AC1580" i="7" s="1"/>
  <c r="AC1664" i="7" s="1"/>
  <c r="AC1748" i="7" s="1"/>
  <c r="AC1832" i="7" s="1"/>
  <c r="AC1916" i="7" s="1"/>
  <c r="AC2000" i="7" s="1"/>
  <c r="AC2084" i="7" s="1"/>
  <c r="AC2168" i="7" s="1"/>
  <c r="AC2252" i="7" s="1"/>
  <c r="AC2336" i="7" s="1"/>
  <c r="AC2420" i="7" s="1"/>
  <c r="AC2504" i="7" s="1"/>
  <c r="AC2588" i="7" s="1"/>
  <c r="AC153" i="7"/>
  <c r="AC237" i="7" s="1"/>
  <c r="AC321" i="7" s="1"/>
  <c r="AC405" i="7" s="1"/>
  <c r="AC489" i="7" s="1"/>
  <c r="AC573" i="7" s="1"/>
  <c r="AC657" i="7" s="1"/>
  <c r="AC741" i="7" s="1"/>
  <c r="AC825" i="7" s="1"/>
  <c r="AC909" i="7" s="1"/>
  <c r="AC993" i="7" s="1"/>
  <c r="AC1077" i="7" s="1"/>
  <c r="AC1161" i="7" s="1"/>
  <c r="AC1245" i="7" s="1"/>
  <c r="AC1329" i="7" s="1"/>
  <c r="AC1413" i="7" s="1"/>
  <c r="AC1497" i="7" s="1"/>
  <c r="AC1581" i="7" s="1"/>
  <c r="AC1665" i="7" s="1"/>
  <c r="AC1749" i="7" s="1"/>
  <c r="AC1833" i="7" s="1"/>
  <c r="AC1917" i="7" s="1"/>
  <c r="AC2001" i="7" s="1"/>
  <c r="AC2085" i="7" s="1"/>
  <c r="AC2169" i="7" s="1"/>
  <c r="AC2253" i="7" s="1"/>
  <c r="AC2337" i="7" s="1"/>
  <c r="AC2421" i="7" s="1"/>
  <c r="AC2505" i="7" s="1"/>
  <c r="AC2589" i="7" s="1"/>
  <c r="AC154" i="7"/>
  <c r="AC238" i="7" s="1"/>
  <c r="AC322" i="7" s="1"/>
  <c r="AC406" i="7" s="1"/>
  <c r="AC490" i="7" s="1"/>
  <c r="AC574" i="7" s="1"/>
  <c r="AC658" i="7" s="1"/>
  <c r="AC742" i="7" s="1"/>
  <c r="AC826" i="7" s="1"/>
  <c r="AC910" i="7" s="1"/>
  <c r="AC994" i="7" s="1"/>
  <c r="AC1078" i="7" s="1"/>
  <c r="AC1162" i="7" s="1"/>
  <c r="AC1246" i="7" s="1"/>
  <c r="AC1330" i="7" s="1"/>
  <c r="AC1414" i="7" s="1"/>
  <c r="AC1498" i="7" s="1"/>
  <c r="AC1582" i="7" s="1"/>
  <c r="AC1666" i="7" s="1"/>
  <c r="AC1750" i="7" s="1"/>
  <c r="AC1834" i="7" s="1"/>
  <c r="AC1918" i="7" s="1"/>
  <c r="AC2002" i="7" s="1"/>
  <c r="AC2086" i="7" s="1"/>
  <c r="AC2170" i="7" s="1"/>
  <c r="AC2254" i="7" s="1"/>
  <c r="AC2338" i="7" s="1"/>
  <c r="AC2422" i="7" s="1"/>
  <c r="AC2506" i="7" s="1"/>
  <c r="AC2590" i="7" s="1"/>
  <c r="AC155" i="7"/>
  <c r="AC239" i="7" s="1"/>
  <c r="AC323" i="7" s="1"/>
  <c r="AC407" i="7" s="1"/>
  <c r="AC491" i="7" s="1"/>
  <c r="AC575" i="7" s="1"/>
  <c r="AC659" i="7" s="1"/>
  <c r="AC743" i="7" s="1"/>
  <c r="AC827" i="7" s="1"/>
  <c r="AC911" i="7" s="1"/>
  <c r="AC995" i="7" s="1"/>
  <c r="AC1079" i="7" s="1"/>
  <c r="AC1163" i="7" s="1"/>
  <c r="AC1247" i="7" s="1"/>
  <c r="AC1331" i="7" s="1"/>
  <c r="AC1415" i="7" s="1"/>
  <c r="AC1499" i="7" s="1"/>
  <c r="AC1583" i="7" s="1"/>
  <c r="AC1667" i="7" s="1"/>
  <c r="AC1751" i="7" s="1"/>
  <c r="AC1835" i="7" s="1"/>
  <c r="AC1919" i="7" s="1"/>
  <c r="AC2003" i="7" s="1"/>
  <c r="AC2087" i="7" s="1"/>
  <c r="AC2171" i="7" s="1"/>
  <c r="AC2255" i="7" s="1"/>
  <c r="AC2339" i="7" s="1"/>
  <c r="AC2423" i="7" s="1"/>
  <c r="AC2507" i="7" s="1"/>
  <c r="AC2591" i="7" s="1"/>
  <c r="AC156" i="7"/>
  <c r="AC240" i="7" s="1"/>
  <c r="AC324" i="7" s="1"/>
  <c r="AC408" i="7" s="1"/>
  <c r="AC492" i="7" s="1"/>
  <c r="AC576" i="7" s="1"/>
  <c r="AC660" i="7" s="1"/>
  <c r="AC744" i="7" s="1"/>
  <c r="AC828" i="7" s="1"/>
  <c r="AC912" i="7" s="1"/>
  <c r="AC996" i="7" s="1"/>
  <c r="AC1080" i="7" s="1"/>
  <c r="AC1164" i="7" s="1"/>
  <c r="AC1248" i="7" s="1"/>
  <c r="AC1332" i="7" s="1"/>
  <c r="AC1416" i="7" s="1"/>
  <c r="AC1500" i="7" s="1"/>
  <c r="AC1584" i="7" s="1"/>
  <c r="AC1668" i="7" s="1"/>
  <c r="AC1752" i="7" s="1"/>
  <c r="AC1836" i="7" s="1"/>
  <c r="AC1920" i="7" s="1"/>
  <c r="AC2004" i="7" s="1"/>
  <c r="AC2088" i="7" s="1"/>
  <c r="AC2172" i="7" s="1"/>
  <c r="AC2256" i="7" s="1"/>
  <c r="AC2340" i="7" s="1"/>
  <c r="AC2424" i="7" s="1"/>
  <c r="AC2508" i="7" s="1"/>
  <c r="AC2592" i="7" s="1"/>
  <c r="AC157" i="7"/>
  <c r="AC241" i="7" s="1"/>
  <c r="AC325" i="7" s="1"/>
  <c r="AC409" i="7" s="1"/>
  <c r="AC493" i="7" s="1"/>
  <c r="AC577" i="7" s="1"/>
  <c r="AC661" i="7" s="1"/>
  <c r="AC745" i="7" s="1"/>
  <c r="AC829" i="7" s="1"/>
  <c r="AC913" i="7" s="1"/>
  <c r="AC997" i="7" s="1"/>
  <c r="AC1081" i="7" s="1"/>
  <c r="AC1165" i="7" s="1"/>
  <c r="AC1249" i="7" s="1"/>
  <c r="AC1333" i="7" s="1"/>
  <c r="AC1417" i="7" s="1"/>
  <c r="AC1501" i="7" s="1"/>
  <c r="AC1585" i="7" s="1"/>
  <c r="AC1669" i="7" s="1"/>
  <c r="AC1753" i="7" s="1"/>
  <c r="AC1837" i="7" s="1"/>
  <c r="AC1921" i="7" s="1"/>
  <c r="AC2005" i="7" s="1"/>
  <c r="AC2089" i="7" s="1"/>
  <c r="AC2173" i="7" s="1"/>
  <c r="AC2257" i="7" s="1"/>
  <c r="AC2341" i="7" s="1"/>
  <c r="AC2425" i="7" s="1"/>
  <c r="AC2509" i="7" s="1"/>
  <c r="AC2593" i="7" s="1"/>
  <c r="AC158" i="7"/>
  <c r="AC242" i="7" s="1"/>
  <c r="AC326" i="7" s="1"/>
  <c r="AC410" i="7" s="1"/>
  <c r="AC494" i="7" s="1"/>
  <c r="AC578" i="7" s="1"/>
  <c r="AC662" i="7" s="1"/>
  <c r="AC746" i="7" s="1"/>
  <c r="AC830" i="7" s="1"/>
  <c r="AC914" i="7" s="1"/>
  <c r="AC998" i="7" s="1"/>
  <c r="AC1082" i="7" s="1"/>
  <c r="AC1166" i="7" s="1"/>
  <c r="AC1250" i="7" s="1"/>
  <c r="AC1334" i="7" s="1"/>
  <c r="AC1418" i="7" s="1"/>
  <c r="AC1502" i="7" s="1"/>
  <c r="AC1586" i="7" s="1"/>
  <c r="AC1670" i="7" s="1"/>
  <c r="AC1754" i="7" s="1"/>
  <c r="AC1838" i="7" s="1"/>
  <c r="AC1922" i="7" s="1"/>
  <c r="AC2006" i="7" s="1"/>
  <c r="AC2090" i="7" s="1"/>
  <c r="AC2174" i="7" s="1"/>
  <c r="AC2258" i="7" s="1"/>
  <c r="AC2342" i="7" s="1"/>
  <c r="AC2426" i="7" s="1"/>
  <c r="AC2510" i="7" s="1"/>
  <c r="AC2594" i="7" s="1"/>
  <c r="AC159" i="7"/>
  <c r="AC243" i="7" s="1"/>
  <c r="AC327" i="7" s="1"/>
  <c r="AC411" i="7" s="1"/>
  <c r="AC495" i="7" s="1"/>
  <c r="AC579" i="7" s="1"/>
  <c r="AC663" i="7" s="1"/>
  <c r="AC747" i="7" s="1"/>
  <c r="AC831" i="7" s="1"/>
  <c r="AC915" i="7" s="1"/>
  <c r="AC999" i="7" s="1"/>
  <c r="AC1083" i="7" s="1"/>
  <c r="AC1167" i="7" s="1"/>
  <c r="AC1251" i="7" s="1"/>
  <c r="AC1335" i="7" s="1"/>
  <c r="AC1419" i="7" s="1"/>
  <c r="AC1503" i="7" s="1"/>
  <c r="AC1587" i="7" s="1"/>
  <c r="AC1671" i="7" s="1"/>
  <c r="AC1755" i="7" s="1"/>
  <c r="AC1839" i="7" s="1"/>
  <c r="AC1923" i="7" s="1"/>
  <c r="AC2007" i="7" s="1"/>
  <c r="AC2091" i="7" s="1"/>
  <c r="AC2175" i="7" s="1"/>
  <c r="AC2259" i="7" s="1"/>
  <c r="AC2343" i="7" s="1"/>
  <c r="AC2427" i="7" s="1"/>
  <c r="AC2511" i="7" s="1"/>
  <c r="AC2595" i="7" s="1"/>
  <c r="AC160" i="7"/>
  <c r="AC244" i="7" s="1"/>
  <c r="AC328" i="7" s="1"/>
  <c r="AC412" i="7" s="1"/>
  <c r="AC496" i="7" s="1"/>
  <c r="AC580" i="7" s="1"/>
  <c r="AC664" i="7" s="1"/>
  <c r="AC748" i="7" s="1"/>
  <c r="AC832" i="7" s="1"/>
  <c r="AC916" i="7" s="1"/>
  <c r="AC1000" i="7" s="1"/>
  <c r="AC1084" i="7" s="1"/>
  <c r="AC1168" i="7" s="1"/>
  <c r="AC1252" i="7" s="1"/>
  <c r="AC1336" i="7" s="1"/>
  <c r="AC1420" i="7" s="1"/>
  <c r="AC1504" i="7" s="1"/>
  <c r="AC1588" i="7" s="1"/>
  <c r="AC1672" i="7" s="1"/>
  <c r="AC1756" i="7" s="1"/>
  <c r="AC1840" i="7" s="1"/>
  <c r="AC1924" i="7" s="1"/>
  <c r="AC2008" i="7" s="1"/>
  <c r="AC2092" i="7" s="1"/>
  <c r="AC2176" i="7" s="1"/>
  <c r="AC2260" i="7" s="1"/>
  <c r="AC2344" i="7" s="1"/>
  <c r="AC2428" i="7" s="1"/>
  <c r="AC2512" i="7" s="1"/>
  <c r="AC2596" i="7" s="1"/>
  <c r="AC161" i="7"/>
  <c r="AC245" i="7" s="1"/>
  <c r="AC329" i="7" s="1"/>
  <c r="AC413" i="7" s="1"/>
  <c r="AC497" i="7" s="1"/>
  <c r="AC581" i="7" s="1"/>
  <c r="AC665" i="7" s="1"/>
  <c r="AC749" i="7" s="1"/>
  <c r="AC833" i="7" s="1"/>
  <c r="AC917" i="7" s="1"/>
  <c r="AC1001" i="7" s="1"/>
  <c r="AC1085" i="7" s="1"/>
  <c r="AC1169" i="7" s="1"/>
  <c r="AC1253" i="7" s="1"/>
  <c r="AC1337" i="7" s="1"/>
  <c r="AC1421" i="7" s="1"/>
  <c r="AC1505" i="7" s="1"/>
  <c r="AC1589" i="7" s="1"/>
  <c r="AC1673" i="7" s="1"/>
  <c r="AC1757" i="7" s="1"/>
  <c r="AC1841" i="7" s="1"/>
  <c r="AC1925" i="7" s="1"/>
  <c r="AC2009" i="7" s="1"/>
  <c r="AC2093" i="7" s="1"/>
  <c r="AC2177" i="7" s="1"/>
  <c r="AC2261" i="7" s="1"/>
  <c r="AC2345" i="7" s="1"/>
  <c r="AC2429" i="7" s="1"/>
  <c r="AC2513" i="7" s="1"/>
  <c r="AC2597" i="7" s="1"/>
  <c r="AC162" i="7"/>
  <c r="AC246" i="7" s="1"/>
  <c r="AC330" i="7" s="1"/>
  <c r="AC414" i="7" s="1"/>
  <c r="AC498" i="7" s="1"/>
  <c r="AC582" i="7" s="1"/>
  <c r="AC666" i="7" s="1"/>
  <c r="AC750" i="7" s="1"/>
  <c r="AC834" i="7" s="1"/>
  <c r="AC918" i="7" s="1"/>
  <c r="AC1002" i="7" s="1"/>
  <c r="AC1086" i="7" s="1"/>
  <c r="AC1170" i="7" s="1"/>
  <c r="AC1254" i="7" s="1"/>
  <c r="AC1338" i="7" s="1"/>
  <c r="AC1422" i="7" s="1"/>
  <c r="AC1506" i="7" s="1"/>
  <c r="AC1590" i="7" s="1"/>
  <c r="AC1674" i="7" s="1"/>
  <c r="AC1758" i="7" s="1"/>
  <c r="AC1842" i="7" s="1"/>
  <c r="AC1926" i="7" s="1"/>
  <c r="AC2010" i="7" s="1"/>
  <c r="AC2094" i="7" s="1"/>
  <c r="AC2178" i="7" s="1"/>
  <c r="AC2262" i="7" s="1"/>
  <c r="AC2346" i="7" s="1"/>
  <c r="AC2430" i="7" s="1"/>
  <c r="AC2514" i="7" s="1"/>
  <c r="AC2598" i="7" s="1"/>
  <c r="AC163" i="7"/>
  <c r="AC247" i="7" s="1"/>
  <c r="AC331" i="7" s="1"/>
  <c r="AC415" i="7" s="1"/>
  <c r="AC499" i="7" s="1"/>
  <c r="AC583" i="7" s="1"/>
  <c r="AC667" i="7" s="1"/>
  <c r="AC751" i="7" s="1"/>
  <c r="AC835" i="7" s="1"/>
  <c r="AC919" i="7" s="1"/>
  <c r="AC1003" i="7" s="1"/>
  <c r="AC1087" i="7" s="1"/>
  <c r="AC1171" i="7" s="1"/>
  <c r="AC1255" i="7" s="1"/>
  <c r="AC1339" i="7" s="1"/>
  <c r="AC1423" i="7" s="1"/>
  <c r="AC1507" i="7" s="1"/>
  <c r="AC1591" i="7" s="1"/>
  <c r="AC1675" i="7" s="1"/>
  <c r="AC1759" i="7" s="1"/>
  <c r="AC1843" i="7" s="1"/>
  <c r="AC1927" i="7" s="1"/>
  <c r="AC2011" i="7" s="1"/>
  <c r="AC2095" i="7" s="1"/>
  <c r="AC2179" i="7" s="1"/>
  <c r="AC2263" i="7" s="1"/>
  <c r="AC2347" i="7" s="1"/>
  <c r="AC2431" i="7" s="1"/>
  <c r="AC2515" i="7" s="1"/>
  <c r="AC2599" i="7" s="1"/>
  <c r="AC164" i="7"/>
  <c r="AC248" i="7" s="1"/>
  <c r="AC332" i="7" s="1"/>
  <c r="AC416" i="7" s="1"/>
  <c r="AC500" i="7" s="1"/>
  <c r="AC584" i="7" s="1"/>
  <c r="AC668" i="7" s="1"/>
  <c r="AC752" i="7" s="1"/>
  <c r="AC836" i="7" s="1"/>
  <c r="AC920" i="7" s="1"/>
  <c r="AC1004" i="7" s="1"/>
  <c r="AC1088" i="7" s="1"/>
  <c r="AC1172" i="7" s="1"/>
  <c r="AC1256" i="7" s="1"/>
  <c r="AC1340" i="7" s="1"/>
  <c r="AC1424" i="7" s="1"/>
  <c r="AC1508" i="7" s="1"/>
  <c r="AC1592" i="7" s="1"/>
  <c r="AC1676" i="7" s="1"/>
  <c r="AC1760" i="7" s="1"/>
  <c r="AC1844" i="7" s="1"/>
  <c r="AC1928" i="7" s="1"/>
  <c r="AC2012" i="7" s="1"/>
  <c r="AC2096" i="7" s="1"/>
  <c r="AC2180" i="7" s="1"/>
  <c r="AC2264" i="7" s="1"/>
  <c r="AC2348" i="7" s="1"/>
  <c r="AC2432" i="7" s="1"/>
  <c r="AC2516" i="7" s="1"/>
  <c r="AC2600" i="7" s="1"/>
  <c r="AC165" i="7"/>
  <c r="AC249" i="7" s="1"/>
  <c r="AC333" i="7" s="1"/>
  <c r="AC417" i="7" s="1"/>
  <c r="AC501" i="7" s="1"/>
  <c r="AC585" i="7" s="1"/>
  <c r="AC669" i="7" s="1"/>
  <c r="AC753" i="7" s="1"/>
  <c r="AC837" i="7" s="1"/>
  <c r="AC921" i="7" s="1"/>
  <c r="AC1005" i="7" s="1"/>
  <c r="AC1089" i="7" s="1"/>
  <c r="AC1173" i="7" s="1"/>
  <c r="AC1257" i="7" s="1"/>
  <c r="AC1341" i="7" s="1"/>
  <c r="AC1425" i="7" s="1"/>
  <c r="AC1509" i="7" s="1"/>
  <c r="AC1593" i="7" s="1"/>
  <c r="AC1677" i="7" s="1"/>
  <c r="AC1761" i="7" s="1"/>
  <c r="AC1845" i="7" s="1"/>
  <c r="AC1929" i="7" s="1"/>
  <c r="AC2013" i="7" s="1"/>
  <c r="AC2097" i="7" s="1"/>
  <c r="AC2181" i="7" s="1"/>
  <c r="AC2265" i="7" s="1"/>
  <c r="AC2349" i="7" s="1"/>
  <c r="AC2433" i="7" s="1"/>
  <c r="AC2517" i="7" s="1"/>
  <c r="AC2601" i="7" s="1"/>
  <c r="AC166" i="7"/>
  <c r="AC250" i="7" s="1"/>
  <c r="AC334" i="7" s="1"/>
  <c r="AC418" i="7" s="1"/>
  <c r="AC502" i="7" s="1"/>
  <c r="AC586" i="7" s="1"/>
  <c r="AC670" i="7" s="1"/>
  <c r="AC754" i="7" s="1"/>
  <c r="AC838" i="7" s="1"/>
  <c r="AC922" i="7" s="1"/>
  <c r="AC1006" i="7" s="1"/>
  <c r="AC1090" i="7" s="1"/>
  <c r="AC1174" i="7" s="1"/>
  <c r="AC1258" i="7" s="1"/>
  <c r="AC1342" i="7" s="1"/>
  <c r="AC1426" i="7" s="1"/>
  <c r="AC1510" i="7" s="1"/>
  <c r="AC1594" i="7" s="1"/>
  <c r="AC1678" i="7" s="1"/>
  <c r="AC1762" i="7" s="1"/>
  <c r="AC1846" i="7" s="1"/>
  <c r="AC1930" i="7" s="1"/>
  <c r="AC2014" i="7" s="1"/>
  <c r="AC2098" i="7" s="1"/>
  <c r="AC2182" i="7" s="1"/>
  <c r="AC2266" i="7" s="1"/>
  <c r="AC2350" i="7" s="1"/>
  <c r="AC2434" i="7" s="1"/>
  <c r="AC2518" i="7" s="1"/>
  <c r="AC2602" i="7" s="1"/>
  <c r="AC167" i="7"/>
  <c r="AC251" i="7" s="1"/>
  <c r="AC335" i="7" s="1"/>
  <c r="AC419" i="7" s="1"/>
  <c r="AC503" i="7" s="1"/>
  <c r="AC587" i="7" s="1"/>
  <c r="AC671" i="7" s="1"/>
  <c r="AC755" i="7" s="1"/>
  <c r="AC839" i="7" s="1"/>
  <c r="AC923" i="7" s="1"/>
  <c r="AC1007" i="7" s="1"/>
  <c r="AC1091" i="7" s="1"/>
  <c r="AC1175" i="7" s="1"/>
  <c r="AC1259" i="7" s="1"/>
  <c r="AC1343" i="7" s="1"/>
  <c r="AC1427" i="7" s="1"/>
  <c r="AC1511" i="7" s="1"/>
  <c r="AC1595" i="7" s="1"/>
  <c r="AC1679" i="7" s="1"/>
  <c r="AC1763" i="7" s="1"/>
  <c r="AC1847" i="7" s="1"/>
  <c r="AC1931" i="7" s="1"/>
  <c r="AC2015" i="7" s="1"/>
  <c r="AC2099" i="7" s="1"/>
  <c r="AC2183" i="7" s="1"/>
  <c r="AC2267" i="7" s="1"/>
  <c r="AC2351" i="7" s="1"/>
  <c r="AC2435" i="7" s="1"/>
  <c r="AC2519" i="7" s="1"/>
  <c r="AC2603" i="7" s="1"/>
  <c r="AC168" i="7"/>
  <c r="AC252" i="7" s="1"/>
  <c r="AC336" i="7" s="1"/>
  <c r="AC420" i="7" s="1"/>
  <c r="AC504" i="7" s="1"/>
  <c r="AC588" i="7" s="1"/>
  <c r="AC672" i="7" s="1"/>
  <c r="AC756" i="7" s="1"/>
  <c r="AC840" i="7" s="1"/>
  <c r="AC924" i="7" s="1"/>
  <c r="AC1008" i="7" s="1"/>
  <c r="AC1092" i="7" s="1"/>
  <c r="AC1176" i="7" s="1"/>
  <c r="AC1260" i="7" s="1"/>
  <c r="AC1344" i="7" s="1"/>
  <c r="AC1428" i="7" s="1"/>
  <c r="AC1512" i="7" s="1"/>
  <c r="AC1596" i="7" s="1"/>
  <c r="AC1680" i="7" s="1"/>
  <c r="AC1764" i="7" s="1"/>
  <c r="AC1848" i="7" s="1"/>
  <c r="AC1932" i="7" s="1"/>
  <c r="AC2016" i="7" s="1"/>
  <c r="AC2100" i="7" s="1"/>
  <c r="AC2184" i="7" s="1"/>
  <c r="AC2268" i="7" s="1"/>
  <c r="AC2352" i="7" s="1"/>
  <c r="AC2436" i="7" s="1"/>
  <c r="AC2520" i="7" s="1"/>
  <c r="AC2604" i="7" s="1"/>
  <c r="AC169" i="7"/>
  <c r="AC253" i="7" s="1"/>
  <c r="AC337" i="7" s="1"/>
  <c r="AC421" i="7" s="1"/>
  <c r="AC505" i="7" s="1"/>
  <c r="AC589" i="7" s="1"/>
  <c r="AC673" i="7" s="1"/>
  <c r="AC757" i="7" s="1"/>
  <c r="AC841" i="7" s="1"/>
  <c r="AC925" i="7" s="1"/>
  <c r="AC1009" i="7" s="1"/>
  <c r="AC1093" i="7" s="1"/>
  <c r="AC1177" i="7" s="1"/>
  <c r="AC1261" i="7" s="1"/>
  <c r="AC1345" i="7" s="1"/>
  <c r="AC1429" i="7" s="1"/>
  <c r="AC1513" i="7" s="1"/>
  <c r="AC1597" i="7" s="1"/>
  <c r="AC1681" i="7" s="1"/>
  <c r="AC1765" i="7" s="1"/>
  <c r="AC1849" i="7" s="1"/>
  <c r="AC1933" i="7" s="1"/>
  <c r="AC2017" i="7" s="1"/>
  <c r="AC2101" i="7" s="1"/>
  <c r="AC2185" i="7" s="1"/>
  <c r="AC2269" i="7" s="1"/>
  <c r="AC2353" i="7" s="1"/>
  <c r="AC2437" i="7" s="1"/>
  <c r="AC2521" i="7" s="1"/>
  <c r="AC2605" i="7" s="1"/>
  <c r="AC170" i="7"/>
  <c r="AC254" i="7" s="1"/>
  <c r="AC338" i="7" s="1"/>
  <c r="AC422" i="7" s="1"/>
  <c r="AC506" i="7" s="1"/>
  <c r="AC590" i="7" s="1"/>
  <c r="AC674" i="7" s="1"/>
  <c r="AC758" i="7" s="1"/>
  <c r="AC842" i="7" s="1"/>
  <c r="AC926" i="7" s="1"/>
  <c r="AC1010" i="7" s="1"/>
  <c r="AC1094" i="7" s="1"/>
  <c r="AC1178" i="7" s="1"/>
  <c r="AC1262" i="7" s="1"/>
  <c r="AC1346" i="7" s="1"/>
  <c r="AC1430" i="7" s="1"/>
  <c r="AC1514" i="7" s="1"/>
  <c r="AC1598" i="7" s="1"/>
  <c r="AC1682" i="7" s="1"/>
  <c r="AC1766" i="7" s="1"/>
  <c r="AC1850" i="7" s="1"/>
  <c r="AC1934" i="7" s="1"/>
  <c r="AC2018" i="7" s="1"/>
  <c r="AC2102" i="7" s="1"/>
  <c r="AC2186" i="7" s="1"/>
  <c r="AC2270" i="7" s="1"/>
  <c r="AC2354" i="7" s="1"/>
  <c r="AC2438" i="7" s="1"/>
  <c r="AC2522" i="7" s="1"/>
  <c r="AC2606" i="7" s="1"/>
  <c r="AC214" i="7"/>
  <c r="AC298" i="7" s="1"/>
  <c r="AC382" i="7" s="1"/>
  <c r="AC466" i="7" s="1"/>
  <c r="AC550" i="7" s="1"/>
  <c r="AC634" i="7" s="1"/>
  <c r="AC718" i="7" s="1"/>
  <c r="AC802" i="7" s="1"/>
  <c r="AC886" i="7" s="1"/>
  <c r="AC970" i="7" s="1"/>
  <c r="AC1054" i="7" s="1"/>
  <c r="AC1138" i="7" s="1"/>
  <c r="AC1222" i="7" s="1"/>
  <c r="AC1306" i="7" s="1"/>
  <c r="AC1390" i="7" s="1"/>
  <c r="AC1474" i="7" s="1"/>
  <c r="AC1558" i="7" s="1"/>
  <c r="AC1642" i="7" s="1"/>
  <c r="AC1726" i="7" s="1"/>
  <c r="AC1810" i="7" s="1"/>
  <c r="AC1894" i="7" s="1"/>
  <c r="AC1978" i="7" s="1"/>
  <c r="AC2062" i="7" s="1"/>
  <c r="AC2146" i="7" s="1"/>
  <c r="AC2230" i="7" s="1"/>
  <c r="AC2314" i="7" s="1"/>
  <c r="AC2398" i="7" s="1"/>
  <c r="AC2482" i="7" s="1"/>
  <c r="AC2566" i="7" s="1"/>
  <c r="AC87" i="7"/>
  <c r="AC171" i="7" s="1"/>
  <c r="AC255" i="7" s="1"/>
  <c r="AC339" i="7" s="1"/>
  <c r="AC423" i="7" s="1"/>
  <c r="AC507" i="7" s="1"/>
  <c r="AC591" i="7" s="1"/>
  <c r="AC675" i="7" s="1"/>
  <c r="AC759" i="7" s="1"/>
  <c r="AC843" i="7" s="1"/>
  <c r="AC927" i="7" s="1"/>
  <c r="AC1011" i="7" s="1"/>
  <c r="AC1095" i="7" s="1"/>
  <c r="AC1179" i="7" s="1"/>
  <c r="AC1263" i="7" s="1"/>
  <c r="AC1347" i="7" s="1"/>
  <c r="AC1431" i="7" s="1"/>
  <c r="AC1515" i="7" s="1"/>
  <c r="AC1599" i="7" s="1"/>
  <c r="AC1683" i="7" s="1"/>
  <c r="AC1767" i="7" s="1"/>
  <c r="AC1851" i="7" s="1"/>
  <c r="AC1935" i="7" s="1"/>
  <c r="AC2019" i="7" s="1"/>
  <c r="AC2103" i="7" s="1"/>
  <c r="AC2187" i="7" s="1"/>
  <c r="AC2271" i="7" s="1"/>
  <c r="AC2355" i="7" s="1"/>
  <c r="AC2439" i="7" s="1"/>
  <c r="AC2523" i="7" s="1"/>
  <c r="R1" i="1" l="1"/>
  <c r="BD1" i="1"/>
  <c r="R2" i="1"/>
  <c r="BD2" i="1"/>
  <c r="W4" i="2" l="1"/>
  <c r="W8" i="2"/>
  <c r="W24" i="2"/>
  <c r="W40" i="2"/>
  <c r="W56" i="2"/>
  <c r="W72" i="2"/>
  <c r="W88" i="2"/>
  <c r="W104" i="2"/>
  <c r="W120" i="2"/>
  <c r="W136" i="2"/>
  <c r="W152" i="2"/>
  <c r="W168" i="2"/>
  <c r="W184" i="2"/>
  <c r="W200" i="2"/>
  <c r="W216" i="2"/>
  <c r="W232" i="2"/>
  <c r="W248" i="2"/>
  <c r="W264" i="2"/>
  <c r="W280" i="2"/>
  <c r="W296" i="2"/>
  <c r="W312" i="2"/>
  <c r="W328" i="2"/>
  <c r="W17" i="2"/>
  <c r="W33" i="2"/>
  <c r="W49" i="2"/>
  <c r="W65" i="2"/>
  <c r="W81" i="2"/>
  <c r="W97" i="2"/>
  <c r="W113" i="2"/>
  <c r="W129" i="2"/>
  <c r="W145" i="2"/>
  <c r="W161" i="2"/>
  <c r="W177" i="2"/>
  <c r="W193" i="2"/>
  <c r="W209" i="2"/>
  <c r="W225" i="2"/>
  <c r="W241" i="2"/>
  <c r="W257" i="2"/>
  <c r="W273" i="2"/>
  <c r="W289" i="2"/>
  <c r="W305" i="2"/>
  <c r="W321" i="2"/>
  <c r="W6" i="2"/>
  <c r="W22" i="2"/>
  <c r="W38" i="2"/>
  <c r="W54" i="2"/>
  <c r="W70" i="2"/>
  <c r="W86" i="2"/>
  <c r="W102" i="2"/>
  <c r="W118" i="2"/>
  <c r="W134" i="2"/>
  <c r="W150" i="2"/>
  <c r="W166" i="2"/>
  <c r="W182" i="2"/>
  <c r="W198" i="2"/>
  <c r="W214" i="2"/>
  <c r="W230" i="2"/>
  <c r="W246" i="2"/>
  <c r="W262" i="2"/>
  <c r="W278" i="2"/>
  <c r="W294" i="2"/>
  <c r="W310" i="2"/>
  <c r="W326" i="2"/>
  <c r="W31" i="2"/>
  <c r="W95" i="2"/>
  <c r="W159" i="2"/>
  <c r="W223" i="2"/>
  <c r="W287" i="2"/>
  <c r="W338" i="2"/>
  <c r="W354" i="2"/>
  <c r="W370" i="2"/>
  <c r="W386" i="2"/>
  <c r="W402" i="2"/>
  <c r="W418" i="2"/>
  <c r="W434" i="2"/>
  <c r="W450" i="2"/>
  <c r="W466" i="2"/>
  <c r="W482" i="2"/>
  <c r="W498" i="2"/>
  <c r="W514" i="2"/>
  <c r="W530" i="2"/>
  <c r="W546" i="2"/>
  <c r="W562" i="2"/>
  <c r="W578" i="2"/>
  <c r="W19" i="2"/>
  <c r="W83" i="2"/>
  <c r="W12" i="2"/>
  <c r="W16" i="2"/>
  <c r="W20" i="2"/>
  <c r="W44" i="2"/>
  <c r="W64" i="2"/>
  <c r="W84" i="2"/>
  <c r="W108" i="2"/>
  <c r="W128" i="2"/>
  <c r="W148" i="2"/>
  <c r="W172" i="2"/>
  <c r="W192" i="2"/>
  <c r="W212" i="2"/>
  <c r="W236" i="2"/>
  <c r="W256" i="2"/>
  <c r="W276" i="2"/>
  <c r="W300" i="2"/>
  <c r="W320" i="2"/>
  <c r="W13" i="2"/>
  <c r="W37" i="2"/>
  <c r="W57" i="2"/>
  <c r="W77" i="2"/>
  <c r="W101" i="2"/>
  <c r="W121" i="2"/>
  <c r="W141" i="2"/>
  <c r="W165" i="2"/>
  <c r="W185" i="2"/>
  <c r="W205" i="2"/>
  <c r="W229" i="2"/>
  <c r="W249" i="2"/>
  <c r="W269" i="2"/>
  <c r="W293" i="2"/>
  <c r="W313" i="2"/>
  <c r="W333" i="2"/>
  <c r="W26" i="2"/>
  <c r="W46" i="2"/>
  <c r="W66" i="2"/>
  <c r="W90" i="2"/>
  <c r="W110" i="2"/>
  <c r="W130" i="2"/>
  <c r="W154" i="2"/>
  <c r="W174" i="2"/>
  <c r="W194" i="2"/>
  <c r="W218" i="2"/>
  <c r="W238" i="2"/>
  <c r="W258" i="2"/>
  <c r="W282" i="2"/>
  <c r="W302" i="2"/>
  <c r="W322" i="2"/>
  <c r="W47" i="2"/>
  <c r="W127" i="2"/>
  <c r="W207" i="2"/>
  <c r="W303" i="2"/>
  <c r="W346" i="2"/>
  <c r="W366" i="2"/>
  <c r="W390" i="2"/>
  <c r="W410" i="2"/>
  <c r="W430" i="2"/>
  <c r="W454" i="2"/>
  <c r="W474" i="2"/>
  <c r="W494" i="2"/>
  <c r="W518" i="2"/>
  <c r="W538" i="2"/>
  <c r="W558" i="2"/>
  <c r="W582" i="2"/>
  <c r="W51" i="2"/>
  <c r="W131" i="2"/>
  <c r="W195" i="2"/>
  <c r="W259" i="2"/>
  <c r="W323" i="2"/>
  <c r="W347" i="2"/>
  <c r="W363" i="2"/>
  <c r="W379" i="2"/>
  <c r="W395" i="2"/>
  <c r="W411" i="2"/>
  <c r="W427" i="2"/>
  <c r="W443" i="2"/>
  <c r="W459" i="2"/>
  <c r="W475" i="2"/>
  <c r="W491" i="2"/>
  <c r="W507" i="2"/>
  <c r="W523" i="2"/>
  <c r="W539" i="2"/>
  <c r="W555" i="2"/>
  <c r="W571" i="2"/>
  <c r="W587" i="2"/>
  <c r="W39" i="2"/>
  <c r="W103" i="2"/>
  <c r="W28" i="2"/>
  <c r="W48" i="2"/>
  <c r="W68" i="2"/>
  <c r="W92" i="2"/>
  <c r="W112" i="2"/>
  <c r="W132" i="2"/>
  <c r="W156" i="2"/>
  <c r="W176" i="2"/>
  <c r="W196" i="2"/>
  <c r="W220" i="2"/>
  <c r="W240" i="2"/>
  <c r="W260" i="2"/>
  <c r="W284" i="2"/>
  <c r="W304" i="2"/>
  <c r="W324" i="2"/>
  <c r="W21" i="2"/>
  <c r="W41" i="2"/>
  <c r="W61" i="2"/>
  <c r="W85" i="2"/>
  <c r="W105" i="2"/>
  <c r="W125" i="2"/>
  <c r="W149" i="2"/>
  <c r="W169" i="2"/>
  <c r="W189" i="2"/>
  <c r="W213" i="2"/>
  <c r="W233" i="2"/>
  <c r="W253" i="2"/>
  <c r="W277" i="2"/>
  <c r="W297" i="2"/>
  <c r="W317" i="2"/>
  <c r="W10" i="2"/>
  <c r="W30" i="2"/>
  <c r="W50" i="2"/>
  <c r="W74" i="2"/>
  <c r="W94" i="2"/>
  <c r="W114" i="2"/>
  <c r="W138" i="2"/>
  <c r="W158" i="2"/>
  <c r="W178" i="2"/>
  <c r="W202" i="2"/>
  <c r="W222" i="2"/>
  <c r="W242" i="2"/>
  <c r="W266" i="2"/>
  <c r="W286" i="2"/>
  <c r="W306" i="2"/>
  <c r="W330" i="2"/>
  <c r="W63" i="2"/>
  <c r="W143" i="2"/>
  <c r="W239" i="2"/>
  <c r="W319" i="2"/>
  <c r="W350" i="2"/>
  <c r="W374" i="2"/>
  <c r="W394" i="2"/>
  <c r="W414" i="2"/>
  <c r="W438" i="2"/>
  <c r="W458" i="2"/>
  <c r="W478" i="2"/>
  <c r="W502" i="2"/>
  <c r="W522" i="2"/>
  <c r="W542" i="2"/>
  <c r="W566" i="2"/>
  <c r="W586" i="2"/>
  <c r="W67" i="2"/>
  <c r="W147" i="2"/>
  <c r="W211" i="2"/>
  <c r="W275" i="2"/>
  <c r="W335" i="2"/>
  <c r="W351" i="2"/>
  <c r="W367" i="2"/>
  <c r="W383" i="2"/>
  <c r="W399" i="2"/>
  <c r="W415" i="2"/>
  <c r="W431" i="2"/>
  <c r="W447" i="2"/>
  <c r="W463" i="2"/>
  <c r="W479" i="2"/>
  <c r="W495" i="2"/>
  <c r="W511" i="2"/>
  <c r="W527" i="2"/>
  <c r="W543" i="2"/>
  <c r="W559" i="2"/>
  <c r="W575" i="2"/>
  <c r="W591" i="2"/>
  <c r="W55" i="2"/>
  <c r="W119" i="2"/>
  <c r="W32" i="2"/>
  <c r="W52" i="2"/>
  <c r="W76" i="2"/>
  <c r="W96" i="2"/>
  <c r="W116" i="2"/>
  <c r="W140" i="2"/>
  <c r="W160" i="2"/>
  <c r="W180" i="2"/>
  <c r="W204" i="2"/>
  <c r="W224" i="2"/>
  <c r="W244" i="2"/>
  <c r="W268" i="2"/>
  <c r="W288" i="2"/>
  <c r="W308" i="2"/>
  <c r="W5" i="2"/>
  <c r="W25" i="2"/>
  <c r="W45" i="2"/>
  <c r="W69" i="2"/>
  <c r="W89" i="2"/>
  <c r="W109" i="2"/>
  <c r="W133" i="2"/>
  <c r="W153" i="2"/>
  <c r="W173" i="2"/>
  <c r="W197" i="2"/>
  <c r="W217" i="2"/>
  <c r="W237" i="2"/>
  <c r="W261" i="2"/>
  <c r="W281" i="2"/>
  <c r="W301" i="2"/>
  <c r="W325" i="2"/>
  <c r="W14" i="2"/>
  <c r="W34" i="2"/>
  <c r="W58" i="2"/>
  <c r="W78" i="2"/>
  <c r="W98" i="2"/>
  <c r="W122" i="2"/>
  <c r="W142" i="2"/>
  <c r="W162" i="2"/>
  <c r="W186" i="2"/>
  <c r="W206" i="2"/>
  <c r="W226" i="2"/>
  <c r="W250" i="2"/>
  <c r="W270" i="2"/>
  <c r="W290" i="2"/>
  <c r="W314" i="2"/>
  <c r="W334" i="2"/>
  <c r="W79" i="2"/>
  <c r="W175" i="2"/>
  <c r="W255" i="2"/>
  <c r="W332" i="2"/>
  <c r="W358" i="2"/>
  <c r="W378" i="2"/>
  <c r="W398" i="2"/>
  <c r="W422" i="2"/>
  <c r="W442" i="2"/>
  <c r="W462" i="2"/>
  <c r="W486" i="2"/>
  <c r="W506" i="2"/>
  <c r="W526" i="2"/>
  <c r="W550" i="2"/>
  <c r="W570" i="2"/>
  <c r="W3" i="2"/>
  <c r="W99" i="2"/>
  <c r="W163" i="2"/>
  <c r="W227" i="2"/>
  <c r="W291" i="2"/>
  <c r="W339" i="2"/>
  <c r="W355" i="2"/>
  <c r="W371" i="2"/>
  <c r="W387" i="2"/>
  <c r="W403" i="2"/>
  <c r="W419" i="2"/>
  <c r="W435" i="2"/>
  <c r="W451" i="2"/>
  <c r="W467" i="2"/>
  <c r="W483" i="2"/>
  <c r="W499" i="2"/>
  <c r="W515" i="2"/>
  <c r="W531" i="2"/>
  <c r="W547" i="2"/>
  <c r="W563" i="2"/>
  <c r="W579" i="2"/>
  <c r="W36" i="2"/>
  <c r="W60" i="2"/>
  <c r="W80" i="2"/>
  <c r="W100" i="2"/>
  <c r="W124" i="2"/>
  <c r="W144" i="2"/>
  <c r="W164" i="2"/>
  <c r="W188" i="2"/>
  <c r="W208" i="2"/>
  <c r="W228" i="2"/>
  <c r="W252" i="2"/>
  <c r="W272" i="2"/>
  <c r="W292" i="2"/>
  <c r="W316" i="2"/>
  <c r="W9" i="2"/>
  <c r="W29" i="2"/>
  <c r="W53" i="2"/>
  <c r="W73" i="2"/>
  <c r="W93" i="2"/>
  <c r="W117" i="2"/>
  <c r="W137" i="2"/>
  <c r="W157" i="2"/>
  <c r="W181" i="2"/>
  <c r="W201" i="2"/>
  <c r="W221" i="2"/>
  <c r="W245" i="2"/>
  <c r="W265" i="2"/>
  <c r="W285" i="2"/>
  <c r="W309" i="2"/>
  <c r="W329" i="2"/>
  <c r="W18" i="2"/>
  <c r="W42" i="2"/>
  <c r="W62" i="2"/>
  <c r="W82" i="2"/>
  <c r="W106" i="2"/>
  <c r="W126" i="2"/>
  <c r="W146" i="2"/>
  <c r="W170" i="2"/>
  <c r="W190" i="2"/>
  <c r="W210" i="2"/>
  <c r="W234" i="2"/>
  <c r="W254" i="2"/>
  <c r="W274" i="2"/>
  <c r="W298" i="2"/>
  <c r="W318" i="2"/>
  <c r="W15" i="2"/>
  <c r="W111" i="2"/>
  <c r="W191" i="2"/>
  <c r="W271" i="2"/>
  <c r="W342" i="2"/>
  <c r="W362" i="2"/>
  <c r="W382" i="2"/>
  <c r="W406" i="2"/>
  <c r="W426" i="2"/>
  <c r="W446" i="2"/>
  <c r="W470" i="2"/>
  <c r="W490" i="2"/>
  <c r="W510" i="2"/>
  <c r="W534" i="2"/>
  <c r="W554" i="2"/>
  <c r="W574" i="2"/>
  <c r="W35" i="2"/>
  <c r="W115" i="2"/>
  <c r="W179" i="2"/>
  <c r="W243" i="2"/>
  <c r="W307" i="2"/>
  <c r="W343" i="2"/>
  <c r="W407" i="2"/>
  <c r="W471" i="2"/>
  <c r="W535" i="2"/>
  <c r="W7" i="2"/>
  <c r="W135" i="2"/>
  <c r="W199" i="2"/>
  <c r="W263" i="2"/>
  <c r="W327" i="2"/>
  <c r="W348" i="2"/>
  <c r="W364" i="2"/>
  <c r="W380" i="2"/>
  <c r="W396" i="2"/>
  <c r="W412" i="2"/>
  <c r="W428" i="2"/>
  <c r="W444" i="2"/>
  <c r="W460" i="2"/>
  <c r="W476" i="2"/>
  <c r="W492" i="2"/>
  <c r="W508" i="2"/>
  <c r="W524" i="2"/>
  <c r="W540" i="2"/>
  <c r="W556" i="2"/>
  <c r="W572" i="2"/>
  <c r="W11" i="2"/>
  <c r="W267" i="2"/>
  <c r="W381" i="2"/>
  <c r="W445" i="2"/>
  <c r="W509" i="2"/>
  <c r="W573" i="2"/>
  <c r="W601" i="2"/>
  <c r="W617" i="2"/>
  <c r="W633" i="2"/>
  <c r="W649" i="2"/>
  <c r="W665" i="2"/>
  <c r="W681" i="2"/>
  <c r="W697" i="2"/>
  <c r="W713" i="2"/>
  <c r="W729" i="2"/>
  <c r="W745" i="2"/>
  <c r="W761" i="2"/>
  <c r="W777" i="2"/>
  <c r="W793" i="2"/>
  <c r="W809" i="2"/>
  <c r="W825" i="2"/>
  <c r="W27" i="2"/>
  <c r="W283" i="2"/>
  <c r="W385" i="2"/>
  <c r="W449" i="2"/>
  <c r="W513" i="2"/>
  <c r="W577" i="2"/>
  <c r="W602" i="2"/>
  <c r="W618" i="2"/>
  <c r="W634" i="2"/>
  <c r="W650" i="2"/>
  <c r="W666" i="2"/>
  <c r="W682" i="2"/>
  <c r="W698" i="2"/>
  <c r="W714" i="2"/>
  <c r="W730" i="2"/>
  <c r="W746" i="2"/>
  <c r="W762" i="2"/>
  <c r="W778" i="2"/>
  <c r="W794" i="2"/>
  <c r="W810" i="2"/>
  <c r="W826" i="2"/>
  <c r="W842" i="2"/>
  <c r="W235" i="2"/>
  <c r="W373" i="2"/>
  <c r="W437" i="2"/>
  <c r="W501" i="2"/>
  <c r="W565" i="2"/>
  <c r="W599" i="2"/>
  <c r="W615" i="2"/>
  <c r="W631" i="2"/>
  <c r="W647" i="2"/>
  <c r="W663" i="2"/>
  <c r="W679" i="2"/>
  <c r="W695" i="2"/>
  <c r="W711" i="2"/>
  <c r="W727" i="2"/>
  <c r="W743" i="2"/>
  <c r="W759" i="2"/>
  <c r="W359" i="2"/>
  <c r="W423" i="2"/>
  <c r="W487" i="2"/>
  <c r="W551" i="2"/>
  <c r="W23" i="2"/>
  <c r="W151" i="2"/>
  <c r="W215" i="2"/>
  <c r="W279" i="2"/>
  <c r="W336" i="2"/>
  <c r="W352" i="2"/>
  <c r="W368" i="2"/>
  <c r="W384" i="2"/>
  <c r="W400" i="2"/>
  <c r="W416" i="2"/>
  <c r="W432" i="2"/>
  <c r="W448" i="2"/>
  <c r="W464" i="2"/>
  <c r="W480" i="2"/>
  <c r="W496" i="2"/>
  <c r="W512" i="2"/>
  <c r="W528" i="2"/>
  <c r="W544" i="2"/>
  <c r="W560" i="2"/>
  <c r="W576" i="2"/>
  <c r="W75" i="2"/>
  <c r="W331" i="2"/>
  <c r="W397" i="2"/>
  <c r="W461" i="2"/>
  <c r="W525" i="2"/>
  <c r="W588" i="2"/>
  <c r="W605" i="2"/>
  <c r="W621" i="2"/>
  <c r="W637" i="2"/>
  <c r="W653" i="2"/>
  <c r="W669" i="2"/>
  <c r="W685" i="2"/>
  <c r="W701" i="2"/>
  <c r="W717" i="2"/>
  <c r="W733" i="2"/>
  <c r="W749" i="2"/>
  <c r="W765" i="2"/>
  <c r="W781" i="2"/>
  <c r="W797" i="2"/>
  <c r="W813" i="2"/>
  <c r="W829" i="2"/>
  <c r="W91" i="2"/>
  <c r="W337" i="2"/>
  <c r="W401" i="2"/>
  <c r="W465" i="2"/>
  <c r="W529" i="2"/>
  <c r="W589" i="2"/>
  <c r="W606" i="2"/>
  <c r="W622" i="2"/>
  <c r="W638" i="2"/>
  <c r="W654" i="2"/>
  <c r="W670" i="2"/>
  <c r="W686" i="2"/>
  <c r="W702" i="2"/>
  <c r="W718" i="2"/>
  <c r="W734" i="2"/>
  <c r="W750" i="2"/>
  <c r="W766" i="2"/>
  <c r="W782" i="2"/>
  <c r="W798" i="2"/>
  <c r="W814" i="2"/>
  <c r="W830" i="2"/>
  <c r="W43" i="2"/>
  <c r="W299" i="2"/>
  <c r="W389" i="2"/>
  <c r="W453" i="2"/>
  <c r="W517" i="2"/>
  <c r="W581" i="2"/>
  <c r="W603" i="2"/>
  <c r="W619" i="2"/>
  <c r="W635" i="2"/>
  <c r="W651" i="2"/>
  <c r="W667" i="2"/>
  <c r="W683" i="2"/>
  <c r="W699" i="2"/>
  <c r="W715" i="2"/>
  <c r="W731" i="2"/>
  <c r="W747" i="2"/>
  <c r="W763" i="2"/>
  <c r="W779" i="2"/>
  <c r="W375" i="2"/>
  <c r="W439" i="2"/>
  <c r="W503" i="2"/>
  <c r="W567" i="2"/>
  <c r="W71" i="2"/>
  <c r="W167" i="2"/>
  <c r="W231" i="2"/>
  <c r="W295" i="2"/>
  <c r="W340" i="2"/>
  <c r="W356" i="2"/>
  <c r="W372" i="2"/>
  <c r="W388" i="2"/>
  <c r="W404" i="2"/>
  <c r="W420" i="2"/>
  <c r="W436" i="2"/>
  <c r="W452" i="2"/>
  <c r="W468" i="2"/>
  <c r="W484" i="2"/>
  <c r="W500" i="2"/>
  <c r="W516" i="2"/>
  <c r="W532" i="2"/>
  <c r="W548" i="2"/>
  <c r="W564" i="2"/>
  <c r="W580" i="2"/>
  <c r="W139" i="2"/>
  <c r="W349" i="2"/>
  <c r="W413" i="2"/>
  <c r="W477" i="2"/>
  <c r="W541" i="2"/>
  <c r="W593" i="2"/>
  <c r="W609" i="2"/>
  <c r="W625" i="2"/>
  <c r="W641" i="2"/>
  <c r="W657" i="2"/>
  <c r="W673" i="2"/>
  <c r="W689" i="2"/>
  <c r="W705" i="2"/>
  <c r="W721" i="2"/>
  <c r="W737" i="2"/>
  <c r="W753" i="2"/>
  <c r="W769" i="2"/>
  <c r="W785" i="2"/>
  <c r="W801" i="2"/>
  <c r="W817" i="2"/>
  <c r="W833" i="2"/>
  <c r="W155" i="2"/>
  <c r="W353" i="2"/>
  <c r="W417" i="2"/>
  <c r="W481" i="2"/>
  <c r="W545" i="2"/>
  <c r="W594" i="2"/>
  <c r="W610" i="2"/>
  <c r="W626" i="2"/>
  <c r="W642" i="2"/>
  <c r="W658" i="2"/>
  <c r="W674" i="2"/>
  <c r="W690" i="2"/>
  <c r="W706" i="2"/>
  <c r="W722" i="2"/>
  <c r="W738" i="2"/>
  <c r="W754" i="2"/>
  <c r="W770" i="2"/>
  <c r="W786" i="2"/>
  <c r="W802" i="2"/>
  <c r="W818" i="2"/>
  <c r="W834" i="2"/>
  <c r="W107" i="2"/>
  <c r="W341" i="2"/>
  <c r="W405" i="2"/>
  <c r="W469" i="2"/>
  <c r="W533" i="2"/>
  <c r="W590" i="2"/>
  <c r="W607" i="2"/>
  <c r="W623" i="2"/>
  <c r="W639" i="2"/>
  <c r="W655" i="2"/>
  <c r="W671" i="2"/>
  <c r="W687" i="2"/>
  <c r="W703" i="2"/>
  <c r="W719" i="2"/>
  <c r="W735" i="2"/>
  <c r="W751" i="2"/>
  <c r="W767" i="2"/>
  <c r="W783" i="2"/>
  <c r="W799" i="2"/>
  <c r="W391" i="2"/>
  <c r="W455" i="2"/>
  <c r="W519" i="2"/>
  <c r="W583" i="2"/>
  <c r="W87" i="2"/>
  <c r="W183" i="2"/>
  <c r="W247" i="2"/>
  <c r="W311" i="2"/>
  <c r="W344" i="2"/>
  <c r="W360" i="2"/>
  <c r="W376" i="2"/>
  <c r="W392" i="2"/>
  <c r="W408" i="2"/>
  <c r="W424" i="2"/>
  <c r="W440" i="2"/>
  <c r="W456" i="2"/>
  <c r="W472" i="2"/>
  <c r="W488" i="2"/>
  <c r="W504" i="2"/>
  <c r="W520" i="2"/>
  <c r="W536" i="2"/>
  <c r="W552" i="2"/>
  <c r="W568" i="2"/>
  <c r="W584" i="2"/>
  <c r="W203" i="2"/>
  <c r="W365" i="2"/>
  <c r="W429" i="2"/>
  <c r="W493" i="2"/>
  <c r="W557" i="2"/>
  <c r="W597" i="2"/>
  <c r="W613" i="2"/>
  <c r="W629" i="2"/>
  <c r="W645" i="2"/>
  <c r="W661" i="2"/>
  <c r="W677" i="2"/>
  <c r="W693" i="2"/>
  <c r="W709" i="2"/>
  <c r="W725" i="2"/>
  <c r="W741" i="2"/>
  <c r="W757" i="2"/>
  <c r="W773" i="2"/>
  <c r="W789" i="2"/>
  <c r="W805" i="2"/>
  <c r="W821" i="2"/>
  <c r="W837" i="2"/>
  <c r="W219" i="2"/>
  <c r="W369" i="2"/>
  <c r="W433" i="2"/>
  <c r="W497" i="2"/>
  <c r="W561" i="2"/>
  <c r="W598" i="2"/>
  <c r="W614" i="2"/>
  <c r="W630" i="2"/>
  <c r="W646" i="2"/>
  <c r="W662" i="2"/>
  <c r="W678" i="2"/>
  <c r="W694" i="2"/>
  <c r="W710" i="2"/>
  <c r="W726" i="2"/>
  <c r="W742" i="2"/>
  <c r="W758" i="2"/>
  <c r="W774" i="2"/>
  <c r="W790" i="2"/>
  <c r="W806" i="2"/>
  <c r="W822" i="2"/>
  <c r="W838" i="2"/>
  <c r="W171" i="2"/>
  <c r="W357" i="2"/>
  <c r="W421" i="2"/>
  <c r="W485" i="2"/>
  <c r="W549" i="2"/>
  <c r="W595" i="2"/>
  <c r="W611" i="2"/>
  <c r="W627" i="2"/>
  <c r="W643" i="2"/>
  <c r="W659" i="2"/>
  <c r="W675" i="2"/>
  <c r="W691" i="2"/>
  <c r="W707" i="2"/>
  <c r="W723" i="2"/>
  <c r="W739" i="2"/>
  <c r="W755" i="2"/>
  <c r="W771" i="2"/>
  <c r="W795" i="2"/>
  <c r="W815" i="2"/>
  <c r="W831" i="2"/>
  <c r="W59" i="2"/>
  <c r="W521" i="2"/>
  <c r="W636" i="2"/>
  <c r="W700" i="2"/>
  <c r="W764" i="2"/>
  <c r="W828" i="2"/>
  <c r="W855" i="2"/>
  <c r="W871" i="2"/>
  <c r="W887" i="2"/>
  <c r="W903" i="2"/>
  <c r="W919" i="2"/>
  <c r="W935" i="2"/>
  <c r="W951" i="2"/>
  <c r="W967" i="2"/>
  <c r="W983" i="2"/>
  <c r="W999" i="2"/>
  <c r="W1015" i="2"/>
  <c r="W1031" i="2"/>
  <c r="W1047" i="2"/>
  <c r="W1063" i="2"/>
  <c r="W1079" i="2"/>
  <c r="W1095" i="2"/>
  <c r="W1111" i="2"/>
  <c r="W1127" i="2"/>
  <c r="W1143" i="2"/>
  <c r="W1159" i="2"/>
  <c r="W1175" i="2"/>
  <c r="W1191" i="2"/>
  <c r="W1207" i="2"/>
  <c r="W1223" i="2"/>
  <c r="W1239" i="2"/>
  <c r="W1255" i="2"/>
  <c r="W1271" i="2"/>
  <c r="W1287" i="2"/>
  <c r="W1303" i="2"/>
  <c r="W1319" i="2"/>
  <c r="W1335" i="2"/>
  <c r="W1351" i="2"/>
  <c r="W1367" i="2"/>
  <c r="W1383" i="2"/>
  <c r="W1399" i="2"/>
  <c r="W1415" i="2"/>
  <c r="W1431" i="2"/>
  <c r="W409" i="2"/>
  <c r="W608" i="2"/>
  <c r="W672" i="2"/>
  <c r="W736" i="2"/>
  <c r="W800" i="2"/>
  <c r="W848" i="2"/>
  <c r="W864" i="2"/>
  <c r="W880" i="2"/>
  <c r="W896" i="2"/>
  <c r="W912" i="2"/>
  <c r="W928" i="2"/>
  <c r="W944" i="2"/>
  <c r="W960" i="2"/>
  <c r="W976" i="2"/>
  <c r="W992" i="2"/>
  <c r="W1008" i="2"/>
  <c r="W1024" i="2"/>
  <c r="W1040" i="2"/>
  <c r="W1056" i="2"/>
  <c r="W1072" i="2"/>
  <c r="W1088" i="2"/>
  <c r="W1104" i="2"/>
  <c r="W1120" i="2"/>
  <c r="W1136" i="2"/>
  <c r="W1152" i="2"/>
  <c r="W1168" i="2"/>
  <c r="W1184" i="2"/>
  <c r="W1200" i="2"/>
  <c r="W1216" i="2"/>
  <c r="W1232" i="2"/>
  <c r="W1248" i="2"/>
  <c r="W1264" i="2"/>
  <c r="W1280" i="2"/>
  <c r="W1296" i="2"/>
  <c r="W1312" i="2"/>
  <c r="W1328" i="2"/>
  <c r="W1344" i="2"/>
  <c r="W1360" i="2"/>
  <c r="W1376" i="2"/>
  <c r="W1392" i="2"/>
  <c r="W775" i="2"/>
  <c r="W803" i="2"/>
  <c r="W819" i="2"/>
  <c r="W835" i="2"/>
  <c r="W315" i="2"/>
  <c r="W585" i="2"/>
  <c r="W652" i="2"/>
  <c r="W716" i="2"/>
  <c r="W780" i="2"/>
  <c r="W841" i="2"/>
  <c r="W859" i="2"/>
  <c r="W875" i="2"/>
  <c r="W891" i="2"/>
  <c r="W907" i="2"/>
  <c r="W923" i="2"/>
  <c r="W939" i="2"/>
  <c r="W955" i="2"/>
  <c r="W971" i="2"/>
  <c r="W987" i="2"/>
  <c r="W1003" i="2"/>
  <c r="W1019" i="2"/>
  <c r="W1035" i="2"/>
  <c r="W1051" i="2"/>
  <c r="W1067" i="2"/>
  <c r="W1083" i="2"/>
  <c r="W1099" i="2"/>
  <c r="W1115" i="2"/>
  <c r="W1131" i="2"/>
  <c r="W1147" i="2"/>
  <c r="W1163" i="2"/>
  <c r="W1179" i="2"/>
  <c r="W1195" i="2"/>
  <c r="W1211" i="2"/>
  <c r="W1227" i="2"/>
  <c r="W1243" i="2"/>
  <c r="W1259" i="2"/>
  <c r="W1275" i="2"/>
  <c r="W1291" i="2"/>
  <c r="W1307" i="2"/>
  <c r="W1323" i="2"/>
  <c r="W1339" i="2"/>
  <c r="W1355" i="2"/>
  <c r="W1371" i="2"/>
  <c r="W1387" i="2"/>
  <c r="W1403" i="2"/>
  <c r="W1419" i="2"/>
  <c r="W1435" i="2"/>
  <c r="W473" i="2"/>
  <c r="W624" i="2"/>
  <c r="W688" i="2"/>
  <c r="W752" i="2"/>
  <c r="W816" i="2"/>
  <c r="W852" i="2"/>
  <c r="W868" i="2"/>
  <c r="W884" i="2"/>
  <c r="W900" i="2"/>
  <c r="W916" i="2"/>
  <c r="W932" i="2"/>
  <c r="W948" i="2"/>
  <c r="W964" i="2"/>
  <c r="W980" i="2"/>
  <c r="W996" i="2"/>
  <c r="W1012" i="2"/>
  <c r="W1028" i="2"/>
  <c r="W1044" i="2"/>
  <c r="W1060" i="2"/>
  <c r="W1076" i="2"/>
  <c r="W1092" i="2"/>
  <c r="W1108" i="2"/>
  <c r="W1124" i="2"/>
  <c r="W1140" i="2"/>
  <c r="W1156" i="2"/>
  <c r="W1172" i="2"/>
  <c r="W1188" i="2"/>
  <c r="W1204" i="2"/>
  <c r="W1220" i="2"/>
  <c r="W1236" i="2"/>
  <c r="W1252" i="2"/>
  <c r="W1268" i="2"/>
  <c r="W1284" i="2"/>
  <c r="W1300" i="2"/>
  <c r="W1316" i="2"/>
  <c r="W1332" i="2"/>
  <c r="W1348" i="2"/>
  <c r="W1364" i="2"/>
  <c r="W1380" i="2"/>
  <c r="W787" i="2"/>
  <c r="W807" i="2"/>
  <c r="W823" i="2"/>
  <c r="W839" i="2"/>
  <c r="W393" i="2"/>
  <c r="W604" i="2"/>
  <c r="W668" i="2"/>
  <c r="W732" i="2"/>
  <c r="W796" i="2"/>
  <c r="W847" i="2"/>
  <c r="W863" i="2"/>
  <c r="W879" i="2"/>
  <c r="W895" i="2"/>
  <c r="W911" i="2"/>
  <c r="W927" i="2"/>
  <c r="W943" i="2"/>
  <c r="W959" i="2"/>
  <c r="W975" i="2"/>
  <c r="W991" i="2"/>
  <c r="W1007" i="2"/>
  <c r="W1023" i="2"/>
  <c r="W1039" i="2"/>
  <c r="W1055" i="2"/>
  <c r="W1071" i="2"/>
  <c r="W1087" i="2"/>
  <c r="W1103" i="2"/>
  <c r="W1119" i="2"/>
  <c r="W1135" i="2"/>
  <c r="W1151" i="2"/>
  <c r="W1167" i="2"/>
  <c r="W1183" i="2"/>
  <c r="W1199" i="2"/>
  <c r="W1215" i="2"/>
  <c r="W1231" i="2"/>
  <c r="W1247" i="2"/>
  <c r="W1263" i="2"/>
  <c r="W1279" i="2"/>
  <c r="W1295" i="2"/>
  <c r="W1311" i="2"/>
  <c r="W1327" i="2"/>
  <c r="W1343" i="2"/>
  <c r="W1359" i="2"/>
  <c r="W1375" i="2"/>
  <c r="W1391" i="2"/>
  <c r="W1407" i="2"/>
  <c r="W1423" i="2"/>
  <c r="W123" i="2"/>
  <c r="W537" i="2"/>
  <c r="W640" i="2"/>
  <c r="W704" i="2"/>
  <c r="W768" i="2"/>
  <c r="W832" i="2"/>
  <c r="W856" i="2"/>
  <c r="W872" i="2"/>
  <c r="W888" i="2"/>
  <c r="W904" i="2"/>
  <c r="W920" i="2"/>
  <c r="W936" i="2"/>
  <c r="W952" i="2"/>
  <c r="W968" i="2"/>
  <c r="W984" i="2"/>
  <c r="W1000" i="2"/>
  <c r="W1016" i="2"/>
  <c r="W1032" i="2"/>
  <c r="W1048" i="2"/>
  <c r="W1064" i="2"/>
  <c r="W1080" i="2"/>
  <c r="W1096" i="2"/>
  <c r="W1112" i="2"/>
  <c r="W1128" i="2"/>
  <c r="W1144" i="2"/>
  <c r="W1160" i="2"/>
  <c r="W1176" i="2"/>
  <c r="W1192" i="2"/>
  <c r="W1208" i="2"/>
  <c r="W1224" i="2"/>
  <c r="W1240" i="2"/>
  <c r="W1256" i="2"/>
  <c r="W1272" i="2"/>
  <c r="W1288" i="2"/>
  <c r="W1304" i="2"/>
  <c r="W1320" i="2"/>
  <c r="W1336" i="2"/>
  <c r="W1352" i="2"/>
  <c r="W791" i="2"/>
  <c r="W811" i="2"/>
  <c r="W827" i="2"/>
  <c r="W843" i="2"/>
  <c r="W457" i="2"/>
  <c r="W620" i="2"/>
  <c r="W684" i="2"/>
  <c r="W748" i="2"/>
  <c r="W812" i="2"/>
  <c r="W851" i="2"/>
  <c r="W867" i="2"/>
  <c r="W883" i="2"/>
  <c r="W899" i="2"/>
  <c r="W915" i="2"/>
  <c r="W931" i="2"/>
  <c r="W947" i="2"/>
  <c r="W963" i="2"/>
  <c r="W979" i="2"/>
  <c r="W995" i="2"/>
  <c r="W1011" i="2"/>
  <c r="W1027" i="2"/>
  <c r="W1043" i="2"/>
  <c r="W1059" i="2"/>
  <c r="W1075" i="2"/>
  <c r="W1091" i="2"/>
  <c r="W1107" i="2"/>
  <c r="W1123" i="2"/>
  <c r="W1139" i="2"/>
  <c r="W1155" i="2"/>
  <c r="W1171" i="2"/>
  <c r="W1187" i="2"/>
  <c r="W1203" i="2"/>
  <c r="W1219" i="2"/>
  <c r="W1235" i="2"/>
  <c r="W1251" i="2"/>
  <c r="W1267" i="2"/>
  <c r="W1283" i="2"/>
  <c r="W1299" i="2"/>
  <c r="W1315" i="2"/>
  <c r="W1331" i="2"/>
  <c r="W1347" i="2"/>
  <c r="W1363" i="2"/>
  <c r="W1379" i="2"/>
  <c r="W1395" i="2"/>
  <c r="W1411" i="2"/>
  <c r="W1427" i="2"/>
  <c r="W345" i="2"/>
  <c r="W592" i="2"/>
  <c r="W656" i="2"/>
  <c r="W720" i="2"/>
  <c r="W784" i="2"/>
  <c r="W844" i="2"/>
  <c r="W860" i="2"/>
  <c r="W876" i="2"/>
  <c r="W892" i="2"/>
  <c r="W908" i="2"/>
  <c r="W924" i="2"/>
  <c r="W940" i="2"/>
  <c r="W956" i="2"/>
  <c r="W972" i="2"/>
  <c r="W988" i="2"/>
  <c r="W1004" i="2"/>
  <c r="W1020" i="2"/>
  <c r="W1036" i="2"/>
  <c r="W1052" i="2"/>
  <c r="W1068" i="2"/>
  <c r="W1084" i="2"/>
  <c r="W1100" i="2"/>
  <c r="W1116" i="2"/>
  <c r="W1132" i="2"/>
  <c r="W1148" i="2"/>
  <c r="W1164" i="2"/>
  <c r="W1180" i="2"/>
  <c r="W1196" i="2"/>
  <c r="W1212" i="2"/>
  <c r="W1228" i="2"/>
  <c r="W1244" i="2"/>
  <c r="W1260" i="2"/>
  <c r="W1276" i="2"/>
  <c r="W1292" i="2"/>
  <c r="W1308" i="2"/>
  <c r="W1324" i="2"/>
  <c r="W1340" i="2"/>
  <c r="W1356" i="2"/>
  <c r="W1372" i="2"/>
  <c r="W1368" i="2"/>
  <c r="W1400" i="2"/>
  <c r="W1416" i="2"/>
  <c r="W1432" i="2"/>
  <c r="W425" i="2"/>
  <c r="W612" i="2"/>
  <c r="W676" i="2"/>
  <c r="W740" i="2"/>
  <c r="W804" i="2"/>
  <c r="W849" i="2"/>
  <c r="W865" i="2"/>
  <c r="W881" i="2"/>
  <c r="W897" i="2"/>
  <c r="W913" i="2"/>
  <c r="W929" i="2"/>
  <c r="W945" i="2"/>
  <c r="W961" i="2"/>
  <c r="W977" i="2"/>
  <c r="W993" i="2"/>
  <c r="W1009" i="2"/>
  <c r="W1025" i="2"/>
  <c r="W1041" i="2"/>
  <c r="W1057" i="2"/>
  <c r="W1073" i="2"/>
  <c r="W1089" i="2"/>
  <c r="W1105" i="2"/>
  <c r="W1121" i="2"/>
  <c r="W1137" i="2"/>
  <c r="W1153" i="2"/>
  <c r="W1169" i="2"/>
  <c r="W1185" i="2"/>
  <c r="W1201" i="2"/>
  <c r="W1217" i="2"/>
  <c r="W1233" i="2"/>
  <c r="W1249" i="2"/>
  <c r="W1265" i="2"/>
  <c r="W1281" i="2"/>
  <c r="W1297" i="2"/>
  <c r="W1313" i="2"/>
  <c r="W1329" i="2"/>
  <c r="W1345" i="2"/>
  <c r="W1361" i="2"/>
  <c r="W1377" i="2"/>
  <c r="W1393" i="2"/>
  <c r="W1409" i="2"/>
  <c r="W1425" i="2"/>
  <c r="W251" i="2"/>
  <c r="W776" i="2"/>
  <c r="W890" i="2"/>
  <c r="W954" i="2"/>
  <c r="W1018" i="2"/>
  <c r="W1082" i="2"/>
  <c r="W1146" i="2"/>
  <c r="W1210" i="2"/>
  <c r="W1274" i="2"/>
  <c r="W1338" i="2"/>
  <c r="W1402" i="2"/>
  <c r="W1445" i="2"/>
  <c r="W1461" i="2"/>
  <c r="W1477" i="2"/>
  <c r="W1493" i="2"/>
  <c r="W1509" i="2"/>
  <c r="W1525" i="2"/>
  <c r="W1541" i="2"/>
  <c r="W1557" i="2"/>
  <c r="W1573" i="2"/>
  <c r="W1589" i="2"/>
  <c r="W1605" i="2"/>
  <c r="W1621" i="2"/>
  <c r="W1637" i="2"/>
  <c r="W1653" i="2"/>
  <c r="W1669" i="2"/>
  <c r="W1685" i="2"/>
  <c r="W1701" i="2"/>
  <c r="W1717" i="2"/>
  <c r="W1733" i="2"/>
  <c r="W1749" i="2"/>
  <c r="W1765" i="2"/>
  <c r="W1781" i="2"/>
  <c r="W1797" i="2"/>
  <c r="W1813" i="2"/>
  <c r="W1829" i="2"/>
  <c r="W1845" i="2"/>
  <c r="W1861" i="2"/>
  <c r="W808" i="2"/>
  <c r="W978" i="2"/>
  <c r="W1122" i="2"/>
  <c r="W1266" i="2"/>
  <c r="W1426" i="2"/>
  <c r="W1467" i="2"/>
  <c r="W1503" i="2"/>
  <c r="W1539" i="2"/>
  <c r="W1575" i="2"/>
  <c r="W1611" i="2"/>
  <c r="W1647" i="2"/>
  <c r="W1683" i="2"/>
  <c r="W1715" i="2"/>
  <c r="W1747" i="2"/>
  <c r="W1779" i="2"/>
  <c r="W1815" i="2"/>
  <c r="W1851" i="2"/>
  <c r="W760" i="2"/>
  <c r="W950" i="2"/>
  <c r="W1062" i="2"/>
  <c r="W1190" i="2"/>
  <c r="W1318" i="2"/>
  <c r="W1444" i="2"/>
  <c r="W1476" i="2"/>
  <c r="W600" i="2"/>
  <c r="W846" i="2"/>
  <c r="W910" i="2"/>
  <c r="W974" i="2"/>
  <c r="W1038" i="2"/>
  <c r="W1102" i="2"/>
  <c r="W1166" i="2"/>
  <c r="W1230" i="2"/>
  <c r="W1294" i="2"/>
  <c r="W1358" i="2"/>
  <c r="W1422" i="2"/>
  <c r="W1450" i="2"/>
  <c r="W1466" i="2"/>
  <c r="W1482" i="2"/>
  <c r="W1498" i="2"/>
  <c r="W1514" i="2"/>
  <c r="W1530" i="2"/>
  <c r="W1546" i="2"/>
  <c r="W1562" i="2"/>
  <c r="W1578" i="2"/>
  <c r="W1594" i="2"/>
  <c r="W1610" i="2"/>
  <c r="W1626" i="2"/>
  <c r="W1642" i="2"/>
  <c r="W1658" i="2"/>
  <c r="W1674" i="2"/>
  <c r="W1690" i="2"/>
  <c r="W1706" i="2"/>
  <c r="W1722" i="2"/>
  <c r="W1738" i="2"/>
  <c r="W1754" i="2"/>
  <c r="W1770" i="2"/>
  <c r="W1786" i="2"/>
  <c r="W1802" i="2"/>
  <c r="W1818" i="2"/>
  <c r="W1834" i="2"/>
  <c r="W1850" i="2"/>
  <c r="W1866" i="2"/>
  <c r="W744" i="2"/>
  <c r="W930" i="2"/>
  <c r="W1042" i="2"/>
  <c r="W1170" i="2"/>
  <c r="W1282" i="2"/>
  <c r="W1378" i="2"/>
  <c r="W1455" i="2"/>
  <c r="W1483" i="2"/>
  <c r="W1511" i="2"/>
  <c r="W1543" i="2"/>
  <c r="W1571" i="2"/>
  <c r="W1599" i="2"/>
  <c r="W1631" i="2"/>
  <c r="W1655" i="2"/>
  <c r="W1687" i="2"/>
  <c r="W1719" i="2"/>
  <c r="W1751" i="2"/>
  <c r="W1783" i="2"/>
  <c r="W1811" i="2"/>
  <c r="W1839" i="2"/>
  <c r="W505" i="2"/>
  <c r="W902" i="2"/>
  <c r="W1030" i="2"/>
  <c r="W1174" i="2"/>
  <c r="W1384" i="2"/>
  <c r="W1404" i="2"/>
  <c r="W1420" i="2"/>
  <c r="W1436" i="2"/>
  <c r="W489" i="2"/>
  <c r="W628" i="2"/>
  <c r="W692" i="2"/>
  <c r="W756" i="2"/>
  <c r="W820" i="2"/>
  <c r="W853" i="2"/>
  <c r="W869" i="2"/>
  <c r="W885" i="2"/>
  <c r="W901" i="2"/>
  <c r="W917" i="2"/>
  <c r="W933" i="2"/>
  <c r="W949" i="2"/>
  <c r="W965" i="2"/>
  <c r="W981" i="2"/>
  <c r="W997" i="2"/>
  <c r="W1013" i="2"/>
  <c r="W1029" i="2"/>
  <c r="W1045" i="2"/>
  <c r="W1061" i="2"/>
  <c r="W1077" i="2"/>
  <c r="W1093" i="2"/>
  <c r="W1109" i="2"/>
  <c r="W1125" i="2"/>
  <c r="W1141" i="2"/>
  <c r="W1157" i="2"/>
  <c r="W1173" i="2"/>
  <c r="W1189" i="2"/>
  <c r="W1205" i="2"/>
  <c r="W1221" i="2"/>
  <c r="W1237" i="2"/>
  <c r="W1253" i="2"/>
  <c r="W1269" i="2"/>
  <c r="W1285" i="2"/>
  <c r="W1301" i="2"/>
  <c r="W1317" i="2"/>
  <c r="W1333" i="2"/>
  <c r="W1349" i="2"/>
  <c r="W1365" i="2"/>
  <c r="W1381" i="2"/>
  <c r="W1397" i="2"/>
  <c r="W1413" i="2"/>
  <c r="W1429" i="2"/>
  <c r="W569" i="2"/>
  <c r="W840" i="2"/>
  <c r="W906" i="2"/>
  <c r="W970" i="2"/>
  <c r="W1034" i="2"/>
  <c r="W1098" i="2"/>
  <c r="W1162" i="2"/>
  <c r="W1226" i="2"/>
  <c r="W1290" i="2"/>
  <c r="W1354" i="2"/>
  <c r="W1418" i="2"/>
  <c r="W1449" i="2"/>
  <c r="W1465" i="2"/>
  <c r="W1481" i="2"/>
  <c r="W1497" i="2"/>
  <c r="W1513" i="2"/>
  <c r="W1529" i="2"/>
  <c r="W1545" i="2"/>
  <c r="W1561" i="2"/>
  <c r="W1577" i="2"/>
  <c r="W1593" i="2"/>
  <c r="W1609" i="2"/>
  <c r="W1625" i="2"/>
  <c r="W1641" i="2"/>
  <c r="W1657" i="2"/>
  <c r="W1673" i="2"/>
  <c r="W1689" i="2"/>
  <c r="W1705" i="2"/>
  <c r="W1721" i="2"/>
  <c r="W1737" i="2"/>
  <c r="W1753" i="2"/>
  <c r="W1769" i="2"/>
  <c r="W1785" i="2"/>
  <c r="W1801" i="2"/>
  <c r="W1817" i="2"/>
  <c r="W1833" i="2"/>
  <c r="W1849" i="2"/>
  <c r="W1865" i="2"/>
  <c r="W882" i="2"/>
  <c r="W1010" i="2"/>
  <c r="W1154" i="2"/>
  <c r="W1314" i="2"/>
  <c r="W1443" i="2"/>
  <c r="W1475" i="2"/>
  <c r="W1515" i="2"/>
  <c r="W1547" i="2"/>
  <c r="W1583" i="2"/>
  <c r="W1619" i="2"/>
  <c r="W1659" i="2"/>
  <c r="W1691" i="2"/>
  <c r="W1723" i="2"/>
  <c r="W1755" i="2"/>
  <c r="W1791" i="2"/>
  <c r="W1823" i="2"/>
  <c r="W1859" i="2"/>
  <c r="W854" i="2"/>
  <c r="W982" i="2"/>
  <c r="W1094" i="2"/>
  <c r="W1222" i="2"/>
  <c r="W1350" i="2"/>
  <c r="W1452" i="2"/>
  <c r="W1484" i="2"/>
  <c r="W664" i="2"/>
  <c r="W862" i="2"/>
  <c r="W926" i="2"/>
  <c r="W990" i="2"/>
  <c r="W1054" i="2"/>
  <c r="W1118" i="2"/>
  <c r="W1182" i="2"/>
  <c r="W1246" i="2"/>
  <c r="W1310" i="2"/>
  <c r="W1374" i="2"/>
  <c r="W1438" i="2"/>
  <c r="W1454" i="2"/>
  <c r="W1470" i="2"/>
  <c r="W1486" i="2"/>
  <c r="W1502" i="2"/>
  <c r="W1518" i="2"/>
  <c r="W1534" i="2"/>
  <c r="W1550" i="2"/>
  <c r="W1566" i="2"/>
  <c r="W1582" i="2"/>
  <c r="W1598" i="2"/>
  <c r="W1614" i="2"/>
  <c r="W1630" i="2"/>
  <c r="W1646" i="2"/>
  <c r="W1662" i="2"/>
  <c r="W1678" i="2"/>
  <c r="W1694" i="2"/>
  <c r="W1710" i="2"/>
  <c r="W1726" i="2"/>
  <c r="W1742" i="2"/>
  <c r="W1758" i="2"/>
  <c r="W1774" i="2"/>
  <c r="W1790" i="2"/>
  <c r="W1806" i="2"/>
  <c r="W1822" i="2"/>
  <c r="W1838" i="2"/>
  <c r="W1854" i="2"/>
  <c r="W1870" i="2"/>
  <c r="W850" i="2"/>
  <c r="W962" i="2"/>
  <c r="W1074" i="2"/>
  <c r="W1186" i="2"/>
  <c r="W1298" i="2"/>
  <c r="W1410" i="2"/>
  <c r="W1463" i="2"/>
  <c r="W1491" i="2"/>
  <c r="W1519" i="2"/>
  <c r="W1551" i="2"/>
  <c r="W1579" i="2"/>
  <c r="W1607" i="2"/>
  <c r="W1635" i="2"/>
  <c r="W1663" i="2"/>
  <c r="W1695" i="2"/>
  <c r="W1727" i="2"/>
  <c r="W1759" i="2"/>
  <c r="W1787" i="2"/>
  <c r="W1819" i="2"/>
  <c r="W1847" i="2"/>
  <c r="W696" i="2"/>
  <c r="W934" i="2"/>
  <c r="W1078" i="2"/>
  <c r="W1206" i="2"/>
  <c r="W1388" i="2"/>
  <c r="W1408" i="2"/>
  <c r="W1424" i="2"/>
  <c r="W187" i="2"/>
  <c r="W553" i="2"/>
  <c r="W644" i="2"/>
  <c r="W708" i="2"/>
  <c r="W772" i="2"/>
  <c r="W836" i="2"/>
  <c r="W857" i="2"/>
  <c r="W873" i="2"/>
  <c r="W889" i="2"/>
  <c r="W905" i="2"/>
  <c r="W921" i="2"/>
  <c r="W937" i="2"/>
  <c r="W953" i="2"/>
  <c r="W969" i="2"/>
  <c r="W985" i="2"/>
  <c r="W1001" i="2"/>
  <c r="W1017" i="2"/>
  <c r="W1033" i="2"/>
  <c r="W1049" i="2"/>
  <c r="W1065" i="2"/>
  <c r="W1081" i="2"/>
  <c r="W1097" i="2"/>
  <c r="W1113" i="2"/>
  <c r="W1129" i="2"/>
  <c r="W1145" i="2"/>
  <c r="W1161" i="2"/>
  <c r="W1177" i="2"/>
  <c r="W1193" i="2"/>
  <c r="W1209" i="2"/>
  <c r="W1225" i="2"/>
  <c r="W1241" i="2"/>
  <c r="W1257" i="2"/>
  <c r="W1273" i="2"/>
  <c r="W1289" i="2"/>
  <c r="W1305" i="2"/>
  <c r="W1321" i="2"/>
  <c r="W1337" i="2"/>
  <c r="W1353" i="2"/>
  <c r="W1369" i="2"/>
  <c r="W1385" i="2"/>
  <c r="W1401" i="2"/>
  <c r="W1417" i="2"/>
  <c r="W1433" i="2"/>
  <c r="W648" i="2"/>
  <c r="W858" i="2"/>
  <c r="W922" i="2"/>
  <c r="W986" i="2"/>
  <c r="W1050" i="2"/>
  <c r="W1114" i="2"/>
  <c r="W1178" i="2"/>
  <c r="W1242" i="2"/>
  <c r="W1306" i="2"/>
  <c r="W1370" i="2"/>
  <c r="W1434" i="2"/>
  <c r="W1453" i="2"/>
  <c r="W1469" i="2"/>
  <c r="W1485" i="2"/>
  <c r="W1501" i="2"/>
  <c r="W1517" i="2"/>
  <c r="W1533" i="2"/>
  <c r="W1549" i="2"/>
  <c r="W1565" i="2"/>
  <c r="W1581" i="2"/>
  <c r="W1597" i="2"/>
  <c r="W1613" i="2"/>
  <c r="W1629" i="2"/>
  <c r="W1645" i="2"/>
  <c r="W1661" i="2"/>
  <c r="W1677" i="2"/>
  <c r="W1693" i="2"/>
  <c r="W1709" i="2"/>
  <c r="W1725" i="2"/>
  <c r="W1741" i="2"/>
  <c r="W1757" i="2"/>
  <c r="W1773" i="2"/>
  <c r="W1789" i="2"/>
  <c r="W1805" i="2"/>
  <c r="W1821" i="2"/>
  <c r="W1837" i="2"/>
  <c r="W1853" i="2"/>
  <c r="W1869" i="2"/>
  <c r="W914" i="2"/>
  <c r="W1058" i="2"/>
  <c r="W1202" i="2"/>
  <c r="W1346" i="2"/>
  <c r="W1451" i="2"/>
  <c r="W1487" i="2"/>
  <c r="W1523" i="2"/>
  <c r="W1559" i="2"/>
  <c r="W1591" i="2"/>
  <c r="W1627" i="2"/>
  <c r="W1667" i="2"/>
  <c r="W1699" i="2"/>
  <c r="W1731" i="2"/>
  <c r="W1763" i="2"/>
  <c r="W1799" i="2"/>
  <c r="W1835" i="2"/>
  <c r="W1867" i="2"/>
  <c r="W886" i="2"/>
  <c r="W1014" i="2"/>
  <c r="W1126" i="2"/>
  <c r="W1254" i="2"/>
  <c r="W1398" i="2"/>
  <c r="W1460" i="2"/>
  <c r="W1492" i="2"/>
  <c r="W728" i="2"/>
  <c r="W878" i="2"/>
  <c r="W942" i="2"/>
  <c r="W1006" i="2"/>
  <c r="W1070" i="2"/>
  <c r="W1134" i="2"/>
  <c r="W1198" i="2"/>
  <c r="W1262" i="2"/>
  <c r="W1326" i="2"/>
  <c r="W1390" i="2"/>
  <c r="W1442" i="2"/>
  <c r="W1458" i="2"/>
  <c r="W1474" i="2"/>
  <c r="W1490" i="2"/>
  <c r="W1506" i="2"/>
  <c r="W1522" i="2"/>
  <c r="W1538" i="2"/>
  <c r="W1554" i="2"/>
  <c r="W1570" i="2"/>
  <c r="W1586" i="2"/>
  <c r="W1602" i="2"/>
  <c r="W1618" i="2"/>
  <c r="W1634" i="2"/>
  <c r="W1650" i="2"/>
  <c r="W1666" i="2"/>
  <c r="W1682" i="2"/>
  <c r="W1698" i="2"/>
  <c r="W1714" i="2"/>
  <c r="W1730" i="2"/>
  <c r="W1746" i="2"/>
  <c r="W1762" i="2"/>
  <c r="W1778" i="2"/>
  <c r="W1794" i="2"/>
  <c r="W1810" i="2"/>
  <c r="W1826" i="2"/>
  <c r="W1842" i="2"/>
  <c r="W1858" i="2"/>
  <c r="W441" i="2"/>
  <c r="W866" i="2"/>
  <c r="W994" i="2"/>
  <c r="W1106" i="2"/>
  <c r="W1218" i="2"/>
  <c r="W1330" i="2"/>
  <c r="W1439" i="2"/>
  <c r="W1471" i="2"/>
  <c r="W1499" i="2"/>
  <c r="W1527" i="2"/>
  <c r="W1555" i="2"/>
  <c r="W1587" i="2"/>
  <c r="W1615" i="2"/>
  <c r="W1643" i="2"/>
  <c r="W1671" i="2"/>
  <c r="W1703" i="2"/>
  <c r="W1735" i="2"/>
  <c r="W1767" i="2"/>
  <c r="W1795" i="2"/>
  <c r="W1827" i="2"/>
  <c r="W1855" i="2"/>
  <c r="W824" i="2"/>
  <c r="W966" i="2"/>
  <c r="W1110" i="2"/>
  <c r="W1238" i="2"/>
  <c r="W1396" i="2"/>
  <c r="W1412" i="2"/>
  <c r="W1428" i="2"/>
  <c r="W361" i="2"/>
  <c r="W596" i="2"/>
  <c r="W660" i="2"/>
  <c r="W724" i="2"/>
  <c r="W788" i="2"/>
  <c r="W845" i="2"/>
  <c r="W861" i="2"/>
  <c r="W877" i="2"/>
  <c r="W893" i="2"/>
  <c r="W909" i="2"/>
  <c r="W925" i="2"/>
  <c r="W941" i="2"/>
  <c r="W957" i="2"/>
  <c r="W973" i="2"/>
  <c r="W989" i="2"/>
  <c r="W1005" i="2"/>
  <c r="W1021" i="2"/>
  <c r="W1037" i="2"/>
  <c r="W1053" i="2"/>
  <c r="W1069" i="2"/>
  <c r="W1085" i="2"/>
  <c r="W1101" i="2"/>
  <c r="W1117" i="2"/>
  <c r="W1133" i="2"/>
  <c r="W1149" i="2"/>
  <c r="W1165" i="2"/>
  <c r="W1181" i="2"/>
  <c r="W1197" i="2"/>
  <c r="W1213" i="2"/>
  <c r="W1229" i="2"/>
  <c r="W1245" i="2"/>
  <c r="W1261" i="2"/>
  <c r="W1277" i="2"/>
  <c r="W1293" i="2"/>
  <c r="W1309" i="2"/>
  <c r="W1325" i="2"/>
  <c r="W1341" i="2"/>
  <c r="W1357" i="2"/>
  <c r="W1373" i="2"/>
  <c r="W1389" i="2"/>
  <c r="W1405" i="2"/>
  <c r="W1421" i="2"/>
  <c r="W1437" i="2"/>
  <c r="W712" i="2"/>
  <c r="W874" i="2"/>
  <c r="W938" i="2"/>
  <c r="W1002" i="2"/>
  <c r="W1066" i="2"/>
  <c r="W1130" i="2"/>
  <c r="W1194" i="2"/>
  <c r="W1258" i="2"/>
  <c r="W1322" i="2"/>
  <c r="W1386" i="2"/>
  <c r="W1441" i="2"/>
  <c r="W1457" i="2"/>
  <c r="W1473" i="2"/>
  <c r="W1489" i="2"/>
  <c r="W1505" i="2"/>
  <c r="W1521" i="2"/>
  <c r="W1537" i="2"/>
  <c r="W1553" i="2"/>
  <c r="W1569" i="2"/>
  <c r="W1585" i="2"/>
  <c r="W1601" i="2"/>
  <c r="W1617" i="2"/>
  <c r="W1633" i="2"/>
  <c r="W1649" i="2"/>
  <c r="W1665" i="2"/>
  <c r="W1681" i="2"/>
  <c r="W1697" i="2"/>
  <c r="W1713" i="2"/>
  <c r="W1729" i="2"/>
  <c r="W1745" i="2"/>
  <c r="W1761" i="2"/>
  <c r="W1777" i="2"/>
  <c r="W1793" i="2"/>
  <c r="W1809" i="2"/>
  <c r="W1825" i="2"/>
  <c r="W1841" i="2"/>
  <c r="W1857" i="2"/>
  <c r="W616" i="2"/>
  <c r="W946" i="2"/>
  <c r="W1090" i="2"/>
  <c r="W1234" i="2"/>
  <c r="W1394" i="2"/>
  <c r="W1459" i="2"/>
  <c r="W1495" i="2"/>
  <c r="W1531" i="2"/>
  <c r="W1567" i="2"/>
  <c r="W1603" i="2"/>
  <c r="W1639" i="2"/>
  <c r="W1675" i="2"/>
  <c r="W1707" i="2"/>
  <c r="W1739" i="2"/>
  <c r="W1771" i="2"/>
  <c r="W1807" i="2"/>
  <c r="W1843" i="2"/>
  <c r="W632" i="2"/>
  <c r="W918" i="2"/>
  <c r="W1046" i="2"/>
  <c r="W1158" i="2"/>
  <c r="W1286" i="2"/>
  <c r="W1430" i="2"/>
  <c r="W1468" i="2"/>
  <c r="W377" i="2"/>
  <c r="W792" i="2"/>
  <c r="W894" i="2"/>
  <c r="W958" i="2"/>
  <c r="W1022" i="2"/>
  <c r="W1086" i="2"/>
  <c r="W1150" i="2"/>
  <c r="W1214" i="2"/>
  <c r="W1278" i="2"/>
  <c r="W1342" i="2"/>
  <c r="W1406" i="2"/>
  <c r="W1446" i="2"/>
  <c r="W1462" i="2"/>
  <c r="W1478" i="2"/>
  <c r="W1494" i="2"/>
  <c r="W1510" i="2"/>
  <c r="W1526" i="2"/>
  <c r="W1542" i="2"/>
  <c r="W1558" i="2"/>
  <c r="W1574" i="2"/>
  <c r="W1590" i="2"/>
  <c r="W1606" i="2"/>
  <c r="W1622" i="2"/>
  <c r="W1638" i="2"/>
  <c r="W1654" i="2"/>
  <c r="W1670" i="2"/>
  <c r="W1686" i="2"/>
  <c r="W1702" i="2"/>
  <c r="W1718" i="2"/>
  <c r="W1734" i="2"/>
  <c r="W1750" i="2"/>
  <c r="W1766" i="2"/>
  <c r="W1782" i="2"/>
  <c r="W1798" i="2"/>
  <c r="W1814" i="2"/>
  <c r="W1830" i="2"/>
  <c r="W1846" i="2"/>
  <c r="W1862" i="2"/>
  <c r="W680" i="2"/>
  <c r="W898" i="2"/>
  <c r="W1026" i="2"/>
  <c r="W1138" i="2"/>
  <c r="W1250" i="2"/>
  <c r="W1362" i="2"/>
  <c r="W1447" i="2"/>
  <c r="W1479" i="2"/>
  <c r="W1507" i="2"/>
  <c r="W1535" i="2"/>
  <c r="W1563" i="2"/>
  <c r="W1595" i="2"/>
  <c r="W1623" i="2"/>
  <c r="W1651" i="2"/>
  <c r="W1679" i="2"/>
  <c r="W1711" i="2"/>
  <c r="W1743" i="2"/>
  <c r="W1775" i="2"/>
  <c r="W1803" i="2"/>
  <c r="W1831" i="2"/>
  <c r="W1863" i="2"/>
  <c r="W870" i="2"/>
  <c r="W998" i="2"/>
  <c r="W1142" i="2"/>
  <c r="W1270" i="2"/>
  <c r="W1302" i="2"/>
  <c r="W1414" i="2"/>
  <c r="W1464" i="2"/>
  <c r="W1496" i="2"/>
  <c r="W1512" i="2"/>
  <c r="W1528" i="2"/>
  <c r="W1544" i="2"/>
  <c r="W1560" i="2"/>
  <c r="W1576" i="2"/>
  <c r="W1592" i="2"/>
  <c r="W1608" i="2"/>
  <c r="W1624" i="2"/>
  <c r="W1640" i="2"/>
  <c r="W1656" i="2"/>
  <c r="W1672" i="2"/>
  <c r="W1688" i="2"/>
  <c r="W1704" i="2"/>
  <c r="W1720" i="2"/>
  <c r="W1736" i="2"/>
  <c r="W1752" i="2"/>
  <c r="W1768" i="2"/>
  <c r="W1784" i="2"/>
  <c r="W1800" i="2"/>
  <c r="W1816" i="2"/>
  <c r="W1820" i="2"/>
  <c r="W1824" i="2"/>
  <c r="W1844" i="2"/>
  <c r="W1334" i="2"/>
  <c r="W1440" i="2"/>
  <c r="W1472" i="2"/>
  <c r="W1500" i="2"/>
  <c r="W1516" i="2"/>
  <c r="W1532" i="2"/>
  <c r="W1548" i="2"/>
  <c r="W1564" i="2"/>
  <c r="W1580" i="2"/>
  <c r="W1596" i="2"/>
  <c r="W1612" i="2"/>
  <c r="W1628" i="2"/>
  <c r="W1644" i="2"/>
  <c r="W1660" i="2"/>
  <c r="W1676" i="2"/>
  <c r="W1692" i="2"/>
  <c r="W1708" i="2"/>
  <c r="W1724" i="2"/>
  <c r="W1740" i="2"/>
  <c r="W1756" i="2"/>
  <c r="W1772" i="2"/>
  <c r="W1788" i="2"/>
  <c r="W1804" i="2"/>
  <c r="W1832" i="2"/>
  <c r="W1836" i="2"/>
  <c r="W1840" i="2"/>
  <c r="W1860" i="2"/>
  <c r="W1366" i="2"/>
  <c r="W1448" i="2"/>
  <c r="W1480" i="2"/>
  <c r="W1504" i="2"/>
  <c r="W1520" i="2"/>
  <c r="W1536" i="2"/>
  <c r="W1552" i="2"/>
  <c r="W1568" i="2"/>
  <c r="W1584" i="2"/>
  <c r="W1600" i="2"/>
  <c r="W1616" i="2"/>
  <c r="W1632" i="2"/>
  <c r="W1648" i="2"/>
  <c r="W1664" i="2"/>
  <c r="W1680" i="2"/>
  <c r="W1696" i="2"/>
  <c r="W1712" i="2"/>
  <c r="W1728" i="2"/>
  <c r="W1744" i="2"/>
  <c r="W1760" i="2"/>
  <c r="W1776" i="2"/>
  <c r="W1792" i="2"/>
  <c r="W1808" i="2"/>
  <c r="W1848" i="2"/>
  <c r="W1852" i="2"/>
  <c r="W1856" i="2"/>
  <c r="W1382" i="2"/>
  <c r="W1456" i="2"/>
  <c r="W1488" i="2"/>
  <c r="W1508" i="2"/>
  <c r="W1524" i="2"/>
  <c r="W1540" i="2"/>
  <c r="W1556" i="2"/>
  <c r="W1572" i="2"/>
  <c r="W1588" i="2"/>
  <c r="W1604" i="2"/>
  <c r="W1620" i="2"/>
  <c r="W1636" i="2"/>
  <c r="W1652" i="2"/>
  <c r="W1668" i="2"/>
  <c r="W1684" i="2"/>
  <c r="W1700" i="2"/>
  <c r="W1716" i="2"/>
  <c r="W1732" i="2"/>
  <c r="W1748" i="2"/>
  <c r="W1764" i="2"/>
  <c r="W1780" i="2"/>
  <c r="W1796" i="2"/>
  <c r="W1812" i="2"/>
  <c r="W1864" i="2"/>
  <c r="W1868" i="2"/>
  <c r="W1828" i="2"/>
  <c r="T1002" i="9"/>
  <c r="S1002" i="9"/>
  <c r="T1001" i="9"/>
  <c r="S1001" i="9"/>
  <c r="T1000" i="9"/>
  <c r="S1000" i="9"/>
  <c r="T999" i="9"/>
  <c r="S999" i="9"/>
  <c r="T998" i="9"/>
  <c r="S998" i="9"/>
  <c r="T997" i="9"/>
  <c r="S997" i="9"/>
  <c r="T996" i="9"/>
  <c r="S996" i="9"/>
  <c r="T995" i="9"/>
  <c r="S995" i="9"/>
  <c r="T994" i="9"/>
  <c r="S994" i="9"/>
  <c r="T993" i="9"/>
  <c r="S993" i="9"/>
  <c r="T992" i="9"/>
  <c r="S992" i="9"/>
  <c r="T991" i="9"/>
  <c r="S991" i="9"/>
  <c r="T990" i="9"/>
  <c r="S990" i="9"/>
  <c r="T989" i="9"/>
  <c r="S989" i="9"/>
  <c r="T988" i="9"/>
  <c r="S988" i="9"/>
  <c r="T987" i="9"/>
  <c r="S987" i="9"/>
  <c r="T986" i="9"/>
  <c r="S986" i="9"/>
  <c r="T985" i="9"/>
  <c r="S985" i="9"/>
  <c r="T984" i="9"/>
  <c r="S984" i="9"/>
  <c r="T983" i="9"/>
  <c r="S983" i="9"/>
  <c r="T982" i="9"/>
  <c r="S982" i="9"/>
  <c r="T981" i="9"/>
  <c r="S981" i="9"/>
  <c r="T980" i="9"/>
  <c r="S980" i="9"/>
  <c r="T979" i="9"/>
  <c r="S979" i="9"/>
  <c r="T978" i="9"/>
  <c r="S978" i="9"/>
  <c r="T977" i="9"/>
  <c r="S977" i="9"/>
  <c r="T976" i="9"/>
  <c r="S976" i="9"/>
  <c r="T975" i="9"/>
  <c r="S975" i="9"/>
  <c r="T974" i="9"/>
  <c r="S974" i="9"/>
  <c r="T973" i="9"/>
  <c r="S973" i="9"/>
  <c r="T972" i="9"/>
  <c r="S972" i="9"/>
  <c r="T971" i="9"/>
  <c r="S971" i="9"/>
  <c r="T970" i="9"/>
  <c r="S970" i="9"/>
  <c r="T969" i="9"/>
  <c r="S969" i="9"/>
  <c r="T968" i="9"/>
  <c r="S968" i="9"/>
  <c r="T967" i="9"/>
  <c r="S967" i="9"/>
  <c r="T966" i="9"/>
  <c r="S966" i="9"/>
  <c r="T965" i="9"/>
  <c r="S965" i="9"/>
  <c r="T964" i="9"/>
  <c r="S964" i="9"/>
  <c r="T963" i="9"/>
  <c r="S963" i="9"/>
  <c r="T962" i="9"/>
  <c r="S962" i="9"/>
  <c r="T961" i="9"/>
  <c r="S961" i="9"/>
  <c r="T960" i="9"/>
  <c r="S960" i="9"/>
  <c r="T959" i="9"/>
  <c r="S959" i="9"/>
  <c r="T958" i="9"/>
  <c r="S958" i="9"/>
  <c r="T957" i="9"/>
  <c r="S957" i="9"/>
  <c r="T956" i="9"/>
  <c r="S956" i="9"/>
  <c r="T955" i="9"/>
  <c r="S955" i="9"/>
  <c r="T954" i="9"/>
  <c r="S954" i="9"/>
  <c r="T953" i="9"/>
  <c r="S953" i="9"/>
  <c r="T952" i="9"/>
  <c r="S952" i="9"/>
  <c r="T951" i="9"/>
  <c r="S951" i="9"/>
  <c r="T950" i="9"/>
  <c r="S950" i="9"/>
  <c r="T949" i="9"/>
  <c r="S949" i="9"/>
  <c r="T948" i="9"/>
  <c r="S948" i="9"/>
  <c r="T947" i="9"/>
  <c r="S947" i="9"/>
  <c r="T946" i="9"/>
  <c r="S946" i="9"/>
  <c r="T945" i="9"/>
  <c r="S945" i="9"/>
  <c r="T944" i="9"/>
  <c r="S944" i="9"/>
  <c r="T943" i="9"/>
  <c r="S943" i="9"/>
  <c r="T942" i="9"/>
  <c r="S942" i="9"/>
  <c r="T941" i="9"/>
  <c r="S941" i="9"/>
  <c r="T940" i="9"/>
  <c r="S940" i="9"/>
  <c r="T939" i="9"/>
  <c r="S939" i="9"/>
  <c r="T938" i="9"/>
  <c r="S938" i="9"/>
  <c r="T937" i="9"/>
  <c r="S937" i="9"/>
  <c r="T936" i="9"/>
  <c r="S936" i="9"/>
  <c r="T935" i="9"/>
  <c r="S935" i="9"/>
  <c r="T934" i="9"/>
  <c r="S934" i="9"/>
  <c r="T933" i="9"/>
  <c r="S933" i="9"/>
  <c r="T932" i="9"/>
  <c r="S932" i="9"/>
  <c r="T931" i="9"/>
  <c r="S931" i="9"/>
  <c r="T930" i="9"/>
  <c r="S930" i="9"/>
  <c r="T929" i="9"/>
  <c r="S929" i="9"/>
  <c r="T928" i="9"/>
  <c r="S928" i="9"/>
  <c r="T927" i="9"/>
  <c r="S927" i="9"/>
  <c r="T926" i="9"/>
  <c r="S926" i="9"/>
  <c r="T925" i="9"/>
  <c r="S925" i="9"/>
  <c r="T924" i="9"/>
  <c r="S924" i="9"/>
  <c r="T923" i="9"/>
  <c r="S923" i="9"/>
  <c r="T922" i="9"/>
  <c r="S922" i="9"/>
  <c r="T921" i="9"/>
  <c r="S921" i="9"/>
  <c r="T920" i="9"/>
  <c r="S920" i="9"/>
  <c r="T919" i="9"/>
  <c r="S919" i="9"/>
  <c r="T918" i="9"/>
  <c r="S918" i="9"/>
  <c r="T917" i="9"/>
  <c r="S917" i="9"/>
  <c r="T916" i="9"/>
  <c r="S916" i="9"/>
  <c r="T915" i="9"/>
  <c r="S915" i="9"/>
  <c r="T914" i="9"/>
  <c r="S914" i="9"/>
  <c r="T913" i="9"/>
  <c r="S913" i="9"/>
  <c r="T912" i="9"/>
  <c r="S912" i="9"/>
  <c r="T911" i="9"/>
  <c r="S911" i="9"/>
  <c r="T910" i="9"/>
  <c r="S910" i="9"/>
  <c r="T909" i="9"/>
  <c r="S909" i="9"/>
  <c r="T908" i="9"/>
  <c r="S908" i="9"/>
  <c r="T907" i="9"/>
  <c r="S907" i="9"/>
  <c r="T906" i="9"/>
  <c r="S906" i="9"/>
  <c r="T905" i="9"/>
  <c r="S905" i="9"/>
  <c r="T904" i="9"/>
  <c r="S904" i="9"/>
  <c r="T903" i="9"/>
  <c r="S903" i="9"/>
  <c r="T902" i="9"/>
  <c r="S902" i="9"/>
  <c r="T901" i="9"/>
  <c r="S901" i="9"/>
  <c r="T900" i="9"/>
  <c r="S900" i="9"/>
  <c r="T899" i="9"/>
  <c r="S899" i="9"/>
  <c r="T898" i="9"/>
  <c r="S898" i="9"/>
  <c r="T897" i="9"/>
  <c r="S897" i="9"/>
  <c r="T896" i="9"/>
  <c r="S896" i="9"/>
  <c r="T895" i="9"/>
  <c r="S895" i="9"/>
  <c r="T894" i="9"/>
  <c r="S894" i="9"/>
  <c r="T893" i="9"/>
  <c r="S893" i="9"/>
  <c r="T892" i="9"/>
  <c r="S892" i="9"/>
  <c r="T891" i="9"/>
  <c r="S891" i="9"/>
  <c r="T890" i="9"/>
  <c r="S890" i="9"/>
  <c r="T889" i="9"/>
  <c r="S889" i="9"/>
  <c r="T888" i="9"/>
  <c r="S888" i="9"/>
  <c r="T887" i="9"/>
  <c r="S887" i="9"/>
  <c r="T886" i="9"/>
  <c r="S886" i="9"/>
  <c r="T885" i="9"/>
  <c r="S885" i="9"/>
  <c r="T884" i="9"/>
  <c r="S884" i="9"/>
  <c r="T883" i="9"/>
  <c r="S883" i="9"/>
  <c r="T882" i="9"/>
  <c r="S882" i="9"/>
  <c r="T881" i="9"/>
  <c r="S881" i="9"/>
  <c r="T880" i="9"/>
  <c r="S880" i="9"/>
  <c r="T879" i="9"/>
  <c r="S879" i="9"/>
  <c r="T878" i="9"/>
  <c r="S878" i="9"/>
  <c r="T877" i="9"/>
  <c r="S877" i="9"/>
  <c r="T876" i="9"/>
  <c r="S876" i="9"/>
  <c r="T875" i="9"/>
  <c r="S875" i="9"/>
  <c r="T874" i="9"/>
  <c r="S874" i="9"/>
  <c r="T873" i="9"/>
  <c r="S873" i="9"/>
  <c r="T872" i="9"/>
  <c r="S872" i="9"/>
  <c r="T871" i="9"/>
  <c r="S871" i="9"/>
  <c r="T870" i="9"/>
  <c r="S870" i="9"/>
  <c r="T869" i="9"/>
  <c r="S869" i="9"/>
  <c r="T868" i="9"/>
  <c r="S868" i="9"/>
  <c r="T867" i="9"/>
  <c r="S867" i="9"/>
  <c r="T866" i="9"/>
  <c r="S866" i="9"/>
  <c r="T865" i="9"/>
  <c r="S865" i="9"/>
  <c r="T864" i="9"/>
  <c r="S864" i="9"/>
  <c r="T863" i="9"/>
  <c r="S863" i="9"/>
  <c r="T862" i="9"/>
  <c r="S862" i="9"/>
  <c r="T861" i="9"/>
  <c r="S861" i="9"/>
  <c r="T860" i="9"/>
  <c r="S860" i="9"/>
  <c r="T859" i="9"/>
  <c r="S859" i="9"/>
  <c r="T858" i="9"/>
  <c r="S858" i="9"/>
  <c r="T857" i="9"/>
  <c r="S857" i="9"/>
  <c r="T856" i="9"/>
  <c r="S856" i="9"/>
  <c r="T855" i="9"/>
  <c r="S855" i="9"/>
  <c r="T854" i="9"/>
  <c r="S854" i="9"/>
  <c r="T853" i="9"/>
  <c r="S853" i="9"/>
  <c r="T852" i="9"/>
  <c r="S852" i="9"/>
  <c r="T851" i="9"/>
  <c r="S851" i="9"/>
  <c r="T850" i="9"/>
  <c r="S850" i="9"/>
  <c r="T849" i="9"/>
  <c r="S849" i="9"/>
  <c r="T848" i="9"/>
  <c r="S848" i="9"/>
  <c r="T847" i="9"/>
  <c r="S847" i="9"/>
  <c r="T846" i="9"/>
  <c r="S846" i="9"/>
  <c r="T845" i="9"/>
  <c r="S845" i="9"/>
  <c r="T844" i="9"/>
  <c r="S844" i="9"/>
  <c r="T843" i="9"/>
  <c r="S843" i="9"/>
  <c r="T842" i="9"/>
  <c r="S842" i="9"/>
  <c r="T841" i="9"/>
  <c r="S841" i="9"/>
  <c r="T840" i="9"/>
  <c r="S840" i="9"/>
  <c r="T839" i="9"/>
  <c r="S839" i="9"/>
  <c r="T838" i="9"/>
  <c r="S838" i="9"/>
  <c r="T837" i="9"/>
  <c r="S837" i="9"/>
  <c r="T836" i="9"/>
  <c r="S836" i="9"/>
  <c r="T835" i="9"/>
  <c r="S835" i="9"/>
  <c r="T834" i="9"/>
  <c r="S834" i="9"/>
  <c r="T833" i="9"/>
  <c r="S833" i="9"/>
  <c r="T832" i="9"/>
  <c r="S832" i="9"/>
  <c r="T831" i="9"/>
  <c r="S831" i="9"/>
  <c r="T830" i="9"/>
  <c r="S830" i="9"/>
  <c r="T829" i="9"/>
  <c r="S829" i="9"/>
  <c r="T828" i="9"/>
  <c r="S828" i="9"/>
  <c r="T827" i="9"/>
  <c r="S827" i="9"/>
  <c r="T826" i="9"/>
  <c r="S826" i="9"/>
  <c r="T825" i="9"/>
  <c r="S825" i="9"/>
  <c r="T824" i="9"/>
  <c r="S824" i="9"/>
  <c r="T823" i="9"/>
  <c r="S823" i="9"/>
  <c r="T822" i="9"/>
  <c r="S822" i="9"/>
  <c r="T821" i="9"/>
  <c r="S821" i="9"/>
  <c r="T820" i="9"/>
  <c r="S820" i="9"/>
  <c r="T819" i="9"/>
  <c r="S819" i="9"/>
  <c r="T818" i="9"/>
  <c r="S818" i="9"/>
  <c r="T817" i="9"/>
  <c r="S817" i="9"/>
  <c r="T816" i="9"/>
  <c r="S816" i="9"/>
  <c r="T815" i="9"/>
  <c r="S815" i="9"/>
  <c r="T814" i="9"/>
  <c r="S814" i="9"/>
  <c r="T813" i="9"/>
  <c r="S813" i="9"/>
  <c r="T812" i="9"/>
  <c r="S812" i="9"/>
  <c r="T811" i="9"/>
  <c r="S811" i="9"/>
  <c r="T810" i="9"/>
  <c r="S810" i="9"/>
  <c r="T809" i="9"/>
  <c r="S809" i="9"/>
  <c r="T808" i="9"/>
  <c r="S808" i="9"/>
  <c r="T807" i="9"/>
  <c r="S807" i="9"/>
  <c r="T806" i="9"/>
  <c r="S806" i="9"/>
  <c r="T805" i="9"/>
  <c r="S805" i="9"/>
  <c r="T804" i="9"/>
  <c r="S804" i="9"/>
  <c r="T803" i="9"/>
  <c r="S803" i="9"/>
  <c r="T802" i="9"/>
  <c r="S802" i="9"/>
  <c r="T801" i="9"/>
  <c r="S801" i="9"/>
  <c r="T800" i="9"/>
  <c r="S800" i="9"/>
  <c r="T799" i="9"/>
  <c r="S799" i="9"/>
  <c r="T798" i="9"/>
  <c r="S798" i="9"/>
  <c r="T797" i="9"/>
  <c r="S797" i="9"/>
  <c r="T796" i="9"/>
  <c r="S796" i="9"/>
  <c r="T795" i="9"/>
  <c r="S795" i="9"/>
  <c r="T794" i="9"/>
  <c r="S794" i="9"/>
  <c r="T793" i="9"/>
  <c r="S793" i="9"/>
  <c r="T792" i="9"/>
  <c r="S792" i="9"/>
  <c r="T791" i="9"/>
  <c r="S791" i="9"/>
  <c r="T790" i="9"/>
  <c r="S790" i="9"/>
  <c r="T789" i="9"/>
  <c r="S789" i="9"/>
  <c r="T788" i="9"/>
  <c r="S788" i="9"/>
  <c r="T787" i="9"/>
  <c r="S787" i="9"/>
  <c r="T786" i="9"/>
  <c r="S786" i="9"/>
  <c r="T785" i="9"/>
  <c r="S785" i="9"/>
  <c r="T784" i="9"/>
  <c r="S784" i="9"/>
  <c r="T783" i="9"/>
  <c r="S783" i="9"/>
  <c r="T782" i="9"/>
  <c r="S782" i="9"/>
  <c r="T781" i="9"/>
  <c r="S781" i="9"/>
  <c r="T780" i="9"/>
  <c r="S780" i="9"/>
  <c r="T779" i="9"/>
  <c r="S779" i="9"/>
  <c r="T778" i="9"/>
  <c r="S778" i="9"/>
  <c r="T777" i="9"/>
  <c r="S777" i="9"/>
  <c r="T776" i="9"/>
  <c r="S776" i="9"/>
  <c r="T775" i="9"/>
  <c r="S775" i="9"/>
  <c r="T774" i="9"/>
  <c r="S774" i="9"/>
  <c r="T773" i="9"/>
  <c r="S773" i="9"/>
  <c r="T772" i="9"/>
  <c r="S772" i="9"/>
  <c r="T771" i="9"/>
  <c r="S771" i="9"/>
  <c r="T770" i="9"/>
  <c r="S770" i="9"/>
  <c r="T769" i="9"/>
  <c r="S769" i="9"/>
  <c r="T768" i="9"/>
  <c r="S768" i="9"/>
  <c r="T767" i="9"/>
  <c r="S767" i="9"/>
  <c r="T766" i="9"/>
  <c r="S766" i="9"/>
  <c r="T765" i="9"/>
  <c r="S765" i="9"/>
  <c r="T764" i="9"/>
  <c r="S764" i="9"/>
  <c r="T763" i="9"/>
  <c r="S763" i="9"/>
  <c r="T762" i="9"/>
  <c r="S762" i="9"/>
  <c r="T761" i="9"/>
  <c r="S761" i="9"/>
  <c r="T760" i="9"/>
  <c r="S760" i="9"/>
  <c r="T759" i="9"/>
  <c r="S759" i="9"/>
  <c r="T758" i="9"/>
  <c r="S758" i="9"/>
  <c r="T757" i="9"/>
  <c r="S757" i="9"/>
  <c r="T756" i="9"/>
  <c r="S756" i="9"/>
  <c r="T755" i="9"/>
  <c r="S755" i="9"/>
  <c r="T754" i="9"/>
  <c r="S754" i="9"/>
  <c r="T753" i="9"/>
  <c r="S753" i="9"/>
  <c r="T752" i="9"/>
  <c r="S752" i="9"/>
  <c r="T751" i="9"/>
  <c r="S751" i="9"/>
  <c r="T750" i="9"/>
  <c r="S750" i="9"/>
  <c r="T749" i="9"/>
  <c r="S749" i="9"/>
  <c r="T748" i="9"/>
  <c r="S748" i="9"/>
  <c r="T747" i="9"/>
  <c r="S747" i="9"/>
  <c r="T746" i="9"/>
  <c r="S746" i="9"/>
  <c r="T745" i="9"/>
  <c r="S745" i="9"/>
  <c r="T744" i="9"/>
  <c r="S744" i="9"/>
  <c r="T743" i="9"/>
  <c r="S743" i="9"/>
  <c r="T742" i="9"/>
  <c r="S742" i="9"/>
  <c r="T741" i="9"/>
  <c r="S741" i="9"/>
  <c r="T740" i="9"/>
  <c r="S740" i="9"/>
  <c r="T739" i="9"/>
  <c r="S739" i="9"/>
  <c r="T738" i="9"/>
  <c r="S738" i="9"/>
  <c r="T737" i="9"/>
  <c r="S737" i="9"/>
  <c r="T736" i="9"/>
  <c r="S736" i="9"/>
  <c r="T735" i="9"/>
  <c r="S735" i="9"/>
  <c r="T734" i="9"/>
  <c r="S734" i="9"/>
  <c r="T733" i="9"/>
  <c r="S733" i="9"/>
  <c r="T732" i="9"/>
  <c r="S732" i="9"/>
  <c r="T731" i="9"/>
  <c r="S731" i="9"/>
  <c r="T730" i="9"/>
  <c r="S730" i="9"/>
  <c r="T729" i="9"/>
  <c r="S729" i="9"/>
  <c r="T728" i="9"/>
  <c r="S728" i="9"/>
  <c r="T727" i="9"/>
  <c r="S727" i="9"/>
  <c r="T726" i="9"/>
  <c r="S726" i="9"/>
  <c r="T725" i="9"/>
  <c r="S725" i="9"/>
  <c r="T724" i="9"/>
  <c r="S724" i="9"/>
  <c r="T723" i="9"/>
  <c r="S723" i="9"/>
  <c r="T722" i="9"/>
  <c r="S722" i="9"/>
  <c r="T721" i="9"/>
  <c r="S721" i="9"/>
  <c r="T720" i="9"/>
  <c r="S720" i="9"/>
  <c r="T719" i="9"/>
  <c r="S719" i="9"/>
  <c r="T718" i="9"/>
  <c r="S718" i="9"/>
  <c r="T717" i="9"/>
  <c r="S717" i="9"/>
  <c r="T716" i="9"/>
  <c r="S716" i="9"/>
  <c r="T715" i="9"/>
  <c r="S715" i="9"/>
  <c r="T714" i="9"/>
  <c r="S714" i="9"/>
  <c r="T713" i="9"/>
  <c r="S713" i="9"/>
  <c r="T712" i="9"/>
  <c r="S712" i="9"/>
  <c r="T711" i="9"/>
  <c r="S711" i="9"/>
  <c r="T710" i="9"/>
  <c r="S710" i="9"/>
  <c r="T709" i="9"/>
  <c r="S709" i="9"/>
  <c r="T708" i="9"/>
  <c r="S708" i="9"/>
  <c r="T707" i="9"/>
  <c r="S707" i="9"/>
  <c r="T706" i="9"/>
  <c r="S706" i="9"/>
  <c r="T705" i="9"/>
  <c r="S705" i="9"/>
  <c r="T704" i="9"/>
  <c r="S704" i="9"/>
  <c r="T703" i="9"/>
  <c r="S703" i="9"/>
  <c r="T702" i="9"/>
  <c r="S702" i="9"/>
  <c r="T701" i="9"/>
  <c r="S701" i="9"/>
  <c r="T700" i="9"/>
  <c r="S700" i="9"/>
  <c r="T699" i="9"/>
  <c r="S699" i="9"/>
  <c r="T698" i="9"/>
  <c r="S698" i="9"/>
  <c r="T697" i="9"/>
  <c r="S697" i="9"/>
  <c r="T696" i="9"/>
  <c r="S696" i="9"/>
  <c r="T695" i="9"/>
  <c r="S695" i="9"/>
  <c r="T694" i="9"/>
  <c r="S694" i="9"/>
  <c r="T693" i="9"/>
  <c r="S693" i="9"/>
  <c r="T692" i="9"/>
  <c r="S692" i="9"/>
  <c r="T691" i="9"/>
  <c r="S691" i="9"/>
  <c r="T690" i="9"/>
  <c r="S690" i="9"/>
  <c r="T689" i="9"/>
  <c r="S689" i="9"/>
  <c r="T688" i="9"/>
  <c r="S688" i="9"/>
  <c r="T687" i="9"/>
  <c r="S687" i="9"/>
  <c r="T686" i="9"/>
  <c r="S686" i="9"/>
  <c r="T685" i="9"/>
  <c r="S685" i="9"/>
  <c r="T684" i="9"/>
  <c r="S684" i="9"/>
  <c r="T683" i="9"/>
  <c r="S683" i="9"/>
  <c r="T682" i="9"/>
  <c r="S682" i="9"/>
  <c r="T681" i="9"/>
  <c r="S681" i="9"/>
  <c r="T680" i="9"/>
  <c r="S680" i="9"/>
  <c r="T679" i="9"/>
  <c r="S679" i="9"/>
  <c r="T678" i="9"/>
  <c r="S678" i="9"/>
  <c r="T677" i="9"/>
  <c r="S677" i="9"/>
  <c r="T676" i="9"/>
  <c r="S676" i="9"/>
  <c r="T675" i="9"/>
  <c r="S675" i="9"/>
  <c r="T674" i="9"/>
  <c r="S674" i="9"/>
  <c r="T673" i="9"/>
  <c r="S673" i="9"/>
  <c r="T672" i="9"/>
  <c r="S672" i="9"/>
  <c r="T671" i="9"/>
  <c r="S671" i="9"/>
  <c r="T670" i="9"/>
  <c r="S670" i="9"/>
  <c r="T669" i="9"/>
  <c r="S669" i="9"/>
  <c r="T668" i="9"/>
  <c r="S668" i="9"/>
  <c r="T667" i="9"/>
  <c r="S667" i="9"/>
  <c r="T666" i="9"/>
  <c r="S666" i="9"/>
  <c r="T665" i="9"/>
  <c r="S665" i="9"/>
  <c r="T664" i="9"/>
  <c r="S664" i="9"/>
  <c r="T663" i="9"/>
  <c r="S663" i="9"/>
  <c r="T662" i="9"/>
  <c r="S662" i="9"/>
  <c r="T661" i="9"/>
  <c r="S661" i="9"/>
  <c r="T660" i="9"/>
  <c r="S660" i="9"/>
  <c r="T659" i="9"/>
  <c r="S659" i="9"/>
  <c r="T658" i="9"/>
  <c r="S658" i="9"/>
  <c r="T657" i="9"/>
  <c r="S657" i="9"/>
  <c r="T656" i="9"/>
  <c r="S656" i="9"/>
  <c r="T655" i="9"/>
  <c r="S655" i="9"/>
  <c r="T654" i="9"/>
  <c r="S654" i="9"/>
  <c r="T653" i="9"/>
  <c r="S653" i="9"/>
  <c r="T652" i="9"/>
  <c r="S652" i="9"/>
  <c r="T651" i="9"/>
  <c r="S651" i="9"/>
  <c r="T650" i="9"/>
  <c r="S650" i="9"/>
  <c r="T649" i="9"/>
  <c r="S649" i="9"/>
  <c r="T648" i="9"/>
  <c r="S648" i="9"/>
  <c r="T647" i="9"/>
  <c r="S647" i="9"/>
  <c r="T646" i="9"/>
  <c r="S646" i="9"/>
  <c r="T645" i="9"/>
  <c r="S645" i="9"/>
  <c r="T644" i="9"/>
  <c r="S644" i="9"/>
  <c r="T643" i="9"/>
  <c r="S643" i="9"/>
  <c r="T642" i="9"/>
  <c r="S642" i="9"/>
  <c r="T641" i="9"/>
  <c r="S641" i="9"/>
  <c r="T640" i="9"/>
  <c r="S640" i="9"/>
  <c r="T639" i="9"/>
  <c r="S639" i="9"/>
  <c r="T638" i="9"/>
  <c r="S638" i="9"/>
  <c r="T637" i="9"/>
  <c r="S637" i="9"/>
  <c r="T636" i="9"/>
  <c r="S636" i="9"/>
  <c r="T635" i="9"/>
  <c r="S635" i="9"/>
  <c r="T634" i="9"/>
  <c r="S634" i="9"/>
  <c r="T633" i="9"/>
  <c r="S633" i="9"/>
  <c r="T632" i="9"/>
  <c r="S632" i="9"/>
  <c r="T631" i="9"/>
  <c r="S631" i="9"/>
  <c r="T630" i="9"/>
  <c r="S630" i="9"/>
  <c r="T629" i="9"/>
  <c r="S629" i="9"/>
  <c r="T628" i="9"/>
  <c r="S628" i="9"/>
  <c r="T627" i="9"/>
  <c r="S627" i="9"/>
  <c r="T626" i="9"/>
  <c r="S626" i="9"/>
  <c r="T625" i="9"/>
  <c r="S625" i="9"/>
  <c r="T624" i="9"/>
  <c r="S624" i="9"/>
  <c r="T623" i="9"/>
  <c r="S623" i="9"/>
  <c r="T622" i="9"/>
  <c r="S622" i="9"/>
  <c r="T621" i="9"/>
  <c r="S621" i="9"/>
  <c r="T620" i="9"/>
  <c r="S620" i="9"/>
  <c r="T619" i="9"/>
  <c r="S619" i="9"/>
  <c r="T618" i="9"/>
  <c r="S618" i="9"/>
  <c r="T617" i="9"/>
  <c r="S617" i="9"/>
  <c r="T616" i="9"/>
  <c r="S616" i="9"/>
  <c r="T615" i="9"/>
  <c r="S615" i="9"/>
  <c r="T614" i="9"/>
  <c r="S614" i="9"/>
  <c r="T613" i="9"/>
  <c r="S613" i="9"/>
  <c r="T612" i="9"/>
  <c r="S612" i="9"/>
  <c r="T611" i="9"/>
  <c r="S611" i="9"/>
  <c r="T610" i="9"/>
  <c r="S610" i="9"/>
  <c r="T609" i="9"/>
  <c r="S609" i="9"/>
  <c r="T608" i="9"/>
  <c r="S608" i="9"/>
  <c r="T607" i="9"/>
  <c r="S607" i="9"/>
  <c r="T606" i="9"/>
  <c r="S606" i="9"/>
  <c r="T605" i="9"/>
  <c r="S605" i="9"/>
  <c r="T604" i="9"/>
  <c r="S604" i="9"/>
  <c r="T603" i="9"/>
  <c r="S603" i="9"/>
  <c r="T602" i="9"/>
  <c r="S602" i="9"/>
  <c r="T601" i="9"/>
  <c r="S601" i="9"/>
  <c r="T600" i="9"/>
  <c r="S600" i="9"/>
  <c r="T599" i="9"/>
  <c r="S599" i="9"/>
  <c r="T598" i="9"/>
  <c r="S598" i="9"/>
  <c r="T597" i="9"/>
  <c r="S597" i="9"/>
  <c r="T596" i="9"/>
  <c r="S596" i="9"/>
  <c r="T595" i="9"/>
  <c r="S595" i="9"/>
  <c r="T594" i="9"/>
  <c r="S594" i="9"/>
  <c r="T593" i="9"/>
  <c r="S593" i="9"/>
  <c r="T592" i="9"/>
  <c r="S592" i="9"/>
  <c r="T591" i="9"/>
  <c r="S591" i="9"/>
  <c r="T590" i="9"/>
  <c r="S590" i="9"/>
  <c r="T589" i="9"/>
  <c r="S589" i="9"/>
  <c r="T588" i="9"/>
  <c r="S588" i="9"/>
  <c r="T587" i="9"/>
  <c r="S587" i="9"/>
  <c r="T586" i="9"/>
  <c r="S586" i="9"/>
  <c r="T585" i="9"/>
  <c r="S585" i="9"/>
  <c r="T584" i="9"/>
  <c r="S584" i="9"/>
  <c r="T583" i="9"/>
  <c r="S583" i="9"/>
  <c r="T582" i="9"/>
  <c r="S582" i="9"/>
  <c r="T581" i="9"/>
  <c r="S581" i="9"/>
  <c r="T580" i="9"/>
  <c r="S580" i="9"/>
  <c r="T579" i="9"/>
  <c r="S579" i="9"/>
  <c r="T578" i="9"/>
  <c r="S578" i="9"/>
  <c r="T577" i="9"/>
  <c r="S577" i="9"/>
  <c r="T576" i="9"/>
  <c r="S576" i="9"/>
  <c r="T575" i="9"/>
  <c r="S575" i="9"/>
  <c r="T574" i="9"/>
  <c r="S574" i="9"/>
  <c r="T573" i="9"/>
  <c r="S573" i="9"/>
  <c r="T572" i="9"/>
  <c r="S572" i="9"/>
  <c r="T571" i="9"/>
  <c r="S571" i="9"/>
  <c r="T570" i="9"/>
  <c r="S570" i="9"/>
  <c r="T569" i="9"/>
  <c r="S569" i="9"/>
  <c r="T568" i="9"/>
  <c r="S568" i="9"/>
  <c r="T567" i="9"/>
  <c r="S567" i="9"/>
  <c r="T566" i="9"/>
  <c r="S566" i="9"/>
  <c r="T565" i="9"/>
  <c r="S565" i="9"/>
  <c r="T564" i="9"/>
  <c r="S564" i="9"/>
  <c r="T563" i="9"/>
  <c r="S563" i="9"/>
  <c r="T562" i="9"/>
  <c r="S562" i="9"/>
  <c r="T561" i="9"/>
  <c r="S561" i="9"/>
  <c r="T560" i="9"/>
  <c r="S560" i="9"/>
  <c r="T559" i="9"/>
  <c r="S559" i="9"/>
  <c r="T558" i="9"/>
  <c r="S558" i="9"/>
  <c r="T557" i="9"/>
  <c r="S557" i="9"/>
  <c r="T556" i="9"/>
  <c r="S556" i="9"/>
  <c r="T555" i="9"/>
  <c r="S555" i="9"/>
  <c r="T554" i="9"/>
  <c r="S554" i="9"/>
  <c r="T553" i="9"/>
  <c r="S553" i="9"/>
  <c r="T552" i="9"/>
  <c r="S552" i="9"/>
  <c r="T551" i="9"/>
  <c r="S551" i="9"/>
  <c r="T550" i="9"/>
  <c r="S550" i="9"/>
  <c r="T549" i="9"/>
  <c r="S549" i="9"/>
  <c r="T548" i="9"/>
  <c r="S548" i="9"/>
  <c r="T547" i="9"/>
  <c r="S547" i="9"/>
  <c r="T546" i="9"/>
  <c r="S546" i="9"/>
  <c r="T545" i="9"/>
  <c r="S545" i="9"/>
  <c r="T544" i="9"/>
  <c r="S544" i="9"/>
  <c r="T543" i="9"/>
  <c r="S543" i="9"/>
  <c r="T542" i="9"/>
  <c r="S542" i="9"/>
  <c r="T541" i="9"/>
  <c r="S541" i="9"/>
  <c r="T540" i="9"/>
  <c r="S540" i="9"/>
  <c r="T539" i="9"/>
  <c r="S539" i="9"/>
  <c r="T538" i="9"/>
  <c r="S538" i="9"/>
  <c r="T537" i="9"/>
  <c r="S537" i="9"/>
  <c r="T536" i="9"/>
  <c r="S536" i="9"/>
  <c r="T535" i="9"/>
  <c r="S535" i="9"/>
  <c r="T534" i="9"/>
  <c r="S534" i="9"/>
  <c r="T533" i="9"/>
  <c r="S533" i="9"/>
  <c r="T532" i="9"/>
  <c r="S532" i="9"/>
  <c r="T531" i="9"/>
  <c r="S531" i="9"/>
  <c r="T530" i="9"/>
  <c r="S530" i="9"/>
  <c r="T529" i="9"/>
  <c r="S529" i="9"/>
  <c r="T528" i="9"/>
  <c r="S528" i="9"/>
  <c r="T527" i="9"/>
  <c r="S527" i="9"/>
  <c r="T526" i="9"/>
  <c r="S526" i="9"/>
  <c r="T525" i="9"/>
  <c r="S525" i="9"/>
  <c r="T524" i="9"/>
  <c r="S524" i="9"/>
  <c r="T523" i="9"/>
  <c r="S523" i="9"/>
  <c r="T522" i="9"/>
  <c r="S522" i="9"/>
  <c r="T521" i="9"/>
  <c r="S521" i="9"/>
  <c r="T520" i="9"/>
  <c r="S520" i="9"/>
  <c r="T519" i="9"/>
  <c r="S519" i="9"/>
  <c r="T518" i="9"/>
  <c r="S518" i="9"/>
  <c r="T517" i="9"/>
  <c r="S517" i="9"/>
  <c r="T516" i="9"/>
  <c r="S516" i="9"/>
  <c r="T515" i="9"/>
  <c r="S515" i="9"/>
  <c r="T514" i="9"/>
  <c r="S514" i="9"/>
  <c r="T513" i="9"/>
  <c r="S513" i="9"/>
  <c r="T512" i="9"/>
  <c r="S512" i="9"/>
  <c r="T511" i="9"/>
  <c r="S511" i="9"/>
  <c r="T510" i="9"/>
  <c r="S510" i="9"/>
  <c r="T509" i="9"/>
  <c r="S509" i="9"/>
  <c r="T508" i="9"/>
  <c r="S508" i="9"/>
  <c r="T507" i="9"/>
  <c r="S507" i="9"/>
  <c r="T506" i="9"/>
  <c r="S506" i="9"/>
  <c r="T505" i="9"/>
  <c r="S505" i="9"/>
  <c r="T504" i="9"/>
  <c r="S504" i="9"/>
  <c r="T503" i="9"/>
  <c r="S503" i="9"/>
  <c r="T502" i="9"/>
  <c r="S502" i="9"/>
  <c r="T501" i="9"/>
  <c r="S501" i="9"/>
  <c r="T500" i="9"/>
  <c r="S500" i="9"/>
  <c r="T499" i="9"/>
  <c r="S499" i="9"/>
  <c r="T498" i="9"/>
  <c r="S498" i="9"/>
  <c r="T497" i="9"/>
  <c r="S497" i="9"/>
  <c r="T496" i="9"/>
  <c r="S496" i="9"/>
  <c r="T495" i="9"/>
  <c r="S495" i="9"/>
  <c r="T494" i="9"/>
  <c r="S494" i="9"/>
  <c r="T493" i="9"/>
  <c r="S493" i="9"/>
  <c r="T492" i="9"/>
  <c r="S492" i="9"/>
  <c r="T491" i="9"/>
  <c r="S491" i="9"/>
  <c r="T490" i="9"/>
  <c r="S490" i="9"/>
  <c r="T489" i="9"/>
  <c r="S489" i="9"/>
  <c r="T488" i="9"/>
  <c r="S488" i="9"/>
  <c r="T487" i="9"/>
  <c r="S487" i="9"/>
  <c r="T486" i="9"/>
  <c r="S486" i="9"/>
  <c r="T485" i="9"/>
  <c r="S485" i="9"/>
  <c r="T484" i="9"/>
  <c r="S484" i="9"/>
  <c r="T483" i="9"/>
  <c r="S483" i="9"/>
  <c r="T482" i="9"/>
  <c r="S482" i="9"/>
  <c r="T481" i="9"/>
  <c r="S481" i="9"/>
  <c r="T480" i="9"/>
  <c r="S480" i="9"/>
  <c r="T479" i="9"/>
  <c r="S479" i="9"/>
  <c r="T478" i="9"/>
  <c r="S478" i="9"/>
  <c r="T477" i="9"/>
  <c r="S477" i="9"/>
  <c r="T476" i="9"/>
  <c r="S476" i="9"/>
  <c r="T475" i="9"/>
  <c r="S475" i="9"/>
  <c r="T474" i="9"/>
  <c r="S474" i="9"/>
  <c r="T473" i="9"/>
  <c r="S473" i="9"/>
  <c r="T472" i="9"/>
  <c r="S472" i="9"/>
  <c r="T471" i="9"/>
  <c r="S471" i="9"/>
  <c r="T470" i="9"/>
  <c r="S470" i="9"/>
  <c r="T469" i="9"/>
  <c r="S469" i="9"/>
  <c r="T468" i="9"/>
  <c r="S468" i="9"/>
  <c r="T467" i="9"/>
  <c r="S467" i="9"/>
  <c r="T466" i="9"/>
  <c r="S466" i="9"/>
  <c r="T465" i="9"/>
  <c r="S465" i="9"/>
  <c r="T464" i="9"/>
  <c r="S464" i="9"/>
  <c r="T463" i="9"/>
  <c r="S463" i="9"/>
  <c r="T462" i="9"/>
  <c r="S462" i="9"/>
  <c r="T461" i="9"/>
  <c r="S461" i="9"/>
  <c r="T460" i="9"/>
  <c r="S460" i="9"/>
  <c r="T459" i="9"/>
  <c r="S459" i="9"/>
  <c r="T458" i="9"/>
  <c r="S458" i="9"/>
  <c r="T457" i="9"/>
  <c r="S457" i="9"/>
  <c r="T456" i="9"/>
  <c r="S456" i="9"/>
  <c r="T455" i="9"/>
  <c r="S455" i="9"/>
  <c r="T454" i="9"/>
  <c r="S454" i="9"/>
  <c r="T453" i="9"/>
  <c r="S453" i="9"/>
  <c r="T452" i="9"/>
  <c r="S452" i="9"/>
  <c r="T451" i="9"/>
  <c r="S451" i="9"/>
  <c r="T450" i="9"/>
  <c r="S450" i="9"/>
  <c r="T449" i="9"/>
  <c r="S449" i="9"/>
  <c r="T448" i="9"/>
  <c r="S448" i="9"/>
  <c r="T447" i="9"/>
  <c r="S447" i="9"/>
  <c r="T446" i="9"/>
  <c r="S446" i="9"/>
  <c r="T445" i="9"/>
  <c r="S445" i="9"/>
  <c r="T444" i="9"/>
  <c r="S444" i="9"/>
  <c r="T443" i="9"/>
  <c r="S443" i="9"/>
  <c r="T442" i="9"/>
  <c r="S442" i="9"/>
  <c r="T441" i="9"/>
  <c r="S441" i="9"/>
  <c r="T440" i="9"/>
  <c r="S440" i="9"/>
  <c r="T439" i="9"/>
  <c r="S439" i="9"/>
  <c r="T438" i="9"/>
  <c r="S438" i="9"/>
  <c r="T437" i="9"/>
  <c r="S437" i="9"/>
  <c r="T436" i="9"/>
  <c r="S436" i="9"/>
  <c r="T435" i="9"/>
  <c r="S435" i="9"/>
  <c r="T434" i="9"/>
  <c r="S434" i="9"/>
  <c r="T433" i="9"/>
  <c r="S433" i="9"/>
  <c r="T432" i="9"/>
  <c r="S432" i="9"/>
  <c r="T431" i="9"/>
  <c r="S431" i="9"/>
  <c r="T430" i="9"/>
  <c r="S430" i="9"/>
  <c r="T429" i="9"/>
  <c r="S429" i="9"/>
  <c r="T428" i="9"/>
  <c r="S428" i="9"/>
  <c r="T427" i="9"/>
  <c r="S427" i="9"/>
  <c r="T426" i="9"/>
  <c r="S426" i="9"/>
  <c r="T425" i="9"/>
  <c r="S425" i="9"/>
  <c r="T424" i="9"/>
  <c r="S424" i="9"/>
  <c r="T423" i="9"/>
  <c r="S423" i="9"/>
  <c r="T422" i="9"/>
  <c r="S422" i="9"/>
  <c r="T421" i="9"/>
  <c r="S421" i="9"/>
  <c r="T420" i="9"/>
  <c r="S420" i="9"/>
  <c r="T419" i="9"/>
  <c r="S419" i="9"/>
  <c r="T418" i="9"/>
  <c r="S418" i="9"/>
  <c r="T417" i="9"/>
  <c r="S417" i="9"/>
  <c r="T416" i="9"/>
  <c r="S416" i="9"/>
  <c r="T415" i="9"/>
  <c r="S415" i="9"/>
  <c r="T414" i="9"/>
  <c r="S414" i="9"/>
  <c r="T413" i="9"/>
  <c r="S413" i="9"/>
  <c r="T412" i="9"/>
  <c r="S412" i="9"/>
  <c r="T411" i="9"/>
  <c r="S411" i="9"/>
  <c r="T410" i="9"/>
  <c r="S410" i="9"/>
  <c r="T409" i="9"/>
  <c r="S409" i="9"/>
  <c r="T408" i="9"/>
  <c r="S408" i="9"/>
  <c r="T407" i="9"/>
  <c r="S407" i="9"/>
  <c r="T406" i="9"/>
  <c r="S406" i="9"/>
  <c r="T405" i="9"/>
  <c r="S405" i="9"/>
  <c r="T404" i="9"/>
  <c r="S404" i="9"/>
  <c r="T403" i="9"/>
  <c r="S403" i="9"/>
  <c r="T402" i="9"/>
  <c r="S402" i="9"/>
  <c r="T401" i="9"/>
  <c r="S401" i="9"/>
  <c r="T400" i="9"/>
  <c r="S400" i="9"/>
  <c r="T399" i="9"/>
  <c r="S399" i="9"/>
  <c r="T398" i="9"/>
  <c r="S398" i="9"/>
  <c r="T397" i="9"/>
  <c r="S397" i="9"/>
  <c r="T396" i="9"/>
  <c r="S396" i="9"/>
  <c r="T395" i="9"/>
  <c r="S395" i="9"/>
  <c r="T394" i="9"/>
  <c r="S394" i="9"/>
  <c r="T393" i="9"/>
  <c r="S393" i="9"/>
  <c r="T392" i="9"/>
  <c r="S392" i="9"/>
  <c r="T391" i="9"/>
  <c r="S391" i="9"/>
  <c r="T390" i="9"/>
  <c r="S390" i="9"/>
  <c r="T389" i="9"/>
  <c r="S389" i="9"/>
  <c r="T388" i="9"/>
  <c r="S388" i="9"/>
  <c r="T387" i="9"/>
  <c r="S387" i="9"/>
  <c r="T386" i="9"/>
  <c r="S386" i="9"/>
  <c r="T385" i="9"/>
  <c r="S385" i="9"/>
  <c r="T384" i="9"/>
  <c r="S384" i="9"/>
  <c r="T383" i="9"/>
  <c r="S383" i="9"/>
  <c r="T382" i="9"/>
  <c r="S382" i="9"/>
  <c r="T381" i="9"/>
  <c r="S381" i="9"/>
  <c r="T380" i="9"/>
  <c r="S380" i="9"/>
  <c r="T379" i="9"/>
  <c r="S379" i="9"/>
  <c r="T378" i="9"/>
  <c r="S378" i="9"/>
  <c r="T377" i="9"/>
  <c r="S377" i="9"/>
  <c r="T376" i="9"/>
  <c r="S376" i="9"/>
  <c r="T375" i="9"/>
  <c r="S375" i="9"/>
  <c r="T374" i="9"/>
  <c r="S374" i="9"/>
  <c r="T373" i="9"/>
  <c r="S373" i="9"/>
  <c r="T372" i="9"/>
  <c r="S372" i="9"/>
  <c r="T371" i="9"/>
  <c r="S371" i="9"/>
  <c r="T370" i="9"/>
  <c r="S370" i="9"/>
  <c r="T369" i="9"/>
  <c r="S369" i="9"/>
  <c r="T368" i="9"/>
  <c r="S368" i="9"/>
  <c r="T367" i="9"/>
  <c r="S367" i="9"/>
  <c r="T366" i="9"/>
  <c r="S366" i="9"/>
  <c r="T365" i="9"/>
  <c r="S365" i="9"/>
  <c r="T364" i="9"/>
  <c r="S364" i="9"/>
  <c r="T363" i="9"/>
  <c r="S363" i="9"/>
  <c r="T362" i="9"/>
  <c r="S362" i="9"/>
  <c r="T361" i="9"/>
  <c r="S361" i="9"/>
  <c r="T360" i="9"/>
  <c r="S360" i="9"/>
  <c r="T359" i="9"/>
  <c r="S359" i="9"/>
  <c r="T358" i="9"/>
  <c r="S358" i="9"/>
  <c r="T357" i="9"/>
  <c r="S357" i="9"/>
  <c r="T356" i="9"/>
  <c r="S356" i="9"/>
  <c r="T355" i="9"/>
  <c r="S355" i="9"/>
  <c r="T354" i="9"/>
  <c r="S354" i="9"/>
  <c r="T353" i="9"/>
  <c r="S353" i="9"/>
  <c r="T352" i="9"/>
  <c r="S352" i="9"/>
  <c r="T351" i="9"/>
  <c r="S351" i="9"/>
  <c r="T350" i="9"/>
  <c r="S350" i="9"/>
  <c r="T349" i="9"/>
  <c r="S349" i="9"/>
  <c r="T348" i="9"/>
  <c r="S348" i="9"/>
  <c r="T347" i="9"/>
  <c r="S347" i="9"/>
  <c r="T346" i="9"/>
  <c r="S346" i="9"/>
  <c r="T345" i="9"/>
  <c r="S345" i="9"/>
  <c r="T344" i="9"/>
  <c r="S344" i="9"/>
  <c r="T343" i="9"/>
  <c r="S343" i="9"/>
  <c r="T342" i="9"/>
  <c r="S342" i="9"/>
  <c r="T341" i="9"/>
  <c r="S341" i="9"/>
  <c r="T340" i="9"/>
  <c r="S340" i="9"/>
  <c r="T339" i="9"/>
  <c r="S339" i="9"/>
  <c r="T338" i="9"/>
  <c r="S338" i="9"/>
  <c r="T337" i="9"/>
  <c r="S337" i="9"/>
  <c r="T336" i="9"/>
  <c r="S336" i="9"/>
  <c r="T335" i="9"/>
  <c r="S335" i="9"/>
  <c r="T334" i="9"/>
  <c r="S334" i="9"/>
  <c r="T333" i="9"/>
  <c r="S333" i="9"/>
  <c r="T332" i="9"/>
  <c r="S332" i="9"/>
  <c r="T331" i="9"/>
  <c r="S331" i="9"/>
  <c r="T330" i="9"/>
  <c r="S330" i="9"/>
  <c r="T329" i="9"/>
  <c r="S329" i="9"/>
  <c r="T328" i="9"/>
  <c r="S328" i="9"/>
  <c r="T327" i="9"/>
  <c r="S327" i="9"/>
  <c r="T326" i="9"/>
  <c r="S326" i="9"/>
  <c r="T325" i="9"/>
  <c r="S325" i="9"/>
  <c r="T324" i="9"/>
  <c r="S324" i="9"/>
  <c r="T323" i="9"/>
  <c r="S323" i="9"/>
  <c r="T322" i="9"/>
  <c r="S322" i="9"/>
  <c r="T321" i="9"/>
  <c r="S321" i="9"/>
  <c r="T320" i="9"/>
  <c r="S320" i="9"/>
  <c r="T319" i="9"/>
  <c r="S319" i="9"/>
  <c r="T318" i="9"/>
  <c r="S318" i="9"/>
  <c r="T317" i="9"/>
  <c r="S317" i="9"/>
  <c r="T316" i="9"/>
  <c r="S316" i="9"/>
  <c r="T315" i="9"/>
  <c r="S315" i="9"/>
  <c r="T314" i="9"/>
  <c r="S314" i="9"/>
  <c r="T313" i="9"/>
  <c r="S313" i="9"/>
  <c r="T312" i="9"/>
  <c r="S312" i="9"/>
  <c r="T311" i="9"/>
  <c r="S311" i="9"/>
  <c r="T310" i="9"/>
  <c r="S310" i="9"/>
  <c r="T309" i="9"/>
  <c r="S309" i="9"/>
  <c r="T308" i="9"/>
  <c r="S308" i="9"/>
  <c r="T307" i="9"/>
  <c r="S307" i="9"/>
  <c r="T306" i="9"/>
  <c r="S306" i="9"/>
  <c r="T305" i="9"/>
  <c r="S305" i="9"/>
  <c r="T304" i="9"/>
  <c r="S304" i="9"/>
  <c r="T303" i="9"/>
  <c r="S303" i="9"/>
  <c r="T302" i="9"/>
  <c r="S302" i="9"/>
  <c r="T301" i="9"/>
  <c r="S301" i="9"/>
  <c r="T300" i="9"/>
  <c r="S300" i="9"/>
  <c r="T299" i="9"/>
  <c r="S299" i="9"/>
  <c r="T298" i="9"/>
  <c r="S298" i="9"/>
  <c r="T297" i="9"/>
  <c r="S297" i="9"/>
  <c r="T296" i="9"/>
  <c r="S296" i="9"/>
  <c r="T295" i="9"/>
  <c r="S295" i="9"/>
  <c r="T294" i="9"/>
  <c r="S294" i="9"/>
  <c r="T293" i="9"/>
  <c r="S293" i="9"/>
  <c r="T292" i="9"/>
  <c r="S292" i="9"/>
  <c r="T291" i="9"/>
  <c r="S291" i="9"/>
  <c r="T290" i="9"/>
  <c r="S290" i="9"/>
  <c r="T289" i="9"/>
  <c r="S289" i="9"/>
  <c r="T288" i="9"/>
  <c r="S288" i="9"/>
  <c r="T287" i="9"/>
  <c r="S287" i="9"/>
  <c r="T286" i="9"/>
  <c r="S286" i="9"/>
  <c r="T285" i="9"/>
  <c r="S285" i="9"/>
  <c r="T284" i="9"/>
  <c r="S284" i="9"/>
  <c r="T283" i="9"/>
  <c r="S283" i="9"/>
  <c r="T282" i="9"/>
  <c r="S282" i="9"/>
  <c r="T281" i="9"/>
  <c r="S281" i="9"/>
  <c r="T280" i="9"/>
  <c r="S280" i="9"/>
  <c r="T279" i="9"/>
  <c r="S279" i="9"/>
  <c r="T278" i="9"/>
  <c r="S278" i="9"/>
  <c r="T277" i="9"/>
  <c r="S277" i="9"/>
  <c r="T276" i="9"/>
  <c r="S276" i="9"/>
  <c r="T275" i="9"/>
  <c r="S275" i="9"/>
  <c r="T274" i="9"/>
  <c r="S274" i="9"/>
  <c r="T273" i="9"/>
  <c r="S273" i="9"/>
  <c r="T272" i="9"/>
  <c r="S272" i="9"/>
  <c r="T271" i="9"/>
  <c r="S271" i="9"/>
  <c r="T270" i="9"/>
  <c r="S270" i="9"/>
  <c r="T269" i="9"/>
  <c r="S269" i="9"/>
  <c r="T268" i="9"/>
  <c r="S268" i="9"/>
  <c r="T267" i="9"/>
  <c r="S267" i="9"/>
  <c r="T266" i="9"/>
  <c r="S266" i="9"/>
  <c r="T265" i="9"/>
  <c r="S265" i="9"/>
  <c r="T264" i="9"/>
  <c r="S264" i="9"/>
  <c r="T263" i="9"/>
  <c r="S263" i="9"/>
  <c r="T262" i="9"/>
  <c r="S262" i="9"/>
  <c r="T261" i="9"/>
  <c r="S261" i="9"/>
  <c r="T260" i="9"/>
  <c r="S260" i="9"/>
  <c r="T259" i="9"/>
  <c r="S259" i="9"/>
  <c r="T258" i="9"/>
  <c r="S258" i="9"/>
  <c r="T257" i="9"/>
  <c r="S257" i="9"/>
  <c r="T256" i="9"/>
  <c r="S256" i="9"/>
  <c r="T255" i="9"/>
  <c r="S255" i="9"/>
  <c r="T254" i="9"/>
  <c r="S254" i="9"/>
  <c r="T253" i="9"/>
  <c r="S253" i="9"/>
  <c r="T252" i="9"/>
  <c r="S252" i="9"/>
  <c r="T251" i="9"/>
  <c r="S251" i="9"/>
  <c r="T250" i="9"/>
  <c r="S250" i="9"/>
  <c r="T249" i="9"/>
  <c r="S249" i="9"/>
  <c r="T248" i="9"/>
  <c r="S248" i="9"/>
  <c r="T247" i="9"/>
  <c r="S247" i="9"/>
  <c r="T246" i="9"/>
  <c r="S246" i="9"/>
  <c r="T245" i="9"/>
  <c r="S245" i="9"/>
  <c r="T244" i="9"/>
  <c r="S244" i="9"/>
  <c r="T243" i="9"/>
  <c r="S243" i="9"/>
  <c r="T242" i="9"/>
  <c r="S242" i="9"/>
  <c r="T241" i="9"/>
  <c r="S241" i="9"/>
  <c r="T240" i="9"/>
  <c r="S240" i="9"/>
  <c r="T239" i="9"/>
  <c r="S239" i="9"/>
  <c r="T238" i="9"/>
  <c r="S238" i="9"/>
  <c r="T237" i="9"/>
  <c r="S237" i="9"/>
  <c r="T236" i="9"/>
  <c r="S236" i="9"/>
  <c r="T235" i="9"/>
  <c r="S235" i="9"/>
  <c r="T234" i="9"/>
  <c r="S234" i="9"/>
  <c r="T233" i="9"/>
  <c r="S233" i="9"/>
  <c r="T232" i="9"/>
  <c r="S232" i="9"/>
  <c r="T231" i="9"/>
  <c r="S231" i="9"/>
  <c r="T230" i="9"/>
  <c r="S230" i="9"/>
  <c r="T229" i="9"/>
  <c r="S229" i="9"/>
  <c r="T228" i="9"/>
  <c r="S228" i="9"/>
  <c r="T227" i="9"/>
  <c r="S227" i="9"/>
  <c r="T226" i="9"/>
  <c r="S226" i="9"/>
  <c r="T225" i="9"/>
  <c r="S225" i="9"/>
  <c r="T224" i="9"/>
  <c r="S224" i="9"/>
  <c r="T223" i="9"/>
  <c r="S223" i="9"/>
  <c r="T222" i="9"/>
  <c r="S222" i="9"/>
  <c r="T221" i="9"/>
  <c r="S221" i="9"/>
  <c r="T220" i="9"/>
  <c r="S220" i="9"/>
  <c r="T219" i="9"/>
  <c r="S219" i="9"/>
  <c r="T218" i="9"/>
  <c r="S218" i="9"/>
  <c r="T217" i="9"/>
  <c r="S217" i="9"/>
  <c r="T216" i="9"/>
  <c r="S216" i="9"/>
  <c r="T215" i="9"/>
  <c r="S215" i="9"/>
  <c r="T214" i="9"/>
  <c r="S214" i="9"/>
  <c r="T213" i="9"/>
  <c r="S213" i="9"/>
  <c r="T212" i="9"/>
  <c r="S212" i="9"/>
  <c r="T211" i="9"/>
  <c r="S211" i="9"/>
  <c r="T210" i="9"/>
  <c r="S210" i="9"/>
  <c r="T209" i="9"/>
  <c r="S209" i="9"/>
  <c r="T208" i="9"/>
  <c r="S208" i="9"/>
  <c r="T207" i="9"/>
  <c r="S207" i="9"/>
  <c r="T206" i="9"/>
  <c r="S206" i="9"/>
  <c r="T205" i="9"/>
  <c r="S205" i="9"/>
  <c r="T204" i="9"/>
  <c r="S204" i="9"/>
  <c r="T203" i="9"/>
  <c r="S203" i="9"/>
  <c r="T202" i="9"/>
  <c r="S202" i="9"/>
  <c r="T201" i="9"/>
  <c r="S201" i="9"/>
  <c r="T200" i="9"/>
  <c r="S200" i="9"/>
  <c r="T199" i="9"/>
  <c r="S199" i="9"/>
  <c r="T198" i="9"/>
  <c r="S198" i="9"/>
  <c r="T197" i="9"/>
  <c r="S197" i="9"/>
  <c r="T196" i="9"/>
  <c r="S196" i="9"/>
  <c r="T195" i="9"/>
  <c r="S195" i="9"/>
  <c r="T194" i="9"/>
  <c r="S194" i="9"/>
  <c r="T193" i="9"/>
  <c r="S193" i="9"/>
  <c r="T192" i="9"/>
  <c r="S192" i="9"/>
  <c r="T191" i="9"/>
  <c r="S191" i="9"/>
  <c r="T190" i="9"/>
  <c r="S190" i="9"/>
  <c r="T189" i="9"/>
  <c r="S189" i="9"/>
  <c r="T188" i="9"/>
  <c r="S188" i="9"/>
  <c r="T187" i="9"/>
  <c r="S187" i="9"/>
  <c r="T186" i="9"/>
  <c r="S186" i="9"/>
  <c r="T185" i="9"/>
  <c r="S185" i="9"/>
  <c r="T184" i="9"/>
  <c r="S184" i="9"/>
  <c r="T183" i="9"/>
  <c r="S183" i="9"/>
  <c r="T182" i="9"/>
  <c r="S182" i="9"/>
  <c r="T181" i="9"/>
  <c r="S181" i="9"/>
  <c r="T180" i="9"/>
  <c r="S180" i="9"/>
  <c r="T179" i="9"/>
  <c r="S179" i="9"/>
  <c r="T178" i="9"/>
  <c r="S178" i="9"/>
  <c r="T177" i="9"/>
  <c r="S177" i="9"/>
  <c r="T176" i="9"/>
  <c r="S176" i="9"/>
  <c r="T175" i="9"/>
  <c r="S175" i="9"/>
  <c r="T174" i="9"/>
  <c r="S174" i="9"/>
  <c r="T173" i="9"/>
  <c r="S173" i="9"/>
  <c r="T172" i="9"/>
  <c r="S172" i="9"/>
  <c r="T171" i="9"/>
  <c r="S171" i="9"/>
  <c r="T170" i="9"/>
  <c r="S170" i="9"/>
  <c r="T169" i="9"/>
  <c r="S169" i="9"/>
  <c r="T168" i="9"/>
  <c r="S168" i="9"/>
  <c r="T167" i="9"/>
  <c r="S167" i="9"/>
  <c r="T166" i="9"/>
  <c r="S166" i="9"/>
  <c r="T165" i="9"/>
  <c r="S165" i="9"/>
  <c r="T164" i="9"/>
  <c r="S164" i="9"/>
  <c r="T163" i="9"/>
  <c r="S163" i="9"/>
  <c r="T162" i="9"/>
  <c r="S162" i="9"/>
  <c r="T161" i="9"/>
  <c r="S161" i="9"/>
  <c r="T160" i="9"/>
  <c r="S160" i="9"/>
  <c r="T159" i="9"/>
  <c r="S159" i="9"/>
  <c r="T158" i="9"/>
  <c r="S158" i="9"/>
  <c r="T157" i="9"/>
  <c r="S157" i="9"/>
  <c r="T156" i="9"/>
  <c r="S156" i="9"/>
  <c r="T155" i="9"/>
  <c r="S155" i="9"/>
  <c r="T154" i="9"/>
  <c r="S154" i="9"/>
  <c r="T153" i="9"/>
  <c r="S153" i="9"/>
  <c r="T152" i="9"/>
  <c r="S152" i="9"/>
  <c r="T151" i="9"/>
  <c r="S151" i="9"/>
  <c r="T150" i="9"/>
  <c r="S150" i="9"/>
  <c r="T149" i="9"/>
  <c r="S149" i="9"/>
  <c r="T148" i="9"/>
  <c r="S148" i="9"/>
  <c r="T147" i="9"/>
  <c r="S147" i="9"/>
  <c r="T146" i="9"/>
  <c r="S146" i="9"/>
  <c r="T145" i="9"/>
  <c r="S145" i="9"/>
  <c r="T144" i="9"/>
  <c r="S144" i="9"/>
  <c r="T143" i="9"/>
  <c r="S143" i="9"/>
  <c r="T142" i="9"/>
  <c r="S142" i="9"/>
  <c r="T141" i="9"/>
  <c r="S141" i="9"/>
  <c r="T140" i="9"/>
  <c r="S140" i="9"/>
  <c r="T139" i="9"/>
  <c r="S139" i="9"/>
  <c r="T138" i="9"/>
  <c r="S138" i="9"/>
  <c r="T137" i="9"/>
  <c r="S137" i="9"/>
  <c r="T136" i="9"/>
  <c r="S136" i="9"/>
  <c r="T135" i="9"/>
  <c r="S135" i="9"/>
  <c r="T134" i="9"/>
  <c r="S134" i="9"/>
  <c r="T133" i="9"/>
  <c r="S133" i="9"/>
  <c r="T132" i="9"/>
  <c r="S132" i="9"/>
  <c r="T131" i="9"/>
  <c r="S131" i="9"/>
  <c r="T130" i="9"/>
  <c r="S130" i="9"/>
  <c r="T129" i="9"/>
  <c r="S129" i="9"/>
  <c r="T128" i="9"/>
  <c r="S128" i="9"/>
  <c r="T127" i="9"/>
  <c r="S127" i="9"/>
  <c r="T126" i="9"/>
  <c r="S126" i="9"/>
  <c r="T125" i="9"/>
  <c r="S125" i="9"/>
  <c r="T124" i="9"/>
  <c r="S124" i="9"/>
  <c r="T123" i="9"/>
  <c r="S123" i="9"/>
  <c r="T122" i="9"/>
  <c r="S122" i="9"/>
  <c r="T121" i="9"/>
  <c r="S121" i="9"/>
  <c r="T120" i="9"/>
  <c r="S120" i="9"/>
  <c r="T119" i="9"/>
  <c r="S119" i="9"/>
  <c r="T118" i="9"/>
  <c r="S118" i="9"/>
  <c r="T117" i="9"/>
  <c r="S117" i="9"/>
  <c r="T116" i="9"/>
  <c r="S116" i="9"/>
  <c r="T115" i="9"/>
  <c r="S115" i="9"/>
  <c r="T114" i="9"/>
  <c r="S114" i="9"/>
  <c r="T113" i="9"/>
  <c r="S113" i="9"/>
  <c r="T112" i="9"/>
  <c r="S112" i="9"/>
  <c r="T111" i="9"/>
  <c r="S111" i="9"/>
  <c r="T110" i="9"/>
  <c r="S110" i="9"/>
  <c r="T109" i="9"/>
  <c r="S109" i="9"/>
  <c r="T108" i="9"/>
  <c r="S108" i="9"/>
  <c r="T107" i="9"/>
  <c r="S107" i="9"/>
  <c r="T106" i="9"/>
  <c r="S106" i="9"/>
  <c r="T105" i="9"/>
  <c r="S105" i="9"/>
  <c r="T104" i="9"/>
  <c r="S104" i="9"/>
  <c r="T103" i="9"/>
  <c r="S103" i="9"/>
  <c r="T102" i="9"/>
  <c r="S102" i="9"/>
  <c r="T101" i="9"/>
  <c r="S101" i="9"/>
  <c r="T100" i="9"/>
  <c r="S100" i="9"/>
  <c r="T99" i="9"/>
  <c r="S99" i="9"/>
  <c r="T98" i="9"/>
  <c r="S98" i="9"/>
  <c r="T97" i="9"/>
  <c r="S97" i="9"/>
  <c r="T96" i="9"/>
  <c r="S96" i="9"/>
  <c r="T95" i="9"/>
  <c r="S95" i="9"/>
  <c r="T94" i="9"/>
  <c r="S94" i="9"/>
  <c r="T93" i="9"/>
  <c r="S93" i="9"/>
  <c r="T92" i="9"/>
  <c r="S92" i="9"/>
  <c r="T91" i="9"/>
  <c r="S91" i="9"/>
  <c r="T90" i="9"/>
  <c r="S90" i="9"/>
  <c r="T89" i="9"/>
  <c r="S89" i="9"/>
  <c r="T88" i="9"/>
  <c r="S88" i="9"/>
  <c r="T87" i="9"/>
  <c r="S87" i="9"/>
  <c r="T86" i="9"/>
  <c r="S86" i="9"/>
  <c r="T85" i="9"/>
  <c r="S85" i="9"/>
  <c r="T84" i="9"/>
  <c r="S84" i="9"/>
  <c r="T83" i="9"/>
  <c r="S83" i="9"/>
  <c r="T82" i="9"/>
  <c r="S82" i="9"/>
  <c r="T81" i="9"/>
  <c r="S81" i="9"/>
  <c r="T80" i="9"/>
  <c r="S80" i="9"/>
  <c r="T79" i="9"/>
  <c r="S79" i="9"/>
  <c r="T78" i="9"/>
  <c r="S78" i="9"/>
  <c r="T77" i="9"/>
  <c r="S77" i="9"/>
  <c r="T76" i="9"/>
  <c r="S76" i="9"/>
  <c r="T75" i="9"/>
  <c r="S75" i="9"/>
  <c r="T74" i="9"/>
  <c r="S74" i="9"/>
  <c r="T73" i="9"/>
  <c r="S73" i="9"/>
  <c r="T72" i="9"/>
  <c r="S72" i="9"/>
  <c r="T71" i="9"/>
  <c r="S71" i="9"/>
  <c r="T70" i="9"/>
  <c r="S70" i="9"/>
  <c r="T69" i="9"/>
  <c r="S69" i="9"/>
  <c r="T68" i="9"/>
  <c r="S68" i="9"/>
  <c r="T67" i="9"/>
  <c r="S67" i="9"/>
  <c r="T66" i="9"/>
  <c r="S66" i="9"/>
  <c r="T65" i="9"/>
  <c r="S65" i="9"/>
  <c r="T64" i="9"/>
  <c r="S64" i="9"/>
  <c r="T63" i="9"/>
  <c r="S63" i="9"/>
  <c r="T62" i="9"/>
  <c r="S62" i="9"/>
  <c r="T61" i="9"/>
  <c r="S61" i="9"/>
  <c r="T60" i="9"/>
  <c r="S60" i="9"/>
  <c r="T59" i="9"/>
  <c r="S59" i="9"/>
  <c r="T58" i="9"/>
  <c r="S58" i="9"/>
  <c r="T57" i="9"/>
  <c r="S57" i="9"/>
  <c r="T56" i="9"/>
  <c r="S56" i="9"/>
  <c r="T55" i="9"/>
  <c r="S55" i="9"/>
  <c r="T54" i="9"/>
  <c r="S54" i="9"/>
  <c r="T53" i="9"/>
  <c r="S53" i="9"/>
  <c r="T52" i="9"/>
  <c r="S52" i="9"/>
  <c r="T51" i="9"/>
  <c r="S51" i="9"/>
  <c r="T50" i="9"/>
  <c r="S50" i="9"/>
  <c r="T49" i="9"/>
  <c r="S49" i="9"/>
  <c r="T48" i="9"/>
  <c r="S48" i="9"/>
  <c r="T47" i="9"/>
  <c r="S47" i="9"/>
  <c r="T46" i="9"/>
  <c r="S46" i="9"/>
  <c r="T45" i="9"/>
  <c r="S45" i="9"/>
  <c r="T44" i="9"/>
  <c r="S44" i="9"/>
  <c r="T43" i="9"/>
  <c r="S43" i="9"/>
  <c r="T42" i="9"/>
  <c r="S42" i="9"/>
  <c r="T41" i="9"/>
  <c r="S41" i="9"/>
  <c r="T40" i="9"/>
  <c r="S40" i="9"/>
  <c r="T39" i="9"/>
  <c r="S39" i="9"/>
  <c r="T38" i="9"/>
  <c r="S38" i="9"/>
  <c r="T37" i="9"/>
  <c r="S37" i="9"/>
  <c r="T36" i="9"/>
  <c r="S36" i="9"/>
  <c r="T35" i="9"/>
  <c r="S35" i="9"/>
  <c r="T34" i="9"/>
  <c r="S34" i="9"/>
  <c r="T33" i="9"/>
  <c r="S33" i="9"/>
  <c r="T32" i="9"/>
  <c r="S32" i="9"/>
  <c r="T31" i="9"/>
  <c r="S31" i="9"/>
  <c r="T30" i="9"/>
  <c r="S30" i="9"/>
  <c r="T29" i="9"/>
  <c r="S29" i="9"/>
  <c r="T28" i="9"/>
  <c r="S28" i="9"/>
  <c r="T27" i="9"/>
  <c r="S27" i="9"/>
  <c r="T26" i="9"/>
  <c r="S26" i="9"/>
  <c r="T25" i="9"/>
  <c r="S25" i="9"/>
  <c r="T24" i="9"/>
  <c r="S24" i="9"/>
  <c r="T23" i="9"/>
  <c r="S23" i="9"/>
  <c r="T22" i="9"/>
  <c r="S22" i="9"/>
  <c r="T21" i="9"/>
  <c r="S21" i="9"/>
  <c r="T20" i="9"/>
  <c r="S20" i="9"/>
  <c r="T19" i="9"/>
  <c r="S19" i="9"/>
  <c r="T18" i="9"/>
  <c r="S18" i="9"/>
  <c r="T17" i="9"/>
  <c r="S17" i="9"/>
  <c r="T16" i="9"/>
  <c r="S16" i="9"/>
  <c r="T15" i="9"/>
  <c r="S15" i="9"/>
  <c r="T14" i="9"/>
  <c r="S14" i="9"/>
  <c r="T13" i="9"/>
  <c r="S13" i="9"/>
  <c r="T12" i="9"/>
  <c r="S12" i="9"/>
  <c r="T11" i="9"/>
  <c r="S11" i="9"/>
  <c r="T10" i="9"/>
  <c r="S10" i="9"/>
  <c r="T9" i="9"/>
  <c r="S9" i="9"/>
  <c r="T8" i="9"/>
  <c r="S8" i="9"/>
  <c r="T7" i="9"/>
  <c r="S7" i="9"/>
  <c r="T6" i="9"/>
  <c r="S6" i="9"/>
  <c r="T5" i="9"/>
  <c r="S5" i="9"/>
  <c r="T4" i="9"/>
  <c r="S4" i="9"/>
  <c r="T3" i="9"/>
  <c r="S3" i="9"/>
  <c r="T2" i="9"/>
  <c r="S2" i="9"/>
  <c r="A3" i="2" l="1"/>
  <c r="Q3379" i="1" s="1"/>
  <c r="D7" i="10"/>
  <c r="C7" i="10"/>
  <c r="D6" i="10"/>
  <c r="C6" i="10"/>
  <c r="C5" i="10"/>
  <c r="C4" i="10"/>
  <c r="C3" i="10"/>
  <c r="D2" i="10"/>
  <c r="C2" i="10"/>
  <c r="AG44" i="5"/>
  <c r="G53" i="5" s="1"/>
  <c r="AF44" i="5"/>
  <c r="AE44" i="5"/>
  <c r="AD44" i="5"/>
  <c r="AC44" i="5"/>
  <c r="AB44" i="5"/>
  <c r="AA44" i="5"/>
  <c r="Z44" i="5"/>
  <c r="Y44" i="5"/>
  <c r="X44" i="5"/>
  <c r="W44" i="5"/>
  <c r="V44" i="5"/>
  <c r="T44" i="5"/>
  <c r="S44" i="5"/>
  <c r="R44" i="5"/>
  <c r="Q44" i="5"/>
  <c r="P44" i="5"/>
  <c r="O44" i="5"/>
  <c r="N44" i="5"/>
  <c r="M44" i="5"/>
  <c r="L44" i="5"/>
  <c r="K44" i="5"/>
  <c r="J44" i="5"/>
  <c r="I44" i="5"/>
  <c r="H44" i="5"/>
  <c r="G44" i="5"/>
  <c r="E44" i="5"/>
  <c r="D44" i="5"/>
  <c r="C44" i="5"/>
  <c r="AG43" i="5"/>
  <c r="G52" i="5" s="1"/>
  <c r="AF43" i="5"/>
  <c r="AE43" i="5"/>
  <c r="AD43" i="5"/>
  <c r="AC43" i="5"/>
  <c r="AB43" i="5"/>
  <c r="AA43" i="5"/>
  <c r="Z43" i="5"/>
  <c r="Y43" i="5"/>
  <c r="X43" i="5"/>
  <c r="W43" i="5"/>
  <c r="V43" i="5"/>
  <c r="T43" i="5"/>
  <c r="S43" i="5"/>
  <c r="R43" i="5"/>
  <c r="Q43" i="5"/>
  <c r="P43" i="5"/>
  <c r="O43" i="5"/>
  <c r="N43" i="5"/>
  <c r="M43" i="5"/>
  <c r="L43" i="5"/>
  <c r="K43" i="5"/>
  <c r="J43" i="5"/>
  <c r="I43" i="5"/>
  <c r="H43" i="5"/>
  <c r="E43" i="5"/>
  <c r="D43" i="5"/>
  <c r="C43" i="5"/>
  <c r="AG42" i="5"/>
  <c r="G51" i="5" s="1"/>
  <c r="AF42" i="5"/>
  <c r="AE42" i="5"/>
  <c r="AD42" i="5"/>
  <c r="AC42" i="5"/>
  <c r="AB42" i="5"/>
  <c r="AA42" i="5"/>
  <c r="Z42" i="5"/>
  <c r="Y42" i="5"/>
  <c r="X42" i="5"/>
  <c r="W42" i="5"/>
  <c r="V42" i="5"/>
  <c r="T42" i="5"/>
  <c r="S42" i="5"/>
  <c r="R42" i="5"/>
  <c r="Q42" i="5"/>
  <c r="P42" i="5"/>
  <c r="O42" i="5"/>
  <c r="N42" i="5"/>
  <c r="M42" i="5"/>
  <c r="L42" i="5"/>
  <c r="K42" i="5"/>
  <c r="J42" i="5"/>
  <c r="I42" i="5"/>
  <c r="H42" i="5"/>
  <c r="G42" i="5"/>
  <c r="E42" i="5"/>
  <c r="D42" i="5"/>
  <c r="C42" i="5"/>
  <c r="AG41" i="5"/>
  <c r="G50" i="5" s="1"/>
  <c r="AF41" i="5"/>
  <c r="AE41" i="5"/>
  <c r="AD41" i="5"/>
  <c r="AC41" i="5"/>
  <c r="AB41" i="5"/>
  <c r="AA41" i="5"/>
  <c r="Z41" i="5"/>
  <c r="Y41" i="5"/>
  <c r="X41" i="5"/>
  <c r="W41" i="5"/>
  <c r="V41" i="5"/>
  <c r="T41" i="5"/>
  <c r="S41" i="5"/>
  <c r="R41" i="5"/>
  <c r="Q41" i="5"/>
  <c r="P41" i="5"/>
  <c r="O41" i="5"/>
  <c r="N41" i="5"/>
  <c r="M41" i="5"/>
  <c r="L41" i="5"/>
  <c r="K41" i="5"/>
  <c r="J41" i="5"/>
  <c r="I41" i="5"/>
  <c r="H41" i="5"/>
  <c r="G41" i="5"/>
  <c r="E41" i="5"/>
  <c r="D41" i="5"/>
  <c r="C41" i="5"/>
  <c r="AG40" i="5"/>
  <c r="G49" i="5" s="1"/>
  <c r="AF40" i="5"/>
  <c r="AE40" i="5"/>
  <c r="AD40" i="5"/>
  <c r="AC40" i="5"/>
  <c r="AB40" i="5"/>
  <c r="AA40" i="5"/>
  <c r="Z40" i="5"/>
  <c r="Y40" i="5"/>
  <c r="X40" i="5"/>
  <c r="W40" i="5"/>
  <c r="V40" i="5"/>
  <c r="T40" i="5"/>
  <c r="S40" i="5"/>
  <c r="R40" i="5"/>
  <c r="Q40" i="5"/>
  <c r="P40" i="5"/>
  <c r="O40" i="5"/>
  <c r="N40" i="5"/>
  <c r="M40" i="5"/>
  <c r="L40" i="5"/>
  <c r="K40" i="5"/>
  <c r="J40" i="5"/>
  <c r="I40" i="5"/>
  <c r="H40" i="5"/>
  <c r="G40" i="5"/>
  <c r="E40" i="5"/>
  <c r="D40" i="5"/>
  <c r="C40" i="5"/>
  <c r="AG39" i="5"/>
  <c r="G48" i="5" s="1"/>
  <c r="AF39" i="5"/>
  <c r="AE39" i="5"/>
  <c r="AD39" i="5"/>
  <c r="AC39" i="5"/>
  <c r="AB39" i="5"/>
  <c r="AA39" i="5"/>
  <c r="Z39" i="5"/>
  <c r="Y39" i="5"/>
  <c r="W39" i="5"/>
  <c r="V39" i="5"/>
  <c r="T39" i="5"/>
  <c r="S39" i="5"/>
  <c r="R39" i="5"/>
  <c r="Q39" i="5"/>
  <c r="P39" i="5"/>
  <c r="O39" i="5"/>
  <c r="N39" i="5"/>
  <c r="M39" i="5"/>
  <c r="L39" i="5"/>
  <c r="K39" i="5"/>
  <c r="J39" i="5"/>
  <c r="I39" i="5"/>
  <c r="H39" i="5"/>
  <c r="G39" i="5"/>
  <c r="E39" i="5"/>
  <c r="D39" i="5"/>
  <c r="C39" i="5"/>
  <c r="AD2606" i="7"/>
  <c r="AE2606" i="7" s="1"/>
  <c r="AD2605" i="7"/>
  <c r="AE2605" i="7" s="1"/>
  <c r="AD2604" i="7"/>
  <c r="AE2604" i="7" s="1"/>
  <c r="AD2603" i="7"/>
  <c r="AE2603" i="7" s="1"/>
  <c r="AD2602" i="7"/>
  <c r="AE2602" i="7" s="1"/>
  <c r="AD2601" i="7"/>
  <c r="AE2601" i="7" s="1"/>
  <c r="AD2600" i="7"/>
  <c r="AE2600" i="7" s="1"/>
  <c r="AD2599" i="7"/>
  <c r="AE2599" i="7" s="1"/>
  <c r="AD2598" i="7"/>
  <c r="AE2598" i="7" s="1"/>
  <c r="AD2597" i="7"/>
  <c r="AE2597" i="7" s="1"/>
  <c r="AD2596" i="7"/>
  <c r="AE2596" i="7" s="1"/>
  <c r="AD2595" i="7"/>
  <c r="AE2595" i="7" s="1"/>
  <c r="AD2594" i="7"/>
  <c r="AE2594" i="7" s="1"/>
  <c r="AD2593" i="7"/>
  <c r="AE2593" i="7" s="1"/>
  <c r="AD2592" i="7"/>
  <c r="AE2592" i="7" s="1"/>
  <c r="AD2591" i="7"/>
  <c r="AE2591" i="7" s="1"/>
  <c r="AD2590" i="7"/>
  <c r="AE2590" i="7" s="1"/>
  <c r="AD2589" i="7"/>
  <c r="AE2589" i="7" s="1"/>
  <c r="AD2588" i="7"/>
  <c r="AE2588" i="7" s="1"/>
  <c r="AD2587" i="7"/>
  <c r="AE2587" i="7" s="1"/>
  <c r="AD2586" i="7"/>
  <c r="AE2586" i="7" s="1"/>
  <c r="AD2585" i="7"/>
  <c r="AE2585" i="7" s="1"/>
  <c r="AD2584" i="7"/>
  <c r="AE2584" i="7" s="1"/>
  <c r="AD2583" i="7"/>
  <c r="AE2583" i="7" s="1"/>
  <c r="AD2582" i="7"/>
  <c r="AE2582" i="7" s="1"/>
  <c r="AD2581" i="7"/>
  <c r="AE2581" i="7" s="1"/>
  <c r="AD2580" i="7"/>
  <c r="AE2580" i="7" s="1"/>
  <c r="AD2579" i="7"/>
  <c r="AE2579" i="7" s="1"/>
  <c r="AD2578" i="7"/>
  <c r="AE2578" i="7" s="1"/>
  <c r="AD2577" i="7"/>
  <c r="AE2577" i="7" s="1"/>
  <c r="AD2576" i="7"/>
  <c r="AE2576" i="7" s="1"/>
  <c r="AD2575" i="7"/>
  <c r="AE2575" i="7" s="1"/>
  <c r="AD2574" i="7"/>
  <c r="AE2574" i="7" s="1"/>
  <c r="AD2573" i="7"/>
  <c r="AE2573" i="7" s="1"/>
  <c r="AD2572" i="7"/>
  <c r="AE2572" i="7" s="1"/>
  <c r="AD2571" i="7"/>
  <c r="AE2571" i="7" s="1"/>
  <c r="AD2570" i="7"/>
  <c r="AE2570" i="7" s="1"/>
  <c r="AD2569" i="7"/>
  <c r="AE2569" i="7" s="1"/>
  <c r="AD2568" i="7"/>
  <c r="AE2568" i="7" s="1"/>
  <c r="AD2567" i="7"/>
  <c r="AE2567" i="7" s="1"/>
  <c r="AD2566" i="7"/>
  <c r="AE2566" i="7" s="1"/>
  <c r="AD2565" i="7"/>
  <c r="AE2565" i="7" s="1"/>
  <c r="AD2564" i="7"/>
  <c r="AE2564" i="7" s="1"/>
  <c r="AD2563" i="7"/>
  <c r="AE2563" i="7" s="1"/>
  <c r="AD2562" i="7"/>
  <c r="AE2562" i="7" s="1"/>
  <c r="AD2561" i="7"/>
  <c r="AE2561" i="7" s="1"/>
  <c r="AD2560" i="7"/>
  <c r="AE2560" i="7" s="1"/>
  <c r="AD2559" i="7"/>
  <c r="AE2559" i="7" s="1"/>
  <c r="AD2558" i="7"/>
  <c r="AE2558" i="7" s="1"/>
  <c r="AD2557" i="7"/>
  <c r="AE2557" i="7" s="1"/>
  <c r="AD2556" i="7"/>
  <c r="AE2556" i="7" s="1"/>
  <c r="AD2555" i="7"/>
  <c r="AE2555" i="7" s="1"/>
  <c r="AD2554" i="7"/>
  <c r="AE2554" i="7" s="1"/>
  <c r="AD2553" i="7"/>
  <c r="AE2553" i="7" s="1"/>
  <c r="AD2552" i="7"/>
  <c r="AE2552" i="7" s="1"/>
  <c r="AD2551" i="7"/>
  <c r="AE2551" i="7" s="1"/>
  <c r="AD2550" i="7"/>
  <c r="AE2550" i="7" s="1"/>
  <c r="AD2549" i="7"/>
  <c r="AE2549" i="7" s="1"/>
  <c r="AD2548" i="7"/>
  <c r="AE2548" i="7" s="1"/>
  <c r="AD2547" i="7"/>
  <c r="AE2547" i="7" s="1"/>
  <c r="AD2546" i="7"/>
  <c r="AE2546" i="7" s="1"/>
  <c r="AD2545" i="7"/>
  <c r="AE2545" i="7" s="1"/>
  <c r="AD2544" i="7"/>
  <c r="AE2544" i="7" s="1"/>
  <c r="AD2543" i="7"/>
  <c r="AE2543" i="7" s="1"/>
  <c r="AD2542" i="7"/>
  <c r="AE2542" i="7" s="1"/>
  <c r="AD2541" i="7"/>
  <c r="AE2541" i="7" s="1"/>
  <c r="AD2540" i="7"/>
  <c r="AE2540" i="7" s="1"/>
  <c r="AD2539" i="7"/>
  <c r="AE2539" i="7" s="1"/>
  <c r="AD2538" i="7"/>
  <c r="AE2538" i="7" s="1"/>
  <c r="AD2537" i="7"/>
  <c r="AE2537" i="7" s="1"/>
  <c r="AD2536" i="7"/>
  <c r="AE2536" i="7" s="1"/>
  <c r="AD2535" i="7"/>
  <c r="AE2535" i="7" s="1"/>
  <c r="AD2534" i="7"/>
  <c r="AE2534" i="7" s="1"/>
  <c r="AD2533" i="7"/>
  <c r="AE2533" i="7" s="1"/>
  <c r="AD2532" i="7"/>
  <c r="AE2532" i="7" s="1"/>
  <c r="AD2531" i="7"/>
  <c r="AE2531" i="7" s="1"/>
  <c r="AD2530" i="7"/>
  <c r="AE2530" i="7" s="1"/>
  <c r="AD2529" i="7"/>
  <c r="AE2529" i="7" s="1"/>
  <c r="AD2528" i="7"/>
  <c r="AE2528" i="7" s="1"/>
  <c r="AD2527" i="7"/>
  <c r="AE2527" i="7" s="1"/>
  <c r="AD2526" i="7"/>
  <c r="AE2526" i="7" s="1"/>
  <c r="AD2525" i="7"/>
  <c r="AE2525" i="7" s="1"/>
  <c r="AD2524" i="7"/>
  <c r="AE2524" i="7" s="1"/>
  <c r="AD2522" i="7"/>
  <c r="AE2522" i="7" s="1"/>
  <c r="AD2521" i="7"/>
  <c r="AE2521" i="7" s="1"/>
  <c r="AD2520" i="7"/>
  <c r="AE2520" i="7" s="1"/>
  <c r="AD2519" i="7"/>
  <c r="AE2519" i="7" s="1"/>
  <c r="AD2518" i="7"/>
  <c r="AE2518" i="7" s="1"/>
  <c r="AD2517" i="7"/>
  <c r="AE2517" i="7" s="1"/>
  <c r="AD2516" i="7"/>
  <c r="AE2516" i="7" s="1"/>
  <c r="AD2515" i="7"/>
  <c r="AE2515" i="7" s="1"/>
  <c r="AD2514" i="7"/>
  <c r="AE2514" i="7" s="1"/>
  <c r="AD2513" i="7"/>
  <c r="AE2513" i="7" s="1"/>
  <c r="AD2512" i="7"/>
  <c r="AE2512" i="7" s="1"/>
  <c r="AD2511" i="7"/>
  <c r="AE2511" i="7" s="1"/>
  <c r="AD2510" i="7"/>
  <c r="AE2510" i="7" s="1"/>
  <c r="AD2509" i="7"/>
  <c r="AE2509" i="7" s="1"/>
  <c r="AD2508" i="7"/>
  <c r="AE2508" i="7" s="1"/>
  <c r="AD2507" i="7"/>
  <c r="AE2507" i="7" s="1"/>
  <c r="AD2506" i="7"/>
  <c r="AE2506" i="7" s="1"/>
  <c r="AD2505" i="7"/>
  <c r="AE2505" i="7" s="1"/>
  <c r="AD2504" i="7"/>
  <c r="AE2504" i="7" s="1"/>
  <c r="AD2503" i="7"/>
  <c r="AE2503" i="7" s="1"/>
  <c r="AD2502" i="7"/>
  <c r="AE2502" i="7" s="1"/>
  <c r="AD2501" i="7"/>
  <c r="AE2501" i="7" s="1"/>
  <c r="AD2500" i="7"/>
  <c r="AE2500" i="7" s="1"/>
  <c r="AD2499" i="7"/>
  <c r="AE2499" i="7" s="1"/>
  <c r="AD2498" i="7"/>
  <c r="AE2498" i="7" s="1"/>
  <c r="AD2497" i="7"/>
  <c r="AE2497" i="7" s="1"/>
  <c r="AD2496" i="7"/>
  <c r="AE2496" i="7" s="1"/>
  <c r="AD2495" i="7"/>
  <c r="AE2495" i="7" s="1"/>
  <c r="AD2494" i="7"/>
  <c r="AE2494" i="7" s="1"/>
  <c r="AD2493" i="7"/>
  <c r="AE2493" i="7" s="1"/>
  <c r="AD2492" i="7"/>
  <c r="AE2492" i="7" s="1"/>
  <c r="AD2491" i="7"/>
  <c r="AE2491" i="7" s="1"/>
  <c r="AD2490" i="7"/>
  <c r="AE2490" i="7" s="1"/>
  <c r="AD2489" i="7"/>
  <c r="AE2489" i="7" s="1"/>
  <c r="AD2488" i="7"/>
  <c r="AE2488" i="7" s="1"/>
  <c r="AD2487" i="7"/>
  <c r="AE2487" i="7" s="1"/>
  <c r="AD2486" i="7"/>
  <c r="AE2486" i="7" s="1"/>
  <c r="AD2485" i="7"/>
  <c r="AE2485" i="7" s="1"/>
  <c r="AD2484" i="7"/>
  <c r="AE2484" i="7" s="1"/>
  <c r="AD2483" i="7"/>
  <c r="AE2483" i="7" s="1"/>
  <c r="AD2482" i="7"/>
  <c r="AE2482" i="7" s="1"/>
  <c r="AD2481" i="7"/>
  <c r="AE2481" i="7" s="1"/>
  <c r="AD2480" i="7"/>
  <c r="AE2480" i="7" s="1"/>
  <c r="AD2479" i="7"/>
  <c r="AE2479" i="7" s="1"/>
  <c r="AD2478" i="7"/>
  <c r="AE2478" i="7" s="1"/>
  <c r="AD2477" i="7"/>
  <c r="AE2477" i="7" s="1"/>
  <c r="AD2476" i="7"/>
  <c r="AE2476" i="7" s="1"/>
  <c r="AD2475" i="7"/>
  <c r="AE2475" i="7" s="1"/>
  <c r="AD2474" i="7"/>
  <c r="AE2474" i="7" s="1"/>
  <c r="AD2473" i="7"/>
  <c r="AE2473" i="7" s="1"/>
  <c r="AD2472" i="7"/>
  <c r="AE2472" i="7" s="1"/>
  <c r="AD2471" i="7"/>
  <c r="AE2471" i="7" s="1"/>
  <c r="AD2470" i="7"/>
  <c r="AE2470" i="7" s="1"/>
  <c r="AD2469" i="7"/>
  <c r="AE2469" i="7" s="1"/>
  <c r="AD2468" i="7"/>
  <c r="AE2468" i="7" s="1"/>
  <c r="AD2467" i="7"/>
  <c r="AE2467" i="7" s="1"/>
  <c r="AD2466" i="7"/>
  <c r="AE2466" i="7" s="1"/>
  <c r="AD2465" i="7"/>
  <c r="AE2465" i="7" s="1"/>
  <c r="AD2464" i="7"/>
  <c r="AE2464" i="7" s="1"/>
  <c r="AD2463" i="7"/>
  <c r="AE2463" i="7" s="1"/>
  <c r="AD2462" i="7"/>
  <c r="AE2462" i="7" s="1"/>
  <c r="AD2461" i="7"/>
  <c r="AE2461" i="7" s="1"/>
  <c r="AD2460" i="7"/>
  <c r="AE2460" i="7" s="1"/>
  <c r="AD2459" i="7"/>
  <c r="AE2459" i="7" s="1"/>
  <c r="AD2458" i="7"/>
  <c r="AE2458" i="7" s="1"/>
  <c r="AD2457" i="7"/>
  <c r="AE2457" i="7" s="1"/>
  <c r="AD2456" i="7"/>
  <c r="AE2456" i="7" s="1"/>
  <c r="AD2455" i="7"/>
  <c r="AE2455" i="7" s="1"/>
  <c r="AD2454" i="7"/>
  <c r="AE2454" i="7" s="1"/>
  <c r="AD2453" i="7"/>
  <c r="AE2453" i="7" s="1"/>
  <c r="AD2452" i="7"/>
  <c r="AE2452" i="7" s="1"/>
  <c r="AD2451" i="7"/>
  <c r="AE2451" i="7" s="1"/>
  <c r="AD2450" i="7"/>
  <c r="AE2450" i="7" s="1"/>
  <c r="AD2449" i="7"/>
  <c r="AE2449" i="7" s="1"/>
  <c r="AD2448" i="7"/>
  <c r="AE2448" i="7" s="1"/>
  <c r="AD2447" i="7"/>
  <c r="AE2447" i="7" s="1"/>
  <c r="AD2446" i="7"/>
  <c r="AE2446" i="7" s="1"/>
  <c r="AD2445" i="7"/>
  <c r="AE2445" i="7" s="1"/>
  <c r="AD2444" i="7"/>
  <c r="AE2444" i="7" s="1"/>
  <c r="AD2443" i="7"/>
  <c r="AE2443" i="7" s="1"/>
  <c r="AD2442" i="7"/>
  <c r="AE2442" i="7" s="1"/>
  <c r="AD2441" i="7"/>
  <c r="AE2441" i="7" s="1"/>
  <c r="AD2440" i="7"/>
  <c r="AE2440" i="7" s="1"/>
  <c r="AD2438" i="7"/>
  <c r="AE2438" i="7" s="1"/>
  <c r="AD2437" i="7"/>
  <c r="AE2437" i="7" s="1"/>
  <c r="AD2436" i="7"/>
  <c r="AE2436" i="7" s="1"/>
  <c r="AD2435" i="7"/>
  <c r="AE2435" i="7" s="1"/>
  <c r="AD2434" i="7"/>
  <c r="AE2434" i="7" s="1"/>
  <c r="AD2433" i="7"/>
  <c r="AE2433" i="7" s="1"/>
  <c r="AD2432" i="7"/>
  <c r="AE2432" i="7" s="1"/>
  <c r="AD2431" i="7"/>
  <c r="AE2431" i="7" s="1"/>
  <c r="AD2430" i="7"/>
  <c r="AE2430" i="7" s="1"/>
  <c r="AD2429" i="7"/>
  <c r="AE2429" i="7" s="1"/>
  <c r="AD2428" i="7"/>
  <c r="AE2428" i="7" s="1"/>
  <c r="AD2427" i="7"/>
  <c r="AE2427" i="7" s="1"/>
  <c r="AD2426" i="7"/>
  <c r="AE2426" i="7" s="1"/>
  <c r="AD2425" i="7"/>
  <c r="AE2425" i="7" s="1"/>
  <c r="AD2424" i="7"/>
  <c r="AE2424" i="7" s="1"/>
  <c r="AD2423" i="7"/>
  <c r="AE2423" i="7" s="1"/>
  <c r="AD2422" i="7"/>
  <c r="AE2422" i="7" s="1"/>
  <c r="AD2421" i="7"/>
  <c r="AE2421" i="7" s="1"/>
  <c r="AD2420" i="7"/>
  <c r="AE2420" i="7" s="1"/>
  <c r="AD2419" i="7"/>
  <c r="AE2419" i="7" s="1"/>
  <c r="AD2418" i="7"/>
  <c r="AE2418" i="7" s="1"/>
  <c r="AD2417" i="7"/>
  <c r="AE2417" i="7" s="1"/>
  <c r="AD2416" i="7"/>
  <c r="AE2416" i="7" s="1"/>
  <c r="AD2415" i="7"/>
  <c r="AE2415" i="7" s="1"/>
  <c r="AD2414" i="7"/>
  <c r="AE2414" i="7" s="1"/>
  <c r="AD2413" i="7"/>
  <c r="AE2413" i="7" s="1"/>
  <c r="AD2412" i="7"/>
  <c r="AE2412" i="7" s="1"/>
  <c r="AD2411" i="7"/>
  <c r="AE2411" i="7" s="1"/>
  <c r="AD2410" i="7"/>
  <c r="AE2410" i="7" s="1"/>
  <c r="AD2409" i="7"/>
  <c r="AE2409" i="7" s="1"/>
  <c r="AD2408" i="7"/>
  <c r="AE2408" i="7" s="1"/>
  <c r="AD2407" i="7"/>
  <c r="AE2407" i="7" s="1"/>
  <c r="AD2406" i="7"/>
  <c r="AE2406" i="7" s="1"/>
  <c r="AD2405" i="7"/>
  <c r="AE2405" i="7" s="1"/>
  <c r="AD2404" i="7"/>
  <c r="AE2404" i="7" s="1"/>
  <c r="AD2403" i="7"/>
  <c r="AE2403" i="7" s="1"/>
  <c r="AD2402" i="7"/>
  <c r="AE2402" i="7" s="1"/>
  <c r="AD2401" i="7"/>
  <c r="AE2401" i="7" s="1"/>
  <c r="AD2400" i="7"/>
  <c r="AE2400" i="7" s="1"/>
  <c r="AD2399" i="7"/>
  <c r="AE2399" i="7" s="1"/>
  <c r="AD2398" i="7"/>
  <c r="AE2398" i="7" s="1"/>
  <c r="AD2397" i="7"/>
  <c r="AE2397" i="7" s="1"/>
  <c r="AD2396" i="7"/>
  <c r="AE2396" i="7" s="1"/>
  <c r="AD2395" i="7"/>
  <c r="AE2395" i="7" s="1"/>
  <c r="AD2394" i="7"/>
  <c r="AE2394" i="7" s="1"/>
  <c r="AD2393" i="7"/>
  <c r="AE2393" i="7" s="1"/>
  <c r="AD2392" i="7"/>
  <c r="AE2392" i="7" s="1"/>
  <c r="AD2391" i="7"/>
  <c r="AE2391" i="7" s="1"/>
  <c r="AD2390" i="7"/>
  <c r="AE2390" i="7" s="1"/>
  <c r="AD2389" i="7"/>
  <c r="AE2389" i="7" s="1"/>
  <c r="AD2388" i="7"/>
  <c r="AE2388" i="7" s="1"/>
  <c r="AD2387" i="7"/>
  <c r="AE2387" i="7" s="1"/>
  <c r="AD2386" i="7"/>
  <c r="AE2386" i="7" s="1"/>
  <c r="AD2385" i="7"/>
  <c r="AE2385" i="7" s="1"/>
  <c r="AD2384" i="7"/>
  <c r="AE2384" i="7" s="1"/>
  <c r="AD2383" i="7"/>
  <c r="AE2383" i="7" s="1"/>
  <c r="AD2382" i="7"/>
  <c r="AE2382" i="7" s="1"/>
  <c r="AD2381" i="7"/>
  <c r="AE2381" i="7" s="1"/>
  <c r="AD2380" i="7"/>
  <c r="AE2380" i="7" s="1"/>
  <c r="AD2379" i="7"/>
  <c r="AE2379" i="7" s="1"/>
  <c r="AD2378" i="7"/>
  <c r="AE2378" i="7" s="1"/>
  <c r="AD2377" i="7"/>
  <c r="AE2377" i="7" s="1"/>
  <c r="AD2376" i="7"/>
  <c r="AE2376" i="7" s="1"/>
  <c r="AD2375" i="7"/>
  <c r="AE2375" i="7" s="1"/>
  <c r="AD2374" i="7"/>
  <c r="AE2374" i="7" s="1"/>
  <c r="AD2373" i="7"/>
  <c r="AE2373" i="7" s="1"/>
  <c r="AD2372" i="7"/>
  <c r="AE2372" i="7" s="1"/>
  <c r="AD2371" i="7"/>
  <c r="AE2371" i="7" s="1"/>
  <c r="AD2370" i="7"/>
  <c r="AE2370" i="7" s="1"/>
  <c r="AD2369" i="7"/>
  <c r="AE2369" i="7" s="1"/>
  <c r="AD2368" i="7"/>
  <c r="AE2368" i="7" s="1"/>
  <c r="AD2367" i="7"/>
  <c r="AE2367" i="7" s="1"/>
  <c r="AD2366" i="7"/>
  <c r="AE2366" i="7" s="1"/>
  <c r="AD2365" i="7"/>
  <c r="AE2365" i="7" s="1"/>
  <c r="AD2364" i="7"/>
  <c r="AE2364" i="7" s="1"/>
  <c r="AD2363" i="7"/>
  <c r="AE2363" i="7" s="1"/>
  <c r="AD2362" i="7"/>
  <c r="AE2362" i="7" s="1"/>
  <c r="AD2361" i="7"/>
  <c r="AE2361" i="7" s="1"/>
  <c r="AD2360" i="7"/>
  <c r="AE2360" i="7" s="1"/>
  <c r="AD2359" i="7"/>
  <c r="AE2359" i="7" s="1"/>
  <c r="AD2358" i="7"/>
  <c r="AE2358" i="7" s="1"/>
  <c r="AD2357" i="7"/>
  <c r="AE2357" i="7" s="1"/>
  <c r="AD2356" i="7"/>
  <c r="AE2356" i="7" s="1"/>
  <c r="AD2354" i="7"/>
  <c r="AE2354" i="7" s="1"/>
  <c r="AD2353" i="7"/>
  <c r="AE2353" i="7" s="1"/>
  <c r="AD2352" i="7"/>
  <c r="AE2352" i="7" s="1"/>
  <c r="AD2351" i="7"/>
  <c r="AE2351" i="7" s="1"/>
  <c r="AD2350" i="7"/>
  <c r="AE2350" i="7" s="1"/>
  <c r="AD2349" i="7"/>
  <c r="AE2349" i="7" s="1"/>
  <c r="AD2348" i="7"/>
  <c r="AE2348" i="7" s="1"/>
  <c r="AD2347" i="7"/>
  <c r="AE2347" i="7" s="1"/>
  <c r="AD2346" i="7"/>
  <c r="AE2346" i="7" s="1"/>
  <c r="AD2345" i="7"/>
  <c r="AE2345" i="7" s="1"/>
  <c r="AD2344" i="7"/>
  <c r="AE2344" i="7" s="1"/>
  <c r="AD2343" i="7"/>
  <c r="AE2343" i="7" s="1"/>
  <c r="AD2342" i="7"/>
  <c r="AE2342" i="7" s="1"/>
  <c r="AD2341" i="7"/>
  <c r="AE2341" i="7" s="1"/>
  <c r="AD2340" i="7"/>
  <c r="AE2340" i="7" s="1"/>
  <c r="AD2339" i="7"/>
  <c r="AE2339" i="7" s="1"/>
  <c r="AD2338" i="7"/>
  <c r="AE2338" i="7" s="1"/>
  <c r="AD2337" i="7"/>
  <c r="AE2337" i="7" s="1"/>
  <c r="AD2336" i="7"/>
  <c r="AE2336" i="7" s="1"/>
  <c r="AD2335" i="7"/>
  <c r="AE2335" i="7" s="1"/>
  <c r="AD2334" i="7"/>
  <c r="AE2334" i="7" s="1"/>
  <c r="AD2333" i="7"/>
  <c r="AE2333" i="7" s="1"/>
  <c r="AD2332" i="7"/>
  <c r="AE2332" i="7" s="1"/>
  <c r="AD2331" i="7"/>
  <c r="AE2331" i="7" s="1"/>
  <c r="AD2330" i="7"/>
  <c r="AE2330" i="7" s="1"/>
  <c r="AD2329" i="7"/>
  <c r="AE2329" i="7" s="1"/>
  <c r="AD2328" i="7"/>
  <c r="AE2328" i="7" s="1"/>
  <c r="AD2327" i="7"/>
  <c r="AE2327" i="7" s="1"/>
  <c r="AD2326" i="7"/>
  <c r="AE2326" i="7" s="1"/>
  <c r="AD2325" i="7"/>
  <c r="AE2325" i="7" s="1"/>
  <c r="AD2324" i="7"/>
  <c r="AE2324" i="7" s="1"/>
  <c r="AD2323" i="7"/>
  <c r="AE2323" i="7" s="1"/>
  <c r="AD2322" i="7"/>
  <c r="AE2322" i="7" s="1"/>
  <c r="AD2321" i="7"/>
  <c r="AE2321" i="7" s="1"/>
  <c r="AD2320" i="7"/>
  <c r="AE2320" i="7" s="1"/>
  <c r="AD2319" i="7"/>
  <c r="AE2319" i="7" s="1"/>
  <c r="AD2318" i="7"/>
  <c r="AE2318" i="7" s="1"/>
  <c r="AD2317" i="7"/>
  <c r="AE2317" i="7" s="1"/>
  <c r="AD2316" i="7"/>
  <c r="AE2316" i="7" s="1"/>
  <c r="AD2315" i="7"/>
  <c r="AE2315" i="7" s="1"/>
  <c r="AD2314" i="7"/>
  <c r="AE2314" i="7" s="1"/>
  <c r="AD2313" i="7"/>
  <c r="AE2313" i="7" s="1"/>
  <c r="AD2312" i="7"/>
  <c r="AE2312" i="7" s="1"/>
  <c r="AD2311" i="7"/>
  <c r="AE2311" i="7" s="1"/>
  <c r="AD2310" i="7"/>
  <c r="AE2310" i="7" s="1"/>
  <c r="AD2309" i="7"/>
  <c r="AE2309" i="7" s="1"/>
  <c r="AD2308" i="7"/>
  <c r="AE2308" i="7" s="1"/>
  <c r="AD2307" i="7"/>
  <c r="AE2307" i="7" s="1"/>
  <c r="AD2306" i="7"/>
  <c r="AE2306" i="7" s="1"/>
  <c r="AD2305" i="7"/>
  <c r="AE2305" i="7" s="1"/>
  <c r="AD2304" i="7"/>
  <c r="AE2304" i="7" s="1"/>
  <c r="AD2303" i="7"/>
  <c r="AE2303" i="7" s="1"/>
  <c r="AD2302" i="7"/>
  <c r="AE2302" i="7" s="1"/>
  <c r="AD2301" i="7"/>
  <c r="AE2301" i="7" s="1"/>
  <c r="AD2300" i="7"/>
  <c r="AE2300" i="7" s="1"/>
  <c r="AD2299" i="7"/>
  <c r="AE2299" i="7" s="1"/>
  <c r="AD2298" i="7"/>
  <c r="AE2298" i="7" s="1"/>
  <c r="AD2297" i="7"/>
  <c r="AE2297" i="7" s="1"/>
  <c r="AD2296" i="7"/>
  <c r="AE2296" i="7" s="1"/>
  <c r="AD2295" i="7"/>
  <c r="AE2295" i="7" s="1"/>
  <c r="AD2294" i="7"/>
  <c r="AE2294" i="7" s="1"/>
  <c r="AD2293" i="7"/>
  <c r="AE2293" i="7" s="1"/>
  <c r="AD2292" i="7"/>
  <c r="AE2292" i="7" s="1"/>
  <c r="AD2291" i="7"/>
  <c r="AE2291" i="7" s="1"/>
  <c r="AD2290" i="7"/>
  <c r="AE2290" i="7" s="1"/>
  <c r="AD2289" i="7"/>
  <c r="AE2289" i="7" s="1"/>
  <c r="AD2288" i="7"/>
  <c r="AE2288" i="7" s="1"/>
  <c r="AD2287" i="7"/>
  <c r="AE2287" i="7" s="1"/>
  <c r="AD2286" i="7"/>
  <c r="AE2286" i="7" s="1"/>
  <c r="AD2285" i="7"/>
  <c r="AE2285" i="7" s="1"/>
  <c r="AD2284" i="7"/>
  <c r="AE2284" i="7" s="1"/>
  <c r="AD2283" i="7"/>
  <c r="AE2283" i="7" s="1"/>
  <c r="AD2282" i="7"/>
  <c r="AE2282" i="7" s="1"/>
  <c r="AD2281" i="7"/>
  <c r="AE2281" i="7" s="1"/>
  <c r="AD2280" i="7"/>
  <c r="AE2280" i="7" s="1"/>
  <c r="AD2279" i="7"/>
  <c r="AE2279" i="7" s="1"/>
  <c r="AD2278" i="7"/>
  <c r="AE2278" i="7" s="1"/>
  <c r="AD2277" i="7"/>
  <c r="AE2277" i="7" s="1"/>
  <c r="AD2276" i="7"/>
  <c r="AE2276" i="7" s="1"/>
  <c r="AD2275" i="7"/>
  <c r="AE2275" i="7" s="1"/>
  <c r="AD2274" i="7"/>
  <c r="AE2274" i="7" s="1"/>
  <c r="AD2273" i="7"/>
  <c r="AE2273" i="7" s="1"/>
  <c r="AD2272" i="7"/>
  <c r="AE2272" i="7" s="1"/>
  <c r="AD2270" i="7"/>
  <c r="AE2270" i="7" s="1"/>
  <c r="AD2269" i="7"/>
  <c r="AE2269" i="7" s="1"/>
  <c r="AD2268" i="7"/>
  <c r="AE2268" i="7" s="1"/>
  <c r="AD2267" i="7"/>
  <c r="AE2267" i="7" s="1"/>
  <c r="AD2266" i="7"/>
  <c r="AE2266" i="7" s="1"/>
  <c r="AD2265" i="7"/>
  <c r="AE2265" i="7" s="1"/>
  <c r="AD2264" i="7"/>
  <c r="AE2264" i="7" s="1"/>
  <c r="AD2263" i="7"/>
  <c r="AE2263" i="7" s="1"/>
  <c r="AD2262" i="7"/>
  <c r="AE2262" i="7" s="1"/>
  <c r="AD2261" i="7"/>
  <c r="AE2261" i="7" s="1"/>
  <c r="AD2260" i="7"/>
  <c r="AE2260" i="7" s="1"/>
  <c r="AD2259" i="7"/>
  <c r="AE2259" i="7" s="1"/>
  <c r="AD2258" i="7"/>
  <c r="AE2258" i="7" s="1"/>
  <c r="AD2257" i="7"/>
  <c r="AE2257" i="7" s="1"/>
  <c r="AD2256" i="7"/>
  <c r="AE2256" i="7" s="1"/>
  <c r="AD2255" i="7"/>
  <c r="AE2255" i="7" s="1"/>
  <c r="AD2254" i="7"/>
  <c r="AE2254" i="7" s="1"/>
  <c r="AD2253" i="7"/>
  <c r="AE2253" i="7" s="1"/>
  <c r="AD2252" i="7"/>
  <c r="AE2252" i="7" s="1"/>
  <c r="AD2251" i="7"/>
  <c r="AE2251" i="7" s="1"/>
  <c r="AD2250" i="7"/>
  <c r="AE2250" i="7" s="1"/>
  <c r="AD2249" i="7"/>
  <c r="AE2249" i="7" s="1"/>
  <c r="AD2248" i="7"/>
  <c r="AE2248" i="7" s="1"/>
  <c r="AD2247" i="7"/>
  <c r="AE2247" i="7" s="1"/>
  <c r="AD2246" i="7"/>
  <c r="AE2246" i="7" s="1"/>
  <c r="AD2245" i="7"/>
  <c r="AE2245" i="7" s="1"/>
  <c r="AD2244" i="7"/>
  <c r="AE2244" i="7" s="1"/>
  <c r="AD2243" i="7"/>
  <c r="AE2243" i="7" s="1"/>
  <c r="AD2242" i="7"/>
  <c r="AE2242" i="7" s="1"/>
  <c r="AD2241" i="7"/>
  <c r="AE2241" i="7" s="1"/>
  <c r="AD2240" i="7"/>
  <c r="AE2240" i="7" s="1"/>
  <c r="AD2239" i="7"/>
  <c r="AE2239" i="7" s="1"/>
  <c r="AD2238" i="7"/>
  <c r="AE2238" i="7" s="1"/>
  <c r="AD2237" i="7"/>
  <c r="AE2237" i="7" s="1"/>
  <c r="AD2236" i="7"/>
  <c r="AE2236" i="7" s="1"/>
  <c r="AD2235" i="7"/>
  <c r="AE2235" i="7" s="1"/>
  <c r="AD2234" i="7"/>
  <c r="AE2234" i="7" s="1"/>
  <c r="AD2233" i="7"/>
  <c r="AE2233" i="7" s="1"/>
  <c r="AD2232" i="7"/>
  <c r="AE2232" i="7" s="1"/>
  <c r="AD2231" i="7"/>
  <c r="AE2231" i="7" s="1"/>
  <c r="AD2230" i="7"/>
  <c r="AE2230" i="7" s="1"/>
  <c r="AD2229" i="7"/>
  <c r="AE2229" i="7" s="1"/>
  <c r="AD2228" i="7"/>
  <c r="AE2228" i="7" s="1"/>
  <c r="AD2227" i="7"/>
  <c r="AE2227" i="7" s="1"/>
  <c r="AD2226" i="7"/>
  <c r="AE2226" i="7" s="1"/>
  <c r="AD2225" i="7"/>
  <c r="AE2225" i="7" s="1"/>
  <c r="AD2224" i="7"/>
  <c r="AE2224" i="7" s="1"/>
  <c r="AD2223" i="7"/>
  <c r="AE2223" i="7" s="1"/>
  <c r="AD2222" i="7"/>
  <c r="AE2222" i="7" s="1"/>
  <c r="AD2221" i="7"/>
  <c r="AE2221" i="7" s="1"/>
  <c r="AD2220" i="7"/>
  <c r="AE2220" i="7" s="1"/>
  <c r="AD2219" i="7"/>
  <c r="AE2219" i="7" s="1"/>
  <c r="AD2218" i="7"/>
  <c r="AE2218" i="7" s="1"/>
  <c r="AD2217" i="7"/>
  <c r="AE2217" i="7" s="1"/>
  <c r="AD2216" i="7"/>
  <c r="AE2216" i="7" s="1"/>
  <c r="AD2215" i="7"/>
  <c r="AE2215" i="7" s="1"/>
  <c r="AD2214" i="7"/>
  <c r="AE2214" i="7" s="1"/>
  <c r="AD2213" i="7"/>
  <c r="AE2213" i="7" s="1"/>
  <c r="AD2212" i="7"/>
  <c r="AE2212" i="7" s="1"/>
  <c r="AD2211" i="7"/>
  <c r="AE2211" i="7" s="1"/>
  <c r="AD2210" i="7"/>
  <c r="AE2210" i="7" s="1"/>
  <c r="AD2209" i="7"/>
  <c r="AE2209" i="7" s="1"/>
  <c r="AD2208" i="7"/>
  <c r="AE2208" i="7" s="1"/>
  <c r="AD2206" i="7"/>
  <c r="AE2206" i="7" s="1"/>
  <c r="AD2205" i="7"/>
  <c r="AE2205" i="7" s="1"/>
  <c r="AD2204" i="7"/>
  <c r="AE2204" i="7" s="1"/>
  <c r="AD2203" i="7"/>
  <c r="AE2203" i="7" s="1"/>
  <c r="AD2202" i="7"/>
  <c r="AE2202" i="7" s="1"/>
  <c r="AD2201" i="7"/>
  <c r="AE2201" i="7" s="1"/>
  <c r="AD2200" i="7"/>
  <c r="AE2200" i="7" s="1"/>
  <c r="AD2199" i="7"/>
  <c r="AE2199" i="7" s="1"/>
  <c r="AD2198" i="7"/>
  <c r="AE2198" i="7" s="1"/>
  <c r="AD2197" i="7"/>
  <c r="AE2197" i="7" s="1"/>
  <c r="AD2196" i="7"/>
  <c r="AE2196" i="7" s="1"/>
  <c r="AD2195" i="7"/>
  <c r="AE2195" i="7" s="1"/>
  <c r="AD2194" i="7"/>
  <c r="AE2194" i="7" s="1"/>
  <c r="AD2193" i="7"/>
  <c r="AE2193" i="7" s="1"/>
  <c r="AD2192" i="7"/>
  <c r="AE2192" i="7" s="1"/>
  <c r="AD2191" i="7"/>
  <c r="AE2191" i="7" s="1"/>
  <c r="AD2190" i="7"/>
  <c r="AE2190" i="7" s="1"/>
  <c r="AD2189" i="7"/>
  <c r="AE2189" i="7" s="1"/>
  <c r="AD2188" i="7"/>
  <c r="AE2188" i="7" s="1"/>
  <c r="AD2186" i="7"/>
  <c r="AE2186" i="7" s="1"/>
  <c r="AD2185" i="7"/>
  <c r="AE2185" i="7" s="1"/>
  <c r="AD2184" i="7"/>
  <c r="AE2184" i="7" s="1"/>
  <c r="AD2183" i="7"/>
  <c r="AE2183" i="7" s="1"/>
  <c r="AD2182" i="7"/>
  <c r="AE2182" i="7" s="1"/>
  <c r="AD2181" i="7"/>
  <c r="AE2181" i="7" s="1"/>
  <c r="AD2180" i="7"/>
  <c r="AE2180" i="7" s="1"/>
  <c r="AD2179" i="7"/>
  <c r="AE2179" i="7" s="1"/>
  <c r="AD2178" i="7"/>
  <c r="AE2178" i="7" s="1"/>
  <c r="AD2177" i="7"/>
  <c r="AE2177" i="7" s="1"/>
  <c r="AD2176" i="7"/>
  <c r="AE2176" i="7" s="1"/>
  <c r="AD2175" i="7"/>
  <c r="AE2175" i="7" s="1"/>
  <c r="AD2174" i="7"/>
  <c r="AE2174" i="7" s="1"/>
  <c r="AD2173" i="7"/>
  <c r="AE2173" i="7" s="1"/>
  <c r="AD2172" i="7"/>
  <c r="AE2172" i="7" s="1"/>
  <c r="AD2171" i="7"/>
  <c r="AE2171" i="7" s="1"/>
  <c r="AD2170" i="7"/>
  <c r="AE2170" i="7" s="1"/>
  <c r="AD2169" i="7"/>
  <c r="AE2169" i="7" s="1"/>
  <c r="AD2168" i="7"/>
  <c r="AE2168" i="7" s="1"/>
  <c r="AD2167" i="7"/>
  <c r="AE2167" i="7" s="1"/>
  <c r="AD2166" i="7"/>
  <c r="AE2166" i="7" s="1"/>
  <c r="AD2165" i="7"/>
  <c r="AE2165" i="7" s="1"/>
  <c r="AD2164" i="7"/>
  <c r="AE2164" i="7" s="1"/>
  <c r="AD2163" i="7"/>
  <c r="AE2163" i="7" s="1"/>
  <c r="AD2162" i="7"/>
  <c r="AE2162" i="7" s="1"/>
  <c r="AD2161" i="7"/>
  <c r="AE2161" i="7" s="1"/>
  <c r="AD2160" i="7"/>
  <c r="AE2160" i="7" s="1"/>
  <c r="AD2159" i="7"/>
  <c r="AE2159" i="7" s="1"/>
  <c r="AD2158" i="7"/>
  <c r="AE2158" i="7" s="1"/>
  <c r="AD2157" i="7"/>
  <c r="AE2157" i="7" s="1"/>
  <c r="AD2156" i="7"/>
  <c r="AE2156" i="7" s="1"/>
  <c r="AD2155" i="7"/>
  <c r="AE2155" i="7" s="1"/>
  <c r="AD2154" i="7"/>
  <c r="AE2154" i="7" s="1"/>
  <c r="AD2153" i="7"/>
  <c r="AE2153" i="7" s="1"/>
  <c r="AD2152" i="7"/>
  <c r="AE2152" i="7" s="1"/>
  <c r="AD2151" i="7"/>
  <c r="AE2151" i="7" s="1"/>
  <c r="AD2150" i="7"/>
  <c r="AE2150" i="7" s="1"/>
  <c r="AD2149" i="7"/>
  <c r="AE2149" i="7" s="1"/>
  <c r="AD2148" i="7"/>
  <c r="AE2148" i="7" s="1"/>
  <c r="AD2147" i="7"/>
  <c r="AE2147" i="7" s="1"/>
  <c r="AD2146" i="7"/>
  <c r="AE2146" i="7" s="1"/>
  <c r="AD2145" i="7"/>
  <c r="AE2145" i="7" s="1"/>
  <c r="AD2144" i="7"/>
  <c r="AE2144" i="7" s="1"/>
  <c r="AD2143" i="7"/>
  <c r="AE2143" i="7" s="1"/>
  <c r="AD2142" i="7"/>
  <c r="AE2142" i="7" s="1"/>
  <c r="AD2141" i="7"/>
  <c r="AE2141" i="7" s="1"/>
  <c r="AD2140" i="7"/>
  <c r="AE2140" i="7" s="1"/>
  <c r="AD2139" i="7"/>
  <c r="AE2139" i="7" s="1"/>
  <c r="AD2138" i="7"/>
  <c r="AE2138" i="7" s="1"/>
  <c r="AD2137" i="7"/>
  <c r="AE2137" i="7" s="1"/>
  <c r="AD2136" i="7"/>
  <c r="AE2136" i="7" s="1"/>
  <c r="AD2135" i="7"/>
  <c r="AE2135" i="7" s="1"/>
  <c r="AD2134" i="7"/>
  <c r="AE2134" i="7" s="1"/>
  <c r="AD2133" i="7"/>
  <c r="AE2133" i="7" s="1"/>
  <c r="AD2132" i="7"/>
  <c r="AE2132" i="7" s="1"/>
  <c r="AD2131" i="7"/>
  <c r="AE2131" i="7" s="1"/>
  <c r="AD2130" i="7"/>
  <c r="AE2130" i="7" s="1"/>
  <c r="AD2129" i="7"/>
  <c r="AE2129" i="7" s="1"/>
  <c r="AD2128" i="7"/>
  <c r="AE2128" i="7" s="1"/>
  <c r="AD2127" i="7"/>
  <c r="AE2127" i="7" s="1"/>
  <c r="AD2126" i="7"/>
  <c r="AE2126" i="7" s="1"/>
  <c r="AD2125" i="7"/>
  <c r="AE2125" i="7" s="1"/>
  <c r="AD2124" i="7"/>
  <c r="AE2124" i="7" s="1"/>
  <c r="AD2123" i="7"/>
  <c r="AE2123" i="7" s="1"/>
  <c r="AD2122" i="7"/>
  <c r="AE2122" i="7" s="1"/>
  <c r="AD2121" i="7"/>
  <c r="AE2121" i="7" s="1"/>
  <c r="AD2120" i="7"/>
  <c r="AE2120" i="7" s="1"/>
  <c r="AD2119" i="7"/>
  <c r="AE2119" i="7" s="1"/>
  <c r="AD2118" i="7"/>
  <c r="AE2118" i="7" s="1"/>
  <c r="AD2117" i="7"/>
  <c r="AE2117" i="7" s="1"/>
  <c r="AD2116" i="7"/>
  <c r="AE2116" i="7" s="1"/>
  <c r="AD2115" i="7"/>
  <c r="AE2115" i="7" s="1"/>
  <c r="AD2114" i="7"/>
  <c r="AE2114" i="7" s="1"/>
  <c r="AD2113" i="7"/>
  <c r="AE2113" i="7" s="1"/>
  <c r="AD2112" i="7"/>
  <c r="AE2112" i="7" s="1"/>
  <c r="AD2111" i="7"/>
  <c r="AE2111" i="7" s="1"/>
  <c r="AD2110" i="7"/>
  <c r="AE2110" i="7" s="1"/>
  <c r="AD2109" i="7"/>
  <c r="AE2109" i="7" s="1"/>
  <c r="AD2108" i="7"/>
  <c r="AE2108" i="7" s="1"/>
  <c r="AD2107" i="7"/>
  <c r="AE2107" i="7" s="1"/>
  <c r="AD2106" i="7"/>
  <c r="AE2106" i="7" s="1"/>
  <c r="AD2105" i="7"/>
  <c r="AE2105" i="7" s="1"/>
  <c r="AD2104" i="7"/>
  <c r="AE2104" i="7" s="1"/>
  <c r="AD2102" i="7"/>
  <c r="AE2102" i="7" s="1"/>
  <c r="AD2101" i="7"/>
  <c r="AE2101" i="7" s="1"/>
  <c r="AD2100" i="7"/>
  <c r="AE2100" i="7" s="1"/>
  <c r="AD2099" i="7"/>
  <c r="AE2099" i="7" s="1"/>
  <c r="AD2098" i="7"/>
  <c r="AE2098" i="7" s="1"/>
  <c r="AD2097" i="7"/>
  <c r="AE2097" i="7" s="1"/>
  <c r="AD2096" i="7"/>
  <c r="AE2096" i="7" s="1"/>
  <c r="AD2095" i="7"/>
  <c r="AE2095" i="7" s="1"/>
  <c r="AD2094" i="7"/>
  <c r="AE2094" i="7" s="1"/>
  <c r="AD2093" i="7"/>
  <c r="AE2093" i="7" s="1"/>
  <c r="AD2092" i="7"/>
  <c r="AE2092" i="7" s="1"/>
  <c r="AD2091" i="7"/>
  <c r="AE2091" i="7" s="1"/>
  <c r="AD2090" i="7"/>
  <c r="AE2090" i="7" s="1"/>
  <c r="AD2089" i="7"/>
  <c r="AE2089" i="7" s="1"/>
  <c r="AD2088" i="7"/>
  <c r="AE2088" i="7" s="1"/>
  <c r="AD2087" i="7"/>
  <c r="AE2087" i="7" s="1"/>
  <c r="AD2086" i="7"/>
  <c r="AE2086" i="7" s="1"/>
  <c r="AD2085" i="7"/>
  <c r="AE2085" i="7" s="1"/>
  <c r="AD2084" i="7"/>
  <c r="AE2084" i="7" s="1"/>
  <c r="AD2083" i="7"/>
  <c r="AE2083" i="7" s="1"/>
  <c r="AD2082" i="7"/>
  <c r="AE2082" i="7" s="1"/>
  <c r="AD2081" i="7"/>
  <c r="AE2081" i="7" s="1"/>
  <c r="AD2080" i="7"/>
  <c r="AE2080" i="7" s="1"/>
  <c r="AD2079" i="7"/>
  <c r="AE2079" i="7" s="1"/>
  <c r="AD2078" i="7"/>
  <c r="AE2078" i="7" s="1"/>
  <c r="AD2077" i="7"/>
  <c r="AE2077" i="7" s="1"/>
  <c r="AD2076" i="7"/>
  <c r="AE2076" i="7" s="1"/>
  <c r="AD2075" i="7"/>
  <c r="AE2075" i="7" s="1"/>
  <c r="AD2074" i="7"/>
  <c r="AE2074" i="7" s="1"/>
  <c r="AD2073" i="7"/>
  <c r="AE2073" i="7" s="1"/>
  <c r="AD2072" i="7"/>
  <c r="AE2072" i="7" s="1"/>
  <c r="AD2071" i="7"/>
  <c r="AE2071" i="7" s="1"/>
  <c r="AD2070" i="7"/>
  <c r="AE2070" i="7" s="1"/>
  <c r="AD2069" i="7"/>
  <c r="AE2069" i="7" s="1"/>
  <c r="AD2068" i="7"/>
  <c r="AE2068" i="7" s="1"/>
  <c r="AD2067" i="7"/>
  <c r="AE2067" i="7" s="1"/>
  <c r="AD2066" i="7"/>
  <c r="AE2066" i="7" s="1"/>
  <c r="AD2065" i="7"/>
  <c r="AE2065" i="7" s="1"/>
  <c r="AD2064" i="7"/>
  <c r="AE2064" i="7" s="1"/>
  <c r="AD2063" i="7"/>
  <c r="AE2063" i="7" s="1"/>
  <c r="AD2062" i="7"/>
  <c r="AE2062" i="7" s="1"/>
  <c r="AD2061" i="7"/>
  <c r="AE2061" i="7" s="1"/>
  <c r="AD2060" i="7"/>
  <c r="AE2060" i="7" s="1"/>
  <c r="AD2059" i="7"/>
  <c r="AE2059" i="7" s="1"/>
  <c r="AD2058" i="7"/>
  <c r="AE2058" i="7" s="1"/>
  <c r="AD2057" i="7"/>
  <c r="AE2057" i="7" s="1"/>
  <c r="AD2056" i="7"/>
  <c r="AE2056" i="7" s="1"/>
  <c r="AD2055" i="7"/>
  <c r="AE2055" i="7" s="1"/>
  <c r="AD2054" i="7"/>
  <c r="AE2054" i="7" s="1"/>
  <c r="AD2053" i="7"/>
  <c r="AE2053" i="7" s="1"/>
  <c r="AD2052" i="7"/>
  <c r="AE2052" i="7" s="1"/>
  <c r="AD2051" i="7"/>
  <c r="AE2051" i="7" s="1"/>
  <c r="AD2050" i="7"/>
  <c r="AE2050" i="7" s="1"/>
  <c r="AD2049" i="7"/>
  <c r="AE2049" i="7" s="1"/>
  <c r="AD2048" i="7"/>
  <c r="AE2048" i="7" s="1"/>
  <c r="AD2047" i="7"/>
  <c r="AE2047" i="7" s="1"/>
  <c r="AD2046" i="7"/>
  <c r="AE2046" i="7" s="1"/>
  <c r="AD2045" i="7"/>
  <c r="AE2045" i="7" s="1"/>
  <c r="AD2044" i="7"/>
  <c r="AE2044" i="7" s="1"/>
  <c r="AD2043" i="7"/>
  <c r="AE2043" i="7" s="1"/>
  <c r="AD2042" i="7"/>
  <c r="AE2042" i="7" s="1"/>
  <c r="AD2041" i="7"/>
  <c r="AE2041" i="7" s="1"/>
  <c r="AD2040" i="7"/>
  <c r="AE2040" i="7" s="1"/>
  <c r="AD2039" i="7"/>
  <c r="AE2039" i="7" s="1"/>
  <c r="AD2038" i="7"/>
  <c r="AE2038" i="7" s="1"/>
  <c r="AD2037" i="7"/>
  <c r="AE2037" i="7" s="1"/>
  <c r="AD2036" i="7"/>
  <c r="AE2036" i="7" s="1"/>
  <c r="AD2035" i="7"/>
  <c r="AE2035" i="7" s="1"/>
  <c r="AD2034" i="7"/>
  <c r="AE2034" i="7" s="1"/>
  <c r="AD2033" i="7"/>
  <c r="AE2033" i="7" s="1"/>
  <c r="AD2032" i="7"/>
  <c r="AE2032" i="7" s="1"/>
  <c r="AD2031" i="7"/>
  <c r="AE2031" i="7" s="1"/>
  <c r="AD2030" i="7"/>
  <c r="AE2030" i="7" s="1"/>
  <c r="AD2029" i="7"/>
  <c r="AE2029" i="7" s="1"/>
  <c r="AD2028" i="7"/>
  <c r="AE2028" i="7" s="1"/>
  <c r="AD2027" i="7"/>
  <c r="AE2027" i="7" s="1"/>
  <c r="AD2026" i="7"/>
  <c r="AE2026" i="7" s="1"/>
  <c r="AD2025" i="7"/>
  <c r="AE2025" i="7" s="1"/>
  <c r="AD2024" i="7"/>
  <c r="AE2024" i="7" s="1"/>
  <c r="AD2023" i="7"/>
  <c r="AE2023" i="7" s="1"/>
  <c r="AD2022" i="7"/>
  <c r="AE2022" i="7" s="1"/>
  <c r="AD2021" i="7"/>
  <c r="AE2021" i="7" s="1"/>
  <c r="AD2020" i="7"/>
  <c r="AE2020" i="7" s="1"/>
  <c r="AD2018" i="7"/>
  <c r="AE2018" i="7" s="1"/>
  <c r="AD2017" i="7"/>
  <c r="AE2017" i="7" s="1"/>
  <c r="AD2016" i="7"/>
  <c r="AE2016" i="7" s="1"/>
  <c r="AD2015" i="7"/>
  <c r="AE2015" i="7" s="1"/>
  <c r="AD2014" i="7"/>
  <c r="AE2014" i="7" s="1"/>
  <c r="AD2013" i="7"/>
  <c r="AE2013" i="7" s="1"/>
  <c r="AD2012" i="7"/>
  <c r="AE2012" i="7" s="1"/>
  <c r="AD2011" i="7"/>
  <c r="AE2011" i="7" s="1"/>
  <c r="AD2010" i="7"/>
  <c r="AE2010" i="7" s="1"/>
  <c r="AD2009" i="7"/>
  <c r="AE2009" i="7" s="1"/>
  <c r="AD2008" i="7"/>
  <c r="AE2008" i="7" s="1"/>
  <c r="AD2007" i="7"/>
  <c r="AE2007" i="7" s="1"/>
  <c r="AD2006" i="7"/>
  <c r="AE2006" i="7" s="1"/>
  <c r="AD2005" i="7"/>
  <c r="AE2005" i="7" s="1"/>
  <c r="AD2004" i="7"/>
  <c r="AE2004" i="7" s="1"/>
  <c r="AD2003" i="7"/>
  <c r="AE2003" i="7" s="1"/>
  <c r="AD2002" i="7"/>
  <c r="AE2002" i="7" s="1"/>
  <c r="AD2001" i="7"/>
  <c r="AE2001" i="7" s="1"/>
  <c r="AD2000" i="7"/>
  <c r="AE2000" i="7" s="1"/>
  <c r="AD1999" i="7"/>
  <c r="AE1999" i="7" s="1"/>
  <c r="AD1998" i="7"/>
  <c r="AE1998" i="7" s="1"/>
  <c r="AD1997" i="7"/>
  <c r="AE1997" i="7" s="1"/>
  <c r="AD1996" i="7"/>
  <c r="AE1996" i="7" s="1"/>
  <c r="AD1995" i="7"/>
  <c r="AE1995" i="7" s="1"/>
  <c r="AD1994" i="7"/>
  <c r="AE1994" i="7" s="1"/>
  <c r="AD1993" i="7"/>
  <c r="AE1993" i="7" s="1"/>
  <c r="AD1992" i="7"/>
  <c r="AE1992" i="7" s="1"/>
  <c r="AD1991" i="7"/>
  <c r="AE1991" i="7" s="1"/>
  <c r="AD1990" i="7"/>
  <c r="AE1990" i="7" s="1"/>
  <c r="AD1989" i="7"/>
  <c r="AE1989" i="7" s="1"/>
  <c r="AD1988" i="7"/>
  <c r="AE1988" i="7" s="1"/>
  <c r="AD1987" i="7"/>
  <c r="AE1987" i="7" s="1"/>
  <c r="AD1986" i="7"/>
  <c r="AE1986" i="7" s="1"/>
  <c r="AD1985" i="7"/>
  <c r="AE1985" i="7" s="1"/>
  <c r="AD1984" i="7"/>
  <c r="AE1984" i="7" s="1"/>
  <c r="AD1983" i="7"/>
  <c r="AE1983" i="7" s="1"/>
  <c r="AD1982" i="7"/>
  <c r="AE1982" i="7" s="1"/>
  <c r="AD1981" i="7"/>
  <c r="AE1981" i="7" s="1"/>
  <c r="AD1980" i="7"/>
  <c r="AE1980" i="7" s="1"/>
  <c r="AD1979" i="7"/>
  <c r="AE1979" i="7" s="1"/>
  <c r="AD1978" i="7"/>
  <c r="AE1978" i="7" s="1"/>
  <c r="AD1977" i="7"/>
  <c r="AE1977" i="7" s="1"/>
  <c r="AD1976" i="7"/>
  <c r="AE1976" i="7" s="1"/>
  <c r="AD1975" i="7"/>
  <c r="AE1975" i="7" s="1"/>
  <c r="AD1974" i="7"/>
  <c r="AE1974" i="7" s="1"/>
  <c r="AD1973" i="7"/>
  <c r="AE1973" i="7" s="1"/>
  <c r="AD1972" i="7"/>
  <c r="AE1972" i="7" s="1"/>
  <c r="AD1971" i="7"/>
  <c r="AE1971" i="7" s="1"/>
  <c r="AD1970" i="7"/>
  <c r="AE1970" i="7" s="1"/>
  <c r="AD1969" i="7"/>
  <c r="AE1969" i="7" s="1"/>
  <c r="AD1968" i="7"/>
  <c r="AE1968" i="7" s="1"/>
  <c r="AD1967" i="7"/>
  <c r="AE1967" i="7" s="1"/>
  <c r="AD1966" i="7"/>
  <c r="AE1966" i="7" s="1"/>
  <c r="AD1965" i="7"/>
  <c r="AE1965" i="7" s="1"/>
  <c r="AD1964" i="7"/>
  <c r="AE1964" i="7" s="1"/>
  <c r="AD1963" i="7"/>
  <c r="AE1963" i="7" s="1"/>
  <c r="AD1962" i="7"/>
  <c r="AE1962" i="7" s="1"/>
  <c r="AD1961" i="7"/>
  <c r="AE1961" i="7" s="1"/>
  <c r="AD1960" i="7"/>
  <c r="AE1960" i="7" s="1"/>
  <c r="AD1959" i="7"/>
  <c r="AE1959" i="7" s="1"/>
  <c r="AD1958" i="7"/>
  <c r="AE1958" i="7" s="1"/>
  <c r="AD1957" i="7"/>
  <c r="AE1957" i="7" s="1"/>
  <c r="AD1956" i="7"/>
  <c r="AE1956" i="7" s="1"/>
  <c r="AD1955" i="7"/>
  <c r="AE1955" i="7" s="1"/>
  <c r="AD1954" i="7"/>
  <c r="AE1954" i="7" s="1"/>
  <c r="AD1953" i="7"/>
  <c r="AE1953" i="7" s="1"/>
  <c r="AD1952" i="7"/>
  <c r="AE1952" i="7" s="1"/>
  <c r="AD1951" i="7"/>
  <c r="AE1951" i="7" s="1"/>
  <c r="AD1950" i="7"/>
  <c r="AE1950" i="7" s="1"/>
  <c r="AD1949" i="7"/>
  <c r="AE1949" i="7" s="1"/>
  <c r="AD1948" i="7"/>
  <c r="AE1948" i="7" s="1"/>
  <c r="AD1947" i="7"/>
  <c r="AE1947" i="7" s="1"/>
  <c r="AD1946" i="7"/>
  <c r="AE1946" i="7" s="1"/>
  <c r="AD1945" i="7"/>
  <c r="AE1945" i="7" s="1"/>
  <c r="AD1944" i="7"/>
  <c r="AE1944" i="7" s="1"/>
  <c r="AD1943" i="7"/>
  <c r="AE1943" i="7" s="1"/>
  <c r="AD1942" i="7"/>
  <c r="AE1942" i="7" s="1"/>
  <c r="AD1941" i="7"/>
  <c r="AE1941" i="7" s="1"/>
  <c r="AD1940" i="7"/>
  <c r="AE1940" i="7" s="1"/>
  <c r="AD1939" i="7"/>
  <c r="AE1939" i="7" s="1"/>
  <c r="AD1938" i="7"/>
  <c r="AE1938" i="7" s="1"/>
  <c r="AD1937" i="7"/>
  <c r="AE1937" i="7" s="1"/>
  <c r="AD1936" i="7"/>
  <c r="AE1936" i="7" s="1"/>
  <c r="AD1934" i="7"/>
  <c r="AE1934" i="7" s="1"/>
  <c r="AD1933" i="7"/>
  <c r="AE1933" i="7" s="1"/>
  <c r="AD1932" i="7"/>
  <c r="AE1932" i="7" s="1"/>
  <c r="AD1931" i="7"/>
  <c r="AE1931" i="7" s="1"/>
  <c r="AD1930" i="7"/>
  <c r="AE1930" i="7" s="1"/>
  <c r="AD1929" i="7"/>
  <c r="AE1929" i="7" s="1"/>
  <c r="AD1928" i="7"/>
  <c r="AE1928" i="7" s="1"/>
  <c r="AD1927" i="7"/>
  <c r="AE1927" i="7" s="1"/>
  <c r="AD1926" i="7"/>
  <c r="AE1926" i="7" s="1"/>
  <c r="AD1925" i="7"/>
  <c r="AE1925" i="7" s="1"/>
  <c r="AD1924" i="7"/>
  <c r="AE1924" i="7" s="1"/>
  <c r="AD1923" i="7"/>
  <c r="AE1923" i="7" s="1"/>
  <c r="AD1922" i="7"/>
  <c r="AE1922" i="7" s="1"/>
  <c r="AD1921" i="7"/>
  <c r="AE1921" i="7" s="1"/>
  <c r="AD1920" i="7"/>
  <c r="AE1920" i="7" s="1"/>
  <c r="AD1919" i="7"/>
  <c r="AE1919" i="7" s="1"/>
  <c r="AD1918" i="7"/>
  <c r="AE1918" i="7" s="1"/>
  <c r="AD1917" i="7"/>
  <c r="AE1917" i="7" s="1"/>
  <c r="AD1916" i="7"/>
  <c r="AE1916" i="7" s="1"/>
  <c r="AD1915" i="7"/>
  <c r="AE1915" i="7" s="1"/>
  <c r="AD1914" i="7"/>
  <c r="AE1914" i="7" s="1"/>
  <c r="AD1913" i="7"/>
  <c r="AE1913" i="7" s="1"/>
  <c r="AD1911" i="7"/>
  <c r="AE1911" i="7" s="1"/>
  <c r="AD1910" i="7"/>
  <c r="AE1910" i="7" s="1"/>
  <c r="AD1909" i="7"/>
  <c r="AE1909" i="7" s="1"/>
  <c r="AD1908" i="7"/>
  <c r="AE1908" i="7" s="1"/>
  <c r="AD1907" i="7"/>
  <c r="AE1907" i="7" s="1"/>
  <c r="AD1906" i="7"/>
  <c r="AE1906" i="7" s="1"/>
  <c r="AD1905" i="7"/>
  <c r="AE1905" i="7" s="1"/>
  <c r="AD1904" i="7"/>
  <c r="AE1904" i="7" s="1"/>
  <c r="AD1903" i="7"/>
  <c r="AE1903" i="7" s="1"/>
  <c r="AD1902" i="7"/>
  <c r="AE1902" i="7" s="1"/>
  <c r="AD1901" i="7"/>
  <c r="AE1901" i="7" s="1"/>
  <c r="AD1900" i="7"/>
  <c r="AE1900" i="7" s="1"/>
  <c r="AD1899" i="7"/>
  <c r="AE1899" i="7" s="1"/>
  <c r="AD1898" i="7"/>
  <c r="AE1898" i="7" s="1"/>
  <c r="AD1897" i="7"/>
  <c r="AE1897" i="7" s="1"/>
  <c r="AD1896" i="7"/>
  <c r="AE1896" i="7" s="1"/>
  <c r="AD1895" i="7"/>
  <c r="AE1895" i="7" s="1"/>
  <c r="AD1894" i="7"/>
  <c r="AE1894" i="7" s="1"/>
  <c r="AD1893" i="7"/>
  <c r="AE1893" i="7" s="1"/>
  <c r="AD1892" i="7"/>
  <c r="AE1892" i="7" s="1"/>
  <c r="AD1891" i="7"/>
  <c r="AE1891" i="7" s="1"/>
  <c r="AD1890" i="7"/>
  <c r="AE1890" i="7" s="1"/>
  <c r="AD1889" i="7"/>
  <c r="AE1889" i="7" s="1"/>
  <c r="AD1888" i="7"/>
  <c r="AE1888" i="7" s="1"/>
  <c r="AD1887" i="7"/>
  <c r="AE1887" i="7" s="1"/>
  <c r="AD1886" i="7"/>
  <c r="AE1886" i="7" s="1"/>
  <c r="AD1885" i="7"/>
  <c r="AE1885" i="7" s="1"/>
  <c r="AD1884" i="7"/>
  <c r="AE1884" i="7" s="1"/>
  <c r="AD1883" i="7"/>
  <c r="AE1883" i="7" s="1"/>
  <c r="AD1882" i="7"/>
  <c r="AE1882" i="7" s="1"/>
  <c r="AD1881" i="7"/>
  <c r="AE1881" i="7" s="1"/>
  <c r="AD1880" i="7"/>
  <c r="AE1880" i="7" s="1"/>
  <c r="AD1879" i="7"/>
  <c r="AE1879" i="7" s="1"/>
  <c r="AD1878" i="7"/>
  <c r="AE1878" i="7" s="1"/>
  <c r="AD1877" i="7"/>
  <c r="AE1877" i="7" s="1"/>
  <c r="AD1876" i="7"/>
  <c r="AE1876" i="7" s="1"/>
  <c r="AD1875" i="7"/>
  <c r="AE1875" i="7" s="1"/>
  <c r="AD1874" i="7"/>
  <c r="AE1874" i="7" s="1"/>
  <c r="AD1873" i="7"/>
  <c r="AE1873" i="7" s="1"/>
  <c r="AD1872" i="7"/>
  <c r="AE1872" i="7" s="1"/>
  <c r="AD1871" i="7"/>
  <c r="AE1871" i="7" s="1"/>
  <c r="AD1870" i="7"/>
  <c r="AE1870" i="7" s="1"/>
  <c r="AD1869" i="7"/>
  <c r="AE1869" i="7" s="1"/>
  <c r="AD1868" i="7"/>
  <c r="AE1868" i="7" s="1"/>
  <c r="AD1867" i="7"/>
  <c r="AE1867" i="7" s="1"/>
  <c r="AD1866" i="7"/>
  <c r="AE1866" i="7" s="1"/>
  <c r="AD1865" i="7"/>
  <c r="AE1865" i="7" s="1"/>
  <c r="AD1864" i="7"/>
  <c r="AE1864" i="7" s="1"/>
  <c r="AD1863" i="7"/>
  <c r="AE1863" i="7" s="1"/>
  <c r="AD1862" i="7"/>
  <c r="AE1862" i="7" s="1"/>
  <c r="AD1861" i="7"/>
  <c r="AE1861" i="7" s="1"/>
  <c r="AD1860" i="7"/>
  <c r="AE1860" i="7" s="1"/>
  <c r="AD1859" i="7"/>
  <c r="AE1859" i="7" s="1"/>
  <c r="AD1858" i="7"/>
  <c r="AE1858" i="7" s="1"/>
  <c r="AD1857" i="7"/>
  <c r="AE1857" i="7" s="1"/>
  <c r="AD1856" i="7"/>
  <c r="AE1856" i="7" s="1"/>
  <c r="AD1855" i="7"/>
  <c r="AE1855" i="7" s="1"/>
  <c r="AD1854" i="7"/>
  <c r="AE1854" i="7" s="1"/>
  <c r="AD1853" i="7"/>
  <c r="AE1853" i="7" s="1"/>
  <c r="AD1852" i="7"/>
  <c r="AE1852" i="7" s="1"/>
  <c r="AD1850" i="7"/>
  <c r="AE1850" i="7" s="1"/>
  <c r="AD1848" i="7"/>
  <c r="AE1848" i="7" s="1"/>
  <c r="AD1847" i="7"/>
  <c r="AE1847" i="7" s="1"/>
  <c r="AD1846" i="7"/>
  <c r="AE1846" i="7" s="1"/>
  <c r="AD1845" i="7"/>
  <c r="AE1845" i="7" s="1"/>
  <c r="AD1844" i="7"/>
  <c r="AE1844" i="7" s="1"/>
  <c r="AD1843" i="7"/>
  <c r="AE1843" i="7" s="1"/>
  <c r="AD1842" i="7"/>
  <c r="AE1842" i="7" s="1"/>
  <c r="AD1841" i="7"/>
  <c r="AE1841" i="7" s="1"/>
  <c r="AD1840" i="7"/>
  <c r="AE1840" i="7" s="1"/>
  <c r="AD1839" i="7"/>
  <c r="AE1839" i="7" s="1"/>
  <c r="AD1838" i="7"/>
  <c r="AE1838" i="7" s="1"/>
  <c r="AD1837" i="7"/>
  <c r="AE1837" i="7" s="1"/>
  <c r="AD1827" i="7"/>
  <c r="AE1827" i="7" s="1"/>
  <c r="AD1826" i="7"/>
  <c r="AE1826" i="7" s="1"/>
  <c r="AD1825" i="7"/>
  <c r="AE1825" i="7" s="1"/>
  <c r="AD1824" i="7"/>
  <c r="AE1824" i="7" s="1"/>
  <c r="AD1823" i="7"/>
  <c r="AE1823" i="7" s="1"/>
  <c r="AD1822" i="7"/>
  <c r="AE1822" i="7" s="1"/>
  <c r="AD1821" i="7"/>
  <c r="AE1821" i="7" s="1"/>
  <c r="AD1820" i="7"/>
  <c r="AE1820" i="7" s="1"/>
  <c r="AD1819" i="7"/>
  <c r="AE1819" i="7" s="1"/>
  <c r="AD1818" i="7"/>
  <c r="AE1818" i="7" s="1"/>
  <c r="AD1817" i="7"/>
  <c r="AE1817" i="7" s="1"/>
  <c r="AD1816" i="7"/>
  <c r="AE1816" i="7" s="1"/>
  <c r="AD1814" i="7"/>
  <c r="AE1814" i="7" s="1"/>
  <c r="AD1813" i="7"/>
  <c r="AE1813" i="7" s="1"/>
  <c r="AD1812" i="7"/>
  <c r="AE1812" i="7" s="1"/>
  <c r="AD1811" i="7"/>
  <c r="AE1811" i="7" s="1"/>
  <c r="AD1810" i="7"/>
  <c r="AE1810" i="7" s="1"/>
  <c r="AD1809" i="7"/>
  <c r="AE1809" i="7" s="1"/>
  <c r="AD1808" i="7"/>
  <c r="AE1808" i="7" s="1"/>
  <c r="AD1807" i="7"/>
  <c r="AE1807" i="7" s="1"/>
  <c r="AD1806" i="7"/>
  <c r="AE1806" i="7" s="1"/>
  <c r="AD1805" i="7"/>
  <c r="AE1805" i="7" s="1"/>
  <c r="AD1804" i="7"/>
  <c r="AE1804" i="7" s="1"/>
  <c r="AD1803" i="7"/>
  <c r="AE1803" i="7" s="1"/>
  <c r="AD1802" i="7"/>
  <c r="AE1802" i="7" s="1"/>
  <c r="AD1801" i="7"/>
  <c r="AE1801" i="7" s="1"/>
  <c r="AD1800" i="7"/>
  <c r="AE1800" i="7" s="1"/>
  <c r="AD1799" i="7"/>
  <c r="AE1799" i="7" s="1"/>
  <c r="AD1798" i="7"/>
  <c r="AE1798" i="7" s="1"/>
  <c r="AD1797" i="7"/>
  <c r="AE1797" i="7" s="1"/>
  <c r="AD1796" i="7"/>
  <c r="AE1796" i="7" s="1"/>
  <c r="AD1795" i="7"/>
  <c r="AE1795" i="7" s="1"/>
  <c r="AD1794" i="7"/>
  <c r="AE1794" i="7" s="1"/>
  <c r="AD1793" i="7"/>
  <c r="AE1793" i="7" s="1"/>
  <c r="AD1792" i="7"/>
  <c r="AE1792" i="7" s="1"/>
  <c r="AD1791" i="7"/>
  <c r="AE1791" i="7" s="1"/>
  <c r="AD1790" i="7"/>
  <c r="AE1790" i="7" s="1"/>
  <c r="AD1789" i="7"/>
  <c r="AE1789" i="7" s="1"/>
  <c r="AD1788" i="7"/>
  <c r="AE1788" i="7" s="1"/>
  <c r="AD1787" i="7"/>
  <c r="AE1787" i="7" s="1"/>
  <c r="AD1786" i="7"/>
  <c r="AE1786" i="7" s="1"/>
  <c r="AD1785" i="7"/>
  <c r="AE1785" i="7" s="1"/>
  <c r="AD1784" i="7"/>
  <c r="AE1784" i="7" s="1"/>
  <c r="AD1783" i="7"/>
  <c r="AE1783" i="7" s="1"/>
  <c r="AD1782" i="7"/>
  <c r="AE1782" i="7" s="1"/>
  <c r="AD1781" i="7"/>
  <c r="AE1781" i="7" s="1"/>
  <c r="AD1780" i="7"/>
  <c r="AE1780" i="7" s="1"/>
  <c r="AD1779" i="7"/>
  <c r="AE1779" i="7" s="1"/>
  <c r="AD1778" i="7"/>
  <c r="AE1778" i="7" s="1"/>
  <c r="AD1777" i="7"/>
  <c r="AE1777" i="7" s="1"/>
  <c r="AD1776" i="7"/>
  <c r="AE1776" i="7" s="1"/>
  <c r="AD1775" i="7"/>
  <c r="AE1775" i="7" s="1"/>
  <c r="AD1774" i="7"/>
  <c r="AE1774" i="7" s="1"/>
  <c r="AD1773" i="7"/>
  <c r="AE1773" i="7" s="1"/>
  <c r="AD1772" i="7"/>
  <c r="AE1772" i="7" s="1"/>
  <c r="AD1771" i="7"/>
  <c r="AE1771" i="7" s="1"/>
  <c r="AD1770" i="7"/>
  <c r="AE1770" i="7" s="1"/>
  <c r="AD1769" i="7"/>
  <c r="AE1769" i="7" s="1"/>
  <c r="AD1768" i="7"/>
  <c r="AE1768" i="7" s="1"/>
  <c r="AD1766" i="7"/>
  <c r="AE1766" i="7" s="1"/>
  <c r="AD1765" i="7"/>
  <c r="AE1765" i="7" s="1"/>
  <c r="AD1764" i="7"/>
  <c r="AE1764" i="7" s="1"/>
  <c r="AD1763" i="7"/>
  <c r="AE1763" i="7" s="1"/>
  <c r="AD1762" i="7"/>
  <c r="AE1762" i="7" s="1"/>
  <c r="AD1761" i="7"/>
  <c r="AE1761" i="7" s="1"/>
  <c r="AD1760" i="7"/>
  <c r="AE1760" i="7" s="1"/>
  <c r="AD1759" i="7"/>
  <c r="AE1759" i="7" s="1"/>
  <c r="AD1758" i="7"/>
  <c r="AE1758" i="7" s="1"/>
  <c r="AD1757" i="7"/>
  <c r="AE1757" i="7" s="1"/>
  <c r="AD1756" i="7"/>
  <c r="AE1756" i="7" s="1"/>
  <c r="AD1755" i="7"/>
  <c r="AE1755" i="7" s="1"/>
  <c r="AD1754" i="7"/>
  <c r="AE1754" i="7" s="1"/>
  <c r="AD1753" i="7"/>
  <c r="AE1753" i="7" s="1"/>
  <c r="AD1752" i="7"/>
  <c r="AE1752" i="7" s="1"/>
  <c r="AD1751" i="7"/>
  <c r="AE1751" i="7" s="1"/>
  <c r="AD1750" i="7"/>
  <c r="AE1750" i="7" s="1"/>
  <c r="AD1749" i="7"/>
  <c r="AE1749" i="7" s="1"/>
  <c r="AD1748" i="7"/>
  <c r="AE1748" i="7" s="1"/>
  <c r="AD1747" i="7"/>
  <c r="AE1747" i="7" s="1"/>
  <c r="AD1746" i="7"/>
  <c r="AE1746" i="7" s="1"/>
  <c r="AD1745" i="7"/>
  <c r="AE1745" i="7" s="1"/>
  <c r="AD1744" i="7"/>
  <c r="AE1744" i="7" s="1"/>
  <c r="AD1743" i="7"/>
  <c r="AE1743" i="7" s="1"/>
  <c r="AD1742" i="7"/>
  <c r="AE1742" i="7" s="1"/>
  <c r="AD1741" i="7"/>
  <c r="AE1741" i="7" s="1"/>
  <c r="AD1740" i="7"/>
  <c r="AE1740" i="7" s="1"/>
  <c r="AD1739" i="7"/>
  <c r="AE1739" i="7" s="1"/>
  <c r="AD1738" i="7"/>
  <c r="AE1738" i="7" s="1"/>
  <c r="AD1737" i="7"/>
  <c r="AE1737" i="7" s="1"/>
  <c r="AD1736" i="7"/>
  <c r="AE1736" i="7" s="1"/>
  <c r="AD1735" i="7"/>
  <c r="AE1735" i="7" s="1"/>
  <c r="AD1734" i="7"/>
  <c r="AE1734" i="7" s="1"/>
  <c r="AD1733" i="7"/>
  <c r="AE1733" i="7" s="1"/>
  <c r="AD1732" i="7"/>
  <c r="AE1732" i="7" s="1"/>
  <c r="AD1731" i="7"/>
  <c r="AE1731" i="7" s="1"/>
  <c r="AD1730" i="7"/>
  <c r="AE1730" i="7" s="1"/>
  <c r="AD1729" i="7"/>
  <c r="AE1729" i="7" s="1"/>
  <c r="AD1728" i="7"/>
  <c r="AE1728" i="7" s="1"/>
  <c r="AD1727" i="7"/>
  <c r="AE1727" i="7" s="1"/>
  <c r="AD1726" i="7"/>
  <c r="AE1726" i="7" s="1"/>
  <c r="AD1725" i="7"/>
  <c r="AE1725" i="7" s="1"/>
  <c r="AD1724" i="7"/>
  <c r="AE1724" i="7" s="1"/>
  <c r="AD1723" i="7"/>
  <c r="AE1723" i="7" s="1"/>
  <c r="AD1722" i="7"/>
  <c r="AE1722" i="7" s="1"/>
  <c r="AD1721" i="7"/>
  <c r="AE1721" i="7" s="1"/>
  <c r="AD1720" i="7"/>
  <c r="AE1720" i="7" s="1"/>
  <c r="AD1719" i="7"/>
  <c r="AE1719" i="7" s="1"/>
  <c r="AD1718" i="7"/>
  <c r="AE1718" i="7" s="1"/>
  <c r="AD1717" i="7"/>
  <c r="AE1717" i="7" s="1"/>
  <c r="AD1716" i="7"/>
  <c r="AE1716" i="7" s="1"/>
  <c r="AD1715" i="7"/>
  <c r="AE1715" i="7" s="1"/>
  <c r="AD1714" i="7"/>
  <c r="AE1714" i="7" s="1"/>
  <c r="AD1713" i="7"/>
  <c r="AE1713" i="7" s="1"/>
  <c r="AD1712" i="7"/>
  <c r="AE1712" i="7" s="1"/>
  <c r="AD1711" i="7"/>
  <c r="AE1711" i="7" s="1"/>
  <c r="AD1710" i="7"/>
  <c r="AE1710" i="7" s="1"/>
  <c r="AD1709" i="7"/>
  <c r="AE1709" i="7" s="1"/>
  <c r="AD1708" i="7"/>
  <c r="AE1708" i="7" s="1"/>
  <c r="AD1707" i="7"/>
  <c r="AE1707" i="7" s="1"/>
  <c r="AD1706" i="7"/>
  <c r="AE1706" i="7" s="1"/>
  <c r="AD1705" i="7"/>
  <c r="AE1705" i="7" s="1"/>
  <c r="AD1704" i="7"/>
  <c r="AE1704" i="7" s="1"/>
  <c r="AD1703" i="7"/>
  <c r="AE1703" i="7" s="1"/>
  <c r="AD1702" i="7"/>
  <c r="AE1702" i="7" s="1"/>
  <c r="AD1701" i="7"/>
  <c r="AE1701" i="7" s="1"/>
  <c r="AD1700" i="7"/>
  <c r="AE1700" i="7" s="1"/>
  <c r="AD1699" i="7"/>
  <c r="AE1699" i="7" s="1"/>
  <c r="AD1698" i="7"/>
  <c r="AE1698" i="7" s="1"/>
  <c r="AD1697" i="7"/>
  <c r="AE1697" i="7" s="1"/>
  <c r="AD1696" i="7"/>
  <c r="AE1696" i="7" s="1"/>
  <c r="AD1695" i="7"/>
  <c r="AE1695" i="7" s="1"/>
  <c r="AD1694" i="7"/>
  <c r="AE1694" i="7" s="1"/>
  <c r="AD1693" i="7"/>
  <c r="AE1693" i="7" s="1"/>
  <c r="AD1692" i="7"/>
  <c r="AE1692" i="7" s="1"/>
  <c r="AD1691" i="7"/>
  <c r="AE1691" i="7" s="1"/>
  <c r="AD1690" i="7"/>
  <c r="AE1690" i="7" s="1"/>
  <c r="AD1689" i="7"/>
  <c r="AE1689" i="7" s="1"/>
  <c r="AD1688" i="7"/>
  <c r="AE1688" i="7" s="1"/>
  <c r="AD1687" i="7"/>
  <c r="AE1687" i="7" s="1"/>
  <c r="AD1686" i="7"/>
  <c r="AE1686" i="7" s="1"/>
  <c r="AD1685" i="7"/>
  <c r="AE1685" i="7" s="1"/>
  <c r="AD1684" i="7"/>
  <c r="AE1684" i="7" s="1"/>
  <c r="AD1682" i="7"/>
  <c r="AE1682" i="7" s="1"/>
  <c r="AD1681" i="7"/>
  <c r="AE1681" i="7" s="1"/>
  <c r="AD1680" i="7"/>
  <c r="AE1680" i="7" s="1"/>
  <c r="AD1679" i="7"/>
  <c r="AE1679" i="7" s="1"/>
  <c r="AD1678" i="7"/>
  <c r="AE1678" i="7" s="1"/>
  <c r="AD1677" i="7"/>
  <c r="AE1677" i="7" s="1"/>
  <c r="AD1676" i="7"/>
  <c r="AE1676" i="7" s="1"/>
  <c r="AD1675" i="7"/>
  <c r="AE1675" i="7" s="1"/>
  <c r="AD1674" i="7"/>
  <c r="AE1674" i="7" s="1"/>
  <c r="AD1673" i="7"/>
  <c r="AE1673" i="7" s="1"/>
  <c r="AD1672" i="7"/>
  <c r="AE1672" i="7" s="1"/>
  <c r="AD1671" i="7"/>
  <c r="AE1671" i="7" s="1"/>
  <c r="AD1670" i="7"/>
  <c r="AE1670" i="7" s="1"/>
  <c r="AD1669" i="7"/>
  <c r="AE1669" i="7" s="1"/>
  <c r="AD1668" i="7"/>
  <c r="AE1668" i="7" s="1"/>
  <c r="AD1667" i="7"/>
  <c r="AE1667" i="7" s="1"/>
  <c r="AD1666" i="7"/>
  <c r="AE1666" i="7" s="1"/>
  <c r="AD1665" i="7"/>
  <c r="AE1665" i="7" s="1"/>
  <c r="AD1664" i="7"/>
  <c r="AE1664" i="7" s="1"/>
  <c r="AD1663" i="7"/>
  <c r="AE1663" i="7" s="1"/>
  <c r="AD1662" i="7"/>
  <c r="AE1662" i="7" s="1"/>
  <c r="AD1661" i="7"/>
  <c r="AE1661" i="7" s="1"/>
  <c r="AD1660" i="7"/>
  <c r="AE1660" i="7" s="1"/>
  <c r="AD1659" i="7"/>
  <c r="AE1659" i="7" s="1"/>
  <c r="AD1658" i="7"/>
  <c r="AE1658" i="7" s="1"/>
  <c r="AD1657" i="7"/>
  <c r="AE1657" i="7" s="1"/>
  <c r="AD1656" i="7"/>
  <c r="AE1656" i="7" s="1"/>
  <c r="AD1655" i="7"/>
  <c r="AE1655" i="7" s="1"/>
  <c r="AD1654" i="7"/>
  <c r="AE1654" i="7" s="1"/>
  <c r="AD1653" i="7"/>
  <c r="AE1653" i="7" s="1"/>
  <c r="AD1652" i="7"/>
  <c r="AE1652" i="7" s="1"/>
  <c r="AD1651" i="7"/>
  <c r="AE1651" i="7" s="1"/>
  <c r="AD1650" i="7"/>
  <c r="AE1650" i="7" s="1"/>
  <c r="AD1649" i="7"/>
  <c r="AE1649" i="7" s="1"/>
  <c r="AD1648" i="7"/>
  <c r="AE1648" i="7" s="1"/>
  <c r="AD1647" i="7"/>
  <c r="AE1647" i="7" s="1"/>
  <c r="AD1646" i="7"/>
  <c r="AE1646" i="7" s="1"/>
  <c r="AD1645" i="7"/>
  <c r="AE1645" i="7" s="1"/>
  <c r="AD1644" i="7"/>
  <c r="AE1644" i="7" s="1"/>
  <c r="AD1643" i="7"/>
  <c r="AE1643" i="7" s="1"/>
  <c r="AD1642" i="7"/>
  <c r="AE1642" i="7" s="1"/>
  <c r="AD1641" i="7"/>
  <c r="AE1641" i="7" s="1"/>
  <c r="AD1640" i="7"/>
  <c r="AE1640" i="7" s="1"/>
  <c r="AD1639" i="7"/>
  <c r="AE1639" i="7" s="1"/>
  <c r="AD1638" i="7"/>
  <c r="AE1638" i="7" s="1"/>
  <c r="AD1637" i="7"/>
  <c r="AE1637" i="7" s="1"/>
  <c r="AD1636" i="7"/>
  <c r="AE1636" i="7" s="1"/>
  <c r="AD1635" i="7"/>
  <c r="AE1635" i="7" s="1"/>
  <c r="AD1634" i="7"/>
  <c r="AE1634" i="7" s="1"/>
  <c r="AD1633" i="7"/>
  <c r="AE1633" i="7" s="1"/>
  <c r="AD1632" i="7"/>
  <c r="AE1632" i="7" s="1"/>
  <c r="AD1631" i="7"/>
  <c r="AE1631" i="7" s="1"/>
  <c r="AD1630" i="7"/>
  <c r="AE1630" i="7" s="1"/>
  <c r="AD1629" i="7"/>
  <c r="AE1629" i="7" s="1"/>
  <c r="AD1628" i="7"/>
  <c r="AE1628" i="7" s="1"/>
  <c r="AD1627" i="7"/>
  <c r="AE1627" i="7" s="1"/>
  <c r="AD1626" i="7"/>
  <c r="AE1626" i="7" s="1"/>
  <c r="AD1625" i="7"/>
  <c r="AE1625" i="7" s="1"/>
  <c r="AD1624" i="7"/>
  <c r="AE1624" i="7" s="1"/>
  <c r="AD1623" i="7"/>
  <c r="AE1623" i="7" s="1"/>
  <c r="AD1622" i="7"/>
  <c r="AE1622" i="7" s="1"/>
  <c r="AD1621" i="7"/>
  <c r="AE1621" i="7" s="1"/>
  <c r="AD1620" i="7"/>
  <c r="AE1620" i="7" s="1"/>
  <c r="AD1619" i="7"/>
  <c r="AE1619" i="7" s="1"/>
  <c r="AD1618" i="7"/>
  <c r="AE1618" i="7" s="1"/>
  <c r="AD1617" i="7"/>
  <c r="AE1617" i="7" s="1"/>
  <c r="AD1616" i="7"/>
  <c r="AE1616" i="7" s="1"/>
  <c r="AD1615" i="7"/>
  <c r="AE1615" i="7" s="1"/>
  <c r="AD1614" i="7"/>
  <c r="AE1614" i="7" s="1"/>
  <c r="AD1613" i="7"/>
  <c r="AE1613" i="7" s="1"/>
  <c r="AD1612" i="7"/>
  <c r="AE1612" i="7" s="1"/>
  <c r="AD1611" i="7"/>
  <c r="AE1611" i="7" s="1"/>
  <c r="AD1610" i="7"/>
  <c r="AE1610" i="7" s="1"/>
  <c r="AD1609" i="7"/>
  <c r="AE1609" i="7" s="1"/>
  <c r="AD1608" i="7"/>
  <c r="AE1608" i="7" s="1"/>
  <c r="AD1607" i="7"/>
  <c r="AE1607" i="7" s="1"/>
  <c r="AD1606" i="7"/>
  <c r="AE1606" i="7" s="1"/>
  <c r="AD1605" i="7"/>
  <c r="AE1605" i="7" s="1"/>
  <c r="AD1604" i="7"/>
  <c r="AE1604" i="7" s="1"/>
  <c r="AD1603" i="7"/>
  <c r="AE1603" i="7" s="1"/>
  <c r="AD1602" i="7"/>
  <c r="AE1602" i="7" s="1"/>
  <c r="AD1601" i="7"/>
  <c r="AE1601" i="7" s="1"/>
  <c r="AD1600" i="7"/>
  <c r="AE1600" i="7" s="1"/>
  <c r="AD1586" i="7"/>
  <c r="AE1586" i="7" s="1"/>
  <c r="AD1585" i="7"/>
  <c r="AE1585" i="7" s="1"/>
  <c r="AD1584" i="7"/>
  <c r="AE1584" i="7" s="1"/>
  <c r="AD1583" i="7"/>
  <c r="AE1583" i="7" s="1"/>
  <c r="AD1582" i="7"/>
  <c r="AE1582" i="7" s="1"/>
  <c r="AD1581" i="7"/>
  <c r="AE1581" i="7" s="1"/>
  <c r="AD1580" i="7"/>
  <c r="AE1580" i="7" s="1"/>
  <c r="AD1579" i="7"/>
  <c r="AE1579" i="7" s="1"/>
  <c r="AD1578" i="7"/>
  <c r="AE1578" i="7" s="1"/>
  <c r="AD1577" i="7"/>
  <c r="AE1577" i="7" s="1"/>
  <c r="AD1576" i="7"/>
  <c r="AE1576" i="7" s="1"/>
  <c r="AD1575" i="7"/>
  <c r="AE1575" i="7" s="1"/>
  <c r="AD1574" i="7"/>
  <c r="AE1574" i="7" s="1"/>
  <c r="AD1573" i="7"/>
  <c r="AE1573" i="7" s="1"/>
  <c r="AD1572" i="7"/>
  <c r="AE1572" i="7" s="1"/>
  <c r="AD1571" i="7"/>
  <c r="AE1571" i="7" s="1"/>
  <c r="AD1570" i="7"/>
  <c r="AE1570" i="7" s="1"/>
  <c r="AD1569" i="7"/>
  <c r="AE1569" i="7" s="1"/>
  <c r="AD1568" i="7"/>
  <c r="AE1568" i="7" s="1"/>
  <c r="AD1567" i="7"/>
  <c r="AE1567" i="7" s="1"/>
  <c r="AD1566" i="7"/>
  <c r="AE1566" i="7" s="1"/>
  <c r="AD1565" i="7"/>
  <c r="AE1565" i="7" s="1"/>
  <c r="AD1564" i="7"/>
  <c r="AE1564" i="7" s="1"/>
  <c r="AD1563" i="7"/>
  <c r="AE1563" i="7" s="1"/>
  <c r="AD1562" i="7"/>
  <c r="AE1562" i="7" s="1"/>
  <c r="AD1561" i="7"/>
  <c r="AE1561" i="7" s="1"/>
  <c r="AD1560" i="7"/>
  <c r="AE1560" i="7" s="1"/>
  <c r="AD1559" i="7"/>
  <c r="AE1559" i="7" s="1"/>
  <c r="AD1558" i="7"/>
  <c r="AE1558" i="7" s="1"/>
  <c r="AD1557" i="7"/>
  <c r="AE1557" i="7" s="1"/>
  <c r="AD1556" i="7"/>
  <c r="AE1556" i="7" s="1"/>
  <c r="AD1555" i="7"/>
  <c r="AE1555" i="7" s="1"/>
  <c r="AD1554" i="7"/>
  <c r="AE1554" i="7" s="1"/>
  <c r="AD1553" i="7"/>
  <c r="AE1553" i="7" s="1"/>
  <c r="AD1552" i="7"/>
  <c r="AE1552" i="7" s="1"/>
  <c r="AD1551" i="7"/>
  <c r="AE1551" i="7" s="1"/>
  <c r="AD1537" i="7"/>
  <c r="AE1537" i="7" s="1"/>
  <c r="AD1532" i="7"/>
  <c r="AE1532" i="7" s="1"/>
  <c r="AD1527" i="7"/>
  <c r="AE1527" i="7" s="1"/>
  <c r="AD1514" i="7"/>
  <c r="AE1514" i="7" s="1"/>
  <c r="AD1513" i="7"/>
  <c r="AE1513" i="7" s="1"/>
  <c r="AD1512" i="7"/>
  <c r="AE1512" i="7" s="1"/>
  <c r="AD1511" i="7"/>
  <c r="AE1511" i="7" s="1"/>
  <c r="AD1510" i="7"/>
  <c r="AE1510" i="7" s="1"/>
  <c r="AD1509" i="7"/>
  <c r="AE1509" i="7" s="1"/>
  <c r="AD1508" i="7"/>
  <c r="AE1508" i="7" s="1"/>
  <c r="AD1507" i="7"/>
  <c r="AE1507" i="7" s="1"/>
  <c r="AD1506" i="7"/>
  <c r="AE1506" i="7" s="1"/>
  <c r="AD1505" i="7"/>
  <c r="AE1505" i="7" s="1"/>
  <c r="AD1504" i="7"/>
  <c r="AE1504" i="7" s="1"/>
  <c r="AD1503" i="7"/>
  <c r="AE1503" i="7" s="1"/>
  <c r="AD1502" i="7"/>
  <c r="AE1502" i="7" s="1"/>
  <c r="AD1501" i="7"/>
  <c r="AE1501" i="7" s="1"/>
  <c r="AD1500" i="7"/>
  <c r="AE1500" i="7" s="1"/>
  <c r="AD1499" i="7"/>
  <c r="AE1499" i="7" s="1"/>
  <c r="AD1498" i="7"/>
  <c r="AE1498" i="7" s="1"/>
  <c r="AD1497" i="7"/>
  <c r="AE1497" i="7" s="1"/>
  <c r="AD1496" i="7"/>
  <c r="AE1496" i="7" s="1"/>
  <c r="AD1495" i="7"/>
  <c r="AE1495" i="7" s="1"/>
  <c r="AD1494" i="7"/>
  <c r="AE1494" i="7" s="1"/>
  <c r="AD1493" i="7"/>
  <c r="AE1493" i="7" s="1"/>
  <c r="AD1492" i="7"/>
  <c r="AE1492" i="7" s="1"/>
  <c r="AD1491" i="7"/>
  <c r="AE1491" i="7" s="1"/>
  <c r="AD1490" i="7"/>
  <c r="AE1490" i="7" s="1"/>
  <c r="AD1489" i="7"/>
  <c r="AE1489" i="7" s="1"/>
  <c r="AD1488" i="7"/>
  <c r="AE1488" i="7" s="1"/>
  <c r="AD1487" i="7"/>
  <c r="AE1487" i="7" s="1"/>
  <c r="AD1486" i="7"/>
  <c r="AE1486" i="7" s="1"/>
  <c r="AD1485" i="7"/>
  <c r="AE1485" i="7" s="1"/>
  <c r="AD1484" i="7"/>
  <c r="AE1484" i="7" s="1"/>
  <c r="AD1483" i="7"/>
  <c r="AE1483" i="7" s="1"/>
  <c r="AD1482" i="7"/>
  <c r="AE1482" i="7" s="1"/>
  <c r="AD1481" i="7"/>
  <c r="AE1481" i="7" s="1"/>
  <c r="AD1480" i="7"/>
  <c r="AE1480" i="7" s="1"/>
  <c r="AD1479" i="7"/>
  <c r="AE1479" i="7" s="1"/>
  <c r="AD1478" i="7"/>
  <c r="AE1478" i="7" s="1"/>
  <c r="AD1477" i="7"/>
  <c r="AE1477" i="7" s="1"/>
  <c r="AD1476" i="7"/>
  <c r="AE1476" i="7" s="1"/>
  <c r="AD1475" i="7"/>
  <c r="AE1475" i="7" s="1"/>
  <c r="AD1474" i="7"/>
  <c r="AE1474" i="7" s="1"/>
  <c r="AD1473" i="7"/>
  <c r="AE1473" i="7" s="1"/>
  <c r="AD1472" i="7"/>
  <c r="AE1472" i="7" s="1"/>
  <c r="AD1471" i="7"/>
  <c r="AE1471" i="7" s="1"/>
  <c r="AD1470" i="7"/>
  <c r="AE1470" i="7" s="1"/>
  <c r="AD1469" i="7"/>
  <c r="AE1469" i="7" s="1"/>
  <c r="AD1468" i="7"/>
  <c r="AE1468" i="7" s="1"/>
  <c r="AD1467" i="7"/>
  <c r="AE1467" i="7" s="1"/>
  <c r="AD1466" i="7"/>
  <c r="AE1466" i="7" s="1"/>
  <c r="AD1465" i="7"/>
  <c r="AE1465" i="7" s="1"/>
  <c r="AD1464" i="7"/>
  <c r="AE1464" i="7" s="1"/>
  <c r="AD1463" i="7"/>
  <c r="AE1463" i="7" s="1"/>
  <c r="AD1462" i="7"/>
  <c r="AE1462" i="7" s="1"/>
  <c r="AD1461" i="7"/>
  <c r="AE1461" i="7" s="1"/>
  <c r="AD1460" i="7"/>
  <c r="AE1460" i="7" s="1"/>
  <c r="AD1459" i="7"/>
  <c r="AE1459" i="7" s="1"/>
  <c r="AD1458" i="7"/>
  <c r="AE1458" i="7" s="1"/>
  <c r="AD1457" i="7"/>
  <c r="AE1457" i="7" s="1"/>
  <c r="AD1456" i="7"/>
  <c r="AE1456" i="7" s="1"/>
  <c r="AD1455" i="7"/>
  <c r="AE1455" i="7" s="1"/>
  <c r="AD1454" i="7"/>
  <c r="AE1454" i="7" s="1"/>
  <c r="AD1453" i="7"/>
  <c r="AE1453" i="7" s="1"/>
  <c r="AD1452" i="7"/>
  <c r="AE1452" i="7" s="1"/>
  <c r="AD1451" i="7"/>
  <c r="AE1451" i="7" s="1"/>
  <c r="AD1450" i="7"/>
  <c r="AE1450" i="7" s="1"/>
  <c r="AD1449" i="7"/>
  <c r="AE1449" i="7" s="1"/>
  <c r="AD1448" i="7"/>
  <c r="AE1448" i="7" s="1"/>
  <c r="AD1447" i="7"/>
  <c r="AE1447" i="7" s="1"/>
  <c r="AD1446" i="7"/>
  <c r="AE1446" i="7" s="1"/>
  <c r="AD1445" i="7"/>
  <c r="AE1445" i="7" s="1"/>
  <c r="AD1444" i="7"/>
  <c r="AE1444" i="7" s="1"/>
  <c r="AD1443" i="7"/>
  <c r="AE1443" i="7" s="1"/>
  <c r="AD1442" i="7"/>
  <c r="AE1442" i="7" s="1"/>
  <c r="AD1441" i="7"/>
  <c r="AE1441" i="7" s="1"/>
  <c r="AD1440" i="7"/>
  <c r="AE1440" i="7" s="1"/>
  <c r="AD1439" i="7"/>
  <c r="AE1439" i="7" s="1"/>
  <c r="AD1438" i="7"/>
  <c r="AE1438" i="7" s="1"/>
  <c r="AD1437" i="7"/>
  <c r="AE1437" i="7" s="1"/>
  <c r="AD1436" i="7"/>
  <c r="AE1436" i="7" s="1"/>
  <c r="AD1435" i="7"/>
  <c r="AE1435" i="7" s="1"/>
  <c r="AD1434" i="7"/>
  <c r="AE1434" i="7" s="1"/>
  <c r="AD1433" i="7"/>
  <c r="AE1433" i="7" s="1"/>
  <c r="AD1432" i="7"/>
  <c r="AE1432" i="7" s="1"/>
  <c r="AD1430" i="7"/>
  <c r="AE1430" i="7" s="1"/>
  <c r="AD1429" i="7"/>
  <c r="AE1429" i="7" s="1"/>
  <c r="AD1428" i="7"/>
  <c r="AE1428" i="7" s="1"/>
  <c r="AD1427" i="7"/>
  <c r="AE1427" i="7" s="1"/>
  <c r="AD1426" i="7"/>
  <c r="AE1426" i="7" s="1"/>
  <c r="AD1425" i="7"/>
  <c r="AE1425" i="7" s="1"/>
  <c r="AD1424" i="7"/>
  <c r="AE1424" i="7" s="1"/>
  <c r="AD1423" i="7"/>
  <c r="AE1423" i="7" s="1"/>
  <c r="AD1422" i="7"/>
  <c r="AE1422" i="7" s="1"/>
  <c r="AD1421" i="7"/>
  <c r="AE1421" i="7" s="1"/>
  <c r="AD1420" i="7"/>
  <c r="AE1420" i="7" s="1"/>
  <c r="AD1419" i="7"/>
  <c r="AE1419" i="7" s="1"/>
  <c r="AD1418" i="7"/>
  <c r="AE1418" i="7" s="1"/>
  <c r="AD1417" i="7"/>
  <c r="AE1417" i="7" s="1"/>
  <c r="AD1416" i="7"/>
  <c r="AE1416" i="7" s="1"/>
  <c r="AD1415" i="7"/>
  <c r="AE1415" i="7" s="1"/>
  <c r="AD1414" i="7"/>
  <c r="AE1414" i="7" s="1"/>
  <c r="AD1413" i="7"/>
  <c r="AE1413" i="7" s="1"/>
  <c r="AD1412" i="7"/>
  <c r="AE1412" i="7" s="1"/>
  <c r="AD1411" i="7"/>
  <c r="AE1411" i="7" s="1"/>
  <c r="AD1410" i="7"/>
  <c r="AE1410" i="7" s="1"/>
  <c r="AD1409" i="7"/>
  <c r="AE1409" i="7" s="1"/>
  <c r="AD1408" i="7"/>
  <c r="AE1408" i="7" s="1"/>
  <c r="AD1407" i="7"/>
  <c r="AE1407" i="7" s="1"/>
  <c r="AD1406" i="7"/>
  <c r="AE1406" i="7" s="1"/>
  <c r="AD1405" i="7"/>
  <c r="AE1405" i="7" s="1"/>
  <c r="AD1404" i="7"/>
  <c r="AE1404" i="7" s="1"/>
  <c r="AD1403" i="7"/>
  <c r="AE1403" i="7" s="1"/>
  <c r="AD1402" i="7"/>
  <c r="AE1402" i="7" s="1"/>
  <c r="AD1401" i="7"/>
  <c r="AE1401" i="7" s="1"/>
  <c r="AD1400" i="7"/>
  <c r="AE1400" i="7" s="1"/>
  <c r="AD1399" i="7"/>
  <c r="AE1399" i="7" s="1"/>
  <c r="AD1398" i="7"/>
  <c r="AE1398" i="7" s="1"/>
  <c r="AD1397" i="7"/>
  <c r="AE1397" i="7" s="1"/>
  <c r="AD1396" i="7"/>
  <c r="AE1396" i="7" s="1"/>
  <c r="AD1395" i="7"/>
  <c r="AE1395" i="7" s="1"/>
  <c r="AD1394" i="7"/>
  <c r="AE1394" i="7" s="1"/>
  <c r="AD1393" i="7"/>
  <c r="AE1393" i="7" s="1"/>
  <c r="AD1392" i="7"/>
  <c r="AE1392" i="7" s="1"/>
  <c r="AD1391" i="7"/>
  <c r="AE1391" i="7" s="1"/>
  <c r="AD1390" i="7"/>
  <c r="AE1390" i="7" s="1"/>
  <c r="AD1389" i="7"/>
  <c r="AE1389" i="7" s="1"/>
  <c r="AD1388" i="7"/>
  <c r="AE1388" i="7" s="1"/>
  <c r="AD1387" i="7"/>
  <c r="AE1387" i="7" s="1"/>
  <c r="AD1386" i="7"/>
  <c r="AE1386" i="7" s="1"/>
  <c r="AD1385" i="7"/>
  <c r="AE1385" i="7" s="1"/>
  <c r="AD1384" i="7"/>
  <c r="AE1384" i="7" s="1"/>
  <c r="AD1383" i="7"/>
  <c r="AE1383" i="7" s="1"/>
  <c r="AD1382" i="7"/>
  <c r="AE1382" i="7" s="1"/>
  <c r="AD1381" i="7"/>
  <c r="AE1381" i="7" s="1"/>
  <c r="AD1380" i="7"/>
  <c r="AE1380" i="7" s="1"/>
  <c r="AD1379" i="7"/>
  <c r="AE1379" i="7" s="1"/>
  <c r="AD1378" i="7"/>
  <c r="AE1378" i="7" s="1"/>
  <c r="AD1377" i="7"/>
  <c r="AE1377" i="7" s="1"/>
  <c r="AD1376" i="7"/>
  <c r="AE1376" i="7" s="1"/>
  <c r="AD1375" i="7"/>
  <c r="AE1375" i="7" s="1"/>
  <c r="AD1374" i="7"/>
  <c r="AE1374" i="7" s="1"/>
  <c r="AD1373" i="7"/>
  <c r="AE1373" i="7" s="1"/>
  <c r="AD1372" i="7"/>
  <c r="AE1372" i="7" s="1"/>
  <c r="AD1371" i="7"/>
  <c r="AE1371" i="7" s="1"/>
  <c r="AD1370" i="7"/>
  <c r="AE1370" i="7" s="1"/>
  <c r="AD1369" i="7"/>
  <c r="AE1369" i="7" s="1"/>
  <c r="AD1368" i="7"/>
  <c r="AE1368" i="7" s="1"/>
  <c r="AD1367" i="7"/>
  <c r="AE1367" i="7" s="1"/>
  <c r="AD1366" i="7"/>
  <c r="AE1366" i="7" s="1"/>
  <c r="AD1365" i="7"/>
  <c r="AE1365" i="7" s="1"/>
  <c r="AD1364" i="7"/>
  <c r="AE1364" i="7" s="1"/>
  <c r="AD1363" i="7"/>
  <c r="AE1363" i="7" s="1"/>
  <c r="AD1362" i="7"/>
  <c r="AE1362" i="7" s="1"/>
  <c r="AD1361" i="7"/>
  <c r="AE1361" i="7" s="1"/>
  <c r="AD1360" i="7"/>
  <c r="AE1360" i="7" s="1"/>
  <c r="AD1359" i="7"/>
  <c r="AE1359" i="7" s="1"/>
  <c r="AD1358" i="7"/>
  <c r="AE1358" i="7" s="1"/>
  <c r="AD1357" i="7"/>
  <c r="AE1357" i="7" s="1"/>
  <c r="AD1356" i="7"/>
  <c r="AE1356" i="7" s="1"/>
  <c r="AD1355" i="7"/>
  <c r="AE1355" i="7" s="1"/>
  <c r="AD1354" i="7"/>
  <c r="AE1354" i="7" s="1"/>
  <c r="AD1353" i="7"/>
  <c r="AE1353" i="7" s="1"/>
  <c r="AD1352" i="7"/>
  <c r="AE1352" i="7" s="1"/>
  <c r="AD1351" i="7"/>
  <c r="AE1351" i="7" s="1"/>
  <c r="AD1350" i="7"/>
  <c r="AE1350" i="7" s="1"/>
  <c r="AD1349" i="7"/>
  <c r="AE1349" i="7" s="1"/>
  <c r="AD1348" i="7"/>
  <c r="AE1348" i="7" s="1"/>
  <c r="AD1346" i="7"/>
  <c r="AE1346" i="7" s="1"/>
  <c r="AD1345" i="7"/>
  <c r="AE1345" i="7" s="1"/>
  <c r="AD1344" i="7"/>
  <c r="AE1344" i="7" s="1"/>
  <c r="AD1343" i="7"/>
  <c r="AE1343" i="7" s="1"/>
  <c r="AD1342" i="7"/>
  <c r="AE1342" i="7" s="1"/>
  <c r="AD1341" i="7"/>
  <c r="AE1341" i="7" s="1"/>
  <c r="AD1340" i="7"/>
  <c r="AE1340" i="7" s="1"/>
  <c r="AD1339" i="7"/>
  <c r="AE1339" i="7" s="1"/>
  <c r="AD1338" i="7"/>
  <c r="AE1338" i="7" s="1"/>
  <c r="AD1337" i="7"/>
  <c r="AE1337" i="7" s="1"/>
  <c r="AD1336" i="7"/>
  <c r="AE1336" i="7" s="1"/>
  <c r="AD1335" i="7"/>
  <c r="AE1335" i="7" s="1"/>
  <c r="AD1334" i="7"/>
  <c r="AE1334" i="7" s="1"/>
  <c r="AD1333" i="7"/>
  <c r="AE1333" i="7" s="1"/>
  <c r="AD1332" i="7"/>
  <c r="AE1332" i="7" s="1"/>
  <c r="AD1331" i="7"/>
  <c r="AE1331" i="7" s="1"/>
  <c r="AD1330" i="7"/>
  <c r="AE1330" i="7" s="1"/>
  <c r="AD1329" i="7"/>
  <c r="AE1329" i="7" s="1"/>
  <c r="AD1328" i="7"/>
  <c r="AE1328" i="7" s="1"/>
  <c r="AD1327" i="7"/>
  <c r="AE1327" i="7" s="1"/>
  <c r="AD1326" i="7"/>
  <c r="AE1326" i="7" s="1"/>
  <c r="AD1325" i="7"/>
  <c r="AE1325" i="7" s="1"/>
  <c r="AD1324" i="7"/>
  <c r="AE1324" i="7" s="1"/>
  <c r="AD1323" i="7"/>
  <c r="AE1323" i="7" s="1"/>
  <c r="AD1322" i="7"/>
  <c r="AE1322" i="7" s="1"/>
  <c r="AD1321" i="7"/>
  <c r="AE1321" i="7" s="1"/>
  <c r="AD1320" i="7"/>
  <c r="AE1320" i="7" s="1"/>
  <c r="AD1319" i="7"/>
  <c r="AE1319" i="7" s="1"/>
  <c r="AD1318" i="7"/>
  <c r="AE1318" i="7" s="1"/>
  <c r="AD1317" i="7"/>
  <c r="AE1317" i="7" s="1"/>
  <c r="AD1316" i="7"/>
  <c r="AE1316" i="7" s="1"/>
  <c r="AD1315" i="7"/>
  <c r="AE1315" i="7" s="1"/>
  <c r="AD1314" i="7"/>
  <c r="AE1314" i="7" s="1"/>
  <c r="AD1313" i="7"/>
  <c r="AE1313" i="7" s="1"/>
  <c r="AD1312" i="7"/>
  <c r="AE1312" i="7" s="1"/>
  <c r="AD1311" i="7"/>
  <c r="AE1311" i="7" s="1"/>
  <c r="AD1310" i="7"/>
  <c r="AE1310" i="7" s="1"/>
  <c r="AD1309" i="7"/>
  <c r="AE1309" i="7" s="1"/>
  <c r="AD1308" i="7"/>
  <c r="AE1308" i="7" s="1"/>
  <c r="AD1307" i="7"/>
  <c r="AE1307" i="7" s="1"/>
  <c r="AD1306" i="7"/>
  <c r="AE1306" i="7" s="1"/>
  <c r="AD1305" i="7"/>
  <c r="AE1305" i="7" s="1"/>
  <c r="AD1304" i="7"/>
  <c r="AE1304" i="7" s="1"/>
  <c r="AD1303" i="7"/>
  <c r="AE1303" i="7" s="1"/>
  <c r="AD1302" i="7"/>
  <c r="AE1302" i="7" s="1"/>
  <c r="AD1301" i="7"/>
  <c r="AE1301" i="7" s="1"/>
  <c r="AD1300" i="7"/>
  <c r="AE1300" i="7" s="1"/>
  <c r="AD1299" i="7"/>
  <c r="AE1299" i="7" s="1"/>
  <c r="AD1298" i="7"/>
  <c r="AE1298" i="7" s="1"/>
  <c r="AD1297" i="7"/>
  <c r="AE1297" i="7" s="1"/>
  <c r="AD1296" i="7"/>
  <c r="AE1296" i="7" s="1"/>
  <c r="AD1295" i="7"/>
  <c r="AE1295" i="7" s="1"/>
  <c r="AD1294" i="7"/>
  <c r="AE1294" i="7" s="1"/>
  <c r="AD1293" i="7"/>
  <c r="AE1293" i="7" s="1"/>
  <c r="AD1292" i="7"/>
  <c r="AE1292" i="7" s="1"/>
  <c r="AD1291" i="7"/>
  <c r="AE1291" i="7" s="1"/>
  <c r="AD1290" i="7"/>
  <c r="AE1290" i="7" s="1"/>
  <c r="AD1289" i="7"/>
  <c r="AE1289" i="7" s="1"/>
  <c r="AD1288" i="7"/>
  <c r="AE1288" i="7" s="1"/>
  <c r="AD1287" i="7"/>
  <c r="AE1287" i="7" s="1"/>
  <c r="AD1286" i="7"/>
  <c r="AE1286" i="7" s="1"/>
  <c r="AD1285" i="7"/>
  <c r="AE1285" i="7" s="1"/>
  <c r="AD1284" i="7"/>
  <c r="AE1284" i="7" s="1"/>
  <c r="AD1283" i="7"/>
  <c r="AE1283" i="7" s="1"/>
  <c r="AD1282" i="7"/>
  <c r="AE1282" i="7" s="1"/>
  <c r="AD1281" i="7"/>
  <c r="AE1281" i="7" s="1"/>
  <c r="AD1280" i="7"/>
  <c r="AE1280" i="7" s="1"/>
  <c r="AD1279" i="7"/>
  <c r="AE1279" i="7" s="1"/>
  <c r="AD1278" i="7"/>
  <c r="AE1278" i="7" s="1"/>
  <c r="AD1277" i="7"/>
  <c r="AE1277" i="7" s="1"/>
  <c r="AD1276" i="7"/>
  <c r="AE1276" i="7" s="1"/>
  <c r="AD1275" i="7"/>
  <c r="AE1275" i="7" s="1"/>
  <c r="AD1274" i="7"/>
  <c r="AE1274" i="7" s="1"/>
  <c r="AD1273" i="7"/>
  <c r="AE1273" i="7" s="1"/>
  <c r="AD1272" i="7"/>
  <c r="AE1272" i="7" s="1"/>
  <c r="AD1270" i="7"/>
  <c r="AE1270" i="7" s="1"/>
  <c r="AD1269" i="7"/>
  <c r="AE1269" i="7" s="1"/>
  <c r="AD1268" i="7"/>
  <c r="AE1268" i="7" s="1"/>
  <c r="AD1267" i="7"/>
  <c r="AE1267" i="7" s="1"/>
  <c r="AD1266" i="7"/>
  <c r="AE1266" i="7" s="1"/>
  <c r="AD1265" i="7"/>
  <c r="AE1265" i="7" s="1"/>
  <c r="AD1264" i="7"/>
  <c r="AE1264" i="7" s="1"/>
  <c r="AD1262" i="7"/>
  <c r="AE1262" i="7" s="1"/>
  <c r="AD1261" i="7"/>
  <c r="AE1261" i="7" s="1"/>
  <c r="AD1260" i="7"/>
  <c r="AE1260" i="7" s="1"/>
  <c r="AD1259" i="7"/>
  <c r="AE1259" i="7" s="1"/>
  <c r="AD1258" i="7"/>
  <c r="AE1258" i="7" s="1"/>
  <c r="AD1257" i="7"/>
  <c r="AE1257" i="7" s="1"/>
  <c r="AD1256" i="7"/>
  <c r="AE1256" i="7" s="1"/>
  <c r="AD1255" i="7"/>
  <c r="AE1255" i="7" s="1"/>
  <c r="AD1254" i="7"/>
  <c r="AE1254" i="7" s="1"/>
  <c r="AD1253" i="7"/>
  <c r="AE1253" i="7" s="1"/>
  <c r="AD1252" i="7"/>
  <c r="AE1252" i="7" s="1"/>
  <c r="AD1251" i="7"/>
  <c r="AE1251" i="7" s="1"/>
  <c r="AD1250" i="7"/>
  <c r="AE1250" i="7" s="1"/>
  <c r="AD1249" i="7"/>
  <c r="AE1249" i="7" s="1"/>
  <c r="AD1248" i="7"/>
  <c r="AE1248" i="7" s="1"/>
  <c r="AD1247" i="7"/>
  <c r="AE1247" i="7" s="1"/>
  <c r="AD1246" i="7"/>
  <c r="AE1246" i="7" s="1"/>
  <c r="AD1245" i="7"/>
  <c r="AE1245" i="7" s="1"/>
  <c r="AD1244" i="7"/>
  <c r="AE1244" i="7" s="1"/>
  <c r="AD1243" i="7"/>
  <c r="AE1243" i="7" s="1"/>
  <c r="AD1242" i="7"/>
  <c r="AE1242" i="7" s="1"/>
  <c r="AD1241" i="7"/>
  <c r="AE1241" i="7" s="1"/>
  <c r="AD1240" i="7"/>
  <c r="AE1240" i="7" s="1"/>
  <c r="AD1239" i="7"/>
  <c r="AE1239" i="7" s="1"/>
  <c r="AD1238" i="7"/>
  <c r="AE1238" i="7" s="1"/>
  <c r="AD1237" i="7"/>
  <c r="AE1237" i="7" s="1"/>
  <c r="AD1236" i="7"/>
  <c r="AE1236" i="7" s="1"/>
  <c r="AD1235" i="7"/>
  <c r="AE1235" i="7" s="1"/>
  <c r="AD1234" i="7"/>
  <c r="AE1234" i="7" s="1"/>
  <c r="AD1233" i="7"/>
  <c r="AE1233" i="7" s="1"/>
  <c r="AD1232" i="7"/>
  <c r="AE1232" i="7" s="1"/>
  <c r="AD1231" i="7"/>
  <c r="AE1231" i="7" s="1"/>
  <c r="AD1230" i="7"/>
  <c r="AE1230" i="7" s="1"/>
  <c r="AD1229" i="7"/>
  <c r="AE1229" i="7" s="1"/>
  <c r="AD1228" i="7"/>
  <c r="AE1228" i="7" s="1"/>
  <c r="AD1227" i="7"/>
  <c r="AE1227" i="7" s="1"/>
  <c r="AD1226" i="7"/>
  <c r="AE1226" i="7" s="1"/>
  <c r="AD1225" i="7"/>
  <c r="AE1225" i="7" s="1"/>
  <c r="AD1224" i="7"/>
  <c r="AE1224" i="7" s="1"/>
  <c r="AD1223" i="7"/>
  <c r="AE1223" i="7" s="1"/>
  <c r="AD1222" i="7"/>
  <c r="AE1222" i="7" s="1"/>
  <c r="AD1221" i="7"/>
  <c r="AE1221" i="7" s="1"/>
  <c r="AD1220" i="7"/>
  <c r="AE1220" i="7" s="1"/>
  <c r="AD1219" i="7"/>
  <c r="AE1219" i="7" s="1"/>
  <c r="AD1218" i="7"/>
  <c r="AE1218" i="7" s="1"/>
  <c r="AD1217" i="7"/>
  <c r="AE1217" i="7" s="1"/>
  <c r="AD1216" i="7"/>
  <c r="AE1216" i="7" s="1"/>
  <c r="AD1215" i="7"/>
  <c r="AE1215" i="7" s="1"/>
  <c r="AD1214" i="7"/>
  <c r="AE1214" i="7" s="1"/>
  <c r="AD1213" i="7"/>
  <c r="AE1213" i="7" s="1"/>
  <c r="AD1212" i="7"/>
  <c r="AE1212" i="7" s="1"/>
  <c r="AD1211" i="7"/>
  <c r="AE1211" i="7" s="1"/>
  <c r="AD1210" i="7"/>
  <c r="AE1210" i="7" s="1"/>
  <c r="AD1209" i="7"/>
  <c r="AE1209" i="7" s="1"/>
  <c r="AD1208" i="7"/>
  <c r="AE1208" i="7" s="1"/>
  <c r="AD1207" i="7"/>
  <c r="AE1207" i="7" s="1"/>
  <c r="AD1206" i="7"/>
  <c r="AE1206" i="7" s="1"/>
  <c r="AD1205" i="7"/>
  <c r="AE1205" i="7" s="1"/>
  <c r="AD1204" i="7"/>
  <c r="AE1204" i="7" s="1"/>
  <c r="AD1203" i="7"/>
  <c r="AE1203" i="7" s="1"/>
  <c r="AD1202" i="7"/>
  <c r="AE1202" i="7" s="1"/>
  <c r="AD1201" i="7"/>
  <c r="AE1201" i="7" s="1"/>
  <c r="AD1200" i="7"/>
  <c r="AE1200" i="7" s="1"/>
  <c r="AD1199" i="7"/>
  <c r="AE1199" i="7" s="1"/>
  <c r="AD1198" i="7"/>
  <c r="AE1198" i="7" s="1"/>
  <c r="AD1197" i="7"/>
  <c r="AE1197" i="7" s="1"/>
  <c r="AD1196" i="7"/>
  <c r="AE1196" i="7" s="1"/>
  <c r="AD1195" i="7"/>
  <c r="AE1195" i="7" s="1"/>
  <c r="AD1194" i="7"/>
  <c r="AE1194" i="7" s="1"/>
  <c r="AD1193" i="7"/>
  <c r="AE1193" i="7" s="1"/>
  <c r="AD1192" i="7"/>
  <c r="AE1192" i="7" s="1"/>
  <c r="AD1191" i="7"/>
  <c r="AE1191" i="7" s="1"/>
  <c r="AD1190" i="7"/>
  <c r="AE1190" i="7" s="1"/>
  <c r="AD1189" i="7"/>
  <c r="AE1189" i="7" s="1"/>
  <c r="AD1188" i="7"/>
  <c r="AE1188" i="7" s="1"/>
  <c r="AD1187" i="7"/>
  <c r="AE1187" i="7" s="1"/>
  <c r="AD1186" i="7"/>
  <c r="AE1186" i="7" s="1"/>
  <c r="AD1185" i="7"/>
  <c r="AE1185" i="7" s="1"/>
  <c r="AD1184" i="7"/>
  <c r="AE1184" i="7" s="1"/>
  <c r="AD1183" i="7"/>
  <c r="AE1183" i="7" s="1"/>
  <c r="AD1182" i="7"/>
  <c r="AE1182" i="7" s="1"/>
  <c r="AD1181" i="7"/>
  <c r="AE1181" i="7" s="1"/>
  <c r="AD1180" i="7"/>
  <c r="AE1180" i="7" s="1"/>
  <c r="AD1178" i="7"/>
  <c r="AE1178" i="7" s="1"/>
  <c r="AD1177" i="7"/>
  <c r="AE1177" i="7" s="1"/>
  <c r="AD1176" i="7"/>
  <c r="AE1176" i="7" s="1"/>
  <c r="AD1175" i="7"/>
  <c r="AE1175" i="7" s="1"/>
  <c r="AD1174" i="7"/>
  <c r="AE1174" i="7" s="1"/>
  <c r="AD1173" i="7"/>
  <c r="AE1173" i="7" s="1"/>
  <c r="AD1172" i="7"/>
  <c r="AE1172" i="7" s="1"/>
  <c r="AD1171" i="7"/>
  <c r="AE1171" i="7" s="1"/>
  <c r="AD1170" i="7"/>
  <c r="AE1170" i="7" s="1"/>
  <c r="AD1169" i="7"/>
  <c r="AE1169" i="7" s="1"/>
  <c r="AD1168" i="7"/>
  <c r="AE1168" i="7" s="1"/>
  <c r="AD1167" i="7"/>
  <c r="AE1167" i="7" s="1"/>
  <c r="AD1166" i="7"/>
  <c r="AE1166" i="7" s="1"/>
  <c r="AD1165" i="7"/>
  <c r="AE1165" i="7" s="1"/>
  <c r="AD1164" i="7"/>
  <c r="AE1164" i="7" s="1"/>
  <c r="AD1163" i="7"/>
  <c r="AE1163" i="7" s="1"/>
  <c r="AD1162" i="7"/>
  <c r="AE1162" i="7" s="1"/>
  <c r="AD1161" i="7"/>
  <c r="AE1161" i="7" s="1"/>
  <c r="AD1160" i="7"/>
  <c r="AE1160" i="7" s="1"/>
  <c r="AD1159" i="7"/>
  <c r="AE1159" i="7" s="1"/>
  <c r="AD1158" i="7"/>
  <c r="AE1158" i="7" s="1"/>
  <c r="AD1157" i="7"/>
  <c r="AE1157" i="7" s="1"/>
  <c r="AD1156" i="7"/>
  <c r="AE1156" i="7" s="1"/>
  <c r="AD1155" i="7"/>
  <c r="AE1155" i="7" s="1"/>
  <c r="AD1154" i="7"/>
  <c r="AE1154" i="7" s="1"/>
  <c r="AD1153" i="7"/>
  <c r="AE1153" i="7" s="1"/>
  <c r="AD1152" i="7"/>
  <c r="AE1152" i="7" s="1"/>
  <c r="AD1151" i="7"/>
  <c r="AE1151" i="7" s="1"/>
  <c r="AD1150" i="7"/>
  <c r="AE1150" i="7" s="1"/>
  <c r="AD1149" i="7"/>
  <c r="AE1149" i="7" s="1"/>
  <c r="AD1148" i="7"/>
  <c r="AE1148" i="7" s="1"/>
  <c r="AD1147" i="7"/>
  <c r="AE1147" i="7" s="1"/>
  <c r="AD1146" i="7"/>
  <c r="AE1146" i="7" s="1"/>
  <c r="AD1145" i="7"/>
  <c r="AE1145" i="7" s="1"/>
  <c r="AD1144" i="7"/>
  <c r="AE1144" i="7" s="1"/>
  <c r="AD1143" i="7"/>
  <c r="AE1143" i="7" s="1"/>
  <c r="AD1142" i="7"/>
  <c r="AE1142" i="7" s="1"/>
  <c r="AD1141" i="7"/>
  <c r="AE1141" i="7" s="1"/>
  <c r="AD1140" i="7"/>
  <c r="AE1140" i="7" s="1"/>
  <c r="AD1139" i="7"/>
  <c r="AE1139" i="7" s="1"/>
  <c r="AD1138" i="7"/>
  <c r="AE1138" i="7" s="1"/>
  <c r="AD1137" i="7"/>
  <c r="AE1137" i="7" s="1"/>
  <c r="AD1136" i="7"/>
  <c r="AE1136" i="7" s="1"/>
  <c r="AD1135" i="7"/>
  <c r="AE1135" i="7" s="1"/>
  <c r="AD1134" i="7"/>
  <c r="AE1134" i="7" s="1"/>
  <c r="AD1133" i="7"/>
  <c r="AE1133" i="7" s="1"/>
  <c r="AD1132" i="7"/>
  <c r="AE1132" i="7" s="1"/>
  <c r="AD1131" i="7"/>
  <c r="AE1131" i="7" s="1"/>
  <c r="AD1117" i="7"/>
  <c r="AE1117" i="7" s="1"/>
  <c r="AD1112" i="7"/>
  <c r="AE1112" i="7" s="1"/>
  <c r="AD1107" i="7"/>
  <c r="AE1107" i="7" s="1"/>
  <c r="AD1094" i="7"/>
  <c r="AE1094" i="7" s="1"/>
  <c r="AD1093" i="7"/>
  <c r="AE1093" i="7" s="1"/>
  <c r="AD1092" i="7"/>
  <c r="AE1092" i="7" s="1"/>
  <c r="AD1091" i="7"/>
  <c r="AE1091" i="7" s="1"/>
  <c r="AD1090" i="7"/>
  <c r="AE1090" i="7" s="1"/>
  <c r="AD1089" i="7"/>
  <c r="AE1089" i="7" s="1"/>
  <c r="AD1088" i="7"/>
  <c r="AE1088" i="7" s="1"/>
  <c r="AD1087" i="7"/>
  <c r="AE1087" i="7" s="1"/>
  <c r="AD1086" i="7"/>
  <c r="AE1086" i="7" s="1"/>
  <c r="AD1085" i="7"/>
  <c r="AE1085" i="7" s="1"/>
  <c r="AD1084" i="7"/>
  <c r="AE1084" i="7" s="1"/>
  <c r="AD1083" i="7"/>
  <c r="AE1083" i="7" s="1"/>
  <c r="AD1082" i="7"/>
  <c r="AE1082" i="7" s="1"/>
  <c r="AD1081" i="7"/>
  <c r="AE1081" i="7" s="1"/>
  <c r="AD1080" i="7"/>
  <c r="AE1080" i="7" s="1"/>
  <c r="AD1079" i="7"/>
  <c r="AE1079" i="7" s="1"/>
  <c r="AD1078" i="7"/>
  <c r="AE1078" i="7" s="1"/>
  <c r="AD1077" i="7"/>
  <c r="AE1077" i="7" s="1"/>
  <c r="AD1076" i="7"/>
  <c r="AE1076" i="7" s="1"/>
  <c r="AD1075" i="7"/>
  <c r="AE1075" i="7" s="1"/>
  <c r="AD1074" i="7"/>
  <c r="AE1074" i="7" s="1"/>
  <c r="AD1073" i="7"/>
  <c r="AE1073" i="7" s="1"/>
  <c r="AD1072" i="7"/>
  <c r="AE1072" i="7" s="1"/>
  <c r="AD1071" i="7"/>
  <c r="AE1071" i="7" s="1"/>
  <c r="AD1070" i="7"/>
  <c r="AE1070" i="7" s="1"/>
  <c r="AD1069" i="7"/>
  <c r="AE1069" i="7" s="1"/>
  <c r="AD1068" i="7"/>
  <c r="AE1068" i="7" s="1"/>
  <c r="AD1067" i="7"/>
  <c r="AE1067" i="7" s="1"/>
  <c r="AD1066" i="7"/>
  <c r="AE1066" i="7" s="1"/>
  <c r="AD1065" i="7"/>
  <c r="AE1065" i="7" s="1"/>
  <c r="AD1064" i="7"/>
  <c r="AE1064" i="7" s="1"/>
  <c r="AD1063" i="7"/>
  <c r="AE1063" i="7" s="1"/>
  <c r="AD1062" i="7"/>
  <c r="AE1062" i="7" s="1"/>
  <c r="AD1061" i="7"/>
  <c r="AE1061" i="7" s="1"/>
  <c r="AD1060" i="7"/>
  <c r="AE1060" i="7" s="1"/>
  <c r="AD1059" i="7"/>
  <c r="AE1059" i="7" s="1"/>
  <c r="AD1058" i="7"/>
  <c r="AE1058" i="7" s="1"/>
  <c r="AD1057" i="7"/>
  <c r="AE1057" i="7" s="1"/>
  <c r="AD1056" i="7"/>
  <c r="AE1056" i="7" s="1"/>
  <c r="AD1055" i="7"/>
  <c r="AE1055" i="7" s="1"/>
  <c r="AD1054" i="7"/>
  <c r="AE1054" i="7" s="1"/>
  <c r="AD1053" i="7"/>
  <c r="AE1053" i="7" s="1"/>
  <c r="AD1052" i="7"/>
  <c r="AE1052" i="7" s="1"/>
  <c r="AD1051" i="7"/>
  <c r="AE1051" i="7" s="1"/>
  <c r="AD1050" i="7"/>
  <c r="AE1050" i="7" s="1"/>
  <c r="AD1049" i="7"/>
  <c r="AE1049" i="7" s="1"/>
  <c r="AD1048" i="7"/>
  <c r="AE1048" i="7" s="1"/>
  <c r="AD1047" i="7"/>
  <c r="AE1047" i="7" s="1"/>
  <c r="AD1046" i="7"/>
  <c r="AE1046" i="7" s="1"/>
  <c r="AD1045" i="7"/>
  <c r="AE1045" i="7" s="1"/>
  <c r="AD1044" i="7"/>
  <c r="AE1044" i="7" s="1"/>
  <c r="AD1043" i="7"/>
  <c r="AE1043" i="7" s="1"/>
  <c r="AD1042" i="7"/>
  <c r="AE1042" i="7" s="1"/>
  <c r="AD1041" i="7"/>
  <c r="AE1041" i="7" s="1"/>
  <c r="AD1040" i="7"/>
  <c r="AE1040" i="7" s="1"/>
  <c r="AD1039" i="7"/>
  <c r="AE1039" i="7" s="1"/>
  <c r="AD1038" i="7"/>
  <c r="AE1038" i="7" s="1"/>
  <c r="AD1037" i="7"/>
  <c r="AE1037" i="7" s="1"/>
  <c r="AD1036" i="7"/>
  <c r="AE1036" i="7" s="1"/>
  <c r="AD1035" i="7"/>
  <c r="AE1035" i="7" s="1"/>
  <c r="AD1034" i="7"/>
  <c r="AE1034" i="7" s="1"/>
  <c r="AD1033" i="7"/>
  <c r="AE1033" i="7" s="1"/>
  <c r="AD1032" i="7"/>
  <c r="AE1032" i="7" s="1"/>
  <c r="AD1031" i="7"/>
  <c r="AE1031" i="7" s="1"/>
  <c r="AD1030" i="7"/>
  <c r="AE1030" i="7" s="1"/>
  <c r="AD1029" i="7"/>
  <c r="AE1029" i="7" s="1"/>
  <c r="AD1028" i="7"/>
  <c r="AE1028" i="7" s="1"/>
  <c r="AD1027" i="7"/>
  <c r="AE1027" i="7" s="1"/>
  <c r="AD1026" i="7"/>
  <c r="AE1026" i="7" s="1"/>
  <c r="AD1025" i="7"/>
  <c r="AE1025" i="7" s="1"/>
  <c r="AD1024" i="7"/>
  <c r="AE1024" i="7" s="1"/>
  <c r="AD1023" i="7"/>
  <c r="AE1023" i="7" s="1"/>
  <c r="AD1022" i="7"/>
  <c r="AE1022" i="7" s="1"/>
  <c r="AD1021" i="7"/>
  <c r="AE1021" i="7" s="1"/>
  <c r="AD1020" i="7"/>
  <c r="AE1020" i="7" s="1"/>
  <c r="AD1019" i="7"/>
  <c r="AE1019" i="7" s="1"/>
  <c r="AD1018" i="7"/>
  <c r="AE1018" i="7" s="1"/>
  <c r="AD1017" i="7"/>
  <c r="AE1017" i="7" s="1"/>
  <c r="AD1016" i="7"/>
  <c r="AE1016" i="7" s="1"/>
  <c r="AD1015" i="7"/>
  <c r="AE1015" i="7" s="1"/>
  <c r="AD1014" i="7"/>
  <c r="AE1014" i="7" s="1"/>
  <c r="AD1013" i="7"/>
  <c r="AE1013" i="7" s="1"/>
  <c r="AD1012" i="7"/>
  <c r="AE1012" i="7" s="1"/>
  <c r="AD1010" i="7"/>
  <c r="AE1010" i="7" s="1"/>
  <c r="AD1009" i="7"/>
  <c r="AE1009" i="7" s="1"/>
  <c r="AD1008" i="7"/>
  <c r="AE1008" i="7" s="1"/>
  <c r="AD1007" i="7"/>
  <c r="AE1007" i="7" s="1"/>
  <c r="AD1006" i="7"/>
  <c r="AE1006" i="7" s="1"/>
  <c r="AD1005" i="7"/>
  <c r="AE1005" i="7" s="1"/>
  <c r="AD1004" i="7"/>
  <c r="AE1004" i="7" s="1"/>
  <c r="AD1003" i="7"/>
  <c r="AE1003" i="7" s="1"/>
  <c r="AD1002" i="7"/>
  <c r="AE1002" i="7" s="1"/>
  <c r="AD1001" i="7"/>
  <c r="AE1001" i="7" s="1"/>
  <c r="AD1000" i="7"/>
  <c r="AE1000" i="7" s="1"/>
  <c r="AD999" i="7"/>
  <c r="AE999" i="7" s="1"/>
  <c r="AD998" i="7"/>
  <c r="AE998" i="7" s="1"/>
  <c r="AD997" i="7"/>
  <c r="AE997" i="7" s="1"/>
  <c r="AD996" i="7"/>
  <c r="AE996" i="7" s="1"/>
  <c r="AD995" i="7"/>
  <c r="AE995" i="7" s="1"/>
  <c r="AD994" i="7"/>
  <c r="AE994" i="7" s="1"/>
  <c r="AD993" i="7"/>
  <c r="AE993" i="7" s="1"/>
  <c r="AD992" i="7"/>
  <c r="AE992" i="7" s="1"/>
  <c r="AD991" i="7"/>
  <c r="AE991" i="7" s="1"/>
  <c r="AD990" i="7"/>
  <c r="AE990" i="7" s="1"/>
  <c r="AD989" i="7"/>
  <c r="AE989" i="7" s="1"/>
  <c r="AD988" i="7"/>
  <c r="AE988" i="7" s="1"/>
  <c r="AD987" i="7"/>
  <c r="AE987" i="7" s="1"/>
  <c r="AD986" i="7"/>
  <c r="AE986" i="7" s="1"/>
  <c r="AD985" i="7"/>
  <c r="AE985" i="7" s="1"/>
  <c r="AD984" i="7"/>
  <c r="AE984" i="7" s="1"/>
  <c r="AD983" i="7"/>
  <c r="AE983" i="7" s="1"/>
  <c r="AD982" i="7"/>
  <c r="AE982" i="7" s="1"/>
  <c r="AD981" i="7"/>
  <c r="AE981" i="7" s="1"/>
  <c r="AD980" i="7"/>
  <c r="AE980" i="7" s="1"/>
  <c r="AD979" i="7"/>
  <c r="AE979" i="7" s="1"/>
  <c r="AD978" i="7"/>
  <c r="AE978" i="7" s="1"/>
  <c r="AD977" i="7"/>
  <c r="AE977" i="7" s="1"/>
  <c r="AD976" i="7"/>
  <c r="AE976" i="7" s="1"/>
  <c r="AD975" i="7"/>
  <c r="AE975" i="7" s="1"/>
  <c r="AD974" i="7"/>
  <c r="AE974" i="7" s="1"/>
  <c r="AD973" i="7"/>
  <c r="AE973" i="7" s="1"/>
  <c r="AD972" i="7"/>
  <c r="AE972" i="7" s="1"/>
  <c r="AD971" i="7"/>
  <c r="AE971" i="7" s="1"/>
  <c r="AD970" i="7"/>
  <c r="AE970" i="7" s="1"/>
  <c r="AD969" i="7"/>
  <c r="AE969" i="7" s="1"/>
  <c r="AD968" i="7"/>
  <c r="AE968" i="7" s="1"/>
  <c r="AD967" i="7"/>
  <c r="AE967" i="7" s="1"/>
  <c r="AD966" i="7"/>
  <c r="AE966" i="7" s="1"/>
  <c r="AD965" i="7"/>
  <c r="AE965" i="7" s="1"/>
  <c r="AD964" i="7"/>
  <c r="AE964" i="7" s="1"/>
  <c r="AD963" i="7"/>
  <c r="AE963" i="7" s="1"/>
  <c r="AD962" i="7"/>
  <c r="AE962" i="7" s="1"/>
  <c r="AD961" i="7"/>
  <c r="AE961" i="7" s="1"/>
  <c r="AD960" i="7"/>
  <c r="AE960" i="7" s="1"/>
  <c r="AD959" i="7"/>
  <c r="AE959" i="7" s="1"/>
  <c r="AD958" i="7"/>
  <c r="AE958" i="7" s="1"/>
  <c r="AD957" i="7"/>
  <c r="AE957" i="7" s="1"/>
  <c r="AD956" i="7"/>
  <c r="AE956" i="7" s="1"/>
  <c r="AD955" i="7"/>
  <c r="AE955" i="7" s="1"/>
  <c r="AD954" i="7"/>
  <c r="AE954" i="7" s="1"/>
  <c r="AD953" i="7"/>
  <c r="AE953" i="7" s="1"/>
  <c r="AD952" i="7"/>
  <c r="AE952" i="7" s="1"/>
  <c r="AD951" i="7"/>
  <c r="AE951" i="7" s="1"/>
  <c r="AD950" i="7"/>
  <c r="AE950" i="7" s="1"/>
  <c r="AD949" i="7"/>
  <c r="AE949" i="7" s="1"/>
  <c r="AD948" i="7"/>
  <c r="AE948" i="7" s="1"/>
  <c r="AD947" i="7"/>
  <c r="AE947" i="7" s="1"/>
  <c r="AD946" i="7"/>
  <c r="AE946" i="7" s="1"/>
  <c r="AD945" i="7"/>
  <c r="AE945" i="7" s="1"/>
  <c r="AD944" i="7"/>
  <c r="AE944" i="7" s="1"/>
  <c r="AD943" i="7"/>
  <c r="AE943" i="7" s="1"/>
  <c r="AD942" i="7"/>
  <c r="AE942" i="7" s="1"/>
  <c r="AD941" i="7"/>
  <c r="AE941" i="7" s="1"/>
  <c r="AD940" i="7"/>
  <c r="AE940" i="7" s="1"/>
  <c r="AD939" i="7"/>
  <c r="AE939" i="7" s="1"/>
  <c r="AD938" i="7"/>
  <c r="AE938" i="7" s="1"/>
  <c r="AD937" i="7"/>
  <c r="AE937" i="7" s="1"/>
  <c r="AD936" i="7"/>
  <c r="AE936" i="7" s="1"/>
  <c r="AD935" i="7"/>
  <c r="AE935" i="7" s="1"/>
  <c r="AD934" i="7"/>
  <c r="AE934" i="7" s="1"/>
  <c r="AD933" i="7"/>
  <c r="AE933" i="7" s="1"/>
  <c r="AD932" i="7"/>
  <c r="AE932" i="7" s="1"/>
  <c r="AD931" i="7"/>
  <c r="AE931" i="7" s="1"/>
  <c r="AD930" i="7"/>
  <c r="AE930" i="7" s="1"/>
  <c r="AD929" i="7"/>
  <c r="AE929" i="7" s="1"/>
  <c r="AD928" i="7"/>
  <c r="AE928" i="7" s="1"/>
  <c r="AD926" i="7"/>
  <c r="AE926" i="7" s="1"/>
  <c r="AD925" i="7"/>
  <c r="AE925" i="7" s="1"/>
  <c r="AD924" i="7"/>
  <c r="AE924" i="7" s="1"/>
  <c r="AD923" i="7"/>
  <c r="AE923" i="7" s="1"/>
  <c r="AD922" i="7"/>
  <c r="AE922" i="7" s="1"/>
  <c r="AD921" i="7"/>
  <c r="AE921" i="7" s="1"/>
  <c r="AD920" i="7"/>
  <c r="AE920" i="7" s="1"/>
  <c r="AD919" i="7"/>
  <c r="AE919" i="7" s="1"/>
  <c r="AD918" i="7"/>
  <c r="AE918" i="7" s="1"/>
  <c r="AD917" i="7"/>
  <c r="AE917" i="7" s="1"/>
  <c r="AD916" i="7"/>
  <c r="AE916" i="7" s="1"/>
  <c r="AD915" i="7"/>
  <c r="AE915" i="7" s="1"/>
  <c r="AD914" i="7"/>
  <c r="AE914" i="7" s="1"/>
  <c r="AD913" i="7"/>
  <c r="AE913" i="7" s="1"/>
  <c r="AD912" i="7"/>
  <c r="AE912" i="7" s="1"/>
  <c r="AD911" i="7"/>
  <c r="AE911" i="7" s="1"/>
  <c r="AD910" i="7"/>
  <c r="AE910" i="7" s="1"/>
  <c r="AD909" i="7"/>
  <c r="AE909" i="7" s="1"/>
  <c r="AD908" i="7"/>
  <c r="AE908" i="7" s="1"/>
  <c r="AD907" i="7"/>
  <c r="AE907" i="7" s="1"/>
  <c r="AD906" i="7"/>
  <c r="AE906" i="7" s="1"/>
  <c r="AD905" i="7"/>
  <c r="AE905" i="7" s="1"/>
  <c r="AD904" i="7"/>
  <c r="AE904" i="7" s="1"/>
  <c r="AD903" i="7"/>
  <c r="AE903" i="7" s="1"/>
  <c r="AD890" i="7"/>
  <c r="AE890" i="7" s="1"/>
  <c r="AD889" i="7"/>
  <c r="AE889" i="7" s="1"/>
  <c r="AD888" i="7"/>
  <c r="AE888" i="7" s="1"/>
  <c r="AD887" i="7"/>
  <c r="AE887" i="7" s="1"/>
  <c r="AD886" i="7"/>
  <c r="AE886" i="7" s="1"/>
  <c r="AD885" i="7"/>
  <c r="AE885" i="7" s="1"/>
  <c r="AD884" i="7"/>
  <c r="AE884" i="7" s="1"/>
  <c r="AD883" i="7"/>
  <c r="AE883" i="7" s="1"/>
  <c r="AD882" i="7"/>
  <c r="AE882" i="7" s="1"/>
  <c r="AD881" i="7"/>
  <c r="AE881" i="7" s="1"/>
  <c r="AD880" i="7"/>
  <c r="AE880" i="7" s="1"/>
  <c r="AD879" i="7"/>
  <c r="AE879" i="7" s="1"/>
  <c r="AD878" i="7"/>
  <c r="AE878" i="7" s="1"/>
  <c r="AD877" i="7"/>
  <c r="AE877" i="7" s="1"/>
  <c r="AD876" i="7"/>
  <c r="AE876" i="7" s="1"/>
  <c r="AD875" i="7"/>
  <c r="AE875" i="7" s="1"/>
  <c r="AD874" i="7"/>
  <c r="AE874" i="7" s="1"/>
  <c r="AD873" i="7"/>
  <c r="AE873" i="7" s="1"/>
  <c r="AD872" i="7"/>
  <c r="AE872" i="7" s="1"/>
  <c r="AD871" i="7"/>
  <c r="AE871" i="7" s="1"/>
  <c r="AD870" i="7"/>
  <c r="AE870" i="7" s="1"/>
  <c r="AD869" i="7"/>
  <c r="AE869" i="7" s="1"/>
  <c r="AD868" i="7"/>
  <c r="AE868" i="7" s="1"/>
  <c r="AD867" i="7"/>
  <c r="AE867" i="7" s="1"/>
  <c r="AD866" i="7"/>
  <c r="AE866" i="7" s="1"/>
  <c r="AD865" i="7"/>
  <c r="AE865" i="7" s="1"/>
  <c r="AD864" i="7"/>
  <c r="AE864" i="7" s="1"/>
  <c r="AD863" i="7"/>
  <c r="AE863" i="7" s="1"/>
  <c r="AD862" i="7"/>
  <c r="AE862" i="7" s="1"/>
  <c r="AD861" i="7"/>
  <c r="AE861" i="7" s="1"/>
  <c r="AD860" i="7"/>
  <c r="AE860" i="7" s="1"/>
  <c r="AD859" i="7"/>
  <c r="AE859" i="7" s="1"/>
  <c r="AD858" i="7"/>
  <c r="AE858" i="7" s="1"/>
  <c r="AD857" i="7"/>
  <c r="AE857" i="7" s="1"/>
  <c r="AD856" i="7"/>
  <c r="AE856" i="7" s="1"/>
  <c r="AD855" i="7"/>
  <c r="AE855" i="7" s="1"/>
  <c r="AD854" i="7"/>
  <c r="AE854" i="7" s="1"/>
  <c r="AD853" i="7"/>
  <c r="AE853" i="7" s="1"/>
  <c r="AD852" i="7"/>
  <c r="AE852" i="7" s="1"/>
  <c r="AD851" i="7"/>
  <c r="AE851" i="7" s="1"/>
  <c r="AD850" i="7"/>
  <c r="AE850" i="7" s="1"/>
  <c r="AD849" i="7"/>
  <c r="AE849" i="7" s="1"/>
  <c r="AD848" i="7"/>
  <c r="AE848" i="7" s="1"/>
  <c r="AD847" i="7"/>
  <c r="AE847" i="7" s="1"/>
  <c r="AD846" i="7"/>
  <c r="AE846" i="7" s="1"/>
  <c r="AD845" i="7"/>
  <c r="AE845" i="7" s="1"/>
  <c r="AD844" i="7"/>
  <c r="AE844" i="7" s="1"/>
  <c r="AD842" i="7"/>
  <c r="AE842" i="7" s="1"/>
  <c r="AD841" i="7"/>
  <c r="AE841" i="7" s="1"/>
  <c r="AD840" i="7"/>
  <c r="AE840" i="7" s="1"/>
  <c r="AD839" i="7"/>
  <c r="AE839" i="7" s="1"/>
  <c r="AD838" i="7"/>
  <c r="AE838" i="7" s="1"/>
  <c r="AD837" i="7"/>
  <c r="AE837" i="7" s="1"/>
  <c r="AD836" i="7"/>
  <c r="AE836" i="7" s="1"/>
  <c r="AD835" i="7"/>
  <c r="AE835" i="7" s="1"/>
  <c r="AD834" i="7"/>
  <c r="AE834" i="7" s="1"/>
  <c r="AD833" i="7"/>
  <c r="AE833" i="7" s="1"/>
  <c r="AD832" i="7"/>
  <c r="AE832" i="7" s="1"/>
  <c r="AD831" i="7"/>
  <c r="AE831" i="7" s="1"/>
  <c r="AD830" i="7"/>
  <c r="AE830" i="7" s="1"/>
  <c r="AD829" i="7"/>
  <c r="AE829" i="7" s="1"/>
  <c r="AD828" i="7"/>
  <c r="AE828" i="7" s="1"/>
  <c r="AD827" i="7"/>
  <c r="AE827" i="7" s="1"/>
  <c r="AD826" i="7"/>
  <c r="AE826" i="7" s="1"/>
  <c r="AD825" i="7"/>
  <c r="AE825" i="7" s="1"/>
  <c r="AD824" i="7"/>
  <c r="AE824" i="7" s="1"/>
  <c r="AD823" i="7"/>
  <c r="AE823" i="7" s="1"/>
  <c r="AD822" i="7"/>
  <c r="AE822" i="7" s="1"/>
  <c r="AD821" i="7"/>
  <c r="AE821" i="7" s="1"/>
  <c r="AD820" i="7"/>
  <c r="AE820" i="7" s="1"/>
  <c r="AD819" i="7"/>
  <c r="AE819" i="7" s="1"/>
  <c r="AD806" i="7"/>
  <c r="AE806" i="7" s="1"/>
  <c r="AD805" i="7"/>
  <c r="AE805" i="7" s="1"/>
  <c r="AD804" i="7"/>
  <c r="AE804" i="7" s="1"/>
  <c r="AD803" i="7"/>
  <c r="AE803" i="7" s="1"/>
  <c r="AD802" i="7"/>
  <c r="AE802" i="7" s="1"/>
  <c r="AD801" i="7"/>
  <c r="AE801" i="7" s="1"/>
  <c r="AD800" i="7"/>
  <c r="AE800" i="7" s="1"/>
  <c r="AD799" i="7"/>
  <c r="AE799" i="7" s="1"/>
  <c r="AD798" i="7"/>
  <c r="AE798" i="7" s="1"/>
  <c r="AD797" i="7"/>
  <c r="AE797" i="7" s="1"/>
  <c r="AD796" i="7"/>
  <c r="AE796" i="7" s="1"/>
  <c r="AD795" i="7"/>
  <c r="AE795" i="7" s="1"/>
  <c r="AD794" i="7"/>
  <c r="AE794" i="7" s="1"/>
  <c r="AD793" i="7"/>
  <c r="AE793" i="7" s="1"/>
  <c r="AD792" i="7"/>
  <c r="AE792" i="7" s="1"/>
  <c r="AD791" i="7"/>
  <c r="AE791" i="7" s="1"/>
  <c r="AD790" i="7"/>
  <c r="AE790" i="7" s="1"/>
  <c r="AD789" i="7"/>
  <c r="AE789" i="7" s="1"/>
  <c r="AD788" i="7"/>
  <c r="AE788" i="7" s="1"/>
  <c r="AD787" i="7"/>
  <c r="AE787" i="7" s="1"/>
  <c r="AD786" i="7"/>
  <c r="AE786" i="7" s="1"/>
  <c r="AD785" i="7"/>
  <c r="AE785" i="7" s="1"/>
  <c r="AD784" i="7"/>
  <c r="AE784" i="7" s="1"/>
  <c r="AD783" i="7"/>
  <c r="AE783" i="7" s="1"/>
  <c r="AD782" i="7"/>
  <c r="AE782" i="7" s="1"/>
  <c r="AD781" i="7"/>
  <c r="AE781" i="7" s="1"/>
  <c r="AD780" i="7"/>
  <c r="AE780" i="7" s="1"/>
  <c r="AD779" i="7"/>
  <c r="AE779" i="7" s="1"/>
  <c r="AD778" i="7"/>
  <c r="AE778" i="7" s="1"/>
  <c r="AD777" i="7"/>
  <c r="AE777" i="7" s="1"/>
  <c r="AD776" i="7"/>
  <c r="AE776" i="7" s="1"/>
  <c r="AD775" i="7"/>
  <c r="AE775" i="7" s="1"/>
  <c r="AD774" i="7"/>
  <c r="AE774" i="7" s="1"/>
  <c r="AD773" i="7"/>
  <c r="AE773" i="7" s="1"/>
  <c r="AD772" i="7"/>
  <c r="AE772" i="7" s="1"/>
  <c r="AD771" i="7"/>
  <c r="AE771" i="7" s="1"/>
  <c r="AD770" i="7"/>
  <c r="AE770" i="7" s="1"/>
  <c r="AD769" i="7"/>
  <c r="AE769" i="7" s="1"/>
  <c r="AD768" i="7"/>
  <c r="AE768" i="7" s="1"/>
  <c r="AD767" i="7"/>
  <c r="AE767" i="7" s="1"/>
  <c r="AD766" i="7"/>
  <c r="AE766" i="7" s="1"/>
  <c r="AD765" i="7"/>
  <c r="AE765" i="7" s="1"/>
  <c r="AD764" i="7"/>
  <c r="AE764" i="7" s="1"/>
  <c r="AD763" i="7"/>
  <c r="AE763" i="7" s="1"/>
  <c r="AD762" i="7"/>
  <c r="AE762" i="7" s="1"/>
  <c r="AD761" i="7"/>
  <c r="AE761" i="7" s="1"/>
  <c r="AD760" i="7"/>
  <c r="AE760" i="7" s="1"/>
  <c r="AD758" i="7"/>
  <c r="AE758" i="7" s="1"/>
  <c r="AD757" i="7"/>
  <c r="AE757" i="7" s="1"/>
  <c r="AD756" i="7"/>
  <c r="AE756" i="7" s="1"/>
  <c r="AD755" i="7"/>
  <c r="AE755" i="7" s="1"/>
  <c r="AD754" i="7"/>
  <c r="AE754" i="7" s="1"/>
  <c r="AD753" i="7"/>
  <c r="AE753" i="7" s="1"/>
  <c r="AD752" i="7"/>
  <c r="AE752" i="7" s="1"/>
  <c r="AD751" i="7"/>
  <c r="AE751" i="7" s="1"/>
  <c r="AD750" i="7"/>
  <c r="AE750" i="7" s="1"/>
  <c r="AD749" i="7"/>
  <c r="AE749" i="7" s="1"/>
  <c r="AD748" i="7"/>
  <c r="AE748" i="7" s="1"/>
  <c r="AD747" i="7"/>
  <c r="AE747" i="7" s="1"/>
  <c r="AD746" i="7"/>
  <c r="AE746" i="7" s="1"/>
  <c r="AD745" i="7"/>
  <c r="AE745" i="7" s="1"/>
  <c r="AD744" i="7"/>
  <c r="AE744" i="7" s="1"/>
  <c r="AD743" i="7"/>
  <c r="AE743" i="7" s="1"/>
  <c r="AD742" i="7"/>
  <c r="AE742" i="7" s="1"/>
  <c r="AD741" i="7"/>
  <c r="AE741" i="7" s="1"/>
  <c r="AD740" i="7"/>
  <c r="AE740" i="7" s="1"/>
  <c r="AD739" i="7"/>
  <c r="AE739" i="7" s="1"/>
  <c r="AD738" i="7"/>
  <c r="AE738" i="7" s="1"/>
  <c r="AD737" i="7"/>
  <c r="AE737" i="7" s="1"/>
  <c r="AD736" i="7"/>
  <c r="AE736" i="7" s="1"/>
  <c r="AD735" i="7"/>
  <c r="AE735" i="7" s="1"/>
  <c r="AD734" i="7"/>
  <c r="AE734" i="7" s="1"/>
  <c r="AD733" i="7"/>
  <c r="AE733" i="7" s="1"/>
  <c r="AD732" i="7"/>
  <c r="AE732" i="7" s="1"/>
  <c r="AD731" i="7"/>
  <c r="AE731" i="7" s="1"/>
  <c r="AD730" i="7"/>
  <c r="AE730" i="7" s="1"/>
  <c r="AD729" i="7"/>
  <c r="AE729" i="7" s="1"/>
  <c r="AD728" i="7"/>
  <c r="AE728" i="7" s="1"/>
  <c r="AD727" i="7"/>
  <c r="AE727" i="7" s="1"/>
  <c r="AD726" i="7"/>
  <c r="AE726" i="7" s="1"/>
  <c r="AD725" i="7"/>
  <c r="AE725" i="7" s="1"/>
  <c r="AD724" i="7"/>
  <c r="AE724" i="7" s="1"/>
  <c r="AD723" i="7"/>
  <c r="AE723" i="7" s="1"/>
  <c r="AD722" i="7"/>
  <c r="AE722" i="7" s="1"/>
  <c r="AD721" i="7"/>
  <c r="AE721" i="7" s="1"/>
  <c r="AD720" i="7"/>
  <c r="AE720" i="7" s="1"/>
  <c r="AD719" i="7"/>
  <c r="AE719" i="7" s="1"/>
  <c r="AD718" i="7"/>
  <c r="AE718" i="7" s="1"/>
  <c r="AD717" i="7"/>
  <c r="AE717" i="7" s="1"/>
  <c r="AD716" i="7"/>
  <c r="AE716" i="7" s="1"/>
  <c r="AD715" i="7"/>
  <c r="AE715" i="7" s="1"/>
  <c r="AD714" i="7"/>
  <c r="AE714" i="7" s="1"/>
  <c r="AD713" i="7"/>
  <c r="AE713" i="7" s="1"/>
  <c r="AD712" i="7"/>
  <c r="AE712" i="7" s="1"/>
  <c r="AD711" i="7"/>
  <c r="AE711" i="7" s="1"/>
  <c r="AD710" i="7"/>
  <c r="AE710" i="7" s="1"/>
  <c r="AD709" i="7"/>
  <c r="AE709" i="7" s="1"/>
  <c r="AD708" i="7"/>
  <c r="AE708" i="7" s="1"/>
  <c r="AD707" i="7"/>
  <c r="AE707" i="7" s="1"/>
  <c r="AD706" i="7"/>
  <c r="AE706" i="7" s="1"/>
  <c r="AD705" i="7"/>
  <c r="AE705" i="7" s="1"/>
  <c r="AD704" i="7"/>
  <c r="AE704" i="7" s="1"/>
  <c r="AD703" i="7"/>
  <c r="AE703" i="7" s="1"/>
  <c r="AD702" i="7"/>
  <c r="AE702" i="7" s="1"/>
  <c r="AD701" i="7"/>
  <c r="AE701" i="7" s="1"/>
  <c r="AD700" i="7"/>
  <c r="AE700" i="7" s="1"/>
  <c r="AD699" i="7"/>
  <c r="AE699" i="7" s="1"/>
  <c r="AD698" i="7"/>
  <c r="AE698" i="7" s="1"/>
  <c r="AD697" i="7"/>
  <c r="AE697" i="7" s="1"/>
  <c r="AD696" i="7"/>
  <c r="AE696" i="7" s="1"/>
  <c r="AD695" i="7"/>
  <c r="AE695" i="7" s="1"/>
  <c r="AD694" i="7"/>
  <c r="AE694" i="7" s="1"/>
  <c r="AD693" i="7"/>
  <c r="AE693" i="7" s="1"/>
  <c r="AD692" i="7"/>
  <c r="AE692" i="7" s="1"/>
  <c r="AD691" i="7"/>
  <c r="AE691" i="7" s="1"/>
  <c r="AD690" i="7"/>
  <c r="AE690" i="7" s="1"/>
  <c r="AD689" i="7"/>
  <c r="AE689" i="7" s="1"/>
  <c r="AD688" i="7"/>
  <c r="AE688" i="7" s="1"/>
  <c r="AD687" i="7"/>
  <c r="AE687" i="7" s="1"/>
  <c r="AD686" i="7"/>
  <c r="AE686" i="7" s="1"/>
  <c r="AD685" i="7"/>
  <c r="AE685" i="7" s="1"/>
  <c r="AD684" i="7"/>
  <c r="AE684" i="7" s="1"/>
  <c r="AD683" i="7"/>
  <c r="AE683" i="7" s="1"/>
  <c r="AD682" i="7"/>
  <c r="AE682" i="7" s="1"/>
  <c r="AD681" i="7"/>
  <c r="AE681" i="7" s="1"/>
  <c r="AD680" i="7"/>
  <c r="AE680" i="7" s="1"/>
  <c r="AD679" i="7"/>
  <c r="AE679" i="7" s="1"/>
  <c r="AD678" i="7"/>
  <c r="AE678" i="7" s="1"/>
  <c r="AD677" i="7"/>
  <c r="AE677" i="7" s="1"/>
  <c r="AD676" i="7"/>
  <c r="AE676" i="7" s="1"/>
  <c r="AD674" i="7"/>
  <c r="AE674" i="7" s="1"/>
  <c r="AD673" i="7"/>
  <c r="AE673" i="7" s="1"/>
  <c r="AD672" i="7"/>
  <c r="AE672" i="7" s="1"/>
  <c r="AD671" i="7"/>
  <c r="AE671" i="7" s="1"/>
  <c r="AD670" i="7"/>
  <c r="AE670" i="7" s="1"/>
  <c r="AD669" i="7"/>
  <c r="AE669" i="7" s="1"/>
  <c r="AD668" i="7"/>
  <c r="AE668" i="7" s="1"/>
  <c r="AD667" i="7"/>
  <c r="AE667" i="7" s="1"/>
  <c r="AD666" i="7"/>
  <c r="AE666" i="7" s="1"/>
  <c r="AD665" i="7"/>
  <c r="AE665" i="7" s="1"/>
  <c r="AD664" i="7"/>
  <c r="AE664" i="7" s="1"/>
  <c r="AD663" i="7"/>
  <c r="AE663" i="7" s="1"/>
  <c r="AD662" i="7"/>
  <c r="AE662" i="7" s="1"/>
  <c r="AD661" i="7"/>
  <c r="AE661" i="7" s="1"/>
  <c r="AD660" i="7"/>
  <c r="AE660" i="7" s="1"/>
  <c r="AD659" i="7"/>
  <c r="AE659" i="7" s="1"/>
  <c r="AD658" i="7"/>
  <c r="AE658" i="7" s="1"/>
  <c r="AD657" i="7"/>
  <c r="AE657" i="7" s="1"/>
  <c r="AD656" i="7"/>
  <c r="AE656" i="7" s="1"/>
  <c r="AD655" i="7"/>
  <c r="AE655" i="7" s="1"/>
  <c r="AD654" i="7"/>
  <c r="AE654" i="7" s="1"/>
  <c r="AD653" i="7"/>
  <c r="AE653" i="7" s="1"/>
  <c r="AD652" i="7"/>
  <c r="AE652" i="7" s="1"/>
  <c r="AD651" i="7"/>
  <c r="AE651" i="7" s="1"/>
  <c r="AD650" i="7"/>
  <c r="AE650" i="7" s="1"/>
  <c r="AD649" i="7"/>
  <c r="AE649" i="7" s="1"/>
  <c r="AD648" i="7"/>
  <c r="AE648" i="7" s="1"/>
  <c r="AD647" i="7"/>
  <c r="AE647" i="7" s="1"/>
  <c r="AD646" i="7"/>
  <c r="AE646" i="7" s="1"/>
  <c r="AD645" i="7"/>
  <c r="AE645" i="7" s="1"/>
  <c r="AD644" i="7"/>
  <c r="AE644" i="7" s="1"/>
  <c r="AD643" i="7"/>
  <c r="AE643" i="7" s="1"/>
  <c r="AD642" i="7"/>
  <c r="AE642" i="7" s="1"/>
  <c r="AD641" i="7"/>
  <c r="AE641" i="7" s="1"/>
  <c r="AD640" i="7"/>
  <c r="AE640" i="7" s="1"/>
  <c r="AD639" i="7"/>
  <c r="AE639" i="7" s="1"/>
  <c r="AD638" i="7"/>
  <c r="AE638" i="7" s="1"/>
  <c r="AD637" i="7"/>
  <c r="AE637" i="7" s="1"/>
  <c r="AD636" i="7"/>
  <c r="AE636" i="7" s="1"/>
  <c r="AD635" i="7"/>
  <c r="AE635" i="7" s="1"/>
  <c r="AD634" i="7"/>
  <c r="AE634" i="7" s="1"/>
  <c r="AD633" i="7"/>
  <c r="AE633" i="7" s="1"/>
  <c r="AD632" i="7"/>
  <c r="AE632" i="7" s="1"/>
  <c r="AD631" i="7"/>
  <c r="AE631" i="7" s="1"/>
  <c r="AD630" i="7"/>
  <c r="AE630" i="7" s="1"/>
  <c r="AD629" i="7"/>
  <c r="AE629" i="7" s="1"/>
  <c r="AD628" i="7"/>
  <c r="AE628" i="7" s="1"/>
  <c r="AD627" i="7"/>
  <c r="AE627" i="7" s="1"/>
  <c r="AD626" i="7"/>
  <c r="AE626" i="7" s="1"/>
  <c r="AD625" i="7"/>
  <c r="AE625" i="7" s="1"/>
  <c r="AD624" i="7"/>
  <c r="AE624" i="7" s="1"/>
  <c r="AD623" i="7"/>
  <c r="AE623" i="7" s="1"/>
  <c r="AD622" i="7"/>
  <c r="AE622" i="7" s="1"/>
  <c r="AD621" i="7"/>
  <c r="AE621" i="7" s="1"/>
  <c r="AD620" i="7"/>
  <c r="AE620" i="7" s="1"/>
  <c r="AD619" i="7"/>
  <c r="AE619" i="7" s="1"/>
  <c r="AD618" i="7"/>
  <c r="AE618" i="7" s="1"/>
  <c r="AD617" i="7"/>
  <c r="AE617" i="7" s="1"/>
  <c r="AD616" i="7"/>
  <c r="AE616" i="7" s="1"/>
  <c r="AD615" i="7"/>
  <c r="AE615" i="7" s="1"/>
  <c r="AD613" i="7"/>
  <c r="AE613" i="7" s="1"/>
  <c r="AD609" i="7"/>
  <c r="AE609" i="7" s="1"/>
  <c r="AD608" i="7"/>
  <c r="AE608" i="7" s="1"/>
  <c r="AD607" i="7"/>
  <c r="AE607" i="7" s="1"/>
  <c r="AD606" i="7"/>
  <c r="AE606" i="7" s="1"/>
  <c r="AD604" i="7"/>
  <c r="AE604" i="7" s="1"/>
  <c r="AD603" i="7"/>
  <c r="AE603" i="7" s="1"/>
  <c r="AD602" i="7"/>
  <c r="AE602" i="7" s="1"/>
  <c r="AD601" i="7"/>
  <c r="AE601" i="7" s="1"/>
  <c r="AD600" i="7"/>
  <c r="AE600" i="7" s="1"/>
  <c r="AD599" i="7"/>
  <c r="AE599" i="7" s="1"/>
  <c r="AD598" i="7"/>
  <c r="AE598" i="7" s="1"/>
  <c r="AD597" i="7"/>
  <c r="AE597" i="7" s="1"/>
  <c r="AD596" i="7"/>
  <c r="AE596" i="7" s="1"/>
  <c r="AD595" i="7"/>
  <c r="AE595" i="7" s="1"/>
  <c r="AD594" i="7"/>
  <c r="AE594" i="7" s="1"/>
  <c r="AD593" i="7"/>
  <c r="AE593" i="7" s="1"/>
  <c r="AD592" i="7"/>
  <c r="AE592" i="7" s="1"/>
  <c r="AD590" i="7"/>
  <c r="AE590" i="7" s="1"/>
  <c r="AD589" i="7"/>
  <c r="AE589" i="7" s="1"/>
  <c r="AD588" i="7"/>
  <c r="AE588" i="7" s="1"/>
  <c r="AD587" i="7"/>
  <c r="AE587" i="7" s="1"/>
  <c r="AD586" i="7"/>
  <c r="AE586" i="7" s="1"/>
  <c r="AD585" i="7"/>
  <c r="AE585" i="7" s="1"/>
  <c r="AD584" i="7"/>
  <c r="AE584" i="7" s="1"/>
  <c r="AD583" i="7"/>
  <c r="AE583" i="7" s="1"/>
  <c r="AD582" i="7"/>
  <c r="AE582" i="7" s="1"/>
  <c r="AD581" i="7"/>
  <c r="AE581" i="7" s="1"/>
  <c r="AD580" i="7"/>
  <c r="AE580" i="7" s="1"/>
  <c r="AD579" i="7"/>
  <c r="AE579" i="7" s="1"/>
  <c r="AD578" i="7"/>
  <c r="AE578" i="7" s="1"/>
  <c r="AD577" i="7"/>
  <c r="AE577" i="7" s="1"/>
  <c r="AD576" i="7"/>
  <c r="AE576" i="7" s="1"/>
  <c r="AD575" i="7"/>
  <c r="AE575" i="7" s="1"/>
  <c r="AD574" i="7"/>
  <c r="AE574" i="7" s="1"/>
  <c r="AD573" i="7"/>
  <c r="AE573" i="7" s="1"/>
  <c r="AD572" i="7"/>
  <c r="AE572" i="7" s="1"/>
  <c r="AD571" i="7"/>
  <c r="AE571" i="7" s="1"/>
  <c r="AD570" i="7"/>
  <c r="AE570" i="7" s="1"/>
  <c r="AD569" i="7"/>
  <c r="AE569" i="7" s="1"/>
  <c r="AD568" i="7"/>
  <c r="AE568" i="7" s="1"/>
  <c r="AD567" i="7"/>
  <c r="AE567" i="7" s="1"/>
  <c r="AD566" i="7"/>
  <c r="AE566" i="7" s="1"/>
  <c r="AD565" i="7"/>
  <c r="AE565" i="7" s="1"/>
  <c r="AD564" i="7"/>
  <c r="AE564" i="7" s="1"/>
  <c r="AD563" i="7"/>
  <c r="AE563" i="7" s="1"/>
  <c r="AD562" i="7"/>
  <c r="AE562" i="7" s="1"/>
  <c r="AD561" i="7"/>
  <c r="AE561" i="7" s="1"/>
  <c r="AD560" i="7"/>
  <c r="AE560" i="7" s="1"/>
  <c r="AD559" i="7"/>
  <c r="AE559" i="7" s="1"/>
  <c r="AD558" i="7"/>
  <c r="AE558" i="7" s="1"/>
  <c r="AD557" i="7"/>
  <c r="AE557" i="7" s="1"/>
  <c r="AD556" i="7"/>
  <c r="AE556" i="7" s="1"/>
  <c r="AD555" i="7"/>
  <c r="AE555" i="7" s="1"/>
  <c r="AD554" i="7"/>
  <c r="AE554" i="7" s="1"/>
  <c r="AD553" i="7"/>
  <c r="AE553" i="7" s="1"/>
  <c r="AD552" i="7"/>
  <c r="AE552" i="7" s="1"/>
  <c r="AD551" i="7"/>
  <c r="AE551" i="7" s="1"/>
  <c r="AD550" i="7"/>
  <c r="AE550" i="7" s="1"/>
  <c r="AD549" i="7"/>
  <c r="AE549" i="7" s="1"/>
  <c r="AD548" i="7"/>
  <c r="AE548" i="7" s="1"/>
  <c r="AD547" i="7"/>
  <c r="AE547" i="7" s="1"/>
  <c r="AD546" i="7"/>
  <c r="AE546" i="7" s="1"/>
  <c r="AD545" i="7"/>
  <c r="AE545" i="7" s="1"/>
  <c r="AD544" i="7"/>
  <c r="AE544" i="7" s="1"/>
  <c r="AD543" i="7"/>
  <c r="AE543" i="7" s="1"/>
  <c r="AD542" i="7"/>
  <c r="AE542" i="7" s="1"/>
  <c r="AD541" i="7"/>
  <c r="AE541" i="7" s="1"/>
  <c r="AD540" i="7"/>
  <c r="AE540" i="7" s="1"/>
  <c r="AD539" i="7"/>
  <c r="AE539" i="7" s="1"/>
  <c r="AD538" i="7"/>
  <c r="AE538" i="7" s="1"/>
  <c r="AD537" i="7"/>
  <c r="AE537" i="7" s="1"/>
  <c r="AD536" i="7"/>
  <c r="AE536" i="7" s="1"/>
  <c r="AD535" i="7"/>
  <c r="AE535" i="7" s="1"/>
  <c r="AD534" i="7"/>
  <c r="AE534" i="7" s="1"/>
  <c r="AD533" i="7"/>
  <c r="AE533" i="7" s="1"/>
  <c r="AD532" i="7"/>
  <c r="AE532" i="7" s="1"/>
  <c r="AD531" i="7"/>
  <c r="AE531" i="7" s="1"/>
  <c r="AD530" i="7"/>
  <c r="AE530" i="7" s="1"/>
  <c r="AD529" i="7"/>
  <c r="AE529" i="7" s="1"/>
  <c r="AD528" i="7"/>
  <c r="AE528" i="7" s="1"/>
  <c r="AD527" i="7"/>
  <c r="AE527" i="7" s="1"/>
  <c r="AD526" i="7"/>
  <c r="AE526" i="7" s="1"/>
  <c r="AD525" i="7"/>
  <c r="AE525" i="7" s="1"/>
  <c r="AD524" i="7"/>
  <c r="AE524" i="7" s="1"/>
  <c r="AD523" i="7"/>
  <c r="AE523" i="7" s="1"/>
  <c r="AD522" i="7"/>
  <c r="AE522" i="7" s="1"/>
  <c r="AD521" i="7"/>
  <c r="AE521" i="7" s="1"/>
  <c r="AD520" i="7"/>
  <c r="AE520" i="7" s="1"/>
  <c r="AD519" i="7"/>
  <c r="AE519" i="7" s="1"/>
  <c r="AD518" i="7"/>
  <c r="AE518" i="7" s="1"/>
  <c r="AD517" i="7"/>
  <c r="AE517" i="7" s="1"/>
  <c r="AD516" i="7"/>
  <c r="AE516" i="7" s="1"/>
  <c r="AD515" i="7"/>
  <c r="AE515" i="7" s="1"/>
  <c r="AD514" i="7"/>
  <c r="AE514" i="7" s="1"/>
  <c r="AD513" i="7"/>
  <c r="AE513" i="7" s="1"/>
  <c r="AD512" i="7"/>
  <c r="AE512" i="7" s="1"/>
  <c r="AD511" i="7"/>
  <c r="AE511" i="7" s="1"/>
  <c r="AD510" i="7"/>
  <c r="AE510" i="7" s="1"/>
  <c r="AD509" i="7"/>
  <c r="AE509" i="7" s="1"/>
  <c r="AD508" i="7"/>
  <c r="AE508" i="7" s="1"/>
  <c r="AD506" i="7"/>
  <c r="AE506" i="7" s="1"/>
  <c r="AD505" i="7"/>
  <c r="AE505" i="7" s="1"/>
  <c r="AD504" i="7"/>
  <c r="AE504" i="7" s="1"/>
  <c r="AD503" i="7"/>
  <c r="AE503" i="7" s="1"/>
  <c r="AD502" i="7"/>
  <c r="AE502" i="7" s="1"/>
  <c r="AD501" i="7"/>
  <c r="AE501" i="7" s="1"/>
  <c r="AD500" i="7"/>
  <c r="AE500" i="7" s="1"/>
  <c r="AD499" i="7"/>
  <c r="AE499" i="7" s="1"/>
  <c r="AD498" i="7"/>
  <c r="AE498" i="7" s="1"/>
  <c r="AD497" i="7"/>
  <c r="AE497" i="7" s="1"/>
  <c r="AD496" i="7"/>
  <c r="AE496" i="7" s="1"/>
  <c r="AD495" i="7"/>
  <c r="AE495" i="7" s="1"/>
  <c r="AD494" i="7"/>
  <c r="AE494" i="7" s="1"/>
  <c r="AD493" i="7"/>
  <c r="AE493" i="7" s="1"/>
  <c r="AD492" i="7"/>
  <c r="AE492" i="7" s="1"/>
  <c r="AD491" i="7"/>
  <c r="AE491" i="7" s="1"/>
  <c r="AD490" i="7"/>
  <c r="AE490" i="7" s="1"/>
  <c r="AD489" i="7"/>
  <c r="AE489" i="7" s="1"/>
  <c r="AD488" i="7"/>
  <c r="AE488" i="7" s="1"/>
  <c r="AD487" i="7"/>
  <c r="AE487" i="7" s="1"/>
  <c r="AD486" i="7"/>
  <c r="AE486" i="7" s="1"/>
  <c r="AD485" i="7"/>
  <c r="AE485" i="7" s="1"/>
  <c r="AD484" i="7"/>
  <c r="AE484" i="7" s="1"/>
  <c r="AD483" i="7"/>
  <c r="AE483" i="7" s="1"/>
  <c r="AD482" i="7"/>
  <c r="AE482" i="7" s="1"/>
  <c r="AD481" i="7"/>
  <c r="AE481" i="7" s="1"/>
  <c r="AD480" i="7"/>
  <c r="AE480" i="7" s="1"/>
  <c r="AD479" i="7"/>
  <c r="AE479" i="7" s="1"/>
  <c r="AD478" i="7"/>
  <c r="AE478" i="7" s="1"/>
  <c r="AD477" i="7"/>
  <c r="AE477" i="7" s="1"/>
  <c r="AD476" i="7"/>
  <c r="AE476" i="7" s="1"/>
  <c r="AD475" i="7"/>
  <c r="AE475" i="7" s="1"/>
  <c r="AD474" i="7"/>
  <c r="AE474" i="7" s="1"/>
  <c r="AD473" i="7"/>
  <c r="AE473" i="7" s="1"/>
  <c r="AD472" i="7"/>
  <c r="AE472" i="7" s="1"/>
  <c r="AD471" i="7"/>
  <c r="AE471" i="7" s="1"/>
  <c r="AD470" i="7"/>
  <c r="AE470" i="7" s="1"/>
  <c r="AD469" i="7"/>
  <c r="AE469" i="7" s="1"/>
  <c r="AD468" i="7"/>
  <c r="AE468" i="7" s="1"/>
  <c r="AD467" i="7"/>
  <c r="AE467" i="7" s="1"/>
  <c r="AD466" i="7"/>
  <c r="AE466" i="7" s="1"/>
  <c r="AD465" i="7"/>
  <c r="AE465" i="7" s="1"/>
  <c r="AD464" i="7"/>
  <c r="AE464" i="7" s="1"/>
  <c r="AD463" i="7"/>
  <c r="AE463" i="7" s="1"/>
  <c r="AD462" i="7"/>
  <c r="AE462" i="7" s="1"/>
  <c r="AD461" i="7"/>
  <c r="AE461" i="7" s="1"/>
  <c r="AD460" i="7"/>
  <c r="AE460" i="7" s="1"/>
  <c r="AD459" i="7"/>
  <c r="AE459" i="7" s="1"/>
  <c r="AD458" i="7"/>
  <c r="AE458" i="7" s="1"/>
  <c r="AD457" i="7"/>
  <c r="AE457" i="7" s="1"/>
  <c r="AD456" i="7"/>
  <c r="AE456" i="7" s="1"/>
  <c r="AD455" i="7"/>
  <c r="AE455" i="7" s="1"/>
  <c r="AD454" i="7"/>
  <c r="AE454" i="7" s="1"/>
  <c r="AD453" i="7"/>
  <c r="AE453" i="7" s="1"/>
  <c r="AD452" i="7"/>
  <c r="AE452" i="7" s="1"/>
  <c r="AD451" i="7"/>
  <c r="AE451" i="7" s="1"/>
  <c r="AD450" i="7"/>
  <c r="AE450" i="7" s="1"/>
  <c r="AD449" i="7"/>
  <c r="AE449" i="7" s="1"/>
  <c r="AD448" i="7"/>
  <c r="AE448" i="7" s="1"/>
  <c r="AD447" i="7"/>
  <c r="AE447" i="7" s="1"/>
  <c r="AD446" i="7"/>
  <c r="AE446" i="7" s="1"/>
  <c r="AD445" i="7"/>
  <c r="AE445" i="7" s="1"/>
  <c r="AD444" i="7"/>
  <c r="AE444" i="7" s="1"/>
  <c r="AD443" i="7"/>
  <c r="AE443" i="7" s="1"/>
  <c r="AD442" i="7"/>
  <c r="AE442" i="7" s="1"/>
  <c r="AD441" i="7"/>
  <c r="AE441" i="7" s="1"/>
  <c r="AD440" i="7"/>
  <c r="AE440" i="7" s="1"/>
  <c r="AD439" i="7"/>
  <c r="AE439" i="7" s="1"/>
  <c r="AD438" i="7"/>
  <c r="AE438" i="7" s="1"/>
  <c r="AD437" i="7"/>
  <c r="AE437" i="7" s="1"/>
  <c r="AD436" i="7"/>
  <c r="AE436" i="7" s="1"/>
  <c r="AD435" i="7"/>
  <c r="AE435" i="7" s="1"/>
  <c r="AD434" i="7"/>
  <c r="AE434" i="7" s="1"/>
  <c r="AD433" i="7"/>
  <c r="AE433" i="7" s="1"/>
  <c r="AD432" i="7"/>
  <c r="AE432" i="7" s="1"/>
  <c r="AD431" i="7"/>
  <c r="AE431" i="7" s="1"/>
  <c r="AD430" i="7"/>
  <c r="AE430" i="7" s="1"/>
  <c r="AD429" i="7"/>
  <c r="AE429" i="7" s="1"/>
  <c r="AD428" i="7"/>
  <c r="AE428" i="7" s="1"/>
  <c r="AD427" i="7"/>
  <c r="AE427" i="7" s="1"/>
  <c r="AD426" i="7"/>
  <c r="AE426" i="7" s="1"/>
  <c r="AD425" i="7"/>
  <c r="AE425" i="7" s="1"/>
  <c r="AD424" i="7"/>
  <c r="AE424" i="7" s="1"/>
  <c r="AD410" i="7"/>
  <c r="AE410" i="7" s="1"/>
  <c r="AD409" i="7"/>
  <c r="AE409" i="7" s="1"/>
  <c r="AD408" i="7"/>
  <c r="AE408" i="7" s="1"/>
  <c r="AD407" i="7"/>
  <c r="AE407" i="7" s="1"/>
  <c r="AD406" i="7"/>
  <c r="AE406" i="7" s="1"/>
  <c r="AD405" i="7"/>
  <c r="AE405" i="7" s="1"/>
  <c r="AD404" i="7"/>
  <c r="AE404" i="7" s="1"/>
  <c r="AD403" i="7"/>
  <c r="AE403" i="7" s="1"/>
  <c r="AD402" i="7"/>
  <c r="AE402" i="7" s="1"/>
  <c r="AD401" i="7"/>
  <c r="AE401" i="7" s="1"/>
  <c r="AD400" i="7"/>
  <c r="AE400" i="7" s="1"/>
  <c r="AD399" i="7"/>
  <c r="AE399" i="7" s="1"/>
  <c r="AD398" i="7"/>
  <c r="AE398" i="7" s="1"/>
  <c r="AD397" i="7"/>
  <c r="AE397" i="7" s="1"/>
  <c r="AD396" i="7"/>
  <c r="AE396" i="7" s="1"/>
  <c r="AD395" i="7"/>
  <c r="AE395" i="7" s="1"/>
  <c r="AD394" i="7"/>
  <c r="AE394" i="7" s="1"/>
  <c r="AD393" i="7"/>
  <c r="AE393" i="7" s="1"/>
  <c r="AD392" i="7"/>
  <c r="AE392" i="7" s="1"/>
  <c r="AD391" i="7"/>
  <c r="AE391" i="7" s="1"/>
  <c r="AD390" i="7"/>
  <c r="AE390" i="7" s="1"/>
  <c r="AD389" i="7"/>
  <c r="AE389" i="7" s="1"/>
  <c r="AD388" i="7"/>
  <c r="AE388" i="7" s="1"/>
  <c r="AD387" i="7"/>
  <c r="AE387" i="7" s="1"/>
  <c r="AD386" i="7"/>
  <c r="AE386" i="7" s="1"/>
  <c r="AD385" i="7"/>
  <c r="AE385" i="7" s="1"/>
  <c r="AD384" i="7"/>
  <c r="AE384" i="7" s="1"/>
  <c r="AD383" i="7"/>
  <c r="AE383" i="7" s="1"/>
  <c r="AD382" i="7"/>
  <c r="AE382" i="7" s="1"/>
  <c r="AD381" i="7"/>
  <c r="AE381" i="7" s="1"/>
  <c r="AD380" i="7"/>
  <c r="AE380" i="7" s="1"/>
  <c r="AD379" i="7"/>
  <c r="AE379" i="7" s="1"/>
  <c r="AD378" i="7"/>
  <c r="AE378" i="7" s="1"/>
  <c r="AD377" i="7"/>
  <c r="AE377" i="7" s="1"/>
  <c r="AD376" i="7"/>
  <c r="AE376" i="7" s="1"/>
  <c r="AD375" i="7"/>
  <c r="AE375" i="7" s="1"/>
  <c r="AD361" i="7"/>
  <c r="AE361" i="7" s="1"/>
  <c r="AD358" i="7"/>
  <c r="AE358" i="7" s="1"/>
  <c r="AD356" i="7"/>
  <c r="AE356" i="7" s="1"/>
  <c r="AD351" i="7"/>
  <c r="AE351" i="7" s="1"/>
  <c r="AD346" i="7"/>
  <c r="AE346" i="7" s="1"/>
  <c r="AD338" i="7"/>
  <c r="AE338" i="7" s="1"/>
  <c r="AD337" i="7"/>
  <c r="AE337" i="7" s="1"/>
  <c r="AD336" i="7"/>
  <c r="AE336" i="7" s="1"/>
  <c r="AD335" i="7"/>
  <c r="AE335" i="7" s="1"/>
  <c r="AD334" i="7"/>
  <c r="AE334" i="7" s="1"/>
  <c r="AD333" i="7"/>
  <c r="AE333" i="7" s="1"/>
  <c r="AD332" i="7"/>
  <c r="AE332" i="7" s="1"/>
  <c r="AD331" i="7"/>
  <c r="AE331" i="7" s="1"/>
  <c r="AD330" i="7"/>
  <c r="AE330" i="7" s="1"/>
  <c r="AD329" i="7"/>
  <c r="AE329" i="7" s="1"/>
  <c r="AD328" i="7"/>
  <c r="AE328" i="7" s="1"/>
  <c r="AD327" i="7"/>
  <c r="AE327" i="7" s="1"/>
  <c r="AD326" i="7"/>
  <c r="AE326" i="7" s="1"/>
  <c r="AD325" i="7"/>
  <c r="AE325" i="7" s="1"/>
  <c r="AD324" i="7"/>
  <c r="AE324" i="7" s="1"/>
  <c r="AD323" i="7"/>
  <c r="AE323" i="7" s="1"/>
  <c r="AD322" i="7"/>
  <c r="AE322" i="7" s="1"/>
  <c r="AD321" i="7"/>
  <c r="AE321" i="7" s="1"/>
  <c r="AD320" i="7"/>
  <c r="AE320" i="7" s="1"/>
  <c r="AD319" i="7"/>
  <c r="AE319" i="7" s="1"/>
  <c r="AD318" i="7"/>
  <c r="AE318" i="7" s="1"/>
  <c r="AD317" i="7"/>
  <c r="AE317" i="7" s="1"/>
  <c r="AD316" i="7"/>
  <c r="AE316" i="7" s="1"/>
  <c r="AD315" i="7"/>
  <c r="AE315" i="7" s="1"/>
  <c r="AD314" i="7"/>
  <c r="AE314" i="7" s="1"/>
  <c r="AD313" i="7"/>
  <c r="AE313" i="7" s="1"/>
  <c r="AD312" i="7"/>
  <c r="AE312" i="7" s="1"/>
  <c r="AD311" i="7"/>
  <c r="AE311" i="7" s="1"/>
  <c r="AD310" i="7"/>
  <c r="AE310" i="7" s="1"/>
  <c r="AD309" i="7"/>
  <c r="AE309" i="7" s="1"/>
  <c r="AD308" i="7"/>
  <c r="AE308" i="7" s="1"/>
  <c r="AD307" i="7"/>
  <c r="AE307" i="7" s="1"/>
  <c r="AD306" i="7"/>
  <c r="AE306" i="7" s="1"/>
  <c r="AD305" i="7"/>
  <c r="AE305" i="7" s="1"/>
  <c r="AD304" i="7"/>
  <c r="AE304" i="7" s="1"/>
  <c r="AD303" i="7"/>
  <c r="AE303" i="7" s="1"/>
  <c r="AD302" i="7"/>
  <c r="AE302" i="7" s="1"/>
  <c r="AD301" i="7"/>
  <c r="AE301" i="7" s="1"/>
  <c r="AD300" i="7"/>
  <c r="AE300" i="7" s="1"/>
  <c r="AD299" i="7"/>
  <c r="AE299" i="7" s="1"/>
  <c r="AD298" i="7"/>
  <c r="AE298" i="7" s="1"/>
  <c r="AD297" i="7"/>
  <c r="AE297" i="7" s="1"/>
  <c r="AD296" i="7"/>
  <c r="AE296" i="7" s="1"/>
  <c r="AD295" i="7"/>
  <c r="AE295" i="7" s="1"/>
  <c r="AD294" i="7"/>
  <c r="AE294" i="7" s="1"/>
  <c r="AD293" i="7"/>
  <c r="AE293" i="7" s="1"/>
  <c r="AD292" i="7"/>
  <c r="AE292" i="7" s="1"/>
  <c r="AD291" i="7"/>
  <c r="AE291" i="7" s="1"/>
  <c r="AD290" i="7"/>
  <c r="AE290" i="7" s="1"/>
  <c r="AD289" i="7"/>
  <c r="AE289" i="7" s="1"/>
  <c r="AD288" i="7"/>
  <c r="AE288" i="7" s="1"/>
  <c r="AD287" i="7"/>
  <c r="AE287" i="7" s="1"/>
  <c r="AD286" i="7"/>
  <c r="AE286" i="7" s="1"/>
  <c r="AD285" i="7"/>
  <c r="AE285" i="7" s="1"/>
  <c r="AD284" i="7"/>
  <c r="AE284" i="7" s="1"/>
  <c r="AD283" i="7"/>
  <c r="AE283" i="7" s="1"/>
  <c r="AD282" i="7"/>
  <c r="AE282" i="7" s="1"/>
  <c r="AD281" i="7"/>
  <c r="AE281" i="7" s="1"/>
  <c r="AD280" i="7"/>
  <c r="AE280" i="7" s="1"/>
  <c r="AD279" i="7"/>
  <c r="AE279" i="7" s="1"/>
  <c r="AD278" i="7"/>
  <c r="AE278" i="7" s="1"/>
  <c r="AD277" i="7"/>
  <c r="AE277" i="7" s="1"/>
  <c r="AD276" i="7"/>
  <c r="AE276" i="7" s="1"/>
  <c r="AD275" i="7"/>
  <c r="AE275" i="7" s="1"/>
  <c r="AD274" i="7"/>
  <c r="AE274" i="7" s="1"/>
  <c r="AD273" i="7"/>
  <c r="AE273" i="7" s="1"/>
  <c r="AD272" i="7"/>
  <c r="AE272" i="7" s="1"/>
  <c r="AD271" i="7"/>
  <c r="AE271" i="7" s="1"/>
  <c r="AD270" i="7"/>
  <c r="AE270" i="7" s="1"/>
  <c r="AD269" i="7"/>
  <c r="AE269" i="7" s="1"/>
  <c r="AD268" i="7"/>
  <c r="AE268" i="7" s="1"/>
  <c r="AD267" i="7"/>
  <c r="AE267" i="7" s="1"/>
  <c r="AD266" i="7"/>
  <c r="AE266" i="7" s="1"/>
  <c r="AD265" i="7"/>
  <c r="AE265" i="7" s="1"/>
  <c r="AD264" i="7"/>
  <c r="AE264" i="7" s="1"/>
  <c r="AD263" i="7"/>
  <c r="AE263" i="7" s="1"/>
  <c r="AD262" i="7"/>
  <c r="AE262" i="7" s="1"/>
  <c r="AD261" i="7"/>
  <c r="AE261" i="7" s="1"/>
  <c r="AD260" i="7"/>
  <c r="AE260" i="7" s="1"/>
  <c r="AD259" i="7"/>
  <c r="AE259" i="7" s="1"/>
  <c r="AD258" i="7"/>
  <c r="AE258" i="7" s="1"/>
  <c r="AD257" i="7"/>
  <c r="AE257" i="7" s="1"/>
  <c r="AD256" i="7"/>
  <c r="AE256" i="7" s="1"/>
  <c r="AD254" i="7"/>
  <c r="AE254" i="7" s="1"/>
  <c r="AD253" i="7"/>
  <c r="AE253" i="7" s="1"/>
  <c r="AD252" i="7"/>
  <c r="AE252" i="7" s="1"/>
  <c r="AD251" i="7"/>
  <c r="AE251" i="7" s="1"/>
  <c r="AD250" i="7"/>
  <c r="AE250" i="7" s="1"/>
  <c r="AD249" i="7"/>
  <c r="AE249" i="7" s="1"/>
  <c r="AD248" i="7"/>
  <c r="AE248" i="7" s="1"/>
  <c r="AD247" i="7"/>
  <c r="AE247" i="7" s="1"/>
  <c r="AD246" i="7"/>
  <c r="AE246" i="7" s="1"/>
  <c r="AD245" i="7"/>
  <c r="AE245" i="7" s="1"/>
  <c r="AD244" i="7"/>
  <c r="AE244" i="7" s="1"/>
  <c r="AD243" i="7"/>
  <c r="AE243" i="7" s="1"/>
  <c r="AD242" i="7"/>
  <c r="AE242" i="7" s="1"/>
  <c r="AD241" i="7"/>
  <c r="AE241" i="7" s="1"/>
  <c r="AD240" i="7"/>
  <c r="AE240" i="7" s="1"/>
  <c r="AD239" i="7"/>
  <c r="AE239" i="7" s="1"/>
  <c r="AD238" i="7"/>
  <c r="AE238" i="7" s="1"/>
  <c r="AD237" i="7"/>
  <c r="AE237" i="7" s="1"/>
  <c r="AD236" i="7"/>
  <c r="AE236" i="7" s="1"/>
  <c r="AD235" i="7"/>
  <c r="AE235" i="7" s="1"/>
  <c r="AD234" i="7"/>
  <c r="AE234" i="7" s="1"/>
  <c r="AD233" i="7"/>
  <c r="AE233" i="7" s="1"/>
  <c r="AD232" i="7"/>
  <c r="AE232" i="7" s="1"/>
  <c r="AD231" i="7"/>
  <c r="AE231" i="7" s="1"/>
  <c r="AD230" i="7"/>
  <c r="AE230" i="7" s="1"/>
  <c r="AD229" i="7"/>
  <c r="AE229" i="7" s="1"/>
  <c r="AD228" i="7"/>
  <c r="AE228" i="7" s="1"/>
  <c r="AD227" i="7"/>
  <c r="AE227" i="7" s="1"/>
  <c r="AD226" i="7"/>
  <c r="AE226" i="7" s="1"/>
  <c r="AD225" i="7"/>
  <c r="AE225" i="7" s="1"/>
  <c r="AD224" i="7"/>
  <c r="AE224" i="7" s="1"/>
  <c r="AD223" i="7"/>
  <c r="AE223" i="7" s="1"/>
  <c r="AD222" i="7"/>
  <c r="AE222" i="7" s="1"/>
  <c r="AD221" i="7"/>
  <c r="AE221" i="7" s="1"/>
  <c r="AD220" i="7"/>
  <c r="AE220" i="7" s="1"/>
  <c r="AD219" i="7"/>
  <c r="AE219" i="7" s="1"/>
  <c r="AD218" i="7"/>
  <c r="AE218" i="7" s="1"/>
  <c r="AD217" i="7"/>
  <c r="AE217" i="7" s="1"/>
  <c r="AD216" i="7"/>
  <c r="AE216" i="7" s="1"/>
  <c r="AD215" i="7"/>
  <c r="AE215" i="7" s="1"/>
  <c r="AD214" i="7"/>
  <c r="AE214" i="7" s="1"/>
  <c r="AD213" i="7"/>
  <c r="AE213" i="7" s="1"/>
  <c r="AD212" i="7"/>
  <c r="AE212" i="7" s="1"/>
  <c r="AD211" i="7"/>
  <c r="AE211" i="7" s="1"/>
  <c r="AD210" i="7"/>
  <c r="AE210" i="7" s="1"/>
  <c r="AD209" i="7"/>
  <c r="AE209" i="7" s="1"/>
  <c r="AD208" i="7"/>
  <c r="AE208" i="7" s="1"/>
  <c r="AD207" i="7"/>
  <c r="AE207" i="7" s="1"/>
  <c r="AD206" i="7"/>
  <c r="AE206" i="7" s="1"/>
  <c r="AD205" i="7"/>
  <c r="AE205" i="7" s="1"/>
  <c r="AD204" i="7"/>
  <c r="AE204" i="7" s="1"/>
  <c r="AD203" i="7"/>
  <c r="AE203" i="7" s="1"/>
  <c r="AD202" i="7"/>
  <c r="AE202" i="7" s="1"/>
  <c r="AD201" i="7"/>
  <c r="AE201" i="7" s="1"/>
  <c r="AD200" i="7"/>
  <c r="AE200" i="7" s="1"/>
  <c r="AD199" i="7"/>
  <c r="AE199" i="7" s="1"/>
  <c r="AD198" i="7"/>
  <c r="AE198" i="7" s="1"/>
  <c r="AD197" i="7"/>
  <c r="AE197" i="7" s="1"/>
  <c r="AD196" i="7"/>
  <c r="AE196" i="7" s="1"/>
  <c r="AD195" i="7"/>
  <c r="AE195" i="7" s="1"/>
  <c r="AD194" i="7"/>
  <c r="AE194" i="7" s="1"/>
  <c r="AD193" i="7"/>
  <c r="AE193" i="7" s="1"/>
  <c r="AD192" i="7"/>
  <c r="AE192" i="7" s="1"/>
  <c r="AD191" i="7"/>
  <c r="AE191" i="7" s="1"/>
  <c r="AD190" i="7"/>
  <c r="AE190" i="7" s="1"/>
  <c r="AD189" i="7"/>
  <c r="AE189" i="7" s="1"/>
  <c r="AD188" i="7"/>
  <c r="AE188" i="7" s="1"/>
  <c r="AD187" i="7"/>
  <c r="AE187" i="7" s="1"/>
  <c r="AD186" i="7"/>
  <c r="AE186" i="7" s="1"/>
  <c r="AD185" i="7"/>
  <c r="AE185" i="7" s="1"/>
  <c r="AD184" i="7"/>
  <c r="AE184" i="7" s="1"/>
  <c r="AD183" i="7"/>
  <c r="AE183" i="7" s="1"/>
  <c r="AD182" i="7"/>
  <c r="AE182" i="7" s="1"/>
  <c r="AD181" i="7"/>
  <c r="AE181" i="7" s="1"/>
  <c r="AD180" i="7"/>
  <c r="AE180" i="7" s="1"/>
  <c r="AD179" i="7"/>
  <c r="AE179" i="7" s="1"/>
  <c r="AD178" i="7"/>
  <c r="AE178" i="7" s="1"/>
  <c r="AD177" i="7"/>
  <c r="AE177" i="7" s="1"/>
  <c r="AD176" i="7"/>
  <c r="AE176" i="7" s="1"/>
  <c r="AD175" i="7"/>
  <c r="AE175" i="7" s="1"/>
  <c r="AD174" i="7"/>
  <c r="AE174" i="7" s="1"/>
  <c r="AD173" i="7"/>
  <c r="AE173" i="7" s="1"/>
  <c r="AD172" i="7"/>
  <c r="AE172" i="7" s="1"/>
  <c r="AD170" i="7"/>
  <c r="AE170" i="7" s="1"/>
  <c r="AD169" i="7"/>
  <c r="AE169" i="7" s="1"/>
  <c r="AD168" i="7"/>
  <c r="AE168" i="7" s="1"/>
  <c r="AD167" i="7"/>
  <c r="AE167" i="7" s="1"/>
  <c r="AD166" i="7"/>
  <c r="AE166" i="7" s="1"/>
  <c r="AD165" i="7"/>
  <c r="AE165" i="7" s="1"/>
  <c r="AD164" i="7"/>
  <c r="AE164" i="7" s="1"/>
  <c r="AD163" i="7"/>
  <c r="AE163" i="7" s="1"/>
  <c r="AD162" i="7"/>
  <c r="AE162" i="7" s="1"/>
  <c r="AD161" i="7"/>
  <c r="AE161" i="7" s="1"/>
  <c r="AD160" i="7"/>
  <c r="AE160" i="7" s="1"/>
  <c r="AD159" i="7"/>
  <c r="AE159" i="7" s="1"/>
  <c r="AD158" i="7"/>
  <c r="AE158" i="7" s="1"/>
  <c r="AD157" i="7"/>
  <c r="AE157" i="7" s="1"/>
  <c r="AD156" i="7"/>
  <c r="AE156" i="7" s="1"/>
  <c r="AD155" i="7"/>
  <c r="AE155" i="7" s="1"/>
  <c r="AD154" i="7"/>
  <c r="AE154" i="7" s="1"/>
  <c r="AD153" i="7"/>
  <c r="AE153" i="7" s="1"/>
  <c r="AD152" i="7"/>
  <c r="AE152" i="7" s="1"/>
  <c r="AD151" i="7"/>
  <c r="AE151" i="7" s="1"/>
  <c r="AD150" i="7"/>
  <c r="AE150" i="7" s="1"/>
  <c r="AD149" i="7"/>
  <c r="AE149" i="7" s="1"/>
  <c r="AD148" i="7"/>
  <c r="AE148" i="7" s="1"/>
  <c r="AD147" i="7"/>
  <c r="AE147" i="7" s="1"/>
  <c r="AD146" i="7"/>
  <c r="AE146" i="7" s="1"/>
  <c r="AD145" i="7"/>
  <c r="AE145" i="7" s="1"/>
  <c r="AD144" i="7"/>
  <c r="AE144" i="7" s="1"/>
  <c r="AD143" i="7"/>
  <c r="AE143" i="7" s="1"/>
  <c r="AD142" i="7"/>
  <c r="AE142" i="7" s="1"/>
  <c r="AD141" i="7"/>
  <c r="AE141" i="7" s="1"/>
  <c r="AD139" i="7"/>
  <c r="AE139" i="7" s="1"/>
  <c r="AD138" i="7"/>
  <c r="AE138" i="7" s="1"/>
  <c r="AD137" i="7"/>
  <c r="AE137" i="7" s="1"/>
  <c r="AD136" i="7"/>
  <c r="AE136" i="7" s="1"/>
  <c r="AD135" i="7"/>
  <c r="AE135" i="7" s="1"/>
  <c r="AD134" i="7"/>
  <c r="AE134" i="7" s="1"/>
  <c r="AD133" i="7"/>
  <c r="AE133" i="7" s="1"/>
  <c r="AD132" i="7"/>
  <c r="AE132" i="7" s="1"/>
  <c r="AD131" i="7"/>
  <c r="AE131" i="7" s="1"/>
  <c r="AD130" i="7"/>
  <c r="AE130" i="7" s="1"/>
  <c r="AD129" i="7"/>
  <c r="AE129" i="7" s="1"/>
  <c r="AD128" i="7"/>
  <c r="AE128" i="7" s="1"/>
  <c r="AD127" i="7"/>
  <c r="AE127" i="7" s="1"/>
  <c r="AD126" i="7"/>
  <c r="AE126" i="7" s="1"/>
  <c r="AD125" i="7"/>
  <c r="AE125" i="7" s="1"/>
  <c r="AD124" i="7"/>
  <c r="AE124" i="7" s="1"/>
  <c r="AD123" i="7"/>
  <c r="AE123" i="7" s="1"/>
  <c r="AD122" i="7"/>
  <c r="AE122" i="7" s="1"/>
  <c r="AD121" i="7"/>
  <c r="AE121" i="7" s="1"/>
  <c r="AD120" i="7"/>
  <c r="AE120" i="7" s="1"/>
  <c r="AD119" i="7"/>
  <c r="AE119" i="7" s="1"/>
  <c r="AD118" i="7"/>
  <c r="AE118" i="7" s="1"/>
  <c r="AD117" i="7"/>
  <c r="AE117" i="7" s="1"/>
  <c r="AD116" i="7"/>
  <c r="AE116" i="7" s="1"/>
  <c r="AD115" i="7"/>
  <c r="AE115" i="7" s="1"/>
  <c r="AD114" i="7"/>
  <c r="AE114" i="7" s="1"/>
  <c r="AD113" i="7"/>
  <c r="AE113" i="7" s="1"/>
  <c r="AD112" i="7"/>
  <c r="AE112" i="7" s="1"/>
  <c r="AD111" i="7"/>
  <c r="AE111" i="7" s="1"/>
  <c r="AD110" i="7"/>
  <c r="AE110" i="7" s="1"/>
  <c r="AD109" i="7"/>
  <c r="AE109" i="7" s="1"/>
  <c r="AD108" i="7"/>
  <c r="AE108" i="7" s="1"/>
  <c r="AD107" i="7"/>
  <c r="AE107" i="7" s="1"/>
  <c r="AD106" i="7"/>
  <c r="AE106" i="7" s="1"/>
  <c r="AD105" i="7"/>
  <c r="AE105" i="7" s="1"/>
  <c r="AD104" i="7"/>
  <c r="AE104" i="7" s="1"/>
  <c r="AD103" i="7"/>
  <c r="AE103" i="7" s="1"/>
  <c r="AD102" i="7"/>
  <c r="AE102" i="7" s="1"/>
  <c r="AD101" i="7"/>
  <c r="AE101" i="7" s="1"/>
  <c r="AD100" i="7"/>
  <c r="AE100" i="7" s="1"/>
  <c r="AD99" i="7"/>
  <c r="AE99" i="7" s="1"/>
  <c r="AD98" i="7"/>
  <c r="AE98" i="7" s="1"/>
  <c r="AD97" i="7"/>
  <c r="AE97" i="7" s="1"/>
  <c r="AD96" i="7"/>
  <c r="AE96" i="7" s="1"/>
  <c r="AD95" i="7"/>
  <c r="AE95" i="7" s="1"/>
  <c r="AD94" i="7"/>
  <c r="AE94" i="7" s="1"/>
  <c r="AD93" i="7"/>
  <c r="AE93" i="7" s="1"/>
  <c r="AD92" i="7"/>
  <c r="AE92" i="7" s="1"/>
  <c r="AD91" i="7"/>
  <c r="AE91" i="7" s="1"/>
  <c r="AD90" i="7"/>
  <c r="AE90" i="7" s="1"/>
  <c r="AD89" i="7"/>
  <c r="AE89" i="7" s="1"/>
  <c r="AD88" i="7"/>
  <c r="AE88" i="7" s="1"/>
  <c r="AD86" i="7"/>
  <c r="AE86" i="7" s="1"/>
  <c r="AD85" i="7"/>
  <c r="AE85" i="7" s="1"/>
  <c r="AD84" i="7"/>
  <c r="AE84" i="7" s="1"/>
  <c r="AD83" i="7"/>
  <c r="AE83" i="7" s="1"/>
  <c r="AD82" i="7"/>
  <c r="AE82" i="7" s="1"/>
  <c r="AD81" i="7"/>
  <c r="AE81" i="7" s="1"/>
  <c r="AD80" i="7"/>
  <c r="AE80" i="7" s="1"/>
  <c r="AD79" i="7"/>
  <c r="AE79" i="7" s="1"/>
  <c r="AD78" i="7"/>
  <c r="AE78" i="7" s="1"/>
  <c r="AD77" i="7"/>
  <c r="AE77" i="7" s="1"/>
  <c r="AD76" i="7"/>
  <c r="AE76" i="7" s="1"/>
  <c r="AD75" i="7"/>
  <c r="AE75" i="7" s="1"/>
  <c r="AD74" i="7"/>
  <c r="AE74" i="7" s="1"/>
  <c r="AD70" i="7"/>
  <c r="AE70" i="7" s="1"/>
  <c r="AD67" i="7"/>
  <c r="AE67" i="7" s="1"/>
  <c r="AD65" i="7"/>
  <c r="AE65" i="7" s="1"/>
  <c r="AD64" i="7"/>
  <c r="AE64" i="7" s="1"/>
  <c r="AD63" i="7"/>
  <c r="AE63" i="7" s="1"/>
  <c r="AD62" i="7"/>
  <c r="AE62" i="7" s="1"/>
  <c r="AD61" i="7"/>
  <c r="AE61" i="7" s="1"/>
  <c r="AD60" i="7"/>
  <c r="AE60" i="7" s="1"/>
  <c r="AD59" i="7"/>
  <c r="AE59" i="7" s="1"/>
  <c r="AD58" i="7"/>
  <c r="AE58" i="7" s="1"/>
  <c r="AD57" i="7"/>
  <c r="AE57" i="7" s="1"/>
  <c r="AD56" i="7"/>
  <c r="AE56" i="7" s="1"/>
  <c r="AD55" i="7"/>
  <c r="AE55" i="7" s="1"/>
  <c r="AD54" i="7"/>
  <c r="AE54" i="7" s="1"/>
  <c r="AD53" i="7"/>
  <c r="AE53" i="7" s="1"/>
  <c r="AD52" i="7"/>
  <c r="AE52" i="7" s="1"/>
  <c r="AD51" i="7"/>
  <c r="AE51" i="7" s="1"/>
  <c r="AD50" i="7"/>
  <c r="AE50" i="7" s="1"/>
  <c r="AD49" i="7"/>
  <c r="AE49" i="7" s="1"/>
  <c r="AD48" i="7"/>
  <c r="AE48" i="7" s="1"/>
  <c r="AD47" i="7"/>
  <c r="AE47" i="7" s="1"/>
  <c r="AD46" i="7"/>
  <c r="AE46" i="7" s="1"/>
  <c r="AD45" i="7"/>
  <c r="AE45" i="7" s="1"/>
  <c r="AD44" i="7"/>
  <c r="AE44" i="7" s="1"/>
  <c r="AD43" i="7"/>
  <c r="AE43" i="7" s="1"/>
  <c r="AD42" i="7"/>
  <c r="AE42" i="7" s="1"/>
  <c r="AD41" i="7"/>
  <c r="AE41" i="7" s="1"/>
  <c r="AD40" i="7"/>
  <c r="AE40" i="7" s="1"/>
  <c r="AD39" i="7"/>
  <c r="AE39" i="7" s="1"/>
  <c r="AD38" i="7"/>
  <c r="AE38" i="7" s="1"/>
  <c r="AD37" i="7"/>
  <c r="AE37" i="7" s="1"/>
  <c r="AD36" i="7"/>
  <c r="AE36" i="7" s="1"/>
  <c r="AD35" i="7"/>
  <c r="AE35" i="7" s="1"/>
  <c r="AD34" i="7"/>
  <c r="AE34" i="7" s="1"/>
  <c r="AD33" i="7"/>
  <c r="AE33" i="7" s="1"/>
  <c r="AD32" i="7"/>
  <c r="AE32" i="7" s="1"/>
  <c r="AD31" i="7"/>
  <c r="AE31" i="7" s="1"/>
  <c r="AD30" i="7"/>
  <c r="AE30" i="7" s="1"/>
  <c r="AD29" i="7"/>
  <c r="AE29" i="7" s="1"/>
  <c r="AD28" i="7"/>
  <c r="AE28" i="7" s="1"/>
  <c r="AD27" i="7"/>
  <c r="AE27" i="7" s="1"/>
  <c r="AD26" i="7"/>
  <c r="AE26" i="7" s="1"/>
  <c r="AD25" i="7"/>
  <c r="AE25" i="7" s="1"/>
  <c r="AD24" i="7"/>
  <c r="AE24" i="7" s="1"/>
  <c r="AD23" i="7"/>
  <c r="AE23" i="7" s="1"/>
  <c r="AD22" i="7"/>
  <c r="AE22" i="7" s="1"/>
  <c r="AD21" i="7"/>
  <c r="AE21" i="7" s="1"/>
  <c r="AD20" i="7"/>
  <c r="AE20" i="7" s="1"/>
  <c r="AD19" i="7"/>
  <c r="AE19" i="7" s="1"/>
  <c r="AD18" i="7"/>
  <c r="AE18" i="7" s="1"/>
  <c r="AD17" i="7"/>
  <c r="AE17" i="7" s="1"/>
  <c r="AD16" i="7"/>
  <c r="AE16" i="7" s="1"/>
  <c r="AD15" i="7"/>
  <c r="AE15" i="7" s="1"/>
  <c r="AD14" i="7"/>
  <c r="AE14" i="7" s="1"/>
  <c r="AD13" i="7"/>
  <c r="AE13" i="7" s="1"/>
  <c r="AD12" i="7"/>
  <c r="AE12" i="7" s="1"/>
  <c r="AD11" i="7"/>
  <c r="AE11" i="7" s="1"/>
  <c r="AD10" i="7"/>
  <c r="AE10" i="7" s="1"/>
  <c r="AD9" i="7"/>
  <c r="AE9" i="7" s="1"/>
  <c r="AD8" i="7"/>
  <c r="AE8" i="7" s="1"/>
  <c r="AD7" i="7"/>
  <c r="AE7" i="7" s="1"/>
  <c r="AD6" i="7"/>
  <c r="AE6" i="7" s="1"/>
  <c r="AD5" i="7"/>
  <c r="AE5" i="7" s="1"/>
  <c r="AD4" i="7"/>
  <c r="AE4" i="7" s="1"/>
  <c r="AD2523" i="7"/>
  <c r="AE2523" i="7" s="1"/>
  <c r="AD2439" i="7"/>
  <c r="AE2439" i="7" s="1"/>
  <c r="AD2355" i="7"/>
  <c r="AE2355" i="7" s="1"/>
  <c r="AD2271" i="7"/>
  <c r="AE2271" i="7" s="1"/>
  <c r="AD2187" i="7"/>
  <c r="AE2187" i="7" s="1"/>
  <c r="AD2103" i="7"/>
  <c r="AE2103" i="7" s="1"/>
  <c r="AD2019" i="7"/>
  <c r="AE2019" i="7" s="1"/>
  <c r="AD1935" i="7"/>
  <c r="AE1935" i="7" s="1"/>
  <c r="AD1851" i="7"/>
  <c r="AE1851" i="7" s="1"/>
  <c r="AD1767" i="7"/>
  <c r="AE1767" i="7" s="1"/>
  <c r="AD1683" i="7"/>
  <c r="AE1683" i="7" s="1"/>
  <c r="AD1599" i="7"/>
  <c r="AE1599" i="7" s="1"/>
  <c r="AD1515" i="7"/>
  <c r="AE1515" i="7" s="1"/>
  <c r="AD1431" i="7"/>
  <c r="AE1431" i="7" s="1"/>
  <c r="AD1347" i="7"/>
  <c r="AE1347" i="7" s="1"/>
  <c r="AD1263" i="7"/>
  <c r="AE1263" i="7" s="1"/>
  <c r="AD1179" i="7"/>
  <c r="AE1179" i="7" s="1"/>
  <c r="AD1095" i="7"/>
  <c r="AE1095" i="7" s="1"/>
  <c r="AD1011" i="7"/>
  <c r="AE1011" i="7" s="1"/>
  <c r="AD927" i="7"/>
  <c r="AE927" i="7" s="1"/>
  <c r="AD843" i="7"/>
  <c r="AE843" i="7" s="1"/>
  <c r="AD759" i="7"/>
  <c r="AE759" i="7" s="1"/>
  <c r="AD675" i="7"/>
  <c r="AE675" i="7" s="1"/>
  <c r="AD591" i="7"/>
  <c r="AE591" i="7" s="1"/>
  <c r="AD507" i="7"/>
  <c r="AE507" i="7" s="1"/>
  <c r="AD423" i="7"/>
  <c r="AE423" i="7" s="1"/>
  <c r="AD339" i="7"/>
  <c r="AE339" i="7" s="1"/>
  <c r="AD255" i="7"/>
  <c r="AE255" i="7" s="1"/>
  <c r="AD171" i="7"/>
  <c r="AE171" i="7" s="1"/>
  <c r="AD87" i="7"/>
  <c r="AE87" i="7" s="1"/>
  <c r="AD3" i="7"/>
  <c r="AE3" i="7" s="1"/>
  <c r="B51" i="7"/>
  <c r="C51" i="7" s="1"/>
  <c r="B50" i="7"/>
  <c r="C50" i="7" s="1"/>
  <c r="B49" i="7"/>
  <c r="C49" i="7" s="1"/>
  <c r="B48" i="7"/>
  <c r="C48" i="7" s="1"/>
  <c r="B47" i="7"/>
  <c r="C47" i="7" s="1"/>
  <c r="B45" i="7"/>
  <c r="C45" i="7" s="1"/>
  <c r="R254" i="7"/>
  <c r="R253" i="7"/>
  <c r="R252" i="7"/>
  <c r="R251" i="7"/>
  <c r="R250" i="7"/>
  <c r="R249" i="7"/>
  <c r="R248" i="7"/>
  <c r="R247" i="7"/>
  <c r="R246" i="7"/>
  <c r="R245" i="7"/>
  <c r="R244" i="7"/>
  <c r="R243" i="7"/>
  <c r="R242" i="7"/>
  <c r="R241" i="7"/>
  <c r="R240" i="7"/>
  <c r="R239" i="7"/>
  <c r="R238" i="7"/>
  <c r="R237" i="7"/>
  <c r="R236" i="7"/>
  <c r="R235" i="7"/>
  <c r="R234" i="7"/>
  <c r="R233" i="7"/>
  <c r="R232" i="7"/>
  <c r="R231" i="7"/>
  <c r="R230" i="7"/>
  <c r="R229" i="7"/>
  <c r="R228" i="7"/>
  <c r="R227" i="7"/>
  <c r="R226" i="7"/>
  <c r="R225" i="7"/>
  <c r="R224" i="7"/>
  <c r="R223" i="7"/>
  <c r="R222" i="7"/>
  <c r="R221" i="7"/>
  <c r="R220" i="7"/>
  <c r="R219" i="7"/>
  <c r="R218" i="7"/>
  <c r="R217" i="7"/>
  <c r="R216" i="7"/>
  <c r="R215" i="7"/>
  <c r="R214" i="7"/>
  <c r="R213" i="7"/>
  <c r="R212" i="7"/>
  <c r="R211" i="7"/>
  <c r="R210" i="7"/>
  <c r="R209" i="7"/>
  <c r="R208" i="7"/>
  <c r="R207" i="7"/>
  <c r="R206" i="7"/>
  <c r="R205" i="7"/>
  <c r="R204" i="7"/>
  <c r="R203" i="7"/>
  <c r="R202" i="7"/>
  <c r="R201" i="7"/>
  <c r="R200" i="7"/>
  <c r="R199" i="7"/>
  <c r="R198" i="7"/>
  <c r="R197" i="7"/>
  <c r="R196" i="7"/>
  <c r="R195" i="7"/>
  <c r="R194" i="7"/>
  <c r="R193" i="7"/>
  <c r="R183" i="7"/>
  <c r="R182" i="7"/>
  <c r="R181" i="7"/>
  <c r="R180" i="7"/>
  <c r="R179" i="7"/>
  <c r="R178" i="7"/>
  <c r="R177" i="7"/>
  <c r="R176" i="7"/>
  <c r="R175" i="7"/>
  <c r="R174" i="7"/>
  <c r="R173" i="7"/>
  <c r="R172" i="7"/>
  <c r="R171" i="7"/>
  <c r="X191" i="7"/>
  <c r="X190" i="7"/>
  <c r="X189" i="7"/>
  <c r="X188" i="7"/>
  <c r="X187" i="7"/>
  <c r="X186" i="7"/>
  <c r="X185" i="7"/>
  <c r="X184" i="7"/>
  <c r="X183" i="7"/>
  <c r="X182" i="7"/>
  <c r="X181" i="7"/>
  <c r="X180" i="7"/>
  <c r="X179" i="7"/>
  <c r="X178" i="7"/>
  <c r="X177" i="7"/>
  <c r="X176" i="7"/>
  <c r="X175" i="7"/>
  <c r="X174" i="7"/>
  <c r="X173" i="7"/>
  <c r="X172" i="7"/>
  <c r="X171" i="7"/>
  <c r="X170" i="7"/>
  <c r="X169" i="7"/>
  <c r="X168" i="7"/>
  <c r="X167" i="7"/>
  <c r="X166" i="7"/>
  <c r="X165" i="7"/>
  <c r="X164" i="7"/>
  <c r="X163" i="7"/>
  <c r="X162" i="7"/>
  <c r="X161" i="7"/>
  <c r="X160" i="7"/>
  <c r="X159" i="7"/>
  <c r="X158" i="7"/>
  <c r="X157" i="7"/>
  <c r="X156" i="7"/>
  <c r="X155" i="7"/>
  <c r="X154" i="7"/>
  <c r="X153" i="7"/>
  <c r="X152" i="7"/>
  <c r="X151" i="7"/>
  <c r="X150" i="7"/>
  <c r="X149" i="7"/>
  <c r="X148" i="7"/>
  <c r="X147" i="7"/>
  <c r="X146" i="7"/>
  <c r="X145" i="7"/>
  <c r="X137" i="7"/>
  <c r="X136" i="7"/>
  <c r="X135" i="7"/>
  <c r="X134" i="7"/>
  <c r="X133" i="7"/>
  <c r="X132" i="7"/>
  <c r="X131" i="7"/>
  <c r="X130" i="7"/>
  <c r="X129" i="7"/>
  <c r="J219" i="7"/>
  <c r="K219" i="7" s="1"/>
  <c r="J218" i="7"/>
  <c r="K218" i="7" s="1"/>
  <c r="J217" i="7"/>
  <c r="K217" i="7" s="1"/>
  <c r="J216" i="7"/>
  <c r="K216" i="7" s="1"/>
  <c r="J215" i="7"/>
  <c r="K215" i="7" s="1"/>
  <c r="J214" i="7"/>
  <c r="K214" i="7" s="1"/>
  <c r="J213" i="7"/>
  <c r="K213" i="7" s="1"/>
  <c r="J212" i="7"/>
  <c r="K212" i="7" s="1"/>
  <c r="J211" i="7"/>
  <c r="K211" i="7" s="1"/>
  <c r="J210" i="7"/>
  <c r="K210" i="7" s="1"/>
  <c r="J209" i="7"/>
  <c r="K209" i="7" s="1"/>
  <c r="J208" i="7"/>
  <c r="K208" i="7" s="1"/>
  <c r="J207" i="7"/>
  <c r="K207" i="7" s="1"/>
  <c r="J206" i="7"/>
  <c r="K206" i="7" s="1"/>
  <c r="J205" i="7"/>
  <c r="K205" i="7" s="1"/>
  <c r="J204" i="7"/>
  <c r="K204" i="7" s="1"/>
  <c r="J203" i="7"/>
  <c r="K203" i="7" s="1"/>
  <c r="J202" i="7"/>
  <c r="K202" i="7" s="1"/>
  <c r="J201" i="7"/>
  <c r="K201" i="7" s="1"/>
  <c r="J200" i="7"/>
  <c r="K200" i="7" s="1"/>
  <c r="J199" i="7"/>
  <c r="K199" i="7" s="1"/>
  <c r="J198" i="7"/>
  <c r="K198" i="7" s="1"/>
  <c r="J197" i="7"/>
  <c r="K197" i="7" s="1"/>
  <c r="J196" i="7"/>
  <c r="K196" i="7" s="1"/>
  <c r="J195" i="7"/>
  <c r="K195" i="7" s="1"/>
  <c r="J194" i="7"/>
  <c r="K194" i="7" s="1"/>
  <c r="J193" i="7"/>
  <c r="K193" i="7" s="1"/>
  <c r="J192" i="7"/>
  <c r="K192" i="7" s="1"/>
  <c r="J191" i="7"/>
  <c r="K191" i="7" s="1"/>
  <c r="J190" i="7"/>
  <c r="K190" i="7" s="1"/>
  <c r="J189" i="7"/>
  <c r="K189" i="7" s="1"/>
  <c r="J188" i="7"/>
  <c r="K188" i="7" s="1"/>
  <c r="J187" i="7"/>
  <c r="K187" i="7" s="1"/>
  <c r="J186" i="7"/>
  <c r="K186" i="7" s="1"/>
  <c r="J185" i="7"/>
  <c r="K185" i="7" s="1"/>
  <c r="J184" i="7"/>
  <c r="K184" i="7" s="1"/>
  <c r="J183" i="7"/>
  <c r="K183" i="7" s="1"/>
  <c r="J182" i="7"/>
  <c r="K182" i="7" s="1"/>
  <c r="J181" i="7"/>
  <c r="K181" i="7" s="1"/>
  <c r="J180" i="7"/>
  <c r="K180" i="7" s="1"/>
  <c r="J179" i="7"/>
  <c r="K179" i="7" s="1"/>
  <c r="J178" i="7"/>
  <c r="K178" i="7" s="1"/>
  <c r="J177" i="7"/>
  <c r="K177" i="7" s="1"/>
  <c r="J176" i="7"/>
  <c r="K176" i="7" s="1"/>
  <c r="J175" i="7"/>
  <c r="K175" i="7" s="1"/>
  <c r="J174" i="7"/>
  <c r="K174" i="7" s="1"/>
  <c r="J173" i="7"/>
  <c r="K173" i="7" s="1"/>
  <c r="J172" i="7"/>
  <c r="K172" i="7" s="1"/>
  <c r="J171" i="7"/>
  <c r="K171" i="7" s="1"/>
  <c r="J170" i="7"/>
  <c r="K170" i="7" s="1"/>
  <c r="J169" i="7"/>
  <c r="K169" i="7" s="1"/>
  <c r="J168" i="7"/>
  <c r="K168" i="7" s="1"/>
  <c r="J167" i="7"/>
  <c r="K167" i="7" s="1"/>
  <c r="J166" i="7"/>
  <c r="K166" i="7" s="1"/>
  <c r="J165" i="7"/>
  <c r="K165" i="7" s="1"/>
  <c r="J164" i="7"/>
  <c r="K164" i="7" s="1"/>
  <c r="J163" i="7"/>
  <c r="K163" i="7" s="1"/>
  <c r="J162" i="7"/>
  <c r="K162" i="7" s="1"/>
  <c r="J161" i="7"/>
  <c r="K161" i="7" s="1"/>
  <c r="J160" i="7"/>
  <c r="K160" i="7" s="1"/>
  <c r="J159" i="7"/>
  <c r="K159" i="7" s="1"/>
  <c r="J157" i="7"/>
  <c r="K157" i="7" s="1"/>
  <c r="J156" i="7"/>
  <c r="K156" i="7" s="1"/>
  <c r="J154" i="7"/>
  <c r="K154" i="7" s="1"/>
  <c r="J153" i="7"/>
  <c r="K153" i="7" s="1"/>
  <c r="J152" i="7"/>
  <c r="K152" i="7" s="1"/>
  <c r="J149" i="7"/>
  <c r="K149" i="7" s="1"/>
  <c r="J148" i="7"/>
  <c r="K148" i="7" s="1"/>
  <c r="J147" i="7"/>
  <c r="K147" i="7" s="1"/>
  <c r="J146" i="7"/>
  <c r="K146" i="7" s="1"/>
  <c r="J145" i="7"/>
  <c r="K145" i="7" s="1"/>
  <c r="J144" i="7"/>
  <c r="K144" i="7" s="1"/>
  <c r="J143" i="7"/>
  <c r="K143" i="7" s="1"/>
  <c r="J142" i="7"/>
  <c r="K142" i="7" s="1"/>
  <c r="J141" i="7"/>
  <c r="K141" i="7" s="1"/>
  <c r="J140" i="7"/>
  <c r="K140" i="7" s="1"/>
  <c r="J139" i="7"/>
  <c r="K139" i="7" s="1"/>
  <c r="J138" i="7"/>
  <c r="K138" i="7" s="1"/>
  <c r="J137" i="7"/>
  <c r="K137" i="7" s="1"/>
  <c r="J136" i="7"/>
  <c r="K136" i="7" s="1"/>
  <c r="J133" i="7"/>
  <c r="K133" i="7" s="1"/>
  <c r="J132" i="7"/>
  <c r="K132" i="7" s="1"/>
  <c r="J131" i="7"/>
  <c r="K131" i="7" s="1"/>
  <c r="J130" i="7"/>
  <c r="K130" i="7" s="1"/>
  <c r="J129" i="7"/>
  <c r="K129" i="7" s="1"/>
  <c r="J128" i="7"/>
  <c r="K128" i="7" s="1"/>
  <c r="J127" i="7"/>
  <c r="K127" i="7" s="1"/>
  <c r="J126" i="7"/>
  <c r="K126" i="7" s="1"/>
  <c r="J125" i="7"/>
  <c r="K125" i="7" s="1"/>
  <c r="J124" i="7"/>
  <c r="K124" i="7" s="1"/>
  <c r="J123" i="7"/>
  <c r="K123" i="7" s="1"/>
  <c r="J122" i="7"/>
  <c r="K122" i="7" s="1"/>
  <c r="J121" i="7"/>
  <c r="K121" i="7" s="1"/>
  <c r="J120" i="7"/>
  <c r="K120" i="7" s="1"/>
  <c r="J119" i="7"/>
  <c r="K119" i="7" s="1"/>
  <c r="J118" i="7"/>
  <c r="K118" i="7" s="1"/>
  <c r="J117" i="7"/>
  <c r="K117" i="7" s="1"/>
  <c r="J116" i="7"/>
  <c r="K116" i="7" s="1"/>
  <c r="J115" i="7"/>
  <c r="K115" i="7" s="1"/>
  <c r="J114" i="7"/>
  <c r="K114" i="7" s="1"/>
  <c r="J113" i="7"/>
  <c r="K113" i="7" s="1"/>
  <c r="J112" i="7"/>
  <c r="K112" i="7" s="1"/>
  <c r="J111" i="7"/>
  <c r="K111" i="7" s="1"/>
  <c r="J110" i="7"/>
  <c r="K110" i="7" s="1"/>
  <c r="J109" i="7"/>
  <c r="K109" i="7" s="1"/>
  <c r="J108" i="7"/>
  <c r="K108" i="7" s="1"/>
  <c r="J107" i="7"/>
  <c r="K107" i="7" s="1"/>
  <c r="J106" i="7"/>
  <c r="K106" i="7" s="1"/>
  <c r="J105" i="7"/>
  <c r="K105" i="7" s="1"/>
  <c r="J104" i="7"/>
  <c r="K104" i="7" s="1"/>
  <c r="J103" i="7"/>
  <c r="K103" i="7" s="1"/>
  <c r="J102" i="7"/>
  <c r="K102" i="7" s="1"/>
  <c r="J101" i="7"/>
  <c r="K101" i="7" s="1"/>
  <c r="J99" i="7"/>
  <c r="K99" i="7" s="1"/>
  <c r="J98" i="7"/>
  <c r="K98" i="7" s="1"/>
  <c r="J97" i="7"/>
  <c r="K97" i="7" s="1"/>
  <c r="J96" i="7"/>
  <c r="K96" i="7" s="1"/>
  <c r="J95" i="7"/>
  <c r="K95" i="7" s="1"/>
  <c r="J94" i="7"/>
  <c r="K94" i="7" s="1"/>
  <c r="J93" i="7"/>
  <c r="K93" i="7" s="1"/>
  <c r="J92" i="7"/>
  <c r="K92" i="7" s="1"/>
  <c r="J91" i="7"/>
  <c r="K91" i="7" s="1"/>
  <c r="J90" i="7"/>
  <c r="K90" i="7" s="1"/>
  <c r="J89" i="7"/>
  <c r="K89" i="7" s="1"/>
  <c r="J88" i="7"/>
  <c r="K88" i="7" s="1"/>
  <c r="J87" i="7"/>
  <c r="K87" i="7" s="1"/>
  <c r="J86" i="7"/>
  <c r="K86" i="7" s="1"/>
  <c r="J85" i="7"/>
  <c r="K85" i="7" s="1"/>
  <c r="J84" i="7"/>
  <c r="K84" i="7" s="1"/>
  <c r="J83" i="7"/>
  <c r="K83" i="7" s="1"/>
  <c r="J82" i="7"/>
  <c r="K82" i="7" s="1"/>
  <c r="J81" i="7"/>
  <c r="K81" i="7" s="1"/>
  <c r="J80" i="7"/>
  <c r="K80" i="7" s="1"/>
  <c r="J79" i="7"/>
  <c r="K79" i="7" s="1"/>
  <c r="J78" i="7"/>
  <c r="K78" i="7" s="1"/>
  <c r="J77" i="7"/>
  <c r="K77" i="7" s="1"/>
  <c r="J76" i="7"/>
  <c r="K76" i="7" s="1"/>
  <c r="J75" i="7"/>
  <c r="K75" i="7" s="1"/>
  <c r="J74" i="7"/>
  <c r="K74" i="7" s="1"/>
  <c r="J72" i="7"/>
  <c r="K72" i="7" s="1"/>
  <c r="J71" i="7"/>
  <c r="K71" i="7" s="1"/>
  <c r="J70" i="7"/>
  <c r="K70" i="7" s="1"/>
  <c r="J69" i="7"/>
  <c r="K69" i="7" s="1"/>
  <c r="J68" i="7"/>
  <c r="K68" i="7" s="1"/>
  <c r="J67" i="7"/>
  <c r="K67" i="7" s="1"/>
  <c r="J65" i="7"/>
  <c r="K65" i="7" s="1"/>
  <c r="J64" i="7"/>
  <c r="K64" i="7" s="1"/>
  <c r="J63" i="7"/>
  <c r="K63" i="7" s="1"/>
  <c r="J62" i="7"/>
  <c r="K62" i="7" s="1"/>
  <c r="J61" i="7"/>
  <c r="K61" i="7" s="1"/>
  <c r="J60" i="7"/>
  <c r="K60" i="7" s="1"/>
  <c r="J59" i="7"/>
  <c r="K59" i="7" s="1"/>
  <c r="J58" i="7"/>
  <c r="K58" i="7" s="1"/>
  <c r="J57" i="7"/>
  <c r="K57" i="7" s="1"/>
  <c r="J56" i="7"/>
  <c r="K56" i="7" s="1"/>
  <c r="J55" i="7"/>
  <c r="K55" i="7" s="1"/>
  <c r="J54" i="7"/>
  <c r="K54" i="7" s="1"/>
  <c r="J53" i="7"/>
  <c r="K53" i="7" s="1"/>
  <c r="J52" i="7"/>
  <c r="K52" i="7" s="1"/>
  <c r="J51" i="7"/>
  <c r="K51" i="7" s="1"/>
  <c r="J50" i="7"/>
  <c r="K50" i="7" s="1"/>
  <c r="J49" i="7"/>
  <c r="K49" i="7" s="1"/>
  <c r="J48" i="7"/>
  <c r="K48" i="7" s="1"/>
  <c r="J47" i="7"/>
  <c r="K47" i="7" s="1"/>
  <c r="J46" i="7"/>
  <c r="K46" i="7" s="1"/>
  <c r="J45" i="7"/>
  <c r="K45" i="7" s="1"/>
  <c r="J44" i="7"/>
  <c r="K44" i="7" s="1"/>
  <c r="J43" i="7"/>
  <c r="K43" i="7" s="1"/>
  <c r="J42" i="7"/>
  <c r="K42" i="7" s="1"/>
  <c r="J41" i="7"/>
  <c r="K41" i="7" s="1"/>
  <c r="J40" i="7"/>
  <c r="K40" i="7" s="1"/>
  <c r="J39" i="7"/>
  <c r="K39" i="7" s="1"/>
  <c r="J38" i="7"/>
  <c r="K38" i="7" s="1"/>
  <c r="J35" i="7"/>
  <c r="K35" i="7" s="1"/>
  <c r="J34" i="7"/>
  <c r="K34" i="7" s="1"/>
  <c r="J33" i="7"/>
  <c r="K33" i="7" s="1"/>
  <c r="J32" i="7"/>
  <c r="K32" i="7" s="1"/>
  <c r="J31" i="7"/>
  <c r="K31" i="7" s="1"/>
  <c r="J30" i="7"/>
  <c r="K30" i="7" s="1"/>
  <c r="J29" i="7"/>
  <c r="K29" i="7" s="1"/>
  <c r="J28" i="7"/>
  <c r="K28" i="7" s="1"/>
  <c r="J27" i="7"/>
  <c r="K27" i="7" s="1"/>
  <c r="J26" i="7"/>
  <c r="K26" i="7" s="1"/>
  <c r="J25" i="7"/>
  <c r="K25" i="7" s="1"/>
  <c r="J24" i="7"/>
  <c r="K24" i="7" s="1"/>
  <c r="J23" i="7"/>
  <c r="K23" i="7" s="1"/>
  <c r="J22" i="7"/>
  <c r="K22" i="7" s="1"/>
  <c r="J21" i="7"/>
  <c r="K21" i="7" s="1"/>
  <c r="J20" i="7"/>
  <c r="K20" i="7" s="1"/>
  <c r="J19" i="7"/>
  <c r="K19" i="7" s="1"/>
  <c r="J18" i="7"/>
  <c r="K18" i="7" s="1"/>
  <c r="J17" i="7"/>
  <c r="K17" i="7" s="1"/>
  <c r="J16" i="7"/>
  <c r="K16" i="7" s="1"/>
  <c r="J15" i="7"/>
  <c r="K15" i="7" s="1"/>
  <c r="J14" i="7"/>
  <c r="K14" i="7" s="1"/>
  <c r="J13" i="7"/>
  <c r="K13" i="7" s="1"/>
  <c r="J12" i="7"/>
  <c r="K12" i="7" s="1"/>
  <c r="J11" i="7"/>
  <c r="K11" i="7" s="1"/>
  <c r="J9" i="7"/>
  <c r="K9" i="7" s="1"/>
  <c r="J8" i="7"/>
  <c r="K8" i="7" s="1"/>
  <c r="J7" i="7"/>
  <c r="K7" i="7" s="1"/>
  <c r="J6" i="7"/>
  <c r="K6" i="7" s="1"/>
  <c r="J5" i="7"/>
  <c r="K5" i="7" s="1"/>
  <c r="K3" i="7"/>
  <c r="AG38" i="5"/>
  <c r="G47" i="5" s="1"/>
  <c r="AF38" i="5"/>
  <c r="AE38" i="5"/>
  <c r="AD38" i="5"/>
  <c r="AC38" i="5"/>
  <c r="AB38" i="5"/>
  <c r="AA38" i="5"/>
  <c r="Z38" i="5"/>
  <c r="Y38" i="5"/>
  <c r="X38" i="5"/>
  <c r="W38" i="5"/>
  <c r="V38" i="5"/>
  <c r="T38" i="5"/>
  <c r="S38" i="5"/>
  <c r="R38" i="5"/>
  <c r="Q38" i="5"/>
  <c r="P38" i="5"/>
  <c r="O38" i="5"/>
  <c r="N38" i="5"/>
  <c r="M38" i="5"/>
  <c r="L38" i="5"/>
  <c r="K38" i="5"/>
  <c r="J38" i="5"/>
  <c r="I38" i="5"/>
  <c r="H38" i="5"/>
  <c r="G38" i="5"/>
  <c r="E38" i="5"/>
  <c r="C38" i="5"/>
  <c r="C2" i="5"/>
  <c r="D19" i="5" s="1"/>
  <c r="E19" i="5" s="1"/>
  <c r="F19" i="5" s="1"/>
  <c r="G19" i="5" s="1"/>
  <c r="H19" i="5" s="1"/>
  <c r="I19" i="5" s="1"/>
  <c r="J19" i="5" s="1"/>
  <c r="K19" i="5" s="1"/>
  <c r="L19" i="5" s="1"/>
  <c r="M19" i="5" s="1"/>
  <c r="N19" i="5" s="1"/>
  <c r="O19" i="5" s="1"/>
  <c r="P19" i="5" s="1"/>
  <c r="Q19" i="5" s="1"/>
  <c r="R19" i="5" s="1"/>
  <c r="S19" i="5" s="1"/>
  <c r="T19" i="5" s="1"/>
  <c r="U19" i="5" s="1"/>
  <c r="V19" i="5" s="1"/>
  <c r="W19" i="5" s="1"/>
  <c r="X19" i="5" s="1"/>
  <c r="Y19" i="5" s="1"/>
  <c r="Z19" i="5" s="1"/>
  <c r="AA19" i="5" s="1"/>
  <c r="AB19" i="5" s="1"/>
  <c r="AC19" i="5" s="1"/>
  <c r="AD19" i="5" s="1"/>
  <c r="AE19" i="5" s="1"/>
  <c r="AF19" i="5" s="1"/>
  <c r="AG19" i="5" s="1"/>
  <c r="AH19" i="5" s="1"/>
  <c r="R61" i="7"/>
  <c r="R51" i="7"/>
  <c r="R39" i="7"/>
  <c r="X111" i="7"/>
  <c r="X46" i="7"/>
  <c r="X102" i="7"/>
  <c r="X93" i="7"/>
  <c r="R31" i="7"/>
  <c r="R35" i="7"/>
  <c r="R28" i="7"/>
  <c r="R30" i="7"/>
  <c r="R32" i="7"/>
  <c r="R34" i="7"/>
  <c r="R120" i="7"/>
  <c r="R37" i="7"/>
  <c r="R122" i="7"/>
  <c r="R110" i="7"/>
  <c r="X52" i="7"/>
  <c r="R140" i="7"/>
  <c r="X22" i="7"/>
  <c r="X86" i="7"/>
  <c r="X26" i="7"/>
  <c r="X27" i="7"/>
  <c r="X92" i="7"/>
  <c r="X20" i="7"/>
  <c r="R111" i="7"/>
  <c r="R113" i="7"/>
  <c r="R117" i="7"/>
  <c r="X21" i="7"/>
  <c r="X24" i="7"/>
  <c r="X88" i="7"/>
  <c r="X91" i="7"/>
  <c r="X43" i="7"/>
  <c r="Q2241" i="1" l="1"/>
  <c r="Q2239" i="1"/>
  <c r="Q3378" i="1"/>
  <c r="Q2242" i="1"/>
  <c r="Q2240" i="1"/>
  <c r="Q2238" i="1"/>
  <c r="Q5698" i="1"/>
  <c r="Q5694" i="1"/>
  <c r="Q5690" i="1"/>
  <c r="Q5686" i="1"/>
  <c r="Q5682" i="1"/>
  <c r="Q5678" i="1"/>
  <c r="Q5674" i="1"/>
  <c r="Q5670" i="1"/>
  <c r="Q5666" i="1"/>
  <c r="Q5662" i="1"/>
  <c r="Q5658" i="1"/>
  <c r="Q5654" i="1"/>
  <c r="Q5650" i="1"/>
  <c r="Q5646" i="1"/>
  <c r="Q5642" i="1"/>
  <c r="Q5638" i="1"/>
  <c r="Q5634" i="1"/>
  <c r="Q5630" i="1"/>
  <c r="Q5626" i="1"/>
  <c r="Q5622" i="1"/>
  <c r="Q5618" i="1"/>
  <c r="Q5614" i="1"/>
  <c r="Q5610" i="1"/>
  <c r="Q5606" i="1"/>
  <c r="Q5602" i="1"/>
  <c r="Q5598" i="1"/>
  <c r="Q5594" i="1"/>
  <c r="Q5697" i="1"/>
  <c r="Q5693" i="1"/>
  <c r="Q5689" i="1"/>
  <c r="Q5685" i="1"/>
  <c r="Q5681" i="1"/>
  <c r="Q5677" i="1"/>
  <c r="Q5673" i="1"/>
  <c r="Q5669" i="1"/>
  <c r="Q5665" i="1"/>
  <c r="Q5661" i="1"/>
  <c r="Q5657" i="1"/>
  <c r="Q5653" i="1"/>
  <c r="Q5649" i="1"/>
  <c r="Q5645" i="1"/>
  <c r="Q5641" i="1"/>
  <c r="Q5637" i="1"/>
  <c r="Q5633" i="1"/>
  <c r="Q5629" i="1"/>
  <c r="Q5625" i="1"/>
  <c r="Q5621" i="1"/>
  <c r="Q5617" i="1"/>
  <c r="Q5613" i="1"/>
  <c r="Q5609" i="1"/>
  <c r="Q5605" i="1"/>
  <c r="Q5601" i="1"/>
  <c r="Q5597" i="1"/>
  <c r="Q5593" i="1"/>
  <c r="Q5589" i="1"/>
  <c r="Q5585" i="1"/>
  <c r="Q5581" i="1"/>
  <c r="Q5577" i="1"/>
  <c r="Q5573" i="1"/>
  <c r="Q5569" i="1"/>
  <c r="Q5565" i="1"/>
  <c r="Q5561" i="1"/>
  <c r="Q5557" i="1"/>
  <c r="Q5553" i="1"/>
  <c r="Q5549" i="1"/>
  <c r="Q5545" i="1"/>
  <c r="Q5541" i="1"/>
  <c r="Q5537" i="1"/>
  <c r="Q5533" i="1"/>
  <c r="Q5529" i="1"/>
  <c r="Q5525" i="1"/>
  <c r="Q5521" i="1"/>
  <c r="Q5517" i="1"/>
  <c r="Q5513" i="1"/>
  <c r="Q5509" i="1"/>
  <c r="Q5505" i="1"/>
  <c r="Q5501" i="1"/>
  <c r="Q5497" i="1"/>
  <c r="Q5493" i="1"/>
  <c r="Q5489" i="1"/>
  <c r="Q5485" i="1"/>
  <c r="Q5481" i="1"/>
  <c r="Q5477" i="1"/>
  <c r="Q5473" i="1"/>
  <c r="Q5469" i="1"/>
  <c r="Q5465" i="1"/>
  <c r="Q5461" i="1"/>
  <c r="Q5457" i="1"/>
  <c r="Q5453" i="1"/>
  <c r="Q5449" i="1"/>
  <c r="Q5445" i="1"/>
  <c r="Q5441" i="1"/>
  <c r="Q5437" i="1"/>
  <c r="Q5433" i="1"/>
  <c r="Q5429" i="1"/>
  <c r="Q5425" i="1"/>
  <c r="Q5421" i="1"/>
  <c r="Q5417" i="1"/>
  <c r="Q5413" i="1"/>
  <c r="Q5409" i="1"/>
  <c r="Q5405" i="1"/>
  <c r="Q5401" i="1"/>
  <c r="Q5397" i="1"/>
  <c r="Q5393" i="1"/>
  <c r="Q5389" i="1"/>
  <c r="Q5385" i="1"/>
  <c r="Q5381" i="1"/>
  <c r="Q5377" i="1"/>
  <c r="Q5373" i="1"/>
  <c r="Q5369" i="1"/>
  <c r="Q5365" i="1"/>
  <c r="Q5361" i="1"/>
  <c r="Q5696" i="1"/>
  <c r="Q5692" i="1"/>
  <c r="Q5688" i="1"/>
  <c r="Q5684" i="1"/>
  <c r="Q5680" i="1"/>
  <c r="Q5676" i="1"/>
  <c r="Q5672" i="1"/>
  <c r="Q5668" i="1"/>
  <c r="Q5664" i="1"/>
  <c r="Q5660" i="1"/>
  <c r="Q5656" i="1"/>
  <c r="Q5652" i="1"/>
  <c r="Q5648" i="1"/>
  <c r="Q5644" i="1"/>
  <c r="Q5640" i="1"/>
  <c r="Q5636" i="1"/>
  <c r="Q5632" i="1"/>
  <c r="Q5628" i="1"/>
  <c r="Q5624" i="1"/>
  <c r="Q5620" i="1"/>
  <c r="Q5616" i="1"/>
  <c r="Q5612" i="1"/>
  <c r="Q5608" i="1"/>
  <c r="Q5604" i="1"/>
  <c r="Q5600" i="1"/>
  <c r="Q5596" i="1"/>
  <c r="Q5695" i="1"/>
  <c r="Q5691" i="1"/>
  <c r="Q5687" i="1"/>
  <c r="Q5683" i="1"/>
  <c r="Q5679" i="1"/>
  <c r="Q5675" i="1"/>
  <c r="Q5671" i="1"/>
  <c r="Q5667" i="1"/>
  <c r="Q5663" i="1"/>
  <c r="Q5659" i="1"/>
  <c r="Q5655" i="1"/>
  <c r="Q5651" i="1"/>
  <c r="Q5647" i="1"/>
  <c r="Q5643" i="1"/>
  <c r="Q5639" i="1"/>
  <c r="Q5635" i="1"/>
  <c r="Q5631" i="1"/>
  <c r="Q5627" i="1"/>
  <c r="Q5623" i="1"/>
  <c r="Q5619" i="1"/>
  <c r="Q5615" i="1"/>
  <c r="Q5611" i="1"/>
  <c r="Q5607" i="1"/>
  <c r="Q5603" i="1"/>
  <c r="Q5599" i="1"/>
  <c r="Q5595" i="1"/>
  <c r="Q5591" i="1"/>
  <c r="Q5587" i="1"/>
  <c r="Q5583" i="1"/>
  <c r="Q5579" i="1"/>
  <c r="Q5575" i="1"/>
  <c r="Q5571" i="1"/>
  <c r="Q5567" i="1"/>
  <c r="Q5563" i="1"/>
  <c r="Q5559" i="1"/>
  <c r="Q5555" i="1"/>
  <c r="Q5551" i="1"/>
  <c r="Q5547" i="1"/>
  <c r="Q5543" i="1"/>
  <c r="Q5539" i="1"/>
  <c r="Q5535" i="1"/>
  <c r="Q5531" i="1"/>
  <c r="Q5527" i="1"/>
  <c r="Q5523" i="1"/>
  <c r="Q5519" i="1"/>
  <c r="Q5515" i="1"/>
  <c r="Q5511" i="1"/>
  <c r="Q5507" i="1"/>
  <c r="Q5503" i="1"/>
  <c r="Q5499" i="1"/>
  <c r="Q5495" i="1"/>
  <c r="Q5491" i="1"/>
  <c r="Q5487" i="1"/>
  <c r="Q5483" i="1"/>
  <c r="Q5479" i="1"/>
  <c r="Q5475" i="1"/>
  <c r="Q5471" i="1"/>
  <c r="Q5467" i="1"/>
  <c r="Q5463" i="1"/>
  <c r="Q5459" i="1"/>
  <c r="Q5455" i="1"/>
  <c r="Q5451" i="1"/>
  <c r="Q5447" i="1"/>
  <c r="Q5443" i="1"/>
  <c r="Q5439" i="1"/>
  <c r="Q5435" i="1"/>
  <c r="Q5431" i="1"/>
  <c r="Q5427" i="1"/>
  <c r="Q5423" i="1"/>
  <c r="Q5419" i="1"/>
  <c r="Q5415" i="1"/>
  <c r="Q5411" i="1"/>
  <c r="Q5407" i="1"/>
  <c r="Q5403" i="1"/>
  <c r="Q5399" i="1"/>
  <c r="Q5395" i="1"/>
  <c r="Q5391" i="1"/>
  <c r="Q5387" i="1"/>
  <c r="Q5383" i="1"/>
  <c r="Q5379" i="1"/>
  <c r="Q5375" i="1"/>
  <c r="Q5371" i="1"/>
  <c r="Q5367" i="1"/>
  <c r="Q5363" i="1"/>
  <c r="Q5592" i="1"/>
  <c r="Q5584" i="1"/>
  <c r="Q5576" i="1"/>
  <c r="Q5568" i="1"/>
  <c r="Q5560" i="1"/>
  <c r="Q5552" i="1"/>
  <c r="Q5544" i="1"/>
  <c r="Q5536" i="1"/>
  <c r="Q5528" i="1"/>
  <c r="Q5520" i="1"/>
  <c r="Q5512" i="1"/>
  <c r="Q5504" i="1"/>
  <c r="Q5496" i="1"/>
  <c r="Q5488" i="1"/>
  <c r="Q5480" i="1"/>
  <c r="Q5472" i="1"/>
  <c r="Q5464" i="1"/>
  <c r="Q5456" i="1"/>
  <c r="Q5448" i="1"/>
  <c r="Q5440" i="1"/>
  <c r="Q5432" i="1"/>
  <c r="Q5424" i="1"/>
  <c r="Q5416" i="1"/>
  <c r="Q5408" i="1"/>
  <c r="Q5400" i="1"/>
  <c r="Q5392" i="1"/>
  <c r="Q5384" i="1"/>
  <c r="Q5376" i="1"/>
  <c r="Q5368" i="1"/>
  <c r="Q5360" i="1"/>
  <c r="Q5356" i="1"/>
  <c r="Q5352" i="1"/>
  <c r="Q5348" i="1"/>
  <c r="Q5344" i="1"/>
  <c r="Q5340" i="1"/>
  <c r="Q5336" i="1"/>
  <c r="Q5332" i="1"/>
  <c r="Q5328" i="1"/>
  <c r="Q5324" i="1"/>
  <c r="Q5320" i="1"/>
  <c r="Q5316" i="1"/>
  <c r="Q5312" i="1"/>
  <c r="Q5308" i="1"/>
  <c r="Q5304" i="1"/>
  <c r="Q5300" i="1"/>
  <c r="Q5296" i="1"/>
  <c r="Q5292" i="1"/>
  <c r="Q5288" i="1"/>
  <c r="Q5284" i="1"/>
  <c r="Q5280" i="1"/>
  <c r="Q5276" i="1"/>
  <c r="Q5272" i="1"/>
  <c r="Q5268" i="1"/>
  <c r="Q5264" i="1"/>
  <c r="Q5260" i="1"/>
  <c r="Q5256" i="1"/>
  <c r="Q5252" i="1"/>
  <c r="Q5248" i="1"/>
  <c r="Q5244" i="1"/>
  <c r="Q5240" i="1"/>
  <c r="Q5236" i="1"/>
  <c r="Q5232" i="1"/>
  <c r="Q5228" i="1"/>
  <c r="Q5224" i="1"/>
  <c r="Q5220" i="1"/>
  <c r="Q5216" i="1"/>
  <c r="Q5212" i="1"/>
  <c r="Q5208" i="1"/>
  <c r="Q5204" i="1"/>
  <c r="Q5200" i="1"/>
  <c r="Q5196" i="1"/>
  <c r="Q5192" i="1"/>
  <c r="Q5188" i="1"/>
  <c r="Q5184" i="1"/>
  <c r="Q5180" i="1"/>
  <c r="Q5176" i="1"/>
  <c r="Q5172" i="1"/>
  <c r="Q5168" i="1"/>
  <c r="Q5164" i="1"/>
  <c r="Q5160" i="1"/>
  <c r="Q5156" i="1"/>
  <c r="Q5152" i="1"/>
  <c r="Q5148" i="1"/>
  <c r="Q5144" i="1"/>
  <c r="Q5140" i="1"/>
  <c r="Q5590" i="1"/>
  <c r="Q5582" i="1"/>
  <c r="Q5574" i="1"/>
  <c r="Q5566" i="1"/>
  <c r="Q5558" i="1"/>
  <c r="Q5550" i="1"/>
  <c r="Q5542" i="1"/>
  <c r="Q5534" i="1"/>
  <c r="Q5526" i="1"/>
  <c r="Q5518" i="1"/>
  <c r="Q5510" i="1"/>
  <c r="Q5502" i="1"/>
  <c r="Q5494" i="1"/>
  <c r="Q5486" i="1"/>
  <c r="Q5478" i="1"/>
  <c r="Q5470" i="1"/>
  <c r="Q5462" i="1"/>
  <c r="Q5454" i="1"/>
  <c r="Q5446" i="1"/>
  <c r="Q5438" i="1"/>
  <c r="Q5430" i="1"/>
  <c r="Q5422" i="1"/>
  <c r="Q5414" i="1"/>
  <c r="Q5406" i="1"/>
  <c r="Q5398" i="1"/>
  <c r="Q5390" i="1"/>
  <c r="Q5382" i="1"/>
  <c r="Q5374" i="1"/>
  <c r="Q5366" i="1"/>
  <c r="Q5359" i="1"/>
  <c r="Q5355" i="1"/>
  <c r="Q5351" i="1"/>
  <c r="Q5347" i="1"/>
  <c r="Q5343" i="1"/>
  <c r="Q5339" i="1"/>
  <c r="Q5335" i="1"/>
  <c r="Q5331" i="1"/>
  <c r="Q5327" i="1"/>
  <c r="Q5323" i="1"/>
  <c r="Q5319" i="1"/>
  <c r="Q5315" i="1"/>
  <c r="Q5311" i="1"/>
  <c r="Q5307" i="1"/>
  <c r="Q5303" i="1"/>
  <c r="Q5299" i="1"/>
  <c r="Q5295" i="1"/>
  <c r="Q5291" i="1"/>
  <c r="Q5287" i="1"/>
  <c r="Q5283" i="1"/>
  <c r="Q5279" i="1"/>
  <c r="Q5275" i="1"/>
  <c r="Q5271" i="1"/>
  <c r="Q5588" i="1"/>
  <c r="Q5580" i="1"/>
  <c r="Q5572" i="1"/>
  <c r="Q5564" i="1"/>
  <c r="Q5556" i="1"/>
  <c r="Q5548" i="1"/>
  <c r="Q5540" i="1"/>
  <c r="Q5532" i="1"/>
  <c r="Q5524" i="1"/>
  <c r="Q5516" i="1"/>
  <c r="Q5508" i="1"/>
  <c r="Q5500" i="1"/>
  <c r="Q5492" i="1"/>
  <c r="Q5484" i="1"/>
  <c r="Q5476" i="1"/>
  <c r="Q5468" i="1"/>
  <c r="Q5460" i="1"/>
  <c r="Q5452" i="1"/>
  <c r="Q5444" i="1"/>
  <c r="Q5436" i="1"/>
  <c r="Q5428" i="1"/>
  <c r="Q5420" i="1"/>
  <c r="Q5412" i="1"/>
  <c r="Q5404" i="1"/>
  <c r="Q5396" i="1"/>
  <c r="Q5388" i="1"/>
  <c r="Q5380" i="1"/>
  <c r="Q5372" i="1"/>
  <c r="Q5364" i="1"/>
  <c r="Q5358" i="1"/>
  <c r="Q5354" i="1"/>
  <c r="Q5350" i="1"/>
  <c r="Q5346" i="1"/>
  <c r="Q5342" i="1"/>
  <c r="Q5338" i="1"/>
  <c r="Q5334" i="1"/>
  <c r="Q5330" i="1"/>
  <c r="Q5326" i="1"/>
  <c r="Q5322" i="1"/>
  <c r="Q5318" i="1"/>
  <c r="Q5314" i="1"/>
  <c r="Q5310" i="1"/>
  <c r="Q5306" i="1"/>
  <c r="Q5302" i="1"/>
  <c r="Q5298" i="1"/>
  <c r="Q5294" i="1"/>
  <c r="Q5290" i="1"/>
  <c r="Q5286" i="1"/>
  <c r="Q5282" i="1"/>
  <c r="Q5278" i="1"/>
  <c r="Q5274" i="1"/>
  <c r="Q5270" i="1"/>
  <c r="Q5266" i="1"/>
  <c r="Q5262" i="1"/>
  <c r="Q5258" i="1"/>
  <c r="Q5254" i="1"/>
  <c r="Q5250" i="1"/>
  <c r="Q5246" i="1"/>
  <c r="Q5242" i="1"/>
  <c r="Q5238" i="1"/>
  <c r="Q5234" i="1"/>
  <c r="Q5230" i="1"/>
  <c r="Q5226" i="1"/>
  <c r="Q5222" i="1"/>
  <c r="Q5218" i="1"/>
  <c r="Q5214" i="1"/>
  <c r="Q5210" i="1"/>
  <c r="Q5206" i="1"/>
  <c r="Q5202" i="1"/>
  <c r="Q5198" i="1"/>
  <c r="Q5194" i="1"/>
  <c r="Q5190" i="1"/>
  <c r="Q5186" i="1"/>
  <c r="Q5182" i="1"/>
  <c r="Q5178" i="1"/>
  <c r="Q5174" i="1"/>
  <c r="Q5170" i="1"/>
  <c r="Q5166" i="1"/>
  <c r="Q5162" i="1"/>
  <c r="Q5158" i="1"/>
  <c r="Q5154" i="1"/>
  <c r="Q5150" i="1"/>
  <c r="Q5146" i="1"/>
  <c r="Q5142" i="1"/>
  <c r="Q5138" i="1"/>
  <c r="Q5586" i="1"/>
  <c r="Q5578" i="1"/>
  <c r="Q5570" i="1"/>
  <c r="Q5562" i="1"/>
  <c r="Q5554" i="1"/>
  <c r="Q5546" i="1"/>
  <c r="Q5538" i="1"/>
  <c r="Q5530" i="1"/>
  <c r="Q5522" i="1"/>
  <c r="Q5514" i="1"/>
  <c r="Q5506" i="1"/>
  <c r="Q5498" i="1"/>
  <c r="Q5490" i="1"/>
  <c r="Q5482" i="1"/>
  <c r="Q5474" i="1"/>
  <c r="Q5466" i="1"/>
  <c r="Q5458" i="1"/>
  <c r="Q5450" i="1"/>
  <c r="Q5442" i="1"/>
  <c r="Q5434" i="1"/>
  <c r="Q5426" i="1"/>
  <c r="Q5418" i="1"/>
  <c r="Q5410" i="1"/>
  <c r="Q5402" i="1"/>
  <c r="Q5394" i="1"/>
  <c r="Q5386" i="1"/>
  <c r="Q5378" i="1"/>
  <c r="Q5370" i="1"/>
  <c r="Q5362" i="1"/>
  <c r="Q5357" i="1"/>
  <c r="Q5353" i="1"/>
  <c r="Q5349" i="1"/>
  <c r="Q5345" i="1"/>
  <c r="Q5341" i="1"/>
  <c r="Q5337" i="1"/>
  <c r="Q5333" i="1"/>
  <c r="Q5329" i="1"/>
  <c r="Q5325" i="1"/>
  <c r="Q5321" i="1"/>
  <c r="Q5317" i="1"/>
  <c r="Q5313" i="1"/>
  <c r="Q5309" i="1"/>
  <c r="Q5305" i="1"/>
  <c r="Q5301" i="1"/>
  <c r="Q5297" i="1"/>
  <c r="Q5293" i="1"/>
  <c r="Q5289" i="1"/>
  <c r="Q5285" i="1"/>
  <c r="Q5281" i="1"/>
  <c r="Q5277" i="1"/>
  <c r="Q5273" i="1"/>
  <c r="Q5269" i="1"/>
  <c r="Q5265" i="1"/>
  <c r="Q5267" i="1"/>
  <c r="Q5257" i="1"/>
  <c r="Q5249" i="1"/>
  <c r="Q5241" i="1"/>
  <c r="Q5233" i="1"/>
  <c r="Q5225" i="1"/>
  <c r="Q5217" i="1"/>
  <c r="Q5209" i="1"/>
  <c r="Q5201" i="1"/>
  <c r="Q5193" i="1"/>
  <c r="Q5185" i="1"/>
  <c r="Q5177" i="1"/>
  <c r="Q5169" i="1"/>
  <c r="Q5161" i="1"/>
  <c r="Q5153" i="1"/>
  <c r="Q5145" i="1"/>
  <c r="Q5137" i="1"/>
  <c r="Q5133" i="1"/>
  <c r="Q5129" i="1"/>
  <c r="Q5125" i="1"/>
  <c r="Q5121" i="1"/>
  <c r="Q5117" i="1"/>
  <c r="Q5113" i="1"/>
  <c r="Q5109" i="1"/>
  <c r="Q5105" i="1"/>
  <c r="Q5101" i="1"/>
  <c r="Q5097" i="1"/>
  <c r="Q5093" i="1"/>
  <c r="Q5089" i="1"/>
  <c r="Q5085" i="1"/>
  <c r="Q5081" i="1"/>
  <c r="Q5077" i="1"/>
  <c r="Q5073" i="1"/>
  <c r="Q5069" i="1"/>
  <c r="Q5065" i="1"/>
  <c r="Q5061" i="1"/>
  <c r="Q5057" i="1"/>
  <c r="Q5053" i="1"/>
  <c r="Q5049" i="1"/>
  <c r="Q5045" i="1"/>
  <c r="Q5041" i="1"/>
  <c r="Q5037" i="1"/>
  <c r="Q5033" i="1"/>
  <c r="Q5029" i="1"/>
  <c r="Q5025" i="1"/>
  <c r="Q5021" i="1"/>
  <c r="Q5017" i="1"/>
  <c r="Q5013" i="1"/>
  <c r="Q5009" i="1"/>
  <c r="Q5005" i="1"/>
  <c r="Q5001" i="1"/>
  <c r="Q4997" i="1"/>
  <c r="Q4993" i="1"/>
  <c r="Q4989" i="1"/>
  <c r="Q4985" i="1"/>
  <c r="Q4981" i="1"/>
  <c r="Q4977" i="1"/>
  <c r="Q4973" i="1"/>
  <c r="Q4969" i="1"/>
  <c r="Q4965" i="1"/>
  <c r="Q4961" i="1"/>
  <c r="Q4957" i="1"/>
  <c r="Q4953" i="1"/>
  <c r="Q4949" i="1"/>
  <c r="Q4945" i="1"/>
  <c r="Q4941" i="1"/>
  <c r="Q4937" i="1"/>
  <c r="Q4933" i="1"/>
  <c r="Q4929" i="1"/>
  <c r="Q4925" i="1"/>
  <c r="Q4921" i="1"/>
  <c r="Q4917" i="1"/>
  <c r="Q4913" i="1"/>
  <c r="Q4909" i="1"/>
  <c r="Q4905" i="1"/>
  <c r="Q4901" i="1"/>
  <c r="Q4897" i="1"/>
  <c r="Q4893" i="1"/>
  <c r="Q4889" i="1"/>
  <c r="Q4885" i="1"/>
  <c r="Q4881" i="1"/>
  <c r="Q4877" i="1"/>
  <c r="Q4873" i="1"/>
  <c r="Q4869" i="1"/>
  <c r="Q4865" i="1"/>
  <c r="Q4861" i="1"/>
  <c r="Q5263" i="1"/>
  <c r="Q5255" i="1"/>
  <c r="Q5247" i="1"/>
  <c r="Q5239" i="1"/>
  <c r="Q5231" i="1"/>
  <c r="Q5223" i="1"/>
  <c r="Q5215" i="1"/>
  <c r="Q5207" i="1"/>
  <c r="Q5199" i="1"/>
  <c r="Q5191" i="1"/>
  <c r="Q5183" i="1"/>
  <c r="Q5175" i="1"/>
  <c r="Q5167" i="1"/>
  <c r="Q5159" i="1"/>
  <c r="Q5151" i="1"/>
  <c r="Q5143" i="1"/>
  <c r="Q5136" i="1"/>
  <c r="Q5132" i="1"/>
  <c r="Q5128" i="1"/>
  <c r="Q5124" i="1"/>
  <c r="Q5120" i="1"/>
  <c r="Q5116" i="1"/>
  <c r="Q5112" i="1"/>
  <c r="Q5108" i="1"/>
  <c r="Q5104" i="1"/>
  <c r="Q5100" i="1"/>
  <c r="Q5096" i="1"/>
  <c r="Q5092" i="1"/>
  <c r="Q5088" i="1"/>
  <c r="Q5084" i="1"/>
  <c r="Q5080" i="1"/>
  <c r="Q5076" i="1"/>
  <c r="Q5072" i="1"/>
  <c r="Q5068" i="1"/>
  <c r="Q5064" i="1"/>
  <c r="Q5060" i="1"/>
  <c r="Q5056" i="1"/>
  <c r="Q5052" i="1"/>
  <c r="Q5048" i="1"/>
  <c r="Q5044" i="1"/>
  <c r="Q5040" i="1"/>
  <c r="Q5036" i="1"/>
  <c r="Q5032" i="1"/>
  <c r="Q5028" i="1"/>
  <c r="Q5024" i="1"/>
  <c r="Q5020" i="1"/>
  <c r="Q5016" i="1"/>
  <c r="Q5012" i="1"/>
  <c r="Q5008" i="1"/>
  <c r="Q5004" i="1"/>
  <c r="Q5000" i="1"/>
  <c r="Q4996" i="1"/>
  <c r="Q4992" i="1"/>
  <c r="Q4988" i="1"/>
  <c r="Q4984" i="1"/>
  <c r="Q4980" i="1"/>
  <c r="Q4976" i="1"/>
  <c r="Q4972" i="1"/>
  <c r="Q4968" i="1"/>
  <c r="Q4964" i="1"/>
  <c r="Q4960" i="1"/>
  <c r="Q4956" i="1"/>
  <c r="Q4952" i="1"/>
  <c r="Q4948" i="1"/>
  <c r="Q4944" i="1"/>
  <c r="Q4940" i="1"/>
  <c r="Q4936" i="1"/>
  <c r="Q4932" i="1"/>
  <c r="Q4928" i="1"/>
  <c r="Q4924" i="1"/>
  <c r="Q4920" i="1"/>
  <c r="Q4916" i="1"/>
  <c r="Q4912" i="1"/>
  <c r="Q4908" i="1"/>
  <c r="Q4904" i="1"/>
  <c r="Q4900" i="1"/>
  <c r="Q4896" i="1"/>
  <c r="Q4892" i="1"/>
  <c r="Q4888" i="1"/>
  <c r="Q4884" i="1"/>
  <c r="Q4880" i="1"/>
  <c r="Q4876" i="1"/>
  <c r="Q4872" i="1"/>
  <c r="Q4868" i="1"/>
  <c r="Q4864" i="1"/>
  <c r="Q4860" i="1"/>
  <c r="Q5261" i="1"/>
  <c r="Q5253" i="1"/>
  <c r="Q5245" i="1"/>
  <c r="Q5237" i="1"/>
  <c r="Q5229" i="1"/>
  <c r="Q5221" i="1"/>
  <c r="Q5213" i="1"/>
  <c r="Q5205" i="1"/>
  <c r="Q5197" i="1"/>
  <c r="Q5189" i="1"/>
  <c r="Q5181" i="1"/>
  <c r="Q5173" i="1"/>
  <c r="Q5165" i="1"/>
  <c r="Q5157" i="1"/>
  <c r="Q5149" i="1"/>
  <c r="Q5141" i="1"/>
  <c r="Q5135" i="1"/>
  <c r="Q5131" i="1"/>
  <c r="Q5127" i="1"/>
  <c r="Q5123" i="1"/>
  <c r="Q5119" i="1"/>
  <c r="Q5115" i="1"/>
  <c r="Q5111" i="1"/>
  <c r="Q5107" i="1"/>
  <c r="Q5103" i="1"/>
  <c r="Q5099" i="1"/>
  <c r="Q5095" i="1"/>
  <c r="Q5091" i="1"/>
  <c r="Q5087" i="1"/>
  <c r="Q5083" i="1"/>
  <c r="Q5079" i="1"/>
  <c r="Q5075" i="1"/>
  <c r="Q5071" i="1"/>
  <c r="Q5067" i="1"/>
  <c r="Q5063" i="1"/>
  <c r="Q5059" i="1"/>
  <c r="Q5055" i="1"/>
  <c r="Q5051" i="1"/>
  <c r="Q5047" i="1"/>
  <c r="Q5043" i="1"/>
  <c r="Q5039" i="1"/>
  <c r="Q5035" i="1"/>
  <c r="Q5031" i="1"/>
  <c r="Q5027" i="1"/>
  <c r="Q5023" i="1"/>
  <c r="Q5019" i="1"/>
  <c r="Q5015" i="1"/>
  <c r="Q5011" i="1"/>
  <c r="Q5007" i="1"/>
  <c r="Q5003" i="1"/>
  <c r="Q4999" i="1"/>
  <c r="Q4995" i="1"/>
  <c r="Q4991" i="1"/>
  <c r="Q4987" i="1"/>
  <c r="Q4983" i="1"/>
  <c r="Q4979" i="1"/>
  <c r="Q4975" i="1"/>
  <c r="Q4971" i="1"/>
  <c r="Q4967" i="1"/>
  <c r="Q4963" i="1"/>
  <c r="Q4959" i="1"/>
  <c r="Q4955" i="1"/>
  <c r="Q4951" i="1"/>
  <c r="Q4947" i="1"/>
  <c r="Q4943" i="1"/>
  <c r="Q4939" i="1"/>
  <c r="Q4935" i="1"/>
  <c r="Q4931" i="1"/>
  <c r="Q4927" i="1"/>
  <c r="Q4923" i="1"/>
  <c r="Q4919" i="1"/>
  <c r="Q4915" i="1"/>
  <c r="Q4911" i="1"/>
  <c r="Q4907" i="1"/>
  <c r="Q4903" i="1"/>
  <c r="Q4899" i="1"/>
  <c r="Q4895" i="1"/>
  <c r="Q4891" i="1"/>
  <c r="Q4887" i="1"/>
  <c r="Q4883" i="1"/>
  <c r="Q4879" i="1"/>
  <c r="Q4875" i="1"/>
  <c r="Q4871" i="1"/>
  <c r="Q4867" i="1"/>
  <c r="Q4863" i="1"/>
  <c r="Q5259" i="1"/>
  <c r="Q5251" i="1"/>
  <c r="Q5243" i="1"/>
  <c r="Q5235" i="1"/>
  <c r="Q5227" i="1"/>
  <c r="Q5219" i="1"/>
  <c r="Q5211" i="1"/>
  <c r="Q5203" i="1"/>
  <c r="Q5195" i="1"/>
  <c r="Q5187" i="1"/>
  <c r="Q5179" i="1"/>
  <c r="Q5171" i="1"/>
  <c r="Q5163" i="1"/>
  <c r="Q5155" i="1"/>
  <c r="Q5147" i="1"/>
  <c r="Q5139" i="1"/>
  <c r="Q5134" i="1"/>
  <c r="Q5130" i="1"/>
  <c r="Q5126" i="1"/>
  <c r="Q5122" i="1"/>
  <c r="Q5118" i="1"/>
  <c r="Q5114" i="1"/>
  <c r="Q5110" i="1"/>
  <c r="Q5106" i="1"/>
  <c r="Q5102" i="1"/>
  <c r="Q5098" i="1"/>
  <c r="Q5094" i="1"/>
  <c r="Q5090" i="1"/>
  <c r="Q5086" i="1"/>
  <c r="Q5082" i="1"/>
  <c r="Q5078" i="1"/>
  <c r="Q5074" i="1"/>
  <c r="Q5070" i="1"/>
  <c r="Q5066" i="1"/>
  <c r="Q5062" i="1"/>
  <c r="Q5058" i="1"/>
  <c r="Q5054" i="1"/>
  <c r="Q5050" i="1"/>
  <c r="Q5046" i="1"/>
  <c r="Q5042" i="1"/>
  <c r="Q5038" i="1"/>
  <c r="Q5034" i="1"/>
  <c r="Q5030" i="1"/>
  <c r="Q5026" i="1"/>
  <c r="Q5022" i="1"/>
  <c r="Q5018" i="1"/>
  <c r="Q5014" i="1"/>
  <c r="Q5010" i="1"/>
  <c r="Q5006" i="1"/>
  <c r="Q5002" i="1"/>
  <c r="Q4998" i="1"/>
  <c r="Q4994" i="1"/>
  <c r="Q4990" i="1"/>
  <c r="Q4986" i="1"/>
  <c r="Q4982" i="1"/>
  <c r="Q4978" i="1"/>
  <c r="Q4974" i="1"/>
  <c r="Q4970" i="1"/>
  <c r="Q4966" i="1"/>
  <c r="Q4962" i="1"/>
  <c r="Q4958" i="1"/>
  <c r="Q4954" i="1"/>
  <c r="Q4950" i="1"/>
  <c r="Q4946" i="1"/>
  <c r="Q4942" i="1"/>
  <c r="Q4938" i="1"/>
  <c r="Q4934" i="1"/>
  <c r="Q4930" i="1"/>
  <c r="Q4926" i="1"/>
  <c r="Q4922" i="1"/>
  <c r="Q4918" i="1"/>
  <c r="Q4914" i="1"/>
  <c r="Q4910" i="1"/>
  <c r="Q4906" i="1"/>
  <c r="Q4902" i="1"/>
  <c r="Q4898" i="1"/>
  <c r="Q4894" i="1"/>
  <c r="Q4890" i="1"/>
  <c r="Q4886" i="1"/>
  <c r="Q4882" i="1"/>
  <c r="Q4878" i="1"/>
  <c r="Q4874" i="1"/>
  <c r="Q4870" i="1"/>
  <c r="Q4866" i="1"/>
  <c r="Q4862" i="1"/>
  <c r="Q4859" i="1"/>
  <c r="Q4855" i="1"/>
  <c r="Q4851" i="1"/>
  <c r="Q4847" i="1"/>
  <c r="Q4843" i="1"/>
  <c r="Q4839" i="1"/>
  <c r="Q4835" i="1"/>
  <c r="Q4831" i="1"/>
  <c r="Q4827" i="1"/>
  <c r="Q4823" i="1"/>
  <c r="Q4819" i="1"/>
  <c r="Q4815" i="1"/>
  <c r="Q4811" i="1"/>
  <c r="Q4807" i="1"/>
  <c r="Q4803" i="1"/>
  <c r="Q4799" i="1"/>
  <c r="Q4795" i="1"/>
  <c r="Q4791" i="1"/>
  <c r="Q4787" i="1"/>
  <c r="Q4783" i="1"/>
  <c r="Q4779" i="1"/>
  <c r="Q4775" i="1"/>
  <c r="Q4771" i="1"/>
  <c r="Q4767" i="1"/>
  <c r="Q4763" i="1"/>
  <c r="Q4759" i="1"/>
  <c r="Q4755" i="1"/>
  <c r="Q4751" i="1"/>
  <c r="Q4747" i="1"/>
  <c r="Q4743" i="1"/>
  <c r="Q4739" i="1"/>
  <c r="Q4735" i="1"/>
  <c r="Q4731" i="1"/>
  <c r="Q4727" i="1"/>
  <c r="Q4723" i="1"/>
  <c r="Q4719" i="1"/>
  <c r="Q4715" i="1"/>
  <c r="Q4711" i="1"/>
  <c r="Q4707" i="1"/>
  <c r="Q4703" i="1"/>
  <c r="Q4699" i="1"/>
  <c r="Q4695" i="1"/>
  <c r="Q4691" i="1"/>
  <c r="Q4687" i="1"/>
  <c r="Q4683" i="1"/>
  <c r="Q4679" i="1"/>
  <c r="Q4675" i="1"/>
  <c r="Q4671" i="1"/>
  <c r="Q4667" i="1"/>
  <c r="Q4663" i="1"/>
  <c r="Q4659" i="1"/>
  <c r="Q4655" i="1"/>
  <c r="Q4651" i="1"/>
  <c r="Q4647" i="1"/>
  <c r="Q4643" i="1"/>
  <c r="Q4639" i="1"/>
  <c r="Q4635" i="1"/>
  <c r="Q4631" i="1"/>
  <c r="Q4627" i="1"/>
  <c r="Q4623" i="1"/>
  <c r="Q4619" i="1"/>
  <c r="Q4615" i="1"/>
  <c r="Q4611" i="1"/>
  <c r="Q4607" i="1"/>
  <c r="Q4603" i="1"/>
  <c r="Q4599" i="1"/>
  <c r="Q4595" i="1"/>
  <c r="Q4591" i="1"/>
  <c r="Q4587" i="1"/>
  <c r="Q4583" i="1"/>
  <c r="Q4579" i="1"/>
  <c r="Q4575" i="1"/>
  <c r="Q4571" i="1"/>
  <c r="Q4567" i="1"/>
  <c r="Q4563" i="1"/>
  <c r="Q4559" i="1"/>
  <c r="Q4555" i="1"/>
  <c r="Q4551" i="1"/>
  <c r="Q4547" i="1"/>
  <c r="Q4543" i="1"/>
  <c r="Q4539" i="1"/>
  <c r="Q4535" i="1"/>
  <c r="Q4531" i="1"/>
  <c r="Q4527" i="1"/>
  <c r="Q4523" i="1"/>
  <c r="Q4519" i="1"/>
  <c r="Q4858" i="1"/>
  <c r="Q4854" i="1"/>
  <c r="Q4850" i="1"/>
  <c r="Q4846" i="1"/>
  <c r="Q4842" i="1"/>
  <c r="Q4838" i="1"/>
  <c r="Q4834" i="1"/>
  <c r="Q4830" i="1"/>
  <c r="Q4826" i="1"/>
  <c r="Q4822" i="1"/>
  <c r="Q4818" i="1"/>
  <c r="Q4814" i="1"/>
  <c r="Q4810" i="1"/>
  <c r="Q4806" i="1"/>
  <c r="Q4802" i="1"/>
  <c r="Q4798" i="1"/>
  <c r="Q4794" i="1"/>
  <c r="Q4790" i="1"/>
  <c r="Q4786" i="1"/>
  <c r="Q4782" i="1"/>
  <c r="Q4778" i="1"/>
  <c r="Q4774" i="1"/>
  <c r="Q4770" i="1"/>
  <c r="Q4766" i="1"/>
  <c r="Q4762" i="1"/>
  <c r="Q4758" i="1"/>
  <c r="Q4754" i="1"/>
  <c r="Q4750" i="1"/>
  <c r="Q4746" i="1"/>
  <c r="Q4742" i="1"/>
  <c r="Q4738" i="1"/>
  <c r="Q4734" i="1"/>
  <c r="Q4730" i="1"/>
  <c r="Q4726" i="1"/>
  <c r="Q4722" i="1"/>
  <c r="Q4718" i="1"/>
  <c r="Q4714" i="1"/>
  <c r="Q4710" i="1"/>
  <c r="Q4706" i="1"/>
  <c r="Q4702" i="1"/>
  <c r="Q4698" i="1"/>
  <c r="Q4694" i="1"/>
  <c r="Q4690" i="1"/>
  <c r="Q4686" i="1"/>
  <c r="Q4682" i="1"/>
  <c r="Q4678" i="1"/>
  <c r="Q4674" i="1"/>
  <c r="Q4670" i="1"/>
  <c r="Q4666" i="1"/>
  <c r="Q4662" i="1"/>
  <c r="Q4658" i="1"/>
  <c r="Q4654" i="1"/>
  <c r="Q4650" i="1"/>
  <c r="Q4646" i="1"/>
  <c r="Q4642" i="1"/>
  <c r="Q4638" i="1"/>
  <c r="Q4634" i="1"/>
  <c r="Q4630" i="1"/>
  <c r="Q4626" i="1"/>
  <c r="Q4622" i="1"/>
  <c r="Q4618" i="1"/>
  <c r="Q4614" i="1"/>
  <c r="Q4610" i="1"/>
  <c r="Q4606" i="1"/>
  <c r="Q4602" i="1"/>
  <c r="Q4598" i="1"/>
  <c r="Q4594" i="1"/>
  <c r="Q4590" i="1"/>
  <c r="Q4586" i="1"/>
  <c r="Q4582" i="1"/>
  <c r="Q4578" i="1"/>
  <c r="Q4574" i="1"/>
  <c r="Q4570" i="1"/>
  <c r="Q4566" i="1"/>
  <c r="Q4562" i="1"/>
  <c r="Q4558" i="1"/>
  <c r="Q4554" i="1"/>
  <c r="Q4550" i="1"/>
  <c r="Q4546" i="1"/>
  <c r="Q4542" i="1"/>
  <c r="Q4538" i="1"/>
  <c r="Q4534" i="1"/>
  <c r="Q4530" i="1"/>
  <c r="Q4526" i="1"/>
  <c r="Q4522" i="1"/>
  <c r="Q4518" i="1"/>
  <c r="Q4857" i="1"/>
  <c r="Q4853" i="1"/>
  <c r="Q4849" i="1"/>
  <c r="Q4845" i="1"/>
  <c r="Q4841" i="1"/>
  <c r="Q4837" i="1"/>
  <c r="Q4833" i="1"/>
  <c r="Q4829" i="1"/>
  <c r="Q4825" i="1"/>
  <c r="Q4821" i="1"/>
  <c r="Q4817" i="1"/>
  <c r="Q4813" i="1"/>
  <c r="Q4809" i="1"/>
  <c r="Q4805" i="1"/>
  <c r="Q4801" i="1"/>
  <c r="Q4797" i="1"/>
  <c r="Q4793" i="1"/>
  <c r="Q4789" i="1"/>
  <c r="Q4785" i="1"/>
  <c r="Q4781" i="1"/>
  <c r="Q4777" i="1"/>
  <c r="Q4773" i="1"/>
  <c r="Q4769" i="1"/>
  <c r="Q4765" i="1"/>
  <c r="Q4761" i="1"/>
  <c r="Q4757" i="1"/>
  <c r="Q4753" i="1"/>
  <c r="Q4749" i="1"/>
  <c r="Q4745" i="1"/>
  <c r="Q4741" i="1"/>
  <c r="Q4737" i="1"/>
  <c r="Q4733" i="1"/>
  <c r="Q4729" i="1"/>
  <c r="Q4725" i="1"/>
  <c r="Q4721" i="1"/>
  <c r="Q4717" i="1"/>
  <c r="Q4713" i="1"/>
  <c r="Q4709" i="1"/>
  <c r="Q4705" i="1"/>
  <c r="Q4701" i="1"/>
  <c r="Q4697" i="1"/>
  <c r="Q4693" i="1"/>
  <c r="Q4689" i="1"/>
  <c r="Q4685" i="1"/>
  <c r="Q4681" i="1"/>
  <c r="Q4677" i="1"/>
  <c r="Q4673" i="1"/>
  <c r="Q4669" i="1"/>
  <c r="Q4665" i="1"/>
  <c r="Q4661" i="1"/>
  <c r="Q4657" i="1"/>
  <c r="Q4653" i="1"/>
  <c r="Q4649" i="1"/>
  <c r="Q4645" i="1"/>
  <c r="Q4641" i="1"/>
  <c r="Q4637" i="1"/>
  <c r="Q4633" i="1"/>
  <c r="Q4629" i="1"/>
  <c r="Q4625" i="1"/>
  <c r="Q4621" i="1"/>
  <c r="Q4617" i="1"/>
  <c r="Q4613" i="1"/>
  <c r="Q4609" i="1"/>
  <c r="Q4605" i="1"/>
  <c r="Q4601" i="1"/>
  <c r="Q4597" i="1"/>
  <c r="Q4593" i="1"/>
  <c r="Q4589" i="1"/>
  <c r="Q4585" i="1"/>
  <c r="Q4581" i="1"/>
  <c r="Q4577" i="1"/>
  <c r="Q4573" i="1"/>
  <c r="Q4569" i="1"/>
  <c r="Q4565" i="1"/>
  <c r="Q4561" i="1"/>
  <c r="Q4557" i="1"/>
  <c r="Q4553" i="1"/>
  <c r="Q4549" i="1"/>
  <c r="Q4545" i="1"/>
  <c r="Q4541" i="1"/>
  <c r="Q4537" i="1"/>
  <c r="Q4533" i="1"/>
  <c r="Q4529" i="1"/>
  <c r="Q4525" i="1"/>
  <c r="Q4521" i="1"/>
  <c r="Q4517" i="1"/>
  <c r="Q4856" i="1"/>
  <c r="Q4852" i="1"/>
  <c r="Q4848" i="1"/>
  <c r="Q4844" i="1"/>
  <c r="Q4840" i="1"/>
  <c r="Q4836" i="1"/>
  <c r="Q4832" i="1"/>
  <c r="Q4828" i="1"/>
  <c r="Q4824" i="1"/>
  <c r="Q4820" i="1"/>
  <c r="Q4816" i="1"/>
  <c r="Q4812" i="1"/>
  <c r="Q4808" i="1"/>
  <c r="Q4804" i="1"/>
  <c r="Q4800" i="1"/>
  <c r="Q4796" i="1"/>
  <c r="Q4792" i="1"/>
  <c r="Q4788" i="1"/>
  <c r="Q4784" i="1"/>
  <c r="Q4780" i="1"/>
  <c r="Q4776" i="1"/>
  <c r="Q4772" i="1"/>
  <c r="Q4768" i="1"/>
  <c r="Q4764" i="1"/>
  <c r="Q4760" i="1"/>
  <c r="Q4756" i="1"/>
  <c r="Q4752" i="1"/>
  <c r="Q4748" i="1"/>
  <c r="Q4744" i="1"/>
  <c r="Q4740" i="1"/>
  <c r="Q4736" i="1"/>
  <c r="Q4732" i="1"/>
  <c r="Q4728" i="1"/>
  <c r="Q4724" i="1"/>
  <c r="Q4720" i="1"/>
  <c r="Q4716" i="1"/>
  <c r="Q4712" i="1"/>
  <c r="Q4708" i="1"/>
  <c r="Q4704" i="1"/>
  <c r="Q4700" i="1"/>
  <c r="Q4696" i="1"/>
  <c r="Q4692" i="1"/>
  <c r="Q4688" i="1"/>
  <c r="Q4684" i="1"/>
  <c r="Q4680" i="1"/>
  <c r="Q4676" i="1"/>
  <c r="Q4672" i="1"/>
  <c r="Q4668" i="1"/>
  <c r="Q4664" i="1"/>
  <c r="Q4660" i="1"/>
  <c r="Q4656" i="1"/>
  <c r="Q4652" i="1"/>
  <c r="Q4648" i="1"/>
  <c r="Q4644" i="1"/>
  <c r="Q4640" i="1"/>
  <c r="Q4636" i="1"/>
  <c r="Q4632" i="1"/>
  <c r="Q4628" i="1"/>
  <c r="Q4624" i="1"/>
  <c r="Q4620" i="1"/>
  <c r="Q4616" i="1"/>
  <c r="Q4612" i="1"/>
  <c r="Q4608" i="1"/>
  <c r="Q4604" i="1"/>
  <c r="Q4600" i="1"/>
  <c r="Q4596" i="1"/>
  <c r="Q4592" i="1"/>
  <c r="Q4588" i="1"/>
  <c r="Q4584" i="1"/>
  <c r="Q4580" i="1"/>
  <c r="Q4576" i="1"/>
  <c r="Q4572" i="1"/>
  <c r="Q4568" i="1"/>
  <c r="Q4564" i="1"/>
  <c r="Q4560" i="1"/>
  <c r="Q4556" i="1"/>
  <c r="Q4552" i="1"/>
  <c r="Q4548" i="1"/>
  <c r="Q4544" i="1"/>
  <c r="Q4540" i="1"/>
  <c r="Q4536" i="1"/>
  <c r="Q4532" i="1"/>
  <c r="Q4528" i="1"/>
  <c r="Q4524" i="1"/>
  <c r="Q4520" i="1"/>
  <c r="Q4516" i="1"/>
  <c r="Q4512" i="1"/>
  <c r="Q4508" i="1"/>
  <c r="Q4504" i="1"/>
  <c r="Q4500" i="1"/>
  <c r="Q4496" i="1"/>
  <c r="Q4492" i="1"/>
  <c r="Q4488" i="1"/>
  <c r="Q4484" i="1"/>
  <c r="Q4480" i="1"/>
  <c r="Q4476" i="1"/>
  <c r="Q4472" i="1"/>
  <c r="Q4468" i="1"/>
  <c r="Q4464" i="1"/>
  <c r="Q4460" i="1"/>
  <c r="Q4456" i="1"/>
  <c r="Q4452" i="1"/>
  <c r="Q4448" i="1"/>
  <c r="Q4444" i="1"/>
  <c r="Q4440" i="1"/>
  <c r="Q4436" i="1"/>
  <c r="Q4432" i="1"/>
  <c r="Q4428" i="1"/>
  <c r="Q4424" i="1"/>
  <c r="Q4420" i="1"/>
  <c r="Q4416" i="1"/>
  <c r="Q4412" i="1"/>
  <c r="Q4408" i="1"/>
  <c r="Q4404" i="1"/>
  <c r="Q4400" i="1"/>
  <c r="Q4396" i="1"/>
  <c r="Q4392" i="1"/>
  <c r="Q4388" i="1"/>
  <c r="Q4384" i="1"/>
  <c r="Q4380" i="1"/>
  <c r="Q4376" i="1"/>
  <c r="Q4372" i="1"/>
  <c r="Q4368" i="1"/>
  <c r="Q4364" i="1"/>
  <c r="Q4360" i="1"/>
  <c r="Q4356" i="1"/>
  <c r="Q4352" i="1"/>
  <c r="Q4348" i="1"/>
  <c r="Q4344" i="1"/>
  <c r="Q4340" i="1"/>
  <c r="Q4336" i="1"/>
  <c r="Q4332" i="1"/>
  <c r="Q4328" i="1"/>
  <c r="Q4324" i="1"/>
  <c r="Q4320" i="1"/>
  <c r="Q4316" i="1"/>
  <c r="Q4312" i="1"/>
  <c r="Q4308" i="1"/>
  <c r="Q4304" i="1"/>
  <c r="Q4300" i="1"/>
  <c r="Q4296" i="1"/>
  <c r="Q4292" i="1"/>
  <c r="Q4288" i="1"/>
  <c r="Q4284" i="1"/>
  <c r="Q4280" i="1"/>
  <c r="Q4276" i="1"/>
  <c r="Q4272" i="1"/>
  <c r="Q4268" i="1"/>
  <c r="Q4264" i="1"/>
  <c r="Q4260" i="1"/>
  <c r="Q4256" i="1"/>
  <c r="Q4252" i="1"/>
  <c r="Q4248" i="1"/>
  <c r="Q4244" i="1"/>
  <c r="Q4240" i="1"/>
  <c r="Q4236" i="1"/>
  <c r="Q4232" i="1"/>
  <c r="Q4228" i="1"/>
  <c r="Q4224" i="1"/>
  <c r="Q4220" i="1"/>
  <c r="Q4216" i="1"/>
  <c r="Q4212" i="1"/>
  <c r="Q4208" i="1"/>
  <c r="Q4204" i="1"/>
  <c r="Q4200" i="1"/>
  <c r="Q4196" i="1"/>
  <c r="Q4192" i="1"/>
  <c r="Q4188" i="1"/>
  <c r="Q4184" i="1"/>
  <c r="Q4180" i="1"/>
  <c r="Q4176" i="1"/>
  <c r="Q4172" i="1"/>
  <c r="Q4168" i="1"/>
  <c r="Q4164" i="1"/>
  <c r="Q4160" i="1"/>
  <c r="Q4156" i="1"/>
  <c r="Q4152" i="1"/>
  <c r="Q4148" i="1"/>
  <c r="Q4144" i="1"/>
  <c r="Q4140" i="1"/>
  <c r="Q4136" i="1"/>
  <c r="Q4132" i="1"/>
  <c r="Q4128" i="1"/>
  <c r="Q4124" i="1"/>
  <c r="Q4120" i="1"/>
  <c r="Q4116" i="1"/>
  <c r="Q4112" i="1"/>
  <c r="Q4108" i="1"/>
  <c r="Q4104" i="1"/>
  <c r="Q4100" i="1"/>
  <c r="Q4096" i="1"/>
  <c r="Q4092" i="1"/>
  <c r="Q4088" i="1"/>
  <c r="Q4084" i="1"/>
  <c r="Q4080" i="1"/>
  <c r="Q4076" i="1"/>
  <c r="Q4072" i="1"/>
  <c r="Q4068" i="1"/>
  <c r="Q4064" i="1"/>
  <c r="Q4060" i="1"/>
  <c r="Q4056" i="1"/>
  <c r="Q4052" i="1"/>
  <c r="Q4048" i="1"/>
  <c r="Q4044" i="1"/>
  <c r="Q4040" i="1"/>
  <c r="Q4036" i="1"/>
  <c r="Q4032" i="1"/>
  <c r="Q4028" i="1"/>
  <c r="Q4024" i="1"/>
  <c r="Q4020" i="1"/>
  <c r="Q4016" i="1"/>
  <c r="Q4012" i="1"/>
  <c r="Q4008" i="1"/>
  <c r="Q4004" i="1"/>
  <c r="Q4000" i="1"/>
  <c r="Q3996" i="1"/>
  <c r="Q3992" i="1"/>
  <c r="Q3988" i="1"/>
  <c r="Q3984" i="1"/>
  <c r="Q3980" i="1"/>
  <c r="Q3976" i="1"/>
  <c r="Q3972" i="1"/>
  <c r="Q3968" i="1"/>
  <c r="Q3964" i="1"/>
  <c r="Q3960" i="1"/>
  <c r="Q3956" i="1"/>
  <c r="Q3952" i="1"/>
  <c r="Q3948" i="1"/>
  <c r="Q3944" i="1"/>
  <c r="Q3940" i="1"/>
  <c r="Q3936" i="1"/>
  <c r="Q3932" i="1"/>
  <c r="Q3928" i="1"/>
  <c r="Q3924" i="1"/>
  <c r="Q3920" i="1"/>
  <c r="Q3916" i="1"/>
  <c r="Q3912" i="1"/>
  <c r="Q3908" i="1"/>
  <c r="Q3904" i="1"/>
  <c r="Q3900" i="1"/>
  <c r="Q3896" i="1"/>
  <c r="Q3892" i="1"/>
  <c r="Q3888" i="1"/>
  <c r="Q3884" i="1"/>
  <c r="Q3880" i="1"/>
  <c r="Q3876" i="1"/>
  <c r="Q3872" i="1"/>
  <c r="Q3868" i="1"/>
  <c r="Q3864" i="1"/>
  <c r="Q3860" i="1"/>
  <c r="Q3856" i="1"/>
  <c r="Q3852" i="1"/>
  <c r="Q3848" i="1"/>
  <c r="Q3844" i="1"/>
  <c r="Q3840" i="1"/>
  <c r="Q4515" i="1"/>
  <c r="Q4511" i="1"/>
  <c r="Q4507" i="1"/>
  <c r="Q4503" i="1"/>
  <c r="Q4499" i="1"/>
  <c r="Q4495" i="1"/>
  <c r="Q4491" i="1"/>
  <c r="Q4487" i="1"/>
  <c r="Q4483" i="1"/>
  <c r="Q4479" i="1"/>
  <c r="Q4475" i="1"/>
  <c r="Q4471" i="1"/>
  <c r="Q4467" i="1"/>
  <c r="Q4463" i="1"/>
  <c r="Q4459" i="1"/>
  <c r="Q4455" i="1"/>
  <c r="Q4451" i="1"/>
  <c r="Q4447" i="1"/>
  <c r="Q4443" i="1"/>
  <c r="Q4439" i="1"/>
  <c r="Q4435" i="1"/>
  <c r="Q4431" i="1"/>
  <c r="Q4427" i="1"/>
  <c r="Q4423" i="1"/>
  <c r="Q4419" i="1"/>
  <c r="Q4415" i="1"/>
  <c r="Q4411" i="1"/>
  <c r="Q4407" i="1"/>
  <c r="Q4403" i="1"/>
  <c r="Q4399" i="1"/>
  <c r="Q4395" i="1"/>
  <c r="Q4391" i="1"/>
  <c r="Q4387" i="1"/>
  <c r="Q4383" i="1"/>
  <c r="Q4379" i="1"/>
  <c r="Q4375" i="1"/>
  <c r="Q4371" i="1"/>
  <c r="Q4367" i="1"/>
  <c r="Q4363" i="1"/>
  <c r="Q4359" i="1"/>
  <c r="Q4355" i="1"/>
  <c r="Q4351" i="1"/>
  <c r="Q4347" i="1"/>
  <c r="Q4343" i="1"/>
  <c r="Q4339" i="1"/>
  <c r="Q4335" i="1"/>
  <c r="Q4331" i="1"/>
  <c r="Q4327" i="1"/>
  <c r="Q4323" i="1"/>
  <c r="Q4319" i="1"/>
  <c r="Q4315" i="1"/>
  <c r="Q4311" i="1"/>
  <c r="Q4307" i="1"/>
  <c r="Q4303" i="1"/>
  <c r="Q4299" i="1"/>
  <c r="Q4295" i="1"/>
  <c r="Q4291" i="1"/>
  <c r="Q4287" i="1"/>
  <c r="Q4283" i="1"/>
  <c r="Q4279" i="1"/>
  <c r="Q4275" i="1"/>
  <c r="Q4271" i="1"/>
  <c r="Q4267" i="1"/>
  <c r="Q4263" i="1"/>
  <c r="Q4259" i="1"/>
  <c r="Q4255" i="1"/>
  <c r="Q4251" i="1"/>
  <c r="Q4247" i="1"/>
  <c r="Q4243" i="1"/>
  <c r="Q4239" i="1"/>
  <c r="Q4235" i="1"/>
  <c r="Q4231" i="1"/>
  <c r="Q4227" i="1"/>
  <c r="Q4223" i="1"/>
  <c r="Q4219" i="1"/>
  <c r="Q4215" i="1"/>
  <c r="Q4211" i="1"/>
  <c r="Q4207" i="1"/>
  <c r="Q4203" i="1"/>
  <c r="Q4199" i="1"/>
  <c r="Q4195" i="1"/>
  <c r="Q4191" i="1"/>
  <c r="Q4187" i="1"/>
  <c r="Q4183" i="1"/>
  <c r="Q4179" i="1"/>
  <c r="Q4175" i="1"/>
  <c r="Q4171" i="1"/>
  <c r="Q4167" i="1"/>
  <c r="Q4163" i="1"/>
  <c r="Q4159" i="1"/>
  <c r="Q4155" i="1"/>
  <c r="Q4151" i="1"/>
  <c r="Q4147" i="1"/>
  <c r="Q4143" i="1"/>
  <c r="Q4139" i="1"/>
  <c r="Q4135" i="1"/>
  <c r="Q4131" i="1"/>
  <c r="Q4127" i="1"/>
  <c r="Q4123" i="1"/>
  <c r="Q4119" i="1"/>
  <c r="Q4115" i="1"/>
  <c r="Q4111" i="1"/>
  <c r="Q4107" i="1"/>
  <c r="Q4103" i="1"/>
  <c r="Q4099" i="1"/>
  <c r="Q4095" i="1"/>
  <c r="Q4091" i="1"/>
  <c r="Q4087" i="1"/>
  <c r="Q4083" i="1"/>
  <c r="Q4079" i="1"/>
  <c r="Q4075" i="1"/>
  <c r="Q4071" i="1"/>
  <c r="Q4067" i="1"/>
  <c r="Q4063" i="1"/>
  <c r="Q4059" i="1"/>
  <c r="Q4055" i="1"/>
  <c r="Q4051" i="1"/>
  <c r="Q4047" i="1"/>
  <c r="Q4043" i="1"/>
  <c r="Q4039" i="1"/>
  <c r="Q4035" i="1"/>
  <c r="Q4031" i="1"/>
  <c r="Q4027" i="1"/>
  <c r="Q4023" i="1"/>
  <c r="Q4019" i="1"/>
  <c r="Q4015" i="1"/>
  <c r="Q4011" i="1"/>
  <c r="Q4007" i="1"/>
  <c r="Q4003" i="1"/>
  <c r="Q3999" i="1"/>
  <c r="Q3995" i="1"/>
  <c r="Q3991" i="1"/>
  <c r="Q3987" i="1"/>
  <c r="Q3983" i="1"/>
  <c r="Q3979" i="1"/>
  <c r="Q3975" i="1"/>
  <c r="Q3971" i="1"/>
  <c r="Q3967" i="1"/>
  <c r="Q3963" i="1"/>
  <c r="Q3959" i="1"/>
  <c r="Q3955" i="1"/>
  <c r="Q3951" i="1"/>
  <c r="Q3947" i="1"/>
  <c r="Q3943" i="1"/>
  <c r="Q3939" i="1"/>
  <c r="Q3935" i="1"/>
  <c r="Q3931" i="1"/>
  <c r="Q3927" i="1"/>
  <c r="Q3923" i="1"/>
  <c r="Q3919" i="1"/>
  <c r="Q3915" i="1"/>
  <c r="Q3911" i="1"/>
  <c r="Q3907" i="1"/>
  <c r="Q3903" i="1"/>
  <c r="Q3899" i="1"/>
  <c r="Q3895" i="1"/>
  <c r="Q3891" i="1"/>
  <c r="Q3887" i="1"/>
  <c r="Q3883" i="1"/>
  <c r="Q3879" i="1"/>
  <c r="Q3875" i="1"/>
  <c r="Q3871" i="1"/>
  <c r="Q3867" i="1"/>
  <c r="Q3863" i="1"/>
  <c r="Q3859" i="1"/>
  <c r="Q3855" i="1"/>
  <c r="Q3851" i="1"/>
  <c r="Q3847" i="1"/>
  <c r="Q3843" i="1"/>
  <c r="Q3839" i="1"/>
  <c r="Q4514" i="1"/>
  <c r="Q4510" i="1"/>
  <c r="Q4506" i="1"/>
  <c r="Q4502" i="1"/>
  <c r="Q4498" i="1"/>
  <c r="Q4494" i="1"/>
  <c r="Q4490" i="1"/>
  <c r="Q4486" i="1"/>
  <c r="Q4482" i="1"/>
  <c r="Q4478" i="1"/>
  <c r="Q4474" i="1"/>
  <c r="Q4470" i="1"/>
  <c r="Q4466" i="1"/>
  <c r="Q4462" i="1"/>
  <c r="Q4458" i="1"/>
  <c r="Q4454" i="1"/>
  <c r="Q4450" i="1"/>
  <c r="Q4446" i="1"/>
  <c r="Q4442" i="1"/>
  <c r="Q4438" i="1"/>
  <c r="Q4434" i="1"/>
  <c r="Q4430" i="1"/>
  <c r="Q4426" i="1"/>
  <c r="Q4422" i="1"/>
  <c r="Q4418" i="1"/>
  <c r="Q4414" i="1"/>
  <c r="Q4410" i="1"/>
  <c r="Q4406" i="1"/>
  <c r="Q4402" i="1"/>
  <c r="Q4398" i="1"/>
  <c r="Q4394" i="1"/>
  <c r="Q4390" i="1"/>
  <c r="Q4386" i="1"/>
  <c r="Q4382" i="1"/>
  <c r="Q4378" i="1"/>
  <c r="Q4374" i="1"/>
  <c r="Q4370" i="1"/>
  <c r="Q4366" i="1"/>
  <c r="Q4362" i="1"/>
  <c r="Q4358" i="1"/>
  <c r="Q4354" i="1"/>
  <c r="Q4350" i="1"/>
  <c r="Q4346" i="1"/>
  <c r="Q4342" i="1"/>
  <c r="Q4338" i="1"/>
  <c r="Q4334" i="1"/>
  <c r="Q4330" i="1"/>
  <c r="Q4326" i="1"/>
  <c r="Q4322" i="1"/>
  <c r="Q4318" i="1"/>
  <c r="Q4314" i="1"/>
  <c r="Q4310" i="1"/>
  <c r="Q4306" i="1"/>
  <c r="Q4302" i="1"/>
  <c r="Q4298" i="1"/>
  <c r="Q4294" i="1"/>
  <c r="Q4290" i="1"/>
  <c r="Q4286" i="1"/>
  <c r="Q4282" i="1"/>
  <c r="Q4278" i="1"/>
  <c r="Q4274" i="1"/>
  <c r="Q4270" i="1"/>
  <c r="Q4266" i="1"/>
  <c r="Q4262" i="1"/>
  <c r="Q4258" i="1"/>
  <c r="Q4254" i="1"/>
  <c r="Q4250" i="1"/>
  <c r="Q4246" i="1"/>
  <c r="Q4242" i="1"/>
  <c r="Q4238" i="1"/>
  <c r="Q4234" i="1"/>
  <c r="Q4230" i="1"/>
  <c r="Q4226" i="1"/>
  <c r="Q4222" i="1"/>
  <c r="Q4218" i="1"/>
  <c r="Q4214" i="1"/>
  <c r="Q4210" i="1"/>
  <c r="Q4206" i="1"/>
  <c r="Q4202" i="1"/>
  <c r="Q4198" i="1"/>
  <c r="Q4194" i="1"/>
  <c r="Q4190" i="1"/>
  <c r="Q4186" i="1"/>
  <c r="Q4182" i="1"/>
  <c r="Q4178" i="1"/>
  <c r="Q4174" i="1"/>
  <c r="Q4170" i="1"/>
  <c r="Q4166" i="1"/>
  <c r="Q4162" i="1"/>
  <c r="Q4158" i="1"/>
  <c r="Q4154" i="1"/>
  <c r="Q4150" i="1"/>
  <c r="Q4146" i="1"/>
  <c r="Q4142" i="1"/>
  <c r="Q4138" i="1"/>
  <c r="Q4134" i="1"/>
  <c r="Q4130" i="1"/>
  <c r="Q4126" i="1"/>
  <c r="Q4122" i="1"/>
  <c r="Q4118" i="1"/>
  <c r="Q4114" i="1"/>
  <c r="Q4110" i="1"/>
  <c r="Q4106" i="1"/>
  <c r="Q4102" i="1"/>
  <c r="Q4098" i="1"/>
  <c r="Q4094" i="1"/>
  <c r="Q4090" i="1"/>
  <c r="Q4086" i="1"/>
  <c r="Q4082" i="1"/>
  <c r="Q4078" i="1"/>
  <c r="Q4074" i="1"/>
  <c r="Q4070" i="1"/>
  <c r="Q4066" i="1"/>
  <c r="Q4062" i="1"/>
  <c r="Q4058" i="1"/>
  <c r="Q4054" i="1"/>
  <c r="Q4050" i="1"/>
  <c r="Q4046" i="1"/>
  <c r="Q4042" i="1"/>
  <c r="Q4038" i="1"/>
  <c r="Q4034" i="1"/>
  <c r="Q4030" i="1"/>
  <c r="Q4026" i="1"/>
  <c r="Q4022" i="1"/>
  <c r="Q4018" i="1"/>
  <c r="Q4014" i="1"/>
  <c r="Q4010" i="1"/>
  <c r="Q4006" i="1"/>
  <c r="Q4002" i="1"/>
  <c r="Q3998" i="1"/>
  <c r="Q3994" i="1"/>
  <c r="Q3990" i="1"/>
  <c r="Q3986" i="1"/>
  <c r="Q3982" i="1"/>
  <c r="Q3978" i="1"/>
  <c r="Q3974" i="1"/>
  <c r="Q3970" i="1"/>
  <c r="Q3966" i="1"/>
  <c r="Q3962" i="1"/>
  <c r="Q3958" i="1"/>
  <c r="Q3954" i="1"/>
  <c r="Q3950" i="1"/>
  <c r="Q3946" i="1"/>
  <c r="Q3942" i="1"/>
  <c r="Q3938" i="1"/>
  <c r="Q3934" i="1"/>
  <c r="Q3930" i="1"/>
  <c r="Q3926" i="1"/>
  <c r="Q3922" i="1"/>
  <c r="Q3918" i="1"/>
  <c r="Q3914" i="1"/>
  <c r="Q3910" i="1"/>
  <c r="Q3906" i="1"/>
  <c r="Q3902" i="1"/>
  <c r="Q3898" i="1"/>
  <c r="Q3894" i="1"/>
  <c r="Q3890" i="1"/>
  <c r="Q3886" i="1"/>
  <c r="Q3882" i="1"/>
  <c r="Q3878" i="1"/>
  <c r="Q3874" i="1"/>
  <c r="Q3870" i="1"/>
  <c r="Q3866" i="1"/>
  <c r="Q3862" i="1"/>
  <c r="Q3858" i="1"/>
  <c r="Q3854" i="1"/>
  <c r="Q3850" i="1"/>
  <c r="Q3846" i="1"/>
  <c r="Q3842" i="1"/>
  <c r="Q3838" i="1"/>
  <c r="Q4513" i="1"/>
  <c r="Q4509" i="1"/>
  <c r="Q4505" i="1"/>
  <c r="Q4501" i="1"/>
  <c r="Q4497" i="1"/>
  <c r="Q4493" i="1"/>
  <c r="Q4489" i="1"/>
  <c r="Q4485" i="1"/>
  <c r="Q4481" i="1"/>
  <c r="Q4477" i="1"/>
  <c r="Q4473" i="1"/>
  <c r="Q4469" i="1"/>
  <c r="Q4465" i="1"/>
  <c r="Q4461" i="1"/>
  <c r="Q4457" i="1"/>
  <c r="Q4453" i="1"/>
  <c r="Q4449" i="1"/>
  <c r="Q4445" i="1"/>
  <c r="Q4441" i="1"/>
  <c r="Q4437" i="1"/>
  <c r="Q4433" i="1"/>
  <c r="Q4429" i="1"/>
  <c r="Q4425" i="1"/>
  <c r="Q4421" i="1"/>
  <c r="Q4417" i="1"/>
  <c r="Q4413" i="1"/>
  <c r="Q4409" i="1"/>
  <c r="Q4405" i="1"/>
  <c r="Q4401" i="1"/>
  <c r="Q4397" i="1"/>
  <c r="Q4393" i="1"/>
  <c r="Q4389" i="1"/>
  <c r="Q4385" i="1"/>
  <c r="Q4381" i="1"/>
  <c r="Q4377" i="1"/>
  <c r="Q4373" i="1"/>
  <c r="Q4369" i="1"/>
  <c r="Q4365" i="1"/>
  <c r="Q4361" i="1"/>
  <c r="Q4357" i="1"/>
  <c r="Q4353" i="1"/>
  <c r="Q4349" i="1"/>
  <c r="Q4345" i="1"/>
  <c r="Q4341" i="1"/>
  <c r="Q4337" i="1"/>
  <c r="Q4333" i="1"/>
  <c r="Q4329" i="1"/>
  <c r="Q4325" i="1"/>
  <c r="Q4321" i="1"/>
  <c r="Q4317" i="1"/>
  <c r="Q4313" i="1"/>
  <c r="Q4309" i="1"/>
  <c r="Q4305" i="1"/>
  <c r="Q4301" i="1"/>
  <c r="Q4297" i="1"/>
  <c r="Q4293" i="1"/>
  <c r="Q4289" i="1"/>
  <c r="Q4285" i="1"/>
  <c r="Q4281" i="1"/>
  <c r="Q4277" i="1"/>
  <c r="Q4273" i="1"/>
  <c r="Q4269" i="1"/>
  <c r="Q4265" i="1"/>
  <c r="Q4261" i="1"/>
  <c r="Q4257" i="1"/>
  <c r="Q4253" i="1"/>
  <c r="Q4249" i="1"/>
  <c r="Q4245" i="1"/>
  <c r="Q4241" i="1"/>
  <c r="Q4237" i="1"/>
  <c r="Q4233" i="1"/>
  <c r="Q4229" i="1"/>
  <c r="Q4225" i="1"/>
  <c r="Q4221" i="1"/>
  <c r="Q4217" i="1"/>
  <c r="Q4213" i="1"/>
  <c r="Q4209" i="1"/>
  <c r="Q4205" i="1"/>
  <c r="Q4201" i="1"/>
  <c r="Q4197" i="1"/>
  <c r="Q4193" i="1"/>
  <c r="Q4189" i="1"/>
  <c r="Q4185" i="1"/>
  <c r="Q4181" i="1"/>
  <c r="Q4177" i="1"/>
  <c r="Q4173" i="1"/>
  <c r="Q4169" i="1"/>
  <c r="Q4165" i="1"/>
  <c r="Q4161" i="1"/>
  <c r="Q4157" i="1"/>
  <c r="Q4153" i="1"/>
  <c r="Q4149" i="1"/>
  <c r="Q4145" i="1"/>
  <c r="Q4141" i="1"/>
  <c r="Q4137" i="1"/>
  <c r="Q4133" i="1"/>
  <c r="Q4129" i="1"/>
  <c r="Q4125" i="1"/>
  <c r="Q4121" i="1"/>
  <c r="Q4117" i="1"/>
  <c r="Q4113" i="1"/>
  <c r="Q4109" i="1"/>
  <c r="Q4105" i="1"/>
  <c r="Q4101" i="1"/>
  <c r="Q4097" i="1"/>
  <c r="Q4093" i="1"/>
  <c r="Q4089" i="1"/>
  <c r="Q4085" i="1"/>
  <c r="Q4081" i="1"/>
  <c r="Q4077" i="1"/>
  <c r="Q4073" i="1"/>
  <c r="Q4069" i="1"/>
  <c r="Q4065" i="1"/>
  <c r="Q4061" i="1"/>
  <c r="Q4057" i="1"/>
  <c r="Q4053" i="1"/>
  <c r="Q4049" i="1"/>
  <c r="Q4045" i="1"/>
  <c r="Q4041" i="1"/>
  <c r="Q4037" i="1"/>
  <c r="Q4033" i="1"/>
  <c r="Q4029" i="1"/>
  <c r="Q4025" i="1"/>
  <c r="Q4021" i="1"/>
  <c r="Q4017" i="1"/>
  <c r="Q4013" i="1"/>
  <c r="Q4009" i="1"/>
  <c r="Q4005" i="1"/>
  <c r="Q4001" i="1"/>
  <c r="Q3997" i="1"/>
  <c r="Q3993" i="1"/>
  <c r="Q3989" i="1"/>
  <c r="Q3985" i="1"/>
  <c r="Q3981" i="1"/>
  <c r="Q3977" i="1"/>
  <c r="Q3973" i="1"/>
  <c r="Q3969" i="1"/>
  <c r="Q3965" i="1"/>
  <c r="Q3961" i="1"/>
  <c r="Q3957" i="1"/>
  <c r="Q3953" i="1"/>
  <c r="Q3949" i="1"/>
  <c r="Q3945" i="1"/>
  <c r="Q3941" i="1"/>
  <c r="Q3937" i="1"/>
  <c r="Q3933" i="1"/>
  <c r="Q3929" i="1"/>
  <c r="Q3925" i="1"/>
  <c r="Q3921" i="1"/>
  <c r="Q3917" i="1"/>
  <c r="Q3913" i="1"/>
  <c r="Q3909" i="1"/>
  <c r="Q3905" i="1"/>
  <c r="Q3901" i="1"/>
  <c r="Q3897" i="1"/>
  <c r="Q3893" i="1"/>
  <c r="Q3889" i="1"/>
  <c r="Q3885" i="1"/>
  <c r="Q3881" i="1"/>
  <c r="Q3877" i="1"/>
  <c r="Q3873" i="1"/>
  <c r="Q3869" i="1"/>
  <c r="Q3865" i="1"/>
  <c r="Q3861" i="1"/>
  <c r="Q3857" i="1"/>
  <c r="Q3853" i="1"/>
  <c r="Q3849" i="1"/>
  <c r="Q3845" i="1"/>
  <c r="Q3841" i="1"/>
  <c r="Q3837" i="1"/>
  <c r="Q3833" i="1"/>
  <c r="Q3829" i="1"/>
  <c r="Q3825" i="1"/>
  <c r="Q3821" i="1"/>
  <c r="Q3817" i="1"/>
  <c r="Q3813" i="1"/>
  <c r="Q3809" i="1"/>
  <c r="Q3805" i="1"/>
  <c r="Q3801" i="1"/>
  <c r="Q3797" i="1"/>
  <c r="Q3793" i="1"/>
  <c r="Q3789" i="1"/>
  <c r="Q3785" i="1"/>
  <c r="Q3781" i="1"/>
  <c r="Q3777" i="1"/>
  <c r="Q3773" i="1"/>
  <c r="Q3769" i="1"/>
  <c r="Q3765" i="1"/>
  <c r="Q3761" i="1"/>
  <c r="Q3757" i="1"/>
  <c r="Q3753" i="1"/>
  <c r="Q3749" i="1"/>
  <c r="Q3745" i="1"/>
  <c r="Q3741" i="1"/>
  <c r="Q3737" i="1"/>
  <c r="Q3733" i="1"/>
  <c r="Q3729" i="1"/>
  <c r="Q3725" i="1"/>
  <c r="Q3721" i="1"/>
  <c r="Q3717" i="1"/>
  <c r="Q3713" i="1"/>
  <c r="Q3709" i="1"/>
  <c r="Q3705" i="1"/>
  <c r="Q3701" i="1"/>
  <c r="Q3697" i="1"/>
  <c r="Q3693" i="1"/>
  <c r="Q3689" i="1"/>
  <c r="Q3685" i="1"/>
  <c r="Q3681" i="1"/>
  <c r="Q3677" i="1"/>
  <c r="Q3673" i="1"/>
  <c r="Q3669" i="1"/>
  <c r="Q3665" i="1"/>
  <c r="Q3661" i="1"/>
  <c r="Q3657" i="1"/>
  <c r="Q3653" i="1"/>
  <c r="Q3649" i="1"/>
  <c r="Q3645" i="1"/>
  <c r="Q3641" i="1"/>
  <c r="Q3637" i="1"/>
  <c r="Q3633" i="1"/>
  <c r="Q3629" i="1"/>
  <c r="Q3625" i="1"/>
  <c r="Q3621" i="1"/>
  <c r="Q3617" i="1"/>
  <c r="Q3613" i="1"/>
  <c r="Q3609" i="1"/>
  <c r="Q3605" i="1"/>
  <c r="Q3601" i="1"/>
  <c r="Q3597" i="1"/>
  <c r="Q3593" i="1"/>
  <c r="Q3589" i="1"/>
  <c r="Q3585" i="1"/>
  <c r="Q3581" i="1"/>
  <c r="Q3577" i="1"/>
  <c r="Q3573" i="1"/>
  <c r="Q3569" i="1"/>
  <c r="Q3565" i="1"/>
  <c r="Q3561" i="1"/>
  <c r="Q3557" i="1"/>
  <c r="Q3553" i="1"/>
  <c r="Q3549" i="1"/>
  <c r="Q3545" i="1"/>
  <c r="Q3541" i="1"/>
  <c r="Q3537" i="1"/>
  <c r="Q3533" i="1"/>
  <c r="Q3529" i="1"/>
  <c r="Q3525" i="1"/>
  <c r="Q3521" i="1"/>
  <c r="Q3517" i="1"/>
  <c r="Q3513" i="1"/>
  <c r="Q3509" i="1"/>
  <c r="Q3505" i="1"/>
  <c r="Q3501" i="1"/>
  <c r="Q3497" i="1"/>
  <c r="Q3493" i="1"/>
  <c r="Q3489" i="1"/>
  <c r="Q3485" i="1"/>
  <c r="Q3481" i="1"/>
  <c r="Q3477" i="1"/>
  <c r="Q3473" i="1"/>
  <c r="Q3469" i="1"/>
  <c r="Q3465" i="1"/>
  <c r="Q3461" i="1"/>
  <c r="Q3457" i="1"/>
  <c r="Q3453" i="1"/>
  <c r="Q3449" i="1"/>
  <c r="Q3445" i="1"/>
  <c r="Q3441" i="1"/>
  <c r="Q3437" i="1"/>
  <c r="Q3433" i="1"/>
  <c r="Q3429" i="1"/>
  <c r="Q3425" i="1"/>
  <c r="Q3421" i="1"/>
  <c r="Q3417" i="1"/>
  <c r="Q3413" i="1"/>
  <c r="Q3409" i="1"/>
  <c r="Q3405" i="1"/>
  <c r="Q3401" i="1"/>
  <c r="Q3397" i="1"/>
  <c r="Q3393" i="1"/>
  <c r="Q3389" i="1"/>
  <c r="Q3385" i="1"/>
  <c r="Q3381" i="1"/>
  <c r="Q3375" i="1"/>
  <c r="Q3371" i="1"/>
  <c r="Q3367" i="1"/>
  <c r="Q3363" i="1"/>
  <c r="Q3359" i="1"/>
  <c r="Q3355" i="1"/>
  <c r="Q3351" i="1"/>
  <c r="Q3347" i="1"/>
  <c r="Q3343" i="1"/>
  <c r="Q3339" i="1"/>
  <c r="Q3335" i="1"/>
  <c r="Q3331" i="1"/>
  <c r="Q3327" i="1"/>
  <c r="Q3323" i="1"/>
  <c r="Q3319" i="1"/>
  <c r="Q3315" i="1"/>
  <c r="Q3311" i="1"/>
  <c r="Q3307" i="1"/>
  <c r="Q3303" i="1"/>
  <c r="Q3299" i="1"/>
  <c r="Q3295" i="1"/>
  <c r="Q3291" i="1"/>
  <c r="Q3287" i="1"/>
  <c r="Q3283" i="1"/>
  <c r="Q3279" i="1"/>
  <c r="Q3275" i="1"/>
  <c r="Q3271" i="1"/>
  <c r="Q3267" i="1"/>
  <c r="Q3263" i="1"/>
  <c r="Q3259" i="1"/>
  <c r="Q3255" i="1"/>
  <c r="Q3251" i="1"/>
  <c r="Q3247" i="1"/>
  <c r="Q3243" i="1"/>
  <c r="Q3239" i="1"/>
  <c r="Q3235" i="1"/>
  <c r="Q3231" i="1"/>
  <c r="Q3227" i="1"/>
  <c r="Q3223" i="1"/>
  <c r="Q3219" i="1"/>
  <c r="Q3215" i="1"/>
  <c r="Q3211" i="1"/>
  <c r="Q3207" i="1"/>
  <c r="Q3203" i="1"/>
  <c r="Q3199" i="1"/>
  <c r="Q3195" i="1"/>
  <c r="Q3191" i="1"/>
  <c r="Q3187" i="1"/>
  <c r="Q3183" i="1"/>
  <c r="Q3179" i="1"/>
  <c r="Q3175" i="1"/>
  <c r="Q3171" i="1"/>
  <c r="Q3167" i="1"/>
  <c r="Q3163" i="1"/>
  <c r="Q3159" i="1"/>
  <c r="Q3155" i="1"/>
  <c r="Q3836" i="1"/>
  <c r="Q3832" i="1"/>
  <c r="Q3828" i="1"/>
  <c r="Q3824" i="1"/>
  <c r="Q3820" i="1"/>
  <c r="Q3816" i="1"/>
  <c r="Q3812" i="1"/>
  <c r="Q3808" i="1"/>
  <c r="Q3804" i="1"/>
  <c r="Q3800" i="1"/>
  <c r="Q3796" i="1"/>
  <c r="Q3792" i="1"/>
  <c r="Q3788" i="1"/>
  <c r="Q3784" i="1"/>
  <c r="Q3780" i="1"/>
  <c r="Q3776" i="1"/>
  <c r="Q3772" i="1"/>
  <c r="Q3768" i="1"/>
  <c r="Q3764" i="1"/>
  <c r="Q3760" i="1"/>
  <c r="Q3756" i="1"/>
  <c r="Q3752" i="1"/>
  <c r="Q3748" i="1"/>
  <c r="Q3744" i="1"/>
  <c r="Q3740" i="1"/>
  <c r="Q3736" i="1"/>
  <c r="Q3732" i="1"/>
  <c r="Q3728" i="1"/>
  <c r="Q3724" i="1"/>
  <c r="Q3720" i="1"/>
  <c r="Q3716" i="1"/>
  <c r="Q3712" i="1"/>
  <c r="Q3708" i="1"/>
  <c r="Q3704" i="1"/>
  <c r="Q3700" i="1"/>
  <c r="Q3696" i="1"/>
  <c r="Q3692" i="1"/>
  <c r="Q3688" i="1"/>
  <c r="Q3684" i="1"/>
  <c r="Q3680" i="1"/>
  <c r="Q3676" i="1"/>
  <c r="Q3672" i="1"/>
  <c r="Q3668" i="1"/>
  <c r="Q3664" i="1"/>
  <c r="Q3660" i="1"/>
  <c r="Q3656" i="1"/>
  <c r="Q3652" i="1"/>
  <c r="Q3648" i="1"/>
  <c r="Q3644" i="1"/>
  <c r="Q3640" i="1"/>
  <c r="Q3636" i="1"/>
  <c r="Q3632" i="1"/>
  <c r="Q3628" i="1"/>
  <c r="Q3624" i="1"/>
  <c r="Q3620" i="1"/>
  <c r="Q3616" i="1"/>
  <c r="Q3612" i="1"/>
  <c r="Q3608" i="1"/>
  <c r="Q3604" i="1"/>
  <c r="Q3600" i="1"/>
  <c r="Q3596" i="1"/>
  <c r="Q3592" i="1"/>
  <c r="Q3588" i="1"/>
  <c r="Q3584" i="1"/>
  <c r="Q3580" i="1"/>
  <c r="Q3576" i="1"/>
  <c r="Q3572" i="1"/>
  <c r="Q3568" i="1"/>
  <c r="Q3564" i="1"/>
  <c r="Q3560" i="1"/>
  <c r="Q3556" i="1"/>
  <c r="Q3552" i="1"/>
  <c r="Q3548" i="1"/>
  <c r="Q3544" i="1"/>
  <c r="Q3540" i="1"/>
  <c r="Q3536" i="1"/>
  <c r="Q3532" i="1"/>
  <c r="Q3528" i="1"/>
  <c r="Q3524" i="1"/>
  <c r="Q3520" i="1"/>
  <c r="Q3516" i="1"/>
  <c r="Q3512" i="1"/>
  <c r="Q3508" i="1"/>
  <c r="Q3504" i="1"/>
  <c r="Q3500" i="1"/>
  <c r="Q3496" i="1"/>
  <c r="Q3492" i="1"/>
  <c r="Q3488" i="1"/>
  <c r="Q3484" i="1"/>
  <c r="Q3480" i="1"/>
  <c r="Q3476" i="1"/>
  <c r="Q3472" i="1"/>
  <c r="Q3468" i="1"/>
  <c r="Q3464" i="1"/>
  <c r="Q3460" i="1"/>
  <c r="Q3456" i="1"/>
  <c r="Q3452" i="1"/>
  <c r="Q3448" i="1"/>
  <c r="Q3444" i="1"/>
  <c r="Q3440" i="1"/>
  <c r="Q3436" i="1"/>
  <c r="Q3432" i="1"/>
  <c r="Q3428" i="1"/>
  <c r="Q3424" i="1"/>
  <c r="Q3420" i="1"/>
  <c r="Q3416" i="1"/>
  <c r="Q3412" i="1"/>
  <c r="Q3408" i="1"/>
  <c r="Q3404" i="1"/>
  <c r="Q3400" i="1"/>
  <c r="Q3396" i="1"/>
  <c r="Q3392" i="1"/>
  <c r="Q3388" i="1"/>
  <c r="Q3384" i="1"/>
  <c r="Q3380" i="1"/>
  <c r="Q3374" i="1"/>
  <c r="Q3370" i="1"/>
  <c r="Q3366" i="1"/>
  <c r="Q3362" i="1"/>
  <c r="Q3358" i="1"/>
  <c r="Q3354" i="1"/>
  <c r="Q3350" i="1"/>
  <c r="Q3346" i="1"/>
  <c r="Q3342" i="1"/>
  <c r="Q3338" i="1"/>
  <c r="Q3334" i="1"/>
  <c r="Q3330" i="1"/>
  <c r="Q3326" i="1"/>
  <c r="Q3322" i="1"/>
  <c r="Q3318" i="1"/>
  <c r="Q3314" i="1"/>
  <c r="Q3310" i="1"/>
  <c r="Q3306" i="1"/>
  <c r="Q3302" i="1"/>
  <c r="Q3298" i="1"/>
  <c r="Q3294" i="1"/>
  <c r="Q3290" i="1"/>
  <c r="Q3286" i="1"/>
  <c r="Q3282" i="1"/>
  <c r="Q3278" i="1"/>
  <c r="Q3274" i="1"/>
  <c r="Q3270" i="1"/>
  <c r="Q3266" i="1"/>
  <c r="Q3262" i="1"/>
  <c r="Q3258" i="1"/>
  <c r="Q3254" i="1"/>
  <c r="Q3250" i="1"/>
  <c r="Q3246" i="1"/>
  <c r="Q3242" i="1"/>
  <c r="Q3238" i="1"/>
  <c r="Q3234" i="1"/>
  <c r="Q3230" i="1"/>
  <c r="Q3226" i="1"/>
  <c r="Q3222" i="1"/>
  <c r="Q3218" i="1"/>
  <c r="Q3214" i="1"/>
  <c r="Q3210" i="1"/>
  <c r="Q3206" i="1"/>
  <c r="Q3202" i="1"/>
  <c r="Q3198" i="1"/>
  <c r="Q3194" i="1"/>
  <c r="Q3190" i="1"/>
  <c r="Q3186" i="1"/>
  <c r="Q3182" i="1"/>
  <c r="Q3178" i="1"/>
  <c r="Q3174" i="1"/>
  <c r="Q3170" i="1"/>
  <c r="Q3166" i="1"/>
  <c r="Q3162" i="1"/>
  <c r="Q3158" i="1"/>
  <c r="Q3835" i="1"/>
  <c r="Q3831" i="1"/>
  <c r="Q3827" i="1"/>
  <c r="Q3823" i="1"/>
  <c r="Q3819" i="1"/>
  <c r="Q3815" i="1"/>
  <c r="Q3811" i="1"/>
  <c r="Q3807" i="1"/>
  <c r="Q3803" i="1"/>
  <c r="Q3799" i="1"/>
  <c r="Q3795" i="1"/>
  <c r="Q3791" i="1"/>
  <c r="Q3787" i="1"/>
  <c r="Q3783" i="1"/>
  <c r="Q3779" i="1"/>
  <c r="Q3775" i="1"/>
  <c r="Q3771" i="1"/>
  <c r="Q3767" i="1"/>
  <c r="Q3763" i="1"/>
  <c r="Q3759" i="1"/>
  <c r="Q3755" i="1"/>
  <c r="Q3751" i="1"/>
  <c r="Q3747" i="1"/>
  <c r="Q3743" i="1"/>
  <c r="Q3739" i="1"/>
  <c r="Q3735" i="1"/>
  <c r="Q3731" i="1"/>
  <c r="Q3727" i="1"/>
  <c r="Q3723" i="1"/>
  <c r="Q3719" i="1"/>
  <c r="Q3715" i="1"/>
  <c r="Q3711" i="1"/>
  <c r="Q3707" i="1"/>
  <c r="Q3703" i="1"/>
  <c r="Q3699" i="1"/>
  <c r="Q3695" i="1"/>
  <c r="Q3691" i="1"/>
  <c r="Q3687" i="1"/>
  <c r="Q3683" i="1"/>
  <c r="Q3679" i="1"/>
  <c r="Q3675" i="1"/>
  <c r="Q3671" i="1"/>
  <c r="Q3667" i="1"/>
  <c r="Q3663" i="1"/>
  <c r="Q3659" i="1"/>
  <c r="Q3655" i="1"/>
  <c r="Q3651" i="1"/>
  <c r="Q3647" i="1"/>
  <c r="Q3643" i="1"/>
  <c r="Q3639" i="1"/>
  <c r="Q3635" i="1"/>
  <c r="Q3631" i="1"/>
  <c r="Q3627" i="1"/>
  <c r="Q3623" i="1"/>
  <c r="Q3619" i="1"/>
  <c r="Q3615" i="1"/>
  <c r="Q3611" i="1"/>
  <c r="Q3607" i="1"/>
  <c r="Q3603" i="1"/>
  <c r="Q3599" i="1"/>
  <c r="Q3595" i="1"/>
  <c r="Q3591" i="1"/>
  <c r="Q3587" i="1"/>
  <c r="Q3583" i="1"/>
  <c r="Q3579" i="1"/>
  <c r="Q3575" i="1"/>
  <c r="Q3571" i="1"/>
  <c r="Q3567" i="1"/>
  <c r="Q3563" i="1"/>
  <c r="Q3559" i="1"/>
  <c r="Q3555" i="1"/>
  <c r="Q3551" i="1"/>
  <c r="Q3547" i="1"/>
  <c r="Q3543" i="1"/>
  <c r="Q3539" i="1"/>
  <c r="Q3535" i="1"/>
  <c r="Q3531" i="1"/>
  <c r="Q3527" i="1"/>
  <c r="Q3523" i="1"/>
  <c r="Q3519" i="1"/>
  <c r="Q3515" i="1"/>
  <c r="Q3511" i="1"/>
  <c r="Q3507" i="1"/>
  <c r="Q3503" i="1"/>
  <c r="Q3499" i="1"/>
  <c r="Q3495" i="1"/>
  <c r="Q3491" i="1"/>
  <c r="Q3487" i="1"/>
  <c r="Q3483" i="1"/>
  <c r="Q3479" i="1"/>
  <c r="Q3475" i="1"/>
  <c r="Q3471" i="1"/>
  <c r="Q3467" i="1"/>
  <c r="Q3463" i="1"/>
  <c r="Q3459" i="1"/>
  <c r="Q3455" i="1"/>
  <c r="Q3451" i="1"/>
  <c r="Q3447" i="1"/>
  <c r="Q3443" i="1"/>
  <c r="Q3439" i="1"/>
  <c r="Q3435" i="1"/>
  <c r="Q3431" i="1"/>
  <c r="Q3427" i="1"/>
  <c r="Q3423" i="1"/>
  <c r="Q3419" i="1"/>
  <c r="Q3415" i="1"/>
  <c r="Q3411" i="1"/>
  <c r="Q3407" i="1"/>
  <c r="Q3403" i="1"/>
  <c r="Q3399" i="1"/>
  <c r="Q3395" i="1"/>
  <c r="Q3391" i="1"/>
  <c r="Q3387" i="1"/>
  <c r="Q3383" i="1"/>
  <c r="Q3377" i="1"/>
  <c r="Q3373" i="1"/>
  <c r="Q3369" i="1"/>
  <c r="Q3365" i="1"/>
  <c r="Q3361" i="1"/>
  <c r="Q3357" i="1"/>
  <c r="Q3353" i="1"/>
  <c r="Q3349" i="1"/>
  <c r="Q3345" i="1"/>
  <c r="Q3341" i="1"/>
  <c r="Q3337" i="1"/>
  <c r="Q3333" i="1"/>
  <c r="Q3329" i="1"/>
  <c r="Q3325" i="1"/>
  <c r="Q3321" i="1"/>
  <c r="Q3317" i="1"/>
  <c r="Q3313" i="1"/>
  <c r="Q3309" i="1"/>
  <c r="Q3305" i="1"/>
  <c r="Q3301" i="1"/>
  <c r="Q3297" i="1"/>
  <c r="Q3293" i="1"/>
  <c r="Q3289" i="1"/>
  <c r="Q3285" i="1"/>
  <c r="Q3281" i="1"/>
  <c r="Q3277" i="1"/>
  <c r="Q3273" i="1"/>
  <c r="Q3269" i="1"/>
  <c r="Q3265" i="1"/>
  <c r="Q3261" i="1"/>
  <c r="Q3257" i="1"/>
  <c r="Q3253" i="1"/>
  <c r="Q3249" i="1"/>
  <c r="Q3245" i="1"/>
  <c r="Q3241" i="1"/>
  <c r="Q3237" i="1"/>
  <c r="Q3233" i="1"/>
  <c r="Q3229" i="1"/>
  <c r="Q3225" i="1"/>
  <c r="Q3221" i="1"/>
  <c r="Q3217" i="1"/>
  <c r="Q3213" i="1"/>
  <c r="Q3209" i="1"/>
  <c r="Q3205" i="1"/>
  <c r="Q3201" i="1"/>
  <c r="Q3197" i="1"/>
  <c r="Q3193" i="1"/>
  <c r="Q3189" i="1"/>
  <c r="Q3185" i="1"/>
  <c r="Q3181" i="1"/>
  <c r="Q3177" i="1"/>
  <c r="Q3173" i="1"/>
  <c r="Q3169" i="1"/>
  <c r="Q3165" i="1"/>
  <c r="Q3161" i="1"/>
  <c r="Q3157" i="1"/>
  <c r="Q3834" i="1"/>
  <c r="Q3830" i="1"/>
  <c r="Q3826" i="1"/>
  <c r="Q3822" i="1"/>
  <c r="Q3818" i="1"/>
  <c r="Q3814" i="1"/>
  <c r="Q3810" i="1"/>
  <c r="Q3806" i="1"/>
  <c r="Q3802" i="1"/>
  <c r="Q3798" i="1"/>
  <c r="Q3794" i="1"/>
  <c r="Q3790" i="1"/>
  <c r="Q3786" i="1"/>
  <c r="Q3782" i="1"/>
  <c r="Q3778" i="1"/>
  <c r="Q3774" i="1"/>
  <c r="Q3770" i="1"/>
  <c r="Q3766" i="1"/>
  <c r="Q3762" i="1"/>
  <c r="Q3758" i="1"/>
  <c r="Q3754" i="1"/>
  <c r="Q3750" i="1"/>
  <c r="Q3746" i="1"/>
  <c r="Q3742" i="1"/>
  <c r="Q3738" i="1"/>
  <c r="Q3734" i="1"/>
  <c r="Q3730" i="1"/>
  <c r="Q3726" i="1"/>
  <c r="Q3722" i="1"/>
  <c r="Q3718" i="1"/>
  <c r="Q3714" i="1"/>
  <c r="Q3710" i="1"/>
  <c r="Q3706" i="1"/>
  <c r="Q3702" i="1"/>
  <c r="Q3698" i="1"/>
  <c r="Q3694" i="1"/>
  <c r="Q3690" i="1"/>
  <c r="Q3686" i="1"/>
  <c r="Q3682" i="1"/>
  <c r="Q3678" i="1"/>
  <c r="Q3674" i="1"/>
  <c r="Q3670" i="1"/>
  <c r="Q3666" i="1"/>
  <c r="Q3662" i="1"/>
  <c r="Q3658" i="1"/>
  <c r="Q3654" i="1"/>
  <c r="Q3650" i="1"/>
  <c r="Q3646" i="1"/>
  <c r="Q3642" i="1"/>
  <c r="Q3638" i="1"/>
  <c r="Q3634" i="1"/>
  <c r="Q3630" i="1"/>
  <c r="Q3626" i="1"/>
  <c r="Q3622" i="1"/>
  <c r="Q3618" i="1"/>
  <c r="Q3614" i="1"/>
  <c r="Q3610" i="1"/>
  <c r="Q3606" i="1"/>
  <c r="Q3602" i="1"/>
  <c r="Q3598" i="1"/>
  <c r="Q3594" i="1"/>
  <c r="Q3590" i="1"/>
  <c r="Q3586" i="1"/>
  <c r="Q3582" i="1"/>
  <c r="Q3578" i="1"/>
  <c r="Q3574" i="1"/>
  <c r="Q3570" i="1"/>
  <c r="Q3566" i="1"/>
  <c r="Q3562" i="1"/>
  <c r="Q3558" i="1"/>
  <c r="Q3554" i="1"/>
  <c r="Q3550" i="1"/>
  <c r="Q3546" i="1"/>
  <c r="Q3542" i="1"/>
  <c r="Q3538" i="1"/>
  <c r="Q3534" i="1"/>
  <c r="Q3530" i="1"/>
  <c r="Q3526" i="1"/>
  <c r="Q3522" i="1"/>
  <c r="Q3518" i="1"/>
  <c r="Q3514" i="1"/>
  <c r="Q3510" i="1"/>
  <c r="Q3506" i="1"/>
  <c r="Q3502" i="1"/>
  <c r="Q3498" i="1"/>
  <c r="Q3494" i="1"/>
  <c r="Q3490" i="1"/>
  <c r="Q3486" i="1"/>
  <c r="Q3482" i="1"/>
  <c r="Q3478" i="1"/>
  <c r="Q3474" i="1"/>
  <c r="Q3470" i="1"/>
  <c r="Q3466" i="1"/>
  <c r="Q3462" i="1"/>
  <c r="Q3458" i="1"/>
  <c r="Q3454" i="1"/>
  <c r="Q3450" i="1"/>
  <c r="Q3446" i="1"/>
  <c r="Q3442" i="1"/>
  <c r="Q3438" i="1"/>
  <c r="Q3434" i="1"/>
  <c r="Q3430" i="1"/>
  <c r="Q3426" i="1"/>
  <c r="Q3422" i="1"/>
  <c r="Q3418" i="1"/>
  <c r="Q3414" i="1"/>
  <c r="Q3410" i="1"/>
  <c r="Q3406" i="1"/>
  <c r="Q3402" i="1"/>
  <c r="Q3398" i="1"/>
  <c r="Q3394" i="1"/>
  <c r="Q3390" i="1"/>
  <c r="Q3386" i="1"/>
  <c r="Q3382" i="1"/>
  <c r="Q3376" i="1"/>
  <c r="Q3372" i="1"/>
  <c r="Q3368" i="1"/>
  <c r="Q3364" i="1"/>
  <c r="Q3360" i="1"/>
  <c r="Q3356" i="1"/>
  <c r="Q3352" i="1"/>
  <c r="Q3348" i="1"/>
  <c r="Q3344" i="1"/>
  <c r="Q3340" i="1"/>
  <c r="Q3336" i="1"/>
  <c r="Q3332" i="1"/>
  <c r="Q3328" i="1"/>
  <c r="Q3324" i="1"/>
  <c r="Q3320" i="1"/>
  <c r="Q3316" i="1"/>
  <c r="Q3312" i="1"/>
  <c r="Q3308" i="1"/>
  <c r="Q3304" i="1"/>
  <c r="Q3300" i="1"/>
  <c r="Q3296" i="1"/>
  <c r="Q3292" i="1"/>
  <c r="Q3288" i="1"/>
  <c r="Q3284" i="1"/>
  <c r="Q3280" i="1"/>
  <c r="Q3276" i="1"/>
  <c r="Q3272" i="1"/>
  <c r="Q3268" i="1"/>
  <c r="Q3264" i="1"/>
  <c r="Q3260" i="1"/>
  <c r="Q3256" i="1"/>
  <c r="Q3252" i="1"/>
  <c r="Q3248" i="1"/>
  <c r="Q3244" i="1"/>
  <c r="Q3240" i="1"/>
  <c r="Q3236" i="1"/>
  <c r="Q3232" i="1"/>
  <c r="Q3228" i="1"/>
  <c r="Q3224" i="1"/>
  <c r="Q3220" i="1"/>
  <c r="Q3216" i="1"/>
  <c r="Q3212" i="1"/>
  <c r="Q3208" i="1"/>
  <c r="Q3204" i="1"/>
  <c r="Q3200" i="1"/>
  <c r="Q3196" i="1"/>
  <c r="Q3192" i="1"/>
  <c r="Q3188" i="1"/>
  <c r="Q3184" i="1"/>
  <c r="Q3180" i="1"/>
  <c r="Q3176" i="1"/>
  <c r="Q3172" i="1"/>
  <c r="Q3168" i="1"/>
  <c r="Q3164" i="1"/>
  <c r="Q3160" i="1"/>
  <c r="Q3156" i="1"/>
  <c r="Q3154" i="1"/>
  <c r="Q3150" i="1"/>
  <c r="Q3146" i="1"/>
  <c r="Q3142" i="1"/>
  <c r="Q3138" i="1"/>
  <c r="Q3134" i="1"/>
  <c r="Q3130" i="1"/>
  <c r="Q3126" i="1"/>
  <c r="Q3122" i="1"/>
  <c r="Q3118" i="1"/>
  <c r="Q3114" i="1"/>
  <c r="Q3110" i="1"/>
  <c r="Q3106" i="1"/>
  <c r="Q3102" i="1"/>
  <c r="Q3098" i="1"/>
  <c r="Q3094" i="1"/>
  <c r="Q3090" i="1"/>
  <c r="Q3086" i="1"/>
  <c r="Q3082" i="1"/>
  <c r="Q3078" i="1"/>
  <c r="Q3074" i="1"/>
  <c r="Q3070" i="1"/>
  <c r="Q3066" i="1"/>
  <c r="Q3062" i="1"/>
  <c r="Q3058" i="1"/>
  <c r="Q3054" i="1"/>
  <c r="Q3050" i="1"/>
  <c r="Q3046" i="1"/>
  <c r="Q3042" i="1"/>
  <c r="Q3038" i="1"/>
  <c r="Q3034" i="1"/>
  <c r="Q3030" i="1"/>
  <c r="Q3026" i="1"/>
  <c r="Q3022" i="1"/>
  <c r="Q3018" i="1"/>
  <c r="Q3014" i="1"/>
  <c r="Q3010" i="1"/>
  <c r="Q3006" i="1"/>
  <c r="Q3002" i="1"/>
  <c r="Q2998" i="1"/>
  <c r="Q2994" i="1"/>
  <c r="Q2990" i="1"/>
  <c r="Q2986" i="1"/>
  <c r="Q2982" i="1"/>
  <c r="Q2978" i="1"/>
  <c r="Q2974" i="1"/>
  <c r="Q2970" i="1"/>
  <c r="Q2966" i="1"/>
  <c r="Q2962" i="1"/>
  <c r="Q2958" i="1"/>
  <c r="Q2954" i="1"/>
  <c r="Q2950" i="1"/>
  <c r="Q2946" i="1"/>
  <c r="Q2942" i="1"/>
  <c r="Q2938" i="1"/>
  <c r="Q2934" i="1"/>
  <c r="Q2930" i="1"/>
  <c r="Q2926" i="1"/>
  <c r="Q2922" i="1"/>
  <c r="Q2918" i="1"/>
  <c r="Q2914" i="1"/>
  <c r="Q2910" i="1"/>
  <c r="Q2906" i="1"/>
  <c r="Q2902" i="1"/>
  <c r="Q2898" i="1"/>
  <c r="Q2894" i="1"/>
  <c r="Q2890" i="1"/>
  <c r="Q2886" i="1"/>
  <c r="Q2882" i="1"/>
  <c r="Q2878" i="1"/>
  <c r="Q2874" i="1"/>
  <c r="Q2870" i="1"/>
  <c r="Q2866" i="1"/>
  <c r="Q2862" i="1"/>
  <c r="Q2858" i="1"/>
  <c r="Q2854" i="1"/>
  <c r="Q2850" i="1"/>
  <c r="Q2846" i="1"/>
  <c r="Q2842" i="1"/>
  <c r="Q2838" i="1"/>
  <c r="Q2834" i="1"/>
  <c r="Q2830" i="1"/>
  <c r="Q2826" i="1"/>
  <c r="Q2822" i="1"/>
  <c r="Q2818" i="1"/>
  <c r="Q2814" i="1"/>
  <c r="Q2810" i="1"/>
  <c r="Q2806" i="1"/>
  <c r="Q2802" i="1"/>
  <c r="Q2798" i="1"/>
  <c r="Q2794" i="1"/>
  <c r="Q2790" i="1"/>
  <c r="Q2786" i="1"/>
  <c r="Q2782" i="1"/>
  <c r="Q2778" i="1"/>
  <c r="Q2774" i="1"/>
  <c r="Q2770" i="1"/>
  <c r="Q2766" i="1"/>
  <c r="Q2762" i="1"/>
  <c r="Q2758" i="1"/>
  <c r="Q2754" i="1"/>
  <c r="Q2750" i="1"/>
  <c r="Q2746" i="1"/>
  <c r="Q2742" i="1"/>
  <c r="Q2738" i="1"/>
  <c r="Q2734" i="1"/>
  <c r="Q2730" i="1"/>
  <c r="Q2726" i="1"/>
  <c r="Q2722" i="1"/>
  <c r="Q2718" i="1"/>
  <c r="Q2714" i="1"/>
  <c r="Q2710" i="1"/>
  <c r="Q2706" i="1"/>
  <c r="Q2702" i="1"/>
  <c r="Q2698" i="1"/>
  <c r="Q2694" i="1"/>
  <c r="Q2690" i="1"/>
  <c r="Q2686" i="1"/>
  <c r="Q2682" i="1"/>
  <c r="Q2678" i="1"/>
  <c r="Q2674" i="1"/>
  <c r="Q2670" i="1"/>
  <c r="Q2666" i="1"/>
  <c r="Q2662" i="1"/>
  <c r="Q2658" i="1"/>
  <c r="Q2654" i="1"/>
  <c r="Q2650" i="1"/>
  <c r="Q2646" i="1"/>
  <c r="Q2642" i="1"/>
  <c r="Q2638" i="1"/>
  <c r="Q2634" i="1"/>
  <c r="Q2630" i="1"/>
  <c r="Q2626" i="1"/>
  <c r="Q2622" i="1"/>
  <c r="Q2618" i="1"/>
  <c r="Q2614" i="1"/>
  <c r="Q2610" i="1"/>
  <c r="Q2606" i="1"/>
  <c r="Q2602" i="1"/>
  <c r="Q2598" i="1"/>
  <c r="Q2594" i="1"/>
  <c r="Q2590" i="1"/>
  <c r="Q2586" i="1"/>
  <c r="Q2582" i="1"/>
  <c r="Q2578" i="1"/>
  <c r="Q2574" i="1"/>
  <c r="Q2570" i="1"/>
  <c r="Q2566" i="1"/>
  <c r="Q2562" i="1"/>
  <c r="Q2558" i="1"/>
  <c r="Q2554" i="1"/>
  <c r="Q2550" i="1"/>
  <c r="Q2546" i="1"/>
  <c r="Q2542" i="1"/>
  <c r="Q2538" i="1"/>
  <c r="Q2534" i="1"/>
  <c r="Q2530" i="1"/>
  <c r="Q2526" i="1"/>
  <c r="Q2522" i="1"/>
  <c r="Q2518" i="1"/>
  <c r="Q2514" i="1"/>
  <c r="Q2510" i="1"/>
  <c r="Q2506" i="1"/>
  <c r="Q2502" i="1"/>
  <c r="Q2498" i="1"/>
  <c r="Q2494" i="1"/>
  <c r="Q2490" i="1"/>
  <c r="Q2486" i="1"/>
  <c r="Q2482" i="1"/>
  <c r="Q2478" i="1"/>
  <c r="Q2474" i="1"/>
  <c r="Q3153" i="1"/>
  <c r="Q3149" i="1"/>
  <c r="Q3145" i="1"/>
  <c r="Q3141" i="1"/>
  <c r="Q3137" i="1"/>
  <c r="Q3133" i="1"/>
  <c r="Q3129" i="1"/>
  <c r="Q3125" i="1"/>
  <c r="Q3121" i="1"/>
  <c r="Q3117" i="1"/>
  <c r="Q3113" i="1"/>
  <c r="Q3109" i="1"/>
  <c r="Q3105" i="1"/>
  <c r="Q3101" i="1"/>
  <c r="Q3097" i="1"/>
  <c r="Q3093" i="1"/>
  <c r="Q3089" i="1"/>
  <c r="Q3085" i="1"/>
  <c r="Q3081" i="1"/>
  <c r="Q3077" i="1"/>
  <c r="Q3073" i="1"/>
  <c r="Q3069" i="1"/>
  <c r="Q3065" i="1"/>
  <c r="Q3061" i="1"/>
  <c r="Q3057" i="1"/>
  <c r="Q3053" i="1"/>
  <c r="Q3049" i="1"/>
  <c r="Q3045" i="1"/>
  <c r="Q3041" i="1"/>
  <c r="Q3037" i="1"/>
  <c r="Q3033" i="1"/>
  <c r="Q3029" i="1"/>
  <c r="Q3025" i="1"/>
  <c r="Q3021" i="1"/>
  <c r="Q3017" i="1"/>
  <c r="Q3013" i="1"/>
  <c r="Q3009" i="1"/>
  <c r="Q3005" i="1"/>
  <c r="Q3001" i="1"/>
  <c r="Q2997" i="1"/>
  <c r="Q2993" i="1"/>
  <c r="Q2989" i="1"/>
  <c r="Q2985" i="1"/>
  <c r="Q2981" i="1"/>
  <c r="Q2977" i="1"/>
  <c r="Q2973" i="1"/>
  <c r="Q2969" i="1"/>
  <c r="Q2965" i="1"/>
  <c r="Q2961" i="1"/>
  <c r="Q2957" i="1"/>
  <c r="Q2953" i="1"/>
  <c r="Q2949" i="1"/>
  <c r="Q2945" i="1"/>
  <c r="Q2941" i="1"/>
  <c r="Q2937" i="1"/>
  <c r="Q2933" i="1"/>
  <c r="Q2929" i="1"/>
  <c r="Q2925" i="1"/>
  <c r="Q2921" i="1"/>
  <c r="Q2917" i="1"/>
  <c r="Q2913" i="1"/>
  <c r="Q2909" i="1"/>
  <c r="Q2905" i="1"/>
  <c r="Q2901" i="1"/>
  <c r="Q2897" i="1"/>
  <c r="Q2893" i="1"/>
  <c r="Q2889" i="1"/>
  <c r="Q2885" i="1"/>
  <c r="Q2881" i="1"/>
  <c r="Q2877" i="1"/>
  <c r="Q2873" i="1"/>
  <c r="Q2869" i="1"/>
  <c r="Q2865" i="1"/>
  <c r="Q2861" i="1"/>
  <c r="Q2857" i="1"/>
  <c r="Q2853" i="1"/>
  <c r="Q2849" i="1"/>
  <c r="Q2845" i="1"/>
  <c r="Q2841" i="1"/>
  <c r="Q2837" i="1"/>
  <c r="Q2833" i="1"/>
  <c r="Q2829" i="1"/>
  <c r="Q2825" i="1"/>
  <c r="Q2821" i="1"/>
  <c r="Q2817" i="1"/>
  <c r="Q2813" i="1"/>
  <c r="Q2809" i="1"/>
  <c r="Q2805" i="1"/>
  <c r="Q2801" i="1"/>
  <c r="Q2797" i="1"/>
  <c r="Q2793" i="1"/>
  <c r="Q2789" i="1"/>
  <c r="Q2785" i="1"/>
  <c r="Q2781" i="1"/>
  <c r="Q2777" i="1"/>
  <c r="Q2773" i="1"/>
  <c r="Q2769" i="1"/>
  <c r="Q2765" i="1"/>
  <c r="Q2761" i="1"/>
  <c r="Q2757" i="1"/>
  <c r="Q2753" i="1"/>
  <c r="Q2749" i="1"/>
  <c r="Q2745" i="1"/>
  <c r="Q2741" i="1"/>
  <c r="Q2737" i="1"/>
  <c r="Q2733" i="1"/>
  <c r="Q2729" i="1"/>
  <c r="Q2725" i="1"/>
  <c r="Q2721" i="1"/>
  <c r="Q2717" i="1"/>
  <c r="Q2713" i="1"/>
  <c r="Q2709" i="1"/>
  <c r="Q2705" i="1"/>
  <c r="Q2701" i="1"/>
  <c r="Q2697" i="1"/>
  <c r="Q2693" i="1"/>
  <c r="Q2689" i="1"/>
  <c r="Q2685" i="1"/>
  <c r="Q2681" i="1"/>
  <c r="Q2677" i="1"/>
  <c r="Q2673" i="1"/>
  <c r="Q2669" i="1"/>
  <c r="Q2665" i="1"/>
  <c r="Q2661" i="1"/>
  <c r="Q2657" i="1"/>
  <c r="Q2653" i="1"/>
  <c r="Q2649" i="1"/>
  <c r="Q2645" i="1"/>
  <c r="Q2641" i="1"/>
  <c r="Q2637" i="1"/>
  <c r="Q2633" i="1"/>
  <c r="Q2629" i="1"/>
  <c r="Q2625" i="1"/>
  <c r="Q2621" i="1"/>
  <c r="Q2617" i="1"/>
  <c r="Q2613" i="1"/>
  <c r="Q2609" i="1"/>
  <c r="Q2605" i="1"/>
  <c r="Q2601" i="1"/>
  <c r="Q2597" i="1"/>
  <c r="Q2593" i="1"/>
  <c r="Q2589" i="1"/>
  <c r="Q2585" i="1"/>
  <c r="Q2581" i="1"/>
  <c r="Q2577" i="1"/>
  <c r="Q2573" i="1"/>
  <c r="Q2569" i="1"/>
  <c r="Q2565" i="1"/>
  <c r="Q2561" i="1"/>
  <c r="Q2557" i="1"/>
  <c r="Q2553" i="1"/>
  <c r="Q2549" i="1"/>
  <c r="Q2545" i="1"/>
  <c r="Q2541" i="1"/>
  <c r="Q2537" i="1"/>
  <c r="Q2533" i="1"/>
  <c r="Q2529" i="1"/>
  <c r="Q2525" i="1"/>
  <c r="Q2521" i="1"/>
  <c r="Q2517" i="1"/>
  <c r="Q2513" i="1"/>
  <c r="Q2509" i="1"/>
  <c r="Q2505" i="1"/>
  <c r="Q2501" i="1"/>
  <c r="Q2497" i="1"/>
  <c r="Q2493" i="1"/>
  <c r="Q2489" i="1"/>
  <c r="Q2485" i="1"/>
  <c r="Q2481" i="1"/>
  <c r="Q2477" i="1"/>
  <c r="Q2473" i="1"/>
  <c r="Q3152" i="1"/>
  <c r="Q3148" i="1"/>
  <c r="Q3144" i="1"/>
  <c r="Q3140" i="1"/>
  <c r="Q3136" i="1"/>
  <c r="Q3132" i="1"/>
  <c r="Q3128" i="1"/>
  <c r="Q3124" i="1"/>
  <c r="Q3120" i="1"/>
  <c r="Q3116" i="1"/>
  <c r="Q3112" i="1"/>
  <c r="Q3108" i="1"/>
  <c r="Q3104" i="1"/>
  <c r="Q3100" i="1"/>
  <c r="Q3096" i="1"/>
  <c r="Q3092" i="1"/>
  <c r="Q3088" i="1"/>
  <c r="Q3084" i="1"/>
  <c r="Q3080" i="1"/>
  <c r="Q3076" i="1"/>
  <c r="Q3072" i="1"/>
  <c r="Q3068" i="1"/>
  <c r="Q3064" i="1"/>
  <c r="Q3060" i="1"/>
  <c r="Q3056" i="1"/>
  <c r="Q3052" i="1"/>
  <c r="Q3048" i="1"/>
  <c r="Q3044" i="1"/>
  <c r="Q3040" i="1"/>
  <c r="Q3036" i="1"/>
  <c r="Q3032" i="1"/>
  <c r="Q3028" i="1"/>
  <c r="Q3024" i="1"/>
  <c r="Q3020" i="1"/>
  <c r="Q3016" i="1"/>
  <c r="Q3012" i="1"/>
  <c r="Q3008" i="1"/>
  <c r="Q3004" i="1"/>
  <c r="Q3000" i="1"/>
  <c r="Q2996" i="1"/>
  <c r="Q2992" i="1"/>
  <c r="Q2988" i="1"/>
  <c r="Q2984" i="1"/>
  <c r="Q2980" i="1"/>
  <c r="Q2976" i="1"/>
  <c r="Q2972" i="1"/>
  <c r="Q2968" i="1"/>
  <c r="Q2964" i="1"/>
  <c r="Q2960" i="1"/>
  <c r="Q2956" i="1"/>
  <c r="Q2952" i="1"/>
  <c r="Q2948" i="1"/>
  <c r="Q2944" i="1"/>
  <c r="Q2940" i="1"/>
  <c r="Q2936" i="1"/>
  <c r="Q2932" i="1"/>
  <c r="Q2928" i="1"/>
  <c r="Q2924" i="1"/>
  <c r="Q2920" i="1"/>
  <c r="Q2916" i="1"/>
  <c r="Q2912" i="1"/>
  <c r="Q2908" i="1"/>
  <c r="Q2904" i="1"/>
  <c r="Q2900" i="1"/>
  <c r="Q2896" i="1"/>
  <c r="Q2892" i="1"/>
  <c r="Q2888" i="1"/>
  <c r="Q2884" i="1"/>
  <c r="Q2880" i="1"/>
  <c r="Q2876" i="1"/>
  <c r="Q2872" i="1"/>
  <c r="Q2868" i="1"/>
  <c r="Q2864" i="1"/>
  <c r="Q2860" i="1"/>
  <c r="Q2856" i="1"/>
  <c r="Q2852" i="1"/>
  <c r="Q2848" i="1"/>
  <c r="Q2844" i="1"/>
  <c r="Q2840" i="1"/>
  <c r="Q2836" i="1"/>
  <c r="Q2832" i="1"/>
  <c r="Q2828" i="1"/>
  <c r="Q2824" i="1"/>
  <c r="Q2820" i="1"/>
  <c r="Q2816" i="1"/>
  <c r="Q2812" i="1"/>
  <c r="Q2808" i="1"/>
  <c r="Q2804" i="1"/>
  <c r="Q2800" i="1"/>
  <c r="Q2796" i="1"/>
  <c r="Q2792" i="1"/>
  <c r="Q2788" i="1"/>
  <c r="Q2784" i="1"/>
  <c r="Q2780" i="1"/>
  <c r="Q2776" i="1"/>
  <c r="Q2772" i="1"/>
  <c r="Q2768" i="1"/>
  <c r="Q2764" i="1"/>
  <c r="Q2760" i="1"/>
  <c r="Q2756" i="1"/>
  <c r="Q2752" i="1"/>
  <c r="Q2748" i="1"/>
  <c r="Q2744" i="1"/>
  <c r="Q2740" i="1"/>
  <c r="Q2736" i="1"/>
  <c r="Q2732" i="1"/>
  <c r="Q2728" i="1"/>
  <c r="Q2724" i="1"/>
  <c r="Q2720" i="1"/>
  <c r="Q2716" i="1"/>
  <c r="Q2712" i="1"/>
  <c r="Q2708" i="1"/>
  <c r="Q2704" i="1"/>
  <c r="Q2700" i="1"/>
  <c r="Q2696" i="1"/>
  <c r="Q2692" i="1"/>
  <c r="Q2688" i="1"/>
  <c r="Q2684" i="1"/>
  <c r="Q2680" i="1"/>
  <c r="Q2676" i="1"/>
  <c r="Q2672" i="1"/>
  <c r="Q2668" i="1"/>
  <c r="Q2664" i="1"/>
  <c r="Q2660" i="1"/>
  <c r="Q2656" i="1"/>
  <c r="Q2652" i="1"/>
  <c r="Q2648" i="1"/>
  <c r="Q2644" i="1"/>
  <c r="Q2640" i="1"/>
  <c r="Q2636" i="1"/>
  <c r="Q2632" i="1"/>
  <c r="Q2628" i="1"/>
  <c r="Q2624" i="1"/>
  <c r="Q2620" i="1"/>
  <c r="Q2616" i="1"/>
  <c r="Q2612" i="1"/>
  <c r="Q2608" i="1"/>
  <c r="Q2604" i="1"/>
  <c r="Q2600" i="1"/>
  <c r="Q2596" i="1"/>
  <c r="Q2592" i="1"/>
  <c r="Q2588" i="1"/>
  <c r="Q2584" i="1"/>
  <c r="Q2580" i="1"/>
  <c r="Q2576" i="1"/>
  <c r="Q2572" i="1"/>
  <c r="Q2568" i="1"/>
  <c r="Q2564" i="1"/>
  <c r="Q2560" i="1"/>
  <c r="Q2556" i="1"/>
  <c r="Q2552" i="1"/>
  <c r="Q2548" i="1"/>
  <c r="Q2544" i="1"/>
  <c r="Q2540" i="1"/>
  <c r="Q2536" i="1"/>
  <c r="Q2532" i="1"/>
  <c r="Q2528" i="1"/>
  <c r="Q2524" i="1"/>
  <c r="Q2520" i="1"/>
  <c r="Q2516" i="1"/>
  <c r="Q2512" i="1"/>
  <c r="Q2508" i="1"/>
  <c r="Q2504" i="1"/>
  <c r="Q2500" i="1"/>
  <c r="Q2496" i="1"/>
  <c r="Q2492" i="1"/>
  <c r="Q2488" i="1"/>
  <c r="Q2484" i="1"/>
  <c r="Q2480" i="1"/>
  <c r="Q2476" i="1"/>
  <c r="Q3151" i="1"/>
  <c r="Q3147" i="1"/>
  <c r="Q3143" i="1"/>
  <c r="Q3139" i="1"/>
  <c r="Q3135" i="1"/>
  <c r="Q3131" i="1"/>
  <c r="Q3127" i="1"/>
  <c r="Q3123" i="1"/>
  <c r="Q3119" i="1"/>
  <c r="Q3115" i="1"/>
  <c r="Q3111" i="1"/>
  <c r="Q3107" i="1"/>
  <c r="Q3103" i="1"/>
  <c r="Q3099" i="1"/>
  <c r="Q3095" i="1"/>
  <c r="Q3091" i="1"/>
  <c r="Q3087" i="1"/>
  <c r="Q3083" i="1"/>
  <c r="Q3079" i="1"/>
  <c r="Q3075" i="1"/>
  <c r="Q3071" i="1"/>
  <c r="Q3067" i="1"/>
  <c r="Q3063" i="1"/>
  <c r="Q3059" i="1"/>
  <c r="Q3055" i="1"/>
  <c r="Q3051" i="1"/>
  <c r="Q3047" i="1"/>
  <c r="Q3043" i="1"/>
  <c r="Q3039" i="1"/>
  <c r="Q3035" i="1"/>
  <c r="Q3031" i="1"/>
  <c r="Q3027" i="1"/>
  <c r="Q3023" i="1"/>
  <c r="Q3019" i="1"/>
  <c r="Q3015" i="1"/>
  <c r="Q3011" i="1"/>
  <c r="Q3007" i="1"/>
  <c r="Q3003" i="1"/>
  <c r="Q2999" i="1"/>
  <c r="Q2995" i="1"/>
  <c r="Q2991" i="1"/>
  <c r="Q2987" i="1"/>
  <c r="Q2983" i="1"/>
  <c r="Q2979" i="1"/>
  <c r="Q2975" i="1"/>
  <c r="Q2971" i="1"/>
  <c r="Q2967" i="1"/>
  <c r="Q2963" i="1"/>
  <c r="Q2959" i="1"/>
  <c r="Q2955" i="1"/>
  <c r="Q2951" i="1"/>
  <c r="Q2947" i="1"/>
  <c r="Q2943" i="1"/>
  <c r="Q2939" i="1"/>
  <c r="Q2935" i="1"/>
  <c r="Q2931" i="1"/>
  <c r="Q2927" i="1"/>
  <c r="Q2923" i="1"/>
  <c r="Q2919" i="1"/>
  <c r="Q2915" i="1"/>
  <c r="Q2911" i="1"/>
  <c r="Q2907" i="1"/>
  <c r="Q2903" i="1"/>
  <c r="Q2899" i="1"/>
  <c r="Q2895" i="1"/>
  <c r="Q2891" i="1"/>
  <c r="Q2887" i="1"/>
  <c r="Q2883" i="1"/>
  <c r="Q2879" i="1"/>
  <c r="Q2875" i="1"/>
  <c r="Q2871" i="1"/>
  <c r="Q2867" i="1"/>
  <c r="Q2863" i="1"/>
  <c r="Q2859" i="1"/>
  <c r="Q2855" i="1"/>
  <c r="Q2851" i="1"/>
  <c r="Q2847" i="1"/>
  <c r="Q2843" i="1"/>
  <c r="Q2839" i="1"/>
  <c r="Q2835" i="1"/>
  <c r="Q2831" i="1"/>
  <c r="Q2827" i="1"/>
  <c r="Q2823" i="1"/>
  <c r="Q2819" i="1"/>
  <c r="Q2815" i="1"/>
  <c r="Q2811" i="1"/>
  <c r="Q2807" i="1"/>
  <c r="Q2803" i="1"/>
  <c r="Q2799" i="1"/>
  <c r="Q2795" i="1"/>
  <c r="Q2791" i="1"/>
  <c r="Q2787" i="1"/>
  <c r="Q2783" i="1"/>
  <c r="Q2779" i="1"/>
  <c r="Q2775" i="1"/>
  <c r="Q2771" i="1"/>
  <c r="Q2767" i="1"/>
  <c r="Q2763" i="1"/>
  <c r="Q2759" i="1"/>
  <c r="Q2755" i="1"/>
  <c r="Q2751" i="1"/>
  <c r="Q2747" i="1"/>
  <c r="Q2743" i="1"/>
  <c r="Q2739" i="1"/>
  <c r="Q2735" i="1"/>
  <c r="Q2731" i="1"/>
  <c r="Q2727" i="1"/>
  <c r="Q2723" i="1"/>
  <c r="Q2719" i="1"/>
  <c r="Q2715" i="1"/>
  <c r="Q2711" i="1"/>
  <c r="Q2707" i="1"/>
  <c r="Q2703" i="1"/>
  <c r="Q2699" i="1"/>
  <c r="Q2695" i="1"/>
  <c r="Q2691" i="1"/>
  <c r="Q2687" i="1"/>
  <c r="Q2683" i="1"/>
  <c r="Q2679" i="1"/>
  <c r="Q2675" i="1"/>
  <c r="Q2671" i="1"/>
  <c r="Q2667" i="1"/>
  <c r="Q2663" i="1"/>
  <c r="Q2659" i="1"/>
  <c r="Q2655" i="1"/>
  <c r="Q2651" i="1"/>
  <c r="Q2647" i="1"/>
  <c r="Q2643" i="1"/>
  <c r="Q2639" i="1"/>
  <c r="Q2635" i="1"/>
  <c r="Q2631" i="1"/>
  <c r="Q2627" i="1"/>
  <c r="Q2623" i="1"/>
  <c r="Q2619" i="1"/>
  <c r="Q2615" i="1"/>
  <c r="Q2611" i="1"/>
  <c r="Q2607" i="1"/>
  <c r="Q2603" i="1"/>
  <c r="Q2599" i="1"/>
  <c r="Q2595" i="1"/>
  <c r="Q2591" i="1"/>
  <c r="Q2587" i="1"/>
  <c r="Q2583" i="1"/>
  <c r="Q2579" i="1"/>
  <c r="Q2575" i="1"/>
  <c r="Q2571" i="1"/>
  <c r="Q2567" i="1"/>
  <c r="Q2563" i="1"/>
  <c r="Q2559" i="1"/>
  <c r="Q2555" i="1"/>
  <c r="Q2551" i="1"/>
  <c r="Q2547" i="1"/>
  <c r="Q2543" i="1"/>
  <c r="Q2539" i="1"/>
  <c r="Q2535" i="1"/>
  <c r="Q2531" i="1"/>
  <c r="Q2527" i="1"/>
  <c r="Q2523" i="1"/>
  <c r="Q2519" i="1"/>
  <c r="Q2515" i="1"/>
  <c r="Q2511" i="1"/>
  <c r="Q2507" i="1"/>
  <c r="Q2503" i="1"/>
  <c r="Q2499" i="1"/>
  <c r="Q2495" i="1"/>
  <c r="Q2491" i="1"/>
  <c r="Q2487" i="1"/>
  <c r="Q2483" i="1"/>
  <c r="Q2479" i="1"/>
  <c r="Q2475" i="1"/>
  <c r="Q2472" i="1"/>
  <c r="Q2468" i="1"/>
  <c r="Q2464" i="1"/>
  <c r="Q2460" i="1"/>
  <c r="Q2456" i="1"/>
  <c r="Q2452" i="1"/>
  <c r="Q2448" i="1"/>
  <c r="Q2444" i="1"/>
  <c r="Q2440" i="1"/>
  <c r="Q2436" i="1"/>
  <c r="Q2432" i="1"/>
  <c r="Q2428" i="1"/>
  <c r="Q2424" i="1"/>
  <c r="Q2420" i="1"/>
  <c r="Q2416" i="1"/>
  <c r="Q2412" i="1"/>
  <c r="Q2408" i="1"/>
  <c r="Q2404" i="1"/>
  <c r="Q2400" i="1"/>
  <c r="Q2396" i="1"/>
  <c r="Q2392" i="1"/>
  <c r="Q2388" i="1"/>
  <c r="Q2384" i="1"/>
  <c r="Q2380" i="1"/>
  <c r="Q2376" i="1"/>
  <c r="Q2372" i="1"/>
  <c r="Q2368" i="1"/>
  <c r="Q2364" i="1"/>
  <c r="Q2360" i="1"/>
  <c r="Q2356" i="1"/>
  <c r="Q2352" i="1"/>
  <c r="Q2348" i="1"/>
  <c r="Q2344" i="1"/>
  <c r="Q2340" i="1"/>
  <c r="Q2336" i="1"/>
  <c r="Q2332" i="1"/>
  <c r="Q2328" i="1"/>
  <c r="Q2324" i="1"/>
  <c r="Q2320" i="1"/>
  <c r="Q2316" i="1"/>
  <c r="Q2312" i="1"/>
  <c r="Q2308" i="1"/>
  <c r="Q2304" i="1"/>
  <c r="Q2300" i="1"/>
  <c r="Q2296" i="1"/>
  <c r="Q2292" i="1"/>
  <c r="Q2288" i="1"/>
  <c r="Q2284" i="1"/>
  <c r="Q2280" i="1"/>
  <c r="Q2276" i="1"/>
  <c r="Q2272" i="1"/>
  <c r="Q2268" i="1"/>
  <c r="Q2264" i="1"/>
  <c r="Q2260" i="1"/>
  <c r="Q2256" i="1"/>
  <c r="Q2252" i="1"/>
  <c r="Q2248" i="1"/>
  <c r="Q2244" i="1"/>
  <c r="Q2235" i="1"/>
  <c r="Q2231" i="1"/>
  <c r="Q2227" i="1"/>
  <c r="Q2224" i="1"/>
  <c r="Q2220" i="1"/>
  <c r="Q2216" i="1"/>
  <c r="Q2212" i="1"/>
  <c r="Q2209" i="1"/>
  <c r="Q2205" i="1"/>
  <c r="Q2201" i="1"/>
  <c r="Q2197" i="1"/>
  <c r="Q2193" i="1"/>
  <c r="Q2189" i="1"/>
  <c r="Q2185" i="1"/>
  <c r="Q2181" i="1"/>
  <c r="Q2177" i="1"/>
  <c r="Q2173" i="1"/>
  <c r="Q2169" i="1"/>
  <c r="Q2165" i="1"/>
  <c r="Q2161" i="1"/>
  <c r="Q2157" i="1"/>
  <c r="Q2153" i="1"/>
  <c r="Q2149" i="1"/>
  <c r="Q2145" i="1"/>
  <c r="Q2141" i="1"/>
  <c r="Q2137" i="1"/>
  <c r="Q2133" i="1"/>
  <c r="Q2129" i="1"/>
  <c r="Q2125" i="1"/>
  <c r="Q2121" i="1"/>
  <c r="Q2117" i="1"/>
  <c r="Q2113" i="1"/>
  <c r="Q2109" i="1"/>
  <c r="Q2105" i="1"/>
  <c r="Q2101" i="1"/>
  <c r="Q2097" i="1"/>
  <c r="Q2093" i="1"/>
  <c r="Q2089" i="1"/>
  <c r="Q2085" i="1"/>
  <c r="Q2081" i="1"/>
  <c r="Q2077" i="1"/>
  <c r="Q2073" i="1"/>
  <c r="Q2069" i="1"/>
  <c r="Q2065" i="1"/>
  <c r="Q2061" i="1"/>
  <c r="Q2057" i="1"/>
  <c r="Q2053" i="1"/>
  <c r="Q2049" i="1"/>
  <c r="Q2045" i="1"/>
  <c r="Q2041" i="1"/>
  <c r="Q2037" i="1"/>
  <c r="Q2033" i="1"/>
  <c r="Q2029" i="1"/>
  <c r="Q2025" i="1"/>
  <c r="Q2021" i="1"/>
  <c r="Q2017" i="1"/>
  <c r="Q2013" i="1"/>
  <c r="Q2009" i="1"/>
  <c r="Q2005" i="1"/>
  <c r="Q2001" i="1"/>
  <c r="Q1997" i="1"/>
  <c r="Q1993" i="1"/>
  <c r="Q1989" i="1"/>
  <c r="Q1985" i="1"/>
  <c r="Q1981" i="1"/>
  <c r="Q1977" i="1"/>
  <c r="Q1973" i="1"/>
  <c r="Q1969" i="1"/>
  <c r="Q1965" i="1"/>
  <c r="Q1961" i="1"/>
  <c r="Q1957" i="1"/>
  <c r="Q1953" i="1"/>
  <c r="Q1949" i="1"/>
  <c r="Q1945" i="1"/>
  <c r="Q1941" i="1"/>
  <c r="Q1937" i="1"/>
  <c r="Q1933" i="1"/>
  <c r="Q1929" i="1"/>
  <c r="Q1925" i="1"/>
  <c r="Q1921" i="1"/>
  <c r="Q1917" i="1"/>
  <c r="Q1913" i="1"/>
  <c r="Q1909" i="1"/>
  <c r="Q1905" i="1"/>
  <c r="Q1901" i="1"/>
  <c r="Q1897" i="1"/>
  <c r="Q1893" i="1"/>
  <c r="Q1889" i="1"/>
  <c r="Q1885" i="1"/>
  <c r="Q1881" i="1"/>
  <c r="Q1877" i="1"/>
  <c r="Q1873" i="1"/>
  <c r="Q1869" i="1"/>
  <c r="Q1866" i="1"/>
  <c r="Q1862" i="1"/>
  <c r="Q1858" i="1"/>
  <c r="Q1854" i="1"/>
  <c r="Q1850" i="1"/>
  <c r="Q1846" i="1"/>
  <c r="Q1842" i="1"/>
  <c r="Q1838" i="1"/>
  <c r="Q1834" i="1"/>
  <c r="Q1830" i="1"/>
  <c r="Q1826" i="1"/>
  <c r="Q1822" i="1"/>
  <c r="Q1818" i="1"/>
  <c r="Q1814" i="1"/>
  <c r="Q1810" i="1"/>
  <c r="Q1806" i="1"/>
  <c r="Q1802" i="1"/>
  <c r="Q1798" i="1"/>
  <c r="Q1794" i="1"/>
  <c r="Q1790" i="1"/>
  <c r="Q2471" i="1"/>
  <c r="Q2467" i="1"/>
  <c r="Q2463" i="1"/>
  <c r="Q2459" i="1"/>
  <c r="Q2455" i="1"/>
  <c r="Q2451" i="1"/>
  <c r="Q2447" i="1"/>
  <c r="Q2443" i="1"/>
  <c r="Q2439" i="1"/>
  <c r="Q2435" i="1"/>
  <c r="Q2431" i="1"/>
  <c r="Q2427" i="1"/>
  <c r="Q2423" i="1"/>
  <c r="Q2419" i="1"/>
  <c r="Q2415" i="1"/>
  <c r="Q2411" i="1"/>
  <c r="Q2407" i="1"/>
  <c r="Q2403" i="1"/>
  <c r="Q2399" i="1"/>
  <c r="Q2395" i="1"/>
  <c r="Q2391" i="1"/>
  <c r="Q2387" i="1"/>
  <c r="Q2383" i="1"/>
  <c r="Q2379" i="1"/>
  <c r="Q2375" i="1"/>
  <c r="Q2371" i="1"/>
  <c r="Q2367" i="1"/>
  <c r="Q2363" i="1"/>
  <c r="Q2359" i="1"/>
  <c r="Q2355" i="1"/>
  <c r="Q2351" i="1"/>
  <c r="Q2347" i="1"/>
  <c r="Q2343" i="1"/>
  <c r="Q2339" i="1"/>
  <c r="Q2335" i="1"/>
  <c r="Q2331" i="1"/>
  <c r="Q2327" i="1"/>
  <c r="Q2323" i="1"/>
  <c r="Q2319" i="1"/>
  <c r="Q2315" i="1"/>
  <c r="Q2311" i="1"/>
  <c r="Q2307" i="1"/>
  <c r="Q2303" i="1"/>
  <c r="Q2299" i="1"/>
  <c r="Q2295" i="1"/>
  <c r="Q2291" i="1"/>
  <c r="Q2287" i="1"/>
  <c r="Q2283" i="1"/>
  <c r="Q2279" i="1"/>
  <c r="Q2275" i="1"/>
  <c r="Q2271" i="1"/>
  <c r="Q2267" i="1"/>
  <c r="Q2263" i="1"/>
  <c r="Q2259" i="1"/>
  <c r="Q2255" i="1"/>
  <c r="Q2251" i="1"/>
  <c r="Q2247" i="1"/>
  <c r="Q2243" i="1"/>
  <c r="Q2234" i="1"/>
  <c r="Q2230" i="1"/>
  <c r="Q2226" i="1"/>
  <c r="Q2223" i="1"/>
  <c r="Q2219" i="1"/>
  <c r="Q2215" i="1"/>
  <c r="Q2208" i="1"/>
  <c r="Q2204" i="1"/>
  <c r="Q2200" i="1"/>
  <c r="Q2196" i="1"/>
  <c r="Q2192" i="1"/>
  <c r="Q2188" i="1"/>
  <c r="Q2184" i="1"/>
  <c r="Q2180" i="1"/>
  <c r="Q2176" i="1"/>
  <c r="Q2172" i="1"/>
  <c r="Q2168" i="1"/>
  <c r="Q2164" i="1"/>
  <c r="Q2160" i="1"/>
  <c r="Q2156" i="1"/>
  <c r="Q2152" i="1"/>
  <c r="Q2148" i="1"/>
  <c r="Q2144" i="1"/>
  <c r="Q2140" i="1"/>
  <c r="Q2136" i="1"/>
  <c r="Q2132" i="1"/>
  <c r="Q2128" i="1"/>
  <c r="Q2124" i="1"/>
  <c r="Q2120" i="1"/>
  <c r="Q2116" i="1"/>
  <c r="Q2112" i="1"/>
  <c r="Q2108" i="1"/>
  <c r="Q2104" i="1"/>
  <c r="Q2100" i="1"/>
  <c r="Q2096" i="1"/>
  <c r="Q2092" i="1"/>
  <c r="Q2088" i="1"/>
  <c r="Q2084" i="1"/>
  <c r="Q2080" i="1"/>
  <c r="Q2076" i="1"/>
  <c r="Q2072" i="1"/>
  <c r="Q2068" i="1"/>
  <c r="Q2064" i="1"/>
  <c r="Q2060" i="1"/>
  <c r="Q2056" i="1"/>
  <c r="Q2052" i="1"/>
  <c r="Q2048" i="1"/>
  <c r="Q2044" i="1"/>
  <c r="Q2040" i="1"/>
  <c r="Q2036" i="1"/>
  <c r="Q2032" i="1"/>
  <c r="Q2028" i="1"/>
  <c r="Q2024" i="1"/>
  <c r="Q2020" i="1"/>
  <c r="Q2016" i="1"/>
  <c r="Q2012" i="1"/>
  <c r="Q2008" i="1"/>
  <c r="Q2004" i="1"/>
  <c r="Q2000" i="1"/>
  <c r="Q1996" i="1"/>
  <c r="Q1992" i="1"/>
  <c r="Q1988" i="1"/>
  <c r="Q1984" i="1"/>
  <c r="Q1980" i="1"/>
  <c r="Q1976" i="1"/>
  <c r="Q1972" i="1"/>
  <c r="Q1968" i="1"/>
  <c r="Q1964" i="1"/>
  <c r="Q1960" i="1"/>
  <c r="Q1956" i="1"/>
  <c r="Q1952" i="1"/>
  <c r="Q1948" i="1"/>
  <c r="Q1944" i="1"/>
  <c r="Q1940" i="1"/>
  <c r="Q1936" i="1"/>
  <c r="Q1932" i="1"/>
  <c r="Q1928" i="1"/>
  <c r="Q1924" i="1"/>
  <c r="Q1920" i="1"/>
  <c r="Q1916" i="1"/>
  <c r="Q1912" i="1"/>
  <c r="Q1908" i="1"/>
  <c r="Q1904" i="1"/>
  <c r="Q1900" i="1"/>
  <c r="Q1896" i="1"/>
  <c r="Q1892" i="1"/>
  <c r="Q1888" i="1"/>
  <c r="Q1884" i="1"/>
  <c r="Q1880" i="1"/>
  <c r="Q1876" i="1"/>
  <c r="Q1872" i="1"/>
  <c r="Q1865" i="1"/>
  <c r="Q1861" i="1"/>
  <c r="Q1857" i="1"/>
  <c r="Q1853" i="1"/>
  <c r="Q1849" i="1"/>
  <c r="Q1845" i="1"/>
  <c r="Q1841" i="1"/>
  <c r="Q1837" i="1"/>
  <c r="Q1833" i="1"/>
  <c r="Q1829" i="1"/>
  <c r="Q1825" i="1"/>
  <c r="Q1821" i="1"/>
  <c r="Q1817" i="1"/>
  <c r="Q1813" i="1"/>
  <c r="Q1809" i="1"/>
  <c r="Q1805" i="1"/>
  <c r="Q1801" i="1"/>
  <c r="Q1797" i="1"/>
  <c r="Q1793" i="1"/>
  <c r="Q1789" i="1"/>
  <c r="Q2470" i="1"/>
  <c r="Q2466" i="1"/>
  <c r="Q2462" i="1"/>
  <c r="Q2458" i="1"/>
  <c r="Q2454" i="1"/>
  <c r="Q2450" i="1"/>
  <c r="Q2446" i="1"/>
  <c r="Q2442" i="1"/>
  <c r="Q2438" i="1"/>
  <c r="Q2434" i="1"/>
  <c r="Q2430" i="1"/>
  <c r="Q2426" i="1"/>
  <c r="Q2422" i="1"/>
  <c r="Q2418" i="1"/>
  <c r="Q2414" i="1"/>
  <c r="Q2410" i="1"/>
  <c r="Q2406" i="1"/>
  <c r="Q2402" i="1"/>
  <c r="Q2398" i="1"/>
  <c r="Q2394" i="1"/>
  <c r="Q2390" i="1"/>
  <c r="Q2386" i="1"/>
  <c r="Q2382" i="1"/>
  <c r="Q2378" i="1"/>
  <c r="Q2374" i="1"/>
  <c r="Q2370" i="1"/>
  <c r="Q2366" i="1"/>
  <c r="Q2362" i="1"/>
  <c r="Q2358" i="1"/>
  <c r="Q2354" i="1"/>
  <c r="Q2350" i="1"/>
  <c r="Q2346" i="1"/>
  <c r="Q2342" i="1"/>
  <c r="Q2338" i="1"/>
  <c r="Q2334" i="1"/>
  <c r="Q2330" i="1"/>
  <c r="Q2326" i="1"/>
  <c r="Q2322" i="1"/>
  <c r="Q2318" i="1"/>
  <c r="Q2314" i="1"/>
  <c r="Q2310" i="1"/>
  <c r="Q2306" i="1"/>
  <c r="Q2302" i="1"/>
  <c r="Q2298" i="1"/>
  <c r="Q2294" i="1"/>
  <c r="Q2290" i="1"/>
  <c r="Q2286" i="1"/>
  <c r="Q2282" i="1"/>
  <c r="Q2278" i="1"/>
  <c r="Q2274" i="1"/>
  <c r="Q2270" i="1"/>
  <c r="Q2266" i="1"/>
  <c r="Q2262" i="1"/>
  <c r="Q2258" i="1"/>
  <c r="Q2254" i="1"/>
  <c r="Q2250" i="1"/>
  <c r="Q2246" i="1"/>
  <c r="Q2237" i="1"/>
  <c r="Q2233" i="1"/>
  <c r="Q2229" i="1"/>
  <c r="Q2225" i="1"/>
  <c r="Q2222" i="1"/>
  <c r="Q2218" i="1"/>
  <c r="Q2214" i="1"/>
  <c r="Q2211" i="1"/>
  <c r="Q2207" i="1"/>
  <c r="Q2203" i="1"/>
  <c r="Q2199" i="1"/>
  <c r="Q2195" i="1"/>
  <c r="Q2191" i="1"/>
  <c r="Q2187" i="1"/>
  <c r="Q2183" i="1"/>
  <c r="Q2179" i="1"/>
  <c r="Q2175" i="1"/>
  <c r="Q2171" i="1"/>
  <c r="Q2167" i="1"/>
  <c r="Q2163" i="1"/>
  <c r="Q2159" i="1"/>
  <c r="Q2155" i="1"/>
  <c r="Q2151" i="1"/>
  <c r="Q2147" i="1"/>
  <c r="Q2143" i="1"/>
  <c r="Q2139" i="1"/>
  <c r="Q2135" i="1"/>
  <c r="Q2131" i="1"/>
  <c r="Q2127" i="1"/>
  <c r="Q2123" i="1"/>
  <c r="Q2119" i="1"/>
  <c r="Q2115" i="1"/>
  <c r="Q2111" i="1"/>
  <c r="Q2107" i="1"/>
  <c r="Q2103" i="1"/>
  <c r="Q2099" i="1"/>
  <c r="Q2095" i="1"/>
  <c r="Q2091" i="1"/>
  <c r="Q2087" i="1"/>
  <c r="Q2083" i="1"/>
  <c r="Q2079" i="1"/>
  <c r="Q2075" i="1"/>
  <c r="Q2071" i="1"/>
  <c r="Q2067" i="1"/>
  <c r="Q2063" i="1"/>
  <c r="Q2059" i="1"/>
  <c r="Q2055" i="1"/>
  <c r="Q2051" i="1"/>
  <c r="Q2047" i="1"/>
  <c r="Q2043" i="1"/>
  <c r="Q2039" i="1"/>
  <c r="Q2035" i="1"/>
  <c r="Q2031" i="1"/>
  <c r="Q2027" i="1"/>
  <c r="Q2023" i="1"/>
  <c r="Q2019" i="1"/>
  <c r="Q2015" i="1"/>
  <c r="Q2011" i="1"/>
  <c r="Q2007" i="1"/>
  <c r="Q2003" i="1"/>
  <c r="Q1999" i="1"/>
  <c r="Q1995" i="1"/>
  <c r="Q1991" i="1"/>
  <c r="Q1987" i="1"/>
  <c r="Q1983" i="1"/>
  <c r="Q1979" i="1"/>
  <c r="Q1975" i="1"/>
  <c r="Q1971" i="1"/>
  <c r="Q1967" i="1"/>
  <c r="Q1963" i="1"/>
  <c r="Q1959" i="1"/>
  <c r="Q1955" i="1"/>
  <c r="Q1951" i="1"/>
  <c r="Q1947" i="1"/>
  <c r="Q1943" i="1"/>
  <c r="Q1939" i="1"/>
  <c r="Q1935" i="1"/>
  <c r="Q1931" i="1"/>
  <c r="Q1927" i="1"/>
  <c r="Q1923" i="1"/>
  <c r="Q1919" i="1"/>
  <c r="Q1915" i="1"/>
  <c r="Q1911" i="1"/>
  <c r="Q1907" i="1"/>
  <c r="Q1903" i="1"/>
  <c r="Q1899" i="1"/>
  <c r="Q1895" i="1"/>
  <c r="Q1891" i="1"/>
  <c r="Q1887" i="1"/>
  <c r="Q1883" i="1"/>
  <c r="Q1879" i="1"/>
  <c r="Q1875" i="1"/>
  <c r="Q1871" i="1"/>
  <c r="Q1868" i="1"/>
  <c r="Q1864" i="1"/>
  <c r="Q1860" i="1"/>
  <c r="Q1856" i="1"/>
  <c r="Q1852" i="1"/>
  <c r="Q1848" i="1"/>
  <c r="Q1844" i="1"/>
  <c r="Q1840" i="1"/>
  <c r="Q1836" i="1"/>
  <c r="Q1832" i="1"/>
  <c r="Q1828" i="1"/>
  <c r="Q1824" i="1"/>
  <c r="Q1820" i="1"/>
  <c r="Q1816" i="1"/>
  <c r="Q1812" i="1"/>
  <c r="Q1808" i="1"/>
  <c r="Q1804" i="1"/>
  <c r="Q1800" i="1"/>
  <c r="Q1796" i="1"/>
  <c r="Q1792" i="1"/>
  <c r="Q1788" i="1"/>
  <c r="Q2469" i="1"/>
  <c r="Q2465" i="1"/>
  <c r="Q2461" i="1"/>
  <c r="Q2457" i="1"/>
  <c r="Q2453" i="1"/>
  <c r="Q2449" i="1"/>
  <c r="Q2445" i="1"/>
  <c r="Q2441" i="1"/>
  <c r="Q2437" i="1"/>
  <c r="Q2433" i="1"/>
  <c r="Q2429" i="1"/>
  <c r="Q2425" i="1"/>
  <c r="Q2421" i="1"/>
  <c r="Q2417" i="1"/>
  <c r="Q2413" i="1"/>
  <c r="Q2409" i="1"/>
  <c r="Q2405" i="1"/>
  <c r="Q2401" i="1"/>
  <c r="Q2397" i="1"/>
  <c r="Q2393" i="1"/>
  <c r="Q2389" i="1"/>
  <c r="Q2385" i="1"/>
  <c r="Q2381" i="1"/>
  <c r="Q2377" i="1"/>
  <c r="Q2373" i="1"/>
  <c r="Q2369" i="1"/>
  <c r="Q2365" i="1"/>
  <c r="Q2361" i="1"/>
  <c r="Q2357" i="1"/>
  <c r="Q2353" i="1"/>
  <c r="Q2349" i="1"/>
  <c r="Q2345" i="1"/>
  <c r="Q2341" i="1"/>
  <c r="Q2337" i="1"/>
  <c r="Q2333" i="1"/>
  <c r="Q2329" i="1"/>
  <c r="Q2325" i="1"/>
  <c r="Q2321" i="1"/>
  <c r="Q2317" i="1"/>
  <c r="Q2313" i="1"/>
  <c r="Q2309" i="1"/>
  <c r="Q2305" i="1"/>
  <c r="Q2301" i="1"/>
  <c r="Q2297" i="1"/>
  <c r="Q2293" i="1"/>
  <c r="Q2289" i="1"/>
  <c r="Q2285" i="1"/>
  <c r="Q2281" i="1"/>
  <c r="Q2277" i="1"/>
  <c r="Q2273" i="1"/>
  <c r="Q2269" i="1"/>
  <c r="Q2265" i="1"/>
  <c r="Q2261" i="1"/>
  <c r="Q2257" i="1"/>
  <c r="Q2253" i="1"/>
  <c r="Q2249" i="1"/>
  <c r="Q2245" i="1"/>
  <c r="Q2236" i="1"/>
  <c r="Q2232" i="1"/>
  <c r="Q2228" i="1"/>
  <c r="Q2221" i="1"/>
  <c r="Q2217" i="1"/>
  <c r="Q2213" i="1"/>
  <c r="Q2210" i="1"/>
  <c r="Q2206" i="1"/>
  <c r="Q2202" i="1"/>
  <c r="Q2198" i="1"/>
  <c r="Q2194" i="1"/>
  <c r="Q2190" i="1"/>
  <c r="Q2186" i="1"/>
  <c r="Q2182" i="1"/>
  <c r="Q2178" i="1"/>
  <c r="Q2174" i="1"/>
  <c r="Q2170" i="1"/>
  <c r="Q2166" i="1"/>
  <c r="Q2162" i="1"/>
  <c r="Q2158" i="1"/>
  <c r="Q2154" i="1"/>
  <c r="Q2150" i="1"/>
  <c r="Q2146" i="1"/>
  <c r="Q2142" i="1"/>
  <c r="Q2138" i="1"/>
  <c r="Q2134" i="1"/>
  <c r="Q2130" i="1"/>
  <c r="Q2126" i="1"/>
  <c r="Q2122" i="1"/>
  <c r="Q2118" i="1"/>
  <c r="Q2114" i="1"/>
  <c r="Q2110" i="1"/>
  <c r="Q2106" i="1"/>
  <c r="Q2102" i="1"/>
  <c r="Q2098" i="1"/>
  <c r="Q2094" i="1"/>
  <c r="Q2090" i="1"/>
  <c r="Q2086" i="1"/>
  <c r="Q2082" i="1"/>
  <c r="Q2078" i="1"/>
  <c r="Q2074" i="1"/>
  <c r="Q2070" i="1"/>
  <c r="Q2066" i="1"/>
  <c r="Q2062" i="1"/>
  <c r="Q2058" i="1"/>
  <c r="Q2054" i="1"/>
  <c r="Q2050" i="1"/>
  <c r="Q2046" i="1"/>
  <c r="Q2042" i="1"/>
  <c r="Q2038" i="1"/>
  <c r="Q2034" i="1"/>
  <c r="Q2030" i="1"/>
  <c r="Q2026" i="1"/>
  <c r="Q2022" i="1"/>
  <c r="Q2018" i="1"/>
  <c r="Q2014" i="1"/>
  <c r="Q2010" i="1"/>
  <c r="Q2006" i="1"/>
  <c r="Q2002" i="1"/>
  <c r="Q1998" i="1"/>
  <c r="Q1994" i="1"/>
  <c r="Q1990" i="1"/>
  <c r="Q1986" i="1"/>
  <c r="Q1982" i="1"/>
  <c r="Q1978" i="1"/>
  <c r="Q1974" i="1"/>
  <c r="Q1970" i="1"/>
  <c r="Q1966" i="1"/>
  <c r="Q1962" i="1"/>
  <c r="Q1958" i="1"/>
  <c r="Q1954" i="1"/>
  <c r="Q1950" i="1"/>
  <c r="Q1946" i="1"/>
  <c r="Q1942" i="1"/>
  <c r="Q1938" i="1"/>
  <c r="Q1934" i="1"/>
  <c r="Q1930" i="1"/>
  <c r="Q1926" i="1"/>
  <c r="Q1922" i="1"/>
  <c r="Q1918" i="1"/>
  <c r="Q1914" i="1"/>
  <c r="Q1910" i="1"/>
  <c r="Q1906" i="1"/>
  <c r="Q1902" i="1"/>
  <c r="Q1898" i="1"/>
  <c r="Q1894" i="1"/>
  <c r="Q1890" i="1"/>
  <c r="Q1886" i="1"/>
  <c r="Q1882" i="1"/>
  <c r="Q1878" i="1"/>
  <c r="Q1874" i="1"/>
  <c r="Q1870" i="1"/>
  <c r="Q1867" i="1"/>
  <c r="Q1863" i="1"/>
  <c r="Q1859" i="1"/>
  <c r="Q1855" i="1"/>
  <c r="Q1851" i="1"/>
  <c r="Q1847" i="1"/>
  <c r="Q1843" i="1"/>
  <c r="Q1839" i="1"/>
  <c r="Q1835" i="1"/>
  <c r="Q1831" i="1"/>
  <c r="Q1827" i="1"/>
  <c r="Q1823" i="1"/>
  <c r="Q1819" i="1"/>
  <c r="Q1815" i="1"/>
  <c r="Q1811" i="1"/>
  <c r="Q1807" i="1"/>
  <c r="Q1803" i="1"/>
  <c r="Q1799" i="1"/>
  <c r="Q1795" i="1"/>
  <c r="Q1791" i="1"/>
  <c r="Q1787" i="1"/>
  <c r="Q1783" i="1"/>
  <c r="Q1779" i="1"/>
  <c r="Q1775" i="1"/>
  <c r="Q1771" i="1"/>
  <c r="Q1767" i="1"/>
  <c r="Q1763" i="1"/>
  <c r="Q1759" i="1"/>
  <c r="Q1755" i="1"/>
  <c r="Q1751" i="1"/>
  <c r="Q1747" i="1"/>
  <c r="Q1743" i="1"/>
  <c r="Q1739" i="1"/>
  <c r="Q1735" i="1"/>
  <c r="Q1731" i="1"/>
  <c r="Q1727" i="1"/>
  <c r="Q1723" i="1"/>
  <c r="Q1719" i="1"/>
  <c r="Q1715" i="1"/>
  <c r="Q1711" i="1"/>
  <c r="Q1707" i="1"/>
  <c r="Q1703" i="1"/>
  <c r="Q1699" i="1"/>
  <c r="Q1695" i="1"/>
  <c r="Q1691" i="1"/>
  <c r="Q1687" i="1"/>
  <c r="Q1683" i="1"/>
  <c r="Q1679" i="1"/>
  <c r="Q1675" i="1"/>
  <c r="Q1671" i="1"/>
  <c r="Q1667" i="1"/>
  <c r="Q1663" i="1"/>
  <c r="Q1659" i="1"/>
  <c r="Q1655" i="1"/>
  <c r="Q1651" i="1"/>
  <c r="Q1647" i="1"/>
  <c r="Q1643" i="1"/>
  <c r="Q1639" i="1"/>
  <c r="Q1635" i="1"/>
  <c r="Q1631" i="1"/>
  <c r="Q1627" i="1"/>
  <c r="Q1623" i="1"/>
  <c r="Q1619" i="1"/>
  <c r="Q1615" i="1"/>
  <c r="Q1611" i="1"/>
  <c r="Q1607" i="1"/>
  <c r="Q1603" i="1"/>
  <c r="Q1599" i="1"/>
  <c r="Q1595" i="1"/>
  <c r="Q1592" i="1"/>
  <c r="Q1588" i="1"/>
  <c r="Q1584" i="1"/>
  <c r="Q1580" i="1"/>
  <c r="Q1576" i="1"/>
  <c r="Q1572" i="1"/>
  <c r="Q1568" i="1"/>
  <c r="Q1564" i="1"/>
  <c r="Q1560" i="1"/>
  <c r="Q1556" i="1"/>
  <c r="Q1552" i="1"/>
  <c r="Q1548" i="1"/>
  <c r="Q1544" i="1"/>
  <c r="Q1540" i="1"/>
  <c r="Q1536" i="1"/>
  <c r="Q1532" i="1"/>
  <c r="Q1528" i="1"/>
  <c r="Q1524" i="1"/>
  <c r="Q1520" i="1"/>
  <c r="Q1516" i="1"/>
  <c r="Q1512" i="1"/>
  <c r="Q1508" i="1"/>
  <c r="Q1504" i="1"/>
  <c r="Q1500" i="1"/>
  <c r="Q1496" i="1"/>
  <c r="Q1492" i="1"/>
  <c r="Q1488" i="1"/>
  <c r="Q1484" i="1"/>
  <c r="Q1480" i="1"/>
  <c r="Q1476" i="1"/>
  <c r="Q1472" i="1"/>
  <c r="Q1468" i="1"/>
  <c r="Q1464" i="1"/>
  <c r="Q1460" i="1"/>
  <c r="Q1456" i="1"/>
  <c r="Q1452" i="1"/>
  <c r="Q1448" i="1"/>
  <c r="Q1444" i="1"/>
  <c r="Q1440" i="1"/>
  <c r="Q1436" i="1"/>
  <c r="Q1432" i="1"/>
  <c r="Q1428" i="1"/>
  <c r="Q1424" i="1"/>
  <c r="Q1420" i="1"/>
  <c r="Q1416" i="1"/>
  <c r="Q1412" i="1"/>
  <c r="Q1408" i="1"/>
  <c r="Q1404" i="1"/>
  <c r="Q1400" i="1"/>
  <c r="Q1396" i="1"/>
  <c r="Q1392" i="1"/>
  <c r="Q1388" i="1"/>
  <c r="Q1384" i="1"/>
  <c r="Q1380" i="1"/>
  <c r="Q1376" i="1"/>
  <c r="Q1372" i="1"/>
  <c r="Q1368" i="1"/>
  <c r="Q1364" i="1"/>
  <c r="Q1360" i="1"/>
  <c r="Q1356" i="1"/>
  <c r="Q1352" i="1"/>
  <c r="Q1348" i="1"/>
  <c r="Q1344" i="1"/>
  <c r="Q1340" i="1"/>
  <c r="Q1336" i="1"/>
  <c r="Q1332" i="1"/>
  <c r="Q1328" i="1"/>
  <c r="Q1324" i="1"/>
  <c r="Q1320" i="1"/>
  <c r="Q1316" i="1"/>
  <c r="Q1312" i="1"/>
  <c r="Q1308" i="1"/>
  <c r="Q1304" i="1"/>
  <c r="Q1300" i="1"/>
  <c r="Q1296" i="1"/>
  <c r="Q1292" i="1"/>
  <c r="Q1288" i="1"/>
  <c r="Q1284" i="1"/>
  <c r="Q1280" i="1"/>
  <c r="Q1276" i="1"/>
  <c r="Q1272" i="1"/>
  <c r="Q1268" i="1"/>
  <c r="Q1264" i="1"/>
  <c r="Q1260" i="1"/>
  <c r="Q1256" i="1"/>
  <c r="Q1252" i="1"/>
  <c r="Q1248" i="1"/>
  <c r="Q1244" i="1"/>
  <c r="Q1240" i="1"/>
  <c r="Q1236" i="1"/>
  <c r="Q1232" i="1"/>
  <c r="Q1228" i="1"/>
  <c r="Q1224" i="1"/>
  <c r="Q1220" i="1"/>
  <c r="Q1216" i="1"/>
  <c r="Q1212" i="1"/>
  <c r="Q1208" i="1"/>
  <c r="Q1204" i="1"/>
  <c r="Q1200" i="1"/>
  <c r="Q1196" i="1"/>
  <c r="Q1192" i="1"/>
  <c r="Q1188" i="1"/>
  <c r="Q1184" i="1"/>
  <c r="Q1180" i="1"/>
  <c r="Q1176" i="1"/>
  <c r="Q1172" i="1"/>
  <c r="Q1168" i="1"/>
  <c r="Q1164" i="1"/>
  <c r="Q1160" i="1"/>
  <c r="Q1156" i="1"/>
  <c r="Q1152" i="1"/>
  <c r="Q1148" i="1"/>
  <c r="Q1144" i="1"/>
  <c r="Q1140" i="1"/>
  <c r="Q1136" i="1"/>
  <c r="Q1132" i="1"/>
  <c r="Q1128" i="1"/>
  <c r="Q1124" i="1"/>
  <c r="Q1120" i="1"/>
  <c r="Q1116" i="1"/>
  <c r="Q1112" i="1"/>
  <c r="Q1108" i="1"/>
  <c r="Q1104" i="1"/>
  <c r="Q1100" i="1"/>
  <c r="Q1096" i="1"/>
  <c r="Q1092" i="1"/>
  <c r="Q1088" i="1"/>
  <c r="Q1084" i="1"/>
  <c r="Q1080" i="1"/>
  <c r="Q1076" i="1"/>
  <c r="Q1072" i="1"/>
  <c r="Q1068" i="1"/>
  <c r="Q1064" i="1"/>
  <c r="Q1060" i="1"/>
  <c r="Q1056" i="1"/>
  <c r="Q1052" i="1"/>
  <c r="Q1048" i="1"/>
  <c r="Q1044" i="1"/>
  <c r="Q1040" i="1"/>
  <c r="Q1036" i="1"/>
  <c r="Q1032" i="1"/>
  <c r="Q1028" i="1"/>
  <c r="Q1024" i="1"/>
  <c r="Q1020" i="1"/>
  <c r="Q1016" i="1"/>
  <c r="Q1012" i="1"/>
  <c r="Q1008" i="1"/>
  <c r="Q1004" i="1"/>
  <c r="Q1000" i="1"/>
  <c r="Q996" i="1"/>
  <c r="Q992" i="1"/>
  <c r="Q988" i="1"/>
  <c r="Q984" i="1"/>
  <c r="Q980" i="1"/>
  <c r="Q976" i="1"/>
  <c r="Q972" i="1"/>
  <c r="Q968" i="1"/>
  <c r="Q964" i="1"/>
  <c r="Q960" i="1"/>
  <c r="Q956" i="1"/>
  <c r="Q952" i="1"/>
  <c r="Q948" i="1"/>
  <c r="Q944" i="1"/>
  <c r="Q940" i="1"/>
  <c r="Q936" i="1"/>
  <c r="Q932" i="1"/>
  <c r="Q928" i="1"/>
  <c r="Q924" i="1"/>
  <c r="Q920" i="1"/>
  <c r="Q916" i="1"/>
  <c r="Q912" i="1"/>
  <c r="Q908" i="1"/>
  <c r="Q904" i="1"/>
  <c r="Q900" i="1"/>
  <c r="Q896" i="1"/>
  <c r="Q892" i="1"/>
  <c r="Q888" i="1"/>
  <c r="Q884" i="1"/>
  <c r="Q880" i="1"/>
  <c r="Q876" i="1"/>
  <c r="Q872" i="1"/>
  <c r="Q868" i="1"/>
  <c r="Q864" i="1"/>
  <c r="Q860" i="1"/>
  <c r="Q856" i="1"/>
  <c r="Q852" i="1"/>
  <c r="Q848" i="1"/>
  <c r="Q844" i="1"/>
  <c r="Q840" i="1"/>
  <c r="Q836" i="1"/>
  <c r="Q832" i="1"/>
  <c r="Q828" i="1"/>
  <c r="Q824" i="1"/>
  <c r="Q820" i="1"/>
  <c r="Q816" i="1"/>
  <c r="Q812" i="1"/>
  <c r="Q808" i="1"/>
  <c r="Q804" i="1"/>
  <c r="Q800" i="1"/>
  <c r="Q796" i="1"/>
  <c r="Q792" i="1"/>
  <c r="Q788" i="1"/>
  <c r="Q784" i="1"/>
  <c r="Q780" i="1"/>
  <c r="Q776" i="1"/>
  <c r="Q772" i="1"/>
  <c r="Q768" i="1"/>
  <c r="Q764" i="1"/>
  <c r="Q760" i="1"/>
  <c r="Q756" i="1"/>
  <c r="Q752" i="1"/>
  <c r="Q748" i="1"/>
  <c r="Q744" i="1"/>
  <c r="Q740" i="1"/>
  <c r="Q736" i="1"/>
  <c r="Q732" i="1"/>
  <c r="Q728" i="1"/>
  <c r="Q724" i="1"/>
  <c r="Q720" i="1"/>
  <c r="Q716" i="1"/>
  <c r="Q712" i="1"/>
  <c r="Q708" i="1"/>
  <c r="Q704" i="1"/>
  <c r="Q700" i="1"/>
  <c r="Q696" i="1"/>
  <c r="Q692" i="1"/>
  <c r="Q688" i="1"/>
  <c r="Q684" i="1"/>
  <c r="Q680" i="1"/>
  <c r="Q676" i="1"/>
  <c r="Q672" i="1"/>
  <c r="Q668" i="1"/>
  <c r="Q664" i="1"/>
  <c r="Q660" i="1"/>
  <c r="Q656" i="1"/>
  <c r="Q652" i="1"/>
  <c r="Q648" i="1"/>
  <c r="Q644" i="1"/>
  <c r="Q640" i="1"/>
  <c r="Q636" i="1"/>
  <c r="Q632" i="1"/>
  <c r="Q628" i="1"/>
  <c r="Q624" i="1"/>
  <c r="Q620" i="1"/>
  <c r="Q616" i="1"/>
  <c r="Q612" i="1"/>
  <c r="Q608" i="1"/>
  <c r="Q604" i="1"/>
  <c r="Q600" i="1"/>
  <c r="Q596" i="1"/>
  <c r="Q592" i="1"/>
  <c r="Q588" i="1"/>
  <c r="Q584" i="1"/>
  <c r="Q580" i="1"/>
  <c r="Q576" i="1"/>
  <c r="Q572" i="1"/>
  <c r="Q568" i="1"/>
  <c r="Q564" i="1"/>
  <c r="Q560" i="1"/>
  <c r="Q556" i="1"/>
  <c r="Q552" i="1"/>
  <c r="Q548" i="1"/>
  <c r="Q544" i="1"/>
  <c r="Q540" i="1"/>
  <c r="Q536" i="1"/>
  <c r="Q532" i="1"/>
  <c r="Q528" i="1"/>
  <c r="Q524" i="1"/>
  <c r="Q520" i="1"/>
  <c r="Q516" i="1"/>
  <c r="Q512" i="1"/>
  <c r="Q508" i="1"/>
  <c r="Q504" i="1"/>
  <c r="Q500" i="1"/>
  <c r="Q496" i="1"/>
  <c r="Q492" i="1"/>
  <c r="Q488" i="1"/>
  <c r="Q484" i="1"/>
  <c r="Q480" i="1"/>
  <c r="Q476" i="1"/>
  <c r="Q472" i="1"/>
  <c r="Q468" i="1"/>
  <c r="Q464" i="1"/>
  <c r="Q460" i="1"/>
  <c r="Q456" i="1"/>
  <c r="Q452" i="1"/>
  <c r="Q448" i="1"/>
  <c r="Q444" i="1"/>
  <c r="Q440" i="1"/>
  <c r="Q436" i="1"/>
  <c r="Q432" i="1"/>
  <c r="Q428" i="1"/>
  <c r="Q1786" i="1"/>
  <c r="Q1782" i="1"/>
  <c r="Q1778" i="1"/>
  <c r="Q1774" i="1"/>
  <c r="Q1770" i="1"/>
  <c r="Q1766" i="1"/>
  <c r="Q1762" i="1"/>
  <c r="Q1758" i="1"/>
  <c r="Q1754" i="1"/>
  <c r="Q1750" i="1"/>
  <c r="Q1746" i="1"/>
  <c r="Q1742" i="1"/>
  <c r="Q1738" i="1"/>
  <c r="Q1734" i="1"/>
  <c r="Q1730" i="1"/>
  <c r="Q1726" i="1"/>
  <c r="Q1722" i="1"/>
  <c r="Q1718" i="1"/>
  <c r="Q1714" i="1"/>
  <c r="Q1710" i="1"/>
  <c r="Q1706" i="1"/>
  <c r="Q1702" i="1"/>
  <c r="Q1698" i="1"/>
  <c r="Q1694" i="1"/>
  <c r="Q1690" i="1"/>
  <c r="Q1686" i="1"/>
  <c r="Q1682" i="1"/>
  <c r="Q1678" i="1"/>
  <c r="Q1674" i="1"/>
  <c r="Q1670" i="1"/>
  <c r="Q1666" i="1"/>
  <c r="Q1662" i="1"/>
  <c r="Q1658" i="1"/>
  <c r="Q1654" i="1"/>
  <c r="Q1650" i="1"/>
  <c r="Q1646" i="1"/>
  <c r="Q1642" i="1"/>
  <c r="Q1638" i="1"/>
  <c r="Q1634" i="1"/>
  <c r="Q1630" i="1"/>
  <c r="Q1626" i="1"/>
  <c r="Q1622" i="1"/>
  <c r="Q1618" i="1"/>
  <c r="Q1614" i="1"/>
  <c r="Q1610" i="1"/>
  <c r="Q1606" i="1"/>
  <c r="Q1602" i="1"/>
  <c r="Q1598" i="1"/>
  <c r="Q1591" i="1"/>
  <c r="Q1587" i="1"/>
  <c r="Q1583" i="1"/>
  <c r="Q1579" i="1"/>
  <c r="Q1575" i="1"/>
  <c r="Q1571" i="1"/>
  <c r="Q1567" i="1"/>
  <c r="Q1563" i="1"/>
  <c r="Q1559" i="1"/>
  <c r="Q1555" i="1"/>
  <c r="Q1551" i="1"/>
  <c r="Q1547" i="1"/>
  <c r="Q1543" i="1"/>
  <c r="Q1539" i="1"/>
  <c r="Q1535" i="1"/>
  <c r="Q1531" i="1"/>
  <c r="Q1527" i="1"/>
  <c r="Q1523" i="1"/>
  <c r="Q1519" i="1"/>
  <c r="Q1515" i="1"/>
  <c r="Q1511" i="1"/>
  <c r="Q1507" i="1"/>
  <c r="Q1503" i="1"/>
  <c r="Q1499" i="1"/>
  <c r="Q1495" i="1"/>
  <c r="Q1491" i="1"/>
  <c r="Q1487" i="1"/>
  <c r="Q1483" i="1"/>
  <c r="Q1479" i="1"/>
  <c r="Q1475" i="1"/>
  <c r="Q1471" i="1"/>
  <c r="Q1467" i="1"/>
  <c r="Q1463" i="1"/>
  <c r="Q1459" i="1"/>
  <c r="Q1455" i="1"/>
  <c r="Q1451" i="1"/>
  <c r="Q1447" i="1"/>
  <c r="Q1443" i="1"/>
  <c r="Q1439" i="1"/>
  <c r="Q1435" i="1"/>
  <c r="Q1431" i="1"/>
  <c r="Q1427" i="1"/>
  <c r="Q1423" i="1"/>
  <c r="Q1419" i="1"/>
  <c r="Q1415" i="1"/>
  <c r="Q1411" i="1"/>
  <c r="Q1407" i="1"/>
  <c r="Q1403" i="1"/>
  <c r="Q1399" i="1"/>
  <c r="Q1395" i="1"/>
  <c r="Q1391" i="1"/>
  <c r="Q1387" i="1"/>
  <c r="Q1383" i="1"/>
  <c r="Q1379" i="1"/>
  <c r="Q1375" i="1"/>
  <c r="Q1371" i="1"/>
  <c r="Q1367" i="1"/>
  <c r="Q1363" i="1"/>
  <c r="Q1359" i="1"/>
  <c r="Q1355" i="1"/>
  <c r="Q1351" i="1"/>
  <c r="Q1347" i="1"/>
  <c r="Q1343" i="1"/>
  <c r="Q1339" i="1"/>
  <c r="Q1335" i="1"/>
  <c r="Q1331" i="1"/>
  <c r="Q1327" i="1"/>
  <c r="Q1323" i="1"/>
  <c r="Q1319" i="1"/>
  <c r="Q1315" i="1"/>
  <c r="Q1311" i="1"/>
  <c r="Q1307" i="1"/>
  <c r="Q1303" i="1"/>
  <c r="Q1299" i="1"/>
  <c r="Q1295" i="1"/>
  <c r="Q1291" i="1"/>
  <c r="Q1287" i="1"/>
  <c r="Q1283" i="1"/>
  <c r="Q1279" i="1"/>
  <c r="Q1275" i="1"/>
  <c r="Q1271" i="1"/>
  <c r="Q1267" i="1"/>
  <c r="Q1263" i="1"/>
  <c r="Q1259" i="1"/>
  <c r="Q1255" i="1"/>
  <c r="Q1251" i="1"/>
  <c r="Q1247" i="1"/>
  <c r="Q1243" i="1"/>
  <c r="Q1239" i="1"/>
  <c r="Q1235" i="1"/>
  <c r="Q1231" i="1"/>
  <c r="Q1227" i="1"/>
  <c r="Q1223" i="1"/>
  <c r="Q1219" i="1"/>
  <c r="Q1215" i="1"/>
  <c r="Q1211" i="1"/>
  <c r="Q1207" i="1"/>
  <c r="Q1203" i="1"/>
  <c r="Q1199" i="1"/>
  <c r="Q1195" i="1"/>
  <c r="Q1191" i="1"/>
  <c r="Q1187" i="1"/>
  <c r="Q1183" i="1"/>
  <c r="Q1179" i="1"/>
  <c r="Q1175" i="1"/>
  <c r="Q1171" i="1"/>
  <c r="Q1167" i="1"/>
  <c r="Q1163" i="1"/>
  <c r="Q1159" i="1"/>
  <c r="Q1155" i="1"/>
  <c r="Q1151" i="1"/>
  <c r="Q1147" i="1"/>
  <c r="Q1143" i="1"/>
  <c r="Q1139" i="1"/>
  <c r="Q1135" i="1"/>
  <c r="Q1131" i="1"/>
  <c r="Q1127" i="1"/>
  <c r="Q1123" i="1"/>
  <c r="Q1119" i="1"/>
  <c r="Q1115" i="1"/>
  <c r="Q1111" i="1"/>
  <c r="Q1107" i="1"/>
  <c r="Q1103" i="1"/>
  <c r="Q1099" i="1"/>
  <c r="Q1095" i="1"/>
  <c r="Q1091" i="1"/>
  <c r="Q1087" i="1"/>
  <c r="Q1083" i="1"/>
  <c r="Q1079" i="1"/>
  <c r="Q1075" i="1"/>
  <c r="Q1071" i="1"/>
  <c r="Q1067" i="1"/>
  <c r="Q1063" i="1"/>
  <c r="Q1059" i="1"/>
  <c r="Q1055" i="1"/>
  <c r="Q1051" i="1"/>
  <c r="Q1047" i="1"/>
  <c r="Q1043" i="1"/>
  <c r="Q1039" i="1"/>
  <c r="Q1035" i="1"/>
  <c r="Q1031" i="1"/>
  <c r="Q1027" i="1"/>
  <c r="Q1023" i="1"/>
  <c r="Q1019" i="1"/>
  <c r="Q1015" i="1"/>
  <c r="Q1011" i="1"/>
  <c r="Q1007" i="1"/>
  <c r="Q1003" i="1"/>
  <c r="Q999" i="1"/>
  <c r="Q995" i="1"/>
  <c r="Q991" i="1"/>
  <c r="Q987" i="1"/>
  <c r="Q983" i="1"/>
  <c r="Q979" i="1"/>
  <c r="Q975" i="1"/>
  <c r="Q971" i="1"/>
  <c r="Q967" i="1"/>
  <c r="Q963" i="1"/>
  <c r="Q959" i="1"/>
  <c r="Q955" i="1"/>
  <c r="Q951" i="1"/>
  <c r="Q947" i="1"/>
  <c r="Q943" i="1"/>
  <c r="Q939" i="1"/>
  <c r="Q935" i="1"/>
  <c r="Q931" i="1"/>
  <c r="Q927" i="1"/>
  <c r="Q923" i="1"/>
  <c r="Q919" i="1"/>
  <c r="Q915" i="1"/>
  <c r="Q911" i="1"/>
  <c r="Q907" i="1"/>
  <c r="Q903" i="1"/>
  <c r="Q899" i="1"/>
  <c r="Q895" i="1"/>
  <c r="Q891" i="1"/>
  <c r="Q887" i="1"/>
  <c r="Q883" i="1"/>
  <c r="Q879" i="1"/>
  <c r="Q875" i="1"/>
  <c r="Q871" i="1"/>
  <c r="Q867" i="1"/>
  <c r="Q863" i="1"/>
  <c r="Q859" i="1"/>
  <c r="Q855" i="1"/>
  <c r="Q851" i="1"/>
  <c r="Q847" i="1"/>
  <c r="Q843" i="1"/>
  <c r="Q839" i="1"/>
  <c r="Q835" i="1"/>
  <c r="Q831" i="1"/>
  <c r="Q827" i="1"/>
  <c r="Q823" i="1"/>
  <c r="Q819" i="1"/>
  <c r="Q815" i="1"/>
  <c r="Q811" i="1"/>
  <c r="Q807" i="1"/>
  <c r="Q803" i="1"/>
  <c r="Q799" i="1"/>
  <c r="Q795" i="1"/>
  <c r="Q791" i="1"/>
  <c r="Q787" i="1"/>
  <c r="Q783" i="1"/>
  <c r="Q779" i="1"/>
  <c r="Q775" i="1"/>
  <c r="Q771" i="1"/>
  <c r="Q767" i="1"/>
  <c r="Q763" i="1"/>
  <c r="Q759" i="1"/>
  <c r="Q755" i="1"/>
  <c r="Q751" i="1"/>
  <c r="Q747" i="1"/>
  <c r="Q743" i="1"/>
  <c r="Q739" i="1"/>
  <c r="Q735" i="1"/>
  <c r="Q731" i="1"/>
  <c r="Q727" i="1"/>
  <c r="Q723" i="1"/>
  <c r="Q719" i="1"/>
  <c r="Q715" i="1"/>
  <c r="Q711" i="1"/>
  <c r="Q707" i="1"/>
  <c r="Q703" i="1"/>
  <c r="Q699" i="1"/>
  <c r="Q695" i="1"/>
  <c r="Q691" i="1"/>
  <c r="Q687" i="1"/>
  <c r="Q683" i="1"/>
  <c r="Q679" i="1"/>
  <c r="Q675" i="1"/>
  <c r="Q671" i="1"/>
  <c r="Q667" i="1"/>
  <c r="Q663" i="1"/>
  <c r="Q659" i="1"/>
  <c r="Q655" i="1"/>
  <c r="Q651" i="1"/>
  <c r="Q647" i="1"/>
  <c r="Q643" i="1"/>
  <c r="Q639" i="1"/>
  <c r="Q635" i="1"/>
  <c r="Q631" i="1"/>
  <c r="Q627" i="1"/>
  <c r="Q623" i="1"/>
  <c r="Q619" i="1"/>
  <c r="Q615" i="1"/>
  <c r="Q611" i="1"/>
  <c r="Q607" i="1"/>
  <c r="Q603" i="1"/>
  <c r="Q599" i="1"/>
  <c r="Q595" i="1"/>
  <c r="Q591" i="1"/>
  <c r="Q587" i="1"/>
  <c r="Q583" i="1"/>
  <c r="Q579" i="1"/>
  <c r="Q575" i="1"/>
  <c r="Q571" i="1"/>
  <c r="Q567" i="1"/>
  <c r="Q563" i="1"/>
  <c r="Q559" i="1"/>
  <c r="Q555" i="1"/>
  <c r="Q551" i="1"/>
  <c r="Q547" i="1"/>
  <c r="Q543" i="1"/>
  <c r="Q539" i="1"/>
  <c r="Q535" i="1"/>
  <c r="Q531" i="1"/>
  <c r="Q527" i="1"/>
  <c r="Q523" i="1"/>
  <c r="Q519" i="1"/>
  <c r="Q515" i="1"/>
  <c r="Q511" i="1"/>
  <c r="Q507" i="1"/>
  <c r="Q503" i="1"/>
  <c r="Q499" i="1"/>
  <c r="Q495" i="1"/>
  <c r="Q491" i="1"/>
  <c r="Q487" i="1"/>
  <c r="Q483" i="1"/>
  <c r="Q479" i="1"/>
  <c r="Q475" i="1"/>
  <c r="Q471" i="1"/>
  <c r="Q467" i="1"/>
  <c r="Q463" i="1"/>
  <c r="Q459" i="1"/>
  <c r="Q455" i="1"/>
  <c r="Q451" i="1"/>
  <c r="Q447" i="1"/>
  <c r="Q443" i="1"/>
  <c r="Q439" i="1"/>
  <c r="Q435" i="1"/>
  <c r="Q431" i="1"/>
  <c r="Q427" i="1"/>
  <c r="Q1785" i="1"/>
  <c r="Q1781" i="1"/>
  <c r="Q1777" i="1"/>
  <c r="Q1773" i="1"/>
  <c r="Q1769" i="1"/>
  <c r="Q1765" i="1"/>
  <c r="Q1761" i="1"/>
  <c r="Q1757" i="1"/>
  <c r="Q1753" i="1"/>
  <c r="Q1749" i="1"/>
  <c r="Q1745" i="1"/>
  <c r="Q1741" i="1"/>
  <c r="Q1737" i="1"/>
  <c r="Q1733" i="1"/>
  <c r="Q1729" i="1"/>
  <c r="Q1725" i="1"/>
  <c r="Q1721" i="1"/>
  <c r="Q1717" i="1"/>
  <c r="Q1713" i="1"/>
  <c r="Q1709" i="1"/>
  <c r="Q1705" i="1"/>
  <c r="Q1701" i="1"/>
  <c r="Q1697" i="1"/>
  <c r="Q1693" i="1"/>
  <c r="Q1689" i="1"/>
  <c r="Q1685" i="1"/>
  <c r="Q1681" i="1"/>
  <c r="Q1677" i="1"/>
  <c r="Q1673" i="1"/>
  <c r="Q1669" i="1"/>
  <c r="Q1665" i="1"/>
  <c r="Q1661" i="1"/>
  <c r="Q1657" i="1"/>
  <c r="Q1653" i="1"/>
  <c r="Q1649" i="1"/>
  <c r="Q1645" i="1"/>
  <c r="Q1641" i="1"/>
  <c r="Q1637" i="1"/>
  <c r="Q1633" i="1"/>
  <c r="Q1629" i="1"/>
  <c r="Q1625" i="1"/>
  <c r="Q1621" i="1"/>
  <c r="Q1617" i="1"/>
  <c r="Q1613" i="1"/>
  <c r="Q1609" i="1"/>
  <c r="Q1605" i="1"/>
  <c r="Q1601" i="1"/>
  <c r="Q1597" i="1"/>
  <c r="Q1594" i="1"/>
  <c r="Q1590" i="1"/>
  <c r="Q1586" i="1"/>
  <c r="Q1582" i="1"/>
  <c r="Q1578" i="1"/>
  <c r="Q1574" i="1"/>
  <c r="Q1570" i="1"/>
  <c r="Q1566" i="1"/>
  <c r="Q1562" i="1"/>
  <c r="Q1558" i="1"/>
  <c r="Q1554" i="1"/>
  <c r="Q1550" i="1"/>
  <c r="Q1546" i="1"/>
  <c r="Q1542" i="1"/>
  <c r="Q1538" i="1"/>
  <c r="Q1534" i="1"/>
  <c r="Q1530" i="1"/>
  <c r="Q1526" i="1"/>
  <c r="Q1522" i="1"/>
  <c r="Q1518" i="1"/>
  <c r="Q1514" i="1"/>
  <c r="Q1510" i="1"/>
  <c r="Q1506" i="1"/>
  <c r="Q1502" i="1"/>
  <c r="Q1498" i="1"/>
  <c r="Q1494" i="1"/>
  <c r="Q1490" i="1"/>
  <c r="Q1486" i="1"/>
  <c r="Q1482" i="1"/>
  <c r="Q1478" i="1"/>
  <c r="Q1474" i="1"/>
  <c r="Q1470" i="1"/>
  <c r="Q1466" i="1"/>
  <c r="Q1462" i="1"/>
  <c r="Q1458" i="1"/>
  <c r="Q1454" i="1"/>
  <c r="Q1450" i="1"/>
  <c r="Q1446" i="1"/>
  <c r="Q1442" i="1"/>
  <c r="Q1438" i="1"/>
  <c r="Q1434" i="1"/>
  <c r="Q1430" i="1"/>
  <c r="Q1426" i="1"/>
  <c r="Q1422" i="1"/>
  <c r="Q1418" i="1"/>
  <c r="Q1414" i="1"/>
  <c r="Q1410" i="1"/>
  <c r="Q1406" i="1"/>
  <c r="Q1402" i="1"/>
  <c r="Q1398" i="1"/>
  <c r="Q1394" i="1"/>
  <c r="Q1390" i="1"/>
  <c r="Q1386" i="1"/>
  <c r="Q1382" i="1"/>
  <c r="Q1378" i="1"/>
  <c r="Q1374" i="1"/>
  <c r="Q1370" i="1"/>
  <c r="Q1366" i="1"/>
  <c r="Q1362" i="1"/>
  <c r="Q1358" i="1"/>
  <c r="Q1354" i="1"/>
  <c r="Q1350" i="1"/>
  <c r="Q1346" i="1"/>
  <c r="Q1342" i="1"/>
  <c r="Q1338" i="1"/>
  <c r="Q1334" i="1"/>
  <c r="Q1330" i="1"/>
  <c r="Q1326" i="1"/>
  <c r="Q1322" i="1"/>
  <c r="Q1318" i="1"/>
  <c r="Q1314" i="1"/>
  <c r="Q1310" i="1"/>
  <c r="Q1306" i="1"/>
  <c r="Q1302" i="1"/>
  <c r="Q1298" i="1"/>
  <c r="Q1294" i="1"/>
  <c r="Q1290" i="1"/>
  <c r="Q1286" i="1"/>
  <c r="Q1282" i="1"/>
  <c r="Q1278" i="1"/>
  <c r="Q1274" i="1"/>
  <c r="Q1270" i="1"/>
  <c r="Q1266" i="1"/>
  <c r="Q1262" i="1"/>
  <c r="Q1258" i="1"/>
  <c r="Q1254" i="1"/>
  <c r="Q1250" i="1"/>
  <c r="Q1246" i="1"/>
  <c r="Q1242" i="1"/>
  <c r="Q1238" i="1"/>
  <c r="Q1234" i="1"/>
  <c r="Q1230" i="1"/>
  <c r="Q1226" i="1"/>
  <c r="Q1222" i="1"/>
  <c r="Q1218" i="1"/>
  <c r="Q1214" i="1"/>
  <c r="Q1210" i="1"/>
  <c r="Q1206" i="1"/>
  <c r="Q1202" i="1"/>
  <c r="Q1198" i="1"/>
  <c r="Q1194" i="1"/>
  <c r="Q1190" i="1"/>
  <c r="Q1186" i="1"/>
  <c r="Q1182" i="1"/>
  <c r="Q1178" i="1"/>
  <c r="Q1174" i="1"/>
  <c r="Q1170" i="1"/>
  <c r="Q1166" i="1"/>
  <c r="Q1162" i="1"/>
  <c r="Q1158" i="1"/>
  <c r="Q1154" i="1"/>
  <c r="Q1150" i="1"/>
  <c r="Q1146" i="1"/>
  <c r="Q1142" i="1"/>
  <c r="Q1138" i="1"/>
  <c r="Q1134" i="1"/>
  <c r="Q1130" i="1"/>
  <c r="Q1126" i="1"/>
  <c r="Q1122" i="1"/>
  <c r="Q1118" i="1"/>
  <c r="Q1114" i="1"/>
  <c r="Q1110" i="1"/>
  <c r="Q1106" i="1"/>
  <c r="Q1102" i="1"/>
  <c r="Q1098" i="1"/>
  <c r="Q1094" i="1"/>
  <c r="Q1090" i="1"/>
  <c r="Q1086" i="1"/>
  <c r="Q1082" i="1"/>
  <c r="Q1078" i="1"/>
  <c r="Q1074" i="1"/>
  <c r="Q1070" i="1"/>
  <c r="Q1066" i="1"/>
  <c r="Q1062" i="1"/>
  <c r="Q1058" i="1"/>
  <c r="Q1054" i="1"/>
  <c r="Q1050" i="1"/>
  <c r="Q1046" i="1"/>
  <c r="Q1042" i="1"/>
  <c r="Q1038" i="1"/>
  <c r="Q1034" i="1"/>
  <c r="Q1030" i="1"/>
  <c r="Q1026" i="1"/>
  <c r="Q1022" i="1"/>
  <c r="Q1018" i="1"/>
  <c r="Q1014" i="1"/>
  <c r="Q1010" i="1"/>
  <c r="Q1006" i="1"/>
  <c r="Q1002" i="1"/>
  <c r="Q998" i="1"/>
  <c r="Q994" i="1"/>
  <c r="Q990" i="1"/>
  <c r="Q986" i="1"/>
  <c r="Q982" i="1"/>
  <c r="Q978" i="1"/>
  <c r="Q974" i="1"/>
  <c r="Q970" i="1"/>
  <c r="Q966" i="1"/>
  <c r="Q962" i="1"/>
  <c r="Q958" i="1"/>
  <c r="Q954" i="1"/>
  <c r="Q950" i="1"/>
  <c r="Q946" i="1"/>
  <c r="Q942" i="1"/>
  <c r="Q938" i="1"/>
  <c r="Q934" i="1"/>
  <c r="Q930" i="1"/>
  <c r="Q926" i="1"/>
  <c r="Q922" i="1"/>
  <c r="Q918" i="1"/>
  <c r="Q914" i="1"/>
  <c r="Q910" i="1"/>
  <c r="Q906" i="1"/>
  <c r="Q902" i="1"/>
  <c r="Q898" i="1"/>
  <c r="Q894" i="1"/>
  <c r="Q890" i="1"/>
  <c r="Q886" i="1"/>
  <c r="Q882" i="1"/>
  <c r="Q878" i="1"/>
  <c r="Q874" i="1"/>
  <c r="Q870" i="1"/>
  <c r="Q866" i="1"/>
  <c r="Q862" i="1"/>
  <c r="Q858" i="1"/>
  <c r="Q854" i="1"/>
  <c r="Q850" i="1"/>
  <c r="Q846" i="1"/>
  <c r="Q842" i="1"/>
  <c r="Q838" i="1"/>
  <c r="Q834" i="1"/>
  <c r="Q830" i="1"/>
  <c r="Q826" i="1"/>
  <c r="Q822" i="1"/>
  <c r="Q818" i="1"/>
  <c r="Q814" i="1"/>
  <c r="Q810" i="1"/>
  <c r="Q806" i="1"/>
  <c r="Q802" i="1"/>
  <c r="Q798" i="1"/>
  <c r="Q794" i="1"/>
  <c r="Q790" i="1"/>
  <c r="Q786" i="1"/>
  <c r="Q782" i="1"/>
  <c r="Q778" i="1"/>
  <c r="Q774" i="1"/>
  <c r="Q770" i="1"/>
  <c r="Q766" i="1"/>
  <c r="Q762" i="1"/>
  <c r="Q758" i="1"/>
  <c r="Q754" i="1"/>
  <c r="Q750" i="1"/>
  <c r="Q746" i="1"/>
  <c r="Q742" i="1"/>
  <c r="Q738" i="1"/>
  <c r="Q734" i="1"/>
  <c r="Q730" i="1"/>
  <c r="Q726" i="1"/>
  <c r="Q722" i="1"/>
  <c r="Q718" i="1"/>
  <c r="Q714" i="1"/>
  <c r="Q710" i="1"/>
  <c r="Q706" i="1"/>
  <c r="Q702" i="1"/>
  <c r="Q698" i="1"/>
  <c r="Q694" i="1"/>
  <c r="Q690" i="1"/>
  <c r="Q686" i="1"/>
  <c r="Q682" i="1"/>
  <c r="Q678" i="1"/>
  <c r="Q674" i="1"/>
  <c r="Q670" i="1"/>
  <c r="Q666" i="1"/>
  <c r="Q662" i="1"/>
  <c r="Q658" i="1"/>
  <c r="Q654" i="1"/>
  <c r="Q650" i="1"/>
  <c r="Q646" i="1"/>
  <c r="Q642" i="1"/>
  <c r="Q638" i="1"/>
  <c r="Q634" i="1"/>
  <c r="Q630" i="1"/>
  <c r="Q626" i="1"/>
  <c r="Q622" i="1"/>
  <c r="Q618" i="1"/>
  <c r="Q614" i="1"/>
  <c r="Q610" i="1"/>
  <c r="Q606" i="1"/>
  <c r="Q602" i="1"/>
  <c r="Q598" i="1"/>
  <c r="Q594" i="1"/>
  <c r="Q590" i="1"/>
  <c r="Q586" i="1"/>
  <c r="Q582" i="1"/>
  <c r="Q578" i="1"/>
  <c r="Q574" i="1"/>
  <c r="Q570" i="1"/>
  <c r="Q566" i="1"/>
  <c r="Q562" i="1"/>
  <c r="Q558" i="1"/>
  <c r="Q554" i="1"/>
  <c r="Q550" i="1"/>
  <c r="Q546" i="1"/>
  <c r="Q542" i="1"/>
  <c r="Q538" i="1"/>
  <c r="Q534" i="1"/>
  <c r="Q530" i="1"/>
  <c r="Q526" i="1"/>
  <c r="Q522" i="1"/>
  <c r="Q518" i="1"/>
  <c r="Q514" i="1"/>
  <c r="Q510" i="1"/>
  <c r="Q506" i="1"/>
  <c r="Q502" i="1"/>
  <c r="Q498" i="1"/>
  <c r="Q494" i="1"/>
  <c r="Q490" i="1"/>
  <c r="Q486" i="1"/>
  <c r="Q482" i="1"/>
  <c r="Q478" i="1"/>
  <c r="Q474" i="1"/>
  <c r="Q470" i="1"/>
  <c r="Q466" i="1"/>
  <c r="Q462" i="1"/>
  <c r="Q458" i="1"/>
  <c r="Q454" i="1"/>
  <c r="Q450" i="1"/>
  <c r="Q446" i="1"/>
  <c r="Q442" i="1"/>
  <c r="Q438" i="1"/>
  <c r="Q434" i="1"/>
  <c r="Q430" i="1"/>
  <c r="Q1784" i="1"/>
  <c r="Q1780" i="1"/>
  <c r="Q1776" i="1"/>
  <c r="Q1772" i="1"/>
  <c r="Q1768" i="1"/>
  <c r="Q1764" i="1"/>
  <c r="Q1760" i="1"/>
  <c r="Q1756" i="1"/>
  <c r="Q1752" i="1"/>
  <c r="Q1748" i="1"/>
  <c r="Q1744" i="1"/>
  <c r="Q1740" i="1"/>
  <c r="Q1736" i="1"/>
  <c r="Q1732" i="1"/>
  <c r="Q1728" i="1"/>
  <c r="Q1724" i="1"/>
  <c r="Q1720" i="1"/>
  <c r="Q1716" i="1"/>
  <c r="Q1712" i="1"/>
  <c r="Q1708" i="1"/>
  <c r="Q1704" i="1"/>
  <c r="Q1700" i="1"/>
  <c r="Q1696" i="1"/>
  <c r="Q1692" i="1"/>
  <c r="Q1688" i="1"/>
  <c r="Q1684" i="1"/>
  <c r="Q1680" i="1"/>
  <c r="Q1676" i="1"/>
  <c r="Q1672" i="1"/>
  <c r="Q1668" i="1"/>
  <c r="Q1664" i="1"/>
  <c r="Q1660" i="1"/>
  <c r="Q1656" i="1"/>
  <c r="Q1652" i="1"/>
  <c r="Q1648" i="1"/>
  <c r="Q1644" i="1"/>
  <c r="Q1640" i="1"/>
  <c r="Q1636" i="1"/>
  <c r="Q1632" i="1"/>
  <c r="Q1628" i="1"/>
  <c r="Q1624" i="1"/>
  <c r="Q1620" i="1"/>
  <c r="Q1616" i="1"/>
  <c r="Q1612" i="1"/>
  <c r="Q1608" i="1"/>
  <c r="Q1604" i="1"/>
  <c r="Q1600" i="1"/>
  <c r="Q1596" i="1"/>
  <c r="Q1593" i="1"/>
  <c r="Q1589" i="1"/>
  <c r="Q1585" i="1"/>
  <c r="Q1581" i="1"/>
  <c r="Q1577" i="1"/>
  <c r="Q1573" i="1"/>
  <c r="Q1569" i="1"/>
  <c r="Q1565" i="1"/>
  <c r="Q1561" i="1"/>
  <c r="Q1557" i="1"/>
  <c r="Q1553" i="1"/>
  <c r="Q1549" i="1"/>
  <c r="Q1545" i="1"/>
  <c r="Q1541" i="1"/>
  <c r="Q1537" i="1"/>
  <c r="Q1533" i="1"/>
  <c r="Q1529" i="1"/>
  <c r="Q1525" i="1"/>
  <c r="Q1521" i="1"/>
  <c r="Q1517" i="1"/>
  <c r="Q1513" i="1"/>
  <c r="Q1509" i="1"/>
  <c r="Q1505" i="1"/>
  <c r="Q1501" i="1"/>
  <c r="Q1497" i="1"/>
  <c r="Q1493" i="1"/>
  <c r="Q1489" i="1"/>
  <c r="Q1485" i="1"/>
  <c r="Q1481" i="1"/>
  <c r="Q1477" i="1"/>
  <c r="Q1473" i="1"/>
  <c r="Q1469" i="1"/>
  <c r="Q1465" i="1"/>
  <c r="Q1461" i="1"/>
  <c r="Q1457" i="1"/>
  <c r="Q1453" i="1"/>
  <c r="Q1449" i="1"/>
  <c r="Q1445" i="1"/>
  <c r="Q1441" i="1"/>
  <c r="Q1437" i="1"/>
  <c r="Q1433" i="1"/>
  <c r="Q1429" i="1"/>
  <c r="Q1425" i="1"/>
  <c r="Q1421" i="1"/>
  <c r="Q1417" i="1"/>
  <c r="Q1413" i="1"/>
  <c r="Q1409" i="1"/>
  <c r="Q1405" i="1"/>
  <c r="Q1401" i="1"/>
  <c r="Q1397" i="1"/>
  <c r="Q1393" i="1"/>
  <c r="Q1389" i="1"/>
  <c r="Q1385" i="1"/>
  <c r="Q1381" i="1"/>
  <c r="Q1377" i="1"/>
  <c r="Q1373" i="1"/>
  <c r="Q1369" i="1"/>
  <c r="Q1365" i="1"/>
  <c r="Q1361" i="1"/>
  <c r="Q1357" i="1"/>
  <c r="Q1353" i="1"/>
  <c r="Q1349" i="1"/>
  <c r="Q1345" i="1"/>
  <c r="Q1341" i="1"/>
  <c r="Q1337" i="1"/>
  <c r="Q1333" i="1"/>
  <c r="Q1329" i="1"/>
  <c r="Q1325" i="1"/>
  <c r="Q1321" i="1"/>
  <c r="Q1317" i="1"/>
  <c r="Q1313" i="1"/>
  <c r="Q1309" i="1"/>
  <c r="Q1305" i="1"/>
  <c r="Q1301" i="1"/>
  <c r="Q1297" i="1"/>
  <c r="Q1293" i="1"/>
  <c r="Q1289" i="1"/>
  <c r="Q1285" i="1"/>
  <c r="Q1281" i="1"/>
  <c r="Q1277" i="1"/>
  <c r="Q1273" i="1"/>
  <c r="Q1269" i="1"/>
  <c r="Q1265" i="1"/>
  <c r="Q1261" i="1"/>
  <c r="Q1257" i="1"/>
  <c r="Q1253" i="1"/>
  <c r="Q1249" i="1"/>
  <c r="Q1245" i="1"/>
  <c r="Q1241" i="1"/>
  <c r="Q1237" i="1"/>
  <c r="Q1233" i="1"/>
  <c r="Q1229" i="1"/>
  <c r="Q1225" i="1"/>
  <c r="Q1221" i="1"/>
  <c r="Q1217" i="1"/>
  <c r="Q1213" i="1"/>
  <c r="Q1209" i="1"/>
  <c r="Q1205" i="1"/>
  <c r="Q1201" i="1"/>
  <c r="Q1197" i="1"/>
  <c r="Q1193" i="1"/>
  <c r="Q1189" i="1"/>
  <c r="Q1185" i="1"/>
  <c r="Q1181" i="1"/>
  <c r="Q1177" i="1"/>
  <c r="Q1173" i="1"/>
  <c r="Q1169" i="1"/>
  <c r="Q1165" i="1"/>
  <c r="Q1161" i="1"/>
  <c r="Q1157" i="1"/>
  <c r="Q1153" i="1"/>
  <c r="Q1149" i="1"/>
  <c r="Q1145" i="1"/>
  <c r="Q1141" i="1"/>
  <c r="Q1137" i="1"/>
  <c r="Q1133" i="1"/>
  <c r="Q1129" i="1"/>
  <c r="Q1125" i="1"/>
  <c r="Q1121" i="1"/>
  <c r="Q1117" i="1"/>
  <c r="Q1113" i="1"/>
  <c r="Q1109" i="1"/>
  <c r="Q1105" i="1"/>
  <c r="Q1101" i="1"/>
  <c r="Q1097" i="1"/>
  <c r="Q1093" i="1"/>
  <c r="Q1089" i="1"/>
  <c r="Q1085" i="1"/>
  <c r="Q1081" i="1"/>
  <c r="Q1077" i="1"/>
  <c r="Q1073" i="1"/>
  <c r="Q1069" i="1"/>
  <c r="Q1065" i="1"/>
  <c r="Q1061" i="1"/>
  <c r="Q1057" i="1"/>
  <c r="Q1053" i="1"/>
  <c r="Q1049" i="1"/>
  <c r="Q1045" i="1"/>
  <c r="Q1041" i="1"/>
  <c r="Q1037" i="1"/>
  <c r="Q1033" i="1"/>
  <c r="Q1029" i="1"/>
  <c r="Q1025" i="1"/>
  <c r="Q1021" i="1"/>
  <c r="Q1017" i="1"/>
  <c r="Q1013" i="1"/>
  <c r="Q1009" i="1"/>
  <c r="Q1005" i="1"/>
  <c r="Q1001" i="1"/>
  <c r="Q997" i="1"/>
  <c r="Q993" i="1"/>
  <c r="Q989" i="1"/>
  <c r="Q985" i="1"/>
  <c r="Q981" i="1"/>
  <c r="Q977" i="1"/>
  <c r="Q973" i="1"/>
  <c r="Q969" i="1"/>
  <c r="Q965" i="1"/>
  <c r="Q961" i="1"/>
  <c r="Q957" i="1"/>
  <c r="Q953" i="1"/>
  <c r="Q949" i="1"/>
  <c r="Q945" i="1"/>
  <c r="Q941" i="1"/>
  <c r="Q937" i="1"/>
  <c r="Q933" i="1"/>
  <c r="Q929" i="1"/>
  <c r="Q925" i="1"/>
  <c r="Q921" i="1"/>
  <c r="Q917" i="1"/>
  <c r="Q913" i="1"/>
  <c r="Q909" i="1"/>
  <c r="Q905" i="1"/>
  <c r="Q901" i="1"/>
  <c r="Q897" i="1"/>
  <c r="Q893" i="1"/>
  <c r="Q889" i="1"/>
  <c r="Q885" i="1"/>
  <c r="Q881" i="1"/>
  <c r="Q877" i="1"/>
  <c r="Q873" i="1"/>
  <c r="Q869" i="1"/>
  <c r="Q865" i="1"/>
  <c r="Q861" i="1"/>
  <c r="Q857" i="1"/>
  <c r="Q853" i="1"/>
  <c r="Q849" i="1"/>
  <c r="Q845" i="1"/>
  <c r="Q841" i="1"/>
  <c r="Q837" i="1"/>
  <c r="Q833" i="1"/>
  <c r="Q829" i="1"/>
  <c r="Q825" i="1"/>
  <c r="Q821" i="1"/>
  <c r="Q817" i="1"/>
  <c r="Q813" i="1"/>
  <c r="Q809" i="1"/>
  <c r="Q805" i="1"/>
  <c r="Q801" i="1"/>
  <c r="Q797" i="1"/>
  <c r="Q793" i="1"/>
  <c r="Q789" i="1"/>
  <c r="Q785" i="1"/>
  <c r="Q781" i="1"/>
  <c r="Q777" i="1"/>
  <c r="Q773" i="1"/>
  <c r="Q769" i="1"/>
  <c r="Q765" i="1"/>
  <c r="Q761" i="1"/>
  <c r="Q757" i="1"/>
  <c r="Q753" i="1"/>
  <c r="Q749" i="1"/>
  <c r="Q745" i="1"/>
  <c r="Q741" i="1"/>
  <c r="Q737" i="1"/>
  <c r="Q733" i="1"/>
  <c r="Q729" i="1"/>
  <c r="Q725" i="1"/>
  <c r="Q721" i="1"/>
  <c r="Q717" i="1"/>
  <c r="Q713" i="1"/>
  <c r="Q709" i="1"/>
  <c r="Q705" i="1"/>
  <c r="Q701" i="1"/>
  <c r="Q697" i="1"/>
  <c r="Q693" i="1"/>
  <c r="Q689" i="1"/>
  <c r="Q685" i="1"/>
  <c r="Q681" i="1"/>
  <c r="Q677" i="1"/>
  <c r="Q673" i="1"/>
  <c r="Q669" i="1"/>
  <c r="Q665" i="1"/>
  <c r="Q661" i="1"/>
  <c r="Q657" i="1"/>
  <c r="Q653" i="1"/>
  <c r="Q649" i="1"/>
  <c r="Q645" i="1"/>
  <c r="Q641" i="1"/>
  <c r="Q637" i="1"/>
  <c r="Q633" i="1"/>
  <c r="Q629" i="1"/>
  <c r="Q625" i="1"/>
  <c r="Q621" i="1"/>
  <c r="Q617" i="1"/>
  <c r="Q613" i="1"/>
  <c r="Q609" i="1"/>
  <c r="Q605" i="1"/>
  <c r="Q601" i="1"/>
  <c r="Q597" i="1"/>
  <c r="Q593" i="1"/>
  <c r="Q589" i="1"/>
  <c r="Q585" i="1"/>
  <c r="Q581" i="1"/>
  <c r="Q577" i="1"/>
  <c r="Q573" i="1"/>
  <c r="Q569" i="1"/>
  <c r="Q565" i="1"/>
  <c r="Q561" i="1"/>
  <c r="Q557" i="1"/>
  <c r="Q553" i="1"/>
  <c r="Q549" i="1"/>
  <c r="Q545" i="1"/>
  <c r="Q541" i="1"/>
  <c r="Q537" i="1"/>
  <c r="Q533" i="1"/>
  <c r="Q529" i="1"/>
  <c r="Q525" i="1"/>
  <c r="Q521" i="1"/>
  <c r="Q517" i="1"/>
  <c r="Q513" i="1"/>
  <c r="Q509" i="1"/>
  <c r="Q505" i="1"/>
  <c r="Q501" i="1"/>
  <c r="Q497" i="1"/>
  <c r="Q493" i="1"/>
  <c r="Q489" i="1"/>
  <c r="Q485" i="1"/>
  <c r="Q481" i="1"/>
  <c r="Q477" i="1"/>
  <c r="Q473" i="1"/>
  <c r="Q469" i="1"/>
  <c r="Q465" i="1"/>
  <c r="Q461" i="1"/>
  <c r="Q457" i="1"/>
  <c r="Q453" i="1"/>
  <c r="Q449" i="1"/>
  <c r="Q445" i="1"/>
  <c r="Q441" i="1"/>
  <c r="Q437" i="1"/>
  <c r="Q433" i="1"/>
  <c r="Q429" i="1"/>
  <c r="Q426" i="1"/>
  <c r="Q422" i="1"/>
  <c r="Q418" i="1"/>
  <c r="Q414" i="1"/>
  <c r="Q410" i="1"/>
  <c r="Q406" i="1"/>
  <c r="Q402" i="1"/>
  <c r="Q398" i="1"/>
  <c r="Q394" i="1"/>
  <c r="Q390" i="1"/>
  <c r="Q386" i="1"/>
  <c r="Q382" i="1"/>
  <c r="Q378" i="1"/>
  <c r="Q374" i="1"/>
  <c r="Q370" i="1"/>
  <c r="Q366" i="1"/>
  <c r="Q362" i="1"/>
  <c r="Q358" i="1"/>
  <c r="Q354" i="1"/>
  <c r="Q350" i="1"/>
  <c r="Q346" i="1"/>
  <c r="Q342" i="1"/>
  <c r="Q338" i="1"/>
  <c r="Q334" i="1"/>
  <c r="Q330" i="1"/>
  <c r="Q326" i="1"/>
  <c r="Q322" i="1"/>
  <c r="Q318" i="1"/>
  <c r="Q314" i="1"/>
  <c r="Q310" i="1"/>
  <c r="Q306" i="1"/>
  <c r="Q302" i="1"/>
  <c r="Q298" i="1"/>
  <c r="Q294" i="1"/>
  <c r="Q290" i="1"/>
  <c r="Q286" i="1"/>
  <c r="Q282" i="1"/>
  <c r="Q278" i="1"/>
  <c r="Q274" i="1"/>
  <c r="Q270" i="1"/>
  <c r="Q266" i="1"/>
  <c r="Q262" i="1"/>
  <c r="Q258" i="1"/>
  <c r="Q254" i="1"/>
  <c r="Q250" i="1"/>
  <c r="Q246" i="1"/>
  <c r="Q242" i="1"/>
  <c r="Q238" i="1"/>
  <c r="Q234" i="1"/>
  <c r="Q230" i="1"/>
  <c r="Q226" i="1"/>
  <c r="Q222" i="1"/>
  <c r="Q218" i="1"/>
  <c r="Q214" i="1"/>
  <c r="Q210" i="1"/>
  <c r="Q206" i="1"/>
  <c r="Q202" i="1"/>
  <c r="Q198" i="1"/>
  <c r="Q194" i="1"/>
  <c r="Q190" i="1"/>
  <c r="Q186" i="1"/>
  <c r="Q182" i="1"/>
  <c r="Q178" i="1"/>
  <c r="Q174" i="1"/>
  <c r="Q170" i="1"/>
  <c r="Q166" i="1"/>
  <c r="Q162" i="1"/>
  <c r="Q158" i="1"/>
  <c r="Q154" i="1"/>
  <c r="Q150" i="1"/>
  <c r="Q146" i="1"/>
  <c r="Q142" i="1"/>
  <c r="Q138" i="1"/>
  <c r="Q134" i="1"/>
  <c r="Q130" i="1"/>
  <c r="Q126" i="1"/>
  <c r="Q122" i="1"/>
  <c r="Q118" i="1"/>
  <c r="Q114" i="1"/>
  <c r="Q110" i="1"/>
  <c r="Q106" i="1"/>
  <c r="Q102" i="1"/>
  <c r="Q98" i="1"/>
  <c r="Q94" i="1"/>
  <c r="Q90" i="1"/>
  <c r="Q86" i="1"/>
  <c r="Q82" i="1"/>
  <c r="Q78" i="1"/>
  <c r="Q74" i="1"/>
  <c r="Q70" i="1"/>
  <c r="Q66" i="1"/>
  <c r="Q62" i="1"/>
  <c r="Q58" i="1"/>
  <c r="Q54" i="1"/>
  <c r="Q50" i="1"/>
  <c r="Q46" i="1"/>
  <c r="Q42" i="1"/>
  <c r="Q38" i="1"/>
  <c r="Q34" i="1"/>
  <c r="Q30" i="1"/>
  <c r="Q26" i="1"/>
  <c r="Q22" i="1"/>
  <c r="Q18" i="1"/>
  <c r="Q14" i="1"/>
  <c r="Q10" i="1"/>
  <c r="Q6" i="1"/>
  <c r="Q425" i="1"/>
  <c r="Q421" i="1"/>
  <c r="Q417" i="1"/>
  <c r="Q413" i="1"/>
  <c r="Q409" i="1"/>
  <c r="Q405" i="1"/>
  <c r="Q401" i="1"/>
  <c r="Q397" i="1"/>
  <c r="Q393" i="1"/>
  <c r="Q389" i="1"/>
  <c r="Q385" i="1"/>
  <c r="Q381" i="1"/>
  <c r="Q377" i="1"/>
  <c r="Q373" i="1"/>
  <c r="Q369" i="1"/>
  <c r="Q365" i="1"/>
  <c r="Q361" i="1"/>
  <c r="Q357" i="1"/>
  <c r="Q353" i="1"/>
  <c r="Q349" i="1"/>
  <c r="Q345" i="1"/>
  <c r="Q341" i="1"/>
  <c r="Q337" i="1"/>
  <c r="Q333" i="1"/>
  <c r="Q329" i="1"/>
  <c r="Q325" i="1"/>
  <c r="Q321" i="1"/>
  <c r="Q317" i="1"/>
  <c r="Q313" i="1"/>
  <c r="Q309" i="1"/>
  <c r="Q305" i="1"/>
  <c r="Q301" i="1"/>
  <c r="Q297" i="1"/>
  <c r="Q293" i="1"/>
  <c r="Q289" i="1"/>
  <c r="Q285" i="1"/>
  <c r="Q281" i="1"/>
  <c r="Q277" i="1"/>
  <c r="Q273" i="1"/>
  <c r="Q269" i="1"/>
  <c r="Q265" i="1"/>
  <c r="Q261" i="1"/>
  <c r="Q257" i="1"/>
  <c r="Q253" i="1"/>
  <c r="Q249" i="1"/>
  <c r="Q245" i="1"/>
  <c r="Q241" i="1"/>
  <c r="Q237" i="1"/>
  <c r="Q233" i="1"/>
  <c r="Q229" i="1"/>
  <c r="Q225" i="1"/>
  <c r="Q221" i="1"/>
  <c r="Q217" i="1"/>
  <c r="Q213" i="1"/>
  <c r="Q209" i="1"/>
  <c r="Q205" i="1"/>
  <c r="Q201" i="1"/>
  <c r="Q197" i="1"/>
  <c r="Q193" i="1"/>
  <c r="Q189" i="1"/>
  <c r="Q185" i="1"/>
  <c r="Q181" i="1"/>
  <c r="Q177" i="1"/>
  <c r="Q173" i="1"/>
  <c r="Q169" i="1"/>
  <c r="Q165" i="1"/>
  <c r="Q161" i="1"/>
  <c r="Q157" i="1"/>
  <c r="Q153" i="1"/>
  <c r="Q149" i="1"/>
  <c r="Q145" i="1"/>
  <c r="Q141" i="1"/>
  <c r="Q137" i="1"/>
  <c r="Q133" i="1"/>
  <c r="Q129" i="1"/>
  <c r="Q125" i="1"/>
  <c r="Q121" i="1"/>
  <c r="Q117" i="1"/>
  <c r="Q113" i="1"/>
  <c r="Q109" i="1"/>
  <c r="Q105" i="1"/>
  <c r="Q101" i="1"/>
  <c r="Q97" i="1"/>
  <c r="Q93" i="1"/>
  <c r="Q89" i="1"/>
  <c r="Q85" i="1"/>
  <c r="Q81" i="1"/>
  <c r="Q77" i="1"/>
  <c r="Q73" i="1"/>
  <c r="Q69" i="1"/>
  <c r="Q65" i="1"/>
  <c r="Q61" i="1"/>
  <c r="Q57" i="1"/>
  <c r="Q53" i="1"/>
  <c r="Q49" i="1"/>
  <c r="Q45" i="1"/>
  <c r="Q41" i="1"/>
  <c r="Q37" i="1"/>
  <c r="Q33" i="1"/>
  <c r="Q29" i="1"/>
  <c r="Q25" i="1"/>
  <c r="Q21" i="1"/>
  <c r="Q17" i="1"/>
  <c r="Q13" i="1"/>
  <c r="Q9" i="1"/>
  <c r="Q5" i="1"/>
  <c r="Q424" i="1"/>
  <c r="Q420" i="1"/>
  <c r="Q416" i="1"/>
  <c r="Q412" i="1"/>
  <c r="Q408" i="1"/>
  <c r="Q404" i="1"/>
  <c r="Q400" i="1"/>
  <c r="Q396" i="1"/>
  <c r="Q392" i="1"/>
  <c r="Q388" i="1"/>
  <c r="Q384" i="1"/>
  <c r="Q380" i="1"/>
  <c r="Q376" i="1"/>
  <c r="Q372" i="1"/>
  <c r="Q368" i="1"/>
  <c r="Q364" i="1"/>
  <c r="Q360" i="1"/>
  <c r="Q356" i="1"/>
  <c r="Q352" i="1"/>
  <c r="Q348" i="1"/>
  <c r="Q344" i="1"/>
  <c r="Q340" i="1"/>
  <c r="Q336" i="1"/>
  <c r="Q332" i="1"/>
  <c r="Q328" i="1"/>
  <c r="Q324" i="1"/>
  <c r="Q320" i="1"/>
  <c r="Q316" i="1"/>
  <c r="Q312" i="1"/>
  <c r="Q308" i="1"/>
  <c r="Q304" i="1"/>
  <c r="Q300" i="1"/>
  <c r="Q296" i="1"/>
  <c r="Q292" i="1"/>
  <c r="Q288" i="1"/>
  <c r="Q284" i="1"/>
  <c r="Q280" i="1"/>
  <c r="Q276" i="1"/>
  <c r="Q272" i="1"/>
  <c r="Q268" i="1"/>
  <c r="Q264" i="1"/>
  <c r="Q260" i="1"/>
  <c r="Q256" i="1"/>
  <c r="Q252" i="1"/>
  <c r="Q248" i="1"/>
  <c r="Q244" i="1"/>
  <c r="Q240" i="1"/>
  <c r="Q236" i="1"/>
  <c r="Q232" i="1"/>
  <c r="Q228" i="1"/>
  <c r="Q224" i="1"/>
  <c r="Q220" i="1"/>
  <c r="Q216" i="1"/>
  <c r="Q212" i="1"/>
  <c r="Q208" i="1"/>
  <c r="Q204" i="1"/>
  <c r="Q200" i="1"/>
  <c r="Q196" i="1"/>
  <c r="Q192" i="1"/>
  <c r="Q188" i="1"/>
  <c r="Q184" i="1"/>
  <c r="Q180" i="1"/>
  <c r="Q176" i="1"/>
  <c r="Q172" i="1"/>
  <c r="Q168" i="1"/>
  <c r="Q164" i="1"/>
  <c r="Q160" i="1"/>
  <c r="Q156" i="1"/>
  <c r="Q152" i="1"/>
  <c r="Q148" i="1"/>
  <c r="Q144" i="1"/>
  <c r="Q140" i="1"/>
  <c r="Q136" i="1"/>
  <c r="Q132" i="1"/>
  <c r="Q128" i="1"/>
  <c r="Q124" i="1"/>
  <c r="Q120" i="1"/>
  <c r="Q116" i="1"/>
  <c r="Q112" i="1"/>
  <c r="Q108" i="1"/>
  <c r="Q104" i="1"/>
  <c r="Q100" i="1"/>
  <c r="Q96" i="1"/>
  <c r="Q92" i="1"/>
  <c r="Q88" i="1"/>
  <c r="Q84" i="1"/>
  <c r="Q80" i="1"/>
  <c r="Q76" i="1"/>
  <c r="Q72" i="1"/>
  <c r="Q68" i="1"/>
  <c r="Q64" i="1"/>
  <c r="Q60" i="1"/>
  <c r="Q56" i="1"/>
  <c r="Q52" i="1"/>
  <c r="Q48" i="1"/>
  <c r="Q44" i="1"/>
  <c r="Q40" i="1"/>
  <c r="Q36" i="1"/>
  <c r="Q32" i="1"/>
  <c r="Q28" i="1"/>
  <c r="Q24" i="1"/>
  <c r="Q20" i="1"/>
  <c r="Q16" i="1"/>
  <c r="Q12" i="1"/>
  <c r="Q8" i="1"/>
  <c r="Q423" i="1"/>
  <c r="Q419" i="1"/>
  <c r="Q415" i="1"/>
  <c r="Q411" i="1"/>
  <c r="Q407" i="1"/>
  <c r="Q403" i="1"/>
  <c r="Q399" i="1"/>
  <c r="Q395" i="1"/>
  <c r="Q391" i="1"/>
  <c r="Q387" i="1"/>
  <c r="Q383" i="1"/>
  <c r="Q379" i="1"/>
  <c r="Q375" i="1"/>
  <c r="Q371" i="1"/>
  <c r="Q367" i="1"/>
  <c r="Q363" i="1"/>
  <c r="Q359" i="1"/>
  <c r="Q355" i="1"/>
  <c r="Q351" i="1"/>
  <c r="Q347" i="1"/>
  <c r="Q343" i="1"/>
  <c r="Q339" i="1"/>
  <c r="Q335" i="1"/>
  <c r="Q331" i="1"/>
  <c r="Q327" i="1"/>
  <c r="Q323" i="1"/>
  <c r="Q319" i="1"/>
  <c r="Q315" i="1"/>
  <c r="Q311" i="1"/>
  <c r="Q307" i="1"/>
  <c r="Q303" i="1"/>
  <c r="Q299" i="1"/>
  <c r="Q295" i="1"/>
  <c r="Q291" i="1"/>
  <c r="Q287" i="1"/>
  <c r="Q283" i="1"/>
  <c r="Q279" i="1"/>
  <c r="Q275" i="1"/>
  <c r="Q271" i="1"/>
  <c r="Q267" i="1"/>
  <c r="Q263" i="1"/>
  <c r="Q259" i="1"/>
  <c r="Q255" i="1"/>
  <c r="Q251" i="1"/>
  <c r="Q247" i="1"/>
  <c r="Q243" i="1"/>
  <c r="Q239" i="1"/>
  <c r="Q235" i="1"/>
  <c r="Q231" i="1"/>
  <c r="Q227" i="1"/>
  <c r="Q223" i="1"/>
  <c r="Q219" i="1"/>
  <c r="Q215" i="1"/>
  <c r="Q211" i="1"/>
  <c r="Q207" i="1"/>
  <c r="Q203" i="1"/>
  <c r="Q199" i="1"/>
  <c r="Q195" i="1"/>
  <c r="Q191" i="1"/>
  <c r="Q187" i="1"/>
  <c r="Q183" i="1"/>
  <c r="Q179" i="1"/>
  <c r="Q175" i="1"/>
  <c r="Q171" i="1"/>
  <c r="Q167" i="1"/>
  <c r="Q163" i="1"/>
  <c r="Q159" i="1"/>
  <c r="Q155" i="1"/>
  <c r="Q151" i="1"/>
  <c r="Q147" i="1"/>
  <c r="Q143" i="1"/>
  <c r="Q139" i="1"/>
  <c r="Q135" i="1"/>
  <c r="Q131" i="1"/>
  <c r="Q127" i="1"/>
  <c r="Q123" i="1"/>
  <c r="Q119" i="1"/>
  <c r="Q115" i="1"/>
  <c r="Q111" i="1"/>
  <c r="Q107" i="1"/>
  <c r="Q103" i="1"/>
  <c r="Q99" i="1"/>
  <c r="Q95" i="1"/>
  <c r="Q91" i="1"/>
  <c r="Q87" i="1"/>
  <c r="Q83" i="1"/>
  <c r="Q79" i="1"/>
  <c r="Q75" i="1"/>
  <c r="Q71" i="1"/>
  <c r="Q67" i="1"/>
  <c r="Q63" i="1"/>
  <c r="Q59" i="1"/>
  <c r="Q55" i="1"/>
  <c r="Q51" i="1"/>
  <c r="Q47" i="1"/>
  <c r="Q43" i="1"/>
  <c r="Q39" i="1"/>
  <c r="Q35" i="1"/>
  <c r="Q31" i="1"/>
  <c r="Q27" i="1"/>
  <c r="Q23" i="1"/>
  <c r="Q19" i="1"/>
  <c r="Q15" i="1"/>
  <c r="Q11" i="1"/>
  <c r="Q7" i="1"/>
  <c r="C111" i="5"/>
  <c r="D111" i="5" s="1"/>
  <c r="E111" i="5" s="1"/>
  <c r="F111" i="5" s="1"/>
  <c r="G111" i="5" s="1"/>
  <c r="H111" i="5" s="1"/>
  <c r="I111" i="5" s="1"/>
  <c r="J111" i="5" s="1"/>
  <c r="K111" i="5" s="1"/>
  <c r="L111" i="5" s="1"/>
  <c r="M111" i="5" s="1"/>
  <c r="N111" i="5" s="1"/>
  <c r="O111" i="5" s="1"/>
  <c r="P111" i="5" s="1"/>
  <c r="Q111" i="5" s="1"/>
  <c r="R111" i="5" s="1"/>
  <c r="S111" i="5" s="1"/>
  <c r="T111" i="5" s="1"/>
  <c r="U111" i="5" s="1"/>
  <c r="V111" i="5" s="1"/>
  <c r="W111" i="5" s="1"/>
  <c r="X111" i="5" s="1"/>
  <c r="Y111" i="5" s="1"/>
  <c r="Z111" i="5" s="1"/>
  <c r="AA111" i="5" s="1"/>
  <c r="AB111" i="5" s="1"/>
  <c r="AC111" i="5" s="1"/>
  <c r="AD111" i="5" s="1"/>
  <c r="AE111" i="5" s="1"/>
  <c r="AF111" i="5" s="1"/>
  <c r="AG111" i="5" s="1"/>
  <c r="AH6" i="8"/>
  <c r="AI6" i="8"/>
  <c r="AE6" i="8"/>
  <c r="Q4" i="1"/>
  <c r="AI10" i="8"/>
  <c r="AI11" i="8"/>
  <c r="F53" i="5"/>
  <c r="F49" i="5"/>
  <c r="D50" i="5"/>
  <c r="E52" i="5"/>
  <c r="C53" i="5"/>
  <c r="H50" i="5"/>
  <c r="I50" i="5" s="1"/>
  <c r="H53" i="5"/>
  <c r="D53" i="5"/>
  <c r="D47" i="5"/>
  <c r="C47" i="5"/>
  <c r="E49" i="5"/>
  <c r="C50" i="5"/>
  <c r="F51" i="5"/>
  <c r="F48" i="5"/>
  <c r="H49" i="5"/>
  <c r="I49" i="5" s="1"/>
  <c r="D49" i="5"/>
  <c r="E51" i="5"/>
  <c r="F47" i="5"/>
  <c r="C49" i="5"/>
  <c r="F50" i="5"/>
  <c r="H51" i="5"/>
  <c r="I51" i="5" s="1"/>
  <c r="D51" i="5"/>
  <c r="E53" i="5"/>
  <c r="F52" i="5"/>
  <c r="E47" i="5"/>
  <c r="D48" i="5"/>
  <c r="E50" i="5"/>
  <c r="C51" i="5"/>
  <c r="C48" i="5"/>
  <c r="D52" i="5"/>
  <c r="G11" i="8"/>
  <c r="G7" i="8"/>
  <c r="B12" i="7"/>
  <c r="C12" i="7" s="1"/>
  <c r="B34" i="7"/>
  <c r="C34" i="7" s="1"/>
  <c r="B36" i="7"/>
  <c r="C36" i="7" s="1"/>
  <c r="B31" i="7"/>
  <c r="C31" i="7" s="1"/>
  <c r="D7" i="8"/>
  <c r="M1" i="1"/>
  <c r="N2" i="1"/>
  <c r="N1" i="1"/>
  <c r="O2" i="1"/>
  <c r="O1" i="1"/>
  <c r="L2" i="1"/>
  <c r="P2" i="1"/>
  <c r="L1" i="1"/>
  <c r="P1" i="1"/>
  <c r="M2" i="1"/>
  <c r="Q1" i="1"/>
  <c r="Q2" i="1"/>
  <c r="X29" i="7"/>
  <c r="R119" i="7"/>
  <c r="X85" i="7"/>
  <c r="X89" i="7"/>
  <c r="C37" i="5"/>
  <c r="C76" i="5"/>
  <c r="D2" i="5"/>
  <c r="E2" i="5" s="1"/>
  <c r="F2" i="5" s="1"/>
  <c r="G2" i="5" s="1"/>
  <c r="H2" i="5" s="1"/>
  <c r="I2" i="5" s="1"/>
  <c r="J2" i="5" s="1"/>
  <c r="K2" i="5" s="1"/>
  <c r="L2" i="5" s="1"/>
  <c r="M2" i="5" s="1"/>
  <c r="N2" i="5" s="1"/>
  <c r="O2" i="5" s="1"/>
  <c r="P2" i="5" s="1"/>
  <c r="Q2" i="5" s="1"/>
  <c r="R2" i="5" s="1"/>
  <c r="S2" i="5" s="1"/>
  <c r="T2" i="5" s="1"/>
  <c r="U2" i="5" s="1"/>
  <c r="V2" i="5" s="1"/>
  <c r="W2" i="5" s="1"/>
  <c r="X2" i="5" s="1"/>
  <c r="Y2" i="5" s="1"/>
  <c r="Z2" i="5" s="1"/>
  <c r="AA2" i="5" s="1"/>
  <c r="AB2" i="5" s="1"/>
  <c r="AC2" i="5" s="1"/>
  <c r="AD2" i="5" s="1"/>
  <c r="AE2" i="5" s="1"/>
  <c r="AF2" i="5" s="1"/>
  <c r="AG2" i="5" s="1"/>
  <c r="R56" i="7"/>
  <c r="E2" i="10"/>
  <c r="E6" i="10"/>
  <c r="E7" i="10"/>
  <c r="X30" i="7"/>
  <c r="R116" i="7"/>
  <c r="R115" i="7"/>
  <c r="R27" i="7"/>
  <c r="R26" i="7"/>
  <c r="R38" i="7"/>
  <c r="R121" i="7"/>
  <c r="X83" i="7"/>
  <c r="X23" i="7"/>
  <c r="X115" i="7"/>
  <c r="R135" i="7"/>
  <c r="X84" i="7"/>
  <c r="R33" i="7"/>
  <c r="R118" i="7"/>
  <c r="R112" i="7"/>
  <c r="R29" i="7"/>
  <c r="R114" i="7"/>
  <c r="R36" i="7"/>
  <c r="X87" i="7"/>
  <c r="X109" i="7"/>
  <c r="X90" i="7"/>
  <c r="X39" i="7"/>
  <c r="R123" i="7"/>
  <c r="X48" i="7"/>
  <c r="X25" i="7"/>
  <c r="X28" i="7"/>
  <c r="X106" i="7"/>
  <c r="R145" i="7"/>
  <c r="Y98" i="5" l="1"/>
  <c r="X81" i="5"/>
  <c r="Y24" i="5"/>
  <c r="X7" i="5"/>
  <c r="W48" i="12"/>
  <c r="E57" i="12" s="1"/>
  <c r="W9" i="12"/>
  <c r="E18" i="12" s="1"/>
  <c r="AD1849" i="7"/>
  <c r="AE1849" i="7" s="1"/>
  <c r="J155" i="7"/>
  <c r="K155" i="7" s="1"/>
  <c r="Y129" i="5"/>
  <c r="E138" i="5" s="1"/>
  <c r="X112" i="5"/>
  <c r="Y20" i="5"/>
  <c r="X3" i="5"/>
  <c r="W4" i="12"/>
  <c r="J150" i="7"/>
  <c r="K150" i="7" s="1"/>
  <c r="AD1815" i="7"/>
  <c r="AE1815" i="7" s="1"/>
  <c r="D128" i="5"/>
  <c r="E128" i="5" s="1"/>
  <c r="F128" i="5" s="1"/>
  <c r="G128" i="5" s="1"/>
  <c r="H128" i="5" s="1"/>
  <c r="I128" i="5" s="1"/>
  <c r="J128" i="5" s="1"/>
  <c r="K128" i="5" s="1"/>
  <c r="L128" i="5" s="1"/>
  <c r="M128" i="5" s="1"/>
  <c r="N128" i="5" s="1"/>
  <c r="O128" i="5" s="1"/>
  <c r="P128" i="5" s="1"/>
  <c r="Q128" i="5" s="1"/>
  <c r="R128" i="5" s="1"/>
  <c r="S128" i="5" s="1"/>
  <c r="T128" i="5" s="1"/>
  <c r="U128" i="5" s="1"/>
  <c r="V128" i="5" s="1"/>
  <c r="W128" i="5" s="1"/>
  <c r="X128" i="5" s="1"/>
  <c r="Y128" i="5" s="1"/>
  <c r="Z128" i="5" s="1"/>
  <c r="AA128" i="5" s="1"/>
  <c r="AB128" i="5" s="1"/>
  <c r="AC128" i="5" s="1"/>
  <c r="AD128" i="5" s="1"/>
  <c r="AE128" i="5" s="1"/>
  <c r="AF128" i="5" s="1"/>
  <c r="AG128" i="5" s="1"/>
  <c r="AH128" i="5" s="1"/>
  <c r="X44" i="12"/>
  <c r="X5" i="12"/>
  <c r="J158" i="7"/>
  <c r="K158" i="7" s="1"/>
  <c r="AD1912" i="7"/>
  <c r="AE1912" i="7" s="1"/>
  <c r="I53" i="5"/>
  <c r="G10" i="8"/>
  <c r="B37" i="7"/>
  <c r="C37" i="7" s="1"/>
  <c r="B32" i="7"/>
  <c r="C32" i="7" s="1"/>
  <c r="G8" i="8"/>
  <c r="B11" i="7"/>
  <c r="C11" i="7" s="1"/>
  <c r="B19" i="7"/>
  <c r="C19" i="7" s="1"/>
  <c r="B33" i="7"/>
  <c r="C33" i="7" s="1"/>
  <c r="B26" i="7"/>
  <c r="C26" i="7" s="1"/>
  <c r="B5" i="7"/>
  <c r="C5" i="7" s="1"/>
  <c r="B40" i="7"/>
  <c r="C40" i="7" s="1"/>
  <c r="D76" i="5"/>
  <c r="E76" i="5" s="1"/>
  <c r="F76" i="5" s="1"/>
  <c r="G76" i="5" s="1"/>
  <c r="H76" i="5" s="1"/>
  <c r="I76" i="5" s="1"/>
  <c r="J76" i="5" s="1"/>
  <c r="K76" i="5" s="1"/>
  <c r="L76" i="5" s="1"/>
  <c r="M76" i="5" s="1"/>
  <c r="N76" i="5" s="1"/>
  <c r="O76" i="5" s="1"/>
  <c r="P76" i="5" s="1"/>
  <c r="Q76" i="5" s="1"/>
  <c r="R76" i="5" s="1"/>
  <c r="S76" i="5" s="1"/>
  <c r="T76" i="5" s="1"/>
  <c r="U76" i="5" s="1"/>
  <c r="V76" i="5" s="1"/>
  <c r="W76" i="5" s="1"/>
  <c r="X76" i="5" s="1"/>
  <c r="Y76" i="5" s="1"/>
  <c r="Z76" i="5" s="1"/>
  <c r="AA76" i="5" s="1"/>
  <c r="AB76" i="5" s="1"/>
  <c r="AC76" i="5" s="1"/>
  <c r="AD76" i="5" s="1"/>
  <c r="AE76" i="5" s="1"/>
  <c r="AF76" i="5" s="1"/>
  <c r="AG76" i="5" s="1"/>
  <c r="D93" i="5"/>
  <c r="E93" i="5" s="1"/>
  <c r="F93" i="5" s="1"/>
  <c r="G93" i="5" s="1"/>
  <c r="H93" i="5" s="1"/>
  <c r="I93" i="5" s="1"/>
  <c r="J93" i="5" s="1"/>
  <c r="K93" i="5" s="1"/>
  <c r="L93" i="5" s="1"/>
  <c r="M93" i="5" s="1"/>
  <c r="N93" i="5" s="1"/>
  <c r="O93" i="5" s="1"/>
  <c r="P93" i="5" s="1"/>
  <c r="Q93" i="5" s="1"/>
  <c r="D56" i="5"/>
  <c r="E56" i="5" s="1"/>
  <c r="F56" i="5" s="1"/>
  <c r="G56" i="5" s="1"/>
  <c r="H56" i="5" s="1"/>
  <c r="I56" i="5" s="1"/>
  <c r="J56" i="5" s="1"/>
  <c r="K56" i="5" s="1"/>
  <c r="L56" i="5" s="1"/>
  <c r="M56" i="5" s="1"/>
  <c r="N56" i="5" s="1"/>
  <c r="O56" i="5" s="1"/>
  <c r="P56" i="5" s="1"/>
  <c r="Q56" i="5" s="1"/>
  <c r="R56" i="5" s="1"/>
  <c r="S56" i="5" s="1"/>
  <c r="T56" i="5" s="1"/>
  <c r="U56" i="5" s="1"/>
  <c r="V56" i="5" s="1"/>
  <c r="W56" i="5" s="1"/>
  <c r="X56" i="5" s="1"/>
  <c r="Y56" i="5" s="1"/>
  <c r="Z56" i="5" s="1"/>
  <c r="AA56" i="5" s="1"/>
  <c r="AB56" i="5" s="1"/>
  <c r="AC56" i="5" s="1"/>
  <c r="AD56" i="5" s="1"/>
  <c r="AE56" i="5" s="1"/>
  <c r="AF56" i="5" s="1"/>
  <c r="AG56" i="5" s="1"/>
  <c r="D37" i="5"/>
  <c r="E37" i="5" s="1"/>
  <c r="F37" i="5" s="1"/>
  <c r="G37" i="5" s="1"/>
  <c r="H37" i="5" s="1"/>
  <c r="I37" i="5" s="1"/>
  <c r="J37" i="5" s="1"/>
  <c r="K37" i="5" s="1"/>
  <c r="L37" i="5" s="1"/>
  <c r="M37" i="5" s="1"/>
  <c r="N37" i="5" s="1"/>
  <c r="O37" i="5" s="1"/>
  <c r="P37" i="5" s="1"/>
  <c r="Q37" i="5" s="1"/>
  <c r="R37" i="5" s="1"/>
  <c r="S37" i="5" s="1"/>
  <c r="T37" i="5" s="1"/>
  <c r="U37" i="5" s="1"/>
  <c r="V37" i="5" s="1"/>
  <c r="W37" i="5" s="1"/>
  <c r="X37" i="5" s="1"/>
  <c r="Y37" i="5" s="1"/>
  <c r="Z37" i="5" s="1"/>
  <c r="AA37" i="5" s="1"/>
  <c r="AB37" i="5" s="1"/>
  <c r="AC37" i="5" s="1"/>
  <c r="AD37" i="5" s="1"/>
  <c r="AE37" i="5" s="1"/>
  <c r="AF37" i="5" s="1"/>
  <c r="G6" i="8"/>
  <c r="E33" i="5" l="1"/>
  <c r="E29" i="5"/>
  <c r="E107" i="5"/>
  <c r="H15" i="5"/>
  <c r="I15" i="5" s="1"/>
  <c r="H89" i="5"/>
  <c r="I89" i="5" s="1"/>
  <c r="H11" i="5"/>
  <c r="I11" i="5" s="1"/>
  <c r="E120" i="5"/>
  <c r="H120" i="5"/>
  <c r="E13" i="12"/>
  <c r="G13" i="12"/>
  <c r="H13" i="12" s="1"/>
  <c r="R93" i="5"/>
  <c r="S93" i="5" s="1"/>
  <c r="T93" i="5" s="1"/>
  <c r="U93" i="5" s="1"/>
  <c r="V93" i="5" s="1"/>
  <c r="W93" i="5" s="1"/>
  <c r="X93" i="5" s="1"/>
  <c r="Y93" i="5" s="1"/>
  <c r="Z93" i="5" s="1"/>
  <c r="AA93" i="5" s="1"/>
  <c r="AB93" i="5" s="1"/>
  <c r="AC93" i="5" s="1"/>
  <c r="AD93" i="5" s="1"/>
  <c r="AE93" i="5" s="1"/>
  <c r="AF93" i="5" s="1"/>
  <c r="AG93" i="5" s="1"/>
  <c r="AH93" i="5" s="1"/>
  <c r="E14" i="12"/>
  <c r="G14" i="12"/>
  <c r="H14" i="12" s="1"/>
  <c r="E53" i="12"/>
  <c r="G53" i="12"/>
  <c r="H53" i="12" s="1"/>
  <c r="D5" i="10"/>
  <c r="E5" i="10" s="1"/>
  <c r="D3" i="10"/>
  <c r="E3" i="10" s="1"/>
  <c r="D4" i="10"/>
  <c r="E4" i="10" s="1"/>
  <c r="F6" i="8" l="1"/>
  <c r="B24" i="7"/>
  <c r="C24" i="7" s="1"/>
  <c r="AI8" i="8"/>
  <c r="AI9" i="8"/>
  <c r="AE9" i="8"/>
  <c r="AF7" i="8"/>
  <c r="AI7" i="8"/>
  <c r="D38" i="5"/>
  <c r="H47" i="5" s="1"/>
  <c r="J10" i="7"/>
  <c r="K10" i="7" s="1"/>
  <c r="AD140" i="7"/>
  <c r="AE140" i="7" s="1"/>
  <c r="I47" i="5" l="1"/>
  <c r="C6" i="8"/>
  <c r="B3" i="7"/>
  <c r="C3" i="7" s="1"/>
  <c r="R99" i="7" l="1"/>
  <c r="X138" i="7"/>
  <c r="X75" i="7"/>
  <c r="AD1835" i="7"/>
  <c r="AE1835" i="7" s="1"/>
  <c r="AD1828" i="7"/>
  <c r="AE1828" i="7" s="1"/>
  <c r="AD1831" i="7"/>
  <c r="AE1831" i="7" s="1"/>
  <c r="AD1833" i="7"/>
  <c r="AE1833" i="7" s="1"/>
  <c r="AD1830" i="7"/>
  <c r="AE1830" i="7" s="1"/>
  <c r="AD1834" i="7"/>
  <c r="AE1834" i="7" s="1"/>
  <c r="R15" i="7" l="1"/>
  <c r="X140" i="7"/>
  <c r="R185" i="7"/>
  <c r="X144" i="7"/>
  <c r="R190" i="7"/>
  <c r="X143" i="7"/>
  <c r="R189" i="7"/>
  <c r="R191" i="7"/>
  <c r="R186" i="7"/>
  <c r="X142" i="7"/>
  <c r="R188" i="7"/>
  <c r="R19" i="7"/>
  <c r="R187" i="7"/>
  <c r="R184" i="7"/>
  <c r="X12" i="7"/>
  <c r="AD1832" i="7"/>
  <c r="AE1832" i="7" s="1"/>
  <c r="AD1836" i="7"/>
  <c r="AE1836" i="7" s="1"/>
  <c r="J151" i="7"/>
  <c r="K151" i="7" s="1"/>
  <c r="X39" i="5"/>
  <c r="AD1829" i="7"/>
  <c r="AE1829" i="7" s="1"/>
  <c r="AH7" i="8" l="1"/>
  <c r="E48" i="5"/>
  <c r="H48" i="5"/>
  <c r="I48" i="5" s="1"/>
  <c r="AG7" i="8"/>
  <c r="E7" i="8"/>
  <c r="B18" i="7"/>
  <c r="C18" i="7" s="1"/>
  <c r="R192" i="7"/>
  <c r="X141" i="7"/>
  <c r="R103" i="7"/>
  <c r="X139" i="7"/>
  <c r="B46" i="7"/>
  <c r="C46" i="7" s="1"/>
  <c r="X13" i="7"/>
  <c r="X76" i="7"/>
  <c r="R100" i="7"/>
  <c r="R16" i="7"/>
  <c r="R106" i="7"/>
  <c r="R22" i="7"/>
  <c r="R101" i="7"/>
  <c r="R17" i="7"/>
  <c r="X81" i="7"/>
  <c r="X18" i="7"/>
  <c r="X77" i="7"/>
  <c r="X14" i="7"/>
  <c r="F7" i="8" l="1"/>
  <c r="C25" i="7"/>
  <c r="AD815" i="7"/>
  <c r="AE815" i="7" s="1"/>
  <c r="AD817" i="7"/>
  <c r="AE817" i="7" s="1"/>
  <c r="AD813" i="7"/>
  <c r="AE813" i="7" s="1"/>
  <c r="AD807" i="7"/>
  <c r="AE807" i="7" s="1"/>
  <c r="AD816" i="7"/>
  <c r="AE816" i="7" s="1"/>
  <c r="AD810" i="7"/>
  <c r="AE810" i="7" s="1"/>
  <c r="AD811" i="7"/>
  <c r="AE811" i="7" s="1"/>
  <c r="AD814" i="7"/>
  <c r="AE814" i="7" s="1"/>
  <c r="AD818" i="7"/>
  <c r="AE818" i="7" s="1"/>
  <c r="AD809" i="7"/>
  <c r="AE809" i="7" s="1"/>
  <c r="AD901" i="7"/>
  <c r="AE901" i="7" s="1"/>
  <c r="AD902" i="7"/>
  <c r="AE902" i="7" s="1"/>
  <c r="AD808" i="7"/>
  <c r="AE808" i="7" s="1"/>
  <c r="AD812" i="7"/>
  <c r="AE812" i="7" s="1"/>
  <c r="J66" i="7"/>
  <c r="K66" i="7" s="1"/>
  <c r="R7" i="7" l="1"/>
  <c r="R9" i="7"/>
  <c r="X72" i="7"/>
  <c r="AD898" i="7"/>
  <c r="AE898" i="7" s="1"/>
  <c r="R14" i="7"/>
  <c r="AD896" i="7"/>
  <c r="AE896" i="7" s="1"/>
  <c r="R10" i="7"/>
  <c r="X11" i="7"/>
  <c r="AD891" i="7"/>
  <c r="AE891" i="7" s="1"/>
  <c r="J73" i="7"/>
  <c r="K73" i="7" s="1"/>
  <c r="AD894" i="7"/>
  <c r="AE894" i="7" s="1"/>
  <c r="AD893" i="7"/>
  <c r="AE893" i="7" s="1"/>
  <c r="AD900" i="7"/>
  <c r="AE900" i="7" s="1"/>
  <c r="AD892" i="7"/>
  <c r="AE892" i="7" s="1"/>
  <c r="AD897" i="7"/>
  <c r="AE897" i="7" s="1"/>
  <c r="AD899" i="7"/>
  <c r="AE899" i="7" s="1"/>
  <c r="AD895" i="7"/>
  <c r="AE895" i="7" s="1"/>
  <c r="AF6" i="8" l="1"/>
  <c r="I120" i="5"/>
  <c r="AG6" i="8"/>
  <c r="B17" i="7"/>
  <c r="C17" i="7" s="1"/>
  <c r="R93" i="7"/>
  <c r="X66" i="7"/>
  <c r="R91" i="7"/>
  <c r="X9" i="7"/>
  <c r="R94" i="7"/>
  <c r="R98" i="7"/>
  <c r="X74" i="7"/>
  <c r="R3" i="7"/>
  <c r="R87" i="7"/>
  <c r="X71" i="7"/>
  <c r="X8" i="7"/>
  <c r="R96" i="7"/>
  <c r="R12" i="7"/>
  <c r="H67" i="5"/>
  <c r="R6" i="7"/>
  <c r="R90" i="7"/>
  <c r="R11" i="7"/>
  <c r="R95" i="7"/>
  <c r="AK6" i="8" l="1"/>
  <c r="AJ6" i="8"/>
  <c r="E6" i="8"/>
  <c r="X3" i="7"/>
  <c r="R97" i="7"/>
  <c r="R13" i="7"/>
  <c r="X10" i="7"/>
  <c r="X73" i="7"/>
  <c r="X69" i="7"/>
  <c r="X6" i="7"/>
  <c r="D6" i="8"/>
  <c r="B10" i="7"/>
  <c r="C10" i="7" s="1"/>
  <c r="H6" i="8"/>
  <c r="I6" i="8"/>
  <c r="B38" i="7"/>
  <c r="C38" i="7" s="1"/>
  <c r="X4" i="7"/>
  <c r="X67" i="7"/>
  <c r="X70" i="7"/>
  <c r="X7" i="7"/>
  <c r="R89" i="7"/>
  <c r="R5" i="7"/>
  <c r="R92" i="7"/>
  <c r="R8" i="7"/>
  <c r="R4" i="7"/>
  <c r="R88" i="7"/>
  <c r="X5" i="7"/>
  <c r="X68" i="7"/>
  <c r="AD418" i="7" l="1"/>
  <c r="AE418" i="7" s="1"/>
  <c r="AD370" i="7"/>
  <c r="AE370" i="7" s="1"/>
  <c r="G43" i="5" l="1"/>
  <c r="C52" i="5" l="1"/>
  <c r="H52" i="5"/>
  <c r="I52" i="5" s="1"/>
  <c r="AD610" i="7" l="1"/>
  <c r="AE610" i="7" s="1"/>
  <c r="AD611" i="7"/>
  <c r="AE611" i="7" s="1"/>
  <c r="AD612" i="7"/>
  <c r="AE612" i="7" s="1"/>
  <c r="AD614" i="7"/>
  <c r="AE614" i="7" s="1"/>
  <c r="AD605" i="7"/>
  <c r="AE605" i="7" s="1"/>
  <c r="AD68" i="7" l="1"/>
  <c r="AE68" i="7" s="1"/>
  <c r="AD71" i="7"/>
  <c r="AE71" i="7" s="1"/>
  <c r="AD69" i="7"/>
  <c r="AE69" i="7" s="1"/>
  <c r="J4" i="7"/>
  <c r="K4" i="7" s="1"/>
  <c r="AD73" i="7"/>
  <c r="AE73" i="7" s="1"/>
  <c r="AD72" i="7"/>
  <c r="AE72" i="7" s="1"/>
  <c r="AD66" i="7"/>
  <c r="AE66" i="7" s="1"/>
  <c r="B4" i="7" l="1"/>
  <c r="C4" i="7" s="1"/>
  <c r="I121" i="5"/>
  <c r="AK7" i="8"/>
  <c r="AE7" i="8"/>
  <c r="X19" i="7"/>
  <c r="R20" i="7"/>
  <c r="R107" i="7"/>
  <c r="R25" i="7"/>
  <c r="R109" i="7"/>
  <c r="X16" i="7"/>
  <c r="H7" i="8"/>
  <c r="X80" i="7"/>
  <c r="R24" i="7"/>
  <c r="H68" i="5"/>
  <c r="X82" i="7" l="1"/>
  <c r="C7" i="8"/>
  <c r="R104" i="7"/>
  <c r="R23" i="7"/>
  <c r="AJ7" i="8"/>
  <c r="X17" i="7"/>
  <c r="X79" i="7"/>
  <c r="R108" i="7"/>
  <c r="B39" i="7"/>
  <c r="C39" i="7" s="1"/>
  <c r="I7" i="8"/>
  <c r="X78" i="7"/>
  <c r="X15" i="7"/>
  <c r="R18" i="7"/>
  <c r="R102" i="7"/>
  <c r="R21" i="7"/>
  <c r="R105" i="7"/>
  <c r="AD1123" i="7" l="1"/>
  <c r="AE1123" i="7" s="1"/>
  <c r="AD1124" i="7"/>
  <c r="AE1124" i="7" s="1"/>
  <c r="AD1126" i="7"/>
  <c r="AE1126" i="7" s="1"/>
  <c r="AD1127" i="7"/>
  <c r="AE1127" i="7" s="1"/>
  <c r="AD1129" i="7"/>
  <c r="AE1129" i="7" s="1"/>
  <c r="AD1130" i="7"/>
  <c r="AE1130" i="7" s="1"/>
  <c r="AD1119" i="7"/>
  <c r="AE1119" i="7" s="1"/>
  <c r="AD1113" i="7"/>
  <c r="AE1113" i="7" s="1"/>
  <c r="AD1098" i="7"/>
  <c r="AE1098" i="7" s="1"/>
  <c r="AD1114" i="7"/>
  <c r="AE1114" i="7" s="1"/>
  <c r="AD1111" i="7"/>
  <c r="AE1111" i="7" s="1"/>
  <c r="AD1103" i="7"/>
  <c r="AE1103" i="7" s="1"/>
  <c r="AD1108" i="7"/>
  <c r="AE1108" i="7" s="1"/>
  <c r="AD1118" i="7"/>
  <c r="AE1118" i="7" s="1"/>
  <c r="AD1096" i="7"/>
  <c r="AE1096" i="7" s="1"/>
  <c r="AD1105" i="7"/>
  <c r="AE1105" i="7" s="1"/>
  <c r="AD1106" i="7"/>
  <c r="AE1106" i="7" s="1"/>
  <c r="AD1115" i="7"/>
  <c r="AE1115" i="7" s="1"/>
  <c r="AD1104" i="7"/>
  <c r="AE1104" i="7" s="1"/>
  <c r="AF9" i="8" l="1"/>
  <c r="AD1120" i="7"/>
  <c r="AE1120" i="7" s="1"/>
  <c r="J100" i="7"/>
  <c r="K100" i="7" s="1"/>
  <c r="AD1109" i="7"/>
  <c r="AE1109" i="7" s="1"/>
  <c r="AD1125" i="7"/>
  <c r="AE1125" i="7" s="1"/>
  <c r="AD1128" i="7"/>
  <c r="AE1128" i="7" s="1"/>
  <c r="AD1116" i="7"/>
  <c r="AE1116" i="7" s="1"/>
  <c r="AD1122" i="7"/>
  <c r="AE1122" i="7" s="1"/>
  <c r="AD1121" i="7"/>
  <c r="AE1121" i="7" s="1"/>
  <c r="AD1097" i="7"/>
  <c r="AE1097" i="7" s="1"/>
  <c r="AD1100" i="7"/>
  <c r="AE1100" i="7" s="1"/>
  <c r="AD1102" i="7"/>
  <c r="AE1102" i="7" s="1"/>
  <c r="AD1101" i="7"/>
  <c r="AE1101" i="7" s="1"/>
  <c r="AD1110" i="7"/>
  <c r="AE1110" i="7" s="1"/>
  <c r="AD1099" i="7"/>
  <c r="AE1099" i="7" s="1"/>
  <c r="AD1528" i="7" l="1"/>
  <c r="AE1528" i="7" s="1"/>
  <c r="AD1538" i="7"/>
  <c r="AE1538" i="7" s="1"/>
  <c r="AD1535" i="7"/>
  <c r="AE1535" i="7" s="1"/>
  <c r="AD1533" i="7"/>
  <c r="AE1533" i="7" s="1"/>
  <c r="AD1534" i="7"/>
  <c r="AE1534" i="7" s="1"/>
  <c r="AD1531" i="7"/>
  <c r="AE1531" i="7" s="1"/>
  <c r="AG9" i="8" l="1"/>
  <c r="AH9" i="8"/>
  <c r="AD1536" i="7"/>
  <c r="AE1536" i="7" s="1"/>
  <c r="AD1530" i="7"/>
  <c r="AE1530" i="7" s="1"/>
  <c r="AK9" i="8" l="1"/>
  <c r="AJ9" i="8"/>
  <c r="R142" i="7"/>
  <c r="R58" i="7"/>
  <c r="X45" i="7"/>
  <c r="X108" i="7"/>
  <c r="AD1546" i="7" l="1"/>
  <c r="AE1546" i="7" s="1"/>
  <c r="AD1544" i="7"/>
  <c r="AE1544" i="7" s="1"/>
  <c r="AD1540" i="7"/>
  <c r="AE1540" i="7" s="1"/>
  <c r="AD1598" i="7"/>
  <c r="AE1598" i="7" s="1"/>
  <c r="AD1543" i="7"/>
  <c r="AE1543" i="7" s="1"/>
  <c r="AD1547" i="7"/>
  <c r="AE1547" i="7" s="1"/>
  <c r="AD1549" i="7"/>
  <c r="AE1549" i="7" s="1"/>
  <c r="AD1550" i="7"/>
  <c r="AE1550" i="7" s="1"/>
  <c r="AD1539" i="7"/>
  <c r="AE1539" i="7" s="1"/>
  <c r="AD1545" i="7"/>
  <c r="AE1545" i="7" s="1"/>
  <c r="AD1594" i="7"/>
  <c r="AE1594" i="7" s="1"/>
  <c r="AD1595" i="7"/>
  <c r="AE1595" i="7" s="1"/>
  <c r="AD1587" i="7"/>
  <c r="AE1587" i="7" s="1"/>
  <c r="AD1525" i="7"/>
  <c r="AE1525" i="7" s="1"/>
  <c r="AD1518" i="7"/>
  <c r="AE1518" i="7" s="1"/>
  <c r="AD1524" i="7"/>
  <c r="AE1524" i="7" s="1"/>
  <c r="AD1526" i="7"/>
  <c r="AE1526" i="7" s="1"/>
  <c r="AD1522" i="7"/>
  <c r="AE1522" i="7" s="1"/>
  <c r="AD1516" i="7"/>
  <c r="AE1516" i="7" s="1"/>
  <c r="AD1523" i="7"/>
  <c r="AE1523" i="7" s="1"/>
  <c r="AG11" i="8" l="1"/>
  <c r="E9" i="8"/>
  <c r="AH11" i="8"/>
  <c r="AD1596" i="7"/>
  <c r="AE1596" i="7" s="1"/>
  <c r="AD1590" i="7"/>
  <c r="AE1590" i="7" s="1"/>
  <c r="AD1589" i="7"/>
  <c r="AE1589" i="7" s="1"/>
  <c r="AD1588" i="7"/>
  <c r="AE1588" i="7" s="1"/>
  <c r="AD1548" i="7"/>
  <c r="AE1548" i="7" s="1"/>
  <c r="AD1521" i="7"/>
  <c r="AE1521" i="7" s="1"/>
  <c r="J134" i="7"/>
  <c r="K134" i="7" s="1"/>
  <c r="AD1597" i="7"/>
  <c r="AE1597" i="7" s="1"/>
  <c r="AD1592" i="7"/>
  <c r="AE1592" i="7" s="1"/>
  <c r="AD1593" i="7"/>
  <c r="AE1593" i="7" s="1"/>
  <c r="AD1591" i="7"/>
  <c r="AE1591" i="7" s="1"/>
  <c r="AD1541" i="7"/>
  <c r="AE1541" i="7" s="1"/>
  <c r="AD1542" i="7"/>
  <c r="AE1542" i="7" s="1"/>
  <c r="J135" i="7"/>
  <c r="K135" i="7" s="1"/>
  <c r="AD1529" i="7"/>
  <c r="AE1529" i="7" s="1"/>
  <c r="AD1519" i="7"/>
  <c r="AE1519" i="7" s="1"/>
  <c r="AD1517" i="7"/>
  <c r="AE1517" i="7" s="1"/>
  <c r="AD1520" i="7"/>
  <c r="AE1520" i="7" s="1"/>
  <c r="AG8" i="8" l="1"/>
  <c r="AG10" i="8"/>
  <c r="E11" i="8"/>
  <c r="E10" i="8"/>
  <c r="AH8" i="8"/>
  <c r="AH10" i="8"/>
  <c r="B21" i="7"/>
  <c r="C21" i="7" s="1"/>
  <c r="R82" i="7"/>
  <c r="R166" i="7"/>
  <c r="R154" i="7"/>
  <c r="R70" i="7"/>
  <c r="X126" i="7"/>
  <c r="X63" i="7"/>
  <c r="R130" i="7"/>
  <c r="R46" i="7"/>
  <c r="X36" i="7"/>
  <c r="X99" i="7"/>
  <c r="B23" i="7" l="1"/>
  <c r="C23" i="7" s="1"/>
  <c r="B22" i="7"/>
  <c r="C22" i="7" s="1"/>
  <c r="F11" i="8"/>
  <c r="B30" i="7"/>
  <c r="C30" i="7" s="1"/>
  <c r="F10" i="8"/>
  <c r="B29" i="7"/>
  <c r="C29" i="7" s="1"/>
  <c r="F8" i="8"/>
  <c r="B27" i="7"/>
  <c r="C27" i="7" s="1"/>
  <c r="H3021" i="2" l="1"/>
  <c r="H3020" i="2"/>
  <c r="H3012" i="2"/>
  <c r="H3004" i="2"/>
  <c r="H2996" i="2"/>
  <c r="H2988" i="2"/>
  <c r="H2980" i="2"/>
  <c r="H2972" i="2"/>
  <c r="H2964" i="2"/>
  <c r="H2956" i="2"/>
  <c r="H2948" i="2"/>
  <c r="H2940" i="2"/>
  <c r="H2932" i="2"/>
  <c r="H2924" i="2"/>
  <c r="H2916" i="2"/>
  <c r="H2908" i="2"/>
  <c r="H2900" i="2"/>
  <c r="H2892" i="2"/>
  <c r="H2884" i="2"/>
  <c r="H2876" i="2"/>
  <c r="H2868" i="2"/>
  <c r="H2860" i="2"/>
  <c r="H2852" i="2"/>
  <c r="H2844" i="2"/>
  <c r="H2836" i="2"/>
  <c r="H2828" i="2"/>
  <c r="H2820" i="2"/>
  <c r="H2812" i="2"/>
  <c r="H2804" i="2"/>
  <c r="H2796" i="2"/>
  <c r="H2788" i="2"/>
  <c r="H2780" i="2"/>
  <c r="H2772" i="2"/>
  <c r="H2764" i="2"/>
  <c r="H2756" i="2"/>
  <c r="H2748" i="2"/>
  <c r="H2740" i="2"/>
  <c r="H2732" i="2"/>
  <c r="H2724" i="2"/>
  <c r="H2716" i="2"/>
  <c r="H2708" i="2"/>
  <c r="H2700" i="2"/>
  <c r="H2692" i="2"/>
  <c r="H2684" i="2"/>
  <c r="H2676" i="2"/>
  <c r="H2668" i="2"/>
  <c r="H2660" i="2"/>
  <c r="H2652" i="2"/>
  <c r="H2644" i="2"/>
  <c r="H2636" i="2"/>
  <c r="H2628" i="2"/>
  <c r="H2620" i="2"/>
  <c r="H2612" i="2"/>
  <c r="H2604" i="2"/>
  <c r="H2596" i="2"/>
  <c r="H2588" i="2"/>
  <c r="H2580" i="2"/>
  <c r="H2572" i="2"/>
  <c r="H2564" i="2"/>
  <c r="H2556" i="2"/>
  <c r="H2548" i="2"/>
  <c r="H2540" i="2"/>
  <c r="H2532" i="2"/>
  <c r="H2524" i="2"/>
  <c r="H2516" i="2"/>
  <c r="H2508" i="2"/>
  <c r="H2500" i="2"/>
  <c r="H2492" i="2"/>
  <c r="H2484" i="2"/>
  <c r="H2476" i="2"/>
  <c r="H2468" i="2"/>
  <c r="H2460" i="2"/>
  <c r="H2452" i="2"/>
  <c r="H2444" i="2"/>
  <c r="H2436" i="2"/>
  <c r="H2428" i="2"/>
  <c r="H2420" i="2"/>
  <c r="H2412" i="2"/>
  <c r="H2404" i="2"/>
  <c r="H2396" i="2"/>
  <c r="H2388" i="2"/>
  <c r="H2380" i="2"/>
  <c r="H2372" i="2"/>
  <c r="H2364" i="2"/>
  <c r="H2356" i="2"/>
  <c r="H2348" i="2"/>
  <c r="H3019" i="2"/>
  <c r="H3011" i="2"/>
  <c r="H3003" i="2"/>
  <c r="H2995" i="2"/>
  <c r="H2987" i="2"/>
  <c r="H2979" i="2"/>
  <c r="H2971" i="2"/>
  <c r="H2963" i="2"/>
  <c r="H2955" i="2"/>
  <c r="H2947" i="2"/>
  <c r="H2939" i="2"/>
  <c r="H2931" i="2"/>
  <c r="H2923" i="2"/>
  <c r="H2915" i="2"/>
  <c r="H2907" i="2"/>
  <c r="H2899" i="2"/>
  <c r="H2891" i="2"/>
  <c r="H2883" i="2"/>
  <c r="H2875" i="2"/>
  <c r="H2867" i="2"/>
  <c r="H2859" i="2"/>
  <c r="H2851" i="2"/>
  <c r="H2843" i="2"/>
  <c r="H2835" i="2"/>
  <c r="H2827" i="2"/>
  <c r="H2819" i="2"/>
  <c r="H2811" i="2"/>
  <c r="H2803" i="2"/>
  <c r="H2795" i="2"/>
  <c r="H2787" i="2"/>
  <c r="H2779" i="2"/>
  <c r="H2771" i="2"/>
  <c r="H2763" i="2"/>
  <c r="H2755" i="2"/>
  <c r="H2747" i="2"/>
  <c r="H2739" i="2"/>
  <c r="H2731" i="2"/>
  <c r="H2723" i="2"/>
  <c r="H2715" i="2"/>
  <c r="H2707" i="2"/>
  <c r="H2699" i="2"/>
  <c r="H2691" i="2"/>
  <c r="H2683" i="2"/>
  <c r="H2675" i="2"/>
  <c r="H2667" i="2"/>
  <c r="H2659" i="2"/>
  <c r="H2651" i="2"/>
  <c r="H2643" i="2"/>
  <c r="H2635" i="2"/>
  <c r="H2627" i="2"/>
  <c r="H2619" i="2"/>
  <c r="H2611" i="2"/>
  <c r="H2603" i="2"/>
  <c r="H2595" i="2"/>
  <c r="H2587" i="2"/>
  <c r="H2579" i="2"/>
  <c r="H2571" i="2"/>
  <c r="H2563" i="2"/>
  <c r="H2555" i="2"/>
  <c r="H2547" i="2"/>
  <c r="H2539" i="2"/>
  <c r="H2531" i="2"/>
  <c r="H2523" i="2"/>
  <c r="H2515" i="2"/>
  <c r="H2507" i="2"/>
  <c r="H2499" i="2"/>
  <c r="H2491" i="2"/>
  <c r="H2483" i="2"/>
  <c r="H2475" i="2"/>
  <c r="H2467" i="2"/>
  <c r="H2459" i="2"/>
  <c r="H2451" i="2"/>
  <c r="H2443" i="2"/>
  <c r="H2435" i="2"/>
  <c r="H2427" i="2"/>
  <c r="H2419" i="2"/>
  <c r="H2411" i="2"/>
  <c r="H2403" i="2"/>
  <c r="H2395" i="2"/>
  <c r="H2387" i="2"/>
  <c r="H2379" i="2"/>
  <c r="H2371" i="2"/>
  <c r="H2363" i="2"/>
  <c r="H2355" i="2"/>
  <c r="H2347" i="2"/>
  <c r="H3018" i="2"/>
  <c r="H3010" i="2"/>
  <c r="H3002" i="2"/>
  <c r="H2994" i="2"/>
  <c r="H2986" i="2"/>
  <c r="H2978" i="2"/>
  <c r="H2970" i="2"/>
  <c r="H2962" i="2"/>
  <c r="H2954" i="2"/>
  <c r="H2946" i="2"/>
  <c r="H2938" i="2"/>
  <c r="H2930" i="2"/>
  <c r="H2922" i="2"/>
  <c r="H2914" i="2"/>
  <c r="H2906" i="2"/>
  <c r="H2898" i="2"/>
  <c r="H2890" i="2"/>
  <c r="H2882" i="2"/>
  <c r="H2874" i="2"/>
  <c r="H2866" i="2"/>
  <c r="H2858" i="2"/>
  <c r="H2850" i="2"/>
  <c r="H2842" i="2"/>
  <c r="H2834" i="2"/>
  <c r="H2826" i="2"/>
  <c r="H2818" i="2"/>
  <c r="H2810" i="2"/>
  <c r="H2802" i="2"/>
  <c r="H2794" i="2"/>
  <c r="H2786" i="2"/>
  <c r="H2778" i="2"/>
  <c r="H2770" i="2"/>
  <c r="H2762" i="2"/>
  <c r="H2754" i="2"/>
  <c r="H2746" i="2"/>
  <c r="H2738" i="2"/>
  <c r="H2730" i="2"/>
  <c r="H2722" i="2"/>
  <c r="H2714" i="2"/>
  <c r="H2706" i="2"/>
  <c r="H2698" i="2"/>
  <c r="H2690" i="2"/>
  <c r="H2682" i="2"/>
  <c r="H3017" i="2"/>
  <c r="H3016" i="2"/>
  <c r="H3008" i="2"/>
  <c r="H3000" i="2"/>
  <c r="H2992" i="2"/>
  <c r="H2984" i="2"/>
  <c r="H2976" i="2"/>
  <c r="H2968" i="2"/>
  <c r="H2960" i="2"/>
  <c r="H2952" i="2"/>
  <c r="H2944" i="2"/>
  <c r="H2936" i="2"/>
  <c r="H2928" i="2"/>
  <c r="H2920" i="2"/>
  <c r="H2912" i="2"/>
  <c r="H2904" i="2"/>
  <c r="H2896" i="2"/>
  <c r="H2888" i="2"/>
  <c r="H2880" i="2"/>
  <c r="H2872" i="2"/>
  <c r="H2864" i="2"/>
  <c r="H2856" i="2"/>
  <c r="H2848" i="2"/>
  <c r="H2840" i="2"/>
  <c r="H2832" i="2"/>
  <c r="H2824" i="2"/>
  <c r="H2816" i="2"/>
  <c r="H2808" i="2"/>
  <c r="H2800" i="2"/>
  <c r="H2792" i="2"/>
  <c r="H2784" i="2"/>
  <c r="H2776" i="2"/>
  <c r="H2768" i="2"/>
  <c r="H2760" i="2"/>
  <c r="H2752" i="2"/>
  <c r="H2744" i="2"/>
  <c r="H2736" i="2"/>
  <c r="H2728" i="2"/>
  <c r="H2720" i="2"/>
  <c r="H2712" i="2"/>
  <c r="H2704" i="2"/>
  <c r="H2696" i="2"/>
  <c r="H2688" i="2"/>
  <c r="H2680" i="2"/>
  <c r="H2672" i="2"/>
  <c r="H2664" i="2"/>
  <c r="H2656" i="2"/>
  <c r="H2648" i="2"/>
  <c r="H2640" i="2"/>
  <c r="H2632" i="2"/>
  <c r="H2624" i="2"/>
  <c r="H2616" i="2"/>
  <c r="H2608" i="2"/>
  <c r="H2600" i="2"/>
  <c r="H2592" i="2"/>
  <c r="H2584" i="2"/>
  <c r="H2576" i="2"/>
  <c r="H2568" i="2"/>
  <c r="H2560" i="2"/>
  <c r="H2552" i="2"/>
  <c r="H2544" i="2"/>
  <c r="H2536" i="2"/>
  <c r="H2528" i="2"/>
  <c r="H2520" i="2"/>
  <c r="H2512" i="2"/>
  <c r="H2504" i="2"/>
  <c r="H2496" i="2"/>
  <c r="H2488" i="2"/>
  <c r="H2480" i="2"/>
  <c r="H2472" i="2"/>
  <c r="H2464" i="2"/>
  <c r="H2456" i="2"/>
  <c r="H2448" i="2"/>
  <c r="H2440" i="2"/>
  <c r="H2432" i="2"/>
  <c r="H2424" i="2"/>
  <c r="H2416" i="2"/>
  <c r="H2408" i="2"/>
  <c r="H2400" i="2"/>
  <c r="H2392" i="2"/>
  <c r="H2384" i="2"/>
  <c r="H2376" i="2"/>
  <c r="H2368" i="2"/>
  <c r="H2360" i="2"/>
  <c r="H2352" i="2"/>
  <c r="H2344" i="2"/>
  <c r="H3015" i="2"/>
  <c r="H3007" i="2"/>
  <c r="H2999" i="2"/>
  <c r="H2991" i="2"/>
  <c r="H2983" i="2"/>
  <c r="H2975" i="2"/>
  <c r="H2967" i="2"/>
  <c r="H2959" i="2"/>
  <c r="H2951" i="2"/>
  <c r="H2943" i="2"/>
  <c r="H2935" i="2"/>
  <c r="H2927" i="2"/>
  <c r="H2919" i="2"/>
  <c r="H2911" i="2"/>
  <c r="H2903" i="2"/>
  <c r="H2895" i="2"/>
  <c r="H2887" i="2"/>
  <c r="H2879" i="2"/>
  <c r="H2871" i="2"/>
  <c r="H2863" i="2"/>
  <c r="H2855" i="2"/>
  <c r="H2847" i="2"/>
  <c r="H2839" i="2"/>
  <c r="H2831" i="2"/>
  <c r="H2823" i="2"/>
  <c r="H2815" i="2"/>
  <c r="H2807" i="2"/>
  <c r="H2799" i="2"/>
  <c r="H2791" i="2"/>
  <c r="H2783" i="2"/>
  <c r="H2775" i="2"/>
  <c r="H2767" i="2"/>
  <c r="H2759" i="2"/>
  <c r="H2751" i="2"/>
  <c r="H2743" i="2"/>
  <c r="H2735" i="2"/>
  <c r="H2727" i="2"/>
  <c r="H2719" i="2"/>
  <c r="H2711" i="2"/>
  <c r="H2703" i="2"/>
  <c r="H2695" i="2"/>
  <c r="H2687" i="2"/>
  <c r="H2679" i="2"/>
  <c r="H2671" i="2"/>
  <c r="H2663" i="2"/>
  <c r="H2655" i="2"/>
  <c r="H2647" i="2"/>
  <c r="H2639" i="2"/>
  <c r="H2631" i="2"/>
  <c r="H3014" i="2"/>
  <c r="H3006" i="2"/>
  <c r="H2998" i="2"/>
  <c r="H2990" i="2"/>
  <c r="H2982" i="2"/>
  <c r="H2974" i="2"/>
  <c r="H2966" i="2"/>
  <c r="H2958" i="2"/>
  <c r="H2950" i="2"/>
  <c r="H2942" i="2"/>
  <c r="H2934" i="2"/>
  <c r="H2926" i="2"/>
  <c r="H2918" i="2"/>
  <c r="H2910" i="2"/>
  <c r="H2902" i="2"/>
  <c r="H2894" i="2"/>
  <c r="H2886" i="2"/>
  <c r="H2878" i="2"/>
  <c r="H2870" i="2"/>
  <c r="H2862" i="2"/>
  <c r="H2854" i="2"/>
  <c r="H2846" i="2"/>
  <c r="H2838" i="2"/>
  <c r="H2830" i="2"/>
  <c r="H2822" i="2"/>
  <c r="H2814" i="2"/>
  <c r="H2806" i="2"/>
  <c r="H2798" i="2"/>
  <c r="H2790" i="2"/>
  <c r="H2782" i="2"/>
  <c r="H2774" i="2"/>
  <c r="H2766" i="2"/>
  <c r="H2758" i="2"/>
  <c r="H2750" i="2"/>
  <c r="H2742" i="2"/>
  <c r="H2734" i="2"/>
  <c r="H2726" i="2"/>
  <c r="H2718" i="2"/>
  <c r="H2710" i="2"/>
  <c r="H2702" i="2"/>
  <c r="H2694" i="2"/>
  <c r="H2686" i="2"/>
  <c r="H3013" i="2"/>
  <c r="H2981" i="2"/>
  <c r="H2949" i="2"/>
  <c r="H2917" i="2"/>
  <c r="H2885" i="2"/>
  <c r="H2853" i="2"/>
  <c r="H2821" i="2"/>
  <c r="H2789" i="2"/>
  <c r="H2757" i="2"/>
  <c r="H2725" i="2"/>
  <c r="H2693" i="2"/>
  <c r="H2670" i="2"/>
  <c r="H2654" i="2"/>
  <c r="H2638" i="2"/>
  <c r="H2623" i="2"/>
  <c r="H2610" i="2"/>
  <c r="H2598" i="2"/>
  <c r="H2585" i="2"/>
  <c r="H2573" i="2"/>
  <c r="H2559" i="2"/>
  <c r="H2546" i="2"/>
  <c r="H2534" i="2"/>
  <c r="H2521" i="2"/>
  <c r="H2509" i="2"/>
  <c r="H2495" i="2"/>
  <c r="H2482" i="2"/>
  <c r="H2470" i="2"/>
  <c r="H2457" i="2"/>
  <c r="H2445" i="2"/>
  <c r="H2431" i="2"/>
  <c r="H2418" i="2"/>
  <c r="H2406" i="2"/>
  <c r="H2393" i="2"/>
  <c r="H2381" i="2"/>
  <c r="H2367" i="2"/>
  <c r="H2354" i="2"/>
  <c r="H2342" i="2"/>
  <c r="H2334" i="2"/>
  <c r="H2326" i="2"/>
  <c r="H2318" i="2"/>
  <c r="H2310" i="2"/>
  <c r="H2302" i="2"/>
  <c r="H2294" i="2"/>
  <c r="H2286" i="2"/>
  <c r="H2278" i="2"/>
  <c r="H2270" i="2"/>
  <c r="H2262" i="2"/>
  <c r="H2254" i="2"/>
  <c r="H2246" i="2"/>
  <c r="H2238" i="2"/>
  <c r="H2230" i="2"/>
  <c r="H2222" i="2"/>
  <c r="H2214" i="2"/>
  <c r="H2206" i="2"/>
  <c r="H2198" i="2"/>
  <c r="H2190" i="2"/>
  <c r="H2182" i="2"/>
  <c r="H2174" i="2"/>
  <c r="H2166" i="2"/>
  <c r="H2158" i="2"/>
  <c r="H2150" i="2"/>
  <c r="H2142" i="2"/>
  <c r="H2134" i="2"/>
  <c r="H2126" i="2"/>
  <c r="H2118" i="2"/>
  <c r="H2110" i="2"/>
  <c r="H2102" i="2"/>
  <c r="H2094" i="2"/>
  <c r="H2086" i="2"/>
  <c r="H2078" i="2"/>
  <c r="H2070" i="2"/>
  <c r="H2062" i="2"/>
  <c r="H2054" i="2"/>
  <c r="H2046" i="2"/>
  <c r="H2038" i="2"/>
  <c r="H2030" i="2"/>
  <c r="H2022" i="2"/>
  <c r="H2014" i="2"/>
  <c r="H2006" i="2"/>
  <c r="H1998" i="2"/>
  <c r="H1990" i="2"/>
  <c r="H1982" i="2"/>
  <c r="H1974" i="2"/>
  <c r="H1966" i="2"/>
  <c r="H1958" i="2"/>
  <c r="H3009" i="2"/>
  <c r="H2977" i="2"/>
  <c r="H2945" i="2"/>
  <c r="H2913" i="2"/>
  <c r="H2881" i="2"/>
  <c r="H2849" i="2"/>
  <c r="H2817" i="2"/>
  <c r="H2785" i="2"/>
  <c r="H2753" i="2"/>
  <c r="H2721" i="2"/>
  <c r="H2689" i="2"/>
  <c r="H2669" i="2"/>
  <c r="H2653" i="2"/>
  <c r="H2637" i="2"/>
  <c r="H2622" i="2"/>
  <c r="H2609" i="2"/>
  <c r="H2597" i="2"/>
  <c r="H2583" i="2"/>
  <c r="H2570" i="2"/>
  <c r="H2558" i="2"/>
  <c r="H2545" i="2"/>
  <c r="H2533" i="2"/>
  <c r="H2519" i="2"/>
  <c r="H2506" i="2"/>
  <c r="H2494" i="2"/>
  <c r="H2481" i="2"/>
  <c r="H2469" i="2"/>
  <c r="H2455" i="2"/>
  <c r="H2442" i="2"/>
  <c r="H2430" i="2"/>
  <c r="H2417" i="2"/>
  <c r="H2405" i="2"/>
  <c r="H2391" i="2"/>
  <c r="H2378" i="2"/>
  <c r="H2366" i="2"/>
  <c r="H2353" i="2"/>
  <c r="H2341" i="2"/>
  <c r="H2333" i="2"/>
  <c r="H2325" i="2"/>
  <c r="H2317" i="2"/>
  <c r="H2309" i="2"/>
  <c r="H2301" i="2"/>
  <c r="H2293" i="2"/>
  <c r="H2285" i="2"/>
  <c r="H2277" i="2"/>
  <c r="H2269" i="2"/>
  <c r="H2261" i="2"/>
  <c r="H2253" i="2"/>
  <c r="H2245" i="2"/>
  <c r="H2237" i="2"/>
  <c r="H2229" i="2"/>
  <c r="H2221" i="2"/>
  <c r="H2213" i="2"/>
  <c r="H2205" i="2"/>
  <c r="H2197" i="2"/>
  <c r="H2189" i="2"/>
  <c r="H2181" i="2"/>
  <c r="H2173" i="2"/>
  <c r="H2165" i="2"/>
  <c r="H2157" i="2"/>
  <c r="H2149" i="2"/>
  <c r="H2141" i="2"/>
  <c r="H2133" i="2"/>
  <c r="H2125" i="2"/>
  <c r="H2117" i="2"/>
  <c r="H2109" i="2"/>
  <c r="H2101" i="2"/>
  <c r="H3005" i="2"/>
  <c r="H2973" i="2"/>
  <c r="H2941" i="2"/>
  <c r="H2909" i="2"/>
  <c r="H2877" i="2"/>
  <c r="H2845" i="2"/>
  <c r="H2813" i="2"/>
  <c r="H2781" i="2"/>
  <c r="H2749" i="2"/>
  <c r="H2717" i="2"/>
  <c r="H2685" i="2"/>
  <c r="H2666" i="2"/>
  <c r="H2650" i="2"/>
  <c r="H2634" i="2"/>
  <c r="H2621" i="2"/>
  <c r="H2607" i="2"/>
  <c r="H2594" i="2"/>
  <c r="H2582" i="2"/>
  <c r="H2569" i="2"/>
  <c r="H2557" i="2"/>
  <c r="H2543" i="2"/>
  <c r="H2530" i="2"/>
  <c r="H2518" i="2"/>
  <c r="H2505" i="2"/>
  <c r="H2493" i="2"/>
  <c r="H2479" i="2"/>
  <c r="H2466" i="2"/>
  <c r="H2454" i="2"/>
  <c r="H2441" i="2"/>
  <c r="H2429" i="2"/>
  <c r="H2415" i="2"/>
  <c r="H2402" i="2"/>
  <c r="H2390" i="2"/>
  <c r="H2377" i="2"/>
  <c r="H2365" i="2"/>
  <c r="H2351" i="2"/>
  <c r="H2340" i="2"/>
  <c r="H2332" i="2"/>
  <c r="H2324" i="2"/>
  <c r="H2316" i="2"/>
  <c r="H2308" i="2"/>
  <c r="H2300" i="2"/>
  <c r="H2292" i="2"/>
  <c r="H2284" i="2"/>
  <c r="H2276" i="2"/>
  <c r="H2268" i="2"/>
  <c r="H2260" i="2"/>
  <c r="H2252" i="2"/>
  <c r="H2244" i="2"/>
  <c r="H2236" i="2"/>
  <c r="H2228" i="2"/>
  <c r="H2220" i="2"/>
  <c r="H2212" i="2"/>
  <c r="H2204" i="2"/>
  <c r="H2196" i="2"/>
  <c r="H2188" i="2"/>
  <c r="H2180" i="2"/>
  <c r="H2172" i="2"/>
  <c r="H2164" i="2"/>
  <c r="H2156" i="2"/>
  <c r="H2148" i="2"/>
  <c r="H3001" i="2"/>
  <c r="H2969" i="2"/>
  <c r="H2937" i="2"/>
  <c r="H2905" i="2"/>
  <c r="H2873" i="2"/>
  <c r="H2841" i="2"/>
  <c r="H2809" i="2"/>
  <c r="H2777" i="2"/>
  <c r="H2745" i="2"/>
  <c r="H2713" i="2"/>
  <c r="H2681" i="2"/>
  <c r="H2665" i="2"/>
  <c r="H2649" i="2"/>
  <c r="H2633" i="2"/>
  <c r="H2618" i="2"/>
  <c r="H2606" i="2"/>
  <c r="H2593" i="2"/>
  <c r="H2581" i="2"/>
  <c r="H2567" i="2"/>
  <c r="H2554" i="2"/>
  <c r="H2542" i="2"/>
  <c r="H2529" i="2"/>
  <c r="H2517" i="2"/>
  <c r="H2503" i="2"/>
  <c r="H2490" i="2"/>
  <c r="H2478" i="2"/>
  <c r="H2465" i="2"/>
  <c r="H2453" i="2"/>
  <c r="H2439" i="2"/>
  <c r="H2426" i="2"/>
  <c r="H2414" i="2"/>
  <c r="H2401" i="2"/>
  <c r="H2389" i="2"/>
  <c r="H2375" i="2"/>
  <c r="H2362" i="2"/>
  <c r="H2350" i="2"/>
  <c r="H2339" i="2"/>
  <c r="H2331" i="2"/>
  <c r="H2323" i="2"/>
  <c r="H2315" i="2"/>
  <c r="H2307" i="2"/>
  <c r="H2299" i="2"/>
  <c r="H2291" i="2"/>
  <c r="H2283" i="2"/>
  <c r="H2275" i="2"/>
  <c r="H2267" i="2"/>
  <c r="H2259" i="2"/>
  <c r="H2251" i="2"/>
  <c r="H2243" i="2"/>
  <c r="H2235" i="2"/>
  <c r="H2227" i="2"/>
  <c r="H2219" i="2"/>
  <c r="H2211" i="2"/>
  <c r="H2203" i="2"/>
  <c r="H2195" i="2"/>
  <c r="H2187" i="2"/>
  <c r="H2179" i="2"/>
  <c r="H2171" i="2"/>
  <c r="H2163" i="2"/>
  <c r="H2155" i="2"/>
  <c r="H2147" i="2"/>
  <c r="H2139" i="2"/>
  <c r="H2131" i="2"/>
  <c r="H2123" i="2"/>
  <c r="H2115" i="2"/>
  <c r="H2107" i="2"/>
  <c r="H2099" i="2"/>
  <c r="H2091" i="2"/>
  <c r="H2083" i="2"/>
  <c r="H2075" i="2"/>
  <c r="H2067" i="2"/>
  <c r="H2059" i="2"/>
  <c r="H2051" i="2"/>
  <c r="H2043" i="2"/>
  <c r="H2035" i="2"/>
  <c r="H2027" i="2"/>
  <c r="H2019" i="2"/>
  <c r="H2011" i="2"/>
  <c r="H2003" i="2"/>
  <c r="H1995" i="2"/>
  <c r="H1987" i="2"/>
  <c r="H1979" i="2"/>
  <c r="H1971" i="2"/>
  <c r="H1963" i="2"/>
  <c r="H1955" i="2"/>
  <c r="H2997" i="2"/>
  <c r="H2965" i="2"/>
  <c r="H2933" i="2"/>
  <c r="H2901" i="2"/>
  <c r="H2869" i="2"/>
  <c r="H2837" i="2"/>
  <c r="H2805" i="2"/>
  <c r="H2773" i="2"/>
  <c r="H2741" i="2"/>
  <c r="H2709" i="2"/>
  <c r="H2678" i="2"/>
  <c r="H2662" i="2"/>
  <c r="H2646" i="2"/>
  <c r="H2630" i="2"/>
  <c r="H2617" i="2"/>
  <c r="H2605" i="2"/>
  <c r="H2591" i="2"/>
  <c r="H2578" i="2"/>
  <c r="H2566" i="2"/>
  <c r="H2553" i="2"/>
  <c r="H2541" i="2"/>
  <c r="H2527" i="2"/>
  <c r="H2514" i="2"/>
  <c r="H2502" i="2"/>
  <c r="H2489" i="2"/>
  <c r="H2477" i="2"/>
  <c r="H2463" i="2"/>
  <c r="H2450" i="2"/>
  <c r="H2438" i="2"/>
  <c r="H2425" i="2"/>
  <c r="H2413" i="2"/>
  <c r="H2399" i="2"/>
  <c r="H2386" i="2"/>
  <c r="H2374" i="2"/>
  <c r="H2361" i="2"/>
  <c r="H2349" i="2"/>
  <c r="H2338" i="2"/>
  <c r="H2330" i="2"/>
  <c r="H2322" i="2"/>
  <c r="H2314" i="2"/>
  <c r="H2306" i="2"/>
  <c r="H2298" i="2"/>
  <c r="H2290" i="2"/>
  <c r="H2282" i="2"/>
  <c r="H2274" i="2"/>
  <c r="H2266" i="2"/>
  <c r="H2258" i="2"/>
  <c r="H2250" i="2"/>
  <c r="H2242" i="2"/>
  <c r="H2234" i="2"/>
  <c r="H2226" i="2"/>
  <c r="H2218" i="2"/>
  <c r="H2210" i="2"/>
  <c r="H2202" i="2"/>
  <c r="H2194" i="2"/>
  <c r="H2186" i="2"/>
  <c r="H2178" i="2"/>
  <c r="H2170" i="2"/>
  <c r="H2162" i="2"/>
  <c r="H2154" i="2"/>
  <c r="H2146" i="2"/>
  <c r="H2138" i="2"/>
  <c r="H2130" i="2"/>
  <c r="H2122" i="2"/>
  <c r="H2114" i="2"/>
  <c r="H2106" i="2"/>
  <c r="H2098" i="2"/>
  <c r="H2090" i="2"/>
  <c r="H2082" i="2"/>
  <c r="H2074" i="2"/>
  <c r="H2066" i="2"/>
  <c r="H2058" i="2"/>
  <c r="H2050" i="2"/>
  <c r="H2042" i="2"/>
  <c r="H2034" i="2"/>
  <c r="H2026" i="2"/>
  <c r="H2018" i="2"/>
  <c r="H2010" i="2"/>
  <c r="H2002" i="2"/>
  <c r="H1994" i="2"/>
  <c r="H1986" i="2"/>
  <c r="H1978" i="2"/>
  <c r="H1970" i="2"/>
  <c r="H1962" i="2"/>
  <c r="H1954" i="2"/>
  <c r="H2993" i="2"/>
  <c r="H2961" i="2"/>
  <c r="H2929" i="2"/>
  <c r="H2897" i="2"/>
  <c r="H2865" i="2"/>
  <c r="H2833" i="2"/>
  <c r="H2801" i="2"/>
  <c r="H2769" i="2"/>
  <c r="H2737" i="2"/>
  <c r="H2705" i="2"/>
  <c r="H2677" i="2"/>
  <c r="H2661" i="2"/>
  <c r="H2645" i="2"/>
  <c r="H2629" i="2"/>
  <c r="H2615" i="2"/>
  <c r="H2602" i="2"/>
  <c r="H2590" i="2"/>
  <c r="H2577" i="2"/>
  <c r="H2565" i="2"/>
  <c r="H2551" i="2"/>
  <c r="H2538" i="2"/>
  <c r="H2526" i="2"/>
  <c r="H2513" i="2"/>
  <c r="H2501" i="2"/>
  <c r="H2487" i="2"/>
  <c r="H2474" i="2"/>
  <c r="H2462" i="2"/>
  <c r="H2449" i="2"/>
  <c r="H2437" i="2"/>
  <c r="H2423" i="2"/>
  <c r="H2410" i="2"/>
  <c r="H2398" i="2"/>
  <c r="H2385" i="2"/>
  <c r="H2373" i="2"/>
  <c r="H2359" i="2"/>
  <c r="H2346" i="2"/>
  <c r="H2337" i="2"/>
  <c r="H2329" i="2"/>
  <c r="H2321" i="2"/>
  <c r="H2313" i="2"/>
  <c r="H2305" i="2"/>
  <c r="H2297" i="2"/>
  <c r="H2289" i="2"/>
  <c r="H2281" i="2"/>
  <c r="H2273" i="2"/>
  <c r="H2265" i="2"/>
  <c r="H2257" i="2"/>
  <c r="H2249" i="2"/>
  <c r="H2241" i="2"/>
  <c r="H2233" i="2"/>
  <c r="H2225" i="2"/>
  <c r="H2217" i="2"/>
  <c r="H2209" i="2"/>
  <c r="H2201" i="2"/>
  <c r="H2193" i="2"/>
  <c r="H2185" i="2"/>
  <c r="H2177" i="2"/>
  <c r="H2169" i="2"/>
  <c r="H2161" i="2"/>
  <c r="H2153" i="2"/>
  <c r="H2145" i="2"/>
  <c r="H2137" i="2"/>
  <c r="H2129" i="2"/>
  <c r="H2121" i="2"/>
  <c r="H2113" i="2"/>
  <c r="H2105" i="2"/>
  <c r="H2097" i="2"/>
  <c r="H2089" i="2"/>
  <c r="H2081" i="2"/>
  <c r="H2073" i="2"/>
  <c r="H2065" i="2"/>
  <c r="H2057" i="2"/>
  <c r="H2049" i="2"/>
  <c r="H2041" i="2"/>
  <c r="H2033" i="2"/>
  <c r="H2025" i="2"/>
  <c r="H2017" i="2"/>
  <c r="H2009" i="2"/>
  <c r="H2001" i="2"/>
  <c r="H1993" i="2"/>
  <c r="H1985" i="2"/>
  <c r="H1977" i="2"/>
  <c r="H1969" i="2"/>
  <c r="H1961" i="2"/>
  <c r="H1953" i="2"/>
  <c r="H2989" i="2"/>
  <c r="H2957" i="2"/>
  <c r="H2925" i="2"/>
  <c r="H2893" i="2"/>
  <c r="H2861" i="2"/>
  <c r="H2829" i="2"/>
  <c r="H2797" i="2"/>
  <c r="H2765" i="2"/>
  <c r="H2733" i="2"/>
  <c r="H2701" i="2"/>
  <c r="H2674" i="2"/>
  <c r="H2658" i="2"/>
  <c r="H2642" i="2"/>
  <c r="H2626" i="2"/>
  <c r="H2985" i="2"/>
  <c r="H2729" i="2"/>
  <c r="H2601" i="2"/>
  <c r="H2550" i="2"/>
  <c r="H2498" i="2"/>
  <c r="H2447" i="2"/>
  <c r="H2397" i="2"/>
  <c r="H2345" i="2"/>
  <c r="H2312" i="2"/>
  <c r="H2280" i="2"/>
  <c r="H2248" i="2"/>
  <c r="H2216" i="2"/>
  <c r="H2184" i="2"/>
  <c r="H2152" i="2"/>
  <c r="H2128" i="2"/>
  <c r="H2108" i="2"/>
  <c r="H2088" i="2"/>
  <c r="H2072" i="2"/>
  <c r="H2056" i="2"/>
  <c r="H2040" i="2"/>
  <c r="H2024" i="2"/>
  <c r="H2008" i="2"/>
  <c r="H1992" i="2"/>
  <c r="H1976" i="2"/>
  <c r="H1960" i="2"/>
  <c r="H1948" i="2"/>
  <c r="H1940" i="2"/>
  <c r="H1932" i="2"/>
  <c r="H1924" i="2"/>
  <c r="H1916" i="2"/>
  <c r="H1908" i="2"/>
  <c r="H1900" i="2"/>
  <c r="H1892" i="2"/>
  <c r="H1884" i="2"/>
  <c r="H1876" i="2"/>
  <c r="H1868" i="2"/>
  <c r="H1860" i="2"/>
  <c r="H1852" i="2"/>
  <c r="H1844" i="2"/>
  <c r="H1836" i="2"/>
  <c r="H1828" i="2"/>
  <c r="H1820" i="2"/>
  <c r="H1812" i="2"/>
  <c r="H1804" i="2"/>
  <c r="H1796" i="2"/>
  <c r="H1788" i="2"/>
  <c r="H1780" i="2"/>
  <c r="H1772" i="2"/>
  <c r="H1764" i="2"/>
  <c r="H1756" i="2"/>
  <c r="H1748" i="2"/>
  <c r="H1740" i="2"/>
  <c r="H1732" i="2"/>
  <c r="H1724" i="2"/>
  <c r="H1716" i="2"/>
  <c r="H1708" i="2"/>
  <c r="H1700" i="2"/>
  <c r="H1692" i="2"/>
  <c r="H1684" i="2"/>
  <c r="H1676" i="2"/>
  <c r="H1668" i="2"/>
  <c r="H1660" i="2"/>
  <c r="H1652" i="2"/>
  <c r="H1644" i="2"/>
  <c r="H1636" i="2"/>
  <c r="H1628" i="2"/>
  <c r="H1620" i="2"/>
  <c r="H1612" i="2"/>
  <c r="H1604" i="2"/>
  <c r="H1596" i="2"/>
  <c r="H1588" i="2"/>
  <c r="H1580" i="2"/>
  <c r="H1572" i="2"/>
  <c r="H1564" i="2"/>
  <c r="H1556" i="2"/>
  <c r="H1548" i="2"/>
  <c r="H1540" i="2"/>
  <c r="H1532" i="2"/>
  <c r="H1524" i="2"/>
  <c r="H1516" i="2"/>
  <c r="H1508" i="2"/>
  <c r="H1500" i="2"/>
  <c r="H1492" i="2"/>
  <c r="H1484" i="2"/>
  <c r="H1476" i="2"/>
  <c r="H1468" i="2"/>
  <c r="H2953" i="2"/>
  <c r="H2697" i="2"/>
  <c r="H2599" i="2"/>
  <c r="H2549" i="2"/>
  <c r="H2497" i="2"/>
  <c r="H2446" i="2"/>
  <c r="H2394" i="2"/>
  <c r="H2343" i="2"/>
  <c r="H2311" i="2"/>
  <c r="H2279" i="2"/>
  <c r="H2247" i="2"/>
  <c r="H2215" i="2"/>
  <c r="H2183" i="2"/>
  <c r="H2151" i="2"/>
  <c r="H2127" i="2"/>
  <c r="H2104" i="2"/>
  <c r="H2087" i="2"/>
  <c r="H2071" i="2"/>
  <c r="H2055" i="2"/>
  <c r="H2039" i="2"/>
  <c r="H2023" i="2"/>
  <c r="H2007" i="2"/>
  <c r="H1991" i="2"/>
  <c r="H1975" i="2"/>
  <c r="H1959" i="2"/>
  <c r="H1947" i="2"/>
  <c r="H1939" i="2"/>
  <c r="H1931" i="2"/>
  <c r="H1923" i="2"/>
  <c r="H1915" i="2"/>
  <c r="H1907" i="2"/>
  <c r="H1899" i="2"/>
  <c r="H1891" i="2"/>
  <c r="H1883" i="2"/>
  <c r="H1875" i="2"/>
  <c r="H1867" i="2"/>
  <c r="H1859" i="2"/>
  <c r="H1851" i="2"/>
  <c r="H1843" i="2"/>
  <c r="H1835" i="2"/>
  <c r="H1827" i="2"/>
  <c r="H1819" i="2"/>
  <c r="H1811" i="2"/>
  <c r="H1803" i="2"/>
  <c r="H1795" i="2"/>
  <c r="H1787" i="2"/>
  <c r="H1779" i="2"/>
  <c r="H1771" i="2"/>
  <c r="H1763" i="2"/>
  <c r="H1755" i="2"/>
  <c r="H1747" i="2"/>
  <c r="H1739" i="2"/>
  <c r="H1731" i="2"/>
  <c r="H1723" i="2"/>
  <c r="H1715" i="2"/>
  <c r="H1707" i="2"/>
  <c r="H1699" i="2"/>
  <c r="H1691" i="2"/>
  <c r="H1683" i="2"/>
  <c r="H1675" i="2"/>
  <c r="H1667" i="2"/>
  <c r="H1659" i="2"/>
  <c r="H1651" i="2"/>
  <c r="H1643" i="2"/>
  <c r="H1635" i="2"/>
  <c r="H1627" i="2"/>
  <c r="H1619" i="2"/>
  <c r="H1611" i="2"/>
  <c r="H1603" i="2"/>
  <c r="H1595" i="2"/>
  <c r="H1587" i="2"/>
  <c r="H1579" i="2"/>
  <c r="H1571" i="2"/>
  <c r="H1563" i="2"/>
  <c r="H1555" i="2"/>
  <c r="H1547" i="2"/>
  <c r="H1539" i="2"/>
  <c r="H1531" i="2"/>
  <c r="H1523" i="2"/>
  <c r="H1515" i="2"/>
  <c r="H1507" i="2"/>
  <c r="H1499" i="2"/>
  <c r="H1491" i="2"/>
  <c r="H1483" i="2"/>
  <c r="H1475" i="2"/>
  <c r="H1467" i="2"/>
  <c r="H2921" i="2"/>
  <c r="H2673" i="2"/>
  <c r="H2589" i="2"/>
  <c r="H2537" i="2"/>
  <c r="H2486" i="2"/>
  <c r="H2434" i="2"/>
  <c r="H2383" i="2"/>
  <c r="H2336" i="2"/>
  <c r="H2304" i="2"/>
  <c r="H2272" i="2"/>
  <c r="H2240" i="2"/>
  <c r="H2208" i="2"/>
  <c r="H2176" i="2"/>
  <c r="H2144" i="2"/>
  <c r="H2124" i="2"/>
  <c r="H2103" i="2"/>
  <c r="H2085" i="2"/>
  <c r="H2069" i="2"/>
  <c r="H2053" i="2"/>
  <c r="H2037" i="2"/>
  <c r="H2021" i="2"/>
  <c r="H2005" i="2"/>
  <c r="H1989" i="2"/>
  <c r="H1973" i="2"/>
  <c r="H1957" i="2"/>
  <c r="H1946" i="2"/>
  <c r="H1938" i="2"/>
  <c r="H1930" i="2"/>
  <c r="H1922" i="2"/>
  <c r="H1914" i="2"/>
  <c r="H1906" i="2"/>
  <c r="H1898" i="2"/>
  <c r="H1890" i="2"/>
  <c r="H1882" i="2"/>
  <c r="H1874" i="2"/>
  <c r="H1866" i="2"/>
  <c r="H1858" i="2"/>
  <c r="H1850" i="2"/>
  <c r="H1842" i="2"/>
  <c r="H1834" i="2"/>
  <c r="H1826" i="2"/>
  <c r="H1818" i="2"/>
  <c r="H1810" i="2"/>
  <c r="H1802" i="2"/>
  <c r="H1794" i="2"/>
  <c r="H1786" i="2"/>
  <c r="H1778" i="2"/>
  <c r="H1770" i="2"/>
  <c r="H1762" i="2"/>
  <c r="H1754" i="2"/>
  <c r="H1746" i="2"/>
  <c r="H1738" i="2"/>
  <c r="H1730" i="2"/>
  <c r="H1722" i="2"/>
  <c r="H1714" i="2"/>
  <c r="H1706" i="2"/>
  <c r="H1698" i="2"/>
  <c r="H1690" i="2"/>
  <c r="H1682" i="2"/>
  <c r="H1674" i="2"/>
  <c r="H1666" i="2"/>
  <c r="H1658" i="2"/>
  <c r="H1650" i="2"/>
  <c r="H1642" i="2"/>
  <c r="H1634" i="2"/>
  <c r="H1626" i="2"/>
  <c r="H1618" i="2"/>
  <c r="H1610" i="2"/>
  <c r="H1602" i="2"/>
  <c r="H1594" i="2"/>
  <c r="H1586" i="2"/>
  <c r="H1578" i="2"/>
  <c r="H1570" i="2"/>
  <c r="H1562" i="2"/>
  <c r="H1554" i="2"/>
  <c r="H1546" i="2"/>
  <c r="H1538" i="2"/>
  <c r="H1530" i="2"/>
  <c r="H1522" i="2"/>
  <c r="H1514" i="2"/>
  <c r="H1506" i="2"/>
  <c r="H1498" i="2"/>
  <c r="H1490" i="2"/>
  <c r="H1482" i="2"/>
  <c r="H1474" i="2"/>
  <c r="H2889" i="2"/>
  <c r="H2657" i="2"/>
  <c r="H2586" i="2"/>
  <c r="H2535" i="2"/>
  <c r="H2485" i="2"/>
  <c r="H2433" i="2"/>
  <c r="H2382" i="2"/>
  <c r="H2335" i="2"/>
  <c r="H2303" i="2"/>
  <c r="H2271" i="2"/>
  <c r="H2239" i="2"/>
  <c r="H2207" i="2"/>
  <c r="H2175" i="2"/>
  <c r="H2143" i="2"/>
  <c r="H2120" i="2"/>
  <c r="H2100" i="2"/>
  <c r="H2084" i="2"/>
  <c r="H2068" i="2"/>
  <c r="H2052" i="2"/>
  <c r="H2036" i="2"/>
  <c r="H2020" i="2"/>
  <c r="H2004" i="2"/>
  <c r="H1988" i="2"/>
  <c r="H1972" i="2"/>
  <c r="H1956" i="2"/>
  <c r="H1945" i="2"/>
  <c r="H1937" i="2"/>
  <c r="H1929" i="2"/>
  <c r="H1921" i="2"/>
  <c r="H1913" i="2"/>
  <c r="H1905" i="2"/>
  <c r="H1897" i="2"/>
  <c r="H1889" i="2"/>
  <c r="H1881" i="2"/>
  <c r="H1873" i="2"/>
  <c r="H1865" i="2"/>
  <c r="H1857" i="2"/>
  <c r="H1849" i="2"/>
  <c r="H1841" i="2"/>
  <c r="H1833" i="2"/>
  <c r="H1825" i="2"/>
  <c r="H1817" i="2"/>
  <c r="H1809" i="2"/>
  <c r="H1801" i="2"/>
  <c r="H1793" i="2"/>
  <c r="H1785" i="2"/>
  <c r="H1777" i="2"/>
  <c r="H1769" i="2"/>
  <c r="H1761" i="2"/>
  <c r="H1753" i="2"/>
  <c r="H1745" i="2"/>
  <c r="H1737" i="2"/>
  <c r="H1729" i="2"/>
  <c r="H1721" i="2"/>
  <c r="H1713" i="2"/>
  <c r="H1705" i="2"/>
  <c r="H1697" i="2"/>
  <c r="H1689" i="2"/>
  <c r="H1681" i="2"/>
  <c r="H1673" i="2"/>
  <c r="H1665" i="2"/>
  <c r="H1657" i="2"/>
  <c r="H1649" i="2"/>
  <c r="H1641" i="2"/>
  <c r="H1633" i="2"/>
  <c r="H1625" i="2"/>
  <c r="H1617" i="2"/>
  <c r="H1609" i="2"/>
  <c r="H1601" i="2"/>
  <c r="H1593" i="2"/>
  <c r="H1585" i="2"/>
  <c r="H1577" i="2"/>
  <c r="H1569" i="2"/>
  <c r="H1561" i="2"/>
  <c r="H1553" i="2"/>
  <c r="H1545" i="2"/>
  <c r="H1537" i="2"/>
  <c r="H1529" i="2"/>
  <c r="H1521" i="2"/>
  <c r="H1513" i="2"/>
  <c r="H1505" i="2"/>
  <c r="H1497" i="2"/>
  <c r="H1489" i="2"/>
  <c r="H1481" i="2"/>
  <c r="H1473" i="2"/>
  <c r="H2857" i="2"/>
  <c r="H2641" i="2"/>
  <c r="H2575" i="2"/>
  <c r="H2525" i="2"/>
  <c r="H2473" i="2"/>
  <c r="H2422" i="2"/>
  <c r="H2370" i="2"/>
  <c r="H2328" i="2"/>
  <c r="H2296" i="2"/>
  <c r="H2264" i="2"/>
  <c r="H2232" i="2"/>
  <c r="H2200" i="2"/>
  <c r="H2168" i="2"/>
  <c r="H2140" i="2"/>
  <c r="H2119" i="2"/>
  <c r="H2096" i="2"/>
  <c r="H2080" i="2"/>
  <c r="H2064" i="2"/>
  <c r="H2048" i="2"/>
  <c r="H2032" i="2"/>
  <c r="H2016" i="2"/>
  <c r="H2000" i="2"/>
  <c r="H1984" i="2"/>
  <c r="H1968" i="2"/>
  <c r="H1952" i="2"/>
  <c r="H1944" i="2"/>
  <c r="H1936" i="2"/>
  <c r="H1928" i="2"/>
  <c r="H1920" i="2"/>
  <c r="H1912" i="2"/>
  <c r="H1904" i="2"/>
  <c r="H1896" i="2"/>
  <c r="H1888" i="2"/>
  <c r="H1880" i="2"/>
  <c r="H1872" i="2"/>
  <c r="H1864" i="2"/>
  <c r="H1856" i="2"/>
  <c r="H1848" i="2"/>
  <c r="H1840" i="2"/>
  <c r="H1832" i="2"/>
  <c r="H1824" i="2"/>
  <c r="H1816" i="2"/>
  <c r="H1808" i="2"/>
  <c r="H1800" i="2"/>
  <c r="H1792" i="2"/>
  <c r="H1784" i="2"/>
  <c r="H1776" i="2"/>
  <c r="H1768" i="2"/>
  <c r="H1760" i="2"/>
  <c r="H1752" i="2"/>
  <c r="H1744" i="2"/>
  <c r="H1736" i="2"/>
  <c r="H1728" i="2"/>
  <c r="H1720" i="2"/>
  <c r="H1712" i="2"/>
  <c r="H1704" i="2"/>
  <c r="H1696" i="2"/>
  <c r="H1688" i="2"/>
  <c r="H1680" i="2"/>
  <c r="H1672" i="2"/>
  <c r="H1664" i="2"/>
  <c r="H1656" i="2"/>
  <c r="H1648" i="2"/>
  <c r="H1640" i="2"/>
  <c r="H1632" i="2"/>
  <c r="H1624" i="2"/>
  <c r="H1616" i="2"/>
  <c r="H1608" i="2"/>
  <c r="H1600" i="2"/>
  <c r="H1592" i="2"/>
  <c r="H1584" i="2"/>
  <c r="H1576" i="2"/>
  <c r="H1568" i="2"/>
  <c r="H1560" i="2"/>
  <c r="H1552" i="2"/>
  <c r="H1544" i="2"/>
  <c r="H1536" i="2"/>
  <c r="H1528" i="2"/>
  <c r="H1520" i="2"/>
  <c r="H1512" i="2"/>
  <c r="H1504" i="2"/>
  <c r="H1496" i="2"/>
  <c r="H1488" i="2"/>
  <c r="H1480" i="2"/>
  <c r="H1472" i="2"/>
  <c r="H2825" i="2"/>
  <c r="H2625" i="2"/>
  <c r="H2574" i="2"/>
  <c r="H2522" i="2"/>
  <c r="H2471" i="2"/>
  <c r="H2421" i="2"/>
  <c r="H2369" i="2"/>
  <c r="H2327" i="2"/>
  <c r="H2295" i="2"/>
  <c r="H2263" i="2"/>
  <c r="H2231" i="2"/>
  <c r="H2199" i="2"/>
  <c r="H2167" i="2"/>
  <c r="H2136" i="2"/>
  <c r="H2116" i="2"/>
  <c r="H2095" i="2"/>
  <c r="H2079" i="2"/>
  <c r="H2063" i="2"/>
  <c r="H2047" i="2"/>
  <c r="H2031" i="2"/>
  <c r="H2015" i="2"/>
  <c r="H1999" i="2"/>
  <c r="H1983" i="2"/>
  <c r="H1967" i="2"/>
  <c r="H1951" i="2"/>
  <c r="H1943" i="2"/>
  <c r="H1935" i="2"/>
  <c r="H1927" i="2"/>
  <c r="H1919" i="2"/>
  <c r="H1911" i="2"/>
  <c r="H1903" i="2"/>
  <c r="H1895" i="2"/>
  <c r="H1887" i="2"/>
  <c r="H1879" i="2"/>
  <c r="H1871" i="2"/>
  <c r="H1863" i="2"/>
  <c r="H1855" i="2"/>
  <c r="H1847" i="2"/>
  <c r="H1839" i="2"/>
  <c r="H1831" i="2"/>
  <c r="H1823" i="2"/>
  <c r="H1815" i="2"/>
  <c r="H1807" i="2"/>
  <c r="H1799" i="2"/>
  <c r="H1791" i="2"/>
  <c r="H1783" i="2"/>
  <c r="H1775" i="2"/>
  <c r="H1767" i="2"/>
  <c r="H1759" i="2"/>
  <c r="H1751" i="2"/>
  <c r="H1743" i="2"/>
  <c r="H1735" i="2"/>
  <c r="H1727" i="2"/>
  <c r="H1719" i="2"/>
  <c r="H1711" i="2"/>
  <c r="H1703" i="2"/>
  <c r="H1695" i="2"/>
  <c r="H1687" i="2"/>
  <c r="H1679" i="2"/>
  <c r="H1671" i="2"/>
  <c r="H1663" i="2"/>
  <c r="H1655" i="2"/>
  <c r="H1647" i="2"/>
  <c r="H1639" i="2"/>
  <c r="H1631" i="2"/>
  <c r="H1623" i="2"/>
  <c r="H1615" i="2"/>
  <c r="H1607" i="2"/>
  <c r="H1599" i="2"/>
  <c r="H1591" i="2"/>
  <c r="H1583" i="2"/>
  <c r="H1575" i="2"/>
  <c r="H1567" i="2"/>
  <c r="H1559" i="2"/>
  <c r="H1551" i="2"/>
  <c r="H1543" i="2"/>
  <c r="H1535" i="2"/>
  <c r="H1527" i="2"/>
  <c r="H1519" i="2"/>
  <c r="H1511" i="2"/>
  <c r="H1503" i="2"/>
  <c r="H1495" i="2"/>
  <c r="H1487" i="2"/>
  <c r="H1479" i="2"/>
  <c r="H1471" i="2"/>
  <c r="H2793" i="2"/>
  <c r="H2614" i="2"/>
  <c r="H2562" i="2"/>
  <c r="H2511" i="2"/>
  <c r="H2461" i="2"/>
  <c r="H2409" i="2"/>
  <c r="H2358" i="2"/>
  <c r="H2320" i="2"/>
  <c r="H2288" i="2"/>
  <c r="H2256" i="2"/>
  <c r="H2224" i="2"/>
  <c r="H2192" i="2"/>
  <c r="H2160" i="2"/>
  <c r="H2135" i="2"/>
  <c r="H2112" i="2"/>
  <c r="H2093" i="2"/>
  <c r="H2077" i="2"/>
  <c r="H2061" i="2"/>
  <c r="H2045" i="2"/>
  <c r="H2029" i="2"/>
  <c r="H2013" i="2"/>
  <c r="H1997" i="2"/>
  <c r="H1981" i="2"/>
  <c r="H1965" i="2"/>
  <c r="H1950" i="2"/>
  <c r="H1942" i="2"/>
  <c r="H1934" i="2"/>
  <c r="H1926" i="2"/>
  <c r="H1918" i="2"/>
  <c r="H1910" i="2"/>
  <c r="H1902" i="2"/>
  <c r="H1894" i="2"/>
  <c r="H1886" i="2"/>
  <c r="H1878" i="2"/>
  <c r="H1870" i="2"/>
  <c r="H1862" i="2"/>
  <c r="H1854" i="2"/>
  <c r="H1846" i="2"/>
  <c r="H1838" i="2"/>
  <c r="H1830" i="2"/>
  <c r="H1822" i="2"/>
  <c r="H1814" i="2"/>
  <c r="H1806" i="2"/>
  <c r="H1798" i="2"/>
  <c r="H1790" i="2"/>
  <c r="H1782" i="2"/>
  <c r="H1774" i="2"/>
  <c r="H1766" i="2"/>
  <c r="H1758" i="2"/>
  <c r="H1750" i="2"/>
  <c r="H1742" i="2"/>
  <c r="H1734" i="2"/>
  <c r="H1726" i="2"/>
  <c r="H1718" i="2"/>
  <c r="H1710" i="2"/>
  <c r="H1702" i="2"/>
  <c r="H1694" i="2"/>
  <c r="H1686" i="2"/>
  <c r="H1678" i="2"/>
  <c r="H1670" i="2"/>
  <c r="H1662" i="2"/>
  <c r="H1654" i="2"/>
  <c r="H1646" i="2"/>
  <c r="H1638" i="2"/>
  <c r="H1630" i="2"/>
  <c r="H1622" i="2"/>
  <c r="H1614" i="2"/>
  <c r="H1606" i="2"/>
  <c r="H1598" i="2"/>
  <c r="H1590" i="2"/>
  <c r="H1582" i="2"/>
  <c r="H1574" i="2"/>
  <c r="H1566" i="2"/>
  <c r="H1558" i="2"/>
  <c r="H1550" i="2"/>
  <c r="H1542" i="2"/>
  <c r="H1534" i="2"/>
  <c r="H1526" i="2"/>
  <c r="H1518" i="2"/>
  <c r="H1510" i="2"/>
  <c r="H1502" i="2"/>
  <c r="H1494" i="2"/>
  <c r="H1486" i="2"/>
  <c r="H1478" i="2"/>
  <c r="H1470" i="2"/>
  <c r="H2761" i="2"/>
  <c r="H2287" i="2"/>
  <c r="H2076" i="2"/>
  <c r="H1949" i="2"/>
  <c r="H1885" i="2"/>
  <c r="H1821" i="2"/>
  <c r="H1757" i="2"/>
  <c r="H1693" i="2"/>
  <c r="H1629" i="2"/>
  <c r="H1565" i="2"/>
  <c r="H1501" i="2"/>
  <c r="H1463" i="2"/>
  <c r="H1455" i="2"/>
  <c r="H1447" i="2"/>
  <c r="H1439" i="2"/>
  <c r="H1431" i="2"/>
  <c r="H1423" i="2"/>
  <c r="H1415" i="2"/>
  <c r="H1407" i="2"/>
  <c r="H1399" i="2"/>
  <c r="H1391" i="2"/>
  <c r="H1383" i="2"/>
  <c r="H1375" i="2"/>
  <c r="H1367" i="2"/>
  <c r="H1359" i="2"/>
  <c r="H1351" i="2"/>
  <c r="H1343" i="2"/>
  <c r="H1335" i="2"/>
  <c r="H1327" i="2"/>
  <c r="H1319" i="2"/>
  <c r="H1311" i="2"/>
  <c r="H1303" i="2"/>
  <c r="H1295" i="2"/>
  <c r="H1287" i="2"/>
  <c r="H1279" i="2"/>
  <c r="H1271" i="2"/>
  <c r="H1263" i="2"/>
  <c r="H1255" i="2"/>
  <c r="H1247" i="2"/>
  <c r="H1239" i="2"/>
  <c r="H1231" i="2"/>
  <c r="H1223" i="2"/>
  <c r="H1215" i="2"/>
  <c r="H1207" i="2"/>
  <c r="H1199" i="2"/>
  <c r="H1191" i="2"/>
  <c r="H1183" i="2"/>
  <c r="H1175" i="2"/>
  <c r="H1167" i="2"/>
  <c r="H1159" i="2"/>
  <c r="H1151" i="2"/>
  <c r="H1143" i="2"/>
  <c r="H1135" i="2"/>
  <c r="H1127" i="2"/>
  <c r="H1119" i="2"/>
  <c r="H1111" i="2"/>
  <c r="H1103" i="2"/>
  <c r="H1095" i="2"/>
  <c r="H1087" i="2"/>
  <c r="H1079" i="2"/>
  <c r="H1071" i="2"/>
  <c r="H1063" i="2"/>
  <c r="H1055" i="2"/>
  <c r="H1047" i="2"/>
  <c r="H1039" i="2"/>
  <c r="H1031" i="2"/>
  <c r="H1023" i="2"/>
  <c r="H1015" i="2"/>
  <c r="H1007" i="2"/>
  <c r="H999" i="2"/>
  <c r="H991" i="2"/>
  <c r="H983" i="2"/>
  <c r="H975" i="2"/>
  <c r="H967" i="2"/>
  <c r="H2613" i="2"/>
  <c r="H2255" i="2"/>
  <c r="H2060" i="2"/>
  <c r="H1941" i="2"/>
  <c r="H1877" i="2"/>
  <c r="H1813" i="2"/>
  <c r="H1749" i="2"/>
  <c r="H1685" i="2"/>
  <c r="H1621" i="2"/>
  <c r="H1557" i="2"/>
  <c r="H1493" i="2"/>
  <c r="H1462" i="2"/>
  <c r="H1454" i="2"/>
  <c r="H1446" i="2"/>
  <c r="H1438" i="2"/>
  <c r="H1430" i="2"/>
  <c r="H1422" i="2"/>
  <c r="H1414" i="2"/>
  <c r="H1406" i="2"/>
  <c r="H1398" i="2"/>
  <c r="H1390" i="2"/>
  <c r="H1382" i="2"/>
  <c r="H1374" i="2"/>
  <c r="H1366" i="2"/>
  <c r="H1358" i="2"/>
  <c r="H1350" i="2"/>
  <c r="H1342" i="2"/>
  <c r="H1334" i="2"/>
  <c r="H1326" i="2"/>
  <c r="H1318" i="2"/>
  <c r="H1310" i="2"/>
  <c r="H1302" i="2"/>
  <c r="H1294" i="2"/>
  <c r="H1286" i="2"/>
  <c r="H1278" i="2"/>
  <c r="H1270" i="2"/>
  <c r="H1262" i="2"/>
  <c r="H1254" i="2"/>
  <c r="H1246" i="2"/>
  <c r="H1238" i="2"/>
  <c r="H1230" i="2"/>
  <c r="H1222" i="2"/>
  <c r="H1214" i="2"/>
  <c r="H1206" i="2"/>
  <c r="H1198" i="2"/>
  <c r="H1190" i="2"/>
  <c r="H1182" i="2"/>
  <c r="H1174" i="2"/>
  <c r="H1166" i="2"/>
  <c r="H1158" i="2"/>
  <c r="H1150" i="2"/>
  <c r="H1142" i="2"/>
  <c r="H1134" i="2"/>
  <c r="H1126" i="2"/>
  <c r="H1118" i="2"/>
  <c r="H1110" i="2"/>
  <c r="H1102" i="2"/>
  <c r="H1094" i="2"/>
  <c r="H1086" i="2"/>
  <c r="H1078" i="2"/>
  <c r="H1070" i="2"/>
  <c r="H1062" i="2"/>
  <c r="H1054" i="2"/>
  <c r="H1046" i="2"/>
  <c r="H1038" i="2"/>
  <c r="H1030" i="2"/>
  <c r="H1022" i="2"/>
  <c r="H1014" i="2"/>
  <c r="H1006" i="2"/>
  <c r="H998" i="2"/>
  <c r="H990" i="2"/>
  <c r="H982" i="2"/>
  <c r="H974" i="2"/>
  <c r="H966" i="2"/>
  <c r="H958" i="2"/>
  <c r="H950" i="2"/>
  <c r="H942" i="2"/>
  <c r="H934" i="2"/>
  <c r="H926" i="2"/>
  <c r="H918" i="2"/>
  <c r="H910" i="2"/>
  <c r="H902" i="2"/>
  <c r="H894" i="2"/>
  <c r="H886" i="2"/>
  <c r="H878" i="2"/>
  <c r="H870" i="2"/>
  <c r="H2561" i="2"/>
  <c r="H2223" i="2"/>
  <c r="H2044" i="2"/>
  <c r="H1933" i="2"/>
  <c r="H1869" i="2"/>
  <c r="H1805" i="2"/>
  <c r="H1741" i="2"/>
  <c r="H1677" i="2"/>
  <c r="H1613" i="2"/>
  <c r="H1549" i="2"/>
  <c r="H1485" i="2"/>
  <c r="H1461" i="2"/>
  <c r="H1453" i="2"/>
  <c r="H1445" i="2"/>
  <c r="H1437" i="2"/>
  <c r="H1429" i="2"/>
  <c r="H1421" i="2"/>
  <c r="H1413" i="2"/>
  <c r="H1405" i="2"/>
  <c r="H1397" i="2"/>
  <c r="H1389" i="2"/>
  <c r="H1381" i="2"/>
  <c r="H1373" i="2"/>
  <c r="H1365" i="2"/>
  <c r="H1357" i="2"/>
  <c r="H1349" i="2"/>
  <c r="H1341" i="2"/>
  <c r="H1333" i="2"/>
  <c r="H1325" i="2"/>
  <c r="H1317" i="2"/>
  <c r="H1309" i="2"/>
  <c r="H1301" i="2"/>
  <c r="H1293" i="2"/>
  <c r="H1285" i="2"/>
  <c r="H1277" i="2"/>
  <c r="H1269" i="2"/>
  <c r="H1261" i="2"/>
  <c r="H1253" i="2"/>
  <c r="H1245" i="2"/>
  <c r="H1237" i="2"/>
  <c r="H1229" i="2"/>
  <c r="H1221" i="2"/>
  <c r="H1213" i="2"/>
  <c r="H1205" i="2"/>
  <c r="H1197" i="2"/>
  <c r="H1189" i="2"/>
  <c r="H1181" i="2"/>
  <c r="H1173" i="2"/>
  <c r="H1165" i="2"/>
  <c r="H1157" i="2"/>
  <c r="H1149" i="2"/>
  <c r="H1141" i="2"/>
  <c r="H1133" i="2"/>
  <c r="H1125" i="2"/>
  <c r="H1117" i="2"/>
  <c r="H1109" i="2"/>
  <c r="H1101" i="2"/>
  <c r="H1093" i="2"/>
  <c r="H1085" i="2"/>
  <c r="H1077" i="2"/>
  <c r="H1069" i="2"/>
  <c r="H1061" i="2"/>
  <c r="H1053" i="2"/>
  <c r="H1045" i="2"/>
  <c r="H1037" i="2"/>
  <c r="H1029" i="2"/>
  <c r="H1021" i="2"/>
  <c r="H1013" i="2"/>
  <c r="H1005" i="2"/>
  <c r="H997" i="2"/>
  <c r="H989" i="2"/>
  <c r="H981" i="2"/>
  <c r="H973" i="2"/>
  <c r="H965" i="2"/>
  <c r="H957" i="2"/>
  <c r="H949" i="2"/>
  <c r="H941" i="2"/>
  <c r="H933" i="2"/>
  <c r="H925" i="2"/>
  <c r="H917" i="2"/>
  <c r="H909" i="2"/>
  <c r="H901" i="2"/>
  <c r="H893" i="2"/>
  <c r="H885" i="2"/>
  <c r="H877" i="2"/>
  <c r="H869" i="2"/>
  <c r="H2510" i="2"/>
  <c r="H2191" i="2"/>
  <c r="H2028" i="2"/>
  <c r="H1925" i="2"/>
  <c r="H1861" i="2"/>
  <c r="H1797" i="2"/>
  <c r="H1733" i="2"/>
  <c r="H1669" i="2"/>
  <c r="H1605" i="2"/>
  <c r="H1541" i="2"/>
  <c r="H1477" i="2"/>
  <c r="H1460" i="2"/>
  <c r="H1452" i="2"/>
  <c r="H1444" i="2"/>
  <c r="H1436" i="2"/>
  <c r="H1428" i="2"/>
  <c r="H1420" i="2"/>
  <c r="H1412" i="2"/>
  <c r="H1404" i="2"/>
  <c r="H1396" i="2"/>
  <c r="H1388" i="2"/>
  <c r="H1380" i="2"/>
  <c r="H1372" i="2"/>
  <c r="H1364" i="2"/>
  <c r="H1356" i="2"/>
  <c r="H1348" i="2"/>
  <c r="H1340" i="2"/>
  <c r="H1332" i="2"/>
  <c r="H1324" i="2"/>
  <c r="H1316" i="2"/>
  <c r="H1308" i="2"/>
  <c r="H1300" i="2"/>
  <c r="H1292" i="2"/>
  <c r="H1284" i="2"/>
  <c r="H1276" i="2"/>
  <c r="H1268" i="2"/>
  <c r="H1260" i="2"/>
  <c r="H1252" i="2"/>
  <c r="H1244" i="2"/>
  <c r="H1236" i="2"/>
  <c r="H1228" i="2"/>
  <c r="H1220" i="2"/>
  <c r="H1212" i="2"/>
  <c r="H1204" i="2"/>
  <c r="H1196" i="2"/>
  <c r="H1188" i="2"/>
  <c r="H1180" i="2"/>
  <c r="H1172" i="2"/>
  <c r="H1164" i="2"/>
  <c r="H1156" i="2"/>
  <c r="H1148" i="2"/>
  <c r="H1140" i="2"/>
  <c r="H1132" i="2"/>
  <c r="H1124" i="2"/>
  <c r="H1116" i="2"/>
  <c r="H1108" i="2"/>
  <c r="H1100" i="2"/>
  <c r="H1092" i="2"/>
  <c r="H1084" i="2"/>
  <c r="H1076" i="2"/>
  <c r="H1068" i="2"/>
  <c r="H1060" i="2"/>
  <c r="H1052" i="2"/>
  <c r="H1044" i="2"/>
  <c r="H1036" i="2"/>
  <c r="H1028" i="2"/>
  <c r="H1020" i="2"/>
  <c r="H1012" i="2"/>
  <c r="H1004" i="2"/>
  <c r="H996" i="2"/>
  <c r="H988" i="2"/>
  <c r="H980" i="2"/>
  <c r="H972" i="2"/>
  <c r="H964" i="2"/>
  <c r="H956" i="2"/>
  <c r="H948" i="2"/>
  <c r="H940" i="2"/>
  <c r="H932" i="2"/>
  <c r="H924" i="2"/>
  <c r="H916" i="2"/>
  <c r="H908" i="2"/>
  <c r="H900" i="2"/>
  <c r="H892" i="2"/>
  <c r="H884" i="2"/>
  <c r="H876" i="2"/>
  <c r="H2458" i="2"/>
  <c r="H2159" i="2"/>
  <c r="H2012" i="2"/>
  <c r="H1917" i="2"/>
  <c r="H1853" i="2"/>
  <c r="H1789" i="2"/>
  <c r="H1725" i="2"/>
  <c r="H1661" i="2"/>
  <c r="H1597" i="2"/>
  <c r="H1533" i="2"/>
  <c r="H1469" i="2"/>
  <c r="H1459" i="2"/>
  <c r="H1451" i="2"/>
  <c r="H1443" i="2"/>
  <c r="H1435" i="2"/>
  <c r="H1427" i="2"/>
  <c r="H1419" i="2"/>
  <c r="H1411" i="2"/>
  <c r="H1403" i="2"/>
  <c r="H1395" i="2"/>
  <c r="H1387" i="2"/>
  <c r="H1379" i="2"/>
  <c r="H1371" i="2"/>
  <c r="H1363" i="2"/>
  <c r="H1355" i="2"/>
  <c r="H1347" i="2"/>
  <c r="H1339" i="2"/>
  <c r="H1331" i="2"/>
  <c r="H1323" i="2"/>
  <c r="H1315" i="2"/>
  <c r="H1307" i="2"/>
  <c r="H1299" i="2"/>
  <c r="H1291" i="2"/>
  <c r="H1283" i="2"/>
  <c r="H1275" i="2"/>
  <c r="H1267" i="2"/>
  <c r="H1259" i="2"/>
  <c r="H1251" i="2"/>
  <c r="H1243" i="2"/>
  <c r="H1235" i="2"/>
  <c r="H1227" i="2"/>
  <c r="H1219" i="2"/>
  <c r="H1211" i="2"/>
  <c r="H1203" i="2"/>
  <c r="H1195" i="2"/>
  <c r="H1187" i="2"/>
  <c r="H1179" i="2"/>
  <c r="H1171" i="2"/>
  <c r="H1163" i="2"/>
  <c r="H1155" i="2"/>
  <c r="H1147" i="2"/>
  <c r="H1139" i="2"/>
  <c r="H1131" i="2"/>
  <c r="H1123" i="2"/>
  <c r="H1115" i="2"/>
  <c r="H1107" i="2"/>
  <c r="H1099" i="2"/>
  <c r="H2407" i="2"/>
  <c r="H2132" i="2"/>
  <c r="H1996" i="2"/>
  <c r="H1909" i="2"/>
  <c r="H1845" i="2"/>
  <c r="H1781" i="2"/>
  <c r="H1717" i="2"/>
  <c r="H1653" i="2"/>
  <c r="H1589" i="2"/>
  <c r="H1525" i="2"/>
  <c r="H1466" i="2"/>
  <c r="H1458" i="2"/>
  <c r="H1450" i="2"/>
  <c r="H1442" i="2"/>
  <c r="H1434" i="2"/>
  <c r="H1426" i="2"/>
  <c r="H1418" i="2"/>
  <c r="H1410" i="2"/>
  <c r="H1402" i="2"/>
  <c r="H1394" i="2"/>
  <c r="H1386" i="2"/>
  <c r="H1378" i="2"/>
  <c r="H1370" i="2"/>
  <c r="H1362" i="2"/>
  <c r="H1354" i="2"/>
  <c r="H1346" i="2"/>
  <c r="H1338" i="2"/>
  <c r="H1330" i="2"/>
  <c r="H1322" i="2"/>
  <c r="H1314" i="2"/>
  <c r="H1306" i="2"/>
  <c r="H1298" i="2"/>
  <c r="H1290" i="2"/>
  <c r="H1282" i="2"/>
  <c r="H1274" i="2"/>
  <c r="H1266" i="2"/>
  <c r="H1258" i="2"/>
  <c r="H1250" i="2"/>
  <c r="H1242" i="2"/>
  <c r="H1234" i="2"/>
  <c r="H1226" i="2"/>
  <c r="H1218" i="2"/>
  <c r="H1210" i="2"/>
  <c r="H1202" i="2"/>
  <c r="H1194" i="2"/>
  <c r="H1186" i="2"/>
  <c r="H1178" i="2"/>
  <c r="H1170" i="2"/>
  <c r="H1162" i="2"/>
  <c r="H1154" i="2"/>
  <c r="H1146" i="2"/>
  <c r="H1138" i="2"/>
  <c r="H1130" i="2"/>
  <c r="H1122" i="2"/>
  <c r="H1114" i="2"/>
  <c r="H1106" i="2"/>
  <c r="H1098" i="2"/>
  <c r="H1090" i="2"/>
  <c r="H1082" i="2"/>
  <c r="H1074" i="2"/>
  <c r="H1066" i="2"/>
  <c r="H1058" i="2"/>
  <c r="H1050" i="2"/>
  <c r="H1042" i="2"/>
  <c r="H1034" i="2"/>
  <c r="H1026" i="2"/>
  <c r="H1018" i="2"/>
  <c r="H1010" i="2"/>
  <c r="H1002" i="2"/>
  <c r="H2357" i="2"/>
  <c r="H1837" i="2"/>
  <c r="H1581" i="2"/>
  <c r="H1449" i="2"/>
  <c r="H1417" i="2"/>
  <c r="H1385" i="2"/>
  <c r="H1353" i="2"/>
  <c r="H1321" i="2"/>
  <c r="H1289" i="2"/>
  <c r="H1257" i="2"/>
  <c r="H1225" i="2"/>
  <c r="H1193" i="2"/>
  <c r="H1161" i="2"/>
  <c r="H1129" i="2"/>
  <c r="H1097" i="2"/>
  <c r="H1075" i="2"/>
  <c r="H1056" i="2"/>
  <c r="H1033" i="2"/>
  <c r="H1011" i="2"/>
  <c r="H993" i="2"/>
  <c r="H977" i="2"/>
  <c r="H961" i="2"/>
  <c r="H947" i="2"/>
  <c r="H936" i="2"/>
  <c r="H922" i="2"/>
  <c r="H911" i="2"/>
  <c r="H897" i="2"/>
  <c r="H883" i="2"/>
  <c r="H872" i="2"/>
  <c r="H862" i="2"/>
  <c r="H854" i="2"/>
  <c r="H846" i="2"/>
  <c r="H838" i="2"/>
  <c r="H830" i="2"/>
  <c r="H822" i="2"/>
  <c r="H814" i="2"/>
  <c r="H806" i="2"/>
  <c r="H798" i="2"/>
  <c r="H790" i="2"/>
  <c r="H782" i="2"/>
  <c r="H774" i="2"/>
  <c r="H766" i="2"/>
  <c r="H758" i="2"/>
  <c r="H750" i="2"/>
  <c r="H742" i="2"/>
  <c r="H734" i="2"/>
  <c r="H726" i="2"/>
  <c r="H718" i="2"/>
  <c r="H710" i="2"/>
  <c r="H702" i="2"/>
  <c r="H694" i="2"/>
  <c r="H686" i="2"/>
  <c r="H678" i="2"/>
  <c r="H670" i="2"/>
  <c r="H662" i="2"/>
  <c r="H654" i="2"/>
  <c r="H646" i="2"/>
  <c r="H638" i="2"/>
  <c r="H630" i="2"/>
  <c r="H622" i="2"/>
  <c r="H614" i="2"/>
  <c r="H606" i="2"/>
  <c r="H598" i="2"/>
  <c r="H590" i="2"/>
  <c r="H582" i="2"/>
  <c r="H574" i="2"/>
  <c r="H566" i="2"/>
  <c r="H558" i="2"/>
  <c r="H550" i="2"/>
  <c r="H542" i="2"/>
  <c r="H534" i="2"/>
  <c r="H526" i="2"/>
  <c r="H518" i="2"/>
  <c r="H510" i="2"/>
  <c r="H502" i="2"/>
  <c r="H494" i="2"/>
  <c r="H486" i="2"/>
  <c r="H478" i="2"/>
  <c r="H470" i="2"/>
  <c r="H462" i="2"/>
  <c r="H454" i="2"/>
  <c r="H446" i="2"/>
  <c r="H438" i="2"/>
  <c r="H430" i="2"/>
  <c r="H422" i="2"/>
  <c r="H414" i="2"/>
  <c r="H2319" i="2"/>
  <c r="H1829" i="2"/>
  <c r="H1573" i="2"/>
  <c r="H1448" i="2"/>
  <c r="H1416" i="2"/>
  <c r="H1384" i="2"/>
  <c r="H1352" i="2"/>
  <c r="H1320" i="2"/>
  <c r="H1288" i="2"/>
  <c r="H1256" i="2"/>
  <c r="H1224" i="2"/>
  <c r="H1192" i="2"/>
  <c r="H1160" i="2"/>
  <c r="H1128" i="2"/>
  <c r="H1096" i="2"/>
  <c r="H1073" i="2"/>
  <c r="H1051" i="2"/>
  <c r="H1032" i="2"/>
  <c r="H1009" i="2"/>
  <c r="H992" i="2"/>
  <c r="H976" i="2"/>
  <c r="H960" i="2"/>
  <c r="H946" i="2"/>
  <c r="H935" i="2"/>
  <c r="H921" i="2"/>
  <c r="H907" i="2"/>
  <c r="H896" i="2"/>
  <c r="H882" i="2"/>
  <c r="H871" i="2"/>
  <c r="H861" i="2"/>
  <c r="H853" i="2"/>
  <c r="H845" i="2"/>
  <c r="H837" i="2"/>
  <c r="H829" i="2"/>
  <c r="H821" i="2"/>
  <c r="H813" i="2"/>
  <c r="H805" i="2"/>
  <c r="H797" i="2"/>
  <c r="H789" i="2"/>
  <c r="H781" i="2"/>
  <c r="H773" i="2"/>
  <c r="H765" i="2"/>
  <c r="H757" i="2"/>
  <c r="H749" i="2"/>
  <c r="H741" i="2"/>
  <c r="H733" i="2"/>
  <c r="H725" i="2"/>
  <c r="H717" i="2"/>
  <c r="H709" i="2"/>
  <c r="H701" i="2"/>
  <c r="H693" i="2"/>
  <c r="H685" i="2"/>
  <c r="H677" i="2"/>
  <c r="H669" i="2"/>
  <c r="H661" i="2"/>
  <c r="H653" i="2"/>
  <c r="H645" i="2"/>
  <c r="H637" i="2"/>
  <c r="H629" i="2"/>
  <c r="H621" i="2"/>
  <c r="H613" i="2"/>
  <c r="H605" i="2"/>
  <c r="H597" i="2"/>
  <c r="H589" i="2"/>
  <c r="H581" i="2"/>
  <c r="H573" i="2"/>
  <c r="H565" i="2"/>
  <c r="H557" i="2"/>
  <c r="H549" i="2"/>
  <c r="H541" i="2"/>
  <c r="H533" i="2"/>
  <c r="H525" i="2"/>
  <c r="H517" i="2"/>
  <c r="H509" i="2"/>
  <c r="H501" i="2"/>
  <c r="H493" i="2"/>
  <c r="H485" i="2"/>
  <c r="H477" i="2"/>
  <c r="H469" i="2"/>
  <c r="H461" i="2"/>
  <c r="H453" i="2"/>
  <c r="H445" i="2"/>
  <c r="H437" i="2"/>
  <c r="H429" i="2"/>
  <c r="H421" i="2"/>
  <c r="H413" i="2"/>
  <c r="H2111" i="2"/>
  <c r="H1773" i="2"/>
  <c r="H1517" i="2"/>
  <c r="H1441" i="2"/>
  <c r="H1409" i="2"/>
  <c r="H1377" i="2"/>
  <c r="H1345" i="2"/>
  <c r="H1313" i="2"/>
  <c r="H1281" i="2"/>
  <c r="H1249" i="2"/>
  <c r="H1217" i="2"/>
  <c r="H1185" i="2"/>
  <c r="H1153" i="2"/>
  <c r="H1121" i="2"/>
  <c r="H1091" i="2"/>
  <c r="H1072" i="2"/>
  <c r="H1049" i="2"/>
  <c r="H1027" i="2"/>
  <c r="H1008" i="2"/>
  <c r="H987" i="2"/>
  <c r="H971" i="2"/>
  <c r="H959" i="2"/>
  <c r="H945" i="2"/>
  <c r="H931" i="2"/>
  <c r="H920" i="2"/>
  <c r="H906" i="2"/>
  <c r="H895" i="2"/>
  <c r="H881" i="2"/>
  <c r="H868" i="2"/>
  <c r="H860" i="2"/>
  <c r="H852" i="2"/>
  <c r="H844" i="2"/>
  <c r="H836" i="2"/>
  <c r="H828" i="2"/>
  <c r="H820" i="2"/>
  <c r="H812" i="2"/>
  <c r="H804" i="2"/>
  <c r="H796" i="2"/>
  <c r="H788" i="2"/>
  <c r="H780" i="2"/>
  <c r="H772" i="2"/>
  <c r="H764" i="2"/>
  <c r="H756" i="2"/>
  <c r="H748" i="2"/>
  <c r="H740" i="2"/>
  <c r="H732" i="2"/>
  <c r="H724" i="2"/>
  <c r="H716" i="2"/>
  <c r="H708" i="2"/>
  <c r="H700" i="2"/>
  <c r="H692" i="2"/>
  <c r="H684" i="2"/>
  <c r="H676" i="2"/>
  <c r="H668" i="2"/>
  <c r="H660" i="2"/>
  <c r="H652" i="2"/>
  <c r="H644" i="2"/>
  <c r="H636" i="2"/>
  <c r="H628" i="2"/>
  <c r="H620" i="2"/>
  <c r="H612" i="2"/>
  <c r="H604" i="2"/>
  <c r="H596" i="2"/>
  <c r="H588" i="2"/>
  <c r="H580" i="2"/>
  <c r="H572" i="2"/>
  <c r="H564" i="2"/>
  <c r="H556" i="2"/>
  <c r="H548" i="2"/>
  <c r="H540" i="2"/>
  <c r="H532" i="2"/>
  <c r="H524" i="2"/>
  <c r="H516" i="2"/>
  <c r="H508" i="2"/>
  <c r="H500" i="2"/>
  <c r="H492" i="2"/>
  <c r="H484" i="2"/>
  <c r="H476" i="2"/>
  <c r="H468" i="2"/>
  <c r="H460" i="2"/>
  <c r="H452" i="2"/>
  <c r="H444" i="2"/>
  <c r="H436" i="2"/>
  <c r="H428" i="2"/>
  <c r="H420" i="2"/>
  <c r="H412" i="2"/>
  <c r="H2092" i="2"/>
  <c r="H1765" i="2"/>
  <c r="H1509" i="2"/>
  <c r="H1440" i="2"/>
  <c r="H1408" i="2"/>
  <c r="H1376" i="2"/>
  <c r="H1344" i="2"/>
  <c r="H1312" i="2"/>
  <c r="H1280" i="2"/>
  <c r="H1248" i="2"/>
  <c r="H1216" i="2"/>
  <c r="H1184" i="2"/>
  <c r="H1152" i="2"/>
  <c r="H1120" i="2"/>
  <c r="H1089" i="2"/>
  <c r="H1067" i="2"/>
  <c r="H1048" i="2"/>
  <c r="H1025" i="2"/>
  <c r="H1003" i="2"/>
  <c r="H986" i="2"/>
  <c r="H970" i="2"/>
  <c r="H955" i="2"/>
  <c r="H944" i="2"/>
  <c r="H930" i="2"/>
  <c r="H919" i="2"/>
  <c r="H905" i="2"/>
  <c r="H891" i="2"/>
  <c r="H880" i="2"/>
  <c r="H867" i="2"/>
  <c r="H859" i="2"/>
  <c r="H851" i="2"/>
  <c r="H843" i="2"/>
  <c r="H835" i="2"/>
  <c r="H827" i="2"/>
  <c r="H819" i="2"/>
  <c r="H811" i="2"/>
  <c r="H803" i="2"/>
  <c r="H795" i="2"/>
  <c r="H787" i="2"/>
  <c r="H779" i="2"/>
  <c r="H771" i="2"/>
  <c r="H763" i="2"/>
  <c r="H755" i="2"/>
  <c r="H747" i="2"/>
  <c r="H739" i="2"/>
  <c r="H731" i="2"/>
  <c r="H723" i="2"/>
  <c r="H715" i="2"/>
  <c r="H707" i="2"/>
  <c r="H699" i="2"/>
  <c r="H691" i="2"/>
  <c r="H683" i="2"/>
  <c r="H675" i="2"/>
  <c r="H667" i="2"/>
  <c r="H659" i="2"/>
  <c r="H651" i="2"/>
  <c r="H643" i="2"/>
  <c r="H635" i="2"/>
  <c r="H627" i="2"/>
  <c r="H619" i="2"/>
  <c r="H611" i="2"/>
  <c r="H603" i="2"/>
  <c r="H595" i="2"/>
  <c r="H587" i="2"/>
  <c r="H579" i="2"/>
  <c r="H571" i="2"/>
  <c r="H563" i="2"/>
  <c r="H555" i="2"/>
  <c r="H547" i="2"/>
  <c r="H539" i="2"/>
  <c r="H531" i="2"/>
  <c r="H523" i="2"/>
  <c r="H515" i="2"/>
  <c r="H507" i="2"/>
  <c r="H499" i="2"/>
  <c r="H491" i="2"/>
  <c r="H483" i="2"/>
  <c r="H475" i="2"/>
  <c r="H467" i="2"/>
  <c r="H459" i="2"/>
  <c r="H451" i="2"/>
  <c r="H443" i="2"/>
  <c r="H435" i="2"/>
  <c r="H427" i="2"/>
  <c r="H1980" i="2"/>
  <c r="H1709" i="2"/>
  <c r="H1465" i="2"/>
  <c r="H1433" i="2"/>
  <c r="H1401" i="2"/>
  <c r="H1369" i="2"/>
  <c r="H1337" i="2"/>
  <c r="H1305" i="2"/>
  <c r="H1273" i="2"/>
  <c r="H1241" i="2"/>
  <c r="H1209" i="2"/>
  <c r="H1177" i="2"/>
  <c r="H1145" i="2"/>
  <c r="H1113" i="2"/>
  <c r="H1088" i="2"/>
  <c r="H1065" i="2"/>
  <c r="H1043" i="2"/>
  <c r="H1024" i="2"/>
  <c r="H1001" i="2"/>
  <c r="H985" i="2"/>
  <c r="H969" i="2"/>
  <c r="H954" i="2"/>
  <c r="H943" i="2"/>
  <c r="H929" i="2"/>
  <c r="H915" i="2"/>
  <c r="H904" i="2"/>
  <c r="H890" i="2"/>
  <c r="H879" i="2"/>
  <c r="H866" i="2"/>
  <c r="H858" i="2"/>
  <c r="H850" i="2"/>
  <c r="H842" i="2"/>
  <c r="H834" i="2"/>
  <c r="H826" i="2"/>
  <c r="H818" i="2"/>
  <c r="H810" i="2"/>
  <c r="H802" i="2"/>
  <c r="H794" i="2"/>
  <c r="H786" i="2"/>
  <c r="H778" i="2"/>
  <c r="H770" i="2"/>
  <c r="H762" i="2"/>
  <c r="H754" i="2"/>
  <c r="H746" i="2"/>
  <c r="H738" i="2"/>
  <c r="H730" i="2"/>
  <c r="H722" i="2"/>
  <c r="H714" i="2"/>
  <c r="H706" i="2"/>
  <c r="H698" i="2"/>
  <c r="H690" i="2"/>
  <c r="H682" i="2"/>
  <c r="H674" i="2"/>
  <c r="H666" i="2"/>
  <c r="H658" i="2"/>
  <c r="H650" i="2"/>
  <c r="H642" i="2"/>
  <c r="H634" i="2"/>
  <c r="H626" i="2"/>
  <c r="H618" i="2"/>
  <c r="H610" i="2"/>
  <c r="H602" i="2"/>
  <c r="H594" i="2"/>
  <c r="H586" i="2"/>
  <c r="H578" i="2"/>
  <c r="H570" i="2"/>
  <c r="H562" i="2"/>
  <c r="H554" i="2"/>
  <c r="H546" i="2"/>
  <c r="H538" i="2"/>
  <c r="H530" i="2"/>
  <c r="H522" i="2"/>
  <c r="H514" i="2"/>
  <c r="H506" i="2"/>
  <c r="H498" i="2"/>
  <c r="H490" i="2"/>
  <c r="H482" i="2"/>
  <c r="H474" i="2"/>
  <c r="H466" i="2"/>
  <c r="H458" i="2"/>
  <c r="H450" i="2"/>
  <c r="H442" i="2"/>
  <c r="H434" i="2"/>
  <c r="H426" i="2"/>
  <c r="H418" i="2"/>
  <c r="H1964" i="2"/>
  <c r="H1701" i="2"/>
  <c r="H1464" i="2"/>
  <c r="H1432" i="2"/>
  <c r="H1400" i="2"/>
  <c r="H1368" i="2"/>
  <c r="H1336" i="2"/>
  <c r="H1304" i="2"/>
  <c r="H1272" i="2"/>
  <c r="H1240" i="2"/>
  <c r="H1208" i="2"/>
  <c r="H1176" i="2"/>
  <c r="H1144" i="2"/>
  <c r="H1112" i="2"/>
  <c r="H1083" i="2"/>
  <c r="H1064" i="2"/>
  <c r="H1041" i="2"/>
  <c r="H1019" i="2"/>
  <c r="H1000" i="2"/>
  <c r="H984" i="2"/>
  <c r="H968" i="2"/>
  <c r="H953" i="2"/>
  <c r="H939" i="2"/>
  <c r="H928" i="2"/>
  <c r="H914" i="2"/>
  <c r="H903" i="2"/>
  <c r="H889" i="2"/>
  <c r="H875" i="2"/>
  <c r="H865" i="2"/>
  <c r="H857" i="2"/>
  <c r="H849" i="2"/>
  <c r="H841" i="2"/>
  <c r="H833" i="2"/>
  <c r="H825" i="2"/>
  <c r="H817" i="2"/>
  <c r="H809" i="2"/>
  <c r="H801" i="2"/>
  <c r="H793" i="2"/>
  <c r="H785" i="2"/>
  <c r="H777" i="2"/>
  <c r="H769" i="2"/>
  <c r="H761" i="2"/>
  <c r="H753" i="2"/>
  <c r="H745" i="2"/>
  <c r="H737" i="2"/>
  <c r="H729" i="2"/>
  <c r="H721" i="2"/>
  <c r="H713" i="2"/>
  <c r="H705" i="2"/>
  <c r="H697" i="2"/>
  <c r="H689" i="2"/>
  <c r="H681" i="2"/>
  <c r="H673" i="2"/>
  <c r="H665" i="2"/>
  <c r="H657" i="2"/>
  <c r="H649" i="2"/>
  <c r="H641" i="2"/>
  <c r="H633" i="2"/>
  <c r="H625" i="2"/>
  <c r="H617" i="2"/>
  <c r="H609" i="2"/>
  <c r="H601" i="2"/>
  <c r="H593" i="2"/>
  <c r="H585" i="2"/>
  <c r="H577" i="2"/>
  <c r="H569" i="2"/>
  <c r="H561" i="2"/>
  <c r="H553" i="2"/>
  <c r="H545" i="2"/>
  <c r="H537" i="2"/>
  <c r="H529" i="2"/>
  <c r="H521" i="2"/>
  <c r="H513" i="2"/>
  <c r="H505" i="2"/>
  <c r="H497" i="2"/>
  <c r="H489" i="2"/>
  <c r="H481" i="2"/>
  <c r="H473" i="2"/>
  <c r="H465" i="2"/>
  <c r="H457" i="2"/>
  <c r="H449" i="2"/>
  <c r="H441" i="2"/>
  <c r="H433" i="2"/>
  <c r="H425" i="2"/>
  <c r="H417" i="2"/>
  <c r="H1901" i="2"/>
  <c r="H1393" i="2"/>
  <c r="H1265" i="2"/>
  <c r="H1137" i="2"/>
  <c r="H1040" i="2"/>
  <c r="H963" i="2"/>
  <c r="H913" i="2"/>
  <c r="H864" i="2"/>
  <c r="H832" i="2"/>
  <c r="H800" i="2"/>
  <c r="H768" i="2"/>
  <c r="H736" i="2"/>
  <c r="H704" i="2"/>
  <c r="H672" i="2"/>
  <c r="H640" i="2"/>
  <c r="H608" i="2"/>
  <c r="H576" i="2"/>
  <c r="H544" i="2"/>
  <c r="H512" i="2"/>
  <c r="H480" i="2"/>
  <c r="H448" i="2"/>
  <c r="H419" i="2"/>
  <c r="H406" i="2"/>
  <c r="H398" i="2"/>
  <c r="H390" i="2"/>
  <c r="H382" i="2"/>
  <c r="H374" i="2"/>
  <c r="H366" i="2"/>
  <c r="H358" i="2"/>
  <c r="H350" i="2"/>
  <c r="H342" i="2"/>
  <c r="H334" i="2"/>
  <c r="H326" i="2"/>
  <c r="H318" i="2"/>
  <c r="H310" i="2"/>
  <c r="H302" i="2"/>
  <c r="H294" i="2"/>
  <c r="H286" i="2"/>
  <c r="H278" i="2"/>
  <c r="H270" i="2"/>
  <c r="H262" i="2"/>
  <c r="H254" i="2"/>
  <c r="H246" i="2"/>
  <c r="H238" i="2"/>
  <c r="H230" i="2"/>
  <c r="H222" i="2"/>
  <c r="H214" i="2"/>
  <c r="H206" i="2"/>
  <c r="H198" i="2"/>
  <c r="H190" i="2"/>
  <c r="H182" i="2"/>
  <c r="H174" i="2"/>
  <c r="H166" i="2"/>
  <c r="H158" i="2"/>
  <c r="H150" i="2"/>
  <c r="H142" i="2"/>
  <c r="H134" i="2"/>
  <c r="H126" i="2"/>
  <c r="H118" i="2"/>
  <c r="H110" i="2"/>
  <c r="H102" i="2"/>
  <c r="H94" i="2"/>
  <c r="H86" i="2"/>
  <c r="H78" i="2"/>
  <c r="H70" i="2"/>
  <c r="H62" i="2"/>
  <c r="H54" i="2"/>
  <c r="H46" i="2"/>
  <c r="H38" i="2"/>
  <c r="H30" i="2"/>
  <c r="H22" i="2"/>
  <c r="H14" i="2"/>
  <c r="H6" i="2"/>
  <c r="H11" i="2"/>
  <c r="H979" i="2"/>
  <c r="H840" i="2"/>
  <c r="H776" i="2"/>
  <c r="H712" i="2"/>
  <c r="H648" i="2"/>
  <c r="H520" i="2"/>
  <c r="H456" i="2"/>
  <c r="H368" i="2"/>
  <c r="H328" i="2"/>
  <c r="H288" i="2"/>
  <c r="H240" i="2"/>
  <c r="H200" i="2"/>
  <c r="H160" i="2"/>
  <c r="H112" i="2"/>
  <c r="H80" i="2"/>
  <c r="H40" i="2"/>
  <c r="H1893" i="2"/>
  <c r="H1392" i="2"/>
  <c r="H1264" i="2"/>
  <c r="H1136" i="2"/>
  <c r="H1035" i="2"/>
  <c r="H962" i="2"/>
  <c r="H912" i="2"/>
  <c r="H863" i="2"/>
  <c r="H831" i="2"/>
  <c r="H799" i="2"/>
  <c r="H767" i="2"/>
  <c r="H735" i="2"/>
  <c r="H703" i="2"/>
  <c r="H671" i="2"/>
  <c r="H639" i="2"/>
  <c r="H607" i="2"/>
  <c r="H575" i="2"/>
  <c r="H543" i="2"/>
  <c r="H511" i="2"/>
  <c r="H479" i="2"/>
  <c r="H447" i="2"/>
  <c r="H416" i="2"/>
  <c r="H405" i="2"/>
  <c r="H397" i="2"/>
  <c r="H389" i="2"/>
  <c r="H381" i="2"/>
  <c r="H373" i="2"/>
  <c r="H365" i="2"/>
  <c r="H357" i="2"/>
  <c r="H349" i="2"/>
  <c r="H341" i="2"/>
  <c r="H333" i="2"/>
  <c r="H325" i="2"/>
  <c r="H317" i="2"/>
  <c r="H309" i="2"/>
  <c r="H301" i="2"/>
  <c r="H293" i="2"/>
  <c r="H285" i="2"/>
  <c r="H277" i="2"/>
  <c r="H269" i="2"/>
  <c r="H261" i="2"/>
  <c r="H253" i="2"/>
  <c r="H245" i="2"/>
  <c r="H237" i="2"/>
  <c r="H229" i="2"/>
  <c r="H221" i="2"/>
  <c r="H213" i="2"/>
  <c r="H205" i="2"/>
  <c r="H197" i="2"/>
  <c r="H189" i="2"/>
  <c r="H181" i="2"/>
  <c r="H173" i="2"/>
  <c r="H165" i="2"/>
  <c r="H157" i="2"/>
  <c r="H149" i="2"/>
  <c r="H141" i="2"/>
  <c r="H133" i="2"/>
  <c r="H125" i="2"/>
  <c r="H117" i="2"/>
  <c r="H109" i="2"/>
  <c r="H101" i="2"/>
  <c r="H93" i="2"/>
  <c r="H85" i="2"/>
  <c r="H77" i="2"/>
  <c r="H69" i="2"/>
  <c r="H61" i="2"/>
  <c r="H53" i="2"/>
  <c r="H45" i="2"/>
  <c r="H37" i="2"/>
  <c r="H29" i="2"/>
  <c r="H21" i="2"/>
  <c r="H13" i="2"/>
  <c r="H5" i="2"/>
  <c r="H1169" i="2"/>
  <c r="H874" i="2"/>
  <c r="H808" i="2"/>
  <c r="H744" i="2"/>
  <c r="H680" i="2"/>
  <c r="H552" i="2"/>
  <c r="H424" i="2"/>
  <c r="H392" i="2"/>
  <c r="H336" i="2"/>
  <c r="H320" i="2"/>
  <c r="H280" i="2"/>
  <c r="H256" i="2"/>
  <c r="H208" i="2"/>
  <c r="H184" i="2"/>
  <c r="H152" i="2"/>
  <c r="H88" i="2"/>
  <c r="H32" i="2"/>
  <c r="H8" i="2"/>
  <c r="H1645" i="2"/>
  <c r="H1361" i="2"/>
  <c r="H1233" i="2"/>
  <c r="H1105" i="2"/>
  <c r="H1017" i="2"/>
  <c r="H952" i="2"/>
  <c r="H899" i="2"/>
  <c r="H856" i="2"/>
  <c r="H824" i="2"/>
  <c r="H792" i="2"/>
  <c r="H760" i="2"/>
  <c r="H728" i="2"/>
  <c r="H696" i="2"/>
  <c r="H664" i="2"/>
  <c r="H632" i="2"/>
  <c r="H600" i="2"/>
  <c r="H568" i="2"/>
  <c r="H536" i="2"/>
  <c r="H504" i="2"/>
  <c r="H472" i="2"/>
  <c r="H440" i="2"/>
  <c r="H415" i="2"/>
  <c r="H404" i="2"/>
  <c r="H396" i="2"/>
  <c r="H388" i="2"/>
  <c r="H380" i="2"/>
  <c r="H372" i="2"/>
  <c r="H364" i="2"/>
  <c r="H356" i="2"/>
  <c r="H348" i="2"/>
  <c r="H340" i="2"/>
  <c r="H332" i="2"/>
  <c r="H324" i="2"/>
  <c r="H316" i="2"/>
  <c r="H308" i="2"/>
  <c r="H300" i="2"/>
  <c r="H292" i="2"/>
  <c r="H284" i="2"/>
  <c r="H276" i="2"/>
  <c r="H268" i="2"/>
  <c r="H260" i="2"/>
  <c r="H252" i="2"/>
  <c r="H244" i="2"/>
  <c r="H236" i="2"/>
  <c r="H228" i="2"/>
  <c r="H220" i="2"/>
  <c r="H212" i="2"/>
  <c r="H204" i="2"/>
  <c r="H196" i="2"/>
  <c r="H188" i="2"/>
  <c r="H180" i="2"/>
  <c r="H172" i="2"/>
  <c r="H164" i="2"/>
  <c r="H156" i="2"/>
  <c r="H148" i="2"/>
  <c r="H140" i="2"/>
  <c r="H132" i="2"/>
  <c r="H124" i="2"/>
  <c r="H116" i="2"/>
  <c r="H108" i="2"/>
  <c r="H100" i="2"/>
  <c r="H92" i="2"/>
  <c r="H84" i="2"/>
  <c r="H76" i="2"/>
  <c r="H68" i="2"/>
  <c r="H60" i="2"/>
  <c r="H52" i="2"/>
  <c r="H44" i="2"/>
  <c r="H36" i="2"/>
  <c r="H28" i="2"/>
  <c r="H20" i="2"/>
  <c r="H12" i="2"/>
  <c r="H1059" i="2"/>
  <c r="H360" i="2"/>
  <c r="H264" i="2"/>
  <c r="H192" i="2"/>
  <c r="H120" i="2"/>
  <c r="H72" i="2"/>
  <c r="H16" i="2"/>
  <c r="H1637" i="2"/>
  <c r="H1360" i="2"/>
  <c r="H1232" i="2"/>
  <c r="H1104" i="2"/>
  <c r="H1016" i="2"/>
  <c r="H951" i="2"/>
  <c r="H898" i="2"/>
  <c r="H855" i="2"/>
  <c r="H823" i="2"/>
  <c r="H791" i="2"/>
  <c r="H759" i="2"/>
  <c r="H727" i="2"/>
  <c r="H695" i="2"/>
  <c r="H663" i="2"/>
  <c r="H631" i="2"/>
  <c r="H599" i="2"/>
  <c r="H567" i="2"/>
  <c r="H535" i="2"/>
  <c r="H503" i="2"/>
  <c r="H471" i="2"/>
  <c r="H439" i="2"/>
  <c r="H411" i="2"/>
  <c r="H403" i="2"/>
  <c r="H395" i="2"/>
  <c r="H387" i="2"/>
  <c r="H379" i="2"/>
  <c r="H371" i="2"/>
  <c r="H363" i="2"/>
  <c r="H355" i="2"/>
  <c r="H347" i="2"/>
  <c r="H339" i="2"/>
  <c r="H331" i="2"/>
  <c r="H323" i="2"/>
  <c r="H315" i="2"/>
  <c r="H307" i="2"/>
  <c r="H299" i="2"/>
  <c r="H291" i="2"/>
  <c r="H283" i="2"/>
  <c r="H275" i="2"/>
  <c r="H267" i="2"/>
  <c r="H259" i="2"/>
  <c r="H251" i="2"/>
  <c r="H243" i="2"/>
  <c r="H235" i="2"/>
  <c r="H227" i="2"/>
  <c r="H219" i="2"/>
  <c r="H211" i="2"/>
  <c r="H203" i="2"/>
  <c r="H195" i="2"/>
  <c r="H187" i="2"/>
  <c r="H179" i="2"/>
  <c r="H171" i="2"/>
  <c r="H163" i="2"/>
  <c r="H155" i="2"/>
  <c r="H147" i="2"/>
  <c r="H139" i="2"/>
  <c r="H131" i="2"/>
  <c r="H123" i="2"/>
  <c r="H115" i="2"/>
  <c r="H107" i="2"/>
  <c r="H99" i="2"/>
  <c r="H91" i="2"/>
  <c r="H83" i="2"/>
  <c r="H75" i="2"/>
  <c r="H67" i="2"/>
  <c r="H59" i="2"/>
  <c r="H51" i="2"/>
  <c r="H43" i="2"/>
  <c r="H35" i="2"/>
  <c r="H27" i="2"/>
  <c r="H19" i="2"/>
  <c r="H927" i="2"/>
  <c r="H400" i="2"/>
  <c r="H296" i="2"/>
  <c r="H216" i="2"/>
  <c r="H144" i="2"/>
  <c r="H48" i="2"/>
  <c r="H1457" i="2"/>
  <c r="H1329" i="2"/>
  <c r="H1201" i="2"/>
  <c r="H1081" i="2"/>
  <c r="H995" i="2"/>
  <c r="H938" i="2"/>
  <c r="H888" i="2"/>
  <c r="H848" i="2"/>
  <c r="H816" i="2"/>
  <c r="H784" i="2"/>
  <c r="H752" i="2"/>
  <c r="H720" i="2"/>
  <c r="H688" i="2"/>
  <c r="H656" i="2"/>
  <c r="H624" i="2"/>
  <c r="H592" i="2"/>
  <c r="H560" i="2"/>
  <c r="H528" i="2"/>
  <c r="H496" i="2"/>
  <c r="H464" i="2"/>
  <c r="H432" i="2"/>
  <c r="H410" i="2"/>
  <c r="H402" i="2"/>
  <c r="H394" i="2"/>
  <c r="H386" i="2"/>
  <c r="H378" i="2"/>
  <c r="H370" i="2"/>
  <c r="H362" i="2"/>
  <c r="H354" i="2"/>
  <c r="H346" i="2"/>
  <c r="H338" i="2"/>
  <c r="H330" i="2"/>
  <c r="H322" i="2"/>
  <c r="H314" i="2"/>
  <c r="H306" i="2"/>
  <c r="H298" i="2"/>
  <c r="H290" i="2"/>
  <c r="H282" i="2"/>
  <c r="H274" i="2"/>
  <c r="H266" i="2"/>
  <c r="H258" i="2"/>
  <c r="H250" i="2"/>
  <c r="H242" i="2"/>
  <c r="H234" i="2"/>
  <c r="H226" i="2"/>
  <c r="H218" i="2"/>
  <c r="H210" i="2"/>
  <c r="H202" i="2"/>
  <c r="H194" i="2"/>
  <c r="H186" i="2"/>
  <c r="H178" i="2"/>
  <c r="H170" i="2"/>
  <c r="H162" i="2"/>
  <c r="H154" i="2"/>
  <c r="H146" i="2"/>
  <c r="H138" i="2"/>
  <c r="H130" i="2"/>
  <c r="H122" i="2"/>
  <c r="H114" i="2"/>
  <c r="H106" i="2"/>
  <c r="H98" i="2"/>
  <c r="H90" i="2"/>
  <c r="H82" i="2"/>
  <c r="H74" i="2"/>
  <c r="H66" i="2"/>
  <c r="H58" i="2"/>
  <c r="H50" i="2"/>
  <c r="H42" i="2"/>
  <c r="H34" i="2"/>
  <c r="H26" i="2"/>
  <c r="H18" i="2"/>
  <c r="H10" i="2"/>
  <c r="H1297" i="2"/>
  <c r="H616" i="2"/>
  <c r="H408" i="2"/>
  <c r="H376" i="2"/>
  <c r="H352" i="2"/>
  <c r="H304" i="2"/>
  <c r="H272" i="2"/>
  <c r="H232" i="2"/>
  <c r="H168" i="2"/>
  <c r="H128" i="2"/>
  <c r="H96" i="2"/>
  <c r="H56" i="2"/>
  <c r="H1456" i="2"/>
  <c r="H1328" i="2"/>
  <c r="H1200" i="2"/>
  <c r="H1080" i="2"/>
  <c r="H994" i="2"/>
  <c r="H937" i="2"/>
  <c r="H887" i="2"/>
  <c r="H847" i="2"/>
  <c r="H815" i="2"/>
  <c r="H783" i="2"/>
  <c r="H751" i="2"/>
  <c r="H719" i="2"/>
  <c r="H687" i="2"/>
  <c r="H655" i="2"/>
  <c r="H623" i="2"/>
  <c r="H591" i="2"/>
  <c r="H559" i="2"/>
  <c r="H527" i="2"/>
  <c r="H495" i="2"/>
  <c r="H463" i="2"/>
  <c r="H431" i="2"/>
  <c r="H409" i="2"/>
  <c r="H401" i="2"/>
  <c r="H393" i="2"/>
  <c r="H385" i="2"/>
  <c r="H377" i="2"/>
  <c r="H369" i="2"/>
  <c r="H361" i="2"/>
  <c r="H353" i="2"/>
  <c r="H345" i="2"/>
  <c r="H337" i="2"/>
  <c r="H329" i="2"/>
  <c r="H321" i="2"/>
  <c r="H313" i="2"/>
  <c r="H305" i="2"/>
  <c r="H297" i="2"/>
  <c r="H289" i="2"/>
  <c r="H281" i="2"/>
  <c r="H273" i="2"/>
  <c r="H265" i="2"/>
  <c r="H257" i="2"/>
  <c r="H249" i="2"/>
  <c r="H241" i="2"/>
  <c r="H233" i="2"/>
  <c r="H225" i="2"/>
  <c r="H217" i="2"/>
  <c r="H209" i="2"/>
  <c r="H201" i="2"/>
  <c r="H193" i="2"/>
  <c r="H185" i="2"/>
  <c r="H177" i="2"/>
  <c r="H169" i="2"/>
  <c r="H161" i="2"/>
  <c r="H153" i="2"/>
  <c r="H145" i="2"/>
  <c r="H137" i="2"/>
  <c r="H129" i="2"/>
  <c r="H121" i="2"/>
  <c r="H113" i="2"/>
  <c r="H105" i="2"/>
  <c r="H97" i="2"/>
  <c r="H89" i="2"/>
  <c r="H81" i="2"/>
  <c r="H73" i="2"/>
  <c r="H65" i="2"/>
  <c r="H57" i="2"/>
  <c r="H49" i="2"/>
  <c r="H41" i="2"/>
  <c r="H33" i="2"/>
  <c r="H25" i="2"/>
  <c r="H17" i="2"/>
  <c r="H9" i="2"/>
  <c r="H1425" i="2"/>
  <c r="H584" i="2"/>
  <c r="H488" i="2"/>
  <c r="H384" i="2"/>
  <c r="H344" i="2"/>
  <c r="H312" i="2"/>
  <c r="H248" i="2"/>
  <c r="H224" i="2"/>
  <c r="H176" i="2"/>
  <c r="H136" i="2"/>
  <c r="H104" i="2"/>
  <c r="H64" i="2"/>
  <c r="H24" i="2"/>
  <c r="H1424" i="2"/>
  <c r="H807" i="2"/>
  <c r="H551" i="2"/>
  <c r="H383" i="2"/>
  <c r="H319" i="2"/>
  <c r="H255" i="2"/>
  <c r="H191" i="2"/>
  <c r="H127" i="2"/>
  <c r="H63" i="2"/>
  <c r="H55" i="2"/>
  <c r="H47" i="2"/>
  <c r="H167" i="2"/>
  <c r="H923" i="2"/>
  <c r="H215" i="2"/>
  <c r="H391" i="2"/>
  <c r="H1296" i="2"/>
  <c r="H775" i="2"/>
  <c r="H519" i="2"/>
  <c r="H375" i="2"/>
  <c r="H311" i="2"/>
  <c r="H247" i="2"/>
  <c r="H183" i="2"/>
  <c r="H119" i="2"/>
  <c r="H111" i="2"/>
  <c r="H231" i="2"/>
  <c r="H39" i="2"/>
  <c r="H279" i="2"/>
  <c r="H87" i="2"/>
  <c r="H327" i="2"/>
  <c r="H7" i="2"/>
  <c r="H1168" i="2"/>
  <c r="H743" i="2"/>
  <c r="H487" i="2"/>
  <c r="H367" i="2"/>
  <c r="H303" i="2"/>
  <c r="H239" i="2"/>
  <c r="H175" i="2"/>
  <c r="H103" i="2"/>
  <c r="H407" i="2"/>
  <c r="H23" i="2"/>
  <c r="H263" i="2"/>
  <c r="H1057" i="2"/>
  <c r="H711" i="2"/>
  <c r="H455" i="2"/>
  <c r="H359" i="2"/>
  <c r="H295" i="2"/>
  <c r="H343" i="2"/>
  <c r="H15" i="2"/>
  <c r="H199" i="2"/>
  <c r="H978" i="2"/>
  <c r="H679" i="2"/>
  <c r="H423" i="2"/>
  <c r="H351" i="2"/>
  <c r="H287" i="2"/>
  <c r="H223" i="2"/>
  <c r="H159" i="2"/>
  <c r="H95" i="2"/>
  <c r="H31" i="2"/>
  <c r="H647" i="2"/>
  <c r="H151" i="2"/>
  <c r="H583" i="2"/>
  <c r="H135" i="2"/>
  <c r="H873" i="2"/>
  <c r="H615" i="2"/>
  <c r="H399" i="2"/>
  <c r="H335" i="2"/>
  <c r="H271" i="2"/>
  <c r="H207" i="2"/>
  <c r="H143" i="2"/>
  <c r="H79" i="2"/>
  <c r="H839" i="2"/>
  <c r="H71" i="2"/>
  <c r="W5957" i="2"/>
  <c r="W5946" i="2"/>
  <c r="W5932" i="2"/>
  <c r="W5921" i="2"/>
  <c r="W5918" i="2"/>
  <c r="W5907" i="2"/>
  <c r="W5896" i="2"/>
  <c r="W5893" i="2"/>
  <c r="W5882" i="2"/>
  <c r="W5868" i="2"/>
  <c r="W5857" i="2"/>
  <c r="W5854" i="2"/>
  <c r="W5843" i="2"/>
  <c r="W5832" i="2"/>
  <c r="W5829" i="2"/>
  <c r="W5818" i="2"/>
  <c r="W5804" i="2"/>
  <c r="W5793" i="2"/>
  <c r="W5790" i="2"/>
  <c r="W5779" i="2"/>
  <c r="W5768" i="2"/>
  <c r="W5765" i="2"/>
  <c r="W5754" i="2"/>
  <c r="W5740" i="2"/>
  <c r="W5729" i="2"/>
  <c r="W5726" i="2"/>
  <c r="W5715" i="2"/>
  <c r="W5704" i="2"/>
  <c r="W5701" i="2"/>
  <c r="W5690" i="2"/>
  <c r="W5676" i="2"/>
  <c r="W5665" i="2"/>
  <c r="W5662" i="2"/>
  <c r="W5651" i="2"/>
  <c r="W5640" i="2"/>
  <c r="W5637" i="2"/>
  <c r="W5626" i="2"/>
  <c r="W5612" i="2"/>
  <c r="W5601" i="2"/>
  <c r="W5598" i="2"/>
  <c r="W5587" i="2"/>
  <c r="W5576" i="2"/>
  <c r="W5573" i="2"/>
  <c r="W5562" i="2"/>
  <c r="W5548" i="2"/>
  <c r="W5537" i="2"/>
  <c r="W5534" i="2"/>
  <c r="W5952" i="2"/>
  <c r="W5885" i="2"/>
  <c r="W5849" i="2"/>
  <c r="W5732" i="2"/>
  <c r="W5657" i="2"/>
  <c r="W5593" i="2"/>
  <c r="W5554" i="2"/>
  <c r="W5954" i="2"/>
  <c r="W5940" i="2"/>
  <c r="W5929" i="2"/>
  <c r="W5926" i="2"/>
  <c r="W5915" i="2"/>
  <c r="W5904" i="2"/>
  <c r="W5901" i="2"/>
  <c r="W5890" i="2"/>
  <c r="W5876" i="2"/>
  <c r="W5865" i="2"/>
  <c r="W5862" i="2"/>
  <c r="W5851" i="2"/>
  <c r="W5840" i="2"/>
  <c r="W5837" i="2"/>
  <c r="W5826" i="2"/>
  <c r="W5812" i="2"/>
  <c r="W5801" i="2"/>
  <c r="W5798" i="2"/>
  <c r="W5787" i="2"/>
  <c r="W5776" i="2"/>
  <c r="W5773" i="2"/>
  <c r="W5762" i="2"/>
  <c r="W5748" i="2"/>
  <c r="W5737" i="2"/>
  <c r="W5734" i="2"/>
  <c r="W5723" i="2"/>
  <c r="W5712" i="2"/>
  <c r="W5709" i="2"/>
  <c r="W5698" i="2"/>
  <c r="W5684" i="2"/>
  <c r="W5673" i="2"/>
  <c r="W5670" i="2"/>
  <c r="W5659" i="2"/>
  <c r="W5648" i="2"/>
  <c r="W5645" i="2"/>
  <c r="W5634" i="2"/>
  <c r="W5620" i="2"/>
  <c r="W5609" i="2"/>
  <c r="W5606" i="2"/>
  <c r="W5595" i="2"/>
  <c r="W5584" i="2"/>
  <c r="W5581" i="2"/>
  <c r="W5570" i="2"/>
  <c r="W5556" i="2"/>
  <c r="W5545" i="2"/>
  <c r="W5542" i="2"/>
  <c r="W5531" i="2"/>
  <c r="W5574" i="2"/>
  <c r="W5899" i="2"/>
  <c r="W5846" i="2"/>
  <c r="W5782" i="2"/>
  <c r="W5718" i="2"/>
  <c r="W5643" i="2"/>
  <c r="W5590" i="2"/>
  <c r="W5540" i="2"/>
  <c r="W5959" i="2"/>
  <c r="W5948" i="2"/>
  <c r="W5937" i="2"/>
  <c r="W5934" i="2"/>
  <c r="W5923" i="2"/>
  <c r="W5912" i="2"/>
  <c r="W5909" i="2"/>
  <c r="W5898" i="2"/>
  <c r="W5884" i="2"/>
  <c r="W5873" i="2"/>
  <c r="W5870" i="2"/>
  <c r="W5859" i="2"/>
  <c r="W5848" i="2"/>
  <c r="W5845" i="2"/>
  <c r="W5834" i="2"/>
  <c r="W5820" i="2"/>
  <c r="W5809" i="2"/>
  <c r="W5806" i="2"/>
  <c r="W5795" i="2"/>
  <c r="W5784" i="2"/>
  <c r="W5781" i="2"/>
  <c r="W5770" i="2"/>
  <c r="W5756" i="2"/>
  <c r="W5745" i="2"/>
  <c r="W5742" i="2"/>
  <c r="W5731" i="2"/>
  <c r="W5720" i="2"/>
  <c r="W5717" i="2"/>
  <c r="W5706" i="2"/>
  <c r="W5692" i="2"/>
  <c r="W5681" i="2"/>
  <c r="W5678" i="2"/>
  <c r="W5667" i="2"/>
  <c r="W5656" i="2"/>
  <c r="W5653" i="2"/>
  <c r="W5642" i="2"/>
  <c r="W5628" i="2"/>
  <c r="W5617" i="2"/>
  <c r="W5614" i="2"/>
  <c r="W5603" i="2"/>
  <c r="W5592" i="2"/>
  <c r="W5589" i="2"/>
  <c r="W5578" i="2"/>
  <c r="W5564" i="2"/>
  <c r="W5553" i="2"/>
  <c r="W5550" i="2"/>
  <c r="W5539" i="2"/>
  <c r="W5528" i="2"/>
  <c r="W5525" i="2"/>
  <c r="W5588" i="2"/>
  <c r="W5552" i="2"/>
  <c r="W5949" i="2"/>
  <c r="W5910" i="2"/>
  <c r="W5874" i="2"/>
  <c r="W5760" i="2"/>
  <c r="W5696" i="2"/>
  <c r="W5654" i="2"/>
  <c r="W5604" i="2"/>
  <c r="W5529" i="2"/>
  <c r="W5956" i="2"/>
  <c r="W5945" i="2"/>
  <c r="W5942" i="2"/>
  <c r="W5931" i="2"/>
  <c r="W5920" i="2"/>
  <c r="W5917" i="2"/>
  <c r="W5906" i="2"/>
  <c r="W5892" i="2"/>
  <c r="W5881" i="2"/>
  <c r="W5878" i="2"/>
  <c r="W5867" i="2"/>
  <c r="W5856" i="2"/>
  <c r="W5853" i="2"/>
  <c r="W5842" i="2"/>
  <c r="W5828" i="2"/>
  <c r="W5817" i="2"/>
  <c r="W5814" i="2"/>
  <c r="W5803" i="2"/>
  <c r="W5792" i="2"/>
  <c r="W5789" i="2"/>
  <c r="W5778" i="2"/>
  <c r="W5764" i="2"/>
  <c r="W5753" i="2"/>
  <c r="W5750" i="2"/>
  <c r="W5739" i="2"/>
  <c r="W5728" i="2"/>
  <c r="W5725" i="2"/>
  <c r="W5714" i="2"/>
  <c r="W5700" i="2"/>
  <c r="W5689" i="2"/>
  <c r="W5686" i="2"/>
  <c r="W5675" i="2"/>
  <c r="W5664" i="2"/>
  <c r="W5661" i="2"/>
  <c r="W5650" i="2"/>
  <c r="W5636" i="2"/>
  <c r="W5625" i="2"/>
  <c r="W5622" i="2"/>
  <c r="W5611" i="2"/>
  <c r="W5600" i="2"/>
  <c r="W5597" i="2"/>
  <c r="W5586" i="2"/>
  <c r="W5572" i="2"/>
  <c r="W5561" i="2"/>
  <c r="W5558" i="2"/>
  <c r="W5547" i="2"/>
  <c r="W5536" i="2"/>
  <c r="W5533" i="2"/>
  <c r="W5616" i="2"/>
  <c r="W5602" i="2"/>
  <c r="W5538" i="2"/>
  <c r="W5888" i="2"/>
  <c r="W5810" i="2"/>
  <c r="W5771" i="2"/>
  <c r="W5693" i="2"/>
  <c r="W5632" i="2"/>
  <c r="W5568" i="2"/>
  <c r="W5953" i="2"/>
  <c r="W5950" i="2"/>
  <c r="W5939" i="2"/>
  <c r="W5928" i="2"/>
  <c r="W5925" i="2"/>
  <c r="W5914" i="2"/>
  <c r="W5900" i="2"/>
  <c r="W5889" i="2"/>
  <c r="W5886" i="2"/>
  <c r="W5875" i="2"/>
  <c r="W5864" i="2"/>
  <c r="W5861" i="2"/>
  <c r="W5850" i="2"/>
  <c r="W5836" i="2"/>
  <c r="W5825" i="2"/>
  <c r="W5822" i="2"/>
  <c r="W5811" i="2"/>
  <c r="W5800" i="2"/>
  <c r="W5797" i="2"/>
  <c r="W5786" i="2"/>
  <c r="W5772" i="2"/>
  <c r="W5761" i="2"/>
  <c r="W5758" i="2"/>
  <c r="W5747" i="2"/>
  <c r="W5736" i="2"/>
  <c r="W5733" i="2"/>
  <c r="W5722" i="2"/>
  <c r="W5708" i="2"/>
  <c r="W5697" i="2"/>
  <c r="W5694" i="2"/>
  <c r="W5683" i="2"/>
  <c r="W5672" i="2"/>
  <c r="W5669" i="2"/>
  <c r="W5658" i="2"/>
  <c r="W5644" i="2"/>
  <c r="W5633" i="2"/>
  <c r="W5630" i="2"/>
  <c r="W5619" i="2"/>
  <c r="W5608" i="2"/>
  <c r="W5605" i="2"/>
  <c r="W5594" i="2"/>
  <c r="W5580" i="2"/>
  <c r="W5569" i="2"/>
  <c r="W5566" i="2"/>
  <c r="W5555" i="2"/>
  <c r="W5544" i="2"/>
  <c r="W5541" i="2"/>
  <c r="W5530" i="2"/>
  <c r="W5563" i="2"/>
  <c r="W5913" i="2"/>
  <c r="W5835" i="2"/>
  <c r="W5796" i="2"/>
  <c r="W5707" i="2"/>
  <c r="W5629" i="2"/>
  <c r="W5565" i="2"/>
  <c r="W5958" i="2"/>
  <c r="W5947" i="2"/>
  <c r="W5936" i="2"/>
  <c r="W5933" i="2"/>
  <c r="W5922" i="2"/>
  <c r="W5908" i="2"/>
  <c r="W5897" i="2"/>
  <c r="W5894" i="2"/>
  <c r="W5883" i="2"/>
  <c r="W5872" i="2"/>
  <c r="W5869" i="2"/>
  <c r="W5858" i="2"/>
  <c r="W5844" i="2"/>
  <c r="W5833" i="2"/>
  <c r="W5830" i="2"/>
  <c r="W5819" i="2"/>
  <c r="W5808" i="2"/>
  <c r="W5805" i="2"/>
  <c r="W5794" i="2"/>
  <c r="W5780" i="2"/>
  <c r="W5769" i="2"/>
  <c r="W5766" i="2"/>
  <c r="W5755" i="2"/>
  <c r="W5744" i="2"/>
  <c r="W5741" i="2"/>
  <c r="W5730" i="2"/>
  <c r="W5716" i="2"/>
  <c r="W5705" i="2"/>
  <c r="W5702" i="2"/>
  <c r="W5691" i="2"/>
  <c r="W5680" i="2"/>
  <c r="W5677" i="2"/>
  <c r="W5666" i="2"/>
  <c r="W5652" i="2"/>
  <c r="W5641" i="2"/>
  <c r="W5638" i="2"/>
  <c r="W5627" i="2"/>
  <c r="W5613" i="2"/>
  <c r="W5577" i="2"/>
  <c r="W5549" i="2"/>
  <c r="W5938" i="2"/>
  <c r="W5821" i="2"/>
  <c r="W5785" i="2"/>
  <c r="W5746" i="2"/>
  <c r="W5668" i="2"/>
  <c r="W5618" i="2"/>
  <c r="W5955" i="2"/>
  <c r="W5944" i="2"/>
  <c r="W5941" i="2"/>
  <c r="W5930" i="2"/>
  <c r="W5916" i="2"/>
  <c r="W5905" i="2"/>
  <c r="W5902" i="2"/>
  <c r="W5891" i="2"/>
  <c r="W5880" i="2"/>
  <c r="W5877" i="2"/>
  <c r="W5866" i="2"/>
  <c r="W5852" i="2"/>
  <c r="W5841" i="2"/>
  <c r="W5838" i="2"/>
  <c r="W5827" i="2"/>
  <c r="W5816" i="2"/>
  <c r="W5813" i="2"/>
  <c r="W5802" i="2"/>
  <c r="W5788" i="2"/>
  <c r="W5777" i="2"/>
  <c r="W5774" i="2"/>
  <c r="W5763" i="2"/>
  <c r="W5752" i="2"/>
  <c r="W5749" i="2"/>
  <c r="W5738" i="2"/>
  <c r="W5724" i="2"/>
  <c r="W5713" i="2"/>
  <c r="W5710" i="2"/>
  <c r="W5699" i="2"/>
  <c r="W5688" i="2"/>
  <c r="W5685" i="2"/>
  <c r="W5674" i="2"/>
  <c r="W5660" i="2"/>
  <c r="W5649" i="2"/>
  <c r="W5646" i="2"/>
  <c r="W5635" i="2"/>
  <c r="W5624" i="2"/>
  <c r="W5621" i="2"/>
  <c r="W5610" i="2"/>
  <c r="W5596" i="2"/>
  <c r="W5585" i="2"/>
  <c r="W5582" i="2"/>
  <c r="W5571" i="2"/>
  <c r="W5560" i="2"/>
  <c r="W5557" i="2"/>
  <c r="W5546" i="2"/>
  <c r="W5532" i="2"/>
  <c r="W5924" i="2"/>
  <c r="W5860" i="2"/>
  <c r="W5824" i="2"/>
  <c r="W5757" i="2"/>
  <c r="W5721" i="2"/>
  <c r="W5682" i="2"/>
  <c r="W5579" i="2"/>
  <c r="W5526" i="2"/>
  <c r="W5551" i="2"/>
  <c r="W5887" i="2"/>
  <c r="W5839" i="2"/>
  <c r="W5527" i="2"/>
  <c r="W5631" i="2"/>
  <c r="W5591" i="2"/>
  <c r="W5623" i="2"/>
  <c r="W5607" i="2"/>
  <c r="W5895" i="2"/>
  <c r="W5919" i="2"/>
  <c r="W5583" i="2"/>
  <c r="W5679" i="2"/>
  <c r="W5647" i="2"/>
  <c r="W5687" i="2"/>
  <c r="W5663" i="2"/>
  <c r="W5951" i="2"/>
  <c r="W5559" i="2"/>
  <c r="W5639" i="2"/>
  <c r="W5719" i="2"/>
  <c r="W5703" i="2"/>
  <c r="W5743" i="2"/>
  <c r="W5711" i="2"/>
  <c r="W5543" i="2"/>
  <c r="W5615" i="2"/>
  <c r="W5695" i="2"/>
  <c r="W5775" i="2"/>
  <c r="W5759" i="2"/>
  <c r="W5791" i="2"/>
  <c r="W5767" i="2"/>
  <c r="W5599" i="2"/>
  <c r="W5671" i="2"/>
  <c r="W5751" i="2"/>
  <c r="W5823" i="2"/>
  <c r="W5815" i="2"/>
  <c r="W5847" i="2"/>
  <c r="W5831" i="2"/>
  <c r="W5655" i="2"/>
  <c r="W5735" i="2"/>
  <c r="W5807" i="2"/>
  <c r="W5871" i="2"/>
  <c r="W5863" i="2"/>
  <c r="W5911" i="2"/>
  <c r="W5855" i="2"/>
  <c r="W5727" i="2"/>
  <c r="W5799" i="2"/>
  <c r="W5903" i="2"/>
  <c r="W5935" i="2"/>
  <c r="W5943" i="2"/>
  <c r="W5879" i="2"/>
  <c r="W5783" i="2"/>
  <c r="W5927" i="2"/>
  <c r="W5575" i="2"/>
  <c r="W5535" i="2"/>
  <c r="W5567" i="2"/>
  <c r="W5524" i="2"/>
  <c r="W5516" i="2"/>
  <c r="W5508" i="2"/>
  <c r="W5500" i="2"/>
  <c r="W5492" i="2"/>
  <c r="W5484" i="2"/>
  <c r="W5476" i="2"/>
  <c r="W5468" i="2"/>
  <c r="W5460" i="2"/>
  <c r="W5452" i="2"/>
  <c r="W5444" i="2"/>
  <c r="W5436" i="2"/>
  <c r="W5428" i="2"/>
  <c r="W5420" i="2"/>
  <c r="W5412" i="2"/>
  <c r="W5404" i="2"/>
  <c r="W5396" i="2"/>
  <c r="W5388" i="2"/>
  <c r="W5380" i="2"/>
  <c r="W5372" i="2"/>
  <c r="W5364" i="2"/>
  <c r="W5356" i="2"/>
  <c r="W5348" i="2"/>
  <c r="W5340" i="2"/>
  <c r="W5332" i="2"/>
  <c r="W5324" i="2"/>
  <c r="W5316" i="2"/>
  <c r="W5308" i="2"/>
  <c r="W5300" i="2"/>
  <c r="W5292" i="2"/>
  <c r="W5284" i="2"/>
  <c r="W5276" i="2"/>
  <c r="W5268" i="2"/>
  <c r="W5260" i="2"/>
  <c r="W5252" i="2"/>
  <c r="W5244" i="2"/>
  <c r="W5236" i="2"/>
  <c r="W5228" i="2"/>
  <c r="W5220" i="2"/>
  <c r="W5212" i="2"/>
  <c r="W5204" i="2"/>
  <c r="W5196" i="2"/>
  <c r="W5188" i="2"/>
  <c r="W5180" i="2"/>
  <c r="W5172" i="2"/>
  <c r="W5164" i="2"/>
  <c r="W5156" i="2"/>
  <c r="W5148" i="2"/>
  <c r="W5140" i="2"/>
  <c r="W5132" i="2"/>
  <c r="W5124" i="2"/>
  <c r="W5116" i="2"/>
  <c r="W5108" i="2"/>
  <c r="W5100" i="2"/>
  <c r="W5092" i="2"/>
  <c r="W5084" i="2"/>
  <c r="W5076" i="2"/>
  <c r="W5068" i="2"/>
  <c r="W5060" i="2"/>
  <c r="W5052" i="2"/>
  <c r="W5044" i="2"/>
  <c r="W5036" i="2"/>
  <c r="W5028" i="2"/>
  <c r="W5020" i="2"/>
  <c r="W5012" i="2"/>
  <c r="W5004" i="2"/>
  <c r="W4996" i="2"/>
  <c r="W4988" i="2"/>
  <c r="W4980" i="2"/>
  <c r="W4972" i="2"/>
  <c r="W4964" i="2"/>
  <c r="W4956" i="2"/>
  <c r="W4948" i="2"/>
  <c r="W4940" i="2"/>
  <c r="W4932" i="2"/>
  <c r="W4924" i="2"/>
  <c r="W4916" i="2"/>
  <c r="W4908" i="2"/>
  <c r="W4900" i="2"/>
  <c r="W4892" i="2"/>
  <c r="W4884" i="2"/>
  <c r="W4876" i="2"/>
  <c r="W4868" i="2"/>
  <c r="W4860" i="2"/>
  <c r="W4852" i="2"/>
  <c r="W5523" i="2"/>
  <c r="W5515" i="2"/>
  <c r="W5507" i="2"/>
  <c r="W5499" i="2"/>
  <c r="W5491" i="2"/>
  <c r="W5483" i="2"/>
  <c r="W5475" i="2"/>
  <c r="W5467" i="2"/>
  <c r="W5459" i="2"/>
  <c r="W5451" i="2"/>
  <c r="W5443" i="2"/>
  <c r="W5435" i="2"/>
  <c r="W5427" i="2"/>
  <c r="W5419" i="2"/>
  <c r="W5411" i="2"/>
  <c r="W5403" i="2"/>
  <c r="W5395" i="2"/>
  <c r="W5387" i="2"/>
  <c r="W5379" i="2"/>
  <c r="W5371" i="2"/>
  <c r="W5363" i="2"/>
  <c r="W5355" i="2"/>
  <c r="W5347" i="2"/>
  <c r="W5339" i="2"/>
  <c r="W5331" i="2"/>
  <c r="W5323" i="2"/>
  <c r="W5315" i="2"/>
  <c r="W5307" i="2"/>
  <c r="W5299" i="2"/>
  <c r="W5291" i="2"/>
  <c r="W5283" i="2"/>
  <c r="W5275" i="2"/>
  <c r="W5267" i="2"/>
  <c r="W5259" i="2"/>
  <c r="W5251" i="2"/>
  <c r="W5243" i="2"/>
  <c r="W5235" i="2"/>
  <c r="W5227" i="2"/>
  <c r="W5219" i="2"/>
  <c r="W5211" i="2"/>
  <c r="W5203" i="2"/>
  <c r="W5195" i="2"/>
  <c r="W5187" i="2"/>
  <c r="W5179" i="2"/>
  <c r="W5171" i="2"/>
  <c r="W5163" i="2"/>
  <c r="W5155" i="2"/>
  <c r="W5147" i="2"/>
  <c r="W5139" i="2"/>
  <c r="W5131" i="2"/>
  <c r="W5123" i="2"/>
  <c r="W5115" i="2"/>
  <c r="W5107" i="2"/>
  <c r="W5099" i="2"/>
  <c r="W5091" i="2"/>
  <c r="W5083" i="2"/>
  <c r="W5075" i="2"/>
  <c r="W5067" i="2"/>
  <c r="W5059" i="2"/>
  <c r="W5051" i="2"/>
  <c r="W5043" i="2"/>
  <c r="W5035" i="2"/>
  <c r="W5027" i="2"/>
  <c r="W5019" i="2"/>
  <c r="W5011" i="2"/>
  <c r="W5003" i="2"/>
  <c r="W4995" i="2"/>
  <c r="W4987" i="2"/>
  <c r="W4979" i="2"/>
  <c r="W4971" i="2"/>
  <c r="W4963" i="2"/>
  <c r="W4955" i="2"/>
  <c r="W4947" i="2"/>
  <c r="W4939" i="2"/>
  <c r="W4931" i="2"/>
  <c r="W4923" i="2"/>
  <c r="W4915" i="2"/>
  <c r="W4907" i="2"/>
  <c r="W4899" i="2"/>
  <c r="W4891" i="2"/>
  <c r="W4883" i="2"/>
  <c r="W4875" i="2"/>
  <c r="W4867" i="2"/>
  <c r="W4859" i="2"/>
  <c r="W4851" i="2"/>
  <c r="W5522" i="2"/>
  <c r="W5514" i="2"/>
  <c r="W5506" i="2"/>
  <c r="W5498" i="2"/>
  <c r="W5490" i="2"/>
  <c r="W5482" i="2"/>
  <c r="W5474" i="2"/>
  <c r="W5466" i="2"/>
  <c r="W5458" i="2"/>
  <c r="W5450" i="2"/>
  <c r="W5442" i="2"/>
  <c r="W5434" i="2"/>
  <c r="W5426" i="2"/>
  <c r="W5418" i="2"/>
  <c r="W5410" i="2"/>
  <c r="W5402" i="2"/>
  <c r="W5394" i="2"/>
  <c r="W5386" i="2"/>
  <c r="W5378" i="2"/>
  <c r="W5370" i="2"/>
  <c r="W5362" i="2"/>
  <c r="W5354" i="2"/>
  <c r="W5346" i="2"/>
  <c r="W5338" i="2"/>
  <c r="W5330" i="2"/>
  <c r="W5322" i="2"/>
  <c r="W5314" i="2"/>
  <c r="W5306" i="2"/>
  <c r="W5298" i="2"/>
  <c r="W5290" i="2"/>
  <c r="W5282" i="2"/>
  <c r="W5274" i="2"/>
  <c r="W5266" i="2"/>
  <c r="W5258" i="2"/>
  <c r="W5250" i="2"/>
  <c r="W5242" i="2"/>
  <c r="W5234" i="2"/>
  <c r="W5226" i="2"/>
  <c r="W5218" i="2"/>
  <c r="W5210" i="2"/>
  <c r="W5202" i="2"/>
  <c r="W5194" i="2"/>
  <c r="W5186" i="2"/>
  <c r="W5178" i="2"/>
  <c r="W5170" i="2"/>
  <c r="W5162" i="2"/>
  <c r="W5154" i="2"/>
  <c r="W5146" i="2"/>
  <c r="W5138" i="2"/>
  <c r="W5130" i="2"/>
  <c r="W5122" i="2"/>
  <c r="W5114" i="2"/>
  <c r="W5106" i="2"/>
  <c r="W5098" i="2"/>
  <c r="W5090" i="2"/>
  <c r="W5082" i="2"/>
  <c r="W5074" i="2"/>
  <c r="W5521" i="2"/>
  <c r="W5513" i="2"/>
  <c r="W5505" i="2"/>
  <c r="W5497" i="2"/>
  <c r="W5489" i="2"/>
  <c r="W5481" i="2"/>
  <c r="W5473" i="2"/>
  <c r="W5465" i="2"/>
  <c r="W5457" i="2"/>
  <c r="W5449" i="2"/>
  <c r="W5441" i="2"/>
  <c r="W5433" i="2"/>
  <c r="W5425" i="2"/>
  <c r="W5417" i="2"/>
  <c r="W5409" i="2"/>
  <c r="W5401" i="2"/>
  <c r="W5393" i="2"/>
  <c r="W5385" i="2"/>
  <c r="W5377" i="2"/>
  <c r="W5369" i="2"/>
  <c r="W5361" i="2"/>
  <c r="W5353" i="2"/>
  <c r="W5345" i="2"/>
  <c r="W5337" i="2"/>
  <c r="W5329" i="2"/>
  <c r="W5321" i="2"/>
  <c r="W5313" i="2"/>
  <c r="W5305" i="2"/>
  <c r="W5297" i="2"/>
  <c r="W5289" i="2"/>
  <c r="W5281" i="2"/>
  <c r="W5273" i="2"/>
  <c r="W5265" i="2"/>
  <c r="W5257" i="2"/>
  <c r="W5249" i="2"/>
  <c r="W5241" i="2"/>
  <c r="W5233" i="2"/>
  <c r="W5225" i="2"/>
  <c r="W5217" i="2"/>
  <c r="W5209" i="2"/>
  <c r="W5201" i="2"/>
  <c r="W5193" i="2"/>
  <c r="W5185" i="2"/>
  <c r="W5177" i="2"/>
  <c r="W5169" i="2"/>
  <c r="W5161" i="2"/>
  <c r="W5153" i="2"/>
  <c r="W5145" i="2"/>
  <c r="W5137" i="2"/>
  <c r="W5129" i="2"/>
  <c r="W5121" i="2"/>
  <c r="W5113" i="2"/>
  <c r="W5105" i="2"/>
  <c r="W5097" i="2"/>
  <c r="W5089" i="2"/>
  <c r="W5081" i="2"/>
  <c r="W5073" i="2"/>
  <c r="W5065" i="2"/>
  <c r="W5057" i="2"/>
  <c r="W5049" i="2"/>
  <c r="W5041" i="2"/>
  <c r="W5033" i="2"/>
  <c r="W5025" i="2"/>
  <c r="W5017" i="2"/>
  <c r="W5009" i="2"/>
  <c r="W5001" i="2"/>
  <c r="W4993" i="2"/>
  <c r="W4985" i="2"/>
  <c r="W4977" i="2"/>
  <c r="W5520" i="2"/>
  <c r="W5512" i="2"/>
  <c r="W5504" i="2"/>
  <c r="W5496" i="2"/>
  <c r="W5488" i="2"/>
  <c r="W5480" i="2"/>
  <c r="W5472" i="2"/>
  <c r="W5464" i="2"/>
  <c r="W5456" i="2"/>
  <c r="W5448" i="2"/>
  <c r="W5440" i="2"/>
  <c r="W5432" i="2"/>
  <c r="W5424" i="2"/>
  <c r="W5416" i="2"/>
  <c r="W5408" i="2"/>
  <c r="W5400" i="2"/>
  <c r="W5392" i="2"/>
  <c r="W5384" i="2"/>
  <c r="W5376" i="2"/>
  <c r="W5368" i="2"/>
  <c r="W5360" i="2"/>
  <c r="W5352" i="2"/>
  <c r="W5344" i="2"/>
  <c r="W5336" i="2"/>
  <c r="W5328" i="2"/>
  <c r="W5320" i="2"/>
  <c r="W5312" i="2"/>
  <c r="W5304" i="2"/>
  <c r="W5296" i="2"/>
  <c r="W5288" i="2"/>
  <c r="W5280" i="2"/>
  <c r="W5272" i="2"/>
  <c r="W5264" i="2"/>
  <c r="W5256" i="2"/>
  <c r="W5248" i="2"/>
  <c r="W5240" i="2"/>
  <c r="W5232" i="2"/>
  <c r="W5224" i="2"/>
  <c r="W5216" i="2"/>
  <c r="W5208" i="2"/>
  <c r="W5200" i="2"/>
  <c r="W5192" i="2"/>
  <c r="W5184" i="2"/>
  <c r="W5176" i="2"/>
  <c r="W5168" i="2"/>
  <c r="W5160" i="2"/>
  <c r="W5152" i="2"/>
  <c r="W5144" i="2"/>
  <c r="W5136" i="2"/>
  <c r="W5128" i="2"/>
  <c r="W5120" i="2"/>
  <c r="W5112" i="2"/>
  <c r="W5104" i="2"/>
  <c r="W5096" i="2"/>
  <c r="W5088" i="2"/>
  <c r="W5080" i="2"/>
  <c r="W5072" i="2"/>
  <c r="W5064" i="2"/>
  <c r="W5056" i="2"/>
  <c r="W5048" i="2"/>
  <c r="W5040" i="2"/>
  <c r="W5032" i="2"/>
  <c r="W5024" i="2"/>
  <c r="W5016" i="2"/>
  <c r="W5008" i="2"/>
  <c r="W5519" i="2"/>
  <c r="W5511" i="2"/>
  <c r="W5503" i="2"/>
  <c r="W5495" i="2"/>
  <c r="W5487" i="2"/>
  <c r="W5479" i="2"/>
  <c r="W5471" i="2"/>
  <c r="W5463" i="2"/>
  <c r="W5455" i="2"/>
  <c r="W5447" i="2"/>
  <c r="W5439" i="2"/>
  <c r="W5431" i="2"/>
  <c r="W5423" i="2"/>
  <c r="W5415" i="2"/>
  <c r="W5407" i="2"/>
  <c r="W5399" i="2"/>
  <c r="W5391" i="2"/>
  <c r="W5383" i="2"/>
  <c r="W5375" i="2"/>
  <c r="W5367" i="2"/>
  <c r="W5359" i="2"/>
  <c r="W5351" i="2"/>
  <c r="W5343" i="2"/>
  <c r="W5335" i="2"/>
  <c r="W5327" i="2"/>
  <c r="W5319" i="2"/>
  <c r="W5311" i="2"/>
  <c r="W5303" i="2"/>
  <c r="W5295" i="2"/>
  <c r="W5287" i="2"/>
  <c r="W5279" i="2"/>
  <c r="W5271" i="2"/>
  <c r="W5263" i="2"/>
  <c r="W5255" i="2"/>
  <c r="W5247" i="2"/>
  <c r="W5239" i="2"/>
  <c r="W5231" i="2"/>
  <c r="W5223" i="2"/>
  <c r="W5215" i="2"/>
  <c r="W5207" i="2"/>
  <c r="W5199" i="2"/>
  <c r="W5191" i="2"/>
  <c r="W5183" i="2"/>
  <c r="W5175" i="2"/>
  <c r="W5167" i="2"/>
  <c r="W5159" i="2"/>
  <c r="W5151" i="2"/>
  <c r="W5143" i="2"/>
  <c r="W5135" i="2"/>
  <c r="W5127" i="2"/>
  <c r="W5119" i="2"/>
  <c r="W5111" i="2"/>
  <c r="W5103" i="2"/>
  <c r="W5095" i="2"/>
  <c r="W5518" i="2"/>
  <c r="W5517" i="2"/>
  <c r="W5510" i="2"/>
  <c r="W5478" i="2"/>
  <c r="W5446" i="2"/>
  <c r="W5414" i="2"/>
  <c r="W5382" i="2"/>
  <c r="W5350" i="2"/>
  <c r="W5318" i="2"/>
  <c r="W5286" i="2"/>
  <c r="W5254" i="2"/>
  <c r="W5222" i="2"/>
  <c r="W5190" i="2"/>
  <c r="W5158" i="2"/>
  <c r="W5126" i="2"/>
  <c r="W5094" i="2"/>
  <c r="W5071" i="2"/>
  <c r="W5055" i="2"/>
  <c r="W5039" i="2"/>
  <c r="W5023" i="2"/>
  <c r="W5007" i="2"/>
  <c r="W4994" i="2"/>
  <c r="W4982" i="2"/>
  <c r="W4969" i="2"/>
  <c r="W4959" i="2"/>
  <c r="W4949" i="2"/>
  <c r="W4937" i="2"/>
  <c r="W4927" i="2"/>
  <c r="W4917" i="2"/>
  <c r="W4905" i="2"/>
  <c r="W4895" i="2"/>
  <c r="W4885" i="2"/>
  <c r="W4873" i="2"/>
  <c r="W4863" i="2"/>
  <c r="W4853" i="2"/>
  <c r="W4843" i="2"/>
  <c r="W4835" i="2"/>
  <c r="W4827" i="2"/>
  <c r="W4819" i="2"/>
  <c r="W4811" i="2"/>
  <c r="W4803" i="2"/>
  <c r="W4795" i="2"/>
  <c r="W4787" i="2"/>
  <c r="W4779" i="2"/>
  <c r="W4771" i="2"/>
  <c r="W4763" i="2"/>
  <c r="W4755" i="2"/>
  <c r="W4747" i="2"/>
  <c r="W4739" i="2"/>
  <c r="W4731" i="2"/>
  <c r="W4723" i="2"/>
  <c r="W4715" i="2"/>
  <c r="W4707" i="2"/>
  <c r="W4699" i="2"/>
  <c r="W4691" i="2"/>
  <c r="W4683" i="2"/>
  <c r="W4675" i="2"/>
  <c r="W4667" i="2"/>
  <c r="W4659" i="2"/>
  <c r="W4651" i="2"/>
  <c r="W4643" i="2"/>
  <c r="W4635" i="2"/>
  <c r="W4627" i="2"/>
  <c r="W4619" i="2"/>
  <c r="W4611" i="2"/>
  <c r="W4603" i="2"/>
  <c r="W4595" i="2"/>
  <c r="W4587" i="2"/>
  <c r="W4579" i="2"/>
  <c r="W4571" i="2"/>
  <c r="W4563" i="2"/>
  <c r="W4555" i="2"/>
  <c r="W4547" i="2"/>
  <c r="W4539" i="2"/>
  <c r="W4531" i="2"/>
  <c r="W4523" i="2"/>
  <c r="W4515" i="2"/>
  <c r="W4507" i="2"/>
  <c r="W4499" i="2"/>
  <c r="W4491" i="2"/>
  <c r="W4483" i="2"/>
  <c r="W4475" i="2"/>
  <c r="W4467" i="2"/>
  <c r="W4459" i="2"/>
  <c r="W5509" i="2"/>
  <c r="W5477" i="2"/>
  <c r="W5445" i="2"/>
  <c r="W5413" i="2"/>
  <c r="W5381" i="2"/>
  <c r="W5349" i="2"/>
  <c r="W5317" i="2"/>
  <c r="W5285" i="2"/>
  <c r="W5253" i="2"/>
  <c r="W5221" i="2"/>
  <c r="W5189" i="2"/>
  <c r="W5157" i="2"/>
  <c r="W5125" i="2"/>
  <c r="W5093" i="2"/>
  <c r="W5070" i="2"/>
  <c r="W5054" i="2"/>
  <c r="W5038" i="2"/>
  <c r="W5022" i="2"/>
  <c r="W5006" i="2"/>
  <c r="W4992" i="2"/>
  <c r="W4981" i="2"/>
  <c r="W4968" i="2"/>
  <c r="W4958" i="2"/>
  <c r="W4946" i="2"/>
  <c r="W4936" i="2"/>
  <c r="W4926" i="2"/>
  <c r="W4914" i="2"/>
  <c r="W4904" i="2"/>
  <c r="W4894" i="2"/>
  <c r="W4882" i="2"/>
  <c r="W4872" i="2"/>
  <c r="W4862" i="2"/>
  <c r="W4850" i="2"/>
  <c r="W4842" i="2"/>
  <c r="W4834" i="2"/>
  <c r="W4826" i="2"/>
  <c r="W4818" i="2"/>
  <c r="W4810" i="2"/>
  <c r="W4802" i="2"/>
  <c r="W4794" i="2"/>
  <c r="W4786" i="2"/>
  <c r="W4778" i="2"/>
  <c r="W4770" i="2"/>
  <c r="W4762" i="2"/>
  <c r="W4754" i="2"/>
  <c r="W4746" i="2"/>
  <c r="W4738" i="2"/>
  <c r="W4730" i="2"/>
  <c r="W4722" i="2"/>
  <c r="W4714" i="2"/>
  <c r="W4706" i="2"/>
  <c r="W4698" i="2"/>
  <c r="W4690" i="2"/>
  <c r="W4682" i="2"/>
  <c r="W4674" i="2"/>
  <c r="W4666" i="2"/>
  <c r="W4658" i="2"/>
  <c r="W4650" i="2"/>
  <c r="W4642" i="2"/>
  <c r="W4634" i="2"/>
  <c r="W4626" i="2"/>
  <c r="W4618" i="2"/>
  <c r="W4610" i="2"/>
  <c r="W4602" i="2"/>
  <c r="W4594" i="2"/>
  <c r="W4586" i="2"/>
  <c r="W4578" i="2"/>
  <c r="W4570" i="2"/>
  <c r="W4562" i="2"/>
  <c r="W4554" i="2"/>
  <c r="W4546" i="2"/>
  <c r="W4538" i="2"/>
  <c r="W4530" i="2"/>
  <c r="W4522" i="2"/>
  <c r="W4514" i="2"/>
  <c r="W4506" i="2"/>
  <c r="W4498" i="2"/>
  <c r="W4490" i="2"/>
  <c r="W4482" i="2"/>
  <c r="W4474" i="2"/>
  <c r="W4466" i="2"/>
  <c r="W4458" i="2"/>
  <c r="W4450" i="2"/>
  <c r="W4442" i="2"/>
  <c r="W4434" i="2"/>
  <c r="W5502" i="2"/>
  <c r="W5470" i="2"/>
  <c r="W5438" i="2"/>
  <c r="W5406" i="2"/>
  <c r="W5374" i="2"/>
  <c r="W5342" i="2"/>
  <c r="W5310" i="2"/>
  <c r="W5278" i="2"/>
  <c r="W5246" i="2"/>
  <c r="W5214" i="2"/>
  <c r="W5182" i="2"/>
  <c r="W5150" i="2"/>
  <c r="W5118" i="2"/>
  <c r="W5087" i="2"/>
  <c r="W5069" i="2"/>
  <c r="W5053" i="2"/>
  <c r="W5037" i="2"/>
  <c r="W5021" i="2"/>
  <c r="W5005" i="2"/>
  <c r="W4991" i="2"/>
  <c r="W4978" i="2"/>
  <c r="W4967" i="2"/>
  <c r="W4957" i="2"/>
  <c r="W4945" i="2"/>
  <c r="W4935" i="2"/>
  <c r="W4925" i="2"/>
  <c r="W4913" i="2"/>
  <c r="W4903" i="2"/>
  <c r="W4893" i="2"/>
  <c r="W4881" i="2"/>
  <c r="W4871" i="2"/>
  <c r="W4861" i="2"/>
  <c r="W4849" i="2"/>
  <c r="W4841" i="2"/>
  <c r="W4833" i="2"/>
  <c r="W4825" i="2"/>
  <c r="W4817" i="2"/>
  <c r="W4809" i="2"/>
  <c r="W4801" i="2"/>
  <c r="W4793" i="2"/>
  <c r="W4785" i="2"/>
  <c r="W4777" i="2"/>
  <c r="W4769" i="2"/>
  <c r="W4761" i="2"/>
  <c r="W4753" i="2"/>
  <c r="W4745" i="2"/>
  <c r="W4737" i="2"/>
  <c r="W4729" i="2"/>
  <c r="W4721" i="2"/>
  <c r="W4713" i="2"/>
  <c r="W4705" i="2"/>
  <c r="W4697" i="2"/>
  <c r="W4689" i="2"/>
  <c r="W4681" i="2"/>
  <c r="W4673" i="2"/>
  <c r="W4665" i="2"/>
  <c r="W4657" i="2"/>
  <c r="W4649" i="2"/>
  <c r="W4641" i="2"/>
  <c r="W4633" i="2"/>
  <c r="W4625" i="2"/>
  <c r="W4617" i="2"/>
  <c r="W4609" i="2"/>
  <c r="W4601" i="2"/>
  <c r="W4593" i="2"/>
  <c r="W4585" i="2"/>
  <c r="W4577" i="2"/>
  <c r="W4569" i="2"/>
  <c r="W4561" i="2"/>
  <c r="W4553" i="2"/>
  <c r="W4545" i="2"/>
  <c r="W4537" i="2"/>
  <c r="W4529" i="2"/>
  <c r="W4521" i="2"/>
  <c r="W4513" i="2"/>
  <c r="W4505" i="2"/>
  <c r="W4497" i="2"/>
  <c r="W4489" i="2"/>
  <c r="W4481" i="2"/>
  <c r="W4473" i="2"/>
  <c r="W4465" i="2"/>
  <c r="W4457" i="2"/>
  <c r="W4449" i="2"/>
  <c r="W4441" i="2"/>
  <c r="W4433" i="2"/>
  <c r="W5501" i="2"/>
  <c r="W5469" i="2"/>
  <c r="W5437" i="2"/>
  <c r="W5405" i="2"/>
  <c r="W5373" i="2"/>
  <c r="W5341" i="2"/>
  <c r="W5309" i="2"/>
  <c r="W5277" i="2"/>
  <c r="W5245" i="2"/>
  <c r="W5213" i="2"/>
  <c r="W5181" i="2"/>
  <c r="W5149" i="2"/>
  <c r="W5117" i="2"/>
  <c r="W5086" i="2"/>
  <c r="W5066" i="2"/>
  <c r="W5050" i="2"/>
  <c r="W5034" i="2"/>
  <c r="W5018" i="2"/>
  <c r="W5002" i="2"/>
  <c r="W4990" i="2"/>
  <c r="W4976" i="2"/>
  <c r="W4966" i="2"/>
  <c r="W4954" i="2"/>
  <c r="W4944" i="2"/>
  <c r="W4934" i="2"/>
  <c r="W4922" i="2"/>
  <c r="W4912" i="2"/>
  <c r="W4902" i="2"/>
  <c r="W4890" i="2"/>
  <c r="W4880" i="2"/>
  <c r="W4870" i="2"/>
  <c r="W4858" i="2"/>
  <c r="W4848" i="2"/>
  <c r="W4840" i="2"/>
  <c r="W4832" i="2"/>
  <c r="W4824" i="2"/>
  <c r="W4816" i="2"/>
  <c r="W4808" i="2"/>
  <c r="W4800" i="2"/>
  <c r="W4792" i="2"/>
  <c r="W4784" i="2"/>
  <c r="W4776" i="2"/>
  <c r="W4768" i="2"/>
  <c r="W4760" i="2"/>
  <c r="W4752" i="2"/>
  <c r="W4744" i="2"/>
  <c r="W4736" i="2"/>
  <c r="W4728" i="2"/>
  <c r="W4720" i="2"/>
  <c r="W4712" i="2"/>
  <c r="W4704" i="2"/>
  <c r="W4696" i="2"/>
  <c r="W4688" i="2"/>
  <c r="W4680" i="2"/>
  <c r="W4672" i="2"/>
  <c r="W4664" i="2"/>
  <c r="W4656" i="2"/>
  <c r="W4648" i="2"/>
  <c r="W4640" i="2"/>
  <c r="W4632" i="2"/>
  <c r="W4624" i="2"/>
  <c r="W4616" i="2"/>
  <c r="W4608" i="2"/>
  <c r="W4600" i="2"/>
  <c r="W4592" i="2"/>
  <c r="W4584" i="2"/>
  <c r="W4576" i="2"/>
  <c r="W4568" i="2"/>
  <c r="W4560" i="2"/>
  <c r="W4552" i="2"/>
  <c r="W4544" i="2"/>
  <c r="W4536" i="2"/>
  <c r="W4528" i="2"/>
  <c r="W4520" i="2"/>
  <c r="W4512" i="2"/>
  <c r="W4504" i="2"/>
  <c r="W4496" i="2"/>
  <c r="W4488" i="2"/>
  <c r="W4480" i="2"/>
  <c r="W4472" i="2"/>
  <c r="W5494" i="2"/>
  <c r="W5462" i="2"/>
  <c r="W5430" i="2"/>
  <c r="W5398" i="2"/>
  <c r="W5366" i="2"/>
  <c r="W5334" i="2"/>
  <c r="W5302" i="2"/>
  <c r="W5270" i="2"/>
  <c r="W5238" i="2"/>
  <c r="W5206" i="2"/>
  <c r="W5174" i="2"/>
  <c r="W5142" i="2"/>
  <c r="W5110" i="2"/>
  <c r="W5085" i="2"/>
  <c r="W5063" i="2"/>
  <c r="W5047" i="2"/>
  <c r="W5031" i="2"/>
  <c r="W5015" i="2"/>
  <c r="W5000" i="2"/>
  <c r="W4989" i="2"/>
  <c r="W4975" i="2"/>
  <c r="W4965" i="2"/>
  <c r="W4953" i="2"/>
  <c r="W4943" i="2"/>
  <c r="W4933" i="2"/>
  <c r="W4921" i="2"/>
  <c r="W4911" i="2"/>
  <c r="W4901" i="2"/>
  <c r="W4889" i="2"/>
  <c r="W4879" i="2"/>
  <c r="W4869" i="2"/>
  <c r="W4857" i="2"/>
  <c r="W4847" i="2"/>
  <c r="W4839" i="2"/>
  <c r="W4831" i="2"/>
  <c r="W4823" i="2"/>
  <c r="W4815" i="2"/>
  <c r="W4807" i="2"/>
  <c r="W4799" i="2"/>
  <c r="W4791" i="2"/>
  <c r="W4783" i="2"/>
  <c r="W4775" i="2"/>
  <c r="W4767" i="2"/>
  <c r="W4759" i="2"/>
  <c r="W4751" i="2"/>
  <c r="W4743" i="2"/>
  <c r="W4735" i="2"/>
  <c r="W4727" i="2"/>
  <c r="W4719" i="2"/>
  <c r="W4711" i="2"/>
  <c r="W4703" i="2"/>
  <c r="W4695" i="2"/>
  <c r="W4687" i="2"/>
  <c r="W4679" i="2"/>
  <c r="W4671" i="2"/>
  <c r="W4663" i="2"/>
  <c r="W4655" i="2"/>
  <c r="W4647" i="2"/>
  <c r="W4639" i="2"/>
  <c r="W4631" i="2"/>
  <c r="W4623" i="2"/>
  <c r="W4615" i="2"/>
  <c r="W4607" i="2"/>
  <c r="W4599" i="2"/>
  <c r="W4591" i="2"/>
  <c r="W4583" i="2"/>
  <c r="W4575" i="2"/>
  <c r="W4567" i="2"/>
  <c r="W4559" i="2"/>
  <c r="W4551" i="2"/>
  <c r="W4543" i="2"/>
  <c r="W4535" i="2"/>
  <c r="W4527" i="2"/>
  <c r="W4519" i="2"/>
  <c r="W4511" i="2"/>
  <c r="W4503" i="2"/>
  <c r="W4495" i="2"/>
  <c r="W4487" i="2"/>
  <c r="W4479" i="2"/>
  <c r="W4471" i="2"/>
  <c r="W4463" i="2"/>
  <c r="W4455" i="2"/>
  <c r="W5493" i="2"/>
  <c r="W5461" i="2"/>
  <c r="W5429" i="2"/>
  <c r="W5397" i="2"/>
  <c r="W5365" i="2"/>
  <c r="W5333" i="2"/>
  <c r="W5301" i="2"/>
  <c r="W5269" i="2"/>
  <c r="W5237" i="2"/>
  <c r="W5205" i="2"/>
  <c r="W5173" i="2"/>
  <c r="W5141" i="2"/>
  <c r="W5109" i="2"/>
  <c r="W5079" i="2"/>
  <c r="W5062" i="2"/>
  <c r="W5046" i="2"/>
  <c r="W5030" i="2"/>
  <c r="W5014" i="2"/>
  <c r="W4999" i="2"/>
  <c r="W4986" i="2"/>
  <c r="W4974" i="2"/>
  <c r="W4962" i="2"/>
  <c r="W4952" i="2"/>
  <c r="W4942" i="2"/>
  <c r="W4930" i="2"/>
  <c r="W4920" i="2"/>
  <c r="W4910" i="2"/>
  <c r="W4898" i="2"/>
  <c r="W4888" i="2"/>
  <c r="W4878" i="2"/>
  <c r="W4866" i="2"/>
  <c r="W4856" i="2"/>
  <c r="W4846" i="2"/>
  <c r="W4838" i="2"/>
  <c r="W4830" i="2"/>
  <c r="W4822" i="2"/>
  <c r="W4814" i="2"/>
  <c r="W4806" i="2"/>
  <c r="W4798" i="2"/>
  <c r="W4790" i="2"/>
  <c r="W4782" i="2"/>
  <c r="W4774" i="2"/>
  <c r="W4766" i="2"/>
  <c r="W4758" i="2"/>
  <c r="W4750" i="2"/>
  <c r="W4742" i="2"/>
  <c r="W4734" i="2"/>
  <c r="W4726" i="2"/>
  <c r="W4718" i="2"/>
  <c r="W4710" i="2"/>
  <c r="W4702" i="2"/>
  <c r="W4694" i="2"/>
  <c r="W4686" i="2"/>
  <c r="W4678" i="2"/>
  <c r="W4670" i="2"/>
  <c r="W4662" i="2"/>
  <c r="W4654" i="2"/>
  <c r="W4646" i="2"/>
  <c r="W4638" i="2"/>
  <c r="W4630" i="2"/>
  <c r="W4622" i="2"/>
  <c r="W4614" i="2"/>
  <c r="W4606" i="2"/>
  <c r="W4598" i="2"/>
  <c r="W4590" i="2"/>
  <c r="W4582" i="2"/>
  <c r="W4574" i="2"/>
  <c r="W4566" i="2"/>
  <c r="W4558" i="2"/>
  <c r="W4550" i="2"/>
  <c r="W4542" i="2"/>
  <c r="W4534" i="2"/>
  <c r="W4526" i="2"/>
  <c r="W4518" i="2"/>
  <c r="W4510" i="2"/>
  <c r="W4502" i="2"/>
  <c r="W4494" i="2"/>
  <c r="W4486" i="2"/>
  <c r="W4478" i="2"/>
  <c r="W4470" i="2"/>
  <c r="W4462" i="2"/>
  <c r="W4454" i="2"/>
  <c r="W5486" i="2"/>
  <c r="W5454" i="2"/>
  <c r="W5422" i="2"/>
  <c r="W5390" i="2"/>
  <c r="W5358" i="2"/>
  <c r="W5326" i="2"/>
  <c r="W5294" i="2"/>
  <c r="W5262" i="2"/>
  <c r="W5230" i="2"/>
  <c r="W5198" i="2"/>
  <c r="W5166" i="2"/>
  <c r="W5134" i="2"/>
  <c r="W5102" i="2"/>
  <c r="W5078" i="2"/>
  <c r="W5061" i="2"/>
  <c r="W5045" i="2"/>
  <c r="W5029" i="2"/>
  <c r="W5013" i="2"/>
  <c r="W4998" i="2"/>
  <c r="W4984" i="2"/>
  <c r="W4973" i="2"/>
  <c r="W4961" i="2"/>
  <c r="W4951" i="2"/>
  <c r="W4941" i="2"/>
  <c r="W4929" i="2"/>
  <c r="W4919" i="2"/>
  <c r="W4909" i="2"/>
  <c r="W4897" i="2"/>
  <c r="W4887" i="2"/>
  <c r="W4877" i="2"/>
  <c r="W4865" i="2"/>
  <c r="W4855" i="2"/>
  <c r="W4845" i="2"/>
  <c r="W4837" i="2"/>
  <c r="W4829" i="2"/>
  <c r="W4821" i="2"/>
  <c r="W4813" i="2"/>
  <c r="W4805" i="2"/>
  <c r="W4797" i="2"/>
  <c r="W4789" i="2"/>
  <c r="W4781" i="2"/>
  <c r="W4773" i="2"/>
  <c r="W4765" i="2"/>
  <c r="W4757" i="2"/>
  <c r="W4749" i="2"/>
  <c r="W4741" i="2"/>
  <c r="W4733" i="2"/>
  <c r="W4725" i="2"/>
  <c r="W4717" i="2"/>
  <c r="W4709" i="2"/>
  <c r="W4701" i="2"/>
  <c r="W4693" i="2"/>
  <c r="W4685" i="2"/>
  <c r="W4677" i="2"/>
  <c r="W4669" i="2"/>
  <c r="W4661" i="2"/>
  <c r="W4653" i="2"/>
  <c r="W4645" i="2"/>
  <c r="W4637" i="2"/>
  <c r="W4629" i="2"/>
  <c r="W4621" i="2"/>
  <c r="W4613" i="2"/>
  <c r="W4605" i="2"/>
  <c r="W4597" i="2"/>
  <c r="W4589" i="2"/>
  <c r="W4581" i="2"/>
  <c r="W4573" i="2"/>
  <c r="W4565" i="2"/>
  <c r="W4557" i="2"/>
  <c r="W4549" i="2"/>
  <c r="W4541" i="2"/>
  <c r="W4533" i="2"/>
  <c r="W4525" i="2"/>
  <c r="W4517" i="2"/>
  <c r="W4509" i="2"/>
  <c r="W4501" i="2"/>
  <c r="W4493" i="2"/>
  <c r="W4485" i="2"/>
  <c r="W4477" i="2"/>
  <c r="W4469" i="2"/>
  <c r="W4461" i="2"/>
  <c r="W4453" i="2"/>
  <c r="W5485" i="2"/>
  <c r="W5229" i="2"/>
  <c r="W5026" i="2"/>
  <c r="W4928" i="2"/>
  <c r="W4844" i="2"/>
  <c r="W4780" i="2"/>
  <c r="W4716" i="2"/>
  <c r="W4652" i="2"/>
  <c r="W4588" i="2"/>
  <c r="W4524" i="2"/>
  <c r="W4464" i="2"/>
  <c r="W4445" i="2"/>
  <c r="W4435" i="2"/>
  <c r="W4425" i="2"/>
  <c r="W4417" i="2"/>
  <c r="W4409" i="2"/>
  <c r="W4401" i="2"/>
  <c r="W4393" i="2"/>
  <c r="W4385" i="2"/>
  <c r="W4377" i="2"/>
  <c r="W4369" i="2"/>
  <c r="W4361" i="2"/>
  <c r="W4353" i="2"/>
  <c r="W4345" i="2"/>
  <c r="W4337" i="2"/>
  <c r="W4329" i="2"/>
  <c r="W4321" i="2"/>
  <c r="W4313" i="2"/>
  <c r="W4305" i="2"/>
  <c r="W4297" i="2"/>
  <c r="W4289" i="2"/>
  <c r="W4281" i="2"/>
  <c r="W4273" i="2"/>
  <c r="W4265" i="2"/>
  <c r="W4257" i="2"/>
  <c r="W4249" i="2"/>
  <c r="W4241" i="2"/>
  <c r="W4233" i="2"/>
  <c r="W4225" i="2"/>
  <c r="W4217" i="2"/>
  <c r="W4209" i="2"/>
  <c r="W4201" i="2"/>
  <c r="W4193" i="2"/>
  <c r="W4185" i="2"/>
  <c r="W4177" i="2"/>
  <c r="W4169" i="2"/>
  <c r="W4161" i="2"/>
  <c r="W4153" i="2"/>
  <c r="W4145" i="2"/>
  <c r="W4137" i="2"/>
  <c r="W4129" i="2"/>
  <c r="W4121" i="2"/>
  <c r="W4113" i="2"/>
  <c r="W4105" i="2"/>
  <c r="W4097" i="2"/>
  <c r="W4089" i="2"/>
  <c r="W4081" i="2"/>
  <c r="W4073" i="2"/>
  <c r="W4065" i="2"/>
  <c r="W4057" i="2"/>
  <c r="W4049" i="2"/>
  <c r="W4041" i="2"/>
  <c r="W4033" i="2"/>
  <c r="W4025" i="2"/>
  <c r="W4017" i="2"/>
  <c r="W4009" i="2"/>
  <c r="W4001" i="2"/>
  <c r="W3993" i="2"/>
  <c r="W3985" i="2"/>
  <c r="W3977" i="2"/>
  <c r="W3969" i="2"/>
  <c r="W3961" i="2"/>
  <c r="W3953" i="2"/>
  <c r="W3945" i="2"/>
  <c r="W3937" i="2"/>
  <c r="W3929" i="2"/>
  <c r="W3921" i="2"/>
  <c r="W3913" i="2"/>
  <c r="W3905" i="2"/>
  <c r="W3897" i="2"/>
  <c r="W3889" i="2"/>
  <c r="W3881" i="2"/>
  <c r="W3873" i="2"/>
  <c r="W3865" i="2"/>
  <c r="W3857" i="2"/>
  <c r="W3849" i="2"/>
  <c r="W5453" i="2"/>
  <c r="W5197" i="2"/>
  <c r="W5010" i="2"/>
  <c r="W4918" i="2"/>
  <c r="W4836" i="2"/>
  <c r="W4772" i="2"/>
  <c r="W4708" i="2"/>
  <c r="W4644" i="2"/>
  <c r="W4580" i="2"/>
  <c r="W4516" i="2"/>
  <c r="W4460" i="2"/>
  <c r="W4444" i="2"/>
  <c r="W4432" i="2"/>
  <c r="W4424" i="2"/>
  <c r="W4416" i="2"/>
  <c r="W4408" i="2"/>
  <c r="W4400" i="2"/>
  <c r="W4392" i="2"/>
  <c r="W4384" i="2"/>
  <c r="W4376" i="2"/>
  <c r="W4368" i="2"/>
  <c r="W4360" i="2"/>
  <c r="W4352" i="2"/>
  <c r="W4344" i="2"/>
  <c r="W4336" i="2"/>
  <c r="W4328" i="2"/>
  <c r="W4320" i="2"/>
  <c r="W4312" i="2"/>
  <c r="W4304" i="2"/>
  <c r="W4296" i="2"/>
  <c r="W4288" i="2"/>
  <c r="W4280" i="2"/>
  <c r="W4272" i="2"/>
  <c r="W4264" i="2"/>
  <c r="W4256" i="2"/>
  <c r="W4248" i="2"/>
  <c r="W4240" i="2"/>
  <c r="W4232" i="2"/>
  <c r="W4224" i="2"/>
  <c r="W4216" i="2"/>
  <c r="W4208" i="2"/>
  <c r="W4200" i="2"/>
  <c r="W4192" i="2"/>
  <c r="W4184" i="2"/>
  <c r="W4176" i="2"/>
  <c r="W4168" i="2"/>
  <c r="W4160" i="2"/>
  <c r="W4152" i="2"/>
  <c r="W4144" i="2"/>
  <c r="W4136" i="2"/>
  <c r="W4128" i="2"/>
  <c r="W4120" i="2"/>
  <c r="W4112" i="2"/>
  <c r="W4104" i="2"/>
  <c r="W4096" i="2"/>
  <c r="W4088" i="2"/>
  <c r="W4080" i="2"/>
  <c r="W4072" i="2"/>
  <c r="W4064" i="2"/>
  <c r="W4056" i="2"/>
  <c r="W4048" i="2"/>
  <c r="W4040" i="2"/>
  <c r="W4032" i="2"/>
  <c r="W4024" i="2"/>
  <c r="W4016" i="2"/>
  <c r="W4008" i="2"/>
  <c r="W4000" i="2"/>
  <c r="W3992" i="2"/>
  <c r="W3984" i="2"/>
  <c r="W3976" i="2"/>
  <c r="W3968" i="2"/>
  <c r="W3960" i="2"/>
  <c r="W3952" i="2"/>
  <c r="W3944" i="2"/>
  <c r="W3936" i="2"/>
  <c r="W3928" i="2"/>
  <c r="W3920" i="2"/>
  <c r="W3912" i="2"/>
  <c r="W3904" i="2"/>
  <c r="W3896" i="2"/>
  <c r="W3888" i="2"/>
  <c r="W3880" i="2"/>
  <c r="W3872" i="2"/>
  <c r="W3864" i="2"/>
  <c r="W3856" i="2"/>
  <c r="W5421" i="2"/>
  <c r="W5165" i="2"/>
  <c r="W4997" i="2"/>
  <c r="W4906" i="2"/>
  <c r="W4828" i="2"/>
  <c r="W4764" i="2"/>
  <c r="W4700" i="2"/>
  <c r="W4636" i="2"/>
  <c r="W4572" i="2"/>
  <c r="W4508" i="2"/>
  <c r="W4456" i="2"/>
  <c r="W4443" i="2"/>
  <c r="W4431" i="2"/>
  <c r="W4423" i="2"/>
  <c r="W4415" i="2"/>
  <c r="W4407" i="2"/>
  <c r="W4399" i="2"/>
  <c r="W4391" i="2"/>
  <c r="W4383" i="2"/>
  <c r="W4375" i="2"/>
  <c r="W4367" i="2"/>
  <c r="W4359" i="2"/>
  <c r="W4351" i="2"/>
  <c r="W4343" i="2"/>
  <c r="W4335" i="2"/>
  <c r="W4327" i="2"/>
  <c r="W4319" i="2"/>
  <c r="W4311" i="2"/>
  <c r="W4303" i="2"/>
  <c r="W4295" i="2"/>
  <c r="W4287" i="2"/>
  <c r="W4279" i="2"/>
  <c r="W4271" i="2"/>
  <c r="W4263" i="2"/>
  <c r="W4255" i="2"/>
  <c r="W4247" i="2"/>
  <c r="W4239" i="2"/>
  <c r="W4231" i="2"/>
  <c r="W4223" i="2"/>
  <c r="W4215" i="2"/>
  <c r="W4207" i="2"/>
  <c r="W4199" i="2"/>
  <c r="W4191" i="2"/>
  <c r="W4183" i="2"/>
  <c r="W4175" i="2"/>
  <c r="W4167" i="2"/>
  <c r="W4159" i="2"/>
  <c r="W4151" i="2"/>
  <c r="W4143" i="2"/>
  <c r="W4135" i="2"/>
  <c r="W4127" i="2"/>
  <c r="W4119" i="2"/>
  <c r="W4111" i="2"/>
  <c r="W4103" i="2"/>
  <c r="W4095" i="2"/>
  <c r="W4087" i="2"/>
  <c r="W4079" i="2"/>
  <c r="W4071" i="2"/>
  <c r="W4063" i="2"/>
  <c r="W4055" i="2"/>
  <c r="W4047" i="2"/>
  <c r="W4039" i="2"/>
  <c r="W4031" i="2"/>
  <c r="W4023" i="2"/>
  <c r="W4015" i="2"/>
  <c r="W4007" i="2"/>
  <c r="W3999" i="2"/>
  <c r="W3991" i="2"/>
  <c r="W3983" i="2"/>
  <c r="W3975" i="2"/>
  <c r="W3967" i="2"/>
  <c r="W3959" i="2"/>
  <c r="W3951" i="2"/>
  <c r="W3943" i="2"/>
  <c r="W3935" i="2"/>
  <c r="W3927" i="2"/>
  <c r="W3919" i="2"/>
  <c r="W3911" i="2"/>
  <c r="W3903" i="2"/>
  <c r="W3895" i="2"/>
  <c r="W3887" i="2"/>
  <c r="W3879" i="2"/>
  <c r="W3871" i="2"/>
  <c r="W3863" i="2"/>
  <c r="W3855" i="2"/>
  <c r="W5389" i="2"/>
  <c r="W5133" i="2"/>
  <c r="W4983" i="2"/>
  <c r="W4896" i="2"/>
  <c r="W4820" i="2"/>
  <c r="W4756" i="2"/>
  <c r="W4692" i="2"/>
  <c r="W4628" i="2"/>
  <c r="W4564" i="2"/>
  <c r="W4500" i="2"/>
  <c r="W4452" i="2"/>
  <c r="W4440" i="2"/>
  <c r="W4430" i="2"/>
  <c r="W4422" i="2"/>
  <c r="W4414" i="2"/>
  <c r="W4406" i="2"/>
  <c r="W4398" i="2"/>
  <c r="W4390" i="2"/>
  <c r="W4382" i="2"/>
  <c r="W4374" i="2"/>
  <c r="W4366" i="2"/>
  <c r="W4358" i="2"/>
  <c r="W4350" i="2"/>
  <c r="W4342" i="2"/>
  <c r="W4334" i="2"/>
  <c r="W4326" i="2"/>
  <c r="W4318" i="2"/>
  <c r="W4310" i="2"/>
  <c r="W4302" i="2"/>
  <c r="W4294" i="2"/>
  <c r="W4286" i="2"/>
  <c r="W4278" i="2"/>
  <c r="W4270" i="2"/>
  <c r="W4262" i="2"/>
  <c r="W4254" i="2"/>
  <c r="W4246" i="2"/>
  <c r="W4238" i="2"/>
  <c r="W4230" i="2"/>
  <c r="W4222" i="2"/>
  <c r="W4214" i="2"/>
  <c r="W4206" i="2"/>
  <c r="W4198" i="2"/>
  <c r="W4190" i="2"/>
  <c r="W4182" i="2"/>
  <c r="W4174" i="2"/>
  <c r="W4166" i="2"/>
  <c r="W4158" i="2"/>
  <c r="W4150" i="2"/>
  <c r="W4142" i="2"/>
  <c r="W4134" i="2"/>
  <c r="W4126" i="2"/>
  <c r="W4118" i="2"/>
  <c r="W4110" i="2"/>
  <c r="W4102" i="2"/>
  <c r="W4094" i="2"/>
  <c r="W4086" i="2"/>
  <c r="W4078" i="2"/>
  <c r="W4070" i="2"/>
  <c r="W4062" i="2"/>
  <c r="W4054" i="2"/>
  <c r="W4046" i="2"/>
  <c r="W4038" i="2"/>
  <c r="W4030" i="2"/>
  <c r="W4022" i="2"/>
  <c r="W4014" i="2"/>
  <c r="W4006" i="2"/>
  <c r="W3998" i="2"/>
  <c r="W3990" i="2"/>
  <c r="W3982" i="2"/>
  <c r="W3974" i="2"/>
  <c r="W3966" i="2"/>
  <c r="W3958" i="2"/>
  <c r="W3950" i="2"/>
  <c r="W3942" i="2"/>
  <c r="W3934" i="2"/>
  <c r="W3926" i="2"/>
  <c r="W3918" i="2"/>
  <c r="W3910" i="2"/>
  <c r="W3902" i="2"/>
  <c r="W3894" i="2"/>
  <c r="W3886" i="2"/>
  <c r="W3878" i="2"/>
  <c r="W3870" i="2"/>
  <c r="W3862" i="2"/>
  <c r="W5325" i="2"/>
  <c r="W5077" i="2"/>
  <c r="W4960" i="2"/>
  <c r="W4874" i="2"/>
  <c r="W4804" i="2"/>
  <c r="W4740" i="2"/>
  <c r="W4676" i="2"/>
  <c r="W4612" i="2"/>
  <c r="W4548" i="2"/>
  <c r="W4484" i="2"/>
  <c r="W4448" i="2"/>
  <c r="W4438" i="2"/>
  <c r="W4428" i="2"/>
  <c r="W4420" i="2"/>
  <c r="W4412" i="2"/>
  <c r="W4404" i="2"/>
  <c r="W4396" i="2"/>
  <c r="W4388" i="2"/>
  <c r="W4380" i="2"/>
  <c r="W4372" i="2"/>
  <c r="W4364" i="2"/>
  <c r="W4356" i="2"/>
  <c r="W4348" i="2"/>
  <c r="W4340" i="2"/>
  <c r="W4332" i="2"/>
  <c r="W4324" i="2"/>
  <c r="W4316" i="2"/>
  <c r="W4308" i="2"/>
  <c r="W4300" i="2"/>
  <c r="W4292" i="2"/>
  <c r="W4284" i="2"/>
  <c r="W4276" i="2"/>
  <c r="W4268" i="2"/>
  <c r="W4260" i="2"/>
  <c r="W4252" i="2"/>
  <c r="W4244" i="2"/>
  <c r="W4236" i="2"/>
  <c r="W4228" i="2"/>
  <c r="W4220" i="2"/>
  <c r="W4212" i="2"/>
  <c r="W4204" i="2"/>
  <c r="W4196" i="2"/>
  <c r="W4188" i="2"/>
  <c r="W4180" i="2"/>
  <c r="W4172" i="2"/>
  <c r="W4164" i="2"/>
  <c r="W4156" i="2"/>
  <c r="W4148" i="2"/>
  <c r="W4140" i="2"/>
  <c r="W4132" i="2"/>
  <c r="W4124" i="2"/>
  <c r="W4116" i="2"/>
  <c r="W4108" i="2"/>
  <c r="W4100" i="2"/>
  <c r="W4092" i="2"/>
  <c r="W4084" i="2"/>
  <c r="W4076" i="2"/>
  <c r="W4068" i="2"/>
  <c r="W4060" i="2"/>
  <c r="W4052" i="2"/>
  <c r="W4044" i="2"/>
  <c r="W4036" i="2"/>
  <c r="W4028" i="2"/>
  <c r="W4020" i="2"/>
  <c r="W4012" i="2"/>
  <c r="W4004" i="2"/>
  <c r="W3996" i="2"/>
  <c r="W3988" i="2"/>
  <c r="W3980" i="2"/>
  <c r="W3972" i="2"/>
  <c r="W3964" i="2"/>
  <c r="W3956" i="2"/>
  <c r="W3948" i="2"/>
  <c r="W3940" i="2"/>
  <c r="W3932" i="2"/>
  <c r="W3924" i="2"/>
  <c r="W3916" i="2"/>
  <c r="W3908" i="2"/>
  <c r="W3900" i="2"/>
  <c r="W3892" i="2"/>
  <c r="W5293" i="2"/>
  <c r="W5058" i="2"/>
  <c r="W4950" i="2"/>
  <c r="W4864" i="2"/>
  <c r="W4796" i="2"/>
  <c r="W4732" i="2"/>
  <c r="W4668" i="2"/>
  <c r="W4604" i="2"/>
  <c r="W4540" i="2"/>
  <c r="W4476" i="2"/>
  <c r="W4447" i="2"/>
  <c r="W4437" i="2"/>
  <c r="W4427" i="2"/>
  <c r="W4419" i="2"/>
  <c r="W4411" i="2"/>
  <c r="W4403" i="2"/>
  <c r="W4395" i="2"/>
  <c r="W4387" i="2"/>
  <c r="W4379" i="2"/>
  <c r="W4371" i="2"/>
  <c r="W4363" i="2"/>
  <c r="W4355" i="2"/>
  <c r="W4347" i="2"/>
  <c r="W4339" i="2"/>
  <c r="W4331" i="2"/>
  <c r="W4323" i="2"/>
  <c r="W4315" i="2"/>
  <c r="W4307" i="2"/>
  <c r="W4299" i="2"/>
  <c r="W4291" i="2"/>
  <c r="W4283" i="2"/>
  <c r="W4275" i="2"/>
  <c r="W4267" i="2"/>
  <c r="W4259" i="2"/>
  <c r="W4251" i="2"/>
  <c r="W4243" i="2"/>
  <c r="W4235" i="2"/>
  <c r="W4227" i="2"/>
  <c r="W4219" i="2"/>
  <c r="W4211" i="2"/>
  <c r="W4203" i="2"/>
  <c r="W4195" i="2"/>
  <c r="W4187" i="2"/>
  <c r="W4179" i="2"/>
  <c r="W4171" i="2"/>
  <c r="W4163" i="2"/>
  <c r="W4155" i="2"/>
  <c r="W4147" i="2"/>
  <c r="W4139" i="2"/>
  <c r="W4131" i="2"/>
  <c r="W4123" i="2"/>
  <c r="W4115" i="2"/>
  <c r="W4107" i="2"/>
  <c r="W4099" i="2"/>
  <c r="W4091" i="2"/>
  <c r="W4083" i="2"/>
  <c r="W4075" i="2"/>
  <c r="W4067" i="2"/>
  <c r="W4059" i="2"/>
  <c r="W4051" i="2"/>
  <c r="W4043" i="2"/>
  <c r="W4035" i="2"/>
  <c r="W4027" i="2"/>
  <c r="W4019" i="2"/>
  <c r="W4011" i="2"/>
  <c r="W4003" i="2"/>
  <c r="W3995" i="2"/>
  <c r="W3987" i="2"/>
  <c r="W3979" i="2"/>
  <c r="W3971" i="2"/>
  <c r="W3963" i="2"/>
  <c r="W3955" i="2"/>
  <c r="W3947" i="2"/>
  <c r="W3939" i="2"/>
  <c r="W3931" i="2"/>
  <c r="W3923" i="2"/>
  <c r="W3915" i="2"/>
  <c r="W3907" i="2"/>
  <c r="W3899" i="2"/>
  <c r="W3891" i="2"/>
  <c r="W3883" i="2"/>
  <c r="W3875" i="2"/>
  <c r="W3867" i="2"/>
  <c r="W3859" i="2"/>
  <c r="W5357" i="2"/>
  <c r="W4812" i="2"/>
  <c r="W4556" i="2"/>
  <c r="W4429" i="2"/>
  <c r="W4397" i="2"/>
  <c r="W4365" i="2"/>
  <c r="W4333" i="2"/>
  <c r="W4301" i="2"/>
  <c r="W4269" i="2"/>
  <c r="W4237" i="2"/>
  <c r="W4205" i="2"/>
  <c r="W4173" i="2"/>
  <c r="W4141" i="2"/>
  <c r="W4109" i="2"/>
  <c r="W4077" i="2"/>
  <c r="W4045" i="2"/>
  <c r="W4013" i="2"/>
  <c r="W3981" i="2"/>
  <c r="W3949" i="2"/>
  <c r="W3917" i="2"/>
  <c r="W3885" i="2"/>
  <c r="W3866" i="2"/>
  <c r="W3850" i="2"/>
  <c r="W3841" i="2"/>
  <c r="W3833" i="2"/>
  <c r="W5261" i="2"/>
  <c r="W4788" i="2"/>
  <c r="W4532" i="2"/>
  <c r="W4426" i="2"/>
  <c r="W4394" i="2"/>
  <c r="W4362" i="2"/>
  <c r="W4330" i="2"/>
  <c r="W4298" i="2"/>
  <c r="W4266" i="2"/>
  <c r="W4234" i="2"/>
  <c r="W4202" i="2"/>
  <c r="W4170" i="2"/>
  <c r="W4138" i="2"/>
  <c r="W4106" i="2"/>
  <c r="W4074" i="2"/>
  <c r="W4042" i="2"/>
  <c r="W4010" i="2"/>
  <c r="W3978" i="2"/>
  <c r="W3946" i="2"/>
  <c r="W3914" i="2"/>
  <c r="W3884" i="2"/>
  <c r="W3861" i="2"/>
  <c r="W3848" i="2"/>
  <c r="W3840" i="2"/>
  <c r="W3832" i="2"/>
  <c r="W3824" i="2"/>
  <c r="W3816" i="2"/>
  <c r="W3808" i="2"/>
  <c r="W3800" i="2"/>
  <c r="W3792" i="2"/>
  <c r="W3784" i="2"/>
  <c r="W3776" i="2"/>
  <c r="W3768" i="2"/>
  <c r="W3760" i="2"/>
  <c r="W3752" i="2"/>
  <c r="W3744" i="2"/>
  <c r="W3736" i="2"/>
  <c r="W3728" i="2"/>
  <c r="W3720" i="2"/>
  <c r="W3712" i="2"/>
  <c r="W3704" i="2"/>
  <c r="W3696" i="2"/>
  <c r="W3688" i="2"/>
  <c r="W3680" i="2"/>
  <c r="W3672" i="2"/>
  <c r="W3664" i="2"/>
  <c r="W3656" i="2"/>
  <c r="W3648" i="2"/>
  <c r="W3640" i="2"/>
  <c r="W3632" i="2"/>
  <c r="W3624" i="2"/>
  <c r="W3616" i="2"/>
  <c r="W3608" i="2"/>
  <c r="W3600" i="2"/>
  <c r="W3592" i="2"/>
  <c r="W3584" i="2"/>
  <c r="W3576" i="2"/>
  <c r="W3568" i="2"/>
  <c r="W3560" i="2"/>
  <c r="W3552" i="2"/>
  <c r="W3544" i="2"/>
  <c r="W3536" i="2"/>
  <c r="W3528" i="2"/>
  <c r="W3520" i="2"/>
  <c r="W3512" i="2"/>
  <c r="W3504" i="2"/>
  <c r="W3496" i="2"/>
  <c r="W3488" i="2"/>
  <c r="W3480" i="2"/>
  <c r="W3472" i="2"/>
  <c r="W3464" i="2"/>
  <c r="W3456" i="2"/>
  <c r="W3448" i="2"/>
  <c r="W3440" i="2"/>
  <c r="W3432" i="2"/>
  <c r="W3424" i="2"/>
  <c r="W3416" i="2"/>
  <c r="W3408" i="2"/>
  <c r="W3400" i="2"/>
  <c r="W3392" i="2"/>
  <c r="W3384" i="2"/>
  <c r="W3376" i="2"/>
  <c r="W3368" i="2"/>
  <c r="W3360" i="2"/>
  <c r="W3352" i="2"/>
  <c r="W3344" i="2"/>
  <c r="W3336" i="2"/>
  <c r="W5101" i="2"/>
  <c r="W4748" i="2"/>
  <c r="W4492" i="2"/>
  <c r="W4421" i="2"/>
  <c r="W4389" i="2"/>
  <c r="W4357" i="2"/>
  <c r="W4325" i="2"/>
  <c r="W4293" i="2"/>
  <c r="W4261" i="2"/>
  <c r="W4229" i="2"/>
  <c r="W4197" i="2"/>
  <c r="W4165" i="2"/>
  <c r="W4133" i="2"/>
  <c r="W4101" i="2"/>
  <c r="W4069" i="2"/>
  <c r="W4037" i="2"/>
  <c r="W4005" i="2"/>
  <c r="W3973" i="2"/>
  <c r="W3941" i="2"/>
  <c r="W3909" i="2"/>
  <c r="W3882" i="2"/>
  <c r="W3860" i="2"/>
  <c r="W3847" i="2"/>
  <c r="W3839" i="2"/>
  <c r="W3831" i="2"/>
  <c r="W3823" i="2"/>
  <c r="W3815" i="2"/>
  <c r="W3807" i="2"/>
  <c r="W3799" i="2"/>
  <c r="W3791" i="2"/>
  <c r="W3783" i="2"/>
  <c r="W3775" i="2"/>
  <c r="W3767" i="2"/>
  <c r="W3759" i="2"/>
  <c r="W3751" i="2"/>
  <c r="W3743" i="2"/>
  <c r="W3735" i="2"/>
  <c r="W3727" i="2"/>
  <c r="W3719" i="2"/>
  <c r="W3711" i="2"/>
  <c r="W3703" i="2"/>
  <c r="W3695" i="2"/>
  <c r="W3687" i="2"/>
  <c r="W3679" i="2"/>
  <c r="W3671" i="2"/>
  <c r="W3663" i="2"/>
  <c r="W3655" i="2"/>
  <c r="W3647" i="2"/>
  <c r="W3639" i="2"/>
  <c r="W3631" i="2"/>
  <c r="W3623" i="2"/>
  <c r="W3615" i="2"/>
  <c r="W3607" i="2"/>
  <c r="W3599" i="2"/>
  <c r="W3591" i="2"/>
  <c r="W3583" i="2"/>
  <c r="W3575" i="2"/>
  <c r="W3567" i="2"/>
  <c r="W3559" i="2"/>
  <c r="W3551" i="2"/>
  <c r="W3543" i="2"/>
  <c r="W3535" i="2"/>
  <c r="W3527" i="2"/>
  <c r="W3519" i="2"/>
  <c r="W3511" i="2"/>
  <c r="W3503" i="2"/>
  <c r="W3495" i="2"/>
  <c r="W3487" i="2"/>
  <c r="W3479" i="2"/>
  <c r="W3471" i="2"/>
  <c r="W3463" i="2"/>
  <c r="W3455" i="2"/>
  <c r="W3447" i="2"/>
  <c r="W3439" i="2"/>
  <c r="W3431" i="2"/>
  <c r="W3423" i="2"/>
  <c r="W3415" i="2"/>
  <c r="W3407" i="2"/>
  <c r="W3399" i="2"/>
  <c r="W3391" i="2"/>
  <c r="W3383" i="2"/>
  <c r="W3375" i="2"/>
  <c r="W3367" i="2"/>
  <c r="W3359" i="2"/>
  <c r="W3351" i="2"/>
  <c r="W3343" i="2"/>
  <c r="W3335" i="2"/>
  <c r="W5042" i="2"/>
  <c r="W4724" i="2"/>
  <c r="W4468" i="2"/>
  <c r="W4418" i="2"/>
  <c r="W4386" i="2"/>
  <c r="W4354" i="2"/>
  <c r="W4322" i="2"/>
  <c r="W4290" i="2"/>
  <c r="W4258" i="2"/>
  <c r="W4226" i="2"/>
  <c r="W4194" i="2"/>
  <c r="W4162" i="2"/>
  <c r="W4130" i="2"/>
  <c r="W4098" i="2"/>
  <c r="W4066" i="2"/>
  <c r="W4034" i="2"/>
  <c r="W4002" i="2"/>
  <c r="W3970" i="2"/>
  <c r="W3938" i="2"/>
  <c r="W3906" i="2"/>
  <c r="W3877" i="2"/>
  <c r="W3858" i="2"/>
  <c r="W3846" i="2"/>
  <c r="W3838" i="2"/>
  <c r="W3830" i="2"/>
  <c r="W3822" i="2"/>
  <c r="W3814" i="2"/>
  <c r="W3806" i="2"/>
  <c r="W3798" i="2"/>
  <c r="W3790" i="2"/>
  <c r="W3782" i="2"/>
  <c r="W3774" i="2"/>
  <c r="W3766" i="2"/>
  <c r="W3758" i="2"/>
  <c r="W3750" i="2"/>
  <c r="W3742" i="2"/>
  <c r="W3734" i="2"/>
  <c r="W3726" i="2"/>
  <c r="W3718" i="2"/>
  <c r="W3710" i="2"/>
  <c r="W3702" i="2"/>
  <c r="W3694" i="2"/>
  <c r="W3686" i="2"/>
  <c r="W3678" i="2"/>
  <c r="W3670" i="2"/>
  <c r="W3662" i="2"/>
  <c r="W3654" i="2"/>
  <c r="W3646" i="2"/>
  <c r="W3638" i="2"/>
  <c r="W3630" i="2"/>
  <c r="W3622" i="2"/>
  <c r="W3614" i="2"/>
  <c r="W3606" i="2"/>
  <c r="W3598" i="2"/>
  <c r="W3590" i="2"/>
  <c r="W3582" i="2"/>
  <c r="W3574" i="2"/>
  <c r="W3566" i="2"/>
  <c r="W3558" i="2"/>
  <c r="W3550" i="2"/>
  <c r="W3542" i="2"/>
  <c r="W3534" i="2"/>
  <c r="W3526" i="2"/>
  <c r="W3518" i="2"/>
  <c r="W3510" i="2"/>
  <c r="W3502" i="2"/>
  <c r="W3494" i="2"/>
  <c r="W3486" i="2"/>
  <c r="W3478" i="2"/>
  <c r="W3470" i="2"/>
  <c r="W3462" i="2"/>
  <c r="W3454" i="2"/>
  <c r="W3446" i="2"/>
  <c r="W3438" i="2"/>
  <c r="W3430" i="2"/>
  <c r="W3422" i="2"/>
  <c r="W3414" i="2"/>
  <c r="W3406" i="2"/>
  <c r="W3398" i="2"/>
  <c r="W3390" i="2"/>
  <c r="W3382" i="2"/>
  <c r="W3374" i="2"/>
  <c r="W3366" i="2"/>
  <c r="W3358" i="2"/>
  <c r="W3350" i="2"/>
  <c r="W4970" i="2"/>
  <c r="W4684" i="2"/>
  <c r="W4451" i="2"/>
  <c r="W4413" i="2"/>
  <c r="W4381" i="2"/>
  <c r="W4349" i="2"/>
  <c r="W4317" i="2"/>
  <c r="W4285" i="2"/>
  <c r="W4253" i="2"/>
  <c r="W4221" i="2"/>
  <c r="W4189" i="2"/>
  <c r="W4157" i="2"/>
  <c r="W4125" i="2"/>
  <c r="W4093" i="2"/>
  <c r="W4061" i="2"/>
  <c r="W4029" i="2"/>
  <c r="W3997" i="2"/>
  <c r="W3965" i="2"/>
  <c r="W3933" i="2"/>
  <c r="W3901" i="2"/>
  <c r="W3876" i="2"/>
  <c r="W3854" i="2"/>
  <c r="W3845" i="2"/>
  <c r="W3837" i="2"/>
  <c r="W3829" i="2"/>
  <c r="W3821" i="2"/>
  <c r="W3813" i="2"/>
  <c r="W3805" i="2"/>
  <c r="W3797" i="2"/>
  <c r="W3789" i="2"/>
  <c r="W3781" i="2"/>
  <c r="W3773" i="2"/>
  <c r="W3765" i="2"/>
  <c r="W3757" i="2"/>
  <c r="W3749" i="2"/>
  <c r="W3741" i="2"/>
  <c r="W3733" i="2"/>
  <c r="W3725" i="2"/>
  <c r="W3717" i="2"/>
  <c r="W3709" i="2"/>
  <c r="W3701" i="2"/>
  <c r="W3693" i="2"/>
  <c r="W3685" i="2"/>
  <c r="W3677" i="2"/>
  <c r="W3669" i="2"/>
  <c r="W3661" i="2"/>
  <c r="W3653" i="2"/>
  <c r="W3645" i="2"/>
  <c r="W3637" i="2"/>
  <c r="W3629" i="2"/>
  <c r="W3621" i="2"/>
  <c r="W3613" i="2"/>
  <c r="W3605" i="2"/>
  <c r="W3597" i="2"/>
  <c r="W3589" i="2"/>
  <c r="W3581" i="2"/>
  <c r="W3573" i="2"/>
  <c r="W3565" i="2"/>
  <c r="W3557" i="2"/>
  <c r="W3549" i="2"/>
  <c r="W3541" i="2"/>
  <c r="W3533" i="2"/>
  <c r="W3525" i="2"/>
  <c r="W3517" i="2"/>
  <c r="W3509" i="2"/>
  <c r="W3501" i="2"/>
  <c r="W3493" i="2"/>
  <c r="W3485" i="2"/>
  <c r="W3477" i="2"/>
  <c r="W3469" i="2"/>
  <c r="W3461" i="2"/>
  <c r="W3453" i="2"/>
  <c r="W3445" i="2"/>
  <c r="W3437" i="2"/>
  <c r="W3429" i="2"/>
  <c r="W3421" i="2"/>
  <c r="W3413" i="2"/>
  <c r="W3405" i="2"/>
  <c r="W3397" i="2"/>
  <c r="W3389" i="2"/>
  <c r="W3381" i="2"/>
  <c r="W3373" i="2"/>
  <c r="W3365" i="2"/>
  <c r="W3357" i="2"/>
  <c r="W3349" i="2"/>
  <c r="W4938" i="2"/>
  <c r="W4660" i="2"/>
  <c r="W4446" i="2"/>
  <c r="W4410" i="2"/>
  <c r="W4378" i="2"/>
  <c r="W4346" i="2"/>
  <c r="W4314" i="2"/>
  <c r="W4282" i="2"/>
  <c r="W4250" i="2"/>
  <c r="W4218" i="2"/>
  <c r="W4186" i="2"/>
  <c r="W4154" i="2"/>
  <c r="W4122" i="2"/>
  <c r="W4090" i="2"/>
  <c r="W4058" i="2"/>
  <c r="W4026" i="2"/>
  <c r="W3994" i="2"/>
  <c r="W3962" i="2"/>
  <c r="W3930" i="2"/>
  <c r="W3898" i="2"/>
  <c r="W3874" i="2"/>
  <c r="W3853" i="2"/>
  <c r="W3844" i="2"/>
  <c r="W3836" i="2"/>
  <c r="W3828" i="2"/>
  <c r="W3820" i="2"/>
  <c r="W3812" i="2"/>
  <c r="W3804" i="2"/>
  <c r="W3796" i="2"/>
  <c r="W3788" i="2"/>
  <c r="W3780" i="2"/>
  <c r="W3772" i="2"/>
  <c r="W3764" i="2"/>
  <c r="W3756" i="2"/>
  <c r="W3748" i="2"/>
  <c r="W3740" i="2"/>
  <c r="W3732" i="2"/>
  <c r="W3724" i="2"/>
  <c r="W3716" i="2"/>
  <c r="W3708" i="2"/>
  <c r="W3700" i="2"/>
  <c r="W3692" i="2"/>
  <c r="W3684" i="2"/>
  <c r="W3676" i="2"/>
  <c r="W3668" i="2"/>
  <c r="W3660" i="2"/>
  <c r="W3652" i="2"/>
  <c r="W3644" i="2"/>
  <c r="W3636" i="2"/>
  <c r="W3628" i="2"/>
  <c r="W3620" i="2"/>
  <c r="W3612" i="2"/>
  <c r="W3604" i="2"/>
  <c r="W3596" i="2"/>
  <c r="W3588" i="2"/>
  <c r="W3580" i="2"/>
  <c r="W3572" i="2"/>
  <c r="W3564" i="2"/>
  <c r="W3556" i="2"/>
  <c r="W3548" i="2"/>
  <c r="W3540" i="2"/>
  <c r="W3532" i="2"/>
  <c r="W3524" i="2"/>
  <c r="W3516" i="2"/>
  <c r="W3508" i="2"/>
  <c r="W3500" i="2"/>
  <c r="W3492" i="2"/>
  <c r="W3484" i="2"/>
  <c r="W3476" i="2"/>
  <c r="W3468" i="2"/>
  <c r="W3460" i="2"/>
  <c r="W3452" i="2"/>
  <c r="W3444" i="2"/>
  <c r="W3436" i="2"/>
  <c r="W3428" i="2"/>
  <c r="W3420" i="2"/>
  <c r="W3412" i="2"/>
  <c r="W3404" i="2"/>
  <c r="W3396" i="2"/>
  <c r="W3388" i="2"/>
  <c r="W3380" i="2"/>
  <c r="W4886" i="2"/>
  <c r="W4620" i="2"/>
  <c r="W4439" i="2"/>
  <c r="W4405" i="2"/>
  <c r="W4373" i="2"/>
  <c r="W4341" i="2"/>
  <c r="W4309" i="2"/>
  <c r="W4277" i="2"/>
  <c r="W4245" i="2"/>
  <c r="W4213" i="2"/>
  <c r="W4181" i="2"/>
  <c r="W4149" i="2"/>
  <c r="W4117" i="2"/>
  <c r="W4085" i="2"/>
  <c r="W4053" i="2"/>
  <c r="W4021" i="2"/>
  <c r="W3989" i="2"/>
  <c r="W3957" i="2"/>
  <c r="W3925" i="2"/>
  <c r="W3893" i="2"/>
  <c r="W3869" i="2"/>
  <c r="W3852" i="2"/>
  <c r="W3843" i="2"/>
  <c r="W3835" i="2"/>
  <c r="W3827" i="2"/>
  <c r="W3819" i="2"/>
  <c r="W3811" i="2"/>
  <c r="W3803" i="2"/>
  <c r="W3795" i="2"/>
  <c r="W3787" i="2"/>
  <c r="W3779" i="2"/>
  <c r="W3771" i="2"/>
  <c r="W3763" i="2"/>
  <c r="W3755" i="2"/>
  <c r="W3747" i="2"/>
  <c r="W3739" i="2"/>
  <c r="W3731" i="2"/>
  <c r="W3723" i="2"/>
  <c r="W3715" i="2"/>
  <c r="W3707" i="2"/>
  <c r="W3699" i="2"/>
  <c r="W3691" i="2"/>
  <c r="W3683" i="2"/>
  <c r="W3675" i="2"/>
  <c r="W3667" i="2"/>
  <c r="W3659" i="2"/>
  <c r="W3651" i="2"/>
  <c r="W3643" i="2"/>
  <c r="W3635" i="2"/>
  <c r="W3627" i="2"/>
  <c r="W3619" i="2"/>
  <c r="W3611" i="2"/>
  <c r="W3603" i="2"/>
  <c r="W3595" i="2"/>
  <c r="W3587" i="2"/>
  <c r="W3579" i="2"/>
  <c r="W3571" i="2"/>
  <c r="W3563" i="2"/>
  <c r="W3555" i="2"/>
  <c r="W3547" i="2"/>
  <c r="W3539" i="2"/>
  <c r="W3531" i="2"/>
  <c r="W3523" i="2"/>
  <c r="W3515" i="2"/>
  <c r="W3507" i="2"/>
  <c r="W3499" i="2"/>
  <c r="W4854" i="2"/>
  <c r="W4242" i="2"/>
  <c r="W3986" i="2"/>
  <c r="W3826" i="2"/>
  <c r="W3794" i="2"/>
  <c r="W3762" i="2"/>
  <c r="W3730" i="2"/>
  <c r="W3698" i="2"/>
  <c r="W3666" i="2"/>
  <c r="W3634" i="2"/>
  <c r="W3602" i="2"/>
  <c r="W3570" i="2"/>
  <c r="W3538" i="2"/>
  <c r="W3506" i="2"/>
  <c r="W3482" i="2"/>
  <c r="W3459" i="2"/>
  <c r="W3441" i="2"/>
  <c r="W3418" i="2"/>
  <c r="W3395" i="2"/>
  <c r="W3377" i="2"/>
  <c r="W3361" i="2"/>
  <c r="W3345" i="2"/>
  <c r="W3333" i="2"/>
  <c r="W3325" i="2"/>
  <c r="W3317" i="2"/>
  <c r="W3309" i="2"/>
  <c r="W3301" i="2"/>
  <c r="W3293" i="2"/>
  <c r="W3285" i="2"/>
  <c r="W3277" i="2"/>
  <c r="W3269" i="2"/>
  <c r="W3261" i="2"/>
  <c r="W3253" i="2"/>
  <c r="W3245" i="2"/>
  <c r="W3237" i="2"/>
  <c r="W3229" i="2"/>
  <c r="W3221" i="2"/>
  <c r="W3213" i="2"/>
  <c r="W3205" i="2"/>
  <c r="W3197" i="2"/>
  <c r="W3189" i="2"/>
  <c r="W3181" i="2"/>
  <c r="W3173" i="2"/>
  <c r="W3165" i="2"/>
  <c r="W3157" i="2"/>
  <c r="W3149" i="2"/>
  <c r="W3141" i="2"/>
  <c r="W3133" i="2"/>
  <c r="W3125" i="2"/>
  <c r="W3117" i="2"/>
  <c r="W3109" i="2"/>
  <c r="W3101" i="2"/>
  <c r="W3093" i="2"/>
  <c r="W3085" i="2"/>
  <c r="W3077" i="2"/>
  <c r="W3069" i="2"/>
  <c r="W3061" i="2"/>
  <c r="W3053" i="2"/>
  <c r="W3045" i="2"/>
  <c r="W3037" i="2"/>
  <c r="W3029" i="2"/>
  <c r="W3021" i="2"/>
  <c r="W3013" i="2"/>
  <c r="W3005" i="2"/>
  <c r="W2997" i="2"/>
  <c r="W2989" i="2"/>
  <c r="W2981" i="2"/>
  <c r="W2973" i="2"/>
  <c r="W2965" i="2"/>
  <c r="W2957" i="2"/>
  <c r="W2949" i="2"/>
  <c r="W2941" i="2"/>
  <c r="W2933" i="2"/>
  <c r="W2925" i="2"/>
  <c r="W2917" i="2"/>
  <c r="W2909" i="2"/>
  <c r="W2901" i="2"/>
  <c r="W2893" i="2"/>
  <c r="W2885" i="2"/>
  <c r="W2877" i="2"/>
  <c r="W2869" i="2"/>
  <c r="W2861" i="2"/>
  <c r="W2853" i="2"/>
  <c r="W2845" i="2"/>
  <c r="W2837" i="2"/>
  <c r="W2829" i="2"/>
  <c r="W2821" i="2"/>
  <c r="W2813" i="2"/>
  <c r="W2805" i="2"/>
  <c r="W2797" i="2"/>
  <c r="W2789" i="2"/>
  <c r="W2781" i="2"/>
  <c r="W4596" i="2"/>
  <c r="W4210" i="2"/>
  <c r="W3954" i="2"/>
  <c r="W3825" i="2"/>
  <c r="W3793" i="2"/>
  <c r="W3761" i="2"/>
  <c r="W3729" i="2"/>
  <c r="W3697" i="2"/>
  <c r="W3665" i="2"/>
  <c r="W3633" i="2"/>
  <c r="W3601" i="2"/>
  <c r="W3569" i="2"/>
  <c r="W3537" i="2"/>
  <c r="W3505" i="2"/>
  <c r="W3481" i="2"/>
  <c r="W3458" i="2"/>
  <c r="W3435" i="2"/>
  <c r="W3417" i="2"/>
  <c r="W3394" i="2"/>
  <c r="W3372" i="2"/>
  <c r="W3356" i="2"/>
  <c r="W3342" i="2"/>
  <c r="W3332" i="2"/>
  <c r="W3324" i="2"/>
  <c r="W3316" i="2"/>
  <c r="W3308" i="2"/>
  <c r="W3300" i="2"/>
  <c r="W3292" i="2"/>
  <c r="W3284" i="2"/>
  <c r="W3276" i="2"/>
  <c r="W3268" i="2"/>
  <c r="W3260" i="2"/>
  <c r="W3252" i="2"/>
  <c r="W3244" i="2"/>
  <c r="W3236" i="2"/>
  <c r="W3228" i="2"/>
  <c r="W3220" i="2"/>
  <c r="W3212" i="2"/>
  <c r="W3204" i="2"/>
  <c r="W3196" i="2"/>
  <c r="W3188" i="2"/>
  <c r="W3180" i="2"/>
  <c r="W3172" i="2"/>
  <c r="W3164" i="2"/>
  <c r="W3156" i="2"/>
  <c r="W3148" i="2"/>
  <c r="W3140" i="2"/>
  <c r="W3132" i="2"/>
  <c r="W3124" i="2"/>
  <c r="W3116" i="2"/>
  <c r="W3108" i="2"/>
  <c r="W3100" i="2"/>
  <c r="W3092" i="2"/>
  <c r="W3084" i="2"/>
  <c r="W3076" i="2"/>
  <c r="W3068" i="2"/>
  <c r="W3060" i="2"/>
  <c r="W3052" i="2"/>
  <c r="W3044" i="2"/>
  <c r="W3036" i="2"/>
  <c r="W3028" i="2"/>
  <c r="W3020" i="2"/>
  <c r="W3012" i="2"/>
  <c r="W3004" i="2"/>
  <c r="W2996" i="2"/>
  <c r="W2988" i="2"/>
  <c r="W2980" i="2"/>
  <c r="W2972" i="2"/>
  <c r="W2964" i="2"/>
  <c r="W2956" i="2"/>
  <c r="W2948" i="2"/>
  <c r="W2940" i="2"/>
  <c r="W2932" i="2"/>
  <c r="W2924" i="2"/>
  <c r="W2916" i="2"/>
  <c r="W2908" i="2"/>
  <c r="W2900" i="2"/>
  <c r="W2892" i="2"/>
  <c r="W2884" i="2"/>
  <c r="W2876" i="2"/>
  <c r="W2868" i="2"/>
  <c r="W2860" i="2"/>
  <c r="W2852" i="2"/>
  <c r="W2844" i="2"/>
  <c r="W2836" i="2"/>
  <c r="W2828" i="2"/>
  <c r="W2820" i="2"/>
  <c r="W2812" i="2"/>
  <c r="W2804" i="2"/>
  <c r="W4436" i="2"/>
  <c r="W4178" i="2"/>
  <c r="W3922" i="2"/>
  <c r="W3818" i="2"/>
  <c r="W3786" i="2"/>
  <c r="W3754" i="2"/>
  <c r="W3722" i="2"/>
  <c r="W3690" i="2"/>
  <c r="W3658" i="2"/>
  <c r="W3626" i="2"/>
  <c r="W3594" i="2"/>
  <c r="W3562" i="2"/>
  <c r="W3530" i="2"/>
  <c r="W3498" i="2"/>
  <c r="W3475" i="2"/>
  <c r="W3457" i="2"/>
  <c r="W3434" i="2"/>
  <c r="W3411" i="2"/>
  <c r="W3393" i="2"/>
  <c r="W3371" i="2"/>
  <c r="W3355" i="2"/>
  <c r="W3341" i="2"/>
  <c r="W3331" i="2"/>
  <c r="W3323" i="2"/>
  <c r="W3315" i="2"/>
  <c r="W3307" i="2"/>
  <c r="W3299" i="2"/>
  <c r="W3291" i="2"/>
  <c r="W3283" i="2"/>
  <c r="W3275" i="2"/>
  <c r="W3267" i="2"/>
  <c r="W3259" i="2"/>
  <c r="W3251" i="2"/>
  <c r="W3243" i="2"/>
  <c r="W3235" i="2"/>
  <c r="W3227" i="2"/>
  <c r="W3219" i="2"/>
  <c r="W3211" i="2"/>
  <c r="W3203" i="2"/>
  <c r="W3195" i="2"/>
  <c r="W3187" i="2"/>
  <c r="W3179" i="2"/>
  <c r="W3171" i="2"/>
  <c r="W3163" i="2"/>
  <c r="W3155" i="2"/>
  <c r="W3147" i="2"/>
  <c r="W3139" i="2"/>
  <c r="W3131" i="2"/>
  <c r="W3123" i="2"/>
  <c r="W3115" i="2"/>
  <c r="W3107" i="2"/>
  <c r="W3099" i="2"/>
  <c r="W3091" i="2"/>
  <c r="W3083" i="2"/>
  <c r="W3075" i="2"/>
  <c r="W3067" i="2"/>
  <c r="W3059" i="2"/>
  <c r="W3051" i="2"/>
  <c r="W3043" i="2"/>
  <c r="W3035" i="2"/>
  <c r="W3027" i="2"/>
  <c r="W3019" i="2"/>
  <c r="W3011" i="2"/>
  <c r="W3003" i="2"/>
  <c r="W2995" i="2"/>
  <c r="W2987" i="2"/>
  <c r="W2979" i="2"/>
  <c r="W2971" i="2"/>
  <c r="W2963" i="2"/>
  <c r="W2955" i="2"/>
  <c r="W2947" i="2"/>
  <c r="W2939" i="2"/>
  <c r="W2931" i="2"/>
  <c r="W2923" i="2"/>
  <c r="W2915" i="2"/>
  <c r="W2907" i="2"/>
  <c r="W2899" i="2"/>
  <c r="W2891" i="2"/>
  <c r="W2883" i="2"/>
  <c r="W2875" i="2"/>
  <c r="W2867" i="2"/>
  <c r="W2859" i="2"/>
  <c r="W2851" i="2"/>
  <c r="W2843" i="2"/>
  <c r="W2835" i="2"/>
  <c r="W2827" i="2"/>
  <c r="W2819" i="2"/>
  <c r="W2811" i="2"/>
  <c r="W2803" i="2"/>
  <c r="W4402" i="2"/>
  <c r="W4146" i="2"/>
  <c r="W3890" i="2"/>
  <c r="W3817" i="2"/>
  <c r="W3785" i="2"/>
  <c r="W3753" i="2"/>
  <c r="W3721" i="2"/>
  <c r="W3689" i="2"/>
  <c r="W3657" i="2"/>
  <c r="W3625" i="2"/>
  <c r="W3593" i="2"/>
  <c r="W3561" i="2"/>
  <c r="W3529" i="2"/>
  <c r="W3497" i="2"/>
  <c r="W3474" i="2"/>
  <c r="W3451" i="2"/>
  <c r="W3433" i="2"/>
  <c r="W3410" i="2"/>
  <c r="W3387" i="2"/>
  <c r="W3370" i="2"/>
  <c r="W3354" i="2"/>
  <c r="W3340" i="2"/>
  <c r="W3330" i="2"/>
  <c r="W3322" i="2"/>
  <c r="W3314" i="2"/>
  <c r="W3306" i="2"/>
  <c r="W3298" i="2"/>
  <c r="W3290" i="2"/>
  <c r="W3282" i="2"/>
  <c r="W3274" i="2"/>
  <c r="W3266" i="2"/>
  <c r="W3258" i="2"/>
  <c r="W3250" i="2"/>
  <c r="W3242" i="2"/>
  <c r="W3234" i="2"/>
  <c r="W3226" i="2"/>
  <c r="W3218" i="2"/>
  <c r="W3210" i="2"/>
  <c r="W3202" i="2"/>
  <c r="W3194" i="2"/>
  <c r="W3186" i="2"/>
  <c r="W3178" i="2"/>
  <c r="W3170" i="2"/>
  <c r="W3162" i="2"/>
  <c r="W3154" i="2"/>
  <c r="W3146" i="2"/>
  <c r="W3138" i="2"/>
  <c r="W3130" i="2"/>
  <c r="W3122" i="2"/>
  <c r="W3114" i="2"/>
  <c r="W3106" i="2"/>
  <c r="W3098" i="2"/>
  <c r="W3090" i="2"/>
  <c r="W3082" i="2"/>
  <c r="W3074" i="2"/>
  <c r="W3066" i="2"/>
  <c r="W3058" i="2"/>
  <c r="W3050" i="2"/>
  <c r="W3042" i="2"/>
  <c r="W3034" i="2"/>
  <c r="W3026" i="2"/>
  <c r="W3018" i="2"/>
  <c r="W3010" i="2"/>
  <c r="W3002" i="2"/>
  <c r="W2994" i="2"/>
  <c r="W2986" i="2"/>
  <c r="W2978" i="2"/>
  <c r="W2970" i="2"/>
  <c r="W2962" i="2"/>
  <c r="W2954" i="2"/>
  <c r="W2946" i="2"/>
  <c r="W2938" i="2"/>
  <c r="W2930" i="2"/>
  <c r="W2922" i="2"/>
  <c r="W2914" i="2"/>
  <c r="W4370" i="2"/>
  <c r="W4114" i="2"/>
  <c r="W3868" i="2"/>
  <c r="W3810" i="2"/>
  <c r="W3778" i="2"/>
  <c r="W3746" i="2"/>
  <c r="W3714" i="2"/>
  <c r="W3682" i="2"/>
  <c r="W3650" i="2"/>
  <c r="W3618" i="2"/>
  <c r="W3586" i="2"/>
  <c r="W3554" i="2"/>
  <c r="W3522" i="2"/>
  <c r="W3491" i="2"/>
  <c r="W3473" i="2"/>
  <c r="W3450" i="2"/>
  <c r="W3427" i="2"/>
  <c r="W3409" i="2"/>
  <c r="W3386" i="2"/>
  <c r="W3369" i="2"/>
  <c r="W3353" i="2"/>
  <c r="W3339" i="2"/>
  <c r="W3329" i="2"/>
  <c r="W3321" i="2"/>
  <c r="W3313" i="2"/>
  <c r="W3305" i="2"/>
  <c r="W3297" i="2"/>
  <c r="W3289" i="2"/>
  <c r="W3281" i="2"/>
  <c r="W3273" i="2"/>
  <c r="W3265" i="2"/>
  <c r="W3257" i="2"/>
  <c r="W3249" i="2"/>
  <c r="W3241" i="2"/>
  <c r="W3233" i="2"/>
  <c r="W3225" i="2"/>
  <c r="W3217" i="2"/>
  <c r="W3209" i="2"/>
  <c r="W3201" i="2"/>
  <c r="W3193" i="2"/>
  <c r="W3185" i="2"/>
  <c r="W3177" i="2"/>
  <c r="W3169" i="2"/>
  <c r="W3161" i="2"/>
  <c r="W3153" i="2"/>
  <c r="W3145" i="2"/>
  <c r="W3137" i="2"/>
  <c r="W3129" i="2"/>
  <c r="W3121" i="2"/>
  <c r="W3113" i="2"/>
  <c r="W3105" i="2"/>
  <c r="W3097" i="2"/>
  <c r="W3089" i="2"/>
  <c r="W3081" i="2"/>
  <c r="W3073" i="2"/>
  <c r="W3065" i="2"/>
  <c r="W3057" i="2"/>
  <c r="W3049" i="2"/>
  <c r="W3041" i="2"/>
  <c r="W3033" i="2"/>
  <c r="W3025" i="2"/>
  <c r="W3017" i="2"/>
  <c r="W3009" i="2"/>
  <c r="W3001" i="2"/>
  <c r="W2993" i="2"/>
  <c r="W2985" i="2"/>
  <c r="W2977" i="2"/>
  <c r="W2969" i="2"/>
  <c r="W2961" i="2"/>
  <c r="W2953" i="2"/>
  <c r="W2945" i="2"/>
  <c r="W2937" i="2"/>
  <c r="W2929" i="2"/>
  <c r="W2921" i="2"/>
  <c r="W2913" i="2"/>
  <c r="W2905" i="2"/>
  <c r="W2897" i="2"/>
  <c r="W4338" i="2"/>
  <c r="W4082" i="2"/>
  <c r="W3851" i="2"/>
  <c r="W3809" i="2"/>
  <c r="W3777" i="2"/>
  <c r="W3745" i="2"/>
  <c r="W3713" i="2"/>
  <c r="W3681" i="2"/>
  <c r="W3649" i="2"/>
  <c r="W3617" i="2"/>
  <c r="W3585" i="2"/>
  <c r="W3553" i="2"/>
  <c r="W3521" i="2"/>
  <c r="W3490" i="2"/>
  <c r="W3467" i="2"/>
  <c r="W3449" i="2"/>
  <c r="W3426" i="2"/>
  <c r="W3403" i="2"/>
  <c r="W3385" i="2"/>
  <c r="W3364" i="2"/>
  <c r="W3348" i="2"/>
  <c r="W3338" i="2"/>
  <c r="W3328" i="2"/>
  <c r="W3320" i="2"/>
  <c r="W3312" i="2"/>
  <c r="W3304" i="2"/>
  <c r="W3296" i="2"/>
  <c r="W3288" i="2"/>
  <c r="W3280" i="2"/>
  <c r="W3272" i="2"/>
  <c r="W3264" i="2"/>
  <c r="W3256" i="2"/>
  <c r="W3248" i="2"/>
  <c r="W3240" i="2"/>
  <c r="W3232" i="2"/>
  <c r="W3224" i="2"/>
  <c r="W3216" i="2"/>
  <c r="W3208" i="2"/>
  <c r="W3200" i="2"/>
  <c r="W3192" i="2"/>
  <c r="W3184" i="2"/>
  <c r="W3176" i="2"/>
  <c r="W3168" i="2"/>
  <c r="W3160" i="2"/>
  <c r="W3152" i="2"/>
  <c r="W3144" i="2"/>
  <c r="W3136" i="2"/>
  <c r="W3128" i="2"/>
  <c r="W3120" i="2"/>
  <c r="W3112" i="2"/>
  <c r="W3104" i="2"/>
  <c r="W3096" i="2"/>
  <c r="W3088" i="2"/>
  <c r="W3080" i="2"/>
  <c r="W3072" i="2"/>
  <c r="W3064" i="2"/>
  <c r="W3056" i="2"/>
  <c r="W3048" i="2"/>
  <c r="W3040" i="2"/>
  <c r="W3032" i="2"/>
  <c r="W3024" i="2"/>
  <c r="W3016" i="2"/>
  <c r="W3008" i="2"/>
  <c r="W3000" i="2"/>
  <c r="W2992" i="2"/>
  <c r="W2984" i="2"/>
  <c r="W2976" i="2"/>
  <c r="W2968" i="2"/>
  <c r="W2960" i="2"/>
  <c r="W2952" i="2"/>
  <c r="W2944" i="2"/>
  <c r="W2936" i="2"/>
  <c r="W2928" i="2"/>
  <c r="W2920" i="2"/>
  <c r="W2912" i="2"/>
  <c r="W2904" i="2"/>
  <c r="W2896" i="2"/>
  <c r="W2888" i="2"/>
  <c r="W2880" i="2"/>
  <c r="W2872" i="2"/>
  <c r="W2864" i="2"/>
  <c r="W2856" i="2"/>
  <c r="W2848" i="2"/>
  <c r="W2840" i="2"/>
  <c r="W2832" i="2"/>
  <c r="W4306" i="2"/>
  <c r="W3770" i="2"/>
  <c r="W3642" i="2"/>
  <c r="W3514" i="2"/>
  <c r="W3425" i="2"/>
  <c r="W3347" i="2"/>
  <c r="W3311" i="2"/>
  <c r="W3279" i="2"/>
  <c r="W3247" i="2"/>
  <c r="W3215" i="2"/>
  <c r="W3183" i="2"/>
  <c r="W3151" i="2"/>
  <c r="W3119" i="2"/>
  <c r="W3087" i="2"/>
  <c r="W3055" i="2"/>
  <c r="W3023" i="2"/>
  <c r="W2991" i="2"/>
  <c r="W2959" i="2"/>
  <c r="W2927" i="2"/>
  <c r="W2902" i="2"/>
  <c r="W2882" i="2"/>
  <c r="W2866" i="2"/>
  <c r="W2850" i="2"/>
  <c r="W2834" i="2"/>
  <c r="W2822" i="2"/>
  <c r="W2808" i="2"/>
  <c r="W2796" i="2"/>
  <c r="W2787" i="2"/>
  <c r="W2778" i="2"/>
  <c r="W2770" i="2"/>
  <c r="W2762" i="2"/>
  <c r="W2754" i="2"/>
  <c r="W2746" i="2"/>
  <c r="W2738" i="2"/>
  <c r="W2730" i="2"/>
  <c r="W2722" i="2"/>
  <c r="W2714" i="2"/>
  <c r="W2706" i="2"/>
  <c r="W2698" i="2"/>
  <c r="W2690" i="2"/>
  <c r="W2682" i="2"/>
  <c r="W2674" i="2"/>
  <c r="W2666" i="2"/>
  <c r="W2658" i="2"/>
  <c r="W2650" i="2"/>
  <c r="W2642" i="2"/>
  <c r="W2634" i="2"/>
  <c r="W2626" i="2"/>
  <c r="W2618" i="2"/>
  <c r="W2610" i="2"/>
  <c r="W2602" i="2"/>
  <c r="W2594" i="2"/>
  <c r="W2586" i="2"/>
  <c r="W2578" i="2"/>
  <c r="W2570" i="2"/>
  <c r="W2562" i="2"/>
  <c r="W2554" i="2"/>
  <c r="W2546" i="2"/>
  <c r="W2538" i="2"/>
  <c r="W2530" i="2"/>
  <c r="W2522" i="2"/>
  <c r="W2514" i="2"/>
  <c r="W2506" i="2"/>
  <c r="W2498" i="2"/>
  <c r="W2490" i="2"/>
  <c r="W2482" i="2"/>
  <c r="W2474" i="2"/>
  <c r="W2466" i="2"/>
  <c r="W2458" i="2"/>
  <c r="W2450" i="2"/>
  <c r="W2442" i="2"/>
  <c r="W2434" i="2"/>
  <c r="W2426" i="2"/>
  <c r="W2418" i="2"/>
  <c r="W2410" i="2"/>
  <c r="W2402" i="2"/>
  <c r="W2394" i="2"/>
  <c r="W2386" i="2"/>
  <c r="W2378" i="2"/>
  <c r="W2370" i="2"/>
  <c r="W2362" i="2"/>
  <c r="W2354" i="2"/>
  <c r="W2346" i="2"/>
  <c r="W2338" i="2"/>
  <c r="W2330" i="2"/>
  <c r="W2322" i="2"/>
  <c r="W2314" i="2"/>
  <c r="W2306" i="2"/>
  <c r="W2298" i="2"/>
  <c r="W4274" i="2"/>
  <c r="W3769" i="2"/>
  <c r="W3641" i="2"/>
  <c r="W3513" i="2"/>
  <c r="W3419" i="2"/>
  <c r="W3346" i="2"/>
  <c r="W3310" i="2"/>
  <c r="W3278" i="2"/>
  <c r="W3246" i="2"/>
  <c r="W3214" i="2"/>
  <c r="W3182" i="2"/>
  <c r="W3150" i="2"/>
  <c r="W3118" i="2"/>
  <c r="W3086" i="2"/>
  <c r="W3054" i="2"/>
  <c r="W3022" i="2"/>
  <c r="W2990" i="2"/>
  <c r="W2958" i="2"/>
  <c r="W2926" i="2"/>
  <c r="W2898" i="2"/>
  <c r="W2881" i="2"/>
  <c r="W2865" i="2"/>
  <c r="W2849" i="2"/>
  <c r="W2833" i="2"/>
  <c r="W2818" i="2"/>
  <c r="W2807" i="2"/>
  <c r="W2795" i="2"/>
  <c r="W2786" i="2"/>
  <c r="W2777" i="2"/>
  <c r="W2769" i="2"/>
  <c r="W2761" i="2"/>
  <c r="W2753" i="2"/>
  <c r="W2745" i="2"/>
  <c r="W2737" i="2"/>
  <c r="W2729" i="2"/>
  <c r="W2721" i="2"/>
  <c r="W2713" i="2"/>
  <c r="W2705" i="2"/>
  <c r="W2697" i="2"/>
  <c r="W2689" i="2"/>
  <c r="W2681" i="2"/>
  <c r="W2673" i="2"/>
  <c r="W2665" i="2"/>
  <c r="W2657" i="2"/>
  <c r="W2649" i="2"/>
  <c r="W2641" i="2"/>
  <c r="W2633" i="2"/>
  <c r="W2625" i="2"/>
  <c r="W2617" i="2"/>
  <c r="W2609" i="2"/>
  <c r="W2601" i="2"/>
  <c r="W2593" i="2"/>
  <c r="W2585" i="2"/>
  <c r="W2577" i="2"/>
  <c r="W2569" i="2"/>
  <c r="W2561" i="2"/>
  <c r="W2553" i="2"/>
  <c r="W2545" i="2"/>
  <c r="W2537" i="2"/>
  <c r="W2529" i="2"/>
  <c r="W2521" i="2"/>
  <c r="W2513" i="2"/>
  <c r="W2505" i="2"/>
  <c r="W2497" i="2"/>
  <c r="W2489" i="2"/>
  <c r="W2481" i="2"/>
  <c r="W2473" i="2"/>
  <c r="W2465" i="2"/>
  <c r="W2457" i="2"/>
  <c r="W2449" i="2"/>
  <c r="W2441" i="2"/>
  <c r="W2433" i="2"/>
  <c r="W2425" i="2"/>
  <c r="W2417" i="2"/>
  <c r="W2409" i="2"/>
  <c r="W2401" i="2"/>
  <c r="W2393" i="2"/>
  <c r="W2385" i="2"/>
  <c r="W2377" i="2"/>
  <c r="W2369" i="2"/>
  <c r="W2361" i="2"/>
  <c r="W2353" i="2"/>
  <c r="W2345" i="2"/>
  <c r="W2337" i="2"/>
  <c r="W2329" i="2"/>
  <c r="W2321" i="2"/>
  <c r="W2313" i="2"/>
  <c r="W2305" i="2"/>
  <c r="W4050" i="2"/>
  <c r="W3738" i="2"/>
  <c r="W3610" i="2"/>
  <c r="W3489" i="2"/>
  <c r="W3402" i="2"/>
  <c r="W3337" i="2"/>
  <c r="W3303" i="2"/>
  <c r="W3271" i="2"/>
  <c r="W3239" i="2"/>
  <c r="W3207" i="2"/>
  <c r="W3175" i="2"/>
  <c r="W3143" i="2"/>
  <c r="W3111" i="2"/>
  <c r="W3079" i="2"/>
  <c r="W3047" i="2"/>
  <c r="W3015" i="2"/>
  <c r="W2983" i="2"/>
  <c r="W2951" i="2"/>
  <c r="W2919" i="2"/>
  <c r="W2895" i="2"/>
  <c r="W2879" i="2"/>
  <c r="W2863" i="2"/>
  <c r="W2847" i="2"/>
  <c r="W2831" i="2"/>
  <c r="W2817" i="2"/>
  <c r="W2806" i="2"/>
  <c r="W2794" i="2"/>
  <c r="W2785" i="2"/>
  <c r="W2776" i="2"/>
  <c r="W2768" i="2"/>
  <c r="W2760" i="2"/>
  <c r="W2752" i="2"/>
  <c r="W2744" i="2"/>
  <c r="W2736" i="2"/>
  <c r="W2728" i="2"/>
  <c r="W2720" i="2"/>
  <c r="W2712" i="2"/>
  <c r="W2704" i="2"/>
  <c r="W2696" i="2"/>
  <c r="W2688" i="2"/>
  <c r="W2680" i="2"/>
  <c r="W2672" i="2"/>
  <c r="W2664" i="2"/>
  <c r="W2656" i="2"/>
  <c r="W2648" i="2"/>
  <c r="W2640" i="2"/>
  <c r="W2632" i="2"/>
  <c r="W2624" i="2"/>
  <c r="W2616" i="2"/>
  <c r="W2608" i="2"/>
  <c r="W2600" i="2"/>
  <c r="W2592" i="2"/>
  <c r="W2584" i="2"/>
  <c r="W2576" i="2"/>
  <c r="W2568" i="2"/>
  <c r="W2560" i="2"/>
  <c r="W2552" i="2"/>
  <c r="W2544" i="2"/>
  <c r="W2536" i="2"/>
  <c r="W2528" i="2"/>
  <c r="W2520" i="2"/>
  <c r="W2512" i="2"/>
  <c r="W2504" i="2"/>
  <c r="W2496" i="2"/>
  <c r="W2488" i="2"/>
  <c r="W2480" i="2"/>
  <c r="W2472" i="2"/>
  <c r="W2464" i="2"/>
  <c r="W2456" i="2"/>
  <c r="W2448" i="2"/>
  <c r="W2440" i="2"/>
  <c r="W2432" i="2"/>
  <c r="W2424" i="2"/>
  <c r="W2416" i="2"/>
  <c r="W2408" i="2"/>
  <c r="W2400" i="2"/>
  <c r="W2392" i="2"/>
  <c r="W2384" i="2"/>
  <c r="W2376" i="2"/>
  <c r="W2368" i="2"/>
  <c r="W2360" i="2"/>
  <c r="W2352" i="2"/>
  <c r="W2344" i="2"/>
  <c r="W2336" i="2"/>
  <c r="W2328" i="2"/>
  <c r="W2320" i="2"/>
  <c r="W2312" i="2"/>
  <c r="W2304" i="2"/>
  <c r="W2296" i="2"/>
  <c r="W4018" i="2"/>
  <c r="W3737" i="2"/>
  <c r="W3609" i="2"/>
  <c r="W3483" i="2"/>
  <c r="W3401" i="2"/>
  <c r="W3334" i="2"/>
  <c r="W3302" i="2"/>
  <c r="W3270" i="2"/>
  <c r="W3238" i="2"/>
  <c r="W3206" i="2"/>
  <c r="W3174" i="2"/>
  <c r="W3142" i="2"/>
  <c r="W3110" i="2"/>
  <c r="W3078" i="2"/>
  <c r="W3046" i="2"/>
  <c r="W3014" i="2"/>
  <c r="W2982" i="2"/>
  <c r="W2950" i="2"/>
  <c r="W2918" i="2"/>
  <c r="W2894" i="2"/>
  <c r="W2878" i="2"/>
  <c r="W2862" i="2"/>
  <c r="W2846" i="2"/>
  <c r="W2830" i="2"/>
  <c r="W2816" i="2"/>
  <c r="W2802" i="2"/>
  <c r="W2793" i="2"/>
  <c r="W2784" i="2"/>
  <c r="W2775" i="2"/>
  <c r="W2767" i="2"/>
  <c r="W2759" i="2"/>
  <c r="W2751" i="2"/>
  <c r="W2743" i="2"/>
  <c r="W2735" i="2"/>
  <c r="W2727" i="2"/>
  <c r="W2719" i="2"/>
  <c r="W2711" i="2"/>
  <c r="W2703" i="2"/>
  <c r="W2695" i="2"/>
  <c r="W2687" i="2"/>
  <c r="W2679" i="2"/>
  <c r="W2671" i="2"/>
  <c r="W2663" i="2"/>
  <c r="W2655" i="2"/>
  <c r="W2647" i="2"/>
  <c r="W2639" i="2"/>
  <c r="W2631" i="2"/>
  <c r="W2623" i="2"/>
  <c r="W2615" i="2"/>
  <c r="W2607" i="2"/>
  <c r="W2599" i="2"/>
  <c r="W2591" i="2"/>
  <c r="W2583" i="2"/>
  <c r="W2575" i="2"/>
  <c r="W2567" i="2"/>
  <c r="W2559" i="2"/>
  <c r="W2551" i="2"/>
  <c r="W2543" i="2"/>
  <c r="W2535" i="2"/>
  <c r="W2527" i="2"/>
  <c r="W2519" i="2"/>
  <c r="W2511" i="2"/>
  <c r="W2503" i="2"/>
  <c r="W2495" i="2"/>
  <c r="W2487" i="2"/>
  <c r="W2479" i="2"/>
  <c r="W2471" i="2"/>
  <c r="W2463" i="2"/>
  <c r="W2455" i="2"/>
  <c r="W2447" i="2"/>
  <c r="W2439" i="2"/>
  <c r="W2431" i="2"/>
  <c r="W2423" i="2"/>
  <c r="W2415" i="2"/>
  <c r="W2407" i="2"/>
  <c r="W2399" i="2"/>
  <c r="W2391" i="2"/>
  <c r="W2383" i="2"/>
  <c r="W2375" i="2"/>
  <c r="W2367" i="2"/>
  <c r="W2359" i="2"/>
  <c r="W2351" i="2"/>
  <c r="W2343" i="2"/>
  <c r="W2335" i="2"/>
  <c r="W2327" i="2"/>
  <c r="W3842" i="2"/>
  <c r="W3834" i="2"/>
  <c r="W3705" i="2"/>
  <c r="W3577" i="2"/>
  <c r="W3465" i="2"/>
  <c r="W3378" i="2"/>
  <c r="W3326" i="2"/>
  <c r="W3294" i="2"/>
  <c r="W3262" i="2"/>
  <c r="W3230" i="2"/>
  <c r="W3198" i="2"/>
  <c r="W3166" i="2"/>
  <c r="W3134" i="2"/>
  <c r="W3102" i="2"/>
  <c r="W3070" i="2"/>
  <c r="W3038" i="2"/>
  <c r="W3006" i="2"/>
  <c r="W2974" i="2"/>
  <c r="W2942" i="2"/>
  <c r="W2910" i="2"/>
  <c r="W2889" i="2"/>
  <c r="W2873" i="2"/>
  <c r="W2857" i="2"/>
  <c r="W2841" i="2"/>
  <c r="W2825" i="2"/>
  <c r="W2814" i="2"/>
  <c r="W2800" i="2"/>
  <c r="W2791" i="2"/>
  <c r="W2782" i="2"/>
  <c r="W2773" i="2"/>
  <c r="W2765" i="2"/>
  <c r="W2757" i="2"/>
  <c r="W2749" i="2"/>
  <c r="W2741" i="2"/>
  <c r="W2733" i="2"/>
  <c r="W2725" i="2"/>
  <c r="W2717" i="2"/>
  <c r="W2709" i="2"/>
  <c r="W2701" i="2"/>
  <c r="W2693" i="2"/>
  <c r="W2685" i="2"/>
  <c r="W2677" i="2"/>
  <c r="W2669" i="2"/>
  <c r="W2661" i="2"/>
  <c r="W2653" i="2"/>
  <c r="W2645" i="2"/>
  <c r="W2637" i="2"/>
  <c r="W2629" i="2"/>
  <c r="W2621" i="2"/>
  <c r="W2613" i="2"/>
  <c r="W2605" i="2"/>
  <c r="W2597" i="2"/>
  <c r="W2589" i="2"/>
  <c r="W2581" i="2"/>
  <c r="W2573" i="2"/>
  <c r="W2565" i="2"/>
  <c r="W2557" i="2"/>
  <c r="W2549" i="2"/>
  <c r="W2541" i="2"/>
  <c r="W2533" i="2"/>
  <c r="W2525" i="2"/>
  <c r="W2517" i="2"/>
  <c r="W2509" i="2"/>
  <c r="W2501" i="2"/>
  <c r="W2493" i="2"/>
  <c r="W2485" i="2"/>
  <c r="W2477" i="2"/>
  <c r="W2469" i="2"/>
  <c r="W2461" i="2"/>
  <c r="W2453" i="2"/>
  <c r="W2445" i="2"/>
  <c r="W2437" i="2"/>
  <c r="W2429" i="2"/>
  <c r="W2421" i="2"/>
  <c r="W2413" i="2"/>
  <c r="W2405" i="2"/>
  <c r="W2397" i="2"/>
  <c r="W2389" i="2"/>
  <c r="W2381" i="2"/>
  <c r="W2373" i="2"/>
  <c r="W2365" i="2"/>
  <c r="W2357" i="2"/>
  <c r="W2349" i="2"/>
  <c r="W2341" i="2"/>
  <c r="W3802" i="2"/>
  <c r="W3674" i="2"/>
  <c r="W3546" i="2"/>
  <c r="W3443" i="2"/>
  <c r="W3363" i="2"/>
  <c r="W3319" i="2"/>
  <c r="W3287" i="2"/>
  <c r="W3255" i="2"/>
  <c r="W3223" i="2"/>
  <c r="W3191" i="2"/>
  <c r="W3159" i="2"/>
  <c r="W3127" i="2"/>
  <c r="W3095" i="2"/>
  <c r="W3063" i="2"/>
  <c r="W3031" i="2"/>
  <c r="W2999" i="2"/>
  <c r="W2967" i="2"/>
  <c r="W2935" i="2"/>
  <c r="W2906" i="2"/>
  <c r="W2887" i="2"/>
  <c r="W2871" i="2"/>
  <c r="W2855" i="2"/>
  <c r="W2839" i="2"/>
  <c r="W2824" i="2"/>
  <c r="W2810" i="2"/>
  <c r="W2799" i="2"/>
  <c r="W2790" i="2"/>
  <c r="W2780" i="2"/>
  <c r="W2772" i="2"/>
  <c r="W2764" i="2"/>
  <c r="W2756" i="2"/>
  <c r="W2748" i="2"/>
  <c r="W2740" i="2"/>
  <c r="W2732" i="2"/>
  <c r="W2724" i="2"/>
  <c r="W2716" i="2"/>
  <c r="W2708" i="2"/>
  <c r="W2700" i="2"/>
  <c r="W2692" i="2"/>
  <c r="W2684" i="2"/>
  <c r="W2676" i="2"/>
  <c r="W2668" i="2"/>
  <c r="W2660" i="2"/>
  <c r="W2652" i="2"/>
  <c r="W2644" i="2"/>
  <c r="W2636" i="2"/>
  <c r="W2628" i="2"/>
  <c r="W2620" i="2"/>
  <c r="W2612" i="2"/>
  <c r="W2604" i="2"/>
  <c r="W2596" i="2"/>
  <c r="W2588" i="2"/>
  <c r="W2580" i="2"/>
  <c r="W2572" i="2"/>
  <c r="W2564" i="2"/>
  <c r="W2556" i="2"/>
  <c r="W2548" i="2"/>
  <c r="W2540" i="2"/>
  <c r="W2532" i="2"/>
  <c r="W2524" i="2"/>
  <c r="W2516" i="2"/>
  <c r="W2508" i="2"/>
  <c r="W2500" i="2"/>
  <c r="W2492" i="2"/>
  <c r="W2484" i="2"/>
  <c r="W2476" i="2"/>
  <c r="W2468" i="2"/>
  <c r="W2460" i="2"/>
  <c r="W2452" i="2"/>
  <c r="W2444" i="2"/>
  <c r="W2436" i="2"/>
  <c r="W2428" i="2"/>
  <c r="W2420" i="2"/>
  <c r="W2412" i="2"/>
  <c r="W2404" i="2"/>
  <c r="W2396" i="2"/>
  <c r="W2388" i="2"/>
  <c r="W2380" i="2"/>
  <c r="W2372" i="2"/>
  <c r="W2364" i="2"/>
  <c r="W2356" i="2"/>
  <c r="W2348" i="2"/>
  <c r="W2340" i="2"/>
  <c r="W2332" i="2"/>
  <c r="W2324" i="2"/>
  <c r="W3801" i="2"/>
  <c r="W3362" i="2"/>
  <c r="W3222" i="2"/>
  <c r="W3094" i="2"/>
  <c r="W2966" i="2"/>
  <c r="W2870" i="2"/>
  <c r="W2809" i="2"/>
  <c r="W2771" i="2"/>
  <c r="W2739" i="2"/>
  <c r="W2707" i="2"/>
  <c r="W2675" i="2"/>
  <c r="W2643" i="2"/>
  <c r="W2611" i="2"/>
  <c r="W2579" i="2"/>
  <c r="W2547" i="2"/>
  <c r="W2515" i="2"/>
  <c r="W2483" i="2"/>
  <c r="W2451" i="2"/>
  <c r="W2419" i="2"/>
  <c r="W2387" i="2"/>
  <c r="W2355" i="2"/>
  <c r="W2326" i="2"/>
  <c r="W2311" i="2"/>
  <c r="W2300" i="2"/>
  <c r="W2290" i="2"/>
  <c r="W2282" i="2"/>
  <c r="W2274" i="2"/>
  <c r="W2266" i="2"/>
  <c r="W2258" i="2"/>
  <c r="W2250" i="2"/>
  <c r="W2242" i="2"/>
  <c r="W2234" i="2"/>
  <c r="W2226" i="2"/>
  <c r="W2218" i="2"/>
  <c r="W2210" i="2"/>
  <c r="W2202" i="2"/>
  <c r="W2194" i="2"/>
  <c r="W2186" i="2"/>
  <c r="W2178" i="2"/>
  <c r="W2170" i="2"/>
  <c r="W2162" i="2"/>
  <c r="W2154" i="2"/>
  <c r="W2146" i="2"/>
  <c r="W2138" i="2"/>
  <c r="W2130" i="2"/>
  <c r="W2122" i="2"/>
  <c r="W2114" i="2"/>
  <c r="W2106" i="2"/>
  <c r="W2098" i="2"/>
  <c r="W2090" i="2"/>
  <c r="W2082" i="2"/>
  <c r="W2074" i="2"/>
  <c r="W2066" i="2"/>
  <c r="W2058" i="2"/>
  <c r="W2050" i="2"/>
  <c r="W2042" i="2"/>
  <c r="W2034" i="2"/>
  <c r="W2026" i="2"/>
  <c r="W2018" i="2"/>
  <c r="W2010" i="2"/>
  <c r="W2002" i="2"/>
  <c r="W1994" i="2"/>
  <c r="W1986" i="2"/>
  <c r="W1978" i="2"/>
  <c r="W1970" i="2"/>
  <c r="W1962" i="2"/>
  <c r="W1954" i="2"/>
  <c r="W1946" i="2"/>
  <c r="W1938" i="2"/>
  <c r="W1930" i="2"/>
  <c r="W1922" i="2"/>
  <c r="W1914" i="2"/>
  <c r="W1906" i="2"/>
  <c r="W1898" i="2"/>
  <c r="W1890" i="2"/>
  <c r="W1882" i="2"/>
  <c r="W1874" i="2"/>
  <c r="W3706" i="2"/>
  <c r="W3327" i="2"/>
  <c r="W3199" i="2"/>
  <c r="W3071" i="2"/>
  <c r="W2943" i="2"/>
  <c r="W2858" i="2"/>
  <c r="W2801" i="2"/>
  <c r="W2766" i="2"/>
  <c r="W2734" i="2"/>
  <c r="W2702" i="2"/>
  <c r="W2670" i="2"/>
  <c r="W2638" i="2"/>
  <c r="W2606" i="2"/>
  <c r="W2574" i="2"/>
  <c r="W2542" i="2"/>
  <c r="W2510" i="2"/>
  <c r="W2478" i="2"/>
  <c r="W2446" i="2"/>
  <c r="W2414" i="2"/>
  <c r="W2382" i="2"/>
  <c r="W2350" i="2"/>
  <c r="W2325" i="2"/>
  <c r="W2310" i="2"/>
  <c r="W2299" i="2"/>
  <c r="W2289" i="2"/>
  <c r="W2281" i="2"/>
  <c r="W2273" i="2"/>
  <c r="W2265" i="2"/>
  <c r="W2257" i="2"/>
  <c r="W2249" i="2"/>
  <c r="W2241" i="2"/>
  <c r="W2233" i="2"/>
  <c r="W2225" i="2"/>
  <c r="W2217" i="2"/>
  <c r="W2209" i="2"/>
  <c r="W2201" i="2"/>
  <c r="W2193" i="2"/>
  <c r="W2185" i="2"/>
  <c r="W2177" i="2"/>
  <c r="W2169" i="2"/>
  <c r="W2161" i="2"/>
  <c r="W2153" i="2"/>
  <c r="W2145" i="2"/>
  <c r="W2137" i="2"/>
  <c r="W2129" i="2"/>
  <c r="W2121" i="2"/>
  <c r="W2113" i="2"/>
  <c r="W2105" i="2"/>
  <c r="W2097" i="2"/>
  <c r="W2089" i="2"/>
  <c r="W2081" i="2"/>
  <c r="W2073" i="2"/>
  <c r="W2065" i="2"/>
  <c r="W2057" i="2"/>
  <c r="W2049" i="2"/>
  <c r="W2041" i="2"/>
  <c r="W2033" i="2"/>
  <c r="W2025" i="2"/>
  <c r="W2017" i="2"/>
  <c r="W2009" i="2"/>
  <c r="W2001" i="2"/>
  <c r="W1993" i="2"/>
  <c r="W1985" i="2"/>
  <c r="W1977" i="2"/>
  <c r="W1969" i="2"/>
  <c r="W1961" i="2"/>
  <c r="W1953" i="2"/>
  <c r="W1945" i="2"/>
  <c r="W1937" i="2"/>
  <c r="W1929" i="2"/>
  <c r="W1921" i="2"/>
  <c r="W1913" i="2"/>
  <c r="W1905" i="2"/>
  <c r="W1897" i="2"/>
  <c r="W1889" i="2"/>
  <c r="W1881" i="2"/>
  <c r="W1873" i="2"/>
  <c r="W3673" i="2"/>
  <c r="W3318" i="2"/>
  <c r="W3190" i="2"/>
  <c r="W3062" i="2"/>
  <c r="W2934" i="2"/>
  <c r="W2854" i="2"/>
  <c r="W2798" i="2"/>
  <c r="W2763" i="2"/>
  <c r="W2731" i="2"/>
  <c r="W2699" i="2"/>
  <c r="W2667" i="2"/>
  <c r="W2635" i="2"/>
  <c r="W2603" i="2"/>
  <c r="W2571" i="2"/>
  <c r="W2539" i="2"/>
  <c r="W2507" i="2"/>
  <c r="W2475" i="2"/>
  <c r="W2443" i="2"/>
  <c r="W2411" i="2"/>
  <c r="W2379" i="2"/>
  <c r="W2347" i="2"/>
  <c r="W2323" i="2"/>
  <c r="W2309" i="2"/>
  <c r="W2297" i="2"/>
  <c r="W2288" i="2"/>
  <c r="W2280" i="2"/>
  <c r="W2272" i="2"/>
  <c r="W2264" i="2"/>
  <c r="W2256" i="2"/>
  <c r="W2248" i="2"/>
  <c r="W2240" i="2"/>
  <c r="W2232" i="2"/>
  <c r="W2224" i="2"/>
  <c r="W2216" i="2"/>
  <c r="W2208" i="2"/>
  <c r="W2200" i="2"/>
  <c r="W2192" i="2"/>
  <c r="W2184" i="2"/>
  <c r="W2176" i="2"/>
  <c r="W2168" i="2"/>
  <c r="W2160" i="2"/>
  <c r="W2152" i="2"/>
  <c r="W2144" i="2"/>
  <c r="W2136" i="2"/>
  <c r="W2128" i="2"/>
  <c r="W2120" i="2"/>
  <c r="W2112" i="2"/>
  <c r="W2104" i="2"/>
  <c r="W2096" i="2"/>
  <c r="W2088" i="2"/>
  <c r="W2080" i="2"/>
  <c r="W2072" i="2"/>
  <c r="W2064" i="2"/>
  <c r="W2056" i="2"/>
  <c r="W2048" i="2"/>
  <c r="W2040" i="2"/>
  <c r="W2032" i="2"/>
  <c r="W2024" i="2"/>
  <c r="W2016" i="2"/>
  <c r="W2008" i="2"/>
  <c r="W2000" i="2"/>
  <c r="W1992" i="2"/>
  <c r="W1984" i="2"/>
  <c r="W1976" i="2"/>
  <c r="W1968" i="2"/>
  <c r="W1960" i="2"/>
  <c r="W1952" i="2"/>
  <c r="W1944" i="2"/>
  <c r="W1936" i="2"/>
  <c r="W1928" i="2"/>
  <c r="W1920" i="2"/>
  <c r="W1912" i="2"/>
  <c r="W1904" i="2"/>
  <c r="W1896" i="2"/>
  <c r="W1888" i="2"/>
  <c r="W1880" i="2"/>
  <c r="W1872" i="2"/>
  <c r="W3578" i="2"/>
  <c r="W3295" i="2"/>
  <c r="W3167" i="2"/>
  <c r="W3039" i="2"/>
  <c r="W2911" i="2"/>
  <c r="W2842" i="2"/>
  <c r="W2792" i="2"/>
  <c r="W2758" i="2"/>
  <c r="W2726" i="2"/>
  <c r="W2694" i="2"/>
  <c r="W2662" i="2"/>
  <c r="W2630" i="2"/>
  <c r="W2598" i="2"/>
  <c r="W2566" i="2"/>
  <c r="W2534" i="2"/>
  <c r="W2502" i="2"/>
  <c r="W2470" i="2"/>
  <c r="W2438" i="2"/>
  <c r="W2406" i="2"/>
  <c r="W2374" i="2"/>
  <c r="W2342" i="2"/>
  <c r="W2319" i="2"/>
  <c r="W2308" i="2"/>
  <c r="W2295" i="2"/>
  <c r="W2287" i="2"/>
  <c r="W2279" i="2"/>
  <c r="W2271" i="2"/>
  <c r="W2263" i="2"/>
  <c r="W2255" i="2"/>
  <c r="W2247" i="2"/>
  <c r="W2239" i="2"/>
  <c r="W2231" i="2"/>
  <c r="W2223" i="2"/>
  <c r="W2215" i="2"/>
  <c r="W2207" i="2"/>
  <c r="W2199" i="2"/>
  <c r="W2191" i="2"/>
  <c r="W2183" i="2"/>
  <c r="W2175" i="2"/>
  <c r="W2167" i="2"/>
  <c r="W2159" i="2"/>
  <c r="W3545" i="2"/>
  <c r="W3286" i="2"/>
  <c r="W3158" i="2"/>
  <c r="W3030" i="2"/>
  <c r="W2903" i="2"/>
  <c r="W2838" i="2"/>
  <c r="W2788" i="2"/>
  <c r="W2755" i="2"/>
  <c r="W2723" i="2"/>
  <c r="W2691" i="2"/>
  <c r="W2659" i="2"/>
  <c r="W2627" i="2"/>
  <c r="W2595" i="2"/>
  <c r="W2563" i="2"/>
  <c r="W2531" i="2"/>
  <c r="W2499" i="2"/>
  <c r="W2467" i="2"/>
  <c r="W2435" i="2"/>
  <c r="W2403" i="2"/>
  <c r="W2371" i="2"/>
  <c r="W2339" i="2"/>
  <c r="W2318" i="2"/>
  <c r="W2307" i="2"/>
  <c r="W2294" i="2"/>
  <c r="W2286" i="2"/>
  <c r="W2278" i="2"/>
  <c r="W2270" i="2"/>
  <c r="W2262" i="2"/>
  <c r="W2254" i="2"/>
  <c r="W2246" i="2"/>
  <c r="W2238" i="2"/>
  <c r="W2230" i="2"/>
  <c r="W2222" i="2"/>
  <c r="W2214" i="2"/>
  <c r="W2206" i="2"/>
  <c r="W2198" i="2"/>
  <c r="W2190" i="2"/>
  <c r="W2182" i="2"/>
  <c r="W2174" i="2"/>
  <c r="W2166" i="2"/>
  <c r="W2158" i="2"/>
  <c r="W2150" i="2"/>
  <c r="W2142" i="2"/>
  <c r="W2134" i="2"/>
  <c r="W2126" i="2"/>
  <c r="W2118" i="2"/>
  <c r="W2110" i="2"/>
  <c r="W2102" i="2"/>
  <c r="W2094" i="2"/>
  <c r="W2086" i="2"/>
  <c r="W2078" i="2"/>
  <c r="W2070" i="2"/>
  <c r="W2062" i="2"/>
  <c r="W2054" i="2"/>
  <c r="W2046" i="2"/>
  <c r="W2038" i="2"/>
  <c r="W2030" i="2"/>
  <c r="W2022" i="2"/>
  <c r="W2014" i="2"/>
  <c r="W2006" i="2"/>
  <c r="W1998" i="2"/>
  <c r="W1990" i="2"/>
  <c r="W1982" i="2"/>
  <c r="W1974" i="2"/>
  <c r="W1966" i="2"/>
  <c r="W1958" i="2"/>
  <c r="W1950" i="2"/>
  <c r="W1942" i="2"/>
  <c r="W1934" i="2"/>
  <c r="W1926" i="2"/>
  <c r="W1918" i="2"/>
  <c r="W1910" i="2"/>
  <c r="W1902" i="2"/>
  <c r="W1894" i="2"/>
  <c r="W1886" i="2"/>
  <c r="W1878" i="2"/>
  <c r="W3466" i="2"/>
  <c r="W3263" i="2"/>
  <c r="W3135" i="2"/>
  <c r="W3007" i="2"/>
  <c r="W2890" i="2"/>
  <c r="W2826" i="2"/>
  <c r="W2783" i="2"/>
  <c r="W2750" i="2"/>
  <c r="W2718" i="2"/>
  <c r="W2686" i="2"/>
  <c r="W2654" i="2"/>
  <c r="W2622" i="2"/>
  <c r="W2590" i="2"/>
  <c r="W2558" i="2"/>
  <c r="W2526" i="2"/>
  <c r="W2494" i="2"/>
  <c r="W2462" i="2"/>
  <c r="W2430" i="2"/>
  <c r="W2398" i="2"/>
  <c r="W2366" i="2"/>
  <c r="W2334" i="2"/>
  <c r="W2317" i="2"/>
  <c r="W2303" i="2"/>
  <c r="W2293" i="2"/>
  <c r="W2285" i="2"/>
  <c r="W2277" i="2"/>
  <c r="W2269" i="2"/>
  <c r="W2261" i="2"/>
  <c r="W2253" i="2"/>
  <c r="W2245" i="2"/>
  <c r="W2237" i="2"/>
  <c r="W2229" i="2"/>
  <c r="W2221" i="2"/>
  <c r="W2213" i="2"/>
  <c r="W2205" i="2"/>
  <c r="W2197" i="2"/>
  <c r="W2189" i="2"/>
  <c r="W2181" i="2"/>
  <c r="W2173" i="2"/>
  <c r="W2165" i="2"/>
  <c r="W2157" i="2"/>
  <c r="W2149" i="2"/>
  <c r="W2141" i="2"/>
  <c r="W2133" i="2"/>
  <c r="W2125" i="2"/>
  <c r="W2117" i="2"/>
  <c r="W2109" i="2"/>
  <c r="W2101" i="2"/>
  <c r="W2093" i="2"/>
  <c r="W2085" i="2"/>
  <c r="W2077" i="2"/>
  <c r="W2069" i="2"/>
  <c r="W2061" i="2"/>
  <c r="W2053" i="2"/>
  <c r="W2045" i="2"/>
  <c r="W2037" i="2"/>
  <c r="W2029" i="2"/>
  <c r="W2021" i="2"/>
  <c r="W2013" i="2"/>
  <c r="W2005" i="2"/>
  <c r="W1997" i="2"/>
  <c r="W1989" i="2"/>
  <c r="W1981" i="2"/>
  <c r="W1973" i="2"/>
  <c r="W1965" i="2"/>
  <c r="W1957" i="2"/>
  <c r="W1949" i="2"/>
  <c r="W1941" i="2"/>
  <c r="W1933" i="2"/>
  <c r="W1925" i="2"/>
  <c r="W1917" i="2"/>
  <c r="W1909" i="2"/>
  <c r="W1901" i="2"/>
  <c r="W1893" i="2"/>
  <c r="W1885" i="2"/>
  <c r="W1877" i="2"/>
  <c r="W3442" i="2"/>
  <c r="W2886" i="2"/>
  <c r="W2715" i="2"/>
  <c r="W2587" i="2"/>
  <c r="W2459" i="2"/>
  <c r="W2333" i="2"/>
  <c r="W2284" i="2"/>
  <c r="W2252" i="2"/>
  <c r="W2220" i="2"/>
  <c r="W2188" i="2"/>
  <c r="W2156" i="2"/>
  <c r="W2135" i="2"/>
  <c r="W2115" i="2"/>
  <c r="W2092" i="2"/>
  <c r="W2071" i="2"/>
  <c r="W2051" i="2"/>
  <c r="W2028" i="2"/>
  <c r="W2007" i="2"/>
  <c r="W1987" i="2"/>
  <c r="W1964" i="2"/>
  <c r="W1943" i="2"/>
  <c r="W1923" i="2"/>
  <c r="W1900" i="2"/>
  <c r="W1879" i="2"/>
  <c r="W3379" i="2"/>
  <c r="W2874" i="2"/>
  <c r="W2710" i="2"/>
  <c r="W2582" i="2"/>
  <c r="W2454" i="2"/>
  <c r="W2331" i="2"/>
  <c r="W2283" i="2"/>
  <c r="W2251" i="2"/>
  <c r="W2219" i="2"/>
  <c r="W2187" i="2"/>
  <c r="W2155" i="2"/>
  <c r="W2132" i="2"/>
  <c r="W2111" i="2"/>
  <c r="W2091" i="2"/>
  <c r="W2068" i="2"/>
  <c r="W2047" i="2"/>
  <c r="W2027" i="2"/>
  <c r="W2004" i="2"/>
  <c r="W1983" i="2"/>
  <c r="W1963" i="2"/>
  <c r="W1940" i="2"/>
  <c r="W1919" i="2"/>
  <c r="W1899" i="2"/>
  <c r="W1876" i="2"/>
  <c r="W3254" i="2"/>
  <c r="W2823" i="2"/>
  <c r="W2683" i="2"/>
  <c r="W2555" i="2"/>
  <c r="W2427" i="2"/>
  <c r="W2316" i="2"/>
  <c r="W2276" i="2"/>
  <c r="W2244" i="2"/>
  <c r="W2212" i="2"/>
  <c r="W2180" i="2"/>
  <c r="W2151" i="2"/>
  <c r="W2131" i="2"/>
  <c r="W2108" i="2"/>
  <c r="W2087" i="2"/>
  <c r="W2067" i="2"/>
  <c r="W2044" i="2"/>
  <c r="W2023" i="2"/>
  <c r="W2003" i="2"/>
  <c r="W1980" i="2"/>
  <c r="W1959" i="2"/>
  <c r="W1939" i="2"/>
  <c r="W1916" i="2"/>
  <c r="W1895" i="2"/>
  <c r="W1875" i="2"/>
  <c r="W3231" i="2"/>
  <c r="W2815" i="2"/>
  <c r="W2678" i="2"/>
  <c r="W2550" i="2"/>
  <c r="W2422" i="2"/>
  <c r="W2315" i="2"/>
  <c r="W2275" i="2"/>
  <c r="W2243" i="2"/>
  <c r="W2211" i="2"/>
  <c r="W2179" i="2"/>
  <c r="W2148" i="2"/>
  <c r="W2127" i="2"/>
  <c r="W2107" i="2"/>
  <c r="W2084" i="2"/>
  <c r="W2063" i="2"/>
  <c r="W2043" i="2"/>
  <c r="W2020" i="2"/>
  <c r="W1999" i="2"/>
  <c r="W1979" i="2"/>
  <c r="W1956" i="2"/>
  <c r="W1935" i="2"/>
  <c r="W1915" i="2"/>
  <c r="W1892" i="2"/>
  <c r="W1871" i="2"/>
  <c r="W3126" i="2"/>
  <c r="W2779" i="2"/>
  <c r="W2651" i="2"/>
  <c r="W2523" i="2"/>
  <c r="W2395" i="2"/>
  <c r="W2302" i="2"/>
  <c r="W2268" i="2"/>
  <c r="W2236" i="2"/>
  <c r="W2204" i="2"/>
  <c r="W2172" i="2"/>
  <c r="W2147" i="2"/>
  <c r="W2124" i="2"/>
  <c r="W2103" i="2"/>
  <c r="W2083" i="2"/>
  <c r="W2060" i="2"/>
  <c r="W2039" i="2"/>
  <c r="W2019" i="2"/>
  <c r="W1996" i="2"/>
  <c r="W1975" i="2"/>
  <c r="W1955" i="2"/>
  <c r="W1932" i="2"/>
  <c r="W1911" i="2"/>
  <c r="W1891" i="2"/>
  <c r="W3103" i="2"/>
  <c r="W2774" i="2"/>
  <c r="W2646" i="2"/>
  <c r="W2518" i="2"/>
  <c r="W2390" i="2"/>
  <c r="W2301" i="2"/>
  <c r="W2267" i="2"/>
  <c r="W2235" i="2"/>
  <c r="W2203" i="2"/>
  <c r="W2171" i="2"/>
  <c r="W2143" i="2"/>
  <c r="W2123" i="2"/>
  <c r="W2100" i="2"/>
  <c r="W2079" i="2"/>
  <c r="W2059" i="2"/>
  <c r="W2036" i="2"/>
  <c r="W2015" i="2"/>
  <c r="W1995" i="2"/>
  <c r="W1972" i="2"/>
  <c r="W1951" i="2"/>
  <c r="W1931" i="2"/>
  <c r="W1908" i="2"/>
  <c r="W1887" i="2"/>
  <c r="W2998" i="2"/>
  <c r="W2363" i="2"/>
  <c r="W2196" i="2"/>
  <c r="W2099" i="2"/>
  <c r="W2012" i="2"/>
  <c r="W1927" i="2"/>
  <c r="W2052" i="2"/>
  <c r="W2975" i="2"/>
  <c r="W2358" i="2"/>
  <c r="W2195" i="2"/>
  <c r="W2095" i="2"/>
  <c r="W2011" i="2"/>
  <c r="W1924" i="2"/>
  <c r="W1967" i="2"/>
  <c r="W2747" i="2"/>
  <c r="W2292" i="2"/>
  <c r="W2164" i="2"/>
  <c r="W2076" i="2"/>
  <c r="W1991" i="2"/>
  <c r="W1907" i="2"/>
  <c r="W2139" i="2"/>
  <c r="W2742" i="2"/>
  <c r="W2291" i="2"/>
  <c r="W2163" i="2"/>
  <c r="W2075" i="2"/>
  <c r="W1988" i="2"/>
  <c r="W1903" i="2"/>
  <c r="W2259" i="2"/>
  <c r="W2619" i="2"/>
  <c r="W2260" i="2"/>
  <c r="W2140" i="2"/>
  <c r="W2055" i="2"/>
  <c r="W1971" i="2"/>
  <c r="W1884" i="2"/>
  <c r="W2614" i="2"/>
  <c r="W1883" i="2"/>
  <c r="W2491" i="2"/>
  <c r="W2228" i="2"/>
  <c r="W2119" i="2"/>
  <c r="W2035" i="2"/>
  <c r="W1948" i="2"/>
  <c r="W2486" i="2"/>
  <c r="W2227" i="2"/>
  <c r="W2116" i="2"/>
  <c r="W2031" i="2"/>
  <c r="W1947" i="2"/>
  <c r="H4" i="2"/>
  <c r="H3" i="2"/>
  <c r="X117" i="7" l="1"/>
  <c r="AD413" i="7"/>
  <c r="AE413" i="7" s="1"/>
  <c r="AD419" i="7"/>
  <c r="AE419" i="7" s="1"/>
  <c r="G67" i="12"/>
  <c r="F48" i="12"/>
  <c r="F9" i="12"/>
  <c r="AD421" i="7"/>
  <c r="AE421" i="7" s="1"/>
  <c r="AD422" i="7"/>
  <c r="AE422" i="7" s="1"/>
  <c r="AD411" i="7"/>
  <c r="AE411" i="7" s="1"/>
  <c r="AD412" i="7"/>
  <c r="AE412" i="7" s="1"/>
  <c r="AD414" i="7"/>
  <c r="AE414" i="7" s="1"/>
  <c r="AD415" i="7"/>
  <c r="AE415" i="7" s="1"/>
  <c r="AD420" i="7"/>
  <c r="AE420" i="7" s="1"/>
  <c r="AD417" i="7"/>
  <c r="AE417" i="7" s="1"/>
  <c r="AD416" i="7"/>
  <c r="AE416" i="7" s="1"/>
  <c r="AD368" i="7"/>
  <c r="AE368" i="7" s="1"/>
  <c r="AD363" i="7"/>
  <c r="AE363" i="7" s="1"/>
  <c r="AD367" i="7"/>
  <c r="AE367" i="7" s="1"/>
  <c r="AD371" i="7"/>
  <c r="AE371" i="7" s="1"/>
  <c r="G68" i="12"/>
  <c r="F49" i="12"/>
  <c r="AD366" i="7"/>
  <c r="AE366" i="7" s="1"/>
  <c r="AD373" i="7"/>
  <c r="AE373" i="7" s="1"/>
  <c r="AD374" i="7"/>
  <c r="AE374" i="7" s="1"/>
  <c r="AD340" i="7"/>
  <c r="AE340" i="7" s="1"/>
  <c r="AD348" i="7"/>
  <c r="AE348" i="7" s="1"/>
  <c r="AD349" i="7"/>
  <c r="AE349" i="7" s="1"/>
  <c r="AD350" i="7"/>
  <c r="AE350" i="7" s="1"/>
  <c r="AD357" i="7"/>
  <c r="AE357" i="7" s="1"/>
  <c r="AD352" i="7"/>
  <c r="AE352" i="7" s="1"/>
  <c r="AD359" i="7"/>
  <c r="AE359" i="7" s="1"/>
  <c r="AD355" i="7"/>
  <c r="AE355" i="7" s="1"/>
  <c r="AD362" i="7"/>
  <c r="AE362" i="7" s="1"/>
  <c r="AD342" i="7"/>
  <c r="AE342" i="7" s="1"/>
  <c r="AE11" i="8" l="1"/>
  <c r="AE10" i="8"/>
  <c r="C10" i="8"/>
  <c r="I124" i="5"/>
  <c r="AF11" i="8"/>
  <c r="AF10" i="8"/>
  <c r="X54" i="7"/>
  <c r="R67" i="7"/>
  <c r="R149" i="7"/>
  <c r="R64" i="7"/>
  <c r="J36" i="7"/>
  <c r="K36" i="7" s="1"/>
  <c r="G28" i="12"/>
  <c r="C38" i="12" s="1"/>
  <c r="H72" i="5"/>
  <c r="C77" i="12"/>
  <c r="G77" i="12"/>
  <c r="R153" i="7"/>
  <c r="R69" i="7"/>
  <c r="R147" i="7"/>
  <c r="R63" i="7"/>
  <c r="C18" i="12"/>
  <c r="G18" i="12"/>
  <c r="R68" i="7"/>
  <c r="R152" i="7"/>
  <c r="R72" i="7"/>
  <c r="R156" i="7"/>
  <c r="R150" i="7"/>
  <c r="R66" i="7"/>
  <c r="C57" i="12"/>
  <c r="G57" i="12"/>
  <c r="R155" i="7"/>
  <c r="R71" i="7"/>
  <c r="C78" i="12"/>
  <c r="G78" i="12"/>
  <c r="R83" i="7"/>
  <c r="R167" i="7"/>
  <c r="J37" i="7"/>
  <c r="K37" i="7" s="1"/>
  <c r="AD372" i="7"/>
  <c r="AE372" i="7" s="1"/>
  <c r="C58" i="12"/>
  <c r="G58" i="12"/>
  <c r="AD364" i="7"/>
  <c r="AE364" i="7" s="1"/>
  <c r="G29" i="12"/>
  <c r="AD343" i="7"/>
  <c r="AE343" i="7" s="1"/>
  <c r="AD365" i="7"/>
  <c r="AE365" i="7" s="1"/>
  <c r="R79" i="7"/>
  <c r="R163" i="7"/>
  <c r="AD369" i="7"/>
  <c r="AE369" i="7" s="1"/>
  <c r="F10" i="12"/>
  <c r="G26" i="12"/>
  <c r="AD344" i="7"/>
  <c r="AE344" i="7" s="1"/>
  <c r="AD345" i="7"/>
  <c r="AE345" i="7" s="1"/>
  <c r="G65" i="12"/>
  <c r="G75" i="12" s="1"/>
  <c r="F7" i="12"/>
  <c r="R55" i="7"/>
  <c r="R139" i="7"/>
  <c r="R48" i="7"/>
  <c r="R132" i="7"/>
  <c r="AD341" i="7"/>
  <c r="AE341" i="7" s="1"/>
  <c r="F8" i="12"/>
  <c r="C17" i="12" s="1"/>
  <c r="AD354" i="7"/>
  <c r="AE354" i="7" s="1"/>
  <c r="AD360" i="7"/>
  <c r="AE360" i="7" s="1"/>
  <c r="G27" i="12"/>
  <c r="G37" i="12" s="1"/>
  <c r="AD347" i="7"/>
  <c r="AE347" i="7" s="1"/>
  <c r="F46" i="12"/>
  <c r="G55" i="12" s="1"/>
  <c r="AD353" i="7"/>
  <c r="AE353" i="7" s="1"/>
  <c r="AE8" i="8" l="1"/>
  <c r="C9" i="8"/>
  <c r="B9" i="7"/>
  <c r="C9" i="7" s="1"/>
  <c r="I125" i="5"/>
  <c r="AF8" i="8"/>
  <c r="B8" i="7"/>
  <c r="C8" i="7" s="1"/>
  <c r="C55" i="12"/>
  <c r="C16" i="12"/>
  <c r="R65" i="7"/>
  <c r="R148" i="7"/>
  <c r="C37" i="12"/>
  <c r="R151" i="7"/>
  <c r="G38" i="12"/>
  <c r="G36" i="12"/>
  <c r="C36" i="12"/>
  <c r="H18" i="12"/>
  <c r="AK10" i="8"/>
  <c r="AJ10" i="8"/>
  <c r="B15" i="7"/>
  <c r="C15" i="7" s="1"/>
  <c r="D10" i="8"/>
  <c r="X55" i="7"/>
  <c r="X118" i="7"/>
  <c r="R157" i="7"/>
  <c r="R73" i="7"/>
  <c r="C75" i="12"/>
  <c r="H57" i="12"/>
  <c r="X119" i="7"/>
  <c r="X56" i="7"/>
  <c r="B43" i="7"/>
  <c r="C43" i="7" s="1"/>
  <c r="H10" i="8"/>
  <c r="I10" i="8"/>
  <c r="R158" i="7"/>
  <c r="R74" i="7"/>
  <c r="R76" i="7"/>
  <c r="R160" i="7"/>
  <c r="X124" i="7"/>
  <c r="X61" i="7"/>
  <c r="H58" i="12"/>
  <c r="R85" i="7"/>
  <c r="R169" i="7"/>
  <c r="R77" i="7"/>
  <c r="R161" i="7"/>
  <c r="R159" i="7"/>
  <c r="R75" i="7"/>
  <c r="C39" i="12"/>
  <c r="G39" i="12"/>
  <c r="R168" i="7"/>
  <c r="R84" i="7"/>
  <c r="X122" i="7"/>
  <c r="X59" i="7"/>
  <c r="X120" i="7"/>
  <c r="X57" i="7"/>
  <c r="AK11" i="8"/>
  <c r="AJ11" i="8"/>
  <c r="R78" i="7"/>
  <c r="R162" i="7"/>
  <c r="X128" i="7"/>
  <c r="X65" i="7"/>
  <c r="C19" i="12"/>
  <c r="G19" i="12"/>
  <c r="X121" i="7"/>
  <c r="X58" i="7"/>
  <c r="R80" i="7"/>
  <c r="R164" i="7"/>
  <c r="X64" i="7"/>
  <c r="X127" i="7"/>
  <c r="X60" i="7"/>
  <c r="X123" i="7"/>
  <c r="R86" i="7"/>
  <c r="R170" i="7"/>
  <c r="R49" i="7"/>
  <c r="R133" i="7"/>
  <c r="R52" i="7"/>
  <c r="R136" i="7"/>
  <c r="R62" i="7"/>
  <c r="R146" i="7"/>
  <c r="X103" i="7"/>
  <c r="X40" i="7"/>
  <c r="R50" i="7"/>
  <c r="R134" i="7"/>
  <c r="X35" i="7"/>
  <c r="X98" i="7"/>
  <c r="R43" i="7"/>
  <c r="R127" i="7"/>
  <c r="X112" i="7"/>
  <c r="X49" i="7"/>
  <c r="R141" i="7"/>
  <c r="R57" i="7"/>
  <c r="R45" i="7"/>
  <c r="R129" i="7"/>
  <c r="X41" i="7"/>
  <c r="X104" i="7"/>
  <c r="R144" i="7"/>
  <c r="R60" i="7"/>
  <c r="R138" i="7"/>
  <c r="R54" i="7"/>
  <c r="R126" i="7"/>
  <c r="R42" i="7"/>
  <c r="R137" i="7"/>
  <c r="R53" i="7"/>
  <c r="R40" i="7"/>
  <c r="X116" i="7"/>
  <c r="X53" i="7"/>
  <c r="X97" i="7"/>
  <c r="X34" i="7"/>
  <c r="R41" i="7"/>
  <c r="R125" i="7"/>
  <c r="X100" i="7"/>
  <c r="X37" i="7"/>
  <c r="X47" i="7"/>
  <c r="X110" i="7"/>
  <c r="X113" i="7"/>
  <c r="X50" i="7"/>
  <c r="X31" i="7"/>
  <c r="X94" i="7"/>
  <c r="X101" i="7"/>
  <c r="X38" i="7"/>
  <c r="X44" i="7"/>
  <c r="X107" i="7"/>
  <c r="R44" i="7"/>
  <c r="R128" i="7"/>
  <c r="X32" i="7"/>
  <c r="X95" i="7"/>
  <c r="H55" i="12"/>
  <c r="B7" i="7" l="1"/>
  <c r="C7" i="7" s="1"/>
  <c r="C11" i="8"/>
  <c r="B6" i="7"/>
  <c r="C6" i="7" s="1"/>
  <c r="C8" i="8"/>
  <c r="D11" i="8"/>
  <c r="B16" i="7"/>
  <c r="C16" i="7" s="1"/>
  <c r="H19" i="12"/>
  <c r="I11" i="8"/>
  <c r="B44" i="7"/>
  <c r="C44" i="7" s="1"/>
  <c r="H11" i="8"/>
  <c r="R124" i="7"/>
  <c r="D9" i="8"/>
  <c r="B14" i="7"/>
  <c r="C14" i="7" s="1"/>
  <c r="AK8" i="8"/>
  <c r="AJ8" i="8"/>
  <c r="H73" i="5" l="1"/>
  <c r="X125" i="7" l="1"/>
  <c r="R165" i="7"/>
  <c r="R81" i="7"/>
  <c r="X62" i="7"/>
  <c r="S22" i="5"/>
  <c r="AD1271" i="7"/>
  <c r="AE1271" i="7" s="1"/>
  <c r="S131" i="5"/>
  <c r="D140" i="5" s="1"/>
  <c r="R5" i="5"/>
  <c r="R114" i="5"/>
  <c r="Q7" i="12"/>
  <c r="D16" i="12" s="1"/>
  <c r="R1388" i="1"/>
  <c r="H70" i="5" s="1"/>
  <c r="E8" i="8" l="1"/>
  <c r="D31" i="5"/>
  <c r="D122" i="5"/>
  <c r="H122" i="5"/>
  <c r="I122" i="5" s="1"/>
  <c r="H13" i="5"/>
  <c r="H8" i="8" s="1"/>
  <c r="F39" i="4"/>
  <c r="G39" i="4" s="1"/>
  <c r="G16" i="12"/>
  <c r="H16" i="12" s="1"/>
  <c r="E24" i="3"/>
  <c r="H140" i="5"/>
  <c r="H105" i="5"/>
  <c r="H31" i="5"/>
  <c r="B20" i="7" l="1"/>
  <c r="C20" i="7" s="1"/>
  <c r="D8" i="8"/>
  <c r="B13" i="7"/>
  <c r="C13" i="7" s="1"/>
  <c r="I13" i="5"/>
  <c r="I8" i="8" s="1"/>
  <c r="B41" i="7"/>
  <c r="C41" i="7" s="1"/>
  <c r="R47" i="7"/>
  <c r="R131" i="7"/>
  <c r="F24" i="3"/>
  <c r="X33" i="7"/>
  <c r="X96" i="7" l="1"/>
  <c r="AD2207" i="7"/>
  <c r="AE2207" i="7" s="1"/>
  <c r="AD132" i="5"/>
  <c r="F141" i="5" s="1"/>
  <c r="AD23" i="5"/>
  <c r="AB8" i="12"/>
  <c r="F17" i="12" s="1"/>
  <c r="R948" i="1"/>
  <c r="H141" i="5" s="1"/>
  <c r="AC6" i="5"/>
  <c r="AC115" i="5"/>
  <c r="F32" i="5" l="1"/>
  <c r="F123" i="5"/>
  <c r="H123" i="5"/>
  <c r="I123" i="5" s="1"/>
  <c r="H14" i="5"/>
  <c r="B42" i="7" s="1"/>
  <c r="C42" i="7" s="1"/>
  <c r="G17" i="12"/>
  <c r="H17" i="12" s="1"/>
  <c r="G9" i="8"/>
  <c r="F53" i="4"/>
  <c r="R59" i="7" s="1"/>
  <c r="E33" i="3"/>
  <c r="H71" i="5"/>
  <c r="E42" i="3"/>
  <c r="H32" i="5"/>
  <c r="H106" i="5"/>
  <c r="F9" i="8" l="1"/>
  <c r="B28" i="7"/>
  <c r="C28" i="7" s="1"/>
  <c r="H9" i="8"/>
  <c r="B35" i="7"/>
  <c r="C35" i="7" s="1"/>
  <c r="I14" i="5"/>
  <c r="I9" i="8" s="1"/>
  <c r="F87" i="4"/>
  <c r="G53" i="4"/>
  <c r="R143" i="7" s="1"/>
  <c r="X51" i="7"/>
  <c r="F42" i="3"/>
  <c r="X114" i="7" s="1"/>
  <c r="X42" i="7"/>
  <c r="F33" i="3"/>
  <c r="E57" i="3"/>
  <c r="G87" i="4" l="1"/>
  <c r="F57" i="3"/>
  <c r="X105" i="7"/>
</calcChain>
</file>

<file path=xl/sharedStrings.xml><?xml version="1.0" encoding="utf-8"?>
<sst xmlns="http://schemas.openxmlformats.org/spreadsheetml/2006/main" count="91291" uniqueCount="20772">
  <si>
    <t>Market</t>
  </si>
  <si>
    <t>eCustomer</t>
  </si>
  <si>
    <t>Brand</t>
  </si>
  <si>
    <t>Category</t>
  </si>
  <si>
    <t>SKU BI</t>
  </si>
  <si>
    <t>SKU ID</t>
  </si>
  <si>
    <t>IT Barcode P&amp;G</t>
  </si>
  <si>
    <t>SKU URL</t>
  </si>
  <si>
    <t>SKU Name</t>
  </si>
  <si>
    <t>AP3M (IT)</t>
  </si>
  <si>
    <t>AP3M (Value IDR)</t>
  </si>
  <si>
    <t>Daily Sales</t>
  </si>
  <si>
    <t>Monthly Stock Average</t>
  </si>
  <si>
    <t>Remark</t>
  </si>
  <si>
    <t>Status</t>
  </si>
  <si>
    <t>Wilayah (Blibli)</t>
  </si>
  <si>
    <t>Cek SKU</t>
  </si>
  <si>
    <t>ID</t>
  </si>
  <si>
    <t>JDID</t>
  </si>
  <si>
    <t>Ambipur</t>
  </si>
  <si>
    <t>Air Care</t>
  </si>
  <si>
    <t>4902430570343</t>
  </si>
  <si>
    <t>Non Psku</t>
  </si>
  <si>
    <t>Active</t>
  </si>
  <si>
    <t>01/316027110D</t>
  </si>
  <si>
    <t>4902430517430</t>
  </si>
  <si>
    <t>01/316027110L</t>
  </si>
  <si>
    <t>4902430518116</t>
  </si>
  <si>
    <t>01/316027110H</t>
  </si>
  <si>
    <t>4902430517478</t>
  </si>
  <si>
    <t>AMBI PUR Car Premium Clip Fresh &amp; Cool Refill 7.5ml</t>
  </si>
  <si>
    <t>Psku</t>
  </si>
  <si>
    <t>01/316027110C</t>
  </si>
  <si>
    <t>4902430517423</t>
  </si>
  <si>
    <t>4902430377379</t>
  </si>
  <si>
    <t>AMBI PUR Car Mini Vent Clip Lavender Comfort 2ml</t>
  </si>
  <si>
    <t>01/316027112D</t>
  </si>
  <si>
    <t>4902430516877</t>
  </si>
  <si>
    <t>AMBI PUR Car Premium Clip Aqua Starter Kit 7.5ml</t>
  </si>
  <si>
    <t>01/316027110G</t>
  </si>
  <si>
    <t>4902430517461</t>
  </si>
  <si>
    <t>AMBI PUR Car Premium Clip Fresh &amp; Light Refill 7.5ml</t>
  </si>
  <si>
    <t>01/316027112A</t>
  </si>
  <si>
    <t>4902430516167</t>
  </si>
  <si>
    <t>AMBI PUR Car Premium Clip Vanilla Bouquet Starter Kit 7.5ml</t>
  </si>
  <si>
    <t>01/316027112B</t>
  </si>
  <si>
    <t>4902430516198</t>
  </si>
  <si>
    <t>AMBI PUR Car Premium Clip Pacific Air Starter Kit 7.5ml</t>
  </si>
  <si>
    <t>01/316027110F</t>
  </si>
  <si>
    <t>4902430517454</t>
  </si>
  <si>
    <t>AMBI PUR Car Premium Clip Pink Blossom Refill 7.5ml</t>
  </si>
  <si>
    <t>01/316027110B</t>
  </si>
  <si>
    <t>AMBI PUR Car Premium Clip Vanilla Bouquet Refill 7.5ml</t>
  </si>
  <si>
    <t>01/316027112E</t>
  </si>
  <si>
    <t>AMBI PUR Car Premium Clip Pink Blossom Starter Kit 7.5ml</t>
  </si>
  <si>
    <t>01/316027112G</t>
  </si>
  <si>
    <t>4902430517256</t>
  </si>
  <si>
    <t>AMBI PUR Car Premium Clip Fresh &amp; Cool Starter Kit 7.5ml</t>
  </si>
  <si>
    <t>01/316027112C</t>
  </si>
  <si>
    <t>01/316027111A</t>
  </si>
  <si>
    <t>4902430377195</t>
  </si>
  <si>
    <t>AMBI PUR Car Mini Vent Clip Sky Breeze 2ml</t>
  </si>
  <si>
    <t>01/316027110E</t>
  </si>
  <si>
    <t>4902430517447</t>
  </si>
  <si>
    <t>AMBI PUR Car Premium Clip Aqua Refill 7.5ml</t>
  </si>
  <si>
    <t>Downy</t>
  </si>
  <si>
    <t>Fabric Care</t>
  </si>
  <si>
    <t>01/326127305P</t>
  </si>
  <si>
    <t>4902430622066</t>
  </si>
  <si>
    <t>01/326127301K</t>
  </si>
  <si>
    <t>4902430453028</t>
  </si>
  <si>
    <t>01/326127305R</t>
  </si>
  <si>
    <t>4902430622080</t>
  </si>
  <si>
    <t>01/326127301H</t>
  </si>
  <si>
    <t>4902430706742</t>
  </si>
  <si>
    <t>01/326127304U</t>
  </si>
  <si>
    <t>4902430731515</t>
  </si>
  <si>
    <t>01/326127303Z</t>
  </si>
  <si>
    <t>4902430358583</t>
  </si>
  <si>
    <t>01/326127304V</t>
  </si>
  <si>
    <t>4902430731591</t>
  </si>
  <si>
    <t>01/326127301E</t>
  </si>
  <si>
    <t>4902430870993</t>
  </si>
  <si>
    <t>01/326127305M</t>
  </si>
  <si>
    <t>4902430687355</t>
  </si>
  <si>
    <t>01/326127301D</t>
  </si>
  <si>
    <t>4902430870986</t>
  </si>
  <si>
    <t>01/326127204R</t>
  </si>
  <si>
    <t>Discontinue</t>
  </si>
  <si>
    <t>01/326127204Q</t>
  </si>
  <si>
    <t>4902430875387</t>
  </si>
  <si>
    <t>01/326127204P</t>
  </si>
  <si>
    <t>4902430875332</t>
  </si>
  <si>
    <t>01/326127304T</t>
  </si>
  <si>
    <t>4902430731508</t>
  </si>
  <si>
    <t>01/326127203I</t>
  </si>
  <si>
    <t>4902430504546</t>
  </si>
  <si>
    <t>01/326127304W</t>
  </si>
  <si>
    <t>4902430723626</t>
  </si>
  <si>
    <t>01/326127305E</t>
  </si>
  <si>
    <t>4902430823456</t>
  </si>
  <si>
    <t>01/326127305A</t>
  </si>
  <si>
    <t>4902430823371</t>
  </si>
  <si>
    <t>01/326127304R</t>
  </si>
  <si>
    <t>4902430731874</t>
  </si>
  <si>
    <t>01/326127305D</t>
  </si>
  <si>
    <t>4902430823432</t>
  </si>
  <si>
    <t>01/326127305Q</t>
  </si>
  <si>
    <t>4902430693370</t>
  </si>
  <si>
    <t>01/326127305N</t>
  </si>
  <si>
    <t>4902430644556</t>
  </si>
  <si>
    <t>01/326127306F</t>
  </si>
  <si>
    <t>4902430340779</t>
  </si>
  <si>
    <t>01/326127305Z</t>
  </si>
  <si>
    <t>4902430928786</t>
  </si>
  <si>
    <t>01/326127204S</t>
  </si>
  <si>
    <t>01/326127305Y</t>
  </si>
  <si>
    <t>4902430928779</t>
  </si>
  <si>
    <t>DOWNY Mild &amp; Gentle Refill 720ml</t>
  </si>
  <si>
    <t>Gillette</t>
  </si>
  <si>
    <t>Shave Care</t>
  </si>
  <si>
    <t>01/394429801B</t>
  </si>
  <si>
    <t>4902430689380+3014260274917</t>
  </si>
  <si>
    <t>01/394429801A</t>
  </si>
  <si>
    <t>8888826016175+3014260301705</t>
  </si>
  <si>
    <t>01/214424901O</t>
  </si>
  <si>
    <t>7702018080984</t>
  </si>
  <si>
    <t>01/214420902G</t>
  </si>
  <si>
    <t>4902430508339</t>
  </si>
  <si>
    <t>01/331010002A</t>
  </si>
  <si>
    <t>47400115507</t>
  </si>
  <si>
    <t>01/214422403A</t>
  </si>
  <si>
    <t>47400179349</t>
  </si>
  <si>
    <t>01/33109701A</t>
  </si>
  <si>
    <t>3014260274917</t>
  </si>
  <si>
    <t>01/214422403K</t>
  </si>
  <si>
    <t>4902430689366</t>
  </si>
  <si>
    <t>01/214424901S</t>
  </si>
  <si>
    <t>7702018358649</t>
  </si>
  <si>
    <t>01/214427001A</t>
  </si>
  <si>
    <t>7702018001538</t>
  </si>
  <si>
    <t>01/214424901I</t>
  </si>
  <si>
    <t>7702018977819</t>
  </si>
  <si>
    <t>01/214422402A</t>
  </si>
  <si>
    <t>7702018996575</t>
  </si>
  <si>
    <t>https://www.jd.id/product/gillette-mach3-razor_676413/10011587.html</t>
  </si>
  <si>
    <t>01/284422402H</t>
  </si>
  <si>
    <t>3014260214692</t>
  </si>
  <si>
    <t>01/214422401H</t>
  </si>
  <si>
    <t>4902430689380</t>
  </si>
  <si>
    <t>https://www.jd.id/product/gillette-mach3-turbo-razor_676809/10011984.html</t>
  </si>
  <si>
    <t>01/214424901L</t>
  </si>
  <si>
    <t>7702018038183</t>
  </si>
  <si>
    <t>01/284422402E</t>
  </si>
  <si>
    <t>3014260220051</t>
  </si>
  <si>
    <t>01/331010801A</t>
  </si>
  <si>
    <t>8888826016175</t>
  </si>
  <si>
    <t>https://www.jd.id/product/gillette-vector-razor_676804/10011979.html</t>
  </si>
  <si>
    <t>01/214420904A</t>
  </si>
  <si>
    <t>7702018965267</t>
  </si>
  <si>
    <t>01/214422503A</t>
  </si>
  <si>
    <t>7702018017409</t>
  </si>
  <si>
    <t>01/214424901K</t>
  </si>
  <si>
    <t>4902430508865</t>
  </si>
  <si>
    <t>01/284422402D</t>
  </si>
  <si>
    <t>47400245105</t>
  </si>
  <si>
    <t>https://www.jd.id/product/gillette-foamy-foam-shave-lemon-lime-175g_676813/10011988.html</t>
  </si>
  <si>
    <t>GILLETTE Foamy Foam Shave Lemon Lime 175g</t>
  </si>
  <si>
    <t>01/214424901T</t>
  </si>
  <si>
    <t>4902430792851</t>
  </si>
  <si>
    <t>01/331010902A</t>
  </si>
  <si>
    <t>3014260301705</t>
  </si>
  <si>
    <t>01/214424901X</t>
  </si>
  <si>
    <t>https://www.jd.id/product/gillette-venus-comfort-glide-white-tea-razor-2pcs_602648642/602647867.html</t>
  </si>
  <si>
    <t>01/214424901W</t>
  </si>
  <si>
    <t>01/214420902I</t>
  </si>
  <si>
    <t>4902430508377</t>
  </si>
  <si>
    <t>01/214424901M</t>
  </si>
  <si>
    <t>7702018880010</t>
  </si>
  <si>
    <t>https://www.jd.id/product/gillette-daisy-classic-moisture-smooth-strip-disposable-5pcs_676795/10011970.html</t>
  </si>
  <si>
    <t>01/214427001H</t>
  </si>
  <si>
    <t>4902430733021</t>
  </si>
  <si>
    <t>https://www.jd.id/product/gillette-blue-simple-3-4pcs_10075936/100181923.html</t>
  </si>
  <si>
    <t>01/214424901Z</t>
  </si>
  <si>
    <t>4902430875905</t>
  </si>
  <si>
    <t>GILLETTE Venus Sensitive Smooth Razor 2s</t>
  </si>
  <si>
    <t>01/214424902B</t>
  </si>
  <si>
    <t>4902430876698</t>
  </si>
  <si>
    <t>GILLETTE Venus Sensitive Smooth Cart 4s</t>
  </si>
  <si>
    <t>01/214424901V</t>
  </si>
  <si>
    <t>7702018366262</t>
  </si>
  <si>
    <t>https://www.jd.id/product/gillette-simply-venus-hybrid-4s_602648881/602648882.html</t>
  </si>
  <si>
    <t>GILLETTE Simply Venus Hybrid 4s</t>
  </si>
  <si>
    <t>Head &amp; Shoulders</t>
  </si>
  <si>
    <t>Hair Care</t>
  </si>
  <si>
    <t>01/244521001B</t>
  </si>
  <si>
    <t>4902430752725</t>
  </si>
  <si>
    <t>01/244521101G</t>
  </si>
  <si>
    <t>4902430869140</t>
  </si>
  <si>
    <t>01/244521104R</t>
  </si>
  <si>
    <t>4902430582704</t>
  </si>
  <si>
    <t>01/244521103Y</t>
  </si>
  <si>
    <t>4902430752619</t>
  </si>
  <si>
    <t>01/244521105Q</t>
  </si>
  <si>
    <t>4902430397827</t>
  </si>
  <si>
    <t>01/244521104P</t>
  </si>
  <si>
    <t>4902430506977</t>
  </si>
  <si>
    <t>01/244521105P</t>
  </si>
  <si>
    <t>4902430430715</t>
  </si>
  <si>
    <t>01/244521101E</t>
  </si>
  <si>
    <t>4902430869126</t>
  </si>
  <si>
    <t>01/244521104Y</t>
  </si>
  <si>
    <t>4902430752701</t>
  </si>
  <si>
    <t>01/244521105S</t>
  </si>
  <si>
    <t>4902430553643</t>
  </si>
  <si>
    <t>01/244521104V</t>
  </si>
  <si>
    <t>4902430400671</t>
  </si>
  <si>
    <t>01/244521105N</t>
  </si>
  <si>
    <t>4902430430999</t>
  </si>
  <si>
    <t>01/244521105O</t>
  </si>
  <si>
    <t>4902430411776</t>
  </si>
  <si>
    <t>01/244521105M</t>
  </si>
  <si>
    <t>4902430565585</t>
  </si>
  <si>
    <t>01/244521104Z</t>
  </si>
  <si>
    <t>4902430752626</t>
  </si>
  <si>
    <t>01/244521105K</t>
  </si>
  <si>
    <t>4902430556392</t>
  </si>
  <si>
    <t>01/244521109G</t>
  </si>
  <si>
    <t>4902430553650</t>
  </si>
  <si>
    <t>01/244521108F</t>
  </si>
  <si>
    <t>4902430397964</t>
  </si>
  <si>
    <t>01/244521105L</t>
  </si>
  <si>
    <t>4902430281331</t>
  </si>
  <si>
    <t>01/244521102Y</t>
  </si>
  <si>
    <t>4902430307901</t>
  </si>
  <si>
    <t>HEAD &amp; SHOULDERS Shampoo Cool Menthol 850ml</t>
  </si>
  <si>
    <t>01/244521001C</t>
  </si>
  <si>
    <t>01/244521102Z</t>
  </si>
  <si>
    <t>4902430876186</t>
  </si>
  <si>
    <t>HEAD &amp; SHOULDERS Shampoo Lemon Fresh 850ml</t>
  </si>
  <si>
    <t>01/244521101O</t>
  </si>
  <si>
    <t>HEAD &amp; SHOULDERS Shampoo Sub Zero Sensation 160ml</t>
  </si>
  <si>
    <t>01/244521101Q</t>
  </si>
  <si>
    <t>4902430110778</t>
  </si>
  <si>
    <t>HEAD &amp; SHOULDERS Shampoo Charcoal Anti Apek 160ml</t>
  </si>
  <si>
    <t>01/244521101P</t>
  </si>
  <si>
    <t>4902430110747</t>
  </si>
  <si>
    <t>HEAD &amp; SHOULDERS Shampoo Charcoal Anti Apek 300ml</t>
  </si>
  <si>
    <t>Herbal Essences</t>
  </si>
  <si>
    <t>01/244621008J</t>
  </si>
  <si>
    <t>8001090222572</t>
  </si>
  <si>
    <t>01/244621008H</t>
  </si>
  <si>
    <t>8001090222459</t>
  </si>
  <si>
    <t>01/244621008G</t>
  </si>
  <si>
    <t>8001090222879</t>
  </si>
  <si>
    <t>https://www.jd.id/product/herbal-essences-conditioner-argan-oil-of-morocco-400ml_13984769/110034651.html</t>
  </si>
  <si>
    <t>HERBAL ESSENCES Conditioner Argan Oil Of Morocco 400ml</t>
  </si>
  <si>
    <t>01/244621008I</t>
  </si>
  <si>
    <t>8001090222756</t>
  </si>
  <si>
    <t>01/244621109G</t>
  </si>
  <si>
    <t>8001090222725</t>
  </si>
  <si>
    <t>https://www.jd.id/product/herbal-essences-shampoo-smooth-golden-moringa-oil-400ml_13984742/110034553.html</t>
  </si>
  <si>
    <t>HERBAL ESSENCES Shampoo Smooth Golden Moringa Oil 400ml</t>
  </si>
  <si>
    <t>01/244621109F</t>
  </si>
  <si>
    <t>8001090222428</t>
  </si>
  <si>
    <t>01/244621109E</t>
  </si>
  <si>
    <t>8001090222848</t>
  </si>
  <si>
    <t>https://www.jd.id/product/herbal-essences-shampoo-repair-argan-oil-of-morocco-400ml_13984747/110034578.html</t>
  </si>
  <si>
    <t>HERBAL ESSENCES Shampoo Repair Argan Oil Of Morocco 400ml</t>
  </si>
  <si>
    <t>01/244621109H</t>
  </si>
  <si>
    <t>8001090222541</t>
  </si>
  <si>
    <t>https://www.jd.id/product/herbal-essences-shampoo-clean-white-strawberry-sweet-mint-400ml_13984731/110034522.html</t>
  </si>
  <si>
    <t>HERBAL ESSENCES Shampoo Clean White Strawberry &amp; Sweet Mint 400ml</t>
  </si>
  <si>
    <t>01/244621008M</t>
  </si>
  <si>
    <t>4902430118668</t>
  </si>
  <si>
    <t>HERBAL ESSENCES Conditioner Colour Me Happy 300ml</t>
  </si>
  <si>
    <t>01/244621008K</t>
  </si>
  <si>
    <t>4902430118651</t>
  </si>
  <si>
    <t>HERBAL ESSENCES Conditioner Hello Hydration 300ml</t>
  </si>
  <si>
    <t>01/244621109I</t>
  </si>
  <si>
    <t>4902430118798</t>
  </si>
  <si>
    <t>https://www.jd.id/product/herbal-essences-shampoo-hello-hydration-300ml_600994097/600994098.html</t>
  </si>
  <si>
    <t>HERBAL ESSENCES Shampoo Hello Hydration 300ml</t>
  </si>
  <si>
    <t>01/244621109J</t>
  </si>
  <si>
    <t>4902430633277</t>
  </si>
  <si>
    <t>https://www.jd.id/product/herbal-essences-shampoo-moroccan-my-shine-300ml_600994060/600994061.html</t>
  </si>
  <si>
    <t>HERBAL ESSENCES Shampoo Moroccan My Shine</t>
  </si>
  <si>
    <t>01/244621109K</t>
  </si>
  <si>
    <t>4902430118804</t>
  </si>
  <si>
    <t>https://www.jd.id/product/herbal-essences-shampoo-colour-me-happy-300ml_600993376/600994240.html</t>
  </si>
  <si>
    <t>HERBAL ESSENCES Shampoo Colour Me Happy 300ml</t>
  </si>
  <si>
    <t>01/244621008L</t>
  </si>
  <si>
    <t>4902430633260</t>
  </si>
  <si>
    <t>HERBAL ESSENCES Conditioner Moroccan My Shine</t>
  </si>
  <si>
    <t>Olay</t>
  </si>
  <si>
    <t>Skin Care</t>
  </si>
  <si>
    <t>01/394829601M</t>
  </si>
  <si>
    <t>4902430242875x4902430558754x4902430208093</t>
  </si>
  <si>
    <t>4902430242875+4902430292962</t>
  </si>
  <si>
    <t>01/294826003W</t>
  </si>
  <si>
    <t>4902430799911</t>
  </si>
  <si>
    <t>01/294825208I</t>
  </si>
  <si>
    <t>4902430799836</t>
  </si>
  <si>
    <t>01/394829801F</t>
  </si>
  <si>
    <t>4902430360111x4902430359832</t>
  </si>
  <si>
    <t>01/394829601F</t>
  </si>
  <si>
    <t>4902430360142x4902430359832</t>
  </si>
  <si>
    <t>01/294826003X</t>
  </si>
  <si>
    <t>4902430800037</t>
  </si>
  <si>
    <t>01/394829502U</t>
  </si>
  <si>
    <t>4902430232227x4902430200059</t>
  </si>
  <si>
    <t>01/394829601B</t>
  </si>
  <si>
    <t>4902430242875x4902430558754</t>
  </si>
  <si>
    <t>01/294825206E</t>
  </si>
  <si>
    <t>4902430231862</t>
  </si>
  <si>
    <t>01/08070603A</t>
  </si>
  <si>
    <t>4710260000448</t>
  </si>
  <si>
    <t>01/294825207N</t>
  </si>
  <si>
    <t>4902430359733</t>
  </si>
  <si>
    <t>01/294825207C</t>
  </si>
  <si>
    <t>4902430359788</t>
  </si>
  <si>
    <t>01/294825206B</t>
  </si>
  <si>
    <t>4902430188937</t>
  </si>
  <si>
    <t>01/294826902H</t>
  </si>
  <si>
    <t>4902430759342</t>
  </si>
  <si>
    <t>01/294826003D</t>
  </si>
  <si>
    <t>4902430200059</t>
  </si>
  <si>
    <t>01/394829801D</t>
  </si>
  <si>
    <t>4902430242875x4902430293341</t>
  </si>
  <si>
    <t>01/294827701A</t>
  </si>
  <si>
    <t>4902430332163</t>
  </si>
  <si>
    <t>01/294825206Q</t>
  </si>
  <si>
    <t>4902430735544</t>
  </si>
  <si>
    <t>01/294825208G</t>
  </si>
  <si>
    <t>4902430715218</t>
  </si>
  <si>
    <t>01/294825207J</t>
  </si>
  <si>
    <t>4902430359832</t>
  </si>
  <si>
    <t>https://www.jd.id/product/olay-total-effects-7-in-one-foaming-cleanser-100gr_676166/10011340.html</t>
  </si>
  <si>
    <t>01/294825207B</t>
  </si>
  <si>
    <t>4902430359764</t>
  </si>
  <si>
    <t>01/294825207D</t>
  </si>
  <si>
    <t>4902430360906</t>
  </si>
  <si>
    <t>01/294825206O</t>
  </si>
  <si>
    <t>4902430558754</t>
  </si>
  <si>
    <t>https://www.jd.id/product/olay-regenerist-micro-sculpting-night-cream-50g_676145/10011319.html</t>
  </si>
  <si>
    <t>01/294825207O</t>
  </si>
  <si>
    <t>4902430359719</t>
  </si>
  <si>
    <t>01/294825206G</t>
  </si>
  <si>
    <t>4902430242875</t>
  </si>
  <si>
    <t>https://www.jd.id/product/olay-regenerist-micro-sculpting-cream-50g_676159/10011333.html</t>
  </si>
  <si>
    <t>01/294825207F</t>
  </si>
  <si>
    <t>4902430360142</t>
  </si>
  <si>
    <t>https://www.jd.id/product/olay-total-effects-7-in-one-anti-aging-night-cream-50g_676157/10011331.html</t>
  </si>
  <si>
    <t>01/294825207G</t>
  </si>
  <si>
    <t>4902430360111</t>
  </si>
  <si>
    <t>https://www.jd.id/product/olay-total-effects-7-in-one-day-cream-normal-spf-15-50g_676161/10011335.html</t>
  </si>
  <si>
    <t>01/294826003J</t>
  </si>
  <si>
    <t>4902430292962</t>
  </si>
  <si>
    <t>https://www.jd.id/product/olay-white-radiance-cellucent-white-essence-serum-30ml_676200/10011374.html</t>
  </si>
  <si>
    <t>OLAY White Radiance Cellucent White Essence Serum 30ml</t>
  </si>
  <si>
    <t>01/294825207I</t>
  </si>
  <si>
    <t>4902430359825</t>
  </si>
  <si>
    <t>https://www.jd.id/product/olay-total-effects-7-in-one-anti-ageing-serum-50ml_676191/10011365.html</t>
  </si>
  <si>
    <t>01/294826902J</t>
  </si>
  <si>
    <t>4902430753326</t>
  </si>
  <si>
    <t>01/294825206P</t>
  </si>
  <si>
    <t>4902430625760</t>
  </si>
  <si>
    <t>01/294826902G</t>
  </si>
  <si>
    <t>4902430759359</t>
  </si>
  <si>
    <t>01/294826902L</t>
  </si>
  <si>
    <t>4902430787475</t>
  </si>
  <si>
    <t>01/294826902K</t>
  </si>
  <si>
    <t>01/294825205I</t>
  </si>
  <si>
    <t>4902430359818</t>
  </si>
  <si>
    <t>01/294826003K</t>
  </si>
  <si>
    <t>4902430293341</t>
  </si>
  <si>
    <t>https://www.jd.id/product/olay-regenerist-micro-sculpting-serum-50ml_676217/10011391.html</t>
  </si>
  <si>
    <t>01/394829601D</t>
  </si>
  <si>
    <t>4902430359832x4902430359733</t>
  </si>
  <si>
    <t>01/080717701A</t>
  </si>
  <si>
    <t>4902430232265</t>
  </si>
  <si>
    <t>01/294823701I</t>
  </si>
  <si>
    <t>4902430875516</t>
  </si>
  <si>
    <t>Olay Japanese Camellia Nourishing Sheet Mask</t>
  </si>
  <si>
    <t>01/294823701J</t>
  </si>
  <si>
    <t>4902430875554</t>
  </si>
  <si>
    <t>Olay Japanese Deep Sea Algae Healthy Aura Sheet Mask</t>
  </si>
  <si>
    <t>01/294823701H</t>
  </si>
  <si>
    <t>4902430875592</t>
  </si>
  <si>
    <t>Olay Japanese Sake Yeast Wrinkle Relaxing Sheet Mask</t>
  </si>
  <si>
    <t>01/294826801C</t>
  </si>
  <si>
    <t>4902430822237</t>
  </si>
  <si>
    <t>Olay Magnemask Advanced Anti-Aging Sheet Mask</t>
  </si>
  <si>
    <t>01/294826003Z</t>
  </si>
  <si>
    <t>4902430822299</t>
  </si>
  <si>
    <t>Olay Magnemask Advanced Whitening Sheet Mask</t>
  </si>
  <si>
    <t>01/294826801D</t>
  </si>
  <si>
    <t>4902430799904</t>
  </si>
  <si>
    <t>OLAY Whip Regenerist Whip Active Moisturizer UV Krim 50g</t>
  </si>
  <si>
    <t>01/294825208M</t>
  </si>
  <si>
    <t>4902430799867</t>
  </si>
  <si>
    <t>OLAY Whip Total Effects Whip Active Moisturizer UV Krim 50g</t>
  </si>
  <si>
    <t>01/294826002C</t>
  </si>
  <si>
    <t>4902430799928</t>
  </si>
  <si>
    <t>OLAY Whip White Radiance Whip Active Moisturizer UV Krim 50g</t>
  </si>
  <si>
    <t>Oral-B</t>
  </si>
  <si>
    <t>Oral Care</t>
  </si>
  <si>
    <t>01/341313504A</t>
  </si>
  <si>
    <t>3014260279059</t>
  </si>
  <si>
    <t>01/274921602C</t>
  </si>
  <si>
    <t>3014260819033</t>
  </si>
  <si>
    <t>01/341313503A</t>
  </si>
  <si>
    <t>3014260279387</t>
  </si>
  <si>
    <t>https://www.jd.id/product/oral-b-stages-3-princess-cars-5-7-years-soft_677005/10012181.html</t>
  </si>
  <si>
    <t>01/341313502A</t>
  </si>
  <si>
    <t>3014260279400</t>
  </si>
  <si>
    <t>https://www.jd.id/product/oral-b-stages-2-tigger-pooh-2-4-years-soft_677003/10012179.html</t>
  </si>
  <si>
    <t>01/274922801C</t>
  </si>
  <si>
    <t>4902430678421</t>
  </si>
  <si>
    <t>01/274927102A</t>
  </si>
  <si>
    <t>3014260840723</t>
  </si>
  <si>
    <t>01/274927101P</t>
  </si>
  <si>
    <t>01/274927101Q</t>
  </si>
  <si>
    <t>4902430599610</t>
  </si>
  <si>
    <t>01/341313501A</t>
  </si>
  <si>
    <t>3014260279462</t>
  </si>
  <si>
    <t>https://www.jd.id/product/oral-b-stages-1-for-baby-4-24-month-soft_677002/10012178.html</t>
  </si>
  <si>
    <t>01/274923801F</t>
  </si>
  <si>
    <t>4210201028192</t>
  </si>
  <si>
    <t>01/274927101R</t>
  </si>
  <si>
    <t>4902430599634</t>
  </si>
  <si>
    <t>https://www.jd.id/product/oral-b-ultrathin-compact-soft-3pcs_10092363/100214074.html</t>
  </si>
  <si>
    <t>01/274926401J</t>
  </si>
  <si>
    <t>4902430403900</t>
  </si>
  <si>
    <t>https://www.jd.id/product/oral-b-all-rounder-123-clean-medium-3pcs_677017/10012193.html</t>
  </si>
  <si>
    <t>01/274926401I</t>
  </si>
  <si>
    <t>4902430403856</t>
  </si>
  <si>
    <t>https://www.jd.id/product/oral-b-all-rounder-123-clean-soft-3pcs_677010/10012186.html</t>
  </si>
  <si>
    <t>01/341314301A</t>
  </si>
  <si>
    <t>9300647000922</t>
  </si>
  <si>
    <t>01/274928901D</t>
  </si>
  <si>
    <t>4902430511551</t>
  </si>
  <si>
    <t>https://www.jd.id/product/oral-b-pro-health-multi-protection-refreshing-clean-mint-rinse-500ml_677064/10012240.html</t>
  </si>
  <si>
    <t>01/274922301G</t>
  </si>
  <si>
    <t>4902430869652</t>
  </si>
  <si>
    <t>https://www.jd.id/product/oral-b-fresh-clean-black-soft-3pcs_601002237/601001441.html</t>
  </si>
  <si>
    <t>01/341314001A</t>
  </si>
  <si>
    <t>9300647788691</t>
  </si>
  <si>
    <t>ORAL-B Floss Satin 50m</t>
  </si>
  <si>
    <t>01/341313901A</t>
  </si>
  <si>
    <t>9300647000342</t>
  </si>
  <si>
    <t>https://www.jd.id/product/oral-b-floss-mint-waxed-50m_601001431/601001432.html</t>
  </si>
  <si>
    <t>ORAL-B Floss Mint Waxed 50m</t>
  </si>
  <si>
    <t>01/274922801A</t>
  </si>
  <si>
    <t>4902430678278</t>
  </si>
  <si>
    <t>Pampers</t>
  </si>
  <si>
    <t>Baby Care</t>
  </si>
  <si>
    <t>01/225026509G</t>
  </si>
  <si>
    <t>4902430610346</t>
  </si>
  <si>
    <t>https://www.jd.id/product/paket-isi-3-pampers-popok-celana-xl-54-premium-care_13721396/109263144.html</t>
  </si>
  <si>
    <t>01/395029501E</t>
  </si>
  <si>
    <t>4902430610544x6</t>
  </si>
  <si>
    <t>01/395029501L</t>
  </si>
  <si>
    <t>4902430635417x6</t>
  </si>
  <si>
    <t>01/225026509W</t>
  </si>
  <si>
    <t>4902430610506</t>
  </si>
  <si>
    <t>01/225026502P</t>
  </si>
  <si>
    <t>4902430635417</t>
  </si>
  <si>
    <t>01/225026509I</t>
  </si>
  <si>
    <t>4902430610599</t>
  </si>
  <si>
    <t>01/395029501J</t>
  </si>
  <si>
    <t>4902430610834x6</t>
  </si>
  <si>
    <t>https://www.jd.id/product/pampers-popok-celana-s-6x32-premium-care-karton-isi-6_705403/10045287.html</t>
  </si>
  <si>
    <t>01/395029501C</t>
  </si>
  <si>
    <t>4902430610490x6</t>
  </si>
  <si>
    <t>01/395029501H</t>
  </si>
  <si>
    <t>4902430610599x6</t>
  </si>
  <si>
    <t>01/395029501K</t>
  </si>
  <si>
    <t>4902430613262x4</t>
  </si>
  <si>
    <t>01/225026502L</t>
  </si>
  <si>
    <t>4902430610834</t>
  </si>
  <si>
    <t>01/225026502Q</t>
  </si>
  <si>
    <t>4902430635424</t>
  </si>
  <si>
    <t>01/225026509Z</t>
  </si>
  <si>
    <t>4902430610575</t>
  </si>
  <si>
    <t>https://www.jd.id/product/paket-isi-3-pampers-popok-celana-l-62-premium-care_13721361/109263033.html</t>
  </si>
  <si>
    <t>01/225026509J</t>
  </si>
  <si>
    <t>4902430610612</t>
  </si>
  <si>
    <t>01/395029502A</t>
  </si>
  <si>
    <t>4902430610544x3</t>
  </si>
  <si>
    <t>01/395029501I</t>
  </si>
  <si>
    <t>4902430610612x4</t>
  </si>
  <si>
    <t>01/395029501Y</t>
  </si>
  <si>
    <t>4902430610599x3</t>
  </si>
  <si>
    <t>01/225026509V</t>
  </si>
  <si>
    <t>4902430610490</t>
  </si>
  <si>
    <t>01/395029502C</t>
  </si>
  <si>
    <t>4902430610490x3</t>
  </si>
  <si>
    <t>01/225026509H</t>
  </si>
  <si>
    <t>4902430610544</t>
  </si>
  <si>
    <t>01/395029501M</t>
  </si>
  <si>
    <t>4902430635424x4</t>
  </si>
  <si>
    <t>https://www.jd.id/product/pampers-popok-celana-xxl-4x28-premium-care-karton-isi-4_705267/10045151.html</t>
  </si>
  <si>
    <t>01/225026502M</t>
  </si>
  <si>
    <t>4902430613262</t>
  </si>
  <si>
    <t>01/395029501F</t>
  </si>
  <si>
    <t>4902430610568x4</t>
  </si>
  <si>
    <t>01/225026509Y</t>
  </si>
  <si>
    <t>4902430610568</t>
  </si>
  <si>
    <t>01/395029501P</t>
  </si>
  <si>
    <t>4902430635424x2</t>
  </si>
  <si>
    <t>https://www.jd.id/product/pampers-popok-celana-premium-care-xxl-2x28-paket-isi-2_10440663/100972651.html</t>
  </si>
  <si>
    <t>PAMPERS Popok Celana Premium Care [XXL] 2x28 [Paket Isi 2]</t>
  </si>
  <si>
    <t>01/395029501Q</t>
  </si>
  <si>
    <t>4902430610612x2</t>
  </si>
  <si>
    <t>https://www.jd.id/product/pampers-popok-celana-premium-care-xl-2x36-paket-isi-2_10440660/100972648.html</t>
  </si>
  <si>
    <t>PAMPERS Popok Celana Premium Care [XL] 2x36 [Paket Isi 2]</t>
  </si>
  <si>
    <t>01/395029501O</t>
  </si>
  <si>
    <t>4902430613262x2</t>
  </si>
  <si>
    <t>https://www.jd.id/product/pampers-popok-celana-premium-care-m-2x46-paket-isi-2_10439916/100970587.html</t>
  </si>
  <si>
    <t>PAMPERS Popok Celana Premium Care[M] 2x46 [Paket Isi 2]</t>
  </si>
  <si>
    <t>01/395029501R</t>
  </si>
  <si>
    <t>4902430610568x2</t>
  </si>
  <si>
    <t>https://www.jd.id/product/pampers-popok-celana-premium-care-l-2x42-paket-isi-2_10439918/100970589.html</t>
  </si>
  <si>
    <t>https://www.jd.id/product/pampers-popok-celana-s-32-premium-care_686676/10022916.html</t>
  </si>
  <si>
    <t>https://www.jd.id/product/pampers-popok-celana-m-68-premium-care_686681/10022921.html</t>
  </si>
  <si>
    <t>PAMPERS Popok Celana M-68 Premium Care</t>
  </si>
  <si>
    <t>https://www.jd.id/product/pampers-popok-celana-xl-54-premium-care_686689/10022929.html</t>
  </si>
  <si>
    <t>https://www.jd.id/product/pampers-popok-celana-l-62-premium-care_686686/10022926.html</t>
  </si>
  <si>
    <t>01/395029501A</t>
  </si>
  <si>
    <t>4902430605144x4</t>
  </si>
  <si>
    <t>https://www.jd.id/product/pampers-popok-perekat-s-4x48-premium-care-karton-isi-4_705302/10045186.html</t>
  </si>
  <si>
    <t>01/395029501N</t>
  </si>
  <si>
    <t>4902430764995x4</t>
  </si>
  <si>
    <t>https://www.jd.id/product/pampers-popok-perekat-nb-4x52-premium-care-karton-isi-4_10449836/100995278.html</t>
  </si>
  <si>
    <t>01/395029501T</t>
  </si>
  <si>
    <t>4902430764995x2</t>
  </si>
  <si>
    <t>01/225026509D</t>
  </si>
  <si>
    <t>4902430605144</t>
  </si>
  <si>
    <t>01/225026510A</t>
  </si>
  <si>
    <t>4902430763370</t>
  </si>
  <si>
    <t>01/225026510B</t>
  </si>
  <si>
    <t>4902430764995</t>
  </si>
  <si>
    <t>https://www.jd.id/product/pampers-popok-perekat-nb-52-premium-care-popok-bayi-baru-lahir_10192078/100422414.html</t>
  </si>
  <si>
    <t>01/395030001C</t>
  </si>
  <si>
    <t>01/395030001B</t>
  </si>
  <si>
    <t>4902430610506x4902430928779</t>
  </si>
  <si>
    <t>01/395030001D</t>
  </si>
  <si>
    <t>4902430610346x4902430928779</t>
  </si>
  <si>
    <t>Pantene</t>
  </si>
  <si>
    <t>01/245121004B</t>
  </si>
  <si>
    <t>4902430879101</t>
  </si>
  <si>
    <t>01/245121004D</t>
  </si>
  <si>
    <t>4902430879125</t>
  </si>
  <si>
    <t>01/245121004C</t>
  </si>
  <si>
    <t>4902430879118</t>
  </si>
  <si>
    <t>01/245121003R</t>
  </si>
  <si>
    <t>4902430792158</t>
  </si>
  <si>
    <t>01/245121008G</t>
  </si>
  <si>
    <t>4902430594899</t>
  </si>
  <si>
    <t>4902430538565</t>
  </si>
  <si>
    <t>01/245121002Z</t>
  </si>
  <si>
    <t>4902430401029</t>
  </si>
  <si>
    <t>01/245121002W</t>
  </si>
  <si>
    <t>4902430401036</t>
  </si>
  <si>
    <t>01/245121009Y</t>
  </si>
  <si>
    <t>4902430623643</t>
  </si>
  <si>
    <t>01/245121005L</t>
  </si>
  <si>
    <t>4902430792790</t>
  </si>
  <si>
    <t>01/245121005M</t>
  </si>
  <si>
    <t>4902430832748</t>
  </si>
  <si>
    <t>01/245121009X</t>
  </si>
  <si>
    <t>4902430623636</t>
  </si>
  <si>
    <t>01/245121102W</t>
  </si>
  <si>
    <t>4902430879019</t>
  </si>
  <si>
    <t>01/395129601E</t>
  </si>
  <si>
    <t>4902430404716x2 FREE NRC</t>
  </si>
  <si>
    <t>01/245121102Y</t>
  </si>
  <si>
    <t>4902430879033</t>
  </si>
  <si>
    <t>01/245121102Z</t>
  </si>
  <si>
    <t>4902430879040</t>
  </si>
  <si>
    <t>01/395129601F</t>
  </si>
  <si>
    <t>4902430404686x2 FREE NRC</t>
  </si>
  <si>
    <t>01/245121102X</t>
  </si>
  <si>
    <t>4902430879026</t>
  </si>
  <si>
    <t>01/245121101V</t>
  </si>
  <si>
    <t>4902430538633</t>
  </si>
  <si>
    <t>01/24512112E</t>
  </si>
  <si>
    <t>4902430872027</t>
  </si>
  <si>
    <t>01/245121101S</t>
  </si>
  <si>
    <t>4902430538695</t>
  </si>
  <si>
    <t>01/245121114O</t>
  </si>
  <si>
    <t>4902430399340</t>
  </si>
  <si>
    <t>01/24512112B</t>
  </si>
  <si>
    <t>4902430869249</t>
  </si>
  <si>
    <t>01/245121101T</t>
  </si>
  <si>
    <t>4902430412964</t>
  </si>
  <si>
    <t>01/24512112D</t>
  </si>
  <si>
    <t>4902430872010</t>
  </si>
  <si>
    <t>01/245121115C</t>
  </si>
  <si>
    <t>4902430596268</t>
  </si>
  <si>
    <t>01/245121115J</t>
  </si>
  <si>
    <t>4902430404709</t>
  </si>
  <si>
    <t>https://www.jd.id/product/pantene-shampoo-total-damage-care-900ml_676038/10011209.html</t>
  </si>
  <si>
    <t>PANTENE Shampoo Total Damage Care 900ml</t>
  </si>
  <si>
    <t>01/245121101X</t>
  </si>
  <si>
    <t>4902430792233</t>
  </si>
  <si>
    <t>01/245121101W</t>
  </si>
  <si>
    <t>4902430412971</t>
  </si>
  <si>
    <t>01/245121101U</t>
  </si>
  <si>
    <t>4902430412988</t>
  </si>
  <si>
    <t>https://www.jd.id/product/pantene-shampoo-hair-fall-control-400ml_676002/10011162.html</t>
  </si>
  <si>
    <t>PANTENE Shampoo Hair Fall Control 400ml</t>
  </si>
  <si>
    <t>01/245121101R</t>
  </si>
  <si>
    <t>4902430413008</t>
  </si>
  <si>
    <t>https://www.jd.id/product/pantene-shampoo-anti-dandruff-400ml_675994/10011154.html</t>
  </si>
  <si>
    <t>PANTENE Shampoo Anti Dandruff 400ml</t>
  </si>
  <si>
    <t>01/245121114S</t>
  </si>
  <si>
    <t>4902430792240</t>
  </si>
  <si>
    <t>https://www.jd.id/product/pantene-shampoo-anti-lepek-750ml_10207408/100455505.html</t>
  </si>
  <si>
    <t>PANTENE Shampoo Anti Lepek 750ml</t>
  </si>
  <si>
    <t>01/245121114Q</t>
  </si>
  <si>
    <t>4902430401111</t>
  </si>
  <si>
    <t>01/245121114N</t>
  </si>
  <si>
    <t>4902430401135</t>
  </si>
  <si>
    <t>https://www.jd.id/product/pantene-shampoo-anti-dandruff-750ml_676061/10011235.html</t>
  </si>
  <si>
    <t>01/245121115G</t>
  </si>
  <si>
    <t>4902430404716</t>
  </si>
  <si>
    <t>https://www.jd.id/product/pantene-shampoo-anti-dandruff-900ml_676034/10011203.html</t>
  </si>
  <si>
    <t>PANTENE Shampoo Anti Dandruff 900ml</t>
  </si>
  <si>
    <t>01/245121115H</t>
  </si>
  <si>
    <t>4902430404686</t>
  </si>
  <si>
    <t>https://www.jd.id/product/pantene-shampoo-hair-fall-control-900ml_676036/10011207.html</t>
  </si>
  <si>
    <t>PANTENE Shampoo Hair Fall Control 900ml</t>
  </si>
  <si>
    <t>01/245121103C</t>
  </si>
  <si>
    <t>4902430879064</t>
  </si>
  <si>
    <t>01/245121103B</t>
  </si>
  <si>
    <t>4902430879057</t>
  </si>
  <si>
    <t>01/245121114U</t>
  </si>
  <si>
    <t>4902430459617</t>
  </si>
  <si>
    <t>https://www.jd.id/product/pantene-shampoo-hair-fall-control-1-2l_603423307/603423308.html</t>
  </si>
  <si>
    <t>PANTENE Shampoo Hair Fall Control 1.2l</t>
  </si>
  <si>
    <t>01/245121114V</t>
  </si>
  <si>
    <t>4902430459624</t>
  </si>
  <si>
    <t>PANTENE Shampoo Total Damage Care 1.2l</t>
  </si>
  <si>
    <t>01/245121114W</t>
  </si>
  <si>
    <t>4902430889353</t>
  </si>
  <si>
    <t>https://www.jd.id/product/pantene-shampoo-anti-dandruff-1-2l_603422607/603422608.html</t>
  </si>
  <si>
    <t>PANTENE Shampoo Anti Dandruff 1.2l</t>
  </si>
  <si>
    <t>01/245121002X</t>
  </si>
  <si>
    <t>Rejoice</t>
  </si>
  <si>
    <t>01/245321001X</t>
  </si>
  <si>
    <t>4902430849098</t>
  </si>
  <si>
    <t>01/245321001T</t>
  </si>
  <si>
    <t>01/245321001U</t>
  </si>
  <si>
    <t>4902430772167</t>
  </si>
  <si>
    <t>01/245321001Y</t>
  </si>
  <si>
    <t>4902430849135</t>
  </si>
  <si>
    <t>01/245321003C</t>
  </si>
  <si>
    <t>4902430452557</t>
  </si>
  <si>
    <t>01/245321003B</t>
  </si>
  <si>
    <t>4902430452564</t>
  </si>
  <si>
    <t>01/245321104I</t>
  </si>
  <si>
    <t>4902430849210</t>
  </si>
  <si>
    <t>01/245321104F</t>
  </si>
  <si>
    <t>4902430851558</t>
  </si>
  <si>
    <t>01/245321104G</t>
  </si>
  <si>
    <t>4902430851572</t>
  </si>
  <si>
    <t>01/245321105D</t>
  </si>
  <si>
    <t>4902430432375</t>
  </si>
  <si>
    <t>01/245321104H</t>
  </si>
  <si>
    <t>4902430849081</t>
  </si>
  <si>
    <t>01/245321105E</t>
  </si>
  <si>
    <t>4902430772662</t>
  </si>
  <si>
    <t>01/245321105F</t>
  </si>
  <si>
    <t>4902430772075</t>
  </si>
  <si>
    <t>https://www.jd.id/product/rejoice-shampoo-parfum-lembut-600ml_10207416/100455513.html</t>
  </si>
  <si>
    <t>REJOICE Shampoo Parfum Lembut 600ml</t>
  </si>
  <si>
    <t>01/245321101X</t>
  </si>
  <si>
    <t>4902430450379</t>
  </si>
  <si>
    <t>01/245321101W</t>
  </si>
  <si>
    <t>4902430450355</t>
  </si>
  <si>
    <t>https://www.jd.id/product/rejoice-shampoo-rich-soft-smooth-340ml_10080061/100189673.html</t>
  </si>
  <si>
    <t>REJOICE Shampoo Rich Soft Smooth 340ml</t>
  </si>
  <si>
    <t>01/245321105C</t>
  </si>
  <si>
    <t>4902430396554</t>
  </si>
  <si>
    <t>https://www.jd.id/product/rejoice-shampoo-rich-soft-smooth-600ml_676641/10011816.html</t>
  </si>
  <si>
    <t>REJOICE Shampoo Rich Soft Smooth 600ml</t>
  </si>
  <si>
    <t>01/245321101Z</t>
  </si>
  <si>
    <t>4902430772655</t>
  </si>
  <si>
    <t>https://www.jd.id/product/rejoice-shampoo-parfum-segar-340ml_10207413/100455510.html</t>
  </si>
  <si>
    <t>REJOICE Shampoo Parfum Segar 340ml</t>
  </si>
  <si>
    <t>01/245321103Z</t>
  </si>
  <si>
    <t>4902430772051</t>
  </si>
  <si>
    <t>Vicks</t>
  </si>
  <si>
    <t>Health Care</t>
  </si>
  <si>
    <t>01/07060401A</t>
  </si>
  <si>
    <t>4902430393126</t>
  </si>
  <si>
    <t>https://www.jd.id/product/vicks-inhaler-0-5ml_676619/10011794.html</t>
  </si>
  <si>
    <t>VICKS Inhaler 0.5ml</t>
  </si>
  <si>
    <t>01/07060503B</t>
  </si>
  <si>
    <t>4987176000552</t>
  </si>
  <si>
    <t>01/07060502A</t>
  </si>
  <si>
    <t>4987176600554</t>
  </si>
  <si>
    <t>VICKS Vaporub 10gr</t>
  </si>
  <si>
    <t>01/265522901B</t>
  </si>
  <si>
    <t>4987176018083</t>
  </si>
  <si>
    <t>01/265525501A</t>
  </si>
  <si>
    <t>4987176008718</t>
  </si>
  <si>
    <t>VICKS Vaporub Original 25g</t>
  </si>
  <si>
    <t>Whisper</t>
  </si>
  <si>
    <t>Feminim Care</t>
  </si>
  <si>
    <t>01/18023204A</t>
  </si>
  <si>
    <t>4902430044264</t>
  </si>
  <si>
    <t>01/235725801A</t>
  </si>
  <si>
    <t>4902430061155</t>
  </si>
  <si>
    <t>01/18023301A</t>
  </si>
  <si>
    <t>4902430044233</t>
  </si>
  <si>
    <t>01/18023203A</t>
  </si>
  <si>
    <t>4902430044257</t>
  </si>
  <si>
    <t>WHISPER Regular Flow Wings 10's</t>
  </si>
  <si>
    <t>01/244621109M</t>
  </si>
  <si>
    <t>01/244621008O</t>
  </si>
  <si>
    <t>01/244621109L</t>
  </si>
  <si>
    <t>01/244621008N</t>
  </si>
  <si>
    <t>01/245121002Y</t>
  </si>
  <si>
    <t>01/245121004E</t>
  </si>
  <si>
    <t>4902430879132</t>
  </si>
  <si>
    <t>01/245121004F</t>
  </si>
  <si>
    <t>4902430879149</t>
  </si>
  <si>
    <t>01/245121004G</t>
  </si>
  <si>
    <t>4902430879613</t>
  </si>
  <si>
    <t>01/245121102F</t>
  </si>
  <si>
    <t>4902430400619</t>
  </si>
  <si>
    <t>01/245121102I</t>
  </si>
  <si>
    <t>4902430400992</t>
  </si>
  <si>
    <t>01/245121102N</t>
  </si>
  <si>
    <t>4902430401012</t>
  </si>
  <si>
    <t>01/245121102D</t>
  </si>
  <si>
    <t>4902430792202</t>
  </si>
  <si>
    <t>01/245121102H</t>
  </si>
  <si>
    <t>4902430401005</t>
  </si>
  <si>
    <t>01/245121102G</t>
  </si>
  <si>
    <t>4902430414937</t>
  </si>
  <si>
    <t>01/245121102E</t>
  </si>
  <si>
    <t>4902430538626</t>
  </si>
  <si>
    <t>01/245121102O</t>
  </si>
  <si>
    <t>4902430399357</t>
  </si>
  <si>
    <t>01/245121117P</t>
  </si>
  <si>
    <t>01/245121112U</t>
  </si>
  <si>
    <t>4902430594929</t>
  </si>
  <si>
    <t>01/245121117Q</t>
  </si>
  <si>
    <t>01/245121117U</t>
  </si>
  <si>
    <t>01/294826801E</t>
  </si>
  <si>
    <t>4902430917957</t>
  </si>
  <si>
    <t>01/294826801F</t>
  </si>
  <si>
    <t>4902430917964</t>
  </si>
  <si>
    <t>4902430610506x2</t>
  </si>
  <si>
    <t>4902430610575x2</t>
  </si>
  <si>
    <t>4902430610346x2</t>
  </si>
  <si>
    <t>01/245321106B</t>
  </si>
  <si>
    <t>4902430450362</t>
  </si>
  <si>
    <t>01/245321101Y</t>
  </si>
  <si>
    <t>4902430450386</t>
  </si>
  <si>
    <t>01/245321101V</t>
  </si>
  <si>
    <t>4902430450393</t>
  </si>
  <si>
    <t>4902430473231</t>
  </si>
  <si>
    <t>01/245321102Z</t>
  </si>
  <si>
    <t>4902430772020</t>
  </si>
  <si>
    <t>01/245321102Y</t>
  </si>
  <si>
    <t>01/245321104D</t>
  </si>
  <si>
    <t>4902430849050</t>
  </si>
  <si>
    <t>01/245321104E</t>
  </si>
  <si>
    <t>4902430849203</t>
  </si>
  <si>
    <t>01/244521103V</t>
  </si>
  <si>
    <t>4902430753364</t>
  </si>
  <si>
    <t>01/244521105V</t>
  </si>
  <si>
    <t>4902430102247</t>
  </si>
  <si>
    <t>01/244521105W</t>
  </si>
  <si>
    <t>4902430553636</t>
  </si>
  <si>
    <t>01/244521105Y</t>
  </si>
  <si>
    <t>4902430737142</t>
  </si>
  <si>
    <t>01/244521105X</t>
  </si>
  <si>
    <t>01/244521105T</t>
  </si>
  <si>
    <t>01/244521101F</t>
  </si>
  <si>
    <t>4902430869133</t>
  </si>
  <si>
    <t>01/08070602A</t>
  </si>
  <si>
    <t>01/080717601A</t>
  </si>
  <si>
    <t>https://www.jd.id/product/olay-white-radiance-intensive-whitening-cream-50g_676155/10011329.html</t>
  </si>
  <si>
    <t>01/214424901H</t>
  </si>
  <si>
    <t>01/244521103X</t>
  </si>
  <si>
    <t>01/244521105R</t>
  </si>
  <si>
    <t>01/245121114C</t>
  </si>
  <si>
    <t>01/245321001P</t>
  </si>
  <si>
    <t>01/284422402G</t>
  </si>
  <si>
    <t>01/294825206D</t>
  </si>
  <si>
    <t>01/294825208H</t>
  </si>
  <si>
    <t>https://www.jd.id/product/olay-regenerist-whip-active-moisturizer-krim-50g_13445778/108326465.html</t>
  </si>
  <si>
    <t>01/294825208J</t>
  </si>
  <si>
    <t>01/316027111H</t>
  </si>
  <si>
    <t>01/316027111I</t>
  </si>
  <si>
    <t>01/316027111L</t>
  </si>
  <si>
    <t>https://www.jd.id/product/ambi-pur-pewangi-mobil-car-mini-vent-clip-lavender-comfort-2ml_676642/10011817.html</t>
  </si>
  <si>
    <t>01/316027112F</t>
  </si>
  <si>
    <t>01/326127301L</t>
  </si>
  <si>
    <t>01/316027112K</t>
  </si>
  <si>
    <t>Shopee</t>
  </si>
  <si>
    <t>https://shopee.co.id/product/11487927/6832725723</t>
  </si>
  <si>
    <t>https://shopee.co.id/product/11487927/6533779596</t>
  </si>
  <si>
    <t>Herbal Essences White Strawberry &amp; Sweet Mint Shampoo 400 ml Pack of 3</t>
  </si>
  <si>
    <t>https://shopee.co.id/product/11487927/6533641059</t>
  </si>
  <si>
    <t>https://shopee.co.id/product/11487927/5337729835</t>
  </si>
  <si>
    <t>https://shopee.co.id/product/11487927/3653192684</t>
  </si>
  <si>
    <t>https://shopee.co.id/product/11487927/3842486664</t>
  </si>
  <si>
    <t>https://shopee.co.id/product/11487927/5642384073</t>
  </si>
  <si>
    <t>https://shopee.co.id/product/11487927/3242553278</t>
  </si>
  <si>
    <t>https://shopee.co.id/product/11487927/6842382637</t>
  </si>
  <si>
    <t>https://shopee.co.id/product/11487927/7249336976</t>
  </si>
  <si>
    <t>Oral-B Dental Floss/Benang Gigi Satin 50 m + Oral-B Dental Floss/Benang Gigi Essential 50 m</t>
  </si>
  <si>
    <t>https://shopee.co.id/product/11487927/3642475161</t>
  </si>
  <si>
    <t>Oral-B Sikat Gigi 123 Medium 3s - Pack of 4</t>
  </si>
  <si>
    <t>https://shopee.co.id/product/11487927/7047474084</t>
  </si>
  <si>
    <t>Pantene Pro-V Gold Series Smooth &amp; Sleek Shampoo 450 ml + Kondisioner 320 ml</t>
  </si>
  <si>
    <t>https://shopee.co.id/product/11487927/4038093507</t>
  </si>
  <si>
    <t>https://shopee.co.id/product/11487927/7838091568</t>
  </si>
  <si>
    <t>Ambi Pur Car Mini Vent Clip After Tobacco 2ml</t>
  </si>
  <si>
    <t>https://shopee.co.id/product/11487927/6918459002</t>
  </si>
  <si>
    <t>https://shopee.co.id/product/11487927/3333734354</t>
  </si>
  <si>
    <t>https://shopee.co.id/product/11487927/1022856848</t>
  </si>
  <si>
    <t>01/316027111K</t>
  </si>
  <si>
    <t>4902430377331</t>
  </si>
  <si>
    <t>https://shopee.co.id/product/11487927/4738093696</t>
  </si>
  <si>
    <t>4902430570367</t>
  </si>
  <si>
    <t>https://shopee.co.id/product/11487927/4938093439</t>
  </si>
  <si>
    <t>4902430517249</t>
  </si>
  <si>
    <t>https://shopee.co.id/product/11487927/4738093930</t>
  </si>
  <si>
    <t>https://shopee.co.id/product/11487927/7538090829</t>
  </si>
  <si>
    <t>4902430516969</t>
  </si>
  <si>
    <t>https://shopee.co.id/product/11487927/4738092128</t>
  </si>
  <si>
    <t>4902430516266</t>
  </si>
  <si>
    <t>4902430516921</t>
  </si>
  <si>
    <t>4902430517393</t>
  </si>
  <si>
    <t>https://shopee.co.id/product/11487927/7632756592</t>
  </si>
  <si>
    <t>01/396129501T</t>
  </si>
  <si>
    <t>4902430731515x2</t>
  </si>
  <si>
    <t>https://shopee.co.id/product/11487927/5332756615</t>
  </si>
  <si>
    <t>https://shopee.co.id/product/11487927/3932844962</t>
  </si>
  <si>
    <t>Downy Pelembut Pakaian Refill Aqua Ocean 1.3L x3</t>
  </si>
  <si>
    <t>https://shopee.co.id/product/11487927/6632756491</t>
  </si>
  <si>
    <t>https://shopee.co.id/product/11487927/7532764757</t>
  </si>
  <si>
    <t>https://shopee.co.id/product/11487927/7832744977</t>
  </si>
  <si>
    <t>https://shopee.co.id/product/11487927/4832742197</t>
  </si>
  <si>
    <t>https://shopee.co.id/product/11487927/6632752847</t>
  </si>
  <si>
    <t>https://shopee.co.id/product/11487927/5632757130</t>
  </si>
  <si>
    <t>Downy Pelembut Pakaian Refill Secret Garden 1.3 L x2</t>
  </si>
  <si>
    <t>https://shopee.co.id/product/11487927/6732754804</t>
  </si>
  <si>
    <t>01/396129504T</t>
  </si>
  <si>
    <t>4902430453028x3</t>
  </si>
  <si>
    <t>https://shopee.co.id/product/11487927/4648888336</t>
  </si>
  <si>
    <t>https://shopee.co.id/product/11487927/7248889401</t>
  </si>
  <si>
    <t>01/326127303X</t>
  </si>
  <si>
    <t>https://shopee.co.id/product/11487927/6132750304</t>
  </si>
  <si>
    <t>Downy Pelembut &amp; Pewangi Pakaian Floral Pink 800 ml - Paket Isi 2</t>
  </si>
  <si>
    <t>4902430807692</t>
  </si>
  <si>
    <t>https://shopee.co.id/product/11487927/3832868168</t>
  </si>
  <si>
    <t>Downy Pelembut &amp; Pewangi Pakaian Floral Pink 1.55 L - Paket Isi 2</t>
  </si>
  <si>
    <t>https://shopee.co.id/product/11487927/3432844032</t>
  </si>
  <si>
    <t>Downy Pelembut Pakaian Refill Aqua Ocean 1.3L x2</t>
  </si>
  <si>
    <t>Downy Pelembut Pakaian Refill Secret Garden 1.3 L x 3</t>
  </si>
  <si>
    <t>https://shopee.co.id/product/11487927/6932753169</t>
  </si>
  <si>
    <t>01/396129502I</t>
  </si>
  <si>
    <t>4902430821995x3</t>
  </si>
  <si>
    <t>https://shopee.co.id/product/11487927/5232760412</t>
  </si>
  <si>
    <t>Downy Pelembut &amp; Pewangi Pakaian Sports Fresh 720ml - Paket isi 3</t>
  </si>
  <si>
    <t>https://shopee.co.id/product/11487927/6632743825</t>
  </si>
  <si>
    <t>4902430807708</t>
  </si>
  <si>
    <t>Downy Pelembut Pakaian Refill Aqua Ocean 1.3L</t>
  </si>
  <si>
    <t>https://shopee.co.id/product/11487927/6032741552</t>
  </si>
  <si>
    <t>https://shopee.co.id/product/11487927/6830538358</t>
  </si>
  <si>
    <t>01/326127305F</t>
  </si>
  <si>
    <t>4902430823463</t>
  </si>
  <si>
    <t>Downy Pelembut Pakaian Refill Secret Garden 1.3 L</t>
  </si>
  <si>
    <t>01/396129501X</t>
  </si>
  <si>
    <t>4902430821919x2</t>
  </si>
  <si>
    <t>https://shopee.co.id/product/11487927/5132758454</t>
  </si>
  <si>
    <t>https://shopee.co.id/product/11487927/5132744486</t>
  </si>
  <si>
    <t>01/396129502T</t>
  </si>
  <si>
    <t>4902430826976x2</t>
  </si>
  <si>
    <t>Downy Pelembut Pakaian Botol Secret Garden 800 ml x2</t>
  </si>
  <si>
    <t>https://shopee.co.id/product/11487927/4132740784</t>
  </si>
  <si>
    <t>01/326127306B</t>
  </si>
  <si>
    <t>4902430870979</t>
  </si>
  <si>
    <t>Downy Anti Apek / Hijau Refill 400ml</t>
  </si>
  <si>
    <t>01/326127304Q</t>
  </si>
  <si>
    <t>4902430453271</t>
  </si>
  <si>
    <t>Downy Pelembut Pakaian Sekali Bilas Refill 1.4L [P&amp;G]</t>
  </si>
  <si>
    <t>01/326127304Y</t>
  </si>
  <si>
    <t>4902430821919</t>
  </si>
  <si>
    <t>https://shopee.co.id/product/11487927/5432739654</t>
  </si>
  <si>
    <t>https://shopee.co.id/product/11487927/3332862535</t>
  </si>
  <si>
    <t>01/396129501N</t>
  </si>
  <si>
    <t>4902430821995x2</t>
  </si>
  <si>
    <t>Downy Pelembut &amp; Pewangi Pakaian Sports Fresh 800ml - Paket isi 2</t>
  </si>
  <si>
    <t>https://shopee.co.id/product/11487927/4432766439</t>
  </si>
  <si>
    <t>01/396129505F</t>
  </si>
  <si>
    <t>4902430687355x4</t>
  </si>
  <si>
    <t>Downy Sweetheart Refill 720ml (Paket isi 4)</t>
  </si>
  <si>
    <t>01/396129505H</t>
  </si>
  <si>
    <t>4902430821995x4</t>
  </si>
  <si>
    <t>Downy Sport Fresh Refill 720ml (Paket Isi 4)</t>
  </si>
  <si>
    <t>https://shopee.co.id/product/11487927/7332740743</t>
  </si>
  <si>
    <t>https://shopee.co.id/product/11487927/4932743936</t>
  </si>
  <si>
    <t>01/396129505P</t>
  </si>
  <si>
    <t>4902430928779x2</t>
  </si>
  <si>
    <t>https://shopee.co.id/product/11487927/6232740048</t>
  </si>
  <si>
    <t>Downy Mild &amp; Gentle 1500ml</t>
  </si>
  <si>
    <t>https://shopee.co.id/product/11487927/4132726069</t>
  </si>
  <si>
    <t>01/326127306H</t>
  </si>
  <si>
    <t>4902430340793</t>
  </si>
  <si>
    <t>01/326127306E</t>
  </si>
  <si>
    <t>4902430340762</t>
  </si>
  <si>
    <t>01/396129506E</t>
  </si>
  <si>
    <t>4902430340786x3</t>
  </si>
  <si>
    <t>01/326127306G</t>
  </si>
  <si>
    <t>4902430340786</t>
  </si>
  <si>
    <t>https://shopee.co.id/product/11487927/3153329069</t>
  </si>
  <si>
    <t>01/396129506G</t>
  </si>
  <si>
    <t>4902430340779x3</t>
  </si>
  <si>
    <t>01/396129506B</t>
  </si>
  <si>
    <t>4902430340793x2</t>
  </si>
  <si>
    <t>01/396129506C</t>
  </si>
  <si>
    <t>4902430340793x3</t>
  </si>
  <si>
    <t>01/396129506F</t>
  </si>
  <si>
    <t>4902430340779x2</t>
  </si>
  <si>
    <t>01/396129506D</t>
  </si>
  <si>
    <t>4902430340786x2</t>
  </si>
  <si>
    <t>01/396129506I</t>
  </si>
  <si>
    <t>4902430340762x3</t>
  </si>
  <si>
    <t>01/396129506H</t>
  </si>
  <si>
    <t>4902430340762x2</t>
  </si>
  <si>
    <t>01/33109101A</t>
  </si>
  <si>
    <t>8888826016243</t>
  </si>
  <si>
    <t>47400247307</t>
  </si>
  <si>
    <t>01/331010901A</t>
  </si>
  <si>
    <t>8888826016182</t>
  </si>
  <si>
    <t>01/214420902H</t>
  </si>
  <si>
    <t>01/394429501B</t>
  </si>
  <si>
    <t>4902430733021x2</t>
  </si>
  <si>
    <t>Gillette Pisau Cukur Blue Simple 3 Isi 4 Paket Isi 2 [P&amp;G]</t>
  </si>
  <si>
    <t>01/33109901A</t>
  </si>
  <si>
    <t>47400179240</t>
  </si>
  <si>
    <t>01/284422402B</t>
  </si>
  <si>
    <t>9556149001053</t>
  </si>
  <si>
    <t>01/214427001J</t>
  </si>
  <si>
    <t>4902430733274</t>
  </si>
  <si>
    <t>01/394429501A</t>
  </si>
  <si>
    <t>7702018085897</t>
  </si>
  <si>
    <t>01/214427001I</t>
  </si>
  <si>
    <t>4902430733298</t>
  </si>
  <si>
    <t>01/214427001B</t>
  </si>
  <si>
    <t>4902430440950</t>
  </si>
  <si>
    <t>01/214427002A</t>
  </si>
  <si>
    <t>7702018996469</t>
  </si>
  <si>
    <t>01/214427003A</t>
  </si>
  <si>
    <t>7702018017515</t>
  </si>
  <si>
    <t>01/214427002B</t>
  </si>
  <si>
    <t>4902430440936</t>
  </si>
  <si>
    <t>01/214424901U</t>
  </si>
  <si>
    <t>GILLETTE Venus Sensitive Razor 3s</t>
  </si>
  <si>
    <t>7702018967582</t>
  </si>
  <si>
    <t>GILLETTE Venus Comfort Glide White Tea Razor 2s</t>
  </si>
  <si>
    <t>7702018967612</t>
  </si>
  <si>
    <t>GILLETTE Venus Comfort Glide White Tea Cart 4s</t>
  </si>
  <si>
    <t>01/214424902E</t>
  </si>
  <si>
    <t>4902430314596</t>
  </si>
  <si>
    <t>https://shopee.co.id/product/11487927/4240154549</t>
  </si>
  <si>
    <t>Gillette Guard 3 Razor</t>
  </si>
  <si>
    <t>01/394429501G</t>
  </si>
  <si>
    <t>4902430875905x4902430876698</t>
  </si>
  <si>
    <t>https://shopee.co.id/product/11487927/6840632794</t>
  </si>
  <si>
    <t>01/394429501F</t>
  </si>
  <si>
    <t>7702018967582x7702018967612</t>
  </si>
  <si>
    <t>https://shopee.co.id/product/11487927/5340634662</t>
  </si>
  <si>
    <t>https://shopee.co.id/product/11487927/6137554129</t>
  </si>
  <si>
    <t>https://shopee.co.id/product/11487927/6140638085</t>
  </si>
  <si>
    <t>https://shopee.co.id/product/11487927/3632832853</t>
  </si>
  <si>
    <t>https://shopee.co.id/product/11487927/7732631497</t>
  </si>
  <si>
    <t>Head &amp; Shoulders Shampoo Cool Menthol Anti-Dandruff 400ml Paket Isi 2 [P&amp;G]</t>
  </si>
  <si>
    <t>https://shopee.co.id/product/11487927/4732655590</t>
  </si>
  <si>
    <t>https://shopee.co.id/product/11487927/3532729037</t>
  </si>
  <si>
    <t>https://shopee.co.id/product/11487927/5832740239</t>
  </si>
  <si>
    <t>Head &amp; Shoulders Shampoo Cool Menthol Anti-Dandruff 330ml Paket Isi 2 [P&amp;G]</t>
  </si>
  <si>
    <t>https://shopee.co.id/product/11487927/5437554246</t>
  </si>
  <si>
    <t>Head &amp; Shoulders Supreme Shampoo Anti Hair Fall 330ml Paket isi 3</t>
  </si>
  <si>
    <t>Pantene Shampoo Hair Fall Control 400 ml</t>
  </si>
  <si>
    <t>Head &amp; Shoulders Lemon Fresh Anti-Dandruff Shampoo 680 ml</t>
  </si>
  <si>
    <t>01/244521104T</t>
  </si>
  <si>
    <t>Head &amp; Shoulders Shampoo Cool Menthol Anti-Dandruff 300 ml [P&amp;G]</t>
  </si>
  <si>
    <t>01/394529502D</t>
  </si>
  <si>
    <t>4902430400671x2</t>
  </si>
  <si>
    <t>https://shopee.co.id/product/11487927/7837728822</t>
  </si>
  <si>
    <t>Head &amp; Shoulders Shampoo Clean and Balanced 300ml Paket Isi 2 [P&amp;G]</t>
  </si>
  <si>
    <t>https://shopee.co.id/product/11487927/7732739232</t>
  </si>
  <si>
    <t>Head &amp; Shoulders Shampoo Clean and Balanced 400ml Paket Isi 2 [P&amp;G]</t>
  </si>
  <si>
    <t>Head &amp; Shoulders Conditioner Supreme Moisture 320ml [P&amp;G]</t>
  </si>
  <si>
    <t>Head &amp; Shoulders Supreme Shampoo Anti Hair Fall 330 ml Paket isi 2</t>
  </si>
  <si>
    <t>01/244521001A</t>
  </si>
  <si>
    <t>4902430753357</t>
  </si>
  <si>
    <t>01/394529503E</t>
  </si>
  <si>
    <t>4902430307901x3</t>
  </si>
  <si>
    <t>https://shopee.co.id/product/11487927/5533633091</t>
  </si>
  <si>
    <t>01/394529502N</t>
  </si>
  <si>
    <t>4902430556392X2</t>
  </si>
  <si>
    <t>https://shopee.co.id/product/11487927/4636155119</t>
  </si>
  <si>
    <t>Head &amp; Shoulders Lemon Fresh Anti-Dandruff Shampoo 400 ml - 2 Pcs</t>
  </si>
  <si>
    <t>01/394529502O</t>
  </si>
  <si>
    <t>https://shopee.co.id/product/11487927/7436154307</t>
  </si>
  <si>
    <t>Head &amp; Shoulders Lemon Fresh Anti-Dandruff Shampoo 400 ml - 3 Pcs</t>
  </si>
  <si>
    <t>01/394529503C</t>
  </si>
  <si>
    <t>4902430307901x2</t>
  </si>
  <si>
    <t>https://shopee.co.id/product/11487927/7533633293</t>
  </si>
  <si>
    <t>01/394529503D</t>
  </si>
  <si>
    <t>4902430876186x3</t>
  </si>
  <si>
    <t>https://shopee.co.id/product/11487927/6933620835</t>
  </si>
  <si>
    <t>01/394529503B</t>
  </si>
  <si>
    <t>4902430876186x2</t>
  </si>
  <si>
    <t>https://shopee.co.id/product/11487927/4333635504</t>
  </si>
  <si>
    <t>Head &amp; Shoulders Lemon Fresh 850 ml - Paket Isi 2</t>
  </si>
  <si>
    <t>https://shopee.co.id/product/11487927/4135608243</t>
  </si>
  <si>
    <t>Head &amp; Shoulders Lemon Fresh Anti-Dandruff Shampoo 400 ml</t>
  </si>
  <si>
    <t>https://shopee.co.id/product/11487927/7049105657</t>
  </si>
  <si>
    <t>Head &amp; Shoulders Shampoo Anti Hair Fall 300 ml Paket Isi 2 [P&amp;G]</t>
  </si>
  <si>
    <t>01/394529502P</t>
  </si>
  <si>
    <t>4902430430999X2</t>
  </si>
  <si>
    <t>Head &amp; Shoulders Shampoo Smooth &amp; Silky 400ml Paket Isi 2 [P&amp;G]</t>
  </si>
  <si>
    <t>4902430752695</t>
  </si>
  <si>
    <t>Head &amp; Shoulders Shampoo Smooth &amp; Silky 300ml</t>
  </si>
  <si>
    <t>https://shopee.co.id/product/11487927/6232660973</t>
  </si>
  <si>
    <t>Head &amp; Shoulders Cool Menthol Anti-Dandruff Shampoo 160 ml (Edisi FCB Barcelona)</t>
  </si>
  <si>
    <t>01/244521104N</t>
  </si>
  <si>
    <t>4902430506939</t>
  </si>
  <si>
    <t>01/244521103P</t>
  </si>
  <si>
    <t>Head &amp; Shoulders Shampoo Anti Hair Fall 160 ml</t>
  </si>
  <si>
    <t>Head &amp; Shoulders Tebal &amp; Kuat Shampo Anti Ketombe 315 ml</t>
  </si>
  <si>
    <t>01/244521103M</t>
  </si>
  <si>
    <t>4902430507066</t>
  </si>
  <si>
    <t>Head &amp; Shoulders Shampoo Hair Retain 165 ml [P&amp;G]</t>
  </si>
  <si>
    <t>https://shopee.co.id/product/11487927/3632814880</t>
  </si>
  <si>
    <t>Head &amp; Shoulders Shampoo Cool Menthol 160ml (Paket Isi 3)</t>
  </si>
  <si>
    <t>Head &amp; Shoulders Tebal &amp; Kuat Shampo Anti Ketombe 315 ml - Paket isi 2</t>
  </si>
  <si>
    <t>01/244521108E</t>
  </si>
  <si>
    <t>4902430706056</t>
  </si>
  <si>
    <t>Head &amp; Shoulders Shampoo Cool Menthol Anti-Dandruff 300 ml (Edisi FCB Barcelona) [P&amp;G]</t>
  </si>
  <si>
    <t>01/244521108G</t>
  </si>
  <si>
    <t>Head &amp; Shoulders Shampoo Clean and Balanced 300ml [P&amp;G]</t>
  </si>
  <si>
    <t>https://shopee.co.id/product/11487927/4130511164</t>
  </si>
  <si>
    <t>Head &amp; Shoulders Shampoo Cool Menthol 160ml (Paket Isi 2)</t>
  </si>
  <si>
    <t>01/394529501V</t>
  </si>
  <si>
    <t>4902430869140x3</t>
  </si>
  <si>
    <t>Head &amp; Shoulders Tebal &amp; Kuat Shampo Anti Ketombe 315 ml - Paket isi 3</t>
  </si>
  <si>
    <t>Head &amp; Shoulders Tebal &amp; Kuat Shampo Anti Ketombe 165 ml</t>
  </si>
  <si>
    <t>01/244521102U</t>
  </si>
  <si>
    <t>4902430553629</t>
  </si>
  <si>
    <t>Head &amp; Shoulders Shampoo Lemon Fresh 70ml</t>
  </si>
  <si>
    <t>https://shopee.co.id/product/11487927/5641547460</t>
  </si>
  <si>
    <t>Head &amp; Shoulders Sub Zero 160ml</t>
  </si>
  <si>
    <t>https://shopee.co.id/product/11487927/5841551851</t>
  </si>
  <si>
    <t>https://shopee.co.id/product/11487927/5641547450</t>
  </si>
  <si>
    <t>https://shopee.co.id/product/11487927/6430581633</t>
  </si>
  <si>
    <t>https://shopee.co.id/product/11487927/5332713261</t>
  </si>
  <si>
    <t>Head &amp; Shoulders Cool Menthol Shampoo 680ml Paket isi 3</t>
  </si>
  <si>
    <t>https://shopee.co.id/product/11487927/4040628210</t>
  </si>
  <si>
    <t>Head &amp; Shoulders Shampoo Supreme Moisture Anti-Dandruff 330ml Paket Isi 2</t>
  </si>
  <si>
    <t>https://shopee.co.id/product/11487927/7940626264</t>
  </si>
  <si>
    <t>Head &amp; Shoulders Shampoo Supreme Smooth Anti-Dandruff 330ml Paket Isi 2</t>
  </si>
  <si>
    <t>01/394529503N</t>
  </si>
  <si>
    <t>4902430869126x3</t>
  </si>
  <si>
    <t>https://shopee.co.id/product/11487927/6940626303</t>
  </si>
  <si>
    <t>Head &amp; Shoulders Shampoo Supreme Moisture Anti-Dandruff 330ml Paket Isi 3</t>
  </si>
  <si>
    <t>https://shopee.co.id/product/11487927/5740626422</t>
  </si>
  <si>
    <t>Head &amp; Shoulders Shampoo Supreme Smooth Anti-Dandruff 330ml Paket Isi 3</t>
  </si>
  <si>
    <t>https://shopee.co.id/product/11487927/4540628542</t>
  </si>
  <si>
    <t>Head &amp; Shoulders Shampoo Supreme Moisture Anti-Dandruff 480ml Paket Isi 2</t>
  </si>
  <si>
    <t>01/394529502T</t>
  </si>
  <si>
    <t>4902430752626x2</t>
  </si>
  <si>
    <t>https://shopee.co.id/product/11487927/4740632967</t>
  </si>
  <si>
    <t>Head &amp; Shoulders Shampoo Supreme Smooth Anti-Dandruff 480ml Paket Isi 2</t>
  </si>
  <si>
    <t>01/394529502U</t>
  </si>
  <si>
    <t>4902430752701x3</t>
  </si>
  <si>
    <t>https://shopee.co.id/product/11487927/7540626661</t>
  </si>
  <si>
    <t>Head &amp; Shoulders Shampoo Supreme Moisture Anti-Dandruff 480ml Paket Isi 3</t>
  </si>
  <si>
    <t>https://shopee.co.id/product/11487927/3154175216</t>
  </si>
  <si>
    <t>Head &amp; Shoulders Shampoo Supreme Smooth Anti-Dandruff 480ml Paket Isi 3</t>
  </si>
  <si>
    <t>https://shopee.co.id/product/11487927/4237733244</t>
  </si>
  <si>
    <t>https://shopee.co.id/product/11487927/5737732860</t>
  </si>
  <si>
    <t>Herbal Essences Moringa Oil Conditioner&amp; Shampoo</t>
  </si>
  <si>
    <t>Herbal Essences Bio:Renew Repair Argan Oil Of Morocco Shampo 400 ml</t>
  </si>
  <si>
    <t>https://shopee.co.id/product/11487927/6237729860</t>
  </si>
  <si>
    <t>Herbal Essences Bio:Renew Repair Argan Oil Of Morocco Shampo 400 ml Paket isi 2</t>
  </si>
  <si>
    <t>https://shopee.co.id/product/11487927/7437732071</t>
  </si>
  <si>
    <t>Herbal Essences Coconut Milk Conditioner&amp; Shampoo</t>
  </si>
  <si>
    <t>Herbal Essences Bio:Renew Clean White Strawberry &amp; Sweet Mint Shampo 400 ml</t>
  </si>
  <si>
    <t>https://shopee.co.id/product/11487927/3614159045</t>
  </si>
  <si>
    <t>Herbal Essences Colour Me happy Colour Safe Shampo 300 ml</t>
  </si>
  <si>
    <t>https://shopee.co.id/product/11487927/4533627997</t>
  </si>
  <si>
    <t>https://shopee.co.id/product/11487927/5714063880</t>
  </si>
  <si>
    <t>Herbal Essences Hello Hydration Deep Moisture Shampo 300 ml</t>
  </si>
  <si>
    <t>https://shopee.co.id/product/11487927/5233625150</t>
  </si>
  <si>
    <t>https://shopee.co.id/product/11487927/4733626106</t>
  </si>
  <si>
    <t>https://shopee.co.id/product/11487927/4314064014</t>
  </si>
  <si>
    <t>Herbal Essences Moroccan My Shine Restored Radiance Shampo 300 ml</t>
  </si>
  <si>
    <t>https://shopee.co.id/product/11487927/7133627114</t>
  </si>
  <si>
    <t>Herbal Essences Moroccan My Shine Restored Radiance Shampo 300 ml x2</t>
  </si>
  <si>
    <t>Herbal Essences Moroccan My Shine Restored Radiance Shampo 300 ml x3</t>
  </si>
  <si>
    <t>https://shopee.co.id/product/11487927/7437730057</t>
  </si>
  <si>
    <t>Herbal Essences Bio:Renew Smooth Golden Moringa Oil Shampo 400 ml Paket isi 2</t>
  </si>
  <si>
    <t>Herbal Essences StrawberryMint Conditioner&amp;Shampoo</t>
  </si>
  <si>
    <t>https://shopee.co.id/product/11487927/3637827110</t>
  </si>
  <si>
    <t>Herbal Essences Bio:Renew Hydrate Coconut Milk Shampo 400 ml Paket isi 2</t>
  </si>
  <si>
    <t>01/394629501P</t>
  </si>
  <si>
    <t>8001090222541x3</t>
  </si>
  <si>
    <t>Herbal Essences Strawberry-Mint Shampoo Pack of 3</t>
  </si>
  <si>
    <t>Herbal Essences Bio:Renew Hydrate Coconut Milk Shampo 400 ml</t>
  </si>
  <si>
    <t>Herbal Essences Bio:Renew Clean White Strawberry &amp; Sweet Mint Kondisioner 400 ml</t>
  </si>
  <si>
    <t>Herbal Essences Bio:Renew Smooth Golden Moringa Oil Shampo 400 ml</t>
  </si>
  <si>
    <t>Herbal Essences Bio:Renew Smooth Golden Moringa Oil Kondisioner 400 ml</t>
  </si>
  <si>
    <t>01/394629501N</t>
  </si>
  <si>
    <t>8001090222725x3</t>
  </si>
  <si>
    <t>Herbal Essences Bio:Renew Smooth Golden Moringa Oil Shampo 400 ml Paket isi 3</t>
  </si>
  <si>
    <t>01/394629501L</t>
  </si>
  <si>
    <t>8001090222428x3</t>
  </si>
  <si>
    <t>Herbal Essences Bio:Renew Hydrate Coconut Milk Shampo 400 ml Paket isi 3</t>
  </si>
  <si>
    <t>Herbal Essences Hello Hydration Deep Moisture Kondisioner 300 ml</t>
  </si>
  <si>
    <t>Herbal Essences Moroccan My Shine Restored Radiance Kondisioner 300 ml</t>
  </si>
  <si>
    <t>Herbal Essences Colour Me happy Colour Safe Kondisioner 300 ml</t>
  </si>
  <si>
    <t>https://shopee.co.id/product/11487927/3932781510</t>
  </si>
  <si>
    <t>https://shopee.co.id/product/11487927/6932641072</t>
  </si>
  <si>
    <t>https://shopee.co.id/product/11487927/3439529490</t>
  </si>
  <si>
    <t>Olay White Radiance Light Perfecting Essence 30 ml - Paket isi 2</t>
  </si>
  <si>
    <t>4902430232227</t>
  </si>
  <si>
    <t>01/394829801X</t>
  </si>
  <si>
    <t>4902430242875x4902430558754X4902430799997</t>
  </si>
  <si>
    <t>Olay Ritual Pelembab Anti Aging with Free Regenerist Whip Cream 10gr</t>
  </si>
  <si>
    <t>01/294825206C</t>
  </si>
  <si>
    <t>4902430188951</t>
  </si>
  <si>
    <t>4902430799874</t>
  </si>
  <si>
    <t>Olay Regenerist Whip Active Moisturizer Krim 50g</t>
  </si>
  <si>
    <t>Olay White Radiance Intensive Lotion - 30ml [P&amp;G]</t>
  </si>
  <si>
    <t>Olay Krim Pencerah Natural White Light UV Protection 50gr [P&amp;G]</t>
  </si>
  <si>
    <t>4902430208093</t>
  </si>
  <si>
    <t>Olay Krim Pencerah - Natural White Pinkish Fairness UV Protection 50gr [P&amp;G]</t>
  </si>
  <si>
    <t>01/394829801K</t>
  </si>
  <si>
    <t>4902430242875x4902430625760</t>
  </si>
  <si>
    <t>4902430799997</t>
  </si>
  <si>
    <t>Olay Regenerist Whip Active Moisturiser Krim 10g</t>
  </si>
  <si>
    <t>01/394829801W</t>
  </si>
  <si>
    <t>4902430242875x4902430292962x4902430735544</t>
  </si>
  <si>
    <t>Olay Ritual Duo Pencerah + Anti Aging with Free Regenerist Cream 14gr</t>
  </si>
  <si>
    <t>Olay White Radiance Brightening UV Lotion + Intensive Whitening Cream - Ritual Pencerah Pagi</t>
  </si>
  <si>
    <t>Olay Total Effects Whip Active Moisturizer Krim 50g</t>
  </si>
  <si>
    <t>01/294826801B</t>
  </si>
  <si>
    <t>4902430888868</t>
  </si>
  <si>
    <t>[Limited Edition] Olay Advance Anti Aging Pelembab - Krim Pagi 50gr</t>
  </si>
  <si>
    <t>https://shopee.co.id/product/11487927/4432705331</t>
  </si>
  <si>
    <t>https://shopee.co.id/product/11487927/7437725495</t>
  </si>
  <si>
    <t>01/294825207K</t>
  </si>
  <si>
    <t>4902430359856</t>
  </si>
  <si>
    <t>9300618551767</t>
  </si>
  <si>
    <t>https://shopee.co.id/product/11487927/6032704045</t>
  </si>
  <si>
    <t>01/294826003C</t>
  </si>
  <si>
    <t>4902430200721</t>
  </si>
  <si>
    <t>Olay White Radiance Intensive Lotion SPF24 75 ml [P&amp;G]</t>
  </si>
  <si>
    <t>https://shopee.co.id/product/11487927/6432684557</t>
  </si>
  <si>
    <t>https://shopee.co.id/product/11487927/4637561222</t>
  </si>
  <si>
    <t>Olay Krim Pencerah - Natural White Light UV Protection 20gr [P&amp;G]</t>
  </si>
  <si>
    <t>https://shopee.co.id/product/11487927/3732781135</t>
  </si>
  <si>
    <t>Olay White Radiance LIGHT PERFECTING DAY LOTION 75ml [P&amp;G]</t>
  </si>
  <si>
    <t>Olay Japanese Camellia Nourishing Sheet Mask 28gr</t>
  </si>
  <si>
    <t>Olay Japanese Deep Sea Algae Healthy Aura Sheet Mask 25gr</t>
  </si>
  <si>
    <t>Olay Japanese Sake Yeast Wrinkle Relaxing Sheet Mask 20gr</t>
  </si>
  <si>
    <t>Olay Advanced Anti-Aging Sheet Mask - 24 gr</t>
  </si>
  <si>
    <t>Olay Ritual Pencerah Sheet Mask - 24 gr</t>
  </si>
  <si>
    <t>Olay Regenerist Whip Active Moisturizer UV Krim 50g</t>
  </si>
  <si>
    <t>Olay Total Effects Whip Active Moisturizer UV Krim 50g</t>
  </si>
  <si>
    <t>Olay White Radiance Whip Active Moisturizer UV Krim 50g</t>
  </si>
  <si>
    <t>https://shopee.co.id/product/11487927/7037726562</t>
  </si>
  <si>
    <t>Olay Japanese Deep Sea Algae Healthy Aura Sheet Mask 25gr x3</t>
  </si>
  <si>
    <t>https://shopee.co.id/product/11487927/6337726913</t>
  </si>
  <si>
    <t>Olay Japanese Deep Sea Algae Healthy Aura Sheet Mask 25gr x5</t>
  </si>
  <si>
    <t>https://shopee.co.id/product/11487927/5237728809</t>
  </si>
  <si>
    <t>01/394829503N</t>
  </si>
  <si>
    <t>4902430875516x5</t>
  </si>
  <si>
    <t>Olay Japanese Camellia Nourishing Sheet Mask 28gr x5</t>
  </si>
  <si>
    <t>https://shopee.co.id/product/11487927/6337726352</t>
  </si>
  <si>
    <t>https://shopee.co.id/product/11487927/4933795782</t>
  </si>
  <si>
    <t>01/394829503T</t>
  </si>
  <si>
    <t>4902430242875x4902430558754x4902430875554</t>
  </si>
  <si>
    <t>01/394829503S</t>
  </si>
  <si>
    <t>4902430242875x4902430292962x4902430875554</t>
  </si>
  <si>
    <t>https://shopee.co.id/product/11487927/4232709285</t>
  </si>
  <si>
    <t>https://shopee.co.id/product/11487927/7037728103</t>
  </si>
  <si>
    <t>https://shopee.co.id/product/11487927/3542302938</t>
  </si>
  <si>
    <t>01/394829601N</t>
  </si>
  <si>
    <t>4902430242875x4902430558754x4902430293341</t>
  </si>
  <si>
    <t>[LEBIH HEMAT - Isi 4] Olay Regenerist Ritual Anti Aging Lengkap : Pelembab Wajah</t>
  </si>
  <si>
    <t>[LEBIH HEMAT - Isi 3] Olay Total Effects Set Serum Perawatan Kulit Normal</t>
  </si>
  <si>
    <t>[LEBIH HEMAT - Isi 4] Olay Total Effects Set Lengkap Perawatan Kulit Normal</t>
  </si>
  <si>
    <t>https://shopee.co.id/product/11487927/6744303952</t>
  </si>
  <si>
    <t>https://shopee.co.id/product/11487927/6744303985</t>
  </si>
  <si>
    <t>Olay Regenerist RETINOL 24 Night Pelembab Krim Mata Eye Cream 15ml</t>
  </si>
  <si>
    <t>https://shopee.co.id/product/11487927/3157316187</t>
  </si>
  <si>
    <t>[LEBIH HEMAT] Olay Retinol Ritual Pelembap &amp; Serum Anti Aging</t>
  </si>
  <si>
    <t>https://shopee.co.id/product/11487927/6444707431</t>
  </si>
  <si>
    <t>[LEBIH HEMAT] Olay Retinol Ritual Serum Anti Aging</t>
  </si>
  <si>
    <t>https://shopee.co.id/product/11487927/6044712180</t>
  </si>
  <si>
    <t>[LEBIH HEMAT] Olay Retinol Ritual Pelembap &amp; Eye Anti Aging</t>
  </si>
  <si>
    <t>https://shopee.co.id/product/11487927/6345845882</t>
  </si>
  <si>
    <t>[LEBIH HEMAT] Olay Retinol Ritual Pelembap Anti Aging</t>
  </si>
  <si>
    <t>https://shopee.co.id/product/11487927/6037727458</t>
  </si>
  <si>
    <t>https://shopee.co.id/product/11487927/6333632579</t>
  </si>
  <si>
    <t>https://shopee.co.id/product/11487927/5633633476</t>
  </si>
  <si>
    <t>https://shopee.co.id/product/11487927/6733634542</t>
  </si>
  <si>
    <t>Olay Ritual Pencerah Sheet Mask - 24g ( Paket isi 3 )</t>
  </si>
  <si>
    <t>https://shopee.co.id/product/11487927/6433634503</t>
  </si>
  <si>
    <t>Olay Ritual Pencerah Sheet Mask - 24g ( Paket isi 5 )</t>
  </si>
  <si>
    <t>https://shopee.co.id/product/11487927/1022669702</t>
  </si>
  <si>
    <t>https://shopee.co.id/product/11487927/1022669708</t>
  </si>
  <si>
    <t>https://shopee.co.id/product/11487927/1022748938</t>
  </si>
  <si>
    <t>Oral-B Sikat Gigi Complete Whitening Soft 2s</t>
  </si>
  <si>
    <t>01/274928902B</t>
  </si>
  <si>
    <t>3014260007867</t>
  </si>
  <si>
    <t>https://shopee.co.id/product/11487927/540877116</t>
  </si>
  <si>
    <t>https://shopee.co.id/product/11487927/1022669658</t>
  </si>
  <si>
    <t>Oral-B Sikat Gigi Cross Action Pro-Health 7 Benefit Soft 2s</t>
  </si>
  <si>
    <t>https://shopee.co.id/product/11487927/540915636</t>
  </si>
  <si>
    <t>https://shopee.co.id/product/11487927/540921482</t>
  </si>
  <si>
    <t>Oral-B Sikat Gigi Ultra Thin Pro Gum Care 3s</t>
  </si>
  <si>
    <t>https://shopee.co.id/product/11487927/1022748977</t>
  </si>
  <si>
    <t>https://shopee.co.id/product/11487927/1022748980</t>
  </si>
  <si>
    <t>https://shopee.co.id/product/11487927/1022748979</t>
  </si>
  <si>
    <t>https://shopee.co.id/product/11487927/1022748982</t>
  </si>
  <si>
    <t>https://shopee.co.id/product/11487927/7433608713</t>
  </si>
  <si>
    <t>https://shopee.co.id/product/11487927/5333613618</t>
  </si>
  <si>
    <t>Oral-B Sikat Gigi UltraThin Black Tea 3s - Pack of 2</t>
  </si>
  <si>
    <t>https://shopee.co.id/product/11487927/3937651976</t>
  </si>
  <si>
    <t>https://shopee.co.id/product/11487927/7233612286</t>
  </si>
  <si>
    <t>01/394929501J</t>
  </si>
  <si>
    <t>3014260840723x3</t>
  </si>
  <si>
    <t>Oral-B Sikat Gigi Complete Whitening Soft 2s - Pack of 3</t>
  </si>
  <si>
    <t>https://shopee.co.id/product/11487927/7933611785</t>
  </si>
  <si>
    <t>https://shopee.co.id/product/11487927/7533614577</t>
  </si>
  <si>
    <t>https://shopee.co.id/product/11487927/7937551828</t>
  </si>
  <si>
    <t>Oral-B Sikat Gigi Cross Action Pro-Health 7 Benefit Soft 2s - Pack of 2</t>
  </si>
  <si>
    <t>https://shopee.co.id/product/11487927/3933709521</t>
  </si>
  <si>
    <t>Oral-B Sikat Gigi Ultra Thin Pro Gum Care 3's - Pack of 2</t>
  </si>
  <si>
    <t>https://shopee.co.id/product/11487927/5914064278</t>
  </si>
  <si>
    <t>01/274922301F</t>
  </si>
  <si>
    <t>4902430869638</t>
  </si>
  <si>
    <t>Oral-B All Rounder Fresh Clean Black Single Pack</t>
  </si>
  <si>
    <t>https://shopee.co.id/product/11487927/5614064144</t>
  </si>
  <si>
    <t>https://shopee.co.id/product/11487927/1022748942</t>
  </si>
  <si>
    <t>Oral-B Bilas Mulut Rinse ProHealth 500ml [P&amp;G]</t>
  </si>
  <si>
    <t>01/395029501G</t>
  </si>
  <si>
    <t>4902430610575x3</t>
  </si>
  <si>
    <t>Pampers Popok Celana Premium Care XL-54</t>
  </si>
  <si>
    <t>https://shopee.co.id/product/11487927/7932763566</t>
  </si>
  <si>
    <t>Pampers Popok Celana XL 3x54 Premium Care [P&amp;G]</t>
  </si>
  <si>
    <t>https://shopee.co.id/product/11487927/7032759822</t>
  </si>
  <si>
    <t>https://shopee.co.id/product/11487927/218889315</t>
  </si>
  <si>
    <t>https://shopee.co.id/product/11487927/7232763822</t>
  </si>
  <si>
    <t>https://shopee.co.id/product/11487927/84095794</t>
  </si>
  <si>
    <t>https://shopee.co.id/product/11487927/1120686396</t>
  </si>
  <si>
    <t>https://shopee.co.id/product/11487927/4032775082</t>
  </si>
  <si>
    <t>https://shopee.co.id/product/11487927/3632860604</t>
  </si>
  <si>
    <t>01/395029501D</t>
  </si>
  <si>
    <t>4902430610506x3</t>
  </si>
  <si>
    <t>01/395029592V</t>
  </si>
  <si>
    <t>4902430605144x4902430928779</t>
  </si>
  <si>
    <t>Pampers Popok Perekat Premium Care S-48 [P&amp;G] + FREE Downy Mild &amp; Gentle 720ml</t>
  </si>
  <si>
    <t>01/395029502T</t>
  </si>
  <si>
    <t>4902430610568x2+4902430928779</t>
  </si>
  <si>
    <t>Pampers Popok Celana Premium Care L-42 Paket Isi 2 [P&amp;G] + FREE Downy Mild &amp; Gentle 720ml</t>
  </si>
  <si>
    <t>Pampers Popok Celana Premium Care XXL-17 [P&amp;G]</t>
  </si>
  <si>
    <t>Pampers Popok Celana Premium Care XL-21 [P&amp;G]</t>
  </si>
  <si>
    <t>Pampers Popok Celana Premium Care XL-21 Paket Isi 3 [P&amp;G]</t>
  </si>
  <si>
    <t>Pampers Popok Celana Premium Care XL 6x21 [P&amp;G</t>
  </si>
  <si>
    <t>Pampers Popok Celana Premium Care XXL 6x17 [P&amp;G]</t>
  </si>
  <si>
    <t>01/395029502U</t>
  </si>
  <si>
    <t>4902430613262x2+4902430928779</t>
  </si>
  <si>
    <t>Pampers Popok Celana Premium Care M-46 Paket Isi 2 [P&amp;G] + FREE Downy Mild &amp; Gentle 720ml</t>
  </si>
  <si>
    <t>Pantene Shampoo Hairfall Control 900ml Paket Isi 2 [P&amp;G]</t>
  </si>
  <si>
    <t>01/395129501H</t>
  </si>
  <si>
    <t>4902430401111x2</t>
  </si>
  <si>
    <t>Pantene Shampoo Hair Fall Control 750ml Paket Isi 2 [P&amp;G]</t>
  </si>
  <si>
    <t>01/395129501F</t>
  </si>
  <si>
    <t>4902430401135x2</t>
  </si>
  <si>
    <t>Pantene Pro-V Perfec+On Kondisioner Tanpa Bilas 90 ml</t>
  </si>
  <si>
    <t>Pantene Shampoo Aqua Pure 750ml [P&amp;G]</t>
  </si>
  <si>
    <t>https://shopee.co.id/product/11487927/3732792054</t>
  </si>
  <si>
    <t>Pantene Shampoo Anti Dandruff 900ml [P&amp;G]</t>
  </si>
  <si>
    <t>Pantene Pro-V Perfec+On Kondisioner Tanpa Bilas 40ml</t>
  </si>
  <si>
    <t>Pantene Shampoo Anti Dandruff 400 ml</t>
  </si>
  <si>
    <t>Pantene Shampoo Hair Fall Control 750 ml [P&amp;G]</t>
  </si>
  <si>
    <t>Pantene Shampoo Hair Fall Control 400ml Paket Isi 3</t>
  </si>
  <si>
    <t>Pantene Shampoo Total Damage Care 900ml [P&amp;G]</t>
  </si>
  <si>
    <t>https://shopee.co.id/product/11487927/6732702224</t>
  </si>
  <si>
    <t>Pantene Shampoo Total Damage Care 750 ml Paket Isi 2 [P&amp;G]</t>
  </si>
  <si>
    <t>https://shopee.co.id/product/11487927/3232869832</t>
  </si>
  <si>
    <t>Pantene Pro-V Gold Series Strong &amp; Thick Shampoo 450ml Paket isi 2</t>
  </si>
  <si>
    <t>01/245121101Z</t>
  </si>
  <si>
    <t>Pantene Shampoo Long Black 400 ml [P&amp;G]</t>
  </si>
  <si>
    <t>Pantene Pro-V Gold Series Strong &amp; Thick Sampo 450 ml</t>
  </si>
  <si>
    <t>Pantene Shampoo Daily Moisture Renewal 400 ml [P&amp;G]</t>
  </si>
  <si>
    <t>4902430594844</t>
  </si>
  <si>
    <t>Pantene Shampoo Aqua Pure 500ml [P&amp;G]</t>
  </si>
  <si>
    <t>Pantene Conditioner Hair Fall Control 290 ml</t>
  </si>
  <si>
    <t>Pantene Pro-V Gold Series Smooth &amp; Sleek Kondisioner 320 ml</t>
  </si>
  <si>
    <t>Pantene Conditioner 3 Minutes Miracle Quantum Hair Fall Control 180 ml [P&amp;G]</t>
  </si>
  <si>
    <t>Pantene Pro-V Gold Series Smooth &amp; Sleek Shampo 450 ml</t>
  </si>
  <si>
    <t>Pantene Pro-V Gold Series Strong &amp; Thick Kondisioner 320 ml</t>
  </si>
  <si>
    <t>https://shopee.co.id/product/11487927/4737559974</t>
  </si>
  <si>
    <t>https://shopee.co.id/product/11487927/7932684625</t>
  </si>
  <si>
    <t>Pantene Shampoo Anti Dandruff 400 ml Paket Isi 3</t>
  </si>
  <si>
    <t>01/245121113U</t>
  </si>
  <si>
    <t>Pantene Conditioner Smooth &amp; Silky 290ml</t>
  </si>
  <si>
    <t>https://shopee.co.id/product/11487927/5532947059</t>
  </si>
  <si>
    <t>Pantene Pro-V Gold Series Smooth &amp; Sleek Shampoo 450ml Paket isi 2</t>
  </si>
  <si>
    <t>4902430399432</t>
  </si>
  <si>
    <t>Pantene Conditioner Total Damage Care 290ml P&amp;G]</t>
  </si>
  <si>
    <t>Pantene Conditioner Daily Moisture Renewal 290 ml [P&amp;G]</t>
  </si>
  <si>
    <t>01/245121003W</t>
  </si>
  <si>
    <t>4902430400985</t>
  </si>
  <si>
    <t>Pantene Conditioner Nature Care Fullness &amp; Life 135ml [P&amp;G]</t>
  </si>
  <si>
    <t>01/395129503D</t>
  </si>
  <si>
    <t>4902430412988x2</t>
  </si>
  <si>
    <t>https://shopee.co.id/product/11487927/5532697057</t>
  </si>
  <si>
    <t>Pantene Shampoo Hair Fall Control 400ml Paket isi 2 [P&amp;G]</t>
  </si>
  <si>
    <t>Pantene Conditioner Aqua Pure 320 ml [P&amp;G]</t>
  </si>
  <si>
    <t>01/245121113I</t>
  </si>
  <si>
    <t>Pantene Shampoo Nature Care Fullness &amp; Life 290 ml [P&amp;G]</t>
  </si>
  <si>
    <t>https://shopee.co.id/product/11487927/4832695660</t>
  </si>
  <si>
    <t>Pantene Shampoo Anti Dandruff 750 ml + Kondisioner Tanpa Bilas 90 ml (Lebih Hemat)</t>
  </si>
  <si>
    <t>Pantene Pro-V Anti Ketombe Hijab Edition Shampo 135 ml</t>
  </si>
  <si>
    <t>https://shopee.co.id/product/11487927/5432685638</t>
  </si>
  <si>
    <t>Pantene Pro-V Perawatan Rambut Rontok Hijab Edition Shampo 135 ml - Paket isi 2</t>
  </si>
  <si>
    <t>01/245121102Q</t>
  </si>
  <si>
    <t>4902430792196</t>
  </si>
  <si>
    <t>Pantene Shampoo Anti-Lepek 135 ml [P&amp;G]</t>
  </si>
  <si>
    <t>01/245121113X</t>
  </si>
  <si>
    <t>4902430594936</t>
  </si>
  <si>
    <t>Pantene Shampoo Aqua Pure 400ml [P&amp;G]</t>
  </si>
  <si>
    <t>Pantene Pro-V Gold Series Black &amp; Glossy Sampo 450 ml</t>
  </si>
  <si>
    <t>Pantene Pro-V Gold Series Smooth &amp; Sleek Sampo 270 ml</t>
  </si>
  <si>
    <t>Pantene Pro-V Gold Series Strong &amp; Thick Sampo 270 ml</t>
  </si>
  <si>
    <t>Pantene Pro-V Anti Ketombe Hijab Edition Shampo 290 ml</t>
  </si>
  <si>
    <t>Pantene Pro-V Gold Series Smooth &amp; Sleek Kondisioner 190 ml</t>
  </si>
  <si>
    <t>01/245121102M</t>
  </si>
  <si>
    <t>4902430400909</t>
  </si>
  <si>
    <t>Pantene Shampoo Nature Care Fullness &amp; Life 135ml [P&amp;G]</t>
  </si>
  <si>
    <t>01/245121102J</t>
  </si>
  <si>
    <t>4902430400879</t>
  </si>
  <si>
    <t>Pantene Pro-V Silky Smooth Care Shampoo 135ml</t>
  </si>
  <si>
    <t>Pantene Pro-V Gold Series Black &amp; Glossy Kondisioner 320 ml</t>
  </si>
  <si>
    <t>01/245121114R</t>
  </si>
  <si>
    <t>Pantene Pro-V Gold Series Strong &amp; Thick Kondisioner 190 ml</t>
  </si>
  <si>
    <t>01/245121002L</t>
  </si>
  <si>
    <t>4902430399425</t>
  </si>
  <si>
    <t>Pantene Conditioner Total Damage Care 135 ml [P&amp;G]</t>
  </si>
  <si>
    <t>01/395129503V</t>
  </si>
  <si>
    <t>4902430400947x2</t>
  </si>
  <si>
    <t>Pantene Shampoo Anti Dandruff 135ml (Paket Isi 2)</t>
  </si>
  <si>
    <t>Pantene Shampoo Aqua Pure 200ml [P&amp;G]</t>
  </si>
  <si>
    <t>https://shopee.co.id/product/11487927/7130498194</t>
  </si>
  <si>
    <t>Pantene Pro-V Anti Ketombe Hijab Edition Shampo 290 ml - Paket isi 2</t>
  </si>
  <si>
    <t>https://shopee.co.id/product/11487927/4233616236</t>
  </si>
  <si>
    <t>Pantene Shampoo Anti Hairfall 135ml (Paket Isi 2)</t>
  </si>
  <si>
    <t>https://shopee.co.id/product/11487927/7833603243</t>
  </si>
  <si>
    <t>Pantene Shampoo Anti Hairfall 135ml (Paket Isi 3)</t>
  </si>
  <si>
    <t>Pantene Pro-V Gold Series Black &amp; Glossy Sampo 270 ml</t>
  </si>
  <si>
    <t>01/395129501R</t>
  </si>
  <si>
    <t>4902430401111x3</t>
  </si>
  <si>
    <t>01/395129501N</t>
  </si>
  <si>
    <t>4902430412964x3</t>
  </si>
  <si>
    <t>Pantene Shampoo Total Damage Care 480ml - Paket isi 3 [P&amp;G]</t>
  </si>
  <si>
    <t>01/395129504H</t>
  </si>
  <si>
    <t>4902430879040x2</t>
  </si>
  <si>
    <t>Pantene Pro-V Gold Series Black &amp; Glossy Shampoo 450ml Paket isi 2</t>
  </si>
  <si>
    <t>https://shopee.co.id/product/11487927/3733710923</t>
  </si>
  <si>
    <t>Pantene Shampoo Anti Dandruff 135ml (Paket Isi 3)</t>
  </si>
  <si>
    <t>01/395129503Z</t>
  </si>
  <si>
    <t>4902430792196x2</t>
  </si>
  <si>
    <t>01/245121007G</t>
  </si>
  <si>
    <t>4902430594882</t>
  </si>
  <si>
    <t>Pantene Conditioner Aqua Pure 165 ml [P&amp;G]</t>
  </si>
  <si>
    <t>https://shopee.co.id/product/11487927/3148098079</t>
  </si>
  <si>
    <t>Pantene Shampoo Anti Dandruff 290 ml + Kondisioner Tanpa Bilas 40 ml</t>
  </si>
  <si>
    <t>Pantene Pro-V Gold Series Black &amp; Glossy Kondisioner 190 ml</t>
  </si>
  <si>
    <t>01/395129505P</t>
  </si>
  <si>
    <t>4902430413008x4902430242875</t>
  </si>
  <si>
    <t>01/395129505O</t>
  </si>
  <si>
    <t>4902430412988x4902430360111</t>
  </si>
  <si>
    <t>https://shopee.co.id/product/11487927/5232697163</t>
  </si>
  <si>
    <t>Pantene Shampoo Anti Dandruff 900ml Paket Isi 2 [P&amp;G]</t>
  </si>
  <si>
    <t>https://shopee.co.id/product/11487927/6437735881</t>
  </si>
  <si>
    <t>Pantene Conditioner 3 Minutes Miracle Quantum 180ml x2 [P&amp;G] Hair Fall Control</t>
  </si>
  <si>
    <t>Pantene Conditioner 3 Minutes Miracle Quantum 180ml x2 [P&amp;G] Total Damage Care</t>
  </si>
  <si>
    <t>https://shopee.co.id/product/11487927/7932711872</t>
  </si>
  <si>
    <t>Pantene Anti Dandruff Shampoo 900ml Paket isi 3</t>
  </si>
  <si>
    <t>https://shopee.co.id/product/11487927/5232710031</t>
  </si>
  <si>
    <t>Pantene Anti Lepek Shampoo 750ml Paket isi 3</t>
  </si>
  <si>
    <t>https://shopee.co.id/product/11487927/6732711988</t>
  </si>
  <si>
    <t>Pantene Total Damage Care Shampoo 900ml Paket isi 3</t>
  </si>
  <si>
    <t>Pantene Shampoo Anti Dandruff 1200ml</t>
  </si>
  <si>
    <t>https://shopee.co.id/product/11487927/6518459069</t>
  </si>
  <si>
    <t>Pantene Shampoo Total Damage Care 1200ml</t>
  </si>
  <si>
    <t>Pantene Shampoo Anti Dandruff 1200ml (Paket Isi 2)</t>
  </si>
  <si>
    <t>01/395129505J</t>
  </si>
  <si>
    <t>4902430459624x2</t>
  </si>
  <si>
    <t>Pantene Shampoo Total Damage Care 1200ml (Paket Isi 2)</t>
  </si>
  <si>
    <t>https://shopee.co.id/product/11487927/7033629935</t>
  </si>
  <si>
    <t>https://shopee.co.id/product/11487927/4537738335</t>
  </si>
  <si>
    <t>Pantene Shampoo Hairfall 1200ml (Paket Isi 3)</t>
  </si>
  <si>
    <t>Pantene Shampoo Total Damage Care 1200ml (Paket Isi 3)</t>
  </si>
  <si>
    <t>01/395129501E</t>
  </si>
  <si>
    <t>4902430412964x2</t>
  </si>
  <si>
    <t>https://shopee.co.id/product/11487927/7840630008</t>
  </si>
  <si>
    <t>Pantene Shampoo Total Damage Care 400ml Paket Isi 2</t>
  </si>
  <si>
    <t>https://shopee.co.id/product/11487927/4340632229</t>
  </si>
  <si>
    <t>Pantene Shampoo Anti-Lepek 400ml Paket Isi 2</t>
  </si>
  <si>
    <t>https://shopee.co.id/product/11487927/7540630220</t>
  </si>
  <si>
    <t>01/395129505U</t>
  </si>
  <si>
    <t>4902430399340x3</t>
  </si>
  <si>
    <t>https://shopee.co.id/product/11487927/5940630329</t>
  </si>
  <si>
    <t>Pantene Shampoo Total Damage Care 750 ml Paket Isi 3 [P&amp;G]</t>
  </si>
  <si>
    <t>01/395129501K</t>
  </si>
  <si>
    <t>4902430404709x2</t>
  </si>
  <si>
    <t>https://shopee.co.id/product/11487927/4640632466</t>
  </si>
  <si>
    <t>Pantene Shampoo Total Damage Care 900ml Paket Isi 2 [P&amp;G]</t>
  </si>
  <si>
    <t>01/395129503S</t>
  </si>
  <si>
    <t>4902430879019x4902430879101</t>
  </si>
  <si>
    <t>https://shopee.co.id/product/11487927/7340625854</t>
  </si>
  <si>
    <t>Pantene Pro-V Gold Series Black &amp; Glossy Shampoo 270ml + Kondisioner 190 ml</t>
  </si>
  <si>
    <t>01/395129503P</t>
  </si>
  <si>
    <t>4902430879026x4902430879118</t>
  </si>
  <si>
    <t>https://shopee.co.id/product/11487927/6140625926</t>
  </si>
  <si>
    <t>Pantene Pro-V Gold Series Strong &amp; Thick Shampoo 270ml + Kondisioner 190 ml</t>
  </si>
  <si>
    <t>https://shopee.co.id/product/11487927/6840630804</t>
  </si>
  <si>
    <t>Pantene Pro-V Gold Series Strong &amp; Thick Shampoo 450 ml + Kondisioner 320 ml</t>
  </si>
  <si>
    <t>https://shopee.co.id/product/11487927/3340723766</t>
  </si>
  <si>
    <t>Pantene Pro-V Gold Series Black &amp; Glossy Shampoo 450 ml + Kondisioner 320 ml</t>
  </si>
  <si>
    <t>https://shopee.co.id/product/11487927/3332799270</t>
  </si>
  <si>
    <t>Rejoice Shampoo Rich Halus Lembut 340 ml Paket Isi 2 [P&amp;G]</t>
  </si>
  <si>
    <t>Rejoice Conditioner Rich Halus Lembut 320ml [P&amp;G]</t>
  </si>
  <si>
    <t>Rejoice Shampo Rich Soft Smooth 600ml [P&amp;G]</t>
  </si>
  <si>
    <t>https://shopee.co.id/product/11487927/7030577967</t>
  </si>
  <si>
    <t>Rejoice Parfum Segar Shampoo 600ml Paket isi 2 (Lebih Hemat)</t>
  </si>
  <si>
    <t>https://shopee.co.id/product/11487927/3432813598</t>
  </si>
  <si>
    <t>https://shopee.co.id/product/11487927/4832698337</t>
  </si>
  <si>
    <t>01/395329501U</t>
  </si>
  <si>
    <t>4902430849081x3</t>
  </si>
  <si>
    <t>Rejoice 3-in-1 Perfect Cool Sampo 600 ml - Paket isi 3</t>
  </si>
  <si>
    <t>Rejoice Hijab Anti Dandruff Shampoo 3 in 1 340 ml</t>
  </si>
  <si>
    <t>01/395329801F</t>
  </si>
  <si>
    <t>4902430772075+4902430772167</t>
  </si>
  <si>
    <t>Rejoice Parfum Lembut Shampoo 600ml FREE Kondisioner 170ml</t>
  </si>
  <si>
    <t>4902430430210</t>
  </si>
  <si>
    <t>Rejoice Conditioner Frizz Repair 170 ml</t>
  </si>
  <si>
    <t>Rejoice Shampoo Moisture Smooth 600ml [P&amp;G]</t>
  </si>
  <si>
    <t>01/395329801A</t>
  </si>
  <si>
    <t>4902430849210+4902430849050</t>
  </si>
  <si>
    <t>Rejoice 3in1 Perfect Perfume Shampoo 600ml FREE Kondisioner 170ml</t>
  </si>
  <si>
    <t>https://shopee.co.id/product/11487927/6332698029</t>
  </si>
  <si>
    <t>Rejoice 3-in-1 Perfect Perfume Sampo 600 ml - Paket isi 3</t>
  </si>
  <si>
    <t>Rejoice Shampoo Rich Halus Lembut 340ml [P&amp;G]</t>
  </si>
  <si>
    <t>01/395329501T</t>
  </si>
  <si>
    <t>4902430851572x3</t>
  </si>
  <si>
    <t>Rejoice 3-in-1 Perfect Perfume Sampo 340 ml - Paket isi 3</t>
  </si>
  <si>
    <t>01/245321001N</t>
  </si>
  <si>
    <t>4902430432276</t>
  </si>
  <si>
    <t>Rejoice Kondisioner Lembut Ternutrisi 170 ml [P&amp;G]</t>
  </si>
  <si>
    <t>https://shopee.co.id/product/11487927/5337730687</t>
  </si>
  <si>
    <t>Rejoice Shampoo Anti Dandruff 3 in 1 340ml Paket Isi 2 [P&amp;G]</t>
  </si>
  <si>
    <t>https://shopee.co.id/product/11487927/3730641253</t>
  </si>
  <si>
    <t>01/245321102Q</t>
  </si>
  <si>
    <t>4902430429368</t>
  </si>
  <si>
    <t>01/395329501N</t>
  </si>
  <si>
    <t>4902430849210x2</t>
  </si>
  <si>
    <t>Rejoice 3-in-1 Perfect Perfume Sampo 600 ml - Paket isi 2</t>
  </si>
  <si>
    <t>Rejoice Shampoo Shiny Black 340 ml</t>
  </si>
  <si>
    <t>https://shopee.co.id/product/11487927/4532698653</t>
  </si>
  <si>
    <t>Rejoice 3-in-1 Perfect Perfume Sampo 600 ml</t>
  </si>
  <si>
    <t>https://shopee.co.id/product/11487927/7332642452</t>
  </si>
  <si>
    <t>Rejoice 3-in-1 Perfect Cool Sampo 600 ml - Paket isi 2</t>
  </si>
  <si>
    <t>Rejoice Conditioner Anti Dandruff 3 in 1 - 320ml [P&amp;G]</t>
  </si>
  <si>
    <t>Rejoice 3-in-1 Perfect Perfume Sampo 170 ml</t>
  </si>
  <si>
    <t>01/395329501S</t>
  </si>
  <si>
    <t>4902430851558x3</t>
  </si>
  <si>
    <t>Rejoice 3-in-1 Perfect Cool Sampo 340 ml - Paket isi 3</t>
  </si>
  <si>
    <t>https://shopee.co.id/product/11487927/6532639296</t>
  </si>
  <si>
    <t>Rejoice 3-in-1 Perfect Conditioning Kondisioner 320 ml - Paket isi 2</t>
  </si>
  <si>
    <t>01/245321001R</t>
  </si>
  <si>
    <t>4902430428347</t>
  </si>
  <si>
    <t>Rejoice Conditioner Shiny Black 170 ml</t>
  </si>
  <si>
    <t>Rejoice 3-in-1 Perfect Conditioning Kondisioner 170 ml</t>
  </si>
  <si>
    <t>Rejoice 3-in-1 Perfect Cool Sampo 340 ml</t>
  </si>
  <si>
    <t>https://shopee.co.id/product/11487927/6932639376</t>
  </si>
  <si>
    <t>Rejoice 3-in-1 Perfect Conditioning Kondisioner 170 ml - Paket isi 3</t>
  </si>
  <si>
    <t>Rejoice 3-in-1 Perfect Perfume Sampo 340 ml</t>
  </si>
  <si>
    <t>01/395329502E</t>
  </si>
  <si>
    <t>4902430428316x2</t>
  </si>
  <si>
    <t>Rejoice Shampoo Rich 170ml (Paket Isi 2)</t>
  </si>
  <si>
    <t>https://shopee.co.id/product/11487927/3230707179</t>
  </si>
  <si>
    <t>Rejoice 3-in-1 Perfect Conditioning Kondisioner 170 ml - Paket isi 2</t>
  </si>
  <si>
    <t>Rejoice 3-in-1 Perfect Conditioning Kondisioner 320 ml</t>
  </si>
  <si>
    <t>Rejoice 3-in-1 Perfect Cool Sampo 600 ml</t>
  </si>
  <si>
    <t>01/395329501J</t>
  </si>
  <si>
    <t>4902430849203x2</t>
  </si>
  <si>
    <t>Rejoice 3-in-1 Perfect Perfume Sampo 170 ml - Paket isi 2</t>
  </si>
  <si>
    <t>01/395329501L</t>
  </si>
  <si>
    <t>4902430851572x2</t>
  </si>
  <si>
    <t>Rejoice 3-in-1 Perfect Perfume Sampo 340 ml - Paket isi 2</t>
  </si>
  <si>
    <t>https://shopee.co.id/product/11487927/7532639994</t>
  </si>
  <si>
    <t>Rejoice 3-in-1 Perfect Conditioning Kondisioner 320 ml - Paket isi 3</t>
  </si>
  <si>
    <t>https://shopee.co.id/product/11487927/6832698795</t>
  </si>
  <si>
    <t>01/395329502F</t>
  </si>
  <si>
    <t>4902430428316x3</t>
  </si>
  <si>
    <t>Rejoice Shampoo Rich 170ml (Paket Isi 3)</t>
  </si>
  <si>
    <t>https://shopee.co.id/product/11487927/3832737327</t>
  </si>
  <si>
    <t>Rejoice 3-in-1 Perfect Cool Sampo 340 ml - Paket isi 2</t>
  </si>
  <si>
    <t>https://shopee.co.id/product/11487927/7740633239</t>
  </si>
  <si>
    <t>Rejoice Shampoo Parfum Lembut 340ml Paket Isi 2</t>
  </si>
  <si>
    <t>Vicks Vaporub Balsem 50 gr x 2 pcs</t>
  </si>
  <si>
    <t>Vicks Vaporub Balsem 50 gr x 3 pcs</t>
  </si>
  <si>
    <t>Vicks Vaporub Balsem 25 gr x 3 pcs</t>
  </si>
  <si>
    <t>Vicks Vaporub Balsem 25 gr x 2 pcs</t>
  </si>
  <si>
    <t>Vicks Inhaler Keychain</t>
  </si>
  <si>
    <t>Vicks Inhaler + Vicks Vaporub Balsem 50 gr</t>
  </si>
  <si>
    <t>Vicks Inhaler</t>
  </si>
  <si>
    <t>Whisper Heavy Flow &amp; Overnight Wings - Isi 8 Paket Isi 3</t>
  </si>
  <si>
    <t>Whisper Sanitary Pads Regular Flow Wings 20's Paket Isi 2</t>
  </si>
  <si>
    <t>Whisper Sanitary Pads Regular Flow Wings Isi 10 Paket Isi 3</t>
  </si>
  <si>
    <t>Whisper Sanitary Pads Regular Flow Wings 20's Paket Isi 3</t>
  </si>
  <si>
    <t>Whisper Sanitary Pads Regular Flow Wings Isi 10 Paket Isi 2</t>
  </si>
  <si>
    <t>https://shopee.co.id/product/11487927/229763996</t>
  </si>
  <si>
    <t>Downy Pelembut Pakaian / Biru Sunsrise Fresh Refill 1.55L- Paket Isi 2 [P&amp;G]</t>
  </si>
  <si>
    <t>https://shopee.co.id/product/11487927/5132758590</t>
  </si>
  <si>
    <t>https://shopee.co.id/product/11487927/1881709679</t>
  </si>
  <si>
    <t>https://shopee.co.id/product/11487927/1881709693</t>
  </si>
  <si>
    <t>Downy Pelembut Pakaian Botol Secret Garden 800 ml x 3</t>
  </si>
  <si>
    <t>https://shopee.co.id/product/11487927/688674578</t>
  </si>
  <si>
    <t>Gillette Vector Cartridge Isi 4 (Free Gillette Vector Razor Isi 1)</t>
  </si>
  <si>
    <t>https://shopee.co.id/product/11487927/6740197283</t>
  </si>
  <si>
    <t>[Kejutan 7.7] Downy Pelembut Pakaian / Hitam Mystique Refill 1.5L - Paket Isi 2 [P&amp;G]</t>
  </si>
  <si>
    <t>Head &amp; Shoulders Shampoo Clean and Balanced 300 ml Paket Isi 2</t>
  </si>
  <si>
    <t>Head &amp; Shoulders Shampoo Anti Hair Fall 300 ml Paket Isi 2</t>
  </si>
  <si>
    <t>Pantene Pro-V Hair Fall Control Shampoo 135ml</t>
  </si>
  <si>
    <t>Oral-B Sikat Gigi Complete Whitening Medium Isi 1 [P&amp;G]</t>
  </si>
  <si>
    <t>Olay - Ritual Pencerah Pagi [P&amp;G]</t>
  </si>
  <si>
    <t>Pantene Shampoo Total Damage Care 750 ml Paket Isi 2</t>
  </si>
  <si>
    <t>Pantene Shampoo Hairfall Control 750ml + Kondisioner 290ml (Lebih Hemat)</t>
  </si>
  <si>
    <t>Oral-B Sikat Gigi Anak Stages 4 - Pack of 3</t>
  </si>
  <si>
    <t>Head &amp; Shoulders Shampoo Supreme Smooth 330 ml + Kondisioner 135 ml (Lebih Hemat)</t>
  </si>
  <si>
    <t>Head &amp; Shoulders Shampoo Supreme Moisture 330 ml + Kondisioner 135 ml</t>
  </si>
  <si>
    <t>Rejoice Parfum Segar Shampoo 600 ml + Free Kondisioner 170 ml</t>
  </si>
  <si>
    <t>Herbal Essences Strawberry Mint Conditioner &amp; Shampoo</t>
  </si>
  <si>
    <t>Pantene Shampoo Anti Dandruff 1200ml (Paket Isi 3)</t>
  </si>
  <si>
    <t>Olay Advanced Anti-Aging Sheet Mask - 24 gr ( Paket isi 3 )</t>
  </si>
  <si>
    <t>[Kejutan 7.7] Pampers Popok Perekat Premium Care NB 26</t>
  </si>
  <si>
    <t>[Kejutan 7.7] Vicks Vaporub 50 gr</t>
  </si>
  <si>
    <t>[Kejutan 7.7] Head &amp; Shoulders Shampoo Cool Menthol Anti-Dandruff 400 ml Paket Isi 2</t>
  </si>
  <si>
    <t>Olay Krim Pagi SPF 15 50 gr + Krim Malam 50 gr + Whtening Sheet Mask 24 gr</t>
  </si>
  <si>
    <t>[Kejutan 7.7] Olay Total Effects 7 in 1 Day Cream Touch of Foundation SPF 15 50 gr [P&amp;G]</t>
  </si>
  <si>
    <t>https://shopee.co.id/product/11487927/3151797294</t>
  </si>
  <si>
    <t>Pantene Shampoo Anti Hairfall 400 ml - Paket Isi 2</t>
  </si>
  <si>
    <t>https://shopee.co.id/product/11487927/3166287628</t>
  </si>
  <si>
    <t>Oral-B Sikat Gigi UltraThin Black Tea 3s x 6 pcs</t>
  </si>
  <si>
    <t>https://shopee.co.id/product/11487927/3656450706</t>
  </si>
  <si>
    <t>Oral-B Sikat Gigi Cross Action Pro-Health 7 Benefit Soft 2s x 6 pcs</t>
  </si>
  <si>
    <t>https://shopee.co.id/product/11487927/4056148264</t>
  </si>
  <si>
    <t>https://shopee.co.id/product/11487927/4056351924</t>
  </si>
  <si>
    <t>Oral-B All Rounder Medium 123 3s x 6 pcs</t>
  </si>
  <si>
    <t>https://shopee.co.id/product/11487927/4456148022</t>
  </si>
  <si>
    <t>https://shopee.co.id/product/11487927/4756146977</t>
  </si>
  <si>
    <t>Gillette Isi Ulang Vector Isi 4 x 2 pcs</t>
  </si>
  <si>
    <t>https://shopee.co.id/product/11487927/4937555332</t>
  </si>
  <si>
    <t>https://shopee.co.id/product/11487927/4956358848</t>
  </si>
  <si>
    <t>https://shopee.co.id/product/11487927/5156371351</t>
  </si>
  <si>
    <t>Oral-B Bilas Mulut Rinse Pro Health 500 ml x 3 pcs</t>
  </si>
  <si>
    <t>https://shopee.co.id/product/11487927/5456367506</t>
  </si>
  <si>
    <t>Oral-B Bilas Mulut Rinse Pro Health 500 ml x 2 pcs</t>
  </si>
  <si>
    <t>https://shopee.co.id/product/11487927/5756361193</t>
  </si>
  <si>
    <t>Oral-B Dental Floss (Benang Gigi) Essential 50M x 3 pcs</t>
  </si>
  <si>
    <t>https://shopee.co.id/product/11487927/5837553983</t>
  </si>
  <si>
    <t>https://shopee.co.id/product/11487927/5856356051</t>
  </si>
  <si>
    <t>Oral-B Sikat Gigi Stages 4 x 2 pcs</t>
  </si>
  <si>
    <t>Downy Pelembut Pakaian Refill Secret Garden 650 ml - Paket Isi 3</t>
  </si>
  <si>
    <t>https://shopee.co.id/product/11487927/6232757912</t>
  </si>
  <si>
    <t>https://shopee.co.id/product/11487927/6556366956</t>
  </si>
  <si>
    <t>Oral-B Sikat Gigi Ultra Thin Compact Soft 3s x 3 pcs</t>
  </si>
  <si>
    <t>https://shopee.co.id/product/11487927/6956356659</t>
  </si>
  <si>
    <t>https://shopee.co.id/product/11487927/7356353661</t>
  </si>
  <si>
    <t>https://shopee.co.id/product/11487927/7556353387</t>
  </si>
  <si>
    <t>https://shopee.co.id/product/11487927/7956368961</t>
  </si>
  <si>
    <t>Oral-B Sikat Gigi Pro-Health Clinical Pro Flex Soft 2s x 3 pcs</t>
  </si>
  <si>
    <t>https://shopee.co.id/product/11487927/6656361682</t>
  </si>
  <si>
    <t>Oral-B Sikat Gigi Ultra Thin Black Tea 3s x 3 pcs</t>
  </si>
  <si>
    <t>https://shopee.co.id/product/11487927/7056147712</t>
  </si>
  <si>
    <t>https://shopee.co.id/product/11487927/3656249146</t>
  </si>
  <si>
    <t>https://shopee.co.id/product/11487927/5258597922</t>
  </si>
  <si>
    <t>Herbal Essences Moroccan My Shine Restored Radiance 300ml Paket 2 Shampoo &amp; 1 Conditioner</t>
  </si>
  <si>
    <t>https://shopee.co.id/product/11487927/4658608313</t>
  </si>
  <si>
    <t>Herbal Essences Bio:Renew 3 Shampoo Mix 400ml Rosemary + White Grapefruit + Strawberry Mint</t>
  </si>
  <si>
    <t>https://shopee.co.id/product/11487927/5458610327</t>
  </si>
  <si>
    <t>Herbal Essences Bio:Renew 3 Shampoo Mix 400ml Rosemary + White Grapefruit + Argan Oil</t>
  </si>
  <si>
    <t>https://shopee.co.id/product/11487927/4858605922</t>
  </si>
  <si>
    <t>Herbal Essences Bio:Renew 3 Shampoo Mix 400ml Argan Oil + Strawberry Mint + White Grapefruit</t>
  </si>
  <si>
    <t>https://shopee.co.id/product/11487927/3356465642</t>
  </si>
  <si>
    <t>Oral-B Sikat Gigi UltraThin Green Tea 3s x 6 pcs</t>
  </si>
  <si>
    <t>https://shopee.co.id/product/11487927/5055215896</t>
  </si>
  <si>
    <t>Herbal Essences Bio Renew Volume White Grapefruit and Mosa Mint Shampoo 400 ml</t>
  </si>
  <si>
    <t>https://shopee.co.id/product/11487927/3256540854</t>
  </si>
  <si>
    <t>Herbal Essences Bio Renew Volume White Grapefruit and Mosa Mint Shampoo 400 ml + Conditioner</t>
  </si>
  <si>
    <t>https://shopee.co.id/product/11487927/4958766910</t>
  </si>
  <si>
    <t>Pantene Pro-V Perfec+On Kondisioner Tanpa Bilas 40ml Paket Isi 2</t>
  </si>
  <si>
    <t>https://shopee.co.id/product/11487927/5258758151</t>
  </si>
  <si>
    <t>https://shopee.co.id/product/11487927/7356378950</t>
  </si>
  <si>
    <t>Herbal Essences Bio Renew Volume White Grapefruit and Mosa Mint Shampoo 400 ml x 3 pcs</t>
  </si>
  <si>
    <t>https://shopee.co.id/product/11487927/7258767897</t>
  </si>
  <si>
    <t>https://shopee.co.id/product/11487927/5156379956</t>
  </si>
  <si>
    <t>Herbal Essences Bio Renew Moisture Rosemary and Herbs Shampoo &amp; Conditioner</t>
  </si>
  <si>
    <t>https://shopee.co.id/product/11487927/5155215847</t>
  </si>
  <si>
    <t>Herbal Essences Bio Renew Moisture Rosemary and Herbs Shampoo 400 ml</t>
  </si>
  <si>
    <t>https://shopee.co.id/product/11487927/3455310378</t>
  </si>
  <si>
    <t>Herbal Essences Bio Renew Moisture Rosemary and Herbs Conditioner 400 ml</t>
  </si>
  <si>
    <t>https://shopee.co.id/product/11487927/7956377893</t>
  </si>
  <si>
    <t>Herbal Essences Bio Renew Moisture Rosemary and Herbs Shampoo 400 ml x 2 pcs</t>
  </si>
  <si>
    <t>https://shopee.co.id/product/11487927/3455310317</t>
  </si>
  <si>
    <t>Herbal Essences Bio Renew Volume White Grapefruit and Mosa Mint Conditioner 400 ml</t>
  </si>
  <si>
    <t>https://shopee.co.id/product/11487927/3958670735</t>
  </si>
  <si>
    <t>Herbal Essences Colour Me happy Colour Safe 300ml Shampoo &amp; Conditioner</t>
  </si>
  <si>
    <t>https://shopee.co.id/product/11487927/7656347757</t>
  </si>
  <si>
    <t>Oral-B Sikat Gigi Cross Action Pro-Health 7 Benefit Soft 2s x 3 pcs</t>
  </si>
  <si>
    <t>https://shopee.co.id/product/11487927/4256349089</t>
  </si>
  <si>
    <t>Oral-B Sikat Gigi Complete Whitening Soft 2s x 2 pcs</t>
  </si>
  <si>
    <t>https://shopee.co.id/product/11487927/5658763536</t>
  </si>
  <si>
    <t>Blibli</t>
  </si>
  <si>
    <t>WM-0000075</t>
  </si>
  <si>
    <t>https://www.blibli.com/p/olay-advanced-anti-aging-pelembab-regenerist-micro-sculpting-serum-50-ml/pc--WM-0000075?cnc=false&amp;ds=OLY-60021-00075-00001&amp;pickupPointCode=PP-3035142&amp;sid=84a8466b87275ab0&amp;source=BRAND_PAGE&amp;tab=description</t>
  </si>
  <si>
    <t>Blibli Jabodetabek</t>
  </si>
  <si>
    <t>MTA-0779188-00001</t>
  </si>
  <si>
    <t>https://www.blibli.com/p/olay-whitening-pencerah-white-radiance-intensive-brightening-50g/ps--OLY-60021-00044?ds=OLY-60021-00044-00001&amp;source=SEARCH_OR_CATEGORY_PAGE&amp;cnc=false&amp;pickupPointCode=PP-3035142</t>
  </si>
  <si>
    <t>MTA-2035779-00001</t>
  </si>
  <si>
    <t>https://www.blibli.com/p/olay-natural-white-pinkish-fairness-uv-protection-krim-pencerah-wajah-50-g/ps--OLY-60021-00076?ds=OLY-60021-00076-00001&amp;source=SEARCH_OR_CATEGORY_PAGE&amp;cnc=false&amp;pickupPointCode=PP-3035142</t>
  </si>
  <si>
    <t>Olay Natural White Pinkish Fairness UV Protection Krim Pencerah Wajah [50 g]</t>
  </si>
  <si>
    <t>MTA-4067633-00001</t>
  </si>
  <si>
    <t>https://www.blibli.com/p/olay-total-effects-set-perawatan-malam-paket-bundle/pc--MTA-4067633?ds=OLY-60021-00186-00001&amp;source=SEARCH&amp;sid=fc6cfe3bfd12fc3d&amp;cnc=false&amp;pickupPointCode=PP-3035142</t>
  </si>
  <si>
    <t>Olay Total Effects Set Perawatan Malam [Paket Bundle]</t>
  </si>
  <si>
    <t>MTA-2094986-00001</t>
  </si>
  <si>
    <t>https://www.blibli.com/p/olay-moisturising-lotion-cream-wajah-75-ml/ps--OLY-60021-00084?ds=OLY-60021-00084-00001&amp;source=SEARCH_OR_CATEGORY_PAGE&amp;cnc=false&amp;pickupPointCode=PP-3035142</t>
  </si>
  <si>
    <t>Olay Moisturising Lotion Cream Wajah [75 mL]</t>
  </si>
  <si>
    <t>MTA-0778144-00001</t>
  </si>
  <si>
    <t>https://www.blibli.com/p/olay-total-effects-7-in-one-foaming-cleanser-100-g/ps--OLY-60021-00042?ds=OLY-60021-00042-00001&amp;source=SEARCH_OR_CATEGORY_PAGE&amp;cnc=false&amp;pickupPointCode=PP-3035142</t>
  </si>
  <si>
    <t>Olay Total Effects 7 in One Foaming Cleanser [100 g]</t>
  </si>
  <si>
    <t>MTA-2036095-00001</t>
  </si>
  <si>
    <t>https://www.blibli.com/p/olay-natural-white-light-night-krim-pencerah-wajah-50-g/ps--OLY-60021-00078?ds=OLY-60021-00078-00001&amp;source=SEARCH_OR_CATEGORY_PAGE&amp;cnc=false&amp;pickupPointCode=PP-3035142</t>
  </si>
  <si>
    <t>Olay Natural White Light Night Krim Pencerah Wajah [50 g]</t>
  </si>
  <si>
    <t>GDN-0005727</t>
  </si>
  <si>
    <t>https://www.blibli.com/p/olay-regenerist-advanced-anti-ageing-revitalising-eye-serum/ps--OLY-60021-00015?ds=OLY-60021-00015-00001&amp;source=SEARCH_OR_CATEGORY_PAGE&amp;cnc=false&amp;pickupPointCode=PP-3035142</t>
  </si>
  <si>
    <t>Olay Regenerist Advanced Anti Ageing Revitalising Eye Serum</t>
  </si>
  <si>
    <t>MTA-0778140-00001</t>
  </si>
  <si>
    <t>https://www.blibli.com/p/olay-regenerist-revitalising-hydration-uv-cream-50-g/ps--OLY-60021-00040?ds=OLY-60021-00040-00001&amp;source=SEARCH_OR_CATEGORY_PAGE&amp;cnc=false&amp;pickupPointCode=PP-3035142</t>
  </si>
  <si>
    <t>GDN-0005724</t>
  </si>
  <si>
    <t>https://www.blibli.com/p/olay-regenerist-revitalising-cream-cleanser-100gr/ps--OLY-60021-00013?ds=OLY-60021-00013-00001&amp;source=SEARCH_OR_CATEGORY_PAGE&amp;cnc=false&amp;pickupPointCode=PP-3035142</t>
  </si>
  <si>
    <t>Olay Regenerist Revitalising Cream Cleanser [100gr]</t>
  </si>
  <si>
    <t>MTA-0778049-00001</t>
  </si>
  <si>
    <t>MTA-2036242-00001</t>
  </si>
  <si>
    <t>https://www.blibli.com/p/olay-natural-white-light-uv-protection-krim-pencerah-wajah-50-g/ps--OLY-60021-00080?ds=OLY-60021-00080-00001&amp;source=SEARCH_OR_CATEGORY_PAGE&amp;cnc=false&amp;pickupPointCode=PP-3035142</t>
  </si>
  <si>
    <t>Olay Natural White Light UV Protection Krim Pencerah Wajah [50 g]</t>
  </si>
  <si>
    <t>MTA-2204001-00001</t>
  </si>
  <si>
    <t>https://www.blibli.com/p/olay-advanced-anti-aging-regenerist-youth-pre-essence-40-ml/ps--OLY-60021-00093?ds=OLY-60021-00093-00001&amp;source=SEARCH_OR_CATEGORY_PAGE&amp;cnc=false&amp;pickupPointCode=PP-3035142</t>
  </si>
  <si>
    <t>Olay Advanced Anti-Aging - Regenerist Youth Pre-Essence [40 mL]</t>
  </si>
  <si>
    <t>01/394829901C</t>
  </si>
  <si>
    <t>MTA-7019575-00001</t>
  </si>
  <si>
    <t>https://www.blibli.com/p/olay-advanced-anti-aging-pelembab-regenerist-micro-sculpting-serum-50-ml-free-olay-regenerist-micro-sculpting-cream-14-g/pc--MTA-7019575?ds=OLY-60021-00294-00001&amp;source=SEARCH&amp;sid=6404ce0310bd0968&amp;cnc=false&amp;pickupPointCode=PP-3035142</t>
  </si>
  <si>
    <t>Olay Advanced Anti Aging Pelembab Regenerist Micro-sculpting Serum [50 mL] + Free Olay Regenerist Micro-sculpting Cream [14 g]</t>
  </si>
  <si>
    <t>01/394829801B</t>
  </si>
  <si>
    <t>4902430208093x4902430242875</t>
  </si>
  <si>
    <t>01/394829801H</t>
  </si>
  <si>
    <t>MTA-1501581-00001</t>
  </si>
  <si>
    <t>Olay Set Perawatan Anti Aging - -</t>
  </si>
  <si>
    <t>GDN-0005722</t>
  </si>
  <si>
    <t>https://www.blibli.com/p/olay-anti-aging-pelembab-total-effects-day-cream-gentle-spf-15-7-in-1-50gr/ps--OLY-60021-00109?ds=OLY-60021-00109-00001&amp;source=SEARCH_OR_CATEGORY_PAGE&amp;cnc=false&amp;pickupPointCode=PP-3035142</t>
  </si>
  <si>
    <t>Olay Anti Aging - Pelembab Total Effects Day Cream Gentle SPF 15 7 in 1 - 50gr</t>
  </si>
  <si>
    <t>MTA-1664223-00001</t>
  </si>
  <si>
    <t>https://www.blibli.com/p/olay-set-perawatan-kulit-normal-skincare-cream-wajah-glowing-krim-wajah-bpom-krim-pelembab/pc--MTA-1664223?ds=OLY-60021-00068-00001&amp;source=SEARCH&amp;sid=b819641bdb032094&amp;cnc=false&amp;pickupPointCode=PP-3035142</t>
  </si>
  <si>
    <t>01/394829501A</t>
  </si>
  <si>
    <t>4902430232265x2</t>
  </si>
  <si>
    <t>01/394829601G</t>
  </si>
  <si>
    <t>4902430208093x4902430558754</t>
  </si>
  <si>
    <t>01/394829503B</t>
  </si>
  <si>
    <t>4902430799874x4902430558754</t>
  </si>
  <si>
    <t>GDN-0005726</t>
  </si>
  <si>
    <t>https://www.blibli.com/p/olay-regenerist-advanced-anti-ageing-revitalising-night-cream-perawatan-wajah/ps--OLY-60021-00014?ds=OLY-60021-00014-00001&amp;source=SEARCH_OR_CATEGORY_PAGE&amp;cnc=false&amp;pickupPointCode=PP-3035142</t>
  </si>
  <si>
    <t>01/394829503C</t>
  </si>
  <si>
    <t>4902430293341x2</t>
  </si>
  <si>
    <t>MTA-6989586-00001</t>
  </si>
  <si>
    <t>https://www.blibli.com/p/olay-regenerist-whip-active-moisturizer-uv-krim-50-g/pc--MTA-6989586?ds=OLY-60021-00288-00001&amp;source=SEARCH&amp;sid=55638f94fe384086&amp;cnc=false&amp;pickupPointCode=PP-3035142</t>
  </si>
  <si>
    <t>01/394829503Z</t>
  </si>
  <si>
    <t>4902430293341x4902430242875x4902430822237</t>
  </si>
  <si>
    <t>01/394829601Q</t>
  </si>
  <si>
    <t>MTA-6393768-00001</t>
  </si>
  <si>
    <t>4902430360111x4902430360142x4902430359825x4902430359832</t>
  </si>
  <si>
    <t>https://www.blibli.com/p/olay-set-perawatan-lengkap-anti-aging-olay-te-day-cream-normal-spf-15-50gr-olay-te-anti-aging-night-cream-50-g-olay-te-serum-50ml-olay-te-foam/pc--MTA-6393768?ds=OLY-60021-00239-00001&amp;source=SEARCH&amp;sid=399314316a69db22&amp;cnc=false&amp;pickupPointCode=PP-3035142</t>
  </si>
  <si>
    <t>Olay Set Perawatan Lengkap Anti Aging : Olay TE Day Cream Normal SPF 15 50gr + Olay TE Anti Aging Night Cream 50 g + Olay TE Serum 50mL + Olay TE Foam</t>
  </si>
  <si>
    <t>01/394929501P</t>
  </si>
  <si>
    <t>MTA-4621767-00001</t>
  </si>
  <si>
    <t>https://www.blibli.com/p/olay-ritual-pencerah-set-perawatan-kulit/pc--MTA-4621767?ds=OLY-60021-00213-00001&amp;source=SEARCH_OR_CATEGORY_PAGE&amp;cnc=false&amp;pickupPointCode=PP-3035142</t>
  </si>
  <si>
    <t>Olay Ritual Pencerah Set Perawatan Kulit</t>
  </si>
  <si>
    <t>01/394829502V</t>
  </si>
  <si>
    <t>4902430360142x4902430359764x4902430359832</t>
  </si>
  <si>
    <t>MTA-1010193-00001</t>
  </si>
  <si>
    <t>https://www.blibli.com/p/olay-regenerist-mircro-sculpting-cream-night-50-g/ps--OLY-60021-00059?ds=OLY-60021-00059-00001&amp;source=SEARCH_OR_CATEGORY_PAGE&amp;cnc=false&amp;pickupPointCode=PP-3035142</t>
  </si>
  <si>
    <t>MTA-3326089-00001</t>
  </si>
  <si>
    <t>https://www.blibli.com/p/olay-white-radiance-light-perfecting-essence-30-ml/ps--OLY-60021-00170?ds=OLY-60021-00170-00001&amp;source=SEARCH_OR_CATEGORY_PAGE&amp;cnc=false&amp;pickupPointCode=PP-3035142</t>
  </si>
  <si>
    <t>01/394829601O</t>
  </si>
  <si>
    <t>MTA-6393753-00001</t>
  </si>
  <si>
    <t>4902430208093x4902430242875x4902430558754x4902430293341</t>
  </si>
  <si>
    <t>https://www.blibli.com/p/olay-regenerist-ritual-lengkap-anti-aging-olay-reg-msc-day-cream-50-g-olay-reg-msc-night-cream-50-g-olay-reg-msc-serum-olay-reg-revitalising-cr/pc--MTA-6393753?ds=OLY-60021-00238-00001&amp;source=SEARCH&amp;sid=ddfc92201f7b526a&amp;cnc=false&amp;pickupPointCode=PP-3035142</t>
  </si>
  <si>
    <t>Olay Regenerist Ritual Lengkap Anti Aging: Olay Reg MSC Day Cream 50 g + Olay Reg MSC Night Cream 50 g + Olay Reg MSC Serum + Olay Reg Revitalising Cr</t>
  </si>
  <si>
    <t>01/394829503P</t>
  </si>
  <si>
    <t>MTA-1501544-00001</t>
  </si>
  <si>
    <t>https://www.blibli.com/p/olay-ritual-pelembab-anti-aging-skincare-cream-wajah-glowing-krim-wajah-bpom-krim-pelembab/pc--MTA-1501544?ds=OLY-60021-00063-00001&amp;source=SEARCH&amp;sid=ea2ccf54068c6f61&amp;cnc=false&amp;pickupPointCode=PP-3035142</t>
  </si>
  <si>
    <t>Olay Ritual Pelembab Anti Aging (Skincare/Cream wajah glowing/Krim Wajah BPOM/Krim Pelembab) -</t>
  </si>
  <si>
    <t>MTA-6989589-00001</t>
  </si>
  <si>
    <t>https://www.blibli.com/p/olay-total-effects-whip-active-moisturizer-uv-krim-50-g/pc--MTA-6989589?ds=OLY-60021-00289-00001&amp;source=SEARCH&amp;sid=dc10b5808c611dc7&amp;cnc=false&amp;pickupPointCode=PP-3035142</t>
  </si>
  <si>
    <t>Olay Total Effects Whip Active Moisturizer UV Krim [50 g]</t>
  </si>
  <si>
    <t>01/394829503Q</t>
  </si>
  <si>
    <t>01/394829503J</t>
  </si>
  <si>
    <t>4902430822237x5</t>
  </si>
  <si>
    <t>01/394829503I</t>
  </si>
  <si>
    <t>01/394829503R</t>
  </si>
  <si>
    <t>01/394829503M</t>
  </si>
  <si>
    <t>01/394829503L</t>
  </si>
  <si>
    <t>01/394829601P</t>
  </si>
  <si>
    <t>MTA-6766663-00001</t>
  </si>
  <si>
    <t>4902430360111x4902430360142x4902430359825</t>
  </si>
  <si>
    <t>https://www.blibli.com/p/olay-set-perawatan-pelembab-dan-serum-anti-aging/pc--MTA-6766663?ds=OLY-60021-00243-00001&amp;source=SEARCH&amp;sid=4f8452a557d76783&amp;cnc=false&amp;pickupPointCode=PP-3035142</t>
  </si>
  <si>
    <t>Olay Set Perawatan Pelembab dan Serum Anti Aging</t>
  </si>
  <si>
    <t>01/394829503K</t>
  </si>
  <si>
    <t>01/394829503O</t>
  </si>
  <si>
    <t>01/294826801G</t>
  </si>
  <si>
    <t>4902430917681</t>
  </si>
  <si>
    <t>01/394829504A</t>
  </si>
  <si>
    <t>4902430360111x4902430360142x4902430822299</t>
  </si>
  <si>
    <t>01/394829503Y</t>
  </si>
  <si>
    <t>4902430242875x4902430558754x4902430822237</t>
  </si>
  <si>
    <t>01/394829503X</t>
  </si>
  <si>
    <t>4902430625760x4902430242875x4902430822237</t>
  </si>
  <si>
    <t>01/394829503W</t>
  </si>
  <si>
    <t>4902430292962x4902430242875x4902430822237</t>
  </si>
  <si>
    <t>MTA-1683255-00001</t>
  </si>
  <si>
    <t>https://www.blibli.com/p/olay-ritual-serum-anti-aging-paket-perawatan-kulit/ps--OLY-60021-00082?ds=OLY-60021-00082-00001&amp;source=SEARCH_OR_CATEGORY_PAGE&amp;cnc=false&amp;pickupPointCode=PP-3035142</t>
  </si>
  <si>
    <t>MTA-1387312-00001</t>
  </si>
  <si>
    <t>https://www.blibli.com/p/gillette-blue-2-disposable-razor-pisau-cukur-isi-10/pc--MTA-1387312?ds=PGG-18081-00378-00001&amp;source=SEARCH&amp;sid=938f03f180b2e750&amp;cnc=false&amp;pickupPointCode=PGG-18081-002</t>
  </si>
  <si>
    <t>MTA-1387314-00001</t>
  </si>
  <si>
    <t>https://www.blibli.com/p/gillette-blue-2-disposable-razor-pisau-cukur-isi-5-1/pc--MTA-1387314?ds=PGG-18081-00379-00001&amp;source=SEARCH&amp;sid=2d5f24a03ca0106e&amp;cnc=false&amp;pickupPointCode=PGG-18081-002</t>
  </si>
  <si>
    <t>Gillette Blue 2 Disposable Razor Pisau Cukur [Isi 5+1] -</t>
  </si>
  <si>
    <t>MTA-1387316-00001</t>
  </si>
  <si>
    <t>https://www.blibli.com/p/gillette-blue-2-pivot-disposable-razor-pisau-cukur-isi-5/pc--MTA-1387316?ds=PGG-18081-00380-00001&amp;source=SEARCH&amp;sid=7894871e62b55f71&amp;cnc=false&amp;pickupPointCode=PGG-18081-002</t>
  </si>
  <si>
    <t>UK-0045685-00001</t>
  </si>
  <si>
    <t>https://www.blibli.com/p/gillette-blue-3-sensitive-elastomer-handle-2-disposables-pisau-cukur/pc--UK-0045685?ds=PGG-18081-00314-00001&amp;source=SEARCH&amp;sid=0628f6693e4ca52b&amp;cnc=false&amp;pickupPointCode=PGG-18081-002</t>
  </si>
  <si>
    <t>MTA-2256702-00001</t>
  </si>
  <si>
    <t>https://www.blibli.com/p/gillette-blue-3-simple-pisau-cukur-4s-2-pcs/pc--MTA-2256702?ds=PGG-18081-00608-00001&amp;source=SEARCH_OR_CATEGORY_PAGE&amp;cnc=false&amp;pickupPointCode=PGG-18081-002</t>
  </si>
  <si>
    <t>Gillette Blue 3 Simple Pisau Cukur [4s/ 2 pcs]</t>
  </si>
  <si>
    <t>MTA-1387320-00001</t>
  </si>
  <si>
    <t>https://www.blibli.com/p/gillette-blue-3-simple-razor-pisau-cukur-isi-4/pc--MTA-1387320?ds=PGG-18081-00381-00001&amp;source=SEARCH&amp;sid=31566f6e2bb779e5&amp;cnc=false&amp;pickupPointCode=PGG-18081-002</t>
  </si>
  <si>
    <t>MTA-2256665-00001</t>
  </si>
  <si>
    <t>7702018880010x2</t>
  </si>
  <si>
    <t>https://www.blibli.com/p/medan-gillette-blue-2-disposable-pisau-cukur-isi-10/pc--MTA-4235850?ds=GOM-60024-03601-00001&amp;source=SEARCH&amp;sid=9d95ebfc5f9bc7b1&amp;cnc=false&amp;pickupPointCode=PP-3046778</t>
  </si>
  <si>
    <t>MTA-1010475-00001</t>
  </si>
  <si>
    <t>https://www.blibli.com/p/gillette-foamy-shave-cream-lemon-lime-175-gr/pc--MTA-1010475?ds=PGG-18081-00291-00001&amp;source=SEARCH&amp;sid=fda54f470389aac3&amp;cnc=false&amp;pickupPointCode=PGG-18081-002</t>
  </si>
  <si>
    <t>Gillette Foamy Shave Cream Lemon Lime [175 gr] -</t>
  </si>
  <si>
    <t>MTA-1010472-00001</t>
  </si>
  <si>
    <t>https://www.blibli.com/p/gillette-foamy-shave-cream-menthol-175-gr/pc--MTA-1010472?ds=PGG-18081-00290-00001&amp;source=SEARCH&amp;sid=7db4c27476421bba&amp;cnc=false&amp;pickupPointCode=PGG-18081-002</t>
  </si>
  <si>
    <t>MTA-1010479-00001</t>
  </si>
  <si>
    <t>https://www.blibli.com/p/gillette-gel-shave-moisture-195-ml/pc--MTA-1010479?ds=PGG-18081-00292-00001&amp;source=SEARCH&amp;sid=a80cda33eb7bf597&amp;cnc=false&amp;pickupPointCode=PGG-18081-002</t>
  </si>
  <si>
    <t>Gillette Gel Shave Moisture [195 mL] -</t>
  </si>
  <si>
    <t>MTA-1010543-00001</t>
  </si>
  <si>
    <t>https://www.blibli.com/p/gillette-gel-shave-sensitive-195-gr/pc--MTA-1010543?ds=PGG-18081-00293-00001&amp;source=SEARCH&amp;sid=526fe4a4a1405f86&amp;cnc=false&amp;pickupPointCode=PGG-18081-002</t>
  </si>
  <si>
    <t>01/214424902C</t>
  </si>
  <si>
    <t>MTA-7548082-00001</t>
  </si>
  <si>
    <t>4902430305815</t>
  </si>
  <si>
    <t>https://www.blibli.com/p/gillette-guard-3-isi-ulang-pisau-cukur-isi-2-pcs/pc--MTA-7548082?ds=PGG-18081-00984-00001&amp;source=SEARCH&amp;sid=ba7471eda7c091ba&amp;cnc=false&amp;pickupPointCode=PGG-18081-002</t>
  </si>
  <si>
    <t>01/214424902D</t>
  </si>
  <si>
    <t>MTA-7548094-00001</t>
  </si>
  <si>
    <t>4902430305877</t>
  </si>
  <si>
    <t>https://www.blibli.com/p/gillette-guard-3-isi-ulang-pisau-cukur-isi-4-pcs/pc--MTA-7548094?ds=PGG-18081-00985-00001&amp;source=SEARCH&amp;sid=8345e6e7395df568&amp;cnc=false&amp;pickupPointCode=PGG-18081-002</t>
  </si>
  <si>
    <t>MTA-7548109-00001</t>
  </si>
  <si>
    <t>https://www.blibli.com/p/gillette-guard-3-pisau-cukur-razor-isi-1-pcs/pc--MTA-7548109?ds=PGG-18081-00986-00001&amp;source=SEARCH&amp;sid=ab47c07ed6e6b6ef&amp;cnc=false&amp;pickupPointCode=PGG-18081-002</t>
  </si>
  <si>
    <t>MTA-1010313-00001</t>
  </si>
  <si>
    <t>https://www.blibli.com/p/gillette-isi-ulang-mach-3-isi-2/pc--MTA-1010313?ds=PGG-18081-00289-00001&amp;source=SEARCH&amp;sid=b7425a7ce1d795f1&amp;cnc=false&amp;pickupPointCode=PGG-18081-002</t>
  </si>
  <si>
    <t>MTA-1010295-00001</t>
  </si>
  <si>
    <t>https://www.blibli.com/p/gillette-isi-ulang-vector-refill-pisau-cukur-razor-isi-2/pc--MTA-1010295?ds=PGG-18081-00286-00001&amp;source=SEARCH&amp;sid=23669935e8ebada4&amp;cnc=false&amp;pickupPointCode=PGG-18081-002</t>
  </si>
  <si>
    <t>MTA-1010298-00001</t>
  </si>
  <si>
    <t>https://www.blibli.com/p/gillette-isi-ulang-vector-refill-pisau-cukur-razor-isi-4/pc--MTA-1010298?ds=PGG-18081-00287-00001&amp;source=SEARCH&amp;sid=cc23756f11d37e99&amp;cnc=false&amp;pickupPointCode=PGG-18081-002</t>
  </si>
  <si>
    <t>Gillette Isi Ulang Vector Refill Pisau Cukur Razor [Isi 4] -</t>
  </si>
  <si>
    <t>GDN-0005731</t>
  </si>
  <si>
    <t>https://www.blibli.com/p/gillette-mach3-content-4-cartridges-refill-pisau-cukur-razor/pc--GDN-0005731?ds=PGG-18081-00271-00001&amp;source=SEARCH&amp;sid=8048a46d7c527930&amp;cnc=false&amp;pickupPointCode=PGG-18081-002</t>
  </si>
  <si>
    <t>MTA-1010234-00001</t>
  </si>
  <si>
    <t>Gillette Pisau Cukur Blue 3 Biru [Isi 2] -</t>
  </si>
  <si>
    <t>MTA-1010240-00001</t>
  </si>
  <si>
    <t>https://www.blibli.com/p/gillette-pisau-cukur-blue-3-biru-isi-4/pc--MTA-1010240?ds=PGG-18081-00280-00001&amp;source=SEARCH&amp;sid=1abea9c64e9b0775&amp;cnc=false&amp;pickupPointCode=PGG-18081-002</t>
  </si>
  <si>
    <t>MTA-1010214-00001</t>
  </si>
  <si>
    <t>https://www.blibli.com/p/gillette-pisau-cukur-blue-3-ice-isi-2/pc--MTA-1010214?ds=PGG-18081-00277-00001&amp;source=SEARCH&amp;sid=dac4885c98cc57bb&amp;cnc=false&amp;pickupPointCode=PGG-18081-002</t>
  </si>
  <si>
    <t>MTA-1010227-00001</t>
  </si>
  <si>
    <t>https://www.blibli.com/p/gillette-pisau-cukur-blue-3-ice-isi-4/pc--MTA-1010227?ds=PGG-18081-00278-00001&amp;source=SEARCH&amp;sid=61e4b4ff67844457&amp;cnc=false&amp;pickupPointCode=PGG-18081-002</t>
  </si>
  <si>
    <t>MTA-1010277-00001</t>
  </si>
  <si>
    <t>https://www.blibli.com/p/gillette-pisau-cukur-razor-wanita-daisy-classic-isi-5/pc--MTA-1010277?ds=PGG-18081-00283-00001&amp;source=SEARCH&amp;sid=bd42dfb15f9e445d&amp;cnc=false&amp;pickupPointCode=PGG-18081-002</t>
  </si>
  <si>
    <t>MTA-1010307-00001</t>
  </si>
  <si>
    <t>https://www.blibli.com/p/gillette-pisau-cukur-razor-mach-3/pc--MTA-1010307?ds=PGG-18081-00288-00001&amp;source=SEARCH&amp;sid=380ef42d42d8eb2d&amp;cnc=false&amp;pickupPointCode=PGG-18081-002</t>
  </si>
  <si>
    <t>MTA-1010290-00001</t>
  </si>
  <si>
    <t>https://www.blibli.com/p/gillette-pisau-cukur-vector-razor/pc--MTA-1010290?ds=PGG-18081-00285-00001&amp;source=SEARCH&amp;sid=87938ca0c6ae4490&amp;cnc=false&amp;pickupPointCode=PGG-18081-002</t>
  </si>
  <si>
    <t>MTA-1010275-00001</t>
  </si>
  <si>
    <t>https://www.blibli.com/p/gillette-pisau-cukur-wanita-daisy-plus-isi-2/pc--MTA-1010275?ds=PGG-18081-00282-00001&amp;source=SEARCH&amp;sid=983ddbbc6c80ef03&amp;cnc=false&amp;pickupPointCode=PGG-18081-002</t>
  </si>
  <si>
    <t>Gillette Pisau Cukur Wanita Daisy Plus [Isi 2] -</t>
  </si>
  <si>
    <t>MTA-1010284-00001</t>
  </si>
  <si>
    <t>https://www.blibli.com/p/gillette-pisau-cukur-wanita-simply-venus-isi-4/pc--MTA-1010284?ds=PGG-18081-00284-00001&amp;source=SEARCH&amp;sid=5345417d7f2b31bf&amp;cnc=false&amp;pickupPointCode=PGG-18081-002</t>
  </si>
  <si>
    <t>MTA-2344724-00001</t>
  </si>
  <si>
    <t>https://www.blibli.com/p/gillette-simply-venus-basic-pisau-cukur-2-pcs/pc--MTA-2344724?ds=PGG-18081-00623-00001&amp;source=SEARCH_OR_CATEGORY_PAGE&amp;cnc=false&amp;pickupPointCode=PGG-18081-002</t>
  </si>
  <si>
    <t>MTA-6384114-00001</t>
  </si>
  <si>
    <t>https://www.blibli.com/p/gillette-simply-venus-hybrid-razor-pisau-cukur-1-gagang-4-refills/pc--MTA-6384114?ds=PGG-18081-00926-00001&amp;source=SEARCH&amp;sid=ef9c057a206bc4f1&amp;cnc=false&amp;pickupPointCode=PGG-18081-002</t>
  </si>
  <si>
    <t>MTA-6384022-00001</t>
  </si>
  <si>
    <t>https://www.blibli.com/p/gillette-venus-comfortglide-white-tea-razor-pisau-cukur-wanita-1-gagang-2-refills/pc--MTA-6384022?ds=PGG-18081-00921-00001&amp;source=SEARCH&amp;sid=c4684564f84b171e&amp;cnc=false&amp;pickupPointCode=PGG-18081-002</t>
  </si>
  <si>
    <t>MTA-6384039-00001</t>
  </si>
  <si>
    <t>https://www.blibli.com/p/gillette-venus-comfortglide-white-tea-razor-pisau-cukur-wanita-4-refills/pc--MTA-6384039?ds=PGG-18081-00922-00001&amp;source=SEARCH&amp;sid=197e6b706aeb91a3&amp;cnc=false&amp;pickupPointCode=PGG-18081-002</t>
  </si>
  <si>
    <t>01/214424901Y</t>
  </si>
  <si>
    <t>MTA-6384109-00001</t>
  </si>
  <si>
    <t>7702018038275</t>
  </si>
  <si>
    <t>https://www.blibli.com/p/gillette-venus-sensitive-disposable-razor-3-razors/pc--MTA-6384109?ds=PGG-18081-00925-00001&amp;source=SEARCH&amp;sid=28f544c09b2458ba&amp;cnc=false&amp;pickupPointCode=PGG-18081-002</t>
  </si>
  <si>
    <t>MTA-6384084-00001</t>
  </si>
  <si>
    <t>https://www.blibli.com/p/gillette-venus-smooth-sensitive-refill-pisau-cukur-razor-wanita-1-gagang-2-refills/pc--MTA-6384084?ds=PGG-18081-00923-00001&amp;source=SEARCH&amp;sid=c3bb1f0350789165&amp;cnc=false&amp;pickupPointCode=PGG-18081-002</t>
  </si>
  <si>
    <t>01/394529503L</t>
  </si>
  <si>
    <t>01/394529503M</t>
  </si>
  <si>
    <t>01/394529503K</t>
  </si>
  <si>
    <t>01/244521104S</t>
  </si>
  <si>
    <t>MTA-2968765-00001</t>
  </si>
  <si>
    <t>https://www.blibli.com/p/head-shoulders-anti-hair-fall-shampoo-anti-dandruff-anti-ketombe-300-ml/pc--MTA-2968765?ds=PGG-18081-00734-00001&amp;source=SEARCH&amp;sid=7c4fdef4e6184de9&amp;cnc=false&amp;pickupPointCode=PGG-18081-002</t>
  </si>
  <si>
    <t>Head &amp; Shoulders Anti Hair Fall Shampoo Anti Dandruff Anti Ketombe [300 mL] -</t>
  </si>
  <si>
    <t>01/244521105U</t>
  </si>
  <si>
    <t>MTA-2969339-00001</t>
  </si>
  <si>
    <t>https://www.blibli.com/p/head-shoulders-clean-balanced-shampoo-anti-dandruff-anti-ketombe-400-ml/pc--MTA-2969339?ds=PGG-18081-00738-00001&amp;source=SEARCH&amp;sid=ab532c3cd76536fa&amp;cnc=false&amp;pickupPointCode=PGG-18081-002</t>
  </si>
  <si>
    <t>Head &amp; Shoulders Clean &amp; Balanced Shampoo Anti Dandruff Anti Ketombe [400 mL] -</t>
  </si>
  <si>
    <t>01/244521103K</t>
  </si>
  <si>
    <t>01/394529501Z</t>
  </si>
  <si>
    <t>4902430281331x2</t>
  </si>
  <si>
    <t>MTA-2968740-00001</t>
  </si>
  <si>
    <t>MTA-2968717-00001</t>
  </si>
  <si>
    <t>https://www.blibli.com/p/head-shoulders-cool-menthol-shampoo-anti-dandruff-anti-ketombe-400-ml/pc--MTA-2968717?ds=PGG-18081-00729-00001&amp;source=SEARCH&amp;sid=f3f7d3ad95c20fa3&amp;cnc=false&amp;pickupPointCode=PGG-18081-002</t>
  </si>
  <si>
    <t>Head &amp; Shoulders Cool Menthol Shampoo Anti Dandruff Anti Ketombe [400 mL] -</t>
  </si>
  <si>
    <t>GDN-0008068</t>
  </si>
  <si>
    <t>https://www.blibli.com/p/head-shoulders-hair-retain-shampoo-315-ml/pc--GDN-0008068?ds=PGG-18081-00193-00001&amp;source=SEARCH&amp;sid=630e63b1d8c52af1&amp;cnc=false&amp;pickupPointCode=PGG-18081-002</t>
  </si>
  <si>
    <t>01/394529501J</t>
  </si>
  <si>
    <t>MTA-2968773-00001</t>
  </si>
  <si>
    <t>https://www.blibli.com/p/head-shoulders-smooth-silky-shampoo-anti-dandruff-anti-ketombe-400-ml/pc--MTA-2968773?ds=PGG-18081-00735-00001&amp;source=SEARCH&amp;sid=ce4542f61d885329&amp;cnc=false&amp;pickupPointCode=PGG-18081-002</t>
  </si>
  <si>
    <t>Head &amp; Shoulders Smooth &amp; Silky Shampoo Anti Dandruff Anti Ketombe [400 mL] -</t>
  </si>
  <si>
    <t>MTA-2044997-00001</t>
  </si>
  <si>
    <t>https://www.blibli.com/p/head-shoulders-supreme-moisture-shampoo-anti-dandruff-anti-ketombe-480-ml/pc--MTA-2044997?ds=PGG-18081-00545-00001&amp;source=SEARCH&amp;sid=7893320e0fd44f2f&amp;cnc=false&amp;pickupPointCode=PGG-18081-002</t>
  </si>
  <si>
    <t>MTA-2044963-00001</t>
  </si>
  <si>
    <t>https://www.blibli.com/p/head-shoulders-supreme-smooth-shampo-anti-dandruff-anti-ketombe-480-ml/pc--MTA-2044963?ds=PGG-18081-00539-00001&amp;source=SEARCH&amp;sid=7092b39ae1dbb749&amp;cnc=false&amp;pickupPointCode=PGG-18081-002</t>
  </si>
  <si>
    <t>01/244521103W</t>
  </si>
  <si>
    <t>4902430753340</t>
  </si>
  <si>
    <t>MTA-2044957-00001</t>
  </si>
  <si>
    <t>https://www.blibli.com/p/head-shoulders-supreme-smooth-shampo-anti-ketombe-330-ml/pc--MTA-2044957?ds=PGG-18081-00538-00001&amp;source=SEARCH_OR_CATEGORY_PAGE&amp;cnc=false&amp;pickupPointCode=PGG-18081-002</t>
  </si>
  <si>
    <t>01/394629501T</t>
  </si>
  <si>
    <t>8001090222541x8001090222572</t>
  </si>
  <si>
    <t>MTA-4346492-00001</t>
  </si>
  <si>
    <t>https://www.blibli.com/p/herbal-essences-bio-renew-clean-white-strawberry-sweet-mint-shampo-400-ml/pc--MTA-4346492?ds=PGG-18081-00856-00001&amp;source=SEARCH&amp;sid=79faa77257144bad&amp;cnc=false&amp;pickupPointCode=PGG-18081-002</t>
  </si>
  <si>
    <t>Herbal Essences Bio:Renew Clean White Strawberry &amp; Sweet Mint Shampo [400 mL] -</t>
  </si>
  <si>
    <t>8001090222428x8001090222459</t>
  </si>
  <si>
    <t>MTA-4346849-00001</t>
  </si>
  <si>
    <t>https://www.blibli.com/p/herbal-essences-bio-renew-hydrate-coconut-milk-shampo-400-ml/pc--MTA-4346849?ds=PGG-18081-00858-00001&amp;source=SEARCH&amp;sid=da8d7b251b5a2ff7&amp;cnc=false&amp;pickupPointCode=PGG-18081-002</t>
  </si>
  <si>
    <t>Herbal Essences Bio:Renew Hydrate Coconut Milk Shampo [400 mL] -</t>
  </si>
  <si>
    <t>MTA-4346993-00001</t>
  </si>
  <si>
    <t>https://www.blibli.com/p/herbal-essences-bio-renew-repair-argan-oil-of-morocco-kondisioner-400-ml/pc--MTA-4346993?ds=PGG-18081-00863-00001&amp;source=SEARCH&amp;sid=086de9a66ca4b88b&amp;cnc=false&amp;pickupPointCode=PGG-18081-002</t>
  </si>
  <si>
    <t>Herbal Essences Bio:Renew Repair Argan Oil Of Morocco Kondisioner [400 mL] -</t>
  </si>
  <si>
    <t>8001090222848x8001090222879</t>
  </si>
  <si>
    <t>MTA-4346981-00001</t>
  </si>
  <si>
    <t>https://www.blibli.com/p/herbal-essences-bio-renew-repair-argan-oil-of-morocco-shampo-400-ml/pc--MTA-4346981?ds=PGG-18081-00862-00001&amp;source=SEARCH&amp;sid=b5daac425744c660&amp;cnc=false&amp;pickupPointCode=PGG-18081-002</t>
  </si>
  <si>
    <t>Herbal Essences Bio:Renew Repair Argan Oil Of Morocco Shampo [400 mL] -</t>
  </si>
  <si>
    <t>01/394629501S</t>
  </si>
  <si>
    <t>8001090222725x8001090222756</t>
  </si>
  <si>
    <t>MTA-4346873-00001</t>
  </si>
  <si>
    <t>https://www.blibli.com/p/herbal-essences-bio-renew-smooth-golden-moringa-oil-shampo-400-ml/pc--MTA-4346873?ds=PGG-18081-00859-00001&amp;source=SEARCH&amp;sid=291bb817bae73454&amp;cnc=false&amp;pickupPointCode=PGG-18081-002</t>
  </si>
  <si>
    <t>Herbal Essences Bio:Renew Smooth Golden Moringa Oil Shampo [400 mL] -</t>
  </si>
  <si>
    <t>MTA-5603367-00001</t>
  </si>
  <si>
    <t>https://www.blibli.com/p/herbal-essences-hello-hydration-deep-moisture-kondisioner-300-ml/pc--MTA-5603367?ds=PGG-18081-00907-00001&amp;source=SEARCH&amp;sid=44edd354a5b4ae8b&amp;cnc=false&amp;pickupPointCode=PGG-18081-002</t>
  </si>
  <si>
    <t>Herbal Essences Hello Hydration Deep Moisture Kondisioner [300 mL] -</t>
  </si>
  <si>
    <t>MTA-5603249-00001</t>
  </si>
  <si>
    <t>https://www.blibli.com/p/herbal-essences-moroccan-my-shine-restored-radiance-shampo-300-ml/pc--MTA-5603249?ds=PGG-18081-00905-00001&amp;source=SEARCH&amp;sid=414cc29caf96d508&amp;cnc=false&amp;pickupPointCode=PGG-18081-002</t>
  </si>
  <si>
    <t>Herbal Essences Moroccan My Shine Restored Radiance Shampo [300 mL] -</t>
  </si>
  <si>
    <t>01/274927101E</t>
  </si>
  <si>
    <t>01/274921601C</t>
  </si>
  <si>
    <t>MTA-5602903-00001</t>
  </si>
  <si>
    <t>https://www.blibli.com/p/oral-b-dental-satin-floss-50-m/pc--MTA-5602903?ds=PGG-18081-00911-00001&amp;source=SEARCH&amp;sid=43ee0753eda85e3d&amp;cnc=false&amp;pickupPointCode=PGG-18081-002</t>
  </si>
  <si>
    <t>Oral B Dental Satin Floss [50 m] -</t>
  </si>
  <si>
    <t>UK-0042990-00001</t>
  </si>
  <si>
    <t>https://www.blibli.com/p/oral-b-pro-health-with-crossaction-bristles-7-benefits-soft-35-toothbrush-sikat-gigi-2-pcs/pc--UK-0042990?ds=PGG-18081-00498-00001&amp;source=SEARCH&amp;sid=f87e5ad14bdfc45f&amp;cnc=false&amp;pickupPointCode=PGG-18081-002</t>
  </si>
  <si>
    <t>Oral B Pro-Health with Crossaction Bristles 7 Benefits Soft 35 Toothbrush Sikat Gigi [2 pcs]</t>
  </si>
  <si>
    <t>MTA-2486864-00001</t>
  </si>
  <si>
    <t>https://www.blibli.com/p/oral-b-123-medium-sikat-gigi-3-pcs/pc--MTA-2486864?ds=PGG-18081-00656-00001&amp;source=SEARCH&amp;sid=da5159c2cb620d13&amp;cnc=false&amp;pickupPointCode=PGG-18081-002</t>
  </si>
  <si>
    <t>Oral-B 123 Medium Sikat Gigi [3 pcs]</t>
  </si>
  <si>
    <t>MTA-2486608-00001</t>
  </si>
  <si>
    <t>https://www.blibli.com/p/oral-b-123-soft-sikat-gigi-3-pcs/pc--MTA-2486608?ds=PGG-18081-00655-00001&amp;source=SEARCH&amp;sid=9e70723418c70fe8&amp;cnc=false&amp;pickupPointCode=PGG-18081-002</t>
  </si>
  <si>
    <t>Oral-B 123 Soft Sikat Gigi [3 pcs]</t>
  </si>
  <si>
    <t>01/274927101B</t>
  </si>
  <si>
    <t>3014260842895</t>
  </si>
  <si>
    <t>MTA-2487139-00001</t>
  </si>
  <si>
    <t>https://www.blibli.com/p/oral-b-complete-whitening-soft-sikat-gigi-2-pcs/pc--MTA-2487139?ds=PGG-18081-00666-00001&amp;source=SEARCH_OR_CATEGORY_PAGE&amp;cnc=false&amp;pickupPointCode=PGG-18081-002</t>
  </si>
  <si>
    <t>Oral-B Complete Whitening Soft Sikat Gigi [2 pcs]</t>
  </si>
  <si>
    <t>MTA-2486868-00001</t>
  </si>
  <si>
    <t>https://www.blibli.com/p/oral-b-ultra-thin-compact-soft-sikat-gigi-3-pcs/pc--MTA-2486868?ds=PGG-18081-00658-00001&amp;source=SEARCH&amp;sid=dcdd9f7b5684bbe6&amp;cnc=false&amp;pickupPointCode=PGG-18081-002</t>
  </si>
  <si>
    <t>01/274927101O</t>
  </si>
  <si>
    <t>01/274922801B</t>
  </si>
  <si>
    <t>MTA-2487135-00001</t>
  </si>
  <si>
    <t>https://www.blibli.com/p/oral-b-ultrathin-black-tea-sikat-gigi-3-pcs/pc--MTA-2487135?ds=PGG-18081-00662-00001&amp;source=SEARCH_OR_CATEGORY_PAGE&amp;cnc=false&amp;pickupPointCode=PGG-18081-002</t>
  </si>
  <si>
    <t>Oral-B UltraThin Black Tea Sikat Gigi [3 pcs]</t>
  </si>
  <si>
    <t>01/274922801D</t>
  </si>
  <si>
    <t>4902430678346</t>
  </si>
  <si>
    <t>01/395129501B</t>
  </si>
  <si>
    <t>4902430623643x2</t>
  </si>
  <si>
    <t>01/395129505N</t>
  </si>
  <si>
    <t>MTA-6500746-00001</t>
  </si>
  <si>
    <t>4902430889353x3</t>
  </si>
  <si>
    <t>https://www.blibli.com/p/pantene-anti-dandruff-shampoo-1200-ml-3-pcs/pc--MTA-6500746?ds=PGG-18081-00937-00001&amp;source=SEARCH&amp;sid=dfd66cd8c16e7622&amp;cnc=false&amp;pickupPointCode=PGG-18081-002</t>
  </si>
  <si>
    <t>Pantene Anti Dandruff Shampoo [1200 mL/ 3 pcs] -</t>
  </si>
  <si>
    <t>MTA-6500643-00001</t>
  </si>
  <si>
    <t>https://www.blibli.com/p/pantene-anti-dandruff-shampoo-1200-ml/pc--MTA-6500643?ds=PGG-18081-00929-00001&amp;source=SEARCH&amp;sid=18571b643fe9dfeb&amp;cnc=false&amp;pickupPointCode=PGG-18081-002</t>
  </si>
  <si>
    <t>Pantene Anti Dandruff Shampoo [1200 mL] -</t>
  </si>
  <si>
    <t>01/395129901I</t>
  </si>
  <si>
    <t>01/395129501O</t>
  </si>
  <si>
    <t>MTA-1011279-00001</t>
  </si>
  <si>
    <t>4902430401135x3</t>
  </si>
  <si>
    <t>https://www.blibli.com/p/pantene-anti-dandruff-shampoo-750-ml-3-pcs/pc--MTA-1011279?ds=PGG-18081-00272-00001&amp;source=SEARCH_OR_CATEGORY_PAGE&amp;cnc=false&amp;pickupPointCode=PGG-18081-002</t>
  </si>
  <si>
    <t>Pantene Anti Dandruff Shampoo [750 mL/3 pcs]</t>
  </si>
  <si>
    <t>MTA-0804416-00001</t>
  </si>
  <si>
    <t>https://www.blibli.com/p/pantene-anti-dandruff-shampoo-900-ml/pc--MTA-0804416?ds=PGG-18081-00355-00001&amp;source=SEARCH&amp;sid=e0d64570f65c504a&amp;cnc=false&amp;pickupPointCode=PGG-18081-002</t>
  </si>
  <si>
    <t>Pantene Anti Dandruff Shampoo [900 mL] -</t>
  </si>
  <si>
    <t>01/245121003S</t>
  </si>
  <si>
    <t>MTA-3857712-00001</t>
  </si>
  <si>
    <t>https://www.blibli.com/p/pantene-daily-moisture-repair-shampoo-400-ml/pc--MTA-3857712?ds=PGG-18081-00848-00001&amp;source=SEARCH&amp;sid=fe8702e40f0bbf19&amp;cnc=false&amp;pickupPointCode=PGG-18081-002</t>
  </si>
  <si>
    <t xml:space="preserve">Pantene Daily Moisture Repair Shampoo [400 mL]  </t>
  </si>
  <si>
    <t>MTA-0595901-00001</t>
  </si>
  <si>
    <t>https://www.blibli.com/p/pantene-hair-fall-control-shampoo-900-ml/pc--MTA-0595901?ds=PGG-18081-00081-00001&amp;source=SEARCH&amp;sid=95cb4a75f5fcc197&amp;cnc=false&amp;pickupPointCode=PGG-18081-002</t>
  </si>
  <si>
    <t>Pantene Hair Fall Control Shampoo [900 mL] -</t>
  </si>
  <si>
    <t>01/395129901E</t>
  </si>
  <si>
    <t>01/395129505L</t>
  </si>
  <si>
    <t>MTA-6500680-00001</t>
  </si>
  <si>
    <t>4902430459617x3</t>
  </si>
  <si>
    <t>https://www.blibli.com/p/pantene-hairfall-shampoo-1200-ml-3-pcs/pc--MTA-6500680?ds=PGG-18081-00933-00001&amp;source=SEARCH&amp;sid=143656c72de29b04&amp;cnc=false&amp;pickupPointCode=PGG-18081-002</t>
  </si>
  <si>
    <t>Pantene Hairfall Shampoo [1200 mL/ 3 pcs] -</t>
  </si>
  <si>
    <t>MTA-6500615-00001</t>
  </si>
  <si>
    <t>https://www.blibli.com/p/pantene-hairfall-shampoo-1200-ml/pc--MTA-6500615?ds=PGG-18081-00927-00001&amp;source=SEARCH&amp;sid=922596c1bd922e2e&amp;cnc=false&amp;pickupPointCode=PGG-18081-002</t>
  </si>
  <si>
    <t>Pantene Hairfall Shampoo [1200 mL] -</t>
  </si>
  <si>
    <t>01/245121114T</t>
  </si>
  <si>
    <t>MTA-1742086-00001</t>
  </si>
  <si>
    <t>https://www.blibli.com/p/pantene-pro-v-anti-lepek-shampoo-400-ml/pc--MTA-1742086?ds=PGG-18081-00481-00001&amp;source=SEARCH_OR_CATEGORY_PAGE&amp;cnc=false&amp;pickupPointCode=PGG-18081-002</t>
  </si>
  <si>
    <t>MTA-1742090-00001</t>
  </si>
  <si>
    <t>https://www.blibli.com/p/pantene-pro-v-anti-lepek-shampoo-750-ml/pc--MTA-1742090?ds=GAA-60023-01249-00001&amp;source=SEARCH&amp;sid=dea787c4db6efa85&amp;cnc=false&amp;pickupPointCode=PP-3036727</t>
  </si>
  <si>
    <t>Pantene PRO-V Anti Lepek Shampoo [750 mL]</t>
  </si>
  <si>
    <t>MTA-4402215-00001</t>
  </si>
  <si>
    <t>https://www.blibli.com/p/pantene-pro-v-gold-series-black-glossy-sampo-450-ml/pc--MTA-4402215?ds=PGG-18081-00888-00001&amp;source=SEARCH&amp;sid=90374d081b242f9b&amp;cnc=false&amp;pickupPointCode=PGG-18081-002</t>
  </si>
  <si>
    <t>Pantene Pro-V Gold Series Black &amp; Glossy Sampo [450 mL] -</t>
  </si>
  <si>
    <t>01/395129901A</t>
  </si>
  <si>
    <t>MTA-4385260-00001</t>
  </si>
  <si>
    <t>https://www.blibli.com/p/pantene-pro-v-gold-series-strong-thick-kondisioner-320-ml/pc--MTA-4385260?ds=PGG-18081-00876-00001&amp;source=SEARCH&amp;sid=adc1f1cc034f2ae6&amp;cnc=false&amp;pickupPointCode=PGG-18081-002</t>
  </si>
  <si>
    <t>Pantene Pro-V Gold Series Strong &amp; Thick Kondisioner [320 mL] -</t>
  </si>
  <si>
    <t>MTA-4402071-00001</t>
  </si>
  <si>
    <t>https://www.blibli.com/p/pantene-pro-v-gold-series-strong-thick-sampo-450-ml/pc--MTA-4402071?ds=PGG-18081-00882-00001&amp;source=SEARCH&amp;sid=ea9b3a257eea1a3c&amp;cnc=false&amp;pickupPointCode=PGG-18081-002</t>
  </si>
  <si>
    <t>Pantene Pro-V Gold Series Strong &amp; Thick Sampo [450 mL] -</t>
  </si>
  <si>
    <t>01/395129501X</t>
  </si>
  <si>
    <t>4902430872010x2</t>
  </si>
  <si>
    <t>01/395129501I</t>
  </si>
  <si>
    <t>MTA-1011260-00001</t>
  </si>
  <si>
    <t>4902430404716x2</t>
  </si>
  <si>
    <t>https://www.blibli.com/p/pantene-shampoo-anti-dandruff-900-ml-2-pcs/pc--MTA-1011260?ds=PGG-18081-00276-00001&amp;source=SEARCH&amp;sid=ef6c5b224f8629c8&amp;cnc=false&amp;pickupPointCode=PGG-18081-002</t>
  </si>
  <si>
    <t>Pantene Shampoo Anti Dandruff [900 mL/2 pcs]</t>
  </si>
  <si>
    <t>MTA-0079583-00001</t>
  </si>
  <si>
    <t>https://www.blibli.com/p/pantene-shampoo-anti-dandruff-quantum-750-ml/pc--MTA-0079583?ds=PGG-18081-00110-00001&amp;source=SEARCH_OR_CATEGORY_PAGE&amp;cnc=false&amp;pickupPointCode=PGG-18081-002</t>
  </si>
  <si>
    <t>Pantene Shampoo Anti Dandruff Quantum [750 mL]</t>
  </si>
  <si>
    <t>WM-0000298</t>
  </si>
  <si>
    <t>https://www.blibli.com/p/pantene-shampoo-aqua-pure-500-ml/pc--WM-0000298?ds=PGG-18081-00096-00001&amp;source=SEARCH_OR_CATEGORY_PAGE&amp;cnc=false&amp;pickupPointCode=PGG-18081-002&amp;trending=true</t>
  </si>
  <si>
    <t>MTA-0804410-00001</t>
  </si>
  <si>
    <t>https://www.blibli.com/p/pantene-shampoo-aqua-pure-750-ml/pc--MTA-0804410?ds=PGG-18081-00399-00001&amp;source=SEARCH&amp;sid=fc2d99ecdab698a4&amp;cnc=false&amp;pickupPointCode=PGG-18081-002</t>
  </si>
  <si>
    <t>Pantene Shampoo Aqua Pure [750 mL] -</t>
  </si>
  <si>
    <t>MTA-1011264-00001</t>
  </si>
  <si>
    <t>https://www.blibli.com/p/pantene-shampoo-hairfall-control-900-ml-2-pcs/pc--MTA-1011264?ds=PGG-18081-00275-00001&amp;source=SEARCH&amp;sid=1305c8a6dac0d0e6&amp;cnc=false&amp;pickupPointCode=PGG-18081-002</t>
  </si>
  <si>
    <t>MTA-0079603-00001</t>
  </si>
  <si>
    <t>https://www.blibli.com/p/pantene-shampoo-hairfall-control-quantum-750-ml/pc--MTA-0079603?ds=PGG-18081-00111-00001&amp;source=SEARCH_OR_CATEGORY_PAGE&amp;cnc=false&amp;pickupPointCode=PGG-18081-002</t>
  </si>
  <si>
    <t>01/395129505M</t>
  </si>
  <si>
    <t>MTA-6500731-00001</t>
  </si>
  <si>
    <t>4902430459624x3</t>
  </si>
  <si>
    <t>https://www.blibli.com/p/pantene-total-damage-care-shampoo-1200-ml-3-pcs/pc--MTA-6500731?ds=PGG-18081-00935-00001&amp;source=SEARCH&amp;sid=6bab3a73efcafd7f&amp;cnc=false&amp;pickupPointCode=PGG-18081-002</t>
  </si>
  <si>
    <t>Pantene Total Damage Care Shampoo [1200 mL/ 3 pcs] -</t>
  </si>
  <si>
    <t>MTA-6500619-00001</t>
  </si>
  <si>
    <t>https://www.blibli.com/p/pantene-total-damage-care-shampoo-1200-ml/pc--MTA-6500619?ds=PGG-18081-00928-00001&amp;source=SEARCH&amp;sid=b6d9e0cebae673af&amp;cnc=false&amp;pickupPointCode=PGG-18081-002</t>
  </si>
  <si>
    <t>Pantene Total Damage Care Shampoo [1200 mL] -</t>
  </si>
  <si>
    <t>01/395129901J</t>
  </si>
  <si>
    <t>01/395129501Q</t>
  </si>
  <si>
    <t>MTA-0989068-00001</t>
  </si>
  <si>
    <t>4902430404709x3</t>
  </si>
  <si>
    <t>https://www.blibli.com/p/pantene-total-damage-care-shampoo-900-ml-3-pcs/pc--MTA-0989068?ds=PGG-18081-00241-00001&amp;source=SEARCH&amp;sid=46d4342593153b79&amp;cnc=false&amp;pickupPointCode=PGG-18081-002</t>
  </si>
  <si>
    <t>Pantene Total Damage Care Shampoo [900 mL/3 pcs] -</t>
  </si>
  <si>
    <t>MTA-6292674-00001</t>
  </si>
  <si>
    <t>https://www.blibli.com/p/pantene-valentine-bundle-for-women-1/pc--MTA-6292674?ds=PGG-18081-00914-00001&amp;source=SEARCH&amp;sid=27ba687bae8e30d3&amp;cnc=false&amp;pickupPointCode=PGG-18081-002</t>
  </si>
  <si>
    <t>Pantene Valentine Bundle For Women 1 -</t>
  </si>
  <si>
    <t>MTA-6292714-00001</t>
  </si>
  <si>
    <t>https://www.blibli.com/p/pantene-valentine-bundle-for-women-2/pc--MTA-6292714?ds=PGG-18081-00915-00001&amp;source=SEARCH&amp;sid=e0fa973f31d7b1db&amp;cnc=false&amp;pickupPointCode=PGG-18081-002</t>
  </si>
  <si>
    <t>Pantene Valentine Bundle For Women 2 -</t>
  </si>
  <si>
    <t>01/245321001W</t>
  </si>
  <si>
    <t>01/245321102P</t>
  </si>
  <si>
    <t>MTA-1270309-00001</t>
  </si>
  <si>
    <t>https://www.blibli.com/p/rejoice-3-in-1-shampoo-340-ml/pc--MTA-1270309?ds=PGG-18081-00339-00001&amp;source=SEARCH&amp;sid=f8df2e93dd79af4e&amp;cnc=false&amp;pickupPointCode=PGG-18081-002</t>
  </si>
  <si>
    <t>Rejoice 3 in 1 Shampoo [340 mL] -</t>
  </si>
  <si>
    <t>01/395329501H</t>
  </si>
  <si>
    <t>01/395329501I</t>
  </si>
  <si>
    <t>4902430849050x2</t>
  </si>
  <si>
    <t>01/395329501Q</t>
  </si>
  <si>
    <t>4902430849050x3</t>
  </si>
  <si>
    <t>01/395329501K</t>
  </si>
  <si>
    <t>01/395329501M</t>
  </si>
  <si>
    <t>4902430849081x2</t>
  </si>
  <si>
    <t>MTA-3387741-00001</t>
  </si>
  <si>
    <t>https://www.blibli.com/p/rejoice-3-in-1-perfect-cool-shampoo-600-ml-3-pcs/pc--MTA-3387741?ds=PGG-18081-00808-00001&amp;source=SEARCH&amp;sid=70efd764e8a7176c&amp;cnc=false&amp;pickupPointCode=PGG-18081-002</t>
  </si>
  <si>
    <t>Rejoice 3-in-1 Perfect Cool Shampoo [600 mL/ 3 pcs] -</t>
  </si>
  <si>
    <t>MTA-3387652-00001</t>
  </si>
  <si>
    <t>https://www.blibli.com/p/rejoice-3-in-1-perfect-cool-shampoo-600-ml/pc--MTA-3387652?ds=PGG-18081-00806-00001&amp;source=SEARCH&amp;sid=c010a1ee27f99636&amp;cnc=false&amp;pickupPointCode=PGG-18081-002</t>
  </si>
  <si>
    <t>Rejoice 3-in-1 Perfect Cool Shampoo [600 mL] -</t>
  </si>
  <si>
    <t>MTA-3387880-00001</t>
  </si>
  <si>
    <t>https://www.blibli.com/p/rejoice-3-in-1-perfect-perfume-shampoo-340-ml-3-pcs/pc--MTA-3387880?ds=PGG-18081-00814-00001&amp;source=SEARCH&amp;sid=bf695eed5028b0a8&amp;cnc=false&amp;pickupPointCode=PGG-18081-002</t>
  </si>
  <si>
    <t>Rejoice 3-in-1 Perfect Perfume Shampoo [340 mL/ 3 pcs] -</t>
  </si>
  <si>
    <t>01/395329501V</t>
  </si>
  <si>
    <t>MTA-3387914-00001</t>
  </si>
  <si>
    <t>4902430849210x3</t>
  </si>
  <si>
    <t>https://www.blibli.com/p/rejoice-3-in-1-perfect-perfume-shampoo-600-ml-3-pcs/pc--MTA-3387914?ds=PGG-18081-00817-00001&amp;source=SEARCH&amp;sid=f2985cc85562b183&amp;cnc=false&amp;pickupPointCode=PGG-18081-002</t>
  </si>
  <si>
    <t>Rejoice 3-in-1 Perfect Perfume Shampoo [600 mL/ 3 pcs] -</t>
  </si>
  <si>
    <t>01/245321102R</t>
  </si>
  <si>
    <t>01/245321102T</t>
  </si>
  <si>
    <t>MTA-7139830-00001</t>
  </si>
  <si>
    <t>https://www.blibli.com/p/rejoice-moisture-smooth-shampoo-600-ml/pc--MTA-7139830?ds=PGG-18081-00979-00001&amp;source=SEARCH&amp;sid=aa54d4c1f32ccd32&amp;cnc=false&amp;pickupPointCode=PGG-18081-002</t>
  </si>
  <si>
    <t>MTA-1742111-00001</t>
  </si>
  <si>
    <t>https://www.blibli.com/p/rejoice-parfum-lembut-shampoo-600-ml/pc--MTA-1742111?ds=PGG-18081-00492-00001&amp;source=SEARCH&amp;sid=f7b9754d5e404cc0&amp;cnc=false&amp;pickupPointCode=PGG-18081-002</t>
  </si>
  <si>
    <t>Rejoice Parfum Lembut  Shampoo [600 mL]</t>
  </si>
  <si>
    <t>MTA-1742112-00001</t>
  </si>
  <si>
    <t>https://www.blibli.com/p/rejoice-parfum-segar-shampoo-600-ml/pc--MTA-1742112?ds=PGG-18081-00489-00001&amp;source=SEARCH_OR_CATEGORY_PAGE&amp;cnc=false&amp;pickupPointCode=PGG-18081-002</t>
  </si>
  <si>
    <t>Rejoice Parfum Segar Shampoo [600 mL]</t>
  </si>
  <si>
    <t>4902430428316</t>
  </si>
  <si>
    <t>01/395329501A</t>
  </si>
  <si>
    <t>MTA-1406811-00001</t>
  </si>
  <si>
    <t>4902430450355x2</t>
  </si>
  <si>
    <t>https://www.blibli.com/p/rejoice-rich-shampoo-340-ml-2-pcs/pc--MTA-1406811?ds=PGG-18081-00411-00001&amp;source=SEARCH&amp;sid=6e271302622033ad&amp;cnc=false&amp;pickupPointCode=PGG-18081-002</t>
  </si>
  <si>
    <t>Rejoice Rich Shampoo [340 mL/2 pcs] -</t>
  </si>
  <si>
    <t>MTA-1011199-00001</t>
  </si>
  <si>
    <t>https://www.blibli.com/p/rejoice-rich-shampoo-340-ml/pc--MTA-1011199?ds=PGG-18081-00268-00001&amp;source=SEARCH&amp;sid=a6e82b87fd5b0de5&amp;cnc=false&amp;pickupPointCode=PGG-18081-002</t>
  </si>
  <si>
    <t>Rejoice Rich Shampoo [340 mL] -</t>
  </si>
  <si>
    <t>01/395329901A</t>
  </si>
  <si>
    <t>4902430396554x2</t>
  </si>
  <si>
    <t>01/395329501B</t>
  </si>
  <si>
    <t>MTA-1406815-00001</t>
  </si>
  <si>
    <t>4902430450379x2</t>
  </si>
  <si>
    <t>https://www.blibli.com/p/rejoice-shampoo-3in1-340-ml-2-pcs/pc--MTA-1406815?ds=PGG-18081-00412-00001&amp;source=SEARCH&amp;sid=80cdab05a460c954&amp;cnc=false&amp;pickupPointCode=PGG-18081-002</t>
  </si>
  <si>
    <t>Rejoice Shampoo 3in1 [340 mL/2 pcs] -</t>
  </si>
  <si>
    <t>01/245321102O</t>
  </si>
  <si>
    <t>https://www.blibli.com/p/vicks-inhaler/pc--MTA-3984608?ds=PGG-18081-00846-00001&amp;source=SEARCH&amp;sid=af3ec191531ea656&amp;cnc=false&amp;pickupPointCode=PGG-18081-002</t>
  </si>
  <si>
    <t>MTA-3984588-00001</t>
  </si>
  <si>
    <t>MTA-3984375-00001</t>
  </si>
  <si>
    <t>https://www.blibli.com/p/vicks-vaporub-balsem-obat-gosok-50-g/pc--MTA-3984375?ds=PGG-18081-00842-00001&amp;source=SEARCH&amp;sid=c5c62a704e8add5a&amp;cnc=false&amp;pickupPointCode=PGG-18081-002</t>
  </si>
  <si>
    <t>VICKS VapoRub Balsem Obat Gosok [50 g] -</t>
  </si>
  <si>
    <t>GDN-0009678</t>
  </si>
  <si>
    <t>https://www.blibli.com/p/whisper-heavy-flow-overnights-wings-8s/pc--GDN-0009678?ds=PGG-18081-00359-00001&amp;source=SEARCH&amp;sid=da6792cece5386bf&amp;cnc=false&amp;pickupPointCode=PGG-18081-002</t>
  </si>
  <si>
    <t>MTA-0807909-00001</t>
  </si>
  <si>
    <t>https://www.blibli.com/p/whisper-regular-flow-wings-20s/pc--MTA-0807909?ds=PGG-18081-00306-00001&amp;source=SEARCH&amp;sid=25a4110c2a17dc10&amp;cnc=false&amp;pickupPointCode=PGG-18081-002</t>
  </si>
  <si>
    <t>01/396129501P</t>
  </si>
  <si>
    <t>MTA-3135028-00001</t>
  </si>
  <si>
    <t>4902430453271x2</t>
  </si>
  <si>
    <t>https://www.blibli.com/p/downy-single-rinse-pelembut-dan-pewangi-pakaian-1-5-l-2-pcs-kemasan-refill/pc--MTA-3135028?ds=DOS-60031-00141-00001&amp;source=SEARCH&amp;sid=0f495510b2c899e3&amp;cnc=false&amp;pickupPointCode=PP-3040414z</t>
  </si>
  <si>
    <t>01/326127303Y</t>
  </si>
  <si>
    <t>01/396129504F</t>
  </si>
  <si>
    <t>4902430731515+4902430622066</t>
  </si>
  <si>
    <t>01/396129504Y</t>
  </si>
  <si>
    <t>4902430845199x3</t>
  </si>
  <si>
    <t>01/396129505S</t>
  </si>
  <si>
    <t>MTA-6447498-00001</t>
  </si>
  <si>
    <t>4902430928786x3</t>
  </si>
  <si>
    <t>https://www.blibli.com/p/downy-mild-gentle-pewangi-dan-pelembut-pakaian-1-5-l-3-pcs/pc--MTA-6447498?ds=DOS-60031-00338-00001&amp;source=SEARCH&amp;sid=3daf2d0884411733&amp;cnc=false&amp;pickupPointCode=PP-3040414</t>
  </si>
  <si>
    <t>01/396129502K</t>
  </si>
  <si>
    <t>MTA-3135095-00001</t>
  </si>
  <si>
    <t>4902430731591x3</t>
  </si>
  <si>
    <t>https://www.blibli.com/p/downy-passion-pelembut-pewangi-pakaian-merah-1-5-l-3-pcs-kemasan-refill/pc--MTA-3135095?ds=DOS-60031-00124-00001&amp;source=SEARCH&amp;sid=582485b4e9fed86f&amp;cnc=false&amp;pickupPointCode=PP-3040414</t>
  </si>
  <si>
    <t>01/396129503H</t>
  </si>
  <si>
    <t>4902430693370x2</t>
  </si>
  <si>
    <t>MTA-1388375-00001</t>
  </si>
  <si>
    <t>https://www.blibli.com/p/downy-perfume-sweet-heart-pink-reffil-1-5l/pc--MTA-1388375?ds=DOS-60031-00066-00001&amp;source=SEARCH&amp;sid=7922da8f5f5dd1f6&amp;cnc=false&amp;pickupPointCode=PP-3040414</t>
  </si>
  <si>
    <t>01/396129502Z</t>
  </si>
  <si>
    <t>MTA-3304452-00001</t>
  </si>
  <si>
    <t>4902430358583x2</t>
  </si>
  <si>
    <t>https://www.blibli.com/p/downy-anti-bacterial-cairan-pelembut-pakaian-720-ml-2-pcs-kemasan-refill/pc--MTA-3304452?ds=DOS-60031-00156-00001&amp;source=SEARCH&amp;sid=a0595e94ed089fa7&amp;cnc=false&amp;pickupPointCode=PP-3040414</t>
  </si>
  <si>
    <t>OOS</t>
  </si>
  <si>
    <t>MTA-2688047-00001</t>
  </si>
  <si>
    <t>https://www.blibli.com/p/downy-sports-fresh-pelembut-pewangi-pakaian-1500-ml/pc--MTA-2688047?ds=DOS-60031-00099-00001&amp;source=SEARCH&amp;sid=373418abdfade252&amp;cnc=false&amp;pickupPointCode=PP-3040414</t>
  </si>
  <si>
    <t>01/326127301I</t>
  </si>
  <si>
    <t>MTA-4087693-00001</t>
  </si>
  <si>
    <t>4902430845199</t>
  </si>
  <si>
    <t>https://www.blibli.com/p/downy-sunrise-fresh-pewangi-pakaian-1-05-l-pouch/pc--MTA-4087693?ds=DOS-60031-00240-00001&amp;source=SEARCH&amp;sid=fe3a7abe16cd7cf2&amp;cnc=false&amp;pickupPointCode=PP-3040414</t>
  </si>
  <si>
    <t>MTA-3304401-00001</t>
  </si>
  <si>
    <t>https://www.blibli.com/p/downy-mystique-pewangi-pakaian-720-ml-kemasan-refill/pc--MTA-3304401?ds=DOS-60031-00153-00001&amp;source=SEARCH&amp;sid=ffbaa7fc393c0da1&amp;cnc=false&amp;pickupPointCode=PP-3040414</t>
  </si>
  <si>
    <t>MTA-4069454-00001</t>
  </si>
  <si>
    <t>4902430807692x3</t>
  </si>
  <si>
    <t>01/396129502Q</t>
  </si>
  <si>
    <t>01/326127305J</t>
  </si>
  <si>
    <t>MTA-4006655-00001</t>
  </si>
  <si>
    <t>4902430844765</t>
  </si>
  <si>
    <t>https://www.blibli.com/p/downy-mystique-pelembut-pewangi-pakaian-950-ml-kemasan-refill/pc--MTA-4006655?ds=DOS-60031-00205-00001&amp;source=SEARCH&amp;sid=f4323666a94dbd82&amp;cnc=false&amp;pickupPointCode=PP-3040414</t>
  </si>
  <si>
    <t>01/396129501U</t>
  </si>
  <si>
    <t>MTA-1417251-00001</t>
  </si>
  <si>
    <t>4902430731591x2</t>
  </si>
  <si>
    <t>https://www.blibli.com/p/downy-passion-refill-pelembut-pewangi-pakaian-merah-1-5-l-2-pcs/pc--MTA-1417251?ds=DOS-60031-00054-00001&amp;source=SEARCH&amp;sid=8c02895ca1f609f9&amp;cnc=false&amp;pickupPointCode=PP-3040414</t>
  </si>
  <si>
    <t>MTA-6447485-00001</t>
  </si>
  <si>
    <t>https://www.blibli.com/p/downy-sunrise-fresh-pewangi-pelembut-pakaian-biru-1-55-l/pc--MTA-6447485?ds=DOS-60031-00332-00001&amp;source=SEARCH&amp;sid=992930b31f06abdd&amp;cnc=false&amp;pickupPointCode=PP-3040414</t>
  </si>
  <si>
    <t>01/396129503W</t>
  </si>
  <si>
    <t>MTA-4069353-00001</t>
  </si>
  <si>
    <t>4902430622066x2</t>
  </si>
  <si>
    <t>https://www.blibli.com/p/downy-mystique-pelembut-pewangi-pakaian-720-ml-2-pcs-kemasan-refill/pc--MTA-4069353?ds=DOS-60031-00207-00001&amp;source=SEARCH&amp;sid=cac823435c436013&amp;cnc=false&amp;pickupPointCode=PP-3040414</t>
  </si>
  <si>
    <t>01/396129501V</t>
  </si>
  <si>
    <t>4902430723626x2</t>
  </si>
  <si>
    <t>MTA-2155489-00001</t>
  </si>
  <si>
    <t>https://www.blibli.com/p/downy-mystique-refill-cairan-pelembut-pakaian-1-5-l-2-pcs/pc--MTA-2155489?ds=DOS-60031-00048-00001&amp;source=SEARCH_OR_CATEGORY_PAGE&amp;cnc=false&amp;pickupPointCode=PP-3040414</t>
  </si>
  <si>
    <t>01/396129503K</t>
  </si>
  <si>
    <t>MTA-4005162-00001</t>
  </si>
  <si>
    <t>4902430844741x2</t>
  </si>
  <si>
    <t>https://www.blibli.com/p/downy-passion-pelembut-dan-pewangi-pakaian-900-ml-2-pcs-refill/pc--MTA-4005162?ds=DOS-60031-00235-00001&amp;source=SEARCH&amp;sid=c94371160f5ccbee&amp;cnc=false&amp;pickupPointCode=PP-3040414</t>
  </si>
  <si>
    <t>01/396129504X</t>
  </si>
  <si>
    <t>MTA-6061230-00001</t>
  </si>
  <si>
    <t>4902430845199x2</t>
  </si>
  <si>
    <t>https://www.blibli.com/p/downy-sunrise-fresh-pewangi-pakaian-1050-ml-refill-2-pcs/pc--MTA-6061230?ds=DOS-60031-00303-00001&amp;source=SEARCH&amp;sid=2eb3b88df30a4f54&amp;cnc=false&amp;pickupPointCode=PP-3040414</t>
  </si>
  <si>
    <t>01/396129504J</t>
  </si>
  <si>
    <t>MTA-4006595-00001</t>
  </si>
  <si>
    <t>4902430870993x3</t>
  </si>
  <si>
    <t>MTA-1220811-00001</t>
  </si>
  <si>
    <t>https://www.blibli.com/p/downy-daring-refill-pewangi-pakaian-1-5-l/pc--MTA-1220811?ds=DOS-60031-00031-00001&amp;source=SEARCH_OR_CATEGORY_PAGE&amp;cnc=false&amp;pickupPointCode=PP-3040414</t>
  </si>
  <si>
    <t>MTA-6447536-00001</t>
  </si>
  <si>
    <t>https://www.blibli.com/p/downy-sport-fresh-pewangi-dan-pelembut-pakaian-720-ml-4-pcs-kemasan-refill/pc--MTA-6447536?ds=DOS-60031-00354-00001&amp;source=SEARCH&amp;sid=4d43de17f7b3ab79&amp;cnc=false&amp;pickupPointCode=PP-3040414</t>
  </si>
  <si>
    <t>01/396129505X</t>
  </si>
  <si>
    <t>01/396129502M</t>
  </si>
  <si>
    <t>MTA-3135356-00001</t>
  </si>
  <si>
    <t>4902430821919x3</t>
  </si>
  <si>
    <t>https://www.blibli.com/p/downy-sports-fresh-pelembut-pewangi-pakaian-1500-ml-3-pcs-kemasan-refill/pc--MTA-3135356?ds=DOS-60031-00147-00001&amp;source=SEARCH&amp;sid=6ff1dcde864fa6da&amp;cnc=false&amp;pickupPointCode=PP-3040414</t>
  </si>
  <si>
    <t>MTA-1400761-00001</t>
  </si>
  <si>
    <t>https://www.blibli.com/p/downy-passion-pewangi-pelembut-pakaian-refill-merah-1-5l/pc--MTA-1400761?ds=DOS-60031-00053-00001&amp;source=SEARCH&amp;sid=04e906ac400ff1ec&amp;cnc=false&amp;pickupPointCode=PP-3040414</t>
  </si>
  <si>
    <t>01/396129504K</t>
  </si>
  <si>
    <t>MTA-4006491-00001</t>
  </si>
  <si>
    <t>4902430870986x2</t>
  </si>
  <si>
    <t>https://www.blibli.com/p/downy-anti-apek-pelembut-dan-pewangi-pakaian-720-ml-2-pcs-kemasan-refill/pc--MTA-4006491?ds=DOS-60031-00199-00001&amp;source=SEARCH&amp;sid=394a627952b8d837&amp;cnc=false&amp;pickupPointCode=PP-3040414</t>
  </si>
  <si>
    <t>01/396129504Z</t>
  </si>
  <si>
    <t>MTA-6061405-00001</t>
  </si>
  <si>
    <t>4902430358583x4</t>
  </si>
  <si>
    <t>https://www.blibli.com/p/downy-antibacteria-pewangi-dan-pelembut-pakaian-720-ml-refill-4-pcs/pc--MTA-6061405?ds=DOS-60031-00320-00001&amp;source=SEARCH&amp;sid=7a5f970fdc22a350&amp;cnc=false&amp;pickupPointCode=PP-3040414</t>
  </si>
  <si>
    <t>01/396129502L</t>
  </si>
  <si>
    <t>MTA-3135126-00001</t>
  </si>
  <si>
    <t>4902430723626x3</t>
  </si>
  <si>
    <t>https://www.blibli.com/p/downy-perfume-sweet-heart-pewangi-pelembut-pakaian-pink-1500-ml-3-pcs-kemasan-refill/pc--MTA-3135126?ds=DOS-60031-00127-00001&amp;source=SEARCH&amp;sid=dda11266b9aa8148&amp;cnc=false&amp;pickupPointCode=PP-3040414</t>
  </si>
  <si>
    <t>01/396129502P</t>
  </si>
  <si>
    <t>https://www.blibli.com/p/downy-floral-pink-pewangi-pelembut-pakaian-780-ml-refill-3-pcs/pc--MTA-6061383?ds=DOS-60031-00307-00001&amp;source=SEARCH&amp;sid=5e5a8e128dd14674&amp;cnc=false&amp;pickupPointCode=PP-3040414</t>
  </si>
  <si>
    <t>01/396129503X</t>
  </si>
  <si>
    <t>MTA-3488442-00001</t>
  </si>
  <si>
    <t>4902430622066x3</t>
  </si>
  <si>
    <t>https://www.blibli.com/p/downy-mystique-perfume-collection-pewangi-pakaian-hitam-720-ml-3-pcs/pc--MTA-3488442?ds=DOS-60031-00162-00001&amp;source=SEARCH&amp;sid=7d2bec6cb87b33a6&amp;cnc=false&amp;pickupPointCode=PP-3040414</t>
  </si>
  <si>
    <t>MTA-7544735-00001</t>
  </si>
  <si>
    <t>https://www.blibli.com/p/downy-allure-pewangi-dan-pelembut-pakaian-1-5-l-refill-2-pcs/pc--MTA-7544735?ds=DOS-60031-00380-00001&amp;source=SEARCH&amp;sid=faebf78ee9bfb011&amp;cnc=false&amp;pickupPointCode=PP-3040414</t>
  </si>
  <si>
    <t>01/396129505G</t>
  </si>
  <si>
    <t>MTA-6061645-00001</t>
  </si>
  <si>
    <t>4902430693370x4</t>
  </si>
  <si>
    <t>https://www.blibli.com/p/downy-daring-pewangi-dan-pelembut-pakaian-720-ml-refill-4-pcs/pc--MTA-6061645?ds=DOS-60031-00312-00001&amp;source=SEARCH&amp;sid=af809e23b4cfbf15&amp;cnc=false&amp;pickupPointCode=PP-3040414</t>
  </si>
  <si>
    <t>01/396129503N</t>
  </si>
  <si>
    <t>MTA-4005779-00001</t>
  </si>
  <si>
    <t>4902430844741x3</t>
  </si>
  <si>
    <t>https://www.blibli.com/p/downy-passion-pelembut-dan-pewangi-pakaian-merah-900-ml-3-pcs-refill/pc--MTA-4005779?ds=DOS-60031-00236-00001&amp;source=SEARCH&amp;sid=c01fcdac413a2c86&amp;cnc=false&amp;pickupPointCode=PP-3040414</t>
  </si>
  <si>
    <t>01/326127303M</t>
  </si>
  <si>
    <t>01/396129503A</t>
  </si>
  <si>
    <t>MTA-3304444-00001</t>
  </si>
  <si>
    <t>4902430358583x3</t>
  </si>
  <si>
    <t>https://www.blibli.com/p/downy-anti-bacterial-pewangi-pakaian-biru-720-ml-3-pcs-kemasan-refill/pc--MTA-3304444?ds=DOS-60031-00155-00001&amp;source=SEARCH&amp;sid=6ab9b7d9c9c091d3&amp;cnc=false&amp;pickupPointCode=PP-3040414</t>
  </si>
  <si>
    <t>MTA-3135074-00001</t>
  </si>
  <si>
    <t>https://www.blibli.com/p/downy-sports-fresh-pelembut-pewangi-pakaian-1500-ml-2-pcs-kemasan-refill/pc--MTA-3135074?ds=DOS-60031-00146-00001&amp;source=SEARCH&amp;sid=75e0cdfb0b0e233b&amp;cnc=false&amp;pickupPointCode=PP-3040414</t>
  </si>
  <si>
    <t>01/396129505T</t>
  </si>
  <si>
    <t>MTA-6447538-00001</t>
  </si>
  <si>
    <t>4902430928779x4</t>
  </si>
  <si>
    <t>https://www.blibli.com/p/downy-mild-gentle-pewangi-dan-pelembut-pakaian-720-ml-4-pcs-kemasan-refill/pc--MTA-6447538?ds=DOS-60031-00355-00001&amp;source=SEARCH&amp;sid=ff6160b785386e43&amp;cnc=false&amp;pickupPointCode=PP-3040414</t>
  </si>
  <si>
    <t>01/396129505M</t>
  </si>
  <si>
    <t>MTA-6061796-00001</t>
  </si>
  <si>
    <t>4902430807692x4</t>
  </si>
  <si>
    <t>https://www.blibli.com/p/downy-floral-pink-pewangi-dan-pelembut-pakaian-780-ml-refill-4-pcs/pc--MTA-6061796?ds=DOS-60031-00317-00001&amp;source=SEARCH&amp;sid=c5d2cabd83bf8e64&amp;cnc=false&amp;pickupPointCode=PP-3040414</t>
  </si>
  <si>
    <t>01/396129505N</t>
  </si>
  <si>
    <t>4902430807692x2</t>
  </si>
  <si>
    <t>MTA-4006444-00001</t>
  </si>
  <si>
    <t>https://www.blibli.com/p/downy-anti-apek-pelembut-dan-pewangi-pakaian-1500-ml-kemasan-refill/pc--MTA-4006444?ds=DOS-60031-00197-00001&amp;source=SEARCH&amp;sid=9ec51c18da5c56f3&amp;cnc=false&amp;pickupPointCode=PP-3040414</t>
  </si>
  <si>
    <t>MTA-3135213-00001</t>
  </si>
  <si>
    <t>https://www.blibli.com/p/downy-sports-fresh-pelembut-pewangi-pakaian-720-ml-3-pcs-kemasan-refill/pc--MTA-3135213?ds=DOS-60031-00145-00001&amp;source=SEARCH&amp;sid=b8574f70f60ecf7b&amp;cnc=false&amp;pickupPointCode=PP-3040414</t>
  </si>
  <si>
    <t>MTA-4119981-00001</t>
  </si>
  <si>
    <t>https://www.blibli.com/p/downy-sunrise-fresh-pewangi-pakaian-1-05-l-kemasan-refill-3-pcs/pc--MTA-4119981?ds=DOS-60031-00213-00001&amp;source=SEARCH&amp;sid=863708fdf8ec2945&amp;cnc=false&amp;pickupPointCode=PP-3040414</t>
  </si>
  <si>
    <t>01/396129504S</t>
  </si>
  <si>
    <t>MTA-6059118-00001</t>
  </si>
  <si>
    <t>4902430453028x2</t>
  </si>
  <si>
    <t>https://www.blibli.com/p/downy-sunrise-fresh-pewangi-pakaian-780-ml-refill-2-pcs/pc--MTA-6059118?ds=DOS-60031-00301-00001&amp;source=SEARCH&amp;sid=c4f5ccc95c802450&amp;cnc=false&amp;pickupPointCode=PP-3040414</t>
  </si>
  <si>
    <t>MTA-4069329-00001</t>
  </si>
  <si>
    <t>https://www.blibli.com/p/downy-daring-pewangi-pakaian-refill-720-ml-2-pcs/pc--MTA-4069329?ds=DOS-60031-00226-00001&amp;source=SEARCH&amp;sid=af23ef3ca5f20dd4&amp;cnc=false&amp;pickupPointCode=PP-3040414</t>
  </si>
  <si>
    <t>01/396129503I</t>
  </si>
  <si>
    <t>MTA-3789126-00001</t>
  </si>
  <si>
    <t>4902430693370x3</t>
  </si>
  <si>
    <t>https://www.blibli.com/p/downy-daring-pewangi-dan-pelembut-pakaian-720-ml-3-pcs-kemasan-refill/pc--MTA-3789126?ds=DOS-60031-00175-00001&amp;source=SEARCH&amp;sid=377d411f0c0123ff&amp;cnc=false&amp;pickupPointCode=PP-3040414</t>
  </si>
  <si>
    <t>01/396129504L</t>
  </si>
  <si>
    <t>MTA-4006578-00001</t>
  </si>
  <si>
    <t>4902430870986x3</t>
  </si>
  <si>
    <t>https://www.blibli.com/p/downy-anti-apek-pelembut-dan-pewangi-pakaian-720-ml-3-pcs-kemasan-refill/pc--MTA-4006578?ds=DOS-60031-00200-00001&amp;source=SEARCH&amp;sid=b84455a707228338&amp;cnc=false&amp;pickupPointCode=PP-3040414</t>
  </si>
  <si>
    <t>MTA-6061603-00001</t>
  </si>
  <si>
    <t>https://www.blibli.com/p/downy-sweet-heart-pewangi-dan-pelembut-pakaian-720-ml-refill-4-pcs/pc--MTA-6061603?ds=DOS-60031-00311-00001&amp;source=SEARCH&amp;sid=4d1760d04f4ed597&amp;cnc=false&amp;pickupPointCode=PP-3040414</t>
  </si>
  <si>
    <t>01/396129505A</t>
  </si>
  <si>
    <t>MTA-6061426-00001</t>
  </si>
  <si>
    <t>4902430622066x4</t>
  </si>
  <si>
    <t>https://www.blibli.com/p/downy-mystique-pewangi-dan-pelembut-pakaian-720-ml-refill-4-pcs/pc--MTA-6061426?ds=DOS-60031-00308-00001&amp;source=SEARCH&amp;sid=f3c1c308b02c78f5&amp;cnc=false&amp;pickupPointCode=PP-3040414</t>
  </si>
  <si>
    <t>MTA-1400726-00001</t>
  </si>
  <si>
    <t>https://www.blibli.com/p/downy-mystique-refill-1-5l/pc--MTA-1400726?ds=DOS-60031-00046-00001&amp;source=SEARCH_OR_CATEGORY_PAGE&amp;cnc=false&amp;pickupPointCode=PP-3040414</t>
  </si>
  <si>
    <t>01/396129503T</t>
  </si>
  <si>
    <t>MTA-1791259-00001</t>
  </si>
  <si>
    <t>https://www.blibli.com/p/downy-passion-refill-pelembut-pakaian-10000637-720-ml-3-pcs/pc--MTA-1791259?ds=DOS-60031-00056-00001&amp;source=SEARCH&amp;sid=48ce96ddf11ac319&amp;cnc=false&amp;pickupPointCode=PP-3040414</t>
  </si>
  <si>
    <t>01/396129502J</t>
  </si>
  <si>
    <t>MTA-3135117-00001</t>
  </si>
  <si>
    <t>4902430731874x3</t>
  </si>
  <si>
    <t>https://www.blibli.com/p/downy-daring-pewangi-pelembut-pakaian-1-5-l-3-pcs-kemasan-refill/pc--MTA-3135117?ds=DOS-60031-00120-00001&amp;source=SEARCH&amp;sid=2dd14c4c4b787381&amp;cnc=false&amp;pickupPointCode=PP-3040414</t>
  </si>
  <si>
    <t>01/396129505Q</t>
  </si>
  <si>
    <t>4902430928779x3</t>
  </si>
  <si>
    <t>01/396129505R</t>
  </si>
  <si>
    <t>MTA-6447494-00001</t>
  </si>
  <si>
    <t>4902430928786x2</t>
  </si>
  <si>
    <t>https://www.blibli.com/p/downy-mild-gentle-pewangi-dan-pelembut-pakaian-1-5-l-2-pcs/pc--MTA-6447494?ds=DOS-60031-00336-00001&amp;source=SEARCH&amp;sid=1b2be801219620e3&amp;cnc=false&amp;pickupPointCode=PP-3040414</t>
  </si>
  <si>
    <t>01/396129505B</t>
  </si>
  <si>
    <t>MTA-6061465-00001</t>
  </si>
  <si>
    <t>4902430622080x4</t>
  </si>
  <si>
    <t>https://www.blibli.com/p/downy-passion-pewangi-dan-pelembut-pakaian-720-ml-refill-4-pcs/pc--MTA-6061465?ds=DOS-60031-00321-00001&amp;source=SEARCH&amp;sid=df6b4e22ab13fdc7&amp;cnc=false&amp;pickupPointCode=PP-3040414</t>
  </si>
  <si>
    <t>01/396129503L</t>
  </si>
  <si>
    <t>MTA-4069240-00001</t>
  </si>
  <si>
    <t>4902430844765x2</t>
  </si>
  <si>
    <t>https://www.blibli.com/p/downy-mystique-pelembut-pewangi-pakaian-hitam-950-ml-2-pcs-kemasan-refill/pc--MTA-4069240?ds=DOS-60031-00206-00001&amp;source=SEARCH&amp;sid=9cf02ac582c71f7a&amp;cnc=false&amp;pickupPointCode=PP-3040414</t>
  </si>
  <si>
    <t>MTA-3021917-00001</t>
  </si>
  <si>
    <t>01/396129505J</t>
  </si>
  <si>
    <t>01/396129501Q</t>
  </si>
  <si>
    <t>MTA-2278570-00001</t>
  </si>
  <si>
    <t>4902430731874x2</t>
  </si>
  <si>
    <t>https://www.blibli.com/p/downy-daring-refill-pewangi-dan-pelembut-pakaian-1-5-l-2-pcs/pc--MTA-2278570?ds=DOS-60031-00030-00001&amp;source=SEARCH&amp;sid=5a44f0f0debec958&amp;cnc=false&amp;pickupPointCode=PP-3040414</t>
  </si>
  <si>
    <t>01/396129503S</t>
  </si>
  <si>
    <t>4902430622080x2</t>
  </si>
  <si>
    <t>01/396129503R</t>
  </si>
  <si>
    <t>MTA-3488313-00001</t>
  </si>
  <si>
    <t>4902430687355x3</t>
  </si>
  <si>
    <t>https://www.blibli.com/p/downy-perfume-sweet-heart-pink-pewangi-pelembut-pakaian-720-ml-3-pcs-kemasan-refill/pc--MTA-3488313?ds=DOS-60031-00163-00001&amp;source=SEARCH&amp;sid=a1798f4548a032cc&amp;cnc=false&amp;pickupPointCode=PP-3040414</t>
  </si>
  <si>
    <t>01/326127305O</t>
  </si>
  <si>
    <t>01/396129504I</t>
  </si>
  <si>
    <t>MTA-4006467-00001</t>
  </si>
  <si>
    <t>4902430870993x2</t>
  </si>
  <si>
    <t>https://www.blibli.com/p/downy-anti-apek-pelembut-dan-pewangi-pakaian-1500-ml-2-pcs-kemasan-refill/pc--MTA-4006467?ds=DOS-60031-00198-00001&amp;source=SEARCH&amp;sid=56831903ea13c624&amp;cnc=false&amp;pickupPointCode=PP-3040414</t>
  </si>
  <si>
    <t>01/396129504W</t>
  </si>
  <si>
    <t>MTA-6059148-00001</t>
  </si>
  <si>
    <t>4902430706742x2</t>
  </si>
  <si>
    <t>https://www.blibli.com/p/downy-sunrise-fresh-pewangi-pelembut-pakaian-biru-1-55-l-refill-2-pcs/pc--MTA-6059148?ds=DOS-60031-00302-00001&amp;source=SEARCH&amp;sid=e19102afb8eba6f3&amp;cnc=false&amp;pickupPointCode=PP-3040414</t>
  </si>
  <si>
    <t>01/326127203E</t>
  </si>
  <si>
    <t>01/396129505I</t>
  </si>
  <si>
    <t>MTA-6061683-00001</t>
  </si>
  <si>
    <t>4902430870986x4</t>
  </si>
  <si>
    <t>https://www.blibli.com/p/downy-anti-apek-pewangi-dan-pelembut-pakaian-720-ml-refill-4-pcs/pc--MTA-6061683?ds=DOS-60031-00313-00001&amp;source=SEARCH&amp;sid=cc911facd8b46c29&amp;cnc=false&amp;pickupPointCode=PP-3040414</t>
  </si>
  <si>
    <t>01/396129503O</t>
  </si>
  <si>
    <t>MTA-4069501-00001</t>
  </si>
  <si>
    <t>4902430844765x3</t>
  </si>
  <si>
    <t>https://www.blibli.com/p/downy-mystique-pelembut-pewangi-pakaian-hitam-950-ml-3-pcs-kemasan-refill/pc--MTA-4069501?ds=DOS-60031-00208-00001&amp;source=SEARCH&amp;sid=24487f1955958519&amp;cnc=false&amp;pickupPointCode=PP-3040414</t>
  </si>
  <si>
    <t>MTA-6353912-00001</t>
  </si>
  <si>
    <t>Pampers Premium Care Pants Popok Bayi [Size M/ 68 Pcs]</t>
  </si>
  <si>
    <t>MTA-1682421-00001</t>
  </si>
  <si>
    <t>https://www.blibli.com/p/pampers-popok-perekat-nb-4x52-premium-care-popok-bayi-baru-lahir-karton/pc--MTA-1682421?ds=BLI-60050-00011-00001&amp;source=SEARCH&amp;sid=c51ffb9005d95d58&amp;cnc=false&amp;pickupPointCode=PP-3137069</t>
  </si>
  <si>
    <t>MTA-0922715-00001</t>
  </si>
  <si>
    <t>https://www.blibli.com/p/pampers-popok-celana-xl-4x36-premium-care-popok-bayi-karton/pc--MTA-0922715?ds=BLI-60050-00021-00001&amp;source=SEARCH&amp;sid=671435a62ee8bcdc&amp;cnc=false&amp;pickupPointCode=PP-3137069</t>
  </si>
  <si>
    <t>Pampers Popok Celana XL 4x36 Premium Care - Popok Bayi [karton]</t>
  </si>
  <si>
    <t>01/395029501B</t>
  </si>
  <si>
    <t>MTA-0187590-00001</t>
  </si>
  <si>
    <t>4902430610346x3</t>
  </si>
  <si>
    <t>MTA-0971879-00001</t>
  </si>
  <si>
    <t>https://www.blibli.com/p/pampers-popok-celana-m-46-premium-care-popok-bayi/pc--MTA-0971879?ds=BLI-60050-00001-00001&amp;source=SEARCH&amp;sid=6bfe4299309fcdbe&amp;cnc=false&amp;pickupPointCode=PP-3137069</t>
  </si>
  <si>
    <t>Pampers Popok Celana M-46 Premium Care - Popok Bayi</t>
  </si>
  <si>
    <t>MTA-0922665-00001</t>
  </si>
  <si>
    <t>https://www.blibli.com/p/pampers-popok-celana-m-4x46-premium-care-popok-bayi-karton/pc--MTA-0922665?ds=BLI-60050-00006-00001&amp;source=SEARCH&amp;sid=6369804722f5d176&amp;cnc=false&amp;pickupPointCode=PP-3137069</t>
  </si>
  <si>
    <t>Pampers Popok Celana M 4x46 Premium Care - Popok Bayi [karton]</t>
  </si>
  <si>
    <t>MTA-0187588-00001</t>
  </si>
  <si>
    <t>https://www.blibli.com/p/pampers-popok-celana-m-3x68-premium-care-popok-bayi/pc--MTA-0187588?ds=BLI-60050-00003-00001&amp;source=SEARCH&amp;sid=b414b79135c977d8&amp;cnc=false&amp;pickupPointCode=PP-3137069</t>
  </si>
  <si>
    <t>Pampers Popok Celana M 3x68 Premium Care - Popok Bayi -</t>
  </si>
  <si>
    <t>MTA-0971880-00001</t>
  </si>
  <si>
    <t>Pampers Popok Celana L-42 Premium Care - Popok Bayi</t>
  </si>
  <si>
    <t>MTA-0922679-00001</t>
  </si>
  <si>
    <t>MTA-0187589-00001</t>
  </si>
  <si>
    <t>Blibli Non Jabodetabek</t>
  </si>
  <si>
    <t>MTA-3144293-00001</t>
  </si>
  <si>
    <t>01/396129503E</t>
  </si>
  <si>
    <t>https://www.blibli.com/p/head-shoulders-cool-menthol-shampoo-850-ml-free-lemon-fresh-shampoo-70-ml/pc--MTA-8926053?ds=PGG-18081-01012-00001&amp;source=SEARCH&amp;sid=5ffe9d8d6033ea3e&amp;cnc=false&amp;pickupPointCode=PGG-18081-002</t>
  </si>
  <si>
    <t>MTA-6500657</t>
  </si>
  <si>
    <t>https://www.blibli.com/p/head-shoulders-lemon-fresh-shampoo-850-ml/pc--MTA-6500657?ds=PGG-18081-00931-00001&amp;source=SEARCH&amp;sid=5ffe9d8d6033ea3e&amp;cnc=false&amp;pickupPointCode=PGG-18081-002</t>
  </si>
  <si>
    <t>MTA-5603185</t>
  </si>
  <si>
    <t>https://www.blibli.com/p/herbal-essences-hello-hydration-deep-moisture-shampo-300-ml/pc--MTA-5603185?ds=PGG-18081-00904-00001&amp;source=SEARCH&amp;sid=d2ca3e95661b27fd&amp;cnc=false&amp;pickupPointCode=PGG-18081-002</t>
  </si>
  <si>
    <t>https://www.blibli.com/p/pantene-pro-v-gold-series-smooth-sleek-shampo-450-ml/pc--MTA-4402142?ds=PGG-18081-00884-00001&amp;source=SEARCH&amp;sid=0cc8317196dfea6c&amp;cnc=false&amp;pickupPointCode=PGG-18081-002</t>
  </si>
  <si>
    <t>PTN SHP GOLD SMOOTH&amp;SLEEK 450ml(6)</t>
  </si>
  <si>
    <t>MTA-1011202</t>
  </si>
  <si>
    <t>https://www.blibli.com/p/rejoice-rich-conditioner-320-ml/pc--MTA-1011202?ds=PGG-18081-00270-00001&amp;source=SEARCH&amp;sid=b05de67a136fb0ae&amp;cnc=false&amp;pickupPointCode=PGG-18081-002</t>
  </si>
  <si>
    <t>MTA-1011201</t>
  </si>
  <si>
    <t>https://www.blibli.com/p/rejoice-rich-shampoo-600-ml/pc--MTA-1011201?ds=PGG-18081-00269-00001&amp;source=SEARCH&amp;sid=276355ab1d557f1f&amp;cnc=false&amp;pickupPointCode=PGG-18081-002</t>
  </si>
  <si>
    <t>01/274926401G</t>
  </si>
  <si>
    <t>https://www.blibli.com/p/downy-sunrise-fresh-pewangi-pakaian-780-ml-refill/pc--MTA-3021917?ds=DOS-60031-00109-00001&amp;source=SEARCH&amp;sid=de136fb1e495cd2b&amp;cnc=false&amp;pickupPointCode=PP-3040414</t>
  </si>
  <si>
    <t>01/326127301M</t>
  </si>
  <si>
    <t>MTA-6447490</t>
  </si>
  <si>
    <t>https://www.blibli.com/p/downy-mild-gentle-pewangi-dan-pelembut-pakaian-1-5-l/pc--MTA-6447490?ds=DOS-60031-00334-00001&amp;source=SEARCH&amp;sid=5c329e44129850b3&amp;cnc=false&amp;pickupPointCode=PP-3040414&amp;tag=trending</t>
  </si>
  <si>
    <t>01/394829601E</t>
  </si>
  <si>
    <t>01/396129505Y</t>
  </si>
  <si>
    <t>01/396129505Z</t>
  </si>
  <si>
    <t>MTA-7544736</t>
  </si>
  <si>
    <t>https://www.blibli.com/p/downy-allure-pewangi-dan-pelembut-pakaian-1-5-l-refill-3-pcs/pc--MTA-7544736?ds=DOS-60031-00381-00001&amp;source=SEARCH&amp;sid=8ebc7b68a5c72cc1&amp;cnc=false&amp;pickupPointCode=PP-3040414</t>
  </si>
  <si>
    <t>Lazada</t>
  </si>
  <si>
    <t>312355916_ID-314332857</t>
  </si>
  <si>
    <t xml:space="preserve">https://www.lazada.co.id/products/hs-480-supreme-moisture-i312355916-s314332857.html?spm=a2o4j.searchlist.list.1.5eea2f411tFXN7&amp;search=1 </t>
  </si>
  <si>
    <t>4902430807708x2</t>
  </si>
  <si>
    <t>01/294826902M</t>
  </si>
  <si>
    <t>4902430390095</t>
  </si>
  <si>
    <t>407092584_ID-449893633</t>
  </si>
  <si>
    <t>407092596_ID-449893644</t>
  </si>
  <si>
    <t>407096298_ID-449889883</t>
  </si>
  <si>
    <t>01/394929501E</t>
  </si>
  <si>
    <t>407130960_ID-449942957</t>
  </si>
  <si>
    <t>4902430403900x2</t>
  </si>
  <si>
    <t>01/394929501A</t>
  </si>
  <si>
    <t>01/394929501K</t>
  </si>
  <si>
    <t>407130963_ID-449942960</t>
  </si>
  <si>
    <t>01/394929501B</t>
  </si>
  <si>
    <t>407132736_ID-449948314</t>
  </si>
  <si>
    <t>01/394929501C</t>
  </si>
  <si>
    <t>01/394929501L</t>
  </si>
  <si>
    <t>407134529_ID-449950084</t>
  </si>
  <si>
    <t>01/394929501N</t>
  </si>
  <si>
    <t>4902430390095x2</t>
  </si>
  <si>
    <t>01/394929501H</t>
  </si>
  <si>
    <t>01/394929501M</t>
  </si>
  <si>
    <t>407140137_ID-449946415</t>
  </si>
  <si>
    <t>407824565_ID-451130818</t>
  </si>
  <si>
    <t>407831186_ID-451133536</t>
  </si>
  <si>
    <t>488956702_ID-606294169</t>
  </si>
  <si>
    <t>488960637_ID-606300018</t>
  </si>
  <si>
    <t>Rejoice 3-in-1 Perfect Cool Sampo 170 ml - Paket isi 3</t>
  </si>
  <si>
    <t>488970550_ID-606296060</t>
  </si>
  <si>
    <t xml:space="preserve">https://www.lazada.co.id/products/rejoice-3-in-1-perfect-perfume-sampo-600-ml-paket-isi-3-i488970550-s606296060.html?spm=a2o4j.searchlist.list.1.6abf485fyRouWZ&amp;search=1 </t>
  </si>
  <si>
    <t>488978371_ID-606276744</t>
  </si>
  <si>
    <t>01/395129502B</t>
  </si>
  <si>
    <t>4902430872010x3</t>
  </si>
  <si>
    <t>01/395129502A</t>
  </si>
  <si>
    <t>4902430872027x3</t>
  </si>
  <si>
    <t>01/24512112C</t>
  </si>
  <si>
    <t>4902430869263</t>
  </si>
  <si>
    <t>01/395029502I</t>
  </si>
  <si>
    <t>580924689_ID-822394642</t>
  </si>
  <si>
    <t>580940234_ID-822414235</t>
  </si>
  <si>
    <t>637108600_ID-885902193</t>
  </si>
  <si>
    <t xml:space="preserve">https://www.lazada.co.id/products/herbal-essences-biorenew-repair-argan-oil-of-morocco-shampo-400-ml-i637108600-s885902193.html?spm=a2o4j.searchlist.list.1.2bbf6eae5EIx80&amp;search=1 </t>
  </si>
  <si>
    <t>637638980_ID-886582511</t>
  </si>
  <si>
    <t xml:space="preserve">https://www.lazada.co.id/products/herbal-essences-biorenew-smooth-golden-moringa-oil-shampo-400-ml-kondisioner-i637638980-s886582511.html?spm=a2o4j.searchlist.list.1.57da57c3eUVbte&amp;search=1 </t>
  </si>
  <si>
    <t>637782809_ID-886824837</t>
  </si>
  <si>
    <t>01/394629501R</t>
  </si>
  <si>
    <t>637822592_ID-886882437</t>
  </si>
  <si>
    <t>01/394629501Q</t>
  </si>
  <si>
    <t>637844345_ID-886892790</t>
  </si>
  <si>
    <t>719920779_ID-996534453</t>
  </si>
  <si>
    <t xml:space="preserve">https://www.lazada.co.id/products/lebih-hemat-olay-set-lengkap-perawatan-anti-aging-skincare-cream-wajah-glowing-krim-wajah-bpom-i719920779-s996534453.html?spm=a2o4j.searchlist.list.1.1dd52212Sz8n4w&amp;search=1 </t>
  </si>
  <si>
    <t>719990076_ID-996526675</t>
  </si>
  <si>
    <t>01/395129503X</t>
  </si>
  <si>
    <t>01/394529502W</t>
  </si>
  <si>
    <t>4902430102247x2</t>
  </si>
  <si>
    <t>01/395129504A</t>
  </si>
  <si>
    <t>01/395129501P</t>
  </si>
  <si>
    <t>805056346_ID-1137754064</t>
  </si>
  <si>
    <t>848344276_ID-1220552732</t>
  </si>
  <si>
    <t xml:space="preserve">https://www.lazada.co.id/products/lebih-hemat-olay-paket-serum-anti-aging-skincare-i848344276-s1220552732.html?spm=a2o4j.searchlist.list.1.1211467eCgGZVI&amp;search=1 </t>
  </si>
  <si>
    <t>848470612_ID-1220804191</t>
  </si>
  <si>
    <t>848508480_ID-1220858172</t>
  </si>
  <si>
    <t xml:space="preserve">https://www.lazada.co.id/products/lebih-hemat-olay-set-serum-perawatan-anti-aging-gratis-olay-regenerist-microsculpting-serum-mini-14gr-skincare-i848508480-s1220858172.html?spm=a2o4j.searchlist.list.1.3c69356cEh73Vb&amp;search=1 </t>
  </si>
  <si>
    <t>954170086_ID-1438178474</t>
  </si>
  <si>
    <t>954194907_ID-1438380494</t>
  </si>
  <si>
    <t>954270479_ID-1438488189</t>
  </si>
  <si>
    <t>Oral-B Fresh Clean Black Grey Soft 1S</t>
  </si>
  <si>
    <t>Oral-B Fresh Clean Black Soft 3S</t>
  </si>
  <si>
    <t>Oral-B Essential Floss 50m</t>
  </si>
  <si>
    <t>Oral-B Satin Floss 50m</t>
  </si>
  <si>
    <t>01/394629502B</t>
  </si>
  <si>
    <t>Herbal Essences Kondisioner Hello Hydration 300 ml</t>
  </si>
  <si>
    <t>01/394629501U</t>
  </si>
  <si>
    <t>961080589_ID-1449232993</t>
  </si>
  <si>
    <t>01/396129505C</t>
  </si>
  <si>
    <t>4902430627573x4</t>
  </si>
  <si>
    <t>01/396129505L</t>
  </si>
  <si>
    <t>01/395129505I</t>
  </si>
  <si>
    <t>4902430459617x2</t>
  </si>
  <si>
    <t>01/395129505K</t>
  </si>
  <si>
    <t>DO886OTAAF5D1MANID-33575066</t>
  </si>
  <si>
    <t>DO886OTAAF5D1NANID-33575067</t>
  </si>
  <si>
    <t>4902430622080x3</t>
  </si>
  <si>
    <t>DO886OTAAF5D1PANID-33575069</t>
  </si>
  <si>
    <t>DO886OTAAMYLUFANID-49589037</t>
  </si>
  <si>
    <t>DO886OTAAMYLUHANID-49589039</t>
  </si>
  <si>
    <t>DO886OTAAMYLULANID-49589041</t>
  </si>
  <si>
    <t>GI087HBADIAKANID-191678</t>
  </si>
  <si>
    <t>GI720HB57PZAANID-49417</t>
  </si>
  <si>
    <t>GI720HB58PYZANID-49416</t>
  </si>
  <si>
    <t>GI720HBAA5YQMCANID-12654917</t>
  </si>
  <si>
    <t>GI720HBAAV175YANID-70138070</t>
  </si>
  <si>
    <t>GI720HBAAV1766ANID-70138074</t>
  </si>
  <si>
    <t>GI720HBBSM4OANID-2118115</t>
  </si>
  <si>
    <t>01/394529502A</t>
  </si>
  <si>
    <t>HE178HBAA8ZHQDANID-21028208</t>
  </si>
  <si>
    <t>4902430281331x3</t>
  </si>
  <si>
    <t>HE178HBAAKSJ04ANID-45109233</t>
  </si>
  <si>
    <t>01/394529502F</t>
  </si>
  <si>
    <t>4902430553643x2</t>
  </si>
  <si>
    <t>01/394529502R</t>
  </si>
  <si>
    <t>4902430411776x2</t>
  </si>
  <si>
    <t>01/394529501I</t>
  </si>
  <si>
    <t>HE178HBAAMYLDPANID-49588404</t>
  </si>
  <si>
    <t>4902430397964x2</t>
  </si>
  <si>
    <t>HE178HBAAV175TANID-70138065</t>
  </si>
  <si>
    <t>4902430553650x2</t>
  </si>
  <si>
    <t>OL719HB63PYUANID-49411</t>
  </si>
  <si>
    <t xml:space="preserve">https://www.lazada.co.id/products/olay-anti-aging-pelembab-total-effects-day-cream-gentle-spf-15-7-in-1-50gr-i159973683-s181772773.html?spm=a2o4j.searchlist.list.1.31f013751Zz2QX&amp;search=1 </t>
  </si>
  <si>
    <t>OL719HB69PYOANID-49405</t>
  </si>
  <si>
    <t xml:space="preserve">https://www.lazada.co.id/products/olay-white-radiance-light-perfecting-essence-essence-pencerah-i159974223-s181773414.html?spm=a2o4j.searchlist.list.1.64594910hoZZpx&amp;search=1 </t>
  </si>
  <si>
    <t>OL719HBAA3HWOQANID-6690856</t>
  </si>
  <si>
    <t xml:space="preserve">https://www.lazada.co.id/products/olay-anti-aging-pelembab-total-effects-7-in-1-day-cream-normal-50gr-i160017260-s181852071.html?spm=a2o4j.searchlist.list.1.bdf2289eADsvmq&amp;search=1 </t>
  </si>
  <si>
    <t>OL719HBAA3HWOTANID-6690859</t>
  </si>
  <si>
    <t xml:space="preserve">https://www.lazada.co.id/products/olay-anti-aging-pelembab-total-effects-night-cream-7-in-1-50gr-i160017264-s181852075.html?spm=a2o4j.searchlist.list.1.731a437d7u9m4j&amp;search=1 </t>
  </si>
  <si>
    <t>OL719HBAA3HWP5ANID-6690871</t>
  </si>
  <si>
    <t xml:space="preserve">https://www.lazada.co.id/products/olay-whitening-pencerah-white-radiance-intensive-brightening-pemutih-wajah-50gr-i160017251-s181852062.html?spm=a2o4j.searchlist.list.1.6ba958cey8em5M&amp;search=1 </t>
  </si>
  <si>
    <t>OL719HBAA3ICR5ANID-6714861</t>
  </si>
  <si>
    <t xml:space="preserve">https://www.lazada.co.id/products/olay-regenerist-mircro-sculpting-cream-night-50gr-i160017480-s181852521.html?spm=a2o4j.searchlist.list.1.6d1335f0WRf4R0&amp;search=1 </t>
  </si>
  <si>
    <t>4902430360142x4902430360111</t>
  </si>
  <si>
    <t>01/394829801A</t>
  </si>
  <si>
    <t>OL719HBAAV175MANID-70138058</t>
  </si>
  <si>
    <t>PA722TBAA1XECSANID-3565273</t>
  </si>
  <si>
    <t>PA722TBAA1XECTANID-3565274</t>
  </si>
  <si>
    <t>PA722TBAA1XED0ANID-3565281</t>
  </si>
  <si>
    <t>PA722TBAA1XED1ANID-3565282</t>
  </si>
  <si>
    <t>PA722TBBS4KDANID-2090714</t>
  </si>
  <si>
    <t>01/395129502W</t>
  </si>
  <si>
    <t>4902430413008x2</t>
  </si>
  <si>
    <t>01/395129503G</t>
  </si>
  <si>
    <t>4902430412988x3</t>
  </si>
  <si>
    <t>01/395129501A</t>
  </si>
  <si>
    <t>PA780HBAAMYLDRANID-49588406</t>
  </si>
  <si>
    <t>4902430623636x2</t>
  </si>
  <si>
    <t xml:space="preserve">https://www.lazada.co.id/products/beli-2-promo-spesial-pantene-conditioner-3-minute-miracle-hair-fall-control-180ml-perawatan-rambut-halus-lembut-kondisioner-rambut-rontok-i160036232-s181904928.html?spm=a2o4j.searchlist.list.1.22537885OhEQMP&amp;search=1 </t>
  </si>
  <si>
    <t>PA780HBAAV175WANID-70138068</t>
  </si>
  <si>
    <t>PA780HBAAV1761ANID-70138076</t>
  </si>
  <si>
    <t>01/395129501J</t>
  </si>
  <si>
    <t>PA780HBAAV1768ANID-70138080</t>
  </si>
  <si>
    <t>4902430404686x2</t>
  </si>
  <si>
    <t>01/395129501G</t>
  </si>
  <si>
    <t>4902430399340x2</t>
  </si>
  <si>
    <t>01/245121002V</t>
  </si>
  <si>
    <t>4902430792325</t>
  </si>
  <si>
    <t>RE930HBAALP8TJANID-46875867</t>
  </si>
  <si>
    <t>01/245321102U</t>
  </si>
  <si>
    <t>RE930HBAALP8TRANID-46875875</t>
  </si>
  <si>
    <t>RE930HBABEQ4L0ANID-115734494</t>
  </si>
  <si>
    <t xml:space="preserve">https://www.lazada.co.id/products/rejoice-parfum-lembut-shampo-600ml-i171106872-s201501254.html?spm=a2o4j.searchlist.list.1.76a33388xKfaqz&amp;search=1 </t>
  </si>
  <si>
    <t>01/396129501W</t>
  </si>
  <si>
    <t>Downy Mild &amp; Gentle 1.5L (PAKET ISI 2)</t>
  </si>
  <si>
    <t>01/326127301G</t>
  </si>
  <si>
    <t>01/394529503J</t>
  </si>
  <si>
    <t>01/394529502Z</t>
  </si>
  <si>
    <t>01/394529502Y</t>
  </si>
  <si>
    <t>848568561_ID-1220940386</t>
  </si>
  <si>
    <t>https://www.lazada.co.id/products/beli-3-promo-spesial-head-shoulders-cool-menthol-shampoo-680ml-perawatan-rambut-kulit-kepala-shamposampo-anti-ketombe-i848568561-s1220940386.html?spm=a2o4j.seller.list.61.5acc7945SyzIIf&amp;mp=1</t>
  </si>
  <si>
    <t>01/394829601L</t>
  </si>
  <si>
    <t>01/394829504B</t>
  </si>
  <si>
    <t>4902430232227x4902430200059x4902430822299</t>
  </si>
  <si>
    <t>01/395129502X</t>
  </si>
  <si>
    <t>PA780HBAAKSJ01ANID-45109232</t>
  </si>
  <si>
    <t>4902430413008x3</t>
  </si>
  <si>
    <t>https://www.lazada.co.id/products/beli-3-promo-spesial-pantene-shampoo-anti-dandruff-400ml-perawatan-rambut-shamposampo-anti-ketombe-i160035338-s181903352.html?spm=a2o4j.searchlist.list.1.4fd9623bdlB5Lx&amp;search=1</t>
  </si>
  <si>
    <t>[BELI 3 PROMO SPESIAL] Pantene Shampoo Anti Dandruff 400ml (Perawatan Rambut - Shampo/Sampo Anti Ketombe)</t>
  </si>
  <si>
    <t>01/395129504G</t>
  </si>
  <si>
    <t>805076382_ID-1137776456</t>
  </si>
  <si>
    <t>01/395129601P</t>
  </si>
  <si>
    <t>https://www.lazada.co.id/products/beli-4-promo-spesial-pantene-anti-dandruff-shampoo-900ml-gratis-olay-regerist-whip-50gr-perawatan-ketombe-menutrisi-membersihkan-rambut-i882738085-s1298914537.html?spm=a2o4j.searchlist.list.43.56be77e7aqPwef&amp;search=1</t>
  </si>
  <si>
    <t>[BELI 4 PROMO SPESIAL] Pantene Anti Dandruff Shampoo 900ml GRATIS Olay Regerist Whip 50gr (Perawatan Ketombe, Menutrisi &amp; Membersihkan Rambut)</t>
  </si>
  <si>
    <t>RE930HBAAV175QANID-70138062</t>
  </si>
  <si>
    <t>AmbiPur Car Fresh and Light Refill 7.5ml</t>
  </si>
  <si>
    <t>AmbiPur Car Fresh and Light Ultra Control 7.5ml</t>
  </si>
  <si>
    <t>AmbiPur Car Aqua Refill 7.5ml</t>
  </si>
  <si>
    <t>AmbiPur Car-Aqua-Ultra Control 7.5ml</t>
  </si>
  <si>
    <t>AmbiPur Car Vanilla Bouquet Refill</t>
  </si>
  <si>
    <t>AmbiPur Car Lavender Spa Ultra Control 7.5ml</t>
  </si>
  <si>
    <t>AmbiPur Car Fresh &amp; Cool Ultra Control</t>
  </si>
  <si>
    <t>Whisper Heavy Flow dan Overnight Wings Isi 8</t>
  </si>
  <si>
    <t>Whisper Reguler Flow Wings 40s</t>
  </si>
  <si>
    <t>Vicks Vaporub 50g</t>
  </si>
  <si>
    <t>Vicks Vaporub 25g</t>
  </si>
  <si>
    <t>Vicks Inhaler 0.5ml</t>
  </si>
  <si>
    <t>01/394829504M</t>
  </si>
  <si>
    <t>01/395329501C</t>
  </si>
  <si>
    <t>01/394829504J</t>
  </si>
  <si>
    <t>Tokopedia</t>
  </si>
  <si>
    <t>Gillette Pisau Cukur Blue 2 Disposable Isi 10</t>
  </si>
  <si>
    <t>Olay Advanced Anti-Aging - Regenerist Youth Pre-Essence - 40ml</t>
  </si>
  <si>
    <t>Downy +PLUS ANTI APEK Pelembut &amp; Pewangi Pakaian 1.5L Paket Isi 3</t>
  </si>
  <si>
    <t>Downy Mystique Pelembut Pakaian Refill 950ML Paket Isi 3</t>
  </si>
  <si>
    <t>Downy Mystique Pelembut Pakaian Refill 950ML Paket Isi 2</t>
  </si>
  <si>
    <t>4902430627573x3</t>
  </si>
  <si>
    <t>01/396129501O</t>
  </si>
  <si>
    <t>Rejoice 3-in-1 Perfect Cool Sampo 170 ml - Paket isi 2</t>
  </si>
  <si>
    <t>01/395129504F</t>
  </si>
  <si>
    <t>4902430792240x3</t>
  </si>
  <si>
    <t>Pantene Shampoo Anti Lepek 750ml Paket Isi 3</t>
  </si>
  <si>
    <t>01/395129801E</t>
  </si>
  <si>
    <t>Pantene Shampoo Anti Dandruff 900ml Paket Isi 3</t>
  </si>
  <si>
    <t>Pantene Pro-V Gold Series Black &amp; Glossy Shampoo 270 ml Paket Isi 2</t>
  </si>
  <si>
    <t>Pantene Pro-V Gold Series Strong &amp; Thick Shampoo 270 ml Paket Isi 2</t>
  </si>
  <si>
    <t>Pantene Pro-V Anti Ketombe Hijab Edition Shampoo 135 ml - Paket isi 2</t>
  </si>
  <si>
    <t>Pantene Sampo Hairfall Control 900ml Paket isi 3</t>
  </si>
  <si>
    <t>Pantene Sampo Anti Dandruff 750ml Paket isi 3</t>
  </si>
  <si>
    <t>Pantene Sampo Total Damage Care 900ml Paket Isi 2</t>
  </si>
  <si>
    <t>Pantene Sampo Hairfall Control 900ml - Paket isi 2</t>
  </si>
  <si>
    <t>Pantene Sampo Anti Dandruff 900ml - Paket isi 2</t>
  </si>
  <si>
    <t>01/395029501X</t>
  </si>
  <si>
    <t>01/395029501W</t>
  </si>
  <si>
    <t>4902430635417x3</t>
  </si>
  <si>
    <t>Pampers Premium Care Popok Celana L-62 - Box Isi 3</t>
  </si>
  <si>
    <t>Oral B Sikat Gigi Pro-Health Clinical Pro Flex Soft 2s Paket Isi 2</t>
  </si>
  <si>
    <t>Oral B Sikat Gigi Stages 1 Paket Isi 3</t>
  </si>
  <si>
    <t>01/394929501G</t>
  </si>
  <si>
    <t>Oral B Sikat Gigi Ultra Thin Compact Soft 3s Paket Isi 2</t>
  </si>
  <si>
    <t>Oral B Sikat Gigi 123 Medium 3s Paket Isi 2</t>
  </si>
  <si>
    <t>Oral B Sikat Gigi UltraThin Black Tea 3s Paket Isi 2</t>
  </si>
  <si>
    <t>01/394829503A</t>
  </si>
  <si>
    <t>LEBIH HEMAT Olay Set Perwatan Anti Aging Gentle</t>
  </si>
  <si>
    <t>LEBIH HEMAT Olay Set Ritual Pencerah White Radiance</t>
  </si>
  <si>
    <t>Herbal Essences Strawberry &amp; Sweet Mint Shampo dan Kondisioner 400ml</t>
  </si>
  <si>
    <t>Herbal Essences Smooth Golden Moringa Oil Shampo dan Kondisioner 400ml</t>
  </si>
  <si>
    <t>01/394629501O</t>
  </si>
  <si>
    <t>8001090222541x2</t>
  </si>
  <si>
    <t>Herbal Essences Bio Clean White Strawberry &amp; Sweet Mint Shampo 400x2</t>
  </si>
  <si>
    <t>Head and Shoulder Shampoo Cool Menthol 680ml Paket isi 3</t>
  </si>
  <si>
    <t>01/394629501M</t>
  </si>
  <si>
    <t>8001090222725x2</t>
  </si>
  <si>
    <t>Herbal Essences Bio Smooth Golden Moringa Oil Shampo 400 ml x2</t>
  </si>
  <si>
    <t>01/394629501I</t>
  </si>
  <si>
    <t>8001090222848x2</t>
  </si>
  <si>
    <t>Herbal Essences Bio Repair Argan Oil Of Morocco Shampo 400 ml x2</t>
  </si>
  <si>
    <t>01/394529501B</t>
  </si>
  <si>
    <t>Oral B Pasta Gigi Tooth &amp; Gum Care 100ml</t>
  </si>
  <si>
    <t>01/331111101B</t>
  </si>
  <si>
    <t>Oral B Sikat Gigi Stages 4</t>
  </si>
  <si>
    <t>Oral B Sikat Gigi Stages 3</t>
  </si>
  <si>
    <t>Oral B Sikat Gigi Stages 1</t>
  </si>
  <si>
    <t>Gillette Pisau Cukur Vector</t>
  </si>
  <si>
    <t>Downy Mystique Pelembut Pakaian Refill 950ML</t>
  </si>
  <si>
    <t>Olay Regenerist Mircro-sculpting Serum 50ml</t>
  </si>
  <si>
    <t>Olay Total Effects 7in1 Day Cream Gentle SPF 15 50gr</t>
  </si>
  <si>
    <t>Olay Total Effects 7in1 Foaming Cleanser 100gr</t>
  </si>
  <si>
    <t>Olay Total Effects 7in1 Anti-ageing Serum 50ml</t>
  </si>
  <si>
    <t>Olay Total Effects 7in1 Day Cream Normal SPF 15 50gr</t>
  </si>
  <si>
    <t>Olay Total Effects 7in1 Anti-ageing Night Cream 50gr</t>
  </si>
  <si>
    <t>Olay Regenerist Mircro-sculpting Cream Night 50gr</t>
  </si>
  <si>
    <t>Olay Regenerist Mircro-sculpting Cream 50gr</t>
  </si>
  <si>
    <t>Olay Regenerist Revitalising Cream Cleanser 100gr</t>
  </si>
  <si>
    <t>Olay Total Effects 7 in One Day Cream Touch of Foundation SPF 15 50gr</t>
  </si>
  <si>
    <t>Oral B Sikat Gigi Pro-Health Clinical Pro Flex Soft 2s</t>
  </si>
  <si>
    <t>Oral-B Bilas Mulut Rinse ProHealth 500ml</t>
  </si>
  <si>
    <t>Oral B Sikat Gigi 123 Medium 3s</t>
  </si>
  <si>
    <t>01/274926401A</t>
  </si>
  <si>
    <t>3014260803926</t>
  </si>
  <si>
    <t>Oral B Sikat Gigi 123 Soft 3s</t>
  </si>
  <si>
    <t>01/274926401H</t>
  </si>
  <si>
    <t>ORAL B Sikat Gigi 123 Medium 40 2S</t>
  </si>
  <si>
    <t>Oral B Sikat Gigi 123 Soft 2s</t>
  </si>
  <si>
    <t>Oral B Sikat Gigi Cross Action Pro-Health 7 Benefit Soft 2s</t>
  </si>
  <si>
    <t>Rejoice Shampo Soft and Smooth 320ml</t>
  </si>
  <si>
    <t>Rejoice Parfum Segar Shampo 600ml</t>
  </si>
  <si>
    <t>Rejoice Shampo Rich Halus Lembut 600ml</t>
  </si>
  <si>
    <t>Rejoice 3-in-1 Perfect Cool Sampo 170 ml</t>
  </si>
  <si>
    <t>Rejoice Kondisioner Rich Halus Lembut 320ml</t>
  </si>
  <si>
    <t>Pantene Pro-V Perawatan Rambut Rontok Hijab Edition Shampoo 135 ml</t>
  </si>
  <si>
    <t>Pantene Pro-V Gold Series Smooth &amp; Sleek Shampoo 450 ml</t>
  </si>
  <si>
    <t>Pantene Shampoo Total Damage Care 400ml</t>
  </si>
  <si>
    <t>Pantene Conditioner Anti-Lepek 290 ml</t>
  </si>
  <si>
    <t>Head and Shoulders Shampo Cool Menthol 680ml</t>
  </si>
  <si>
    <t>Head &amp; Shoulders Shampoo Supreme Smooth Anti-Ketombe 480ml</t>
  </si>
  <si>
    <t>Head &amp; Shoulders Shampoo Cool Blast 450 ml</t>
  </si>
  <si>
    <t>Head &amp; Shoulders Conditioner Supreme Moisture 320ml</t>
  </si>
  <si>
    <t>Pampers Popok Celana Premium Care L-62</t>
  </si>
  <si>
    <t>Pampers Popok Celana Premium Care L-42</t>
  </si>
  <si>
    <t>Pampers Popok Celana Premium Care M-68</t>
  </si>
  <si>
    <t>Pampers Popok Perekat Premium Care S-48</t>
  </si>
  <si>
    <t>Gillette Pisau Cukur Blue Simple 3 Isi 4</t>
  </si>
  <si>
    <t>Gillette Pisau Cukur Blue 3 Biru - Isi 4</t>
  </si>
  <si>
    <t>Gillette Pisau Cukur Mach 3 Turbo</t>
  </si>
  <si>
    <t>Olay White Radiance Intensive Whitening Cream 50gr</t>
  </si>
  <si>
    <t>01/394629501K</t>
  </si>
  <si>
    <t>Downy PLUS ANTI APEK Pelembut &amp; Pewangi Pakaian 1.5L Paket Isi 2</t>
  </si>
  <si>
    <t>Downy PLUS ANTI APEK Pelembut dan Pewangi Pakaian 720ml Paket Isi 3</t>
  </si>
  <si>
    <t>4902430869102</t>
  </si>
  <si>
    <t>Downy Antibau Pelembut Pakaian Refill 720ml Paket isi 4</t>
  </si>
  <si>
    <t>01/394629502C</t>
  </si>
  <si>
    <t>01/394629501Y</t>
  </si>
  <si>
    <t>4902430118798x2</t>
  </si>
  <si>
    <t>01/394629502A</t>
  </si>
  <si>
    <t>01/394929501O</t>
  </si>
  <si>
    <t>4902430403856x2</t>
  </si>
  <si>
    <t>01/394529503F</t>
  </si>
  <si>
    <t>4902430281331x7702018996575</t>
  </si>
  <si>
    <t>01/326127306C</t>
  </si>
  <si>
    <t>01/396129506A</t>
  </si>
  <si>
    <t>Downy Passion Pelembut Pakaian Refill 900ML Paket Isi 2</t>
  </si>
  <si>
    <t>01/326127305T</t>
  </si>
  <si>
    <t>01/274923801H</t>
  </si>
  <si>
    <t>01/274921602D</t>
  </si>
  <si>
    <t>3014260819057</t>
  </si>
  <si>
    <t>01/274927102B</t>
  </si>
  <si>
    <t>01/274928902C</t>
  </si>
  <si>
    <t>01/274927101M</t>
  </si>
  <si>
    <t>4902430534680</t>
  </si>
  <si>
    <t>01/274923801B</t>
  </si>
  <si>
    <t>01/245321106G</t>
  </si>
  <si>
    <t>01/326127305V</t>
  </si>
  <si>
    <t>01/274923801C</t>
  </si>
  <si>
    <t>4902430403870</t>
  </si>
  <si>
    <t>Head and Shoulder Shampoo Anti Apek WIth Charcoal 160ml Paket isi 2</t>
  </si>
  <si>
    <t>Pantene Shampoo Hair Fall Control 1200ml Paket Isi 2</t>
  </si>
  <si>
    <t>Pantene Shampoo Anti Dandruff 1200ml Paket Isi 3</t>
  </si>
  <si>
    <t>Downy Mild and Gentle 1.5 L Paket Isi 3</t>
  </si>
  <si>
    <t>01/395029502H</t>
  </si>
  <si>
    <t>Pampers Popok Celana Premium Care S 32 - Paket isi 6</t>
  </si>
  <si>
    <t>Pampers Popok Celana Premium Care L 42 - Paket isi 4</t>
  </si>
  <si>
    <t>01/394929501Q</t>
  </si>
  <si>
    <t>4902430869652x2</t>
  </si>
  <si>
    <t>01/294826003U</t>
  </si>
  <si>
    <t>01/394830001H</t>
  </si>
  <si>
    <t>01/394829504L</t>
  </si>
  <si>
    <t>GIL GUARD3 CART 2`S 1/24/12(288)</t>
  </si>
  <si>
    <t>GIL GUARD3 CART 4`S 1/24/6(144)</t>
  </si>
  <si>
    <t>GIL GUARD3 RAZOR 1`S 1/12/6(72)</t>
  </si>
  <si>
    <t>Bukalapak</t>
  </si>
  <si>
    <t>Downy Sunrise Fresh Pelembut Pakaian Refill 1 05 L Paket Isi 2</t>
  </si>
  <si>
    <t>https://www.bukalapak.com/p/rumah-tangga/perlengkapan-kebersihan/38212rf-jual-downy-mild-and-gentle-1-5-l-paket-isi-3</t>
  </si>
  <si>
    <t>Head and Shoulder Shampoo Cool Menthol 850ml</t>
  </si>
  <si>
    <t>https://www.bukalapak.com/p/perawatan-kecantikan/hair-care/2jr0ui4-jual-pantene-shampoo-anti-lepek-750ml-paket-isi-3</t>
  </si>
  <si>
    <t>https://www.bukalapak.com/p/perawatan-kecantikan/hair-care/2jr14mz-jual-pantene-shampoo-anti-dandruff-900ml-paket-isi-3</t>
  </si>
  <si>
    <t>https://www.bukalapak.com/p/perawatan-kecantikan/perawatan-wajah/suplemen-wajah-wanita/2jr1hib-jual-lebih-hemat-olay-set-perwatan-anti-aging-gentle</t>
  </si>
  <si>
    <t>https://www.bukalapak.com/p/rumah-tangga/perlengkapan-kebersihan/1i3dm7q-jual-downy-mystique-pelembut-pakaian-refill-950ml-paket-isi-2</t>
  </si>
  <si>
    <t>https://www.bukalapak.com/p/rumah-tangga/perlengkapan-kebersihan/1i3e3lq-jual-downy-mystique-pelembut-pakaian-refill-950ml-paket-isi-3</t>
  </si>
  <si>
    <t>https://www.bukalapak.com/p/kesehatan-2359/kesehatan-mulut-gigi/pemutih-gigi/2u9p58z-jual-oral-b-satin-floss-50m</t>
  </si>
  <si>
    <t>https://www.bukalapak.com/p/perawatan-kecantikan/hair-care/1w5rcky-jual-head-and-shoulders-shampo-smooth-and-silky-selembut-sutera-400ml</t>
  </si>
  <si>
    <t>Head and Shoulders Shampo Smooth And Silky Selembut Sutera 400ml</t>
  </si>
  <si>
    <t>https://www.bukalapak.com/p/kesehatan-2359/kesehatan-mulut-gigi/pemutih-gigi/24ddmpo-jual-oral-b-sikat-gigi-123-medium-40-2s</t>
  </si>
  <si>
    <t>https://www.bukalapak.com/p/perawatan-kecantikan/hair-care/28tugeq-jual-head-shoulders-shampoo-cool-menthol-anti-dandruff-400ml-paket-isi-2</t>
  </si>
  <si>
    <t>Head &amp; Shoulders Shampoo Cool Menthol Anti Dandruff 400ml Paket Isi 2</t>
  </si>
  <si>
    <t>Herbal Essences Bio Repair Argan Oil Of Morocco Shampo 400 ml</t>
  </si>
  <si>
    <t>https://www.bukalapak.com/p/perawatan-kecantikan/hair-care/29vrh5i-jual-herbal-essences-bio-clean-white-strawberry-sweet-mint-shampo-400x2</t>
  </si>
  <si>
    <t>https://www.bukalapak.com/p/perawatan-kecantikan/hair-care/29vs0r7-jual-herbal-essences-smooth-golden-moringa-oil-shampo-dan-kondisioner-400ml</t>
  </si>
  <si>
    <t>https://www.bukalapak.com/p/perawatan-kecantikan/hair-care/29vsvjo-jual-herbal-essences-repair-argan-oil-morocco-shampo-dan-kondisioner-400ml</t>
  </si>
  <si>
    <t>Herbal Essences Repair Argan Oil Morocco Shampo  dan Kondisioner 400ml</t>
  </si>
  <si>
    <t>https://www.bukalapak.com/p/perawatan-kecantikan/hair-care/2a1lu3i-jual-herbal-essences-bio-repair-argan-oil-of-morocco-shampo-400-ml-x2</t>
  </si>
  <si>
    <t>https://www.bukalapak.com/p/rumah-tangga/perlengkapan-kebersihan/2aatlzx-jual-downy-plus-anti-apek-pelembut-dan-pewangi-pakaian-720ml-paket-isi-3</t>
  </si>
  <si>
    <t>https://www.bukalapak.com/p/rumah-tangga/perlengkapan-kebersihan/2abz01q-jual-downy-plus-collection-anti-apek-pelembut-pewangi-pakaian-720ml</t>
  </si>
  <si>
    <t>Downy PLUS COLLECTION ANTI APEK Pelembut &amp; Pewangi Pakaian 720ml</t>
  </si>
  <si>
    <t>https://www.bukalapak.com/p/rumah-tangga/perlengkapan-kebersihan/2abzeu8-jual-downy-plus-anti-apek-pelembut-pewangi-pakaian-1-5l-paket-isi-2</t>
  </si>
  <si>
    <t>https://www.bukalapak.com/p/perawatan-kecantikan/hair-care/2blsmom-jual-pantene-conditioner-anti-lepek-290-ml</t>
  </si>
  <si>
    <t>https://www.bukalapak.com/p/perawatan-kecantikan/hair-care/2ekz7bm-jual-pantene-pro-v-gold-series-strong-thick-shampoo-450-ml</t>
  </si>
  <si>
    <t>Pantene Pro V Gold Series Strong &amp; Thick Shampoo 450 ml</t>
  </si>
  <si>
    <t>https://www.bukalapak.com/p/perawatan-kecantikan/hair-care/2el0d6k-jual-pantene-pro-v-gold-series-smooth-sleek-shampoo-450-ml</t>
  </si>
  <si>
    <t>https://www.bukalapak.com/p/perawatan-kecantikan/hair-care/2el0ljt-jual-pantene-pro-v-gold-series-strong-thick-conditioner-320-ml</t>
  </si>
  <si>
    <t>Pantene Pro-V Gold Series Strong &amp; Thick Conditioner  320 ml</t>
  </si>
  <si>
    <t>Pantene Pro-V Perawatan Rambut Rontok Hijab Edition Shampo 290 ml - Paket isi 2</t>
  </si>
  <si>
    <t>https://www.bukalapak.com/p/perawatan-kecantikan/hair-care/1eevy9t-jual-rejoice-3-in-1-perfect-cool-sampo-600-ml</t>
  </si>
  <si>
    <t>https://www.bukalapak.com/p/perawatan-kecantikan/perawatan-tubuh-2311/peralatan-cukur/1evd9uu-jual-gillette-isi-ulang-vector-isi-2</t>
  </si>
  <si>
    <t>https://www.bukalapak.com/p/perawatan-kecantikan/perawatan-tubuh-2311/peralatan-cukur/1ew5w3l-jual-gillette-isi-ulang-mach-3-turbo-isi-2</t>
  </si>
  <si>
    <t>https://www.bukalapak.com/p/perawatan-kecantikan/perawatan-tubuh-2311/peralatan-cukur/1excj6x-jual-gillette-pisau-cukur-vector</t>
  </si>
  <si>
    <t>https://www.bukalapak.com/p/perawatan-kecantikan/perawatan-tubuh-2311/peralatan-cukur/1exvl5i-jual-gillette-isi-ulang-mach-3-paket-isi-4</t>
  </si>
  <si>
    <t>https://www.bukalapak.com/p/perawatan-kecantikan/perawatan-tubuh-2311/peralatan-cukur/1exvt2s-jual-gillette-isi-ulang-mach-3-turbo-isi-4</t>
  </si>
  <si>
    <t>https://www.bukalapak.com/p/perawatan-kecantikan/perawatan-tubuh-2311/peralatan-cukur/1fll1ef-jual-gillette-pisau-cukur-blue-3-biru-isi-4</t>
  </si>
  <si>
    <t>https://www.bukalapak.com/p/perawatan-kecantikan/hair-care/1m9bpiy-jual-pantene-sampo-anti-dandruff-anti-ketombe-400ml</t>
  </si>
  <si>
    <t>Pantene Sampo Anti Dandruff Anti Ketombe 400ml</t>
  </si>
  <si>
    <t>https://www.bukalapak.com/p/perawatan-kecantikan/hair-care/1mlfora-jual-pantene-sampo-hairfall-control-400ml</t>
  </si>
  <si>
    <t>Pantene Sampo Hairfall Control 400ml</t>
  </si>
  <si>
    <t>https://www.bukalapak.com/p/perawatan-kecantikan/hair-care/1n0igso-jual-pantene-sampo-smooth-and-silky-400ml</t>
  </si>
  <si>
    <t>Pantene Sampo Smooth and Silky 400ml</t>
  </si>
  <si>
    <t>01/244521101D</t>
  </si>
  <si>
    <t>https://www.bukalapak.com/p/perawatan-kecantikan/hair-care/1p230oa-jual-head-shoulders-shampo-supreme-moisture-anti-rontok-135ml</t>
  </si>
  <si>
    <t>Head &amp; Shoulders Shampo Supreme Moisture Anti Rontok 135ml</t>
  </si>
  <si>
    <t>https://www.bukalapak.com/p/rumah-tangga/kamar-mandi/1p29990-jual-oral-b-sikat-gigi-123-medium-3s-paket-isi-2</t>
  </si>
  <si>
    <t>https://www.bukalapak.com/p/perawatan-kecantikan/perawatan-tubuh-2311/perlengkapan-mandi-2314/1p2bv9q-jual-oral-b-sikat-gigi-ultra-thin-compact-soft-3s-paket-isi-2</t>
  </si>
  <si>
    <t>https://www.bukalapak.com/p/perawatan-kecantikan/hair-care/1p6uzb7-jual-pantene-sampo-anti-dandruff-anti-ketombe-400ml-paket-isi-2</t>
  </si>
  <si>
    <t>Pantene Sampo Anti Dandruff Anti Ketombe 400ml Paket isi 2</t>
  </si>
  <si>
    <t>https://www.bukalapak.com/p/perawatan-kecantikan/hair-care/1rm5vcx-jual-head-shoulders-shampo-supreme-smooth-anti-ketombe-480ml</t>
  </si>
  <si>
    <t>Head &amp; Shoulders Shampo Supreme Smooth Anti-Ketombe 480ml</t>
  </si>
  <si>
    <t>https://www.bukalapak.com/p/perawatan-kecantikan/hair-care/1vwz4gr-jual-head-and-shoulder-sampo-cool-menthol-400-ml</t>
  </si>
  <si>
    <t>Head and Shoulder Sampo Cool Menthol 400 ml</t>
  </si>
  <si>
    <t>https://www.bukalapak.com/p/perawatan-kecantikan/makeup/wajah/15gfzfo-jual-olay-white-radiance-intensive-lotion-30ml</t>
  </si>
  <si>
    <t>Olay White Radiance Intensive Lotion 30ml</t>
  </si>
  <si>
    <t>https://www.bukalapak.com/p/rumah-tangga/perlengkapan-kebersihan/15gj2lw-jual-pantene-sampo-anti-dandruff-750ml</t>
  </si>
  <si>
    <t>Pantene Sampo Anti Dandruff 750ml</t>
  </si>
  <si>
    <t>https://www.bukalapak.com/p/rumah-tangga/perlengkapan-kebersihan/15los5m-jual-paket-isi-2-pantene-sampo-total-damage-care-750ml</t>
  </si>
  <si>
    <t>Paket Isi 2 Pantene Sampo Total Damage Care 750ml</t>
  </si>
  <si>
    <t>https://www.bukalapak.com/p/rumah-tangga/perlengkapan-kebersihan/15ltz9g-jual-lebih-hemat-olay-ritual-serum-anti-aging</t>
  </si>
  <si>
    <t>https://www.bukalapak.com/p/rumah-tangga/perlengkapan-kebersihan/15m7apb-jual-pantene-sampo-hair-fall-control-900ml</t>
  </si>
  <si>
    <t>Pantene Sampo Hair Fall Control 900ml</t>
  </si>
  <si>
    <t>https://www.bukalapak.com/p/rumah-tangga/perlengkapan-kebersihan/15mc939-jual-lebih-hemat-olay-ritual-pelembab-anti-aging</t>
  </si>
  <si>
    <t>LEBIH HEMAT Olay Ritual Pelembab Anti Aging</t>
  </si>
  <si>
    <t>https://www.bukalapak.com/p/rumah-tangga/perlengkapan-kebersihan/15zyo6b-jual-head-shoulders-conditioner-supreme-moisture-320ml</t>
  </si>
  <si>
    <t>https://www.bukalapak.com/p/perawatan-kecantikan/hair-care/17dazrn-jual-rejoice-shampo-rich-halus-lembut-600ml</t>
  </si>
  <si>
    <t>https://www.bukalapak.com/p/rumah-tangga/perlengkapan-kebersihan/17wcyp0-jual-oral-b-bilas-mulut-rinse-prohealth-500ml</t>
  </si>
  <si>
    <t>https://www.bukalapak.com/p/perawatan-kecantikan/perawatan-tubuh-2311/perlengkapan-mandi-2314/17wczxq-jual-oral-b-sikat-gigi-stages-3</t>
  </si>
  <si>
    <t>https://www.bukalapak.com/p/rumah-tangga/perlengkapan-kebersihan/17wehs7-jual-oral-b-sikat-gigi-123-medium-3s</t>
  </si>
  <si>
    <t>https://www.bukalapak.com/p/perawatan-kecantikan/perawatan-tubuh-2311/perlengkapan-mandi-2314/17wf78q-jual-oral-b-sikat-gigi-stages-4</t>
  </si>
  <si>
    <t>https://www.bukalapak.com/p/perawatan-kecantikan/hair-care/17wjbfv-jual-pantene-sampo-hairfall-control-750ml</t>
  </si>
  <si>
    <t>Pantene Sampo Hairfall Control 750ml</t>
  </si>
  <si>
    <t>https://www.bukalapak.com/p/perawatan-kecantikan/perawatan-tubuh-2311/perlengkapan-mandi-2314/18ggica-jual-oral-b-sikat-gigi-123-soft-2s</t>
  </si>
  <si>
    <t>https://www.bukalapak.com/p/rumah-tangga/perlengkapan-kebersihan/18gissh-jual-oral-b-sikat-gigi-123-soft-3s</t>
  </si>
  <si>
    <t>https://www.bukalapak.com/p/perawatan-kecantikan/perawatan-tubuh-2311/perlengkapan-mandi-2314/18gnkw1-jual-oral-b-sikat-gigi-cross-action-pro-health-7-benefit-soft-2s</t>
  </si>
  <si>
    <t>https://www.bukalapak.com/p/perawatan-kecantikan/perawatan-tubuh-2311/perlengkapan-mandi-2314/18gorlo-jual-oral-b-sikat-gigi-stages-1</t>
  </si>
  <si>
    <t>https://www.bukalapak.com/p/perlengkapan-bayi/diapering/18gvlmc-jual-pampers-premium-care-popok-celana-l-62-box-isi-3</t>
  </si>
  <si>
    <t>https://www.bukalapak.com/p/perawatan-kecantikan/perawatan-wajah/suplemen-wajah-wanita/197z0qi-jual-lebih-hemat-olay-total-effects-set-perawatan-malam</t>
  </si>
  <si>
    <t>LEBIH HEMAT Olay Total Effects Set Perawatan Malam</t>
  </si>
  <si>
    <t>https://www.bukalapak.com/p/perawatan-kecantikan/perawatan-tubuh-2311/peralatan-cukur/1a616a7-jual-gillette-pisau-cukur-mach-3-turbo</t>
  </si>
  <si>
    <t>https://www.bukalapak.com/p/rumah-tangga/perlengkapan-kebersihan/1d6pmpj-jual-pantene-pro-v-perfect-on-kondisioner-tanpa-bilas-90ml</t>
  </si>
  <si>
    <t>Pantene Pro V Perfect On Kondisioner Tanpa Bilas 90ml</t>
  </si>
  <si>
    <t>https://www.bukalapak.com/p/perawatan-kecantikan/perawatan-tubuh-2311/peralatan-cukur/1d8640t-jual-gillette-foamy-shave-cream-lemon-lime-175gr-khusus-pulau-jawa-dan-lampung</t>
  </si>
  <si>
    <t>https://www.bukalapak.com/p/perawatan-kecantikan/makeup/wajah/135llqh-jual-olay-advanced-anti-aging-regenerist-youth-pre-essence-40ml</t>
  </si>
  <si>
    <t>https://www.bukalapak.com/p/perawatan-kecantikan/hair-care/135llwg-jual-head-and-shoulders-shampo-cool-menthol-680ml</t>
  </si>
  <si>
    <t>https://www.bukalapak.com/p/rumah-tangga/perlengkapan-kebersihan/135llwl-jual-head-and-shoulder-sampo-clean-and-balanced-330-ml</t>
  </si>
  <si>
    <t>Head and Shoulder Sampo Clean and Balanced 330 ml</t>
  </si>
  <si>
    <t>https://www.bukalapak.com/p/perawatan-kecantikan/hair-care/135llxp-jual-head-and-shoulders-shampo-lemon-fresh-680ml</t>
  </si>
  <si>
    <t>Head and Shoulders Shampo Lemon Fresh 680ml</t>
  </si>
  <si>
    <t>https://www.bukalapak.com/p/perawatan-kecantikan/perawatan-tubuh-2311/peralatan-cukur/135llzi-jual-gillette-pisau-cukur-blue-2-disposable-isi-10</t>
  </si>
  <si>
    <t>https://www.bukalapak.com/p/rumah-tangga/perlengkapan-kebersihan/135lmkw-jual-olay-regenerist-mircro-sculpting-cream-night-50gr</t>
  </si>
  <si>
    <t>https://www.bukalapak.com/p/rumah-tangga/perlengkapan-kebersihan/135lmql-jual-olay-regenerist-revitalising-cream-cleanser-100gr</t>
  </si>
  <si>
    <t>https://www.bukalapak.com/p/rumah-tangga/perlengkapan-kebersihan/135lmrf-jual-olay-white-radiance-intensive-whitening-cream-50gr</t>
  </si>
  <si>
    <t>https://www.bukalapak.com/p/perawatan-kecantikan/perawatan-wajah/masker-wajah-wanita/135lmst-jual-olay-total-effects-7in1-day-cream-gentle-spf-15-50gr</t>
  </si>
  <si>
    <t>https://www.bukalapak.com/p/perawatan-kecantikan/perawatan-tubuh-2311/peralatan-cukur/135lmt3-jual-gillette-isi-ulang-vector-isi-4</t>
  </si>
  <si>
    <t>https://www.bukalapak.com/p/rumah-tangga/perlengkapan-kebersihan/135ln4m-jual-olay-total-effects-7in1-anti-ageing-serum-50ml</t>
  </si>
  <si>
    <t>https://www.bukalapak.com/p/perawatan-kecantikan/perawatan-wajah/suplemen-wajah-wanita/135ln7j-jual-olay-total-effects-7in1-day-cream-normal-spf-15-50gr</t>
  </si>
  <si>
    <t>https://www.bukalapak.com/p/rumah-tangga/perlengkapan-kebersihan/135ln88-jual-olay-regenerist-mircro-sculpting-serum-50ml</t>
  </si>
  <si>
    <t>https://www.bukalapak.com/p/rumah-tangga/perlengkapan-kebersihan/13sacl9-jual-paket-isi-2-rejoice-sampo-rich-soft-smooth-600ml</t>
  </si>
  <si>
    <t>Paket isi 2 Rejoice Sampo Rich Soft Smooth 600ml</t>
  </si>
  <si>
    <t>https://www.bukalapak.com/p/rumah-tangga/perlengkapan-kebersihan/140v9iq-jual-pantene-sampo-aqua-pure-750ml</t>
  </si>
  <si>
    <t>Pantene Sampo Aqua Pure 750ml</t>
  </si>
  <si>
    <t>Pantene Shampo Anti-Lepek 750ml</t>
  </si>
  <si>
    <t>https://www.bukalapak.com/p/perawatan-kecantikan/hair-care/1410zto-jual-pantene-sampo-anti-dandruff-900ml-paket-isi-2</t>
  </si>
  <si>
    <t>https://www.bukalapak.com/p/perawatan-kecantikan/hair-care/1412irq-jual-pantene-sampo-hairfall-control-900ml-paket-isi-2</t>
  </si>
  <si>
    <t>https://www.bukalapak.com/p/rumah-tangga/perlengkapan-kebersihan/14fs7ho-jual-gillette-pisau-cukur-blue-simple-3-isi-4</t>
  </si>
  <si>
    <t>https://www.bukalapak.com/p/rumah-tangga/perlengkapan-kebersihan/158aupc-jual-rejoice-parfum-segar-shampo-600ml</t>
  </si>
  <si>
    <t>https://www.bukalapak.com/p/perawatan-kecantikan/hair-care/158c12r-jual-rejoice-shampo-soft-and-smooth-320ml</t>
  </si>
  <si>
    <t>https://www.bukalapak.com/p/perawatan-kecantikan/hair-care/1b7usf4-jual-head-shoulders-shampo-supreme-moisture-anti-ketombe-480ml</t>
  </si>
  <si>
    <t>https://www.bukalapak.com/p/perawatan-kecantikan/perawatan-wajah/suplemen-wajah-wanita/135lmvl-jual-olay-total-effects-7in1-foaming-cleanser-100gr</t>
  </si>
  <si>
    <t>OLAY RR SERUM RETINOL 30ml(6)</t>
  </si>
  <si>
    <t>https://www.bukalapak.com/p/kesehatan-2359/kesehatan-mulut-gigi/pemutih-gigi/2u9pdx3-jual-oral-b-essential-floss-50m</t>
  </si>
  <si>
    <t>https://www.bukalapak.com/p/kesehatan-2359/kesehatan-mulut-gigi/pemutih-gigi/24d9khn-jual-oral-b-pasta-gigi-tooth-dan-gum-care-100ml</t>
  </si>
  <si>
    <t>Downy Pelembut Pakaian Mystique Refill 1.5L (Free Refill 720ml) [P&amp;G]</t>
  </si>
  <si>
    <t>Downy Sekali Bilas Refill 720ml (Paket Isi 4)</t>
  </si>
  <si>
    <t>Downy Mist-To-Go Pewangi Pakaian Mystique 35ml</t>
  </si>
  <si>
    <t>Head &amp; Shoulders Supreme Shampoo Anti Hair Fall 135 ml</t>
  </si>
  <si>
    <t>Head &amp; Shoulders Shampoo Supreme Moisture Anti-Dandruff 135 ml [P&amp;G]</t>
  </si>
  <si>
    <t>Head &amp; Shoulders Shampoo Cool Menthol Anti-Dandruff 160 ml [P&amp;G]</t>
  </si>
  <si>
    <t>Not Ecom Sku</t>
  </si>
  <si>
    <t>Head &amp; Shoulders Shampoo Menthol Dingin Anti-Ketombe 160ml (Edisi FCB Barcelona)</t>
  </si>
  <si>
    <t>Olay Advanced Anti Aging Pelembab Regenerist Micro-sculpting Cream 14 gr [P&amp;G]</t>
  </si>
  <si>
    <t>01/394829801M</t>
  </si>
  <si>
    <t>4902430208093x4902430735544</t>
  </si>
  <si>
    <t>https://shopee.co.id/product/11487927/4532642378</t>
  </si>
  <si>
    <t>Olay Ritual Pagi Anti Aging Travel Kit [P&amp;G]</t>
  </si>
  <si>
    <t>Pampers Popok Celana Premium Care XXL-17 Paket Isi 3 [P&amp;G]</t>
  </si>
  <si>
    <t>https://shopee.co.id/product/11487927/7630497915</t>
  </si>
  <si>
    <t>Pantene Pro-V Perawatan Rambut Rontok Hijab Edition Shampo 290 ml - Paket isi 3</t>
  </si>
  <si>
    <t>https://shopee.co.id/product/11487927/6830518428</t>
  </si>
  <si>
    <t>Pantene Pro-V Anti Ketombe Hijab Edition Shampo 290 ml - Paket isi 3</t>
  </si>
  <si>
    <t>Pantene Pro-V Perawatan Rambut Rontok Hijab Edition Shampo 290 ml</t>
  </si>
  <si>
    <t>https://shopee.co.id/product/11487927/4032685662</t>
  </si>
  <si>
    <t>https://shopee.co.id/product/11487927/6030522576</t>
  </si>
  <si>
    <t>01/395129502Y</t>
  </si>
  <si>
    <t>4902430404716+4902430678346</t>
  </si>
  <si>
    <t>Pantene Shampoo Anti Dandruff 900 ml + Free Oral B UltraThin Green Tea Gum Care 1's</t>
  </si>
  <si>
    <t>https://shopee.co.id/product/11487927/6332700406</t>
  </si>
  <si>
    <t>Pantene Shampoo Hairfall Control 290 ml + Kondisioner Tanpa Bilas 40 ml</t>
  </si>
  <si>
    <t>https://shopee.co.id/product/11487927/3732793508</t>
  </si>
  <si>
    <t>Pantene Shampoo Anti Lepek 750 ml + Kondisioner Tanpa Bilas 90 ml</t>
  </si>
  <si>
    <t>Rejoice Shampoo Anti-Dandruff 3 in 1 Hijab 340ml (FREE 340ml) [P&amp;G]</t>
  </si>
  <si>
    <t>Rejoice Conditioner Parfum Lembut 170 ml [P&amp;G]</t>
  </si>
  <si>
    <t>https://shopee.co.id/product/11487927/3330600307</t>
  </si>
  <si>
    <t>01/395329801C</t>
  </si>
  <si>
    <t>4902430851558+4902430849098</t>
  </si>
  <si>
    <t>Rejoice 3in1 Perfect Cool Shampoo 340 ml + Kondisioner 170 ml (Lebih Hemat)</t>
  </si>
  <si>
    <t>https://shopee.co.id/product/11487927/7530516215</t>
  </si>
  <si>
    <t>https://shopee.co.id/product/11487927/6032750760</t>
  </si>
  <si>
    <t>https://shopee.co.id/product/11487927/6932756322</t>
  </si>
  <si>
    <t>https://shopee.co.id/product/11487927/6910063983</t>
  </si>
  <si>
    <t>Downy Mist-To-Go Pewangi Pakaian Daring 35 ml</t>
  </si>
  <si>
    <t>https://shopee.co.id/product/11487927/7632773043</t>
  </si>
  <si>
    <t>Downy Pelembut Pakaian Daring Refill 1.5 L (Free 720 ml)</t>
  </si>
  <si>
    <t>https://shopee.co.id/product/11487927/7332754784</t>
  </si>
  <si>
    <t>https://shopee.co.id/product/11487927/7648890980</t>
  </si>
  <si>
    <t>https://shopee.co.id/product/11487927/4432742049</t>
  </si>
  <si>
    <t>https://shopee.co.id/product/11487927/5932741996</t>
  </si>
  <si>
    <t>https://shopee.co.id/product/11487927/5410064695</t>
  </si>
  <si>
    <t>Downy Mist-To-Go Pewangi Pakaian Sweetheart 35 ml</t>
  </si>
  <si>
    <t>https://shopee.co.id/product/11487927/5433469155</t>
  </si>
  <si>
    <t>https://shopee.co.id/product/11487927/7032743670</t>
  </si>
  <si>
    <t>https://shopee.co.id/product/11487927/5732774345</t>
  </si>
  <si>
    <t>Downy Pelembut Pakaian Passion Refill 1.5 L (Free 800 ml)</t>
  </si>
  <si>
    <t>https://shopee.co.id/product/11487927/7032751160</t>
  </si>
  <si>
    <t>https://shopee.co.id/product/11487927/7033467621</t>
  </si>
  <si>
    <t>4902430706742x3</t>
  </si>
  <si>
    <t>https://shopee.co.id/product/11487927/6248890054</t>
  </si>
  <si>
    <t>https://shopee.co.id/product/11487927/6515156042</t>
  </si>
  <si>
    <t>Downy Sunrise Refill / Biru 780ml (Paket Isi 4)</t>
  </si>
  <si>
    <t>https://shopee.co.id/product/11487927/398415358</t>
  </si>
  <si>
    <t>Downy Pelembut Pakaian / Hijau Fusion Refill 1.5L</t>
  </si>
  <si>
    <t>https://shopee.co.id/product/11487927/4832776127</t>
  </si>
  <si>
    <t>Downy Pelembut Pakaian Sweetheart Refill 1.5 L (Free Refill 720 ml)</t>
  </si>
  <si>
    <t>https://shopee.co.id/product/11487927/3732842235</t>
  </si>
  <si>
    <t>https://shopee.co.id/product/11487927/3637648784</t>
  </si>
  <si>
    <t>01/394429501D</t>
  </si>
  <si>
    <t>47400245105+4902430508377</t>
  </si>
  <si>
    <t>https://shopee.co.id/product/11487927/3532718381</t>
  </si>
  <si>
    <t>https://shopee.co.id/product/11487927/3740725309</t>
  </si>
  <si>
    <t>01/394429501E</t>
  </si>
  <si>
    <t>4902430733021+9556149001053</t>
  </si>
  <si>
    <t>https://shopee.co.id/product/11487927/7337735103</t>
  </si>
  <si>
    <t>https://shopee.co.id/product/11487927/6432713200</t>
  </si>
  <si>
    <t>Head &amp; Shoulders Cool Menthol Anti Dandruff Shampoo 480ml dan Gillette Blue II Plus Set</t>
  </si>
  <si>
    <t>https://shopee.co.id/product/11487927/4441928216</t>
  </si>
  <si>
    <t>Head &amp; Shoulders Anti Apek Charcoal 160ml (Paket Isi 2)</t>
  </si>
  <si>
    <t>Head &amp; Shoulders Anti Apek Charcoal 300ml (Paket Isi 2)</t>
  </si>
  <si>
    <t>Head &amp; Shoulders Anti Apek Charcoal 160ml (Paket Isi 3)</t>
  </si>
  <si>
    <t>Head &amp; Shoulders Anti Apek Charcoal 300ml (Paket Isi 3)</t>
  </si>
  <si>
    <t>Head &amp; Shoulders Cool Menthol 400 ml Paket isi 2 Gratis Supreme Moisture 135 ml</t>
  </si>
  <si>
    <t>https://shopee.co.id/product/11487927/3148087791</t>
  </si>
  <si>
    <t>Head &amp; Shoulders Shampoo Lemon Fresh Anti-Dandruff680ml (FREE 170ml) [P&amp;G]</t>
  </si>
  <si>
    <t>https://shopee.co.id/product/11487927/6818459061</t>
  </si>
  <si>
    <t>https://shopee.co.id/product/11487927/133794384</t>
  </si>
  <si>
    <t>Head &amp; Shoulders Shampoo Cool Menthol Anti-Dandruff 300 ml Paket Isi 2</t>
  </si>
  <si>
    <t>https://shopee.co.id/product/11487927/7804735588</t>
  </si>
  <si>
    <t>Head &amp; Shoulders Shampoo Cool Menthol 160 ml (Paket Isi 2)</t>
  </si>
  <si>
    <t>https://shopee.co.id/product/11487927/1881709669</t>
  </si>
  <si>
    <t>Downy Pelembut Pakaian Botol Aqua Ocean 800 ml</t>
  </si>
  <si>
    <t>https://shopee.co.id/product/11487927/5851312005</t>
  </si>
  <si>
    <t>[Beli 1 Paket Dapat Pantene Anti Dandruff 70 ml] Downy Mystique Refill 720 ml - Paket Isi 4</t>
  </si>
  <si>
    <t>01/394529502L</t>
  </si>
  <si>
    <t>Pantene Shampoo Hair Fall Control 400ml + Free Conditioner 3 Minutes Miracle Hair Fall Control 180ml</t>
  </si>
  <si>
    <t>Pantene Shampoo Hair Fall Control 400ml (Free Conditioner 3 Minutes Miracle Total Damage Care 180ml)</t>
  </si>
  <si>
    <t>Olay White Radiance Intensive Whitening Lotion 30 ml Paket Isi 2 [P&amp;G]</t>
  </si>
  <si>
    <t>Oral-B Sikat Gigi Complete 5 Way Clean Isi 2 [P&amp;G]</t>
  </si>
  <si>
    <t>Oral-B Ultra Thin Sikat Gigi Pro Gum Care 1s [P&amp;G]</t>
  </si>
  <si>
    <t>Rejoice Shampoo Parfum Segar 340 ml</t>
  </si>
  <si>
    <t>Olay White Radiance Advanced Whitening Moisturizer SPF 24 - 12gr [P&amp;G]</t>
  </si>
  <si>
    <t>Olay Natural White Pinkish Fairness UV Protection 20 gr - Krim Pencerah</t>
  </si>
  <si>
    <t>Oral-B Sikat Gigi Complete Whitening Soft 1s [P&amp;G]</t>
  </si>
  <si>
    <t>Oral-B Sikat Gigi UltraThin Green Tea 1s [P&amp;G]</t>
  </si>
  <si>
    <t>Oral-B Sikat Gigi All Rounder Microthin Clean Isi 2 [P&amp;G]</t>
  </si>
  <si>
    <t>Rejoice Conditioner Parfum Segar 170 ml</t>
  </si>
  <si>
    <t>Olay Ritual Pagi Anti Aging Travel Kit</t>
  </si>
  <si>
    <t>Head &amp; Shoulders Shampoo Supreme Moisture 480 ml (Free Conditioner Supreme Moisture 135 ml)</t>
  </si>
  <si>
    <t>Head &amp; Shoulders Shampo Supreme Smooth AntiKetombe 480ml(Free Oral B UltraThin Green Tea Gum Care1s)</t>
  </si>
  <si>
    <t>Head &amp; Shoulders Shampoo Supreme Smooth 480 ml Free Kondisioner 135 ml</t>
  </si>
  <si>
    <t>Pantene Shampoo Hairfall 400 ml Paket isi 3 Free Kondisioner Tanpa Bilas 40 ml</t>
  </si>
  <si>
    <t>01/395329801G</t>
  </si>
  <si>
    <t>4902430772662x2</t>
  </si>
  <si>
    <t>4902430792196X3</t>
  </si>
  <si>
    <t>Pantene Shampoo Anti Lepek 135 ml (Paket Isi 3)</t>
  </si>
  <si>
    <t>Rejoice 3-in-1 Perfect Cool Shampoo 340 ml + Kondisioner 170 ml</t>
  </si>
  <si>
    <t>Pampers Popok Celana Premium Care L-62 + Downy Mild &amp; Gentle 720 ml</t>
  </si>
  <si>
    <t>Gillette Pisau Cukur Blue Simple 3 Isi 4 - Paket Isi 2</t>
  </si>
  <si>
    <t>Pampers Popok Celana Premium Care XL-54 + Downy Mild &amp; Gentle 720 ml</t>
  </si>
  <si>
    <t>Head &amp; Shoulders Supreme Shampoo Anti Hair Fall 330 ml Paket isi 3</t>
  </si>
  <si>
    <t>Oral-B All Rounder Fresh Clean Black Single Pack x2</t>
  </si>
  <si>
    <t>Olay Ritual Duo Pencerah + Anti Aging</t>
  </si>
  <si>
    <t>Pampers Popok Celana Premium Care XL-54 x2</t>
  </si>
  <si>
    <t>Pantene Shampoo Anti-Lepek 400 ml (Free Conditioner 135 ml) [P&amp;G]</t>
  </si>
  <si>
    <t>Pantene Shampoo Nature Care Fullness &amp; Life 290 ml x 2 pcs</t>
  </si>
  <si>
    <t>Rejoice Parfum Lembut Shampoo 600 ml Free Kondisioner 170 ml</t>
  </si>
  <si>
    <t>[8.8] Daftar &amp; Untung 50% -Pantene Pro-V Gold Series Strong &amp; Thick Kondisioner 320 ml - P&amp;G</t>
  </si>
  <si>
    <t>Dental Floss/Benang Gigi Essential 50M + Oral-B Dental Floss/Benang Gigi Satin 50 m</t>
  </si>
  <si>
    <t>Pampers Popok Perekat Premium Care S-48 x2</t>
  </si>
  <si>
    <t>Rejoice 3-in-1 Perfect Cool Shampoo 600 ml Free Kondisioner 170 ml</t>
  </si>
  <si>
    <t>Whisper Sanitary Pads Regular Flow Wings Isi 10 x2</t>
  </si>
  <si>
    <t>Pantene Shampoo Anti Lepek 750ml (Free Conditioner 135ml)</t>
  </si>
  <si>
    <t>Head &amp; Shoulders Sub Zero 160ml (Paket Isi 3)</t>
  </si>
  <si>
    <t>4902430401111x4902430792790</t>
  </si>
  <si>
    <t>Pantene Shampoo Hairfall Control 750ml + Kondisioner Tanpa Bilas 90ml</t>
  </si>
  <si>
    <t>Pantene Shampoo Anti Lepek 135 ml - Paket Isi 2</t>
  </si>
  <si>
    <t>01/394829801L</t>
  </si>
  <si>
    <t>4902430359832x4902430715218</t>
  </si>
  <si>
    <t>Olay Set Perawatan Kulit Normal Travel Kit [P&amp;G]</t>
  </si>
  <si>
    <t>Other Brands</t>
  </si>
  <si>
    <t>Others</t>
  </si>
  <si>
    <t>Pantene Shampoo Anti Dandruff 750ml Paket Isi 2 [P&amp;G]</t>
  </si>
  <si>
    <t>Pantene Shampoo Anti Lepek 480ml FREE Kondisioner Tanpa Bilas 40ml</t>
  </si>
  <si>
    <t>Head &amp; Shoulders Shampoo Supreme Moisture 330ml + Kondisioner 135ml</t>
  </si>
  <si>
    <t>Pantene Shampoo Hairfall 400 ml + Free Kondisioner Tanpa Bilas 40 ml</t>
  </si>
  <si>
    <t>Oral-B Sikat Gigi 123 Soft 3s - Pack of 4</t>
  </si>
  <si>
    <t xml:space="preserve">Head &amp; Shoulders Shampoo Supreme Smooth 330 ml + Kondisioner 135 ml </t>
  </si>
  <si>
    <t>Pantene Shampoo Anti Dandruff 400 ml Free Kondisioner Tanpa Bilas 40 ml</t>
  </si>
  <si>
    <t>Pantene Anti Dandruff 750 ml Paket isi 3 Gratis NRC 40 ml</t>
  </si>
  <si>
    <t>Olay Krim Pencerah - Natural White Pinkish Fairness UV Protection 50 gr</t>
  </si>
  <si>
    <t>https://shopee.co.id/product/11487927/5332709722</t>
  </si>
  <si>
    <t>[Package for Him] Head &amp; Shoulders Cool Menthol 400 ml + Gillette Mach 3 Razor</t>
  </si>
  <si>
    <t>Pantene Conditioner 3 Minutes Miracle Quantum Hair Fall Control 180 ml -  2 pcs</t>
  </si>
  <si>
    <t>Pampers Popok Celana Premium Care M-68 x2</t>
  </si>
  <si>
    <t>Whisper Sanitary Pads Regular Flow Wings 20's x2</t>
  </si>
  <si>
    <t>Pantene Pro-V Gold Series Smooth &amp; Sleek Shampoo 270 ml - Paket Isi 2</t>
  </si>
  <si>
    <t>Pantene Shampoo Hairfall 400 ml Paket isi 3 FREE Kondisioner Tanpa Bilas 40ml</t>
  </si>
  <si>
    <t>Whisper Heavy Flow &amp; Overnight Wings - Isi 8 x2</t>
  </si>
  <si>
    <t>Head &amp; Shoulders Shampoo Clean and Balanced 330ml Paket Isi 2 [P&amp;G]</t>
  </si>
  <si>
    <t>Pantene Shampoo Smooth &amp; Silky 400 ml</t>
  </si>
  <si>
    <t>Pampers Popok Perekat Premium Care S-48 + Downy Mild &amp; Gentle 720 ml</t>
  </si>
  <si>
    <t>Pantene Shampoo Hair Fall Control 400ml (FREE Conditioner 3 Minutes Miracle Hair Fall Control 180ml)</t>
  </si>
  <si>
    <t>Pantene Shampoo Hairfall 1200ml (Paket Isi 2)</t>
  </si>
  <si>
    <t>Head &amp; Shoulders Sub Zero 160ml (Paket Isi 2)</t>
  </si>
  <si>
    <t>Pampers Popok Celana Premium Care L-62 x2</t>
  </si>
  <si>
    <t>https://shopee.co.id/product/11487927/6145123949</t>
  </si>
  <si>
    <t>[8.8] Daftar &amp; Untung 50% - Olay Total Effects 7 in 1 Anti-Aging Night Cream 50gr - P&amp;G</t>
  </si>
  <si>
    <t>Pantene Anti Lepek 750 ml Paket isi 3 Gratis NRC 40 ml</t>
  </si>
  <si>
    <t>Pantene Conditioner Smooth &amp; Silky 290 ml x 2 pcs</t>
  </si>
  <si>
    <t>Rejoice Shampoo Rich Halus Lembut 600 ml + FREE Shampoo Rich Halus Lembut 170 ml</t>
  </si>
  <si>
    <t>Olay Ritual Pelembab Anti Aging with Free Regenerist Whip Cream 10 gr</t>
  </si>
  <si>
    <t>Pampers Popok Celana Premium Care XL-21 Paket Isi 3</t>
  </si>
  <si>
    <t>Rejoice Conditioner Rich Halus Lembut 320 ml [P&amp;G] x 2 pcs</t>
  </si>
  <si>
    <t>Rejoice Shampoo Rich 170 ml - Paket Isi 3</t>
  </si>
  <si>
    <t>Olay Foaming Cleanser + Day Cream Normal - Olay Set Perawatan Kulit Normal Travel Kit</t>
  </si>
  <si>
    <t>Rejoice Shampoo Parfum Segar 340ml Paket Isi 2</t>
  </si>
  <si>
    <t>4902430400886X2</t>
  </si>
  <si>
    <t>Pantene Shampoo Anti Hairfall 135 ml (Paket Isi 2)</t>
  </si>
  <si>
    <t>Head &amp; Shoulders Shampoo Supreme Moisture 480 ml + Free Conditioner Supreme Moisture 135 ml</t>
  </si>
  <si>
    <t>https://shopee.co.id/product/11487927/7740625760</t>
  </si>
  <si>
    <t>MTA-8212816-00001</t>
  </si>
  <si>
    <t>https://www.blibli.com/p/olay-regenerist-retinol-24-moisturiser-pelembab-krim-wajah-50-g/pc--MTA-8212816?ds=OLY-60021-00303-00001&amp;source=SEARCH&amp;sid=5ae7ba7dd0beeab8&amp;cnc=false&amp;pickupPointCode=PP-3035142</t>
  </si>
  <si>
    <t>MTA-0989064-00001</t>
  </si>
  <si>
    <t>https://www.blibli.com/p/pantene-hair-fall-control-shampoo-900-ml-3-pcs/pc--MTA-0989064?ds=PGG-18081-00240-00001&amp;source=SEARCH&amp;sid=94c1bbb5ebfa10aa&amp;cnc=false&amp;pickupPointCode=PGG-18081-002</t>
  </si>
  <si>
    <t>MTA-1011270-00001</t>
  </si>
  <si>
    <t>https://www.blibli.com/p/pantene-shampoo-anti-dandruff-750-ml-2-pcs/pc--MTA-1011270?ds=PGG-18081-00274-00001&amp;source=SEARCH&amp;sid=fba17a5026116575&amp;cnc=false&amp;pickupPointCode=PGG-18081-002</t>
  </si>
  <si>
    <t>MTA-0665926-00001</t>
  </si>
  <si>
    <t>https://www.blibli.com/p/whisper-reguler-flow-wings-40-pcs/pc--MTA-0665926?ds=PGG-18081-00307-00001&amp;source=SEARCH&amp;sid=dc1e4fb55e95a0d9&amp;cnc=false&amp;pickupPointCode=PGG-18081-002</t>
  </si>
  <si>
    <t>637638323_ID-886564742</t>
  </si>
  <si>
    <t xml:space="preserve">https://www.lazada.co.id/products/herbal-essences-biorenew-smooth-golden-moringa-oil-shampo-400-ml-x2-i637638323-s886564742.html?spm=a2o4j.searchlist.list.1.536e7c47XaJpis&amp;search=1 </t>
  </si>
  <si>
    <t>637666126_ID-886554980</t>
  </si>
  <si>
    <t xml:space="preserve">https://www.lazada.co.id/products/herbal-essences-biorenew-hydrate-coconut-milk-shampo-400-ml-x2-i637666126-s886554980.html?spm=a2o4j.searchlist.list.1.11181e6f3NvHdz&amp;search=1 </t>
  </si>
  <si>
    <t>637674106_ID-886592249</t>
  </si>
  <si>
    <t>01/394829504G</t>
  </si>
  <si>
    <t>Gab</t>
  </si>
  <si>
    <t>KodeBrg</t>
  </si>
  <si>
    <t>MerekBrg</t>
  </si>
  <si>
    <t>NamaBrg</t>
  </si>
  <si>
    <t>GroupCustomer2</t>
  </si>
  <si>
    <t>OLAY</t>
  </si>
  <si>
    <t>HERBAL ESSENCES</t>
  </si>
  <si>
    <t>PANTENE</t>
  </si>
  <si>
    <t>REJOICE</t>
  </si>
  <si>
    <t>DOWNY</t>
  </si>
  <si>
    <t>01/326127306K</t>
  </si>
  <si>
    <t>BARANG BONUS</t>
  </si>
  <si>
    <t>01/394429501J</t>
  </si>
  <si>
    <t>01/394429501K</t>
  </si>
  <si>
    <t>01/394429501M</t>
  </si>
  <si>
    <t>01/394429501N</t>
  </si>
  <si>
    <t>01/394429501O</t>
  </si>
  <si>
    <t>01/394429501P</t>
  </si>
  <si>
    <t>01/394429501Q</t>
  </si>
  <si>
    <t>01/394429501R</t>
  </si>
  <si>
    <t>01/394429501U</t>
  </si>
  <si>
    <t>01/394629502D</t>
  </si>
  <si>
    <t>01/394629502E</t>
  </si>
  <si>
    <t>01/394929501S</t>
  </si>
  <si>
    <t>01/394929501U</t>
  </si>
  <si>
    <t>01/394929501W</t>
  </si>
  <si>
    <t>01/394929501Y</t>
  </si>
  <si>
    <t>01/394929501Z</t>
  </si>
  <si>
    <t>01/394929502A</t>
  </si>
  <si>
    <t>01/394929502C</t>
  </si>
  <si>
    <t>01/394929502D</t>
  </si>
  <si>
    <t>01/394929502F</t>
  </si>
  <si>
    <t>01/394929502G</t>
  </si>
  <si>
    <t>01/394929502I</t>
  </si>
  <si>
    <t>01/394929502J</t>
  </si>
  <si>
    <t>01/394929502L</t>
  </si>
  <si>
    <t>01/394929502M</t>
  </si>
  <si>
    <t>01/394929502N</t>
  </si>
  <si>
    <t>01/394929502O</t>
  </si>
  <si>
    <t>01/394929502T</t>
  </si>
  <si>
    <t>01/394929502U</t>
  </si>
  <si>
    <t>01/394929502W</t>
  </si>
  <si>
    <t>01/394929502X</t>
  </si>
  <si>
    <t>01/394929502Y</t>
  </si>
  <si>
    <t>01/394929502Z</t>
  </si>
  <si>
    <t>01/394929503A</t>
  </si>
  <si>
    <t>01/394929503C</t>
  </si>
  <si>
    <t>01/394929503D</t>
  </si>
  <si>
    <t>01/394929503E</t>
  </si>
  <si>
    <t>01/394929503F</t>
  </si>
  <si>
    <t>01/394929503G</t>
  </si>
  <si>
    <t>P&amp;G</t>
  </si>
  <si>
    <t>Pantene Shampoo Hair Fall Control 900 ml</t>
  </si>
  <si>
    <t>Head &amp; Shoulders Shampoo Cool Menthol Anti-Dandruff 400 ml</t>
  </si>
  <si>
    <t>Pantene Shampoo Anti Ketombe 750 ml</t>
  </si>
  <si>
    <t>Head &amp; Shoulders Supreme Shampoo Anti Hair Fall 330 ml</t>
  </si>
  <si>
    <t>Head &amp; Shoulders Shampoo Smooth &amp; Silky 400 ml</t>
  </si>
  <si>
    <t>Head &amp; Shoulders Shampoo Supreme Moisture Anti-Dandruff 480 ml</t>
  </si>
  <si>
    <t>Pantene Shampoo Anti Dandruff 900 ml</t>
  </si>
  <si>
    <t>Pampers Popok Perekat Premium Care NB 52</t>
  </si>
  <si>
    <t>Pantene Shampoo Anti-Lepek 750 ml</t>
  </si>
  <si>
    <t>Head &amp; Shoulders Cool Menthol Anti-Dandruff / Anti Ketombe Shampoo 680 ml</t>
  </si>
  <si>
    <t>Head &amp; Shoulders Shampoo Supreme Smooth Anti-Dandruff 480 ml</t>
  </si>
  <si>
    <t>Pantene Shampoo Daily Moisture Renewal 400 ml</t>
  </si>
  <si>
    <t>Pantene Shampoo Total Damage Care 750 ml</t>
  </si>
  <si>
    <t>Rejoice Shampoo Parfum Lembut 600 ml</t>
  </si>
  <si>
    <t>Pantene Shampoo Total Damage Care 900 ml</t>
  </si>
  <si>
    <t>Daily Sales (di Update tiap hari)</t>
  </si>
  <si>
    <t>AP3M QTY</t>
  </si>
  <si>
    <t>AP3M VALUE</t>
  </si>
  <si>
    <t>Non Shopee</t>
  </si>
  <si>
    <t>Qty</t>
  </si>
  <si>
    <t>IDR in Value</t>
  </si>
  <si>
    <t>Kategori</t>
  </si>
  <si>
    <t>#NA</t>
  </si>
  <si>
    <t>Mapping Kategori</t>
  </si>
  <si>
    <t>1A</t>
  </si>
  <si>
    <t>2B</t>
  </si>
  <si>
    <t>3B</t>
  </si>
  <si>
    <t>JD.ID</t>
  </si>
  <si>
    <t>Mapping Customer</t>
  </si>
  <si>
    <t xml:space="preserve">eCustomer </t>
  </si>
  <si>
    <t>Monthly OSA</t>
  </si>
  <si>
    <t>OSA
%Chg MoM</t>
  </si>
  <si>
    <t>Previous Month OSA</t>
  </si>
  <si>
    <t xml:space="preserve"> </t>
  </si>
  <si>
    <t>AVERAGE</t>
  </si>
  <si>
    <t xml:space="preserve">eCustomer </t>
    <phoneticPr fontId="0" type="noConversion"/>
  </si>
  <si>
    <t>All</t>
  </si>
  <si>
    <t>Thursday</t>
  </si>
  <si>
    <t>Friday</t>
  </si>
  <si>
    <t>Saturday</t>
  </si>
  <si>
    <t>Sunday</t>
  </si>
  <si>
    <t>Monday</t>
  </si>
  <si>
    <t>Tuesday</t>
  </si>
  <si>
    <t>Wednesday</t>
  </si>
  <si>
    <t>W1</t>
  </si>
  <si>
    <t>W2</t>
  </si>
  <si>
    <t>W3</t>
  </si>
  <si>
    <t>W4</t>
  </si>
  <si>
    <t>W5</t>
  </si>
  <si>
    <t>Monthly</t>
  </si>
  <si>
    <t>SKU OOS</t>
  </si>
  <si>
    <t>Total SKU</t>
  </si>
  <si>
    <t>Daily OSA by Date</t>
  </si>
  <si>
    <t>Daily OSA by Cust</t>
  </si>
  <si>
    <t>Daily OSA by Cust Brand Category</t>
  </si>
  <si>
    <t>Daily OSA by Cust Category</t>
  </si>
  <si>
    <t>OSA</t>
  </si>
  <si>
    <t>Date</t>
  </si>
  <si>
    <t>WK</t>
  </si>
  <si>
    <t>Type</t>
  </si>
  <si>
    <t>Sum of OSA</t>
  </si>
  <si>
    <t>Column Labels</t>
  </si>
  <si>
    <t>Row Labels</t>
  </si>
  <si>
    <t>Grand Total</t>
  </si>
  <si>
    <t>WEEKLY</t>
  </si>
  <si>
    <t>THIS WEEK OSA</t>
  </si>
  <si>
    <t>THIS WEEK #SKU OOS</t>
  </si>
  <si>
    <t>THIS WEEK OSA (Psku)</t>
  </si>
  <si>
    <t>THIS WEEK #SKU OOS (Psku)</t>
  </si>
  <si>
    <t>Mon</t>
  </si>
  <si>
    <t>Tue</t>
  </si>
  <si>
    <t>Wed</t>
  </si>
  <si>
    <t>Thu</t>
  </si>
  <si>
    <t>Fri</t>
  </si>
  <si>
    <t>Daily OSA Brand + Date</t>
  </si>
  <si>
    <t>Customer</t>
  </si>
  <si>
    <t>AP3M (di Update sebulan sekali setelah closing atau awal bulan)</t>
  </si>
  <si>
    <t>DOWNY MISTOGO SWEETHEART 35ml(6)</t>
  </si>
  <si>
    <t>DOWNY MISTOGO DARING 35ml(6)</t>
  </si>
  <si>
    <t>PTN COND GOLD BLACK&amp;GLOSSY 190ml(24)</t>
  </si>
  <si>
    <t>PTN COND GOLD STRONG&amp;THICK 190ml(24)</t>
  </si>
  <si>
    <t>PTN COND GOLD SMOOTH&amp;SLEEK 190ml(24)</t>
  </si>
  <si>
    <t>PTN COND GOLD BLACK&amp;GLOSSY 320ml(12)</t>
  </si>
  <si>
    <t>PTN COND GOLD SMOOTH&amp;SLEEK 320ml(12)</t>
  </si>
  <si>
    <t>PTN COND GOLD STRONG&amp;THICK 320ml(12)</t>
  </si>
  <si>
    <t>PTN SHP GOLD BLACK&amp;GLOSSY 270ml(6)</t>
  </si>
  <si>
    <t>PTN SHP GOLD STRONG&amp;THICK 270ml(6)</t>
  </si>
  <si>
    <t>PTN SHP GOLD SMOOTH&amp;SLEEK 270ml(6)</t>
  </si>
  <si>
    <t>PTN SHP GOLD BLACK&amp;GLOSSY 450ml(6)</t>
  </si>
  <si>
    <t>PTN SHP GOLD STRONG&amp;THICK 450ml(6)</t>
  </si>
  <si>
    <t>OLAY RR NIGHT EYE CREAM RETINOL 15ml(12)</t>
  </si>
  <si>
    <t>DOWNY MISTOGO MYSTIQUE 35ml(6)</t>
  </si>
  <si>
    <t>DOWNY MISTOGO PASSION 35ml(6)</t>
  </si>
  <si>
    <t>DOWNY ALLURE RF 590ml(8)</t>
  </si>
  <si>
    <t>DOWNY ALLURE RF 720ml(8)</t>
  </si>
  <si>
    <t>DOWNY ALLURE RF 900ml(12)</t>
  </si>
  <si>
    <t>DOWNY ALLURE RF 1.5 L(6)</t>
  </si>
  <si>
    <t>OLAY RR MC SCULPTING CR50g+OLAY WR ESSENCE SERUM 30ml+OLAY MASKER ALGAE 2in1</t>
  </si>
  <si>
    <t>OLAY RR MC SCULPTING CR50g+OLAY RR MICRO SCULP CR NGT50g+OLAY MASKER ALGAE 2in1</t>
  </si>
  <si>
    <t>OLAY WR ESSENCE SERUM 30ml+OLAY RR MC SCULPTING CR50g+OLAY RR MASKER 24g</t>
  </si>
  <si>
    <t>OLAY RR MIRACLE BOOST 40ml+OLAY RR MC SCULPTING CR50g+OLAY RR MASKER 24g</t>
  </si>
  <si>
    <t>OLAY RR MC SCULPTING CR50g+OLAY RR MICRO SCULP CR NGT50g+OLAY RR MASKER 24g</t>
  </si>
  <si>
    <t>OLAY RR MC SCULPTING SERUM 50ml+OLAY RR MC SCULPTING CR50g+OLAY RR MASKER 24g</t>
  </si>
  <si>
    <t>OLAY WR CREAM 50GR+OLAY WR NIGHT RESTORING CR 50GR+OLAY WR MASKER 24g</t>
  </si>
  <si>
    <t>OLAY TE NORMAL CRM UV 50g NEW+OLAY TE NIGHT CRM 50g+OLAY WR MASKER 24g+OLAY MASKER CAMELLIA 2in1</t>
  </si>
  <si>
    <t>DOWNY MILD&amp;GENT RF 720ml (PAKET ISI 2)</t>
  </si>
  <si>
    <t>DOWNY MILD&amp;GENT RF 720ml (PAKET ISI 3)</t>
  </si>
  <si>
    <t>DOWNY MILD&amp;GENT RF 1500ml (PAKET ISI 2)</t>
  </si>
  <si>
    <t>DOWNY MILD&amp;GENT RF 1500ml (PAKET ISI 3)</t>
  </si>
  <si>
    <t>DOWNY MILD&amp;GENT RF 720ml (PAKET ISI 4)</t>
  </si>
  <si>
    <t>DOWNY MILD&amp;GENT RF 1500ml (PAKET ISI 4)</t>
  </si>
  <si>
    <t>DOWNY ALLURE RF 1.5 L (PAKET ISI 2)</t>
  </si>
  <si>
    <t>DOWNY ALLURE RF 900ml (PAKET ISI 2)</t>
  </si>
  <si>
    <t>DOWNY ALLURE RF 900ml (PAKET ISI 3)</t>
  </si>
  <si>
    <t>DOWNY ALLURE RF 720ml (PAKET ISI 2)</t>
  </si>
  <si>
    <t>DOWNY ALLURE RF 720ml (PAKET ISI 3)</t>
  </si>
  <si>
    <t>Rejoice Shampoo Parfum Segar 600 ml</t>
  </si>
  <si>
    <t>Herbal Essences Bio:Renew 3 Shampoo Mix 400ml Argan Oil + Strawberry Mint + Rosemary</t>
  </si>
  <si>
    <t>Herbal Essences Bio:Renew Argan Oil 400ml Paket 2 Shampoo &amp; 1 Conditioner</t>
  </si>
  <si>
    <t>Herbal Essences Moroccan My Shine Restored Radiance 300ml Shampoo &amp; Conditioner</t>
  </si>
  <si>
    <t>Herbal Essences Hello Hydration Deep Moisture 300ml Shampoo &amp; Conditioner</t>
  </si>
  <si>
    <t>01/396129506J</t>
  </si>
  <si>
    <t>Herbal Essences Colour Me happy Colour Safe 300ml Paket 2 Shampoo &amp; 1 Conditioner</t>
  </si>
  <si>
    <t>ACTIVE</t>
  </si>
  <si>
    <t>Fabric Enhancer</t>
  </si>
  <si>
    <t>DISCONTINUE</t>
  </si>
  <si>
    <t>https://www.lazada.co.id/products/gillette-pisau-cukur-mach-3-base-i159982155-s181784484.html?spm=a2o4j.searchlist.list.2.6cf23abcitTXhZ&amp;search=1</t>
  </si>
  <si>
    <t>Gillette Pisau Cukur Mach 3 Base</t>
  </si>
  <si>
    <t>[BELI 2 PROMO SPESIAL] Head &amp; Shoulders Cool Menthol Shampoo 680ml (Perawatan Rambut &amp; Kulit Kepala - Shampo/Sampo Anti Ketombe)</t>
  </si>
  <si>
    <t>[BELI 2 PROMO SPESIAL] Head &amp; Shoulders Lemon Fresh Shampoo 680ml (Perawatan Rambut &amp; Kulit Kepala - Shampo/Sampo Anti Ketombe)</t>
  </si>
  <si>
    <t>[BELI 3 PROMO SPESIAL] Head &amp; Shoulders Cool Menthol Shampoo 400ml (Perawatan Rambut &amp; Kulit Kepala - Shampo/Sampo Anti Ketombe)</t>
  </si>
  <si>
    <t>Olay Anti Aging - Pelembab Total Effects 7 in 1 Day Cream Normal 50g (Skincare/Cream wajah glowing/Krim Wajah BPOM)</t>
  </si>
  <si>
    <t>[LEBIH HEMAT] Olay Total Effects Set Perawatan Pagi Normal (Skincare/Cream wajah glowing/Krim Wajah BPOM/Krim Pelembab)</t>
  </si>
  <si>
    <t>[LEBIH HEMAT] Olay Set Pelembab Advanced Anti Aging (Skincare/Cream wajah glowing/Krim Wajah BPOM)</t>
  </si>
  <si>
    <t>Olay Regenerist Micro-sculpting Cream Night 50g (Skincare/Cream wajah glowing/Krim Wajah BPOM/Krim Pelembab)</t>
  </si>
  <si>
    <t>[LEBIH HEMAT] Olay Set Perawatan Anti Aging &amp; Serum Perawatan Anti Aging (Skincare/Cream wajah glowing/Krim Wajah BPOM/Serum Wajah/Krim Pelembab)</t>
  </si>
  <si>
    <t>Olay Anti Aging - Pelembab Total Effects Day Cream Gentle SPF 15 7 in 1 - 50g (Skincare/Cream wajah glowing/Krim Wajah BPOM/ SPF 15)</t>
  </si>
  <si>
    <t>Pampers Premium Care Celana XL-54 pcs – Extra Large Popok Bayi (12-17kg)</t>
  </si>
  <si>
    <t>Pampers Premium Care Perekat S48x4-192 pcs –Small Popok Bayi (4-8kg)</t>
  </si>
  <si>
    <t>[BELI 2 PROMO SPESIAL] Pantene Conditioner 3 Minute Miracle Hair Fall Control 180ml (Perawatan Rambut Halus Lembut - Kondisioner Rambut Rontok)</t>
  </si>
  <si>
    <t>Downy Pelembut Pakaian Romance Refill 720ml</t>
  </si>
  <si>
    <t>Downy Pelembut Pakaian Sekali Bilas Refill 720ml (Paket isi 3)</t>
  </si>
  <si>
    <t>01/394529501U</t>
  </si>
  <si>
    <t>https://shopee.co.id/product/11487927/3733877804</t>
  </si>
  <si>
    <t>https://shopee.co.id/product/11487927/5632703056</t>
  </si>
  <si>
    <t>Pampers Premium Care Celana L 62 pcs – Large Popok Bayi</t>
  </si>
  <si>
    <t>Pampers Premium Care Celana L 42 pcs – Large Popok Bayi</t>
  </si>
  <si>
    <t>Pampers Premium Care Celana XL 54 pcs – Extra Large Popok Bayi</t>
  </si>
  <si>
    <t>Pampers Premium Care Celana L 62 – Karton Isi 3 (186 pcs) – Large Popok Bayi</t>
  </si>
  <si>
    <t>Pampers Premium Care Celana M 68 pcs – Medium Popok Bayi</t>
  </si>
  <si>
    <t>01/395329801H</t>
  </si>
  <si>
    <t>ORAL-B Sikat Gigi All Rounder 123 Clean Soft 3pcs</t>
  </si>
  <si>
    <t>ORAL-B Sikat Gigi All Rounder 123 Clean Medium 3pcs</t>
  </si>
  <si>
    <t>ORAL-B Mouthwash Pro Health Multi Protection Refreshing Clean Mint Rinse 500ml</t>
  </si>
  <si>
    <t>ORAL-B Sikat Gigi Ultrathin Compact Soft 3pcs</t>
  </si>
  <si>
    <t>HEAD &amp; SHOULDERS Shampoo Anti Ketombe Cool Menthol 400ml</t>
  </si>
  <si>
    <t>HEAD &amp; SHOULDERS Shampoo Anti Ketombe Cool Menthol 680ml</t>
  </si>
  <si>
    <t>HEAD &amp; SHOULDERS Shampoo Anti Ketombe Lemon Fresh 400ml</t>
  </si>
  <si>
    <t>HEAD &amp; SHOULDERS Shampoo Anti Ketombe Lemon Fresh 680ml</t>
  </si>
  <si>
    <t>HEAD &amp; SHOULDERS Shampoo Anti Ketombe Supreme Moisture 480ml</t>
  </si>
  <si>
    <t>HERBAL ESSENCES Shampoo Moroccan My Shine 300ml</t>
  </si>
  <si>
    <t>OLAY Regenerist Microsculpting Serum 50ml</t>
  </si>
  <si>
    <t>OLAY Total Effects 7 in One Foaming Cleanser 100g</t>
  </si>
  <si>
    <t>PAMPERS Popok Celana Premium Care [L] 2x42 [Paket Isi 2]</t>
  </si>
  <si>
    <t>MTA-5602851-00001</t>
  </si>
  <si>
    <t>https://www.blibli.com/p/oral-b-dental-essential-floss-50-m/pc--MTA-5602851?ds=PGG-18081-00910-00001&amp;source=SEARCH&amp;cnc=false&amp;pickupPointCode=PGG-18081-002</t>
  </si>
  <si>
    <t>Oral-B Dental Essential Floss [50 m] -</t>
  </si>
  <si>
    <t>MTA-2486607-00001</t>
  </si>
  <si>
    <t>https://www.blibli.com/p/oral-b-123-soft-sikat-gigi-2-pcs/pc--MTA-2486607?ds=PGG-18081-00654-00001&amp;source=SEARCH_OR_CATEGORY_PAGE&amp;cnc=false&amp;pickupPointCode=PGG-18081-002</t>
  </si>
  <si>
    <t>Oral-B 123 Soft Sikat Gigi [2 pcs]</t>
  </si>
  <si>
    <t>MTA-2487453-00001</t>
  </si>
  <si>
    <t>https://www.blibli.com/p/oral-b-stages-2-sikat-gigi-anak/pc--MTA-2487453?ds=BLG-60024-03357-00001&amp;source=SEARCH_OR_CATEGORY_PAGE&amp;cnc=false&amp;pickupPointCode=PP-3034936</t>
  </si>
  <si>
    <t>Oral-B Stages 2 Sikat Gigi Anak</t>
  </si>
  <si>
    <t>GDN-0008013</t>
  </si>
  <si>
    <t>https://www.blibli.com/p/oral-b-crossaction-pro-health-superior-clean-medium-40-toothbrush-sikat-gigi-2-pcs/pc--GDN-0008013?ds=PGG-18081-00497-00001&amp;source=SEARCH_OR_CATEGORY_PAGE&amp;cnc=false&amp;pickupPointCode=PGG-18081-002</t>
  </si>
  <si>
    <t>Oral B Crossaction Pro-Health Superior Clean Medium 40 Toothbrush Sikat Gigi [2 pcs]</t>
  </si>
  <si>
    <t>MTA-2487458-00001</t>
  </si>
  <si>
    <t>https://www.blibli.com/p/oral-b-stages-4-sikat-gigi-anak/pc--MTA-2487458?ds=BLG-60024-03359-00001&amp;source=SEARCH_OR_CATEGORY_PAGE&amp;cnc=false&amp;pickupPointCode=PP-3034936</t>
  </si>
  <si>
    <t>Oral-B Stages 4 Sikat Gigi Anak</t>
  </si>
  <si>
    <t>MTA-3321716-00001</t>
  </si>
  <si>
    <t>https://www.blibli.com/p/oral-b-stages-1-baby-soft-bristles-sikat-anak-pink-4-24-months/ps--BAW-60021-00817?ds=BAW-60021-00817-00001&amp;source=SEARCH_OR_CATEGORY_PAGE&amp;cnc=false&amp;pickupPointCode=PP-3027852</t>
  </si>
  <si>
    <t>MTA-5603067-00001</t>
  </si>
  <si>
    <t>https://www.blibli.com/p/oral-b-all-rounder-fresh-clean-black-family-pack-sikat-gigi/pc--MTA-5603067?ds=PGG-18081-00913-00001&amp;source=SEARCH&amp;cnc=false&amp;pickupPointCode=PGG-18081-002</t>
  </si>
  <si>
    <t>MTA-1283162-00001</t>
  </si>
  <si>
    <t>https://www.blibli.com/p/head-shoulders-cool-menthol-shampoo-680-ml-2-pcs/pc--MTA-1283162?ds=PGG-18081-00357-00001&amp;source=BRAND_PAGE&amp;sid=2607b20440682996&amp;cnc=false&amp;pickupPointCode=PGG-18081-002</t>
  </si>
  <si>
    <t>MTA-6341820-00001</t>
  </si>
  <si>
    <t>MTA-6500774-00001</t>
  </si>
  <si>
    <t>https://www.blibli.com/p/head-shoulders-cool-menthol-shampoo-850-ml-3-pcs/pc--MTA-6500774?ds=PGG-18081-00939-00001&amp;source=BRAND_PAGE&amp;sid=e22035bac69f9a5b&amp;cnc=false&amp;pickupPointCode=PGG-18081-002</t>
  </si>
  <si>
    <t>MTA-2969347-00001</t>
  </si>
  <si>
    <t>https://www.blibli.com/p/head-shoulders-lemon-fresh-anti-dandruff-shampoo-400-ml/pc--MTA-2969347?ds=PGG-18081-00739-00001&amp;source=BRAND_PAGE&amp;sid=13dbccb8e7cbf3f5&amp;cnc=false&amp;pickupPointCode=PGG-18081-002</t>
  </si>
  <si>
    <t>https://www.blibli.com/p/olay-set-perawatan-anti-aging/pc--MTA-1501581?cnc=false&amp;ds=OLY-60021-00064-00001&amp;pickupPointCode=PP-3035142&amp;sid=84a8466b87275ab0&amp;source=BRAND_PAGE&amp;tab=specification</t>
  </si>
  <si>
    <t>MTA-1011272-00001</t>
  </si>
  <si>
    <t>https://www.blibli.com/p/pantene-hairfall-control-shampoo-750-ml-2-pcs/pc--MTA-1011272?ds=PGG-18081-00273-00001&amp;source=SEARCH_OR_CATEGORY_PAGE&amp;cnc=false&amp;pickupPointCode=PGG-18081-002&amp;trending=true</t>
  </si>
  <si>
    <t>MTA-1011291-00001</t>
  </si>
  <si>
    <t>https://www.blibli.com/p/pantene-hairfall-control-shampoo-750-ml-3-pcs/pc--MTA-1011291?ds=PGG-18081-00267-00001&amp;source=SEARCH_OR_CATEGORY_PAGE&amp;cnc=false&amp;pickupPointCode=PGG-18081-002</t>
  </si>
  <si>
    <t>MTA-3405746-00001</t>
  </si>
  <si>
    <t>https://www.blibli.com/p/pantene-shampoo-anti-dandruff-400-ml/pc--MTA-3405746?ds=PGG-18081-00850-00001&amp;source=SEARCH&amp;sid=cb0bb32537650923&amp;cnc=false&amp;pickupPointCode=PGG-18081-002</t>
  </si>
  <si>
    <t>MTA-3857884-00001</t>
  </si>
  <si>
    <t>https://www.blibli.com/p/pantene-long-black-shampoo-400-ml/pc--MTA-3857884?ds=PGG-18081-00847-00001&amp;source=SEARCH&amp;sid=eac8f4b3ee744f8e&amp;cnc=false&amp;pickupPointCode=PGG-18081-002</t>
  </si>
  <si>
    <t>MTA-2046287-00001</t>
  </si>
  <si>
    <t>https://www.blibli.com/p/rejoice-rich-shampoo-600-ml-2-pcs/pc--MTA-2046287?ds=PGG-18081-00568-00001&amp;source=BRAND_PAGE&amp;sid=3fb806dabb73649e&amp;cnc=false&amp;pickupPointCode=PGG-18081-002</t>
  </si>
  <si>
    <t>NOT ECOM SKU</t>
  </si>
  <si>
    <t>Head &amp; Shoulders Shampo Supreme Moisture Anti-Ketombe 480ml</t>
  </si>
  <si>
    <t>https://www.bukalapak.com/p/perawatan-kecantikan/perawatan-tubuh-2311/perlengkapan-mandi-2314/1ospur5-jual-oral-b-sikat-gigi-ultrathin-black-tea-3s-paket-isi-2</t>
  </si>
  <si>
    <t>Oral B Pasta Gigi Tooth dan Gum Care 100ml</t>
  </si>
  <si>
    <t>https://www.bukalapak.com/p/perlengkapan-bayi/diapering/2u9rs1j-jual-pampers-popok-celana-premium-care-l-42-paket-isi-4</t>
  </si>
  <si>
    <t>https://www.blibli.com/p/head-shoulders-cool-menthol-shampoo-anti-dandruff-anti-ketombe-400-ml-2-pcs/pc--MTA-6341820?ds=PGG-18081-00919-00001&amp;source=SEARCHead%20&amp;%20Shouldersid=ada675f679d0db89&amp;cnc=false&amp;pickupPointCode=PGG-18081-002</t>
  </si>
  <si>
    <t>https://shopee.co.id/product/11487927/6532766414</t>
  </si>
  <si>
    <t>https://shopee.co.id/product/11487927/6232772136</t>
  </si>
  <si>
    <t>https://shopee.co.id/product/11487927/6932729536</t>
  </si>
  <si>
    <t>https://shopee.co.id/product/11487927/4232736837</t>
  </si>
  <si>
    <t>https://shopee.co.id/product/11487927/5732738223</t>
  </si>
  <si>
    <t>https://shopee.co.id/product/11487927/6232741946</t>
  </si>
  <si>
    <t>https://shopee.co.id/product/11487927/7132771722</t>
  </si>
  <si>
    <t>https://shopee.co.id/product/11487927/7805777232</t>
  </si>
  <si>
    <t>https://shopee.co.id/product/11487927/7932742550</t>
  </si>
  <si>
    <t>https://shopee.co.id/product/11487927/6232672410</t>
  </si>
  <si>
    <t>https://shopee.co.id/product/11487927/6232640020</t>
  </si>
  <si>
    <t>https://shopee.co.id/product/11487927/3433889955</t>
  </si>
  <si>
    <t>https://shopee.co.id/product/11487927/4932703262</t>
  </si>
  <si>
    <t>https://shopee.co.id/product/11487927/118424136</t>
  </si>
  <si>
    <t>01/326127306J</t>
  </si>
  <si>
    <t>01/326127306X</t>
  </si>
  <si>
    <t>Does product title include brand name?</t>
  </si>
  <si>
    <t>Shampoo Head &amp; Shoulders Supreme Moroccan Argan Cream Moisture Anti Ketombe 480ML</t>
  </si>
  <si>
    <t>MTA-3814939-00001</t>
  </si>
  <si>
    <t>https://www.blibli.com/p/surabaya-gillette-mach3-turbo-cart-pisau-cukur-4-s/pc--MTA-3814939?ds=PGS-60022-00175-00001&amp;source=SEARCH&amp;sid=4e8d3f7090fcf105&amp;cnc=false&amp;pickupPointCode=PP-3137137</t>
  </si>
  <si>
    <t>Head &amp; Shoulders Shampo Lemon Fresh 400ml</t>
  </si>
  <si>
    <t>Cust</t>
  </si>
  <si>
    <t>CARS</t>
  </si>
  <si>
    <t>Selisih (OSA - CARS)</t>
  </si>
  <si>
    <t>4902430430715x3</t>
  </si>
  <si>
    <t>4902430565585X2</t>
  </si>
  <si>
    <t>8001090222510</t>
  </si>
  <si>
    <t>8001090222930</t>
  </si>
  <si>
    <t>8001090222480</t>
  </si>
  <si>
    <t>8001090222909</t>
  </si>
  <si>
    <t>GI087HBADIAKANID-191678LazadaPsku</t>
  </si>
  <si>
    <t>https://shopee.co.id/product/11487927/6837552038</t>
  </si>
  <si>
    <t>Herbal Essences Bio:Renew StrawberryMint 400ml Paket 2 Shampoo &amp; 1 Conditioner</t>
  </si>
  <si>
    <t>https://shopee.co.id/product/11487927/5537731039</t>
  </si>
  <si>
    <t>https://shopee.co.id/product/11487927/4442665788</t>
  </si>
  <si>
    <t>https://www.blibli.com/p/pampers-premium-care-pants-popok-bayi-size-m-68-pcs/pc--MTA-6353912?ds=BLI-60050-00002-00001&amp;source=SEARCH&amp;sid=66971633b5712ccd&amp;cnc=false&amp;pickupPointCode=PP-3137069</t>
  </si>
  <si>
    <t>https://www.blibli.com/p/pampers-popok-celana-xl-3x54-premium-care-popok-bayi-karton/pc--MTA-0187590?ds=BLI-60050-00022-00001&amp;source=SEARCH&amp;sid=1b51c2d2a7f24e3c&amp;cnc=false&amp;pickupPointCode=PP-3137069</t>
  </si>
  <si>
    <t>https://www.blibli.com/p/pampers-popok-celana-l-42-premium-care-popok-bayi/pc--MTA-0971880?ds=BLI-60050-00019-00001&amp;source=SEARCH&amp;sid=242ef5f21bd90754&amp;cnc=false&amp;pickupPointCode=PP-3137069</t>
  </si>
  <si>
    <t>https://www.blibli.com/p/pampers-popok-celana-l-4x42-premium-care-popok-bayi/pc--MTA-0922679?ds=BLI-60050-00037-00001&amp;source=SEARCH&amp;sid=73e79841e1cfccee&amp;cnc=false&amp;pickupPointCode=PP-3137069</t>
  </si>
  <si>
    <t>https://www.blibli.com/p/pampers-popok-celana-l-3x62-premium-care-popok-bayi-karton/pc--MTA-0187589?ds=BLI-60050-00017-00001&amp;source=SEARCH&amp;sid=7c145a41cc725870&amp;cnc=false&amp;pickupPointCode=PP-3137069</t>
  </si>
  <si>
    <t>Herbal Essences Bio:Renew Coconut Milk 400ml Paket 2 Shampoo &amp; 1 Conditioner</t>
  </si>
  <si>
    <t>Herbal Essences Bio:Renew Moringa Oil 400ml Paket 2 Shampoo &amp; 1 Conditioner</t>
  </si>
  <si>
    <t>Oral-B Tooth and Gum Care Paste x3</t>
  </si>
  <si>
    <t>Oral-B Sikat Gigi All Rounder Microthin 4s x6</t>
  </si>
  <si>
    <t>Oral-B Sikat Gigi All Rounder Microthin 4s x2</t>
  </si>
  <si>
    <t>Oral-B All Rounder Fresh Clean Black 3s x3</t>
  </si>
  <si>
    <t>4902430917957x2</t>
  </si>
  <si>
    <t>https://shopee.co.id/product/11487927/5161209290</t>
  </si>
  <si>
    <t>4902430390095x3</t>
  </si>
  <si>
    <t>4902430390095x6</t>
  </si>
  <si>
    <t>4902430403856x3</t>
  </si>
  <si>
    <t>4902430403856x6</t>
  </si>
  <si>
    <t>4902430869652x3</t>
  </si>
  <si>
    <t>4902430869652x6</t>
  </si>
  <si>
    <t>4902430390118x2</t>
  </si>
  <si>
    <t>4902430390118x3</t>
  </si>
  <si>
    <t>4902430390118x6</t>
  </si>
  <si>
    <t>4902430503235x2</t>
  </si>
  <si>
    <t>4902430503235x3</t>
  </si>
  <si>
    <t>4902430503235x6</t>
  </si>
  <si>
    <t>4210201028192x2</t>
  </si>
  <si>
    <t>4210201028192x3</t>
  </si>
  <si>
    <t>4902430390156x2</t>
  </si>
  <si>
    <t>4902430390156x3</t>
  </si>
  <si>
    <t>4902430390156x6</t>
  </si>
  <si>
    <t>4902430403870x2</t>
  </si>
  <si>
    <t>4902430403870x3</t>
  </si>
  <si>
    <t>4902430403870x6</t>
  </si>
  <si>
    <t>9300647000922x2</t>
  </si>
  <si>
    <t>9300647000922x3</t>
  </si>
  <si>
    <t>9300647000922x6</t>
  </si>
  <si>
    <t xml:space="preserve">3014260819033(x2)+4902430511551+9300647000922+9300647788691  </t>
  </si>
  <si>
    <t>Oral-B Sikat Gigi 123 Soft 2s x2</t>
  </si>
  <si>
    <t>Oral-B Sikat Gigi 123 Soft 2s x3</t>
  </si>
  <si>
    <t>Oral-B Sikat Gigi 123 Soft 2s x6</t>
  </si>
  <si>
    <t>Oral-B Sikat Gigi 123 Soft 3s x2</t>
  </si>
  <si>
    <t>Oral-B Sikat Gigi 123 Soft 3s x3</t>
  </si>
  <si>
    <t>Oral-B Sikat Gigi 123 Soft 3s x6</t>
  </si>
  <si>
    <t>Oral-B All Rounder Fresh Clean Black 3s x6</t>
  </si>
  <si>
    <t>Oral-B Sikat Gigi All Rounder Microthin 2s x3</t>
  </si>
  <si>
    <t>Oral-B Sikat Gigi All Rounder Microthin 2s x6</t>
  </si>
  <si>
    <t>Oral-B Sikat Gigi All Rounder Microthin 3s x2</t>
  </si>
  <si>
    <t>Oral-B Sikat Gigi All Rounder Microthin 3s x3</t>
  </si>
  <si>
    <t>Oral-B Sikat Gigi All Rounder Microthin 3s x6</t>
  </si>
  <si>
    <t>Oral-B Sikat Gigi All Rounder Microthin 4s x3</t>
  </si>
  <si>
    <t>Oral B Sikat Gigi All Rounder Gum Protect 3s x2</t>
  </si>
  <si>
    <t>Oral B Sikat Gigi All Rounder Gum Protect 3s x3</t>
  </si>
  <si>
    <t>Oral B Sikat Gigi All Rounder Gum Protect 3s x6</t>
  </si>
  <si>
    <t>[Bundle] Oral-B Paket Sikat Gigi Keluarga</t>
  </si>
  <si>
    <t>[Bundle] Oral-B Paket Sikat Gigi Anti Bacteria</t>
  </si>
  <si>
    <t>[Bundle] Oral-B Paket Sikat Gigi Whitening</t>
  </si>
  <si>
    <t>[Bundle] Oral-B Paket Sikat Gigi Sensitif dan Perawatan Gusi</t>
  </si>
  <si>
    <t>8001090222848+8001090222541+8001090222909</t>
  </si>
  <si>
    <t>8001090222848+8001090222541+8001090222480</t>
  </si>
  <si>
    <t>8001090222909+8001090222480+8001090222848</t>
  </si>
  <si>
    <t>8001090222909+8001090222480+8001090222541</t>
  </si>
  <si>
    <t>Herbal Essences Bio:Renew Moisture Rosemary and Herbs 400ml Paket 2 Shampoo &amp; 1 Conditioner</t>
  </si>
  <si>
    <t>Herbal Essences Hello Hydration Deep Moisture 300ml Paket 2 Shampoo &amp; 1 Conditioner</t>
  </si>
  <si>
    <t>https://shopee.co.id/product/11487927/3458831581</t>
  </si>
  <si>
    <t>https://shopee.co.id/product/11487927/6358754756</t>
  </si>
  <si>
    <t>https://shopee.co.id/product/11487927/3358683559</t>
  </si>
  <si>
    <t>https://shopee.co.id/product/11487927/4958584138</t>
  </si>
  <si>
    <t>https://shopee.co.id/product/11487927/5958577226</t>
  </si>
  <si>
    <t>https://shopee.co.id/product/11487927/4458574478</t>
  </si>
  <si>
    <t>https://shopee.co.id/product/11487927/7258566522</t>
  </si>
  <si>
    <t>https://shopee.co.id/product/11487927/5758562692</t>
  </si>
  <si>
    <t>https://shopee.co.id/product/11487927/7558601451</t>
  </si>
  <si>
    <t>https://shopee.co.id/product/11487927/5362237675</t>
  </si>
  <si>
    <t>https://shopee.co.id/product/11487927/5262238216</t>
  </si>
  <si>
    <t>https://shopee.co.id/product/11487927/7362237766</t>
  </si>
  <si>
    <t>https://shopee.co.id/product/11487927/6362243796</t>
  </si>
  <si>
    <t>https://shopee.co.id/product/11487927/6562242177</t>
  </si>
  <si>
    <t>https://shopee.co.id/product/11487927/3862340099</t>
  </si>
  <si>
    <t>https://shopee.co.id/product/11487927/6462064892</t>
  </si>
  <si>
    <t>https://shopee.co.id/product/11487927/3762163159</t>
  </si>
  <si>
    <t>https://shopee.co.id/product/11487927/6162066145</t>
  </si>
  <si>
    <t>https://shopee.co.id/product/11487927/5862244823</t>
  </si>
  <si>
    <t>https://shopee.co.id/product/11487927/6762245329</t>
  </si>
  <si>
    <t>https://shopee.co.id/product/11487927/4062250795</t>
  </si>
  <si>
    <t>https://shopee.co.id/product/11487927/6762078972</t>
  </si>
  <si>
    <t>https://shopee.co.id/product/11487927/5562080252</t>
  </si>
  <si>
    <t>https://shopee.co.id/product/11487927/7962098983</t>
  </si>
  <si>
    <t>https://shopee.co.id/product/11487927/3862197124</t>
  </si>
  <si>
    <t>https://shopee.co.id/product/11487927/4962098232</t>
  </si>
  <si>
    <t>https://shopee.co.id/product/11487927/5162098658</t>
  </si>
  <si>
    <t>https://shopee.co.id/product/11487927/4762099035</t>
  </si>
  <si>
    <t>https://shopee.co.id/product/11487927/6362101026</t>
  </si>
  <si>
    <t>https://shopee.co.id/product/11487927/7662101499</t>
  </si>
  <si>
    <t>https://shopee.co.id/product/11487927/3262268634</t>
  </si>
  <si>
    <t>https://shopee.co.id/product/11487927/5362104188</t>
  </si>
  <si>
    <t>https://shopee.co.id/product/11487927/4862109910</t>
  </si>
  <si>
    <t>https://shopee.co.id/product/11487927/5162107208</t>
  </si>
  <si>
    <t>https://shopee.co.id/product/11487927/6562113472</t>
  </si>
  <si>
    <t>https://shopee.co.id/product/11487927/3262277195</t>
  </si>
  <si>
    <t>https://shopee.co.id/product/11487927/6062114593</t>
  </si>
  <si>
    <t>https://shopee.co.id/product/11487927/6362115391</t>
  </si>
  <si>
    <t>https://shopee.co.id/product/11487927/4662251280</t>
  </si>
  <si>
    <t>https://shopee.co.id/product/11487927/6362246493</t>
  </si>
  <si>
    <t>01/294826004A</t>
  </si>
  <si>
    <t>01/326127203T</t>
  </si>
  <si>
    <t>01/395029503A</t>
  </si>
  <si>
    <t>01/395029503B</t>
  </si>
  <si>
    <t>01/395029503C</t>
  </si>
  <si>
    <t>1067850323_ID-1655690010</t>
  </si>
  <si>
    <t>OLAY FACE RG SLP MASK 1PX5X4 PHM ID STK</t>
  </si>
  <si>
    <t>1067868186_ID-1655666672</t>
  </si>
  <si>
    <t>OLAY WR ILUMNTG MASK 1PX5X4 PHTM ID STK</t>
  </si>
  <si>
    <t>1075608942_ID-1675362940</t>
  </si>
  <si>
    <t>1079778847_ID-1688966607</t>
  </si>
  <si>
    <t>1171092869_ID-1857438610</t>
  </si>
  <si>
    <t>1173722406_ID-1857596306</t>
  </si>
  <si>
    <t>1173744426_ID-1857640918</t>
  </si>
  <si>
    <t>1176310612_ID-1865026942</t>
  </si>
  <si>
    <t>OLAY SAKE MASK 1PX10X1 CAT ID STK</t>
  </si>
  <si>
    <t>01/394929501D</t>
  </si>
  <si>
    <t>953908538_ID-1437848672</t>
  </si>
  <si>
    <t>953984562_ID-1438038065</t>
  </si>
  <si>
    <t>954136801_ID-1438228889</t>
  </si>
  <si>
    <t>954356168_ID-1438600450</t>
  </si>
  <si>
    <t>954382760_ID-1438692310</t>
  </si>
  <si>
    <t>954852765_ID-1439428823</t>
  </si>
  <si>
    <t>954904667_ID-1439502858</t>
  </si>
  <si>
    <t>954988120_ID-1439570191</t>
  </si>
  <si>
    <t>Herbal Essences Kondisioner Colour Me Happy 300 ml</t>
  </si>
  <si>
    <t>955534843_ID-1440242392</t>
  </si>
  <si>
    <t>Herbal Essences Shampo Colour Me Happy 300 ml</t>
  </si>
  <si>
    <t>955756275_ID-1440458740</t>
  </si>
  <si>
    <t>955814318_ID-1440482651</t>
  </si>
  <si>
    <t>Herbal Essences Shampo Hello Hydration 300 ml</t>
  </si>
  <si>
    <t>955986887_ID-1440766077</t>
  </si>
  <si>
    <t>Herbal Essences Kondisioner Moroccan My Shine 300 ml</t>
  </si>
  <si>
    <t>956006928_ID-1440788733</t>
  </si>
  <si>
    <t>Herbal Essences Shampo Moroccan My Shine 300 ml</t>
  </si>
  <si>
    <t>984570122_ID-1479212149</t>
  </si>
  <si>
    <t>984894799_ID-1479386539</t>
  </si>
  <si>
    <t>985222510_ID-1479580397</t>
  </si>
  <si>
    <t>985594462_ID-1479834217</t>
  </si>
  <si>
    <t>985764134_ID-1479958146</t>
  </si>
  <si>
    <t>Downy Mild &amp; Gentle 1.5L (PAKET ISI 3)</t>
  </si>
  <si>
    <t>Downy Mild &amp; Gentle 1.5L</t>
  </si>
  <si>
    <t>Downy Mild &amp; Gentle 720ml (PAKET ISI 3)</t>
  </si>
  <si>
    <t>Downy Mild &amp; Gentle 1.5L (PAKET ISI 4)</t>
  </si>
  <si>
    <t>Head &amp; Shoulders Shampoo Anti Apek - Charcoal 160ml ( Paket isi 2 )</t>
  </si>
  <si>
    <t>Head &amp; Shoulders Shampoo Anti Apek - Charcoal 160ml ( Paket isi 3 )</t>
  </si>
  <si>
    <t>Head &amp; Shoulders Shampoo Anti Apek - Charcoal 300ml ( Paket isi 2 )</t>
  </si>
  <si>
    <t>Head &amp; Shoulders Shampoo Anti Apek - Charcoal 300ml ( Paket isi 3 )</t>
  </si>
  <si>
    <t>01/394529503I</t>
  </si>
  <si>
    <t>Olay Japanese Camellia Nourishing Sheet Mask 28gr x3</t>
  </si>
  <si>
    <t>Olay Japanese Sake Yeast Wrinkle Relaxing Sheet Mask 20gr x3</t>
  </si>
  <si>
    <t>Olay Japanese Sake Yeast Wrinkle Relaxing Sheet Mask 20gr x5</t>
  </si>
  <si>
    <t>Olay Advanced Anti-Aging Sheet - 24g ( Paket isi 3 )</t>
  </si>
  <si>
    <t>Olay Advanced Anti-Aging Sheet - 24g ( Paket isi 5 )</t>
  </si>
  <si>
    <t>01/395030001A</t>
  </si>
  <si>
    <t>1176320973_ID-1865224115</t>
  </si>
  <si>
    <t>1176432313_ID-1865302949</t>
  </si>
  <si>
    <t>4902430360111x4902430360142x4902430875516</t>
  </si>
  <si>
    <t>Head &amp; Shoulder Sampo Cool Menthol 300 ml</t>
  </si>
  <si>
    <t>Pantene Conditioner Daily Moisture Repair 290ml</t>
  </si>
  <si>
    <t>OB FRESH CLEAN BLACK 40S BCD 1X12X8 ID</t>
  </si>
  <si>
    <t>OB FRESH CLEAN BLACK 40S BCD 3X12X8 ID</t>
  </si>
  <si>
    <t>OLAY CAMELLIA MASK 1PX10X1 CAT ID STK</t>
  </si>
  <si>
    <t>OLAY ALGAE MASK 1PX10X1 CAT ID STK</t>
  </si>
  <si>
    <t>Downy Pelembut Pakaian Mystique Refill 415ml</t>
  </si>
  <si>
    <t>Downy PLUS SPORT Pelembut &amp; Pewangi Pakaian Refill 720ml</t>
  </si>
  <si>
    <t>OB ESS F WXD 50 M MNT BCD 1X6X8</t>
  </si>
  <si>
    <t>OB SATIN WXD 50 M BCD MLNGS 1X6X8</t>
  </si>
  <si>
    <t>Head and Shoulder Shampoo Lemon Fresh 850ml Paket isi 3</t>
  </si>
  <si>
    <t>Head and Shoulder Shampoo Sub Zero 160ml Paket Isi 3</t>
  </si>
  <si>
    <t>Head and Shoulder Shampoo Anti Apek With Charcoal 300ml Paket isi 2</t>
  </si>
  <si>
    <t>Head and Shoulder Shampoo Anti Apek 160ml WIth Charcoal Paket isi 3</t>
  </si>
  <si>
    <t>Olay Magnemask Infusion Advanced Anti Aging 24g Paket Isi 5</t>
  </si>
  <si>
    <t>Olay Magnemask Infusion Advance Whitening Sheet Mask 24g Paket Isi 3</t>
  </si>
  <si>
    <t>Olay Magnemask Infusion Advance Whitening Sheet Mask 24g Paket Isi 5</t>
  </si>
  <si>
    <t>Olay Japanese Deep Sea Algae Healthy Aura Sheet Mask 25gr Paket Isi 5</t>
  </si>
  <si>
    <t>Olay Japanese Sake Yeast Wrinkle Relaxing Sheet Mask 20gr Paket Isi 3</t>
  </si>
  <si>
    <t>Olay Japanese Sake Yeast Wrinkle Relaxing Sheet Mask 20gr Paket Isi 5</t>
  </si>
  <si>
    <t>01/394830001K</t>
  </si>
  <si>
    <t>Oral B Sikat Gigi 123 Soft 3s Paket Isi 2</t>
  </si>
  <si>
    <t>Pampers Popok Celana Premium Care L 24 - Paket isi 6</t>
  </si>
  <si>
    <t>Pampers Popok Celana Premium Care XXL 17 - Paket isi 6</t>
  </si>
  <si>
    <t>Downy Passion Pelembut Pakaian Refill 720 ml Paket Isi 2</t>
  </si>
  <si>
    <t>Olay Magnemask Infusion Advance Whitening Sheet Mask 24g</t>
  </si>
  <si>
    <t>Olay White Radiance Krim Pagi SPF24 50g Krim Malam 50g dan Mask 24g</t>
  </si>
  <si>
    <t>Olay Magnemask Infusion Advanced Anti Aging 24g</t>
  </si>
  <si>
    <t>Olay Ritual Esens Anti Aging dan Rejuvenating Sheet Mask 24g</t>
  </si>
  <si>
    <t>Olay Powerful Duo Pencerah dan  Rejuvenating Sheet Mask 24g</t>
  </si>
  <si>
    <t>Head and Shoulder Shampoo Anti Apek With Charcoal 300ml</t>
  </si>
  <si>
    <t>Head and Shoulder Shampoo Anti Apek With Charcoal 160ml</t>
  </si>
  <si>
    <t>HEMAT Pampers Popok Celana S48 Dan Downy Pelembut Mild Gentle 720ml</t>
  </si>
  <si>
    <t>LEBIH HEMAT Pampers Popok Celana L62 Dan Downy Pelembut Mild&amp;Gentle 720ml</t>
  </si>
  <si>
    <t>Downy Sunrise Fresh Pelembut Pakaian Refill 1 55 L</t>
  </si>
  <si>
    <t>01/395029502L</t>
  </si>
  <si>
    <t>01/394430001K</t>
  </si>
  <si>
    <t>01/394430001E</t>
  </si>
  <si>
    <t>Paket Gillette Smooth Sensitive Razor dan cart 4s</t>
  </si>
  <si>
    <t>01/394629502O</t>
  </si>
  <si>
    <t>01/394629502P</t>
  </si>
  <si>
    <t>01/394629502Q</t>
  </si>
  <si>
    <t>01/394629502R</t>
  </si>
  <si>
    <t>DOWNY Pewangi Pelembut Pakaian Allure Ungu Refill 720ml</t>
  </si>
  <si>
    <t>MTA-7544725</t>
  </si>
  <si>
    <t>MTA-7544726</t>
  </si>
  <si>
    <t>MTA-7544728</t>
  </si>
  <si>
    <t>MTA-7544729</t>
  </si>
  <si>
    <t>MTA-7544730</t>
  </si>
  <si>
    <t>MTA-7544731</t>
  </si>
  <si>
    <t>MTA-7544732</t>
  </si>
  <si>
    <t>MTA-7544733</t>
  </si>
  <si>
    <t>MTA-7544734</t>
  </si>
  <si>
    <t>MTA-7544735</t>
  </si>
  <si>
    <t>MTA-7548082</t>
  </si>
  <si>
    <t>MTA-7548094</t>
  </si>
  <si>
    <t>MTA-7548109</t>
  </si>
  <si>
    <t>DOWNY ALLURE RF 590ml (PAKET ISI 2)</t>
  </si>
  <si>
    <t>HE SHM 300MLX6 HELLO HYDRAT HEA ID</t>
  </si>
  <si>
    <t>HE SHM 300MLX6 MOROCCAN HEA ID</t>
  </si>
  <si>
    <t>HE SHM 300MLX6 COL ME HAPPY CAITDES ID</t>
  </si>
  <si>
    <t>HE CND 300MLX6 HELLO HYDRAT HEA ID</t>
  </si>
  <si>
    <t>HE CND 300MLX6 MOROCCAN HEA ID</t>
  </si>
  <si>
    <t>HE CND 300MLX6 COL ME HAPPY CAITDES ID</t>
  </si>
  <si>
    <t>VENUS CMFTGLIDE WHITE TEA RZR FRR 1X4X4</t>
  </si>
  <si>
    <t>VENUS CMFTGLIDE WHITE TEA 4CT 4X5X12</t>
  </si>
  <si>
    <t>VENUS SMOOTH SENSITIVE 2UP RF 1X2X4</t>
  </si>
  <si>
    <t>VENUS SMOOTH SENSITIVE 4CRT 4X10X4</t>
  </si>
  <si>
    <t>VENUS SENSITIVE DISPOSABLE RAZOR 3CT 3X8</t>
  </si>
  <si>
    <t>SIMPVENUS RAZOR HYBRID 4UP 4X6X4</t>
  </si>
  <si>
    <t>Pantene Hairfall Shampoo [1200 mL]</t>
  </si>
  <si>
    <t>PTN SHM 1200MLX6 TDC G PHTHIDMYSG</t>
  </si>
  <si>
    <t>PTN SHM 1200MLX6 AD G ID</t>
  </si>
  <si>
    <t>HS SH 850MLX6 CM+ NTLS ID</t>
  </si>
  <si>
    <t>HS SH 850MLX6 LF+ NTLS ID</t>
  </si>
  <si>
    <t>DOWNY FBEN LIQ 1.5LX6 MG RFL J_ID EXP2</t>
  </si>
  <si>
    <t>Rejoice Shampo  Parfum Segar 600ml</t>
  </si>
  <si>
    <t>Rejoice Conditioner 170ml Parfum Segar</t>
  </si>
  <si>
    <t>Rejoice Shampo 600ml Parfum Lembut</t>
  </si>
  <si>
    <t>Rejoice Conditioner 170ml Parfum Lembut</t>
  </si>
  <si>
    <t>Rejoice Shampoo 170ml Parfum Segar</t>
  </si>
  <si>
    <t>Rejoice Shampoo 170ml Parfum Lembut</t>
  </si>
  <si>
    <t>Rejoice Shampoo 340ml Segar Parfum</t>
  </si>
  <si>
    <t>Rejoice Shampoo 340ml Segar Lembut</t>
  </si>
  <si>
    <t>Regenerist Whip 50gr</t>
  </si>
  <si>
    <t>Total Effect Whip 50gr</t>
  </si>
  <si>
    <t>White Radiance Whip 50gr</t>
  </si>
  <si>
    <t>Regenerist Whip 10gr</t>
  </si>
  <si>
    <t>White Radiance Whip 10gr</t>
  </si>
  <si>
    <t>Anti Apek Apek720ml 720ml</t>
  </si>
  <si>
    <t>Anti Apek 1.5 L</t>
  </si>
  <si>
    <t>01/407130101A</t>
  </si>
  <si>
    <t>Gillette Mach3 Turbo Cartridge Mata Pisau 4 isi</t>
  </si>
  <si>
    <t>Gillette Mach3 Cartridge Mata Pisau 4 isi</t>
  </si>
  <si>
    <t>Gillette Mach3 Cartridge Mata Pisau 2 isi</t>
  </si>
  <si>
    <t>01/407130101D</t>
  </si>
  <si>
    <t>Gillette Mach3 Turbo Cartridge Mata Pisau 2 isi</t>
  </si>
  <si>
    <t>Gillette Fusion5 Proglide Pisau Cukur 1 isi</t>
  </si>
  <si>
    <t>Gillette Mach3 Turbo Pisau Cukur 1 isi</t>
  </si>
  <si>
    <t>Gillette Fusion5 Proglide Cartridge Mata Pisau 4 isi</t>
  </si>
  <si>
    <t>Gillette Fusion5 Gillette Fusion5 Proglide Cartridge Mata Pisau 2</t>
  </si>
  <si>
    <t>HS Conditioner Supreme Anti Hair Fall 135 ml</t>
  </si>
  <si>
    <t>Herbal Essences Shampoo Argan Oil 400ml</t>
  </si>
  <si>
    <t>Herbal Essences Conditioner Argan Oil 400ml</t>
  </si>
  <si>
    <t>Herbal Essences Shampoo Coconut Milk 400ml</t>
  </si>
  <si>
    <t>Herbal Essences Conditioner Coconut Milk 400ml</t>
  </si>
  <si>
    <t>Herbal Essences Shampoo Golden Moringa 400ml</t>
  </si>
  <si>
    <t>Herbal Essences Conditioner Golden Moringa 400ml</t>
  </si>
  <si>
    <t>Herbal Essences Shampoo White Strawberry &amp; Sweet Mint 400ml</t>
  </si>
  <si>
    <t>Herbal Essences COnditioner White Strawberry &amp; Sweet Mint 400ml</t>
  </si>
  <si>
    <t>PTN SHP GOLD BLACK&amp;GLOSSY 125ml(6)</t>
  </si>
  <si>
    <t>PTN SHP GOLD STRONG&amp;THICK 125ml(6)</t>
  </si>
  <si>
    <t>PTN SHP GOLD SMOOTH&amp;SLEEK 125ml(6)</t>
  </si>
  <si>
    <t>PTN SHM 1200MLX6 HFC G PHTHIDMYSG</t>
  </si>
  <si>
    <t>DOWNY FBEN LIQ 720MLX8 MG RFL J_ID EXP2</t>
  </si>
  <si>
    <t>OLAY TE NORMAL CRM UV 50g NEW+OLAY TE NIGHT CRM 50g+OLAY WR MASKER 24g</t>
  </si>
  <si>
    <t>Olay Japanese Camellia Nourishing Sheet Mask 28gr Paket Isi 5 Free Olay TE 12gr</t>
  </si>
  <si>
    <t>HS SHM 160MLX24 SZ BLKP JKT ID G</t>
  </si>
  <si>
    <t>HS SHM 160MLX24 CA+ BLKP JKT ID G</t>
  </si>
  <si>
    <t>HS SHM 300MLX12 CA+ BLKP JKT ID G</t>
  </si>
  <si>
    <t>OLAY FACE CRM 50GX6 RG UV ID STK WHIP</t>
  </si>
  <si>
    <t>OLAY FACE CRM 50GX6 TE UV ID STK WHIP</t>
  </si>
  <si>
    <t>OLAY FACE CRM 50GX6 WR UV ID STK WHIP</t>
  </si>
  <si>
    <t>OLAY RR MOIST DAY RETINOL 50g(6)</t>
  </si>
  <si>
    <t>ACTIVE (NEW ITEM)</t>
  </si>
  <si>
    <t>P&amp;G Code</t>
  </si>
  <si>
    <t>Launching</t>
  </si>
  <si>
    <t>Active (New Item)</t>
  </si>
  <si>
    <t>01/294826801I</t>
  </si>
  <si>
    <t>01/294826801H</t>
  </si>
  <si>
    <t>01/294826801J</t>
  </si>
  <si>
    <t>01/245121103M</t>
  </si>
  <si>
    <t>01/331111201A</t>
  </si>
  <si>
    <t>01/214420903A</t>
  </si>
  <si>
    <t>01/214420905D</t>
  </si>
  <si>
    <t>01/214427001L</t>
  </si>
  <si>
    <t>01/214420902J</t>
  </si>
  <si>
    <t>01/394829504O</t>
  </si>
  <si>
    <t>01/394929504F</t>
  </si>
  <si>
    <t>01/394430001H</t>
  </si>
  <si>
    <t>01/394929503H</t>
  </si>
  <si>
    <t>01/394929503I</t>
  </si>
  <si>
    <t>01/394929501T</t>
  </si>
  <si>
    <t>01/394929503J</t>
  </si>
  <si>
    <t>01/394929503K</t>
  </si>
  <si>
    <t>01/394929503L</t>
  </si>
  <si>
    <t>01/394929503M</t>
  </si>
  <si>
    <t>01/394929503N</t>
  </si>
  <si>
    <t>01/394929503O</t>
  </si>
  <si>
    <t>01/394929503P</t>
  </si>
  <si>
    <t>01/394929503Q</t>
  </si>
  <si>
    <t>01/394929503R</t>
  </si>
  <si>
    <t>01/394929503S</t>
  </si>
  <si>
    <t>01/394929503T</t>
  </si>
  <si>
    <t>01/394929503U</t>
  </si>
  <si>
    <t>01/394929503V</t>
  </si>
  <si>
    <t>01/394929503W</t>
  </si>
  <si>
    <t>01/394929503X</t>
  </si>
  <si>
    <t>01/394929503Y</t>
  </si>
  <si>
    <t>01/394929503Z</t>
  </si>
  <si>
    <t>01/394929601A</t>
  </si>
  <si>
    <t>01/394929601B</t>
  </si>
  <si>
    <t>01/394929504E</t>
  </si>
  <si>
    <t>01/394929504A</t>
  </si>
  <si>
    <t>01/394929504B</t>
  </si>
  <si>
    <t>01/394929504C</t>
  </si>
  <si>
    <t>01/394929504D</t>
  </si>
  <si>
    <t>01/394629502F</t>
  </si>
  <si>
    <t>01/394629502G</t>
  </si>
  <si>
    <t>01/394629502H</t>
  </si>
  <si>
    <t>01/394629502I</t>
  </si>
  <si>
    <t>01/394629502J</t>
  </si>
  <si>
    <t>01/394629502K</t>
  </si>
  <si>
    <t>01/394629502L</t>
  </si>
  <si>
    <t>01/394629502M</t>
  </si>
  <si>
    <t>01/394629502N</t>
  </si>
  <si>
    <t>01/396129507Z</t>
  </si>
  <si>
    <t>3014260819033x2</t>
  </si>
  <si>
    <t>3014260279462x3</t>
  </si>
  <si>
    <t>4902430678278x2</t>
  </si>
  <si>
    <t>4902430678421x2</t>
  </si>
  <si>
    <t>3014260279400x3</t>
  </si>
  <si>
    <t>3014260279059x3</t>
  </si>
  <si>
    <t>3014260007867x2</t>
  </si>
  <si>
    <t>3014260279387x3</t>
  </si>
  <si>
    <t>4902430404686x3</t>
  </si>
  <si>
    <t>4902430118804x4902430118668</t>
  </si>
  <si>
    <t>4902430633277x2</t>
  </si>
  <si>
    <t>4902430453028x4</t>
  </si>
  <si>
    <t>4902430553650x3</t>
  </si>
  <si>
    <t>4902430397964x3</t>
  </si>
  <si>
    <t>4902430404716x3</t>
  </si>
  <si>
    <t>4902430404716x4+4902430799874</t>
  </si>
  <si>
    <t>4902430599634x2</t>
  </si>
  <si>
    <t>8001090222428x2</t>
  </si>
  <si>
    <t>4902430118798x4902430118651</t>
  </si>
  <si>
    <t>4902430390170</t>
  </si>
  <si>
    <t>4902430359733x4902430360142</t>
  </si>
  <si>
    <t>SKU Orbiz</t>
  </si>
  <si>
    <t>Barcode</t>
  </si>
  <si>
    <t>Does product title include category keyword related to SKU?</t>
  </si>
  <si>
    <t>Is main product image mobile-optimized power image?</t>
  </si>
  <si>
    <t>Does secondary product images available include 5 or more images?</t>
  </si>
  <si>
    <t xml:space="preserve">Does product description include category search keywords? </t>
  </si>
  <si>
    <t>Venus</t>
  </si>
  <si>
    <t>Shave Care (Venus)</t>
  </si>
  <si>
    <t>Shave Care (Gillette)</t>
  </si>
  <si>
    <t>01/326127306Z</t>
  </si>
  <si>
    <t>01/326127306R</t>
  </si>
  <si>
    <t>01/326127306S</t>
  </si>
  <si>
    <t>01/326127307K</t>
  </si>
  <si>
    <t>https://shopee.co.id/product/11487927/6561211517</t>
  </si>
  <si>
    <t>https://shopee.co.id/product/11487927/6733607231</t>
  </si>
  <si>
    <t>https://shopee.co.id/product/11487927/3833712593</t>
  </si>
  <si>
    <t>https://shopee.co.id/product/11487927/3514159781</t>
  </si>
  <si>
    <t>https://shopee.co.id/product/11487927/3714159863</t>
  </si>
  <si>
    <t>https://shopee.co.id/product/11487927/1022748944</t>
  </si>
  <si>
    <t>https://shopee.co.id/product/11487927/540889936</t>
  </si>
  <si>
    <t>https://shopee.co.id/product/11487927/2067254748</t>
  </si>
  <si>
    <t>https://shopee.co.id/product/11487927/540900131</t>
  </si>
  <si>
    <t>https://shopee.co.id/product/11487927/540905106</t>
  </si>
  <si>
    <t>https://shopee.co.id/product/11487927/1022748960</t>
  </si>
  <si>
    <t>https://shopee.co.id/product/11487927/1022748970</t>
  </si>
  <si>
    <t>https://shopee.co.id/product/11487927/1022748978</t>
  </si>
  <si>
    <t>https://shopee.co.id/product/11487927/1022748986</t>
  </si>
  <si>
    <t>https://shopee.co.id/product/11487927/1022856843</t>
  </si>
  <si>
    <t>https://shopee.co.id/product/11487927/1022856844</t>
  </si>
  <si>
    <t>https://shopee.co.id/product/11487927/1022856866</t>
  </si>
  <si>
    <t>https://shopee.co.id/product/11487927/3742466795</t>
  </si>
  <si>
    <t>https://shopee.co.id/product/11487927/4149880721</t>
  </si>
  <si>
    <t>https://shopee.co.id/product/11487927/5142384498</t>
  </si>
  <si>
    <t>https://shopee.co.id/product/11487927/398437476</t>
  </si>
  <si>
    <t>https://shopee.co.id/product/11487927/398428999</t>
  </si>
  <si>
    <t>https://shopee.co.id/product/11487927/6830546942</t>
  </si>
  <si>
    <t>https://shopee.co.id/product/11487927/179846933</t>
  </si>
  <si>
    <t>https://shopee.co.id/product/11487927/83850325</t>
  </si>
  <si>
    <t>https://shopee.co.id/product/11487927/1019663306</t>
  </si>
  <si>
    <t>https://shopee.co.id/product/11487927/5232753171</t>
  </si>
  <si>
    <t>https://shopee.co.id/product/11487927/7805777236</t>
  </si>
  <si>
    <t>https://shopee.co.id/product/11487927/179875944</t>
  </si>
  <si>
    <t>https://shopee.co.id/product/11487927/398447324</t>
  </si>
  <si>
    <t>https://shopee.co.id/product/11487927/398453772</t>
  </si>
  <si>
    <t>https://shopee.co.id/product/11487927/1019663311</t>
  </si>
  <si>
    <t>https://shopee.co.id/product/11487927/1881709704</t>
  </si>
  <si>
    <t>https://shopee.co.id/product/11487927/298691148</t>
  </si>
  <si>
    <t>https://shopee.co.id/product/11487927/1881709674</t>
  </si>
  <si>
    <t>https://shopee.co.id/product/11487927/6832754003</t>
  </si>
  <si>
    <t>https://shopee.co.id/product/11487927/1881709695</t>
  </si>
  <si>
    <t>https://shopee.co.id/product/11487927/5832721728</t>
  </si>
  <si>
    <t>https://shopee.co.id/product/11487927/1881709684</t>
  </si>
  <si>
    <t>https://shopee.co.id/product/11487927/1881709725</t>
  </si>
  <si>
    <t>https://shopee.co.id/product/11487927/1565917233</t>
  </si>
  <si>
    <t>https://shopee.co.id/product/11487927/298695138</t>
  </si>
  <si>
    <t>https://shopee.co.id/product/11487927/448182602</t>
  </si>
  <si>
    <t>https://shopee.co.id/product/11487927/483452150</t>
  </si>
  <si>
    <t>https://shopee.co.id/product/11487927/3905873341</t>
  </si>
  <si>
    <t>https://shopee.co.id/product/11487927/179870589</t>
  </si>
  <si>
    <t>https://shopee.co.id/product/11487927/1565917255</t>
  </si>
  <si>
    <t>https://shopee.co.id/product/11487927/1565917236</t>
  </si>
  <si>
    <t>https://shopee.co.id/product/11487927/6616518592</t>
  </si>
  <si>
    <t>https://shopee.co.id/product/11487927/4716518579</t>
  </si>
  <si>
    <t>https://shopee.co.id/product/11487927/6139539683</t>
  </si>
  <si>
    <t>https://shopee.co.id/product/11487927/3153329131</t>
  </si>
  <si>
    <t>https://shopee.co.id/product/11487927/6943056571</t>
  </si>
  <si>
    <t>https://shopee.co.id/product/11487927/5643054044</t>
  </si>
  <si>
    <t>https://shopee.co.id/product/11487927/3239699701</t>
  </si>
  <si>
    <t>https://shopee.co.id/product/11487927/7043068214</t>
  </si>
  <si>
    <t>https://shopee.co.id/product/11487927/4143066011</t>
  </si>
  <si>
    <t>https://shopee.co.id/product/11487927/7743053529</t>
  </si>
  <si>
    <t>https://shopee.co.id/product/11487927/6743059860</t>
  </si>
  <si>
    <t>https://shopee.co.id/product/11487927/4943054644</t>
  </si>
  <si>
    <t>https://shopee.co.id/product/11487927/4342974864</t>
  </si>
  <si>
    <t>https://shopee.co.id/product/11487927/95550204</t>
  </si>
  <si>
    <t>https://shopee.co.id/product/11487927/95550184</t>
  </si>
  <si>
    <t>https://shopee.co.id/product/11487927/95550211</t>
  </si>
  <si>
    <t>https://shopee.co.id/product/11487927/449157113</t>
  </si>
  <si>
    <t>https://shopee.co.id/product/11487927/95550233</t>
  </si>
  <si>
    <t>https://shopee.co.id/product/11487927/95550207</t>
  </si>
  <si>
    <t>https://shopee.co.id/product/11487927/95550188</t>
  </si>
  <si>
    <t>https://shopee.co.id/product/11487927/95550229</t>
  </si>
  <si>
    <t>https://shopee.co.id/product/11487927/95550201</t>
  </si>
  <si>
    <t>https://shopee.co.id/product/11487927/449150992</t>
  </si>
  <si>
    <t>https://shopee.co.id/product/11487927/95550227</t>
  </si>
  <si>
    <t>https://shopee.co.id/product/11487927/95550196</t>
  </si>
  <si>
    <t>https://shopee.co.id/product/11487927/95550210</t>
  </si>
  <si>
    <t>https://shopee.co.id/product/11487927/7732626577</t>
  </si>
  <si>
    <t>https://shopee.co.id/product/11487927/133814704</t>
  </si>
  <si>
    <t>https://shopee.co.id/product/11487927/95550191</t>
  </si>
  <si>
    <t>https://shopee.co.id/product/11487927/1022393443</t>
  </si>
  <si>
    <t>https://shopee.co.id/product/11487927/1022393449</t>
  </si>
  <si>
    <t>https://shopee.co.id/product/11487927/95550271</t>
  </si>
  <si>
    <t>https://shopee.co.id/product/11487927/95550238</t>
  </si>
  <si>
    <t>https://shopee.co.id/product/11487927/520988481</t>
  </si>
  <si>
    <t>https://shopee.co.id/product/11487927/1268850785</t>
  </si>
  <si>
    <t>https://shopee.co.id/product/11487927/95550268</t>
  </si>
  <si>
    <t>https://shopee.co.id/product/11487927/218348643</t>
  </si>
  <si>
    <t>https://shopee.co.id/product/11487927/4632626382</t>
  </si>
  <si>
    <t>https://shopee.co.id/product/11487927/460345131</t>
  </si>
  <si>
    <t>https://shopee.co.id/product/11487927/1022393438</t>
  </si>
  <si>
    <t>https://shopee.co.id/product/11487927/95550223</t>
  </si>
  <si>
    <t>https://shopee.co.id/product/11487927/1022393424</t>
  </si>
  <si>
    <t>https://shopee.co.id/product/11487927/449145694</t>
  </si>
  <si>
    <t>https://shopee.co.id/product/11487927/95550282</t>
  </si>
  <si>
    <t>https://shopee.co.id/product/11487927/1022549114</t>
  </si>
  <si>
    <t>https://shopee.co.id/product/11487927/95550170</t>
  </si>
  <si>
    <t>https://shopee.co.id/product/11487927/1022549119</t>
  </si>
  <si>
    <t>https://shopee.co.id/product/11487927/1022393444</t>
  </si>
  <si>
    <t>https://shopee.co.id/product/11487927/169185921</t>
  </si>
  <si>
    <t>https://shopee.co.id/product/11487927/5316467476</t>
  </si>
  <si>
    <t>https://shopee.co.id/product/11487927/7116471465</t>
  </si>
  <si>
    <t>https://shopee.co.id/product/11487927/3416563014</t>
  </si>
  <si>
    <t>https://shopee.co.id/product/11487927/6316471883</t>
  </si>
  <si>
    <t>https://shopee.co.id/product/11487927/7316467385</t>
  </si>
  <si>
    <t>https://shopee.co.id/product/11487927/5416471726</t>
  </si>
  <si>
    <t>https://shopee.co.id/product/11487927/118484090</t>
  </si>
  <si>
    <t>https://shopee.co.id/product/11487927/384468861</t>
  </si>
  <si>
    <t>https://shopee.co.id/product/11487927/1019685324</t>
  </si>
  <si>
    <t>https://shopee.co.id/product/11487927/2074722891</t>
  </si>
  <si>
    <t>https://shopee.co.id/product/11487927/118484883</t>
  </si>
  <si>
    <t>https://shopee.co.id/product/11487927/1019689984</t>
  </si>
  <si>
    <t>https://shopee.co.id/product/11487927/81785180</t>
  </si>
  <si>
    <t>https://shopee.co.id/product/11487927/384472255</t>
  </si>
  <si>
    <t>https://shopee.co.id/product/11487927/118483006</t>
  </si>
  <si>
    <t>https://shopee.co.id/product/11487927/84042402</t>
  </si>
  <si>
    <t>https://shopee.co.id/product/11487927/1019689060</t>
  </si>
  <si>
    <t>https://shopee.co.id/product/11487927/4732638365</t>
  </si>
  <si>
    <t>https://shopee.co.id/product/11487927/1075484982</t>
  </si>
  <si>
    <t>https://shopee.co.id/product/11487927/1019687608</t>
  </si>
  <si>
    <t>https://shopee.co.id/product/11487927/133802610</t>
  </si>
  <si>
    <t>https://shopee.co.id/product/11487927/169178284</t>
  </si>
  <si>
    <t>https://shopee.co.id/product/11487927/1019686032</t>
  </si>
  <si>
    <t>https://shopee.co.id/product/11487927/84042406</t>
  </si>
  <si>
    <t>https://shopee.co.id/product/11487927/82157846</t>
  </si>
  <si>
    <t>https://shopee.co.id/product/11487927/520873330</t>
  </si>
  <si>
    <t>https://shopee.co.id/product/11487927/1019684652</t>
  </si>
  <si>
    <t>https://shopee.co.id/product/11487927/82157844</t>
  </si>
  <si>
    <t>https://shopee.co.id/product/11487927/1075469593</t>
  </si>
  <si>
    <t>https://shopee.co.id/product/11487927/82157837</t>
  </si>
  <si>
    <t>https://shopee.co.id/product/11487927/2074722984</t>
  </si>
  <si>
    <t>https://shopee.co.id/product/11487927/82157835</t>
  </si>
  <si>
    <t>https://shopee.co.id/product/11487927/6432638094</t>
  </si>
  <si>
    <t>https://shopee.co.id/product/11487927/227296337</t>
  </si>
  <si>
    <t>https://shopee.co.id/product/11487927/1021488861</t>
  </si>
  <si>
    <t>https://shopee.co.id/product/11487927/84042398</t>
  </si>
  <si>
    <t>https://shopee.co.id/product/11487927/2074722985</t>
  </si>
  <si>
    <t>https://shopee.co.id/product/11487927/5105401761</t>
  </si>
  <si>
    <t>https://shopee.co.id/product/11487927/2753563917</t>
  </si>
  <si>
    <t>https://shopee.co.id/product/11487927/2753563873</t>
  </si>
  <si>
    <t>https://shopee.co.id/product/11487927/5037734584</t>
  </si>
  <si>
    <t>https://shopee.co.id/product/11487927/2763334841</t>
  </si>
  <si>
    <t>https://shopee.co.id/product/11487927/2753563922</t>
  </si>
  <si>
    <t>https://shopee.co.id/product/11487927/2753563939</t>
  </si>
  <si>
    <t>https://shopee.co.id/product/11487927/2753563897</t>
  </si>
  <si>
    <t>https://shopee.co.id/product/11487927/2753563861</t>
  </si>
  <si>
    <t>https://shopee.co.id/product/11487927/2753563904</t>
  </si>
  <si>
    <t>https://shopee.co.id/product/11487927/5414063936</t>
  </si>
  <si>
    <t>https://shopee.co.id/product/11487927/6114063708</t>
  </si>
  <si>
    <t>https://shopee.co.id/product/11487927/3914159285</t>
  </si>
  <si>
    <t>https://shopee.co.id/product/11487927/95468637</t>
  </si>
  <si>
    <t>https://shopee.co.id/product/11487927/82236213</t>
  </si>
  <si>
    <t>https://shopee.co.id/product/11487927/82236242</t>
  </si>
  <si>
    <t>https://shopee.co.id/product/11487927/82236203</t>
  </si>
  <si>
    <t>https://shopee.co.id/product/11487927/95397937</t>
  </si>
  <si>
    <t>https://shopee.co.id/product/11487927/118491307</t>
  </si>
  <si>
    <t>https://shopee.co.id/product/11487927/82236209</t>
  </si>
  <si>
    <t>https://shopee.co.id/product/11487927/1350338283</t>
  </si>
  <si>
    <t>https://shopee.co.id/product/11487927/224985814</t>
  </si>
  <si>
    <t>https://shopee.co.id/product/11487927/2718399720</t>
  </si>
  <si>
    <t>https://shopee.co.id/product/11487927/224987734</t>
  </si>
  <si>
    <t>https://shopee.co.id/product/11487927/82236235</t>
  </si>
  <si>
    <t>https://shopee.co.id/product/11487927/82236222</t>
  </si>
  <si>
    <t>https://shopee.co.id/product/11487927/2283083850</t>
  </si>
  <si>
    <t>https://shopee.co.id/product/11487927/1019680924</t>
  </si>
  <si>
    <t>https://shopee.co.id/product/11487927/85395556</t>
  </si>
  <si>
    <t>https://shopee.co.id/product/11487927/224986193</t>
  </si>
  <si>
    <t>https://shopee.co.id/product/11487927/1086535011</t>
  </si>
  <si>
    <t>https://shopee.co.id/product/11487927/1019682458</t>
  </si>
  <si>
    <t>https://shopee.co.id/product/11487927/168895989</t>
  </si>
  <si>
    <t>https://shopee.co.id/product/11487927/1019679477</t>
  </si>
  <si>
    <t>https://shopee.co.id/product/11487927/133809105</t>
  </si>
  <si>
    <t>https://shopee.co.id/product/11487927/85395042</t>
  </si>
  <si>
    <t>https://shopee.co.id/product/11487927/85390866</t>
  </si>
  <si>
    <t>https://shopee.co.id/product/11487927/2283083853</t>
  </si>
  <si>
    <t>https://shopee.co.id/product/11487927/2283083847</t>
  </si>
  <si>
    <t>https://shopee.co.id/product/11487927/2718399718</t>
  </si>
  <si>
    <t>https://shopee.co.id/product/11487927/7832639107</t>
  </si>
  <si>
    <t>https://shopee.co.id/product/11487927/1075541465</t>
  </si>
  <si>
    <t>https://shopee.co.id/product/11487927/2283083856</t>
  </si>
  <si>
    <t>https://shopee.co.id/product/11487927/2283083848</t>
  </si>
  <si>
    <t>https://shopee.co.id/product/11487927/946789978</t>
  </si>
  <si>
    <t>https://shopee.co.id/product/11487927/3704830856</t>
  </si>
  <si>
    <t>https://shopee.co.id/product/11487927/85394061</t>
  </si>
  <si>
    <t>https://shopee.co.id/product/11487927/224984798</t>
  </si>
  <si>
    <t>https://shopee.co.id/product/11487927/133810919</t>
  </si>
  <si>
    <t>https://shopee.co.id/product/11487927/224979124</t>
  </si>
  <si>
    <t>https://shopee.co.id/product/11487927/580662136</t>
  </si>
  <si>
    <t>https://shopee.co.id/product/11487927/224979995</t>
  </si>
  <si>
    <t>https://shopee.co.id/product/11487927/1019683359</t>
  </si>
  <si>
    <t>https://shopee.co.id/product/11487927/1350338262</t>
  </si>
  <si>
    <t>https://shopee.co.id/product/11487927/5218093223</t>
  </si>
  <si>
    <t>https://shopee.co.id/product/11487927/5018093255</t>
  </si>
  <si>
    <t>https://shopee.co.id/product/11487927/5218093262</t>
  </si>
  <si>
    <t>https://shopee.co.id/product/11487927/3923950796</t>
  </si>
  <si>
    <t>https://shopee.co.id/product/11487927/4623855097</t>
  </si>
  <si>
    <t>https://shopee.co.id/product/11487927/6327703446</t>
  </si>
  <si>
    <t>https://shopee.co.id/product/11487927/5727704744</t>
  </si>
  <si>
    <t>https://shopee.co.id/product/11487927/4127706142</t>
  </si>
  <si>
    <t>https://shopee.co.id/product/11487927/5518093268</t>
  </si>
  <si>
    <t>https://shopee.co.id/product/11487927/5040628820</t>
  </si>
  <si>
    <t>https://shopee.co.id/product/11487927/3440729959</t>
  </si>
  <si>
    <t>https://shopee.co.id/product/11487927/5840626978</t>
  </si>
  <si>
    <t>https://shopee.co.id/product/11487927/7440627083</t>
  </si>
  <si>
    <t>https://shopee.co.id/product/11487927/118286745</t>
  </si>
  <si>
    <t>https://shopee.co.id/product/11487927/82208658</t>
  </si>
  <si>
    <t>https://shopee.co.id/product/11487927/82208665</t>
  </si>
  <si>
    <t>https://shopee.co.id/product/11487927/82208654</t>
  </si>
  <si>
    <t>https://shopee.co.id/product/11487927/817004558</t>
  </si>
  <si>
    <t>https://shopee.co.id/product/11487927/82223154</t>
  </si>
  <si>
    <t>https://shopee.co.id/product/11487927/84095373</t>
  </si>
  <si>
    <t>https://shopee.co.id/product/11487927/82208641</t>
  </si>
  <si>
    <t>https://shopee.co.id/product/11487927/82208612</t>
  </si>
  <si>
    <t>https://shopee.co.id/product/11487927/84083630</t>
  </si>
  <si>
    <t>https://shopee.co.id/product/11487927/82208644</t>
  </si>
  <si>
    <t>https://shopee.co.id/product/11487927/803448408</t>
  </si>
  <si>
    <t>https://shopee.co.id/product/11487927/82208417</t>
  </si>
  <si>
    <t>https://shopee.co.id/product/11487927/660693677</t>
  </si>
  <si>
    <t>https://shopee.co.id/product/11487927/82208633</t>
  </si>
  <si>
    <t>https://shopee.co.id/product/11487927/82208615</t>
  </si>
  <si>
    <t>https://shopee.co.id/product/11487927/82208651</t>
  </si>
  <si>
    <t>https://shopee.co.id/product/11487927/84083309</t>
  </si>
  <si>
    <t>https://shopee.co.id/product/11487927/817024051</t>
  </si>
  <si>
    <t>https://shopee.co.id/product/11487927/1120686393</t>
  </si>
  <si>
    <t>https://shopee.co.id/product/11487927/4716528972</t>
  </si>
  <si>
    <t>https://shopee.co.id/product/11487927/4616529253</t>
  </si>
  <si>
    <t>https://shopee.co.id/product/11487927/82208622</t>
  </si>
  <si>
    <t>https://shopee.co.id/product/11487927/82208619</t>
  </si>
  <si>
    <t>https://shopee.co.id/product/11487927/660699659</t>
  </si>
  <si>
    <t>https://shopee.co.id/product/11487927/84084209</t>
  </si>
  <si>
    <t>https://shopee.co.id/product/11487927/84084587</t>
  </si>
  <si>
    <t>https://shopee.co.id/product/11487927/4816529120</t>
  </si>
  <si>
    <t>https://shopee.co.id/product/11487927/118425668</t>
  </si>
  <si>
    <t>https://shopee.co.id/product/11487927/888204477</t>
  </si>
  <si>
    <t>https://shopee.co.id/product/11487927/118444134</t>
  </si>
  <si>
    <t>https://shopee.co.id/product/11487927/1923810571</t>
  </si>
  <si>
    <t>https://shopee.co.id/product/11487927/223050504</t>
  </si>
  <si>
    <t>https://shopee.co.id/product/11487927/81803215</t>
  </si>
  <si>
    <t>https://shopee.co.id/product/11487927/118421882</t>
  </si>
  <si>
    <t>https://shopee.co.id/product/11487927/1825833038</t>
  </si>
  <si>
    <t>https://shopee.co.id/product/11487927/81778752</t>
  </si>
  <si>
    <t>https://shopee.co.id/product/11487927/238932226</t>
  </si>
  <si>
    <t>https://shopee.co.id/product/11487927/118446703</t>
  </si>
  <si>
    <t>https://shopee.co.id/product/11487927/223320905</t>
  </si>
  <si>
    <t>https://shopee.co.id/product/11487927/3107493672</t>
  </si>
  <si>
    <t>https://shopee.co.id/product/11487927/81803208</t>
  </si>
  <si>
    <t>https://shopee.co.id/product/11487927/81803194</t>
  </si>
  <si>
    <t>https://shopee.co.id/product/11487927/1075484981</t>
  </si>
  <si>
    <t>https://shopee.co.id/product/11487927/3107493649</t>
  </si>
  <si>
    <t>https://shopee.co.id/product/11487927/205770387</t>
  </si>
  <si>
    <t>https://shopee.co.id/product/11487927/3107493676</t>
  </si>
  <si>
    <t>https://shopee.co.id/product/11487927/3107493645</t>
  </si>
  <si>
    <t>https://shopee.co.id/product/11487927/81803233</t>
  </si>
  <si>
    <t>https://shopee.co.id/product/11487927/1075469569</t>
  </si>
  <si>
    <t>https://shopee.co.id/product/11487927/1075469591</t>
  </si>
  <si>
    <t>https://shopee.co.id/product/11487927/887915581</t>
  </si>
  <si>
    <t>https://shopee.co.id/product/11487927/1075469575</t>
  </si>
  <si>
    <t>https://shopee.co.id/product/11487927/223310256</t>
  </si>
  <si>
    <t>https://shopee.co.id/product/11487927/1075469594</t>
  </si>
  <si>
    <t>https://shopee.co.id/product/11487927/1075469590</t>
  </si>
  <si>
    <t>https://shopee.co.id/product/11487927/2067255111</t>
  </si>
  <si>
    <t>https://shopee.co.id/product/11487927/885961030</t>
  </si>
  <si>
    <t>https://shopee.co.id/product/11487927/1075469580</t>
  </si>
  <si>
    <t>https://shopee.co.id/product/11487927/3107493674</t>
  </si>
  <si>
    <t>https://shopee.co.id/product/11487927/3107493652</t>
  </si>
  <si>
    <t>https://shopee.co.id/product/11487927/81803205</t>
  </si>
  <si>
    <t>https://shopee.co.id/product/11487927/3107493677</t>
  </si>
  <si>
    <t>https://shopee.co.id/product/11487927/2067255021</t>
  </si>
  <si>
    <t>https://shopee.co.id/product/11487927/888196255</t>
  </si>
  <si>
    <t>https://shopee.co.id/product/11487927/3107493662</t>
  </si>
  <si>
    <t>https://shopee.co.id/product/11487927/223041246</t>
  </si>
  <si>
    <t>https://shopee.co.id/product/11487927/450574081</t>
  </si>
  <si>
    <t>https://shopee.co.id/product/11487927/3107493647</t>
  </si>
  <si>
    <t>https://shopee.co.id/product/11487927/885967236</t>
  </si>
  <si>
    <t>https://shopee.co.id/product/11487927/3107493648</t>
  </si>
  <si>
    <t>https://shopee.co.id/product/11487927/515045261</t>
  </si>
  <si>
    <t>https://shopee.co.id/product/11487927/7604734757</t>
  </si>
  <si>
    <t>https://shopee.co.id/product/11487927/224356418</t>
  </si>
  <si>
    <t>https://shopee.co.id/product/11487927/3107493642</t>
  </si>
  <si>
    <t>https://shopee.co.id/product/11487927/1075469600</t>
  </si>
  <si>
    <t>https://shopee.co.id/product/11487927/7704734739</t>
  </si>
  <si>
    <t>https://shopee.co.id/product/11487927/3232881044</t>
  </si>
  <si>
    <t>https://shopee.co.id/product/11487927/223069655</t>
  </si>
  <si>
    <t>https://shopee.co.id/product/11487927/3107493669</t>
  </si>
  <si>
    <t>https://shopee.co.id/product/11487927/7116323433</t>
  </si>
  <si>
    <t>https://shopee.co.id/product/11487927/5316323316</t>
  </si>
  <si>
    <t>https://shopee.co.id/product/11487927/5332701514</t>
  </si>
  <si>
    <t>https://shopee.co.id/product/11487927/205759977</t>
  </si>
  <si>
    <t>https://shopee.co.id/product/11487927/6718459006</t>
  </si>
  <si>
    <t>https://shopee.co.id/product/11487927/4233630361</t>
  </si>
  <si>
    <t>https://shopee.co.id/product/11487927/6633630729</t>
  </si>
  <si>
    <t>https://shopee.co.id/product/11487927/5733626772</t>
  </si>
  <si>
    <t>https://shopee.co.id/product/11487927/5537556478</t>
  </si>
  <si>
    <t>https://shopee.co.id/product/11487927/227503059</t>
  </si>
  <si>
    <t>https://shopee.co.id/product/11487927/227476212</t>
  </si>
  <si>
    <t>https://shopee.co.id/product/11487927/391077665</t>
  </si>
  <si>
    <t>https://shopee.co.id/product/11487927/453723086</t>
  </si>
  <si>
    <t>https://shopee.co.id/product/11487927/1285568207</t>
  </si>
  <si>
    <t>https://shopee.co.id/product/11487927/885830588</t>
  </si>
  <si>
    <t>https://shopee.co.id/product/11487927/199008986</t>
  </si>
  <si>
    <t>https://shopee.co.id/product/11487927/4332699864</t>
  </si>
  <si>
    <t>https://shopee.co.id/product/11487927/227479886</t>
  </si>
  <si>
    <t>https://shopee.co.id/product/11487927/888257473</t>
  </si>
  <si>
    <t>https://shopee.co.id/product/11487927/886187320</t>
  </si>
  <si>
    <t>https://shopee.co.id/product/11487927/2067254995</t>
  </si>
  <si>
    <t>https://shopee.co.id/product/11487927/1075469599</t>
  </si>
  <si>
    <t>https://shopee.co.id/product/11487927/2067254970</t>
  </si>
  <si>
    <t>https://shopee.co.id/product/11487927/453682137</t>
  </si>
  <si>
    <t>https://shopee.co.id/product/11487927/2067254833</t>
  </si>
  <si>
    <t>https://shopee.co.id/product/11487927/2067254888</t>
  </si>
  <si>
    <t>https://shopee.co.id/product/11487927/2067254934</t>
  </si>
  <si>
    <t>https://shopee.co.id/product/11487927/7804734725</t>
  </si>
  <si>
    <t>https://shopee.co.id/product/11487927/2067254921</t>
  </si>
  <si>
    <t>https://shopee.co.id/product/11487927/2067256950</t>
  </si>
  <si>
    <t>https://shopee.co.id/product/11487927/2067254946</t>
  </si>
  <si>
    <t>https://shopee.co.id/product/11487927/3904830875</t>
  </si>
  <si>
    <t>https://shopee.co.id/product/11487927/2397392384</t>
  </si>
  <si>
    <t>https://shopee.co.id/product/11487927/2397392399</t>
  </si>
  <si>
    <t>https://shopee.co.id/product/11487927/7745932346</t>
  </si>
  <si>
    <t>https://shopee.co.id/product/11487927/6445933107</t>
  </si>
  <si>
    <t>https://shopee.co.id/product/11487927/7245931991</t>
  </si>
  <si>
    <t>https://shopee.co.id/product/11487927/7245927793</t>
  </si>
  <si>
    <t>https://shopee.co.id/product/11487927/2397392547</t>
  </si>
  <si>
    <t>https://shopee.co.id/product/11487927/2397392388</t>
  </si>
  <si>
    <t>https://shopee.co.id/product/11487927/6049910836</t>
  </si>
  <si>
    <t>https://shopee.co.id/product/11487927/92748873</t>
  </si>
  <si>
    <t>https://shopee.co.id/product/11487927/92748828</t>
  </si>
  <si>
    <t>https://shopee.co.id/product/11487927/92749074</t>
  </si>
  <si>
    <t>https://shopee.co.id/product/11487927/92749041</t>
  </si>
  <si>
    <t>https://shopee.co.id/product/11487927/5742356361</t>
  </si>
  <si>
    <t>https://shopee.co.id/product/11487927/5642356877</t>
  </si>
  <si>
    <t>https://shopee.co.id/product/11487927/5842368050</t>
  </si>
  <si>
    <t>https://shopee.co.id/product/11487927/6442362434</t>
  </si>
  <si>
    <t>https://shopee.co.id/product/11487927/6242363825</t>
  </si>
  <si>
    <t>https://shopee.co.id/product/11487927/4042359325</t>
  </si>
  <si>
    <t>https://shopee.co.id/product/11487927/7142364273</t>
  </si>
  <si>
    <t>https://shopee.co.id/product/11487927/133797132</t>
  </si>
  <si>
    <t>https://shopee.co.id/product/11487927/133798234</t>
  </si>
  <si>
    <t>https://shopee.co.id/product/11487927/450567152</t>
  </si>
  <si>
    <t>https://shopee.co.id/product/11487927/596020680</t>
  </si>
  <si>
    <t>https://shopee.co.id/product/11487927/930472790</t>
  </si>
  <si>
    <t>https://shopee.co.id/product/11487927/2067254704</t>
  </si>
  <si>
    <t>https://shopee.co.id/product/11487927/2067254784</t>
  </si>
  <si>
    <t>https://shopee.co.id/product/11487927/2067254811</t>
  </si>
  <si>
    <t>https://shopee.co.id/product/11487927/2067254873</t>
  </si>
  <si>
    <t>https://shopee.co.id/product/11487927/2763334847</t>
  </si>
  <si>
    <t>https://shopee.co.id/product/11487927/3637654175</t>
  </si>
  <si>
    <t>https://shopee.co.id/product/11487927/4023854924</t>
  </si>
  <si>
    <t>https://shopee.co.id/product/11487927/4340247885</t>
  </si>
  <si>
    <t>https://shopee.co.id/product/11487927/4640198916</t>
  </si>
  <si>
    <t>https://shopee.co.id/product/11487927/6640218311</t>
  </si>
  <si>
    <t>https://shopee.co.id/product/11487927/7923852298</t>
  </si>
  <si>
    <t>https://shopee.co.id/product/11487927/7940152370</t>
  </si>
  <si>
    <t>https://shopee.co.id/product/11487927/6515156020</t>
  </si>
  <si>
    <t>https://shopee.co.id/product/11487927/6410063148</t>
  </si>
  <si>
    <t>https://shopee.co.id/product/11487927/2074722888</t>
  </si>
  <si>
    <t>https://shopee.co.id/product/11487927/1019688342</t>
  </si>
  <si>
    <t>https://shopee.co.id/product/11487927/1019686690</t>
  </si>
  <si>
    <t>https://shopee.co.id/product/11487927/82157840</t>
  </si>
  <si>
    <t>https://shopee.co.id/product/11487927/1021490544</t>
  </si>
  <si>
    <t>https://shopee.co.id/product/11487927/4816322778</t>
  </si>
  <si>
    <t>https://shopee.co.id/product/11487927/946792951</t>
  </si>
  <si>
    <t>https://shopee.co.id/product/11487927/660704876</t>
  </si>
  <si>
    <t>https://shopee.co.id/product/11487927/2067255006</t>
  </si>
  <si>
    <t>https://shopee.co.id/product/11487927/2067254990</t>
  </si>
  <si>
    <t>https://shopee.co.id/product/11487927/888212033</t>
  </si>
  <si>
    <t>https://shopee.co.id/product/11487927/1568897227</t>
  </si>
  <si>
    <t>https://shopee.co.id/product/11487927/1105485595</t>
  </si>
  <si>
    <t>https://shopee.co.id/product/11487927/888232947</t>
  </si>
  <si>
    <t>https://shopee.co.id/product/11487927/227474280</t>
  </si>
  <si>
    <t>https://shopee.co.id/product/11487927/2067254854</t>
  </si>
  <si>
    <t>https://shopee.co.id/product/11487927/1024723492</t>
  </si>
  <si>
    <t>https://shopee.co.id/product/11487927/2067254798</t>
  </si>
  <si>
    <t>https://shopee.co.id/product/11487927/6841931798</t>
  </si>
  <si>
    <t>https://shopee.co.id/product/11487927/7241926942</t>
  </si>
  <si>
    <t>https://shopee.co.id/product/11487927/7441927446</t>
  </si>
  <si>
    <t>https://shopee.co.id/product/11487927/6632712029</t>
  </si>
  <si>
    <t>https://shopee.co.id/product/11487927/84100534</t>
  </si>
  <si>
    <t>https://shopee.co.id/product/11487927/338484025</t>
  </si>
  <si>
    <t>https://shopee.co.id/product/11487927/480893421</t>
  </si>
  <si>
    <t>https://shopee.co.id/product/11487927/885951694</t>
  </si>
  <si>
    <t>https://shopee.co.id/product/11487927/946784177</t>
  </si>
  <si>
    <t>https://shopee.co.id/product/11487927/1019678415</t>
  </si>
  <si>
    <t>https://shopee.co.id/product/11487927/1024724566</t>
  </si>
  <si>
    <t>https://shopee.co.id/product/11487927/1105485226</t>
  </si>
  <si>
    <t>https://shopee.co.id/product/11487927/1115348095</t>
  </si>
  <si>
    <t>https://shopee.co.id/product/11487927/1568910035</t>
  </si>
  <si>
    <t>https://shopee.co.id/product/11487927/2067254806</t>
  </si>
  <si>
    <t>https://shopee.co.id/product/11487927/3204899002</t>
  </si>
  <si>
    <t>https://shopee.co.id/product/11487927/3232808454</t>
  </si>
  <si>
    <t>https://shopee.co.id/product/11487927/3233808872</t>
  </si>
  <si>
    <t>https://shopee.co.id/product/11487927/3351866958</t>
  </si>
  <si>
    <t>https://shopee.co.id/product/11487927/3432759462</t>
  </si>
  <si>
    <t>https://shopee.co.id/product/11487927/3439525287</t>
  </si>
  <si>
    <t>https://shopee.co.id/product/11487927/3451863958</t>
  </si>
  <si>
    <t>https://shopee.co.id/product/11487927/3532734843</t>
  </si>
  <si>
    <t>https://shopee.co.id/product/11487927/3732733686</t>
  </si>
  <si>
    <t>https://shopee.co.id/product/11487927/3837823070</t>
  </si>
  <si>
    <t>https://shopee.co.id/product/11487927/3842468638</t>
  </si>
  <si>
    <t>https://shopee.co.id/product/11487927/3932793261</t>
  </si>
  <si>
    <t>https://shopee.co.id/product/11487927/3952009176</t>
  </si>
  <si>
    <t>https://shopee.co.id/product/11487927/4032701256</t>
  </si>
  <si>
    <t>https://shopee.co.id/product/11487927/4145126196</t>
  </si>
  <si>
    <t>https://shopee.co.id/product/11487927/4342369274</t>
  </si>
  <si>
    <t>https://shopee.co.id/product/11487927/4432698271</t>
  </si>
  <si>
    <t>https://shopee.co.id/product/11487927/4532697800</t>
  </si>
  <si>
    <t>https://shopee.co.id/product/11487927/4541927208</t>
  </si>
  <si>
    <t>https://shopee.co.id/product/11487927/4732703025</t>
  </si>
  <si>
    <t>https://shopee.co.id/product/11487927/4732716792</t>
  </si>
  <si>
    <t>https://shopee.co.id/product/11487927/4733640593</t>
  </si>
  <si>
    <t>https://shopee.co.id/product/11487927/4842148679</t>
  </si>
  <si>
    <t>https://shopee.co.id/product/11487927/4932696210</t>
  </si>
  <si>
    <t>https://shopee.co.id/product/11487927/4932697270</t>
  </si>
  <si>
    <t>https://shopee.co.id/product/11487927/5030939199</t>
  </si>
  <si>
    <t>https://shopee.co.id/product/11487927/5032700446</t>
  </si>
  <si>
    <t>https://shopee.co.id/product/11487927/5232637196</t>
  </si>
  <si>
    <t>https://shopee.co.id/product/11487927/5232685757</t>
  </si>
  <si>
    <t>https://shopee.co.id/product/11487927/5232712464</t>
  </si>
  <si>
    <t>https://shopee.co.id/product/11487927/5244984300</t>
  </si>
  <si>
    <t>https://shopee.co.id/product/11487927/5432702694</t>
  </si>
  <si>
    <t>https://shopee.co.id/product/11487927/5442372273</t>
  </si>
  <si>
    <t>https://shopee.co.id/product/11487927/5447473855</t>
  </si>
  <si>
    <t>https://shopee.co.id/product/11487927/5532699185</t>
  </si>
  <si>
    <t>https://shopee.co.id/product/11487927/5542668639</t>
  </si>
  <si>
    <t>https://shopee.co.id/product/11487927/5832737818</t>
  </si>
  <si>
    <t>https://shopee.co.id/product/11487927/5851770277</t>
  </si>
  <si>
    <t>https://shopee.co.id/product/11487927/5932696236</t>
  </si>
  <si>
    <t>https://shopee.co.id/product/11487927/5937555292</t>
  </si>
  <si>
    <t>https://shopee.co.id/product/11487927/6040630527</t>
  </si>
  <si>
    <t>https://shopee.co.id/product/11487927/6041929004</t>
  </si>
  <si>
    <t>https://shopee.co.id/product/11487927/6042366803</t>
  </si>
  <si>
    <t>https://shopee.co.id/product/11487927/6132758127</t>
  </si>
  <si>
    <t>https://shopee.co.id/product/11487927/6133642137</t>
  </si>
  <si>
    <t>https://shopee.co.id/product/11487927/6232711212</t>
  </si>
  <si>
    <t>https://shopee.co.id/product/11487927/6233638095</t>
  </si>
  <si>
    <t>https://shopee.co.id/product/11487927/6247473474</t>
  </si>
  <si>
    <t>https://shopee.co.id/product/11487927/6251911674</t>
  </si>
  <si>
    <t>https://shopee.co.id/product/11487927/6432704135</t>
  </si>
  <si>
    <t>https://shopee.co.id/product/11487927/6632671795</t>
  </si>
  <si>
    <t>https://shopee.co.id/product/11487927/6732758346</t>
  </si>
  <si>
    <t>https://shopee.co.id/product/11487927/7234722531</t>
  </si>
  <si>
    <t>https://shopee.co.id/product/11487927/7251907297</t>
  </si>
  <si>
    <t>https://shopee.co.id/product/11487927/7432718832</t>
  </si>
  <si>
    <t>https://shopee.co.id/product/11487927/7539432219</t>
  </si>
  <si>
    <t>https://shopee.co.id/product/11487927/7604734790</t>
  </si>
  <si>
    <t>https://shopee.co.id/product/11487927/7633639911</t>
  </si>
  <si>
    <t>https://shopee.co.id/product/11487927/7732666728</t>
  </si>
  <si>
    <t>https://shopee.co.id/product/11487927/7832697351</t>
  </si>
  <si>
    <t>https://shopee.co.id/product/11487927/1086478784</t>
  </si>
  <si>
    <t>https://shopee.co.id/product/11487927/229746537</t>
  </si>
  <si>
    <t>01/394429501X</t>
  </si>
  <si>
    <t>01/394429501Z</t>
  </si>
  <si>
    <t>01/394429501Y</t>
  </si>
  <si>
    <t>01/394429502A</t>
  </si>
  <si>
    <t>01/394429501V</t>
  </si>
  <si>
    <t>01/394429501W</t>
  </si>
  <si>
    <t>01/395129505X</t>
  </si>
  <si>
    <t>01/395129505Y</t>
  </si>
  <si>
    <t>01/396129506L</t>
  </si>
  <si>
    <t>01/396129507V</t>
  </si>
  <si>
    <t>01/396129507O</t>
  </si>
  <si>
    <t>01/396129508N</t>
  </si>
  <si>
    <t>Pantene Shampoo Anti Lepek 900ml</t>
  </si>
  <si>
    <t>https://www.blibli.com/p/downy-floral-pink-pelembut-pewangi-pakaian-1-55-l/pc--MTA-2072752?ds=DOS-60031-00035-00001&amp;source=SEARCH&amp;sid=4dfc79d87f5649a7&amp;cnc=false&amp;pickupPointCode=PP-3040414&amp;pid=MTA-2072752</t>
  </si>
  <si>
    <t>MTA-2072752</t>
  </si>
  <si>
    <t>https://www.blibli.com/p/downy-floral-pink-pelembut-pewangi-pakaian-2-pcs-1-6-l/pc--MTA-2072757?ds=DOS-60031-00037-00001&amp;source=SEARCH&amp;sid=4dfc79d87f5649a7&amp;cnc=false&amp;pickupPointCode=PP-3040414&amp;pid=MTA-2072757</t>
  </si>
  <si>
    <t>MTA-2072757</t>
  </si>
  <si>
    <t>https://shopee.co.id/Rejoice-Shampoo-Parfum-Segar-340ml-Paket-Isi-2-i.11487927.7540633314</t>
  </si>
  <si>
    <t>Olay White Radiance Essence 7 ml</t>
  </si>
  <si>
    <t>https://shopee.co.id/product/11487927/6865089160</t>
  </si>
  <si>
    <t>https://shopee.co.id/product/11487927/4261207408</t>
  </si>
  <si>
    <t>https://shopee.co.id/product/11487927/7865093807</t>
  </si>
  <si>
    <t>https://shopee.co.id/product/11487927/9700065088</t>
  </si>
  <si>
    <t>https://shopee.co.id/product/11487927/4465431978</t>
  </si>
  <si>
    <t>https://shopee.co.id/product/11487927/6165099599</t>
  </si>
  <si>
    <t>https://shopee.co.id/product/11487927/9200067983</t>
  </si>
  <si>
    <t>01/294823701K</t>
  </si>
  <si>
    <t>01/294823701L</t>
  </si>
  <si>
    <t>https://shopee.co.id/product/11487927/3765520689</t>
  </si>
  <si>
    <t>https://shopee.co.id/product/11487927/5333607647</t>
  </si>
  <si>
    <t>https://shopee.co.id/product/11487927/3330677424</t>
  </si>
  <si>
    <t>4902430114479</t>
  </si>
  <si>
    <t>4902430893985</t>
  </si>
  <si>
    <t>4902430893961</t>
  </si>
  <si>
    <t>01/326127304X</t>
  </si>
  <si>
    <t>Olay Skinfusion Korean Jeju Lava Sea Water Sheet Mask - Paket isi 3</t>
  </si>
  <si>
    <t>Downy Passion Pelembut Pakaian - Merah  [900 mL/ 3 pcs/ Refill] -</t>
  </si>
  <si>
    <t>01/396129507U</t>
  </si>
  <si>
    <t>01/326127307G</t>
  </si>
  <si>
    <t>01/396129508I</t>
  </si>
  <si>
    <t>01/396129506K</t>
  </si>
  <si>
    <t>01/396129508E</t>
  </si>
  <si>
    <t>01/396129508L</t>
  </si>
  <si>
    <t>01/326127307D</t>
  </si>
  <si>
    <t>01/396129507E</t>
  </si>
  <si>
    <t>01/396129508K</t>
  </si>
  <si>
    <t>01/396129507F</t>
  </si>
  <si>
    <t>01/396129506W</t>
  </si>
  <si>
    <t>01/396129507K</t>
  </si>
  <si>
    <t>01/326127307A</t>
  </si>
  <si>
    <t>01/396129508B</t>
  </si>
  <si>
    <t>01/396129507M</t>
  </si>
  <si>
    <t>Whisper Reguler Flow Wings 20s</t>
  </si>
  <si>
    <t>AmbiPur Car Clips Lavender 2ml</t>
  </si>
  <si>
    <t>AmbiPur Car Refill Aqua 7.5ml</t>
  </si>
  <si>
    <t>AmbiPur Car Refill Pacific Air 7.5ml</t>
  </si>
  <si>
    <t>AmbiPur Car Refill Vanilla Bouquet 7.5ml</t>
  </si>
  <si>
    <t>AmbiPur Car Starter Aqua Ultra 7.5ml</t>
  </si>
  <si>
    <t>AmbiPur Car Starter Fresh and Cool Ultra 7.5ml</t>
  </si>
  <si>
    <t>AmbiPur Car Starter Fresh and Light Ultra 7.5ml</t>
  </si>
  <si>
    <t>AmbiPur Car Starter Lavender Spa Ultra 7.5ml</t>
  </si>
  <si>
    <t>AmbiPur Car Starter Pacific Air-Ultra 7.5ml</t>
  </si>
  <si>
    <t>01/326127306W</t>
  </si>
  <si>
    <t>01/396129508M</t>
  </si>
  <si>
    <t>01/326127307J</t>
  </si>
  <si>
    <t>01/396129507X</t>
  </si>
  <si>
    <t>01/326127306U</t>
  </si>
  <si>
    <t>01/396129508P</t>
  </si>
  <si>
    <t>01/326127306L</t>
  </si>
  <si>
    <t>01/326127306Y</t>
  </si>
  <si>
    <t>Herbal Essences Kondisioner Bio Repair Argan Oil Of Morocco 400ml</t>
  </si>
  <si>
    <t>Herbal Essences Kondisioner Bio Smooth Golden Moringa Oil 400ml</t>
  </si>
  <si>
    <t>Olay Base Lotion 75ml</t>
  </si>
  <si>
    <t>Olay Regenerist Revitalising Eye Serum 15ml</t>
  </si>
  <si>
    <t>Oral-B Bilas Mulut Rinse Pro-Health 500ml</t>
  </si>
  <si>
    <t>Oral-B Dental Floss/Benang Gigi Essential 50m</t>
  </si>
  <si>
    <t>Oral-B Dental Floss/Benang Gigi Satin 50m</t>
  </si>
  <si>
    <t>Oral-B Sikat Gigi All Rounder 123 Medium 3s</t>
  </si>
  <si>
    <t>01/274922301H</t>
  </si>
  <si>
    <t>01/274922301I</t>
  </si>
  <si>
    <t>Oral-B Sikat Gigi Pro-Health Clinical Pro Flex Soft 3s</t>
  </si>
  <si>
    <t>Oral-B Sikat Gigi UltraThin Black Tea Soft 3s</t>
  </si>
  <si>
    <t>Oral-B Sikat Gigi UltraThin Green Tea Soft 3s</t>
  </si>
  <si>
    <t>Pampers Popok Celana Premium Care S-32</t>
  </si>
  <si>
    <t>Pampers Popok Celana Premium Care XXL-28</t>
  </si>
  <si>
    <t>Pampers Popok Perekat Premium Care NB-26</t>
  </si>
  <si>
    <t>Pampers Popok Perekat Premium Care NB-52</t>
  </si>
  <si>
    <t>Pantene Kondisioner Hair Fall Control 290ml</t>
  </si>
  <si>
    <t>Pantene Kondisioner Pro-V Gold Series Smooth &amp; Sleek 320ml</t>
  </si>
  <si>
    <t>Pantene Kondisioner Pro-V Gold Series Strong &amp; Thick 320ml</t>
  </si>
  <si>
    <t>Pantene Kondisioner Smooth &amp; Silky 290ml</t>
  </si>
  <si>
    <t>Rejoice Kondisioner 3-in-1 Perfect Conditioning 320ml</t>
  </si>
  <si>
    <t>Pantene Shampoo Hair Fall Control 1200ml</t>
  </si>
  <si>
    <t>01/396129503C</t>
  </si>
  <si>
    <t>01/394829504P</t>
  </si>
  <si>
    <t>01/326127306Q</t>
  </si>
  <si>
    <t>01/326127306V</t>
  </si>
  <si>
    <t>01/326127307B</t>
  </si>
  <si>
    <t>01/326127307F</t>
  </si>
  <si>
    <t>01/326127306I</t>
  </si>
  <si>
    <t>01/396129507P</t>
  </si>
  <si>
    <t>01/396129508R</t>
  </si>
  <si>
    <t>01/396129508S</t>
  </si>
  <si>
    <t>01/326127307H</t>
  </si>
  <si>
    <t>01/326127307I</t>
  </si>
  <si>
    <t>01/396129506P</t>
  </si>
  <si>
    <t>01/326127307E</t>
  </si>
  <si>
    <t>01/396129506U</t>
  </si>
  <si>
    <t>Olay White Radiance Cellucent White Essence Serum 30ml</t>
  </si>
  <si>
    <t>4902430605144X2</t>
  </si>
  <si>
    <t>4902430633277x4902430633260</t>
  </si>
  <si>
    <t>8001090222480+8001090222510</t>
  </si>
  <si>
    <t>8001090222909+8001090222930</t>
  </si>
  <si>
    <t>4902430610834x3</t>
  </si>
  <si>
    <t>HE SHP ARGAN OIL 400ml+HE COND ARGAN OIL 400ml</t>
  </si>
  <si>
    <t>WHISPER Pembalut Regular Flow Wings 40's</t>
  </si>
  <si>
    <t>WHISPER Pembalut Heavy Flow &amp; Overnight Wings 8's</t>
  </si>
  <si>
    <t>VICKS Vaporub Balsem Original 50g</t>
  </si>
  <si>
    <t>OLAY Total Effects 7 in One Anti Aging Serum 50ml</t>
  </si>
  <si>
    <t>DOWNY Pewangi Pelembut Pakaian Sunrise Fresh Biru Refill 720ml</t>
  </si>
  <si>
    <t>DOWNY Pewangi Pelembut Pakaian Mystique Hitam Refill 680ml</t>
  </si>
  <si>
    <t>DOWNY Pewangi Pelembut Pakaian Passion Merah Refill 680ml</t>
  </si>
  <si>
    <t>DOWNY Pewangi Pelembut Pakaian Sunrise Fresh Biru Refill 1.5L</t>
  </si>
  <si>
    <t>DOWNY Pewangi Pelembut Pakaian Anti Apek Hijau 1.45L</t>
  </si>
  <si>
    <t>DOWNY Pewangi Pelembut Pakaian Mystique Hitam Refill 1.45L</t>
  </si>
  <si>
    <t>DOWNY Pewangi Pelembut Pakaian Anti Apek Hijau 680ml</t>
  </si>
  <si>
    <t>DOWNY Pewangi Pelembut Pakaian Passion Merah Refill 1.45L</t>
  </si>
  <si>
    <t>DOWNY Pewangi Pelembut Pakaian Anti Bau Biru Refill 680ml</t>
  </si>
  <si>
    <t>HEAD &amp; SHOULDERS Shampoo Anti Ketombe Cool Menthol 850ml</t>
  </si>
  <si>
    <t>GILLETTE Mach3 Pisau Cukur Razor</t>
  </si>
  <si>
    <t>GILLETTE Vector Pisau Cukur Razor</t>
  </si>
  <si>
    <t>GILLETTE Mach3 Turbo Pisau Cukur Razor</t>
  </si>
  <si>
    <t>GILLETTE Blue Simple 3 Pisau Cukur Razor 4pcs</t>
  </si>
  <si>
    <t>ORAL-B Sikat Gigi Fresh Clean Black Soft 3pcs</t>
  </si>
  <si>
    <t>https://www.jd.id/product/whisper-pembalut-regular-flow-wings-40-s_690502/10026829.html</t>
  </si>
  <si>
    <t>https://www.jd.id/product/whisper-pembalut-heavy-flow-overnight-wings-8-s_690501/10026828.html</t>
  </si>
  <si>
    <t>https://www.jd.id/product/vicks-vaporub-balsem-original-50g_676621/10011796.html</t>
  </si>
  <si>
    <t>https://www.jd.id/product/vicks-vaporub-balsem-original-25g_676622/10011797.html</t>
  </si>
  <si>
    <t>https://www.jd.id/product/ambi-pur-pewangi-mobil-car-mini-vent-clip-sky-breeze-2ml_676644/10011819.html</t>
  </si>
  <si>
    <t>https://www.jd.id/product/ambi-pur-pewangi-mobil-car-premium-clip-aqua-refill-7-5ml_676704/10011879.html</t>
  </si>
  <si>
    <t>https://www.jd.id/product/ambi-pur-pewangi-mobil-car-premium-clip-pink-blossom-starter-kit-7-5ml_676663/10011838.html</t>
  </si>
  <si>
    <t>https://www.jd.id/product/ambi-pur-pewangi-mobil-car-premium-clip-fresh-cool-refill-7-5ml_676713/10011888.html</t>
  </si>
  <si>
    <t>https://www.jd.id/product/ambi-pur-pewangi-mobil-car-premium-clip-aqua-starter-kit-7-5ml_676659/10011834.html</t>
  </si>
  <si>
    <t>https://www.jd.id/product/ambi-pur-pewangi-mobil-car-premium-clip-vanilla-bouquet-refill-7-5ml_676685/10011860.html</t>
  </si>
  <si>
    <t>https://www.jd.id/product/ambi-pur-pewangi-mobil-car-premium-clip-pacific-air-starter-kit-7-5ml_676654/10011829.html</t>
  </si>
  <si>
    <t>https://www.jd.id/product/ambi-pur-pewangi-mobil-car-premium-clip-fresh-light-refill-7-5ml_676709/10011884.html</t>
  </si>
  <si>
    <t>https://www.jd.id/product/ambi-pur-pewangi-mobil-car-premium-clip-vanilla-bouquet-starter-kit-7-5ml_676651/10011826.html</t>
  </si>
  <si>
    <t>https://www.jd.id/product/ambi-pur-pewangi-mobil-car-premium-clip-fresh-cool-starter-kit-7-5ml_676671/10011846.html</t>
  </si>
  <si>
    <t>https://www.jd.id/product/ambi-pur-pewangi-mobil-car-premium-clip-pink-blossom-refill-7-5ml_676711/10011886.html</t>
  </si>
  <si>
    <t>https://www.jd.id/product/ambi-pur-pewangi-mobil-car-premium-clip-lavender-spa-refill-7-5ml_676699/10011874.html</t>
  </si>
  <si>
    <t>https://www.jd.id/product/downy-pewangi-pelembut-pakaian-sunrise-fresh-biru-refill-720ml_10905939/101904147.html</t>
  </si>
  <si>
    <t>https://www.jd.id/product/downy-pewangi-pelembut-pakaian-mystique-hitam-refill-680ml_10064044/100154513.html</t>
  </si>
  <si>
    <t>https://www.jd.id/product/downy-pewangi-pelembut-pakaian-passion-merah-refill-680ml_10064047/100154516.html</t>
  </si>
  <si>
    <t>https://www.jd.id/product/downy-pewangi-pelembut-pakaian-sunrise-fresh-biru-refill-1-5l_758905/10114513.html</t>
  </si>
  <si>
    <t>https://www.jd.id/product/downy-pewangi-pelembut-pakaian-anti-apek-hijau-1-45l_13576559/108751456.html</t>
  </si>
  <si>
    <t>https://www.jd.id/product/downy-pewangi-pelembut-pakaian-mystique-hitam-refill-1-45l_10068254/100164599.html</t>
  </si>
  <si>
    <t>https://www.jd.id/product/downy-pewangi-pelembut-pakaian-anti-apek-hijau-680ml_13576497/108751268.html</t>
  </si>
  <si>
    <t>https://www.jd.id/product/downy-pewangi-pelembut-pakaian-passion-merah-refill-1-5l_10068255/100164600.html</t>
  </si>
  <si>
    <t>https://www.jd.id/product/downy-pewangi-pelembut-pakaian-anti-bau-biru-refill-680ml_725225/10071203.html</t>
  </si>
  <si>
    <t>https://www.jd.id/product/head-shoulders-shampoo-anti-ketombe-cool-menthol-400ml_685631/10021768.html</t>
  </si>
  <si>
    <t>https://www.jd.id/product/head-shoulders-shampoo-anti-ketombe-cool-menthol-680ml_10058828/100141008.html</t>
  </si>
  <si>
    <t>https://www.jd.id/product/head-shoulders-shampoo-anti-ketombe-cool-menthol-850ml_603423584/603423585.html</t>
  </si>
  <si>
    <t>https://www.jd.id/product/head-shoulders-shampoo-anti-ketombe-lemon-fresh-400ml_12680233/106290458.html</t>
  </si>
  <si>
    <t>https://www.jd.id/product/head-shoulders-shampoo-anti-ketombe-lemon-fresh-680ml_10058811/100140991.html</t>
  </si>
  <si>
    <t>https://www.jd.id/product/head-shoulders-shampoo-anti-ketombe-supreme-moisture-480ml_10264887/100573705.html</t>
  </si>
  <si>
    <t>Ambi pur</t>
  </si>
  <si>
    <t>Olay Skinfusion Korean Yuzu Sheet Mask - Paket isi 3</t>
  </si>
  <si>
    <t>MTA-6061779-00001</t>
  </si>
  <si>
    <t>MTA-6447496-00001</t>
  </si>
  <si>
    <t>MTA-7544730-00001</t>
  </si>
  <si>
    <t>https://www.blibli.com/p/downy-sunrise-fresh-pelembut-pakaian-720-ml-3-pcs-refil/pc--MTA-3144293?ds=DOS-60031-00149-00001&amp;source=SEARCH&amp;sid=bf502261d91b1c2a&amp;cnc=false&amp;pickupPointCode=PP-3040414&amp;pid=MTA-3144293</t>
  </si>
  <si>
    <t>https://www.blibli.com/p/downy-sunrise-fresh-pelembut-pakaian-720-ml-refill-4-pcs/pc--MTA-6061779?ds=DOS-60031-00316-00001&amp;source=SEARCH&amp;sid=8d92c6e7188012a6&amp;cnc=false&amp;pickupPointCode=PP-3040414&amp;pid=MTA-6061779</t>
  </si>
  <si>
    <t>https://www.blibli.com/p/downy-mild-gentle-pelembut-pakaian-720-ml-refill-3-pcs/pc--MTA-6447496?ds=DOS-60031-00337-00001&amp;source=SEARCH&amp;sid=c2a33ae818342429&amp;cnc=false&amp;pickupPointCode=PP-3040414&amp;pid=MTA-6447496</t>
  </si>
  <si>
    <t>https://www.blibli.com/p/downy-allure-pelembut-pakaian-680-ml-refill-3-pcs/pc--MTA-7544730?ds=DOS-60031-00375-00001&amp;source=SEARCH&amp;sid=8fd50b6a785db200&amp;cnc=false&amp;pickupPointCode=PP-3040414&amp;pid=MTA-7544730</t>
  </si>
  <si>
    <t>Downy Sunrise Fresh Pelembut Pakaian [720 mL/ 3 pcs/ Refil] -</t>
  </si>
  <si>
    <t>Downy Sunrise Fresh Pelembut Pakaian [720 mL / Refill / 4 pcs] -</t>
  </si>
  <si>
    <t>Downy Mild &amp; Gentle Pelembut Pakaian [720 mL/ Refill/ 3 pcs]  -</t>
  </si>
  <si>
    <t>Downy Allure Pelembut Pakaian [680 mL/ Refill/ 3 pcs] -</t>
  </si>
  <si>
    <t>MTA-2044994-00001</t>
  </si>
  <si>
    <t>MTA-6500779-00001</t>
  </si>
  <si>
    <t>https://www.blibli.com/p/head-shoulders-supreme-moisture-kondisioner-320-ml/pc--MTA-2044994?ds=DEC-60088-07336-00001&amp;source=SEARCH&amp;sid=f22a7ee44a938e80&amp;cnc=false&amp;pickupPointCode=PP-3101810&amp;pid=MTA-2044994</t>
  </si>
  <si>
    <t>https://www.blibli.com/p/head-shoulders-lemon-fresh-shampoo-850-ml-2-pcs/pc--MTA-6500779?ds=PGG-18081-00940-00001&amp;source=SEARCH&amp;sid=4c53a82ffc7ff26b&amp;cnc=false&amp;pickupPointCode=PGG-18081-002&amp;pid=MTA-6500779</t>
  </si>
  <si>
    <t xml:space="preserve">Head &amp; Shoulders Supreme Moisture Kondisioner [320 mL] </t>
  </si>
  <si>
    <t>Head &amp; Shoulders Lemon Fresh Shampoo [850 mL/ 2 pcs] -</t>
  </si>
  <si>
    <t>MTA-6500669-00001</t>
  </si>
  <si>
    <t>MTA-6500740-00001</t>
  </si>
  <si>
    <t>https://www.blibli.com/p/pantene-hairfall-shampoo-1200-ml-2-pcs/pc--MTA-6500669?ds=PGG-18081-00932-00001&amp;source=SEARCH&amp;sid=9a40ee1c13ac8c3e&amp;cnc=false&amp;pickupPointCode=PGG-18081-002&amp;pid=MTA-6500669</t>
  </si>
  <si>
    <t>https://www.blibli.com/p/pantene-anti-dandruff-shampoo-1200-ml-2-pcs/pc--MTA-6500740?ds=PGG-18081-00936-00001&amp;source=SEARCH&amp;sid=9f51ca73f1f2c0d7&amp;cnc=false&amp;pickupPointCode=PGG-18081-002&amp;pid=MTA-6500740</t>
  </si>
  <si>
    <t>Pantene Hairfall Shampoo [1200 mL/ 2 pcs] -</t>
  </si>
  <si>
    <t>Pantene Anti Dandruff Shampoo [1200 mL/ 2 pcs] -</t>
  </si>
  <si>
    <t>01/245121104K</t>
  </si>
  <si>
    <t>01/394929504G</t>
  </si>
  <si>
    <t>4902430906487x2</t>
  </si>
  <si>
    <t>01/394929504H</t>
  </si>
  <si>
    <t>4902430906487x3</t>
  </si>
  <si>
    <t>01/394929504I</t>
  </si>
  <si>
    <t>4902430906487x6</t>
  </si>
  <si>
    <t>https://shopee.co.id/product/11487927/6071077809</t>
  </si>
  <si>
    <t>https://shopee.co.id/product/11487927/9105227956</t>
  </si>
  <si>
    <t>https://shopee.co.id/product/11487927/7171144458</t>
  </si>
  <si>
    <t>https://shopee.co.id/product/11487927/4271147122</t>
  </si>
  <si>
    <t>https://shopee.co.id/product/11487927/3177689038</t>
  </si>
  <si>
    <t>Oral-B Sikat Gigi All Rounder Herbal 1s</t>
  </si>
  <si>
    <t>Oral-B Sikat Gigi All Rounder Herbal 3s</t>
  </si>
  <si>
    <t>Oral-B Sikat Gigi All Rounder Herbal 3s - Paket isi 2</t>
  </si>
  <si>
    <t>Oral-B Sikat Gigi All Rounder Herbal 3s - Paket isi 3</t>
  </si>
  <si>
    <t>Oral-B Sikat Gigi All Rounder Herbal 3s - Paket isi 6</t>
  </si>
  <si>
    <t>01/395129505Z</t>
  </si>
  <si>
    <t>01/395129506A</t>
  </si>
  <si>
    <t>4902430377287x2</t>
  </si>
  <si>
    <t>4902430377287x3</t>
  </si>
  <si>
    <t>https://shopee.co.id/product/11487927/3471176259</t>
  </si>
  <si>
    <t>https://shopee.co.id/product/11487927/4871144722</t>
  </si>
  <si>
    <t>Pantene Shampoo Hair Fall Control 1800 ml</t>
  </si>
  <si>
    <t>Pantene Shampoo Hair Fall Control 1800 ml - Paket isi 2</t>
  </si>
  <si>
    <t>Pantene Shampoo Hair Fall Control 1800 ml - Paket isi 3</t>
  </si>
  <si>
    <t>Pantene Pro-V Gold Series Smooth &amp; Sleek Shampo [450 mL] -</t>
  </si>
  <si>
    <t>MTA-4402142-00001</t>
  </si>
  <si>
    <t>01/395129505W</t>
  </si>
  <si>
    <t>01/394829504Q</t>
  </si>
  <si>
    <t>01/394829504S</t>
  </si>
  <si>
    <t>Oral B Stages 1 Baby Soft Bristles Sikat Anak - Pink [4-24 Months]</t>
  </si>
  <si>
    <t>https://shopee.co.id/product/11487927/7332742094</t>
  </si>
  <si>
    <t>https://shopee.co.id/product/11487927/7132740016</t>
  </si>
  <si>
    <t>https://shopee.co.id/product/11487927/3232862576</t>
  </si>
  <si>
    <t>https://shopee.co.id/product/11487927/3730686329</t>
  </si>
  <si>
    <t>Oral B All Rounder Fresh Clean Black Family Pack Sikat Gigi</t>
  </si>
  <si>
    <t>MTA-8926053-00001</t>
  </si>
  <si>
    <t>01/396129507G</t>
  </si>
  <si>
    <t>01/396129506M</t>
  </si>
  <si>
    <t>01/396129507D</t>
  </si>
  <si>
    <t>B2B ONLY</t>
  </si>
  <si>
    <t>01/396129503F</t>
  </si>
  <si>
    <t>01/396129507T</t>
  </si>
  <si>
    <t>01/394429501C</t>
  </si>
  <si>
    <t>01/396129506Z</t>
  </si>
  <si>
    <t>Ambi Pur Premium Clip Pacific Air Refill 7.5 ml</t>
  </si>
  <si>
    <t>Ambi Pur Premium Clip Vanilla Bouquet Refill 7.5 ml</t>
  </si>
  <si>
    <t>Ambi Pur Premium Clip Vanilla Bouquet Starter Kit 7.5 ml</t>
  </si>
  <si>
    <t>Ambi Pur Mini Vent Clip Lavender Comfort 2 ml</t>
  </si>
  <si>
    <t>Ambi Pur Premium Clip Pink Blossom Starter Kit 7.5 ml</t>
  </si>
  <si>
    <t>Ambi Pur Premium Clip Lavender Spa Starter Kit 7.5 ml</t>
  </si>
  <si>
    <t>Ambi Pur Premium Clip Pacific Air Starter Kit 7.5 ml</t>
  </si>
  <si>
    <t>Ambi Pur Premium Clip Aqua Refill 7.5 ml</t>
  </si>
  <si>
    <t>Ambi Pur Premium Clip Pink Blossom Refill 7.5 ml</t>
  </si>
  <si>
    <t>Ambi Pur Premium Clip Aqua Starter Kit 7.5 ml</t>
  </si>
  <si>
    <t>https://shopee.co.id/product/11487927/7832752778</t>
  </si>
  <si>
    <t>https://shopee.co.id/product/11487927/3833635022</t>
  </si>
  <si>
    <t>https://shopee.co.id/product/11487927/663510565</t>
  </si>
  <si>
    <t>https://shopee.co.id/product/11487927/6732699447</t>
  </si>
  <si>
    <t>https://shopee.co.id/product/11487927/7238091283</t>
  </si>
  <si>
    <t>https://shopee.co.id/product/11487927/6738091009</t>
  </si>
  <si>
    <t>https://shopee.co.id/product/11487927/4338093047</t>
  </si>
  <si>
    <t>https://shopee.co.id/product/11487927/4738092857</t>
  </si>
  <si>
    <t>https://shopee.co.id/product/11487927/4438093295</t>
  </si>
  <si>
    <t>https://shopee.co.id/product/11487927/6738090762</t>
  </si>
  <si>
    <t>https://shopee.co.id/product/11487927/7738091907</t>
  </si>
  <si>
    <t>https://shopee.co.id/product/11487927/4938092681</t>
  </si>
  <si>
    <t>https://shopee.co.id/product/11487927/7038091784</t>
  </si>
  <si>
    <t>https://shopee.co.id/product/11487927/7338091317</t>
  </si>
  <si>
    <t>MTA-3814937-00001</t>
  </si>
  <si>
    <t>MTA-6500814-00001</t>
  </si>
  <si>
    <t>https://www.blibli.com/p/head-shoulders-lemon-fresh-shampoo-850-ml-3-pcs/pc--MTA-6500814?ds=PGG-18081-00941-00001&amp;source=SEARCH&amp;sid=fa32ba46fe5cce02&amp;cnc=false&amp;pickupPointCode=PGG-18081-002&amp;pid=MTA-6500814</t>
  </si>
  <si>
    <t>Pampers Premium Care Celana S 32 pcs – Small Popok Bayi</t>
  </si>
  <si>
    <t>Olay Total Effects 7 in 1 Day Cream Normal SPF 15 - 50gr [P&amp;G] - Krim Pelembab</t>
  </si>
  <si>
    <t>Olay Total Effects 71 Day Cream Gentle SPF 15 50gr [P&amp;G] - Krim Pelembab</t>
  </si>
  <si>
    <t>Olay Total Effects 7 in 1 Anti-Aging Night Cream 50gr [P&amp;G] - Krim Pelembab</t>
  </si>
  <si>
    <t>Olay Total Effects Anti Aging 7 in 1 Foaming Cleanser 100gr [P&amp;G] - Krim Pelembab</t>
  </si>
  <si>
    <t>Olay Regenerist Revitalising Eye Serum 15ml [P&amp;G] - Serum Wajah</t>
  </si>
  <si>
    <t>Olay Regenerist Micro-sculpting Cream Night - 50gr [P&amp;G] - Krim Pelembab</t>
  </si>
  <si>
    <t>Downy Pelembut Pakaian / Biru Antibau Refill 680ml Pewangi Pelembut Pakaian Konsentrat</t>
  </si>
  <si>
    <t>Olay Total Effects 7 in 1 Day Cream Touch of Foundation SPF 15 50gr [P&amp;G] - Krim Pelembab</t>
  </si>
  <si>
    <t>Whisper Pembalut Heavy Flow &amp; Overnight Wings - Isi 8 [P&amp;G]</t>
  </si>
  <si>
    <t>Whisper Pembalut Sanitary Pads Regular Flow Wings Isi 40 [P&amp;G]</t>
  </si>
  <si>
    <t>Whisper Sanitary Pads Regular Flow Wings 20's</t>
  </si>
  <si>
    <t>Olay Total Effects 7 in 1 Anti-Aging Serum 50ml [P&amp;G] - Serum Wajah</t>
  </si>
  <si>
    <t>Olay Regenerist Micro-sculpting Serum - 50ml [P&amp;G] - Serum Wajah</t>
  </si>
  <si>
    <t>Gillette Daisy Alat Cukur Wanita Isi 2 Razor Pisau Cukur</t>
  </si>
  <si>
    <t>Gillette Daisy Alat Cukur Wanita Isi 5 Razor Pisau Cukur</t>
  </si>
  <si>
    <t>Gillette Vector Alat Cukur Razor Pisau Cukur Isi Ulang</t>
  </si>
  <si>
    <t>Gillette Alat Cukur Vector Isi 4 Refill Pisau Cukur Isi Ulang</t>
  </si>
  <si>
    <t>Gillette Mach 3 Alat Cukur Razor Pisau Cukur Isi Ulang</t>
  </si>
  <si>
    <t>Gillette Alat Cukur Mach 3 Isi 4 Refill Pisau Cukur Isi Ulang</t>
  </si>
  <si>
    <t>Gillette Alat Cukur Mach 3 Turbo Isi 4 Refill Pisau Cukur Isi Ulang</t>
  </si>
  <si>
    <t>Gillette Shaving Foam Krim Alat Cukur Lemon Lime 175g Shaving Cream</t>
  </si>
  <si>
    <t>Gillette Shaving Gel Krim Alat Cukur Sensitive 195gr Shave Gel</t>
  </si>
  <si>
    <t>Gillette Alat Cukur Fusion Proglide Isi 2 Refill Pisau Cukur Isi Ulang</t>
  </si>
  <si>
    <t>Gillette Alat Cukur Fusion Proglide Isi 4 Refill Pisau Cukur Isi Ulang</t>
  </si>
  <si>
    <t>Gillette Fusion Proglide Alat Cukur Razor Pisau Cukur Isi Ulang</t>
  </si>
  <si>
    <t>Head &amp; Shoulders Shampoo Clean and Balanced 400 ml</t>
  </si>
  <si>
    <t>Olay Regenerist Micro-sculpting Cream - 50 gr [P&amp;G] - Krim Pelembab</t>
  </si>
  <si>
    <t>Head &amp; Shoulders Shampoo Lemon Fresh Anti-Dandruff 300 ml</t>
  </si>
  <si>
    <t>Olay Regenerist Revitalising Cream Cleanser 100g [P&amp;G] - Sabun Muka</t>
  </si>
  <si>
    <t>Downy Pelembut Pakaian / Biru Sunrise Fresh Refill 720 ml Pewangi Pelembut Pakaian Konsentrat</t>
  </si>
  <si>
    <t>Downy Pelembut Pakaian / Biru Sunrise Fresh Refill 1.5L Pewangi Pelembut Pakaian Konsentrat</t>
  </si>
  <si>
    <t>Pantene Conditioner 3 Minutes Miracle Quantum Total Damage Care 180 ml [P&amp;G]</t>
  </si>
  <si>
    <t>Olay White Radiance Light Perfecting Day Cream SPF 24 50g [P&amp;G] - Krim Pelembab</t>
  </si>
  <si>
    <t>Olay White Radiance Light Perfecting Essence 30ml [P&amp;G] - Essence Wajah</t>
  </si>
  <si>
    <t>Downy Pelembut Pakaian / Emas Daring Refill 680 ml Pewangi Pelembut Pakaian Konsentrat</t>
  </si>
  <si>
    <t>Downy Pelembut Pakaian Daring Refill 1.45 L</t>
  </si>
  <si>
    <t>Downy Pelembut Pakaian / Hitam Mystique Refill 680ml [P&amp;G] Pewangi Pelembut Pakaian Konsentrat</t>
  </si>
  <si>
    <t>P&amp;G Downy Pelembut / Hitam Pakaian Mystique Refill 1.45L Pewangi Pelembut Pakaian Konsentrat</t>
  </si>
  <si>
    <t>Downy Pelembut Pakaian Passion Refill 680 ml [P&amp;G]</t>
  </si>
  <si>
    <t>Downy Pelembut Pakaian / Merah Passion Refill 1.45L [P&amp;G]</t>
  </si>
  <si>
    <t>Gillette Alat Cukur Blue 2 Razor Pisau Cukur Isi 10</t>
  </si>
  <si>
    <t>Gillette Alat Cukur Blue Simple 3 Razor Pisau Cukur Isi 4</t>
  </si>
  <si>
    <t>Pampers Popok Perekat Premium Care NB 26</t>
  </si>
  <si>
    <t>Rejoice Shampoo Parfum Lembut 340 ml</t>
  </si>
  <si>
    <t>Pantene Shampoo Anti-Lepek 480 ml</t>
  </si>
  <si>
    <t>Downy Pelembut &amp; Pewangi Pakaian Floral Pink 720 ml</t>
  </si>
  <si>
    <t>Downy Pelembut &amp; Pewangi Pakaian Floral Pink 1.5L [P&amp;G]</t>
  </si>
  <si>
    <t>Olay Krim Pencerah - Natural White Light Night 50 gr</t>
  </si>
  <si>
    <t>Head &amp; Shoulders Conditioner Supreme Moisture 135 ml</t>
  </si>
  <si>
    <t>Gillette Shaving Foam Krim Alat Cukur Lemon Lime 50g Shaving Cream</t>
  </si>
  <si>
    <t>Gillette Alat Cukur Blue Simple 3 Isi 1 Razor Pisau Cukur</t>
  </si>
  <si>
    <t>Gillette Alat Cukur Blue Simple 3 Razor Pisau Cukur Isi 2</t>
  </si>
  <si>
    <t>Sikat Gigi Oral-B Cross Action Pro-Health 7 Benefit Soft 2s [P&amp;G]</t>
  </si>
  <si>
    <t>Oral-B Sikat Gigi UltraThin Black Tea 3s [P&amp;G]</t>
  </si>
  <si>
    <t>Pantene Conditioner Smooth &amp; Silky 290 ml</t>
  </si>
  <si>
    <t>Rejoice Conditioner Anti Dandruff 3 in 1 - 320 ml</t>
  </si>
  <si>
    <t>Olay Regenerist Revitalising Night Cream Moisturizer 50gr [P&amp;G] - Krim Pelembab</t>
  </si>
  <si>
    <t>Olay Advanced Anti-Aging Regenerist Youth Pre-Essence 40ml [P&amp;G] - Essence Wajah</t>
  </si>
  <si>
    <t>Pampers Popok Perekat S 4x48 Premium Care Karton [P&amp;G]</t>
  </si>
  <si>
    <t>Gillette Venus Alat Cukur Wanita Simply Venus Basic Isi 2 Razor Pisau Cukur</t>
  </si>
  <si>
    <t>Rejoice Shampoo Moisture Smooth 600 ml</t>
  </si>
  <si>
    <t>Olay White Radiance Light Perfecting Night Cream 50g - Krim Pelembab</t>
  </si>
  <si>
    <t>Olay Regenerist Whip Active Moisturizer Krim 50g - Krim Pelembab</t>
  </si>
  <si>
    <t>Vicks Vaporub Balsem 50 gr</t>
  </si>
  <si>
    <t>Vicks Vaporub Balsem 10g</t>
  </si>
  <si>
    <t>Vicks Vaporub Balsem 25 gr</t>
  </si>
  <si>
    <t xml:space="preserve">Rejoice Shampoo Rich Halus Lembut 600 ml Paket Isi 2 </t>
  </si>
  <si>
    <t>Downy Anti Apek Refill 720ml - Paket Isi 2</t>
  </si>
  <si>
    <t>Gillette Venus Alat Cukur Wanita Sensitive Smooth Razor Pisau Cukur Isi Ulang</t>
  </si>
  <si>
    <t>Oral-B Dental Floss/Benang Gigi Satin 50 m</t>
  </si>
  <si>
    <t>Head &amp; Shoulders Shampoo Cool Menthol Anti-Dandruff / Anti Ketombe 400ml x3 [P&amp;G]</t>
  </si>
  <si>
    <t>Pantene Shampoo Anti Dandruff 750ml Paket Isi 3 [P&amp;G]</t>
  </si>
  <si>
    <t>Herbal Essences Strawberry &amp; Sweet Mint Shampoo - Pack of 2</t>
  </si>
  <si>
    <t>Downy Pelembut Pakaian Mystique Refill 1.5L + Free Refill 720 ml</t>
  </si>
  <si>
    <t>Olay Set Perawatan Anti Aging Krim SPF 15 50g + Krim Malam 50g - Krim Pelembab</t>
  </si>
  <si>
    <t>Downy Anti Apek Refill 1.5L - Paket Isi 3 Pewangi Pelembut Pakaian Konsentrat</t>
  </si>
  <si>
    <t>Downy Pewangi dan Pelembut Pakaian  / Ungu Allure 1.5Lx3</t>
  </si>
  <si>
    <t>Herbal Essences Argan Oil Conditioner &amp; Shampoo</t>
  </si>
  <si>
    <t>Gillette Daisy Alat Cukur Wanita Isi 5 Razor Pisau Cukur Paket Isi 2</t>
  </si>
  <si>
    <t>Downy Anti Apek Refill 720ml - Paket Isi 3</t>
  </si>
  <si>
    <t>Ambi Pur Mini Vent Clip Thai Dragon Fruit 2 ml</t>
  </si>
  <si>
    <t>Ambi Pur Premium Clip After Tobacco Starter Kit 7.5 ml</t>
  </si>
  <si>
    <t>Downy Pelembut Pakaian Sweetheart Refill 680 ml x 3 pcs [P&amp;G]</t>
  </si>
  <si>
    <t>[LEBIH HEMAT - Isi 3] Olay Regenerist Ritual Anti Aging Perawatan Serum : Krim Pelembab Serum Wajah</t>
  </si>
  <si>
    <t>Downy Pelembut Pakaian Passion Refill 1.5L - Paket Isi 2 Pewangi Pelembut Pakaian Konsentrat</t>
  </si>
  <si>
    <t>Gilllette Venus Alat Cukur Wanita Hybrid Razor Pisau Cukur Isi Ulang</t>
  </si>
  <si>
    <t>Gillette Venus Alat Cukur Wanita Comfortglide Razor White Tea + 4 Refill Pisau Cukur Isi Ulang</t>
  </si>
  <si>
    <t>Gillette Venus Alat Cukur Wanita Comfortglide Pisau Cukur Isi 4 Refill White Tea Isi Ulang</t>
  </si>
  <si>
    <t>Downy Anti Apek Refill 1.5 L - Paket Isi 2</t>
  </si>
  <si>
    <t>Oral-B All Rounder Fresh Clean Black 3s</t>
  </si>
  <si>
    <t>Downy Pelembut &amp; Pewangi Pakaian Sports Fresh 1.5 L - Paket Isi 3</t>
  </si>
  <si>
    <t>Downy Pelembut Pakaian Sweetheart Refill 1.5 L - Paket Isi 3 Pewangi Pelembut Pakaian Konsentrat</t>
  </si>
  <si>
    <t>Downy Sunrise Fresh Refill 720 ml - Paket Isi 2 Pewangi Pelembut Pakaian Konsentrat</t>
  </si>
  <si>
    <t>Downy Pelembut Pakaian Mild &amp; Gentle 680 ml x3</t>
  </si>
  <si>
    <t>Downy Pelembut Pakaian Antibacteria Refill 680 ml - Paket Isi 3 Pewangi Pelembut Pakaian Konsentrat</t>
  </si>
  <si>
    <t>Olay Regenerist Whip Active Moisturizer UV Krim 50g - Krim Pelembab</t>
  </si>
  <si>
    <t>Head &amp; Shoulders Lemon Fresh Shampoo 680 ml - Paket isi 3</t>
  </si>
  <si>
    <t>Downy Passion Refill 1.5 L - Paket Isi 3 Pewangi Pelembut Pakaian Konsentrat</t>
  </si>
  <si>
    <t>Downy Pelembut Pakaian Mild &amp; Gentle 680 ml</t>
  </si>
  <si>
    <t>Downy Pelembut Pakaian Daring Refill 1.45 L Paket Isi 2 [P&amp;G]</t>
  </si>
  <si>
    <t>Pantene Shampoo Anti Hairfall 900ml paket isi 3</t>
  </si>
  <si>
    <t>Oral-B Sikat Gigi Anak Stages 1 - Pack of 3</t>
  </si>
  <si>
    <t>Olay Regenerist RETINOL 24 Serum 30ml - Serum Wajah</t>
  </si>
  <si>
    <t>Olay Regenerist RETINOL 24 Moisturiser Pelembab Krim Wajah 50g - Krim Pelembab</t>
  </si>
  <si>
    <t>Olay Ritual Pelembab Anti Aging Krim Pagi 50g + Krim Malam 50g - Krim Pelembab</t>
  </si>
  <si>
    <t>Downy Pelembut Pakaian Sunrise Fresh Refill 1.55 L - Paket Isi 2</t>
  </si>
  <si>
    <t>Downy Pelembut Pakaian Daring Refill 1.45 L Paket Isi 3 [P&amp;G]</t>
  </si>
  <si>
    <t>Downy Pewangi dan Pelembut Pakaian  / Ungu Allure 900mlx3</t>
  </si>
  <si>
    <t>Downy Pewangi dan Pelembut Pakaian  / Ungu Allure 1.5Lx2</t>
  </si>
  <si>
    <t>Gillette Venus Alat Cukur Wanita Sensitive Isi 3 Razor Pisau Cukur</t>
  </si>
  <si>
    <t>Oral-B Sikat Gigi UltraThin Green Tea 3s - Pack of 2</t>
  </si>
  <si>
    <t>Gillette Venus Alat Cukur Wanita Comfortglide Razor White Tea Razor Pisau Cukur Isi Ulang</t>
  </si>
  <si>
    <t>Downy Sunrise Fresh Refill 720 ml - Paket Isi 4</t>
  </si>
  <si>
    <t>Downy Pewangi dan Pelembut Pakaian Anti Apek Refill 720ml Paket Isi 4</t>
  </si>
  <si>
    <t>Oral-B Sikat Gigi Anak Stages 2 - Pack of 3</t>
  </si>
  <si>
    <t>Oral-B Sikat Gigi Anak Stages 3 - Pack of 3</t>
  </si>
  <si>
    <t>Ambi Pur Premium Clip Fresh &amp; Cool Refill 7.5 ml</t>
  </si>
  <si>
    <t>Downy Pelembut Pakaian Mystique Refill 720 ml - Paket Isi 3 Pewangi Pelembut Pakaian Konsentrat</t>
  </si>
  <si>
    <t>Downy Pelembut &amp; Pewangi Pakaian Anti Apek 680ml</t>
  </si>
  <si>
    <t>Downy Anti Apek / Hijau Refill 1.45L</t>
  </si>
  <si>
    <t>Downy Pelembut Pakaian Passion Refill 680 ml x 3 [P&amp;G]</t>
  </si>
  <si>
    <t>Downy Mild &amp; Gentle 1.5L - Paket Isi 3 Pewangi Pelembut Pakaian Konsentrat</t>
  </si>
  <si>
    <t>MTA-6500767-00001</t>
  </si>
  <si>
    <t>Head &amp; Shoulders Cool Menthol Shampoo [850 mL/ 2 pcs] -</t>
  </si>
  <si>
    <t>Olay Base Pink Cream [50 g]</t>
  </si>
  <si>
    <t>Olay Anti Aging Gentle Set Perawatan Wajah</t>
  </si>
  <si>
    <t>Downy Mild &amp; Gentle 1.5L - Paket Isi 2</t>
  </si>
  <si>
    <t>1067868947_ID-1655810366</t>
  </si>
  <si>
    <t>https://www.lazada.co.id/products/olay-krim-pagi-spf24-50g-krim-malam-50g-whitening-sheet-mask-24g-i1067868947-s1655810366.html?spm=a2o4j.8553159.0.0.1ee2140eOvTPVH</t>
  </si>
  <si>
    <t>[LEBIH HEMAT] Olay Set Ritual Pencerah &amp; Whitening Sheet Mask (Skincare/Cream pemutih wajah glowing/Krim Wajah BPOM/Krim Pelembab)</t>
  </si>
  <si>
    <t>1080636922_ID-1691594809</t>
  </si>
  <si>
    <t>https://www.lazada.co.id/products/downy-mild-gentle-15l-paket-isi-3-i1080636922-s1691594809.html?spm=a2o4j.searchlist.list.1.2a024e02lyL75u&amp;search=1</t>
  </si>
  <si>
    <t>Downy Mild &amp; Gentle 1.45L (PAKET ISI 3)</t>
  </si>
  <si>
    <t>1176688717_ID-1865868182</t>
  </si>
  <si>
    <t>https://www.lazada.co.id/products/olay-ritual-pelembab-anti-aging-i1176688717-s1865868182.html?spm=a2o4j.searchlist.list.13.5fcb4e34zqTzkx&amp;search=1</t>
  </si>
  <si>
    <t>Olay Ritual Pelembab Anti Aging</t>
  </si>
  <si>
    <t>1437842465_ID-2648894621</t>
  </si>
  <si>
    <t>https://www.lazada.co.id/products/whisper-heavy-flow-dan-overnight-wings-isi-8-i1437842465-s2648894621.html?spm=a2o4j.searchlist.list.2.75fa50caA1RP36&amp;search=1</t>
  </si>
  <si>
    <t>1437852308_ID-2648916171</t>
  </si>
  <si>
    <t>https://www.lazada.co.id/products/whisper-reguler-flow-wings-40s-i1437852308-s2648916171.html?spm=a2o4j.searchlist.list.2.6cae282cqxQCjP&amp;search=1</t>
  </si>
  <si>
    <t>1438302826_ID-2650164034</t>
  </si>
  <si>
    <t>https://www.lazada.co.id/products/vicks-inhaler-05ml-i1438302826-s2650164034.html?spm=a2o4j.searchlist.list.2.437f3693VncER0&amp;search=1</t>
  </si>
  <si>
    <t>1438332329_ID-2650112634</t>
  </si>
  <si>
    <t>https://www.lazada.co.id/products/vicks-vaporub-25g-i1438332329-s2650112634.html?spm=a2o4j.searchlist.list.2.6e965e922iVhT5&amp;search=1</t>
  </si>
  <si>
    <t>1438336272_ID-2650080972</t>
  </si>
  <si>
    <t>https://www.lazada.co.id/products/vicks-vaporub-50g-i1438336272-s2650080972.html?spm=a2o4j.searchlist.list.2.72723c82Hr93oX&amp;search=1</t>
  </si>
  <si>
    <t>1441200693_ID-2658000886</t>
  </si>
  <si>
    <t>https://www.lazada.co.id/products/ambipur-car-fresh-cool-ultra-control-i1441200693-s2658000886.html?spm=a2o4j.searchlist.list.2.74613858q8dPS1&amp;search=1</t>
  </si>
  <si>
    <t>1441218400_ID-2658016797</t>
  </si>
  <si>
    <t>https://www.lazada.co.id/products/ambipur-car-pink-blossom-refill-i1441218400-s2658016797.html?spm=a2o4j.searchlist.list.2.625e2a10bRFr0X&amp;search=1</t>
  </si>
  <si>
    <t>AmbiPur Car Pink Blossom Refill</t>
  </si>
  <si>
    <t>1441222392_ID-2658062009</t>
  </si>
  <si>
    <t>https://www.lazada.co.id/products/ambipur-car-aqua-ultra-control-75ml-i1441222392-s2658062009.html?spm=a2o4j.searchlist.list.2.71ef1c12iMw7ht&amp;search=1</t>
  </si>
  <si>
    <t>1441230292_ID-2658030274</t>
  </si>
  <si>
    <t>https://www.lazada.co.id/products/ambipur-car-vanilla-bouquet-refill-i1441230292-s2658030274.html?spm=a2o4j.searchlist.list.2.53b07d1adaQOVp&amp;search=1</t>
  </si>
  <si>
    <t>1441234305_ID-2658046536</t>
  </si>
  <si>
    <t>https://www.lazada.co.id/products/ambipur-car-vanilla-bouquet-ultra-control-75ml-i1441234305-s2658046536.html?spm=a2o4j.searchlist.list.2.5e0667f4zOFuEK&amp;search=1</t>
  </si>
  <si>
    <t>AmbiPur Car Vanilla Bouquet Ultra Control 7ml</t>
  </si>
  <si>
    <t>1441236255_ID-2658054066</t>
  </si>
  <si>
    <t>https://www.lazada.co.id/products/ambipur-car-after-tobacco-vent-clips-2ml-i1441236256-s2658032689.html?spm=a2o4j.searchlist.list.2.4596b337YSp0hs&amp;search=1</t>
  </si>
  <si>
    <t>1441238226_ID-2658038779</t>
  </si>
  <si>
    <t>https://www.lazada.co.id/products/ambipur-car-fresh-and-light-ultra-control-75ml-i1441238226-s2658038779.html?spm=a2o4j.searchlist.list.2.12c01342RqH6gz&amp;search=1</t>
  </si>
  <si>
    <t>1441248059_ID-2658056079</t>
  </si>
  <si>
    <t>https://www.lazada.co.id/products/ambipur-car-aqua-refill-75ml-i1441248059-s2658056079.html?spm=a2o4j.searchlist.list.2.7cd4408eE8z4y6&amp;search=1</t>
  </si>
  <si>
    <t>1441248060_ID-2658060046</t>
  </si>
  <si>
    <t>https://www.lazada.co.id/products/ambipur-car-lavender-spa-ultra-control-75ml-i1441248060-s2658060046.html?spm=a2o4j.searchlist.list.2.5af22291rs8ch0&amp;search=1</t>
  </si>
  <si>
    <t>1499980938_ID-2820942738</t>
  </si>
  <si>
    <t>https://www.lazada.co.id/products/gillette-blue3-simple-2s-i1499980938-s2820942738.html?spm=a2o4j.searchlist.list.1.18aa39e2wjSpwT&amp;search=1</t>
  </si>
  <si>
    <t>1500060666_ID-2821016920</t>
  </si>
  <si>
    <t>https://www.lazada.co.id/products/downy-pewangi-dan-pelembut-pakaian-allure-900mlx3-i1500060666-s2821016920.html?spm=a2o4j.searchlist.list.2.7466a15cmxdsJ8&amp;search=1</t>
  </si>
  <si>
    <t>Downy Pewangi dan Pelembut Pakaian Allure 900mlx3</t>
  </si>
  <si>
    <t>1500382162_ID-2821920770</t>
  </si>
  <si>
    <t>https://www.lazada.co.id/products/downy-pewangi-dan-pelembut-pakaian-allure-15lx3-i1500382162-s2821920770.html?spm=a2o4j.searchlist.list.2.64405016i8gM3q&amp;search=1</t>
  </si>
  <si>
    <t>Downy Pewangi dan Pelembut Pakaian Allure 1.45L x3</t>
  </si>
  <si>
    <t>https://www.lazada.co.id/products/olay-regenerist-retinol-24-moisturiser-pelembab-krim-wajah-50g-i1623396805-s3132396239.html?spm=a2o4j.searchlist.list.6.68023133PwMj6h&amp;search=1</t>
  </si>
  <si>
    <t>Olay RETINOL 24 Krim Pelembab Anti Aging Skincare 50G</t>
  </si>
  <si>
    <t>https://www.lazada.co.id/products/olay-regenerist-retinol-24-serum-30ml-i1623424336-s3132330891.html?spm=a2o4j.searchlist.list.2.68023133PwMj6h&amp;search=1</t>
  </si>
  <si>
    <t>Olay Serum Wajah RETINOL 24 Anti Aging Skincare 30ml</t>
  </si>
  <si>
    <t>https://www.lazada.co.id/products/olay-regenerist-retinol-24-night-pelembab-krim-mata-eye-cream-15ml-i1623430277-s3132364577.html?spm=a2o4j.searchlist.list.4.68023133PwMj6h&amp;search=1</t>
  </si>
  <si>
    <t>319651397_ID-325123453</t>
  </si>
  <si>
    <t>https://www.lazada.co.id/products/downy-floral-pink-16l-paket-isi-2-i319651397-s325123453.html?spm=a2o4j.searchlist.list.1.76fc1623GRaNbs&amp;search=1</t>
  </si>
  <si>
    <t>Downy Floral Pink 1.55L - Paket isi 2</t>
  </si>
  <si>
    <t>3014260274917x2</t>
  </si>
  <si>
    <t>3205902028_ID-5604716384</t>
  </si>
  <si>
    <t>4902430792851x2</t>
  </si>
  <si>
    <t>https://www.lazada.co.id/products/gillette-venus-alat-cukur-wanita-simply-venus-isi-2-razor-pisau-cukur-paket-isi-2-pack-i3205902028-s5604716384.html?spm=a2o4j.searchlist.list.2.74477b7ecNy29I&amp;search=1</t>
  </si>
  <si>
    <t>Gillette Venus Alat Cukur Wanita Simply Venus Isi 2 Razor Pisau Cukur Paket Isi 2 Pack</t>
  </si>
  <si>
    <t>4902430599610x2</t>
  </si>
  <si>
    <t>332506188_ID-340389529</t>
  </si>
  <si>
    <t>https://www.lazada.co.id/products/olay-krim-pencerah-pemutih-wajah-natural-white-light-night-50g-i332506188-s340389529.html?spm=a2o4j.searchlist.list.1.76f35a26yzGuaP&amp;search=1</t>
  </si>
  <si>
    <t>Olay Krim Pencerah Pemutih Wajah - Natural White Light Night 50g (Skincare/Cream pemutih wajah glowing/Krim Wajah BPOM/Krim Pelembab)</t>
  </si>
  <si>
    <t>407091608_ID-449896368</t>
  </si>
  <si>
    <t xml:space="preserve">https://www.lazada.co.id/products/sikat-gigi-oral-b-cross-action-pro-health-7-benefit-soft-2s-i407091608-s449896368.html?spm=a2o4j.searchlist.list.1.39783bc0pIJwIr&amp;search=1 </t>
  </si>
  <si>
    <t>Sikat Gigi Oral-B Cross Action Pro-Health 7 Benefit Soft 2s</t>
  </si>
  <si>
    <t xml:space="preserve">https://www.lazada.co.id/products/sikat-gigi-oral-b-ultra-thin-compact-soft-3s-i407092584-s449893633.html?spm=a2o4j.searchlist.list.1.3cbe5969YfdqZ2&amp;search=1 </t>
  </si>
  <si>
    <t>Sikat Gigi Oral-B Ultra Thin Compact Soft 3s</t>
  </si>
  <si>
    <t xml:space="preserve">https://www.lazada.co.id/products/sikat-gigi-oral-b-stages-1-i407092596-s449893644.html?spm=a2o4j.searchlist.list.1.45962e418tsevO&amp;search=1 </t>
  </si>
  <si>
    <t>Sikat Gigi Anak Oral-B Stages 1</t>
  </si>
  <si>
    <t xml:space="preserve">https://www.lazada.co.id/products/sikat-gigi-oral-b-stages-2-i407096298-s449889883.html?spm=a2o4j.searchlist.list.1.49176611F554rk&amp;search=1 </t>
  </si>
  <si>
    <t>Sikat Gigi Anak Oral-B Stages 2</t>
  </si>
  <si>
    <t xml:space="preserve">https://www.lazada.co.id/products/sikat-gigi-oral-b-123-medium-3s-pack-of-2-i407130960-s449942957.html?spm=a2o4j.searchlist.list.1.d6ec20671RmYbr&amp;search=1 </t>
  </si>
  <si>
    <t>Sikat Gigi Oral-B 123 Medium 3s - Paket isi 2</t>
  </si>
  <si>
    <t xml:space="preserve">https://www.lazada.co.id/products/sikat-gigi-oral-b-ultrathin-black-tea-3s-pack-of-2-i407132736-s449948314.html?spm=a2o4j.searchlist.list.1.26855c67wcmPqP&amp;search=1 </t>
  </si>
  <si>
    <t>Sikat Gigi Oral-B UltraThin Black Tea 3s - Paket isi 2</t>
  </si>
  <si>
    <t xml:space="preserve">https://www.lazada.co.id/products/sikat-gigi-oral-b-stages-2-pack-of-3-i407134529-s449950084.html?spm=a2o4j.searchlist.list.1.696b7900tE9x86&amp;search=1 </t>
  </si>
  <si>
    <t>Sikat Gigi Anak Oral-B Stages 2 - Paket Isi 3</t>
  </si>
  <si>
    <t xml:space="preserve">https://www.lazada.co.id/products/sikat-gigi-oral-b-stages-3-pack-of-3-i407140137-s449946415.html?spm=a2o4j.searchlist.list.1.423e1b68bIqA1p&amp;search=1 </t>
  </si>
  <si>
    <t>Sikat Gigi Anak Oral-B Stages 3 - Paket isi 3</t>
  </si>
  <si>
    <t xml:space="preserve">https://www.lazada.co.id/products/downy-pelembut-pewangi-pakaian-sports-fresh-800ml-paket-isi-3-i407824565-s451130818.html?spm=a2o4j.searchlist.list.1.5c346f55KlYMz6&amp;search=1 </t>
  </si>
  <si>
    <t>https://www.lazada.co.id/products/downy-pelembut-pewangi-pakaian-sports-fresh-15l-paket-isi-3-i407831186-s451133536.html?spm=a2o4j.searchlist.list.2.4e54762fXrf2na&amp;search=1</t>
  </si>
  <si>
    <t>Downy Pelembut &amp; Pewangi Pakaian Sports Fresh Konsentrat 1.45L - Paket isi 3</t>
  </si>
  <si>
    <t xml:space="preserve">https://www.lazada.co.id/products/rejoice-3-in-1-perfect-perfume-sampo-600-ml-paket-isi-2-i488956702-s606294169.html?spm=a2o4j.searchlist.list.1.52ac45eeDLnitE&amp;search=1 </t>
  </si>
  <si>
    <t>Rejoice 3-in-1 Perfect Perfume Shampoo 600 ml - Paket isi 2</t>
  </si>
  <si>
    <t xml:space="preserve">https://www.lazada.co.id/products/rejoice-3-in-1-perfect-cool-sampo-600-ml-paket-isi-3-i488960637-s606300018.html?spm=a2o4j.searchlist.list.1.6daf5f2a1iYGtc&amp;search=1 </t>
  </si>
  <si>
    <t>Rejoice 3-in-1 Perfect Cool Shampoo 600 ml - Paket isi 3</t>
  </si>
  <si>
    <t>Rejoice 3-in-1 Perfect Perfume Shampoo 600 ml - Paket isi 3</t>
  </si>
  <si>
    <t xml:space="preserve">https://www.lazada.co.id/products/rejoice-3-in-1-perfect-cool-sampo-600-ml-paket-isi-2-i488978371-s606276744.html?spm=a2o4j.searchlist.list.1.26c51448X5lInR&amp;search=1 </t>
  </si>
  <si>
    <t>Rejoice 3-in-1 Perfect Cool Shampoo 600 ml - Paket isi 2</t>
  </si>
  <si>
    <t>4902430610834X2</t>
  </si>
  <si>
    <t>https://www.lazada.co.id/products/pampers-premium-care-celana-s-32-karton-isi-2-64-pcs-small-popok-bayi-i569074040-s806848321.html?spm=a2o4j.searchlist.list.1.697926c7PWJzNZ&amp;search=1</t>
  </si>
  <si>
    <t>580920762_ID-822392680</t>
  </si>
  <si>
    <t>https://www.lazada.co.id/products/downy-plus-collection-anti-apek-pelembut-pewangi-pakaian-konsentrat-720ml-paket-isi-2-i580920762-s822392680.html?spm=a2o4j.searchlist.list.1.2141652e8KcR4X&amp;search=1</t>
  </si>
  <si>
    <t>https://www.lazada.co.id/products/downy-plus-collection-anti-apek-pelembut-pewangi-pakaian-konsentrat-720ml-paket-isi-3-i580924689-s822394642.html?spm=a2o4j.searchlist.list.1.15e9698fOfIYrd&amp;search=1</t>
  </si>
  <si>
    <t>580936287_ID-822376923</t>
  </si>
  <si>
    <t>https://www.lazada.co.id/products/downy-plus-collection-anti-apek-pelembut-pewangi-pakaian-konsentrat-15l-paket-isi-2-i580936287-s822376923.html?spm=a2o4j.searchlist.list.1.54523abdpvqvLm&amp;search=1</t>
  </si>
  <si>
    <t>https://www.lazada.co.id/products/downy-plus-collection-anti-apek-pelembut-pewangi-pakaian-konsentrat-15l-paket-isi-3-i580940234-s822414235.html?spm=a2o4j.searchlist.list.1.33561ff5Hk3pMT&amp;search=1</t>
  </si>
  <si>
    <t>Downy +PLUS COLLECTION ANTI APEK Pelembut &amp; Pewangi Pakaian Konsentrat 1.45L - Paket Isi 3</t>
  </si>
  <si>
    <t>636994793_ID-885748784</t>
  </si>
  <si>
    <t xml:space="preserve">https://www.lazada.co.id/products/herbal-essences-biorenew-clean-white-strawberry-sweet-mint-shampo-400-ml-i636994793-s885748784.html?spm=a2o4j.searchlist.list.1.c81d2d73CBZWYG&amp;search=1 </t>
  </si>
  <si>
    <t>Herbal Essences Bio:Renew Smooth Golden Moringa Oil Shampoo 400 ml x2</t>
  </si>
  <si>
    <t>Herbal Essences Bio:Renew Smooth Golden Moringa Oil Shampoo 400 ml + Kondisioner</t>
  </si>
  <si>
    <t>Herbal Essences Bio:Renew Hydrate Coconut Milk Shampoo 400 ml x2</t>
  </si>
  <si>
    <t xml:space="preserve">https://www.lazada.co.id/products/herbal-essences-biorenew-repair-argan-oil-of-morocco-shampo-400-ml-x2-i637674106-s886592249.html?spm=a2o4j.searchlist.list.1.368c35d5HJOdXL&amp;search=1 </t>
  </si>
  <si>
    <t>Herbal Essences Bio:Renew Repair Argan Oil Of Morocco Shampoo 400 ml x2</t>
  </si>
  <si>
    <t xml:space="preserve">https://www.lazada.co.id/products/herbal-essences-biorenew-clean-white-strawberry-sweet-mint-shampo-400-ml-kondisioner-i637782809-s886824837.html?spm=a2o4j.searchlist.list.1.6ed63949lbiM75&amp;search=1 </t>
  </si>
  <si>
    <t>Herbal Essences Bio:Renew Clean White Strawberry &amp; Sweet Mint Shampoo 400 ml + Kondisioner</t>
  </si>
  <si>
    <t xml:space="preserve">https://www.lazada.co.id/products/herbal-essences-biorenew-hydrate-coconut-milk-shampo-400-ml-kondisioner-i637822592-s886882437.html?spm=a2o4j.searchlist.list.1.292fd4b9iP3xav&amp;search=1 </t>
  </si>
  <si>
    <t>Herbal Essences Bio:Renew Hydrate Coconut Milk Shampoo 400 ml + Kondisioner</t>
  </si>
  <si>
    <t xml:space="preserve">https://www.lazada.co.id/products/herbal-essences-biorenew-repair-argan-oil-of-morocco-shampo-400-ml-kondisioner-i637844345-s886892790.html?spm=a2o4j.searchlist.list.1.3dfe4a82JUN8Nw&amp;search=1 </t>
  </si>
  <si>
    <t>Herbal Essences Bio:Renew Repair Argan Oil Of Morocco Shampoo 400 ml + Kondisioner</t>
  </si>
  <si>
    <t>675068599_ID-938438924</t>
  </si>
  <si>
    <t>4902430242875x4902430293341x4902430735544</t>
  </si>
  <si>
    <t>https://www.lazada.co.id/products/lebih-hemat-olay-ritual-serum-anti-aging-free-pelembab-regenerist-micro-sculpting-cream-14g-i675068599-s938438924.html?spm=a2o4j.searchlist.list.7.77b98a94PCYizj&amp;search=1</t>
  </si>
  <si>
    <t>[LEBIH HEMAT] Olay Ritual Serum Anti Aging + Free Pelembab Regenerist Micro-sculpting Cream – 14g</t>
  </si>
  <si>
    <t>[LEBIH HEMAT] Olay Set Lengkap Perawatan Anti Aging - Skincare -  Cream wajah glowing - Krim Wajah BPOM</t>
  </si>
  <si>
    <t xml:space="preserve">https://www.lazada.co.id/products/lebih-hemat-olay-set-pelembab-advanced-anti-aging-skincare-cream-wajah-glowing-krim-wajah-bpom-i719990076-s996526675.html?spm=a2o4j.searchlist.list.1.efb6d862hrRWwT&amp;search=1 </t>
  </si>
  <si>
    <t>https://www.lazada.co.id/products/pantene-shampoo-anti-dandruff-900ml-pack-of-3-i805076382-s1137776456.html?spm=a2o4j.searchlist.list.1.72b46046wQOFve&amp;search=1</t>
  </si>
  <si>
    <t>Pantene Shampoo Anti Dandruff 900ml - Paket isi 3</t>
  </si>
  <si>
    <t>847176672_ID-1217722094</t>
  </si>
  <si>
    <t xml:space="preserve">https://www.lazada.co.id/products/lebih-hemat-olay-set-perawatan-anti-aging-gentle-skincare-i847176672-s1217722094.html?spm=a2o4j.searchlist.list.1.6e491fa28yAFxQ&amp;search=1 </t>
  </si>
  <si>
    <t>[LEBIH HEMAT] Olay Set Perawatan Anti Aging Gentle (Skincare/Cream wajah glowing/Krim Wajah BPOM/Krim Pelembab)</t>
  </si>
  <si>
    <t>[LEBIH HEMAT] Olay Ritual Serum Wajah Anti Aging Skincare 50ml</t>
  </si>
  <si>
    <t>848414948_ID-1220724180</t>
  </si>
  <si>
    <t xml:space="preserve">https://www.lazada.co.id/products/lebih-hemat-olay-ritual-essence-anti-aging-skincare-i848414948-s1220724180.html?spm=a2o4j.searchlist.list.1.16c97d8etsirDh&amp;search=1 </t>
  </si>
  <si>
    <t>[LEBIH HEMAT] Olay Ritual Essence Anti Aging (Skincare/Cream wajah glowing/Krim Wajah BPOM/Serum Wajah/Krim Pelembab)</t>
  </si>
  <si>
    <t>[LEBIH HEMAT] Olay Set Lengkap Regenerist Anti Aging Skincare - Krim Wajah Serum Wajah Sabun Muka</t>
  </si>
  <si>
    <t>848480120_ID-1220722776</t>
  </si>
  <si>
    <t xml:space="preserve">https://www.lazada.co.id/products/lebih-hemat-olay-set-serum-regenerist-gratis-olay-regenerist-microsculpting-serum-mini-10gr-skincare-i848480120-s1220722776.html?spm=a2o4j.searchlist.list.1.75456f1aPlKrw5&amp;search=1 </t>
  </si>
  <si>
    <t>[LEBIH HEMAT] Olay Set Pelembab &amp; Serum Perawatan Anti Aging (Skincare/Cream wajah glowing/Krim Wajah BPOM/Serum Wajah)</t>
  </si>
  <si>
    <t>[BELI 3 PROMO SPESIAL] Head &amp; Shoulders Cool Menthol Shampoo 680ml (Perawatan Rambut &amp; Kulit Kepala - Shampo/Sampo Anti Ketombe)</t>
  </si>
  <si>
    <t>https://www.lazada.co.id/products/gillette-simply-venus-hybrid-4up-i953908538-s1437848672.html?spm=a2o4j.searchlist.list.1.48ba4b0fFwv5bg&amp;search=1</t>
  </si>
  <si>
    <t>Gilllette Venus Alat Cukur Wanita Hybrid Razor Razor Pisau Cukur Isi Ulang</t>
  </si>
  <si>
    <t>https://www.lazada.co.id/products/gillette-venus-comfort-glide-white-tea-cart-4s-i953984562-s1438038065.html?spm=a2o4j.searchlist.list.1.3bad3f32Xi9DOB&amp;search=1</t>
  </si>
  <si>
    <t>https://www.lazada.co.id/products/gillette-venus-sensitive-razor-3s-i954136801-s1438228889.html?spm=a2o4j.searchlist.list.1.af5915f0f0TNGM&amp;search=1</t>
  </si>
  <si>
    <t>https://www.lazada.co.id/products/gillette-venus-comfort-glide-white-tea-razor-2s-i954170086-s1438178474.html?spm=a2o4j.searchlist.list.1.4a9052b0KyJDA9&amp;search=1</t>
  </si>
  <si>
    <t>https://www.lazada.co.id/products/oral-b-fresh-clean-black-soft-3s-i954382760-s1438692310.html?spm=a2o4j.searchlist.list.1.7f863a4d8Y81xh&amp;search=1</t>
  </si>
  <si>
    <t>https://www.lazada.co.id/products/oral-b-essential-floss-50m-i954852765-s1439428823.html?spm=a2o4j.searchlist.list.1.71a56292L8dySS&amp;search=1</t>
  </si>
  <si>
    <t>https://www.lazada.co.id/products/oral-b-satin-floss-50m-i954904667-s1439502858.html?spm=a2o4j.searchlist.list.1.2ef18210j6PrkY&amp;search=1</t>
  </si>
  <si>
    <t>955844568_ID-1440562466</t>
  </si>
  <si>
    <t>https://www.lazada.co.id/products/herbal-essences-shampo-hello-hydration-300-ml-pack-of-2-i955844568-s1440562466.html?spm=a2o4j.searchlist.list.1.721e51fcObSUuN&amp;search=1</t>
  </si>
  <si>
    <t>Herbal Essences Shampoo Hello Hydration 300 ml - PACK OF 2</t>
  </si>
  <si>
    <t>https://www.lazada.co.id/products/gillette-venus-white-tea-razor-2s-venus-white-tea-cart-4s-i961080589-s1449232993.html?spm=a2o4j.searchlist.list.1.309de7f77eIeB1&amp;search=1</t>
  </si>
  <si>
    <t>963512992_ID-1452908667</t>
  </si>
  <si>
    <t>https://www.lazada.co.id/products/downy-mystique-refill-720ml-pack-of-4-i963512992-s1452908667.html?spm=a2o4j.searchlist.list.1.52da1b72iAATao&amp;search=1</t>
  </si>
  <si>
    <t>965280503_ID-1454784517</t>
  </si>
  <si>
    <t>https://www.lazada.co.id/products/downy-daring-refill-720ml-pack-of-4-i965280503-s1454784517.html?spm=a2o4j.searchlist.list.1.4aa02eafKsunpV&amp;search=1</t>
  </si>
  <si>
    <t>Downy Daring Refill 680ml Paket isi 4</t>
  </si>
  <si>
    <t>965448276_ID-1454988849</t>
  </si>
  <si>
    <t>https://www.lazada.co.id/products/downy-anti-apek-refill-720ml-pack-of-4-i965448276-s1454988849.html?spm=a2o4j.searchlist.list.1.14a0453afHEhT1&amp;search=1</t>
  </si>
  <si>
    <t>965618212_ID-1455086949</t>
  </si>
  <si>
    <t>https://www.lazada.co.id/products/downy-anti-bau-refill-720ml-pack-of-4-i965618212-s1455086949.html?spm=a2o4j.searchlist.list.1.1153603eZH8A7K&amp;search=1</t>
  </si>
  <si>
    <t>965790867_ID-1455422212</t>
  </si>
  <si>
    <t>https://www.lazada.co.id/products/downy-sports-fresh-refill-720ml-pack-of-4-i965790867-s1455422212.html?spm=a2o4j.searchlist.list.1.11bd77bffg6KnW&amp;search=1</t>
  </si>
  <si>
    <t>965894427_ID-1455398900</t>
  </si>
  <si>
    <t>https://www.lazada.co.id/products/downy-sunrise-fresh-refill-780ml-pack-of-4-i965894427-s1455398900.html?spm=a2o4j.searchlist.list.1.291cfa24U3H4Kz&amp;search=1</t>
  </si>
  <si>
    <t>Downy Sunrise Fresh Refill 720ml – Paket isi 4</t>
  </si>
  <si>
    <t>https://www.lazada.co.id/products/pantene-shampoo-hairfall-1200ml-i984570122-s1479212149.html?spm=a2o4j.searchlist.list.1.1a7845e2fO4uTs&amp;search=1</t>
  </si>
  <si>
    <t>Pantene Shampoo Hairfall 1200ml</t>
  </si>
  <si>
    <t>https://www.lazada.co.id/products/pantene-shampoo-anti-dandruff-1200ml-i985222510-s1479580397.html?spm=a2o4j.searchlist.list.1.2701196ckghvNp&amp;search=1</t>
  </si>
  <si>
    <t>4902430889353x2</t>
  </si>
  <si>
    <t>985492008_ID-1479728118</t>
  </si>
  <si>
    <t>https://www.lazada.co.id/products/pantene-shampoo-anti-dandruff-1200ml-paket-isi-3-i985492008-s1479728118.html?spm=a2o4j.searchlist.list.2.456f4082Sq6Zg0&amp;search=1</t>
  </si>
  <si>
    <t>985748057_ID-1479894669</t>
  </si>
  <si>
    <t>https://www.lazada.co.id/products/head-shoulders-shampoo-menthol-850ml-paket-isi-3-i985748057-s1479894669.html?spm=a2o4j.searchlist.list.1.2ae71e41lWmEh0&amp;search=1</t>
  </si>
  <si>
    <t>Head &amp; Shoulders Shampoo MENTHOL 850ml Paket isi 3</t>
  </si>
  <si>
    <t>DO886OTAA93VWZANID-21271601</t>
  </si>
  <si>
    <t>https://www.lazada.co.id/products/downy-sunrise-fresh-refill-155l-i160031027-s181890431.html?spm=a2o4j.searchlist.list.2.2cc53793jBHn8Z&amp;search=1</t>
  </si>
  <si>
    <t>Downy Sunrise Fresh Refill 1.55L</t>
  </si>
  <si>
    <t>DO886OTAAF5D1LANID-33575065</t>
  </si>
  <si>
    <t>https://www.lazada.co.id/products/downy-mystique-refill-720ml-paket-isi-2-i160034507-s181900790.html?spm=a2o4j.searchlist.list.1.79bc1e65oEK4BS&amp;search=1</t>
  </si>
  <si>
    <t>https://www.lazada.co.id/products/downy-mystique-refill-720ml-paket-isi-3-i160034503-s181900786.html?spm=a2o4j.searchlist.list.1.4f9a4f15qKVnr6&amp;search=1</t>
  </si>
  <si>
    <t>Downy Mystique Refill Konsentrat 680ml - Paket isi 3 Pewangi Dan Pelembut Pakaian</t>
  </si>
  <si>
    <t>https://www.lazada.co.id/products/downy-passion-refill-720ml-paket-isi-3-i160034504-s181900787.html?spm=a2o4j.searchlist.list.1.5e5d19c2rkqiLj&amp;search=1</t>
  </si>
  <si>
    <t>https://www.lazada.co.id/products/downy-sunrise-fresh-refill-800ml-paket-isi-3-i160034505-s181900788.html?spm=a2o4j.searchlist.list.1.8f1040c3FinD64&amp;search=1</t>
  </si>
  <si>
    <t>Downy Sunrise Fresh Refill Konsentrat 720ml - Paket isi 3 Pewangi Dan Pelembut Pakaian</t>
  </si>
  <si>
    <t>DO886OTAALZZUYANID-47515139</t>
  </si>
  <si>
    <t>https://www.lazada.co.id/products/downy-pelembut-dan-pewangi-pakaian-mystique-refill-15l-i160035840-s181903979.html?spm=a2o4j.searchlist.list.1.79c611carP8O9z&amp;search=1</t>
  </si>
  <si>
    <t>DO886OTAALZZV0ANID-47515141</t>
  </si>
  <si>
    <t>https://www.lazada.co.id/products/downy-pelembut-dan-pewangi-pakaian-passion-refill-15l-i160035833-s181903972.html?spm=a2o4j.searchlist.list.1.637a460c13uoqb&amp;search=1</t>
  </si>
  <si>
    <t>Downy Pelembut dan Pewangi Pakaian Passion Refill 1.5L</t>
  </si>
  <si>
    <t>https://www.lazada.co.id/products/downy-passion-refill-15l-pack-of-2-i160036236-s181904932.html?spm=a2o4j.searchlist.list.1.64f956eaVXE8hW&amp;search=1</t>
  </si>
  <si>
    <t>https://www.lazada.co.id/products/downy-sunrise-fresh-refill-16l-pack-of-2-i160036237-s181904933.html?spm=a2o4j.searchlist.bestshown_1.1.11704ee3X3RY8X&amp;search=1</t>
  </si>
  <si>
    <t>Downy Sunrise Fresh Refill Konsentrat 1.5 L - Paket Isi 2 Pewangi Dan Pelembut Pakaian</t>
  </si>
  <si>
    <t>DO886OTAAMYLUIANID-49589042</t>
  </si>
  <si>
    <t>https://www.lazada.co.id/products/downy-daring-refill-15l-pack-of-2-i160036228-s181904924.html?spm=a2o4j.searchlist.list.1.41046af2WNzuV8&amp;search=1</t>
  </si>
  <si>
    <t>Downy Daring Refill 1.45L - Paket isi 2</t>
  </si>
  <si>
    <t>https://www.lazada.co.id/products/downy-mystique-refill-15l-pack-of-2-i160036238-s181904934.html?spm=a2o4j.searchlist.list.1.33e54a06fhhlQr&amp;search=1</t>
  </si>
  <si>
    <t>Downy Mystique Refill Konsentrat 1.45L - Paket Isi 2 Pewangi Dan Pelembut Pakaian</t>
  </si>
  <si>
    <t>DO886OTAAPLPTKANID-55433889</t>
  </si>
  <si>
    <t>https://www.lazada.co.id/products/downy-pelembut-dan-pewangi-pakaian-sweetheart-refill-15l-paket-isi-2-i160037324-s181906387.html?spm=a2o4j.searchlist.list.1.3e3f14b1uJbvpM&amp;search=1</t>
  </si>
  <si>
    <t>Downy Pelembut dan Pewangi Pakaian Sweetheart Refill 1.5L - Paket isi 2</t>
  </si>
  <si>
    <t>GI720HB54PZDANID-49420</t>
  </si>
  <si>
    <t xml:space="preserve">https://www.lazada.co.id/products/gillette-foamy-menthol-175-g-i159974054-s181773185.html?spm=a2o4j.searchlist.list.1.1c872e52l8gaBr&amp;search=1 </t>
  </si>
  <si>
    <t>Gillette Shaving Foam Krim Alat Cukur Menthol 175g Shaving Cream</t>
  </si>
  <si>
    <t>https://www.lazada.co.id/products/gillette-cartridge-vector-isi-4-i159973954-s181773064.html?spm=a2o4j.searchlist.list.2.6f7d5294Lz2PBV&amp;search=1</t>
  </si>
  <si>
    <t xml:space="preserve">https://www.lazada.co.id/products/gillette-vector-razor-1s-i159974040-s181773171.html?spm=a2o4j.searchlist.list.1.5d91da4fvXw55s&amp;search=1 </t>
  </si>
  <si>
    <t xml:space="preserve">https://www.lazada.co.id/products/gillette-fusion-proglide-manual-cartridge-4s-free-gillette-standee-i160025257-s181874737.html?spm=a2o4j.searchlist.list.1.248c39bcJNaw4F&amp;search=1 </t>
  </si>
  <si>
    <t>Gillette Fusion Proglide Manual Cartridge 4s - Pisau Cukur Free Gillette Standee</t>
  </si>
  <si>
    <t>GI720HBAAMLRXVANID-48800840</t>
  </si>
  <si>
    <t xml:space="preserve">https://www.lazada.co.id/products/gillette-pisau-cukur-wanita-daisy-disposable-isi-5-i160036116-s181904529.html?spm=a2o4j.searchlist.list.1.57cf103b3M226V&amp;search=1 </t>
  </si>
  <si>
    <t>Gillette Pisau Cukur Wanita Daisy Disposable Isi 5</t>
  </si>
  <si>
    <t>Gillette Alat Cukur Blue Simple 3 Isi 4 Razor Pisau Cukur Paket Isi 2</t>
  </si>
  <si>
    <t xml:space="preserve">https://www.lazada.co.id/products/gillette-daisy-classic-moisture-smooth-strip-disposable-5s-pack-of-2-i160040625-s181911619.html?spm=a2o4j.searchlist.list.1.4dbf1402kOnWBh&amp;search=1 </t>
  </si>
  <si>
    <t xml:space="preserve">https://www.lazada.co.id/products/gillette-blue-ii-plus-elastomer-handle-disposable-sensitive-10s-free-gillette-standee-i160040608-s181911602.html?spm=a2o4j.searchlist.list.1.4fed3e19AGt186&amp;search=1 </t>
  </si>
  <si>
    <t>GI720HBAC74HANID-118243</t>
  </si>
  <si>
    <t xml:space="preserve">https://www.lazada.co.id/products/gillette-fusion-proglide-manual-cartridge-2s-free-gillette-standee-i159925772-s181715976.html?spm=a2o4j.searchlist.list.1.12ce4262zPxYd9&amp;search=1 </t>
  </si>
  <si>
    <t xml:space="preserve">https://www.lazada.co.id/products/gillette-shaving-cream-foamy-lemon-lime-175gr-i159930097-s181720769.html?spm=a2o4j.searchlist.list.1.620539d7F3WfUt&amp;search=1 </t>
  </si>
  <si>
    <t>GI720HBAFL2WANID-269501</t>
  </si>
  <si>
    <t>https://www.lazada.co.id/products/gillette-mach-3-turbo-cartridge-refill-isi-4-i1500050259-s2820924664.html?spm=a2o4j.searchlist.list.2.19d713cdbtp7u6&amp;search=1</t>
  </si>
  <si>
    <t>Gillette Cartridge Mach 3 Turbo - Isi 4</t>
  </si>
  <si>
    <t xml:space="preserve">https://www.lazada.co.id/products/beli-3-promo-spesial-head-shoulders-cool-menthol-shampoo-400ml-perawatan-rambut-kulit-kepala-shamposampo-anti-ketombe-i160030857-s181890148.html?spm=a2o4j.searchlist.list.1.205e61a9jgMZJA&amp;search=1 </t>
  </si>
  <si>
    <t xml:space="preserve">https://www.lazada.co.id/products/beli-2-promo-spesial-head-shoulders-cool-menthol-shampoo-400ml-perawatan-rambut-kulit-kepala-shamposampo-anti-ketombe-i160035343-s181903357.html?spm=a2o4j.searchlist.list.1.6b374d38dIs8Ob&amp;search=1 </t>
  </si>
  <si>
    <t>[BELI 2 PROMO SPESIAL] Head &amp; Shoulders Cool Menthol Shampoo 400ml (Perawatan Rambut &amp; Kulit Kepala - Shampoo Anti Ketombe)</t>
  </si>
  <si>
    <t xml:space="preserve">https://www.lazada.co.id/products/beli-2-promo-spesial-head-shoulders-cool-menthol-shampoo-680ml-perawatan-rambut-kulit-kepala-shamposampo-anti-ketombe-i160036235-s181904931.html?spm=a2o4j.searchlist.list.1.2eea630fdk7TSS&amp;search=1 </t>
  </si>
  <si>
    <t xml:space="preserve">https://www.lazada.co.id/products/beli-2-promo-spesial-head-shoulders-lemon-fresh-shampoo-680ml-perawatan-rambut-kulit-kepala-shamposampo-anti-ketombe-i160040647-s181911641.html?spm=a2o4j.searchlist.list.1.4d8958ebUjOeUa&amp;search=1 </t>
  </si>
  <si>
    <t>OL719HB62PYVANID-49412</t>
  </si>
  <si>
    <t xml:space="preserve">https://www.lazada.co.id/products/olay-total-effects-7-in-one-foaming-cleanser-100gr-sabun-cuci-muka-i159973600-s181772624.html?spm=a2o4j.searchlist.list.1.26021838oH4qW5&amp;search=1 </t>
  </si>
  <si>
    <t>Olay Total Effects 7 in 1 Foaming Cleanser Sabun Cuci Muka 100G (Skincare/Cream wajah glowing/Krim Wajah BPOM/Pembersih Muka)</t>
  </si>
  <si>
    <t>OL719HB65PYSANID-49409</t>
  </si>
  <si>
    <t xml:space="preserve">https://www.lazada.co.id/products/olay-anti-aging-pelembab-total-effects-day-cream-gentle-7-in-1-50gr-i159974082-s181773213.html?spm=a2o4j.searchlist.list.1.c58764c4OLouii&amp;search=1 </t>
  </si>
  <si>
    <t>Olay Anti Aging - Pelembab Total Effects Day Cream Gentle 7 in 1 - 50g (Skincare/Cream wajah glowing/Krim Wajah BPOM)</t>
  </si>
  <si>
    <t>Olay Serum  Wajah White Radiance Light Perfecting Essence Pencerah Skincare 30ml</t>
  </si>
  <si>
    <t>OL719HB90XLXANID-54659</t>
  </si>
  <si>
    <t xml:space="preserve">https://www.lazada.co.id/products/olay-advanced-anti-aging-pelembab-regenerist-micro-sculpting-cream-50g-skincare-cream-wajah-glowing-krim-wajah-bpom-i159951320-s181747105.html?spm=a2o4j.searchlist.list.1.4e332013CwbBt9&amp;search=1 </t>
  </si>
  <si>
    <t>Olay Advanced Anti Aging – Pelembab Regenerist Micro-sculpting Cream 50g (Skincare/Cream wajah glowing/Krim Wajah BPOM)</t>
  </si>
  <si>
    <t>Olay Anti Aging - Pelembab Total Effects Night Cream 7 in 1 - 50g (Skincare/Cream wajah glowing/Krim Pelembab BPOM)</t>
  </si>
  <si>
    <t>Olay White Radiance Intensive (Brightening) Krim Pelembab Pencerah Wajah 50g Skincare</t>
  </si>
  <si>
    <t>OL719HBAA3HWP6ANID-6690872</t>
  </si>
  <si>
    <t xml:space="preserve">https://www.lazada.co.id/products/olay-white-radiance-intensive-lotion-30ml-i160017252-s181852063.html?spm=a2o4j.searchlist.list.1.49282a562CJk8w&amp;search=1 </t>
  </si>
  <si>
    <t>Olay White Radiance Intensive Lotion SPF 24 30ML (Skincare/Cream pemutih wajah glowing/Krim Wajah BPOM)</t>
  </si>
  <si>
    <t>OL719HBAA3ICQXANID-6714853</t>
  </si>
  <si>
    <t>Olay White Radiance Light Perfecting Night Cream Krim Pelembab Pencerah Wajah Skincare Malam 50g</t>
  </si>
  <si>
    <t xml:space="preserve">https://www.lazada.co.id/products/lebih-hemat-olay-set-perawatan-kulit-normal-i160040644-s181911638.html?spm=a2o4j.searchlist.list.1.592823c8S3Tv3Q&amp;search=1 </t>
  </si>
  <si>
    <t>https://www.lazada.co.id/products/pampers-premium-care-celana-l-62-karton-isi-3-186-pcs-large-popok-bayi-i160011427-s181840028.html?spm=a2o4j.searchlist.list.1.34992226IKCHWl&amp;search=1</t>
  </si>
  <si>
    <t>Pampers Premium Soft Celana L62x3 -186 pcs –Large Popok Bayi (9-14kg)</t>
  </si>
  <si>
    <t>https://www.lazada.co.id/products/pampers-premium-care-celana-xl-54-karton-isi-3-162-pcs-extra-large-popok-bayi-i160011404-s181840005.html?spm=a2o4j.searchlist.list.1.22da19efGqEM1D&amp;search=1</t>
  </si>
  <si>
    <t>https://www.lazada.co.id/products/pampers-premium-care-celana-xxl-28-karton-isi-4-112-pcs-extra-extra-large-popok-bayi-i160011423-s181840024.html?spm=a2o4j.searchlist.list.1.72a02a87udFUbg&amp;search=1</t>
  </si>
  <si>
    <t>PA722TBAB71IECANID-97544392</t>
  </si>
  <si>
    <t>https://www.lazada.co.id/products/pampers-premium-care-perekat-nb-52-karton-isi-4-208-pcs-newborn-popok-bayi-i160735755-s183501211.html?spm=a2o4j.searchlist.list.1.277920079KMMER&amp;search=1</t>
  </si>
  <si>
    <t>Pampers Premium Care Perekat NB 52x4-208 pcs - Newborn Popok Bayi (5kg)</t>
  </si>
  <si>
    <t>https://www.lazada.co.id/products/pampers-premium-care-celana-xl-54-pcs-extra-large-popok-bayi-i160008051-s181834175.html?spm=a2o4j.searchlist.list.1.65d6172ffmN3r8&amp;search=1</t>
  </si>
  <si>
    <t>Pantene Sampo Total Damage Care 750ml</t>
  </si>
  <si>
    <t>PA780HBAAMYLDSANID-49588407</t>
  </si>
  <si>
    <t xml:space="preserve">https://www.lazada.co.id/products/beli-2-promo-spesial-pantene-conditioner-3-minute-miracle-total-damage-care-180ml-perawatan-rambut-halus-lembut-kondisioner-rambut-rusak-i160036225-s181904921.html?spm=a2o4j.searchlist.list.1.69405dfcF0bNYX&amp;search=1 </t>
  </si>
  <si>
    <t>[BELI 2 PROMO SPESIAL] Pantene Conditioner 3 Minute Miracle Total Damage Care 180ml (Perawatan Rambut Halus Lembut - Kondisioner Rambut Rusak)</t>
  </si>
  <si>
    <t xml:space="preserve">https://www.lazada.co.id/products/pantene-shampoo-anti-dandruff-900ml-pack-of-2-i160040637-s181911631.html?spm=a2o4j.searchlist.list.1.61cd1f0aseK0wb&amp;search=1 </t>
  </si>
  <si>
    <t>Pantene Shampoo Anti Dandruff 900ml - Paket isi 2</t>
  </si>
  <si>
    <t xml:space="preserve">https://www.lazada.co.id/products/pantene-shampoo-total-damage-care-quantum-900ml-pack-of-2-i160040641-s181911635.html?spm=a2o4j.searchlist.list.1.2f6c7db7mGmXNy&amp;search=1 </t>
  </si>
  <si>
    <t>Pantene Shampoo Total Damage Care 900ml - Paket Isi 2</t>
  </si>
  <si>
    <t xml:space="preserve">https://www.lazada.co.id/products/pantene-shampoo-hair-fall-control-900ml-pack-of-2-i160040634-s181911628.html?spm=a2o4j.searchlist.list.1.6c9d5bdfw2q1WE&amp;search=1 </t>
  </si>
  <si>
    <t>Pantene Shampoo Hair Fall Control 900ml - Paket isi 2</t>
  </si>
  <si>
    <t>PA780HBABEQ4H6ANID-115734304</t>
  </si>
  <si>
    <t xml:space="preserve">https://www.lazada.co.id/products/pantene-shampo-anti-lepek-750ml-shampoosampo-perawatan-rambut-berminyak-membersihkan-kulit-kepala-i171106864-s201501244.html?spm=a2o4j.searchlist.list.1.383d7f4fduJVj6&amp;search=1 </t>
  </si>
  <si>
    <t>Pantene Shampo Anti-Lepek 750ml - Shampoo/Sampo Perawatan Rambut Berminyak &amp; Membersihkan Kulit Kepala</t>
  </si>
  <si>
    <t xml:space="preserve">https://www.lazada.co.id/products/rejoice-kondisioner-rich-halus-lembut-320ml-i160036035-s181904370.html?spm=a2o4j.searchlist.list.1.3bac253dn8nKAM&amp;search=1 </t>
  </si>
  <si>
    <t xml:space="preserve">https://www.lazada.co.id/products/rejoice-shampo-rich-halus-lembut-340ml-i160036038-s181904373.html?spm=a2o4j.searchlist.list.1.666b2af4lazP0v&amp;search=1 </t>
  </si>
  <si>
    <t>Rejoice Shampoo Rich Halus Lembut 340ml</t>
  </si>
  <si>
    <t>https://www.lazada.co.id/products/rejoice-shampoo-rich-600ml-paket-isi-2-halus-lembut-i160040639-s181911633.html?spm=a2o4j.searchlist.list.2.27582a61ubr5sK&amp;search=1</t>
  </si>
  <si>
    <t>Rejoice Shampoo Rich 600ml - Paket isi 2 Halus Lembut</t>
  </si>
  <si>
    <t>Rejoice Parfum Lembut Shampoo 600ml</t>
  </si>
  <si>
    <t>963656005_ID-1453010477</t>
  </si>
  <si>
    <t>https://www.lazada.co.id/products/downy-passion-refill-720ml-pack-of-4-i963656005-s1453010477.html?spm=a2o4j.searchlist.list.1.eecd1805f7eCcJ&amp;search=1</t>
  </si>
  <si>
    <t>Downy Passion Refill 720ml PACK OF 4</t>
  </si>
  <si>
    <t>GI720HBAAV176JANID-70138099</t>
  </si>
  <si>
    <t>https://www.lazada.co.id/products/gillette-alat-cukur-mach-3-turbo-isi-4-refill-pisau-cukur-isi-ulang-i1500050259-s2820924664.html?spm=a2o4j.searchlist.list.3.349d68e9WKcpYh&amp;search=1&amp;freeshipping=1</t>
  </si>
  <si>
    <t>Gillette Mach 3 Turbo 4s RF FREE Gillette Mach 3 Razor Turbo 1s</t>
  </si>
  <si>
    <t>956062949_ID-1440914494</t>
  </si>
  <si>
    <t>https://www.lazada.co.id/products/herbal-essences-shampo-moroccan-my-shine-300-ml-pack-of-2-i956062949-s1440914494.html?spm=a2o4j.searchlist.list.1.157661a1Dkm20H&amp;search=1</t>
  </si>
  <si>
    <t>Herbal Essences Shampo Moroccan My Shine 300 ml - PACK OF 2</t>
  </si>
  <si>
    <t>01/394629501W</t>
  </si>
  <si>
    <t>955646134_ID-1440316078</t>
  </si>
  <si>
    <t>4902430118804x2</t>
  </si>
  <si>
    <t>https://www.lazada.co.id/products/herbal-essences-shampo-colour-me-happy-300-ml-pack-of-2-i955646134-s1440316078.html?spm=a2o4j.searchlist.list.1.b81a4c51pyF1bH&amp;search=1</t>
  </si>
  <si>
    <t>Herbal Essences Shampo Colour Me Happy 300 ml - PACK OF 2</t>
  </si>
  <si>
    <t>1571194495_ID-3012370770</t>
  </si>
  <si>
    <t>1571232084_ID-3012360877</t>
  </si>
  <si>
    <t>1571194494_ID-3012394288</t>
  </si>
  <si>
    <t>Olay Krim Mata RETINOL 24 Anti Aging Skincare Malam, Eye Cream 15ml</t>
  </si>
  <si>
    <t>https://www.lazada.co.id/products/sikat-gigi-oral-b-stages-1-pack-of-3-i407130963-s449942960.html?spm=a2o4j.searchlist.list.1.53911441rRLIHY&amp;search=1</t>
  </si>
  <si>
    <t>Sikat Gigi Oral-B Stages 1 - Pack of 3</t>
  </si>
  <si>
    <t>848742969_ID-1221286141</t>
  </si>
  <si>
    <t>https://tokopedia.com/pgofficialstore/vicks-inhaler-0-5ml</t>
  </si>
  <si>
    <t>https://tokopedia.com/pgofficialstore/vicks-vaporub-50g</t>
  </si>
  <si>
    <t>https://tokopedia.com/pgofficialstore/olay-base-lotion-75ml</t>
  </si>
  <si>
    <t>https://tokopedia.com/pgofficialstore/olay-white-radiance-intensive-whitening-cream-50gr</t>
  </si>
  <si>
    <t>https://tokopedia.com/pgofficialstore/whisper-reguler-flow-wings-20s</t>
  </si>
  <si>
    <t>https://tokopedia.com/pgofficialstore/whisper-heavy-flow-dan-overnight-wings-isi-8</t>
  </si>
  <si>
    <t>176866562</t>
  </si>
  <si>
    <t>https://tokopedia.com/pgofficialstore/gillette-mach-3-turbo-alat-cukur-razor-pisau-cukur</t>
  </si>
  <si>
    <t>Gillette Mach 3 Turbo Alat Cukur Razor Pisau Cukur</t>
  </si>
  <si>
    <t>176866405</t>
  </si>
  <si>
    <t>https://tokopedia.com/pgofficialstore/gillette-mach-3-alat-cukur-razor-pisau-cukur</t>
  </si>
  <si>
    <t>Gillette Mach 3 Alat Cukur Razor Pisau Cukur</t>
  </si>
  <si>
    <t>176866475</t>
  </si>
  <si>
    <t>https://tokopedia.com/pgofficialstore/gillette-isi-ulang-mach-3-isi-4-refill-pisau-cukur</t>
  </si>
  <si>
    <t>Gillette Isi Ulang Mach 3 Isi 4 Refill Pisau Cukur</t>
  </si>
  <si>
    <t>176866781</t>
  </si>
  <si>
    <t>https://tokopedia.com/pgofficialstore/gillette-isi-ulang-fusion-proglide-isi-2-refill-pisau-cukur</t>
  </si>
  <si>
    <t>Gillette Isi Ulang Fusion Proglide Isi 2 Refill Pisau Cukur</t>
  </si>
  <si>
    <t>176866807</t>
  </si>
  <si>
    <t>https://tokopedia.com/pgofficialstore/gillette-isi-ulang-fusion-proglide-isi-4-refill-pisau-cukur</t>
  </si>
  <si>
    <t>Gillette Isi Ulang Fusion Proglide Isi 4 Refill Pisau Cukur</t>
  </si>
  <si>
    <t>611998398</t>
  </si>
  <si>
    <t>https://tokopedia.com/pgofficialstore/gillette-alat-cukur-blue-2-razor-pisau-cukur-isi-10</t>
  </si>
  <si>
    <t>176866734</t>
  </si>
  <si>
    <t>https://tokopedia.com/pgofficialstore/gillette-fusion-proglide-alat-cukur-razor-pisau-cukur-isi-ulang</t>
  </si>
  <si>
    <t>696688964</t>
  </si>
  <si>
    <t>https://tokopedia.com/pgofficialstore/gillette-venus-alat-cukur-wanita-comfortglide-pisau-cukur-isi-ulang</t>
  </si>
  <si>
    <t>Gillette Venus Alat Cukur Wanita Comfortglide Pisau Cukur Isi Ulang</t>
  </si>
  <si>
    <t>696882363</t>
  </si>
  <si>
    <t>https://tokopedia.com/pgofficialstore/gillette-venus-alat-cukur-wanita-sensitive-isi-3-razor-pisau-cukur</t>
  </si>
  <si>
    <t>176866274</t>
  </si>
  <si>
    <t>https://tokopedia.com/pgofficialstore/gillette-alat-cukur-blue-3-biru-razor-pisau-cukur-isi-4</t>
  </si>
  <si>
    <t>Gillette Alat Cukur Blue 3 Biru Razor Pisau Cukur isi 4</t>
  </si>
  <si>
    <t>206580805</t>
  </si>
  <si>
    <t>https://tokopedia.com/pgofficialstore/gillette-alat-cukur-blue-simple-3-razor-pisau-cukur-isi-4</t>
  </si>
  <si>
    <t>https://tokopedia.com/pgofficialstore/pampers-popok-celana-premium-care-s-32</t>
  </si>
  <si>
    <t>https://tokopedia.com/pgofficialstore/pampers-popok-celana-premium-care-xxl-28</t>
  </si>
  <si>
    <t>https://tokopedia.com/pgofficialstore/pampers-popok-perekat-premium-care-s-48</t>
  </si>
  <si>
    <t>https://tokopedia.com/pgofficialstore/pampers-popok-celana-premium-care-xl-54</t>
  </si>
  <si>
    <t>https://tokopedia.com/pgofficialstore/pampers-popok-celana-premium-care-m-68</t>
  </si>
  <si>
    <t>https://tokopedia.com/pgofficialstore/pampers-popok-celana-premium-care-l-42</t>
  </si>
  <si>
    <t>https://tokopedia.com/pgofficialstore/pampers-popok-celana-premium-care-l-62</t>
  </si>
  <si>
    <t>https://tokopedia.com/pgofficialstore/pampers-popok-perekat-premium-care-nb-26-1</t>
  </si>
  <si>
    <t>https://tokopedia.com/pgofficialstore/pampers-popok-perekat-premium-care-nb-52</t>
  </si>
  <si>
    <t>https://tokopedia.com/pgofficialstore/whisper-reguler-flow-wings-40s</t>
  </si>
  <si>
    <t>732829211</t>
  </si>
  <si>
    <t>4902430869119</t>
  </si>
  <si>
    <t>https://tokopedia.com/pgofficialstore/head-shoulders-kondisioner-supreme-moisture-anti-rontok-135ml</t>
  </si>
  <si>
    <t>Head &amp; Shoulders Kondisioner Supreme Moisture Anti Rontok 135ml</t>
  </si>
  <si>
    <t>457143569</t>
  </si>
  <si>
    <t>https://tokopedia.com/pgofficialstore/head-shoulders-shampo-supreme-anti-rontok-330ml</t>
  </si>
  <si>
    <t>Head &amp; Shoulders Shampo Supreme Anti Rontok 330ml</t>
  </si>
  <si>
    <t>719554839</t>
  </si>
  <si>
    <t>https://tokopedia.com/pgofficialstore/head-shoulder-shampo-cool-menthol-850ml</t>
  </si>
  <si>
    <t>Head &amp; Shoulder Shampo Cool Menthol 850ml</t>
  </si>
  <si>
    <t>719561501</t>
  </si>
  <si>
    <t>https://tokopedia.com/pgofficialstore/head-shoulder-shampo-lemon-fresh-850ml</t>
  </si>
  <si>
    <t>Head &amp; Shoulder Shampo Lemon Fresh 850ml</t>
  </si>
  <si>
    <t>176866847</t>
  </si>
  <si>
    <t>https://tokopedia.com/pgofficialstore/head-shoulders-shampo-cool-blast-450ml</t>
  </si>
  <si>
    <t>Head &amp; Shoulders Shampo Cool Blast 450ml</t>
  </si>
  <si>
    <t>271258320</t>
  </si>
  <si>
    <t>https://tokopedia.com/pgofficialstore/head-shoulders-shampo-supreme-moisture-anti-ketombe-480ml</t>
  </si>
  <si>
    <t>271255973</t>
  </si>
  <si>
    <t>https://tokopedia.com/pgofficialstore/head-shoulders-shampo-supreme-smooth-anti-ketombe-480ml</t>
  </si>
  <si>
    <t>455990477</t>
  </si>
  <si>
    <t>https://tokopedia.com/pgofficialstore/head-shoulders-shampo-lemon-fresh-400ml</t>
  </si>
  <si>
    <t>490218998</t>
  </si>
  <si>
    <t>https://tokopedia.com/pgofficialstore/head-shoulders-shampo-cool-menthol-400ml</t>
  </si>
  <si>
    <t>Head &amp; Shoulders Shampo Cool Menthol 400ml</t>
  </si>
  <si>
    <t>604603684</t>
  </si>
  <si>
    <t>https://tokopedia.com/pgofficialstore/head-shoulders-shampo-cool-menthol-680ml</t>
  </si>
  <si>
    <t>Head &amp; Shoulders Shampo Cool Menthol 680ml</t>
  </si>
  <si>
    <t>198648057</t>
  </si>
  <si>
    <t>https://tokopedia.com/pgofficialstore/head-shoulders-shampo-lemon-fresh-680ml</t>
  </si>
  <si>
    <t>Head &amp; Shoulders Shampo Lemon Fresh 680ml</t>
  </si>
  <si>
    <t>560907081</t>
  </si>
  <si>
    <t>https://tokopedia.com/pgofficialstore/herbal-essences-kondisioner-bio-repair-argan-oil-of-morocco-400ml</t>
  </si>
  <si>
    <t>560921807</t>
  </si>
  <si>
    <t>https://tokopedia.com/pgofficialstore/herbal-essences-kondisioner-bio-smooth-golden-moringa-oil-400ml</t>
  </si>
  <si>
    <t>560948225</t>
  </si>
  <si>
    <t>https://tokopedia.com/pgofficialstore/herbal-essences-shampo-bio-repair-argan-oil-of-morocco-400ml</t>
  </si>
  <si>
    <t>Herbal Essences Shampo Bio Repair Argan Oil Of Morocco 400ml</t>
  </si>
  <si>
    <t>561110275</t>
  </si>
  <si>
    <t>https://tokopedia.com/pgofficialstore/herbal-essences-shampo-bio-hydrate-coconut-milk-400ml</t>
  </si>
  <si>
    <t>Herbal Essences Shampo Bio Hydrate Coconut Milk 400ml</t>
  </si>
  <si>
    <t>561019973</t>
  </si>
  <si>
    <t>https://tokopedia.com/pgofficialstore/herbal-essences-shampo-bio-clean-white-strawberry-sweet-mint-400ml</t>
  </si>
  <si>
    <t>Herbal Essences Shampo Bio Clean White Strawberry &amp; Sweet Mint 400ml</t>
  </si>
  <si>
    <t>647253629</t>
  </si>
  <si>
    <t>https://tokopedia.com/pgofficialstore/herbal-essences-shampo-hello-hydration-300ml</t>
  </si>
  <si>
    <t>Herbal Essences Shampo Hello Hydration 300ml</t>
  </si>
  <si>
    <t>635211651</t>
  </si>
  <si>
    <t>https://tokopedia.com/pgofficialstore/pantene-kondisioner-hair-fall-control-290ml</t>
  </si>
  <si>
    <t>495794825</t>
  </si>
  <si>
    <t>https://tokopedia.com/pgofficialstore/pantene-kondisioner-smooth-silky-290ml</t>
  </si>
  <si>
    <t>576096956</t>
  </si>
  <si>
    <t>https://tokopedia.com/pgofficialstore/pantene-kondisioner-pro-v-gold-series-smooth-sleek-320ml</t>
  </si>
  <si>
    <t>576176254</t>
  </si>
  <si>
    <t>https://tokopedia.com/pgofficialstore/pantene-kondisioner-pro-v-gold-series-strong-thick-320ml</t>
  </si>
  <si>
    <t>444531341</t>
  </si>
  <si>
    <t>https://tokopedia.com/pgofficialstore/pantene-shampo-anti-dandruff-anti-ketombe-400ml</t>
  </si>
  <si>
    <t>Pantene Shampo Anti Dandruff Anti Ketombe 400ml</t>
  </si>
  <si>
    <t>494990374</t>
  </si>
  <si>
    <t>https://tokopedia.com/pgofficialstore/pantene-shampo-total-damage-care-400ml</t>
  </si>
  <si>
    <t>444531427</t>
  </si>
  <si>
    <t>https://tokopedia.com/pgofficialstore/pantene-shampo-hair-fall-control-400ml</t>
  </si>
  <si>
    <t>Pantene Shampo Hair Fall Control 400ml</t>
  </si>
  <si>
    <t>444531498</t>
  </si>
  <si>
    <t>https://tokopedia.com/pgofficialstore/pantene-shampo-smooth-and-silky-400ml</t>
  </si>
  <si>
    <t>Pantene Shampo Smooth and Silky 400ml</t>
  </si>
  <si>
    <t>784975627</t>
  </si>
  <si>
    <t>https://tokopedia.com/pgofficialstore/pantene-shampo-daily-moisture-290ml</t>
  </si>
  <si>
    <t>Pantene Shampo Daily Moisture 290ml</t>
  </si>
  <si>
    <t>576180951</t>
  </si>
  <si>
    <t>https://tokopedia.com/pgofficialstore/pantene-shampo-pro-v-gold-series-strong-thick-450ml</t>
  </si>
  <si>
    <t>Pantene Shampo Pro-V Gold Series Strong &amp; Thick 450ml</t>
  </si>
  <si>
    <t>576172191</t>
  </si>
  <si>
    <t>https://tokopedia.com/pgofficialstore/pantene-shampo-pro-v-gold-series-smooth-sleek-450ml</t>
  </si>
  <si>
    <t>Pantene Shampo Pro-V Gold Series Smooth &amp; Sleek 450ml</t>
  </si>
  <si>
    <t>176841579</t>
  </si>
  <si>
    <t>https://tokopedia.com/pgofficialstore/pantene-shampo-hairfall-control-750ml</t>
  </si>
  <si>
    <t>Pantene Shampo Hairfall Control 750ml</t>
  </si>
  <si>
    <t>257022449</t>
  </si>
  <si>
    <t>https://tokopedia.com/pgofficialstore/pantene-shampo-anti-lepek-750ml</t>
  </si>
  <si>
    <t>719281738</t>
  </si>
  <si>
    <t>https://tokopedia.com/pgofficialstore/pantene-shampo-hair-fall-control-1200ml</t>
  </si>
  <si>
    <t>Pantene Shampo Hair Fall Control 1200ml</t>
  </si>
  <si>
    <t>722620706</t>
  </si>
  <si>
    <t>https://tokopedia.com/pgofficialstore/pantene-shampo-total-damage-care-1200ml</t>
  </si>
  <si>
    <t>Pantene Shampo Total Damage Care 1200ml</t>
  </si>
  <si>
    <t>732849652</t>
  </si>
  <si>
    <t>https://tokopedia.com/pgofficialstore/pantene-shampo-anti-dandruff-1200ml</t>
  </si>
  <si>
    <t>Pantene Shampo Anti Dandruff 1200ml</t>
  </si>
  <si>
    <t>176842091</t>
  </si>
  <si>
    <t>https://tokopedia.com/pgofficialstore/pantene-shampo-aqua-pure-750ml</t>
  </si>
  <si>
    <t>Pantene Shampo Aqua Pure 750ml</t>
  </si>
  <si>
    <t>176841493</t>
  </si>
  <si>
    <t>https://tokopedia.com/pgofficialstore/pantene-shampo-anti-dandruff-900ml</t>
  </si>
  <si>
    <t>Pantene Shampo Anti Dandruff 900ml</t>
  </si>
  <si>
    <t>176841595</t>
  </si>
  <si>
    <t>https://tokopedia.com/pgofficialstore/pantene-shampo-hair-fall-control-900ml</t>
  </si>
  <si>
    <t>Pantene Shampo Hair Fall Control 900ml</t>
  </si>
  <si>
    <t>176841699</t>
  </si>
  <si>
    <t>https://tokopedia.com/pgofficialstore/pantene-shampo-total-damage-care-900ml</t>
  </si>
  <si>
    <t>Pantene Shampo Total Damage Care 900ml</t>
  </si>
  <si>
    <t>445440609</t>
  </si>
  <si>
    <t>https://tokopedia.com/pgofficialstore/rejoice-kondisioner-3-in-1-perfect-conditioning-320ml</t>
  </si>
  <si>
    <t>198639450</t>
  </si>
  <si>
    <t>https://tokopedia.com/pgofficialstore/rejoice-kondisioner-rich-halus-lembut-320ml</t>
  </si>
  <si>
    <t>212434644</t>
  </si>
  <si>
    <t>https://tokopedia.com/pgofficialstore/rejoice-shampo-anti-kusut-340ml</t>
  </si>
  <si>
    <t>Rejoice Shampo Anti Kusut 340ml</t>
  </si>
  <si>
    <t>Rejoice Shampo Anti Dandruff 3-in-1 340ml</t>
  </si>
  <si>
    <t>445440791</t>
  </si>
  <si>
    <t>https://tokopedia.com/pgofficialstore/rejoice-shampo-3-in-1-hijab-perfect-perfume-340ml</t>
  </si>
  <si>
    <t>Rejoice Shampo 3-in-1 hijab Perfect Perfume 340ml</t>
  </si>
  <si>
    <t>176867247</t>
  </si>
  <si>
    <t>https://tokopedia.com/pgofficialstore/rejoice-shampo-rich-halus-lembut-600ml</t>
  </si>
  <si>
    <t>784975961</t>
  </si>
  <si>
    <t>https://tokopedia.com/pgofficialstore/rejoice-shampo-moisture-smooth-600ml</t>
  </si>
  <si>
    <t>Rejoice Shampo Moisture Smooth 600ml</t>
  </si>
  <si>
    <t>257004287</t>
  </si>
  <si>
    <t>https://tokopedia.com/pgofficialstore/rejoice-shampo-parfum-segar-600ml</t>
  </si>
  <si>
    <t>Rejoice Shampo Parfum Segar 600ml</t>
  </si>
  <si>
    <t>257008014</t>
  </si>
  <si>
    <t>https://tokopedia.com/pgofficialstore/rejoice-shampo-parfum-lembut-bunga-peony-600ml</t>
  </si>
  <si>
    <t>Rejoice Shampo Parfum Lembut Bunga Peony 600ml</t>
  </si>
  <si>
    <t>https://tokopedia.com/pgofficialstore/vicks-vaporub-25g</t>
  </si>
  <si>
    <t>647282859</t>
  </si>
  <si>
    <t>https://tokopedia.com/pgofficialstore/oral-b-sikat-gigi-all-rounder-fresh-clean-black-soft-3s</t>
  </si>
  <si>
    <t>Oral-B Sikat Gigi All Rounder Fresh Clean Black Soft 3s</t>
  </si>
  <si>
    <t>408486415</t>
  </si>
  <si>
    <t>https://tokopedia.com/pgofficialstore/oral-b-sikat-gigi-ultrathin-black-tea-soft-3s</t>
  </si>
  <si>
    <t>408486406</t>
  </si>
  <si>
    <t>https://tokopedia.com/pgofficialstore/oral-b-sikat-gigi-ultrathin-green-tea-soft-3s</t>
  </si>
  <si>
    <t>408486384</t>
  </si>
  <si>
    <t>https://tokopedia.com/pgofficialstore/oral-b-sikat-gigi-all-rounder-123-medium-3s</t>
  </si>
  <si>
    <t>408486449</t>
  </si>
  <si>
    <t>https://tokopedia.com/pgofficialstore/oral-b-bilas-mulut-rinse-pro-health-500ml</t>
  </si>
  <si>
    <t>https://tokopedia.com/pgofficialstore/oral-b-sikat-gigi-pro-health-clinical-pro-flex-soft-2s</t>
  </si>
  <si>
    <t>784976150</t>
  </si>
  <si>
    <t>4902430534635</t>
  </si>
  <si>
    <t>https://tokopedia.com/pgofficialstore/oral-b-sikat-gigi-pro-health-clinical-pro-flex-soft-3s</t>
  </si>
  <si>
    <t>200707065</t>
  </si>
  <si>
    <t>https://tokopedia.com/pgofficialstore/gillette-shaving-foam-krim-alat-cukur-lemon-lime-175g-shaving-cream</t>
  </si>
  <si>
    <t>200706937</t>
  </si>
  <si>
    <t>https://tokopedia.com/pgofficialstore/gillette-shaving-gel-shave-moisture-195g</t>
  </si>
  <si>
    <t>Gillette Shaving Gel Shave Moisture 195g</t>
  </si>
  <si>
    <t>176866642</t>
  </si>
  <si>
    <t>https://tokopedia.com/pgofficialstore/gillette-shaving-foam-krim-alat-cukur-menthol-175g-shaving-cream</t>
  </si>
  <si>
    <t>200706850</t>
  </si>
  <si>
    <t>https://tokopedia.com/pgofficialstore/gillette-shaving-gel-shave-sensitive-195g</t>
  </si>
  <si>
    <t>Gillette Shaving Gel Shave Sensitive 195g</t>
  </si>
  <si>
    <t>https://tokopedia.com/pgofficialstore/olay-total-effects-7-in-one-day-cream-touch-of-foundation-spf-15-50gr</t>
  </si>
  <si>
    <t>https://tokopedia.com/pgofficialstore/olay-regenerist-revitalising-night-cream-50gr</t>
  </si>
  <si>
    <t>Olay Regenerist Revitalising Night Cream 50gr</t>
  </si>
  <si>
    <t>https://tokopedia.com/pgofficialstore/olay-regenerist-revitalising-eye-serum-15ml</t>
  </si>
  <si>
    <t>https://tokopedia.com/pgofficialstore/olay-regenerist-revitalising-cream-cleanser-100gr</t>
  </si>
  <si>
    <t>https://tokopedia.com/pgofficialstore/olay-regenerist-mircro-sculpting-cream-50gr</t>
  </si>
  <si>
    <t>176865869</t>
  </si>
  <si>
    <t>https://tokopedia.com/pgofficialstore/olay-regenerist-mircro-sculpting-cream-night-50gr-krim-pelembab</t>
  </si>
  <si>
    <t>Olay Regenerist Mircro-sculpting Cream Night 50gr Krim Pelembab</t>
  </si>
  <si>
    <t>https://tokopedia.com/pgofficialstore/olay-advanced-anti-aging-regenerist-youth-pre-essence-40ml-f66d</t>
  </si>
  <si>
    <t>https://tokopedia.com/pgofficialstore/olay-total-effects-7in1-anti-ageing-night-cream-50gr</t>
  </si>
  <si>
    <t>https://tokopedia.com/pgofficialstore/olay-total-effects-7in1-day-cream-normal-spf-15-50gr</t>
  </si>
  <si>
    <t>https://tokopedia.com/pgofficialstore/olay-total-effects-7in1-anti-ageing-serum-50ml</t>
  </si>
  <si>
    <t>https://tokopedia.com/pgofficialstore/olay-total-effects-7in1-foaming-cleanser-100gr</t>
  </si>
  <si>
    <t>https://tokopedia.com/pgofficialstore/olay-total-effects-7in1-day-cream-gentle-spf-15-50gr</t>
  </si>
  <si>
    <t>https://tokopedia.com/pgofficialstore/olay-regenerist-whip-active-moisturizer-krim-50g</t>
  </si>
  <si>
    <t>https://tokopedia.com/pgofficialstore/olay-white-radiance-night-restoring-cream-50gr</t>
  </si>
  <si>
    <t>Olay White Radiance Night Restoring Cream 50gr</t>
  </si>
  <si>
    <t>1458367192</t>
  </si>
  <si>
    <t>https://tokopedia.com/pgofficialstore/olay-white-radiance-cellucent-white-essence-serum-30ml</t>
  </si>
  <si>
    <t>https://tokopedia.com/pgofficialstore/olay-regenerist-mircro-sculpting-serum-50ml</t>
  </si>
  <si>
    <t>https://tokopedia.com/pgofficialstore/olay-regenerist-whip-active-moisturizer-uv-krim-50g</t>
  </si>
  <si>
    <t>https://tokopedia.com/pgofficialstore/olay-regenerist-retinol-24-serum-30ml</t>
  </si>
  <si>
    <t>Olay Regenerist Retinol 24 Serum 30ml</t>
  </si>
  <si>
    <t>https://tokopedia.com/pgofficialstore/olay-regenerist-retinol-24-moisturiser-pelembab-krim-wajah-50g</t>
  </si>
  <si>
    <t>Olay Regenerist Retinol 24 Moisturiser Pelembab Krim Wajah 50g</t>
  </si>
  <si>
    <t>399365385</t>
  </si>
  <si>
    <t>https://tokopedia.com/pgofficialstore/ambipur-car-refill-vanilla-bouquet-7-5ml</t>
  </si>
  <si>
    <t>456937935</t>
  </si>
  <si>
    <t>https://tokopedia.com/pgofficialstore/ambipur-car-refill-pacific-air-7-5ml</t>
  </si>
  <si>
    <t>399365415</t>
  </si>
  <si>
    <t>https://tokopedia.com/pgofficialstore/ambipur-car-refill-aqua-7-5ml</t>
  </si>
  <si>
    <t>01/316027111C</t>
  </si>
  <si>
    <t>399369225</t>
  </si>
  <si>
    <t>https://tokopedia.com/pgofficialstore/ambipur-car-clips-tobacco-2ml</t>
  </si>
  <si>
    <t>AmbiPur Car Clips Tobacco 2ml</t>
  </si>
  <si>
    <t>399365496</t>
  </si>
  <si>
    <t>https://tokopedia.com/pgofficialstore/ambipur-car-clips-lavender-2ml</t>
  </si>
  <si>
    <t>399369235</t>
  </si>
  <si>
    <t>https://tokopedia.com/pgofficialstore/ambipur-car-starter-pacific-air-ultra-7-5ml</t>
  </si>
  <si>
    <t>456905643</t>
  </si>
  <si>
    <t>https://tokopedia.com/pgofficialstore/ambipur-car-starter-lavender-spa-ultra-7-5ml</t>
  </si>
  <si>
    <t>399369241</t>
  </si>
  <si>
    <t>https://tokopedia.com/pgofficialstore/ambipur-car-starter-aqua-ultra-7-5ml</t>
  </si>
  <si>
    <t>399369247</t>
  </si>
  <si>
    <t>https://tokopedia.com/pgofficialstore/ambipur-car-starter-fresh-and-light-ultra-7-5ml</t>
  </si>
  <si>
    <t>399369256</t>
  </si>
  <si>
    <t>https://tokopedia.com/pgofficialstore/ambipur-car-starter-fresh-and-cool-ultra-7-5ml</t>
  </si>
  <si>
    <t>507465742</t>
  </si>
  <si>
    <t>507485005</t>
  </si>
  <si>
    <t>https://tokopedia.com/pgofficialstore/downy-pelembut-pewangi-pakaian-plus-anti-apek-1-5l</t>
  </si>
  <si>
    <t>Downy Pelembut &amp; Pewangi Pakaian +PLUS ANTI APEK 1.5L</t>
  </si>
  <si>
    <t>415959474</t>
  </si>
  <si>
    <t>https://tokopedia.com/pgofficialstore/downy-pelembut-pewangi-pakaian-antibau-refill-720ml</t>
  </si>
  <si>
    <t>Downy Pelembut &amp; Pewangi Pakaian Antibau Refill 720ml</t>
  </si>
  <si>
    <t>199540469</t>
  </si>
  <si>
    <t>https://tokopedia.com/pgofficialstore/downy-pelembut-pewangi-pakaian-fusion-refill-1-5l</t>
  </si>
  <si>
    <t>Downy Pelembut &amp; Pewangi Pakaian Fusion Refill 1.5L</t>
  </si>
  <si>
    <t>443809817</t>
  </si>
  <si>
    <t>https://tokopedia.com/pgofficialstore/downy-pelembut-pewangi-pakaian-mystique-refill-720ml</t>
  </si>
  <si>
    <t>Downy Pelembut &amp; Pewangi Pakaian Mystique Refill 720ml</t>
  </si>
  <si>
    <t>443809838</t>
  </si>
  <si>
    <t>https://tokopedia.com/pgofficialstore/downy-pelembut-pewangi-pakaian-passion-refill-720ml</t>
  </si>
  <si>
    <t>Downy Pelembut &amp; Pewangi Pakaian Passion Refill 720ml</t>
  </si>
  <si>
    <t>719091661</t>
  </si>
  <si>
    <t>https://tokopedia.com/pgofficialstore/downy-pelembut-pewangi-pakaian-mild-and-gentle-720ml</t>
  </si>
  <si>
    <t>Downy Pelembut &amp; Pewangi Pakaian Mild and Gentle 720ml</t>
  </si>
  <si>
    <t>1443695216</t>
  </si>
  <si>
    <t>https://tokopedia.com/pgofficialstore/downy-pelembut-pakaian-mystique-refill-1-45l</t>
  </si>
  <si>
    <t>Downy Pelembut Pakaian Mystique Refill 1.45L</t>
  </si>
  <si>
    <t>1464726119</t>
  </si>
  <si>
    <t>https://tokopedia.com/pgofficialstore/downy-pelembut-pewangi-pakaian-mild-and-gentle-1-45l</t>
  </si>
  <si>
    <t>Downy Pelembut &amp; Pewangi Pakaian Mild and Gentle 1.45L</t>
  </si>
  <si>
    <t>Downy Pelembut &amp; Pewangi Pakaian Mystique Refill 680ml</t>
  </si>
  <si>
    <t>176866370</t>
  </si>
  <si>
    <t>https://tokopedia.com/pgofficialstore/gillette-alat-cukur-vector-isi-4-refill-pisau-cukur-isi-ulang</t>
  </si>
  <si>
    <t>291894633</t>
  </si>
  <si>
    <t>https://tokopedia.com/pgofficialstore/gillette-isi-ulang-mach-3-turbo-isi-4-refill-pisau-cukur</t>
  </si>
  <si>
    <t>Gillette Isi Ulang Mach 3 Turbo Isi 4 Refill Pisau Cukur</t>
  </si>
  <si>
    <t>647285767</t>
  </si>
  <si>
    <t>https://tokopedia.com/pgofficialstore/oral-b-dental-floss-benang-gigi-essential-50m</t>
  </si>
  <si>
    <t>647286923</t>
  </si>
  <si>
    <t>https://tokopedia.com/pgofficialstore/oral-b-dental-floss-benang-gigi-satin-50m</t>
  </si>
  <si>
    <t>https://tokopedia.com/pgofficialstore/oral-b-pasta-gigi-tooth-gum-care-100ml</t>
  </si>
  <si>
    <t>254358850</t>
  </si>
  <si>
    <t>https://tokopedia.com/pgofficialstore/gillette-daisy-alat-cukur-wanita-isi-5-razor-pisau-cukur-paket-isi-2</t>
  </si>
  <si>
    <t>258904120</t>
  </si>
  <si>
    <t>https://tokopedia.com/pgofficialstore/gillette-alat-cukur-blue-simple-3-isi-4-razor-pisau-cukur-paket-isi-2</t>
  </si>
  <si>
    <t>1253383247</t>
  </si>
  <si>
    <t>https://tokopedia.com/pgofficialstore/gillette-isi-ulang-mach-3-turbo-isi-4-refill-pisau-cukur-paket-isi-2</t>
  </si>
  <si>
    <t>Gillette Isi Ulang Mach 3 Turbo Isi 4 Refill Pisau Cukur Paket Isi 2</t>
  </si>
  <si>
    <t>608144133</t>
  </si>
  <si>
    <t>https://tokopedia.com/pgofficialstore/gillette-isi-ulang-vector-isi-4-free-gillette-alat-cukur-vector-razor</t>
  </si>
  <si>
    <t>Gillette Isi ulang Vector isi 4 Free Gillette Alat Cukur Vector Razor</t>
  </si>
  <si>
    <t>604691150</t>
  </si>
  <si>
    <t>https://tokopedia.com/pgofficialstore/head-shoulders-shampo-cool-menthol-680ml-paket-isi-2</t>
  </si>
  <si>
    <t>Head &amp; Shoulders Shampo Cool Menthol 680ml - Paket isi 2</t>
  </si>
  <si>
    <t>262457043</t>
  </si>
  <si>
    <t>https://tokopedia.com/pgofficialstore/head-shoulders-shampo-lemon-fresh-680ml-paket-isi-2</t>
  </si>
  <si>
    <t>Head &amp; Shoulders Shampo Lemon Fresh 680ml - Paket isi 2</t>
  </si>
  <si>
    <t>554932572</t>
  </si>
  <si>
    <t>https://tokopedia.com/pgofficialstore/head-shoulders-shampo-cool-menthol-anti-dandruff-400ml-paket-isi-2</t>
  </si>
  <si>
    <t>Head &amp; Shoulders Shampo Cool Menthol Anti-Dandruff 400ml - Paket Isi 2</t>
  </si>
  <si>
    <t>554935711</t>
  </si>
  <si>
    <t>https://tokopedia.com/pgofficialstore/head-shoulders-shampo-cool-menthol-anti-dandruff-400ml-paket-isi-3</t>
  </si>
  <si>
    <t>Head &amp; Shoulders Shampo Cool Menthol Anti-Dandruff 400ml - Paket Isi 3</t>
  </si>
  <si>
    <t>618727346</t>
  </si>
  <si>
    <t>https://tokopedia.com/pgofficialstore/head-shoulders-shampo-cool-menthol-680ml-paket-isi-3</t>
  </si>
  <si>
    <t>719558190</t>
  </si>
  <si>
    <t>https://tokopedia.com/pgofficialstore/head-shoulders-shampo-cool-menthol-850ml-paket-isi-2</t>
  </si>
  <si>
    <t>Head &amp; Shoulders Shampo Cool Menthol 850ml - Paket Isi 2</t>
  </si>
  <si>
    <t>561052205</t>
  </si>
  <si>
    <t>https://tokopedia.com/pgofficialstore/herbal-essences-shampo-bio-repair-argan-oil-of-morocco-400ml-2x</t>
  </si>
  <si>
    <t>Herbal Essences Shampo Bio Repair Argan Oil Of Morocco 400ml 2x</t>
  </si>
  <si>
    <t>560909273</t>
  </si>
  <si>
    <t>https://tokopedia.com/pgofficialstore/herbal-essences-shampo-bio-hydrate-coconut-milk-shampoo-400ml-x2</t>
  </si>
  <si>
    <t>Herbal Essences Shampo Bio Hydrate Coconut Milk Shampoo 400ml x2</t>
  </si>
  <si>
    <t>560922498</t>
  </si>
  <si>
    <t>https://tokopedia.com/pgofficialstore/herbal-essences-shampo-bio-smooth-golden-moringa-oil-400ml-x2</t>
  </si>
  <si>
    <t>Herbal Essences Shampo Bio Smooth Golden Moringa Oil 400ml x2</t>
  </si>
  <si>
    <t>560939116</t>
  </si>
  <si>
    <t>https://tokopedia.com/pgofficialstore/herbal-essences-shampo-bio-clean-white-strawberry-sweet-mint-400mlx2</t>
  </si>
  <si>
    <t>Herbal Essences Shampo Bio Clean White Strawberry &amp; Sweet Mint 400mlx2</t>
  </si>
  <si>
    <t>561032023</t>
  </si>
  <si>
    <t>https://tokopedia.com/pgofficialstore/herbal-essences-shampo-kondisioner-repair-argan-oil-morocco-400ml</t>
  </si>
  <si>
    <t>Herbal Essences Shampo &amp; Kondisioner Repair Argan Oil Morocco 400ml</t>
  </si>
  <si>
    <t>561024241</t>
  </si>
  <si>
    <t>https://tokopedia.com/pgofficialstore/herbal-essences-shampo-kondisioner-hydrate-coconut-milk-400ml</t>
  </si>
  <si>
    <t>Herbal Essences Shampo &amp; Kondisioner Hydrate Coconut Milk 400ml</t>
  </si>
  <si>
    <t>561008377</t>
  </si>
  <si>
    <t>https://tokopedia.com/pgofficialstore/herbal-essences-shampo-kondisioner-strawberry-sweet-mint-400ml</t>
  </si>
  <si>
    <t>Herbal Essences Shampo &amp; Kondisioner Strawberry &amp; Sweet Mint 400ml</t>
  </si>
  <si>
    <t>651225943</t>
  </si>
  <si>
    <t>https://tokopedia.com/pgofficialstore/herbal-essences-shampo-moroccan-my-shine-300ml-x2</t>
  </si>
  <si>
    <t>Herbal Essences Shampo Moroccan My Shine 300ml x2</t>
  </si>
  <si>
    <t>651159368</t>
  </si>
  <si>
    <t>https://tokopedia.com/pgofficialstore/herbal-essences-shampo-kondisioner-colour-me-happy-300ml</t>
  </si>
  <si>
    <t>Herbal Essences Shampo &amp; Kondisioner Colour Me Happy 300ml</t>
  </si>
  <si>
    <t>651214997</t>
  </si>
  <si>
    <t>https://tokopedia.com/pgofficialstore/herbal-essences-shampo-kondisioner-hello-hydration-300ml</t>
  </si>
  <si>
    <t>Herbal Essences Shampo &amp; Kondisioner Hello Hydration 300ml</t>
  </si>
  <si>
    <t>https://tokopedia.com/pgofficialstore/lebih-hemat-olay-set-ritual-pencerah-white-radiance</t>
  </si>
  <si>
    <t>https://tokopedia.com/pgofficialstore/lebih-hemat-olay-set-lengkap-perawatan-anti-aging</t>
  </si>
  <si>
    <t>LEBIH HEMAT Olay Set Lengkap Perawatan Anti Aging</t>
  </si>
  <si>
    <t>https://tokopedia.com/pgofficialstore/lebih-hemat-olay-set-perwatan-anti-aging-gentle</t>
  </si>
  <si>
    <t>https://tokopedia.com/pgofficialstore/lebih-hemat-olay-serum-anti-aging</t>
  </si>
  <si>
    <t>LEBIH HEMAT Olay Serum Anti Aging</t>
  </si>
  <si>
    <t>https://tokopedia.com/pgofficialstore/olay-ritual-serum-anti-aging-rejuvenating-sheet-mask-24g</t>
  </si>
  <si>
    <t>Olay Ritual Serum Anti Aging + Rejuvenating Sheet Mask 24g</t>
  </si>
  <si>
    <t>https://tokopedia.com/pgofficialstore/lebih-hemat-olay-ritual-pelembab-anti-aging</t>
  </si>
  <si>
    <t>[ LEBIH HEMAT ] Olay Ritual Pelembab Anti Aging</t>
  </si>
  <si>
    <t>https://tokopedia.com/pgofficialstore/lebih-hemat-olay-set-perawatan-anti-aging</t>
  </si>
  <si>
    <t>[ LEBIH HEMAT ] Olay Set Perawatan Anti Aging</t>
  </si>
  <si>
    <t>https://tokopedia.com/pgofficialstore/lebih-hemat-olay-total-effects-set-perawatan-malam</t>
  </si>
  <si>
    <t>[LEBIH HEMAT] Olay Total Effects Set Perawatan Malam</t>
  </si>
  <si>
    <t>597977405</t>
  </si>
  <si>
    <t>https://tokopedia.com/pgofficialstore/lebih-hemat-olay-set-pelembab-advanced-anti-aging</t>
  </si>
  <si>
    <t>[ LEBIH HEMAT ] Olay Set Pelembab Advanced Anti Aging</t>
  </si>
  <si>
    <t>https://tokopedia.com/pgofficialstore/lebih-hemat-olay-set-perawatan-pelembab-dan-serum-anti-aging</t>
  </si>
  <si>
    <t>[LEBIH HEMAT] Olay Set Perawatan Pelembab dan Serum Anti Aging</t>
  </si>
  <si>
    <t>https://tokopedia.com/pgofficialstore/lebih-hemat-olay-ritual-serum-anti-aging</t>
  </si>
  <si>
    <t>[ LEBIH HEMAT ] Olay Ritual Serum Anti Aging</t>
  </si>
  <si>
    <t>https://tokopedia.com/olayofficial/lebih-hemat-olay-set-lengkap-perawatan-anti-aging-free-olay-mask-28gr</t>
  </si>
  <si>
    <t>LEBIH HEMAT Olay Set Lengkap Perawatan Anti Aging FREE Olay Mask 28gr</t>
  </si>
  <si>
    <t>01/394830001L</t>
  </si>
  <si>
    <t>4902430242875+4902430558754+4902430208093</t>
  </si>
  <si>
    <t>https://tokopedia.com/olayofficial/lebih-hemat-olay-set-pelembab-advanced-anti-aging-free-beauty-blender</t>
  </si>
  <si>
    <t>LEBIH HEMAT Olay Set Pelembab Advanced Anti Aging Free Beauty Blender</t>
  </si>
  <si>
    <t>01/394830001M</t>
  </si>
  <si>
    <t>4902430360142+4902430359764+4902430359832</t>
  </si>
  <si>
    <t>https://tokopedia.com/olayofficial/lebih-hemat-olay-set-lengkap-perawatan-anti-aging-free-beauty-blender</t>
  </si>
  <si>
    <t>LEBIH HEMAT Olay Set Lengkap Perawatan Anti Aging Free Beauty Blender</t>
  </si>
  <si>
    <t>01/394830001O</t>
  </si>
  <si>
    <t>882911249</t>
  </si>
  <si>
    <t>4902430242875+4902430558754</t>
  </si>
  <si>
    <t>https://tokopedia.com/olayofficial/lebih-hemat-olay-set-ritual-pelembab-anti-aging-free-beauty-blender</t>
  </si>
  <si>
    <t>LEBIH HEMAT Olay Set Ritual Pelembab Anti Aging Free Beauty Blender</t>
  </si>
  <si>
    <t>01/394830001W</t>
  </si>
  <si>
    <t>https://www.tokopedia.com/olayofficial/olay-white-radiance-whip-active-moisturizer-uv-krim-50g-free-lipblush</t>
  </si>
  <si>
    <t>Olay White Radiance Whip Active Moisturizer UV Krim 50g - Free Lipblush</t>
  </si>
  <si>
    <t>408486498</t>
  </si>
  <si>
    <t>https://tokopedia.com/pgofficialstore/oral-b-sikat-gigi-ultrathin-black-tea-soft-3s-paket-isi-2</t>
  </si>
  <si>
    <t>Oral-B Sikat Gigi UltraThin Black Tea Soft 3s - Paket Isi 2</t>
  </si>
  <si>
    <t>408486495</t>
  </si>
  <si>
    <t>https://tokopedia.com/pgofficialstore/oral-b-sikat-gigi-ultrathin-green-tea-soft-3s-paket-isi-2</t>
  </si>
  <si>
    <t>Oral-B Sikat Gigi UltraThin Green Tea Soft 3s - Paket Isi 2</t>
  </si>
  <si>
    <t>408486479</t>
  </si>
  <si>
    <t>https://tokopedia.com/pgofficialstore/oral-b-sikat-gigi-all-rounder-123-med-3s-paket-isi-2</t>
  </si>
  <si>
    <t>Oral-B Sikat Gigi All Rounder 123 Med 3s - Paket Isi 2</t>
  </si>
  <si>
    <t>408486486</t>
  </si>
  <si>
    <t>https://tokopedia.com/pgofficialstore/oral-b-sikat-gigi-ultrathin-compact-soft-3s-paket-isi-2</t>
  </si>
  <si>
    <t>Oral-B Sikat Gigi UltraThin Compact Soft 3s - Paket Isi 2</t>
  </si>
  <si>
    <t>https://tokopedia.com/pgofficialstore/oral-b-sikat-gigi-pro-health-clinical-pro-flex-soft-2s-paket-isi-2</t>
  </si>
  <si>
    <t>408486511</t>
  </si>
  <si>
    <t>https://tokopedia.com/pgofficialstore/oral-b-sikat-gigi-anak-stages-1-paket-isi-3</t>
  </si>
  <si>
    <t>Oral-B Sikat Gigi Anak Stages 1 - Paket Isi 3</t>
  </si>
  <si>
    <t>408486512</t>
  </si>
  <si>
    <t>https://tokopedia.com/pgofficialstore/oral-b-sikat-gigi-anak-stages-2-paket-isi-3</t>
  </si>
  <si>
    <t>Oral-B Sikat Gigi Anak Stages 2 - Paket Isi 3</t>
  </si>
  <si>
    <t>408486515</t>
  </si>
  <si>
    <t>https://tokopedia.com/pgofficialstore/oral-b-sikat-gigi-anak-stages-3-paket-isi-3</t>
  </si>
  <si>
    <t>Oral-B Sikat Gigi Anak Stages 3 - Paket Isi 3</t>
  </si>
  <si>
    <t>408486517</t>
  </si>
  <si>
    <t>https://tokopedia.com/pgofficialstore/oral-b-sikat-gigi-anak-stages-4-paket-isi-3</t>
  </si>
  <si>
    <t>Oral-B Sikat Gigi Anak Stages 4 - Paket Isi 3</t>
  </si>
  <si>
    <t>663734976</t>
  </si>
  <si>
    <t>https://tokopedia.com/pgofficialstore/oral-b-sikat-gigi-all-rounder-fresh-clean-black-soft-3s-paket-isi-2</t>
  </si>
  <si>
    <t>Oral-B Sikat Gigi All Rounder Fresh Clean Black Soft 3s - Paket Isi 2</t>
  </si>
  <si>
    <t>https://tokopedia.com/pgofficialstore/pampers-popok-perekat-premium-care-s-48-paket-isi-4</t>
  </si>
  <si>
    <t>Pampers Popok Perekat Premium Care S 48 - Paket isi 4</t>
  </si>
  <si>
    <t>180380116</t>
  </si>
  <si>
    <t>https://tokopedia.com/pgofficialstore/pampers-popok-celana-premium-care-xl-54-isi-3</t>
  </si>
  <si>
    <t>Pampers Popok Celana Premium Care XL-54 - Isi 3</t>
  </si>
  <si>
    <t>176841291</t>
  </si>
  <si>
    <t>https://tokopedia.com/pgofficialstore/pampers-popok-celana-premium-care-m-68-box-isi-3</t>
  </si>
  <si>
    <t>Pampers Popok Celana Premium Care M-68 - Box Isi 3</t>
  </si>
  <si>
    <t>https://tokopedia.com/pgofficialstore/pampers-popok-celana-premium-care-l-42-paket-isi-4</t>
  </si>
  <si>
    <t>176841220</t>
  </si>
  <si>
    <t>https://tokopedia.com/pgofficialstore/pampers-popok-celana-premium-care-l-62-box-isi-3</t>
  </si>
  <si>
    <t>Pampers Popok Celana Premium Care L-62 - Box Isi 3</t>
  </si>
  <si>
    <t>https://tokopedia.com/pgofficialstore/pampers-popok-celana-premium-care-xl-21-karton-isi-6</t>
  </si>
  <si>
    <t>Pampers Popok Celana Premium Care XL-21 Karton isi 6</t>
  </si>
  <si>
    <t>https://tokopedia.com/pgofficialstore/pampers-popok-celana-premium-care-xl-36-paket-isi-4</t>
  </si>
  <si>
    <t>Pampers Popok Celana Premium Care XL 36 - Paket isi 4</t>
  </si>
  <si>
    <t>https://tokopedia.com/pgofficialstore/pampers-popok-celana-premium-care-s-32-paket-isi-6</t>
  </si>
  <si>
    <t>https://tokopedia.com/pampersofficial/pampers-popok-celana-premium-care-xxl-28-paket-isi-4</t>
  </si>
  <si>
    <t>Pampers Popok Celana Premium Care XXL 28 - Paket isi 4</t>
  </si>
  <si>
    <t>https://tokopedia.com/pgofficialstore/pampers-popok-perekat-premium-care-nb-52-paket-isi-4</t>
  </si>
  <si>
    <t>Pampers Popok Perekat Premium Care NB 52 - Paket isi 4</t>
  </si>
  <si>
    <t>262093264</t>
  </si>
  <si>
    <t>https://tokopedia.com/pgofficialstore/pampers-popok-celana-premium-care-m-46-paket-isi-2</t>
  </si>
  <si>
    <t>Pampers Popok Celana Premium Care M-46 - Paket isi 2</t>
  </si>
  <si>
    <t>https://tokopedia.com/pgofficialstore/pampers-popok-celana-premium-care-xxl-28-paket-isi-2</t>
  </si>
  <si>
    <t>Pampers Popok Celana Premium Care XXL-28 - Paket isi 2</t>
  </si>
  <si>
    <t>https://tokopedia.com/pgofficialstore/pampers-popok-celana-premium-care-xl-36-paket-isi-2</t>
  </si>
  <si>
    <t>Pampers Popok Celana Premium Care XL-36 - Paket isi 2</t>
  </si>
  <si>
    <t>262093544</t>
  </si>
  <si>
    <t>https://tokopedia.com/pgofficialstore/pampers-popok-celana-premium-care-l-42-paket-isi-2</t>
  </si>
  <si>
    <t>Pampers Popok Celana Premium Care L-42 - Paket isi 2</t>
  </si>
  <si>
    <t>262091018</t>
  </si>
  <si>
    <t>https://tokopedia.com/pgofficialstore/pampers-popok-perekat-premium-care-nb-52-paket-isi-2</t>
  </si>
  <si>
    <t>Pampers Popok Perekat Premium Care NB-52 - Paket isi 2</t>
  </si>
  <si>
    <t>262092826</t>
  </si>
  <si>
    <t>https://tokopedia.com/pgofficialstore/pampers-popok-celana-premium-care-xxl-17-paket-isi-3</t>
  </si>
  <si>
    <t>Pampers Popok Celana Premium Care XXL-17 - Paket isi 3</t>
  </si>
  <si>
    <t>424818252</t>
  </si>
  <si>
    <t>https://tokopedia.com/pgofficialstore/pampers-popok-celana-premium-care-s-32-paket-isi-3</t>
  </si>
  <si>
    <t>Pampers Popok Celana Premium Care S-32 Paket isi 3</t>
  </si>
  <si>
    <t>https://tokopedia.com/pgofficialstore/pampers-popok-perekat-premium-care-s-48-paket-isi-2</t>
  </si>
  <si>
    <t>Pampers Popok Perekat Premium Care S 48 - Paket isi 2</t>
  </si>
  <si>
    <t>https://tokopedia.com/pgofficialstore/pampers-popok-celana-premium-care-s-32-paket-isi-2</t>
  </si>
  <si>
    <t>Pampers Popok Celana Premium Care S 32 - Paket isi 2</t>
  </si>
  <si>
    <t>216822231</t>
  </si>
  <si>
    <t>https://tokopedia.com/pgofficialstore/pantene-kondisioner-3-minutes-miracle-quantum-180ml-tdc-paket-isi-2</t>
  </si>
  <si>
    <t>Pantene Kondisioner 3 Minutes Miracle Quantum 180ml(TDC) - Paket Isi 2</t>
  </si>
  <si>
    <t>182579873</t>
  </si>
  <si>
    <t>https://tokopedia.com/pgofficialstore/pantene-shampo-hair-fall-control-750ml-paket-isi-2</t>
  </si>
  <si>
    <t>Pantene Shampo Hair Fall Control 750ml - Paket Isi 2</t>
  </si>
  <si>
    <t>186646634</t>
  </si>
  <si>
    <t>https://tokopedia.com/pgofficialstore/pantene-shampo-anti-dandruff-900ml-paket-isi-2</t>
  </si>
  <si>
    <t>Pantene Shampo Anti Dandruff 900ml - Paket Isi 2</t>
  </si>
  <si>
    <t>618747007</t>
  </si>
  <si>
    <t>https://tokopedia.com/pgofficialstore/pantene-shampo-hairfall-control-900ml-paket-isi-3</t>
  </si>
  <si>
    <t>Pantene Shampo Hairfall Control 900ml - Paket isi 3</t>
  </si>
  <si>
    <t>444531369</t>
  </si>
  <si>
    <t>https://tokopedia.com/pgofficialstore/pantene-shampo-anti-dandruff-anti-ketombe-400ml-paket-isi-3</t>
  </si>
  <si>
    <t>Pantene Shampo Anti Dandruff Anti Ketombe 400ml - Paket Isi 3</t>
  </si>
  <si>
    <t>444531447</t>
  </si>
  <si>
    <t>https://tokopedia.com/pgofficialstore/pantene-shampo-hair-fall-control-400ml-paket-isi-3</t>
  </si>
  <si>
    <t>Pantene Shampo Hair Fall Control 400ml - Paket Isi 3</t>
  </si>
  <si>
    <t>https://tokopedia.com/pgofficialstore/pantene-shampoo-anti-lepek-750ml-paket-isi-3</t>
  </si>
  <si>
    <t>618736106</t>
  </si>
  <si>
    <t>https://tokopedia.com/pgofficialstore/pantene-shampo-anti-dandruff-900ml-paket-isi-3</t>
  </si>
  <si>
    <t>Pantene Shampo Anti Dandruff 900ml - Paket Isi 3</t>
  </si>
  <si>
    <t>722609535</t>
  </si>
  <si>
    <t>https://tokopedia.com/pgofficialstore/pantene-shampo-hair-fall-control-1200ml-paket-isi-2</t>
  </si>
  <si>
    <t>Pantene Shampo Hair Fall Control 1200ml - Paket Isi 2</t>
  </si>
  <si>
    <t>722599010</t>
  </si>
  <si>
    <t>https://tokopedia.com/pgofficialstore/pantene-shampo-anti-dandruff-1200ml-paket-isi-2</t>
  </si>
  <si>
    <t>Pantene Shampo Anti Dandruff 1200ml - Paket Isi 2</t>
  </si>
  <si>
    <t>722612741</t>
  </si>
  <si>
    <t>https://tokopedia.com/pgofficialstore/pantene-shampo-hair-fall-control-1200ml-paket-isi-3</t>
  </si>
  <si>
    <t>Pantene Shampo Hair Fall Control 1200ml - Paket Isi 3</t>
  </si>
  <si>
    <t>238932505</t>
  </si>
  <si>
    <t>https://tokopedia.com/pgofficialstore/rejoice-shampo-rich-340ml-paket-isi-2</t>
  </si>
  <si>
    <t>Rejoice Shampo Rich 340ml - Paket isi 2</t>
  </si>
  <si>
    <t>262068103</t>
  </si>
  <si>
    <t>https://tokopedia.com/pgofficialstore/rejoice-shampo-rich-soft-smooth-600ml-paket-isi-2</t>
  </si>
  <si>
    <t>Rejoice Shampo Rich Soft Smooth 600ml - Paket isi 2</t>
  </si>
  <si>
    <t>445440838</t>
  </si>
  <si>
    <t>https://tokopedia.com/pgofficialstore/rejoice-shampo-3-in-1-hijab-perfect-perfume-600ml-paket-isi-2</t>
  </si>
  <si>
    <t>Rejoice Shampo 3-in-1 Hijab Perfect Perfume 600ml - Paket isi 2</t>
  </si>
  <si>
    <t>199551564</t>
  </si>
  <si>
    <t>https://tokopedia.com/pgofficialstore/downy-pelembut-pewangi-pakaian-passion-refill-1-5l-paket-isi-2</t>
  </si>
  <si>
    <t>Downy Pelembut &amp; Pewangi Pakaian Passion Refill 1.5L Paket isi 2</t>
  </si>
  <si>
    <t>205172872</t>
  </si>
  <si>
    <t>https://tokopedia.com/pgofficialstore/downy-pelembut-pewangi-pakaian-sweetheart-refill-1-5l-paket-isi-3</t>
  </si>
  <si>
    <t>Downy Pelembut &amp; Pewangi Pakaian Sweetheart Refill 1.5L Paket Isi 3</t>
  </si>
  <si>
    <t>1418445286</t>
  </si>
  <si>
    <t>https://tokopedia.com/pgofficialstore/downy-pelembut-pewangi-pakaian-anti-apek-refill-680ml-paket-isi-2</t>
  </si>
  <si>
    <t>1418450164</t>
  </si>
  <si>
    <t>https://tokopedia.com/pgofficialstore/downy-pelembut-pewangi-pakaian-anti-apek-refill-680ml-paket-isi-3</t>
  </si>
  <si>
    <t>1439187578</t>
  </si>
  <si>
    <t>https://tokopedia.com/pgofficialstore/downy-pelembut-pewangi-pakaian-sunrise-fresh-refill-1l-x2</t>
  </si>
  <si>
    <t>Downy Pelembut &amp; Pewangi Pakaian Sunrise Fresh Refill 1L x2</t>
  </si>
  <si>
    <t>Downy Pelembut &amp; Pewangi Pakaian Sunrise Fresh Refill 1L x3</t>
  </si>
  <si>
    <t>656086866</t>
  </si>
  <si>
    <t>https://tokopedia.com/pgofficialstore/downy-pelembut-pewangi-pakaian-daring-refill-720ml-paket-isi-4</t>
  </si>
  <si>
    <t>Downy Pelembut &amp; Pewangi Pakaian Daring Refill 720ml Paket isi 4</t>
  </si>
  <si>
    <t>1418456669</t>
  </si>
  <si>
    <t>https://tokopedia.com/pgofficialstore/downy-pelembut-pewangi-pakaian-anti-apek-refill-680ml-paket-isi-4</t>
  </si>
  <si>
    <t>719121024</t>
  </si>
  <si>
    <t>https://tokopedia.com/pgofficialstore/downy-pelembut-pewangi-pakaian-mild-and-gentle-720ml-paket-isi-2</t>
  </si>
  <si>
    <t>Downy Pelembut &amp; Pewangi Pakaian Mild and Gentle 720ml Paket Isi 2</t>
  </si>
  <si>
    <t>719125907</t>
  </si>
  <si>
    <t>https://tokopedia.com/pgofficialstore/downy-pelembut-pewangi-pakaian-mild-and-gentle-720ml-paket-isi-3</t>
  </si>
  <si>
    <t>Downy Pelembut &amp; Pewangi Pakaian Mild and Gentle 720ml Paket Isi 3</t>
  </si>
  <si>
    <t>870265942</t>
  </si>
  <si>
    <t>https://tokopedia.com/pgofficialstore/downy-pelembut-pewangi-pakaian-passion-refill-900ml-paket-isi-3</t>
  </si>
  <si>
    <t>Downy Pelembut &amp; Pewangi Pakaian Passion Refill 900ml - Paket isi 3</t>
  </si>
  <si>
    <t>870261841</t>
  </si>
  <si>
    <t>https://tokopedia.com/pgofficialstore/downy-pelembut-pewangi-pakaian-passion-refill-900ml-paket-isi-2</t>
  </si>
  <si>
    <t>Downy Pelembut &amp; Pewangi Pakaian Passion Refill 900ml Paket isi 2</t>
  </si>
  <si>
    <t>1443697309</t>
  </si>
  <si>
    <t>https://tokopedia.com/pgofficialstore/downy-pelembut-pakaian-mystique-refill-1-45l-paket-isi-2</t>
  </si>
  <si>
    <t>Downy Pelembut Pakaian Mystique Refill 1.45L Paket isi 2</t>
  </si>
  <si>
    <t>1465010968</t>
  </si>
  <si>
    <t>https://tokopedia.com/pgofficialstore/downy-pelembut-pewangi-pakaian-mystique-680ml-paket-isi-4</t>
  </si>
  <si>
    <t>Downy Pelembut &amp; Pewangi Pakaian Mystique 680ml Paket Isi 4</t>
  </si>
  <si>
    <t>Downy Pelembut &amp; Pewangi Pakaian ANTI APEK Refill 680ml Paket isi 2</t>
  </si>
  <si>
    <t>Downy Pelembut &amp; Pewangi Pakaian ANTI APEK Refill 680ml Paket isi 3</t>
  </si>
  <si>
    <t>Downy Pelembut &amp; Pewangi Pakaian ANTI APEK Refill 680ml Paket isi 4</t>
  </si>
  <si>
    <t>1395036058</t>
  </si>
  <si>
    <t>https://tokopedia.com/pgofficialstore/downy-pelembut-pewangi-pakaian-mystique-900ml-paket-isi-2</t>
  </si>
  <si>
    <t>Downy Pelembut &amp; Pewangi Pakaian Mystique 900ml Paket Isi 2</t>
  </si>
  <si>
    <t>1395032862</t>
  </si>
  <si>
    <t>https://tokopedia.com/pgofficialstore/downy-pelembut-pewangi-pakaian-mystique-900ml-paket-isi-3</t>
  </si>
  <si>
    <t>Downy Pelembut &amp; Pewangi Pakaian Mystique 900ml Paket Isi 3</t>
  </si>
  <si>
    <t>1465002059</t>
  </si>
  <si>
    <t>https://tokopedia.com/pgofficialstore/downy-pelembut-pewangi-pakaian-sunrise-fresh-refill-1-5l-x2</t>
  </si>
  <si>
    <t>Downy Pelembut &amp; Pewangi Pakaian Sunrise Fresh Refill 1.5L x2</t>
  </si>
  <si>
    <t>1439204310</t>
  </si>
  <si>
    <t>https://tokopedia.com/pgofficialstore/downy-pelembut-pewangi-pakaian-floral-pink-refill-1-5l-paket-isi-2</t>
  </si>
  <si>
    <t>Downy Pelembut &amp; Pewangi Pakaian Floral Pink Refill 1.5L Paket Isi 2</t>
  </si>
  <si>
    <t>1443588423</t>
  </si>
  <si>
    <t>https://tokopedia.com/pgofficialstore/downy-pelembut-pewangi-pakaian-allure-1-45l-paket-isi-3</t>
  </si>
  <si>
    <t>Downy Pelembut &amp; Pewangi Pakaian Allure 1.45L Paket isi 3</t>
  </si>
  <si>
    <t>1461596751</t>
  </si>
  <si>
    <t>https://tokopedia.com/pgofficialstore/downy-pelembut-pewangi-pakaian-daring-refill-1-45l-paket-isi-2</t>
  </si>
  <si>
    <t>Downy Pelembut &amp; Pewangi Pakaian Daring Refill 1.45L Paket isi 2</t>
  </si>
  <si>
    <t>1443565959</t>
  </si>
  <si>
    <t>https://tokopedia.com/pgofficialstore/downy-pelembut-pewangi-pakaian-plus-sport-refill-1-45l-paket-isi-2</t>
  </si>
  <si>
    <t>Downy Pelembut &amp; Pewangi Pakaian +PLUS SPORT Refill 1.45L Paket isi 2</t>
  </si>
  <si>
    <t>1443577608</t>
  </si>
  <si>
    <t>https://tokopedia.com/pgofficialstore/downy-pelembut-pewangi-pakaian-plus-sport-refill-1-45l-paket-isi-3</t>
  </si>
  <si>
    <t>Downy Pelembut &amp; Pewangi Pakaian +PLUS SPORT Refill 1.45L Paket isi 3</t>
  </si>
  <si>
    <t>1443553733</t>
  </si>
  <si>
    <t>https://tokopedia.com/pgofficialstore/downy-pelembut-pewangi-pakaian-anti-apek-refill-1-45l-paket-isi-2</t>
  </si>
  <si>
    <t>Downy Pelembut &amp; Pewangi Pakaian ANTI APEK Refill 1.45L Paket isi 2</t>
  </si>
  <si>
    <t>1464737383</t>
  </si>
  <si>
    <t>https://tokopedia.com/pgofficialstore/downy-pelembut-pewangi-pakaian-mild-and-gentle-1-45l-paket-isi-3</t>
  </si>
  <si>
    <t>Downy Pelembut &amp; Pewangi Pakaian Mild and Gentle 1.45L Paket Isi 3</t>
  </si>
  <si>
    <t>https://www.bukalapak.com/p/rumah-tangga/perlengkapan-kebersihan/46vudum-jual-downy-pelembut-pewangi-pakaian-mystique-refill-680ml</t>
  </si>
  <si>
    <t>https://www.bukalapak.com/p/rumah-tangga/perlengkapan-kebersihan/496s8wt-jual-downy-pelembut-pewangi-pakaian-sunrise-fresh-refill-1l-x2</t>
  </si>
  <si>
    <t>https://www.bukalapak.com/p/rumah-tangga/perlengkapan-kebersihan/496stve-jual-downy-pelembut-pewangi-pakaian-plus-anti-apek-680ml</t>
  </si>
  <si>
    <t>Downy Pelembut &amp; Pewangi Pakaian PLUS ANTI APEK 680ml</t>
  </si>
  <si>
    <t>https://www.bukalapak.com/p/perawatan-kecantikan/perawatan-tubuh-2311/perawatan-rambut-pria/3c5rxu7-jual-head-and-shoulder-shampoo-cool-menthol-850ml</t>
  </si>
  <si>
    <t>https://www.bukalapak.com/p/perawatan-kecantikan/hair-care/3c5sds8-jual-head-and-shoulder-shampoo-cool-menthol-850ml-paket-isi-2</t>
  </si>
  <si>
    <t>Head and Shoulder Shampoo Cool Menthol 850ml Paket isi 2</t>
  </si>
  <si>
    <t>https://www.bukalapak.com/p/perawatan-kecantikan/hair-care/3c5v4b1-jual-head-and-shoulder-shampoo-lemon-fresh-850ml-paket-isi-2</t>
  </si>
  <si>
    <t>Head and Shoulder Shampoo Lemon Fresh 850ml Paket isi 2</t>
  </si>
  <si>
    <t>https://www.bukalapak.com/p/perawatan-kecantikan/perawatan-tubuh-2311/perlengkapan-mandi-2314/3cvq82f-jual-oral-b-sikat-gigi-123-soft-3s-paket-isi-2</t>
  </si>
  <si>
    <t>LEBIH HEMAT Olay Set Perawatan Pelembab dan Serum Wajah Anti Aging</t>
  </si>
  <si>
    <t>https://www.bukalapak.com/p/perawatan-kecantikan/hair-care/2u9p68z-jual-herbal-essences-shampo-moroccan-my-shine-300-ml</t>
  </si>
  <si>
    <t>https://www.bukalapak.com/p/kesehatan-2359/kesehatan-mulut-gigi/pemutih-gigi/2u9pran-jual-oral-b-fresh-clean-black-soft-3s</t>
  </si>
  <si>
    <t>https://www.bukalapak.com/p/perawatan-kecantikan/hair-care/2u9ptnf-jual-herbal-essences-kondisioner-moroccan-my-shine-300-ml</t>
  </si>
  <si>
    <t>https://www.bukalapak.com/p/rumah-tangga/perlengkapan-kebersihan/381sejk-jual-downy-passion-pelembut-pakaian-refill-720-ml-paket-isi-2</t>
  </si>
  <si>
    <t>https://www.bukalapak.com/p/perawatan-kecantikan/hair-care/29vsol4-jual-herbal-essences-strawberry-sweet-mint-shampo-dan-kondisioner-400ml</t>
  </si>
  <si>
    <t>https://www.bukalapak.com/p/rumah-tangga/perlengkapan-kebersihan/2abyqh5-jual-downy-plus-anti-apek-pelembut-pewangi-pakaian-720ml-paket-isi-2</t>
  </si>
  <si>
    <t>Downy PLUS ANTI APEK Pelembut &amp; Pewangi Pakaian 720ml Paket Isi 2</t>
  </si>
  <si>
    <t>https://www.bukalapak.com/p/perawatan-kecantikan/perawatan-wajah/pembersih-wajah-wanita/2fde67y-jual-lebih-hemat-olay-set-lengkap-perawatan-anti-aging</t>
  </si>
  <si>
    <t>https://www.bukalapak.com/p/perawatan-kecantikan/hair-care/2jr152y-jual-pantene-sampo-hairfall-control-900ml-paket-isi-3</t>
  </si>
  <si>
    <t>https://www.bukalapak.com/p/perawatan-kecantikan/hair-care/2jr17t5-jual-head-and-shoulder-shampoo-lemon-fresh-680ml-paket-isi-3</t>
  </si>
  <si>
    <t>Head and Shoulder Shampoo Lemon Fresh 680ml Paket isi 3</t>
  </si>
  <si>
    <t>https://www.bukalapak.com/p/rumah-tangga/perlengkapan-kebersihan/2k9s9gq-jual-downy-plus-sport-pelembut-pewangi-pakaian-1-5ml-paket-isi-2</t>
  </si>
  <si>
    <t>Downy PLUS SPORT Pelembut &amp; Pewangi Pakaian 1.5ml Paket Isi 2</t>
  </si>
  <si>
    <t>https://www.bukalapak.com/p/rumah-tangga/perlengkapan-kebersihan/1nco6eu-jual-oral-b-sikat-gigi-complete-whitening-soft-2s-paket-isi-3</t>
  </si>
  <si>
    <t xml:space="preserve">Oral B Sikat Gigi Complete Whitening Soft 2s Paket Isi 3 </t>
  </si>
  <si>
    <t>https://www.bukalapak.com/p/perawatan-kecantikan/hair-care/1p252nh-jual-head-shoulders-shampo-supreme-moisture-anti-rontok-330-ml</t>
  </si>
  <si>
    <t>Head &amp; Shoulders Shampo Supreme Moisture Anti Rontok 330 ml</t>
  </si>
  <si>
    <t>https://www.bukalapak.com/p/perawatan-kecantikan/hair-care/1p6sp73-jual-pantene-sampo-anti-dandruff-anti-ketombe-400ml-paket-isi-3</t>
  </si>
  <si>
    <t>Pantene Sampo Anti Dandruff Anti Ketombe 400ml Paket isi 3</t>
  </si>
  <si>
    <t>https://www.bukalapak.com/p/mobil-part-dan-aksesoris/aksesoris-mobil/aksesoris-interior/1qxfxui-jual-ambipur-pewangi-mobil-pacific-air-refill-7-5ml</t>
  </si>
  <si>
    <t>AmbiPur Pewangi Mobil Pacific Air Refill 7.5ml</t>
  </si>
  <si>
    <t>https://www.bukalapak.com/p/perawatan-kecantikan/perawatan-tubuh-2311/perlengkapan-mandi-2314/1w5fj7c-jual-head-shoulder-sampo-smooth-and-silky-300-ml</t>
  </si>
  <si>
    <t>Head &amp; Shoulder Sampo Smooth and Silky 300 ml</t>
  </si>
  <si>
    <t>https://www.bukalapak.com/p/kesehatan-2359/obat-suplemen/obat-obatan/21cmsbr-jual-vicks-balsem-inhaler-0-5ml</t>
  </si>
  <si>
    <t>Vicks Balsem Inhaler 0.5ml</t>
  </si>
  <si>
    <t>https://www.bukalapak.com/p/kesehatan-2359/obat-suplemen/obat-obatan/21cngat-jual-vicks-balsem-vaporub-25g</t>
  </si>
  <si>
    <t>Vicks Balsem Vaporub 25g</t>
  </si>
  <si>
    <t>https://www.bukalapak.com/p/kesehatan-2359/obat-suplemen/obat-obatan/21cno0l-jual-vicks-balsem-vaporub-50g</t>
  </si>
  <si>
    <t>Vicks Balsem Vaporub 50g</t>
  </si>
  <si>
    <t>https://www.bukalapak.com/p/mobil-part-dan-aksesoris/aksesoris-mobil/aksesoris-interior/263rh85-jual-ambipur-pewangi-mobil-after-tobacco-refill-7-5ml</t>
  </si>
  <si>
    <t>AmbiPur Pewangi Mobil After Tobacco Refill 7.5ml</t>
  </si>
  <si>
    <t>https://www.bukalapak.com/p/perawatan-kecantikan/perawatan-tubuh-2311/perlengkapan-mandi-2314/28gtktl-jual-oral-b-sikat-gigi-stages-1-paket-isi-3</t>
  </si>
  <si>
    <t>https://www.bukalapak.com/p/perawatan-kecantikan/hair-care/29vqddu-jual-herbal-essences-bio-smooth-golden-moringa-oil-shampo-400-ml-x2</t>
  </si>
  <si>
    <t>https://www.bukalapak.com/p/rumah-tangga/perlengkapan-kebersihan/18h0iha-jual-whisper-pembalut-sanitary-pads-regular-flow-wings-isi-40</t>
  </si>
  <si>
    <t>Whisper Pembalut Sanitary Pads Regular Flow Wings Isi 40</t>
  </si>
  <si>
    <t>https://www.bukalapak.com/p/perawatan-kecantikan/hair-care/1d6x50d-jual-pantene-sampo-hairfall-control-750ml-paket-isi-2</t>
  </si>
  <si>
    <t>Pantene Sampo Hairfall Control 750ml Paket isi 2</t>
  </si>
  <si>
    <t>Gillette Foamy Shave Cream Lemon Lime 175gr  KHUSUS PULAU JAWA DAN LAMPUNG Pisau Cukur</t>
  </si>
  <si>
    <t>https://www.bukalapak.com/p/perawatan-kecantikan/hair-care/1eevycp-jual-rejoice-3-in-1-perfect-perfume-sampo-600-ml-paket-isi-2</t>
  </si>
  <si>
    <t>https://www.bukalapak.com/p/perawatan-kecantikan/perawatan-tubuh-2311/peralatan-cukur/1ep5sm6-jual-gillette-gel-shave-cool-fusion-proglide-195gr-pulau-jawa-dan-lampung-pisau-cukur</t>
  </si>
  <si>
    <t>Gillette Gel Shave Cool Fusion Proglide 195gr PULAU JAWA DAN LAMPUNG Pisau Cukur</t>
  </si>
  <si>
    <t>Gillette Gel Shave Moisture 195gr PULAU JAWA DAN LAMPUNG ONLY</t>
  </si>
  <si>
    <t>Gillette Isi Ulang Vector - Isi 2 Pisau Cukur</t>
  </si>
  <si>
    <t>Gillette Isi Ulang Mach 3 Turbo Isi 2 Pisau Cukur</t>
  </si>
  <si>
    <t>Gillette Isi Ulang Mach 3 Paket Isi 4 Pisau Cukur</t>
  </si>
  <si>
    <t>Gillette Isi Ulang Mach 3 Turbo - Isi 4 Pisau Cukur</t>
  </si>
  <si>
    <t>https://www.bukalapak.com/p/rumah-tangga/perlengkapan-kebersihan/1hzulbe-jual-downy-mystique-pelembut-pakaian-refill-950ml</t>
  </si>
  <si>
    <t>https://www.bukalapak.com/p/mobil-part-dan-aksesoris/aksesoris-mobil/aksesoris-interior/15dnqee-jual-ambipur-pewangi-mobil-fresh-and-light-refill-7-5ml</t>
  </si>
  <si>
    <t>AmbiPur Pewangi Mobil Fresh and Light Refill 7.5ml</t>
  </si>
  <si>
    <t>https://www.bukalapak.com/p/mobil-part-dan-aksesoris/aksesoris-mobil/aksesoris-interior/15dqve6-jual-ambipur-pewangi-mobil-fresh-and-light-ultra-control-7-5ml</t>
  </si>
  <si>
    <t>AmbiPur Pewangi Mobil Fresh and Light Ultra Control 7.5ml</t>
  </si>
  <si>
    <t>https://www.bukalapak.com/p/rumah-tangga/perlengkapan-kebersihan/15dysau-jual-ambipur-pewangi-mobil-fresh-dan-cool-ultra-control</t>
  </si>
  <si>
    <t>AmbiPur Pewangi Mobil Fresh dan Cool Ultra Control</t>
  </si>
  <si>
    <t>https://www.bukalapak.com/p/mobil-part-dan-aksesoris/aksesoris-mobil/aksesoris-interior/15g6qra-jual-ambipur-pewangi-mobil-aqua-refill-7-5ml</t>
  </si>
  <si>
    <t>AmbiPur Pewangi Mobil Aqua Refill 7.5ml</t>
  </si>
  <si>
    <t>https://www.bukalapak.com/p/mobil-part-dan-aksesoris/aksesoris-mobil/aksesoris-interior/15g73uo-jual-ambipur-pewangi-mobil-aquaultra-control-7-5ml</t>
  </si>
  <si>
    <t>AmbiPur Pewangi Mobil AquaUltra Control 7.5ml</t>
  </si>
  <si>
    <t>https://www.bukalapak.com/p/rumah-tangga/perlengkapan-kebersihan/15gjlbs-jual-pantene-sampo-anti-dandruff-750ml-paket-isi-2</t>
  </si>
  <si>
    <t>Pantene Sampo Anti Dandruff 750ml Paket isi 2</t>
  </si>
  <si>
    <t>https://www.bukalapak.com/p/rumah-tangga/perlengkapan-kebersihan/15gk707-jual-ambipur-pewangi-mobil-vanilla-bouquet-refill</t>
  </si>
  <si>
    <t>AmbiPur Pewangi Mobil Vanilla Bouquet Refill</t>
  </si>
  <si>
    <t>https://www.bukalapak.com/p/rumah-tangga/perlengkapan-kebersihan/15h6vkv-jual-olay-krim-pencerah-natural-white-light-night-50g</t>
  </si>
  <si>
    <t>Olay Krim Pencerah  Natural White Light Night 50g</t>
  </si>
  <si>
    <t>https://www.bukalapak.com/p/rumah-tangga/perlengkapan-kebersihan/15lm2pf-jual-pantene-sampo-total-damage-care-750ml</t>
  </si>
  <si>
    <t>https://www.bukalapak.com/p/perawatan-kecantikan/perawatan-wajah/suplemen-wajah-wanita/15lshdb-jual-paket-hemat-olay-set-perawatan-anti-aging</t>
  </si>
  <si>
    <t>Paket Hemat Olay Set Perawatan Anti Aging</t>
  </si>
  <si>
    <t>LEBIH HEMAT  Olay Ritual Serum Wajah Anti Aging</t>
  </si>
  <si>
    <t>https://www.bukalapak.com/p/kesehatan-2359/kesehatan-wanita/pembalut/16a6ggb-jual-whisper-pembalut-sanitary-pads-regular-flow-wings-isi-10</t>
  </si>
  <si>
    <t>Whisper Pembalut Sanitary Pads Regular Flow Wings Isi 10</t>
  </si>
  <si>
    <t>https://www.bukalapak.com/p/perawatan-kecantikan/hair-care/16o0alg-jual-pantene-sampo-total-damage-care-900ml-paket-isi-2</t>
  </si>
  <si>
    <t>https://www.bukalapak.com/p/rumah-tangga/perlengkapan-kebersihan/18gfv05-jual-oral-b-sikat-gigi-ultra-thin-compact-soft-3s</t>
  </si>
  <si>
    <t>Oral B Sikat Gigi Ultra Thin Compact Soft 3s</t>
  </si>
  <si>
    <t>Olay White Radiance Cellucent White Essence Wajah Serum 30 ml Paket Isi 2</t>
  </si>
  <si>
    <t>https://www.bukalapak.com/p/perawatan-kecantikan/hair-care/135llqw-jual-rejoice-shampo-anti-dandruff-3-in-1-340ml</t>
  </si>
  <si>
    <t>Gillette Isi Ulang Vector - Isi 4 Pisau Cukur</t>
  </si>
  <si>
    <t>Olay Total Effects 7in1 Sabun Muka 100gr</t>
  </si>
  <si>
    <t>Olay Total Effects 7in1 Anti-ageing Serum Wajah 50ml</t>
  </si>
  <si>
    <t>Olay Total Effects 7in1 Day Krim Pelembab Normal SPF 15 50gr</t>
  </si>
  <si>
    <t>https://www.bukalapak.com/p/perlengkapan-bayi/diapering/135lnfg-jual-pampers-popok-celana-premium-care-m-68</t>
  </si>
  <si>
    <t>https://www.bukalapak.com/p/rumah-tangga/perlengkapan-kebersihan/13sk831-jual-downy-pelembut-dan-pewangi-pakaian-sweetheart-refill-1-5l-paket-2</t>
  </si>
  <si>
    <t>Downy Pelembut dan Pewangi Pakaian Sweetheart Refill 1.5L paket 2</t>
  </si>
  <si>
    <t>https://www.bukalapak.com/p/rumah-tangga/perlengkapan-kebersihan/140xoox-jual-pantene-sampo-anti-dandruff-900ml</t>
  </si>
  <si>
    <t>Pantene Sampo Anti Dandruff 900ml</t>
  </si>
  <si>
    <t>Olay Regenerist Mircro-sculpting Serum Wajah 50ml</t>
  </si>
  <si>
    <t>https://www.bukalapak.com/p/rumah-tangga/perlengkapan-kebersihan/13suxxb-jual-downy-pelembut-pakaian-daring-refill-1-5l-paket-isi-2</t>
  </si>
  <si>
    <t>Downy Pelembut Pakaian Daring Refill 1.5L  Paket isi 2</t>
  </si>
  <si>
    <t>https://www.bukalapak.com/p/perawatan-kecantikan/hair-care/2j657d8-jual-pantene-conditioner-total-damage-care-290ml</t>
  </si>
  <si>
    <t>Pantene Conditioner Total Damage Care 290ml</t>
  </si>
  <si>
    <t>AmbiPur</t>
  </si>
  <si>
    <t>https://tokopedia.com/pgofficialstore/downy-pelembut-pewangi-pakaian-plus-anti-apek-720ml</t>
  </si>
  <si>
    <t>Downy Pelembut &amp; Pewangi Pakaian +PLUS ANTI APEK 720ml</t>
  </si>
  <si>
    <t>1439192272</t>
  </si>
  <si>
    <t>https://tokopedia.com/pgofficialstore/downy-pelembut-pewangi-pakaian-sunrise-fresh-refill-1l-x3</t>
  </si>
  <si>
    <t>425624213</t>
  </si>
  <si>
    <t>https://tokopedia.com/pgofficialstore/downy-pelembut-pewangi-pakaian-antibau-refill-720ml-paket-isi-2</t>
  </si>
  <si>
    <t>Downy Pelembut &amp; Pewangi Pakaian Antibau Refill 720ml Paket isi 2</t>
  </si>
  <si>
    <t>425652643</t>
  </si>
  <si>
    <t>https://tokopedia.com/pgofficialstore/downy-pelembut-pewangi-pakaian-antibau-refill-720ml-paket-isi-3</t>
  </si>
  <si>
    <t>Downy Pelembut &amp; Pewangi Pakaian Antibau Refill 720ml Paket isi 3</t>
  </si>
  <si>
    <t>https://tokopedia.com/pgofficialstore/downy-pelembut-pewangi-pakaian-antibau-refill-720ml-paket-isi-4</t>
  </si>
  <si>
    <t>743219989</t>
  </si>
  <si>
    <t>https://tokopedia.com/pgofficialstore/downy-pelembut-pewangi-pakaian-sunrise-fresh-refill-780ml-x3</t>
  </si>
  <si>
    <t>Downy Pelembut &amp; Pewangi Pakaian Sunrise Fresh Refill 780ml x3</t>
  </si>
  <si>
    <t>https://tokopedia.com/pgofficialstore/gillette-gel-shave-cool-fusion-proglide-195gr</t>
  </si>
  <si>
    <t>Gillette Gel Shave Cool Fusion Proglide 195gr</t>
  </si>
  <si>
    <t>Downy Passion Refill Konsentrat 680ml - Paket isi 3 Pewangi Dan Pelembut Pakaian</t>
  </si>
  <si>
    <t>Downy Passion Refill Konsentrat 1.45L - Paket Isi 2 Pewangi Dan Pelembut Pakaian</t>
  </si>
  <si>
    <t>Downy Anti Apek Refill 680ml Paket isi 4</t>
  </si>
  <si>
    <t>Downy +PLUS COLLECTION ANTI APEK Pelembut &amp; Pewangi Pakaian Konsentrat 680mL - Paket isi 3</t>
  </si>
  <si>
    <t>Downy Mystique Refill 680ml Paket isi 4</t>
  </si>
  <si>
    <t>Downy Pelembut dan Pewangi Pakaian Mystique Refill 1.45L</t>
  </si>
  <si>
    <t>Downy +PLUS COLLECTION ANTI APEK Pelembut &amp; Pewangi Pakaian Konsentrat 1.45L - Paket Isi 2</t>
  </si>
  <si>
    <t>Downy Anti Bau Refill 680ml – Paket isi 4</t>
  </si>
  <si>
    <t>Downy Mystique Refill 680ml - Paket isi 2</t>
  </si>
  <si>
    <t>Downy Sports Fresh Refill 680ml Paket isi 4</t>
  </si>
  <si>
    <t>https://www.lazada.co.id/products/lebih-hemat-olay-set-lengkap-regenerist-anti-aging-skincare-krim-wajah-serum-wajah-sabun-muka-i848470612-s1220804191.html?spm=a2o4j.searchlist.list.1.328abd0efwWg9C&amp;search=1&amp;freeshipping=1</t>
  </si>
  <si>
    <t>https://www.lazada.co.id/products/olay-white-radiance-light-perfecting-night-cream-krim-pelembab-pencerah-wajah-skincare-malam-50g-i160017507-s181852548.html?spm=a2o4j.searchlist.list.1.577b6d7bAjj9my&amp;search=1</t>
  </si>
  <si>
    <t>Pampers Premium Soft Celana XL54x3-162 pcs –Extra Large Popok Bayi (12-17kg)</t>
  </si>
  <si>
    <t>Pampers Premium Soft Celana XXL28x4-112 pcs– Extra Extra Large Popok Bayi (15-25kg)</t>
  </si>
  <si>
    <t>https://www.lazada.co.id/products/pantene-shampoo-hair-fall-control-900ml-paket-isi-3-i805056346-s1137754064.html?spm=a2o4j.searchlist.list.1.2fe0660dTWd8Lr&amp;search=1</t>
  </si>
  <si>
    <t>Pantene Shampoo Hair Fall Control 900ml- Paket isi 3</t>
  </si>
  <si>
    <t>https://www.bukalapak.com/p/perawatan-kecantikan/perawatan-tubuh-2311/perlengkapan-mandi-2314/1ep62h6-jual-gillette-gel-shave-moisture-195ml-pulau-jawa-dan-lampung-only</t>
  </si>
  <si>
    <t>https://www.bukalapak.com/p/perawatan-kecantikan/makeup/wajah/3n1ci15-jual-lebih-hemat-olay-set-perawatan-pelembab-dan-serum-anti-aging</t>
  </si>
  <si>
    <t>Jd.Id</t>
  </si>
  <si>
    <t>01/316027111B</t>
  </si>
  <si>
    <t>AMBI PUR Car Premium Clip Lavender Spa Refill 7.5ml</t>
  </si>
  <si>
    <t>GILLETTE Daisy Classic Moisture Smooth Strip Disposable Razor Alat Cukur Wanita 5pcs</t>
  </si>
  <si>
    <t>GILLETTE Venus Comfort Glide White Tea  Razor Alat Cukur Wanita 2pcs</t>
  </si>
  <si>
    <t>GILLETTE Simply Venus Hybrid Razor Alat Cukur Wanita 4pcs</t>
  </si>
  <si>
    <t>https://www.jd.id/product/_600991227/600992139.html</t>
  </si>
  <si>
    <t>OLAY Total Effects 7 in One Day Cream Normal SPF 15 Krim Pelembab 50g</t>
  </si>
  <si>
    <t>OLAY Regenerist Whip Active Moisturizer Krim Pelembab 50g</t>
  </si>
  <si>
    <t>OLAY Total Effects 7 in One Anti Aging Night Krim Pelembab 50g</t>
  </si>
  <si>
    <t>OLAY Regenerist Microsculpting Krim Pelembab 50g</t>
  </si>
  <si>
    <t>OLAY Regenerist Microsculpting Night Krim Pelembab 50g</t>
  </si>
  <si>
    <t>OLAY White Radiance Intensive Whitening Krim Pelembab 50g</t>
  </si>
  <si>
    <t>ORAL-B Sikat Gigi Anak Stages 1 for Baby 4-24 Month Soft</t>
  </si>
  <si>
    <t>ORAL-B Sikat Gigi Anak Stages 2 Tigger &amp; Pooh 2-4 years Soft</t>
  </si>
  <si>
    <t>ORAL-B Sikat Gigi Anak Stages 3 Princess/Cars 5-7 years Soft</t>
  </si>
  <si>
    <t>PAMPERS Popok Bayi Celana XL 54 Premium Soft</t>
  </si>
  <si>
    <t>PAMPERS Popok Celana L-62 Premium Soft</t>
  </si>
  <si>
    <t>[Paket Isi 3] PAMPERS Popok Celana XL-54 Premium Care</t>
  </si>
  <si>
    <t>PAMPERS Popok Celana XXL 4x28 Premium Soft [Karton isi 4]</t>
  </si>
  <si>
    <t>PAMPERS Popok Perekat S 4x48 Premium Care [Karton isi 4]</t>
  </si>
  <si>
    <t>PAMPERS Popok Perekat NB 4x52 Premium Care [Karton isi 4]</t>
  </si>
  <si>
    <t>PAMPERS Popok Perekat NB-52 Premium Care - Popok Bayi Baru Lahir</t>
  </si>
  <si>
    <t>PAMPERS Popok Celana S 6x32 Premium Soft [Karton isi 6]</t>
  </si>
  <si>
    <t>[Paket Isi 3] PAMPERS Popok Celana L-62 Premium Care</t>
  </si>
  <si>
    <t>PAMPERS Popok Celana S-32 Premium Soft</t>
  </si>
  <si>
    <t>PANTENE Shampoo Anti Dandruff 750ml</t>
  </si>
  <si>
    <t>https://www.jd.id/product/rejoice-shampoo-3in1-340ml_676631/10011806.html</t>
  </si>
  <si>
    <t>REJOICE Shampoo 3in1 340ml</t>
  </si>
  <si>
    <t>Downy Mystique Perfume Collection Pelembut Pakaian - Hitam  [680 mL/ 3 pcs] -</t>
  </si>
  <si>
    <t>Downy Anti Apek Pelembut Pakaian [680 mL/3 pcs/ Kemasan Refill] -</t>
  </si>
  <si>
    <t>Downy Anti Apek 1,5 L x3</t>
  </si>
  <si>
    <t>Downy Passion Refill Pelembut Pakaian 10000637 - Merah [680 mL/3 pcs]</t>
  </si>
  <si>
    <t>Downy Sunrise Fresh Pelembut Pakaian  Biru [1 L / Kemasan Refill/ 3 pcs] -</t>
  </si>
  <si>
    <t>Downy Mystique Pelembut Pakaian - Hitam [900 mL/3 pcs/ Kemasan Refill]</t>
  </si>
  <si>
    <t>Downy Passion Pelembut Pakaian - Merah  [1.5 L/ 3 pcs/ Kemasan Refill]  -</t>
  </si>
  <si>
    <t>Downy Daring Pelembut Pakaian [1.45 L/3 pcs/ Kemasan Refill] -</t>
  </si>
  <si>
    <t>Downy Anti Bacterial Pelembut Pakaian - Biru [680 mL/ 3 Pcs/ Kemasan Refill] -</t>
  </si>
  <si>
    <t>Downy Mild &amp; Gentle Pelembut Pakaian [1.45 L/ 3 pcs] -</t>
  </si>
  <si>
    <t xml:space="preserve">Downy Mystique Refill Cairan Pelembut Pakaian [1.45 L/2 pcs] </t>
  </si>
  <si>
    <t>Downy Mystique Pelembut Pakaian - Hitam [900 mL/2 pcs/ Kemasan Refill]</t>
  </si>
  <si>
    <t>Downy Passion Pelembut Pakaian [720 mL / Refill / 4 pcs] -</t>
  </si>
  <si>
    <t>Downy Mystique Pelembut Pakaian [680 mL / Refill / 4 pcs]</t>
  </si>
  <si>
    <t>Downy Sunrise Fresh Pelembut Pakaian Biru [1.5 L / Refill / 2 pcs] -</t>
  </si>
  <si>
    <t>Downy Sports Fresh Pelembut Pakaian [1450 mL/3 pcs/Kemasan Refill]</t>
  </si>
  <si>
    <t>Oral-B Sikat Gigi All Rounder 123 2s [Paket Isi 6] --</t>
  </si>
  <si>
    <t>Downy Anti Apek Pelembut Pakaian [720 mL / Refill / 4 pcs] 
 -</t>
  </si>
  <si>
    <t>Downy Sports Fresh Pelembut Pakaian [720 mL/3 pcs/Kemasan Refill] -</t>
  </si>
  <si>
    <t>Downy Antibacteria Pelembut Pakaian [720 mL / Refill / 4 pcs] 
 -</t>
  </si>
  <si>
    <t>Downy Mystique Refill Pelembut Pakaian [1.45 L]</t>
  </si>
  <si>
    <t>Downy Anti Apek Pelembut Pakaian [1450 mL/2 pcs/ Kemasan Refill] -</t>
  </si>
  <si>
    <t>Downy Mild &amp; Gentle Pelembut Pakaian [720 mL/4 pcs/Kemasan Refill]  -</t>
  </si>
  <si>
    <t xml:space="preserve">Downy Passion Refill Pelembut Pakaian - Merah  [1.45 L/2 pcs]  </t>
  </si>
  <si>
    <t>Downy Anti Apek Pelembut Pakaian [1450 mL/ Kemasan Refill] -</t>
  </si>
  <si>
    <t>Downy Single Rinse 1,5 L x2</t>
  </si>
  <si>
    <t xml:space="preserve">Downy Daring Refill Pelembut Pakaian [1.45 L/2 pcs] </t>
  </si>
  <si>
    <t>Downy Daring Pelembut Pakaian [720 mL / Refill / 4 pcs] -</t>
  </si>
  <si>
    <t>Downy Sport Fresh Pelembut Pakaian [720 mL/4 pcs/Kemasan Refill] -</t>
  </si>
  <si>
    <t xml:space="preserve">Downy Daring Pelembut Pakaian [720 mL/3 pcs/ Kemasan Refill] </t>
  </si>
  <si>
    <t>Downy Sunrise Fresh Pelembut Pakaian [1 L / Refill / 2 pcs] -</t>
  </si>
  <si>
    <t>Downy Sunrise Fresh Pelembut Pakaian Biru [1.5 L] -</t>
  </si>
  <si>
    <t>Downy Floral Pink Pelembut Pakaian [780 mL / Refill / 4 pcs] -</t>
  </si>
  <si>
    <t>Downy Floral Pink Pelembut Pakaian [720 mL/ 3 pcs/ Refill] -</t>
  </si>
  <si>
    <t xml:space="preserve">Downy Passion Pelembut Pakaian Refill  - Merah  [1.5L] </t>
  </si>
  <si>
    <t>Downy Sweet Heart Pelembut Pakaian [720 mL / Refill / 4 pcs] -</t>
  </si>
  <si>
    <t>Downy Mild &amp; Gentle Pewangi dan Pelembut Pakaian [1.45 L/ 2 pcs] -</t>
  </si>
  <si>
    <t>Downy Sports Fresh Pelembut Pakaian [1450 mL/2 pcs/Kemasan Refill] -</t>
  </si>
  <si>
    <t xml:space="preserve">Downy Perfume Sweet Heart Pink Pelembut Pakaian [Reffil/ 1.5L] </t>
  </si>
  <si>
    <t>Downy Anti Bacterial Cairan Pelembut Pakaian [720 mL/ 2 Pcs/ Kemasan Refill] 
 -</t>
  </si>
  <si>
    <t xml:space="preserve">Downy Daring Refill Pelembut Pakaian [1.5 L] </t>
  </si>
  <si>
    <t>Oral-B Sikat Gigi All Rounder 123 2s [Paket Isi 2] --</t>
  </si>
  <si>
    <t>Downy Mystique Pelembut Pakaian [720 mL/2 pcs/ Kemasan Refill] -</t>
  </si>
  <si>
    <t>Downy Anti Apek Pelembut Pakaian [680 mL/2 pcs/ Kemasan Refill] -</t>
  </si>
  <si>
    <t>Downy Allure Pelembut Pakaian [1.45 L/ Refill/ 2 pcs] -</t>
  </si>
  <si>
    <t>Downy Passion Pelembut Pakaian [900 mL/ 2 pcs/ Refill]  -</t>
  </si>
  <si>
    <t>Downy Mild &amp; Gentle Pelembut Pakaian [1.45 L]</t>
  </si>
  <si>
    <t>Downy Daring Pelembut Pakaian Refill [720 mL / 2 pcs] -</t>
  </si>
  <si>
    <t>Downy Perfume Sweet Heart Pelembut Pakaian Pink  [1500 mL/ 3 pcs/ Kemasan Refill] -</t>
  </si>
  <si>
    <t>Downy Mystique Pelembut Pakaian [950 mL/ Kemasan Refill] -</t>
  </si>
  <si>
    <t>Downy Sports Fresh Pelembut Pakaian [1500 mL] -</t>
  </si>
  <si>
    <t>Downy Sunrise Fresh Pelembut Pakaian [780 mL / Refill / 2 pcs] -</t>
  </si>
  <si>
    <t>Downy Sunrise Fresh Pelembut Pakaian [720 mL/ Refill]</t>
  </si>
  <si>
    <t>Downy Perfume Sweet Heart Pink Pelembut Pakaian [720 mL/ 3 pcs/ Kemasan Refill]</t>
  </si>
  <si>
    <t>Downy Mystique Pewangi Pakaian [680 mL/ Kemasan Refill]</t>
  </si>
  <si>
    <t>Downy Floral Pink Pelembut Pakaian [1.6 L]</t>
  </si>
  <si>
    <t>Downy Sunrise Fresh Pewangi Pakaian [1 L/ Pouch] -</t>
  </si>
  <si>
    <t>Gillette Mach3 content 4 Cartridges Pisau Cukur [2 Pcs] --</t>
  </si>
  <si>
    <t>Gillette Blue 2 Disposable Razor Pisau Cukur [Isi 10] 
 -</t>
  </si>
  <si>
    <t xml:space="preserve">Gillette Simply Venus Basic Alat Cukur Wanita [2 pcs]
 </t>
  </si>
  <si>
    <t>Gillette Gel Shave Sensitive [195 gr] 
 -</t>
  </si>
  <si>
    <t>Gillette Pisau Cukur Razor Mach 3 
 -</t>
  </si>
  <si>
    <t>Gillette Blue 3 Simple Pisau Cukur [2 Pcs]
 --</t>
  </si>
  <si>
    <t>Gillette Isi Ulang Mach 3 Pisau Cukur [Isi 2] 
 --</t>
  </si>
  <si>
    <t>Gillette Venus Comfortglide White Tea Razor Alat Cukur Wanita [1 Gagang + 2 Refills] 
 -</t>
  </si>
  <si>
    <t>Gillette Pisau Cukur Vector Razor  -</t>
  </si>
  <si>
    <t>8888826016175x2</t>
  </si>
  <si>
    <t>Gillette Isi Ulang Vector Pisau Cukur [2 Pcs] 
 --</t>
  </si>
  <si>
    <t>Gillette Daisy Classic Razor Alat Cukur Wanita [Isi 5] 
 -</t>
  </si>
  <si>
    <t>FS - Gillette Daisy Classic Moisture Smooth Strip Disposable [5s/ 2 pcs]</t>
  </si>
  <si>
    <t>Gillette Foamy Shave Cream Menthol [175 gr] 
 -</t>
  </si>
  <si>
    <t>Gillette Simply Venus Hybrid Razor Pisau Cukur [1 Gagang + 4 Refills] 
 -</t>
  </si>
  <si>
    <t>Gillette Simply Venus Alat Cukur Wanita [Isi 4] 
 -</t>
  </si>
  <si>
    <t>Gillette Venus Sensitive Disposable Razor Alat Cukur Wanita (3 Razors) 
 -</t>
  </si>
  <si>
    <t>Gillette Venus Smooth Sensitive Refill Razor Alat Cukur Wanita [1 Gagang + 2 Refills] -</t>
  </si>
  <si>
    <t>Gillette Blue 2 Pivot Disposable Razor Pisau Cukur [Isi 5] 
 -</t>
  </si>
  <si>
    <t>Gillette Venus Comfortglide White Tea Razor Alat Cukur Wanita [4 Refills] 
 -</t>
  </si>
  <si>
    <t>Gillette Pisau Cukur Blue 3 Biru [Isi 4] 
 -</t>
  </si>
  <si>
    <t>Gillette Pisau Cukur Blue 3 Ice [Isi 4] 
 -</t>
  </si>
  <si>
    <t>Gillette Guard 3 Pisau Cukur Razor [Isi 1 pcs] 
 -</t>
  </si>
  <si>
    <t>Gillette Mach 3 Turbo Pisau Cukur  -</t>
  </si>
  <si>
    <t>Jual Surabaya - Gillette Mach3 Turbo Cart Pisau Cukur [2 S] Murah Februari 2021 | Blibli</t>
  </si>
  <si>
    <t>Surabaya - Gillette Mach3 Turbo Cart Pisau Cukur [2 s] -</t>
  </si>
  <si>
    <t>Gillette Guard 3 Isi Ulang Pisau Cukur [Isi 4 pcs] 
 -</t>
  </si>
  <si>
    <t>Gillette Pisau Cukur Blue 3 Ice [Isi 2] 
 -</t>
  </si>
  <si>
    <t>Gillette Guard 3 Isi Ulang Pisau Cukur [Isi 2 pcs] 
 -</t>
  </si>
  <si>
    <t>Head &amp; Shoulders Cool Menthol Shampoo [850 mL] -</t>
  </si>
  <si>
    <t xml:space="preserve">Head &amp; Shoulders Supreme Moisture Shampoo Anti Dandruff Anti Ketombe [480 mL] </t>
  </si>
  <si>
    <t>Head &amp; Shoulders Lemon Fresh Shampoo [850 mL]  -</t>
  </si>
  <si>
    <t>Head &amp; Shoulders Cool Menthol Shampoo Anti Dandruff Anti Ketombe [400 mL/ 2 pcs] -</t>
  </si>
  <si>
    <t>Head &amp; Shoulders Cool Menthol Shampoo Anti Dandruff Anti Ketombe [850 mL/ 3 pcs] -</t>
  </si>
  <si>
    <t>Head &amp; Shoulders Cool Menthol Shampoo Anti Dandruff Anti Ketombe [680 mL/2 pcs] Grey Marble</t>
  </si>
  <si>
    <t>Head &amp; Shoulders Lemon Fresh Anti Dandruff Shampoo  Anti Ketombe [400 mL] -</t>
  </si>
  <si>
    <t>Head &amp; Shoulders Lemon Fresh Shampoo [850 mL/ 3 pcs] -</t>
  </si>
  <si>
    <t xml:space="preserve">Head &amp; Shoulders Supreme Smooth Shampo Anti Dandruff Anti Ketombe [480 mL] </t>
  </si>
  <si>
    <t xml:space="preserve">Head &amp; Shoulders Hair Retain Shampoo [315 mL] </t>
  </si>
  <si>
    <t xml:space="preserve">Head &amp; Shoulders Supreme Smooth Shampo Anti-Ketombe [330 mL] </t>
  </si>
  <si>
    <t>Jual Head &amp; Shoulders Cool Menthol Shampoo Anti Dandruff Anti Ketombe [300 Ml] Murah Januari 2021 | Blibli</t>
  </si>
  <si>
    <t>Head &amp; Shoulders Cool Menthol Shampoo [300 mL] -</t>
  </si>
  <si>
    <t>Herbal Essences Hello Hydration Deep Moisture Shampo [300 mL] -</t>
  </si>
  <si>
    <t xml:space="preserve">Olay Regenerist Revitalising Hydration UV Cream [50 g] </t>
  </si>
  <si>
    <t xml:space="preserve">Olay Regenerist Advanced Anti Ageing Revitalising Night Cream Perawatan Wajah </t>
  </si>
  <si>
    <t xml:space="preserve">Olay Whitening – Pencerah White Radiance Intensive (Brightening) – 50g </t>
  </si>
  <si>
    <t xml:space="preserve">Olay Regenerist Whip Active Moisturizer UV Krim Pelembab [50 g]
 </t>
  </si>
  <si>
    <t xml:space="preserve">OLAY Total Effects Set Perawatan Pagi Kulit Normal : Krim Pelembab Wajah Pagi Sabun Muka - Cleanser
 </t>
  </si>
  <si>
    <t xml:space="preserve">Olay White Radiance Light Perfecting Essence [30 mL] </t>
  </si>
  <si>
    <t>https://www.blibli.com/p/olay-anti-aging-pelembab-total-effects-serum-wajah-7-in-1-50ml/pc--MTA-0778049?ds=OLY-60021-00032-00001&amp;source=BRAND_PAGE&amp;sid=d6f6bc714773505b&amp;cnc=false&amp;pickupPointCode=PP-3035142&amp;pid=MTA-0778049</t>
  </si>
  <si>
    <t>Olay Anti Aging - Pelembab Total Effects Serum 7 in 1 – 50mL</t>
  </si>
  <si>
    <t>Olay Regenerist Mircro-sculpting Cream Night [50 g] - -</t>
  </si>
  <si>
    <t xml:space="preserve">Olay Advanced Anti Aging – Pelembab Regenerist Micro-sculpting Serum Wajah [50 mL]
 </t>
  </si>
  <si>
    <t>Oral-B Sikat Gigi All Rounder Fresh Clean Black 3s [Paket Isi 2] --</t>
  </si>
  <si>
    <t xml:space="preserve">Olay Ritual Serum Anti Aging Paket Perawatan Kulit </t>
  </si>
  <si>
    <t xml:space="preserve">Oral-B Ultra Thin Compact Soft Sikat Gigi [3 pcs] </t>
  </si>
  <si>
    <t>Pampers Popok Perekat NB 4x52 Premium Care - Popok Bayi Baru Lahir [karton]</t>
  </si>
  <si>
    <t>Pampers Popok Celana L 3x62 Premium Care - Popok Bayi [karton] -</t>
  </si>
  <si>
    <t xml:space="preserve">Pampers Popok Celana L 4x42 Premium Care - Popok Bayi </t>
  </si>
  <si>
    <t>Pampers Popok Celana XL 3x54 Premium Care - Popok Bayi [karton] - -</t>
  </si>
  <si>
    <t xml:space="preserve">Pantene Shampoo Hairfall Control Quantum [750 mL] </t>
  </si>
  <si>
    <t xml:space="preserve">Pantene Shampoo Aqua Pure [500 mL] </t>
  </si>
  <si>
    <t>Oral-B Sikat Gigi All Rounder Fresh Clean Black 3s [Paket Isi 3] --</t>
  </si>
  <si>
    <t>Pantene Shampoo Anti Dandruff [400 mL] -</t>
  </si>
  <si>
    <t>Pantene Hairfall Control Shampoo [750 mL/2 pcs]</t>
  </si>
  <si>
    <t>Pantene Hairfall Control Quantum Shampoo [750 mL/3 pcs] -</t>
  </si>
  <si>
    <t>Oral-B Sikat Gigi All Rounder Fresh Clean Black 3s [Paket Isi 6] --</t>
  </si>
  <si>
    <t>Pantene PRO-V Anti Lepek Shampoo [480 mL] --</t>
  </si>
  <si>
    <t>Pantene Long Black Shampoo [400 mL]</t>
  </si>
  <si>
    <t>Rejoice Rich Shampoo [600 mL] -</t>
  </si>
  <si>
    <t xml:space="preserve">Rejoice Rich Shampoo [600 mL/2 pcs] </t>
  </si>
  <si>
    <t>Rejoice Rich  Conditioner [320 mL] -</t>
  </si>
  <si>
    <t>Rejoice Soft &amp; Smooth Shampoo [600 mL] -</t>
  </si>
  <si>
    <t>VICKS Inhaler Keychain Balsem -</t>
  </si>
  <si>
    <t xml:space="preserve">Whisper Heavy Flow &amp; Overnights Wings Pembalut 8S
 </t>
  </si>
  <si>
    <t>Oral-B Sikat Gigi All Rounder Microthin 2s [Paket Isi 2] --</t>
  </si>
  <si>
    <t>Whisper Regular Flow Wings Pembalut [20s] 
 -</t>
  </si>
  <si>
    <t>Ambi Pur Mini Vent Clip Sky Breeze 2 ml</t>
  </si>
  <si>
    <t>01/396129502F</t>
  </si>
  <si>
    <t>Downy Pelembut Pakaian / Putih Mild &amp; Gentle 1.45L</t>
  </si>
  <si>
    <t>01/396129501Z</t>
  </si>
  <si>
    <t>Downy Pelembut Pakaian Daring Refill 680 ml - Paket Isi 3 Pewangi Pelembut Pakaian Konsentrat</t>
  </si>
  <si>
    <t>01/396129502G</t>
  </si>
  <si>
    <t>01/396129502H</t>
  </si>
  <si>
    <t>01/396129503B</t>
  </si>
  <si>
    <t>01/394529801I</t>
  </si>
  <si>
    <t>01/394529501L</t>
  </si>
  <si>
    <t>Pampers Popok Celana M 3x68 Premium Karton [P&amp;G]</t>
  </si>
  <si>
    <t>01/395329502B</t>
  </si>
  <si>
    <t>No listing</t>
  </si>
  <si>
    <t>STATUS SKU</t>
  </si>
  <si>
    <t>TURUN GRAMASI 680</t>
  </si>
  <si>
    <t>TURUN GRAMASI 1.45</t>
  </si>
  <si>
    <t>TURUN GRAMASI 1.5</t>
  </si>
  <si>
    <t>TURUN GRAMASI 900</t>
  </si>
  <si>
    <t>DISCONTINUE MAR 21</t>
  </si>
  <si>
    <t>DISCONTINUE JAN 21</t>
  </si>
  <si>
    <t>TURUN GRAMASI 1 L</t>
  </si>
  <si>
    <t>TURUN GRAMASI 720</t>
  </si>
  <si>
    <t>01/294826004D</t>
  </si>
  <si>
    <t>01/294826004C</t>
  </si>
  <si>
    <t>01/294826004B</t>
  </si>
  <si>
    <t>Gillette Guard 3 Cart 2s</t>
  </si>
  <si>
    <t>Pantene Shampoo Anti Lepek 900ml (Paket Isi 3)</t>
  </si>
  <si>
    <t>Ambi Pur Mini Vent Clip Sky Breeze 2 ml x 2 Pcs</t>
  </si>
  <si>
    <t>Pantene Shampoo Anti Lepek 900ml (Paket Isi 2)</t>
  </si>
  <si>
    <t>https://shopee.co.id/product/11487927/6779004486</t>
  </si>
  <si>
    <t>https://shopee.co.id/product/11487927/6879004484</t>
  </si>
  <si>
    <t>https://shopee.co.id/product/11487927/6679004503</t>
  </si>
  <si>
    <t>Oral-B Sikat Gigi All Rounder Microthin 3s</t>
  </si>
  <si>
    <t>Ambi Pur Mini Vent Clip Lavender Comfort 2 ml x 2 Pcs</t>
  </si>
  <si>
    <t>4902430390156</t>
  </si>
  <si>
    <t>4902430503235</t>
  </si>
  <si>
    <t>https://shopee.co.id/product/11487927/1022856853</t>
  </si>
  <si>
    <t>https://shopee.co.id/product/11487927/1022748973</t>
  </si>
  <si>
    <t>https://shopee.co.id/product/11487927/1022856840</t>
  </si>
  <si>
    <t>Oral-B Sikat Gigi All Rounder Gum Protect 2s</t>
  </si>
  <si>
    <t>https://shopee.co.id/product/11487927/1022748985</t>
  </si>
  <si>
    <t>https://shopee.co.id/product/11487927/5037563090</t>
  </si>
  <si>
    <t>https://shopee.co.id/product/11487927/45842368050</t>
  </si>
  <si>
    <t>4902430407854x3</t>
  </si>
  <si>
    <t>4902430408110x3</t>
  </si>
  <si>
    <t>4902430875592x5</t>
  </si>
  <si>
    <t>01/394529503H</t>
  </si>
  <si>
    <t>01/395129901K</t>
  </si>
  <si>
    <t>01/395129901G</t>
  </si>
  <si>
    <t>01/395329501P</t>
  </si>
  <si>
    <t>01/395329501R</t>
  </si>
  <si>
    <t>4902430825320x2</t>
  </si>
  <si>
    <t>4902430825320x3</t>
  </si>
  <si>
    <t>01/396129502W</t>
  </si>
  <si>
    <t>01/396129502V</t>
  </si>
  <si>
    <t>https://shopee.co.id/product/11487927/5132642748</t>
  </si>
  <si>
    <t>Pantene Shampoo Total Damage Care 400ml - Paket isi 3 [P&amp;G]</t>
  </si>
  <si>
    <t>https://shopee.co.id/product/11487927/8715829910</t>
  </si>
  <si>
    <t>https://shopee.co.id/product/11487927/5656219600</t>
  </si>
  <si>
    <t>https://shopee.co.id/product/11487927/7556347252</t>
  </si>
  <si>
    <t>https://shopee.co.id/product/11487927/4456363479</t>
  </si>
  <si>
    <t>https://shopee.co.id/product/11487927/3856459821</t>
  </si>
  <si>
    <t>https://shopee.co.id/product/11487927/5856368703</t>
  </si>
  <si>
    <t>https://shopee.co.id/product/11487927/3956467743</t>
  </si>
  <si>
    <t>https://shopee.co.id/product/11487927/4863468376</t>
  </si>
  <si>
    <t>https://shopee.co.id/product/11487927/5032703947</t>
  </si>
  <si>
    <t>https://shopee.co.id/product/11487927/6663834892</t>
  </si>
  <si>
    <t>https://shopee.co.id/product/11487927/4832948743</t>
  </si>
  <si>
    <t>https://shopee.co.id/product/11487927/6068802423</t>
  </si>
  <si>
    <t>Rejoice Anti Hairfall 340ml</t>
  </si>
  <si>
    <t>https://shopee.co.id/product/11487927/520905542</t>
  </si>
  <si>
    <t>Rejoice Shampoo Frizz Repair 340ml</t>
  </si>
  <si>
    <t>https://shopee.co.id/product/11487927/5432698948</t>
  </si>
  <si>
    <t>https://shopee.co.id/product/11487927/7330579800</t>
  </si>
  <si>
    <t>https://shopee.co.id/product/11487927/7132642748</t>
  </si>
  <si>
    <t>https://shopee.co.id/product/11487927/4438094304</t>
  </si>
  <si>
    <t>https://shopee.co.id/product/11487927/5138092537</t>
  </si>
  <si>
    <t>https://shopee.co.id/product/11487927/4658322337</t>
  </si>
  <si>
    <t>https://shopee.co.id/product/11487927/6458321258</t>
  </si>
  <si>
    <t>https://shopee.co.id/product/11487927/6132725394</t>
  </si>
  <si>
    <t>https://shopee.co.id/product/11487927/3740245249</t>
  </si>
  <si>
    <t>https://shopee.co.id/product/11487927/6640152154</t>
  </si>
  <si>
    <t>Gillette Guard 3 Cart 4s</t>
  </si>
  <si>
    <t>https://shopee.co.id/product/11487927/4556150804</t>
  </si>
  <si>
    <t>https://shopee.co.id/product/11487927/5156150776</t>
  </si>
  <si>
    <t>https://shopee.co.id/product/11487927/3361061734</t>
  </si>
  <si>
    <t>https://shopee.co.id/product/11487927/7660964944</t>
  </si>
  <si>
    <t>https://shopee.co.id/product/11487927/3761063323</t>
  </si>
  <si>
    <t>https://shopee.co.id/product/11487927/7856378643</t>
  </si>
  <si>
    <t>https://shopee.co.id/product/11487927/6056378182</t>
  </si>
  <si>
    <t>https://shopee.co.id/product/11487927/6037727615</t>
  </si>
  <si>
    <t>01/244521101R</t>
  </si>
  <si>
    <t>01/244521101S</t>
  </si>
  <si>
    <t>01/244521101T</t>
  </si>
  <si>
    <t>01/244521101V</t>
  </si>
  <si>
    <t>Head &amp; Shoulders Shampoo Supreme Anti Hairfall 480 ml - Paket isi 2</t>
  </si>
  <si>
    <t>Head &amp; Shoulders Shampoo Supreme Anti Hairfall 480 ml - Paket isi 3</t>
  </si>
  <si>
    <t>Head &amp; Shoulders Shampoo Anti Apek 400 ml - Paket isi 2</t>
  </si>
  <si>
    <t>Head &amp; Shoulders Shampoo Anti Apek 400 ml - Paket isi 3</t>
  </si>
  <si>
    <t>Gillette Guard 3 Razor + Gillette Guard 3 Cart 4s</t>
  </si>
  <si>
    <t>Gillette Guard 3 Cart 4s Paket Isi 2</t>
  </si>
  <si>
    <t>Gillette Guard 3 Razor + Gillette Guard 3 Cart 2s</t>
  </si>
  <si>
    <t>https://shopee.co.id/product/11487927/3684939344</t>
  </si>
  <si>
    <t>4987176046352x2</t>
  </si>
  <si>
    <t>https://shopee.co.id/product/11487927/6384981784</t>
  </si>
  <si>
    <t>4987176046352x3</t>
  </si>
  <si>
    <t>https://shopee.co.id/product/11487927/9738782011</t>
  </si>
  <si>
    <t>https://shopee.co.id/product/11487927/3884939339</t>
  </si>
  <si>
    <t>4987176046369x2</t>
  </si>
  <si>
    <t>https://shopee.co.id/product/11487927/9238779701</t>
  </si>
  <si>
    <t>4987176046369x3</t>
  </si>
  <si>
    <t>https://shopee.co.id/product/11487927/9638738395</t>
  </si>
  <si>
    <t>https://shopee.co.id/product/11487927/8138189270</t>
  </si>
  <si>
    <t>4987176046284x2</t>
  </si>
  <si>
    <t>https://shopee.co.id/product/11487927/9638747273</t>
  </si>
  <si>
    <t>4987176046284x3</t>
  </si>
  <si>
    <t>https://shopee.co.id/product/11487927/9338752880</t>
  </si>
  <si>
    <t>https://shopee.co.id/product/11487927/8238189204</t>
  </si>
  <si>
    <t>4987176047083x2</t>
  </si>
  <si>
    <t>https://shopee.co.id/product/11487927/3985081994</t>
  </si>
  <si>
    <t>4987176047083x3</t>
  </si>
  <si>
    <t>https://shopee.co.id/product/11487927/2940773019</t>
  </si>
  <si>
    <t>https://shopee.co.id/product/11487927/2933999506</t>
  </si>
  <si>
    <t>https://shopee.co.id/product/11487927/5783249006</t>
  </si>
  <si>
    <t>https://shopee.co.id/product/11487927/4783315134</t>
  </si>
  <si>
    <t>Downy Pewangi dan Pelembut Pakaian Konsentrat Passion 900 ml - Paket isi 2</t>
  </si>
  <si>
    <t>https://shopee.co.id/product/11487927/9831780460</t>
  </si>
  <si>
    <t>Downy Pewangi dan Pelembut Pakaian Konsentrat Passion 900 ml - Paket isi 3</t>
  </si>
  <si>
    <t>https://shopee.co.id/product/11487927/9131531353</t>
  </si>
  <si>
    <t>Downy Pewangi dan Pelembut Pakaian Konsentrat Sunrise Fresh 1 L</t>
  </si>
  <si>
    <t>https://shopee.co.id/product/11487927/5083315986</t>
  </si>
  <si>
    <t>Downy Pewangi dan Pelembut Pakaian Konsentrat Sunrise Fresh 1 L - Paket isi 2</t>
  </si>
  <si>
    <t>Downy Pewangi dan Pelembut Pakaian Konsentrat Sunrise Fresh 1 L - Paket isi 3</t>
  </si>
  <si>
    <t>https://shopee.co.id/product/11487927/9232407736</t>
  </si>
  <si>
    <t>Downy Pewangi dan Pelembut Pakaian Konsentrat Floral Pink 1 L</t>
  </si>
  <si>
    <t>https://shopee.co.id/product/11487927/4583754440</t>
  </si>
  <si>
    <t>Downy Pewangi dan Pelembut Pakaian Konsentrat Floral Pink 1 L - Paket isi 2</t>
  </si>
  <si>
    <t>https://shopee.co.id/product/11487927/9733648475</t>
  </si>
  <si>
    <t>Downy Pewangi dan Pelembut Pakaian Konsentrat Floral Pink 1 L - Paket isi 3</t>
  </si>
  <si>
    <t>4902430314596+4902430305815</t>
  </si>
  <si>
    <t>https://shopee.co.id/product/11487927/9434723120</t>
  </si>
  <si>
    <t>4902430314596+4902430305877</t>
  </si>
  <si>
    <t>https://shopee.co.id/product/11487927/3584114439</t>
  </si>
  <si>
    <t>4902430305877x2</t>
  </si>
  <si>
    <t>https://shopee.co.id/product/11487927/9334726626</t>
  </si>
  <si>
    <t>01/245121004Q</t>
  </si>
  <si>
    <t>01/245121104L</t>
  </si>
  <si>
    <t>01/245121104M</t>
  </si>
  <si>
    <t>[LEBIH HEMAT] Olay Set Lengkap Pencerah Whitening</t>
  </si>
  <si>
    <t>[LEBIH HEMAT] Olay Regenerist Ritual Set Lengkap Anti Aging</t>
  </si>
  <si>
    <t>01/394829505B</t>
  </si>
  <si>
    <t>01/394829505C</t>
  </si>
  <si>
    <t>01/394529503P</t>
  </si>
  <si>
    <t>01/394529503Q</t>
  </si>
  <si>
    <t>01/394529503R</t>
  </si>
  <si>
    <t>01/394529503S</t>
  </si>
  <si>
    <t>01/394529503T</t>
  </si>
  <si>
    <t>01/394529503U</t>
  </si>
  <si>
    <t>01/394529503V</t>
  </si>
  <si>
    <t>01/394529503W</t>
  </si>
  <si>
    <t>4902430242875x4902430558754x4902430293341x4902430208093x4902430625760</t>
  </si>
  <si>
    <t>01/395129506D</t>
  </si>
  <si>
    <t>01/395129506F</t>
  </si>
  <si>
    <t>01/395129506G</t>
  </si>
  <si>
    <t>01/395129506H</t>
  </si>
  <si>
    <t>01/395129506I</t>
  </si>
  <si>
    <t>4902430919456x2</t>
  </si>
  <si>
    <t>4902430919432x2</t>
  </si>
  <si>
    <t>4902430919463x2</t>
  </si>
  <si>
    <t>4902430919449x2</t>
  </si>
  <si>
    <t>01/214424902F</t>
  </si>
  <si>
    <t>01/214424902G</t>
  </si>
  <si>
    <t>01/214424902L</t>
  </si>
  <si>
    <t>01/214424902M</t>
  </si>
  <si>
    <t>01/214424902N</t>
  </si>
  <si>
    <t>01/214424902O</t>
  </si>
  <si>
    <t>01/244621005B</t>
  </si>
  <si>
    <t>01/245121004R</t>
  </si>
  <si>
    <t>01/245121102K</t>
  </si>
  <si>
    <t>01/245121118J</t>
  </si>
  <si>
    <t>01/326127307C</t>
  </si>
  <si>
    <t>01/394429502C</t>
  </si>
  <si>
    <t>01/394429502H</t>
  </si>
  <si>
    <t>01/394429502K</t>
  </si>
  <si>
    <t>01/395129506B</t>
  </si>
  <si>
    <t>Pantene Micellar Cleanse and Hydrate - Paket Shampoo 300 ml + Conditioner 300 ml</t>
  </si>
  <si>
    <t>01/395129506C</t>
  </si>
  <si>
    <t>Pantene Micellar Cleanse and Hydrate - Paket Shampoo 300 ml x2 + Conditioner 300 ml</t>
  </si>
  <si>
    <t>Pantene Micellar Cleanse and Hydrate - Paket Shampoo 530 ml + Conditioner 530 ml</t>
  </si>
  <si>
    <t>01/395129506E</t>
  </si>
  <si>
    <t>Pantene Micellar Cleanse and Hydrate - Paket Shampoo 530 ml x2 + Conditioner 530 ml</t>
  </si>
  <si>
    <t>Pantene Shampoo Micellar Cleanse and Hydrate 300 ml - Paket isi 2</t>
  </si>
  <si>
    <t>Pantene Shampoo Micellar Cleanse and Hydrate 530 ml - Paket isi 2</t>
  </si>
  <si>
    <t>Pantene Conditioner Micellar Cleanse and Hydrate 300 ml - Paket isi 2</t>
  </si>
  <si>
    <t>Pantene Conditioner Micellar Cleanse and Hydrate 530 ml - Paket isi 2</t>
  </si>
  <si>
    <t>Pantene Shampoo Long Black 290 ml - Paket isi 2</t>
  </si>
  <si>
    <t>Rejoice Shampoo Lembut Ternutrisi 340 ml - Paket isi 3</t>
  </si>
  <si>
    <t>Head &amp; Shoulders Shampoo Clean and Balanced 400 ml - Paket Isi 3</t>
  </si>
  <si>
    <t>[Limited Edition] Olay Ritual Krim Pelembab Pagi &amp; Serum Anti Aging Skincare</t>
  </si>
  <si>
    <t>Head &amp; Shoulders Shampoo Anti Hairfall 300 ml - Paket Isi 3</t>
  </si>
  <si>
    <t>Pantene Shampoo Smooth &amp; Silky 400 ml - Paket isi 2</t>
  </si>
  <si>
    <t>[Limited Edition] Olay Krim Pelembab Regenerist Micro-sculpting Cream Anti Aging Skincare 50g</t>
  </si>
  <si>
    <t>Rejoice Shampoo Lembut Ternutrisi 340 ml - Paket isi 2</t>
  </si>
  <si>
    <t>Head &amp; Shoulders Shampoo Smooth &amp; Silky 300ml - Paket Isi 3</t>
  </si>
  <si>
    <t>[Limited Edition] Olay Ritual Krim Pelembab Pagi &amp; Malam Anti Aging Skincare</t>
  </si>
  <si>
    <t>Pantene Shampoo Smooth &amp; Silky 400 ml - Paket isi 3</t>
  </si>
  <si>
    <t>Gillette Venus Alat Cukur Wanita Extra Smooth Razor Pisau Cukur Isi Ulang</t>
  </si>
  <si>
    <t>Pantene Shampoo Total Damage Care 290 ml - Paket isi 3</t>
  </si>
  <si>
    <t>[Limited Edition] Olay Serum Wajah White Radiance Light Perfecting Essence Pencerah Skincare 30ml</t>
  </si>
  <si>
    <t>Head &amp; Shoulders Shampoo Clean and Balanced 300ml - Paket Isi 3</t>
  </si>
  <si>
    <t>Pantene Shampoo Long Black 400 ml - Paket isi 2</t>
  </si>
  <si>
    <t>Gillette Venus Alat Cukur Wanita Smooth Pisau Cukur Isi 4 Refill Isi Ulang Paket isi 2</t>
  </si>
  <si>
    <t>Oral care</t>
  </si>
  <si>
    <t>4902430919432+4902430919449</t>
  </si>
  <si>
    <t>4902430919456+4902430919463</t>
  </si>
  <si>
    <t>Gillette Venus Alat Cukur Wanita Smooth Pisau Cukur Isi 4 Refill Isi Ulang</t>
  </si>
  <si>
    <t>Gillette Venus Alat Cukur Wanita Extra Smooth Pisau Cukur Isi 4 Refill Isi Ulang</t>
  </si>
  <si>
    <t>Gilllette Venus Alat Cukur Wanita Extra Smooth Razor Pisau Cukur Isi Ulang</t>
  </si>
  <si>
    <t>Gilllette Venus Alat Cukur Wanita Smooth Razor + 4 Refill Pisau Cukur Isi Ulang</t>
  </si>
  <si>
    <t>4987176039187x2</t>
  </si>
  <si>
    <t>4987176039248+4987176039187</t>
  </si>
  <si>
    <t>4987176039446x2</t>
  </si>
  <si>
    <t>Gillette Venus Alat Cukur Wanita Extra Smooth Pisau Cukur Isi 4 Refill Isi Ulang Paket isi 2</t>
  </si>
  <si>
    <t>4902430919432 x2 + 4902430919449</t>
  </si>
  <si>
    <t>4902430919456 x2 + 4902430919463</t>
  </si>
  <si>
    <t>[LEBIH HEMAT] Olay Set Perawatan Anti Aging FREE Regenerist Day and Night Mini (2 pcs)</t>
  </si>
  <si>
    <t>Pantene Shampoo Anti Lepek 290 ml - Paket isi 2</t>
  </si>
  <si>
    <t>Olay Japanese Sake Yeast Wrinkle Relaxing Sheet Mask / Masker Wajah 24gr Paket Isi 5</t>
  </si>
  <si>
    <t>Pantene Shampoo Long Black 400 ml - Paket isi 3</t>
  </si>
  <si>
    <t>Pantene Shampoo Hair Fall Control 290 ml - Paket isi 2</t>
  </si>
  <si>
    <t>Gilllette Venus Alat Cukur Wanita Extra Smooth Razor + 4 Refill Pisau Cukur Isi Ulang</t>
  </si>
  <si>
    <t>4902430856072x4902430558754</t>
  </si>
  <si>
    <t>4902430856072x4902430293341</t>
  </si>
  <si>
    <t>4987176039460+4987176039446</t>
  </si>
  <si>
    <t>4987176039606x2</t>
  </si>
  <si>
    <t>4987176039620+4987176039606</t>
  </si>
  <si>
    <t>4902430242875+4902430558754+4902430293341+4902430208093+4902430893961x3+4902430893985x3</t>
  </si>
  <si>
    <t>[LEBIH HEMAT] Olay Regenerist Ritual Lengkap Anti Aging FREE Regenerist Day and Night Mini (6 pcs)</t>
  </si>
  <si>
    <t>[LEBIH HEMAT] Olay Ritual Pelembab Anti Aging FREE Regenerist Day and Night Mini (4 pcs)</t>
  </si>
  <si>
    <t>4902430360142x4902430360111+4902430893961+4902430893985</t>
  </si>
  <si>
    <t>4902430360111+4902430114479</t>
  </si>
  <si>
    <t xml:space="preserve">Olay Total Effects 7 in One Day Cream SPF 15 50 gr FREE WR Essence 7 ml </t>
  </si>
  <si>
    <t>Pantene Shampoo Anti Dandruff 290 ml - Paket isi 2</t>
  </si>
  <si>
    <t>Pantene Shampoo Anti Dandruff 290 ml - Paket isi 3</t>
  </si>
  <si>
    <t>Pantene Shampoo Hair Fall Control 290 ml - Paket isi 3</t>
  </si>
  <si>
    <t>Pantene Shampoo Long Black 290 ml - Paket isi 3</t>
  </si>
  <si>
    <t>Pantene Shampoo Smooth &amp; Silky 290 ml - Paket isi 2</t>
  </si>
  <si>
    <t>Pantene Shampoo Smooth &amp; Silky 290 ml - Paket isi 3</t>
  </si>
  <si>
    <t>Pantene Shampoo Total Damage Care 290 ml - Paket isi 2</t>
  </si>
  <si>
    <t>Pantene Shampoo Anti Lepek 290 ml - Paket isi 3</t>
  </si>
  <si>
    <t>https://shopee.co.id/product/11487927/8346202071</t>
  </si>
  <si>
    <t>https://shopee.co.id/product/11487927/9646202813</t>
  </si>
  <si>
    <t>https://shopee.co.id/product/11487927/9046456015</t>
  </si>
  <si>
    <t>https://shopee.co.id/product/11487927/4286827508</t>
  </si>
  <si>
    <t>https://shopee.co.id/product/11487927/6087374497</t>
  </si>
  <si>
    <t>https://shopee.co.id/product/11487927/5386827763</t>
  </si>
  <si>
    <t>https://shopee.co.id/product/11487927/3249274971</t>
  </si>
  <si>
    <t>https://shopee.co.id/product/11487927/9849379130</t>
  </si>
  <si>
    <t>https://shopee.co.id/product/11487927/8349390100</t>
  </si>
  <si>
    <t>https://shopee.co.id/product/11487927/6249109914</t>
  </si>
  <si>
    <t>https://shopee.co.id/product/11487927/11300526076</t>
  </si>
  <si>
    <t>https://shopee.co.id/product/11487927/4987534100</t>
  </si>
  <si>
    <t>https://shopee.co.id/product/11487927/5349111348</t>
  </si>
  <si>
    <t>https://shopee.co.id/product/11487927/2951057433</t>
  </si>
  <si>
    <t>https://shopee.co.id/product/11487927/7087521185</t>
  </si>
  <si>
    <t>https://shopee.co.id/product/11487927/7349105963</t>
  </si>
  <si>
    <t>https://shopee.co.id/product/11487927/4487540418</t>
  </si>
  <si>
    <t>https://shopee.co.id/product/11487927/7787533445</t>
  </si>
  <si>
    <t>https://shopee.co.id/product/11487927/5349111411</t>
  </si>
  <si>
    <t>https://shopee.co.id/product/11487927/9549386891</t>
  </si>
  <si>
    <t>https://shopee.co.id/product/11487927/9349388189</t>
  </si>
  <si>
    <t>https://shopee.co.id/product/11487927/5687530812</t>
  </si>
  <si>
    <t>https://shopee.co.id/product/11487927/8649379871</t>
  </si>
  <si>
    <t>https://shopee.co.id/product/11487927/7987515505</t>
  </si>
  <si>
    <t>https://shopee.co.id/product/11487927/10300527319</t>
  </si>
  <si>
    <t>https://shopee.co.id/product/11487927/9549404170</t>
  </si>
  <si>
    <t>https://shopee.co.id/product/11487927/8851257150</t>
  </si>
  <si>
    <t>https://shopee.co.id/product/11487927/2952861561</t>
  </si>
  <si>
    <t>https://shopee.co.id/product/11487927/8051261589</t>
  </si>
  <si>
    <t>https://shopee.co.id/product/11487927/9451642108</t>
  </si>
  <si>
    <t>https://shopee.co.id/product/11487927/5588074378</t>
  </si>
  <si>
    <t>https://shopee.co.id/product/11487927/9651653666</t>
  </si>
  <si>
    <t>https://shopee.co.id/product/11487927/4888085946</t>
  </si>
  <si>
    <t>https://shopee.co.id/product/11487927/11301926688</t>
  </si>
  <si>
    <t>https://shopee.co.id/product/11487927/11101928681</t>
  </si>
  <si>
    <t>https://shopee.co.id/product/11487927/6688172262</t>
  </si>
  <si>
    <t>https://shopee.co.id/product/11487927/8452086795</t>
  </si>
  <si>
    <t>https://shopee.co.id/product/11487927/3588260270</t>
  </si>
  <si>
    <t>https://shopee.co.id/product/11487927/5288150242</t>
  </si>
  <si>
    <t>https://shopee.co.id/product/11487927/11802090623</t>
  </si>
  <si>
    <t>https://shopee.co.id/product/11487927/4988150243</t>
  </si>
  <si>
    <t>https://shopee.co.id/product/11487927/11702090622</t>
  </si>
  <si>
    <t>https://shopee.co.id/product/11487927/8749877949</t>
  </si>
  <si>
    <t>https://shopee.co.id/product/11487927/11100822948</t>
  </si>
  <si>
    <t>https://shopee.co.id/product/11487927/11200822837</t>
  </si>
  <si>
    <t>https://shopee.co.id/product/11487927/10900822862</t>
  </si>
  <si>
    <t>https://shopee.co.id/product/11487927/8649877911</t>
  </si>
  <si>
    <t>4902430401012x2</t>
  </si>
  <si>
    <t>4902430401012x3</t>
  </si>
  <si>
    <t>4902430400992x2</t>
  </si>
  <si>
    <t>4902430400992x3</t>
  </si>
  <si>
    <t>4902430414937x2</t>
  </si>
  <si>
    <t>4902430414937x3</t>
  </si>
  <si>
    <t>4902430399357x2</t>
  </si>
  <si>
    <t>4902430399357x3</t>
  </si>
  <si>
    <t>4902430400619x2</t>
  </si>
  <si>
    <t>4902430400619x3</t>
  </si>
  <si>
    <t>4902430792202x2</t>
  </si>
  <si>
    <t>4902430792202x3</t>
  </si>
  <si>
    <t>4902430412971x2</t>
  </si>
  <si>
    <t>4902430538695x2</t>
  </si>
  <si>
    <t>4902430538695x3</t>
  </si>
  <si>
    <t>4902430397827x3</t>
  </si>
  <si>
    <t>4902430400671x3</t>
  </si>
  <si>
    <t>4902430565585x3</t>
  </si>
  <si>
    <t>4902430430999x3</t>
  </si>
  <si>
    <t>4902430450362x2</t>
  </si>
  <si>
    <t>4902430450362x3</t>
  </si>
  <si>
    <t>01/214422401I</t>
  </si>
  <si>
    <t>Downy Pewangi dan Pelembut Pakaian Kenzo Fresh Bouquet 900ml</t>
  </si>
  <si>
    <t>Downy Pewangi dan Pelembut Pakaian Kenzo Adorable Bouquet 550ml Paket Isi 2</t>
  </si>
  <si>
    <t>4987176053060x2</t>
  </si>
  <si>
    <t>4987176053060x3</t>
  </si>
  <si>
    <t>4987176052926x2</t>
  </si>
  <si>
    <t>4987176052926x3</t>
  </si>
  <si>
    <t>4987176052933x2</t>
  </si>
  <si>
    <t>4987176052933x3</t>
  </si>
  <si>
    <t>4987176053053x2</t>
  </si>
  <si>
    <t>4987176053053x3</t>
  </si>
  <si>
    <t>4987176052841x2</t>
  </si>
  <si>
    <t>4987176052841x3</t>
  </si>
  <si>
    <t>4987176052858x2</t>
  </si>
  <si>
    <t>4987176052858x3</t>
  </si>
  <si>
    <t>01/326127307S</t>
  </si>
  <si>
    <t>01/326127307P</t>
  </si>
  <si>
    <t>01/326127307Q</t>
  </si>
  <si>
    <t>01/326127307R</t>
  </si>
  <si>
    <t>01/326127307N</t>
  </si>
  <si>
    <t>01/326127307O</t>
  </si>
  <si>
    <t>Downy Pewangi dan Pelembut Pakaian Kenzo Fresh Bouquet 550ml Paket Isi 2</t>
  </si>
  <si>
    <t>Downy Pewangi dan Pelembut Pakaian Kenzo Fresh Bouquet 900ml Paket Isi 2</t>
  </si>
  <si>
    <t>Downy Pewangi dan Pelembut Pakaian Kenzo Fresh Bouquet 900ml Paket Isi 3</t>
  </si>
  <si>
    <t>Gillete Mach 3 Turbo 3D Alat Cukur +4 Refill+ Free Cover Pisau Cukur</t>
  </si>
  <si>
    <t>https://shopee.co.id/product/11487927/9467845208</t>
  </si>
  <si>
    <t>https://shopee.co.id/product/11487927/9868243241</t>
  </si>
  <si>
    <t>https://shopee.co.id/product/11487927/6492132510</t>
  </si>
  <si>
    <t>https://shopee.co.id/product/11487927/8868034364</t>
  </si>
  <si>
    <t>https://shopee.co.id/product/11487927/8167840382</t>
  </si>
  <si>
    <t>https://shopee.co.id/product/11487927/11012105812</t>
  </si>
  <si>
    <t>https://shopee.co.id/product/11487927/9468052405</t>
  </si>
  <si>
    <t>https://shopee.co.id/product/11487927/9067849833</t>
  </si>
  <si>
    <t>https://shopee.co.id/product/11487927/7892085254</t>
  </si>
  <si>
    <t>https://shopee.co.id/product/11487927/8067988604</t>
  </si>
  <si>
    <t>https://shopee.co.id/product/11487927/9867980574</t>
  </si>
  <si>
    <t>https://shopee.co.id/product/11487927/8165440636</t>
  </si>
  <si>
    <t>01/214424902J</t>
  </si>
  <si>
    <t>01/214424902K</t>
  </si>
  <si>
    <t>01/395129506J</t>
  </si>
  <si>
    <t>01/395129506K</t>
  </si>
  <si>
    <t>01/395129506L</t>
  </si>
  <si>
    <t>01/396129509I</t>
  </si>
  <si>
    <t>01/396129509J</t>
  </si>
  <si>
    <t>01/396129509K</t>
  </si>
  <si>
    <t>01/396129509L</t>
  </si>
  <si>
    <t>01/396129509M</t>
  </si>
  <si>
    <t>01/396129509N</t>
  </si>
  <si>
    <t>01/396129509O</t>
  </si>
  <si>
    <t>01/396129509P</t>
  </si>
  <si>
    <t>01/396129509Q</t>
  </si>
  <si>
    <t>01/396129509R</t>
  </si>
  <si>
    <t>01/396129509S</t>
  </si>
  <si>
    <t>01/396129509T</t>
  </si>
  <si>
    <t>3014260279400x6</t>
  </si>
  <si>
    <t>https://shopee.co.id/product/11487927/3787821105</t>
  </si>
  <si>
    <t>https://shopee.co.id/product/11487927/9450188642</t>
  </si>
  <si>
    <t>https://shopee.co.id/product/11487927/6632761215</t>
  </si>
  <si>
    <t>01/214424902I</t>
  </si>
  <si>
    <t>01/284422402M</t>
  </si>
  <si>
    <t>01/214424902P</t>
  </si>
  <si>
    <t>4987176039309</t>
  </si>
  <si>
    <t>4987176039385</t>
  </si>
  <si>
    <t>Gillette Venus Krim Alat Cukur Wanita Satin Care Aloe Vera</t>
  </si>
  <si>
    <t>Gillette Venus Alat Cukur Wanita Snap Extra Smooth Razor Isi Ulang</t>
  </si>
  <si>
    <t>Pantene Dry Shampoo Pro-V Perfec+On  Shampoo Tanpa Bilas 65 ml - Paket isi 3</t>
  </si>
  <si>
    <t>Pantene Dry Shampoo Pro-V Perfec+On  Shampoo Tanpa Bilas 65 ml - Paket isi 2</t>
  </si>
  <si>
    <t>01/214424902H</t>
  </si>
  <si>
    <t>01/245121104N</t>
  </si>
  <si>
    <t>01/214420901A</t>
  </si>
  <si>
    <t>Pampers Popok Celana Premium Care M-46</t>
  </si>
  <si>
    <t>01/225026502N</t>
  </si>
  <si>
    <t>Pampers Popok Celana Premium Care L-24</t>
  </si>
  <si>
    <t>Pampers Popok Celana Premium Care XL-36</t>
  </si>
  <si>
    <t>Pampers Popok Celana Premium Care M-30</t>
  </si>
  <si>
    <t>Head &amp; Shoulders Shampoo Tebal dan Kuat 165ml</t>
  </si>
  <si>
    <t>Head &amp; Shoulders Shampoo Tebal dan Kuat 315ml</t>
  </si>
  <si>
    <t>Head &amp; Shoulders Shampoo Clean &amp; Balanced 330ml</t>
  </si>
  <si>
    <t>Head &amp; Shoulders Shampoo Lemon Fresh 400ml</t>
  </si>
  <si>
    <t>Head &amp; Shoulders Shampoo Cool Menthol 160ml</t>
  </si>
  <si>
    <t>01/244521107A</t>
  </si>
  <si>
    <t>Head &amp; Shoulders Shampoo Cool Menthol 680ml</t>
  </si>
  <si>
    <t>Head &amp; Shoulders Shampoo Lemon Fresh 680ml</t>
  </si>
  <si>
    <t>01/245121001R</t>
  </si>
  <si>
    <t>01/245121004H</t>
  </si>
  <si>
    <t>01/245121004I</t>
  </si>
  <si>
    <t>01/245121004K</t>
  </si>
  <si>
    <t>Pantene Kondisioner Aqua Pure 165ml</t>
  </si>
  <si>
    <t>Pantene Kondisioner Aqua Pure 320ml</t>
  </si>
  <si>
    <t>Pantene Kondisioner 3 Minutes Miracle Quantum Hair Fall Control 180ml</t>
  </si>
  <si>
    <t>Pantene Kondisioner 3 Minutes Miracle Quantum Total Damage Care 180ml</t>
  </si>
  <si>
    <t>Pantene Shampoo Long Black 400ml</t>
  </si>
  <si>
    <t>01/245121102C</t>
  </si>
  <si>
    <t>Pantene Shampoo Anti-Lepek 290ml</t>
  </si>
  <si>
    <t>Pantene Shampoo Daily Moisture 290ml</t>
  </si>
  <si>
    <t>Pantene Shampoo Long Black 290ml</t>
  </si>
  <si>
    <t>Pantene Shampoo Hairfall Rambut Rontok 290ml</t>
  </si>
  <si>
    <t>Pantene Shampoo Smooth and Silky 135ml</t>
  </si>
  <si>
    <t>Pantene Shampoo Total Damage Care 135ml</t>
  </si>
  <si>
    <t>01/245121102P</t>
  </si>
  <si>
    <t>Pantene Shampoo Hair Fall Control 135ml</t>
  </si>
  <si>
    <t>Pantene Shampoo Anti-Lepek 135ml</t>
  </si>
  <si>
    <t>Pantene Shampoo Hair Fall Control 900ml</t>
  </si>
  <si>
    <t>Pantene Shampoo Total Damage Care 900ml</t>
  </si>
  <si>
    <t>Pantene Shampoo Anti Ketombe 210ml</t>
  </si>
  <si>
    <t>Pantene Shampoo Smooth and Silky 210ml</t>
  </si>
  <si>
    <t>Pantene Shampoo Long Black 210ml</t>
  </si>
  <si>
    <t>01/245121118H</t>
  </si>
  <si>
    <t>Pantene Shampoo Total Damage Care 320ml</t>
  </si>
  <si>
    <t>01/245321001S</t>
  </si>
  <si>
    <t>Rejoice Shampoo Anti Hair Fall Anti Rontok 170ml</t>
  </si>
  <si>
    <t>01/245321104V</t>
  </si>
  <si>
    <t>Rejoice Shampoo Moisture Smooth 600ml</t>
  </si>
  <si>
    <t>Rejoice Shampoo Soft and Smooth 320ml</t>
  </si>
  <si>
    <t>Vicks Inhaler Keychain 0.5ml</t>
  </si>
  <si>
    <t>01/274921302A</t>
  </si>
  <si>
    <t>01/274921302B</t>
  </si>
  <si>
    <t>Oral-B Sikat Gigi Cross Action Pro-Health 7 Benefit Medium 1s</t>
  </si>
  <si>
    <t>Oral-B Sikat Gigi Cross Action Pro-Health 7 Benefit Medium 2s</t>
  </si>
  <si>
    <t>01/274923801G</t>
  </si>
  <si>
    <t>Oral-B Sikat Gigi All Rounder 123 Soft 1s</t>
  </si>
  <si>
    <t>01/274926401B</t>
  </si>
  <si>
    <t>Oral-B Sikat Gigi All Rounder 123 Medium 1s</t>
  </si>
  <si>
    <t>Oral-B Sikat Gigi All Rounder 123 Soft 2s</t>
  </si>
  <si>
    <t>Oral-B Sikat Gigi All Rounder 123 Medium 2s</t>
  </si>
  <si>
    <t>Oral-B Sikat Gigi All Rounder 123 Soft 3s</t>
  </si>
  <si>
    <t>Oral-B Sikat Gigi Complete 4 Way Fresh Soft 1s</t>
  </si>
  <si>
    <t>Oral-B Sikat Gigi Complete 5 Way Clean Soft 2s</t>
  </si>
  <si>
    <t>Oral-B Sikat Gigi Complete Whitening Medium 2s</t>
  </si>
  <si>
    <t>Olay Total Effects 7in1 Foaming Cleanser 50gr</t>
  </si>
  <si>
    <t>Olay White Radiance Whip Active Moisturiser krim 10g</t>
  </si>
  <si>
    <t>Olay White Radiance Water Essences 150ml</t>
  </si>
  <si>
    <t>01/294826004E</t>
  </si>
  <si>
    <t>01/294826801A</t>
  </si>
  <si>
    <t>Olay Decal Regenerist Whip Active Moisturizer Krim 50g</t>
  </si>
  <si>
    <t>Olay Decal Regenerist Mircro-sculpting Krim 50gr</t>
  </si>
  <si>
    <t>01/294826801L</t>
  </si>
  <si>
    <t>Olay Krim Pencerah Natural White Light Night 50g</t>
  </si>
  <si>
    <t>Olay Krim Pencerah Natural White Light UV Protection 50g</t>
  </si>
  <si>
    <t>Olay Krim Pencerah Natural White Light UV Protection 20g</t>
  </si>
  <si>
    <t>Olay Age Protect Krim 18gr</t>
  </si>
  <si>
    <t>01/316027111G</t>
  </si>
  <si>
    <t>01/326127301J</t>
  </si>
  <si>
    <t>01/326127302Z</t>
  </si>
  <si>
    <t>01/326127303T</t>
  </si>
  <si>
    <t>01/33109501A</t>
  </si>
  <si>
    <t>Oral-B Sikat Gigi Anak Stages 4</t>
  </si>
  <si>
    <t>01/34133401A</t>
  </si>
  <si>
    <t>01/34133402A</t>
  </si>
  <si>
    <t>Oral-B Sikat Gigi Classic 40 Medium 1s</t>
  </si>
  <si>
    <t>01/394429501H</t>
  </si>
  <si>
    <t>01/394429501I</t>
  </si>
  <si>
    <t>01/394429501L</t>
  </si>
  <si>
    <t>01/394429501S</t>
  </si>
  <si>
    <t>01/394429501T</t>
  </si>
  <si>
    <t>01/394429502B</t>
  </si>
  <si>
    <t>01/394429502F</t>
  </si>
  <si>
    <t>01/394429502G</t>
  </si>
  <si>
    <t>01/394429502L</t>
  </si>
  <si>
    <t>01/394529503A</t>
  </si>
  <si>
    <t>01/394529503G</t>
  </si>
  <si>
    <t>01/394629501V</t>
  </si>
  <si>
    <t>01/394629501X</t>
  </si>
  <si>
    <t>01/394629501Z</t>
  </si>
  <si>
    <t>01/394829504U</t>
  </si>
  <si>
    <t>01/394829504V</t>
  </si>
  <si>
    <t>01/394829505E</t>
  </si>
  <si>
    <t>01/394829505F</t>
  </si>
  <si>
    <t>01/394829505G</t>
  </si>
  <si>
    <t>01/394929502B</t>
  </si>
  <si>
    <t>01/394929502P</t>
  </si>
  <si>
    <t>01/394929502Q</t>
  </si>
  <si>
    <t>01/394929502R</t>
  </si>
  <si>
    <t>01/395129503K</t>
  </si>
  <si>
    <t>01/395129503L</t>
  </si>
  <si>
    <t>01/395129503M</t>
  </si>
  <si>
    <t>01/395129503O</t>
  </si>
  <si>
    <t>01/395129503Q</t>
  </si>
  <si>
    <t>01/395129504J</t>
  </si>
  <si>
    <t>01/395129504L</t>
  </si>
  <si>
    <t>01/395129504S</t>
  </si>
  <si>
    <t>01/395329501E</t>
  </si>
  <si>
    <t>01/396129506N</t>
  </si>
  <si>
    <t>01/396129506O</t>
  </si>
  <si>
    <t>01/396129506Q</t>
  </si>
  <si>
    <t>01/396129506R</t>
  </si>
  <si>
    <t>01/396129506X</t>
  </si>
  <si>
    <t>01/396129506Y</t>
  </si>
  <si>
    <t>01/396129507B</t>
  </si>
  <si>
    <t>01/396129507C</t>
  </si>
  <si>
    <t>01/396129507H</t>
  </si>
  <si>
    <t>01/396129507J</t>
  </si>
  <si>
    <t>01/396129507R</t>
  </si>
  <si>
    <t>01/396129507S</t>
  </si>
  <si>
    <t>01/396129507Y</t>
  </si>
  <si>
    <t>01/396129508F</t>
  </si>
  <si>
    <t>01/396129508O</t>
  </si>
  <si>
    <t>01/396129508Q</t>
  </si>
  <si>
    <t>01/396129509B</t>
  </si>
  <si>
    <t>01/396129509C</t>
  </si>
  <si>
    <t>01/396129509D</t>
  </si>
  <si>
    <t>Olay Serum Wajah Total Effects 7 in 1 Anti Aging Skincare 50ml</t>
  </si>
  <si>
    <t>Olay Serum Wajah Regenerist Anti Aging Skincare 50ml</t>
  </si>
  <si>
    <t>Gillette Alat Cukur Mach 3 Turbo Isi 2 Refill Pisau Cukur Isi Ulang</t>
  </si>
  <si>
    <t>Gillette Shaving Gel Krim Alat Cukur Moisture 195gr Shave Gel</t>
  </si>
  <si>
    <t>Gillette Alat Cukur Blue 3 Biru Razor Pisau Cukur Isi 4</t>
  </si>
  <si>
    <t>Gillette Alat Cukur Blue 3 Ice Razor Pisau Cukur isi 2</t>
  </si>
  <si>
    <t>Downy Pewangi dan Pelembut Pakaian Konsentrat Mystique 680 ml</t>
  </si>
  <si>
    <t>Downy Pewangi dan Pelembut Pakaian Konsentrat Passion 680 ml</t>
  </si>
  <si>
    <t>Gillette Alat Cukur Sensor Excel Isi 5 Refill Pisau Cukur Isi Ulang</t>
  </si>
  <si>
    <t>Gillette Mach 3 Turbo Alat Cukur Razor Pisau Cukur Isi Ulang</t>
  </si>
  <si>
    <t>Olay Serum Wajah Regenerist Youth Pre-Essence Advanced Anti-Aging Skincare 40ml</t>
  </si>
  <si>
    <t>Gillette Alat Cukur Fusion Proglide Razor + 2 Refill Pisau Cukur Isi Ulang</t>
  </si>
  <si>
    <t>Gillette Shaving Foam Krim Alat Cukur Lemon Lime 175g Shaving Cream Paket Isi 2</t>
  </si>
  <si>
    <t>Gillette Guard 3 Alat Cukur Razor Pisau Cukur Isi Ulang</t>
  </si>
  <si>
    <t>Gillette Alat Cukur Mach 3 Turbo Isi 4 Refill Pisau Cukur Isi Ulang Paket Isi 2</t>
  </si>
  <si>
    <t>Gillette Alat Cukur Fusion Proglide Isi 4 Refill Pisau Cukur Isi Ulang Paket Isi 2</t>
  </si>
  <si>
    <t>Olay Japanese Camellia Nourishing Masker Wajah Sheet Mask 24g (Paket isi 3)</t>
  </si>
  <si>
    <t>Gillette Alat Cukur Mach 3 Razor + 2 Refill Pisau Cukur Isi Ulang</t>
  </si>
  <si>
    <t>Herbal Essences Moroccan My Shine Restored Radiance Shampo 300 ml - 3 pcs</t>
  </si>
  <si>
    <t>Gillette Venus Alat Cukur Wanita Smooth Sensitive Pisau Cukur Isi 4 Refill Isi Ulang</t>
  </si>
  <si>
    <t>Gillette Venus Alat Cukur Wanita Smooth Sensitive Razor + 4 Refill Pisau Cukur Isi Ulang</t>
  </si>
  <si>
    <t>Olay Japanese Deep Sea Algae Healthy Aura Masker Wajah Sheet Mask 24g (Paket isi 3)</t>
  </si>
  <si>
    <t>Gillette Alat Cukur Mach 3 Isi 4 Refill Pisau Cukur Isi Ulang Paket Isi 2</t>
  </si>
  <si>
    <t>Downy Pewangi dan Pelembut Pakaian Konsentrat Mild &amp; Gentle 680 ml - Paket isi 2</t>
  </si>
  <si>
    <t>Gillette Shaving Foam Krim Alat Cukur Menthol 175g Shaving Cream Paket Isi 2</t>
  </si>
  <si>
    <t>Gillette Alat Cukur Vector Refill Isi 4 Pisau Cukur Isi Ulang</t>
  </si>
  <si>
    <t>Olay Regenerist Micro-Sculpting Essence Water Serum Wajah Brightening Skincare 150ml</t>
  </si>
  <si>
    <t>Pantene Dry Shampoo 65ml</t>
  </si>
  <si>
    <t>4902430110648x2</t>
  </si>
  <si>
    <t>4902430110648</t>
  </si>
  <si>
    <t>01/395129501W</t>
  </si>
  <si>
    <t>4902430872027x2</t>
  </si>
  <si>
    <t>01/245321104Q</t>
  </si>
  <si>
    <t>4902430821995</t>
  </si>
  <si>
    <t>4902430610575x4902430928779</t>
  </si>
  <si>
    <t>4902430823463x3</t>
  </si>
  <si>
    <t>01/394829504T</t>
  </si>
  <si>
    <t>4902430407854x5</t>
  </si>
  <si>
    <t>Olay Skinfusion Korean Jeju Lava Sea Water Sheet Mask - Paket isi 5</t>
  </si>
  <si>
    <t>01/394829504R</t>
  </si>
  <si>
    <t>4902430408110x5</t>
  </si>
  <si>
    <t>Olay Skinfusion Korean Yuzu Sheet Mask - Paket isi 5</t>
  </si>
  <si>
    <t>Olay Skinfusion Korean Yuzu Sheet Mask</t>
  </si>
  <si>
    <t>Olay Skinfusion Korean Jeju Lava Sea Water Sheet Mask</t>
  </si>
  <si>
    <t>4902430242875+4902430558754+4902430917957</t>
  </si>
  <si>
    <t>01/394829504K</t>
  </si>
  <si>
    <t>4902430242875+4902430917957</t>
  </si>
  <si>
    <t>4902430242875+4902430558754+4902430917681</t>
  </si>
  <si>
    <t>4902430242875+4902430917964</t>
  </si>
  <si>
    <t>01/394829504N</t>
  </si>
  <si>
    <t>4902430292962+4902430799874</t>
  </si>
  <si>
    <t>Olay Anti Aging - Pelembab Total Effects Day Cream Normal 7 in 1 - 20gr</t>
  </si>
  <si>
    <t>Olay Anti Aging - Pelembab Total Effects Day Cream Normal SPF 15 7 in 1 - 20gr</t>
  </si>
  <si>
    <t>4902430875554x5</t>
  </si>
  <si>
    <t>4902430875592x3</t>
  </si>
  <si>
    <t>4902430822237x3</t>
  </si>
  <si>
    <t>4902430875516x3</t>
  </si>
  <si>
    <t>4902430822299x5</t>
  </si>
  <si>
    <t>4902430822299x3</t>
  </si>
  <si>
    <t>4902430875554x3</t>
  </si>
  <si>
    <t>8992765101004x20</t>
  </si>
  <si>
    <t>4800037120339x20</t>
  </si>
  <si>
    <t>8888826019589x24</t>
  </si>
  <si>
    <t>8992765301008x24</t>
  </si>
  <si>
    <t>4902430745864x12</t>
  </si>
  <si>
    <t>4902430923590x6</t>
  </si>
  <si>
    <t>4902430110778x2</t>
  </si>
  <si>
    <t>4902430110747x2</t>
  </si>
  <si>
    <t>4902430110747x3</t>
  </si>
  <si>
    <t>4902430506960</t>
  </si>
  <si>
    <t>4902430396028</t>
  </si>
  <si>
    <t>3014260007867x3</t>
  </si>
  <si>
    <t>4902430599597</t>
  </si>
  <si>
    <t>4902430678193</t>
  </si>
  <si>
    <t>4902430623643x4902430412964</t>
  </si>
  <si>
    <t>01/395329501G</t>
  </si>
  <si>
    <t>4902430849098x2</t>
  </si>
  <si>
    <t>4902430849135x2</t>
  </si>
  <si>
    <t>4902430849135x3</t>
  </si>
  <si>
    <t>4902430851558x2</t>
  </si>
  <si>
    <t>01/245321001Z</t>
  </si>
  <si>
    <t>4902430428422</t>
  </si>
  <si>
    <t>4902430772648</t>
  </si>
  <si>
    <t>4902430823456x3</t>
  </si>
  <si>
    <t>4902430823371x3</t>
  </si>
  <si>
    <t>01/396129502R</t>
  </si>
  <si>
    <t>4902430823432x2</t>
  </si>
  <si>
    <t>4902430928786x4</t>
  </si>
  <si>
    <t>4902430823371x2</t>
  </si>
  <si>
    <t>4902430687355x2</t>
  </si>
  <si>
    <t>4902430178198</t>
  </si>
  <si>
    <t>01/396129505K</t>
  </si>
  <si>
    <t>4902430823456x4</t>
  </si>
  <si>
    <t>01/396129502S</t>
  </si>
  <si>
    <t>4902430823432x3</t>
  </si>
  <si>
    <t>4902430823371x4</t>
  </si>
  <si>
    <t>4902430823456x2</t>
  </si>
  <si>
    <t>4902430276337</t>
  </si>
  <si>
    <t>4902430823463x2</t>
  </si>
  <si>
    <t>Oral-B Sikat Gigi All Rounder Fresh Clean Black 3s - Paket isi 2</t>
  </si>
  <si>
    <t>Oral-B Sikat Gigi All Rounder Fresh Clean Black 3s - Paket isi 3</t>
  </si>
  <si>
    <t>Oral-B Sikat Gigi All Rounder Fresh Clean Black 3s - Paket isi 6</t>
  </si>
  <si>
    <t>Oral-B Sikat Gigi All Rounder Microthin 2s - Paket isi 2</t>
  </si>
  <si>
    <t>Oral-B Sikat Gigi All Rounder Microthin 2s - Paket isi 3</t>
  </si>
  <si>
    <t>Oral-B Sikat Gigi All Rounder Microthin 2s - Paket isi 6</t>
  </si>
  <si>
    <t>Oral-B Sikat Gigi All Rounder Microthin 3s - Paket isi 2</t>
  </si>
  <si>
    <t>Oral-B Sikat Gigi All Rounder Microthin 3s - Paket isi 3</t>
  </si>
  <si>
    <t>Oral-B Sikat Gigi All Rounder Microthin 3s - Paket isi 6</t>
  </si>
  <si>
    <t>Oral-B Sikat Gigi All Rounder Microthin 4s - Paket isi 2</t>
  </si>
  <si>
    <t>Oral-B Sikat Gigi All Rounder Microthin 4s - Paket isi 3</t>
  </si>
  <si>
    <t>4210201028192x6</t>
  </si>
  <si>
    <t>Oral-B Sikat Gigi All Rounder Microthin 4s - Paket isi 6</t>
  </si>
  <si>
    <t>Oral-B Sikat Gigi All Rounder Gum Protect 2s - Paket isi 2</t>
  </si>
  <si>
    <t>Oral-B Sikat Gigi All Rounder Gum Protect 2s - Paket isi 3</t>
  </si>
  <si>
    <t>Oral-B Sikat Gigi All Rounder Gum Protect 2s - Paket isi 6</t>
  </si>
  <si>
    <t>Oral-B Sikat Gigi All Rounder Gum Protect 3s - Paket isi 2</t>
  </si>
  <si>
    <t>Oral-B Sikat Gigi All Rounder Gum Protect 3s - Paket isi 3</t>
  </si>
  <si>
    <t>Oral-B Sikat Gigi All Rounder Gum Protect 3s - Paket isi 6</t>
  </si>
  <si>
    <t>3014260840723x2</t>
  </si>
  <si>
    <t>3014260840723x6</t>
  </si>
  <si>
    <t>3014260819033x3</t>
  </si>
  <si>
    <t>Oral-B Sikat Gigi Cross Action Pro-Health 7 Benefit Soft 2s - Paket isi 3</t>
  </si>
  <si>
    <t>3014260819033x6</t>
  </si>
  <si>
    <t>Oral-B Sikat Gigi Cross Action Pro-Health 7 Benefit Soft 2s - Paket isi 6</t>
  </si>
  <si>
    <t>3014260007867x6</t>
  </si>
  <si>
    <t>4902430782210x3</t>
  </si>
  <si>
    <t>4902430782210x2</t>
  </si>
  <si>
    <t>4902430633277x2+4902430633260</t>
  </si>
  <si>
    <t>4902430118798x2+4902430118651</t>
  </si>
  <si>
    <t>4902430118804x2+4902430118668</t>
  </si>
  <si>
    <t>Gilllette Venus Alat Cukur Wanita Smooth Sensitive Razor Pisau Cukur Isi Ulang</t>
  </si>
  <si>
    <t>Gilllette Venus Alat Cukur Wanita Comfortglide Razor Pisau Cukur Isi Ulang</t>
  </si>
  <si>
    <t>Downy Pewangi dan Pelembut Pakaian Konsentrat Fresh Bouquet 900 ml</t>
  </si>
  <si>
    <t>Downy Pewangi dan Pelembut Pakaian Konsentrat Fresh Bouquet 900 ml - Paket Isi 2</t>
  </si>
  <si>
    <t>Downy Pewangi dan Pelembut Pakaian Konsentrat Fresh Bouquet 900 ml - Paket Isi 3</t>
  </si>
  <si>
    <t>Downy Pewangi dan Pelembut Pakaian Konsentrat Fresh Bouquet 1.45 L</t>
  </si>
  <si>
    <t>Downy Pewangi dan Pelembut Pakaian Konsentrat Fresh Bouquet 1.45 L - Paket Isi 2</t>
  </si>
  <si>
    <t>Downy Pewangi dan Pelembut Pakaian Konsentrat Fresh Bouquet 1.45 L - Paket Isi 3</t>
  </si>
  <si>
    <t>Downy Pewangi dan Pelembut Pakaian Konsentrat Adorable Bouquet 900 ml</t>
  </si>
  <si>
    <t>Downy Pewangi dan Pelembut Pakaian Konsentrat Adorable Bouquet 900 ml - Paket Isi 2</t>
  </si>
  <si>
    <t>Downy Pewangi dan Pelembut Pakaian Konsentrat Adorable Bouquet 900 ml - Paket Isi 3</t>
  </si>
  <si>
    <t>Downy Pewangi dan Pelembut Pakaian Konsentrat Adorable Bouquet 1.45 L</t>
  </si>
  <si>
    <t>Downy Pewangi dan Pelembut Pakaian Konsentrat Adorable Bouquet 1.45 L - Paket Isi 2</t>
  </si>
  <si>
    <t>Downy Pewangi dan Pelembut Pakaian Konsentrat Adorable Bouquet 1.45 L - Paket Isi 3</t>
  </si>
  <si>
    <t>Downy Pewangi dan Pelembut Pakaian Konsentrat Fresh Bouquet 550 ml</t>
  </si>
  <si>
    <t>Downy Pewangi dan Pelembut Pakaian Konsentrat Fresh Bouquet 550 ml - Paket Isi 3</t>
  </si>
  <si>
    <t>Downy Pewangi dan Pelembut Pakaian Konsentrat Adorable Bouquet 550 ml</t>
  </si>
  <si>
    <t>Downy Pewangi dan Pelembut Pakaian Konsentrat Adorable Bouquet 550 ml - Paket Isi 2</t>
  </si>
  <si>
    <t>Downy Pewangi dan Pelembut Pakaian Konsentrat Adorable Bouquet 550 ml - Paket Isi 3</t>
  </si>
  <si>
    <t>4987176041494x3</t>
  </si>
  <si>
    <t>4987176041494x2</t>
  </si>
  <si>
    <t>4987176041494+4902430832748</t>
  </si>
  <si>
    <t>4902430792851x4</t>
  </si>
  <si>
    <t>4902430782210</t>
  </si>
  <si>
    <t>01/395129501U</t>
  </si>
  <si>
    <t>4902430869249x2</t>
  </si>
  <si>
    <t>01/395129501V</t>
  </si>
  <si>
    <t>4902430869263x2</t>
  </si>
  <si>
    <t>4902430772495</t>
  </si>
  <si>
    <t>01/396129507I</t>
  </si>
  <si>
    <t>01/396129502X</t>
  </si>
  <si>
    <t>4902430633277x3</t>
  </si>
  <si>
    <t>https://shopee.co.id/product/11487927/6233621732</t>
  </si>
  <si>
    <t>AmbiPur Car After Tobacco Vent Clips 2ml</t>
  </si>
  <si>
    <t>01/396129506V</t>
  </si>
  <si>
    <t>Downy Pelembut Pakaian Passion Botol 900ml</t>
  </si>
  <si>
    <t>Downy Pewangi dan Pelembut Pakaian Allure 590ml</t>
  </si>
  <si>
    <t>Downy Pewangi dan Pelembut Pakaian Allure 590mlx2</t>
  </si>
  <si>
    <t>Downy Pewangi dan Pelembut Pakaian Allure 590mlx3</t>
  </si>
  <si>
    <t>Downy Pewangi dan Pelembut Pakaian Allure 900ml</t>
  </si>
  <si>
    <t>Downy Pewangi dan Pelembut Pakaian Allure 900mlx2</t>
  </si>
  <si>
    <t>4902430807708x3</t>
  </si>
  <si>
    <t>4902430731515x3</t>
  </si>
  <si>
    <t>4987176021731</t>
  </si>
  <si>
    <t>7702018977819x2</t>
  </si>
  <si>
    <t>7702018358649+7702018085897</t>
  </si>
  <si>
    <t>Gillette Alat Cukur Guard 3 Razor + 2 Refill Pisau Cukur Isi Ulang</t>
  </si>
  <si>
    <t>Gillette Alat Cukur Guard 3 Razor + 4 Refill Pisau Cukur Isi Ulang</t>
  </si>
  <si>
    <t>47400179349x2</t>
  </si>
  <si>
    <t>7702018996575+47400179240</t>
  </si>
  <si>
    <t>3205896099_ID-5604748067</t>
  </si>
  <si>
    <t>3014260301705x2</t>
  </si>
  <si>
    <t>GI720HBAA5YQM9ANID-12654914</t>
  </si>
  <si>
    <t>Gillette Cartridge Vector Isi 2</t>
  </si>
  <si>
    <t>3205864507_ID-5604704690</t>
  </si>
  <si>
    <t>4902430689380+4902430689366</t>
  </si>
  <si>
    <t>Gillette Pisau Cukur Blue 2 Plus 1 Renceng 24 IT</t>
  </si>
  <si>
    <t>Gillette Pisau Cukur Blue Simple 3 1 Renceng 12 IT</t>
  </si>
  <si>
    <t>Gillette Pisau Cukur Goal 2 1 Renceng 24 IT</t>
  </si>
  <si>
    <t>Gillette Pisau Cukur Kepala Goyang Blue 2 Flex 1 Renceng 6 IT</t>
  </si>
  <si>
    <t>4902430923590x2</t>
  </si>
  <si>
    <t>Gillette Pisau Cukur Silet Goal 5 1 Hangcard Isi 20 Box</t>
  </si>
  <si>
    <t>Gillette Pisau Cukur Silet London Bridge 20 Box</t>
  </si>
  <si>
    <t>47400245105x2</t>
  </si>
  <si>
    <t>47400247307x2</t>
  </si>
  <si>
    <t>7702018038275x2</t>
  </si>
  <si>
    <t>5122422110_ID-9521974744</t>
  </si>
  <si>
    <t>5153896016_ID-9591120592</t>
  </si>
  <si>
    <t>5153874282_ID-9591142388</t>
  </si>
  <si>
    <t>5153870301_ID-9591140199</t>
  </si>
  <si>
    <t>01/394529502X</t>
  </si>
  <si>
    <t>4902430102247x3</t>
  </si>
  <si>
    <t>HE224HBAALPL4BANID-46896038</t>
  </si>
  <si>
    <t>HE178HBAZH8OANID-1086491</t>
  </si>
  <si>
    <t>Head &amp; Shoulders Shampo Supreme Moisture Anti-Ketombe 330ml</t>
  </si>
  <si>
    <t>Head &amp; Shoulders Shampo Supreme Smooth Anti-Ketombe 135ml</t>
  </si>
  <si>
    <t>Head &amp; Shoulders Shampo Supreme Smooth Anti-Ketombe 330ml</t>
  </si>
  <si>
    <t>985896165_ID-1480054737</t>
  </si>
  <si>
    <t>Head &amp; Shoulders Shampoo COOL MENTHOL 400ml + Gillette MACH3 350 RAZOR</t>
  </si>
  <si>
    <t>985932222_ID-1480110273</t>
  </si>
  <si>
    <t>4902430556392x8888826016175</t>
  </si>
  <si>
    <t>Head &amp; Shoulders Shampoo LEMON FRESH 400ml + Gillette VECTOR RAZOR</t>
  </si>
  <si>
    <t>4902430110648x3</t>
  </si>
  <si>
    <t>Head &amp; Shoulders Shampoo Sub Zero 160 ml - Paket isi 3</t>
  </si>
  <si>
    <t>8001090222848x2+8001090222879</t>
  </si>
  <si>
    <t>Herbal Essences Argan Oil Of Morocco Shampoo 400 ml x2 dan Conditioner 400ml</t>
  </si>
  <si>
    <t>Herbal Essences Argan Oil Shampoo 400 ml dan White Strawberry 400ml dan Grapefruit 400ml</t>
  </si>
  <si>
    <t>4160168772_ID-7014782856</t>
  </si>
  <si>
    <t>Herbal Essences Argan Oil Shampoo 400 ml dan White Strawberry 400ml dan Rosemary Herbs 400ml</t>
  </si>
  <si>
    <t>3051388624_ID-5418742742</t>
  </si>
  <si>
    <t>8001090222541x2+8001090222572</t>
  </si>
  <si>
    <t>Herbal Essences Clean White Strawberry Sweet Mint Shampo 400x2 dan Conditioner 400ml</t>
  </si>
  <si>
    <t>Herbal Essences Colour Me Happy 300ml Shampoo x2 dan Conditioner 300ml</t>
  </si>
  <si>
    <t>8001090222428x2+8001090222459</t>
  </si>
  <si>
    <t>Herbal Essences Hydrate Coconut Milk Shampoo 400 ml x2 dan Conditioner 400ml</t>
  </si>
  <si>
    <t>8001090222909x2+8001090222930</t>
  </si>
  <si>
    <t>Herbal Essences Moisture Rosemary Herbs Shampoo 400 ml x2 dan Conditioner 400ml</t>
  </si>
  <si>
    <t>Herbal Essences Rosemary Herbs Shampoo 400 ml dan Grapefruit 400ml dan Argan Oil 400ml</t>
  </si>
  <si>
    <t>Herbal Essences Rosemary Herbs Shampoo 400 ml dan Grapefruit 400ml dan White Strawberry 400ml</t>
  </si>
  <si>
    <t>4902430118804x3</t>
  </si>
  <si>
    <t>4902430118798x3</t>
  </si>
  <si>
    <t>Herbal Essences Shampoo Hello Hydration 300 ml x2 dan Conditioner 300ml</t>
  </si>
  <si>
    <t>Herbal Essences Shampoo Moroccan My Shine 300 ml x2 dan Conditioner 300ml</t>
  </si>
  <si>
    <t>8001090222725x2+8001090222756</t>
  </si>
  <si>
    <t>Herbal Essences Smooth Golden Moringa Oil Shampoo 400 ml x2 dan Conditioner 400ml</t>
  </si>
  <si>
    <t>8001090222480x2+8001090222510</t>
  </si>
  <si>
    <t>Herbal Essences White Grapefruit dan Mosa Mint Shampoo 400ml x2 dan Conditioner 400ml</t>
  </si>
  <si>
    <t>4902430759458x4902430759410</t>
  </si>
  <si>
    <t>4902430292962x4902430917957</t>
  </si>
  <si>
    <t>4902430242875+4902430558754+4902430893961x2+4902430893985x2</t>
  </si>
  <si>
    <t>Olay Japanese Sake Yeast Wrinkle Relaxing Masker Wajah Sheet Mask 20gr (Paket isi 3)</t>
  </si>
  <si>
    <t>4902430511551x2</t>
  </si>
  <si>
    <t>4902430511551x3</t>
  </si>
  <si>
    <t>4902430511551x6</t>
  </si>
  <si>
    <t>9300647000342x2</t>
  </si>
  <si>
    <t>9300647000342x3</t>
  </si>
  <si>
    <t>9300647000342x6</t>
  </si>
  <si>
    <t>9300647788691x2</t>
  </si>
  <si>
    <t>9300647788691x3</t>
  </si>
  <si>
    <t>9300647788691x6</t>
  </si>
  <si>
    <t>3014260819033x2+4902430511551+9300647000922+9300647788691</t>
  </si>
  <si>
    <t>Oral-B Paket Sikat Gigi Anti Bacteria</t>
  </si>
  <si>
    <t>3014260007867x2+4902430511551+3014260279400x3+9300647000922+9300647788691</t>
  </si>
  <si>
    <t>Oral-B Paket Sikat Gigi Keluarga</t>
  </si>
  <si>
    <t>4902430678278+4902430511551+9300647000922+9300647788691</t>
  </si>
  <si>
    <t>Oral-B Paket Sikat Gigi Sensitif dan Perawatan Gusi</t>
  </si>
  <si>
    <t>3014260840723x3+4902430511551+9300647000922+9300647788691</t>
  </si>
  <si>
    <t>Oral-B Paket Sikat Gigi Whitening</t>
  </si>
  <si>
    <t>4902430503235X2</t>
  </si>
  <si>
    <t>4902430503235X3</t>
  </si>
  <si>
    <t>4902430503235X6</t>
  </si>
  <si>
    <t>3014260279462x2</t>
  </si>
  <si>
    <t>3260220419_ID-5671750273</t>
  </si>
  <si>
    <t>3014260279462x6</t>
  </si>
  <si>
    <t>3014260279400x2</t>
  </si>
  <si>
    <t>3260160058_ID-5671626488</t>
  </si>
  <si>
    <t>3014260279387x2</t>
  </si>
  <si>
    <t>3260112650_ID-5671600927</t>
  </si>
  <si>
    <t>3014260279387x6</t>
  </si>
  <si>
    <t>3014260279059x2</t>
  </si>
  <si>
    <t>3014260279059x6</t>
  </si>
  <si>
    <t>4902430678278x3</t>
  </si>
  <si>
    <t>4902430678278x6</t>
  </si>
  <si>
    <t>4902430678421x3</t>
  </si>
  <si>
    <t>4902430678421x6</t>
  </si>
  <si>
    <t>01/395029503M</t>
  </si>
  <si>
    <t>01/395029503K</t>
  </si>
  <si>
    <t>4902430400886x2</t>
  </si>
  <si>
    <t>01/395129503W</t>
  </si>
  <si>
    <t>4902430400947x3</t>
  </si>
  <si>
    <t>4902430792196x3</t>
  </si>
  <si>
    <t>01/395129503Y</t>
  </si>
  <si>
    <t>4902430400886x3</t>
  </si>
  <si>
    <t>Pantene Conditioner Gold Series Black and Glossy 190 ml</t>
  </si>
  <si>
    <t>Pantene Conditioner Gold Series Black and Glossy 320 ml</t>
  </si>
  <si>
    <t>Pantene Conditioner Gold Series Strong and Thick 190 ml</t>
  </si>
  <si>
    <t>Pantene Conditioner Gold Series Strong and Thick 320 ml</t>
  </si>
  <si>
    <t>Pantene Pro-V Anti Ketombe Hijab Edition Shampo 135 ml - Paket isi 2</t>
  </si>
  <si>
    <t>01/395129503R</t>
  </si>
  <si>
    <t>4902430879101x2</t>
  </si>
  <si>
    <t>4902430879019x2</t>
  </si>
  <si>
    <t>4902430879125x2</t>
  </si>
  <si>
    <t>4902430879033x4902430879125</t>
  </si>
  <si>
    <t>4902430879033x2</t>
  </si>
  <si>
    <t>4902430879064x2</t>
  </si>
  <si>
    <t>4902430879118x2</t>
  </si>
  <si>
    <t>01/395129503N</t>
  </si>
  <si>
    <t>4902430879026x2</t>
  </si>
  <si>
    <t>4902430879057x2</t>
  </si>
  <si>
    <t>Pantene Shampoo Hair Fall Control 400 ml - Paket isi 3</t>
  </si>
  <si>
    <t>01/395129503C</t>
  </si>
  <si>
    <t>4902430412988+4902430623636</t>
  </si>
  <si>
    <t>Pantene Shampoo Hair Fall Control 900ml - Paket isi 3</t>
  </si>
  <si>
    <t>Rejoice Parfum Lembut Kondisioner 170ml</t>
  </si>
  <si>
    <t>Rejoice Parfum Segar Shampo 340ml</t>
  </si>
  <si>
    <t>01/245321104P</t>
  </si>
  <si>
    <t>4902430450355x3</t>
  </si>
  <si>
    <t>https://shopee.co.id/product/11487927/11401668263</t>
  </si>
  <si>
    <t>https://shopee.co.id/product/11487927/11901668934</t>
  </si>
  <si>
    <t>https://shopee.co.id/product/11487927/8151232509</t>
  </si>
  <si>
    <t>https://shopee.co.id/product/11487927/10701671082</t>
  </si>
  <si>
    <t>https://shopee.co.id/product/11487927/7487985946</t>
  </si>
  <si>
    <t>https://shopee.co.id/product/11487927/9751255263</t>
  </si>
  <si>
    <t>https://shopee.co.id/product/11487927/10815516847</t>
  </si>
  <si>
    <t>https://shopee.co.id/product/11487927/8173536337</t>
  </si>
  <si>
    <t>https://shopee.co.id/product/11487927/11715514195</t>
  </si>
  <si>
    <t>https://shopee.co.id/product/11487927/10416381725</t>
  </si>
  <si>
    <t>https://shopee.co.id/product/11487927/9374934364</t>
  </si>
  <si>
    <t>https://shopee.co.id/product/11487927/8375579427</t>
  </si>
  <si>
    <t>https://shopee.co.id/product/11487927/8850154918</t>
  </si>
  <si>
    <t>https://shopee.co.id/product/11487927/4887712434</t>
  </si>
  <si>
    <t>https://shopee.co.id/product/11487927/9950179799</t>
  </si>
  <si>
    <t>01/245121003V</t>
  </si>
  <si>
    <t>01/394829503V</t>
  </si>
  <si>
    <t>01/395329501O</t>
  </si>
  <si>
    <t>01/274923201B</t>
  </si>
  <si>
    <t>01/394529502B</t>
  </si>
  <si>
    <t>Whisper Pembalut Wanita Regular Flow 20's</t>
  </si>
  <si>
    <t>Gillette Alat Cukur Blue Isi 2 Razor Pisau Cukur Isi 5+1</t>
  </si>
  <si>
    <t>Gillette Alat Cukur Blue 3 Ice Razor Pisau Cukur isi 4</t>
  </si>
  <si>
    <t>Pantene Shampoo Total Damage Care 290 ml</t>
  </si>
  <si>
    <t>Pantene Shampoo Long Black 290 ml</t>
  </si>
  <si>
    <t>Pantene Shampoo Nature Care Fullness &amp; Life 290 ml</t>
  </si>
  <si>
    <t>Pantene Shampoo Hair Fall Control 290 ml</t>
  </si>
  <si>
    <t>Pantene Shampoo Anti Dandruff 290 ml</t>
  </si>
  <si>
    <t>Pantene Shampoo Aqua Pure 500 ml</t>
  </si>
  <si>
    <t>Rejoice Shampoo Parfum Lembut 170 ml</t>
  </si>
  <si>
    <t>Ambipur Pengharum Mobil Vanilla Bouquet Refill 7,5 ml</t>
  </si>
  <si>
    <t>Ambipur Pengharum Mobil Pacific Air Starter Kit Ultra 7,5 ml</t>
  </si>
  <si>
    <t>Downy Pewangi dan Pelembut Pakaian Konsentrat Allure 590 ml</t>
  </si>
  <si>
    <t>Gillette Alat Cukur Vector Razor + 2 Refill Pisau Cukur Isi Ulang</t>
  </si>
  <si>
    <t>Rejoice 3-in-1 Perfect Perfume Sampo 170 ml - Paket isi 3</t>
  </si>
  <si>
    <t>Olay Ritual Esens Anti-Aging</t>
  </si>
  <si>
    <t>Oral-B Sikat Gigi Pro Health Clinical Pro Flex 3s x3</t>
  </si>
  <si>
    <t>Olay Regenerist Ritual Lengkap Advanced Anti Aging: Day &amp; Night Cream+Serum+Cleanser+Essence Water</t>
  </si>
  <si>
    <t>Oral-B Sikat Gigi Anak Mickey (2-4 tahun) - Paket isi 3</t>
  </si>
  <si>
    <t>Oral-B Sikat Gigi Anak Mickey (2-4 tahun) - Paket isi 2</t>
  </si>
  <si>
    <t>Oral-B Sikat Gigi Pro Health Clinical Pro Flex 3s x2</t>
  </si>
  <si>
    <t>01/394829901I</t>
  </si>
  <si>
    <t>01/394829503D</t>
  </si>
  <si>
    <t>01/396129504H</t>
  </si>
  <si>
    <t>MTA-3135525-00001</t>
  </si>
  <si>
    <t>MTA-3135512-00001</t>
  </si>
  <si>
    <t>MTA-3021926-00001</t>
  </si>
  <si>
    <t>01/396129504V</t>
  </si>
  <si>
    <t>MTA-6059106-00001</t>
  </si>
  <si>
    <t>4902430706742x4902430453028</t>
  </si>
  <si>
    <t>01/294826901P</t>
  </si>
  <si>
    <t>MTA-7544726-00001</t>
  </si>
  <si>
    <t>MTA-7544727-00001</t>
  </si>
  <si>
    <t>MTA-6447490-00001</t>
  </si>
  <si>
    <t>MTA-3135474-00001</t>
  </si>
  <si>
    <t>4902430844741</t>
  </si>
  <si>
    <t>MTA-7544725-00001</t>
  </si>
  <si>
    <t>01/396129504G</t>
  </si>
  <si>
    <t>4902430731591+4902430622080</t>
  </si>
  <si>
    <t>MTA-6061767-00001</t>
  </si>
  <si>
    <t>01/396129901M</t>
  </si>
  <si>
    <t>MTA-3021941-00001</t>
  </si>
  <si>
    <t>Downy Passion Pewangi dan Pelembut Pakaian [720 mL / Refill / 4 pcs] -</t>
  </si>
  <si>
    <t>MTA-6061727-00001</t>
  </si>
  <si>
    <t>MTA-3135495-00001</t>
  </si>
  <si>
    <t>MTA-3021952-00001</t>
  </si>
  <si>
    <t>Downy Premium Parfum Secret Garden Pelembut dan Pewangi Pakaian [1300 mL/ Refill] -</t>
  </si>
  <si>
    <t>MTA-9353780-00001</t>
  </si>
  <si>
    <t>MTA-9773239-00001</t>
  </si>
  <si>
    <t>MTA-9773262-00001</t>
  </si>
  <si>
    <t>Gillette Blue 3 Sensitive Elastomer Handle 2 Disposables Pisau Cukur</t>
  </si>
  <si>
    <t>MTA-1011195-00001</t>
  </si>
  <si>
    <t>Gillette Mach 3 Turbo Pisau Cukur -</t>
  </si>
  <si>
    <t>Gillette Mach3 content 4 Cartridges Refill Pisau Cukur Razor</t>
  </si>
  <si>
    <t>MTA-13463860</t>
  </si>
  <si>
    <t>MTA-13819321</t>
  </si>
  <si>
    <t>MTA-13819322</t>
  </si>
  <si>
    <t>MTA-13463864</t>
  </si>
  <si>
    <t>MTA-13463862</t>
  </si>
  <si>
    <t>MTA-13819323</t>
  </si>
  <si>
    <t>MTA-13463863</t>
  </si>
  <si>
    <t>Gillette Alat Cukur Silet Goal 5 1 Box</t>
  </si>
  <si>
    <t>Head &amp; Shoulders Lemon Fresh Shampoo [850 mL/ 3 pcs]</t>
  </si>
  <si>
    <t>Head &amp; Shoulders Cool Blast Shampoo [315 mL]</t>
  </si>
  <si>
    <t>Head &amp; Shoulders Hair Retain Shampoo [315 mL]</t>
  </si>
  <si>
    <t>Head &amp; Shoulders Lemon Fresh Shampoo [680 mL/ 2pcs]</t>
  </si>
  <si>
    <t>Head &amp; Shoulders Clean &amp; Balanced Shampoo [300 mL]</t>
  </si>
  <si>
    <t>Head &amp; Shoulders Cool Menthol Shampoo Anti Dandruff Anti Ketombe [680 mL/2 pcs]</t>
  </si>
  <si>
    <t>Head &amp; Shoulders Cool Menthol Shampoo Anti Dandruff Anti Ketombe [850 mL/ 3 pcs]</t>
  </si>
  <si>
    <t>Head &amp; Shoulders Lemon Fresh Shampoo [850 mL]</t>
  </si>
  <si>
    <t>Head &amp; Shoulders Shampoo Supreme Anti Hairfall [480 mL]</t>
  </si>
  <si>
    <t>Head &amp; Shoulders Shampoo Supreme Anti Hairfall [480 mL] - Paket isi 2</t>
  </si>
  <si>
    <t>Head &amp; Shoulders Shampoo Supreme Anti Hairfall [480 mL] - Paket isi 3</t>
  </si>
  <si>
    <t>Head &amp; Shoulders Shampoo Anti Apek [400 mL]</t>
  </si>
  <si>
    <t>Head &amp; Shoulders Shampoo Anti Apek [400 mL] - Paket isi 2</t>
  </si>
  <si>
    <t>Head &amp; Shoulders Shampoo Anti Apek [400 mL] - Paket isi 3</t>
  </si>
  <si>
    <t>MTA-8804946</t>
  </si>
  <si>
    <t>MTA-8804990</t>
  </si>
  <si>
    <t>MTA-8804923</t>
  </si>
  <si>
    <t>MTA-8804963</t>
  </si>
  <si>
    <t>MTA-9773312</t>
  </si>
  <si>
    <t>MTA-9773316</t>
  </si>
  <si>
    <t>MTA-9773362</t>
  </si>
  <si>
    <t>MTA-13819512-00001</t>
  </si>
  <si>
    <t>Herbal Essences Bio:Renew Clean White Strawberry &amp; Sweet Mint Shampoo [400 mL] + Kondisioner</t>
  </si>
  <si>
    <t>Herbal Essences Bio:Renew Hydrate Coconut Milk Shampoo [400 mL] + Kondisioner</t>
  </si>
  <si>
    <t>MTA-13819514-00001</t>
  </si>
  <si>
    <t>Herbal Essences Bio:Renew Repair Argan Oil Of Morocco Shampoo [400 mL] + Kondisioner</t>
  </si>
  <si>
    <t>Herbal Essences Bio:Renew Moisture Rosemary and Herbs Shampoo [400 mL] + Conditioner [400 mL]</t>
  </si>
  <si>
    <t>Herbal Essences Bio:Renew Volume White Grapefruit and Mosa Mint Shampoo [400 mL] + Conditioner [400 mL]</t>
  </si>
  <si>
    <t>MTA-10514667-00001</t>
  </si>
  <si>
    <t>https://www.blibli.com/p/olay-skinfusion-korean-jeju-lava-sea-water-sheet-mask-paket-isi-5/ps--OLY-60021-00327</t>
  </si>
  <si>
    <t>MTA-10514666-00001</t>
  </si>
  <si>
    <t>https://www.blibli.com/p/olay-skinfusion-korean-jeju-lava-sea-water-sheet-mask-paket-isi-3/ps--OLY-60021-00326</t>
  </si>
  <si>
    <t>MTA-10514664-00001</t>
  </si>
  <si>
    <t>https://www.blibli.com/p/olay-skinfusion-korean-yuzu-sheet-mask-paket-isi-5/ps--OLY-60021-00324</t>
  </si>
  <si>
    <t>MTA-10514662-00001</t>
  </si>
  <si>
    <t>https://www.blibli.com/p/olay-skinfusion-korean-yuzu-sheet-mask/ps--OLY-60021-00322</t>
  </si>
  <si>
    <t>MTA-10514663-00001</t>
  </si>
  <si>
    <t>https://www.blibli.com/p/olay-skinfusion-korean-yuzu-sheet-mask-paket-isi-3/ps--OLY-60021-00323</t>
  </si>
  <si>
    <t>MTA-10514665-00001</t>
  </si>
  <si>
    <t>https://www.blibli.com/p/olay-skinfusion-korean-jeju-lava-sea-water-sheet-mask/ps--OLY-60021-00325</t>
  </si>
  <si>
    <t>MTA-9743697-00001</t>
  </si>
  <si>
    <t>MTA-9643078-00001</t>
  </si>
  <si>
    <t>MTA-2036243-00001</t>
  </si>
  <si>
    <t>Olay Natural White Light UV Protection Krim Pencerah Wajah [20 g]</t>
  </si>
  <si>
    <t>MTA-6769866-00001</t>
  </si>
  <si>
    <t>Olay Bundle Magnemask Advanced Whitening 2 [Krim Pagi WR + Krim Malam WR + Sheet Mask]</t>
  </si>
  <si>
    <t>Olay Regenerist RETINOL 24 Serum [30 mL/ Paket isi 2]</t>
  </si>
  <si>
    <t>Olay Set Pencerah Whitening: WR Day 50gr + WR Night 50gr + WR Essence 30ml [LEBIH HEMAT]</t>
  </si>
  <si>
    <t>01/394829901G</t>
  </si>
  <si>
    <t>MTA-8951633-00001</t>
  </si>
  <si>
    <t>01/394829901H</t>
  </si>
  <si>
    <t>MTA-8951694-00001</t>
  </si>
  <si>
    <t>MTA-8951726-00001</t>
  </si>
  <si>
    <t>Olay Regenerist Micro Sculpting Night Cream [50 g] + Free Olay Camellia Mask -</t>
  </si>
  <si>
    <t>Olay Whitening – Pencerah White Radiance Intensive (Brightening) – 50g</t>
  </si>
  <si>
    <t>Olay Natural White Pinkish Fairness UV Protection Krim Pencerah Wajah [20 g]</t>
  </si>
  <si>
    <t>Olay Total Effects 7 in One Foaming Cleanser [50 g]</t>
  </si>
  <si>
    <t>4902430360111x4902430360142x4902430715218</t>
  </si>
  <si>
    <t>Olay Total Effects 7 in One Day Cream Normal SPF 15 [12 gr]</t>
  </si>
  <si>
    <t>Olay Advanced Anti Aging Set Perawatan Kulit</t>
  </si>
  <si>
    <t>https://www.blibli.com/p/olay-ritual-malam-anti-aging-krim-pelembab-sabun-muka/ps--OLY-60021-00069</t>
  </si>
  <si>
    <t>MTA-6768508-00001</t>
  </si>
  <si>
    <t>MTA-6768499-00001</t>
  </si>
  <si>
    <t>MTA-6768503-00001</t>
  </si>
  <si>
    <t>MTA-6768517-00001</t>
  </si>
  <si>
    <t>MTA-5017341-00001</t>
  </si>
  <si>
    <t>Olay Whitening – Pencerah White Radiance Night Restoring Cream – 50g</t>
  </si>
  <si>
    <t>UK-0022433</t>
  </si>
  <si>
    <t>MTA-6768514-00001</t>
  </si>
  <si>
    <t>UK-0022371</t>
  </si>
  <si>
    <t>MTA-0779195-00001</t>
  </si>
  <si>
    <t>Olay White Radiance Intensive Lotion [30 mL]</t>
  </si>
  <si>
    <t>MTA-6769863-00001</t>
  </si>
  <si>
    <t>Olay Bundle Magnemask Advanced Anti Aging 4 [Krim Pagi + Serum + Sheet Mask]</t>
  </si>
  <si>
    <t>Olay White Radiance Whip [50 g]</t>
  </si>
  <si>
    <t>MTA-3620981-00001</t>
  </si>
  <si>
    <t>Olay White Radiance Whip Active Moisturiser Krim [10 g]</t>
  </si>
  <si>
    <t>Olay White Radiance Whip Active Moisturizer UV Krim [50 g]</t>
  </si>
  <si>
    <t>Olay Total Effects Whip Active Moisturizer Krim [50 g]</t>
  </si>
  <si>
    <t>MTA-6768505-00001</t>
  </si>
  <si>
    <t>Olay Japanese Deep Sea Algae Healthy Aura Sheet Mask [5 Pcs]</t>
  </si>
  <si>
    <t>MTA-6768510-00001</t>
  </si>
  <si>
    <t>Olay Japanese Sake Yeast Wrinkle Relaxing Sheet Mask [3 Pcs]</t>
  </si>
  <si>
    <t>UK-0022431</t>
  </si>
  <si>
    <t>Olay Anti Aging - Pelembab Total Effects Day Cream Gentle 7 in 1 - 50gr</t>
  </si>
  <si>
    <t>MTA-6768516-00001</t>
  </si>
  <si>
    <t>Olay Magnemask Advanced Anti-Aging Sheet Mask [5 Pcs]</t>
  </si>
  <si>
    <t>MTA-6768515-00001</t>
  </si>
  <si>
    <t>Olay Magnemask Advanced Anti-Aging Sheet Mask [3 Pcs]</t>
  </si>
  <si>
    <t>Olay Regenerist Whip Active Moisturizer Krim [50 g]</t>
  </si>
  <si>
    <t>MTA-6768511-00001</t>
  </si>
  <si>
    <t>Olay Japanese Sake Yeast Wrinkle Relaxing Sheet Mask [5 Pcs]</t>
  </si>
  <si>
    <t>MTA-6768500-00001</t>
  </si>
  <si>
    <t>Olay Japanese Camellia Nourishing Sheet Mask [3 Pcs]</t>
  </si>
  <si>
    <t>MTA-6768518-00001</t>
  </si>
  <si>
    <t>Olay Magnemask Advanced Whitening Sheet Mask [3 Pcs]</t>
  </si>
  <si>
    <t>MTA-6768504-00001</t>
  </si>
  <si>
    <t>Olay Japanese Deep Sea Algae Healthy Aura Sheet Mask [3 Pcs]</t>
  </si>
  <si>
    <t>Olay Regenerist Ritual Pelembab dan Serum Anti Aging: Olay Reg MSC Day Cream [50 g] + Olay Reg MSC Night Cream [50 g] + Olay Reg MSC Serum [50 mL]</t>
  </si>
  <si>
    <t>Olay Regenerist Whip Active Moisturiser Krim [10 g]</t>
  </si>
  <si>
    <t>MTA-6769864-00001</t>
  </si>
  <si>
    <t>Olay Bundle Magnemask Advanced Whitening 1 [Krim Pagi TE + Krim Malam TE + Sheet Mask]</t>
  </si>
  <si>
    <t>MTA-6769862-00001</t>
  </si>
  <si>
    <t>Olay Bundle Magnemask Advanced Anti Aging 3 [Krim Pagi RR + Krim Malam RR + Sheet Mask]</t>
  </si>
  <si>
    <t>MTA-6769861-00001</t>
  </si>
  <si>
    <t>Olay Bundle Magnemask Advanced Anti Aging 2 [Krim Pagi RR + Essence + Sheet Mask]</t>
  </si>
  <si>
    <t>MTA-6769859-00001</t>
  </si>
  <si>
    <t>Olay Bundle Magnemask Advanced Anti Aging 1 [Krim Pagi RR + Essences Pencerah + Sheet Mask]</t>
  </si>
  <si>
    <t>MTA-6769856-00001</t>
  </si>
  <si>
    <t>Olay Japanese Deep Sea Algae Healthy Aura Sheet Mask + Poweful Duo Pencerah Anti Aging</t>
  </si>
  <si>
    <t>Olay Japanese Deep Sea Algae Healthy Aura Sheet Mask + Ritual Pelembab Anti Aging</t>
  </si>
  <si>
    <t>MTA-0778138-00001</t>
  </si>
  <si>
    <t>https://www.blibli.com/p/lebih-hemat-olay-regenerist-ritual-set-lengkap-anti-aging/ps--OLY-60021-00340</t>
  </si>
  <si>
    <t>MTA-13696394</t>
  </si>
  <si>
    <t>https://www.blibli.com/p/lebih-hemat-olay-set-lengkap-pencerah-whitening/ps--OLY-60021-00341</t>
  </si>
  <si>
    <t>https://www.blibli.com/p/olay-white-radiance-niacinamide-cica-super-serum-30-ml/ps--OLY-60021-00332</t>
  </si>
  <si>
    <t>OLY-60021-00331-00001</t>
  </si>
  <si>
    <t>https://www.blibli.com/p/olay-white-radiance-niacinamide-vitamin-c-super-serum-30-ml/ps--OLY-60021-00331</t>
  </si>
  <si>
    <t>OLY-60021-00330-00001</t>
  </si>
  <si>
    <t>https://www.blibli.com/p/olay-white-radiance-niacinamide-hyaluronic-super-serum-30-ml/ps--OLY-60021-00330</t>
  </si>
  <si>
    <t>https://www.blibli.com/p/oral-b-all-rounder-herbal-sikat-gigi-1s/ps--PGG-18081-01104</t>
  </si>
  <si>
    <t>https://www.blibli.com/p/oral-b-all-rounder-herbal-sikat-gigi-3s/ps--PGG-18081-01105</t>
  </si>
  <si>
    <t>https://www.blibli.com/p/oral-b-all-rounder-herbal-sikat-gigi-3s-paket-isi-2/ps--PGG-18081-01106</t>
  </si>
  <si>
    <t>https://www.blibli.com/p/oral-b-all-rounder-herbal-sikat-gigi-3s-paket-isi-3/ps--PGG-18081-01107</t>
  </si>
  <si>
    <t>https://www.blibli.com/p/oral-b-all-rounder-herbal-sikat-gigi-3s-paket-isi-6/ps--PGG-18081-01108</t>
  </si>
  <si>
    <t>01/274927101A</t>
  </si>
  <si>
    <t>3014260842918</t>
  </si>
  <si>
    <t>GDN-0008045</t>
  </si>
  <si>
    <t>3014260781132</t>
  </si>
  <si>
    <t>01/274928902A</t>
  </si>
  <si>
    <t>3014260007836</t>
  </si>
  <si>
    <t>MTA-7730061</t>
  </si>
  <si>
    <t>MTA-2487137-00001</t>
  </si>
  <si>
    <t>Oral-B Complete Whitening Soft Sikat Gigi</t>
  </si>
  <si>
    <t>Oral-B Pro-Health Clinical Pro Flex Soft Sikat Gigi [2 pcs]</t>
  </si>
  <si>
    <t>Oral-B Ultra Thin Pro Gum Care Sikat Gigi [1 pc]</t>
  </si>
  <si>
    <t>Oral-B UltraThin Black Tea Sikat Gigi</t>
  </si>
  <si>
    <t>Oral-B UltraThin Green Tea Sikat Gigi</t>
  </si>
  <si>
    <t>ORAL-B Stages 3 Sikat Gigi Anak</t>
  </si>
  <si>
    <t>MTA-2486607</t>
  </si>
  <si>
    <t>MTA-9773446-00001</t>
  </si>
  <si>
    <t>MTA-9774265-00001</t>
  </si>
  <si>
    <t>MTA-9774270-00001</t>
  </si>
  <si>
    <t>https://www.blibli.com/p/oral-b-stages-3-sikat-gigi-anak-3-pcs/ps--BLP-60063-00007</t>
  </si>
  <si>
    <t>MTA-6831119</t>
  </si>
  <si>
    <t>ORAL-B Stages 4 Sikat Gigi Anak [3 pcs]</t>
  </si>
  <si>
    <t>01/395029501V</t>
  </si>
  <si>
    <t>MTA-7538392-00001</t>
  </si>
  <si>
    <t>4902430763370x3</t>
  </si>
  <si>
    <t>MTA-6354332-00001</t>
  </si>
  <si>
    <t>MTA-6354203-00001</t>
  </si>
  <si>
    <t>MTA-6354076-00001</t>
  </si>
  <si>
    <t>MTA-6354065-00001</t>
  </si>
  <si>
    <t>Pampers Premium Care Pants Popok Bayi [Size M/ 30 Pcs]</t>
  </si>
  <si>
    <t>MTA-6353879-00001</t>
  </si>
  <si>
    <t>MTA-0922825-00001</t>
  </si>
  <si>
    <t>MTA-1682419-00001</t>
  </si>
  <si>
    <t>Pampers Popok Perekat NB-52 Premium Care - Popok Bayi Baru Lahir</t>
  </si>
  <si>
    <t>MTA-1682418</t>
  </si>
  <si>
    <t>Pampers Popok Perekat NB-26 Premium Care - Popok Bayi Baru Lahir</t>
  </si>
  <si>
    <t>MTA-6354257-00001</t>
  </si>
  <si>
    <t>MTA-1613395-00001</t>
  </si>
  <si>
    <t>MTA-1613394-00001</t>
  </si>
  <si>
    <t>Pampers Popok Celana M 6x30 Premium Care - Popok Bayi [karton]</t>
  </si>
  <si>
    <t>https://www.blibli.com/p/pantene-paket-conditioner-micellar-cleanse-and-hydrate-530-ml-isi-2/ps--PGG-18081-01146</t>
  </si>
  <si>
    <t>Pantene Paket Conditioner Micellar Cleanse and Hydrate [530 mL/ isi 2]</t>
  </si>
  <si>
    <t>https://www.blibli.com/p/pantene-paket-conditioner-micellar-cleanse-and-hydrate-300-ml-isi-2/ps--PGG-18081-01145</t>
  </si>
  <si>
    <t>Pantene Paket Conditioner Micellar Cleanse and Hydrate [300 mL/ isi 2]</t>
  </si>
  <si>
    <t>https://www.blibli.com/p/pantene-paket-shampoo-micellar-cleanse-and-hydrate-530-ml-isi-2/ps--PGG-18081-01142</t>
  </si>
  <si>
    <t>Pantene Paket Shampoo Micellar Cleanse and Hydrate [530 mL/ isi 2]</t>
  </si>
  <si>
    <t>Pantene Paket Shampoo Micellar Cleanse and Hydrate [300 mL/ isi 2]</t>
  </si>
  <si>
    <t>4902430919456+4902430919449</t>
  </si>
  <si>
    <t>https://www.blibli.com/p/pantene-paket-shampoo-micellar-cleanse-and-hydrate-530-ml-conditioner-530-ml/ps--PGG-18081-01139</t>
  </si>
  <si>
    <t>Pantene Paket Shampoo Micellar Cleanse and Hydrate [530 mL] + Conditioner [530 mL]</t>
  </si>
  <si>
    <t>MTA-3857581-00001</t>
  </si>
  <si>
    <t>MTA-1283127-00001</t>
  </si>
  <si>
    <t>Pantene 3 Minutes Miracle Quantum Hair Fall Control Conditioner [180 mL/ 2 pcs] -</t>
  </si>
  <si>
    <t>https://www.blibli.com/p/pantene-shampoo-hair-fall-control-1800-ml/ps--PGG-18081-01101</t>
  </si>
  <si>
    <t>Pantene Shampoo Hair Fall Control [1800 mL]</t>
  </si>
  <si>
    <t>https://www.blibli.com/p/pantene-shampoo-hair-fall-control-1800-ml-2-pcs/ps--PGG-18081-01102</t>
  </si>
  <si>
    <t>Pantene Shampoo Hair Fall Control [1800 mL/ 2 pcs]</t>
  </si>
  <si>
    <t>https://www.blibli.com/p/pantene-shampoo-hair-fall-control-1800-ml-3-pcs/ps--PGG-18081-01103</t>
  </si>
  <si>
    <t>Pantene Shampoo Hair Fall Control [1800 mL/ 3 pcs]</t>
  </si>
  <si>
    <t>MTA-1283150-00001</t>
  </si>
  <si>
    <t>Pantene 3 Minutes Miracle Quantum Total Damage Care Conditioner [180 mL/2 pcs] -</t>
  </si>
  <si>
    <t>MTA-1010183-00001</t>
  </si>
  <si>
    <t>Pantene 3 Minutes Miracle Quantum Total Damage Care Conditioner [180 mL] -</t>
  </si>
  <si>
    <t>01/395129504P</t>
  </si>
  <si>
    <t>4902430401135 FREE NRC</t>
  </si>
  <si>
    <t>UK-0019661</t>
  </si>
  <si>
    <t>Pantene Shampoo Aqua Pure [400 mL]</t>
  </si>
  <si>
    <t>Pantene Shampoo Hairfall Control [900 mL/2 pcs]</t>
  </si>
  <si>
    <t>Pantene Shampoo Hairfall Control Quantum [750 mL]</t>
  </si>
  <si>
    <t>GDN-0008073</t>
  </si>
  <si>
    <t>4902430404709x4902430832748</t>
  </si>
  <si>
    <t>Pantene PRO-V Anti Lepek Shampoo [480 mL]</t>
  </si>
  <si>
    <t>MTA-0079525</t>
  </si>
  <si>
    <t>PTN COND HF 180ml 3MM(24)</t>
  </si>
  <si>
    <t>Pantene Shampoo Anti Dandruff [750 mL/2 pcs]</t>
  </si>
  <si>
    <t>MTA-9774282</t>
  </si>
  <si>
    <t>MTA-9774281</t>
  </si>
  <si>
    <t>MTA-19855845-00001</t>
  </si>
  <si>
    <t>MTA-19856964-00001</t>
  </si>
  <si>
    <t>MTA-19855846-00001</t>
  </si>
  <si>
    <t>MTA-3387458-00001</t>
  </si>
  <si>
    <t>4902430849098x3</t>
  </si>
  <si>
    <t>MTA-3387437-00001</t>
  </si>
  <si>
    <t>MTA-3387595-00001</t>
  </si>
  <si>
    <t>MTA-3387601-00001</t>
  </si>
  <si>
    <t>MTA-3387504-00001</t>
  </si>
  <si>
    <t>MTA-3387664-00001</t>
  </si>
  <si>
    <t>MTA-3387828-00001</t>
  </si>
  <si>
    <t>Rejoice 3-in-1 Perfect Perfume Shampoo [170 mL/ 2 pcs] -</t>
  </si>
  <si>
    <t>4902430849203x3</t>
  </si>
  <si>
    <t>MTA-3387820-00001</t>
  </si>
  <si>
    <t>Rejoice 3-in-1 Perfect Perfume Shampoo [170 mL] -</t>
  </si>
  <si>
    <t>MTA-3387900-00001</t>
  </si>
  <si>
    <t>MTA-3387895-00001</t>
  </si>
  <si>
    <t>MTA-1742115-00001</t>
  </si>
  <si>
    <t>Rejoice Parfum Lembut Conditioner [170 mL]</t>
  </si>
  <si>
    <t>Rejoice Parfum Lembut Shampoo [340 mL]</t>
  </si>
  <si>
    <t>Rejoice Parfum Segar Shampoo [340 mL]</t>
  </si>
  <si>
    <t>Downy Single Rinse Pelembut dan Pewangi Pakaian [1.5 L/2 pcs/Kemasan Refill] -</t>
  </si>
  <si>
    <t>MTA-4069170-00001</t>
  </si>
  <si>
    <t>Downy Mystique Refill Pelembut &amp; Pewangi Pakaian [1500 mL] + Downy Mystique Refill [720 mL/ Set Bundle] -</t>
  </si>
  <si>
    <t>01/396130201C</t>
  </si>
  <si>
    <t>MTA-6447503-00001</t>
  </si>
  <si>
    <t>4902430627573x4+4902430433082</t>
  </si>
  <si>
    <t>Downy Single Rinse Pewangi dan Pelembut Pakaian [720 mL/ Refill/ 4 pcs] + Free Head &amp; Shoulders Anti Hairfall Shampoo [70 mL] -</t>
  </si>
  <si>
    <t>MTA-2401003-00001</t>
  </si>
  <si>
    <t>Downy Fusion Pelembut Pakaian [1.5 L/ Kemasan Refill]</t>
  </si>
  <si>
    <t>MTA-0821836-00001</t>
  </si>
  <si>
    <t>Downy Single Rinse Refill Pelembut dan Pewangi Pakaian [1.5 L]</t>
  </si>
  <si>
    <t>01/396129505D</t>
  </si>
  <si>
    <t>MTA-6061531-00001</t>
  </si>
  <si>
    <t>4902430641234x4</t>
  </si>
  <si>
    <t>Downy Fusion Pewangi dan Pelembut Pakaian [720 mL / Refill / 4 pcs] -</t>
  </si>
  <si>
    <t>MTA-3068496-00001</t>
  </si>
  <si>
    <t>Downy Single Rinse Refill Pelembut dan Pewangi Pakaian [720 mL]
 -</t>
  </si>
  <si>
    <t>01/396129502O</t>
  </si>
  <si>
    <t>MTA-3135502-00001</t>
  </si>
  <si>
    <t>4902430826761x3</t>
  </si>
  <si>
    <t>Downy Premium Parfum Aqua Ocean Pelembut Pakaian [800 mL/ 3 pcs/ Kemasan Botol]
 -</t>
  </si>
  <si>
    <t>01/396129901Y</t>
  </si>
  <si>
    <t>MTA-5101859-00001</t>
  </si>
  <si>
    <t>DOWNY Anti Bacterial Pewangi Pakaian [720 mL/ 3 Pcs/ Kemasan Refill] + FREE Head &amp; Shoulders Shampo Anti Rambut Rontok [70 mL] -</t>
  </si>
  <si>
    <t>01/326127303W</t>
  </si>
  <si>
    <t>MTA-2688060-00001</t>
  </si>
  <si>
    <t>Downy Sports Fresh Pelembut &amp; Pewangi Pakaian [800 mL] -</t>
  </si>
  <si>
    <t>01/396130201D</t>
  </si>
  <si>
    <t>MTA-6447505-00001</t>
  </si>
  <si>
    <t>4902430821995x4+4902430433082</t>
  </si>
  <si>
    <t>Downy Sport Fresh Pewangi dan Pelembut Pakaian [720 mL/ Refill/ 4 pcs] + Free Head &amp; Shoulders Anti Hairfall Shampoo [70 mL] -</t>
  </si>
  <si>
    <t>MTA-3135467-00001</t>
  </si>
  <si>
    <t>Downy Premium Parfum Aqua Ocean Pelembut dan Pewangi Pakaian [1300 mL/ 2 pcs/ Kemasan Refill] -</t>
  </si>
  <si>
    <t>01/396129503D</t>
  </si>
  <si>
    <t>MTA-3144284-00001</t>
  </si>
  <si>
    <t>4902430627573x2</t>
  </si>
  <si>
    <t>Downy Single Rinse Pelembut dan Pewangi Pakaian [720 mL/2 pcs/Kemasan Refill]  -</t>
  </si>
  <si>
    <t>01/396129504E</t>
  </si>
  <si>
    <t>MTA-4068919-00001</t>
  </si>
  <si>
    <t>4902430693370+4902430731874</t>
  </si>
  <si>
    <t>Downy Daring Pewangi Pakaian [1500 mL/ Kemasan Refill] + Free Downy Daring [720 mL/ Kemasan Refill] -</t>
  </si>
  <si>
    <t>MTA-3021932-00001</t>
  </si>
  <si>
    <t>Downy Premium Parfum Aqua Ocean Pelembut dan Pewangi Pakaian [1300 mL/ Refill] -</t>
  </si>
  <si>
    <t>01/396129901O</t>
  </si>
  <si>
    <t>DOS-60031-00382-00001</t>
  </si>
  <si>
    <t>4902430358583x3+4902430399333</t>
  </si>
  <si>
    <t>Downy Anti Bacteria Pewangi dan Pelembut Pakaian [720 mL/ 3 pcs] + Free Pantene Shampoo Total Damage Care [70 mL] -</t>
  </si>
  <si>
    <t>01/396129501S</t>
  </si>
  <si>
    <t>MTA-3135040-00001</t>
  </si>
  <si>
    <t>4902430731508x2</t>
  </si>
  <si>
    <t>Downy Fusion Pelembut &amp; Pewangi  Pakaian [1.5 L/2 pcs/ Kemasan Refill] -</t>
  </si>
  <si>
    <t>01/396129901R</t>
  </si>
  <si>
    <t>DOS-60031-00386-00001</t>
  </si>
  <si>
    <t>4902430687355x3+4902430399333</t>
  </si>
  <si>
    <t>Downy Sweet Heart Pewangi dan Pelembut Pakaian [720 mL/ 3 pcs] + Free Pantene Shampoo Total Damage Care 70 mL -</t>
  </si>
  <si>
    <t>MTA-5022496-00001</t>
  </si>
  <si>
    <t>Downy Mist-To-Go Passion Pewangi Pakaian [35 mL] -</t>
  </si>
  <si>
    <t>01/396129503Q</t>
  </si>
  <si>
    <t>01/396129901P</t>
  </si>
  <si>
    <t>DOS-60031-00388-00001</t>
  </si>
  <si>
    <t>4902430821995x3+4902430399333</t>
  </si>
  <si>
    <t>Downy Sports Fresh Pewangi dan Pelembut Pakaian [720 mL / 3 pcs] + Free Pantene Shampoo Total Damage Care [70 mL] -</t>
  </si>
  <si>
    <t>MTA-5022677-00001</t>
  </si>
  <si>
    <t>Downy Mist-To-Go Mystique Pewangi Pakaian [35 mL] -</t>
  </si>
  <si>
    <t>MTA-3135507-00001</t>
  </si>
  <si>
    <t>Downy Premium Parfum Aqua Ocean Pelembut dan Pewangi Pakaian [1300 mL/ 3 pcs/ Kemasan Refill] -</t>
  </si>
  <si>
    <t>01/326127305G</t>
  </si>
  <si>
    <t>MTA-3021923-00001</t>
  </si>
  <si>
    <t>4902430826761</t>
  </si>
  <si>
    <t>Downy Premium Parfum Aqua Ocean Pelembut dan Pewangi Pakaian [800 mL/ Botol] -</t>
  </si>
  <si>
    <t>01/396129901K</t>
  </si>
  <si>
    <t>DOS-60031-00387-00001</t>
  </si>
  <si>
    <t>4902430693370x3+4902430399333</t>
  </si>
  <si>
    <t>Downy Daring Pewangi dan Pelembut Pakaian [720 mL/ 3 pcs] + Free Pantene Shampoo Total Damage Care [70 mL] -</t>
  </si>
  <si>
    <t>DOS-60031-00385-00001</t>
  </si>
  <si>
    <t>4902430622080x3+4902430399333</t>
  </si>
  <si>
    <t>Downy Passion Pewangi dan Pelembut Pakaian [720 mL/ 3 pcs] + Free Pantene Shampoo Total Damage Care 70 mL -</t>
  </si>
  <si>
    <t>01/396129901N</t>
  </si>
  <si>
    <t>DOS-60031-00384-00001</t>
  </si>
  <si>
    <t>4902430622066x3+4902430399333</t>
  </si>
  <si>
    <t>Downy Mystique Pewangi dan Pelembut Pakaian [720 mL/ 3 pcs] + Free Pantene Shampoo Total Damage Care 70 mL -</t>
  </si>
  <si>
    <t>MTA-1359315-00001</t>
  </si>
  <si>
    <t>MTA-4006027-00001</t>
  </si>
  <si>
    <t>Downy Fusion Pelembut Pakaian [720 mL/ Kemasan Refill] 
 -</t>
  </si>
  <si>
    <t>01/396129503V</t>
  </si>
  <si>
    <t>MTA-4006316-00001</t>
  </si>
  <si>
    <t>4902430641234x3</t>
  </si>
  <si>
    <t>Downy Fusion 720ml x3</t>
  </si>
  <si>
    <t>01/396129503Z</t>
  </si>
  <si>
    <t>MTA-4069600-00001</t>
  </si>
  <si>
    <t>4902430644556x3</t>
  </si>
  <si>
    <t>Downy Romance 720ml x3</t>
  </si>
  <si>
    <t>MTA-3144297-00001</t>
  </si>
  <si>
    <t>Downy 1x Bilas 720ml x3</t>
  </si>
  <si>
    <t>MTA-3135520</t>
  </si>
  <si>
    <t>DOWNY SECRET GARDEN REFF 1.3 l (PAKET ISI 3)</t>
  </si>
  <si>
    <t>MTA-3135486</t>
  </si>
  <si>
    <t>DOWNY SECRET GARDEN REFF 1.3 L(PAKET ISI 2)</t>
  </si>
  <si>
    <t>PGG-18081-00980-00001</t>
  </si>
  <si>
    <t>4902430689380+4902430689366+3014260220051</t>
  </si>
  <si>
    <t>UK-0019653</t>
  </si>
  <si>
    <t>Head &amp; Shoulders Hair Retain Shampoo [165mL]</t>
  </si>
  <si>
    <t>MTA-6817170-00001</t>
  </si>
  <si>
    <t>Head &amp; Shoulders Sub Zero Shampoo [160 mL] -</t>
  </si>
  <si>
    <t>MTA-2044992-00001</t>
  </si>
  <si>
    <t>Head &amp; Shoulders Supreme Moisture Shampoo Anti-Ketombe [135 mL]</t>
  </si>
  <si>
    <t>4902430110778x3</t>
  </si>
  <si>
    <t>Head &amp; Shoulders Anti Apek Charcoal Shampoo [160 mL] -</t>
  </si>
  <si>
    <t>PGG-18081-00728-00001</t>
  </si>
  <si>
    <t>4902430142083</t>
  </si>
  <si>
    <t>Head &amp; Shoulders Anti Hair Fall Shampoo [160 mL] -</t>
  </si>
  <si>
    <t>MTA-2968711-00001</t>
  </si>
  <si>
    <t>4902430102254</t>
  </si>
  <si>
    <t>Head &amp; Shoulders Clean &amp; Balanced Shampoo [160 mL] -</t>
  </si>
  <si>
    <t>MN-0000248</t>
  </si>
  <si>
    <t>Head &amp; Shoulders Cool Blast Shampoo [165 mL]</t>
  </si>
  <si>
    <t>01/244521103O</t>
  </si>
  <si>
    <t>MTA-2968706-00001</t>
  </si>
  <si>
    <t>Head &amp; Shoulders Cool Menthol Shampoo [160 mL] -</t>
  </si>
  <si>
    <t>MTA-2968775-00001</t>
  </si>
  <si>
    <t>Head &amp; Shoulders Lemon Fresh Anti Dandruff Shampoo [160 mL] -</t>
  </si>
  <si>
    <t>UK-0041592-00001</t>
  </si>
  <si>
    <t>Head &amp; Shoulders Lemon Fresh Anti Dandruff Shampoo [330 mL]</t>
  </si>
  <si>
    <t>01/244521103R</t>
  </si>
  <si>
    <t>MTA-2968721-00001</t>
  </si>
  <si>
    <t>Head &amp; Shoulders Smooth &amp; Silky Shampoo [160 mL] -</t>
  </si>
  <si>
    <t>Head &amp; Shoulders Smooth &amp; Silky Shampoo [300 mL]</t>
  </si>
  <si>
    <t>MTA-6817330-00001</t>
  </si>
  <si>
    <t>Head &amp; Shoulders Sub Zero Shampoo [160 mL/2 pcs] -</t>
  </si>
  <si>
    <t>MTA-1011198-00001</t>
  </si>
  <si>
    <t>Head &amp; Shoulders CM FCB 300ml</t>
  </si>
  <si>
    <t>MTA-6817355-00001</t>
  </si>
  <si>
    <t>Head &amp; Shoulders Sub Zero Shampoo [160 mL/3 pcs] -</t>
  </si>
  <si>
    <t>MTA-2044986-00001</t>
  </si>
  <si>
    <t>Head &amp; Shoulders Supreme Smooth Shampo Anti-Ketombe [135 mL]</t>
  </si>
  <si>
    <t>MTA-1011262-00001</t>
  </si>
  <si>
    <t>Head &amp; Shoulders Lemon Fresh Shampoo [Anti Dandruff/330 mL/2 pcs] -</t>
  </si>
  <si>
    <t>Herbal Essences Bio:Renew Clean White Strawberry &amp; Sweet Mint Regime Shampo [400 mL] + Free Headband -</t>
  </si>
  <si>
    <t>01/394629901C</t>
  </si>
  <si>
    <t>MTA-6983245-00001</t>
  </si>
  <si>
    <t>Herbal Essences Bio:Renew Hydrate Coconut Milk Regime Sampo [400 mL] + Free Headband -</t>
  </si>
  <si>
    <t>01/394629901A</t>
  </si>
  <si>
    <t>MTA-6983235-00001</t>
  </si>
  <si>
    <t>Herbal Essences Bio:Renew Repair Argan Oil Of Morocco Regime Sampo [400 mL] + Free Headband -</t>
  </si>
  <si>
    <t>Olay Age Protect Cream [18 g]</t>
  </si>
  <si>
    <t>MTA-7792440-00001</t>
  </si>
  <si>
    <t>Olay Regenerist Micro-sculpting Cream [14 gr]</t>
  </si>
  <si>
    <t>01/394829901A</t>
  </si>
  <si>
    <t>MTA-2434685-00001</t>
  </si>
  <si>
    <t>4902430759359x4902430759366</t>
  </si>
  <si>
    <t>Olay Natural White Pinkish Fairness UV Protection Whitening Cream [50 g] + Free Foaming Cleanser [50 g]</t>
  </si>
  <si>
    <t>01/394829503E</t>
  </si>
  <si>
    <t>MTA-5099892-00001</t>
  </si>
  <si>
    <t>4902430242875x4902430715218</t>
  </si>
  <si>
    <t>Olay Advanced Anti Aging Pelembab Regenerist Micro-sculpting Cream [50 g] + Free Olay Total Effects Normal Cream [12 g]</t>
  </si>
  <si>
    <t>MTA-1664199-00001</t>
  </si>
  <si>
    <t>Olay Ritual Pagi Anti Aging (Krim Pelembab/Sabun Muka)</t>
  </si>
  <si>
    <t>MTA-6291934-00001</t>
  </si>
  <si>
    <t>Olay White Radiance Advance Pencerah Pelembab Lotion SPF 24 [30 mL/ 2 pcs]</t>
  </si>
  <si>
    <t>01/394829901F</t>
  </si>
  <si>
    <t>MTA-7019630-00001</t>
  </si>
  <si>
    <t>Olay Advanced Anti Aging Pelembab Regenerist Micro-sculpting Cream [50 g] + Free Olay Advanced Anti Aging Sheet Mask</t>
  </si>
  <si>
    <t>MTA-7458189-00001</t>
  </si>
  <si>
    <t xml:space="preserve">WHS - Olay Powerful Duo Pencerah + Anti Aging </t>
  </si>
  <si>
    <t>01/394829901E</t>
  </si>
  <si>
    <t>MTA-7019606-00001</t>
  </si>
  <si>
    <t>Olay Advanced Anti Aging - Krim Pelembab Regenerist Micro-sculpting Serum [50 mL] + Free Olay Advanced Anti Aging Sheet Mask</t>
  </si>
  <si>
    <t>01/394829503U</t>
  </si>
  <si>
    <t>MTA-6769855-00001</t>
  </si>
  <si>
    <t>4902430359733x4902430360142x4902430875516</t>
  </si>
  <si>
    <t>Olay Japanese Camellia Nourishing Sheet Mask + Olay Set Perawatan Anti Aging Gentle</t>
  </si>
  <si>
    <t>MTA-6768519-00001</t>
  </si>
  <si>
    <t>Olay Magnemask Advanced Whitening Sheet Mask [5 Pcs]</t>
  </si>
  <si>
    <t>MTA-6768501-00001</t>
  </si>
  <si>
    <t>Olay Japanese Camellia Nourishing Sheet Mask [5 Pcs]</t>
  </si>
  <si>
    <t>OLY-60021-00126-00001</t>
  </si>
  <si>
    <t>olay ritual pencerah pagi</t>
  </si>
  <si>
    <t>MTA-2486871-00001</t>
  </si>
  <si>
    <t>Oral-B Ultra Thin Pro Gum Care Sikat Gigi [3 pcs]</t>
  </si>
  <si>
    <t>01/274927101F</t>
  </si>
  <si>
    <t>UK-0042981-00001</t>
  </si>
  <si>
    <t>3014260842871</t>
  </si>
  <si>
    <t>Oral B Advantage Complete 4 Way Fresh Medium 40 Toothbrush Sikat Gigi</t>
  </si>
  <si>
    <t>UK-0042982-00001</t>
  </si>
  <si>
    <t>3014260842857</t>
  </si>
  <si>
    <t>Oral B Advantage Complete 4 Way Fresh Soft 35 Toothbrush Sikat Gigi</t>
  </si>
  <si>
    <t>MTA-7084268-00001</t>
  </si>
  <si>
    <t xml:space="preserve">Pampers Premium Pants Popok Bayi [Size L/ 62 pcs] + Free Downy Mild &amp; Gentle Refill 720 mL </t>
  </si>
  <si>
    <t>MTA-6354095-00001</t>
  </si>
  <si>
    <t>Pampers Premium Care Pants Popok Bayi [Size XL/ 21 Pcs]</t>
  </si>
  <si>
    <t>MTA-1613396-00001</t>
  </si>
  <si>
    <t>Pampers Popok Celana XL 6x21 Premium Care - Popok Bayi [karton]</t>
  </si>
  <si>
    <t>Pampers Popok Celana XL 4x36 Premium Care - Popok Bayi</t>
  </si>
  <si>
    <t>Pampers Popok Celana M 4x46 Premium Care - Popok Bayi</t>
  </si>
  <si>
    <t>Pampers Popok Celana L 4x42 Premium Care - Popok Bayi</t>
  </si>
  <si>
    <t>MTA-7084180-00001</t>
  </si>
  <si>
    <t xml:space="preserve">Pampers Premium Pants Popok Bayi [Size M/ 68 pcs] + Free Downy Mild &amp; Gentle Refill 720 mL </t>
  </si>
  <si>
    <t>MTA-6354344-00001</t>
  </si>
  <si>
    <t>Pampers Premium Care Pants Popok Bayi [Size XXL/ 17 Pcs]</t>
  </si>
  <si>
    <t>MTA-6354112-00001</t>
  </si>
  <si>
    <t>Pampers Premium Care Pants Popok Bayi [Size L/ 24 Pcs]</t>
  </si>
  <si>
    <t>MTA-1613393-00001</t>
  </si>
  <si>
    <t>Pampers Popok Celana L 6x24 Premium Care - Popok Bayi [karton]</t>
  </si>
  <si>
    <t>MTA-0922760-00001</t>
  </si>
  <si>
    <t>Pampers Popok Celana XXL 4x28 Premium Care - Popok Bayi</t>
  </si>
  <si>
    <t>MTA-6984438-00001</t>
  </si>
  <si>
    <t>4902430404686x4902430832748</t>
  </si>
  <si>
    <t>Pantene Hairfall Control Quantum Shampoo [900 mL] + Free Pantene Pro-V Perfect+ On Conditioner Tanpa Bilas [40 mL] -</t>
  </si>
  <si>
    <t>MTA-3295006-00001</t>
  </si>
  <si>
    <t>Pantene Pro-V Anti Ketombe Hijab Edition Shampo [290 mL/ Paket isi 2] -</t>
  </si>
  <si>
    <t>PGG-18081-00481-00001</t>
  </si>
  <si>
    <t>Pantene PRO-V Anti Lepek Shampoo [400 mL]</t>
  </si>
  <si>
    <t>MTA-6983962-00001</t>
  </si>
  <si>
    <t>4902430879040x4902430832748</t>
  </si>
  <si>
    <t>Pantene Pro-V Gold Series Black &amp; Glossy Shampoo [450 mL] + Free Pantene Pro-V Perfect+ On Conditioner Tanpa Bilas [40 mL] -</t>
  </si>
  <si>
    <t>MTA-3103747-00001</t>
  </si>
  <si>
    <t>Pantene Pro-V Perfec+On Kondisioner Tanpa Bilas [90 mL] -</t>
  </si>
  <si>
    <t>pantene long black shampoo 400 ml</t>
  </si>
  <si>
    <t>MTA-8208947-00001</t>
  </si>
  <si>
    <t>Pantene Conditioner Daily Moisture Repair [290 mL] --</t>
  </si>
  <si>
    <t>Pantene PRO-V Anti Lepek Conditioner [290 mL]</t>
  </si>
  <si>
    <t>01/245121003T</t>
  </si>
  <si>
    <t>01/395129801B</t>
  </si>
  <si>
    <t>MTA-1664077-00001</t>
  </si>
  <si>
    <t>4902430623643x4902430412988</t>
  </si>
  <si>
    <t>Paket Pantene Shampoo Hair Fall Control [480 mL] + Pantene Conditioner 3 Minutes Miracle Quantum Hair Fall Control [180 mL]</t>
  </si>
  <si>
    <t>01/395129601A</t>
  </si>
  <si>
    <t>MTA-1664081-00001</t>
  </si>
  <si>
    <t>Paket Pantene Shampoo Total Damage Care [480 mL] + Pantene Conditioner 3 Minutes Miracle Quantum Total Damage Care [180 mL]</t>
  </si>
  <si>
    <t>MTA-6984630-00001</t>
  </si>
  <si>
    <t>4902430889353x4902430832748</t>
  </si>
  <si>
    <t>Pantene Anti Dandruff Shampoo [1200 mL] + Free Pantene Pro-V Perfect+ On Conditioner Tanpa Bilas [40 mL] -</t>
  </si>
  <si>
    <t>UK-0045708-00001</t>
  </si>
  <si>
    <t>Pantene Conditioner Aqua Pure [165 mL]</t>
  </si>
  <si>
    <t>UK-0045703-00001</t>
  </si>
  <si>
    <t>4902430400978</t>
  </si>
  <si>
    <t>Pantene Conditioner Hair Fall Control [165 mL]</t>
  </si>
  <si>
    <t>MTA-7268709-00001</t>
  </si>
  <si>
    <t>Pantene Nature Care Fullness &amp; Life Conditioner [135 mL] -</t>
  </si>
  <si>
    <t>MTA-5646710-00001</t>
  </si>
  <si>
    <t>Pantene Nature Care Fullness &amp; Life Shampoo [135 mL] -</t>
  </si>
  <si>
    <t>MTA-3294992-00001</t>
  </si>
  <si>
    <t>Pantene Pro-V Anti Ketombe Hijab Edition Shampo [290 mL] -</t>
  </si>
  <si>
    <t>01/245121117O</t>
  </si>
  <si>
    <t>MTA-3857419-00001</t>
  </si>
  <si>
    <t xml:space="preserve">Pantene PRO-V Anti Lepek Shampoo [135 mL]  </t>
  </si>
  <si>
    <t>MTA-1742073-00001</t>
  </si>
  <si>
    <t>Pantene PRO-V Anti Lepek Shampoo [170 mL]</t>
  </si>
  <si>
    <t>MTA-3294937-00001</t>
  </si>
  <si>
    <t>Pantene Pro-V Perawatan Rambut Rontok Hijab Edition Shampo [290 mL/ Paket isi 2] -</t>
  </si>
  <si>
    <t>Pantene Pro-V Perfec+On Kondisioner Tanpa Bilas [40 mL] -</t>
  </si>
  <si>
    <t>Pantene Shampoo Aqua Pure [500 mL]</t>
  </si>
  <si>
    <t>01/245121118K</t>
  </si>
  <si>
    <t>Pantene Shampoo Long Black  [290 ml]</t>
  </si>
  <si>
    <t>MTA-6097434-00001</t>
  </si>
  <si>
    <t>Rejoice 3 in 1 Conditioner [160 mL] -</t>
  </si>
  <si>
    <t>MTA-1270067-00001</t>
  </si>
  <si>
    <t>MTA-1270284-00001</t>
  </si>
  <si>
    <t>Rejoice Rich Shampoo [170 mL] - -</t>
  </si>
  <si>
    <t>MTA-1271393-00001</t>
  </si>
  <si>
    <t>Rejoice Soft &amp; Smooth Conditioner [170 mL] -</t>
  </si>
  <si>
    <t>MTA-1270298-00001</t>
  </si>
  <si>
    <t>4902430432269</t>
  </si>
  <si>
    <t>Rejoice Soft &amp; Smooth Shampoo [170 mL] -</t>
  </si>
  <si>
    <t>MTA-1270050-00001</t>
  </si>
  <si>
    <t>4902430429375</t>
  </si>
  <si>
    <t>Rejoice 3 in 1 Shampoo [170 mL] -</t>
  </si>
  <si>
    <t>MTA-7551586-00001</t>
  </si>
  <si>
    <t>Rejoice Anti Frizz Conditioner [160 mL] -</t>
  </si>
  <si>
    <t>MTA-1270086-00001</t>
  </si>
  <si>
    <t>4902430428415</t>
  </si>
  <si>
    <t>Rejoice Anti Hair Fall Shampoo [170 mL] -</t>
  </si>
  <si>
    <t>MTA-1271333-00001</t>
  </si>
  <si>
    <t>Rejoice Manageable Black Conditioner [170 mL] -</t>
  </si>
  <si>
    <t>MTA-1270277-00001</t>
  </si>
  <si>
    <t>Rejoice Manageable Black Shampoo [170 mL] -</t>
  </si>
  <si>
    <t>MTA-1742096-00001</t>
  </si>
  <si>
    <t>Rejoice Parfum Lembut Shampoo [170 mL]</t>
  </si>
  <si>
    <t>MTA-1742099-00001</t>
  </si>
  <si>
    <t>Rejoice Parfum Segar Shampoo [170 mL]</t>
  </si>
  <si>
    <t>MTA-5603469</t>
  </si>
  <si>
    <t>MTA-5603367</t>
  </si>
  <si>
    <t>MTA-5603323</t>
  </si>
  <si>
    <t>MTA-4070785</t>
  </si>
  <si>
    <t>https://www.blibli.com/p/medan-oral-b-crossaction-pro-health-superior-clean-medium-40-toothbrush-sikat-gigi-2-pcs/ps--GOM-60024-03199</t>
  </si>
  <si>
    <t>ORAL-B Stages 2 Sikat Gigi Anak [3 pcs]</t>
  </si>
  <si>
    <t>Herbal Essences Bio:Renew Clean White Strawberry &amp; Sweet Mint Kondisioner [400 mL]</t>
  </si>
  <si>
    <t>https://tokopedia.com/pgofficialstore/vicks-balsem-vaporub-10-gram</t>
  </si>
  <si>
    <t>Vicks Balsem Vaporub 10 gram</t>
  </si>
  <si>
    <t>https://tokopedia.com/pgofficialstore/vicks-balsem-vaporub-50-gram</t>
  </si>
  <si>
    <t>Vicks Balsem Vaporub 50 gram</t>
  </si>
  <si>
    <t>Olay Base Pink Cream 50gr</t>
  </si>
  <si>
    <t>https://tokopedia.com/pgofficialstore/whisper-pembalut-wanita-regular-flow-10-s</t>
  </si>
  <si>
    <t>Whisper Pembalut Wanita Regular Flow 10's</t>
  </si>
  <si>
    <t>https://tokopedia.com/pgofficialstore/whisper-pembalut-wanita-regular-flow-20-s</t>
  </si>
  <si>
    <t>https://tokopedia.com/pgofficialstore/whisper-pembalut-wanita-heavy-flow-overnight-wings-8-s</t>
  </si>
  <si>
    <t>Whisper Pembalut Wanita Heavy Flow &amp; Overnight Wings 8's</t>
  </si>
  <si>
    <t>8888855001432</t>
  </si>
  <si>
    <t>https://tokopedia.com/pgofficialstore/gillette-alat-cukur-blue-2-razor-pisau-cukur-isi-2</t>
  </si>
  <si>
    <t>Gillette Alat Cukur Blue 2 Razor Pisau Cukur Isi 2</t>
  </si>
  <si>
    <t>Gillette Alat Cukur Blue 2 Flexi Razor Pisau Cukur Kepala Goyang Isi 5</t>
  </si>
  <si>
    <t>https://tokopedia.com/pgofficialstore/gillette-alat-cukur-blue-2-flexi-razor-pisau-cukur-kepala-goyang-isi-2</t>
  </si>
  <si>
    <t>Gillette Alat Cukur Blue 2 Flexi Razor Pisau Cukur Kepala Goyang Isi 2</t>
  </si>
  <si>
    <t>https://tokopedia.com/pgofficialstore/gillette-isi-ulang-alat-cukur-mach-3-turbo-isi-2-refill-pisau-cukur</t>
  </si>
  <si>
    <t>Gillette Isi Ulang Alat Cukur Mach 3 Turbo Isi 2 Refill Pisau Cukur</t>
  </si>
  <si>
    <t>https://tokopedia.com/pgofficialstore/gillette-venus-alat-cukur-wanita-simply-3-venus-isi-4-razor</t>
  </si>
  <si>
    <t>Gillette Venus Alat Cukur Wanita Simply 3 Venus Isi 4 Razor</t>
  </si>
  <si>
    <t>Gillette Pisau Cukur Wanita Daisy Classic - Isi 5</t>
  </si>
  <si>
    <t>https://tokopedia.com/pgofficialstore/gillette-venus-alat-cukur-wanita-simply-venus-basic-isi-2-pisau-cukur</t>
  </si>
  <si>
    <t>Gillette Venus Alat Cukur Wanita Simply Venus Basic Isi 2 Pisau Cukur</t>
  </si>
  <si>
    <t>https://tokopedia.com/pgofficialstore/gilllette-venus-alat-cukur-wanita-hybrid-razor-pisau-cukur-isi-ulang</t>
  </si>
  <si>
    <t>https://tokopedia.com/pgofficialstore/gillette-isi-ulang-guard-3-isi-2-refill-pisau-cukur</t>
  </si>
  <si>
    <t>Gillette Isi Ulang Guard 3 Isi 2 Refill Pisau Cukur</t>
  </si>
  <si>
    <t>https://tokopedia.com/pgofficialstore/gillette-isi-ulang-guard-3-isi-4-refill-pisau-cukur</t>
  </si>
  <si>
    <t>Gillette Isi Ulang Guard 3 Isi 4 Refill Pisau Cukur</t>
  </si>
  <si>
    <t>https://tokopedia.com/pgofficialstore/gillette-guard-3-alat-cukur-razor-pisau-cukur</t>
  </si>
  <si>
    <t>Gillette Guard 3 Alat Cukur Razor Pisau Cukur</t>
  </si>
  <si>
    <t>https://tokopedia.com/pgofficialstore/gillette-alat-cukur-blue-3-ice-razor-pisau-cukur-isi-4</t>
  </si>
  <si>
    <t>https://tokopedia.com/pgofficialstore/gillette-alat-cukur-blue-simple-3-razor-pisau-cukur-isi-2</t>
  </si>
  <si>
    <t>https://tokopedia.com/pgofficialstore/gillette-alat-cukur-blue-3-biru-razor-pisau-cukur-isi-2</t>
  </si>
  <si>
    <t>Gillette Alat Cukur Blue 3 Biru Razor Pisau Cukur isi 2</t>
  </si>
  <si>
    <t>https://tokopedia.com/pgofficialstore/gillette-alat-cukur-blue-3-ice-razor-pisau-cukur-isi-2</t>
  </si>
  <si>
    <t>https://tokopedia.com/pgofficialstore/gillette-alat-cukur-blue-3-comfort-razor-pisau-cukur-isi-1</t>
  </si>
  <si>
    <t>Gillette Alat Cukur Blue 3 Comfort Razor Pisau Cukur Isi 1</t>
  </si>
  <si>
    <t>https://tokopedia.com/pgofficialstore/pampers-popok-bayi-celana-premium-soft-m-46-7-12-kg</t>
  </si>
  <si>
    <t>Pampers Popok Bayi Celana Premium Soft M-46 (7-12 kg)</t>
  </si>
  <si>
    <t>https://tokopedia.com/pgofficialstore/pampers-popok-bayi-perekat-premium-care-xl-11-12-17-kg</t>
  </si>
  <si>
    <t>Pampers Popok Bayi Perekat Premium Care XL-11 (12-17 kg)</t>
  </si>
  <si>
    <t>https://tokopedia.com/pgofficialstore/pampers-popok-bayi-perekat-premium-care-xxl-17-15-25-kg</t>
  </si>
  <si>
    <t>Pampers Popok Bayi Perekat Premium Care XXL-17 (15-25 kg)</t>
  </si>
  <si>
    <t>https://tokopedia.com/pgofficialstore/pampers-popok-bayi-celana-premium-soft-xxl-28-15-25-kg</t>
  </si>
  <si>
    <t>Pampers Popok Bayi Celana Premium Soft XXL-28 (15-25 kg)</t>
  </si>
  <si>
    <t>https://tokopedia.com/pgofficialstore/pampers-popok-bayi-celana-premium-soft-xl-54-12-17-kg</t>
  </si>
  <si>
    <t>Pampers Popok Bayi Celana Premium Soft XL-54 (12-17 kg)</t>
  </si>
  <si>
    <t>https://tokopedia.com/pgofficialstore/pampers-popok-bayi-celana-premium-soft-l-24-9-14-kg</t>
  </si>
  <si>
    <t>Pampers Popok Bayi Celana Premium Soft L-24 (9-14 kg)</t>
  </si>
  <si>
    <t>https://tokopedia.com/pgofficialstore/pampers-popok-bayi-celana-premium-soft-xl-21-12-17-kg</t>
  </si>
  <si>
    <t>Pampers Popok Bayi Celana Premium Soft XL-21 (12-17 kg)</t>
  </si>
  <si>
    <t>https://tokopedia.com/pgofficialstore/pampers-popok-bayi-celana-premium-soft-xl-36-12-17-kg</t>
  </si>
  <si>
    <t>Pampers Popok Bayi Celana Premium Soft XL-36 (12-17 kg)</t>
  </si>
  <si>
    <t>https://tokopedia.com/pgofficialstore/pampers-popok-bayi-celana-premium-soft-m-30-7-12-kg</t>
  </si>
  <si>
    <t>Pampers Popok Bayi Celana Premium Soft M-30 (7-12 kg)</t>
  </si>
  <si>
    <t>https://tokopedia.com/pgofficialstore/pampers-popok-bayi-celana-premium-soft-m-68-7-12-kg</t>
  </si>
  <si>
    <t>Pampers Popok Bayi Celana Premium Soft M-68 (7-12 kg)</t>
  </si>
  <si>
    <t>https://tokopedia.com/pgofficialstore/pampers-popok-bayi-celana-premium-soft-l-42-9-14-kg</t>
  </si>
  <si>
    <t>Pampers Popok Bayi Celana Premium Soft L-42 (9-14 kg)</t>
  </si>
  <si>
    <t>https://tokopedia.com/pgofficialstore/pampers-popok-bayi-celana-premium-soft-l-62-9-14-kg</t>
  </si>
  <si>
    <t>Pampers Popok Bayi Celana Premium Soft L-62 (9-14 kg)</t>
  </si>
  <si>
    <t>https://tokopedia.com/pgofficialstore/pampers-popok-bayi-perekat-premium-care-nb-26-up-to-5-kg</t>
  </si>
  <si>
    <t>Pampers Popok Bayi Perekat Premium Care NB-26 (up to 5 kg)</t>
  </si>
  <si>
    <t>https://tokopedia.com/pgofficialstore/pampers-popok-bayi-perekat-premium-care-nb-52-up-to-5-kg</t>
  </si>
  <si>
    <t>Pampers Popok Bayi Perekat Premium Care NB-52 (up to 5 kg)</t>
  </si>
  <si>
    <t>https://tokopedia.com/pgofficialstore/whisper-pembalut-wanita-regular-flow-40-s</t>
  </si>
  <si>
    <t>Whisper Pembalut Wanita Regular Flow 40's</t>
  </si>
  <si>
    <t>https://tokopedia.com/pgofficialstore/head-shoulders-conditioner-supreme-moisture-320-ml</t>
  </si>
  <si>
    <t>Head &amp; Shoulders Conditioner Supreme Moisture 320 ml</t>
  </si>
  <si>
    <t>https://tokopedia.com/pgofficialstore/head-shoulders-conditioner-supreme-anti-hairfall-135-ml</t>
  </si>
  <si>
    <t>Head &amp; Shoulders Conditioner Supreme Anti Hairfall 135 ml</t>
  </si>
  <si>
    <t>https://tokopedia.com/pgofficialstore/head-shoulders-shampoo-supreme-anti-hairfall-135-ml</t>
  </si>
  <si>
    <t>Head &amp; Shoulders Shampoo Supreme Anti Hairfall 135 ml</t>
  </si>
  <si>
    <t>https://tokopedia.com/pgofficialstore/head-shoulders-shampoo-supreme-anti-hairfall-330-ml</t>
  </si>
  <si>
    <t>Head &amp; Shoulders Shampoo Supreme Anti Hairfall 330 ml</t>
  </si>
  <si>
    <t>https://tokopedia.com/pgofficialstore/head-shoulders-shampoo-tebal-dan-kuat-165ml</t>
  </si>
  <si>
    <t>https://tokopedia.com/pgofficialstore/head-shoulders-shampoo-tebal-dan-kuat-315ml</t>
  </si>
  <si>
    <t>https://tokopedia.com/pgofficialstore/head-shoulders-shampoo-sub-zero-160-ml</t>
  </si>
  <si>
    <t>Head &amp; Shoulders Shampoo Sub Zero 160 ml</t>
  </si>
  <si>
    <t>https://tokopedia.com/pgofficialstore/head-shoulders-shampoo-anti-apek-300-ml</t>
  </si>
  <si>
    <t>Head &amp; Shoulders Shampoo Anti Apek 300 ml</t>
  </si>
  <si>
    <t>https://tokopedia.com/pgofficialstore/head-shoulders-shampoo-anti-apek-160-ml</t>
  </si>
  <si>
    <t>Head &amp; Shoulders Shampoo Anti Apek 160 ml</t>
  </si>
  <si>
    <t>https://tokopedia.com/pgofficialstore/head-shoulders-shampoo-cool-menthol-850-ml</t>
  </si>
  <si>
    <t>Head &amp; Shoulders Shampoo Cool Menthol 850 ml</t>
  </si>
  <si>
    <t>https://tokopedia.com/pgofficialstore/head-shoulders-shampoo-lemon-fresh-850-ml</t>
  </si>
  <si>
    <t>Head &amp; Shoulders Shampoo Lemon Fresh 850 ml</t>
  </si>
  <si>
    <t>https://tokopedia.com/pgofficialstore/head-shoulders-shampoo-men-cool-blast-165-ml</t>
  </si>
  <si>
    <t>Head &amp; Shoulders Shampoo Men Cool Blast 165 ml</t>
  </si>
  <si>
    <t>Head &amp; Shoulders Shampoo Men Hair Retain 135 ml</t>
  </si>
  <si>
    <t>https://tokopedia.com/pgofficialstore/head-shoulders-shampoo-supreme-moisture-135-ml</t>
  </si>
  <si>
    <t>Head &amp; Shoulders Shampoo Supreme Moisture 135 ml</t>
  </si>
  <si>
    <t>https://tokopedia.com/pgofficialstore/head-shoulders-shampoo-supreme-smooth-135-ml</t>
  </si>
  <si>
    <t>Head &amp; Shoulders Shampoo Supreme Smooth 135 ml</t>
  </si>
  <si>
    <t>https://tokopedia.com/pgofficialstore/head-shoulders-shampoo-supreme-moisture-330-ml</t>
  </si>
  <si>
    <t>Head &amp; Shoulders Shampoo Supreme Moisture 330 ml</t>
  </si>
  <si>
    <t>https://tokopedia.com/pgofficialstore/head-shoulders-shampoo-supreme-smooth-330-ml</t>
  </si>
  <si>
    <t>Head &amp; Shoulders Shampoo Supreme Smooth 330 ml</t>
  </si>
  <si>
    <t>https://tokopedia.com/pgofficialstore/head-shoulders-shampoo-men-hair-retain-315-ml</t>
  </si>
  <si>
    <t>Head &amp; Shoulders Shampoo Men Hair Retain 315 ml</t>
  </si>
  <si>
    <t>https://tokopedia.com/pgofficialstore/head-shoulders-shampoo-men-cool-blast-315-ml</t>
  </si>
  <si>
    <t>Head &amp; Shoulders Shampoo Men Cool Blast 315 ml</t>
  </si>
  <si>
    <t>https://tokopedia.com/pgofficialstore/head-shoulders-shampoo-men-cool-blast-450-ml</t>
  </si>
  <si>
    <t>Head &amp; Shoulders Shampoo Men Cool Blast 450 ml</t>
  </si>
  <si>
    <t>https://tokopedia.com/pgofficialstore/head-shoulders-shampoo-clean-balanced-330ml</t>
  </si>
  <si>
    <t>https://tokopedia.com/pgofficialstore/head-shoulders-shampoo-supreme-moisture-480-ml</t>
  </si>
  <si>
    <t>Head &amp; Shoulders Shampoo Supreme Moisture 480 ml</t>
  </si>
  <si>
    <t>https://tokopedia.com/pgofficialstore/head-shoulders-shampoo-supreme-smooth-480-ml</t>
  </si>
  <si>
    <t>Head &amp; Shoulders Shampoo Supreme Smooth 480 ml</t>
  </si>
  <si>
    <t>https://tokopedia.com/pgofficialstore/head-shoulders-shampoo-lemon-fresh-400ml</t>
  </si>
  <si>
    <t>https://tokopedia.com/pgofficialstore/head-shoulders-shampoo-cool-menthol-400-ml</t>
  </si>
  <si>
    <t>Head &amp; Shoulders Shampoo Cool Menthol 400 ml</t>
  </si>
  <si>
    <t>https://tokopedia.com/pgofficialstore/head-shoulders-shampoo-clean-and-balanced-400-ml</t>
  </si>
  <si>
    <t>https://tokopedia.com/pgofficialstore/head-shoulders-shampoo-smooth-and-silky-400-ml</t>
  </si>
  <si>
    <t>Head &amp; Shoulders Shampoo Smooth and Silky 400 ml</t>
  </si>
  <si>
    <t>https://tokopedia.com/pgofficialstore/head-shoulders-shampoo-cool-menthol-300-ml</t>
  </si>
  <si>
    <t>Head &amp; Shoulders Shampoo Cool Menthol 300 ml</t>
  </si>
  <si>
    <t>https://tokopedia.com/pgofficialstore/head-shoulders-shampoo-smooth-and-silky-300-ml</t>
  </si>
  <si>
    <t>Head &amp; Shoulders Shampoo Smooth and Silky 300 ml</t>
  </si>
  <si>
    <t>https://tokopedia.com/pgofficialstore/head-shoulders-shampoo-lemon-fresh-300-ml</t>
  </si>
  <si>
    <t>Head &amp; Shoulders Shampoo Lemon Fresh 300 ml</t>
  </si>
  <si>
    <t>https://tokopedia.com/pgofficialstore/head-shoulders-shampoo-anti-hairfall-160-ml</t>
  </si>
  <si>
    <t>Head &amp; Shoulders Shampoo Anti Hairfall 160 ml</t>
  </si>
  <si>
    <t>https://tokopedia.com/pgofficialstore/head-shoulders-shampoo-clean-and-balanced-160-ml</t>
  </si>
  <si>
    <t>Head &amp; Shoulders Shampoo Clean and Balanced 160 ml</t>
  </si>
  <si>
    <t>https://tokopedia.com/pgofficialstore/head-shoulders-shampoo-cool-menthol-160ml</t>
  </si>
  <si>
    <t>https://tokopedia.com/pgofficialstore/head-shoulders-shampoo-lemon-fresh-160-ml</t>
  </si>
  <si>
    <t>Head &amp; Shoulders Shampoo Lemon Fresh 160 ml</t>
  </si>
  <si>
    <t>https://tokopedia.com/pgofficialstore/head-shoulders-shampoo-smooth-and-silky-160-ml</t>
  </si>
  <si>
    <t>Head &amp; Shoulders Shampoo Smooth and Silky 160 ml</t>
  </si>
  <si>
    <t>https://tokopedia.com/pgofficialstore/head-shoulders-shampoo-cool-menthol-680ml</t>
  </si>
  <si>
    <t>https://tokopedia.com/pgofficialstore/head-shoulders-shampoo-cool-menthol-fcb-300-ml</t>
  </si>
  <si>
    <t>Head &amp; Shoulders Shampoo Cool Menthol FCB 300 ml</t>
  </si>
  <si>
    <t>https://tokopedia.com/pgofficialstore/head-shoulders-shampoo-lemon-fresh-680ml</t>
  </si>
  <si>
    <t>4902430163798</t>
  </si>
  <si>
    <t>https://tokopedia.com/pgofficialstore/herbal-essences-conditioner-dangerously-straight-300ml</t>
  </si>
  <si>
    <t>Herbal Essences Conditioner Dangerously Straight 300ml</t>
  </si>
  <si>
    <t>https://tokopedia.com/pgofficialstore/herbal-essences-conditioner-bio-renew-argan-oil-of-morocco-400-ml</t>
  </si>
  <si>
    <t>Herbal Essences Conditioner Bio Renew Argan Oil of Morocco 400 ml</t>
  </si>
  <si>
    <t>https://tokopedia.com/pgofficialstore/herbal-essences-conditioner-bio-renew-coconut-milk-400-ml</t>
  </si>
  <si>
    <t>Herbal Essences Conditioner Bio Renew Coconut Milk 400 ml</t>
  </si>
  <si>
    <t>https://tokopedia.com/pgofficialstore/herbal-essences-conditioner-bio-renew-golden-moringa-400-ml</t>
  </si>
  <si>
    <t>Herbal Essences Conditioner Bio Renew Golden Moringa 400 ml</t>
  </si>
  <si>
    <t>https://tokopedia.com/pgofficialstore/herbal-essences-conditioner-white-strawberry-and-sweet-mint-400-ml</t>
  </si>
  <si>
    <t>Herbal Essences Conditioner White Strawberry and Sweet Mint 400 ml</t>
  </si>
  <si>
    <t>https://tokopedia.com/pgofficialstore/herbal-essences-conditioner-hello-hydration-300-ml</t>
  </si>
  <si>
    <t>Herbal Essences Conditioner Hello Hydration 300 ml</t>
  </si>
  <si>
    <t>https://tokopedia.com/pgofficialstore/herbal-essences-conditioner-moroccan-my-shine-300-ml</t>
  </si>
  <si>
    <t>Herbal Essences Conditioner Moroccan My Shine 300 ml</t>
  </si>
  <si>
    <t>https://tokopedia.com/pgofficialstore/herbal-essences-conditioner-colour-me-happy-300-ml</t>
  </si>
  <si>
    <t>Herbal Essences Conditioner Colour Me Happy 300 ml</t>
  </si>
  <si>
    <t>https://tokopedia.com/pgofficialstore/herbal-essences-conditioner-white-grapefruit-and-mosa-mint-400-ml</t>
  </si>
  <si>
    <t>Herbal Essences Conditioner White Grapefruit and Mosa Mint 400 ml</t>
  </si>
  <si>
    <t>https://tokopedia.com/pgofficialstore/herbal-essences-conditioner-bio-renew-rosemary-and-herbs-400-ml</t>
  </si>
  <si>
    <t>Herbal Essences Conditioner Bio Renew Rosemary and Herbs 400 ml</t>
  </si>
  <si>
    <t>https://tokopedia.com/pgofficialstore/herbal-essences-shampoo-bio-renew-argan-oil-of-morocco-400-ml</t>
  </si>
  <si>
    <t>Herbal Essences Shampoo Bio Renew Argan Oil of Morocco 400 ml</t>
  </si>
  <si>
    <t>https://tokopedia.com/pgofficialstore/herbal-essences-shampoo-bio-renew-coconut-milk-400-ml</t>
  </si>
  <si>
    <t>Herbal Essences Shampoo Bio Renew Coconut Milk 400 ml</t>
  </si>
  <si>
    <t>https://tokopedia.com/pgofficialstore/herbal-essences-shampoo-bio-renew-golden-moringa-400-ml</t>
  </si>
  <si>
    <t>Herbal Essences Shampoo Bio Renew Golden Moringa 400 ml</t>
  </si>
  <si>
    <t>https://tokopedia.com/pgofficialstore/herbal-essences-shampoo-bio-renew-white-strawberry-sweet-mint-400-ml</t>
  </si>
  <si>
    <t>Herbal Essences Shampoo Bio Renew White Strawberry &amp; Sweet Mint 400 ml</t>
  </si>
  <si>
    <t>https://tokopedia.com/pgofficialstore/herbal-essences-shampoo-hello-hydration-300-ml</t>
  </si>
  <si>
    <t>Herbal Essences Shampoo Hello Hydration 300 ml</t>
  </si>
  <si>
    <t>https://tokopedia.com/pgofficialstore/herbal-essences-shampoo-moroccan-my-shine-300-ml</t>
  </si>
  <si>
    <t>Herbal Essences Shampoo Moroccan My Shine 300 ml</t>
  </si>
  <si>
    <t>https://tokopedia.com/pgofficialstore/herbal-essences-shampoo-colour-me-happy-300-ml</t>
  </si>
  <si>
    <t>Herbal Essences Shampoo Colour Me Happy 300 ml</t>
  </si>
  <si>
    <t>https://tokopedia.com/pgofficialstore/herbal-essences-shampoo-bio-renew-white-grapefruit-mosa-mint-400-ml</t>
  </si>
  <si>
    <t>Herbal Essences Shampoo Bio Renew White Grapefruit &amp; Mosa Mint 400 ml</t>
  </si>
  <si>
    <t>https://tokopedia.com/pgofficialstore/herbal-essences-shampoo-bio-renew-rosemary-and-herbs-400-ml</t>
  </si>
  <si>
    <t>Herbal Essences Shampoo Bio Renew Rosemary and Herbs 400 ml</t>
  </si>
  <si>
    <t>https://tokopedia.com/pgofficialstore/pantene-conditioner-smooth-silky-75-ml</t>
  </si>
  <si>
    <t>Pantene Conditioner Smooth &amp; Silky 75 ml</t>
  </si>
  <si>
    <t>https://tokopedia.com/pgofficialstore/pantene-conditioner-anti-lepek-135-ml</t>
  </si>
  <si>
    <t>Pantene Conditioner Anti Lepek 135 ml</t>
  </si>
  <si>
    <t>https://tokopedia.com/pgofficialstore/pantene-conditioner-hair-fall-control-290-ml</t>
  </si>
  <si>
    <t>https://tokopedia.com/pgofficialstore/pantene-conditioner-total-damage-care-290-ml</t>
  </si>
  <si>
    <t>Pantene Conditioner Total Damage Care 290 ml</t>
  </si>
  <si>
    <t>https://tokopedia.com/pgofficialstore/pantene-conditioner-daily-mositure-290-ml</t>
  </si>
  <si>
    <t>Pantene Conditioner Daily Mositure 290 ml</t>
  </si>
  <si>
    <t>https://tokopedia.com/pgofficialstore/pantene-conditioner-smooth-silky-290-ml</t>
  </si>
  <si>
    <t>https://tokopedia.com/pgofficialstore/pantene-conditioner-anti-lepek-290-ml</t>
  </si>
  <si>
    <t>Pantene Conditioner Anti Lepek 290 ml</t>
  </si>
  <si>
    <t>Pantene Conditioner Hair Fall Control 130 ml</t>
  </si>
  <si>
    <t>Pantene Conditioner Smooth &amp; Silky 130 ml</t>
  </si>
  <si>
    <t>https://tokopedia.com/pgofficialstore/pantene-conditioner-nature-care-135ml</t>
  </si>
  <si>
    <t>Pantene Conditioner Nature Care 135ml</t>
  </si>
  <si>
    <t>https://tokopedia.com/pgofficialstore/pantene-conditioner-gold-series-black-and-glossy-190-ml</t>
  </si>
  <si>
    <t>https://tokopedia.com/pgofficialstore/pantene-conditioner-gold-series-strong-and-thick-190-ml</t>
  </si>
  <si>
    <t>https://tokopedia.com/pgofficialstore/pantene-conditioner-gold-series-smooth-sleek-conditioner-190-ml</t>
  </si>
  <si>
    <t>Pantene Conditioner Gold Series Smooth &amp; Sleek Conditioner 190 ml</t>
  </si>
  <si>
    <t>https://tokopedia.com/pgofficialstore/pantene-conditioner-gold-series-black-and-glossy-320-ml</t>
  </si>
  <si>
    <t>https://tokopedia.com/pgofficialstore/pantene-conditioner-gold-series-smooth-and-sleek-320ml</t>
  </si>
  <si>
    <t>Pantene Conditioner Gold Series Smooth and Sleek 320ml</t>
  </si>
  <si>
    <t>https://tokopedia.com/pgofficialstore/pantene-conditioner-gold-series-strong-and-thick-320-ml</t>
  </si>
  <si>
    <t>https://tokopedia.com/pgofficialstore/pantene-conditioner-perfect-on-tanpa-bilas-90-ml</t>
  </si>
  <si>
    <t>Pantene Conditioner Perfect On Tanpa Bilas 90 ml</t>
  </si>
  <si>
    <t>https://tokopedia.com/pgofficialstore/pantene-conditioner-perfect-on-tanpa-bilas-40-ml</t>
  </si>
  <si>
    <t>Pantene Conditioner Perfect On Tanpa Bilas 40 ml</t>
  </si>
  <si>
    <t>https://tokopedia.com/pgofficialstore/pantene-conditioner-aqua-pure-165-ml</t>
  </si>
  <si>
    <t>Pantene Conditioner Aqua Pure 165 ml</t>
  </si>
  <si>
    <t>https://tokopedia.com/pgofficialstore/pantene-conditioner-aqua-pure-320-ml</t>
  </si>
  <si>
    <t>Pantene Conditioner Aqua Pure 320 ml</t>
  </si>
  <si>
    <t>https://tokopedia.com/pgofficialstore/pantene-conditioner-3-minutes-miracle-hair-fall-control-180-ml</t>
  </si>
  <si>
    <t>Pantene Conditioner 3 Minutes Miracle Hair Fall Control 180 ml</t>
  </si>
  <si>
    <t>https://tokopedia.com/pgofficialstore/pantene-conditioner-3-minutes-miracle-total-damage-care-180-ml</t>
  </si>
  <si>
    <t>Pantene Conditioner 3 Minutes Miracle Total Damage Care 180 ml</t>
  </si>
  <si>
    <t>https://tokopedia.com/pgofficialstore/pantene-shampoo-anti-dandruff-400-ml</t>
  </si>
  <si>
    <t>https://tokopedia.com/pgofficialstore/pantene-shampoo-long-black-400-ml</t>
  </si>
  <si>
    <t>Pantene Shampoo Long Black 400 ml</t>
  </si>
  <si>
    <t>https://tokopedia.com/pgofficialstore/pantene-shampoo-total-damage-care-400-ml</t>
  </si>
  <si>
    <t>Pantene Shampoo Total Damage Care 400 ml</t>
  </si>
  <si>
    <t>https://tokopedia.com/pgofficialstore/pantene-shampoo-hair-fall-control-400-ml</t>
  </si>
  <si>
    <t>https://tokopedia.com/pgofficialstore/pantene-shampoo-daily-mositure-400-ml</t>
  </si>
  <si>
    <t>Pantene Shampoo Daily Mositure 400 ml</t>
  </si>
  <si>
    <t>https://tokopedia.com/pgofficialstore/pantene-shampoo-smooth-silky-400-ml</t>
  </si>
  <si>
    <t>https://tokopedia.com/pgofficialstore/pantene-shampoo-anti-dandruff-135-ml</t>
  </si>
  <si>
    <t>Pantene Shampoo Anti Dandruff 135 ml</t>
  </si>
  <si>
    <t>https://tokopedia.com/pgofficialstore/pantene-shampoo-anti-lepek-290-ml</t>
  </si>
  <si>
    <t>Pantene Shampoo Anti Lepek 290 ml</t>
  </si>
  <si>
    <t>https://tokopedia.com/pgofficialstore/pantene-shampoo-daily-mositure-290-ml</t>
  </si>
  <si>
    <t>Pantene Shampoo Daily Mositure 290 ml</t>
  </si>
  <si>
    <t>https://tokopedia.com/pgofficialstore/pantene-shampoo-total-damage-care-290-ml</t>
  </si>
  <si>
    <t>https://tokopedia.com/pgofficialstore/pantene-shampoo-long-black-290-ml</t>
  </si>
  <si>
    <t>https://tokopedia.com/pgofficialstore/pantene-shampoo-nature-care-fullness-life-290-ml</t>
  </si>
  <si>
    <t>https://tokopedia.com/pgofficialstore/pantene-shampoo-hair-fall-control-290-ml</t>
  </si>
  <si>
    <t>https://tokopedia.com/pgofficialstore/pantene-shampoo-smooth-silky-135-ml</t>
  </si>
  <si>
    <t>Pantene Shampoo Smooth &amp; Silky 135 ml</t>
  </si>
  <si>
    <t>4902430400602</t>
  </si>
  <si>
    <t>https://tokopedia.com/pgofficialstore/pantene-shampoo-total-damage-care-135-ml</t>
  </si>
  <si>
    <t>Pantene Shampoo Total Damage Care 135 ml</t>
  </si>
  <si>
    <t>https://tokopedia.com/pgofficialstore/pantene-shampoo-anti-dandruff-290-ml</t>
  </si>
  <si>
    <t>4902430400886</t>
  </si>
  <si>
    <t>https://tokopedia.com/pgofficialstore/pantene-shampoo-hair-fall-control-135-ml</t>
  </si>
  <si>
    <t>Pantene Shampoo Hair Fall Control 135 ml</t>
  </si>
  <si>
    <t>https://tokopedia.com/pgofficialstore/pantene-shampoo-anti-lepek-135-ml</t>
  </si>
  <si>
    <t>Pantene Shampoo Anti Lepek 135 ml</t>
  </si>
  <si>
    <t>https://tokopedia.com/pgofficialstore/pantene-shampoo-gold-series-black-and-glossy-270-ml</t>
  </si>
  <si>
    <t>Pantene Shampoo Gold Series Black and Glossy 270 ml</t>
  </si>
  <si>
    <t>https://tokopedia.com/pgofficialstore/pantene-shampoo-gold-series-strong-and-thick-270-ml</t>
  </si>
  <si>
    <t>Pantene Shampoo Gold Series Strong and Thick 270 ml</t>
  </si>
  <si>
    <t>https://tokopedia.com/pgofficialstore/pantene-shampoo-gold-series-smooth-and-sleek-270-ml</t>
  </si>
  <si>
    <t>Pantene Shampoo Gold Series Smooth and Sleek 270 ml</t>
  </si>
  <si>
    <t>https://tokopedia.com/pgofficialstore/pantene-shampoo-gold-series-black-and-glossy-450-ml</t>
  </si>
  <si>
    <t>Pantene Shampoo Gold Series Black and Glossy 450 ml</t>
  </si>
  <si>
    <t>https://tokopedia.com/pgofficialstore/pantene-shampoo-gold-series-strong-and-thick-450-ml</t>
  </si>
  <si>
    <t>Pantene Shampoo Gold Series Strong and Thick 450 ml</t>
  </si>
  <si>
    <t>https://tokopedia.com/pgofficialstore/pantene-shampoo-gold-series-smooth-and-sleek-450-ml</t>
  </si>
  <si>
    <t>Pantene Shampoo Gold Series Smooth and Sleek 450 ml</t>
  </si>
  <si>
    <t>https://tokopedia.com/pgofficialstore/pantene-shampoo-anti-lepek-900ml</t>
  </si>
  <si>
    <t>https://tokopedia.com/pgofficialstore/pantene-shampoo-aqua-pure-200-ml</t>
  </si>
  <si>
    <t>Pantene Shampoo Aqua Pure 200 ml</t>
  </si>
  <si>
    <t>https://tokopedia.com/pgofficialstore/pantene-shampoo-aqua-pure-400-ml</t>
  </si>
  <si>
    <t>Pantene Shampoo Aqua Pure 400 ml</t>
  </si>
  <si>
    <t>https://tokopedia.com/pgofficialstore/pantene-shampoo-aqua-pure-500-ml</t>
  </si>
  <si>
    <t>https://tokopedia.com/pgofficialstore/pantene-shampoo-anti-dandruff-750-ml</t>
  </si>
  <si>
    <t>Pantene Shampoo Anti Dandruff 750 ml</t>
  </si>
  <si>
    <t>https://tokopedia.com/pgofficialstore/pantene-shampoo-total-damage-care-750-ml</t>
  </si>
  <si>
    <t>https://tokopedia.com/pgofficialstore/pantene-shampoo-hair-fall-control-750-ml</t>
  </si>
  <si>
    <t>Pantene Shampoo Hair Fall Control 750 ml</t>
  </si>
  <si>
    <t>https://tokopedia.com/pgofficialstore/pantene-shampoo-anti-lepek-750-ml</t>
  </si>
  <si>
    <t>Pantene Shampoo Anti Lepek 750 ml</t>
  </si>
  <si>
    <t>https://tokopedia.com/pgofficialstore/pantene-shampoo-hair-fall-control-1200-ml</t>
  </si>
  <si>
    <t>Pantene Shampoo Hair Fall Control 1200 ml</t>
  </si>
  <si>
    <t>https://tokopedia.com/pgofficialstore/pantene-shampoo-total-damage-care-1200-ml</t>
  </si>
  <si>
    <t>Pantene Shampoo Total Damage Care 1200 ml</t>
  </si>
  <si>
    <t>https://tokopedia.com/pgofficialstore/pantene-shampoo-anti-dandruff-1200-ml</t>
  </si>
  <si>
    <t>Pantene Shampoo Anti Dandruff 1200 ml</t>
  </si>
  <si>
    <t>https://tokopedia.com/pgofficialstore/pantene-shampoo-aqua-pure-750-ml</t>
  </si>
  <si>
    <t>Pantene Shampoo Aqua Pure 750 ml</t>
  </si>
  <si>
    <t>https://tokopedia.com/pgofficialstore/pantene-shampoo-anti-dandruff-900ml</t>
  </si>
  <si>
    <t>Pantene Shampoo Anti Dandruff 900ml</t>
  </si>
  <si>
    <t>https://tokopedia.com/pgofficialstore/pantene-shampoo-hair-fall-control-900ml</t>
  </si>
  <si>
    <t>https://tokopedia.com/pgofficialstore/pantene-shampoo-total-damage-care-900ml</t>
  </si>
  <si>
    <t>01/245121117K</t>
  </si>
  <si>
    <t>https://tokopedia.com/pgofficialstore/pantene-shampoo-smooth-silky-160-ml</t>
  </si>
  <si>
    <t>Pantene Shampoo Smooth &amp; Silky 160 ml</t>
  </si>
  <si>
    <t>https://tokopedia.com/pgofficialstore/pantene-shampoo-anti-dandruff-210-ml</t>
  </si>
  <si>
    <t>Pantene Shampoo Anti Dandruff 210 ml</t>
  </si>
  <si>
    <t>https://tokopedia.com/pgofficialstore/pantene-shampoo-smooth-silky-210-ml</t>
  </si>
  <si>
    <t>Pantene Shampoo Smooth &amp; Silky 210 ml</t>
  </si>
  <si>
    <t>https://tokopedia.com/pgofficialstore/pantene-shampoo-long-black-210-ml</t>
  </si>
  <si>
    <t>Pantene Shampoo Long Black 210 ml</t>
  </si>
  <si>
    <t>https://tokopedia.com/pgofficialstore/pantene-shampoo-smooth-silky-320-ml</t>
  </si>
  <si>
    <t>Pantene Shampoo Smooth &amp; Silky 320 ml</t>
  </si>
  <si>
    <t>https://tokopedia.com/pgofficialstore/pantene-shampoo-total-damage-care-320-ml</t>
  </si>
  <si>
    <t>Pantene Shampoo Total Damage Care 320 ml</t>
  </si>
  <si>
    <t>https://tokopedia.com/pgofficialstore/pantene-shampoo-anti-dandruff-hijab-series-135-ml</t>
  </si>
  <si>
    <t>Pantene Shampoo Anti Dandruff Hijab Series 135 ml</t>
  </si>
  <si>
    <t>https://tokopedia.com/pgofficialstore/pantene-shampoo-hair-fall-control-hijab-series-135-ml</t>
  </si>
  <si>
    <t>Pantene Shampoo Hair Fall Control Hijab Series 135 ml</t>
  </si>
  <si>
    <t>https://tokopedia.com/pgofficialstore/pantene-shampoo-hair-fall-control-hijab-series-290-ml</t>
  </si>
  <si>
    <t>Pantene Shampoo Hair Fall Control Hijab Series 290 ml</t>
  </si>
  <si>
    <t>https://tokopedia.com/pgofficialstore/pantene-shampoo-anti-dandruff-hijab-series-290-ml</t>
  </si>
  <si>
    <t>Pantene Shampoo Anti Dandruff Hijab Series 290 ml</t>
  </si>
  <si>
    <t>https://tokopedia.com/pgofficialstore/rejoice-kondisioner-anti-kusut-170ml</t>
  </si>
  <si>
    <t>Rejoice Kondisioner Anti Kusut 170ml</t>
  </si>
  <si>
    <t>https://tokopedia.com/pgofficialstore/rejoice-conditioner-hitam-berkilau-170-ml</t>
  </si>
  <si>
    <t>Rejoice Conditioner Hitam Berkilau 170 ml</t>
  </si>
  <si>
    <t>https://tokopedia.com/pgofficialstore/rejoice-conditioner-rich-halus-lembut-170-ml</t>
  </si>
  <si>
    <t>Rejoice Conditioner Rich Halus Lembut 170 ml</t>
  </si>
  <si>
    <t>https://tokopedia.com/pgofficialstore/rejoice-conditioner-parfum-segar-160-ml</t>
  </si>
  <si>
    <t>Rejoice Conditioner Parfum Segar 160 ml</t>
  </si>
  <si>
    <t>https://tokopedia.com/pgofficialstore/rejoice-conditioner-anti-dandruff-3-in-1-170-ml</t>
  </si>
  <si>
    <t>Rejoice Conditioner Anti Dandruff 3-in-1 170 ml</t>
  </si>
  <si>
    <t>https://tokopedia.com/pgofficialstore/rejoice-conditioner-3in1-perfect-conditioning-170-ml</t>
  </si>
  <si>
    <t>Rejoice Conditioner 3in1 Perfect Conditioning 170 ml</t>
  </si>
  <si>
    <t>https://tokopedia.com/pgofficialstore/rejoice-conditioner-3in1-perfect-conditioning-320-ml</t>
  </si>
  <si>
    <t>Rejoice Conditioner 3in1 Perfect Conditioning 320 ml</t>
  </si>
  <si>
    <t>https://tokopedia.com/pgofficialstore/rejoice-conditioner-rich-halus-lembut-320-ml</t>
  </si>
  <si>
    <t>Rejoice Conditioner Rich Halus Lembut 320 ml</t>
  </si>
  <si>
    <t>https://tokopedia.com/pgofficialstore/rejoice-conditioner-anti-dandruff-3-in-1-320-ml</t>
  </si>
  <si>
    <t>Rejoice Conditioner Anti Dandruff 3-in-1 320 ml</t>
  </si>
  <si>
    <t>https://tokopedia.com/pgofficialstore/rejoice-shampoo-anti-kusut-340-ml</t>
  </si>
  <si>
    <t>Rejoice Shampoo Anti Kusut 340 ml</t>
  </si>
  <si>
    <t>https://tokopedia.com/pgofficialstore/rejoice-shampoo-rich-halus-lembut-340-ml</t>
  </si>
  <si>
    <t>Rejoice Shampoo Rich Halus Lembut 340 ml</t>
  </si>
  <si>
    <t>https://tokopedia.com/pgofficialstore/rejoice-shampoo-anti-dandruff-3-in-1-340-ml</t>
  </si>
  <si>
    <t>Rejoice Shampoo Anti Dandruff 3-in-1 340 ml</t>
  </si>
  <si>
    <t>https://tokopedia.com/pgofficialstore/rejoice-shampoo-hitam-berkilau-340-ml</t>
  </si>
  <si>
    <t>Rejoice Shampoo Hitam Berkilau 340 ml</t>
  </si>
  <si>
    <t>https://tokopedia.com/pgofficialstore/rejoice-shampoo-parfum-segar-340-ml</t>
  </si>
  <si>
    <t>https://tokopedia.com/pgofficialstore/rejoice-shampoo-anti-ketombe-3-in-1-170-ml</t>
  </si>
  <si>
    <t>Rejoice Shampoo Anti Ketombe 3-in-1 170 ml</t>
  </si>
  <si>
    <t>https://tokopedia.com/pgofficialstore/rejoice-shampo-anti-kusut-170ml</t>
  </si>
  <si>
    <t>Rejoice Shampo Anti Kusut 170ml</t>
  </si>
  <si>
    <t>https://tokopedia.com/pgofficialstore/rejoice-shampoo-anti-hairfall-160-ml</t>
  </si>
  <si>
    <t>Rejoice Shampoo Anti Hairfall 160 ml</t>
  </si>
  <si>
    <t>https://tokopedia.com/pgofficialstore/rejoice-shampoo-hitam-berkilau-170-ml</t>
  </si>
  <si>
    <t>Rejoice Shampoo Hitam Berkilau 170 ml</t>
  </si>
  <si>
    <t>https://tokopedia.com/pgofficialstore/rejoice-shampoo-rich-halus-lembut-160-ml</t>
  </si>
  <si>
    <t>Rejoice Shampoo Rich Halus Lembut 160 ml</t>
  </si>
  <si>
    <t>https://tokopedia.com/pgofficialstore/rejoice-shampoo-parfum-segar-160-ml</t>
  </si>
  <si>
    <t>Rejoice Shampoo Parfum Segar 160 ml</t>
  </si>
  <si>
    <t>https://tokopedia.com/pgofficialstore/rejoice-shampoo-parfum-lembut-170-ml</t>
  </si>
  <si>
    <t>https://tokopedia.com/pgofficialstore/rejoice-shampo-3-in-1-hijab-perfect-cool-170ml-150pcs</t>
  </si>
  <si>
    <t>Rejoice Shampo 3-in-1 hijab Perfect Cool 170ml (150pcs)</t>
  </si>
  <si>
    <t>https://tokopedia.com/pgofficialstore/rejoice-shampoo-3in1-perfect-perfume-160-ml</t>
  </si>
  <si>
    <t>Rejoice Shampoo 3in1 Perfect Perfume 160 ml</t>
  </si>
  <si>
    <t>https://tokopedia.com/pgofficialstore/rejoice-shampoo-3in1-perfect-cool-340-ml</t>
  </si>
  <si>
    <t>Rejoice Shampoo 3in1 Perfect Cool 340 ml</t>
  </si>
  <si>
    <t>https://tokopedia.com/pgofficialstore/rejoice-shampoo-3in1-perfect-perfume-340-ml</t>
  </si>
  <si>
    <t>Rejoice Shampoo 3in1 Perfect Perfume 340 ml</t>
  </si>
  <si>
    <t>https://tokopedia.com/pgofficialstore/rejoice-shampoo-3in1-perfect-cool-600-ml</t>
  </si>
  <si>
    <t>Rejoice Shampoo 3in1 Perfect Cool 600 ml</t>
  </si>
  <si>
    <t>https://tokopedia.com/pgofficialstore/rejoice-shampoo-3in1-perfect-perfume-600-ml</t>
  </si>
  <si>
    <t>Rejoice Shampoo 3in1 Perfect Perfume 600 ml</t>
  </si>
  <si>
    <t>https://tokopedia.com/pgofficialstore/rejoice-shampoo-rich-halus-lembut-600-ml</t>
  </si>
  <si>
    <t>Rejoice Shampoo Rich Halus Lembut 600 ml</t>
  </si>
  <si>
    <t>https://tokopedia.com/pgofficialstore/rejoice-shampoo-moisture-smooth-600ml</t>
  </si>
  <si>
    <t>https://tokopedia.com/pgofficialstore/rejoice-shampoo-parfum-segar-600-ml</t>
  </si>
  <si>
    <t>https://tokopedia.com/pgofficialstore/rejoice-shampoo-parfum-lembut-600-ml</t>
  </si>
  <si>
    <t>https://tokopedia.com/pgofficialstore/rejoice-shampoo-anti-hairfall-340-ml</t>
  </si>
  <si>
    <t>Rejoice Shampoo Anti Hairfall 340 ml</t>
  </si>
  <si>
    <t>https://tokopedia.com/pgofficialstore/vicks-balsem-inhaler-keychain-0-5ml</t>
  </si>
  <si>
    <t>Vicks Balsem Inhaler Keychain 0.5ml</t>
  </si>
  <si>
    <t>https://tokopedia.com/pgofficialstore/vicks-balsem-vaporub-25-gram</t>
  </si>
  <si>
    <t>Vicks Balsem Vaporub 25 gram</t>
  </si>
  <si>
    <t>3014260821883</t>
  </si>
  <si>
    <t>https://tokopedia.com/pgofficialstore/oral-b-sikat-gigi-classic-40-soft-2s</t>
  </si>
  <si>
    <t>Oral B Sikat Gigi Classic 40 Soft 2S</t>
  </si>
  <si>
    <t>3014260821852</t>
  </si>
  <si>
    <t>https://tokopedia.com/pgofficialstore/oral-b-sikat-gigi-classic-40-medium-2s</t>
  </si>
  <si>
    <t>Oral B Sikat Gigi Classic 40 Medium 2S</t>
  </si>
  <si>
    <t>https://tokopedia.com/pgofficialstore/oral-b-sikat-gigi-cross-action-pro-health-7-benefit-medium-1s</t>
  </si>
  <si>
    <t>https://tokopedia.com/pgofficialstore/oral-b-sikat-gigi-cross-action-pro-health-7-benefits-2s</t>
  </si>
  <si>
    <t>Oral-B Sikat Gigi Cross Action Pro Health 7 Benefits 2s</t>
  </si>
  <si>
    <t>https://tokopedia.com/pgofficialstore/oral-b-sikat-gigi-cross-action-pro-health-7-benefit-medium-2s</t>
  </si>
  <si>
    <t>https://tokopedia.com/pgofficialstore/oral-b-sikat-gigi-all-rounder-herbal-1s</t>
  </si>
  <si>
    <t>https://tokopedia.com/pgofficialstore/oral-b-sikat-gigi-all-rounder-herbal-3s</t>
  </si>
  <si>
    <t>https://tokopedia.com/pgofficialstore/oral-b-sikat-gigi-ultrathin-black-tea-1s</t>
  </si>
  <si>
    <t>Oral-B Sikat Gigi Ultrathin Black Tea 1s</t>
  </si>
  <si>
    <t>https://tokopedia.com/pgofficialstore/oral-b-sikat-gigi-ultrathin-green-tea-1s</t>
  </si>
  <si>
    <t>Oral-B Sikat Gigi Ultrathin Green Tea 1s</t>
  </si>
  <si>
    <t>https://tokopedia.com/pgofficialstore/oral-b-sikat-gigi-all-rounder-s40-2s</t>
  </si>
  <si>
    <t>Oral B Sikat Gigi All Rounder S40 2S</t>
  </si>
  <si>
    <t>4902430390118</t>
  </si>
  <si>
    <t>https://tokopedia.com/pgofficialstore/oral-b-sikat-gigi-all-rounder-microthin-2s</t>
  </si>
  <si>
    <t>Oral-B Sikat Gigi All Rounder Microthin 2s</t>
  </si>
  <si>
    <t>https://tokopedia.com/pgofficialstore/oral-b-sikat-gigi-all-rounder-123-soft-1s</t>
  </si>
  <si>
    <t>3014260803957</t>
  </si>
  <si>
    <t>https://tokopedia.com/pgofficialstore/oral-b-sikat-gigi-all-rounder-123-medium-1s</t>
  </si>
  <si>
    <t>https://tokopedia.com/pgofficialstore/oral-b-sikat-gigi-all-rounder-123-soft-2s</t>
  </si>
  <si>
    <t>https://tokopedia.com/pgofficialstore/oral-b-sikat-gigi-all-rounder-123-medium-2s</t>
  </si>
  <si>
    <t>https://tokopedia.com/pgofficialstore/oral-b-sikat-gigi-complete-whitening-1s</t>
  </si>
  <si>
    <t>Oral-B Sikat Gigi Complete Whitening 1s</t>
  </si>
  <si>
    <t>https://tokopedia.com/pgofficialstore/oral-b-sikat-gigi-complete-4-way-fresh-soft-1s</t>
  </si>
  <si>
    <t>https://tokopedia.com/pgofficialstore/oral-b-sikat-gigi-complete-5-way-clean-soft-2s</t>
  </si>
  <si>
    <t>https://tokopedia.com/pgofficialstore/oral-b-sikat-gigi-ultrathin-compact-soft-1s</t>
  </si>
  <si>
    <t>Oral-B Sikat Gigi Ultrathin Compact Soft 1s</t>
  </si>
  <si>
    <t>https://tokopedia.com/pgofficialstore/oral-b-sikat-gigi-complete-whitening-2s</t>
  </si>
  <si>
    <t>Oral-B Sikat Gigi Complete Whitening 2s</t>
  </si>
  <si>
    <t>https://tokopedia.com/pgofficialstore/oral-b-obat-kumur-bilas-mulut-rinse-pro-health-500-ml</t>
  </si>
  <si>
    <t>Oral-B Obat Kumur Bilas Mulut Rinse Pro Health 500 ml</t>
  </si>
  <si>
    <t>https://tokopedia.com/pgofficialstore/oral-b-sikat-gigi-cross-action-pro-health-clinical-pro-flex-2s</t>
  </si>
  <si>
    <t>Oral-B Sikat Gigi Cross Action Pro Health Clinical Pro Flex 2s</t>
  </si>
  <si>
    <t>https://tokopedia.com/pgofficialstore/oral-b-sikat-gigi-cross-action-pro-health-clinical-pro-flex-3s</t>
  </si>
  <si>
    <t>Oral-B Sikat Gigi Cross Action Pro Health Clinical Pro Flex 3s</t>
  </si>
  <si>
    <t>https://tokopedia.com/olayofficial/olay-japanese-sake-yeast-wrinkle-relaxing-sheet-mask-20gr</t>
  </si>
  <si>
    <t>https://tokopedia.com/olayofficial/olay-japanese-camellia-nourishing-sheet-mask-28gr</t>
  </si>
  <si>
    <t>Olay Regenerist Revitalising Hydration UV Cream 50g</t>
  </si>
  <si>
    <t>https://tokopedia.com/olayofficial/olay-regenerist-micro-sculpting-cream-14gr</t>
  </si>
  <si>
    <t>Olay Regenerist Micro-sculpting Cream 14gr</t>
  </si>
  <si>
    <t>Olay Total Effects 7in1 Day Cream Normal 50gr</t>
  </si>
  <si>
    <t>https://tokopedia.com/olayofficial/olay-total-effects-7in1-day-cream-normal-20gr</t>
  </si>
  <si>
    <t>Olay Total Effects 7in1 Day Cream Normal 20gr</t>
  </si>
  <si>
    <t>Olay Total Effects 7in1 Day Cream Normal SPF 15 20gr</t>
  </si>
  <si>
    <t>Olay Total Effects 7in1 Day Cream Gentle 50gr</t>
  </si>
  <si>
    <t>Olay Total Effects 7in1 Day Cream Normal SPF 15 12gr</t>
  </si>
  <si>
    <t>https://tokopedia.com/pgofficialstore/olay-total-effects-whip-active-moisturizer-krim-50g</t>
  </si>
  <si>
    <t>https://tokopedia.com/pgofficialstore/olay-total-effects-whip-active-moisturizer-uv-krim-50g</t>
  </si>
  <si>
    <t>https://tokopedia.com/pgofficialstore/olay-white-radiance-whip-active-moisturizer-uv-krim-50g</t>
  </si>
  <si>
    <t>https://tokopedia.com/olayofficial/olay-white-radiance-brightening-uv-lotion-75ml</t>
  </si>
  <si>
    <t>Olay White Radiance Brightening UV Lotion 75ml</t>
  </si>
  <si>
    <t>https://tokopedia.com/pgofficialstore/olay-white-radiance-whip-50-g</t>
  </si>
  <si>
    <t>OLAY White Radiance Whip 50 g</t>
  </si>
  <si>
    <t>https://tokopedia.com/olayofficial/olay-white-radiance-whip-active-moisturiser-krim-10g</t>
  </si>
  <si>
    <t>https://tokopedia.com/olayofficial/olay-magnemask-infusion-advance-whitening-sheet-mask-24g</t>
  </si>
  <si>
    <t>https://tokopedia.com/pgofficialstore/olay-decal-regenerist-whip-active-moisturizer-krim-50g</t>
  </si>
  <si>
    <t>https://tokopedia.com/pgofficialstore/olay-decal-regenerist-mircro-sculpting-krim-50gr</t>
  </si>
  <si>
    <t>https://tokopedia.com/olayofficial/olay-magnemask-infusion-advanced-anti-aging-24g</t>
  </si>
  <si>
    <t>Olay Regenerist Retinol 24 Night Pelembab Krim Mata Eye Cream 15ml</t>
  </si>
  <si>
    <t>https://tokopedia.com/olayofficial/olay-krim-pencerah-natural-white-pinkish-fairness-uv-protection-50g</t>
  </si>
  <si>
    <t>Olay Krim Pencerah - Natural White Pinkish Fairness UV Protection 50g</t>
  </si>
  <si>
    <t>https://tokopedia.com/olayofficial/olay-krim-pencerah-natural-white-light-night-50g</t>
  </si>
  <si>
    <t>https://tokopedia.com/olayofficial/olay-krim-pencerah-natural-white-light-uv-protection-50g</t>
  </si>
  <si>
    <t>https://tokopedia.com/olayofficial/olay-krim-pencerah-natural-white-pinkish-fairness-uv-protection-20g</t>
  </si>
  <si>
    <t>Olay Krim Pencerah - Natural White Pinkish Fairness UV Protection 20g</t>
  </si>
  <si>
    <t>https://tokopedia.com/olayofficial/olay-krim-pencerah-natural-white-light-uv-protection-20g</t>
  </si>
  <si>
    <t>https://tokopedia.com/pgofficialstore/ambipur-pengharum-mobil-vanilla-bouquet-refill-7-5-ml</t>
  </si>
  <si>
    <t>https://tokopedia.com/pgofficialstore/ambipur-pengharum-mobil-pacific-air-refill-7-5-ml</t>
  </si>
  <si>
    <t>Ambipur Pengharum Mobil Pacific Air Refill 7,5 ml</t>
  </si>
  <si>
    <t>https://tokopedia.com/pgofficialstore/ambipur-pengharum-mobil-aqua-refill-7-5-ml</t>
  </si>
  <si>
    <t>Ambipur Pengharum Mobil Aqua Refill 7,5 ml</t>
  </si>
  <si>
    <t>https://tokopedia.com/pgofficialstore/ambipur-pengharum-mobil-pink-blossom-refill-7-5-ml</t>
  </si>
  <si>
    <t>Ambipur Pengharum Mobil Pink Blossom Refill 7,5 ml</t>
  </si>
  <si>
    <t>https://tokopedia.com/pgofficialstore/ambipur-pengharum-mobil-fresh-and-light-refill-7-5-ml</t>
  </si>
  <si>
    <t>Ambipur Pengharum Mobil Fresh and Light Refill 7,5 ml</t>
  </si>
  <si>
    <t>Ambipur Pengharum Mobil Fresh and Cool 7ml</t>
  </si>
  <si>
    <t>https://tokopedia.com/pgofficialstore/ambipur-pengharum-mobil-tobacco-refill-7-5-ml</t>
  </si>
  <si>
    <t>Ambipur Pengharum Mobil Tobacco Refill 7,5 ml</t>
  </si>
  <si>
    <t>https://tokopedia.com/pgofficialstore/ambipur-pengharum-mobil-thai-dragon-fruit-vent-2ml</t>
  </si>
  <si>
    <t>Ambipur Pengharum Mobil Thai Dragon Fruit-Vent 2ml</t>
  </si>
  <si>
    <t>https://tokopedia.com/pgofficialstore/ambipur-pengharum-mobil-sky-breeze-2ml-paket-isi-2</t>
  </si>
  <si>
    <t>Ambipur Pengharum Mobil Sky Breeze 2ml Paket isi 2</t>
  </si>
  <si>
    <t>https://tokopedia.com/pgofficialstore/ambipur-pengharum-mobil-vanilla-bliss-clips-2-ml</t>
  </si>
  <si>
    <t>Ambipur Pengharum Mobil Vanilla Bliss Clips 2 ml</t>
  </si>
  <si>
    <t>https://tokopedia.com/pgofficialstore/ambipur-pengharum-mobil-tobacco-clips-2-ml</t>
  </si>
  <si>
    <t>Ambipur Pengharum Mobil Tobacco Clips 2 ml</t>
  </si>
  <si>
    <t>https://tokopedia.com/pgofficialstore/ambipur-pengharum-mobil-lavender-comfort-clips-2-ml</t>
  </si>
  <si>
    <t>Ambipur Pengharum Mobil Lavender Comfort Clips 2 ml</t>
  </si>
  <si>
    <t>https://tokopedia.com/pgofficialstore/ambipur-pengharum-mobil-vanilla-bouquet-starter-kit-ultra-7-5-ml</t>
  </si>
  <si>
    <t>Ambipur Pengharum Mobil Vanilla Bouquet Starter Kit Ultra 7,5 ml</t>
  </si>
  <si>
    <t>https://tokopedia.com/pgofficialstore/ambipur-pengharum-mobil-pacific-air-starter-kit-ultra-7-5-ml</t>
  </si>
  <si>
    <t>https://tokopedia.com/pgofficialstore/ambipur-pengharum-mobil-lavender-spa-starter-kit-ultra-7-5-ml</t>
  </si>
  <si>
    <t>Ambipur Pengharum Mobil Lavender Spa Starter Kit Ultra 7,5 ml</t>
  </si>
  <si>
    <t>https://tokopedia.com/pgofficialstore/ambipur-pengharum-mobil-aqua-starter-kit-ultra-7-5-ml</t>
  </si>
  <si>
    <t>Ambipur Pengharum Mobil Aqua Starter Kit Ultra 7,5 ml</t>
  </si>
  <si>
    <t>https://tokopedia.com/pgofficialstore/ambipur-pengharum-mobil-pink-blossom-starter-kit-ultra-7-5-ml</t>
  </si>
  <si>
    <t>Ambipur Pengharum Mobil Pink Blossom Starter Kit Ultra 7,5 ml</t>
  </si>
  <si>
    <t>https://tokopedia.com/pgofficialstore/ambipur-pengharum-mobil-fresh-and-light-starter-kit-ultra-7-5-ml</t>
  </si>
  <si>
    <t>Ambipur Pengharum Mobil Fresh and Light Starter Kit Ultra 7,5 ml</t>
  </si>
  <si>
    <t>https://tokopedia.com/pgofficialstore/ambipur-pengharum-mobil-fresh-and-cool-starter-kit-ultra-7-5-ml</t>
  </si>
  <si>
    <t>Ambipur Pengharum Mobil Fresh and Cool Starter Kit Ultra 7,5 ml</t>
  </si>
  <si>
    <t>https://tokopedia.com/pgofficialstore/downy-pewangi-dan-pelembut-pakaian-konsentrat-spring-garden-love-1-l</t>
  </si>
  <si>
    <t>Downy Pewangi dan Pelembut Pakaian Konsentrat Spring Garden Love 1 L</t>
  </si>
  <si>
    <t>https://tokopedia.com/pgofficialstore/downy-mist-to-go-mystique-35ml</t>
  </si>
  <si>
    <t>Downy Mist-to-Go Mystique 35ml</t>
  </si>
  <si>
    <t>https://tokopedia.com/pgofficialstore/downy-mist-to-go-passion-35-ml</t>
  </si>
  <si>
    <t>Downy Mist-to-Go Passion 35 ml</t>
  </si>
  <si>
    <t>https://tokopedia.com/pgofficialstore/downy-pewangi-dan-pelembut-pakaian-sekali-bilas-1-4l</t>
  </si>
  <si>
    <t>Downy Pewangi dan Pelembut Pakaian Sekali Bilas 1.4L</t>
  </si>
  <si>
    <t>https://tokopedia.com/pgofficialstore/downy-pelembut-pewangi-pakaian-sunrise-fresh-refill-1-55l</t>
  </si>
  <si>
    <t>Downy Pelembut &amp; Pewangi Pakaian Sunrise Fresh Refill 1.55L</t>
  </si>
  <si>
    <t>https://tokopedia.com/pgofficialstore/downy-pewangi-dan-pelembut-pakaian-konsentrat-sunrise-fresh-465ml</t>
  </si>
  <si>
    <t>Downy Pewangi dan Pelembut Pakaian Konsentrat Sunrise Fresh 465ml</t>
  </si>
  <si>
    <t>https://tokopedia.com/pgofficialstore/downy-pelembut-pewangi-pakaian-sunrise-fresh-refill-780ml</t>
  </si>
  <si>
    <t>Downy Pelembut &amp; Pewangi Pakaian Sunrise Fresh Refill 780ml</t>
  </si>
  <si>
    <t>https://tokopedia.com/pgofficialstore/downy-pewangi-dan-pelembut-pakaian-konsentrat-passion-230ml</t>
  </si>
  <si>
    <t>Downy Pewangi dan Pelembut Pakaian Konsentrat Passion 230ml</t>
  </si>
  <si>
    <t>https://tokopedia.com/pgofficialstore/downy-pewangi-dan-pelembut-pakaian-konsentrat-floral-pink-250-ml</t>
  </si>
  <si>
    <t>Downy Pewangi dan Pelembut Pakaian Konsentrat Floral Pink 250 ml</t>
  </si>
  <si>
    <t>https://tokopedia.com/pgofficialstore/downy-pewangi-dan-pelembut-pakaian-konsentrat-fusion-refill-1-5l</t>
  </si>
  <si>
    <t>Downy Pewangi dan Pelembut Pakaian Konsentrat Fusion Refill 1.5L</t>
  </si>
  <si>
    <t>https://tokopedia.com/pgofficialstore/downy-pewangi-dan-pelembut-pakaian-konsentrat-aqua-ocean-1-3l</t>
  </si>
  <si>
    <t>Downy Pewangi dan Pelembut Pakaian Konsentrat Aqua Ocean 1,3L</t>
  </si>
  <si>
    <t>https://tokopedia.com/pgofficialstore/downy-pewangi-dan-pelembut-pakaian-konsentrat-secret-garden-650ml</t>
  </si>
  <si>
    <t>Downy Pewangi dan Pelembut Pakaian Konsentrat Secret Garden 650ml</t>
  </si>
  <si>
    <t>https://tokopedia.com/pgofficialstore/downy-pewangi-dan-pelembut-pakaian-konsentrat-secret-garden-1-3l</t>
  </si>
  <si>
    <t>Downy Pewangi dan Pelembut Pakaian Konsentrat Secret Garden 1,3L</t>
  </si>
  <si>
    <t>https://tokopedia.com/pgofficialstore/downy-pewangi-dan-pelembut-pakaian-konsentrat-fusion-refill-720ml</t>
  </si>
  <si>
    <t>Downy Pewangi dan Pelembut Pakaian Konsentrat Fusion Refill 720ml</t>
  </si>
  <si>
    <t>https://tokopedia.com/pgofficialstore/downy-pewangi-dan-pelembut-pakaian-konsentrat-mystique-refill-720ml</t>
  </si>
  <si>
    <t>Downy Pewangi dan Pelembut Pakaian Konsentrat Mystique Refill 720ml</t>
  </si>
  <si>
    <t>https://tokopedia.com/pgofficialstore/downy-pelembut-pewangi-pakaian-mystique-refill-415ml-100pcs</t>
  </si>
  <si>
    <t>Downy Pelembut &amp; Pewangi Pakaian Mystique Refill 415ml (100pcs)</t>
  </si>
  <si>
    <t>https://tokopedia.com/pgofficialstore/downy-pewangi-dan-pelembut-pakaian-konsentrat-sport-fresh-720ml</t>
  </si>
  <si>
    <t>Downy Pewangi dan Pelembut Pakaian Konsentrat Sport Fresh 720ml</t>
  </si>
  <si>
    <t>https://tokopedia.com/pgofficialstore/downy-pewangi-dan-pelembut-pakaian-konsentrat-allure-590-ml</t>
  </si>
  <si>
    <t>https://tokopedia.com/pgofficialstore/downy-pewangi-dan-pelembut-pakaian-konsentrat-mystique-refill-900ml</t>
  </si>
  <si>
    <t>Downy Pewangi dan Pelembut Pakaian Konsentrat Mystique Refill 900ml</t>
  </si>
  <si>
    <t>Downy Pewangi dan Pelembut Pakaian Konsentrat Sunrise Fresh Refill 1L</t>
  </si>
  <si>
    <t>https://tokopedia.com/pgofficialstore/downy-pewangi-dan-pelembut-pakaian-konsentrat-mystique-refill-680ml</t>
  </si>
  <si>
    <t>Downy Pewangi dan Pelembut Pakaian Konsentrat Mystique Refill 680ml</t>
  </si>
  <si>
    <t>https://tokopedia.com/pgofficialstore/gillette-alat-cukur-sensor-excel-refil-isi-5</t>
  </si>
  <si>
    <t>Gillette Alat Cukur Sensor Excel Refil isi 5</t>
  </si>
  <si>
    <t>https://tokopedia.com/pgofficialstore/gillette-vector-alat-cukur-razor-pisau-cukur</t>
  </si>
  <si>
    <t>Gillette Vector Alat Cukur Razor Pisau Cukur</t>
  </si>
  <si>
    <t>https://tokopedia.com/pgofficialstore/gillette-isi-ulang-alat-cukur-vector-isi-2-refill-pisau-cukur</t>
  </si>
  <si>
    <t>Gillette Isi Ulang Alat Cukur Vector Isi 2 Refill Pisau Cukur</t>
  </si>
  <si>
    <t>https://tokopedia.com/pgofficialstore/gillette-daisy-alat-cukur-wanita-isi-2-razor-pisau-cukur</t>
  </si>
  <si>
    <t>https://tokopedia.com/pgofficialstore/gillette-alat-cukur-goal-ii-disposable-hangcard-isi-1</t>
  </si>
  <si>
    <t>Gillette Alat Cukur Goal II Disposable Hangcard isi 1</t>
  </si>
  <si>
    <t>https://tokopedia.com/pgofficialstore/gillette-isi-ulang-mach-3-isi-2-refill-pisau-cukur</t>
  </si>
  <si>
    <t>Gillette Isi Ulang Mach 3 Isi 2 Refill Pisau Cukur</t>
  </si>
  <si>
    <t>https://tokopedia.com/pgofficialstore/gillette-alat-cukur-silet-goal-5-1-box</t>
  </si>
  <si>
    <t>https://tokopedia.com/pgofficialstore/oral-b-sikat-gigi-anak-stages-3-cars-frozen-5-7-tahun</t>
  </si>
  <si>
    <t>Oral-B Sikat Gigi Anak Stages 3 Cars / Frozen (5-7 tahun)</t>
  </si>
  <si>
    <t>https://tokopedia.com/pgofficialstore/oral-b-sikat-gigi-anak-stages-4</t>
  </si>
  <si>
    <t>https://tokopedia.com/pgofficialstore/oral-b-benang-gigi-essential-floss-50-m</t>
  </si>
  <si>
    <t>Oral-B Benang Gigi Essential Floss 50 M</t>
  </si>
  <si>
    <t>https://tokopedia.com/pgofficialstore/oral-b-benang-gigi-satin-floss-50-m</t>
  </si>
  <si>
    <t>Oral-B Benang Gigi Satin Floss 50 M</t>
  </si>
  <si>
    <t>https://tokopedia.com/pgofficialstore/oral-b-pasta-gigi-tooth-and-gum-care-100-ml-paste</t>
  </si>
  <si>
    <t>Oral-B Pasta Gigi Tooth and Gum Care 100 ml Paste</t>
  </si>
  <si>
    <t>8888826016557</t>
  </si>
  <si>
    <t>https://tokopedia.com/pgofficialstore/oral-b-sikat-gigi-classic-40-soft-1s</t>
  </si>
  <si>
    <t>Oral B Sikat Gigi Classic 40 Soft 1S</t>
  </si>
  <si>
    <t>8888826016564</t>
  </si>
  <si>
    <t>https://tokopedia.com/pgofficialstore/oral-b-sikat-gigi-classic-40-medium-1s</t>
  </si>
  <si>
    <t>https://tokopedia.com/pgofficialstore/gillette-alat-cukur-guard-3-razor-2-refill-pisau-cukur-isi-ulang</t>
  </si>
  <si>
    <t>https://tokopedia.com/pgofficialstore/gillette-alat-cukur-guard-3-razor-4-refill-pisau-cukur-isi-ulang</t>
  </si>
  <si>
    <t>https://tokopedia.com/pgofficialstore/gillette-isi-ulang-mach-3-isi-4-refill-pisau-cukur-paket-isi-2</t>
  </si>
  <si>
    <t>Gillette Isi Ulang Mach 3 Isi 4 Refill Pisau Cukur Paket Isi 2</t>
  </si>
  <si>
    <t>https://tokopedia.com/pgofficialstore/gillette-isi-ulang-guard-3-isi-4-pisau-cukur-isi-ulang-paket-isi-2</t>
  </si>
  <si>
    <t>Gillette Isi Ulang Guard 3 Isi 4 Pisau Cukur Isi Ulang Paket Isi 2</t>
  </si>
  <si>
    <t>https://tokopedia.com/pgofficialstore/gillette-isi-ulang-alat-cukur-vector-isi-4-pisau-cukur-paket-isi-2</t>
  </si>
  <si>
    <t>Gillette Isi Ulang Alat Cukur Vector Isi 4 Pisau Cukur Paket Isi 2</t>
  </si>
  <si>
    <t>https://tokopedia.com/pgofficialstore/gillette-isi-ulang-fusion-proglide-isi-4-refill-paket-isi-2</t>
  </si>
  <si>
    <t>Gillette Isi Ulang Fusion Proglide Isi 4 Refill Paket Isi 2</t>
  </si>
  <si>
    <t>Gillette Simply Venus basic 2s Paket isi 2</t>
  </si>
  <si>
    <t>https://tokopedia.com/pgofficialstore/gillette-venus-alat-cukur-wanita-sensitive-isi-3-pisau-cukur-paket-x2</t>
  </si>
  <si>
    <t>Gillette Venus Alat Cukur Wanita Sensitive Isi 3 Pisau Cukur Paket x2</t>
  </si>
  <si>
    <t>https://tokopedia.com/pgofficialstore/gillette-shaving-foam-krim-alat-cukur-foamy-menthol-175g-isi-2</t>
  </si>
  <si>
    <t>Gillette Shaving Foam Krim Alat Cukur Foamy Menthol 175g Isi 2</t>
  </si>
  <si>
    <t>https://tokopedia.com/pgofficialstore/gillette-shaving-foam-krim-alat-cukur-foamy-lemon-lime-175g-isi-2</t>
  </si>
  <si>
    <t>Gillette Shaving Foam Krim Alat Cukur Foamy Lemon Lime 175g Isi 2</t>
  </si>
  <si>
    <t>https://tokopedia.com/pgofficialstore/gillette-alat-cukur-mach-3-turbo-razor-2-refill-pisau-cukur</t>
  </si>
  <si>
    <t>Gillette Alat Cukur Mach 3 Turbo Razor + 2 Refill Pisau Cukur</t>
  </si>
  <si>
    <t>https://tokopedia.com/pgofficialstore/gillette-paket-alat-cukur-fusion-proglide-isi-2-refill-pisau-cukur</t>
  </si>
  <si>
    <t>Gillette Paket Alat Cukur Fusion Proglide &amp; Isi 2 Refill Pisau Cukur</t>
  </si>
  <si>
    <t>https://tokopedia.com/pgofficialstore/gillette-alat-cukur-silet-goal-5-1-hangcard-isi-20-box</t>
  </si>
  <si>
    <t>Gillette Alat Cukur Silet Goal 5 1 Hangcard Isi 20 Box</t>
  </si>
  <si>
    <t>https://tokopedia.com/pgofficialstore/gillette-alat-cukur-silet-london-bridge-20-box</t>
  </si>
  <si>
    <t>Gillette Alat Cukur Silet London Bridge 20 Box</t>
  </si>
  <si>
    <t>https://tokopedia.com/pgofficialstore/gilette-alat-cukur-blue-2-plus-1-renceng-isi-24</t>
  </si>
  <si>
    <t>Gilette Alat Cukur Blue 2 Plus 1 Renceng isi 24</t>
  </si>
  <si>
    <t>https://tokopedia.com/pgofficialstore/gillette-alat-cukur-goal-2-1-renceng-isi-24</t>
  </si>
  <si>
    <t>Gillette Alat Cukur Goal 2 1 Renceng isi 24</t>
  </si>
  <si>
    <t>https://tokopedia.com/pgofficialstore/gillette-alat-cukur-blue-simple-3-1-renceng-isi-12</t>
  </si>
  <si>
    <t>Gillette Alat Cukur Blue Simple 3 1 Renceng isi 12</t>
  </si>
  <si>
    <t>https://tokopedia.com/pgofficialstore/gillette-alat-cukur-blue-2-flex-kepala-goyang-paket-x6</t>
  </si>
  <si>
    <t>Gillette Alat Cukur Blue 2 Flex Kepala Goyang Paket x6</t>
  </si>
  <si>
    <t>https://tokopedia.com/pgofficialstore/gillette-alat-cukur-blue-2-flex-kepala-goyang-paket-x2</t>
  </si>
  <si>
    <t>Gillette Alat Cukur Blue 2 Flex Kepala Goyang Paket x2</t>
  </si>
  <si>
    <t>01/394430001D</t>
  </si>
  <si>
    <t>7702018038183x2</t>
  </si>
  <si>
    <t>https://tokopedia.com/pgofficialstore/gillette-venus-alat-cukur-wanita-simply-3-venus-isi-4-razor-paket-x2</t>
  </si>
  <si>
    <t>Gillette Venus Alat Cukur Wanita Simply 3 Venus Isi 4 Razor Paket x2</t>
  </si>
  <si>
    <t>01/394430001F</t>
  </si>
  <si>
    <t>8888826016175+8888826016182</t>
  </si>
  <si>
    <t>https://tokopedia.com/pgofficialstore/gillette-alat-cukur-vector-razor-2-refill-pisau-cukur-isi-ulang</t>
  </si>
  <si>
    <t>01/394430001G</t>
  </si>
  <si>
    <t>8888826016175+8888826016182+47400245105</t>
  </si>
  <si>
    <t>https://tokopedia.com/pgofficialstore/gillette-paket-cukuran-alat-cukur-vector-2-refill-foamy-175-gr</t>
  </si>
  <si>
    <t>Gillette Paket Cukuran Alat Cukur Vector + 2 Refill + Foamy 175 gr</t>
  </si>
  <si>
    <t>https://tokopedia.com/pgofficialstore/paket-hemat-gillette-alat-cukur-mach-3-razor-2-refill-pisau-cukur</t>
  </si>
  <si>
    <t>Paket Hemat Gillette Alat Cukur Mach 3 Razor + 2 Refill Pisau Cukur</t>
  </si>
  <si>
    <t>01/394430001I</t>
  </si>
  <si>
    <t>7702018996575+47400179240+3014260220051</t>
  </si>
  <si>
    <t>https://tokopedia.com/pgofficialstore/paket-hemat-gillette-alat-cukur-mach-3-razor-2-refill-shaving-gel</t>
  </si>
  <si>
    <t>Paket Hemat Gillette Alat Cukur Mach 3 Razor + 2 Refill + Shaving Gel</t>
  </si>
  <si>
    <t>https://tokopedia.com/pgofficialstore/paket-hemat-gillette-alat-cukur-mach-3-turbo-2-refill-pisau-cukur</t>
  </si>
  <si>
    <t>Paket Hemat Gillette Alat Cukur Mach 3 Turbo + 2 Refill Pisau Cukur</t>
  </si>
  <si>
    <t>01/394430001M</t>
  </si>
  <si>
    <t>47400179349+3014260220051</t>
  </si>
  <si>
    <t>https://tokopedia.com/pgofficialstore/paket-hemat-gillette-alat-cukur-mach-3-isi-4-refill-shave-gel-195gr</t>
  </si>
  <si>
    <t>Paket Hemat Gillette Alat Cukur Mach 3 Isi 4 Refill + Shave Gel 195gr</t>
  </si>
  <si>
    <t>01/394430001N</t>
  </si>
  <si>
    <t>3014260274917+3014260220051</t>
  </si>
  <si>
    <t>https://tokopedia.com/pgofficialstore/paket-gillette-alat-cukur-mach-3-turbo-isi-4-refill-shave-gel-195ml</t>
  </si>
  <si>
    <t>Paket Gillette Alat Cukur Mach 3 Turbo Isi 4 Refill + Shave Gel 195ml</t>
  </si>
  <si>
    <t>01/394430001R</t>
  </si>
  <si>
    <t>4902430875905+4902430876698</t>
  </si>
  <si>
    <t>Gillette Venus Alat Cukur Wanita Smooth Sensitive Razor +4 Pisau Cukur - Free Masker</t>
  </si>
  <si>
    <t>01/394430001S</t>
  </si>
  <si>
    <t>Paket Gillette Venus Comfort Glide White Tea Razor dan Cart 4s - Free Masker</t>
  </si>
  <si>
    <t>01/394430001T</t>
  </si>
  <si>
    <t>7702018996575+3014260220051+4902430397964</t>
  </si>
  <si>
    <t>https://tokopedia.com/pgofficialstore/paket-men-favorit-free-pomade-powder</t>
  </si>
  <si>
    <t>Paket Men Favorit Free Pomade Powder</t>
  </si>
  <si>
    <t>01/394430001V</t>
  </si>
  <si>
    <t>Gillette Venus Alat Cukur Wanita Comfortglide Razor + 4 Refill - Free Masker</t>
  </si>
  <si>
    <t>01/394430001W</t>
  </si>
  <si>
    <t>Gillette Venus Alat Cukur Wanita Isi Ulang Sensitive Smooth - Free Masker</t>
  </si>
  <si>
    <t>01/394430001X</t>
  </si>
  <si>
    <t>Gillette Venus Alat Cukur Wanita Smooth Sensitive Isi 4 Refill - Free Masker</t>
  </si>
  <si>
    <t>01/394430001Z</t>
  </si>
  <si>
    <t>Gillette Mach 3 Turbo Alat Cukur Razor Pisau Cukur Free Gillette Foamy - Lemon Lime 50Gr</t>
  </si>
  <si>
    <t>01/394430002A</t>
  </si>
  <si>
    <t>Gillette [Exclusive] Alat Cukur Mach 3 Razor + 2 Refill Cartridge - Free Men'sBiore</t>
  </si>
  <si>
    <t>01/394430002B</t>
  </si>
  <si>
    <t>Gillette [Exclusive] Alat Cukur Mach 3 Turbo + 2 Refill Cartridge - Free Men'sBiore</t>
  </si>
  <si>
    <t>01/394430010Y</t>
  </si>
  <si>
    <t>Paket Hemat Gillette Alat Cukur Mach 3 Turbo + 2 Refill + Shave Gel - Free Speaker</t>
  </si>
  <si>
    <t>https://tokopedia.com/pgofficialstore/head-shoulders-shampoo-cool-menthol-680ml-paket-isi-2</t>
  </si>
  <si>
    <t>Head &amp; Shoulders Shampoo Cool Menthol 680ml - Paket isi 2</t>
  </si>
  <si>
    <t>https://tokopedia.com/pgofficialstore/head-shoulders-shampoo-lemon-fresh-680ml-paket-isi-2</t>
  </si>
  <si>
    <t>Head &amp; Shoulders Shampoo Lemon Fresh 680ml - Paket isi 2</t>
  </si>
  <si>
    <t>01/394529501M</t>
  </si>
  <si>
    <t>4902430582704x2</t>
  </si>
  <si>
    <t>https://tokopedia.com/pgofficialstore/head-shoulders-shampoo-cool-blast-450ml-paket-isi-2</t>
  </si>
  <si>
    <t>Head &amp; Shoulders Shampoo Cool Blast 450ml - Paket isi 2</t>
  </si>
  <si>
    <t>https://tokopedia.com/pgofficialstore/head-shoulders-shampoo-cool-menthol-400-ml-paket-isi-2</t>
  </si>
  <si>
    <t>Head &amp; Shoulders Shampoo Cool Menthol 400 ml - Paket isi 2</t>
  </si>
  <si>
    <t>https://tokopedia.com/pgofficialstore/head-shoulders-shampoo-cool-menthol-400-ml-paket-isi-3</t>
  </si>
  <si>
    <t>Head &amp; Shoulders Shampoo Cool Menthol 400 ml - Paket isi 3</t>
  </si>
  <si>
    <t>https://tokopedia.com/pgofficialstore/head-shoulders-shampoo-cool-menthol-300-ml-paket-isi-2</t>
  </si>
  <si>
    <t>Head &amp; Shoulders Shampoo Cool Menthol 300 ml - Paket isi 2</t>
  </si>
  <si>
    <t>https://tokopedia.com/pgofficialstore/head-shoulders-shampoo-cool-menthol-160-ml-paket-isi-2</t>
  </si>
  <si>
    <t>Head &amp; Shoulders Shampoo Cool Menthol 160 ml - Paket isi 2</t>
  </si>
  <si>
    <t>https://tokopedia.com/pgofficialstore/head-shoulders-shampoo-cool-menthol-160-ml-paket-isi-3</t>
  </si>
  <si>
    <t>Head &amp; Shoulders Shampoo Cool Menthol 160 ml - Paket isi 3</t>
  </si>
  <si>
    <t>https://tokopedia.com/pgofficialstore/head-shoulders-shampoo-cool-menthol-680ml-paket-isi-3</t>
  </si>
  <si>
    <t>Head &amp; Shoulders Shampoo Cool Menthol 680ml - Paket isi 3</t>
  </si>
  <si>
    <t>https://tokopedia.com/pgofficialstore/head-shoulders-shampoo-lemon-fresh-680ml-paket-isi-3</t>
  </si>
  <si>
    <t>Head &amp; Shoulders Shampoo Lemon Fresh 680ml - Paket isi 3</t>
  </si>
  <si>
    <t>https://tokopedia.com/pgofficialstore/head-shoulders-shampoo-lemon-fresh-850-ml-paket-isi-2</t>
  </si>
  <si>
    <t>Head &amp; Shoulders Shampoo Lemon Fresh 850 ml - Paket isi 2</t>
  </si>
  <si>
    <t>https://tokopedia.com/pgofficialstore/head-shoulders-shampoo-cool-menthol-850-ml-paket-isi-2</t>
  </si>
  <si>
    <t>Head &amp; Shoulders Shampoo Cool Menthol 850 ml - Paket isi 2</t>
  </si>
  <si>
    <t>https://tokopedia.com/pgofficialstore/head-shoulders-shampoo-lemon-fresh-850-ml-paket-isi-3</t>
  </si>
  <si>
    <t>Head &amp; Shoulders Shampoo Lemon Fresh 850 ml - Paket isi 3</t>
  </si>
  <si>
    <t>https://tokopedia.com/pgofficialstore/head-shoulders-shampoo-cool-menthol-850-ml-paket-isi-3</t>
  </si>
  <si>
    <t>Head &amp; Shoulders Shampoo Cool Menthol 850 ml - Paket isi 3</t>
  </si>
  <si>
    <t>https://tokopedia.com/pgofficialstore/head-shoulders-shampoo-cool-menthol-400-ml-gillette-mach-3-razor</t>
  </si>
  <si>
    <t>Head &amp; Shoulders Shampoo Cool Menthol 400 ml + Gillette Mach 3 Razor</t>
  </si>
  <si>
    <t>https://tokopedia.com/pgofficialstore/head-shoulders-shampoo-lemon-fresh-400-ml-gillette-vector-razor</t>
  </si>
  <si>
    <t>Head &amp; Shoulders Shampoo Lemon Fresh 400 ml + Gillette Vector Razor</t>
  </si>
  <si>
    <t>https://tokopedia.com/pgofficialstore/head-shoulders-shampoo-sub-zero-160-ml-paket-isi-2</t>
  </si>
  <si>
    <t>Head &amp; Shoulders Shampoo Sub Zero 160 ml - Paket isi 2</t>
  </si>
  <si>
    <t>https://tokopedia.com/pgofficialstore/head-shoulders-shampoo-sub-zero-160-ml-paket-isi-3</t>
  </si>
  <si>
    <t>https://tokopedia.com/pgofficialstore/head-shoulders-shampoo-anti-apek-300-ml-paket-isi-2</t>
  </si>
  <si>
    <t>Head &amp; Shoulders Shampoo Anti Apek 300 ml - Paket isi 2</t>
  </si>
  <si>
    <t>https://tokopedia.com/pgofficialstore/head-shoulders-shampoo-anti-apek-300-ml-paket-isi-3</t>
  </si>
  <si>
    <t>Head &amp; Shoulders Shampoo Anti Apek 300 ml - Paket isi 3</t>
  </si>
  <si>
    <t>https://tokopedia.com/pgofficialstore/head-shoulders-shampoo-anti-apek-160-ml-paket-isi-2</t>
  </si>
  <si>
    <t>Head &amp; Shoulders Shampoo Anti Apek 160 ml - Paket isi 2</t>
  </si>
  <si>
    <t>https://tokopedia.com/pgofficialstore/head-shoulders-shampoo-anti-apek-160-ml-paket-isi-3</t>
  </si>
  <si>
    <t>Head &amp; Shoulders Shampoo Anti Apek 160 ml - Paket isi 3</t>
  </si>
  <si>
    <t>https://tokopedia.com/pgofficialstore/herbal-essences-shampoo-bio-renew-argan-oil-of-morocco-400-ml-isi-2</t>
  </si>
  <si>
    <t>Herbal Essences Shampoo Bio Renew Argan Oil of Morocco 400 ml - isi 2</t>
  </si>
  <si>
    <t>https://tokopedia.com/pgofficialstore/herbal-essences-shampoo-bio-renew-coconut-milk-400-ml-paket-isi-2</t>
  </si>
  <si>
    <t>Herbal Essences Shampoo Bio Renew Coconut Milk 400 ml - Paket isi 2</t>
  </si>
  <si>
    <t>https://tokopedia.com/pgofficialstore/herbal-essences-shampoo-bio-renew-coconut-milk-400-ml-paket-isi-3</t>
  </si>
  <si>
    <t>Herbal Essences Shampoo Bio Renew Coconut Milk 400 ml - Paket isi 3</t>
  </si>
  <si>
    <t>https://tokopedia.com/pgofficialstore/herbal-essences-shampoo-bio-renew-golden-moringa-400-ml-paket-isi-2</t>
  </si>
  <si>
    <t>Herbal Essences Shampoo Bio Renew Golden Moringa 400 ml - Paket isi 2</t>
  </si>
  <si>
    <t>https://tokopedia.com/pgofficialstore/herbal-essences-shampoo-bio-renew-golden-moringa-400-ml-paket-isi-3</t>
  </si>
  <si>
    <t>Herbal Essences Shampoo Bio Renew Golden Moringa 400 ml - Paket isi 3</t>
  </si>
  <si>
    <t>https://tokopedia.com/pgofficialstore/herbal-essences-shampoo-white-strawberry-sweet-mint-400-ml-isi-2</t>
  </si>
  <si>
    <t>Herbal Essences Shampoo White Strawberry &amp; Sweet Mint 400 ml - Isi 2</t>
  </si>
  <si>
    <t>https://tokopedia.com/pgofficialstore/herbal-essences-shampoo-white-strawberry-sweet-mint-400-ml-isi-3</t>
  </si>
  <si>
    <t>Herbal Essences Shampoo White Strawberry &amp; Sweet Mint 400 ml - Isi 3</t>
  </si>
  <si>
    <t>https://tokopedia.com/pgofficialstore/herbal-essences-shampoo-moroccan-my-shine-300-ml-paket-isi-2</t>
  </si>
  <si>
    <t>Herbal Essences Shampoo Moroccan My Shine 300 ml - Paket isi 2</t>
  </si>
  <si>
    <t>https://tokopedia.com/pgofficialstore/herbal-essences-shampoo-moroccan-my-shine-300-ml-paket-isi-3</t>
  </si>
  <si>
    <t>Herbal Essences Shampoo Moroccan My Shine 300 ml - Paket isi 3</t>
  </si>
  <si>
    <t>https://tokopedia.com/pgofficialstore/herbal-essences-shampoo-colour-me-happy-300-ml-paket-isi-2</t>
  </si>
  <si>
    <t>Herbal Essences Shampoo Colour Me Happy 300 ml - Paket isi 2</t>
  </si>
  <si>
    <t>https://tokopedia.com/pgofficialstore/herbal-essences-shampoo-colour-me-happy-300-ml-paket-isi-3</t>
  </si>
  <si>
    <t>Herbal Essences Shampoo Colour Me Happy 300 ml - Paket isi 3</t>
  </si>
  <si>
    <t>https://tokopedia.com/pgofficialstore/herbal-essences-shampoo-hello-hydration-300-ml-paket-isi-2</t>
  </si>
  <si>
    <t>Herbal Essences Shampoo Hello Hydration 300 ml - Paket isi 2</t>
  </si>
  <si>
    <t>https://tokopedia.com/pgofficialstore/herbal-essences-shampoo-hello-hydration-300-ml-paket-isi-3</t>
  </si>
  <si>
    <t>Herbal Essences Shampoo Hello Hydration 300 ml - Paket isi 3</t>
  </si>
  <si>
    <t>https://tokopedia.com/pgofficialstore/herbal-essences-moroccan-my-shine-shampoo-conditioner-300-ml</t>
  </si>
  <si>
    <t>Herbal Essences Moroccan My Shine - Shampoo + Conditioner 300 ml</t>
  </si>
  <si>
    <t>https://tokopedia.com/pgofficialstore/herbal-essences-colour-me-happy-paket-shampoo-conditioner-300-ml</t>
  </si>
  <si>
    <t>Herbal Essences Colour Me Happy - Paket Shampoo + Conditioner 300 ml</t>
  </si>
  <si>
    <t>https://tokopedia.com/pgofficialstore/herbal-essences-hello-hydration-paket-shampoo-conditioner-300-ml</t>
  </si>
  <si>
    <t>Herbal Essences Hello Hydration - Paket Shampoo + Conditioner 300 ml</t>
  </si>
  <si>
    <t>https://tokopedia.com/pgofficialstore/herbal-essences-moroccan-my-shine-shampoo-x2-conditioner-300-ml</t>
  </si>
  <si>
    <t>Herbal Essences Moroccan My Shine - Shampoo x2 + Conditioner 300 ml</t>
  </si>
  <si>
    <t>Herbal Essences Hello Hydration - Shampoo x2 + Conditioner 300 ml</t>
  </si>
  <si>
    <t>https://tokopedia.com/pgofficialstore/herbal-essences-colour-me-happy-shampoo-x2-conditioner-300-ml</t>
  </si>
  <si>
    <t>Herbal Essences Colour Me Happy - Shampoo x2 + Conditioner 300 ml</t>
  </si>
  <si>
    <t>https://tokopedia.com/pgofficialstore/herbal-essences-shampoo-paket-1-argan-oil-strawberry-rosemary</t>
  </si>
  <si>
    <t>Herbal Essences Shampoo Paket 1 - Argan Oil + Strawberry + Rosemary</t>
  </si>
  <si>
    <t>https://tokopedia.com/pgofficialstore/herbal-essences-shampoo-paket-2-argan-oil-strawberry-grapefruit</t>
  </si>
  <si>
    <t>Herbal Essences Shampoo Paket 2 - Argan Oil + Strawberry + Grapefruit</t>
  </si>
  <si>
    <t>https://tokopedia.com/pgofficialstore/herbal-essences-shampoo-paket-3-rosemary-grapefruit-argan-oil</t>
  </si>
  <si>
    <t>Herbal Essences Shampoo Paket 3 - Rosemary + Grapefruit + Argan Oil</t>
  </si>
  <si>
    <t>https://tokopedia.com/pgofficialstore/herbal-essences-shampoo-paket-4-rosemary-grapefruit-strawberry</t>
  </si>
  <si>
    <t>Herbal Essences Shampoo Paket 4 - Rosemary + Grapefruit + Strawberry</t>
  </si>
  <si>
    <t>01/394630001A</t>
  </si>
  <si>
    <t>Herbal Essences Shampo x2 &amp; Kondisioner Argan Oil Of Morocco 400ml - Free Diffusers</t>
  </si>
  <si>
    <t>01/394630001B</t>
  </si>
  <si>
    <t>Herbal Essences Shampo x2 &amp; Kondisioner Strawberry &amp; Sweet Mint 400ml - Free Diffusers</t>
  </si>
  <si>
    <t>01/394630001C</t>
  </si>
  <si>
    <t>Herbal Essences Shampo x2 &amp; Kondisioner Golden Moringa Oil 400ml - Free Diffusers</t>
  </si>
  <si>
    <t>01/394630001D</t>
  </si>
  <si>
    <t>Herbal Essences Shampo x2 &amp; Kondisioner Hydrate Coconut Milk 400ml - Free Diffusers</t>
  </si>
  <si>
    <t>01/394630001F</t>
  </si>
  <si>
    <t>Herbal Essences Shampo x2 &amp; Kondisioner Grapefruit &amp; Mosa Mint 400ml - Free Diffusers</t>
  </si>
  <si>
    <t>LEBIH HEMAT Olay Ritual Anti Aging Light</t>
  </si>
  <si>
    <t>https://tokopedia.com/olayofficial/olay-magnemask-infusion-advanced-anti-aging-24g-paket-isi-3</t>
  </si>
  <si>
    <t>Olay Magnemask Infusion Advanced Anti Aging 24g Paket Isi 3</t>
  </si>
  <si>
    <t>https://tokopedia.com/pgofficialstore/olay-magnemask-infusion-advanced-anti-aging-24g-paket-isi-5</t>
  </si>
  <si>
    <t>https://tokopedia.com/olayofficial/olay-magnemask-infusion-advance-whitening-sheet-mask-24g-paket-isi-3</t>
  </si>
  <si>
    <t>https://tokopedia.com/olayofficial/olay-magnemask-infusion-advance-whitening-sheet-mask-24g-paket-isi-5</t>
  </si>
  <si>
    <t>https://tokopedia.com/olayofficial/olay-japanese-camellia-nourishing-sheet-mask-28gr-paket-isi-3</t>
  </si>
  <si>
    <t>Olay Japanese Camellia Nourishing Sheet Mask 28gr Paket Isi 3</t>
  </si>
  <si>
    <t>https://tokopedia.com/olayofficial/olay-japanese-camellia-nourishing-sheet-mask-28gr-paket-isi-5</t>
  </si>
  <si>
    <t>Olay Japanese Camellia Nourishing Sheet Mask 28gr Paket Isi 5</t>
  </si>
  <si>
    <t>Olay Japanese Deep Sea Algae Healthy Aura Sheet Mask 25gr Paket Isi 3</t>
  </si>
  <si>
    <t>https://tokopedia.com/olayofficial/olay-japanese-sake-yeast-wrinkle-relaxing-sheet-mask-20gr-paket-isi-5</t>
  </si>
  <si>
    <t>Olay Powerful Duo Pencerah Anti Aging dan Olay Algae Mask</t>
  </si>
  <si>
    <t>Olay Ritual Pelembab Anti Aging dan Olay Algea Mask</t>
  </si>
  <si>
    <t>https://tokopedia.com/olayofficial/olay-set-perawatan-anti-aging-gentle-dan-olay-masker-camellia</t>
  </si>
  <si>
    <t>Olay Set Perawatan Anti Aging Gentle dan Olay Masker Camellia</t>
  </si>
  <si>
    <t>4902430292962x2</t>
  </si>
  <si>
    <t>Olay White Radiance Cellucent White Essence Serum 30 ml Paket Isi 2</t>
  </si>
  <si>
    <t>https://tokopedia.com/olayofficial/olay-powerful-duo-pencerah-rejuvenating-sheet-mask-24g</t>
  </si>
  <si>
    <t>Olay Powerful Duo Pencerah + Rejuvenating Sheet Mask 24g</t>
  </si>
  <si>
    <t>Olay Ritual Esens Anti Aging + Rejuvenating Sheet Mask 24g</t>
  </si>
  <si>
    <t>Olay Ritual Pelembab Anti Aging + Rejuvenating Sheet Mask 24g</t>
  </si>
  <si>
    <t>Olay Set Perawatan Anti Aging + Whitening Sheet Mask 24g</t>
  </si>
  <si>
    <t>https://tokopedia.com/olayofficial/olay-white-radiance-krim-pagi-spf24-50g-krim-malam-50g-mask-24g</t>
  </si>
  <si>
    <t>Olay White Radiance Krim Pagi SPF24 50g + Krim Malam 50g + Mask 24g</t>
  </si>
  <si>
    <t>LEBIH HEMAT Olay Whip Power Duo Pencerah dan Anti Aging</t>
  </si>
  <si>
    <t>Olay Regenerist Retinol 24 Serum 30ml Paket Isi 2</t>
  </si>
  <si>
    <t>01/394829601A</t>
  </si>
  <si>
    <t>https://tokopedia.com/olayofficial/lebih-hemat-olay-ritual-pencerah-pagi</t>
  </si>
  <si>
    <t>LEBIH HEMAT Olay Ritual Pencerah Pagi</t>
  </si>
  <si>
    <t>LEBIH HEMAT Olay Set Perawatan Pelembab dan Serum Anti Aging</t>
  </si>
  <si>
    <t>LEBIH HEMAT Olay Ritual Pagi Anti Aging</t>
  </si>
  <si>
    <t>LEBIH HEMAT Olay Set Perawatan Kulit Normal</t>
  </si>
  <si>
    <t>01/394830001A</t>
  </si>
  <si>
    <t>4902430735544x4902430715218x4902430800037x4902430799997</t>
  </si>
  <si>
    <t>https://tokopedia.com/olayofficial/olay-starter-set-mini-rg-msc-14gr-mini-te-12gr-mini-wr-whip-10gr</t>
  </si>
  <si>
    <t>Olay Starter Set : Mini RG MSC 14gr + Mini TE 12gr + Mini WR Whip 10gr</t>
  </si>
  <si>
    <t>01/394830001B</t>
  </si>
  <si>
    <t>4902430735544x4902430715218</t>
  </si>
  <si>
    <t>https://tokopedia.com/olayofficial/olay-mini-set-mini-regenerist-msc-14gr-mini-total-effect-12gr</t>
  </si>
  <si>
    <t>Olay Mini Set: Mini Regenerist MSC 14gr+Mini Total Effect 12gr</t>
  </si>
  <si>
    <t>01/394830001C</t>
  </si>
  <si>
    <t>4902430715218x4902430800037</t>
  </si>
  <si>
    <t>https://tokopedia.com/olayofficial/olay-mini-set-mini-total-effect-12gr-whips-white-radiance-10gr</t>
  </si>
  <si>
    <t>Olay Mini Set: Mini Total Effect 12gr+Whips White Radiance 10gr</t>
  </si>
  <si>
    <t>01/394830001T</t>
  </si>
  <si>
    <t>4902430242875+4902430800037</t>
  </si>
  <si>
    <t>https://tokopedia.com/olayofficial/olay-regenerist-mircro-sculpting-cream-50gr-free-whips-wr-mini-10g</t>
  </si>
  <si>
    <t>Olay Regenerist Mircro-sculpting Cream 50gr Free Whips WR mini 10g</t>
  </si>
  <si>
    <t>01/394830001V</t>
  </si>
  <si>
    <t>Olay Regenerist Whip Active Moisturizer Krim 50g - Free Lipblush</t>
  </si>
  <si>
    <t>01/394830001X</t>
  </si>
  <si>
    <t>Olay Regenerist Whip Active Moisturizer UV Krim 50g - Free Lipblush</t>
  </si>
  <si>
    <t>01/394830001Y</t>
  </si>
  <si>
    <t>Olay Total Effects Whip Active Moisturizer UV Krim 50g - Free Lipblush</t>
  </si>
  <si>
    <t>01/394830001Z</t>
  </si>
  <si>
    <t>Olay Total Effects Whip Active Moisturizer Krim 50g - Free Lipblush</t>
  </si>
  <si>
    <t>01/394830002A</t>
  </si>
  <si>
    <t>OLAY White Radiance Whip 50 g - Free Lipblush</t>
  </si>
  <si>
    <t>01/394830002E</t>
  </si>
  <si>
    <t>Olay Regenerist Retinol 24 Serum 30ml - Beauty Blender</t>
  </si>
  <si>
    <t>01/394830002F</t>
  </si>
  <si>
    <t>Olay Regenerist Retinol 24 Moisturiser Pelembab Krim Wajah 50g - Beauty Blender</t>
  </si>
  <si>
    <t>01/394830002G</t>
  </si>
  <si>
    <t>Olay Regenerist Retinol 24 Night Pelembab Krim Mata Eye Cream 15ml - Beauty Blender</t>
  </si>
  <si>
    <t>01/394830002H</t>
  </si>
  <si>
    <t>LEBIH HEMAT Olay Set Lengkap Perawatan Anti Aging - Free WR Serum</t>
  </si>
  <si>
    <t>01/394830002I</t>
  </si>
  <si>
    <t>LEBIH HEMAT Olay Set Perawatan Pelembab dan Serum Anti Aging - Free WR Serum</t>
  </si>
  <si>
    <t>01/394830002J</t>
  </si>
  <si>
    <t>LEBIH HEMAT Olay Ritual Pelembab Anti Aging - Free WR Serum</t>
  </si>
  <si>
    <t>01/394830002K</t>
  </si>
  <si>
    <t>LEBIH HEMAT Olay Set Pelembab Advanced Anti Aging - Krim Pelembab - Free WR Serum</t>
  </si>
  <si>
    <t>01/394830002L</t>
  </si>
  <si>
    <t>Olay Ritual Serum Anti Aging + Rejuvenating Sheet Mask 24g - Free WR Serum</t>
  </si>
  <si>
    <t>01/394830002M</t>
  </si>
  <si>
    <t>Olay Ritual Pelembab Anti Aging + Rejuvenating Sheet Mask 24g - Free WR Serum</t>
  </si>
  <si>
    <t>https://tokopedia.com/pgofficialstore/oral-b-sikat-gigi-all-rounder-123-soft-2s-paket-isi-2</t>
  </si>
  <si>
    <t>Oral-B Sikat Gigi All Rounder 123 Soft 2s - Paket isi 2</t>
  </si>
  <si>
    <t>Oral-B Sikat Gigi Ultrathin Compact Soft 3s - Paket isi 2</t>
  </si>
  <si>
    <t>https://tokopedia.com/pgofficialstore/oral-b-sikat-gigi-cross-action-pro-health-clinical-proflex-2s-isi-2</t>
  </si>
  <si>
    <t>Oral-B Sikat Gigi Cross Action Pro Health Clinical ProFlex 2s - Isi 2</t>
  </si>
  <si>
    <t>https://tokopedia.com/pgofficialstore/oral-b-sikat-gigi-complete-whitening-2s-paket-isi-3</t>
  </si>
  <si>
    <t>Oral-B Sikat Gigi Complete Whitening 2s - Paket isi 3</t>
  </si>
  <si>
    <t>https://tokopedia.com/pgofficialstore/oral-b-sikat-gigi-anak-stages-2-mickey-2-4-tahun-paket-isi-3</t>
  </si>
  <si>
    <t>Oral-B Sikat Gigi Anak Stages 2 Mickey (2-4 tahun) - Paket isi 3</t>
  </si>
  <si>
    <t>https://tokopedia.com/pgofficialstore/oral-b-sikat-gigi-all-rounder-123-soft-3s-paket-isi-2</t>
  </si>
  <si>
    <t>Oral-B Sikat Gigi All Rounder 123 Soft 3s - Paket isi 2</t>
  </si>
  <si>
    <t>https://tokopedia.com/pgofficialstore/oral-b-sikat-gigi-all-rounder-fresh-clean-black-3s-paket-isi-2</t>
  </si>
  <si>
    <t>https://tokopedia.com/pgofficialstore/oral-b-sikat-gigi-all-rounder-123-soft-3s-paket-isi-3</t>
  </si>
  <si>
    <t>Oral-B Sikat Gigi All Rounder 123 Soft 3s - Paket isi 3</t>
  </si>
  <si>
    <t>https://tokopedia.com/pgofficialstore/oral-b-sikat-gigi-complete-whitening-2s-paket-isi-2</t>
  </si>
  <si>
    <t>Oral-B Sikat Gigi Complete Whitening 2s - Paket isi 2</t>
  </si>
  <si>
    <t>01/394929501V</t>
  </si>
  <si>
    <t>https://tokopedia.com/pgofficialstore/oral-b-sikat-gigi-complete-whitening-soft-isi-2-paket-isi-3</t>
  </si>
  <si>
    <t>Oral-B Sikat Gigi Complete Whitening Soft Isi 2 Paket Isi 3</t>
  </si>
  <si>
    <t>https://tokopedia.com/pgofficialstore/oral-b-sikat-gigi-complete-whitening-2s-paket-isi-6</t>
  </si>
  <si>
    <t>Oral-B Sikat Gigi Complete Whitening 2s - Paket isi 6</t>
  </si>
  <si>
    <t>01/394929501X</t>
  </si>
  <si>
    <t>https://tokopedia.com/pgofficialstore/oral-b-sikat-gigi-cross-action-pro-health-7-benefits-2s-paket-isi-2</t>
  </si>
  <si>
    <t>Oral-B Sikat Gigi Cross Action Pro Health 7 Benefits 2s - Paket isi 2</t>
  </si>
  <si>
    <t>https://tokopedia.com/pgofficialstore/oral-b-sikat-gigi-cross-action-pro-health-7-benefits-2s-paket-isi-3</t>
  </si>
  <si>
    <t>Oral-B Sikat Gigi Cross Action Pro Health 7 Benefits 2s - Paket isi 3</t>
  </si>
  <si>
    <t>https://tokopedia.com/pgofficialstore/oral-b-sikat-gigi-cross-action-pro-health-7-benefits-2s-paket-isi-6</t>
  </si>
  <si>
    <t>Oral-B Sikat Gigi Cross Action Pro Health 7 Benefits 2s - Paket isi 6</t>
  </si>
  <si>
    <t>https://tokopedia.com/pgofficialstore/oral-b-sikat-gigi-anak-stages-1-the-pooh-4-24-bulan-paket-isi-2</t>
  </si>
  <si>
    <t>Oral-B Sikat Gigi Anak Stages 1 The Pooh (4-24 bulan) - Paket isi 2</t>
  </si>
  <si>
    <t>https://tokopedia.com/pgofficialstore/oral-b-sikat-gigi-anak-stages-1-the-pooh-4-24-bulan-paket-isi-3</t>
  </si>
  <si>
    <t>Oral-B Sikat Gigi Anak Stages 1 The Pooh (4-24 bulan) - Paket isi 3</t>
  </si>
  <si>
    <t>https://tokopedia.com/pgofficialstore/oral-b-sikat-gigi-anak-stages-1-the-pooh-4-24-bulan-paket-isi-6</t>
  </si>
  <si>
    <t>Oral-B Sikat Gigi Anak Stages 1 The Pooh (4-24 bulan) - Paket isi 6</t>
  </si>
  <si>
    <t>https://tokopedia.com/pgofficialstore/oral-b-sikat-gigi-anak-stages-2-mickey-2-4-tahun-paket-isi-2</t>
  </si>
  <si>
    <t>Oral-B Sikat Gigi Anak Stages 2 Mickey (2-4 tahun) - Paket isi 2</t>
  </si>
  <si>
    <t>01/394929502E</t>
  </si>
  <si>
    <t>https://tokopedia.com/pgofficialstore/oral-b-kids-sikat-gigi-anak-stages-2-paket-isi-3</t>
  </si>
  <si>
    <t>Oral-B Kids Sikat Gigi Anak Stages 2 - Paket Isi 3</t>
  </si>
  <si>
    <t>https://tokopedia.com/pgofficialstore/oral-b-sikat-gigi-anak-stages-2-mickey-2-4-tahun-paket-isi-6</t>
  </si>
  <si>
    <t>Oral-B Sikat Gigi Anak Stages 2 Mickey (2-4 tahun) - Paket isi 6</t>
  </si>
  <si>
    <t>https://tokopedia.com/pgofficialstore/oral-b-sikat-gigi-anak-stages-3-cars-frozen-5-7-tahun-isi-2</t>
  </si>
  <si>
    <t>Oral-B Sikat Gigi Anak Stages 3 Cars / Frozen (5-7 tahun) - isi 2</t>
  </si>
  <si>
    <t>https://tokopedia.com/pgofficialstore/oral-b-sikat-gigi-anak-stages-3-cars-frozen-5-7-tahun-isi-3</t>
  </si>
  <si>
    <t>Oral-B Sikat Gigi Anak Stages 3 Cars / Frozen (5-7 tahun) - isi 3</t>
  </si>
  <si>
    <t>https://tokopedia.com/pgofficialstore/oral-b-sikat-gigi-anak-stages-3-cars-frozen-5-7-tahun-isi-6</t>
  </si>
  <si>
    <t>Oral-B Sikat Gigi Anak Stages 3 Cars / Frozen (5-7 tahun) - isi 6</t>
  </si>
  <si>
    <t>https://tokopedia.com/pgofficialstore/oral-b-benang-gigi-satin-floss-50-m-paket-isi-2</t>
  </si>
  <si>
    <t>Oral-B Benang Gigi Satin Floss 50 M - Paket isi 2</t>
  </si>
  <si>
    <t>https://tokopedia.com/pgofficialstore/oral-b-benang-gigi-satin-floss-50-m-paket-isi-3</t>
  </si>
  <si>
    <t>Oral-B Benang Gigi Satin Floss 50 M - Paket isi 3</t>
  </si>
  <si>
    <t>https://tokopedia.com/pgofficialstore/oral-b-benang-gigi-satin-floss-50-m-paket-isi-6</t>
  </si>
  <si>
    <t>Oral-B Benang Gigi Satin Floss 50 M - Paket isi 6</t>
  </si>
  <si>
    <t>https://tokopedia.com/pgofficialstore/oral-b-benang-gigi-essential-floss-50-m-paket-isi-2</t>
  </si>
  <si>
    <t>Oral-B Benang Gigi Essential Floss 50 M - Paket isi 2</t>
  </si>
  <si>
    <t>https://tokopedia.com/pgofficialstore/oral-b-benang-gigi-essential-floss-50-m-paket-isi-3</t>
  </si>
  <si>
    <t>Oral-B Benang Gigi Essential Floss 50 M - Paket isi 3</t>
  </si>
  <si>
    <t>https://tokopedia.com/pgofficialstore/oral-b-benang-gigi-essential-floss-50-m-paket-isi-6</t>
  </si>
  <si>
    <t>Oral-B Benang Gigi Essential Floss 50 M - Paket isi 6</t>
  </si>
  <si>
    <t>https://tokopedia.com/pgofficialstore/oral-b-sikat-gigi-ultrathin-black-tea-3s-paket-isi-6</t>
  </si>
  <si>
    <t>Oral-B Sikat Gigi Ultrathin Black Tea 3s - Paket isi 6</t>
  </si>
  <si>
    <t>https://tokopedia.com/pgofficialstore/oral-b-sikat-gigi-ultrathin-green-tea-3s-paket-isi-6</t>
  </si>
  <si>
    <t>Oral-B Sikat Gigi Ultrathin Green Tea 3s - Paket isi 6</t>
  </si>
  <si>
    <t>https://tokopedia.com/pgofficialstore/oral-b-sikat-gigi-cross-action-pro-health-clinical-proflex-2s-isi-3</t>
  </si>
  <si>
    <t>Oral-B Sikat Gigi Cross Action Pro Health Clinical ProFlex 2s - Isi 3</t>
  </si>
  <si>
    <t>https://tokopedia.com/pgofficialstore/oral-b-sikat-gigi-cross-action-pro-health-clinical-proflex-2s-isi-6</t>
  </si>
  <si>
    <t>Oral-B Sikat Gigi Cross Action Pro Health Clinical ProFlex 2s - Isi 6</t>
  </si>
  <si>
    <t>https://tokopedia.com/pgofficialstore/oral-b-obat-kumur-bilas-mulut-rinse-pro-health-500-ml-paket-isi-2</t>
  </si>
  <si>
    <t>Oral-B Obat Kumur Bilas Mulut Rinse Pro Health 500 ml - Paket isi 2</t>
  </si>
  <si>
    <t>https://tokopedia.com/pgofficialstore/oral-b-obat-kumur-bilas-mulut-rinse-pro-health-500-ml-paket-isi-3</t>
  </si>
  <si>
    <t>Oral-B Obat Kumur Bilas Mulut Rinse Pro Health 500 ml - Paket isi 3</t>
  </si>
  <si>
    <t>https://tokopedia.com/pgofficialstore/oral-b-obat-kumur-bilas-mulut-rinse-pro-health-500-ml-paket-isi-6</t>
  </si>
  <si>
    <t>Oral-B Obat Kumur Bilas Mulut Rinse Pro Health 500 ml - Paket isi 6</t>
  </si>
  <si>
    <t>https://tokopedia.com/pgofficialstore/oral-b-sikat-gigi-all-rounder-123-soft-2s-paket-isi-3</t>
  </si>
  <si>
    <t>Oral-B Sikat Gigi All Rounder 123 Soft 2s Paket Isi 3</t>
  </si>
  <si>
    <t>https://tokopedia.com/pgofficialstore/oral-b-sikat-gigi-all-rounder-123-soft-2s-paket-isi-6</t>
  </si>
  <si>
    <t>Oral-B Sikat Gigi All Rounder 123 Soft 2s Paket Isi 6</t>
  </si>
  <si>
    <t>https://tokopedia.com/pgofficialstore/oral-b-sikat-gigi-all-rounder-fresh-clean-black-3s-paket-isi-3</t>
  </si>
  <si>
    <t>https://tokopedia.com/pgofficialstore/oral-b-sikat-gigi-all-rounder-fresh-clean-black-3s-paket-isi-6</t>
  </si>
  <si>
    <t>https://tokopedia.com/pgofficialstore/oral-b-sikat-gigi-all-rounder-microthin-2s-paket-isi-2</t>
  </si>
  <si>
    <t>https://tokopedia.com/pgofficialstore/oral-b-sikat-gigi-all-rounder-microthin-2s-paket-isi-3</t>
  </si>
  <si>
    <t>https://tokopedia.com/pgofficialstore/oral-b-sikat-gigi-all-rounder-microthin-2s-paket-isi-6</t>
  </si>
  <si>
    <t>https://tokopedia.com/pgofficialstore/oral-b-sikat-gigi-all-rounder-microthin-3s-paket-isi-2</t>
  </si>
  <si>
    <t>https://tokopedia.com/pgofficialstore/oral-b-sikat-gigi-all-rounder-microthin-3s-paket-isi-3</t>
  </si>
  <si>
    <t>https://tokopedia.com/pgofficialstore/oral-b-sikat-gigi-all-rounder-microthin-3s-paket-isi-6</t>
  </si>
  <si>
    <t>https://tokopedia.com/pgofficialstore/oral-b-sikat-gigi-all-rounder-microthin-4s-paket-isi-2</t>
  </si>
  <si>
    <t>https://tokopedia.com/pgofficialstore/oral-b-sikat-gigi-all-rounder-microthin-4s-paket-isi-3</t>
  </si>
  <si>
    <t>https://tokopedia.com/pgofficialstore/oral-b-sikat-gigi-all-rounder-microthin-4s-paket-isi-6</t>
  </si>
  <si>
    <t>https://tokopedia.com/pgofficialstore/oral-b-sikat-gigi-all-rounder-gum-protect-2s-paket-isi-2</t>
  </si>
  <si>
    <t>https://tokopedia.com/pgofficialstore/oral-b-sikat-gigi-all-rounder-gum-protect-2s-paket-isi-3</t>
  </si>
  <si>
    <t>https://tokopedia.com/pgofficialstore/oral-b-sikat-gigi-all-rounder-gum-protect-2s-paket-isi-6</t>
  </si>
  <si>
    <t>https://tokopedia.com/pgofficialstore/oral-b-sikat-gigi-all-rounder-gum-protect-3s-paket-isi-2</t>
  </si>
  <si>
    <t>https://tokopedia.com/pgofficialstore/oral-b-sikat-gigi-all-rounder-gum-protect-3s-paket-isi-3</t>
  </si>
  <si>
    <t>https://tokopedia.com/pgofficialstore/oral-b-sikat-gigi-all-rounder-gum-protect-3s-paket-isi-6</t>
  </si>
  <si>
    <t>https://tokopedia.com/pgofficialstore/oral-b-pasta-gigi-tooth-and-gum-care-100-ml-paste-paket-isi-6</t>
  </si>
  <si>
    <t>Oral-B Pasta Gigi Tooth and Gum Care 100 ml Paste - Paket isi 6</t>
  </si>
  <si>
    <t>https://tokopedia.com/pgofficialstore/gillette-venus-alat-cukur-wanita-simply-venus-basic-isi-2-paket-x4</t>
  </si>
  <si>
    <t>Gillette Venus Alat Cukur Wanita Simply Venus Basic Isi 2 Paket x4</t>
  </si>
  <si>
    <t>https://tokopedia.com/pgofficialstore/oral-b-sikat-gigi-all-rounder-herbal-3s-paket-isi-2</t>
  </si>
  <si>
    <t>https://tokopedia.com/pgofficialstore/oral-b-sikat-gigi-all-rounder-herbal-3s-paket-isi-3</t>
  </si>
  <si>
    <t>https://tokopedia.com/pgofficialstore/oral-b-sikat-gigi-all-rounder-herbal-3s-paket-isi-6</t>
  </si>
  <si>
    <t>https://tokopedia.com/pgofficialstore/oral-b-pasta-gigi-tooth-and-gum-care-100-ml-paste-paket-isi-2</t>
  </si>
  <si>
    <t>Oral-B Pasta Gigi Tooth and Gum Care 100 ml Paste - Paket isi 2</t>
  </si>
  <si>
    <t>https://tokopedia.com/pgofficialstore/oral-b-pasta-gigi-tooth-and-gum-care-100-ml-paste-paket-isi-3</t>
  </si>
  <si>
    <t>Oral-B Pasta Gigi Tooth and Gum Care 100 ml Paste - Paket isi 3</t>
  </si>
  <si>
    <t>01/394930001D</t>
  </si>
  <si>
    <t>Oral-B Paket Sikat Gigi Sensitif dan Perawatan Gusi - Free Dispenser</t>
  </si>
  <si>
    <t>01/394930001E</t>
  </si>
  <si>
    <t>Oral-B Paket Sikat Gigi Whitening - Free Dispenser</t>
  </si>
  <si>
    <t>01/394930001F</t>
  </si>
  <si>
    <t>Oral-B Paket Sikat Gigi Anti Bacteria - Free Dispenser</t>
  </si>
  <si>
    <t>01/394930001G</t>
  </si>
  <si>
    <t>Oral-B Paket Sikat Gigi Keluarga - Free Dispenser</t>
  </si>
  <si>
    <t>01/394930001H</t>
  </si>
  <si>
    <t>Oral-B Sikat Gigi All Rounder Herbal Soft 3s - Paket x6 - Free Dispenser</t>
  </si>
  <si>
    <t>01/394930001I</t>
  </si>
  <si>
    <t>Oral-B Sikat Gigi All Rounder Herbal Soft 3s - Paket x3 - Free Dispenser</t>
  </si>
  <si>
    <t>https://tokopedia.com/pgofficialstore/pampers-popok-bayi-celana-premium-soft-xl-54-12-17-kg-karton-isi-3</t>
  </si>
  <si>
    <t>Pampers Popok Bayi Celana Premium Soft XL-54 (12-17 kg) - Karton isi 3</t>
  </si>
  <si>
    <t>https://tokopedia.com/pgofficialstore/pampers-popok-bayi-celana-premium-soft-m-30-7-12-kg-karton-isi-6</t>
  </si>
  <si>
    <t>Pampers Popok Bayi Celana Premium Soft M-30 (7-12 kg) - Karton isi 6</t>
  </si>
  <si>
    <t>https://tokopedia.com/pgofficialstore/pampers-popok-bayi-celana-premium-soft-m-68-7-12-kg-karton-isi-3</t>
  </si>
  <si>
    <t>Pampers Popok Bayi Celana Premium Soft M-68 (7-12 kg) - Karton isi 3</t>
  </si>
  <si>
    <t>https://tokopedia.com/pgofficialstore/pampers-popok-bayi-celana-premium-soft-l-24-9-14-kg-karton-isi-6</t>
  </si>
  <si>
    <t>Pampers Popok Bayi Celana Premium Soft L-24 (9-14 kg) - Karton isi 6</t>
  </si>
  <si>
    <t>https://tokopedia.com/pgofficialstore/pampers-popok-bayi-celana-premium-soft-l-42-9-14-kg-karton-isi-4</t>
  </si>
  <si>
    <t>Pampers Popok Bayi Celana Premium Soft L-42 (9-14 kg) - Karton isi 4</t>
  </si>
  <si>
    <t>https://tokopedia.com/pgofficialstore/pampers-popok-bayi-celana-premium-soft-l-62-9-14-kg-karton-isi-3</t>
  </si>
  <si>
    <t>Pampers Popok Bayi Celana Premium Soft L-62 (9-14 kg) - Karton isi 3</t>
  </si>
  <si>
    <t>https://tokopedia.com/pgofficialstore/pampers-popok-bayi-celana-premium-soft-xl-21-12-17-kg-karton-isi-6</t>
  </si>
  <si>
    <t>Pampers Popok Bayi Celana Premium Soft XL-21 (12-17 kg) - Karton isi 6</t>
  </si>
  <si>
    <t>https://tokopedia.com/pgofficialstore/pampers-popok-bayi-celana-premium-soft-xl-36-12-17-kg-karton-isi-4</t>
  </si>
  <si>
    <t>Pampers Popok Bayi Celana Premium Soft XL-36 (12-17 kg) - Karton isi 4</t>
  </si>
  <si>
    <t>https://tokopedia.com/pgofficialstore/pampers-popok-bayi-celana-premium-soft-m-46-7-12-kg-karton-isi-4</t>
  </si>
  <si>
    <t>Pampers Popok Bayi Celana Premium Soft M-46 (7-12 kg) - Karton isi 4</t>
  </si>
  <si>
    <t>https://tokopedia.com/pgofficialstore/pampers-popok-bayi-perekat-premium-care-xxl-17-15-25-kg-isi-6</t>
  </si>
  <si>
    <t>Pampers Popok Bayi Perekat Premium Care XXL-17 (15-25 kg) - isi 6</t>
  </si>
  <si>
    <t>https://tokopedia.com/pgofficialstore/pampers-popok-celana-premium-care-xxl-28-paket-isi-4</t>
  </si>
  <si>
    <t>Pampers Popok Celana Premium Care XXL-28 - Paket isi 4</t>
  </si>
  <si>
    <t>https://tokopedia.com/pgofficialstore/pampers-popok-bayi-perekat-premium-care-nb-52-up-to-5-kg-isi-4</t>
  </si>
  <si>
    <t>Pampers Popok Bayi Perekat Premium Care NB-52 (up to 5 kg) - isi 4</t>
  </si>
  <si>
    <t>https://tokopedia.com/pgofficialstore/pampers-popok-bayi-celana-premium-care-m-46-7-12-kg-paket-isi-2</t>
  </si>
  <si>
    <t>Pampers Popok Bayi Celana Premium Care M-46 (7-12 kg) - Paket isi 2</t>
  </si>
  <si>
    <t>https://tokopedia.com/pgofficialstore/pampers-popok-bayi-celana-premium-soft-xxl-28-15-25-kg-paket-isi-2</t>
  </si>
  <si>
    <t>Pampers Popok Bayi Celana Premium Soft XXL-28 (15-25 kg) - Paket isi 2</t>
  </si>
  <si>
    <t>https://tokopedia.com/pgofficialstore/pampers-popok-bayi-celana-premium-care-xl-36-12-17-kg-paket-isi-2</t>
  </si>
  <si>
    <t>https://tokopedia.com/pgofficialstore/pampers-popok-bayi-perekat-premium-care-nb-52-up-to-5-kg-isi-2</t>
  </si>
  <si>
    <t>Pampers Popok Bayi Perekat Premium Care NB-52 (up to 5 kg) - isi 2</t>
  </si>
  <si>
    <t>https://tokopedia.com/pgofficialstore/pampers-popok-bayi-perekat-premium-care-nb-26-up-to-5-kg-isi-3</t>
  </si>
  <si>
    <t>Pampers Popok Bayi Perekat Premium Care NB-26 (up to 5 kg) - isi 3</t>
  </si>
  <si>
    <t>https://tokopedia.com/pgofficialstore/pampers-popok-bayi-perekat-premium-care-xxl-17-15-25-kg-isi-3</t>
  </si>
  <si>
    <t>Pampers Popok Bayi Perekat Premium Care XXL-17 (15-25 kg) - isi 3</t>
  </si>
  <si>
    <t>https://tokopedia.com/pgofficialstore/pampers-popok-bayi-celana-premium-care-l-24-9-14-kg-paket-isi-3</t>
  </si>
  <si>
    <t>Pampers Popok Bayi Celana Premium Care L-24 (9-14 kg) - Paket isi 3</t>
  </si>
  <si>
    <t>https://tokopedia.com/pgofficialstore/pampers-popok-bayi-celana-premium-soft-m-30-7-12-kg-paket-isi-3</t>
  </si>
  <si>
    <t>Pampers Popok Bayi Celana Premium Soft M-30 (7-12 kg) - Paket isi 3</t>
  </si>
  <si>
    <t>https://tokopedia.com/pgofficialstore/pampers-popok-perekat-premium-care-s48-downy-mild-gentle-720ml</t>
  </si>
  <si>
    <t>Pampers Popok Perekat Premium Care S48 + Downy Mild &amp; Gentle 720ml</t>
  </si>
  <si>
    <t>https://tokopedia.com/pgofficialstore/pampers-popok-perekat-premium-care-m68-downy-mild-gentle-720ml</t>
  </si>
  <si>
    <t>Pampers Popok Perekat Premium Care M68 + Downy Mild &amp; Gentle 720ml</t>
  </si>
  <si>
    <t>https://tokopedia.com/pgofficialstore/pampers-popok-perekat-premium-care-l62-downy-mild-gentle-720ml</t>
  </si>
  <si>
    <t>Pampers Popok Perekat Premium Care L62 + Downy Mild &amp; Gentle 720ml</t>
  </si>
  <si>
    <t>https://tokopedia.com/pgofficialstore/pampers-popok-perekat-premium-care-xl54-downy-mild-gentle-720ml</t>
  </si>
  <si>
    <t>Pampers Popok Perekat Premium Care XL54 + Downy Mild &amp; Gentle 720ml</t>
  </si>
  <si>
    <t>01/395030001R</t>
  </si>
  <si>
    <t>Pampers Premium Pants M46 Free IQ Angel Nemo Fish Toys - Orange</t>
  </si>
  <si>
    <t>01/395030001S</t>
  </si>
  <si>
    <t>Pampers Premium Pants M46 Free IQ Angel Nemo Fish Toys - Hijau</t>
  </si>
  <si>
    <t>01/395030001T</t>
  </si>
  <si>
    <t>Pampers Premium Pants M46 Free IQ Angel Nemo Fish Toys - Biru</t>
  </si>
  <si>
    <t>01/395030001U</t>
  </si>
  <si>
    <t>Pampers Premium Pants M46 Free IQ Angel Nemo Fish Toys - Ungu</t>
  </si>
  <si>
    <t>01/395030001V</t>
  </si>
  <si>
    <t>Pampers Premium Pants M46 Free IQ Angel Nemo Fish Toys - Merah</t>
  </si>
  <si>
    <t>01/395030001W</t>
  </si>
  <si>
    <t>Pampers Premium Pants M46 Free IQ Angel Nemo Fish Toys - Kuning</t>
  </si>
  <si>
    <t>01/395030001X</t>
  </si>
  <si>
    <t>Pampers Premium Pants XL54 Free IQ Angel Deer Toys - Fushchia</t>
  </si>
  <si>
    <t>01/395030001Y</t>
  </si>
  <si>
    <t>Pampers Premium Pants XL54 Free IQ Angel Deer Toys - Ungu</t>
  </si>
  <si>
    <t>01/395030002B</t>
  </si>
  <si>
    <t>Pampers Premium Pants XL54 Free IQ Angel Deer Toys - Pink</t>
  </si>
  <si>
    <t>01/395030002C</t>
  </si>
  <si>
    <t>Pampers Premium Pants XL54 Free IQ Angel Deer Toys - Hijau</t>
  </si>
  <si>
    <t>01/395030002D</t>
  </si>
  <si>
    <t>Pamppers Premium Pants L62 Free IQ Angel Cow Toys - Merah Muda</t>
  </si>
  <si>
    <t>01/395030002E</t>
  </si>
  <si>
    <t>Pamppers Premium Pants L62 Free IQ Angel Cow Toys - Kuning</t>
  </si>
  <si>
    <t>01/395030002F</t>
  </si>
  <si>
    <t>Pamppers Premium Pants L62 Free IQ Angel Cow Toys - Putih</t>
  </si>
  <si>
    <t>01/395030002G</t>
  </si>
  <si>
    <t>Pamppers Premium Pants L62 Free IQ Angel Cow Toys - Hijau</t>
  </si>
  <si>
    <t>01/395030002H</t>
  </si>
  <si>
    <t>Pamppers Premium Pants L62 Free IQ Angel Cow Toys - Cokelat</t>
  </si>
  <si>
    <t>01/395030002I</t>
  </si>
  <si>
    <t>Pamppers Premium Pants L62 Free IQ Angel Cow Toys - Biru</t>
  </si>
  <si>
    <t>https://tokopedia.com/pgofficialstore/pantene-conditioner-3-minutes-miracle-hair-fall-control-180-ml-isi-2</t>
  </si>
  <si>
    <t>Pantene Conditioner 3 Minutes Miracle Hair Fall Control 180 ml- Isi 2</t>
  </si>
  <si>
    <t>https://tokopedia.com/pgofficialstore/pantene-conditioner-3-minutes-miracle-total-damage-care-180-ml-isi-2</t>
  </si>
  <si>
    <t>Pantene Conditioner 3 Minutes Miracle Total Damage Care 180 ml- Isi 2</t>
  </si>
  <si>
    <t>https://tokopedia.com/pgofficialstore/pantene-shampoo-anti-dandruff-750-ml-paket-isi-2</t>
  </si>
  <si>
    <t>Pantene Shampoo Anti Dandruff 750 ml - Paket isi 2</t>
  </si>
  <si>
    <t>https://tokopedia.com/pgofficialstore/pantene-shampoo-total-damage-care-750-ml-paket-isi-2</t>
  </si>
  <si>
    <t>Pantene Shampoo Total Damage Care 750 ml - Paket isi 2</t>
  </si>
  <si>
    <t>https://tokopedia.com/pgofficialstore/pantene-shampoo-hair-fall-control-750-ml-paket-isi-2</t>
  </si>
  <si>
    <t>Pantene Shampoo Hair Fall Control 750 ml - Paket isi 2</t>
  </si>
  <si>
    <t>https://tokopedia.com/pgofficialstore/pantene-shampoo-anti-dandruff-900ml-paket-isi-2</t>
  </si>
  <si>
    <t>https://tokopedia.com/pgofficialstore/pantene-shampoo-total-damage-care-900ml-paket-isi-2</t>
  </si>
  <si>
    <t>Pantene Shampoo Total Damage Care 900ml - Paket isi 2</t>
  </si>
  <si>
    <t>https://tokopedia.com/pgofficialstore/pantene-shampoo-anti-dandruff-750-ml-paket-isi-3</t>
  </si>
  <si>
    <t>Pantene Shampoo Anti Dandruff 750 ml - Paket isi 3</t>
  </si>
  <si>
    <t>https://tokopedia.com/pgofficialstore/pantene-shampoo-hair-fall-control-900ml-paket-isi-3</t>
  </si>
  <si>
    <t>https://tokopedia.com/pgofficialstore/pantene-shampoo-total-damage-care-900ml-paket-isi-3</t>
  </si>
  <si>
    <t>Pantene Shampoo Total Damage Care 900ml - Paket isi 3</t>
  </si>
  <si>
    <t>https://tokopedia.com/pgofficialstore/pantene-shampoo-hair-fall-control-750-ml-paket-isi-3</t>
  </si>
  <si>
    <t>Pantene Shampoo Hair Fall Control 750 ml - Paket isi 3</t>
  </si>
  <si>
    <t>https://tokopedia.com/pgofficialstore/pantene-shampo-pro-v-rambut-rontok-hijab-edition-135-ml-paket-isi-2</t>
  </si>
  <si>
    <t>Pantene Shampo Pro-V Rambut Rontok Hijab Edition 135 ml - Paket isi 2</t>
  </si>
  <si>
    <t>https://tokopedia.com/pgofficialstore/pantene-shampoo-anti-dandruff-hijab-series-290-ml-paket-isi-2</t>
  </si>
  <si>
    <t>Pantene Shampoo Anti Dandruff Hijab Series 290 ml - Paket isi 2</t>
  </si>
  <si>
    <t>https://tokopedia.com/pgofficialstore/pantene-shampoo-hair-fall-control-hijab-series-290-ml-paket-isi-2</t>
  </si>
  <si>
    <t>Pantene Shampoo Hair Fall Control Hijab Series 290 ml - Paket isi 2</t>
  </si>
  <si>
    <t>https://tokopedia.com/pgofficialstore/pantene-shampoo-anti-dandruff-hijab-series-290-ml-paket-isi-3</t>
  </si>
  <si>
    <t>Pantene Shampoo Anti Dandruff Hijab Series 290 ml - Paket isi 3</t>
  </si>
  <si>
    <t>https://tokopedia.com/pgofficialstore/pantene-shampoo-hair-fall-control-hijab-series-290-ml-paket-isi-3</t>
  </si>
  <si>
    <t>Pantene Shampoo Hair Fall Control Hijab Series 290 ml - Paket isi 3</t>
  </si>
  <si>
    <t>01/395129502L</t>
  </si>
  <si>
    <t>4902430594936x2</t>
  </si>
  <si>
    <t>https://tokopedia.com/pgofficialstore/pantene-shampoo-aqua-pure-400-ml-paket-isi-2</t>
  </si>
  <si>
    <t>Pantene Shampoo Aqua Pure 400 ml - Paket isi 2</t>
  </si>
  <si>
    <t>01/395129502M</t>
  </si>
  <si>
    <t>4902430596268x2</t>
  </si>
  <si>
    <t>https://tokopedia.com/pgofficialstore/pantene-shampoo-aqua-pure-750-ml-paket-isi-2</t>
  </si>
  <si>
    <t>Pantene Shampoo Aqua Pure 750 ml - Paket isi 2</t>
  </si>
  <si>
    <t>https://tokopedia.com/pgofficialstore/pantene-shampoo-anti-dandruff-400-ml-paket-isi-2</t>
  </si>
  <si>
    <t>Pantene Shampoo Anti Dandruff 400 ml - Paket isi 2</t>
  </si>
  <si>
    <t>https://tokopedia.com/pgofficialstore/pantene-shampoo-anti-dandruff-400-ml-paket-isi-3</t>
  </si>
  <si>
    <t>Pantene Shampoo Anti Dandruff 400 ml - Paket isi 3</t>
  </si>
  <si>
    <t>https://tokopedia.com/pgofficialstore/pantene-shampoo-hair-fall-control-400-ml-free-3mm-hfc-conditioner</t>
  </si>
  <si>
    <t>Pantene Shampoo Hair Fall Control 400 ml FREE 3MM HFC Conditioner</t>
  </si>
  <si>
    <t>https://tokopedia.com/pgofficialstore/pantene-shampoo-hair-fall-control-400-ml-paket-isi-2</t>
  </si>
  <si>
    <t>Pantene Shampoo Hair Fall Control 400 ml - Paket isi 2</t>
  </si>
  <si>
    <t>https://tokopedia.com/pgofficialstore/pantene-shampoo-hair-fall-control-400-ml-paket-isi-3</t>
  </si>
  <si>
    <t>https://tokopedia.com/pgofficialstore/pantene-shampoo-gold-series-smooth-and-sleek-270-ml-paket-isi-2</t>
  </si>
  <si>
    <t>Pantene Shampoo Gold Series Smooth and Sleek 270 ml - Paket isi 2</t>
  </si>
  <si>
    <t>https://tokopedia.com/pgofficialstore/pantene-conditioner-gold-series-smooth-and-sleek-190-ml-paket-isi-2</t>
  </si>
  <si>
    <t>Pantene Conditioner Gold Series Smooth and Sleek 190 ml - Paket isi 2</t>
  </si>
  <si>
    <t>https://tokopedia.com/pgofficialstore/pantene-gold-smooth-sleek-shampoo-270-ml-conditioner-190-ml</t>
  </si>
  <si>
    <t>Pantene Gold Smooth &amp; Sleek - Shampoo 270 ml + Conditioner 190 ml</t>
  </si>
  <si>
    <t>https://tokopedia.com/pgofficialstore/pantene-shampoo-gold-series-strong-and-thick-270-ml-paket-isi-2</t>
  </si>
  <si>
    <t>Pantene Shampoo Gold Series Strong and Thick 270 ml - Paket isi 2</t>
  </si>
  <si>
    <t>https://tokopedia.com/pgofficialstore/pantene-conditioner-gold-series-strong-and-thick-190-ml-paket-isi-2</t>
  </si>
  <si>
    <t>Pantene Conditioner Gold Series Strong and Thick 190 ml - Paket isi 2</t>
  </si>
  <si>
    <t>https://tokopedia.com/pgofficialstore/pantene-gold-strong-thick-shampoo-270-ml-conditioner-190-ml</t>
  </si>
  <si>
    <t>Pantene Gold Strong &amp; Thick - Shampoo 270 ml + Conditioner 190 ml</t>
  </si>
  <si>
    <t>https://tokopedia.com/pgofficialstore/pantene-shampoo-gold-series-black-and-glossy-270-ml-paket-isi-2</t>
  </si>
  <si>
    <t>Pantene Shampoo Gold Series Black and Glossy 270 ml - Paket isi 2</t>
  </si>
  <si>
    <t>https://tokopedia.com/pgofficialstore/pantene-conditioner-gold-series-black-and-glossy-190-ml-paket-isi-2</t>
  </si>
  <si>
    <t>Pantene Conditioner Gold Series Black and Glossy 190 ml - Paket isi 2</t>
  </si>
  <si>
    <t>https://tokopedia.com/pgofficialstore/pantene-gold-black-glossy-shampoo-270-ml-conditioner-190-ml</t>
  </si>
  <si>
    <t>Pantene Gold Black &amp; Glossy - Shampoo 270 ml + Conditioner 190 ml</t>
  </si>
  <si>
    <t>https://tokopedia.com/pgofficialstore/pantene-shampo-hairfall-control-135ml-paket-isi-2</t>
  </si>
  <si>
    <t>Pantene Shampo Hairfall Control 135ml - Paket Isi 2</t>
  </si>
  <si>
    <t>https://tokopedia.com/pgofficialstore/pantene-shampo-hairfall-control-135ml-paket-isi-3</t>
  </si>
  <si>
    <t>Pantene Shampo Hairfall Control 135ml - Paket Isi 3</t>
  </si>
  <si>
    <t>https://tokopedia.com/pgofficialstore/pantene-shampoo-anti-lepek-135-ml-paket-isi-2</t>
  </si>
  <si>
    <t>Pantene Shampoo Anti Lepek 135 ml - Paket isi 2</t>
  </si>
  <si>
    <t>https://tokopedia.com/pgofficialstore/pantene-shampoo-anti-lepek-135-ml-paket-isi-3</t>
  </si>
  <si>
    <t>Pantene Shampoo Anti Lepek 135 ml - Paket isi 3</t>
  </si>
  <si>
    <t>01/395129504E</t>
  </si>
  <si>
    <t>4902430792240x2</t>
  </si>
  <si>
    <t>https://tokopedia.com/pgofficialstore/pantene-shampoo-anti-lepek-750-ml-paket-isi-2</t>
  </si>
  <si>
    <t>Pantene Shampoo Anti Lepek 750 ml - Paket isi 2</t>
  </si>
  <si>
    <t>https://tokopedia.com/pgofficialstore/pantene-shampoo-anti-lepek-750-ml-paket-isi-3</t>
  </si>
  <si>
    <t>Pantene Shampoo Anti Lepek 750 ml - Paket isi 3</t>
  </si>
  <si>
    <t>https://tokopedia.com/pgofficialstore/pantene-shampoo-anti-dandruff-900ml-paket-isi-3</t>
  </si>
  <si>
    <t>https://tokopedia.com/pgofficialstore/pantene-shampoo-hair-fall-control-1200-ml-paket-isi-2</t>
  </si>
  <si>
    <t>Pantene Shampoo Hair Fall Control 1200 ml - Paket isi 2</t>
  </si>
  <si>
    <t>https://tokopedia.com/pgofficialstore/pantene-shampoo-total-damage-care-1200-ml-paket-isi-2</t>
  </si>
  <si>
    <t>Pantene Shampoo Total Damage Care 1200 ml - Paket isi 2</t>
  </si>
  <si>
    <t>https://tokopedia.com/pgofficialstore/pantene-shampoo-anti-dandruff-1200-ml-paket-isi-2</t>
  </si>
  <si>
    <t>Pantene Shampoo Anti Dandruff 1200 ml - Paket isi 2</t>
  </si>
  <si>
    <t>https://tokopedia.com/pgofficialstore/pantene-shampoo-hair-fall-control-1200-ml-paket-isi-3</t>
  </si>
  <si>
    <t>Pantene Shampoo Hair Fall Control 1200 ml - Paket isi 3</t>
  </si>
  <si>
    <t>https://tokopedia.com/pgofficialstore/pantene-shampoo-total-damage-care-1200-ml-paket-isi-3</t>
  </si>
  <si>
    <t>Pantene Shampoo Total Damage Care 1200 ml - Paket isi 3</t>
  </si>
  <si>
    <t>https://tokopedia.com/pgofficialstore/pantene-shampoo-anti-dandruff-1200-ml-paket-isi-3</t>
  </si>
  <si>
    <t>Pantene Shampoo Anti Dandruff 1200 ml - Paket isi 3</t>
  </si>
  <si>
    <t>https://tokopedia.com/pgofficialstore/pantene-shampoo-anti-lepek-900ml-paket-isi-2</t>
  </si>
  <si>
    <t>Pantene Shampoo Anti Lepek 900ml - Paket isi 2</t>
  </si>
  <si>
    <t>https://tokopedia.com/pgofficialstore/pantene-shampoo-anti-lepek-900ml-paket-isi-3</t>
  </si>
  <si>
    <t>Pantene Shampoo Anti Lepek 900ml - Paket isi 3</t>
  </si>
  <si>
    <t>https://tokopedia.com/pgofficialstore/pantene-shampoo-anti-dandruff-900ml-isi-2-free-pantene-perfec-on</t>
  </si>
  <si>
    <t>Pantene Shampoo Anti Dandruff 900ml - Isi 2 FREE Pantene Perfec+On</t>
  </si>
  <si>
    <t>https://tokopedia.com/pgofficialstore/pantene-shampoo-hair-fall-control-900ml-isi-2-free-perfec-on-40-ml</t>
  </si>
  <si>
    <t>Pantene Shampoo Hair Fall Control 900ml - Isi 2 FREE Perfec+On 40 ml</t>
  </si>
  <si>
    <t>4902430401111+4902430792790</t>
  </si>
  <si>
    <t>https://tokopedia.com/pgofficialstore/pantene-shampoo-hair-fall-control-750-ml-kondisioner-tanpa-bilas-90ml</t>
  </si>
  <si>
    <t>Pantene Shampoo Hair Fall Control 750 ml Kondisioner Tanpa Bilas 90ml</t>
  </si>
  <si>
    <t>01/395129801L</t>
  </si>
  <si>
    <t>4902430792240+4902430792790</t>
  </si>
  <si>
    <t>https://tokopedia.com/pgofficialstore/pantene-shampoo-anti-lepek-750-ml-kondisioner-tanpa-bilas-90ml</t>
  </si>
  <si>
    <t>Pantene Shampoo Anti Lepek 750 ml Kondisioner Tanpa Bilas 90ml</t>
  </si>
  <si>
    <t>01/395129801O</t>
  </si>
  <si>
    <t>4902430401135+4902430792790</t>
  </si>
  <si>
    <t>https://tokopedia.com/pgofficialstore/pantene-shampoo-anti-dandruff-750-ml-kondisioner-tanpa-bilas-90ml</t>
  </si>
  <si>
    <t>Pantene Shampoo Anti Dandruff 750 ml Kondisioner Tanpa Bilas 90ml</t>
  </si>
  <si>
    <t>01/395129801P</t>
  </si>
  <si>
    <t>4902430413008+4902430832748</t>
  </si>
  <si>
    <t>https://tokopedia.com/pgofficialstore/pantene-shampoo-anti-dandruff-400-ml-free-kondisioner-tanpa-bilas-40ml</t>
  </si>
  <si>
    <t>Pantene Shampoo Anti Dandruff 400 ml Free Kondisioner Tanpa Bilas 40ml</t>
  </si>
  <si>
    <t>01/395129801Q</t>
  </si>
  <si>
    <t>4902430412988+4902430832748</t>
  </si>
  <si>
    <t>https://tokopedia.com/pgofficialstore/pantene-shampoo-hair-fall-control-400-ml-pantene-perfec-on-40-ml</t>
  </si>
  <si>
    <t>Pantene Shampoo Hair Fall Control 400 ml Pantene Perfec+On 40 ml</t>
  </si>
  <si>
    <t>01/395130001F</t>
  </si>
  <si>
    <t>4902430879026X2+4902430879118</t>
  </si>
  <si>
    <t>Pantene Gold Strong &amp; Thick - Shampoo x2 + Conditioner FREE Pouch - Free Pouch</t>
  </si>
  <si>
    <t>01/395130001G</t>
  </si>
  <si>
    <t>4902430879033X2+4902430879125</t>
  </si>
  <si>
    <t>Pantene Gold Smooth &amp; Sleek - Shampoo x2 + Conditioner FREE Pouch - Free Pouch</t>
  </si>
  <si>
    <t>01/395130001H</t>
  </si>
  <si>
    <t>4902430879019X2+4902430879101</t>
  </si>
  <si>
    <t>Pantene Gold Black &amp; Glossy - Shampoo x2 + Conditioner FREE Pouch - Free Pouch</t>
  </si>
  <si>
    <t>https://tokopedia.com/pgofficialstore/rejoice-shampoo-rich-340ml-paket-isi-2</t>
  </si>
  <si>
    <t>Rejoice Shampoo Rich 340ml - Paket isi 2</t>
  </si>
  <si>
    <t>https://tokopedia.com/pgofficialstore/rejoice-shampoo-rich-halus-lembut-600-ml-paket-isi-2</t>
  </si>
  <si>
    <t>Rejoice Shampoo Rich Halus Lembut 600 ml - Paket isi 2</t>
  </si>
  <si>
    <t>https://tokopedia.com/pgofficialstore/rejoice-conditioner-3in1-perfect-conditioning-170-ml-paket-isi-2</t>
  </si>
  <si>
    <t>Rejoice Conditioner 3in1 Perfect Conditioning 170 ml - Paket isi 2</t>
  </si>
  <si>
    <t>https://tokopedia.com/pgofficialstore/rejoice-conditioner-3in1-perfect-conditioning-320-ml-paket-isi-2</t>
  </si>
  <si>
    <t>Rejoice Conditioner 3in1 Perfect Conditioning 320 ml - Paket isi 2</t>
  </si>
  <si>
    <t>https://tokopedia.com/pgofficialstore/rejoice-shampoo-3in1-perfect-perfume-160-ml-paket-isi-2</t>
  </si>
  <si>
    <t>Rejoice Shampoo 3in1 Perfect Perfume 160 ml - Paket isi 2</t>
  </si>
  <si>
    <t>https://tokopedia.com/pgofficialstore/rejoice-shampoo-3in1-perfect-cool-340-ml-paket-isi-2</t>
  </si>
  <si>
    <t>Rejoice Shampoo 3in1 Perfect Cool 340 ml - Paket isi 2</t>
  </si>
  <si>
    <t>https://tokopedia.com/pgofficialstore/rejoice-shampoo-3in1-perfect-perfume-340-ml-paket-isi-2</t>
  </si>
  <si>
    <t>Rejoice Shampoo 3in1 Perfect Perfume 340 ml - Paket isi 2</t>
  </si>
  <si>
    <t>https://tokopedia.com/pgofficialstore/rejoice-shampoo-3in1-perfect-cool-600-ml-paket-isi-2</t>
  </si>
  <si>
    <t>Rejoice Shampoo 3in1 Perfect Cool 600 ml - Paket isi 2</t>
  </si>
  <si>
    <t>https://tokopedia.com/pgofficialstore/rejoice-shampoo-3in1-perfect-perfume-600-ml-paket-isi-2</t>
  </si>
  <si>
    <t>Rejoice Shampoo 3in1 Perfect Perfume 600 ml - Paket isi 2</t>
  </si>
  <si>
    <t>https://tokopedia.com/pgofficialstore/rejoice-conditioner-3in1-perfect-conditioning-170-ml-paket-isi-3</t>
  </si>
  <si>
    <t>Rejoice Conditioner 3in1 Perfect Conditioning 170 ml - Paket isi 3</t>
  </si>
  <si>
    <t>https://tokopedia.com/pgofficialstore/rejoice-conditioner-3in1-perfect-conditioning-320-ml-paket-isi-3</t>
  </si>
  <si>
    <t>Rejoice Conditioner 3in1 Perfect Conditioning 320 ml - Paket isi 3</t>
  </si>
  <si>
    <t>https://tokopedia.com/pgofficialstore/rejoice-shampoo-3in1-perfect-cool-170-ml-paket-isi-3</t>
  </si>
  <si>
    <t>Rejoice Shampoo 3in1 Perfect Cool 170 ml - Paket isi 3</t>
  </si>
  <si>
    <t>https://tokopedia.com/pgofficialstore/rejoice-shampoo-3in1-perfect-perfume-160-ml-paket-isi-3</t>
  </si>
  <si>
    <t>Rejoice Shampoo 3in1 Perfect Perfume 160 ml - Paket isi 3</t>
  </si>
  <si>
    <t>https://tokopedia.com/pgofficialstore/rejoice-shampoo-3in1-perfect-cool-340-ml-paket-isi-3</t>
  </si>
  <si>
    <t>Rejoice Shampoo 3in1 Perfect Cool 340 ml - Paket isi 3</t>
  </si>
  <si>
    <t>https://tokopedia.com/pgofficialstore/rejoice-shampoo-3in1-perfect-perfume-340-ml-paket-isi-3</t>
  </si>
  <si>
    <t>Rejoice Shampoo 3in1 Perfect Perfume 340 ml - Paket isi 3</t>
  </si>
  <si>
    <t>https://tokopedia.com/pgofficialstore/rejoice-shampoo-3in1-perfect-cool-600-ml-paket-isi-3</t>
  </si>
  <si>
    <t>Rejoice Shampoo 3in1 Perfect Cool 600 ml - Paket isi 3</t>
  </si>
  <si>
    <t>https://tokopedia.com/pgofficialstore/rejoice-shampoo-3in1-perfect-perfume-600-ml-paket-isi-3</t>
  </si>
  <si>
    <t>Rejoice Shampoo 3in1 Perfect Perfume 600 ml - Paket isi 3</t>
  </si>
  <si>
    <t>https://tokopedia.com/pgofficialstore/rejoice-shampoo-rich-halus-lembut-160-ml-paket-isi-2</t>
  </si>
  <si>
    <t>Rejoice Shampoo Rich Halus Lembut 160 ml - Paket isi 2</t>
  </si>
  <si>
    <t>https://tokopedia.com/pgofficialstore/rejoice-shampoo-rich-halus-lembut-160-ml-paket-isi-3</t>
  </si>
  <si>
    <t>Rejoice Shampoo Rich Halus Lembut 160 ml - Paket isi 3</t>
  </si>
  <si>
    <t>https://tokopedia.com/pgofficialstore/rejoice-shampoo-3in1-perfect-perfume-600-ml-free-kondisioner-170-ml</t>
  </si>
  <si>
    <t>Rejoice Shampoo 3in1 Perfect Perfume 600 ml Free Kondisioner 170 ml</t>
  </si>
  <si>
    <t>https://tokopedia.com/pgofficialstore/downy-pewangi-pelembut-pakaian-konsentrat-sunrise-fresh-1-55l-isi-2</t>
  </si>
  <si>
    <t>Downy Pewangi Pelembut Pakaian Konsentrat Sunrise Fresh 1,55L - isi 2</t>
  </si>
  <si>
    <t>https://tokopedia.com/pgofficialstore/downy-pewangi-pelembut-pakaian-konsentrat-sunrise-fresh-refill-1l-isi3</t>
  </si>
  <si>
    <t>Downy Pewangi Pelembut Pakaian Konsentrat Sunrise Fresh Refill 1L-isi3</t>
  </si>
  <si>
    <t>Downy Pewangi dan Pelembut Pakaian Konsentrat Passion 680ml - isi 4</t>
  </si>
  <si>
    <t>Downy Pewangi dan Pelembut Pakaian Konsentrat Aqua Ocean 650ml - isi 4</t>
  </si>
  <si>
    <t>Downy Pelembut &amp; Pewangi Pakaian Mild and Gentle 1.5L Paket Isi 2</t>
  </si>
  <si>
    <t>https://tokopedia.com/pgofficialstore/downy-pewangi-dan-pelembut-pakaian-konsentrat-allure-590-ml-isi-2</t>
  </si>
  <si>
    <t>Downy Pewangi dan Pelembut Pakaian Konsentrat Allure 590 ml - isi 2</t>
  </si>
  <si>
    <t>https://tokopedia.com/pgofficialstore/downy-pewangi-dan-pelembut-pakaian-konsentrat-allure-590-ml-isi-3</t>
  </si>
  <si>
    <t>Downy Pewangi dan Pelembut Pakaian Konsentrat Allure 590 ml - isi 3</t>
  </si>
  <si>
    <t>https://tokopedia.com/pgofficialstore/downy-pewangi-dan-pelembut-pakaian-konsentrat-mystique-680ml-isi-2</t>
  </si>
  <si>
    <t>Downy Pewangi dan Pelembut Pakaian Konsentrat Mystique 680ml - isi 2</t>
  </si>
  <si>
    <t>https://tokopedia.com/pgofficialstore/downy-pewangi-dan-pelembut-pakaian-konsentrat-mystique-680ml-isi-3</t>
  </si>
  <si>
    <t>Downy Pewangi dan Pelembut Pakaian Konsentrat Mystique 680ml - isi 3</t>
  </si>
  <si>
    <t>https://tokopedia.com/pgofficialstore/downy-pewangi-dan-pelembut-pakaian-konsentrat-mystique-680ml-isi-4</t>
  </si>
  <si>
    <t>Downy Pewangi dan Pelembut Pakaian Konsentrat Mystique 680ml - isi 4</t>
  </si>
  <si>
    <t>Downy Pewangi dan Pelembut Pakaian Konsentrat Allure 680ml - isi 3</t>
  </si>
  <si>
    <t>https://tokopedia.com/pgofficialstore/downy-pewangi-pelembut-pakaian-anti-apek-680ml-isi-3-free-fiore</t>
  </si>
  <si>
    <t>Downy Pewangi Pelembut Pakaian Anti Apek 680ml - Isi 3 FREE Fiore</t>
  </si>
  <si>
    <t>https://tokopedia.com/pgofficialstore/downy-pewangi-dan-pelembut-pakaian-konsentrat-mystique-900ml-isi-3</t>
  </si>
  <si>
    <t>Downy Pewangi dan Pelembut Pakaian Konsentrat Mystique 900ml - isi 3</t>
  </si>
  <si>
    <t>https://tokopedia.com/pgofficialstore/downy-pewangi-pelembut-pakaian-konsentrat-sunrise-fresh-1-5l-isi-2</t>
  </si>
  <si>
    <t>Downy Pewangi Pelembut Pakaian Konsentrat Sunrise Fresh 1,5L - isi 2</t>
  </si>
  <si>
    <t>https://tokopedia.com/pgofficialstore/downy-pewangi-dan-pelembut-pakaian-konsentrat-floral-pink-1-5l-isi-2</t>
  </si>
  <si>
    <t>Downy Pewangi dan Pelembut Pakaian Konsentrat Floral Pink 1,5L - isi 2</t>
  </si>
  <si>
    <t>01/396129901Z</t>
  </si>
  <si>
    <t>Downy Pelembut &amp; Pewangi Pakaian +PLUS ANTI APEK 720ml - Paket x3 - Free AllureGope</t>
  </si>
  <si>
    <t>Downy Pelembut &amp; Pewangi Pakaian Passion Refill 680ml Paket isi 3</t>
  </si>
  <si>
    <t>01/396130001H</t>
  </si>
  <si>
    <t>Downy Pewangi Pelembut Pakaian Daring 720ml - Isi 3 FREE AllureGope - Free AllureGope</t>
  </si>
  <si>
    <t>Gillette Venus Alat Cukur Wanita Isi Ulang Sensitive Smooth</t>
  </si>
  <si>
    <t>https://www.bukalapak.com/p/mobil-part-dan-aksesoris/aksesoris-mobil/aksesoris-interior/3tf3hzj-jual-ambipur-pengharum-mobil-vanila-2ml</t>
  </si>
  <si>
    <t>Ambipur Pengharum Mobil Vanila 2ml</t>
  </si>
  <si>
    <t>https://www.bukalapak.com/p/mobil-part-dan-aksesoris/aksesoris-mobil/aksesoris-interior/3d4zk9s-jual-ambipur-pengharum-mobil-fresh-and-cool-7ml</t>
  </si>
  <si>
    <t>Ambipur Pengharum Mobil Fresh and Cool 7ML</t>
  </si>
  <si>
    <t>https://www.bukalapak.com/p/mobil-part-dan-aksesoris/aksesoris-mobil/aksesoris-interior/1qxh00t-jual-ambipur-pewangi-mobil-lavender-spa-ultra-control-7-5ml</t>
  </si>
  <si>
    <t>AmbiPur Pewangi Mobil Lavender Spa Ultra Control 7.5ml</t>
  </si>
  <si>
    <t>https://www.bukalapak.com/p/mobil-part-dan-aksesoris/aksesoris-mobil/aksesoris-interior/15eob6f-jual-ambipur-pewangi-mobil-lavender-2ml</t>
  </si>
  <si>
    <t>AmbiPur Pewangi Mobil Lavender 2ml</t>
  </si>
  <si>
    <t>https://www.bukalapak.com/p/perawatan-kecantikan/perawatan-tubuh-2311/perlengkapan-mandi-2314/3zjzb24-jual-oral-b-sikat-gigi-cross-action-pro-health-7benefit-soft-2s-paket-isi-2</t>
  </si>
  <si>
    <t>Oral-B Sikat Gigi Cross Action Pro-Health 7Benefit Soft 2s Paket Isi 2</t>
  </si>
  <si>
    <t>https://www.bukalapak.com/p/rumah-tangga/perlengkapan-kebersihan/15epj1v-jual-ambipur-pewangi-mobil-pink-blossom-refill</t>
  </si>
  <si>
    <t>AmbiPur Pewangi Mobil Pink Blossom Refill</t>
  </si>
  <si>
    <t>https://www.bukalapak.com/p/perlengkapan-bayi/diapering/3cvz4hk-jual-pampers-popok-celana-premium-care-l-24-paket-isi-6</t>
  </si>
  <si>
    <t>https://www.bukalapak.com/p/rumah-tangga/perlengkapan-kebersihan/4g4gv97-jual-downy-pewangi-dan-pelembut-pakaian-konsentrat-sport-fresh-680ml-x3?from=list-product&amp;pos=0&amp;keyword=Downy%20Pewangi%20dan%20Pelembut%20Pakaian%20Konsentrat%20Sport%20Fresh%20680ml%20x3&amp;funnel=omnisearch&amp;product_owner=seller_brand&amp;cf=1&amp;ssa=1&amp;sort_origin=relevansi&amp;search_sort_default=true&amp;promoted=0</t>
  </si>
  <si>
    <t>Downy Pewangi dan Pelembut Pakaian Konsentrat Sport Fresh 680ml x3</t>
  </si>
  <si>
    <t>https://www.bukalapak.com/p/mobil-part-dan-aksesoris/aksesoris-mobil/aksesoris-interior/15er2mk-jual-ambipur-pewangi-mobil-pink-blossom-ultra-control-7-5ml</t>
  </si>
  <si>
    <t>AmbiPur Pewangi Mobil Pink Blossom Ultra Control 7.5ml</t>
  </si>
  <si>
    <t>https://www.bukalapak.com/p/mobil-part-dan-aksesoris/aksesoris-mobil/aksesoris-interior/15gem3p-jual-ambipur-pewangi-mobil-vanilla-bouquet-ultra-control-7-5ml</t>
  </si>
  <si>
    <t>AmbiPur Pewangi Mobil Vanilla Bouquet Ultra Control 7.5ml</t>
  </si>
  <si>
    <t>https://www.bukalapak.com/p/rumah-tangga/perlengkapan-kebersihan/3c8apnq-jual-downy-floral-pink-pelembut-pakaian-refill-780ml-paket-isi-2</t>
  </si>
  <si>
    <t>Downy Floral Pink Pelembut Pakaian Refill 780ml Paket Isi 2</t>
  </si>
  <si>
    <t>https://www.bukalapak.com/p/rumah-tangga/perlengkapan-kebersihan/426zzef-jual-downy-pelembut-pakaian-mystique-refill-900ml-paket-isi-3</t>
  </si>
  <si>
    <t>https://www.bukalapak.com/p/rumah-tangga/perlengkapan-kebersihan/46vt2b8-jual-downy-pelembut-pewangi-pakaian-daring-refill-680ml</t>
  </si>
  <si>
    <t>Downy Pelembut &amp; Pewangi Pakaian Daring Refill 680ml</t>
  </si>
  <si>
    <t>https://www.bukalapak.com/p/rumah-tangga/perlengkapan-kebersihan/46vt8l7-jual-downy-pelembut-pewangi-pakaian-daring-refill-680ml-paket-isi-2</t>
  </si>
  <si>
    <t>Downy Pelembut &amp; Pewangi Pakaian Daring Refill 680ml Paket isi 2</t>
  </si>
  <si>
    <t>https://www.bukalapak.com/p/rumah-tangga/perlengkapan-kebersihan/46vti62-jual-downy-pelembut-pewangi-pakaian-mild-and-gentle-680ml</t>
  </si>
  <si>
    <t>https://www.bukalapak.com/p/rumah-tangga/perlengkapan-kebersihan/46vtruj-jual-downy-pelembut-pewangi-pakaian-mild-and-gentle-680ml-paket-isi-3</t>
  </si>
  <si>
    <t>https://www.bukalapak.com/p/rumah-tangga/perlengkapan-kebersihan/46vu36l-jual-downy-pelembut-pewangi-pakaian-mystique-680ml-paket-isi-3</t>
  </si>
  <si>
    <t>Downy Pelembut &amp; Pewangi Pakaian Mystique 680ml Paket Isi 3</t>
  </si>
  <si>
    <t>https://www.bukalapak.com/p/rumah-tangga/perlengkapan-kebersihan/46vv5iq-jual-downy-pelembut-pewangi-pakaian-plus-sport-refill-1-45l-paket-isi-3</t>
  </si>
  <si>
    <t>https://www.bukalapak.com/p/rumah-tangga/perlengkapan-kebersihan/46vvaxg-jual-downy-pelembut-dan-pewangi-pakaian-allure-1-45l</t>
  </si>
  <si>
    <t>Downy Pelembut  dan Pewangi Pakaian Allure 1.45L</t>
  </si>
  <si>
    <t>https://www.bukalapak.com/p/rumah-tangga/perlengkapan-kebersihan/46vviii-jual-downy-pelembut-dan-pewangi-pakaian-allure-1-45l-paket-isi-2</t>
  </si>
  <si>
    <t>Downy Pelembut dan  Pewangi Pakaian Allure 1.45L Paket isi 2</t>
  </si>
  <si>
    <t>https://www.bukalapak.com/p/rumah-tangga/perlengkapan-kebersihan/46vvm9n-jual-downy-pelembut-dan-pewangi-pakaian-allure-1-45l-paket-isi-3</t>
  </si>
  <si>
    <t>Downy Pelembut dan  Pewangi Pakaian Allure 1.45L Paket isi 3</t>
  </si>
  <si>
    <t>https://www.bukalapak.com/p/rumah-tangga/perlengkapan-kebersihan/46vw26u-jual-downy-pelembut-pewangi-pakaian-daring-refill-1-45l</t>
  </si>
  <si>
    <t>Downy Pelembut &amp; Pewangi Pakaian Daring Refill 1.45L</t>
  </si>
  <si>
    <t>https://www.bukalapak.com/p/rumah-tangga/perlengkapan-kebersihan/46vw6vv-jual-downy-pelembut-pewangi-pakaian-daring-refill-1-45l-paket-isi-2</t>
  </si>
  <si>
    <t>https://www.bukalapak.com/p/rumah-tangga/perlengkapan-kebersihan/46vwb16-jual-downy-pelembut-pewangi-pakaian-mild-and-gentle-1-45l</t>
  </si>
  <si>
    <t>https://www.bukalapak.com/p/rumah-tangga/perlengkapan-kebersihan/46vwf4j-jual-downy-pelembut-pewangi-pakaian-mild-and-gentle-1-45l-paket-isi-2</t>
  </si>
  <si>
    <t>https://www.bukalapak.com/p/rumah-tangga/perlengkapan-kebersihan/46vwiua-jual-downy-pelembut-pewangi-pakaian-mild-and-gentle-1-45l-paket-isi-3</t>
  </si>
  <si>
    <t>https://www.bukalapak.com/p/rumah-tangga/perlengkapan-kebersihan/46vwo6s-jual-downy-pelembut-pewangi-pakaian-passion-refill-1-45l</t>
  </si>
  <si>
    <t>Downy Pelembut &amp; Pewangi Pakaian Passion Refill 1.45L</t>
  </si>
  <si>
    <t>https://www.bukalapak.com/p/rumah-tangga/perlengkapan-kebersihan/46vws8m-jual-downy-pelembut-pewangi-pakaian-passion-refill-1-45l-paket-isi-2</t>
  </si>
  <si>
    <t>Downy Pelembut &amp; Pewangi Pakaian Passion Refill 1.45L Paket isi 2</t>
  </si>
  <si>
    <t>https://www.bukalapak.com/p/rumah-tangga/perlengkapan-kebersihan/46vwwy7-jual-downy-pelembut-pakaian-mystique-refill-1-45l</t>
  </si>
  <si>
    <t>https://www.bukalapak.com/p/rumah-tangga/perlengkapan-kebersihan/46vx0pr-jual-downy-pelembut-pakaian-mystique-refill-1-45l-paket-isi-2</t>
  </si>
  <si>
    <t>https://www.bukalapak.com/p/rumah-tangga/perlengkapan-kebersihan/496r9nd-jual-downy-pelembut-pewangi-pakaian-anti-apek-refill-680ml-paket-isi-2</t>
  </si>
  <si>
    <t>https://www.bukalapak.com/p/rumah-tangga/perlengkapan-kebersihan/496rns4-jual-downy-pelembut-pewangi-pakaian-anti-apek-refill-680ml-paket-isi-3</t>
  </si>
  <si>
    <t>https://www.bukalapak.com/p/rumah-tangga/perlengkapan-kebersihan/496s1i5-jual-downy-pelembut-pewangi-pakaian-floral-pink-refill-1-5l-paket-isi-2</t>
  </si>
  <si>
    <t>https://www.bukalapak.com/p/rumah-tangga/perlengkapan-kebersihan/496sctn-jual-downy-pelembut-pewangi-pakaian-sunrise-fresh-refill-1l-x3</t>
  </si>
  <si>
    <t>https://www.bukalapak.com/p/rumah-tangga/perlengkapan-kebersihan/496syhd-jual-downy-pelembut-pewangi-pakaian-anti-apek-refill-680ml-paket-isi-4</t>
  </si>
  <si>
    <t>https://www.bukalapak.com/p/rumah-tangga/perlengkapan-kebersihan/496te09-jual-downy-pelembut-pewangi-pakaian-sunrise-fresh-refill-1l</t>
  </si>
  <si>
    <t>https://www.bukalapak.com/p/rumah-tangga/perlengkapan-kebersihan/3sr4unb-jual-downy-pelembut-pewangi-pakaian-sweetheart-refill-680-ml-paket-isi-2</t>
  </si>
  <si>
    <t>Downy Pelembut &amp; Pewangi Pakaian Sweetheart Refill 680 ml Paket Isi 2</t>
  </si>
  <si>
    <t>https://www.bukalapak.com/p/rumah-tangga/perlengkapan-kebersihan/3sr4xyr-jual-downy-pelembut-pewangi-pakaian-sweetheart-refill-680ml-paket-isi-3</t>
  </si>
  <si>
    <t>https://www.bukalapak.com/p/rumah-tangga/perlengkapan-kebersihan/3l38rni-jual-downy-sekali-bilas-pelembut-pakaian-refill-720-ml-paket-isi-3</t>
  </si>
  <si>
    <t>Downy Sekali Bilas Pelembut Pakaian Refill 720 ml Paket Isi 3</t>
  </si>
  <si>
    <t>https://www.bukalapak.com/p/perlengkapan-bayi/perlengkapan-bayi-lainnya/33jw3fv-jual-hemat-pampers-popok-celana-s48-dan-downy-pelembut-mild-gentle-720ml</t>
  </si>
  <si>
    <t>https://www.bukalapak.com/p/perlengkapan-bayi/perlengkapan-bayi-lainnya/33k0mav-jual-lebih-hemat-pampers-popok-celana-l62-dan-downy-pelembut-mild-gentle-720ml</t>
  </si>
  <si>
    <t>https://www.bukalapak.com/p/rumah-tangga/perlengkapan-kebersihan/3wvwlg6-jual-downy-spring-garden-love-pink-botol-1l</t>
  </si>
  <si>
    <t>Downy Spring Garden Love Pink Botol 1L</t>
  </si>
  <si>
    <t>https://www.bukalapak.com/p/rumah-tangga/perlengkapan-kebersihan/2or1yxy-jual-downy-sekali-bilas-pelembut-pakaian-refill-720ml-paket-isi-4</t>
  </si>
  <si>
    <t>Downy Sekali Bilas Pelembut Pakaian Refill 720ml Paket Isi 4</t>
  </si>
  <si>
    <t>01/326127306J </t>
  </si>
  <si>
    <t>https://www.bukalapak.com/p/rumah-tangga/perlengkapan-kebersihan/4aevur5-jual-downy-pelembut-pewangi-pakaian-sunrise-fresh-refill-1-5l</t>
  </si>
  <si>
    <t>https://www.bukalapak.com/p/rumah-tangga/perlengkapan-kebersihan/3b61k79-jual-downy-pelembut-pakaian-floral-pink-refill-1-55l</t>
  </si>
  <si>
    <t>Downy Pelembut Pakaian Floral Pink Refill 1 55L</t>
  </si>
  <si>
    <t>https://www.bukalapak.com/p/rumah-tangga/perlengkapan-kebersihan/2xjwa80-jual-downy-pelembut-pakaian-passion-botol-900ml</t>
  </si>
  <si>
    <t>https://www.bukalapak.com/p/rumah-tangga/perlengkapan-kebersihan/3fagnn4-jual-downy-pewangi-dan-pelembut-pakaian-allure-590ml</t>
  </si>
  <si>
    <t>https://www.bukalapak.com/p/rumah-tangga/perlengkapan-kebersihan/3faht8m-jual-downy-pewangi-dan-pelembut-pakaian-allure-590mlx2</t>
  </si>
  <si>
    <t>https://www.bukalapak.com/p/rumah-tangga/perlengkapan-kebersihan/3faikw1-jual-downy-pewangi-dan-pelembut-pakaian-allure-590mlx3</t>
  </si>
  <si>
    <t>https://www.bukalapak.com/p/rumah-tangga/perlengkapan-kebersihan/4cix83m-jual-downy-pewangi-dan-pelembut-pakaian-allure-680ml</t>
  </si>
  <si>
    <t>Downy Pewangi dan Pelembut Pakaian Allure 680ml</t>
  </si>
  <si>
    <t>https://www.bukalapak.com/p/rumah-tangga/perlengkapan-kebersihan/4civjb1-jual-downy-pewangi-dan-pelembut-pakaian-allure-680mlx2</t>
  </si>
  <si>
    <t>Downy Pewangi dan Pelembut Pakaian Allure 680mlx2</t>
  </si>
  <si>
    <t>https://www.bukalapak.com/p/rumah-tangga/perlengkapan-kebersihan/4fnkfxj-jual-downy-pewangi-dan-pelembut-pakaian-konsentrat-allure-680ml-isi-3</t>
  </si>
  <si>
    <t>https://www.bukalapak.com/p/rumah-tangga/perlengkapan-kebersihan/3fhy94w-jual-downy-pewangi-dan-pelembut-pakaian-allure-900ml</t>
  </si>
  <si>
    <t>https://www.bukalapak.com/p/rumah-tangga/perlengkapan-kebersihan/3fhyjjc-jual-downy-pewangi-dan-pelembut-pakaian-allure-900mlx2</t>
  </si>
  <si>
    <t>https://www.bukalapak.com/p/rumah-tangga/perlengkapan-kebersihan/3fhywmv-jual-downy-pewangi-dan-pelembut-pakaian-allure-900mlx3</t>
  </si>
  <si>
    <t>https://www.bukalapak.com/p/rumah-tangga/perlengkapan-kebersihan/2or2pdc-jual-downy-fusion-pelembut-pakaian-refill-720-ml-paket-isi-4</t>
  </si>
  <si>
    <t>Downy Fusion Pelembut Pakaian Refill 720 ml Paket Isi 4</t>
  </si>
  <si>
    <t>https://www.bukalapak.com/p/rumah-tangga/perlengkapan-kebersihan/2or1gwx-jual-downy-plus-sport-pelembut-pewangi-pakaian-720ml-paket-isi-4</t>
  </si>
  <si>
    <t>Downy PLUS SPORT Pelembut &amp; Pewangi Pakaian 720ml Paket Isi 4</t>
  </si>
  <si>
    <t>https://www.bukalapak.com/p/rumah-tangga/perlengkapan-kebersihan/2xlrld7-jual-downy-mild-and-gentle-1-5-l</t>
  </si>
  <si>
    <t>Downy Mild and Gentle 1.5 L</t>
  </si>
  <si>
    <t>https://www.bukalapak.com/p/rumah-tangga/perlengkapan-kebersihan/46vtnfs-jual-downy-pewangi-dan-pelembut-pakaian-konsentrat-mild-and-gentle-680ml-paket-isi-2</t>
  </si>
  <si>
    <t>Downy Pewangi dan Pelembut Pakaian Konsentrat Mild and Gentle 680ml Paket Isi 2</t>
  </si>
  <si>
    <t>https://www.bukalapak.com/p/rumah-tangga/perlengkapan-kebersihan/46vtruj-jual-downy-pewangi-dan-pelembut-pakaian-konsentrat-mild-and-gentle-680ml-paket-isi-3</t>
  </si>
  <si>
    <t>Downy Pewangi dan Pelembut Pakaian Konsentrat Mild and Gentle 680ml Paket Isi 3</t>
  </si>
  <si>
    <t>https://www.bukalapak.com/p/rumah-tangga/perlengkapan-kebersihan/32gbx5y-jual-downy-plus-sport-pelembut-pewangi-pakaian-1-5ml</t>
  </si>
  <si>
    <t>Downy PLUS SPORT Pelembut &amp; Pewangi Pakaian 1.5ml</t>
  </si>
  <si>
    <t>https://www.bukalapak.com/p/rumah-tangga/perlengkapan-kebersihan/13skvis-jual-downy-pelembut-pakaian-passion-refill-1-5l-paket-isi-2</t>
  </si>
  <si>
    <t>Downy Pelembut Pakaian Passion Refill 1.5L Paket isi 2</t>
  </si>
  <si>
    <t>https://www.bukalapak.com/p/rumah-tangga/perlengkapan-kebersihan/46vw6vv-jual-downy-pewangi-dan-pelembut-pakaian-konsentrat-daring-refill-1-45l-paket-isi-2?from=list-product&amp;pos=0&amp;keyword=Downy%20Pewangi%20dan%20Pelembut%20Pakaian%20Konsentrat%20Daring%20Refill%201.45L%20Paket%20isi%202&amp;funnel=omnisearch&amp;product_owner=seller_brand&amp;cf=1&amp;ssa=1&amp;sort_origin=relevansi&amp;search_sort_default=true&amp;promoted=0</t>
  </si>
  <si>
    <t>01/394830001N</t>
  </si>
  <si>
    <t>https://www.bukalapak.com/p/perawatan-kecantikan/makeup/wajah/3swowos-jual-lebih-hemat-olay-set-perawatan-anti-aging-free-beauty-blender</t>
  </si>
  <si>
    <t>LEBIH HEMAT Olay Set Perawatan Anti Aging Free Beauty Blender</t>
  </si>
  <si>
    <t>https://www.bukalapak.com/p/rumah-tangga/perlengkapan-kebersihan/4dxxlfg-jual-downy-pewangi-dan-pelembut-pakaian-konsentrat-passion-680ml-paket-isi-2</t>
  </si>
  <si>
    <t>Downy Pewangi dan Pelembut Pakaian Konsentrat Passion 680ml Paket Isi 2</t>
  </si>
  <si>
    <t>https://www.bukalapak.com/p/rumah-tangga/perlengkapan-kebersihan/46vwiua-jual-downy-pewangi-dan-pelembut-pakaian-konsentrat-mild-and-gentle-1-45l-paket-isi-3</t>
  </si>
  <si>
    <t>Downy Pewangi dan Pelembut Pakaian Konsentrat Mild and Gentle 1.45L Paket isi 3</t>
  </si>
  <si>
    <t>https://www.bukalapak.com/p/perawatan-kecantikan/perawatan-wajah/suplemen-wajah-wanita/1p27m3z-jual-lebih-hemat-olay-ritual-pencerah-pagi</t>
  </si>
  <si>
    <t>https://www.bukalapak.com/p/perawatan-kecantikan/perawatan-tubuh-2311/perlengkapan-mandi-2314/3ww46x1-jual-oral-b-sikat-gigi-cross-action-pro-health-7benefit-soft-2s-paket-isi-6</t>
  </si>
  <si>
    <t>Oral-B Sikat Gigi Cross Action Pro-Health 7Benefit Soft 2s Paket Isi 6</t>
  </si>
  <si>
    <t>https://www.bukalapak.com/p/perlengkapan-bayi/diapering/3d0y9t9-jual-pampers-popok-celana-premium-care-xxl-17-paket-isi-6</t>
  </si>
  <si>
    <t>https://www.bukalapak.com/p/rumah-tangga/perlengkapan-kebersihan/4eukeba-jual-downy-pewangi-dan-pelembut-pakaian-konsentrat-sport-fresh-1-45l-paket-isi-2</t>
  </si>
  <si>
    <t>Downy Pewangi dan Pelembut Pakaian Konsentrat Sport Fresh 1.45L Paket isi 2</t>
  </si>
  <si>
    <t>https://www.bukalapak.com/p/rumah-tangga/perkakas-rumah-tangga/2o8cl49-jual-downy-sunrise-fresh-pelembut-pakaian-refill-780ml</t>
  </si>
  <si>
    <t>Downy Sunrise Fresh Pelembut Pakaian Refill 780ml</t>
  </si>
  <si>
    <t>https://www.bukalapak.com/p/rumah-tangga/perlengkapan-kebersihan/46vu8sj-jual-downy-pelembut-pewangi-pakaian-mystique-680ml-paket-isi-4</t>
  </si>
  <si>
    <t>https://www.bukalapak.com/p/perlengkapan-bayi/perlengkapan-bayi-lainnya/33k0plb-jual-hemat-pampers-popok-celana-xl54-dan-downy-pelembut-mild-gentle-720ml</t>
  </si>
  <si>
    <t>HEMAT Pampers Popok Celana XL54 Dan Downy Pelembut Mild Gentle 720ml</t>
  </si>
  <si>
    <t>https://www.bukalapak.com/p/rumah-tangga/perlengkapan-kebersihan/2or1kzg-jual-downy-secret-garden-pelembut-pakaian-reffil-650ml-paket-isi-4</t>
  </si>
  <si>
    <t>Downy Secret Garden Pelembut Pakaian Reffil 650ml Paket Isi 4</t>
  </si>
  <si>
    <t>https://www.bukalapak.com/p/perawatan-kecantikan/hair-care/2aav2j6-jual-pantene-pro-v-rambut-rontok-hijab-edition-shampo-290-ml-paket-isi-3</t>
  </si>
  <si>
    <t>Pantene Pro-V Rambut Rontok Hijab Edition Shampo 290 ml Paket isi 3</t>
  </si>
  <si>
    <t>https://www.bukalapak.com/p/perawatan-kecantikan/hair-care/2fdo6wo-jual-pantene-shampoo-anti-lepek-135ml-paket-isi-3</t>
  </si>
  <si>
    <t>Pantene Shampoo Anti-Lepek 135ml Paket Isi 3</t>
  </si>
  <si>
    <t>https://www.bukalapak.com/p/perawatan-kecantikan/hair-care/2hsjlq3-jual-pantene-pro-v-anti-ketombe-hijab-edition-shampoo-290-ml-paket-isi-3</t>
  </si>
  <si>
    <t>Pantene Pro-V Anti Ketombe Hijab Edition Shampoo 290 ml - Paket isi 3</t>
  </si>
  <si>
    <t>https://www.bukalapak.com/p/rumah-tangga/perlengkapan-kebersihan/1n1eh6s-jual-downy-pelembut-pakaian-mystique-botol-900ml</t>
  </si>
  <si>
    <t>Downy Pelembut Pakaian Mystique Botol 900ml</t>
  </si>
  <si>
    <t>https://www.bukalapak.com/p/perawatan-kecantikan/hair-care/1yuid25-jual-pantene-shampoo-anti-lepek-750ml-kondisioner-tanpa-bilas-90ml</t>
  </si>
  <si>
    <t>Pantene Shampoo Anti Lepek 750ml Kondisioner Tanpa Bilas 90ml</t>
  </si>
  <si>
    <t>https://www.bukalapak.com/p/perawatan-kecantikan/hair-care/28go492-jual-pantene-shampoo-hairfall-control-750ml-kondisioner-tanpa-bilas-90ml</t>
  </si>
  <si>
    <t>Pantene Shampoo Hairfall Control 750ml Kondisioner Tanpa Bilas 90ml</t>
  </si>
  <si>
    <t>https://www.bukalapak.com/p/perawatan-kecantikan/hair-care/28gpqsz-jual-pantene-shampoo-anti-dandruff-750ml-conditioner-tanpa-bilas-90ml</t>
  </si>
  <si>
    <t>Pantene Shampoo Anti Dandruff 750ml Conditioner Tanpa Bilas 90ml</t>
  </si>
  <si>
    <t>https://www.bukalapak.com/p/rumah-tangga/perlengkapan-kebersihan/496sctn-jual-downy-pewangi-dan-pelembut-pakaian-konsentrat-sunrise-fresh-refill-1l-x3</t>
  </si>
  <si>
    <t>Downy Pewangi dan Pelembut Pakaian Konsentrat Sunrise Fresh Refill 1L x3</t>
  </si>
  <si>
    <t>https://www.bukalapak.com/p/rumah-tangga/perlengkapan-kebersihan/4ft1kwv-jual-downy-pelembut-pewangi-pakaian-sweetheart-refill-680ml</t>
  </si>
  <si>
    <t>Downy Pelembut &amp; Pewangi Pakaian Sweetheart Refill 680ml</t>
  </si>
  <si>
    <t>https://www.bukalapak.com/p/rumah-tangga/perlengkapan-kebersihan/1ep56au-jual-downy-floral-pink-pelembut-pakaian-refill-250ml</t>
  </si>
  <si>
    <t>Downy Floral Pink Pelembut Pakaian Refill 250ml</t>
  </si>
  <si>
    <t>https://www.bukalapak.com/p/rumah-tangga/perlengkapan-kebersihan/13sk6nd-jual-downy-pelembut-pakaian-mystique-refill-1-5l-paket-isi-2</t>
  </si>
  <si>
    <t>Downy Pelembut Pakaian Mystique Refill 1.5L Paket isi 2</t>
  </si>
  <si>
    <t>https://www.bukalapak.com/p/rumah-tangga/perlengkapan-kebersihan/4e3f6hy-jual-downy-pewangi-dan-pelembut-pakaian-konsentrat-sweetheart-refill-1-45l-paket-2</t>
  </si>
  <si>
    <t>Downy Pewangi dan Pelembut Pakaian Konsentrat Sweetheart Refill 1.45L paket 2</t>
  </si>
  <si>
    <t>https://www.bukalapak.com/p/perawatan-kecantikan/hair-care/1eel5qx-jual-pantene-pro-v-perawatan-rambut-rontok-hijab-edition-shampo-135-ml-paket-isi-2</t>
  </si>
  <si>
    <t>https://www.bukalapak.com/p/rumah-tangga/perlengkapan-kebersihan/3uqr604-jual-downy-pelembut-pakaian-sunrise-fresh-botol-900ml</t>
  </si>
  <si>
    <t>Downy Pelembut Pakaian Sunrise Fresh Botol 900ml</t>
  </si>
  <si>
    <t>https://www.bukalapak.com/p/perawatan-kecantikan/hair-care/1eemkz1-jual-pantene-pro-v-perawatan-rambut-rontok-hijab-edition-shampo-290-ml-paket-isi-3</t>
  </si>
  <si>
    <t>https://www.bukalapak.com/p/perawatan-kecantikan/hair-care/1ees13p-jual-pantene-pro-v-perawatan-rambut-rontok-hijab-edition-shampo-290-ml-paket-isi-2</t>
  </si>
  <si>
    <t>https://www.bukalapak.com/p/perawatan-kecantikan/hair-care/1ef4q6h-jual-pantene-pro-v-anti-ketombe-hijab-edition-shampo-290-ml-paket-isi-3</t>
  </si>
  <si>
    <t>https://www.bukalapak.com/p/perawatan-kecantikan/perawatan-tubuh-2311/peralatan-cukur/2tzvw97-jual-gillette-venus-comfort-glide-white-tea-cart-4s-alat-cukur-wanita</t>
  </si>
  <si>
    <t>GILLETTE Venus Comfort Glide White Tea Cart 4s  Alat Cukur Wanita</t>
  </si>
  <si>
    <t>https://www.bukalapak.com/p/rumah-tangga/perlengkapan-kebersihan/46vteqq-jual-downy-pelembut-pewangi-pakaian-daring-refill-680ml-paket-isi-3</t>
  </si>
  <si>
    <t>Downy Pelembut &amp; Pewangi Pakaian Daring Refill 680ml Paket isi 3</t>
  </si>
  <si>
    <t>https://www.bukalapak.com/p/rumah-tangga/perlengkapan-kebersihan/46vtnfs-jual-downy-pelembut-pewangi-pakaian-mild-and-gentle-680ml-paket-isi-2</t>
  </si>
  <si>
    <t>Downy Pelembut &amp; Pewangi Pakaian Mild and Gentle 680ml Paket Isi 2</t>
  </si>
  <si>
    <t>https://www.bukalapak.com/p/rumah-tangga/perlengkapan-kebersihan/46vtyuh-jual-downy-pelembut-pewangi-pakaian-mystique-680ml-paket-isi-2</t>
  </si>
  <si>
    <t>Downy Pelembut &amp; Pewangi Pakaian Mystique 680ml Paket Isi 2</t>
  </si>
  <si>
    <t>https://www.bukalapak.com/p/rumah-tangga/perlengkapan-kebersihan/46vunm0-jual-downy-pelembut-pewangi-pakaian-plus-anti-apek-1-45l</t>
  </si>
  <si>
    <t>Downy Pelembut  Pewangi Pakaian PLUS ANTI APEK 1.45L</t>
  </si>
  <si>
    <t>https://www.bukalapak.com/p/rumah-tangga/perlengkapan-kebersihan/46vush5-jual-downy-pelembut-pewangi-pakaian-plus-sport-refill-1-45l</t>
  </si>
  <si>
    <t>Downy Pelembut Pewangi Pakaian PLUS SPORT Refill 1.45L</t>
  </si>
  <si>
    <t>https://www.bukalapak.com/p/rumah-tangga/perlengkapan-kebersihan/46vvrtd-jual-downy-pelembut-pewangi-pakaian-anti-apek-refill-1-45l-paket-isi-2</t>
  </si>
  <si>
    <t>https://www.bukalapak.com/p/rumah-tangga/perlengkapan-kebersihan/46vvxxn-jual-downy-pelembut-pewangi-pakaian-anti-apek-refill-1-45l-paket-isi-3</t>
  </si>
  <si>
    <t>Downy Pelembut &amp; Pewangi Pakaian ANTI APEK Refill 1.45L Paket isi 3</t>
  </si>
  <si>
    <t>https://www.bukalapak.com/p/rumah-tangga/perlengkapan-kebersihan/2k9rg1a-jual-downy-plus-sport-pelembut-pewangi-pakaian-1-5ml-paket-isi-3</t>
  </si>
  <si>
    <t>Downy PLUS SPORT Pelembut &amp; Pewangi Pakaian 1.5ml Paket Isi 3</t>
  </si>
  <si>
    <t>https://www.bukalapak.com/p/rumah-tangga/perkakas-rumah-tangga/2oqzwp6-jual-downy-aqua-ocean-pelembut-pakaian-refill-650ml-paket-isi-4</t>
  </si>
  <si>
    <t>Downy Aqua Ocean Pelembut Pakaian Refill 650ml Paket Isi 4</t>
  </si>
  <si>
    <t>https://www.bukalapak.com/p/rumah-tangga/perlengkapan-kebersihan/4ciudc4-jual-downy-daring-pelembut-pakaian-refill-680-ml-paket-isi-4</t>
  </si>
  <si>
    <t>Downy Daring Pelembut Pakaian Refill 680 ml Paket Isi 4</t>
  </si>
  <si>
    <t>https://www.bukalapak.com/p/rumah-tangga/perlengkapan-kebersihan/4ft1a8y-jual-downy-pewangi-dan-pelembut-pakaian-konsentrat-floral-pink-720ml-paket-isi-4</t>
  </si>
  <si>
    <t>Downy Pewangi dan Pelembut Pakaian Konsentrat Floral Pink 720ml Paket Isi 4</t>
  </si>
  <si>
    <t>01/326127203S</t>
  </si>
  <si>
    <t>https://www.bukalapak.com/p/rumah-tangga/perlengkapan-kebersihan/1n1exmb-jual-downy-pelembut-dan-pewangi-pakaian-sweetheart-botol-900ml</t>
  </si>
  <si>
    <t>Downy Pelembut dan Pewangi Pakaian Sweetheart Botol 900ml</t>
  </si>
  <si>
    <t>https://www.bukalapak.com/p/rumah-tangga/perlengkapan-kebersihan/1a68mae-jual-downy-secret-garden-pelembut-pakaian-refill-1-3-l</t>
  </si>
  <si>
    <t>Downy Secret Garden Pelembut Pakaian Refill 1.3 L</t>
  </si>
  <si>
    <t>https://www.bukalapak.com/p/rumah-tangga/perkakas-rumah-tangga/1a69azk-jual-downy-sekali-bilas-pelembut-pakaian-refill-720ml</t>
  </si>
  <si>
    <t>Downy Sekali Bilas Pelembut Pakaian Refill 720ml</t>
  </si>
  <si>
    <t>https://www.bukalapak.com/p/perawatan-kecantikan/perawatan-tubuh-2311/peralatan-cukur/3z979xx-jual-gillette-isi-ulang-vector-isi-4-paket-isi-2</t>
  </si>
  <si>
    <t>Gillette Isi Ulang Vector Isi 4 Paket Isi 2</t>
  </si>
  <si>
    <t>https://www.bukalapak.com/p/perawatan-kecantikan/perawatan-tubuh-2311/peralatan-cukur/3zev605-jual-gillette-pisau-cukur-proglide-base-flexball-n-isi-ulang-fusion-isi-2</t>
  </si>
  <si>
    <t>Gillette Pisau Cukur Proglide Base Flexball N Isi Ulang Fusion Isi 2</t>
  </si>
  <si>
    <t>https://www.bukalapak.com/p/perawatan-kecantikan/perawatan-tubuh-2311/peralatan-cukur/3zj7q7c-jual-gillette-pisau-cukur-goal-2-1-renceng-24-it</t>
  </si>
  <si>
    <t>https://www.bukalapak.com/p/perawatan-kecantikan/perawatan-tubuh-2311/peralatan-cukur/3zj9psp-jual-gillette-pisau-cukur-silet-london-bridge-20-box</t>
  </si>
  <si>
    <t>https://www.bukalapak.com/p/perawatan-kecantikan/hair-care/1kac8ir-jual-pantene-pro-v-rambut-rontok-hijab-edition-shampo-135-ml-paket-isi-2</t>
  </si>
  <si>
    <t>Pantene Pro-V Rambut Rontok Hijab Edition Shampo 135 ml Paket isi 2</t>
  </si>
  <si>
    <t>https://www.bukalapak.com/p/perawatan-kecantikan/hair-care/2fdlu4g-jual-rejoice-shampoo-rich-halus-lembut-170ml-paket-isi-2</t>
  </si>
  <si>
    <t>Rejoice Shampoo Rich Halus Lembut 170ml Paket Isi 2</t>
  </si>
  <si>
    <t>https://www.bukalapak.com/p/perawatan-kecantikan/perawatan-tubuh-2311/peralatan-cukur/3zjt86t-jual-gillette-pisau-cukur-blue-simple-3-1-renceng-12-it</t>
  </si>
  <si>
    <t>https://www.bukalapak.com/p/perawatan-kecantikan/perawatan-tubuh-2311/peralatan-cukur/3zjusyz-jual-gillette-pisau-cukur-silet-goal-5-1-hangcard-isi-20-box</t>
  </si>
  <si>
    <t>Gillette Isi Ulang Mach 3 Isi 2</t>
  </si>
  <si>
    <t>Mach 3 Base Razor dan Cart 2s</t>
  </si>
  <si>
    <t>https://www.bukalapak.com/p/perawatan-kecantikan/perawatan-tubuh-2311/perlengkapan-mandi-2314/3wu7mqq-jual-gillette-cartridge-mach-3-turbo-isi-4-paket-isi-2</t>
  </si>
  <si>
    <t>Gillette Cartridge Mach 3 Turbo Isi 4 Paket Isi 2</t>
  </si>
  <si>
    <t>https://www.bukalapak.com/p/perawatan-kecantikan/perawatan-tubuh-2311/peralatan-cukur/3wu7to6-jual-gillette-isi-ulang-guard-3-isi-4-paket-isi-2</t>
  </si>
  <si>
    <t>Gillette Isi Ulang Guard 3 Isi 4 Paket Isi 2</t>
  </si>
  <si>
    <t>Gillette Mach 3 Pisau Cukur Isi 1 Dan Gillette Cartridge Mach 3 Isi 2</t>
  </si>
  <si>
    <t>https://www.bukalapak.com/p/perawatan-kecantikan/perawatan-tubuh-2311/peralatan-cukur/3ww373g-jual-gillette-foamy-foam-shave-lemon-lime-175-gr-paket-isi-2</t>
  </si>
  <si>
    <t>Gillette Foamy Foam Shave Lemon Lime 175 gr Paket Isi 2</t>
  </si>
  <si>
    <t>https://www.bukalapak.com/p/perawatan-kecantikan/perawatan-tubuh-2311/peralatan-cukur/3ww3d2q-jual-gillette-foamy-shave-menthol-175-paket-isi-2</t>
  </si>
  <si>
    <t>Gillette Foamy Shave Menthol 175 Paket Isi 2</t>
  </si>
  <si>
    <t>https://www.bukalapak.com/p/perawatan-kecantikan/perawatan-tubuh-2311/peralatan-cukur/3xb67ao-jual-gillette-isi-ulang-fusion-proglide-isi-4-pisau-cukur-paket-isi-2</t>
  </si>
  <si>
    <t>https://www.bukalapak.com/p/perawatan-kecantikan/perawatan-tubuh-2311/perlengkapan-mandi-2314/3xb6fz6-jual-gillette-simply-venus-3-isi-2-pisau-cukur</t>
  </si>
  <si>
    <t>Gillette Simply Venus 3 isi 2 Pisau Cukur</t>
  </si>
  <si>
    <t>https://www.bukalapak.com/p/perawatan-kecantikan/perawatan-tubuh-2311/perlengkapan-mandi-2314/3xb6lza-jual-gillette-venus-sensitive-razor-3s-paket-isi-2-alat-cukur-wanita</t>
  </si>
  <si>
    <t>GILLETTE Venus Sensitive Razor 3s Paket Isi 2 Alat Cukur Wanita</t>
  </si>
  <si>
    <t>https://www.bukalapak.com/p/perawatan-kecantikan/perawatan-tubuh-2311/peralatan-cukur/3c93lgx-jual-gillette-blue-simple-3-disposable-razor-isi-2</t>
  </si>
  <si>
    <t>Gillette Blue Simple 3 Disposable Razor Isi 2</t>
  </si>
  <si>
    <t>https://www.bukalapak.com/p/perawatan-kecantikan/perawatan-tubuh-2311/peralatan-cukur/3c940ke-jual-gillette-pisau-cukur-blue-3-biru-isi-2</t>
  </si>
  <si>
    <t>Gillette Pisau Cukur Blue 3 Biru - Isi 2</t>
  </si>
  <si>
    <t>https://www.bukalapak.com/p/perawatan-kecantikan/perawatan-tubuh-2311/peralatan-cukur/3hmijaz-jual-gillette-alat-cukur-vector-razor-2-refill-pisau-cukur-isi-ulang</t>
  </si>
  <si>
    <t>https://www.bukalapak.com/p/perawatan-kecantikan/perawatan-tubuh-2311/peralatan-cukur/3hmipqw-jual-paket-gillette-vector-razor-dan-cart-2s-n-foam</t>
  </si>
  <si>
    <t>Paket Gillette Vector Razor dan Cart 2s N Foam</t>
  </si>
  <si>
    <t>Paket Gillette Mach 3 Base Razor dan Cart 2s N Gel</t>
  </si>
  <si>
    <t>https://www.bukalapak.com/p/perawatan-kecantikan/perawatan-tubuh-2311/peralatan-cukur/3jlfy9h-jual-gillette-guard-3-razor-dan-cart-4s</t>
  </si>
  <si>
    <t>Gillette Guard 3 Razor Dan Cart 4s</t>
  </si>
  <si>
    <t>https://www.bukalapak.com/p/perawatan-kecantikan/perawatan-tubuh-2311/peralatan-cukur/3jlg74s-jual-gillette-guard-3-cart-2s</t>
  </si>
  <si>
    <t>https://www.bukalapak.com/p/perawatan-kecantikan/perawatan-tubuh-2311/peralatan-cukur/3jlgan6-jual-gillette-guard-3-cart-4s</t>
  </si>
  <si>
    <t>https://www.bukalapak.com/p/perawatan-kecantikan/perawatan-tubuh-2311/peralatan-cukur/3jlgd4r-jual-gillette-guard-3-razor</t>
  </si>
  <si>
    <t>https://www.bukalapak.com/p/perawatan-kecantikan/perawatan-tubuh-2311/peralatan-cukur/3jlgg12-jual-gillette-guard-3-razor-dan-cart-2s</t>
  </si>
  <si>
    <t>Gillette Guard 3 Razor dan Cart 2s</t>
  </si>
  <si>
    <t>https://www.bukalapak.com/p/perawatan-kecantikan/hair-care/28gn4l1-jual-rejoice-3in1-perfect-perfume-shampoo-600ml-free-kondisioner-170ml</t>
  </si>
  <si>
    <t>https://www.bukalapak.com/p/perawatan-kecantikan/hair-care/3kxxzkj-jual-head-shoulders-shampoo-cool-menthol-300ml-paket-isi-2</t>
  </si>
  <si>
    <t>Head &amp; Shoulders Shampoo Cool Menthol 300ml Paket isi 2</t>
  </si>
  <si>
    <t>https://www.bukalapak.com/p/perawatan-kecantikan/perawatan-tubuh-2311/peralatan-cukur/3nuuqkq-jual-gillette-vector-cartridge-4s-free-gillette-vector-razor-1s</t>
  </si>
  <si>
    <t>Gillette Vector Cartridge 4s FREE Gillette Vector Razor 1s</t>
  </si>
  <si>
    <t>https://www.bukalapak.com/p/perawatan-kecantikan/perawatan-tubuh-2311/peralatan-cukur/3nuw0zp-jual-gillette-pisau-cukur-blue-ii-plus-5-plus-1-blue-simple</t>
  </si>
  <si>
    <t>Gillette Pisau Cukur Blue II Plus 5 Plus 1 Blue Simple</t>
  </si>
  <si>
    <t>https://www.bukalapak.com/p/perawatan-kecantikan/hair-care/3vbtpaw-jual-head-and-shoulder-smooth-silky-eol-160ml</t>
  </si>
  <si>
    <t>Head and Shoulder Smooth &amp; Silky EOL 160ml</t>
  </si>
  <si>
    <t>https://www.bukalapak.com/p/perawatan-kecantikan/perawatan-tubuh-2311/peralatan-cukur/4g4gspv-jual-gillette-venus-alat-cukur-wanita-comfortglide-white-tea-razor</t>
  </si>
  <si>
    <t>Gillette Venus Alat Cukur Wanita Comfortglide White Tea Razor</t>
  </si>
  <si>
    <t>https://www.bukalapak.com/p/perawatan-kecantikan/perawatan-tubuh-2311/peralatan-cukur/2tzw0kh-jual-gillette-venus-sensitive-razor-3s-alat-cukur-wanita</t>
  </si>
  <si>
    <t>GILLETTE Venus Sensitive Razor 3s  Alat Cukur Wanita</t>
  </si>
  <si>
    <t>https://www.bukalapak.com/p/perawatan-kecantikan/hair-care/3xwkk8d-jual-head-and-shoulder-shampoo-lemon-fresh-160ml</t>
  </si>
  <si>
    <t>Head and Shoulder Shampoo Lemon Fresh 160ml</t>
  </si>
  <si>
    <t>https://www.bukalapak.com/p/perawatan-kecantikan/perawatan-tubuh-2311/peralatan-cukur/2u9nxlb-jual-gillette-simply-venus-hybrid-4up-alat-cukur-wanita</t>
  </si>
  <si>
    <t>GILLETTE Simply Venus Hybrid 4up  Alat Cukur Wanita</t>
  </si>
  <si>
    <t>https://www.bukalapak.com/p/perawatan-kecantikan/hair-care/3cti77q-jual-head-and-shoulders-conditioner-supreme-moisture-anti-rontok-135-ml</t>
  </si>
  <si>
    <t>Head and Shoulders Conditioner Supreme Moisture Anti Rontok 135 ml</t>
  </si>
  <si>
    <t>https://www.bukalapak.com/p/rumah-tangga/perlengkapan-kebersihan/4g4gv77-jual-downy-pewangi-dan-pelembut-pakaian-konsentrat-sport-fresh-680ml-x2?from=list-product&amp;pos=0&amp;keyword=Downy%20Pewangi%20dan%20Pelembut%20Pakaian%20Konsentrat%20Sport%20Fresh%20680ml%20x2&amp;funnel=omnisearch&amp;product_owner=seller_brand&amp;cf=1&amp;ssa=1&amp;sort_origin=relevansi&amp;search_sort_default=true&amp;promoted=0</t>
  </si>
  <si>
    <t>Downy Pewangi dan Pelembut Pakaian Konsentrat Sport Fresh 680ml x2</t>
  </si>
  <si>
    <t>https://www.bukalapak.com/p/perawatan-kecantikan/hair-care/31ildi0-jual-head-and-shoulder-shampoo-sub-zero-160ml-paket-isi-2</t>
  </si>
  <si>
    <t>Head and Shoulder Shampoo Sub Zero 160ml Paket isi 2</t>
  </si>
  <si>
    <t>https://www.bukalapak.com/p/perawatan-kecantikan/perawatan-tubuh-2311/peralatan-cukur/1rmawut-jual-gillette-goal-merah-isi-ulang-isi-5</t>
  </si>
  <si>
    <t>Gillette Goal Merah Isi Ulang - isi 5</t>
  </si>
  <si>
    <t>https://www.bukalapak.com/p/perawatan-kecantikan/perawatan-tubuh-2311/peralatan-cukur/21bprm5-jual-gillette-blue-ii-ultragrip-pivot-isi-2</t>
  </si>
  <si>
    <t>Gillette Blue II Ultragrip PIVOT Isi 2</t>
  </si>
  <si>
    <t>https://www.bukalapak.com/p/perawatan-kecantikan/perawatan-tubuh-2311/peralatan-cukur/28gjke1-jual-gillette-pisau-cukur-mach-3</t>
  </si>
  <si>
    <t>Gillette Pisau Cukur Mach 3</t>
  </si>
  <si>
    <t>https://www.bukalapak.com/p/rumah-tangga/perlengkapan-kebersihan/1d6d0ad-jual-gillette-alat-cukur-simply-venus-basic-isi-2</t>
  </si>
  <si>
    <t>Gillette Alat Cukur Simply Venus Basic Isi 2</t>
  </si>
  <si>
    <t>https://www.bukalapak.com/p/perawatan-kecantikan/perawatan-tubuh-2311/peralatan-cukur/1d81eyu-jual-gillette-foamy-shave-cream-menthol-175gr-pulau-jawa-dan-lampung-only</t>
  </si>
  <si>
    <t>Gillette Foamy Shave Cream Menthol 175gr PULAU JAWA DAN LAMPUNG ONLY</t>
  </si>
  <si>
    <t>https://www.bukalapak.com/p/perawatan-kecantikan/perawatan-tubuh-2311/peralatan-cukur/1d8640t-jual-gillette-foamy-shave-cream-lemon-lime-175gr-khusus-pulau-jawa-dan-lampung-pisau-cukur</t>
  </si>
  <si>
    <t>https://www.bukalapak.com/p/perawatan-kecantikan/perawatan-tubuh-2311/perlengkapan-mandi-2314/1ep62h6-jual-gillette-gel-shave-moisture-195gr-pulau-jawa-dan-lampung-only</t>
  </si>
  <si>
    <t>https://www.bukalapak.com/p/perawatan-kecantikan/perawatan-tubuh-2311/peralatan-cukur/1ew5w3l-jual-gillette-isi-ulang-mach-3-turbo-isi-2-pisau-cukur</t>
  </si>
  <si>
    <t>https://www.bukalapak.com/p/perawatan-kecantikan/perawatan-tubuh-2311/perlengkapan-mandi-2314/1exvaqi-jual-gillette-gel-shave-sensitive-195gr-pulau-jawa-dan-lampung-only-pisau-cukur</t>
  </si>
  <si>
    <t>Gillette Gel Shave Sensitive 195gr PULAU JAWA DAN LAMPUNG ONLY Pisau Cukur</t>
  </si>
  <si>
    <t>https://www.bukalapak.com/p/perawatan-kecantikan/perawatan-tubuh-2311/peralatan-cukur/1exvl5i-jual-gillette-isi-ulang-mach-3-paket-isi-4-pisau-cukur</t>
  </si>
  <si>
    <t>https://www.bukalapak.com/p/perawatan-kecantikan/perawatan-tubuh-2311/peralatan-cukur/1exvt2s-jual-gillette-isi-ulang-mach-3-turbo-isi-4-pisau-cukur</t>
  </si>
  <si>
    <t>https://www.bukalapak.com/p/perawatan-kecantikan/perawatan-tubuh-2311/peralatan-cukur/1f1pg64-jual-gillette-pisau-cukur-blue-3-ice-isi-2</t>
  </si>
  <si>
    <t>Gillette Pisau Cukur Blue 3 Ice - Isi 2</t>
  </si>
  <si>
    <t>Gillette Cartridge Sensor Excel Isi 5 Pisau Cukur</t>
  </si>
  <si>
    <t>https://www.bukalapak.com/p/perawatan-kecantikan/perawatan-tubuh-2311/peralatan-cukur/135lls5-jual-gillette-pisau-cukur-blue-2-pivot-disposable-isi-5</t>
  </si>
  <si>
    <t>Gillette Pisau Cukur Blue 2 Pivot Disposable Isi 5</t>
  </si>
  <si>
    <t>https://www.bukalapak.com/p/perawatan-kecantikan/perawatan-tubuh-2311/peralatan-cukur/135lmg6-jual-gillette-pisau-cukur-fusion-proglide-base-flexball</t>
  </si>
  <si>
    <t>Gillette Pisau Cukur Fusion Proglide Base Flexball</t>
  </si>
  <si>
    <t>https://www.bukalapak.com/p/rumah-tangga/perlengkapan-kebersihan/135lmo8-jual-gillette-isi-ulang-fusion-proglide-isi-4</t>
  </si>
  <si>
    <t>Gillette Isi Ulang Fusion Proglide - Isi 4</t>
  </si>
  <si>
    <t>https://www.bukalapak.com/p/perawatan-kecantikan/perawatan-tubuh-2311/peralatan-cukur/135lmon-jual-gillette-isi-ulang-fusion-proglide-isi-2</t>
  </si>
  <si>
    <t>Gillette Isi Ulang Fusion Proglide - Isi 2</t>
  </si>
  <si>
    <t>https://www.bukalapak.com/p/perawatan-kecantikan/perawatan-tubuh-2311/peralatan-cukur/135lmt3-jual-gillette-isi-ulang-vector-isi-4-pisau-cukur</t>
  </si>
  <si>
    <t>https://www.bukalapak.com/p/perawatan-kecantikan/perawatan-tubuh-2311/peralatan-cukur/13s6rcm-jual-gillette-alat-cukur-blue-simple-3-isi-4-razor-pisau-cukur-paket-isi-2</t>
  </si>
  <si>
    <t>Paket isi 2 - Gillette Pisau Cukur Wanita Daisy Classic 5 pcs</t>
  </si>
  <si>
    <t>https://www.bukalapak.com/p/perawatan-kecantikan/hair-care/31ovcad-jual-head-and-shoulder-shampoo-sub-zero-160ml-paket-isi-3</t>
  </si>
  <si>
    <t>https://www.bukalapak.com/p/perawatan-kecantikan/hair-care/31ovqe5-jual-head-and-shoulder-shampoo-anti-apek-with-charcoal-160ml</t>
  </si>
  <si>
    <t>https://www.bukalapak.com/p/perawatan-kecantikan/hair-care/31ovu2i-jual-head-and-shoulder-shampoo-anti-apek-160ml-with-charcoal-paket-isi-3</t>
  </si>
  <si>
    <t>https://www.bukalapak.com/p/perawatan-kecantikan/perawatan-tubuh-2311/peralatan-cukur/3wu82uq-jual-gillette-isi-ulang-mach-3-isi-4-paket-isi-2</t>
  </si>
  <si>
    <t>Gillette Isi Ulang Mach 3 Isi 4 Paket Isi 2</t>
  </si>
  <si>
    <t>https://www.bukalapak.com/p/perawatan-kecantikan/perawatan-tubuh-2311/peralatan-cukur/3xb5qco-jual-gillette-mach-3-turbo-pisau-cukur-isi-1-n-cartridge-mach-3-turbo-isi-2</t>
  </si>
  <si>
    <t>Gillette Mach 3 Turbo Pisau Cukur Isi 1 N Cartridge Mach 3 turbo isi 2</t>
  </si>
  <si>
    <t>https://www.bukalapak.com/p/perawatan-kecantikan/perawatan-tubuh-2311/peralatan-cukur/3hmj922-jual-paket-gillette-mach-3-turbo-razor-dan-cart-2s</t>
  </si>
  <si>
    <t>Paket Gillette Mach 3 Turbo Razor dan Cart 2s</t>
  </si>
  <si>
    <t>01/394430001L</t>
  </si>
  <si>
    <t>https://www.bukalapak.com/p/perawatan-kecantikan/perawatan-tubuh-2311/peralatan-cukur/3hmjhf5-jual-paket-gillette-mach-3-turbo-razor-dan-cart-2s-n-gel</t>
  </si>
  <si>
    <t>Paket Gillette Mach 3 Turbo Razor dan Cart 2s N Gel</t>
  </si>
  <si>
    <t>https://www.bukalapak.com/p/perawatan-kecantikan/perawatan-tubuh-2311/peralatan-cukur/24dm791-jual-gillette-pisau-cukur-blue-3-ice-isi-4</t>
  </si>
  <si>
    <t>Gillette Pisau Cukur Blue 3 Ice - Isi 4</t>
  </si>
  <si>
    <t>https://www.bukalapak.com/p/perawatan-kecantikan/perawatan-tubuh-2311/peralatan-cukur/1evd9uu-jual-gillette-isi-ulang-vector-isi-2-pisau-cukur</t>
  </si>
  <si>
    <t>https://www.bukalapak.com/p/perawatan-kecantikan/perawatan-tubuh-2311/peralatan-cukur/135lloj-jual-gillette-alat-cukur-wanita-simply-venus-isi-4</t>
  </si>
  <si>
    <t>Gillette Alat Cukur Wanita Simply Venus - Isi 4</t>
  </si>
  <si>
    <t>https://www.bukalapak.com/p/perawatan-kecantikan/perawatan-tubuh-2311/peralatan-cukur/135llud-jual-gillette-pisau-cukur-wanita-daisy-plus-isi-2</t>
  </si>
  <si>
    <t>Gillette Pisau Cukur Wanita Daisy Plus - Isi 2</t>
  </si>
  <si>
    <t>https://www.bukalapak.com/p/perawatan-kecantikan/hair-care/3pvuogj-jual-paket-isi-2-head-shoulders-sampo-cool-blast-450-ml</t>
  </si>
  <si>
    <t>Paket Isi 2 - Head &amp; Shoulders Sampo Cool Blast 450 ml</t>
  </si>
  <si>
    <t>https://www.bukalapak.com/p/perawatan-kecantikan/hair-care/31ovyyw-jual-head-and-shoulder-shampoo-anti-apek-with-charcoal-160ml-paket-isi-2</t>
  </si>
  <si>
    <t>https://www.bukalapak.com/p/perawatan-kecantikan/hair-care/2fdi585-jual-head-and-shoulder-sampoo-cool-menthol-160-ml-paket-isi-3</t>
  </si>
  <si>
    <t>Head and Shoulder Sampoo Cool Menthol 160 ml Paket Isi 3</t>
  </si>
  <si>
    <t>https://www.bukalapak.com/p/perawatan-kecantikan/hair-care/3c5u4c1-jual-head-and-shoulder-shampoo-cool-menthol-850ml-paket-isi-3</t>
  </si>
  <si>
    <t>Head and Shoulder Shampoo Cool Menthol 850ml Paket isi 3</t>
  </si>
  <si>
    <t>https://www.bukalapak.com/p/perawatan-kecantikan/hair-care/3c5urqj-jual-head-and-shoulder-shampoo-lemon-fresh-850ml</t>
  </si>
  <si>
    <t>Head and Shoulder Shampoo Lemon Fresh 850ml</t>
  </si>
  <si>
    <t>https://www.bukalapak.com/p/perawatan-kecantikan/hair-care/3cra780-jual-head-and-shoulder-shampoo-lemon-fresh-850ml-paket-isi-3</t>
  </si>
  <si>
    <t>https://www.bukalapak.com/p/perawatan-kecantikan/hair-care/1ndpp7g-jual-head-and-shoulders-shampo-tebal-dan-kuat-165-ml</t>
  </si>
  <si>
    <t>Head and Shoulders Shampo Tebal dan Kuat 165 ML</t>
  </si>
  <si>
    <t>https://www.bukalapak.com/p/perawatan-kecantikan/perawatan-tubuh-2311/perawatan-rambut-pria/3m9i45i-jual-head-and-shoulder-shampoo-lemon-fresh-300ml</t>
  </si>
  <si>
    <t>Head and Shoulder Shampoo Lemon Fresh 300ml</t>
  </si>
  <si>
    <t>https://www.bukalapak.com/p/perawatan-kecantikan/perawatan-tubuh-2311/perawatan-rambut-pria/3myhnf4-jual-head-and-shoulder-shampoo-clean-and-balance-400ml</t>
  </si>
  <si>
    <t>Head and Shoulder Shampoo Clean and Balance 400ml</t>
  </si>
  <si>
    <t>https://www.bukalapak.com/p/perawatan-kecantikan/perawatan-tubuh-2311/perawatan-rambut-pria/3nuueu8-jual-head-and-shoulders-shampoo-cool-menthol-anti-ketombe-300ml-barcelona</t>
  </si>
  <si>
    <t>Head and Shoulders Shampoo Cool Menthol Anti-Ketombe 300ml Barcelona</t>
  </si>
  <si>
    <t>https://www.bukalapak.com/p/perawatan-kecantikan/perawatan-tubuh-2311/peralatan-cukur/2t9d9xa-jual-special-valentine-h-s-cool-menthol-400ml-gillette-mach-3</t>
  </si>
  <si>
    <t>Special Valentine - H&amp;S Cool Menthol 400ml &amp; Gillette Mach 3</t>
  </si>
  <si>
    <t>https://www.bukalapak.com/p/perawatan-kecantikan/hair-care/2t9det9-jual-special-valentine-h-s-lemon-fresh-400ml-gillette-vector-razor</t>
  </si>
  <si>
    <t>Special Valentine - H&amp;S Lemon Fresh 400ml &amp; Gillette Vector Razor</t>
  </si>
  <si>
    <t>https://www.bukalapak.com/p/perawatan-kecantikan/hair-care/2t9dhv9-jual-special-valentine-pantene-shampoo-ad-400ml-olay-rr-mc-sclupting-50g</t>
  </si>
  <si>
    <t>Special Valentine - Pantene Shampoo AD 400ml &amp;Olay RR MC Sclupting 50g</t>
  </si>
  <si>
    <t>https://www.bukalapak.com/p/perawatan-kecantikan/makeup/wajah/2t9dj85-jual-special-valentine-pantene-shampoo-hairfall-400ml-olay-te-normal-50gr</t>
  </si>
  <si>
    <t>Special Valentine - Pantene Shampoo HairFall 400ml &amp;Olay TE Normal 50gr</t>
  </si>
  <si>
    <t>01/396130001E</t>
  </si>
  <si>
    <t>https://www.bukalapak.com/p/rumah-tangga/perlengkapan-kebersihan/3x6y639-jual-downy-floral-pink-pelembut-pakaian-refill-780ml-paket-isi-2-free-250ml</t>
  </si>
  <si>
    <t>Downy Floral Pink Pelembut Pakaian Refill 780ml Paket Isi 2 Free 250ml</t>
  </si>
  <si>
    <t>https://www.bukalapak.com/p/perawatan-kecantikan/hair-care/31ilh4p-jual-head-and-shoulder-shampoo-anti-apek-with-charcoal-300ml</t>
  </si>
  <si>
    <t>https://www.bukalapak.com/p/perawatan-kecantikan/hair-care/31ilrat-jual-head-and-shoulder-shampoo-anti-apek-with-charcoal-300ml-paket-isi-2</t>
  </si>
  <si>
    <t>https://www.bukalapak.com/p/perawatan-kecantikan/hair-care/31oecjv-jual-head-and-shoulder-shampoo-anti-apek-with-charcoal-300ml-paket-isi-3</t>
  </si>
  <si>
    <t>Head and Shoulder Shampoo Anti Apek With Charcoal 300ml Paket isi 3</t>
  </si>
  <si>
    <t>https://www.bukalapak.com/p/perawatan-kecantikan/hair-care/1vwxvej-jual-head-shoulder-sampo-anti-hair-fall-160-ml</t>
  </si>
  <si>
    <t>Head &amp; Shoulder Sampo Anti Hair Fall 160 ml</t>
  </si>
  <si>
    <t>https://www.bukalapak.com/p/perawatan-kecantikan/hair-care/24dmoax-jual-head-and-shoulder-sampo-cool-menthol-160-ml</t>
  </si>
  <si>
    <t>Head and Shoulder Sampo Cool Menthol 160 ml</t>
  </si>
  <si>
    <t>https://www.bukalapak.com/p/perawatan-kecantikan/hair-care/19yrr8a-jual-head-shoulders-shampo-supreme-smooth-anti-ketombe-135ml</t>
  </si>
  <si>
    <t>https://www.bukalapak.com/p/rumah-tangga/perlengkapan-kebersihan/2or1nk8-jual-downy-sweetheart-pelembut-pakaian-refill-680-ml-paket-isi-4</t>
  </si>
  <si>
    <t>Downy Sweetheart Pelembut Pakaian Refill 680 ml Paket Isi 4</t>
  </si>
  <si>
    <t>https://www.bukalapak.com/p/perawatan-kecantikan/hair-care/32gda3w-jual-head-shoulder-sampo-cool-menthol-300-ml</t>
  </si>
  <si>
    <t>https://www.bukalapak.com/p/perawatan-kecantikan/hair-care/159xnuz-jual-head-shoulder-sampo-cool-blast-165-ml</t>
  </si>
  <si>
    <t>Head &amp; Shoulder Sampo Cool Blast 165 ml</t>
  </si>
  <si>
    <t>https://www.bukalapak.com/p/perawatan-kecantikan/hair-care/2jr01tc-jual-head-and-shoulder-shampoo-cool-menthol-680ml-paket-isi-3</t>
  </si>
  <si>
    <t>https://www.bukalapak.com/p/perawatan-kecantikan/hair-care/1n16es7-jual-head-shoulder-sampo-cool-blast-315-ml</t>
  </si>
  <si>
    <t>Head &amp; Shoulder Sampo Cool Blast 315 ml</t>
  </si>
  <si>
    <t>https://www.bukalapak.com/p/perawatan-kecantikan/hair-care/15a6fc7-jual-head-shoulder-sampo-hair-retain-165-ml</t>
  </si>
  <si>
    <t>Head &amp; Shoulder Sampo Hair Retain 165 ml</t>
  </si>
  <si>
    <t>https://www.bukalapak.com/p/perawatan-kecantikan/hair-care/1noohhe-jual-head-and-shoulders-shampo-tebal-dan-kuat-315-ml</t>
  </si>
  <si>
    <t>Head and Shoulders Shampo Tebal dan Kuat 315 ML</t>
  </si>
  <si>
    <t>https://www.bukalapak.com/p/perawatan-kecantikan/hair-care/15aypz6-jual-head-shoulders-shampo-supreme-moisture-anti-ketombe-135ml</t>
  </si>
  <si>
    <t>Head &amp; Shoulders Shampo Supreme Moisture Anti-Ketombe 135ml</t>
  </si>
  <si>
    <t>https://www.bukalapak.com/p/perawatan-kecantikan/perawatan-tubuh-2311/peralatan-cukur/3zja4e9-jual-gillette-pisau-cukur-blue-2-plus-1-renceng-24-it</t>
  </si>
  <si>
    <t>https://www.bukalapak.com/p/perawatan-kecantikan/perawatan-tubuh-2311/peralatan-cukur/3zjbr1i-jual-gillette-pisau-cukur-kepala-goyang-blue-2-flex-1-renceng-6-it</t>
  </si>
  <si>
    <t>https://www.bukalapak.com/p/perawatan-kecantikan/hair-care/3w8k4p9-jual-herbal-essences-argan-oil-of-morocco-shampoo-400-ml-x2-dan-conditioner-400ml</t>
  </si>
  <si>
    <t>https://www.bukalapak.com/p/perawatan-kecantikan/hair-care/1exxh05-jual-head-shoulders-shampo-supreme-smooth-anti-ketombe-330ml</t>
  </si>
  <si>
    <t>https://www.bukalapak.com/p/perawatan-kecantikan/hair-care/1m96yxa-jual-head-shoulders-shampo-lemon-fresh-400ml</t>
  </si>
  <si>
    <t>https://www.bukalapak.com/p/perawatan-kecantikan/makeup/wajah/3prxugy-jual-olay-decal-regenerist-mircro-sculpting-krim-50gr</t>
  </si>
  <si>
    <t>https://www.bukalapak.com/p/perawatan-kecantikan/hair-care/3wfil5m-jual-herbal-essences-argan-oil-shampoo-400-ml-dan-white-strawberry-400ml-dan-rosemary-herbs-400ml</t>
  </si>
  <si>
    <t>https://www.bukalapak.com/p/perawatan-kecantikan/makeup/wajah/3przunp-jual-olay-decal-regenerist-whip-active-moisturizer-krim-50g</t>
  </si>
  <si>
    <t>https://www.bukalapak.com/p/rumah-tangga/perlengkapan-kebersihan/159z0k1-jual-head-shoulder-sampo-cool-blast-450-ml</t>
  </si>
  <si>
    <t>Head &amp; Shoulder Sampo Cool Blast 450 ml</t>
  </si>
  <si>
    <t>https://www.bukalapak.com/p/perawatan-kecantikan/perawatan-wajah/masker-wajah-wanita/31hzbei-jual-olay-set-perawatan-anti-aging-gentle-dan-olay-masker-camellia</t>
  </si>
  <si>
    <t>https://www.bukalapak.com/p/perawatan-kecantikan/hair-care/15a6wu2-jual-head-shoulder-sampo-hair-retain-315-ml</t>
  </si>
  <si>
    <t>Head &amp; Shoulder Sampo Hair Retain 315 ml</t>
  </si>
  <si>
    <t>https://www.bukalapak.com/p/rumah-tangga/perlengkapan-kebersihan/15a9ao7-jual-head-shoulders-shampo-supreme-moisture-anti-ketombe-330ml</t>
  </si>
  <si>
    <t>https://www.bukalapak.com/p/perawatan-kecantikan/hair-care/3wfj1h9-jual-herbal-essences-argan-oil-shampoo-400-ml-dan-white-strawberry-400ml-dan-grapefruit-400ml</t>
  </si>
  <si>
    <t>https://www.bukalapak.com/p/perawatan-kecantikan/perawatan-wajah/suplemen-wajah-wanita/28gwpuc-jual-olay-regenerist-uv-cream-14gr</t>
  </si>
  <si>
    <t>Olay Regenerist UV Cream 14gr</t>
  </si>
  <si>
    <t>https://www.bukalapak.com/p/perawatan-kecantikan/hair-care/13s8vs0-jual-head-and-shoulder-sampo-cool-menthol-680-ml-paket-isi-2</t>
  </si>
  <si>
    <t>Head and Shoulder Sampo Cool Menthol 680 ml Paket isi 2</t>
  </si>
  <si>
    <t>https://www.bukalapak.com/p/perawatan-kecantikan/hair-care/13sb9fh-jual-head-and-shoulders-shampoo-lemon-fresh-680ml-paket-isi-2</t>
  </si>
  <si>
    <t>Head and Shoulders Shampoo Lemon Fresh 680ml Paket isi 2</t>
  </si>
  <si>
    <t>https://www.bukalapak.com/p/perawatan-kecantikan/perawatan-tubuh-2311/perawatan-rambut-pria/31il8mg-jual-head-and-shoulder-shampoo-sub-zero-160ml</t>
  </si>
  <si>
    <t>Head and Shoulder Shampoo Sub Zero 160ml</t>
  </si>
  <si>
    <t>Head and Shoulder Sampoo Cool Menthol 160 ml Paket Isi 2</t>
  </si>
  <si>
    <t>https://www.bukalapak.com/p/perawatan-kecantikan/hair-care/1ncaol4-jual-head-shoulder-sampo-smooth-and-silky-170-ml</t>
  </si>
  <si>
    <t>Head &amp; Shoulder Sampo Smooth and Silky 170 ml</t>
  </si>
  <si>
    <t>https://www.bukalapak.com/p/perawatan-kecantikan/hair-care/24dms8g-jual-head-and-shoulders-sampo-clean-balanced-anti-dandruff-shampoo-160ml</t>
  </si>
  <si>
    <t>Head and Shoulders Sampo Clean &amp; Balanced Anti-Dandruff Shampoo 160ml</t>
  </si>
  <si>
    <t>https://www.bukalapak.com/p/perawatan-kecantikan/hair-care/24dn5lf-jual-head-shoulder-menthol-swan-170ml</t>
  </si>
  <si>
    <t>Head &amp; Shoulder Menthol Swan 170ml</t>
  </si>
  <si>
    <t>https://www.bukalapak.com/p/perawatan-kecantikan/hair-care/28tvtjh-jual-head-shoulders-shampoo-cool-menthol-anti-dandruff-400ml-paket-isi-3</t>
  </si>
  <si>
    <t>Head &amp; Shoulders Shampoo Cool Menthol Anti-Dandruff 400ml Paket Isi 3</t>
  </si>
  <si>
    <t>https://www.bukalapak.com/p/perawatan-kecantikan/perawatan-tubuh-2311/perlengkapan-mandi-2314/3ttwsyb-jual-herbal-essences-renew-moisture-rosemary-and-herbs-conditioner-400ml</t>
  </si>
  <si>
    <t>Herbal Essences Renew Moisture Rosemary and Herbs Conditioner 400ml</t>
  </si>
  <si>
    <t>https://www.bukalapak.com/p/perawatan-kecantikan/perawatan-tubuh-2311/perlengkapan-mandi-2314/3ttx3ib-jual-herbal-essences-renew-moisture-rosemary-and-herbs-shampoo-400-ml</t>
  </si>
  <si>
    <t>Herbal Essences Renew Moisture Rosemary and Herbs Shampoo 400 ml</t>
  </si>
  <si>
    <t>https://www.bukalapak.com/p/perawatan-kecantikan/perawatan-tubuh-2311/perawatan-rambut-wanita/3ttxcq9-jual-herbal-essences-volume-white-grapefruit-and-mosa-mint-shampoo-400ml</t>
  </si>
  <si>
    <t>Herbal Essences Volume White Grapefruit and Mosa Mint Shampoo 400ml</t>
  </si>
  <si>
    <t>https://www.bukalapak.com/p/perawatan-kecantikan/perawatan-tubuh-2311/perawatan-rambut-wanita/3ttxpum-jual-herbal-essences-white-grapefruit-and-mosa-mint-conditioner-400m</t>
  </si>
  <si>
    <t>Herbal Essences White Grapefruit and Mosa Mint Conditioner 400m</t>
  </si>
  <si>
    <t>https://www.bukalapak.com/p/perawatan-kecantikan/hair-care/3wfjnh7-jual-herbal-essences-rosemary-herbs-shampoo-400-ml-dan-grapefruit-400ml-dan-argan-oil-400ml</t>
  </si>
  <si>
    <t>https://www.bukalapak.com/p/perawatan-kecantikan/hair-care/3w8kv8y-jual-herbal-essences-clean-white-strawberry-sweet-mint-shampo-400x2-dan-conditioner-400ml</t>
  </si>
  <si>
    <t>https://www.bukalapak.com/p/perawatan-kecantikan/hair-care/3w8la39-jual-herbal-essences-smooth-golden-moringa-oil-shampoo-400-ml-x2-dan-conditioner-400ml</t>
  </si>
  <si>
    <t>https://www.bukalapak.com/p/perawatan-kecantikan/hair-care/3w8lzvv-jual-herbal-essences-moisture-rosemary-herbs-shampoo-400-ml-x2-dan-conditioner-400ml</t>
  </si>
  <si>
    <t>https://www.bukalapak.com/p/perawatan-kecantikan/hair-care/3w8m93j-jual-herbal-essences-white-grapefruit-dan-mosa-mint-shampoo-400ml-x2-dan-conditioner-400ml</t>
  </si>
  <si>
    <t>https://www.bukalapak.com/p/perawatan-kecantikan/hair-care/3wfgy33-jual-herbal-essences-shampoo-moroccan-my-shine-300-ml-x2-dan-conditioner-300ml</t>
  </si>
  <si>
    <t>https://www.bukalapak.com/p/perawatan-kecantikan/hair-care/3wfhep0-jual-herbal-essences-shampoo-hello-hydration-300-ml-x2-dan-conditioner-300ml</t>
  </si>
  <si>
    <t>https://www.bukalapak.com/p/perawatan-kecantikan/hair-care/3wfhx6u-jual-herbal-essences-colour-me-happy-300ml-shampoo-x2-dan-conditioner-300ml</t>
  </si>
  <si>
    <t>Oral B Sikat Gigi Stages 2 Paket Isi 3</t>
  </si>
  <si>
    <t>https://www.bukalapak.com/p/perawatan-kecantikan/hair-care/3wfk1el-jual-herbal-essences-rosemary-herbs-shampoo-400-ml-dan-grapefruit-400ml-dan-white-strawberry-400ml</t>
  </si>
  <si>
    <t>https://www.bukalapak.com/p/perawatan-kecantikan/hair-care/2u9oqz7-jual-herbal-essences-shampo-kondisioner-moroccan-my-shine-300-ml</t>
  </si>
  <si>
    <t>Herbal Essences Shampo &amp; Kondisioner Moroccan My Shine 300 ml</t>
  </si>
  <si>
    <t>https://www.bukalapak.com/p/perawatan-kecantikan/hair-care/2u9oxmf-jual-herbal-essences-shampo-moroccan-my-shine-300-ml-paket-isi-3</t>
  </si>
  <si>
    <t>Herbal Essences Shampo Moroccan My Shine 300 ml - Paket isi 3</t>
  </si>
  <si>
    <t>Herbal Essences Shampo Moroccan My Shine 300 ml - Paket isi 2</t>
  </si>
  <si>
    <t>https://www.bukalapak.com/p/perawatan-kecantikan/hair-care/2u9p9jf-jual-herbal-essences-shampo-kondisioner-hello-hydration-300-ml</t>
  </si>
  <si>
    <t>Herbal Essences Shampo &amp; Kondisioner Hello Hydration 300 ml</t>
  </si>
  <si>
    <t>https://www.bukalapak.com/p/perawatan-kecantikan/hair-care/2u9pcmj-jual-herbal-essences-shampo-hello-hydration-300-ml-paket-isi-3</t>
  </si>
  <si>
    <t>Herbal Essences Shampo Hello Hydration 300 ml - Paket isi 3</t>
  </si>
  <si>
    <t>https://www.bukalapak.com/p/perawatan-kecantikan/hair-care/2u9pfqf-jual-herbal-essences-shampo-hello-hydration-300-ml-paket-isi-2</t>
  </si>
  <si>
    <t>Herbal Essences Shampo Hello Hydration 300 ml - Paket isi 2</t>
  </si>
  <si>
    <t>https://www.bukalapak.com/p/perawatan-kecantikan/hair-care/2u9pj1f-jual-herbal-essences-shampo-kondisioner-colour-me-happy-300-ml</t>
  </si>
  <si>
    <t>Herbal Essences Shampo &amp; Kondisioner Colour Me Happy 300 ml</t>
  </si>
  <si>
    <t>https://www.bukalapak.com/p/perawatan-kecantikan/hair-care/2u9plo7-jual-herbal-essences-shampo-colour-me-happy-300-ml-paket-isi-3</t>
  </si>
  <si>
    <t>Herbal Essences Shampo Colour Me Happy 300 ml - Paket isi 3</t>
  </si>
  <si>
    <t>https://www.bukalapak.com/p/perawatan-kecantikan/hair-care/2u9q3bn-jual-herbal-essences-kondisioner-colour-me-happy-300-ml</t>
  </si>
  <si>
    <t>https://www.bukalapak.com/p/perawatan-kecantikan/hair-care/2u9q6d3-jual-herbal-essences-shampo-colour-me-happy-300-ml</t>
  </si>
  <si>
    <t>https://www.bukalapak.com/p/perawatan-kecantikan/hair-care/2u9qj5j-jual-herbal-essences-shampo-hello-hydration-300-ml</t>
  </si>
  <si>
    <t>https://www.bukalapak.com/p/perawatan-kecantikan/hair-care/2u9qld7-jual-herbal-essences-kondisioner-hello-hydration-300-ml</t>
  </si>
  <si>
    <t>https://www.bukalapak.com/p/perawatan-kecantikan/hair-care/29vsbdz-jual-herbal-essences-hydrate-coconut-milk-shampo-dan-kondisioner-400ml</t>
  </si>
  <si>
    <t>Herbal Essences Hydrate Coconut Milk Shampo dan Kondisioner 400ml</t>
  </si>
  <si>
    <t>https://www.bukalapak.com/p/perawatan-kecantikan/hair-care/2fdit6n-jual-pantene-shampoo-anti-dandruff-135ml-paket-isi-2</t>
  </si>
  <si>
    <t>Pantene Shampoo Anti Dandruff 135ml Paket Isi 2</t>
  </si>
  <si>
    <t>https://www.bukalapak.com/p/perawatan-kecantikan/hair-care/2a1ln30-jual-herbal-essences-bio-hydrate-coconut-milk-shampo-400-ml</t>
  </si>
  <si>
    <t>Herbal Essences Bio Hydrate Coconut Milk Shampo 400 ml</t>
  </si>
  <si>
    <t>https://www.bukalapak.com/p/perawatan-kecantikan/hair-care/1ees16x-jual-pantene-pro-v-anti-ketombe-hijab-edition-shampo-135-ml-paket-isi-2</t>
  </si>
  <si>
    <t>https://www.bukalapak.com/p/perawatan-kecantikan/hair-care/2a1m4ii-jual-herbal-essences-bio-smooth-golden-moringa-oil-shampo-400-ml</t>
  </si>
  <si>
    <t>Herbal Essences Bio Smooth Golden Moringa Oil Shampo 400 ml</t>
  </si>
  <si>
    <t>https://www.bukalapak.com/p/perawatan-kecantikan/perawatan-tubuh-2311/perlengkapan-mandi-2314/3n02x7p-jual-oral-b-sikat-gigi-complete-4-way-fresh-s35-1s</t>
  </si>
  <si>
    <t>Oral B Sikat Gigi Complete 4 Way Fresh S35 1S</t>
  </si>
  <si>
    <t>https://www.bukalapak.com/p/perawatan-kecantikan/hair-care/29vbe6q-jual-herbal-essences-bio-hydrate-coconut-milk-kondisioner-400-ml</t>
  </si>
  <si>
    <t>Herbal Essences Bio Hydrate Coconut Milk Kondisioner 400 ml</t>
  </si>
  <si>
    <t>https://www.bukalapak.com/p/perawatan-kecantikan/hair-care/29vbgw8-jual-herbal-essences-bio-hydrate-coconut-milk-shampo-400-ml-x2</t>
  </si>
  <si>
    <t>Herbal Essences Bio Hydrate Coconut Milk Shampo 400 ml x2</t>
  </si>
  <si>
    <t>https://www.bukalapak.com/p/perawatan-kecantikan/hair-care/29vbvlj-jual-herbal-essences-bio-hydrate-coconut-milk-shampo-400-ml-x3</t>
  </si>
  <si>
    <t>Herbal Essences Bio Hydrate Coconut Milk Shampo 400 ml x3</t>
  </si>
  <si>
    <t>https://www.bukalapak.com/p/perawatan-kecantikan/hair-care/29vc99h-jual-herbal-essences-bio-repair-argan-oil-of-morocco-kondisioner-400ml</t>
  </si>
  <si>
    <t>Herbal Essences Bio Repair Argan Oil Of Morocco Kondisioner 400ml</t>
  </si>
  <si>
    <t>01/394930001B</t>
  </si>
  <si>
    <t>4902430403900x2+4902430678346</t>
  </si>
  <si>
    <t>https://www.bukalapak.com/p/perawatan-kecantikan/perawatan-tubuh-2311/perlengkapan-mandi-2314/24dcieu-jual-oral-b-sikat-gigi-123-medium-3s-paket-isi-2-free-oral-b-green-tea</t>
  </si>
  <si>
    <t>Oral B Sikat Gigi 123 Medium 3s Paket Isi 2 Free Oral B Green Tea</t>
  </si>
  <si>
    <t>https://www.bukalapak.com/p/perawatan-kecantikan/hair-care/29vnghb-jual-herbal-essences-bio-smooth-golden-moringa-oil-kondisioner-400-ml</t>
  </si>
  <si>
    <t>Herbal Essences Bio Smooth Golden Moringa Oil Kondisioner 400 ml</t>
  </si>
  <si>
    <t>https://www.bukalapak.com/p/perawatan-kecantikan/hair-care/29vqm68-jual-herbal-essences-bio-smooth-golden-moringa-oil-shampo-400-ml-x3</t>
  </si>
  <si>
    <t>Herbal Essences Bio Smooth Golden Moringa Oil Shampo 400 ml x3</t>
  </si>
  <si>
    <t>Herbal Essences White Strawberry &amp; Sweet Mint Shampo Kondisioner 400ml</t>
  </si>
  <si>
    <t>https://www.bukalapak.com/p/perawatan-kecantikan/hair-care/29vrbfe-jual-herbal-essences-bio-clean-white-strawberry-sweet-mint-shampo-400ml</t>
  </si>
  <si>
    <t>Herbal Essences Bio Clean White Strawberry &amp; Sweet Mint Shampo 400ml</t>
  </si>
  <si>
    <t>https://www.bukalapak.com/p/perawatan-kecantikan/hair-care/2u9q06j-jual-herbal-essences-shampo-colour-me-happy-300-ml-paket-isi-2</t>
  </si>
  <si>
    <t>Herbal Essences Shampo Colour Me Happy 300 ml - Paket isi 2</t>
  </si>
  <si>
    <t>https://www.bukalapak.com/p/perawatan-kecantikan/produk-kecantikan-lainnya/3zjb47f-jual-olay-regenerist-retinol-24-serum-wajah-30ml-paket-isi-2</t>
  </si>
  <si>
    <t>Olay Regenerist Retinol 24 Serum Wajah  30ml Paket Isi 2</t>
  </si>
  <si>
    <t>https://www.bukalapak.com/p/perawatan-kecantikan/produk-kecantikan-lainnya/412a6c7-jual-olay-white-radiance-water-essences-150ml</t>
  </si>
  <si>
    <t>https://www.bukalapak.com/p/perawatan-kecantikan/perawatan-wajah/masker-wajah-wanita/47x3rex-jual-olay-skinfusion-korean-jeju-lava-sea-water-sheet-mask</t>
  </si>
  <si>
    <t>https://www.bukalapak.com/p/perawatan-kecantikan/perawatan-wajah/masker-wajah-wanita/47x4pfn-jual-olay-skinfusion-korean-yuzu-sheet-mask</t>
  </si>
  <si>
    <t>https://www.bukalapak.com/p/perawatan-kecantikan/perawatan-wajah/masker-wajah-wanita/47x4x4b-jual-olay-skinfusion-korean-yuzu-sheet-mask-paket-isi-3</t>
  </si>
  <si>
    <t>https://www.bukalapak.com/p/perawatan-kecantikan/perawatan-wajah/masker-wajah-wanita/47x53s1-jual-olay-skinfusion-korean-yuzu-sheet-mask-paket-isi-5</t>
  </si>
  <si>
    <t>01/394929501F</t>
  </si>
  <si>
    <t>https://www.bukalapak.com/p/perawatan-kecantikan/perawatan-tubuh-2311/perlengkapan-mandi-2314/28gsjgl-jual-oral-b-sikat-gigi-ultra-thin-pro-gum-care-3s-paket-isi-2</t>
  </si>
  <si>
    <t>Oral B Sikat Gigi Ultra Thin Pro Gum Care 3s Paket Isi 2</t>
  </si>
  <si>
    <t>https://www.bukalapak.com/p/perawatan-kecantikan/makeup/wajah/3tasw31-jual-olay-white-radiance-cellucent-white-essence-serum-30-ml-paket-isi-2</t>
  </si>
  <si>
    <t>https://www.bukalapak.com/p/perawatan-kecantikan/makeup/wajah/3tat5kf-jual-lebih-hemat-olay-whip-power-duo-pencerah-dan-anti-aging</t>
  </si>
  <si>
    <t>https://www.bukalapak.com/p/perawatan-kecantikan/makeup/wajah/3pjmsxi-jual-lebih-hemat-olay-retinol-ritual-pelembap-dan-eye-anti-aging</t>
  </si>
  <si>
    <t>LEBIH HEMAT Olay Retinol Ritual Pelembap Dan Eye Anti Aging</t>
  </si>
  <si>
    <t>https://www.bukalapak.com/p/perawatan-kecantikan/produk-kecantikan-lainnya/3pkbiy7-jual-olay-regenerist-retinol-24-night-pelembab-krim-mata-eye-cream-15ml</t>
  </si>
  <si>
    <t>https://www.bukalapak.com/p/perawatan-kecantikan/makeup/wajah/3pmxdrp-jual-lebih-hemat-olay-retinol-ritual-pelembap-anti-aging</t>
  </si>
  <si>
    <t>LEBIH HEMAT Olay Retinol Ritual Pelembap Anti Aging</t>
  </si>
  <si>
    <t>https://www.bukalapak.com/p/perawatan-kecantikan/makeup/wajah/3pmxjme-jual-lebih-hemat-olay-retinol-ritual-serum-wajah-anti-aging</t>
  </si>
  <si>
    <t>LEBIH HEMAT Olay Retinol Ritual Serum Wajah Anti Aging</t>
  </si>
  <si>
    <t>https://www.bukalapak.com/p/perawatan-kecantikan/produk-kecantikan-lainnya/3pmxpd7-jual-olay-regenerist-retinol-24-moisturiser-pelembab-krim-wajah-50g</t>
  </si>
  <si>
    <t>https://www.bukalapak.com/p/perawatan-kecantikan/makeup/wajah/3pmxu50-jual-olay-regenerist-retinol-24-serum-wajah-30ml</t>
  </si>
  <si>
    <t>Olay Regenerist Retinol 24 Serum Wajah 30ml</t>
  </si>
  <si>
    <t>https://www.bukalapak.com/p/mobil-part-dan-aksesoris/aksesoris-mobil/aksesoris-interior/15eox6s-jual-ambipur-pewangi-mobil-pacific-airultra-control-7-5ml</t>
  </si>
  <si>
    <t>AmbiPur Pewangi Mobil Pacific AirUltra Control 7.5ml</t>
  </si>
  <si>
    <t>https://www.bukalapak.com/p/rumah-tangga/perlengkapan-kebersihan/18gt9yy-jual-oral-b-sikat-gigi-ultra-thin-pro-gum-care-3s</t>
  </si>
  <si>
    <t>Oral B Sikat Gigi Ultra Thin Pro Gum Care 3s</t>
  </si>
  <si>
    <t>https://www.bukalapak.com/p/perawatan-kecantikan/perawatan-wajah/masker-wajah-wanita/31hgf6v-jual-olay-japanese-camellia-nourishing-sheet-mask-28gr</t>
  </si>
  <si>
    <t>https://www.bukalapak.com/p/perawatan-kecantikan/perawatan-wajah/masker-wajah-wanita/31hi41p-jual-olay-japanese-camellia-nourishing-sheet-mask-28gr-paket-isi-3</t>
  </si>
  <si>
    <t>https://www.bukalapak.com/p/perawatan-kecantikan/perawatan-wajah/masker-wajah-wanita/31hueep-jual-olay-japanese-camellia-nourishing-sheet-mask-28gr-paket-isi-5</t>
  </si>
  <si>
    <t>https://www.bukalapak.com/p/perawatan-kecantikan/perawatan-wajah/masker-wajah-wanita/31hv7by-jual-olay-japanese-deep-sea-algae-healthy-aura-sheet-mask-25gr</t>
  </si>
  <si>
    <t>https://www.bukalapak.com/p/perawatan-kecantikan/perawatan-wajah/masker-wajah-wanita/31hvq2j-jual-olay-japanese-deep-sea-algae-healthy-aura-sheet-mask-25gr-paket-isi-3</t>
  </si>
  <si>
    <t>https://www.bukalapak.com/p/perawatan-kecantikan/perawatan-wajah/masker-wajah-wanita/31hwqkz-jual-olay-japanese-deep-sea-algae-healthy-aura-sheet-mask-25gr-paket-isi-5</t>
  </si>
  <si>
    <t>https://www.bukalapak.com/p/perawatan-kecantikan/perawatan-wajah/masker-wajah-wanita/31hx609-jual-olay-japanese-sake-yeast-wrinkle-relaxing-sheet-mask-20gr-paket-isi-3</t>
  </si>
  <si>
    <t>https://www.bukalapak.com/p/perawatan-kecantikan/perawatan-wajah/masker-wajah-wanita/31hxktg-jual-olay-japanese-sake-yeast-wrinkle-relaxing-sheet-mask-20gr-paket-isi-5</t>
  </si>
  <si>
    <t>https://www.bukalapak.com/p/perawatan-kecantikan/perawatan-wajah/masker-wajah-wanita/31hxq9p-jual-olay-magnemask-infusion-advance-whitening-sheet-mask-24g</t>
  </si>
  <si>
    <t>https://www.bukalapak.com/p/perawatan-kecantikan/perawatan-wajah/masker-wajah-wanita/31hycgl-jual-olay-white-radiance-krim-pagi-spf24-50g-krim-malam-50g-dan-mask-24g</t>
  </si>
  <si>
    <t>https://www.bukalapak.com/p/perawatan-kecantikan/perawatan-wajah/masker-wajah-wanita/31hyri4-jual-olay-magnemask-infusion-advanced-anti-aging-24g</t>
  </si>
  <si>
    <t>01/316027111D</t>
  </si>
  <si>
    <t>https://www.bukalapak.com/p/mobil-part-dan-aksesoris/aksesoris-mobil/aksesoris-interior/15epz4h-jual-ambipur-pewangi-mobil-vanilla-bliss-vent-clips-2ml</t>
  </si>
  <si>
    <t>AmbiPur Pewangi Mobil Vanilla Bliss Vent Clips 2ml</t>
  </si>
  <si>
    <t>https://www.bukalapak.com/p/perawatan-kecantikan/perawatan-wajah/masker-wajah-wanita/31hzp4o-jual-olay-set-perawatan-anti-aging-dan-whitening-sheet-mask-24g</t>
  </si>
  <si>
    <t>Olay Set Perawatan Anti Aging dan Whitening Sheet Mask 24g</t>
  </si>
  <si>
    <t>https://www.bukalapak.com/p/perawatan-kecantikan/perawatan-wajah/masker-wajah-wanita/31i7m03-jual-olay-ritual-esens-anti-aging-dan-rejuvenating-sheet-mask-24g</t>
  </si>
  <si>
    <t>https://www.bukalapak.com/p/perawatan-kecantikan/perawatan-wajah/masker-wajah-wanita/31i88o2-jual-olay-magnemask-infusion-advance-whitening-sheet-mask-24g-paket-isi-5</t>
  </si>
  <si>
    <t>https://www.bukalapak.com/p/perawatan-kecantikan/perawatan-wajah/masker-wajah-wanita/31i8qbc-jual-olay-ritual-pelembab-anti-aging-dan-rejuvenating-sheet-mask-24g</t>
  </si>
  <si>
    <t>Olay Ritual Pelembab Anti Aging dan Rejuvenating Sheet Mask 24g</t>
  </si>
  <si>
    <t>https://www.bukalapak.com/p/perawatan-kecantikan/perawatan-wajah/masker-wajah-wanita/31i94ls-jual-olay-ritual-pelembab-anti-aging-dan-olay-algea-mask</t>
  </si>
  <si>
    <t>https://www.bukalapak.com/p/perawatan-kecantikan/perawatan-wajah/masker-wajah-wanita/31i9ip5-jual-olay-powerful-duo-pencerah-dan-rejuvenating-sheet-mask-24g</t>
  </si>
  <si>
    <t>https://www.bukalapak.com/p/perawatan-kecantikan/perawatan-wajah/masker-wajah-wanita/31i9tuy-jual-olay-magnemask-infusion-advanced-anti-aging-24g-paket-isi-3</t>
  </si>
  <si>
    <t>https://www.bukalapak.com/p/perawatan-kecantikan/perawatan-wajah/suplemen-wajah-wanita/37i9uem-jual-olay-total-effects-whip-active-moisturizer-uv-krim-50g</t>
  </si>
  <si>
    <t>https://www.bukalapak.com/p/perawatan-kecantikan/perawatan-wajah/suplemen-wajah-wanita/37ibgnp-jual-olay-white-radiance-whip-active-moisturizer-uv-krim-50g</t>
  </si>
  <si>
    <t>https://www.bukalapak.com/p/perawatan-kecantikan/perawatan-wajah/masker-wajah-wanita/381u6c8-jual-olay-magnemask-infusion-advanced-anti-aging-24g-paket-isi-5</t>
  </si>
  <si>
    <t>https://www.bukalapak.com/p/perawatan-kecantikan/perawatan-wajah/pembersih-wajah-wanita/2fdg76m-jual-lebih-hemat-olay-set-pelembab-advanced-anti-aginglebih-hemat-olay-set</t>
  </si>
  <si>
    <t>LEBIH HEMAT Olay Set Pelembab Advanced Anti AgingLEBIH HEMAT Olay Set</t>
  </si>
  <si>
    <t>https://www.bukalapak.com/p/perawatan-kecantikan/perawatan-wajah/pembersih-wajah-wanita/2fdibos-jual-lebih-hemat-olay-set-ritual-pencerah-white-radiance</t>
  </si>
  <si>
    <t>https://www.bukalapak.com/p/perawatan-kecantikan/perawatan-wajah/suplemen-wajah-wanita/2jr1e6b-jual-lebih-hemat-olay-ritual-anti-aging-light</t>
  </si>
  <si>
    <t>https://www.bukalapak.com/p/perawatan-kecantikan/makeup/wajah/2jr20ff-jual-lebih-hemat-olay-serum-wajah-anti-aging</t>
  </si>
  <si>
    <t>LEBIH HEMAT Olay Serum Wajah Anti Aging</t>
  </si>
  <si>
    <t>https://www.bukalapak.com/p/mobil-part-dan-aksesoris/aksesoris-mobil/aksesoris-interior/15eqjfb-jual-ambipur-pewangi-mobil-sky-breeze-vent-clips-2ml</t>
  </si>
  <si>
    <t>AmbiPur Pewangi Mobil Sky Breeze Vent Clips 2ml</t>
  </si>
  <si>
    <t>https://www.bukalapak.com/p/perawatan-kecantikan/makeup/wajah/1xkuezi-jual-olay-regenerist-whip-active-moisturiser-krim-10g</t>
  </si>
  <si>
    <t>https://www.bukalapak.com/p/perawatan-kecantikan/makeup/wajah/1xkw1fy-jual-olay-regenerist-whip-active-moisturizer-krim-50g</t>
  </si>
  <si>
    <t>https://www.bukalapak.com/p/perawatan-kecantikan/makeup/wajah/1xkw744-jual-olay-total-effects-whip-active-moisturizer-krim-50g</t>
  </si>
  <si>
    <t>https://www.bukalapak.com/p/perawatan-kecantikan/makeup/wajah/1xkwcm1-jual-olay-white-radiance-whip-50-g</t>
  </si>
  <si>
    <t>https://www.bukalapak.com/p/perawatan-kecantikan/produk-kecantikan-lainnya/1xkwdk7-jual-olay-white-radiance-whip-active-moisturiser-krim-10g</t>
  </si>
  <si>
    <t>https://www.bukalapak.com/p/perawatan-kecantikan/perawatan-wajah/pembersih-wajah-wanita/1ym5he2-jual-lebih-hemat-olay-powerful-duo-pencerah-dan-anti-aging</t>
  </si>
  <si>
    <t>LEbih Hemat Olay Powerful  Duo Pencerah dan Anti Aging</t>
  </si>
  <si>
    <t>https://www.bukalapak.com/p/perawatan-kecantikan/perawatan-wajah/suplemen-wajah-wanita/208a7lz-jual-olay-white-radiance-cellucent-white-essence-wajah-serum-30-ml</t>
  </si>
  <si>
    <t>Olay White Radiance Cellucent White Essence Wajah serum 30 ml</t>
  </si>
  <si>
    <t>https://www.bukalapak.com/p/perawatan-kecantikan/makeup/wajah/25jsj2d-jual-lebih-hemat-olay-ritual-esens-anti-aging</t>
  </si>
  <si>
    <t>LEBIH HEMAT  Olay Ritual Esens Anti Aging</t>
  </si>
  <si>
    <t>https://www.bukalapak.com/p/perlengkapan-bayi/diapering/2xjykd3-jual-pampers-popok-celana-premium-care-xl-21-karton-isi-6</t>
  </si>
  <si>
    <t>https://www.bukalapak.com/p/rumah-tangga/perlengkapan-kebersihan/18upc2i-jual-lebih-hemat-olay-set-perawatan-kulit-normal</t>
  </si>
  <si>
    <t>https://www.bukalapak.com/p/rumah-tangga/perlengkapan-kebersihan/15asw6o-jual-olay-base-pink-cream-50gr</t>
  </si>
  <si>
    <t>https://www.bukalapak.com/p/perawatan-kecantikan/makeup/wajah/15avaky-jual-olay-total-effects-7in1-day-cream-normal-20gr</t>
  </si>
  <si>
    <t>https://www.bukalapak.com/p/perawatan-kecantikan/makeup-wajah/15gfzfo-jual-olay-white-radiance-intensive-lotion-30ml</t>
  </si>
  <si>
    <t>psku</t>
  </si>
  <si>
    <t>https://www.bukalapak.com/p/rumah-tangga/perlengkapan-kebersihan/135lmny-jual-olay-regenerist-revitalising-night-cream-50gr</t>
  </si>
  <si>
    <t>https://www.bukalapak.com/p/rumah-tangga/perlengkapan-kebersihan/135lmod-jual-olay-regenerist-mircro-sculpting-krim-pelembab-50gr</t>
  </si>
  <si>
    <t>Olay Regenerist Mircro-sculpting Krim Pelembab 50gr</t>
  </si>
  <si>
    <t>https://www.bukalapak.com/p/mobil-part-dan-aksesoris/aksesoris-mobil/aksesoris-interior/2lgssv4-jual-ambipur-car-after-tobacco-vent-clips-2ml</t>
  </si>
  <si>
    <t>https://www.bukalapak.com/p/perawatan-kecantikan/perawatan-wajah/suplemen-wajah-wanita/135lmso-jual-olay-total-effects-7in1-anti-ageing-night-cream-50gr-serum-wajah</t>
  </si>
  <si>
    <t>https://www.bukalapak.com/p/perawatan-kecantikan/perawatan-wajah/suplemen-wajah-wanita/135lmvl-jual-olay-total-effects-7in1-sabun-muka-100gr</t>
  </si>
  <si>
    <t>https://www.bukalapak.com/p/perawatan-kecantikan/perawatan-wajah/suplemen-wajah-wanita/135lmzw-jual-olay-total-effects-7in1-day-cream-normal-50gr</t>
  </si>
  <si>
    <t>https://www.bukalapak.com/p/rumah-tangga/perlengkapan-kebersihan/135ln4m-jual-olay-total-effects-7in1-anti-ageing-serum-wajah-50ml</t>
  </si>
  <si>
    <t>https://www.bukalapak.com/p/perawatan-kecantikan/makeup/wajah/3pkd07u-jual-lebih-hemat-olay-retinol-ritual-pelembap-dan-serum-wajah-anti-aging</t>
  </si>
  <si>
    <t>LEBIH HEMAT Olay Retinol Ritual Pelembap Dan Serum Wajah Anti Aging</t>
  </si>
  <si>
    <t>https://www.bukalapak.com/p/perawatan-kecantikan/makeup/wajah/2v8zu7v-jual-olay-krim-pencerah-natural-white-pinkish-fairness-uv-protection-20g</t>
  </si>
  <si>
    <t>https://www.bukalapak.com/p/perawatan-kecantikan/perawatan-wajah/masker-wajah-wanita/31hwxvw-jual-olay-japanese-sake-yeast-wrinkle-relaxing-sheet-mask-20gr</t>
  </si>
  <si>
    <t>https://www.bukalapak.com/p/perawatan-kecantikan/perawatan-wajah/masker-wajah-wanita/31i1lfz-jual-olay-ritual-serum-wajah-anti-aging-dan-rejuvenating-sheet-mask-24g</t>
  </si>
  <si>
    <t>Olay Ritual Serum wajah Anti Aging dan Rejuvenating Sheet Mask 24g</t>
  </si>
  <si>
    <t>https://www.bukalapak.com/p/perawatan-kecantikan/perawatan-wajah/masker-wajah-wanita/31i1rkj-jual-olay-powerful-duo-pencerah-anti-aging-dan-olay-algae-mask</t>
  </si>
  <si>
    <t>https://www.bukalapak.com/p/perawatan-kecantikan/perawatan-wajah/suplemen-wajah-wanita/1ep8hfb-jual-lebih-hemat-olay-ritual-pagi-anti-aging</t>
  </si>
  <si>
    <t>https://www.bukalapak.com/p/perawatan-kecantikan/makeup/wajah/1ep8m6p-jual-olay-regenerist-revitalising-hydration-uv-cream-50g</t>
  </si>
  <si>
    <t>https://www.bukalapak.com/p/perawatan-kecantikan/makeup/wajah/1exz6vx-jual-olay-total-effects-7in1-day-cream-normal-spf-15-12gr</t>
  </si>
  <si>
    <t>https://www.bukalapak.com/p/perawatan-kecantikan/makeup/wajah/1g3quqp-jual-olay-base-lotion-75ml</t>
  </si>
  <si>
    <t>https://www.bukalapak.com/p/perawatan-kecantikan/makeup/wajah/1g7qdrw-jual-olay-white-radiance-intensive-brightening-12gr</t>
  </si>
  <si>
    <t>Olay White Radiance Intensive  Brightening 12gr</t>
  </si>
  <si>
    <t>https://www.bukalapak.com/p/perawatan-kecantikan/makeup/wajah/1lo0u1h-jual-olay-krim-pencerah-natural-white-pinkish-fairness-uv-protection-50g</t>
  </si>
  <si>
    <t>https://www.bukalapak.com/p/rumah-tangga/perlengkapan-kebersihan/15aoak6-jual-olay-regenerist-revitalising-eye-serum-wajah-15ml</t>
  </si>
  <si>
    <t>Olay Regenerist Revitalising Eye Serum Wajah 15ml</t>
  </si>
  <si>
    <t>https://www.bukalapak.com/p/rumah-tangga/perlengkapan-kebersihan/15fp5bj-jual-olay-age-protect-cream-18gr</t>
  </si>
  <si>
    <t>Olay Age Protect Cream 18gr</t>
  </si>
  <si>
    <t>https://www.bukalapak.com/p/rumah-tangga/perlengkapan-kebersihan/15fq6r1-jual-olay-krim-pencerah-natural-white-light-uv-protection-20g</t>
  </si>
  <si>
    <t>https://www.bukalapak.com/p/rumah-tangga/perlengkapan-kebersihan/15frdjg-jual-olay-natural-white-pinkish-fairness-sabun-muka-50g</t>
  </si>
  <si>
    <t>Olay Natural White Pinkish Fairness Sabun Muka 50g</t>
  </si>
  <si>
    <t>https://www.bukalapak.com/p/rumah-tangga/perlengkapan-kebersihan/15frh60-jual-olay-krim-pencerah-natural-white-light-uv-protection-50g</t>
  </si>
  <si>
    <t>Olay Krim Pencerah  Natural White Light UV Protection 50g</t>
  </si>
  <si>
    <t>01/294826902I</t>
  </si>
  <si>
    <t>https://www.bukalapak.com/p/perawatan-kecantikan/makeup/wajah/15frs5k-jual-olay-krim-pencerah-natural-white-light-uv-protection-25g</t>
  </si>
  <si>
    <t>Olay Krim Pencerah Natural White Light UV Protection 25g</t>
  </si>
  <si>
    <t>01/294826902F</t>
  </si>
  <si>
    <t>https://www.bukalapak.com/p/perawatan-kecantikan/makeup-wajah/15fsycv-jual-olay-krim-pencerah-natural-white-pinkish-fairness-uv-protection-25g</t>
  </si>
  <si>
    <t>Olay Krim Pencerah  Natural White Pinkish Fairness UV Protection 25g</t>
  </si>
  <si>
    <t>https://www.bukalapak.com/p/rumah-tangga/perlengkapan-kebersihan/15fucsa-jual-olay-white-radiance-night-restoring-cream-50gr</t>
  </si>
  <si>
    <t>https://www.bukalapak.com/p/rumah-tangga/perlengkapan-kebersihan/15fxoi5-jual-olay-total-effects-7in1-day-cream-normal-spf-15-20gr</t>
  </si>
  <si>
    <t>https://www.bukalapak.com/p/perawatan-kecantikan/makeup/wajah/15gogbi-jual-olay-total-effects-7in1-sabun-muka-50gr</t>
  </si>
  <si>
    <t>Olay Total Effects 7in1 Sabun Muka 50gr</t>
  </si>
  <si>
    <t>https://www.bukalapak.com/p/rumah-tangga/perlengkapan-kebersihan/15ltz9g-jual-lebih-hemat-olay-ritual-serum-wajah-anti-aging</t>
  </si>
  <si>
    <t>https://www.bukalapak.com/p/perawatan-kecantikan/makeup/wajah/135llqh-jual-olay-white-radiance-cellucent-white-essence-wajah-serum-30-ml-paket-isi-2</t>
  </si>
  <si>
    <t>https://www.bukalapak.com/p/perawatan-kecantikan/perawatan-wajah/suplemen-wajah-wanita/135lmv1-jual-olay-total-effects-7in1-day-cream-gentle-50gr</t>
  </si>
  <si>
    <t>https://www.bukalapak.com/p/perawatan-kecantikan/perawatan-wajah/suplemen-wajah-wanita/135lmy3-jual-olay-total-effects-7-in-one-day-cream-touch-of-foundation-spf-15-50gr</t>
  </si>
  <si>
    <t>https://www.bukalapak.com/p/rumah-tangga/perlengkapan-kebersihan/135ln88-jual-olay-regenerist-mircro-sculpting-serum-wajah-50ml</t>
  </si>
  <si>
    <t>https://www.bukalapak.com/p/perlengkapan-bayi/perlengkapan-mandi/3z2wvsn-jual-oral-b-kids-sikat-gigi-stages-3-paket-isi-2</t>
  </si>
  <si>
    <t>Oral-B Kids Sikat Gigi Stages 3 Paket Isi 2</t>
  </si>
  <si>
    <t>https://www.bukalapak.com/p/kesehatan-2359/kesehatan-mulut-gigi/pembersih-lidah/3z32n1h-jual-oral-b-dental-floss-benang-gigi-satin-50m-paket-isi-3</t>
  </si>
  <si>
    <t>Oral-B Dental Floss-Benang Gigi Satin 50M Paket Isi 3</t>
  </si>
  <si>
    <t>https://www.bukalapak.com/p/kesehatan-2359/kesehatan-mulut-gigi/pemutih-gigi/3z8t8qf-jual-sikat-gigi-all-rounder-123-2s-paket-isi-2</t>
  </si>
  <si>
    <t>Sikat Gigi All Rounder 123 2s Paket Isi 2</t>
  </si>
  <si>
    <t>01/394929501R</t>
  </si>
  <si>
    <t>https://www.bukalapak.com/p/kesehatan-2359/kesehatan-mulut-gigi/pemutih-gigi/3z8u2w4-jual-sikat-gigi-all-rounder-123-3s-paket-isi-2</t>
  </si>
  <si>
    <t>Sikat Gigi All Rounder 123 3s Paket Isi 2</t>
  </si>
  <si>
    <t>https://www.bukalapak.com/p/kesehatan-2359/kesehatan-mulut-gigi/pemutih-gigi/3z8vuuw-jual-oral-b-sikat-gigi-fresh-clean-black-3s-paket-isi-3</t>
  </si>
  <si>
    <t>Oral-B Sikat Gigi Fresh Clean Black 3s Paket isi 3</t>
  </si>
  <si>
    <t>https://www.bukalapak.com/p/kesehatan-2359/kesehatan-mulut-gigi/pemutih-gigi/3z96au6-jual-oral-b-sikat-gigi-all-rounder-gum-protect-2s-paket-isi-2</t>
  </si>
  <si>
    <t>Oral-B Sikat Gigi All Rounder Gum Protect 2s Paket isi 2</t>
  </si>
  <si>
    <t>https://www.bukalapak.com/p/kesehatan-2359/kesehatan-mulut-gigi/pemutih-gigi/3z96em0-jual-oral-b-sikat-gigi-all-rounder-gum-protect-2s-paket-isi-3</t>
  </si>
  <si>
    <t>Oral-B Sikat Gigi All Rounder Gum Protect 2s Paket isi 3</t>
  </si>
  <si>
    <t>https://www.bukalapak.com/p/kesehatan-2359/kesehatan-mulut-gigi/pemutih-gigi/3z96myu-jual-oral-b-sikat-gigi-all-rounder-gum-protect-3s-paket-isi-3</t>
  </si>
  <si>
    <t>Oral-B Sikat Gigi All Rounder Gum Protect 3s Paket isi 3</t>
  </si>
  <si>
    <t>https://www.bukalapak.com/p/kesehatan-2359/kesehatan-mulut-gigi/pemutih-gigi/3z96oys-jual-oral-b-sikat-gigi-all-rounder-gum-protect-3s-paket-isi-6</t>
  </si>
  <si>
    <t>Oral-B Sikat Gigi All Rounder Gum Protect 3s Paket isi 6</t>
  </si>
  <si>
    <t>https://www.bukalapak.com/p/kesehatan-2359/kesehatan-mulut-gigi/pemutih-gigi/3zewd25-jual-oral-b-sikat-gigi-ultrathin-green-tea-3s-paket-isi-3</t>
  </si>
  <si>
    <t>Oral-B Sikat Gigi UltraThin Green Tea 3s Paket Isi 3</t>
  </si>
  <si>
    <t>https://www.bukalapak.com/p/kesehatan-2359/kesehatan-mulut-gigi/pemutih-gigi/3zf2rrk-jual-oral-b-sikat-gigi-ultrathin-green-tea-3s-paket-isi-6</t>
  </si>
  <si>
    <t>Oral-B Sikat Gigi UltraThin Green Tea 3s Paket Isi 6</t>
  </si>
  <si>
    <t>https://www.bukalapak.com/p/perlengkapan-bayi/diapering/15fl9rd-jual-pampers-popok-celana-premium-care-xxl-17</t>
  </si>
  <si>
    <t>Pampers Popok Celana Premium Care XXL 17</t>
  </si>
  <si>
    <t>https://www.bukalapak.com/p/perlengkapan-bayi/diapering/135lnns-jual-pampers-popok-celana-premium-care-l-24</t>
  </si>
  <si>
    <t>https://www.bukalapak.com/p/kesehatan-2359/kesehatan-mulut-gigi/pemutih-gigi/40h0tiv-jual-oral-b-paket-sikat-gigi-whitening</t>
  </si>
  <si>
    <t>https://www.bukalapak.com/p/perawatan-kecantikan/perawatan-tubuh-2311/perlengkapan-mandi-2314/47x7f46-jual-oral-b-sikat-gigi-all-rounder-herbal-soft-1s</t>
  </si>
  <si>
    <t>Oral-B Sikat Gigi All Rounder Herbal Soft 1s</t>
  </si>
  <si>
    <t>https://www.bukalapak.com/p/perawatan-kecantikan/perawatan-tubuh-2311/perlengkapan-mandi-2314/47x7vm7-jual-oral-b-sikat-gigi-all-rounder-herbal-soft-3s</t>
  </si>
  <si>
    <t>Oral-B Sikat Gigi All Rounder Herbal Soft 3s</t>
  </si>
  <si>
    <t>https://www.bukalapak.com/p/perawatan-kecantikan/perawatan-tubuh-2311/perlengkapan-mandi-2314/47y873d-jual-oral-b-sikat-gigi-all-rounder-herbal-soft-3s-paket-isi-2</t>
  </si>
  <si>
    <t>Oral-B Sikat Gigi All Rounder Herbal Soft 3s - Paket isi 2</t>
  </si>
  <si>
    <t>https://www.bukalapak.com/p/perawatan-kecantikan/perawatan-tubuh-2311/perlengkapan-mandi-2314/47y8fb7-jual-oral-b-sikat-gigi-all-rounder-herbal-soft-3s-paket-isi-3</t>
  </si>
  <si>
    <t>Oral-B Sikat Gigi All Rounder Herbal Soft 3s - Paket isi 3</t>
  </si>
  <si>
    <t>https://www.bukalapak.com/p/perawatan-kecantikan/perawatan-tubuh-2311/perlengkapan-mandi-2314/47y8kcq-jual-oral-b-sikat-gigi-all-rounder-herbal-soft-3s-paket-isi-6</t>
  </si>
  <si>
    <t>Oral-B Sikat Gigi All Rounder Herbal Soft 3s - Paket isi 6</t>
  </si>
  <si>
    <t>https://www.bukalapak.com/p/perawatan-kecantikan/perawatan-tubuh-2311/perlengkapan-mandi-2314/3pw5uje-jual-oral-b-sikat-gigi-ultra-thin-pro-gum-care-1s</t>
  </si>
  <si>
    <t>Oral B Sikat Gigi Ultra Thin Pro Gum Care 1s</t>
  </si>
  <si>
    <t>https://www.bukalapak.com/p/perawatan-kecantikan/perawatan-tubuh-2311/perlengkapan-mandi-2314/3wvx93p-jual-oral-b-dental-floss-benang-gigi-satin-50m-paket-isi-2</t>
  </si>
  <si>
    <t>Oral-B Dental Floss-Benang Gigi Satin 50M Paket Isi 2</t>
  </si>
  <si>
    <t>https://www.bukalapak.com/p/kesehatan-2359/kesehatan-mulut-gigi/pembersih-lidah/3wvxf9n-jual-oral-b-dental-floss-benang-gigi-satin-50m-paket-isi-6</t>
  </si>
  <si>
    <t>Oral-B Dental Floss-Benang Gigi Satin 50M Paket Isi 6</t>
  </si>
  <si>
    <t>https://www.bukalapak.com/p/perawatan-kecantikan/perawatan-tubuh-2311/perlengkapan-mandi-2314/3wvy5oh-jual-oral-b-kids-sikat-gigi-stages-1-paket-isi-6</t>
  </si>
  <si>
    <t>Oral-B Kids Sikat Gigi Stages 1 Paket Isi 6</t>
  </si>
  <si>
    <t>https://www.bukalapak.com/p/perawatan-kecantikan/hair-care/41madsd-jual-pantene-shampoo-total-damage-care-135ml</t>
  </si>
  <si>
    <t>https://www.bukalapak.com/p/perawatan-kecantikan/perawatan-tubuh-2311/perlengkapan-mandi-2314/3ww3tqv-jual-oral-b-sikat-gigi-complete-whitening-soft-isi-2-paket-isi-3</t>
  </si>
  <si>
    <t>https://www.bukalapak.com/p/rumah-tangga/perlengkapan-kebersihan/3uqk4f3-jual-downy-pelembut-pakaian-sekali-bilas-1-4-l</t>
  </si>
  <si>
    <t>Downy Pelembut Pakaian Sekali Bilas 1 4 L</t>
  </si>
  <si>
    <t>https://www.bukalapak.com/p/perawatan-kecantikan/perawatan-tubuh-2311/perlengkapan-mandi-2314/3ww7lqa-jual-oral-b-sikat-gigi-ultrathin-black-tea-3s-paket-isi-3</t>
  </si>
  <si>
    <t>Oral-B Sikat Gigi UltraThin Black Tea 3s Paket Isi 3</t>
  </si>
  <si>
    <t>https://www.bukalapak.com/p/perawatan-kecantikan/perawatan-tubuh-2311/perlengkapan-mandi-2314/3ww7rvt-jual-oral-b-sikat-gigi-ultrathin-black-tea-3s-paket-isi-6</t>
  </si>
  <si>
    <t>Oral-B Sikat Gigi UltraThin Black Tea 3s Paket Isi 6</t>
  </si>
  <si>
    <t>https://www.bukalapak.com/p/kesehatan-2359/kesehatan-mulut-gigi/pemutih-gigi/3xb78ll-jual-oral-b-dental-floss-benang-gigi-essential-50m-paket-isi-2</t>
  </si>
  <si>
    <t>Oral-B Dental Floss-Benang Gigi Essential 50M Paket Isi 2</t>
  </si>
  <si>
    <t>https://www.bukalapak.com/p/kesehatan-2359/kesehatan-mulut-gigi/pemutih-gigi/3xb7em9-jual-oral-b-dental-floss-benang-gigi-essential-50m-paket-isi-3</t>
  </si>
  <si>
    <t>Oral-B Dental Floss-Benang Gigi Essential 50M Paket Isi 3</t>
  </si>
  <si>
    <t>https://www.bukalapak.com/p/kesehatan-2359/kesehatan-mulut-gigi/pemutih-gigi/3xb7l3b-jual-oral-b-dental-floss-benang-gigi-essential-50m-paket-isi-6</t>
  </si>
  <si>
    <t>Oral-B Dental Floss-Benang Gigi Essential 50M Paket Isi 6</t>
  </si>
  <si>
    <t>https://www.bukalapak.com/p/perawatan-kecantikan/hair-care/3yv5bo6-jual-pantene-shampoo-anti-lepek-900ml</t>
  </si>
  <si>
    <t>https://www.bukalapak.com/p/perawatan-kecantikan/perawatan-tubuh-2311/perlengkapan-mandi-2314/3yv6o9w-jual-oral-b-sikat-gigi-all-rounder-microthin-s40-2s-paket-isi-2</t>
  </si>
  <si>
    <t>Oral B Sikat Gigi All Rounder Microthin S40 2S Paket isi 2</t>
  </si>
  <si>
    <t>https://www.bukalapak.com/p/perawatan-kecantikan/perawatan-tubuh-2311/perlengkapan-mandi-2314/3yv6tc9-jual-oral-b-sikat-gigi-all-rounder-microthin-s40-2s-paket-isi-3</t>
  </si>
  <si>
    <t>Oral B Sikat Gigi All Rounder Microthin S40 2S Paket isi 3</t>
  </si>
  <si>
    <t>https://www.bukalapak.com/p/perawatan-kecantikan/perawatan-tubuh-2311/perlengkapan-mandi-2314/3yv6ywt-jual-oral-b-sikat-gigi-all-rounder-microthin-s40-2s-paket-isi-6</t>
  </si>
  <si>
    <t>Oral B Sikat Gigi All Rounder Microthin S40 2S Paket isi 6</t>
  </si>
  <si>
    <t>https://www.bukalapak.com/p/perawatan-kecantikan/perawatan-tubuh-2311/perlengkapan-mandi-2314/3yv73er-jual-oral-b-sikat-gigi-all-rounder-microthin-s40-3s-paket-isi-2</t>
  </si>
  <si>
    <t>Oral B Sikat Gigi All Rounder Microthin S40 3S Paket Isi 2</t>
  </si>
  <si>
    <t>https://www.bukalapak.com/p/perawatan-kecantikan/perawatan-tubuh-2311/perlengkapan-mandi-2314/3yv78xi-jual-oral-b-sikat-gigi-all-rounder-microthin-s40-3s-paket-isi-3</t>
  </si>
  <si>
    <t>Oral B Sikat Gigi All Rounder Microthin S40 3S Paket isi 3</t>
  </si>
  <si>
    <t>https://www.bukalapak.com/p/perawatan-kecantikan/perawatan-tubuh-2311/perlengkapan-mandi-2314/3yv847h-jual-oral-b-sikat-gigi-all-rounder-microthin-s40-4s-paket-isi-2</t>
  </si>
  <si>
    <t>Oral B Sikat Gigi All Rounder Microthin S40 4s Paket Isi 2</t>
  </si>
  <si>
    <t>https://www.bukalapak.com/p/perawatan-kecantikan/perawatan-tubuh-2311/perlengkapan-mandi-2314/3yv8at4-jual-oral-b-sikat-gigi-all-rounder-microthin-s40-4s-paket-isi-3</t>
  </si>
  <si>
    <t>Oral B Sikat Gigi All Rounder Microthin S40 4s Paket Isi 3</t>
  </si>
  <si>
    <t>https://www.bukalapak.com/p/perawatan-kecantikan/perawatan-tubuh-2311/perlengkapan-mandi-2314/3yvaqi2-jual-oral-b-sikat-gigi-all-rounder-microthin-s40-4s-paket-isi-6</t>
  </si>
  <si>
    <t>Oral B Sikat Gigi All Rounder Microthin S40 4s Paket Isi 6</t>
  </si>
  <si>
    <t>https://www.bukalapak.com/p/perawatan-kecantikan/perawatan-tubuh-2311/perlengkapan-mandi-2314/3yvaxp8-jual-oral-b-sikat-gigi-all-rounder-123-2s-paket-isi-3</t>
  </si>
  <si>
    <t>Oral-B Sikat Gigi All Rounder 123 2s Paket Isi 3</t>
  </si>
  <si>
    <t>https://www.bukalapak.com/p/perawatan-kecantikan/perawatan-tubuh-2311/perlengkapan-mandi-2314/3yvb5og-jual-oral-b-sikat-gigi-all-rounder-123-2s-paket-isi-6</t>
  </si>
  <si>
    <t>Oral-B Sikat Gigi All Rounder 123 2s Paket Isi 6</t>
  </si>
  <si>
    <t>https://www.bukalapak.com/p/perawatan-kecantikan/perawatan-tubuh-2311/perlengkapan-mandi-2314/3yvbd7a-jual-oral-b-sikat-gigi-all-rounder-fresh-clean-black-3s-paket-isi-6</t>
  </si>
  <si>
    <t>Oral-B Sikat Gigi All Rounder Fresh Clean Black 3s Paket isi 6</t>
  </si>
  <si>
    <t>https://www.bukalapak.com/p/perawatan-kecantikan/hair-care/3yx6vie-jual-oral-b-pasta-gigi-tooth-gum-care-100ml-paket-isi-3</t>
  </si>
  <si>
    <t>Oral B Pasta Gigi Tooth &amp; Gum Care 100ml Paket Isi 3</t>
  </si>
  <si>
    <t>https://www.bukalapak.com/p/perawatan-kecantikan/hair-care/3yx71f6-jual-oral-b-pasta-gigi-tooth-gum-care-100ml-paket-isi-2</t>
  </si>
  <si>
    <t>Oral B Pasta Gigi Tooth &amp; Gum Care 100ml Paket Isi 2</t>
  </si>
  <si>
    <t>Oral B Pasta Gigi Tooth &amp; Gum Care 100ml Paket Isi 6</t>
  </si>
  <si>
    <t>https://www.bukalapak.com/p/perlengkapan-bayi/perlengkapan-mandi/3z2uwmz-jual-oral-b-kids-sikat-gigi-stages-1-paket-isi-2</t>
  </si>
  <si>
    <t>Oral-B Kids Sikat Gigi Stages 1 Paket Isi 2</t>
  </si>
  <si>
    <t>https://www.bukalapak.com/p/perlengkapan-bayi/perlengkapan-mandi/3z2wkts-jual-oral-b-kids-sikat-gigi-stages-2-paket-isi-6</t>
  </si>
  <si>
    <t>Oral-B Kids Sikat Gigi Stages 2 Paket Isi 6</t>
  </si>
  <si>
    <t>https://www.bukalapak.com/p/perawatan-kecantikan/perawatan-tubuh-2311/perlengkapan-mandi-2314/3mztmtn-jual-oral-b-sikat-gigi-complete-whitening-m40-2s</t>
  </si>
  <si>
    <t>01/326127305S</t>
  </si>
  <si>
    <t>https://www.bukalapak.com/p/rumah-tangga/perlengkapan-kebersihan/341apjr-jual-downy-pelembut-pakaian-passion-refill-415ml</t>
  </si>
  <si>
    <t>Downy Pelembut Pakaian Passion Refill 415ml</t>
  </si>
  <si>
    <t>4902430875400</t>
  </si>
  <si>
    <t>https://www.bukalapak.com/p/rumah-tangga/perlengkapan-kebersihan/2jr0yqc-jual-downy-mist-to-go-pewangi-pakaian-daring-35ml</t>
  </si>
  <si>
    <t>Downy Mist To Go Pewangi Pakaian Daring 35ml</t>
  </si>
  <si>
    <t>https://www.bukalapak.com/p/perawatan-kecantikan/perawatan-tubuh-2311/perlengkapan-mandi-2314/3pssacr-jual-oral-b-sikat-gigi-pro-health-clinic-3s</t>
  </si>
  <si>
    <t>Oral B Sikat Gigi Pro Health Clinic 3S</t>
  </si>
  <si>
    <t>https://www.bukalapak.com/p/perawatan-kecantikan/perawatan-tubuh-2311/perlengkapan-mandi-2314/3puchxs-jual-oral-b-sikat-gigi-prohealth-m40-1s</t>
  </si>
  <si>
    <t>Oral B Sikat Gigi Prohealth M40 1S</t>
  </si>
  <si>
    <t>https://www.bukalapak.com/p/perawatan-kecantikan/perawatan-tubuh-2311/perlengkapan-mandi-2314/3puh2jh-jual-oral-b-sikat-gigi-all-rounder-microthin-s40-2s</t>
  </si>
  <si>
    <t>Oral B Sikat Gigi All Rounder Microthin S40 2S</t>
  </si>
  <si>
    <t>https://www.bukalapak.com/p/perawatan-kecantikan/perawatan-tubuh-2311/perlengkapan-mandi-2314/3putmeu-jual-oral-b-sikat-gigi-all-rounder-s40-2s</t>
  </si>
  <si>
    <t>https://www.bukalapak.com/p/perawatan-kecantikan/perawatan-tubuh-2311/perlengkapan-mandi-2314/3putznd-jual-oral-b-sikat-gigi-complete-5-way-clean-2s</t>
  </si>
  <si>
    <t>Oral B Sikat Gigi Complete 5 Way Clean 2S</t>
  </si>
  <si>
    <t>https://www.bukalapak.com/p/perawatan-kecantikan/perawatan-tubuh-2311/perlengkapan-mandi-2314/3puulja-jual-oral-b-sikat-gigi-ultra-thin-compact-soft-1s</t>
  </si>
  <si>
    <t>Oral B Sikat Gigi Ultra Thin Compact Soft 1s</t>
  </si>
  <si>
    <t>https://www.bukalapak.com/p/perawatan-kecantikan/perawatan-tubuh-2311/perlengkapan-mandi-2314/2u9olp3-jual-oral-b-fresh-clean-black-soft-3s-paket-isi-2</t>
  </si>
  <si>
    <t>Oral-B Fresh Clean Black Soft 3S Paket Isi 2</t>
  </si>
  <si>
    <t>https://www.bukalapak.com/p/perawatan-kecantikan/perawatan-tubuh-2311/perlengkapan-mandi-2314/1p2b4p7-jual-oral-b-sikat-gigi-pro-health-clinical-pro-flex-soft-2s-paket-isi-2</t>
  </si>
  <si>
    <t>https://www.bukalapak.com/p/perawatan-kecantikan/perawatan-tubuh-2311/perlengkapan-mandi-2314/1p2bq2n-jual-oral-b-sikat-gigi-stages-3-paket-isi-3</t>
  </si>
  <si>
    <t>Oral B Sikat Gigi Stages 3 Paket Isi 3</t>
  </si>
  <si>
    <t>https://www.bukalapak.com/p/perawatan-kecantikan/perawatan-tubuh-2311/perlengkapan-mandi-2314/1p2grhr-jual-oral-b-sikat-gigi-ultrathin-green-tea-3s-paket-isi-2</t>
  </si>
  <si>
    <t>Oral B Sikat Gigi UltraThin Green Tea 3s Paket Isi 2</t>
  </si>
  <si>
    <t>https://www.bukalapak.com/p/perawatan-kecantikan/perawatan-tubuh-2311/peralatan-cukur/1rm1wda-jual-oral-b-sikat-gigi-classic-40-medium-2s</t>
  </si>
  <si>
    <t>https://www.bukalapak.com/p/kesehatan-2359/kesehatan-mulut-gigi/pemutih-gigi/21bmpdy-jual-oral-b-sikat-gigi-classic-40-medium</t>
  </si>
  <si>
    <t>Oral B Sikat Gigi Classic 40 Medium</t>
  </si>
  <si>
    <t>https://www.bukalapak.com/p/kesehatan-2359/kesehatan-mulut-gigi/pemutih-gigi/21bnp3x-jual-oral-b-sikat-gigi-123-med-1s</t>
  </si>
  <si>
    <t>Oral B Sikat Gigi 123 Med 1S</t>
  </si>
  <si>
    <t>https://www.bukalapak.com/p/rumah-tangga/perlengkapan-kebersihan/2jr0ztd-jual-downy-mist-to-go-pewangi-pakaian-mystique-35ml</t>
  </si>
  <si>
    <t>Downy Mist To Go Pewangi Pakaian Mystique 35ml</t>
  </si>
  <si>
    <t>https://www.bukalapak.com/p/kesehatan-2359/kesehatan-mulut-gigi/pemutih-gigi/24dg1cf-jual-oral-b-sikat-gigi-123-soft-1s</t>
  </si>
  <si>
    <t>ORAL B Sikat Gigi 123 Soft 1S</t>
  </si>
  <si>
    <t>https://www.bukalapak.com/p/kesehatan-2359/kesehatan-mulut-gigi/pemutih-gigi/24dh9v7-jual-oral-b-sikat-gigi-classic-40-soft-1s</t>
  </si>
  <si>
    <t>https://www.bukalapak.com/p/perawatan-kecantikan/hair-care/3d0yw32-jual-pantene-conditioner-daily-moisture-repair-290ml</t>
  </si>
  <si>
    <t>https://www.bukalapak.com/p/perawatan-kecantikan/perawatan-tubuh-2311/peralatan-cukur/28gtvef-jual-oral-b-sikat-gigi-classic-40-soft-2s</t>
  </si>
  <si>
    <t>https://www.bukalapak.com/p/rumah-tangga/perlengkapan-kebersihan/18gv1ky-jual-oral-b-sikat-gigi-ultrathin-green-tea-1s</t>
  </si>
  <si>
    <t>Oral B Sikat Gigi UltraThin Green Tea 1s</t>
  </si>
  <si>
    <t>https://www.bukalapak.com/p/rumah-tangga/perlengkapan-kebersihan/17wy12y-jual-oral-b-sikat-gigi-ultrathin-green-tea-3s</t>
  </si>
  <si>
    <t>https://www.bukalapak.com/p/rumah-tangga/perlengkapan-kebersihan/18gk2fj-jual-oral-b-sikat-gigi-complete-whitening-soft-2s</t>
  </si>
  <si>
    <t>Oral B Sikat Gigi Complete Whitening Soft 2s</t>
  </si>
  <si>
    <t>https://www.bukalapak.com/p/rumah-tangga/perlengkapan-kebersihan/2jr10bp-jual-downy-mist-to-go-pewangi-pakaian-passion-35ml</t>
  </si>
  <si>
    <t>Downy Mist To Go Pewangi Pakaian Passion 35ml</t>
  </si>
  <si>
    <t>https://www.bukalapak.com/p/rumah-tangga/perlengkapan-kebersihan/18go4ej-jual-oral-b-sikat-gigi-pro-health-clinical-pro-flex-soft-2s</t>
  </si>
  <si>
    <t>https://www.bukalapak.com/p/rumah-tangga/perlengkapan-kebersihan/18gt45x-jual-oral-b-sikat-gigi-ultrathin-black-tea-3s</t>
  </si>
  <si>
    <t>Oral B Sikat Gigi UltraThin Black Tea 3s</t>
  </si>
  <si>
    <t>https://www.bukalapak.com/p/perawatan-kecantikan/hair-care/2cr01ix-jual-pantene-gold-series-smooth-sleek-sampo-270ml-dan-kondisioner-190ml</t>
  </si>
  <si>
    <t>Pantene Gold Series Smooth &amp; Sleek Sampo 270ml dan Kondisioner 190ml</t>
  </si>
  <si>
    <t>https://www.bukalapak.com/p/perlengkapan-bayi/perlengkapan-mandi/3z2x6x2-jual-oral-b-kids-sikat-gigi-stages-3-paket-isi-3</t>
  </si>
  <si>
    <t>Oral-B Kids Sikat Gigi Stages 3 Paket Isi 3</t>
  </si>
  <si>
    <t>https://www.bukalapak.com/p/perlengkapan-bayi/perlengkapan-mandi/3z2xd9e-jual-oral-b-kids-sikat-gigi-stages-3-paket-isi-6</t>
  </si>
  <si>
    <t>Oral-B Kids Sikat Gigi Stages 3 Paket Isi 6</t>
  </si>
  <si>
    <t>https://www.bukalapak.com/p/perlengkapan-bayi/perlengkapan-mandi/3z2xln2-jual-oral-b-kids-sikat-gigi-stages-4-paket-isi-2</t>
  </si>
  <si>
    <t>Oral-B Kids Sikat Gigi Stages 4 Paket Isi 2</t>
  </si>
  <si>
    <t>https://www.bukalapak.com/p/perlengkapan-bayi/perlengkapan-mandi/3z2y546-jual-oral-b-kids-sikat-gigi-stages-4-paket-isi-6</t>
  </si>
  <si>
    <t>Oral-B Kids Sikat Gigi Stages 4 Paket Isi 6</t>
  </si>
  <si>
    <t>https://www.bukalapak.com/p/perawatan-kecantikan/perawatan-tubuh-2311/perlengkapan-mandi-2314/3z31i22-jual-oral-b-sikat-gigi-pro-health-clinical-pro-flex-soft-2s-paket-isi-3</t>
  </si>
  <si>
    <t>Oral-B Sikat Gigi Pro-Health Clinical Pro Flex Soft 2s Paket Isi 3</t>
  </si>
  <si>
    <t>https://www.bukalapak.com/p/kesehatan-2359/kesehatan-mulut-gigi/pemutih-gigi/3z8v6ul-jual-sikat-gigi-all-rounder-123-3s-paket-isi-3</t>
  </si>
  <si>
    <t>Sikat Gigi All Rounder 123 3s Paket Isi 3</t>
  </si>
  <si>
    <t>https://www.bukalapak.com/p/kesehatan-2359/kesehatan-mulut-gigi/pemutih-gigi/3z8vcu0-jual-sikat-gigi-all-rounder-123-3s-paket-isi-6</t>
  </si>
  <si>
    <t>Sikat Gigi All Rounder 123 3s Paket Isi 6</t>
  </si>
  <si>
    <t>https://www.bukalapak.com/p/kesehatan-2359/kesehatan-mulut-gigi/pemutih-gigi/3z96gbj-jual-oral-b-sikat-gigi-all-rounder-gum-protect-2s-paket-isi-6</t>
  </si>
  <si>
    <t>Oral-B Sikat Gigi All Rounder Gum Protect 2s Paket isi 6</t>
  </si>
  <si>
    <t>https://www.bukalapak.com/p/kesehatan-2359/kesehatan-mulut-gigi/pemutih-gigi/3z96l8w-jual-oral-b-sikat-gigi-all-rounder-gum-protect-3s-paket-isi-2</t>
  </si>
  <si>
    <t>Oral-B Sikat Gigi All Rounder Gum Protect 3s Paket isi 2</t>
  </si>
  <si>
    <t>https://www.bukalapak.com/p/perawatan-kecantikan/perawatan-tubuh-2311/perlengkapan-mandi-2314/3zjy5vc-jual-oral-b-sikat-gigi-complete-whitening-soft-2s-paket-isi-2</t>
  </si>
  <si>
    <t>Oral-B Sikat Gigi Complete Whitening Soft 2s Paket Isi 2</t>
  </si>
  <si>
    <t>https://www.bukalapak.com/p/kesehatan-2359/kesehatan-mulut-gigi/pemutih-gigi/40gzvcg-jual-oral-b-paket-sikat-gigi-keluarga</t>
  </si>
  <si>
    <t>https://www.bukalapak.com/p/perawatan-kecantikan/perawatan-tubuh-2311/perlengkapan-mandi-2314/3ww3qc8-jual-oral-b-sikat-gigi-complete-whitening-soft-2s-paket-isi-6</t>
  </si>
  <si>
    <t>Oral-B Sikat Gigi Complete Whitening Soft 2s Paket Isi 6</t>
  </si>
  <si>
    <t>https://www.bukalapak.com/p/perawatan-kecantikan/perawatan-tubuh-2311/perlengkapan-mandi-2314/3ww43gv-jual-oral-b-sikat-gigi-pro-health-clinical-pro-flex-soft-2s-paket-isi-6</t>
  </si>
  <si>
    <t>Oral-B Sikat Gigi Pro-Health Clinical Pro Flex Soft 2s Paket Isi 6</t>
  </si>
  <si>
    <t>01/394929502V</t>
  </si>
  <si>
    <t>https://www.bukalapak.com/p/perawatan-kecantikan/perawatan-tubuh-2311/perlengkapan-mandi-2314/3ww7wxm-jual-oral-b-sikat-gigi-ultrathin-green-tea-isi-3-paket-isi-2</t>
  </si>
  <si>
    <t>Oral-B Sikat Gigi UltraThin Green Tea Isi 3 Paket Isi 2</t>
  </si>
  <si>
    <t>https://www.bukalapak.com/p/perawatan-kecantikan/perawatan-tubuh-2311/perlengkapan-mandi-2314/3yv7wru-jual-oral-b-sikat-gigi-all-rounder-microthin-s40-3s-paket-isi-6</t>
  </si>
  <si>
    <t>Oral B Sikat Gigi All Rounder Microthin S40 3S Paket isi 6</t>
  </si>
  <si>
    <t>https://www.bukalapak.com/p/perlengkapan-bayi/perlengkapan-mandi/3z2vsyg-jual-oral-b-kids-sikat-gigi-stages-2-paket-isi-2</t>
  </si>
  <si>
    <t>Oral-B Kids Sikat Gigi Stages 2 Paket Isi 2</t>
  </si>
  <si>
    <t>https://www.bukalapak.com/p/perawatan-kecantikan/perawatan-tubuh-2311/perlengkapan-mandi-2314/3psswo8-jual-oral-b-sikat-gigi-pro-health-m40-2s</t>
  </si>
  <si>
    <t>Oral B Sikat Gigi Pro Health M40 2S</t>
  </si>
  <si>
    <t>https://www.bukalapak.com/p/perawatan-kecantikan/perawatan-tubuh-2311/perlengkapan-mandi-2314/3pugpez-jual-oral-b-sikat-gigi-all-rounder-microthin-s40-3s</t>
  </si>
  <si>
    <t>Oral B Sikat Gigi All Rounder Microthin S40 3S</t>
  </si>
  <si>
    <t>https://www.bukalapak.com/p/perawatan-kecantikan/perawatan-tubuh-2311/perlengkapan-mandi-2314/3puu4d3-jual-oral-b-sikat-gigi-complete-whitening-soft-1s</t>
  </si>
  <si>
    <t>Oral B Sikat Gigi Complete Whitening Soft 1s</t>
  </si>
  <si>
    <t>https://www.bukalapak.com/p/perawatan-kecantikan/perawatan-tubuh-2311/perlengkapan-mandi-2314/1gkdrx7-jual-oral-b-sikat-gigi-stages-4-paket-isi-3</t>
  </si>
  <si>
    <t>Oral B Sikat Gigi Stages 4 Paket Isi 3</t>
  </si>
  <si>
    <t>https://www.bukalapak.com/p/rumah-tangga/perlengkapan-kebersihan/18gj6rj-jual-oral-b-sikat-gigi-ultrathin-black-tea-1s</t>
  </si>
  <si>
    <t>Oral B Sikat Gigi UltraThin Black Tea 1s</t>
  </si>
  <si>
    <t>https://www.bukalapak.com/p/perawatan-kecantikan/perawatan-tubuh-2311/perlengkapan-mandi-2314/18gpixp-jual-oral-b-sikat-gigi-stages-2</t>
  </si>
  <si>
    <t>Oral B Sikat Gigi Stages 2</t>
  </si>
  <si>
    <t>https://www.bukalapak.com/p/perawatan-kecantikan/hair-care/2cr0bdl-jual-pantene-pro-v-gold-series-black-glossy-conditioner-190ml-paket-isi-2</t>
  </si>
  <si>
    <t>Pantene Pro-V Gold Series Black &amp; Glossy Conditioner 190ml Paket Isi 2</t>
  </si>
  <si>
    <t>https://www.bukalapak.com/p/perlengkapan-bayi/diapering/3d0xwmj-jual-pampers-popok-celana-premium-care-m-30-paket-isi-6</t>
  </si>
  <si>
    <t>Pampers Popok Celana Premium Care M 30 - Paket isi 6</t>
  </si>
  <si>
    <t>https://www.bukalapak.com/p/perlengkapan-bayi/diapering/3d0y4nu-jual-pampers-popok-celana-premium-care-s-32-paket-isi-6</t>
  </si>
  <si>
    <t>4902430875394</t>
  </si>
  <si>
    <t>https://www.bukalapak.com/p/rumah-tangga/perlengkapan-kebersihan/2jr10x8-jual-downy-mist-to-go-pewangi-pakaian-sweetheart-35ml</t>
  </si>
  <si>
    <t>Downy Mist To Go Pewangi Pakaian Sweetheart 35ml</t>
  </si>
  <si>
    <t>https://www.bukalapak.com/p/perlengkapan-bayi/diapering/3d0ybix-jual-pampers-popok-celana-premium-care-xxl-28-paket-isi-4</t>
  </si>
  <si>
    <t>https://www.bukalapak.com/p/perlengkapan-bayi/diapering/3kypxfd-jual-pampers-popok-perekat-premium-care-nb-52-paket-isi-4</t>
  </si>
  <si>
    <t>https://www.bukalapak.com/p/perlengkapan-bayi/diapering/3kyt2iw-jual-pampers-popok-perekat-premium-care-s-48-paket-isi-2</t>
  </si>
  <si>
    <t>https://www.bukalapak.com/p/perlengkapan-bayi/diapering/2u9rufn-jual-pampers-popok-celana-premium-care-xl-36-paket-isi-4</t>
  </si>
  <si>
    <t>01/326127305H</t>
  </si>
  <si>
    <t>https://www.bukalapak.com/p/rumah-tangga/perlengkapan-kebersihan/18z4vp2-jual-downy-secret-garden-pelembut-pakaian-botol-800ml</t>
  </si>
  <si>
    <t xml:space="preserve">Downy Secret Garden Pelembut Pakaian Botol 800ml  </t>
  </si>
  <si>
    <t>https://www.bukalapak.com/p/perlengkapan-bayi/diapering/18gw3vk-jual-pampers-premium-care-popok-celana-m-68-box-isi-3</t>
  </si>
  <si>
    <t>Pampers Premium Care Popok Celana M-68 - Box Isi 3</t>
  </si>
  <si>
    <t>https://www.bukalapak.com/p/perlengkapan-bayi/diapering/1ecnem1-jual-pampers-popok-celana-s-32-premium-care-paket-isi-3</t>
  </si>
  <si>
    <t>Pampers Popok Celana S-32 Premium Care Paket isi 3</t>
  </si>
  <si>
    <t>https://www.bukalapak.com/p/perlengkapan-bayi/diapering/14fsnl4-jual-pampers-premium-care-popok-celana-m-46-box-isi-4</t>
  </si>
  <si>
    <t>Pampers Premium Care Popok Celana M 46 Box Isi 4</t>
  </si>
  <si>
    <t>https://www.bukalapak.com/p/perawatan-kecantikan/hair-care/2hsph7u-jual-pantene-pro-v-perawatan-rambut-rontok-hijab-edition-shampoo-135-ml</t>
  </si>
  <si>
    <t>https://www.bukalapak.com/p/perlengkapan-bayi/diapering/16g42y0-jual-paket-isi-2-pampers-popok-premium-care-perekat-nb-52</t>
  </si>
  <si>
    <t>Paket isi 2 - Pampers Popok Premium Care Perekat NB-52</t>
  </si>
  <si>
    <t>https://www.bukalapak.com/p/perlengkapan-bayi/diapering/16g5lcm-jual-pampers-popok-premium-care-taped-nb-26-isi-3</t>
  </si>
  <si>
    <t>Pampers Popok Premium Care Taped NB -26 Isi 3</t>
  </si>
  <si>
    <t>https://www.bukalapak.com/p/perlengkapan-bayi/diapering/16g6tvy-jual-pampers-popok-celana-premium-care-s-32</t>
  </si>
  <si>
    <t>https://www.bukalapak.com/p/perlengkapan-bayi/diapering/135llwv-jual-pampers-popok-perekat-premium-care-nb-26</t>
  </si>
  <si>
    <t>https://www.bukalapak.com/p/perlengkapan-bayi/diapering/135lm1g-jual-pampers-popok-perekat-premium-care-nb-52</t>
  </si>
  <si>
    <t>https://www.bukalapak.com/p/perlengkapan-bayi/diapering/135ln1f-jual-pampers-popok-celana-premium-care-xxl-28</t>
  </si>
  <si>
    <t>https://www.bukalapak.com/p/perlengkapan-bayi/diapering/135ln5b-jual-pampers-popok-celana-premium-care-l-62</t>
  </si>
  <si>
    <t>https://www.bukalapak.com/p/perlengkapan-bayi/diapering/135ln8n-jual-pampers-popok-celana-premium-care-xl-54</t>
  </si>
  <si>
    <t>https://www.bukalapak.com/p/perlengkapan-bayi/diapering/135lni3-jual-pampers-popok-celana-premium-care-m-46</t>
  </si>
  <si>
    <t>https://www.bukalapak.com/p/perlengkapan-bayi/diapering/135lnjc-jual-pampers-popok-celana-premium-care-m-30</t>
  </si>
  <si>
    <t>https://www.bukalapak.com/p/rumah-tangga/perlengkapan-kebersihan/1jbizhk-jual-downy-passion-pelembut-pakaian-refill-230ml</t>
  </si>
  <si>
    <t>Downy Passion Pelembut Pakaian Refill 230ml</t>
  </si>
  <si>
    <t>https://www.bukalapak.com/p/perlengkapan-bayi/diapering/13svmyz-jual-paket-isi-2-pampers-popok-celana-l-42-premium-care</t>
  </si>
  <si>
    <t>Paket isi 2 - Pampers Popok Celana L-42 Premium Care</t>
  </si>
  <si>
    <t>https://www.bukalapak.com/p/perlengkapan-bayi/diapering/13sw4rt-jual-paket-isi-2-pampers-popok-celana-m-46-premium-care</t>
  </si>
  <si>
    <t>Paket isi 2 - Pampers Popok Celana M-46 Premium Care</t>
  </si>
  <si>
    <t>https://www.bukalapak.com/p/perlengkapan-bayi/diapering/13swd2u-jual-paket-isi-2-pampers-popok-celana-premium-care-xl-36</t>
  </si>
  <si>
    <t>Paket isi 2 - Pampers Popok Celana Premium Care XL-36</t>
  </si>
  <si>
    <t>https://www.bukalapak.com/p/perlengkapan-bayi/diapering/13swnma-jual-paket-isi-3-pampers-popok-celana-l-24-premium-care</t>
  </si>
  <si>
    <t>Paket isi 3 - Pampers Popok Celana L-24 Premium Care</t>
  </si>
  <si>
    <t>https://www.bukalapak.com/p/perlengkapan-bayi/diapering/13sya3k-jual-paket-isi-3-pampers-popok-celana-m-30-premium-care</t>
  </si>
  <si>
    <t>Paket isi 3 - Pampers Popok Celana M-30 Premium Care</t>
  </si>
  <si>
    <t>https://www.bukalapak.com/p/perlengkapan-bayi/diapering/33k0k4b-jual-hemat-pampers-popok-celana-m68-dan-downy-pelembut-mild-gentle-720ml</t>
  </si>
  <si>
    <t>HEMAT Pampers Popok Celana M68 Dan Downy Pelembut Mild &amp;Gentle 720ml</t>
  </si>
  <si>
    <t>https://www.bukalapak.com/p/perlengkapan-bayi/diapering/1tu7pn1-jual-pampers-premium-care-popok-celana-xl-54-isi-3</t>
  </si>
  <si>
    <t>Pampers Premium Care Popok Celana XL-54 - Isi 3</t>
  </si>
  <si>
    <t>https://www.bukalapak.com/p/perlengkapan-bayi/diapering/15fmhqf-jual-pampers-popok-celana-premium-care-xl-21</t>
  </si>
  <si>
    <t>Pampers Popok Celana Premium Care XL 21</t>
  </si>
  <si>
    <t>https://www.bukalapak.com/p/perlengkapan-bayi/diapering/16bgnd6-jual-paket-isi-2-pampers-popok-celana-premium-care-xxl-28</t>
  </si>
  <si>
    <t>Paket isi 2 - Pampers Popok Celana Premium Care XXL-28</t>
  </si>
  <si>
    <t>https://www.bukalapak.com/p/perlengkapan-bayi/diapering/16bwb9q-jual-paket-isi-3-pampers-popok-celana-xxl-17-premium-care</t>
  </si>
  <si>
    <t>Paket isi 3 - Pampers Popok Celana XXL-17 Premium Care</t>
  </si>
  <si>
    <t>https://www.bukalapak.com/p/perlengkapan-bayi/diapering/135ln6a-jual-pampers-popok-celana-premium-care-xl-36</t>
  </si>
  <si>
    <t>https://www.bukalapak.com/p/perlengkapan-bayi/diapering/135lnb0-jual-pampers-popok-celana-premium-care-l-42</t>
  </si>
  <si>
    <t>https://www.bukalapak.com/p/perlengkapan-bayi/diapering/135lnec-jual-pampers-popok-perekat-premium-care-s-48</t>
  </si>
  <si>
    <t>01/326127203Q</t>
  </si>
  <si>
    <t>https://www.bukalapak.com/p/rumah-tangga/perlengkapan-kebersihan/18dc1kg-jual-downy-daring-pelembut-pakaian-botol-900ml</t>
  </si>
  <si>
    <t>Downy Daring Pelembut Pakaian Botol 900ml</t>
  </si>
  <si>
    <t>https://www.bukalapak.com/p/perawatan-kecantikan/hair-care/2j66rku-jual-pantene-shampoo-hair-fall-control-135ml</t>
  </si>
  <si>
    <t>https://www.bukalapak.com/p/perawatan-kecantikan/hair-care/46vxkpw-jual-pantene-shampo-hair-fall-control-1800ml</t>
  </si>
  <si>
    <t>Pantene Shampo Hair Fall Control 1800ml</t>
  </si>
  <si>
    <t>https://www.bukalapak.com/p/perawatan-kecantikan/hair-care/46vxq01-jual-pantene-shampo-hair-fall-control-1800ml-paket-isi-2</t>
  </si>
  <si>
    <t>Pantene Shampo Hair Fall Control 1800ml Paket Isi 2</t>
  </si>
  <si>
    <t>https://www.bukalapak.com/p/perawatan-kecantikan/hair-care/3pwg60u-jual-pantene-shampoo-anti-lepek-290ml</t>
  </si>
  <si>
    <t>https://www.bukalapak.com/p/perawatan-kecantikan/hair-care/3pwh3pw-jual-pantene-shampoo-daily-moisture-290ml</t>
  </si>
  <si>
    <t>https://www.bukalapak.com/p/perawatan-kecantikan/perawatan-tubuh-2311/perawatan-rambut-wanita/3pwiibp-jual-pantene-shampoo-long-black-290ml</t>
  </si>
  <si>
    <t>https://www.bukalapak.com/p/perawatan-kecantikan/hair-care/3vbyb5b-jual-pantene-shampoo-long-black-210ml</t>
  </si>
  <si>
    <t>https://www.bukalapak.com/p/rumah-tangga/perlengkapan-kebersihan/18gtzmp-jual-downy-aqua-ocean-pelembut-pakaian-botol-800ml</t>
  </si>
  <si>
    <t>Downy Aqua Ocean Pelembut Pakaian Botol 800ml</t>
  </si>
  <si>
    <t>https://www.bukalapak.com/p/perawatan-kecantikan/hair-care/3vzftki-jual-pantene-shampoo-smooth-and-silky-210ml</t>
  </si>
  <si>
    <t>https://www.bukalapak.com/p/perawatan-kecantikan/hair-care/1w5e8lk-jual-pantene-shampoo-anti-dandruff-400ml-free-conditioner-tanpa-bilas-40ml</t>
  </si>
  <si>
    <t>Pantene Shampoo Anti Dandruff 400ml FREE Conditioner Tanpa Bilas 40ml</t>
  </si>
  <si>
    <t>https://www.bukalapak.com/p/rumah-tangga/perlengkapan-kebersihan/1jbqxkv-jual-downy-romance-pelembut-pakaian-refill-720-ml</t>
  </si>
  <si>
    <t>Downy Romance Pelembut Pakaian Refill 720 ml</t>
  </si>
  <si>
    <t>https://www.bukalapak.com/p/perawatan-kecantikan/perawatan-tubuh-2311/peralatan-cukur/4g3kxg7-jual-gillette-venus-alat-cukur-wanita-smooth-sensitive-razor</t>
  </si>
  <si>
    <t>Gillette Venus Alat Cukur Wanita Smooth Sensitive Razor</t>
  </si>
  <si>
    <t>https://www.bukalapak.com/p/perawatan-kecantikan/hair-care/3e4yzyl-jual-pantene-shampoo-hair-fall-control-1200ml-paket-isi-2</t>
  </si>
  <si>
    <t>https://www.bukalapak.com/p/perawatan-kecantikan/hair-care/3e4z40a-jual-pantene-shampoo-hair-fall-control-1200ml-paket-isi-3</t>
  </si>
  <si>
    <t>Pantene Shampoo Hair Fall Control 1200ml Paket Isi 3</t>
  </si>
  <si>
    <t>https://www.bukalapak.com/p/perawatan-kecantikan/hair-care/3ky1dl6-jual-pantene-shampoo-long-black-400ml</t>
  </si>
  <si>
    <t>https://www.bukalapak.com/p/perawatan-kecantikan/perawatan-tubuh-2311/perawatan-rambut-wanita/3l3yfnj-jual-pantene-shampoo-total-damage-care-1200ml-paket-isi-2</t>
  </si>
  <si>
    <t>Pantene Shampoo Total Damage Care 1200ml Paket Isi 2</t>
  </si>
  <si>
    <t>https://www.bukalapak.com/p/perawatan-kecantikan/perawatan-tubuh-2311/perawatan-rambut-wanita/3l3yksy-jual-pantene-shampoo-anti-dandruff-1200ml-paket-isi-2</t>
  </si>
  <si>
    <t>Pantene Shampoo Anti Dandruff 1200ml Paket Isi 2</t>
  </si>
  <si>
    <t>https://www.bukalapak.com/p/perawatan-kecantikan/perawatan-tubuh-2311/perawatan-rambut-wanita/3l3yn6x-jual-pantene-shampoo-anti-dandruff-1200ml-paket-isi-3</t>
  </si>
  <si>
    <t>https://www.bukalapak.com/p/perawatan-kecantikan/perawatan-tubuh-2311/perawatan-rambut-wanita/3l3yssv-jual-pantene-shampoo-total-damage-care-1200ml</t>
  </si>
  <si>
    <t>01/394430001P</t>
  </si>
  <si>
    <t>https://www.bukalapak.com/p/perawatan-kecantikan/perawatan-tubuh-2311/perawatan-kulit-wanita/3p8znue-jual-exclusive-pantene-shampo-antik-dandruff-dan-gillette-venus-free-nrc-40ml</t>
  </si>
  <si>
    <t>Exclusive Pantene Shampo Antik Dandruff Dan Gillette Venus Free NRC 40ml</t>
  </si>
  <si>
    <t>https://www.bukalapak.com/p/perawatan-kecantikan/hair-care/2xlyip1-jual-pantene-shampoo-anti-dandruff-1200ml</t>
  </si>
  <si>
    <t>https://www.bukalapak.com/p/perawatan-kecantikan/perawatan-tubuh-2311/peralatan-cukur/3nuv9js-jual-gillette-pisau-cukur-blue-3-isi-1</t>
  </si>
  <si>
    <t>Gillette Pisau Cukur Blue 3 Isi 1</t>
  </si>
  <si>
    <t>https://www.bukalapak.com/p/perawatan-kecantikan/hair-care/2bx1fdf-jual-pantene-pro-v-gold-series-smooth-sleek-conditioner-190-ml</t>
  </si>
  <si>
    <t>Pantene Pro V Gold Series Smooth &amp; Sleek Conditioner 190 ml</t>
  </si>
  <si>
    <t>https://www.bukalapak.com/p/perawatan-kecantikan/hair-care/2bx1yok-jual-pantene-pro-v-gold-series-smooth-sleek-shampoo-270-ml</t>
  </si>
  <si>
    <t>Pantene Pro V Gold Series Smooth &amp; Sleek Shampoo 270 ml</t>
  </si>
  <si>
    <t>https://www.bukalapak.com/p/perawatan-kecantikan/hair-care/2bx2oxk-jual-pantene-pro-v-gold-series-strong-thick-conditioner-190-ml</t>
  </si>
  <si>
    <t>Pantene Pro V Gold Series Strong &amp; Thick Conditioner  190 ml</t>
  </si>
  <si>
    <t>https://www.bukalapak.com/p/perawatan-kecantikan/hair-care/2bx33ud-jual-pantene-pro-v-gold-series-strong-thick-shampoo-270-ml</t>
  </si>
  <si>
    <t>Pantene Pro V Gold Series Strong &amp; Thick Shampoo 270 ml</t>
  </si>
  <si>
    <t>https://www.bukalapak.com/p/perawatan-kecantikan/perawatan-tubuh-2311/perawatan-rambut-wanita/2bx385n-jual-pantene-pro-v-gold-series-black-glossy-kondisioner-190-ml</t>
  </si>
  <si>
    <t>Pantene Pro V Gold Series Black &amp; Glossy Kondisioner 190 ml</t>
  </si>
  <si>
    <t>https://www.bukalapak.com/p/perawatan-kecantikan/hair-care/2cqzrl9-jual-pantene-gold-series-black-glossy-shampoo-270ml-dan-kondisioner-190</t>
  </si>
  <si>
    <t>Pantene Gold Series Black &amp; Glossy Shampoo 270ml dan Kondisioner 190</t>
  </si>
  <si>
    <t>https://www.bukalapak.com/p/perawatan-kecantikan/perawatan-tubuh-2311/peralatan-cukur/1rm515p-jual-gillette-blue-ii-ultragrip-isi-2</t>
  </si>
  <si>
    <t>Gillette Blue II Ultragrip Isi 2</t>
  </si>
  <si>
    <t>https://www.bukalapak.com/p/perawatan-kecantikan/perawatan-tubuh-2311/peralatan-cukur/4g4grh7-jual-gillette-venus-alat-cukur-wanita-smooth-sensitive-isi-4-refill-new</t>
  </si>
  <si>
    <t>Gillette Venus Alat Cukur Wanita Smooth Sensitive Isi 4 Refill New</t>
  </si>
  <si>
    <t>https://www.bukalapak.com/p/perawatan-kecantikan/hair-care/2cr14ml-jual-pantene-pro-v-gold-series-smooth-sleek-conditioner-190ml-paket-isi-2</t>
  </si>
  <si>
    <t>Pantene Pro-V Gold Series Smooth &amp; Sleek Conditioner 190ml Paket Isi 2</t>
  </si>
  <si>
    <t>https://www.bukalapak.com/p/perawatan-kecantikan/hair-care/2cr1kdd-jual-pantene-pro-v-gold-series-strong-thick-conditioner-190ml-paket-isi-2</t>
  </si>
  <si>
    <t>Pantene Pro-V Gold Series Strong &amp; Thick Conditioner 190ml Paket isi 2</t>
  </si>
  <si>
    <t>https://www.bukalapak.com/p/perawatan-kecantikan/hair-care/2cr1qzx-jual-pantene-pro-v-gold-series-strong-thick-shampoo-270-ml-paket-isi-2</t>
  </si>
  <si>
    <t>https://www.bukalapak.com/p/perawatan-kecantikan/hair-care/2cr1swp-jual-pantene-pro-v-gold-series-smooth-sleek-shampoo-270-ml-paket-isi-2</t>
  </si>
  <si>
    <t>Pantene Pro-V Gold Series Smooth &amp; Sleek Shampoo 270 ml Paket Isi 2</t>
  </si>
  <si>
    <t>https://www.bukalapak.com/p/perawatan-kecantikan/hair-care/2cr1ual-jual-pantene-pro-v-gold-series-black-glossy-shampoo-270-ml-paket-isi-2</t>
  </si>
  <si>
    <t>https://www.bukalapak.com/p/perawatan-kecantikan/hair-care/2dhr0v1-jual-pantene-pro-v-gold-series-smooth-sleek-conditioner-320-ml</t>
  </si>
  <si>
    <t>Pantene Pro V Gold Series Smooth &amp; Sleek Conditioner 320 ml</t>
  </si>
  <si>
    <t>https://www.bukalapak.com/p/perawatan-kecantikan/hair-care/2ekzz3w-jual-pantene-pro-v-gold-series-black-glossy-shampoo-450-ml</t>
  </si>
  <si>
    <t>Pantene Pro-V Gold Series Black &amp; Glossy Shampoo 450 ml</t>
  </si>
  <si>
    <t>https://www.bukalapak.com/p/perawatan-kecantikan/hair-care/2evlvio-jual-pantene-sampo-hairfall-control-900ml-paket-isi-2-free-nrc-40ml</t>
  </si>
  <si>
    <t>Pantene Sampo Hairfall Control 900ml Paket isi 2 FREE NRC 40ml</t>
  </si>
  <si>
    <t>https://www.bukalapak.com/p/perawatan-kecantikan/hair-care/1ecfwxd-jual-pantene-pro-v-perawatan-rambut-rontok-hijab-edition-shampo-135-ml</t>
  </si>
  <si>
    <t>Pantene Pro-V Perawatan Rambut Rontok Hijab Edition Shampo 135 ml</t>
  </si>
  <si>
    <t>https://www.bukalapak.com/p/perawatan-kecantikan/hair-care/2fdkcue-jual-pantene-shampoo-hairfall-control-135ml-paket-isi-2</t>
  </si>
  <si>
    <t>Pantene Shampoo Hairfall Control 135ml Paket Isi 2</t>
  </si>
  <si>
    <t>https://www.bukalapak.com/p/perawatan-kecantikan/hair-care/1p1yv7g-jual-head-shoulder-sampo-anti-hair-fall-170-ml</t>
  </si>
  <si>
    <t>Head &amp; Shoulder Sampo Anti Hair Fall 170 ml</t>
  </si>
  <si>
    <t>https://www.bukalapak.com/p/perawatan-kecantikan/hair-care/1ef2pgl-jual-pantene-pro-v-anti-ketombe-hijab-edition-shampo-135-ml</t>
  </si>
  <si>
    <t>01/244521103Q</t>
  </si>
  <si>
    <t>https://www.bukalapak.com/p/perawatan-kecantikan/hair-care/159wgk8-jual-head-shoulder-sampo-clean-and-balanced-170-ml</t>
  </si>
  <si>
    <t>Head &amp; Shoulder Sampo Clean and Balanced 170 ml</t>
  </si>
  <si>
    <t>https://www.bukalapak.com/p/perawatan-kecantikan/hair-care/2j66cr3-jual-pantene-shampoo-anti-dandruff-290ml</t>
  </si>
  <si>
    <t>Pantene Shampoo Anti Dandruff 290ml</t>
  </si>
  <si>
    <t>https://www.bukalapak.com/p/perawatan-kecantikan/hair-care/2hy52me-jual-herbal-essences-dangerously-straight-kondisioner-300-ml</t>
  </si>
  <si>
    <t>Herbal Essences Dangerously Straight Kondisioner 300 ml</t>
  </si>
  <si>
    <t>https://www.bukalapak.com/p/perawatan-kecantikan/hair-care/2jr14yn-jual-pantene-shampoo-total-damage-care-900ml-paket-isi-3</t>
  </si>
  <si>
    <t>Pantene Shampoo Total Damage Care 900ml Paket Isi 3</t>
  </si>
  <si>
    <t>https://www.bukalapak.com/p/perawatan-kecantikan/hair-care/1p6r3fs-jual-pantene-sampo-hairfall-control-400ml-paket-isi-2</t>
  </si>
  <si>
    <t>Pantene Sampo Hairfall Control 400ml Paket Isi 2</t>
  </si>
  <si>
    <t>https://www.bukalapak.com/p/perawatan-kecantikan/perawatan-tubuh-2311/perawatan-rambut-wanita/1qqhxdz-jual-pantene-sampo-hairfall-control-400ml-paket-isi-3</t>
  </si>
  <si>
    <t>Pantene Sampo Hairfall Control 400ml Paket Isi 3</t>
  </si>
  <si>
    <t>https://www.bukalapak.com/p/rumah-tangga/perlengkapan-kebersihan/159x4qs-jual-head-shoulder-sampo-clean-and-balanced-480-ml</t>
  </si>
  <si>
    <t>Head &amp; Shoulder Sampo Clean and Balanced 480 ml</t>
  </si>
  <si>
    <t>https://www.bukalapak.com/p/perawatan-kecantikan/perawatan-wajah/suplemen-wajah-wanita/135lmq1-jual-olay-white-radiance-brightening-uv-lotion-75ml</t>
  </si>
  <si>
    <t>https://www.bukalapak.com/p/rumah-tangga/perlengkapan-kebersihan/15h6n7c-jual-pantene-kondisioner-aqua-pure-165ml</t>
  </si>
  <si>
    <t>https://www.bukalapak.com/p/perawatan-kecantikan/hair-care/24d5hra-jual-pantene-sampo-total-damage-care-400ml</t>
  </si>
  <si>
    <t>Pantene Sampo Total Damage Care 400ml</t>
  </si>
  <si>
    <t>https://www.bukalapak.com/p/perawatan-kecantikan/hair-care/28gp6oo-jual-pantene-shampoo-hairfall-400ml-free-conditioner-tanpa-bilas-40ml</t>
  </si>
  <si>
    <t>Pantene Shampoo Hairfall 400ml FREE Conditioner Tanpa Bilas 40ml</t>
  </si>
  <si>
    <t>https://www.bukalapak.com/p/perawatan-kecantikan/hair-care/15lvgos-jual-paket-isi-2-pantene-kondisioner-3-minutes-miracle-quantum-180ml</t>
  </si>
  <si>
    <t>Paket isi 2 Pantene Kondisioner 3 Minutes MIracle Quantum 180ml</t>
  </si>
  <si>
    <t>https://www.bukalapak.com/p/rumah-tangga/perlengkapan-kebersihan/135ln1k-jual-pantene-shampoo-total-damage-care-320ml</t>
  </si>
  <si>
    <t>https://www.bukalapak.com/p/perawatan-kecantikan/perawatan-tubuh-2311/perlengkapan-mandi-2314/3n01rrc-jual-oral-b-sikat-gigi-4-way-fresh-m40-1s</t>
  </si>
  <si>
    <t>Oral B Sikat Gigi 4 Way Fresh M40 1S</t>
  </si>
  <si>
    <t>https://www.bukalapak.com/p/perawatan-kecantikan/hair-care/1d6x06c-jual-pantene-sampo-hairfall-control-750ml-paket-isi-3</t>
  </si>
  <si>
    <t>Pantene Sampo Hairfall Control 750ml Paket isi 3</t>
  </si>
  <si>
    <t>https://www.bukalapak.com/p/perawatan-kecantikan/hair-care/41mb9py-jual-pantene-conditioner-total-damage-care-135-ml</t>
  </si>
  <si>
    <t>Pantene Conditioner Total Damage Care 135 ml</t>
  </si>
  <si>
    <t>https://www.bukalapak.com/p/perawatan-kecantikan/hair-care/3vgib48-jual-pantene-shampoo-anti-lepek-135ml</t>
  </si>
  <si>
    <t>https://www.bukalapak.com/p/perawatan-kecantikan/hair-care/1ec1x7d-jual-rejoice-3-in-1-perfect-cool-sampo-170-ml</t>
  </si>
  <si>
    <t>https://www.bukalapak.com/p/perawatan-kecantikan/hair-care/1ed6mpp-jual-rejoice-3-in-1-perfect-conditioning-kondisioner-170-ml-paket-isi-2</t>
  </si>
  <si>
    <t>https://www.bukalapak.com/p/perawatan-kecantikan/hair-care/1edx861-jual-rejoice-3-in-1-perfect-cool-sampo-170-ml-paket-isi-2</t>
  </si>
  <si>
    <t>https://www.bukalapak.com/p/perawatan-kecantikan/hair-care/1ee5qwt-jual-rejoice-3-in-1-perfect-perfume-sampo-170-ml</t>
  </si>
  <si>
    <t>https://www.bukalapak.com/p/perawatan-kecantikan/hair-care/1ee7v7x-jual-rejoice-3-in-1-perfect-perfume-sampo-170-ml-paket-isi-3</t>
  </si>
  <si>
    <t>https://www.bukalapak.com/p/perawatan-kecantikan/hair-care/1ee7v8h-jual-rejoice-3-in-1-perfect-perfume-sampo-170-ml-paket-isi-2</t>
  </si>
  <si>
    <t>https://www.bukalapak.com/p/rumah-tangga/perlengkapan-kebersihan/140xwkt-jual-pantene-shampo-anti-lepek-750ml</t>
  </si>
  <si>
    <t>https://www.bukalapak.com/p/perawatan-kecantikan/hair-care/1eeatat-jual-rejoice-3-in-1-perfect-conditioning-kondisioner-170-ml</t>
  </si>
  <si>
    <t>https://www.bukalapak.com/p/perawatan-kecantikan/hair-care/1eeyztx-jual-rejoice-3-in-1-perfect-conditioning-kondisioner-170-ml-paket-isi-3</t>
  </si>
  <si>
    <t>https://www.bukalapak.com/p/perawatan-kecantikan/hair-care/15gh0fc-jual-paket-isi-2-pantene-kondisioner-3-minutes-miracle-hair-fall-180ml</t>
  </si>
  <si>
    <t>Paket isi 2 Pantene Kondisioner 3 Minutes MIracle Hair Fall 180ml</t>
  </si>
  <si>
    <t>https://www.bukalapak.com/p/perawatan-kecantikan/hair-care/1ef2lll-jual-rejoice-3-in-1-perfect-cool-sampo-170-ml-paket-isi-3</t>
  </si>
  <si>
    <t>https://www.bukalapak.com/p/rumah-tangga/perlengkapan-kebersihan/1584mjc-jual-rejoice-parfum-lembut-kondisioner-170ml</t>
  </si>
  <si>
    <t>https://www.bukalapak.com/p/rumah-tangga/perlengkapan-kebersihan/158918j-jual-rejoice-parfum-segar-kondisioner-170ml</t>
  </si>
  <si>
    <t>Rejoice Parfum Segar Kondisioner 170ml</t>
  </si>
  <si>
    <t>https://www.bukalapak.com/p/rumah-tangga/perlengkapan-kebersihan/15mc5bk-jual-pantene-sampo-anti-dandruff-750ml-paket-isi-3</t>
  </si>
  <si>
    <t>https://www.bukalapak.com/p/rumah-tangga/perlengkapan-kebersihan/160b7d8-jual-pantene-pro-v-perfect-on-kondisioner-tanpa-bilas-40ml</t>
  </si>
  <si>
    <t>Pantene Pro V Perfect On Kondisioner Tanpa Bilas 40ml</t>
  </si>
  <si>
    <t>https://www.bukalapak.com/p/rumah-tangga/perlengkapan-kebersihan/135llwb-jual-pantene-kondisioner-3-minutes-miracle-quantum-hair-fall-control-180ml</t>
  </si>
  <si>
    <t>https://www.bukalapak.com/p/rumah-tangga/perlengkapan-kebersihan/135lmsy-jual-pantene-kondisioner-3-minutes-miracle-quantum-total-damage-care-180ml</t>
  </si>
  <si>
    <t>https://www.bukalapak.com/p/perawatan-kecantikan/hair-care/135ln1a-jual-pantene-sampo-total-damage-care-900ml</t>
  </si>
  <si>
    <t>Pantene Sampo Total Damage Care 900ml</t>
  </si>
  <si>
    <t>https://www.bukalapak.com/p/perawatan-kecantikan/hair-care/158bgw3-jual-rejoice-shampo-hitam-berkilau-170ml</t>
  </si>
  <si>
    <t>Rejoice Shampo Hitam Berkilau 170ml</t>
  </si>
  <si>
    <t>https://www.bukalapak.com/p/perawatan-kecantikan/perawatan-tubuh-2311/perawatan-rambut-wanita/3pwhwoe-jual-pantene-shampoo-hairfall-rambut-rontok-290ml</t>
  </si>
  <si>
    <t>https://www.bukalapak.com/p/perawatan-kecantikan/hair-care/3q9d6rs-jual-pantene-shampoo-anti-dandruff-135ml</t>
  </si>
  <si>
    <t>Pantene Shampoo Anti Dandruff 135ml</t>
  </si>
  <si>
    <t>https://www.bukalapak.com/p/perawatan-kecantikan/perawatan-tubuh-2311/perawatan-rambut-pria/3q9t3fr-jual-pantene-shampoo-anti-ketombe-210ml</t>
  </si>
  <si>
    <t>https://www.bukalapak.com/p/perawatan-kecantikan/hair-care/3vgip2v-jual-pantene-conditioner-anti-lepek-135ml</t>
  </si>
  <si>
    <t>Pantene Conditioner Anti Lepek 135ml</t>
  </si>
  <si>
    <t>https://www.bukalapak.com/p/perawatan-kecantikan/perawatan-tubuh-2311/perawatan-rambut-wanita/3l3yxjf-jual-pantene-shampoo-total-damage-care-1200ml-paket-isi-3</t>
  </si>
  <si>
    <t>Pantene Shampoo Total Damage Care 1200ml Paket Isi 3</t>
  </si>
  <si>
    <t>https://www.bukalapak.com/p/perawatan-kecantikan/hair-care/3l5yeu6-jual-pantene-sampo-aqua-pure-400ml-paket-isi-2</t>
  </si>
  <si>
    <t>Pantene Sampo Aqua Pure 400ml Paket Isi 2</t>
  </si>
  <si>
    <t>https://www.bukalapak.com/p/perawatan-kecantikan/hair-care/2xlyvj4-jual-pantene-shampoo-hair-fall-control-1200ml</t>
  </si>
  <si>
    <t>https://www.bukalapak.com/p/perawatan-kecantikan/hair-care/2bx1acv-jual-pantene-pro-v-gold-series-black-glossy-sampo-270-ml</t>
  </si>
  <si>
    <t>Pantene Pro V Gold Series Black &amp; Glossy Sampo 270 ml</t>
  </si>
  <si>
    <t>https://www.bukalapak.com/p/perawatan-kecantikan/hair-care/2crm821-jual-pantene-gold-series-strong-thick-sampo-270ml-dan-kondisioner-190-ml</t>
  </si>
  <si>
    <t>Pantene Gold Series Strong &amp; Thick Sampo 270ml dan Kondisioner 190 ml</t>
  </si>
  <si>
    <t>https://www.bukalapak.com/p/perawatan-kecantikan/hair-care/2ekzq2h-jual-pantene-pro-v-gold-series-black-glossy-conditioner-320-ml</t>
  </si>
  <si>
    <t>Pantene Pro-V Gold Series Black &amp; Glossy Conditioner 320 ml</t>
  </si>
  <si>
    <t>https://www.bukalapak.com/p/perawatan-kecantikan/hair-care/2evlmbz-jual-pantene-sampo-anti-dandruff-control-900ml-paket-isi-2-free-nrc-40ml</t>
  </si>
  <si>
    <t>Pantene Sampo Anti Dandruff Control 900ml Paket isi 2 FREE NRC 40ml</t>
  </si>
  <si>
    <t>https://www.bukalapak.com/p/perawatan-kecantikan/hair-care/2fdjsq8-jual-pantene-shampoo-anti-dandruff-135ml-paket-isi-3</t>
  </si>
  <si>
    <t>Pantene Shampoo Anti Dandruff 135ml Paket Isi 3</t>
  </si>
  <si>
    <t>https://www.bukalapak.com/p/perawatan-kecantikan/hair-care/2fdl2nf-jual-pantene-shampoo-hairfall-control-135ml-paket-isi-3</t>
  </si>
  <si>
    <t>Pantene Shampoo Hairfall Control 135ml Paket Isi 3</t>
  </si>
  <si>
    <t>https://www.bukalapak.com/p/perawatan-kecantikan/hair-care/2fdnsl4-jual-pantene-shampoo-anti-lepek-135ml-paket-isi-2</t>
  </si>
  <si>
    <t>Pantene Shampoo Anti-Lepek 135ml Paket Isi 2</t>
  </si>
  <si>
    <t>https://www.bukalapak.com/p/perawatan-kecantikan/hair-care/2hsj8ij-jual-pantene-pro-v-anti-ketombe-hijab-edition-shampoo-135-ml-paket-isi-2</t>
  </si>
  <si>
    <t>https://www.bukalapak.com/p/perawatan-kecantikan/hair-care/2hsjd5r-jual-pantene-pro-v-anti-ketombe-hijab-edition-shampoo-290-ml-paket-isi-2</t>
  </si>
  <si>
    <t>Pantene Pro-V Anti Ketombe Hijab Edition Shampoo 290 ml - Paket isi 2</t>
  </si>
  <si>
    <t>https://www.bukalapak.com/p/perawatan-kecantikan/hair-care/24d7vyw-jual-pantene-conditioner-smooth-and-silky-290ml</t>
  </si>
  <si>
    <t>Pantene Conditioner Smooth and Silky 290ml</t>
  </si>
  <si>
    <t>https://www.bukalapak.com/p/perawatan-kecantikan/perawatan-tubuh-2311/perawatan-rambut-wanita/28grn7m-jual-pantene-kondisioner-hair-fall-control-290ml</t>
  </si>
  <si>
    <t>https://www.bukalapak.com/p/perawatan-kecantikan/hair-care/1ees1h1-jual-pantene-pro-v-anti-ketombe-hijab-edition-shampo-290-ml-paket-isi-2</t>
  </si>
  <si>
    <t>https://www.bukalapak.com/p/rumah-tangga/perlengkapan-kebersihan/1595s8z-jual-pantene-sampo-aqua-pure-200ml</t>
  </si>
  <si>
    <t>Pantene Sampo Aqua Pure 200ml</t>
  </si>
  <si>
    <t>https://www.bukalapak.com/p/perawatan-kecantikan/perawatan-tubuh-2311/perawatan-rambut-wanita/3l60ky9-jual-rejoice-shampoo-anti-hair-fall-340ml</t>
  </si>
  <si>
    <t>Rejoice Shampoo Anti Hair fall 340ml</t>
  </si>
  <si>
    <t>https://www.bukalapak.com/p/perawatan-kecantikan/perawatan-tubuh-2311/perawatan-rambut-wanita/3pmrln7-jual-rejoice-shampoo-moisture-smooth-600ml</t>
  </si>
  <si>
    <t>https://www.bukalapak.com/p/perawatan-kecantikan/hair-care/perawatan-rambut-wanita/3l60ky9-jual-rejoice-shampoo-anti-hair-fall-340ml</t>
  </si>
  <si>
    <t>https://www.bukalapak.com/p/rumah-tangga/perlengkapan-kebersihan/15er3mt-jual-rejoice-parfum-lembut-shampo-170ml</t>
  </si>
  <si>
    <t>Rejoice Parfum Lembut Shampo 170ml</t>
  </si>
  <si>
    <t>https://www.bukalapak.com/p/perawatan-kecantikan/hair-care/3xwg3uw-jual-pantene-conditioner-smooth-silky-135ml</t>
  </si>
  <si>
    <t>Pantene Conditioner Smooth &amp; Silky 135ml</t>
  </si>
  <si>
    <t>https://www.bukalapak.com/p/perawatan-kecantikan/hair-care/3xwi7wy-jual-pantene-shampoo-smooth-and-silky-135ml</t>
  </si>
  <si>
    <t>https://www.bukalapak.com/p/perawatan-kecantikan/hair-care/1n2tc0x-jual-rejoice-shampo-anti-kusut-340ml</t>
  </si>
  <si>
    <t>https://www.bukalapak.com/p/perawatan-kecantikan/hair-care/1n2toin-jual-rejoice-shampo-rich-soft-smooth-340ml</t>
  </si>
  <si>
    <t>Rejoice Shampo Rich Soft Smooth 340ml</t>
  </si>
  <si>
    <t>https://www.bukalapak.com/p/perawatan-kecantikan/hair-care/1n2u1bc-jual-rejoice-shampo-soft-and-smooth-halus-dan-lembut-170ml</t>
  </si>
  <si>
    <t>Rejoice Shampo Soft and Smooth Halus dan Lembut 170ml</t>
  </si>
  <si>
    <t>https://www.bukalapak.com/p/perawatan-kecantikan/hair-care/2hsjage-jual-pantene-pro-v-anti-ketombe-hijab-edition-shampoo-290-ml</t>
  </si>
  <si>
    <t>Pantene Pro-V Anti Ketombe Hijab Edition Shampoo 290 ml</t>
  </si>
  <si>
    <t>https://www.bukalapak.com/p/perawatan-kecantikan/hair-care/29hgoal-jual-rejoice-shampo-hitam-berkilau-340ml</t>
  </si>
  <si>
    <t>Rejoice Shampo Hitam Berkilau 340ml</t>
  </si>
  <si>
    <t>https://www.bukalapak.com/p/perawatan-kecantikan/hair-care/1d6nozt-jual-paket-isi-2-rejoice-shampoo-rich-340ml</t>
  </si>
  <si>
    <t>Paket isi 2 - Rejoice Shampoo Rich 340ml</t>
  </si>
  <si>
    <t>https://www.bukalapak.com/p/perawatan-kecantikan/hair-care/2hspkea-jual-pantene-pro-v-perawatan-rambut-rontok-hijab-edition-shampoo-290-ml</t>
  </si>
  <si>
    <t>Pantene Pro-V Perawatan Rambut Rontok Hijab Edition Shampoo 290 ml</t>
  </si>
  <si>
    <t>https://www.bukalapak.com/p/perawatan-kecantikan/hair-care/1ecfx2l-jual-rejoice-3-in-1-perfect-perfume-sampo-340-ml</t>
  </si>
  <si>
    <t>https://www.bukalapak.com/p/perawatan-kecantikan/hair-care/2j64vc1-jual-pantene-conditioner-hair-fall-control-135ml</t>
  </si>
  <si>
    <t>Pantene Conditioner Hair Fall Control 135ml</t>
  </si>
  <si>
    <t>https://www.bukalapak.com/p/perawatan-kecantikan/hair-care/1ed709t-jual-rejoice-3-in-1-perfect-conditioning-kondisioner-320-ml-paket-isi-3</t>
  </si>
  <si>
    <t>https://www.bukalapak.com/p/perawatan-kecantikan/hair-care/1edjtc9-jual-rejoice-3-in-1-perfect-cool-sampo-600-ml-paket-isi-3</t>
  </si>
  <si>
    <t>https://www.bukalapak.com/p/perawatan-kecantikan/hair-care/1edx85l-jual-rejoice-3-in-1-perfect-cool-sampo-340-ml</t>
  </si>
  <si>
    <t>https://www.bukalapak.com/p/perawatan-kecantikan/hair-care/1vx2mi4-jual-pantene-sampo-daily-moisture-repair-400ml</t>
  </si>
  <si>
    <t>Pantene Sampo Daily Moisture Repair 400ml</t>
  </si>
  <si>
    <t>https://www.bukalapak.com/p/rumah-tangga/perlengkapan-kebersihan/18gz3gh-jual-pantene-sampo-aqua-pure-500ml</t>
  </si>
  <si>
    <t>Pantene Sampo Aqua Pure 500ml</t>
  </si>
  <si>
    <t>https://www.bukalapak.com/p/perawatan-kecantikan/hair-care/1ef5t5l-jual-pantene-pro-v-perawatan-rambut-rontok-hijab-edition-shampo-135-ml</t>
  </si>
  <si>
    <t>01/245121003Q</t>
  </si>
  <si>
    <t>https://www.bukalapak.com/p/rumah-tangga/perlengkapan-kebersihan/15fui4x-jual-pantene-kondisioner-anti-lepek-335ml</t>
  </si>
  <si>
    <t>Pantene Kondisioner Anti Lepek 335ml</t>
  </si>
  <si>
    <t>https://www.bukalapak.com/p/perawatan-kecantikan/hair-care/1eemkql-jual-rejoice-3-in-1-perfect-conditioning-kondisioner-320-ml-paket-isi-2</t>
  </si>
  <si>
    <t>https://www.bukalapak.com/p/perawatan-kecantikan/hair-care/1eeocyt-jual-rejoice-3-in-1-perfect-perfume-sampo-600-ml</t>
  </si>
  <si>
    <t>https://www.bukalapak.com/p/perawatan-kecantikan/hair-care/1eeq85x-jual-rejoice-3-in-1-perfect-perfume-sampo-340-ml-paket-isi-3</t>
  </si>
  <si>
    <t>https://www.bukalapak.com/p/perawatan-kecantikan/hair-care/1eetimx-jual-rejoice-3-in-1-perfect-perfume-sampo-600-ml-paket-isi-3</t>
  </si>
  <si>
    <t>https://www.bukalapak.com/p/perawatan-kecantikan/hair-care/1eevyf9-jual-rejoice-3-in-1-perfect-cool-sampo-600-ml-paket-isi-2</t>
  </si>
  <si>
    <t>https://www.bukalapak.com/p/rumah-tangga/perlengkapan-kebersihan/15g3xiz-jual-pantene-kondisioner-aqua-pure-320ml</t>
  </si>
  <si>
    <t>https://www.bukalapak.com/p/perawatan-kecantikan/hair-care/2aaucth-jual-rejoice-shampoo-anti-hair-fall-anti-rontok-170ml</t>
  </si>
  <si>
    <t>https://www.bukalapak.com/p/perawatan-kecantikan/hair-care/1ef4bd1-jual-rejoice-3-in-1-perfect-conditioning-kondisioner-320-ml</t>
  </si>
  <si>
    <t>Rejoice Shampoo Anti Ketombe 3-in-1 150 ml</t>
  </si>
  <si>
    <t>https://www.bukalapak.com/p/rumah-tangga/perlengkapan-kebersihan/15876mc-jual-rejoice-parfum-lembut-shampo-340ml</t>
  </si>
  <si>
    <t>Rejoice Parfum Lembut Shampo 340ml</t>
  </si>
  <si>
    <t>https://www.bukalapak.com/p/rumah-tangga/perlengkapan-kebersihan/158a7ol-jual-rejoice-parfum-segar-shampo-340ml</t>
  </si>
  <si>
    <t>https://www.bukalapak.com/p/perawatan-kecantikan/hair-care/29vcqh2-jual-herbal-essences-bio-repair-argan-oil-of-morocco-shampo-400-ml</t>
  </si>
  <si>
    <t>https://www.bukalapak.com/p/rumah-tangga/perlengkapan-kebersihan/135llnf-jual-rejoice-parfum-lembut-shampo-600ml</t>
  </si>
  <si>
    <t>Rejoice Parfum Lembut  Shampo 600ml</t>
  </si>
  <si>
    <t>https://www.bukalapak.com/p/perawatan-kecantikan/hair-care/1d6odrw-jual-rejoice-kondisioner-rich-halus-lembut-320ml</t>
  </si>
  <si>
    <t>https://www.bukalapak.com/p/perawatan-kecantikan/hair-care/1eeq8ep-jual-rejoice-3-in-1-perfect-perfume-shampo-340-ml-paket-isi-3</t>
  </si>
  <si>
    <t>Rejoice 3-in-1 Perfect perfume Shampo 340 ml - Paket isi 3</t>
  </si>
  <si>
    <t>https://www.bukalapak.com/p/rumah-tangga/perlengkapan-kebersihan/1589nvy-jual-rejoice-parfum-segar-shampo-170ml</t>
  </si>
  <si>
    <t>Rejoice Parfum Segar Shampo 170ml</t>
  </si>
  <si>
    <t>https://www.bukalapak.com/p/kesehatan-2359/obat-suplemen/obat-obatan/33j9xfj-jual-vicks-inhaler-keychain-0-5ml</t>
  </si>
  <si>
    <t>https://www.bukalapak.com/p/kesehatan-2359/obat-suplemen/obat-obatan/21cn6vi-jual-vicks-balsem-vaporub-10g</t>
  </si>
  <si>
    <t>Vicks Balsem Vaporub 10g</t>
  </si>
  <si>
    <t>https://www.bukalapak.com/p/kesehatan-2359/kesehatan-wanita/pembalut/1n2qb3y-jual-whisper-pembalut-reguler-flow-wings-20s</t>
  </si>
  <si>
    <t>Whisper Pembalut Reguler Flow Wings 20s</t>
  </si>
  <si>
    <t>MTA-3373434-00001</t>
  </si>
  <si>
    <t>Medan - Pampers Popok Celana M 3x68 Premium Care - Popok Bayi [karton] -</t>
  </si>
  <si>
    <t>MTA-4246395-00001</t>
  </si>
  <si>
    <t>Medan - Pampers Popok Celana XL 3x54 Premium Care Popok Bayi [karton]</t>
  </si>
  <si>
    <t>MTA-4246368-00001</t>
  </si>
  <si>
    <t>Medan - Pampers Popok Celana Premium Care Popok Bayi [Karton/ XL/ 4x36]</t>
  </si>
  <si>
    <t>MTA-4245502-00001</t>
  </si>
  <si>
    <t>Medan - Pampers Premium Care Pants L Popok Bayi [62 Pcs]</t>
  </si>
  <si>
    <t>MTA-4246078-00001</t>
  </si>
  <si>
    <t>Medan - Pampers Popok Celana XXL-28 Premium Care - Popok Bayi</t>
  </si>
  <si>
    <t>MTA-4246654-00001</t>
  </si>
  <si>
    <t>Medan - Pampers Popok Celana M-30 Premium Care Popok Bayi</t>
  </si>
  <si>
    <t>MTA-3854916-00001</t>
  </si>
  <si>
    <t>Medan - Pampers Popok Celana L-42 Premium Care Popok Bayi</t>
  </si>
  <si>
    <t>MTA-4245898-00001</t>
  </si>
  <si>
    <t>Medan - Pampers Popok Perekat NB-26 Premium Care - Popok Bayi Baru Lahir</t>
  </si>
  <si>
    <t>MTA-4246446-00001</t>
  </si>
  <si>
    <t>Medan - Pampers Popok Celana S-32 Premium Care Popok Bayi</t>
  </si>
  <si>
    <t>MTA-4219801-00001</t>
  </si>
  <si>
    <t>MTA-3401757-00001</t>
  </si>
  <si>
    <t>MTA-4069684-00001</t>
  </si>
  <si>
    <t>MTA-4069692-00001</t>
  </si>
  <si>
    <t>MTA-3401657-00001</t>
  </si>
  <si>
    <t>MTA-4069704-00001</t>
  </si>
  <si>
    <t>MTA-4070808-00001</t>
  </si>
  <si>
    <t>MTA-4048888-00001</t>
  </si>
  <si>
    <t>MTA-4069687-00001</t>
  </si>
  <si>
    <t>MTA-4453238-00001</t>
  </si>
  <si>
    <t>MTA-4070798-00001</t>
  </si>
  <si>
    <t>MTA-4070813-00001</t>
  </si>
  <si>
    <t>MTA-3883591-00001</t>
  </si>
  <si>
    <t>MTA-4075460-00001</t>
  </si>
  <si>
    <t>MTA-4219741-00001</t>
  </si>
  <si>
    <t>MTA-4070820-00001</t>
  </si>
  <si>
    <t>MTA-4235850-00001</t>
  </si>
  <si>
    <t>MTA-4070814-00001</t>
  </si>
  <si>
    <t>MTA-4246429-00001</t>
  </si>
  <si>
    <t>MTA-4579148-00001</t>
  </si>
  <si>
    <t>MTA-4070815-00001</t>
  </si>
  <si>
    <t>MTA-4070796-00001</t>
  </si>
  <si>
    <t>MTA-4070817-00001</t>
  </si>
  <si>
    <t>MTA-4250036-00001</t>
  </si>
  <si>
    <t>Medan - Head &amp; Shoulders Lemon Fresh Anti Dandruff Shampoo [170 mL] putih kuning</t>
  </si>
  <si>
    <t>MTA-4070816-00001</t>
  </si>
  <si>
    <t>MTA-4069689-00001</t>
  </si>
  <si>
    <t>MTA-7541678-00001</t>
  </si>
  <si>
    <t>SMG/JOG/SOLO - Rejoice Parfum Lembut Shampoo [170 mL] -</t>
  </si>
  <si>
    <t>MTA-7541488-00001</t>
  </si>
  <si>
    <t>MTA-3965745-00001</t>
  </si>
  <si>
    <t>MTA-3796446-00001</t>
  </si>
  <si>
    <t>Surabaya - Downy Pelembut Pakaian Passion Botol [900 mL] -</t>
  </si>
  <si>
    <t>MTA-3796489-00001</t>
  </si>
  <si>
    <t>MTA-3804107-00001</t>
  </si>
  <si>
    <t>MTA-3804110-00001</t>
  </si>
  <si>
    <t>MTA-3804113-00001</t>
  </si>
  <si>
    <t>MTA-9926182-00001</t>
  </si>
  <si>
    <t>MTA-3804130-00001</t>
  </si>
  <si>
    <t>MTA-3804142-00001</t>
  </si>
  <si>
    <t>MTA-3804145-00001</t>
  </si>
  <si>
    <t>MTA-3804150-00001</t>
  </si>
  <si>
    <t>MTA-9927671-00001</t>
  </si>
  <si>
    <t>MTA-9927616-00001</t>
  </si>
  <si>
    <t>MTA-9927646-00001</t>
  </si>
  <si>
    <t>MTA-9927630-00001</t>
  </si>
  <si>
    <t>MTA-3828237-00001</t>
  </si>
  <si>
    <t>MTA-3834071-00001</t>
  </si>
  <si>
    <t>MTA-3818688-00001</t>
  </si>
  <si>
    <t>MTA-3818687-00001</t>
  </si>
  <si>
    <t>MTA-3832799-00001</t>
  </si>
  <si>
    <t>MTA-9926919-00001</t>
  </si>
  <si>
    <t>MTA-3832762-00001</t>
  </si>
  <si>
    <t>MTA-3832784-00001</t>
  </si>
  <si>
    <t>MTA-9927181-00001</t>
  </si>
  <si>
    <t>MTA-3818697-00001</t>
  </si>
  <si>
    <t>MTA-3832823-00001</t>
  </si>
  <si>
    <t>MTA-3818710-00001</t>
  </si>
  <si>
    <t>MTA-3818723-00001</t>
  </si>
  <si>
    <t>MTA-4246550-00001</t>
  </si>
  <si>
    <t>Medan - Pampers Popok Celana M-68 Premium Care Popok Bayi</t>
  </si>
  <si>
    <t>MTA-9671876-00001</t>
  </si>
  <si>
    <t>Medan - Pantene Pro-V Anti Ketombe Hijab Edition Shampo [290 mL] --</t>
  </si>
  <si>
    <t>MTA-9671927-00001</t>
  </si>
  <si>
    <t>Medan - Pantene Pro-V Perawatan Rambut Rontok Hijab Edition Shampo [290 mL] --</t>
  </si>
  <si>
    <t>MTA-9672386-00001</t>
  </si>
  <si>
    <t>MTA-9657045-00001</t>
  </si>
  <si>
    <t>MTA-4219724-00001</t>
  </si>
  <si>
    <t>MTA-9672124-00001</t>
  </si>
  <si>
    <t>Medan - Pantene Daily Moisture Repair Shampoo [400 mL] --</t>
  </si>
  <si>
    <t>MTA-9672022-00001</t>
  </si>
  <si>
    <t>MTA-9672421-00001</t>
  </si>
  <si>
    <t>MTA-9672114-00001</t>
  </si>
  <si>
    <t>MTA-9521013-00001</t>
  </si>
  <si>
    <t>WHS - Medan - Rejoice Soft &amp; Smooth Shampoo [170 mL] --</t>
  </si>
  <si>
    <t>MTA-9520998-00001</t>
  </si>
  <si>
    <t>MTA-9520914-00001</t>
  </si>
  <si>
    <t>MTA-9671972-00001</t>
  </si>
  <si>
    <t>MTA-9672146-00001</t>
  </si>
  <si>
    <t>MTA-9672192-00001</t>
  </si>
  <si>
    <t>MTA-9672367-00001</t>
  </si>
  <si>
    <t>MTA-9671796-00001</t>
  </si>
  <si>
    <t>Medan - Downy Perfume Sweet Heart Pink Pewangi Pakaian [720 mL/ Kemasan Refill] --</t>
  </si>
  <si>
    <t>MTA-9520861-00001</t>
  </si>
  <si>
    <t>MTA-9672402-00001</t>
  </si>
  <si>
    <t>MTA-9520988-00001</t>
  </si>
  <si>
    <t>WHS - Medan - Rejoice Anti Hair Fall Shampoo [170 mL] --</t>
  </si>
  <si>
    <t>01/244521104W</t>
  </si>
  <si>
    <t>MTA-9520871-00001</t>
  </si>
  <si>
    <t>WHS - Medan - Head &amp; Shoulders Smooth &amp; Silky Shampoo [330 mL] --</t>
  </si>
  <si>
    <t>MTA-9672161-00001</t>
  </si>
  <si>
    <t>MTA-9671727-00001</t>
  </si>
  <si>
    <t>Medan - Downy Mystique Pewangi Pakaian [720 mL/ Kemasan Refill] --</t>
  </si>
  <si>
    <t>MTA-9671848-00001</t>
  </si>
  <si>
    <t>MTA-3883577-00001</t>
  </si>
  <si>
    <t>MTA-9520922-00001</t>
  </si>
  <si>
    <t>WHS - Medan - Pantene Total Damage Care Shampoo [320 mL] --</t>
  </si>
  <si>
    <t>MTA-7421805-00001</t>
  </si>
  <si>
    <t>01/245321101P</t>
  </si>
  <si>
    <t>MTA-9520993-00001</t>
  </si>
  <si>
    <t>WHS - Medan - Rejoice Anti Hair Fall Shampoo [340 mL] --</t>
  </si>
  <si>
    <t>MTA-9672355-00001</t>
  </si>
  <si>
    <t>MTA-9671946-00001</t>
  </si>
  <si>
    <t>MTA-4480525-00001</t>
  </si>
  <si>
    <t>MTA-9520854-00001</t>
  </si>
  <si>
    <t>MTA-9702624-00001</t>
  </si>
  <si>
    <t>MTA-9702788-00001</t>
  </si>
  <si>
    <t>MTA-9696939-00001</t>
  </si>
  <si>
    <t>MTA-9696930-00001</t>
  </si>
  <si>
    <t>MTA-9899758-00001</t>
  </si>
  <si>
    <t>MTA-9697051-00001</t>
  </si>
  <si>
    <t>MTA-9696985-00001</t>
  </si>
  <si>
    <t>MTA-13915610-00001</t>
  </si>
  <si>
    <t>MTA-9696970-00001</t>
  </si>
  <si>
    <t>MTA-9696951-00001</t>
  </si>
  <si>
    <t>MTA-13915957-00001</t>
  </si>
  <si>
    <t>SMG/JOG/SOLO - Pantene Paket Shampoo Micellar Cleanse and Hydrate [300 mL] + Conditioner [300 mL]</t>
  </si>
  <si>
    <t>MTA-13915594-00001</t>
  </si>
  <si>
    <t>MTA-9702567-00001</t>
  </si>
  <si>
    <t>MTA-13915999-00001</t>
  </si>
  <si>
    <t>SMG/JOG/SOLO - Pantene Paket Shampoo Micellar Cleanse and Hydrate [530 mL] + Conditioner [530 mL]</t>
  </si>
  <si>
    <t>MTA-13268820-00001</t>
  </si>
  <si>
    <t>SMG/JOG/SOLO - Pantene Shampoo Total Damage Care [400 mL]</t>
  </si>
  <si>
    <t>MTA-13267793-00001</t>
  </si>
  <si>
    <t>SMG/JOG/SOLO - Pantene Shampoo Anti Dandruff Quantum [750 mL]</t>
  </si>
  <si>
    <t>MTA-13267572-00001</t>
  </si>
  <si>
    <t>SMG/JOG/SOLO - Pantene Shampoo Total Damage Care Quantum [750 mL]</t>
  </si>
  <si>
    <t>MTA-13267468-00001</t>
  </si>
  <si>
    <t>SMG/JOG/SOLO - Pantene Shampoo Hairfall Control Quantum [750 mL]</t>
  </si>
  <si>
    <t>MTA-13267281-00001</t>
  </si>
  <si>
    <t>MTA-13327813-00001</t>
  </si>
  <si>
    <t>SMG/JOG/SOLO - Downy Mystique Pewangi dan Pelembut Pakaian Konsentrat [900 mL/ Kemasan Refill]</t>
  </si>
  <si>
    <t>MTA-13327710-00001</t>
  </si>
  <si>
    <t>SMG/JOG/SOLO - Downy Passion Pewangi dan Pelembut Pakaian Konsentrat [900 mL/ Kemasan Refill]</t>
  </si>
  <si>
    <t>MTA-13271457-00001</t>
  </si>
  <si>
    <t>SMG/JOG/SOLO - Downy Allure Pewangi dan Pelembut Pakaian Konsentrat [900 mL/ Kemasan Refill]</t>
  </si>
  <si>
    <t>MTA-9671826-00001</t>
  </si>
  <si>
    <t>MTA-9671587-00001</t>
  </si>
  <si>
    <t>MTA-9671929-00001</t>
  </si>
  <si>
    <t>MTA-13916170-00001</t>
  </si>
  <si>
    <t>SMG/JOG/SOLO - Pantene Conditioner Micellar Cleanse and Hydrate [300 mL]</t>
  </si>
  <si>
    <t>MTA-13915848-00001</t>
  </si>
  <si>
    <t>SMG/JOG/SOLO - Pantene Shampoo Micellar Cleanse and Hydrate [300 mL]</t>
  </si>
  <si>
    <t>MTA-9669637-00001</t>
  </si>
  <si>
    <t>MTA-9702726-00001</t>
  </si>
  <si>
    <t>MTA-9624368-00001</t>
  </si>
  <si>
    <t>MTA-9669752-00001</t>
  </si>
  <si>
    <t>MTA-7540440-00001</t>
  </si>
  <si>
    <t>MTA-9899858-00001</t>
  </si>
  <si>
    <t>MTA-9897629-00001</t>
  </si>
  <si>
    <t>MTA-14029091-00001</t>
  </si>
  <si>
    <t>SMG/JOG/SOLO - Downy Mild &amp; Gentle Pewangi dan Pelembut Pakaian [680 mL/ Refill]</t>
  </si>
  <si>
    <t>MTA-14027286-00001</t>
  </si>
  <si>
    <t>SMG/JOG/SOLO - Downy Antibacteria Pelembut Pakaian [680 mL/ Kemasan Refill]</t>
  </si>
  <si>
    <t>MTA-14026673-00001</t>
  </si>
  <si>
    <t>SMG/JOG/SOLO - Downy Daring Pewangi Pakaian [680 mL/ Kemasan Refill]</t>
  </si>
  <si>
    <t>MTA-13327902-00001</t>
  </si>
  <si>
    <t>MTA-9624352-00001</t>
  </si>
  <si>
    <t>SMG/JOG/SOLO - Downy Floral Pink Pelembut &amp; Pewangi Pakaian [720 mL]
 --</t>
  </si>
  <si>
    <t>MTA-9624192-00001</t>
  </si>
  <si>
    <t>MTA-7541270-00001</t>
  </si>
  <si>
    <t>MTA-7541460-00001</t>
  </si>
  <si>
    <t>MTA-7541360-00001</t>
  </si>
  <si>
    <t>MTA-7540369-00001</t>
  </si>
  <si>
    <t>MTA-3762029-00001</t>
  </si>
  <si>
    <t>MTA-13328260-00001</t>
  </si>
  <si>
    <t>SMG/JOG/SOLO - Pantene Shampoo Total Damage Care [290 mL]</t>
  </si>
  <si>
    <t>MTA-13328079-00001</t>
  </si>
  <si>
    <t>SMG/JOG/SOLO - Pantene Shampoo Anti Dandruff [290 mL]</t>
  </si>
  <si>
    <t>MTA-13287419-00001</t>
  </si>
  <si>
    <t>SMG/JOG/SOLO - Pantene Shampoo Daily Moisture Repair [290 mL]</t>
  </si>
  <si>
    <t>MTA-13284704-00001</t>
  </si>
  <si>
    <t>SMG/JOG/SOLO - Pantene Shampoo Hair Fall Control [290 mL]</t>
  </si>
  <si>
    <t>MTA-13271355-00001</t>
  </si>
  <si>
    <t>SMG/JOG/SOLO - Oral-B Pro Health Multi Protection Refreshing Clean Mint Rinse [500 mL]</t>
  </si>
  <si>
    <t>MTA-13270799-00001</t>
  </si>
  <si>
    <t>SMG/JOG/SOLO - Pantene Shampoo Long Black [290 mL]</t>
  </si>
  <si>
    <t>MTA-13269867-00001</t>
  </si>
  <si>
    <t>SMG/JOG/SOLO - Pantene Shampoo Nature Care Fullness &amp; Life [290 mL]</t>
  </si>
  <si>
    <t>MTA-13269213-00001</t>
  </si>
  <si>
    <t>SMG/JOG/SOLO - Pantene Conditioner Total Damage Care [290 mL]</t>
  </si>
  <si>
    <t>MTA-13269151-00001</t>
  </si>
  <si>
    <t>SMG/JOG/SOLO - Pantene Conditioner PRO-V Anti Lepek [290 mL]</t>
  </si>
  <si>
    <t>MTA-13269121-00001</t>
  </si>
  <si>
    <t>SMG/JOG/SOLO - Pantene Conditioner Smooth &amp; Silky [290 mL]</t>
  </si>
  <si>
    <t>MTA-13269062-00001</t>
  </si>
  <si>
    <t>SMG/JOG/SOLO - Pantene Shampoo Smooth Silky [290 mL]</t>
  </si>
  <si>
    <t>MTA-9897703-00001</t>
  </si>
  <si>
    <t>MTA-9897257-00001</t>
  </si>
  <si>
    <t>MTA-9852937-00001</t>
  </si>
  <si>
    <t>MTA-9826369-00001</t>
  </si>
  <si>
    <t>MTA-9671480-00001</t>
  </si>
  <si>
    <t>SMG/JOG/SOLO - Pantene Pro-V Perawatan Rambut Rontok Hijab Edition Shampo [290 mL] --</t>
  </si>
  <si>
    <t>MTA-9671424-00001</t>
  </si>
  <si>
    <t>SMG/JOG/SOLO - Pantene Pro-V Anti Ketombe Hijab Edition Shampo [290 mL] --</t>
  </si>
  <si>
    <t>MTA-9897492-00001</t>
  </si>
  <si>
    <t>MTA-9671223-00001</t>
  </si>
  <si>
    <t>MTA-9624406-00001</t>
  </si>
  <si>
    <t>MTA-9702690-00001</t>
  </si>
  <si>
    <t>MTA-9669835-00001</t>
  </si>
  <si>
    <t>MTA-9624379-00001</t>
  </si>
  <si>
    <t>MTA-9624204-00001</t>
  </si>
  <si>
    <t>SMG/JOG/SOLO - Downy Allure Pewangi dan Pelembut Pakaian [720 mL / Kemasan Refill] --</t>
  </si>
  <si>
    <t>MTA-4041059-00001</t>
  </si>
  <si>
    <t>MTA-13915659-00001</t>
  </si>
  <si>
    <t>SMG/JOG/SOLO - Head &amp; Shoulders Shampoo Anti Apek [400 mL]</t>
  </si>
  <si>
    <t>MTA-7542100-00001</t>
  </si>
  <si>
    <t>MTA-13915644-00001</t>
  </si>
  <si>
    <t>SMG/JOG/SOLO - Head &amp; Shoulders Shampoo Supreme Anti Hairfall [480 mL]</t>
  </si>
  <si>
    <t>MTA-9669968-00001</t>
  </si>
  <si>
    <t>MTA-9671349-00001</t>
  </si>
  <si>
    <t>MTA-13916178-00001</t>
  </si>
  <si>
    <t>SMG/JOG/SOLO - Pantene Conditioner Micellar Cleanse and Hydrate [530 mL]</t>
  </si>
  <si>
    <t>MTA-13915945-00001</t>
  </si>
  <si>
    <t>SMG/JOG/SOLO - Pantene Shampoo Micellar Cleanse and Hydrate [530 mL]</t>
  </si>
  <si>
    <t>MTA-9671850-00001</t>
  </si>
  <si>
    <t>MTA-9671734-00001</t>
  </si>
  <si>
    <t>MTA-9671390-00001</t>
  </si>
  <si>
    <t>MTA-9671130-00001</t>
  </si>
  <si>
    <t>MTA-9670552-00001</t>
  </si>
  <si>
    <t>MTA-9670270-00001</t>
  </si>
  <si>
    <t>MTA-9669881-00001</t>
  </si>
  <si>
    <t>MTA-9671968-00001</t>
  </si>
  <si>
    <t>MTA-9670059-00001</t>
  </si>
  <si>
    <t>SMG/JOG/SOLO - Pantene Daily Moisture Repair Shampoo [480 mL] --</t>
  </si>
  <si>
    <t>MTA-7541249-00001</t>
  </si>
  <si>
    <t>MTA-6437755-00001</t>
  </si>
  <si>
    <t>SMG/JOG/SOLO - Rejoice Parfum Segar Shampoo [170 mL] '-</t>
  </si>
  <si>
    <t>MTA-9928380-00001</t>
  </si>
  <si>
    <t>Surabaya - Downy Allure Pewangi dan Pelembut Pakaian [1.5 L / Kemasan Refill] --</t>
  </si>
  <si>
    <t>MTA-9928321-00001</t>
  </si>
  <si>
    <t>Surabaya - Downy Allure Pewangi dan Pelembut Pakaian [720 mL / Kemasan Refill] --</t>
  </si>
  <si>
    <t>MTA-9928395-00001</t>
  </si>
  <si>
    <t>MTA-3796425-00001</t>
  </si>
  <si>
    <t>Surabaya - DOWNY Daring Pewangi Pakaian [720 mL/ Kemasan Refill] -</t>
  </si>
  <si>
    <t>MTA-6542407-00001</t>
  </si>
  <si>
    <t>Surabaya - Downy Floral Pink Pelembut &amp; Pewangi Pakaian [780 mL] -</t>
  </si>
  <si>
    <t>MTA-9928237-00001</t>
  </si>
  <si>
    <t>Surabaya - Downy Mild &amp; Gentle Pewangi dan Pelembut Pakaian [720 mL/ Refill] --</t>
  </si>
  <si>
    <t>MTA-3796470-00001</t>
  </si>
  <si>
    <t>MTA-3796493-00001</t>
  </si>
  <si>
    <t>Surabaya - Downy Sunrise Fresh Pewangi Pakaian [1.55 L/ Refill] - -</t>
  </si>
  <si>
    <t>MTA-3796490-00001</t>
  </si>
  <si>
    <t>Surabaya - Downy Sunrise Fresh Pewangi Pakaian [780 mL/ Refill] -</t>
  </si>
  <si>
    <t>MTA-3814940-00001</t>
  </si>
  <si>
    <t>MTA-3814941-00001</t>
  </si>
  <si>
    <t>MTA-3814942-00001</t>
  </si>
  <si>
    <t>MTA-3814905-00001</t>
  </si>
  <si>
    <t>MTA-3814907-00001</t>
  </si>
  <si>
    <t>MTA-3814948-00001</t>
  </si>
  <si>
    <t>MTA-3814919-00001</t>
  </si>
  <si>
    <t>MTA-3814921-00001</t>
  </si>
  <si>
    <t>MTA-3814925-00001</t>
  </si>
  <si>
    <t>MTA-3814926-00001</t>
  </si>
  <si>
    <t>MTA-3814927-00001</t>
  </si>
  <si>
    <t>MTA-3814928-00001</t>
  </si>
  <si>
    <t>MTA-3814929-00001</t>
  </si>
  <si>
    <t>MTA-2923098-00001</t>
  </si>
  <si>
    <t>MTA-2923095-00001</t>
  </si>
  <si>
    <t>MTA-3814949-00001</t>
  </si>
  <si>
    <t>MTA-3814951-00001</t>
  </si>
  <si>
    <t>MTA-3073102-00001</t>
  </si>
  <si>
    <t>MTA-9926135-00001</t>
  </si>
  <si>
    <t>MTA-3804101-00001</t>
  </si>
  <si>
    <t>MTA-3804103-00001</t>
  </si>
  <si>
    <t>MTA-9926101-00001</t>
  </si>
  <si>
    <t>MTA-3804111-00001</t>
  </si>
  <si>
    <t>MTA-3804122-00001</t>
  </si>
  <si>
    <t>MTA-3804125-00001</t>
  </si>
  <si>
    <t>MTA-3804131-00001</t>
  </si>
  <si>
    <t>MTA-3804133-00001</t>
  </si>
  <si>
    <t>MTA-3804135-00001</t>
  </si>
  <si>
    <t>MTA-3804137-00001</t>
  </si>
  <si>
    <t>MTA-9926163-00001</t>
  </si>
  <si>
    <t>MTA-3804152-00001</t>
  </si>
  <si>
    <t>MTA-9927479-00001</t>
  </si>
  <si>
    <t>MTA-9927554-00001</t>
  </si>
  <si>
    <t>MTA-9927451-00001</t>
  </si>
  <si>
    <t>MTA-9927566-00001</t>
  </si>
  <si>
    <t>MTA-9927467-00001</t>
  </si>
  <si>
    <t>MTA-9927539-00001</t>
  </si>
  <si>
    <t>MTA-9927435-00001</t>
  </si>
  <si>
    <t>MTA-9927600-00001</t>
  </si>
  <si>
    <t>MTA-3832706-00001</t>
  </si>
  <si>
    <t>MTA-9927736-00001</t>
  </si>
  <si>
    <t>MTA-9927756-00001</t>
  </si>
  <si>
    <t>MTA-9927589-00001</t>
  </si>
  <si>
    <t>MTA-9927698-00001</t>
  </si>
  <si>
    <t>MTA-9927715-00001</t>
  </si>
  <si>
    <t>MTA-3818679-00001</t>
  </si>
  <si>
    <t>Surabaya - Herbal EssencesDangerously Straight Conditioner [300 mL] -</t>
  </si>
  <si>
    <t>MTA-3818681-00001</t>
  </si>
  <si>
    <t>MTA-3828226-00001</t>
  </si>
  <si>
    <t>MTA-3828242-00001</t>
  </si>
  <si>
    <t>MTA-3828227-00001</t>
  </si>
  <si>
    <t>MTA-3828232-00001</t>
  </si>
  <si>
    <t>MTA-3828233-00001</t>
  </si>
  <si>
    <t>Surabaya - ORAL B Pro-Health with Crossaction Bristles 7 Benefits Soft 35 Toothbrush Sikat Gigi [2 pcs] -</t>
  </si>
  <si>
    <t>MTA-3828234-00001</t>
  </si>
  <si>
    <t>MTA-3828236-00001</t>
  </si>
  <si>
    <t>MTA-3828240-00001</t>
  </si>
  <si>
    <t>MTA-3834032-00001</t>
  </si>
  <si>
    <t>MTA-3828244-00001</t>
  </si>
  <si>
    <t>MTA-3828245-00001</t>
  </si>
  <si>
    <t>MTA-3828250-00001</t>
  </si>
  <si>
    <t>MTA-9949814-00001</t>
  </si>
  <si>
    <t>Surabaya - Pampers Popok Celana M-46 Premium Care - Popok Bayi</t>
  </si>
  <si>
    <t>MTA-2934519-00001</t>
  </si>
  <si>
    <t>Surabaya - Pampers Popok Celana XL-36 Premium Care - Popok Bayi</t>
  </si>
  <si>
    <t>MTA-3833996-00001</t>
  </si>
  <si>
    <t>MTA-3833997-00001</t>
  </si>
  <si>
    <t>MTA-2934536-00001</t>
  </si>
  <si>
    <t>Surabaya - Pampers Popok Perekat S-48 Premium Care - Popok Bayi Baru Lahir</t>
  </si>
  <si>
    <t>MTA-3833981-00001</t>
  </si>
  <si>
    <t>Surabaya - Pampers Premium Care Popok Celana [Size M/ 30 pcs]</t>
  </si>
  <si>
    <t>MTA-3833982-00001</t>
  </si>
  <si>
    <t>Surabaya - Pampers Premium Care Popok Celana [Size M/ 46 pcs]</t>
  </si>
  <si>
    <t>MTA-3833978-00001</t>
  </si>
  <si>
    <t>Surabaya - Pampers Premium Care Popok Celana Bayi [Size L/ 42 pcs]</t>
  </si>
  <si>
    <t>MTA-3833979-00001</t>
  </si>
  <si>
    <t>Surabaya - Pampers Premium Care Popok Celana Bayi [Size L/ 62 pcs]</t>
  </si>
  <si>
    <t>MTA-3833983-00001</t>
  </si>
  <si>
    <t>Surabaya - Pampers Premium Care Popok Celana Bayi [Size M/ 68 pcs]</t>
  </si>
  <si>
    <t>MTA-3833986-00001</t>
  </si>
  <si>
    <t>Surabaya - Pampers Premium Care Popok Celana Bayi [Size S/ 32 Pcs]</t>
  </si>
  <si>
    <t>MTA-3833990-00001</t>
  </si>
  <si>
    <t>Surabaya - Pampers Premium Care Popok Celana Bayi [Size XL/ 21 pcs]</t>
  </si>
  <si>
    <t>MTA-3833991-00001</t>
  </si>
  <si>
    <t>Surabaya - Pampers Premium Care Popok Celana Bayi [Size XL/ 54 pcs]</t>
  </si>
  <si>
    <t>MTA-3833992-00001</t>
  </si>
  <si>
    <t>Surabaya - Pampers Premium Care Popok Celana Bayi [Size XXL/ 17 pcs]</t>
  </si>
  <si>
    <t>MTA-3833993-00001</t>
  </si>
  <si>
    <t>Surabaya - Pampers Premium Care Popok Celana Bayi [Size XXL/ 28 pcs]</t>
  </si>
  <si>
    <t>MTA-3832720-00001</t>
  </si>
  <si>
    <t>MTA-3832727-00001</t>
  </si>
  <si>
    <t>MTA-3832729-00001</t>
  </si>
  <si>
    <t>MTA-3832798-00001</t>
  </si>
  <si>
    <t>MTA-3832731-00001</t>
  </si>
  <si>
    <t>MTA-3818701-00001</t>
  </si>
  <si>
    <t>MTA-3832806-00001</t>
  </si>
  <si>
    <t>MTA-3832743-00001</t>
  </si>
  <si>
    <t>MTA-3832745-00001</t>
  </si>
  <si>
    <t>MTA-3832751-00001</t>
  </si>
  <si>
    <t>MTA-9926458-00001</t>
  </si>
  <si>
    <t>MTA-3832759-00001</t>
  </si>
  <si>
    <t>MTA-3832775-00001</t>
  </si>
  <si>
    <t>MTA-3832778-00001</t>
  </si>
  <si>
    <t>Surabaya - PANTENE Pro-V Anti Ketombe Hijab Edition Shampo [290 mL] -</t>
  </si>
  <si>
    <t>MTA-3832769-00001</t>
  </si>
  <si>
    <t>MTA-3832773-00001</t>
  </si>
  <si>
    <t>MTA-3818702-00001</t>
  </si>
  <si>
    <t>Surabaya - Pantene PRO-V Anti Lepek Conditioner [135 mL] -</t>
  </si>
  <si>
    <t>MTA-3832781-00001</t>
  </si>
  <si>
    <t>MTA-3832785-00001</t>
  </si>
  <si>
    <t>MTA-3832786-00001</t>
  </si>
  <si>
    <t>MTA-3832789-00001</t>
  </si>
  <si>
    <t>MTA-3832790-00001</t>
  </si>
  <si>
    <t>Surabaya - Pantene Pro-V Perawatan Rambut Rontok Hijab Edition Shampo [290 mL] -</t>
  </si>
  <si>
    <t>MTA-9927038-00001</t>
  </si>
  <si>
    <t>MTA-3832795-00001</t>
  </si>
  <si>
    <t>MTA-3832796-00001</t>
  </si>
  <si>
    <t>MTA-9926420-00001</t>
  </si>
  <si>
    <t>MTA-3832830-00001</t>
  </si>
  <si>
    <t>MTA-3832822-00001</t>
  </si>
  <si>
    <t>MTA-3832831-00001</t>
  </si>
  <si>
    <t>Surabaya - Rejoice 3 in 1 Shampoo [170 mL] -</t>
  </si>
  <si>
    <t>MTA-3832832-00001</t>
  </si>
  <si>
    <t>MTA-3818708-00001</t>
  </si>
  <si>
    <t>MTA-3818712-00001</t>
  </si>
  <si>
    <t>MTA-3818714-00001</t>
  </si>
  <si>
    <t>MTA-3832835-00001</t>
  </si>
  <si>
    <t>MTA-4045029-00001</t>
  </si>
  <si>
    <t>MTA-3832842-00001</t>
  </si>
  <si>
    <t>MTA-3832845-00001</t>
  </si>
  <si>
    <t>MTA-3832850-00001</t>
  </si>
  <si>
    <t>MTA-3832853-00001</t>
  </si>
  <si>
    <t>MTA-3832855-00001</t>
  </si>
  <si>
    <t>MTA-3832881-00001</t>
  </si>
  <si>
    <t>MTA-3832863-00001</t>
  </si>
  <si>
    <t>MTA-3832860-00001</t>
  </si>
  <si>
    <t>MTA-3832864-00001</t>
  </si>
  <si>
    <t>MTA-3832865-00001</t>
  </si>
  <si>
    <t>MTA-3832872-00001</t>
  </si>
  <si>
    <t>MTA-3832875-00001</t>
  </si>
  <si>
    <t>MTA-3832879-00001</t>
  </si>
  <si>
    <t>Surabaya - Rejoice Soft &amp; Smooth Shampoo [170 mL] -</t>
  </si>
  <si>
    <t>MTA-3832880-00001</t>
  </si>
  <si>
    <t>MTA-2625744-00001</t>
  </si>
  <si>
    <t>MTA-3834091-00001</t>
  </si>
  <si>
    <t>MTA-3834086-00001</t>
  </si>
  <si>
    <t>MTA-3834103-00001</t>
  </si>
  <si>
    <t>MTA-4246986-00001</t>
  </si>
  <si>
    <t>Medan - Pampers Popok Celana L 3x62 Premium Care Popok Bayi [karton]</t>
  </si>
  <si>
    <t>MTA-3372669-00001</t>
  </si>
  <si>
    <t>Medan - Pampers Popok Celana M 4x46 Premium Care - Popok Bayi [karton]</t>
  </si>
  <si>
    <t>MTA-4579139-00001</t>
  </si>
  <si>
    <t>Medan - Gillette Blue 2 Disposable Pisau Cukur [Isi 5+1] # Biru</t>
  </si>
  <si>
    <t>MTA-4250892-00001</t>
  </si>
  <si>
    <t>Medan - Oral B Advantage Complete 4 Way Fresh Medium 40 Toothbrush Sikat Gigi Biru Merah Putih</t>
  </si>
  <si>
    <t>MTA-3401775-00001</t>
  </si>
  <si>
    <t>Medan - Rejoice Parfum Lembut Shampoo [170 mL] -</t>
  </si>
  <si>
    <t>MTA-4069699-00001</t>
  </si>
  <si>
    <t>Medan - Gillette Blue 2 Disposable Pisau Cukur [Isi 5+1] -</t>
  </si>
  <si>
    <t>MTA-3400935-00001</t>
  </si>
  <si>
    <t>Medan - Rejoice Shiny Black Shampoo [170 mL] -</t>
  </si>
  <si>
    <t>MTA-3400943-00001</t>
  </si>
  <si>
    <t>Medan - Rejoice Rich Shampoo [170 mL] -</t>
  </si>
  <si>
    <t>MTA-4070818-00001</t>
  </si>
  <si>
    <t>Medan - Oral B Advantage Complete 4 Way Fresh Soft 35 Toothbrush Sikat Gigi -</t>
  </si>
  <si>
    <t>MTA-4249743-00001</t>
  </si>
  <si>
    <t>Medan - Head &amp; Shoulders Smooth &amp; Silky Shampoo [170 mL] Pink Putih</t>
  </si>
  <si>
    <t>MTA-3400892-00001</t>
  </si>
  <si>
    <t>Medan - Rejoice 3 in 1 Shampoo [170 mL] -</t>
  </si>
  <si>
    <t>MTA-9876001-00001</t>
  </si>
  <si>
    <t>SMG/JOG/SOLO - Head &amp; Shoulders Supreme Moisture Kondisioner [320 mL] --</t>
  </si>
  <si>
    <t>MTA-2926891-00001</t>
  </si>
  <si>
    <t>Surabaya - Downy Mystique Refill Pewangi Pakaian [720 mL] -</t>
  </si>
  <si>
    <t>MTA-3796467-00001</t>
  </si>
  <si>
    <t>Surabaya - Downy Premium Parfum Secret Garden Pelembut dan Pewangi Pakaian [1300 mL/ Refill] -</t>
  </si>
  <si>
    <t>MTA-3804147-00001</t>
  </si>
  <si>
    <t>Surabaya - Head &amp; Shoulders Supreme Moisture Kondisioner [320 mL] -</t>
  </si>
  <si>
    <t>MTA-9927420-00001</t>
  </si>
  <si>
    <t>Surabaya - Herbal Essences Bio:Renew Clean White Strawberry &amp; Sweet Mint Shampo [400 mL] --</t>
  </si>
  <si>
    <t>MTA-9940288-00001</t>
  </si>
  <si>
    <t>Surabaya - Pantene Daily Moisture Repair Shampoo [400 mL] --</t>
  </si>
  <si>
    <t>MTA-3832770-00001</t>
  </si>
  <si>
    <t>Surabaya - Pantene Pro-V Anti Ketombe Hijab Edition Shampoo [135 mL] -</t>
  </si>
  <si>
    <t>MTA-3832787-00001</t>
  </si>
  <si>
    <t>Surabaya - PANTENE Pro-V Perawatan Rambut Rontok Hijab Edition Shampo [135 mL] -</t>
  </si>
  <si>
    <t>MTA-3834263-00001</t>
  </si>
  <si>
    <t>Surabaya - Pantene Treatment Total Damage Care [135 mL] -</t>
  </si>
  <si>
    <t>MTA-3832856-00001</t>
  </si>
  <si>
    <t>Surabaya - Rejoice Anti Hair Fall Shampoo [170 mL] -</t>
  </si>
  <si>
    <t>MTA-3357637-00001</t>
  </si>
  <si>
    <t>Surabaya - Rejoice Parfum Segar Shampoo [170 mL] -</t>
  </si>
  <si>
    <t>Medan - Gillette Blue 2 Disposable Pisau Cukur [Isi 10]</t>
  </si>
  <si>
    <t>Surabaya - Rejoice Soft &amp; Smooth Shampoo [320 mL]</t>
  </si>
  <si>
    <t>01/394529801F</t>
  </si>
  <si>
    <t>01/394929504K</t>
  </si>
  <si>
    <t>01/395329501D</t>
  </si>
  <si>
    <t>01/395329502D</t>
  </si>
  <si>
    <t>Herbal Essences Golden Moringa - Shampoo x2 + Conditioner</t>
  </si>
  <si>
    <t>Herbal Essences Coconut Milk - Shampoo x2 + Conditioner</t>
  </si>
  <si>
    <t>4987176060402x3</t>
  </si>
  <si>
    <t>01/294825208N</t>
  </si>
  <si>
    <t>01/395129507D</t>
  </si>
  <si>
    <t>01/395129507F</t>
  </si>
  <si>
    <t>01/395129507H</t>
  </si>
  <si>
    <t>01/395129507J</t>
  </si>
  <si>
    <t>01/395129507K</t>
  </si>
  <si>
    <t>01/394829505M</t>
  </si>
  <si>
    <t>01/394829505N</t>
  </si>
  <si>
    <t>01/394829505O</t>
  </si>
  <si>
    <t>01/394829505P</t>
  </si>
  <si>
    <t>01/294826801O</t>
  </si>
  <si>
    <t>01/294826801N</t>
  </si>
  <si>
    <t>01/294826801M</t>
  </si>
  <si>
    <t>01/294825208O</t>
  </si>
  <si>
    <t>6903148264805x2</t>
  </si>
  <si>
    <t>6903148264805+6903148264812</t>
  </si>
  <si>
    <t>6903148264829x2</t>
  </si>
  <si>
    <t>6903148264829+6903148264836</t>
  </si>
  <si>
    <t>6903148264829x2+6903148264836</t>
  </si>
  <si>
    <t>4987176041418+4987176041340+4987176041371</t>
  </si>
  <si>
    <t>4987176041418+4987176041340</t>
  </si>
  <si>
    <t>4987176041340+4902430188937</t>
  </si>
  <si>
    <t>Pantene Shampoo Micellar Detox and Purify 300 ml x2</t>
  </si>
  <si>
    <t>Pantene Micellar Detox and Purify - Paket Shampoo 300 ml + Conditioner 300 ml</t>
  </si>
  <si>
    <t>Pantene Shampoo Micellar Detox and Purify 530 ml x2</t>
  </si>
  <si>
    <t>Pantene Micellar Detox and Purify - Paket Shampoo 530 ml + Conditioner 530 ml</t>
  </si>
  <si>
    <t>Pantene Micellar Detox and Purify - Paket Shampoo 530 ml x2 + Conditioner 530 ml</t>
  </si>
  <si>
    <t>[Lebih Hemat] Olay Set Lengkap Collagen 24 - Krim Wajah, Serum Wajah, Krim Mata</t>
  </si>
  <si>
    <t>[Lebih Hemat] Olay Ritual Krim Pelembab &amp; Serum Wajah Collagen Peptide 24</t>
  </si>
  <si>
    <t>Olay Ritual Krim Pelembab Collagen 24 50g &amp; Retinol 24 Krim Malam 50g</t>
  </si>
  <si>
    <t>Olay Ritual Krim Pelembab Collagen 24 50g &amp; Regenerist Malam 50g</t>
  </si>
  <si>
    <t>Olay Regenerist Collagen Peptide 24 Serum 30 ml</t>
  </si>
  <si>
    <t>Olay Regenerist Collagen Peptide 24 Krim Pelembab 50 g</t>
  </si>
  <si>
    <t>Olay Eyes Collagen Peptide 24 Krim Mata 15 ml</t>
  </si>
  <si>
    <t>Olay White Radiance Luminuous Krim Pelembab UV 50 g</t>
  </si>
  <si>
    <t xml:space="preserve">https://tokopedia.com/olayofficial/olay-white-radiance-water-essences-150ml </t>
  </si>
  <si>
    <t>01/326127307T</t>
  </si>
  <si>
    <t>01/326127307U</t>
  </si>
  <si>
    <t>01/326127307V</t>
  </si>
  <si>
    <t>01/396129509V</t>
  </si>
  <si>
    <t>01/396129509W</t>
  </si>
  <si>
    <t>01/396129509X</t>
  </si>
  <si>
    <t>01/396129509Y</t>
  </si>
  <si>
    <t>01/396129509Z</t>
  </si>
  <si>
    <t>01/396129510A</t>
  </si>
  <si>
    <t>01/396129510B</t>
  </si>
  <si>
    <t>01/396129510C</t>
  </si>
  <si>
    <t>01/396129510D</t>
  </si>
  <si>
    <t>01/396129510E</t>
  </si>
  <si>
    <t>https://shopee.co.id/product/11487927/11539630474</t>
  </si>
  <si>
    <t>https://shopee.co.id/product/11487927/13901084102</t>
  </si>
  <si>
    <t>https://shopee.co.id/product/11487927/11743762617</t>
  </si>
  <si>
    <t>https://shopee.co.id/product/11487927/10343778149</t>
  </si>
  <si>
    <t>https://shopee.co.id/product/11487927/10539625867</t>
  </si>
  <si>
    <t>https://shopee.co.id/product/11487927/13201107100</t>
  </si>
  <si>
    <t>https://shopee.co.id/product/11487927/10143781687</t>
  </si>
  <si>
    <t>https://shopee.co.id/product/11487927/13901096249</t>
  </si>
  <si>
    <t>https://shopee.co.id/product/11487927/4797851315</t>
  </si>
  <si>
    <t>https://shopee.co.id/product/11487927/13001123393</t>
  </si>
  <si>
    <t>https://shopee.co.id/product/11487927/13701093510</t>
  </si>
  <si>
    <t>https://shopee.co.id/product/11487927/2992316380</t>
  </si>
  <si>
    <t>https://shopee.co.id/product/11487927/11549717990</t>
  </si>
  <si>
    <t>https://shopee.co.id/product/11487927/12311397100</t>
  </si>
  <si>
    <t>Mystique TinyTAN | Downy Pewangi dan Pelembut Pakaian (650mL)</t>
  </si>
  <si>
    <t>Mystique TinyTAN | Downy Pewangi dan Pelembut Pakaian (650mL) - Paket Isi 3</t>
  </si>
  <si>
    <t>Mystique TinyTAN | Downy Pewangi dan Pelembut Pakaian (650mL) - Paket Isi 4</t>
  </si>
  <si>
    <t>Passion TinyTAN | Downy Pewangi dan Pelembut Pakaian (650mL)</t>
  </si>
  <si>
    <t>Passion TinyTAN | Downy Pewangi dan Pelembut Pakaian (650mL) - Paket Isi 2</t>
  </si>
  <si>
    <t>Passion TinyTAN | Downy Pewangi dan Pelembut Pakaian (650mL) - Paket Isi 3</t>
  </si>
  <si>
    <t>Passion TinyTAN | Downy Pewangi dan Pelembut Pakaian (650mL) - Paket Isi 4</t>
  </si>
  <si>
    <t>Adorable TinyTAN | Downy Pewangi dan Pelembut Pakaian (650mL)</t>
  </si>
  <si>
    <t>Downy TinyTAN Pewangi dan Pelembut Pakaian (650mL) - Paket Isi 3</t>
  </si>
  <si>
    <t>Downy TinyTAN Pewangi dan Pelembut Pakaian (650mL) - Paket Isi 6</t>
  </si>
  <si>
    <t>4987176081681x2</t>
  </si>
  <si>
    <t>4987176081681x3</t>
  </si>
  <si>
    <t>4987176081681x4</t>
  </si>
  <si>
    <t>4902430622066+4902430622080+4987176081681</t>
  </si>
  <si>
    <t>4902430622066x2+4902430622080x2+4987176081681x2</t>
  </si>
  <si>
    <t>01/396130001Q</t>
  </si>
  <si>
    <t>01/396130001O</t>
  </si>
  <si>
    <t>01/396130001P</t>
  </si>
  <si>
    <t>Downy TinyTAN Pewangi dan Pelembut Pakaian (650mL) x6</t>
  </si>
  <si>
    <t>Downy TinyTAN Pewangi dan Pelembut Pakaian (650mL) - Paket Isi 6 + Free Cup</t>
  </si>
  <si>
    <t>Downy TinyTAN Pewangi dan Pelembut Pakaian (650mL) - Paket Isi 6 + Free Totebag</t>
  </si>
  <si>
    <t>https://tokopedia.com/pgofficialstore/mystique-tinytan-downy-pewangi-dan-pelembut-pakaian-650ml-isi-3</t>
  </si>
  <si>
    <t>https://tokopedia.com/pgofficialstore/passion-tinytan-downy-pewangi-dan-pelembut-pakaian-650ml-isi-3</t>
  </si>
  <si>
    <t>https://tokopedia.com/pgofficialstore/passion-tinytan-downy-pewangi-dan-pelembut-pakaian-650ml-isi-4</t>
  </si>
  <si>
    <t>https://tokopedia.com/pgofficialstore/adorable-tinytan-downy-pewangi-dan-pelembut-pakaian-650ml</t>
  </si>
  <si>
    <t>https://tokopedia.com/pgofficialstore/adorable-tinytan-downy-pewangi-dan-pelembut-pakaian-650ml-isi-2</t>
  </si>
  <si>
    <t>https://tokopedia.com/pgofficialstore/adorable-tinytan-downy-pewangi-dan-pelembut-pakaian-650ml-isi-3</t>
  </si>
  <si>
    <t>https://tokopedia.com/pgofficialstore/adorable-tinytan-downy-pewangi-dan-pelembut-pakaian-650ml-isi-4</t>
  </si>
  <si>
    <t>https://tokopedia.com/pgofficialstore/downy-tinytan-pewangi-dan-pelembut-pakaian-650ml-isi-3</t>
  </si>
  <si>
    <t>https://tokopedia.com/pgofficialstore/downy-tinytan-pewangi-dan-pelembut-pakaian-650ml-x6</t>
  </si>
  <si>
    <t>MTA-23295580-00001</t>
  </si>
  <si>
    <t>MTA-23270682-00001</t>
  </si>
  <si>
    <t>MTA-23270640-00001</t>
  </si>
  <si>
    <t>MTA-23270600-00001</t>
  </si>
  <si>
    <t>MTA-23270537-00001</t>
  </si>
  <si>
    <t>MTA-23252913-00001</t>
  </si>
  <si>
    <t>MTA-23252908-00001</t>
  </si>
  <si>
    <t>MTA-23252903-00001</t>
  </si>
  <si>
    <t>MTA-23252896-00001</t>
  </si>
  <si>
    <t>MTA-23252871-00001</t>
  </si>
  <si>
    <t>MTA-23252879-00001</t>
  </si>
  <si>
    <t>MTA-23252888-00001</t>
  </si>
  <si>
    <t>MTA-23252858-00001</t>
  </si>
  <si>
    <t>MTA-24285265-00001</t>
  </si>
  <si>
    <t>MTA-24210476</t>
  </si>
  <si>
    <t xml:space="preserve">Downy TinyTAN Pewangi dan Pelembut Pakaian (650mL) - Paket Isi 6 </t>
  </si>
  <si>
    <t>Downy TinyTAN Pewangi dan Pelembut Pakaian (650mL) - Paket Isi 6 Free Measuring Cup BTS</t>
  </si>
  <si>
    <t>https://www.blibli.com/p/product-detail/ps--DOS-60031-00445</t>
  </si>
  <si>
    <t>https://www.blibli.com/p/downy-tinytan-pewangi-dan-pelembut-pakaian-650ml-paket-isi-3/ps--DOB-60030-00016</t>
  </si>
  <si>
    <t>https://www.blibli.com/p/downy-tinytan-pewangi-dan-pelembut-pakaian-650ml-paket-isi-6-free-measuring-cup-bts/ps--DOS-60031-00449</t>
  </si>
  <si>
    <t>01/245121004Y</t>
  </si>
  <si>
    <t>01/245121004Z</t>
  </si>
  <si>
    <t>01/245121104O</t>
  </si>
  <si>
    <t>01/245121104P</t>
  </si>
  <si>
    <t>01/267230401A</t>
  </si>
  <si>
    <t>01/267230401B</t>
  </si>
  <si>
    <t>01/395129507E</t>
  </si>
  <si>
    <t>01/395129507I</t>
  </si>
  <si>
    <t>Olay Regenerist Ritual Lengkap Advanced Anti Aging: Cream+Serum+Cleanser+Essence Water+Pre-Essence</t>
  </si>
  <si>
    <t>Pantene Conditioner Miracles Biotin Strength Daily Hair Supplement for Hairfall Control 300ml X2</t>
  </si>
  <si>
    <t>Oral-B Sikat Gigi Pro Health Clinical Pro Flex 3s</t>
  </si>
  <si>
    <t>Gillette Venus Alat Cukur Wanita Comfortglide Pisau Cukur Isi 4 Refill White Tea Isi Ulang x2</t>
  </si>
  <si>
    <t>Pantene Hair Mask Miracles Collagen Repair Weekly Hair Supplement for Damage Care 20ml X5</t>
  </si>
  <si>
    <t>Pantene Conditioner Miracles Biotin Strength Daily Hair Supplement for Hairfall Control 150ml X2</t>
  </si>
  <si>
    <t>Oral-B Sikat Gigi Anak Mickey (2-4 tahun)</t>
  </si>
  <si>
    <t>Oral-B Sikat Gigi Pro Health Clinical Pro Flex 3s x6</t>
  </si>
  <si>
    <t>Pantene Hair Mask Miracles Collagen Repair Weekly Hair Supplement for Damage Care 20ml</t>
  </si>
  <si>
    <t>Pantene Conditioner Miracles Collagen Repair Daily Hair Supplement for Damage Care 300ml</t>
  </si>
  <si>
    <t>Pantene Hair Mask Miracles Biotin Strength Weekly Hair Supplement for Hairfall Control 20ml X5</t>
  </si>
  <si>
    <t>Oral-B Sikat Gigi Anak Mickey (2-4 tahun) - Paket isi 6</t>
  </si>
  <si>
    <t>Gillette Venus Alat Cukur Wanita Smooth Sensitive Pisau Cukur Isi 4 Refill Isi Ulang x2</t>
  </si>
  <si>
    <t>Pantene Conditioner Miracles Collagen Repair Daily Hair Supplement for Damage Care 150ml X3</t>
  </si>
  <si>
    <t>Pantene Conditioner Miracles Biotin Strength Daily Hair Supplement for Hairfall Control 150ml X3</t>
  </si>
  <si>
    <t>Pantene Conditioner Miracles Collagen Repair Daily Hair Supplement for Damage Care 150ml</t>
  </si>
  <si>
    <t>Pantene Hair Mask Miracles Collagen Repair Weekly Hair Supplement for Damage Care 20ml X3</t>
  </si>
  <si>
    <t>Pantene Conditioner Miracles Biotin Strength Daily Hair Supplement for Hairfall Control 300ml X3</t>
  </si>
  <si>
    <t>Pantene Hair Mask Miracles Biotin Strength Weekly Hair Supplement for Hairfall Control 20ml</t>
  </si>
  <si>
    <t>Pantene Conditioner Miracles Biotin Strength Daily Hair Supplement for Hairfall Control 300ml</t>
  </si>
  <si>
    <t>Pantene Conditioner Miracles Collagen Repair Daily Hair Supplement for Damage Care 300ml X2</t>
  </si>
  <si>
    <t>Pantene Hair Mask Miracles Biotin Strength Weekly Hair Supplement for Hairfall Control 20ml X3</t>
  </si>
  <si>
    <t>Pantene Paket Perawatan Rambut Rontok - Shampoo HF 900ml+Miracles Biotin 300ml+Free Biotin 20mlx3</t>
  </si>
  <si>
    <t>Pantene Paket Perawatan Rambut Rontok - Shampoo HF 400ml+Miracles Biotin 150ml+Free Biotin 20ml</t>
  </si>
  <si>
    <t>Pantene Conditioner Miracles Collagen Repair Daily Hair Supplement for Damage Care 300ml X3</t>
  </si>
  <si>
    <t>https://www.blibli.com/p/adorable-tinytan-downy-pewangi-dan-pelembut-pakaian-650ml-paket-isi-2/ps--DOB-60030-00007</t>
  </si>
  <si>
    <t>https://www.blibli.com/p/adorable-tinytan-downy-pewangi-dan-pelembut-pakaian-650ml/ps--DOB-60030-00002</t>
  </si>
  <si>
    <t>https://www.blibli.com/p/mystique-tinytan-downy-pewangi-dan-pelembut-pakaian-650ml-paket-isi-2/ps--DOB-60030-00009</t>
  </si>
  <si>
    <t>https://www.blibli.com/p/mystique-tinytan-downy-pewangi-dan-pelembut-pakaian-650ml-paket-isi-3/ps--DOB-60030-00008</t>
  </si>
  <si>
    <t>https://www.blibli.com/p/mystique-tinytan-downy-pewangi-dan-pelembut-pakaian-650ml-paket-isi-4/ps--DOB-60030-00005</t>
  </si>
  <si>
    <t>https://www.blibli.com/p/mystique-tinytan-downy-pewangi-dan-pelembut-pakaian-650ml/ps--DOB-60030-00003</t>
  </si>
  <si>
    <t>https://www.blibli.com/p/passion-tinytan-downy-pewangi-dan-pelembut-pakaian-650ml-paket-isi-4/ps--DOB-60030-00010</t>
  </si>
  <si>
    <t>https://www.blibli.com/p/passion-tinytan-downy-pewangi-dan-pelembut-pakaian-650ml-paket-isi-3/ps--DOB-60030-00011</t>
  </si>
  <si>
    <t>https://www.blibli.com/p/passion-tinytan-downy-pewangi-dan-pelembut-pakaian-650ml-paket-isi-2/ps--DOB-60030-00012</t>
  </si>
  <si>
    <t>https://www.blibli.com/p/passion-tinytan-downy-pewangi-dan-pelembut-pakaian-650ml/ps--DOB-60030-00001</t>
  </si>
  <si>
    <t>01/245121004S</t>
  </si>
  <si>
    <t>01/245121004T</t>
  </si>
  <si>
    <t>01/245121004U</t>
  </si>
  <si>
    <t>01/245121004V</t>
  </si>
  <si>
    <t>01/245124501Y</t>
  </si>
  <si>
    <t>01/245124501Z</t>
  </si>
  <si>
    <t>4987176060402x6</t>
  </si>
  <si>
    <t>https://shopee.co.id/product/11487927/11426048315</t>
  </si>
  <si>
    <t>https://shopee.co.id/product/11487927/11027019069</t>
  </si>
  <si>
    <t>https://shopee.co.id/product/11487927/10827026258</t>
  </si>
  <si>
    <t>https://shopee.co.id/product/11487927/11927027542</t>
  </si>
  <si>
    <t>01/267230401F</t>
  </si>
  <si>
    <t>01/267430601A</t>
  </si>
  <si>
    <t>01/267230401C</t>
  </si>
  <si>
    <t>01/294826801Q</t>
  </si>
  <si>
    <t>01/294826801P</t>
  </si>
  <si>
    <t>01/214420902K</t>
  </si>
  <si>
    <t>01/214427001M</t>
  </si>
  <si>
    <t>01/214424902Q</t>
  </si>
  <si>
    <t>01/214424902R</t>
  </si>
  <si>
    <t>01/267230401D</t>
  </si>
  <si>
    <t>01/267230401E</t>
  </si>
  <si>
    <t>4902430242875+4902430558754+4902430293341+4902430208093+4902430408158</t>
  </si>
  <si>
    <t>4902430242875+4902430558754+4902430293341+4902430208093+4902430408158+4902430625760</t>
  </si>
  <si>
    <t>8994573590254x2</t>
  </si>
  <si>
    <t>8994573000340x3</t>
  </si>
  <si>
    <t>8994573000340x6</t>
  </si>
  <si>
    <t>8994573590261x2</t>
  </si>
  <si>
    <t>8994573590261x4</t>
  </si>
  <si>
    <t>8994573390380x2</t>
  </si>
  <si>
    <t>8994573390380x4</t>
  </si>
  <si>
    <t>4987176079657x4902430293341</t>
  </si>
  <si>
    <t>4902430534635x2</t>
  </si>
  <si>
    <t>4902430534635x3</t>
  </si>
  <si>
    <t>4902430534635x6</t>
  </si>
  <si>
    <t>4987176039286x2</t>
  </si>
  <si>
    <t>4987176039347x2</t>
  </si>
  <si>
    <t>4987176041340+4902430917964</t>
  </si>
  <si>
    <t>6903148264812x2</t>
  </si>
  <si>
    <t>6903148264805x2+6903148264812</t>
  </si>
  <si>
    <t>6903148264836x2</t>
  </si>
  <si>
    <t>4987176076656x2</t>
  </si>
  <si>
    <t>4987176076656x3</t>
  </si>
  <si>
    <t>4987176076625x2</t>
  </si>
  <si>
    <t>4987176076625x3</t>
  </si>
  <si>
    <t>4987176079701x3</t>
  </si>
  <si>
    <t>4987176079701x5</t>
  </si>
  <si>
    <t>4987176076663x2</t>
  </si>
  <si>
    <t>4987176076663x3</t>
  </si>
  <si>
    <t>4987176076618x2</t>
  </si>
  <si>
    <t>4987176076618x3</t>
  </si>
  <si>
    <t>4987176076755x3</t>
  </si>
  <si>
    <t>4987176076755x5</t>
  </si>
  <si>
    <t>4902430404686+4987176076625+4987176079701x3</t>
  </si>
  <si>
    <t>4902430412988+4987176076656+4987176079701</t>
  </si>
  <si>
    <t>4902430404709+4987176076618+4987176076755x3</t>
  </si>
  <si>
    <t>4902430412964+4987176076663+4987176076755</t>
  </si>
  <si>
    <t>Gillette Fusion5 Pisau Cukur + Isi Ulang Razor Alat Cukur</t>
  </si>
  <si>
    <t>Gillette Fusion5 Proglide Pisau Cukur + Isi Ulang Razor Alat Cukur</t>
  </si>
  <si>
    <t>Sangobion Kapsul @10 Kapsul</t>
  </si>
  <si>
    <t>Sangobion Baby 30 ML</t>
  </si>
  <si>
    <t>Sangobion 40 cap @4 strips [bundle 2 boxes]</t>
  </si>
  <si>
    <t>Sangobion Kids 100ml</t>
  </si>
  <si>
    <t>Sangobion Kids 100ml [bundle 3 bottles]</t>
  </si>
  <si>
    <t>Sangobion Kids 100ml [bundle 6 bottles]</t>
  </si>
  <si>
    <t>Sangobion Vita-Tonik 250ml</t>
  </si>
  <si>
    <t>Sangobion Vita-Tonik 250ml [bundle 2 bottles]</t>
  </si>
  <si>
    <t>Sangobion Vita-Tonik 250ml [bundle 4 bottles]</t>
  </si>
  <si>
    <t>Sangobion Vita-Tonik 400ml</t>
  </si>
  <si>
    <t>Sangobion Vita-Tonik 400ml [bundle 2 bottles]</t>
  </si>
  <si>
    <t>Sangobion Vita-Tonik 400ml [bundle 4 bottles]</t>
  </si>
  <si>
    <t>[Special Edition Keith Haring] Olay Serum Luminous 30ml &amp; Krim Pelembab Regenerist Anti Aging 50g</t>
  </si>
  <si>
    <t>[Special Edition Keith Haring] Olay Ritual Krim Pelembab Pagi 50g &amp; Malam Anti Aging Skincare 50g</t>
  </si>
  <si>
    <t>[Special Edition Keith Haring] Olay Krim Pelembab Regenerist Anti Aging 50g &amp; Serum Regenerist 50ml</t>
  </si>
  <si>
    <t>Pantene Micellar Detox and Purify - Paket Shampoo 300 ml x2 + Conditioner 300 ml</t>
  </si>
  <si>
    <t>Pantene Conditioner Micellar Detox and Purify 530 ml x2</t>
  </si>
  <si>
    <t>https://shopee.co.id/product/11487927/10319956555</t>
  </si>
  <si>
    <t>https://shopee.co.id/product/11487927/3078471797</t>
  </si>
  <si>
    <t>https://shopee.co.id/product/11487927/13518816391</t>
  </si>
  <si>
    <t>https://shopee.co.id/product/11487927/13718812076</t>
  </si>
  <si>
    <t>https://shopee.co.id/product/11487927/10654811669</t>
  </si>
  <si>
    <t>https://shopee.co.id/product/11487927/11354045156</t>
  </si>
  <si>
    <t>https://shopee.co.id/product/11487927/3093673458</t>
  </si>
  <si>
    <t>https://shopee.co.id/product/11487927/12918855702</t>
  </si>
  <si>
    <t>https://shopee.co.id/product/11487927/13922204279</t>
  </si>
  <si>
    <t>https://shopee.co.id/product/11487927/13318842888</t>
  </si>
  <si>
    <t>https://shopee.co.id/product/11487927/13018857380</t>
  </si>
  <si>
    <t>https://shopee.co.id/product/11487927/13819668462</t>
  </si>
  <si>
    <t>https://shopee.co.id/product/11487927/13718837663</t>
  </si>
  <si>
    <t>https://shopee.co.id/product/11487927/11254438378</t>
  </si>
  <si>
    <t>https://shopee.co.id/product/11487927/12619555765</t>
  </si>
  <si>
    <t>https://shopee.co.id/product/11487927/11854037379</t>
  </si>
  <si>
    <t>https://shopee.co.id/product/11487927/12419545087</t>
  </si>
  <si>
    <t>https://shopee.co.id/product/11487927/12319546001</t>
  </si>
  <si>
    <t>https://shopee.co.id/product/11487927/13618841139</t>
  </si>
  <si>
    <t>https://shopee.co.id/product/11487927/12618981388</t>
  </si>
  <si>
    <t>https://shopee.co.id/product/11487927/11554116853</t>
  </si>
  <si>
    <t>https://shopee.co.id/product/11487927/12019559159</t>
  </si>
  <si>
    <t>https://shopee.co.id/product/11487927/11355579490</t>
  </si>
  <si>
    <t>https://shopee.co.id/product/11487927/12621573588</t>
  </si>
  <si>
    <t>https://shopee.co.id/product/11487927/10133342429</t>
  </si>
  <si>
    <t>https://shopee.co.id/product/11487927/11833632570</t>
  </si>
  <si>
    <t>https://shopee.co.id/product/11487927/8490611690</t>
  </si>
  <si>
    <t>https://shopee.co.id/product/11487927/11433643685</t>
  </si>
  <si>
    <t>https://shopee.co.id/product/11487927/11933537944</t>
  </si>
  <si>
    <t>https://shopee.co.id/product/11487927/10638585898</t>
  </si>
  <si>
    <t>https://shopee.co.id/product/11487927/11850819838</t>
  </si>
  <si>
    <t>https://shopee.co.id/product/11487927/13413303860</t>
  </si>
  <si>
    <t>https://shopee.co.id/product/11487927/13015599764</t>
  </si>
  <si>
    <t>https://shopee.co.id/product/11487927/10852188269</t>
  </si>
  <si>
    <t>https://shopee.co.id/product/11487927/13715613362</t>
  </si>
  <si>
    <t>https://shopee.co.id/product/11487927/9194641526</t>
  </si>
  <si>
    <t>https://shopee.co.id/product/11487927/10554391679</t>
  </si>
  <si>
    <t>https://shopee.co.id/product/11487927/12920117200</t>
  </si>
  <si>
    <t>https://shopee.co.id/product/11487927/13220110980</t>
  </si>
  <si>
    <t>https://shopee.co.id/product/11487927/11154528043</t>
  </si>
  <si>
    <t>https://shopee.co.id/product/11487927/10654395104</t>
  </si>
  <si>
    <t>https://shopee.co.id/product/11487927/11554390503</t>
  </si>
  <si>
    <t>https://shopee.co.id/product/11487927/8494663203</t>
  </si>
  <si>
    <t>https://shopee.co.id/product/11487927/13419701620</t>
  </si>
  <si>
    <t>https://shopee.co.id/product/11487927/12319714697</t>
  </si>
  <si>
    <t>https://shopee.co.id/product/11487927/13619816179</t>
  </si>
  <si>
    <t>https://shopee.co.id/product/11487927/10944412111</t>
  </si>
  <si>
    <t>https://shopee.co.id/product/11487927/12202238312</t>
  </si>
  <si>
    <t>https://shopee.co.id/product/11487927/13401478165</t>
  </si>
  <si>
    <t>https://shopee.co.id/product/11487927/12702245669</t>
  </si>
  <si>
    <t>https://shopee.co.id/product/11487927/13201483344</t>
  </si>
  <si>
    <t>https://shopee.co.id/product/11487927/13502232193</t>
  </si>
  <si>
    <t>https://shopee.co.id/product/11487927/12501515990</t>
  </si>
  <si>
    <t>https://shopee.co.id/product/11487927/10344454907</t>
  </si>
  <si>
    <t>https://shopee.co.id/product/11487927/12102319892</t>
  </si>
  <si>
    <t>https://shopee.co.id/product/11487927/11543995130</t>
  </si>
  <si>
    <t>https://shopee.co.id/product/11487927/13902308127</t>
  </si>
  <si>
    <t>https://shopee.co.id/product/11487927/11543991466</t>
  </si>
  <si>
    <t>https://shopee.co.id/product/11487927/12502251287</t>
  </si>
  <si>
    <t>https://shopee.co.id/product/11487927/10744425107</t>
  </si>
  <si>
    <t>https://shopee.co.id/product/11487927/13504429626</t>
  </si>
  <si>
    <t>https://shopee.co.id/product/11487927/13604446558</t>
  </si>
  <si>
    <t>Sangobion</t>
  </si>
  <si>
    <t>01/397229501A</t>
  </si>
  <si>
    <t>01/397229501B</t>
  </si>
  <si>
    <t>01/397229501C</t>
  </si>
  <si>
    <t>01/397229501D</t>
  </si>
  <si>
    <t>01/397229501E</t>
  </si>
  <si>
    <t>01/397229501F</t>
  </si>
  <si>
    <t>01/397229501G</t>
  </si>
  <si>
    <t>Sangobion Vita-Tonik 250ml - Paket Isi 2</t>
  </si>
  <si>
    <t>Cavit D3 10 Caps Strip</t>
  </si>
  <si>
    <t>5786690688_ID-11243624457</t>
  </si>
  <si>
    <t>4987176076755</t>
  </si>
  <si>
    <t>Gillette Alat Cukur Blue 2 Flexi Razor Pisau Cukur isi 15</t>
  </si>
  <si>
    <t>Gillette Alat Cukur Blue 3 Flexi Razor Pisau Cukur isi 10</t>
  </si>
  <si>
    <t>https://www.bukalapak.com/p/rumah-tangga/perlengkapan-kebersihan/4glhgx4-jual-mystique-tinytan-downy-pewangi-dan-pelembut-pakaian-650ml</t>
  </si>
  <si>
    <t>https://www.bukalapak.com/p/rumah-tangga/perlengkapan-kebersihan/4glhiod-jual-mystique-tinytan-downy-pewangi-dan-pelembut-pakaian-650ml-paket-isi-2</t>
  </si>
  <si>
    <t>https://www.bukalapak.com/p/rumah-tangga/perlengkapan-kebersihan/4glhkia-jual-mystique-tinytan-downy-pewangi-dan-pelembut-pakaian-650ml-paket-isi-3</t>
  </si>
  <si>
    <t>https://www.bukalapak.com/p/rumah-tangga/perlengkapan-kebersihan/4glhlrm-jual-mystique-tinytan-downy-pewangi-dan-pelembut-pakaian-650ml-paket-isi-4</t>
  </si>
  <si>
    <t>https://www.bukalapak.com/p/rumah-tangga/perlengkapan-kebersihan/4glhnpm-jual-passion-tinytan-downy-pewangi-dan-pelembut-pakaian-650ml</t>
  </si>
  <si>
    <t>https://www.bukalapak.com/p/rumah-tangga/perlengkapan-kebersihan/4glhra7-jual-passion-tinytan-downy-pewangi-dan-pelembut-pakaian-650ml-paket-isi-2</t>
  </si>
  <si>
    <t>https://www.bukalapak.com/p/rumah-tangga/perlengkapan-kebersihan/4glhxmm-jual-passion-tinytan-downy-pewangi-dan-pelembut-pakaian-650ml-paket-isi-3</t>
  </si>
  <si>
    <t>https://www.bukalapak.com/p/rumah-tangga/perlengkapan-kebersihan/4glj98m-jual-passion-tinytan-downy-pewangi-dan-pelembut-pakaian-650ml-isi-4</t>
  </si>
  <si>
    <t>https://www.bukalapak.com/p/rumah-tangga/perlengkapan-kebersihan/4gljads-jual-adorable-tinytan-downy-pewangi-dan-pelembut-pakaian-650ml</t>
  </si>
  <si>
    <t>https://www.bukalapak.com/p/rumah-tangga/perlengkapan-kebersihan/4gljc2s-jual-adorable-tinytan-downy-pewangi-dan-pelembut-pakaian-650ml-paket-isi-2</t>
  </si>
  <si>
    <t>https://www.bukalapak.com/p/rumah-tangga/perlengkapan-kebersihan/4gljdnd-jual-adorable-tinytan-downy-pewangi-dan-pelembut-pakaian-650ml-paket-isi-3</t>
  </si>
  <si>
    <t>https://www.bukalapak.com/p/rumah-tangga/perlengkapan-kebersihan/4gljg5a-jual-adorable-tinytan-downy-pewangi-dan-pelembut-pakaian-650ml-paket-isi-4</t>
  </si>
  <si>
    <t>https://www.bukalapak.com/p/rumah-tangga/perlengkapan-kebersihan/4gloz8p-jual-downy-tinytan-pewangi-dan-pelembut-pakaian-650ml-isi-3</t>
  </si>
  <si>
    <t>https://www.bukalapak.com/p/kesehatan-2359/obat-vitamin/vitamin/4glxnod-jual-sangobion-10-kapsul-strip</t>
  </si>
  <si>
    <t>https://www.bukalapak.com/p/kesehatan-2359/obat-vitamin/obat-obatan-lainnya/4glxpqp-jual-sangobion-40-cap-4-strips</t>
  </si>
  <si>
    <t>https://www.bukalapak.com/p/perlengkapan-bayi/makanan-711/vitamin-suplemen/4gjub3d-jual-sangobion-baby-30-ml</t>
  </si>
  <si>
    <t>https://www.bukalapak.com/p/perlengkapan-bayi/makanan-711/vitamin-suplemen/4gjucpa-jual-sangobion-kids-100ml</t>
  </si>
  <si>
    <t>https://www.bukalapak.com/p/kesehatan-2359/obat-vitamin/vitamin/4glxohs-jual-sangobion-vita-tonik-250ml</t>
  </si>
  <si>
    <t>https://www.bukalapak.com/p/kesehatan-2359/obat-vitamin/vitamin/4gjufms-jual-sangobion-vita-tonik-400ml</t>
  </si>
  <si>
    <t>https://www.bukalapak.com/p/kesehatan-2359/obat-vitamin/vitamin/4glxqvd-jual-cavit-d3-10-caps-strip</t>
  </si>
  <si>
    <t>01/395129507G</t>
  </si>
  <si>
    <t>Oral-B Sikat Gigi Toothbrush Ultrathin Green Tea 3s</t>
  </si>
  <si>
    <t>https://tokopedia.com/pgofficialstore/oral-b-sikat-gigi-toothbrush-ultrathin-green-tea-3s</t>
  </si>
  <si>
    <t>Oral-B Sikat Gigi Toothbrush Ultrathin Black Tea 3s</t>
  </si>
  <si>
    <t>https://tokopedia.com/pgofficialstore/oral-b-sikat-gigi-toothbrush-ultrathin-black-tea-3s</t>
  </si>
  <si>
    <t>Oral-B Sikat Gigi Toothbrush All Rounder 123 Medium 3s - Paket isi 2</t>
  </si>
  <si>
    <t>https://tokopedia.com/pgofficialstore/oral-b-sikat-gigi-toothbrush-all-rounder-123-medium-3s-paket-isi-2</t>
  </si>
  <si>
    <t>Oral-B Sikat Gigi Toothbrush All Rounder 123 Medium 3s</t>
  </si>
  <si>
    <t>https://tokopedia.com/pgofficialstore/oral-b-sikat-gigi-toothbrush-all-rounder-123-medium-3s</t>
  </si>
  <si>
    <t>Oral-B Kids Sikat Gigi Toothbrush Anak Stages 4 - Paket Isi 6</t>
  </si>
  <si>
    <t>https://tokopedia.com/pgofficialstore/oral-b-kids-sikat-gigi-toothbrush-anak-stages-4-paket-isi-6</t>
  </si>
  <si>
    <t>Oral-B Sikat Gigi Toothbrush All Rounder 123 Soft 3s</t>
  </si>
  <si>
    <t>https://tokopedia.com/pgofficialstore/oral-b-sikat-gigi-toothbrush-all-rounder-123-soft-3s</t>
  </si>
  <si>
    <t>Oral-B Kids Sikat Gigi Toothbrush Anak Stages 4 - Paket Isi 2</t>
  </si>
  <si>
    <t>https://tokopedia.com/pgofficialstore/oral-b-kids-sikat-gigi-toothbrush-anak-stages-4-paket-isi-2</t>
  </si>
  <si>
    <t>Oral-B Sikat Gigi Toothbrush Ultrathin Compact Soft 3s</t>
  </si>
  <si>
    <t>https://tokopedia.com/pgofficialstore/oral-b-sikat-gigi-toothbrush-ultrathin-compact-soft-3s</t>
  </si>
  <si>
    <t>Oral-B Sikat Gigi Toothbrush Anak Stages 1 The Pooh (4-24 bulan)</t>
  </si>
  <si>
    <t>https://tokopedia.com/pgofficialstore/oral-b-sikat-gigi-toothbrush-anak-stages-1-the-pooh-4-24-bulan</t>
  </si>
  <si>
    <t>Oral-B Sikat Gigi Toothbrush All Rounder Gum Protect 3s</t>
  </si>
  <si>
    <t>https://tokopedia.com/pgofficialstore/oral-b-sikat-gigi-toothbrush-all-rounder-gum-protect-3s</t>
  </si>
  <si>
    <t>Oral-B Sikat Gigi Toothbrush Anak Stages 2 Mickey (2-4 Tahun)</t>
  </si>
  <si>
    <t>https://tokopedia.com/pgofficialstore/oral-b-sikat-gigi-toothbrush-anak-stages-2-mickey-2-4-tahun</t>
  </si>
  <si>
    <t>Oral-B Sikat Gigi Toothbrush Complete Whitening Medium 2s</t>
  </si>
  <si>
    <t>https://tokopedia.com/pgofficialstore/oral-b-sikat-gigi-toothbrush-complete-whitening-medium-2s</t>
  </si>
  <si>
    <t>Oral-B Sikat Gigi Toothbrush All Rounder Microthin 3s</t>
  </si>
  <si>
    <t>https://tokopedia.com/pgofficialstore/oral-b-sikat-gigi-toothbrush-all-rounder-microthin-3s</t>
  </si>
  <si>
    <t>Oral-B Sikat Gigi Toothbrush Ultrathin Black Tea 3s - Paket isi 3</t>
  </si>
  <si>
    <t>https://tokopedia.com/pgofficialstore/oral-b-sikat-gigi-toothbrush-ultrathin-black-tea-3s-paket-isi-3</t>
  </si>
  <si>
    <t>Oral-B Sikat Gigi Toothbrush Ultrathin Pro Gum Care 1s</t>
  </si>
  <si>
    <t>https://tokopedia.com/pgofficialstore/oral-b-sikat-gigi-toothbrush-ultrathin-pro-gum-care-1s</t>
  </si>
  <si>
    <t>Oral-B Sikat Gigi Toothbrush Ultrathin Green Tea 3s - Paket isi 3</t>
  </si>
  <si>
    <t>https://tokopedia.com/pgofficialstore/oral-b-sikat-gigi-toothbrush-ultrathin-green-tea-3s-paket-isi-3</t>
  </si>
  <si>
    <t>Oral-B Sikat Gigi Toothbrush All Rounder 123 Soft 3s - Paket isi 6</t>
  </si>
  <si>
    <t>https://tokopedia.com/pgofficialstore/oral-b-sikat-gigi-toothbrush-all-rounder-123-soft-3s-paket-isi-6</t>
  </si>
  <si>
    <t>Oral-B Sikat Gigi Toothbrush All Rounder Fresh Clean Black 3s</t>
  </si>
  <si>
    <t>Oral-B Sikat Gigi Toothbrush Ultrathin Green Tea 3s - Paket isi 2</t>
  </si>
  <si>
    <t>Oral-B Sikat Gigi Toothbrush Ultrathin Black Tea 3s - Paket isi 2</t>
  </si>
  <si>
    <t>Oral-B Sikat Gigi Toothbrush Anak Stages 4 - Paket Isi 3</t>
  </si>
  <si>
    <t>Olay Regenerist Whip Active Moisturizer Krim Pelembab UV Krim 50g</t>
  </si>
  <si>
    <t>Olay Regenerist Whip Active Moisturizer Krim Pelembab 50g</t>
  </si>
  <si>
    <t>https://tokopedia.com/pgofficialstore/oral-b-sikat-gigi-toothbrush-all-rounder-fresh-clean-black-3s</t>
  </si>
  <si>
    <t>https://tokopedia.com/pgofficialstore/oral-b-sikat-gigi-toothbrush-ultrathin-green-tea-3s-paket-isi-2</t>
  </si>
  <si>
    <t>https://tokopedia.com/pgofficialstore/oral-b-sikat-gigi-toothbrush-ultrathin-black-tea-3s-paket-isi-2</t>
  </si>
  <si>
    <t>https://tokopedia.com/pgofficialstore/oral-b-sikat-gigi-toothbrush-anak-stages-4-paket-isi-3</t>
  </si>
  <si>
    <t>https://tokopedia.com/pgofficialstore/olay-regenerist-whip-active-moisturizer-krim-pelembab-uv-krim-50g</t>
  </si>
  <si>
    <t>https://tokopedia.com/pgofficialstore/olay-regenerist-whip-active-moisturizer-krim-pelembab-50g</t>
  </si>
  <si>
    <t>4987176079664</t>
  </si>
  <si>
    <t>4987176079657</t>
  </si>
  <si>
    <t>Head &amp; Shoulders Shampoo Smooth and Silky 400 ml - Paket Isi 3</t>
  </si>
  <si>
    <t>Downy Pewangi dan Pelembut Pakaian Konsentrat Floral Pink 720ml - isi 3</t>
  </si>
  <si>
    <t>https://www.bukalapak.com/p/rumah-tangga/perlengkapan-kebersihan/4g7abf1-jual-downy-pewangi-dan-pelembut-pakaian-konsentrat-floral-pink-720ml-isi-3</t>
  </si>
  <si>
    <t>https://www.bukalapak.com/p/perawatan-kecantikan/hair-care/2u9p30j-jual-herbal-essences-shampo-moroccan-my-shine-300-ml-paket-isi-2</t>
  </si>
  <si>
    <t>01/394829505V</t>
  </si>
  <si>
    <t>01/394829505W</t>
  </si>
  <si>
    <t>01/394829505X</t>
  </si>
  <si>
    <t>01/395129506N</t>
  </si>
  <si>
    <t>01/395129506P</t>
  </si>
  <si>
    <t>01/395129506S</t>
  </si>
  <si>
    <t>01/395129506T</t>
  </si>
  <si>
    <t>01/395129506V</t>
  </si>
  <si>
    <t>01/395129506Y</t>
  </si>
  <si>
    <t>01/394829505L</t>
  </si>
  <si>
    <t>4987176079664+4987176079657</t>
  </si>
  <si>
    <t>4987176079657+4902430558754</t>
  </si>
  <si>
    <t>01/394529502Q</t>
  </si>
  <si>
    <t>01/394529502M</t>
  </si>
  <si>
    <t>01/394529901I</t>
  </si>
  <si>
    <t>4902430508865x2</t>
  </si>
  <si>
    <t>01/394429502I</t>
  </si>
  <si>
    <t>01/394429502E</t>
  </si>
  <si>
    <t>4987176039385+4987176039347</t>
  </si>
  <si>
    <t>4987176039309+4987176039286</t>
  </si>
  <si>
    <t>01/394429502D</t>
  </si>
  <si>
    <t>4902430430715x2</t>
  </si>
  <si>
    <t>01/395129506O</t>
  </si>
  <si>
    <t>01/395129506Q</t>
  </si>
  <si>
    <t>01/395129506R</t>
  </si>
  <si>
    <t>01/395129506W</t>
  </si>
  <si>
    <t>01/395129506X</t>
  </si>
  <si>
    <t>Pantene Pro-V Shampoo 290 ml</t>
  </si>
  <si>
    <t>Pantene Shampoo Total Damage Care 400ml [P&amp;G]</t>
  </si>
  <si>
    <t>Head &amp; Shoulders Shampoo Cool Blast 315 ml</t>
  </si>
  <si>
    <t>Olay Anti Aging Krim Pelembab Pagi Total Effects 7 Benefits SPF 15 Normal Skincare 50G</t>
  </si>
  <si>
    <t>Olay Anti Aging Krim Pelembab Pagi Total Effects Benefits SPF 15 Gentle Skincare 50g</t>
  </si>
  <si>
    <t>Olay Anti Aging Krim Pelembab Malam Total Effects 7 Benefits Skincare 50g</t>
  </si>
  <si>
    <t>Olay Total Effects 7 in 1 Foaming Cleanser Sabun Cuci Muka Anti Aging Skincare 100G</t>
  </si>
  <si>
    <t>Olay Regenerist Revitalising Eye Serum Anti Aging Skincare 15ML</t>
  </si>
  <si>
    <t>Olay Krim Pelembab Malam Regenerist Advanced Anti Aging Skincare 50g</t>
  </si>
  <si>
    <t>Pampers Popok Celana S 6x32 Premium Care Karton [P&amp;G]</t>
  </si>
  <si>
    <t>Olay Regenerist Revitalising Hydration UV Krim Pelembab Anti Aging Skincare 50g</t>
  </si>
  <si>
    <t>Olay Anti Aging Krim Pelembab Pagi Total Effects 7 Benefits Normal Skincare 50g</t>
  </si>
  <si>
    <t>Olay Anti Aging Krim Pelembab Pagi Total Effects Benefits Gentle Skincare 50g</t>
  </si>
  <si>
    <t>Olay Anti Aging Krim Pelembab Total Effects 7 Benefits Touch of Foundation BB Cream Skincare 50g</t>
  </si>
  <si>
    <t>Whisper Sanitary Pads Regular Flow Wings Isi 10</t>
  </si>
  <si>
    <t>Gillette Venus Alat Cukur Wanita Simply 3 Venus Isi 4 Razor Pisau Cukur</t>
  </si>
  <si>
    <t>Gillette Alat Cukur Vector Isi 2 Refill Pisau Cukur Isi Ulang</t>
  </si>
  <si>
    <t>Gillette Alat Cukur Mach 3 Isi 2 Refill Pisau Cukur Isi Ulang</t>
  </si>
  <si>
    <t>Gillette Shaving Foam Krim Menthol 175g Shaving Cream</t>
  </si>
  <si>
    <t>Pantene Shampoo Anti Dandruff 750ml [P&amp;G]</t>
  </si>
  <si>
    <t>Pantene Shampoo Total Damage Care 750ml [P&amp;G]</t>
  </si>
  <si>
    <t>Olay Krim Pelembab Pagi Regenerist Advanced Anti Aging Skincare 50g</t>
  </si>
  <si>
    <t>Olay Anti Aging Krim Pelembab Pagi Total Effects 7 Benefits SPF 15 Normal Skincare 20G</t>
  </si>
  <si>
    <t>Olay Total Effects 7 in 1 Day Cream Normal - 20gr [P&amp;G] - Krim Pelembab</t>
  </si>
  <si>
    <t>Olay Regenerist Revitalising Cream Cleanser Sabun Muka Anti Aging Skincare 100g</t>
  </si>
  <si>
    <t>Downy Pewangi dan Pelembut Pakaian Konsentrat Sunrise Fresh 720 ml</t>
  </si>
  <si>
    <t>Gillette Shaving Gel Krim Alat Cukur Fusion Proglide 195gr Shave Gel</t>
  </si>
  <si>
    <t>Olay Krim Pelembab Natural White Pencerah Moisturising Lotion Brightening Skincare 75ML</t>
  </si>
  <si>
    <t>Olay Krim Pelembab Pencerah Wajah Natural White Moisturising Cream Brightening Skincare 50g</t>
  </si>
  <si>
    <t>Olay Total Effects 7 in 1 Foaming Cleanser Sabun Cuci Muka Anti Aging Skincare 50G</t>
  </si>
  <si>
    <t>Olay Serum Wajah White Radiance Light Perfecting Essence Pencerah Skincare 30ml</t>
  </si>
  <si>
    <t>Pantene Shampoo Hair Fall Control 750ml [P&amp;G]</t>
  </si>
  <si>
    <t>Downy Pewangi dan Pelembut Pakaian Konsentrat Daring Refill 680 ml</t>
  </si>
  <si>
    <t>Downy Pewangi dan Pelembut Pakaian Konsentrat Daring 1.45 L</t>
  </si>
  <si>
    <t>Downy Pewangi dan Pelembut Pakaian Konsentrat Mystique 1,45 L</t>
  </si>
  <si>
    <t>Downy Pewangi dan Pelembut Pakaian Konsentrat Sweetheart 680 ml</t>
  </si>
  <si>
    <t>Gillette Alat Cukur Blue 2 Pivot Flexi Razor Pisau Cukur Kepala Goyang Isi 5</t>
  </si>
  <si>
    <t>Downy Pewangi dan Pelembut Pakaian Konsentrat Sweetheart 1.45 L</t>
  </si>
  <si>
    <t>Oral-B Sikat Gigi Toothbrush Pro-Health Clinical Soft 2s</t>
  </si>
  <si>
    <t>Oral-B Ultra Thin Sikat Gigi Toothbrush Compact Soft 3s [P&amp;G]</t>
  </si>
  <si>
    <t>Rejoice Shampoo Lembut Ternutrisi 340ML [P&amp;G]</t>
  </si>
  <si>
    <t>Pampers Popok Celana Premium Care L-24 Paket Isi 3</t>
  </si>
  <si>
    <t>Pampers Popok Celana Premium Care XL-36 Paket Isi 2</t>
  </si>
  <si>
    <t>Pantene Conditioner Anti-Lepek 290ml [P&amp;G]</t>
  </si>
  <si>
    <t>Pantene Shampoo Anti-Lepek 480ml [P&amp;G]</t>
  </si>
  <si>
    <t>Pantene Shampoo Anti-Lepek 750ml [P&amp;G]</t>
  </si>
  <si>
    <t>Downy Pewangi dan Pelembut Pakaian Konsentrat Floral Pink 720 ml</t>
  </si>
  <si>
    <t>Downy Pewangi dan Pelembut Pakaian Konsentrat Floral Pink 1.5L</t>
  </si>
  <si>
    <t>Olay Krim Pelembab Malam Pencerah Wajah Natural White Light Brightening Skincare 50g</t>
  </si>
  <si>
    <t>Head &amp; Shoulders Shampoo Supreme Smooth Anti-Dandruff 330 ml</t>
  </si>
  <si>
    <t>Head &amp; Shoulders Shampoo Supreme Moisture Anti-Dandruff 330 ml</t>
  </si>
  <si>
    <t>Head &amp; Shoulders Shampoo Cool Menthol Anti-Dandruff 300 ml (Edisi FCB Barcelona)</t>
  </si>
  <si>
    <t>Gillette Alat Cukur Goal 2 Isi 5 Razor Pisau Cukur</t>
  </si>
  <si>
    <t>Gillette Alat Cukur Blue 3 Razor Pisau Cukur isi 1</t>
  </si>
  <si>
    <t>Gillette Alat Cukur Blue 3 Merah Razor Pisau Cukur isi 2</t>
  </si>
  <si>
    <t>Oral-B Sikat Gigi Toothbrush UltraThin Black Tea 3s [P&amp;G]</t>
  </si>
  <si>
    <t>Sikat Gigi Oral-B Toothbrush UltraThin Green Tea 3s [P&amp;G]</t>
  </si>
  <si>
    <t>Oral-B Pasta Gigi Tooth &amp; Gum Care 100ml [P&amp;G]</t>
  </si>
  <si>
    <t>Oral-B Sikat Gigi Toothbrush Anak Stages 1 [P&amp;G]</t>
  </si>
  <si>
    <t>Oral-B Sikat Gigi Toothbrush Anak Stages 3</t>
  </si>
  <si>
    <t>Oral-B Sikat Gigi Toothbrush Anak Stages 2</t>
  </si>
  <si>
    <t>Oral-B Sikat Gigi Toothbrush Anak Stages 4</t>
  </si>
  <si>
    <t>Oral-B Sikat Gigi Toothbrush 123 Medium 3s [P&amp;G]</t>
  </si>
  <si>
    <t>Oral-B Sikat Gigi Toothbrush 123 Soft 3s [P&amp;G]</t>
  </si>
  <si>
    <t>Sikat Gigi Oral-B 123 Soft 2s [P&amp;G]</t>
  </si>
  <si>
    <t>Head &amp; Shoulders Shampoo Hair Retain 315 ml</t>
  </si>
  <si>
    <t>Olay Regenerist Revitalising Krim Pelembab Malam Anti Aging Skincare 50g</t>
  </si>
  <si>
    <t>Olay Krim Pelembab Malam White Radiance Pencerah Wajah Light Perfecting Brightening Skincare 50g</t>
  </si>
  <si>
    <t>Downy Pewangi dan Pelembut Pakaian Konsentrat Sports Fresh 680 ml</t>
  </si>
  <si>
    <t>Downy Pewangi dan Pelembut Pakaian Konsentrat Sports Fresh 1.45 L</t>
  </si>
  <si>
    <t>Pantene Pro-V Perfec+On Conditioner Tanpa Bilas 40ml</t>
  </si>
  <si>
    <t>Downy Pewangi dan Pelembut Pakaian Konsentrat Aqua Ocean 650 ml</t>
  </si>
  <si>
    <t>Downy Pewangi dan Pelembut Pakaian Konsentrat Secret Garden 650 ml</t>
  </si>
  <si>
    <t>Rejoice 3-in-1 Perfect Cool Shampoo 600 ml</t>
  </si>
  <si>
    <t>Olay Krim Pelembab Regenerist Whip Active Moisturiser Anti Aging Skincare 10g</t>
  </si>
  <si>
    <t>Olay Krim Pelembab White Radiance Whip Active Moisturiser Brightening Skincare 10g</t>
  </si>
  <si>
    <t>Olay Krim Pelembab Regenerist Whip Active Moisturizer Anti Aging Skincare 50g</t>
  </si>
  <si>
    <t>Olay Krim Pelembab White Radiance Whip Brightening Skincare 50g</t>
  </si>
  <si>
    <t>Olay Krim Pelembab Total Effects Whip Active Moisturizer Anti Aging Skincare 50g</t>
  </si>
  <si>
    <t>Vicks Balsem Inhaler Keychain 0,5 ml</t>
  </si>
  <si>
    <t>Herbal Essences Bio:Renew Clean White Strawberry &amp; Sweet Mint Conditioner 400 ml</t>
  </si>
  <si>
    <t>Pantene Conditioner Micellar Cleanse and Hydrate 300 ml</t>
  </si>
  <si>
    <t>Pantene Pro-V Gold Series Strong &amp; Thick Conditioner 320 ml</t>
  </si>
  <si>
    <t>Pantene Pro-V Gold Series Smooth &amp; Sleek Conditioner 320 ml</t>
  </si>
  <si>
    <t>Pantene Pro-V Gold Series Strong &amp; Thick Shampoo 450 ml</t>
  </si>
  <si>
    <t>Downy Pewangi dan Pelembut Pakaian Konsentrat Allure 900 ml</t>
  </si>
  <si>
    <t>Olay Ritual Krim Pelembab Regenerist Pagi &amp; Malam 50g + Retinol 24 Serum 30ml</t>
  </si>
  <si>
    <t>Head &amp; Shoulders Shampoo Lemon Fresh Anti-Dandruff 300ml Paket Isi 2 [P&amp;G]</t>
  </si>
  <si>
    <t>Pampers Popok Celana M-30 Premium Care - Paket Isi 3</t>
  </si>
  <si>
    <t>Downy Pewangi dan Pelembut Pakaian Konsentrat Allure 680 ml</t>
  </si>
  <si>
    <t>Oral-B Sikat Gigi Toothbrush Stages 2 - Pack of 6</t>
  </si>
  <si>
    <t>Head &amp; Shoulders Shampoo Lemon Fresh Anti-Dandruff 300 ml Paket Isi 3</t>
  </si>
  <si>
    <t>Rejoice Shampoo Rich Halus Lembut 600ml Paket Isi 2 [P&amp;G]</t>
  </si>
  <si>
    <t>Downy Pewangi dan Pelembut Pakaian Konsentrat Anti Apek 680 ml - Paket isi 2</t>
  </si>
  <si>
    <t>Gillette Paket Lengkap Cukuran Alat Cukur Vector Razor + 2 Pisau Cukur Isi Ulang + Foamy 175 gr</t>
  </si>
  <si>
    <t>Rejoice Shampoo Anti Dandruff 3 in 1 - 340ml - Paket Isi 3 [P&amp;G]</t>
  </si>
  <si>
    <t>[LEBIH HEMAT] Olay Total Effects Set Perawatan Krim Pelembab Malam &amp; Sabun Muka Anti Aging Skincare</t>
  </si>
  <si>
    <t>Olay Regenerist Ritual Anti Aging Lengkap - Krim Pelembab, Serum Wajah, Sabun Muka</t>
  </si>
  <si>
    <t>Oral-B Dental Floss Benang Gigi Satin 50 m</t>
  </si>
  <si>
    <t>Gillette Alat Cukur Blue 2 Isi 5+1 Razor Pisau Cukur + Shaving Foam Lemon Lime 175 g</t>
  </si>
  <si>
    <t>[LEBIH HEMAT] Olay Serum Bundle White Radiance Essence 30ml - Paket isi 2</t>
  </si>
  <si>
    <t>Head &amp; Shoulders Cool Menthol Anti-Dandruff Shampoo 680ml x2</t>
  </si>
  <si>
    <t>Gillette Alat Cukur Mach 3 Turbo Razor + 4 Refill Pisau Cukur Isi Ulang</t>
  </si>
  <si>
    <t>Olay Powerful Duo Pencerah Whip + Anti Aging - Krim Pelembab, Essence Wajah</t>
  </si>
  <si>
    <t>Head &amp; Shoulders Shampoo Itch Care 400 ml</t>
  </si>
  <si>
    <t>Oral-B Sikat Gigi Toothbrush All Rounder Fresh Clean Black 1s - Random Color</t>
  </si>
  <si>
    <t>Rejoice Shampoo Rich Halus Lembut 340ml - Paket Isi 3 [P&amp;G]</t>
  </si>
  <si>
    <t>Olay Total Effects Set Perawatan Krim Pelembab Pagi &amp; Sabun Muka Anti Aging Gentle Skincare</t>
  </si>
  <si>
    <t>Gillette Venus Alat Cukur Wanita Simply 3 Venus Isi 4 Razor Pisau Cukur Paket Isi 2 Pack</t>
  </si>
  <si>
    <t>Gillette Paket Lengkap Cukuran Alat Cukur Mach 3 Turbo Razor + 2 Pisau Cukur Isi Ulang + Foamy 175gr</t>
  </si>
  <si>
    <t>Olay Skinfusion Korean Jeju Lava Sea Water Sheet Mask Hydrating Skincare Masker Wajah - Paket isi 5</t>
  </si>
  <si>
    <t>Downy Pewangi dan Pelembut Pakaian Konsentrat Floral Pink 1.5L - Paket isi 2</t>
  </si>
  <si>
    <t>Oral-B Sikat Gigi Toothbrush Anak Stages 4 - Pack of 3</t>
  </si>
  <si>
    <t>Oral-B Sikat Gigi Toothbrush Stages 4 - Pack of 6</t>
  </si>
  <si>
    <t>Oral-B Sikat Gigi UltraThin Green Tea 3s x 3 pcs</t>
  </si>
  <si>
    <t>Head &amp; Shoulders Shampoo Itch Care 300 ml</t>
  </si>
  <si>
    <t>Olay Regenerist Masker Wajah Sheet Mask Advanced Anti Aging Skincare 24g</t>
  </si>
  <si>
    <t>Olay Total Effects Set Perawatan Krim Pelembab Wajah Pagi &amp; Malam Anti Aging Normal Skincare</t>
  </si>
  <si>
    <t>Oral-B Sikat Gigi Toothbrush Pro-Health Clinical Pro Flex Soft 2s - Pack of 2</t>
  </si>
  <si>
    <t>Oral-B Bilas Mulut Rinse Pro Health 500 ml x 6 pcs</t>
  </si>
  <si>
    <t>Pantene Shampoo Micellar Cleanse and Hydrate 300 ml</t>
  </si>
  <si>
    <t>Olay Krim Pelembab White Radiance Whip Active UV Moisturizer Brightening Skincare 50g</t>
  </si>
  <si>
    <t>Downy Pewangi dan Pelembut Pakaian Konsentrat Sweetheart 680 ml - Paket isi 2</t>
  </si>
  <si>
    <t>Olay Ritual Pelembab Anti Aging Light - Krim Pelembab</t>
  </si>
  <si>
    <t>Downy Pewangi dan Pelembut Pakaian Konsentrat Sweetheart 1.45 L - Paket isi 2</t>
  </si>
  <si>
    <t>Ambi Pur Pengharum Mobil Vanilla Bouquet Starter Kit Ultra 7,5 ml</t>
  </si>
  <si>
    <t>Downy Pewangi dan Pelembut Pakaian Konsentrat Allure 590ml - Paket isi 2</t>
  </si>
  <si>
    <t>Olay Krim Pagi 50gr + Krim Malam 50gr +Sabun Muka 100gr - Olay Set Pelembab Advance Anti Aging</t>
  </si>
  <si>
    <t>Downy Pewangi dan Pelembut Pakaian Konsentrat Mild &amp; Gentle 680 ml - Paket isi 4</t>
  </si>
  <si>
    <t>Ambi Pur Pengharum Mobil Lavender Comfort Clips 2 ml</t>
  </si>
  <si>
    <t>Ambi Pur Premium Clip After Tobacco Refill 7.5 ml</t>
  </si>
  <si>
    <t>Gillette Venus Alat Cukur Wanita Sensitive Isi 3 Razor Pisau Cukur Paket Isi 2 Pack</t>
  </si>
  <si>
    <t>Oral-B Dental Floss Benang Gigi Essential 50M x 6 pcs</t>
  </si>
  <si>
    <t>Herbal Essences Bio:Renew Volume White Grapefruit and Mosa Mint 400ml Paket 2 Shampoo&amp; 1 Conditioner</t>
  </si>
  <si>
    <t>Olay Skinfusion Korean Yuzu Sheet Mask Brightening Skincare Masker Wajah Sheet Mask - Paket isi 5</t>
  </si>
  <si>
    <t>Herbal Essences Colour Me Happy Colour Safe Shampo 300 ml - 2 pcs</t>
  </si>
  <si>
    <t>Pantene Shampoo 750 ml Paket Isi 3 [P&amp;G] Hairfall Control</t>
  </si>
  <si>
    <t>Olay White Radiance Masker Pencerah Wajah Sheet Mask Brightening Skincare 24g</t>
  </si>
  <si>
    <t>Gillette Alat Cukur Vector Pisau Cukur Paket Isi 2</t>
  </si>
  <si>
    <t>Olay Total Effects Set Perawatan Krim Pelembab Pagi &amp; Sabun Muka Anti Aging Normal Skincare</t>
  </si>
  <si>
    <t>Downy Pewangi dan Pelembut Pakaian Konsentrat Mild &amp; Gentle 1.45L</t>
  </si>
  <si>
    <t>Herbal Essences Hello Hydration Deep Moisture Shampo 300 ml - 3 pcs</t>
  </si>
  <si>
    <t>Pantene Pro-V Shampoo 400ml Paket Isi 2 Anti Dandruff</t>
  </si>
  <si>
    <t>Ambi Pur Premium Clip Fresh &amp; Light Refill Kit 7.5 ml</t>
  </si>
  <si>
    <t>Ambi Pur Pengharum Mobil Pink Blossom Starter Kit Ultra 7,5 ml</t>
  </si>
  <si>
    <t>Ambi Pur Pengharum Mobil After Tobacco Starter Kit 7,5 ml</t>
  </si>
  <si>
    <t>[Package for Him] Head &amp; Shoulders Cool Menthol 400ml + Gillette Mach 3 Razor</t>
  </si>
  <si>
    <t>Rejoice Parfum Lembut Shampoo 600ml Paket isi 2 (Lebih Hemat)</t>
  </si>
  <si>
    <t>Downy Pewangi dan Pelembut Pakaian Konsentrat Sweetheart 680 ml - Paket isi 3</t>
  </si>
  <si>
    <t>Whisper Pembalut Sanitary Pads Regular Flow Wings Isi 40 Paket Isi 3</t>
  </si>
  <si>
    <t>Downy Pewangi dan Pelembut Pakaian Konsentrat Mild &amp; Gentle 1,45 L - Paket isi 2</t>
  </si>
  <si>
    <t>Ambi Pur Pengharum Mobil Pacific Air Refill 7,5 ml</t>
  </si>
  <si>
    <t>Ambi Pur Mini Vent Clip Vannila Bliss 2 ml</t>
  </si>
  <si>
    <t>Downy Pewangi dan Pelembut Pakaian Konsentrat Allure 590ml - Paket isi 3</t>
  </si>
  <si>
    <t>Gillette Venus Alat Cukur Wanita Simply Venus Basic Isi 2 Razor Pisau Cukur Paket Isi 2 Pack</t>
  </si>
  <si>
    <t>Oral-B Dental Floss Benang Gigi Essential 50M x 2 pcs</t>
  </si>
  <si>
    <t>Olay Japanese Deep Sea Algae Healthy Aura Masker Wajah Sheet Mask 24g</t>
  </si>
  <si>
    <t>[LEBIH HEMAT] Olay Regenerist Set Pelembab Wajah Pagi &amp; Malam + Serum Perawatan Anti Aging Skincare</t>
  </si>
  <si>
    <t>Downy Pewangi dan Pelembut Pakaian Konsentrat Sports Fresh 1.45 L - Paket isi 2</t>
  </si>
  <si>
    <t>Downy Pewangi dan Pelembut Pakaian Konsentrat Sweetheart 680 ml - Paket isi 4</t>
  </si>
  <si>
    <t>Ambi Pur Pengharum Mobil Premium Clip Fresh &amp; Cool Starter Kit 7.5 ml</t>
  </si>
  <si>
    <t>Olay Serum Wajah RETINOL 24 Anti Aging Skincare 30ml - Paket isi 2</t>
  </si>
  <si>
    <t>Olay Japanese Camellia Nourishing Masker Wajah Sheet Mask 24g</t>
  </si>
  <si>
    <t>Downy Pewangi dan Pelembut Pakaian Konsentrat Sports Fresh 680 ml - Paket isi 3</t>
  </si>
  <si>
    <t>Herbal Essences Hello Hydration Deep Moisture Shampo 300 ml - 2 pcs</t>
  </si>
  <si>
    <t>Gillette Venus Alat Cukur Wanita Simply Venus Basic Isi 2 Razor Pisau Cukur Paket Isi 4 Pack</t>
  </si>
  <si>
    <t>[Package for Her 1] Pantene Hair Fall Control 400ml + Olay Total Effect Day SPF 50gr</t>
  </si>
  <si>
    <t>Gillette Venus Alat Cukur Wanita Hybrid Razor Pisau Cukur Isi Ulang</t>
  </si>
  <si>
    <t>Oral-B Sikat Gigi Toothbrush UltraThin Black Tea 3s - Pack of 2</t>
  </si>
  <si>
    <t>Olay Set Perawatan Anti Aging (Krim Pagi 50gr + Krim Malam 50gr + Sabun Muka 100gr) - Krim Pelembab</t>
  </si>
  <si>
    <t>Olay Regenerist Masker Wajah Sheet Mask Advanced Anti Aging Skincare 24g (Paket isi 5)</t>
  </si>
  <si>
    <t>Head &amp; Shoulders Anti Apek Charcoal 300 ml</t>
  </si>
  <si>
    <t>Whisper Pembalut Wanita Heavy Flow &amp; Overnight Wings 8's - Paket isi 3</t>
  </si>
  <si>
    <t>Oral-B Sikat Gigi Toothbrush Stages 3 - Pack of 6</t>
  </si>
  <si>
    <t>Downy Pewangi dan Pelembut Pakaian Konsentrat Allure 680 ml - Paket isi 3</t>
  </si>
  <si>
    <t>Oral-B All Rounder Medium 123 3s x 3 pcs</t>
  </si>
  <si>
    <t>Oral-B Sikat Gigi Pro-Health Clinical Pro Flex Soft 2s x 6 pcs</t>
  </si>
  <si>
    <t>Gillette Alat Cukur Blue 2 Pivot Flexi Razor Pisau Cukur Kepala Goyang Isi 5 Paket Isi 2</t>
  </si>
  <si>
    <t>Olay Krim Pelembab Total Effects Whip Active UV Moisturizer Anti Aging Skincare 50g</t>
  </si>
  <si>
    <t>Whisper Pembalut Heavy Flow &amp; Overnight Wings - Isi 8 Paket Isi 2</t>
  </si>
  <si>
    <t>Downy Pewangi dan Pelembut Pakaian Konsentrat Secret Garden 650 ml - Paket isi 2</t>
  </si>
  <si>
    <t>Head &amp; Shoulders Anti Apek Charcoal 160 ml</t>
  </si>
  <si>
    <t>Oral-B Sikat Gigi Ultra Thin Compact Soft 3s x 6 pcs</t>
  </si>
  <si>
    <t>Oral-B Sikat Gigi All Rounder Microthin 2s x 2</t>
  </si>
  <si>
    <t>Oral-B Dental Floss Benang Gigi Essential 50M</t>
  </si>
  <si>
    <t>Downy Pewangi dan Pelembut Pakaian Konsentrat Mild &amp; Gentle 1.45L - Paket isi 4</t>
  </si>
  <si>
    <t>[LEBIH HEMAT] Olay Regenerist Ritual Serum Wajah Anti Aging Skincare 50ml - Paket isi 2</t>
  </si>
  <si>
    <t>[LEBIH HEMAT] Olay White Radiance Set Ritual Krim Pelembab Wajah Pagi &amp; Malam Pencerah Skincare</t>
  </si>
  <si>
    <t>Downy Pewangi dan Pelembut Pakaian Konsentrat Sunrise Fresh 720 ml - Paket isi 2</t>
  </si>
  <si>
    <t>Downy Pewangi dan Pelembut Pakaian Konsentrat Aqua Ocean 650 ml - Paket isi 4</t>
  </si>
  <si>
    <t>Olay Japanese Camellia Nourishing Masker Wajah Sheet Mask 24g (Paket isi 5)</t>
  </si>
  <si>
    <t>Olay Ritual Krim Pelembab Regenerist Pagi &amp; Malam 50g + Retinol 24 Eye Cream 15ml</t>
  </si>
  <si>
    <t>Herbal Essences Bio Renew Moisture Rosemary and Herbs Shampoo 400 ml x 3 pcs</t>
  </si>
  <si>
    <t>Downy Pewangi dan Pelembut Pakaian Konsentrat Secret Garden 650 ml - Paket isi 3</t>
  </si>
  <si>
    <t>Downy Pewangi dan Pelembut Pakaian Konsentrat Aqua Ocean 650 ml - Paket isi 3</t>
  </si>
  <si>
    <t>Olay Krim Pagi SPF24 50g + Krim Malam 50g + Whitening Sheet Mask 24g - Krim Pelembab</t>
  </si>
  <si>
    <t>Olay Skinfusion Korean Jeju Lava Sea Water Sheet Mask Hydrating Skincare Masker Wajah Sheet Mask</t>
  </si>
  <si>
    <t>[LEBIH HEMAT] Olay Regenerist Set Ritual Krim Pelembab Malam &amp; Sabun Muka Anti Aging Skincare</t>
  </si>
  <si>
    <t>Head &amp; Shoulders Shampoo Smooth &amp; Silky 300 ml Paket Isi 2</t>
  </si>
  <si>
    <t>[LEBIH HEMAT] Olay Ritual Krim Pelembab Regenerist Pagi &amp; Serum Wajah Anti Aging Skincare</t>
  </si>
  <si>
    <t>Downy Pewangi dan Pelembut Pakaian Konsentrat Mild &amp; Gentle 1.45L - Paket isi 3</t>
  </si>
  <si>
    <t>Downy Pewangi dan Pelembut Pakaian Konsentrat Sports Fresh 680 ml - Paket isi 2</t>
  </si>
  <si>
    <t>Pantene Pro-V Gold Series Smooth &amp; Sleek Shampoo 270ml + Kondisioner 190 ml</t>
  </si>
  <si>
    <t>Olay Krim Pelembab Regenerist Whip Active UV Moisturizer Anti Aging Skincare 50g</t>
  </si>
  <si>
    <t>Olay Regenerist Masker Wajah Sheet Mask Advanced Anti Aging Skincare 24g (Paket isi 3)</t>
  </si>
  <si>
    <t>Olay Japanese Deep Sea Algae Healthy Aura Masker Wajah Sheet Mask 24g (Paket isi 5)</t>
  </si>
  <si>
    <t>Olay Ritual Krim Pelembab Regenerist Pagi 50g &amp; Retinol 24 Krim Malam 50g</t>
  </si>
  <si>
    <t>Head &amp; Shoulders Shampoo Itch Care 400 ml - Paket isi 2</t>
  </si>
  <si>
    <t>[LEBIH HEMAT] Olay White Radiance Krim Pelembab Intensive Lotion SPF 24, 30ML - Paket Isi 2</t>
  </si>
  <si>
    <t>Olay Ritual Krim Pelembab Regenerist Pagi 50g &amp; Retinol 24 Serum 30ml</t>
  </si>
  <si>
    <t>Oral-B Sikat Gigi 123 Medium 3s - Pack of 2</t>
  </si>
  <si>
    <t>Olay Krim Pagi SPF 15 50g + Krim Malam 50g + Whtening Sheet Mask 24g - Krim Pelembab</t>
  </si>
  <si>
    <t>[LEBIH HEMAT] Olay Set Pencerah Whitening: Krim Pelembab WR Day &amp; Night 50gr + WR Essence 30ml</t>
  </si>
  <si>
    <t>Downy Pewangi dan Pelembut Pakaian Konsentrat Mild &amp; Gentle 680 ml</t>
  </si>
  <si>
    <t>Downy Pewangi dan Pelembut Pakaian Konsentrat Passion 680 ml - Paket isi 2</t>
  </si>
  <si>
    <t>Downy Pewangi dan Pelembut Pakaian Konsentrat Mystique 680 ml - Paket isi 2</t>
  </si>
  <si>
    <t>Gillette Alat Cukur Guard 3 4 Refill Pisau Cukur Isi Ulang</t>
  </si>
  <si>
    <t>Olay White Radiance Niacinamide + Cica Super Serum Brightening Skincare 30ML</t>
  </si>
  <si>
    <t>Downy Pewangi dan Pelembut Pakaian Konsentrat Daring Refill 680 ml - Paket isi 3</t>
  </si>
  <si>
    <t>Oral-B Sikat Gigi Anak Toothbrush Stages 1 - Pack of 3</t>
  </si>
  <si>
    <t>Ambi Pur Pengharum Mobil Lavender Spa Starter Kit Ultra 7,5 ml</t>
  </si>
  <si>
    <t>Downy Pewangi dan Pelembut Pakaian Konsentrat Allure 900 ml - Paket isi 2</t>
  </si>
  <si>
    <t>Olay Krim Pelembab Retinol 24 Cream Anti Aging Skincare 50g</t>
  </si>
  <si>
    <t>Olay White Radiance Niacinamide + Hyaluronic Super Serum Brightening Skincare 30ML</t>
  </si>
  <si>
    <t>Head &amp; Shoulders Lemon Fresh 850 ml</t>
  </si>
  <si>
    <t>Downy Pewangi dan Pelembut Pakaian Konsentrat Aqua Ocean 650 ml - Paket isi 2</t>
  </si>
  <si>
    <t>Rejoice 3-in-1 Perfect Perfume Shampoo 340 ml + Kondisioner 170 ml</t>
  </si>
  <si>
    <t>Downy Pewangi dan Pelembut Pakaian Konsentrat Daring Refill 680 ml - Paket isi 2</t>
  </si>
  <si>
    <t>Oral-B Sikat Gigi Toothbrush Stages 1 - Pack of 6</t>
  </si>
  <si>
    <t>Olay White Radiance Light Perfecting Essence Water 150 ml</t>
  </si>
  <si>
    <t>Olay White Radiance Niacinamide + Vitamin C Super Serum Brightening Skincare 30ML</t>
  </si>
  <si>
    <t>[LEBIH HEMAT] Olay Regenerist Ritual Krim Pelembab Pagi &amp; Malam Anti Aging Skincare</t>
  </si>
  <si>
    <t>Downy Pewangi dan Pelembut Pakaian Konsentrat Daring Refill 680 ml - Paket isi 4</t>
  </si>
  <si>
    <t>Downy Pewangi dan Pelembut Pakaian Konsentrat Allure 900 ml - Paket isi 3</t>
  </si>
  <si>
    <t>Oral-B Sikat Gigi Toothbrush Stages 3 x 2 pcs</t>
  </si>
  <si>
    <t>Oral-B Dental Floss Benang Gigi Satin 50M x 3 pcs</t>
  </si>
  <si>
    <t>Ambi Pur Pengharum Mobil Aqua Refill 7,5 ml</t>
  </si>
  <si>
    <t>Head &amp; Shoulders Shampoo Anti Hairfall 300 ml</t>
  </si>
  <si>
    <t>Gillette Alat Cukur Mach 3 Turbo Razor + 2 Refill Pisau Cukur Isi Ulang</t>
  </si>
  <si>
    <t>[Package for Her 2] Pantene Anti Dandruff 400ml + Olay Regenerist Micro Sculpting Cream Day 50gr</t>
  </si>
  <si>
    <t>Downy Pewangi dan Pelembut Pakaian Konsentrat Floral Pink 720 ml - Paket isi 2</t>
  </si>
  <si>
    <t>Herbal Essences Moroccan My Shine Restored Radiance Shampo 300 ml - 2 pcs</t>
  </si>
  <si>
    <t>[LEBIH HEMAT] Olay Total Effects Set Perawatan Krim Pelembab Wajah Anti Aging Gentle Skincare</t>
  </si>
  <si>
    <t>Whisper Pembalut Sanitary Pads Regular Flow Wings Isi 40 Paket Isi 2</t>
  </si>
  <si>
    <t>Oral-B Dental Floss Benang Gigi Satin 50M x 2 pcs</t>
  </si>
  <si>
    <t>Pantene Shampoo Anti-Lepek 750ml Paket Isi 2 [P&amp;G]</t>
  </si>
  <si>
    <t>Gillette Alat Cukur Blue 2 Razor Pisau Cukur Isi 10 Paket Isi 2</t>
  </si>
  <si>
    <t>Downy Pewangi dan Pelembut Pakaian Konsentrat Floral Pink 720 ml - Paket isi 4</t>
  </si>
  <si>
    <t>Gillette Alat Cukur Blue Simple 3 Isi 4 Razor Pisau Cukur + Shaving Foam Lemon Lime 50g</t>
  </si>
  <si>
    <t>Ambi Pur Pengharum Mobil Pink Blossom Refill 7,5 ml</t>
  </si>
  <si>
    <t>Pantene Shampoo Smooth &amp; Silky 290 ml</t>
  </si>
  <si>
    <t>Oral-B Sikat Gigi Toothbrush Stages 2 x 2 pcs</t>
  </si>
  <si>
    <t>Oral-B Sikat Gigi Toothbrush Anak Stages 2 - Pack of 3</t>
  </si>
  <si>
    <t>Olay Power Duo Krim Pelembab Regenerist Pagi &amp; White Radiance Serum Wajah Anti Aging Skincare</t>
  </si>
  <si>
    <t>Ambi Pur Pengharum Mobil Premium Clip Fresh &amp; Light Starter Kit 7.5 ml</t>
  </si>
  <si>
    <t>Olay Total Effects Set Lengkap Perawatan Kulit Normal - Krim Pelembab, Serum Wajah, Sabun Muka</t>
  </si>
  <si>
    <t>Downy Pewangi dan Pelembut Pakaian Konsentrat Anti Bau 680 ml - Paket isi 2</t>
  </si>
  <si>
    <t>Oral-B Sikat Gigi Toothbrush Anak Stages 3 - Pack of 3</t>
  </si>
  <si>
    <t>Head &amp; Shoulders Shampoo Cool Menthol 850 ml - Paket Isi 2</t>
  </si>
  <si>
    <t>Ambi Pur Pengharum Mobil Premium Clip Fresh &amp; Cool Refill 7,5 ml</t>
  </si>
  <si>
    <t>Oral-B Sikat Gigi Complete Whitening Soft 2s x 6 pcs</t>
  </si>
  <si>
    <t>Oral-B Sikat Gigi Toothbrush Stages 1 x 2 pcs</t>
  </si>
  <si>
    <t>Oral-B Dental Floss Benang Gigi Satin 50M x 6 pcs</t>
  </si>
  <si>
    <t>Downy Pewangi dan Pelembut Pakaian Konsentrat Spring Garden Love Botol 1L</t>
  </si>
  <si>
    <t>Downy Pewangi dan Pelembut Pakaian Konsentrat Mystique 680 ml - Paket isi 3</t>
  </si>
  <si>
    <t>Downy Pewangi dan Pelembut Pakaian Konsentrat Floral Pink 720 ml - Paket isi 3</t>
  </si>
  <si>
    <t>Gillette Paket Lengkap Cukuran Alat Cukur Mach 3 Razor + 2 Pisau Cukur Isi Ulang + Foamy 175 gr</t>
  </si>
  <si>
    <t>Ambi Pur Pengharum Mobil Aqua Starter Kit Ultra 7,5 ml</t>
  </si>
  <si>
    <t>Downy Pewangi dan Pelembut Pakaian Konsentrat Allure 680 ml - Paket isi 2</t>
  </si>
  <si>
    <t>Downy Pewangi dan Pelembut Pakaian Konsentrat Anti Apek 680 ml</t>
  </si>
  <si>
    <t>Downy Pewangi dan Pelembut Pakaian Konsentrat Sports Fresh 680 ml - Paket isi 4</t>
  </si>
  <si>
    <t>Herbal Essences Bio Renew Volume White Grapefruit and Mosa Mint Shampoo 400 ml x 2 pcs</t>
  </si>
  <si>
    <t>Olay Skinfusion Korean Yuzu Sheet Mask Brightening Skincare Masker Wajah Sheet Mask</t>
  </si>
  <si>
    <t>Pampers Popok Celana Premium Care M-46 Paket Isi 2</t>
  </si>
  <si>
    <t>Oral-B Sikat Gigi Toothbrush Ultra Thin Compact Soft 3s - Pack of 2</t>
  </si>
  <si>
    <t>Pantene Conditioner Micellar Cleanse and Hydrate 530 ml</t>
  </si>
  <si>
    <t>Head &amp; Shoulders Shampoo Supreme Anti Hairfall 480 ml</t>
  </si>
  <si>
    <t>Head &amp; Shoulders Shampoo Anti Apek 400 ml</t>
  </si>
  <si>
    <t>[Paket Koleksi Tanpa Bilas] Pantene Dry Shampoo 65 ml + Perfect On Kondisioner 40 ml</t>
  </si>
  <si>
    <t>[Bundle] Olay White Radiance Essence 30 ml + Retinol Serum 30 ml</t>
  </si>
  <si>
    <t>Pantene Shampoo Micellar Cleanse and Hydrate 530 ml</t>
  </si>
  <si>
    <t>Olay Skinfusion Korean Jeju Lava Sea Water Sheet Mask Hydrating Skincare Masker Wajah - Paket isi 3</t>
  </si>
  <si>
    <t>Head &amp; Shoulders Shampoo Itch Care 300 ml - Paket isi 2</t>
  </si>
  <si>
    <t>Head &amp; Shoulders Shampoo Itch Care 300 ml - Paket isi 3</t>
  </si>
  <si>
    <t>Olay Skinfusion Korean Yuzu Sheet Mask Brightening Skincare Masker Wajah Sheet Mask - Paket isi 3</t>
  </si>
  <si>
    <t>Head &amp; Shoulders Shampoo Itch Care 400 ml - Paket isi 3</t>
  </si>
  <si>
    <t>Gillette Venus Alat Cukur Wanita Comfortglide Olay Pisau Cukur Isi 4 Refill Paket isi 2-Kulit Mulus</t>
  </si>
  <si>
    <t>Gillette Venus Alat Cukur Wanita Comfortglide Olay Pisau Cukur Isi 4 Refill  Isi Ulang - Kulit Mulus</t>
  </si>
  <si>
    <t>Oral B Sikat Gigi All Rounder Gum Protect 3s</t>
  </si>
  <si>
    <t>Pantene Conditioner Micellar Detox and Purify 300 ml</t>
  </si>
  <si>
    <t>Pantene Shampoo Micellar Detox and Purify 530 ml</t>
  </si>
  <si>
    <t>Pantene Shampoo Total Damage Care 400 ml - Paket isi 3</t>
  </si>
  <si>
    <t>Pantene Paket Perawatan Rambut Rusak - Shampoo TDC 400ml+Miracles Collagen 150ml+Free Collagen 20ml</t>
  </si>
  <si>
    <t>Pantene Shampoo Micellar Detox and Purify 300 ml x2</t>
  </si>
  <si>
    <t>Adorable TinyTAN | Downy Pewangi dan Pelembut Pakaian (650mL) - Paket Isi 2</t>
  </si>
  <si>
    <t>Pantene Conditioner Micellar Detox and Purify 300 ml x2</t>
  </si>
  <si>
    <t>Pantene Conditioner Micellar Detox and Purify 530 ml x2</t>
  </si>
  <si>
    <t>[Special Edition Keith Haring] Olay Serum Luminous Light Perfecting Essence Pencerah Skincare 30ml</t>
  </si>
  <si>
    <t>Pantene Paket Perawatan Rambut Rusak-Shampoo TDC 900ml+Miracles Collagen 300ml+Free Collagen 20mlx3</t>
  </si>
  <si>
    <t>Adorable TinyTAN | Downy Pewangi dan Pelembut Pakaian (650mL) - Paket Isi 3</t>
  </si>
  <si>
    <t>[Special Edition Keith Haring] Olay Krim Pelembab Pagi Regenerist MSC Day Cream Skincare 50g</t>
  </si>
  <si>
    <t>Mystique TinyTAN | Downy Pewangi dan Pelembut Pakaian (650mL) - Paket Isi 2</t>
  </si>
  <si>
    <t>Adorable TinyTAN | Downy Pewangi dan Pelembut Pakaian (650mL) - Paket Isi 4</t>
  </si>
  <si>
    <t>Downy Pewangi dan Pelembut Pakaian Konsentrat Secret Garden 650 ml - Paket isi 4</t>
  </si>
  <si>
    <t>Olay Japanese Camellia Nourishing Sheet Mask / Masker Wajah 28gr x5</t>
  </si>
  <si>
    <t>Downy Pewangi dan Pelembut Pakaian Konsentrat Passion 900 ml</t>
  </si>
  <si>
    <t>Olay Set Perawatan Anti Aging Gentle + Camelia Mask - Krim Pelembab</t>
  </si>
  <si>
    <t>Gilllette Venus Alat Cukur Wanita Comfortglide Olay Razor+4 Refill Pisau Cukur Isi Ulang-Tahan Lama</t>
  </si>
  <si>
    <t>Pantene Shampoo Micellar Detox and Purify 530 ml x2</t>
  </si>
  <si>
    <t>Gilllette Venus Alat Cukur Wanita Comfortglide Olay Razor Pisau Cukur Isi Ulang - Produk Tahan Lama</t>
  </si>
  <si>
    <t>Pantene Shampoo Micellar Detox and Purify 300 ml</t>
  </si>
  <si>
    <t/>
  </si>
  <si>
    <t>https://shopee.co.id/product/11487927/7649105849</t>
  </si>
  <si>
    <t>https://shopee.co.id/product/11487927/6337736145</t>
  </si>
  <si>
    <t>Pantene Pro-V Shampoo 290 ml [P&amp;G] Daily Moisture</t>
  </si>
  <si>
    <t>01/326127308S</t>
  </si>
  <si>
    <t>Downy Pewangi dan Pelembut Pakaian Konsentrat Passion 850ml</t>
  </si>
  <si>
    <t>01/396129511J</t>
  </si>
  <si>
    <t>Downy Pewangi dan Pelembut Pakaian Konsentrat Passion 850ml - isi 2</t>
  </si>
  <si>
    <t>01/396129511K</t>
  </si>
  <si>
    <t>Downy Pewangi dan Pelembut Pakaian Konsentrat Passion 850ml - isi 3</t>
  </si>
  <si>
    <t>Ambi Pur Pengharum Mobil Thai Dragon Fruit Clips 2 ml</t>
  </si>
  <si>
    <t>Ambi Pur Pengharum Mobil Pacific Air Starter Kit Ultra 7,5 ml</t>
  </si>
  <si>
    <t>Ambi Pur Pengharum Mobil Vanilla Bouquet Refill 7,5 ml</t>
  </si>
  <si>
    <t>Pantene Conditioner Micellar Detox &amp; Purify 530 ml</t>
  </si>
  <si>
    <t>Downy Sunrise Fresh Pewangi dan Pelembut Pakaian Konsentrat [720 mL/ 3 pcs/ Refil]</t>
  </si>
  <si>
    <t>Downy Floral Pink Pewangi dan Pelembut Pakaian Konsentrat [2 pcs/ 1.5 L]</t>
  </si>
  <si>
    <t>Downy Mild &amp; Gentle Pewangi dan Pelembut Pakaian Konsentrat [1.35 L/ 3 pcs]</t>
  </si>
  <si>
    <t>Downy Floral Pink Pewangi dan Pelembut Pakaian Konsentrat [1 L / Kemasan Refill]</t>
  </si>
  <si>
    <t>Downy Mystique Refill Pewangi dan Pelembut Pakaian Konsentrat [1.45 L]</t>
  </si>
  <si>
    <t>Downy Sports Fresh Pewangi dan Pelembut Pakaian Konsentrat [1450 mL/3 pcs/Kemasan Refill]</t>
  </si>
  <si>
    <t>Downy Mystique Pewangi dan Pelembut Pakaian Konsentrat -  Hitam  [850 mL/3 pcs/ Kemasan Refill]</t>
  </si>
  <si>
    <t>Downy Anti Apek Pewangi dan Pelembut Pakaian Konsentrat [1.35 L/3 pcs/ Kemasan Refill]</t>
  </si>
  <si>
    <t>Downy Sunrise Fresh Pewangi dan Pelembut Pakaian Konsentrat [720 mL / Refill / 4 pcs]</t>
  </si>
  <si>
    <t>Downy Mild &amp; Gentle Pewangi dan Pelembut Pakaian Konsentrat [680 mL/ Refill/ 3 pcs]</t>
  </si>
  <si>
    <t>Downy Allure Pewangi dan Pelembut Pakaian Konsentrat [680 mL/ Refill/ 3 pcs] -</t>
  </si>
  <si>
    <t>Downy Floral Pink Pewangi dan Pelembut Pakaian Konsentrat [1 L / Kemasan Refill / 2 pcs]</t>
  </si>
  <si>
    <t>Downy Floral Pink Pewangi dan Pelembut Pakaian Konsentrat [1 L / Kemasan Refill / 3 pcs]</t>
  </si>
  <si>
    <t>Downy Anti Bacterial Pewangi dan Pelembut Pakaian Konsentrat [650 mL/ 2 Pcs/ Kemasan Refill]</t>
  </si>
  <si>
    <t>Downy Mild &amp; Gentle Pewangi dan Pelembut Pakaian Konsentrat [680 mL/ Refill/ 2 pcs]</t>
  </si>
  <si>
    <t>Downy Sports Fresh Pewangi dan Pelembut Pakaian Konsentrat [1450 mL]</t>
  </si>
  <si>
    <t>Downy Sunrise Fresh Pewangi dan Pelembut Pakaian Konsentrat [1 L/ Pouch]</t>
  </si>
  <si>
    <t>Downy Mystique Pewangi dan Pelembut Pakaian Konsentrat [680 mL/ Kemasan Refill]</t>
  </si>
  <si>
    <t>Downy Premium Parfum Secret Garden Pewangi dan Pelembut Pakaian Konsentrat [650 mL/3 pcs/Kemasan Refill]</t>
  </si>
  <si>
    <t>Downy Premium Parfum Aqua Ocean Pewangi dan Pelembut Pakaian Konsentrat [650 mL/ 3 pcs/ Kemasan Refill]</t>
  </si>
  <si>
    <t>Downy Premium Parfum Aqua Ocean Pewangi dan Pelembut Pakaian Konsentrat [650 mL/ Refill]</t>
  </si>
  <si>
    <t>Downy Mystique Pewangi dan Pelembut Pakaian Konsentrat [900 mL/ Kemasan Refill]</t>
  </si>
  <si>
    <t>Downy Passion Refill Pewangi dan Pelembut Pakaian Konsentrat - Merah  [1.45 L/2 pcs]</t>
  </si>
  <si>
    <t>Downy Sunrise Fresh Pewangi dan Pelembut Pakaian Konsentrat Biru [1.5 L]</t>
  </si>
  <si>
    <t>Downy Perfume Sweet Heart Pink Reffil Pewangi dan Pelembut Pakaian Konsentrat [1450 mL/2 pcs]</t>
  </si>
  <si>
    <t>Downy Mystique Refill Pewangi dan Pelembut Pakaian Konsentrat [1.45 L/2 pcs]</t>
  </si>
  <si>
    <t>Downy Sunrise Fresh Pelembut Pakaian [1500 mL / Refill] + Downy Sunrise Fresh [720 mL / Refill]</t>
  </si>
  <si>
    <t>Downy Passion Pewangi dan Pelembut Pakaian Konsentrat [850 mL/ 2 pcs/ Refill]</t>
  </si>
  <si>
    <t>Downy Daring Pewangi dan Pelembut Pakaian Konsentrat [680 mL/ Kemasan Refill]</t>
  </si>
  <si>
    <t>Downy Perfume Sweet Heart Pink Pewangi dan Pelembut Pakaian Konsentrat [680 mL/ Kemasan Refill]</t>
  </si>
  <si>
    <t>Downy Allure Pewangi dan Pelembut Pakaian Konsentrat [590 mL/ Refill / 2 pcs]</t>
  </si>
  <si>
    <t>Downy Daring Refill Pewangi dan Pelembut Pakaian Konsentrat [1.45 L]</t>
  </si>
  <si>
    <t>Downy Allure Pewangi dan Pelembut Pakaian Konsentrat [680 mL / Refill / 2 pcs] -</t>
  </si>
  <si>
    <t>Downy Allure Pewangi dan Pelembut Pakaian Konsentrat [590 mL/ Refill / 3 pcs]</t>
  </si>
  <si>
    <t>Downy Sport Fresh Pewangi dan Pelembut Pakaian Konsentrat [680 mL/4 pcs/Kemasan Refill]</t>
  </si>
  <si>
    <t>Downy Mild &amp; Gentle Pewangi dan Pelembut Pakaian Konsentrat [1.45 L]</t>
  </si>
  <si>
    <t>Downy Allure Pewangi dan Pelembut Pakaian Konsentrat [680 mL / Kemasan Refill]</t>
  </si>
  <si>
    <t>Downy Anti Apek Pewangi dan Pelembut Pakaian Konsentrat [680 mL/ Kemasan Refill]</t>
  </si>
  <si>
    <t>Downy Anti Apek Pewangi dan Pelembut Pakaian Konsentrat [680 mL/2 pcs/ Kemasan Refill]</t>
  </si>
  <si>
    <t>Downy Allure Pewangi dan Pelembut Pakaian Konsentrat [900ml/Refill/2pcs]</t>
  </si>
  <si>
    <t>Downy Antibacteria Pewangi dan Pelembut Pakaian Konsentrat [680 mL / Refill / 4 pcs]</t>
  </si>
  <si>
    <t>Downy Perfume Sweet Heart Pelembut Pakaian Pink  [1450 mL/ 3 pcs/ Kemasan Refill]</t>
  </si>
  <si>
    <t>Downy Premium Parfum Aqua Ocean Pewangi dan Pelembut Pakaian Konsentrat [650 mL/ 2 pcs/ Kemasan Refill]</t>
  </si>
  <si>
    <t>Downy Allure Pewangi dan Pelembut Pakaian Konsentrat [1.45 L/ Refill/ 2 pcs]</t>
  </si>
  <si>
    <t>Downy Allure Pewangi dan Pelembut Pakaian Konsentrat [900 mL/ Kemasan Refill] -</t>
  </si>
  <si>
    <t>Downy Daring Pewangi dan Pelembut Pakaian Konsentrat [680 mL / Refill / 4 pcs]</t>
  </si>
  <si>
    <t>Downy Passion Pewangi dan Pelembut Pakaian Konsentrat - Merah  [850 mL/ 3 pcs/ Refill]</t>
  </si>
  <si>
    <t>Downy Mild &amp; Gentle Pewangi dan Pelembut Pakaian Konsentrat [680 mL/ Refill]</t>
  </si>
  <si>
    <t>Downy Antibacteria Pewangi dan Pelembut Pakaian Konsentrat [680 mL/ Kemasan Refill]</t>
  </si>
  <si>
    <t>Downy Sunrise Fresh Bottle Pewangi dan Pelembut Pakaian Konsentrat [900 mL]</t>
  </si>
  <si>
    <t>Downy Allure Pewangi dan Pelembut Pakaian Konsentrat [590 mL/ Refill]</t>
  </si>
  <si>
    <t>Downy Sports Fresh Pewangi dan Pelembut Pakaian Konsentrat [1450 mL/2 pcs/Kemasan Refill]</t>
  </si>
  <si>
    <t>Downy Mild &amp; Gentle Pewangi dan Pelembut Pakaian Konsentrat [680 mL/4 pcs/Kemasan Refill]</t>
  </si>
  <si>
    <t>Downy Passion Refill Pelembut Pakaian [1500 mL] + Downy Passion Refill [720 mL/ Set Bundle]</t>
  </si>
  <si>
    <t>Downy Floral Pink Pelembut Pakaian [720 mL / Refill / 4 pcs]</t>
  </si>
  <si>
    <t>Downy Anti Apek Pewangi dan Pelembut Pakaian Konsentrat [1450 mL/ Kemasan Refill]</t>
  </si>
  <si>
    <t>Downy Anti Apek Pewangi dan Pelembut Pakaian Konsentrat [680 mL/3 pcs/ Kemasan Refill]</t>
  </si>
  <si>
    <t>Downy Secret Garden Pewangi dan Pelembut Pakaian Konsentrat [650 mL / Refill / 4 pcs]</t>
  </si>
  <si>
    <t>Downy Mystique Pewangi dan Pelembut Pakaian Konsentrat [680 mL / Refill / 4 pcs]</t>
  </si>
  <si>
    <t>Downy Passion Refill Pewangi dan Pelembut Pakaian Konsentrat [680 mL]</t>
  </si>
  <si>
    <t>Downy Allure Pewangi dan Pelembut Pakaian Konsentrat [1.45 L / Kemasan Refill]</t>
  </si>
  <si>
    <t>Downy Daring Pewangi dan Pelembut Pakaian Konsentrat [1.45 L/3 pcs/ Kemasan Refill]</t>
  </si>
  <si>
    <t>Downy Premium Parfum Secret Garden Pewangi dan Pelembut Pakaian Konsentrat [650 mL/ Refill]</t>
  </si>
  <si>
    <t>Downy Allure Pewangi dan Pelembut Pakaian Konsentrat [900ml/Refill/3 pcs]</t>
  </si>
  <si>
    <t>Downy Mild &amp; Gentle Pewangi dan Pewangi dan Pelembut Pakaian Konsentrat [1.45 L/ 2 pcs]</t>
  </si>
  <si>
    <t>Downy Pewangi dan Pelembut Pakaian Konsentrat Mystique Botol [900 mL]</t>
  </si>
  <si>
    <t>Downy Aqua Ocean Pewangi dan Pelembut Pakaian Konsentrat [650 mL / Refill / 4 pcs]</t>
  </si>
  <si>
    <t>Downy Daring Refill Pewangi dan Pelembut Pakaian Konsentrat [1.45 L/2 pcs]</t>
  </si>
  <si>
    <t>Downy Premium Parfum Secret Garden Pewangi dan Pelembut Pakaian Konsentrat [650 mL/2 pcs/Refill]</t>
  </si>
  <si>
    <t>Downy Anti Apek Pewangi dan Pelembut Pakaian Konsentrat [1350 mL/2 pcs/ Kemasan Refill]</t>
  </si>
  <si>
    <t>Downy Pewangi dan Pelembut Pakaian Konsentrat Passion Botol [900 mL]</t>
  </si>
  <si>
    <t>Downy Anti Apek Pewangi dan Pelembut Pakaian Konsentrat [680 mL / Refill / 4 pcs]</t>
  </si>
  <si>
    <t>Downy Sunrise Fresh Pewangi dan Pelembut Pakaian Konsentrat [720 mL/ Refill]</t>
  </si>
  <si>
    <t>Downy Floral Pink Pewangi dan Pelembut Pakaian Konsentrat [720 mL]</t>
  </si>
  <si>
    <t>Downy Floral Pink Pewangi dan Pelembut Pakaian Konsentrat [1.5 L]</t>
  </si>
  <si>
    <t>Downy Allure Pewangi dan Pelembut Pakaian Konsentrat [1.45 L/ Refill/ 3 pcs]</t>
  </si>
  <si>
    <t>DOWNY Spring Garden Love Pink Pewangi dan Pelembut Pakaian Konsentrat [Botol/1000 mL]</t>
  </si>
  <si>
    <t>Downy Pewangi dan Pelembut Pakaian Konsetrat Fresh Bouquet 550ml - Paket isi 2</t>
  </si>
  <si>
    <t>Gillette Pisau Cukur Silet Goal 5 1 Hangcard [Isi 20 Box]</t>
  </si>
  <si>
    <t>Gillette Pisau Cukur Silet London Bridge [20 Box]</t>
  </si>
  <si>
    <t>Gillette Pisau Cukur Blue 2 Plus 1 Renceng [24 IT]</t>
  </si>
  <si>
    <t>Gillette Pisau Cukur Goal 2 1 Renceng [24 IT]</t>
  </si>
  <si>
    <t>Gillette Pisau Cukur Blue Simple 3 1 Renceng [12 IT]</t>
  </si>
  <si>
    <t>Gillette Pisau Cukur Kepala Goyang Blue 2 Flex 1 Renceng[ 6 IT]</t>
  </si>
  <si>
    <t>Gillette Blue 2 Disposable Razor Pisau Cukur [Isi 10]</t>
  </si>
  <si>
    <t>Gillette Blue 2 Pivot Disposable Razor Pisau Cukur [Isi 5]</t>
  </si>
  <si>
    <t>Gillette Blue 3 Simple Razor Pisau Cukur[ Isi 4]</t>
  </si>
  <si>
    <t>Gillette Foamy Shave Cream Menthol [175 gr]</t>
  </si>
  <si>
    <t>Gillette Fusion Proglide Base Flexball Razor Pisau Cukur</t>
  </si>
  <si>
    <t>Gillette Fusion Proglide Base Pisau Cukur</t>
  </si>
  <si>
    <t>Gillette Gel Shave Cool Fusion Proglide [195 gr]</t>
  </si>
  <si>
    <t>Gillette Gel Shave Moisture [195 mL]</t>
  </si>
  <si>
    <t>Gillette Gel Shave Sensitive [195 gr]</t>
  </si>
  <si>
    <t>Gillette Guard 3 Isi Ulang Pisau Cukur [Isi 2 pcs]</t>
  </si>
  <si>
    <t>Gillette Guard 3 Isi Ulang Pisau Cukur [Isi 4 pcs]</t>
  </si>
  <si>
    <t>Gillette Guard 3 Pisau Cukur Razor [Isi 1 pcs]</t>
  </si>
  <si>
    <t>Gillette Isi Ulang Fusion Proglide Pisau Cukur [2 pcs]</t>
  </si>
  <si>
    <t>Gillette Isi Ulang Fusion Proglide Refill Pisau Cukur Razor [4 pcs]</t>
  </si>
  <si>
    <t>Gillette Isi Ulang Mach 3 Pisau Cukur [Isi 2]</t>
  </si>
  <si>
    <t>Gillette Isi Ulang Vector Refill Pisau Cukur Razor [Isi 4]</t>
  </si>
  <si>
    <t>Gillette Pisau Cukur Blue 3 Biru [Isi 2]</t>
  </si>
  <si>
    <t>Gillette Pisau Cukur Blue 3 Ice [Isi 2]</t>
  </si>
  <si>
    <t>Gillette Daisy Classic Razor Alat Cukur Wanita [Isi 5]</t>
  </si>
  <si>
    <t>Gillette Pisau Cukur Razor Mach 3</t>
  </si>
  <si>
    <t>Gillette Simply Venus Alat Cukur Wanita [Isi 4]</t>
  </si>
  <si>
    <t>Gillette Pisau Cukur Silet Goal 5 [1 Box]</t>
  </si>
  <si>
    <t>Head &amp; Shoulders Cool Menthol Shampoo [850 mL/ 2 pcs]</t>
  </si>
  <si>
    <t>Head &amp; Shoulders Lemon Fresh Shampoo [850 mL/ 2 pcs]</t>
  </si>
  <si>
    <t>Head &amp; Shoulders Anti Apek Charcoal Shampoo [300 mL/2 pcs]</t>
  </si>
  <si>
    <t>Head &amp; Shoulders Anti Apek Charcoal Shampoo [300 mL/3 pcs]</t>
  </si>
  <si>
    <t>Head &amp; Shoulders Anti Apek Charcoal Shampoo [300 mL]</t>
  </si>
  <si>
    <t>Head &amp; Shoulders Clean &amp; Balanced Shampoo [400 mL]</t>
  </si>
  <si>
    <t>Head &amp; Shoulders Cool Menthol Shampoo [680 mL]</t>
  </si>
  <si>
    <t>Head &amp; Shoulders Cool Menthol Shampoo Anti Dandruff Anti Ketombe [300 mL]</t>
  </si>
  <si>
    <t>Head &amp; Shoulders Cool Menthol Shampoo Anti Dandruff Anti Ketombe [400 mL]</t>
  </si>
  <si>
    <t>Head &amp; Shoulders Lemon Fresh Shampoo [300 mL]</t>
  </si>
  <si>
    <t>Head &amp; Shoulders Lemon Fresh Shampoo [680 mL]</t>
  </si>
  <si>
    <t>Head &amp; Shoulders Smooth &amp; Silky Shampoo [400 mL]</t>
  </si>
  <si>
    <t>Head &amp; Shoulders Supreme Moisture Shampo [330 mL]</t>
  </si>
  <si>
    <t>Head &amp; Shoulders Supreme Moisture Shampoo [480 mL]</t>
  </si>
  <si>
    <t>Head &amp; Shoulders Supreme Smooth Shampoo  [480 mL]</t>
  </si>
  <si>
    <t>Head &amp; Shoulders Supreme Smooth Shampoo [330 mL]</t>
  </si>
  <si>
    <t>Head &amp; Shoulders Cool Menthol Shampoo [850 mL]</t>
  </si>
  <si>
    <t>Head &amp; Shoulders Shampoo Itch Care [400 mL] - Paket isi 2</t>
  </si>
  <si>
    <t>Head &amp; Shoulders Shampoo Itch Care [400 mL] - Paket isi 3</t>
  </si>
  <si>
    <t>Head &amp; Shoulders Shampoo Itch Care [300 mL]</t>
  </si>
  <si>
    <t>Head &amp; Shoulders Shampoo Itch Care [300 mL] - Paket isi 2</t>
  </si>
  <si>
    <t>Head &amp; Shoulders Shampoo Itch Care [300 mL] - Paket isi 3</t>
  </si>
  <si>
    <t>Herbal Essences Bio:Renew Hydrate Coconut Milk Kondisioner [400 mL]</t>
  </si>
  <si>
    <t>Herbal Essences Bio:Renew Hydrate Coconut Milk Shampo [400 mL]</t>
  </si>
  <si>
    <t>Herbal Essences Bio:Renew Repair Argan Oil Of Morocco Kondisioner [400 mL]</t>
  </si>
  <si>
    <t>Herbal Essences Bio:Renew Repair Argan Oil Of Morocco Shampo [400 mL]</t>
  </si>
  <si>
    <t>Herbal Essences Bio:Renew Smooth Golden Moringa Oil Kondisioner [400 mL]</t>
  </si>
  <si>
    <t>Herbal Essences Bio:Renew Smooth Golden Moringa Oil Shampo [400 mL]</t>
  </si>
  <si>
    <t>Herbal Essences Colour Me happy Colour Safe Kondisioner [300 mL]</t>
  </si>
  <si>
    <t>Herbal Essences Colour Me happy Colour Safe Shampo [300 mL]</t>
  </si>
  <si>
    <t>Herbal Essences Hello Hydration Deep Moisture Kondisioner [300 mL]</t>
  </si>
  <si>
    <t>Herbal Essences Moroccan My Shine Restored Radiance Kondisioner [300 mL]</t>
  </si>
  <si>
    <t>Herbal Essences Moroccan My Shine Restored Radiance Shampo [300 mL]</t>
  </si>
  <si>
    <t>Herbal Essences Volume White Grapefruit &amp; Mosa Mint Conditioner[ 400ml]</t>
  </si>
  <si>
    <t>Herbal Essences Moisture Rosemary &amp; Herbs Conditioner [400 mL]</t>
  </si>
  <si>
    <t>Herbal Essences Hello Hydration Deep Moisture Shampo [300 mL]</t>
  </si>
  <si>
    <t>Herbal Essences Volume White Grapefruit &amp; Mosa Mint Shampoo [400 mL]</t>
  </si>
  <si>
    <t>Herbal Essences Moisture Rosemary &amp; Herbs Shampoo [400 mL]</t>
  </si>
  <si>
    <t>Herbal Essences Shampoo Moroccan My Shine 300mlx2 &amp; Conditioner 300ml</t>
  </si>
  <si>
    <t>Herbal Essences Shampoo Hello Hydration 300 mL x 2 &amp; Conditioner 300 mL</t>
  </si>
  <si>
    <t>Herbal Essences Colour Me Happy 300 mL Shampoo x 2 &amp; Conditioner 300 mL</t>
  </si>
  <si>
    <t>Olay White Radiance Light Perfecting Essence Water [150 mL]</t>
  </si>
  <si>
    <t>Olay White Radiance Light Perfecting Essence [7ml]</t>
  </si>
  <si>
    <t>Olay Ritual Retinol Anti Aging Krim Pagi &amp; Krim Malam [50 g] + Serum Malam [30 mL]</t>
  </si>
  <si>
    <t>Olay Ritual Retinol Anti Aging Krim Pagi [50 g] + Serum Malam [30 mL]</t>
  </si>
  <si>
    <t>Olay Ritual Retinol Anti Aging Krim Pagi &amp; Krim Malam [50 g] + Eye Cream Malam [15 mL]</t>
  </si>
  <si>
    <t>[LEBIH HEMAT] Olay Whips Power Duo - Pencerah + Anti Aging</t>
  </si>
  <si>
    <t>Olay Advanced Anti Aging Pelembab Regenerist Micro-sculpting Serum [50 mL] + Free Olay Camellia Mask</t>
  </si>
  <si>
    <t>Olay Regenerist Micro Sculpting Day Cream [50 g] + Free Olay Camellia Mask</t>
  </si>
  <si>
    <t>Olay Advanced Anti Aging – Pelembab Regenerist Micro-sculpting Serum Wajah [50 mL]</t>
  </si>
  <si>
    <t>Olay Total Effects Krim Pelembab Set Perawatan Malam [Paket Bundle]</t>
  </si>
  <si>
    <t>Olay Moisturising Lotion Krim Pelembab Wajah [75 mL]</t>
  </si>
  <si>
    <t>Olay Total Effects 7 in One Sabun Muka [100 g]</t>
  </si>
  <si>
    <t>Olay Natural White Light Night Krim Pelembab Wajah dan Pencerah Wajah [50 g]</t>
  </si>
  <si>
    <t>Olay Regenerist Revitalising Hydration UV Krim Pelembab [50 g]</t>
  </si>
  <si>
    <t>Olay Regenerist Revitalising Cream Cleanser Sabun Muka [100gr]</t>
  </si>
  <si>
    <t>Olay Anti Aging - Pelembab Total Effects Serum Wajah 7 in 1 – 50mL</t>
  </si>
  <si>
    <t>Olay Natural White Light UV Protection Krim Pelembab Wajah dan Pencerah Wajah[50 g]</t>
  </si>
  <si>
    <t>OLAY Total Effects 7 in One Day Cream Normal  Krim Pelembab [50g]</t>
  </si>
  <si>
    <t>Olay Advanced Anti-Aging - Regenerist Youth Pre-Essence Wajah [40 mL]</t>
  </si>
  <si>
    <t>OLAY Total Effects 7 in One Anti Aging Night Krim Pelembab [50g]</t>
  </si>
  <si>
    <t>Olay Set Perawatan Anti Aging + Free Olay Total Effects Normal Krim Pelembab [12 g]</t>
  </si>
  <si>
    <t>Olay Anti Aging - Krim Pelembab Total Effects Day Cream Gentle SPF 15 7 in 1 - 50gr</t>
  </si>
  <si>
    <t>Olay Regenerist Retinol 24 Serum[30ml]</t>
  </si>
  <si>
    <t>OLAY Total Effects Set Perawatan Pagi Kulit Normal : Krim Pelembab Wajah Pagi Sabun Muka - Cleanser</t>
  </si>
  <si>
    <t>OLAY White Radiance Perawatan Malam : Krim Pelembab Wajah Malam</t>
  </si>
  <si>
    <t>Olay Ritual Anti Aging Light Set Perawatan Wajah</t>
  </si>
  <si>
    <t>OLAY Total Effects 7 in One Day Cream Touch of Foundation SPF 15 Krim Pelembab [50g]</t>
  </si>
  <si>
    <t>OLAY Total Effects 7 in One Day Cream Normal SPF 15 Krim Pelembab [50g]</t>
  </si>
  <si>
    <t>Olay Regenerist Advanced Anti Ageing Revitalising Night Krim Pelembab Perawatan Wajah</t>
  </si>
  <si>
    <t>Olay paket Serum Anti Aging[2 pcs]</t>
  </si>
  <si>
    <t>Olay Regenerist Whip Active Moisturizer UV Krim Pelembab [50 g]</t>
  </si>
  <si>
    <t>Olay Regenerist Mircro-sculpting Krim Pelembab Malam [50 g]</t>
  </si>
  <si>
    <t>Olay White Radiance Light Perfecting Essence Wajah [30 mL]</t>
  </si>
  <si>
    <t>OLAY Total Effects Set Perawatan Pagi Kulit Sensitif : Krim Pelembab Wajah  Pagi Sabun  Muka - Cleanser</t>
  </si>
  <si>
    <t>Olay Ritual Pelembab Anti Aging (Skincare/Cream wajah glowing/Krim Wajah BPOM/Krim Pelembab)</t>
  </si>
  <si>
    <t>Olay Total Effects Whip Active Moisturizer UV Krim Pelembab [50 g]</t>
  </si>
  <si>
    <t>Olay Set Perawatan Krim Pelembab dan Serum Wajah Anti Aging</t>
  </si>
  <si>
    <t>Olay Regenerist Retinol 24 Night Pelembab Eye Cream [15 mL]</t>
  </si>
  <si>
    <t>Olay Ritual Serum Wajah Anti Aging Paket Perawatan Kulit</t>
  </si>
  <si>
    <t>OLAY Regenerist Microsculpting Krim Pelembab [50g]</t>
  </si>
  <si>
    <t>Olay Set Perawatan Anti Aging - Krim Pelembab</t>
  </si>
  <si>
    <t>Olay White Radiance Niacinamide + Cica Super Serum [30 mL]</t>
  </si>
  <si>
    <t>Olay White Radiance Niacinamide + Vitamin C Super Serum [30 mL]</t>
  </si>
  <si>
    <t>Olay White Radiance Niacinamide + Hyaluronic Super Serum [30 mL]</t>
  </si>
  <si>
    <t>Olay Regenerist Retinol 24 Moisturiser Pelembab Krim Wajah [50 g]</t>
  </si>
  <si>
    <t>Oral-B All Rounder Herbal Sikat Gigi [1s]</t>
  </si>
  <si>
    <t>Oral-B All Rounder Herbal Sikat Gigi [3s/ Paket isi 2]</t>
  </si>
  <si>
    <t>Oral-B All Rounder Herbal Sikat Gigi [3s/ Paket isi 3]</t>
  </si>
  <si>
    <t>Oral-B All Rounder Herbal Sikat Gigi [3s/ Paket isi 6]</t>
  </si>
  <si>
    <t>Oral-B Advantage Complete Whitening Sikat Gigi [40/Medium]</t>
  </si>
  <si>
    <t>Oral-B All Rounder Fresh Clean Black Single Pack Sikat Gigi</t>
  </si>
  <si>
    <t>Oral-B Crossaction Pro-Health Superior Clean Sikat Gigi [Medium]</t>
  </si>
  <si>
    <t>Oral-B Dental Satin Floss [50 m]</t>
  </si>
  <si>
    <t>Oral-B Pro-Health Clinical Pro-Flex Sikat Gigi [Soft]</t>
  </si>
  <si>
    <t>Oral-B Prohealth Multi Protection Refreshing Clean Mint Rinse [500 mL]</t>
  </si>
  <si>
    <t>Oral-B Tooth &amp; Gum Care Pasta Gigi [100 mL]</t>
  </si>
  <si>
    <t>Oral-B Ultra Thin Compact Soft Sikat Gigi [1 pcs]</t>
  </si>
  <si>
    <t>Oral-B UltraThin Green Tea Sikat Gigi [3 pcs]</t>
  </si>
  <si>
    <t>Oral-B All Rounder Medium Sikat Gigi [3Pcs]</t>
  </si>
  <si>
    <t>Oral-B Ultra Thin Extra Soft Sikat Gigi [3 pcs]</t>
  </si>
  <si>
    <t>Oral-B Dental Essential Floss [50 m]</t>
  </si>
  <si>
    <t>Oral B Stages 1 Baby Soft Bristles Sikat Gigi Anak - Pink [4-24 Months]</t>
  </si>
  <si>
    <t>Oral-B All Rounder Fresh Clean Black Family Pack Sikat Gigi</t>
  </si>
  <si>
    <t>Oral-B Sikat Gigi All Rounder Fresh Clean Black 3s [Paket Isi 3]</t>
  </si>
  <si>
    <t>Oral-B Sikat Gigi All Rounder Microthin 2s [Paket Isi 2]</t>
  </si>
  <si>
    <t>Oral-B Sikat Gigi All Rounder Microthin 2s [Paket Isi 3]</t>
  </si>
  <si>
    <t>Oral-B Sikat Gigi All Rounder Microthin 3s [Paket Isi 3]</t>
  </si>
  <si>
    <t>Oral-B Sikat Gigi All Rounder Microthin 3s [Paket Isi 6]</t>
  </si>
  <si>
    <t>Oral-B Sikat Gigi All Rounder Microthin 4s [Paket Isi 2]</t>
  </si>
  <si>
    <t>Oral-B Sikat Gigi All Rounder Microthin 4s [Paket Isi 3]</t>
  </si>
  <si>
    <t>Oral-B Sikat Gigi All Rounder Microthin 4s [Paket Isi 6]</t>
  </si>
  <si>
    <t>Oral-B Sikat Gigi All Rounder Gum Protect 2s [Paket Isi 6]</t>
  </si>
  <si>
    <t>Oral-B Sikat Gigi All Rounder Gum Protect 3s [Paket Isi 2]</t>
  </si>
  <si>
    <t>Oral-B Sikat Gigi All Rounder Gum Protect 3s [Paket Isi 3]</t>
  </si>
  <si>
    <t>Oral-B Sikat Gigi All Rounder Gum Protect 3s [Paket Isi 6]</t>
  </si>
  <si>
    <t>Oral-B Sikat Gigi Complete Whitening Soft 2s [Paket Isi 2]</t>
  </si>
  <si>
    <t>Oral-B Sikat Gigi Complete Whitening Soft 2s [Paket Isi 3]</t>
  </si>
  <si>
    <t>Oral-B Tooth and Gum Care Paste [Paket Isi 2]</t>
  </si>
  <si>
    <t>Oral-B Tooth and Gum Care Paste [Paket Isi 3]</t>
  </si>
  <si>
    <t>Pampers Popok Perekat NB-26x3 pcs Premium Care Popok Bayi Baru Lahir</t>
  </si>
  <si>
    <t>Pampers Premium Care Pants Popok Bayi [Size S/ 32 Pcs]</t>
  </si>
  <si>
    <t>Pampers Premium Care Pants Popok Bayi [Size XL/ 54 Pcs]</t>
  </si>
  <si>
    <t>Pampers Premium Care Pants Popok Bayi [Size XL/ 36 Pcs]</t>
  </si>
  <si>
    <t>Pampers Premium Care Pants L Popok Bayi [62 Pcs/ Size L]</t>
  </si>
  <si>
    <t>Pampers Popok Perekat S 4x48 Premium Care - Popok Bayi Baru Lahir [karton]</t>
  </si>
  <si>
    <t>Pampers Popok Celana XL 3x54 Premium Care - Popok Bayi [karton] -</t>
  </si>
  <si>
    <t>Pampers Popok Celana S 6x32 Premium Care - Popok Bayi [karton]</t>
  </si>
  <si>
    <t>Pampers Popok Celana M-64 Premium Care- Popok Bayi</t>
  </si>
  <si>
    <t>Pampers Popok Celana M 3x68 Premium Care - Popok Bayi</t>
  </si>
  <si>
    <t>Pampers Popok Celana L 3x62 Premium Care - Popok Bayi [karton]</t>
  </si>
  <si>
    <t>Pantene Conditioner Smooth &amp; Silky [290 mL]</t>
  </si>
  <si>
    <t>Pantene Nature Care Fullness &amp; Life Shampoo [290 mL]</t>
  </si>
  <si>
    <t>Pantene Smooth Silky Shampoo [290 mL]</t>
  </si>
  <si>
    <t>Pantene Anti Dandruff Shampoo [400 mL/2 pcs]</t>
  </si>
  <si>
    <t>Pantene Hair Fall Control Shampoo [400 mL/ 3 pcs]</t>
  </si>
  <si>
    <t>Pantene Shampoo Hair Fall Control [400 mL]</t>
  </si>
  <si>
    <t>Pantene Daily Moisture Repair Shampoo [290 mL]</t>
  </si>
  <si>
    <t>Pantene Anti Dandruff Shampoo [400 mL/3 pcs]</t>
  </si>
  <si>
    <t>Pantene Hairfall Shampoo [1200 mL/ 2 pcs]</t>
  </si>
  <si>
    <t>Pantene Anti Dandruff Shampoo [1200 mL/ 2 pcs]</t>
  </si>
  <si>
    <t>Pantene Pro-V Gold Series Strong &amp; Thick Sampo 450 ml Free Kondisioner Tanpa Bilas 40 mL</t>
  </si>
  <si>
    <t>Pantene Anti Dandruff Shampoo [1200 mL/ 3 pcs]</t>
  </si>
  <si>
    <t>Pantene Anti Dandruff Shampoo [1200 mL]</t>
  </si>
  <si>
    <t>Pantene Anti Dandruff Shampoo [290 mL]</t>
  </si>
  <si>
    <t>Pantene Anti Dandruff Shampoo [900 mL]</t>
  </si>
  <si>
    <t>Pantene Hair Fall Control Shampoo [900 mL]</t>
  </si>
  <si>
    <t>Pantene Hairfall Shampoo [1200 mL/ 3 pcs]</t>
  </si>
  <si>
    <t>Pantene PRO-V Anti Lepek Shampoo [290 mL]</t>
  </si>
  <si>
    <t>Pantene Pro-V Gold Series Black &amp; Glossy Kondisioner [190 mL]</t>
  </si>
  <si>
    <t>Pantene Pro-V Gold Series Black &amp; Glossy Kondisioner [320 mL]</t>
  </si>
  <si>
    <t>Pantene Pro-V Gold Series Black &amp; Glossy Sampo[270ml]</t>
  </si>
  <si>
    <t>Pantene Pro-V Gold Series Black &amp; Glossy Sampo [450 mL]</t>
  </si>
  <si>
    <t>Pantene Pro-V Gold Series Smooth &amp; Sleek Kondisioner [190 mL]</t>
  </si>
  <si>
    <t>Pantene Pro-V Gold Series Smooth &amp; Sleek Kondisioner [320 mL]</t>
  </si>
  <si>
    <t>Pantene Pro-V Gold Series Smooth &amp; Sleek Sampo [270 mL]</t>
  </si>
  <si>
    <t>Pantene Pro-V Gold Series Strong &amp; Thick Kondisioner [190 mL]</t>
  </si>
  <si>
    <t>Pantene Pro-V Gold Series Strong &amp; Thick Kondisioner [320 mL]</t>
  </si>
  <si>
    <t>Pantene Pro-V Gold Series Strong &amp; Thick Sampo [270 mL]</t>
  </si>
  <si>
    <t>Pantene Shampoo Hair Fall Control [290mL]</t>
  </si>
  <si>
    <t>Pantene Shampoo Aqua Pure [750 mL]</t>
  </si>
  <si>
    <t>Pantene Smooth &amp; Silky Control Shampoo [400 mL]</t>
  </si>
  <si>
    <t>Pantene Total Damage Care Quantum Shampoo [750 mL/3 pcs]</t>
  </si>
  <si>
    <t>Pantene Total Damage Care Shampoo [1200 mL/ 2 pcs]</t>
  </si>
  <si>
    <t>Pantene Total Damage Care Shampoo [1200ml/3pcs]</t>
  </si>
  <si>
    <t>Pantene Total Damage Care Shampoo [900 mL/3 pcs]</t>
  </si>
  <si>
    <t>Pantene Total Damage Care Shampoo [900 mL] + Free Pantene Pro-V Perfect+ On Conditioner Tanpa Bilas [40 mL]</t>
  </si>
  <si>
    <t>Pantene Shampoo Valentine Bundle For Women 1</t>
  </si>
  <si>
    <t>Pantene Shampoo Valentine Bundle For Women 2</t>
  </si>
  <si>
    <t>Pantene Hairfall Control Shampoo [750 mL/3 pcs]</t>
  </si>
  <si>
    <t>Pantene Shampoo Anti Dandruff [400 mL]</t>
  </si>
  <si>
    <t>Pantene Pro-V Gold Series Smooth &amp; Sleek Shampo [450 mL]</t>
  </si>
  <si>
    <t>Pantene Shampoo Anti Lepek [900mL/ 3 pcs]</t>
  </si>
  <si>
    <t>Pantene Shampoo Anti Lepek [900mL/ 2 pcs]</t>
  </si>
  <si>
    <t>Pantene Shampoo Anti Lepek [900mL]</t>
  </si>
  <si>
    <t>Pantene Shampoo Micellar Cleanse and Hydrate[300 ml]</t>
  </si>
  <si>
    <t>Pantene Shampoo Micellar Cleanse and Hydrate[530 ml]</t>
  </si>
  <si>
    <t>Pantene Conditioner Micellar Cleanse and Hydrate [300 mL]</t>
  </si>
  <si>
    <t>Pantene Conditioner Micellar Cleanse and Hydrate [530 mL]</t>
  </si>
  <si>
    <t>Pantene Paket Shampoo Micellar Cleanse and Hydrate [300 mL] + Conditioner [300 mL]</t>
  </si>
  <si>
    <t>[Paket Koleksi Tanpa Bilas] Pantene Dry Shampoo 65 ml + Perfec+ On Kondisioner 40 ml</t>
  </si>
  <si>
    <t>Rejoice Rich Shampoo [600 mL/2 pcs]</t>
  </si>
  <si>
    <t>Rejoice 3 in 1 Conditioner [320 mL]</t>
  </si>
  <si>
    <t>Rejoice 3 in 1 Shampoo [340 mL]</t>
  </si>
  <si>
    <t>Rejoice 3-in-1 Perfect Conditioning Kondisioner [170 mL/ 2 pcs]</t>
  </si>
  <si>
    <t>Rejoice 3-in-1 Perfect Conditioning Kondisioner [170 mL/ 3 pcs]</t>
  </si>
  <si>
    <t>Rejoice 3-in-1 Perfect Conditioning Kondisioner [170 mL]</t>
  </si>
  <si>
    <t>Rejoice 3-in-1 Perfect Conditioning Kondisioner [320 mL/ 2 pcs]</t>
  </si>
  <si>
    <t>Rejoice 3-in-1 Perfect Conditioning Kondisioner [320 mL/ 3 pcs]</t>
  </si>
  <si>
    <t>Rejoice 3-in-1 Perfect Conditioning Kondisioner [320 mL]</t>
  </si>
  <si>
    <t>Rejoice 3-in-1 Perfect Cool Shampoo [170 mL/ 2 pcs]</t>
  </si>
  <si>
    <t>Rejoice 3-in-1 Perfect Cool Shampoo [170 mL/ 3 pcs]</t>
  </si>
  <si>
    <t>Rejoice 3-in-1 Perfect Cool Shampoo [170 mL]</t>
  </si>
  <si>
    <t>Rejoice 3-in-1 Perfect Cool Shampoo [340 mL/ 2 pcs]</t>
  </si>
  <si>
    <t>Rejoice 3-in-1 Perfect Cool Shampoo [340 mL/ 3 pcs]</t>
  </si>
  <si>
    <t>Rejoice 3-in-1 Perfect Cool Shampoo [340 mL]</t>
  </si>
  <si>
    <t>Rejoice 3-in-1 Perfect Cool Shampoo [600 mL/ 2 pcs]</t>
  </si>
  <si>
    <t>Rejoice 3-in-1 Perfect Cool Shampoo [600 mL/ 3 pcs]</t>
  </si>
  <si>
    <t>Rejoice 3-in-1 Perfect Cool Shampoo [600 mL]</t>
  </si>
  <si>
    <t>Rejoice 3-in-1 Perfect Perfume Shampoo [170 mL/ 3 pcs]</t>
  </si>
  <si>
    <t>Rejoice 3-in-1 Perfect Perfume Shampoo [340 mL/ 2 pcs]</t>
  </si>
  <si>
    <t>Rejoice 3-in-1 Perfect Perfume Shampoo [340 mL/ 3 pcs]</t>
  </si>
  <si>
    <t>Rejoice 3-in-1 Perfect Perfume Shampoo [340 mL]</t>
  </si>
  <si>
    <t>Rejoice 3-in-1 Perfect Perfume Shampoo [600 mL/ 2 pcs]</t>
  </si>
  <si>
    <t>Rejoice 3-in-1 Perfect Perfume Shampoo [600 mL/ 3 pcs]</t>
  </si>
  <si>
    <t>Rejoice 3-in-1 Perfect Perfume Shampoo [600 mL]</t>
  </si>
  <si>
    <t>Rejoice Anti Frizz Shampoo [340 mL]</t>
  </si>
  <si>
    <t>Rejoice Anti Hair Fall Shampoo [340 mL]</t>
  </si>
  <si>
    <t>Rejoice Moisture Smooth Shampoo [600 mL]</t>
  </si>
  <si>
    <t>Rejoice Rich Shampoo [340 mL/2 pcs]</t>
  </si>
  <si>
    <t>Rejoice Rich Shampoo [340 mL]</t>
  </si>
  <si>
    <t>Rejoice Shampoo 3in1 [340 mL/2 pcs]</t>
  </si>
  <si>
    <t>Rejoice Silky Black Shampoo [340 mL]</t>
  </si>
  <si>
    <t>Rejoice Rich  Conditioner [320 mL]</t>
  </si>
  <si>
    <t>Rejoice Rich Shampoo [600 mL]</t>
  </si>
  <si>
    <t>Gillette Simply Venus Basic Alat Cukur Wanita [2 pcs]</t>
  </si>
  <si>
    <t>Gillette Simply Venus Hybrid Razor Alat Cukur Wanita [1 Gagang + 4 Refills]</t>
  </si>
  <si>
    <t>Gillette Venus Sensitive Disposable Razor Alat Cukur Wanita (3 Razors)</t>
  </si>
  <si>
    <t>VICKS Inhaler Balsem</t>
  </si>
  <si>
    <t>VICKS Inhaler Keychain Balsem</t>
  </si>
  <si>
    <t>VICKS VapoRub  Balsem Obat Gosok [25 g]</t>
  </si>
  <si>
    <t>VICKS VapoRub Balsem  Obat Gosok [10 g]</t>
  </si>
  <si>
    <t>VICKS VapoRub Balsem Obat Gosok [50 g]</t>
  </si>
  <si>
    <t>Whisper Heavy Flow &amp; Overnights Wings Pembalut 8S</t>
  </si>
  <si>
    <t>Whisper Regular Flow Wings Pembalut [10s]</t>
  </si>
  <si>
    <t>Whisper Regular Flow Wings Pembalut [20s]</t>
  </si>
  <si>
    <t>Whisper Reguler Flow Wings Pembalut [40 pcs]</t>
  </si>
  <si>
    <t>Downy Sunrise Fresh Pewangi dan Pelembut Pakaian Konsentrat Biru [1.5 L / Refill / 2 pcs]</t>
  </si>
  <si>
    <t>Downy Sports Fresh Pewangi dan Pelembut Pakaian Konsentrat [680 mL/3 pcs/Kemasan Refill]</t>
  </si>
  <si>
    <t>Downy Passion Refill Pewangi dan Pelembut Pakaian Konsentrat 10000637 - Merah [680 mL/3 pcs]</t>
  </si>
  <si>
    <t>Downy Floral Pink Pelembut Pakaian [720 mL / Refill / 3 pcs]</t>
  </si>
  <si>
    <t>Downy Sunrise Fresh Pewangi dan Pelembut Pakaian Konsentrat [1 L / Refill / 2 pcs]</t>
  </si>
  <si>
    <t>Downy Sports Fresh Pewangi dan Pelembut Pakaian Konsentrat [680 mL/2 pcs/Kemasan Refil]</t>
  </si>
  <si>
    <t>Downy Mystique Perfume Collection Pewangi dan Pelembut Pakaian Konsentrat - Hitam  [680 mL/ 3 pcs]</t>
  </si>
  <si>
    <t>Downy Perfume Sweet Heart Pink Pewangi dan Pelembut Pakaian Konsentrat [Reffil/ 680 mL/ 2 pcs]</t>
  </si>
  <si>
    <t>Downy Floral Pink Pelembut Pakaian [720 mL / Refill / 2 pcs]</t>
  </si>
  <si>
    <t>Downy Sunrise Fresh Pewangi dan Pelembut Pakaian Konsentrat  Biru [1 L / Kemasan Refill/ 3 pcs]</t>
  </si>
  <si>
    <t>Downy Sunrise Fresh Pewangi dan Pelembut Pakaian Konsentrat [720 mL / Refill / 2 pcs]</t>
  </si>
  <si>
    <t>Downy Daring Pewangi dan Pelembut Pakaian Konsentrat Refill [680 mL / 2 pcs]</t>
  </si>
  <si>
    <t>Downy Daring Pewangi dan Pelembut Pakaian Konsentrat [680 mL/3 pcs/ Kemasan Refill]</t>
  </si>
  <si>
    <t>Downy Sweet Heart Pewangi dan Pelembut Pakaian Konsentrat [680 mL / Refill / 4 pcs]</t>
  </si>
  <si>
    <t>Downy Passion Refill Pewangi dan Pelembut Pakaian Konsentrat [680 mL/2Pcs]</t>
  </si>
  <si>
    <t>Downy Perfume Sweet Heart Pink Pewangi dan Pelembut Pakaian Konsentrat  [680 mL/ 3 pcs/ Kemasan Refill]</t>
  </si>
  <si>
    <t>Gillette Blue 2 Disposable Razor Pisau Cukur [Isi 5+1]</t>
  </si>
  <si>
    <t>Gillette Cukur Cayang Kit Paket Pisau Cukur</t>
  </si>
  <si>
    <t>Head &amp; Shoulders Cool Menthol Shampoo [300 mL/2 pcs]</t>
  </si>
  <si>
    <t>Head &amp; Shoulders Anti Apek Charcoal Shampoo [160 mL/2 pcs]</t>
  </si>
  <si>
    <t>Head &amp; Shoulders Anti Apek Charcoal Shampoo [160 mL/3 pcs]</t>
  </si>
  <si>
    <t>Head &amp; Shoulders Anti Hair Fall Shampoo Anti Dandruff Anti Ketombe [300 mL]</t>
  </si>
  <si>
    <t>Head &amp; Shoulders Cool Menthol Shampoo Anti Dandruff Anti Ketomber [400ml/2 pcs]</t>
  </si>
  <si>
    <t>Rejoice Anti Frizz Shampoo [150 mL]</t>
  </si>
  <si>
    <t>Mystique TinyTan| Downy Pewangi dan Pelembut Pakaian(650ml) - paket isi 2</t>
  </si>
  <si>
    <t>Gillette Venus Alat Cukur Wanita Comfortglide Olay Pisau Cukur Isi 4 Refill Isi Ulang</t>
  </si>
  <si>
    <t>Pantene Paket Shampoo Micellar Cleanse and Hydrate [300 mL x 2] + Conditioner [300 mL]</t>
  </si>
  <si>
    <t>Pantene Paket Shampoo Micellar Cleanse and Hydrate [530 mL] x2 + Conditioner [530 mL]</t>
  </si>
  <si>
    <t>Gillette Daisy Classic Moisture Smooth Strip Disposable Alat Cukur Wanita [5s/ 2 pcs]</t>
  </si>
  <si>
    <t>Medan - Gillette Pisau Cukur Blue 3 Biru [Isi 4]</t>
  </si>
  <si>
    <t>Medan - Rejoice Shampoo 3in1 [340 mL/2 pcs] -</t>
  </si>
  <si>
    <t>Medan - Gillette Pisau Cukur Wanita Simply Venus [Isi 4] -</t>
  </si>
  <si>
    <t>Medan - Gillette Fusion Proglide Base Pisau Cukur -</t>
  </si>
  <si>
    <t>Medan - Rejoice Rich Shampoo [340 mL/2 pcs] -</t>
  </si>
  <si>
    <t>Medan - Gillette Blue 2 Pivot Disposable Pisau Cukur [Isi 5] -</t>
  </si>
  <si>
    <t>Medan - Oral-B UltraThin Green Tea Sikat Gigi 3 pcs [4902430678421]</t>
  </si>
  <si>
    <t>Medan - Pantene 3 Minutes Miracle Quantum Total Damage Care Conditioner [180 mL]</t>
  </si>
  <si>
    <t>Medan - Gillette Pisau Cukur Vector -</t>
  </si>
  <si>
    <t>Medan - Gillette Pisau Cukur Blue 3 Biru [Isi 2]</t>
  </si>
  <si>
    <t>Medan - Oral-B UltraThin Green Tea Sikat Gigi</t>
  </si>
  <si>
    <t>Medan - Oral-B UltraThin Black Tea Sikat Gigi</t>
  </si>
  <si>
    <t>Medan - Gillette Pisau Cukur Mach 3</t>
  </si>
  <si>
    <t>Medan - Oral B Crossaction Pro-Health Superior Clean Sikat Gigi [Medium]</t>
  </si>
  <si>
    <t>Medan - Gillette Pisau Cukur Blue 3 Ice [Isi 4]</t>
  </si>
  <si>
    <t>Medan - Oral B Advantage Complete Whitening Sikat Gigi [40-Medium]</t>
  </si>
  <si>
    <t>Medan - Oral-B UltraThin Black Tea Sikat Gigi [3 pcs]</t>
  </si>
  <si>
    <t>Medan - Gillette Simply Venus Basic Pisau Cukur [2 pcs]</t>
  </si>
  <si>
    <t>Medan - Oral B Ultra Thin Compact Soft Sikat Gigi [1 pcs]</t>
  </si>
  <si>
    <t>Medan - Oral-B Complete Whitening Soft Sikat Gigi</t>
  </si>
  <si>
    <t>Medan - Oral-B Ultra Thin Pro Gum Care Sikat Gigi [1 pc]</t>
  </si>
  <si>
    <t>Medan - Oral-B Pro-Health Clinical Pro Flex Soft Sikat Gigi [2 pcs]</t>
  </si>
  <si>
    <t>Medan - Oral-B Complete Whitening Soft Sikat Gigi [2 pcs]</t>
  </si>
  <si>
    <t>Medan - Gillette Isi Ulang Vector [Isi 2] -</t>
  </si>
  <si>
    <t>SMG/JOG/SOLO - Pantene Shampoo Anti Dandruff [900 mL/2 Pcs]</t>
  </si>
  <si>
    <t>Surabaya - Downy Sunrise Fresh Pelembut dan Pewangi Pakaian [900 mL/ Bottle]</t>
  </si>
  <si>
    <t>Surabaya - Head &amp; Shoulders Clean &amp; Balanced Shampoo [400 mL]</t>
  </si>
  <si>
    <t>Surabaya - Head &amp; Shoulders Cool Blast Shampoo [165 mL]</t>
  </si>
  <si>
    <t>Surabaya - Head &amp; Shoulders Cool Blast Shampoo [450 mL]</t>
  </si>
  <si>
    <t>Surabaya - Head &amp; Shoulders Cool Menthol Shampoo [850 mL]</t>
  </si>
  <si>
    <t>Surabaya - Head &amp; Shoulders Hair Retain Shampoo [315 mL]</t>
  </si>
  <si>
    <t>Surabaya - Head &amp; Shoulders Smooth or Silky Shampoo [300 mL]</t>
  </si>
  <si>
    <t>Surabaya - Head &amp; Shoulders Smooth or Silky Shampoo [400 mL]</t>
  </si>
  <si>
    <t>Surabaya - HEAD &amp; SHOULDERS Supreme Moisture Shampoo Anti-Ketombe [480 mL]</t>
  </si>
  <si>
    <t>Surabaya - Herbal Essences Colour Me happy Colour Safe Kondisioner [300 mL]</t>
  </si>
  <si>
    <t>Surabaya - Herbal Essences Colour Me happy Colour Safe Shampo [300 mL]</t>
  </si>
  <si>
    <t>Surabaya - Herbal Essences Hello Hydration Deep Moisture Kondisioner [300 mL]</t>
  </si>
  <si>
    <t>Surabaya - Herbal Essences Moroccan My Shine Restored Radiance Kondisioner [300 mL]</t>
  </si>
  <si>
    <t>Surabaya - Oral-B 123 Soft Sikat Gigi [3 pcs]</t>
  </si>
  <si>
    <t>Surabaya - Oral-B Stages 2 Sikat Gigi Anak</t>
  </si>
  <si>
    <t>Surabaya - Pantene 3 Minutes Miracle Quantum Hair Fall Control Conditioner [180 mL]</t>
  </si>
  <si>
    <t>Surabaya - Pantene 3 Minutes Miracle Quantum Total Damage Care Conditioner [180 mL]</t>
  </si>
  <si>
    <t>Surabaya - PANTENE Aqua Pure Shampoo [400 mL]</t>
  </si>
  <si>
    <t>Surabaya - Pantene Long Black Shampoo [400 mL]</t>
  </si>
  <si>
    <t>Surabaya - Pantene Nature Care Fullness &amp; Life Shampoo [290 mL]</t>
  </si>
  <si>
    <t>Surabaya - PANTENE PRO-V Anti Lepek Shampo [480 mL]</t>
  </si>
  <si>
    <t>Surabaya - Pantene Shampoo Anti Lepek [900mL]</t>
  </si>
  <si>
    <t>Surabaya - Pantene Smooth &amp; Silky Conditioner [290 mL]</t>
  </si>
  <si>
    <t>Surabaya - Pantene Total Damage Care Quantum Shampoo [750 mL]</t>
  </si>
  <si>
    <t>Surabaya - Rejoice 3-in-1 Perfect Conditioning Kondisioner [170 mL/ 3 pcs]</t>
  </si>
  <si>
    <t>Surabaya - Rejoice Rich Conditioner [320 mL]</t>
  </si>
  <si>
    <t>Medan - Pantene Pro-V Gold Series Strong &amp; Thick Kondisioner [190 mL]</t>
  </si>
  <si>
    <t>WHS - Medan - Rejoice Rich Shampoo [340 mL/2 pcs] -</t>
  </si>
  <si>
    <t>Medan - Gillette Pisau Cukur Blue 3 Ice [Isi 2]</t>
  </si>
  <si>
    <t>Medan - Pantene Conditioner 3 Minutes Miracle Quantum Hair Fall Control [180ml]</t>
  </si>
  <si>
    <t>Medan - Head &amp; Shoulders Anti Apek Charcoal Shampoo [300 mL]</t>
  </si>
  <si>
    <t>Medan - Downy Pelembut Pakaian Mystique Botol [900 mL]</t>
  </si>
  <si>
    <t>WHS - Medan - Rejoice Shiny Black Shampoo [340 mL]</t>
  </si>
  <si>
    <t>WHS - Medan - Pantene Smooth Silky Shampoo [320 mL]</t>
  </si>
  <si>
    <t>Medan - Head &amp; Shoulders Lemon Fresh Anti Dandruff Shampoo [400 mL]</t>
  </si>
  <si>
    <t>Medan - Pantene Long Black Shampoo [400 mL]</t>
  </si>
  <si>
    <t>Medan - Pantene Shampoo Anti Dandruff [400 mL]</t>
  </si>
  <si>
    <t>Medan - Pantene Smooth &amp; Silky Control Shampoo [400 mL]</t>
  </si>
  <si>
    <t>WHS - Medan - Head &amp; Shoulders Lemon Fresh Shampoo [Anti Dandruff/ 300 mL/ 2 pcs]</t>
  </si>
  <si>
    <t>Medan - Pantene Pro-V Gold Series Strong &amp; Thick Sampo [270 mL]</t>
  </si>
  <si>
    <t>Medan - Pantene PRO-V Anti Lepek Shampoo [480 mL]</t>
  </si>
  <si>
    <t>Medan - Downy Pelembut Pakaian Passion Botol [900 mL]</t>
  </si>
  <si>
    <t>Medan - Gillette Isi Ulang Vector [Isi 4]</t>
  </si>
  <si>
    <t>Medan - Gillette Venus Comfortglide White Tea Razor Pisau Cukur [4 Refills]</t>
  </si>
  <si>
    <t>Medan - Pantene Shampoo Hair Fall Control [400 mL]</t>
  </si>
  <si>
    <t>Medan - Head &amp; Shoulders Cool Menthol Shampoo [400 mL]</t>
  </si>
  <si>
    <t>Medan - Gillette Pisau Cukur Wanita Daisy Plus [Isi 2]</t>
  </si>
  <si>
    <t>WHS - Medan - Head &amp; Shoulders Hair Retain Shampoo [165 mL]</t>
  </si>
  <si>
    <t>SMG/JOG/SOLO - Gillette Pisau Cukur Wanita Daisy Plus [Isi 2]</t>
  </si>
  <si>
    <t>SMG/JOG/SOLO - Gillette Pisau Cukur Vector Razor</t>
  </si>
  <si>
    <t>SMG/JOG/SOLO - Oral-B 123 Medium Sikat Gigi [3 pcs]</t>
  </si>
  <si>
    <t>SMG/JOG/SOLO - Oral-B 123 Soft Sikat Gigi [3 pcs]</t>
  </si>
  <si>
    <t>SMG/JOG/SOLO - Head &amp; Shoulders Lemon Fresh Anti Dandruff Shampoo [300 mL]</t>
  </si>
  <si>
    <t>SMG/JOG/SOLO - ORAL-B Stages 4 Sikat Gigi Anak</t>
  </si>
  <si>
    <t>SMG/JOG/SOLO - ORAL-B Stages 3 Sikat Gigi Anak</t>
  </si>
  <si>
    <t>SMG/JOG/SOLO - Head &amp; Shoulders Shampoo Itch Care [300 mL]</t>
  </si>
  <si>
    <t>SMG/JOG/SOLO - ORAL-B Stages 2 Sikat Gigi Anak</t>
  </si>
  <si>
    <t>SMG/JOG/SOLO - Oral-B Stages 1 Sikat Gigi Anak</t>
  </si>
  <si>
    <t>SMG/JOG/SOLO - Head &amp; Shoulders Shampoo Itch Care [400 mL]</t>
  </si>
  <si>
    <t>SMG/JOG/SOLO - Gillette Pisau Cukur Blue 3 Biru [Isi 4]</t>
  </si>
  <si>
    <t>SMG/JOG/SOLO - Pantene Shampoo Anti Lepek [900 mL]</t>
  </si>
  <si>
    <t>SMG/JOG/SOLO - Pantene Pro-V Gold Series Smooth &amp; Sleek Kondisioner [190 mL]</t>
  </si>
  <si>
    <t>SMG/JOG/SOLO - Pantene Pro-V Gold Series Black &amp; Glossy Kondisioner [190 mL]</t>
  </si>
  <si>
    <t>SMG/JOG/SOLO - Pantene Pro-V Gold Series Strong &amp; Thick Kondisioner [190 mL]</t>
  </si>
  <si>
    <t>SMG/JOG/SOLO - Pantene 3 Minutes Miracle Quantum Total Damage Care Conditioner [180 mL]</t>
  </si>
  <si>
    <t>SMG/JOG/SOLO - Gillette Pisau Cukur Wanita Simply Venus [Isi 4]</t>
  </si>
  <si>
    <t>SMG/JOG/SOLO - Downy Pelembut Pakaian Mystique Botol [900 mL]</t>
  </si>
  <si>
    <t>SMG/JOG/SOLO - Pantene Conditioner 3 Minutes Miracle Quantum Hair Fall Control [180ml]</t>
  </si>
  <si>
    <t>SMG/JOG/SOLO - Downy Premium Parfum Aqua Ocean Pelembut dan Pewangi Pakaian [650 mL/ Refill]</t>
  </si>
  <si>
    <t>SMG/JOG/SOLO - Head &amp; Shoulders Anti Apek Charcoal Shampoo [300 mL]</t>
  </si>
  <si>
    <t>SMG/JOG/SOLO - Head &amp; Shoulders Cool Menthol Shampoo Anti Dandruff Anti Ketombe [300 mL]</t>
  </si>
  <si>
    <t>SMG/JOG/SOLO - Downy Sports Fresh Pelembut &amp; Pewangi Pakaian [680 mL]</t>
  </si>
  <si>
    <t>SMG/JOG/SOLO - Downy Anti Apek Pelembut dan Pewangi Pakaian [680 mL/ Kemasan Refill]</t>
  </si>
  <si>
    <t>SMG/JOG/SOLO - Downy Mystique Pewangi Pakaian [680 mL/ Kemasan Refill]</t>
  </si>
  <si>
    <t>SMG/JOG/SOLO - Downy Passion Refill Pelembut Pakaian [680 mL]</t>
  </si>
  <si>
    <t>SMG/JOG/SOLO - Downy Perfume Sweet Heart Pink Pewangi Pakaian [720 mL/ Kemasan Refill]</t>
  </si>
  <si>
    <t>SMG/JOG/SOLO - Downy Premium Parfum Secret Garden Pelembut dan Pewangi Pakaian [650 mL/ Refill]</t>
  </si>
  <si>
    <t>SMG/JOG/SOLO - Oral-B Complete Whitening Soft Sikat Gigi</t>
  </si>
  <si>
    <t>SMG/JOG/SOLO - Head &amp; Shoulders Anti Hair Fall Shampoo Anti Dandruff Anti Ketombe [300 mL]</t>
  </si>
  <si>
    <t>SMG/JOG/SOLO - Head &amp; Shoulders Smooth &amp; Silky Shampoo [300 mL]</t>
  </si>
  <si>
    <t>SMG/JOG/SOLO - Head &amp; Shoulders Cool Menthol Shampoo [680 mL]</t>
  </si>
  <si>
    <t>SMG/JOG/SOLO - Head &amp; Shoulders Clean &amp; Balanced Shampoo [300 mL]</t>
  </si>
  <si>
    <t>SMG/JOG/SOLO - Pantene Shampoo Aqua Pure [400 mL]</t>
  </si>
  <si>
    <t>SMG/JOG/SOLO - Downy Sunrise Fresh Bottle Pelembut dan Pewangi Pakaian [900 mL]</t>
  </si>
  <si>
    <t>SMG/JOG/SOLO - Gillette Pisau Cukur Razor Wanita Daisy Classic [Isi 5]</t>
  </si>
  <si>
    <t>SMG/JOG/SOLO - Pantene Anti Dandruff Shampoo [900 mL]</t>
  </si>
  <si>
    <t>SMG/JOG/SOLO - Downy Pelembut Pakaian Passion Botol [900 mL]</t>
  </si>
  <si>
    <t>SMG/JOG/SOLO - Gillette Isi Ulang Vector [2 pcs]</t>
  </si>
  <si>
    <t>SMG/JOG/SOLO - Rejoice Parfum Lembut Shampoo [340 mL]</t>
  </si>
  <si>
    <t>SMG/JOG/SOLO - Pantene Hair Fall Control Shampoo [900 mL]</t>
  </si>
  <si>
    <t>SMG/JOG/SOLO - Pantene Shampoo Hair Fall Control [400 mL]</t>
  </si>
  <si>
    <t>SMG/JOG/SOLO - Pantene Pro-V Gold Series Smooth &amp; Sleek Sampo [270 mL]</t>
  </si>
  <si>
    <t>SMG/JOG/SOLO - Pantene Pro-V Gold Series Black &amp; Glossy Sampo [270 mL]</t>
  </si>
  <si>
    <t>SMG/JOG/SOLO - Pantene Smooth &amp; Silky Control Shampoo [400 mL]</t>
  </si>
  <si>
    <t>SMG/JOG/SOLO - Pantene Shampoo Anti Dandruff [400 mL]</t>
  </si>
  <si>
    <t>SMG/JOG/SOLO - Pantene PRO-V Anti Lepek Shampoo [480 mL]</t>
  </si>
  <si>
    <t>SMG/JOG/SOLO - Pantene Long Black Shampoo [400 mL]</t>
  </si>
  <si>
    <t>SMG/JOG/SOLO - Pantene Shampoo Total Damage Care [900 mL]</t>
  </si>
  <si>
    <t>SMG/JOG/SOLO - Pantene Pro-V Gold Series Strong &amp; Thick Sampo [270 mL]</t>
  </si>
  <si>
    <t>Surabaya - Downy Allure Pewangi dan Pelembut Pakaian [900 mL/ Kemasan Refill]</t>
  </si>
  <si>
    <t>Surabaya - Gillette 3 Pisau Cukur - Biru [2 Pcs]</t>
  </si>
  <si>
    <t>Surabaya - Gillette 3 Pisau Cukur - Biru [4 Pcs]</t>
  </si>
  <si>
    <t>Surabaya - Gillette 3 Pisau Cukur - Ice [2 Pcs]</t>
  </si>
  <si>
    <t>Surabaya - Gillette Blue 2 Disposable Pisau Cukur [Isi 10]</t>
  </si>
  <si>
    <t>Surabaya - Gillette Blue 2 Pivot Disposable Pisau Cukur [Isi 5]</t>
  </si>
  <si>
    <t>Surabaya - Gillette Daisy Plus Pisau Cukur Wanita [Isi 2]</t>
  </si>
  <si>
    <t>Surabaya - Gillette Fusion Proglide Base Flexball Pisau Cukur</t>
  </si>
  <si>
    <t>Surabaya - Gillette Fusion Proglide Base Pisau Cukur</t>
  </si>
  <si>
    <t>Surabaya - Gillette Gel Shave Cool Fusion Proglide [195 g]</t>
  </si>
  <si>
    <t>Surabaya - Gillette Gel Shave Moisture [195 mL]</t>
  </si>
  <si>
    <t>Surabaya - Gillette Gel Shave Sensitive [195 g]</t>
  </si>
  <si>
    <t>Surabaya - Gillette Isi Ulang Fusion Proglide [2 pcs]</t>
  </si>
  <si>
    <t>Surabaya - Gillette Isi Ulang Fusion Proglide Perlengkapan Cukur Pria [4 pcs]</t>
  </si>
  <si>
    <t>Surabaya - Gillette Isi Ulang Vector [Isi 2]</t>
  </si>
  <si>
    <t>Surabaya - Gillette Mach3 Turbo Cart Pisau Cukur [2 s]</t>
  </si>
  <si>
    <t>Surabaya - Gillette Mach3 Turbo Cart Pisau Cukur [4 s]</t>
  </si>
  <si>
    <t>Surabaya - Gillette Pisau Cukur Vector</t>
  </si>
  <si>
    <t>Surabaya - Gillette Pisau Cukur Wanita Simply Venus [4 pcs]</t>
  </si>
  <si>
    <t>Surabaya - GILLETTE Simply Venus Basic Pisau Cukur [2 pcs]</t>
  </si>
  <si>
    <t>Surabaya - Gillette Vector Isi Ulang [4 Pcs]</t>
  </si>
  <si>
    <t>Surabaya - Head &amp; Shoulders Anti Apek Charcoal Shampoo [300 mL]</t>
  </si>
  <si>
    <t>Surabaya - Head &amp; Shoulders Anti Hair Fall Shampoo [300 mL]</t>
  </si>
  <si>
    <t>Surabaya - Head &amp; Shoulders Clean &amp; Balanced Shampoo [160 mL]</t>
  </si>
  <si>
    <t>Surabaya - Head &amp; Shoulders Clean &amp; Balanced Shampoo [300 mL]</t>
  </si>
  <si>
    <t>Surabaya - Head &amp; Shoulders Cool Blast Shampoo [315 mL]</t>
  </si>
  <si>
    <t>Surabaya - Head &amp; Shoulders Cool Menthol Shampoo [400 mL]</t>
  </si>
  <si>
    <t>Surabaya - Head &amp; Shoulders Lemon Fresh Anti Dandruff Shampoo [160 mL]</t>
  </si>
  <si>
    <t>Surabaya - Head &amp; Shoulders Lemon Fresh Anti Dandruff Shampoo [300 mL]</t>
  </si>
  <si>
    <t>Surabaya - Head &amp; Shoulders Lemon Fresh Anti Dandruff Shampoo [400 mL]</t>
  </si>
  <si>
    <t>Surabaya - Head &amp; Shoulders Lemon Fresh Anti Dandruff Shampoo [680 mL]</t>
  </si>
  <si>
    <t>Surabaya - Head &amp; Shoulders Lemon Fresh Shampoo [850 mL]</t>
  </si>
  <si>
    <t>Surabaya - HEAD &amp; SHOULDERS Supreme Smooth Shampo Anti-Ketombe [330 mL]</t>
  </si>
  <si>
    <t>Surabaya - Herbal Essences Bio:Renew Clean White Strawberry &amp; Sweet Mint Kondisioner [400 mL]</t>
  </si>
  <si>
    <t>Surabaya - Herbal Essences Bio:Renew Hydrate Coconut Milk Kondisioner [400 mL]</t>
  </si>
  <si>
    <t>Surabaya - Herbal Essences Bio:Renew Hydrate Coconut Milk Shampo [400 mL]</t>
  </si>
  <si>
    <t>Surabaya - Herbal Essences Bio:Renew Repair Argan Oil Of Morocco Kondisioner [400 mL]</t>
  </si>
  <si>
    <t>Surabaya - Herbal Essences Bio:Renew Repair Argan Oil Of Morocco Shampo [400 mL]</t>
  </si>
  <si>
    <t>Surabaya - Herbal Essences Bio:Renew Smooth Golden Moringa Oil Kondisioner [400 mL]</t>
  </si>
  <si>
    <t>Surabaya - Herbal Essences Bio:Renew Smooth Golden Moringa Oil Shampo [400 mL]</t>
  </si>
  <si>
    <t>Surabaya - Herbal Essences Hello Hydration Deep Moisture Shampo [300 mL]</t>
  </si>
  <si>
    <t>Surabaya - HERBAL ESSENCES Hello Hydration Shampo [300 ml]</t>
  </si>
  <si>
    <t>Surabaya - Herbal Essences Moisture Rosemary &amp; Herbs Conditioner [400 mL]</t>
  </si>
  <si>
    <t>Surabaya - Herbal Essences Moisture Rosemary &amp; Herbs Shampoo [400 mL]</t>
  </si>
  <si>
    <t>Surabaya - Herbal Essences Moroccan My Shine Restored Radiance Shampo [300 mL]</t>
  </si>
  <si>
    <t>Surabaya - Herbal Essences Volume White Grapefruit &amp; Mosa Mint Conditioner [400 mL]</t>
  </si>
  <si>
    <t>Surabaya - Herbal Essences Volume White Grapefruit &amp; Mosa Mint Shampoo [400 mL]</t>
  </si>
  <si>
    <t>Surabaya - Herbal EssencesHello Hydration Conditioner [300 mL]</t>
  </si>
  <si>
    <t>Surabaya - Oral B Advantage Complete Whitening Sikat Gigi [40-Medium]</t>
  </si>
  <si>
    <t>Surabaya - Oral B Complete Whitening Soft Sikat Gigi [2 pcs]</t>
  </si>
  <si>
    <t>Surabaya - Oral B Crossaction Pro-Health Massage Sikat Gigi [Medium]</t>
  </si>
  <si>
    <t>Surabaya - ORAL B Pro-Health Clinical Pro-Flex Sikat Gigi [Soft]</t>
  </si>
  <si>
    <t>Surabaya - ORAL B Ultra Thin Compact Soft Sikat Gigi [1 pc]</t>
  </si>
  <si>
    <t>Surabaya - Oral-B 123 Soft Sikat Gigi [2 pcs]</t>
  </si>
  <si>
    <t>Surabaya - ORAL-B Complete Whitening Soft Sikat Gigi</t>
  </si>
  <si>
    <t>Surabaya - Oral-B Ultra Thin Pro Gum Care Sikat Gigi [1 pc]</t>
  </si>
  <si>
    <t>Surabaya - Oral-B UltraThin Green Tea Sikat Gigi</t>
  </si>
  <si>
    <t>Surabaya - Pampers Popok Perekat Premium Care Popok Bayi [NB/ 26 pcs]</t>
  </si>
  <si>
    <t>Surabaya - Pampers Popok Perekat Premium Care Popok Bayi [NB/ 52 pcs]</t>
  </si>
  <si>
    <t>Surabaya - Pantene Anti Dandruff Shampoo [290 mL]</t>
  </si>
  <si>
    <t>Surabaya - Pantene Anti Dandruff Shampoo [750 mL/ 3 Pcs]</t>
  </si>
  <si>
    <t>Surabaya - Pantene Anti Dandruff Shampoo [900 mL]</t>
  </si>
  <si>
    <t>Surabaya - PANTENE Aqua Pure Shampoo [200 mL]</t>
  </si>
  <si>
    <t>Surabaya - Pantene Daily Moisture Repair Shampoo [290 mL]</t>
  </si>
  <si>
    <t>Surabaya - Pantene Hair Fall Control Conditioner [290 mL]</t>
  </si>
  <si>
    <t>Surabaya - Pantene Hair Fall Control Shampoo [400 mL]</t>
  </si>
  <si>
    <t>Surabaya - Pantene Hair Fall Control Shampoo [900 mL/ 3 pcs]</t>
  </si>
  <si>
    <t>Surabaya - PANTENE Hair Fall Control Shampoo [900 mL]</t>
  </si>
  <si>
    <t>Surabaya - Pantene Hairfall Control Shampoo [750 mL/ 3 pcs]</t>
  </si>
  <si>
    <t>Surabaya - Pantene Hairfall Shampoo [1200 mL]</t>
  </si>
  <si>
    <t>Surabaya - PANTENE Nature Care Fullness &amp; Life Shampoo [290 mL]</t>
  </si>
  <si>
    <t>Surabaya - PANTENE Pro-V Anti Ketombe Hijab Edition Shampo [290 mL/ 3 pcs]</t>
  </si>
  <si>
    <t>Surabaya - Pantene Pro-V Anti Ketombe Hijab Edition Shampoo [135 mL/ Paket isi 2]</t>
  </si>
  <si>
    <t>Surabaya - Pantene Pro-V Anti Ketombe Hijab Edition Shampoo [290 mL/ Paket isi 2]</t>
  </si>
  <si>
    <t>Surabaya- Pantene PRO-V Anti Lepek Shampoo [2990ml]</t>
  </si>
  <si>
    <t>Surabaya - PANTENE PRO-V Anti Lepek Shampoo [750 mL]</t>
  </si>
  <si>
    <t>Surabaya - PANTENE Pro-V Perawatan Rambut Rontok Hijab Edition Shampo [2 pcs/ 135 mL]</t>
  </si>
  <si>
    <t>Surabaya - Pantene Pro-V Perawatan Rambut Rontok Hijab Edition Shampo [290 mL/ 3 pcs]</t>
  </si>
  <si>
    <t>Surabaya - Pantene Shampoo Anti Dandruff [400 mL]</t>
  </si>
  <si>
    <t>Surabaya - Pantene Shampoo Anti Dandruff [750 mL/ 2 pcs]</t>
  </si>
  <si>
    <t>Surabaya - Pantene Shampoo Anti Dandruff [900 mL/ 2 pcs]</t>
  </si>
  <si>
    <t>Surabaya - Pantene Total Damage Care Shampoo [1200 mL]</t>
  </si>
  <si>
    <t>Surabaya - Pantene Total Damage Care Shampoo [900 mL/ 3 pcs]</t>
  </si>
  <si>
    <t>Surabaya - Pantene Total Damage Care Shampoo [900 mL]</t>
  </si>
  <si>
    <t>Surabaya - Rejoice 3 in 1 Shampoo [340 mL]</t>
  </si>
  <si>
    <t>Surabaya - Rejoice 3in1 Conditioner [320 mL]</t>
  </si>
  <si>
    <t>Surabaya - Rejoice 3-in-1 Perfect Conditioning Kondisioner [320 mL/ 2 Pcs]</t>
  </si>
  <si>
    <t>Surabaya - Rejoice 3-in-1 Perfect Conditioning Kondisioner [320 mL/ 3 Pcs]</t>
  </si>
  <si>
    <t>Surabaya - Rejoice 3-in-1 Perfect Cool Shampoo [170 mL]</t>
  </si>
  <si>
    <t>Surabaya - Rejoice 3-in-1 Perfect Cool Shampoo [340 mL]</t>
  </si>
  <si>
    <t>Surabaya - REJOICE 3in1 Perfect Cool Shampoo [600 mL]</t>
  </si>
  <si>
    <t>Surabaya - REJOICE 3-in-1 Perfect Perfume Shampoo [170 mL]</t>
  </si>
  <si>
    <t>Surabaya - Rejoice 3-in-1 Perfect Perfume Shampoo [340 mL]</t>
  </si>
  <si>
    <t>Surabaya - REJOICE 3in1 Perfect Perfume Shampoo [600 mL]</t>
  </si>
  <si>
    <t>Surabaya - Rejoice Anti Frizz Shampoo [340 mL]</t>
  </si>
  <si>
    <t>Surabaya - Rejoice Moisture Smooth Shampoo [600 mL]</t>
  </si>
  <si>
    <t>Surabaya - REJOICE Parfum Lembut Shampoo [340 mL]</t>
  </si>
  <si>
    <t>Surabaya - Rejoice Parfum Lembut Shampoo [600 mL]</t>
  </si>
  <si>
    <t>Surabaya - REJOICE Parfum Segar Shampoo [340 mL]</t>
  </si>
  <si>
    <t>Surabaya - Rejoice Parfum Segar Shampoo [600 mL]</t>
  </si>
  <si>
    <t>Surabaya - Rejoice Rich Shampoo [340 mL]</t>
  </si>
  <si>
    <t>Surabaya - Rejoice Rich Shampoo [600 mL]</t>
  </si>
  <si>
    <t>Surabaya - Whisper Regular Flow Wings [10 Pads]</t>
  </si>
  <si>
    <t>Surabaya - Whisper Regular Flow Wings Pembalut [20 Pads]</t>
  </si>
  <si>
    <t>SMG/JOG/SOLO - Head &amp; Shoulders Lemon Fresh Anti Dandruff Shampoo Anti Dandruff Anti Ketombe [680 mL]</t>
  </si>
  <si>
    <t>Surabaya - Downy Premium Parfum Secret Garden Pelembut dan Pewangi Pakaian [650 mL/ Kemasan Refill]</t>
  </si>
  <si>
    <t>Surabaya - Oral-B Stages 1 Sikat Gigi Anak</t>
  </si>
  <si>
    <t>AmbiPur Pengharum Mobil Pacific Air Refill 7.5ml</t>
  </si>
  <si>
    <t>AmbiPur Pengharum Mobil After Tobacco Refill 7.5ml</t>
  </si>
  <si>
    <t>AmbiPur Pengharum Mobil Fresh and Light Refill 7.5ml</t>
  </si>
  <si>
    <t>AmbiPur Pengharumi Mobil Fresh and Light Ultra Control 7.5ml</t>
  </si>
  <si>
    <t>AmbiPur Pengharum Mobil Fresh dan Cool Ultra Control</t>
  </si>
  <si>
    <t>AmbiPur Pengharum Mobil Aqua Refill 7.5ml</t>
  </si>
  <si>
    <t>AmbiPur Pengharum Mobil AquaUltra Control 7.5ml</t>
  </si>
  <si>
    <t>Ambipur Pengharum Mobil Vanilla Bouquet Refill 7.5 ml</t>
  </si>
  <si>
    <t>Downy Pewangi dan Pelembut Pakaian Konsentrat Mystique Refill 900ml Paket isi 3</t>
  </si>
  <si>
    <t>Downy Pewangi dan Pelembut Pakaian Konsentrat Mild and Gentle 680ml</t>
  </si>
  <si>
    <t>Downy Pewangi dan Pelembut Pakaian Konsentrat PLUS SPORT Refill 1.45L Paket isi 3</t>
  </si>
  <si>
    <t>Downy Pewangi dan Pelembut Pakaian Konsentrat Daring Refill 1.45L Paket isi 2</t>
  </si>
  <si>
    <t>Downy Pewangi dan Pelembut Pakaian Konsentrat Mild and Gentle 1.45L</t>
  </si>
  <si>
    <t>Downy Pewangi dan Pelembut Pakaian Konsentrat Mild &amp; Gentle 1.45L Paket isi 2</t>
  </si>
  <si>
    <t>Downy Pewangi dan Pelembut Pakaian Konsentrat Mystique Refill 1.45L</t>
  </si>
  <si>
    <t>Downy Pewangi dan Pelembut Pakaian Konsentrat Mystique Refill 1.45L Paket isi 2</t>
  </si>
  <si>
    <t>Downy Pewangi dan Pelembut Pakaian Konsentrat Sunrise Fresh Refill 1L - Paket isi 2</t>
  </si>
  <si>
    <t>Downy Pelembut &amp; Pewangi Pakaian Sweetheart Refill 680ml Paket Isi 3</t>
  </si>
  <si>
    <t>Downy Pewangi dan Pelembut Pakaian Konsentrat Sunrise Fresh Refill 1.5L</t>
  </si>
  <si>
    <t>Gillette Isi Ulang Fusion Proglide Isi 4 Pisau Cukur Paket Isi 2</t>
  </si>
  <si>
    <t>Gillette Alat Cukur Vector Razor - 2 Refill Pisau Cukur Isi Ulang</t>
  </si>
  <si>
    <t>Olay Total Effects 7in1 Anti-ageing Night Cream 50gr Serum Wajah</t>
  </si>
  <si>
    <t>Oral B Sikat Gigi Complete Whitening Soft 2s Paket Isi 3</t>
  </si>
  <si>
    <t>Oral B Sikat Gigi UltraThin Green Tea 3s</t>
  </si>
  <si>
    <t>Mystique TinyTAN Downy Pewangi dan Pelembut Pakaian 650mL</t>
  </si>
  <si>
    <t>Mystique TinyTAN Downy Pewangi dan Pelembut Pakaian 650mL - Paket Isi 2</t>
  </si>
  <si>
    <t>Mystique TinyTAN  Downy Pewangi dan Pelembut Pakaian 650mL - Paket Isi 3</t>
  </si>
  <si>
    <t>Mystique TinyTAN  Downy Pewangi dan Pelembut Pakaian 650mL - Paket Isi 4</t>
  </si>
  <si>
    <t>Passion TinyTAN  Downy Pewangi dan Pelembut Pakaian 650mL</t>
  </si>
  <si>
    <t>Passion TinyTAN  Downy Pewangi dan Pelembut Pakaian 650mL - Paket Isi 2</t>
  </si>
  <si>
    <t>Passion TinyTAN  Downy Pewangi dan Pelembut Pakaian 650mL - Paket Isi 3</t>
  </si>
  <si>
    <t>Passion TinyTAN Downy Pewangi dan Pelembut Pakaian 650mL - Isi 4</t>
  </si>
  <si>
    <t>Adorable TinyTAN Downy Pewangi dan Pelembut Pakaian 650mL</t>
  </si>
  <si>
    <t>Adorable TinyTAN Downy Pewangi dan Pelembut Pakaian 650mL - Paket Isi 2</t>
  </si>
  <si>
    <t>Adorable TinyTAN  Downy Pewangi dan Pelembut Pakaian 650mL - Paket Isi 3</t>
  </si>
  <si>
    <t>Adorable TinyTAN  Downy Pewangi dan Pelembut Pakaian 650mL - Paket Isi 4</t>
  </si>
  <si>
    <t>Downy TinyTAN Pewangi dan Pelembut Pakaian 650mL - Isi 3</t>
  </si>
  <si>
    <t>Sangobion 10 kapsul - Strip</t>
  </si>
  <si>
    <t>Sangobion 40 cap - 4 strips</t>
  </si>
  <si>
    <t>Gillette Venus Alat Cukur Wanita Extra Smooth Razor + 4 Refill Pisau Cukur Isi Ulang</t>
  </si>
  <si>
    <t>Gillette Venus Alat Cukur Wanita Smooth Razor + 4 Refill Pisau Cukur Isi Ulang</t>
  </si>
  <si>
    <t>Gillette Venus Alat Cukur Wanita Smooth Razor Pisau Cukur Isi Ulang</t>
  </si>
  <si>
    <t>Head &amp; Shoulders Shampoo Cool Menthol 680 ml</t>
  </si>
  <si>
    <t>Herbal Essences Shampoo Bio Renew 400 ml Paket Isi 3 - Argan Oil of Morocco + White Strawberry and Sweet Mint + Rosemary and Herbs</t>
  </si>
  <si>
    <t>Herbal Essences Conditioner Bio Renew White Grapefruit and Mosa Mint 400 ml</t>
  </si>
  <si>
    <t>[LEBIH HEMAT] Olay Regenerist Ritual Krim Pelembab Pagi &amp; Youth Essence Anti Aging Skincare</t>
  </si>
  <si>
    <t>[LEBIH HEMAT] Olay Regenerist Set Ritual Krim Pelembab Pagi &amp; Sabun Muka Anti Aging Skincare</t>
  </si>
  <si>
    <t>Oral-B Sikat Gigi Toothbrush Anak Stages 1 The Pooh (4-24 bulan) - Paket isi 6</t>
  </si>
  <si>
    <t>Oral-B Sikat Gigi Toothbrush Anak Stages 3 Cars / Frozen (5-7 tahun) - Paket isi 6</t>
  </si>
  <si>
    <t>Oral-B Sikat Gigi Anak Stages 4 Frozen - Random Color (8 tahun) - Paket isi 6</t>
  </si>
  <si>
    <t>Pantene Shampoo Anti Lepek 480 ml</t>
  </si>
  <si>
    <t>Pantene Kondisioner Total Damage Care 130ml</t>
  </si>
  <si>
    <t>Pampers Popok Bayi Celana Premium Care XL-36 (12-17 kg) - Paket isi 2</t>
  </si>
  <si>
    <t>Herbal Essences White Grapefruit &amp; Mosa Mint - Shampoo + Conditioner</t>
  </si>
  <si>
    <t>Mystique TinyTAN | Downy Pewangi dan Pelembut Pakaian (650mL) - Isi 3</t>
  </si>
  <si>
    <t>Passion TinyTAN | Downy Pewangi dan Pelembut Pakaian (650mL) - Isi 3</t>
  </si>
  <si>
    <t>Passion TinyTAN | Downy Pewangi dan Pelembut Pakaian (650mL) - Isi 4</t>
  </si>
  <si>
    <t>Adorable TinyTAN | Downy Pewangi dan Pelembut Pakaian (650mL) - Isi 2</t>
  </si>
  <si>
    <t>Adorable TinyTAN | Downy Pewangi dan Pelembut Pakaian (650mL) - Isi 3</t>
  </si>
  <si>
    <t>Adorable TinyTAN | Downy Pewangi dan Pelembut Pakaian (650mL) - Isi 4</t>
  </si>
  <si>
    <t>Downy TinyTAN Pewangi dan Pelembut Pakaian (650mL) - Isi 3</t>
  </si>
  <si>
    <t>Olay Regenerist Ritual Krim Pelembab Pagi &amp; Malam Anti Aging Skincare + Olay Algae Sheet Mask</t>
  </si>
  <si>
    <t>Olay Power Duo Krim Pelembab Pagi &amp; Serum + Rejuvenating Sheet Mask Anti Aging Skincare</t>
  </si>
  <si>
    <t>Head &amp; Shoulders Shampoo Lemon Fresh Anti-Dandruff 680 ml Paket Isi 2</t>
  </si>
  <si>
    <t>Olay White Radiance Pencerah Luminuous Lotion UV Skincare 30 ml</t>
  </si>
  <si>
    <t>Pampers Premium Soft Celana L 62 pcs – Large Popok Bayi</t>
  </si>
  <si>
    <t>Pampers Premium Soft Celana XL 54 pcs – Extra Large Popok Bayi</t>
  </si>
  <si>
    <t>Pampers Popok Celana Premium Care L-42 Paket Isi 2</t>
  </si>
  <si>
    <t>Pampers Premium Soft Celana M 68 pcs – Medium Popok Bayi</t>
  </si>
  <si>
    <t>Pampers Popok Celana Premium Care XXL-28 Paket Isi 2</t>
  </si>
  <si>
    <t>Pampers Popok Perekat Premium Soft NB 52</t>
  </si>
  <si>
    <t>Pampers Premium Soft Celana M 46 – Karton Isi 4 (184 pcs) – Medium Popok Bayi</t>
  </si>
  <si>
    <t>Pampers Premium Soft Celana L 42 – Karton Isi 4 (168 pcs) – Large Popok Bayi</t>
  </si>
  <si>
    <t>Pampers Popok Premium Soft Perekat NB-52 Paket Isi 2</t>
  </si>
  <si>
    <t>Pampers Premium Soft Celana XXL 28 – Karton Isi 4 (112 pcs) – Extra Extra Large Popok Bayi</t>
  </si>
  <si>
    <t>Pampers Premium Soft Celana L 42 pcs – Large Popok Bayi</t>
  </si>
  <si>
    <t>Pampers Premium Soft Celana M 30 pcs – Medium Popok Bayi</t>
  </si>
  <si>
    <t>Pampers Premium Soft Celana M 30 – Karton Isi 6 (180 pcs) – Medium Popok Bayi</t>
  </si>
  <si>
    <t>Pampers Premium Soft Celana XL 36 pcs – Extra Large Popok Bayi</t>
  </si>
  <si>
    <t>Pampers Popok Perekat Premium Soft NB 26</t>
  </si>
  <si>
    <t>Pampers Premium Soft Celana S 32 pcs – Small Popok Bayi</t>
  </si>
  <si>
    <t>Pampers Premium Soft Celana M 46 pcs – Medium Popok Bayi</t>
  </si>
  <si>
    <t>Pampers Premium Soft Celana L 24 pcs – Large Popok Bayi</t>
  </si>
  <si>
    <t>Pampers Premium Soft Celana XXL 28 pcs – Extra Extra Large Popok Bayi</t>
  </si>
  <si>
    <t>Pampers Premium Soft Celana XL 36 – Karton Isi 4 (144 pcs) – Extra Large Popok Bayi</t>
  </si>
  <si>
    <t>Pampers Popok Perekat Premium Soft NB 52x4 Karton [P&amp;G]</t>
  </si>
  <si>
    <t>Pampers Popok Celana Premium Care S-32 Paket Isi 3</t>
  </si>
  <si>
    <t>Pampers Popok Perekat Premium Soft NB-26 Paket Isi 3</t>
  </si>
  <si>
    <t>Pantene Shampoo Anti Lepek 150 ml (Paket Isi 2)</t>
  </si>
  <si>
    <t>Pantene Shampoo Anti Lepek 150 ml - Paket Isi 3</t>
  </si>
  <si>
    <t>Pampers Premium Soft Celana XL 54 – Karton Isi 3 (162 pcs) – Extra Large Popok Bayi</t>
  </si>
  <si>
    <t>Oral-B Sikat Gigi All Rounder Microthin Clean Isi 4 [P&amp;G]</t>
  </si>
  <si>
    <t>Oral-B Sikat Gigi Gum Protect 40 Extra Soft Blister Card Isi 1 [P&amp;G]</t>
  </si>
  <si>
    <t>Oral-B Sikat Gigi Complete 4 Way Fresh 35 Soft Isi 1 [P&amp;G]</t>
  </si>
  <si>
    <t>Head &amp; Shoulders Shampoo Smooth &amp; Silky 400 ml Paket Isi 2</t>
  </si>
  <si>
    <t>Downy Pewangi dan Pelembut Pakaian Konsentrat Mystique 850 ml - Paket isi 2</t>
  </si>
  <si>
    <t>Pantene Shampoo Total Damage Care 290 mL</t>
  </si>
  <si>
    <t>GILLETTE VENUS ALAT CUKUR WANITA SMOOTH RAZOR + 4 REFILL PISAU CUKUR ISI ULANG</t>
  </si>
  <si>
    <t>GILLETTE MACH 3 TURBO 3D ALAT CUKUR +4 REFILL+ FREE COVER PISAU CUKUR</t>
  </si>
  <si>
    <t>Olay Japanese Sake Yeast Wrinkle Relaxing Masker Wajah Sheet Mask 20g</t>
  </si>
  <si>
    <t>[LEBIH HEMAT] Olay Ritual Krim Pelembab Pagi &amp; Malam + Rejuvenating Sheet Mask Anti Aging Skincare</t>
  </si>
  <si>
    <t>Oral-B Sikat Gigi All Rounder Gum Protect 2s x2</t>
  </si>
  <si>
    <t>Oral-B Sikat Gigi All Rounder Gum Protect 2s x3</t>
  </si>
  <si>
    <t>Oral-B Sikat Gigi All Rounder Gum Protect 2s x6</t>
  </si>
  <si>
    <t>Downy Pewangi dan Pelembut Pakaian / Ungu Allure 1.35 L</t>
  </si>
  <si>
    <t>Pantene Conditioner Anti-Lepek 130 ml</t>
  </si>
  <si>
    <t>01/326127308J</t>
  </si>
  <si>
    <t>01/326127308R</t>
  </si>
  <si>
    <t>01/326127308T</t>
  </si>
  <si>
    <t>01/326127308U</t>
  </si>
  <si>
    <t>01/396129511M</t>
  </si>
  <si>
    <t>01/396129511U</t>
  </si>
  <si>
    <t>01/396129511V</t>
  </si>
  <si>
    <t>01/396129512C</t>
  </si>
  <si>
    <t>WEEKLY PSKU</t>
  </si>
  <si>
    <t>https://www.bukalapak.com/p/perawatan-kecantikan/perawatan-wajah/pembersih-wajah-wanita/4gcyipy-jual-lebih-hemat-olay-set-perawatan-pelembab-dan-serum-anti-aging</t>
  </si>
  <si>
    <t>01/396129511H</t>
  </si>
  <si>
    <t>01/326127308G</t>
  </si>
  <si>
    <t>01/396129510S</t>
  </si>
  <si>
    <t>01/396129512A</t>
  </si>
  <si>
    <t>01/396129511O</t>
  </si>
  <si>
    <t>Downy Pewangi dan Pelembut Pakaian Konsentrat Allure 1,35L - isi 2</t>
  </si>
  <si>
    <t>https://tokopedia.com/pgofficialstore/downy-pewangi-dan-pelembut-pakaian-konsentrat-allure-1-35l-isi-2</t>
  </si>
  <si>
    <t>01/396129512H</t>
  </si>
  <si>
    <t>01/396129512I</t>
  </si>
  <si>
    <t>4987176053060x4</t>
  </si>
  <si>
    <t>4987176053053x4</t>
  </si>
  <si>
    <t>Gillette Fusion5 Pisau cukur Starter Pack + GRATIS COVER PISAU CUKUR</t>
  </si>
  <si>
    <t>Gillette Fusion5 Proglide Pisau cukur Starter Pack + GRATIS COVER PISAU CUKUR</t>
  </si>
  <si>
    <t>01/396129510Q</t>
  </si>
  <si>
    <t>Downy Pewangi dan Pelembut Pakaian Konsentrat Mild &amp; Gentle 1,35L</t>
  </si>
  <si>
    <t>https://tokopedia.com/pgofficialstore/downy-pewangi-dan-pelembut-pakaian-konsentrat-mild-gentle-1-35l</t>
  </si>
  <si>
    <t>01/396129512F</t>
  </si>
  <si>
    <t>Downy Pewangi Pelembut Pakaian Konsentrat Mild &amp; Gentle 1,35L - isi 2</t>
  </si>
  <si>
    <t>https://tokopedia.com/pgofficialstore/downy-pewangi-pelembut-pakaian-konsentrat-mild-gentle-1-35l-isi-2</t>
  </si>
  <si>
    <t>Downy Pewangi Pelembut Pakaian Konsentrat Mild &amp; Gentle 1,35L - isi 3</t>
  </si>
  <si>
    <t>https://tokopedia.com/pgofficialstore/downy-pewangi-pelembut-pakaian-konsentrat-mild-gentle-1-35l-isi-3</t>
  </si>
  <si>
    <t>Downy Pewangi &amp; Pelembut Pakaian Sunrise Fresh Refill 700ml x3</t>
  </si>
  <si>
    <t>https://tokopedia.com/pgofficialstore/downy-pewangi-pelembut-pakaian-sunrise-fresh-refill-700ml-x3</t>
  </si>
  <si>
    <t>01/294826801R</t>
  </si>
  <si>
    <t>OLAY RR MASKER MICRO SCULP 24GR(40)</t>
  </si>
  <si>
    <t>01/394829506D</t>
  </si>
  <si>
    <t>01/394829506I</t>
  </si>
  <si>
    <t>01/394829506O</t>
  </si>
  <si>
    <t>01/394829506P</t>
  </si>
  <si>
    <t>01/394829506Q</t>
  </si>
  <si>
    <t>01/394829506R</t>
  </si>
  <si>
    <t>01/394829506C</t>
  </si>
  <si>
    <t>01/394829506H</t>
  </si>
  <si>
    <t>01/394829506M</t>
  </si>
  <si>
    <t>01/394829506N</t>
  </si>
  <si>
    <t>01/294823701M</t>
  </si>
  <si>
    <t>01/394829506G</t>
  </si>
  <si>
    <t>01/394829506L</t>
  </si>
  <si>
    <t>01/294826801S</t>
  </si>
  <si>
    <t>01/394829506E</t>
  </si>
  <si>
    <t>01/394829506J</t>
  </si>
  <si>
    <t>01/294823701N</t>
  </si>
  <si>
    <t>01/394829506F</t>
  </si>
  <si>
    <t>01/394829506K</t>
  </si>
  <si>
    <t>01/294823701O</t>
  </si>
  <si>
    <t>https://www.bukalapak.com/p/perawatan-kecantikan/perawatan-wajah/masker-wajah-wanita/4gx3im1-jual-olay-regenerist-niacinamide-masker-wajah-anti-aging-paket-isi-3</t>
  </si>
  <si>
    <t>https://www.bukalapak.com/p/perawatan-kecantikan/perawatan-wajah/masker-wajah-wanita/4gx3lwy-jual-olay-regenerist-niacinamide-masker-wajah-anti-aging-paket-isi-5</t>
  </si>
  <si>
    <t>https://www.bukalapak.com/p/perawatan-kecantikan/perawatan-wajah/masker-wajah-wanita/4gx3nbm-jual-hemat-olay-krim-pagi-serum-regenerist-niacinamide-masker-wajah</t>
  </si>
  <si>
    <t>https://www.bukalapak.com/p/perawatan-kecantikan/perawatan-wajah/masker-wajah-wanita/4gx3o5s-jual-hemat-olay-krim-pagi-youth-essence-regenerist-masker-wajah</t>
  </si>
  <si>
    <t>https://www.bukalapak.com/p/perawatan-kecantikan/perawatan-wajah/masker-wajah-wanita/4gx3pcy-jual-hemat-olay-krim-pagi-malam-regenerist-niacinamide-masker-wajah</t>
  </si>
  <si>
    <t>https://www.bukalapak.com/p/perawatan-kecantikan/perawatan-wajah/masker-wajah-wanita/4gx3q8m-jual-olay-essence-pencerah-30ml-krim-pagi-50g-regenerist-masker-wajah</t>
  </si>
  <si>
    <t>https://www.bukalapak.com/p/perawatan-kecantikan/perawatan-wajah/masker-wajah-wanita/4gwda2j-jual-olay-regenerist-niacinamide-masker-wajah-anti-aging-skin-care</t>
  </si>
  <si>
    <t>https://www.bukalapak.com/p/perawatan-kecantikan/perawatan-wajah/masker-wajah-wanita/4gx3smp-jual-olay-luminous-niacinamide-masker-wajah-brightening-paket-isi-3</t>
  </si>
  <si>
    <t>https://www.bukalapak.com/p/perawatan-kecantikan/perawatan-wajah/masker-wajah-wanita/4gx3u3j-jual-olay-luminous-niacinamide-masker-wajah-brightening-paket-isi-5</t>
  </si>
  <si>
    <t>https://www.bukalapak.com/p/perawatan-kecantikan/grosir-perawatan-kecantikan/4gx3w24-jual-hemat-olay-krim-pencerah-pagi-malam-luminous-niacinamide-masker</t>
  </si>
  <si>
    <t>https://www.bukalapak.com/p/perawatan-kecantikan/perawatan-wajah/masker-wajah-wanita/4gx3yev-jual-olay-essence-pencerah-30ml-krim-pagi-50g-luminous-niacinamide-masker</t>
  </si>
  <si>
    <t>https://www.bukalapak.com/p/perawatan-kecantikan/perawatan-wajah/masker-wajah-wanita/4gwdi97-jual-olay-luminous-niacinamide-masker-wajah-brightening-skin-care</t>
  </si>
  <si>
    <t>https://www.bukalapak.com/p/perawatan-kecantikan/perawatan-wajah/masker-wajah-wanita/4gx3z8p-jual-olay-regenerist-niacinamide-retinol24-masker-wajah-paket-isi-3</t>
  </si>
  <si>
    <t>https://www.bukalapak.com/p/perawatan-kecantikan/perawatan-wajah/masker-wajah-wanita/4gx4ebg-jual-olay-regenerist-niacinamide-retinol24-masker-wajah-paket-isi-5</t>
  </si>
  <si>
    <t>https://www.bukalapak.com/p/perawatan-kecantikan/perawatan-wajah/masker-wajah-wanita/4gx56zm-jual-olay-regenerist-niacinamide-retinol24-masker-wajah-anti-aging</t>
  </si>
  <si>
    <t>https://www.bukalapak.com/p/perawatan-kecantikan/perawatan-wajah/masker-wajah-wanita/4gx54xd-jual-olay-luminous-niacinamide-vitamin-c-masker-wajah-paket-isi-3</t>
  </si>
  <si>
    <t>https://www.bukalapak.com/p/perawatan-kecantikan/perawatan-wajah/masker-wajah-wanita/4gx55f7-jual-olay-luminous-niacinamide-vitamin-c-masker-wajah-paket-isi-5</t>
  </si>
  <si>
    <t>https://www.bukalapak.com/p/perawatan-kecantikan/perawatan-wajah/masker-wajah-wanita/4gwdips-jual-olay-luminous-niacinamide-vitamin-c-masker-wajah-brightening</t>
  </si>
  <si>
    <t>https://www.bukalapak.com/p/perawatan-kecantikan/perawatan-wajah/masker-wajah-wanita/4gx562d-jual-olay-luminous-niacinamide-hyaluronic-masker-wajah-paket-isi-3</t>
  </si>
  <si>
    <t>https://www.bukalapak.com/p/perawatan-kecantikan/perawatan-wajah/masker-wajah-wanita/4gx56hp-jual-olay-luminous-niacinamide-hyaluronic-masker-wajah-paket-isi-5</t>
  </si>
  <si>
    <t>https://www.bukalapak.com/p/perawatan-kecantikan/perawatan-wajah/masker-wajah-wanita/4gx57ha-jual-olay-luminous-niacinamide-hyaluronic-masker-wajah-brightening</t>
  </si>
  <si>
    <t>OLAY RR MASKER MICRO SCULP 24GR (PAKET ISI 3)</t>
  </si>
  <si>
    <t>OLAY RR MASKER MICRO SCULP 24GR (PAKET ISI 5)</t>
  </si>
  <si>
    <t>OLAY RR MASKER MICRO SCULP 24GR + Olay Regenerist Micro-sculpting Krim 50gr + Olay Regenerist Mircro</t>
  </si>
  <si>
    <t>OLAY RR MASKER MICRO SCULP 24GR + Olay Regenerist Micro-sculpting Krim 50gr + Olay Advanced Anti-Agi</t>
  </si>
  <si>
    <t>OLAY RR MASKER MICRO SCULP 24GR + Olay Regenerist Mircro-sculpting Serum 50ml + Olay Regenerist Micr</t>
  </si>
  <si>
    <t>OLAY RR MASKER MICRO SCULP 24GR + OLAY LOTION 30ML NEW + Olay Regenerist Micro-sculpting Krim 50gr</t>
  </si>
  <si>
    <t>OLAY LUMINOS MASKER 24GR (PAKET ISI 3)</t>
  </si>
  <si>
    <t>OLAY LUMINOS MASKER 24GR (PAKET ISI 5)</t>
  </si>
  <si>
    <t>OLAY LUMINOS MASKER 24GR + OLAY CREAM 50g NEW + Olay White Radiance Night Restoring Krim 50gr</t>
  </si>
  <si>
    <t>OLAY LUMINOS MASKER 24GR + OLAY LOTION 30ML NEW + Olay Regenerist Micro-sculpting Krim 50gr</t>
  </si>
  <si>
    <t>OLAY LUMINOS MASKER 24GR(40)</t>
  </si>
  <si>
    <t>OLAY RR RETINOL MASKER 24GR (PAKET ISI 3)</t>
  </si>
  <si>
    <t>OLAY RR RETINOL MASKER 24GR (PAKET ISI 5)</t>
  </si>
  <si>
    <t>OLAY RR RETINOL MASKER 24GR(40)</t>
  </si>
  <si>
    <t>OLAY LUMINOS MASKER + VIT C 24GR (PAKET ISI 3)</t>
  </si>
  <si>
    <t>OLAY LUMINOS MASKER + VIT C 24GR (PAKET ISI 5)</t>
  </si>
  <si>
    <t>OLAY LUMINOS MASKER + VIT C 24GR(40)</t>
  </si>
  <si>
    <t>OLAY LUMINOS MASKER HA 24GR (PAKET ISI 3)</t>
  </si>
  <si>
    <t>OLAY LUMINOS MASKER HA 24GR (PAKET ISI 5)</t>
  </si>
  <si>
    <t>OLAY LUMINOS MASKER HA 24GR(40)</t>
  </si>
  <si>
    <t>4987176051493+4902430242875+4902430558754</t>
  </si>
  <si>
    <t>4987176051493+4902430242875+4902430293341</t>
  </si>
  <si>
    <t>4987176051493+4902430242875+4902430625760</t>
  </si>
  <si>
    <t>4987176051493+4987176054425+4902430242875</t>
  </si>
  <si>
    <t>4987176051608x3</t>
  </si>
  <si>
    <t>4987176051608x5</t>
  </si>
  <si>
    <t>4987176051585x3</t>
  </si>
  <si>
    <t>4987176051585x5</t>
  </si>
  <si>
    <t>4987176051554x3</t>
  </si>
  <si>
    <t>4987176051554x5</t>
  </si>
  <si>
    <t>4987176051530x3</t>
  </si>
  <si>
    <t>4987176051530x5</t>
  </si>
  <si>
    <t>4987176051493x3</t>
  </si>
  <si>
    <t>4987176051493x5</t>
  </si>
  <si>
    <t>https://tokopedia.com/pgofficialstore/olay-luminous-niacinamide-hyaluronic-masker-wajah-brightening</t>
  </si>
  <si>
    <t>https://tokopedia.com/pgofficialstore/olay-luminous-niacinamide-vitamin-c-masker-wajah-brightening</t>
  </si>
  <si>
    <t>https://tokopedia.com/pgofficialstore/olay-luminous-niacinamide-masker-wajah-brightening-skin-care</t>
  </si>
  <si>
    <t>https://tokopedia.com/pgofficialstore/olay-regenerist-niacinamide-retinol24-masker-wajah-anti-aging</t>
  </si>
  <si>
    <t>https://tokopedia.com/pgofficialstore/olay-regenerist-niacinamide-masker-wajah-anti-aging-skin-care</t>
  </si>
  <si>
    <t>Olay Luminous Niacinamide + Hyaluronic Masker Wajah Brightening</t>
  </si>
  <si>
    <t>Olay Luminous Niacinamide + Vitamin C Masker Wajah Brightening</t>
  </si>
  <si>
    <t>Olay Luminous Niacinamide Masker Wajah Brightening Skin Care</t>
  </si>
  <si>
    <t>Olay Regenerist Niacinamide + Retinol24 Masker Wajah Anti Aging</t>
  </si>
  <si>
    <t>Olay Regenerist Niacinamide Masker Wajah Anti Aging Skin Care</t>
  </si>
  <si>
    <t>4987176051554+4987176054395+4902430200059</t>
  </si>
  <si>
    <t>4987176051554+4987176054425+4902430242875</t>
  </si>
  <si>
    <t>01/245321002S</t>
  </si>
  <si>
    <t>01/326127307W</t>
  </si>
  <si>
    <t>01/326127307X</t>
  </si>
  <si>
    <t>01/326127307Y</t>
  </si>
  <si>
    <t>01/326127307Z</t>
  </si>
  <si>
    <t>01/326127308B</t>
  </si>
  <si>
    <t>01/326127308C</t>
  </si>
  <si>
    <t>01/326127308F</t>
  </si>
  <si>
    <t>01/326127308H</t>
  </si>
  <si>
    <t>01/326127308I</t>
  </si>
  <si>
    <t>01/326127308M</t>
  </si>
  <si>
    <t>01/326127308P</t>
  </si>
  <si>
    <t>01/395129506U</t>
  </si>
  <si>
    <t>01/396129510J</t>
  </si>
  <si>
    <t>01/396129510O</t>
  </si>
  <si>
    <t>01/396129510W</t>
  </si>
  <si>
    <t>01/396129511B</t>
  </si>
  <si>
    <t>01/396129511G</t>
  </si>
  <si>
    <t>01/396129511L</t>
  </si>
  <si>
    <t>01/396129511T</t>
  </si>
  <si>
    <t>01/396129512B</t>
  </si>
  <si>
    <t>01/396129512D</t>
  </si>
  <si>
    <t>01/396129510U</t>
  </si>
  <si>
    <t>01/396129510P</t>
  </si>
  <si>
    <t>Downy Pelembut &amp; Pewangi Pakaian Sunrise Fresh Refill 700ml x2</t>
  </si>
  <si>
    <t>Pantene Conditioner Miracles Collagen Repair Damage Care 150ml</t>
  </si>
  <si>
    <t>Pantene Conditioner Miracles Collagen Repair Damage Care 300ml</t>
  </si>
  <si>
    <t>Pantene Hair Mask Miracles Collagen Repair Damage Care 20ml</t>
  </si>
  <si>
    <t>Pantene Hair Mask Miracles Collagen Repair Damage Care 20ml x3</t>
  </si>
  <si>
    <t>Pantene Hair Mask Miracles Collagen Repair Damage Care 20ml x5</t>
  </si>
  <si>
    <t>Pantene Conditioner Miracles Collagen Repair Damage Care 300ml x2</t>
  </si>
  <si>
    <t>Pantene Conditioner Miracles Collagen Repair Damage Care 150ml x3</t>
  </si>
  <si>
    <t>Pantene Conditioner Miracles Collagen Repair Damage Care 300ml x3</t>
  </si>
  <si>
    <t>Pantene Conditioner Miracles Collagen Repair Damage Care 150ml x2</t>
  </si>
  <si>
    <t>Pantene Conditioner Miracles Biotin Strength Hairfall Control 300ml</t>
  </si>
  <si>
    <t>Pantene Hair Mask Miracles Biotin Strength Hairfall Control 20ml</t>
  </si>
  <si>
    <t>Pantene Hair Mask Miracles Biotin Strength Hairfall Control 20ml x3</t>
  </si>
  <si>
    <t>Pantene Hair Mask Miracles Biotin Strength Hairfall Control 20ml x5</t>
  </si>
  <si>
    <t>Pantene Conditioner Miracles Biotin Strength Hairfall Control 300ml x2</t>
  </si>
  <si>
    <t>Pantene Conditioner Miracles Biotin Strength Hairfall Control 300ml x3</t>
  </si>
  <si>
    <t>Pantene Conditioner Miracles Biotin Strength Hairfall Control 150ml</t>
  </si>
  <si>
    <t>Pantene Conditioner Miracles Biotin Strength Hairfall Control 150ml x2</t>
  </si>
  <si>
    <t>Pantene Conditioner Miracles Biotin Strength Hairfall Control 150ml x3</t>
  </si>
  <si>
    <t>01/396129512P</t>
  </si>
  <si>
    <t>01/396129512Q</t>
  </si>
  <si>
    <t>01/396129512R</t>
  </si>
  <si>
    <t>01/396129512J</t>
  </si>
  <si>
    <t>01/396129512K</t>
  </si>
  <si>
    <t>01/396129512L</t>
  </si>
  <si>
    <t>01/396129512M</t>
  </si>
  <si>
    <t>01/396129512N</t>
  </si>
  <si>
    <t>01/396129512O</t>
  </si>
  <si>
    <t>4987176078186x2</t>
  </si>
  <si>
    <t>4987176078186x3</t>
  </si>
  <si>
    <t>4987176078186x4</t>
  </si>
  <si>
    <t>4987176078162x2</t>
  </si>
  <si>
    <t>4987176078162x3</t>
  </si>
  <si>
    <t>4987176078162x4</t>
  </si>
  <si>
    <t>4987176078179x2</t>
  </si>
  <si>
    <t>4987176078179x3</t>
  </si>
  <si>
    <t>4987176078179x4</t>
  </si>
  <si>
    <t>https://tokopedia.com/pgofficialstore/downy-pewangi-dan-pelembut-pakaian-french-lavender-1-45l-paket-isi-2</t>
  </si>
  <si>
    <t>https://tokopedia.com/pgofficialstore/downy-pewangi-dan-pelembut-pakaian-french-lavender-1-45l-paket-isi-4</t>
  </si>
  <si>
    <t>https://tokopedia.com/pgofficialstore/downy-pewangi-dan-pelembut-pakaian-french-lavender-550ml-paket-isi-2</t>
  </si>
  <si>
    <t>https://tokopedia.com/pgofficialstore/downy-pewangi-dan-pelembut-pakaian-konsentrat-french-lavender-1-45l</t>
  </si>
  <si>
    <t>https://tokopedia.com/pgofficialstore/downy-pewangi-dan-pelembut-pakaian-konsentrat-french-lavender-550ml</t>
  </si>
  <si>
    <t>Downy Pewangi dan Pelembut Pakaian French Lavender 1.45L - Paket Isi 2</t>
  </si>
  <si>
    <t>Downy Pewangi dan Pelembut Pakaian French Lavender 1.45L - Paket Isi 3</t>
  </si>
  <si>
    <t>Downy Pewangi dan Pelembut Pakaian French Lavender 1.45L - Paket Isi 4</t>
  </si>
  <si>
    <t>Downy Pewangi dan Pelembut Pakaian French Lavender 550ml - Paket Isi 2</t>
  </si>
  <si>
    <t>Downy Pewangi dan Pelembut Pakaian French Lavender 550ml - Paket Isi 3</t>
  </si>
  <si>
    <t>Downy Pewangi dan Pelembut Pakaian French Lavender 550ml - Paket Isi 4</t>
  </si>
  <si>
    <t>Downy Pewangi dan Pelembut Pakaian French Lavender 900ml - Paket Isi 2</t>
  </si>
  <si>
    <t>Downy Pewangi dan Pelembut Pakaian French Lavender 900ml - Paket Isi 3</t>
  </si>
  <si>
    <t>Downy Pewangi dan Pelembut Pakaian French Lavender 900ml - Paket Isi 4</t>
  </si>
  <si>
    <t>Downy Pewangi dan Pelembut Pakaian Konsentrat French Lavender 1.45L</t>
  </si>
  <si>
    <t>Downy Pewangi dan Pelembut Pakaian Konsentrat French Lavender 550ml</t>
  </si>
  <si>
    <t>Downy Pewangi dan Pelembut Pakaian Konsentrat French Lavender 900ml</t>
  </si>
  <si>
    <t>https://www.bukalapak.com/p/perawatan-kecantikan/hair-care/kondisioner/4gm7gcj-jual-pantene-conditioner-miracles-collagen-repair-damage-care-150ml</t>
  </si>
  <si>
    <t>https://www.bukalapak.com/p/perawatan-kecantikan/hair-care/kondisioner/4gm7mb4-jual-pantene-conditioner-miracles-collagen-repair-damage-care-150ml-x3</t>
  </si>
  <si>
    <t>https://www.bukalapak.com/p/perawatan-kecantikan/hair-care/masker-rambut/4gm7xld-jual-pantene-hair-mask-miracles-collagen-repair-damage-care-20ml</t>
  </si>
  <si>
    <t>https://www.bukalapak.com/p/perawatan-kecantikan/hair-care/masker-rambut/4gm841v-jual-pantene-hair-mask-miracles-collagen-repair-damage-care-20ml-x3</t>
  </si>
  <si>
    <t>https://www.bukalapak.com/p/perawatan-kecantikan/hair-care/masker-rambut/4gm87jv-jual-pantene-hair-mask-miracles-collagen-repair-damage-care-20ml-x5</t>
  </si>
  <si>
    <t>https://www.bukalapak.com/p/perawatan-kecantikan/hair-care/kondisioner/4gm7r0m-jual-pantene-conditioner-miracles-collagen-repair-damage-care-300ml-x2</t>
  </si>
  <si>
    <t>https://www.bukalapak.com/p/perawatan-kecantikan/hair-care/kondisioner/4gm7vfm-jual-pantene-conditioner-miracles-collagen-repair-damage-care-300ml-x3</t>
  </si>
  <si>
    <t>https://www.bukalapak.com/p/perawatan-kecantikan/hair-care/kondisioner/4gm7hxs-jual-pantene-conditioner-miracles-collagen-repair-damage-care-150ml-x2</t>
  </si>
  <si>
    <t>https://www.bukalapak.com/p/perawatan-kecantikan/hair-care/kondisioner/4gm6rxy-jual-pantene-conditioner-miracles-biotin-strength-hairfall-control-300ml</t>
  </si>
  <si>
    <t>https://www.bukalapak.com/p/perawatan-kecantikan/hair-care/masker-rambut/4gm755g-jual-pantene-hair-mask-miracles-biotin-strength-hairfall-control-20ml</t>
  </si>
  <si>
    <t>https://www.bukalapak.com/p/perawatan-kecantikan/hair-care/masker-rambut/4gm765g-jual-pantene-hair-mask-miracles-biotin-strength-hairfall-control-20ml-x3</t>
  </si>
  <si>
    <t>https://www.bukalapak.com/p/perawatan-kecantikan/hair-care/masker-rambut/4gm7doa-jual-pantene-hair-mask-miracles-biotin-strength-hairfall-control-20ml-x5</t>
  </si>
  <si>
    <t>https://www.bukalapak.com/p/perawatan-kecantikan/hair-care/kondisioner/4gm6ynv-jual-pantene-conditioner-miracles-biotin-strength-hairfall-control-300ml-x2</t>
  </si>
  <si>
    <t>https://www.bukalapak.com/p/perawatan-kecantikan/hair-care/kondisioner/4gm73td-jual-pantene-conditioner-miracles-biotin-strength-hairfall-control-300ml-x3</t>
  </si>
  <si>
    <t>https://www.bukalapak.com/p/perawatan-kecantikan/hair-care/kondisioner/4gm6hrv-jual-pantene-conditioner-miracles-biotin-strength-hairfall-control-150ml</t>
  </si>
  <si>
    <t>https://www.bukalapak.com/p/perawatan-kecantikan/hair-care/kondisioner/4gm6ihd-jual-pantene-conditioner-miracles-biotin-strength-hairfall-control-150ml-x2</t>
  </si>
  <si>
    <t>https://www.bukalapak.com/p/perawatan-kecantikan/hair-care/kondisioner/4gm6l7a-jual-pantene-conditioner-miracles-biotin-strength-hairfall-control-150ml-x3</t>
  </si>
  <si>
    <t>https://www.bukalapak.com/p/perawatan-rumah-tangga/pembersih-pakaian/4gyisly-jual-downy-pewangi-dan-pelembut-pakaian-french-lavender-1-45l-paket-isi-2</t>
  </si>
  <si>
    <t>https://www.bukalapak.com/p/perawatan-rumah-tangga/pembersih-pakaian/4gyitd7-jual-downy-pewangi-dan-pelembut-pakaian-french-lavender-1-45l-paket-isi-3</t>
  </si>
  <si>
    <t>https://www.bukalapak.com/p/perawatan-rumah-tangga/pembersih-pakaian/4gyiu87-jual-downy-pewangi-dan-pelembut-pakaian-french-lavender-1-45l-paket-isi-4</t>
  </si>
  <si>
    <t>https://www.bukalapak.com/p/perawatan-rumah-tangga/pembersih-pakaian/4gyiwn7-jual-downy-pewangi-dan-pelembut-pakaian-french-lavender-550ml-paket-isi-2</t>
  </si>
  <si>
    <t>https://www.bukalapak.com/p/perawatan-rumah-tangga/pembersih-pakaian/4gyiyim-jual-downy-pewangi-dan-pelembut-pakaian-french-lavender-550ml-paket-isi-3</t>
  </si>
  <si>
    <t>https://www.bukalapak.com/p/perawatan-rumah-tangga/pembersih-pakaian/4gyjjes-jual-downy-pewangi-dan-pelembut-pakaian-french-lavender-550ml-paket-isi-4</t>
  </si>
  <si>
    <t>https://www.bukalapak.com/p/perawatan-rumah-tangga/pembersih-pakaian/4gyj4pm-jual-downy-pewangi-dan-pelembut-pakaian-french-lavender-900ml-paket-isi-2</t>
  </si>
  <si>
    <t>https://www.bukalapak.com/p/perawatan-rumah-tangga/pembersih-pakaian/4gyj5zm-jual-downy-pewangi-dan-pelembut-pakaian-french-lavender-900ml-paket-isi-3</t>
  </si>
  <si>
    <t>https://www.bukalapak.com/p/perawatan-rumah-tangga/pembersih-pakaian/4gyj6jm-jual-downy-pewangi-dan-pelembut-pakaian-french-lavender-900ml-paket-isi-4</t>
  </si>
  <si>
    <t>https://www.bukalapak.com/p/perawatan-rumah-tangga/pembersih-pakaian/4gyj7l1-jual-downy-pewangi-dan-pelembut-pakaian-konsentrat-french-lavender-1-45l</t>
  </si>
  <si>
    <t>https://www.bukalapak.com/p/perawatan-rumah-tangga/pembersih-pakaian/4gyj95d-jual-downy-pewangi-dan-pelembut-pakaian-konsentrat-french-lavender-550ml</t>
  </si>
  <si>
    <t>https://www.bukalapak.com/p/perawatan-rumah-tangga/pembersih-pakaian/4gyjkl4-jual-downy-pewangi-dan-pelembut-pakaian-konsentrat-french-lavender-900ml</t>
  </si>
  <si>
    <t>https://shopee.co.id/product/11487927/14923157697</t>
  </si>
  <si>
    <t>https://shopee.co.id/product/11487927/13462762370</t>
  </si>
  <si>
    <t>https://shopee.co.id/product/11487927/12862777104</t>
  </si>
  <si>
    <t>https://shopee.co.id/product/11487927/15331293693</t>
  </si>
  <si>
    <t>https://shopee.co.id/product/11487927/10881184538</t>
  </si>
  <si>
    <t>https://shopee.co.id/product/11487927/10981177650</t>
  </si>
  <si>
    <t>https://shopee.co.id/product/11487927/12166711806</t>
  </si>
  <si>
    <t>https://shopee.co.id/product/11487927/13866692763</t>
  </si>
  <si>
    <t>https://shopee.co.id/product/11487927/12266712748</t>
  </si>
  <si>
    <t>https://shopee.co.id/product/11487927/12966695615</t>
  </si>
  <si>
    <t>https://shopee.co.id/product/11487927/14431309999</t>
  </si>
  <si>
    <t>https://shopee.co.id/product/11487927/15831309776</t>
  </si>
  <si>
    <t>https://shopee.co.id/product/11487927/14819094948</t>
  </si>
  <si>
    <t>https://shopee.co.id/product/11487927/14919094230</t>
  </si>
  <si>
    <t>https://shopee.co.id/product/11487927/10177847450</t>
  </si>
  <si>
    <t>https://shopee.co.id/product/11487927/15119091852</t>
  </si>
  <si>
    <t>https://shopee.co.id/product/11487927/13760791909</t>
  </si>
  <si>
    <t>https://shopee.co.id/product/11487927/15722170175</t>
  </si>
  <si>
    <t>https://shopee.co.id/product/11487927/13662288657</t>
  </si>
  <si>
    <t>https://shopee.co.id/product/11487927/15122185071</t>
  </si>
  <si>
    <t>https://shopee.co.id/product/11487927/15922169966</t>
  </si>
  <si>
    <t>https://shopee.co.id/product/11487927/14022178346</t>
  </si>
  <si>
    <t>https://shopee.co.id/product/11487927/10178690675</t>
  </si>
  <si>
    <t>https://shopee.co.id/product/11487927/15722250848</t>
  </si>
  <si>
    <t>https://shopee.co.id/product/11487927/11778695320</t>
  </si>
  <si>
    <t>https://shopee.co.id/product/11487927/13862284112</t>
  </si>
  <si>
    <t>https://shopee.co.id/product/11487927/15722170543</t>
  </si>
  <si>
    <t>Downy Pewangi dan Pelembut Pakaian Konsentrat French Lavender 550 mL</t>
  </si>
  <si>
    <t>Downy Pewangi dan Pelembut Pakaian Konsentrat French Lavender 900 mL</t>
  </si>
  <si>
    <t>Downy Pewangi dan Pelembut Pakaian Konsentrat French Lavender 1.45 L</t>
  </si>
  <si>
    <t>Downy Pewangi dan Pelembut Pakaian Konsentrat French Lavender 550 mL - Paket Isi 2</t>
  </si>
  <si>
    <t>Downy Pewangi dan Pelembut Pakaian Konsentrat French Lavender 900 mL - Paket Isi 2</t>
  </si>
  <si>
    <t>Downy Pewangi dan Pelembut Pakaian Konsentrat French Lavender 1.45 L - Paket Isi 2</t>
  </si>
  <si>
    <t>Downy Pewangi dan Pelembut Pakaian Konsentrat French Lavender 550 mL - Paket Isi 3</t>
  </si>
  <si>
    <t>Downy Pewangi dan Pelembut Pakaian Konsentrat French Lavender 900 mL - Paket Isi 3</t>
  </si>
  <si>
    <t>Downy Pewangi dan Pelembut Pakaian Konsentrat French Lavender 1.45 L - Paket Isi 3</t>
  </si>
  <si>
    <t>Downy Pewangi dan Pelembut Pakaian Konsentrat French Lavender 550 mL - Paket Isi 4</t>
  </si>
  <si>
    <t>Downy Pewangi dan Pelembut Pakaian Konsentrat French Lavender 900 mL - Paket Isi 4</t>
  </si>
  <si>
    <t>Downy Pewangi dan Pelembut Pakaian Konsentrat French Lavender 1.45 L - Paket Isi 4</t>
  </si>
  <si>
    <t>Olay Luminous Niacinamide Masker Wajah Brightening Skin Care Sheet Mask</t>
  </si>
  <si>
    <t>Olay Regenerist Niacinamide Masker Wajah Anti Aging Skin Care Sheet Mask</t>
  </si>
  <si>
    <t>Olay Luminous Niacinamide + Vitamin C Masker Wajah Brightening Skin Care Sheet Mask</t>
  </si>
  <si>
    <t>Olay Luminous Niacinamide + Hyaluronic Masker Wajah Brightening Skin Care Sheet Mask</t>
  </si>
  <si>
    <t>Olay Regenerist Niacinamide + Retinol24 Masker Wajah Anti Aging Skin Care Sheet Mask</t>
  </si>
  <si>
    <t>Olay Luminous Niacinamide Masker Wajah Brightening Skin Care Sheet Mask - Paket isi 3</t>
  </si>
  <si>
    <t>Olay Regenerist Niacinamide Masker Wajah Anti Aging Skin Care Sheet Mask - Paket isi 3</t>
  </si>
  <si>
    <t>Olay Luminous Niacinamide + Vitamin C Masker Wajah Brightening Skin Care Sheet Mask - Paket isi 3</t>
  </si>
  <si>
    <t>Olay Luminous Niacinamide + Hyaluronic Masker Wajah Brightening Skin Care Sheet Mask - Paket isi 3</t>
  </si>
  <si>
    <t>Olay Regenerist Niacinamide + Retinol24 Masker Wajah Anti Aging Skin Care Sheet Mask - Paket isi 3</t>
  </si>
  <si>
    <t>Olay Luminous Niacinamide Masker Wajah Brightening Skin Care Sheet Mask - Paket isi 5</t>
  </si>
  <si>
    <t>Olay Regenerist Niacinamide Masker Wajah Anti Aging Skin Care Sheet Mask - Paket isi 5</t>
  </si>
  <si>
    <t>Olay Luminous Niacinamide + Vitamin C Masker Wajah Brightening Skin Care Sheet Mask - Paket isi 5</t>
  </si>
  <si>
    <t>Olay Luminous Niacinamide + Hyaluronic Masker Wajah Brightening Skin Care Sheet Mask - Paket isi 5</t>
  </si>
  <si>
    <t>Olay Regenerist Niacinamide + Retinol24 Masker Wajah Anti Aging Skin Care Sheet Mask - Paket isi 5</t>
  </si>
  <si>
    <t>https://www.bukalapak.com/p/perawatan-kecantikan/hair-care/kondisioner/4gm7nb4-jual-pantene-conditioner-miracles-collagen-repair-damage-care-300ml</t>
  </si>
  <si>
    <t>https://www.blibli.com/p/oral-b-tooth-and-gum-care-paste-paket-isi-2/ps--PGG-18081-01081</t>
  </si>
  <si>
    <t>https://tokopedia.com/pgofficialstore/downy-pelembut-pewangi-pakaian-fresh-bouquet-refill-1-45l-isi-3</t>
  </si>
  <si>
    <t>https://tokopedia.com/pgofficialstore/downy-pelembut-pewangi-pakaian-adorable-bouquet-refill-1-45l-isi-3</t>
  </si>
  <si>
    <t>https://tokopedia.com/pgofficialstore/downy-pelembut-pewangi-pakaian-adorable-bouquet-refill-1-45l-isi-2</t>
  </si>
  <si>
    <t>https://tokopedia.com/pgofficialstore/downy-pelembut-pewangi-pakaian-fresh-bouquet-refill-1-45l-isi-2</t>
  </si>
  <si>
    <t>https://tokopedia.com/pgofficialstore/downy-pelembut-pewangi-pakaian-fresh-bouquet-refill-1-45l</t>
  </si>
  <si>
    <t>Downy Pelembut &amp; Pewangi Pakaian Fresh Bouquet Refill 1.45L - Isi 3</t>
  </si>
  <si>
    <t>Downy Pelembut &amp; Pewangi Pakaian Adorable Bouquet Refill 1.45L - Isi 3</t>
  </si>
  <si>
    <t>Downy Pelembut &amp; Pewangi Pakaian Adorable Bouquet Refill 1.45L - Isi 2</t>
  </si>
  <si>
    <t>Downy Pelembut &amp; Pewangi Pakaian Fresh Bouquet Refill 1.45L - Isi 2</t>
  </si>
  <si>
    <t>Downy Pelembut &amp; Pewangi Pakaian Fresh Bouquet Refill 1.45L</t>
  </si>
  <si>
    <t>Head &amp; Shoulder Shampo Supreme Anti Hairfall 480ml</t>
  </si>
  <si>
    <t>Head &amp; Shoulder Shampo Supreme Anti Hairfall 480ml - Paket isi 2</t>
  </si>
  <si>
    <t>Head &amp; Shoulder Shampo Supreme Anti Hairfall 480ml - Paket isi 3</t>
  </si>
  <si>
    <t>Head &amp; Shoulder Shampo Itch Care 400ml</t>
  </si>
  <si>
    <t>Head &amp; Shoulder Shampo Itch Care 400ml - Paket isi 3</t>
  </si>
  <si>
    <t>Head &amp; Shoulder Shampo Anti Apek 400ml - Paket isi 3</t>
  </si>
  <si>
    <t>Head &amp; Shoulder Shampo Anti Apek 400ml</t>
  </si>
  <si>
    <t>Head &amp; Shoulder Shampo Itch Care 400ml - Paket isi 2</t>
  </si>
  <si>
    <t>https://tokopedia.com/pgofficialstore/downy-pelembut-pewangi-pakaian-sunrise-fresh-refill-700ml</t>
  </si>
  <si>
    <t>Downy Pelembut &amp; Pewangi Pakaian Sunrise Fresh Refill 700ml</t>
  </si>
  <si>
    <t>https://tokopedia.com/pgofficialstore/gillette-venus-alat-cukur-wanita-comfortglide-white-tea-razor</t>
  </si>
  <si>
    <t>Gillete Mach 3 Turbo 3D Alat Cukur + 4 Refill + Free Cover Pisau Cukur</t>
  </si>
  <si>
    <t>https://tokopedia.com/pgofficialstore/gillette-venus-alat-cukur-wanita-snap-extra-smooth-razor-isi-ulang</t>
  </si>
  <si>
    <t>https://tokopedia.com/pgofficialstore/lebih-hemat-olay-regenerist-ritual-set-lengkap-anti-aging</t>
  </si>
  <si>
    <t>https://tokopedia.com/pgofficialstore/vicks-balsem-inhaler-0-5-ml</t>
  </si>
  <si>
    <t>Vicks Balsem Inhaler 0,5 ml</t>
  </si>
  <si>
    <t>https://tokopedia.com/pgofficialstore/downy-pewangi-dan-pelembut-pakaian-konsentrat-aqua-ocean-650ml-isi-3</t>
  </si>
  <si>
    <t>Downy Pewangi dan Pelembut Pakaian Konsentrat Aqua Ocean 650ml - isi 3</t>
  </si>
  <si>
    <t>https://tokopedia.com/pgofficialstore/pantene-shampoo-hair-fall-control-1800-ml-paket-isi-2</t>
  </si>
  <si>
    <t>https://tokopedia.com/pgofficialstore/pantene-shampoo-hair-fall-control-1800-ml</t>
  </si>
  <si>
    <t>https://tokopedia.com/pgofficialstore/rejoice-conditioner-rich-halus-lembut-150-ml</t>
  </si>
  <si>
    <t>Rejoice Conditioner Rich Halus Lembut 150 ml</t>
  </si>
  <si>
    <t>Downy Pewangi dan Pelembut Pakaian Konsentrat Floral Pink 950ml X3</t>
  </si>
  <si>
    <t xml:space="preserve">Oral-B Tooth and Gum Care Paste [Paket Isi 6] </t>
  </si>
  <si>
    <t>PGG-18081-01105-00001</t>
  </si>
  <si>
    <t xml:space="preserve">Oral-B All Rounder Herbal Sikat Gigi [3s] </t>
  </si>
  <si>
    <t xml:space="preserve">Oral-B Sikat Gigi Cross Action Pro-Health 7 Benefit Soft 2s [Paket Isi 6] </t>
  </si>
  <si>
    <t xml:space="preserve">Oral-B Sikat Gigi Complete Whitening Soft 2s  [Paket Isi 6] </t>
  </si>
  <si>
    <t xml:space="preserve">Oral-B Sikat Gigi Pro-Health Clinical Pro Flex Soft 2s [Paket Isi 6] </t>
  </si>
  <si>
    <t xml:space="preserve">Oral-B Sikat Gigi Cross Action Pro-Health 7 Benefit Soft 2s [Paket Isi 2] </t>
  </si>
  <si>
    <t xml:space="preserve">Oral-B Sikat Gigi All Rounder Fresh Clean Black 3s [Paket Isi 6] </t>
  </si>
  <si>
    <t xml:space="preserve">Oral-B Sikat Gigi All Rounder 123 2s [Paket Isi 3] </t>
  </si>
  <si>
    <t xml:space="preserve">Oral-B Sikat Gigi All Rounder Fresh Clean Black 3s [Paket Isi 2] </t>
  </si>
  <si>
    <t xml:space="preserve">Oral-B Sikat Gigi Pro-Health Clinical Pro Flex Soft 2 s [Paket Isi 2] </t>
  </si>
  <si>
    <t xml:space="preserve">Oral-B Sikat Gigi Pro-Health Clinical Pro Flex Soft 2s [Paket Isi 3] </t>
  </si>
  <si>
    <t xml:space="preserve">Oral-B Sikat Gigi All Rounder 123 2s [Paket Isi 2] </t>
  </si>
  <si>
    <t xml:space="preserve">Oral-B Sikat Gigi All Rounder Microthin 3s [Paket Isi 2] </t>
  </si>
  <si>
    <t xml:space="preserve">Oral-B Sikat Gigi All Rounder 123 2s [Paket Isi 6] </t>
  </si>
  <si>
    <t xml:space="preserve">Oral-B Sikat Gigi All Rounder Microthin 2s [Paket Isi 6] </t>
  </si>
  <si>
    <t>DOS-60031-00321</t>
  </si>
  <si>
    <t>https://www.blibli.com/p/downy-passion-pewangi-dan-pelembut-pakaian-konsentrat-680-ml-refill-4-pcs/ps--DOS-60031-00321</t>
  </si>
  <si>
    <t xml:space="preserve">Downy Passion Pewangi dan Pelembut Pakaian Konsentrat [680 mL / Refill / 4 pcs] </t>
  </si>
  <si>
    <t>PGG-18081-00921-00001</t>
  </si>
  <si>
    <t xml:space="preserve">Gillette Venus Comfortglide White Tea Razor Alat Cukur Wanita [4 Refills] </t>
  </si>
  <si>
    <t xml:space="preserve">Gillette Venus Smooth Sensitive Refill Razor Alat Cukur Wanita [4 Refills] </t>
  </si>
  <si>
    <t>PGG-18081-01166-00001</t>
  </si>
  <si>
    <t>PGG-18081-01117-00001</t>
  </si>
  <si>
    <t>Head &amp; Shoulders Shampoo Itch Care [400 mL]</t>
  </si>
  <si>
    <t xml:space="preserve">Olay Ritual Retinol Anti Aging Krim Pagi [50 g] + Krim Malam [50 g] </t>
  </si>
  <si>
    <t>PGG-18081-01035-00001</t>
  </si>
  <si>
    <t>Pantene Hair Fall Control Shampoo [400 mL/2 pcs] -</t>
  </si>
  <si>
    <t>DOS-60031-00155-00001</t>
  </si>
  <si>
    <t xml:space="preserve">Downy Antibacterial Pewangi dan Pelembut Pakaian [680 mL / 3 pcs] + FREE Downy Allure Double Gope [Sachet]  </t>
  </si>
  <si>
    <t>MTA-4006467-00001234</t>
  </si>
  <si>
    <t xml:space="preserve">Downy Allure Pewangi dan Pelembut Pakaian [680 mL / 3 pcs] + FREE Downy Allure Double Gope [Sachet] </t>
  </si>
  <si>
    <t xml:space="preserve">Gillette Isi Ulang Vector Pisau Cukur [2 Pcs] </t>
  </si>
  <si>
    <t xml:space="preserve">Gillette Pisau Cukur Blue 3 Biru [Isi 4] </t>
  </si>
  <si>
    <t xml:space="preserve">Gillette Mach3 Turbo Cart Pisau Cukur [4 s] </t>
  </si>
  <si>
    <t xml:space="preserve">Gillette Daisy Plus Alat Cukur Wanita [Isi 2] </t>
  </si>
  <si>
    <t xml:space="preserve">Gillette Pisau Cukur Vector Razor </t>
  </si>
  <si>
    <t xml:space="preserve">Gillette Pisau Cukur Blue 3 Ice [Isi 4] </t>
  </si>
  <si>
    <t xml:space="preserve">Head &amp; Shoulders Lemon Fresh Shampoo [400 mL] </t>
  </si>
  <si>
    <t>Pantene Conditioner 3 Minutes Miracle Quantum Hair Fall Control [180ml] -</t>
  </si>
  <si>
    <t>Rejoice Parfum Lembut Shampoo [340 mL /2 pcs] --</t>
  </si>
  <si>
    <t>https://tokopedia.com/pgofficialstore/downy-pewangi-dan-pelembut-pakaian-konsentrat-allure-850ml</t>
  </si>
  <si>
    <t xml:space="preserve"> Downy Pewangi dan Pelembut Pakaian Konsentrat Allure 850ml</t>
  </si>
  <si>
    <t>01/326127308L</t>
  </si>
  <si>
    <t>01/396129510L</t>
  </si>
  <si>
    <t>01/396129511F</t>
  </si>
  <si>
    <t>01/396129510I</t>
  </si>
  <si>
    <t>01/396129511X</t>
  </si>
  <si>
    <t>01/396129511Y</t>
  </si>
  <si>
    <t>https://tokopedia.com/pgofficialstore/downy-pewangi-dan-pelembut-pakaian-konsentrat-daring-650ml-isi-2</t>
  </si>
  <si>
    <t>01/396129511E</t>
  </si>
  <si>
    <t>Downy Pewangi dan Pelembut Pakaian Konsentrat Daring 650ml - isi 3</t>
  </si>
  <si>
    <t>Downy Pewangi dan Pelembut Pakaian Konsentrat Daring 650ml - isi 2</t>
  </si>
  <si>
    <t>https://tokopedia.com/pgofficialstore/downy-pewangi-dan-pelembut-pakaian-konsentrat-daring-650ml-isi-3</t>
  </si>
  <si>
    <t>Downy Pewangi dan Pelembut Pakaian Konsentrat Daring 650ml - isi 4</t>
  </si>
  <si>
    <t>Downy Pewangi dan Pelembut Pakaian Konsentrat Sport Fresh 1,35L -isi 2</t>
  </si>
  <si>
    <t>https://tokopedia.com/pgofficialstore/downy-pewangi-dan-pelembut-pakaian-konsentrat-sport-fresh-1-35l-isi-2</t>
  </si>
  <si>
    <t>01/396129511W</t>
  </si>
  <si>
    <t>Downy Pewangi dan Pelembut Pakaian Konsentrat Sport Fresh 1,35L -isi 3</t>
  </si>
  <si>
    <t>https://tokopedia.com/pgofficialstore/downy-pewangi-dan-pelembut-pakaian-konsentrat-sport-fresh-1-35l-isi-3</t>
  </si>
  <si>
    <t>Downy Pewangi dan Pelembut Pakaian Konsentrat Allure 850ml - isi 3</t>
  </si>
  <si>
    <t>https://tokopedia.com/pgofficialstore/downy-pewangi-dan-pelembut-pakaian-konsentrat-allure-850ml-isi-3</t>
  </si>
  <si>
    <t>Downy Pewangi &amp; Pelembut Pakaian Antibau Refill 650ml Paket isi 2</t>
  </si>
  <si>
    <t>Downy Pewangi &amp; Pelembut Pakaian Antibau Refill 650ml Paket isi 4</t>
  </si>
  <si>
    <t>01/396129512E</t>
  </si>
  <si>
    <t>Downy Pewangi dan Pelembut Pakaian Konsentrat Sport Fresh 1,35L</t>
  </si>
  <si>
    <t>https://tokopedia.com/pgofficialstore/downy-pewangi-dan-pelembut-pakaian-konsentrat-sport-fresh-1-35l</t>
  </si>
  <si>
    <t>Downy Pewangi dan Pelembut Pakaian Konsentrat Allure 1,35L</t>
  </si>
  <si>
    <t>https://tokopedia.com/pgofficialstore/downy-pewangi-dan-pelembut-pakaian-konsentrat-allure-1-35l</t>
  </si>
  <si>
    <t>https://www.bukalapak.com/p/perawatan-kecantikan/perawatan-tubuh-2311/perlengkapan-mandi-2314/4g9qh5m-jual-oral-b-sikat-gigi-all-rounder-gum-protect-3s</t>
  </si>
  <si>
    <t>Oral-B Sikat Gigi All Rounder Gum Protect 3s</t>
  </si>
  <si>
    <t>GILLETTE Venus Pisau Cukur Simply Basic 2 pcs - Paket Isi 4</t>
  </si>
  <si>
    <t>https://www.bukalapak.com/p/perawatan-kecantikan/perawatan-tubuh-2311/peralatan-cukur/4h1ny6d-jual-gillette-venus-pisau-cukur-simply-basic-2-pcs-paket-isi-4</t>
  </si>
  <si>
    <t>01/265522101K</t>
  </si>
  <si>
    <t>https://www.bukalapak.com/p/kesehatan-2359/obat-vitamin/obat-batuk-pilek/4h0qvja-jual-vicks-formula-jahe-madu-56-ml</t>
  </si>
  <si>
    <t>Vicks Formula Jahe Madu 56 ml</t>
  </si>
  <si>
    <t>Vicks Formula Jahe Madu 56ml</t>
  </si>
  <si>
    <t>https://shopee.co.id/product/11487927/84095561</t>
  </si>
  <si>
    <t>Downy Pewangi dan Pelembut Pakaian Konsentrat Floral Pink 700ml -isi 3</t>
  </si>
  <si>
    <t>https://tokopedia.com/pgofficialstore/downy-pewangi-dan-pelembut-pakaian-konsentrat-floral-pink-700ml-isi-3</t>
  </si>
  <si>
    <t>01/396129510K</t>
  </si>
  <si>
    <t>Downy Pewangi dan Pelembut Pakaian Konsentrat Floral Pink 700ml -isi 2</t>
  </si>
  <si>
    <t>https://tokopedia.com/pgofficialstore/downy-pewangi-dan-pelembut-pakaian-konsentrat-floral-pink-700ml-isi-2</t>
  </si>
  <si>
    <t>Downy Pewangi dan Pelembut Pakaian Konsentrat Floral Pink 700ml</t>
  </si>
  <si>
    <t>https://tokopedia.com/pgofficialstore/downy-pewangi-dan-pelembut-pakaian-konsentrat-floral-pink-700ml</t>
  </si>
  <si>
    <t>01/396129512V</t>
  </si>
  <si>
    <t>01/396129512Y</t>
  </si>
  <si>
    <t>https://tokopedia.com/pgofficialstore/head-shoulders-shampoo-men-hair-retain-165-ml</t>
  </si>
  <si>
    <t>Herbal Essences Argan Oil - Shampoo + Conditioner 400 ml</t>
  </si>
  <si>
    <t>https://tokopedia.com/pgofficialstore/herbal-essences-argan-oil-shampoo-conditioner-400-ml</t>
  </si>
  <si>
    <t>Herbal Essences Coconut Milk - Shampoo + Conditioner 400 ml</t>
  </si>
  <si>
    <t>https://tokopedia.com/pgofficialstore/herbal-essences-coconut-milk-shampoo-conditioner-400-ml</t>
  </si>
  <si>
    <t>Herbal Essences Golden Moringa - Shampoo + Conditioner 400 ml</t>
  </si>
  <si>
    <t>https://tokopedia.com/pgofficialstore/herbal-essences-golden-moringa-shampoo-conditioner-400-ml</t>
  </si>
  <si>
    <t>Herbal Essences White Strawberry &amp; Sweet Mint - Shampoo + Conditioner</t>
  </si>
  <si>
    <t>https://tokopedia.com/pgofficialstore/herbal-essences-white-strawberry-sweet-mint-shampoo-conditioner</t>
  </si>
  <si>
    <t>Herbal Essences Rosemary &amp; Herbs - Shampoo + Conditioner 400 ml</t>
  </si>
  <si>
    <t>https://tokopedia.com/pgofficialstore/herbal-essences-rosemary-herbs-shampoo-conditioner-400-ml</t>
  </si>
  <si>
    <t>Herbal Essences Rosemary - Shampoo x2 + Conditioner</t>
  </si>
  <si>
    <t>https://tokopedia.com/pgofficialstore/herbal-essences-rosemary-shampoo-x2-conditioner</t>
  </si>
  <si>
    <t>Pampers Popok Bayi Celana Premium Care L-42 (9-14 kg) - Paket isi 2</t>
  </si>
  <si>
    <t>https://tokopedia.com/pgofficialstore/pampers-popok-bayi-celana-premium-care-l-42-9-14-kg-paket-isi-2</t>
  </si>
  <si>
    <t>Pampers Popok Bayi Celana Premium Care XL-21 (12-17 kg) - Paket isi 3</t>
  </si>
  <si>
    <t>https://tokopedia.com/pgofficialstore/pampers-popok-bayi-celana-premium-care-xl-21-12-17-kg-paket-isi-3</t>
  </si>
  <si>
    <t>Rejoice Shampoo 3in1 Perfect Cool 170 ml - Paket isi 2</t>
  </si>
  <si>
    <t>https://tokopedia.com/pgofficialstore/rejoice-shampoo-3in1-perfect-cool-170-ml-paket-isi-2</t>
  </si>
  <si>
    <t>01/326127308E</t>
  </si>
  <si>
    <t>01/326127308W</t>
  </si>
  <si>
    <t>01/245121005P</t>
  </si>
  <si>
    <t>01/245121005Q</t>
  </si>
  <si>
    <t>01/245321002U</t>
  </si>
  <si>
    <t>01/245321105I</t>
  </si>
  <si>
    <t>01/274922301J</t>
  </si>
  <si>
    <t>01/274922301K</t>
  </si>
  <si>
    <t>01/274922301L</t>
  </si>
  <si>
    <t>01/294826004F</t>
  </si>
  <si>
    <t>01/294826004G</t>
  </si>
  <si>
    <t>01/326127308O</t>
  </si>
  <si>
    <t>01/326127308V</t>
  </si>
  <si>
    <t>01/326127308X</t>
  </si>
  <si>
    <t>01/326127308Z</t>
  </si>
  <si>
    <t>01/396129513D</t>
  </si>
  <si>
    <t>Rejoice Conditioner Parfum Lembut 170 ml</t>
  </si>
  <si>
    <t>Olay Luminous Niacinamide + AHA Krim Pelembab Brightening Skin Care 50gr</t>
  </si>
  <si>
    <t>Cavit</t>
  </si>
  <si>
    <t>Olay Luminous Niacinamide + AHA Super Serum Brightening Skin Care 30ml</t>
  </si>
  <si>
    <t>[Lebih Hemat] Olay Set Lengkap Luminous Niacinamide + AHA Brightening Skin Care - Krim Wajah 50gr, Serum Wajah 30ml</t>
  </si>
  <si>
    <t>Downy Pewangi dan Pelembut Pakaian Konsentrat Daring 650ml</t>
  </si>
  <si>
    <t>https://tokopedia.com/pgofficialstore/downy-pewangi-dan-pelembut-pakaian-konsentrat-daring-650ml</t>
  </si>
  <si>
    <t>https://shopee.co.id/Head%20%26%20Shoulders%20Shampoo%20Lemon%20Fresh%20Anti-Dandruff%20300%20ml%20Paket%20Isi%203-i.11487927.3332748153?__mobile__=1</t>
  </si>
  <si>
    <t>https://www.bukalapak.com/p/perawatan-rumah-tangga/pembersih-pakaian/4h3chrg-jual-downy-pewangi-dan-pelembut-pakaian-konsentrat-passion-850ml-isi-3</t>
  </si>
  <si>
    <t>https://www.bukalapak.com/p/perawatan-rumah-tangga/pembersih-pakaian/4h3chs7-jual-downy-pewangi-dan-pelembut-pakaian-konsentrat-passion-850ml-isi-2</t>
  </si>
  <si>
    <t>https://www.bukalapak.com/p/perawatan-rumah-tangga/pembersih-pakaian/4h3chsv-jual-downy-pewangi-dan-pelembut-pakaian-konsentrat-passion-850ml</t>
  </si>
  <si>
    <t>https://www.blibli.com/p/gillette-isi-ulang-vector-refill-pisau-cukur-razor-isi-2/ps--PGG-18081-00286</t>
  </si>
  <si>
    <t>https://www.bukalapak.com/p/perawatan-rumah-tangga/pembersih-pakaian/4h3kyss-jual-downy-pewangi-pelembut-pakaian-antibau-refill-650ml-paket-isi-2</t>
  </si>
  <si>
    <t>https://www.bukalapak.com/p/perawatan-rumah-tangga/pembersih-pakaian/4h3kyt7-jual-downy-pewangi-pelembut-pakaian-antibau-refill-650ml-paket-isi-4</t>
  </si>
  <si>
    <t>4902430879057+4902430879613</t>
  </si>
  <si>
    <t>4902430879064+4902430879149</t>
  </si>
  <si>
    <t>4902430044233x3</t>
  </si>
  <si>
    <t>4902430044233x2</t>
  </si>
  <si>
    <t>4902430430999x2</t>
  </si>
  <si>
    <t>4902430752701x2</t>
  </si>
  <si>
    <t>4902430450379x3</t>
  </si>
  <si>
    <t>Pantene Micellar Detox &amp; Moisturize 530ml - Shampoo x2 + Conditioner</t>
  </si>
  <si>
    <t>Pantene Shampoo Micellar Detox &amp; Moisturize 530 ml</t>
  </si>
  <si>
    <t>https://www.blibli.com/p/downy-daring-pewangi-dan-pelembut-pakaian-konsentrat-680-ml-2-pcs-kemasan-refill/ps--DOS-60031-00121</t>
  </si>
  <si>
    <t>Downy Pewangi dan Pelembut Pakaian Kosentrat Passion 650ml</t>
  </si>
  <si>
    <t>Downy Pelembut &amp; Pewangi Pakaian Sweetheart Refill 650ml - Paket isi 4</t>
  </si>
  <si>
    <t>https://tokopedia.com/pgofficialstore/downy-pelembut-pewangi-pakaian-sweetheart-refill-650ml-paket-isi-4</t>
  </si>
  <si>
    <t>https://tokopedia.com/pgofficialstore/downy-pewangi-dan-pelembut-pakaian-kosentrat-passion-650ml</t>
  </si>
  <si>
    <t>Downy Pewangi dan Pelembut Pakaian Kosentrat Passion 650ml - Isi 2</t>
  </si>
  <si>
    <t>https://tokopedia.com/pgofficialstore/downy-pewangi-dan-pelembut-pakaian-kosentrat-passion-650ml-isi-2</t>
  </si>
  <si>
    <t>AW</t>
  </si>
  <si>
    <t>https://shopee.co.id/Rejoice-3-in-1-Perfect-Perfume-Sampo-600-ml-Paket-isi-2-i.11487927.7330579800?sp_atk=012ef110-bd82-4a58-8347-651042ba42a7</t>
  </si>
  <si>
    <t>01/394930003N</t>
  </si>
  <si>
    <t>Downy Passion Pewangi dan Pelembut Pakaian Konsentrat [850 mL/ Kemasan Refill] -</t>
  </si>
  <si>
    <t>01/395329901E</t>
  </si>
  <si>
    <t>4902430772051x2</t>
  </si>
  <si>
    <t>01/394530001H</t>
  </si>
  <si>
    <t>Downy Mystique Pewangi dan Pelembut Pakaian Konsentrat - Hitam  [850 mL/2 pcs/ Kemasan Refill] -</t>
  </si>
  <si>
    <t>01/394929504N</t>
  </si>
  <si>
    <t>01/394929504R</t>
  </si>
  <si>
    <t>01/394930003G</t>
  </si>
  <si>
    <t>01/394929504S</t>
  </si>
  <si>
    <t>Blibli  Non Jabodetabek</t>
  </si>
  <si>
    <t>01/396129512S</t>
  </si>
  <si>
    <t>01/396129511A</t>
  </si>
  <si>
    <t>Downy Pewangi dan Pelembut Pakaian Konsentrat Allure 850ml - isi 2</t>
  </si>
  <si>
    <t>https://tokopedia.com/pgofficialstore/downy-pewangi-dan-pelembut-pakaian-konsentrat-allure-850ml-isi-2</t>
  </si>
  <si>
    <t>Oral-B Sikat Gigi Toothbrush Complete Easy Clean Charcoal 1s [Paket isi 2]</t>
  </si>
  <si>
    <t>Oral-B Sikat Gigi Toothbrush Complete Easy Clean Charcoal 3s [Paket isi 3]</t>
  </si>
  <si>
    <t>Pantene Conditioner Miracles Keratin Glow Daily Hair Supplement 150ml</t>
  </si>
  <si>
    <t>Rejoice Jeju Rose Shampoo 150ml [Paket isi 2]</t>
  </si>
  <si>
    <t>Oral-B Sikat Gigi Toothbrush Complete Easy Clean Charcoal 1s</t>
  </si>
  <si>
    <t>Rejoice Jeju Rose Conditioner 150ml [Paket isi 2]</t>
  </si>
  <si>
    <t>Oral-B Sikat Gigi Toothbrush Cross Action Ultrathin Charcoal 1s</t>
  </si>
  <si>
    <t>Pantene Conditioner Miracles Keratin Glow Daily Hair Supplement 150ml X3</t>
  </si>
  <si>
    <t>Rejoice Jeju Rose Conditioner 150ml [Paket isi 3]</t>
  </si>
  <si>
    <t>Pantene Conditioner Miracles Keratin Glow Daily Hair Supplement 300ml</t>
  </si>
  <si>
    <t>Oral-B Sikat Gigi Toothbrush Complete Easy Clean Charcoal 1s [Paket isi 3]</t>
  </si>
  <si>
    <t>Oral-B Sikat Gigi Toothbrush Complete Easy Clean Charcoal 1s [Paket isi 6]</t>
  </si>
  <si>
    <t>Oral-B Sikat Gigi Toothbrush Complete Easy Clean Charcoal 3s [Paket isi 2]</t>
  </si>
  <si>
    <t>Rejoice Jeju Rose Shampoo 340ml + Conditioner 150ml</t>
  </si>
  <si>
    <t>Rejoice Jeju Rose Shampoo 150ml</t>
  </si>
  <si>
    <t>Rejoice Jeju Rose Shampoo 340ml</t>
  </si>
  <si>
    <t>Oral-B Sikat Gigi Toothbrush Complete Easy Clean Charcoal 3s</t>
  </si>
  <si>
    <t>Pantene Conditioner Miracles Keratin Glow Daily Hair Supplement 300ml X3</t>
  </si>
  <si>
    <t>Rejoice Jeju Rose Conditioner 150ml</t>
  </si>
  <si>
    <t>https://shopee.co.id/product/11487927/11386826578</t>
  </si>
  <si>
    <t>https://shopee.co.id/product/11487927/16701464756</t>
  </si>
  <si>
    <t>4987176080547+4987176080561</t>
  </si>
  <si>
    <t>https://shopee.co.id/product/11487927/17704123558</t>
  </si>
  <si>
    <t>4987176080561+4902430242875</t>
  </si>
  <si>
    <t>https://shopee.co.id/product/11487927/12877291937</t>
  </si>
  <si>
    <t>Olay Ritual Serum Luminous Niacinamide + AHA 30ml + Krim Pelembab Regenerist Anti Aging Skin Care 50g</t>
  </si>
  <si>
    <t>https://shopee.co.id/product/11487927/14157161698</t>
  </si>
  <si>
    <t>https://shopee.co.id/product/11487927/17512214191</t>
  </si>
  <si>
    <t>https://shopee.co.id/product/11487927/14757162109</t>
  </si>
  <si>
    <t>4987176074409x2</t>
  </si>
  <si>
    <t>https://shopee.co.id/product/11487927/12581172953</t>
  </si>
  <si>
    <t>4987176074409x3</t>
  </si>
  <si>
    <t>https://shopee.co.id/product/11487927/16020548779</t>
  </si>
  <si>
    <t>4987176074409x6</t>
  </si>
  <si>
    <t>https://shopee.co.id/product/11487927/16120077523</t>
  </si>
  <si>
    <t>4987176074423x2</t>
  </si>
  <si>
    <t>https://shopee.co.id/product/11487927/16220080657</t>
  </si>
  <si>
    <t>4987176074423x3</t>
  </si>
  <si>
    <t>https://shopee.co.id/product/11487927/12681067067</t>
  </si>
  <si>
    <t>4987176074423x6</t>
  </si>
  <si>
    <t>https://shopee.co.id/product/11487927/12981067503</t>
  </si>
  <si>
    <t>Oral-B Sikat Gigi Toothbrush Complete Easy Clean Charcoal 3s [Paket isi 6]</t>
  </si>
  <si>
    <t>4987176074348x2</t>
  </si>
  <si>
    <t>https://shopee.co.id/product/11487927/16320034421</t>
  </si>
  <si>
    <t xml:space="preserve"> Oral-B Sikat Gigi Toothbrush Cross Action Ultrathin Charcoal 1s [Paket isi 2]</t>
  </si>
  <si>
    <t>4987176074348x3</t>
  </si>
  <si>
    <t>https://shopee.co.id/product/11487927/17120035964</t>
  </si>
  <si>
    <t xml:space="preserve"> Oral-B Sikat Gigi Toothbrush Cross Action Ultrathin Charcoal 1s [Paket isi 3]</t>
  </si>
  <si>
    <t>4987176074348x6</t>
  </si>
  <si>
    <t>https://shopee.co.id/product/11487927/17920039082</t>
  </si>
  <si>
    <t xml:space="preserve"> Oral-B Sikat Gigi Toothbrush Cross Action Ultrathin Charcoal 1s [Paket isi 6]</t>
  </si>
  <si>
    <t>01/245321105H</t>
  </si>
  <si>
    <t>https://shopee.co.id/product/11487927/17012242908</t>
  </si>
  <si>
    <t>https://shopee.co.id/product/11487927/17412243255</t>
  </si>
  <si>
    <t>https://shopee.co.id/product/11487927/17612244052</t>
  </si>
  <si>
    <t>https://shopee.co.id/product/11487927/13981925496</t>
  </si>
  <si>
    <t>https://shopee.co.id/product/11487927/16123815610</t>
  </si>
  <si>
    <t>Rejoice Jeju Rose Shampoo 150ml [Paket isi 3]</t>
  </si>
  <si>
    <t>https://shopee.co.id/product/11487927/15662277920</t>
  </si>
  <si>
    <t>Rejoice Jeju Rose Shampoo 340ml  [Paket isi 2]</t>
  </si>
  <si>
    <t>https://shopee.co.id/product/11487927/15562277857</t>
  </si>
  <si>
    <t>Rejoice Jeju Rose Shampoo 340ml  [Paket isi 3]</t>
  </si>
  <si>
    <t>https://shopee.co.id/product/11487927/14462278244</t>
  </si>
  <si>
    <t>https://shopee.co.id/product/11487927/15263192525</t>
  </si>
  <si>
    <t>https://shopee.co.id/product/11487927/16920068646</t>
  </si>
  <si>
    <t>https://shopee.co.id/product/11487927/13377268451</t>
  </si>
  <si>
    <t>https://shopee.co.id/product/11487927/16004081880</t>
  </si>
  <si>
    <t>4987176109279x2</t>
  </si>
  <si>
    <t>https://shopee.co.id/product/11487927/14754637429</t>
  </si>
  <si>
    <t>Pantene Conditioner Miracles Keratin Glow Daily Hair Supplement 150ml X2</t>
  </si>
  <si>
    <t>4987176109279x3</t>
  </si>
  <si>
    <t>https://shopee.co.id/product/11487927/14854636867</t>
  </si>
  <si>
    <t>4987176109286x2</t>
  </si>
  <si>
    <t>https://shopee.co.id/product/11487927/17607057861</t>
  </si>
  <si>
    <t>Pantene Conditioner Miracles Keratin Glow Daily Hair Supplement 300ml X2</t>
  </si>
  <si>
    <t>4987176109286x3</t>
  </si>
  <si>
    <t>https://shopee.co.id/product/11487927/17607057698</t>
  </si>
  <si>
    <t>https://shopee.co.id/product/11487927/14847153807</t>
  </si>
  <si>
    <t>Downy Pelembut &amp; Pewangi Pakaian Sweetheart Refill 650ml</t>
  </si>
  <si>
    <t>01/244521101U</t>
  </si>
  <si>
    <t>01/245121001Z</t>
  </si>
  <si>
    <t>01/245121004J</t>
  </si>
  <si>
    <t>01/245121004L</t>
  </si>
  <si>
    <t>01/245121103Q</t>
  </si>
  <si>
    <t>01/245121103R</t>
  </si>
  <si>
    <t>01/245121103T</t>
  </si>
  <si>
    <t>01/245121103V</t>
  </si>
  <si>
    <t>01/245321104W</t>
  </si>
  <si>
    <t>01/245321104Y</t>
  </si>
  <si>
    <t>01/245321104Z</t>
  </si>
  <si>
    <t>01/326127308D</t>
  </si>
  <si>
    <t>01/326127308K</t>
  </si>
  <si>
    <t>01/326127308N</t>
  </si>
  <si>
    <t>01/326127308Q</t>
  </si>
  <si>
    <t>01/326127308Y</t>
  </si>
  <si>
    <t>01/394829506S</t>
  </si>
  <si>
    <t>01/394829506T</t>
  </si>
  <si>
    <t>01/394929504J</t>
  </si>
  <si>
    <t>01/394929504L</t>
  </si>
  <si>
    <t>01/394929504V</t>
  </si>
  <si>
    <t>01/394929504W</t>
  </si>
  <si>
    <t>01/394929504X</t>
  </si>
  <si>
    <t>01/394929504Y</t>
  </si>
  <si>
    <t>01/394929504Z</t>
  </si>
  <si>
    <t>01/394929505A</t>
  </si>
  <si>
    <t>01/394929505B</t>
  </si>
  <si>
    <t>01/394929505C</t>
  </si>
  <si>
    <t>01/394929505D</t>
  </si>
  <si>
    <t>01/395129507O</t>
  </si>
  <si>
    <t>01/395129507P</t>
  </si>
  <si>
    <t>01/395129507Q</t>
  </si>
  <si>
    <t>01/395129507R</t>
  </si>
  <si>
    <t>01/395329502K</t>
  </si>
  <si>
    <t>01/395329502L</t>
  </si>
  <si>
    <t>01/395329502M</t>
  </si>
  <si>
    <t>01/395329502N</t>
  </si>
  <si>
    <t>01/396129510N</t>
  </si>
  <si>
    <t>01/396129510R</t>
  </si>
  <si>
    <t>01/396129510T</t>
  </si>
  <si>
    <t>01/396129510V</t>
  </si>
  <si>
    <t>01/396129510Y</t>
  </si>
  <si>
    <t>01/396129510Z</t>
  </si>
  <si>
    <t>01/396129511D</t>
  </si>
  <si>
    <t>01/396129511I</t>
  </si>
  <si>
    <t>01/396129511P</t>
  </si>
  <si>
    <t>01/396129511Q</t>
  </si>
  <si>
    <t>01/396129511S</t>
  </si>
  <si>
    <t>01/396129512W</t>
  </si>
  <si>
    <t>01/396129512X</t>
  </si>
  <si>
    <t>01/396129512Z</t>
  </si>
  <si>
    <t>01/396129513A</t>
  </si>
  <si>
    <t>Downy Pewangi &amp; Pelembut Pakaian Konsentrat Allure 1,35L - Paket isi 3</t>
  </si>
  <si>
    <t>Downy Pewangi dan Pelembut Pakaian Konsentrat Mystique 650ml - isi 4</t>
  </si>
  <si>
    <t>Downy Pewangi dan Pelembut Pakaian Konsentrat Allure 650ml - isi 3</t>
  </si>
  <si>
    <t>01/396129512T</t>
  </si>
  <si>
    <t>Olay Regenerist Peptide 24 Collagen Peptide Serum</t>
  </si>
  <si>
    <t>Olay Regenerist Peptide 24 Collagen Peptide Krim Pelembab</t>
  </si>
  <si>
    <t>Olay Regenerist Peptide 24 Collagen Peptide Krim Mata</t>
  </si>
  <si>
    <t>https://tokopedia.com/pgofficialstore/downy-pewangi-dan-pelembut-pakaian-konsentrat-allure-650ml</t>
  </si>
  <si>
    <t>Downy Pewangi dan Pelembut Pakaian Konsentrat Allure 650ml</t>
  </si>
  <si>
    <t>https://tokopedia.com/pgofficialstore/downy-pewangi-dan-pelembut-pakaian-konsentrat-mystique-650ml-isi-4</t>
  </si>
  <si>
    <t>https://tokopedia.com/pgofficialstore/downy-pewangi-dan-pelembut-pakaian-konsentrat-mystique-650ml</t>
  </si>
  <si>
    <t>Downy Pewangi dan Pelembut Pakaian Konsentrat Mystique 650ml</t>
  </si>
  <si>
    <t>Olay Base Body Lotion 75ml</t>
  </si>
  <si>
    <t>Olay Luminous Intensive Whitening Krim Pelembab 50gr White Radiance</t>
  </si>
  <si>
    <t>Olay Luminous Intensive Body Lotion 30ml White Radiance</t>
  </si>
  <si>
    <t>https://tokopedia.com/pgofficialstore/pampers-popok-bayi-celana-premium-soft-s-32-4-8-kg</t>
  </si>
  <si>
    <t>Pampers Popok Bayi Celana Premium Soft S-32 (4-8 kg)</t>
  </si>
  <si>
    <t>https://tokopedia.com/pgofficialstore/pampers-popok-bayi-perekat-premium-care-s-48-4-8-kg</t>
  </si>
  <si>
    <t>Pampers Popok Bayi Perekat Premium Care S-48 (4-8 kg)</t>
  </si>
  <si>
    <t>Olay Total Effects 7in1 Foaming Face Wash Cleanser 100gr</t>
  </si>
  <si>
    <t>https://tokopedia.com/pgofficialstore/pampers-popok-bayi-perekat-premium-care-s-48-4-8-kg-karton-isi-4</t>
  </si>
  <si>
    <t>Pampers Popok Bayi Perekat Premium Care S-48 (4-8 kg) - Karton isi 4</t>
  </si>
  <si>
    <t>https://tokopedia.com/pgofficialstore/pampers-popok-bayi-celana-premium-soft-s-32-4-8-kg-karton-isi-6</t>
  </si>
  <si>
    <t>Pampers Popok Bayi Celana Premium Soft S-32 (4-8 kg) - Karton isi 6</t>
  </si>
  <si>
    <t>https://tokopedia.com/pgofficialstore/pampers-popok-bayi-celana-premium-soft-s-32-4-8-kg-paket-isi-3</t>
  </si>
  <si>
    <t>Pampers Popok Bayi Celana Premium Soft S-32 (4-8 kg) - Paket isi 3</t>
  </si>
  <si>
    <t>https://tokopedia.com/pgofficialstore/pampers-popok-bayi-perekat-premium-care-s-48-4-8-kg-paket-isi-2</t>
  </si>
  <si>
    <t>Pampers Popok Bayi Perekat Premium Care S-48 (4-8 kg) - Paket isi 2</t>
  </si>
  <si>
    <t>https://tokopedia.com/pgofficialstore/pampers-popok-bayi-celana-premium-soft-s-32-4-8-kg-paket-isi-2</t>
  </si>
  <si>
    <t>Pampers Popok Bayi Celana Premium Soft S-32 (4-8 kg) - Paket isi 2</t>
  </si>
  <si>
    <t>Downy Pelembut &amp; Pewangi Pakaian Sunrise Fresh Refill 700ml x4</t>
  </si>
  <si>
    <t>Pantene Micellar Detox &amp; Moisturize 300ml - Shampoo + Conditioner</t>
  </si>
  <si>
    <t>Pantene Shampoo Micellar Detox &amp; Moisturize 300 ml</t>
  </si>
  <si>
    <t>Pantene Micellar Detox &amp; Moisturize 530ml - Shampoo + Conditioner</t>
  </si>
  <si>
    <t>Pantene Conditioner Micellar Detox &amp; Moisturize 300 ml</t>
  </si>
  <si>
    <t>https://tokopedia.com/pgofficialstore/head-shoulders-shampoo-supreme-anti-hairfall-480ml</t>
  </si>
  <si>
    <t>https://tokopedia.com/pgofficialstore/head-shoulders-shampoo-supreme-anti-hairfall-480ml-paket-isi-2</t>
  </si>
  <si>
    <t>https://tokopedia.com/pgofficialstore/head-shoulders-shampoo-supreme-anti-hairfall-480ml-paket-isi-3</t>
  </si>
  <si>
    <t>https://tokopedia.com/pgofficialstore/head-shoulders-shampoo-itch-care-400ml</t>
  </si>
  <si>
    <t>https://tokopedia.com/pgofficialstore/head-shoulders-shampoo-itch-care-400ml-paket-isi-3</t>
  </si>
  <si>
    <t>https://tokopedia.com/pgofficialstore/head-shoulders-shampoo-anti-apek-400ml-paket-isi-3</t>
  </si>
  <si>
    <t>https://tokopedia.com/pgofficialstore/head-shoulders-shampoo-anti-apek-400ml</t>
  </si>
  <si>
    <t>https://tokopedia.com/pgofficialstore/head-shoulders-shampoo-itch-care-400ml-paket-isi-2</t>
  </si>
  <si>
    <t>01/245121103O</t>
  </si>
  <si>
    <t>01/294825208P</t>
  </si>
  <si>
    <t>01/294826004I</t>
  </si>
  <si>
    <t>01/294826801T</t>
  </si>
  <si>
    <t>PGG-18081-01119-00001</t>
  </si>
  <si>
    <t>Head &amp; Shoulders Shampoo Itch Care 160ml</t>
  </si>
  <si>
    <t>01/394829505I</t>
  </si>
  <si>
    <t>01/394829505U</t>
  </si>
  <si>
    <t>01/395129506Z</t>
  </si>
  <si>
    <t>01/395129507A</t>
  </si>
  <si>
    <t>01/395129507B</t>
  </si>
  <si>
    <t>01/395129507C</t>
  </si>
  <si>
    <t>01/396129510X</t>
  </si>
  <si>
    <t>01/395129507S</t>
  </si>
  <si>
    <t>01/395129507T</t>
  </si>
  <si>
    <t>01/395129507U</t>
  </si>
  <si>
    <t>01/395129507V</t>
  </si>
  <si>
    <t>01/394930004O</t>
  </si>
  <si>
    <t>4987176060402x2</t>
  </si>
  <si>
    <t>4902430242875x4902430558754x4902430293341x4902430208093x4902430408158</t>
  </si>
  <si>
    <t>4987176041340+4902430558754</t>
  </si>
  <si>
    <t>4987176110732x2</t>
  </si>
  <si>
    <t>4987176110732x3</t>
  </si>
  <si>
    <t>4987176110725x2</t>
  </si>
  <si>
    <t>4987176110725x3</t>
  </si>
  <si>
    <t>4902430403900x3</t>
  </si>
  <si>
    <t>https://tokopedia.com/pgofficialstore/gilllette-venus-alat-cukur-wanita-smooth-razor-4-refill-pisau-cukur</t>
  </si>
  <si>
    <t>https://tokopedia.com/pgofficialstore/gilllette-venus-alat-cukur-wanita-extra-smooth-razor-4-refill</t>
  </si>
  <si>
    <t>https://tokopedia.com/pgofficialstore/gilllette-venus-alat-cukur-wanita-comfortglide-olay-razor-4-refill</t>
  </si>
  <si>
    <t>https://tokopedia.com/pgofficialstore/head-shoulders-shampoo-itch-care-300ml-paket-isi-2</t>
  </si>
  <si>
    <t>https://tokopedia.com/pgofficialstore/head-shoulders-shampoo-itch-care-300ml-paket-isi-3</t>
  </si>
  <si>
    <t>https://tokopedia.com/pgofficialstore/head-shoulders-shampoo-anti-apek-400ml-paket-isi-2</t>
  </si>
  <si>
    <t>https://tokopedia.com/pgofficialstore/herbal-essences-argan-oil-shampoo-x2-conditioner</t>
  </si>
  <si>
    <t>https://tokopedia.com/pgofficialstore/olay-skinfusion-korean-yuzu-sheet-mask-paket-isi-3</t>
  </si>
  <si>
    <t>https://tokopedia.com/pgofficialstore/olay-skinfusion-korean-yuzu-sheet-mask-paket-isi-5</t>
  </si>
  <si>
    <t>https://tokopedia.com/pgofficialstore/pantene-micellar-detox-moisturize-300ml-shampoo-x2-conditioner</t>
  </si>
  <si>
    <t>https://tokopedia.com/pgofficialstore/pantene-shampoo-micellar-detox-moisturize-300-ml-paket-isi-2</t>
  </si>
  <si>
    <t>https://tokopedia.com/pgofficialstore/pantene-shampoo-micellar-detox-moisturize-530-ml-paket-isi-2</t>
  </si>
  <si>
    <t>https://tokopedia.com/pgofficialstore/pantene-conditioner-micellar-detox-moisturize-300-ml-paket-isi-2</t>
  </si>
  <si>
    <t>https://tokopedia.com/pgofficialstore/pantene-conditioner-micellar-detox-moisturize-530-ml-paket-isi-2</t>
  </si>
  <si>
    <t>https://tokopedia.com/pgofficialstore/pantene-dry-shampoo-pro-v-perfec-on-shampoo-tanpa-bilas-65-ml-isi-2</t>
  </si>
  <si>
    <t>https://tokopedia.com/pgofficialstore/pantene-dry-shampoo-pro-v-perfec-on-shampoo-tanpa-bilas-65-ml-isi-3</t>
  </si>
  <si>
    <t>https://tokopedia.com/pgofficialstore/paket-pantene-dry-shampoo-pro-v-perfec-on-65ml-kondisioner-40ml</t>
  </si>
  <si>
    <t>https://tokopedia.com/pgofficialstore/downy-pelembut-pewangi-pakaian-adorable-bouquet-refill-1-45l</t>
  </si>
  <si>
    <t>https://tokopedia.com/pgofficialstore/gillette-alat-cukur-blue-2-flexible-razor-kepala-goyang</t>
  </si>
  <si>
    <t>https://tokopedia.com/pgofficialstore/gillette-venus-alat-cukur-wanita-comfortglide-olay-isi-4-refill</t>
  </si>
  <si>
    <t>https://tokopedia.com/pgofficialstore/gillette-venus-alat-cukur-wanita-smooth-isi-4-refill</t>
  </si>
  <si>
    <t>https://tokopedia.com/pgofficialstore/gillette-venus-alat-cukur-wanita-smooth-sensitive-isi-4-refill-new</t>
  </si>
  <si>
    <t>https://tokopedia.com/pgofficialstore/downy-pelembut-pewangi-pakaian-adorable-bouquet-refill-550ml-isi-2</t>
  </si>
  <si>
    <t>https://tokopedia.com/pgofficialstore/head-shoulders-shampoo-itch-care-300ml</t>
  </si>
  <si>
    <t>https://tokopedia.com/pgofficialstore/downy-pelembut-pewangi-pakaian-fresh-bouquet-refill-550ml-isi-2</t>
  </si>
  <si>
    <t>https://tokopedia.com/pgofficialstore/downy-pelembut-pewangi-pakaian-adorable-bouquet-refill-550ml-isi-3</t>
  </si>
  <si>
    <t>https://tokopedia.com/pgofficialstore/gillette-venus-alat-cukur-wanita-comfortglide-white-tea-isi-4-refill</t>
  </si>
  <si>
    <t>https://tokopedia.com/pgofficialstore/gillette-venus-alat-cukur-wanita-smooth-sensitive-razor</t>
  </si>
  <si>
    <t>https://tokopedia.com/pgofficialstore/gilllette-venus-alat-cukur-wanita-smooth-razor</t>
  </si>
  <si>
    <t>https://tokopedia.com/pgofficialstore/gilllette-venus-alat-cukur-wanita-extra-smooth-razor-isi-4-refill</t>
  </si>
  <si>
    <t>https://tokopedia.com/pgofficialstore/gilllette-venus-alat-cukur-wanita-extra-smooth-razor</t>
  </si>
  <si>
    <t>https://tokopedia.com/pgofficialstore/head-shoulders-shampoo-anti-hairfall-300-ml</t>
  </si>
  <si>
    <t>https://tokopedia.com/pgofficialstore/pantene-conditioner-anti-lepek-130-ml</t>
  </si>
  <si>
    <t>https://tokopedia.com/pgofficialstore/pantene-conditioner-daily-moisture-130-ml</t>
  </si>
  <si>
    <t>https://tokopedia.com/pgofficialstore/pantene-conditioner-micellar-detox-moisturize-530-ml</t>
  </si>
  <si>
    <t>https://tokopedia.com/pgofficialstore/pantene-shampoo-nature-care-fullness-life-135-ml</t>
  </si>
  <si>
    <t>https://tokopedia.com/pgofficialstore/pantene-shampoo-smooth-silky-290-ml</t>
  </si>
  <si>
    <t>https://tokopedia.com/pgofficialstore/pantene-shampoo-total-damage-care-130ml</t>
  </si>
  <si>
    <t>https://tokopedia.com/pgofficialstore/pantene-shampoo-smooth-silky-130-ml</t>
  </si>
  <si>
    <t>https://tokopedia.com/pgofficialstore/pantene-shampoo-daily-moisture-130-ml</t>
  </si>
  <si>
    <t>https://tokopedia.com/pgofficialstore/pantene-shampoo-anti-lepek-480-ml</t>
  </si>
  <si>
    <t>https://tokopedia.com/pgofficialstore/rejoice-shampoo-anti-ketombe-3-in-1-150-ml</t>
  </si>
  <si>
    <t>https://tokopedia.com/pgofficialstore/rejoice-shampoo-rich-halus-lembut-150-ml</t>
  </si>
  <si>
    <t>https://tokopedia.com/pgofficialstore/rejoice-shampoo-anti-hairfall-150-ml</t>
  </si>
  <si>
    <t>https://tokopedia.com/pgofficialstore/rejoice-shampoo-anti-kusut-150-ml</t>
  </si>
  <si>
    <t>https://tokopedia.com/pgofficialstore/gillette-venus-alat-cukur-wanita-smooth-isi-4-refill-isi-ulang-x2</t>
  </si>
  <si>
    <t>https://tokopedia.com/pgofficialstore/gillette-venus-alat-cukur-wanita-extra-smooth-isi-4-refill-x2</t>
  </si>
  <si>
    <t>https://tokopedia.com/pgofficialstore/gillette-venus-alat-cukur-wanita-comfortglide-olay-isi-4-refill-x2</t>
  </si>
  <si>
    <t>https://tokopedia.com/pgofficialstore/downy-pewangi-dan-pelembut-pakaian-konsentrat-aqua-ocean-650ml-isi-2</t>
  </si>
  <si>
    <t>https://tokopedia.com/pgofficialstore/olay-regenerist-micro-sculpting-essence-water-serum-wajah-brightening</t>
  </si>
  <si>
    <t>https://tokopedia.com/pgofficialstore/downy-pelembut-pewangi-pakaian-fresh-bouquet-refill-550ml</t>
  </si>
  <si>
    <t>https://tokopedia.com/pgofficialstore/downy-pelembut-pewangi-pakaian-adorable-bouquet-refill-550ml</t>
  </si>
  <si>
    <t>https://tokopedia.com/pgofficialstore/herbal-essences-grapefruit-shampoo-x2-conditioner</t>
  </si>
  <si>
    <t>https://tokopedia.com/pgofficialstore/lebih-hemat-olay-regenerist-ritual-lengkap-advanced-anti-aging</t>
  </si>
  <si>
    <t>https://tokopedia.com/pgofficialstore/ambipur-pengharum-mobil-tobacco-7-5-ml</t>
  </si>
  <si>
    <t>https://tokopedia.com/pgofficialstore/olay-white-radiance-niacinamide-hyaluronic-super-serum</t>
  </si>
  <si>
    <t>https://tokopedia.com/pgofficialstore/pantene-dry-shampoo-pro-v-perfec-on-shampoo-tanpa-bilas-65-ml</t>
  </si>
  <si>
    <t>https://tokopedia.com/pgofficialstore/pantene-shampoo-anti-dandruff-130-ml</t>
  </si>
  <si>
    <t>https://tokopedia.com/pgofficialstore/olay-regenerist-peptide-24-collagen-peptide-serum</t>
  </si>
  <si>
    <t>https://tokopedia.com/pgofficialstore/pantene-shampoo-micellar-detox-and-purify-300-ml</t>
  </si>
  <si>
    <t>https://tokopedia.com/pgofficialstore/pantene-conditioner-micellar-detox-and-purify-300-ml</t>
  </si>
  <si>
    <t>https://tokopedia.com/pgofficialstore/pantene-shampoo-micellar-detox-and-purify-530-ml</t>
  </si>
  <si>
    <t>https://tokopedia.com/pgofficialstore/pantene-conditioner-micellar-detox-purify-530-ml</t>
  </si>
  <si>
    <t>https://tokopedia.com/pgofficialstore/gillette-venus-krim-alat-cukur-wanita-satin-care-aloe-vera</t>
  </si>
  <si>
    <t>https://tokopedia.com/pgofficialstore/gillette-alat-cukur-blue-3-flexi-razor-pisau-cukur-isi-10</t>
  </si>
  <si>
    <t>https://tokopedia.com/pgofficialstore/gillette-alat-cukur-blue-2-flexi-razor-pisau-cukur-isi-15</t>
  </si>
  <si>
    <t>https://tokopedia.com/pgofficialstore/special-edition-keith-haring-olay-serum-luminous-essence-30ml</t>
  </si>
  <si>
    <t>https://tokopedia.com/pgofficialstore/lebih-hemat-olay-peptide-24-collagen-lengkap-krim-serum-krim-mata</t>
  </si>
  <si>
    <t>https://tokopedia.com/pgofficialstore/olay-krim-pelembab-peptide-24-collagen-50g-retinol-24-krim-malam-50g</t>
  </si>
  <si>
    <t>https://tokopedia.com/pgofficialstore/olay-krim-pelembab-peptide-24-collagen-50g-regenerist-malam-50g</t>
  </si>
  <si>
    <t>https://tokopedia.com/pgofficialstore/pantene-shampoo-micellar-detox-and-purify-300-ml-x2</t>
  </si>
  <si>
    <t>https://tokopedia.com/pgofficialstore/pantene-conditioner-micellar-detox-and-purify-300-ml-x2</t>
  </si>
  <si>
    <t>https://tokopedia.com/pgofficialstore/pantene-micellar-detox-and-puri-300ml-shampoo-conditioner</t>
  </si>
  <si>
    <t>https://tokopedia.com/pgofficialstore/pantene-micellar-detox-and-purify-300ml-shampoo-x2-conditioner</t>
  </si>
  <si>
    <t>https://tokopedia.com/pgofficialstore/pantene-shampoo-micellar-detox-and-purify-530-ml-x2</t>
  </si>
  <si>
    <t>https://tokopedia.com/pgofficialstore/pantene-conditioner-micellar-detox-purify-530-ml-x2</t>
  </si>
  <si>
    <t>https://tokopedia.com/pgofficialstore/pantene-micellar-detox-and-puri-530ml-shampoo-conditioner</t>
  </si>
  <si>
    <t>https://tokopedia.com/pgofficialstore/pantene-micellar-detox-and-purify-530ml-shampoo-x2-conditioner</t>
  </si>
  <si>
    <t>https://tokopedia.com/pgofficialstore/pantene-paket-perawatan-rambut-rusak-shampo-900ml-condi-300ml-maskx3</t>
  </si>
  <si>
    <t>https://tokopedia.com/pgofficialstore/vicks-formula-jahe-madu-56-ml</t>
  </si>
  <si>
    <t>https://tokopedia.com/pgofficialstore/pantene-conditioner-hitam-glow-130ml</t>
  </si>
  <si>
    <t>https://tokopedia.com/pgofficialstore/pantene-conditioner-miracles-keratin-glow-daily-hair-supplement-150ml</t>
  </si>
  <si>
    <t>https://tokopedia.com/pgofficialstore/pantene-conditioner-miracles-keratin-glow-daily-hair-supplement-300ml</t>
  </si>
  <si>
    <t>https://tokopedia.com/pgofficialstore/rejoice-jeju-rose-shampoo-340ml</t>
  </si>
  <si>
    <t>https://tokopedia.com/pgofficialstore/oral-b-sikat-gigi-toothbrush-complete-easy-clean-charcoal-1s</t>
  </si>
  <si>
    <t>https://tokopedia.com/pgofficialstore/oral-b-sikat-gigi-toothbrush-complete-easy-clean-charcoal-3s</t>
  </si>
  <si>
    <t>https://tokopedia.com/pgofficialstore/oral-b-sikat-gigi-toothbrush-cross-action-ultrathin-charcoal-1s</t>
  </si>
  <si>
    <t>https://tokopedia.com/pgofficialstore/oral-b-sikat-gigi-toothbrush-complete-easy-clean-charcoal-1s-isi-2</t>
  </si>
  <si>
    <t>https://tokopedia.com/pgofficialstore/oral-b-sikat-gigi-toothbrush-complete-easy-clean-charcoal-1s-isi-3</t>
  </si>
  <si>
    <t>https://tokopedia.com/pgofficialstore/oral-b-sikat-gigi-toothbrush-complete-easy-clean-charcoal-1s-isi-6</t>
  </si>
  <si>
    <t>https://tokopedia.com/pgofficialstore/oral-b-sikat-gigi-toothbrush-complete-easy-clean-charcoal-3s-isi-2</t>
  </si>
  <si>
    <t>https://tokopedia.com/pgofficialstore/oral-b-sikat-gigi-toothbrush-complete-easy-clean-charcoal-3s-isi-3</t>
  </si>
  <si>
    <t>https://tokopedia.com/pgofficialstore/oral-b-sikat-gigi-toothbrush-complete-easy-clean-charcoal-3s-isi-6</t>
  </si>
  <si>
    <t>https://tokopedia.com/pgofficialstore/oral-b-sikat-gigi-toothbrush-cross-action-ultrathin-charcoal-1s-x2</t>
  </si>
  <si>
    <t>https://tokopedia.com/pgofficialstore/oral-b-sikat-gigi-toothbrush-cross-action-ultrathin-charcoal-1s-x3</t>
  </si>
  <si>
    <t>https://tokopedia.com/pgofficialstore/oral-b-sikat-gigi-toothbrush-cross-action-ultrathin-charcoal-1s-x6</t>
  </si>
  <si>
    <t>https://tokopedia.com/pgofficialstore/pantene-conditioner-miracles-keratin-glowdaily-hair-supplement-150mlx2</t>
  </si>
  <si>
    <t>https://tokopedia.com/pgofficialstore/pantene-conditioner-miracles-keratin-glowdaily-hair-supplement-150mlx3</t>
  </si>
  <si>
    <t>https://tokopedia.com/pgofficialstore/pantene-conditioner-miracles-keratin-glowdaily-hair-supplement-300mlx2</t>
  </si>
  <si>
    <t>https://tokopedia.com/pgofficialstore/pantene-conditioner-miracles-keratin-glowdaily-hair-supplement-300mlx3</t>
  </si>
  <si>
    <t>https://tokopedia.com/pgofficialstore/rejoice-jeju-rose-shampoo-340ml-paket-isi-2</t>
  </si>
  <si>
    <t>https://tokopedia.com/pgofficialstore/rejoice-jeju-rose-shampoo-340ml-paket-isi-3</t>
  </si>
  <si>
    <t>https://tokopedia.com/pgofficialstore/pantene-shampoo-hitam-glow-290ml-paket-isi-2</t>
  </si>
  <si>
    <t>https://tokopedia.com/pgofficialstore/pantene-shampoo-hitam-glow-290ml-paket-isi-3</t>
  </si>
  <si>
    <t>https://tokopedia.com/pgofficialstore/pantene-shampoo-long-black-400-ml-paket-isi-2</t>
  </si>
  <si>
    <t>https://tokopedia.com/pgofficialstore/pantene-shampoo-long-black-400-ml-paket-isi-3</t>
  </si>
  <si>
    <t>https://tokopedia.com/pgofficialstore/oral-b-sikat-gigi-toothbrush-complete-whitening-medium-1s</t>
  </si>
  <si>
    <t>https://tokopedia.com/pgofficialstore/lebih-hemat-olay-luminous-serum-aha-krim-pelembab-regenerist</t>
  </si>
  <si>
    <t>https://tokopedia.com/pgofficialstore/rejoice-jeju-rose-conditioner-150ml</t>
  </si>
  <si>
    <t>https://tokopedia.com/pgofficialstore/olay-luminous-niacinamide-aha-krim-pelembab-brightening-skin-care-50gr</t>
  </si>
  <si>
    <t>https://tokopedia.com/pgofficialstore/rejoice-jeju-rose-conditioner-150ml-paket-isi-2</t>
  </si>
  <si>
    <t>https://tokopedia.com/pgofficialstore/rejoice-jeju-rose-conditioner-150ml-paket-isi-3</t>
  </si>
  <si>
    <t>https://tokopedia.com/pgofficialstore/pantene-shampoo-hitam-glow-130ml</t>
  </si>
  <si>
    <t>https://tokopedia.com/pgofficialstore/herbal-essences-strawberry-shampoo-x2-conditioner</t>
  </si>
  <si>
    <t>https://tokopedia.com/pgofficialstore/gillette-venus-alat-cukur-wanita-smooth-sensitive-razor-4-refill</t>
  </si>
  <si>
    <t>https://tokopedia.com/pgofficialstore/gillette-venus-alat-cukur-wanita-comfortglide-white-tea-razor-cart-4s</t>
  </si>
  <si>
    <t>https://tokopedia.com/pgofficialstore/oral-b-sikat-gigi-all-rounder-123-medium-3s-paket-isi-3</t>
  </si>
  <si>
    <t>https://tokopedia.com/pgofficialstore/special-box-paket-hemat-olay-set-perawatan-total-effects-anti-aging</t>
  </si>
  <si>
    <t>https://tokopedia.com/pgofficialstore/downy-pewangi-dan-pelembut-pakaian-konsentrat-mystique-650ml-isi-3</t>
  </si>
  <si>
    <t>https://tokopedia.com/pgofficialstore/downy-pewangi-dan-pelembut-pakaian-kosentrat-passion-650ml-isi-3</t>
  </si>
  <si>
    <t>https://tokopedia.com/pgofficialstore/downy-pewangi-dan-pelembut-pakaian-kosentrat-passion-650ml-isi-4</t>
  </si>
  <si>
    <t>Gillette Venus Alat Cukur Wanita Smooth Razor + 4 Refill Pisau Cukur</t>
  </si>
  <si>
    <t>Gillette Venus Alat Cukur Wanita Extra Smooth Razor + 4 Refill</t>
  </si>
  <si>
    <t>Gillette Venus Alat Cukur Wanita Comfortglide Olay Razor + 4 Refill</t>
  </si>
  <si>
    <t>Head &amp; Shoulders Shampoo Itch Care 300ml - Paket isi 2</t>
  </si>
  <si>
    <t>Head &amp; Shoulders Shampoo Itch Care 300ml - Paket isi 3</t>
  </si>
  <si>
    <t>Head &amp; Shoulders Shampoo Anti Apek 400ml - Paket isi 2</t>
  </si>
  <si>
    <t>Herbal Essences Argan Oil - Shampoo x2 + Conditioner</t>
  </si>
  <si>
    <t>Pantene Micellar Detox &amp; Moisturize 300ml - Shampoo x2 + Conditioner</t>
  </si>
  <si>
    <t>Pantene Shampoo Micellar Detox &amp; Moisturize 300 ml - Paket isi 2</t>
  </si>
  <si>
    <t>Pantene Shampoo Micellar Detox &amp; Moisturize 530 ml - Paket isi 2</t>
  </si>
  <si>
    <t>Pantene Conditioner Micellar Detox &amp; Moisturize 300 ml - Paket isi 2</t>
  </si>
  <si>
    <t>Pantene Conditioner Micellar Detox &amp; Moisturize 530 ml - Paket isi 2</t>
  </si>
  <si>
    <t>Pantene Dry Shampoo Pro-V Perfec+On Shampoo Tanpa Bilas 65 ml - isi 2</t>
  </si>
  <si>
    <t>Pantene Dry Shampoo Pro-V Perfec+On Shampoo Tanpa Bilas 65 ml - isi 3</t>
  </si>
  <si>
    <t>[PAKET] Pantene Dry Shampoo Pro-V Perfec+On 65ml + Kondisioner 40ml</t>
  </si>
  <si>
    <t>Downy Pelembut &amp; Pewangi Pakaian Adorable Bouquet Refill 1.45L</t>
  </si>
  <si>
    <t>Gillette Alat Cukur Blue 2 Flexible Razor Kepala Goyang</t>
  </si>
  <si>
    <t>Gillette Venus Alat Cukur Wanita Comfortglide Olay Isi 4 Refill</t>
  </si>
  <si>
    <t>Gillette Venus Alat Cukur Wanita Smooth Isi 4 Refill</t>
  </si>
  <si>
    <t>Downy Pelembut &amp; Pewangi Pakaian Adorable Bouquet Refill 550ml - Isi 2</t>
  </si>
  <si>
    <t>Head &amp; Shoulders Shampoo Itch Care 300ml</t>
  </si>
  <si>
    <t>Downy Pelembut &amp; Pewangi Pakaian Fresh Bouquet Refill 550ml - Isi 2</t>
  </si>
  <si>
    <t>Downy Pelembut &amp; Pewangi Pakaian Adorable Bouquet Refill 550ml - Isi 3</t>
  </si>
  <si>
    <t>Downy Pelembut &amp; Pewangi Pakaian Fresh Bouquet Refill 550ml - Isi 3</t>
  </si>
  <si>
    <t>Gillette Venus Alat Cukur Wanita Comfortglide White Tea isi 4 Refill</t>
  </si>
  <si>
    <t>Gilllette Venus Alat Cukur Wanita Smooth Razor</t>
  </si>
  <si>
    <t>Gilllette Venus Alat Cukur Wanita Extra Smooth Razor isi 4 Refill</t>
  </si>
  <si>
    <t>Gilllette Venus Alat Cukur Wanita Extra Smooth Razor</t>
  </si>
  <si>
    <t>Gilllette Venus Alat Cukur Wanita Comfortglide Olay Razor</t>
  </si>
  <si>
    <t>Pantene Conditioner Anti Lepek 130 ml</t>
  </si>
  <si>
    <t>Pantene Conditioner Daily Moisture 130 ml</t>
  </si>
  <si>
    <t>Pantene Conditioner Micellar Detox &amp; Moisturize 530 ml</t>
  </si>
  <si>
    <t>Pantene Shampoo Nature Care Fullness &amp; Life 135 ml</t>
  </si>
  <si>
    <t>Pantene Shampoo Total Damage Care 130ml</t>
  </si>
  <si>
    <t>Pantene Shampoo Smooth &amp; Silky 130 ml</t>
  </si>
  <si>
    <t>Pantene Shampoo Daily Moisture 130 ml</t>
  </si>
  <si>
    <t>Rejoice Shampoo Rich Halus Lembut 150 ml</t>
  </si>
  <si>
    <t>Rejoice Shampoo Anti Hairfall 150 ml</t>
  </si>
  <si>
    <t>Rejoice Shampoo Anti Kusut 150 ml</t>
  </si>
  <si>
    <t>Gillette Venus Alat Cukur Wanita Smooth Isi 4 Refill Isi Ulang x2</t>
  </si>
  <si>
    <t>Gillette Venus Alat Cukur Wanita Extra Smooth Isi 4 Refill x2</t>
  </si>
  <si>
    <t>Gillette Venus Alat Cukur Wanita Comfortglide Olay Isi 4 Refill x2</t>
  </si>
  <si>
    <t>Downy Pewangi dan Pelembut Pakaian Konsentrat Aqua Ocean 650ml - isi 2</t>
  </si>
  <si>
    <t>Olay Regenerist Micro-Sculpting Essence Water Serum Wajah Brightening</t>
  </si>
  <si>
    <t>Downy Pelembut &amp; Pewangi Pakaian Fresh Bouquet Refill 550ml</t>
  </si>
  <si>
    <t>Downy Pelembut &amp; Pewangi Pakaian Adorable Bouquet Refill 550ml</t>
  </si>
  <si>
    <t>Herbal Essences Grapefruit - Shampoo x2 + Conditioner</t>
  </si>
  <si>
    <t>[LEBIH HEMAT] Olay Regenerist Ritual Lengkap Advanced Anti Aging</t>
  </si>
  <si>
    <t>Ambipur Pengharum Mobil Tobacco 7,5 ml</t>
  </si>
  <si>
    <t>Olay White Radiance Niacinamide + Hyaluronic Super Serum</t>
  </si>
  <si>
    <t>Pantene Dry Shampoo Pro-V Perfec+On Shampoo Tanpa Bilas 65 ml</t>
  </si>
  <si>
    <t>Pantene Shampoo Anti Dandruff 130 ml</t>
  </si>
  <si>
    <t>Gillette Fusion5 Pisau cukur Starter Pack + GRATIS COVER</t>
  </si>
  <si>
    <t>[ Special Edition Keith Haring ] Olay Serum Luminous Essence 30ml</t>
  </si>
  <si>
    <t>Lebih Hemat- Olay Peptide 24 Collagen Ritual Krim Pelembab &amp; Serum</t>
  </si>
  <si>
    <t>Lebih Hemat- Olay Peptide 24 Collagen Lengkap - Krim, Serum, Krim Mata</t>
  </si>
  <si>
    <t>Olay Krim Pelembab Peptide 24 Collagen 50g &amp; Retinol 24 Krim Malam 50g</t>
  </si>
  <si>
    <t>Olay Krim Pelembab Peptide 24 Collagen 50g &amp; Regenerist Malam 50g</t>
  </si>
  <si>
    <t>Pantene Micellar Detox and Puri 300ml - Shampoo + Conditioner</t>
  </si>
  <si>
    <t>Pantene Micellar Detox and Purify 300ml - Shampoo x2 + Conditioner</t>
  </si>
  <si>
    <t>Pantene Conditioner Micellar Detox &amp; Purify 530 ml x2</t>
  </si>
  <si>
    <t>Gillette Fusion5 Proglide Pisau cukur Starter Pack + GRATIS COVER</t>
  </si>
  <si>
    <t>Pantene Micellar Detox and Puri 530ml - Shampoo + Conditioner</t>
  </si>
  <si>
    <t>Pantene Micellar Detox and Purify 530ml - Shampoo x2 + Conditioner</t>
  </si>
  <si>
    <t>Pantene Paket Perawatan Rambut Rontok Shampo900ml, Condi300ml, MaskX3</t>
  </si>
  <si>
    <t>Pantene Paket Perawatan Rambut Rontok Shampo400ml, Condi150ml, Mask</t>
  </si>
  <si>
    <t>Pantene Paket Perawatan Rambut Rusak Shampo 900ml, Condi 300ml, MaskX3</t>
  </si>
  <si>
    <t>Pantene Paket Perawatan Rambut Rusak Shampo 400ml, Condi 150ml, Mask</t>
  </si>
  <si>
    <t>Downy Pewangi Pelembut Pakaian Konsentrat Sunrise Fresh 1,4L - isi 2</t>
  </si>
  <si>
    <t>Downy Pelembut &amp; Pewangi Pakaian Adorable Bouquet Refill 550ml - Isi 4</t>
  </si>
  <si>
    <t>Downy Pelembut &amp; Pewangi Pakaian Fresh Bouquet Refill 550ml - Isi 4</t>
  </si>
  <si>
    <t>Pantene Conditioner Hitam Glow 130ml</t>
  </si>
  <si>
    <t>Downy Pewangi dan Pelembut Pakaian Konsentrat Floral Pink 1,4L - isi 2</t>
  </si>
  <si>
    <t>Oral-B Sikat Gigi Toothbrush Complete Easy Clean Charcoal 1s - Isi 2</t>
  </si>
  <si>
    <t>Oral-B Sikat Gigi Toothbrush Complete Easy Clean Charcoal 1s - Isi 3</t>
  </si>
  <si>
    <t>Oral-B Sikat Gigi Toothbrush Complete Easy Clean Charcoal 1s - Isi 6</t>
  </si>
  <si>
    <t>Oral-B Sikat Gigi Toothbrush Complete Easy Clean Charcoal 3s - Isi 2</t>
  </si>
  <si>
    <t>Oral-B Sikat Gigi Toothbrush Complete Easy Clean Charcoal 3s - Isi 3</t>
  </si>
  <si>
    <t>Oral-B Sikat Gigi Toothbrush Complete Easy Clean Charcoal 3s - Isi 6</t>
  </si>
  <si>
    <t>Oral-B Sikat Gigi Toothbrush Cross Action Ultrathin Charcoal 1s X2</t>
  </si>
  <si>
    <t>Oral-B Sikat Gigi Toothbrush Cross Action Ultrathin Charcoal 1s X3</t>
  </si>
  <si>
    <t>Oral-B Sikat Gigi Toothbrush Cross Action Ultrathin Charcoal 1s X6</t>
  </si>
  <si>
    <t>Pantene Conditioner Miracles Keratin GlowDaily Hair Supplement 150mlX2</t>
  </si>
  <si>
    <t>Pantene Conditioner Miracles Keratin GlowDaily Hair Supplement 150mlX3</t>
  </si>
  <si>
    <t>Pantene Conditioner Miracles Keratin GlowDaily Hair Supplement 300mlX2</t>
  </si>
  <si>
    <t>Pantene Conditioner Miracles Keratin GlowDaily Hair Supplement 300mlX3</t>
  </si>
  <si>
    <t>Rejoice Jeju Rose Shampoo 340ml - Paket isi 2</t>
  </si>
  <si>
    <t>Rejoice Jeju Rose Shampoo 340ml - Paket isi 3</t>
  </si>
  <si>
    <t>Pantene Shampoo Hitam Glow 290ml - Paket isi 2</t>
  </si>
  <si>
    <t>Pantene Shampoo Hitam Glow 290ml - Paket isi 3</t>
  </si>
  <si>
    <t>Pantene Shampoo Long Black 400 ml - Paket Isi 2</t>
  </si>
  <si>
    <t>Pantene Shampoo Long Black 400 ml - Paket Isi 3</t>
  </si>
  <si>
    <t>Oral-B Sikat Gigi Toothbrush Complete Whitening Medium 1s</t>
  </si>
  <si>
    <t>[LEBIH HEMAT] Olay Luminous Serum AHA + Krim Pelembab AHA</t>
  </si>
  <si>
    <t>[LEBIH HEMAT] Olay Luminous Serum AHA + Krim Pelembab Regenerist</t>
  </si>
  <si>
    <t>Olay Luminous Niacinamide+AHA Krim Pelembab Brightening Skin Care 50gr</t>
  </si>
  <si>
    <t>Rejoice Jeju Rose Conditioner 150ml - Paket isi 2</t>
  </si>
  <si>
    <t>Rejoice Jeju Rose Conditioner 150ml - Paket isi 3</t>
  </si>
  <si>
    <t>Pantene Shampoo Hitam Glow 130ml</t>
  </si>
  <si>
    <t>Herbal Essences Strawberry - Shampoo x2 + Conditioner</t>
  </si>
  <si>
    <t>Gillette Venus Alat Cukur Wanita Smooth Sensitive Razor + 4 Refill</t>
  </si>
  <si>
    <t>Gillette Venus Alat Cukur Wanita Comfortglide White Tea Razor +Cart 4s</t>
  </si>
  <si>
    <t>Oral-B Sikat Gigi All Rounder 123 Medium 3s - Paket isi 3</t>
  </si>
  <si>
    <t>[SPECIAL BOX] Paket Hemat Olay Ritual Pelembab Anti Aging</t>
  </si>
  <si>
    <t>[SPECIAL BOX] Paket Hemat Olay Set Perawatan Total Effects Anti Aging</t>
  </si>
  <si>
    <t>Downy Pewangi dan Pelembut Pakaian Konsentrat Mystique 650ml - isi 3</t>
  </si>
  <si>
    <t>Downy Pewangi dan Pelembut Pakaian Kosentrat Passion 650ml - Isi 3</t>
  </si>
  <si>
    <t>Downy Pewangi dan Pelembut Pakaian Kosentrat Passion 650ml - Isi 4</t>
  </si>
  <si>
    <t>7338091317_21314645601</t>
  </si>
  <si>
    <t>4738092128_30349192142</t>
  </si>
  <si>
    <t>1881709674_50349203658</t>
  </si>
  <si>
    <t>95550204_40349190800</t>
  </si>
  <si>
    <t>95550229_40349190819</t>
  </si>
  <si>
    <t>449150992_50349203202</t>
  </si>
  <si>
    <t>95550191_40349190793</t>
  </si>
  <si>
    <t>520988481_30349203375</t>
  </si>
  <si>
    <t>460345131_50349191490</t>
  </si>
  <si>
    <t>1022393438_30349191743</t>
  </si>
  <si>
    <t>95550223_50349202633</t>
  </si>
  <si>
    <t>449145694_50349203213</t>
  </si>
  <si>
    <t>95550170_50349202623</t>
  </si>
  <si>
    <t>1022549119_40349203569</t>
  </si>
  <si>
    <t>1022393444_30349191746</t>
  </si>
  <si>
    <t>169185921_70349202787</t>
  </si>
  <si>
    <t>84042402_21314644146</t>
  </si>
  <si>
    <t>133802610_40349191059</t>
  </si>
  <si>
    <t>1019686032_30349191728</t>
  </si>
  <si>
    <t>84042406_60349202398</t>
  </si>
  <si>
    <t>82157846_50349202107</t>
  </si>
  <si>
    <t>1019684652_30349191725</t>
  </si>
  <si>
    <t>1075469593_30349203595</t>
  </si>
  <si>
    <t>2074722984_50349191939</t>
  </si>
  <si>
    <t>227296337_50349203126</t>
  </si>
  <si>
    <t>1021488861_40349203540</t>
  </si>
  <si>
    <t>84042398_21314644139</t>
  </si>
  <si>
    <t>133809105_40349191061</t>
  </si>
  <si>
    <t>85395042_50349202632</t>
  </si>
  <si>
    <t>1075541465_21314635859</t>
  </si>
  <si>
    <t>85394061_40349190825</t>
  </si>
  <si>
    <t>224984798_21314635289</t>
  </si>
  <si>
    <t>1022748938_70349203485</t>
  </si>
  <si>
    <t>118286745_60349202738</t>
  </si>
  <si>
    <t>82208658_30349202281</t>
  </si>
  <si>
    <t>82208665_30349202276</t>
  </si>
  <si>
    <t>82208654_40349190480</t>
  </si>
  <si>
    <t>817004558_60349191601</t>
  </si>
  <si>
    <t>82223154_30349202287</t>
  </si>
  <si>
    <t>218889315_21314635286</t>
  </si>
  <si>
    <t>84095373_50349202619</t>
  </si>
  <si>
    <t>84095794_40349190822</t>
  </si>
  <si>
    <t>82208641_30349202275</t>
  </si>
  <si>
    <t>1120686396_40349203584</t>
  </si>
  <si>
    <t>82208612_30349202278</t>
  </si>
  <si>
    <t>84083630_60349202389</t>
  </si>
  <si>
    <t>82208644_30349202273</t>
  </si>
  <si>
    <t>803448408_70349203402</t>
  </si>
  <si>
    <t>82208417_30349202280</t>
  </si>
  <si>
    <t>82208633_40349190503</t>
  </si>
  <si>
    <t>82208615_40349190475</t>
  </si>
  <si>
    <t>82208651_30349202277</t>
  </si>
  <si>
    <t>84083309_60349202421</t>
  </si>
  <si>
    <t>84095561_40349190791</t>
  </si>
  <si>
    <t>817024051_60349191604</t>
  </si>
  <si>
    <t>1120686393_50349191827</t>
  </si>
  <si>
    <t>888204477_60349191593</t>
  </si>
  <si>
    <t>118424136_60349202748</t>
  </si>
  <si>
    <t>118446703_50349190927</t>
  </si>
  <si>
    <t>1075469591_40349191786</t>
  </si>
  <si>
    <t>887915581_60349191612</t>
  </si>
  <si>
    <t>1075469580_40349191790</t>
  </si>
  <si>
    <t>224356418_40349191233</t>
  </si>
  <si>
    <t>2067254995_40349191883</t>
  </si>
  <si>
    <t>2067254888_30349191947</t>
  </si>
  <si>
    <t>2067254934_40349191879</t>
  </si>
  <si>
    <t>2067256950_40349203741</t>
  </si>
  <si>
    <t>92749041_40349190801</t>
  </si>
  <si>
    <t>3455310378_61224898973</t>
  </si>
  <si>
    <t>3455310317_41224898935</t>
  </si>
  <si>
    <t>84100534_40349190802</t>
  </si>
  <si>
    <t>1022748970_70349191701</t>
  </si>
  <si>
    <t>1022748978_70349203516</t>
  </si>
  <si>
    <t>1022748986_70349191664</t>
  </si>
  <si>
    <t>1022856853_40349191780</t>
  </si>
  <si>
    <t>1022856840_70349203512</t>
  </si>
  <si>
    <t>1022748985_70349203483</t>
  </si>
  <si>
    <t>3740245249_50134284026</t>
  </si>
  <si>
    <t>6640152154_60134234078</t>
  </si>
  <si>
    <t>4863468376_61863976495</t>
  </si>
  <si>
    <t>520905542_50349191524</t>
  </si>
  <si>
    <t>3884939339_81383457184</t>
  </si>
  <si>
    <t>8238189204_81383456882</t>
  </si>
  <si>
    <t>5783249006_24948627548</t>
  </si>
  <si>
    <t>9232407736_24981483377</t>
  </si>
  <si>
    <t>9646202813_81572071449</t>
  </si>
  <si>
    <t>3249274971_50776443541</t>
  </si>
  <si>
    <t>6249109914_70776430283</t>
  </si>
  <si>
    <t>5349111348_60776439964</t>
  </si>
  <si>
    <t>7349105963_30776444729</t>
  </si>
  <si>
    <t>5349111411_50776429022</t>
  </si>
  <si>
    <t>885967236_60349191603</t>
  </si>
  <si>
    <t>8851257150_35264322637</t>
  </si>
  <si>
    <t>2952861561_81790388168</t>
  </si>
  <si>
    <t>8051261589_45264962506</t>
  </si>
  <si>
    <t>4988150243_91829742966</t>
  </si>
  <si>
    <t>8749877949_91706153703</t>
  </si>
  <si>
    <t>11100822948_91706162995</t>
  </si>
  <si>
    <t>11200822837_65206058337</t>
  </si>
  <si>
    <t>10900822862_35206037995</t>
  </si>
  <si>
    <t>8649877911_81706153407</t>
  </si>
  <si>
    <t>9067849833_92815133028</t>
  </si>
  <si>
    <t>10815516847_83164404925</t>
  </si>
  <si>
    <t>8173536337_76223463715</t>
  </si>
  <si>
    <t>11539630474_111976621784</t>
  </si>
  <si>
    <t>10539625867_77122957140</t>
  </si>
  <si>
    <t>4797851315_111976492431</t>
  </si>
  <si>
    <t>4986522087_91547323453</t>
  </si>
  <si>
    <t>3153329069_21080301426</t>
  </si>
  <si>
    <t>4240154549_30134280915</t>
  </si>
  <si>
    <t>5641547450_40238207487</t>
  </si>
  <si>
    <t>3614159045_50349191981</t>
  </si>
  <si>
    <t>4314064014_50349203862</t>
  </si>
  <si>
    <t>2753563904_60349203692</t>
  </si>
  <si>
    <t>5414063936_40349192165</t>
  </si>
  <si>
    <t>6114063708_70349203904</t>
  </si>
  <si>
    <t>3914159285_50349203836</t>
  </si>
  <si>
    <t>2283083850_40349203765</t>
  </si>
  <si>
    <t>2283083853_50349203685</t>
  </si>
  <si>
    <t>2283083847_40349203764</t>
  </si>
  <si>
    <t>2283083856_50349203684</t>
  </si>
  <si>
    <t>2283083848_50349191956</t>
  </si>
  <si>
    <t>5218093223_40349192167</t>
  </si>
  <si>
    <t>5018093255_21314636085</t>
  </si>
  <si>
    <t>4127706142_50349203837</t>
  </si>
  <si>
    <t>5333607647_17683496432</t>
  </si>
  <si>
    <t>3732792054_17245150239</t>
  </si>
  <si>
    <t>3107493674_60349203694</t>
  </si>
  <si>
    <t>3107493652_50349203778</t>
  </si>
  <si>
    <t>3107493677_21314645324</t>
  </si>
  <si>
    <t>3107493662_21314645321</t>
  </si>
  <si>
    <t>3107493647_70349191963</t>
  </si>
  <si>
    <t>3107493648_70349191965</t>
  </si>
  <si>
    <t>3107493642_70349191946</t>
  </si>
  <si>
    <t>3107493669_60349203701</t>
  </si>
  <si>
    <t>6718459006_50349192239</t>
  </si>
  <si>
    <t>885830588_60349191633</t>
  </si>
  <si>
    <t>888257473_60349191599</t>
  </si>
  <si>
    <t>886187320_70349203404</t>
  </si>
  <si>
    <t>885951694_70349203405</t>
  </si>
  <si>
    <t>5161209290_31689345858</t>
  </si>
  <si>
    <t>5362237675_71773555753</t>
  </si>
  <si>
    <t>7362237766_31773803973</t>
  </si>
  <si>
    <t>6362243796_41773958741</t>
  </si>
  <si>
    <t>6562242177_51773999737</t>
  </si>
  <si>
    <t>3762163159_41760384689</t>
  </si>
  <si>
    <t>6162066145_51760475491</t>
  </si>
  <si>
    <t>5862244823_61774118569</t>
  </si>
  <si>
    <t>6762245329_22598547142</t>
  </si>
  <si>
    <t>4062250795_41774231283</t>
  </si>
  <si>
    <t>6762078972_61761228714</t>
  </si>
  <si>
    <t>5562080252_71761435074</t>
  </si>
  <si>
    <t>7962098983_31762838406</t>
  </si>
  <si>
    <t>3862197124_31762941472</t>
  </si>
  <si>
    <t>4962098232_51763016864</t>
  </si>
  <si>
    <t>5162098658_31763053445</t>
  </si>
  <si>
    <t>4762099035_71763124413</t>
  </si>
  <si>
    <t>6362101026_31763190909</t>
  </si>
  <si>
    <t>7662101499_41763244366</t>
  </si>
  <si>
    <t>3262268634_41763288200</t>
  </si>
  <si>
    <t>5362104188_61763456846</t>
  </si>
  <si>
    <t>4862109910_31763578988</t>
  </si>
  <si>
    <t>6071077809_62748323746</t>
  </si>
  <si>
    <t>7171144458_23483529926</t>
  </si>
  <si>
    <t>4271147122_80393747097</t>
  </si>
  <si>
    <t>3177689038_32758811563</t>
  </si>
  <si>
    <t>6062114593_51764242317</t>
  </si>
  <si>
    <t>4662251280_31774305053</t>
  </si>
  <si>
    <t>6362246493_51774350356</t>
  </si>
  <si>
    <t>6358754756_51496879746</t>
  </si>
  <si>
    <t>3358683559_51484708562</t>
  </si>
  <si>
    <t>4958584138_51484411559</t>
  </si>
  <si>
    <t>5958577226_41484096334</t>
  </si>
  <si>
    <t>4458574478_41483573728</t>
  </si>
  <si>
    <t>5258597922_41485642364</t>
  </si>
  <si>
    <t>7558601451_31485892176</t>
  </si>
  <si>
    <t>4858605922_61486119338</t>
  </si>
  <si>
    <t>5458610327_61486268125</t>
  </si>
  <si>
    <t>4658608313_61486417667</t>
  </si>
  <si>
    <t>7865093807_31974365607</t>
  </si>
  <si>
    <t>9700065088_62004263230</t>
  </si>
  <si>
    <t>4465431978_42004476018</t>
  </si>
  <si>
    <t>6779004486_80856674471</t>
  </si>
  <si>
    <t>8715829910_33713378288</t>
  </si>
  <si>
    <t>6679004503_63655358897</t>
  </si>
  <si>
    <t>298695138_50349203121</t>
  </si>
  <si>
    <t>483452150_40349191556</t>
  </si>
  <si>
    <t>1565917255_40349203610</t>
  </si>
  <si>
    <t>4716518579_60349203854</t>
  </si>
  <si>
    <t>6139539683_40089092892</t>
  </si>
  <si>
    <t>298691148_40349203101</t>
  </si>
  <si>
    <t>448182602_50349203183</t>
  </si>
  <si>
    <t>3239699701_21080301479</t>
  </si>
  <si>
    <t>11927027542_36940023877</t>
  </si>
  <si>
    <t>10319956555_111097891762</t>
  </si>
  <si>
    <t>13518816391_77411443536</t>
  </si>
  <si>
    <t>10654811669_120910809264</t>
  </si>
  <si>
    <t>11354045156_57412305078</t>
  </si>
  <si>
    <t>3093673458_102775500891</t>
  </si>
  <si>
    <t>13018857380_67411929046</t>
  </si>
  <si>
    <t>13819668462_85115804430</t>
  </si>
  <si>
    <t>11254438378_95112051011</t>
  </si>
  <si>
    <t>12619555765_77420581620</t>
  </si>
  <si>
    <t>11854037379_47412664359</t>
  </si>
  <si>
    <t>12419545087_37422032907</t>
  </si>
  <si>
    <t>12319546001_37422064540</t>
  </si>
  <si>
    <t>12618981388_57414091275</t>
  </si>
  <si>
    <t>11554116853_102780934407</t>
  </si>
  <si>
    <t>11833632570_67035224240</t>
  </si>
  <si>
    <t>8490611690_111731244697</t>
  </si>
  <si>
    <t>11433643685_101731412591</t>
  </si>
  <si>
    <t>11933537944_111727179830</t>
  </si>
  <si>
    <t>10638585898_94522112042</t>
  </si>
  <si>
    <t>11850819838_130596067611</t>
  </si>
  <si>
    <t>13413303860_94958428470</t>
  </si>
  <si>
    <t>13015599764_95014762701</t>
  </si>
  <si>
    <t>10852188269_120702348594</t>
  </si>
  <si>
    <t>13715613362_27625956232</t>
  </si>
  <si>
    <t>9194641526_130878859689</t>
  </si>
  <si>
    <t>10554391679_77419518099</t>
  </si>
  <si>
    <t>12920117200_130906995072</t>
  </si>
  <si>
    <t>13220110980_130907231249</t>
  </si>
  <si>
    <t>11154528043_57423411955</t>
  </si>
  <si>
    <t>10654395104_130878988025</t>
  </si>
  <si>
    <t>11554390503_112797544277</t>
  </si>
  <si>
    <t>8494663203_120890965897</t>
  </si>
  <si>
    <t>13419701620_112806858587</t>
  </si>
  <si>
    <t>12319714697_47423858113</t>
  </si>
  <si>
    <t>13619816179_57425068855</t>
  </si>
  <si>
    <t>13201483344_94655526396</t>
  </si>
  <si>
    <t>13502232193_84676122465</t>
  </si>
  <si>
    <t>11543995130_102128956076</t>
  </si>
  <si>
    <t>11543991466_37181047685</t>
  </si>
  <si>
    <t>12502251287_27462551245</t>
  </si>
  <si>
    <t>10744425107_120069338915</t>
  </si>
  <si>
    <t>13504429626_27491571996</t>
  </si>
  <si>
    <t>13604446558_130181050556</t>
  </si>
  <si>
    <t>7540633314_60171264836</t>
  </si>
  <si>
    <t>14923157697_133150844432</t>
  </si>
  <si>
    <t>13462762370_114588837077</t>
  </si>
  <si>
    <t>12862777104_28252425425</t>
  </si>
  <si>
    <t>15331293693_86478653988</t>
  </si>
  <si>
    <t>10881184538_151445961442</t>
  </si>
  <si>
    <t>10981177650_133429892289</t>
  </si>
  <si>
    <t>12166711806_141446225443</t>
  </si>
  <si>
    <t>13866692763_123430908921</t>
  </si>
  <si>
    <t>12966695615_123429825178</t>
  </si>
  <si>
    <t>14431309999_104809851327</t>
  </si>
  <si>
    <t>15831309776_151446473801</t>
  </si>
  <si>
    <t>14819094948_123005906706</t>
  </si>
  <si>
    <t>14919094230_48018756351</t>
  </si>
  <si>
    <t>10177847450_150890422939</t>
  </si>
  <si>
    <t>15119091852_123005794683</t>
  </si>
  <si>
    <t>13760791909_150890343176</t>
  </si>
  <si>
    <t>15722170175_151033442334</t>
  </si>
  <si>
    <t>13662288657_104561051231</t>
  </si>
  <si>
    <t>15122185071_151034140633</t>
  </si>
  <si>
    <t>15922169966_151033444072</t>
  </si>
  <si>
    <t>14022178346_38050420241</t>
  </si>
  <si>
    <t>10178690675_151033443806</t>
  </si>
  <si>
    <t>15722250848_151037280649</t>
  </si>
  <si>
    <t>11778695320_114561760882</t>
  </si>
  <si>
    <t>13862284112_141033846931</t>
  </si>
  <si>
    <t>15722170543_96308686591</t>
  </si>
  <si>
    <t>16701464756_170063629932</t>
  </si>
  <si>
    <t>12877291937_78363366088</t>
  </si>
  <si>
    <t>14157161698_48407395555</t>
  </si>
  <si>
    <t>14757162109_115563537726</t>
  </si>
  <si>
    <t>12581172953_134597274784</t>
  </si>
  <si>
    <t>16020548779_152969155191</t>
  </si>
  <si>
    <t>16120077523_28619449609</t>
  </si>
  <si>
    <t>16220080657_134583339783</t>
  </si>
  <si>
    <t>12681067067_142951510617</t>
  </si>
  <si>
    <t>12981067503_160760456249</t>
  </si>
  <si>
    <t>16320034421_115718105567</t>
  </si>
  <si>
    <t>17120035964_68461179280</t>
  </si>
  <si>
    <t>17920039082_115718216834</t>
  </si>
  <si>
    <t>17012242908_160423649438</t>
  </si>
  <si>
    <t>17412243255_86992905604</t>
  </si>
  <si>
    <t>17612244052_105564364268</t>
  </si>
  <si>
    <t>13981925496_160941125459</t>
  </si>
  <si>
    <t>16123815610_170941125230</t>
  </si>
  <si>
    <t>15662277920_124656366385</t>
  </si>
  <si>
    <t>15562277857_143046031550</t>
  </si>
  <si>
    <t>14462278244_160884640857</t>
  </si>
  <si>
    <t>15263192525_115817869773</t>
  </si>
  <si>
    <t>16920068646_87097599196</t>
  </si>
  <si>
    <t>13377268451_160156833631</t>
  </si>
  <si>
    <t>16004081880_160156813412</t>
  </si>
  <si>
    <t>14754637429_105495169488</t>
  </si>
  <si>
    <t>14854636867_170273817004</t>
  </si>
  <si>
    <t>17607057861_170274069122</t>
  </si>
  <si>
    <t>17607057698_170274068777</t>
  </si>
  <si>
    <t>14847153807_38304689062</t>
  </si>
  <si>
    <t>3832737327_17221164161</t>
  </si>
  <si>
    <t>7740633239_50171257946</t>
  </si>
  <si>
    <t>7745932346_40565985332</t>
  </si>
  <si>
    <t>6445933107_40565992304</t>
  </si>
  <si>
    <t>7245931991_40565939260</t>
  </si>
  <si>
    <t>7245927793_60565954864</t>
  </si>
  <si>
    <t>5842368050_30302490840</t>
  </si>
  <si>
    <t>6442362434_70302412508</t>
  </si>
  <si>
    <t>6242363825_21272591287</t>
  </si>
  <si>
    <t>4042359325_60302315823</t>
  </si>
  <si>
    <t>7142364273_21272638608</t>
  </si>
  <si>
    <t>5447473855_60663938299</t>
  </si>
  <si>
    <t>9733648475_74484378895</t>
  </si>
  <si>
    <t>9434723120_81306966511</t>
  </si>
  <si>
    <t>3584114439_74529202801</t>
  </si>
  <si>
    <t>9334726626_44529321193</t>
  </si>
  <si>
    <t>9849379130_91676339749</t>
  </si>
  <si>
    <t>8349390100_55185288399</t>
  </si>
  <si>
    <t>6533779596_17770876674</t>
  </si>
  <si>
    <t>5337729835_19520027548</t>
  </si>
  <si>
    <t>3653192684_31057966472</t>
  </si>
  <si>
    <t>4738093696_30349192143</t>
  </si>
  <si>
    <t>7532764757_17272272979</t>
  </si>
  <si>
    <t>4832742197_17263021979</t>
  </si>
  <si>
    <t>4232736837_17261042001</t>
  </si>
  <si>
    <t>6732754804_17267959508</t>
  </si>
  <si>
    <t>6132750304_17266493546</t>
  </si>
  <si>
    <t>7132771722_17275564078</t>
  </si>
  <si>
    <t>3832868168_17275223154</t>
  </si>
  <si>
    <t>5232760412_17269723325</t>
  </si>
  <si>
    <t>6632743825_17264255618</t>
  </si>
  <si>
    <t>1019663311_60349191609</t>
  </si>
  <si>
    <t>6830538358_16560761657</t>
  </si>
  <si>
    <t>6832754003_17267771337</t>
  </si>
  <si>
    <t>5132758454_17268887889</t>
  </si>
  <si>
    <t>4132740784_17262711187</t>
  </si>
  <si>
    <t>1565917233_40349203590</t>
  </si>
  <si>
    <t>3332862535_17272378646</t>
  </si>
  <si>
    <t>7832752778_17267326907</t>
  </si>
  <si>
    <t>5132758590_17268971625</t>
  </si>
  <si>
    <t>4932743936_17263616130</t>
  </si>
  <si>
    <t>6137554129_19454177257</t>
  </si>
  <si>
    <t>4632626382_17214491892</t>
  </si>
  <si>
    <t>6840632794_30171194461</t>
  </si>
  <si>
    <t>5340634662_70171224669</t>
  </si>
  <si>
    <t>4732655590_17226837019</t>
  </si>
  <si>
    <t>5832740239_17263086105</t>
  </si>
  <si>
    <t>5437554246_19453571360</t>
  </si>
  <si>
    <t>7837728822_19520403876</t>
  </si>
  <si>
    <t>7732739232_17262764694</t>
  </si>
  <si>
    <t>4732638365_17219385617</t>
  </si>
  <si>
    <t>7932742550_17263730590</t>
  </si>
  <si>
    <t>4636155119_18883456338</t>
  </si>
  <si>
    <t>7049105657_50776386756</t>
  </si>
  <si>
    <t>6232660973_17229767655</t>
  </si>
  <si>
    <t>6432638094_17220056827</t>
  </si>
  <si>
    <t>3730686329_16570498165</t>
  </si>
  <si>
    <t>6430581633_16569762967</t>
  </si>
  <si>
    <t>5332713261_17252843277</t>
  </si>
  <si>
    <t>4040628210_30170922168</t>
  </si>
  <si>
    <t>7940626264_30170927872</t>
  </si>
  <si>
    <t>6940626303_40170947807</t>
  </si>
  <si>
    <t>5740626422_60170953067</t>
  </si>
  <si>
    <t>4740632967_30170984145</t>
  </si>
  <si>
    <t>4533627997_17694015523</t>
  </si>
  <si>
    <t>5233625150_17692542033</t>
  </si>
  <si>
    <t>4733626106_17693060653</t>
  </si>
  <si>
    <t>7133627114_17694706961</t>
  </si>
  <si>
    <t>7437730057_19520998359</t>
  </si>
  <si>
    <t>3637827110_19520837595</t>
  </si>
  <si>
    <t>5537731039_19521302033</t>
  </si>
  <si>
    <t>6232640020_17221009306</t>
  </si>
  <si>
    <t>6837552038_19453242630</t>
  </si>
  <si>
    <t>7437725495_19518834392</t>
  </si>
  <si>
    <t>3433889955_17777027402</t>
  </si>
  <si>
    <t>6432684557_17239904509</t>
  </si>
  <si>
    <t>4637561222_19456532395</t>
  </si>
  <si>
    <t>3732781135_17239840180</t>
  </si>
  <si>
    <t>7037726562_19519360409</t>
  </si>
  <si>
    <t>6337726913_19519470472</t>
  </si>
  <si>
    <t>6337726352_19519164190</t>
  </si>
  <si>
    <t>4933795782_17777954905</t>
  </si>
  <si>
    <t>4232709285_17251078171</t>
  </si>
  <si>
    <t>7037728103_19520201504</t>
  </si>
  <si>
    <t>3542302938_70289495393</t>
  </si>
  <si>
    <t>3157316187_21433391512</t>
  </si>
  <si>
    <t>6444707431_50481022828</t>
  </si>
  <si>
    <t>6044712180_70481044981</t>
  </si>
  <si>
    <t>6040630527_50170863021</t>
  </si>
  <si>
    <t>6042366803_30303024496</t>
  </si>
  <si>
    <t>6233638095_17700361910</t>
  </si>
  <si>
    <t>6247473474_40663993211</t>
  </si>
  <si>
    <t>6251911674_60967251727</t>
  </si>
  <si>
    <t>7234722531_18250752630</t>
  </si>
  <si>
    <t>7251907297_50967181508</t>
  </si>
  <si>
    <t>7740625760_60170852966</t>
  </si>
  <si>
    <t>4658322337_41463172530</t>
  </si>
  <si>
    <t>6458321258_41463343981</t>
  </si>
  <si>
    <t>4556150804_71294737145</t>
  </si>
  <si>
    <t>7660964944_51668840074</t>
  </si>
  <si>
    <t>3761063323_61669008479</t>
  </si>
  <si>
    <t>7856378643_22183043019</t>
  </si>
  <si>
    <t>4437732774_19521452318</t>
  </si>
  <si>
    <t>6056378182_22182955589</t>
  </si>
  <si>
    <t>6037727615_19519866318</t>
  </si>
  <si>
    <t>5656219600_61300354377</t>
  </si>
  <si>
    <t>7556347252_61310915948</t>
  </si>
  <si>
    <t>540889936_30349203361</t>
  </si>
  <si>
    <t>6133642137_17702515495</t>
  </si>
  <si>
    <t>4456148022_22166651816</t>
  </si>
  <si>
    <t>4956358848_41311711035</t>
  </si>
  <si>
    <t>5156371351_31312374055</t>
  </si>
  <si>
    <t>5756361193_61311775009</t>
  </si>
  <si>
    <t>5856356051_31311515463</t>
  </si>
  <si>
    <t>6232757912_17269316198</t>
  </si>
  <si>
    <t>6556366956_61312481140</t>
  </si>
  <si>
    <t>6956356659_61311604344</t>
  </si>
  <si>
    <t>7556353387_31311082306</t>
  </si>
  <si>
    <t>7956368961_31312226298</t>
  </si>
  <si>
    <t>6656361682_41311847082</t>
  </si>
  <si>
    <t>7056147712_51295081828</t>
  </si>
  <si>
    <t>3656249146_51295091099</t>
  </si>
  <si>
    <t>5258758151_61497134224</t>
  </si>
  <si>
    <t>7356378950_61313067199</t>
  </si>
  <si>
    <t>7956377893_41312894234</t>
  </si>
  <si>
    <t>4256349089_51310853461</t>
  </si>
  <si>
    <t>5658763536_41497402851</t>
  </si>
  <si>
    <t>6032750760_17266719325</t>
  </si>
  <si>
    <t>6932756322_17268411916</t>
  </si>
  <si>
    <t>7332754784_17267914524</t>
  </si>
  <si>
    <t>7648890980_50762798764</t>
  </si>
  <si>
    <t>5932741996_17263610001</t>
  </si>
  <si>
    <t>3532718381_17213190651</t>
  </si>
  <si>
    <t>3740725309_40171155949</t>
  </si>
  <si>
    <t>7337735103_19523217007</t>
  </si>
  <si>
    <t>6841931798_60265395249</t>
  </si>
  <si>
    <t>7441927446_30265411299</t>
  </si>
  <si>
    <t>3332748153_17225670442</t>
  </si>
  <si>
    <t>3637648784_19452943709</t>
  </si>
  <si>
    <t>1022856843_40349191781</t>
  </si>
  <si>
    <t>3742466795_70302674915</t>
  </si>
  <si>
    <t>3842468638_50302986053</t>
  </si>
  <si>
    <t>3952009176_60967254075</t>
  </si>
  <si>
    <t>4342369274_50303070624</t>
  </si>
  <si>
    <t>4932696210_17244999494</t>
  </si>
  <si>
    <t>9451642108_35280023853</t>
  </si>
  <si>
    <t>9651653666_75280182628</t>
  </si>
  <si>
    <t>4888085946_35280255434</t>
  </si>
  <si>
    <t>11301926688_45280244989</t>
  </si>
  <si>
    <t>11101928681_81812701296</t>
  </si>
  <si>
    <t>8452086795_45299562998</t>
  </si>
  <si>
    <t>3588260270_100117730768</t>
  </si>
  <si>
    <t>11401668263_25733503456</t>
  </si>
  <si>
    <t>11901668934_81788707894</t>
  </si>
  <si>
    <t>8151232509_91788810200</t>
  </si>
  <si>
    <t>10701671082_75263789744</t>
  </si>
  <si>
    <t>7487985946_55263907533</t>
  </si>
  <si>
    <t>9751255263_100089643646</t>
  </si>
  <si>
    <t>9868243241_65999057019</t>
  </si>
  <si>
    <t>11012105812_82828421216</t>
  </si>
  <si>
    <t>7892085254_55989370125</t>
  </si>
  <si>
    <t>8067988604_92824190605</t>
  </si>
  <si>
    <t>6233621732_17691531281</t>
  </si>
  <si>
    <t>10416381725_100898363901</t>
  </si>
  <si>
    <t>9374934364_83253533006</t>
  </si>
  <si>
    <t>8375579427_36314182421</t>
  </si>
  <si>
    <t>8850154918_55217250122</t>
  </si>
  <si>
    <t>9950179799_55218422598</t>
  </si>
  <si>
    <t>13901084102_130011607389</t>
  </si>
  <si>
    <t>11743762617_94645610310</t>
  </si>
  <si>
    <t>10343778149_112113727780</t>
  </si>
  <si>
    <t>13201107100_84645679431</t>
  </si>
  <si>
    <t>10143781687_102113620754</t>
  </si>
  <si>
    <t>13901096249_77174670292</t>
  </si>
  <si>
    <t>13001123393_102113878009</t>
  </si>
  <si>
    <t>13701093510_102113642155</t>
  </si>
  <si>
    <t>2992316380_112114190831</t>
  </si>
  <si>
    <t>11549717990_102507901262</t>
  </si>
  <si>
    <t>12311397100_120512108500</t>
  </si>
  <si>
    <t>6232741946_17263612717</t>
  </si>
  <si>
    <t>7132740016_17262963207</t>
  </si>
  <si>
    <t>6943056571_21321694725</t>
  </si>
  <si>
    <t>5643054044_50356700502</t>
  </si>
  <si>
    <t>7743053529_50356635476</t>
  </si>
  <si>
    <t>6743059860_50356854678</t>
  </si>
  <si>
    <t>6316471883_21314636179</t>
  </si>
  <si>
    <t>5416471726_50349192068</t>
  </si>
  <si>
    <t>3985081994_74702644822</t>
  </si>
  <si>
    <t>2940773019_91396540113</t>
  </si>
  <si>
    <t>2933999506_64398842581</t>
  </si>
  <si>
    <t>4783315134_64399329502</t>
  </si>
  <si>
    <t>9831780460_44399575923</t>
  </si>
  <si>
    <t>5083315986_81240207624</t>
  </si>
  <si>
    <t>4583754440_34483890430</t>
  </si>
  <si>
    <t>11300526076_91676676476</t>
  </si>
  <si>
    <t>4987534100_81676757687</t>
  </si>
  <si>
    <t>2951057433_65185619125</t>
  </si>
  <si>
    <t>7087521185_45185722442</t>
  </si>
  <si>
    <t>4487540418_45185752428</t>
  </si>
  <si>
    <t>7787533445_91677167822</t>
  </si>
  <si>
    <t>9549386891_75184860787</t>
  </si>
  <si>
    <t>9349388189_55184976390</t>
  </si>
  <si>
    <t>5687530812_100026917706</t>
  </si>
  <si>
    <t>8649379871_100027074192</t>
  </si>
  <si>
    <t>7987515505_91676524313</t>
  </si>
  <si>
    <t>10300527319_55185581444</t>
  </si>
  <si>
    <t>9549404170_35185643543</t>
  </si>
  <si>
    <t>4332699864_17246495529</t>
  </si>
  <si>
    <t>7330579800_16569028983</t>
  </si>
  <si>
    <t>4532698653_17246285266</t>
  </si>
  <si>
    <t>7332642452_17221840687</t>
  </si>
  <si>
    <t>5132642748_17221637534</t>
  </si>
  <si>
    <t>3330677424_16569223464</t>
  </si>
  <si>
    <t>7132642748_17222107335</t>
  </si>
  <si>
    <t>6384981784_25230967008</t>
  </si>
  <si>
    <t>9238779701_34703906996</t>
  </si>
  <si>
    <t>9638738395_25229330758</t>
  </si>
  <si>
    <t>5333613618_17686604668</t>
  </si>
  <si>
    <t>3937651976_19454318774</t>
  </si>
  <si>
    <t>7233612286_17686734200</t>
  </si>
  <si>
    <t>6733607231_17684190214</t>
  </si>
  <si>
    <t>7933611785_17686397102</t>
  </si>
  <si>
    <t>4733640593_17700885913</t>
  </si>
  <si>
    <t>6132758127_17269490839</t>
  </si>
  <si>
    <t>7932763566_17271672441</t>
  </si>
  <si>
    <t>7032759822_17270105959</t>
  </si>
  <si>
    <t>7232763822_17271889912</t>
  </si>
  <si>
    <t>3233808872_17703330310</t>
  </si>
  <si>
    <t>4032775082_17276301784</t>
  </si>
  <si>
    <t>3632860604_17271595708</t>
  </si>
  <si>
    <t>3232862576_17246637279</t>
  </si>
  <si>
    <t>6732702224_17248792333</t>
  </si>
  <si>
    <t>4737559974_19455872617</t>
  </si>
  <si>
    <t>81803233_70349190298</t>
  </si>
  <si>
    <t>4832948743_17356459035</t>
  </si>
  <si>
    <t>5232710031_17251339019</t>
  </si>
  <si>
    <t>6633630729_17696460864</t>
  </si>
  <si>
    <t>5733626772_17694380714</t>
  </si>
  <si>
    <t>4537738335_19523660093</t>
  </si>
  <si>
    <t>7840630008_40170797561</t>
  </si>
  <si>
    <t>4340632229_21153925652</t>
  </si>
  <si>
    <t>7540630220_60170810593</t>
  </si>
  <si>
    <t>5940630329_70170834971</t>
  </si>
  <si>
    <t>4640632466_60170854979</t>
  </si>
  <si>
    <t>7340625854_40170873126</t>
  </si>
  <si>
    <t>6140625926_30170884003</t>
  </si>
  <si>
    <t>3340723766_40170893764</t>
  </si>
  <si>
    <t>7030577967_16568912456</t>
  </si>
  <si>
    <t>4832698337_17246014187</t>
  </si>
  <si>
    <t>6332698029_17246691701</t>
  </si>
  <si>
    <t>3956467743_31312408116</t>
  </si>
  <si>
    <t>5032703947_17248528297</t>
  </si>
  <si>
    <t>6663834892_61887651892</t>
  </si>
  <si>
    <t>6068802423_32387554737</t>
  </si>
  <si>
    <t>5432698948_17246143377</t>
  </si>
  <si>
    <t>5442372273_40302948335</t>
  </si>
  <si>
    <t>3856459821_41311941258</t>
  </si>
  <si>
    <t>5856368703_41312185627</t>
  </si>
  <si>
    <t>6533641059_17701904802</t>
  </si>
  <si>
    <t>7838091568_30349204114</t>
  </si>
  <si>
    <t>7632756592_17268612278</t>
  </si>
  <si>
    <t>6632756491_17268500939</t>
  </si>
  <si>
    <t>3932844962_17265855390</t>
  </si>
  <si>
    <t>6830546942_16562408985</t>
  </si>
  <si>
    <t>3432844032_17265567430</t>
  </si>
  <si>
    <t>5232753171_17266945682</t>
  </si>
  <si>
    <t>5832721728_17256506968</t>
  </si>
  <si>
    <t>1881709725_70349191816</t>
  </si>
  <si>
    <t>1881709704_50349203628</t>
  </si>
  <si>
    <t>1881709695_60349203613</t>
  </si>
  <si>
    <t>1019689060_30349191714</t>
  </si>
  <si>
    <t>133810919_40349191062</t>
  </si>
  <si>
    <t>5237728809_19519595848</t>
  </si>
  <si>
    <t>6037727458_19519697200</t>
  </si>
  <si>
    <t>6333632579_17697267738</t>
  </si>
  <si>
    <t>6733634542_17698429594</t>
  </si>
  <si>
    <t>6433634503_17698423229</t>
  </si>
  <si>
    <t>7832639107_17220654607</t>
  </si>
  <si>
    <t>580662136_21314645019</t>
  </si>
  <si>
    <t>1022669658_60349203575</t>
  </si>
  <si>
    <t>540921482_70349203351</t>
  </si>
  <si>
    <t>7937551828_19453064105</t>
  </si>
  <si>
    <t>6437735881_19523363360</t>
  </si>
  <si>
    <t>82208622_40349190504</t>
  </si>
  <si>
    <t>82208619_40349190486</t>
  </si>
  <si>
    <t>84084209_70349190620</t>
  </si>
  <si>
    <t>6532639296_17220726552</t>
  </si>
  <si>
    <t>6932639376_17220374690</t>
  </si>
  <si>
    <t>3230707179_16561630121</t>
  </si>
  <si>
    <t>2067254921_40349191873</t>
  </si>
  <si>
    <t>7532639994_17220942193</t>
  </si>
  <si>
    <t>6832698795_17246900488</t>
  </si>
  <si>
    <t>81803194_50349202129</t>
  </si>
  <si>
    <t>1075469575_40349191788</t>
  </si>
  <si>
    <t>1075469594_30349191847</t>
  </si>
  <si>
    <t>1075469590_30349203590</t>
  </si>
  <si>
    <t>2067255021_70349203659</t>
  </si>
  <si>
    <t>7130498194_16553984666</t>
  </si>
  <si>
    <t>3732842235_17264760917</t>
  </si>
  <si>
    <t>2067254970_40349191884</t>
  </si>
  <si>
    <t>2067254833_30349191941</t>
  </si>
  <si>
    <t>6337736145_19523529081</t>
  </si>
  <si>
    <t>3232808454_17222632696</t>
  </si>
  <si>
    <t>3656450706_41311041551</t>
  </si>
  <si>
    <t>6865089160_71973525619</t>
  </si>
  <si>
    <t>4438094304_60349203851</t>
  </si>
  <si>
    <t>6132725394_17257529741</t>
  </si>
  <si>
    <t>7656347757_51310985884</t>
  </si>
  <si>
    <t>6410063148_40349192222</t>
  </si>
  <si>
    <t>7630497915_16553800708</t>
  </si>
  <si>
    <t>6830518428_16557734162</t>
  </si>
  <si>
    <t>2067254990_21314635897</t>
  </si>
  <si>
    <t>6030522576_16558588036</t>
  </si>
  <si>
    <t>3330600307_16554768501</t>
  </si>
  <si>
    <t>2067254854_30349191949</t>
  </si>
  <si>
    <t>7530516215_16557388930</t>
  </si>
  <si>
    <t>6910063983_60349204012</t>
  </si>
  <si>
    <t>5410064695_40349203934</t>
  </si>
  <si>
    <t>8346202071_45043463467</t>
  </si>
  <si>
    <t>9046456015_55055586241</t>
  </si>
  <si>
    <t>4286827508_81578352325</t>
  </si>
  <si>
    <t>5386827763_35056098382</t>
  </si>
  <si>
    <t>6732758346_17269272869</t>
  </si>
  <si>
    <t>6688172262_100117637220</t>
  </si>
  <si>
    <t>5288150242_81829743260</t>
  </si>
  <si>
    <t>11802090623_65292306426</t>
  </si>
  <si>
    <t>11702090622_75292306050</t>
  </si>
  <si>
    <t>6362115391_41764366902</t>
  </si>
  <si>
    <t>5218093262_40349203917</t>
  </si>
  <si>
    <t>3923950796_60349192002</t>
  </si>
  <si>
    <t>4623855097_70349192056</t>
  </si>
  <si>
    <t>5727704744_60349192116</t>
  </si>
  <si>
    <t>3333734354_17699920919</t>
  </si>
  <si>
    <t>5633633476_17697694411</t>
  </si>
  <si>
    <t>7633639911_17701360456</t>
  </si>
  <si>
    <t>6165099599_41974500056</t>
  </si>
  <si>
    <t>9200067983_90003958817</t>
  </si>
  <si>
    <t>3765520689_22806215133</t>
  </si>
  <si>
    <t>13718812076_120850214137</t>
  </si>
  <si>
    <t>12019559159_102800760364</t>
  </si>
  <si>
    <t>11355579490_57446083676</t>
  </si>
  <si>
    <t>12621573588_37447034437</t>
  </si>
  <si>
    <t>7649105849_40776421381</t>
  </si>
  <si>
    <t>82157837_50349202104</t>
  </si>
  <si>
    <t>5641547460_50238207492</t>
  </si>
  <si>
    <t>5841551851_60238207429</t>
  </si>
  <si>
    <t>2763334841_70349191952</t>
  </si>
  <si>
    <t>660693677_21314645015</t>
  </si>
  <si>
    <t>81803205_432169210</t>
  </si>
  <si>
    <t>7704734739_30349204112</t>
  </si>
  <si>
    <t>5316323316_40349203932</t>
  </si>
  <si>
    <t>4816322778_70349203870</t>
  </si>
  <si>
    <t>1022856866_30349203596</t>
  </si>
  <si>
    <t>2067254811_30349191940</t>
  </si>
  <si>
    <t>4261207408_22521788955</t>
  </si>
  <si>
    <t>1019688342_30349191707</t>
  </si>
  <si>
    <t>888212033_60349203415</t>
  </si>
  <si>
    <t>[Bundle]  Olay White Radiance Niacinamide Vit C 30 ml + Hyaluronic 30 ml Super Serum</t>
  </si>
  <si>
    <t>01/294826801U</t>
  </si>
  <si>
    <t>https://tokopedia.com/pgofficialstore/downy-pewangi-dan-pelembut-pakaian-konsentrat-mystique-650ml-isi-2</t>
  </si>
  <si>
    <t>Downy Pewangi dan Pelembut Pakaian Konsentrat Mystique 650ml - isi 2</t>
  </si>
  <si>
    <t>https://www.bukalapak.com/p/rumah-tangga/perlengkapan-kebersihan/135llnu-jual-gillette-cartridge-sensor-excel-isi-5</t>
  </si>
  <si>
    <t>01/394529501T</t>
  </si>
  <si>
    <t>01/294826004J</t>
  </si>
  <si>
    <t>10559368664_95313044350</t>
  </si>
  <si>
    <t>8515829681_33713372283</t>
  </si>
  <si>
    <t>15773284737_68625437160</t>
  </si>
  <si>
    <t>15773285813_78625194181</t>
  </si>
  <si>
    <t>16345345448_58625937443</t>
  </si>
  <si>
    <t>16645345959_161765718712</t>
  </si>
  <si>
    <t>13423399709_121055898935</t>
  </si>
  <si>
    <t>14882577539_78758149553</t>
  </si>
  <si>
    <t>4902430759458+4902430759410</t>
  </si>
  <si>
    <t>Head &amp; Shoulders Shampoo Anti Hair Fall 300ml Paket Isi 2 [P&amp;G]</t>
  </si>
  <si>
    <t>Olay Regenerist Recycled Pack - Ritual Krim Pelembab Pagi &amp; Malam Anti Aging Skincare</t>
  </si>
  <si>
    <t>Olay Luminous Recycled Pack - Ritual Krim Pelembab Wajah Pagi &amp; Malam Pencerah Skincare</t>
  </si>
  <si>
    <t>Olay Regenerist Recycled Pack - Set Lengkap Anti Aging Skincare - Krim Wajah, Serum Wajah, Sabun Muka</t>
  </si>
  <si>
    <t>Olay Total Effects Recycled Pack - Set Lengkap Anti Aging Skincare - Krim Wajah, Serum Wajah, Sabun Muka</t>
  </si>
  <si>
    <t>Olay Luminous Niacinamide + Vitamin C Krim Pelembab Brightening Skin Care 50gr</t>
  </si>
  <si>
    <t>https://shopee.co.id/product/11487927/10559368664</t>
  </si>
  <si>
    <t>https://shopee.co.id/product/11487927/8515829681</t>
  </si>
  <si>
    <t>https://shopee.co.id/product/11487927/15773284737</t>
  </si>
  <si>
    <t>https://shopee.co.id/product/11487927/15773285813</t>
  </si>
  <si>
    <t>https://shopee.co.id/product/11487927/16345345448</t>
  </si>
  <si>
    <t>https://shopee.co.id/product/11487927/16645345959</t>
  </si>
  <si>
    <t>https://shopee.co.id/product/11487927/13423399709</t>
  </si>
  <si>
    <t>https://shopee.co.id/product/11487927/14882577539</t>
  </si>
  <si>
    <t>01/214420902L</t>
  </si>
  <si>
    <t>Full SKU ID</t>
  </si>
  <si>
    <t>PGG-18081-00608-00001</t>
  </si>
  <si>
    <t>PGG-18081-00941-00001</t>
  </si>
  <si>
    <t>PGG-18081-00939-00001</t>
  </si>
  <si>
    <t>OLY-60021-00175-00001</t>
  </si>
  <si>
    <t>OLY-60021-00243-00001</t>
  </si>
  <si>
    <t>PGG-18081-00655-00001</t>
  </si>
  <si>
    <t>PGG-18081-00666-00001</t>
  </si>
  <si>
    <t>PGG-18081-01084-00001</t>
  </si>
  <si>
    <t>BLI-60050-00019-00001</t>
  </si>
  <si>
    <t>BLI-60050-00010-00001</t>
  </si>
  <si>
    <t>BLI-60050-00036-00001</t>
  </si>
  <si>
    <t>BLI-60050-00005-00001</t>
  </si>
  <si>
    <t>PGG-18081-01033-00001</t>
  </si>
  <si>
    <t>PGG-18081-00861-00001</t>
  </si>
  <si>
    <t>PGG-18081-01056-00001</t>
  </si>
  <si>
    <t>DOS-60031-00149-00001</t>
  </si>
  <si>
    <t>DOS-60031-00037-00001</t>
  </si>
  <si>
    <t>DOS-60031-00338-00001</t>
  </si>
  <si>
    <t>DOS-60031-00124-00001</t>
  </si>
  <si>
    <t>DOS-60031-00396-00001</t>
  </si>
  <si>
    <t>DOS-60031-00046-00001</t>
  </si>
  <si>
    <t>DOS-60031-00147-00001</t>
  </si>
  <si>
    <t>DOS-60031-00206-00001</t>
  </si>
  <si>
    <t>DOS-60031-00208-00001</t>
  </si>
  <si>
    <t>DOS-60031-00201-00001</t>
  </si>
  <si>
    <t>DOS-60031-00316-00001</t>
  </si>
  <si>
    <t>DOS-60031-00337-00001</t>
  </si>
  <si>
    <t>DOS-60031-00375-00001</t>
  </si>
  <si>
    <t>DOS-60031-00397-00001</t>
  </si>
  <si>
    <t>DOS-60031-00398-00001</t>
  </si>
  <si>
    <t>DOS-60031-00066-00001</t>
  </si>
  <si>
    <t>DOS-60031-00156-00001</t>
  </si>
  <si>
    <t>DOS-60031-00335-00001</t>
  </si>
  <si>
    <t>DOS-60031-00099-00001</t>
  </si>
  <si>
    <t>DOS-60031-00240-00001</t>
  </si>
  <si>
    <t>DOS-60031-00153-00001</t>
  </si>
  <si>
    <t>DOS-60031-00133-00001</t>
  </si>
  <si>
    <t>DOS-60031-00107-00001</t>
  </si>
  <si>
    <t>DOS-60031-00054-00001</t>
  </si>
  <si>
    <t>DOS-60031-00332-00001</t>
  </si>
  <si>
    <t>DOS-60031-00067-00001</t>
  </si>
  <si>
    <t>DOS-60031-00048-00001</t>
  </si>
  <si>
    <t>DOS-60031-00319-00001</t>
  </si>
  <si>
    <t>DOS-60031-00235-00001</t>
  </si>
  <si>
    <t>DOS-60031-00152-00001</t>
  </si>
  <si>
    <t>DOS-60031-00160-00001</t>
  </si>
  <si>
    <t>DOS-60031-00371-00001</t>
  </si>
  <si>
    <t>DOS-60031-00031-00001</t>
  </si>
  <si>
    <t>DOS-60031-00374-00001</t>
  </si>
  <si>
    <t>DOS-60031-00372-00001</t>
  </si>
  <si>
    <t>DOS-60031-00354-00001</t>
  </si>
  <si>
    <t>DOS-60031-00334-00001</t>
  </si>
  <si>
    <t>DOS-60031-00373-00001</t>
  </si>
  <si>
    <t>DOS-60031-00196-00001</t>
  </si>
  <si>
    <t>DOS-60031-00199-00001</t>
  </si>
  <si>
    <t>DOS-60031-00377-00001</t>
  </si>
  <si>
    <t>DOS-60031-00320-00001</t>
  </si>
  <si>
    <t>DOS-60031-00127-00001</t>
  </si>
  <si>
    <t>DOS-60031-00132-00001</t>
  </si>
  <si>
    <t>DOS-60031-00380-00001</t>
  </si>
  <si>
    <t>DOS-60031-00376-00001</t>
  </si>
  <si>
    <t>DOS-60031-00312-00001</t>
  </si>
  <si>
    <t>DOS-60031-00236-00001</t>
  </si>
  <si>
    <t>DOS-60031-00333-00001</t>
  </si>
  <si>
    <t>DOS-60031-00209-00001</t>
  </si>
  <si>
    <t>DOS-60031-00157-00001</t>
  </si>
  <si>
    <t>DOS-60031-00370-00001</t>
  </si>
  <si>
    <t>DOS-60031-00146-00001</t>
  </si>
  <si>
    <t>DOS-60031-00355-00001</t>
  </si>
  <si>
    <t>DOS-60031-00317-00001</t>
  </si>
  <si>
    <t>DOS-60031-00197-00001</t>
  </si>
  <si>
    <t>DOS-60031-00200-00001</t>
  </si>
  <si>
    <t>DOS-60031-00315-00001</t>
  </si>
  <si>
    <t>DOS-60031-00329-00001</t>
  </si>
  <si>
    <t>DOS-60031-00379-00001</t>
  </si>
  <si>
    <t>DOS-60031-00120-00001</t>
  </si>
  <si>
    <t>DOS-60031-00378-00001</t>
  </si>
  <si>
    <t>DOS-60031-00336-00001</t>
  </si>
  <si>
    <t>DOS-60031-00060-00001</t>
  </si>
  <si>
    <t>DOS-60031-00314-00001</t>
  </si>
  <si>
    <t>DOS-60031-00030-00001</t>
  </si>
  <si>
    <t>DOS-60031-00198-00001</t>
  </si>
  <si>
    <t>DOS-60031-00061-00001</t>
  </si>
  <si>
    <t>DOS-60031-00313-00001</t>
  </si>
  <si>
    <t>DOS-60031-00109-00001</t>
  </si>
  <si>
    <t>DOS-60031-00110-00001</t>
  </si>
  <si>
    <t>DOS-60031-00035-00001</t>
  </si>
  <si>
    <t>PGG-18081-01062-00001</t>
  </si>
  <si>
    <t>DOS-60031-00406-00001</t>
  </si>
  <si>
    <t>DOS-60031-00407-00001</t>
  </si>
  <si>
    <t>DOS-60031-00408-00001</t>
  </si>
  <si>
    <t>DOS-60031-00409-00001</t>
  </si>
  <si>
    <t>DOS-60031-00410-00001</t>
  </si>
  <si>
    <t>DOS-60031-00411-00001</t>
  </si>
  <si>
    <t>DOS-60031-00412-00001</t>
  </si>
  <si>
    <t>DOS-60031-00414-00001</t>
  </si>
  <si>
    <t>DOS-60031-00415-00001</t>
  </si>
  <si>
    <t>DOS-60031-00416-00001</t>
  </si>
  <si>
    <t>DOS-60031-00417-00001</t>
  </si>
  <si>
    <t>DOS-60031-00418-00001</t>
  </si>
  <si>
    <t>DOS-60031-00419-00001</t>
  </si>
  <si>
    <t>DOS-60031-00420-00001</t>
  </si>
  <si>
    <t>DOS-60031-00421-00001</t>
  </si>
  <si>
    <t>DOS-60031-00422-00001</t>
  </si>
  <si>
    <t>DOS-60031-00423-00001</t>
  </si>
  <si>
    <t>PGG-18081-01047-00001</t>
  </si>
  <si>
    <t>PGG-18081-01041-00001</t>
  </si>
  <si>
    <t>PGG-18081-01042-00001</t>
  </si>
  <si>
    <t>PGG-18081-01043-00001</t>
  </si>
  <si>
    <t>PGG-18081-01044-00001</t>
  </si>
  <si>
    <t>PGG-18081-01045-00001</t>
  </si>
  <si>
    <t>PGG-18081-00378-00001</t>
  </si>
  <si>
    <t>PGG-18081-00380-00001</t>
  </si>
  <si>
    <t>PGG-18081-00381-00001</t>
  </si>
  <si>
    <t>PGG-18081-00290-00001</t>
  </si>
  <si>
    <t>PGG-18081-00304-00001</t>
  </si>
  <si>
    <t>PGG-18081-00294-00001</t>
  </si>
  <si>
    <t>PGG-18081-00292-00001</t>
  </si>
  <si>
    <t>PGG-18081-00293-00001</t>
  </si>
  <si>
    <t>PGG-18081-00984-00001</t>
  </si>
  <si>
    <t>PGG-18081-00985-00001</t>
  </si>
  <si>
    <t>PGG-18081-00986-00001</t>
  </si>
  <si>
    <t>PGG-18081-00299-00001</t>
  </si>
  <si>
    <t>PGG-18081-00301-00001</t>
  </si>
  <si>
    <t>PGG-18081-00289-00001</t>
  </si>
  <si>
    <t>PGG-18081-00287-00001</t>
  </si>
  <si>
    <t>PGG-18081-00271-00001</t>
  </si>
  <si>
    <t>PGG-18081-00279-00001</t>
  </si>
  <si>
    <t>PGG-18081-00607-00001</t>
  </si>
  <si>
    <t>PGG-18081-00283-00001</t>
  </si>
  <si>
    <t>PGG-18081-00288-00001</t>
  </si>
  <si>
    <t>PGG-18081-00284-00001</t>
  </si>
  <si>
    <t>PGG-18081-01129-00001</t>
  </si>
  <si>
    <t>PGG-18081-01148-00001</t>
  </si>
  <si>
    <t>PGG-18081-01133-00001</t>
  </si>
  <si>
    <t>PGG-18081-01131-00001</t>
  </si>
  <si>
    <t>PGG-18081-01150-00001</t>
  </si>
  <si>
    <t>PGG-18081-01132-00001</t>
  </si>
  <si>
    <t>PGG-18081-01175-00001</t>
  </si>
  <si>
    <t>PGG-18081-01176-00001</t>
  </si>
  <si>
    <t>PGG-18081-01171-00001</t>
  </si>
  <si>
    <t>PGG-18081-01040-00001</t>
  </si>
  <si>
    <t>PGG-18081-01061-00001</t>
  </si>
  <si>
    <t>PGG-18081-00938-00001</t>
  </si>
  <si>
    <t>PGG-18081-00940-00001</t>
  </si>
  <si>
    <t>PGG-18081-00952-00001</t>
  </si>
  <si>
    <t>PGG-18081-00953-00001</t>
  </si>
  <si>
    <t>PGG-18081-00951-00001</t>
  </si>
  <si>
    <t>PGG-18081-00738-00001</t>
  </si>
  <si>
    <t>PGG-18081-00192-00001</t>
  </si>
  <si>
    <t>PGG-18081-00356-00001</t>
  </si>
  <si>
    <t>PGG-18081-00733-00001</t>
  </si>
  <si>
    <t>PGG-18081-00729-00001</t>
  </si>
  <si>
    <t>PGG-18081-00193-00001</t>
  </si>
  <si>
    <t>PGG-18081-00737-00001</t>
  </si>
  <si>
    <t>PGG-18081-00606-00001</t>
  </si>
  <si>
    <t>PGG-18081-00494-00001</t>
  </si>
  <si>
    <t>PGG-18081-00735-00001</t>
  </si>
  <si>
    <t>PGG-18081-00540-00001</t>
  </si>
  <si>
    <t>PGG-18081-00545-00001</t>
  </si>
  <si>
    <t>PGG-18081-00539-00001</t>
  </si>
  <si>
    <t>PGG-18081-00538-00001</t>
  </si>
  <si>
    <t>PGG-18081-00357-00001</t>
  </si>
  <si>
    <t>PGG-18081-00930-00001</t>
  </si>
  <si>
    <t>PGG-18081-00931-00001</t>
  </si>
  <si>
    <t>PGG-18081-01118-00001</t>
  </si>
  <si>
    <t>PGG-18081-01122-00001</t>
  </si>
  <si>
    <t>PGG-18081-01120-00001</t>
  </si>
  <si>
    <t>PGG-18081-01121-00001</t>
  </si>
  <si>
    <t>PGG-18081-01123-00001</t>
  </si>
  <si>
    <t>PGG-18081-01124-00001</t>
  </si>
  <si>
    <t>PGG-18081-01125-00001</t>
  </si>
  <si>
    <t>PGG-18081-01126-00001</t>
  </si>
  <si>
    <t>PGG-18081-01127-00001</t>
  </si>
  <si>
    <t>PGG-18081-01128-00001</t>
  </si>
  <si>
    <t>PGG-18081-00860-00001</t>
  </si>
  <si>
    <t>PGG-18081-00858-00001</t>
  </si>
  <si>
    <t>PGG-18081-00863-00001</t>
  </si>
  <si>
    <t>PGG-18081-00862-00001</t>
  </si>
  <si>
    <t>PGG-18081-00857-00001</t>
  </si>
  <si>
    <t>PGG-18081-00859-00001</t>
  </si>
  <si>
    <t>PGG-18081-00908-00001</t>
  </si>
  <si>
    <t>PGG-18081-00905-00001</t>
  </si>
  <si>
    <t>PGG-18081-01008-00001</t>
  </si>
  <si>
    <t>PGG-18081-01010-00001</t>
  </si>
  <si>
    <t>PGG-18081-00904-00001</t>
  </si>
  <si>
    <t>PGG-18081-01007-00001</t>
  </si>
  <si>
    <t>PGG-18081-01009-00001</t>
  </si>
  <si>
    <t>PGG-18081-01049-00001</t>
  </si>
  <si>
    <t>PGG-18081-01050-00001</t>
  </si>
  <si>
    <t>PGG-18081-01051-00001</t>
  </si>
  <si>
    <t>PGG-18081-01158-00001</t>
  </si>
  <si>
    <t>PGG-18081-01159-00001</t>
  </si>
  <si>
    <t>PGG-18081-01160-00001</t>
  </si>
  <si>
    <t>PGG-18081-01161-00001</t>
  </si>
  <si>
    <t>PGG-18081-01162-00001</t>
  </si>
  <si>
    <t>OLY-60021-00327-00001</t>
  </si>
  <si>
    <t>OLY-60021-00326-00001</t>
  </si>
  <si>
    <t>OLY-60021-00324-00001</t>
  </si>
  <si>
    <t>OLY-60021-00322-00001</t>
  </si>
  <si>
    <t>OLY-60021-00323-00001</t>
  </si>
  <si>
    <t>OLY-60021-00325-00001</t>
  </si>
  <si>
    <t>OLY-60021-00317-00001</t>
  </si>
  <si>
    <t>OLY-60021-00316-00001</t>
  </si>
  <si>
    <t>OLY-60021-00312-00001</t>
  </si>
  <si>
    <t>OLY-60021-00314-00001</t>
  </si>
  <si>
    <t>OLY-60021-00305-00001</t>
  </si>
  <si>
    <t>OLY-60021-00320-00001</t>
  </si>
  <si>
    <t>OLY-60021-00321-00001</t>
  </si>
  <si>
    <t>OLY-60021-00306-00001</t>
  </si>
  <si>
    <t>OLY-60021-00307-00001</t>
  </si>
  <si>
    <t>OLY-60021-00075-00001</t>
  </si>
  <si>
    <t>OLY-60021-00186-00001</t>
  </si>
  <si>
    <t>OLY-60021-00084-00001</t>
  </si>
  <si>
    <t>OLY-60021-00042-00001</t>
  </si>
  <si>
    <t>OLY-60021-00040-00001</t>
  </si>
  <si>
    <t>OLY-60021-00028-00001</t>
  </si>
  <si>
    <t>OLY-60021-00032-00001</t>
  </si>
  <si>
    <t>OLY-60021-00102-00001</t>
  </si>
  <si>
    <t>OLY-60021-00043-00001</t>
  </si>
  <si>
    <t>OLY-60021-00093-00001</t>
  </si>
  <si>
    <t>OLY-60021-00031-00001</t>
  </si>
  <si>
    <t>OLY-60021-00109-00001</t>
  </si>
  <si>
    <t>OLY-60021-00087-00001</t>
  </si>
  <si>
    <t>OLY-60021-00212-00001</t>
  </si>
  <si>
    <t>OLY-60021-00162-00001</t>
  </si>
  <si>
    <t>OLY-60021-00302-00001</t>
  </si>
  <si>
    <t>OLY-60021-00068-00001</t>
  </si>
  <si>
    <t>OLY-60021-00069-00001</t>
  </si>
  <si>
    <t>OLY-60021-00262-00001</t>
  </si>
  <si>
    <t>OLY-60021-00256-00001</t>
  </si>
  <si>
    <t>OLY-60021-00259-00001</t>
  </si>
  <si>
    <t>OLY-60021-00268-00001</t>
  </si>
  <si>
    <t>OLY-60021-00053-00001</t>
  </si>
  <si>
    <t>OLY-60021-00073-00001</t>
  </si>
  <si>
    <t>OLY-60021-00110-00001</t>
  </si>
  <si>
    <t>OLY-60021-00226-00001</t>
  </si>
  <si>
    <t>OLY-60021-00288-00001</t>
  </si>
  <si>
    <t>OLY-60021-00029-00001</t>
  </si>
  <si>
    <t>OLY-60021-00177-00001</t>
  </si>
  <si>
    <t>OLY-60021-00176-00001</t>
  </si>
  <si>
    <t>OLY-60021-00059-00001</t>
  </si>
  <si>
    <t>OLY-60021-00170-00001</t>
  </si>
  <si>
    <t>OLY-60021-00290-00001</t>
  </si>
  <si>
    <t>OLY-60021-00067-00001</t>
  </si>
  <si>
    <t>OLY-60021-00261-00001</t>
  </si>
  <si>
    <t>OLY-60021-00289-00001</t>
  </si>
  <si>
    <t>OLY-60021-00263-00001</t>
  </si>
  <si>
    <t>OLY-60021-00071-00001</t>
  </si>
  <si>
    <t>OLY-60021-00173-00001</t>
  </si>
  <si>
    <t>OLY-60021-00264-00001</t>
  </si>
  <si>
    <t>OLY-60021-00257-00001</t>
  </si>
  <si>
    <t>OLY-60021-00237-00001</t>
  </si>
  <si>
    <t>OLY-60021-00174-00001</t>
  </si>
  <si>
    <t>OLY-60021-00304-00001</t>
  </si>
  <si>
    <t>OLY-60021-00280-00001</t>
  </si>
  <si>
    <t>OLY-60021-00082-00001</t>
  </si>
  <si>
    <t>OLY-60021-00039-00001</t>
  </si>
  <si>
    <t>OLY-60021-00340-00001</t>
  </si>
  <si>
    <t>OLY-60021-00064-00001</t>
  </si>
  <si>
    <t>PGG-18081-01104-00001</t>
  </si>
  <si>
    <t>PGG-18081-01106-00001</t>
  </si>
  <si>
    <t>PGG-18081-01107-00001</t>
  </si>
  <si>
    <t>PGG-18081-01108-00001</t>
  </si>
  <si>
    <t>PGG-18081-00091-00001</t>
  </si>
  <si>
    <t>PGG-18081-00912-00001</t>
  </si>
  <si>
    <t>PGG-18081-00675-00001</t>
  </si>
  <si>
    <t>PGG-18081-00911-00001</t>
  </si>
  <si>
    <t>PGG-18081-00092-00001</t>
  </si>
  <si>
    <t>PGG-18081-00670-00001</t>
  </si>
  <si>
    <t>PGG-18081-00990-00001</t>
  </si>
  <si>
    <t>PGG-18081-00657-00001</t>
  </si>
  <si>
    <t>PGG-18081-00993-00001</t>
  </si>
  <si>
    <t>PGG-18081-00656-00001</t>
  </si>
  <si>
    <t>PGG-18081-00663-00001</t>
  </si>
  <si>
    <t>PGG-18081-00669-00001</t>
  </si>
  <si>
    <t>PGG-18081-00658-00001</t>
  </si>
  <si>
    <t>PGG-18081-00659-00001</t>
  </si>
  <si>
    <t>PGG-18081-00665-00001</t>
  </si>
  <si>
    <t>PGG-18081-00662-00001</t>
  </si>
  <si>
    <t>PGG-18081-00661-00001</t>
  </si>
  <si>
    <t>PGG-18081-00910-00001</t>
  </si>
  <si>
    <t>BLP-60063-00008-00001</t>
  </si>
  <si>
    <t>BLP-60063-00002-00001</t>
  </si>
  <si>
    <t>PGG-18081-00913-00001</t>
  </si>
  <si>
    <t>PGG-18081-00654-00001</t>
  </si>
  <si>
    <t>PGG-18081-01064-00001</t>
  </si>
  <si>
    <t>PGG-18081-01066-00001</t>
  </si>
  <si>
    <t>PGG-18081-01067-00001</t>
  </si>
  <si>
    <t>PGG-18081-01072-00001</t>
  </si>
  <si>
    <t>PGG-18081-01071-00001</t>
  </si>
  <si>
    <t>PGG-18081-01073-00001</t>
  </si>
  <si>
    <t>PGG-18081-01074-00001</t>
  </si>
  <si>
    <t>PGG-18081-01077-00001</t>
  </si>
  <si>
    <t>PGG-18081-01078-00001</t>
  </si>
  <si>
    <t>PGG-18081-01057-00001</t>
  </si>
  <si>
    <t>PGG-18081-01058-00001</t>
  </si>
  <si>
    <t>PGG-18081-01059-00001</t>
  </si>
  <si>
    <t>PGG-18081-01054-00001</t>
  </si>
  <si>
    <t>PGG-18081-01082-00001</t>
  </si>
  <si>
    <t>BLP-60063-00007-00001</t>
  </si>
  <si>
    <t>BLP-60063-00005-00001</t>
  </si>
  <si>
    <t>BLI-60050-00006-00001</t>
  </si>
  <si>
    <t>BLI-60050-00011-00001</t>
  </si>
  <si>
    <t>BLI-60050-00008-00001</t>
  </si>
  <si>
    <t>BLI-60050-00024-00001</t>
  </si>
  <si>
    <t>BLI-60050-00016-00001</t>
  </si>
  <si>
    <t>BLI-60050-00015-00001</t>
  </si>
  <si>
    <t>BLI-60050-00025-00001</t>
  </si>
  <si>
    <t>BLI-60050-00014-00001</t>
  </si>
  <si>
    <t>BLI-60050-00013-00001</t>
  </si>
  <si>
    <t>BLI-60050-00017-00001</t>
  </si>
  <si>
    <t>BLI-60050-00023-00001</t>
  </si>
  <si>
    <t>BLI-60050-00021-00001</t>
  </si>
  <si>
    <t>BLI-60050-00002-00001</t>
  </si>
  <si>
    <t>BLI-60050-00020-00001</t>
  </si>
  <si>
    <t>BLI-60050-00009-00001</t>
  </si>
  <si>
    <t>PGG-18081-01146-00001</t>
  </si>
  <si>
    <t>PGG-18081-01145-00001</t>
  </si>
  <si>
    <t>PGG-18081-01142-00001</t>
  </si>
  <si>
    <t>PGG-18081-01141-00001</t>
  </si>
  <si>
    <t>PGG-18081-01139-00001</t>
  </si>
  <si>
    <t>PGG-18081-01036-00001</t>
  </si>
  <si>
    <t>PGG-18081-00982-00001</t>
  </si>
  <si>
    <t>PGG-18081-01101-00001</t>
  </si>
  <si>
    <t>PGG-18081-01031-00001</t>
  </si>
  <si>
    <t>PGG-18081-01034-00001</t>
  </si>
  <si>
    <t>PGG-18081-01102-00001</t>
  </si>
  <si>
    <t>PGG-18081-01103-00001</t>
  </si>
  <si>
    <t>PGG-18081-01006-00001</t>
  </si>
  <si>
    <t>PGG-18081-01001-00001</t>
  </si>
  <si>
    <t>PGG-18081-01032-00001</t>
  </si>
  <si>
    <t>PGG-18081-00932-00001</t>
  </si>
  <si>
    <t>PGG-18081-00936-00001</t>
  </si>
  <si>
    <t>PGG-18081-00110-00001</t>
  </si>
  <si>
    <t>PGG-18081-00929-00001</t>
  </si>
  <si>
    <t>PGG-18081-01000-00001</t>
  </si>
  <si>
    <t>PGG-18081-00272-00001</t>
  </si>
  <si>
    <t>PGG-18081-00355-00001</t>
  </si>
  <si>
    <t>PGG-18081-00081-00001</t>
  </si>
  <si>
    <t>PGG-18081-00933-00001</t>
  </si>
  <si>
    <t>PGG-18081-00927-00001</t>
  </si>
  <si>
    <t>PGG-18081-00981-00001</t>
  </si>
  <si>
    <t>PGG-18081-00482-00001</t>
  </si>
  <si>
    <t>PGG-18081-00886-00001</t>
  </si>
  <si>
    <t>PGG-18081-00880-00001</t>
  </si>
  <si>
    <t>PGG-18081-00875-00001</t>
  </si>
  <si>
    <t>PGG-18081-00888-00001</t>
  </si>
  <si>
    <t>PGG-18081-00874-00001</t>
  </si>
  <si>
    <t>PGG-18081-00881-00001</t>
  </si>
  <si>
    <t>PGG-18081-00877-00001</t>
  </si>
  <si>
    <t>PGG-18081-00876-00001</t>
  </si>
  <si>
    <t>PGG-18081-00889-00001</t>
  </si>
  <si>
    <t>PGG-18081-00882-00001</t>
  </si>
  <si>
    <t>PGG-18081-01038-00001</t>
  </si>
  <si>
    <t>PGG-18081-00276-00001</t>
  </si>
  <si>
    <t>PGG-18081-00103-00001</t>
  </si>
  <si>
    <t>PGG-18081-00095-00001</t>
  </si>
  <si>
    <t>PGG-18081-00399-00001</t>
  </si>
  <si>
    <t>PGG-18081-00275-00001</t>
  </si>
  <si>
    <t>PGG-18081-00111-00001</t>
  </si>
  <si>
    <t>PGG-18081-00177-00001</t>
  </si>
  <si>
    <t>PGG-18081-00113-00001</t>
  </si>
  <si>
    <t>PGG-18081-01003-00001</t>
  </si>
  <si>
    <t>PGG-18081-00239-00001</t>
  </si>
  <si>
    <t>PGG-18081-00934-00001</t>
  </si>
  <si>
    <t>PGG-18081-00935-00001</t>
  </si>
  <si>
    <t>PGG-18081-00241-00001</t>
  </si>
  <si>
    <t>PGG-18081-00273-00001</t>
  </si>
  <si>
    <t>PGG-18081-00267-00001</t>
  </si>
  <si>
    <t>PGG-18081-00850-00001</t>
  </si>
  <si>
    <t>PGG-18081-01091-00001</t>
  </si>
  <si>
    <t>PGG-18081-00884-00001</t>
  </si>
  <si>
    <t>PGG-18081-01090-00001</t>
  </si>
  <si>
    <t>PGG-18081-01089-00001</t>
  </si>
  <si>
    <t>PGG-18081-01088-00001</t>
  </si>
  <si>
    <t>PGG-18081-01135-00001</t>
  </si>
  <si>
    <t>PGG-18081-01143-00001</t>
  </si>
  <si>
    <t>PGG-18081-01144-00001</t>
  </si>
  <si>
    <t>PGG-18081-01137-00001</t>
  </si>
  <si>
    <t>PGG-18081-01138-00001</t>
  </si>
  <si>
    <t>PGG-18081-01172-00001</t>
  </si>
  <si>
    <t>PGG-18081-01174-00001</t>
  </si>
  <si>
    <t>PGG-18081-01173-00001</t>
  </si>
  <si>
    <t>PGG-18081-00568-00001</t>
  </si>
  <si>
    <t>PGG-18081-00350-00001</t>
  </si>
  <si>
    <t>PGG-18081-00339-00001</t>
  </si>
  <si>
    <t>PGG-18081-00795-00001</t>
  </si>
  <si>
    <t>PGG-18081-00798-00001</t>
  </si>
  <si>
    <t>PGG-18081-00799-00001</t>
  </si>
  <si>
    <t>PGG-18081-00797-00001</t>
  </si>
  <si>
    <t>PGG-18081-00802-00001</t>
  </si>
  <si>
    <t>PGG-18081-00804-00001</t>
  </si>
  <si>
    <t>PGG-18081-00803-00001</t>
  </si>
  <si>
    <t>PGG-18081-00807-00001</t>
  </si>
  <si>
    <t>PGG-18081-00808-00001</t>
  </si>
  <si>
    <t>PGG-18081-00806-00001</t>
  </si>
  <si>
    <t>PGG-18081-00811-00001</t>
  </si>
  <si>
    <t>PGG-18081-00813-00001</t>
  </si>
  <si>
    <t>PGG-18081-00814-00001</t>
  </si>
  <si>
    <t>PGG-18081-00812-00001</t>
  </si>
  <si>
    <t>PGG-18081-00816-00001</t>
  </si>
  <si>
    <t>PGG-18081-00817-00001</t>
  </si>
  <si>
    <t>PGG-18081-00815-00001</t>
  </si>
  <si>
    <t>PGG-18081-00340-00001</t>
  </si>
  <si>
    <t>PGG-18081-00341-00001</t>
  </si>
  <si>
    <t>PGG-18081-00979-00001</t>
  </si>
  <si>
    <t>PGG-18081-00492-00001</t>
  </si>
  <si>
    <t>PGG-18081-00490-00001</t>
  </si>
  <si>
    <t>PGG-18081-00488-00001</t>
  </si>
  <si>
    <t>PGG-18081-00489-00001</t>
  </si>
  <si>
    <t>PGG-18081-00411-00001</t>
  </si>
  <si>
    <t>PGG-18081-00268-00001</t>
  </si>
  <si>
    <t>PGG-18081-00412-00001</t>
  </si>
  <si>
    <t>PGG-18081-00342-00001</t>
  </si>
  <si>
    <t>PGG-18081-00270-00001</t>
  </si>
  <si>
    <t>PGG-18081-00269-00001</t>
  </si>
  <si>
    <t>PGG-18081-00623-00001</t>
  </si>
  <si>
    <t>PGG-18081-00926-00001</t>
  </si>
  <si>
    <t>PGG-18081-01168-00001</t>
  </si>
  <si>
    <t>PGG-18081-00922-00001</t>
  </si>
  <si>
    <t>PGG-18081-00925-00001</t>
  </si>
  <si>
    <t>PGG-18081-00846-00001</t>
  </si>
  <si>
    <t>PGG-18081-00842-00001</t>
  </si>
  <si>
    <t>PGG-18081-00359-00001</t>
  </si>
  <si>
    <t>PGG-18081-00305-00001</t>
  </si>
  <si>
    <t>PGG-18081-00306-00001</t>
  </si>
  <si>
    <t>PGG-18081-00307-00001</t>
  </si>
  <si>
    <t>DOS-60031-00121-00001</t>
  </si>
  <si>
    <t>DOS-60031-00302-00001</t>
  </si>
  <si>
    <t>DOS-60031-00307-00001</t>
  </si>
  <si>
    <t>DOS-60031-00207-00001</t>
  </si>
  <si>
    <t>DOS-60031-00303-00001</t>
  </si>
  <si>
    <t>DOS-60031-00176-00001</t>
  </si>
  <si>
    <t>DOS-60031-00304-00001</t>
  </si>
  <si>
    <t>DOS-60031-00213-00001</t>
  </si>
  <si>
    <t>DOS-60031-00301-00001</t>
  </si>
  <si>
    <t>DOS-60031-00175-00001</t>
  </si>
  <si>
    <t>DOS-60031-00311-00001</t>
  </si>
  <si>
    <t>DOS-60031-00163-00001</t>
  </si>
  <si>
    <t>PGG-18081-00379-00001</t>
  </si>
  <si>
    <t>PGG-18081-00420-00001</t>
  </si>
  <si>
    <t>PGG-18081-00949-00001</t>
  </si>
  <si>
    <t>PGG-18081-00950-00001</t>
  </si>
  <si>
    <t>PGG-18081-00734-00001</t>
  </si>
  <si>
    <t>PGG-18081-00919-00001</t>
  </si>
  <si>
    <t>PGG-18081-00731-00001</t>
  </si>
  <si>
    <t>PGG-18081-00732-00001</t>
  </si>
  <si>
    <t>PGG-18081-00765-00001</t>
  </si>
  <si>
    <t>PGG-18081-00334-00001</t>
  </si>
  <si>
    <t>PGG-18081-00909-00001</t>
  </si>
  <si>
    <t>PGG-18081-00907-00001</t>
  </si>
  <si>
    <t>PGG-18081-00906-00001</t>
  </si>
  <si>
    <t>PGG-18081-01083-00001</t>
  </si>
  <si>
    <t>PGG-18081-01053-00001</t>
  </si>
  <si>
    <t>PGG-18081-01065-00001</t>
  </si>
  <si>
    <t>PGG-18081-01063-00001</t>
  </si>
  <si>
    <t>PGG-18081-01092-00001</t>
  </si>
  <si>
    <t>PGG-18081-01052-00001</t>
  </si>
  <si>
    <t>PGG-18081-01069-00001</t>
  </si>
  <si>
    <t>PGG-18081-01068-00001</t>
  </si>
  <si>
    <t>PGG-18081-00924-00001</t>
  </si>
  <si>
    <t>OLY-60021-00313-00001</t>
  </si>
  <si>
    <t>PGG-18081-00280-00001</t>
  </si>
  <si>
    <t>PGS-60022-00175-00001</t>
  </si>
  <si>
    <t>PGG-18081-00282-00001</t>
  </si>
  <si>
    <t>PGG-18081-00285-00001</t>
  </si>
  <si>
    <t>PGG-18081-00278-00001</t>
  </si>
  <si>
    <t>PGG-18081-00739-00001</t>
  </si>
  <si>
    <t>PGG-18081-01022-00001</t>
  </si>
  <si>
    <t>Discontinue Sementara</t>
  </si>
  <si>
    <t>https://www.bukalapak.com/p/perawatan-rumah-tangga/pembersih-pakaian/4h3kyfy-jual-downy-pewangi-pelembut-pakaian-anti-bau-650ml</t>
  </si>
  <si>
    <t>Downy Pewangi &amp; Pelembut Pakaian Anti Bau 650ml</t>
  </si>
  <si>
    <t xml:space="preserve">eCustomer </t>
    <phoneticPr fontId="0" type="noConversion"/>
  </si>
  <si>
    <t>https://www.bukalapak.com/p/perawatan-rumah-tangga/pembersih-pakaian/4fregbj-jual-downy-pewangi-pelembut-pakaian-adorable-bouquet-1-45l-isi-3</t>
  </si>
  <si>
    <t>https://www.bukalapak.com/p/perawatan-rumah-tangga/pembersih-pakaian/4freg8p-jual-downy-pewangi-pelembut-pakaian-adorable-bouquet-1-45l-isi-2</t>
  </si>
  <si>
    <t>https://www.bukalapak.com/p/perawatan-rumah-tangga/pembersih-pakaian/4freg57-jual-downy-pewangi-pelembut-pakaian-adorable-bouquet-1-45l</t>
  </si>
  <si>
    <t>https://www.bukalapak.com/p/perawatan-kecantikan/hair-care/perawatan-rambut-wanita/4h2gykg-jual-pantene-miracles-keratin-conditioner-150ml-isi-2</t>
  </si>
  <si>
    <t>https://www.bukalapak.com/p/perawatan-kecantikan/hair-care/perawatan-rambut-wanita/4gm98nv-jual-pantene-total-damage-care-shampoo-conditioner-hair-mask</t>
  </si>
  <si>
    <t>https://www.bukalapak.com/p/perawatan-kecantikan/hair-care/perawatan-rambut-wanita/4gm8uev-jual-pantene-hair-fall-control-shampoo-conditioner-hair-mask</t>
  </si>
  <si>
    <t>https://www.bukalapak.com/p/kesehatan-2359/obat-vitamin/vitamin/4h3kylp-jual-sangobion-vita-tonik-250ml-paket-isi-2</t>
  </si>
  <si>
    <t>Downy Pewangi &amp; Pelembut Pakaian Adorable Bouquet 1.45L - Isi 3</t>
  </si>
  <si>
    <t>Downy Pewangi &amp; Pelembut Pakaian Adorable Bouquet 1.45L - Isi 2</t>
  </si>
  <si>
    <t>Downy Pewangi &amp; Pelembut Pakaian Adorable Bouquet 1.45L</t>
  </si>
  <si>
    <t>Pantene Miracles Keratin Conditioner 150ml - isi 2</t>
  </si>
  <si>
    <t>Pantene Total Damage Care Shampoo + Conditioner + Hair Mask</t>
  </si>
  <si>
    <t>Pantene Hair Fall Control Shampoo + Conditioner + Hair Mask</t>
  </si>
  <si>
    <t>01/396130004Z</t>
  </si>
  <si>
    <t>01/396130004Y</t>
  </si>
  <si>
    <t>01/396130004X</t>
  </si>
  <si>
    <t>01/394830006X</t>
  </si>
  <si>
    <t>01/394830006W</t>
  </si>
  <si>
    <t>01/394830006V</t>
  </si>
  <si>
    <t>01/394830006U</t>
  </si>
  <si>
    <t>01/394830006T</t>
  </si>
  <si>
    <t>01/394830006S</t>
  </si>
  <si>
    <t>01/394830006R</t>
  </si>
  <si>
    <t>01/394830006Q</t>
  </si>
  <si>
    <t>01/394830006P</t>
  </si>
  <si>
    <t>01/394830006O</t>
  </si>
  <si>
    <t>01/394830006N</t>
  </si>
  <si>
    <t>01/395330001U</t>
  </si>
  <si>
    <t>01/395330001V</t>
  </si>
  <si>
    <t>01/395130005F</t>
  </si>
  <si>
    <t>01/395130004T</t>
  </si>
  <si>
    <t>01/394630003O</t>
  </si>
  <si>
    <t>01/394530003J</t>
  </si>
  <si>
    <t>01/394530003I</t>
  </si>
  <si>
    <t>01/395130005G</t>
  </si>
  <si>
    <t>01/395130004U</t>
  </si>
  <si>
    <t>01/395130004Z</t>
  </si>
  <si>
    <t>01/395130005A</t>
  </si>
  <si>
    <t>01/395130005B</t>
  </si>
  <si>
    <t>01/395130004X</t>
  </si>
  <si>
    <t>01/395130004Y</t>
  </si>
  <si>
    <t>01/397230001A</t>
  </si>
  <si>
    <t>01/397230001C</t>
  </si>
  <si>
    <t>01/397230001B</t>
  </si>
  <si>
    <t>4987176052933x3+4902430823456</t>
  </si>
  <si>
    <t>4987176052933x2+4902430823456</t>
  </si>
  <si>
    <t>4987176052933+4902430823456</t>
  </si>
  <si>
    <t>4902430200059+4902430799997</t>
  </si>
  <si>
    <t>4902430359825+4902430799997</t>
  </si>
  <si>
    <t>4902430359764+4902430799997</t>
  </si>
  <si>
    <t>4902430360111+4902430799997</t>
  </si>
  <si>
    <t>4902430360142+4902430799997</t>
  </si>
  <si>
    <t>4902430293341+4902430799997</t>
  </si>
  <si>
    <t>4902430359719+4902430799997</t>
  </si>
  <si>
    <t>4902430359733+4902430799997</t>
  </si>
  <si>
    <t>4902430231862+4902430799997</t>
  </si>
  <si>
    <t>4902430242875+4902430799997</t>
  </si>
  <si>
    <t>4902430558754+4902430799997</t>
  </si>
  <si>
    <t>4902430396554x2+4987176041494</t>
  </si>
  <si>
    <t>4902430849210x2+4987176041494</t>
  </si>
  <si>
    <t>4987176076663x2+4987176041494</t>
  </si>
  <si>
    <t>4902430413008x3+4987176041494</t>
  </si>
  <si>
    <t>8001090222572+8001090222541+4987176041494</t>
  </si>
  <si>
    <t>4902430553650x2+4987176041494</t>
  </si>
  <si>
    <t>4902430281331x2+4987176041494</t>
  </si>
  <si>
    <t>4987176109279x2+4987176041494</t>
  </si>
  <si>
    <t>4902430412988x3+4987176041494</t>
  </si>
  <si>
    <t>4902430404716x2+4987176041494</t>
  </si>
  <si>
    <t>4902430404686x2+4987176041494</t>
  </si>
  <si>
    <t>4902430404709x2+4987176041494</t>
  </si>
  <si>
    <t>4987176076663+4902430412964+4987176076755+4987176041494</t>
  </si>
  <si>
    <t>4987176076656+4902430412988+4987176079701+4987176041494</t>
  </si>
  <si>
    <t>8994573590254</t>
  </si>
  <si>
    <t>8994573590445</t>
  </si>
  <si>
    <t>https://www.bukalapak.com/p/perawatan-rumah-tangga/pembersih-pakaian/4h9ia5s-jual-downy-pelembut-pewangi-pakaian-adorable-bouquet-refill-1-45l-isi-3-free-downy-secret-garden-650ml</t>
  </si>
  <si>
    <t>https://www.bukalapak.com/p/perawatan-rumah-tangga/pembersih-pakaian/4h9ia4m-jual-downy-pelembut-pewangi-pakaian-adorable-bouquet-refill-1-45l-isi-2-free-downy-secret-garden-650ml</t>
  </si>
  <si>
    <t>https://www.bukalapak.com/p/perawatan-rumah-tangga/pembersih-pakaian/4h9ia2p-jual-downy-pelembut-pewangi-pakaian-adorable-bouquet-refill-1-45l-free-downy-secret-garden-650ml</t>
  </si>
  <si>
    <t>https://www.bukalapak.com/p/perawatan-kecantikan/perawatan-wajah/pelembab-wajah/4h9juj1-jual-olay-white-radiance-krim-malam-50gr-free-olay-regenerist-whip-10gr</t>
  </si>
  <si>
    <t>https://www.bukalapak.com/p/perawatan-kecantikan/perawatan-wajah/pelembab-wajah/4h9juej-jual-olay-total-effects-serum-50ml-free-olay-regenerist-whip-10gr</t>
  </si>
  <si>
    <t>https://www.bukalapak.com/p/perawatan-kecantikan/perawatan-wajah/pelembab-wajah/4h9ju6y-jual-olay-total-effects-krim-pagi-normal-50gr-free-olay-regenerist-whip-10gr</t>
  </si>
  <si>
    <t>https://www.bukalapak.com/p/perawatan-kecantikan/perawatan-wajah/pelembab-wajah/4h9jtzy-jual-olay-total-effects-krim-pagi-spf15-50gr-free-olay-regenerist-whip-10gr</t>
  </si>
  <si>
    <t>https://www.bukalapak.com/p/perawatan-kecantikan/perawatan-wajah/pelembab-wajah/4h9jthd-jual-olay-total-effects-krim-malam-50gr-free-olay-regenerist-whip-10gr</t>
  </si>
  <si>
    <t>https://www.bukalapak.com/p/perawatan-kecantikan/perawatan-wajah/pelembab-wajah/4h9jtas-jual-olay-regenerist-mircro-sculpting-serum-50ml-free-olay-regenerist-whip-10gr</t>
  </si>
  <si>
    <t>https://www.bukalapak.com/p/perawatan-kecantikan/perawatan-wajah/pelembab-wajah/4h9jt2d-jual-olay-total-effects-krim-pagi-gentle-50gr-free-olay-regenerist-whip-10-gr</t>
  </si>
  <si>
    <t>https://www.bukalapak.com/p/perawatan-kecantikan/perawatan-wajah/pelembab-wajah/4h9jstg-jual-olay-total-effects-krim-pagi-gentle-spf15-50gr-free-olay-regenerist-whip-10-gr</t>
  </si>
  <si>
    <t>https://www.bukalapak.com/p/perawatan-kecantikan/perawatan-wajah/pelembab-wajah/4h9js74-jual-olay-regenerist-revitalising-krim-pagi-spf15-50g-free-olay-regenerist-whip-10gr</t>
  </si>
  <si>
    <t>https://www.bukalapak.com/p/perawatan-kecantikan/perawatan-wajah/pelembab-wajah/4h9jrp7-jual-olay-regenerist-mircro-sculpting-krim-pelembab-50gr-free-olay-regenerist-whip-10gr</t>
  </si>
  <si>
    <t>https://www.bukalapak.com/p/perawatan-kecantikan/perawatan-wajah/pelembab-wajah/4h9jr9m-jual-olay-regenerist-mircro-sculpting-krim-malam-50gr-free-olay-regenerist-whip-10gr</t>
  </si>
  <si>
    <t>https://www.bukalapak.com/p/perawatan-kecantikan/hair-care/shampo/4h9iaaj-jual-rejoice-shampoo-rich-halus-lembut-600ml-isi-2-free-dry-shampoo</t>
  </si>
  <si>
    <t>https://www.bukalapak.com/p/perawatan-kecantikan/hair-care/shampo/4h90hxd-jual-rejoice-3-in-1-perfect-perfume-sampo-600-ml-isi-2-free-dry-shampoo</t>
  </si>
  <si>
    <t>https://www.bukalapak.com/p/perawatan-kecantikan/hair-care/kondisioner/4h9ia8v-jual-pantene-conditioner-miracles-collagen-repair-damage-care-150ml-isi-2-free-dry-shampoo</t>
  </si>
  <si>
    <t>https://www.bukalapak.com/p/perawatan-kecantikan/hair-care/shampo/4h9ia7j-jual-pantene-shampoo-anti-dandruff-400ml-isi-3-free-dry-shampoo</t>
  </si>
  <si>
    <t>https://www.bukalapak.com/p/perawatan-kecantikan/hair-care/shampo/4h90i8v-jual-herbal-essences-strawberry-sweet-mint-shampo-dan-kondisioner-400ml-free-dry-shampoo</t>
  </si>
  <si>
    <t>https://www.bukalapak.com/p/perawatan-kecantikan/hair-care/shampo/4h90i3g-jual-head-and-shoulders-shampoo-lemon-fresh-680ml-isi-2-free-dry-shampoo</t>
  </si>
  <si>
    <t>https://www.bukalapak.com/p/perawatan-kecantikan/hair-care/shampo/4h90i0v-jual-head-shoulders-shampoo-cool-menthol-400ml-isi-2-free-dry-shampoo</t>
  </si>
  <si>
    <t>https://www.bukalapak.com/p/perawatan-kecantikan/hair-care/kondisioner/4h90hup-jual-pantene-conditioner-miracles-keratin-glowdaily-hair-supplement-150ml-isi-2-free-dry-shampoo</t>
  </si>
  <si>
    <t>https://www.bukalapak.com/p/perawatan-kecantikan/hair-care/shampo/4h90hsa-jual-pantene-shampoo-hairfall-control-400ml-isi-3-free-dry-shampoo</t>
  </si>
  <si>
    <t>https://www.bukalapak.com/p/perawatan-kecantikan/hair-care/perawatan-rambut-wanita/4h790vd-jual-pantene-sampo-anti-dandruff-900ml-isi-2-free-dry-shampoo-65ml</t>
  </si>
  <si>
    <t>https://www.bukalapak.com/p/perawatan-kecantikan/hair-care/perawatan-rambut-wanita/4h790vg-jual-pantene-sampo-hairfall-control-900ml-isi-2-free-dry-shampoo-65ml</t>
  </si>
  <si>
    <t>https://www.bukalapak.com/p/perawatan-kecantikan/hair-care/shampo/4h790va-jual-pantene-shampo-total-damage-care-900ml-isi-2-free-dry-shampoo-65ml</t>
  </si>
  <si>
    <t>https://www.bukalapak.com/p/perawatan-kecantikan/hair-care/perawatan-rambut-wanita/4h790v7-jual-pantene-paket-perawatan-rambut-rusak-free-dry-shampoo-65ml</t>
  </si>
  <si>
    <t>https://www.bukalapak.com/p/perawatan-kecantikan/hair-care/perawatan-rambut-wanita/4h790v4-jual-pantene-paket-perawatan-rambut-rontok-free-dry-shampoo-65ml</t>
  </si>
  <si>
    <t>https://www.bukalapak.com/p/kesehatan-2359/obat-vitamin/vitamin/4h2peu4-jual-sangobion-40-cap-4-strips-free-emoney</t>
  </si>
  <si>
    <t>https://www.bukalapak.com/p/kesehatan-2359/obat-vitamin/vitamin/4h2peu1-jual-sangobion-vita-tonik-250ml-paket-isi-2-free-emoney</t>
  </si>
  <si>
    <t>https://www.bukalapak.com/p/kesehatan-2359/obat-vitamin/vitamin/4h2peu7-jual-sangobion-baby-30-ml-free-emoney</t>
  </si>
  <si>
    <t>Downy Pelembut &amp; Pewangi Pakaian Adorable Bouquet Refill 1.45L - isi 3 FREE Downy  Secret Garden 650ml</t>
  </si>
  <si>
    <t>Downy Pelembut &amp; Pewangi Pakaian Adorable Bouquet Refill 1.45L - isi 2 FREE Downy  Secret Garden 650ml</t>
  </si>
  <si>
    <t>Downy Pelembut &amp; Pewangi Pakaian Adorable Bouquet Refill 1.45L FREE Downy  Secret Garden 650ml</t>
  </si>
  <si>
    <t>Olay White Radiance Krim Malam 50gr - FREE Olay Regenerist Whip 10gr</t>
  </si>
  <si>
    <t>Olay Total Effects Serum 50ml - FREE Olay Regenerist Whip 10gr</t>
  </si>
  <si>
    <t>Olay Total Effects Krim Pagi Normal 50gr - FREE Olay Regenerist Whip 10gr</t>
  </si>
  <si>
    <t>Olay Total Effects Krim Pagi SPF15 50gr - FREE Olay Regenerist Whip 10gr</t>
  </si>
  <si>
    <t>Olay Total Effects Krim Malam 50gr - FREE Olay Regenerist Whip 10gr</t>
  </si>
  <si>
    <t>Olay Regenerist Mircro-sculpting Serum 50ml - FREE Olay Regenerist Whip 10gr</t>
  </si>
  <si>
    <t>Olay Total Effects Krim Pagi Gentle 50gr - FREE Olay Regenerist Whip 10 gr</t>
  </si>
  <si>
    <t>Olay Total Effects Krim Pagi Gentle SPF15 50gr - FREE Olay Regenerist Whip 10 gr</t>
  </si>
  <si>
    <t>Olay Regenerist Revitalising Krim Pagi SPF15 50g - FREE Olay Regenerist Whip 10gr</t>
  </si>
  <si>
    <t>Olay Regenerist Mircro-sculpting Krim Pelembab 50gr - FREE Olay Regenerist Whip 10gr</t>
  </si>
  <si>
    <t>Olay Regenerist Mircro-sculpting Krim Malam 50gr - FREE Olay Regenerist Whip 10gr</t>
  </si>
  <si>
    <t>Rejoice Shampoo Rich Halus Lembut 600ml - isi 2 FREE Dry Shampoo</t>
  </si>
  <si>
    <t>Rejoice 3-in-1 Perfect Perfume Sampo 600 ml - isi 2 FREE Dry Shampoo</t>
  </si>
  <si>
    <t>Pantene Conditioner Miracles Collagen Repair Damage Care 150ml - isi 2 FREE Dry Shampoo</t>
  </si>
  <si>
    <t>Pantene Shampoo Anti Dandruff 400ml - isi 3 FREE Dry Shampoo</t>
  </si>
  <si>
    <t>Herbal Essences Strawberry &amp; Sweet Mint Shampo dan Kondisioner 400ml FREE Dry Shampoo</t>
  </si>
  <si>
    <t>Head and Shoulders Shampoo Lemon Fresh 680ml - isi 2 FREE Dry Shampoo</t>
  </si>
  <si>
    <t>Head &amp; Shoulders Shampoo Cool Menthol 400ml - isi 2 FREE Dry Shampoo</t>
  </si>
  <si>
    <t>Pantene Conditioner Miracles Keratin GlowDaily Hair Supplement 150ml - isi 2 FREE Dry Shampoo</t>
  </si>
  <si>
    <t>Pantene Shampoo Hairfall Control 400ml - Isi 3 FREE Dry Shampoo</t>
  </si>
  <si>
    <t>Pantene Sampo Anti Dandruff 900ml - isi 2 FREE Dry Shampoo 65ml</t>
  </si>
  <si>
    <t>Pantene Sampo Hairfall Control 900ml - isi 2 FREE Dry Shampoo 65ml</t>
  </si>
  <si>
    <t>Pantene Shampo Total Damage Care 900ml - Isi 2 FREE Dry Shampoo 65ml</t>
  </si>
  <si>
    <t>Pantene Paket Perawatan Rambut Rusak - FREE Dry Shampoo 65ml</t>
  </si>
  <si>
    <t>Pantene Paket Perawatan Rambut Rontok - FREE Dry Shampoo 65ml</t>
  </si>
  <si>
    <t>Sangobion 40 cap @4 strips - Free eMoney</t>
  </si>
  <si>
    <t>Sangobion Vita-Tonik 250ml - Paket Isi 2 - Free eMoney</t>
  </si>
  <si>
    <t>Sangobion Baby 30 ML - Free eMoney</t>
  </si>
  <si>
    <t>https://tokopedia.com/pgofficialstore/gillette-gel-shave-krim-alat-cukur-cool-fusion-proglide-195gr</t>
  </si>
  <si>
    <t>https://tokopedia.com/pgofficialstore/gillette-shaving-gel-krim-alat-cukur-shave-moisture-195g</t>
  </si>
  <si>
    <t>https://tokopedia.com/pgofficialstore/gillette-shaving-gel-krim-alat-cukur-shave-sensitive-195g</t>
  </si>
  <si>
    <t>https://www.bukalapak.com/p/perawatan-kecantikan/perawatan-tubuh-2311/perlengkapan-mandi-2314/4ha1cp4-jual-oral-b-sikat-gigi-all-rounder-fresh-clean-black-1s-random-color</t>
  </si>
  <si>
    <t>https://tokopedia.com/pgofficialstore/oral-b-sikat-gigi-all-rounder-fresh-clean-black-1s-random-color</t>
  </si>
  <si>
    <t>01/396129511N</t>
  </si>
  <si>
    <t>01/396129511Z</t>
  </si>
  <si>
    <t>01/214427001P</t>
  </si>
  <si>
    <t>01/244521106D</t>
  </si>
  <si>
    <t>01/244521106E</t>
  </si>
  <si>
    <t>01/244521106F</t>
  </si>
  <si>
    <t>01/244521106G</t>
  </si>
  <si>
    <t>PTN COND 3MM TC COLLAGEN 150ML(24)</t>
  </si>
  <si>
    <t>PTN COND 3MM HF BIOTIN 150ML(24)</t>
  </si>
  <si>
    <t>01/214424901S"</t>
  </si>
  <si>
    <t>01/394429501A"</t>
  </si>
  <si>
    <t>MTA-13696393</t>
  </si>
  <si>
    <t>Gillette Foamy Shave Cream Lemon Lime [175 gr/ 2 Pcs] --</t>
  </si>
  <si>
    <t xml:space="preserve">Herbal Essences Shampoo &amp; Kondisioner Moroccan My Shine [300 mL] </t>
  </si>
  <si>
    <t>Herbal Essences Shampoo &amp; Kondisioner Hello Hydration [300 mL]</t>
  </si>
  <si>
    <t>Pantene Miracles Collagen Repair Daily Hair Supplement for Damage Care Conditioner [150mL x 2]</t>
  </si>
  <si>
    <t>Pantene Hair Fall Control Shampoo [900 mL/3 pcs] -</t>
  </si>
  <si>
    <t>GDN-0008074</t>
  </si>
  <si>
    <t xml:space="preserve">Pantene Total Damage Care Conditioner [290 mL] </t>
  </si>
  <si>
    <t>Pantene Conditioner Miracles Collagen Repair Daily Hair Supplement for Damage Care 300ml - Paket isi 3</t>
  </si>
  <si>
    <t xml:space="preserve">Sangobion [10 Kapsul/ Strip] </t>
  </si>
  <si>
    <t xml:space="preserve">Sangobion 40 cap @4 strips </t>
  </si>
  <si>
    <t>https://tokopedia.com/pgofficialstore/lebih-hemat-olay-set-lengkap-pencerah-whitening</t>
  </si>
  <si>
    <t>MTA-7544736-00001</t>
  </si>
  <si>
    <t>https://www.bukalapak.com/p/perawatan-kecantikan/hair-care/2fdq645-jual-head-shoulders-shampoo-cool-menthol-160ml-isi-2?from=brand-page&amp;product_owner=brand_seller</t>
  </si>
  <si>
    <t>01/214420902M</t>
  </si>
  <si>
    <t>Downy Mystique Pewangi dan Pelembut Pakaian Konsentrat [650 mL/ 3 Pcs Kemasan Refill]</t>
  </si>
  <si>
    <t>Downy Mystique Pewangi dan Pelembut Pakaian Konsentrat [650 mL/ 4 Pcs Kemasan Refill]</t>
  </si>
  <si>
    <t>Downy Mystique Pewangi dan Pelembut Pakaian Konsentrat [650 mL/ 2 Pcs Kemasan Refill]</t>
  </si>
  <si>
    <t>Downy Passion Refill Pewangi dan Pelembut Pakaian Konsentrat [650 mL] Isi 2 Pcs</t>
  </si>
  <si>
    <t>Downy Passion Refill Pewangi dan Pelembut Pakaian Konsentrat [650 mL] Isi 3 Pcs</t>
  </si>
  <si>
    <t>Downy Passion Refill Pewangi dan Pelembut Pakaian Konsentrat [650 mL] Isi 4 Pcs</t>
  </si>
  <si>
    <t>Tanggal Discontinue</t>
  </si>
  <si>
    <t>Reason Discontinue</t>
  </si>
  <si>
    <t>Note</t>
  </si>
  <si>
    <t>29 Juli 2022</t>
  </si>
  <si>
    <t>By RCA 29 Juli</t>
  </si>
  <si>
    <t>Sangobion Kids 100ml Vitamin dan Suplemen Zat Besi (Paket Isi 3)</t>
  </si>
  <si>
    <t>https://tokopedia.com/pgofficialstore/sangobion-kids-100ml-vitamin-dan-suplemen-zat-besi-paket-isi-3</t>
  </si>
  <si>
    <t>Ubah Master Data 29 Juli</t>
  </si>
  <si>
    <t>https://tokopedia.com/pgofficialstore/sangobion-10-kapsul-vitamin-dan-suplemen-zat-besi-strip</t>
  </si>
  <si>
    <t>Sangobion 10 kapsul Vitamin dan Suplemen Zat Besi (Strip)</t>
  </si>
  <si>
    <t>https://tokopedia.com/pgofficialstore/sangobion-40-cap-4-strips-vitamin-dan-suplemen-zat-besi-isi-2-box</t>
  </si>
  <si>
    <t>Sangobion 40 Cap @4 Strips Vitamin dan Suplemen Zat Besi - Isi 2 Box</t>
  </si>
  <si>
    <t>https://tokopedia.com/pgofficialstore/sangobion-40-cap-4-strips-vitamin-dan-suplemen-zat-besi-1-box</t>
  </si>
  <si>
    <t>Sangobion 40 cap @4 strips Vitamin dan Suplemen Zat Besi - 1 Box</t>
  </si>
  <si>
    <t>https://tokopedia.com/pgofficialstore/sangobion-baby-30-ml-vitamin-dan-suplemen-zat-besi</t>
  </si>
  <si>
    <t>Sangobion Baby 30 ML Vitamin dan Suplemen Zat Besi</t>
  </si>
  <si>
    <t>https://tokopedia.com/pgofficialstore/sangobion-kids-100ml-vitamin-dan-suplemen-zat-besi</t>
  </si>
  <si>
    <t>Sangobion Kids 100ml Vitamin dan Suplemen Zat Besi</t>
  </si>
  <si>
    <t>https://tokopedia.com/pgofficialstore/sangobion-kids-100ml-vitamin-dan-suplemen-zat-besi-paket-isi-6</t>
  </si>
  <si>
    <t>Sangobion Kids 100ml Vitamin dan Suplemen Zat Besi (Paket Isi 6)</t>
  </si>
  <si>
    <t>https://tokopedia.com/pgofficialstore/sangobion-vita-tonik-250ml-vitamin-dan-suplemen-zat-besi</t>
  </si>
  <si>
    <t>Sangobion Vita-Tonik 250ml Vitamin dan Suplemen Zat Besi</t>
  </si>
  <si>
    <t>https://tokopedia.com/pgofficialstore/sangobion-vita-tonik-250ml-vitamin-dan-suplemen-zat-besi-paket-isi-2</t>
  </si>
  <si>
    <t>Sangobion Vita-Tonik 250ml Vitamin dan Suplemen Zat Besi (Paket Isi 2)</t>
  </si>
  <si>
    <t>https://tokopedia.com/pgofficialstore/sangobion-vita-tonik-250ml-vitamin-dan-suplemen-zat-besi-paket-isi-4</t>
  </si>
  <si>
    <t>Sangobion Vita-Tonik 250ml Vitamin dan Suplemen Zat Besi (Paket Isi 4)</t>
  </si>
  <si>
    <t>https://tokopedia.com/pgofficialstore/sangobion-vita-tonik-400ml-vitamin-dan-suplemen-zat-besi</t>
  </si>
  <si>
    <t>Sangobion Vita-Tonik 400ml Vitamin dan Suplemen Zat Besi</t>
  </si>
  <si>
    <t>https://tokopedia.com/pgofficialstore/sangobion-vita-tonik-400ml-vitamin-dan-suplemen-zat-besi-paket-isi-2</t>
  </si>
  <si>
    <t>Sangobion Vita-Tonik 400ml Vitamin dan Suplemen Zat Besi (Paket Isi 2)</t>
  </si>
  <si>
    <t>https://tokopedia.com/pgofficialstore/sangobion-vita-tonik-400ml-vitamin-dan-suplemen-zat-besi-paket-isi-4</t>
  </si>
  <si>
    <t>Sangobion Vita-Tonik 400ml Vitamin dan Suplemen Zat Besi (Paket Isi 4)</t>
  </si>
  <si>
    <t>https://tokopedia.com/pgofficialstore/cavit-d3-10-caps-strip-vitamin-d-dan-kalsium</t>
  </si>
  <si>
    <t>Cavit D3 10 Caps Strip Vitamin D dan Kalsium</t>
  </si>
  <si>
    <t>2 Agustus 2022</t>
  </si>
  <si>
    <t>Diskontinue Info By Wa Mas Meidin</t>
  </si>
  <si>
    <t>Not Listing Slow Moving</t>
  </si>
  <si>
    <t>3 Agustus 2022</t>
  </si>
  <si>
    <t>Diskontinue P&amp;G</t>
  </si>
  <si>
    <t>4 Agustus 2022</t>
  </si>
  <si>
    <t>Info Mba Dedes Melalui Mas Meidin</t>
  </si>
  <si>
    <t>5 Agustus 2022</t>
  </si>
  <si>
    <t>Discontinue P&amp;G</t>
  </si>
  <si>
    <t>By RCA 5 Agustus 2022</t>
  </si>
  <si>
    <t>RCA 5 Agustus 2022</t>
  </si>
  <si>
    <t>10 Agustus 2022</t>
  </si>
  <si>
    <t>Info Mba Dedes</t>
  </si>
  <si>
    <t>Revisi Link 11 Agustus 2022</t>
  </si>
  <si>
    <t>11 Agustus 2022</t>
  </si>
  <si>
    <t xml:space="preserve">Info By Bagas </t>
  </si>
  <si>
    <t>12 Agustus 2022</t>
  </si>
  <si>
    <t>Discontinue by RCA</t>
  </si>
  <si>
    <t>16 Agustus 2022</t>
  </si>
  <si>
    <t>Info WA By Bagas</t>
  </si>
  <si>
    <t>Downy Pewangi &amp; Pelembut Pakaian Mystique 850ml</t>
  </si>
  <si>
    <t>https://www.bukalapak.com/p/perawatan-rumah-tangga/pembersih-pakaian/4h3kyjg-jual-downy-pewangi-pelembut-pakaian-mystique-850ml</t>
  </si>
  <si>
    <t>Update Link 18 Agustus 2022</t>
  </si>
  <si>
    <t>Downy Pewangi &amp; Pelembut Pakaian Mystique 850ml - isi 2</t>
  </si>
  <si>
    <t>https://www.bukalapak.com/p/perawatan-rumah-tangga/pembersih-pakaian/4h3kyj4-jual-downy-pewangi-pelembut-pakaian-mystique-850ml-isi-2</t>
  </si>
  <si>
    <t>Downy Pewangi &amp; Pelembut Pakaian Sunrise Fresh 1,4L</t>
  </si>
  <si>
    <t>https://www.bukalapak.com/p/perawatan-rumah-tangga/pembersih-pakaian/4h3kyk4-jual-downy-pewangi-pelembut-pakaian-sunrise-fresh-1-4l</t>
  </si>
  <si>
    <t>18 Agustus 2022</t>
  </si>
  <si>
    <t>Revisi Link 22 Asgustus 2022</t>
  </si>
  <si>
    <t>22 Agustus 2022</t>
  </si>
  <si>
    <t>By Bagas</t>
  </si>
  <si>
    <t>01/294826004K</t>
  </si>
  <si>
    <t>01/294826004L</t>
  </si>
  <si>
    <t>23 Agustus 2022</t>
  </si>
  <si>
    <t>23 Agsutus 2022</t>
  </si>
  <si>
    <t>Gimmick</t>
  </si>
  <si>
    <t>Info WA By Andreas</t>
  </si>
  <si>
    <t>MTA-50122864</t>
  </si>
  <si>
    <t>MTA-50125258</t>
  </si>
  <si>
    <t>MTA-50123438</t>
  </si>
  <si>
    <t>MTA-50124936</t>
  </si>
  <si>
    <t>MTA-53306184</t>
  </si>
  <si>
    <t>MTA-53306703</t>
  </si>
  <si>
    <t>Head &amp; Shoulders Cool Menthol Shampoo Mobile Legend Limited Edition [160 mL]</t>
  </si>
  <si>
    <t>Head &amp; Shoulders Lemon Fresh Shampoo Mobile Legend Limited Edition [160 mL]</t>
  </si>
  <si>
    <t>Head &amp; Shoulders Cool Menthol Shampoo Mobile Legend Limited Edition [300 mL]</t>
  </si>
  <si>
    <t>Head &amp; Shoulders Lemon Fresh Shampoo Mobile Legend Limited Edition [300 mL]</t>
  </si>
  <si>
    <t>Olay Luminous Niacinamide + AHA Super Serum 15 ml</t>
  </si>
  <si>
    <t>Olay Luminous Niacinamide + Vitamin C Super Serum Brightening Skincare 15 ml</t>
  </si>
  <si>
    <t>SKU baru di tanggal 22 Agustus 2022</t>
  </si>
  <si>
    <t>24 Agustus 2022</t>
  </si>
  <si>
    <t>Discontinue P&amp;G info By Gsheet</t>
  </si>
  <si>
    <t>25 Agustus 2022</t>
  </si>
  <si>
    <t>Info By Bagas</t>
  </si>
  <si>
    <t>https://tokopedia.com/pgofficialstore/olay-base-body-lotion-75ml</t>
  </si>
  <si>
    <t>https://tokopedia.com/pgofficialstore/gillette-alat-cukur-blue-2-flexi-razor-kepala-goyang-isi-5-2</t>
  </si>
  <si>
    <t>https://tokopedia.com/pgofficialstore/gillette-alat-cukur-blue-3-flexi-razor-pisau-cukur-isi-4</t>
  </si>
  <si>
    <t>https://tokopedia.com/pgofficialstore/pantene-conditioner-hair-fall-control-130-ml</t>
  </si>
  <si>
    <t>https://tokopedia.com/pgofficialstore/pantene-kondisioner-total-damage-care-130ml</t>
  </si>
  <si>
    <t>https://tokopedia.com/pgofficialstore/pantene-conditioner-smooth-silky-130-ml</t>
  </si>
  <si>
    <t>https://tokopedia.com/pgofficialstore/rejoice-conditioner-parfum-lembut-170-ml</t>
  </si>
  <si>
    <t>https://tokopedia.com/pgofficialstore/rejoice-shampoo-soft-and-smooth-340ml</t>
  </si>
  <si>
    <t>https://tokopedia.com/pgofficialstore/ambipur-pengharum-mobil-fresh-and-cool-7-5ml</t>
  </si>
  <si>
    <t>https://tokopedia.com/pgofficialstore/downy-pelembut-pewangi-pakaian-sweetheart-refill-650ml</t>
  </si>
  <si>
    <t>https://tokopedia.com/pgofficialstore/gillette-alat-cukur-blue-3-flexi-isi-4-razor-pisau-cukur-paket-isi-2</t>
  </si>
  <si>
    <t>https://tokopedia.com/pgofficialstore/gillette-venus-alat-cukur-wanita-smooth-sensitive-razor-4-pisau-cukur-free-masker</t>
  </si>
  <si>
    <t>https://tokopedia.com/pgofficialstore/paket-gillette-venus-comfort-glide-white-tea-razor-dan-cart-4s-free-masker</t>
  </si>
  <si>
    <t>https://tokopedia.com/pgofficialstore/gillette-venus-alat-cukur-wanita-comfortglide-razor-4-refill-free-masker</t>
  </si>
  <si>
    <t>https://tokopedia.com/pgofficialstore/gillette-venus-alat-cukur-wanita-isi-ulang-sensitive-smooth-free-masker</t>
  </si>
  <si>
    <t>https://tokopedia.com/pgofficialstore/gillette-venus-alat-cukur-wanita-smooth-sensitive-isi-4-refill-free-masker</t>
  </si>
  <si>
    <t>https://tokopedia.com/pgofficialstore/gillette-mach-3-turbo-alat-cukur-razor-pisau-cukur-free-gillette-foamy-lemon-lime-50gr</t>
  </si>
  <si>
    <t>https://tokopedia.com/pgofficialstore/gillette-exclusive-alat-cukur-mach-3-razor-2-refill-cartridge-free-men-sbiore</t>
  </si>
  <si>
    <t>https://tokopedia.com/pgofficialstore/gillette-exclusive-alat-cukur-mach-3-turbo-2-refill-cartridge-free-men-sbiore</t>
  </si>
  <si>
    <t>https://tokopedia.com/pgofficialstore/paket-hemat-gillette-alat-cukur-mach-3-turbo-2-refill-shave-gel-free-speaker</t>
  </si>
  <si>
    <t>https://tokopedia.com/pgofficialstore/herbal-essences-hello-hydration-shampoo-x2-conditioner-300-ml</t>
  </si>
  <si>
    <t>https://tokopedia.com/pgofficialstore/herbal-essences-shampo-x2-kondisioner-argan-oil-of-morocco-400ml-free-diffusers</t>
  </si>
  <si>
    <t>https://tokopedia.com/pgofficialstore/herbal-essences-shampo-x2-kondisioner-strawberry-sweet-mint-400ml-free-diffusers</t>
  </si>
  <si>
    <t>https://tokopedia.com/pgofficialstore/herbal-essences-shampo-x2-kondisioner-golden-moringa-oil-400ml-free-diffusers</t>
  </si>
  <si>
    <t>https://tokopedia.com/pgofficialstore/herbal-essences-shampo-x2-kondisioner-hydrate-coconut-milk-400ml-free-diffusers</t>
  </si>
  <si>
    <t>https://tokopedia.com/pgofficialstore/herbal-essences-shampo-x2-kondisioner-grapefruit-mosa-mint-400ml-free-diffusers</t>
  </si>
  <si>
    <t>https://tokopedia.com/olayofficial/olay-regenerist-whip-active-moisturizer-krim-50g-free-lipblush</t>
  </si>
  <si>
    <t>https://tokopedia.com/olayofficial/olay-white-radiance-whip-active-moisturizer-uv-krim-50g-free-lipblush</t>
  </si>
  <si>
    <t>https://tokopedia.com/olayofficial/olay-regenerist-whip-active-moisturizer-uv-krim-50g-free-lipblush</t>
  </si>
  <si>
    <t>https://tokopedia.com/olayofficial/olay-total-effects-whip-active-moisturizer-uv-krim-50g-free-lipblush</t>
  </si>
  <si>
    <t>https://tokopedia.com/olayofficial/olay-total-effects-whip-active-moisturizer-krim-50g-free-lipblush</t>
  </si>
  <si>
    <t>https://tokopedia.com/olayofficial/olay-white-radiance-whip-50-g-free-lipblush</t>
  </si>
  <si>
    <t>https://tokopedia.com/olayofficial/olay-regenerist-retinol-24-serum-30ml-beauty-blender</t>
  </si>
  <si>
    <t>https://tokopedia.com/olayofficial/olay-regenerist-retinol-24-moisturiser-pelembab-krim-wajah-50g-beauty-blender-0dd8</t>
  </si>
  <si>
    <t>https://tokopedia.com/olayofficial/olay-regenerist-retinol-24-night-pelembab-krim-mata-eye-cream-15ml-beauty-blender-09b8</t>
  </si>
  <si>
    <t>https://tokopedia.com/olayofficial/lebih-hemat-olay-set-lengkap-perawatan-anti-aging-free-wr-serum</t>
  </si>
  <si>
    <t>https://tokopedia.com/olayofficial/lebih-hemat-olay-set-perawatan-pelembab-dan-serum-anti-aging-free-wr-serum</t>
  </si>
  <si>
    <t>https://tokopedia.com/olayofficial/lebih-hemat-olay-ritual-pelembab-anti-aging-free-wr-serum</t>
  </si>
  <si>
    <t>https://tokopedia.com/olayofficial/lebih-hemat-olay-set-pelembab-advanced-anti-aging-krim-pelembab-free-wr-serum</t>
  </si>
  <si>
    <t>https://tokopedia.com/olayofficial/olay-ritual-serum-anti-aging-rejuvenating-sheet-mask-24g-free-wr-serum</t>
  </si>
  <si>
    <t>https://tokopedia.com/olayofficial/olay-ritual-pelembab-anti-aging-rejuvenating-sheet-mask-24g-free-wr-serum</t>
  </si>
  <si>
    <t>https://tokopedia.com/pgofficialstore/oral-b-paket-sikat-gigi-sensitif-dan-perawatan-gusi-free-dispenser</t>
  </si>
  <si>
    <t>https://tokopedia.com/pgofficialstore/oral-b-paket-sikat-gigi-whitening-free-dispenser</t>
  </si>
  <si>
    <t>https://tokopedia.com/pgofficialstore/oral-b-paket-sikat-gigi-anti-bacteria-free-dispenser</t>
  </si>
  <si>
    <t>https://tokopedia.com/pgofficialstore/oral-b-paket-sikat-gigi-keluarga-free-dispenser</t>
  </si>
  <si>
    <t>https://tokopedia.com/pgofficialstore/oral-b-sikat-gigi-all-rounder-herbal-soft-3s-paket-x6-free-dispenser</t>
  </si>
  <si>
    <t>https://tokopedia.com/pgofficialstore/oral-b-sikat-gigi-all-rounder-herbal-soft-3s-paket-x3-free-dispenser</t>
  </si>
  <si>
    <t>https://tokopedia.com/pampersofficial/pampers-premium-pants-m46-free-iq-angel-nemo-fish-toys-orange</t>
  </si>
  <si>
    <t>https://tokopedia.com/pampersofficial/pampers-premium-pants-m46-free-iq-angel-nemo-fish-toys-hijau</t>
  </si>
  <si>
    <t>https://tokopedia.com/pampersofficial/pampers-premium-pants-m46-free-iq-angel-nemo-fish-toys-biru</t>
  </si>
  <si>
    <t>https://tokopedia.com/pampersofficial/pampers-premium-pants-m46-free-iq-angel-nemo-fish-toys-ungu</t>
  </si>
  <si>
    <t>https://tokopedia.com/pampersofficial/pampers-premium-pants-m46-free-iq-angel-nemo-fish-toys-merah</t>
  </si>
  <si>
    <t>https://tokopedia.com/pampersofficial/pampers-premium-pants-m46-free-iq-angel-nemo-fish-toys-kuning</t>
  </si>
  <si>
    <t>https://tokopedia.com/pampersofficial/pampers-premium-pants-xl54-free-iq-angel-deer-toys-fushchia</t>
  </si>
  <si>
    <t>https://tokopedia.com/pampersofficial/pampers-premium-pants-xl54-free-iq-angel-deer-toys-ungu</t>
  </si>
  <si>
    <t>https://tokopedia.com/pampersofficial/pampers-premium-pants-xl54-free-iq-angel-deer-toys-pink</t>
  </si>
  <si>
    <t>https://tokopedia.com/pampersofficial/pampers-premium-pants-xl54-free-iq-angel-deer-toys-hijau</t>
  </si>
  <si>
    <t>https://tokopedia.com/pampersofficial/pamppers-premium-pants-l62-free-iq-angel-cow-toys-merah-muda</t>
  </si>
  <si>
    <t>https://tokopedia.com/pampersofficial/pamppers-premium-pants-l62-free-iq-angel-cow-toys-kuning</t>
  </si>
  <si>
    <t>https://tokopedia.com/pampersofficial/pamppers-premium-pants-l62-free-iq-angel-cow-toys-putih</t>
  </si>
  <si>
    <t>https://tokopedia.com/pampersofficial/pamppers-premium-pants-l62-free-iq-angel-cow-toys-hijau</t>
  </si>
  <si>
    <t>https://tokopedia.com/pampersofficial/pamppers-premium-pants-l62-free-iq-angel-cow-toys-cokelat</t>
  </si>
  <si>
    <t>https://tokopedia.com/pampersofficial/pamppers-premium-pants-l62-free-iq-angel-cow-toys-biru</t>
  </si>
  <si>
    <t>https://tokopedia.com/pgofficialstore/pantene-gold-strong-thick-shampoo-x2-conditioner-free-pouch-free-pouch</t>
  </si>
  <si>
    <t>https://tokopedia.com/pgofficialstore/pantene-gold-smooth-sleek-shampoo-x2-conditioner</t>
  </si>
  <si>
    <t>https://tokopedia.com/pgofficialstore/pantene-gold-black-glossy-shampoo-x2-conditioner-free-pouch-free-pouch</t>
  </si>
  <si>
    <t>https://tokopedia.com/pgofficialstore/downy-pelembut-pewangi-pakaian-sunrise-fresh-refill-700ml-x2</t>
  </si>
  <si>
    <t>https://tokopedia.com/pgofficialstore/downy-pewangi-dan-pelembut-pakaian-konsentrat-passion-680ml-isi-4</t>
  </si>
  <si>
    <t>https://tokopedia.com/pgofficialstore/downy-pewangi-dan-pelembut-pakaian-konsentrat-allure-650ml-isi-3</t>
  </si>
  <si>
    <t>https://tokopedia.com/pgofficialstore/downy-pewangi-pelembut-pakaian-konsentrat-allure-1-35l-paket-isi-3</t>
  </si>
  <si>
    <t>https://tokopedia.com/pgofficialstore/downy-pelembut-pewangi-pakaian-plus-anti-apek-720ml-paket-x3-free-alluregope</t>
  </si>
  <si>
    <t>https://tokopedia.com/pgofficialstore/downy-pelembut-pewangi-pakaian-passion-refill-680ml-paket-isi-3</t>
  </si>
  <si>
    <t>https://tokopedia.com/pgofficialstore/downy-pewangi-pelembut-pakaian-daring-720ml-isi-3-free-alluregope-free-alluregope</t>
  </si>
  <si>
    <t>https://tokopedia.com/pgofficialstore/gillette-venus-alat-cukur-wanita-isi-ulang-sensitive-smooth</t>
  </si>
  <si>
    <t>https://tokopedia.com/pgofficialstore/herbal-essences-golden-moringa-shampoo-x2-conditioner</t>
  </si>
  <si>
    <t>https://tokopedia.com/pgofficialstore/herbal-essences-white-grapefruit-mosa-mint-shampoo-conditioner</t>
  </si>
  <si>
    <t>https://tokopedia.com/pgofficialstore/herbal-essences-coconut-milk-shampoo-x2-conditioner</t>
  </si>
  <si>
    <t>https://tokopedia.com/pgofficialstore/downy-tinytan-pewangi-dan-pelembut-pakaian-650ml-isi-6-free-cup</t>
  </si>
  <si>
    <t>https://tokopedia.com/pgofficialstore/downy-tinytan-pewangi-dan-pelembut-pakaian-650ml-isi-6-free-tote-bag</t>
  </si>
  <si>
    <t>https://tokopedia.com/pgofficialstore/pantene-conditioner-miracles-collagen-repair-damage-care-150ml</t>
  </si>
  <si>
    <t>https://tokopedia.com/pgofficialstore/pantene-conditioner-miracles-collagen-repair-damage-care-300ml</t>
  </si>
  <si>
    <t>https://tokopedia.com/pgofficialstore/pantene-hair-mask-miracles-collagen-repair-damage-care-20ml</t>
  </si>
  <si>
    <t>https://tokopedia.com/pgofficialstore/pantene-hair-mask-miracles-collagen-repair-damage-care-20ml-x3</t>
  </si>
  <si>
    <t>https://tokopedia.com/pgofficialstore/pantene-hair-mask-miracles-collagen-repair-damage-care-20ml-x5</t>
  </si>
  <si>
    <t>https://tokopedia.com/pgofficialstore/pantene-conditioner-miracles-collagen-repair-damage-care-300ml-x2</t>
  </si>
  <si>
    <t>https://tokopedia.com/pgofficialstore/pantene-conditioner-miracles-collagen-repair-damage-care-300ml-x3</t>
  </si>
  <si>
    <t>https://tokopedia.com/pgofficialstore/pantene-conditioner-miracles-collagen-repair-damage-care-150ml-x2</t>
  </si>
  <si>
    <t>https://tokopedia.com/pgofficialstore/pantene-conditioner-miracles-biotin-strength-hairfall-control-300ml</t>
  </si>
  <si>
    <t>https://tokopedia.com/pgofficialstore/pantene-hair-mask-miracles-biotin-strength-hairfall-control-20ml</t>
  </si>
  <si>
    <t>https://tokopedia.com/pgofficialstore/pantene-hair-mask-miracles-biotin-strength-hairfall-control-20ml-x3</t>
  </si>
  <si>
    <t>https://tokopedia.com/pgofficialstore/pantene-hair-mask-miracles-biotin-strength-hairfall-control-20ml-x5</t>
  </si>
  <si>
    <t>https://tokopedia.com/pgofficialstore/pantene-conditioner-miracles-biotin-strength-hairfall-control-300ml-x2</t>
  </si>
  <si>
    <t>https://tokopedia.com/pgofficialstore/pantene-conditioner-miracles-biotin-strength-hairfall-control-300ml-x3</t>
  </si>
  <si>
    <t>https://tokopedia.com/pgofficialstore/pantene-conditioner-miracles-biotin-strength-hairfall-control-150ml</t>
  </si>
  <si>
    <t>https://tokopedia.com/pgofficialstore/pantene-conditioner-miracles-biotin-strength-hairfall-control-150ml-x2</t>
  </si>
  <si>
    <t>https://tokopedia.com/pgofficialstore/pantene-conditioner-miracles-biotin-strength-hairfall-control-150ml-x3</t>
  </si>
  <si>
    <t>https://tokopedia.com/pgofficialstore/pantene-micellar-detox-moisturize-300ml-shampoo-conditioner</t>
  </si>
  <si>
    <t>https://tokopedia.com/pgofficialstore/pantene-shampoo-micellar-detox-moisturize-300-ml</t>
  </si>
  <si>
    <t>https://tokopedia.com/pgofficialstore/pantene-micellar-detox-moisturize-530ml-shampoo-conditioner</t>
  </si>
  <si>
    <t>https://tokopedia.com/pgofficialstore/pantene-conditioner-micellar-detox-moisturize-300-ml</t>
  </si>
  <si>
    <t>https://tokopedia.com/pgofficialstore/pantene-micellar-detox-moisturize-530ml-shampoo-x2-conditioner</t>
  </si>
  <si>
    <t>https://tokopedia.com/pgofficialstore/pantene-shampoo-micellar-detox-moisturize-530-ml</t>
  </si>
  <si>
    <t>https://tokopedia.com/pgofficialstore/gillette-mach-3-turbo-3d-alat-cukur-4-refill-free-cover-pisaucukur</t>
  </si>
  <si>
    <t>https://tokopedia.com/pgofficialstore/head-shoulders-shampoo-itch-care-160ml</t>
  </si>
  <si>
    <t>https://tokopedia.com/pgofficialstore/oral-b-sikat-gigi-anak-mickey-2-7-tahun</t>
  </si>
  <si>
    <t>https://tokopedia.com/pgofficialstore/oral-b-sikat-gigi-anak-mickey-2-7-tahun-paket-isi-2</t>
  </si>
  <si>
    <t>https://tokopedia.com/pgofficialstore/oral-b-sikat-gigi-anak-mickey-2-7-tahun-paket-isi-6</t>
  </si>
  <si>
    <t>https://tokopedia.com/pgofficialstore/oral-b-sikat-gigi-anak-mickey-2-7-tahun-paket-isi-3</t>
  </si>
  <si>
    <t>26 Agustus 2022</t>
  </si>
  <si>
    <t>https://tokopedia.com/pgofficialstore/olay-base-pink-moisturising-cream-50gr</t>
  </si>
  <si>
    <t>Olay Base Pink Moisturising Cream 50gr</t>
  </si>
  <si>
    <t>https://tokopedia.com/pgofficialstore/olay-luminous-intensive-body-lotion-30ml-white-radiance</t>
  </si>
  <si>
    <t>https://tokopedia.com/pgofficialstore/olay-japanese-deep-sea-algae-healthy-aura-sheet-mask-25gr</t>
  </si>
  <si>
    <t>https://tokopedia.com/pgofficialstore/olay-regenerist-revitalising-hydration-uv-cream-50g</t>
  </si>
  <si>
    <t>https://tokopedia.com/pgofficialstore/olay-regenerist-micro-sculpting-cream-50gr</t>
  </si>
  <si>
    <t>Olay Regenerist Micro-sculpting Cream 50gr</t>
  </si>
  <si>
    <t>Olay Regenerist Micro-sculpting Cream Night 50gr Krim Pelembab</t>
  </si>
  <si>
    <t>Olay Advanced Anti-Aging - Regenerist Youth Pre-Essence Serum - 40ml</t>
  </si>
  <si>
    <t>https://tokopedia.com/pgofficialstore/olay-total-effects-7in1-day-cream-normal-50gr</t>
  </si>
  <si>
    <t>https://tokopedia.com/pgofficialstore/olay-total-effects-7in1-day-cream-normal-spf-15-20gr</t>
  </si>
  <si>
    <t>https://tokopedia.com/pgofficialstore/olay-total-effects-7in1-foaming-face-wash-cleanser-100gr</t>
  </si>
  <si>
    <t>https://tokopedia.com/pgofficialstore/olay-total-effects-7in1-foaming-cleanser-50gr</t>
  </si>
  <si>
    <t>https://tokopedia.com/pgofficialstore/olay-total-effects-7in1-day-cream-gentle-50gr</t>
  </si>
  <si>
    <t>https://tokopedia.com/pgofficialstore/olay-total-effects-7in1-day-cream-normal-spf-15-12gr</t>
  </si>
  <si>
    <t>https://tokopedia.com/pgofficialstore/olay-regenerist-whip-active-moisturiser-krim-10g</t>
  </si>
  <si>
    <t>https://tokopedia.com/pgofficialstore/olay-luminous-night-restoring-cream-50gr-white-radiance</t>
  </si>
  <si>
    <t>Olay Luminous Night Restoring Cream 50gr White Radiance</t>
  </si>
  <si>
    <t>Olay Luminous Cellucent White Essence Serum 30ml White Radiance</t>
  </si>
  <si>
    <t>https://tokopedia.com/pgofficialstore/olay-regenerist-micro-sculpting-serum-50ml</t>
  </si>
  <si>
    <t>Olay Regenerist Micro-sculpting Serum 50ml</t>
  </si>
  <si>
    <t>https://tokopedia.com/pgofficialstore/olay-age-protect-krim-18gr</t>
  </si>
  <si>
    <t>https://tokopedia.com/pgofficialstore/lebih-hemat-olay-ritual-anti-aging-light</t>
  </si>
  <si>
    <t>https://tokopedia.com/pgofficialstore/olay-japanese-deep-sea-algae-healthy-aura-sheet-mask-25gr-paket-isi-3</t>
  </si>
  <si>
    <t>https://tokopedia.com/pgofficialstore/olay-japanese-deep-sea-algae-healthy-aura-sheet-mask-25gr-paket-isi-5</t>
  </si>
  <si>
    <t>https://tokopedia.com/pgofficialstore/olay-japanese-sake-yeast-wrinkle-relaxing-sheet-mask-20gr-paket-isi-3</t>
  </si>
  <si>
    <t>https://tokopedia.com/pgofficialstore/olay-powerful-duo-pencerah-anti-aging-dan-olay-algae-mask</t>
  </si>
  <si>
    <t>https://tokopedia.com/pgofficialstore/olay-ritual-pelembab-anti-aging-dan-olay-algea-mask</t>
  </si>
  <si>
    <t>https://tokopedia.com/pgofficialstore/olay-white-radiance-cellucent-white-essence-serum-30-ml-paket-isi-2</t>
  </si>
  <si>
    <t>https://tokopedia.com/pgofficialstore/olay-ritual-esens-anti-aging-rejuvenating-sheet-mask-24g</t>
  </si>
  <si>
    <t>https://tokopedia.com/pgofficialstore/olay-ritual-pelembab-anti-aging-rejuvenating-sheet-mask-24g</t>
  </si>
  <si>
    <t>https://tokopedia.com/pgofficialstore/olay-set-perawatan-anti-aging-whitening-sheet-mask-24g</t>
  </si>
  <si>
    <t>https://tokopedia.com/pgofficialstore/lebih-hemat-olay-retinol-ritual-pelembap-serum-anti-aging</t>
  </si>
  <si>
    <t>https://tokopedia.com/pgofficialstore/lebih-hemat-olay-retinol-ritual-serum-anti-aging</t>
  </si>
  <si>
    <t>https://tokopedia.com/pgofficialstore/lebih-hemat-olay-retinol-ritual-pelembap-eye-anti-aging</t>
  </si>
  <si>
    <t>https://tokopedia.com/pgofficialstore/lebih-hemat-olay-whip-power-duo-pencerah-dan-anti-aging</t>
  </si>
  <si>
    <t>https://tokopedia.com/pgofficialstore/olay-regenerist-retinol-24-serum-30ml-paket-isi-2</t>
  </si>
  <si>
    <t>https://tokopedia.com/pgofficialstore/lebih-hemat-olay-set-perawatan-kulit-sensitif</t>
  </si>
  <si>
    <t>[ LEBIH HEMAT ] Olay Set Perawatan Kulit Sensitif</t>
  </si>
  <si>
    <t>https://tokopedia.com/pgofficialstore/lebih-hemat-olay-ritual-pagi-anti-aging</t>
  </si>
  <si>
    <t>[ LEBIH HEMAT ] Olay Ritual Pagi Anti Aging</t>
  </si>
  <si>
    <t>https://tokopedia.com/pgofficialstore/lebih-hemat-olay-ritual-esens-anti-aging</t>
  </si>
  <si>
    <t>[ LEBIH HEMAT ] Olay Ritual Esens Anti Aging</t>
  </si>
  <si>
    <t>https://tokopedia.com/pgofficialstore/lebih-hemat-olay-powerful-duo-pencerah-dan-anti-aging</t>
  </si>
  <si>
    <t>[LEBIH HEMAT] OLAY Powerful Duo Pencerah dan Anti Aging</t>
  </si>
  <si>
    <t>https://tokopedia.com/pgofficialstore/olay-skinfusion-korean-jeju-lava-sea-water-sheet-mask-paket-isi-3</t>
  </si>
  <si>
    <t>https://tokopedia.com/pgofficialstore/olay-skinfusion-korean-jeju-lava-sea-water-sheet-mask-paket-isi-5</t>
  </si>
  <si>
    <t>https://tokopedia.com/pgofficialstore/olay-skinfusion-korean-yuzu-sheet-mask</t>
  </si>
  <si>
    <t>https://tokopedia.com/pgofficialstore/olay-regenerist-peptide-24-collagen-peptide-krim-mata</t>
  </si>
  <si>
    <t>26 Agustsus 2022</t>
  </si>
  <si>
    <t>RCA 26 Agustus 2022</t>
  </si>
  <si>
    <t>01/396129511C</t>
  </si>
  <si>
    <t>Downy Pewangi dan Pelembut Pakaian Konsentrat Allure 650ml - isi 2</t>
  </si>
  <si>
    <t>https://tokopedia.com/pgofficialstore/downy-pewangi-dan-pelembut-pakaian-konsentrat-allure-650ml-isi-2</t>
  </si>
  <si>
    <t>Update Turun Gramasi 26 Agustus 2022</t>
  </si>
  <si>
    <t>29 Agustus 2022</t>
  </si>
  <si>
    <t>Aktif kembali info by Isma</t>
  </si>
  <si>
    <t>Gimmick Habis</t>
  </si>
  <si>
    <t>https://shopee.co.id/Olay-Ritual-Esens-Anti-Aging-i.11487927.1115356484</t>
  </si>
  <si>
    <t>01/396129513B</t>
  </si>
  <si>
    <t>Revisi Link 2 September 2022</t>
  </si>
  <si>
    <t>antene Shampoo Total Damage Care Quantum [750 mL]</t>
  </si>
  <si>
    <t>https://www.bukalapak.com/p/perawatan-kecantikan/perawatan-wajah/masker-wajah-wanita/135lmst-jual-olay-total-effects-krim-pagi-gentle-spf15-50gr</t>
  </si>
  <si>
    <t>Ganti Link 5 September 2022</t>
  </si>
  <si>
    <t>7 September 2022 Stop Listing from Blibli</t>
  </si>
  <si>
    <t>Stop Listing dari Blibli</t>
  </si>
  <si>
    <t>7 September 2022 Revisi Link</t>
  </si>
  <si>
    <t>Info dari Bagas</t>
  </si>
  <si>
    <t>P&amp;G Supply Issue sampai 21 September 2022</t>
  </si>
  <si>
    <t>Info Mba Isma</t>
  </si>
  <si>
    <t>Hanya Tracking yang Base SKU nya, ini SKU yang ada gimmicknya</t>
  </si>
  <si>
    <t>BY RCA 9 September 2022</t>
  </si>
  <si>
    <t xml:space="preserve">RCA By 9 September </t>
  </si>
  <si>
    <t>Info Mba Isma By WA Feedback</t>
  </si>
  <si>
    <t>Revisi Link 2 Agustus 2022 ,Revisi Link 14 September 2022</t>
  </si>
  <si>
    <t>Revisi Link 14 September 2022</t>
  </si>
  <si>
    <t>01/396129513C</t>
  </si>
  <si>
    <t>RCA 16 Sept</t>
  </si>
  <si>
    <t>https://tokopedia.com/pgofficialstore/downy-pelembut-pewangi-pakaian-sweetheart-refill-650ml-paket-isi-3</t>
  </si>
  <si>
    <t>https://tokopedia.com/pgofficialstore/downy-pelembut-pewangi-pakaian-sweetheart-refill-650ml-paket-isi-2</t>
  </si>
  <si>
    <t>https://tokopedia.com/pgofficialstore/olay-white-radiance-light-perfecting-essence-pencerah-skincare-30ml</t>
  </si>
  <si>
    <t>DOWNY PELEMBUT &amp; PEWANGI PAKAIAN SWEETHEART REFILL 650ML - PAKET ISI 3</t>
  </si>
  <si>
    <t>DOWNY PELEMBUT &amp; PEWANGI PAKAIAN SWEETHEART REFILL 650ML - PAKET ISI 2</t>
  </si>
  <si>
    <t>OLAY WHITE RADIANCE LIGHT PERFECTING ESSENCE PENCERAH SKINCARE 30ML</t>
  </si>
  <si>
    <t>https://www.tokopedia.com/pgofficialstore/gillette-simply-venus-alat-cukur-wanita-basic-2s-paket-isi-2</t>
  </si>
  <si>
    <t>https://www.tokopedia.com/pgofficialstore/gilllette-venus-alat-cukur-wanita-comfortglide-razor</t>
  </si>
  <si>
    <t>RCA 23 September</t>
  </si>
  <si>
    <t>RCA 23 Sept</t>
  </si>
  <si>
    <t>Stok</t>
  </si>
  <si>
    <t>Inventory Status</t>
  </si>
  <si>
    <t>Total NA</t>
  </si>
  <si>
    <t xml:space="preserve">Tokopedia </t>
  </si>
  <si>
    <t>Info RCA 30 September 2022</t>
  </si>
  <si>
    <t>Update Link  30 September 2022</t>
  </si>
  <si>
    <t>Gillette Alat Cukur Blue Isi 2 Flexi Razor Pisau Cukur Isi 5+2</t>
  </si>
  <si>
    <t>https://tokopedia.com/pgofficialstore/gillette-alat-cukur-blue-isi-2-flexi-razor-pisau-cukur-isi-5-2</t>
  </si>
  <si>
    <t>3 Oktober 2022</t>
  </si>
  <si>
    <t xml:space="preserve">Info WA Bagas </t>
  </si>
  <si>
    <t>4 Oktober 2022</t>
  </si>
  <si>
    <t>Info Wa Bagas</t>
  </si>
  <si>
    <t>01/294826004M</t>
  </si>
  <si>
    <t>01/294826801V</t>
  </si>
  <si>
    <t>01/294826801W</t>
  </si>
  <si>
    <t>01/294826801X</t>
  </si>
  <si>
    <t>01/394829507D</t>
  </si>
  <si>
    <t>01/394829507E</t>
  </si>
  <si>
    <t>01/394829507F</t>
  </si>
  <si>
    <t>01/394829507G</t>
  </si>
  <si>
    <t>01/394829507H</t>
  </si>
  <si>
    <t>01/394830008M</t>
  </si>
  <si>
    <t>01/394830008N</t>
  </si>
  <si>
    <t>01/394830008O</t>
  </si>
  <si>
    <t>01/394830008P</t>
  </si>
  <si>
    <t>01/394830008R</t>
  </si>
  <si>
    <t>MTA-44009539</t>
  </si>
  <si>
    <t>MTA-44008506</t>
  </si>
  <si>
    <t>MTA-44010073</t>
  </si>
  <si>
    <t>MTA-56347671</t>
  </si>
  <si>
    <t>MTA-56345758</t>
  </si>
  <si>
    <t>MTA-56350527</t>
  </si>
  <si>
    <t>MTA-56351030</t>
  </si>
  <si>
    <t>MTA-56351567</t>
  </si>
  <si>
    <t>MTA-56588420</t>
  </si>
  <si>
    <t>MTA-56589784</t>
  </si>
  <si>
    <t>MTA-56592625</t>
  </si>
  <si>
    <t>MTA-56593056</t>
  </si>
  <si>
    <t>MTA-56593648</t>
  </si>
  <si>
    <t>MTA-56593265</t>
  </si>
  <si>
    <t>MTA-56593447</t>
  </si>
  <si>
    <t>4987176134141</t>
  </si>
  <si>
    <t>4987176134158</t>
  </si>
  <si>
    <t>4987176134158+4987176134141</t>
  </si>
  <si>
    <t>4987176134141+4902430293341</t>
  </si>
  <si>
    <t>4987176134141+4902430558754</t>
  </si>
  <si>
    <t>4987176134158+4902430917964</t>
  </si>
  <si>
    <t>4987176134158+4987176101617</t>
  </si>
  <si>
    <t>4987176107688 + 4987176107725</t>
  </si>
  <si>
    <t>4987176107688 + 4987176080561</t>
  </si>
  <si>
    <t>4987176107688 + 4902430917957</t>
  </si>
  <si>
    <t>4987176107725+4987176041418</t>
  </si>
  <si>
    <t>4987176107725+4987176080561</t>
  </si>
  <si>
    <t>Limited Edition Olay x FRIENDS Regenerist Micro-Sculpting Cream Pelembab Wajah Pagi Skincare 50 gr</t>
  </si>
  <si>
    <t>Limited Edition Olay x FRIENDS Luminous Light Perfecting Serum Pencerah Wajah 30 ml</t>
  </si>
  <si>
    <t>Limited Edition Olay x FRIENDS Regenerist Micro-Sculpting Cream Pelembab Wajah Pagi &amp; Luminous Light Perfecting Serum</t>
  </si>
  <si>
    <t>Limited Edition Olay x FRIENDS Regenerist Micro-Sculpting Cream Pelembab Wajah Pagi &amp; Regenerist Micro-Sculpting Cream Serum</t>
  </si>
  <si>
    <t>Limited Edition Olay x FRIENDS Regenerist Micro-Sculpting Cream Pelembab Wajah Pagi &amp; Regenerist Micro-Sculpting Cream Pelembab Wajah Malam</t>
  </si>
  <si>
    <t>[ Special Edition Olay X Friends ] Olay Serum Wajah Luminous 30ml &amp; Krim Pelembab Retinol Anti Aging Skincare 50 gr</t>
  </si>
  <si>
    <t>[ Special Edition Olay X Friends ] Olay Serum Wajah Luminous 30ml &amp; Krim Pelembab Pencerah Niacinamide + Vit C Skincare 50 gr</t>
  </si>
  <si>
    <t>Olay Regenerist Antioxidan Moisturizer Krim 50 gr</t>
  </si>
  <si>
    <t>Olay Regenerist Antioxidan Serum 30 ml</t>
  </si>
  <si>
    <t>Olay Antioxidant Moisturizer 50gr + Serum 30ml Skin Barrier Cream &amp; Essence Anti Aging Skin Care</t>
  </si>
  <si>
    <t>Olay Antioxidant Moisturizer 50gr Skin Barrier Cream Anti Aging + Niacinamide+AHA Serum 30ml Essence Pencerah Skin Care</t>
  </si>
  <si>
    <t>Olay Antioxidant Moisturizer 50gr Skin Barrier Cream Anti Aging + Niacinamide+Vit C Serum 30ml Essence Pencerah Skin Care</t>
  </si>
  <si>
    <t>Olay Antioxidant Moisturizer 50gr Skin Barrier Cream Anti Aging + Retinol Serum 30ml Essence Anti Aging Skin Care</t>
  </si>
  <si>
    <t>Olay Antioxidant Serum 30ml Essence Anti Aging + Collagen Serum 30ml Essence Anti Aging Skin Care</t>
  </si>
  <si>
    <t>Olay Antioxidant Serum 30ml Essence Anti Aging + Niacinamide+AHA Serum 30ml Essence Pencerah Skin Care</t>
  </si>
  <si>
    <t>SKU Baru di tanggal 6 Oktober 2022</t>
  </si>
  <si>
    <t>10 Oktober 2022</t>
  </si>
  <si>
    <t>Info Email Monik</t>
  </si>
  <si>
    <t>7 Oktober 2022</t>
  </si>
  <si>
    <t>RCA 7 Oktober 2022</t>
  </si>
  <si>
    <t>Info Wa Mba Dedes</t>
  </si>
  <si>
    <t>13 Oktober 2022</t>
  </si>
  <si>
    <t>14 Oktober 2022</t>
  </si>
  <si>
    <t>RCA 14 Okt</t>
  </si>
  <si>
    <t>21 Oktober 2022</t>
  </si>
  <si>
    <t>RCA 21 Oktober</t>
  </si>
  <si>
    <t>26 Oktober 2022</t>
  </si>
  <si>
    <t>Update URL</t>
  </si>
  <si>
    <t xml:space="preserve">Update Link </t>
  </si>
  <si>
    <t>https://tokopedia.com/pgofficialstore/olay-luminous-light-perfecting-cream-spf15-moisturizer-skincare-50g</t>
  </si>
  <si>
    <t>https://tokopedia.com/pgofficialstore/olay-regenerist-micro-sculpting-night-cream-skincare-anti-aging-50g</t>
  </si>
  <si>
    <t>https://tokopedia.com/pgofficialstore/olay-regenerist-miracle-youth-pre-essence-anti-aging-skincare-40ml</t>
  </si>
  <si>
    <t>https://tokopedia.com/pgofficialstore/olay-total-effects-7in1-night-cream-pelembab-wajah-skincare-anti-aging</t>
  </si>
  <si>
    <t>https://tokopedia.com/pgofficialstore/olay-total-effects-7in1-day-cream-spf15-krim-pelembab-anti-aging-50g</t>
  </si>
  <si>
    <t>https://tokopedia.com/pgofficialstore/olay-total-effects-7in1-daily-skincare-serum-anti-aging-50ml</t>
  </si>
  <si>
    <t>https://tokopedia.com/pgofficialstore/olay-luminous-light-perfecting-serum-skincare-pencerah-kulit-30ml</t>
  </si>
  <si>
    <t>https://tokopedia.com/pgofficialstore/olay-retinol-24-night-serum-wajah-anti-penuaan-skincare-30ml</t>
  </si>
  <si>
    <t>https://tokopedia.com/pgofficialstore/olay-retinol-24-night-eye-cream-skincare-anti-aging-krim-mata-15ml</t>
  </si>
  <si>
    <t>https://tokopedia.com/pgofficialstore/olay-total-effects-set-skincare-anti-aging-face-wash-krim-siang-malam</t>
  </si>
  <si>
    <t>https://tokopedia.com/pgofficialstore/olay-regenerist-paket-skincare-anti-aging-krim-siang-malam</t>
  </si>
  <si>
    <t>https://tokopedia.com/pgofficialstore/olay-regenerist-peptide-24-moisturizer-krim-pelembab-anti-aging-50g</t>
  </si>
  <si>
    <t>https://tokopedia.com/pgofficialstore/olay-regenerist-peptide-24-paket-skincare-anti-aging-serum-pelembab</t>
  </si>
  <si>
    <t>https://tokopedia.com/pgofficialstore/olay-luminous-niacinamide-aha-moisturizer-serum-paket-skincare</t>
  </si>
  <si>
    <t>https://tokopedia.com/pgofficialstore/olay-luminous-niacinamide-aha-super-serum-serum-pencerah-wajah-30ml</t>
  </si>
  <si>
    <t>https://tokopedia.com/pgofficialstore/olay-retinol-24-night-moisturizer-cream-krim-malam-anti-aging-50g</t>
  </si>
  <si>
    <t>https://tokopedia.com/pgofficialstore/olay-total-effects-paket-skincare-pelembab-krim-malam-serum</t>
  </si>
  <si>
    <t>28 Oktober 2022</t>
  </si>
  <si>
    <t>RCA 28 Oktober</t>
  </si>
  <si>
    <t>01/394830008Q</t>
  </si>
  <si>
    <t>4987176107688 + 4902430759458</t>
  </si>
  <si>
    <t>https://www.bukalapak.com/p/perawatan-kecantikan/perawatan-wajah/serum-wajah/4heeeqy-jual-olay-antioxidant-serum-30ml-and-collagen-peptide-serum-30ml</t>
  </si>
  <si>
    <t>https://www.bukalapak.com/p/perawatan-kecantikan/perawatan-wajah/pelembab-wajah/4heedwj-jual-olay-antioxidant-moisturizer-krim-50g-and-niacinamide-vit-c-serum-30ml</t>
  </si>
  <si>
    <t>https://www.bukalapak.com/p/perawatan-kecantikan/perawatan-wajah/serum-wajah/4heedhj-jual-olay-antioxidant-serum-30ml-and-niacinamide-aha-serum-30ml</t>
  </si>
  <si>
    <t>https://www.bukalapak.com/p/perawatan-kecantikan/perawatan-wajah/pelembab-wajah/4heed5y-jual-olay-antioxidant-moisturizer-krim-50g-and-retinol-serum-30ml</t>
  </si>
  <si>
    <t>https://www.bukalapak.com/p/perawatan-kecantikan/perawatan-wajah/pelembab-wajah/4heecoa-jual-olay-antioxidant-moisturizer-krim-50g-and-niacinamide-aha-serum-30ml</t>
  </si>
  <si>
    <t>https://www.bukalapak.com/p/perawatan-kecantikan/perawatan-wajah/pelembab-wajah/4heech4-jual-olay-antioxidant-moisturizer-krim-50g-and-serum-30ml</t>
  </si>
  <si>
    <t>Olay Antioxidant Serum 30ml and Collagen Peptide Serum 30ml</t>
  </si>
  <si>
    <t>Olay Antioxidant Moisturizer Krim 50g and Niacinamide+Vit C Serum 30ml</t>
  </si>
  <si>
    <t>Olay Antioxidant Serum 30ml and Niacinamide+AHA Serum 30ml</t>
  </si>
  <si>
    <t>Olay Antioxidant Moisturizer Krim 50g and Retinol Serum 30ml</t>
  </si>
  <si>
    <t>Olay Antioxidant Moisturizer Krim 50g and Niacinamide+AHA Serum 30ml</t>
  </si>
  <si>
    <t>Olay Antioxidant Moisturizer Krim 50g and Serum 30ml</t>
  </si>
  <si>
    <t>https://tokopedia.com/pgofficialstore/pantene-paket-perawatan-rambut-rontok-shampoo-900ml-condi300ml-maskx3</t>
  </si>
  <si>
    <t>https://tokopedia.com/pgofficialstore/pantene-paket-perawatan-rambut-rontok-shampoo-400ml-condi150ml-mask</t>
  </si>
  <si>
    <t>https://tokopedia.com/pgofficialstore/pantene-paket-perawatan-rambut-rusak-shampoo-400ml-condi150ml-mask</t>
  </si>
  <si>
    <t>Head &amp; Shoulders Shampoo Supreme Smooth Anti-Dandruff 135 ml</t>
  </si>
  <si>
    <t>Sangobion 10strip @4 kapsul Vitamin dan Suplemen Zat Besi</t>
  </si>
  <si>
    <t>Herbal Essences White Strawberry &amp; Mint 240ml Shampoo</t>
  </si>
  <si>
    <t>Olay Ritual Pencerah (Krim Pagi 50gr + Krim Malam 50gr) - Krim Pelembab</t>
  </si>
  <si>
    <t>Downy Pelembut dan Pewangi Pakaian Konsentrat Cotton 900ml / Laundry Softener</t>
  </si>
  <si>
    <t>Herbal Essences Argan Oil 240ml Shampoo</t>
  </si>
  <si>
    <t>Downy Pelembut dan Pewangi Pakaian Konsentrat Cotton 550ml / Laundry Softener</t>
  </si>
  <si>
    <t>Pantene Shampoo Glow Black 290 ml</t>
  </si>
  <si>
    <t>Pantene Shampoo Anti-Lepek 480ml Paket Isi 3</t>
  </si>
  <si>
    <t>Head &amp; Shoulders Shampoo Lemon Fresh Anti-Dandruff 160 ml</t>
  </si>
  <si>
    <t>01/214420902N</t>
  </si>
  <si>
    <t>01/214420902O</t>
  </si>
  <si>
    <t>01/214420902P</t>
  </si>
  <si>
    <t>01/214420902Q</t>
  </si>
  <si>
    <t>01/244621008P</t>
  </si>
  <si>
    <t>01/244621008Q</t>
  </si>
  <si>
    <t>01/244621008R</t>
  </si>
  <si>
    <t>01/245121006F</t>
  </si>
  <si>
    <t>01/245121105E</t>
  </si>
  <si>
    <t>01/245321105J</t>
  </si>
  <si>
    <t>01/245321105K</t>
  </si>
  <si>
    <t>01/245321105L</t>
  </si>
  <si>
    <t>ORAL-B</t>
  </si>
  <si>
    <t>01/294826004H</t>
  </si>
  <si>
    <t>01/326127309B</t>
  </si>
  <si>
    <t>01/326127309C</t>
  </si>
  <si>
    <t>01/394829507A</t>
  </si>
  <si>
    <t>01/244621109O</t>
  </si>
  <si>
    <t>01/396129512U</t>
  </si>
  <si>
    <t>Herbal Essences Argan Oil 600ml Shampoo</t>
  </si>
  <si>
    <t>Downy Pelembut dan Pewangi Pakaian Konsentrat Cotton 900ml / Laundry Softener - Paket 2</t>
  </si>
  <si>
    <t>Info RCA 07 November 2022</t>
  </si>
  <si>
    <t>Ada double 47 SKU di data Intrepid</t>
  </si>
  <si>
    <t>01/244621109N</t>
  </si>
  <si>
    <t>01/244621109P</t>
  </si>
  <si>
    <t>01/395129508D</t>
  </si>
  <si>
    <t>01/395329502R</t>
  </si>
  <si>
    <t>01/395329502S</t>
  </si>
  <si>
    <t>01/395329502T</t>
  </si>
  <si>
    <t>01/395329502U</t>
  </si>
  <si>
    <t>01/395329502V</t>
  </si>
  <si>
    <t>01/395329502W</t>
  </si>
  <si>
    <t>01/396129513N</t>
  </si>
  <si>
    <t>01/396129513O</t>
  </si>
  <si>
    <t>01/396129513P</t>
  </si>
  <si>
    <t>01/396129513Q</t>
  </si>
  <si>
    <t>01/396129513R</t>
  </si>
  <si>
    <t>01/396129513S</t>
  </si>
  <si>
    <t xml:space="preserve">Gillette </t>
  </si>
  <si>
    <t>Rejoice 3-in-1 Perfect Perfume Sampo 170 ml 3's</t>
  </si>
  <si>
    <t>BARU Gillette Flexi Vibe – 1 Gagang Pisau Cukur + 1 Pisau Cukur Refill Isi Ulang​</t>
  </si>
  <si>
    <t>BARU Gillette Flexi Vibe – 2 Pisau Cukur Refill Isi Ulang​</t>
  </si>
  <si>
    <t>Pantene Micellar Detox &amp; Moisturizer 300ml Conditioner</t>
  </si>
  <si>
    <t>Rejoice Jeju Rose Shampoo 450ml</t>
  </si>
  <si>
    <t>01/245121005Y</t>
  </si>
  <si>
    <t>01/245121005Z</t>
  </si>
  <si>
    <t>01/245121105C</t>
  </si>
  <si>
    <t>01/245121105D</t>
  </si>
  <si>
    <t>01/394629502W</t>
  </si>
  <si>
    <t>01/394829506Z</t>
  </si>
  <si>
    <t>01/394829507B</t>
  </si>
  <si>
    <t>01/395129508B</t>
  </si>
  <si>
    <t>01/395129508C</t>
  </si>
  <si>
    <t>01/395129508E</t>
  </si>
  <si>
    <t>01/395129508F</t>
  </si>
  <si>
    <t>01/396129510M</t>
  </si>
  <si>
    <t>Downy Pelembut dan Pewangi Pakaian Konsentrat Cotton 900ml / Laundry Softener - Paket 4</t>
  </si>
  <si>
    <t>Downy Pelembut dan Pewangi Pakaian Konsentrat Cotton 550ml / Laundry Softener - Paket 2</t>
  </si>
  <si>
    <t>Downy Pelembut dan Pewangi Pakaian Konsentrat Cotton 900ml / Laundry Softener - Paket 3</t>
  </si>
  <si>
    <t>BARU! Gillette Flexi Vibe – 1 Gagang Pisau Cukur + 3 Pisau Cukur Refill Isi Ulang (Eksklusif eCommerce)​</t>
  </si>
  <si>
    <t>[Lebih Hemat] Herbal Essences White Strawberry &amp; Mint 240ml Shampoo &amp; Conditioner</t>
  </si>
  <si>
    <t>[Lebih Hemat] Herbal Essences Argan Oil 240ml Shampoo + Conditioner</t>
  </si>
  <si>
    <t>Downy Pelembut dan Pewangi Pakaian Konsentrat Cotton 550ml / Laundry Softener - Paket 4</t>
  </si>
  <si>
    <t>Herbal Essences Argan Oil 600ml Conditioner</t>
  </si>
  <si>
    <t>4987176133892 x2</t>
  </si>
  <si>
    <t>4987176133892 x3</t>
  </si>
  <si>
    <t>4987176133908 X2</t>
  </si>
  <si>
    <t>6903148264850 + 6903148264843</t>
  </si>
  <si>
    <t>6903148264867 + 6903148264874</t>
  </si>
  <si>
    <t>4987176140494 X2</t>
  </si>
  <si>
    <t>4987176140494 X3</t>
  </si>
  <si>
    <t>4987176140517 X2</t>
  </si>
  <si>
    <t>4987176140517 X3</t>
  </si>
  <si>
    <t>4987176140524 X2</t>
  </si>
  <si>
    <t>4987176140524 X3</t>
  </si>
  <si>
    <t>4902430517089 + 4902430517102</t>
  </si>
  <si>
    <t>4902430517270 + 4902430517331</t>
  </si>
  <si>
    <t>190679000972 + 190679000989</t>
  </si>
  <si>
    <t>4987176137708x2</t>
  </si>
  <si>
    <t>4987176137708x3</t>
  </si>
  <si>
    <t>4987176137708x4</t>
  </si>
  <si>
    <t>4987176137722x2</t>
  </si>
  <si>
    <t>4987176137722x3</t>
  </si>
  <si>
    <t>4987176137722x4</t>
  </si>
  <si>
    <t>4987176142214​</t>
  </si>
  <si>
    <t>4987176142221​</t>
  </si>
  <si>
    <t>01/394629502U</t>
  </si>
  <si>
    <t>01/394629502V</t>
  </si>
  <si>
    <t>Pantene Hitam Glow Shampoo 750ml</t>
  </si>
  <si>
    <t>Pantene Hitam Glow Conditioner 290ml</t>
  </si>
  <si>
    <t>Pantene Hitam Glow Shampoo 750ml - Paket Isi 2</t>
  </si>
  <si>
    <t>Pantene Hitam Glow Shampoo 750ml - Paket Isi 3</t>
  </si>
  <si>
    <t>Pantene Hitam Glow Conditioner 290ml - Paket Isi 2</t>
  </si>
  <si>
    <t>Pantene Micellar Detox &amp; Moisturizer 530ml Conditioner</t>
  </si>
  <si>
    <t>Pantene Micellar Detox &amp; Moisturizer 530ml Shampoo</t>
  </si>
  <si>
    <t>Pantene Micellar Detox &amp; Moisturizer 300ml Shampoo</t>
  </si>
  <si>
    <t>Pantene Micellar Detox &amp; Moisturizer 300ml Shampoo &amp; Conditioner</t>
  </si>
  <si>
    <t>Pantene Micellar Detox &amp; Moisturizer 530ml Shampoo &amp; Conditioner</t>
  </si>
  <si>
    <t>Rejoice Rich Shampoo 450ml</t>
  </si>
  <si>
    <t>Rejoice Anti Dandruff 3 in 1 Shampoo 450ml</t>
  </si>
  <si>
    <t>Rejoice Rich Shampoo 450ml - Paket Isi 2</t>
  </si>
  <si>
    <t>Rejoice Rich Shampoo 450ml - Paket Isi 3</t>
  </si>
  <si>
    <t>Rejoice Anti Dandruff 3 in 1 Shampoo 450ml - Paket Isi 2</t>
  </si>
  <si>
    <t>Rejoice Anti Dandruff 3 in 1 Shampoo 450ml - Paket Isi 3</t>
  </si>
  <si>
    <t>Rejoice Jeju Rose Shampoo 450ml - Paket Isi 2</t>
  </si>
  <si>
    <t>Rejoice Jeju Rose Shampoo 450ml - Paket Isi 3</t>
  </si>
  <si>
    <t>Herbal Essences Argan Oil 240ml Conditioner</t>
  </si>
  <si>
    <t>Herbal Essences White Strawberry &amp; Mint 240ml Conditioner</t>
  </si>
  <si>
    <t>[Lebih Hemat] Herbal Essences Argan Oil 600ml Shampoo &amp; Conditioner</t>
  </si>
  <si>
    <t>Downy Pelembut dan Pewangi Pakaian Konsentrat Cotton 550ml / Laundry Softener - Paket 3</t>
  </si>
  <si>
    <t>BARU! Gillette Flexi Vibe – 5 Pisau Cukur Refill Isi Ulang (Eksklusif eCommerce)​</t>
  </si>
  <si>
    <t>https://shopee.co.id/product/11487927/15093939336</t>
  </si>
  <si>
    <t>https://shopee.co.id/product/11487927/20054712367</t>
  </si>
  <si>
    <t>https://shopee.co.id/product/11487927/23502489924</t>
  </si>
  <si>
    <t>https://shopee.co.id/product/11487927/19558036074</t>
  </si>
  <si>
    <t>https://shopee.co.id/product/11487927/15994382503</t>
  </si>
  <si>
    <t>https://shopee.co.id/product/11487927/18554702396</t>
  </si>
  <si>
    <t>https://shopee.co.id/product/11487927/21054699728</t>
  </si>
  <si>
    <t>https://shopee.co.id/product/11487927/18254702918</t>
  </si>
  <si>
    <t>https://shopee.co.id/product/11487927/22600266052</t>
  </si>
  <si>
    <t>https://shopee.co.id/product/11487927/22702430076</t>
  </si>
  <si>
    <t>https://shopee.co.id/product/11487927/13397235512</t>
  </si>
  <si>
    <t>https://shopee.co.id/product/11487927/18954713265</t>
  </si>
  <si>
    <t>https://shopee.co.id/product/11487927/18554715776</t>
  </si>
  <si>
    <t>https://shopee.co.id/product/11487927/22100274379</t>
  </si>
  <si>
    <t>https://shopee.co.id/product/11487927/19958044259</t>
  </si>
  <si>
    <t>https://shopee.co.id/product/11487927/22100670547</t>
  </si>
  <si>
    <t>https://shopee.co.id/product/11487927/21658413036</t>
  </si>
  <si>
    <t>https://shopee.co.id/product/11487927/18458042832</t>
  </si>
  <si>
    <t>https://shopee.co.id/product/11487927/13897018097</t>
  </si>
  <si>
    <t>https://shopee.co.id/product/11487927/23600275263</t>
  </si>
  <si>
    <t>https://shopee.co.id/product/11487927/21454768208</t>
  </si>
  <si>
    <t>https://shopee.co.id/product/11487927/15993947780</t>
  </si>
  <si>
    <t>https://shopee.co.id/product/11487927/18754769960</t>
  </si>
  <si>
    <t>https://shopee.co.id/product/11487927/20054769962</t>
  </si>
  <si>
    <t>https://shopee.co.id/product/11487927/19058040268</t>
  </si>
  <si>
    <t>https://shopee.co.id/product/11487927/19258041378</t>
  </si>
  <si>
    <t>https://shopee.co.id/product/11487927/15794169629</t>
  </si>
  <si>
    <t>https://shopee.co.id/product/11487927/23100310668</t>
  </si>
  <si>
    <t>https://shopee.co.id/product/11487927/21058437580</t>
  </si>
  <si>
    <t>https://shopee.co.id/product/11487927/18858440492</t>
  </si>
  <si>
    <t>https://shopee.co.id/product/11487927/18958441641</t>
  </si>
  <si>
    <t>https://shopee.co.id/product/11487927/19254770808</t>
  </si>
  <si>
    <t>https://shopee.co.id/product/11487927/16488663420</t>
  </si>
  <si>
    <t>https://shopee.co.id/product/11487927/21558434773</t>
  </si>
  <si>
    <t>https://shopee.co.id/product/11487927/20958438012</t>
  </si>
  <si>
    <t>https://shopee.co.id/product/11487927/22400311155</t>
  </si>
  <si>
    <t>https://shopee.co.id/product/11487927/17287675162</t>
  </si>
  <si>
    <t>https://shopee.co.id/product/11487927/14293947198</t>
  </si>
  <si>
    <t>https://shopee.co.id/product/11487927/18154770762</t>
  </si>
  <si>
    <t>Supply Issue</t>
  </si>
  <si>
    <t>Info RCA 11 November 2022</t>
  </si>
  <si>
    <t>PSKU</t>
  </si>
  <si>
    <t>RCA by 11 November 2022</t>
  </si>
  <si>
    <t>By WA Atika</t>
  </si>
  <si>
    <t>Byemail Jesslyn</t>
  </si>
  <si>
    <t>By WA Apnes</t>
  </si>
  <si>
    <t>4987176054395+4902430200059</t>
  </si>
  <si>
    <t>https://shopee.co.id/product/610201703/16021130452</t>
  </si>
  <si>
    <t>https://shopee.co.id/product/610201703/16235327269</t>
  </si>
  <si>
    <t>https://shopee.co.id/product/610201703/12081301157</t>
  </si>
  <si>
    <t>Info RCA 18 November 2022</t>
  </si>
  <si>
    <t>https://www.bukalapak.com/p/perawatan-kecantikan/perawatan-tubuh-2311/perlengkapan-mandi-2314/3zjzb24-jual-oral-b-sikat-gigi-cross-action-pro-health-7benefit-soft-2s-isi-2</t>
  </si>
  <si>
    <t>https://www.bukalapak.com/p/perawatan-kecantikan/hair-care/perawatan-rambut-wanita/3pwhwoe-jual-pantene-hair-fall-control-shampoo-290ml</t>
  </si>
  <si>
    <t>https://www.bukalapak.com/p/perawatan-kecantikan/perawatan-tubuh-2311/peralatan-cukur/3wu7to6-jual-gillette-pisau-cukur-guard-3-4s-isi-2</t>
  </si>
  <si>
    <t>https://www.bukalapak.com/p/perawatan-kecantikan/perawatan-tubuh-2311/perlengkapan-mandi-2314/3ww3qc8-jual-oral-b-sikat-gigi-complete-whitening-soft-2s-isi-6</t>
  </si>
  <si>
    <t>https://www.bukalapak.com/p/perlengkapan-bayi/perlengkapan-mandi/3z2x6x2-jual-oral-b-sikat-gigi-anak-stages-3-isi-3</t>
  </si>
  <si>
    <t>Update Link RCA 18 November 2022</t>
  </si>
  <si>
    <t>RCA 18 November 2022</t>
  </si>
  <si>
    <t> 01/396129511D</t>
  </si>
  <si>
    <t>https://www.bukalapak.com/p/perawatan-rumah-tangga/pembersih-lantai/4hgkjg4-jual-downy-pewangi-dan-pelembut-pakaian-konsentrat-allure-650ml</t>
  </si>
  <si>
    <t>https://www.bukalapak.com/p/perawatan-rumah-tangga/pembersih-pakaian/4hgkjnp-jual-downy-pewangi-dan-pelembut-pakaian-konsentrat-allure-650ml-isi-2</t>
  </si>
  <si>
    <t>https://www.bukalapak.com/p/perawatan-rumah-tangga/pembersih-pakaian/4hgkk4s-jual-downy-pewangi-dan-pelembut-pakaian-konsentrat-allure-650ml-isi-3</t>
  </si>
  <si>
    <t>https://www.bukalapak.com/p/perawatan-rumah-tangga/pembersih-pakaian/4hgki14-jual-downy-pewangi-dan-pelembut-pakaian-konsentrat-mystique-650ml</t>
  </si>
  <si>
    <t>https://www.bukalapak.com/p/perawatan-rumah-tangga/pembersih-pakaian/4hgkiej-jual-downy-pewangi-dan-pelembut-pakaian-konsentrat-mystique-650ml-isi-2</t>
  </si>
  <si>
    <t>https://www.bukalapak.com/p/perawatan-rumah-tangga/pembersih-pakaian/4hgkioa-jual-downy-pewangi-dan-pelembut-pakaian-konsentrat-mystique-650ml-isi-3</t>
  </si>
  <si>
    <t>https://www.bukalapak.com/p/perawatan-rumah-tangga/pembersih-pakaian/4hgkgng-jual-downy-pelembut-pewangi-pakaian-sweetheart-refill-650ml</t>
  </si>
  <si>
    <t>https://www.bukalapak.com/p/perawatan-rumah-tangga/pembersih-pakaian/4h3chrm-jual-downy-pewangi-pelembut-pakaian-anti-apek-650ml</t>
  </si>
  <si>
    <t>https://www.bukalapak.com/p/perawatan-rumah-tangga/pembersih-pakaian/4h3kyu1-jual-downy-pewangi-pelembut-pakaian-anti-apek-650ml-isi-2</t>
  </si>
  <si>
    <t>https://www.bukalapak.com/p/perawatan-rumah-tangga/pembersih-pakaian/4h3kytm-jual-downy-pewangi-pelembut-pakaian-anti-apek-650ml-isi-3</t>
  </si>
  <si>
    <t>https://www.bukalapak.com/p/perawatan-rumah-tangga/pembersih-pakaian/4h3kyts-jual-downy-pewangi-pelembut-pakaian-anti-apek-650ml-isi-4</t>
  </si>
  <si>
    <t>https://www.bukalapak.com/p/perawatan-rumah-tangga/pembersih-pakaian/4h3kyjy-jual-downy-pewangi-pelembut-pakaian-sport-fresh-650ml</t>
  </si>
  <si>
    <t>https://www.bukalapak.com/p/perawatan-rumah-tangga/pembersih-pakaian/4h3kyka-jual-downy-pewangi-pelembut-pakaian-sport-fresh-650ml-isi-2</t>
  </si>
  <si>
    <t>https://www.bukalapak.com/p/perawatan-rumah-tangga/pembersih-pakaian/4h3kyk1-jual-downy-pewangi-pelembut-pakaian-sport-fresh-650ml-isi-3</t>
  </si>
  <si>
    <t>https://www.bukalapak.com/p/perawatan-rumah-tangga/pembersih-pakaian/4h3kyjv-jual-downy-pewangi-pelembut-pakaian-sport-fresh-650ml-isi-4</t>
  </si>
  <si>
    <t>https://www.bukalapak.com/p/perawatan-rumah-tangga/pembersih-pakaian/4h3kyhm-jual-downy-pewangi-pelembut-pakaian-daring-650ml</t>
  </si>
  <si>
    <t>https://www.bukalapak.com/p/perawatan-rumah-tangga/pembersih-pakaian/4h3kyhy-jual-downy-pewangi-pelembut-pakaian-daring-650ml-isi-2</t>
  </si>
  <si>
    <t>https://www.bukalapak.com/p/perawatan-rumah-tangga/pembersih-pakaian/4h3kyiv-jual-downy-pewangi-pelembut-pakaian-daring-650ml-isi-3</t>
  </si>
  <si>
    <t>https://www.bukalapak.com/p/perawatan-rumah-tangga/pembersih-pakaian/4h3kyid-jual-downy-pewangi-pelembut-pakaian-daring-650ml-isi-4</t>
  </si>
  <si>
    <t>https://www.bukalapak.com/p/perawatan-rumah-tangga/pembersih-pakaian/19883sj-jual-downy-pewangi-pelembut-pakaian-aqua-ocean-650ml</t>
  </si>
  <si>
    <t>https://www.bukalapak.com/p/perawatan-rumah-tangga/pembersih-pakaian/4h3kytp-jual-downy-pewangi-pelembut-pakaian-aqua-ocean-650ml-isi-2</t>
  </si>
  <si>
    <t>https://www.bukalapak.com/p/perawatan-rumah-tangga/pembersih-pakaian/4h3kyty-jual-downy-pewangi-pelembut-pakaian-aqua-ocean-650ml-isi-3</t>
  </si>
  <si>
    <t>https://www.bukalapak.com/p/rumah-tangga/perkakas-rumah-tangga/2oqzwp6-jual-downy-pewangi-pelembut-pakaian-aqua-ocean-650ml-isi-4</t>
  </si>
  <si>
    <t>Downy Pewangi dan Pelembut Pakaian Konsentrat Allure 650ml - Isi 2</t>
  </si>
  <si>
    <t>Downy Pewangi dan Pelembut Pakaian Konsentrat Allure 650ml - Isi 3</t>
  </si>
  <si>
    <t>Downy Pewangi dan Pelembut Pakaian Konsentrat Mystique 650ml - Isi 2</t>
  </si>
  <si>
    <t>Downy Pewangi dan Pelembut Pakaian Konsentrat Mystique 650ml - Isi 3</t>
  </si>
  <si>
    <t xml:space="preserve">Downy Pewangi &amp; Pelembut Pakaian Anti Apek 650ml </t>
  </si>
  <si>
    <t>Downy Pewangi &amp; Pelembut Pakaian Anti Apek 650ml - Isi 2</t>
  </si>
  <si>
    <t>Downy Pewangi &amp; Pelembut Pakaian Anti Apek 650ml - Isi 3</t>
  </si>
  <si>
    <t>Downy Pewangi &amp; Pelembut Pakaian Anti Apek 650ml - Isi 4</t>
  </si>
  <si>
    <t>Downy Pewangi &amp; Pelembut Pakaian Sport Fresh 650ml</t>
  </si>
  <si>
    <t>Downy Pewangi &amp; Pelembut Pakaian Sport Fresh 650ml -Isi 2</t>
  </si>
  <si>
    <t>Downy Pewangi &amp; Pelembut Pakaian Sport Fresh 650ml- Isi 3</t>
  </si>
  <si>
    <t>Downy Pewangi &amp; Pelembut Pakaian Sport Fresh 650ml - Isi 4</t>
  </si>
  <si>
    <t>Downy Pewangi &amp; Pelembut Pakaian Daring 650ml</t>
  </si>
  <si>
    <t>Downy Pewangi &amp; Pelembut Pakaian Daring 650ml -Isi 2</t>
  </si>
  <si>
    <t>Downy Pewangi &amp; Pelembut Pakaian Daring 650ml - Isi 3</t>
  </si>
  <si>
    <t>Downy Pewangi &amp; Pelembut Pakaian Daring 650ml - Isi 4</t>
  </si>
  <si>
    <t>Downy Pewangi &amp; Pelembut Pakaian Aqua Ocean 650ml</t>
  </si>
  <si>
    <t>Downy Pewangi &amp; Pelembut Pakaian Aqua Ocean 650ml -Isi 2</t>
  </si>
  <si>
    <t>Downy Pewangi &amp; Pelembut Pakaian Aqua Ocean 650ml - Isi 3</t>
  </si>
  <si>
    <t>Downy Pewangi &amp; Pelembut Pakaian Aqua Ocean 650ml - Isi 4</t>
  </si>
  <si>
    <t>https://www.tokopedia.com/pgofficialstore/olay-regenerist-revitalising-cream-cleanser-100gr</t>
  </si>
  <si>
    <t>RCA 25 November 2022</t>
  </si>
  <si>
    <t>Update Link 05 Desember 2022 By bagas</t>
  </si>
  <si>
    <t>Update Link 05 Desember 2022 By Bagas</t>
  </si>
  <si>
    <t>Downy Pelembut dan Pewangi Pakaian Konsentrat Cotton Pure Love [550 mL/Refill]</t>
  </si>
  <si>
    <t>Downy Pelembut dan Pewangi Pakaian Konsentrat Cotton Pure Love [550 mL/Refill] isi 3 Pcs</t>
  </si>
  <si>
    <t>Downy Pelembut dan Pewangi Pakaian Konsentrat Cotton Pure Love [900 mL/Refill] isi 3 Pcs</t>
  </si>
  <si>
    <t>Downy Pelembut dan Pewangi Pakaian Konsentrat Cotton Pure Love [900 mL/Refill] isi 2 Pcs</t>
  </si>
  <si>
    <t>Downy Pelembut dan Pewangi Pakaian Konsentrat Cotton Pure Love [900 mL/Refill]</t>
  </si>
  <si>
    <t>Downy Pelembut dan Pewangi Pakaian Konsentrat Cotton Pure Love [550 mL/Refill] isi 4 Pcs</t>
  </si>
  <si>
    <t>Pantene Micellar Detox &amp; Moisturizer Shampoo [300 mL] + Conditioner [300 mL]</t>
  </si>
  <si>
    <t>BARU! Gillette Flexi Vibe [1 Gagang Pisau Cukur + 1 Pisau Cukur Refill Isi Ulang]</t>
  </si>
  <si>
    <t>Downy Pelembut dan Pewangi Pakaian Konsentrat Cotton Pure Love [550 mL/Refill] isi 2 Pcs</t>
  </si>
  <si>
    <t>Pantene Micellar Detox &amp; Moisturizer Shampoo [530 mL] + Conditioner [530 mL]</t>
  </si>
  <si>
    <t>Downy Pelembut dan Pewangi Pakaian Konsentrat Cotton Pure Love [900 mL/Refill] isi 4 Pcs</t>
  </si>
  <si>
    <t>BARU! Gillette Flexi Vibe [2 Pisau Cukur Refill Isi Ulang]</t>
  </si>
  <si>
    <t>Pantene Micellar Detox &amp; Moisturizer Shampoo [300 mL]</t>
  </si>
  <si>
    <t>BARU! Gillette Flexi Vibe [1 Gagang Pisau Cukur + 3 Pisau Cukur Refill Isi Ulang] - Eksklusif Ecommerce</t>
  </si>
  <si>
    <t>Pantene Hitam Glow Shampoo [750 mL]</t>
  </si>
  <si>
    <t>Pantene Micellar Detox &amp; Moisturizer Shampoo [530 mL]</t>
  </si>
  <si>
    <t>Pantene Micellar Detox &amp; Moisturizer Conditioner [300 mL]</t>
  </si>
  <si>
    <t>Pantene Hitam Glow Shampoo [750 mL] - Paket Isi 2</t>
  </si>
  <si>
    <t>BARU! Gillette Flexi Vibe [5 Pisau Cukur Refill Isi Ulang] - Eksklusif Ecommerce</t>
  </si>
  <si>
    <t>Pantene Micellar Detox &amp; Moisturizer Conditioner [530 mL]</t>
  </si>
  <si>
    <t>Pantene Hitam Glow Conditioner [290 mL]</t>
  </si>
  <si>
    <t>Pantene Hitam Glow Shampoo [750 mL] - Paket Isi 3</t>
  </si>
  <si>
    <t>Pantene Hitam Glow Conditioner [290 mL] - Paket Isi 2</t>
  </si>
  <si>
    <t>Rejoice Rich Soft Shampoo [450 mL]</t>
  </si>
  <si>
    <t>Rejoice Anti Dandruff 3 in 1 Shampoo [450 mL]</t>
  </si>
  <si>
    <t>Rejoice Jeju Rose Shampoo [450 mL]</t>
  </si>
  <si>
    <t>Rejoice Rich Soft Shampoo [450 mL] - Paket Isi 2</t>
  </si>
  <si>
    <t>Rejoice Rich Soft Shampoo [450 mL] - Paket Isi 3</t>
  </si>
  <si>
    <t>Rejoice Anti Dandruff 3 in 1 Shampoo [450 mL] - Paket Isi 2</t>
  </si>
  <si>
    <t>Rejoice Anti Dandruff 3 in 1 Shampoo [450 mL] - Paket Isi 3</t>
  </si>
  <si>
    <t>Rejoice Jeju Rose Shampoo [450 mL] - Paket Isi 2</t>
  </si>
  <si>
    <t>Rejoice Jeju Rose Shampoo [450 mL] - Paket Isi 3</t>
  </si>
  <si>
    <t>Herbal Essences Argan Oil of Morocco Conditioner [240 mL]</t>
  </si>
  <si>
    <t>Herbal Essences Argan Oil of Morocco Shampoo [240 mL]</t>
  </si>
  <si>
    <t>Herbal Essences White Strawberry &amp; Mint Shampoo [240 mL]</t>
  </si>
  <si>
    <t>Herbal Essences Argan Oil of Morocco Shampoo [600 mL]</t>
  </si>
  <si>
    <t>Herbal Essences Argan Oil of Morocco Conditioner [600 mL]</t>
  </si>
  <si>
    <t>[Lebih Hemat] Herbal Essences Argan Oil of Morocco of Morocco Shampoo [600 mL] + Conditioner [600 mL]</t>
  </si>
  <si>
    <t>SKU Baru di tanggal 6 Desember 2022</t>
  </si>
  <si>
    <t>Zalfa By Email</t>
  </si>
  <si>
    <t>EOL</t>
  </si>
  <si>
    <t>Update Link 09 Desember 2022</t>
  </si>
  <si>
    <t>ED issue 9 Desember 2022</t>
  </si>
  <si>
    <t>By Wa Apnes</t>
  </si>
  <si>
    <t>ED Issue Takeout untill 19 december (note 13 Des 2022)</t>
  </si>
  <si>
    <t>13-Des-2022</t>
  </si>
  <si>
    <t>13 Desember 2022</t>
  </si>
  <si>
    <t>Info Mba Ikka by Gsheet</t>
  </si>
  <si>
    <t>RCA 9 Desember 2022</t>
  </si>
  <si>
    <t>9-Des-2022</t>
  </si>
  <si>
    <t>By email Zalfa</t>
  </si>
  <si>
    <t>EOL by WA Apnes</t>
  </si>
  <si>
    <t>WA by Caca</t>
  </si>
  <si>
    <t>Update Link 16 Desember 2022</t>
  </si>
  <si>
    <t>https://shopee.co.id/Herbal-Essences-Bio-Renew-Smooth-Golden-Moringa-Oil-Shampo-400-ml-Paket-isi-3-i.11487927.4437732774?sp_atk=38c77e32-c0f7-442a-935a-fad6e59cfa75&amp;xptdk=38c77e32-c0f7-442a-935a-fad6e59cfa75</t>
  </si>
  <si>
    <t xml:space="preserve">    </t>
  </si>
  <si>
    <t>By WA Bagas</t>
  </si>
  <si>
    <t>HAIR CARE</t>
  </si>
  <si>
    <t>Oral B</t>
  </si>
  <si>
    <t>PAKET E-COMM</t>
  </si>
  <si>
    <t>MTA-70947678</t>
  </si>
  <si>
    <t>MTA-70944926</t>
  </si>
  <si>
    <t>MTA-70942387</t>
  </si>
  <si>
    <t xml:space="preserve">Herbal Essence </t>
  </si>
  <si>
    <t>MTA-70940995</t>
  </si>
  <si>
    <t>MTA-70940658</t>
  </si>
  <si>
    <t>MTA-70939640</t>
  </si>
  <si>
    <t>BLADE &amp; RAZORS</t>
  </si>
  <si>
    <t>MTA-70938028</t>
  </si>
  <si>
    <t>MTA-70937714</t>
  </si>
  <si>
    <t>MTA-70937480</t>
  </si>
  <si>
    <t>MTA-70950573</t>
  </si>
  <si>
    <t>PERSONAL CARE</t>
  </si>
  <si>
    <t>MTA-71648349</t>
  </si>
  <si>
    <t>SMG/JOG/SOLO - Pantene Micellar Detox &amp; Moisturizer Shampoo [300 mL] + Conditioner [300 mL]</t>
  </si>
  <si>
    <t>SMG/JOG/SOLO - Pantene Hitam Glow Shampoo [750 mL]</t>
  </si>
  <si>
    <t>SMG/JOG/SOLO - Pantene Hitam Glow Conditioner [290 mL]</t>
  </si>
  <si>
    <t>SMG/JOG/SOLO - Herbal Essences Argan Oil of Morocco Shampoo [240 mL]</t>
  </si>
  <si>
    <t>SMG/JOG/SOLO - Herbal Essences White Strawberry &amp; Mint Shampoo [240 mL]</t>
  </si>
  <si>
    <t>SMG/JOG/SOLO - Herbal Essences Argan Oil of Morocco Conditioner [240 mL]</t>
  </si>
  <si>
    <t>SMG/JOG/SOLO - BARU! Gillette Flexi Vibe [1 Gagang Pisau Cukur + 3 Pisau Cukur Refill Isi Ulang]</t>
  </si>
  <si>
    <t>SMG/JOG/SOLO - BARU! Gillette Flexi Vibe [5 Pisau Cukur Refill Isi Ulang]</t>
  </si>
  <si>
    <t>SMG/JOG/SOLO - BARU! Gillette Flexi Vibe [1 Gagang Pisau Cukur + 1 Pisau Cukur Refill Isi Ulang]</t>
  </si>
  <si>
    <t>SMG/JOG/SOLO - BARU! Gillette Flexi Vibe [2 Pisau Cukur Refill Isi Ulang]</t>
  </si>
  <si>
    <t>SMG/JOG/SOLO - Gillette Foamy Shave Cream Menthol [175 gr]</t>
  </si>
  <si>
    <t>Active (New Listing)</t>
  </si>
  <si>
    <t>BY RCA</t>
  </si>
  <si>
    <t>Email By Zalfaa</t>
  </si>
  <si>
    <t>RCA</t>
  </si>
  <si>
    <t>RCA 26 Desember 2022</t>
  </si>
  <si>
    <t>RCA 28 Oktober 2022</t>
  </si>
  <si>
    <t>RCA By 26 Desember 2021</t>
  </si>
  <si>
    <t>Wa by Bagas</t>
  </si>
  <si>
    <t>DOS-60031-00488-00001</t>
  </si>
  <si>
    <t xml:space="preserve">Downy Mystique Refill Pewangi dan Pelembut Pakaian Konsentrat [1.35 L/3 pcs] </t>
  </si>
  <si>
    <t>DOS-60031-00500-00001</t>
  </si>
  <si>
    <t>Downy Sunrise Fresh Pewangi dan Pelembut Pakaian Konsentrat Biru [1.4 L / Refill / 3 pcs] -</t>
  </si>
  <si>
    <t>DOS-60031-00522-00001</t>
  </si>
  <si>
    <t>DOS-60031-00463-00001</t>
  </si>
  <si>
    <t>DOS-60031-00499-00001</t>
  </si>
  <si>
    <t xml:space="preserve">Downy Floral Pink Pewangi dan Pelembut Pakaian Konsentrat [3 pcs/ 1.4 L] </t>
  </si>
  <si>
    <t>DOS-60031-00464-00001</t>
  </si>
  <si>
    <t>PGG-18081-01425-00001</t>
  </si>
  <si>
    <t>Gillette Blue 3 Flexi Razor Alat Pisau Cukur [4 + 2 pcs]</t>
  </si>
  <si>
    <t>PGG-18081-00987-00001</t>
  </si>
  <si>
    <t>Gillette Paket Guard 3 Pisau Cukur Razor [Isi 1 pcs] + Isi Ulang Pisau Cukur [Isi 2  pcs/ Set Bundle] -</t>
  </si>
  <si>
    <t>PGG-18081-01206-00001</t>
  </si>
  <si>
    <t>PGG-18081-00996-00001</t>
  </si>
  <si>
    <t>Head &amp; Shoulders Lemon Fresh Shampoo [300 mL/2 pcs] -</t>
  </si>
  <si>
    <t>PGG-18081-01154-00001</t>
  </si>
  <si>
    <t>Herbal Essences Shampo &amp; Kondisioner Colour Me Happy [300 mL]</t>
  </si>
  <si>
    <t>PGG-18081-01157-00001</t>
  </si>
  <si>
    <t>Herbal Essences Bio:Renew Smooth Golden Moringa Oil Shampoo [400 mL] + Kondisioner</t>
  </si>
  <si>
    <t>OLY-60021-00447-00001</t>
  </si>
  <si>
    <t>OLY-60021-00369-00001</t>
  </si>
  <si>
    <t>OLY-60021-00367-00001</t>
  </si>
  <si>
    <t xml:space="preserve">Olay Regenerist Peptide 24 Collagen Peptide Krim Pelembab </t>
  </si>
  <si>
    <t>PGG-18081-01359-00001</t>
  </si>
  <si>
    <t>Oral-B Complete Easy Clean Charcoal Sikat Gigi 3s</t>
  </si>
  <si>
    <t>PGG-18081-01357-00001</t>
  </si>
  <si>
    <t>Oral-B Complete Easy Clean Charcoal Sikat Gigi 3s [Paket isi 2]</t>
  </si>
  <si>
    <t>BLP-60063-00020-00001</t>
  </si>
  <si>
    <t xml:space="preserve">ORAL-B Stages 3 Sikat Gigi Anak [3 pcs] </t>
  </si>
  <si>
    <t>PGG-18081-01116-00001</t>
  </si>
  <si>
    <t xml:space="preserve">Oral-B Sikat Gigi All Rounder Gum Protect 3s </t>
  </si>
  <si>
    <t xml:space="preserve">Oral-B Sikat Gigi Anak Mickey (2-4 tahun) - Paket isi 2 </t>
  </si>
  <si>
    <t xml:space="preserve">Oral-B Sikat Gigi Anak Mickey (2-4 tahun) - Paket isi 6 </t>
  </si>
  <si>
    <t>PGG-18081-01362-00001</t>
  </si>
  <si>
    <t>Pantene Miracles Keratin Glow Daily Hair Supplement Conditioner 150mL [3pcs]</t>
  </si>
  <si>
    <t>PGG-18081-01213-00001</t>
  </si>
  <si>
    <t>Pantene Miracles Biotin Strength Daily Hair Supplement for Hairfall Control Conditioner [300mL x 3]</t>
  </si>
  <si>
    <t>PGG-18081-01219-00001</t>
  </si>
  <si>
    <t>Pantene Miracles Collagen Repair Daily Hair Supplement for Damage Care Conditioner [150mL x 3]</t>
  </si>
  <si>
    <t>PGG-18081-01210-00001</t>
  </si>
  <si>
    <t>Pantene Miracles Biotin Strength Daily Hair Supplement for Hairfall Control Conditioner [150mL x 3]</t>
  </si>
  <si>
    <t>PGG-18081-01209-00001</t>
  </si>
  <si>
    <t>Pantene Miracles Biotin Strength Daily Hair Supplement for Hairfall Control Conditioner [150mL x 2]</t>
  </si>
  <si>
    <t>PGG-18081-01212-00001</t>
  </si>
  <si>
    <t>Pantene Miracles Biotin Strength Daily Hair Supplement for Hairfall Control Conditioner [300mL x 2]</t>
  </si>
  <si>
    <t>PGG-18081-01235-00001</t>
  </si>
  <si>
    <t>PGG-18081-01353-00001</t>
  </si>
  <si>
    <t>Pantene Miracles Keratin Glow Daily Hair Supplement Conditioner 300mL [3pcs]</t>
  </si>
  <si>
    <t>PGG-18081-01348-00001</t>
  </si>
  <si>
    <t>Pantene Miracles Keratin Glow Daily Hair Supplement Conditioner 300mL [2pcs]</t>
  </si>
  <si>
    <t>PGG-18081-01240-00001</t>
  </si>
  <si>
    <t>PGG-18081-01358-00001</t>
  </si>
  <si>
    <t>Pantene Miracles Keratin Glow Daily Hair Supplement Conditioner 150mL [2pcs]</t>
  </si>
  <si>
    <t>PGG-18081-01236-00001</t>
  </si>
  <si>
    <t>Personal Health Care</t>
  </si>
  <si>
    <t>PGK-60021-00039-00001</t>
  </si>
  <si>
    <t xml:space="preserve">[Special Package Idekuhandmade] Sangobion 40 cap @4 strips [bundle 2 boxes] + Sangobion 10 kapsul (Strip) </t>
  </si>
  <si>
    <t xml:space="preserve">Sangobion Kids 100ml [bundle 3 bottles] </t>
  </si>
  <si>
    <t xml:space="preserve">[Special Bundle Idekuhandmade] Sangobion Vita-Tonik 400ml [bundle 4 bottles] </t>
  </si>
  <si>
    <t>Sangobion Vita-Tonik 250ml [bundle 2 bottles] Special Package emoney</t>
  </si>
  <si>
    <t xml:space="preserve">Sangobion Kids 100ml </t>
  </si>
  <si>
    <t xml:space="preserve">Sangobion Vita-Tonik 400ml [bundle 2 bottles] </t>
  </si>
  <si>
    <t>Gillette Venus Comfortglide White Tea Razor Alat Cukur Wanita [1 Gagang + 2 Refills] -</t>
  </si>
  <si>
    <t>PGG-18081-01361-00001</t>
  </si>
  <si>
    <t>Rejoice Jeju Rose Shampoo 340mL [3pcs]</t>
  </si>
  <si>
    <t>PGG-18081-01354-00001</t>
  </si>
  <si>
    <t>Rejoice Jeju Rose Shampoo 340mL [2pcs]</t>
  </si>
  <si>
    <t>PGG-18081-01340-00001</t>
  </si>
  <si>
    <t>Rejoice Jeju Rose Conditioner 150mL</t>
  </si>
  <si>
    <t>https://tokopedia.com/pgofficialstore/head-shoulders-shampoo-smooth-and-silky-400-ml-paket-isi-3</t>
  </si>
  <si>
    <t>New item CARS 02/01/23</t>
  </si>
  <si>
    <t>https://shopee.co.id/product/610201703/15461511052</t>
  </si>
  <si>
    <t>https://shopee.co.id/product/11487927/12613248127</t>
  </si>
  <si>
    <t>4038093507_60349191998</t>
  </si>
  <si>
    <t>Ambi Pur Car Mini Vent Clip Sky Breeze 2ml</t>
  </si>
  <si>
    <t>4938093439_30349192150</t>
  </si>
  <si>
    <t>7538090829_21314645603</t>
  </si>
  <si>
    <t>7238091283_21314645599</t>
  </si>
  <si>
    <t>4938092681_30349192149</t>
  </si>
  <si>
    <t>6738090762_50349192242</t>
  </si>
  <si>
    <t>7038091784_70349192178</t>
  </si>
  <si>
    <t>4738093930_30349192141</t>
  </si>
  <si>
    <t xml:space="preserve">Non Psku </t>
  </si>
  <si>
    <t>5138092537_50349192077</t>
  </si>
  <si>
    <t>4438093295_60349203855</t>
  </si>
  <si>
    <t>7438090469_21314645606</t>
  </si>
  <si>
    <t>https://shopee.co.id/product/11487927/7438090469</t>
  </si>
  <si>
    <t>6832725723_17257813314</t>
  </si>
  <si>
    <t>Downy Pewangi dan Pelembut Pakaian Konsentrat Anti Bau 680ml - Paket isi 4</t>
  </si>
  <si>
    <t>5732738223_17262394678</t>
  </si>
  <si>
    <t>Downy Pewangi dan Pelembut Pakaian Konsentrat Sweetheart 1.45 L - Paket isi 3</t>
  </si>
  <si>
    <t>7832744977_17264676393</t>
  </si>
  <si>
    <t>Downy Pewangi dan Pelembut Pakaian Konsentrat Passion 680 ml - Paket isi 3</t>
  </si>
  <si>
    <t>6532766414_17272866010</t>
  </si>
  <si>
    <t>Downy Pewangi dan Pelembut Pakaian Konsentrat Passion 1.45L - Paket isi 3</t>
  </si>
  <si>
    <t>5632757130_17269063950</t>
  </si>
  <si>
    <t>Downy Pewangi dan Pelembut Pakaian Konsentrat Sports Fresh 1.45 L - Paket isi 3</t>
  </si>
  <si>
    <t>7448891610_30762869324</t>
  </si>
  <si>
    <t>https://shopee.co.id/product/11487927/7448891610</t>
  </si>
  <si>
    <t>Downy Pewangi dan Pelembut Pakaian Konsentrat Sunrise Fresh 720 ml - Paket isi 3</t>
  </si>
  <si>
    <t>6632752847_17267360365</t>
  </si>
  <si>
    <t>Downy Pewangi dan Pelembut Pakaian Konsentrat Daring 1.45 L - Paket isi 2</t>
  </si>
  <si>
    <t>4648888336_60762699934</t>
  </si>
  <si>
    <t>Downy Pewangi dan Pelembut Pakaian Konsentrat Mystique 1,45 L - Paket isi 3</t>
  </si>
  <si>
    <t>7248889401_70762581719</t>
  </si>
  <si>
    <t>Downy Pewangi dan Pelembut Pakaian Konsentrat Floral Pink 1.5L - Paket isi 3</t>
  </si>
  <si>
    <t>6232772136_17275921319</t>
  </si>
  <si>
    <t>Downy Pewangi dan Pelembut Pakaian Konsentrat Anti Bau 680 ml - Paket isi 3</t>
  </si>
  <si>
    <t>179846933_60349202864</t>
  </si>
  <si>
    <t>6932753169_17267546719</t>
  </si>
  <si>
    <t>Downy Pewangi dan Pelembut Pakaian Konsentrat Daring 1.45 L - Paket isi 3</t>
  </si>
  <si>
    <t>179875944_30349191088</t>
  </si>
  <si>
    <t>Downy Pewangi dan Pelembut Pakaian Konsentrat Sunrise Fresh 1.5 L</t>
  </si>
  <si>
    <t>6032741552_17263340395</t>
  </si>
  <si>
    <t>6932729536_17259053433</t>
  </si>
  <si>
    <t>Downy Pewangi dan Pelembut Pakaian Konsentrat Sunrise Fresh  1.5 L - Paket isi 2</t>
  </si>
  <si>
    <t>5132744486_17263959526</t>
  </si>
  <si>
    <t>Downy Pewangi dan Pelembut Pakaian Konsentrat Passion 1.45L - Paket isi 2</t>
  </si>
  <si>
    <t>5432739654_17262320205</t>
  </si>
  <si>
    <t>Downy Pewangi dan Pelembut Pakaian Konsentrat Anti Apek 1.45 L - Paket Isi 2</t>
  </si>
  <si>
    <t>4432766439_17272370447</t>
  </si>
  <si>
    <t>Downy Pewangi dan Pelembut Pakaian Konsentrat Anti Apek 680 ml - Paket isi 3</t>
  </si>
  <si>
    <t>7332742094_17263699758</t>
  </si>
  <si>
    <t>Downy Pewangi dan Pelembut Pakaian Konsentrat Anti Apek 680 ml - Paket isi 4</t>
  </si>
  <si>
    <t>6232740048_17262952624</t>
  </si>
  <si>
    <t>Downy Pewangi dan Pelembut Pakaian Konsentrat Mild &amp; Gentle 680 ml - Paket isi 3</t>
  </si>
  <si>
    <t>7332740743_17263130213</t>
  </si>
  <si>
    <t>Downy Pewangi dan Pelembut Pakaian Konsentrat Sunrise Fresh 720 ml - Paket isi 4</t>
  </si>
  <si>
    <t>4143066011_21321988321</t>
  </si>
  <si>
    <t>Downy Pewangi dan Pelembut Pakaian / Ungu Allure 1.35Lx3</t>
  </si>
  <si>
    <t>RCA 02/11/2022</t>
  </si>
  <si>
    <t>4132726069_17257326885</t>
  </si>
  <si>
    <t>Downy Pewangi dan Pelembut Pakaian Konsentrat Anti Apek 1.45 L - Paket Isi 3</t>
  </si>
  <si>
    <t>4432742049_17262948420</t>
  </si>
  <si>
    <t>5433469155_40349203898</t>
  </si>
  <si>
    <t>Downy Pewangi dan Pelembut Pakaian Konsentrat Mystique Botol 900 ml</t>
  </si>
  <si>
    <t>7032743670_17264149959</t>
  </si>
  <si>
    <t>Downy Pewangi dan Pelembut Pakaian Konsentrat Mystique 680 ml - Paket isi 4</t>
  </si>
  <si>
    <t>7032751160_17266951350</t>
  </si>
  <si>
    <t>Downy Pewangi dan Pelembut Pakaian Konsentrat Passion 680 ml - Paket isi 4</t>
  </si>
  <si>
    <t>7033467621_60349204007</t>
  </si>
  <si>
    <t>Downy Pewangi dan Pelembut Pakaian Konsentrat Passion Botol 900 ml</t>
  </si>
  <si>
    <t>6248890054_40762653390</t>
  </si>
  <si>
    <t>Downy Pewangi dan Pelembut Pakaian Konsentrat Sunrise Fresh 1.5 L - Paket isi 3</t>
  </si>
  <si>
    <t>9131531353_24948889157</t>
  </si>
  <si>
    <t>95550227_50349202588</t>
  </si>
  <si>
    <t>9467845208_100656133193</t>
  </si>
  <si>
    <t>Downy Pewangi dan Pelembut Pakaian Kenzo Adorable Bouquet 550ml</t>
  </si>
  <si>
    <t>6492132510_26390773288</t>
  </si>
  <si>
    <t>Downy Pewangi dan Pelembut Pakaian Kenzo Adorable Bouquet 550ml Paket Isi 3</t>
  </si>
  <si>
    <t>8868034364_92828325225</t>
  </si>
  <si>
    <t>Downy Pewangi dan Pelembut Pakaian Kenzo Adorable Bouquet 1.45L Paket Isi 3</t>
  </si>
  <si>
    <t>8167840382_92815022783</t>
  </si>
  <si>
    <t>Downy Pewangi dan Pelembut Pakaian Kenzo Fresh Bouquet 550ml</t>
  </si>
  <si>
    <t>9468052405_35989315144</t>
  </si>
  <si>
    <t>Downy Pewangi dan Pelembut Pakaian Kenzo Fresh Bouquet 550ml Paket Isi 3</t>
  </si>
  <si>
    <t>4332626675_17214708460</t>
  </si>
  <si>
    <t>https://shopee.co.id/product/11487927/4332626675</t>
  </si>
  <si>
    <t>9867980574_92824513202</t>
  </si>
  <si>
    <t>Downy Pewangi dan Pelembut Pakaian Kenzo Fresh Bouquet 1.45L Paket Isi 3</t>
  </si>
  <si>
    <t>218348643_40349191234</t>
  </si>
  <si>
    <t>5332756615_17268169761</t>
  </si>
  <si>
    <t>Downy Pewangi dan Pelembut Pakaian Konsentrat Mystique 1,45 L - Paket isi 2</t>
  </si>
  <si>
    <t>95550237_50349190925</t>
  </si>
  <si>
    <t>https://shopee.co.id/product/11487927/95550237</t>
  </si>
  <si>
    <t>398437476_40349203272</t>
  </si>
  <si>
    <t>12266712748_104809738137</t>
  </si>
  <si>
    <t>384468861_50349203198</t>
  </si>
  <si>
    <t>384472255_40349203268</t>
  </si>
  <si>
    <t>4237733244_19521677809</t>
  </si>
  <si>
    <t>4933628261_17694361975</t>
  </si>
  <si>
    <t>https://shopee.co.id/product/11487927/4933628261</t>
  </si>
  <si>
    <t>Herbal Essences Colour Me Happy Colour Safe Shampo 300 ml - 3 pcs</t>
  </si>
  <si>
    <t>7137730510_19521134101</t>
  </si>
  <si>
    <t>8001090222848x3</t>
  </si>
  <si>
    <t>https://shopee.co.id/product/11487927/7137730510</t>
  </si>
  <si>
    <t>Herbal Essences Bio:Renew Repair Argan Oil Of Morocco Shampo 400 ml Paket isi 3</t>
  </si>
  <si>
    <t>82236235_40349190487</t>
  </si>
  <si>
    <t>7137558785_19456154860</t>
  </si>
  <si>
    <t>https://shopee.co.id/product/11487927/7137558785</t>
  </si>
  <si>
    <t>6030533049_16560160586</t>
  </si>
  <si>
    <t>https://shopee.co.id/product/11487927/6030533049</t>
  </si>
  <si>
    <t>4244310459_70450092545</t>
  </si>
  <si>
    <t>https://shopee.co.id/product/11487927/4244310459</t>
  </si>
  <si>
    <t>95550211_50349202624</t>
  </si>
  <si>
    <t>449157113_70349191405</t>
  </si>
  <si>
    <t>95550233_60349190897</t>
  </si>
  <si>
    <t>6533603111_17681982405</t>
  </si>
  <si>
    <t>https://shopee.co.id/product/11487927/6533603111</t>
  </si>
  <si>
    <t>95550207_50349202658</t>
  </si>
  <si>
    <t>95550201_50349202657</t>
  </si>
  <si>
    <t>95550196_50349202601</t>
  </si>
  <si>
    <t>133814704_60349202866</t>
  </si>
  <si>
    <t>1022393443_30349191744</t>
  </si>
  <si>
    <t>4932703262_17248350898</t>
  </si>
  <si>
    <t>81700996_50349202100</t>
  </si>
  <si>
    <t>https://shopee.co.id/product/11487927/81700996</t>
  </si>
  <si>
    <t>Pantene Shampoo Anti Dandruff 750 ml Paket Isi 2</t>
  </si>
  <si>
    <t>118425668_60349190898</t>
  </si>
  <si>
    <t>Pantene Shampoo Hair Fall Control 900ml [P&amp;G]</t>
  </si>
  <si>
    <t>118444134_60349190883</t>
  </si>
  <si>
    <t>223050504_21314635310</t>
  </si>
  <si>
    <t>1022393449_40349203564</t>
  </si>
  <si>
    <t>118421882_60349190904</t>
  </si>
  <si>
    <t>95550238_50349190940</t>
  </si>
  <si>
    <t>1022549114_30349191745</t>
  </si>
  <si>
    <t>6140638085_60171236237</t>
  </si>
  <si>
    <t>7432697624_17246365560</t>
  </si>
  <si>
    <t>https://shopee.co.id/product/11487927/7432697624</t>
  </si>
  <si>
    <t>4056148264_22166683723</t>
  </si>
  <si>
    <t>223320905_30349203001</t>
  </si>
  <si>
    <t>1075484981_30349191855</t>
  </si>
  <si>
    <t>12701492651_94655488412</t>
  </si>
  <si>
    <t>https://shopee.co.id/product/11487927/12701492651</t>
  </si>
  <si>
    <t xml:space="preserve">Pantene Conditioner Miracles Biotin Strength Daily Hair Supplement for Hairfall Control 150ml </t>
  </si>
  <si>
    <t>4756146977_51294733417</t>
  </si>
  <si>
    <t>1075469569_30349203589</t>
  </si>
  <si>
    <t>7258767897_61497531689</t>
  </si>
  <si>
    <t>5156150776_41294767999</t>
  </si>
  <si>
    <t>888196255_70349203408</t>
  </si>
  <si>
    <t>3361061734_51668593866</t>
  </si>
  <si>
    <t>8165440636_45878585319</t>
  </si>
  <si>
    <t>7932711872_17252975765</t>
  </si>
  <si>
    <t>95550210_50349202635</t>
  </si>
  <si>
    <t>7932708320_17251225193</t>
  </si>
  <si>
    <t>https://shopee.co.id/product/11487927/7932708320</t>
  </si>
  <si>
    <t>95550271_50349190923</t>
  </si>
  <si>
    <t>95550268_50349190924</t>
  </si>
  <si>
    <t>4033624885_17692215704</t>
  </si>
  <si>
    <t>https://shopee.co.id/product/11487927/4033624885</t>
  </si>
  <si>
    <t>1022393424_40349203546</t>
  </si>
  <si>
    <t>95550282_50349190941</t>
  </si>
  <si>
    <t>4932706616_17250056259</t>
  </si>
  <si>
    <t>https://shopee.co.id/product/11487927/4932706616</t>
  </si>
  <si>
    <t>12918855702_95095113339</t>
  </si>
  <si>
    <t>544600330_21314645006</t>
  </si>
  <si>
    <t>https://shopee.co.id/product/11487927/544600330</t>
  </si>
  <si>
    <t>5337730687_19520545650</t>
  </si>
  <si>
    <t>453728156_40349191552</t>
  </si>
  <si>
    <t>https://shopee.co.id/product/11487927/453728156</t>
  </si>
  <si>
    <t>1075469599_30349203602</t>
  </si>
  <si>
    <t>2397392404_50349203782</t>
  </si>
  <si>
    <t>https://shopee.co.id/product/11487927/2397392404</t>
  </si>
  <si>
    <t>4842370592_30302665324</t>
  </si>
  <si>
    <t>4902430061155x3</t>
  </si>
  <si>
    <t>https://shopee.co.id/product/11487927/4842370592</t>
  </si>
  <si>
    <t>4956150923_31294803031</t>
  </si>
  <si>
    <t>https://shopee.co.id/product/11487927/4956150923</t>
  </si>
  <si>
    <t>5456152642_61295065453</t>
  </si>
  <si>
    <t>https://shopee.co.id/product/11487927/5456152642</t>
  </si>
  <si>
    <t>6956353994_51311178131</t>
  </si>
  <si>
    <t>https://shopee.co.id/product/11487927/6956353994</t>
  </si>
  <si>
    <t>7156356315_61311550181</t>
  </si>
  <si>
    <t>https://shopee.co.id/product/11487927/7156356315</t>
  </si>
  <si>
    <t>7256146341_41294882639</t>
  </si>
  <si>
    <t>https://shopee.co.id/product/11487927/7256146341</t>
  </si>
  <si>
    <t>7556360586_71311674897</t>
  </si>
  <si>
    <t>https://shopee.co.id/product/11487927/7556360586</t>
  </si>
  <si>
    <t>7056144877_61294670393</t>
  </si>
  <si>
    <t>https://shopee.co.id/product/11487927/7056144877</t>
  </si>
  <si>
    <t>https://shopee.co.id/product/11487927/453702507</t>
  </si>
  <si>
    <t>Rejoice Shampoo Frizz Repair 160ml</t>
  </si>
  <si>
    <t>5633627875_17694874149</t>
  </si>
  <si>
    <t>https://shopee.co.id/product/11487927/5633627875</t>
  </si>
  <si>
    <t>7563297818_22669686447</t>
  </si>
  <si>
    <t>https://shopee.co.id/product/11487927/7563297818</t>
  </si>
  <si>
    <t>5656365795_61312282820</t>
  </si>
  <si>
    <t>https://shopee.co.id/product/11487927/5656365795</t>
  </si>
  <si>
    <t>5163832167_22700851814</t>
  </si>
  <si>
    <t>https://shopee.co.id/product/11487927/5163832167</t>
  </si>
  <si>
    <t>9531513846_81234742091</t>
  </si>
  <si>
    <t>https://shopee.co.id/product/11487927/9531513846</t>
  </si>
  <si>
    <t>Downy Pewangi dan Pelembut Pakaian Konsentrat Mystique 850 ml</t>
  </si>
  <si>
    <t>9931767776_91240036672</t>
  </si>
  <si>
    <t>https://shopee.co.id/product/11487927/9931767776</t>
  </si>
  <si>
    <t>Downy Pewangi dan Pelembut Pakaian Konsentrat Mystique 850 ml - Paket isi 3</t>
  </si>
  <si>
    <t>9831782392_24957866260</t>
  </si>
  <si>
    <t>https://shopee.co.id/product/11487927/9831782392</t>
  </si>
  <si>
    <t>6918459002_70349192174</t>
  </si>
  <si>
    <t>Head &amp; Shoulders Shampoo Cool Menthol 850ml</t>
  </si>
  <si>
    <t>9049401052_91676650084</t>
  </si>
  <si>
    <t>4902430412971x3</t>
  </si>
  <si>
    <t>https://shopee.co.id/product/11487927/9049401052</t>
  </si>
  <si>
    <t>3632832853_17261315472</t>
  </si>
  <si>
    <t>7732631497_17217096743</t>
  </si>
  <si>
    <t>3988074782_45263868584</t>
  </si>
  <si>
    <t>https://shopee.co.id/product/11487927/3988074782</t>
  </si>
  <si>
    <t>3044988906_75279829761</t>
  </si>
  <si>
    <t>https://shopee.co.id/product/11487927/3044988906</t>
  </si>
  <si>
    <t>4888075759_81812277007</t>
  </si>
  <si>
    <t>https://shopee.co.id/product/11487927/4888075759</t>
  </si>
  <si>
    <t>118484090_60349190894</t>
  </si>
  <si>
    <t>9049877827_35206058474</t>
  </si>
  <si>
    <t>https://shopee.co.id/product/11487927/9049877827</t>
  </si>
  <si>
    <t>1019685324_30349191716</t>
  </si>
  <si>
    <t>2074722891_50349191950</t>
  </si>
  <si>
    <t>3592089045_35979746887</t>
  </si>
  <si>
    <t>https://shopee.co.id/product/11487927/3592089045</t>
  </si>
  <si>
    <t>Downy Pewangi dan Pelembut Pakaian Kenzo Adorable Bouquet 900ml</t>
  </si>
  <si>
    <t>9868244870_65999153536</t>
  </si>
  <si>
    <t>https://shopee.co.id/product/11487927/9868244870</t>
  </si>
  <si>
    <t>Downy Pewangi dan Pelembut Pakaian Kenzo Adorable Bouquet 900ml Paket Isi 2</t>
  </si>
  <si>
    <t>8168232485_92842672295</t>
  </si>
  <si>
    <t>https://shopee.co.id/product/11487927/8168232485</t>
  </si>
  <si>
    <t>Downy Pewangi dan Pelembut Pakaian Kenzo Adorable Bouquet 900ml Paket Isi 3</t>
  </si>
  <si>
    <t>10311979708_92814931011</t>
  </si>
  <si>
    <t>https://shopee.co.id/product/11487927/10311979708</t>
  </si>
  <si>
    <t>Downy Pewangi dan Pelembut Pakaian Kenzo Adorable Bouquet 1.45L</t>
  </si>
  <si>
    <t>8668033461_26381677417</t>
  </si>
  <si>
    <t>https://shopee.co.id/product/11487927/8668033461</t>
  </si>
  <si>
    <t>Downy Pewangi dan Pelembut Pakaian Kenzo Adorable Bouquet 1.45L Paket Isi 2</t>
  </si>
  <si>
    <t>3532729037_17217387173</t>
  </si>
  <si>
    <t>118484883_60349190896</t>
  </si>
  <si>
    <t>1019689984_30349191727</t>
  </si>
  <si>
    <t>9467840977_26373700407</t>
  </si>
  <si>
    <t>https://shopee.co.id/product/11487927/9467840977</t>
  </si>
  <si>
    <t>Downy Pewangi dan Pelembut Pakaian Kenzo Fresh Bouquet 1.45L</t>
  </si>
  <si>
    <t>9167990373_100661489365</t>
  </si>
  <si>
    <t>https://shopee.co.id/product/11487927/9167990373</t>
  </si>
  <si>
    <t>Downy Pewangi dan Pelembut Pakaian Kenzo Fresh Bouquet 1.45L Paket Isi 2</t>
  </si>
  <si>
    <t>118483006_60349202760</t>
  </si>
  <si>
    <t>1075484982_30349203603</t>
  </si>
  <si>
    <t>5533633091_17697656196</t>
  </si>
  <si>
    <t>Head &amp; Shoulders Shampoo Cool Menthol 850 ml - Paket Isi 3</t>
  </si>
  <si>
    <t>2974388196_36223572173</t>
  </si>
  <si>
    <t>https://shopee.co.id/product/11487927/2974388196</t>
  </si>
  <si>
    <t>7436154307_18883657961</t>
  </si>
  <si>
    <t>4902430556392X3</t>
  </si>
  <si>
    <t>7043068214_70357296375</t>
  </si>
  <si>
    <t>Downy Pewangi dan Pelembut Pakaian / Ungu Allure 1.35Lx2</t>
  </si>
  <si>
    <t>7533633293_17697953695</t>
  </si>
  <si>
    <t>6933620835_17691019825</t>
  </si>
  <si>
    <t>Head &amp; Shoulders Shampoo Lemon Fresh 850 ml - Paket Isi 3</t>
  </si>
  <si>
    <t>4333635504_17698228384</t>
  </si>
  <si>
    <t>4135608243_50349203864</t>
  </si>
  <si>
    <t>4540628542_30170978653</t>
  </si>
  <si>
    <t>7540626661_50170990992</t>
  </si>
  <si>
    <t>3154175216_30171016835</t>
  </si>
  <si>
    <t>Head &amp; Shoulders Conditioner Supreme Moisture 135ml [P&amp;G]</t>
  </si>
  <si>
    <t>3432759462_17230064514</t>
  </si>
  <si>
    <t>3684939344_64677638391</t>
  </si>
  <si>
    <t>9738782011_74703815248</t>
  </si>
  <si>
    <t>8138189270_54677621306</t>
  </si>
  <si>
    <t>9638747273_74702177036</t>
  </si>
  <si>
    <t>9338752880_34702339677</t>
  </si>
  <si>
    <t>3787821105_35218574639</t>
  </si>
  <si>
    <t>2753563973_60349203685</t>
  </si>
  <si>
    <t>https://shopee.co.id/product/11487927/2753563973</t>
  </si>
  <si>
    <t>Herbal Essences Bio:Renew Hydrate Coconut Milk Kondisioner 400 ml</t>
  </si>
  <si>
    <t>9450188642_45218657710</t>
  </si>
  <si>
    <t>Head &amp; Shoulders Shampoo Smooth &amp; Silky 400 ml - Paket Isi 3</t>
  </si>
  <si>
    <t>4887712434_25693052689</t>
  </si>
  <si>
    <t>6818459061_30349204071</t>
  </si>
  <si>
    <t>3107493672_70349191944</t>
  </si>
  <si>
    <t>3107493649_70349191941</t>
  </si>
  <si>
    <t>3107493676_50349203775</t>
  </si>
  <si>
    <t>6718459030_50349192240</t>
  </si>
  <si>
    <t>https://shopee.co.id/product/11487927/6718459030</t>
  </si>
  <si>
    <t>6171133899_32758139498</t>
  </si>
  <si>
    <t>https://shopee.co.id/product/11487927/6171133899</t>
  </si>
  <si>
    <t>6358557139_71482469586</t>
  </si>
  <si>
    <t>https://shopee.co.id/product/11487927/6358557139</t>
  </si>
  <si>
    <t>6158598224_51485366572</t>
  </si>
  <si>
    <t>https://shopee.co.id/product/11487927/6158598224</t>
  </si>
  <si>
    <t>7805777236_30349204119</t>
  </si>
  <si>
    <t>Downy Pewangi dan Pelembut Pakaian Konsentrat Anti Apek 1.45 L</t>
  </si>
  <si>
    <t>398453772_70349191381</t>
  </si>
  <si>
    <t>Downy Pewangi dan Pelembut Pakaian Konsentrat Passion 1.45L</t>
  </si>
  <si>
    <t>398428999_40349203269</t>
  </si>
  <si>
    <t>83850325_40349190493</t>
  </si>
  <si>
    <t>Downy Pewangi dan Pelembut Pakaian Konsentrat Anti Bau 680ml</t>
  </si>
  <si>
    <t>7805777232_30349204109</t>
  </si>
  <si>
    <t>398447324_70349191380</t>
  </si>
  <si>
    <t>6616518592_40349192219</t>
  </si>
  <si>
    <t>1019663306_60349191596</t>
  </si>
  <si>
    <t>13115607152_112657489218</t>
  </si>
  <si>
    <t>https://shopee.co.id/product/11487927/13115607152</t>
  </si>
  <si>
    <t>13019707107_130890403074</t>
  </si>
  <si>
    <t>https://shopee.co.id/product/11487927/13019707107</t>
  </si>
  <si>
    <t>10044423577_120068542975</t>
  </si>
  <si>
    <t>https://shopee.co.id/product/11487927/10044423577</t>
  </si>
  <si>
    <t>11744438856_102160513769</t>
  </si>
  <si>
    <t>https://shopee.co.id/product/11487927/11744438856</t>
  </si>
  <si>
    <t>13402311799_94678066156</t>
  </si>
  <si>
    <t>https://shopee.co.id/product/11487927/13402311799</t>
  </si>
  <si>
    <t>13604780762_77226980663</t>
  </si>
  <si>
    <t>https://shopee.co.id/product/11487927/13604780762</t>
  </si>
  <si>
    <t>11445785024_57222870163</t>
  </si>
  <si>
    <t>https://shopee.co.id/product/11487927/11445785024</t>
  </si>
  <si>
    <t>8645231419_25494149543</t>
  </si>
  <si>
    <t>https://shopee.co.id/product/11487927/8645231419</t>
  </si>
  <si>
    <t>DOWNY Pewangi Pelembut Pakaian +PLUS Collection Refill 680ml-720ml – Paket Isi 1</t>
  </si>
  <si>
    <t>8245195660_34995072730</t>
  </si>
  <si>
    <t>https://shopee.co.id/product/11487927/8245195660</t>
  </si>
  <si>
    <t>DOWNY Pewangi Pelembut Pakaian Parfum Collection Refill 1.35L – Paket Isi 1</t>
  </si>
  <si>
    <t>3733877804_17771551121</t>
  </si>
  <si>
    <t>5737732860_19521964614</t>
  </si>
  <si>
    <t>6237729860_19520717680</t>
  </si>
  <si>
    <t>7437732071_19521833818</t>
  </si>
  <si>
    <t>5037734584_19522129586</t>
  </si>
  <si>
    <t>5055215896_61224883375</t>
  </si>
  <si>
    <t>3256540854_41313136239</t>
  </si>
  <si>
    <t>5156379956_61312981894</t>
  </si>
  <si>
    <t>5155215847_51224898934</t>
  </si>
  <si>
    <t>https://shopee.co.id/Pantene-Shampoo-Micellar-Cleanse-and-Hydrate-300-ml-i.11487927.16176609750?sp_atk=04c3c063-cad2-45a1-be89-55d60685f914&amp;xptdk=04c3c063-cad2-45a1-be89-55d60685f914</t>
  </si>
  <si>
    <t>[Exclusive Bundles] Pantene Micellar Cleanse and Hydrate - Paket Shampoo 530 ml x2 + Conditioner 530 ml FREE 1x Xiao Mi Ionic Hair Dryer</t>
  </si>
  <si>
    <t>3958670735_41483427538</t>
  </si>
  <si>
    <t>2753563917_60349203696</t>
  </si>
  <si>
    <t>2753563873_70349191964</t>
  </si>
  <si>
    <t>5714063880_60349192117</t>
  </si>
  <si>
    <t>2753563922_50349203771</t>
  </si>
  <si>
    <t>2753563939_60349203683</t>
  </si>
  <si>
    <t>Herbal Essences Bio:Renew Repair Argan Oil Of Morocco Kondisioner 400 ml</t>
  </si>
  <si>
    <t>2753563897_60349203697</t>
  </si>
  <si>
    <t>2753563861_70349191939</t>
  </si>
  <si>
    <t>3458831581_71495198387</t>
  </si>
  <si>
    <t>7258566522_41483197236</t>
  </si>
  <si>
    <t>5758562692_31482806597</t>
  </si>
  <si>
    <t>https://shopee.co.id/product/11487927/2067254973</t>
  </si>
  <si>
    <t>https://shopee.co.id/product/11487927/2067254931</t>
  </si>
  <si>
    <t>https://shopee.co.id/product/11487927/7540633314</t>
  </si>
  <si>
    <t>https://shopee.co.id/product/11487927/2067255004</t>
  </si>
  <si>
    <t>https://shopee.co.id/product/11487927/2067254923</t>
  </si>
  <si>
    <t>3932781510_17239756712</t>
  </si>
  <si>
    <t>95468637_50349202602</t>
  </si>
  <si>
    <t>82236213_40349190497</t>
  </si>
  <si>
    <t>6932641072_17221501970</t>
  </si>
  <si>
    <t>82236242_30349202283</t>
  </si>
  <si>
    <t>82236203_30349202304</t>
  </si>
  <si>
    <t>95397937_40349190839</t>
  </si>
  <si>
    <t>6232672410_17234182854</t>
  </si>
  <si>
    <t>118491307_60349190905</t>
  </si>
  <si>
    <t>82236209_40349190495</t>
  </si>
  <si>
    <t>1350338283_40349203601</t>
  </si>
  <si>
    <t>224985814_50349191168</t>
  </si>
  <si>
    <t>224987734_21314635302</t>
  </si>
  <si>
    <t>82236222_40349190491</t>
  </si>
  <si>
    <t>85395556_50349202589</t>
  </si>
  <si>
    <t>224986193_21314635296</t>
  </si>
  <si>
    <t>1086535011_40349191794</t>
  </si>
  <si>
    <t>168895989_30349191085</t>
  </si>
  <si>
    <t>85390866_60349202572</t>
  </si>
  <si>
    <t>5632703056_17249046706</t>
  </si>
  <si>
    <t>946789978_60349191617</t>
  </si>
  <si>
    <t>Olay Anti Aging Krim Pelembab Pagi Total Effects 7 Benefits SPF 15 Normal Skincare 12G</t>
  </si>
  <si>
    <t>4432705331_17249326771</t>
  </si>
  <si>
    <t>224979124_21314635313</t>
  </si>
  <si>
    <t>6032704045_17249532997</t>
  </si>
  <si>
    <t>224979995_21314635315</t>
  </si>
  <si>
    <t>5040628820_70171087904</t>
  </si>
  <si>
    <t>3440729959_60171112377</t>
  </si>
  <si>
    <t>5840626978_40171037537</t>
  </si>
  <si>
    <t>Olay Total Effects Set Serum Perawatan Anti Aging - Krim Pelembab, Serum Wajah, Sabun Muka</t>
  </si>
  <si>
    <t>7440627083_21154119333</t>
  </si>
  <si>
    <t>6744303952_21405552410</t>
  </si>
  <si>
    <t>6744303985_70450097941</t>
  </si>
  <si>
    <t>6345845882_30560169520</t>
  </si>
  <si>
    <t>6087374497_55162108335</t>
  </si>
  <si>
    <t>6327703446_21314636180</t>
  </si>
  <si>
    <t>6561211517_51689467219</t>
  </si>
  <si>
    <t>6879004484_43655375028</t>
  </si>
  <si>
    <t>3078471797_93642863591</t>
  </si>
  <si>
    <t>12613248127_102574348847</t>
  </si>
  <si>
    <t>11386826578_105398168258</t>
  </si>
  <si>
    <t>17704123558_105441970907</t>
  </si>
  <si>
    <t>3842486664_30304142713</t>
  </si>
  <si>
    <t>5642384073_21273976051</t>
  </si>
  <si>
    <t>6842382637_60303952139</t>
  </si>
  <si>
    <t>1022856848_21314635856</t>
  </si>
  <si>
    <t>1022669702_60349191707</t>
  </si>
  <si>
    <t>1022669708_60349191735</t>
  </si>
  <si>
    <t>540877116_50349191549</t>
  </si>
  <si>
    <t>540915636_40349191560</t>
  </si>
  <si>
    <t>1022748977_70349191706</t>
  </si>
  <si>
    <t>1022748980_70349203481</t>
  </si>
  <si>
    <t>1022748979_70349203507</t>
  </si>
  <si>
    <t>1022748982_60349191763</t>
  </si>
  <si>
    <t>7433608713_17684857279</t>
  </si>
  <si>
    <t>3833712593_17688134462</t>
  </si>
  <si>
    <t>7533614577_17687779116</t>
  </si>
  <si>
    <t>1022748944_60349191706</t>
  </si>
  <si>
    <t>1022748942_60349191704</t>
  </si>
  <si>
    <t>3166287628_22182028801</t>
  </si>
  <si>
    <t>4056351924_22180977950</t>
  </si>
  <si>
    <t>5456367506_22182406003</t>
  </si>
  <si>
    <t>7356353661_31311125942</t>
  </si>
  <si>
    <t>3356465642_61312074726</t>
  </si>
  <si>
    <t>540905106_30349203330</t>
  </si>
  <si>
    <t>1022748960_70349203515</t>
  </si>
  <si>
    <t>1022856844_21314635861</t>
  </si>
  <si>
    <t>1022748973_70349191702</t>
  </si>
  <si>
    <t>3242553278_30304009548</t>
  </si>
  <si>
    <t>4456363479_61311807667</t>
  </si>
  <si>
    <t>3514159781_50349191979</t>
  </si>
  <si>
    <t>5914064278_21314645538</t>
  </si>
  <si>
    <t>3714159863_30349203856</t>
  </si>
  <si>
    <t>5614064144_50349203959</t>
  </si>
  <si>
    <t>3862340099_31774057481</t>
  </si>
  <si>
    <t>6462064892_51760248066</t>
  </si>
  <si>
    <t>Oral-B All Rounder Fresh Clean Black 3s x2</t>
  </si>
  <si>
    <t>5162107208_31763639927</t>
  </si>
  <si>
    <t>Oral-B Tooth and Gum Care Paste x2</t>
  </si>
  <si>
    <t>6562113472_31764074934</t>
  </si>
  <si>
    <t>9105227956_23474295137</t>
  </si>
  <si>
    <t>3262277195_71764129398</t>
  </si>
  <si>
    <t>Oral-B Tooth and Gum Care Paste x6</t>
  </si>
  <si>
    <t>11426048315_94173331956</t>
  </si>
  <si>
    <t>11027019069_111463948098</t>
  </si>
  <si>
    <t>10827026258_101464133663</t>
  </si>
  <si>
    <t xml:space="preserve">10133342429_57031098702 </t>
  </si>
  <si>
    <t>17512214191_170422146998</t>
  </si>
  <si>
    <t>7047474084_21598338070</t>
  </si>
  <si>
    <t>81785180_70349190297</t>
  </si>
  <si>
    <t>81803215_70349190321</t>
  </si>
  <si>
    <t>1825833038_60349203618</t>
  </si>
  <si>
    <t>81778752_50349202101</t>
  </si>
  <si>
    <t>238932226_60349191346</t>
  </si>
  <si>
    <t>3232869832_17249777611</t>
  </si>
  <si>
    <t>7932684625_17239989009</t>
  </si>
  <si>
    <t>5532947059_17356294092</t>
  </si>
  <si>
    <t>5532697057_17246210886</t>
  </si>
  <si>
    <t>5232697163_17245387159</t>
  </si>
  <si>
    <t>12501515990_120031501145</t>
  </si>
  <si>
    <t>6732711988_17253040364</t>
  </si>
  <si>
    <t>Pantene Anti Hairfall Shampoo 900ml paket isi 3</t>
  </si>
  <si>
    <t>4233630361_17695373881</t>
  </si>
  <si>
    <t>7033629935_17696065461</t>
  </si>
  <si>
    <t>6840630804_40170904072</t>
  </si>
  <si>
    <t>4958766910_51497716210</t>
  </si>
  <si>
    <t>5588074378_91812357617</t>
  </si>
  <si>
    <t>3107493645_60349203695</t>
  </si>
  <si>
    <t>6518459069_40349192237</t>
  </si>
  <si>
    <t>3471176259_42748486344</t>
  </si>
  <si>
    <t>4871144722_62758330481</t>
  </si>
  <si>
    <t>10944412111_67190565049</t>
  </si>
  <si>
    <t>12202238312_27462426229</t>
  </si>
  <si>
    <t>13401478165_120030482054</t>
  </si>
  <si>
    <t>12702245669_102158250646</t>
  </si>
  <si>
    <t>10344454907_130072069276</t>
  </si>
  <si>
    <t>Pantene Conditioner Miracles Collagen Repair Daily Hair Supplement for Damage Care 150ml X2</t>
  </si>
  <si>
    <t>12102319892_130072460918</t>
  </si>
  <si>
    <t>13902308127_120072946243</t>
  </si>
  <si>
    <t>3332799270_17248653215</t>
  </si>
  <si>
    <t>227503059_30349203154</t>
  </si>
  <si>
    <t>227476212_50349203084</t>
  </si>
  <si>
    <t>3432813598_17254591286</t>
  </si>
  <si>
    <t>391077665_60349191447</t>
  </si>
  <si>
    <t>1285568207_50349191826</t>
  </si>
  <si>
    <t>199008986_60349202862</t>
  </si>
  <si>
    <t>3730641253_16561944138</t>
  </si>
  <si>
    <t>Rejoice Shampoo Rich Halus Lembut 170 ml [P&amp;G]</t>
  </si>
  <si>
    <t>13922204279_37455430959</t>
  </si>
  <si>
    <t>13318842888_112775624847</t>
  </si>
  <si>
    <t>13718837663_37413314074</t>
  </si>
  <si>
    <t>13618841139_27664958809</t>
  </si>
  <si>
    <t>95550184_40349190823</t>
  </si>
  <si>
    <t>95550188_50349202631</t>
  </si>
  <si>
    <t>1268850785_40349203585</t>
  </si>
  <si>
    <t>7116471465_70349192180</t>
  </si>
  <si>
    <t>4902430801423</t>
  </si>
  <si>
    <t>11715514195_93164133199</t>
  </si>
  <si>
    <t>5316467476_40349192166</t>
  </si>
  <si>
    <t>3416563014_21314635971</t>
  </si>
  <si>
    <t>7316467385_70349204052</t>
  </si>
  <si>
    <t>2397392384_50349191925</t>
  </si>
  <si>
    <t>2397392399_60349203687</t>
  </si>
  <si>
    <t>2397392547_50349203781</t>
  </si>
  <si>
    <t>2397392388_50349191947</t>
  </si>
  <si>
    <t>92748873_40349190834</t>
  </si>
  <si>
    <t>92748828_40349190833</t>
  </si>
  <si>
    <t>92749074_50349202661</t>
  </si>
  <si>
    <t>5742356361_21272236720</t>
  </si>
  <si>
    <t>5642356877_40302230410</t>
  </si>
  <si>
    <t>965920296_ID-1455418811</t>
  </si>
  <si>
    <t>DO886OTAA710RBANID-17274277</t>
  </si>
  <si>
    <t>5436612617_ID-10820908095</t>
  </si>
  <si>
    <t>5056664648_ID-9391618484</t>
  </si>
  <si>
    <t>3205880573_ID-5604762047</t>
  </si>
  <si>
    <t>1500062107_ID-2820974032</t>
  </si>
  <si>
    <t>1500048313_ID-2820934688</t>
  </si>
  <si>
    <t>GI720HBAA5YQMEANID-12654919</t>
  </si>
  <si>
    <t>Gillette Mach 3 Cartridge Pisau Cukur Isi Ulang Refill Isi 2</t>
  </si>
  <si>
    <t>1610636778_ID-3101858827</t>
  </si>
  <si>
    <t>4188426065_ID-7063660234</t>
  </si>
  <si>
    <t>Head &amp; Shoulders Shampoo Cool Menthol 680 ml - Paket isi 2</t>
  </si>
  <si>
    <t>Head &amp; Shoulders Shampoo Cool Menthol 680 ml - Paket isi 3</t>
  </si>
  <si>
    <t>848604511_ID-1220984318</t>
  </si>
  <si>
    <t>Head &amp; Shoulders Shampoo Lemon Fresh 680 ml - Paket isi 3</t>
  </si>
  <si>
    <t>5053696759_ID-9386990708</t>
  </si>
  <si>
    <t>955690200_ID-1440314887</t>
  </si>
  <si>
    <t>955960498_ID-1440684081</t>
  </si>
  <si>
    <t>By Email Zalfaa</t>
  </si>
  <si>
    <t>Aktive New Link Sementara Karena Stock Split 040123</t>
  </si>
  <si>
    <t>01/265522901D</t>
  </si>
  <si>
    <t>01/214424902S</t>
  </si>
  <si>
    <t>New Listing 11 November 2022</t>
  </si>
  <si>
    <t>Email By PPIC</t>
  </si>
  <si>
    <t>OLY-60021-00286-00001</t>
  </si>
  <si>
    <t>OLY-60021-00488-00001</t>
  </si>
  <si>
    <t>OLY-60021-00428-00001</t>
  </si>
  <si>
    <t>OLY-60021-00211-00001</t>
  </si>
  <si>
    <t>OLY-60021-00556-00001</t>
  </si>
  <si>
    <t>OLY-60021-00557-00001</t>
  </si>
  <si>
    <t>OLY-60021-00489-00001</t>
  </si>
  <si>
    <t>OLY-60021-00490-00001</t>
  </si>
  <si>
    <t>OLY-60021-00574-00001</t>
  </si>
  <si>
    <t>OLY-60021-00491-00001</t>
  </si>
  <si>
    <t>OLY-60021-00561-00001</t>
  </si>
  <si>
    <t>OLY-60021-00560-00001</t>
  </si>
  <si>
    <t>OLY-60021-00564-00001</t>
  </si>
  <si>
    <t>OLY-60021-00566-00001</t>
  </si>
  <si>
    <t>OLY-60021-00569-00001</t>
  </si>
  <si>
    <t>OLY-60021-00570-00001</t>
  </si>
  <si>
    <t>OLY-60021-00571-00001</t>
  </si>
  <si>
    <t>OLY-60021-00572-00001</t>
  </si>
  <si>
    <t>OLY-60021-00575-00001</t>
  </si>
  <si>
    <t>OLY-60021-00573-00001</t>
  </si>
  <si>
    <t>OLY-60021-00576-00001</t>
  </si>
  <si>
    <t>By RCA 09 anuari 2023</t>
  </si>
  <si>
    <t>1901149585</t>
  </si>
  <si>
    <t>PGG-18081-01428-00001</t>
  </si>
  <si>
    <t>PGG-18081-01427-00001</t>
  </si>
  <si>
    <t>Info By Email Zalfa</t>
  </si>
  <si>
    <t>Update Gramasi</t>
  </si>
  <si>
    <t>01/394429501KLazada</t>
  </si>
  <si>
    <t>01/331010901ALazada</t>
  </si>
  <si>
    <t>01/394429801BLazada</t>
  </si>
  <si>
    <t>01/394429501TLazada</t>
  </si>
  <si>
    <t>01/214424902FLazada</t>
  </si>
  <si>
    <t>01/394429502HLazada</t>
  </si>
  <si>
    <t>01/394429502FLazada</t>
  </si>
  <si>
    <t>01/394429502CLazada</t>
  </si>
  <si>
    <t>01/244521108FLazada</t>
  </si>
  <si>
    <t>01/244521105SLazada</t>
  </si>
  <si>
    <t>01/394529503FLazada</t>
  </si>
  <si>
    <t>01/394529503GLazada</t>
  </si>
  <si>
    <t>01/394629502OLazada</t>
  </si>
  <si>
    <t>01/244621008NLazada</t>
  </si>
  <si>
    <t>01/214427001MLazada</t>
  </si>
  <si>
    <t>Downy Pewangi dan Pelembut Pakaian Konsentrat Anti Apek 650 ml - Paket isi 3</t>
  </si>
  <si>
    <t>01/396129510VLazada</t>
  </si>
  <si>
    <t>Downy Pewangi dan Pelembut Pakaian Konsentrat Anti Bau 650 ml - Paket isi 4</t>
  </si>
  <si>
    <t>01/396129510JLazada</t>
  </si>
  <si>
    <t>Downy Pewangi dan Pelembut Pakaian Konsentrat Floral Pink 700 ml - Paket isi 4</t>
  </si>
  <si>
    <t>01/396129510MLazada</t>
  </si>
  <si>
    <t>Downy Pewangi dan Pelembut Pakaian Konsentrat Mystique 1,35 L - Paket isi 2</t>
  </si>
  <si>
    <t>01/396129512ALazada</t>
  </si>
  <si>
    <t>Downy Pewangi dan Pelembut Pakaian Konsentrat Passion 1,35 L - Paket isi 2</t>
  </si>
  <si>
    <t>01/396129511MLazada</t>
  </si>
  <si>
    <t>01/396129512ZLazada</t>
  </si>
  <si>
    <t>01/326127203ILazada</t>
  </si>
  <si>
    <t>Downy Pewangi dan Pelembut Pakaian Konsentrat Allure 850 ml - Paket isi 3</t>
  </si>
  <si>
    <t>01/396129511BLazada</t>
  </si>
  <si>
    <t>01/396129509RLazada</t>
  </si>
  <si>
    <t>01/396129511ILazada</t>
  </si>
  <si>
    <t>01/394429501ULazada</t>
  </si>
  <si>
    <t>01/214422403KLazada</t>
  </si>
  <si>
    <t>01/331010002ALazada</t>
  </si>
  <si>
    <t>01/33109901ALazada</t>
  </si>
  <si>
    <t>01/214422401HLazada</t>
  </si>
  <si>
    <t>01/394429501VLazada</t>
  </si>
  <si>
    <t>01/394529501ILazada</t>
  </si>
  <si>
    <t>01/394529502YLazada</t>
  </si>
  <si>
    <t>01/394529502ZLazada</t>
  </si>
  <si>
    <t>01/394529503ULazada</t>
  </si>
  <si>
    <t>01/394629501XLazada</t>
  </si>
  <si>
    <t>01/394629501ZLazada</t>
  </si>
  <si>
    <t>By RCA 13 januari 2023</t>
  </si>
  <si>
    <t>https://www.bukalapak.com/p/perawatan-kecantikan/perawatan-tubuh-2311/perlengkapan-mandi-2314/4hgj4x4-jual-herbal-essences-bio-renew-white-strawberry-sweet-mint-conditioner-400-ml</t>
  </si>
  <si>
    <t>https://www.tokopedia.com/pgofficialstore/lebih-hemat-olay-set-perawatan-kulit-normal-skin-care</t>
  </si>
  <si>
    <t>[ LEBIH HEMAT ] Olay Set Perawatan Kulit Normal Skin Care</t>
  </si>
  <si>
    <t>By WA Safira</t>
  </si>
  <si>
    <t>By RCA 20 Januari 2023</t>
  </si>
  <si>
    <t>ED Issue By RCA 27 Januari 2023</t>
  </si>
  <si>
    <t>01/395529502D</t>
  </si>
  <si>
    <t>01/395529502E</t>
  </si>
  <si>
    <t>01/395529502F</t>
  </si>
  <si>
    <t>01/326127309D</t>
  </si>
  <si>
    <t>01/326127309E</t>
  </si>
  <si>
    <t>01/396129514B</t>
  </si>
  <si>
    <t>01/396129514C</t>
  </si>
  <si>
    <t>01/396129514D</t>
  </si>
  <si>
    <t>01/396129514E</t>
  </si>
  <si>
    <t>01/396129514F</t>
  </si>
  <si>
    <t>01/396129514G</t>
  </si>
  <si>
    <t>Aktive New Link Sementara Karena Stock Split 040123dan sudah kembali ke link Awal Krn gimmick stok habis 310123</t>
  </si>
  <si>
    <t>By Email Jesslyn</t>
  </si>
  <si>
    <t>By Email Zalfa</t>
  </si>
  <si>
    <t>By RCA 3 Februari 2023</t>
  </si>
  <si>
    <t>3250312348_ID-5660440647</t>
  </si>
  <si>
    <t>4902430599610x3</t>
  </si>
  <si>
    <t>Oral-B Sikat Gigi Ultrathin Compact Soft 1s - Paket isi 3</t>
  </si>
  <si>
    <t>6737300722_ID-12791540282</t>
  </si>
  <si>
    <t>4902430359825x2</t>
  </si>
  <si>
    <t>[LEBIH HEMAT] Olay Total Effects Serum 50ml x2</t>
  </si>
  <si>
    <t>6737324389_ID-12791578116</t>
  </si>
  <si>
    <t>4902430359832x2</t>
  </si>
  <si>
    <t>[LEBIH HEMAT] Olay Total Effects Cleanser 100gr x2</t>
  </si>
  <si>
    <t>6737366099_ID-12791646643</t>
  </si>
  <si>
    <t>4902430208093x2</t>
  </si>
  <si>
    <t>[LEBIH HEMAT] Olay Regenerist Cleanser 100gr x2</t>
  </si>
  <si>
    <t>7236826873_ID-13567800133</t>
  </si>
  <si>
    <t>Downy Pelembut &amp; Pewangi Pakaian Pashmina Rose Refill 550ml - Isi 1</t>
  </si>
  <si>
    <t>7236872233_ID-13567784441</t>
  </si>
  <si>
    <t>4987176142948x2</t>
  </si>
  <si>
    <t>Downy Pelembut &amp; Pewangi Pakaian Pashmina Rose Refill 550ml - Isi 2</t>
  </si>
  <si>
    <t>7236826958_ID-13567764351</t>
  </si>
  <si>
    <t>4987176142948x3</t>
  </si>
  <si>
    <t>Downy Pelembut &amp; Pewangi Pakaian Pashmina Rose Refill 550ml - Isi 3</t>
  </si>
  <si>
    <t>7236840853_ID-13567766643</t>
  </si>
  <si>
    <t>4987176142948x4</t>
  </si>
  <si>
    <t>Downy Pelembut &amp; Pewangi Pakaian Pashmina Rose Refill 550ml - Isi 4</t>
  </si>
  <si>
    <t>7236838907_ID-13567782511</t>
  </si>
  <si>
    <t>Downy Pelembut &amp; Pewangi Pakaian Pashmina Rose Refill 900ml - Isi 1</t>
  </si>
  <si>
    <t>7236876571_ID-13567758854</t>
  </si>
  <si>
    <t>4987176142931x2</t>
  </si>
  <si>
    <t>Downy Pelembut &amp; Pewangi Pakaian Pashmina Rose Refill 900ml - Isi 2</t>
  </si>
  <si>
    <t>7236894430_ID-13567788432</t>
  </si>
  <si>
    <t>4987176142931x3</t>
  </si>
  <si>
    <t>Downy Pelembut &amp; Pewangi Pakaian Pashmina Rose Refill 900ml - Isi 3</t>
  </si>
  <si>
    <t>7236870686_ID-13567824131</t>
  </si>
  <si>
    <t>4987176142931x4</t>
  </si>
  <si>
    <t>Downy Pelembut &amp; Pewangi Pakaian Pashmina Rose Refill 900ml - Isi 4</t>
  </si>
  <si>
    <t>Added 06/02/2023</t>
  </si>
  <si>
    <t>New Sku per 06/02/2023</t>
  </si>
  <si>
    <t>https://tokopedia.com/pgofficialstore/downy-pelembut-pewangi-pakaian-pashmina-rose-refill-550ml</t>
  </si>
  <si>
    <t>https://tokopedia.com/pgofficialstore/downy-pelembut-pewangi-pakaian-pashmina-rose-refill-550ml-isi-2</t>
  </si>
  <si>
    <t>https://tokopedia.com/pgofficialstore/downy-pelembut-pewangi-pakaian-pashmina-rose-refill-550ml-isi-3</t>
  </si>
  <si>
    <t>https://tokopedia.com/pgofficialstore/downy-pelembut-pewangi-pakaian-pashmina-rose-refill-550ml-isi-4</t>
  </si>
  <si>
    <t>Downy Pelembut &amp; Pewangi Pakaian Pashmina Rose Refill 550ml</t>
  </si>
  <si>
    <t>4987176134158x2</t>
  </si>
  <si>
    <t>4987176134158x3</t>
  </si>
  <si>
    <t>4987176134158x4</t>
  </si>
  <si>
    <t>Vicks Inhaler Twin Keychain</t>
  </si>
  <si>
    <t>Vicks Inhaler Twin Keychain [Paket Isi 2]</t>
  </si>
  <si>
    <t>Vicks Inhaler Twin Keychain [Paket Isi 3]</t>
  </si>
  <si>
    <t>Vicks Inhaler Twin Keychain [Paket Isi 4]</t>
  </si>
  <si>
    <t>New item 8 Februari 2023</t>
  </si>
  <si>
    <t>New Item 8 Februari 2023</t>
  </si>
  <si>
    <t>By email Zalfaa</t>
  </si>
  <si>
    <t>PGG-18081-00291-00001</t>
  </si>
  <si>
    <t>Oral-B Stages 1 Sikat Gigi Anak [Isi 3pcs]</t>
  </si>
  <si>
    <t>New item 9 Februari 2023 Add PSKU P&amp;G</t>
  </si>
  <si>
    <t>MTA-70937480-00001</t>
  </si>
  <si>
    <t>MTA-70938028-00001</t>
  </si>
  <si>
    <t>MTA-70937714-00001</t>
  </si>
  <si>
    <t>MTA-71637690-00001</t>
  </si>
  <si>
    <t>MTA-71648349-00001</t>
  </si>
  <si>
    <t>MTA-38213902-00001</t>
  </si>
  <si>
    <t>MTA-38213507-00001</t>
  </si>
  <si>
    <t>MTA-13915614-00001</t>
  </si>
  <si>
    <t>MTA-13915605-00001</t>
  </si>
  <si>
    <t>MTA-13915650-00001</t>
  </si>
  <si>
    <t>MTA-38230051-00001</t>
  </si>
  <si>
    <t>MTA-38230092-00001</t>
  </si>
  <si>
    <t>MTA-70939640-00001</t>
  </si>
  <si>
    <t>MTA-70940995-00001</t>
  </si>
  <si>
    <t>MTA-70938352-00001</t>
  </si>
  <si>
    <t>MTA-70940658-00001</t>
  </si>
  <si>
    <t>MTA-20856090-00001</t>
  </si>
  <si>
    <t>MTA-71617427-00001</t>
  </si>
  <si>
    <t>MTA-71617368-00001</t>
  </si>
  <si>
    <t>MTA-71617555-00001</t>
  </si>
  <si>
    <t>MTA-71617286-00001</t>
  </si>
  <si>
    <t>MTA-71617325-00001</t>
  </si>
  <si>
    <t>MTA-71616507-00001</t>
  </si>
  <si>
    <t>MTA-71645064-00001</t>
  </si>
  <si>
    <t>MTA-28249564-00001</t>
  </si>
  <si>
    <t>MTA-70942387-00001</t>
  </si>
  <si>
    <t>MTA-70944926-00001</t>
  </si>
  <si>
    <t>MTA-70947678-00001</t>
  </si>
  <si>
    <t>MTA-28250219-00001</t>
  </si>
  <si>
    <t>MTA-32809219-00001</t>
  </si>
  <si>
    <t>MTA-28250032-00001</t>
  </si>
  <si>
    <t>MTA-28250021-00001</t>
  </si>
  <si>
    <t>MTA-9671446-00001</t>
  </si>
  <si>
    <t>MTA-28248601-00001</t>
  </si>
  <si>
    <t>MTA-28283596-00001</t>
  </si>
  <si>
    <t>MTA-71846694-00001</t>
  </si>
  <si>
    <t>MTA-71845894-00001</t>
  </si>
  <si>
    <t>MTA-38836148-00001</t>
  </si>
  <si>
    <t>MTA-28283334-00001</t>
  </si>
  <si>
    <t>MTA-28283232-00001</t>
  </si>
  <si>
    <t>MTA-3814918-00001</t>
  </si>
  <si>
    <t>MTA-3814914-00001</t>
  </si>
  <si>
    <t>MTA-3814932-00001</t>
  </si>
  <si>
    <t>MTA-39634070-00001</t>
  </si>
  <si>
    <t>MTA-39632731-00001</t>
  </si>
  <si>
    <t>MTA-3828248-00001</t>
  </si>
  <si>
    <t>MTA-3832797-00001</t>
  </si>
  <si>
    <t>MTA-9926717-00001</t>
  </si>
  <si>
    <t>MTA-1010551-00001</t>
  </si>
  <si>
    <t>https://www.blibli.com/p/product-detail/ps--PGG-18081-00081</t>
  </si>
  <si>
    <t>https://www.blibli.com/p/product-detail/ps--PGG-18081-00288</t>
  </si>
  <si>
    <t>Gillette Pisau Cukur Razor Mach 3 -</t>
  </si>
  <si>
    <t>https://www.blibli.com/p/product-detail/ps--PGG-18081-00675</t>
  </si>
  <si>
    <t xml:space="preserve">Oral-B Crossaction Pro-Health Superior Clean Sikat Gigi [Medium] </t>
  </si>
  <si>
    <t>https://www.blibli.com/p/product-detail/ps--PGG-18081-00663</t>
  </si>
  <si>
    <t>https://www.blibli.com/p/product-detail/ps--PGJ-60021-00300</t>
  </si>
  <si>
    <t>https://www.blibli.com/p/product-detail/ps--PGJ-60021-00302</t>
  </si>
  <si>
    <t>https://www.blibli.com/p/product-detail/ps--PGJ-60021-00301</t>
  </si>
  <si>
    <t>https://www.blibli.com/p/product-detail/ps--PGJ-60021-00125</t>
  </si>
  <si>
    <t>https://www.blibli.com/p/product-detail/ps--PGJ-60021-00055</t>
  </si>
  <si>
    <t>SMG/JOG/SOLO - Downy Anti Apek Pelembut dan Pewangi Pakaian [650 mL/ Kemasan Refill] --</t>
  </si>
  <si>
    <t>https://www.blibli.com/p/product-detail/ps--PGJ-60021-00135</t>
  </si>
  <si>
    <t>SMG/JOG/SOLO - Downy Sports Fresh Pelembut &amp; Pewangi Pakaian [650 mL]</t>
  </si>
  <si>
    <t>https://www.blibli.com/p/product-detail/ps--PGJ-60021-00323</t>
  </si>
  <si>
    <t>SMG/JOG/SOLO - Gillette Foamy Shave Cream Lemon Lime [175 gr]</t>
  </si>
  <si>
    <t>https://www.blibli.com/p/product-detail/ps--PGJ-60021-00329</t>
  </si>
  <si>
    <t>https://www.blibli.com/p/product-detail/ps--PGJ-60021-00091</t>
  </si>
  <si>
    <t>SMG/JOG/SOLO - Gillette Pisau Cukur Wanita Simply Venus [Isi 4] --</t>
  </si>
  <si>
    <t>https://www.blibli.com/p/product-detail/ps--PGJ-60021-00289</t>
  </si>
  <si>
    <t>SMG/JOG/SOLO - Gillette Venus Comfortglide Olay Sugarberry Razor Alat Cukur Wanita [1 Gagang + 2 Refills]</t>
  </si>
  <si>
    <t>https://www.blibli.com/p/product-detail/ps--PGJ-60021-00287</t>
  </si>
  <si>
    <t>SMG/JOG/SOLO - Gilllette Venus Smooth Razor Alat Cukur Wanita [1 Gagang + 2 Refills]</t>
  </si>
  <si>
    <t>https://www.blibli.com/p/product-detail/ps--PGJ-60021-00107</t>
  </si>
  <si>
    <t>SMG/JOG/SOLO - Head &amp; Shoulders Anti Apek Charcoal Shampoo [300 mL] --</t>
  </si>
  <si>
    <t>https://www.blibli.com/p/product-detail/ps--PGJ-60021-00143</t>
  </si>
  <si>
    <t>SMG/JOG/SOLO - Head &amp; Shoulders Shampoo Itch Care [300 mL] - Paket isi 2</t>
  </si>
  <si>
    <t>https://www.blibli.com/p/product-detail/ps--PGJ-60021-00141</t>
  </si>
  <si>
    <t>SMG/JOG/SOLO - Head &amp; Shoulders Shampoo Itch Care [300 mL] - Paket isi 3</t>
  </si>
  <si>
    <t>https://www.blibli.com/p/product-detail/ps--PGJ-60021-00146</t>
  </si>
  <si>
    <t>SMG/JOG/SOLO - Head &amp; Shoulders Shampoo Supreme Anti Hairfall [480 mL] - Paket isi 2</t>
  </si>
  <si>
    <t>https://www.blibli.com/p/product-detail/ps--PGJ-60021-00291</t>
  </si>
  <si>
    <t>SMG/JOG/SOLO - Head &amp; Shoulders Supreme Moisture Anti-Ketombe Shampoo [480 mL]</t>
  </si>
  <si>
    <t>https://www.blibli.com/p/product-detail/ps--PGJ-60021-00292</t>
  </si>
  <si>
    <t>SMG/JOG/SOLO - Head &amp; Shoulders Supreme Smooth Anti-Ketombe Shampoo [480 mL]</t>
  </si>
  <si>
    <t>https://www.blibli.com/p/product-detail/ps--PGJ-60021-00304</t>
  </si>
  <si>
    <t>https://www.blibli.com/p/product-detail/ps--PGJ-60021-00306</t>
  </si>
  <si>
    <t>https://www.blibli.com/p/product-detail/ps--PGJ-60021-00303</t>
  </si>
  <si>
    <t>SMG/JOG/SOLO - Herbal Essences White Strawberry &amp; Mint Conditioner [240 mL]</t>
  </si>
  <si>
    <t>https://www.blibli.com/p/product-detail/ps--PGJ-60021-00305</t>
  </si>
  <si>
    <t>https://www.blibli.com/p/product-detail/ps--PGJ-60021-00178</t>
  </si>
  <si>
    <t>SMG/JOG/SOLO - Oral-B All Rounder Fresh Clean Black Single Pack Sikat Gigi</t>
  </si>
  <si>
    <t>https://www.blibli.com/p/product-detail/ps--PGJ-60021-00320</t>
  </si>
  <si>
    <t>SMG/JOG/SOLO - Oral-B Dental Essential Floss [50 m]</t>
  </si>
  <si>
    <t>https://www.blibli.com/p/product-detail/ps--PGJ-60021-00319</t>
  </si>
  <si>
    <t>SMG/JOG/SOLO - Oral-B Dental Satin Floss [50 m]</t>
  </si>
  <si>
    <t>https://www.blibli.com/p/product-detail/ps--PGJ-60021-00321</t>
  </si>
  <si>
    <t>SMG/JOG/SOLO - Oral-B Sikat Gigi All Rounder Gum Protect [3 pcs]</t>
  </si>
  <si>
    <t>https://www.blibli.com/p/product-detail/ps--PGJ-60021-00317</t>
  </si>
  <si>
    <t>SMG/JOG/SOLO - ORAL-B Stages 2 Sikat Gigi Anak [3 pcs]</t>
  </si>
  <si>
    <t>https://www.blibli.com/p/product-detail/ps--PGJ-60021-00318</t>
  </si>
  <si>
    <t>SMG/JOG/SOLO - ORAL-B Stages 3 Sikat Gigi Anak [3 pcs]</t>
  </si>
  <si>
    <t>https://www.blibli.com/p/product-detail/ps--PGJ-60021-00315</t>
  </si>
  <si>
    <t>SMG/JOG/SOLO - Oral-B UltraThin Green Tea Sikat Gigi [3 pcs]</t>
  </si>
  <si>
    <t>https://www.blibli.com/p/product-detail/ps--PGJ-60021-00326</t>
  </si>
  <si>
    <t>SMG/JOG/SOLO - Pantene Anti Dandruff Shampoo [1200 mL]</t>
  </si>
  <si>
    <t>https://www.blibli.com/p/product-detail/ps--PGJ-60021-00160</t>
  </si>
  <si>
    <t>https://www.blibli.com/p/product-detail/ps--PGJ-60021-00241</t>
  </si>
  <si>
    <t>SMG/JOG/SOLO - Pantene Conditioner Micellar Detox and Purify 300 ml</t>
  </si>
  <si>
    <t>https://www.blibli.com/p/product-detail/ps--PGJ-60021-00307</t>
  </si>
  <si>
    <t>https://www.blibli.com/p/product-detail/ps--PGJ-60021-00310</t>
  </si>
  <si>
    <t>https://www.blibli.com/p/product-detail/ps--PGJ-60021-00312</t>
  </si>
  <si>
    <t>https://www.blibli.com/p/product-detail/ps--PGJ-60021-00251</t>
  </si>
  <si>
    <t>SMG/JOG/SOLO - Pantene Miracles Biotin Strength Daily Hair Supplement for Hairfall Control Conditioner [150mL]</t>
  </si>
  <si>
    <t>https://www.blibli.com/p/product-detail/ps--PGJ-60021-00265</t>
  </si>
  <si>
    <t>SMG/JOG/SOLO - Pantene Miracles Biotin Strength Weekly Hair Supplement for Hairfall Control Hair Mask [20mL x 5]</t>
  </si>
  <si>
    <t>https://www.blibli.com/p/product-detail/ps--PGJ-60021-00248</t>
  </si>
  <si>
    <t>SMG/JOG/SOLO - Pantene Miracles Collagen Repair Daily Hair Supplement for Damage Care Conditioner [150 mL]</t>
  </si>
  <si>
    <t>https://www.blibli.com/p/product-detail/ps--PGJ-60021-00247</t>
  </si>
  <si>
    <t>SMG/JOG/SOLO - Pantene Miracles Collagen Repair Daily Hair Supplement for Damage Care Conditioner 300mL</t>
  </si>
  <si>
    <t>https://www.blibli.com/p/product-detail/ps--PGJ-60021-00080</t>
  </si>
  <si>
    <t>SMG/JOG/SOLO - Pantene PRO-V Anti Lepek Shampoo [290 mL] --</t>
  </si>
  <si>
    <t>https://www.blibli.com/p/product-detail/ps--PGJ-60021-00074</t>
  </si>
  <si>
    <t>SMG/JOG/SOLO - Pantene PRO-V Anti Lepek Shampoo [480 mL]
 --</t>
  </si>
  <si>
    <t>https://www.blibli.com/p/product-detail/ps--PGJ-60021-00083</t>
  </si>
  <si>
    <t>SMG/JOG/SOLO - Pantene Pro-V Gold Series Black &amp; Glossy Sampo [270 mL] --</t>
  </si>
  <si>
    <t>https://www.blibli.com/p/product-detail/ps--PGJ-60021-00084</t>
  </si>
  <si>
    <t>SMG/JOG/SOLO - Pantene Pro-V Gold Series Smooth &amp; Sleek Kondisioner [190 mL] --</t>
  </si>
  <si>
    <t>https://www.blibli.com/p/product-detail/ps--PGJ-60021-00085</t>
  </si>
  <si>
    <t>SMG/JOG/SOLO - Pantene Pro-V Gold Series Smooth &amp; Sleek Sampo [270 mL] --</t>
  </si>
  <si>
    <t>https://www.blibli.com/p/product-detail/ps--PGJ-60021-00087</t>
  </si>
  <si>
    <t>SMG/JOG/SOLO - Pantene Pro-V Gold Series Strong &amp; Thick Sampo [270 mL] --</t>
  </si>
  <si>
    <t>https://www.blibli.com/p/product-detail/ps--PGJ-60021-00137</t>
  </si>
  <si>
    <t>https://www.blibli.com/p/product-detail/ps--PGJ-60021-00130</t>
  </si>
  <si>
    <t>https://www.blibli.com/p/product-detail/ps--PGJ-60021-00151</t>
  </si>
  <si>
    <t>https://www.blibli.com/p/product-detail/ps--PGJ-60021-00240</t>
  </si>
  <si>
    <t>SMG/JOG/SOLO - Pantene Shampoo Micellar Detox and Purify 300 ml</t>
  </si>
  <si>
    <t>https://www.blibli.com/p/product-detail/ps--PGJ-60021-00114</t>
  </si>
  <si>
    <t>https://www.blibli.com/p/product-detail/ps--PGJ-60021-00138</t>
  </si>
  <si>
    <t>https://www.blibli.com/p/product-detail/ps--PGJ-60021-00113</t>
  </si>
  <si>
    <t>https://www.blibli.com/p/product-detail/ps--PGJ-60021-00262</t>
  </si>
  <si>
    <t>SMG/JOG/SOLO - Rejoice Conditioner Anti Dandruff 3-in-1 [320 ml]</t>
  </si>
  <si>
    <t>https://www.blibli.com/p/product-detail/ps--PGJ-60021-00331</t>
  </si>
  <si>
    <t>SMG/JOG/SOLO - Rejoice Rich Conditioner [320 mL]</t>
  </si>
  <si>
    <t>https://www.blibli.com/p/product-detail/ps--PGJ-60021-00330</t>
  </si>
  <si>
    <t>SMG/JOG/SOLO - Rejoice Rich Shampoo [340 mL]</t>
  </si>
  <si>
    <t>https://www.blibli.com/p/product-detail/ps--PGJ-60021-00298</t>
  </si>
  <si>
    <t>SMG/JOG/SOLO - Twin Pack Gillette Pisau Cukur Razor Wanita Daisy Classic [Isi 5] --</t>
  </si>
  <si>
    <t>https://www.blibli.com/p/product-detail/ps--PGJ-60021-00259</t>
  </si>
  <si>
    <t>SMG/JOG/SOLO -Rejoice 3-in-1 Perfect Cool Shampoo [340 mL/ 2 pcs]</t>
  </si>
  <si>
    <t>https://www.blibli.com/p/product-detail/ps--PGJ-60021-00255</t>
  </si>
  <si>
    <t>SMG/JOG/SOLO -Rejoice 3-in-1 Perfect Perfume Shampoo [340 mL/ 2 pcs]</t>
  </si>
  <si>
    <t>Surabaya - Gillette Foamy Menthol Shave Cream [175 g] -</t>
  </si>
  <si>
    <t>Surabaya - Gillette Lemon Lime Foamy Shave Cream [175 gr] -</t>
  </si>
  <si>
    <t>Surabaya - Gillette Mach 3 Turbo Pisau Cukur -</t>
  </si>
  <si>
    <t>Surabaya - Gillette Mach3 Turbo Cart Pisau Cukur [4 s] -</t>
  </si>
  <si>
    <t>Surabaya - Oral-B UltraThin Black Tea Sikat Gigi -</t>
  </si>
  <si>
    <t>Surabaya - PANTENE Anti Dandruff Quantum Shampoo [750 mL] -</t>
  </si>
  <si>
    <t>Surabaya - Pantene Smooth &amp; Silky Control Shampoo [400 mL] --</t>
  </si>
  <si>
    <t>Gillette Daisy Plus Alat Cukur Wanita [Isi 2] -</t>
  </si>
  <si>
    <t>Gillette Isi Ulang Vector Refill Pisau Cukur Razor [Isi 2] -</t>
  </si>
  <si>
    <t>Gillette Fusion Proglide Base Pisau Cukur -</t>
  </si>
  <si>
    <t>RCA 10 Februari 2022</t>
  </si>
  <si>
    <t>Update Link 170223 OldLink https://www.blibli.com/p/lebih-hemat-olay-set-pencerah-whitening-luminous-day-cream-50gr-night-cream-50gr-essence-30ml-luminous/ps--OLY-60021-00321?ds=OLY-60021-00321-</t>
  </si>
  <si>
    <t>https://www.blibli.com/p/downy-premium-parfum-secret-garden-pelembut-dan-pewangi-pakaian-650-ml-3-pcs-kemasan-refill/pc--MTA-3135525</t>
  </si>
  <si>
    <t>https://www.blibli.com/p/downy-sunrise-fresh-bottle-pelembut-dan-pewangi-pakaian-900-ml/pc--MTA-0821837</t>
  </si>
  <si>
    <t>https://www.blibli.com/p/downy-mystique-pewangi-dan-pelembut-pakaian-720-ml-refill-4-pcs/pc--MTA-6061426</t>
  </si>
  <si>
    <t>https://www.blibli.com/p/downy-premium-parfum-secret-garden-pelembut-dan-pewangi-pakaian-650-ml-refill/pc--MTA-3021941</t>
  </si>
  <si>
    <t>https://www.blibli.com/p/downy-passion-pewangi-dan-pelembut-pakaian-720-ml-refill-4-pcs/pc--MTA-6061465</t>
  </si>
  <si>
    <t>https://www.blibli.com/p/downy-premium-parfum-secret-garden-pelembut-dan-pewangi-pakaian-650-ml-2-pcs-refill/pc--MTA-3135495</t>
  </si>
  <si>
    <t>https://www.blibli.com/p/downy-premium-parfum-secret-garden-pelembut-dan-pewangi-pakaian-1300-ml-refill/pc--MTA-3021952</t>
  </si>
  <si>
    <t>https://www.blibli.com/p/downy-spring-garden-love-pink-pewangi-pelembut-pakaian-botol-1000-ml/pc--MTA-9353780</t>
  </si>
  <si>
    <t>https://www.blibli.com/p/gillette-blue-3-sensitive-elastomer-handle-2-disposables-pisau-cukur/pc--UK-0045685</t>
  </si>
  <si>
    <t>https://www.blibli.com/p/gillette-blue-3-simple-pisau-cukur-4s-2-pcs/pc--MTA-2256702</t>
  </si>
  <si>
    <t>https://www.blibli.com/p/gillette-mach-3-turbo-pisau-cukur/pc--MTA-7550289</t>
  </si>
  <si>
    <t>https://www.blibli.com/p/head-shoulders-lemon-fresh-shampoo-850-ml-3-pcs/pc--MTA-6500814</t>
  </si>
  <si>
    <t>https://www.blibli.com/p/head-shoulders-cool-menthol-shampoo-850-ml-3-pcs/pc--MTA-6500774</t>
  </si>
  <si>
    <t>https://www.blibli.com/p/olay-natural-white-light-uv-protection-krim-pencerah-wajah-20-g/ps--OLY-60021-00081</t>
  </si>
  <si>
    <t>https://www.blibli.com/p/olay-bundle-magnemask-advanced-whitening-2-krim-pagi-wr-krim-malam-wr-sheet-mask/pc--MTA-6769866</t>
  </si>
  <si>
    <t>https://www.blibli.com/p/olay-regenerist-micro-sculpting-night-cream-50-g-free-olay-camellia-mask/pc--MTA-8951726</t>
  </si>
  <si>
    <t>https://www.blibli.com/p/olay-whitening-pencerah-white-radiance-intensive-brightening-50g/ps--OLY-60021-00044</t>
  </si>
  <si>
    <t>https://www.blibli.com/p/olay-natural-white-pinkish-fairness-uv-protection-krim-pencerah-wajah-50-g/ps--OLY-60021-00076</t>
  </si>
  <si>
    <t>https://www.blibli.com/p/olay-natural-white-light-night-krim-pencerah-wajah-50-g/ps--OLY-60021-00078</t>
  </si>
  <si>
    <t>https://www.blibli.com/p/olay-natural-white-light-uv-protection-krim-pencerah-wajah-50-g/ps--OLY-60021-00080</t>
  </si>
  <si>
    <t>https://www.blibli.com/p/olay-natural-white-pinkish-fairness-uv-protection-krim-pencerah-wajah-20-g/ps--OLY-60021-00011</t>
  </si>
  <si>
    <t>https://www.blibli.com/p/whs-olay-ritual-pelembab-anti-aging-light-set-perawatan-wajah/ps--OLY-60021-00435</t>
  </si>
  <si>
    <t>https://www.blibli.com/p/olay-white-radiance-intensive-lotion-30-ml/ps--OLY-60021-00045</t>
  </si>
  <si>
    <t>https://www.blibli.com/p/olay-total-effects-recycled-pack-set-lengkap-anti-aging-skincare-krim-wajah-serum-wajah-sabun-muka/ps--OLY-60021-00491</t>
  </si>
  <si>
    <t>https://www.blibli.com/p/olay-luminous-recycled-pack-ritual-krim-pelembab-wajah-pagi-malam-pencerah-skincare/ps--OLY-60021-00489</t>
  </si>
  <si>
    <t>https://www.blibli.com/p/olay-total-effects-whip-active-moisturizer-krim-50-g/ps--OLY-60021-00175</t>
  </si>
  <si>
    <t>https://www.blibli.com/p/olay-magnemask-advanced-anti-aging-sheet-mask-5-pcs/pc--MTA-6768516</t>
  </si>
  <si>
    <t>https://www.blibli.com/p/olay-magnemask-advanced-anti-aging-sheet-mask-3-pcs/pc--MTA-6768515</t>
  </si>
  <si>
    <t>https://www.blibli.com/p/olay-set-perawatan-pelembab-dan-serum-anti-aging/pc--MTA-6766663</t>
  </si>
  <si>
    <t>https://www.blibli.com/p/olay-magnemask-advanced-whitening-sheet-mask-3-pcs/pc--MTA-6768518</t>
  </si>
  <si>
    <t>https://www.blibli.com/p/olay-japanese-deep-sea-algae-healthy-aura-sheet-mask-3-pcs/pc--MTA-6768504</t>
  </si>
  <si>
    <t>https://www.blibli.com/p/olay-bundle-magnemask-advanced-whitening-1-krim-pagi-te-krim-malam-te-sheet-mask/pc--MTA-6769864</t>
  </si>
  <si>
    <t>https://www.blibli.com/p/oral-b-pro-health-with-crossaction-bristles-7-benefits-soft-35-toothbrush-sikat-gigi-2-pcs/pc--UK-0042990</t>
  </si>
  <si>
    <t>https://www.blibli.com/p/oral-b-123-soft-sikat-gigi-3-pcs/pc--MTA-2486608</t>
  </si>
  <si>
    <t>https://www.blibli.com/p/oral-b-complete-whitening-soft-sikat-gigi-2-pcs/pc--MTA-2487139</t>
  </si>
  <si>
    <t>https://www.blibli.com/p/oral-b-sikat-gigi-cross-action-pro-health-7-benefit-soft-2s-paket-isi-3/pc--MTA-9773461</t>
  </si>
  <si>
    <t>https://www.blibli.com/p/oral-b-sikat-gigi-cross-action-pro-health-7-benefit-soft-2s-paket-isi-6/pc--MTA-9773467</t>
  </si>
  <si>
    <t>https://www.blibli.com/p/oral-b-paket-sikat-gigi-keluarga/pc--MTA-9774270</t>
  </si>
  <si>
    <t>https://www.blibli.com/p/pampers-popok-perekat-s-4x48-premium-care-popok-bayi-baru-lahir-karton/pc--MTA-0922825</t>
  </si>
  <si>
    <t>https://www.blibli.com/p/pampers-popok-perekat-nb-4x52-premium-care-popok-bayi-baru-lahir-karton/pc--MTA-1682421</t>
  </si>
  <si>
    <t>https://www.blibli.com/p/pampers-popok-celana-xl-3x54-premium-care-popok-bayi-karton/pc--MTA-0187590</t>
  </si>
  <si>
    <t>https://www.blibli.com/p/pampers-popok-celana-m-3x68-premium-care-popok-bayi/pc--MTA-0187588</t>
  </si>
  <si>
    <t>https://www.blibli.com/p/pantene-pro-v-anti-lepek-conditioner-290-ml/ps--PGG-18081-00484</t>
  </si>
  <si>
    <t>https://www.blibli.com/p/pantene-conditioner-smooth-silky-290-ml/pc--MTA-3858139</t>
  </si>
  <si>
    <t>https://www.blibli.com/p/pantene-3-minutes-miracle-quantum-hair-fall-control-conditioner-180-ml-2-pcs/pc--MTA-1283127</t>
  </si>
  <si>
    <t>https://www.blibli.com/p/pantene-3-minutes-miracle-quantum-total-damage-care-conditioner-180-ml-2-pcs/pc--MTA-1283150</t>
  </si>
  <si>
    <t>https://www.blibli.com/p/pantene-3-minutes-miracle-quantum-total-damage-care-conditioner-180-ml/pc--MTA-1010183</t>
  </si>
  <si>
    <t>https://www.blibli.com/p/pantene-valentine-bundle-for-women-1/pc--MTA-6292674</t>
  </si>
  <si>
    <t>https://www.blibli.com/p/pantene-valentine-bundle-for-women-2/pc--MTA-6292714</t>
  </si>
  <si>
    <t>https://www.blibli.com/p/pantene-conditioner-3-minutes-miracle-quantum-hair-fall-control-180ml/pc--MTA-0079525</t>
  </si>
  <si>
    <t>https://www.blibli.com/p/rejoice-3-in-1-perfect-conditioning-kondisioner-170-ml-3-pcs/pc--MTA-3387458</t>
  </si>
  <si>
    <t>https://www.blibli.com/p/rejoice-3-in-1-perfect-conditioning-kondisioner-170-ml/pc--MTA-3387437</t>
  </si>
  <si>
    <t>https://www.blibli.com/p/rejoice-3-in-1-perfect-cool-shampoo-170-ml-2-pcs/pc--MTA-3387595</t>
  </si>
  <si>
    <t>https://www.blibli.com/p/rejoice-3-in-1-perfect-cool-shampoo-170-ml/pc--MTA-3387504</t>
  </si>
  <si>
    <t>https://www.blibli.com/p/rejoice-3-in-1-perfect-perfume-shampoo-170-ml-2-pcs/pc--MTA-3387828</t>
  </si>
  <si>
    <t>https://www.blibli.com/p/rejoice-3-in-1-perfect-perfume-shampoo-170-ml/pc--MTA-3387820</t>
  </si>
  <si>
    <t>https://www.blibli.com/p/downy-single-rinse-pelembut-dan-pewangi-pakaian-1-5-l-2-pcs-kemasan-refill/pc--MTA-3135028</t>
  </si>
  <si>
    <t>https://www.blibli.com/p/downy-mystique-refill-pelembut-pewangi-pakaian-1500-ml-downy-mystique-refill-720-ml-set-bundle/pc--MTA-4069170</t>
  </si>
  <si>
    <t>https://www.blibli.com/p/downy-single-rinse-pewangi-dan-pelembut-pakaian-720-ml-refill-4-pcs-free-head-shoulders-anti-hairfall-shampoo-70-ml/pc--MTA-6447503</t>
  </si>
  <si>
    <t>https://www.blibli.com/p/downy-fusion-pelembut-pakaian-1-5-l-kemasan-refill/pc--MTA-2401003</t>
  </si>
  <si>
    <t>https://www.blibli.com/p/downy-single-rinse-refill-pelembut-dan-pewangi-pakaian-1-5-l/pc--MTA-0821836</t>
  </si>
  <si>
    <t>https://www.blibli.com/p/downy-fusion-pewangi-dan-pelembut-pakaian-720-ml-refill-4-pcs/pc--MTA-6061531</t>
  </si>
  <si>
    <t>https://www.blibli.com/p/downy-single-rinse-refill-pelembut-dan-pewangi-pakaian-720-ml/pc--MTA-3068496</t>
  </si>
  <si>
    <t>https://www.blibli.com/p/downy-premium-parfum-aqua-ocean-pelembut-dan-pewangi-pakaian-800-ml-3-pcs-kemasan-botol/pc--MTA-3135502</t>
  </si>
  <si>
    <t>https://www.blibli.com/p/downy-passion-refill-pelembut-pakaian-10000637-720-ml-3-pcs/pc--MTA-1791259</t>
  </si>
  <si>
    <t>https://www.blibli.com/p/downy-sunrise-fresh-pelembut-pakaian-720-ml-3-pcs-refil/pc--MTA-3144293</t>
  </si>
  <si>
    <t>https://www.blibli.com/p/downy-anti-bacterial-pewangi-pakaian-720-ml-3-pcs-kemasan-refill-free-head-shoulders-shampo-anti-rambut-rontok-70-ml/pc--MTA-5101859</t>
  </si>
  <si>
    <t>https://www.blibli.com/p/downy-sports-fresh-pelembut-pewangi-pakaian-800-ml/pc--MTA-2688060</t>
  </si>
  <si>
    <t>https://www.blibli.com/p/downy-sport-fresh-pewangi-dan-pelembut-pakaian-720-ml-refill-4-pcs-free-head-shoulders-anti-hairfall-shampoo-70-ml/pc--MTA-6447505</t>
  </si>
  <si>
    <t>https://www.blibli.com/p/downy-premium-parfum-aqua-ocean-pelembut-dan-pewangi-pakaian-1300-ml-2-pcs-kemasan-refill/pc--MTA-3135467</t>
  </si>
  <si>
    <t>https://www.blibli.com/p/downy-single-rinse-pelembut-dan-pewangi-pakaian-720-ml-2-pcs-kemasan-refill/pc--MTA-3144284</t>
  </si>
  <si>
    <t>https://www.blibli.com/p/downy-daring-pewangi-pakaian-1500-ml-kemasan-refill-free-downy-daring-720-ml-kemasan-refill/pc--MTA-4068919</t>
  </si>
  <si>
    <t>https://www.blibli.com/p/downy-premium-parfum-aqua-ocean-pelembut-dan-pewangi-pakaian-1300-ml-refill/pc--MTA-3021932</t>
  </si>
  <si>
    <t>https://www.blibli.com/p/downy-anti-bacteria-pewangi-dan-pelembut-pakaian-720-ml-3-pcs-free-pantene-shampoo-total-damage-care-70-ml/pc--MTA-7779053</t>
  </si>
  <si>
    <t>https://www.blibli.com/p/downy-fusion-pelembut-pewangi-pakaian-1-5-l-2-pcs-kemasan-refill/pc--MTA-3135040</t>
  </si>
  <si>
    <t>https://www.blibli.com/p/downy-mystique-perfume-collection-pewangi-pakaian-hitam-720-ml-3-pcs/pc--MTA-3488442</t>
  </si>
  <si>
    <t>https://www.blibli.com/p/downy-sweet-heart-pewangi-dan-pelembut-pakaian-720-ml-3-pcs-free-pantene-shampoo-total-damage-care-70-ml/pc--MTA-7779279</t>
  </si>
  <si>
    <t>https://www.blibli.com/p/downy-mist-to-go-passion-pewangi-pakaian-35-ml/pc--MTA-5022496</t>
  </si>
  <si>
    <t>https://www.blibli.com/p/downy-sports-fresh-pewangi-dan-pelembut-pakaian-720-ml-3-pcs-free-pantene-shampoo-total-damage-care-70-ml/pc--MTA-7779341</t>
  </si>
  <si>
    <t>https://www.blibli.com/p/downy-mist-to-go-mystique-pewangi-pakaian-35-ml/pc--MTA-5022677</t>
  </si>
  <si>
    <t>https://www.blibli.com/p/downy-premium-parfum-aqua-ocean-pelembut-dan-pewangi-pakaian-1300-ml-3-pcs-kemasan-refill/pc--MTA-3135507</t>
  </si>
  <si>
    <t>https://www.blibli.com/p/downy-premium-parfum-aqua-ocean-pelembut-dan-pewangi-pakaian-800-ml-botol/pc--MTA-3021923</t>
  </si>
  <si>
    <t>https://www.blibli.com/p/downy-daring-pewangi-dan-pelembut-pakaian-720-ml-3-pcs-free-pantene-shampoo-total-damage-care-70-ml/pc--MTA-7779311</t>
  </si>
  <si>
    <t>https://www.blibli.com/p/downy-passion-pewangi-dan-pelembut-pakaian-720-ml-3-pcs-free-pantene-shampoo-total-damage-care-70-ml/pc--MTA-7779257</t>
  </si>
  <si>
    <t>https://www.blibli.com/p/downy-mystique-pewangi-dan-pelembut-pakaian-720-ml-3-pcs-free-pantene-shampoo-total-damage-care-70-ml/pc--MTA-7779213</t>
  </si>
  <si>
    <t>https://www.blibli.com/p/downy-passion-refill-pelembut-pakaian-720-ml-2pcs/pc--MTA-1359315</t>
  </si>
  <si>
    <t>https://www.blibli.com/p/downy-fusion-pelembut-pewangi-pakaian-720-ml-kemasan-refill/pc--MTA-4006027</t>
  </si>
  <si>
    <t>https://www.blibli.com/p/downy-fusion-pelembut-pewangi-pakaian-720-ml-3-pcs-refill/pc--MTA-4006316</t>
  </si>
  <si>
    <t>https://www.blibli.com/p/downy-romance-pewangi-pakaian-720-ml-3-pcs-refill/pc--MTA-4069600</t>
  </si>
  <si>
    <t>https://www.blibli.com/p/downy-single-rinse-pelembut-dan-pewangi-pakaian-720-ml-3-pcs-kemasan-refill/pc--MTA-3144297</t>
  </si>
  <si>
    <t>https://www.blibli.com/p/downy-premium-parfum-secret-garden-pelembut-dan-pewangi-pakaian-1300-ml-3-pcs-kemasan-refill/pc--MTA-3135520</t>
  </si>
  <si>
    <t>https://www.blibli.com/p/downy-premium-parfum-secret-garden-pelembut-dan-pewangi-pakaian-1300-ml-2-pcs-kemasan-refill/pc--MTA-3135486</t>
  </si>
  <si>
    <t>https://www.blibli.com/p/head-shoulders-hair-retain-shampoo-165ml/pc--UK-0019653</t>
  </si>
  <si>
    <t>https://www.blibli.com/p/head-shoulders-sub-zero-shampoo-160-ml/pc--MTA-6817170</t>
  </si>
  <si>
    <t>https://www.blibli.com/p/head-shoulders-supreme-moisture-shampoo-anti-ketombe-135-ml/pc--MTA-2044992</t>
  </si>
  <si>
    <t>https://www.blibli.com/p/head-shoulders-supreme-moisture-kondisioner-320-ml/pc--MTA-2044994</t>
  </si>
  <si>
    <t>https://www.blibli.com/p/head-shoulders-anti-apek-charcoal-shampoo-160-ml/pc--MTA-6817179</t>
  </si>
  <si>
    <t>https://www.blibli.com/p/head-shoulders-anti-hair-fall-shampoo-160-ml/pc--MTA-2968715</t>
  </si>
  <si>
    <t>https://www.blibli.com/p/head-shoulders-clean-balanced-shampoo-160-ml/pc--MTA-2968711</t>
  </si>
  <si>
    <t>https://www.blibli.com/p/head-shoulders-cool-blast-shampoo-165-ml/pc--MN-0000248</t>
  </si>
  <si>
    <t>https://www.blibli.com/p/head-shoulders-cool-menthol-shampoo-160-ml/pc--MTA-2968706</t>
  </si>
  <si>
    <t>https://www.blibli.com/p/head-shoulders-lemon-fresh-anti-dandruff-shampoo-160-ml/pc--MTA-2968775</t>
  </si>
  <si>
    <t>https://www.blibli.com/p/head-shoulders-lemon-fresh-anti-dandruff-shampoo-330-ml/pc--UK-0041592</t>
  </si>
  <si>
    <t>https://www.blibli.com/p/head-shoulders-smooth-silky-shampoo-160-ml/pc--MTA-2968721</t>
  </si>
  <si>
    <t>https://www.blibli.com/p/head-shoulders-sub-zero-shampoo-160-ml-2-pcs/pc--MTA-6817330</t>
  </si>
  <si>
    <t>https://www.blibli.com/p/head-shoulders-shampoo-fc-barca-cool-menthol-300-ml-4902430706056/ps--LOI-60024-01471</t>
  </si>
  <si>
    <t>https://www.blibli.com/p/head-shoulders-sub-zero-shampoo-160-ml-3-pcs/pc--MTA-6817355</t>
  </si>
  <si>
    <t>https://www.blibli.com/p/head-shoulders-supreme-smooth-shampo-anti-ketombe-135-ml/pc--MTA-2044986</t>
  </si>
  <si>
    <t>https://www.blibli.com/p/head-shoulders-lemon-fresh-shampoo-anti-dandruff-330-ml-2-pcs/ps--PGG-18081-00261</t>
  </si>
  <si>
    <t>https://www.blibli.com/p/herbal-essences-bio-renew-repair-argan-oil-of-morocco-regime-400-ml-free-pantene-kondisioner-tanpa-bilas-40-ml/pc--MTA-8926131</t>
  </si>
  <si>
    <t>https://www.blibli.com/p/herbal-essences-bio-renew-clean-white-strawberry-sweet-mint-regime-shampo-400-ml-free-headband/pc--MTA-6983242</t>
  </si>
  <si>
    <t>https://www.blibli.com/p/herbal-essences-bio-renew-hydrate-coconut-milk-regime-sampo-400-ml-free-headband/pc--MTA-6983245</t>
  </si>
  <si>
    <t>https://www.blibli.com/p/herbal-essences-bio-renew-repair-argan-oil-of-morocco-regime-sampo-400-ml-free-headband/pc--MTA-6983235</t>
  </si>
  <si>
    <t>https://www.blibli.com/p/olay-advanced-anti-aging-pelembab-regenerist-micro-sculpting-serum-50-ml-free-olay-regenerist-micro-sculpting-cream-14-g/pc--MTA-7019575</t>
  </si>
  <si>
    <t>https://www.blibli.com/p/olay-age-protect-cream-18-g/ps--OLY-60021-00016</t>
  </si>
  <si>
    <t>https://www.blibli.com/p/olay-regenerist-micro-sculpting-cream-14-gr/ps--OLY-60021-00089</t>
  </si>
  <si>
    <t>https://www.blibli.com/p/olay-natural-white-pinkish-fairness-uv-protection-whitening-cream-50-g-free-foaming-cleanser-50-g/ps--OLY-60021-00128</t>
  </si>
  <si>
    <t>https://www.blibli.com/p/olay-advanced-anti-aging-pelembab-regenerist-micro-sculpting-cream-50-g-free-olay-total-effects-normal-cream-12-g/pc--MTA-5099892</t>
  </si>
  <si>
    <t>https://www.blibli.com/p/olay-ritual-pagi-anti-aging-krim-pelembab-sabun-muka/pc--MTA-1664199</t>
  </si>
  <si>
    <t>https://www.blibli.com/p/olay-white-radiance-advance-pencerah-pelembab-lotion-spf-24-30-ml-2-pcs/pc--MTA-6291934</t>
  </si>
  <si>
    <t>https://www.blibli.com/p/olay-advanced-anti-aging-pelembab-regenerist-micro-sculpting-cream-50-g-free-olay-advanced-anti-aging-sheet-mask/pc--MTA-7019630</t>
  </si>
  <si>
    <t>https://www.blibli.com/p/olay-japanese-deep-sea-algae-healthy-aura-sheet-mask-poweful-duo-pencerah-anti-aging/pc--MTA-6769856</t>
  </si>
  <si>
    <t>https://www.blibli.com/p/olay-advanced-anti-aging-krim-pelembab-regenerist-micro-sculpting-serum-50-ml-free-olay-advanced-anti-aging-sheet-mask/pc--MTA-7019606</t>
  </si>
  <si>
    <t>https://www.blibli.com/p/olay-japanese-camellia-nourishing-sheet-mask-olay-set-perawatan-anti-aging-gentle/pc--MTA-6769855</t>
  </si>
  <si>
    <t>https://www.blibli.com/p/olay-magnemask-advanced-whitening-sheet-mask-5-pcs/pc--MTA-6768519</t>
  </si>
  <si>
    <t>https://www.blibli.com/p/olay-japanese-camellia-nourishing-sheet-mask-5-pcs/pc--MTA-6768501</t>
  </si>
  <si>
    <t>https://www.blibli.com/p/lebih-hemat-olay-whips-power-duo-pencerah-anti-aging/ps--OLY-60021-00305</t>
  </si>
  <si>
    <t>https://www.blibli.com/p/olay-ritual-pencerah-pagi/ps--OLY-60021-00126</t>
  </si>
  <si>
    <t>https://www.blibli.com/p/oral-b-ultra-thin-pro-gum-care-sikat-gigi-3-pcs/pc--MTA-2486871</t>
  </si>
  <si>
    <t>https://www.blibli.com/p/oral-b-advantage-complete-4-way-fresh-medium-40-toothbrush-sikat-gigi/pc--UK-0042981</t>
  </si>
  <si>
    <t>https://www.blibli.com/p/oral-b-advantage-complete-4-way-fresh-soft-35-toothbrush-sikat-gigi/pc--UK-0042982</t>
  </si>
  <si>
    <t>https://www.blibli.com/p/pampers-premium-pants-popok-bayi-size-l-62-pcs-free-downy-mild-gentle-refill-720-ml/pc--MTA-7084268</t>
  </si>
  <si>
    <t>https://www.blibli.com/p/pampers-premium-care-pants-popok-bayi-size-xl-21-pcs/pc--MTA-6354095</t>
  </si>
  <si>
    <t>https://www.blibli.com/p/pampers-popok-celana-xl-6x21-premium-care-popok-bayi-karton/pc--MTA-1613396</t>
  </si>
  <si>
    <t>https://www.blibli.com/p/pampers-popok-celana-xl-4x36-premium-care-popok-bayi-karton/pc--MTA-0922715</t>
  </si>
  <si>
    <t>https://www.blibli.com/p/pampers-popok-celana-m-4x46-premium-care-popok-bayi-karton/pc--MTA-0922665</t>
  </si>
  <si>
    <t>https://www.blibli.com/p/pampers-popok-celana-l-42-premium-care-popok-bayi/ps--BLI-60050-00019</t>
  </si>
  <si>
    <t>https://www.blibli.com/p/pampers-premium-pants-popok-bayi-size-m-68-pcs-free-downy-mild-gentle-refill-720-ml/pc--MTA-7084180</t>
  </si>
  <si>
    <t>https://www.blibli.com/p/pampers-premium-care-pants-popok-bayi-size-xxl-17-pcs/pc--MTA-6354344</t>
  </si>
  <si>
    <t>https://www.blibli.com/p/pampers-premium-care-pants-popok-bayi-size-l-24-pcs/pc--MTA-6354112</t>
  </si>
  <si>
    <t>https://www.blibli.com/p/pampers-popok-celana-l-6x24-premium-care-popok-bayi-karton/pc--MTA-1613393</t>
  </si>
  <si>
    <t>https://www.blibli.com/p/pampers-popok-celana-xxl-4x28-premium-care-popok-bayi/ps--BLG-60024-01135</t>
  </si>
  <si>
    <t>https://www.blibli.com/p/pantene-hairfall-control-quantum-shampoo-900-ml-free-pantene-pro-v-perfect-on-conditioner-tanpa-bilas-40-ml/pc--MTA-6984438</t>
  </si>
  <si>
    <t>https://www.blibli.com/p/pantene-pro-v-anti-ketombe-hijab-edition-shampo-290-ml-paket-isi-2/pc--MTA-3295006</t>
  </si>
  <si>
    <t>https://www.blibli.com/p/pantene-pro-v-anti-lepek-shampoo-400-ml/pc--MTA-1742086</t>
  </si>
  <si>
    <t>https://www.blibli.com/p/pantene-pro-v-gold-series-black-glossy-shampoo-450-ml-free-pantene-pro-v-perfect-on-conditioner-tanpa-bilas-40-ml/pc--MTA-6983962</t>
  </si>
  <si>
    <t>https://www.blibli.com/p/pantene-pro-v-perfec-on-kondisioner-tanpa-bilas-90-ml/pc--MTA-3103747</t>
  </si>
  <si>
    <t>https://www.blibli.com/p/pantene-long-black-shampoo-400-ml/pc--MTA-3857884</t>
  </si>
  <si>
    <t>https://www.blibli.com/p/pantene-conditioner-daily-moisture-repair-290-ml/pc--MTA-8208947</t>
  </si>
  <si>
    <t>https://www.blibli.com/p/pantene-pro-v-anti-lepek-conditioner-290-ml/pc--MTA-1742094</t>
  </si>
  <si>
    <t>https://www.blibli.com/p/paket-pantene-shampoo-hair-fall-control-480-ml-pantene-conditioner-3-minutes-miracle-quantum-hair-fall-control-180-ml/pc--MTA-1664077</t>
  </si>
  <si>
    <t>https://www.blibli.com/p/paket-pantene-shampoo-total-damage-care-480-ml-pantene-conditioner-3-minutes-miracle-quantum-total-damage-care-180-ml/pc--MTA-1664081</t>
  </si>
  <si>
    <t>https://www.blibli.com/p/pantene-anti-dandruff-shampoo-1200-ml-free-pantene-pro-v-perfect-on-conditioner-tanpa-bilas-40-ml/pc--MTA-6984630</t>
  </si>
  <si>
    <t>https://www.blibli.com/p/pantene-conditioner-aqua-pure-165-ml/pc--UK-0045708</t>
  </si>
  <si>
    <t>https://www.blibli.com/p/pantene-conditioner-hair-fall-control-165-ml/pc--UK-0045703</t>
  </si>
  <si>
    <t>https://www.blibli.com/p/pantene-daily-moisture-repair-shampoo-400-ml/pc--MTA-3857712</t>
  </si>
  <si>
    <t>https://www.blibli.com/p/pantene-nature-care-fullness-life-conditioner-135-ml/pc--MTA-7268709</t>
  </si>
  <si>
    <t>https://www.blibli.com/p/pantene-nature-care-fullness-life-shampoo-135-ml/pc--MTA-5646710</t>
  </si>
  <si>
    <t>https://www.blibli.com/p/pantene-pro-v-anti-ketombe-hijab-edition-shampo-290-ml/pc--MTA-3294992</t>
  </si>
  <si>
    <t>https://www.blibli.com/p/pantene-pro-v-anti-lepek-shampoo-135-ml/pc--MTA-3857419</t>
  </si>
  <si>
    <t>https://www.blibli.com/p/pantene-pro-v-anti-lepek-shampoo-170-ml/pc--MTA-1742073</t>
  </si>
  <si>
    <t>https://www.blibli.com/p/pantene-pro-v-perawatan-rambut-rontok-hijab-edition-shampo-290-ml-paket-isi-2/pc--MTA-3294937</t>
  </si>
  <si>
    <t>https://www.blibli.com/p/pantene-pro-v-perfec-on-kondisioner-tanpa-bilas-40-ml/pc--MTA-3103683</t>
  </si>
  <si>
    <t>https://www.blibli.com/p/pantene-shampoo-aqua-pure-500-ml/pc--WM-0000298</t>
  </si>
  <si>
    <t>https://www.blibli.com/p/rejoice-3-in-1-conditioner-160-ml/pc--MTA-6097434</t>
  </si>
  <si>
    <t>https://www.blibli.com/p/rejoice-rich-shampoo-170-ml/pc--MTA-1270284</t>
  </si>
  <si>
    <t>https://www.blibli.com/p/rejoice-soft-smooth-conditioner-170-ml/pc--MTA-1271393</t>
  </si>
  <si>
    <t>https://www.blibli.com/p/rejoice-soft-smooth-shampoo-170-ml/pc--MTA-1270298</t>
  </si>
  <si>
    <t>https://www.blibli.com/p/rejoice-3-in-1-shampoo-170-ml/pc--MTA-1270050</t>
  </si>
  <si>
    <t>https://www.blibli.com/p/rejoice-anti-frizz-conditioner-160-ml/pc--MTA-7551586</t>
  </si>
  <si>
    <t>https://www.blibli.com/p/rejoice-anti-hair-fall-shampoo-170-ml/pc--MTA-1270086</t>
  </si>
  <si>
    <t>https://www.blibli.com/p/rejoice-manageable-black-conditioner-170-ml/pc--MTA-1271333</t>
  </si>
  <si>
    <t>https://www.blibli.com/p/rejoice-manageable-black-shampoo-170-ml/pc--MTA-1270277</t>
  </si>
  <si>
    <t>https://www.blibli.com/p/rejoice-parfum-lembut-shampoo-170-ml/pc--MTA-1742096</t>
  </si>
  <si>
    <t>https://www.blibli.com/p/rejoice-parfum-segar-shampoo-170-ml/pc--MTA-1742099</t>
  </si>
  <si>
    <t>https://www.blibli.com/p/herbal-essences-bio-renew-clean-white-strawberry-sweet-mint-kondisioner-400-ml/ps--PGG-18081-00861</t>
  </si>
  <si>
    <t>https://www.blibli.com/p/adorable-tinytan-downy-pewangi-dan-pelembut-pakaian-650ml-paket-isi-4-free-minyak-goreng-fortune-2-l/ps--DOB-60030-00024</t>
  </si>
  <si>
    <t>https://www.blibli.com/p/buy-3-adorable-tinytan-downy-pewangi-dan-pelembut-pakaian-650ml-free-minyak-goreng-900ml/ps--DOB-60030-00023</t>
  </si>
  <si>
    <t>https://www.blibli.com/p/oral-b-sikat-gigi-cross-action-pro-health-7-benefit-soft-2s-paket-isi-6/ps--PGG-18081-01056</t>
  </si>
  <si>
    <t>https://www.blibli.com/p/downy-anti-bacterial-pewangi-dan-pelembut-pakaian-konsentrat-biru-680-ml-3-pcs-kemasan-refill/ps--DOS-60031-00155</t>
  </si>
  <si>
    <t>https://www.blibli.com/p/downy-allure-pewangi-dan-pelembut-pakaian-konsentrat-680-ml-refill-3-pcs/ps--DOS-60031-00375</t>
  </si>
  <si>
    <t>https://www.blibli.com/p/hair-fall-pantene-conditioner-3-minutes-hair-fall-control-180ml/ps--MSM-70000-00164</t>
  </si>
  <si>
    <t>https://www.blibli.com/p/downy-sunrise-fresh-pewangi-pakaian-780-ml-3-pcs-refil/pc--MTA-3144293</t>
  </si>
  <si>
    <t>https://www.blibli.com/p/downy-floral-pink-pewangi-dan-pelembut-pakaian-konsentrat-2-pcs-1-5-l/ps--DOS-60031-00037</t>
  </si>
  <si>
    <t>https://www.blibli.com/p/downy-mild-gentle-pewangi-dan-pelembut-pakaian-1-5-l-3-pcs/pc--MTA-6447498</t>
  </si>
  <si>
    <t>https://www.blibli.com/p/downy-floral-pink-pelembut-pewangi-pakaian-1-l-kemasan-refill/pc--MTA-9795845</t>
  </si>
  <si>
    <t>https://www.blibli.com/p/downy-mystique-refill-1-5l/pc--MTA-1400726</t>
  </si>
  <si>
    <t>https://www.blibli.com/p/downy-sports-fresh-pelembut-pewangi-pakaian-1500-ml-3-pcs-kemasan-refill/pc--MTA-3135356</t>
  </si>
  <si>
    <t>https://www.blibli.com/p/downy-mystique-pewangi-dan-pelembut-pakaian-konsentrat-hitam-850-ml-2-pcs-kemasan-refill/ps--DOS-60031-00206</t>
  </si>
  <si>
    <t>https://www.blibli.com/p/downy-mystique-pewangi-dan-pelembut-pakaian-konsentrat-hitam-850-ml-3-pcs-kemasan-refill/ps--DOS-60031-00208</t>
  </si>
  <si>
    <t>https://www.blibli.com/p/downy-perfume-sweet-heart-pink-pewangi-dan-pelembut-pakaian-konsentrat-1-35l-refill/ps--DOS-60031-00066</t>
  </si>
  <si>
    <t>https://www.blibli.com/p/downy-anti-apek-pewangi-dan-pelembut-pakaian-konsentrat-1-35-l-3-pcs-kemasan-refill/ps--DOS-60031-00201</t>
  </si>
  <si>
    <t>https://www.blibli.com/p/downy-sunrise-fresh-pelembut-pakaian-720-ml-refill-4-pcs/pc--MTA-6061779</t>
  </si>
  <si>
    <t>https://www.blibli.com/p/downy-mild-gentle-pelembut-pakaian-720-ml-refill-3-pcs/pc--MTA-6447496</t>
  </si>
  <si>
    <t>https://www.blibli.com/p/downy-allure-pelembut-pakaian-680-ml-refill-3-pcs/pc--MTA-7544730</t>
  </si>
  <si>
    <t>https://www.blibli.com/p/downy-floral-pink-pelembut-pewangi-pakaian-1-l-kemasan-refill-2-pcs/pc--MTA-9795854</t>
  </si>
  <si>
    <t>https://www.blibli.com/p/downy-floral-pink-pelembut-pewangi-pakaian-1-l-kemasan-refill-3-pcs/pc--MTA-9795859</t>
  </si>
  <si>
    <t>https://www.blibli.com/p/downy-anti-bacterial-cairan-pelembut-pakaian-720-ml-2-pcs-kemasan-refill/pc--MTA-3304452</t>
  </si>
  <si>
    <t>https://www.blibli.com/p/downy-mild-gentle-pewangi-dan-pelembut-pakaian-720-ml-refill-2-pcs/pc--MTA-6447492</t>
  </si>
  <si>
    <t>https://www.blibli.com/p/downy-sports-fresh-pelembut-pewangi-pakaian-1500-ml/pc--MTA-2688047</t>
  </si>
  <si>
    <t>https://www.blibli.com/p/downy-sunrise-fresh-pewangi-pakaian-1-05-l-pouch/pc--MTA-4087693</t>
  </si>
  <si>
    <t>https://www.blibli.com/p/downy-mystique-pewangi-pakaian-720-ml-kemasan-refill/pc--MTA-3304401</t>
  </si>
  <si>
    <t>https://www.blibli.com/p/downy-premium-parfum-aqua-ocean-pelembut-dan-pewangi-pakaian-650-ml-3-pcs-kemasan-refill/pc--MTA-3135512</t>
  </si>
  <si>
    <t>https://www.blibli.com/p/downy-premium-parfum-aqua-ocean-pelembut-dan-pewangi-pakaian-650-ml-refill/pc--MTA-3021926</t>
  </si>
  <si>
    <t>https://www.blibli.com/p/downy-mystique-pewangi-dan-pelembut-pakaian-konsentrat-hitam-850-ml/ps--DOS-60031-00498</t>
  </si>
  <si>
    <t>https://www.blibli.com/p/downy-passion-refill-pelembut-pewangi-pakaian-merah-1-5-l-2-pcs/pc--MTA-1417251</t>
  </si>
  <si>
    <t>https://www.blibli.com/p/downy-sunrise-fresh-pewangi-pelembut-pakaian-biru-1-55-l/pc--MTA-6447485</t>
  </si>
  <si>
    <t>https://www.blibli.com/p/downy-perfume-sweet-heart-pink-reffil-1500-ml-2-pcs/pc--MTA-1985561</t>
  </si>
  <si>
    <t>https://www.blibli.com/p/downy-mystique-refill-pewangi-dan-pelembut-pakaian-konsentrat-1-35-l-2-pcs/ps--DOS-60031-00048</t>
  </si>
  <si>
    <t>https://www.blibli.com/p/downy-sunrise-fresh-pewangi-pakaian-1550-ml-refill-downy-sunrise-fresh-780-ml-refill/pc--MTA-6059106</t>
  </si>
  <si>
    <t>https://www.blibli.com/p/downy-passion-pelembut-dan-pewangi-pakaian-900-ml-2-pcs-refill/pc--MTA-4005162</t>
  </si>
  <si>
    <t>https://www.blibli.com/p/downy-daring-pewangi-pakaian-720-ml-kemasan-refill/pc--MTA-3304398</t>
  </si>
  <si>
    <t>https://www.blibli.com/p/downy-perfume-sweet-heart-pink-pewangi-pakaian-720-ml-kemasan-refill/pc--MTA-3488296</t>
  </si>
  <si>
    <t>https://www.blibli.com/p/downy-allure-pewangi-dan-pelembut-pakaian-590-ml-refill-2-pcs/pc--MTA-7544726</t>
  </si>
  <si>
    <t>https://www.blibli.com/p/downy-daring-refill-pewangi-pakaian-1-5-l/pc--MTA-1220811</t>
  </si>
  <si>
    <t>https://www.blibli.com/p/downy-allure-pewangi-dan-pelembut-pakaian-720-ml-refill-2-pcs/pc--MTA-7544729</t>
  </si>
  <si>
    <t>https://www.blibli.com/p/downy-allure-pewangi-dan-pelembut-pakaian-590-ml-refill-3-pcs/pc--MTA-7544727</t>
  </si>
  <si>
    <t>https://www.blibli.com/p/downy-sport-fresh-pewangi-dan-pelembut-pakaian-720-ml-4-pcs-kemasan-refill/pc--MTA-6447536</t>
  </si>
  <si>
    <t>https://www.blibli.com/p/downy-mild-gentle-pewangi-dan-pelembut-pakaian-1-5-l/pc--MTA-6447490</t>
  </si>
  <si>
    <t>https://www.blibli.com/p/downy-allure-pewangi-dan-pelembut-pakaian-720-ml-kemasan-refill/pc--MTA-7544728</t>
  </si>
  <si>
    <t>https://www.blibli.com/p/downy-anti-apek-pelembut-dan-pewangi-pakaian-720-ml-kemasan-refill/pc--MTA-4006414</t>
  </si>
  <si>
    <t>https://www.blibli.com/p/downy-anti-apek-pelembut-dan-pewangi-pakaian-720-ml-2-pcs-kemasan-refill/pc--MTA-4006491</t>
  </si>
  <si>
    <t>https://www.blibli.com/p/downy-allure-pewangi-dan-pelembut-pakaian-900-ml-refill-2-pcs/pc--MTA-7544732</t>
  </si>
  <si>
    <t>https://www.blibli.com/p/downy-antibacteria-pewangi-dan-pelembut-pakaian-720-ml-refill-4-pcs/pc--MTA-6061405</t>
  </si>
  <si>
    <t>https://www.blibli.com/p/downy-perfume-sweet-heart-pewangi-pelembut-pakaian-pink-1500-ml-3-pcs-kemasan-refill/pc--MTA-3135126</t>
  </si>
  <si>
    <t>https://www.blibli.com/p/downy-premium-parfum-aqua-ocean-pelembut-dan-pewangi-pakaian-650-ml-2-pcs-kemasan-refill/pc--MTA-3135474</t>
  </si>
  <si>
    <t>https://www.blibli.com/p/downy-allure-pewangi-dan-pelembut-pakaian-1-5-l-refill-2-pcs/pc--MTA-7544735</t>
  </si>
  <si>
    <t>https://www.blibli.com/p/downy-allure-pewangi-dan-pelembut-pakaian-900-ml-kemasan-refill/pc--MTA-7544731</t>
  </si>
  <si>
    <t>https://www.blibli.com/p/downy-daring-pewangi-dan-pelembut-pakaian-720-ml-refill-4-pcs/pc--MTA-6061645</t>
  </si>
  <si>
    <t>https://www.blibli.com/p/downy-passion-pelembut-dan-pewangi-pakaian-merah-900-ml-3-pcs-refill/pc--MTA-4005779</t>
  </si>
  <si>
    <t>https://www.blibli.com/p/downy-mild-gentle-pewangi-dan-pelembut-pakaian-720-ml-refill/pc--MTA-6447488</t>
  </si>
  <si>
    <t>https://www.blibli.com/p/downy-passion-pelembut-pakaian-900-ml-kemasan-refill/pc--MTA-4004731</t>
  </si>
  <si>
    <t>https://www.blibli.com/p/downy-antibacteria-pelembut-pakaian-720-ml-kemasan-refill/pc--MTA-3304457</t>
  </si>
  <si>
    <t>https://www.blibli.com/p/downy-allure-pewangi-dan-pelembut-pakaian-590-ml-refill/pc--MTA-7544725</t>
  </si>
  <si>
    <t>https://www.blibli.com/p/downy-sports-fresh-pelembut-pewangi-pakaian-1500-ml-2-pcs-kemasan-refill/pc--MTA-3135074</t>
  </si>
  <si>
    <t>https://www.blibli.com/p/downy-mild-gentle-pewangi-dan-pelembut-pakaian-720-ml-4-pcs-kemasan-refill/pc--MTA-6447538</t>
  </si>
  <si>
    <t>https://www.blibli.com/p/downy-passion-pewangi-dan-pelembut-pakaian-konsentrat-refill-merah-1-35l/ps--DOS-60031-00053</t>
  </si>
  <si>
    <t>https://www.blibli.com/p/downy-floral-pink-pewangi-dan-pelembut-pakaian-780-ml-refill-4-pcs/pc--MTA-6061796</t>
  </si>
  <si>
    <t>https://www.blibli.com/p/downy-anti-apek-pelembut-dan-pewangi-pakaian-1500-ml-kemasan-refill/pc--MTA-4006444</t>
  </si>
  <si>
    <t>https://www.blibli.com/p/downy-anti-apek-pelembut-dan-pewangi-pakaian-720-ml-3-pcs-kemasan-refill/pc--MTA-4006578</t>
  </si>
  <si>
    <t>https://www.blibli.com/p/downy-secret-garden-pewangi-dan-pelembut-pakaian-650-ml-refill-4-pcs/pc--MTA-6061767</t>
  </si>
  <si>
    <t>https://www.blibli.com/p/downy-passion-refill-pelembut-pakaian-720-ml/pc--MTA-1359156</t>
  </si>
  <si>
    <t>https://www.blibli.com/p/downy-allure-pewangi-dan-pelembut-pakaian-1-5-l-kemasan-refill/pc--MTA-7544734</t>
  </si>
  <si>
    <t>https://www.blibli.com/p/downy-daring-pewangi-pelembut-pakaian-1-5-l-3-pcs-kemasan-refill/pc--MTA-3135117</t>
  </si>
  <si>
    <t>https://www.blibli.com/p/downy-allure-pewangi-dan-pelembut-pakaian-900-ml-refill-3-pcs/pc--MTA-7544733</t>
  </si>
  <si>
    <t>https://www.blibli.com/p/downy-mild-gentle-pewangi-dan-pelembut-pakaian-1-5-l-2-pcs/pc--MTA-6447494</t>
  </si>
  <si>
    <t>https://www.blibli.com/p/downy-pelembut-pakaian-mystique-botol-900-ml/pc--MTA-0201552</t>
  </si>
  <si>
    <t>https://www.blibli.com/p/downy-aqua-ocean-pewangi-dan-pelembut-pakaian-650-ml-refill-4-pcs/pc--MTA-6061727</t>
  </si>
  <si>
    <t>https://www.blibli.com/p/downy-daring-refill-pewangi-dan-pelembut-pakaian-1-5-l-2-pcs/pc--MTA-2278570</t>
  </si>
  <si>
    <t>https://www.blibli.com/p/downy-anti-apek-pelembut-dan-pewangi-pakaian-1500-ml-2-pcs-kemasan-refill/pc--MTA-4006467</t>
  </si>
  <si>
    <t>https://www.blibli.com/p/downy-pelembut-pakaian-passion-botol-900-ml/pc--MTA-0201556</t>
  </si>
  <si>
    <t>https://www.blibli.com/p/downy-anti-apek-pewangi-dan-pelembut-pakaian-720-ml-refill-4-pcs/pc--MTA-6061683</t>
  </si>
  <si>
    <t>https://www.blibli.com/p/downy-sunrise-fresh-pewangi-pakaian-780-ml-refill/pc--MTA-3021917</t>
  </si>
  <si>
    <t>https://www.blibli.com/p/downy-floral-pink-pelembut-pewangi-pakaian-1-55-l/pc--MTA-2072752</t>
  </si>
  <si>
    <t>https://www.blibli.com/p/downy-allure-pewangi-dan-pelembut-pakaian-konsentrat-1-45-l-refill-3-pcs/ps--DOS-60031-00381</t>
  </si>
  <si>
    <t>https://www.blibli.com/p/downy-pewangi-dan-pelembut-pakaian-konsentrat-fresh-bouquet-900-ml/ps--DOS-60031-00406</t>
  </si>
  <si>
    <t>https://www.blibli.com/p/downy-pewangi-dan-pelembut-pakaian-konsentrat-fresh-bouquet-900-ml-paket-isi-2/ps--DOS-60031-00407</t>
  </si>
  <si>
    <t>https://www.blibli.com/p/downy-pewangi-dan-pelembut-pakaian-konsentrat-fresh-bouquet-900-ml-paket-isi-3/ps--DOS-60031-00408</t>
  </si>
  <si>
    <t>https://www.blibli.com/p/downy-pewangi-dan-pelembut-pakaian-konsentrat-fresh-bouquet-1-45-l/ps--DOS-60031-00409</t>
  </si>
  <si>
    <t>https://www.blibli.com/p/downy-pewangi-dan-pelembut-pakaian-konsentrat-fresh-bouquet-1-45-l-paket-isi-2/ps--DOS-60031-00410</t>
  </si>
  <si>
    <t>https://www.blibli.com/p/downy-pewangi-dan-pelembut-pakaian-konsentrat-fresh-bouquet-1-45-l-paket-isi-3/ps--DOS-60031-00411</t>
  </si>
  <si>
    <t>https://www.blibli.com/p/downy-pewangi-dan-pelembut-pakaian-konsentrat-adorable-bouquet-900-ml/ps--DOS-60031-00412</t>
  </si>
  <si>
    <t>https://www.blibli.com/p/downy-pewangi-dan-pelembut-pakaian-konsentrat-adorable-bouquet-900-ml-paket-isi-2/ps--DOS-60031-00606</t>
  </si>
  <si>
    <t>https://www.blibli.com/p/downy-pewangi-dan-pelembut-pakaian-konsentrat-adorable-bouquet-900-ml-paket-isi-3/ps--DOS-60031-00414</t>
  </si>
  <si>
    <t>https://www.blibli.com/p/downy-pewangi-dan-pelembut-pakaian-konsentrat-adorable-bouquet-1-45-l/ps--DOS-60031-00415</t>
  </si>
  <si>
    <t>https://www.blibli.com/p/downy-pewangi-dan-pelembut-pakaian-konsentrat-adorable-bouquet-1-45-l-paket-isi-2/ps--DOS-60031-00416</t>
  </si>
  <si>
    <t>https://www.blibli.com/p/downy-pewangi-dan-pelembut-pakaian-konsentrat-adorable-bouquet-1-45-l-paket-isi-3/ps--DOS-60031-00417</t>
  </si>
  <si>
    <t>https://www.blibli.com/p/downy-pewangi-dan-pelembut-pakaian-konsentrat-fresh-bouquet-550-ml/ps--DOS-60031-00418</t>
  </si>
  <si>
    <t>https://www.blibli.com/p/downy-pewangi-dan-pelembut-pakaian-konsentrat-fresh-bouquet-550-ml-paket-isi-2/ps--DOS-60031-00419</t>
  </si>
  <si>
    <t>https://www.blibli.com/p/downy-pewangi-dan-pelembut-pakaian-konsentrat-fresh-bouquet-550-ml-paket-isi-3/ps--DOS-60031-00420</t>
  </si>
  <si>
    <t>https://www.blibli.com/p/downy-pewangi-dan-pelembut-pakaian-konsentrat-adorable-bouquet-550-ml/ps--DOS-60031-00421</t>
  </si>
  <si>
    <t>https://www.blibli.com/p/downy-pewangi-dan-pelembut-pakaian-konsentrat-adorable-bouquet-550-ml-paket-isi-2/ps--DOS-60031-00422</t>
  </si>
  <si>
    <t>https://www.blibli.com/p/downy-pewangi-dan-pelembut-pakaian-konsentrat-adorable-bouquet-550-ml-paket-isi-3/ps--DOS-60031-00423</t>
  </si>
  <si>
    <t>https://www.blibli.com/p/gillette-pisau-cukur-silet-goal-5-1-hangcard-isi-20-box/pc--MTA-9773283</t>
  </si>
  <si>
    <t>https://www.blibli.com/p/gillette-pisau-cukur-silet-london-bridge-20-box/pc--MTA-9773239</t>
  </si>
  <si>
    <t>https://www.blibli.com/p/gillette-pisau-cukur-blue-2-plus-1-renceng-24-it/pc--MTA-9773247</t>
  </si>
  <si>
    <t>https://www.blibli.com/p/gillette-pisau-cukur-goal-2-1-renceng-24-it/pc--MTA-9773260</t>
  </si>
  <si>
    <t>https://www.blibli.com/p/gillette-pisau-cukur-blue-simple-3-1-renceng-12-it/pc--MTA-9773262</t>
  </si>
  <si>
    <t>https://www.blibli.com/p/gillette-pisau-cukur-kepala-goyang-blue-2-flex-1-renceng-6-it/pc--MTA-9773271</t>
  </si>
  <si>
    <t>https://www.blibli.com/p/gillette-blue-2-disposable-razor-pisau-cukur-isi-10/pc--MTA-1387312</t>
  </si>
  <si>
    <t>https://www.blibli.com/p/gillette-blue-2-pivot-disposable-razor-pisau-cukur-isi-5/pc--MTA-1387316</t>
  </si>
  <si>
    <t>https://www.blibli.com/p/gillette-blue-3-simple-razor-pisau-cukur-isi-4/pc--MTA-1387320</t>
  </si>
  <si>
    <t>https://www.blibli.com/p/gillette-foamy-shave-cream-lemon-lime-175-gr/pc--MTA-1010475</t>
  </si>
  <si>
    <t>https://www.blibli.com/p/gillette-foamy-shave-cream-menthol-175-gr/pc--MTA-1010472</t>
  </si>
  <si>
    <t>https://www.blibli.com/p/gillette-fusion-proglide-base-flexball-razor-pisau-cukur/pc--MTA-1032979</t>
  </si>
  <si>
    <t>https://www.blibli.com/p/gillette-fusion-proglide-base-pisau-cukur/pc--MTA-1010551</t>
  </si>
  <si>
    <t>https://www.blibli.com/p/gillette-gel-shave-cool-fusion-proglide-195-gr/pc--MTA-1010549</t>
  </si>
  <si>
    <t>https://www.blibli.com/p/gillette-gel-shave-moisture-195-ml/pc--MTA-1010479</t>
  </si>
  <si>
    <t>https://www.blibli.com/p/gillette-gel-shave-sensitive-195-gr/pc--MTA-1010543</t>
  </si>
  <si>
    <t>https://www.blibli.com/p/gillette-guard-3-isi-ulang-pisau-cukur-isi-2-pcs/pc--MTA-7548082</t>
  </si>
  <si>
    <t>https://www.blibli.com/p/gillette-guard-3-isi-ulang-pisau-cukur-isi-4-pcs/pc--MTA-7548094</t>
  </si>
  <si>
    <t>https://www.blibli.com/p/gillette-guard-3-pisau-cukur-razor-isi-1-pcs/pc--MTA-7548109</t>
  </si>
  <si>
    <t>https://www.blibli.com/p/gillette-isi-ulang-fusion-proglide-2-pcs/pc--MTA-1011195</t>
  </si>
  <si>
    <t>https://www.blibli.com/p/gillette-isi-ulang-fusion-proglide-refill-pisau-cukur-razor-4-pcs/ps--PGG-18081-00301</t>
  </si>
  <si>
    <t>https://www.blibli.com/p/gillette-isi-ulang-mach-3-isi-2/pc--MTA-1010313</t>
  </si>
  <si>
    <t>https://www.blibli.com/p/gillette-isi-ulang-vector-refill-pisau-cukur-razor-isi-4/pc--MTA-1010298</t>
  </si>
  <si>
    <t>https://www.blibli.com/p/gillette-mach3-content-4-cartridges-refill-pisau-cukur-razor/pc--GDN-0005731</t>
  </si>
  <si>
    <t>https://www.blibli.com/p/gillette-pisau-cukur-blue-3-biru-isi-2/pc--MTA-1010234</t>
  </si>
  <si>
    <t>https://www.blibli.com/p/gillette-pisau-cukur-blue-3-ice-isi-2/pc--MTA-1010214</t>
  </si>
  <si>
    <t>https://www.blibli.com/p/gillette-pisau-cukur-razor-wanita-daisy-classic-isi-5/pc--MTA-1010277</t>
  </si>
  <si>
    <t>https://www.blibli.com/p/gillette-pisau-cukur-razor-mach-3/pc--MTA-1010307</t>
  </si>
  <si>
    <t>https://www.blibli.com/p/gillette-pisau-cukur-wanita-simply-venus-isi-4/pc--MTA-1010284</t>
  </si>
  <si>
    <t>https://www.blibli.com/p/gillette-venus-alat-cukur-wanita-smooth-pisau-cukur-isi-4-refill-isi-ulang/ps--PGG-18081-01129</t>
  </si>
  <si>
    <t>https://www.blibli.com/p/gillette-venus-alat-cukur-wanita-smooth-pisau-cukur-isi-4-refill-isi-ulang-paket-isi-2/ps--PGG-18081-01148</t>
  </si>
  <si>
    <t>https://www.blibli.com/p/gilllette-venus-alat-cukur-wanita-smooth-razor-4-refill-pisau-cukur-isi-ulang/ps--PGG-18081-01149</t>
  </si>
  <si>
    <t>https://www.blibli.com/p/gillette-venus-alat-cukur-wanita-comfortglide-olay-pisau-cukur-isi-4-refill-isi-ulang/ps--PGG-18081-01133</t>
  </si>
  <si>
    <t>https://www.blibli.com/p/gillette-venus-alat-cukur-wanita-extra-smooth-pisau-cukur-isi-4-refill-isi-ulang/ps--PGG-18081-01131</t>
  </si>
  <si>
    <t>https://www.blibli.com/p/gillette-venus-alat-cukur-wanita-extra-smooth-pisau-cukur-isi-4-refill-isi-ulang-paket-isi-2/ps--PGG-18081-01150</t>
  </si>
  <si>
    <t>https://www.blibli.com/p/gilllette-venus-alat-cukur-wanita-extra-smooth-razor-pisau-cukur-isi-ulang/ps--PGG-18081-01132</t>
  </si>
  <si>
    <t>https://www.blibli.com/p/gilllette-venus-alat-cukur-wanita-smooth-sensitive-razor-pisau-cukur-isi-ulang/ps--PGG-18081-01166</t>
  </si>
  <si>
    <t>https://www.blibli.com/p/gillette-venus-krim-alat-cukur-wanita-satin-care-aloe-vera/ps--PGG-18081-01175</t>
  </si>
  <si>
    <t>https://www.blibli.com/p/gillette-venus-alat-cukur-wanita-snap-extra-smooth-razor-isi-ulang/ps--PGG-18081-01176</t>
  </si>
  <si>
    <t>https://www.blibli.com/p/gillete-mach-3-turbo-3d-alat-cukur-4-refill-free-cover-pisau-cukur/ps--PGG-18081-01171</t>
  </si>
  <si>
    <t>https://www.blibli.com/p/gillette-pisau-cukur-silet-goal-5-1-box/pc--MTA-9773237</t>
  </si>
  <si>
    <t>https://www.blibli.com/p/head-shoulders-cool-menthol-shampoo-850-ml-2-pcs/ps--PGG-18081-00938</t>
  </si>
  <si>
    <t>https://www.blibli.com/p/head-shoulders-lemon-fresh-shampoo-850-ml-2-pcs/pc--MTA-6500779</t>
  </si>
  <si>
    <t>https://www.blibli.com/p/head-shoulders-anti-apek-charcoal-shampoo-300-ml-2-pcs/pc--MTA-6817401</t>
  </si>
  <si>
    <t>https://www.blibli.com/p/head-shoulders-anti-apek-charcoal-shampoo-300-ml-3-pcs/pc--MTA-6817413</t>
  </si>
  <si>
    <t>https://www.blibli.com/p/head-shoulders-anti-apek-charcoal-shampoo-300-ml/pc--MTA-6817190</t>
  </si>
  <si>
    <t>https://www.blibli.com/p/head-shoulders-clean-balanced-shampoo-anti-dandruff-anti-ketombe-400-ml/pc--MTA-2969339</t>
  </si>
  <si>
    <t>https://www.blibli.com/p/head-shoulders-cool-blast-shampoo-315-ml/pc--MTA-0079053</t>
  </si>
  <si>
    <t>https://www.blibli.com/p/head-shoulders-cool-menthol-shampoo-680-ml/pc--MTA-1283152</t>
  </si>
  <si>
    <t>https://www.blibli.com/p/head-shoulders-cool-menthol-shampoo-anti-dandruff-anti-ketombe-300-ml/pc--MTA-2968740</t>
  </si>
  <si>
    <t>https://www.blibli.com/p/head-shoulders-cool-menthol-shampoo-anti-dandruff-anti-ketombe-400-ml/pc--MTA-2968717</t>
  </si>
  <si>
    <t>https://www.blibli.com/p/head-shoulders-hair-retain-shampoo-315-ml/pc--GDN-0008068</t>
  </si>
  <si>
    <t>https://www.blibli.com/p/head-shoulders-lemon-fresh-anti-dandruff-shampoo-300-ml/pc--MTA-2968901</t>
  </si>
  <si>
    <t>https://www.blibli.com/p/head-shoulders-lemon-fresh-shampoo-680-ml-2pcs/pc--MTA-2256657</t>
  </si>
  <si>
    <t>https://www.blibli.com/p/head-shoulders-lemon-fresh-anti-dandruff-shampoo-anti-dandruff-anti-ketombe-680-ml/pc--MTA-1575103</t>
  </si>
  <si>
    <t>https://www.blibli.com/p/head-shoulders-smooth-silky-shampoo-anti-dandruff-anti-ketombe-400-ml/pc--MTA-2968773</t>
  </si>
  <si>
    <t>https://www.blibli.com/p/head-shoulders-supreme-moisture-shampo-anti-dandruff-anti-ketombe-330-ml/pc--MTA-2044981</t>
  </si>
  <si>
    <t>https://www.blibli.com/p/head-shoulders-supreme-moisture-shampoo-anti-dandruff-anti-ketombe-480-ml/pc--MTA-2044997</t>
  </si>
  <si>
    <t>https://www.blibli.com/p/head-shoulders-supreme-smooth-shampo-anti-dandruff-anti-ketombe-480-ml/pc--MTA-2044963</t>
  </si>
  <si>
    <t>https://www.blibli.com/p/head-shoulders-supreme-smooth-shampo-anti-ketombe-330-ml/pc--MTA-2044957</t>
  </si>
  <si>
    <t>https://www.blibli.com/p/head-shoulders-cool-menthol-shampoo-680-ml-2-pcs/pc--MTA-1283162</t>
  </si>
  <si>
    <t>https://www.blibli.com/p/head-shoulders-cool-menthol-shampoo-850-ml/ps--PGG-18081-00930</t>
  </si>
  <si>
    <t>https://www.blibli.com/p/head-shoulders-lemon-fresh-shampoo-850-ml/pc--MTA-6500657</t>
  </si>
  <si>
    <t>https://www.blibli.com/p/head-shoulders-shampoo-anti-gatal-400-ml-paket-isi-2/ps--PGG-18081-01118</t>
  </si>
  <si>
    <t>https://www.blibli.com/p/head-shoulders-shampoo-anti-gatal-400-ml-paket-isi-3/ps--PGG-18081-01119</t>
  </si>
  <si>
    <t>https://www.blibli.com/p/head-shoulders-shampoo-anti-gatal-300-ml/ps--PGG-18081-01120</t>
  </si>
  <si>
    <t>https://www.blibli.com/p/head-shoulders-shampoo-anti-gatal-300-ml-paket-isi-2/ps--PGG-18081-01121</t>
  </si>
  <si>
    <t>https://www.blibli.com/p/head-shoulders-shampoo-anti-gatal-300-ml-paket-isi-3/ps--PGG-18081-01122</t>
  </si>
  <si>
    <t>https://www.blibli.com/p/head-shoulders-shampoo-supreme-anti-hairfall-480-ml/ps--PGG-18081-01123</t>
  </si>
  <si>
    <t>https://www.blibli.com/p/head-shoulders-shampoo-supreme-anti-hairfall-480-ml-paket-isi-2/ps--PGG-18081-01124</t>
  </si>
  <si>
    <t>https://www.blibli.com/p/head-shoulders-shampoo-supreme-anti-hairfall-480-ml-paket-isi-3/ps--PGG-18081-01125</t>
  </si>
  <si>
    <t>https://www.blibli.com/p/head-shoulders-shampoo-anti-apek-400-ml/ps--PGG-18081-01126</t>
  </si>
  <si>
    <t>https://www.blibli.com/p/head-shoulders-shampoo-anti-apek-400-ml-paket-isi-2/ps--PGG-18081-01127</t>
  </si>
  <si>
    <t>https://www.blibli.com/p/head-shoulders-shampoo-anti-apek-400-ml-paket-isi-3/ps--PGG-18081-01128</t>
  </si>
  <si>
    <t>https://www.blibli.com/p/herbal-essences-bio-renew-hydrate-coconut-milk-kondisioner-400-ml/pc--MTA-4346947</t>
  </si>
  <si>
    <t>https://www.blibli.com/p/herbal-essences-bio-renew-hydrate-coconut-milk-shampo-400-ml/pc--MTA-4346849</t>
  </si>
  <si>
    <t>https://www.blibli.com/p/herbal-essences-bio-renew-repair-argan-oil-of-morocco-kondisioner-400-ml/pc--MTA-4346993</t>
  </si>
  <si>
    <t>https://www.blibli.com/p/herbal-essences-bio-renew-repair-argan-oil-of-morocco-shampo-400-ml/pc--MTA-4346981</t>
  </si>
  <si>
    <t>https://www.blibli.com/p/herbal-essences-bio-renew-smooth-golden-moringa-oil-kondisioner-400-ml/pc--MTA-4346809</t>
  </si>
  <si>
    <t>https://www.blibli.com/p/herbal-essences-bio-renew-smooth-golden-moringa-oil-shampo-400-ml/pc--MTA-4346873</t>
  </si>
  <si>
    <t>https://www.blibli.com/p/herbal-essences-moroccan-my-shine-restored-radiance-kondisioner-300-ml/pc--MTA-5603413</t>
  </si>
  <si>
    <t>https://www.blibli.com/p/herbal-essences-moroccan-my-shine-restored-radiance-shampo-300-ml/pc--MTA-5603249</t>
  </si>
  <si>
    <t>https://www.blibli.com/p/herbal-essences-volume-white-grapefruit-mosa-mint-conditioner-400-ml/pc--MTA-8804946</t>
  </si>
  <si>
    <t>https://www.blibli.com/p/herbal-essences-moisture-rosemary-herbs-conditioner-400-ml/pc--MTA-8804990</t>
  </si>
  <si>
    <t>https://www.blibli.com/p/herbal-essences-hello-hydration-deep-moisture-shampo-300-ml/pc--MTA-5603185</t>
  </si>
  <si>
    <t>https://www.blibli.com/p/herbal-essences-volume-white-grapefruit-mosa-mint-shampoo-400-ml/pc--MTA-8804923</t>
  </si>
  <si>
    <t>https://www.blibli.com/p/herbal-essences-moisture-rosemary-herbs-shampoo-400-ml/pc--MTA-8804963</t>
  </si>
  <si>
    <t>https://www.blibli.com/p/herbal-essences-shampoo-moroccan-my-shine-300-ml-x-2-conditioner-300-ml/pc--MTA-9773312</t>
  </si>
  <si>
    <t>https://www.blibli.com/p/herbal-essences-shampoo-hello-hydration-300-ml-x-2-conditioner-300-ml/pc--MTA-9773316</t>
  </si>
  <si>
    <t>https://www.blibli.com/p/herbal-essences-colour-me-happy-300-ml-shampoo-x-2-conditioner-300-ml/pc--MTA-9773362</t>
  </si>
  <si>
    <t>https://www.blibli.com/p/herbal-essences-bio-renew-clean-white-strawberry-sweet-mint-shampoo-400-ml-kondisioner/ps--PGG-18081-01158</t>
  </si>
  <si>
    <t>https://www.blibli.com/p/herbal-essences-bio-renew-hydrate-coconut-milk-shampoo-400-ml-kondisioner/ps--PGG-18081-01159</t>
  </si>
  <si>
    <t>https://www.blibli.com/p/herbal-essences-bio-renew-repair-argan-oil-of-morocco-shampoo-400-ml-kondisioner/ps--PGG-18081-01160</t>
  </si>
  <si>
    <t>https://www.blibli.com/p/herbal-essences-bio-renew-moisture-rosemary-and-herbs-shampoo-400-ml-conditioner-400-ml/ps--PGG-18081-01161</t>
  </si>
  <si>
    <t>https://www.blibli.com/p/herbal-essences-bio-renew-volume-white-grapefruit-and-mosa-mint-shampoo-400-ml-conditioner-400-ml/ps--PGG-18081-01162</t>
  </si>
  <si>
    <t>https://www.blibli.com/p/olay-white-radiance-light-perfecting-essence-water-150-ml/pc--MTA-9743697</t>
  </si>
  <si>
    <t>https://www.blibli.com/p/olay-white-radiance-light-perfecting-essence-7ml/pc--MTA-9643078</t>
  </si>
  <si>
    <t>https://www.blibli.com/p/olay-ritual-retinol-anti-aging-krim-pagi-krim-malam-50-g-serum-malam-30-ml/pc--MTA-9160460</t>
  </si>
  <si>
    <t>https://www.blibli.com/p/olay-ritual-retinol-anti-aging-krim-pagi-50-g-serum-malam-30-ml/pc--MTA-9160655</t>
  </si>
  <si>
    <t>https://www.blibli.com/p/olay-ritual-retinol-anti-aging-krim-pagi-krim-malam-50-g-eye-cream-malam-15-ml/pc--MTA-9160590</t>
  </si>
  <si>
    <t>https://www.blibli.com/p/olay-regenerist-retinol-24-serum-30-ml-paket-isi-2/pc--MTA-9806652</t>
  </si>
  <si>
    <t>https://www.blibli.com/p/lebih-hemat-olay-set-pencerah-whitening-luminous-day-cream-50gr-night-cream-50gr-essence-30ml-luminous/ps--OLY-60021-00321</t>
  </si>
  <si>
    <t>https://www.blibli.com/p/olay-advanced-anti-aging-pelembab-regenerist-micro-sculpting-serum-50-ml-free-olay-camellia-mask/pc--MTA-8951633</t>
  </si>
  <si>
    <t>https://www.blibli.com/p/olay-regenerist-micro-sculpting-day-cream-50-g-free-olay-camellia-mask/pc--MTA-8951694</t>
  </si>
  <si>
    <t>https://www.blibli.com/p/olay-advanced-anti-aging-pelembab-regenerist-micro-sculpting-serum-50-ml/pc--WM-0000075</t>
  </si>
  <si>
    <t>https://www.blibli.com/p/olay-total-effects-set-perawatan-malam-paket-bundle/pc--MTA-4067633</t>
  </si>
  <si>
    <t>https://www.blibli.com/p/olay-moisturising-lotion-cream-wajah-75-ml/ps--OLY-60021-00084</t>
  </si>
  <si>
    <t>https://www.blibli.com/p/olay-total-effects-7-in-one-foaming-cleanser-100-g/ps--OLY-60021-00042</t>
  </si>
  <si>
    <t>https://www.blibli.com/p/olay-regenerist-advanced-anti-ageing-revitalising-eye-serum/ps--OLY-60021-00015</t>
  </si>
  <si>
    <t>https://www.blibli.com/p/olay-regenerist-revitalising-hydration-uv-cream-50-g/ps--OLY-60021-00040</t>
  </si>
  <si>
    <t>https://www.blibli.com/p/olay-regenerist-revitalising-cream-cleanser-100gr/ps--OLY-60021-00013</t>
  </si>
  <si>
    <t>https://www.blibli.com/p/olay-anti-aging-pelembab-total-effects-day-cream-normal-7-in-1-20gr/ps--OLY-60021-00028</t>
  </si>
  <si>
    <t>https://www.blibli.com/p/olay-anti-aging-krim-pelembab-total-effects-serum-7-in-1-50ml/pc--MTA-0778049</t>
  </si>
  <si>
    <t>https://www.blibli.com/p/olay-total-effects-7-in-one-day-cream-normal-krim-pelembab-50g/ps--OLY-60021-00102</t>
  </si>
  <si>
    <t>https://www.blibli.com/p/olay-total-effects-7-in-one-foaming-cleanser-50-g/ps--OLY-60021-00043</t>
  </si>
  <si>
    <t>https://www.blibli.com/p/olay-advanced-anti-aging-regenerist-youth-pre-essence-40-ml/ps--OLY-60021-00093</t>
  </si>
  <si>
    <t>https://www.blibli.com/p/olay-total-effects-7-in-one-anti-aging-night-krim-pelembab-50g/ps--OLY-60021-00031</t>
  </si>
  <si>
    <t>https://www.blibli.com/p/olay-set-perawatan-anti-aging-krim-pelembab/ps--OLY-60021-00286</t>
  </si>
  <si>
    <t>https://www.blibli.com/p/olay-anti-aging-pelembab-total-effects-day-cream-gentle-spf-15-7-in-1-50gr/ps--OLY-60021-00109</t>
  </si>
  <si>
    <t>https://www.blibli.com/p/olay-total-effects-7-in-one-day-cream-normal-spf-15-12-gr/ps--OLY-60021-00087</t>
  </si>
  <si>
    <t>https://www.blibli.com/p/olay-advanced-anti-aging-set-perawatan-kulit/pc--MTA-4621758</t>
  </si>
  <si>
    <t>https://www.blibli.com/p/olay-ritual-esens-anti-aging/ps--OLY-60021-00162</t>
  </si>
  <si>
    <t>https://www.blibli.com/p/olay-retinol-24-night-serum-essence-anti-aging-dengan-vitamin-b3-untuk-peremajaan-kulit-30ml/ps--OLY-60021-00302</t>
  </si>
  <si>
    <t>https://www.blibli.com/p/olay-japanese-sake-yeast-wrinkle-relaxing-sheet-mask/pc--MTA-6768508</t>
  </si>
  <si>
    <t>https://www.blibli.com/p/olay-japanese-camellia-nourishing-sheet-mask/pc--MTA-6768499</t>
  </si>
  <si>
    <t>https://www.blibli.com/p/olay-japanese-deep-sea-algae-healthy-aura-sheet-mask/pc--MTA-6768503</t>
  </si>
  <si>
    <t>https://www.blibli.com/p/olay-magnemask-advanced-whitening-sheet-mask/pc--MTA-6768517</t>
  </si>
  <si>
    <t>https://www.blibli.com/p/olay-whitening-pencerah-white-radiance-night-restoring-cream-50g/ps--OLY-60021-00053</t>
  </si>
  <si>
    <t>https://www.blibli.com/p/olay-anti-aging-krim-pelembab-total-effects-touch-of-foundation-bb-cream-spf-15-7-in-1-50gr/pc--UK-0022433</t>
  </si>
  <si>
    <t>https://www.blibli.com/p/olay-magnemask-advanced-anti-aging-sheet-mask/pc--MTA-6768514</t>
  </si>
  <si>
    <t>https://www.blibli.com/p/olay-anti-aging-pelembab-total-effects-day-cream-normal-spf-15-7-in-1-50gr/ps--OLY-60021-00110</t>
  </si>
  <si>
    <t>https://www.blibli.com/p/olay-regenerist-advanced-anti-ageing-revitalising-night-cream-perawatan-wajah/ps--OLY-60021-00014</t>
  </si>
  <si>
    <t>https://www.blibli.com/p/olay-regenerist-whip-active-moisturizer-uv-krim-pelembab-50-g/ps--OLY-60021-00288</t>
  </si>
  <si>
    <t>https://www.blibli.com/p/olay-bundle-magnemask-advanced-anti-aging-4-krim-pagi-serum-sheet-mask/pc--MTA-6769863</t>
  </si>
  <si>
    <t>https://www.blibli.com/p/olay-anti-aging-pelembab-total-effects-day-cream-normal-spf-15-7-in-1-20gr/ps--OLY-60021-00029</t>
  </si>
  <si>
    <t>https://www.blibli.com/p/olay-white-radiance-whip-50-g/ps--OLY-60021-00177</t>
  </si>
  <si>
    <t>https://www.blibli.com/p/olay-white-radiance-whip-active-moisturiser-krim-10-g/ps--OLY-60021-00176</t>
  </si>
  <si>
    <t>https://www.blibli.com/p/olay-regenerist-mircro-sculpting-cream-night-50-g/ps--OLY-60021-00059</t>
  </si>
  <si>
    <t>https://www.blibli.com/p/olay-white-radiance-light-perfecting-essence-30-ml/ps--OLY-60021-00170</t>
  </si>
  <si>
    <t>https://www.blibli.com/p/olay-regenerist-recycled-pack-set-lengkap-anti-aging-skincare-krim-wajah-serum-wajah-sabun-muka/ps--OLY-60021-00490</t>
  </si>
  <si>
    <t>https://www.blibli.com/p/olay-white-radiance-whip-active-moisturizer-uv-krim-50-g/pc--MTA-6989618</t>
  </si>
  <si>
    <t>https://www.blibli.com/p/olay-set-perawatan-kulit-sensitif-skincare-cream-wajah-glowing-krim-wajah-bpom-krim-pelembab/pc--MTA-1664215</t>
  </si>
  <si>
    <t>https://www.blibli.com/p/olay-japanese-deep-sea-algae-healthy-aura-sheet-mask-5-pcs/pc--MTA-6768505</t>
  </si>
  <si>
    <t>https://www.blibli.com/p/olay-regenerist-recycled-pack-ritual-krim-pelembab-pagi-malam-anti-aging-skincare/ps--OLY-60021-00488</t>
  </si>
  <si>
    <t>https://www.blibli.com/p/olay-total-effects-whip-active-moisturizer-uv-krim-50-g/pc--MTA-6989589</t>
  </si>
  <si>
    <t>https://www.blibli.com/p/olay-japanese-sake-yeast-wrinkle-relaxing-sheet-mask-3-pcs/pc--MTA-6768510</t>
  </si>
  <si>
    <t>https://www.blibli.com/p/olay-anti-aging-pelembab-total-effects-day-cream-gentle-7-in-1-50gr/ps--OLY-60021-00071</t>
  </si>
  <si>
    <t>https://www.blibli.com/p/olay-regenerist-whip-active-moisturizer-krim-50-g/ps--OLY-60021-00173</t>
  </si>
  <si>
    <t>https://www.blibli.com/p/olay-japanese-sake-yeast-wrinkle-relaxing-sheet-mask-5-pcs/pc--MTA-6768511</t>
  </si>
  <si>
    <t>https://www.blibli.com/p/olay-japanese-camellia-nourishing-sheet-mask-3-pcs/pc--MTA-6768500</t>
  </si>
  <si>
    <t>https://www.blibli.com/p/olay-regenerist-ritual-pelembab-dan-serum-anti-aging-olay-reg-msc-day-cream-50-g-olay-reg-msc-night-cream-50-g-olay-reg-msc-serum-50-ml/pc--MTA-6393738</t>
  </si>
  <si>
    <t>https://www.blibli.com/p/olay-regenerist-whip-active-moisturiser-krim-10-g/ps--OLY-60021-00174</t>
  </si>
  <si>
    <t>https://www.blibli.com/p/olay-regenerist-retinol-24-night-pelembab-eye-cream-15-ml/pc--MTA-8212871</t>
  </si>
  <si>
    <t>https://www.blibli.com/p/olay-bundle-magnemask-advanced-anti-aging-3-krim-pagi-rr-krim-malam-rr-sheet-mask/pc--MTA-6769862</t>
  </si>
  <si>
    <t>https://www.blibli.com/p/olay-bundle-magnemask-advanced-anti-aging-2-krim-pagi-rr-essence-sheet-mask/pc--MTA-6769861</t>
  </si>
  <si>
    <t>https://www.blibli.com/p/olay-bundle-magnemask-advanced-anti-aging-1-krim-pagi-rr-essences-pencerah-sheet-mask/pc--MTA-6769859</t>
  </si>
  <si>
    <t>https://www.blibli.com/p/whs-olay-bundle-magnemask-advanced-anti-aging-1-krim-pagi-rr-essences-pencerah-sheet-mask/ps--OLY-60021-00503</t>
  </si>
  <si>
    <t>https://www.blibli.com/p/lebih-hemat-olay-ritual-krim-pelembab-pagi-malam-regenerist-niacinamide-masker-wajah-anti-aging-skin-care-sheet-mask/ps--OLY-60021-00428</t>
  </si>
  <si>
    <t>https://www.blibli.com/p/olay-ritual-serum-wajah-anti-aging-paket-perawatan-kulit/ps--OLY-60021-00082</t>
  </si>
  <si>
    <t>https://www.blibli.com/p/olay-advanced-anti-aging-pelembab-regenerist-micro-sculpting-cream-50-g-free-olay-advanced-anti-aging-sheet-mask/ps--OLY-60021-00297</t>
  </si>
  <si>
    <t>https://www.blibli.com/p/olay-anti-aging-set-perawatan-kulit/ps--OLY-60021-00211</t>
  </si>
  <si>
    <t>https://www.blibli.com/p/olay-total-effects-7-in-1-day-cream-dan-night-cream-paket-perawatan-kulit-pelembab-wajah-anti-aging-moisturizer-dan-krim-malam/ps--OLY-60021-00064</t>
  </si>
  <si>
    <t>https://www.blibli.com/p/oral-b-advantage-complete-whitening-sikat-gigi-40-medium/pc--UK-0042986</t>
  </si>
  <si>
    <t>https://www.blibli.com/p/oral-b-all-rounder-fresh-clean-black-single-pack-sikat-gigi/pc--MTA-5602963</t>
  </si>
  <si>
    <t>https://www.blibli.com/p/oral-b-crossaction-pro-health-superior-clean-sikat-gigi-medium/pc--GDN-0008045</t>
  </si>
  <si>
    <t>https://www.blibli.com/p/oral-b-dental-satin-floss-50-m/pc--MTA-5602903</t>
  </si>
  <si>
    <t>https://www.blibli.com/p/oral-b-pro-health-clinical-pro-flex-sikat-gigi-soft/pc--UK-0042995</t>
  </si>
  <si>
    <t>https://www.blibli.com/p/oral-b-tooth-gum-care-pasta-gigi-100-ml/pc--MTA-7550302</t>
  </si>
  <si>
    <t>https://www.blibli.com/p/oral-b-ultra-thin-compact-soft-sikat-gigi-1-pcs/pc--MTA-2486865</t>
  </si>
  <si>
    <t>https://www.blibli.com/p/oral-b-ultrathin-green-tea-sikat-gigi-3-pcs/ps--PGG-18081-00993</t>
  </si>
  <si>
    <t>https://www.blibli.com/p/oral-b-123-medium-sikat-gigi-3-pcs/pc--MTA-2486864</t>
  </si>
  <si>
    <t>https://www.blibli.com/p/oral-b-complete-whitening-soft-sikat-gigi/pc--MTA-2487137</t>
  </si>
  <si>
    <t>https://www.blibli.com/p/oral-b-pro-health-clinical-pro-flex-soft-sikat-gigi-2-pcs/pc--MTA-2487402</t>
  </si>
  <si>
    <t>https://www.blibli.com/p/oral-b-ultra-thin-compact-soft-sikat-gigi-3-pcs/pc--MTA-2486868</t>
  </si>
  <si>
    <t>https://www.blibli.com/p/oral-b-ultra-thin-pro-gum-care-sikat-gigi-1-pc/pc--MTA-2486869</t>
  </si>
  <si>
    <t>https://www.blibli.com/p/oral-b-ultrathin-black-tea-sikat-gigi/pc--MTA-2487028</t>
  </si>
  <si>
    <t>https://www.blibli.com/p/oral-b-ultrathin-black-tea-sikat-gigi-3-pcs/pc--MTA-2487135</t>
  </si>
  <si>
    <t>https://www.blibli.com/p/oral-b-ultrathin-green-tea-sikat-gigi/pc--MTA-2486872</t>
  </si>
  <si>
    <t>https://www.blibli.com/p/oral-b-dental-essential-floss-50-m/pc--MTA-5602851</t>
  </si>
  <si>
    <t>https://www.blibli.com/p/oral-b-stages-2-sikat-gigi-anak/ps--BLP-60063-00003</t>
  </si>
  <si>
    <t>https://www.blibli.com/p/oral-b-stages-4-sikat-gigi-anak/ps--BLP-60063-00008</t>
  </si>
  <si>
    <t>https://www.blibli.com/p/oral-b-stages-1-sikat-gigi-anak/ps--BLP-60063-00002</t>
  </si>
  <si>
    <t>https://www.blibli.com/p/oral-b-all-rounder-fresh-clean-black-family-pack-sikat-gigi/pc--MTA-5603067</t>
  </si>
  <si>
    <t>https://www.blibli.com/p/oral-b-123-soft-sikat-gigi-2-pcs/pc--MTA-2486607</t>
  </si>
  <si>
    <t>https://www.blibli.com/p/oral-b-sikat-gigi-all-rounder-fresh-clean-black-3s-paket-isi-3/pc--MTA-9773526</t>
  </si>
  <si>
    <t>https://www.blibli.com/p/oral-b-sikat-gigi-all-rounder-microthin-2s-paket-isi-2/pc--MTA-9773535</t>
  </si>
  <si>
    <t>https://www.blibli.com/p/oral-b-sikat-gigi-all-rounder-microthin-2s-paket-isi-3/pc--MTA-9773539</t>
  </si>
  <si>
    <t>https://www.blibli.com/p/oral-b-sikat-gigi-all-rounder-microthin-3s-paket-isi-3/pc--MTA-9773554</t>
  </si>
  <si>
    <t>https://www.blibli.com/p/oral-b-sikat-gigi-all-rounder-microthin-3s-paket-isi-6/pc--MTA-9773561</t>
  </si>
  <si>
    <t>https://www.blibli.com/p/oral-b-sikat-gigi-all-rounder-microthin-4s-paket-isi-2/pc--MTA-9773569</t>
  </si>
  <si>
    <t>https://www.blibli.com/p/oral-b-sikat-gigi-all-rounder-microthin-4s-paket-isi-3/pc--MTA-9773574</t>
  </si>
  <si>
    <t>https://www.blibli.com/p/oral-b-sikat-gigi-all-rounder-microthin-4s-paket-isi-6/pc--MTA-9774241</t>
  </si>
  <si>
    <t>https://www.blibli.com/p/oral-b-sikat-gigi-all-rounder-gum-protect-2s-paket-isi-6/pc--MTA-9774250</t>
  </si>
  <si>
    <t>https://www.blibli.com/p/oral-b-sikat-gigi-all-rounder-gum-protect-3s-paket-isi-2/pc--MTA-9774251</t>
  </si>
  <si>
    <t>https://www.blibli.com/p/oral-b-sikat-gigi-all-rounder-gum-protect-3s-paket-isi-3/pc--MTA-9774258</t>
  </si>
  <si>
    <t>https://www.blibli.com/p/oral-b-sikat-gigi-all-rounder-gum-protect-3s-paket-isi-6/pc--MTA-9774261</t>
  </si>
  <si>
    <t>https://www.blibli.com/p/oral-b-sikat-gigi-complete-whitening-soft-2s-paket-isi-2/pc--MTA-9773470</t>
  </si>
  <si>
    <t>https://www.blibli.com/p/oral-b-tooth-and-gum-care-paste-paket-isi-3/pc--MTA-9774266</t>
  </si>
  <si>
    <t>https://www.blibli.com/p/oral-b-stages-4-sikat-gigi-anak-3-pcs/ps--BLP-60063-00005</t>
  </si>
  <si>
    <t>https://www.blibli.com/p/pampers-popok-perekat-nb-26x3-pcs-premium-care-popok-bayi-baru-lahir/pc--MTA-7538392</t>
  </si>
  <si>
    <t>https://www.blibli.com/p/pampers-premium-care-pants-popok-bayi-size-s-32-pcs/pc--MTA-6354332</t>
  </si>
  <si>
    <t>https://www.blibli.com/p/pampers-premium-care-pants-popok-bayi-size-xl-54-pcs/pc--MTA-6354203</t>
  </si>
  <si>
    <t>https://www.blibli.com/p/pampers-premium-care-pants-popok-bayi-size-xl-36-pcs/ps--BLI-60050-00008</t>
  </si>
  <si>
    <t>https://www.blibli.com/p/pampers-premium-care-pants-popok-bayi-size-m-30-pcs/ps--BLI-60050-00016</t>
  </si>
  <si>
    <t>https://www.blibli.com/p/pampers-premium-care-pants-popok-bayi-size-m-68-pcs/pc--MTA-6353912</t>
  </si>
  <si>
    <t>https://www.blibli.com/p/pampers-premium-care-pants-l-popok-bayi-62-pcs-size-l/pc--MTA-6353879</t>
  </si>
  <si>
    <t>https://www.blibli.com/p/pampers-popok-perekat-nb-52-premium-care-popok-bayi-baru-lahir/pc--MTA-1682419</t>
  </si>
  <si>
    <t>https://www.blibli.com/p/pampers-popok-perekat-nb-26-premium-care-popok-bayi-baru-lahir/ps--BLI-60050-00013</t>
  </si>
  <si>
    <t>https://www.blibli.com/p/pampers-popok-celana-xxl-4x28-premium-care-popok-bayi/pc--MTA-0922760</t>
  </si>
  <si>
    <t>https://www.blibli.com/p/pampers-popok-celana-s-6x32-premium-care-popok-bayi-karton/ps--BLI-60050-00025</t>
  </si>
  <si>
    <t>https://www.blibli.com/p/pampers-popok-celana-m-46-premium-care-popok-bayi/pc--MTA-0971879</t>
  </si>
  <si>
    <t>https://www.blibli.com/p/pampers-popok-celana-m-6x30-premium-care-popok-bayi-karton/pc--MTA-1613394</t>
  </si>
  <si>
    <t>https://www.blibli.com/p/pampers-popok-celana-s-6x32-premium-care-popok-bayi-karton/pc--MTA-1613395</t>
  </si>
  <si>
    <t>https://www.blibli.com/p/pampers-popok-celana-l-3x62-premium-care-popok-bayi-karton/pc--MTA-0187589</t>
  </si>
  <si>
    <t>https://www.blibli.com/p/pantene-paket-shampoo-micellar-cleanse-and-hydrate-300-ml-conditioner-300-ml/ps--PGG-18081-01137</t>
  </si>
  <si>
    <t>https://www.blibli.com/p/pantene-nature-care-fullness-life-shampoo-290-ml/pc--MTA-5646356</t>
  </si>
  <si>
    <t>https://www.blibli.com/p/pantene-smooth-silky-shampoo-290-ml/pc--MTA-7268707</t>
  </si>
  <si>
    <t>https://www.blibli.com/p/pantene-anti-dandruff-shampoo-400-ml-2-pcs/pc--MTA-3857158</t>
  </si>
  <si>
    <t>https://www.blibli.com/p/pantene-hair-fall-control-shampoo-400-ml-3-pcs/pc--MTA-3857138</t>
  </si>
  <si>
    <t>https://www.blibli.com/p/pantene-shampoo-hair-fall-control-400-ml/pc--MTA-3405868</t>
  </si>
  <si>
    <t>https://www.blibli.com/p/pantene-daily-moisture-repair-shampoo-290-ml/pc--MTA-5646692</t>
  </si>
  <si>
    <t>https://www.blibli.com/p/pantene-anti-dandruff-shampoo-400-ml-3-pcs/pc--MTA-7555259</t>
  </si>
  <si>
    <t>https://www.blibli.com/p/pantene-hairfall-shampoo-1200-ml-2-pcs/pc--MTA-6500669</t>
  </si>
  <si>
    <t>https://www.blibli.com/p/pantene-anti-dandruff-shampoo-1200-ml-2-pcs/pc--MTA-6500740</t>
  </si>
  <si>
    <t>https://www.blibli.com/p/pantene-shampoo-anti-dandruff-quantum-750-ml/ps--PGG-18081-00110</t>
  </si>
  <si>
    <t>https://www.blibli.com/p/pantene-anti-dandruff-shampoo-1200-ml-3-pcs/pc--MTA-6500746</t>
  </si>
  <si>
    <t>https://www.blibli.com/p/pantene-anti-dandruff-shampoo-1200-ml/pc--MTA-6500643</t>
  </si>
  <si>
    <t>https://www.blibli.com/p/pantene-anti-dandruff-shampoo-290-ml/pc--MTA-5646678</t>
  </si>
  <si>
    <t>https://www.blibli.com/p/pantene-anti-dandruff-shampoo-750-ml-3-pcs/pc--MTA-1011279</t>
  </si>
  <si>
    <t>https://www.blibli.com/p/pantene-anti-dandruff-shampoo-900-ml/pc--MTA-0804416</t>
  </si>
  <si>
    <t>https://www.blibli.com/p/pantene-hair-fall-control-shampoo-900-ml/pc--MTA-0595901</t>
  </si>
  <si>
    <t>https://www.blibli.com/p/pantene-hairfall-shampoo-1200-ml-3-pcs/pc--MTA-6500680</t>
  </si>
  <si>
    <t>https://www.blibli.com/p/pantene-hairfall-shampoo-1200-ml/pc--MTA-6500615</t>
  </si>
  <si>
    <t>https://www.blibli.com/p/pantene-pro-v-anti-lepek-shampoo-290-ml/pc--MTA-7268683</t>
  </si>
  <si>
    <t>https://www.blibli.com/p/pantene-pro-v-anti-lepek-shampoo-750-ml/ps--PGG-18081-00482</t>
  </si>
  <si>
    <t>https://www.blibli.com/p/pantene-pro-v-gold-series-black-glossy-kondisioner-190-ml/pc--MTA-4402180</t>
  </si>
  <si>
    <t>https://www.blibli.com/p/pantene-pro-v-gold-series-black-glossy-kondisioner-320-ml/pc--MTA-4402014</t>
  </si>
  <si>
    <t>https://www.blibli.com/p/pantene-pro-v-gold-series-black-glossy-sampo-270-ml/pc--MTA-4385246</t>
  </si>
  <si>
    <t>https://www.blibli.com/p/pantene-pro-v-gold-series-black-glossy-sampo-450-ml/pc--MTA-4402215</t>
  </si>
  <si>
    <t>https://www.blibli.com/p/pantene-pro-v-gold-series-smooth-sleek-kondisioner-190-ml/pc--MTA-4385236</t>
  </si>
  <si>
    <t>https://www.blibli.com/p/pantene-pro-v-gold-series-smooth-sleek-sampo-270-ml/pc--MTA-4402045</t>
  </si>
  <si>
    <t>https://www.blibli.com/p/pantene-pro-v-gold-series-strong-thick-kondisioner-190-ml/pc--MTA-4385319</t>
  </si>
  <si>
    <t>https://www.blibli.com/p/pantene-pro-v-gold-series-strong-thick-kondisioner-320-ml/pc--MTA-4385260</t>
  </si>
  <si>
    <t>https://www.blibli.com/p/pantene-pro-v-gold-series-strong-thick-sampo-270-ml/pc--MTA-4402229</t>
  </si>
  <si>
    <t>https://www.blibli.com/p/pantene-pro-v-gold-series-strong-thick-sampo-450-ml/ps--PGG-18081-00882</t>
  </si>
  <si>
    <t>https://www.blibli.com/p/pantene-shampoo-hair-fall-control-290ml/ps--PGG-18081-01038</t>
  </si>
  <si>
    <t>https://www.blibli.com/p/pantene-shampoo-anti-dandruff-900-ml-2-pcs/pc--MTA-1011260</t>
  </si>
  <si>
    <t>https://www.blibli.com/p/pantene-shampoo-aqua-pure-400-ml/pc--UK-0019661</t>
  </si>
  <si>
    <t>https://www.blibli.com/p/pantene-shampoo-aqua-pure-750-ml/pc--MTA-0804410</t>
  </si>
  <si>
    <t>https://www.blibli.com/p/pantene-shampoo-hairfall-control-900-ml-2-pcs/pc--MTA-1011264</t>
  </si>
  <si>
    <t>https://www.blibli.com/p/pantene-shampoo-hairfall-control-quantum-750-ml/pc--MTA-0079603</t>
  </si>
  <si>
    <t>https://www.blibli.com/p/pantene-smooth-silky-control-shampoo-400-ml/pc--MTA-5646732</t>
  </si>
  <si>
    <t>https://www.blibli.com/p/pantene-total-damage-care-quantum-shampoo-750-ml-3-pcs/pc--MTA-0989062</t>
  </si>
  <si>
    <t>https://www.blibli.com/p/pantene-total-damage-care-shampoo-1200-ml-2-pcs/pc--MTA-6500725</t>
  </si>
  <si>
    <t>https://www.blibli.com/p/pantene-total-damage-care-shampoo-1200-ml-3-pcs/pc--MTA-6500731</t>
  </si>
  <si>
    <t>https://www.blibli.com/p/pantene-total-damage-care-shampoo-1200-ml/ps--PGG-18081-00928</t>
  </si>
  <si>
    <t>https://www.blibli.com/p/pantene-shampoo-total-damage-care-quantum-750-ml/ps--PGG-18081-00113</t>
  </si>
  <si>
    <t>https://www.blibli.com/p/pantene-total-damage-care-shampoo-900-ml-3-pcs/pc--MTA-0989068</t>
  </si>
  <si>
    <t>https://www.blibli.com/p/pantene-shampoo-total-damage-care-900-ml/ps--PGG-18081-00177</t>
  </si>
  <si>
    <t>https://www.blibli.com/p/pantene-hairfall-control-shampoo-750-ml-2-pcs/pc--MTA-1011272</t>
  </si>
  <si>
    <t>https://www.blibli.com/p/pantene-hairfall-control-shampoo-750-ml-3-pcs/pc--MTA-1011291</t>
  </si>
  <si>
    <t>https://www.blibli.com/p/pantene-shampoo-anti-dandruff-400-ml/pc--MTA-3405746</t>
  </si>
  <si>
    <t>https://www.blibli.com/p/pantene-pro-v-anti-lepek-shampoo-480-ml/ps--PGG-18081-01091</t>
  </si>
  <si>
    <t>https://www.blibli.com/p/pantene-pro-v-gold-series-smooth-sleek-shampo-450-ml/ps--PGG-18081-00884</t>
  </si>
  <si>
    <t>https://www.blibli.com/p/pantene-shampoo-anti-dandruff-750-ml-2-pcs-free-pantene-miracles-collagen-repair-hair-mask-20-ml-paket-isi-2/ps--PGG-18081-01269</t>
  </si>
  <si>
    <t>https://www.blibli.com/p/pantene-shampoo-anti-lepek-900ml-3-pcs/pc--MTA-9774286</t>
  </si>
  <si>
    <t>https://www.blibli.com/p/pantene-shampoo-anti-lepek-900ml-2-pcs/pc--MTA-9774282</t>
  </si>
  <si>
    <t>https://www.blibli.com/p/pantene-shampoo-anti-lepek-900ml/pc--MTA-9774281</t>
  </si>
  <si>
    <t>https://www.blibli.com/p/pantene-shampoo-micellar-cleanse-and-hydrate-300-ml/ps--PGG-18081-01135</t>
  </si>
  <si>
    <t>https://www.blibli.com/p/pantene-shampoo-micellar-cleanse-and-hydrate-530-ml/ps--PGG-18081-01136</t>
  </si>
  <si>
    <t>https://www.blibli.com/p/pantene-conditioner-micellar-cleanse-and-hydrate-300-ml/ps--PGG-18081-01143</t>
  </si>
  <si>
    <t>https://www.blibli.com/p/pantene-conditioner-micellar-cleanse-and-hydrate-530-ml/ps--PGG-18081-01144</t>
  </si>
  <si>
    <t>https://www.blibli.com/p/pantene-paket-shampoo-micellar-cleanse-and-hydrate-530-ml-x2-conditioner-530-ml/ps--PGG-18081-01140</t>
  </si>
  <si>
    <t>https://www.blibli.com/p/pantene-dry-shampoo-pro-v-perfec-on-shampoo-tanpa-bilas-65-ml-paket-isi-3/ps--PGG-18081-01172</t>
  </si>
  <si>
    <t>https://www.blibli.com/p/pantene-dry-shampoo-pro-v-perfec-on-shampoo-tanpa-bilas-65-ml-paket-isi-2/ps--PGG-18081-01174</t>
  </si>
  <si>
    <t>https://www.blibli.com/p/paket-koleksi-tanpa-bilas-pantene-dry-shampoo-65-ml-perfec-on-kondisioner-40-ml/ps--PGG-18081-01173</t>
  </si>
  <si>
    <t>https://www.blibli.com/p/rejoice-rich-shampoo-600-ml-2-pcs/pc--MTA-2046287</t>
  </si>
  <si>
    <t>https://www.blibli.com/p/rejoice-3-in-1-conditioner-320-ml/pc--MTA-1271415</t>
  </si>
  <si>
    <t>https://www.blibli.com/p/rejoice-3-in-1-shampoo-340-ml/pc--MTA-1270309</t>
  </si>
  <si>
    <t>https://www.blibli.com/p/rejoice-3-in-1-perfect-conditioning-kondisioner-170-ml-2-pcs/pc--MTA-3387449</t>
  </si>
  <si>
    <t>https://www.blibli.com/p/rejoice-3-in-1-perfect-conditioning-kondisioner-320-ml-2-pcs/pc--MTA-3387485</t>
  </si>
  <si>
    <t>https://www.blibli.com/p/rejoice-3-in-1-perfect-conditioning-kondisioner-320-ml-3-pcs/pc--MTA-3387494</t>
  </si>
  <si>
    <t>https://www.blibli.com/p/rejoice-3-in-1-perfect-conditioning-kondisioner-320-ml/pc--MTA-3387465</t>
  </si>
  <si>
    <t>https://www.blibli.com/p/rejoice-3-in-1-perfect-cool-shampoo-170-ml-3-pcs/pc--MTA-3387601</t>
  </si>
  <si>
    <t>https://www.blibli.com/p/rejoice-3-in-1-perfect-cool-shampoo-340-ml-2-pcs/pc--MTA-3387619</t>
  </si>
  <si>
    <t>https://www.blibli.com/p/rejoice-3-in-1-perfect-cool-shampoo-340-ml-3-pcs/pc--MTA-3387632</t>
  </si>
  <si>
    <t>https://www.blibli.com/p/rejoice-3-in-1-perfect-cool-shampoo-340-ml/pc--MTA-3387612</t>
  </si>
  <si>
    <t>https://www.blibli.com/p/rejoice-3-in-1-perfect-cool-shampoo-600-ml-2-pcs/pc--MTA-3387664</t>
  </si>
  <si>
    <t>https://www.blibli.com/p/rejoice-3-in-1-perfect-cool-shampoo-600-ml-3-pcs/pc--MTA-3387741</t>
  </si>
  <si>
    <t>https://www.blibli.com/p/rejoice-3-in-1-perfect-cool-shampoo-600-ml/pc--MTA-3387652</t>
  </si>
  <si>
    <t>https://www.blibli.com/p/rejoice-3-in-1-perfect-perfume-shampoo-170-ml-3-pcs/pc--MTA-3387838</t>
  </si>
  <si>
    <t>https://www.blibli.com/p/rejoice-3-in-1-perfect-perfume-shampoo-340-ml-2-pcs/pc--MTA-3387869</t>
  </si>
  <si>
    <t>https://www.blibli.com/p/rejoice-3-in-1-perfect-perfume-shampoo-340-ml-3-pcs/pc--MTA-3387880</t>
  </si>
  <si>
    <t>https://www.blibli.com/p/rejoice-3-in-1-perfect-perfume-shampoo-340-ml/pc--MTA-3387860</t>
  </si>
  <si>
    <t>https://www.blibli.com/p/rejoice-3-in-1-perfect-perfume-shampoo-600-ml-2-pcs/pc--MTA-3387900</t>
  </si>
  <si>
    <t>https://www.blibli.com/p/rejoice-3-in-1-perfect-perfume-shampoo-600-ml-3-pcs/pc--MTA-3387914</t>
  </si>
  <si>
    <t>https://www.blibli.com/p/rejoice-3-in-1-perfect-perfume-shampoo-600-ml/pc--MTA-3387895</t>
  </si>
  <si>
    <t>https://www.blibli.com/p/rejoice-anti-frizz-shampoo-340-ml/pc--MTA-1270340</t>
  </si>
  <si>
    <t>https://www.blibli.com/p/rejoice-anti-hair-fall-shampoo-340-ml/pc--MTA-1270347</t>
  </si>
  <si>
    <t>https://www.blibli.com/p/rejoice-moisture-smooth-shampoo-600-ml/pc--MTA-7139830</t>
  </si>
  <si>
    <t>https://www.blibli.com/p/rejoice-parfum-lembut-shampoo-600-ml/pc--MTA-1742111</t>
  </si>
  <si>
    <t>https://www.blibli.com/p/rejoice-parfum-lembut-conditioner-170-ml/pc--MTA-1742115</t>
  </si>
  <si>
    <t>https://www.blibli.com/p/rejoice-parfum-segar-shampoo-340-ml/pc--MTA-1742109</t>
  </si>
  <si>
    <t>https://www.blibli.com/p/rejoice-parfum-segar-shampoo-600-ml/pc--MTA-1742112</t>
  </si>
  <si>
    <t>https://www.blibli.com/p/rejoice-rich-shampoo-340-ml-2-pcs/pc--MTA-1406811</t>
  </si>
  <si>
    <t>https://www.blibli.com/p/rejoice-rich-shampoo-340-ml/pc--MTA-1011199</t>
  </si>
  <si>
    <t>https://www.blibli.com/p/rejoice-shampoo-3in1-340-ml-2-pcs/pc--MTA-1406815</t>
  </si>
  <si>
    <t>https://www.blibli.com/p/rejoice-silky-black-shampoo-340-ml/pc--MTA-1270364</t>
  </si>
  <si>
    <t>https://www.blibli.com/p/rejoice-rich-conditioner-320-ml/pc--MTA-1011202</t>
  </si>
  <si>
    <t>https://www.blibli.com/p/rejoice-rich-shampoo-600-ml/pc--MTA-1011201</t>
  </si>
  <si>
    <t>https://www.blibli.com/p/gillette-simply-venus-basic-pisau-cukur-2-pcs/pc--MTA-2344724</t>
  </si>
  <si>
    <t>https://www.blibli.com/p/gillette-simply-venus-hybrid-razor-pisau-cukur-1-gagang-4-refills/pc--MTA-6384114</t>
  </si>
  <si>
    <t>https://www.blibli.com/p/gilllette-venus-alat-cukur-wanita-comfortglide-razor-pisau-cukur-isi-ulang/ps--PGG-18081-01168</t>
  </si>
  <si>
    <t>https://www.blibli.com/p/gillette-venus-alat-cukur-wanita-comfortglide-pisau-cukur-isi-4-refill-white-tea-isi-ulang/ps--PGG-18081-01167</t>
  </si>
  <si>
    <t>https://www.blibli.com/p/gillette-venus-sensitive-disposable-razor-3-razors/pc--MTA-6384109</t>
  </si>
  <si>
    <t>https://www.blibli.com/p/vicks-inhaler-balsem/ps--PGG-18081-00846</t>
  </si>
  <si>
    <t>https://www.blibli.com/p/vicks-inhaler-keychain-balsem/ps--PGK-60021-00022</t>
  </si>
  <si>
    <t>https://www.blibli.com/p/vicks-vaporub-balsem-obat-gosok-25-g/ps--PGK-60021-00017</t>
  </si>
  <si>
    <t>https://www.blibli.com/p/vicks-vaporub-balsem-obat-gosok-50-g/pc--MTA-3984375</t>
  </si>
  <si>
    <t>https://www.blibli.com/p/whisper-regular-flow-wings-10s/pc--MTA-0807916</t>
  </si>
  <si>
    <t>https://www.blibli.com/p/whisper-regular-flow-wings-20s/pc--MTA-0807909</t>
  </si>
  <si>
    <t>https://www.blibli.com/p/downy-sunrise-fresh-pewangi-pelembut-pakaian-biru-1-55-l-refill-2-pcs/pc--MTA-6059148</t>
  </si>
  <si>
    <t>https://www.blibli.com/p/downy-sports-fresh-pelembut-pewangi-pakaian-720-ml-3-pcs-kemasan-refill/pc--MTA-3135213</t>
  </si>
  <si>
    <t>https://www.blibli.com/p/downy-sunrise-fresh-pewangi-dan-pelembut-pakaian-konsentrat-1-l-refill-2-pcs/ps--DOS-60031-00303</t>
  </si>
  <si>
    <t>https://www.blibli.com/p/downy-sports-fresh-pewangi-dan-pelembut-pakaian-konsentrat-650-ml-kemasan-refil-isi-2-pcs/ps--DOS-60031-00521</t>
  </si>
  <si>
    <t>https://www.blibli.com/p/downy-floral-pink-pewangi-pelembut-pakaian-780-ml-refill-3-pcs/pc--MTA-6061383</t>
  </si>
  <si>
    <t>https://www.blibli.com/p/downy-perfume-sweet-heart-pink-pewangi-pakaian-reffil-720-ml-2-pcs/pc--MTA-3588507</t>
  </si>
  <si>
    <t>https://www.blibli.com/p/downy-floral-pink-pewangi-pakaian-780-ml-refill-2-pcs/pc--MTA-6061273</t>
  </si>
  <si>
    <t>https://www.blibli.com/p/downy-sunrise-fresh-pewangi-pakaian-1-05-l-kemasan-refill-3-pcs/pc--MTA-4119981</t>
  </si>
  <si>
    <t>https://www.blibli.com/p/downy-sunrise-fresh-pewangi-pakaian-780-ml-refill-2-pcs/pc--MTA-6059118</t>
  </si>
  <si>
    <t>https://www.blibli.com/p/downy-daring-pewangi-dan-pelembut-pakaian-720-ml-3-pcs-kemasan-refill/pc--MTA-3789126</t>
  </si>
  <si>
    <t>https://www.blibli.com/p/downy-perfume-sweet-heart-pink-pewangi-pelembut-pakaian-720-ml-3-pcs-kemasan-refill/pc--MTA-3488313</t>
  </si>
  <si>
    <t>https://www.blibli.com/p/gillette-blue-2-disposable-razor-pisau-cukur-isi-5-1/pc--MTA-1387314</t>
  </si>
  <si>
    <t>https://www.blibli.com/p/gillette-cukur-cayang-kit-paket-cukur/pc--MTA-7495577</t>
  </si>
  <si>
    <t>https://www.blibli.com/p/head-shoulders-anti-apek-charcoal-shampoo-160-ml-2-pcs/pc--MTA-6817368</t>
  </si>
  <si>
    <t>https://www.blibli.com/p/head-shoulders-anti-apek-charcoal-shampoo-160-ml-3-pcs/pc--MTA-6817388</t>
  </si>
  <si>
    <t>https://www.blibli.com/p/head-shoulders-anti-hair-fall-shampoo-anti-dandruff-anti-ketombe-300-ml/pc--MTA-2968765</t>
  </si>
  <si>
    <t>https://www.blibli.com/p/head-shoulders-cool-menthol-shampoo-anti-dandruff-anti-ketombe-400-ml-2-pcs/pc--MTA-6341820</t>
  </si>
  <si>
    <t>https://www.blibli.com/p/head-shoulders-smooth-silky-shampoo-300-ml/ps--PGG-18081-00731</t>
  </si>
  <si>
    <t>https://www.blibli.com/p/head-shoulders-clean-balanced-shampoo-300-ml/ps--PGG-18081-00732</t>
  </si>
  <si>
    <t>https://www.blibli.com/p/pantene-shampoo-long-black-290-ml/pc--MTA-2142372</t>
  </si>
  <si>
    <t>https://www.blibli.com/p/rejoice-anti-frizz-shampoo-170-ml/pc--MTA-1270067</t>
  </si>
  <si>
    <t>https://www.blibli.com/p/herbal-essences-colour-me-happy-colour-safe-kondisioner-300-ml/pc--MTA-5603469</t>
  </si>
  <si>
    <t>https://www.blibli.com/p/herbal-essences-hello-hydration-deep-moisture-kondisioner-300-ml/pc--MTA-5603367</t>
  </si>
  <si>
    <t>https://www.blibli.com/p/herbal-essences-colour-me-happy-colour-safe-shampo-300-ml/ps--PGG-18081-00906</t>
  </si>
  <si>
    <t>https://www.blibli.com/p/oral-b-stages-2-sikat-gigi-anak-3-pcs/ps--BLP-60063-00001</t>
  </si>
  <si>
    <t>https://www.blibli.com/p/gillette-daisy-classic-moisture-smooth-strip-disposable-alat-cukur-wanita-5s-2-pcs/ps--PGG-18081-00607</t>
  </si>
  <si>
    <t>https://www.blibli.com/p/oral-b-tooth-and-gum-care-paste-paket-isi-6/pc--MTA-9774268</t>
  </si>
  <si>
    <t>https://www.blibli.com/p/oral-b-sikat-gigi-complete-whitening-soft-2s-paket-isi-6/ps--PGG-18081-01059</t>
  </si>
  <si>
    <t>https://www.blibli.com/p/oral-b-sikat-gigi-pro-health-clinical-pro-flex-soft-2s-paket-isi-6/pc--MTA-9773446</t>
  </si>
  <si>
    <t>https://www.blibli.com/p/oral-b-sikat-gigi-cross-action-pro-health-7-benefit-soft-2s-paket-isi-2/ps--PGG-18081-01054</t>
  </si>
  <si>
    <t>https://www.blibli.com/p/oral-b-sikat-gigi-all-rounder-fresh-clean-black-3s-paket-isi-6/pc--MTA-9773530</t>
  </si>
  <si>
    <t>https://www.blibli.com/p/oral-b-sikat-gigi-all-rounder-123-2s-paket-isi-3/pc--MTA-9773503</t>
  </si>
  <si>
    <t>https://www.blibli.com/p/oral-b-sikat-gigi-all-rounder-fresh-clean-black-3s-paket-isi-2/pc--MTA-9773521</t>
  </si>
  <si>
    <t>https://www.blibli.com/p/oral-b-sikat-gigi-pro-health-clinical-pro-flex-soft-2-s-paket-isi-2/pc--MTA-9773435</t>
  </si>
  <si>
    <t>https://www.blibli.com/p/oral-b-sikat-gigi-pro-health-clinical-pro-flex-soft-2s-paket-isi-3/pc--MTA-9773439</t>
  </si>
  <si>
    <t>https://www.blibli.com/p/oral-b-sikat-gigi-all-rounder-123-2s-paket-isi-2/pc--MTA-9773490</t>
  </si>
  <si>
    <t>https://www.blibli.com/p/oral-b-sikat-gigi-all-rounder-microthin-3s-paket-isi-2/pc--MTA-9773547</t>
  </si>
  <si>
    <t>https://www.blibli.com/p/oral-b-sikat-gigi-all-rounder-123-2s-paket-isi-6/pc--MTA-9773512</t>
  </si>
  <si>
    <t>https://www.blibli.com/p/oral-b-sikat-gigi-all-rounder-microthin-2s-paket-isi-6/pc--MTA-9773542</t>
  </si>
  <si>
    <t>https://www.blibli.com/p/gillette-venus-comfortglide-white-tea-razor-alat-cukur-wanita-4-refills/ps--PGG-18081-00922</t>
  </si>
  <si>
    <t>https://www.blibli.com/p/gillette-venus-smooth-sensitive-refill-pisau-cukur-razor-wanita-4-refills/pc--MTA-6384098</t>
  </si>
  <si>
    <t>https://www.blibli.com/p/head-shoulders-shampoo-itch-care-400-ml/ps--PGG-18081-01117</t>
  </si>
  <si>
    <t>https://www.blibli.com/p/olay-ritual-retinol-anti-aging-krim-pagi-50-g-krim-malam-50-g/ps--OLY-60021-00313</t>
  </si>
  <si>
    <t>https://www.blibli.com/p/pantene-hair-fall-control-shampoo-400-ml-2-pcs/ps--PGG-18081-01035</t>
  </si>
  <si>
    <t>https://www.blibli.com/p/gillette-pisau-cukur-blue-3-biru-isi-4/pc--MTA-1010240</t>
  </si>
  <si>
    <t>https://www.blibli.com/p/surabaya-gillette-mach3-turbo-cart-pisau-cukur-4-s/ps--PGS-60022-00175</t>
  </si>
  <si>
    <t>https://www.blibli.com/p/gillette-pisau-cukur-wanita-daisy-plus-isi-2/pc--MTA-1010275</t>
  </si>
  <si>
    <t>https://www.blibli.com/p/gillette-pisau-cukur-vector-razor/pc--MTA-1010290</t>
  </si>
  <si>
    <t>https://www.blibli.com/p/gillette-pisau-cukur-blue-3-ice-isi-4/pc--MTA-1010227</t>
  </si>
  <si>
    <t>https://www.blibli.com/p/head-shoulders-lemon-fresh-anti-dandruff-shampoo-400-ml/pc--MTA-2969347</t>
  </si>
  <si>
    <t>https://www.blibli.com/p/rejoice-parfum-lembut-shampoo-340-ml-2-pcs/ps--PGG-18081-01022</t>
  </si>
  <si>
    <t>https://www.blibli.com/p/downy-pewangi-dan-pelembut-pakaian-konsentrat-french-lavender-1-45-l-paket-isi-3/ps--DOS-60031-00470</t>
  </si>
  <si>
    <t>https://www.blibli.com/p/gillette-mach3-content-4-cartridges-pisau-cukur-2-pcs/ps--PGG-18081-01024</t>
  </si>
  <si>
    <t>https://www.blibli.com/p/gillette-fusion5-proglide-pisau-cukur-starter-pack-gratis-cover-pisau-cukur/ps--PGG-18081-01207</t>
  </si>
  <si>
    <t>https://www.blibli.com/p/herbal-essences-shampoo-kondisioner-moroccan-my-shine-300-ml/ps--PGG-18081-01156</t>
  </si>
  <si>
    <t>https://www.blibli.com/p/herbal-essences-shampoo-kondisioner-hello-hydration-300-ml/ps--PGG-18081-01155</t>
  </si>
  <si>
    <t>https://www.blibli.com/p/pantene-miracles-collagen-repair-daily-hair-supplement-for-damage-care-conditioner-150ml-x-2/ps--PGG-18081-01218</t>
  </si>
  <si>
    <t>https://www.blibli.com/p/pantene-hair-fall-control-shampoo-900-ml-3-pcs/ps--PGG-18081-00240</t>
  </si>
  <si>
    <t>https://www.blibli.com/p/pantene-shampoo-micellar-detox-and-purify-300-ml/ps--PGG-18081-01230</t>
  </si>
  <si>
    <t>https://www.blibli.com/p/pantene-total-damage-care-conditioner-290-ml/ps--PGG-18081-01115</t>
  </si>
  <si>
    <t>https://www.blibli.com/p/pantene-miracles-collagen-repair-daily-hair-supplement-for-damage-care-conditioner-300ml-x-3/ps--PGG-18081-01222</t>
  </si>
  <si>
    <t>https://www.blibli.com/p/pantene-miracles-collagen-repair-daily-hair-supplement-for-damage-care-conditioner-150-ml/ps--PGG-18081-01217</t>
  </si>
  <si>
    <t>https://www.blibli.com/p/pantene-miracles-biotin-strength-daily-hair-supplement-for-hairfall-control-conditioner-150ml/ps--PGG-18081-01208</t>
  </si>
  <si>
    <t>https://www.blibli.com/p/sangobion-10-kapsul-strip/ps--PGK-60021-00013</t>
  </si>
  <si>
    <t>https://www.blibli.com/p/sangobion-40-cap-4-strips/ps--PGK-60021-00002</t>
  </si>
  <si>
    <t>https://www.blibli.com/p/downy-mystique-pewangi-dan-pelembut-pakaian-konsentrat-650-ml-3-pcs-kemasan-refill/ps--DOS-60031-00162</t>
  </si>
  <si>
    <t>https://www.blibli.com/p/downy-mystique-pewangi-dan-pelembut-pakaian-konsentrat-650-ml-4-pcs-kemasan-refill/ps--DOS-60031-00308</t>
  </si>
  <si>
    <t>https://www.blibli.com/p/downy-mystique-pewangi-dan-pelembut-pakaian-konsentrat-650-ml-2-pcs-kemasan-refill/ps--DOS-60031-00207</t>
  </si>
  <si>
    <t>https://www.blibli.com/p/downy-passion-refill-pewangi-dan-pelembut-pakaian-konsentrat-650-ml-isi-2-pcs/ps--DOS-60031-00055</t>
  </si>
  <si>
    <t>https://www.blibli.com/p/downy-passion-refill-pewangi-dan-pelembut-pakaian-konsentrat-650-ml-isi-3-pcs/ps--DOS-60031-00056</t>
  </si>
  <si>
    <t>https://www.blibli.com/p/downy-passion-refill-pewangi-dan-pelembut-pakaian-konsentrat-650-ml-isi-4-pcs/ps--DOS-60031-00507</t>
  </si>
  <si>
    <t>https://www.blibli.com/p/head-shoulders-cool-menthol-shampoo-mobile-legend-limited-edition-160-ml/ps--PGG-18081-01426</t>
  </si>
  <si>
    <t>https://www.blibli.com/p/head-shoulders-lemon-fresh-shampoo-mobile-legend-limited-edition-160-ml/ps--PGG-18081-01429</t>
  </si>
  <si>
    <t>https://www.blibli.com/p/head-shoulders-cool-menthol-shampoo-mobile-legend-limited-edition-300-ml/ps--PGG-18081-01427</t>
  </si>
  <si>
    <t>https://www.blibli.com/p/head-shoulders-lemon-fresh-shampoo-mobile-legend-limited-edition-300-ml/ps--PGG-18081-01428</t>
  </si>
  <si>
    <t>https://www.blibli.com/p/olay-luminous-niacinamide-aha-super-serum-15-ml/ps--OLY-60021-00556</t>
  </si>
  <si>
    <t>https://www.blibli.com/p/olay-luminous-niacinamide-vitamin-c-super-serum-brightening-skincare-15-ml/ps--OLY-60021-00557</t>
  </si>
  <si>
    <t>https://www.blibli.com/p/limited-edition-olay-x-friends-regenerist-micro-sculpting-cream-pelembab-wajah-pagi-skincare-50-gr/ps--OLY-60021-00561</t>
  </si>
  <si>
    <t>https://www.blibli.com/p/limited-edition-olay-x-friends-luminous-light-perfecting-serum-pencerah-wajah-30-ml/ps--OLY-60021-00560</t>
  </si>
  <si>
    <t>https://www.blibli.com/p/limited-edition-olay-x-friends-regenerist-micro-sculpting-cream-pelembab-wajah-pagi-luminous-light-perfecting-serum/ps--OLY-60021-00562</t>
  </si>
  <si>
    <t>https://www.blibli.com/p/limited-edition-olay-x-friends-regenerist-micro-sculpting-cream-pelembab-wajah-pagi-regenerist-micro-sculpting-cream-serum/ps--OLY-60021-00564</t>
  </si>
  <si>
    <t>https://www.blibli.com/p/limited-edition-olay-x-friends-regenerist-micro-sculpting-cream-pelembab-wajah-pagi-regenerist-micro-sculpting-cream-pelembab-wajah-malam/ps--OLY-60021-00563</t>
  </si>
  <si>
    <t>https://www.blibli.com/p/special-edition-olay-x-friends-olay-serum-wajah-luminous-30ml-krim-pelembab-retinol-anti-aging-skincare-50-gr/ps--OLY-60021-00565</t>
  </si>
  <si>
    <t>https://www.blibli.com/p/special-edition-olay-x-friends-olay-serum-wajah-luminous-30ml-krim-pelembab-pencerah-niacinamide-vit-c-skincare-50-gr/ps--OLY-60021-00566</t>
  </si>
  <si>
    <t>https://www.blibli.com/p/olay-regenerist-antioxidan-moisturizer-krim-50-gr/ps--OLY-60021-00569</t>
  </si>
  <si>
    <t>https://www.blibli.com/p/olay-regenerist-antioxidan-serum-30-ml/ps--OLY-60021-00570</t>
  </si>
  <si>
    <t>https://www.blibli.com/p/olay-antioxidant-moisturizer-50gr-serum-30ml-skin-barrier-cream-essence-anti-aging-skin-care/ps--OLY-60021-00571</t>
  </si>
  <si>
    <t>https://www.blibli.com/p/olay-antioxidant-moisturizer-50gr-skin-barrier-cream-anti-aging-niacinamide-aha-serum-30ml-essence-pencerah-skin-care/ps--OLY-60021-00572</t>
  </si>
  <si>
    <t>https://www.blibli.com/p/olay-antioxidant-moisturizer-50gr-skin-barrier-cream-anti-aging-niacinamide-vit-c-serum-30ml-essence-pencerah-skin-care/ps--OLY-60021-00575</t>
  </si>
  <si>
    <t>https://www.blibli.com/p/olay-antioxidant-moisturizer-50gr-skin-barrier-cream-anti-aging-retinol-serum-30ml-essence-anti-aging-skin-care/ps--OLY-60021-00573</t>
  </si>
  <si>
    <t>https://www.blibli.com/p/olay-antioxidant-serum-30ml-essence-anti-aging-collagen-serum-30ml-essence-anti-aging-skin-care/ps--OLY-60021-00576</t>
  </si>
  <si>
    <t>https://www.blibli.com/p/olay-antioxidant-serum-30ml-essence-anti-aging-niacinamide-aha-serum-30ml-essence-pencerah-skin-care/ps--OLY-60021-00574</t>
  </si>
  <si>
    <t>https://www.blibli.com/p/downy-pelembut-dan-pewangi-pakaian-konsentrat-cotton-pure-love-550-ml-refill/ps--DOS-60031-00559</t>
  </si>
  <si>
    <t>https://www.blibli.com/p/downy-pelembut-dan-pewangi-pakaian-konsentrat-cotton-pure-love-550-ml-refill-isi-3-pcs/ps--DOS-60031-00561</t>
  </si>
  <si>
    <t>https://www.blibli.com/p/downy-pelembut-dan-pewangi-pakaian-konsentrat-cotton-pure-love-900-ml-refill-isi-3-pcs/ps--DOS-60031-00565</t>
  </si>
  <si>
    <t>https://www.blibli.com/p/downy-pelembut-dan-pewangi-pakaian-konsentrat-cotton-pure-love-900-ml-refill-isi-2-pcs/ps--DOS-60031-00564</t>
  </si>
  <si>
    <t>https://www.blibli.com/p/downy-pelembut-dan-pewangi-pakaian-konsentrat-cotton-pure-love-900-ml-refill/ps--DOS-60031-00563</t>
  </si>
  <si>
    <t>https://www.blibli.com/p/downy-pelembut-dan-pewangi-pakaian-konsentrat-cotton-pure-love-550-ml-refill-isi-4-pcs/ps--DOS-60031-00562</t>
  </si>
  <si>
    <t>https://www.blibli.com/p/pantene-micellar-detox-moisturizer-shampoo-300-ml-conditioner-300-ml/ps--PGG-18081-01482</t>
  </si>
  <si>
    <t>https://www.blibli.com/p/baru-gillette-flexi-vibe-1-gagang-pisau-cukur-1-pisau-cukur-refill-isi-ulang/ps--PGG-18081-01504</t>
  </si>
  <si>
    <t>https://www.blibli.com/p/downy-pelembut-dan-pewangi-pakaian-konsentrat-cotton-pure-love-550-ml-refill-isi-2-pcs/ps--DOS-60031-00560</t>
  </si>
  <si>
    <t>https://www.blibli.com/p/pantene-micellar-detox-moisturizer-shampoo-530-ml-conditioner-530-ml/ps--PGG-18081-01483</t>
  </si>
  <si>
    <t>https://www.blibli.com/p/downy-pelembut-dan-pewangi-pakaian-konsentrat-cotton-pure-love-900-ml-refill-isi-4-pcs/ps--DOS-60031-00566</t>
  </si>
  <si>
    <t>https://www.blibli.com/p/baru-gillette-flexi-vibe-2-pisau-cukur-refill-isi-ulang/ps--PGG-18081-01505</t>
  </si>
  <si>
    <t>https://www.blibli.com/p/pantene-micellar-detox-moisturizer-shampoo-300-ml/ps--PGG-18081-01481</t>
  </si>
  <si>
    <t>https://www.blibli.com/p/baru-gillette-flexi-vibe-1-gagang-pisau-cukur-3-pisau-cukur-refill-isi-ulang-eksklusif-ecommerce/ps--PGG-18081-01502</t>
  </si>
  <si>
    <t>https://www.blibli.com/p/pantene-hitam-glow-shampoo-750-ml/ps--PGG-18081-01473</t>
  </si>
  <si>
    <t>https://www.blibli.com/p/pantene-micellar-detox-moisturizer-shampoo-530-ml/ps--PGG-18081-01480</t>
  </si>
  <si>
    <t>https://www.blibli.com/p/pantene-micellar-detox-moisturizer-conditioner-300-ml/ps--PGG-18081-01478</t>
  </si>
  <si>
    <t>https://www.blibli.com/p/pantene-hitam-glow-shampoo-750-ml-paket-isi-2/ps--PGG-18081-01475</t>
  </si>
  <si>
    <t>https://www.blibli.com/p/baru-gillette-flexi-vibe-5-pisau-cukur-refill-isi-ulang-eksklusif-ecommerce/ps--PGG-18081-01503</t>
  </si>
  <si>
    <t>https://www.blibli.com/p/pantene-micellar-detox-moisturizer-conditioner-530-ml/ps--PGG-18081-01479</t>
  </si>
  <si>
    <t>https://www.blibli.com/p/pantene-hitam-glow-conditioner-290-ml/ps--PGG-18081-01474</t>
  </si>
  <si>
    <t>https://www.blibli.com/p/pantene-hitam-glow-shampoo-750-ml-paket-isi-3/ps--PGG-18081-01476</t>
  </si>
  <si>
    <t>https://www.blibli.com/p/pantene-hitam-glow-conditioner-290-ml-paket-isi-2/ps--PGG-18081-01477</t>
  </si>
  <si>
    <t>https://www.blibli.com/p/rejoice-rich-soft-shampoo-450-ml/ps--PGG-18081-01484</t>
  </si>
  <si>
    <t>https://www.blibli.com/p/rejoice-anti-dandruff-3-in-1-shampoo-450-ml/ps--PGG-18081-01485</t>
  </si>
  <si>
    <t>https://www.blibli.com/p/rejoice-jeju-rose-shampoo-450-ml/ps--PGG-18081-01486</t>
  </si>
  <si>
    <t>https://www.blibli.com/p/rejoice-rich-soft-shampoo-450-ml-paket-isi-2/ps--PGG-18081-01487</t>
  </si>
  <si>
    <t>https://www.blibli.com/p/rejoice-rich-soft-shampoo-450-ml-paket-isi-3/ps--PGG-18081-01488</t>
  </si>
  <si>
    <t>https://www.blibli.com/p/rejoice-anti-dandruff-3-in-1-shampoo-450-ml-paket-isi-2/ps--PGG-18081-01489</t>
  </si>
  <si>
    <t>https://www.blibli.com/p/rejoice-anti-dandruff-3-in-1-shampoo-450-ml-paket-isi-3/ps--PGG-18081-01490</t>
  </si>
  <si>
    <t>https://www.blibli.com/p/rejoice-jeju-rose-shampoo-450-ml-paket-isi-2/ps--PGG-18081-01491</t>
  </si>
  <si>
    <t>https://www.blibli.com/p/rejoice-jeju-rose-shampoo-450-ml-paket-isi-3/ps--PGG-18081-01492</t>
  </si>
  <si>
    <t>https://www.blibli.com/p/herbal-essences-argan-oil-of-morocco-conditioner-240-ml/ps--PGG-18081-01493</t>
  </si>
  <si>
    <t>https://www.blibli.com/p/herbal-essences-argan-oil-of-morocco-shampoo-240-ml/ps--PGG-18081-01495</t>
  </si>
  <si>
    <t>https://www.blibli.com/p/herbal-essences-white-strawberry-mint-shampoo-240-ml/ps--PGG-18081-01496</t>
  </si>
  <si>
    <t>https://www.blibli.com/p/herbal-essences-argan-oil-of-morocco-shampoo-600-ml/ps--PGG-18081-01498</t>
  </si>
  <si>
    <t>https://www.blibli.com/p/herbal-essences-argan-oil-of-morocco-conditioner-600-ml/ps--PGG-18081-01497</t>
  </si>
  <si>
    <t>https://www.blibli.com/p/lebih-hemat-herbal-essences-argan-oil-of-morocco-of-morocco-shampoo-600-ml-conditioner-600-ml/ps--PGG-18081-01501</t>
  </si>
  <si>
    <t>https://www.blibli.com/p/downy-mystique-refill-pewangi-dan-pelembut-pakaian-konsentrat-1-35-l-3-pcs/ps--DOS-60031-00488</t>
  </si>
  <si>
    <t>https://www.blibli.com/p/downy-sunrise-fresh-pewangi-dan-pelembut-pakaian-konsentrat-biru-1-4-l-refill-3-pcs/ps--DOS-60031-00500</t>
  </si>
  <si>
    <t>https://www.blibli.com/p/downy-pewangi-dan-pelembut-pakaian-konsentrat-french-lavender-900-ml-paket-isi-3/ps--DOS-60031-00522</t>
  </si>
  <si>
    <t>https://www.blibli.com/p/downy-pewangi-dan-pelembut-pakaian-konsentrat-french-lavender-550-ml-paket-isi-3/ps--DOS-60031-00463</t>
  </si>
  <si>
    <t>https://www.blibli.com/p/downy-floral-pink-pewangi-dan-pelembut-pakaian-konsentrat-1-4-l-isi-3-pcs/ps--DOS-60031-00499</t>
  </si>
  <si>
    <t>https://www.blibli.com/p/downy-pewangi-dan-pelembut-pakaian-konsentrat-french-lavender-550-ml-paket-isi-4/ps--DOS-60031-00464</t>
  </si>
  <si>
    <t>https://www.blibli.com/p/gillette-blue-3-flexi-razor-alat-pisau-cukur-4-2-pcs/ps--PGG-18081-01425</t>
  </si>
  <si>
    <t>https://www.blibli.com/p/gillette-paket-guard-3-pisau-cukur-razor-isi-1-pcs-isi-ulang-pisau-cukur-isi-2-pcs-set-bundle/ps--PGG-18081-00987</t>
  </si>
  <si>
    <t>https://www.blibli.com/p/gillette-fusion5-pisau-cukur-starter-pack-gratis-cover-pisau-cukur/ps--PGG-18081-01206</t>
  </si>
  <si>
    <t>https://www.blibli.com/p/head-shoulders-lemon-fresh-shampoo-300-ml-2-pcs/ps--PGG-18081-00996</t>
  </si>
  <si>
    <t>https://www.blibli.com/p/herbal-essences-shampo-kondisioner-colour-me-happy-300-ml/ps--PGG-18081-01154</t>
  </si>
  <si>
    <t>https://www.blibli.com/p/herbal-essences-bio-renew-smooth-golden-moringa-oil-shampoo-400-ml-kondisioner/ps--PGG-18081-01157</t>
  </si>
  <si>
    <t>https://www.blibli.com/p/lebih-hemat-olay-set-lengkap-luminous-niacinamide-aha-brightening-skin-care-krim-wajah-50gr-serum-wajah-30ml/ps--OLY-60021-00447</t>
  </si>
  <si>
    <t>https://www.blibli.com/p/olay-white-radiance-luminuous-krim-pelembab-uv-50-g/ps--OLY-60021-00369</t>
  </si>
  <si>
    <t>https://www.blibli.com/p/olay-regenerist-peptide-24-collagen-peptide-krim-pelembab/ps--OLY-60021-00367</t>
  </si>
  <si>
    <t>https://www.blibli.com/p/oral-b-sikat-gigi-toothbrush-anak-stages-1-the-pooh-4-24-bulan-paket-isi-6/ps--BLP-60063-00014</t>
  </si>
  <si>
    <t>https://www.blibli.com/p/oral-b-complete-easy-clean-charcoal-sikat-gigi-3s/ps--PGG-18081-01359</t>
  </si>
  <si>
    <t>https://www.blibli.com/p/oral-b-complete-easy-clean-charcoal-sikat-gigi-3s-paket-isi-2/ps--PGG-18081-01357</t>
  </si>
  <si>
    <t>https://www.blibli.com/p/oral-b-sikat-gigi-toothbrush-anak-stages-3-cars-frozen-5-7-tahun-paket-isi-6/ps--BLP-60063-00018</t>
  </si>
  <si>
    <t>https://www.blibli.com/p/oral-b-sikat-gigi-anak-stages-4-frozen-random-color-8-tahun-paket-isi-6/ps--BLP-60063-00020</t>
  </si>
  <si>
    <t>https://www.blibli.com/p/oral-b-sikat-gigi-all-rounder-gum-protect-3s/ps--PGG-18081-01116</t>
  </si>
  <si>
    <t>https://www.blibli.com/p/oral-b-sikat-gigi-anak-mickey-2-4-tahun-paket-isi-2/ps--BLP-60063-00010</t>
  </si>
  <si>
    <t>https://www.blibli.com/p/oral-b-sikat-gigi-anak-mickey-2-4-tahun-paket-isi-6/ps--BLP-60063-00012</t>
  </si>
  <si>
    <t>https://www.blibli.com/p/pantene-miracles-keratin-glow-daily-hair-supplement-conditioner-150ml-3pcs/ps--PGG-18081-01362</t>
  </si>
  <si>
    <t>https://www.blibli.com/p/pantene-miracles-biotin-strength-daily-hair-supplement-for-hairfall-control-conditioner-300ml-x-3/ps--PGG-18081-01213</t>
  </si>
  <si>
    <t>https://www.blibli.com/p/pantene-miracles-collagen-repair-daily-hair-supplement-for-damage-care-conditioner-150ml-x-3/ps--PGG-18081-01219</t>
  </si>
  <si>
    <t>https://www.blibli.com/p/pantene-miracles-biotin-strength-daily-hair-supplement-for-hairfall-control-conditioner-150ml-x-3/ps--PGG-18081-01210</t>
  </si>
  <si>
    <t>https://www.blibli.com/p/pantene-miracles-biotin-strength-daily-hair-supplement-for-hairfall-control-conditioner-150ml-x-2/ps--PGG-18081-01209</t>
  </si>
  <si>
    <t>https://www.blibli.com/p/pantene-miracles-biotin-strength-daily-hair-supplement-for-hairfall-control-conditioner-300ml-x-2/ps--PGG-18081-01212</t>
  </si>
  <si>
    <t>https://www.blibli.com/p/pantene-micellar-detox-and-purify-paket-shampoo-300-ml-x2-conditioner-300-ml/ps--PGG-18081-01235</t>
  </si>
  <si>
    <t>https://www.blibli.com/p/pantene-miracles-keratin-glow-daily-hair-supplement-conditioner-300ml-3pcs/ps--PGG-18081-01353</t>
  </si>
  <si>
    <t>https://www.blibli.com/p/pantene-miracles-keratin-glow-daily-hair-supplement-conditioner-300ml-2pcs/ps--PGG-18081-01348</t>
  </si>
  <si>
    <t>https://www.blibli.com/p/pantene-micellar-detox-and-purify-paket-shampoo-530-ml-x2-conditioner-530-ml/ps--PGG-18081-01240</t>
  </si>
  <si>
    <t>https://www.blibli.com/p/pantene-miracles-keratin-glow-daily-hair-supplement-conditioner-150ml-2pcs/ps--PGG-18081-01358</t>
  </si>
  <si>
    <t>https://www.blibli.com/p/pantene-shampoo-micellar-detox-and-purify-530-ml/ps--PGG-18081-01236</t>
  </si>
  <si>
    <t>https://www.blibli.com/p/special-package-idekuhandmade-sangobion-40-cap-4-strips-bundle-2-boxes-sangobion-10-kapsul-strip/ps--PGK-60021-00039</t>
  </si>
  <si>
    <t>https://www.blibli.com/p/gillette-venus-comfortglide-white-tea-razor-alat-cukur-wanita-1-gagang-2-refills/ps--PGG-18081-00921</t>
  </si>
  <si>
    <t>https://www.blibli.com/p/rejoice-jeju-rose-shampoo-340ml-3pcs/ps--PGG-18081-01361</t>
  </si>
  <si>
    <t>https://www.blibli.com/p/rejoice-jeju-rose-shampoo-340ml-2pcs/ps--PGG-18081-01354</t>
  </si>
  <si>
    <t>https://www.blibli.com/p/rejoice-jeju-rose-conditioner-150ml/ps--PGG-18081-01340</t>
  </si>
  <si>
    <t>https://www.blibli.com/p/downy-pelembut-pewangi-pakaian-pashmina-rose-refill-550ml-isi-1/ps--DOS-60031-00613</t>
  </si>
  <si>
    <t>https://www.blibli.com/p/downy-pelembut-pewangi-pakaian-pashmina-rose-refill-550ml-isi-2/ps--DOS-60031-00614</t>
  </si>
  <si>
    <t>https://www.blibli.com/p/downy-pelembut-pewangi-pakaian-pashmina-rose-refill-550ml-isi-3/ps--DOS-60031-00615</t>
  </si>
  <si>
    <t>https://www.blibli.com/p/downy-pelembut-pewangi-pakaian-pashmina-rose-refill-550ml-isi-4/ps--DOS-60031-00616</t>
  </si>
  <si>
    <t>https://www.blibli.com/p/downy-pelembut-pewangi-pakaian-pashmina-rose-refill-900ml-isi-1/ps--DOS-60031-00617</t>
  </si>
  <si>
    <t>https://www.blibli.com/p/downy-pelembut-pewangi-pakaian-pashmina-rose-refill-900ml-isi-2/ps--DOS-60031-00618</t>
  </si>
  <si>
    <t>https://www.blibli.com/p/downy-pelembut-pewangi-pakaian-pashmina-rose-refill-900ml-isi-3/ps--DOS-60031-00619</t>
  </si>
  <si>
    <t>https://www.blibli.com/p/downy-pelembut-pewangi-pakaian-pashmina-rose-refill-900ml-isi-4/ps--DOS-60031-00620</t>
  </si>
  <si>
    <t>https://www.blibli.com/p/vicks-inhaler-twin-keychain/ps--PGG-18081-01538</t>
  </si>
  <si>
    <t>https://www.blibli.com/p/vicks-inhaler-twin-keychain-paket-isi-2/ps--PGG-18081-01539</t>
  </si>
  <si>
    <t>https://www.blibli.com/p/vicks-inhaler-twin-keychain-paket-isi-3/ps--PGG-18081-01540</t>
  </si>
  <si>
    <t>https://www.blibli.com/p/vicks-inhaler-twin-keychain-paket-isi-4/ps--PGG-18081-01541</t>
  </si>
  <si>
    <t>https://www.blibli.com/p/oral-b-stages-1-sikat-gigi-anak-isi-3pcs/ps--BLP-60063-00006</t>
  </si>
  <si>
    <t>https://www.blibli.com/p/downy-passion-pewangi-dan-pelembut-pakaian-konsentrat-merah-1-35-l-3-pcs-kemasan-refill/ps--DOS-60031-00124</t>
  </si>
  <si>
    <t>https://www.blibli.com/p/whisper-reguler-flow-wings-pembalut-40-pcs/ps--PGG-18081-00307</t>
  </si>
  <si>
    <t>https://www.blibli.com/p/whisper-heavy-flow-overnights-wings-pembalut-8s/ps--PGG-18081-00359</t>
  </si>
  <si>
    <t>https://www.blibli.com/p/vicks-vaporub-balsem-obat-gosok-10-g/ps--PGK-60021-00016</t>
  </si>
  <si>
    <t>https://www.blibli.com/p/gillette-shaving-foam-krim-alat-cukur-foamy-lemon-lime-175-gr-2-pcs/ps--PGG-18081-01025</t>
  </si>
  <si>
    <t>https://www.blibli.com/p/herbal-essences-bio-renew-clean-white-strawberry-sweet-mint-shampoo-400-ml/ps--PGG-18081-00856</t>
  </si>
  <si>
    <t>Downy Passion Pewangi dan Pelembut Pakaian Konsentrat Refill - Merah [1.35L] Isi 3 Pcs</t>
  </si>
  <si>
    <t>https://www.blibli.com/p/pantene-paket-shampoo-micellar-cleanse-and-hydrate-300-ml-x-2-conditioner-300-ml/ps--PGG-18081-01138</t>
  </si>
  <si>
    <t>https://www.blibli.com/p/pantene-paket-shampoo-micellar-cleanse-and-hydrate-300-ml-isi-2/ps--PGG-18081-01141</t>
  </si>
  <si>
    <t>https://www.blibli.com/p/oral-b-stages-3-sikat-gigi-anak/ps--BLP-60063-00004</t>
  </si>
  <si>
    <t>https://www.blibli.com/p/oral-b-prohealth-multi-protection-refreshing-clean-mint-rinse-500-ml/ps--PGG-18081-00670</t>
  </si>
  <si>
    <t>https://www.bukalapak.com/p/perawatan-kecantikan/perawatan-tubuh-2311/peralatan-cukur/3puuzgo-jual-gillette-pisau-cukur-mach-3-refill-isi-2</t>
  </si>
  <si>
    <t>By RCA 170222</t>
  </si>
  <si>
    <t>https://www.blibli.com/p/head-shoulders-cool-menthol-shampoo-300-ml-2-pcs/ps--PGG-18081-00420</t>
  </si>
  <si>
    <t>https://www.blibli.com/p/medan-pampers-popok-celana-m-3x68-premium-care-popok-bayi-karton/ps--GOM-60024-00927</t>
  </si>
  <si>
    <t>https://www.blibli.com/p/medan-pampers-popok-celana-xl-3x54-premium-care-popok-bayi-karton/ps--GOM-60024-03649</t>
  </si>
  <si>
    <t>https://www.blibli.com/p/medan-pampers-popok-celana-premium-care-popok-bayi-karton-xl-4x36/ps--GOM-60024-03796</t>
  </si>
  <si>
    <t>https://www.blibli.com/p/medan-pampers-premium-care-pants-l-popok-bayi-62-pcs/ps--GOM-60024-03656</t>
  </si>
  <si>
    <t>https://www.blibli.com/p/medan-pampers-popok-celana-xxl-28-premium-care-popok-bayi/ps--GOM-60024-03652</t>
  </si>
  <si>
    <t>https://www.blibli.com/p/medan-pampers-popok-celana-m-30-premium-care-popok-bayi/ps--GOM-60024-03646</t>
  </si>
  <si>
    <t>https://www.blibli.com/p/medan-pampers-popok-celana-l-42-premium-care-popok-bayi/ps--GOM-60024-03643</t>
  </si>
  <si>
    <t>https://www.blibli.com/p/medan-pampers-popok-perekat-nb-26-premium-care-popok-bayi-baru-lahir/ps--GOM-60024-03653</t>
  </si>
  <si>
    <t>https://www.blibli.com/p/medan-pampers-popok-celana-s-32-premium-care-popok-bayi/ps--GOM-60024-03648</t>
  </si>
  <si>
    <t>https://www.blibli.com/p/medan-gillette-pisau-cukur-blue-3-biru-isi-4/ps--GOM-60024-03528</t>
  </si>
  <si>
    <t>https://www.blibli.com/p/medan-rejoice-shampoo-3in1-340-ml-2-pcs/ps--GOM-60024-00902</t>
  </si>
  <si>
    <t>https://www.blibli.com/p/medan-gillette-pisau-cukur-wanita-simply-venus-isi-4/ps--GOM-60024-03175</t>
  </si>
  <si>
    <t>https://www.blibli.com/p/medan-gillette-fusion-proglide-base-pisau-cukur/ps--GOM-60024-03178</t>
  </si>
  <si>
    <t>https://www.blibli.com/p/medan-rejoice-rich-shampoo-340-ml-2-pcs/ps--GOM-60024-00901</t>
  </si>
  <si>
    <t>https://www.blibli.com/p/medan-gillette-blue-2-pivot-disposable-pisau-cukur-isi-5/ps--GOM-60024-03182</t>
  </si>
  <si>
    <t>https://www.blibli.com/p/medan-oral-b-ultrathin-green-tea-sikat-gigi-3-pcs-4902430678421/ps--GOM-60024-03212</t>
  </si>
  <si>
    <t>https://www.blibli.com/p/medan-pantene-3-minutes-miracle-quantum-total-damage-care-conditioner-180-ml/ps--GOM-60024-03084</t>
  </si>
  <si>
    <t>https://www.blibli.com/p/medan-gillette-pisau-cukur-vector/ps--GOM-60024-03176</t>
  </si>
  <si>
    <t>https://www.blibli.com/p/medan-gillette-pisau-cukur-blue-3-biru-isi-2/ps--GOM-60024-03789</t>
  </si>
  <si>
    <t>https://www.blibli.com/p/medan-oral-b-ultrathin-green-tea-sikat-gigi/ps--GOM-60024-03211</t>
  </si>
  <si>
    <t>https://www.blibli.com/p/medan-oral-b-ultrathin-black-tea-sikat-gigi/ps--GOM-60024-03213</t>
  </si>
  <si>
    <t>https://www.blibli.com/p/medan-gillette-pisau-cukur-mach-3/ps--GOM-60024-02852</t>
  </si>
  <si>
    <t>https://www.blibli.com/p/medan-oral-b-crossaction-pro-health-superior-clean-sikat-gigi-medium/ps--GOM-60024-03356</t>
  </si>
  <si>
    <t>https://www.blibli.com/p/medan-gillette-pisau-cukur-blue-3-ice-isi-4/ps--GOM-60024-03527</t>
  </si>
  <si>
    <t>https://www.blibli.com/p/medan-oral-b-advantage-complete-whitening-sikat-gigi-40-medium/ps--GOM-60024-03220</t>
  </si>
  <si>
    <t>https://www.blibli.com/p/medan-gillette-blue-2-disposable-pisau-cukur-isi-10/ps--GOM-60024-03601</t>
  </si>
  <si>
    <t>https://www.blibli.com/p/medan-oral-b-ultrathin-black-tea-sikat-gigi-3-pcs/ps--GOM-60024-03214</t>
  </si>
  <si>
    <t>https://www.blibli.com/p/medan-gillette-simply-venus-basic-pisau-cukur-2-pcs/ps--GOM-60024-03536</t>
  </si>
  <si>
    <t>https://www.blibli.com/p/medan-oral-b-ultra-thin-compact-soft-sikat-gigi-1-pcs/ps--GOM-60024-03923</t>
  </si>
  <si>
    <t>https://www.blibli.com/p/medan-oral-b-complete-whitening-soft-sikat-gigi/ps--GOM-60024-03215</t>
  </si>
  <si>
    <t>https://www.blibli.com/p/medan-oral-b-ultra-thin-pro-gum-care-sikat-gigi-1-pc/ps--GOM-60024-03209</t>
  </si>
  <si>
    <t>https://www.blibli.com/p/medan-oral-b-pro-health-clinical-pro-flex-soft-sikat-gigi-2-pcs/ps--GOM-60024-03217</t>
  </si>
  <si>
    <t>https://www.blibli.com/p/medan-head-shoulders-lemon-fresh-anti-dandruff-shampoo-170-ml/ps--GOM-60024-03551</t>
  </si>
  <si>
    <t>https://www.blibli.com/p/medan-oral-b-complete-whitening-soft-sikat-gigi-2-pcs/ps--GOM-60024-03216</t>
  </si>
  <si>
    <t>https://www.blibli.com/p/medan-gillette-isi-ulang-vector-isi-2/ps--MEP-60132-00114</t>
  </si>
  <si>
    <t>https://www.blibli.com/p/smg-jog-solo-rejoice-parfum-lembut-shampoo-170-ml/ps--PGJ-60021-00008</t>
  </si>
  <si>
    <t>https://www.blibli.com/p/smg-jog-solo-downy-mild-gentle-pewangi-dan-pelembut-pakaian-720-ml-refill/ps--PGJ-60021-00009</t>
  </si>
  <si>
    <t>https://www.blibli.com/p/smg-jog-solo-pantene-shampoo-anti-dandruff-900-ml-2-pcs/ps--PGJ-60021-00033</t>
  </si>
  <si>
    <t>https://www.blibli.com/p/surabaya-downy-pelembut-pakaian-passion-botol-900-ml/ps--PGS-60022-00108</t>
  </si>
  <si>
    <t>https://www.blibli.com/p/surabaya-downy-sunrise-fresh-pelembut-dan-pewangi-pakaian-900-ml-bottle/ps--PGS-60022-00092</t>
  </si>
  <si>
    <t>https://www.blibli.com/p/surabaya-head-shoulders-clean-balanced-shampoo-400-ml/ps--PGS-60022-00205</t>
  </si>
  <si>
    <t>https://www.blibli.com/p/surabaya-head-shoulders-cool-blast-shampoo-165-ml/ps--PGS-60022-00193</t>
  </si>
  <si>
    <t>https://www.blibli.com/p/surabaya-head-shoulders-cool-blast-shampoo-450-ml/ps--PGS-60022-00191</t>
  </si>
  <si>
    <t>https://www.blibli.com/p/surabaya-head-shoulders-cool-menthol-shampoo-850-ml/ps--PGS-60022-00499</t>
  </si>
  <si>
    <t>https://www.blibli.com/p/surabaya-head-shoulders-hair-retain-shampoo-315-ml/ps--PGS-60022-00222</t>
  </si>
  <si>
    <t>https://www.blibli.com/p/surabaya-head-shoulders-smooth-or-silky-shampoo-300-ml/ps--PGS-60022-00219</t>
  </si>
  <si>
    <t>https://www.blibli.com/p/surabaya-head-shoulders-smooth-or-silky-shampoo-400-ml/ps--PGS-60022-00217</t>
  </si>
  <si>
    <t>https://www.blibli.com/p/surabaya-head-shoulders-supreme-moisture-shampoo-anti-ketombe-480-ml/ps--PGS-60022-00231</t>
  </si>
  <si>
    <t>https://www.blibli.com/p/surabaya-herbal-essences-colour-me-happy-colour-safe-kondisioner-300-ml/ps--PGS-60022-00477</t>
  </si>
  <si>
    <t>https://www.blibli.com/p/surabaya-herbal-essences-colour-me-happy-colour-safe-shampo-300-ml/ps--PGS-60022-00480</t>
  </si>
  <si>
    <t>https://www.blibli.com/p/surabaya-herbal-essences-hello-hydration-deep-moisture-kondisioner-300-ml/ps--PGS-60022-00478</t>
  </si>
  <si>
    <t>https://www.blibli.com/p/surabaya-herbal-essences-moroccan-my-shine-restored-radiance-kondisioner-300-ml/ps--PGS-60022-00479</t>
  </si>
  <si>
    <t>https://www.blibli.com/p/surabaya-oral-b-123-soft-sikat-gigi-3-pcs/ps--PGS-60022-00278</t>
  </si>
  <si>
    <t>https://www.blibli.com/p/surabaya-oral-b-stages-2-sikat-gigi-anak/ps--PGS-60022-00280</t>
  </si>
  <si>
    <t>https://www.blibli.com/p/surabaya-pantene-3-minutes-miracle-quantum-hair-fall-control-conditioner-180-ml/ps--PGS-60022-00432</t>
  </si>
  <si>
    <t>https://www.blibli.com/p/surabaya-pantene-3-minutes-miracle-quantum-total-damage-care-conditioner-180-ml/ps--PGS-60022-00435</t>
  </si>
  <si>
    <t>https://www.blibli.com/p/surabaya-pantene-aqua-pure-shampoo-400-ml/ps--PGS-60022-00424</t>
  </si>
  <si>
    <t>https://www.blibli.com/p/surabaya-pantene-long-black-shampoo-400-ml/ps--PGS-60022-00492</t>
  </si>
  <si>
    <t>https://www.blibli.com/p/surabaya-pantene-nature-care-fullness-life-shampoo-290-ml/ps--PGS-60022-00290</t>
  </si>
  <si>
    <t>https://www.blibli.com/p/surabaya-pantene-pro-v-anti-lepek-shampo-480-ml/ps--PGS-60022-00291</t>
  </si>
  <si>
    <t>https://www.blibli.com/p/surabaya-pantene-shampoo-anti-lepek-900ml/ps--PGS-60022-00496</t>
  </si>
  <si>
    <t>https://www.blibli.com/p/surabaya-pantene-smooth-silky-conditioner-290-ml/ps--PGS-60022-00448</t>
  </si>
  <si>
    <t>https://www.blibli.com/p/surabaya-pantene-total-damage-care-quantum-shampoo-750-ml/ps--PGS-60022-00415</t>
  </si>
  <si>
    <t>https://www.blibli.com/p/surabaya-rejoice-3-in-1-perfect-conditioning-kondisioner-170-ml-3-pcs/ps--PGS-60022-00458</t>
  </si>
  <si>
    <t>https://www.blibli.com/p/surabaya-rejoice-rich-conditioner-320-ml/ps--PGS-60022-00459</t>
  </si>
  <si>
    <t>https://www.blibli.com/p/gillette-isi-ulang-fusion-proglide-pisau-cukur-2-pcs/ps--PGG-18081-00299</t>
  </si>
  <si>
    <t>https://www.blibli.com/p/medan-pampers-popok-celana-m-68-premium-care-popok-bayi/ps--GOM-60024-03647</t>
  </si>
  <si>
    <t>https://www.blibli.com/p/medan-pantene-pro-v-anti-ketombe-hijab-edition-shampo-290-ml/ps--MEP-60132-00159</t>
  </si>
  <si>
    <t>https://www.blibli.com/p/medan-pantene-pro-v-perawatan-rambut-rontok-hijab-edition-shampo-290-ml/ps--MEP-60132-00160</t>
  </si>
  <si>
    <t>https://www.blibli.com/p/medan-pantene-pro-v-gold-series-strong-thick-kondisioner-190-ml/ps--MEP-60132-00175</t>
  </si>
  <si>
    <t>https://www.blibli.com/p/whs-medan-rejoice-rich-shampoo-340-ml-2-pcs/ps--GOM-60024-05721</t>
  </si>
  <si>
    <t>https://www.blibli.com/p/medan-gillette-pisau-cukur-blue-3-ice-isi-2/ps--GOM-60024-03526</t>
  </si>
  <si>
    <t>https://www.blibli.com/p/medan-pantene-daily-moisture-repair-shampoo-400-ml/ps--MEP-60132-00168</t>
  </si>
  <si>
    <t>https://www.blibli.com/p/medan-pantene-conditioner-3-minutes-miracle-quantum-hair-fall-control-180ml/ps--MEP-60132-00164</t>
  </si>
  <si>
    <t>https://www.blibli.com/p/medan-head-shoulders-anti-apek-charcoal-shampoo-300-ml/ps--MEP-60132-00177</t>
  </si>
  <si>
    <t>https://www.blibli.com/p/medan-downy-pelembut-pakaian-mystique-botol-900-ml/ps--MEP-60132-00167</t>
  </si>
  <si>
    <t>https://www.blibli.com/p/whs-medan-rejoice-soft-smooth-shampoo-170-ml/ps--GOM-60024-05836</t>
  </si>
  <si>
    <t>https://www.blibli.com/p/whs-medan-rejoice-shiny-black-shampoo-340-ml/ps--GOM-60024-05835</t>
  </si>
  <si>
    <t>https://www.blibli.com/p/whs-medan-pantene-smooth-silky-shampoo-320-ml/ps--GOM-60024-05830</t>
  </si>
  <si>
    <t>https://www.blibli.com/p/medan-head-shoulders-lemon-fresh-anti-dandruff-shampoo-400-ml/ps--MEP-60132-00162</t>
  </si>
  <si>
    <t>https://www.blibli.com/p/medan-pantene-long-black-shampoo-400-ml/ps--MEP-60132-00169</t>
  </si>
  <si>
    <t>https://www.blibli.com/p/medan-pantene-shampoo-anti-dandruff-400-ml/ps--MEP-60132-00171</t>
  </si>
  <si>
    <t>https://www.blibli.com/p/medan-pantene-smooth-silky-control-shampoo-400-ml/ps--MEP-60132-00173</t>
  </si>
  <si>
    <t>https://www.blibli.com/p/medan-downy-perfume-sweet-heart-pink-pewangi-pakaian-720-ml-kemasan-refill/ps--MEP-60132-00155</t>
  </si>
  <si>
    <t>https://www.blibli.com/p/whs-medan-head-shoulders-lemon-fresh-shampoo-anti-dandruff-300-ml-2-pcs/ps--GOM-60024-05821</t>
  </si>
  <si>
    <t>https://www.blibli.com/p/medan-pantene-pro-v-gold-series-strong-thick-sampo-270-ml/ps--MEP-60132-00176</t>
  </si>
  <si>
    <t>https://www.blibli.com/p/whs-medan-rejoice-anti-hair-fall-shampoo-170-ml/ps--GOM-60024-05833</t>
  </si>
  <si>
    <t>https://www.blibli.com/p/whs-medan-head-shoulders-smooth-silky-shampoo-330-ml/ps--GOM-60024-05822</t>
  </si>
  <si>
    <t>https://www.blibli.com/p/medan-pantene-pro-v-anti-lepek-shampoo-480-ml/ps--MEP-60132-00170</t>
  </si>
  <si>
    <t>https://www.blibli.com/p/medan-downy-mystique-pewangi-pakaian-720-ml-kemasan-refill/ps--MEP-60132-00153</t>
  </si>
  <si>
    <t>https://www.blibli.com/p/medan-downy-pelembut-pakaian-passion-botol-900-ml/ps--MEP-60132-00158</t>
  </si>
  <si>
    <t>https://www.blibli.com/p/medan-gillette-isi-ulang-vector-isi-4/ps--MEP-60132-00121</t>
  </si>
  <si>
    <t>https://www.blibli.com/p/whs-medan-pantene-total-damage-care-shampoo-320-ml/ps--GOM-60024-05831</t>
  </si>
  <si>
    <t>https://www.blibli.com/p/medan-gillette-venus-comfortglide-white-tea-razor-pisau-cukur-4-refills/ps--MEP-60132-00098</t>
  </si>
  <si>
    <t>https://www.blibli.com/p/whs-medan-rejoice-anti-hair-fall-shampoo-340-ml/ps--GOM-60024-05834</t>
  </si>
  <si>
    <t>https://www.blibli.com/p/medan-pantene-shampoo-hair-fall-control-400-ml/ps--MEP-60132-00172</t>
  </si>
  <si>
    <t>https://www.blibli.com/p/medan-head-shoulders-cool-menthol-shampoo-400-ml/ps--MEP-60132-00161</t>
  </si>
  <si>
    <t>https://www.blibli.com/p/medan-gillette-pisau-cukur-wanita-daisy-plus-isi-2/ps--MEP-60132-00101</t>
  </si>
  <si>
    <t>https://www.blibli.com/p/whs-medan-head-shoulders-hair-retain-shampoo-165-ml/ps--GOM-60024-05820</t>
  </si>
  <si>
    <t>https://www.blibli.com/p/smg-jog-solo-gillette-pisau-cukur-wanita-daisy-plus-isi-2/ps--PGJ-60021-00089</t>
  </si>
  <si>
    <t>https://www.blibli.com/p/smg-jog-solo-gillette-pisau-cukur-vector-razor/ps--PGJ-60021-00092</t>
  </si>
  <si>
    <t>https://www.blibli.com/p/smg-jog-solo-oral-b-123-medium-sikat-gigi-3-pcs/ps--PGJ-60021-00094</t>
  </si>
  <si>
    <t>https://www.blibli.com/p/smg-jog-solo-oral-b-123-soft-sikat-gigi-3-pcs/ps--PGJ-60021-00093</t>
  </si>
  <si>
    <t>https://www.blibli.com/p/smg-jog-solo-head-shoulders-lemon-fresh-anti-dandruff-shampoo-300-ml/ps--PGJ-60021-00106</t>
  </si>
  <si>
    <t>https://www.blibli.com/p/smg-jog-solo-oral-b-stages-4-sikat-gigi-anak/ps--PGJ-60021-00098</t>
  </si>
  <si>
    <t>https://www.blibli.com/p/smg-jog-solo-oral-b-stages-3-sikat-gigi-anak/ps--PGJ-60021-00097</t>
  </si>
  <si>
    <t>https://www.blibli.com/p/smg-jog-solo-head-shoulders-shampoo-anti-gatal-300-ml/ps--PGJ-60021-00142</t>
  </si>
  <si>
    <t>https://www.blibli.com/p/smg-jog-solo-oral-b-stages-2-sikat-gigi-anak/ps--PGJ-60021-00096</t>
  </si>
  <si>
    <t>https://www.blibli.com/p/smg-jog-solo-oral-b-stages-1-sikat-gigi-anak/ps--PGJ-60021-00095</t>
  </si>
  <si>
    <t>https://www.blibli.com/p/smg-jog-solo-pantene-paket-shampoo-micellar-cleanse-and-hydrate-300-ml-conditioner-300-ml/ps--PGJ-60021-00153</t>
  </si>
  <si>
    <t>https://www.blibli.com/p/smg-jog-solo-head-shoulders-shampoo-anti-gatal-400-ml/ps--PGJ-60021-00139</t>
  </si>
  <si>
    <t>https://www.blibli.com/p/smg-jog-solo-gillette-pisau-cukur-blue-3-biru-isi-4/ps--PGJ-60021-00088</t>
  </si>
  <si>
    <t>https://www.blibli.com/p/smg-jog-solo-pantene-paket-shampoo-micellar-cleanse-and-hydrate-530-ml-conditioner-530-ml/ps--PGJ-60021-00155</t>
  </si>
  <si>
    <t>https://www.blibli.com/p/smg-jog-solo-pantene-shampoo-total-damage-care-400-ml/ps--PGJ-60021-00113</t>
  </si>
  <si>
    <t>https://www.blibli.com/p/smg-jog-solo-pantene-shampoo-anti-dandruff-quantum-750-ml/ps--PGJ-60021-00111</t>
  </si>
  <si>
    <t>https://www.blibli.com/p/smg-jog-solo-pantene-shampoo-total-damage-care-quantum-750-ml/ps--PGJ-60021-00110</t>
  </si>
  <si>
    <t>https://www.blibli.com/p/smg-jog-solo-pantene-shampoo-hairfall-control-quantum-750-ml/ps--PGJ-60021-00109</t>
  </si>
  <si>
    <t>https://www.blibli.com/p/smg-jog-solo-pantene-shampoo-anti-lepek-900-ml/ps--PGJ-60021-00108</t>
  </si>
  <si>
    <t>https://www.blibli.com/p/smg-jog-solo-downy-mystique-pewangi-dan-pelembut-pakaian-konsentrat-900-ml-kemasan-refill/ps--PGJ-60021-00134</t>
  </si>
  <si>
    <t>https://www.blibli.com/p/smg-jog-solo-downy-passion-pewangi-dan-pelembut-pakaian-konsentrat-900-ml-kemasan-refill/ps--PGJ-60021-00133</t>
  </si>
  <si>
    <t>https://www.blibli.com/p/smg-jog-solo-downy-allure-pewangi-dan-pelembut-pakaian-konsentrat-900-ml-kemasan-refill/ps--PGJ-60021-00125</t>
  </si>
  <si>
    <t>https://www.blibli.com/p/smg-jog-solo-pantene-pro-v-gold-series-smooth-sleek-kondisioner-190-ml/ps--PGJ-60021-00084</t>
  </si>
  <si>
    <t>https://www.blibli.com/p/smg-jog-solo-pantene-pro-v-gold-series-black-glossy-kondisioner-190-ml/ps--PGJ-60021-00082</t>
  </si>
  <si>
    <t>https://www.blibli.com/p/smg-jog-solo-pantene-pro-v-gold-series-strong-thick-kondisioner-190-ml/ps--PGJ-60021-00086</t>
  </si>
  <si>
    <t>https://www.blibli.com/p/smg-jog-solo-pantene-conditioner-micellar-cleanse-and-hydrate-300-ml/ps--PGJ-60021-00160</t>
  </si>
  <si>
    <t>https://www.blibli.com/p/smg-jog-solo-pantene-shampoo-micellar-cleanse-and-hydrate-300-ml/ps--PGJ-60021-00151</t>
  </si>
  <si>
    <t>https://www.blibli.com/p/smg-jog-solo-pantene-3-minutes-miracle-quantum-total-damage-care-conditioner-180-ml/ps--PGJ-60021-00067</t>
  </si>
  <si>
    <t>https://www.blibli.com/p/smg-jog-solo-gillette-pisau-cukur-wanita-simply-venus-isi-4/ps--PGJ-60021-00091</t>
  </si>
  <si>
    <t>https://www.blibli.com/p/smg-jog-solo-downy-pelembut-pakaian-mystique-botol-900-ml/ps--PGJ-60021-00063</t>
  </si>
  <si>
    <t>https://www.blibli.com/p/smg-jog-solo-pantene-conditioner-3-minutes-miracle-quantum-hair-fall-control-180ml/ps--PGJ-60021-00068</t>
  </si>
  <si>
    <t>https://www.blibli.com/p/smg-jog-solo-downy-premium-parfum-aqua-ocean-pelembut-dan-pewangi-pakaian-650-ml-refill/ps--PGJ-60021-00018</t>
  </si>
  <si>
    <t>https://www.blibli.com/p/smg-jog-solo-head-shoulders-anti-apek-charcoal-shampoo-300-ml/ps--PGJ-60021-00107</t>
  </si>
  <si>
    <t>https://www.blibli.com/p/smg-jog-solo-head-shoulders-cool-menthol-shampoo-anti-dandruff-anti-ketombe-300-ml/ps--PGJ-60021-00104</t>
  </si>
  <si>
    <t>https://www.blibli.com/p/smg-jog-solo-downy-mild-gentle-pewangi-dan-pelembut-pakaian-680-ml-refill/ps--PGJ-60021-00166</t>
  </si>
  <si>
    <t>https://www.blibli.com/p/smg-jog-solo-downy-antibacteria-pelembut-pakaian-680-ml-kemasan-refill/ps--PGJ-60021-00164</t>
  </si>
  <si>
    <t>https://www.blibli.com/p/smg-jog-solo-downy-daring-pewangi-pakaian-680-ml-kemasan-refill/ps--PGJ-60021-00163</t>
  </si>
  <si>
    <t>https://www.blibli.com/p/smg-jog-solo-downy-sports-fresh-pelembut-pewangi-pakaian-680-ml/ps--PGJ-60021-00135</t>
  </si>
  <si>
    <t>https://www.blibli.com/p/smg-jog-solo-downy-floral-pink-pelembut-pewangi-pakaian-720-ml/ps--PGJ-60021-00061</t>
  </si>
  <si>
    <t>https://www.blibli.com/p/smg-jog-solo-downy-anti-apek-pelembut-dan-pewangi-pakaian-680-ml-kemasan-refill/ps--PGJ-60021-00055</t>
  </si>
  <si>
    <t>https://www.blibli.com/p/smg-jog-solo-downy-mystique-pewangi-pakaian-680-ml-kemasan-refill/ps--PGJ-60021-00014</t>
  </si>
  <si>
    <t>https://www.blibli.com/p/smg-jog-solo-downy-passion-refill-pelembut-pakaian-680-ml/ps--PGJ-60021-00010</t>
  </si>
  <si>
    <t>https://www.blibli.com/p/smg-jog-solo-downy-perfume-sweet-heart-pink-pewangi-pakaian-720-ml-kemasan-refill/ps--PGJ-60021-00012</t>
  </si>
  <si>
    <t>https://www.blibli.com/p/smg-jog-solo-downy-premium-parfum-secret-garden-pelembut-dan-pewangi-pakaian-650-ml-refill/ps--PGJ-60021-00019</t>
  </si>
  <si>
    <t>https://www.blibli.com/p/smg-jog-solo-oral-b-complete-whitening-soft-sikat-gigi/ps--PGJ-60021-00039</t>
  </si>
  <si>
    <t>https://www.blibli.com/p/smg-jog-solo-pantene-shampoo-total-damage-care-290-ml/ps--PGJ-60021-00138</t>
  </si>
  <si>
    <t>https://www.blibli.com/p/smg-jog-solo-pantene-shampoo-anti-dandruff-290-ml/ps--PGJ-60021-00137</t>
  </si>
  <si>
    <t>https://www.blibli.com/p/smg-jog-solo-pantene-shampoo-daily-moisture-repair-290-ml/ps--PGJ-60021-00130</t>
  </si>
  <si>
    <t>https://www.blibli.com/p/smg-jog-solo-pantene-shampoo-hair-fall-control-290-ml/ps--PGJ-60021-00126</t>
  </si>
  <si>
    <t>https://www.blibli.com/p/smg-jog-solo-oral-b-pro-health-multi-protection-refreshing-clean-mint-rinse-500-ml/ps--PGJ-60021-00124</t>
  </si>
  <si>
    <t>https://www.blibli.com/p/smg-jog-solo-pantene-shampoo-long-black-290-ml/ps--PGJ-60021-00120</t>
  </si>
  <si>
    <t>https://www.blibli.com/p/smg-jog-solo-pantene-shampoo-nature-care-fullness-life-290-ml/ps--PGJ-60021-00119</t>
  </si>
  <si>
    <t>https://www.blibli.com/p/smg-jog-solo-pantene-conditioner-total-damage-care-290-ml/ps--PGJ-60021-00117</t>
  </si>
  <si>
    <t>https://www.blibli.com/p/smg-jog-solo-pantene-conditioner-pro-v-anti-lepek-290-ml/ps--PGJ-60021-00116</t>
  </si>
  <si>
    <t>https://www.blibli.com/p/smg-jog-solo-pantene-conditioner-smooth-silky-290-ml/ps--PGJ-60021-00115</t>
  </si>
  <si>
    <t>https://www.blibli.com/p/smg-jog-solo-pantene-shampoo-smooth-silky-290-ml/ps--PGJ-60021-00114</t>
  </si>
  <si>
    <t>https://www.blibli.com/p/smg-jog-solo-head-shoulders-anti-hair-fall-shampoo-anti-dandruff-anti-ketombe-300-ml/ps--PGJ-60021-00105</t>
  </si>
  <si>
    <t>https://www.blibli.com/p/smg-jog-solo-head-shoulders-smooth-silky-shampoo-300-ml/ps--PGJ-60021-00102</t>
  </si>
  <si>
    <t>https://www.blibli.com/p/smg-jog-solo-head-shoulders-lemon-fresh-anti-dandruff-shampoo-anti-dandruff-anti-ketombe-680-ml/ps--PGJ-60021-00100</t>
  </si>
  <si>
    <t>https://www.blibli.com/p/smg-jog-solo-head-shoulders-cool-menthol-shampoo-680-ml/ps--PGJ-60021-00099</t>
  </si>
  <si>
    <t>https://www.blibli.com/p/smg-jog-solo-pantene-pro-v-perawatan-rambut-rontok-hijab-edition-shampo-290-ml/ps--PGJ-60021-00081</t>
  </si>
  <si>
    <t>https://www.blibli.com/p/smg-jog-solo-pantene-pro-v-anti-ketombe-hijab-edition-shampo-290-ml/ps--PGJ-60021-00079</t>
  </si>
  <si>
    <t>https://www.blibli.com/p/smg-jog-solo-head-shoulders-clean-balanced-shampoo-300-ml/ps--PGJ-60021-00103</t>
  </si>
  <si>
    <t>https://www.blibli.com/p/smg-jog-solo-pantene-shampoo-aqua-pure-400-ml/ps--PGJ-60021-00076</t>
  </si>
  <si>
    <t>https://www.blibli.com/p/smg-jog-solo-downy-sunrise-fresh-bottle-pelembut-dan-pewangi-pakaian-900-ml/ps--PGJ-60021-00066</t>
  </si>
  <si>
    <t>https://www.blibli.com/p/smg-jog-solo-gillette-pisau-cukur-razor-wanita-daisy-classic-isi-5/ps--PGJ-60021-00090</t>
  </si>
  <si>
    <t>https://www.blibli.com/p/smg-jog-solo-pantene-anti-dandruff-shampoo-900-ml/ps--PGJ-60021-00069</t>
  </si>
  <si>
    <t>https://www.blibli.com/p/smg-jog-solo-downy-pelembut-pakaian-passion-botol-900-ml/ps--PGJ-60021-00064</t>
  </si>
  <si>
    <t>https://www.blibli.com/p/smg-jog-solo-downy-allure-pewangi-dan-pelembut-pakaian-720-ml-kemasan-refill/ps--PGJ-60021-00056</t>
  </si>
  <si>
    <t>https://www.blibli.com/p/smg-jog-solo-gillette-isi-ulang-vector-2-pcs/ps--PGJ-60021-00031</t>
  </si>
  <si>
    <t>https://www.blibli.com/p/smg-jog-solo-head-shoulders-shampoo-anti-apek-400-ml/ps--PGJ-60021-00148</t>
  </si>
  <si>
    <t>https://www.blibli.com/p/smg-jog-solo-rejoice-parfum-lembut-shampoo-340-ml/ps--PGJ-60021-00007</t>
  </si>
  <si>
    <t>https://www.blibli.com/p/smg-jog-solo-head-shoulders-shampoo-supreme-anti-hairfall-480-ml/ps--PGJ-60021-00145</t>
  </si>
  <si>
    <t>https://www.blibli.com/p/smg-jog-solo-pantene-hair-fall-control-shampoo-900-ml/ps--PGJ-60021-00071</t>
  </si>
  <si>
    <t>https://www.blibli.com/p/smg-jog-solo-pantene-shampoo-hair-fall-control-400-ml/ps--PGJ-60021-00077</t>
  </si>
  <si>
    <t>https://www.blibli.com/p/smg-jog-solo-pantene-conditioner-micellar-cleanse-and-hydrate-530-ml/ps--PGJ-60021-00161</t>
  </si>
  <si>
    <t>https://www.blibli.com/p/smg-jog-solo-pantene-shampoo-micellar-cleanse-and-hydrate-530-ml/ps--PGJ-60021-00152</t>
  </si>
  <si>
    <t>https://www.blibli.com/p/smg-jog-solo-pantene-pro-v-gold-series-smooth-sleek-sampo-270-ml/ps--PGJ-60021-00085</t>
  </si>
  <si>
    <t>https://www.blibli.com/p/smg-jog-solo-pantene-pro-v-gold-series-black-glossy-sampo-270-ml/ps--PGJ-60021-00083</t>
  </si>
  <si>
    <t>https://www.blibli.com/p/smg-jog-solo-pantene-smooth-silky-control-shampoo-400-ml/ps--PGJ-60021-00078</t>
  </si>
  <si>
    <t>https://www.blibli.com/p/smg-jog-solo-pantene-shampoo-anti-dandruff-400-ml/ps--PGJ-60021-00075</t>
  </si>
  <si>
    <t>https://www.blibli.com/p/smg-jog-solo-pantene-pro-v-anti-lepek-shampoo-480-ml/ps--PGJ-60021-00074</t>
  </si>
  <si>
    <t>https://www.blibli.com/p/smg-jog-solo-pantene-long-black-shampoo-400-ml/ps--PGJ-60021-00073</t>
  </si>
  <si>
    <t>https://www.blibli.com/p/smg-jog-solo-pantene-shampoo-total-damage-care-900-ml/ps--PGJ-60021-00070</t>
  </si>
  <si>
    <t>https://www.blibli.com/p/smg-jog-solo-pantene-pro-v-gold-series-strong-thick-sampo-270-ml/ps--PGJ-60021-00087</t>
  </si>
  <si>
    <t>https://www.blibli.com/p/smg-jog-solo-pantene-daily-moisture-repair-shampoo-480-ml/ps--PGJ-60021-00072</t>
  </si>
  <si>
    <t>https://www.blibli.com/p/smg-jog-solo-downy-daring-pewangi-pakaian-720-ml-kemasan-refill/ps--PGJ-60021-00015</t>
  </si>
  <si>
    <t>https://www.blibli.com/p/smg-jog-solo-rejoice-parfum-segar-shampoo-170-ml/ps--PGJ-60021-00025</t>
  </si>
  <si>
    <t>https://www.blibli.com/p/surabaya-downy-allure-pewangi-dan-pelembut-pakaian-1-5-l-kemasan-refill/ps--PGS-60022-00504</t>
  </si>
  <si>
    <t>https://www.blibli.com/p/surabaya-downy-allure-pewangi-dan-pelembut-pakaian-720-ml-kemasan-refill/ps--PGS-60022-00505</t>
  </si>
  <si>
    <t>https://www.blibli.com/p/surabaya-downy-allure-pewangi-dan-pelembut-pakaian-900-ml-kemasan-refill/ps--PGS-60022-00503</t>
  </si>
  <si>
    <t>https://www.blibli.com/p/surabaya-downy-daring-pewangi-pakaian-720-ml-kemasan-refill/ps--PGS-60022-00134</t>
  </si>
  <si>
    <t>https://www.blibli.com/p/surabaya-downy-floral-pink-pelembut-pewangi-pakaian-780-ml/ps--PGS-60022-00063</t>
  </si>
  <si>
    <t>https://www.blibli.com/p/surabaya-downy-mild-gentle-pewangi-dan-pelembut-pakaian-720-ml-refill/ps--PGS-60022-00511</t>
  </si>
  <si>
    <t>https://www.blibli.com/p/surabaya-downy-premium-parfum-secret-garden-pelembut-dan-pewangi-pakaian-650-ml-kemasan-refill/ps--PGS-60022-00082</t>
  </si>
  <si>
    <t>https://www.blibli.com/p/surabaya-downy-sunrise-fresh-pewangi-pakaian-1-55-l-refill/ps--PGS-60022-00088</t>
  </si>
  <si>
    <t>https://www.blibli.com/p/surabaya-downy-sunrise-fresh-pewangi-pakaian-780-ml-refill/ps--PGS-60022-00091</t>
  </si>
  <si>
    <t>https://www.blibli.com/p/surabaya-gillette-3-pisau-cukur-biru-2-pcs/ps--PGS-60022-00180</t>
  </si>
  <si>
    <t>https://www.blibli.com/p/surabaya-gillette-3-pisau-cukur-biru-4-pcs/ps--PGS-60022-00183</t>
  </si>
  <si>
    <t>https://www.blibli.com/p/surabaya-gillette-3-pisau-cukur-ice-2-pcs/ps--PGS-60022-00184</t>
  </si>
  <si>
    <t>https://www.blibli.com/p/surabaya-gillette-blue-2-disposable-pisau-cukur-isi-10/ps--PGS-60022-00157</t>
  </si>
  <si>
    <t>https://www.blibli.com/p/surabaya-gillette-blue-2-pivot-disposable-pisau-cukur-isi-5/ps--PGS-60022-00169</t>
  </si>
  <si>
    <t>https://www.blibli.com/p/surabaya-gillette-daisy-plus-pisau-cukur-wanita-isi-2/ps--PGS-60022-00173</t>
  </si>
  <si>
    <t>https://www.blibli.com/p/surabaya-gillette-fusion-proglide-base-flexball-pisau-cukur/ps--PGS-60022-00177</t>
  </si>
  <si>
    <t>https://www.blibli.com/p/surabaya-gillette-fusion-proglide-base-pisau-cukur/ps--PGS-60022-00155</t>
  </si>
  <si>
    <t>https://www.blibli.com/p/surabaya-gillette-gel-shave-cool-fusion-proglide-195-g/ps--PGS-60022-00165</t>
  </si>
  <si>
    <t>https://www.blibli.com/p/surabaya-gillette-gel-shave-moisture-195-ml/ps--PGS-60022-00166</t>
  </si>
  <si>
    <t>https://www.blibli.com/p/surabaya-gillette-gel-shave-sensitive-195-g/ps--PGS-60022-00164</t>
  </si>
  <si>
    <t>https://www.blibli.com/p/surabaya-gillette-isi-ulang-fusion-proglide-2-pcs/ps--PGS-60022-00163</t>
  </si>
  <si>
    <t>https://www.blibli.com/p/surabaya-gillette-isi-ulang-fusion-proglide-perlengkapan-cukur-pria-4-pcs/ps--PGS-60022-00162</t>
  </si>
  <si>
    <t>https://www.blibli.com/p/surabaya-gillette-isi-ulang-vector-isi-2/ps--PGS-60022-00187</t>
  </si>
  <si>
    <t>https://www.blibli.com/p/surabaya-gillette-mach3-turbo-cart-pisau-cukur-2-s/ps--PGS-60022-00176</t>
  </si>
  <si>
    <t>https://www.blibli.com/p/surabaya-gillette-pisau-cukur-vector/ps--PGS-60022-00188</t>
  </si>
  <si>
    <t>https://www.blibli.com/p/surabaya-gillette-pisau-cukur-wanita-simply-venus-4-pcs/ps--PGS-60022-00182</t>
  </si>
  <si>
    <t>https://www.blibli.com/p/surabaya-gillette-simply-venus-basic-pisau-cukur-2-pcs/ps--PGS-60022-00179</t>
  </si>
  <si>
    <t>https://www.blibli.com/p/surabaya-gillette-vector-isi-ulang-4-pcs/ps--PGS-60022-00186</t>
  </si>
  <si>
    <t>https://www.blibli.com/p/surabaya-head-shoulders-anti-apek-charcoal-shampoo-300-ml/ps--PGS-60022-00501</t>
  </si>
  <si>
    <t>https://www.blibli.com/p/surabaya-head-shoulders-anti-hair-fall-shampoo-300-ml/ps--PGS-60022-00196</t>
  </si>
  <si>
    <t>https://www.blibli.com/p/surabaya-head-shoulders-clean-balanced-shampoo-160-ml/ps--PGS-60022-00194</t>
  </si>
  <si>
    <t>https://www.blibli.com/p/surabaya-head-shoulders-clean-balanced-shampoo-300-ml/ps--PGS-60022-00502</t>
  </si>
  <si>
    <t>https://www.blibli.com/p/surabaya-head-shoulders-cool-blast-shampoo-315-ml/ps--PGS-60022-00192</t>
  </si>
  <si>
    <t>https://www.blibli.com/p/surabaya-head-shoulders-cool-menthol-shampoo-400-ml/ps--PGS-60022-00227</t>
  </si>
  <si>
    <t>https://www.blibli.com/p/surabaya-head-shoulders-cool-menthol-shampoo-400-ml/ps--PGS-60022-00212</t>
  </si>
  <si>
    <t>https://www.blibli.com/p/surabaya-head-shoulders-lemon-fresh-anti-dandruff-shampoo-160-ml/ps--PGS-60022-00225</t>
  </si>
  <si>
    <t>https://www.blibli.com/p/surabaya-head-shoulders-lemon-fresh-anti-dandruff-shampoo-300-ml/ps--PGS-60022-00221</t>
  </si>
  <si>
    <t>https://www.blibli.com/p/surabaya-head-shoulders-lemon-fresh-anti-dandruff-shampoo-400-ml/ps--PGS-60022-00203</t>
  </si>
  <si>
    <t>https://www.blibli.com/p/surabaya-head-shoulders-lemon-fresh-anti-dandruff-shampoo-680-ml/ps--PGS-60022-00200</t>
  </si>
  <si>
    <t>https://www.blibli.com/p/surabaya-head-shoulders-lemon-fresh-shampoo-850-ml/ps--PGS-60022-00500</t>
  </si>
  <si>
    <t>https://www.blibli.com/p/surabaya-head-shoulders-supreme-smooth-shampo-anti-ketombe-330-ml/ps--PGS-60022-00233</t>
  </si>
  <si>
    <t>https://www.blibli.com/p/surabaya-herbal-essences-bio-renew-clean-white-strawberry-sweet-mint-kondisioner-400-ml/ps--PGS-60022-00486</t>
  </si>
  <si>
    <t>https://www.blibli.com/p/surabaya-herbal-essences-bio-renew-hydrate-coconut-milk-kondisioner-400-ml/ps--PGS-60022-00484</t>
  </si>
  <si>
    <t>https://www.blibli.com/p/surabaya-herbal-essences-bio-renew-hydrate-coconut-milk-shampo-400-ml/ps--PGS-60022-00488</t>
  </si>
  <si>
    <t>https://www.blibli.com/p/surabaya-herbal-essences-bio-renew-repair-argan-oil-of-morocco-kondisioner-400-ml/ps--PGS-60022-00483</t>
  </si>
  <si>
    <t>https://www.blibli.com/p/surabaya-herbal-essences-bio-renew-repair-argan-oil-of-morocco-shampo-400-ml/ps--PGS-60022-00487</t>
  </si>
  <si>
    <t>https://www.blibli.com/p/surabaya-herbal-essences-bio-renew-smooth-golden-moringa-oil-kondisioner-400-ml/ps--PGS-60022-00485</t>
  </si>
  <si>
    <t>https://www.blibli.com/p/surabaya-herbal-essences-bio-renew-smooth-golden-moringa-oil-shampo-400-ml/ps--PGS-60022-00489</t>
  </si>
  <si>
    <t>https://www.blibli.com/p/surabaya-herbal-essences-hello-hydration-deep-moisture-shampo-300-ml/ps--PGS-60022-00481</t>
  </si>
  <si>
    <t>https://www.blibli.com/p/surabaya-herbal-essences-hello-hydration-shampo-300-ml/ps--PGS-60022-00239</t>
  </si>
  <si>
    <t>https://www.blibli.com/p/surabaya-herbal-essences-moisture-rosemary-herbs-conditioner-400-ml/ps--PGS-60022-00474</t>
  </si>
  <si>
    <t>https://www.blibli.com/p/surabaya-herbal-essences-moisture-rosemary-herbs-shampoo-400-ml/ps--PGS-60022-00473</t>
  </si>
  <si>
    <t>https://www.blibli.com/p/surabaya-herbal-essences-moroccan-my-shine-restored-radiance-shampo-300-ml/ps--PGS-60022-00482</t>
  </si>
  <si>
    <t>https://www.blibli.com/p/surabaya-herbal-essences-volume-white-grapefruit-mosa-mint-conditioner-400-ml/ps--PGS-60022-00476</t>
  </si>
  <si>
    <t>https://www.blibli.com/p/surabaya-herbal-essences-volume-white-grapefruit-mosa-mint-shampoo-400-ml/ps--PGS-60022-00475</t>
  </si>
  <si>
    <t>https://www.blibli.com/p/surabaya-herbal-essencesdangerously-straight-conditioner-300-ml/ps--PGS-60022-00252</t>
  </si>
  <si>
    <t>https://www.blibli.com/p/surabaya-herbal-essenceshello-hydration-conditioner-300-ml/ps--PGS-60022-00251</t>
  </si>
  <si>
    <t>https://www.blibli.com/p/surabaya-oral-b-advantage-complete-whitening-sikat-gigi-40-medium/ps--PGS-60022-00264</t>
  </si>
  <si>
    <t>https://www.blibli.com/p/surabaya-oral-b-complete-whitening-soft-sikat-gigi-2-pcs/ps--PGS-60022-00274</t>
  </si>
  <si>
    <t>https://www.blibli.com/p/surabaya-oral-b-crossaction-pro-health-massage-sikat-gigi-medium/ps--PGS-60022-00263</t>
  </si>
  <si>
    <t>https://www.blibli.com/p/surabaya-oral-b-pro-health-clinical-pro-flex-sikat-gigi-soft/ps--PGS-60022-00270</t>
  </si>
  <si>
    <t>https://www.blibli.com/p/surabaya-oral-b-pro-health-with-crossaction-bristles-7-benefits-soft-35-toothbrush-sikat-gigi-2-pcs/ps--PGS-60022-00269</t>
  </si>
  <si>
    <t>https://www.blibli.com/p/surabaya-oral-b-ultra-thin-compact-soft-sikat-gigi-1-pc/ps--PGS-60022-00268</t>
  </si>
  <si>
    <t>https://www.blibli.com/p/surabaya-oral-b-123-soft-sikat-gigi-2-pcs/ps--PGS-60022-00277</t>
  </si>
  <si>
    <t>https://www.blibli.com/p/surabaya-oral-b-complete-whitening-soft-sikat-gigi/ps--PGS-60022-00276</t>
  </si>
  <si>
    <t>https://www.blibli.com/p/surabaya-oral-b-stages-1-sikat-gigi-anak/ps--PGS-60022-00281</t>
  </si>
  <si>
    <t>https://www.blibli.com/p/surabaya-oral-b-ultra-thin-compact-soft-sikat-gigi-3-pcs/ps--PGS-60022-00258</t>
  </si>
  <si>
    <t>https://www.blibli.com/p/surabaya-oral-b-ultra-thin-pro-gum-care-sikat-gigi-1-pc/ps--PGS-60022-00259</t>
  </si>
  <si>
    <t>https://www.blibli.com/p/surabaya-oral-b-ultrathin-green-tea-sikat-gigi/ps--PGS-60022-00255</t>
  </si>
  <si>
    <t>https://www.blibli.com/p/surabaya-pampers-popok-celana-m-46-premium-care-popok-bayi/ps--PGS-60022-00512</t>
  </si>
  <si>
    <t>https://www.blibli.com/p/surabaya-pampers-popok-celana-xl-36-premium-care-popok-bayi/ps--PGS-60022-00470</t>
  </si>
  <si>
    <t>https://www.blibli.com/p/surabaya-pampers-popok-perekat-premium-care-popok-bayi-nb-26-pcs/ps--PGS-60022-00298</t>
  </si>
  <si>
    <t>https://www.blibli.com/p/surabaya-pampers-popok-perekat-premium-care-popok-bayi-nb-52-pcs/ps--PGS-60022-00297</t>
  </si>
  <si>
    <t>https://www.blibli.com/p/surabaya-pampers-popok-perekat-s-48-premium-care-popok-bayi-baru-lahir/ps--PGS-60022-00469</t>
  </si>
  <si>
    <t>https://www.blibli.com/p/surabaya-pampers-premium-care-popok-celana-size-m-30-pcs/ps--PGS-60022-00422</t>
  </si>
  <si>
    <t>https://www.blibli.com/p/surabaya-pampers-premium-care-popok-celana-size-m-46-pcs/ps--PGS-60022-00408</t>
  </si>
  <si>
    <t>https://www.blibli.com/p/surabaya-pampers-premium-care-popok-celana-bayi-size-l-42-pcs/ps--PGS-60022-00418</t>
  </si>
  <si>
    <t>https://www.blibli.com/p/surabaya-pampers-premium-care-popok-celana-bayi-size-l-62-pcs/ps--PGS-60022-00417</t>
  </si>
  <si>
    <t>https://www.blibli.com/p/surabaya-pampers-premium-care-popok-celana-bayi-size-m-68-pcs/ps--PGS-60022-00381</t>
  </si>
  <si>
    <t>https://www.blibli.com/p/surabaya-pampers-premium-care-popok-celana-bayi-size-s-32-pcs/ps--PGS-60022-00301</t>
  </si>
  <si>
    <t>https://www.blibli.com/p/surabaya-pampers-premium-care-popok-celana-bayi-size-xl-21-pcs/ps--PGS-60022-00308</t>
  </si>
  <si>
    <t>https://www.blibli.com/p/surabaya-pampers-premium-care-popok-celana-bayi-size-xl-54-pcs/ps--PGS-60022-00306</t>
  </si>
  <si>
    <t>https://www.blibli.com/p/surabaya-pampers-premium-care-popok-celana-bayi-size-xxl-17-pcs/ps--PGS-60022-00307</t>
  </si>
  <si>
    <t>https://www.blibli.com/p/surabaya-pampers-premium-care-popok-celana-bayi-size-xxl-28-pcs/ps--PGS-60022-00305</t>
  </si>
  <si>
    <t>https://www.blibli.com/p/surabaya-pantene-anti-dandruff-shampoo-290-ml/ps--PGS-60022-00330</t>
  </si>
  <si>
    <t>https://www.blibli.com/p/surabaya-pantene-anti-dandruff-shampoo-750-ml-3-pcs/ps--PGS-60022-00338</t>
  </si>
  <si>
    <t>https://www.blibli.com/p/surabaya-pantene-anti-dandruff-shampoo-900-ml/ps--PGS-60022-00339</t>
  </si>
  <si>
    <t>https://www.blibli.com/p/surabaya-pantene-aqua-pure-shampoo-200-ml/ps--PGS-60022-00425</t>
  </si>
  <si>
    <t>https://www.blibli.com/p/surabaya-pantene-daily-moisture-repair-shampoo-290-ml/ps--PGS-60022-00340</t>
  </si>
  <si>
    <t>https://www.blibli.com/p/surabaya-pantene-hair-fall-control-conditioner-290-ml/ps--PGS-60022-00440</t>
  </si>
  <si>
    <t>https://www.blibli.com/p/surabaya-pantene-hair-fall-control-shampoo-400-ml/ps--PGS-60022-00399</t>
  </si>
  <si>
    <t>https://www.blibli.com/p/surabaya-pantene-hair-fall-control-shampoo-900-ml-3-pcs/ps--PGS-60022-00329</t>
  </si>
  <si>
    <t>https://www.blibli.com/p/surabaya-pantene-hair-fall-control-shampoo-900-ml/ps--PGS-60022-00324</t>
  </si>
  <si>
    <t>https://www.blibli.com/p/surabaya-pantene-hairfall-control-shampoo-750-ml-3-pcs/ps--PGS-60022-00326</t>
  </si>
  <si>
    <t>https://www.blibli.com/p/surabaya-pantene-hairfall-shampoo-1200-ml/ps--PGS-60022-00497</t>
  </si>
  <si>
    <t>https://www.blibli.com/p/surabaya-pantene-nature-care-fullness-life-shampoo-290-ml/ps--PGS-60022-00334</t>
  </si>
  <si>
    <t>https://www.blibli.com/p/surabaya-pantene-pro-v-anti-ketombe-hijab-edition-shampo-290-ml-3-pcs/ps--PGS-60022-00295</t>
  </si>
  <si>
    <t>https://www.blibli.com/p/surabaya-pantene-pro-v-anti-ketombe-hijab-edition-shampo-290-ml/ps--PGS-60022-00294</t>
  </si>
  <si>
    <t>https://www.blibli.com/p/surabaya-pantene-pro-v-anti-ketombe-hijab-edition-shampoo-135-ml-paket-isi-2/ps--PGS-60022-00312</t>
  </si>
  <si>
    <t>https://www.blibli.com/p/surabaya-pantene-pro-v-anti-ketombe-hijab-edition-shampoo-290-ml-paket-isi-2/ps--PGS-60022-00311</t>
  </si>
  <si>
    <t>https://www.blibli.com/p/surabaya-pantene-pro-v-anti-lepek-conditioner-135-ml/ps--PGS-60022-00442</t>
  </si>
  <si>
    <t>https://www.blibli.com/p/surabaya-pantene-pro-v-anti-lepek-shampo-290-ml/ps--PGS-60022-00292</t>
  </si>
  <si>
    <t>https://www.blibli.com/p/surabaya-pantene-pro-v-anti-lepek-shampoo-750-ml/ps--PGS-60022-00314</t>
  </si>
  <si>
    <t>https://www.blibli.com/p/surabaya-pantene-pro-v-perawatan-rambut-rontok-hijab-edition-shampo-2-pcs-135-ml/ps--PGS-60022-00315</t>
  </si>
  <si>
    <t>https://www.blibli.com/p/surabaya-pantene-pro-v-perawatan-rambut-rontok-hijab-edition-shampo-290-ml-3-pcs/ps--PGS-60022-00391</t>
  </si>
  <si>
    <t>https://www.blibli.com/p/surabaya-pantene-pro-v-perawatan-rambut-rontok-hijab-edition-shampo-290-ml/ps--PGS-60022-00393</t>
  </si>
  <si>
    <t>https://www.blibli.com/p/surabaya-pantene-shampoo-anti-dandruff-400-ml/ps--PGS-60022-00491</t>
  </si>
  <si>
    <t>https://www.blibli.com/p/surabaya-pantene-shampoo-anti-dandruff-750-ml-2-pcs/ps--PGS-60022-00402</t>
  </si>
  <si>
    <t>https://www.blibli.com/p/surabaya-pantene-shampoo-anti-dandruff-900-ml-2-pcs/ps--PGS-60022-00403</t>
  </si>
  <si>
    <t>https://www.blibli.com/p/surabaya-pantene-total-damage-care-shampoo-1200-ml/ps--PGS-60022-00498</t>
  </si>
  <si>
    <t>https://www.blibli.com/p/surabaya-pantene-total-damage-care-shampoo-900-ml-3-pcs/ps--PGS-60022-00360</t>
  </si>
  <si>
    <t>https://www.blibli.com/p/surabaya-pantene-total-damage-care-shampoo-900-ml/ps--PGS-60022-00354</t>
  </si>
  <si>
    <t>https://www.blibli.com/p/surabaya-rejoice-3-in-1-shampoo-170-ml/ps--PGS-60022-00357</t>
  </si>
  <si>
    <t>https://www.blibli.com/p/surabaya-rejoice-3-in-1-shampoo-340-ml/ps--PGS-60022-00379</t>
  </si>
  <si>
    <t>https://www.blibli.com/p/surabaya-rejoice-3in1-conditioner-320-ml/ps--PGS-60022-00428</t>
  </si>
  <si>
    <t>https://www.blibli.com/p/surabaya-rejoice-3-in-1-perfect-conditioning-kondisioner-320-ml-2-pcs/ps--PGS-60022-00456</t>
  </si>
  <si>
    <t>https://www.blibli.com/p/surabaya-rejoice-3-in-1-perfect-conditioning-kondisioner-320-ml-3-pcs/ps--PGS-60022-00444</t>
  </si>
  <si>
    <t>https://www.blibli.com/p/surabaya-rejoice-3-in-1-perfect-cool-shampoo-170-ml/ps--PGS-60022-00389</t>
  </si>
  <si>
    <t>https://www.blibli.com/p/surabaya-rejoice-3-in-1-perfect-cool-shampoo-340-ml/ps--PGS-60022-00288</t>
  </si>
  <si>
    <t>https://www.blibli.com/p/surabaya-rejoice-3in1-perfect-cool-shampoo-600-ml/ps--PGS-60022-00423</t>
  </si>
  <si>
    <t>https://www.blibli.com/p/surabaya-rejoice-3-in-1-perfect-perfume-shampoo-170-ml/ps--PGS-60022-00370</t>
  </si>
  <si>
    <t>https://www.blibli.com/p/surabaya-rejoice-3-in-1-perfect-perfume-shampoo-340-ml/ps--PGS-60022-00397</t>
  </si>
  <si>
    <t>https://www.blibli.com/p/surabaya-rejoice-3in1-perfect-perfume-shampoo-600-ml/ps--PGS-60022-00318</t>
  </si>
  <si>
    <t>https://www.blibli.com/p/surabaya-rejoice-anti-frizz-shampoo-340-ml/ps--PGS-60022-00383</t>
  </si>
  <si>
    <t>https://www.blibli.com/p/surabaya-rejoice-moisture-smooth-shampoo-600-ml/ps--PGS-60022-00375</t>
  </si>
  <si>
    <t>https://www.blibli.com/p/surabaya-rejoice-parfum-lembut-shampoo-340-ml/ps--PGS-60022-00363</t>
  </si>
  <si>
    <t>https://www.blibli.com/p/surabaya-rejoice-parfum-lembut-shampoo-600-ml/ps--PGS-60022-00410</t>
  </si>
  <si>
    <t>https://www.blibli.com/p/surabaya-rejoice-parfum-segar-shampoo-340-ml/ps--PGS-60022-00362</t>
  </si>
  <si>
    <t>https://www.blibli.com/p/surabaya-rejoice-parfum-segar-shampoo-600-ml/ps--PGS-60022-00352</t>
  </si>
  <si>
    <t>https://www.blibli.com/p/surabaya-rejoice-rich-shampoo-340-ml/ps--PGS-60022-00414</t>
  </si>
  <si>
    <t>https://www.blibli.com/p/surabaya-rejoice-rich-shampoo-600-ml/ps--PGS-60022-00407</t>
  </si>
  <si>
    <t>https://www.blibli.com/p/surabaya-rejoice-soft-smooth-shampoo-170-ml/ps--PGS-60022-00427</t>
  </si>
  <si>
    <t>https://www.blibli.com/p/surabaya-rejoice-soft-smooth-shampoo-320-ml/ps--PGS-60022-00376</t>
  </si>
  <si>
    <t>https://www.blibli.com/p/surabaya-whisper-regular-flow-wings-10-pads/ps--PGS-60022-00342</t>
  </si>
  <si>
    <t>https://www.blibli.com/p/surabaya-whisper-regular-flow-wings-pembalut-20-pads/ps--PGS-60022-00343</t>
  </si>
  <si>
    <t>https://www.blibli.com/p/medan-pampers-popok-celana-l-3x62-premium-care-popok-bayi-karton/ps--GOM-60024-03641</t>
  </si>
  <si>
    <t>https://www.blibli.com/p/medan-pampers-popok-celana-m-4x46-premium-care-popok-bayi-karton/ps--GOM-60024-00713</t>
  </si>
  <si>
    <t>https://www.blibli.com/p/medan-gillette-blue-2-disposable-pisau-cukur-isi-5-1/ps--GOM-60024-03922</t>
  </si>
  <si>
    <t>https://www.blibli.com/p/medan-oral-b-advantage-complete-4-way-fresh-medium-40-toothbrush-sikat-gigi/ps--GOM-60024-03554</t>
  </si>
  <si>
    <t>https://www.blibli.com/p/medan-rejoice-parfum-lembut-shampoo-170-ml/ps--GOM-60024-00903</t>
  </si>
  <si>
    <t>https://www.blibli.com/p/medan-gillette-blue-2-disposable-pisau-cukur-isi-5-1/ps--GOM-60024-03602</t>
  </si>
  <si>
    <t>https://www.blibli.com/p/medan-rejoice-shiny-black-shampoo-170-ml/ps--GOM-60024-00886</t>
  </si>
  <si>
    <t>https://www.blibli.com/p/medan-rejoice-rich-shampoo-170-ml/ps--GOM-60024-00887</t>
  </si>
  <si>
    <t>https://www.blibli.com/p/medan-oral-b-advantage-complete-4-way-fresh-soft-35-toothbrush-sikat-gigi/ps--GOM-60024-03218</t>
  </si>
  <si>
    <t>https://www.blibli.com/p/medan-head-shoulders-smooth-silky-shampoo-170-ml/ps--GOM-60024-03550</t>
  </si>
  <si>
    <t>https://www.blibli.com/p/medan-rejoice-3-in-1-shampoo-170-ml/ps--GOM-60024-00883</t>
  </si>
  <si>
    <t>https://www.blibli.com/p/smg-jog-solo-head-shoulders-supreme-moisture-kondisioner-320-ml/ps--PGJ-60021-00101</t>
  </si>
  <si>
    <t>https://www.blibli.com/p/surabaya-downy-mystique-refill-pewangi-pakaian-720-ml/ps--PGS-60022-00140</t>
  </si>
  <si>
    <t>https://www.blibli.com/p/surabaya-downy-premium-parfum-secret-garden-pelembut-dan-pewangi-pakaian-1300-ml-refill/ps--PGS-60022-00116</t>
  </si>
  <si>
    <t>https://www.blibli.com/p/surabaya-head-shoulders-supreme-moisture-kondisioner-320-ml/ps--PGS-60022-00210</t>
  </si>
  <si>
    <t>https://www.blibli.com/p/surabaya-herbal-essences-bio-renew-clean-white-strawberry-sweet-mint-shampo-400-ml/ps--PGS-60022-00490</t>
  </si>
  <si>
    <t>https://www.blibli.com/p/surabaya-pantene-daily-moisture-repair-shampoo-400-ml/ps--PGS-60022-00513</t>
  </si>
  <si>
    <t>https://www.blibli.com/p/surabaya-pantene-pro-v-anti-ketombe-hijab-edition-shampoo-135-ml/ps--PGS-60022-00310</t>
  </si>
  <si>
    <t>https://www.blibli.com/p/surabaya-pantene-pro-v-perawatan-rambut-rontok-hijab-edition-shampo-135-ml/ps--PGS-60022-00317</t>
  </si>
  <si>
    <t>https://www.blibli.com/p/surabaya-pantene-treatment-total-damage-care-135-ml/ps--PGS-60022-00344</t>
  </si>
  <si>
    <t>https://www.blibli.com/p/surabaya-rejoice-anti-hair-fall-shampoo-170-ml/ps--PGS-60022-00366</t>
  </si>
  <si>
    <t>https://www.blibli.com/p/surabaya-rejoice-parfum-segar-shampoo-170-ml/ps--PGS-60022-00464</t>
  </si>
  <si>
    <t>https://www.blibli.com/p/medan-gillette-blue-2-disposable-pisau-cukur-isi-10/pc--MTA-4235850</t>
  </si>
  <si>
    <t>https://www.blibli.com/p/surabaya-gillette-mach3-turbo-cart-pisau-cukur-4-s/pc--MTA-3814939</t>
  </si>
  <si>
    <t>https://www.blibli.com/p/surabaya-rejoice-soft-smooth-shampoo-320-ml/pc--MTA-3832880</t>
  </si>
  <si>
    <t>https://www.blibli.com/p/smg-jog-solo-pantene-micellar-detox-moisturizer-shampoo-300-ml-conditioner-300-ml/ps--PGJ-60021-00312</t>
  </si>
  <si>
    <t>https://www.blibli.com/p/smg-jog-solo-pantene-hitam-glow-shampoo-750-ml/ps--PGJ-60021-00310</t>
  </si>
  <si>
    <t>https://www.blibli.com/p/smg-jog-solo-pantene-hitam-glow-conditioner-290-ml/ps--PGJ-60021-00307</t>
  </si>
  <si>
    <t>https://www.blibli.com/p/smg-jog-solo-herbal-essences-argan-oil-of-morocco-shampoo-240-ml/ps--PGJ-60021-00306</t>
  </si>
  <si>
    <t>https://www.blibli.com/p/smg-jog-solo-herbal-essences-white-strawberry-mint-shampoo-240-ml/ps--PGJ-60021-00305</t>
  </si>
  <si>
    <t>https://www.blibli.com/p/smg-jog-solo-herbal-essences-argan-oil-of-morocco-conditioner-240-ml/ps--PGJ-60021-00304</t>
  </si>
  <si>
    <t>https://www.blibli.com/p/smg-jog-solo-baru-gillette-flexi-vibe-1-gagang-pisau-cukur-3-pisau-cukur-refill-isi-ulang/ps--PGJ-60021-00302</t>
  </si>
  <si>
    <t>https://www.blibli.com/p/smg-jog-solo-baru-gillette-flexi-vibe-5-pisau-cukur-refill-isi-ulang/ps--PGJ-60021-00301</t>
  </si>
  <si>
    <t>https://www.blibli.com/p/smg-jog-solo-baru-gillette-flexi-vibe-1-gagang-pisau-cukur-1-pisau-cukur-refill-isi-ulang/ps--PGJ-60021-00300</t>
  </si>
  <si>
    <t>https://www.blibli.com/p/smg-jog-solo-baru-gillette-flexi-vibe-2-pisau-cukur-refill-isi-ulang/ps--PGJ-60021-00314</t>
  </si>
  <si>
    <t>https://www.blibli.com/p/smg-jog-solo-gillette-foamy-shave-cream-menthol-175-gr/ps--PGJ-60021-00329</t>
  </si>
  <si>
    <t>https://www.blibli.com/p/surabaya-gillette-foamy-menthol-shave-cream-175-g/ps--PGS-60022-00178</t>
  </si>
  <si>
    <t>https://www.blibli.com/p/surabaya-gillette-lemon-lime-foamy-shave-cream-175-gr/ps--PGS-60022-00172</t>
  </si>
  <si>
    <t>https://www.blibli.com/p/surabaya-gillette-mach-3-turbo-pisau-cukur/ps--PGS-60022-00161</t>
  </si>
  <si>
    <t>https://www.blibli.com/p/surabaya-gillette-mach3-turbo-cart-pisau-cukur-2-s/ps--PGS-60022-00536</t>
  </si>
  <si>
    <t>https://www.blibli.com/p/surabaya-gillette-mach3-turbo-cart-pisau-cukur-4-s/ps--PGS-60022-00535</t>
  </si>
  <si>
    <t>https://www.blibli.com/p/surabaya-oral-b-ultrathin-black-tea-sikat-gigi/ps--PGS-60022-00254</t>
  </si>
  <si>
    <t>https://www.blibli.com/p/surabaya-pantene-anti-dandruff-quantum-shampoo-750-ml/ps--PGS-60022-00358</t>
  </si>
  <si>
    <t>https://www.blibli.com/p/surabaya-pantene-smooth-silky-control-shampoo-400-ml/ps--PGS-60022-00494</t>
  </si>
  <si>
    <t>https://www.blibli.com/p/gillette-fusion-proglide-base-pisau-cukur/ps--PGG-18081-00295</t>
  </si>
  <si>
    <t>By RCA 24 Februari 2023</t>
  </si>
  <si>
    <t>https://www.blibli.com/p/pantene-shampoo-aqua-pure-200-ml/ps--PGG-18081-00103</t>
  </si>
  <si>
    <t>Sum of JmlUOM</t>
  </si>
  <si>
    <t>Sum of GrossOfftakeExcPPn (Rp)</t>
  </si>
  <si>
    <t>By WA Dedes</t>
  </si>
  <si>
    <t>By RCA 3 Maret 2023</t>
  </si>
  <si>
    <t>01/294826801Y</t>
  </si>
  <si>
    <t>By RCA 13 Maret 2023</t>
  </si>
  <si>
    <t>Update Link 13 Maret 2023</t>
  </si>
  <si>
    <t>Olay White Radiance Intensive Whitening Krim 50gr</t>
  </si>
  <si>
    <t>900 ml - Downy Pelembut Pakaian Wangi Parfum Mewah Isi 1 Pack - Mystique,Isi 1</t>
  </si>
  <si>
    <t>900 ml - Downy Pelembut Pakaian Wangi Parfum Mewah Isi 1 Pack - Passion,Isi 1</t>
  </si>
  <si>
    <t>By RCA 170322</t>
  </si>
  <si>
    <t>RCA 170323</t>
  </si>
  <si>
    <t>https://www.tokopedia.com/pgofficialstore/1400-ml-downy-pelembut-pakaian-wangi-tahan-lama-isi-1-3-packs-floral-pink-x2-paket-hemat</t>
  </si>
  <si>
    <t>By RCA 27 Maret 2023</t>
  </si>
  <si>
    <t>https://www.tokopedia.com/pgofficialstore/950-ml-downy-pelembut-pakaian-wangi-tahan-lama-isi-1-3-packs-sunrise-fresh-x3-lebih-hemat</t>
  </si>
  <si>
    <t>https://www.tokopedia.com/pgofficialstore/950-ml-downy-pelembut-pakaian-wangi-tahan-lama-isi-1-3-packs-sunrise-fresh-x2-paket-hemat</t>
  </si>
  <si>
    <t>950 ml - Downy Pelembut Pakaian Wangi Tahan Lama Isi 1-3 Packs - Sunrise Fresh,X2 Paket Hemat</t>
  </si>
  <si>
    <t>https://www.tokopedia.com/pgofficialstore/1350-ml-downy-pelembut-pakaian-perlindungan-terhadap-bau-isi-1-3-packs-anti-apek-x3-lebih-hemat</t>
  </si>
  <si>
    <t>1350 ml Downy Pelembut Pakaian Perlindungan Terhadap Bau Isi 1-3 Packs - Anti Apek,X3 Lebih Hemat</t>
  </si>
  <si>
    <t>950 ml - Downy Pelembut Pakaian Wangi Tahan Lama Isi 1-3 Packs - Sunrise Fresh,X3 Lebih Hemat</t>
  </si>
  <si>
    <t>850 - 900 ml - Downy Pelembut Pakaian Wangi Parfum Mewah Isi 1-3 Packs - Pashmina Rose,X4 Paling Hemat</t>
  </si>
  <si>
    <t>https://www.tokopedia.com/pgofficialstore/1400-ml-downy-pelembut-pakaian-wangi-tahan-lama-isi-1-3-packs-sunrise-fresh-x2-paket-hemat</t>
  </si>
  <si>
    <t>https://www.blibli.com/p/oral-b-sikat-gigi-complete-whitening-soft-2s-paket-isi-3/ps--PGG-18081-01058</t>
  </si>
  <si>
    <t>https://www.tokopedia.com/pgofficialstore/1350-ml-downy-pelembut-pakaian-perlindungan-terhadap-bau-isi-1-3-packs-anti-apek-x2-paket-hemat</t>
  </si>
  <si>
    <t>1350 ml Downy Pelembut Pakaian Perlindungan Terhadap Bau Isi 1-3 Packs - Anti Apek,X2 Paket Hemat</t>
  </si>
  <si>
    <t>https://www.blibli.com/p/whs-special-bundle-idekuhandmade-sangobion-vita-tonik-400ml-bundle-4-bottles/ps--PGK-60021-00070</t>
  </si>
  <si>
    <t>https://www.blibli.com/p/whs-sangobion-vita-tonik-250ml-bundle-2-bottles/ps--PGK-60021-00066</t>
  </si>
  <si>
    <t>https://www.blibli.com/p/whs-sangobion-vita-tonik-400ml-bundle-2-bottles/ps--PGK-60021-00071</t>
  </si>
  <si>
    <t>Update Link 30 Maret 2023</t>
  </si>
  <si>
    <t>MTA-64713345</t>
  </si>
  <si>
    <t>MTA-11187995</t>
  </si>
  <si>
    <t>UK-0022432</t>
  </si>
  <si>
    <t>MTA-11188051</t>
  </si>
  <si>
    <t>MTA-11187895</t>
  </si>
  <si>
    <t>MTA-44009813</t>
  </si>
  <si>
    <t>MTA-38250956</t>
  </si>
  <si>
    <t>MTA-23846822</t>
  </si>
  <si>
    <t>MTA-23846782</t>
  </si>
  <si>
    <t>MTA-19855838</t>
  </si>
  <si>
    <t>MTA-12863963</t>
  </si>
  <si>
    <t>MTA-7495577</t>
  </si>
  <si>
    <t>MTA-10517379</t>
  </si>
  <si>
    <t>MTA-12863959</t>
  </si>
  <si>
    <t>MTA-3857224</t>
  </si>
  <si>
    <t>MTA-64719567</t>
  </si>
  <si>
    <t>MTA-64775845</t>
  </si>
  <si>
    <t>MTA-64719887</t>
  </si>
  <si>
    <t>MTA-64779502</t>
  </si>
  <si>
    <t>MTA-64773471</t>
  </si>
  <si>
    <t>MTA-64718526</t>
  </si>
  <si>
    <t>MTA-64717393</t>
  </si>
  <si>
    <t>MTA-64714258</t>
  </si>
  <si>
    <t>MTA-64774244</t>
  </si>
  <si>
    <t>MTA-64718086</t>
  </si>
  <si>
    <t>MTA-64713617</t>
  </si>
  <si>
    <t>MTA-64716617</t>
  </si>
  <si>
    <t>MTA-64716671</t>
  </si>
  <si>
    <t>MTA-64721600</t>
  </si>
  <si>
    <t>MTA-68469907</t>
  </si>
  <si>
    <t>MTA-1400761</t>
  </si>
  <si>
    <t>MTA-68469191</t>
  </si>
  <si>
    <t>MTA-68470654</t>
  </si>
  <si>
    <t>MTA-68473835</t>
  </si>
  <si>
    <t>MTA-68473210</t>
  </si>
  <si>
    <t>MTA-68471871</t>
  </si>
  <si>
    <t>MTA-68471280</t>
  </si>
  <si>
    <t>MTA-68474495</t>
  </si>
  <si>
    <t>MTA-64723293</t>
  </si>
  <si>
    <t>MTA-64723719</t>
  </si>
  <si>
    <t>MTA-64726323</t>
  </si>
  <si>
    <t>MTA-64726998</t>
  </si>
  <si>
    <t>MTA-64727535</t>
  </si>
  <si>
    <t>MTA-64728035</t>
  </si>
  <si>
    <t>MTA-64728791</t>
  </si>
  <si>
    <t>MTA-64729505</t>
  </si>
  <si>
    <t>MTA-64736221</t>
  </si>
  <si>
    <t>MTA-64766556</t>
  </si>
  <si>
    <t>MTA-64767318</t>
  </si>
  <si>
    <t>MTA-64768828</t>
  </si>
  <si>
    <t>MTA-64768310</t>
  </si>
  <si>
    <t>MTA-64771132</t>
  </si>
  <si>
    <t>MTA-38585632</t>
  </si>
  <si>
    <t>MTA-40474411</t>
  </si>
  <si>
    <t>MTA-52047893</t>
  </si>
  <si>
    <t>MTA-35191444</t>
  </si>
  <si>
    <t>MTA-40474261</t>
  </si>
  <si>
    <t>MTA-35191459</t>
  </si>
  <si>
    <t>MTA-49143742</t>
  </si>
  <si>
    <t>MTA-7548128</t>
  </si>
  <si>
    <t>MTA-6831122</t>
  </si>
  <si>
    <t>MTA-25914206</t>
  </si>
  <si>
    <t>MTA-7798862</t>
  </si>
  <si>
    <t>MTA-13819507</t>
  </si>
  <si>
    <t>MTA-13819511</t>
  </si>
  <si>
    <t>MTA-27275032</t>
  </si>
  <si>
    <t>MTA-38609833</t>
  </si>
  <si>
    <t>MTA-38609830</t>
  </si>
  <si>
    <t>MTA-27275060</t>
  </si>
  <si>
    <t>MTA-27275068</t>
  </si>
  <si>
    <t>MTA-6831118</t>
  </si>
  <si>
    <t>MTA-12824288</t>
  </si>
  <si>
    <t>MTA-22726914</t>
  </si>
  <si>
    <t>MTA-22727115</t>
  </si>
  <si>
    <t>MTA-38609836</t>
  </si>
  <si>
    <t>MTA-26528814</t>
  </si>
  <si>
    <t>MTA-26528821</t>
  </si>
  <si>
    <t>MTA-26528810</t>
  </si>
  <si>
    <t>MTA-26528808</t>
  </si>
  <si>
    <t>MTA-26528812</t>
  </si>
  <si>
    <t>MTA-26808753</t>
  </si>
  <si>
    <t>MTA-38609825</t>
  </si>
  <si>
    <t>MTA-38609820</t>
  </si>
  <si>
    <t>MTA-26808775</t>
  </si>
  <si>
    <t>MTA-38609832</t>
  </si>
  <si>
    <t>MTA-26808757</t>
  </si>
  <si>
    <t>MTA-44106083</t>
  </si>
  <si>
    <t>MTA-87895493</t>
  </si>
  <si>
    <t>MTA-93209663</t>
  </si>
  <si>
    <t>MTA-93206484</t>
  </si>
  <si>
    <t>MTA-87895469</t>
  </si>
  <si>
    <t>MTA-94418949</t>
  </si>
  <si>
    <t>MTA-6384022</t>
  </si>
  <si>
    <t>MTA-38609834</t>
  </si>
  <si>
    <t>MTA-38609826</t>
  </si>
  <si>
    <t>MTA-38609802</t>
  </si>
  <si>
    <t>MTA-89310663</t>
  </si>
  <si>
    <t>MTA-89316203</t>
  </si>
  <si>
    <t>MTA-89316673</t>
  </si>
  <si>
    <t>MTA-89316711</t>
  </si>
  <si>
    <t>MTA-89316775</t>
  </si>
  <si>
    <t>MTA-89316794</t>
  </si>
  <si>
    <t>MTA-89316929</t>
  </si>
  <si>
    <t>MTA-89317265</t>
  </si>
  <si>
    <t>MTA-87977223</t>
  </si>
  <si>
    <t>MTA-87977947</t>
  </si>
  <si>
    <t>MTA-87978749</t>
  </si>
  <si>
    <t>MTA-87979682</t>
  </si>
  <si>
    <t>MTA-6831103</t>
  </si>
  <si>
    <t>BLP-60063-00003-00001</t>
  </si>
  <si>
    <t>PGG-18081-00856-00001</t>
  </si>
  <si>
    <t>PGG-18081-00746-00001</t>
  </si>
  <si>
    <t>BLP-60063-00004-00001</t>
  </si>
  <si>
    <t>BLP-60063-00001-00001</t>
  </si>
  <si>
    <t>DOS-60031-00470-00001</t>
  </si>
  <si>
    <t>PGG-18081-01024-00001</t>
  </si>
  <si>
    <t>PGG-18081-01025-00001</t>
  </si>
  <si>
    <t>PGG-18081-01207-00001</t>
  </si>
  <si>
    <t>PGG-18081-01156-00001</t>
  </si>
  <si>
    <t>PGG-18081-01155-00001</t>
  </si>
  <si>
    <t>PGG-18081-01218-00001</t>
  </si>
  <si>
    <t>PGG-18081-00240-00001</t>
  </si>
  <si>
    <t>PGG-18081-01230-00001</t>
  </si>
  <si>
    <t>PGG-18081-01115-00001</t>
  </si>
  <si>
    <t>PGG-18081-01222-00001</t>
  </si>
  <si>
    <t>PGG-18081-01217-00001</t>
  </si>
  <si>
    <t>PGG-18081-01208-00001</t>
  </si>
  <si>
    <t>PGK-60021-00002-00001</t>
  </si>
  <si>
    <t>DOS-60031-00162-00001</t>
  </si>
  <si>
    <t>DOS-60031-00308-00001</t>
  </si>
  <si>
    <t>DOS-60031-00055-00001</t>
  </si>
  <si>
    <t>DOS-60031-00056-00001</t>
  </si>
  <si>
    <t>DOS-60031-00507-00001</t>
  </si>
  <si>
    <t>PGG-18081-01426-00001</t>
  </si>
  <si>
    <t>PGG-18081-01429-00001</t>
  </si>
  <si>
    <t>OLY-60021-00565-00001</t>
  </si>
  <si>
    <t>DOS-60031-00561-00001</t>
  </si>
  <si>
    <t>DOS-60031-00565-00001</t>
  </si>
  <si>
    <t>DOS-60031-00564-00001</t>
  </si>
  <si>
    <t>DOS-60031-00563-00001</t>
  </si>
  <si>
    <t>DOS-60031-00562-00001</t>
  </si>
  <si>
    <t>DOS-60031-00560-00001</t>
  </si>
  <si>
    <t>DOS-60031-00566-00001</t>
  </si>
  <si>
    <t>PGG-18081-01505-00001</t>
  </si>
  <si>
    <t>PGG-18081-01478-00001</t>
  </si>
  <si>
    <t>PGG-18081-01475-00001</t>
  </si>
  <si>
    <t>PGG-18081-01503-00001</t>
  </si>
  <si>
    <t>PGG-18081-01479-00001</t>
  </si>
  <si>
    <t>PGG-18081-01474-00001</t>
  </si>
  <si>
    <t>PGG-18081-01476-00001</t>
  </si>
  <si>
    <t>PGG-18081-01477-00001</t>
  </si>
  <si>
    <t>PGG-18081-01484-00001</t>
  </si>
  <si>
    <t>PGG-18081-01485-00001</t>
  </si>
  <si>
    <t>PGG-18081-01486-00001</t>
  </si>
  <si>
    <t>PGG-18081-01487-00001</t>
  </si>
  <si>
    <t>PGG-18081-01488-00001</t>
  </si>
  <si>
    <t>PGG-18081-01489-00001</t>
  </si>
  <si>
    <t>PGG-18081-01490-00001</t>
  </si>
  <si>
    <t>PGG-18081-01491-00001</t>
  </si>
  <si>
    <t>PGG-18081-01492-00001</t>
  </si>
  <si>
    <t>PGG-18081-01493-00001</t>
  </si>
  <si>
    <t>PGG-18081-01495-00001</t>
  </si>
  <si>
    <t>PGG-18081-01496-00001</t>
  </si>
  <si>
    <t>PGG-18081-01498-00001</t>
  </si>
  <si>
    <t>PGG-18081-01497-00001</t>
  </si>
  <si>
    <t>PGG-18081-01501-00001</t>
  </si>
  <si>
    <t>PGK-60021-00059-00001</t>
  </si>
  <si>
    <t>PGK-60021-00070-00001</t>
  </si>
  <si>
    <t>PGK-60021-00066-00001</t>
  </si>
  <si>
    <t>PGK-60021-00071-00001</t>
  </si>
  <si>
    <t>DOS-60031-00613-00001</t>
  </si>
  <si>
    <t>DOS-60031-00614-00001</t>
  </si>
  <si>
    <t>DOS-60031-00615-00001</t>
  </si>
  <si>
    <t>DOS-60031-00616-00001</t>
  </si>
  <si>
    <t>DOS-60031-00617-00001</t>
  </si>
  <si>
    <t>DOS-60031-00618-00001</t>
  </si>
  <si>
    <t>DOS-60031-00619-00001</t>
  </si>
  <si>
    <t>DOS-60031-00620-00001</t>
  </si>
  <si>
    <t>PGG-18081-01538-00001</t>
  </si>
  <si>
    <t>PGG-18081-01539-00001</t>
  </si>
  <si>
    <t>PGG-18081-01540-00001</t>
  </si>
  <si>
    <t>PGG-18081-01541-00001</t>
  </si>
  <si>
    <t>BLP-60063-00006-00001</t>
  </si>
  <si>
    <t>MTA-0821837</t>
  </si>
  <si>
    <t>MTA-6500814</t>
  </si>
  <si>
    <t>MTA-6500774</t>
  </si>
  <si>
    <t>MTA-3620931</t>
  </si>
  <si>
    <t>MTA-6766663</t>
  </si>
  <si>
    <t>MTA-2486608</t>
  </si>
  <si>
    <t>MTA-2487139</t>
  </si>
  <si>
    <t>MTA-3858139</t>
  </si>
  <si>
    <t>MTA-4346492</t>
  </si>
  <si>
    <t>MTA-4621752</t>
  </si>
  <si>
    <t>MTA-3103683</t>
  </si>
  <si>
    <t>MTA-4346969</t>
  </si>
  <si>
    <t>MTA-9773467</t>
  </si>
  <si>
    <t>MTA-3135095</t>
  </si>
  <si>
    <t>MTA-9795845</t>
  </si>
  <si>
    <t>MTA-1400726</t>
  </si>
  <si>
    <t>MTA-4069240</t>
  </si>
  <si>
    <t>MTA-4069501</t>
  </si>
  <si>
    <t>MTA-4006595</t>
  </si>
  <si>
    <t>MTA-6061779</t>
  </si>
  <si>
    <t>MTA-6447496</t>
  </si>
  <si>
    <t>MTA-9795854</t>
  </si>
  <si>
    <t>MTA-9795859</t>
  </si>
  <si>
    <t>MTA-1388375</t>
  </si>
  <si>
    <t>MTA-3304452</t>
  </si>
  <si>
    <t>MTA-6447492</t>
  </si>
  <si>
    <t>MTA-4087693</t>
  </si>
  <si>
    <t>MTA-3304401</t>
  </si>
  <si>
    <t>MTA-1417251</t>
  </si>
  <si>
    <t>MTA-6447485</t>
  </si>
  <si>
    <t>MTA-1985561</t>
  </si>
  <si>
    <t>MTA-2155489</t>
  </si>
  <si>
    <t>MTA-4005162</t>
  </si>
  <si>
    <t>MTA-3304398</t>
  </si>
  <si>
    <t>MTA-3488296</t>
  </si>
  <si>
    <t>MTA-1220811</t>
  </si>
  <si>
    <t>MTA-6447536</t>
  </si>
  <si>
    <t>MTA-4006414</t>
  </si>
  <si>
    <t>MTA-4006491</t>
  </si>
  <si>
    <t>MTA-6061405</t>
  </si>
  <si>
    <t>MTA-3135126</t>
  </si>
  <si>
    <t>MTA-6061645</t>
  </si>
  <si>
    <t>MTA-4005779</t>
  </si>
  <si>
    <t>MTA-6447488</t>
  </si>
  <si>
    <t>MTA-4004731</t>
  </si>
  <si>
    <t>MTA-3304457</t>
  </si>
  <si>
    <t>MTA-6447538</t>
  </si>
  <si>
    <t>MTA-6061796</t>
  </si>
  <si>
    <t>MTA-4006444</t>
  </si>
  <si>
    <t>MTA-4006578</t>
  </si>
  <si>
    <t>MTA-1359156</t>
  </si>
  <si>
    <t>MTA-3135117</t>
  </si>
  <si>
    <t>MTA-0201552</t>
  </si>
  <si>
    <t>MTA-2278570</t>
  </si>
  <si>
    <t>MTA-4006467</t>
  </si>
  <si>
    <t>MTA-0201556</t>
  </si>
  <si>
    <t>MTA-6061683</t>
  </si>
  <si>
    <t>MTA-3021917</t>
  </si>
  <si>
    <t>MTA-3068481</t>
  </si>
  <si>
    <t>MTA-19849435</t>
  </si>
  <si>
    <t>MTA-19849436</t>
  </si>
  <si>
    <t>MTA-19849437</t>
  </si>
  <si>
    <t>MTA-19849438</t>
  </si>
  <si>
    <t>MTA-19849439</t>
  </si>
  <si>
    <t>MTA-19849441</t>
  </si>
  <si>
    <t>MTA-19849442</t>
  </si>
  <si>
    <t>MTA-19849444</t>
  </si>
  <si>
    <t>MTA-19849445</t>
  </si>
  <si>
    <t>MTA-19849446</t>
  </si>
  <si>
    <t>MTA-19849447</t>
  </si>
  <si>
    <t>MTA-19849449</t>
  </si>
  <si>
    <t>MTA-19849450</t>
  </si>
  <si>
    <t>MTA-19849451</t>
  </si>
  <si>
    <t>MTA-19849452</t>
  </si>
  <si>
    <t>MTA-19849453</t>
  </si>
  <si>
    <t>MTA-19849454</t>
  </si>
  <si>
    <t>MTA-9773283</t>
  </si>
  <si>
    <t>MTA-9773247</t>
  </si>
  <si>
    <t>MTA-9773260</t>
  </si>
  <si>
    <t>MTA-9773271</t>
  </si>
  <si>
    <t>MTA-1387312</t>
  </si>
  <si>
    <t>MTA-1387316</t>
  </si>
  <si>
    <t>MTA-1010475</t>
  </si>
  <si>
    <t>MTA-1010472</t>
  </si>
  <si>
    <t>MTA-1032979</t>
  </si>
  <si>
    <t>MTA-1010549</t>
  </si>
  <si>
    <t>MTA-1011195</t>
  </si>
  <si>
    <t>MTA-1011196</t>
  </si>
  <si>
    <t>MTA-1010313</t>
  </si>
  <si>
    <t>MTA-1010298</t>
  </si>
  <si>
    <t>MTA-1010234</t>
  </si>
  <si>
    <t>MTA-1010214</t>
  </si>
  <si>
    <t>MTA-1010277</t>
  </si>
  <si>
    <t>MTA-1010307</t>
  </si>
  <si>
    <t>MTA-1010284</t>
  </si>
  <si>
    <t>MTA-19864194</t>
  </si>
  <si>
    <t>MTA-19864546</t>
  </si>
  <si>
    <t>MTA-19855844</t>
  </si>
  <si>
    <t>MTA-9773237</t>
  </si>
  <si>
    <t>MTA-6500767</t>
  </si>
  <si>
    <t>MTA-6500779</t>
  </si>
  <si>
    <t>MTA-6817401</t>
  </si>
  <si>
    <t>MTA-6817413</t>
  </si>
  <si>
    <t>MTA-6817190</t>
  </si>
  <si>
    <t>MTA-2969339</t>
  </si>
  <si>
    <t>MTA-0079053</t>
  </si>
  <si>
    <t>MTA-1283152</t>
  </si>
  <si>
    <t>MTA-2968740</t>
  </si>
  <si>
    <t>MTA-2968717</t>
  </si>
  <si>
    <t>MTA-2968901</t>
  </si>
  <si>
    <t>MTA-2256657</t>
  </si>
  <si>
    <t>MTA-1575103</t>
  </si>
  <si>
    <t>MTA-2968773</t>
  </si>
  <si>
    <t>MTA-2044981</t>
  </si>
  <si>
    <t>MTA-2044997</t>
  </si>
  <si>
    <t>MTA-2044957</t>
  </si>
  <si>
    <t>MTA-1283162</t>
  </si>
  <si>
    <t>MTA-12863961</t>
  </si>
  <si>
    <t>MTA-12863966</t>
  </si>
  <si>
    <t>MTA-12863970</t>
  </si>
  <si>
    <t>MTA-12863972</t>
  </si>
  <si>
    <t>MTA-12863974</t>
  </si>
  <si>
    <t>MTA-12863976</t>
  </si>
  <si>
    <t>MTA-12863978</t>
  </si>
  <si>
    <t>MTA-12863981</t>
  </si>
  <si>
    <t>MTA-12863983</t>
  </si>
  <si>
    <t>MTA-12863985</t>
  </si>
  <si>
    <t>MTA-4346947</t>
  </si>
  <si>
    <t>MTA-4346849</t>
  </si>
  <si>
    <t>MTA-4346993</t>
  </si>
  <si>
    <t>MTA-4346981</t>
  </si>
  <si>
    <t>MTA-4346809</t>
  </si>
  <si>
    <t>MTA-4346873</t>
  </si>
  <si>
    <t>MTA-5603413</t>
  </si>
  <si>
    <t>MTA-5603249</t>
  </si>
  <si>
    <t>MTA-13819512</t>
  </si>
  <si>
    <t>MTA-13819513</t>
  </si>
  <si>
    <t>MTA-13819514</t>
  </si>
  <si>
    <t>MTA-13819515</t>
  </si>
  <si>
    <t>MTA-13819516</t>
  </si>
  <si>
    <t>MTA-9160460</t>
  </si>
  <si>
    <t>MTA-9160655</t>
  </si>
  <si>
    <t>MTA-9160590</t>
  </si>
  <si>
    <t>MTA-8870198</t>
  </si>
  <si>
    <t>MTA-9806652</t>
  </si>
  <si>
    <t>MTA-9806704</t>
  </si>
  <si>
    <t>MTA-4067633</t>
  </si>
  <si>
    <t>MTA-2094986</t>
  </si>
  <si>
    <t>MTA-0778144</t>
  </si>
  <si>
    <t>MTA-0778140</t>
  </si>
  <si>
    <t>MTA-0778038</t>
  </si>
  <si>
    <t>MTA-0778049</t>
  </si>
  <si>
    <t>MTA-0778147</t>
  </si>
  <si>
    <t>MTA-2204001</t>
  </si>
  <si>
    <t>MTA-0778045</t>
  </si>
  <si>
    <t>MTA-1973998</t>
  </si>
  <si>
    <t>MTA-4621758</t>
  </si>
  <si>
    <t>MTA-3237533</t>
  </si>
  <si>
    <t>MTA-8212741</t>
  </si>
  <si>
    <t>MTA-1664223</t>
  </si>
  <si>
    <t>MTA-1664227</t>
  </si>
  <si>
    <t>MTA-0779313</t>
  </si>
  <si>
    <t>MTA-5017406</t>
  </si>
  <si>
    <t>MTA-6989586</t>
  </si>
  <si>
    <t>MTA-0778039</t>
  </si>
  <si>
    <t>MTA-3621040</t>
  </si>
  <si>
    <t>MTA-1010193</t>
  </si>
  <si>
    <t>MTA-3326089</t>
  </si>
  <si>
    <t>MTA-6989618</t>
  </si>
  <si>
    <t>MTA-1664215</t>
  </si>
  <si>
    <t>MTA-1501544</t>
  </si>
  <si>
    <t>MTA-3620772</t>
  </si>
  <si>
    <t>MTA-6393738</t>
  </si>
  <si>
    <t>MTA-3620871</t>
  </si>
  <si>
    <t>MTA-8212871</t>
  </si>
  <si>
    <t>MTA-1683255</t>
  </si>
  <si>
    <t>MTA-1501581</t>
  </si>
  <si>
    <t>MTA-8212816</t>
  </si>
  <si>
    <t>MTA-10517369</t>
  </si>
  <si>
    <t>MTA-10517444</t>
  </si>
  <si>
    <t>MTA-10517454</t>
  </si>
  <si>
    <t>MTA-10517479</t>
  </si>
  <si>
    <t>UK-0042986</t>
  </si>
  <si>
    <t>MTA-5602963</t>
  </si>
  <si>
    <t>MTA-5602903</t>
  </si>
  <si>
    <t>UK-0042995</t>
  </si>
  <si>
    <t>MTA-2487417</t>
  </si>
  <si>
    <t>MTA-7550302</t>
  </si>
  <si>
    <t>MTA-2486865</t>
  </si>
  <si>
    <t>MTA-2486864</t>
  </si>
  <si>
    <t>MTA-2487137</t>
  </si>
  <si>
    <t>MTA-2487402</t>
  </si>
  <si>
    <t>MTA-2486868</t>
  </si>
  <si>
    <t>MTA-2486869</t>
  </si>
  <si>
    <t>MTA-2487028</t>
  </si>
  <si>
    <t>MTA-2487135</t>
  </si>
  <si>
    <t>MTA-2486872</t>
  </si>
  <si>
    <t>MTA-5602851</t>
  </si>
  <si>
    <t>MTA-2487453</t>
  </si>
  <si>
    <t>MTA-2487458</t>
  </si>
  <si>
    <t>MTA-5603067</t>
  </si>
  <si>
    <t>MTA-9773526</t>
  </si>
  <si>
    <t>MTA-9773535</t>
  </si>
  <si>
    <t>MTA-9773539</t>
  </si>
  <si>
    <t>MTA-9773569</t>
  </si>
  <si>
    <t>MTA-9773561</t>
  </si>
  <si>
    <t>MTA-9773574</t>
  </si>
  <si>
    <t>MTA-9774241</t>
  </si>
  <si>
    <t>MTA-9774250</t>
  </si>
  <si>
    <t>MTA-9774251</t>
  </si>
  <si>
    <t>MTA-9773470</t>
  </si>
  <si>
    <t>MTA-9773476</t>
  </si>
  <si>
    <t>MTA-9773483</t>
  </si>
  <si>
    <t>MTA-9773457</t>
  </si>
  <si>
    <t>MTA-9774266</t>
  </si>
  <si>
    <t>MTA-13486130</t>
  </si>
  <si>
    <t>MTA-13486129</t>
  </si>
  <si>
    <t>MTA-13485683</t>
  </si>
  <si>
    <t>MTA-13485681</t>
  </si>
  <si>
    <t>MTA-13485678</t>
  </si>
  <si>
    <t>MTA-5646356</t>
  </si>
  <si>
    <t>MTA-7268707</t>
  </si>
  <si>
    <t>MTA-10517267</t>
  </si>
  <si>
    <t>MTA-3857158</t>
  </si>
  <si>
    <t>MTA-3857138</t>
  </si>
  <si>
    <t>MTA-10517276</t>
  </si>
  <si>
    <t>MTA-10517282</t>
  </si>
  <si>
    <t>MTA-3405868</t>
  </si>
  <si>
    <t>MTA-5646692</t>
  </si>
  <si>
    <t>MTA-7555259</t>
  </si>
  <si>
    <t>MTA-6500669</t>
  </si>
  <si>
    <t>MTA-6500740</t>
  </si>
  <si>
    <t>MTA-6500746</t>
  </si>
  <si>
    <t>MTA-6500643</t>
  </si>
  <si>
    <t>MTA-5646678</t>
  </si>
  <si>
    <t>MTA-1011279</t>
  </si>
  <si>
    <t>MTA-0804416</t>
  </si>
  <si>
    <t>MTA-0595901</t>
  </si>
  <si>
    <t>MTA-6500680</t>
  </si>
  <si>
    <t>MTA-6500615</t>
  </si>
  <si>
    <t>MTA-7268683</t>
  </si>
  <si>
    <t>MTA-1742090</t>
  </si>
  <si>
    <t>MTA-4402180</t>
  </si>
  <si>
    <t>MTA-4402014</t>
  </si>
  <si>
    <t>MTA-4385246</t>
  </si>
  <si>
    <t>MTA-4385236</t>
  </si>
  <si>
    <t>MTA-4402045</t>
  </si>
  <si>
    <t>MTA-4385319</t>
  </si>
  <si>
    <t>MTA-4385260</t>
  </si>
  <si>
    <t>MTA-4402229</t>
  </si>
  <si>
    <t>MTA-4402071</t>
  </si>
  <si>
    <t>MTA-7038426</t>
  </si>
  <si>
    <t>MTA-1011260</t>
  </si>
  <si>
    <t>MTA-0079583</t>
  </si>
  <si>
    <t>UK-0045700</t>
  </si>
  <si>
    <t>MTA-0804410</t>
  </si>
  <si>
    <t>MTA-1011264</t>
  </si>
  <si>
    <t>MTA-0079603</t>
  </si>
  <si>
    <t>MTA-0079618</t>
  </si>
  <si>
    <t>MTA-5646732</t>
  </si>
  <si>
    <t>MTA-0989062</t>
  </si>
  <si>
    <t>MTA-6500725</t>
  </si>
  <si>
    <t>MTA-6500731</t>
  </si>
  <si>
    <t>MTA-6500619</t>
  </si>
  <si>
    <t>MTA-0989068</t>
  </si>
  <si>
    <t>MTA-1011272</t>
  </si>
  <si>
    <t>MTA-1011291</t>
  </si>
  <si>
    <t>MTA-3405746</t>
  </si>
  <si>
    <t>MTA-4402142</t>
  </si>
  <si>
    <t>MTA-9774286</t>
  </si>
  <si>
    <t>MTA-13485674</t>
  </si>
  <si>
    <t>MTA-13485675</t>
  </si>
  <si>
    <t>MTA-13486127</t>
  </si>
  <si>
    <t>MTA-13486128</t>
  </si>
  <si>
    <t>MTA-13485676</t>
  </si>
  <si>
    <t>MTA-13485677</t>
  </si>
  <si>
    <t>MTA-13485679</t>
  </si>
  <si>
    <t>MTA-2046287</t>
  </si>
  <si>
    <t>MTA-1271415</t>
  </si>
  <si>
    <t>MTA-1270309</t>
  </si>
  <si>
    <t>MTA-3387449</t>
  </si>
  <si>
    <t>MTA-3387485</t>
  </si>
  <si>
    <t>MTA-3387494</t>
  </si>
  <si>
    <t>MTA-3387465</t>
  </si>
  <si>
    <t>MTA-3387619</t>
  </si>
  <si>
    <t>MTA-3387632</t>
  </si>
  <si>
    <t>MTA-3387612</t>
  </si>
  <si>
    <t>MTA-3387838</t>
  </si>
  <si>
    <t>MTA-3387869</t>
  </si>
  <si>
    <t>MTA-3387880</t>
  </si>
  <si>
    <t>MTA-3387860</t>
  </si>
  <si>
    <t>MTA-1270340</t>
  </si>
  <si>
    <t>MTA-1270347</t>
  </si>
  <si>
    <t>MTA-7139830</t>
  </si>
  <si>
    <t>MTA-1742107</t>
  </si>
  <si>
    <t>MTA-1742109</t>
  </si>
  <si>
    <t>MTA-1406811</t>
  </si>
  <si>
    <t>MTA-1011199</t>
  </si>
  <si>
    <t>MTA-1406815</t>
  </si>
  <si>
    <t>MTA-1270364</t>
  </si>
  <si>
    <t>MTA-2344724</t>
  </si>
  <si>
    <t>MTA-6384114</t>
  </si>
  <si>
    <t>MTA-19855841</t>
  </si>
  <si>
    <t>MTA-6384039</t>
  </si>
  <si>
    <t>MTA-6384109</t>
  </si>
  <si>
    <t>MTA-3984608</t>
  </si>
  <si>
    <t>MTA-3984375</t>
  </si>
  <si>
    <t>MTA-0807916</t>
  </si>
  <si>
    <t>MTA-0807909</t>
  </si>
  <si>
    <t>MTA-0665926</t>
  </si>
  <si>
    <t>MTA-2445038</t>
  </si>
  <si>
    <t>MTA-6059148</t>
  </si>
  <si>
    <t>MTA-6061383</t>
  </si>
  <si>
    <t>MTA-4069353</t>
  </si>
  <si>
    <t>MTA-6061230</t>
  </si>
  <si>
    <t>MTA-3588507</t>
  </si>
  <si>
    <t>MTA-6061273</t>
  </si>
  <si>
    <t>MTA-4119981</t>
  </si>
  <si>
    <t>MTA-6059118</t>
  </si>
  <si>
    <t>MTA-3789126</t>
  </si>
  <si>
    <t>MTA-6061603</t>
  </si>
  <si>
    <t>MTA-3488313</t>
  </si>
  <si>
    <t>MTA-1387314</t>
  </si>
  <si>
    <t>MTA-1011266</t>
  </si>
  <si>
    <t>MTA-6817368</t>
  </si>
  <si>
    <t>MTA-6817388</t>
  </si>
  <si>
    <t>MTA-2968765</t>
  </si>
  <si>
    <t>MTA-6341820</t>
  </si>
  <si>
    <t>MTA-2968735</t>
  </si>
  <si>
    <t>MTA-2142372</t>
  </si>
  <si>
    <t>MTA-6831114</t>
  </si>
  <si>
    <t>MTA-2256665</t>
  </si>
  <si>
    <t>MTA-9774268</t>
  </si>
  <si>
    <t>MTA-9773446</t>
  </si>
  <si>
    <t>MTA-9773530</t>
  </si>
  <si>
    <t>MTA-9773503</t>
  </si>
  <si>
    <t>MTA-9773521</t>
  </si>
  <si>
    <t>MTA-9773435</t>
  </si>
  <si>
    <t>MTA-9773439</t>
  </si>
  <si>
    <t>MTA-9773547</t>
  </si>
  <si>
    <t>MTA-9773542</t>
  </si>
  <si>
    <t>MTA-6384098</t>
  </si>
  <si>
    <t>MTA-9160545</t>
  </si>
  <si>
    <t>MTA-1010240</t>
  </si>
  <si>
    <t>MTA-3814939</t>
  </si>
  <si>
    <t>MTA-9153939</t>
  </si>
  <si>
    <t>MTA-35191919</t>
  </si>
  <si>
    <t>MTA-9152853</t>
  </si>
  <si>
    <t>MTA-9153626</t>
  </si>
  <si>
    <t>MTA-25914411</t>
  </si>
  <si>
    <t>MTA-13819510</t>
  </si>
  <si>
    <t>MTA-13819509</t>
  </si>
  <si>
    <t>MTA-26528820</t>
  </si>
  <si>
    <t>MTA-0989064</t>
  </si>
  <si>
    <t>MTA-26808735</t>
  </si>
  <si>
    <t>MTA-26528825</t>
  </si>
  <si>
    <t>MTA-26528819</t>
  </si>
  <si>
    <t>MTA-26528806</t>
  </si>
  <si>
    <t>MTA-25780051</t>
  </si>
  <si>
    <t>MTA-25646377</t>
  </si>
  <si>
    <t>MTA-3488442</t>
  </si>
  <si>
    <t>MTA-6061426</t>
  </si>
  <si>
    <t>MTA-1359315</t>
  </si>
  <si>
    <t>MTA-1791259</t>
  </si>
  <si>
    <t>MTA-46486902</t>
  </si>
  <si>
    <t>By RCA 31 Maret 21</t>
  </si>
  <si>
    <t>MTA-9774265</t>
  </si>
  <si>
    <t>MTA-1742094</t>
  </si>
  <si>
    <t>MTA-33661186</t>
  </si>
  <si>
    <t>MTA-2487449</t>
  </si>
  <si>
    <t>MTA-9773554</t>
  </si>
  <si>
    <t>MTA-9774258</t>
  </si>
  <si>
    <t>MTA-9774261</t>
  </si>
  <si>
    <t>MTA-9783166</t>
  </si>
  <si>
    <t>MTA-31186209</t>
  </si>
  <si>
    <t>MTA-3144293</t>
  </si>
  <si>
    <t>MTA-40474208</t>
  </si>
  <si>
    <t>MTA-85264937</t>
  </si>
  <si>
    <t>MTA-1010551</t>
  </si>
  <si>
    <t>MTA-6500648</t>
  </si>
  <si>
    <t>MTA-6769864</t>
  </si>
  <si>
    <t>MTA-19855840</t>
  </si>
  <si>
    <t>MTA-37776249</t>
  </si>
  <si>
    <t>MTA-37571693</t>
  </si>
  <si>
    <t>MTA-37556974</t>
  </si>
  <si>
    <t>MTA-3135213</t>
  </si>
  <si>
    <t>MTA-52047767</t>
  </si>
  <si>
    <t>MTA-2968729</t>
  </si>
  <si>
    <t>MTA-9773490</t>
  </si>
  <si>
    <t>MTA-9773512</t>
  </si>
  <si>
    <t>MTA-1010295</t>
  </si>
  <si>
    <t>MTA-1010275</t>
  </si>
  <si>
    <t>MTA-1010290</t>
  </si>
  <si>
    <t>MTA-1010227</t>
  </si>
  <si>
    <t>MTA-2969347</t>
  </si>
  <si>
    <t>MTA-56593843</t>
  </si>
  <si>
    <t>MTA-64718971</t>
  </si>
  <si>
    <t>DOS-60031-00075-00001</t>
  </si>
  <si>
    <t>PGG-18081-01081-00001</t>
  </si>
  <si>
    <t>PGG-18081-00484-00001</t>
  </si>
  <si>
    <t>DOS-60031-00498-00001</t>
  </si>
  <si>
    <t>DOS-60031-00053-00001</t>
  </si>
  <si>
    <t>DOS-60031-00606-00001</t>
  </si>
  <si>
    <t>PGG-18081-00295-00001</t>
  </si>
  <si>
    <t>PGG-18081-00277-00001</t>
  </si>
  <si>
    <t>PGG-18081-01149-00001</t>
  </si>
  <si>
    <t>OLY-60021-00063-00001</t>
  </si>
  <si>
    <t>PGG-18081-01070-00001</t>
  </si>
  <si>
    <t>PGG-18081-01079-00001</t>
  </si>
  <si>
    <t>PGG-18081-01080-00001</t>
  </si>
  <si>
    <t>PGG-18081-01167-00001</t>
  </si>
  <si>
    <t>PGK-60021-00022-00001</t>
  </si>
  <si>
    <t>PGK-600217-00017-00001</t>
  </si>
  <si>
    <t>PGK-600216-00016-00001</t>
  </si>
  <si>
    <t>DOS-60031-00145-00001</t>
  </si>
  <si>
    <t>DOS-60031-00521-00001</t>
  </si>
  <si>
    <t>PGG-18081-01060-00001</t>
  </si>
  <si>
    <t>PGG-18081-00286-00001</t>
  </si>
  <si>
    <t>PGK-600213-00013-00001</t>
  </si>
  <si>
    <t>DOS-60031-00559-00001</t>
  </si>
  <si>
    <t>PGG-18081-01482-00001</t>
  </si>
  <si>
    <t>PGG-18081-01504-00001</t>
  </si>
  <si>
    <t>PGG-18081-01483-00001</t>
  </si>
  <si>
    <t>PGG-18081-01481-00001</t>
  </si>
  <si>
    <t>PGG-18081-01502-00001</t>
  </si>
  <si>
    <t>PGG-18081-01473-00001</t>
  </si>
  <si>
    <t>PGG-18081-01480-00001</t>
  </si>
  <si>
    <t>BLP-600634-00014-00001</t>
  </si>
  <si>
    <t>BLP-600638-00014-00001</t>
  </si>
  <si>
    <t>BLP-600630-00010-00001</t>
  </si>
  <si>
    <t>BLP-600632-00012-00001</t>
  </si>
  <si>
    <t>PGK-60021-00057-00001</t>
  </si>
  <si>
    <t>https://www.tokopedia.com/pgofficialstore/950-ml-downy-pelembut-pakaian-wangi-tahan-lama-isi-1-3-packs-floral-pink-x2-paket-hemat</t>
  </si>
  <si>
    <t>1400 ml - Downy Pelembut Pakaian Wangi Tahan Lama Isi 1-3 Packs - Sunrise Fresh,X3 Lebih Hemat</t>
  </si>
  <si>
    <t>950 ml - Downy Pelembut Pakaian Wangi Tahan Lama Isi 1-3 Packs - Floral Pink,X2 Paket Hemat</t>
  </si>
  <si>
    <t>By WA Jesslyn</t>
  </si>
  <si>
    <t>By Bella PPIC</t>
  </si>
  <si>
    <t>1400 ml - Downy Pelembut Pakaian Wangi Tahan Lama Isi 1-3 Packs - Floral Pink, Isi 1</t>
  </si>
  <si>
    <t>By RCA 7 April 2023</t>
  </si>
  <si>
    <t>By RCA 7 Maret 2023</t>
  </si>
  <si>
    <t>01/244621109R</t>
  </si>
  <si>
    <t>By RCA 14 April 2023</t>
  </si>
  <si>
    <t>By PPIC Bella</t>
  </si>
  <si>
    <t>8381321379</t>
  </si>
  <si>
    <t>8549739339</t>
  </si>
  <si>
    <t>8382043416</t>
  </si>
  <si>
    <t>https://www.tokopedia.com/pgofficialstore/1350-ml-downy-pelembut-pakaian-perlindungan-terhadap-bau-isi-1-3-packs-anti-apek-isi-1</t>
  </si>
  <si>
    <t>1350 ml Downy Pelembut Pakaian Perlindungan Terhadap Bau Isi 1-3 Packs - Anti Apek,Isi 1</t>
  </si>
  <si>
    <t>https://www.tokopedia.com/pgofficialstore/1400-ml-downy-pelembut-pakaian-wangi-tahan-lama-isi-1-3-packs-sunrise-fresh-isi-1</t>
  </si>
  <si>
    <t>1400 ml - Downy Pelembut Pakaian Wangi Tahan Lama Isi 1-3 Packs - Sunrise Fresh, Isi 1</t>
  </si>
  <si>
    <t>https://www.tokopedia.com/pgofficialstore/950-ml-downy-pelembut-pakaian-wangi-tahan-lama-isi-1-3-packs-sunrise-fresh-isi-1</t>
  </si>
  <si>
    <t>950 ml - Downy Pelembut Pakaian Wangi Tahan Lama Isi 1-3 Packs - Sunrise Fresh,Isi 1</t>
  </si>
  <si>
    <t>950 ml - Downy Pelembut Pakaian Wangi Tahan Lama Isi 1-3 Packs - Floral Pink,Isi 1</t>
  </si>
  <si>
    <t>By OSA Feedback Apnes</t>
  </si>
  <si>
    <t>01/244621008T</t>
  </si>
  <si>
    <t>By WA Edo</t>
  </si>
  <si>
    <t>https://www.bukalapak.com/p/perawatan-kecantikan/perawatan-wajah/suplemen-wajah-wanita/37ibgnp-jual-olay-white-radiance-whip-moisturizer-spf30-50g</t>
  </si>
  <si>
    <t>6881124638_ID-13038290590</t>
  </si>
  <si>
    <t>6923310566_ID-13119410773</t>
  </si>
  <si>
    <t>6923256062_ID-13119248680</t>
  </si>
  <si>
    <t>6923278035_ID-13119344262</t>
  </si>
  <si>
    <t>6871286132_ID-13020866065</t>
  </si>
  <si>
    <t>6871324797_ID-13020938400</t>
  </si>
  <si>
    <t>6923252408_ID-13119286496</t>
  </si>
  <si>
    <t>6923338364_ID-13119448436</t>
  </si>
  <si>
    <t>6923372036_ID-13119494497</t>
  </si>
  <si>
    <t>6923276376_ID-13119352465</t>
  </si>
  <si>
    <t>4987176107688</t>
  </si>
  <si>
    <t>4987176107725</t>
  </si>
  <si>
    <t>[Exclusive Launch] Olay Skin Barrier Antioxidant Moisturizer 50gr + Serum 30ml Skin Barrier Cream &amp; Essence Anti Aging Skin Care</t>
  </si>
  <si>
    <t>Limited Edition Olay x FRIENDS Luminous Light Perfecting Serum Pencerah Wajah 30ML</t>
  </si>
  <si>
    <t>[Exclusive Launch] Olay Antioxidant Skin Barrier Moisturizer Krim Pelembab Wajah 50gr Cream Anti Aging Skin Care</t>
  </si>
  <si>
    <t>[Exclusive Launch] Olay Skin Barrier Antioxidant Serum Wajah 30ml Essence Anti Aging Skin Care</t>
  </si>
  <si>
    <t>Limited Edition Olay x FRIENDS Regenerist Micro-Sculpting Cream Pelembab Wajah Pagi Skincare </t>
  </si>
  <si>
    <t>Limited Edition Olay x FRIENDS Luminous Light Perfecting Serum &amp; Retinol 24 Cream Malam</t>
  </si>
  <si>
    <t>Limited Edition Olay x FRIENDS Luminous Light Perfecting Serum &amp; Niacinamide + Vit C Cream</t>
  </si>
  <si>
    <t>EOL data Supplier Mba Cella</t>
  </si>
  <si>
    <t>PA780HB73TMSANID-55503</t>
  </si>
  <si>
    <t>4188390590_ID-7063620865</t>
  </si>
  <si>
    <t>6223320306_ID-11826376619</t>
  </si>
  <si>
    <t>6223316228_ID-11826316953</t>
  </si>
  <si>
    <t>6229008111_ID-11837494948</t>
  </si>
  <si>
    <t>6881282215_ID-13038554212</t>
  </si>
  <si>
    <t>6881306227_ID-13038612195</t>
  </si>
  <si>
    <t>6881142726_ID-13038352560</t>
  </si>
  <si>
    <t>6842676292_ID-12970264563</t>
  </si>
  <si>
    <t>6891528554_ID-13063172544</t>
  </si>
  <si>
    <t>6881170819_ID-13038424085</t>
  </si>
  <si>
    <t>6842640117_ID-12970146898</t>
  </si>
  <si>
    <t>4987176123749</t>
  </si>
  <si>
    <t>4987176123732</t>
  </si>
  <si>
    <t>Pantene Shampoo Anti Dandruff 900ml - Shampoo/Sampo Perawatan Ketombe Menutrisi &amp; Membersihkan Rambut</t>
  </si>
  <si>
    <t>Downy Pewangi dan Pelembut Pakaian Konsentrat Anti Apek 1,35 L - Paket isi 2</t>
  </si>
  <si>
    <t>Gillette Simply Venus Alat Cukur Wanita 2x - Paket Isi 4</t>
  </si>
  <si>
    <t>[Exclusive Launch] Olay Skin Barrier Antioxidant Serum 30ml Essence Anti Aging + Niacinamide+AHA Serum 30ml Essence Pencerah Skin Care</t>
  </si>
  <si>
    <t>[Exclusive Launch] Olay Skin Barrier Antioxidant Moisturizer 50gr Skin Barrier Cream Anti Aging + Niacinamide+Vit C Serum 30ml Essence Pencerah Skin Care</t>
  </si>
  <si>
    <t>[Exclusive Launch] Olay Skin Barrier Antioxidant Moisturizer 50gr Skin Barrier Cream Anti Aging + Niacinamide+AHA Serum 30ml Essence Pencerah Skin Care</t>
  </si>
  <si>
    <t>Olay Luminous Niacinamide + Vitamin C Serum Wajah 15ml Essence Pencerah Skin Care</t>
  </si>
  <si>
    <t>[Exclusive Launch] Olay Antioxidant Serum 30ml Essence Anti Aging + Collagen Serum 30ml Essence Anti Aging Skin Care</t>
  </si>
  <si>
    <t>[Exclusive Launch] Olay Skin Barrier Antioxidant Moisturizer 50gr Skin Barrier Cream Anti Aging + Retinol Serum 30ml Essence Anti Aging Skin Care</t>
  </si>
  <si>
    <t>Olay Luminous Niacinamide + AHA Serum Wajah 15ml Essence Pencerah Skin Care</t>
  </si>
  <si>
    <t>Dimatiin sama Tokped tgl 28 April 2023 karena blocked BPOM</t>
  </si>
  <si>
    <t>https://www.tokopedia.com/pgofficialstore/downy-pelembut-pakaian-perlindungan-terhadap-bau-650-ml-isi-1-4-packs-anti-bau-isi-1</t>
  </si>
  <si>
    <t>Downy Pelembut Pakaian Perlindungan Terhadap Bau 650 ml Isi 1-4 Packs - Anti Bau,Isi 1</t>
  </si>
  <si>
    <t>https://www.tokopedia.com/pgofficialstore/downy-pelembut-pakaian-wangi-parfum-mewah-1350-ml-isi-1-3-packs-sweet-heart-isi-1</t>
  </si>
  <si>
    <t>Downy Pelembut Pakaian Wangi Parfum Mewah 1350 ml Isi 1-3 Packs - Sweet Heart,Isi 1</t>
  </si>
  <si>
    <t>Downy Pelembut Pakaian Wangi Parfum Mewah 850 - 900 ml Isi 1-3 Packs - Passion,Isi 1</t>
  </si>
  <si>
    <t>https://www.tokopedia.com/pgofficialstore/downy-pelembut-pakaian-perlindungan-terhadap-bau-650-ml-isi-1-4-packs-anti-apek-isi-1</t>
  </si>
  <si>
    <t>Downy Pelembut Pakaian Perlindungan Terhadap Bau 650 ml Isi 1-4 Packs - Anti Apek,Isi 1</t>
  </si>
  <si>
    <t>Downy Pelembut Pakaian Wangi Parfum Mewah 1350 ml Isi 1-3 Packs - Daring,X2 Paket Hemat</t>
  </si>
  <si>
    <t>https://www.tokopedia.com/pgofficialstore/downy-pelembut-pakaian-wangi-parfum-mewah-1350-ml-isi-1-3-packs-sweet-heart-x2-paket-hemat</t>
  </si>
  <si>
    <t>Downy Pelembut Pakaian Wangi Parfum Mewah 1350 ml Isi 1-3 Packs - Sweet Heart,X2 Paket Hemat</t>
  </si>
  <si>
    <t>Downy Pelembut Pakaian Perlindungan Terhadap Bau 650 ml Isi 1-4 Packs - Anti Bau,X2 Paket Hemat</t>
  </si>
  <si>
    <t>https://www.tokopedia.com/pgofficialstore/downy-pelembut-pakaian-perlindungan-terhadap-bau-650-ml-isi-1-4-packs-anti-bau-x4-paling-hemat</t>
  </si>
  <si>
    <t>Downy Pelembut Pakaian Perlindungan Terhadap Bau 650 ml Isi 1-4 Packs - Anti Bau,X4 Paling Hemat</t>
  </si>
  <si>
    <t>https://www.tokopedia.com/pgofficialstore/downy-pelembut-pakaian-wangi-parfum-mewah-1350-ml-isi-1-3-packs-mystique-x2-paket-hemat</t>
  </si>
  <si>
    <t>Downy Pelembut Pakaian Wangi Parfum Mewah 1350 ml Isi 1-3 Packs - Mystique,X2 Paket Hemat</t>
  </si>
  <si>
    <t>Downy Pelembut Pakaian Wangi Essential Oil 900 ml Isi 1-4 Packs - French Lavender,X2 Paket Hemat</t>
  </si>
  <si>
    <t>https://tokopedia.com/pgofficialstore/downy-pewangi-dan-pelembut-pakaian-konsentrat-french-lavender-900ml</t>
  </si>
  <si>
    <t>https://www.tokopedia.com/pgofficialstore/downy-pelembut-pakaian-wangi-parfum-mewah-1350-ml-isi-1-3-packs-daring-x3-lebih-hemat</t>
  </si>
  <si>
    <t>Downy Pelembut Pakaian Wangi Parfum Mewah 1350 ml Isi 1-3 Packs - Daring,X3 Lebih Hemat</t>
  </si>
  <si>
    <t>Downy Pelembut Pakaian Wangi Parfum Mewah 1350 ml Isi 1-3 Packs - Passion,X3 Lebih Hemat</t>
  </si>
  <si>
    <t>https://www.tokopedia.com/pgofficialstore/downy-pelembut-pakaian-wangi-essential-oil-900-ml-isi-1-4-packs-adorablebouquet-isi-1</t>
  </si>
  <si>
    <t>Downy Pelembut Pakaian Wangi Essential Oil 900 ml Isi 1-4 Packs - AdorableBouquet,Isi 1</t>
  </si>
  <si>
    <t>https://www.tokopedia.com/pgofficialstore/downy-pelembut-pakaian-wangi-essential-oil-900-ml-isi-1-4-packs-fresh-bouquet-isi-1</t>
  </si>
  <si>
    <t>Downy Pelembut Pakaian Wangi Essential Oil 900 ml Isi 1-4 Packs - Fresh Bouquet,Isi 1</t>
  </si>
  <si>
    <t>https://www.tokopedia.com/pgofficialstore/downy-pelembut-pakaian-wangi-essential-oil-900-ml-isi-1-4-packs-adorablebouquet-x3-lebih-hemat</t>
  </si>
  <si>
    <t>Downy Pelembut Pakaian Wangi Essential Oil 900 ml Isi 1-4 Packs - AdorableBouquet,X3 Lebih Hemat</t>
  </si>
  <si>
    <t>https://www.tokopedia.com/pgofficialstore/downy-pelembut-pakaian-perlindungan-terhadap-bau-650-ml-isi-1-4-packs-anti-apek-x3-lebih-hemat</t>
  </si>
  <si>
    <t>Downy Pelembut Pakaian Perlindungan Terhadap Bau 650 ml Isi 1-4 Packs - Anti Apek,X3 Lebih Hemat</t>
  </si>
  <si>
    <t>https://www.tokopedia.com/pgofficialstore/downy-pelembut-pakaian-perlindungan-terhadap-bau-650-ml-isi-1-4-packs-sport-fresh-x3-lebih-hemat</t>
  </si>
  <si>
    <t>Downy Pelembut Pakaian Perlindungan Terhadap Bau 650 ml Isi 1-4 Packs - Sport Fresh,X3 Lebih Hemat</t>
  </si>
  <si>
    <t>https://www.tokopedia.com/pgofficialstore/downy-pelembut-pakaian-perlindungan-terhadap-bau-650-ml-isi-1-4-packs-sport-fresh-x4-paling-hemat</t>
  </si>
  <si>
    <t>Downy Pelembut Pakaian Perlindungan Terhadap Bau 650 ml Isi 1-4 Packs - Sport Fresh,X4 Paling Hemat</t>
  </si>
  <si>
    <t>https://www.tokopedia.com/pgofficialstore/downy-pelembut-pakaian-wangi-parfum-mewah-850-900-ml-isi-1-3-packs-pashmina-rose-x4-paling-hemat</t>
  </si>
  <si>
    <t>1499998999_ID-2820956283</t>
  </si>
  <si>
    <t>GI720HBAAV1760ANID-70138072</t>
  </si>
  <si>
    <t>407087917_ID-449891665</t>
  </si>
  <si>
    <t>Oral-B Sikat Gigi Stages 1 (PAKET ISI 6)</t>
  </si>
  <si>
    <t>Oral-B Sikat Gigi Stages 2 (PAKET ISI 6)</t>
  </si>
  <si>
    <t>Oral-B Sikat Gigi Stages 3 (PAKET ISI 6)</t>
  </si>
  <si>
    <t>New Listing per 28 April 2023</t>
  </si>
  <si>
    <t>https://www.tokopedia.com/pgofficialstore/downy-pelembut-pakaian-perlindungan-terhadap-bau-650-ml-isi-1-4-packs-mild-gentle-isi-1</t>
  </si>
  <si>
    <t>https://www.tokopedia.com/pgofficialstore/downy-pelembut-pakaian-wangi-parfum-mewah-1350-ml-isi-1-3-packs-passion-x2-paket-hemat</t>
  </si>
  <si>
    <t>https://www.tokopedia.com/pgofficialstore/downy-pelembut-pakaian-perlindungan-terhadap-bau-650-ml-isi-1-4-packs-anti-bau-x3-lebih-hemat</t>
  </si>
  <si>
    <t>https://www.tokopedia.com/pgofficialstore/downy-pelembut-pakaian-perlindungan-terhadap-bau-650-ml-isi-1-4-packs-anti-apek-x2-paket-hemat</t>
  </si>
  <si>
    <t>https://www.tokopedia.com/pgofficialstore/downy-pelembut-pakaian-wangi-essential-oil-900-ml-isi-1-4-packs-fresh-bouquet-x2-paket-hemat</t>
  </si>
  <si>
    <t>https://www.tokopedia.com/pgofficialstore/downy-pelembut-pakaian-wangi-essential-oil-900-ml-isi-1-4-packs-fresh-bouquet-x3-lebih-hemat</t>
  </si>
  <si>
    <t>https://www.tokopedia.com/pgofficialstore/downy-pelembut-pakaian-wangi-essential-oil-900-ml-isi-1-4-packs-adorablebouquet-x2-paket-hemat</t>
  </si>
  <si>
    <t>https://www.tokopedia.com/pgofficialstore/downy-pelembut-pakaian-wangi-parfum-mewah-850-900-ml-isi-1-3-packs-mystique-x3-lebih-hemat</t>
  </si>
  <si>
    <t>https://www.tokopedia.com/pgofficialstore/downy-pelembut-pakaian-wangi-parfum-mewah-850-900-ml-isi-1-3-packs-mystique-isi-1</t>
  </si>
  <si>
    <t>https://www.tokopedia.com/pgofficialstore/downy-pelembut-pakaian-perlindungan-terhadap-bau-650-ml-isi-1-4-packs-sport-fresh-isi-1</t>
  </si>
  <si>
    <t>https://www.tokopedia.com/pgofficialstore/downy-pelembut-pakaian-perlindungan-terhadap-bau-650-ml-isi-1-4-packs-sport-fresh-x2-paket-hemat</t>
  </si>
  <si>
    <t>https://www.tokopedia.com/pgofficialstore/downy-pelembut-pakaian-wangi-parfum-mewah-850-900-ml-isi-1-3-packs-pashmina-rose-x2-paket-hemat</t>
  </si>
  <si>
    <t>https://www.tokopedia.com/pgofficialstore/downy-pelembut-pakaian-wangi-parfum-mewah-850-900-ml-isi-1-3-packs-pashmina-rose-x3-lebih-hemat</t>
  </si>
  <si>
    <t>Downy Pelembut Pakaian Perlindungan Terhadap Bau 650 ml Isi 1-4 Packs - Mild &amp; Gentle,Isi 1</t>
  </si>
  <si>
    <t>Downy Pelembut Pakaian Wangi Parfum Mewah 1350 ml Isi 1-3 Packs - Daring,Isi 1</t>
  </si>
  <si>
    <t>Downy Pelembut Pakaian Wangi Parfum Mewah 1350 ml Isi 1-3 Packs - Passion,X2 Paket Hemat</t>
  </si>
  <si>
    <t>Downy Pelembut Pakaian Wangi Essential Oil 900 ml Isi 1-4 Packs - Fresh Bouquet,X2 Paket Hemat</t>
  </si>
  <si>
    <t>Downy Pelembut Pakaian Wangi Essential Oil 900 ml Isi 1-4 Packs - Fresh Bouquet,X3 Lebih Hemat</t>
  </si>
  <si>
    <t>Downy Pelembut Pakaian Wangi Essential Oil 900 ml Isi 1-4 Packs - AdorableBouquet,X2 Paket Hemat</t>
  </si>
  <si>
    <t>Downy Pelembut Pakaian Perlindungan Terhadap Bau 650 ml Isi 1-4 Packs - Anti Apek,X4 Paling Hemat</t>
  </si>
  <si>
    <t>Downy Pelembut Pakaian Perlindungan Terhadap Bau 650 ml Isi 1-4 Packs - Mild &amp; Gentle,X2 Paket Hemat</t>
  </si>
  <si>
    <t>Downy Pelembut Pakaian Perlindungan Terhadap Bau 650 ml Isi 1-4 Packs - Mild &amp; Gentle,X3 Lebih Hemat</t>
  </si>
  <si>
    <t>Downy Pelembut Pakaian Wangi Parfum Mewah 850 - 900 ml Isi 1-3 Packs - Passion,X3 Lebih Hemat</t>
  </si>
  <si>
    <t>Downy Pelembut Pakaian Wangi Parfum Mewah 850 - 900 ml Isi 1-3 Packs - Passion,X2 Paket Hemat</t>
  </si>
  <si>
    <t>Downy Pelembut Pakaian Perlindungan Terhadap Bau 650 ml Isi 1-4 Packs - Anti Bau,X3 Lebih Hemat</t>
  </si>
  <si>
    <t>Downy Pelembut Pakaian Perlindungan Terhadap Bau 650 ml Isi 1-4 Packs - Anti Apek,X2 Paket Hemat</t>
  </si>
  <si>
    <t>Downy Pelembut Pakaian Wangi Parfum Mewah 850 - 900 ml Isi 1-3 Packs - Mystique,X2 Paket Hemat</t>
  </si>
  <si>
    <t>Downy Pelembut Pakaian Wangi Essential Oil 900 ml Isi 1-4 Packs - French Lavender,X3 Lebih Hemat</t>
  </si>
  <si>
    <t>Downy Pelembut Pakaian Wangi Parfum Mewah 1350 ml Isi 1-3 Packs - Mystique,X3 Lebih Hemat</t>
  </si>
  <si>
    <t>Downy Pelembut Pakaian Wangi Parfum Mewah 850 - 900 ml Isi 1-3 Packs - Mystique,X3 Lebih Hemat</t>
  </si>
  <si>
    <t>Downy Pelembut Pakaian Wangi Parfum Mewah 850 - 900 ml Isi 1-3 Packs - Mystique,Isi 1</t>
  </si>
  <si>
    <t>Downy Pelembut Pakaian Perlindungan Terhadap Bau 650 ml Isi 1-4 Packs - Sport Fresh,Isi 1</t>
  </si>
  <si>
    <t>Downy Pelembut Pakaian Perlindungan Terhadap Bau 650 ml Isi 1-4 Packs - Sport Fresh,X2 Paket Hemat</t>
  </si>
  <si>
    <t>Downy Pelembut Pakaian Wangi Parfum Mewah 850 - 900 ml Isi 1-3 Packs - Pashmina Rose,X2 Paket Hemat</t>
  </si>
  <si>
    <t>Downy Pelembut Pakaian Wangi Parfum Mewah 850 - 900 ml Isi 1-3 Packs - Pashmina Rose,X3 Lebih Hemat</t>
  </si>
  <si>
    <t>By RCA 28 April 2023</t>
  </si>
  <si>
    <t>8379369149</t>
  </si>
  <si>
    <t>By RCA 02 Mei 2023</t>
  </si>
  <si>
    <t>8379369134</t>
  </si>
  <si>
    <t>8380637677</t>
  </si>
  <si>
    <t>Downy Pelembut Pakaian Wangi Parfum Mewah 1350 ml Isi 1-3 Packs - Passion,Isi 1</t>
  </si>
  <si>
    <t>https://www.tokopedia.com/pgofficialstore/downy-pelembut-pakaian-wangi-parfum-mewah-1350-ml-isi-1-3-packs-sweet-heart-x3-lebih-hemat</t>
  </si>
  <si>
    <t>Downy Pelembut Pakaian Wangi Parfum Mewah 1350 ml Isi 1-3 Packs - Sweet Heart,X3 Lebih Hemat</t>
  </si>
  <si>
    <t>Downy Pelembut Pakaian Wangi Parfum Mewah 850 - 900 ml Isi 1-3 Packs - Pashmina Rose,Isi 1</t>
  </si>
  <si>
    <t>3160688396</t>
  </si>
  <si>
    <t>https://tokopedia.com/pgofficialstore/special-box-paket-hemat-olay-set-ritual-pencerah-luminous-skin-care</t>
  </si>
  <si>
    <t>[SPECIAL BOX] Paket Hemat Olay Set Ritual Pencerah Luminous Skin Care</t>
  </si>
  <si>
    <t>https://www.bukalapak.com/p/kesehatan-2359/kesehatan-mulut-gigi/pemutih-gigi/40h0dws-jual-paket-sikat-gigi-sensitif-dan-perawatan-gusi-oral-b</t>
  </si>
  <si>
    <t>By RCA 5 Mei 2023</t>
  </si>
  <si>
    <t>Pantene Micellar Green Detox &amp; Moisturize 530ml Shampoo &amp; Conditioner</t>
  </si>
  <si>
    <t>Rejoice Jeju Rose Shampoo 450 ml</t>
  </si>
  <si>
    <t>Rejoice Jeju Rose Shampoo 450 ml - Paket Isi 2</t>
  </si>
  <si>
    <t>Rejoice Jeju Rose Shampoo 450 ml - Paket Isi 3</t>
  </si>
  <si>
    <t>Rejoice Shampoo Rich Halus Lembut 450 ml</t>
  </si>
  <si>
    <t>Rejoice Shampoo Rich Halus Lembut 450 ml - Paket Isi 2</t>
  </si>
  <si>
    <t>Rejoice Shampoo Rich Halus Lembut 450 ml - Paket Isi 3</t>
  </si>
  <si>
    <t>Rejoice Shampoo Rich Halus Lembut 600ml X2 - Free Dry Shampoo</t>
  </si>
  <si>
    <t>Rejoice Shampoo Anti Dandruff 3-in-1 450 ml</t>
  </si>
  <si>
    <t>Rejoice Shampoo Anti Dandruff 3-in-1 450 ml - Paket isi 2</t>
  </si>
  <si>
    <t>Rejoice Shampoo Anti Dandruff 3-in-1 450 ml - Paket isi 3</t>
  </si>
  <si>
    <t>[SPECIAL BOX] Paket Hemat Olay Regenerist Ritual Set Anti Aging</t>
  </si>
  <si>
    <t>Olay Total Effects 7in1 Foaming Face Wash Cleanser 100gr - Paket Isi 2</t>
  </si>
  <si>
    <t>Olay Regenerist Revitalising Cream Cleanser 100gr - Paket Isi 2</t>
  </si>
  <si>
    <t>Olay Luminous Niacinamide + Vitamin C Super Serum Brightening 15ml</t>
  </si>
  <si>
    <t>Olay Total Effects 7in1 Anti-ageing Serum 50ml - Paket Isi 2</t>
  </si>
  <si>
    <t>Olay Luminous Niacinamide + AHA Super Serum Brightening Skin Care 15ml</t>
  </si>
  <si>
    <t>Olay Regenerist Mircro-sculpting Cream 10gr</t>
  </si>
  <si>
    <t>Olay Regenerist Mircro sculpting Cream Night 10gr</t>
  </si>
  <si>
    <t>[Lebih Hemat] Olay Set Lengkap Luminous Niacinamide + Vitamin C</t>
  </si>
  <si>
    <t>Olay Regenerist Antioxidan Moisturizer Krim 50g</t>
  </si>
  <si>
    <t>[LEBIH HEMAT] Olay Set Lengkap Pencerah Whitening Skincare</t>
  </si>
  <si>
    <t>Olay Regenerist Antioxidan Serum 30ml</t>
  </si>
  <si>
    <t>Olay Luminous Niacinamide+Vit C Krim Pelembab Brightening 50gr</t>
  </si>
  <si>
    <t>Olay White Radiance Niacinamide + Vitamin C Super Serum</t>
  </si>
  <si>
    <t>Olay Luminous Cellucent White Essence Serum 7ml</t>
  </si>
  <si>
    <t>Olay Retinol Krim Malam Pelembab Wajah Anti Aging 8 gram</t>
  </si>
  <si>
    <t>LEBIH HEMAT Olay Set Ritual Pencerah Luminous Skincare</t>
  </si>
  <si>
    <t>[LEBIH HEMAT] Olay Set Lengkap Anti Aging X Trial Realfood Hair Power</t>
  </si>
  <si>
    <t>Herbal Essences Argan Oil of Morocco - Shampoo + Conditioner 240 ml</t>
  </si>
  <si>
    <t>Herbal Essences Argan Oil of Morocco - Shampoo + Conditioner 600 ml</t>
  </si>
  <si>
    <t>Herbal Essences Conditioner Bio Renew Argan Oil of Morocco 240 ml</t>
  </si>
  <si>
    <t>Herbal Essences Conditioner Bio Renew Argan Oil of Morocco 600 ml</t>
  </si>
  <si>
    <t>Herbal Essences Conditioner White Strawberry and Sweet Mint 240 ml</t>
  </si>
  <si>
    <t>Herbal Essences Shampoo Bio Renew Argan Oil of Morocco 240 ml</t>
  </si>
  <si>
    <t>Herbal Essences Shampoo Bio Renew Argan Oil of Morocco 600 ml</t>
  </si>
  <si>
    <t>Herbal Essences Shampoo Bio Renew White Strawberry &amp; Sweet Mint 240 ml</t>
  </si>
  <si>
    <t>Herbal Essences Tea Tree Oil 400ml - Shampoo + Conditioner</t>
  </si>
  <si>
    <t>Herbal Essences Tea Tree Oil 400ml - Shampoo X2 + Conditioner</t>
  </si>
  <si>
    <t>Herbal Essences Tea Tree Oil 400ml Conditioner</t>
  </si>
  <si>
    <t>Herbal Essences Tea Tree Oil 400ml Shampoo</t>
  </si>
  <si>
    <t>Herbal Essences Tea Tree Oil 400ml Shampoo - Paket Isi 2</t>
  </si>
  <si>
    <t>Herbal Essences White Strawberry &amp; Sweet Mint - Shampoo + Condi 240 ml</t>
  </si>
  <si>
    <t>01/394829506U</t>
  </si>
  <si>
    <t>01/394829507C</t>
  </si>
  <si>
    <t>01/394830013H</t>
  </si>
  <si>
    <t>01/394629503F</t>
  </si>
  <si>
    <t>01/394629503H</t>
  </si>
  <si>
    <t>01/394629503G</t>
  </si>
  <si>
    <t>6861634706</t>
  </si>
  <si>
    <t>6482136072</t>
  </si>
  <si>
    <t>6724395888</t>
  </si>
  <si>
    <t>6724406252</t>
  </si>
  <si>
    <t>6482176096</t>
  </si>
  <si>
    <t>6724454256</t>
  </si>
  <si>
    <t>6724499709</t>
  </si>
  <si>
    <t>6724532575</t>
  </si>
  <si>
    <t>6724540016</t>
  </si>
  <si>
    <t>3160708113</t>
  </si>
  <si>
    <t>4529992270</t>
  </si>
  <si>
    <t>4529974525</t>
  </si>
  <si>
    <t>4666009170</t>
  </si>
  <si>
    <t>4530006941</t>
  </si>
  <si>
    <t>4666087056</t>
  </si>
  <si>
    <t>4040088891</t>
  </si>
  <si>
    <t>4040114340</t>
  </si>
  <si>
    <t>3786110058</t>
  </si>
  <si>
    <t>5947900643</t>
  </si>
  <si>
    <t>5948418849</t>
  </si>
  <si>
    <t>1852916754</t>
  </si>
  <si>
    <t>5947922312</t>
  </si>
  <si>
    <t>3786037629</t>
  </si>
  <si>
    <t>5948215229</t>
  </si>
  <si>
    <t>1608453440</t>
  </si>
  <si>
    <t>4040205138</t>
  </si>
  <si>
    <t>5960652917</t>
  </si>
  <si>
    <t>5948366865</t>
  </si>
  <si>
    <t>5948303856</t>
  </si>
  <si>
    <t>5948345437</t>
  </si>
  <si>
    <t>7663477378</t>
  </si>
  <si>
    <t>7477777241</t>
  </si>
  <si>
    <t>597966367</t>
  </si>
  <si>
    <t>7496860953</t>
  </si>
  <si>
    <t>6724323692</t>
  </si>
  <si>
    <t>6724298641</t>
  </si>
  <si>
    <t>6481973365</t>
  </si>
  <si>
    <t>6482000335</t>
  </si>
  <si>
    <t>6482026664</t>
  </si>
  <si>
    <t>6481928059</t>
  </si>
  <si>
    <t>6481949901</t>
  </si>
  <si>
    <t>6482051764</t>
  </si>
  <si>
    <t>8866724760</t>
  </si>
  <si>
    <t>8866755052</t>
  </si>
  <si>
    <t>8866682510</t>
  </si>
  <si>
    <t>8866427533</t>
  </si>
  <si>
    <t>8866783458</t>
  </si>
  <si>
    <t>6724351397</t>
  </si>
  <si>
    <t>6903148264867+6903148264874</t>
  </si>
  <si>
    <t>4987176140524</t>
  </si>
  <si>
    <t>4987176140524x2</t>
  </si>
  <si>
    <t>4987176140524x3</t>
  </si>
  <si>
    <t>4987176140494</t>
  </si>
  <si>
    <t>4987176140494x2</t>
  </si>
  <si>
    <t>4987176140494x3</t>
  </si>
  <si>
    <t>4987176140517</t>
  </si>
  <si>
    <t>4987176140517x2</t>
  </si>
  <si>
    <t>4987176140517x3</t>
  </si>
  <si>
    <t>4987176099303</t>
  </si>
  <si>
    <t>4987176101617+4902430759458</t>
  </si>
  <si>
    <t>4902430558754+4902430799997+4902430359856</t>
  </si>
  <si>
    <t>4987176101617</t>
  </si>
  <si>
    <t>4902430759458</t>
  </si>
  <si>
    <t>4902430917933</t>
  </si>
  <si>
    <t>4902430759526</t>
  </si>
  <si>
    <t>4987176054395x4902430200059</t>
  </si>
  <si>
    <t>4902430625760+4902430558754+4902430242875+4902430208093+4902430293341</t>
  </si>
  <si>
    <t>4902430517089+4902430517102</t>
  </si>
  <si>
    <t>190679000972+190679000989</t>
  </si>
  <si>
    <t>4902430517102</t>
  </si>
  <si>
    <t>190679000972</t>
  </si>
  <si>
    <t>4902430517331</t>
  </si>
  <si>
    <t>4902430517089</t>
  </si>
  <si>
    <t>190679000989</t>
  </si>
  <si>
    <t>4902430517270</t>
  </si>
  <si>
    <t>4987176092380+4987176092397</t>
  </si>
  <si>
    <t>4987176092380x2+4987176092397</t>
  </si>
  <si>
    <t>4987176092397</t>
  </si>
  <si>
    <t>4987176092380</t>
  </si>
  <si>
    <t>4987176092380x2</t>
  </si>
  <si>
    <t>4902430517270+4902430517331</t>
  </si>
  <si>
    <t>https://tokopedia.com/pgofficialstore/pantene-micellar-green-detox-moisturize-530ml-shampoo-conditioner</t>
  </si>
  <si>
    <t>https://tokopedia.com/pgofficialstore/rejoice-jeju-rose-shampoo-450-ml</t>
  </si>
  <si>
    <t>https://tokopedia.com/pgofficialstore/rejoice-jeju-rose-shampoo-450-ml-paket-isi-2</t>
  </si>
  <si>
    <t>https://tokopedia.com/pgofficialstore/rejoice-jeju-rose-shampoo-450-ml-paket-isi-3</t>
  </si>
  <si>
    <t>https://tokopedia.com/pgofficialstore/rejoice-shampoo-rich-halus-lembut-450-ml</t>
  </si>
  <si>
    <t>https://tokopedia.com/pgofficialstore/rejoice-shampoo-rich-halus-lembut-450-ml-paket-isi-2</t>
  </si>
  <si>
    <t>https://tokopedia.com/pgofficialstore/rejoice-shampoo-rich-halus-lembut-450-ml-paket-isi-3</t>
  </si>
  <si>
    <t>https://tokopedia.com/pgofficialstore/rejoice-shampoo-anti-dandruff-3-in-1-450-ml</t>
  </si>
  <si>
    <t>https://tokopedia.com/pgofficialstore/rejoice-shampoo-anti-dandruff-3-in-1-450-ml-paket-isi-2</t>
  </si>
  <si>
    <t>https://tokopedia.com/pgofficialstore/rejoice-shampoo-anti-dandruff-3-in-1-450-ml-paket-isi-3</t>
  </si>
  <si>
    <t>https://tokopedia.com/pgofficialstore/special-box-paket-hemat-olay-regenerist-ritual-set-anti-aging</t>
  </si>
  <si>
    <t>https://tokopedia.com/pgofficialstore/olay-total-effects-7in1-foaming-face-wash-cleanser-100gr-paket-isi-2</t>
  </si>
  <si>
    <t>https://tokopedia.com/pgofficialstore/olay-regenerist-revitalising-cream-cleanser-100gr-paket-isi-2</t>
  </si>
  <si>
    <t>https://tokopedia.com/pgofficialstore/olay-luminous-niacinamide-vitamin-c-super-serum-brightening-15ml</t>
  </si>
  <si>
    <t>https://tokopedia.com/pgofficialstore/olay-total-effects-7in1-anti-ageing-serum-50ml-paket-isi-2</t>
  </si>
  <si>
    <t>https://tokopedia.com/pgofficialstore/olay-luminous-niacinamide-aha-super-serum-brightening-skin-care-15ml</t>
  </si>
  <si>
    <t>https://tokopedia.com/pgofficialstore/olay-regenerist-micro-sculpting-cream-10gr</t>
  </si>
  <si>
    <t>https://tokopedia.com/pgofficialstore/olay-regenerist-micro-sculpting-cream-night-10gr-krim-pelembab</t>
  </si>
  <si>
    <t>https://tokopedia.com/pgofficialstore/lebih-hemat-olay-set-lengkap-luminous-niacinamide-vitamin-c</t>
  </si>
  <si>
    <t>https://tokopedia.com/pgofficialstore/olay-regenerist-antioxidan-moisturizer-krim-50g</t>
  </si>
  <si>
    <t>https://tokopedia.com/pgofficialstore/olay-antioxidant-serum-30ml-and-collagen-peptide-serum-30ml</t>
  </si>
  <si>
    <t>https://tokopedia.com/pgofficialstore/lebih-hemat-olay-set-lengkap-pencerah-whitening-skincare</t>
  </si>
  <si>
    <t>https://tokopedia.com/pgofficialstore/olay-regenerist-antioxidan-serum-30ml</t>
  </si>
  <si>
    <t>https://tokopedia.com/pgofficialstore/olay-luminous-niacinamide-vit-c-krim-pelembab-brightening-50gr</t>
  </si>
  <si>
    <t>https://tokopedia.com/pgofficialstore/olay-antioxidant-moisturizer-krim-50g-and-serum-30ml</t>
  </si>
  <si>
    <t>https://tokopedia.com/pgofficialstore/olay-white-radiance-niacinamide-vitamin-c-super-serum</t>
  </si>
  <si>
    <t>https://tokopedia.com/pgofficialstore/olay-luminous-cellucent-white-essence-serum-7ml</t>
  </si>
  <si>
    <t>https://tokopedia.com/pgofficialstore/olay-antioxidant-moisturizer-krim-50g-and-retinol-serum-30ml</t>
  </si>
  <si>
    <t>https://tokopedia.com/pgofficialstore/olay-antioxidant-serum-30ml-and-niacinamide-aha-serum-30ml</t>
  </si>
  <si>
    <t>https://tokopedia.com/pgofficialstore/olay-antioxidant-moisturizer-krim-50g-and-niacinamide-aha-serum-30ml</t>
  </si>
  <si>
    <t>https://tokopedia.com/pgofficialstore/olay-antioxidant-moisturizer-krim-50g-and-niacinamide-vit-c-serum-30ml</t>
  </si>
  <si>
    <t>https://tokopedia.com/pgofficialstore/olay-retinol-krim-malam-pelembab-wajah-anti-aging-8-gr</t>
  </si>
  <si>
    <t>https://tokopedia.com/olayofficial/olay-white-radiance-niacinamide-cica-super-serum-30-ml</t>
  </si>
  <si>
    <t>https://tokopedia.com/pgofficialstore/lebih-hemat-olay-set-ritual-pencerah-luminous-skincare</t>
  </si>
  <si>
    <t>https://tokopedia.com/olayofficial/olay-white-radiance-intensive-whitening-krim-50gr</t>
  </si>
  <si>
    <t>https://tokopedia.com/pgofficialstore/herbal-essences-argan-oil-of-morocco-shampoo-conditioner-240-ml</t>
  </si>
  <si>
    <t>https://tokopedia.com/pgofficialstore/herbal-essences-argan-oil-of-morocco-shampoo-conditioner-600-ml</t>
  </si>
  <si>
    <t>https://tokopedia.com/pgofficialstore/herbal-essences-conditioner-bio-renew-argan-oil-of-morocco-240-ml</t>
  </si>
  <si>
    <t>https://tokopedia.com/pgofficialstore/herbal-essences-conditioner-bio-renew-argan-oil-of-morocco-600-ml</t>
  </si>
  <si>
    <t>https://tokopedia.com/pgofficialstore/herbal-essences-conditioner-white-strawberry-and-sweet-mint-240-ml</t>
  </si>
  <si>
    <t>https://tokopedia.com/pgofficialstore/herbal-essences-shampoo-bio-renew-argan-oil-of-morocco-240-ml</t>
  </si>
  <si>
    <t>https://tokopedia.com/pgofficialstore/herbal-essences-shampoo-bio-renew-argan-oil-of-morocco-600-ml</t>
  </si>
  <si>
    <t>https://tokopedia.com/pgofficialstore/herbal-essences-shampoo-bio-renew-white-strawberry-sweet-mint-240-ml</t>
  </si>
  <si>
    <t>https://tokopedia.com/pgofficialstore/herbal-essences-tea-tree-oil-400ml-shampoo-conditioner</t>
  </si>
  <si>
    <t>https://tokopedia.com/pgofficialstore/herbal-essences-tea-tree-oil-400ml-shampoo-x2-conditioner</t>
  </si>
  <si>
    <t>https://tokopedia.com/pgofficialstore/herbal-essences-tea-tree-oil-400ml-conditioner</t>
  </si>
  <si>
    <t>https://tokopedia.com/pgofficialstore/herbal-essences-tea-tree-oil-400ml-shampoo</t>
  </si>
  <si>
    <t>https://tokopedia.com/pgofficialstore/herbal-essences-tea-tree-oil-400ml-shampoo-paket-isi-2</t>
  </si>
  <si>
    <t>https://tokopedia.com/pgofficialstore/herbal-essences-white-strawberry-sweet-mint-shampoo-condi-240-ml</t>
  </si>
  <si>
    <t>Date New Item</t>
  </si>
  <si>
    <t>Pantene Pro-V Gold Series Smooth &amp; Sleek Kondisioner [320 mL] -</t>
  </si>
  <si>
    <t>Pantene Miracles Collagen Repair Daily Hair Supplement for Damage Care Conditioner [300mL x 2]</t>
  </si>
  <si>
    <t>Pantene Miracles Collagen Repair Weekly Hair Supplement for Damage Care Hair Mask [20mL x 5]</t>
  </si>
  <si>
    <t>Pantene Miracles Biotin Strength Weekly Hair Supplement for Hairfall Control Hair Mask [20mL x 5]</t>
  </si>
  <si>
    <t>Pantene Miracles Biotin Strength Daily Hair Supplement for Hairfall Control Conditioner 300mL</t>
  </si>
  <si>
    <t xml:space="preserve">Pantene Shampoo Total Damage Care [400 mL] </t>
  </si>
  <si>
    <t>Pantene Hair Fall Control Shampoo [750 mL x 2pcs] + Free Hair Towel Microfiber</t>
  </si>
  <si>
    <t>Pantene Miracles Keratin Glow Daily Hair Supplement Conditioner 150mL</t>
  </si>
  <si>
    <t>Pantene Miracles Collagen Repair Daily Hair Supplement for Damage Care Conditioner 300mL</t>
  </si>
  <si>
    <t>Pantene Pro-V Gold Series Smooth &amp; Sleek Shampoo [270 mL] + Conditioner [190 mL]</t>
  </si>
  <si>
    <t>Pantene Miracles Keratin Glow Daily Hair Supplement Conditioner 300mL</t>
  </si>
  <si>
    <t>Pantene Miracles Biotin Strength Weekly Hair Supplement for Hairfall Control Hair Mask [20mL x 3]</t>
  </si>
  <si>
    <t>Pantene Miracles Collagen Repair Weekly Hair Supplement for Damage Care Hair Mask [20mL x 3]</t>
  </si>
  <si>
    <t>Pantene Miracles Collagen Repair Weekly Hair Supplement for Damage Care Hair Mask [20 mL]</t>
  </si>
  <si>
    <t>Pantene Miracles Biotin Strength Weekly Hair Supplement for Hairfall Control Hair Mask [20 mL]</t>
  </si>
  <si>
    <t xml:space="preserve">Head &amp; Shoulders Cool Menthol Shampoo [400 mL] x 3 pcs </t>
  </si>
  <si>
    <t>Head &amp; Shoulders Cool Menthol Shampoo Anti Dandruff Anti Ketombe [400 mL/ 2 pcs]</t>
  </si>
  <si>
    <t>Head &amp; Shoulders Lemon Fresh Shampoo [300 mL/2 pcs]</t>
  </si>
  <si>
    <t>Rejoice Jeju Rose Shampoo 340mL</t>
  </si>
  <si>
    <t>Rejoice Jeju Rose Conditioner 150mL [3pcs]</t>
  </si>
  <si>
    <t>Rejoice Jeju Rose Conditioner 150mL [2pcs]</t>
  </si>
  <si>
    <t>[Lebih Hemat] Herbal Essences Argan Oil of Morocco Shampoo [240 mL] + Conditioner [240 mL]</t>
  </si>
  <si>
    <t>[Lebih Hemat] Herbal Essences White Strawberry &amp; Mint Shampoo [240 mL] + Conditioner [240 mL]</t>
  </si>
  <si>
    <t xml:space="preserve">[LEBIH HEMAT] Olay Luminous Set Ritual Krim Pelembab Wajah Pagi &amp; Malam Pencerah Skincare </t>
  </si>
  <si>
    <t xml:space="preserve">[Lebih Hemat] Olay Peptide 24 Collagen Ritual Krim Pelembab &amp; Serum Wajah </t>
  </si>
  <si>
    <t xml:space="preserve">[Lebih Hemat] Olay Peptide 24 Collagen Set Lengkap - Krim Wajah, Serum Wajah, Krim Mata </t>
  </si>
  <si>
    <t>Olay Luminous Niacinamide + AHA Moisturizer dan Serum Paket Skincare Pelembab dan Serum Untuk Mencerahkan Kulit</t>
  </si>
  <si>
    <t>[Lebih Hemat] Olay Set Lengkap Luminous Niacinamide + Vitamin C Brightening Skin Care - Krim Wajah 50gr, Serum Wajah 30ml</t>
  </si>
  <si>
    <t>Olay Krim Pelembab Pagi Regenerist Micro Sculpting Anti Aging Day Cream Skincare 50g [Special Edition Keith Haring] Free White Pouch</t>
  </si>
  <si>
    <t xml:space="preserve">Olay Regenerist Micro-sculpting Krim Malam [10 g] </t>
  </si>
  <si>
    <t xml:space="preserve">Olay Regenerist Micro-sculpting Krim Pagi [10 g] </t>
  </si>
  <si>
    <t xml:space="preserve">Olay Regenerist Peptide 24 Collagen Peptide Krim Mata </t>
  </si>
  <si>
    <t xml:space="preserve">Olay Regenerist Peptide 24 Collagen Peptide Serum </t>
  </si>
  <si>
    <t>Olay Retinol Krim Malam Pelembab Wajah Anti Aging 8gr</t>
  </si>
  <si>
    <t xml:space="preserve">Olay Ritual Krim Pelembab Peptide 24 Collagen 50g &amp; Regenerist Malam 50g </t>
  </si>
  <si>
    <t>Olay Ritual Serum Luminous Niacinamide + AHA 30ml + Krim Pelembab Regenerist Anti Aging Skin Care 50g FREE Olay Face Brush</t>
  </si>
  <si>
    <t>Olay Serum Wajah Luminous 30ml &amp; Krim Pelembab Regenerist Anti Aging Skincare 50g [Special Edition Keith Haring]</t>
  </si>
  <si>
    <t>Olay Serum Wajah Luminous Light Perfecting Essence Pencerah Skincare 30ml [Special Edition Keith Haring] Free White Pouch</t>
  </si>
  <si>
    <t xml:space="preserve">Olay Serum Wajah White Radiance Light Perfecting Essence Pencerah Skincare [Limited Edition/ 30 mL] </t>
  </si>
  <si>
    <t>PGG-18081-00879-00001</t>
  </si>
  <si>
    <t>PGG-18081-01221-00001</t>
  </si>
  <si>
    <t>PGG-18081-01225-00001</t>
  </si>
  <si>
    <t>PGG-18081-01234-00001</t>
  </si>
  <si>
    <t>PGG-18081-01216-00001</t>
  </si>
  <si>
    <t>PGG-18081-01211-00001</t>
  </si>
  <si>
    <t>PGG-18081-01239-00001</t>
  </si>
  <si>
    <t>PGG-18081-01237-00001</t>
  </si>
  <si>
    <t>PGG-18081-00109-00001</t>
  </si>
  <si>
    <t>PGG-18081-01380-00001</t>
  </si>
  <si>
    <t>PGG-18081-01356-00001</t>
  </si>
  <si>
    <t>PGG-18081-01241-00001</t>
  </si>
  <si>
    <t>PGG-18081-01220-00001</t>
  </si>
  <si>
    <t>PGG-18081-01232-00001</t>
  </si>
  <si>
    <t>PGG-18081-01400-00001</t>
  </si>
  <si>
    <t>PGG-18081-01231-00001</t>
  </si>
  <si>
    <t>PGG-18081-01352-00001</t>
  </si>
  <si>
    <t>PGG-18081-01215-00001</t>
  </si>
  <si>
    <t>PGG-18081-01224-00001</t>
  </si>
  <si>
    <t>PGG-18081-01223-00001</t>
  </si>
  <si>
    <t>PGG-18081-01416-00001</t>
  </si>
  <si>
    <t>PGG-18081-01238-00001</t>
  </si>
  <si>
    <t>PGG-18081-01214-00001</t>
  </si>
  <si>
    <t>PGG-18081-01546-00001</t>
  </si>
  <si>
    <t>PGG-18081-01384-00001</t>
  </si>
  <si>
    <t>PGG-18081-01457-00001</t>
  </si>
  <si>
    <t>PGG-18081-01343-00001</t>
  </si>
  <si>
    <t>PGG-18081-01347-00001</t>
  </si>
  <si>
    <t>PGG-18081-01350-00001</t>
  </si>
  <si>
    <t>PGG-18081-01499-00001</t>
  </si>
  <si>
    <t>PGG-18081-01500-00001</t>
  </si>
  <si>
    <t>OLY-60021-00213-00001</t>
  </si>
  <si>
    <t>OLY-60021-00362-00001</t>
  </si>
  <si>
    <t>OLY-60021-00361-00001</t>
  </si>
  <si>
    <t>OLY-60021-00498-00001</t>
  </si>
  <si>
    <t>OLY-60021-00510-00001</t>
  </si>
  <si>
    <t>OLY-60021-00406-00001</t>
  </si>
  <si>
    <t>OLY-60021-00445-00001</t>
  </si>
  <si>
    <t>OLY-60021-00446-00001</t>
  </si>
  <si>
    <t>OLY-60021-00319-00001</t>
  </si>
  <si>
    <t>OLY-60021-00318-00001</t>
  </si>
  <si>
    <t>OLY-60021-00368-00001</t>
  </si>
  <si>
    <t>OLY-60021-00366-00001</t>
  </si>
  <si>
    <t>OLY-60021-00612-00001</t>
  </si>
  <si>
    <t>OLY-60021-00364-00001</t>
  </si>
  <si>
    <t>OLY-60021-00465-00001</t>
  </si>
  <si>
    <t>OLY-60021-00379-00001</t>
  </si>
  <si>
    <t>OLY-60021-00405-00001</t>
  </si>
  <si>
    <t>OLY-60021-00339-00001</t>
  </si>
  <si>
    <t>https://www.blibli.com/p/pantene-miracles-collagen-repair-weekly-hair-supplement-for-damage-care-hair-mask-20ml-x-5/ps--PGG-18081-01225?ds=PGG-18081-01225-00001&amp;source=MERCHANT_PAGE&amp;sid=57cc7528dae5ec95&amp;cnc=true&amp;pickupPointCode=PGG-18081-002&amp;pid=PGG-18081-01225&amp;logistics=SAME_DAY&amp;logistics=INSTANT&amp;logistics=HOUR_DEL</t>
  </si>
  <si>
    <t>https://www.blibli.com/p/pantene-micellar-detox-and-purify-paket-shampoo-300-ml-conditioner-300-ml/ps--PGG-18081-01234?ds=PGG-18081-01234-00001&amp;source=MERCHANT_PAGE&amp;sid=2cae9f85167ac106&amp;cnc=true&amp;pickupPointCode=PGG-18081-002&amp;pid=PGG-18081-01234</t>
  </si>
  <si>
    <t>https://www.blibli.com/p/pantene-miracles-biotin-strength-weekly-hair-supplement-for-hairfall-control-hair-mask-20ml-x-5/ps--PGG-18081-01216?ds=PGG-18081-01216-00001&amp;source=MERCHANT_PAGE&amp;sid=208ec50047b98c19&amp;cnc=true&amp;pickupPointCode=PGG-18081-002&amp;pid=PGG-18081-01216&amp;logistics=SAME_DAY&amp;logistics=INSTANT&amp;logistics=HOUR_DEL</t>
  </si>
  <si>
    <t>https://www.blibli.com/p/pantene-micellar-detox-and-purify-paket-shampoo-530-ml-conditioner-530-ml/ps--PGG-18081-01239?ds=PGG-18081-01239-00001&amp;source=MERCHANT_PAGE&amp;sid=80740bb4e5017203&amp;cnc=true&amp;pickupPointCode=PGG-18081-002&amp;pid=PGG-18081-01239</t>
  </si>
  <si>
    <t>https://www.blibli.com/p/pantene-conditioner-micellar-detox-purify-530-ml/ps--PGG-18081-01237?ds=PGG-18081-01237-00001&amp;source=MERCHANT_PAGE&amp;sid=3b5178a7e2157949&amp;cnc=true&amp;pickupPointCode=PGG-18081-002&amp;pid=PGG-18081-01237</t>
  </si>
  <si>
    <t>https://www.blibli.com/p/pantene-shampoo-total-damage-care-400-ml/ps--PGG-18081-00109?ds=PGG-18081-00109-00001&amp;source=MERCHANT_PAGE&amp;sid=33e30ca7bc7cc276&amp;cnc=true&amp;pickupPointCode=PGG-18081-002&amp;pid=PGG-18081-00109</t>
  </si>
  <si>
    <t>https://www.blibli.com/p/pantene-hair-fall-control-shampoo-750-ml-x-2pcs-free-hair-towel-microfiber/ps--PGG-18081-01380?ds=PGG-18081-01380-00001&amp;source=MERCHANT_PAGE&amp;sid=663dbc92295a3567&amp;cnc=true&amp;pickupPointCode=PGG-18081-002&amp;pid=PGG-18081-01380</t>
  </si>
  <si>
    <t>https://www.blibli.com/p/pantene-miracles-keratin-glow-daily-hair-supplement-conditioner-150ml/ps--PGG-18081-01356?ds=PGG-18081-01356-00001&amp;source=MERCHANT_PAGE&amp;sid=54d1c5a5bdc30111&amp;cnc=true&amp;pickupPointCode=PGG-18081-002&amp;pid=PGG-18081-01356</t>
  </si>
  <si>
    <t>https://www.blibli.com/p/pantene-shampoo-micellar-detox-and-purify-530-ml-x2/ps--PGG-18081-01241?ds=PGG-18081-01241-00001&amp;source=MERCHANT_PAGE&amp;sid=e682198dad415154&amp;cnc=true&amp;pickupPointCode=PGG-18081-002&amp;pid=PGG-18081-01241</t>
  </si>
  <si>
    <t>https://www.blibli.com/p/pantene-shampoo-micellar-detox-and-purify-300-ml-x2/ps--PGG-18081-01232?ds=PGG-18081-01232-00001&amp;source=MERCHANT_PAGE&amp;sid=e631cb6731496b4b&amp;cnc=true&amp;pickupPointCode=PGG-18081-002&amp;pid=PGG-18081-01232</t>
  </si>
  <si>
    <t>https://www.blibli.com/p/pantene-pro-v-gold-series-smooth-sleek-shampoo-270-ml-conditioner-190-ml/ps--PGG-18081-01400?ds=PGG-18081-01400-00001&amp;source=MERCHANT_PAGE&amp;sid=d239101c3934a37c&amp;cnc=true&amp;pickupPointCode=PGG-18081-002&amp;pid=PGG-18081-01400</t>
  </si>
  <si>
    <t>https://www.blibli.com/p/pantene-conditioner-micellar-detox-and-purify-300-ml/ps--PGG-18081-01231?ds=PGG-18081-01231-00001&amp;source=MERCHANT_PAGE&amp;sid=2689bbc06f309e42&amp;cnc=true&amp;pickupPointCode=PGG-18081-002&amp;pid=PGG-18081-01231</t>
  </si>
  <si>
    <t>https://www.blibli.com/p/pantene-miracles-keratin-glow-daily-hair-supplement-conditioner-300ml/ps--PGG-18081-01352?ds=PGG-18081-01352-00001&amp;source=MERCHANT_PAGE&amp;sid=f889b315526a0d62&amp;cnc=true&amp;pickupPointCode=PGG-18081-002&amp;pid=PGG-18081-01352</t>
  </si>
  <si>
    <t>https://www.blibli.com/p/pantene-miracles-biotin-strength-weekly-hair-supplement-for-hairfall-control-hair-mask-20ml-x-3/ps--PGG-18081-01215?ds=PGG-18081-01215-00001&amp;source=MERCHANT_PAGE&amp;sid=f278c7316df9feee&amp;cnc=true&amp;pickupPointCode=PGG-18081-002&amp;pid=PGG-18081-01215</t>
  </si>
  <si>
    <t>https://www.blibli.com/p/pantene-miracles-collagen-repair-weekly-hair-supplement-for-damage-care-hair-mask-20ml-x-3/ps--PGG-18081-01224?ds=PGG-18081-01224-00001&amp;source=MERCHANT_PAGE&amp;sid=ddba804190812651&amp;cnc=true&amp;pickupPointCode=PGG-18081-002&amp;pid=PGG-18081-01224</t>
  </si>
  <si>
    <t>https://www.blibli.com/p/pantene-miracles-collagen-repair-weekly-hair-supplement-for-damage-care-hair-mask-20-ml/ps--PGG-18081-01223?ds=PGG-18081-01223-00001&amp;source=MERCHANT_PAGE&amp;sid=77849d76f37a0eea&amp;cnc=true&amp;pickupPointCode=PGG-18081-002&amp;pid=PGG-18081-01223</t>
  </si>
  <si>
    <t>https://www.blibli.com/p/pantene-paket-conditioner-micellar-cleanse-and-hydrate-530-ml-isi-2/ps--PGG-18081-01146?ds=PGG-18081-01146-00001&amp;source=MERCHANT_PAGE&amp;sid=36389241427708cb&amp;cnc=true&amp;pickupPointCode=PGG-18081-002&amp;pid=PGG-18081-01146</t>
  </si>
  <si>
    <t>https://www.blibli.com/p/pantene-shampoo-micellar-detox-and-purify-530-ml-x2/ps--PGG-18081-01241?ds=PGG-18081-01241-00001&amp;source=MERCHANT_PAGE&amp;sid=37f4b1bbb1723766&amp;cnc=true&amp;pickupPointCode=PGG-18081-002&amp;pid=PGG-18081-01241</t>
  </si>
  <si>
    <t>https://www.blibli.com/p/pantene-miracles-biotin-strength-weekly-hair-supplement-for-hairfall-control-hair-mask-20-ml/ps--PGG-18081-01214?ds=PGG-18081-01214-00001&amp;source=MERCHANT_PAGE&amp;sid=8544a973ecd10ac3&amp;cnc=true&amp;pickupPointCode=PGG-18081-002&amp;pid=PGG-18081-01214</t>
  </si>
  <si>
    <t>https://www.blibli.com/p/head-shoulders-cool-menthol-shampoo-anti-dandruff-anti-ketombe-400-ml-2-pcs/ps--PGG-18081-00919?ds=PGG-18081-00919-00001&amp;source=MERCHANT_PAGE&amp;sid=ef825e776fb2830c&amp;cnc=true&amp;pickupPointCode=PGG-18081-002&amp;pid=PGG-18081-00919</t>
  </si>
  <si>
    <t>https://www.blibli.com/p/head-shoulders-lemon-fresh-shampoo-300-ml-2-pcs/ps--PGG-18081-00996?ds=PGG-18081-00996-00001&amp;source=MERCHANT_PAGE&amp;sid=e1c23f06431c7adb&amp;cnc=true&amp;pickupPointCode=PGG-18081-002&amp;pid=PGG-18081-00996</t>
  </si>
  <si>
    <t>https://www.blibli.com/p/rejoice-jeju-rose-shampoo-340ml/ps--PGG-18081-01343?ds=PGG-18081-01343-00001&amp;source=MERCHANT_PAGE&amp;sid=523316f3858a69c4&amp;cnc=true&amp;pickupPointCode=PGG-18081-002&amp;pid=PGG-18081-01343</t>
  </si>
  <si>
    <t>https://www.blibli.com/p/rejoice-jeju-rose-conditioner-150ml-3pcs/ps--PGG-18081-01347?ds=PGG-18081-01347-00001&amp;source=MERCHANT_PAGE&amp;sid=b2408e32de544a9d&amp;cnc=true&amp;pickupPointCode=PGG-18081-002&amp;pid=PGG-18081-01347</t>
  </si>
  <si>
    <t>https://www.blibli.com/p/rejoice-jeju-rose-conditioner-150ml-2pcs/ps--PGG-18081-01350?ds=PGG-18081-01350-00001&amp;source=MERCHANT_PAGE&amp;sid=0e2bf6e4478f5221&amp;cnc=true&amp;pickupPointCode=PGG-18081-002&amp;pid=PGG-18081-01350</t>
  </si>
  <si>
    <t>https://www.blibli.com/p/lebih-hemat-herbal-essences-argan-oil-of-morocco-shampoo-240-ml-conditioner-240-ml/ps--PGG-18081-01499?ds=PGG-18081-01499-00001&amp;source=MERCHANT_PAGE&amp;sid=d154c473ec1d4664&amp;cnc=true&amp;pickupPointCode=PGG-18081-002&amp;pid=PGG-18081-01499</t>
  </si>
  <si>
    <t>https://www.blibli.com/p/lebih-hemat-olay-peptide-24-collagen-ritual-krim-pelembab-serum-wajah/ps--OLY-60021-00362?ds=OLY-60021-00362-00001&amp;source=MERCHANT_PAGE&amp;sid=13e4bba6066583be&amp;cnc=true&amp;pickupPointCode=PP-3035142&amp;pid=OLY-60021-00362</t>
  </si>
  <si>
    <t>https://www.blibli.com/p/lebih-hemat-olay-peptide-24-collagen-set-lengkap-krim-wajah-serum-wajah-krim-mata/ps--OLY-60021-00361?ds=OLY-60021-00361-00001&amp;source=MERCHANT_PAGE&amp;sid=a91080ca3370ec65&amp;cnc=true&amp;pickupPointCode=PP-3035142&amp;pid=OLY-60021-00361</t>
  </si>
  <si>
    <t>https://www.blibli.com/p/olay-krim-pelembab-pagi-regenerist-micro-sculpting-anti-aging-day-cream-skincare-50g-special-edition-keith-haring-free-white-pouch/ps--OLY-60021-00406?ds=OLY-60021-00406-00001&amp;source=MERCHANT_PAGE&amp;sid=c5f5473b51ef610c&amp;metaData=Sa0jw%20XIAzQDKlCuUgCF1iYI2BDHujiFy09q4%2FuHexUKJQqrK5MLFrC4m9rnfie3V6xq99GcSyZY1Sf3L0gZM81tC%2Fd72O3xovd3W%2FbG70PfM%2F%2FeNdJUCw07oJWQqIFs%2FCwvdFssFoOKOSDSYO3t%20S4XDpl5vx3UqWI57oYVq3oqHx8YcajYyD7fOGJgHLBl&amp;cnc=false&amp;pickupPointCode=PP-3035142&amp;pid=OLY-60021-00406</t>
  </si>
  <si>
    <t>https://www.blibli.com/p/olay-luminous-niacinamide-aha-super-serum-brightening-skin-care-30ml/ps--OLY-60021-00446?ds=OLY-60021-00446-00001&amp;source=MERCHANT_PAGE&amp;sid=2b2734eb36c11902&amp;cnc=true&amp;pickupPointCode=PP-3035142&amp;pid=OLY-60021-00446</t>
  </si>
  <si>
    <t>https://www.blibli.com/p/olay-regenerist-micro-sculpting-krim-malam-10-g/ps--OLY-60021-00319?ds=OLY-60021-00319-00001&amp;source=MERCHANT_PAGE&amp;sid=83075163e57de3ed&amp;cnc=true&amp;pickupPointCode=PP-3035142&amp;pid=OLY-60021-00319</t>
  </si>
  <si>
    <t>https://www.blibli.com/p/olay-regenerist-micro-sculpting-krim-pagi-10-g/ps--OLY-60021-00318?ds=OLY-60021-00318-00001&amp;source=MERCHANT_PAGE&amp;sid=77840013c12aeb69&amp;cnc=true&amp;pickupPointCode=PP-3035142&amp;pid=OLY-60021-00318</t>
  </si>
  <si>
    <t>https://www.blibli.com/p/olay-regenerist-peptide-24-collagen-peptide-krim-mata/ps--OLY-60021-00368?ds=OLY-60021-00368-00001&amp;source=MERCHANT_PAGE&amp;sid=f618b643d085ce95&amp;cnc=true&amp;pickupPointCode=PP-3035142&amp;pid=OLY-60021-00368</t>
  </si>
  <si>
    <t>https://www.blibli.com/p/olay-regenerist-peptide-24-collagen-peptide-serum/ps--OLY-60021-00366?ds=OLY-60021-00366-00001&amp;source=MERCHANT_PAGE&amp;sid=062669f1742b2737&amp;cnc=true&amp;pickupPointCode=PP-3035142&amp;pid=OLY-60021-00366</t>
  </si>
  <si>
    <t>https://www.blibli.com/p/olay-ritual-krim-pelembab-peptide-24-collagen-50g-regenerist-malam-50g/ps--OLY-60021-00364?ds=OLY-60021-00364-00001&amp;source=MERCHANT_PAGE&amp;sid=6d4446949bbaa665&amp;cnc=true&amp;pickupPointCode=PP-3035142&amp;pid=OLY-60021-00364</t>
  </si>
  <si>
    <t>https://www.blibli.com/p/olay-ritual-serum-luminous-niacinamide-aha-30ml-krim-pelembab-regenerist-anti-aging-skin-care-50g-free-olay-face-brush/ps--OLY-60021-00465?ds=OLY-60021-00465-00001&amp;source=MERCHANT_PAGE&amp;sid=f94006f47bd3df55&amp;metaData=Sa0jw%20XIAzQDKlCuUgCF1u4y3sWx39B%20Ux7PplSxA7IIOTq0ew5rPcj8GU3KrhMyV6xq99GcSyZY1Sf3L0gZM81tC%2Fd72O3xovd3W%2FbG70PfM%2F%2FeNdJUCw07oJWQqIFs%2FCwvdFssFoOKOSDSYO3t%20S4XDpl5vx3UqWI57oYVq3oqHx8YcajYyD7fOGJgHLBl&amp;cnc=false&amp;pickupPointCode=PP-3035142&amp;pid=OLY-60021-00465</t>
  </si>
  <si>
    <t>https://www.blibli.com/p/olay-serum-wajah-luminous-light-perfecting-essence-pencerah-skincare-30ml-special-edition-keith-haring-free-white-pouch/ps--OLY-60021-00405?ds=OLY-60021-00405-00001&amp;source=MERCHANT_PAGE&amp;sid=314bf9e6275c2534&amp;cnc=true&amp;pickupPointCode=PP-3035142&amp;pid=OLY-60021-00405</t>
  </si>
  <si>
    <t>OLY-60021-00499-00001</t>
  </si>
  <si>
    <t>OLY-60021-00015-00001</t>
  </si>
  <si>
    <t>OLY-60021-00013-00001</t>
  </si>
  <si>
    <t>OLY-60021-00014-00001</t>
  </si>
  <si>
    <t>OLY-60021-00338-00001</t>
  </si>
  <si>
    <t>OLY-60021-00397-00001</t>
  </si>
  <si>
    <t>PGG-18081-01396-00001</t>
  </si>
  <si>
    <t>PGG-18081-00976-00001</t>
  </si>
  <si>
    <t>PGG-18081-00274-00001</t>
  </si>
  <si>
    <t>PGG-18081-01282-00001</t>
  </si>
  <si>
    <t>PGG-18081-01412-00001</t>
  </si>
  <si>
    <t>PGG-18081-01406-00001</t>
  </si>
  <si>
    <t>PGG-18081-01460-00001</t>
  </si>
  <si>
    <t>PGG-18081-00948-00001</t>
  </si>
  <si>
    <t>OLY-60021-00016-00001</t>
  </si>
  <si>
    <t>PGG-18081-01407-00001</t>
  </si>
  <si>
    <t>PGG-18081-01408-00001</t>
  </si>
  <si>
    <t>OLY-60021-00562-00001</t>
  </si>
  <si>
    <t>OLY-60021-00563-00001</t>
  </si>
  <si>
    <t>Aktif kembali 11/05/2023</t>
  </si>
  <si>
    <t>By WA Gina</t>
  </si>
  <si>
    <t>1441234306_ID-2658042371</t>
  </si>
  <si>
    <t>AmbiPur Car After Tobacco Refill 7.5ml</t>
  </si>
  <si>
    <t>1441236256_ID-2658032689</t>
  </si>
  <si>
    <t>1441220409_ID-2658016796</t>
  </si>
  <si>
    <t>1441218399_ID-2658056078</t>
  </si>
  <si>
    <t>1441208435_ID-2658032683</t>
  </si>
  <si>
    <t>1441202609_ID-2658044147</t>
  </si>
  <si>
    <t>Ambi Pur Pengharum Mobil Vanilla Bliss Clips 2 ml</t>
  </si>
  <si>
    <t>1441190881_ID-2657988740</t>
  </si>
  <si>
    <t>1441246071_ID-2658020653</t>
  </si>
  <si>
    <t>579354440_ID-820978259</t>
  </si>
  <si>
    <t>Downy Pewangi dan Pelembut Pakaian Konsentrat Anti Apek 1,45 L</t>
  </si>
  <si>
    <t>483852449_ID-598450598</t>
  </si>
  <si>
    <t>DOWNY AQUA OCEAN REFF 1.3 ltr</t>
  </si>
  <si>
    <t>483996211_ID-598636482</t>
  </si>
  <si>
    <t>DOWNY AQUA OCEAN REFF 1.3 ltr - Paket Isi 2</t>
  </si>
  <si>
    <t>483976821_ID-598632455</t>
  </si>
  <si>
    <t>DOWNY AQUA OCEAN REFF 1.3 ltr - Paket Isi 3</t>
  </si>
  <si>
    <t>483850530_ID-598472212</t>
  </si>
  <si>
    <t>483996204_ID-598636476</t>
  </si>
  <si>
    <t>483968946_ID-598620613</t>
  </si>
  <si>
    <t>965694170_ID-1455180796</t>
  </si>
  <si>
    <t>Downy Aqua Ocean Refill 650ml Paket isi 4</t>
  </si>
  <si>
    <t>Downy Pewangi dan Pelembut Pakaian Konsentrat Mild &amp; Gentle 1,45 L - Paket isi 3</t>
  </si>
  <si>
    <t>Downy Pewangi dan Pelembut Pakaian Konsentrat Mild &amp; Gentle 1,45 L</t>
  </si>
  <si>
    <t>1080708931_ID-1691838578</t>
  </si>
  <si>
    <t>1080486051_ID-1691088005</t>
  </si>
  <si>
    <t>846972702_ID-1217092736</t>
  </si>
  <si>
    <t>Downy Mist-to-Go Mystique 35 ML - Pewangi Pakaian</t>
  </si>
  <si>
    <t>847022764_ID-1217166674</t>
  </si>
  <si>
    <t>Downy Mist-to-Go Passion 35 ML - Pewangi Pakaian</t>
  </si>
  <si>
    <t>Active per 26 April 2023</t>
  </si>
  <si>
    <t>DO886OTAAF5D1KANID-33575064</t>
  </si>
  <si>
    <t>Downy Passion Refill 720ml - Paket isi 2</t>
  </si>
  <si>
    <t>4211852669_ID-7105514407</t>
  </si>
  <si>
    <t>4211888098_ID-7105514408</t>
  </si>
  <si>
    <t>319651394_ID-325123450</t>
  </si>
  <si>
    <t>407828287_ID-451132557</t>
  </si>
  <si>
    <t>Downy Pewangi dan Pelembut Pakaian Konsentrat Sport Fresh 1,45 L - Paket isi 2</t>
  </si>
  <si>
    <t>DO886OTAALZZV2ANID-47515143</t>
  </si>
  <si>
    <t>Downy Pelembut dan Pewangi Pakaian Fusion Refill 1.5L</t>
  </si>
  <si>
    <t>Downy Pewangi dan Pelembut Pakaian Konsentrat Passion 1,45 L</t>
  </si>
  <si>
    <t>DO886HLACOPDANID-146192</t>
  </si>
  <si>
    <t>Downy Pewangi dan Pelembut Pakaian Konsentrat Anti Bau 680 ml</t>
  </si>
  <si>
    <t>DO886OTAAEUNSGANID-32876579</t>
  </si>
  <si>
    <t>Downy Pewangi dan Pelembut Pakaian Konsentrat Daring 1,45 L</t>
  </si>
  <si>
    <t>DO886OTAAEUNSEANID-32876577</t>
  </si>
  <si>
    <t>Downy Pewangi dan Pelembut Pakaian Konsentrat Daring 680 ml</t>
  </si>
  <si>
    <t>DO886HLACOP3ANID-146182</t>
  </si>
  <si>
    <t>DO886OTAABI87YANID-25831841</t>
  </si>
  <si>
    <t>Downy Pelembut Pakaian Single Rinse Refill 1.4L</t>
  </si>
  <si>
    <t>DO886OTAABI87WANID-25831844</t>
  </si>
  <si>
    <t>1500230091_ID-2821580598</t>
  </si>
  <si>
    <t>Downy Pewangi dan Pelembut Pakaian Allure 1.5L</t>
  </si>
  <si>
    <t>1486442101_ID-2781584825</t>
  </si>
  <si>
    <t>1486530489_ID-2782096146</t>
  </si>
  <si>
    <t>1499652724_ID-2819220858</t>
  </si>
  <si>
    <t>Downy Pewangi dan Pelembut Pakaian Konsentrat Allure 590 ml - Paket isi 3</t>
  </si>
  <si>
    <t>1499818878_ID-2820086517</t>
  </si>
  <si>
    <t>By WA Caca</t>
  </si>
  <si>
    <t>1499862367_ID-2820196206</t>
  </si>
  <si>
    <t>info P&amp;G by Renaldi(EOL)</t>
  </si>
  <si>
    <t>1499884681_ID-2820392211</t>
  </si>
  <si>
    <t>2-Des-2022</t>
  </si>
  <si>
    <t>RCA 2 Desember 2022</t>
  </si>
  <si>
    <t>1499988762_ID-2820844475</t>
  </si>
  <si>
    <t>5436598735_ID-10820896214</t>
  </si>
  <si>
    <t>4987176052933</t>
  </si>
  <si>
    <t>5436640262_ID-10820904160</t>
  </si>
  <si>
    <t>5436632305_ID-10820904169</t>
  </si>
  <si>
    <t>4987176053060</t>
  </si>
  <si>
    <t>5436612619_ID-10820910125</t>
  </si>
  <si>
    <t>5436600726_ID-10820898254</t>
  </si>
  <si>
    <t>4987176052926</t>
  </si>
  <si>
    <t>5436640258_ID-10820830982</t>
  </si>
  <si>
    <t>5436582839_ID-10820858704</t>
  </si>
  <si>
    <t>4987176052858</t>
  </si>
  <si>
    <t>5436572958_ID-10820830980</t>
  </si>
  <si>
    <t>5436644181_ID-10820864510</t>
  </si>
  <si>
    <t>4987176053053</t>
  </si>
  <si>
    <t>5436642200_ID-10820854754</t>
  </si>
  <si>
    <t>Downy Pewangi dan Pelembut Pakaian Konsentrat Fresh Bouquet 550 ml - Paket Isi 2</t>
  </si>
  <si>
    <t>5436628328_ID-10820852837</t>
  </si>
  <si>
    <t>4987176052841</t>
  </si>
  <si>
    <t>5436624367_ID-10820888396</t>
  </si>
  <si>
    <t>5436600723_ID-10820866743</t>
  </si>
  <si>
    <t>5371722112_ID-10590126002</t>
  </si>
  <si>
    <t>5056682507_ID-9391628658</t>
  </si>
  <si>
    <t>Downy Pewangi dan Pelembut Pakaian Konsentrat Mystique 900 ml</t>
  </si>
  <si>
    <t>5370988588_ID-10588580092</t>
  </si>
  <si>
    <t>5056652771_ID-9391642501</t>
  </si>
  <si>
    <t>5056628975_ID-9391672011</t>
  </si>
  <si>
    <t>3205980910_ID-5604912537</t>
  </si>
  <si>
    <t>Downy Pewangi dan Pelembut Pakaian Konsentrat Spring Garden Love Botol 1 L</t>
  </si>
  <si>
    <t>5056710156_ID-9391604501</t>
  </si>
  <si>
    <t>483844852_ID-598444939</t>
  </si>
  <si>
    <t>DOWNY SECRET GARDEN REFF 1.3 ltr</t>
  </si>
  <si>
    <t>483982655_ID-598652077</t>
  </si>
  <si>
    <t>DOWNY SECRET GARDEN REFF 1.3 ltr - Paket Isi 2</t>
  </si>
  <si>
    <t>01/396129502Y</t>
  </si>
  <si>
    <t>483996228_ID-598636499</t>
  </si>
  <si>
    <t>DOWNY SECRET GARDEN REFF 1.3 ltr - Paket Isi 3</t>
  </si>
  <si>
    <t>483868145_ID-598464631</t>
  </si>
  <si>
    <t>DOWNY SECRET GARDEN REFF 650ml</t>
  </si>
  <si>
    <t>484018722_ID-598682912</t>
  </si>
  <si>
    <t>DOWNY SECRET GARDEN REFF 650ml - Paket Isi 2</t>
  </si>
  <si>
    <t>483986404_ID-598626591</t>
  </si>
  <si>
    <t>DOWNY SECRET GARDEN REFF 650ml - Paket Isi 3</t>
  </si>
  <si>
    <t>965684923_ID-1455220819</t>
  </si>
  <si>
    <t>Downy Secret Garden Refill 650ml Paket isi 4</t>
  </si>
  <si>
    <t>Downy Pewangi dan Pelembut Pakaian Konsentrat Sport Fresh 680 ml - Paket isi 4</t>
  </si>
  <si>
    <t>Downy Pewangi dan Pelembut Pakaian Konsentrat Sunrise Fresh 1,5 L</t>
  </si>
  <si>
    <t>01/396129507N</t>
  </si>
  <si>
    <t>DO886OTAAF5D1OANID-33575068</t>
  </si>
  <si>
    <t>DO886OTAAPLPTNANID-55433892</t>
  </si>
  <si>
    <t>DO886OTAAPLPTOANID-55433893</t>
  </si>
  <si>
    <t>01/396129507A</t>
  </si>
  <si>
    <t>965170752_ID-1454638602</t>
  </si>
  <si>
    <t>1500008845_ID-2820918994</t>
  </si>
  <si>
    <t>Gillette Alat Cukur Blue 2 Pivot Flex Razor Pisau Cukur Kepala Goyang Isi 2</t>
  </si>
  <si>
    <t>1500020781_ID-2820940428</t>
  </si>
  <si>
    <t>Gillette Alat Cukur Blue 2 Razor Pisau Cukur Isi 5+1</t>
  </si>
  <si>
    <t>1500016794_ID-2820962398</t>
  </si>
  <si>
    <t>Gillette Alat Cukur Blue 3 Biru Razor Pisau Cukur Isi 2</t>
  </si>
  <si>
    <t>1500018741_ID-2820974031</t>
  </si>
  <si>
    <t>GI720HBAAMLRXZANID-48800844</t>
  </si>
  <si>
    <t>1500020780_ID-2820954372</t>
  </si>
  <si>
    <t>1547244267_ID-2946128667</t>
  </si>
  <si>
    <t>3205836876_ID-5604722284</t>
  </si>
  <si>
    <t>GI720HBAAV176DANID-70138085</t>
  </si>
  <si>
    <t>5427310031_ID-10795382162</t>
  </si>
  <si>
    <t>4902430923590</t>
  </si>
  <si>
    <t>Gillette Blue 2 Flexible Pisau Cukur Razor 1s</t>
  </si>
  <si>
    <t>12-Des-2022</t>
  </si>
  <si>
    <t>5427308053_ID-10795346744</t>
  </si>
  <si>
    <t>Gillette Blue 3 Flexible Pisau Cukur Razor 1s</t>
  </si>
  <si>
    <t>1547320687_ID-2946774380</t>
  </si>
  <si>
    <t>4188402395_ID-7063668329</t>
  </si>
  <si>
    <t>4188420105_ID-7063640921</t>
  </si>
  <si>
    <t>4188368871_ID-7063676091</t>
  </si>
  <si>
    <t>4188390589_ID-7063676092</t>
  </si>
  <si>
    <t>4188402396_ID-7063650509</t>
  </si>
  <si>
    <t>Gillette Pisau Cukur Kepala Goyang Blue 2 Flex 1 Renceng Paket x2</t>
  </si>
  <si>
    <t>4188374818_ID-7063646700</t>
  </si>
  <si>
    <t>8992765101004</t>
  </si>
  <si>
    <t>Gillette Pisau Cukur Silet Goal 5 1 Box</t>
  </si>
  <si>
    <t>GI720HBACIDFANID-136816</t>
  </si>
  <si>
    <t>5122388590_ID-9521984509</t>
  </si>
  <si>
    <t>5153804900_ID-9591124489</t>
  </si>
  <si>
    <t>Gillette Venus Alat Cukur Wanita Comfortglide Olay Pisau Cukur Isi 4 Refill  Isi Ulang Paket isi 2</t>
  </si>
  <si>
    <t>5422338689_ID-10783328632</t>
  </si>
  <si>
    <t>4987176039347</t>
  </si>
  <si>
    <t>5122346824_ID-9521998340</t>
  </si>
  <si>
    <t>5153806903_ID-9591094368</t>
  </si>
  <si>
    <t>Link FS</t>
  </si>
  <si>
    <t>5418612565_ID-10763862229</t>
  </si>
  <si>
    <t>4987176039286</t>
  </si>
  <si>
    <t>961186195_ID-1449374197</t>
  </si>
  <si>
    <t>5153842456_ID-9590974912</t>
  </si>
  <si>
    <t>Gillette Venus Alat Cukur Wanita Comfortglide Olay Razor + 4 Refill Pisau Cukur Isi Ulang</t>
  </si>
  <si>
    <t>5122374623_ID-9521968788</t>
  </si>
  <si>
    <t>5122386558_ID-9522028023</t>
  </si>
  <si>
    <t>Head &amp; Shoulders Shampoo Lemon Fresh 680 ml - Paket isi 2</t>
  </si>
  <si>
    <t>789682410_ID-1111620908</t>
  </si>
  <si>
    <t>[BELI 3 LEBIH HEMAT] Head &amp; Shoulders Shampoo Cool Menthol 160ml</t>
  </si>
  <si>
    <t>01/394529601G</t>
  </si>
  <si>
    <t>848686979_ID-1221116843</t>
  </si>
  <si>
    <t>4902430102247x4</t>
  </si>
  <si>
    <t>[BELI 4 GRATIS 1] Head &amp; Shoulders Cool Mentol Shampoo 160ML(Perawatan Rambut &amp; Kulit Kepala - Shampo/Sampo Anti Ketombe)</t>
  </si>
  <si>
    <t>HE224HBAALPL4CANID-46896039</t>
  </si>
  <si>
    <t>Head &amp; Shoulders Shampoo Lemon Fresh 680 ml</t>
  </si>
  <si>
    <t>312355914_ID-314332855</t>
  </si>
  <si>
    <t>Head &amp; Shoulders Kondisioner Supreme Moisture 320ml</t>
  </si>
  <si>
    <t>HE178HBAKX3BANID-570742</t>
  </si>
  <si>
    <t>Head &amp; Shoulders Shampoo Clean and Balanced 300 ml</t>
  </si>
  <si>
    <t>HE178HBAA38FYXANID-6140046</t>
  </si>
  <si>
    <t>Head &amp; Shoulders Sampo Cool Blast - 165 ml</t>
  </si>
  <si>
    <t>HE178HBAA38FZ2ANID-6140051</t>
  </si>
  <si>
    <t>HE779HBAC8Z3ANID-121537</t>
  </si>
  <si>
    <t>HE779HBAC4UKANID-114558</t>
  </si>
  <si>
    <t>HE178HBAAF4Q8RANID-33535349</t>
  </si>
  <si>
    <t>Head &amp; Shoulders Sampo Cool Menthol FC Barcelona 300ml</t>
  </si>
  <si>
    <t>HE779HBACDHXANID-128931</t>
  </si>
  <si>
    <t>HE779HBAC73LANID-118208</t>
  </si>
  <si>
    <t>Head &amp; Shoulders Sampo Lemon Fresh - 160 ml</t>
  </si>
  <si>
    <t>HE178HBAIVPVANID-450458</t>
  </si>
  <si>
    <t>HE178HBAA38FZ0ANID-6140049</t>
  </si>
  <si>
    <t>Head &amp; Shoulders Sampo Smooth and Silky - 160 ml</t>
  </si>
  <si>
    <t>963280426_ID-1452508292</t>
  </si>
  <si>
    <t>963462306_ID-1452626424</t>
  </si>
  <si>
    <t>4902430869126X2</t>
  </si>
  <si>
    <t>Head &amp; Shoulders Shampoo Supreme Anti Hairfall 330 ml - Paket isi 2</t>
  </si>
  <si>
    <t>312355910_ID-314332851</t>
  </si>
  <si>
    <t>312355911_ID-314332852</t>
  </si>
  <si>
    <t>312355908_ID-314332849</t>
  </si>
  <si>
    <t>1173700669_ID-1857580594</t>
  </si>
  <si>
    <t>1173746656_ID-1857736169</t>
  </si>
  <si>
    <t>By Wa Renaldi</t>
  </si>
  <si>
    <t>1173800020_ID-1857740766</t>
  </si>
  <si>
    <t>5053700735_ID-9386970907</t>
  </si>
  <si>
    <t>EOL by WA Caca</t>
  </si>
  <si>
    <t>5053750193_ID-9387000581</t>
  </si>
  <si>
    <t>5053702788_ID-9386966633</t>
  </si>
  <si>
    <t>5053698764_ID-9387024295</t>
  </si>
  <si>
    <t>5053720458_ID-9387040173</t>
  </si>
  <si>
    <t>5053714546_ID-9386992493</t>
  </si>
  <si>
    <t>5053696760_ID-9386992492</t>
  </si>
  <si>
    <t>5053694760_ID-9386980861</t>
  </si>
  <si>
    <t>5053724428_ID-9387028185</t>
  </si>
  <si>
    <t>HE779HBAC4UMANID-114560</t>
  </si>
  <si>
    <t>HE779HB16TLBANID-51791</t>
  </si>
  <si>
    <t>HE178HBAAMYLDOANID-49588403</t>
  </si>
  <si>
    <t>HE178HBAAMYLDNANID-49588402</t>
  </si>
  <si>
    <t>Head &amp; Shoulders Shampoo Lemon Fresh 300 ml - Paket isi 2</t>
  </si>
  <si>
    <t>985816001_ID-1480032116</t>
  </si>
  <si>
    <t>985636810_ID-1479894074</t>
  </si>
  <si>
    <t>HE779HBAC4ULANID-114559</t>
  </si>
  <si>
    <t>1173658792_ID-1857472848</t>
  </si>
  <si>
    <t>1173626982_ID-1857460269</t>
  </si>
  <si>
    <t>5053776031_ID-9386966631</t>
  </si>
  <si>
    <t>5053712530_ID-9386980860</t>
  </si>
  <si>
    <t>963470619_ID-1452654905</t>
  </si>
  <si>
    <t>Head &amp; Shoulders Shampoo Supreme Anti Hairfall 330 ml - Paket isi 3</t>
  </si>
  <si>
    <t>01/394529801A</t>
  </si>
  <si>
    <t>425644500_ID-488475839</t>
  </si>
  <si>
    <t>4902430753357x4902430752701</t>
  </si>
  <si>
    <t>Head &amp; Shoulders Supreme Moisture 480ml FREE Supreme Moisture Conditioner 135ml</t>
  </si>
  <si>
    <t>01/394529601A</t>
  </si>
  <si>
    <t>425661543_ID-488473631</t>
  </si>
  <si>
    <t>4902430752626+4902430753357</t>
  </si>
  <si>
    <t>Head &amp; Shoulders Supreme Smooth 480ml FREE Supreme Moisture Conditioner 135ml</t>
  </si>
  <si>
    <t>312355909_ID-314332850</t>
  </si>
  <si>
    <t>637022792_ID-885774961</t>
  </si>
  <si>
    <t>Herbal Essences Conditioner Bio Renew White Strawberry and Sweet Mint 400 ml</t>
  </si>
  <si>
    <t>Herbal Essences Shampoo Bio Renew White Strawberry and Sweet Mint 400 ml</t>
  </si>
  <si>
    <t>637066850_ID-885826913</t>
  </si>
  <si>
    <t>637048661_ID-885822341</t>
  </si>
  <si>
    <t>3051394565_ID-5418736802</t>
  </si>
  <si>
    <t>3051434103_ID-5418586999</t>
  </si>
  <si>
    <t>637162359_ID-885928803</t>
  </si>
  <si>
    <t>633172146_ID-881120603</t>
  </si>
  <si>
    <t>633094935_ID-881058150</t>
  </si>
  <si>
    <t>3051400486_ID-5418778431</t>
  </si>
  <si>
    <t>Herbal Essences Shampoo Bio Renew White Grapefruit and Mosa Mint 400 ml</t>
  </si>
  <si>
    <t>3412450667_ID-5857850301</t>
  </si>
  <si>
    <t>Herbal Essences Bio Renew White Grapefruit and Mosa Mint - Paket Shampoo 400 ml + Conditioner 400 ml</t>
  </si>
  <si>
    <t>4160216035_ID-7014786714</t>
  </si>
  <si>
    <t>Herbal Essences Bio Renew Rosemary and Herbs - Paket Shampoo 400 ml x2  + Conditioner 400 ml</t>
  </si>
  <si>
    <t>4160160840_ID-7014836428</t>
  </si>
  <si>
    <t>Herbal Essences Shampoo Bio Renew 400 ml Paket Isi 3 - Rosemary and Herbs + White Grapefruit and Mosa Mint + Argan Oil of Morocco</t>
  </si>
  <si>
    <t>956168003_ID-1440974660</t>
  </si>
  <si>
    <t>4160196356_ID-7014784868</t>
  </si>
  <si>
    <t>Herbal Essences Bio Renew White Grapefruit and Mosa Mint - Paket Shampoo 400 ml x2  + Conditioner 400 ml</t>
  </si>
  <si>
    <t>Dari Platform</t>
  </si>
  <si>
    <t>4840062675_ID-8956644026</t>
  </si>
  <si>
    <t>[Bundle] Olay White Radiance Niacinamide Vit C 30ml + Hyaluronic 30ml Super Serum</t>
  </si>
  <si>
    <t>4840040914_ID-8956606305</t>
  </si>
  <si>
    <t>Olay Serum Bundle White Radiance Essence 30ml &amp; Retinol 24 Serum 30ml</t>
  </si>
  <si>
    <t>530814201_ID-730636667</t>
  </si>
  <si>
    <t>[LEBIH HEMAT] Olay Power Duo Krim Pelembab Regenerist Pagi &amp; White Radiance Serum Wajah Anti Aging Skincare</t>
  </si>
  <si>
    <t>1176722106_ID-1865820604</t>
  </si>
  <si>
    <t>[LEBIH HEMAT] Olay Powerful Duo Anti Aging &amp; Japanese Deep Sea Algae Sheet Mask (Skincare/Cream wajah glowing/Krim Wajah BPOM/Serum WajahKrim Pelembab)</t>
  </si>
  <si>
    <t>5193216873_ID-9750330732</t>
  </si>
  <si>
    <t>3204976306_ID-5603604083</t>
  </si>
  <si>
    <t>[LEBIH HEMAT] Olay Ritual Duo Pencerah Whip + Anti Aging: Olay Reg MSC Whip 50gr + Olay Luminous Essence 30ml</t>
  </si>
  <si>
    <t>1067872466_ID-1655780234</t>
  </si>
  <si>
    <t>[LEBIH HEMAT] Olay Ritual Essence Anti Aging &amp; Rejuvenating Sheet Mask (Skincare/Cream wajah glowing/Krim Wajah BPOM/Serum Wajah/Krim Pelembab)</t>
  </si>
  <si>
    <t>1067854694_ID-1655780056</t>
  </si>
  <si>
    <t>[LEBIH HEMAT] Olay Ritual Pelembab Anti Aging &amp; Rejuvenating Sheet Mask (Skincare/Cream wajah glowing/Krim Wajah BPOM)</t>
  </si>
  <si>
    <t>5193212889_ID-9750342719</t>
  </si>
  <si>
    <t>847220866_ID-1217826826</t>
  </si>
  <si>
    <t>[LEBIH HEMAT] Olay Ritual Pelembab Anti Aging Light - Skincare</t>
  </si>
  <si>
    <t>1067858948_ID-1655792350</t>
  </si>
  <si>
    <t>[LEBIH HEMAT] Olay Ritual Serum Anti Aging &amp; Rejuvenating Sheet Mask (Skincare/Cream wajah glowing/Krim Wajah BPOM/Serum Wajah/Krim Pelembab)</t>
  </si>
  <si>
    <t>OL719HBAAF1HN3ANID-33334320</t>
  </si>
  <si>
    <t>5120998747_ID-9519504887</t>
  </si>
  <si>
    <t>1176674892_ID-1865802724</t>
  </si>
  <si>
    <t>[LEBIH HEMAT] Olay Set Perawatan Anti Aging &amp; Japanese Camellia Nourishing Sheet Mask (Skincare/Cream pemutih wajah glowing/Krim Wajah BPOM/Krim Pelembab)</t>
  </si>
  <si>
    <t>1067904452_ID-1655768824</t>
  </si>
  <si>
    <t>[LEBIH HEMAT] Olay Set Perawatan Anti Aging &amp; Whitening Sheet Mask (Skincare/Cream pemutih wajah glowing/Krim Wajah BPOM/Krim Pelembab)</t>
  </si>
  <si>
    <t>5193290185_ID-9750334294</t>
  </si>
  <si>
    <t>OL719HBAAV175LANID-70138057</t>
  </si>
  <si>
    <t>[LEBIH HEMAT] Olay Set Ritual Pencerah &amp; Lotion (Skincare/Cream pemutih wajah glowing/Krim Wajah BPOM/Krim Pelembab)</t>
  </si>
  <si>
    <t>OL719HBAAV175OANID-70138060</t>
  </si>
  <si>
    <t>01/294826801K</t>
  </si>
  <si>
    <t>5121046251_ID-9519590102</t>
  </si>
  <si>
    <t>789726603_ID-1111824044</t>
  </si>
  <si>
    <t>4902430888875</t>
  </si>
  <si>
    <t>[LIMITED EDITION] Olay Regenerist Whip Active Moisturizer Krim 50g</t>
  </si>
  <si>
    <t>01/394829504Z</t>
  </si>
  <si>
    <t>5120996742_ID-9519580089</t>
  </si>
  <si>
    <t>01/394829505A</t>
  </si>
  <si>
    <t>5121052268_ID-9519528610</t>
  </si>
  <si>
    <t>5121046252_ID-9519568393</t>
  </si>
  <si>
    <t>OL719HBABN2QB9ANID-133784065</t>
  </si>
  <si>
    <t>Olay Advanced Anti Aging – Pelembab Regenerist Micro-sculpting Cream 14g (Skincare/Cream wajah glowing/Krim Wajah BPOM)</t>
  </si>
  <si>
    <t>Olay Krim Pelembab Pagi Regenerist  Advanced Anti Aging Skincare 50g</t>
  </si>
  <si>
    <t>1067858266_ID-1655676266</t>
  </si>
  <si>
    <t>1067842615_ID-1655672294</t>
  </si>
  <si>
    <t>OL719HBAA38FZ5ANID-6140054</t>
  </si>
  <si>
    <t>Olay Age Protect Cream Anti Aging Pelembab - 18 gr</t>
  </si>
  <si>
    <t>EOL By WA Caca</t>
  </si>
  <si>
    <t>OL719HBAA3HWORANID-6690857</t>
  </si>
  <si>
    <t>OL719HB18XDDANID-54428</t>
  </si>
  <si>
    <t>OL719HBABN2QB8ANID-133784064</t>
  </si>
  <si>
    <t>Olay Anti Aging - Pelembab Total Effects Day Cream Normal SPF 15 7 in 1 12gr - Skincare - Cream wajah glowing - Krim Wajah BPOM</t>
  </si>
  <si>
    <t>1067836815_ID-1655772969</t>
  </si>
  <si>
    <t>Olay Essence Pencerah 30ml + Krim Pagi 50g + Rejuvenating Sheet Mask 24g</t>
  </si>
  <si>
    <t>1176452169_ID-1865380293</t>
  </si>
  <si>
    <t>1176418836_ID-1865390545</t>
  </si>
  <si>
    <t>1176344882_ID-1865238734</t>
  </si>
  <si>
    <t>Info Renaldi By Wa</t>
  </si>
  <si>
    <t>1176406322_ID-1865334342</t>
  </si>
  <si>
    <t>EOL Info by Mba Apnes</t>
  </si>
  <si>
    <t>1176352274_ID-1865126014</t>
  </si>
  <si>
    <t>Olay Japanese Sake Yeast Wrinkle Relaxing Masker Wajah Sheet Mask 24g</t>
  </si>
  <si>
    <t>1193758867_ID-1910494420</t>
  </si>
  <si>
    <t>Olay Japanese Sake Yeast Wrinkle Relaxing Masker Wajah Sheet Mask 24gr (Paket isi 5)</t>
  </si>
  <si>
    <t>332506190_ID-340389531</t>
  </si>
  <si>
    <t>Olay Krim Pencerah Pemutih Wajah - Natural White Light UV Protection 50g (Skincare/Cream pemutih wajah glowing/Krim Wajah BPOM/Krim Pelembab)</t>
  </si>
  <si>
    <t>332506186_ID-340389527</t>
  </si>
  <si>
    <t>4902430787468</t>
  </si>
  <si>
    <t>Olay Krim Pencerah Pemutih Wajah - Natural White Pinkish Fairness UV Protection 20g (Skincare/Cream pemutih wajah glowing/Krim Wajah BPOM/Krim Pelembab)</t>
  </si>
  <si>
    <t>332506187_ID-340389528</t>
  </si>
  <si>
    <t>Olay Krim Pencerah Pemutih Wajah - Natural White Pinkish Fairness UV Protection 50g (Skincare/Cream pemutih wajah glowing/Krim Wajah BPOM/Krim Pelembab)</t>
  </si>
  <si>
    <t>OL719HB40XCHANID-54406</t>
  </si>
  <si>
    <t>OL719HBAA3HWOLANID-6690851</t>
  </si>
  <si>
    <t>4188848736_ID-7064496138</t>
  </si>
  <si>
    <t>Olay Regenerist Micro-sculpting Krim Malam 10gr</t>
  </si>
  <si>
    <t>4188850728_ID-7064456621</t>
  </si>
  <si>
    <t>Olay Regenerist Micro-sculpting Krim Pagi 10gr</t>
  </si>
  <si>
    <t>OL719HBAA3ICR8ANID-6714864</t>
  </si>
  <si>
    <t>OL719HBAA3ICR4ANID-6714860</t>
  </si>
  <si>
    <t>572558181_ID-812898092</t>
  </si>
  <si>
    <t>572536793_ID-812868971</t>
  </si>
  <si>
    <t>1067824921_ID-1655694583</t>
  </si>
  <si>
    <t>1067828887_ID-1655680858</t>
  </si>
  <si>
    <t>Olay Serum Wajah Luminous Light Perfecting Essence Pencerah Skincare 30ml</t>
  </si>
  <si>
    <t>363806625_ID-383524247</t>
  </si>
  <si>
    <t>01/394829601U</t>
  </si>
  <si>
    <t>4195438698_ID-7076132973</t>
  </si>
  <si>
    <t>4902430558754+4902430242875+4902430293341+4902430208093+4902430822237+4902430625760</t>
  </si>
  <si>
    <t>Olay Set Lengkap Regenerist Anti Aging Skin Care - Krim Wajah Serum Wajah Sabun Muka Masker Wajah Essence</t>
  </si>
  <si>
    <t>4642952662_ID-8156462743</t>
  </si>
  <si>
    <t>4902430407854</t>
  </si>
  <si>
    <t>4642962445_ID-8156502325</t>
  </si>
  <si>
    <t>Olay Skinfusion Korean Jeju Lava Sea Water Sheet Mask Hydrating Skincare Masker Wajah Sheet Mask - Paket isi 3</t>
  </si>
  <si>
    <t>4642980296_ID-8156508257</t>
  </si>
  <si>
    <t>Olay Skinfusion Korean Jeju Lava Sea Water Sheet Mask Hydrating Skincare Masker Wajah Sheet Mask - Paket isi 5</t>
  </si>
  <si>
    <t>4642938823_ID-8156490435</t>
  </si>
  <si>
    <t>4902430408110</t>
  </si>
  <si>
    <t>4642930919_ID-8156488205</t>
  </si>
  <si>
    <t>4642926964_ID-8156504208</t>
  </si>
  <si>
    <t>OL719HBAA3HWP1ANID-6690867</t>
  </si>
  <si>
    <t>OL719HB17XDEANID-54429</t>
  </si>
  <si>
    <t>Olay Total Effects 7 in One Day Cream Normal SPF 15 - 50gr</t>
  </si>
  <si>
    <t>01/394829505H</t>
  </si>
  <si>
    <t>5193246524_ID-9750308647</t>
  </si>
  <si>
    <t>Olay Total Effects 7 in One Day Cream SPF 15 50 gr FREE WR Essence 7 ml</t>
  </si>
  <si>
    <t>572554321_ID-812898154</t>
  </si>
  <si>
    <t>4188896037_ID-7064450649</t>
  </si>
  <si>
    <t>Olay White Radiance Advanced Whitening Essence Serum 7 ml</t>
  </si>
  <si>
    <t>OL719HBAA3ICQYANID-6714854</t>
  </si>
  <si>
    <t>Olay White Radiance Brightening UV Lotion 75mL (Skincare/Cream pemutih wajah glowing/Krim Wajah BPOM/ SPF 24)</t>
  </si>
  <si>
    <t>3781380898_ID-6274658975</t>
  </si>
  <si>
    <t>4902430377089</t>
  </si>
  <si>
    <t>Olay White Radiance Light Perfecting Essence Water Brightening Skincare 150ml</t>
  </si>
  <si>
    <t>4804632698_ID-8821764031</t>
  </si>
  <si>
    <t>Olay White Radiance Niacinamide + Cica Super Serum</t>
  </si>
  <si>
    <t>4804700034_ID-8821670677</t>
  </si>
  <si>
    <t>572564204_ID-812890360</t>
  </si>
  <si>
    <t>2574434120_ID-4737150451</t>
  </si>
  <si>
    <t>1676216871_ID-3248984986</t>
  </si>
  <si>
    <t>Ritual Retinol Anti Aging Krim Pagi &amp; Klim Malam 50g + Eye Cream Malam 15ml</t>
  </si>
  <si>
    <t>1676212899_ID-3249052078</t>
  </si>
  <si>
    <t>1676264248_ID-3249004836</t>
  </si>
  <si>
    <t>3264366961_ID-5678408204</t>
  </si>
  <si>
    <t>3260240129_ID-5671730591</t>
  </si>
  <si>
    <t>2571330877_ID-4732714181</t>
  </si>
  <si>
    <t>Oral-B Pasta Gigi Tooth and Gum Care Paste</t>
  </si>
  <si>
    <t>3265152880_ID-5679600279</t>
  </si>
  <si>
    <t>3265202328_ID-5679570767</t>
  </si>
  <si>
    <t>3204964487_ID-5603518984</t>
  </si>
  <si>
    <t>Oral-B Benang Gigi Essential Floss 50 M  - Paket isi 2</t>
  </si>
  <si>
    <t>3205870645_ID-5604706775</t>
  </si>
  <si>
    <t>Oral-B Benang Gigi Essential Floss 50 M  - Paket isi 3</t>
  </si>
  <si>
    <t>3205894369_ID-5604758166</t>
  </si>
  <si>
    <t>Oral-B Benang Gigi Satin Floss 50 M  - Paket isi 2</t>
  </si>
  <si>
    <t>3205920022_ID-5604756278</t>
  </si>
  <si>
    <t>Oral-B Benang Gigi Satin Floss 50 M  - Paket isi 3</t>
  </si>
  <si>
    <t>Oral-B Sikat Gigi All Rounder Fresh Clean Black 1s - Random Color</t>
  </si>
  <si>
    <t>4190386445_ID-7068990420</t>
  </si>
  <si>
    <t>4190396306_ID-7068994251</t>
  </si>
  <si>
    <t>4190346967_ID-7068982509</t>
  </si>
  <si>
    <t>4190392396_ID-7068998157</t>
  </si>
  <si>
    <t>4190360777_ID-7068980464</t>
  </si>
  <si>
    <t>Oral-B Pasta Gigi Tooth and Gum Care Paste - Paket isi 2</t>
  </si>
  <si>
    <t>4190382490_ID-7068998155</t>
  </si>
  <si>
    <t>Oral-B Pasta Gigi Tooth and Gum Care Paste - Paket isi 3</t>
  </si>
  <si>
    <t>4190408338_ID-7069008248</t>
  </si>
  <si>
    <t>4190376653_ID-7068990731</t>
  </si>
  <si>
    <t>Oral-B Sikat Gigi All Rounder 123 Soft 2s - Paket isi 3</t>
  </si>
  <si>
    <t>4190388574_ID-7069000342</t>
  </si>
  <si>
    <t>4190372673_ID-7068992567</t>
  </si>
  <si>
    <t>4190412050_ID-7068962725</t>
  </si>
  <si>
    <t>4190376493_ID-7068956738</t>
  </si>
  <si>
    <t>4190392394_ID-7068956739</t>
  </si>
  <si>
    <t>4190362686_ID-7069004097</t>
  </si>
  <si>
    <t>4190380461_ID-7068994250</t>
  </si>
  <si>
    <t>4190380460_ID-7068978912</t>
  </si>
  <si>
    <t>4644798161_ID-8162988743</t>
  </si>
  <si>
    <t>4902430906463</t>
  </si>
  <si>
    <t>4644804079_ID-8163000783</t>
  </si>
  <si>
    <t>4644762717_ID-8163000784</t>
  </si>
  <si>
    <t>4190400427_ID-7069008250</t>
  </si>
  <si>
    <t>4190400428_ID-7068992568</t>
  </si>
  <si>
    <t>4190388442_ID-7068976731</t>
  </si>
  <si>
    <t>4190382489_ID-7069002105</t>
  </si>
  <si>
    <t>4190392395_ID-7069008065</t>
  </si>
  <si>
    <t>4190376494_ID-7069008064</t>
  </si>
  <si>
    <t>4190416037_ID-7068980463</t>
  </si>
  <si>
    <t>4190416036_ID-7068940983</t>
  </si>
  <si>
    <t>4190384609_ID-7068992566</t>
  </si>
  <si>
    <t>Oral-B Sikat Gigi Complete Whitening Soft 2s - Paket isi 2</t>
  </si>
  <si>
    <t>4190384611_ID-7068994462</t>
  </si>
  <si>
    <t>3260194706_ID-5671698765</t>
  </si>
  <si>
    <t>3260178890_ID-5671720611</t>
  </si>
  <si>
    <t>Oral-B Sikat Gigi Complete Whitening Soft 2s (PAKET ISI 6)</t>
  </si>
  <si>
    <t>4190424006_ID-7068974948</t>
  </si>
  <si>
    <t>Oral-B Sikat Gigi Cross Action Pro-Health 7 Benefit Soft 2s - Paket isi 2</t>
  </si>
  <si>
    <t>3260196682_ID-5671700832</t>
  </si>
  <si>
    <t>Oral-B Sikat Gigi Cross Action Pro-Health 7 Benefit Soft 2s (PAKET ISI 3)</t>
  </si>
  <si>
    <t>3260178891_ID-5671750274</t>
  </si>
  <si>
    <t>Oral-B Sikat Gigi Cross Action Pro-Health 7 Benefit Soft 2s (PAKET ISI 6)</t>
  </si>
  <si>
    <t>4190368745_ID-7068996603</t>
  </si>
  <si>
    <t>Oral-B Sikat Gigi Cross Action Pro Health Clinical Pro Flex 2s - Paket Isi 6</t>
  </si>
  <si>
    <t>3250294560_ID-5660454536</t>
  </si>
  <si>
    <t>Oral-B Sikat Gigi Cross Action Pro Health Clinical Pro Flex 2s - Paket Isi 3</t>
  </si>
  <si>
    <t>3260212490_ID-5671726648</t>
  </si>
  <si>
    <t>Oral-B Sikat Gigi Toothbrush Anak Stages 1 The Pooh (4-24 bulan) - Paket isi 2</t>
  </si>
  <si>
    <t>3260232184_ID-5671742288</t>
  </si>
  <si>
    <t>Oral-B Sikat Gigi Toothbrush Anak Stages 1 The Pooh (4-24 bulan) - Paket isi 3</t>
  </si>
  <si>
    <t>3260194707_ID-5671730590</t>
  </si>
  <si>
    <t>3260138319_ID-5671640319</t>
  </si>
  <si>
    <t>Oral-B Sikat Gigi Anak Stages 3 Cars / Frozen (5-7 tahun) - Paket isi 2</t>
  </si>
  <si>
    <t>3260106711_ID-5671664023</t>
  </si>
  <si>
    <t>Oral-B Sikat Gigi Stages 4 (PAKET ISI 2)</t>
  </si>
  <si>
    <t>3250278753_ID-5660428780</t>
  </si>
  <si>
    <t>Oral-B Sikat Gigi Ultra Thin Compact Soft 3s (PAKET ISI 2)</t>
  </si>
  <si>
    <t>3260128444_ID-5671632298</t>
  </si>
  <si>
    <t>Oral-B Sikat Gigi Ultrathin Black Tea 3s - Paket isi 3</t>
  </si>
  <si>
    <t>3250286721_ID-5660470264</t>
  </si>
  <si>
    <t>Oral-B Sikat Gigi UltraThin Green Tea 3s (PAKET ISI 3)</t>
  </si>
  <si>
    <t>Oral-B Sikat Gigi Toothbrush Anak Stages 2 Mickey (2-4 tahun)</t>
  </si>
  <si>
    <t>Oral-B Sikat Gigi Toothbrush Anak Stages 2 Mickey (2-4 tahun) - Paket isi 3</t>
  </si>
  <si>
    <t>Oral-B Sikat Gigi Toothbrush Anak Stages 3 Cars / Frozen (5-7 tahun) - Paket isi 3</t>
  </si>
  <si>
    <t>407137264_ID-449943885</t>
  </si>
  <si>
    <t>Oral-B Sikat Gigi Toothbrush Anak Stages 4 Frozen - Random Color (8 tahun) - Paket isi 3</t>
  </si>
  <si>
    <t>407091596_ID-449896356</t>
  </si>
  <si>
    <t>407087923_ID-449891671</t>
  </si>
  <si>
    <t>407130962_ID-449942959</t>
  </si>
  <si>
    <t>Sikat Gigi Oral-B Cross Action Pro-Health 7 Benefit Soft 2s -Paket isi 2</t>
  </si>
  <si>
    <t>407087928_ID-449891676</t>
  </si>
  <si>
    <t>407139231_ID-449947408</t>
  </si>
  <si>
    <t>Oral-B Sikat Gigi Cross Action Pro Health Clinical Pro Flex 2s - Paket Isi 2</t>
  </si>
  <si>
    <t>407088821_ID-449895478</t>
  </si>
  <si>
    <t>Oral-B Sikat Gigi Anak Stages 4 Frozen - Random Color (8 tahun)</t>
  </si>
  <si>
    <t>407087920_ID-449891668</t>
  </si>
  <si>
    <t>Oral-B Sikat Gigi Ultrathin Pro Gum Care 1s</t>
  </si>
  <si>
    <t>407092588_ID-449893637</t>
  </si>
  <si>
    <t>4902430616300</t>
  </si>
  <si>
    <t>Sikat Gigi Oral-B Ultra Thin Pro Gum Care 3s</t>
  </si>
  <si>
    <t>407097033_ID-449899213</t>
  </si>
  <si>
    <t>407096296_ID-449889881</t>
  </si>
  <si>
    <t>Oral-B Sikat Gigi Ultrathin Black Tea 3s - Paket isi 2</t>
  </si>
  <si>
    <t>407134524_ID-449950079</t>
  </si>
  <si>
    <t>Oral-B Sikat Gigi Ultrathin Green Tea 3s - Paket isi 2</t>
  </si>
  <si>
    <t>1195746570_ID-1916524451</t>
  </si>
  <si>
    <t>Pampers L62 + Downy Mild &amp; Gentle 720ml (lebih-hemat)</t>
  </si>
  <si>
    <t>01/395029503L</t>
  </si>
  <si>
    <t>1195782484_ID-1916608119</t>
  </si>
  <si>
    <t>Pampers M68 + Downy Mild &amp; Gentle 720ml (lebih-hemat)</t>
  </si>
  <si>
    <t>PA722TBAA8ZQ16ANID-21040500</t>
  </si>
  <si>
    <t>Pampers Premium Care Celana L 24x6-144 pcs-Large Popok Bayi (9-14kg)</t>
  </si>
  <si>
    <t>PA722TBBS4KHANID-2090718</t>
  </si>
  <si>
    <t>PA722TBAA51FVYANID-10115638</t>
  </si>
  <si>
    <t>Pampers Premium Care Celana L-24 pcs-Large Popok Bayi (9-14kg)</t>
  </si>
  <si>
    <t>PA722TBBS4KGANID-2090717</t>
  </si>
  <si>
    <t>PA722TBAA1XECYANID-3565279</t>
  </si>
  <si>
    <t>PA722TBAA8ZQ15ANID-21040499</t>
  </si>
  <si>
    <t>PA722TBAA1XECXANID-3565278</t>
  </si>
  <si>
    <t>PA722TBBS4KFANID-2090716</t>
  </si>
  <si>
    <t>PA722TBBS4KEANID-2090715</t>
  </si>
  <si>
    <t>PA722TBBS4KKANID-2090721</t>
  </si>
  <si>
    <t>569074040_ID-806848321</t>
  </si>
  <si>
    <t>Pampers Premium Care Celana S 32x2- 64 pcs- Small Popok Bayi (4-8kg)</t>
  </si>
  <si>
    <t>PA722TBAA8ZQ13ANID-21040497</t>
  </si>
  <si>
    <t>Pampers Popok Bayi Celana Premium Soft S-32 (3-8 kg) - Karton isi 6</t>
  </si>
  <si>
    <t>PA722TBBS4KJANID-2090720</t>
  </si>
  <si>
    <t>Pampers Popok Bayi Celana Premium Soft S-32 (3-8 kg)</t>
  </si>
  <si>
    <t>PA722TBAA51FVZANID-10115639</t>
  </si>
  <si>
    <t>PA722TBBS4KIANID-2090719</t>
  </si>
  <si>
    <t>PA722TBAA1XECZANID-3565280</t>
  </si>
  <si>
    <t>PA722TBBS4KLANID-2090722</t>
  </si>
  <si>
    <t>Pampers Popok Bayi Celana Premium Soft XXL-28 (15-25 kg) - Karton isi 4</t>
  </si>
  <si>
    <t>PA722TBABBUS5XANID-109429715</t>
  </si>
  <si>
    <t>PA722TBAB71IEKANID-97544401</t>
  </si>
  <si>
    <t>520324302_ID-717670192</t>
  </si>
  <si>
    <t>Pampers Popok Bayi Perekat Premium Care NB-52 (up to 5 kg) - Paket isi 2</t>
  </si>
  <si>
    <t>Pampers Popok Bayi Perekat Premium Soft NB-52 (up to 5 kg) - Karton isi 4</t>
  </si>
  <si>
    <t>520356115_ID-717694019</t>
  </si>
  <si>
    <t>Pampers Popok Bayi Perekat Premium Care S-48 (3-8 kg) - Paket isi 2</t>
  </si>
  <si>
    <t>PA722TBBS4K6ANID-2090707</t>
  </si>
  <si>
    <t>Pampers Popok Bayi Perekat Premium Care S-48 (3-8 kg)</t>
  </si>
  <si>
    <t>Pampers Popok Bayi Perekat Premium Care S-48 (3-8 kg) - Karton isi 4</t>
  </si>
  <si>
    <t>3794926934_ID-6300808604</t>
  </si>
  <si>
    <t>3794944609_ID-6300742832</t>
  </si>
  <si>
    <t>Pampers Popok Bayi Celana Premium Soft XL-54 (12-17 kg) - Paket isi 2</t>
  </si>
  <si>
    <t>3794930797_ID-6300748954</t>
  </si>
  <si>
    <t>Pampers Popok Bayi Celana Premium Soft L-62 (9-14 kg) - Paket isi 2</t>
  </si>
  <si>
    <t>3794856690_ID-6300592775</t>
  </si>
  <si>
    <t>Pampers Popok Bayi Celana Premium Soft M-68 (7-12 kg) - Paket isi 2</t>
  </si>
  <si>
    <t>3794920958_ID-6300818009</t>
  </si>
  <si>
    <t>3794826961_ID-6300612873</t>
  </si>
  <si>
    <t>Pampers Popok Bayi Celana Premium Soft S-32 (3-8 kg) - Paket isi 3</t>
  </si>
  <si>
    <t>PA722TBAA1XECRANID-3565272</t>
  </si>
  <si>
    <t>Pampers Premium Soft Celana M 68x3-204 pcs – Medium Popok Bayi (7-12kg)</t>
  </si>
  <si>
    <t>1195862160_ID-1916786891</t>
  </si>
  <si>
    <t>Pampers S48 + Downy Mild &amp; Gentle 720ml (lebih-hemat)</t>
  </si>
  <si>
    <t>1195852634_ID-1916856811</t>
  </si>
  <si>
    <t>Pampers XL54 + Downy Mild &amp; Gentle 720ml (lebih-hemat)</t>
  </si>
  <si>
    <t>789490189_ID-1111330279</t>
  </si>
  <si>
    <t>[BELI 2 LEBIH HEMAT] Pantene Shampoo Anti Dandruff 135ml</t>
  </si>
  <si>
    <t>789602167_ID-1111432896</t>
  </si>
  <si>
    <t>[BELI 2 LEBIH HEMAT] Pantene Shampoo Anti Lepek 135ml</t>
  </si>
  <si>
    <t>789528702_ID-1111338733</t>
  </si>
  <si>
    <t>[BELI 2 LEBIH HEMAT] Pantene Shampoo Hair Fall Control 135ml</t>
  </si>
  <si>
    <t>PA780HBAAMYLDQANID-49588405</t>
  </si>
  <si>
    <t>PA780HBAAMYLDTANID-49588408</t>
  </si>
  <si>
    <t>789524582_ID-1111360354</t>
  </si>
  <si>
    <t>[BELI 3 LEBIH HEMAT] Pantene Shampoo Anti Dandruff 135ml</t>
  </si>
  <si>
    <t>789630122_ID-1111508268</t>
  </si>
  <si>
    <t>[BELI 3 LEBIH HEMAT] Pantene Shampoo Anti Lepek 135ml</t>
  </si>
  <si>
    <t>789540707_ID-1111420432</t>
  </si>
  <si>
    <t>[BELI 3 LEBIH HEMAT] Pantene Shampoo Hair Fall Control 135ml</t>
  </si>
  <si>
    <t>01/395129601U</t>
  </si>
  <si>
    <t>882746028_ID-1298884934</t>
  </si>
  <si>
    <t>4902430792196x4</t>
  </si>
  <si>
    <t>[BELI 4 GRATIS 1] Pantene Anti Lepek Shampoo 135ML - Shampoo/Sampo Perawatan Rambut Berminyak &amp; Membersihkan Kulit Kepala</t>
  </si>
  <si>
    <t>882738085_ID-1298914537</t>
  </si>
  <si>
    <t>[BELI 4 PROMO SPESIAL] Pantene Anti Dandruff Shampoo 900ml GRATIS Olay Regerist Whip 50gr (Perawatan Ketombe Menutrisi &amp; Membersihkan Rambut)</t>
  </si>
  <si>
    <t>01/395129505T</t>
  </si>
  <si>
    <t>849232480_ID-1222302744</t>
  </si>
  <si>
    <t>4902430792240x4</t>
  </si>
  <si>
    <t>[BELI 4 PROMO SPESIAL] Pantene Anti Lepek Shampoo 750ml Shampoo/Sampo Perawatan Rambut Berminyak &amp; Membersihkan Kulit Kepala</t>
  </si>
  <si>
    <t>5353046518_ID-10520592760</t>
  </si>
  <si>
    <t>5371004525_ID-10588550310</t>
  </si>
  <si>
    <t>5353092085_ID-10520590772</t>
  </si>
  <si>
    <t>5353034429_ID-10520562288</t>
  </si>
  <si>
    <t>Pantene Conditioner Gold Series Smooth and Sleek 190 ml</t>
  </si>
  <si>
    <t>5371016242_ID-10588566980</t>
  </si>
  <si>
    <t>Pantene Conditioner Gold Series Smooth and Sleek 320 ml</t>
  </si>
  <si>
    <t>5353058397_ID-10520674196</t>
  </si>
  <si>
    <t>5371166708_ID-10589074368</t>
  </si>
  <si>
    <t>PA780HBAC6PZANID-117702</t>
  </si>
  <si>
    <t>Pantene Conditioner Hair Fall Control 290mL</t>
  </si>
  <si>
    <t>4916554764_ID-9061738275</t>
  </si>
  <si>
    <t>4916566598_ID-9061764035</t>
  </si>
  <si>
    <t>4916600201_ID-9061742306</t>
  </si>
  <si>
    <t>4916580477_ID-9061716458</t>
  </si>
  <si>
    <t>5353072256_ID-10520682098</t>
  </si>
  <si>
    <t>4987176041494</t>
  </si>
  <si>
    <t>Pantene Dry Shampoo Pro-V Perfec+On  Shampoo Tanpa Bilas 65 ml</t>
  </si>
  <si>
    <t>5353020580_ID-10520536450</t>
  </si>
  <si>
    <t>Pantene Dry Shampoo Pro-V Perfec+On  Shampoo Tanpa Bilas 65 ml - Paket isi 2</t>
  </si>
  <si>
    <t>5353026710_ID-10520650550</t>
  </si>
  <si>
    <t>Pantene Dry Shampoo Pro-V Perfec+On  Shampoo Tanpa Bilas 65 ml - Paket isi 3</t>
  </si>
  <si>
    <t>PA780HBCJTSQANID-3110221</t>
  </si>
  <si>
    <t>Pantene Kondisioner 3 Minutes Miracle Quantum Hair Fall Control - 180mL - Kondisioner Mencegah Kerusakan Rambut &amp; Memperbaiki Rambut Rusak</t>
  </si>
  <si>
    <t>PA780HBCJTSRANID-3110222</t>
  </si>
  <si>
    <t>Pantene Kondisioner 3 Minutes Miracle Quantum Total Damage Care - 180mL</t>
  </si>
  <si>
    <t>PA780HBABEQ4DKANID-115734138</t>
  </si>
  <si>
    <t>PA780HBADPG9ANID-202542</t>
  </si>
  <si>
    <t>Pantene Kondisioner Aqua Pure - 320mL - Kondisioner Tanpa Silikon &amp; Mencegah Kerusakan Rambut</t>
  </si>
  <si>
    <t>PA780HBAC6PYANID-117701</t>
  </si>
  <si>
    <t>Pantene Kondisioner Daily Moisture Repair - - 290mL - Kondisioner Perawatan Rambut Halus Lembut &amp; Menjaga Kelembapan Rambut</t>
  </si>
  <si>
    <t>PA780HB75XEUANID-54471</t>
  </si>
  <si>
    <t>PA780HBAC6Q1ANID-117704</t>
  </si>
  <si>
    <t>4916610115_ID-9061688734</t>
  </si>
  <si>
    <t>4916564608_ID-9061762027</t>
  </si>
  <si>
    <t>4916544752_ID-9061754157</t>
  </si>
  <si>
    <t>510198914_ID-675808994</t>
  </si>
  <si>
    <t>510190997_ID-675828320</t>
  </si>
  <si>
    <t>510200896_ID-675834319</t>
  </si>
  <si>
    <t>510226153_ID-675846057</t>
  </si>
  <si>
    <t>708654758_ID-979476716</t>
  </si>
  <si>
    <t>Pantene Pro-V Gold Series Black &amp; Glossy Kondisioner 190ml x2</t>
  </si>
  <si>
    <t>707108422_ID-976854793</t>
  </si>
  <si>
    <t>707110376_ID-976910030</t>
  </si>
  <si>
    <t>Pantene Gold Series Black and Glossy -  Paket Shampoo 270 ml + Conditioner 190 ml</t>
  </si>
  <si>
    <t>Info WA Renaldi</t>
  </si>
  <si>
    <t>707182209_ID-976916753</t>
  </si>
  <si>
    <t>805116210_ID-1137832869</t>
  </si>
  <si>
    <t>Pantene Pro-V Gold Series Black &amp; Glossy Sampo 450 ml - Paket isi 2</t>
  </si>
  <si>
    <t>5353044548_ID-10520620650</t>
  </si>
  <si>
    <t>Pantene Pro-V Gold Series Black and Glossy Sampo 450 ml</t>
  </si>
  <si>
    <t>707082772_ID-976870765</t>
  </si>
  <si>
    <t>707082770_ID-976870764</t>
  </si>
  <si>
    <t>707118173_ID-976900127</t>
  </si>
  <si>
    <t>Pantene Gold Series Smooth and Sleek -  Paket Shampoo 270 ml + Conditioner 190 ml</t>
  </si>
  <si>
    <t>707140780_ID-976954228</t>
  </si>
  <si>
    <t>805122886_ID-1137936401</t>
  </si>
  <si>
    <t>Pantene Pro-V Gold Series Smooth &amp; Sleek Shampoo 450ml - Paket isi  2</t>
  </si>
  <si>
    <t>5353054464_ID-10520692095</t>
  </si>
  <si>
    <t>Pantene Pro-V Gold Series Smooth and Sleek Sampo 450 ml</t>
  </si>
  <si>
    <t>707068964_ID-976866629</t>
  </si>
  <si>
    <t>707094588_ID-976874792</t>
  </si>
  <si>
    <t>Pantene Pro-V Gold Series Strong &amp; Thick Sampo 270ml</t>
  </si>
  <si>
    <t>707094590_ID-976874793</t>
  </si>
  <si>
    <t>Pantene Pro-V Gold Series Strong &amp; Thick Sampo 270ml + Kondisioner 190ml</t>
  </si>
  <si>
    <t>707134897_ID-976960244</t>
  </si>
  <si>
    <t>Pantene Pro-V Gold Series Strong &amp; Thick Sampo 270ml x2</t>
  </si>
  <si>
    <t>805150662_ID-1137996153</t>
  </si>
  <si>
    <t>Pantene Pro-V Gold Series Strong &amp; Thick Sampo 450 ml - Paket isi 2</t>
  </si>
  <si>
    <t>5353022485_ID-10520556540</t>
  </si>
  <si>
    <t>Pantene Pro-V Gold Series Strong and Thick Sampo 450 ml</t>
  </si>
  <si>
    <t>510198911_ID-675808986</t>
  </si>
  <si>
    <t>Pantene Pro-V Perawatan Rambut Rontok Hijab Edition Shampoo 135 ml - Paket isi 2</t>
  </si>
  <si>
    <t>01/245121005N</t>
  </si>
  <si>
    <t>420793067_ID-475707751</t>
  </si>
  <si>
    <t>PA780HB77XESANID-54469</t>
  </si>
  <si>
    <t>PA780HBAA6JLWXANID-15348025</t>
  </si>
  <si>
    <t>PA780HBADPG4ANID-202537</t>
  </si>
  <si>
    <t>PA780HBADPG5ANID-202538</t>
  </si>
  <si>
    <t>PA780HBADPG6ANID-202539</t>
  </si>
  <si>
    <t>Pantene Sampo Aqua Pure - 500mL - Shampoo/Sampo Tanpa Silikon &amp; Mencegah Kerusakan Rambut</t>
  </si>
  <si>
    <t>PA780HBAF4MJANID-236823</t>
  </si>
  <si>
    <t>PA780HBADFE4ANID-187426</t>
  </si>
  <si>
    <t>Pantene Shampoo Daily Moisture 290 ml</t>
  </si>
  <si>
    <t>PA780HBAC4UIANID-114556</t>
  </si>
  <si>
    <t>Pantene Sampo Daily Moisture Renewal - 400mL - Shampoo/Sampo Perawatan Rambut Halus Lembut &amp; Menjaga Kelembapan Rambut</t>
  </si>
  <si>
    <t>PA780HBAC6PUANID-117697</t>
  </si>
  <si>
    <t>Pantene Shampoo Hair Fall Control 400mL</t>
  </si>
  <si>
    <t>PA780HBAK04WANID-516054</t>
  </si>
  <si>
    <t>PA780HB81XEOANID-54465</t>
  </si>
  <si>
    <t>Pantene Shampoo Long Black 290  ml</t>
  </si>
  <si>
    <t>PA780HBAA38FYRANID-6140040</t>
  </si>
  <si>
    <t>Pantene Sampo Nature Care Fullness &amp; Life - 135mL - Sampo Perawatan Rambut Kusam</t>
  </si>
  <si>
    <t>PA780HB80XEPANID-54466</t>
  </si>
  <si>
    <t>PA780HB79XEQANID-54467</t>
  </si>
  <si>
    <t>PA780HBAC4UGANID-114554</t>
  </si>
  <si>
    <t>PA780HBAC6PWANID-117699</t>
  </si>
  <si>
    <t>PA780HBAC6PTANID-117696</t>
  </si>
  <si>
    <t>PA780HBAK04XANID-516055</t>
  </si>
  <si>
    <t>PA780HBAA6JLWZANID-15348027</t>
  </si>
  <si>
    <t>PA780HBABEQ47JANID-115733858</t>
  </si>
  <si>
    <t>Pantene Shampo Anti-Lepek 135ml - Sampo Perawatan Rambut Berminyak &amp; Membersihkan Kulit Kepala</t>
  </si>
  <si>
    <t>PA780HBABEQ48SANID-115733917</t>
  </si>
  <si>
    <t>PA780HBABEQ4AOANID-115734011</t>
  </si>
  <si>
    <t>01/395129503U</t>
  </si>
  <si>
    <t>PA780HBABEQ4IIANID-115734364</t>
  </si>
  <si>
    <t>4902430792325x4902430792233</t>
  </si>
  <si>
    <t>Pantene Shampo Anti-Lepek 400ml FREE Pantene Kondisioner Anti-Lepek 135ml - Shampoo/Sampo Perawatan Rambut Berminyak &amp; Membersihkan Kulit Kepala</t>
  </si>
  <si>
    <t>PA780HBAAKSJ00ANID-45109231</t>
  </si>
  <si>
    <t>PA780HBAAWL14IANID-73875925</t>
  </si>
  <si>
    <t>985524743_ID-1479756590</t>
  </si>
  <si>
    <t>Pantene Shampoo Anti Dandruff 400ml+ OLAY Regenerist Microsculpting Cream 50g</t>
  </si>
  <si>
    <t>Pantene Shampoo Anti Dandruff 900 ml - Paket isi 2</t>
  </si>
  <si>
    <t>420783992_ID-475710613</t>
  </si>
  <si>
    <t>Pantene Shampoo Anti Dandruff 900ml - Paket isi 2 GRATIS Pantene Kondisioner Tanpa Bilas 40ml (Perawatan Ketombe Menutrisi &amp; Membersihkan Rambut)</t>
  </si>
  <si>
    <t>PA780HB73TMSANID-51834</t>
  </si>
  <si>
    <t>4195282587_ID-7075944360</t>
  </si>
  <si>
    <t>Pantene Shampoo Anti Lepek 900 ml</t>
  </si>
  <si>
    <t>4195308235_ID-7075890850</t>
  </si>
  <si>
    <t>Pantene Shampoo Anti Lepek 900 ml - Paket isi 2</t>
  </si>
  <si>
    <t>805072640_ID-1137780990</t>
  </si>
  <si>
    <t>PA780HB76XETANID-54470</t>
  </si>
  <si>
    <t>Pantene Shampoo Hair Fall Control 290mL</t>
  </si>
  <si>
    <t>4644788251_ID-8163000782</t>
  </si>
  <si>
    <t>4902430377287</t>
  </si>
  <si>
    <t>4644792227_ID-8163006515</t>
  </si>
  <si>
    <t>PA780HBAAKSJ02ANID-45109229</t>
  </si>
  <si>
    <t>Pantene Shampoo Hair Fall Control 400ml - Paket isi 2</t>
  </si>
  <si>
    <t>PA780HBAAMYLDLANID-49588398</t>
  </si>
  <si>
    <t>Pantene Shampoo Hair Fall Control 400ml FREE Pantene Conditioner 3 Minutes Miracle Quantum Hair Fall Control 180ml</t>
  </si>
  <si>
    <t>01/395129503F</t>
  </si>
  <si>
    <t>PA780HBAAMYLDKANID-49588397</t>
  </si>
  <si>
    <t>4902430623643+4902430412988</t>
  </si>
  <si>
    <t>Pantene Shampoo Hair Fall Control 400ml FREE Pantene Conditioner 3 Minutes Miracle Quantum Total Damage Care 180ml</t>
  </si>
  <si>
    <t>Pantene Shampoo Hair Fall Control 900 ml - Paket isi 2</t>
  </si>
  <si>
    <t>420785964_ID-475712476</t>
  </si>
  <si>
    <t>Pantene Shampoo Hair Fall Control 900ml - Paket isi 2 GRATIS Pantene Kondisioner Tanpa Bilas 40ml (Perawatan Rambut Rontok Menutrisi &amp; Memperkuat Rambut)</t>
  </si>
  <si>
    <t>984666121_ID-1479226701</t>
  </si>
  <si>
    <t>985540025_ID-1479694954</t>
  </si>
  <si>
    <t>Pantene Shampoo HAIRFALL 400ml + OLAY Total Effects NORMAL Cream UV 50g</t>
  </si>
  <si>
    <t>PA780HBAA6JN7YANID-15353027</t>
  </si>
  <si>
    <t>4916550785_ID-9061714610</t>
  </si>
  <si>
    <t>4916564607_ID-9061732563</t>
  </si>
  <si>
    <t>4916534960_ID-9061660902</t>
  </si>
  <si>
    <t>4916542855_ID-9061720590</t>
  </si>
  <si>
    <t>984966733_ID-1479442151</t>
  </si>
  <si>
    <t>985058587_ID-1479518447</t>
  </si>
  <si>
    <t>PA780HBAAV1769ANID-70138081</t>
  </si>
  <si>
    <t>Pantene Shampoo Total Damage Care 400 ml - Paket isi 2</t>
  </si>
  <si>
    <t>01/395129504U</t>
  </si>
  <si>
    <t>PA780HBAAV176AANID-70138082</t>
  </si>
  <si>
    <t>Pantene Shampoo Total Damage Care 400ml FREE Pantene Conditioner 3 Minutes Miracle Quantum Total Damage Care 180ml</t>
  </si>
  <si>
    <t>Pantene Shampoo Total Damage Care 900 ml - Paket isi 2</t>
  </si>
  <si>
    <t>01/395129601G</t>
  </si>
  <si>
    <t>420793068_ID-475707752</t>
  </si>
  <si>
    <t>4902430404709x2 FREE NRC</t>
  </si>
  <si>
    <t>Pantene Shampoo Total Damage Care 900ml - Paket isi 2 GRATIS Pantene Kondisioner Tanpa Bilas 40ml (Perawatan Rambut Halus Lembut Rambut Bercabang Rambut Rusak)</t>
  </si>
  <si>
    <t>PA780HBAAV176BANID-70138083</t>
  </si>
  <si>
    <t>Pantene Shampoo Total Damage Care Quantum 750ml - Paket isi 2 - Shampoo/Sampo Mencegah Kerusakan Rambut &amp; Memperbaiki Rambut Rusak</t>
  </si>
  <si>
    <t>01/395329502G</t>
  </si>
  <si>
    <t>789666981_ID-1111684921</t>
  </si>
  <si>
    <t>[BELI 3 LEBIH HEMAT] Rejoice Shampoo Rich 160ml</t>
  </si>
  <si>
    <t>488974485_ID-606292090</t>
  </si>
  <si>
    <t>488970547_ID-606296056</t>
  </si>
  <si>
    <t>488948770_ID-606264734</t>
  </si>
  <si>
    <t>488972447_ID-606282487</t>
  </si>
  <si>
    <t>488952692_ID-606286298</t>
  </si>
  <si>
    <t>Rejoice 3-in-1 Perfect Cool Sampo 160 ml</t>
  </si>
  <si>
    <t>488944812_ID-606290141</t>
  </si>
  <si>
    <t>488946725_ID-606284516</t>
  </si>
  <si>
    <t>488954698_ID-606270723</t>
  </si>
  <si>
    <t>488944813_ID-606290142</t>
  </si>
  <si>
    <t>Discontinue P&amp;G info by Gsheet</t>
  </si>
  <si>
    <t>9 Agustus 2022</t>
  </si>
  <si>
    <t>488972449_ID-606282494</t>
  </si>
  <si>
    <t>Rejoice 3-in-1 Perfect Perfume Sampo 160 ml - Paket isi 2</t>
  </si>
  <si>
    <t>488976372_ID-606280522</t>
  </si>
  <si>
    <t>488956701_ID-606294168</t>
  </si>
  <si>
    <t>488972450_ID-606282495</t>
  </si>
  <si>
    <t>488948772_ID-606264735</t>
  </si>
  <si>
    <t>8 Asgustus 2022</t>
  </si>
  <si>
    <t>Diskontinue Info By Mas Renaldi by WA</t>
  </si>
  <si>
    <t>RE930HBAALP8TIANID-46875866</t>
  </si>
  <si>
    <t>4902430428330</t>
  </si>
  <si>
    <t>Rejoice Kondisioner Anti Ketombe 3-IN-1 170ml</t>
  </si>
  <si>
    <t>RE930HBAALP8TLANID-46875871</t>
  </si>
  <si>
    <t>RE930HBAALP8TMANID-46875872</t>
  </si>
  <si>
    <t>Rejoice Kondisioner Anti Kusut 160ml</t>
  </si>
  <si>
    <t>01/245321001K</t>
  </si>
  <si>
    <t>RE930HBAALP8TVANID-46875879</t>
  </si>
  <si>
    <t>Rejoice Kondisioner Hitam Berkilau 160ml</t>
  </si>
  <si>
    <t>01/245321001V</t>
  </si>
  <si>
    <t>RE930HBAALP8TWANID-46875880</t>
  </si>
  <si>
    <t>4902430429382</t>
  </si>
  <si>
    <t>Rejoice Kondisioner Rich Halus Lembut 160ml</t>
  </si>
  <si>
    <t>RE930HBABEQ4IPANID-115734384</t>
  </si>
  <si>
    <t>RE930HBABEQ4PWANID-115734721</t>
  </si>
  <si>
    <t>Rejoice Parfum Segar Kondisioner 160ml</t>
  </si>
  <si>
    <t>RE930HBABEQ4M7ANID-115734552</t>
  </si>
  <si>
    <t>Rejoice Parfum Segar Shampo 160ml</t>
  </si>
  <si>
    <t>RE930HBABEQ4QQANID-115734757</t>
  </si>
  <si>
    <t>RE930HBABEQ4NHANID-115734616</t>
  </si>
  <si>
    <t>01/245321104R</t>
  </si>
  <si>
    <t>RE930HBAALP8TUANID-46875878</t>
  </si>
  <si>
    <t>Rejoice Shampo Anti Kusut 160ml</t>
  </si>
  <si>
    <t>RE930HBAALP8TQANID-46875874</t>
  </si>
  <si>
    <t>Rejoice Shampo Hitam Berkilau 160ml</t>
  </si>
  <si>
    <t>RE930HBAALP8TOANID-46875870</t>
  </si>
  <si>
    <t>Rejoice Shampo Rich Halus Lembut 160ml</t>
  </si>
  <si>
    <t>RE930HBAALP8TNANID-46875869</t>
  </si>
  <si>
    <t>RE930HBAAV1764ANID-70138079</t>
  </si>
  <si>
    <t>Rejoice Shampoo Rich Halus Lembut 340 ml - Paket isi 3</t>
  </si>
  <si>
    <t>01/395329801I</t>
  </si>
  <si>
    <t>RE930HBAAV175RANID-70138063</t>
  </si>
  <si>
    <t>4902430396554+4902430428316</t>
  </si>
  <si>
    <t>Rejoice Shampoo Rich 600ml FREE Rejoice Rich 160 ml</t>
  </si>
  <si>
    <t>1437844388_ID-2648872758</t>
  </si>
  <si>
    <t>1437852309_ID-2648916170</t>
  </si>
  <si>
    <t>5669534581_ID-11114596965</t>
  </si>
  <si>
    <t>5669606353_ID-11114656776</t>
  </si>
  <si>
    <t>4902430556392x2</t>
  </si>
  <si>
    <t>Head &amp; Shoulders Shampoo Lemon Fresh 400 ml - Paket Isi 2</t>
  </si>
  <si>
    <t>5669590568_ID-11114674785</t>
  </si>
  <si>
    <t>4902430869140x2</t>
  </si>
  <si>
    <t>Head &amp; Shoulders Shampoo Tebal Kuat 315 ml - Paket Isi 2</t>
  </si>
  <si>
    <t>5716128457_ID-11167390558</t>
  </si>
  <si>
    <t>5716356045_ID-11167554760</t>
  </si>
  <si>
    <t>5716092780_ID-11167380758</t>
  </si>
  <si>
    <t>5716442700_ID-11167700807</t>
  </si>
  <si>
    <t>5716126596_ID-11167392718</t>
  </si>
  <si>
    <t>5716396436_ID-11167614814</t>
  </si>
  <si>
    <t>5716156542_ID-11167414653</t>
  </si>
  <si>
    <t>5716592332_ID-11167826350</t>
  </si>
  <si>
    <t>5740930187_ID-11193622365</t>
  </si>
  <si>
    <t xml:space="preserve">4987176041340+4902430917964 </t>
  </si>
  <si>
    <t>5739060473_ID-11191498651</t>
  </si>
  <si>
    <t>5739274583_ID-11191698702</t>
  </si>
  <si>
    <t>Olay White Radiance Luminous Lotion UV 30 ml</t>
  </si>
  <si>
    <t>5715422584_ID-11166574739</t>
  </si>
  <si>
    <t>5715434308_ID-11166578485</t>
  </si>
  <si>
    <t>5715410240_ID-11166514910</t>
  </si>
  <si>
    <t>5715370678_ID-11166502716</t>
  </si>
  <si>
    <t>5715390218_ID-11166496643</t>
  </si>
  <si>
    <t>5715330789_ID-11166458750</t>
  </si>
  <si>
    <t>5715376072_ID-11166454723</t>
  </si>
  <si>
    <t>5715318388_ID-11166476023</t>
  </si>
  <si>
    <t>5715272761_ID-11166428337</t>
  </si>
  <si>
    <t>5715324127_ID-11166436057</t>
  </si>
  <si>
    <t>5714902188_ID-11165986343</t>
  </si>
  <si>
    <t>5713576727_ID-11164750030</t>
  </si>
  <si>
    <t>5713362724_ID-11164534946</t>
  </si>
  <si>
    <t>5760750870_ID-11215074064</t>
  </si>
  <si>
    <t>5786772468_ID-11243696653</t>
  </si>
  <si>
    <t>4987176076656</t>
  </si>
  <si>
    <t>Pantene Conditioner Miracles Biotin Strength Daily Hair Supplement for Hairfall Control 150ml</t>
  </si>
  <si>
    <t>5786762713_ID-11243716378</t>
  </si>
  <si>
    <t>4987176076625</t>
  </si>
  <si>
    <t>5786998863_ID-11244032784</t>
  </si>
  <si>
    <t>4987176079701</t>
  </si>
  <si>
    <t>5786986479_ID-11243976831</t>
  </si>
  <si>
    <t>4987176076663</t>
  </si>
  <si>
    <t>5787016079_ID-11244002745</t>
  </si>
  <si>
    <t>4987176076618</t>
  </si>
  <si>
    <t>5787004580_ID-11244058053</t>
  </si>
  <si>
    <t>5716540053_ID-11167746635</t>
  </si>
  <si>
    <t>5786568838_ID-11243514255</t>
  </si>
  <si>
    <t>[ Special Edition Keith Haring ] Olay Serum Wajah Luminous Light Perfecting Essence Pencerah Skincare 30ml</t>
  </si>
  <si>
    <t>5786628096_ID-11243530277</t>
  </si>
  <si>
    <t>[ Special Edition Keith Haring ] Olay Krim Pelembab Pagi Regenerist Micro Sculpting Anti Aging Day Cream Skincare 50g</t>
  </si>
  <si>
    <t>5797942916_ID-11255438193</t>
  </si>
  <si>
    <t>4987176041340 + 4902430558754</t>
  </si>
  <si>
    <t>5826042724_ID-11285906864</t>
  </si>
  <si>
    <t>5828004091_ID-11287840129</t>
  </si>
  <si>
    <t>5828196642_ID-11287944995</t>
  </si>
  <si>
    <t>5828296330_ID-11287990999</t>
  </si>
  <si>
    <t>VIRTUAL BUNDLING - KITTING</t>
  </si>
  <si>
    <t>5831490566_ID-11291314492</t>
  </si>
  <si>
    <t>[LEBIH HEMAT] Olay Regenerist Ritual Lengkap Advanced Anti Aging: Day Cream 50gr +  Night Cream 50gr +  Serum 50ml + Cleanser 100gr + Essence Water 150 ml</t>
  </si>
  <si>
    <t>5831636246_ID-11291462489</t>
  </si>
  <si>
    <t>[LEBIH HEMAT] Olay Regenerist Ritual Lengkap Advanced Anti Aging: Day Cream 50gr +  Night Cream 50gr +  Serum 50ml + Cleanser 100gr + Essence Water 150 ml + Pre-Essence 40ml</t>
  </si>
  <si>
    <t>5831496933_ID-11291384398</t>
  </si>
  <si>
    <t>[ Special Edition Keith Haring ] Olay Serum Wajah Luminous 30ml &amp; Krim Pelembab Regenerist Anti Aging Skincare 50g</t>
  </si>
  <si>
    <t>5831572698_ID-11291358830</t>
  </si>
  <si>
    <t>[ Special Edition Keith Haring ] Olay Ritual Krim Pelembab Pagi 50g &amp; Malam Anti Aging Skincare 50g</t>
  </si>
  <si>
    <t>5831580854_ID-11291428735</t>
  </si>
  <si>
    <t>4987176079657+4902430293341</t>
  </si>
  <si>
    <t>[ Special Edition Keith Haring ] Olay Krim Pelembab Regenerist Anti Aging Skincare 50g &amp; Serum Regenerist 50ml</t>
  </si>
  <si>
    <t>5830196549_ID-11289914809</t>
  </si>
  <si>
    <t>01/394529501N</t>
  </si>
  <si>
    <t>5830936529_ID-11290710053</t>
  </si>
  <si>
    <t>4902430582704x3</t>
  </si>
  <si>
    <t>Head &amp; Shoulders Shampoo Men Cool Blast 450 ml - Paket Isi 3</t>
  </si>
  <si>
    <t>5831110769_ID-11290862236</t>
  </si>
  <si>
    <t>4902430752626x3</t>
  </si>
  <si>
    <t>Head &amp; Shoulders Shampoo Supreme Smooth 480 ml - Paket Isi 3</t>
  </si>
  <si>
    <t>01/395329501W</t>
  </si>
  <si>
    <t>5828354690_ID-11288134252</t>
  </si>
  <si>
    <t>4902430772075x2</t>
  </si>
  <si>
    <t>Rejoice Shampoo Parfum Lembut 600 ml - Paket Isi 2</t>
  </si>
  <si>
    <t>5828398687_ID-11288186114</t>
  </si>
  <si>
    <t>Rejoice Shampoo Parfum Segar 600 ml - Paket Isi 2</t>
  </si>
  <si>
    <t>Info by Renaldi</t>
  </si>
  <si>
    <t>5828476173_ID-11288240300</t>
  </si>
  <si>
    <t>Downy Pewangi dan Pelembut Pakaian Konsentrat Floral Pink 720 ml - Paket Isi 3</t>
  </si>
  <si>
    <t>01/396129506T</t>
  </si>
  <si>
    <t>5828504147_ID-11288266541</t>
  </si>
  <si>
    <t>Downy Pewangi dan Pelembut Pakaian Konsentrat Anti Bau 680 ml - Paket Isi 3</t>
  </si>
  <si>
    <t>5828516631_ID-11288304759</t>
  </si>
  <si>
    <t>Downy Pewangi dan Pelembut Pakaian Konsentrat Sweetheart 680 ml - Paket Isi 3</t>
  </si>
  <si>
    <t>5828644539_ID-11288464484</t>
  </si>
  <si>
    <t>GILLETTE Venus Smooth Sensitive Cartridge 4s - Paket Isi 2</t>
  </si>
  <si>
    <t>5829674871_ID-11289594120</t>
  </si>
  <si>
    <t>[Bundle] Gillette Venus Comfortglide White Tea (1 Pisau Cukur Razor + Cartridge Refill Isi Ulang 4s )</t>
  </si>
  <si>
    <t>5829854871_ID-11289576558</t>
  </si>
  <si>
    <t>[Bundle] Gillette Venus Smooth Sensitive (1 Pisau Cukur Razor + Cartridge Refill Isi Ulang 4s )</t>
  </si>
  <si>
    <t>2574188878_ID-4736884321</t>
  </si>
  <si>
    <t>5669058931_ID-11114078971</t>
  </si>
  <si>
    <t>5669072868_ID-11114146327</t>
  </si>
  <si>
    <t>5669082861_ID-11114160531</t>
  </si>
  <si>
    <t>Oral-B Sikat Gigi All Rounder Microthin 3s </t>
  </si>
  <si>
    <t>5669100191_ID-11114088715</t>
  </si>
  <si>
    <t>Downy Pelembut &amp; Pewangi Pakaian Konsentrat Sports Fresh 1,45L</t>
  </si>
  <si>
    <t>Reques By renaldi di WA</t>
  </si>
  <si>
    <t>5669106071_ID-11114086485</t>
  </si>
  <si>
    <t>Downy Pewangi dan Pelembut Pakaian Konsentrat Sweetheart 1,45 L</t>
  </si>
  <si>
    <t>5669508406_ID-11114564483</t>
  </si>
  <si>
    <t>Oral-B Sikat Gigi UltraThin Green Tea 1s</t>
  </si>
  <si>
    <t>5669520073_ID-11114554423</t>
  </si>
  <si>
    <t>5669560423_ID-11114642778</t>
  </si>
  <si>
    <t>5669576440_ID-11114702023</t>
  </si>
  <si>
    <t>By Wa Caca</t>
  </si>
  <si>
    <t>5669578816_ID-11114750071</t>
  </si>
  <si>
    <t>Head &amp; Shoulders Shampoo Anti Hairfall 300 ml - Paket Isi 2</t>
  </si>
  <si>
    <t>5669652218_ID-11114732856</t>
  </si>
  <si>
    <t>Gillette Alat Cukur Wanita Simply Venus Disposable - Isi 4</t>
  </si>
  <si>
    <t>5716384972_ID-11167634853</t>
  </si>
  <si>
    <t>5716440105_ID-11167618876</t>
  </si>
  <si>
    <t>Pantene Conditioner Micellar Detox and Purify 300 ml x2</t>
  </si>
  <si>
    <t>PA722TBAA8ZQ14ANID-21040498</t>
  </si>
  <si>
    <t>5864522895_ID-11328070967</t>
  </si>
  <si>
    <t>5864854532_ID-11328530625</t>
  </si>
  <si>
    <t>5864862186_ID-11328488896</t>
  </si>
  <si>
    <t>Sangobion 40 cap @4 strips</t>
  </si>
  <si>
    <t>5864926936_ID-11328610898</t>
  </si>
  <si>
    <t>5864998837_ID-11328734371</t>
  </si>
  <si>
    <t>5847660789_ID-11308394175</t>
  </si>
  <si>
    <t>5847714123_ID-11308416065</t>
  </si>
  <si>
    <t>5847696439_ID-11308348933</t>
  </si>
  <si>
    <t>5847474712_ID-11308136429</t>
  </si>
  <si>
    <t>GILLETTE Blue II Plus Pivot Elastomer Handle Disposable Razor 5pcs</t>
  </si>
  <si>
    <t>InfoWa Renaldi</t>
  </si>
  <si>
    <t>5847646836_ID-11308350705</t>
  </si>
  <si>
    <t>Gillette Blue 3 Disposable Ice Razor 4s</t>
  </si>
  <si>
    <t>6031308974_ID-11592396818</t>
  </si>
  <si>
    <t>6068620169_ID-11638508545</t>
  </si>
  <si>
    <t>Olay Luminous Niacinamide Masker Wajah Brightening Skin Care Sheet Mask - Paket Isi 3</t>
  </si>
  <si>
    <t>6068890128_ID-11638784676</t>
  </si>
  <si>
    <t>Olay Regenerist Niacinamide Masker Wajah Anti Aging Skin Care Sheet Mask - Paket Isi 3</t>
  </si>
  <si>
    <t>6068954889_ID-11638890470</t>
  </si>
  <si>
    <t>Olay Luminous Niacinamide + Vitamin C Masker Wajah Brightening Skin Care Sheet Mask - Paket Isi 3</t>
  </si>
  <si>
    <t>6069056120_ID-11638944447</t>
  </si>
  <si>
    <t>Olay Luminous Niacinamide + Hyaluronic Masker Wajah Brightening Skin Care Sheet Mask - Paket Isi 3</t>
  </si>
  <si>
    <t>6069184267_ID-11639096389</t>
  </si>
  <si>
    <t>Olay Regenerist Niacinamide + Retinol24 Masker Wajah Anti Aging Skin Care Sheet Mask - Paket Isi 3</t>
  </si>
  <si>
    <t>6068166454_ID-11638116465</t>
  </si>
  <si>
    <t>Downy Pewangi dan Pelembut Pakaian Konsentrat French Lavender 550mL - Paket Isi 3</t>
  </si>
  <si>
    <t>6031488299_ID-11592504843</t>
  </si>
  <si>
    <t>6171806621_ID-11752790661</t>
  </si>
  <si>
    <t>4987176091772</t>
  </si>
  <si>
    <t>6429354887_ID-12201648184</t>
  </si>
  <si>
    <t>[HAMPERS RAMADHAN] Olay Regenerist Recycled Pack - Set Lengkap Anti Aging Skincare - Krim Wajah, Serum Wajah, Sabun Muka</t>
  </si>
  <si>
    <t>6429362811_ID-12201630914</t>
  </si>
  <si>
    <t>[HAMPERS RAMADHAN] Olay Total Effects Recycled Pack - Set Lengkap Anti Aging Skincare - Krim Wajah, Serum Wajah, Sabun Muka</t>
  </si>
  <si>
    <t>6429320972_ID-12201622063</t>
  </si>
  <si>
    <t>[HAMPERS RAMADHAN] Olay Regenerist Recycled Pack - Ritual Krim Pelembab Pagi &amp; Malam Anti Aging Skincare</t>
  </si>
  <si>
    <t>6429346116_ID-12201620045</t>
  </si>
  <si>
    <t>[HAMPERS RAMADHAN] Olay Luminous Recycled Pack - Ritual Krim Pelembab Wajah Pagi &amp; Malam Pencerah Skincare</t>
  </si>
  <si>
    <t>Stop Order karena Siso Info Ayu</t>
  </si>
  <si>
    <t>6223290137_ID-11826316347</t>
  </si>
  <si>
    <t>6222724096_ID-11825666156</t>
  </si>
  <si>
    <t>6222854936_ID-11825836501</t>
  </si>
  <si>
    <t>6222894831_ID-11825884240</t>
  </si>
  <si>
    <t>6222918946_ID-11825918263</t>
  </si>
  <si>
    <t>6590058119_ID-12528044246</t>
  </si>
  <si>
    <t>Gillette Alat Cukur Blue 3 Flexi Razor Pisau Cukur isi 4 Gratis 2</t>
  </si>
  <si>
    <t>6590016981_ID-12528000673</t>
  </si>
  <si>
    <t>Gillette Alat Cukur Blue 2 Flexi Razor Pisau Cukur isi 5 Gratis 2</t>
  </si>
  <si>
    <t>Aktif pada Tanggal 9 September 2022 by Gsheet Monik</t>
  </si>
  <si>
    <t>6709110876_ID-12746666540</t>
  </si>
  <si>
    <t>[Exclusive Launch] Head&amp;Shoulders Shampoo Lemon Fresh Mobile Legend Bang Bang 300 ML x4 + 160 ML</t>
  </si>
  <si>
    <t>[Exclusive Launch] Head&amp;Shoulders Shampoo Lemon Fresh Mobile Legend Bang Bang 300 ML x2 + 160 ML</t>
  </si>
  <si>
    <t>6709090943_ID-12746618097</t>
  </si>
  <si>
    <t>[Exclusive Launch] Head&amp;Shoulders Shampoo Lemon Fresh Mobile Legend Bang Bang 300 ML [Paket Isi 3]</t>
  </si>
  <si>
    <t>6709108124_ID-12746572698</t>
  </si>
  <si>
    <t>[Exclusive Launch] Head&amp;Shoulders Shampoo Lemon Fresh Mobile Legend Bang Bang 300 ML [Paket Isi 2]</t>
  </si>
  <si>
    <t>6708006337_ID-12744206145</t>
  </si>
  <si>
    <t>[Exclusive Launch] Head&amp;Shoulders Shampoo Cool Menthol Mobile Legend Bang Bang 300 ML x4 + 160ML</t>
  </si>
  <si>
    <t>6707976958_ID-12744156795</t>
  </si>
  <si>
    <t>[Exclusive Launch] Head&amp;Shoulders Shampoo Cool Menthol Mobile Legend Bang Bang 300 ML x2 + 160ML</t>
  </si>
  <si>
    <t>6707964912_ID-12744136681</t>
  </si>
  <si>
    <t>[Exclusive Launch] Head&amp;Shoulders Shampoo Cool Menthol Mobile Legend Bang Bang 300 ML [Paket Isi 3]</t>
  </si>
  <si>
    <t>6707954407_ID-12744104825</t>
  </si>
  <si>
    <t>[Exclusive Launch] Head&amp;Shoulders Shampoo Cool Menthol Mobile Legend Bang Bang 300 ML [Paket Isi 2]</t>
  </si>
  <si>
    <t>6651738648_ID-12649774076</t>
  </si>
  <si>
    <t>[Exclusive Launch] Head&amp;Shoulders Shampoo Lemon Fresh Mobile Legend Bang Bang 300 ML</t>
  </si>
  <si>
    <t>6651706255_ID-12649660450</t>
  </si>
  <si>
    <t>[Exclusive Launch] Head&amp;Shoulders Shampoo Cool Menthol Mobile Legend Bang Bang 160 ML</t>
  </si>
  <si>
    <t>01/395329502O</t>
  </si>
  <si>
    <t>6686414842_ID-12712554099</t>
  </si>
  <si>
    <t>4987176110732+4987176110725</t>
  </si>
  <si>
    <t>6686412391_ID-12712516319</t>
  </si>
  <si>
    <t>6686384921_ID-12712502202</t>
  </si>
  <si>
    <t>6686392250_ID-12712482075</t>
  </si>
  <si>
    <t>Rejoice Jeju Rose Shampoo 340ml  [Paket isi 3]</t>
  </si>
  <si>
    <t>6686368437_ID-12712456222</t>
  </si>
  <si>
    <t>Rejoice Jeju Rose Shampoo 340ml  [Paket isi 2]</t>
  </si>
  <si>
    <t>01/395329502Q</t>
  </si>
  <si>
    <t>6686366136_ID-12712434483</t>
  </si>
  <si>
    <t>4987176064639x3</t>
  </si>
  <si>
    <t>01/395329502P</t>
  </si>
  <si>
    <t>6686344208_ID-12712402753</t>
  </si>
  <si>
    <t>4987176064639x2</t>
  </si>
  <si>
    <t>6686324125_ID-12712380022</t>
  </si>
  <si>
    <t>6686276693_ID-12712344277</t>
  </si>
  <si>
    <t>01/395529501M</t>
  </si>
  <si>
    <t>6709270580_ID-12747134855</t>
  </si>
  <si>
    <t>4987176008718x2</t>
  </si>
  <si>
    <t>Vicks Vaporub 25gr - Paket Isi 2</t>
  </si>
  <si>
    <t>6688838783_ID-12716470339</t>
  </si>
  <si>
    <t>Vicks Formula Jahe Madu 56 ml - Paket Isi 6</t>
  </si>
  <si>
    <t>01/395529501W</t>
  </si>
  <si>
    <t>6688830721_ID-12716470132</t>
  </si>
  <si>
    <t>4987176000552x6</t>
  </si>
  <si>
    <t>Vicks Vaporub 50 - Paket Isi 6</t>
  </si>
  <si>
    <t>01/395529501X</t>
  </si>
  <si>
    <t>6688814935_ID-12716444419</t>
  </si>
  <si>
    <t>4987176008718x6</t>
  </si>
  <si>
    <t>Vicks Vaporub 25 - Paket Isi 6</t>
  </si>
  <si>
    <t>01/395529502G</t>
  </si>
  <si>
    <t>6688814012_ID-12716384938</t>
  </si>
  <si>
    <t>4987176600554x6</t>
  </si>
  <si>
    <t>Vicks Vaporub 10 - Paket Isi 6</t>
  </si>
  <si>
    <t>6688226620_ID-12715492457</t>
  </si>
  <si>
    <t>Vicks Inhaler  - Paket Isi 6</t>
  </si>
  <si>
    <t>EOL Temporary</t>
  </si>
  <si>
    <t>Aktive Kembali 25 Januari 2023</t>
  </si>
  <si>
    <t>6688216481_ID-12715422929</t>
  </si>
  <si>
    <t>Vicks Formula Jahe Madu 56 ml  - Paket Isi 3</t>
  </si>
  <si>
    <t>01/395529501E</t>
  </si>
  <si>
    <t>6688206174_ID-12715386872</t>
  </si>
  <si>
    <t>4987176000552x3</t>
  </si>
  <si>
    <t>Vicks Vaporub 50  - Paket Isi 3</t>
  </si>
  <si>
    <t>01/395529501N</t>
  </si>
  <si>
    <t>6688194394_ID-12715376780</t>
  </si>
  <si>
    <t>4987176008718x3</t>
  </si>
  <si>
    <t>Vicks Vaporub 25  - Paket Isi 3</t>
  </si>
  <si>
    <t>01/395529501K</t>
  </si>
  <si>
    <t>6688174501_ID-12715374237</t>
  </si>
  <si>
    <t>4987176600554x3</t>
  </si>
  <si>
    <t>Vicks Vaporub 10  - Paket Isi 3</t>
  </si>
  <si>
    <t>6688176051_ID-12715330837</t>
  </si>
  <si>
    <t>Vicks Inhaler  - Paket Isi 3</t>
  </si>
  <si>
    <t>6688124980_ID-12715328445</t>
  </si>
  <si>
    <t>Vicks Formula Jahe Madu 56 ml - Paket Isi 2</t>
  </si>
  <si>
    <t>01/395529501D</t>
  </si>
  <si>
    <t>6687408309_ID-12714176791</t>
  </si>
  <si>
    <t>4987176000552x2</t>
  </si>
  <si>
    <t>Vicks Vaporub 50 - Paket Isi 2</t>
  </si>
  <si>
    <t>01/395529501J</t>
  </si>
  <si>
    <t>6687332448_ID-12714070225</t>
  </si>
  <si>
    <t>4987176600554x2</t>
  </si>
  <si>
    <t>Vicks Vaporub 10 - Paket Isi 2</t>
  </si>
  <si>
    <t>6687258408_ID-12713912790</t>
  </si>
  <si>
    <t>Vicks Inhaler - Paket Isi 2</t>
  </si>
  <si>
    <t>6614308499_ID-12575730123</t>
  </si>
  <si>
    <t>6512588869_ID-12389282325</t>
  </si>
  <si>
    <t>7015368175_ID-13266744967</t>
  </si>
  <si>
    <t>7065540415_ID-13353126325</t>
  </si>
  <si>
    <t>7015428116_ID-13266864394</t>
  </si>
  <si>
    <t>7015402586_ID-13266898103</t>
  </si>
  <si>
    <t>7065714263_ID-13353304385</t>
  </si>
  <si>
    <t>7015452558_ID-13266904981</t>
  </si>
  <si>
    <t>7016574826_ID-13269084825</t>
  </si>
  <si>
    <t>7016644272_ID-13269146738</t>
  </si>
  <si>
    <t>7016700015_ID-13269202423</t>
  </si>
  <si>
    <t>7016674516_ID-13269270476</t>
  </si>
  <si>
    <t>7016808287_ID-13269478872</t>
  </si>
  <si>
    <t>7065810013_ID-13353352693</t>
  </si>
  <si>
    <t>7065756980_ID-13353384651</t>
  </si>
  <si>
    <t>7065770930_ID-13353398693</t>
  </si>
  <si>
    <t>7065924065_ID-13353566524</t>
  </si>
  <si>
    <t>7065886646_ID-13353610124</t>
  </si>
  <si>
    <t>7065946302_ID-13353654580</t>
  </si>
  <si>
    <t>7065920826_ID-13353732080</t>
  </si>
  <si>
    <t>7065962460_ID-13353754312</t>
  </si>
  <si>
    <t>7065974731_ID-13353830033</t>
  </si>
  <si>
    <t>7014424732_ID-13265136903</t>
  </si>
  <si>
    <t>7014632081_ID-13265418356</t>
  </si>
  <si>
    <t>7014632375_ID-13265424876</t>
  </si>
  <si>
    <t>7014680103_ID-13265484957</t>
  </si>
  <si>
    <t>7014832285_ID-13265780867</t>
  </si>
  <si>
    <t>7014846751_ID-13265952023</t>
  </si>
  <si>
    <t>7014904300_ID-13266014151</t>
  </si>
  <si>
    <t>7015094538_ID-13266332637</t>
  </si>
  <si>
    <t>7015134132_ID-13266570260</t>
  </si>
  <si>
    <t>7065316907_ID-13352866769</t>
  </si>
  <si>
    <t>7065380383_ID-13352880693</t>
  </si>
  <si>
    <t>7065416623_ID-13353036010</t>
  </si>
  <si>
    <t>7065456221_ID-13353008506</t>
  </si>
  <si>
    <t>7065450417_ID-13353020621</t>
  </si>
  <si>
    <t>7065448683_ID-13353048370</t>
  </si>
  <si>
    <t>7065502097_ID-13353008913</t>
  </si>
  <si>
    <t>7017540134_ID-13270842775</t>
  </si>
  <si>
    <t>7017590029_ID-13270876955</t>
  </si>
  <si>
    <t>7017586788_ID-13271006093</t>
  </si>
  <si>
    <t>7017608904_ID-13271032499</t>
  </si>
  <si>
    <t>Ambi Pur Pengharum Mobil Fresh and Cool Starter Kit Ultra 7,5 ml</t>
  </si>
  <si>
    <t>Ambi Pur Pengharum Mobil Fresh and Light Refill 7,5 ml</t>
  </si>
  <si>
    <t>Ambi Pur Pengharum Mobil Fresh and Light Starter Kit Ultra 7,5 ml</t>
  </si>
  <si>
    <t>Downy Pewangi dan Pelembut Pakaian Konsentrat Anti Apek 1,35 L - Paket isi 3</t>
  </si>
  <si>
    <t>Downy Pewangi dan Pelembut Pakaian Konsentrat Daring 680 ml - Paket isi 4</t>
  </si>
  <si>
    <t>1078152572_ID-1684632379</t>
  </si>
  <si>
    <t>Downy Pewangi dan Pelembut Pakaian Konsentrat Sport Fresh 1,35 L - Paket isi 3</t>
  </si>
  <si>
    <t>DO886OTAABI881ANID-25831843</t>
  </si>
  <si>
    <t>Downy Pewangi dan Pelembut Pakaian Konsentrat Sunrise Fresh Botol 900 ml</t>
  </si>
  <si>
    <t>5436670016_ID-10820906158</t>
  </si>
  <si>
    <t>5436594759_ID-10820900336</t>
  </si>
  <si>
    <t>01/396129508C</t>
  </si>
  <si>
    <t>4805202182_ID-8822120473</t>
  </si>
  <si>
    <t>Downy Pewangi dan Pelembut Pakaian Konsentrat Daring 1,45 L - Paket isi 3</t>
  </si>
  <si>
    <t>4805186341_ID-8822178063</t>
  </si>
  <si>
    <t>Downy Pewangi dan Pelembut Pakaian Konsentrat Floral Pink 1,5 L - Paket isi 3</t>
  </si>
  <si>
    <t>5436636272_ID-10820862716</t>
  </si>
  <si>
    <t>4805118993_ID-8822092981</t>
  </si>
  <si>
    <t>01/396129508J</t>
  </si>
  <si>
    <t>4805206129_ID-8822108612</t>
  </si>
  <si>
    <t>Downy Pewangi dan Pelembut Pakaian Konsentrat Passion 1,45 L - Paket isi 3</t>
  </si>
  <si>
    <t>4805198301_ID-8822088842</t>
  </si>
  <si>
    <t>Downy Pewangi dan Pelembut Pakaian Konsentrat Sunrise Fresh 1,5 L - Paket isi 3</t>
  </si>
  <si>
    <t>4805192280_ID-8822150557</t>
  </si>
  <si>
    <t>Downy Pewangi dan Pelembut Pakaian Konsentrat Sweetheart 1,45 L - Paket isi 3</t>
  </si>
  <si>
    <t>5353054213_ID-10520560411</t>
  </si>
  <si>
    <t>4987176049889</t>
  </si>
  <si>
    <t>1500020782_ID-2820944514</t>
  </si>
  <si>
    <t>3205878361_ID-5604712498</t>
  </si>
  <si>
    <t>GI720HBAC74FANID-118241</t>
  </si>
  <si>
    <t>3205868476_ID-5604676945</t>
  </si>
  <si>
    <t>1500050259_ID-2820924664</t>
  </si>
  <si>
    <t>3205830860_ID-5604718381</t>
  </si>
  <si>
    <t>Gillette Alat Cukur Vector Refill Isi 4 Pisau Cukur Isi Ulang Paket Isi 2</t>
  </si>
  <si>
    <t>961176696_ID-1449452001</t>
  </si>
  <si>
    <t>963184888_ID-1452240084</t>
  </si>
  <si>
    <t>Gillette Fusion Proglide Manual Cartridge 4s - Pisau Cukur</t>
  </si>
  <si>
    <t>4188394485_ID-7063678065</t>
  </si>
  <si>
    <t>3204984214_ID-5603574290</t>
  </si>
  <si>
    <t>3205864705_ID-5604696928</t>
  </si>
  <si>
    <t>1500008844_ID-2820966117</t>
  </si>
  <si>
    <t>GI720HBAA5YQMHANID-12654922</t>
  </si>
  <si>
    <t>3205854639_ID-5604686883</t>
  </si>
  <si>
    <t>Gillette Venus Alat Cukur Wanita Sensitive Isi 3 Razor Pisau Cukur Paket Isi 2</t>
  </si>
  <si>
    <t>377903102_ID-406892836</t>
  </si>
  <si>
    <t>Gillette Venus Alat Cukur Wanita Simply Venus Isi 2 Razor Pisau Cukur</t>
  </si>
  <si>
    <t>5426818058_ID-10793578648</t>
  </si>
  <si>
    <t>7702018358908</t>
  </si>
  <si>
    <t>5426754707_ID-10793574993</t>
  </si>
  <si>
    <t>3014260614973</t>
  </si>
  <si>
    <t>5122414233_ID-9522016324</t>
  </si>
  <si>
    <t>Gillette Venus Alat Cukur Wanita Comfortglide Olay Razor Pisau Cukur Isi Ulang</t>
  </si>
  <si>
    <t>Gillette Venus Alat Cukur Wanita Hybrid Razor Razor Pisau Cukur Isi Ulang</t>
  </si>
  <si>
    <t>5418748377_ID-10764004613</t>
  </si>
  <si>
    <t>Gillette Venus Alat Cukur Wanita Smooth Sensitive Razor Pisau Cukur Isi Ulang</t>
  </si>
  <si>
    <t>985866392_ID-1480044295</t>
  </si>
  <si>
    <t>4160194389_ID-7014784867</t>
  </si>
  <si>
    <t>Herbal Essences Bio Renew Argan Oil of Morocco - Paket Shampoo 400 ml x2  + Conditioner 400 ml</t>
  </si>
  <si>
    <t>4160192379_ID-7014846162</t>
  </si>
  <si>
    <t>Herbal Essences Shampoo Bio Renew 400 ml Paket Isi 3 - Argan Oil of Morocco + White Strawberry and Sweet Mint + White Grapefruit and Mosa Mint</t>
  </si>
  <si>
    <t>Herbal Essences Bio Renew White Strawberry and Sweet Mint - Paket Shampoo 400 ml + Conditioner 400 ml</t>
  </si>
  <si>
    <t>637628966_ID-886576500</t>
  </si>
  <si>
    <t>Herbal Essences Shampoo Bio Renew White Strawberry and Sweet Mint 400 ml - Paket isi 2</t>
  </si>
  <si>
    <t>Herbal Essences Bio Renew Coconut Milk - Paket Shampoo 400 ml + Conditioner 400 ml</t>
  </si>
  <si>
    <t>3412472347_ID-5857858236</t>
  </si>
  <si>
    <t>Herbal Essences Bio Renew Rosemary and Herbs - Paket Shampoo 400 ml + Conditioner 400 ml</t>
  </si>
  <si>
    <t>Herbal Essences Bio Renew Argan Oil of Morocco - Paket Shampoo 400 ml + Conditioner 400 ml</t>
  </si>
  <si>
    <t>Herbal Essences Shampoo Bio Renew Argan Oil of Morocco 400 ml - Paket isi 2</t>
  </si>
  <si>
    <t>Herbal Essences Bio Renew Golden Moringa - Paket Shampoo 400 ml + Conditioner 400 ml</t>
  </si>
  <si>
    <t>4160206275_ID-7014814832</t>
  </si>
  <si>
    <t>Herbal Essences Bio Renew White Strawberry and Sweet Mint - Paket Shampoo 400 ml x2  + Conditioner 400 ml</t>
  </si>
  <si>
    <t>955706312_ID-1440400846</t>
  </si>
  <si>
    <t>Herbal Essences Colour Me Happy - Paket Shampoo 300 ml + Conditioner 300 ml</t>
  </si>
  <si>
    <t>4160182621_ID-7014802884</t>
  </si>
  <si>
    <t>Herbal Essences Colour Me Happy - Paket Shampoo 300 ml x2  + Conditioner 300 ml</t>
  </si>
  <si>
    <t>4160166789_ID-7014838437</t>
  </si>
  <si>
    <t>Herbal Essences Bio Renew Coconut Milk - Paket Shampoo 400 ml x2  + Conditioner 400 ml</t>
  </si>
  <si>
    <t>956000257_ID-1440728054</t>
  </si>
  <si>
    <t>Herbal Essences Hello Hydration - Paket Shampoo 300 ml + Conditioner 300 ml</t>
  </si>
  <si>
    <t>956152832_ID-1441056907</t>
  </si>
  <si>
    <t>Herbal Essences Moroccan My Shine - Paket Shampoo 300 ml + Conditioner 300 ml</t>
  </si>
  <si>
    <t>4160208206_ID-7014786713</t>
  </si>
  <si>
    <t>Herbal Essences Hello Hydration - Paket Shampoo 300 ml x2  + Conditioner 300 ml</t>
  </si>
  <si>
    <t>4160180644_ID-7014770962</t>
  </si>
  <si>
    <t>Herbal Essences Moroccan My Shine - Paket Shampoo 300 ml x2  + Conditioner 300 ml</t>
  </si>
  <si>
    <t>4160184657_ID-7014828746</t>
  </si>
  <si>
    <t>Herbal Essences Bio Renew Golden Moringa - Paket Shampoo 400 ml x2  + Conditioner 400 ml</t>
  </si>
  <si>
    <t>5121078032_ID-9519554397</t>
  </si>
  <si>
    <t>OL719HBAAMYLDIANID-49588399</t>
  </si>
  <si>
    <t>OL719HBAA8ZHREANID-21028246</t>
  </si>
  <si>
    <t>[Buy 1 Get 1 FREE] Olay Regenerist Ritual Serum Wajah Anti Aging Skincare 50ml - Paket isi 2</t>
  </si>
  <si>
    <t>OL719HBAA8ZHRDANID-21028245</t>
  </si>
  <si>
    <t>[LEBIH HEMAT] Olay Ritual Set Perawatan Malam Krim Pelembab dan Sabun Muka Anti Aging Skincare</t>
  </si>
  <si>
    <t>848572316_ID-1220904280</t>
  </si>
  <si>
    <t>[LEBIH HEMAT] Olay Total Effects Set Lengkap Anti Aging Skincare - Krim Wajah, Serum Wajah, Sabun Muka</t>
  </si>
  <si>
    <t>[LEBIH HEMAT] Olay Total Effects Set Lengkap Perawatan Wajah Anti Aging Skincare - Krim Pelembab &amp; Sabun Muka</t>
  </si>
  <si>
    <t>[LEBIH HEMAT] Olay Set Lengkap Regenerist Anti Aging Skincare - Krim Wajah, Serum Wajah, Sabun Muka</t>
  </si>
  <si>
    <t>[LEBIH HEMAT] Olay Regenerist Set Pelembab Wajah Advanced Anti Aging Skincare</t>
  </si>
  <si>
    <t>4188888117_ID-7064492301</t>
  </si>
  <si>
    <t>[LEBIH HEMAT] Olay Set Pencerah Whitening: Luminouous Day Cream 50gr + Night Cream 50gr + Essence 30ml</t>
  </si>
  <si>
    <t>[LEBIH HEMAT] Olay Total Effects Set Perawatan Krim Pelembab Wajah &amp; Serum Perawatan Anti Aging Skincare</t>
  </si>
  <si>
    <t>[Buy 1 Get 1 FREE] Olay Total Effects Set Perawatan Krim Pelembab Wajah Anti Aging Gentle Skincare</t>
  </si>
  <si>
    <t>OL719HBAAMYLDJANID-49588400</t>
  </si>
  <si>
    <t>[LEBIH HEMAT] Olay Total Effects Set Perawatan Krim Pelembab Wajah Pagi &amp; Malam Anti Aging Normal Skincare</t>
  </si>
  <si>
    <t>720896262_ID-997714068</t>
  </si>
  <si>
    <t>[LEBIH HEMAT] Olay Luminous Set Ritual Krim Pelembab Wajah Pagi &amp; Malam Pencerah Skincare</t>
  </si>
  <si>
    <t>OL719HBAAV175NANID-70138059</t>
  </si>
  <si>
    <t>[LEBIH HEMAT] Olay Total Effects Set Perawatan Krim Pelembab Pagi &amp; Sabun Muka Anti Aging Gentle Skincare</t>
  </si>
  <si>
    <t>[LEBIH HEMAT] Olay Total Effects Set Perawatan Krim Pelembab Pagi &amp; Sabun Muka Anti Aging Normal Skincare</t>
  </si>
  <si>
    <t>OL719HB98QIZANID-49676</t>
  </si>
  <si>
    <t>1623430277_ID-3132364577</t>
  </si>
  <si>
    <t>5428886840_ID-10799942683</t>
  </si>
  <si>
    <t>4902430408158</t>
  </si>
  <si>
    <t>Olay Regenerist Micro-Sculpting Essence Water Serum 150ml Wajah Brightening Skincare</t>
  </si>
  <si>
    <t>4188846718_ID-7064450650</t>
  </si>
  <si>
    <t>Olay Regenerist RETINOL 24 Serum 30ml - Paket isi 2</t>
  </si>
  <si>
    <t>OL719HB92XLVANID-54657</t>
  </si>
  <si>
    <t>OL719HB91XLWANID-54658</t>
  </si>
  <si>
    <t>2573136137_ID-4735016978</t>
  </si>
  <si>
    <t>1623396805_ID-3132396239</t>
  </si>
  <si>
    <t>OL719HB89XLYANID-54660</t>
  </si>
  <si>
    <t>1623424336_ID-3132330891</t>
  </si>
  <si>
    <t>OL719HBAA3HWOUANID-6690860</t>
  </si>
  <si>
    <t>OL719HBAJ3KKANID-463986</t>
  </si>
  <si>
    <t>4804630684_ID-8821724261</t>
  </si>
  <si>
    <t>Olay Luminous Niacinamide + Vitamin C Super Serum Brightening Skincare 30ML</t>
  </si>
  <si>
    <t>1676214909_ID-3249010714</t>
  </si>
  <si>
    <t>2571230762_ID-4732486933</t>
  </si>
  <si>
    <t>3265150852_ID-5679562755</t>
  </si>
  <si>
    <t>3205904224_ID-5604732455</t>
  </si>
  <si>
    <t>Oral-B Benang Gigi Essential Floss 50 M  - Paket isi 6</t>
  </si>
  <si>
    <t>3205916070_ID-5604724508</t>
  </si>
  <si>
    <t>Oral-B Benang Gigi Satin Floss 50 M  - Paket isi 6</t>
  </si>
  <si>
    <t>06-Des-2022</t>
  </si>
  <si>
    <t>By Wa Caca 6 Desember 2022</t>
  </si>
  <si>
    <t>4190414031_ID-7068956737</t>
  </si>
  <si>
    <t>Oral-B Pasta Gigi Tooth and Gum Care Paste - Paket isi 6</t>
  </si>
  <si>
    <t>4190390541_ID-7068988628</t>
  </si>
  <si>
    <t>Oral-B Sikat Gigi All Rounder 123 Soft 2s - Paket isi 6</t>
  </si>
  <si>
    <t>3260218426_ID-5671746266</t>
  </si>
  <si>
    <t>Oral-B Sikat Gigi All Rounder 123 Soft 3s - Paket isi 6</t>
  </si>
  <si>
    <t>4190394516_ID-7068986620</t>
  </si>
  <si>
    <t>4644754798_ID-8162994625</t>
  </si>
  <si>
    <t>4902430906487</t>
  </si>
  <si>
    <t>4644758723_ID-8162998466</t>
  </si>
  <si>
    <t>4190352852_ID-7068972546</t>
  </si>
  <si>
    <t>Oral-B Sikat Gigi Toothbrush Anak Stages 2 Mickey (2-4 tahun) - Paket isi 6</t>
  </si>
  <si>
    <t>3260162051_ID-5671614911</t>
  </si>
  <si>
    <t>3250326207_ID-5660470263</t>
  </si>
  <si>
    <t>3250288558_ID-5660482135</t>
  </si>
  <si>
    <t>Oral-B Sikat Gigi Toothbrush Ultrathin Green Tea 3s - Paket isi 6</t>
  </si>
  <si>
    <t>407134523_ID-449950078</t>
  </si>
  <si>
    <t>Oral-B Sikat Gigi Toothbrush Ultrathin Compact Soft 3s - Paket isi 2</t>
  </si>
  <si>
    <t>407096293_ID-449889878</t>
  </si>
  <si>
    <t>4916566599_ID-9061734371</t>
  </si>
  <si>
    <t>985360029_ID-1479710133</t>
  </si>
  <si>
    <t>Pantene Shampoo Anti Dandruff 900 ml - Paket isi 3</t>
  </si>
  <si>
    <t>4195290459_ID-7075926705</t>
  </si>
  <si>
    <t>Pantene Shampoo Anti Lepek 900 ml - Paket isi 3</t>
  </si>
  <si>
    <t>4644782375_ID-8163010569</t>
  </si>
  <si>
    <t>PA780HBAAKSJ03ANID-45109230</t>
  </si>
  <si>
    <t>Pantene Shampoo Hair Fall Control 400ml - Paket Isi 3</t>
  </si>
  <si>
    <t>Pantene Shampoo Hair Fall Control 900 ml - Paket isi 3</t>
  </si>
  <si>
    <t>984874132_ID-1479340609</t>
  </si>
  <si>
    <t>RE930HBABEQ4S4ANID-115734832</t>
  </si>
  <si>
    <t>506644840_ID-659006584</t>
  </si>
  <si>
    <t>Rejoice Shampoo Lembut Ternutrisi 600ml</t>
  </si>
  <si>
    <t>Vicks  Inhaler 0,5 ml</t>
  </si>
  <si>
    <t>1438362099_ID-2650130747</t>
  </si>
  <si>
    <t>5669508537_ID-11114564630</t>
  </si>
  <si>
    <t>Oral-B Sikat Gigi Anak Mickey (2-4 tahun) - Paket Isi 3</t>
  </si>
  <si>
    <t>5669692220_ID-11114818089</t>
  </si>
  <si>
    <t>Rejoice Shampoo Moisture Smooth 340 ml - Paket Isi 2</t>
  </si>
  <si>
    <t>5669648674_ID-11114816254</t>
  </si>
  <si>
    <t>4902430473231x2</t>
  </si>
  <si>
    <t>Rejoice Shampoo Anti Hairfall 340ml  - Paket Isi 2</t>
  </si>
  <si>
    <t>5716634014_ID-11167838356</t>
  </si>
  <si>
    <t>5740884288_ID-11193580286</t>
  </si>
  <si>
    <t>5740918175_ID-11193614417</t>
  </si>
  <si>
    <t>5738622684_ID-11191072999</t>
  </si>
  <si>
    <t>5738692959_ID-11191194700</t>
  </si>
  <si>
    <t>5739186255_ID-11191616414</t>
  </si>
  <si>
    <t>Olay White Radiance Luminous Krim Pelembab UV 50 g</t>
  </si>
  <si>
    <t>5786704014_ID-11243620399</t>
  </si>
  <si>
    <t>5786710627_ID-11243670097</t>
  </si>
  <si>
    <t>5786730465_ID-11243660491</t>
  </si>
  <si>
    <t>5669712438_ID-11114854099</t>
  </si>
  <si>
    <t>Rejoice Shampoo Anti Ketombe 3-in-1 340 ml - Paket Isi 2</t>
  </si>
  <si>
    <t>5826042309_ID-11285894961</t>
  </si>
  <si>
    <t>5828186158_ID-11287952182</t>
  </si>
  <si>
    <t>5829986114_ID-11289650525</t>
  </si>
  <si>
    <t>01/394529504A</t>
  </si>
  <si>
    <t>5831064670_ID-11290856044</t>
  </si>
  <si>
    <t>Head &amp; Shoulders Shampoo Supreme Moisture 480 ml - Paket Isi 3</t>
  </si>
  <si>
    <t>01/395329502X</t>
  </si>
  <si>
    <t>5828348149_ID-11288086129</t>
  </si>
  <si>
    <t>4902430432375x2</t>
  </si>
  <si>
    <t>Rejoice Shampoo Lembut Ternutrisi 600ml - Paket Isi 2</t>
  </si>
  <si>
    <t>5828568757_ID-11288376587</t>
  </si>
  <si>
    <t>Gillette Simply Venus 2s - Paket Isi 4</t>
  </si>
  <si>
    <t xml:space="preserve">VIRTUAL KITTING </t>
  </si>
  <si>
    <t>5828624448_ID-11288406748</t>
  </si>
  <si>
    <t>Gillette Blue II Plus Elastomer Handle Disposable Sensitive Razor 10s - Paket Isi 2</t>
  </si>
  <si>
    <t>5864986625_ID-11328706107</t>
  </si>
  <si>
    <t>5864998661_ID-11328726354</t>
  </si>
  <si>
    <t>Sangobion 10 Caps Strip</t>
  </si>
  <si>
    <t>6068222210_ID-11638138773</t>
  </si>
  <si>
    <t>6223260807_ID-11826316554</t>
  </si>
  <si>
    <t>4160182622_ID-7014770961</t>
  </si>
  <si>
    <t>Herbal Essences Shampoo Bio Renew 400 ml Paket Isi 3 - Rosemary and Herbs + White Grapefruit and Mosa Mint + White Strawberry and Sweet Mint</t>
  </si>
  <si>
    <t>5422900008_ID-10783832350</t>
  </si>
  <si>
    <t>Gillette Venus Alat Cukur Wanita Comfortglide White Tea Razor Pisau Cukur Isi Ulang</t>
  </si>
  <si>
    <t>Downy Pewangi dan Pelembut Pakaian Konsentrat Anti Apek 650 ml - Paket isi 2</t>
  </si>
  <si>
    <t>01/396129510ULazada</t>
  </si>
  <si>
    <t>579344337_ID-820948788</t>
  </si>
  <si>
    <t>Downy Pewangi dan Pelembut Pakaian Konsentrat Anti Apek 650 ml</t>
  </si>
  <si>
    <t>01/326127308ILazada</t>
  </si>
  <si>
    <t>Downy Pewangi dan Pelembut Pakaian Konsentrat Daring 1,45 L - Paket isi 2</t>
  </si>
  <si>
    <t>01/396129511YLazada</t>
  </si>
  <si>
    <t>DO886OTAAMYLUJANID-49589043</t>
  </si>
  <si>
    <t>Downy Pewangi dan Pelembut Pakaian Konsentrat Daring 680 ml - Paket isi 2</t>
  </si>
  <si>
    <t>01/396129511ELazada</t>
  </si>
  <si>
    <t>DO886OTAAMYLUKANID-49589040</t>
  </si>
  <si>
    <t>Downy Pewangi dan Pelembut Pakaian Konsentrat Daring 680 ml - Paket isi 3</t>
  </si>
  <si>
    <t>01/396129511FLazada</t>
  </si>
  <si>
    <t>Downy Floral Pink 1.4L - Paket isi 2</t>
  </si>
  <si>
    <t>01/396129511QLazada</t>
  </si>
  <si>
    <t>Downy Pewangi dan Pelembut Pakaian Konsentrat Mild &amp; Gentle 650 ml</t>
  </si>
  <si>
    <t>01/326127308VLazada</t>
  </si>
  <si>
    <t>1078176626_ID-1684682786</t>
  </si>
  <si>
    <t>Downy Pewangi dan Pelembut Pakaian Konsentrat Mild &amp; Gentle 650 ml - Paket isi 4</t>
  </si>
  <si>
    <t>01/396129512ULazada</t>
  </si>
  <si>
    <t>4211878293_ID-7105538192</t>
  </si>
  <si>
    <t>01/396129510NLazada</t>
  </si>
  <si>
    <t>407834053_ID-451135413</t>
  </si>
  <si>
    <t>Downy Pewangi dan Pelembut Pakaian Konsentrat Sport Fresh 650 ml</t>
  </si>
  <si>
    <t>01/326127308KLazada</t>
  </si>
  <si>
    <t>01/396129510YLazada</t>
  </si>
  <si>
    <t>1500344054_ID-2821858122</t>
  </si>
  <si>
    <t>Downy Pewangi dan Pelembut Pakaian Allure 1.45Lx2</t>
  </si>
  <si>
    <t>01/396129511OLazada</t>
  </si>
  <si>
    <t>5436610651_ID-10820930073</t>
  </si>
  <si>
    <t>01/396129509MLazada</t>
  </si>
  <si>
    <t>1078120467_ID-1684516635</t>
  </si>
  <si>
    <t>Downy Pewangi dan Pelembut Pakaian Konsentrat Mild &amp; Gentle 650 ml - Paket isi 2</t>
  </si>
  <si>
    <t>01/396129512SLazada</t>
  </si>
  <si>
    <t>5056680551_ID-9391648187</t>
  </si>
  <si>
    <t>Downy Pewangi dan Pelembut Pakaian Konsentrat Mystique 900 ml - Paket isi 2</t>
  </si>
  <si>
    <t>01/396129511HLazada</t>
  </si>
  <si>
    <t>5056656786_ID-9391616235</t>
  </si>
  <si>
    <t>01/326127308SLazada</t>
  </si>
  <si>
    <t>5056640786_ID-9391614418</t>
  </si>
  <si>
    <t>01/396129507TLazada</t>
  </si>
  <si>
    <t>5056646779_ID-9391640437</t>
  </si>
  <si>
    <t>01/396129507ULazada</t>
  </si>
  <si>
    <t>Downy Pewangi dan Pelembut Pakaian Konsentrat Sunrise Fresh 1,4 L - Paket isi 2</t>
  </si>
  <si>
    <t>01/396129511SLazada</t>
  </si>
  <si>
    <t>1547230393_ID-2946080309</t>
  </si>
  <si>
    <t>Gillette Alat Cukur Guard 3 Isi 2 Refill Pisau Cukur Isi Ulang</t>
  </si>
  <si>
    <t>01/214424902CLazada</t>
  </si>
  <si>
    <t>1547212798_ID-2946068785</t>
  </si>
  <si>
    <t>Gillette Alat Cukur Guard 3 Isi 4 Refill Pisau Cukur Isi Ulang</t>
  </si>
  <si>
    <t>01/214424902DLazada</t>
  </si>
  <si>
    <t>3205866482_ID-5604748068</t>
  </si>
  <si>
    <t>Gillette Alat Cukur Guard 3 Isi 4 Refill Pisau Cukur Isi Ulang Paket Isi 2</t>
  </si>
  <si>
    <t>01/394429501LLazada</t>
  </si>
  <si>
    <t>1571476612_ID-3013062080</t>
  </si>
  <si>
    <t>Gillette Alat Cukur Guard 3 Razor + Refill Pisau Cukur Isi Ulang Cartridge 4s</t>
  </si>
  <si>
    <t>01/394429501ILazada</t>
  </si>
  <si>
    <t>P&amp;G supply issue</t>
  </si>
  <si>
    <t>RCA By 19 Mei 2023</t>
  </si>
  <si>
    <t>882712812_ID-1298952115</t>
  </si>
  <si>
    <t>882766090_ID-1298916641</t>
  </si>
  <si>
    <t>882736277_ID-1298908984</t>
  </si>
  <si>
    <t>[RAMADHAN] [BELI 3 PROMO SPESIAL] Head &amp; Shoulders Cool Menthol Shampoo 680ml(Perawatan Rambut &amp; Kulit Kepala - Shampoo Anti Ketombe)</t>
  </si>
  <si>
    <t>312355912_ID-314332853</t>
  </si>
  <si>
    <t>Head &amp; Shoulders Kondisioner Supreme Moisture 135ml</t>
  </si>
  <si>
    <t>HE779HBAC4UJANID-114557</t>
  </si>
  <si>
    <t>Head &amp; Shoulders Shampoo Lemon Fresh - 300 mL</t>
  </si>
  <si>
    <t>363806623_ID-383524245</t>
  </si>
  <si>
    <t>Head &amp; Shoulders Shampoo Menthol Dingin Anti-Ketombe 300ml (Edisi Terbatas FCB Barcelona)</t>
  </si>
  <si>
    <t>4190394517_ID-7069024465</t>
  </si>
  <si>
    <t>Oral-B Sikat Gigi Complete Whitening Soft 2s - Paket isi 6</t>
  </si>
  <si>
    <t>4190402403_ID-7069008249</t>
  </si>
  <si>
    <t>4190384610_ID-7068976938</t>
  </si>
  <si>
    <t>4190422021_ID-7069026218</t>
  </si>
  <si>
    <t>Oral-B Sikat Gigi Pro-Health Clinical Pro Flex Soft 2s - Paket isi 2</t>
  </si>
  <si>
    <t>4190388575_ID-7068994463</t>
  </si>
  <si>
    <t>Oral-B Sikat Gigi Pro-Health Clinical Pro Flex Soft 2s - Paket isi 3</t>
  </si>
  <si>
    <t>3250328138_ID-5660448538</t>
  </si>
  <si>
    <t>Oral-B Sikat Gigi Pro-Health Clinical Pro Flex Soft 2s (PAKET ISI 6)</t>
  </si>
  <si>
    <t>407133551_ID-449941746</t>
  </si>
  <si>
    <t>Sikat Gigi Oral-B Complete Whitening Soft 2s - Paket isi 3</t>
  </si>
  <si>
    <t>882746079_ID-1298892933</t>
  </si>
  <si>
    <t>Pantene Shampo Anti-Lepek 750ml - Paket isi 3</t>
  </si>
  <si>
    <t>4057702910_ID-6793412282</t>
  </si>
  <si>
    <t>Oral-B Sikat Gigi Stages 1 (PAKET ISI 2)</t>
  </si>
  <si>
    <t>6651712975_ID-12649704927</t>
  </si>
  <si>
    <t>[Exclusive Launch] Head&amp;Shoulders Shampoo Cool Menthol Mobile Legend Bang Bang 300 ML</t>
  </si>
  <si>
    <t>6651698944_ID-12649706155</t>
  </si>
  <si>
    <t>[Exclusive Launch] Head&amp;Shoulders Shampoo Lemon Fresh Mobile Legend Bang Bang 160 ML</t>
  </si>
  <si>
    <t>DO886OTAAV25KZANID-70183569</t>
  </si>
  <si>
    <t>Downy Pewangi dan Pelembut Pakaian Konsentrat Anti Bau 650 ml - Paket isi 2</t>
  </si>
  <si>
    <t>319651395_ID-325123451</t>
  </si>
  <si>
    <t>Downy Pewangi dan Pelembut Pakaian Konsentrat Floral Pink 700 ml - Paket isi 2</t>
  </si>
  <si>
    <t>319651396_ID-325123452</t>
  </si>
  <si>
    <t>Downy Pewangi dan Pelembut Pakaian Konsentrat Floral Pink 1,4 L</t>
  </si>
  <si>
    <t>1500026594_ID-2820906744</t>
  </si>
  <si>
    <t>407824564_ID-451130817</t>
  </si>
  <si>
    <t>Downy Pewangi dan Pelembut Pakaian Konsentrat Sport Fresh 680 ml - Paket isi 2</t>
  </si>
  <si>
    <t>GI720HBAA5YQMGANID-12654921</t>
  </si>
  <si>
    <t>Downy Pewangi dan Pelembut Pakaian Konsentrat Allure 1,35 L - Paket isi 3</t>
  </si>
  <si>
    <t>407087912_ID-449891660</t>
  </si>
  <si>
    <t>407832121_ID-451139130</t>
  </si>
  <si>
    <t>Downy Pewangi dan Pelembut Pakaian Konsentrat Sport Fresh 1,45 L</t>
  </si>
  <si>
    <t>GI720HBABNGPANID-84570</t>
  </si>
  <si>
    <t>Gillette Simply Venus Disposable 4s</t>
  </si>
  <si>
    <t>1173700793_ID-1857664128</t>
  </si>
  <si>
    <t>HE178HBAZH8PANID-1086492</t>
  </si>
  <si>
    <t>Head &amp; Shoulders Shampoo Anti Hairfall 330 ml</t>
  </si>
  <si>
    <t>882744152_ID-1298952051</t>
  </si>
  <si>
    <t>4902430553636x4</t>
  </si>
  <si>
    <t>Head &amp; Shoulders Shampoo Lemon Fresh 160 ml - Paket isi 4 + Gratis 1</t>
  </si>
  <si>
    <t>882730389_ID-1298902651</t>
  </si>
  <si>
    <t>4902430404686x4</t>
  </si>
  <si>
    <t>Pantene Shampoo Hair Fall Control 900 ml - Paket isi 4</t>
  </si>
  <si>
    <t>RE930HBAALP8TTANID-46875877</t>
  </si>
  <si>
    <t>488966520_ID-606272752</t>
  </si>
  <si>
    <t>RE930HBAALP8TSANID-46875876</t>
  </si>
  <si>
    <t>3051388623_ID-5418770667</t>
  </si>
  <si>
    <t>Gillette Mach 3 Turbo Razor 1s + Cartridge 2s</t>
  </si>
  <si>
    <t>407094353_ID-449897263</t>
  </si>
  <si>
    <t>3250282744_ID-5660448537</t>
  </si>
  <si>
    <t>4902430599610x6</t>
  </si>
  <si>
    <t>Oral-B Sikat Gigi Ultrathin Compact Soft 1s - Paket isi 6</t>
  </si>
  <si>
    <t>407131699_ID-449944573</t>
  </si>
  <si>
    <t>4902430616300x2</t>
  </si>
  <si>
    <t>Oral-B Sikat Gigi Ultrathin Pro Gum Care 3s - Paket isi 2</t>
  </si>
  <si>
    <t>1441200692_ID-2658042370</t>
  </si>
  <si>
    <t>Ambi Pur Pengharum Mobil Sky Breeze Clips 2 ml</t>
  </si>
  <si>
    <t>by P&amp;G</t>
  </si>
  <si>
    <t>Aktif kembali per 26/05/2023</t>
  </si>
  <si>
    <t>Item Tidak Tersedia</t>
  </si>
  <si>
    <t>7065354593_ID-13352940048</t>
  </si>
  <si>
    <t>Aktif kembali 29/05/2023</t>
  </si>
  <si>
    <t>Aktif kembali 02/06/2023</t>
  </si>
  <si>
    <t>Active per 05 Juni 2023</t>
  </si>
  <si>
    <t>4902430430999X3</t>
  </si>
  <si>
    <t>VICKS</t>
  </si>
  <si>
    <t>BUKALAPAK</t>
  </si>
  <si>
    <t>TOKOPEDIA</t>
  </si>
  <si>
    <t>Vicks Vaporub 10g</t>
  </si>
  <si>
    <t>Olay Base Pink Krim 50gr</t>
  </si>
  <si>
    <t>WHISPER</t>
  </si>
  <si>
    <t>Whisper Reguler Flow Wings 10s</t>
  </si>
  <si>
    <t>GILLETTE</t>
  </si>
  <si>
    <t>GIL BLUE II FLEXI 1`S(12)</t>
  </si>
  <si>
    <t>GIL FLEXI VIBE 1`S Razor 1/12/6</t>
  </si>
  <si>
    <t>GIL FLEXI VIBE 2`S Cart 1/6/12</t>
  </si>
  <si>
    <t>GIL FLEXI VIBE 3`S CART(60)</t>
  </si>
  <si>
    <t>GIL FLEXI VIBE 5`S CART(60)</t>
  </si>
  <si>
    <t>GIL Pisau Cukur Blue II plus Pivot Isi 2</t>
  </si>
  <si>
    <t>GIL Pisau Cukur Mach 3 Turbo isi 1</t>
  </si>
  <si>
    <t>GIL MACH3 3D RAZOR 1/4/6</t>
  </si>
  <si>
    <t>GIL Pisau Cukur Mach 3 Basic isi 1</t>
  </si>
  <si>
    <t>GIL Refill Mach 3 Basic isi 4</t>
  </si>
  <si>
    <t>GIL Refill Mach 3 Turbo Isi 2</t>
  </si>
  <si>
    <t>GIL Isi Ulang Fusion Proglide Isi 2</t>
  </si>
  <si>
    <t>GIL Isi Ulang Fusion Proglide Isi 4</t>
  </si>
  <si>
    <t>GIL Pisau Cukur Blue 2 Disposable isi 10</t>
  </si>
  <si>
    <t>GIL Venus Alat cukur Wanita Simply 3 isi 4</t>
  </si>
  <si>
    <t>GIL Daisy Pisau Cukur Wanita Classic Isi 5</t>
  </si>
  <si>
    <t>GIL Gel Shave Cool Fusion Proglide 195gr</t>
  </si>
  <si>
    <t>GIL Pisau Cukur Fusion Proglide Flexball isi 1</t>
  </si>
  <si>
    <t>GIL Venus Pisau Cukur Simply Basic Isi 2</t>
  </si>
  <si>
    <t>GIL Venus Alat cukur Wanita Hybrid isi 4</t>
  </si>
  <si>
    <t>GIL Venus Alat cukur Wanita Sensitive isi 3</t>
  </si>
  <si>
    <t>GIL Refill Guard 3 isi 2</t>
  </si>
  <si>
    <t>GIL Pisau Cukur Guard 3 isi 1</t>
  </si>
  <si>
    <t>GILL VENUS SMOOTH RAZOR 1'S(36)</t>
  </si>
  <si>
    <t>GILL VENUS SMOOTH SENSITIVE  RAZOR 1'S(36)</t>
  </si>
  <si>
    <t>GILL VENUS WHITE TEA RAZOR 1'S(16)</t>
  </si>
  <si>
    <t>GILL VENUS EXTRA SMOOTH RAZOR 1'S(16)</t>
  </si>
  <si>
    <t>GILL VENUS OLAY BERRY CART 4'S(40)</t>
  </si>
  <si>
    <t>GILL VENUS OLAY BERRY RAZOR 1'S(12)</t>
  </si>
  <si>
    <t>GIL FUSION PROGLIDE ASEAN RAZOR 1`S(24)</t>
  </si>
  <si>
    <t>GILL VENUS EXT SMOOTH SNAP RZ 1'S NEW(36)</t>
  </si>
  <si>
    <t>GIL Pisau Cukur Blue 3 isi 4</t>
  </si>
  <si>
    <t>GIL Pisau Cukur Blue 3 Ice isi 4</t>
  </si>
  <si>
    <t>GIL Pisau Cukur Blue Simple 3 isi 2</t>
  </si>
  <si>
    <t>GIL BLUE SIMPLE 3 FLEXI 1`S(12)</t>
  </si>
  <si>
    <t>GIL BLUE SIMPLE 3 FLEXI 4+2 'S/12/6</t>
  </si>
  <si>
    <t>HEAD &amp; SHOULDERS</t>
  </si>
  <si>
    <t>Head &amp; Shoulders Shampoo Supreme  Anti Rontok 330ml</t>
  </si>
  <si>
    <t>Head &amp; Shoulder Shampoo Sub Zero 160ml</t>
  </si>
  <si>
    <t>Head &amp; Shoulder Shampoo Anti Apek With Charcoal 300ml</t>
  </si>
  <si>
    <t>Head &amp; Shoulder Shampoo Anti Apek With Charcoal 160ml</t>
  </si>
  <si>
    <t>H&amp;S SHP SUPREME AHF 480ml(9)</t>
  </si>
  <si>
    <t>H&amp;S SHP ANTI GATAL 400ml(9)</t>
  </si>
  <si>
    <t>H&amp;S SHP ANTI GATAL 300ml(12)</t>
  </si>
  <si>
    <t>H&amp;S SHP ANTI GATAL 160ml(24)</t>
  </si>
  <si>
    <t xml:space="preserve"> H&amp;S SHP ANTI APEK 400ml(9)</t>
  </si>
  <si>
    <t>Head &amp; Shoulder Shampoo Cool Menthol 850ml</t>
  </si>
  <si>
    <t>Head &amp; Shoulder Shampoo Lemon Fresh 850ml</t>
  </si>
  <si>
    <t>Head &amp; Shoulders Shampoo Hair Retain 165ml</t>
  </si>
  <si>
    <t>Head &amp; Shoulders Shampoo Supreme Smooth Anti Ketombe 135ml</t>
  </si>
  <si>
    <t>Head &amp; Shoulders Shampoo Supreme Moisture AntiKetombe 330ml</t>
  </si>
  <si>
    <t>Head &amp; Shoulders Shampoo Supreme Smooth Anti Ketombe 330ml</t>
  </si>
  <si>
    <t>Head &amp; Shoulders Shampoo Supreme Moisture Anti-Ketombe 480ml</t>
  </si>
  <si>
    <t>Head &amp; Shoulders Shampoo Cool Menthol 400ml</t>
  </si>
  <si>
    <t>Head &amp; Shoulder Shampoo Clean &amp; Balance 400ml</t>
  </si>
  <si>
    <t>Head &amp; Shoulders Shampoo Smooth &amp; Silky Selembut Sutera 400ml</t>
  </si>
  <si>
    <t>Head &amp; Shoulder Sampo Cool Menthol 300ml</t>
  </si>
  <si>
    <t>H&amp;S SHP AHF EOL 300ml(12)</t>
  </si>
  <si>
    <t>Head &amp; Shoulders Shampoo Anti Hair Fall 160ml</t>
  </si>
  <si>
    <t>H&amp;S SHP MENTHOL MOBILE LEGEND 160ML(24)</t>
  </si>
  <si>
    <t>H&amp;S SHP MENTHOL MOBILE LEGEND 300ML(12)</t>
  </si>
  <si>
    <t>H&amp;S SHP LEMON FRESH MOBILE LEGEND 300ML(12)</t>
  </si>
  <si>
    <t>H&amp;S SHP LEMON FRESH MOBILE LEGEND 160ML(24)</t>
  </si>
  <si>
    <t>Herbal Essences Kondisioner Bio Hydrate Coconut Milk  400ml</t>
  </si>
  <si>
    <t>Herbal Essences Kondisioner White Strawberry &amp; Sweet Mint 400ml</t>
  </si>
  <si>
    <t>Herbal Essences Kondisioner Hello Hydration 300ml</t>
  </si>
  <si>
    <t>Herbal Essences Kondisioner Moroccan My Shine 300ml</t>
  </si>
  <si>
    <t>Herbal Essences Kondisioner Colour Me Happy 300ml</t>
  </si>
  <si>
    <t>Herbal Essences Kondisioner Bio Volume White Grapefruit &amp; Mosa Mint 400ml</t>
  </si>
  <si>
    <t>Herbal Essences Kondisioner Bio Moisture Rosemary &amp; Herbs  400ml</t>
  </si>
  <si>
    <t>HE CD ARGAN OIL 240ML(6)</t>
  </si>
  <si>
    <t>HE CD STRAW&amp;MINT 240ML(6)</t>
  </si>
  <si>
    <t>HE CD ARGAN OIL 600ML(4)</t>
  </si>
  <si>
    <t>Herbal Essences Shampoo Bio Repair Argan Oil Of Morocco 400ml</t>
  </si>
  <si>
    <t>Herbal Essences Shampoo Bio Hydrate Coconut Milk 400ml</t>
  </si>
  <si>
    <t>Herbal Essences Shampoo Bio Smooth Golden Moringa Oil  400ml</t>
  </si>
  <si>
    <t>Herbal Essences Shampoo Bio Clean White Strawberry &amp; Sweet Mint 400ml</t>
  </si>
  <si>
    <t>Herbal Essences Shampoo Hello Hydration 300ml</t>
  </si>
  <si>
    <t>Herbal Essences Shampoo Moroccan My Shine 300ml</t>
  </si>
  <si>
    <t>Herbal Essences Shampoo Colour Me Happy 300ml</t>
  </si>
  <si>
    <t>Herbal Essences Shampoo Bio Volume White Grapefruit &amp; Mosa Mint  400ml</t>
  </si>
  <si>
    <t>Herbal Essences Shampoo Bio Moisture Rosemary &amp; Herbs 400ml</t>
  </si>
  <si>
    <t>HE SHP ARGAN OIL 240ML(6)</t>
  </si>
  <si>
    <t>HE SHP STRAW&amp;MINT 240ML(6)</t>
  </si>
  <si>
    <t>HE SHP ARGAN OIL 600ML(4)</t>
  </si>
  <si>
    <t>Pantene Kondisioner Total Damage Care 290ml</t>
  </si>
  <si>
    <t>Pantene Kondisioner Anti-Lepek 290ml</t>
  </si>
  <si>
    <t>Pantene Kondisioner Nature Care 135ml</t>
  </si>
  <si>
    <t>Pantene Kondisioner Pro-V Gold Series Strong &amp; Thick 190ml</t>
  </si>
  <si>
    <t>Pantene Kondisioner Pro-V Gold Series Smooth &amp; Sleek 190ml</t>
  </si>
  <si>
    <t>PTN COND MICELAR WATER 300ml(12)</t>
  </si>
  <si>
    <t>PTN COND MICELAR WATER 530ml(12)</t>
  </si>
  <si>
    <t>PTN COND 3MM BIOTIN HF 300ml(12)</t>
  </si>
  <si>
    <t>PTN COND 3MM COLLAGEN TC 300ml(12)</t>
  </si>
  <si>
    <t>PTN COND MW DETOX&amp;PURIFY 530ML(12)</t>
  </si>
  <si>
    <t>Pantene Kondisioner Pro V Perfect On Tanpa Bilas 40ml</t>
  </si>
  <si>
    <t>PTN COND 3MM GOLD KERATIN 150ML(24)</t>
  </si>
  <si>
    <t>PTN COND 3MM GOLD KERATIN 300ML(12)</t>
  </si>
  <si>
    <t>PTN MICELLAR COND DETOX&amp;MOIST 300ML(12)</t>
  </si>
  <si>
    <t>Pantene Shampoo Anti Ketombe 400ml</t>
  </si>
  <si>
    <t>Pantene Shampoo Hair Fall Control 400ml</t>
  </si>
  <si>
    <t>Pantene Shampoo Smooth and Silky 400ml</t>
  </si>
  <si>
    <t>Pantene Shampoo Total Damage Care 290ml</t>
  </si>
  <si>
    <t>Pantene Shampoo Nature Care Fullness &amp; Life 290ml</t>
  </si>
  <si>
    <t>PTN SHP NATURE C. F&amp;L 135ml(24)</t>
  </si>
  <si>
    <t>Pantene Shampoo Anti Ketombe 290ml</t>
  </si>
  <si>
    <t>Pantene Shampoo Pro-V Gold Strong &amp; Thick 270ml</t>
  </si>
  <si>
    <t>Pantene Shampoo Pro-V Gold Smooth &amp; Sleek 270ml</t>
  </si>
  <si>
    <t>Pantene Shampoo Pro-V Gold Strong &amp; Thick 450ml</t>
  </si>
  <si>
    <t>Pantene Shampoo Pro-V Gold Smooth &amp; Sleek 450ml</t>
  </si>
  <si>
    <t>PTN SHP BLACK 130ml(24)</t>
  </si>
  <si>
    <t>PTN SHP HAIRFALL 1800ml(6)</t>
  </si>
  <si>
    <t>PTN SHP MICELAR WATER 300ml(12)</t>
  </si>
  <si>
    <t>PTN SHP MICELAR WATER 530ml(12)</t>
  </si>
  <si>
    <t>PTN SHP MW DETOX&amp;PURIFY 530ML(12)</t>
  </si>
  <si>
    <t>PTN SHP MW DETOX&amp;PURIFY 300ML(12)</t>
  </si>
  <si>
    <t>01/245121104Z</t>
  </si>
  <si>
    <t>PTN SHP SMOOTH SILKY 160ML NEW(24)</t>
  </si>
  <si>
    <t>PTN MICELLAR SHP DETOX&amp;MOIST 530ML(12)</t>
  </si>
  <si>
    <t>PTN SHP BLACK&amp;GLOSSY 750ML(6)</t>
  </si>
  <si>
    <t>Pantene Shampoo Aqua Pure 200ml</t>
  </si>
  <si>
    <t>Pantene Shampoo Aqua Pure 400ml</t>
  </si>
  <si>
    <t>Pantene Shampoo Hairfall Control 750ml</t>
  </si>
  <si>
    <t>Pantene Shampoo Anti-Lepek 750ml</t>
  </si>
  <si>
    <t>PTN SHP ANTI LEPEK 480ml(6)#</t>
  </si>
  <si>
    <t>Pantene Shampoo Anti Ketombe 1200ml</t>
  </si>
  <si>
    <t>Pantene Shampoo Aqua Pure 750ml</t>
  </si>
  <si>
    <t>Pantene Shampoo Anti Ketombe 900ml</t>
  </si>
  <si>
    <t>PTN HAIRMASK 3MM HF BIOTIN 20ML(144)</t>
  </si>
  <si>
    <t>PTN HAIRMASK 3MM TC COLLAGEN 20ML(144)</t>
  </si>
  <si>
    <t>REJ COND RICH 150ml(24)</t>
  </si>
  <si>
    <t>REJ COND RICH JEJU ROSE 150ML(24)</t>
  </si>
  <si>
    <t>Rejoice Shampoo Anti Kusut 340ml</t>
  </si>
  <si>
    <t>Rejoice Shampoo Rich Soft Smooth 340ml</t>
  </si>
  <si>
    <t>Rejoice Shampoo Anti Ketombe 3-in-1 340ml</t>
  </si>
  <si>
    <t>Rejoice Shampoo Rich Halus Lembut 600ml</t>
  </si>
  <si>
    <t>REJ SHP RICH JEJU ROSE 340ML(12)</t>
  </si>
  <si>
    <t>REJ SHP RICH 450ML(9)</t>
  </si>
  <si>
    <t>REJ SHP 3IN1 450ML(9)</t>
  </si>
  <si>
    <t>REJ SHP RICH JEJU ROSE 450ML(9)</t>
  </si>
  <si>
    <t>VICKS FORMULA JAHE MADU 56ML(72)</t>
  </si>
  <si>
    <t>VICKS INHALER TWIN 0.5ML(108)</t>
  </si>
  <si>
    <t>SANGOBION</t>
  </si>
  <si>
    <t>SANGOBION KIDS 100ML (70)</t>
  </si>
  <si>
    <t>SANGOBION VITA-TONIK 400ML (15)</t>
  </si>
  <si>
    <t>SANGOBION BABY 30 ML (110)</t>
  </si>
  <si>
    <t>SANGOBION 40 CAP @4 STRIPS (48)</t>
  </si>
  <si>
    <t>SANGOBION 10 CAPSUL 25x15</t>
  </si>
  <si>
    <t>Oral-B Sikat Gigi Classic 40 Soft 2s</t>
  </si>
  <si>
    <t>Oral-B Sikat Gigi Classic 40 Medium 2s</t>
  </si>
  <si>
    <t>Oral-B  Sikat Gigi All Rounder Fresh Clean Black Soft 3s</t>
  </si>
  <si>
    <t>OB ALL R. FRESH CLEAN HERBAL S40 1'S(96)</t>
  </si>
  <si>
    <t>OB ALL R. FRESH CLEAN HERBAL S40 3'S(96)</t>
  </si>
  <si>
    <t>OB EASY CLEAN CHARCOAL S40 1S/16/6</t>
  </si>
  <si>
    <t>OB EASY CLEAN CHARCOAL S40 3S/16/6</t>
  </si>
  <si>
    <t>Oral-B Sikat Gigi UltraThin Black Tea Soft 1s</t>
  </si>
  <si>
    <t>OB MICKEY KIDS SOFT 1`S(96)</t>
  </si>
  <si>
    <t>Oral-B Sikat Gigi All Rounder Pro Gum Protect Soft 2s</t>
  </si>
  <si>
    <t>Oral-B Sikat Gigi All Rounder Pro Gum Extra Soft 3s</t>
  </si>
  <si>
    <t>OB ALL R. MICROTHIN S40 4`S(48)</t>
  </si>
  <si>
    <t>Oral-B Sikat Gigi All Rounder Microthin Soft 2s</t>
  </si>
  <si>
    <t>Oral-B Sikat Gigi All Rounder Microthin Soft 3s</t>
  </si>
  <si>
    <t>OB COMP WHITENING M40 1`S/8/12</t>
  </si>
  <si>
    <t>Oral-B Sikat Gigi UltraThin Pro Gum Care Soft 1s</t>
  </si>
  <si>
    <t>Oral-B Sikat Gigi UltraThin Compact Soft 3s</t>
  </si>
  <si>
    <t>Oral-B Sikat Gigi Pro-Health Clinical Pro Flex Soft 2s</t>
  </si>
  <si>
    <t>GIL Foamy Shave Cream Lemon Lime 175gr</t>
  </si>
  <si>
    <t>GIL Foamy Shave Cream Menthol 175gr</t>
  </si>
  <si>
    <t>GIL SATIN CARE SENSITIVE 195ml(6)</t>
  </si>
  <si>
    <t>OLAY MASKER JEJU LAVA SEA WATER(40)</t>
  </si>
  <si>
    <t>Olay Total Effects 7 in One Day Krim Touch of Foundation SPF 15 50gr</t>
  </si>
  <si>
    <t>Olay Regenerist Revitalising Night Krim 50gr</t>
  </si>
  <si>
    <t>Olay Regenerist Revitalising Krim Cleanser 100gr</t>
  </si>
  <si>
    <t>Olay Regenerist Revitalising Hydration SPF15 Krim 50g</t>
  </si>
  <si>
    <t>Olay Regenerist Micro-sculpting Krim 50gr</t>
  </si>
  <si>
    <t>Olay Regenerist Micro-sculpting Krim Night 50gr</t>
  </si>
  <si>
    <t>Olay Total Effects 7in1 Day Krim Normal 50gr</t>
  </si>
  <si>
    <t>Olay Total Effects 7in1 Day Krim Normal SPF 15 20gr</t>
  </si>
  <si>
    <t>Olay Total Effects 7in1 Anti-ageing Night Krim 50gr</t>
  </si>
  <si>
    <t>Olay Total Effects 7in1 Day Krim Normal SPF 15 50gr</t>
  </si>
  <si>
    <t>Olay Total Effects 7in1 Day Krim Gentle SPF15 50gr</t>
  </si>
  <si>
    <t>Olay Total Effects 7in1 Day Krim Gentle 50gr</t>
  </si>
  <si>
    <t>Olay Total Effects 7in1 Day Krim Normal SPF15 12gr</t>
  </si>
  <si>
    <t>OLAY LOTION LUMINOS 30ML(48)</t>
  </si>
  <si>
    <t>OLAY TE PAKET DAY+NIGHT+SERUM+CLEANSER (6)</t>
  </si>
  <si>
    <t>Olay White Radiance Whip Active Moisturizer SPF30 Krim 50g</t>
  </si>
  <si>
    <t>OLAY WR LIGHT PERFECT SERUM VIT 30ml(6)</t>
  </si>
  <si>
    <t>OLAY WR LIGHT PERFECT SERUM CIC 30ml(6)</t>
  </si>
  <si>
    <t>OLAY CREAM LUMINOUS AHA 50g (6)</t>
  </si>
  <si>
    <t>OLAY SERUM LUMINOUS AHA 30ml (6)</t>
  </si>
  <si>
    <t>OLAY LUMINOS ESSENCE SERUM 7ML(12)</t>
  </si>
  <si>
    <t>OLAY LUMINOUS BUNDLE PACK DAY+NIGHT 50ML(6)</t>
  </si>
  <si>
    <t>OLAY WR CREAM VIT C  50GR(6)</t>
  </si>
  <si>
    <t>OLAY LUMINOS AHA SERUM 15ML(12)</t>
  </si>
  <si>
    <t>OLAY LUMINOS VIT SERUM 15ML(12)</t>
  </si>
  <si>
    <t>Olay Regenerist Whip Active Moisturizer SPF30 Krim 50g</t>
  </si>
  <si>
    <t>Olay Regenerist RETINOL 24 Serum 30ml</t>
  </si>
  <si>
    <t>Olay Regenerist RETINOL 24 Night Moisturiser 50g</t>
  </si>
  <si>
    <t>Olay Regenerist RETINOL 24 Night Pelembab Krim Mata Eye Krim 15ml</t>
  </si>
  <si>
    <t>OLAY RR MICRO DAY 10g(12)</t>
  </si>
  <si>
    <t>OLAY RR MICRO NIGHT 10g(12)</t>
  </si>
  <si>
    <t>OLAY RR COLLAGEN EYE CREAM 15ML(12)</t>
  </si>
  <si>
    <t>OLAY RR COLLAGEN FACE CREAM 50G(6)</t>
  </si>
  <si>
    <t>OLAY RR COLLAGEN SERUM 30ML(6)</t>
  </si>
  <si>
    <t>OLAY RR COLLAGEN SERUM ESSENCE 30ML(6)</t>
  </si>
  <si>
    <t>OLAY RR BUNDLE PACK DAY+NIGHT 50ML(6)</t>
  </si>
  <si>
    <t>OLAY RR PAKET DAY+NIGHT+SERUM+CLEANSER(6)</t>
  </si>
  <si>
    <t>OLAY RR ANTIOXIDAN CR 50ML(6)</t>
  </si>
  <si>
    <t>AMBIPUR</t>
  </si>
  <si>
    <t>AmbiPur Car Refill Pink Blossom 7.5ml</t>
  </si>
  <si>
    <t>AmbiPur Car Refill Fresh and Light 7.5ml</t>
  </si>
  <si>
    <t>AmbiPur Car Refill Fresh and Cool 7ml</t>
  </si>
  <si>
    <t>AmbiPur Car Clips Sky Breeze 2ml Isi 2</t>
  </si>
  <si>
    <t>AmbiPur Car Clips Vanila 2ml</t>
  </si>
  <si>
    <t>AmbiPur Car Starter Vanilla Bouquet Ultra 7.5ml</t>
  </si>
  <si>
    <t>AP CAR ATBC ST 7.5ml(4)</t>
  </si>
  <si>
    <t>Downy  Botol Passion 900ml</t>
  </si>
  <si>
    <t>Downy  Botol Mystique 900ml</t>
  </si>
  <si>
    <t>DOWNY SUNRISE  BTL 900ml(12)</t>
  </si>
  <si>
    <t>DOWNY FRESH BOUQUET RF 900ml(12)</t>
  </si>
  <si>
    <t>DOWNY FRESH BOUQUET RF 1.45L(6)</t>
  </si>
  <si>
    <t>DOWNY ADORABLE BOUQUET RF 900ml(12)</t>
  </si>
  <si>
    <t>DOWNY ADORABLE BOUQUET RF 1.45L(6)</t>
  </si>
  <si>
    <t>DOWNY FRESH BOUQUET RF 550ml(12)</t>
  </si>
  <si>
    <t>DOWNY ADORABLE BOUQUET RF 550ml(12)</t>
  </si>
  <si>
    <t>DOWNY FRENCH LAVENDER RF 550ML(12)</t>
  </si>
  <si>
    <t>DOWNY FRENCH LAVENDER RF 1.45L(6)</t>
  </si>
  <si>
    <t>DOWNY ANTI BAU RF 650ml(8)</t>
  </si>
  <si>
    <t>DOWNY FLORAL PINK RF 700ML(8)</t>
  </si>
  <si>
    <t>DOWNY FLORAL PINK RF 1.4 L(6)</t>
  </si>
  <si>
    <t>DOWNY SUNRISE RF 700ML(8)</t>
  </si>
  <si>
    <t>DOWNY SUNRISE RF 950ltr(12)</t>
  </si>
  <si>
    <t>DOWNY SUNRISE RF 1.4 L(6)</t>
  </si>
  <si>
    <t>DOWNY ANTI APEK RF 650ml(8)</t>
  </si>
  <si>
    <t>DOWNY ANTI APEK RF 1.35 L (6)</t>
  </si>
  <si>
    <t>DOWNY ALLURE RF 650ml(8)</t>
  </si>
  <si>
    <t>DOWNY DARING RF 650ml(8)</t>
  </si>
  <si>
    <t>DOWNY DARING RF 1.35L(6)</t>
  </si>
  <si>
    <t>DOWNY MYSTIQUE RF 850ml(12)</t>
  </si>
  <si>
    <t>DOWNY MYSTIQUE RF 1.35 ltr(6)</t>
  </si>
  <si>
    <t>DOWNY PASSION RFL 850ml(12)</t>
  </si>
  <si>
    <t>DOWNY PASSION RF 1.35 ltr(6)</t>
  </si>
  <si>
    <t>DOWNY MILD&amp;GENT RF 650ml(8)</t>
  </si>
  <si>
    <t>DOWNY SWEETHEART RF 1.35 ltr(6)</t>
  </si>
  <si>
    <t>DOWNY SWEETHEART RF 650ml(8)</t>
  </si>
  <si>
    <t>DOWNY MYSTIQUE RF 650ML(8)</t>
  </si>
  <si>
    <t>DOWNY PASSION RF 650ML(8)</t>
  </si>
  <si>
    <t>DOWNY PURE COTTON RF 550ML(12)</t>
  </si>
  <si>
    <t>DOWNY PURE COTTON RF 900ML(12)</t>
  </si>
  <si>
    <t>GIL Refill Sensor Excel Isi 5</t>
  </si>
  <si>
    <t>GIL Pisau Cukur Vector isi 1</t>
  </si>
  <si>
    <t>GIL Refill Vector isi 2</t>
  </si>
  <si>
    <t>GIL Refill Vector isi 4</t>
  </si>
  <si>
    <t>GIL Daisy Alat Cukur Wanita Plus isi 2</t>
  </si>
  <si>
    <t>GIL Pisau Cukur Goal II Disposable Hangcard isi 1</t>
  </si>
  <si>
    <t>GIL Refill Mach 3 Turbo Isi 4</t>
  </si>
  <si>
    <t>GIL Refill Mach 3 Basic isi 2</t>
  </si>
  <si>
    <t>GIL Silet Goal 5 isi 1box</t>
  </si>
  <si>
    <t>Oral-B Sikat Gigi Anak Stages 1</t>
  </si>
  <si>
    <t>Oral-B Sikat Gigi Anak Stages 2</t>
  </si>
  <si>
    <t>Oral-B Sikat Gigi Anak Stages 3</t>
  </si>
  <si>
    <t>Oral-B Pasta Gigi Tooth &amp; Gum Care 100ml</t>
  </si>
  <si>
    <t>Oral-B Sikat Gigi Classic 40 Soft 1S</t>
  </si>
  <si>
    <t>01/376929216P</t>
  </si>
  <si>
    <t>B-CAR SMARTPHONE HOLDER</t>
  </si>
  <si>
    <t>01/376929218Y</t>
  </si>
  <si>
    <t>B-Pouch Keith Haring White</t>
  </si>
  <si>
    <t>01/376929225T</t>
  </si>
  <si>
    <t>B-Totebag BT21</t>
  </si>
  <si>
    <t>01/376929228E</t>
  </si>
  <si>
    <t>B-Liunic ID Tag</t>
  </si>
  <si>
    <t>01/376929231R</t>
  </si>
  <si>
    <t>B-Oral B Pensil Warna</t>
  </si>
  <si>
    <t>DOWNY PASMINA REF 900ML(12)</t>
  </si>
  <si>
    <t>DOWNY PASMINA REF 550ML(12)</t>
  </si>
  <si>
    <t>OLAY RR NIGHT RETINOL 8GR(12)</t>
  </si>
  <si>
    <t>01/214424902U</t>
  </si>
  <si>
    <t>GIL DAISY BASIC PINK 5'S(12)</t>
  </si>
  <si>
    <t>01/214424902T</t>
  </si>
  <si>
    <t>GIL DAISY BASIC PINK 2'S 1/20/12</t>
  </si>
  <si>
    <t>01/394429503B</t>
  </si>
  <si>
    <t>HE CD TEA TREE OIL 400ML(6)</t>
  </si>
  <si>
    <t>HE SHP TEA TREE OIL 400ML(6)</t>
  </si>
  <si>
    <t>01/B376929235O</t>
  </si>
  <si>
    <t>B-HappyFit 8 Loops Yoga Stretching</t>
  </si>
  <si>
    <t>01/376929230D</t>
  </si>
  <si>
    <t>B-Oral B Satin Pouch</t>
  </si>
  <si>
    <t>4987176054395x4902430200059x4902430822299</t>
  </si>
  <si>
    <t>4987176054395x4902430200059x4902430292962x4902430377089</t>
  </si>
  <si>
    <t>4987176054395x4902430200721</t>
  </si>
  <si>
    <t>4987176054395+4902430200059+4902430292962</t>
  </si>
  <si>
    <t>https://www.blibli.com/p/whs-olay-ritual-retinol-anti-aging-krim-pagi-50-g-serum-malam-30-ml/ps--OLY-60021-00619?ds=OLY-60021-00619-00001&amp;source=SEARCH&amp;sid=000e9fa8dc153162&amp;cnc=true&amp;pickupPointCode=PP-3035142&amp;pid=OLY-60021-00619&amp;tag=new</t>
  </si>
  <si>
    <t>https://www.blibli.com/p/downy-perfume-sweet-heart-pink-pewangi-dan-pelembut-pakaian-konsentrat-650ml-refill-isi-4-pcs/ps--DOS-60031-00655</t>
  </si>
  <si>
    <t>By RCA  9 Juni 2023</t>
  </si>
  <si>
    <t>By WA Alfredo</t>
  </si>
  <si>
    <t>Downy Pelembut Pakaian Wangi Parfum Mewah 1350 ml Isi 1-3 Packs - Mystique,Isi 1</t>
  </si>
  <si>
    <t>https://www.tokopedia.com/pgofficialstore/downy-pelembut-pakaian-wangi-parfum-mewah-1350-ml-isi-1-3-packs-mystique-isi-1</t>
  </si>
  <si>
    <t>By WA Renaldi</t>
  </si>
  <si>
    <t>by WA Renaldi</t>
  </si>
  <si>
    <t>SKU NAME</t>
  </si>
  <si>
    <t>Pantene Total Damage Care Shampoo [1200 mL]</t>
  </si>
  <si>
    <t>New Add</t>
  </si>
  <si>
    <t>https://www.blibli.com/p/olay-retinol-24-night-moisturizer-pelembab-wajah-anti-aging-pencerah-wajah-dan-menghidrasi-kulit-50g/ps--OLY-60021-00303</t>
  </si>
  <si>
    <t>https://tokopedia.com/pgofficialstore/gillette-alat-cukur-fusion5-pisau-cukur-starter-pack-gratis-cover</t>
  </si>
  <si>
    <t>https://tokopedia.com/pgofficialstore/gillette-alat-cukur-fusion5-proglide-pisau-cukur-gratis-cover</t>
  </si>
  <si>
    <t>By RCA 16Juni 2023</t>
  </si>
  <si>
    <t>https://tokopedia.com/pgofficialstore/pantene-conditioner-miracles-collagen-repair-damage-care-150ml-x3</t>
  </si>
  <si>
    <t>By Ayu PPIC</t>
  </si>
  <si>
    <t>https://www.blibli.com/p/rejoice-parfum-lembut-shampoo-340-ml/ps--PGG-18081-00487</t>
  </si>
  <si>
    <t>By Gdrive Apnes</t>
  </si>
  <si>
    <t>By File Gdrive</t>
  </si>
  <si>
    <t>https://www.blibli.com/p/downy-floral-pink-pewangi-dan-pelembut-pakaian-konsentrat-700-ml/ps--DOS-60031-00110</t>
  </si>
  <si>
    <t>By WA Alfedo</t>
  </si>
  <si>
    <t>Update Link</t>
  </si>
  <si>
    <t>Old Lnk/Duplicated</t>
  </si>
  <si>
    <t>Duplicated</t>
  </si>
  <si>
    <t>EOL Data by Shela 030723</t>
  </si>
  <si>
    <t>ED Issue</t>
  </si>
  <si>
    <t>https://www.lazada.co.id/products/ambipur-car-after-tobacco-refill-75ml-i1441234306-s2658042371.html</t>
  </si>
  <si>
    <t>https://www.lazada.co.id/products/ambipur-car-after-tobacco-vent-clips-2ml-i1441236256-s2658032689.html</t>
  </si>
  <si>
    <t>https://www.lazada.co.id/products/ambipur-car-lavender-2ml-i1441220409-s2658016796.html</t>
  </si>
  <si>
    <t>https://www.lazada.co.id/products/ambipur-car-pacific-air-refill-75ml-i1441218399-s2658056078.html</t>
  </si>
  <si>
    <t>https://www.lazada.co.id/products/ambipur-car-pink-blossom-refill-i1441218400-s2658016797.html</t>
  </si>
  <si>
    <t>https://www.lazada.co.id/products/ambipur-car-pink-blossom-ultra-control-75ml-i1441208435-s2658032683.html</t>
  </si>
  <si>
    <t>https://www.lazada.co.id/products/ambipur-car-vanilla-bliss-vent-clips-2ml-i1441202609-s2658044147.html</t>
  </si>
  <si>
    <t>https://www.lazada.co.id/products/ambipur-car-pacific-air-ultra-control-75ml-i1441190881-s2657988740.html</t>
  </si>
  <si>
    <t>https://www.lazada.co.id/products/ambipur-car-thai-dragon-fruit-vent-clips-2ml-i1441246071-s2658020653.html</t>
  </si>
  <si>
    <t>https://www.lazada.co.id/products/downy-plus-collection-anti-apek-pelembut-pewangi-pakaian-konsentrat-15l-i579354440-s820978259.html</t>
  </si>
  <si>
    <t>https://www.lazada.co.id/products/downy-aqua-ocean-reff-13-ltr-i483852449-s598450598.html</t>
  </si>
  <si>
    <t>https://www.lazada.co.id/products/downy-aqua-ocean-reff-13-ltr-paket-isi-2-i483996211-s598636482.html</t>
  </si>
  <si>
    <t>https://www.lazada.co.id/products/downy-aqua-ocean-reff-13-ltr-paket-isi-3-i483976821-s598632455.html</t>
  </si>
  <si>
    <t>https://www.lazada.co.id/products/downy-aqua-ocean-reff-650ml-i483850530-s598472212.html</t>
  </si>
  <si>
    <t>https://www.lazada.co.id/products/downy-aqua-ocean-reff-650ml-paket-isi-2-i483996204-s598636476.html</t>
  </si>
  <si>
    <t>https://www.lazada.co.id/products/downy-aqua-ocean-reff-650ml-paket-isi-3-i483968946-s598620613.html</t>
  </si>
  <si>
    <t>https://www.lazada.co.id/products/downy-aqua-ocean-refill-650ml-pack-of-4-i965694170-s1455180796.html</t>
  </si>
  <si>
    <t>https://www.lazada.co.id/products/downy-mild-gentle-15l-paket-isi-3-i1080636922-s1691594809.html</t>
  </si>
  <si>
    <t>https://www.lazada.co.id/products/downy-mild-gentle-15l-i1079778847-s1688966607.html</t>
  </si>
  <si>
    <t>https://www.lazada.co.id/products/downy-mild-gentle-15l-paket-isi-2-i1080486051-s1691088005.html</t>
  </si>
  <si>
    <t>https://www.lazada.co.id/products/downy-mist-to-go-daring-35-ml-i846948129-s1217024256.html</t>
  </si>
  <si>
    <t>https://www.lazada.co.id/products/downy-mist-to-go-passion-35-ml-i847022764-s1217166674.html</t>
  </si>
  <si>
    <t>https://www.lazada.co.id/products/downy-mystique-refill-720ml-paket-isi-2-i160034507-s181900790.html</t>
  </si>
  <si>
    <t>https://www.lazada.co.id/products/downy-passion-refill-720ml-paket-isi-2-i160034506-s181900789.html</t>
  </si>
  <si>
    <t>https://www.lazada.co.id/products/downy-pelembut-pewangi-pakaian-floral-pink-1-l-i4211852669-s7105514407.html</t>
  </si>
  <si>
    <t>https://www.lazada.co.id/products/downy-pelembut-pewangi-pakaian-floral-pink-1-l-paket-isi-3-i4211888098-s7105514408.html</t>
  </si>
  <si>
    <t>https://www.lazada.co.id/products/downy-pelembut-pewangi-pakaian-floral-pink-800ml-i319651394-s325123450.html</t>
  </si>
  <si>
    <t>https://www.lazada.co.id/products/downy-pelembut-pewangi-pakaian-sports-fresh-15l-paket-isi-2-i407828287-s451132557.html</t>
  </si>
  <si>
    <t>https://www.lazada.co.id/products/downy-pelembut-dan-pewangi-pakaian-fusion-refill-15l-i160035830-s181903969.html</t>
  </si>
  <si>
    <t>https://www.lazada.co.id/products/downy-pelembut-dan-pewangi-pakaian-mystique-refill-15l-i160035840-s181903979.html</t>
  </si>
  <si>
    <t>https://www.lazada.co.id/products/downy-pelembut-dan-pewangi-pakaian-passion-refill-15l-i160035833-s181903972.html</t>
  </si>
  <si>
    <t>https://www.lazada.co.id/products/downy-pelembut-dan-pewangi-pakaian-sweetheart-refill-15l-paket-isi-2-i160037324-s181906387.html</t>
  </si>
  <si>
    <t>https://www.lazada.co.id/products/downy-pelembut-pakaian-antibacteria-refill-720ml-i159938007-s181730599.html</t>
  </si>
  <si>
    <t>https://www.lazada.co.id/products/downy-pelembut-pakaian-daring-refill-15l-i160034465-s181900748.html</t>
  </si>
  <si>
    <t>https://www.lazada.co.id/products/downy-pelembut-pakaian-daring-refill-720ml-i160034466-s181900749.html</t>
  </si>
  <si>
    <t>https://www.lazada.co.id/products/downy-pelembut-pakaian-passion-botol-900ml-i159937980-s181730562.html</t>
  </si>
  <si>
    <t>https://www.lazada.co.id/products/downy-pelembut-pakaian-single-rinse-refill-14l-i160032630-s181895306.html</t>
  </si>
  <si>
    <t>https://www.lazada.co.id/products/downy-pelembut-pakaian-sunrise-fresh-refill-800ml-i160032628-s181895304.html</t>
  </si>
  <si>
    <t>https://www.lazada.co.id/products/downy-pewangi-dan-pelembut-pakaian-allure-15l-i1500230091-s2821580598.html</t>
  </si>
  <si>
    <t>https://www.lazada.co.id/products/downy-pewangi-dan-pelembut-pakaian-allure-590ml-i1486442101-s2781584825.html</t>
  </si>
  <si>
    <t>https://www.lazada.co.id/products/downy-pewangi-dan-pelembut-pakaian-allure-590mlx2-i1486530489-s2782096146.html</t>
  </si>
  <si>
    <t>https://www.lazada.co.id/products/downy-pewangi-dan-pelembut-pakaian-allure-590mlx3-i1499652724-s2819220858.html</t>
  </si>
  <si>
    <t>https://www.lazada.co.id/products/downy-pewangi-dan-pelembut-pakaian-allure-720ml-i1499818878-s2820086517.html</t>
  </si>
  <si>
    <t>https://www.lazada.co.id/products/downy-pewangi-dan-pelembut-pakaian-allure-720mlx2-i1499862367-s2820196206.html</t>
  </si>
  <si>
    <t>https://www.lazada.co.id/products/downy-pewangi-dan-pelembut-pakaian-allure-720mlx3-i1499884681-s2820392211.html</t>
  </si>
  <si>
    <t>https://www.lazada.co.id/products/downy-pewangi-dan-pelembut-pakaian-allure-900ml-i1499988762-s2820844475.html</t>
  </si>
  <si>
    <t>https://www.lazada.co.id/products/downy-pewangi-dan-pelembut-pakaian-konsentrat-adorable-bouquet-145-l-i5436598735-s10820896214.html</t>
  </si>
  <si>
    <t>https://www.lazada.co.id/products/downy-pewangi-dan-pelembut-pakaian-konsentrat-adorable-bouquet-145-l-paket-isi-2-i5436640262-s10820904160.html</t>
  </si>
  <si>
    <t>https://www.lazada.co.id/products/downy-pewangi-dan-pelembut-pakaian-konsentrat-adorable-bouquet-550-ml-i5436632305-s10820904169.html</t>
  </si>
  <si>
    <t>https://www.lazada.co.id/products/downy-pewangi-dan-pelembut-pakaian-konsentrat-adorable-bouquet-550-ml-paket-isi-2-i5436612619-s10820910125.html</t>
  </si>
  <si>
    <t>https://www.lazada.co.id/products/downy-pewangi-dan-pelembut-pakaian-konsentrat-adorable-bouquet-900-ml-i5436600726-s10820898254.html</t>
  </si>
  <si>
    <t>https://www.lazada.co.id/products/downy-pewangi-dan-pelembut-pakaian-konsentrat-adorable-bouquet-900-ml-paket-isi-3-i5436640258-s10820830982.html</t>
  </si>
  <si>
    <t>https://www.lazada.co.id/products/downy-pewangi-dan-pelembut-pakaian-konsentrat-fresh-bouquet-145-l-i5436582839-s10820858704.html</t>
  </si>
  <si>
    <t>https://www.lazada.co.id/products/downy-pewangi-dan-pelembut-pakaian-konsentrat-fresh-bouquet-145-l-paket-isi-2-i5436572958-s10820830980.html</t>
  </si>
  <si>
    <t>https://www.lazada.co.id/products/downy-pewangi-dan-pelembut-pakaian-konsentrat-fresh-bouquet-550-ml-i5436644181-s10820864510.html</t>
  </si>
  <si>
    <t>https://www.lazada.co.id/products/downy-pewangi-dan-pelembut-pakaian-konsentrat-fresh-bouquet-550-ml-paket-isi-2-i5436642200-s10820854754.html</t>
  </si>
  <si>
    <t>https://www.lazada.co.id/products/downy-pewangi-dan-pelembut-pakaian-konsentrat-fresh-bouquet-900-ml-i5436628328-s10820852837.html</t>
  </si>
  <si>
    <t>https://www.lazada.co.id/products/downy-pewangi-dan-pelembut-pakaian-konsentrat-fresh-bouquet-900-ml-paket-isi-2-i5436624367-s10820888396.html</t>
  </si>
  <si>
    <t>https://www.lazada.co.id/products/downy-pewangi-dan-pelembut-pakaian-konsentrat-fresh-bouquet-900-ml-paket-isi-3-i5436600723-s10820866743.html</t>
  </si>
  <si>
    <t>https://www.lazada.co.id/products/downy-pewangi-dan-pelembut-pakaian-konsentrat-mystique-680-ml-i5371722112-s10590126002.html</t>
  </si>
  <si>
    <t>https://www.lazada.co.id/products/downy-pewangi-dan-pelembut-pakaian-konsentrat-mystique-900-ml-i5056682507-s9391628658.html</t>
  </si>
  <si>
    <t>https://www.lazada.co.id/products/downy-pewangi-dan-pelembut-pakaian-konsentrat-passion-680-ml-i5370988588-s10588580092.html</t>
  </si>
  <si>
    <t>https://www.lazada.co.id/products/downy-pewangi-dan-pelembut-pakaian-konsentrat-passion-900-ml-paket-isi-2-i5056652771-s9391642501.html</t>
  </si>
  <si>
    <t>https://www.lazada.co.id/products/downy-pewangi-dan-pelembut-pakaian-konsentrat-passion-900-ml-paket-isi-3-i5056628975-s9391672011.html</t>
  </si>
  <si>
    <t>https://www.lazada.co.id/products/downy-pewangi-dan-pelembut-pakaian-konsentrat-spring-garden-love-botol-1-l-i3205980910-s5604912537.html</t>
  </si>
  <si>
    <t>https://www.lazada.co.id/products/downy-pewangi-dan-pelembut-pakaian-konsentrat-sunrise-fresh-1-l-i5056710156-s9391604501.html</t>
  </si>
  <si>
    <t>https://www.lazada.co.id/products/downy-secret-garden-reff-13-ltr-i483844852-s598444939.html</t>
  </si>
  <si>
    <t>https://www.lazada.co.id/products/downy-secret-garden-reff-13-ltr-paket-isi-2-i483982655-s598652077.html</t>
  </si>
  <si>
    <t>https://www.lazada.co.id/products/downy-secret-garden-reff-13-ltr-paket-isi-3-i483996228-s598636499.html</t>
  </si>
  <si>
    <t>https://www.lazada.co.id/products/downy-secret-garden-reff-650ml-i483868145-s598464631.html</t>
  </si>
  <si>
    <t>https://www.lazada.co.id/products/downy-secret-garden-reff-650ml-paket-isi-2-i484018722-s598682912.html</t>
  </si>
  <si>
    <t>https://www.lazada.co.id/products/downy-secret-garden-reff-650ml-paket-isi-3-i483986404-s598626591.html</t>
  </si>
  <si>
    <t>https://www.lazada.co.id/products/downy-secret-garden-refill-650ml-pack-of-4-i965684923-s1455220819.html</t>
  </si>
  <si>
    <t>https://www.lazada.co.id/products/downy-sports-fresh-refill-720ml-pack-of-4-i965790867-s1455422212.html</t>
  </si>
  <si>
    <t>https://www.lazada.co.id/products/downy-sunrise-fresh-refill-155l-i160031027-s181890431.html</t>
  </si>
  <si>
    <t>https://www.lazada.co.id/products/downy-sunrise-fresh-refill-800ml-paket-isi-2-i160034508-s181900791.html</t>
  </si>
  <si>
    <t>https://www.lazada.co.id/products/downy-sweetheart-refill-720ml-i160037388-s181906451.html</t>
  </si>
  <si>
    <t>https://www.lazada.co.id/products/downy-sweetheart-refill-720ml-paket-isi-2-i160037363-s181906426.html</t>
  </si>
  <si>
    <t>https://www.lazada.co.id/products/downy-sweetheart-refill-720ml-pack-of-4-i965170752-s1454638602.html</t>
  </si>
  <si>
    <t>https://www.lazada.co.id/products/gillette-blue-ii-ultragrip-pivot-isi-2-i1500008845-s2820918994.html</t>
  </si>
  <si>
    <t>https://www.lazada.co.id/products/gillette-pisau-cukur-blue-2-disposable-isi-51-razor-i1500020781-s2820940428.html</t>
  </si>
  <si>
    <t>https://www.lazada.co.id/products/gillette-alat-cukur-blue-3-biru-razor-pisau-cukur-isi-2-i1500016794-s2820962398.html</t>
  </si>
  <si>
    <t>https://www.lazada.co.id/products/gillette-pisau-cukur-blue-3-ice-isi-2-i1500018741-s2820974031.html</t>
  </si>
  <si>
    <t>https://www.lazada.co.id/products/blue-simple-3-4s-x2-free-gillette-standee-i160036114-s181904527.html</t>
  </si>
  <si>
    <t>https://www.lazada.co.id/products/gillette-blue3-simple-2s-i1499980938-s2820942738.html</t>
  </si>
  <si>
    <t>https://www.lazada.co.id/products/gillette-pisau-cukur-blue-simple-3-isi-4-i1500020780-s2820954372.html</t>
  </si>
  <si>
    <t>https://www.lazada.co.id/products/gillette-guard-3-razor-cart-2s-i1547244267-s2946128667.html</t>
  </si>
  <si>
    <t>https://www.lazada.co.id/products/gillette-alat-cukur-mach-3-razor-2-refill-pisau-cukur-isi-ulang-i3205836876-s5604722284.html</t>
  </si>
  <si>
    <t>https://www.lazada.co.id/products/gillette-vector-cartridge-4s-free-gillette-vector-razor-1s-i160040645-s181911639.html</t>
  </si>
  <si>
    <t>https://www.lazada.co.id/products/gillette-blue-2-flexible-pisau-cukur-razor-1s-i5427310031-s10795382162.html</t>
  </si>
  <si>
    <t>https://www.lazada.co.id/products/gillette-blue-3-flexible-pisau-cukur-razor-1s-i5427308053-s10795346744.html</t>
  </si>
  <si>
    <t>https://www.lazada.co.id/products/gillette-guard-3-razor-i1547320687-s2946774380.html</t>
  </si>
  <si>
    <t>https://www.lazada.co.id/products/gillette-pisau-cukur-mach-3-base-i159982155-s181784484.html</t>
  </si>
  <si>
    <t>https://www.lazada.co.id/products/gillette-pisau-cukur-blue-2-plus-1-renceng-24-it-i4188402395-s7063668329.html</t>
  </si>
  <si>
    <t>https://www.lazada.co.id/products/gillette-pisau-cukur-blue-simple-3-1-renceng-12-it-i4188420105-s7063640921.html</t>
  </si>
  <si>
    <t>https://www.lazada.co.id/products/gillette-pisau-cukur-goal-2-1-renceng-24-it-i4188368871-s7063676091.html</t>
  </si>
  <si>
    <t>https://www.lazada.co.id/products/gillette-pisau-cukur-kepala-goyang-blue-2-flex-1-renceng-6-it-i4188390589-s7063676092.html</t>
  </si>
  <si>
    <t>https://www.lazada.co.id/products/gillette-pisau-cukur-kepala-goyang-blue-2-flex-1-renceng-paket-x2-i4188402396-s7063650509.html</t>
  </si>
  <si>
    <t>https://www.lazada.co.id/products/gillette-pisau-cukur-silet-goal-5-1-box-i4188374818-s7063646700.html</t>
  </si>
  <si>
    <t>https://www.lazada.co.id/products/gillette-shaving-cream-foamy-lemon-lime-175gr-i159930097-s181720769.html</t>
  </si>
  <si>
    <t>https://www.lazada.co.id/products/gillette-foamy-menthol-175-g-i159974054-s181773185.html</t>
  </si>
  <si>
    <t>https://www.lazada.co.id/products/gillette-venus-alat-cukur-wanita-comfortglide-olay-pisau-cukur-isi-4-refill-isi-ulang-i5122388590-s9521984509.html</t>
  </si>
  <si>
    <t>https://www.lazada.co.id/products/gillette-venus-alat-cukur-wanita-comfortglide-olay-pisau-cukur-isi-4-refill-isi-ulang-paket-isi-2-i5153804900-s9591124489.html</t>
  </si>
  <si>
    <t>https://www.lazada.co.id/products/gillette-venus-alat-cukur-wanita-comfortglide-pisau-cukur-isi-4-refill-white-tea-isi-ulang-i5422338689-s10783328632.html</t>
  </si>
  <si>
    <t>https://www.lazada.co.id/products/gillette-venus-white-tea-razor-2s-venus-white-tea-cart-4s-i961080589-s1449232993.html</t>
  </si>
  <si>
    <t>https://www.lazada.co.id/products/gillette-venus-alat-cukur-wanita-extra-smooth-pisau-cukur-isi-4-refill-isi-ulang-i5122346824-s9521998340.html</t>
  </si>
  <si>
    <t>https://www.lazada.co.id/products/gillette-venus-alat-cukur-wanita-extra-smooth-pisau-cukur-isi-4-refill-isi-ulang-paket-isi-2-i5153806903-s9591094368.html</t>
  </si>
  <si>
    <t>https://www.lazada.co.id/products/gillette-venus-sensitive-razor-3s-i954136801-s1438228889.html</t>
  </si>
  <si>
    <t>https://www.lazada.co.id/products/gillette-venus-sensitive-smooth-cart-4s-i954270479-s1438488189.html</t>
  </si>
  <si>
    <t>https://www.lazada.co.id/products/gillette-venus-alat-cukur-wanita-smooth-sensitive-pisau-cukur-isi-4-refill-isi-ulang-i5418612565-s10763862229.html</t>
  </si>
  <si>
    <t>https://www.lazada.co.id/products/gillette-venus-smooth-sensitive-razor-2up-venus-smooth-sensitive-cart-4s-i961186195-s1449374197.html</t>
  </si>
  <si>
    <t>https://www.lazada.co.id/products/gilllette-venus-alat-cukur-wanita-comfortglide-olay-razor-4-refill-pisau-cukur-isi-ulang-i5153842456-s9590974912.html</t>
  </si>
  <si>
    <t>https://www.lazada.co.id/products/gilllette-venus-alat-cukur-wanita-extra-smooth-razor-pisau-cukur-isi-ulang-i5122374623-s9521968788.html</t>
  </si>
  <si>
    <t>https://www.lazada.co.id/products/gilllette-venus-alat-cukur-wanita-smooth-razor-pisau-cukur-isi-ulang-i5122386558-s9522028023.html</t>
  </si>
  <si>
    <t>https://www.lazada.co.id/products/beli-2-promo-spesial-head-shoulders-cool-menthol-shampoo-400ml-perawatan-rambut-kulit-kepala-shamposampo-anti-ketombe-i160035343-s181903357.html</t>
  </si>
  <si>
    <t>https://www.lazada.co.id/products/beli-2-promo-spesial-head-shoulders-lemon-fresh-shampoo-680ml-perawatan-rambut-kulit-kepala-shamposampo-anti-ketombe-i160040647-s181911641.html</t>
  </si>
  <si>
    <t>https://www.lazada.co.id/products/beli-3-lebih-hemat-head-shoulders-shampoo-cool-menthol-160ml-i789682410-s1111620908.html</t>
  </si>
  <si>
    <t>https://www.lazada.co.id/products/beli-4-gratis-1-head-shoulders-cool-mentol-shampoo-160mlperawatan-rambut-kulit-kepala-shamposampo-anti-ketombe-i882766039-s1298890922.html</t>
  </si>
  <si>
    <t>https://www.lazada.co.id/products/hs-shampo-680ml-lemon-fresh-i160036032-s181904367.html</t>
  </si>
  <si>
    <t>https://www.lazada.co.id/products/head-shoulders-kondisioner-supreme-moisture-320ml-i312355914-s314332855.html</t>
  </si>
  <si>
    <t>https://www.lazada.co.id/products/head-shoulders-sampo-clean-and-balanced-300-ml-i159993110-s181804577.html</t>
  </si>
  <si>
    <t>https://www.lazada.co.id/products/head-shoulders-sampo-cool-blast-165-ml-i160016006-s181849244.html</t>
  </si>
  <si>
    <t>https://www.lazada.co.id/products/head-shoulders-sampo-cool-blast-315-ml-i160015999-s181849237.html</t>
  </si>
  <si>
    <t>https://www.lazada.co.id/products/head-shoulders-sampo-cool-blast-450-ml-i159925521-s181715669.html</t>
  </si>
  <si>
    <t>https://www.lazada.co.id/products/head-shoulders-sampo-cool-menthol-400-ml-i159925283-s181715342.html</t>
  </si>
  <si>
    <t>https://www.lazada.co.id/products/head-shoulders-sampo-cool-menthol-fc-barcelona-300ml-i160034785-s181902166.html</t>
  </si>
  <si>
    <t>https://www.lazada.co.id/products/head-shoulders-sampo-hair-retain-315-ml-i159938898-s181731591.html</t>
  </si>
  <si>
    <t>https://www.lazada.co.id/products/head-shoulders-sampo-lemon-fresh-160-ml-i159925919-s181717144.html</t>
  </si>
  <si>
    <t>https://www.lazada.co.id/products/head-shoulders-sampo-smooth-silky-330-ml-i159990255-s181800052.html</t>
  </si>
  <si>
    <t>https://www.lazada.co.id/products/head-shoulders-sampo-smooth-and-silky-160-ml-i160015998-s181849236.html</t>
  </si>
  <si>
    <t>https://www.lazada.co.id/products/head-shoulders-shampo-supreme-moisture-anti-hairfall-330ml-i963280426-s1452508292.html</t>
  </si>
  <si>
    <t>https://www.lazada.co.id/products/head-shoulders-shampo-supreme-moisture-anti-hairfall-330ml-pack-of-2-i963462306-s1452626424.html</t>
  </si>
  <si>
    <t>https://www.lazada.co.id/products/head-shoulders-shampo-supreme-moisture-anti-ketombe-330ml-i312355910-s314332851.html</t>
  </si>
  <si>
    <t>https://www.lazada.co.id/products/head-shoulders-shampo-supreme-smooth-anti-ketombe-135ml-i312355911-s314332852.html</t>
  </si>
  <si>
    <t>https://www.lazada.co.id/products/head-shoulders-shampo-supreme-smooth-anti-ketombe-330ml-i312355908-s314332849.html</t>
  </si>
  <si>
    <t>https://www.lazada.co.id/products/head-shoulders-shampoo-anti-apek-charcoal-160ml-paket-isi-2-i1173700669-s1857580594.html</t>
  </si>
  <si>
    <t>https://www.lazada.co.id/products/head-shoulders-shampoo-anti-apek-charcoal-300ml-i1173744426-s1857640918.html</t>
  </si>
  <si>
    <t>https://www.lazada.co.id/products/head-shoulders-shampoo-anti-apek-charcoal-300ml-paket-isi-2-i1173746656-s1857736169.html</t>
  </si>
  <si>
    <t>https://www.lazada.co.id/products/head-shoulders-shampoo-anti-apek-charcoal-300ml-paket-isi-3-i1173800020-s1857740766.html</t>
  </si>
  <si>
    <t>https://www.lazada.co.id/products/head-shoulders-shampoo-anti-apek-400-ml-i5053700735-s9386970907.html</t>
  </si>
  <si>
    <t>https://www.lazada.co.id/products/head-shoulders-shampoo-anti-apek-400-ml-paket-isi-2-i5053750193-s9387000581.html</t>
  </si>
  <si>
    <t>https://www.lazada.co.id/products/head-shoulders-shampoo-anti-apek-400-ml-paket-isi-3-i5053702788-s9386966633.html</t>
  </si>
  <si>
    <t>https://www.lazada.co.id/products/head-shoulders-shampoo-anti-gatal-300-ml-i5053698764-s9387024295.html</t>
  </si>
  <si>
    <t>https://www.lazada.co.id/products/head-shoulders-shampoo-anti-gatal-300-ml-paket-isi-2-i5053720458-s9387040173.html</t>
  </si>
  <si>
    <t>https://www.lazada.co.id/products/head-shoulders-shampoo-anti-gatal-300-ml-paket-isi-3-i5053714546-s9386992493.html</t>
  </si>
  <si>
    <t>https://www.lazada.co.id/products/head-shoulders-shampoo-anti-gatal-400-ml-i5053696760-s9386992492.html</t>
  </si>
  <si>
    <t>https://www.lazada.co.id/products/head-shoulders-shampoo-anti-gatal-400-ml-paket-isi-2-i5053694760-s9386980861.html</t>
  </si>
  <si>
    <t>https://www.lazada.co.id/products/head-shoulders-shampoo-anti-gatal-400-ml-paket-isi-3-i5053724428-s9387028185.html</t>
  </si>
  <si>
    <t>https://www.lazada.co.id/products/head-shoulders-sampo-clean-and-balanced-400-ml-i159925213-s181715272.html</t>
  </si>
  <si>
    <t>https://www.lazada.co.id/products/head-shoulders-shampoo-cool-menthol-300-ml-i159953866-s181750048.html</t>
  </si>
  <si>
    <t>https://www.lazada.co.id/products/head-shoulders-shampoo-cool-menthol-330-ml-pack-of-2-i160036245-s181904941.html</t>
  </si>
  <si>
    <t>https://www.lazada.co.id/products/head-shoulders-shampoo-lemon-fresh-300ml-x-2-i160036244-s181904940.html</t>
  </si>
  <si>
    <t>https://www.lazada.co.id/products/head-shoulders-shampoo-lemon-fresh-850ml-i985764134-s1479958146.html</t>
  </si>
  <si>
    <t>https://www.lazada.co.id/products/head-shoulders-shampoo-lemon-fresh-850ml-paket-isi-2-i985816001-s1480032116.html</t>
  </si>
  <si>
    <t>https://www.lazada.co.id/products/head-shoulders-shampoo-menthol-850ml-i985594462-s1479834217.html</t>
  </si>
  <si>
    <t>https://www.lazada.co.id/products/head-shoulders-shampoo-menthol-850ml-paket-isi-2-i985636810-s1479894074.html</t>
  </si>
  <si>
    <t>https://www.lazada.co.id/products/head-shoulders-sampo-smooth-silky-400-ml-i159925284-s181715343.html</t>
  </si>
  <si>
    <t>https://www.lazada.co.id/products/head-shoulders-shampoo-sub-zero-160-ml-paket-isi-3-i1173658792-s1857472848.html</t>
  </si>
  <si>
    <t>https://www.lazada.co.id/products/head-shoulders-shampoo-sub-zero-sensation-160ml-i1171092869-s1857438610.html</t>
  </si>
  <si>
    <t>https://www.lazada.co.id/products/head-shoulders-shampoo-sub-zero-sensation-160ml-paket-isi-2-i1173626982-s1857460269.html</t>
  </si>
  <si>
    <t>https://www.lazada.co.id/products/head-shoulders-shampoo-supreme-anti-hairfall-480-ml-i5053776031-s9386966631.html</t>
  </si>
  <si>
    <t>https://www.lazada.co.id/products/head-shoulders-shampoo-supreme-anti-hairfall-480-ml-paket-isi-2-i5053712530-s9386980860.html</t>
  </si>
  <si>
    <t>https://www.lazada.co.id/products/head-shoulders-shampo-supreme-moisture-anti-hairfall-330ml-pack-of-3-i963470619-s1452654905.html</t>
  </si>
  <si>
    <t>https://www.lazada.co.id/products/head-shoulders-supreme-moisture-480ml-free-supreme-moisture-conditioner-135ml-i425644500-s488475839.html</t>
  </si>
  <si>
    <t>https://www.lazada.co.id/products/head-shoulders-supreme-smooth-480ml-free-supreme-moisture-conditioner-135ml-i425661543-s488473631.html</t>
  </si>
  <si>
    <t>https://www.lazada.co.id/products/hs-480-supreme-smooth-i312355909-s314332850.html</t>
  </si>
  <si>
    <t>https://www.lazada.co.id/products/hs-480-supreme-moisture-i312355916-s314332857.html</t>
  </si>
  <si>
    <t>https://www.lazada.co.id/products/herbal-essences-biorenew-clean-white-strawberry-sweet-mint-kondisioner-400-ml-i637022792-s885774961.html</t>
  </si>
  <si>
    <t>https://www.lazada.co.id/products/herbal-essences-biorenew-clean-white-strawberry-sweet-mint-shampo-400-ml-i636994793-s885748784.html</t>
  </si>
  <si>
    <t>https://www.lazada.co.id/products/herbal-essences-biorenew-hydrate-coconut-milk-kondisioner-400-ml-i637066850-s885826913.html</t>
  </si>
  <si>
    <t>https://www.lazada.co.id/products/herbal-essences-biorenew-hydrate-coconut-milk-shampo-400-ml-i637048661-s885822341.html</t>
  </si>
  <si>
    <t>https://www.lazada.co.id/products/herbal-essences-biorenew-hydrate-coconut-milk-shampo-400-ml-x2-i637666126-s886554980.html</t>
  </si>
  <si>
    <t>https://www.lazada.co.id/products/herbal-essences-biorenew-moisture-rosemary-and-herbs-conditioner-400-ml-i3051394565-s5418736802.html</t>
  </si>
  <si>
    <t>https://www.lazada.co.id/products/herbal-essences-biorenew-moisture-rosemary-and-herbs-shampoo-400-ml-i3051434103-s5418586999.html</t>
  </si>
  <si>
    <t>https://www.lazada.co.id/products/herbal-essences-biorenew-repair-argan-oil-of-morocco-kondisioner-400-ml-i637162359-s885928803.html</t>
  </si>
  <si>
    <t>https://www.lazada.co.id/products/herbal-essences-biorenew-repair-argan-oil-of-morocco-shampo-400-ml-i637108600-s885902193.html</t>
  </si>
  <si>
    <t>https://www.lazada.co.id/products/herbal-essences-biorenew-smooth-golden-moringa-oil-kondisioner-400-ml-i633172146-s881120603.html</t>
  </si>
  <si>
    <t>https://www.lazada.co.id/products/herbal-essences-biorenew-smooth-golden-moringa-oil-shampo-400-ml-i633094935-s881058150.html</t>
  </si>
  <si>
    <t>https://www.lazada.co.id/products/herbal-essences-biorenew-smooth-golden-moringa-oil-shampo-400-ml-x2-i637638323-s886564742.html</t>
  </si>
  <si>
    <t>https://www.lazada.co.id/products/herbal-essences-biorenew-volume-white-grapefruit-and-mosa-mint-shampoo-400-ml-i3051400486-s5418778431.html</t>
  </si>
  <si>
    <t>https://www.lazada.co.id/products/herbal-essences-biorenew-volume-white-grapefruit-and-mosa-mint-shampoo-400-ml-conditioner-400-ml-i3412450667-s5857850301.html</t>
  </si>
  <si>
    <t>https://www.lazada.co.id/products/herbal-essences-kondisioner-colour-me-happy-300-ml-i954988120-s1439570191.html</t>
  </si>
  <si>
    <t>https://www.lazada.co.id/products/herbal-essences-kondisioner-hello-hydration-300-ml-i955756275-s1440458740.html</t>
  </si>
  <si>
    <t>https://www.lazada.co.id/products/herbal-essences-kondisioner-moroccan-my-shine-300-ml-i955986887-s1440766077.html</t>
  </si>
  <si>
    <t>https://www.lazada.co.id/products/herbal-essences-moisture-rosemary-herbs-shampoo-400-ml-x2-dan-conditioner-400ml-i4160216035-s7014786714.html</t>
  </si>
  <si>
    <t>https://www.lazada.co.id/products/herbal-essences-rosemary-herbs-shampoo-400-ml-dan-grapefruit-400ml-dan-argan-oil-400ml-i4160160840-s7014836428.html</t>
  </si>
  <si>
    <t>https://www.lazada.co.id/products/herbal-essences-shampo-colour-me-happy-300-ml-i955534843-s1440242392.html</t>
  </si>
  <si>
    <t>https://www.lazada.co.id/products/herbal-essences-shampo-colour-me-happy-300-ml-pack-of-2-i955646134-s1440316078.html</t>
  </si>
  <si>
    <t>https://www.lazada.co.id/products/herbal-essences-shampo-hello-hydration-300-ml-i955814318-s1440482651.html</t>
  </si>
  <si>
    <t>https://www.lazada.co.id/products/herbal-essences-shampo-moroccan-my-shine-300-ml-i956006928-s1440788733.html</t>
  </si>
  <si>
    <t>https://www.lazada.co.id/products/herbal-essences-shampo-moroccan-my-shine-300-ml-pack-of-2-i956062949-s1440914494.html</t>
  </si>
  <si>
    <t>https://www.lazada.co.id/products/herbal-essences-shampo-hello-hydration-300-ml-pack-of-2-i955844568-s1440562466.html</t>
  </si>
  <si>
    <t>https://www.lazada.co.id/products/herbal-essences-shampo-moroccan-my-shine-300-ml-pack-of-3-i956168003-s1440974660.html</t>
  </si>
  <si>
    <t>https://www.lazada.co.id/products/herbal-essences-white-grapefruit-dan-mosa-mint-shampoo-400ml-x2-dan-conditioner-400ml-i4160196356-s7014784868.html</t>
  </si>
  <si>
    <t>https://www.lazada.co.id/products/bundle-olay-white-radiance-niacinamide-vit-c-30ml-hyaluronic-30ml-super-serum-i4840062675-s8956644026.html</t>
  </si>
  <si>
    <t>https://www.lazada.co.id/products/bundle-olay-white-radiance-essence-30ml-retinol-serum-30ml-i4840040914-s8956606305.html</t>
  </si>
  <si>
    <t>https://www.lazada.co.id/products/lebih-hemat-olay-powerful-duo-pencerah-anti-aging-skincare-cream-pemutih-wajah-glowing-krim-wajah-bpom-i530814201-s730636667.html</t>
  </si>
  <si>
    <t>https://www.lazada.co.id/products/lebih-hemat-olay-powerful-duo-anti-aging-japanese-deep-sea-algae-sheet-mask-skincarecream-wajah-glowingkrim-wajah-bpomserum-wajahkrim-pelembab-i1176722106-s1865820604.html</t>
  </si>
  <si>
    <t>https://www.lazada.co.id/products/lebih-hemat-olay-regenerist-ritual-lengkap-anti-aging-free-regenerist-day-and-night-mini-6-pcs-i5193216873-s9750330732.html</t>
  </si>
  <si>
    <t>https://www.lazada.co.id/products/lebih-hemat-olay-ritual-duo-pencerah-whip-anti-aging-olay-reg-msc-whip-50gr-olay-wr-essence-30ml-i3204976306-s5603604083.html</t>
  </si>
  <si>
    <t>https://www.lazada.co.id/products/olay-pre-essence-40ml-krim-pagi-50g-rejuvenating-sheet-mask-24g-i1067872466-s1655780234.html</t>
  </si>
  <si>
    <t>https://www.lazada.co.id/products/lebih-hemat-olay-ritual-essence-anti-aging-skincare-i848414948-s1220724180.html</t>
  </si>
  <si>
    <t>https://www.lazada.co.id/products/lebih-hemat-olay-ritual-pelembab-anti-aging-rejuvenating-sheet-mask-skincarecream-wajah-glowingkrim-wajah-bpom-i1067854694-s1655780056.html</t>
  </si>
  <si>
    <t>https://www.lazada.co.id/products/lebih-hemat-olay-ritual-pelembab-anti-aging-free-regenerist-day-and-night-mini-4-pcs-i5193212889-s9750342719.html</t>
  </si>
  <si>
    <t>https://www.lazada.co.id/products/lebih-hemat-olay-ritual-pelembab-anti-aging-light-skincare-i847220866-s1217826826.html</t>
  </si>
  <si>
    <t>https://www.lazada.co.id/products/lebih-hemat-olay-ritual-serum-anti-aging-rejuvenating-sheet-mask-skincarecream-wajah-glowingkrim-wajah-bpomserum-wajahkrim-pelembab-i1067858948-s1655792350.html</t>
  </si>
  <si>
    <t>https://www.lazada.co.id/products/lebih-hemat-olay-ritual-serum-anti-aging-free-pelembab-regenerist-micro-sculpting-cream-14g-i675068599-s938438924.html</t>
  </si>
  <si>
    <t>https://www.lazada.co.id/products/lebih-hemat-olay-ritual-pagi-anti-aging-i160034810-s181902210.html</t>
  </si>
  <si>
    <t>https://www.lazada.co.id/products/lebih-hemat-olay-set-lengkap-pencerah-whitening-i5120998747-s9519504887.html</t>
  </si>
  <si>
    <t>https://www.lazada.co.id/products/lebih-hemat-olay-set-perawatan-anti-aging-japanese-camellia-nourishing-sheet-mask-skincarecream-pemutih-wajah-glowingkrim-wajah-bpomkrim-pelembab-i1176674892-s1865802724.html</t>
  </si>
  <si>
    <t>https://www.lazada.co.id/products/olay-krim-pagi-spf-15-50g-krim-malam-50g-whtening-sheet-mask-24g-i1067904452-s1655768824.html</t>
  </si>
  <si>
    <t>https://www.lazada.co.id/products/lebih-hemat-olay-set-perawatan-anti-aging-free-regenerist-day-and-night-mini-2-pcs-i5193290185-s9750334294.html</t>
  </si>
  <si>
    <t>https://www.lazada.co.id/products/lebih-hemat-olay-white-radiance-ritual-pencerah-pagi-i160040643-s181911637.html</t>
  </si>
  <si>
    <t>https://www.lazada.co.id/products/olay-krim-pagi-spf24-50g-krim-malam-50g-whitening-sheet-mask-24g-i1067868947-s1655810366.html</t>
  </si>
  <si>
    <t>https://www.lazada.co.id/products/lebih-hemat-olay-total-effects-set-perawatan-malam-i160040629-s181911623.html</t>
  </si>
  <si>
    <t>https://www.lazada.co.id/products/limited-edition-olay-krim-pelembab-regenerist-micro-sculpting-cream-anti-aging-skincare-50g-i5121046251-s9519590102.html</t>
  </si>
  <si>
    <t>https://www.lazada.co.id/products/limited-edition-special-1212-olay-regenerist-whip-active-moisturizer-krim-50g-i789726603-s1111824044.html</t>
  </si>
  <si>
    <t>https://www.lazada.co.id/products/limited-edition-olay-ritual-krim-pelembab-pagi-malam-anti-aging-skincare-i5120996742-s9519580089.html</t>
  </si>
  <si>
    <t>https://www.lazada.co.id/products/limited-edition-olay-ritual-krim-pelembab-pagi-serum-anti-aging-skincare-i5121052268-s9519528610.html</t>
  </si>
  <si>
    <t>https://www.lazada.co.id/products/limited-edition-olay-serum-wajah-white-radiance-light-perfecting-essence-pencerah-skincare-30ml-i5121046252-s9519568393.html</t>
  </si>
  <si>
    <t>https://www.lazada.co.id/products/olay-advanced-anti-aging-pelembab-regenerist-micro-sculpting-cream-14g-i188932190-s230467391.html</t>
  </si>
  <si>
    <t>https://www.lazada.co.id/products/olay-advanced-anti-aging-pelembab-regenerist-micro-sculpting-cream-50g-skincare-cream-wajah-glowing-krim-wajah-bpom-i159951320-s181747105.html</t>
  </si>
  <si>
    <t>https://www.lazada.co.id/products/olay-advanced-anti-aging-sheet-24g-paket-isi-3-i1067858266-s1655676266.html</t>
  </si>
  <si>
    <t>https://www.lazada.co.id/products/olay-advanced-anti-aging-sheet-24g-i1067850323-s1655690010.html</t>
  </si>
  <si>
    <t>https://www.lazada.co.id/products/olay-advanced-anti-aging-sheet-mask-24g-paket-isi-5-i1067842615-s1655672294.html</t>
  </si>
  <si>
    <t>https://www.lazada.co.id/products/olay-age-protect-cream-anti-aging-pelembab-18-gr-i160016001-s181849239.html</t>
  </si>
  <si>
    <t>https://www.lazada.co.id/products/olay-anti-aging-pelembab-total-effects-day-cream-gentle-7-in-1-50gr-i159974082-s181773213.html</t>
  </si>
  <si>
    <t>https://www.lazada.co.id/products/olay-anti-aging-pelembab-total-effects-day-cream-normal-7-in-1-20gr-i160017256-s181852067.html</t>
  </si>
  <si>
    <t>https://www.lazada.co.id/products/olay-anti-aging-pelembab-total-effects-day-cream-normal-spf-15-7-in-1-20gr-i159951649-s181747462.html</t>
  </si>
  <si>
    <t>https://www.lazada.co.id/products/olay-anti-aging-pelembab-total-effects-day-cream-normal-spf-15-7-in-1-12gr-skincare-cream-wajah-glowing-krim-wajah-bpom-i188932188-s230467389.html</t>
  </si>
  <si>
    <t>https://www.lazada.co.id/products/olay-essence-pencerah-30ml-krim-pagi-50g-rejuvenating-sheet-mask-24g-i1067836815-s1655772969.html</t>
  </si>
  <si>
    <t>https://www.lazada.co.id/products/olay-japanese-camellia-nourishing-sheet-mask-28gr-x3-i1176452169-s1865380293.html</t>
  </si>
  <si>
    <t>https://www.lazada.co.id/products/olay-japanese-camellia-nourishing-sheet-mask-28gr-x5-i1176418836-s1865390545.html</t>
  </si>
  <si>
    <t>https://www.lazada.co.id/products/olay-japanese-camellia-nourishing-sheet-mask-28g-i1176432313-s1865302949.html</t>
  </si>
  <si>
    <t>https://www.lazada.co.id/products/olay-japanese-deep-sea-algae-healthy-aura-sheet-mask-24g-paket-isi-3-i1176344882-s1865238734.html</t>
  </si>
  <si>
    <t>https://www.lazada.co.id/products/olay-japanese-deep-sea-algae-healthy-aura-sheet-mask-24g-paket-isi-5-i1176406322-s1865334342.html</t>
  </si>
  <si>
    <t>https://www.lazada.co.id/products/olay-japanese-deep-sea-algae-healthy-aura-sheet-mask-25gr-i1176320973-s1865224115.html</t>
  </si>
  <si>
    <t>https://www.lazada.co.id/products/olay-japanese-sake-yeast-wrinkle-relaxing-sheet-mask-20gr-x3-i1176352274-s1865126014.html</t>
  </si>
  <si>
    <t>https://www.lazada.co.id/products/olay-japanese-sake-yeast-wrinkle-relaxing-sheet-mask-20gr-i1176310612-s1865026942.html</t>
  </si>
  <si>
    <t>https://www.lazada.co.id/products/olay-japanese-sake-yeast-wrinkle-relaxing-sheet-mask-20gr-x5-i1193758867-s1910494420.html</t>
  </si>
  <si>
    <t>https://www.lazada.co.id/products/olay-krim-pencerah-pemutih-wajah-natural-white-light-night-50g-i332506188-s340389529.html</t>
  </si>
  <si>
    <t>https://www.lazada.co.id/products/olay-krim-pencerah-pemutih-wajah-natural-white-light-uv-protection-50g-i332506190-s340389531.html</t>
  </si>
  <si>
    <t>https://www.lazada.co.id/products/olay-krim-pencerah-pemutih-wajah-natural-white-pinkish-fairness-uv-protection-20g-i332506186-s340389527.html</t>
  </si>
  <si>
    <t>https://www.lazada.co.id/products/olay-krim-pencerah-pemutih-wajah-natural-white-pinkish-fairness-uv-protection-50g-i332506187-s340389528.html</t>
  </si>
  <si>
    <t>https://www.lazada.co.id/products/olay-moisturising-cream-50gr-pelembab-wajah-i159951377-s181747164.html</t>
  </si>
  <si>
    <t>https://www.lazada.co.id/products/olay-moisturising-lotion-75ml-i160017253-s181852064.html</t>
  </si>
  <si>
    <t>https://www.lazada.co.id/products/olay-regenerist-micro-sculpting-krim-malam-10gr-i4188848736-s7064496138.html</t>
  </si>
  <si>
    <t>https://www.lazada.co.id/products/olay-regenerist-micro-sculpting-krim-pagi-10gr-i4188850728-s7064456621.html</t>
  </si>
  <si>
    <t>https://www.lazada.co.id/products/olay-regenerist-revitalising-cream-cleanser-100gr-pembersih-wajah-i160017472-s181852513.html</t>
  </si>
  <si>
    <t>https://www.lazada.co.id/products/olay-regenerist-revitalising-eye-serum-15ml-i160017485-s181852526.html</t>
  </si>
  <si>
    <t>https://www.lazada.co.id/products/olay-regenerist-whip-active-moisturiser-krim-10g-i572558181-s812898092.html</t>
  </si>
  <si>
    <t>https://www.lazada.co.id/products/olay-regenerist-whip-active-moisturizer-krim-50g-skincare-cream-wajah-glowing-krim-wajah-bpom-i572536793-s812868971.html</t>
  </si>
  <si>
    <t>https://www.lazada.co.id/products/olay-ritual-pelembab-anti-aging-i1176688717-s1865868182.html</t>
  </si>
  <si>
    <t>https://www.lazada.co.id/products/olay-ritual-pencerah-masker-wajah-sheet-mask-24g-paket-isi-3-i1067824921-s1655694583.html</t>
  </si>
  <si>
    <t>https://www.lazada.co.id/products/olay-ritual-pencerah-sheet-mask-24g-i1067868186-s1655666672.html</t>
  </si>
  <si>
    <t>https://www.lazada.co.id/products/olay-ritual-pencerah-sheet-mask-24g-paket-isi-5-i1067828887-s1655680858.html</t>
  </si>
  <si>
    <t>https://www.lazada.co.id/products/olay-white-radiance-light-perfecting-essence-essence-pencerah-i159974223-s181773414.html</t>
  </si>
  <si>
    <t>https://www.lazada.co.id/products/olay-serum-wajah-regenerist-youth-pre-essence-advanced-anti-aging-skincare-40ml-i363806625-s383524247.html</t>
  </si>
  <si>
    <t>https://www.lazada.co.id/products/olay-set-lengkap-regenerist-anti-aging-skin-care-krim-wajah-serum-wajah-sabun-muka-masker-wajah-essence-i4195438698-s7076132973.html</t>
  </si>
  <si>
    <t>https://www.lazada.co.id/products/olay-skinfusion-korean-jeju-lava-sea-water-sheet-mask-i4642952662-s8156462743.html</t>
  </si>
  <si>
    <t>https://www.lazada.co.id/products/olay-skinfusion-korean-jeju-lava-sea-water-sheet-mask-paket-isi-3-i4642962445-s8156502325.html</t>
  </si>
  <si>
    <t>https://www.lazada.co.id/products/olay-skinfusion-korean-jeju-lava-sea-water-sheet-mask-paket-isi-5-i4642980296-s8156508257.html</t>
  </si>
  <si>
    <t>https://www.lazada.co.id/products/olay-skinfusion-korean-yuzu-sheet-mask-i4642938823-s8156490435.html</t>
  </si>
  <si>
    <t>https://www.lazada.co.id/products/olay-skinfusion-korean-yuzu-sheet-mask-paket-isi-3-i4642930919-s8156488205.html</t>
  </si>
  <si>
    <t>https://www.lazada.co.id/products/olay-skinfusion-korean-yuzu-sheet-mask-paket-isi-5-i4642926964-s8156504208.html</t>
  </si>
  <si>
    <t>https://www.lazada.co.id/products/olay-total-effects-7-in-one-foaming-cleanser-100gr-sabun-cuci-muka-i159973600-s181772624.html</t>
  </si>
  <si>
    <t>https://www.lazada.co.id/products/olay-total-effects-7-in-1-foaming-cleanser-sabun-cuci-muka-50gr-i160017258-s181852069.html</t>
  </si>
  <si>
    <t>https://www.lazada.co.id/products/olay-total-effects-7-in-one-day-cream-normal-spf-15-50gr-i159951490-s181747289.html</t>
  </si>
  <si>
    <t>https://www.lazada.co.id/products/olay-total-effects-7-in-one-day-cream-spf-15-50-gr-free-wr-essence-7-ml-i5193246524-s9750308647.html</t>
  </si>
  <si>
    <t>https://www.lazada.co.id/products/olay-total-effects-whip-active-moisturizer-krim-50g-i572554321-s812898154.html</t>
  </si>
  <si>
    <t>https://www.lazada.co.id/products/olay-white-radiance-advanced-whitening-essence-serum-7-ml-i4188896037-s7064450649.html</t>
  </si>
  <si>
    <t>https://www.lazada.co.id/products/olay-white-radiance-brightening-uv-lotion-75ml-i160017517-s181852558.html</t>
  </si>
  <si>
    <t>https://www.lazada.co.id/products/olay-whitening-pencerah-white-radiance-intensive-brightening-pemutih-wajah-50gr-i160017251-s181852062.html</t>
  </si>
  <si>
    <t>https://www.lazada.co.id/products/olay-white-radiance-intensive-lotion-30ml-i160017252-s181852063.html</t>
  </si>
  <si>
    <t>https://www.lazada.co.id/products/olay-white-radiance-light-perfecting-essence-water-150ml-i3781380898-s6274658975.html</t>
  </si>
  <si>
    <t>https://www.lazada.co.id/products/olay-white-radiance-niacinamide-cica-super-serum-i4804632698-s8821764031.html</t>
  </si>
  <si>
    <t>https://www.lazada.co.id/products/olay-white-radiance-niacinamide-hyaluronic-super-serum-i4804700034-s8821670677.html</t>
  </si>
  <si>
    <t>https://www.lazada.co.id/products/olay-white-radiance-whip-50-g-i572564204-s812890360.html</t>
  </si>
  <si>
    <t>https://www.lazada.co.id/products/olay-white-radiance-whip-active-moisturizer-uv-krim-50g-i2574434120-s4737150451.html</t>
  </si>
  <si>
    <t>https://www.lazada.co.id/products/ritual-retinol-anti-aging-krim-pagi-klim-malam-50g-eye-cream-malam-15ml-i1676216871-s3248984986.html</t>
  </si>
  <si>
    <t>https://www.lazada.co.id/products/ritual-retinol-anti-aging-krim-pagi-klim-malam-50g-serum-malam-30ml-i1676212899-s3249052078.html</t>
  </si>
  <si>
    <t>https://www.lazada.co.id/products/ritual-retinol-anti-aging-krim-pagi-50g-serum-malam-30ml-i1676264248-s3249004836.html</t>
  </si>
  <si>
    <t>https://www.lazada.co.id/products/all-rounder-123-3s-medium-paket-isi-2-i3264366961-s5678408204.html</t>
  </si>
  <si>
    <t>https://www.lazada.co.id/products/all-rounder-123-3s-medium-paket-isi-3-i3260240129-s5671730591.html</t>
  </si>
  <si>
    <t>https://www.lazada.co.id/products/oral-b-tooth-and-gum-paste-100-ml-i2571330877-s4732714181.html</t>
  </si>
  <si>
    <t>https://www.lazada.co.id/products/oral-b-bilas-mulut-rinse-prohealth-500ml-paket-isi-2-i3265152880-s5679600279.html</t>
  </si>
  <si>
    <t>https://www.lazada.co.id/products/oral-b-bilas-mulut-rinse-prohealth-500ml-paket-isi-3-i3265202328-s5679570767.html</t>
  </si>
  <si>
    <t>https://www.lazada.co.id/products/oral-b-dental-flossbenang-gigi-essential-50m-paket-isi-2-i3204964487-s5603518984.html</t>
  </si>
  <si>
    <t>https://www.lazada.co.id/products/oral-b-dental-flossbenang-gigi-essential-50m-paket-isi-3-i3205870645-s5604706775.html</t>
  </si>
  <si>
    <t>https://www.lazada.co.id/products/oral-b-dental-flossbenang-gigi-satin-50m-paket-isi-2-i3205894369-s5604758166.html</t>
  </si>
  <si>
    <t>https://www.lazada.co.id/products/oral-b-dental-flossbenang-gigi-satin-50m-paket-isi-3-i3205920022-s5604756278.html</t>
  </si>
  <si>
    <t>https://www.lazada.co.id/products/oral-b-fresh-clean-black-soft-1s-random-i954356168-s1438600450.html</t>
  </si>
  <si>
    <t>https://www.lazada.co.id/products/oral-b-paket-sikat-gigi-anti-bacteria-i4190386445-s7068990420.html</t>
  </si>
  <si>
    <t>https://www.lazada.co.id/products/oral-b-paket-sikat-gigi-keluarga-i4190396306-s7068994251.html</t>
  </si>
  <si>
    <t>https://www.lazada.co.id/products/oral-b-paket-sikat-gigi-sensitif-dan-perawatan-gusi-i4190346967-s7068982509.html</t>
  </si>
  <si>
    <t>https://www.lazada.co.id/products/oral-b-paket-sikat-gigi-whitening-i4190392396-s7068998157.html</t>
  </si>
  <si>
    <t>https://www.lazada.co.id/products/oral-b-pasta-gigi-tooth-and-gum-care-paste-paket-isi-2-i4190360777-s7068980464.html</t>
  </si>
  <si>
    <t>https://www.lazada.co.id/products/oral-b-pasta-gigi-tooth-and-gum-care-paste-paket-isi-3-i4190382490-s7068998155.html</t>
  </si>
  <si>
    <t>https://www.lazada.co.id/products/oral-b-satin-floss-50m-i954904667-s1439502858.html</t>
  </si>
  <si>
    <t>https://www.lazada.co.id/products/oral-b-sikat-gigi-all-rounder-123-2s-paket-isi-2-i4190408338-s7069008248.html</t>
  </si>
  <si>
    <t>https://www.lazada.co.id/products/oral-b-sikat-gigi-all-rounder-123-2s-paket-isi-3-i4190376653-s7068990731.html</t>
  </si>
  <si>
    <t>https://www.lazada.co.id/products/oral-b-sikat-gigi-all-rounder-fresh-clean-black-3s-paket-isi-2-i4190388574-s7069000342.html</t>
  </si>
  <si>
    <t>https://www.lazada.co.id/products/oral-b-sikat-gigi-all-rounder-fresh-clean-black-3s-paket-isi-3-i4190372673-s7068992567.html</t>
  </si>
  <si>
    <t>https://www.lazada.co.id/products/oral-b-sikat-gigi-all-rounder-gum-protect-2s-paket-isi-2-i4190412050-s7068962725.html</t>
  </si>
  <si>
    <t>https://www.lazada.co.id/products/oral-b-sikat-gigi-all-rounder-gum-protect-2s-paket-isi-3-i4190376493-s7068956738.html</t>
  </si>
  <si>
    <t>https://www.lazada.co.id/products/oral-b-sikat-gigi-all-rounder-gum-protect-2s-paket-isi-6-i4190392394-s7068956739.html</t>
  </si>
  <si>
    <t>https://www.lazada.co.id/products/oral-b-sikat-gigi-all-rounder-gum-protect-3s-paket-isi-2-i4190362686-s7069004097.html</t>
  </si>
  <si>
    <t>https://www.lazada.co.id/products/oral-b-sikat-gigi-all-rounder-gum-protect-3s-paket-isi-3-i4190380461-s7068994250.html</t>
  </si>
  <si>
    <t>https://www.lazada.co.id/products/oral-b-sikat-gigi-all-rounder-gum-protect-3s-paket-isi-6-i4190380460-s7068978912.html</t>
  </si>
  <si>
    <t>https://www.lazada.co.id/products/oral-b-sikat-gigi-all-rounder-herbal-1s-i4644798161-s8162988743.html</t>
  </si>
  <si>
    <t>https://www.lazada.co.id/products/oral-b-sikat-gigi-all-rounder-herbal-3s-paket-isi-2-i4644804079-s8163000783.html</t>
  </si>
  <si>
    <t>https://www.lazada.co.id/products/oral-b-sikat-gigi-all-rounder-herbal-3s-paket-isi-3-i4644762717-s8163000784.html</t>
  </si>
  <si>
    <t>https://www.lazada.co.id/products/oral-b-sikat-gigi-all-rounder-microthin-2s-paket-isi-2-i4190400427-s7069008250.html</t>
  </si>
  <si>
    <t>https://www.lazada.co.id/products/oral-b-sikat-gigi-all-rounder-microthin-2s-paket-isi-3-i4190400428-s7068992568.html</t>
  </si>
  <si>
    <t>https://www.lazada.co.id/products/oral-b-sikat-gigi-all-rounder-microthin-2s-paket-isi-6-i4190388442-s7068976731.html</t>
  </si>
  <si>
    <t>https://www.lazada.co.id/products/oral-b-sikat-gigi-all-rounder-microthin-3s-paket-isi-2-i4190382489-s7069002105.html</t>
  </si>
  <si>
    <t>https://www.lazada.co.id/products/oral-b-sikat-gigi-all-rounder-microthin-3s-paket-isi-3-i4190392395-s7069008065.html</t>
  </si>
  <si>
    <t>https://www.lazada.co.id/products/oral-b-sikat-gigi-all-rounder-microthin-3s-paket-isi-6-i4190376494-s7069008064.html</t>
  </si>
  <si>
    <t>https://www.lazada.co.id/products/oral-b-sikat-gigi-all-rounder-microthin-4s-paket-isi-2-i4190416037-s7068980463.html</t>
  </si>
  <si>
    <t>https://www.lazada.co.id/products/oral-b-sikat-gigi-all-rounder-microthin-4s-paket-isi-3-i4190416036-s7068940983.html</t>
  </si>
  <si>
    <t>https://www.lazada.co.id/products/oral-b-sikat-gigi-complete-whitening-soft-2s-paket-isi-2-i4190384609-s7068992566.html</t>
  </si>
  <si>
    <t>https://www.lazada.co.id/products/oral-b-sikat-gigi-complete-whitening-soft-2s-paket-isi-3-i4190384611-s7068994462.html</t>
  </si>
  <si>
    <t>https://www.lazada.co.id/products/oral-b-sikat-gigi-complete-whitening-soft-2s-paket-isi-2-i3260194706-s5671698765.html</t>
  </si>
  <si>
    <t>https://www.lazada.co.id/products/oral-b-sikat-gigi-complete-whitening-soft-2s-paket-isi-6-i3260178890-s5671720611.html</t>
  </si>
  <si>
    <t>https://www.lazada.co.id/products/oral-b-sikat-gigi-cross-action-pro-health-7-benefit-soft-2s-paket-isi-2-i4190424006-s7068974948.html</t>
  </si>
  <si>
    <t>https://www.lazada.co.id/products/oral-b-sikat-gigi-cross-action-pro-health-7-benefit-soft-2s-paket-isi-3-i3260196682-s5671700832.html</t>
  </si>
  <si>
    <t>https://www.lazada.co.id/products/oral-b-sikat-gigi-cross-action-pro-health-7-benefit-soft-2s-paket-isi-6-i3260178891-s5671750274.html</t>
  </si>
  <si>
    <t>https://www.lazada.co.id/products/oral-b-sikat-gigi-pro-health-clinical-pro-flex-soft-2s-paket-isi-6-i4190368745-s7068996603.html</t>
  </si>
  <si>
    <t>https://www.lazada.co.id/products/oral-b-sikat-gigi-pro-health-clinical-pro-flex-soft-2s-paket-isi-3-i3250294560-s5660454536.html</t>
  </si>
  <si>
    <t>https://www.lazada.co.id/products/oral-b-sikat-gigi-stages-1-paket-isi-2-i3260212490-s5671726648.html</t>
  </si>
  <si>
    <t>https://www.lazada.co.id/products/oral-b-sikat-gigi-stages-1-paket-isi-3-i3260232184-s5671742288.html</t>
  </si>
  <si>
    <t>https://www.lazada.co.id/products/oral-b-sikat-gigi-stages-2-paket-isi-2-i3260194707-s5671730590.html</t>
  </si>
  <si>
    <t>https://www.lazada.co.id/products/oral-b-sikat-gigi-stages-3-paket-isi-2-i3260138319-s5671640319.html</t>
  </si>
  <si>
    <t>https://www.lazada.co.id/products/oral-b-sikat-gigi-stages-4-paket-isi-2-i3260106711-s5671664023.html</t>
  </si>
  <si>
    <t>https://www.lazada.co.id/products/oral-b-sikat-gigi-ultra-thin-compact-soft-3s-paket-isi-2-i3250278753-s5660428780.html</t>
  </si>
  <si>
    <t>https://www.lazada.co.id/products/oral-b-sikat-gigi-ultrathin-black-tea-3s-paket-isi-3-i3260128444-s5671632298.html</t>
  </si>
  <si>
    <t>https://www.lazada.co.id/products/oral-b-sikat-gigi-ultrathin-green-tea-3s-paket-isi-3-i3250286721-s5660470264.html</t>
  </si>
  <si>
    <t>https://www.lazada.co.id/products/sikat-gigi-oral-b-stages-1-i407092596-s449893644.html</t>
  </si>
  <si>
    <t>https://www.lazada.co.id/products/sikat-gigi-oral-b-stages-2-i407096298-s449889883.html</t>
  </si>
  <si>
    <t>https://www.lazada.co.id/products/sikat-gigi-oral-b-stages-2-pack-of-3-i407134529-s449950084.html</t>
  </si>
  <si>
    <t>https://www.lazada.co.id/products/sikat-gigi-oral-b-stages-3-pack-of-3-i407140137-s449946415.html</t>
  </si>
  <si>
    <t>https://www.lazada.co.id/products/sikat-gigi-oral-b-stages-4-pack-of-3-i407137264-s449943885.html</t>
  </si>
  <si>
    <t>https://www.lazada.co.id/products/sikat-gigi-oral-b-complete-whitening-soft-1s-i407091596-s449896356.html</t>
  </si>
  <si>
    <t>https://www.lazada.co.id/products/sikat-gigi-oral-b-complete-whitening-soft-2s-i407087923-s449891671.html</t>
  </si>
  <si>
    <t>https://www.lazada.co.id/products/sikat-gigi-oral-b-cross-action-pro-health-7-benefit-soft-2s-i407091608-s449896368.html</t>
  </si>
  <si>
    <t>https://www.lazada.co.id/products/sikat-gigi-oral-b-cross-action-pro-health-7-benefit-soft-2s-pack-of-2-i407130962-s449942959.html</t>
  </si>
  <si>
    <t>https://www.lazada.co.id/products/sikat-gigi-oral-b-pro-health-clinical-pro-flex-soft-2s-i407087928-s449891676.html</t>
  </si>
  <si>
    <t>https://www.lazada.co.id/products/sikat-gigi-oral-b-pro-health-clinical-pro-flex-soft-2s-pack-of-2-i407139231-s449947408.html</t>
  </si>
  <si>
    <t>https://www.lazada.co.id/products/sikat-gigi-oral-b-stages-1-pack-of-3-i407130963-s449942960.html</t>
  </si>
  <si>
    <t>https://www.lazada.co.id/products/sikat-gigi-oral-b-stages-4-random-color-i407088821-s449895478.html</t>
  </si>
  <si>
    <t>https://www.lazada.co.id/products/sikat-gigi-oral-b-ultra-thin-pro-gum-care-1s-i407087920-s449891668.html</t>
  </si>
  <si>
    <t>https://www.lazada.co.id/products/sikat-gigi-oral-b-ultra-thin-pro-gum-care-3s-i407092588-s449893637.html</t>
  </si>
  <si>
    <t>https://www.lazada.co.id/products/sikat-gigi-oral-b-ultrathin-black-tea-1s-i407097033-s449899213.html</t>
  </si>
  <si>
    <t>https://www.lazada.co.id/products/sikat-gigi-oral-b-ultrathin-black-tea-3s-i407096296-s449889881.html</t>
  </si>
  <si>
    <t>https://www.lazada.co.id/products/sikat-gigi-oral-b-ultrathin-black-tea-3s-pack-of-2-i407132736-s449948314.html</t>
  </si>
  <si>
    <t>https://www.lazada.co.id/products/sikat-gigi-oral-b-ultrathin-green-tea-3s-pack-of-2-i407134524-s449950079.html</t>
  </si>
  <si>
    <t>https://www.lazada.co.id/products/pampers-l62-downy-mild-gentle-720ml-lebih-hemat-i1195746570-s1916524451.html</t>
  </si>
  <si>
    <t>https://www.lazada.co.id/products/pampers-m68-downy-mild-gentle-720ml-lebih-hemat-i1195782484-s1916608119.html</t>
  </si>
  <si>
    <t>https://www.lazada.co.id/products/pampers-premium-care-celana-l-24-karton-isi-6-144-pcs-large-popok-bayi-i160030803-s181890088.html</t>
  </si>
  <si>
    <t>https://www.lazada.co.id/products/pampers-premium-care-celana-l-62-pcs-large-popok-bayi-i160008069-s181834193.html</t>
  </si>
  <si>
    <t>https://www.lazada.co.id/products/pampers-premium-care-celana-l-24-pcs-large-popok-bayi-i160021946-s181863050.html</t>
  </si>
  <si>
    <t>https://www.lazada.co.id/products/pampers-premium-care-celana-l-42-pcs-large-popok-bayi-i160008072-s181834196.html</t>
  </si>
  <si>
    <t>https://www.lazada.co.id/products/pampers-premium-care-celana-l-42-karton-isi-4-168-pcs-large-popok-bayi-i160011422-s181840023.html</t>
  </si>
  <si>
    <t>https://www.lazada.co.id/products/pampers-premium-care-celana-m-30-karton-isi-6-180-pcs-medium-popok-bayi-i160030802-s181890087.html</t>
  </si>
  <si>
    <t>https://www.lazada.co.id/products/pampers-premium-care-celana-m-46-karton-isi-4-184-pcs-medium-popok-bayi-i160011413-s181840014.html</t>
  </si>
  <si>
    <t>https://www.lazada.co.id/products/pampers-premium-care-celana-m-68-pcs-medium-popok-bayi-i160008041-s181834165.html</t>
  </si>
  <si>
    <t>https://www.lazada.co.id/products/pampers-premium-care-celana-m-30-pcs-medium-popok-bayi-i160008065-s181834189.html</t>
  </si>
  <si>
    <t>https://www.lazada.co.id/products/pampers-premium-care-celana-m-46-pcs-medium-popok-bayi-i160008059-s181834183.html</t>
  </si>
  <si>
    <t>https://www.lazada.co.id/products/pampers-premium-care-celana-s-32-karton-isi-2-64-pcs-small-popok-bayi-i569074040-s806848321.html</t>
  </si>
  <si>
    <t>https://www.lazada.co.id/products/pampers-premium-care-celana-s-32-karton-isi-6-192-pcs-small-popok-bayi-i160030804-s181890089.html</t>
  </si>
  <si>
    <t>https://www.lazada.co.id/products/pampers-premium-care-celana-s-32-pcs-small-popok-bayi-i160008066-s181834190.html</t>
  </si>
  <si>
    <t>https://www.lazada.co.id/products/pampers-premium-care-celana-xl-21-pcs-extra-large-popok-bayi-i160021947-s181863051.html</t>
  </si>
  <si>
    <t>https://www.lazada.co.id/products/pampers-premium-care-celana-xl-36-pcs-extra-large-popok-bayi-i160008054-s181834178.html</t>
  </si>
  <si>
    <t>https://www.lazada.co.id/products/pampers-premium-care-celana-xl-36-karton-isi-4-144-pcs-extra-large-popok-bayi-i160011414-s181840015.html</t>
  </si>
  <si>
    <t>https://www.lazada.co.id/products/pampers-premium-care-celana-xl-54-pcs-extra-large-popok-bayi-i160008051-s181834175.html</t>
  </si>
  <si>
    <t>https://www.lazada.co.id/products/pampers-premium-care-celana-xl-54-karton-isi-3-162-pcs-extra-large-popok-bayi-i160011404-s181840005.html</t>
  </si>
  <si>
    <t>https://www.lazada.co.id/products/pampers-premium-care-celana-xxl-28-pcs-extra-extra-large-popok-bayi-i160008042-s181834166.html</t>
  </si>
  <si>
    <t>https://www.lazada.co.id/products/pampers-premium-care-celana-xxl-28-karton-isi-4-112-pcs-extra-extra-large-popok-bayi-i160011423-s181840024.html</t>
  </si>
  <si>
    <t>https://www.lazada.co.id/products/pampers-premium-care-perekat-nb-26-pcs-newborn-popok-bayi-i167148228-s195448157.html</t>
  </si>
  <si>
    <t>https://www.lazada.co.id/products/pampers-premium-care-perekat-nb-52-pcs-newborn-popok-bayi-i160735754-s183501210.html</t>
  </si>
  <si>
    <t>https://www.lazada.co.id/products/pampers-premium-care-perekat-nb-52-karton-isi-2-104-pcs-newborn-popok-bayi-i520324302-s717670192.html</t>
  </si>
  <si>
    <t>https://www.lazada.co.id/products/pampers-premium-care-perekat-nb-52-karton-isi-4-208-pcs-newborn-popok-bayi-i160735755-s183501211.html</t>
  </si>
  <si>
    <t>https://www.lazada.co.id/products/pampers-premium-care-perekat-s-48-karton-isi-2-96-pcs-small-popok-bayi-i520356115-s717694019.html</t>
  </si>
  <si>
    <t>https://www.lazada.co.id/products/pampers-premium-care-perekat-s-48-pcs-small-popok-bayi-i160008074-s181834198.html</t>
  </si>
  <si>
    <t>https://www.lazada.co.id/products/pampers-popok-bayi-perekat-premium-care-s-48-3-8-kg-karton-isi-4-i160011418-s181840019.html</t>
  </si>
  <si>
    <t>https://www.lazada.co.id/products/pampers-premium-pants-jumbo-pack-12-carton-xxl-28-x-2-i3794926934-s6300808604.html</t>
  </si>
  <si>
    <t>https://www.lazada.co.id/products/pampers-premium-pants-super-jumbo-pack-12-carton-xl-54-x-2-i3794944609-s6300742832.html</t>
  </si>
  <si>
    <t>https://www.lazada.co.id/products/pampers-premium-pants-super-jumbo-pack-23-carton-l-62-x-2-i3794930797-s6300748954.html</t>
  </si>
  <si>
    <t>https://www.lazada.co.id/products/pampers-premium-pants-super-jumbo-pack-23-carton-m-68-x-2-i3794856690-s6300592775.html</t>
  </si>
  <si>
    <t>https://www.lazada.co.id/products/pampers-premium-pants-value-pack-12-carton-m-30-x-3-i3794920958-s6300818009.html</t>
  </si>
  <si>
    <t>https://www.lazada.co.id/products/pampers-premium-pants-value-pack-12-carton-s-32-x-3-i3794826961-s6300612873.html</t>
  </si>
  <si>
    <t>https://www.lazada.co.id/products/pampers-premium-care-celana-l-62-karton-isi-3-186-pcs-large-popok-bayi-i160011427-s181840028.html</t>
  </si>
  <si>
    <t>https://www.lazada.co.id/products/pampers-premium-care-celana-m-68-karton-isi-3-204-pcs-medium-popok-bayi-i160011401-s181840002.html</t>
  </si>
  <si>
    <t>https://www.lazada.co.id/products/pampers-s48-downy-mild-gentle-720ml-lebih-hemat-i1195862160-s1916786891.html</t>
  </si>
  <si>
    <t>https://www.lazada.co.id/products/pampers-xl54-downy-mild-gentle-720ml-lebih-hemat-i1195852634-s1916856811.html</t>
  </si>
  <si>
    <t>https://www.lazada.co.id/products/beli-2-lebih-hemat-pantene-shampoo-anti-dandruff-135ml-i789490189-s1111330279.html</t>
  </si>
  <si>
    <t>https://www.lazada.co.id/products/beli-2-lebih-hemat-pantene-shampoo-anti-lepek-135ml-i789602167-s1111432896.html</t>
  </si>
  <si>
    <t>https://www.lazada.co.id/products/beli-2-lebih-hemat-pantene-shampoo-hair-fall-control-135ml-i789528702-s1111338733.html</t>
  </si>
  <si>
    <t>https://www.lazada.co.id/products/beli-2-promo-spesial-pantene-conditioner-3-minute-miracle-hair-fall-control-180ml-perawatan-rambut-halus-lembut-kondisioner-rambut-rontok-i160036232-s181904928.html</t>
  </si>
  <si>
    <t>https://www.lazada.co.id/products/beli-2-promo-spesial-pantene-conditioner-3-minute-miracle-total-damage-care-180ml-perawatan-rambut-halus-lembut-kondisioner-rambut-rusak-i160036225-s181904921.html</t>
  </si>
  <si>
    <t>https://www.lazada.co.id/products/beli-2-promo-spesial-pantene-shampoo-anti-dandruff-control-750ml-perawatan-rambut-shamposampo-anti-ketombe-i160036231-s181904927.html</t>
  </si>
  <si>
    <t>https://www.lazada.co.id/products/beli-2-promo-spesial-pantene-shampoo-hairfall-control-750ml-perawatan-rambut-rontok-shamposampo-pemanjang-rambut-i160036246-s181904942.html</t>
  </si>
  <si>
    <t>https://www.lazada.co.id/products/beli-3-lebih-hemat-pantene-shampoo-anti-dandruff-135ml-i789524582-s1111360354.html</t>
  </si>
  <si>
    <t>https://www.lazada.co.id/products/beli-3-lebih-hemat-pantene-shampoo-anti-lepek-135ml-i789630122-s1111508268.html</t>
  </si>
  <si>
    <t>https://www.lazada.co.id/products/beli-3-lebih-hemat-pantene-shampoo-hair-fall-control-135ml-i789540707-s1111420432.html</t>
  </si>
  <si>
    <t>https://www.lazada.co.id/products/beli-4-gratis-1-pantene-anti-lepek-shampoo-135ml-shampoosampo-perawatan-rambut-berminyak-membersihkan-kulit-kepala-i882746028-s1298884934.html</t>
  </si>
  <si>
    <t>https://www.lazada.co.id/products/beli-4-promo-spesial-pantene-anti-dandruff-shampoo-900ml-gratis-olay-regerist-whip-50gr-perawatan-ketombe-menutrisi-membersihkan-rambut-i882738085-s1298914537.html</t>
  </si>
  <si>
    <t>https://www.lazada.co.id/products/beli-4-promo-spesial-pantene-anti-lepek-shampoo-750ml-shampoosampo-perawatan-rambut-berminyak-membersihkan-kulit-kepala-i849232480-s1222302744.html</t>
  </si>
  <si>
    <t>https://www.lazada.co.id/products/paket-koleksi-tanpa-bilas-pantene-dry-shampoo-65-ml-perfec-on-kondisioner-40-ml-i5353046518-s10520592760.html</t>
  </si>
  <si>
    <t>https://www.lazada.co.id/products/pantene-conditioner-gold-series-black-and-glossy-190-ml-i5371004525-s10588550310.html</t>
  </si>
  <si>
    <t>https://www.lazada.co.id/products/pantene-conditioner-gold-series-black-and-glossy-320-ml-i5353092085-s10520590772.html</t>
  </si>
  <si>
    <t>https://www.lazada.co.id/products/pantene-conditioner-gold-series-smooth-and-sleek-190-ml-i5353034429-s10520562288.html</t>
  </si>
  <si>
    <t>https://www.lazada.co.id/products/pantene-conditioner-gold-series-smooth-and-sleek-320-ml-i5371016242-s10588566980.html</t>
  </si>
  <si>
    <t>https://www.lazada.co.id/products/pantene-conditioner-gold-series-strong-and-thick-190-ml-i5353058397-s10520674196.html</t>
  </si>
  <si>
    <t>https://www.lazada.co.id/products/pantene-conditioner-gold-series-strong-and-thick-320-ml-i5371166708-s10589074368.html</t>
  </si>
  <si>
    <t>https://www.lazada.co.id/products/pantene-conditioner-hair-fall-control-290ml-sampo-perawatan-rambut-rontok-menutrisi-memperkuat-rambut-i159927771-s181719045.html</t>
  </si>
  <si>
    <t>https://www.lazada.co.id/products/i4916554764-s9061738275.html</t>
  </si>
  <si>
    <t>https://www.lazada.co.id/products/pantene-conditioner-micellar-cleanse-and-hydrate-300-ml-paket-isi-2-i4916566598-s9061764035.html</t>
  </si>
  <si>
    <t>https://www.lazada.co.id/products/i4916600201-s9061742306.html</t>
  </si>
  <si>
    <t>https://www.lazada.co.id/products/pantene-conditioner-micellar-cleanse-and-hydrate-530-ml-paket-isi-2-i4916580477-s9061716458.html</t>
  </si>
  <si>
    <t>https://www.lazada.co.id/products/pantene-dry-shampoo-pro-v-perfecon-shampoo-tanpa-bilas-65-ml-i5353072256-s10520682098.html</t>
  </si>
  <si>
    <t>https://www.lazada.co.id/products/pantene-dry-shampoo-pro-v-perfecon-shampoo-tanpa-bilas-65-ml-paket-isi-2-i5353020580-s10520536450.html</t>
  </si>
  <si>
    <t>https://www.lazada.co.id/products/pantene-dry-shampoo-pro-v-perfecon-shampoo-tanpa-bilas-65-ml-paket-isi-3-i5353026710-s10520650550.html</t>
  </si>
  <si>
    <t>https://www.lazada.co.id/products/pantene-kondisioner-3-minutes-miracle-quantum-hair-fall-control-180ml-kondisioner-mencegah-kerusakan-rambut-memperbaiki-rambut-rusak-i160010031-s181838079.html</t>
  </si>
  <si>
    <t>https://www.lazada.co.id/products/pantene-kondisioner-3-minutes-miracle-quantum-total-damage-care-180ml-i160010032-s181838080.html</t>
  </si>
  <si>
    <t>https://www.lazada.co.id/products/pantene-kondisioner-anti-lepek-290ml-kondisioner-perawatan-rambut-berminyak-membersihkan-kulit-kepala-i171106859-s201501239.html</t>
  </si>
  <si>
    <t>https://www.lazada.co.id/products/pantene-kondisioner-aqua-pure-320ml-kondisioner-tanpa-silikon-mencegah-kerusakan-rambut-i159982999-s181785715.html</t>
  </si>
  <si>
    <t>https://www.lazada.co.id/products/pantene-kondisioner-daily-moisture-repair-290ml-kondisioner-perawatan-rambut-halus-lembut-menjaga-kelembapan-rambut-i159927802-s181719076.html</t>
  </si>
  <si>
    <t>https://www.lazada.co.id/products/pantene-kondisioner-smooth-silky-290ml-kondisioner-perawatan-rambut-halus-lembut-menjaga-kelembapan-rambut-i159951343-s181747130.html</t>
  </si>
  <si>
    <t>https://www.lazada.co.id/products/pantene-kondisioner-total-damage-care-290ml-kondisioner-perawatan-rambut-halus-lembut-rambut-bercabang-rambut-rusak-i159927884-s181719181.html</t>
  </si>
  <si>
    <t>https://www.lazada.co.id/products/pantene-micellar-cleanse-and-hydrate-paket-shampoo-300-ml-conditioner-300-ml-i4916610115-s9061688734.html</t>
  </si>
  <si>
    <t>https://www.lazada.co.id/products/i4916564608-s9061762027.html</t>
  </si>
  <si>
    <t>https://www.lazada.co.id/products/i4916544752-s9061754157.html</t>
  </si>
  <si>
    <t>https://www.lazada.co.id/products/pantene-pro-v-anti-ketombe-hijab-edition-shampo-135-ml-i510198914-s675808994.html</t>
  </si>
  <si>
    <t>https://www.lazada.co.id/products/pantene-pro-v-anti-ketombe-hijab-edition-shampo-135-ml-paket-isi-2-i510190997-s675828320.html</t>
  </si>
  <si>
    <t>https://www.lazada.co.id/products/pantene-pro-v-anti-ketombe-hijab-edition-shampo-290-ml-i510200896-s675834319.html</t>
  </si>
  <si>
    <t>https://www.lazada.co.id/products/pantene-pro-v-anti-ketombe-hijab-edition-shampo-290-ml-paket-isi-2-i510226153-s675846057.html</t>
  </si>
  <si>
    <t>https://www.lazada.co.id/products/pantene-pro-v-gold-series-black-glossy-kondisioner-190ml-x2-i708654758-s979476716.html</t>
  </si>
  <si>
    <t>https://www.lazada.co.id/products/pantene-pro-v-gold-series-black-glossy-sampo-270ml-i707108422-s976854793.html</t>
  </si>
  <si>
    <t>https://www.lazada.co.id/products/pantene-pro-v-gold-series-black-glossy-sampo-270ml-kondisioner-190ml-i707110376-s976910030.html</t>
  </si>
  <si>
    <t>https://www.lazada.co.id/products/pantene-pro-v-gold-series-black-glossy-sampo-270ml-x2-i707182209-s976916753.html</t>
  </si>
  <si>
    <t>https://www.lazada.co.id/products/pantene-pro-v-gold-series-black-glossy-sampo-450-ml-pack-of-2-i805116210-s1137832869.html</t>
  </si>
  <si>
    <t>https://www.lazada.co.id/products/pantene-pro-v-gold-series-black-and-glossy-sampo-450-ml-i5353044548-s10520620650.html</t>
  </si>
  <si>
    <t>https://www.lazada.co.id/products/pantene-pro-v-gold-series-smooth-sleek-kondisioner-190ml-x2-i707082772-s976870765.html</t>
  </si>
  <si>
    <t>https://www.lazada.co.id/products/pantene-pro-v-gold-series-smooth-sleek-sampo-270ml-i707082770-s976870764.html</t>
  </si>
  <si>
    <t>https://www.lazada.co.id/products/pantene-pro-v-gold-series-smooth-sleek-sampo-270ml-kondisioner-190ml-i707118173-s976900127.html</t>
  </si>
  <si>
    <t>https://www.lazada.co.id/products/pantene-pro-v-gold-series-smooth-sleek-sampo-270ml-x2-i707140780-s976954228.html</t>
  </si>
  <si>
    <t>https://www.lazada.co.id/products/pantene-pro-v-gold-series-smooth-sleek-sampo-pack-of-2-i805122886-s1137936401.html</t>
  </si>
  <si>
    <t>https://www.lazada.co.id/products/pantene-pro-v-gold-series-smooth-and-sleek-sampo-450-ml-i5353054464-s10520692095.html</t>
  </si>
  <si>
    <t>https://www.lazada.co.id/products/pantene-pro-v-gold-series-strong-thick-kondisioner-190ml-x2-i707068964-s976866629.html</t>
  </si>
  <si>
    <t>https://www.lazada.co.id/products/pantene-pro-v-gold-series-strong-thick-sampo-270ml-i707094588-s976874792.html</t>
  </si>
  <si>
    <t>https://www.lazada.co.id/products/pantene-pro-v-gold-series-strong-thick-sampo-270ml-kondisioner-190ml-i707094590-s976874793.html</t>
  </si>
  <si>
    <t>https://www.lazada.co.id/products/pantene-pro-v-gold-series-strong-thick-sampo-270ml-x2-i707134897-s976960244.html</t>
  </si>
  <si>
    <t>https://www.lazada.co.id/products/pantene-pro-v-gold-series-strong-thick-sampo-450-ml-pack-of-2-gratis-gold-series-conditioner-90ml-i805150662-s1137996153.html</t>
  </si>
  <si>
    <t>https://www.lazada.co.id/products/pantene-pro-v-gold-series-strong-and-thick-sampo-450-ml-i5353022485-s10520556540.html</t>
  </si>
  <si>
    <t>https://www.lazada.co.id/products/pantene-pro-v-perawatan-rambut-rontok-hijab-edition-shampo-135-ml-paket-isi-2-i510198911-s675808986.html</t>
  </si>
  <si>
    <t>https://www.lazada.co.id/products/pantene-pro-v-perfecon-kondisioner-tanpa-bilas-40ml-perawatan-rambut-halus-lembut-no-rinse-conditioner-i420793067-s475707751.html</t>
  </si>
  <si>
    <t>https://www.lazada.co.id/products/pantene-sampo-anti-dandruff-290ml-i159951463-s181747262.html</t>
  </si>
  <si>
    <t>https://www.lazada.co.id/products/pantene-sampo-anti-dandruff-750ml-sampo-perawatan-ketombe-menutrisi-membersihkan-rambut-i160026949-s181880208.html</t>
  </si>
  <si>
    <t>https://www.lazada.co.id/products/pantene-sampo-aqua-pure-200ml-shampoosampo-tanpa-silikon-mencegah-kerusakan-rambut-i159983008-s181785724.html</t>
  </si>
  <si>
    <t>https://www.lazada.co.id/products/pantene-sampo-aqua-pure-400ml-i159982998-s181785714.html</t>
  </si>
  <si>
    <t>https://www.lazada.co.id/products/pantene-sampo-aqua-pure-500ml-shampoosampo-tanpa-silikon-mencegah-kerusakan-rambut-i159983009-s181785725.html</t>
  </si>
  <si>
    <t>https://www.lazada.co.id/products/pantene-sampo-aqua-pure-750ml-shampoosampo-tanpa-silikon-mencegah-kerusakan-rambut-i159984214-s181787766.html</t>
  </si>
  <si>
    <t>https://www.lazada.co.id/products/pantene-sampo-daily-moisture-renewal-290ml-i159982016-s181784315.html</t>
  </si>
  <si>
    <t>https://www.lazada.co.id/products/pantene-sampo-daily-moisture-renewal-400ml-shampoosampo-perawatan-rambut-halus-lembut-menjaga-kelembapan-rambut-i159925304-s181715363.html</t>
  </si>
  <si>
    <t>https://www.lazada.co.id/products/pantene-sampo-hair-fall-control-400ml-shampoosampo-perawatan-rambut-rontok-menutrisi-memperkuat-rambut-i159927952-s181719256.html</t>
  </si>
  <si>
    <t>https://www.lazada.co.id/products/pantene-sampo-hair-fall-control-900ml-i159992555-s181803572.html</t>
  </si>
  <si>
    <t>https://www.lazada.co.id/products/pantene-sampo-long-black-290ml-shampoosampo-perawatan-rambut-hitam-berkilau-alami-rambut-panjang-i159951727-s181747543.html</t>
  </si>
  <si>
    <t>https://www.lazada.co.id/products/pantene-sampo-nature-care-fullness-life-135ml-sampo-perawatan-rambut-kusam-i160016004-s181849242.html</t>
  </si>
  <si>
    <t>https://www.lazada.co.id/products/pantene-sampo-nature-care-fullness-life-290ml-shampoosampo-perawatan-rambut-kusam-i159951350-s181747137.html</t>
  </si>
  <si>
    <t>https://www.lazada.co.id/products/pantene-sampo-smooth-silky-290ml-i159951462-s181747261.html</t>
  </si>
  <si>
    <t>https://www.lazada.co.id/products/pantene-sampo-smooth-silky-control-400ml-shampoosampo-perawatan-rambut-halus-lembut-menjaga-kelembapan-rambut-i159925365-s181715424.html</t>
  </si>
  <si>
    <t>https://www.lazada.co.id/products/pantene-sampo-total-damage-care-290ml-shampoosampo-perawatan-rambut-halus-lembut-rambut-bercabang-rambut-rusak-i159927920-s181719217.html</t>
  </si>
  <si>
    <t>https://www.lazada.co.id/products/pantene-sampo-total-damage-care-400ml-shampoosampo-perawatan-rambut-halus-lembut-rambut-bercabang-rambut-rusak-i159927984-s181719291.html</t>
  </si>
  <si>
    <t>https://www.lazada.co.id/products/pantene-sampo-total-damage-care-900ml-kondisioner-perawatan-rambut-halus-lembut-rambut-bercabang-rambut-rusak-i159992638-s181803655.html</t>
  </si>
  <si>
    <t>https://www.lazada.co.id/products/pantene-sampo-total-damage-care-750ml-i160026951-s181880210.html</t>
  </si>
  <si>
    <t>https://www.lazada.co.id/products/pantene-shampo-anti-lepek-135ml-sampo-perawatan-rambut-berminyak-membersihkan-kulit-kepala-i171106861-s201501241.html</t>
  </si>
  <si>
    <t>https://www.lazada.co.id/products/pantene-shampo-anti-lepek-290ml-i171106862-s201501242.html</t>
  </si>
  <si>
    <t>https://www.lazada.co.id/products/pantene-shampo-anti-lepek-400ml-shampoosampo-perawatan-rambut-berminyak-membersihkan-kulit-kepala-i171106863-s201501243.html</t>
  </si>
  <si>
    <t>https://www.lazada.co.id/products/pantene-shampo-anti-lepek-400ml-free-pantene-kondisioner-anti-lepek-135ml-shampoosampo-perawatan-rambut-berminyak-membersihkan-kulit-kepala-i171106865-s201501245.html</t>
  </si>
  <si>
    <t>https://www.lazada.co.id/products/pantene-shampo-anti-lepek-750ml-shampoosampo-perawatan-rambut-berminyak-membersihkan-kulit-kepala-i171106864-s201501244.html</t>
  </si>
  <si>
    <t>https://www.lazada.co.id/products/pantene-shampoo-anti-dandruff-1200ml-i985222510-s1479580397.html</t>
  </si>
  <si>
    <t>https://www.lazada.co.id/products/pantene-shampoo-anti-dandruff-400ml-paket-isi-2-shampoosampo-perawatan-ketombe-menutrisi-membersihkan-rambut-i160035341-s181903355.html</t>
  </si>
  <si>
    <t>https://www.lazada.co.id/products/pantene-shampoo-anti-dandruff-400ml-shampoosampo-perawatan-ketombe-menutrisi-membersihkan-rambut-i160042482-s181915137.html</t>
  </si>
  <si>
    <t>https://www.lazada.co.id/products/pantene-shampoo-anti-dandruff-400ml-olay-regenerist-microsculpting-cream-50g-i985524743-s1479756590.html</t>
  </si>
  <si>
    <t>https://www.lazada.co.id/products/pantene-shampoo-anti-dandruff-900ml-pack-of-2-i160040637-s181911631.html</t>
  </si>
  <si>
    <t>https://www.lazada.co.id/products/pantene-shampoo-anti-dandruff-900ml-pack-of-2-gratis-pantene-kondisioner-tanpa-bilas-40ml-perawatan-ketombe-menutrisi-membersihkan-rambut-i420783992-s475710613.html</t>
  </si>
  <si>
    <t>https://www.lazada.co.id/products/pantene-shampoo-anti-dandruff-900ml-shampoosampo-perawatan-ketombe-menutrisi-membersihkan-rambut-i159954079-s181750276.html</t>
  </si>
  <si>
    <t>https://www.lazada.co.id/products/pantene-shampoo-anti-lepek-900ml-i4195282587-s7075944360.html</t>
  </si>
  <si>
    <t>https://www.lazada.co.id/products/pantene-shampoo-anti-lepek-900ml-paket-isi-2-i4195308235-s7075890850.html</t>
  </si>
  <si>
    <t>https://www.lazada.co.id/products/pantene-shampoo-anti-lepek-750ml-paket-isi-3-i805072640-s1137780990.html</t>
  </si>
  <si>
    <t>https://www.lazada.co.id/products/pantene-shampoo-hair-fall-control-290ml-shampoosampo-perawatan-rambut-rontok-menutrisi-memperkuat-rambut-i159951746-s181747562.html</t>
  </si>
  <si>
    <t>https://www.lazada.co.id/products/pantene-shampoo-hair-fall-control-1800-ml-i4644788251-s8163000782.html</t>
  </si>
  <si>
    <t>https://www.lazada.co.id/products/pantene-shampoo-hair-fall-control-1800-ml-paket-isi-2-i4644792227-s8163006515.html</t>
  </si>
  <si>
    <t>https://www.lazada.co.id/products/pantene-shampoo-hair-fall-control-400ml-paket-isi-2-shampoosampo-perawatan-rambut-rontok-menutrisi-memperkuat-rambut-i160035342-s181903356.html</t>
  </si>
  <si>
    <t>https://www.lazada.co.id/products/pantene-shampoo-hair-fall-control-400ml-free-pantene-conditioner-3-minutes-miracle-quantum-hair-fall-control-180ml-i160036243-s181904939.html</t>
  </si>
  <si>
    <t>https://www.lazada.co.id/products/pantene-shampoo-hair-fall-control-400ml-free-pantene-conditioner-3-minutes-miracle-quantum-total-damage-care-180ml-i160036242-s181904938.html</t>
  </si>
  <si>
    <t>https://www.lazada.co.id/products/pantene-shampoo-hair-fall-control-900ml-pack-of-2-i160040634-s181911628.html</t>
  </si>
  <si>
    <t>https://www.lazada.co.id/products/pantene-shampoo-hair-fall-control-900ml-pack-of-2-gratis-pantene-kondisioner-tanpa-bilas-40ml-perawatan-rambut-rontok-menutrisi-memperkuat-rambut-i420785964-s475712476.html</t>
  </si>
  <si>
    <t>https://www.lazada.co.id/products/pantene-shampoo-hairfall-1200ml-i984570122-s1479212149.html</t>
  </si>
  <si>
    <t>https://www.lazada.co.id/products/pantene-shampoo-hairfall-1200ml-paket-isi-2-i984666121-s1479226701.html</t>
  </si>
  <si>
    <t>https://www.lazada.co.id/products/pantene-shampoo-hairfall-400ml-olay-total-effects-normal-cream-uv-50g-i985540025-s1479694954.html</t>
  </si>
  <si>
    <t>https://www.lazada.co.id/products/pantene-shampo-hairfall-control-750ml-sampo-perawatan-rambut-rontok-menutrisi-memperkuat-rambut-i160026936-s181880190.html</t>
  </si>
  <si>
    <t>https://www.lazada.co.id/products/i4916550785-s9061714610.html</t>
  </si>
  <si>
    <t>https://www.lazada.co.id/products/pantene-shampoo-micellar-cleanse-and-hydrate-300-ml-paket-isi-2-i4916564607-s9061732563.html</t>
  </si>
  <si>
    <t>https://www.lazada.co.id/products/i4916534960-s9061660902.html</t>
  </si>
  <si>
    <t>https://www.lazada.co.id/products/pantene-shampoo-micellar-cleanse-and-hydrate-530-ml-paket-isi-2-i4916542855-s9061720590.html</t>
  </si>
  <si>
    <t>https://www.lazada.co.id/products/pantene-shampoo-total-damage-1200ml-i984894799-s1479386539.html</t>
  </si>
  <si>
    <t>https://www.lazada.co.id/products/pantene-shampoo-total-damage-1200ml-paket-isi-2-i984966733-s1479442151.html</t>
  </si>
  <si>
    <t>https://www.lazada.co.id/products/pantene-shampoo-total-damage-1200ml-paket-isi-3-i985058587-s1479518447.html</t>
  </si>
  <si>
    <t>https://www.lazada.co.id/products/pantene-shampoo-total-damage-care-400ml-pack-of-2-i160040627-s181911621.html</t>
  </si>
  <si>
    <t>https://www.lazada.co.id/products/pantene-shampoo-total-damage-care-400ml-free-pantene-conditioner-3-minutes-miracle-quantum-total-damage-care-180ml-i160040628-s181911622.html</t>
  </si>
  <si>
    <t>https://www.lazada.co.id/products/pantene-shampoo-total-damage-care-quantum-900ml-pack-of-2-i160040641-s181911635.html</t>
  </si>
  <si>
    <t>https://www.lazada.co.id/products/pantene-shampoo-total-damage-care-900ml-pack-of-2-gratis-pantene-kondisioner-tanpa-bilas-40ml-perawatan-rambut-halus-lembut-rambut-bercabang-rambut-rusak-i420793068-s475707752.html</t>
  </si>
  <si>
    <t>https://www.lazada.co.id/products/pantene-shampoo-total-damage-care-quantum-750ml-pack-of-2-shampoosampo-mencegah-kerusakan-rambut-memperbaiki-rambut-rusak-i160040613-s181911607.html</t>
  </si>
  <si>
    <t>https://www.lazada.co.id/products/beli-3-lebih-hemat-rejoice-shampoo-rich-170ml-i789666981-s1111684921.html</t>
  </si>
  <si>
    <t>https://www.lazada.co.id/products/rejoice-3-in-1-perfect-conditioning-kondisioner-170-ml-paket-isi-2-i488974485-s606292090.html</t>
  </si>
  <si>
    <t>https://www.lazada.co.id/products/rejoice-3-in-1-perfect-conditioning-kondisioner-320-ml-i488970547-s606296056.html</t>
  </si>
  <si>
    <t>https://www.lazada.co.id/products/rejoice-3-in-1-perfect-conditioning-kondisioner-320-ml-paket-isi-2-i488948770-s606264734.html</t>
  </si>
  <si>
    <t>https://www.lazada.co.id/products/rejoice-3-in-1-perfect-conditioning-kondisioner-320-ml-paket-isi-3-i488972447-s606282487.html</t>
  </si>
  <si>
    <t>https://www.lazada.co.id/products/rejoice-3-in-1-perfect-cool-sampo-170-ml-i488952692-s606286298.html</t>
  </si>
  <si>
    <t>https://www.lazada.co.id/products/rejoice-3-in-1-perfect-cool-sampo-340-ml-i488944812-s606290141.html</t>
  </si>
  <si>
    <t>https://www.lazada.co.id/products/rejoice-3-in-1-perfect-cool-sampo-340-ml-paket-isi-2-i488946725-s606284516.html</t>
  </si>
  <si>
    <t>https://www.lazada.co.id/products/rejoice-3-in-1-perfect-cool-sampo-340-ml-paket-isi-3-i488954698-s606270723.html</t>
  </si>
  <si>
    <t>https://www.lazada.co.id/products/rejoice-3-in-1-perfect-cool-sampo-600-ml-i488944813-s606290142.html</t>
  </si>
  <si>
    <t>https://www.lazada.co.id/products/rejoice-3-in-1-perfect-cool-sampo-600-ml-paket-isi-2-i488978371-s606276744.html</t>
  </si>
  <si>
    <t>https://www.lazada.co.id/products/rejoice-3-in-1-perfect-cool-sampo-600-ml-paket-isi-3-i488960637-s606300018.html</t>
  </si>
  <si>
    <t>https://www.lazada.co.id/products/rejoice-3-in-1-perfect-perfume-sampo-170-ml-paket-isi-2-i488972449-s606282494.html</t>
  </si>
  <si>
    <t>https://www.lazada.co.id/products/rejoice-3-in-1-perfect-perfume-sampo-340-ml-i488976372-s606280522.html</t>
  </si>
  <si>
    <t>https://www.lazada.co.id/products/rejoice-3-in-1-perfect-perfume-sampo-340-ml-paket-isi-2-i488956701-s606294168.html</t>
  </si>
  <si>
    <t>https://www.lazada.co.id/products/rejoice-3-in-1-perfect-perfume-sampo-340-ml-paket-isi-3-i488972450-s606282495.html</t>
  </si>
  <si>
    <t>https://www.lazada.co.id/products/rejoice-3-in-1-perfect-perfume-sampo-600-ml-i488948772-s606264735.html</t>
  </si>
  <si>
    <t>https://www.lazada.co.id/products/rejoice-3-in-1-perfect-perfume-sampo-600-ml-paket-isi-2-i488956702-s606294169.html</t>
  </si>
  <si>
    <t>https://www.lazada.co.id/products/rejoice-3-in-1-perfect-perfume-sampo-600-ml-paket-isi-3-i488970550-s606296060.html</t>
  </si>
  <si>
    <t>https://www.lazada.co.id/products/rejoice-kondisioner-anti-ketombe-3-in-1-170ml-i160036043-s181904378.html</t>
  </si>
  <si>
    <t>https://www.lazada.co.id/products/rejoice-kondisioner-anti-ketombe-3-in-1-320ml-i160036045-s181904380.html</t>
  </si>
  <si>
    <t>https://www.lazada.co.id/products/rejoice-kondisioner-anti-kusut-160ml-i160036036-s181904371.html</t>
  </si>
  <si>
    <t>https://www.lazada.co.id/products/rejoice-kondisioner-hitam-berkilau-170ml-i160036047-s181904382.html</t>
  </si>
  <si>
    <t>https://www.lazada.co.id/products/rejoice-kondisioner-rich-halus-lembut-160ml-i160036034-s181904369.html</t>
  </si>
  <si>
    <t>https://www.lazada.co.id/products/rejoice-kondisioner-rich-halus-lembut-320ml-i160036035-s181904370.html</t>
  </si>
  <si>
    <t>https://www.lazada.co.id/products/rejoice-parfum-lembut-kondisioner-170ml-i171106866-s201501246.html</t>
  </si>
  <si>
    <t>https://www.lazada.co.id/products/rejoice-parfum-lembut-shampo-600ml-i171106872-s201501254.html</t>
  </si>
  <si>
    <t>https://www.lazada.co.id/products/rejoice-parfum-segar-kondisioner-170ml-i171106868-s201501250.html</t>
  </si>
  <si>
    <t>https://www.lazada.co.id/products/rejoice-parfum-segar-shampo-170ml-i171106873-s201501255.html</t>
  </si>
  <si>
    <t>https://www.lazada.co.id/products/rejoice-parfum-segar-shampo-340ml-i171106869-s201501251.html</t>
  </si>
  <si>
    <t>https://www.lazada.co.id/products/rejoice-parfum-segar-shampo-600ml-i171106867-s201501247.html</t>
  </si>
  <si>
    <t>https://www.lazada.co.id/products/rejoice-shampo-anti-kusut-170ml-i160036044-s181904379.html</t>
  </si>
  <si>
    <t>https://www.lazada.co.id/products/rejoice-shampo-hitam-berkilau-170ml-i160036042-s181904377.html</t>
  </si>
  <si>
    <t>https://www.lazada.co.id/products/rejoice-shampo-rich-halus-lembut-170ml-i160036041-s181904376.html</t>
  </si>
  <si>
    <t>https://www.lazada.co.id/products/rejoice-shampo-hitam-berkilau-340ml-i160036037-s181904372.html</t>
  </si>
  <si>
    <t>https://www.lazada.co.id/products/rejoice-shampoo-rich-340ml-pack-of-3-i160040632-s181911626.html</t>
  </si>
  <si>
    <t>https://www.lazada.co.id/products/rejoice-shampoo-rich-600ml-free-rejoice-rich-160-ml-i160040630-s181911624.html</t>
  </si>
  <si>
    <t>https://www.lazada.co.id/products/rejoice-shampo-rich-halus-lembut-340ml-i160036038-s181904373.html</t>
  </si>
  <si>
    <t>https://www.lazada.co.id/products/whisper-reguler-flow-wings-10s-i1437844388-s2648872758.html</t>
  </si>
  <si>
    <t>https://www.lazada.co.id/products/whisper-reguler-flow-wings-20s-i1437852309-s2648916170.html</t>
  </si>
  <si>
    <t>https://www.lazada.co.id/products/pantene-shampoo-long-black-400-ml-i5669534581-s11114596965.html</t>
  </si>
  <si>
    <t>https://www.lazada.co.id/products/head-shoulders-shampoo-lemon-fresh-400-ml-paket-isi-2-i5669606353-s11114656776.html</t>
  </si>
  <si>
    <t>https://www.lazada.co.id/products/head-shoulders-shampoo-tebal-kuat-315-ml-paket-isi-2-i5669590568-s11114674785.html</t>
  </si>
  <si>
    <t>https://www.lazada.co.id/products/pantene-shampoo-micellar-detox-and-purify-300-ml-i5716128457-s11167390558.html</t>
  </si>
  <si>
    <t>https://www.lazada.co.id/products/pantene-conditioner-micellar-detox-and-purify-300-ml-i5716356045-s11167554760.html</t>
  </si>
  <si>
    <t>https://www.lazada.co.id/products/pantene-shampoo-micellar-detox-and-purify-300-mlx2-i5716092780-s11167380758.html</t>
  </si>
  <si>
    <t>https://www.lazada.co.id/products/pantene-micellar-detox-and-purify-paket-shampoo-300-ml-conditioner-300-ml-i5716442700-s11167700807.html</t>
  </si>
  <si>
    <t>https://www.lazada.co.id/products/pantene-shampoo-micellar-detox-and-purify-530-ml-i5716126596-s11167392718.html</t>
  </si>
  <si>
    <t>https://www.lazada.co.id/products/pantene-conditioner-micellar-detox-purify-530-ml-i5716396436-s11167614814.html</t>
  </si>
  <si>
    <t>https://www.lazada.co.id/products/pantene-shampoo-micellar-detox-and-purify-530-mlx2-i5716156542-s11167414653.html</t>
  </si>
  <si>
    <t>https://www.lazada.co.id/products/pantene-micellar-detox-and-purify-paket-shampoo-530-ml-conditioner-530-ml-i5716592332-s11167826350.html</t>
  </si>
  <si>
    <t>https://www.lazada.co.id/products/olay-ritual-krim-pelembab-collagen-24-50g-retinol-24-krim-malam-50g-i5740930187-s11193622365.html</t>
  </si>
  <si>
    <t>https://www.lazada.co.id/products/olay-eyes-collagen-peptide-24-krim-mata-15-ml-i5739060473-s11191498651.html</t>
  </si>
  <si>
    <t>https://www.lazada.co.id/products/olay-white-radiance-luminuous-lotion-uv-30-ml-i5739274583-s11191698702.html</t>
  </si>
  <si>
    <t>https://www.lazada.co.id/products/mystique-tinytan-downy-pewangi-dan-pelembut-pakaian-650ml-i5715422584-s11166574739.html</t>
  </si>
  <si>
    <t>https://www.lazada.co.id/products/mystique-tinytan-downy-pewangi-dan-pelembut-pakaian-650ml-paket-isi-2-i5715434308-s11166578485.html</t>
  </si>
  <si>
    <t>https://www.lazada.co.id/products/mystique-tinytan-downy-pewangi-dan-pelembut-pakaian-650ml-paket-isi-3-i5715410240-s11166514910.html</t>
  </si>
  <si>
    <t>https://www.lazada.co.id/products/mystique-tinytan-downy-pewangi-dan-pelembut-pakaian-650ml-paket-isi-4-i5715370678-s11166502716.html</t>
  </si>
  <si>
    <t>https://www.lazada.co.id/products/passion-tinytan-downy-pewangi-dan-pelembut-pakaian-650ml-i5715390218-s11166496643.html</t>
  </si>
  <si>
    <t>https://www.lazada.co.id/products/passion-tinytan-downy-pewangi-dan-pelembut-pakaian-650ml-paket-isi-2-i5715330789-s11166458750.html</t>
  </si>
  <si>
    <t>https://www.lazada.co.id/products/passion-tinytan-downy-pewangi-dan-pelembut-pakaian-650ml-paket-isi-3-i5715376072-s11166454723.html</t>
  </si>
  <si>
    <t>https://www.lazada.co.id/products/passion-tinytan-downy-pewangi-dan-pelembut-pakaian-650ml-paket-isi-4-i5715318388-s11166476023.html</t>
  </si>
  <si>
    <t>https://www.lazada.co.id/products/adorable-tinytan-downy-pewangi-dan-pelembut-pakaian-650ml-i5715272761-s11166428337.html</t>
  </si>
  <si>
    <t>https://www.lazada.co.id/products/adorable-tinytan-downy-pewangi-dan-pelembut-pakaian-650ml-paket-isi-2-i5715324127-s11166436057.html</t>
  </si>
  <si>
    <t>https://www.lazada.co.id/products/adorable-tinytan-downy-pewangi-dan-pelembut-pakaian-650ml-paket-isi-3-i5714902188-s11165986343.html</t>
  </si>
  <si>
    <t>https://www.lazada.co.id/products/adorable-tinytan-downy-pewangi-dan-pelembut-pakaian-650ml-paket-isi-4-i5713576727-s11164750030.html</t>
  </si>
  <si>
    <t>https://www.lazada.co.id/products/downy-tinytan-pewangi-dan-pelembut-pakaian-650ml-paket-isi-6-i5713362724-s11164534946.html</t>
  </si>
  <si>
    <t>https://www.lazada.co.id/products/downy-tinytan-pewangi-dan-pelembut-pakaian-650ml-paket-isi-3-i5760750870-s11215074064.html</t>
  </si>
  <si>
    <t>https://www.lazada.co.id/products/pantene-conditioner-miracles-biotin-strength-daily-hair-supplement-for-hairfall-control-150ml-i5786772468-s11243696653.html</t>
  </si>
  <si>
    <t>https://www.lazada.co.id/products/pantene-conditioner-miracles-biotin-strength-daily-hair-supplement-for-hairfall-control-300ml-i5786762713-s11243716378.html</t>
  </si>
  <si>
    <t>https://www.lazada.co.id/products/pantene-hair-mask-miracles-biotin-strength-weekly-hair-supplement-for-hairfall-control-20ml-i5786998863-s11244032784.html</t>
  </si>
  <si>
    <t>https://www.lazada.co.id/products/pantene-conditioner-miracles-collagen-repair-daily-hair-supplement-for-damage-care-150ml-i5786986479-s11243976831.html</t>
  </si>
  <si>
    <t>https://www.lazada.co.id/products/pantene-conditioner-miracles-collagen-repair-daily-hair-supplement-for-damage-care-300ml-i5787016079-s11244002745.html</t>
  </si>
  <si>
    <t>https://www.lazada.co.id/products/pantene-hair-mask-miracles-collagen-repair-weekly-hair-supplement-for-damage-care-20ml-i5787004580-s11244058053.html</t>
  </si>
  <si>
    <t>https://www.lazada.co.id/products/pantene-micellar-detox-and-purify-paket-shampoo-300-ml-x2-conditioner-300-ml-i5716540053-s11167746635.html</t>
  </si>
  <si>
    <t>https://www.lazada.co.id/products/special-edition-keith-haring-olay-serum-wajah-luminous-light-perfecting-essence-pencerah-skincare-30ml-i5786568838-s11243514255.html</t>
  </si>
  <si>
    <t>https://www.lazada.co.id/products/special-edition-keith-haring-olay-krim-pelembab-pagi-regenerist-micro-sculpting-anti-aging-day-cream-skincare-50g-i5786628096-s11243530277.html</t>
  </si>
  <si>
    <t>https://www.lazada.co.id/products/olay-ritual-krim-pelembab-collagen-24-50g-regenerist-malam-50g-i5797942916-s11255438193.html</t>
  </si>
  <si>
    <t>https://www.lazada.co.id/products/pantene-conditioner-miracles-biotin-strength-daily-hair-supplement-for-hairfall-control-300ml-x2-i5826042724-s11285906864.html</t>
  </si>
  <si>
    <t>https://www.lazada.co.id/products/pantene-hair-mask-miracles-biotin-strength-weekly-hair-supplement-for-hairfall-control-20ml-x5-i5828004091-s11287840129.html</t>
  </si>
  <si>
    <t>https://www.lazada.co.id/products/pantene-conditioner-miracles-collagen-repair-daily-hair-supplement-for-damage-care-300ml-x2-i5828196642-s11287944995.html</t>
  </si>
  <si>
    <t>https://www.lazada.co.id/products/pantene-hair-mask-miracles-collagen-repair-weekly-hair-supplement-for-damage-care-20ml-x5-i5828296330-s11287990999.html</t>
  </si>
  <si>
    <t>https://www.lazada.co.id/products/lebih-hemat-olay-regenerist-ritual-lengkap-advanced-anti-aging-day-cream-50gr-night-cream-50gr-serum-50ml-cleanser-100gr-essence-water-150-ml-i5831490566-s11291314492.html</t>
  </si>
  <si>
    <t>https://www.lazada.co.id/products/lebih-hemat-olay-regenerist-ritual-lengkap-advanced-anti-aging-day-cream-50gr-night-cream-50gr-serum-50ml-cleanser-100gr-essence-water-150-ml-pre-essence-40ml-i5831636246-s11291462489.html</t>
  </si>
  <si>
    <t>https://www.lazada.co.id/products/special-edition-keith-haring-olay-serum-wajah-luminous-30ml-krim-pelembab-regenerist-anti-aging-skincare-50g-i5831496933-s11291384398.html</t>
  </si>
  <si>
    <t>https://www.lazada.co.id/products/special-edition-keith-haring-olay-ritual-krim-pelembab-pagi-50g-malam-anti-aging-skincare-50g-i5831572698-s11291358830.html</t>
  </si>
  <si>
    <t>https://www.lazada.co.id/products/special-edition-keith-haring-olay-krim-pelembab-regenerist-anti-aging-skincare-50g-serum-regenerist-50ml-i5831580854-s11291428735.html</t>
  </si>
  <si>
    <t>https://www.lazada.co.id/products/head-shoulders-shampoo-clean-and-balanced-400-ml-paket-isi-3-i5830196549-s11289914809.html</t>
  </si>
  <si>
    <t>https://www.lazada.co.id/products/head-shoulders-shampoo-men-cool-blast-450-ml-paket-isi-3-i5830936529-s11290710053.html</t>
  </si>
  <si>
    <t>https://www.lazada.co.id/products/head-shoulders-shampoo-supreme-smooth-480-ml-paket-isi-3-i5831110769-s11290862236.html</t>
  </si>
  <si>
    <t>https://www.lazada.co.id/products/rejoice-shampoo-parfum-lembut-600-ml-paket-isi-2-i5828354690-s11288134252.html</t>
  </si>
  <si>
    <t>https://www.lazada.co.id/products/rejoice-shampoo-parfum-segar-600-ml-paket-isi-2-i5828398687-s11288186114.html</t>
  </si>
  <si>
    <t>https://www.lazada.co.id/products/downy-pewangi-dan-pelembut-pakaian-konsentrat-floral-pink-720-ml-paket-isi-3-i5828476173-s11288240300.html</t>
  </si>
  <si>
    <t>https://www.lazada.co.id/products/downy-pewangi-dan-pelembut-pakaian-konsentrat-anti-bau-680-ml-paket-isi-3-i5828504147-s11288266541.html</t>
  </si>
  <si>
    <t>https://www.lazada.co.id/products/downy-pewangi-dan-pelembut-pakaian-konsentrat-sweetheart-680-ml-paket-isi-3-i5828516631-s11288304759.html</t>
  </si>
  <si>
    <t>https://www.lazada.co.id/products/gillette-venus-smooth-sensitive-cartridge-4s-paket-isi-2-i5828644539-s11288464484.html</t>
  </si>
  <si>
    <t>https://www.lazada.co.id/products/bundle-gillette-venus-comfortglide-white-tea-1-pisau-cukur-razor-cartridge-refill-isi-ulang-4s-i5829674871-s11289594120.html</t>
  </si>
  <si>
    <t>https://www.lazada.co.id/products/bundle-gillette-venus-smooth-sensitive-1-pisau-cukur-razor-cartridge-refill-isi-ulang-4s-i5829854871-s11289576558.html</t>
  </si>
  <si>
    <t>https://www.lazada.co.id/products/olay-total-effects-whip-active-moisturizer-uv-krim-50g-i2574188878-s4736884321.html</t>
  </si>
  <si>
    <t>https://www.lazada.co.id/products/oral-b-sikat-gigi-all-rounder-gum-protect-2s-i5669058931-s11114078971.html</t>
  </si>
  <si>
    <t>https://www.lazada.co.id/products/oral-b-sikat-gigi-all-rounder-microthin-2s-i5669072868-s11114146327.html</t>
  </si>
  <si>
    <t>https://www.lazada.co.id/products/oral-b-sikat-gigi-all-rounder-microthin-3s-i5669082861-s11114160531.html</t>
  </si>
  <si>
    <t>https://www.lazada.co.id/products/downy-pelembut-pewangi-pakaian-konsentrat-sports-fresh-145l-i5669100191-s11114088715.html</t>
  </si>
  <si>
    <t>https://www.lazada.co.id/products/downy-pewangi-dan-pelembut-pakaian-konsentrat-sweetheart-145-l-i5669106071-s11114086485.html</t>
  </si>
  <si>
    <t>https://www.lazada.co.id/products/oral-b-sikat-gigi-ultrathin-green-tea-1s-i5669508406-s11114564483.html</t>
  </si>
  <si>
    <t>https://www.lazada.co.id/products/oral-b-sikat-gigi-pro-health-clinical-pro-flex-3s-i5669520073-s11114554423.html</t>
  </si>
  <si>
    <t>https://www.lazada.co.id/products/head-shoulders-conditioner-supreme-moisture-135-ml-i5669560423-s11114642778.html</t>
  </si>
  <si>
    <t>https://www.lazada.co.id/products/head-shoulders-conditioner-supreme-anti-hairfall-135-ml-i5669576440-s11114702023.html</t>
  </si>
  <si>
    <t>https://www.lazada.co.id/products/head-shoulders-shampoo-anti-hairfall-300-ml-paket-isi-2-i5669578816-s11114750071.html</t>
  </si>
  <si>
    <t>https://www.lazada.co.id/products/gillette-alat-cukur-wanita-simply-venus-disposable-isi-4-i5669652218-s11114732856.html</t>
  </si>
  <si>
    <t>https://www.lazada.co.id/products/pantene-conditioner-micellar-detox-and-purify-530-mlx2-i5716384972-s11167634853.html</t>
  </si>
  <si>
    <t>https://www.lazada.co.id/products/pantene-conditioner-micellar-detox-and-purify-300-mlx2-i5716440105-s11167618876.html</t>
  </si>
  <si>
    <t>https://www.lazada.co.id/products/pampers-popok-bayi-celana-premium-soft-xl-21-12-17-kg-karton-isi-6-i160030805-s181890090.html</t>
  </si>
  <si>
    <t>https://www.lazada.co.id/products/sangobion-baby-30-ml-i5864522895-s11328070967.html</t>
  </si>
  <si>
    <t>https://www.lazada.co.id/products/sangobion-kids-100ml-i5864854532-s11328530625.html</t>
  </si>
  <si>
    <t>https://www.lazada.co.id/products/sangobion-40-cap-4-strips-i5864862186-s11328488896.html</t>
  </si>
  <si>
    <t>https://www.lazada.co.id/products/sangobion-vita-tonik-250ml-i5864926936-s11328610898.html</t>
  </si>
  <si>
    <t>https://www.lazada.co.id/products/cavit-d3-10-caps-strip-i5864998837-s11328734371.html</t>
  </si>
  <si>
    <t>https://www.lazada.co.id/products/oral-b-sikat-gigi-all-rounder-123-medium-3s-i5847660789-s11308394175.html</t>
  </si>
  <si>
    <t>https://www.lazada.co.id/products/oral-b-sikat-gigi-all-rounder-123-soft-3s-i5847714123-s11308416065.html</t>
  </si>
  <si>
    <t>https://www.lazada.co.id/products/oral-b-sikat-gigi-anak-stages-3-cars-frozen-5-7-tahun-i5847696439-s11308348933.html</t>
  </si>
  <si>
    <t>https://www.lazada.co.id/products/gillette-blue-ii-plus-pivot-elastomer-handle-disposable-razor-5pcs-i5847474712-s11308136429.html</t>
  </si>
  <si>
    <t>https://www.lazada.co.id/products/gillette-blue-3-disposable-ice-razor-4s-i5847646836-s11308350705.html</t>
  </si>
  <si>
    <t>https://www.lazada.co.id/products/downy-pewangi-dan-pelembut-pakaian-konsentrat-french-lavender-145-l-i6031308974-s11592396818.html</t>
  </si>
  <si>
    <t>https://www.lazada.co.id/products/olay-luminous-niacinamide-masker-wajah-brightening-skin-care-sheet-mask-paket-isi-3-i6068620169-s11638508545.html</t>
  </si>
  <si>
    <t>https://www.lazada.co.id/products/olay-regenerist-niacinamide-masker-wajah-anti-aging-skin-care-sheet-mask-paket-isi-3-i6068890128-s11638784676.html</t>
  </si>
  <si>
    <t>https://www.lazada.co.id/products/olay-luminous-niacinamide-vitamin-c-masker-wajah-brightening-skin-care-sheet-mask-paket-isi-3-i6068954889-s11638890470.html</t>
  </si>
  <si>
    <t>https://www.lazada.co.id/products/olay-luminous-niacinamide-hyaluronic-masker-wajah-brightening-skin-care-sheet-mask-paket-isi-3-i6069056120-s11638944447.html</t>
  </si>
  <si>
    <t>https://www.lazada.co.id/products/olay-regenerist-niacinamide-retinol24-masker-wajah-anti-aging-skin-care-sheet-mask-paket-isi-3-i6069184267-s11639096389.html</t>
  </si>
  <si>
    <t>https://www.lazada.co.id/products/downy-pewangi-dan-pelembut-pakaian-konsentrat-french-lavender-550-ml-paket-isi-3-i6068166454-s11638116465.html</t>
  </si>
  <si>
    <t>https://www.lazada.co.id/products/downy-pewangi-dan-pelembut-pakaian-konsentrat-french-lavender-550-ml-i6031488299-s11592504843.html</t>
  </si>
  <si>
    <t>https://www.lazada.co.id/products/vicks-formula-jahe-madu-56ml-i6171806621-s11752790661.html</t>
  </si>
  <si>
    <t>https://www.lazada.co.id/products/olay-regenerist-recycled-pack-set-lengkap-anti-aging-skincare-krim-wajah-serum-wajah-sabun-muka-i6429354887-s12201648184.html</t>
  </si>
  <si>
    <t>https://www.lazada.co.id/products/olay-total-effects-recycled-pack-set-lengkap-anti-aging-skincare-krim-wajah-serum-wajah-sabun-muka-i6429362811-s12201630914.html</t>
  </si>
  <si>
    <t>https://www.lazada.co.id/products/olay-regenerist-recycled-pack-ritual-krim-pelembab-pagi-malam-anti-aging-skincare-i6429320972-s12201622063.html</t>
  </si>
  <si>
    <t>https://www.lazada.co.id/products/olay-luminous-recycled-pack-ritual-krim-pelembab-wajah-pagi-malam-pencerah-skincare-i6429346116-s12201620045.html</t>
  </si>
  <si>
    <t>https://www.lazada.co.id/products/oral-b-sikat-gigi-toothbrush-complete-easy-clean-charcoal-1s-i6223290137-s11826316347.html</t>
  </si>
  <si>
    <t>https://www.lazada.co.id/products/olay-luminous-niacinamide-aha-krim-pelembab-brightening-skin-care-50gr-i6222724096-s11825666156.html</t>
  </si>
  <si>
    <t>https://www.lazada.co.id/products/olay-luminous-niacinamide-aha-super-serum-brightening-skin-care-30ml-i6222854936-s11825836501.html</t>
  </si>
  <si>
    <t>https://www.lazada.co.id/products/lebih-hemat-olay-set-lengkap-luminous-niacinamide-aha-brightening-skin-care-krim-wajah-50gr-serum-wajah-30ml-i6222894831-s11825884240.html</t>
  </si>
  <si>
    <t>https://www.lazada.co.id/products/olay-ritual-serum-luminous-niacinamide-aha-30ml-krim-pelembab-regenerist-anti-aging-skin-care-50g-i6222918946-s11825918263.html</t>
  </si>
  <si>
    <t>https://www.lazada.co.id/products/i6590058119.html</t>
  </si>
  <si>
    <t>https://www.lazada.co.id/products/i6590016981.html</t>
  </si>
  <si>
    <t>https://www.lazada.co.id/products/i6709110876.html</t>
  </si>
  <si>
    <t>https://www.lazada.co.id/products/i6709136010.html</t>
  </si>
  <si>
    <t>https://www.lazada.co.id/products/i6709090943.html</t>
  </si>
  <si>
    <t>https://www.lazada.co.id/products/i6709108124.html</t>
  </si>
  <si>
    <t>https://www.lazada.co.id/products/i6708006337.html</t>
  </si>
  <si>
    <t>https://www.lazada.co.id/products/i6707976958.html</t>
  </si>
  <si>
    <t>https://www.lazada.co.id/products/i6707964912.html</t>
  </si>
  <si>
    <t>https://www.lazada.co.id/products/i6707954407.html</t>
  </si>
  <si>
    <t>https://www.lazada.co.id/products/i6651738648.html</t>
  </si>
  <si>
    <t>https://www.lazada.co.id/products/i6651706255.html</t>
  </si>
  <si>
    <t>https://www.lazada.co.id/products/i6686414842.html</t>
  </si>
  <si>
    <t>https://www.lazada.co.id/products/i6686412391.html</t>
  </si>
  <si>
    <t>https://www.lazada.co.id/products/i6686384921.html</t>
  </si>
  <si>
    <t>https://www.lazada.co.id/products/i6686392250.html</t>
  </si>
  <si>
    <t>https://www.lazada.co.id/products/i6686368437.html</t>
  </si>
  <si>
    <t>https://www.lazada.co.id/products/i6686366136.html</t>
  </si>
  <si>
    <t>https://www.lazada.co.id/products/i6686344208.html</t>
  </si>
  <si>
    <t>https://www.lazada.co.id/products/i6686324125.html</t>
  </si>
  <si>
    <t>https://www.lazada.co.id/products/i6686276693.html</t>
  </si>
  <si>
    <t>https://www.lazada.co.id/products/i6709270580.html</t>
  </si>
  <si>
    <t>https://www.lazada.co.id/products/i6688838783.html</t>
  </si>
  <si>
    <t>https://www.lazada.co.id/products/i6688830721.html</t>
  </si>
  <si>
    <t>https://www.lazada.co.id/products/i6688814935.html</t>
  </si>
  <si>
    <t>https://www.lazada.co.id/products/i6688814012.html</t>
  </si>
  <si>
    <t>https://www.lazada.co.id/products/i6688226620.html</t>
  </si>
  <si>
    <t>https://www.lazada.co.id/products/i6688216481.html</t>
  </si>
  <si>
    <t>https://www.lazada.co.id/products/i6688206174.html</t>
  </si>
  <si>
    <t>https://www.lazada.co.id/products/i6688194394.html</t>
  </si>
  <si>
    <t>https://www.lazada.co.id/products/i6688174501.html</t>
  </si>
  <si>
    <t>https://www.lazada.co.id/products/i6688176051.html</t>
  </si>
  <si>
    <t>https://www.lazada.co.id/products/i6688124980.html</t>
  </si>
  <si>
    <t>https://www.lazada.co.id/products/i6687408309.html</t>
  </si>
  <si>
    <t>https://www.lazada.co.id/products/vicks-vaporub-10-paket-isi-2-i6687332448-s12714070225.html</t>
  </si>
  <si>
    <t>https://www.lazada.co.id/products/i6687258408.html</t>
  </si>
  <si>
    <t>https://www.lazada.co.id/products/i6614308499.html</t>
  </si>
  <si>
    <t>https://www.lazada.co.id/products/olay-luminous-niacinamide-vitamin-c-krim-pelembab-brightening-skin-care-50gr-i6512588869-s12389282325.html</t>
  </si>
  <si>
    <t>https://www.lazada.co.id/products/pantene-hitam-glow-shampoo-750ml-i7015368175-s13266744967.html</t>
  </si>
  <si>
    <t>https://www.lazada.co.id/products/pantene-hitam-glow-conditioner-290ml-i7065540415-s13353126325.html</t>
  </si>
  <si>
    <t>https://www.lazada.co.id/products/pantene-hitam-glow-shampoo-750ml-paket-isi-2-i7015428116-s13266864394.html</t>
  </si>
  <si>
    <t>https://www.lazada.co.id/products/pantene-hitam-glow-shampoo-750ml-paket-isi-3-i7015402586-s13266898103.html</t>
  </si>
  <si>
    <t>https://www.lazada.co.id/products/pantene-hitam-glow-conditioner-290ml-paket-isi-2-i7065714263-s13353304385.html</t>
  </si>
  <si>
    <t>https://www.lazada.co.id/products/pantene-micellar-detox-moisturizer-300ml-conditioner-i7015452558-s13266904981.html</t>
  </si>
  <si>
    <t>https://www.lazada.co.id/products/pantene-micellar-detox-moisturizer-530ml-conditioner-i7016574826-s13269084825.html</t>
  </si>
  <si>
    <t>https://www.lazada.co.id/products/pantene-micellar-detox-moisturizer-530ml-shampoo-i7016644272-s13269146738.html</t>
  </si>
  <si>
    <t>https://www.lazada.co.id/products/pantene-micellar-detox-moisturizer-300ml-shampoo-i7016700015-s13269202423.html</t>
  </si>
  <si>
    <t>https://www.lazada.co.id/products/pantene-micellar-detox-moisturizer-300ml-shampoo-conditioner-i7016674516-s13269270476.html</t>
  </si>
  <si>
    <t>https://www.lazada.co.id/products/pantene-micellar-detox-moisturizer-530ml-shampoo-conditioner-i7016808287-s13269478872.html</t>
  </si>
  <si>
    <t>https://www.lazada.co.id/products/rejoice-rich-shampoo-450ml-i7065810013.html</t>
  </si>
  <si>
    <t>https://www.lazada.co.id/products/rejoice-anti-dandruff-3-in-1-shampoo-450ml-i7065756980-s13353384651.html</t>
  </si>
  <si>
    <t>https://www.lazada.co.id/products/rejoice-jeju-rose-shampoo-450ml-i7065770930-s13353398693.html</t>
  </si>
  <si>
    <t>https://www.lazada.co.id/products/rejoice-rich-shampoo-450ml-paket-isi-2-i7065924065-s13353566524.html</t>
  </si>
  <si>
    <t>https://www.lazada.co.id/products/rejoice-rich-shampoo-450ml-paket-isi-3-i7065886646-s13353610124.html</t>
  </si>
  <si>
    <t>https://www.lazada.co.id/products/rejoice-anti-dandruff-3-in-1-shampoo-450ml-paket-isi-2-i7065946302-s13353654580.html</t>
  </si>
  <si>
    <t>https://www.lazada.co.id/products/rejoice-anti-dandruff-3-in-1-shampoo-450ml-paket-isi-3-i7065920826-s13353732080.html</t>
  </si>
  <si>
    <t>https://www.lazada.co.id/products/rejoice-jeju-rose-shampoo-450ml-paket-isi-2-i7065962460-s13353754312.html</t>
  </si>
  <si>
    <t>https://www.lazada.co.id/products/rejoice-jeju-rose-shampoo-450ml-paket-isi-3-i7065974731-s13353830033.html</t>
  </si>
  <si>
    <t>https://www.lazada.co.id/products/herbal-essences-argan-oil-240ml-conditioner-i7014424732.html</t>
  </si>
  <si>
    <t>https://www.lazada.co.id/products/herbal-essences-white-strawberry-mint-240ml-conditioner-i7014632081.html</t>
  </si>
  <si>
    <t>https://www.lazada.co.id/products/herbal-essences-argan-oil-240ml-shampoo-i7014632375.html</t>
  </si>
  <si>
    <t>https://www.lazada.co.id/products/herbal-essences-white-strawberry-mint-240ml-shampoo-i7014680103-s13265484957.html</t>
  </si>
  <si>
    <t>https://www.lazada.co.id/products/herbal-essences-argan-oil-600ml-conditioner-i7014832285-s13265780867.html</t>
  </si>
  <si>
    <t>https://www.lazada.co.id/products/herbal-essences-argan-oil-600ml-shampoo-i7014846751-s13265952023.html</t>
  </si>
  <si>
    <t>https://www.lazada.co.id/products/lebih-hemat-herbal-essences-argan-oil-240ml-shampoo-conditioner-i7014904300-s13266014151.html</t>
  </si>
  <si>
    <t>https://www.lazada.co.id/products/lebih-hemat-herbal-essences-white-strawberry-mint-240ml-shampoo-conditioner-i7015094538-s13266332637.html</t>
  </si>
  <si>
    <t>https://www.lazada.co.id/products/lebih-hemat-herbal-essences-argan-oil-600ml-shampoo-conditioner-i7015134132-s13266570260.html</t>
  </si>
  <si>
    <t>https://www.lazada.co.id/products/downy-pelembut-dan-pewangi-pakaian-konsentrat-cotton-550ml-laundry-softener-i7065316907-s13352866769.html</t>
  </si>
  <si>
    <t>https://www.lazada.co.id/products/downy-pelembut-dan-pewangi-pakaian-konsentrat-cotton-550ml-laundry-softener-paket-isi-2-i7065354593-s13352940048.html</t>
  </si>
  <si>
    <t>https://www.lazada.co.id/products/downy-pelembut-dan-pewangi-pakaian-konsentrat-cotton-550ml-laundry-softener-paket-isi-3-i7065380383-s13352880693.html</t>
  </si>
  <si>
    <t>https://www.lazada.co.id/products/downy-pelembut-dan-pewangi-pakaian-konsentrat-cotton-550ml-laundry-softener-paket-isi-4-i7065416623-s13353036010.html</t>
  </si>
  <si>
    <t>https://www.lazada.co.id/products/downy-pelembut-dan-pewangi-pakaian-konsentrat-cotton-900ml-laundry-softener-i7065456221-s13353008506.html</t>
  </si>
  <si>
    <t>https://www.lazada.co.id/products/downy-pelembut-dan-pewangi-pakaian-konsentrat-cotton-900ml-laundry-softener-paket-isi-2-i7065450417-s13353020621.html</t>
  </si>
  <si>
    <t>https://www.lazada.co.id/products/downy-pelembut-dan-pewangi-pakaian-konsentrat-cotton-900ml-laundry-softener-paket-isi-3-i7065448683-s13353048370.html</t>
  </si>
  <si>
    <t>https://www.lazada.co.id/products/downy-pelembut-dan-pewangi-pakaian-konsentrat-cotton-900ml-laundry-softener-paket-isi-4-i7065502097-s13353008913.html</t>
  </si>
  <si>
    <t>https://www.lazada.co.id/products/baru-gillette-flexi-vibe-1-gagang-pisau-cukur-3-pisau-cukur-refill-isi-ulang-eksklusif-ecommerce-i7017540134-s13270842775.html</t>
  </si>
  <si>
    <t>https://www.lazada.co.id/products/baru-gillette-flexi-vibe-5-pisau-cukur-refill-isi-ulang-eksklusif-ecommerce-i7017590029-s13270876955.html</t>
  </si>
  <si>
    <t>https://www.lazada.co.id/products/baru-gillette-flexi-vibe-1-gagang-pisau-cukur-1-pisau-cukur-refill-isi-ulang-i7017586788-s13271006093.html</t>
  </si>
  <si>
    <t>https://www.lazada.co.id/products/baru-gillette-flexi-vibe-2-pisau-cukur-refill-isi-ulang-i7017608904-s13271032499.html</t>
  </si>
  <si>
    <t>https://www.lazada.co.id/products/ambipur-car-aqua-refill-75ml-i1441248059-s2658056079.html</t>
  </si>
  <si>
    <t>https://www.lazada.co.id/products/ambipur-car-fresh-cool-ultra-control-i1441200693-s2658000886.html</t>
  </si>
  <si>
    <t>https://www.lazada.co.id/products/ambi-pur-pengharum-mobil-fresh-and-light-refill-75-ml-i1441236255-s2658054066.html</t>
  </si>
  <si>
    <t>https://www.lazada.co.id/products/ambipur-car-fresh-and-light-ultra-control-75ml-i1441238226-s2658038779.html</t>
  </si>
  <si>
    <t>https://www.lazada.co.id/products/ambipur-car-lavender-spa-ultra-control-75ml-i1441248060-s2658060046.html</t>
  </si>
  <si>
    <t>https://www.lazada.co.id/products/ambipur-car-vanilla-bouquet-ultra-control-75ml-i1441234305-s2658046536.html</t>
  </si>
  <si>
    <t>https://www.lazada.co.id/products/ambipur-car-aqua-ultra-control-75ml-i1441222392-s2658062009.html</t>
  </si>
  <si>
    <t>https://www.lazada.co.id/products/downy-plus-collection-anti-apek-pelembut-pewangi-pakaian-konsentrat-15l-paket-isi-3-i580940234-s822414235.html</t>
  </si>
  <si>
    <t>https://www.lazada.co.id/products/downy-anti-apek-refill-720ml-pack-of-4-i965448276-s1454988849.html</t>
  </si>
  <si>
    <t>https://www.lazada.co.id/products/downy-daring-refill-720ml-pack-of-4-i965280503-s1454784517.html</t>
  </si>
  <si>
    <t>https://www.lazada.co.id/products/downy-mild-gentle-720ml-paket-isi-3-i1078152572-s1684632379.html</t>
  </si>
  <si>
    <t>https://www.lazada.co.id/products/downy-mystique-refill-720ml-pack-of-4-i963512992-s1452908667.html</t>
  </si>
  <si>
    <t>https://www.lazada.co.id/products/downy-mystique-refill-720ml-paket-isi-3-i160034503-s181900786.html</t>
  </si>
  <si>
    <t>https://www.lazada.co.id/products/downy-passion-refill-720ml-pack-of-4-i963656005-s1453010477.html</t>
  </si>
  <si>
    <t>https://www.lazada.co.id/products/downy-pelembut-pewangi-pakaian-sports-fresh-15l-paket-isi-3-i407831186-s451133536.html</t>
  </si>
  <si>
    <t>https://www.lazada.co.id/products/downy-pelembut-pakaian-sunrise-fresh-bottle-900ml-i160032626-s181895302.html</t>
  </si>
  <si>
    <t>https://www.lazada.co.id/products/downy-pewangi-dan-pelembut-pakaian-konsentrat-adorable-bouquet-145-l-paket-isi-3-i5436670016-s10820906158.html</t>
  </si>
  <si>
    <t>https://www.lazada.co.id/products/downy-pewangi-dan-pelembut-pakaian-konsentrat-adorable-bouquet-550-ml-paket-isi-3-i5436594759-s10820900336.html</t>
  </si>
  <si>
    <t>https://www.lazada.co.id/products/downy-pewangi-dan-pelembut-pakaian-konsentrat-daring-145-l-paket-isi-3-i4805202182-s8822120473.html</t>
  </si>
  <si>
    <t>https://www.lazada.co.id/products/downy-pewangi-dan-pelembut-pakaian-konsentrat-floral-pink-15-l-paket-isi-3-i4805186341-s8822178063.html</t>
  </si>
  <si>
    <t>https://www.lazada.co.id/products/downy-pewangi-dan-pelembut-pakaian-konsentrat-fresh-bouquet-145-l-paket-isi-3-i5436636272-s10820862716.html</t>
  </si>
  <si>
    <t>https://www.lazada.co.id/products/downy-pewangi-dan-pelembut-pakaian-konsentrat-mystique-145-l-paket-isi-3-i4805118993-s8822092981.html</t>
  </si>
  <si>
    <t>https://www.lazada.co.id/products/downy-pewangi-dan-pelembut-pakaian-konsentrat-passion-145-l-paket-isi-3-i4805206129-s8822108612.html</t>
  </si>
  <si>
    <t>https://www.lazada.co.id/products/downy-pewangi-dan-pelembut-pakaian-konsentrat-sunrise-fresh-15-l-paket-isi-3-i4805198301-s8822088842.html</t>
  </si>
  <si>
    <t>https://www.lazada.co.id/products/downy-pewangi-dan-pelembut-pakaian-konsentrat-sweetheart-145-l-paket-isi-3-i4805192280-s8822150557.html</t>
  </si>
  <si>
    <t>https://www.lazada.co.id/products/downy-sunrise-fresh-refill-780ml-pack-of-4-i965894427-s1455398900.html</t>
  </si>
  <si>
    <t>https://www.lazada.co.id/products/downy-sunrise-fresh-refill-800ml-paket-isi-3-i160034505-s181900788.html</t>
  </si>
  <si>
    <t>https://www.lazada.co.id/products/gillete-mach-3-turbo-3d-alat-cukur-4-refill-free-cover-pisau-cukur-i5353054213-s10520560411.html</t>
  </si>
  <si>
    <t>https://www.lazada.co.id/products/gillette-blue-ii-plus-elastomer-handle-disposable-sensitive-10s-free-gillette-standee-i160040608-s181911602.html</t>
  </si>
  <si>
    <t>https://www.lazada.co.id/products/gillette-alat-cukur-blue-3-biru-razor-pisau-cukur-isi-4-i1500020782-s2820944514.html</t>
  </si>
  <si>
    <t>https://www.lazada.co.id/products/gillette-fusion-proglide-manual-cartridge-2s-free-gillette-standee-i159925772-s181715976.html</t>
  </si>
  <si>
    <t>https://www.lazada.co.id/products/gillette-alat-cukur-fusion-proglide-isi-4-refill-pisau-cukur-isi-ulang-paket-isi-2-i3205878361-s5604712498.html</t>
  </si>
  <si>
    <t>https://www.lazada.co.id/products/gillette-cartridge-mach-3-isi-4-i159925906-s181717131.html</t>
  </si>
  <si>
    <t>https://www.lazada.co.id/products/gillette-alat-cukur-mach-3-isi-4-refill-pisau-cukur-isi-ulang-paket-isi-2-i3205868476-s5604676945.html</t>
  </si>
  <si>
    <t>https://www.lazada.co.id/products/gillette-mach3-turbo-4s-refill-isi-ulang-pisau-alat-cukur-i1500050259-s2820924664.html</t>
  </si>
  <si>
    <t>https://www.lazada.co.id/products/gillette-cartridge-vector-isi-4-i159973954-s181773064.html</t>
  </si>
  <si>
    <t>https://www.lazada.co.id/products/gillette-alat-cukur-vector-refill-isi-4-pisau-cukur-isi-ulang-paket-isi-2-i3205830860-s5604718381.html</t>
  </si>
  <si>
    <t>https://www.lazada.co.id/products/gillette-daisy-plus-razor-2s-i961176696-s1449452001.html</t>
  </si>
  <si>
    <t>https://www.lazada.co.id/products/gillette-daisy-alat-cukur-wanita-isi-5-razor-pisau-cukur-paket-isi-2-i963184888-s1452240084.html</t>
  </si>
  <si>
    <t>https://www.lazada.co.id/products/gillette-fusion-proglide-alat-cukur-razor-pisau-cukur-isi-ulang-i160007964-s181833997.html</t>
  </si>
  <si>
    <t>https://www.lazada.co.id/products/gillette-fusion-proglide-manual-cartridge-4s-free-gillette-standee-i160025257-s181874737.html</t>
  </si>
  <si>
    <t>https://www.lazada.co.id/products/gillette-pisau-cukur-silet-london-bridge-20-box-i4188394485-s7063678065.html</t>
  </si>
  <si>
    <t>https://www.lazada.co.id/products/gillette-pisau-cukur-wanita-daisy-disposable-isi-5-i160036116-s181904529.html</t>
  </si>
  <si>
    <t>https://www.lazada.co.id/products/gillette-shaving-foam-krim-alat-cukur-lemon-lime-175g-shaving-cream-paket-isi-2-i3204984214-s5603574290.html</t>
  </si>
  <si>
    <t>https://www.lazada.co.id/products/gillette-shaving-foam-krim-alat-cukur-menthol-175g-shaving-cream-paket-isi-2-i3205864705-s5604696928.html</t>
  </si>
  <si>
    <t>https://www.lazada.co.id/products/gillette-gel-cool-fusion-proglide-195gr-krim-cukur-i1500008844-s2820966117.html</t>
  </si>
  <si>
    <t>https://www.lazada.co.id/products/gillette-gel-shave-sensitive-195gr-i160025255-s181874735.html</t>
  </si>
  <si>
    <t>https://www.lazada.co.id/products/gillette-vector-razor-1s-i159974040-s181773171.html</t>
  </si>
  <si>
    <t>https://www.lazada.co.id/products/gillette-venus-alat-cukur-wanita-sensitive-isi-3-razor-pisau-cukur-paket-isi-2-i3205854639-s5604686883.html</t>
  </si>
  <si>
    <t>https://www.lazada.co.id/products/gillette-pisau-cukur-simply-venus-basic-isi-2-i377903102-s406892836.html</t>
  </si>
  <si>
    <t>https://www.lazada.co.id/products/gillette-venus-alat-cukur-wanita-simply-venus-isi-2-razor-pisau-cukur-paket-isi-2-pack-i3205902028-s5604716384.html</t>
  </si>
  <si>
    <t>https://www.lazada.co.id/products/gillette-venus-alat-cukur-wanita-snap-extra-smooth-razor-isi-ulang-i5426818058-s10793578648.html</t>
  </si>
  <si>
    <t>https://www.lazada.co.id/products/gillette-venus-krim-alat-cukur-wanita-satin-care-aloe-vera-i5426754707-s10793574993.html</t>
  </si>
  <si>
    <t>https://www.lazada.co.id/products/gillette-venus-alat-cukur-wanita-comfortglide-olay-razor-pisau-cukur-isi-ulang-i5122414233-s9522016324.html</t>
  </si>
  <si>
    <t>https://www.lazada.co.id/products/gillette-simply-venus-hybrid-4up-i953908538-s1437848672.html</t>
  </si>
  <si>
    <t>https://www.lazada.co.id/products/gillette-venus-alat-cukur-wanita-smooth-sensitive-razor-pisau-cukur-isi-ulang-i5418748377-s10764004613.html</t>
  </si>
  <si>
    <t>https://www.lazada.co.id/products/beli-3-promo-spesial-head-shoulders-cool-menthol-shampoo-400ml-perawatan-rambut-kulit-kepala-shamposampo-anti-ketombe-i160030857-s181890148.html</t>
  </si>
  <si>
    <t>https://www.lazada.co.id/products/head-shoulders-shampoo-lemon-fresh-850ml-paket-isi-3-i985866392-s1480044295.html</t>
  </si>
  <si>
    <t>https://www.lazada.co.id/products/head-shoulders-shampoo-menthol-850ml-paket-isi-3-i985748057-s1479894669.html</t>
  </si>
  <si>
    <t>https://www.lazada.co.id/products/herbal-essences-argan-oil-of-morocco-shampoo-400-ml-x2-dan-conditioner-400ml-i4160194389-s7014784867.html</t>
  </si>
  <si>
    <t>https://www.lazada.co.id/products/herbal-essences-argan-oil-shampoo-400-ml-dan-white-strawberry-400ml-dan-grapefruit-400ml-i4160192379-s7014846162.html</t>
  </si>
  <si>
    <t>https://www.lazada.co.id/products/herbal-essences-biorenew-clean-white-strawberry-sweet-mint-shampo-400-ml-kondisioner-i637782809-s886824837.html</t>
  </si>
  <si>
    <t>https://www.lazada.co.id/products/herbal-essences-biorenew-clean-white-strawberry-sweet-mint-shampo-400-ml-x2-i637628966-s886576500.html</t>
  </si>
  <si>
    <t>https://www.lazada.co.id/products/herbal-essences-biorenew-hydrate-coconut-milk-shampo-400-ml-kondisioner-i637822592-s886882437.html</t>
  </si>
  <si>
    <t>https://www.lazada.co.id/products/herbal-essences-biorenew-moisture-rosemary-and-herbs-shampoo-400-ml-conditioner-400-ml-i3412472347-s5857858236.html</t>
  </si>
  <si>
    <t>https://www.lazada.co.id/products/herbal-essences-biorenew-repair-argan-oil-of-morocco-shampo-400-ml-kondisioner-i637844345-s886892790.html</t>
  </si>
  <si>
    <t>https://www.lazada.co.id/products/herbal-essences-biorenew-repair-argan-oil-of-morocco-shampo-400-ml-x2-i637674106-s886592249.html</t>
  </si>
  <si>
    <t>https://www.lazada.co.id/products/herbal-essences-biorenew-smooth-golden-moringa-oil-shampo-400-ml-kondisioner-i637638980-s886582511.html</t>
  </si>
  <si>
    <t>https://www.lazada.co.id/products/herbal-essences-clean-white-strawberry-sweet-mint-shampo-400x2-dan-conditioner-400ml-i4160206275-s7014814832.html</t>
  </si>
  <si>
    <t>https://www.lazada.co.id/products/herbal-essences-colour-me-happy-paket-shampoo-300-ml-conditioner-300-ml-i955706312-s1440400846.html</t>
  </si>
  <si>
    <t>https://www.lazada.co.id/products/herbal-essences-colour-me-happy-300ml-shampoo-x2-dan-conditioner-300ml-i4160182621-s7014802884.html</t>
  </si>
  <si>
    <t>https://www.lazada.co.id/products/herbal-essences-hydrate-coconut-milk-shampoo-400-ml-x2-dan-conditioner-400ml-i4160166789-s7014838437.html</t>
  </si>
  <si>
    <t>https://www.lazada.co.id/products/herbal-essences-shampo-kondisioner-hello-hydration-300-ml-i956000257-s1440728054.html</t>
  </si>
  <si>
    <t>https://www.lazada.co.id/products/herbal-essences-shampo-kondisioner-moroccan-my-shine-300-ml-i956152832-s1441056907.html</t>
  </si>
  <si>
    <t>https://www.lazada.co.id/products/herbal-essences-shampoo-hello-hydration-300-ml-x2-dan-conditioner-300ml-i4160208206-s7014786713.html</t>
  </si>
  <si>
    <t>https://www.lazada.co.id/products/herbal-essences-shampoo-moroccan-my-shine-300-ml-x2-dan-conditioner-300ml-i4160180644-s7014770962.html</t>
  </si>
  <si>
    <t>https://www.lazada.co.id/products/herbal-essences-smooth-golden-moringa-oil-shampoo-400-ml-x2-dan-conditioner-400ml-i4160184657-s7014828746.html</t>
  </si>
  <si>
    <t>https://www.lazada.co.id/products/lebih-hemat-olay-regenerist-ritual-set-lengkap-anti-aging-i5121078032-s9519554397.html</t>
  </si>
  <si>
    <t>https://www.lazada.co.id/products/lebih-hemat-olay-ritual-pelembab-anti-aging-skincare-cream-wajah-glowing-krim-wajah-bpom-i160036240-s181904936.html</t>
  </si>
  <si>
    <t>https://www.lazada.co.id/products/lebih-hemat-olay-ritual-serum-anti-aging-skincare-cream-wajah-glowing-krim-wajah-bpom-serum-wajah-i160030860-s181890151.html</t>
  </si>
  <si>
    <t>https://www.lazada.co.id/products/lebih-hemat-olay-paket-serum-anti-aging-skincare-i848344276-s1220552732.html</t>
  </si>
  <si>
    <t>https://www.lazada.co.id/products/lebih-hemat-olay-regenerist-ritual-malam-anti-aging-i160030859-s181890150.html</t>
  </si>
  <si>
    <t>https://www.lazada.co.id/products/lebih-hemat-olay-set-lengkap-serum-perawatan-anti-aging-gratis-olay-regenerist-microsculpting-serum-mini-14gr-skincare-i848572316-s1220904280.html</t>
  </si>
  <si>
    <t>https://www.lazada.co.id/products/lebih-hemat-olay-set-lengkap-perawatan-anti-aging-skincare-cream-wajah-glowing-krim-wajah-bpom-i719920779-s996534453.html</t>
  </si>
  <si>
    <t>https://www.lazada.co.id/products/lebih-hemat-olay-set-lengkap-serum-regenerist-gratis-olay-regenerist-microsculpting-serum-mini-14gr-skincare-i848470612-s1220804191.html</t>
  </si>
  <si>
    <t>https://www.lazada.co.id/products/lebih-hemat-olay-set-serum-regenerist-gratis-olay-regenerist-microsculpting-serum-mini-10gr-skincare-i848480120-s1220722776.html</t>
  </si>
  <si>
    <t>https://www.lazada.co.id/products/lebih-hemat-olay-set-pelembab-advanced-anti-aging-skincare-cream-wajah-glowing-krim-wajah-bpom-i719990076-s996526675.html</t>
  </si>
  <si>
    <t>https://www.lazada.co.id/products/lebih-hemat-olay-set-pencerah-whitening-wr-day-50gr-wr-night-50gr-wr-essence-30ml-i4188888117-s7064492301.html</t>
  </si>
  <si>
    <t>https://www.lazada.co.id/products/lebih-hemat-olay-set-serum-perawatan-anti-aging-gratis-olay-regenerist-microsculpting-serum-mini-14gr-skincare-i848508480-s1220858172.html</t>
  </si>
  <si>
    <t>https://www.lazada.co.id/products/lebih-hemat-olay-set-perawatan-anti-aging-gentle-skincare-i847176672-s1217722094.html</t>
  </si>
  <si>
    <t>https://www.lazada.co.id/products/lebih-hemat-olay-set-perawatan-anti-aging-skincare-cream-wajah-glowing-krim-wajah-bpom-i160036241-s181904937.html</t>
  </si>
  <si>
    <t>https://www.lazada.co.id/products/lebih-hemat-olay-set-ritual-pencerah-skincare-cream-pemutih-wajah-glowing-krim-wajah-bpom-i720896262-s997714068.html</t>
  </si>
  <si>
    <t>https://www.lazada.co.id/products/lebih-hemat-olay-set-perawatan-kulit-sensitif-i160040611-s181911605.html</t>
  </si>
  <si>
    <t>https://www.lazada.co.id/products/lebih-hemat-olay-set-perawatan-kulit-normal-i160040644-s181911638.html</t>
  </si>
  <si>
    <t>https://www.lazada.co.id/products/olay-anti-aging-pelembab-total-effects-7-in-1-day-cream-normal-50gr-i160017260-s181852071.html</t>
  </si>
  <si>
    <t>https://www.lazada.co.id/products/olay-anti-aging-pelembab-total-effects-day-cream-gentle-spf-15-7-in-1-50gr-i159973683-s181772773.html</t>
  </si>
  <si>
    <t>https://www.lazada.co.id/products/olay-anti-aging-pelembab-total-effects-night-cream-7-in-1-50gr-i160017264-s181852075.html</t>
  </si>
  <si>
    <t>https://www.lazada.co.id/products/olay-anti-aging-pelembab-total-effects-touch-of-foundation-bb-cream-spf-15-7-in-1-50g-skincarecream-wajah-glowingkrim-wajah-bpom-i159962240-s181759620.html</t>
  </si>
  <si>
    <t>https://www.lazada.co.id/products/olay-regenerist-retinol-24-night-pelembab-krim-mata-eye-cream-15ml-i1623430277-s3132364577.html</t>
  </si>
  <si>
    <t>https://www.lazada.co.id/products/olay-regenerist-mircro-sculpting-cream-night-50gr-i160017480-s181852521.html</t>
  </si>
  <si>
    <t>https://www.lazada.co.id/products/olay-regenerist-micro-sculpting-essence-water-serum-150ml-wajah-brightening-skincare-i5428886840-s10799942683.html</t>
  </si>
  <si>
    <t>https://www.lazada.co.id/products/olay-regenerist-retinol-24-serum-30ml-paket-isi-2-i4188846718-s7064450650.html</t>
  </si>
  <si>
    <t>https://www.lazada.co.id/products/olay-regenerist-revitalising-hydration-uv-cream-50g-i159951278-s181747057.html</t>
  </si>
  <si>
    <t>https://www.lazada.co.id/products/olay-regenerist-revitalising-night-cream-50gr-i159951522-s181747325.html</t>
  </si>
  <si>
    <t>https://www.lazada.co.id/products/i5520674565.html</t>
  </si>
  <si>
    <t>https://www.lazada.co.id/products/olay-regenerist-retinol-24-moisturiser-pelembab-krim-wajah-50g-i1623396805-s3132396239.html</t>
  </si>
  <si>
    <t>https://www.lazada.co.id/products/olay-advanced-anti-aging-pelembab-regenerist-micro-sculpting-serum-50ml-skincare-cream-wajah-glowing-krim-wajah-bpom-serum-wajah-i159951474-s181747273.html</t>
  </si>
  <si>
    <t>https://www.lazada.co.id/products/olay-regenerist-retinol-24-serum-30ml-i1623424336-s3132330891.html</t>
  </si>
  <si>
    <t>https://www.lazada.co.id/products/olay-anti-aging-pelembab-total-effects-serumwajah-7-in-1-50ml-skincare-cream-wajah-glowing-krim-wajah-bpom-serum-wajah-i160017268-s181852079.html</t>
  </si>
  <si>
    <t>https://www.lazada.co.id/products/olay-anti-aging-pelembab-total-effects-day-cream-normal-spf-15-7-in-1-50gr-i159990415-s181800274.html</t>
  </si>
  <si>
    <t>https://www.lazada.co.id/products/olay-whitening-pencerah-white-radiance-light-perfecting-night-cream-pemutih-wajah-50g-i160017507-s181852548.html</t>
  </si>
  <si>
    <t>https://www.lazada.co.id/products/olay-white-radiance-niacinamide-vitamin-c-super-serum-i4804630684-s8821724261.html</t>
  </si>
  <si>
    <t>https://www.lazada.co.id/products/ritual-retinol-anti-aging-krim-pagi-50g-krim-malam-50g-i1676214909-s3249010714.html</t>
  </si>
  <si>
    <t>https://www.lazada.co.id/products/oral-b-bilas-mulut-rinse-prohealth-500ml-i2571230762-s4732486933.html</t>
  </si>
  <si>
    <t>https://www.lazada.co.id/products/oral-b-bilas-mulut-rinse-prohealth-500ml-paket-isi-6-i3265150852-s5679562755.html</t>
  </si>
  <si>
    <t>https://www.lazada.co.id/products/oral-b-dental-flossbenang-gigi-essential-50m-paket-isi-6-i3205904224-s5604732455.html</t>
  </si>
  <si>
    <t>https://www.lazada.co.id/products/oral-b-dental-flossbenang-gigi-satin-50m-paket-isi-6-i3205916070-s5604724508.html</t>
  </si>
  <si>
    <t>https://www.lazada.co.id/products/oral-b-essential-floss-50m-i954852765-s1439428823.html</t>
  </si>
  <si>
    <t>https://www.lazada.co.id/products/oral-b-fresh-clean-black-soft-3s-i954382760-s1438692310.html</t>
  </si>
  <si>
    <t>https://www.lazada.co.id/products/oral-b-pasta-gigi-tooth-and-gum-care-paste-paket-isi-6-i4190414031-s7068956737.html</t>
  </si>
  <si>
    <t>https://www.lazada.co.id/products/oral-b-sikat-gigi-all-rounder-123-2s-paket-isi-6-i4190390541-s7068988628.html</t>
  </si>
  <si>
    <t>https://www.lazada.co.id/products/oral-b-sikat-gigi-all-rounder-123-soft-3s-paket-isi-6-i3260218426-s5671746266.html</t>
  </si>
  <si>
    <t>https://www.lazada.co.id/products/oral-b-sikat-gigi-all-rounder-fresh-clean-black-3s-paket-isi-6-i4190394516-s7068986620.html</t>
  </si>
  <si>
    <t>https://www.lazada.co.id/products/oral-b-sikat-gigi-all-rounder-herbal-3s-i4644754798-s8162994625.html</t>
  </si>
  <si>
    <t>https://www.lazada.co.id/products/oral-b-sikat-gigi-all-rounder-herbal-3s-paket-isi-6-i4644758723-s8162998466.html</t>
  </si>
  <si>
    <t>https://www.lazada.co.id/products/oral-b-sikat-gigi-all-rounder-microthin-4s-paket-isi-6-i4190352852-s7068972546.html</t>
  </si>
  <si>
    <t>https://www.lazada.co.id/products/oral-b-sikat-gigi-stages-1-paket-isi-6-i3260220419-s5671750273.html</t>
  </si>
  <si>
    <t>https://www.lazada.co.id/products/oral-b-sikat-gigi-stages-2-paket-isi-6-i3260160058-s5671626488.html</t>
  </si>
  <si>
    <t>https://www.lazada.co.id/products/oral-b-sikat-gigi-stages-3-paket-isi-6-i3260112650-s5671600927.html</t>
  </si>
  <si>
    <t>https://www.lazada.co.id/products/oral-b-sikat-gigi-stages-4-paket-isi-6-i3260162051-s5671614911.html</t>
  </si>
  <si>
    <t>https://www.lazada.co.id/products/oral-b-sikat-gigi-ultrathin-black-tea-3s-paket-isi-6-i3250326207-s5660470263.html</t>
  </si>
  <si>
    <t>https://www.lazada.co.id/products/oral-b-sikat-gigi-ultrathin-green-tea-3s-paket-isi-6-i3250288558-s5660482135.html</t>
  </si>
  <si>
    <t>https://www.lazada.co.id/products/sikat-gigi-oral-b-123-medium-3s-pack-of-2-i407130960-s449942957.html</t>
  </si>
  <si>
    <t>https://www.lazada.co.id/products/sikat-gigi-oral-b-ultra-thin-compact-soft-3s-i407092584-s449893633.html</t>
  </si>
  <si>
    <t>https://www.lazada.co.id/products/sikat-gigi-oral-b-ultra-thin-compact-soft-3s-pack-of-2-i407134523-s449950078.html</t>
  </si>
  <si>
    <t>https://www.lazada.co.id/products/sikat-gigi-oral-b-ultrathin-green-tea-3s-i407096293-s449889878.html</t>
  </si>
  <si>
    <t>https://www.lazada.co.id/products/beli-3-promo-spesial-pantene-shampoo-anti-dandruff-400ml-perawatan-rambut-shamposampo-anti-ketombe-i160035338-s181903352.html</t>
  </si>
  <si>
    <t>https://www.lazada.co.id/products/i4916566599-s9061734371.html</t>
  </si>
  <si>
    <t>https://www.lazada.co.id/products/pantene-shampoo-anti-dandruff-1200ml-paket-isi-2-i985360029-s1479710133.html</t>
  </si>
  <si>
    <t>https://www.lazada.co.id/products/pantene-shampoo-anti-dandruff-1200ml-paket-isi-3-i985492008-s1479728118.html</t>
  </si>
  <si>
    <t>https://www.lazada.co.id/products/pantene-shampoo-anti-dandruff-900ml-pack-of-3-i805076382-s1137776456.html</t>
  </si>
  <si>
    <t>https://www.lazada.co.id/products/pantene-shampoo-anti-lepek-900ml-paket-isi-3-i4195290459-s7075926705.html</t>
  </si>
  <si>
    <t>https://www.lazada.co.id/products/pantene-shampoo-hair-fall-control-1800-ml-paket-isi-3-i4644782375-s8163010569.html</t>
  </si>
  <si>
    <t>https://www.lazada.co.id/products/pantene-shampoo-hair-fall-control-400ml-paket-isi-3-i160035339-s181903353.html</t>
  </si>
  <si>
    <t>https://www.lazada.co.id/products/pantene-shampoo-hair-fall-control-900ml-paket-isi-3-i805056346-s1137754064.html</t>
  </si>
  <si>
    <t>https://www.lazada.co.id/products/pantene-shampoo-hairfall-1200ml-paket-isi-3-i984874132-s1479340609.html</t>
  </si>
  <si>
    <t>https://www.lazada.co.id/products/rejoice-parfum-lembut-shampo-340ml-i171106870-s201501252.html</t>
  </si>
  <si>
    <t>https://www.lazada.co.id/products/rejoice-shampoo-lembut-ternutrisi-600ml-i506644840-s659006584.html</t>
  </si>
  <si>
    <t>https://www.lazada.co.id/products/rejoice-shampoo-rich-600ml-paket-isi-2-halus-lembut-i160040639-s181911633.html</t>
  </si>
  <si>
    <t>https://www.lazada.co.id/products/vicks-inhaler-05ml-i1438302826-s2650164034.html</t>
  </si>
  <si>
    <t>https://www.lazada.co.id/products/vicks-vaporub-10g-i1438362099-s2650130747.html</t>
  </si>
  <si>
    <t>https://www.lazada.co.id/products/vicks-vaporub-25g-i1438332329-s2650112634.html</t>
  </si>
  <si>
    <t>https://www.lazada.co.id/products/vicks-vaporub-50g-i1438336272-s2650080972.html</t>
  </si>
  <si>
    <t>https://www.lazada.co.id/products/whisper-heavy-flow-dan-overnight-wings-isi-8-i1437842465-s2648894621.html</t>
  </si>
  <si>
    <t>https://www.lazada.co.id/products/whisper-reguler-flow-wings-40s-i1437852308-s2648916171.html</t>
  </si>
  <si>
    <t>https://www.lazada.co.id/products/oral-b-sikat-gigi-anak-mickey-2-4-tahun-paket-isi-3-i5669508537-s11114564630.html</t>
  </si>
  <si>
    <t>https://www.lazada.co.id/products/rejoice-shampoo-moisture-smooth-340-ml-paket-isi-2-i5669692220-s11114818089.html</t>
  </si>
  <si>
    <t>https://www.lazada.co.id/products/rejoice-shampoo-anti-hairfall-340ml-paket-isi-2-i5669648674-s11114816254.html</t>
  </si>
  <si>
    <t>https://www.lazada.co.id/products/pantene-micellar-detox-and-purify-paket-shampoo-530-ml-x2-conditioner-530-ml-i5716634014-s11167838356.html</t>
  </si>
  <si>
    <t>https://www.lazada.co.id/products/lebih-hemat-olay-set-lengkap-collagen-24-krim-wajah-serum-wajah-krim-mata-i5740884288-s11193580286.html</t>
  </si>
  <si>
    <t>https://www.lazada.co.id/products/lebih-hemat-olay-ritual-krim-pelembab-serum-wajah-collagen-peptide-24-i5740918175-s11193614417.html</t>
  </si>
  <si>
    <t>https://www.lazada.co.id/products/olay-regenerist-collagen-peptide-24-serum-30-ml-i5738622684-s11191072999.html</t>
  </si>
  <si>
    <t>https://www.lazada.co.id/products/olay-regenerist-collagen-peptide-24-krim-pelembab-50-g-i5738692959-s11191194700.html</t>
  </si>
  <si>
    <t>https://www.lazada.co.id/products/olay-white-radiance-luminuous-krim-pelembab-uv-50-g-i5739186255-s11191616414.html</t>
  </si>
  <si>
    <t>https://www.lazada.co.id/products/gillette-alat-cukur-blue-2-flexi-razor-pisau-cukur-isi-15-i5786704014-s11243620399.html</t>
  </si>
  <si>
    <t>https://www.lazada.co.id/products/gillette-fusion5-pisau-cukur-isi-ulang-razor-alat-cukur-i5786710627-s11243670097.html</t>
  </si>
  <si>
    <t>https://www.lazada.co.id/products/gillette-fusion5-proglide-pisau-cukur-isi-ulang-razor-alat-cukur-i5786730465-s11243660491.html</t>
  </si>
  <si>
    <t>https://www.lazada.co.id/products/rejoice-shampoo-anti-ketombe-3-in-1-340-ml-paket-isi-2-i5669712438-s11114854099.html</t>
  </si>
  <si>
    <t>https://www.lazada.co.id/products/pantene-conditioner-miracles-biotin-strength-daily-hair-supplement-for-hairfall-control-150ml-x2-i5826042309-s11285894961.html</t>
  </si>
  <si>
    <t>https://www.lazada.co.id/products/pantene-conditioner-miracles-collagen-repair-daily-hair-supplement-for-damage-care-150ml-x2-i5828186158-s11287952182.html</t>
  </si>
  <si>
    <t>https://www.lazada.co.id/products/head-shoulders-shampoo-smooth-and-silky-400-ml-paket-isi-3-i5829986114-s11289650525.html</t>
  </si>
  <si>
    <t>https://www.lazada.co.id/products/head-shoulders-shampoo-supreme-moisture-480-ml-paket-isi-3-i5831064670-s11290856044.html</t>
  </si>
  <si>
    <t>https://www.lazada.co.id/products/rejoice-shampoo-lembut-ternutrisi-600ml-paket-isi-2-i5828348149-s11288086129.html</t>
  </si>
  <si>
    <t>https://www.lazada.co.id/products/gillette-simply-venus-2s-paket-isi-4-i5828568757-s11288376587.html</t>
  </si>
  <si>
    <t>https://www.lazada.co.id/products/gillette-blue-ii-plus-elastomer-handle-disposable-sensitive-razor-10s-paket-isi-2-i5828624448-s11288406748.html</t>
  </si>
  <si>
    <t>https://www.lazada.co.id/products/sangobion-vita-tonik-400ml-i5864986625-s11328706107.html</t>
  </si>
  <si>
    <t>https://www.lazada.co.id/products/sangobion-10-caps-strip-i5864998661-s11328726354.html</t>
  </si>
  <si>
    <t>https://www.lazada.co.id/products/downy-pewangi-dan-pelembut-pakaian-konsentrat-french-lavender-145-l-paket-isi-3-i6068222210-s11638138773.html</t>
  </si>
  <si>
    <t>https://www.lazada.co.id/products/oral-b-sikat-gigi-toothbrush-complete-easy-clean-charcoal-3s-i6223260807-s11826316554.html</t>
  </si>
  <si>
    <t>https://www.lazada.co.id/products/ambipur-car-vanilla-bouquet-refill-i1441230292-s2658030274.html</t>
  </si>
  <si>
    <t>https://www.lazada.co.id/products/i4160182622.html</t>
  </si>
  <si>
    <t>https://www.lazada.co.id/products/i5422900008.html</t>
  </si>
  <si>
    <t>https://www.lazada.co.id/products/downy-plus-collection-anti-apek-pelembut-pewangi-pakaian-konsentrat-720ml-paket-isi-2-i580920762-s822392680.html</t>
  </si>
  <si>
    <t>https://www.lazada.co.id/products/downy-plus-collection-anti-apek-pelembut-pewangi-pakaian-konsentrat-720ml-i579344337-s820948788.html</t>
  </si>
  <si>
    <t>https://www.lazada.co.id/products/downy-daring-refill-15l-pack-of-2-i160036228-s181904924.html</t>
  </si>
  <si>
    <t>https://www.lazada.co.id/products/downy-daring-refill-720ml-paket-isi-2-i160036247-s181904943.html</t>
  </si>
  <si>
    <t>https://www.lazada.co.id/products/downy-daring-refill-720ml-paket-isi-3-i160036229-s181904925.html</t>
  </si>
  <si>
    <t>https://www.lazada.co.id/products/downy-floral-pink-16l-paket-isi-2-i319651397-s325123453.html</t>
  </si>
  <si>
    <t>https://www.lazada.co.id/products/downy-mild-gentle-720ml-i1075608942-s1675362940.html</t>
  </si>
  <si>
    <t>https://www.lazada.co.id/products/downy-pewangi-dan-pelembut-pakaian-konsentrat-mild-gentle-680-ml-paket-isi-4-i1078176626-s1684682786.html</t>
  </si>
  <si>
    <t>https://www.lazada.co.id/products/downy-pelembut-pewangi-pakaian-floral-pink-1-l-paket-isi-2-i4211878293-s7105538192.html</t>
  </si>
  <si>
    <t>https://www.lazada.co.id/products/downy-pelembut-pewangi-pakaian-sports-fresh-800ml-i407834053-s451135413.html</t>
  </si>
  <si>
    <t>https://www.lazada.co.id/products/downy-pelembut-pewangi-pakaian-sports-fresh-800ml-paket-isi-3-i407824565-s451130818.html</t>
  </si>
  <si>
    <t>https://www.lazada.co.id/products/downy-pewangi-dan-pelembut-pakaian-allure-15lx2-i1500344054-s2821858122.html</t>
  </si>
  <si>
    <t>https://www.lazada.co.id/products/downy-pewangi-dan-pelembut-pakaian-konsentrat-adorable-bouquet-900-ml-paket-isi-2-i5436610651-s10820930073.html</t>
  </si>
  <si>
    <t>https://www.lazada.co.id/products/downy-pewangi-dan-pelembut-pakaian-konsentrat-mild-gentle-680-ml-paket-isi-2-i1078120467-s1684516635.html</t>
  </si>
  <si>
    <t>https://www.lazada.co.id/products/downy-pewangi-dan-pelembut-pakaian-konsentrat-mystique-900-ml-paket-isi-2-i5056680551-s9391648187.html</t>
  </si>
  <si>
    <t>https://www.lazada.co.id/products/downy-pewangi-dan-pelembut-pakaian-konsentrat-passion-900-ml-i5056656786-s9391616235.html</t>
  </si>
  <si>
    <t>https://www.lazada.co.id/products/downy-pewangi-dan-pelembut-pakaian-konsentrat-sunrise-fresh-1-l-paket-isi-2-i5056640786-s9391614418.html</t>
  </si>
  <si>
    <t>https://www.lazada.co.id/products/downy-pewangi-dan-pelembut-pakaian-konsentrat-sunrise-fresh-1-l-paket-isi-3-i5056646779-s9391640437.html</t>
  </si>
  <si>
    <t>https://www.lazada.co.id/products/downy-sunrise-fresh-refill-16l-pack-of-2-i160036237-s181904933.html</t>
  </si>
  <si>
    <t>https://www.lazada.co.id/products/gillette-guard-3-cart-2s-i1547230393-s2946080309.html</t>
  </si>
  <si>
    <t>https://www.lazada.co.id/products/gillette-guard-3-cart-4s-i1547212798-s2946068785.html</t>
  </si>
  <si>
    <t>https://www.lazada.co.id/products/gillette-alat-cukur-guard-3-isi-4-refill-pisau-cukur-isi-ulang-paket-isi-2-i3205866482-s5604748068.html</t>
  </si>
  <si>
    <t>https://www.lazada.co.id/products/gillette-guard-3-razor-cart-4s-i1571476612-s3013062080.html</t>
  </si>
  <si>
    <t>https://www.lazada.co.id/products/gillette-alat-cukur-mach-3-turbo-isi-4-refill-pisau-cukur-isi-ulang-paket-isi-2-i3205896099-s5604748067.html</t>
  </si>
  <si>
    <t>https://www.lazada.co.id/products/gillette-cartridge-vector-isi-2-i160025252-s181874732.html</t>
  </si>
  <si>
    <t>https://www.lazada.co.id/products/gillette-alat-cukur-mach-3-turbo-isi-4-refill-pisau-cukur-isi-ulang-i1500050259-s2820924664.html</t>
  </si>
  <si>
    <t>https://www.lazada.co.id/products/gillette-alat-cukur-mach-3-turbo-razor-2-refill-pisau-cukur-isi-ulang-i3205864507-s5604704690.html</t>
  </si>
  <si>
    <t>https://www.lazada.co.id/products/gillette-venus-alat-cukur-wanita-smooth-pisau-cukur-isi-4-refill-isi-ulang-i5122422110-s9521974744.html</t>
  </si>
  <si>
    <t>https://www.lazada.co.id/products/gillette-venus-alat-cukur-wanita-smooth-pisau-cukur-isi-4-refill-isi-ulang-paket-isi-2-i5153896016-s9591120592.html</t>
  </si>
  <si>
    <t>https://www.lazada.co.id/products/gilllette-venus-alat-cukur-wanita-extra-smooth-razor-4-refill-pisau-cukur-isi-ulang-i5153874282-s9591142388.html</t>
  </si>
  <si>
    <t>https://www.lazada.co.id/products/gilllette-venus-alat-cukur-wanita-smooth-razor-4-refill-pisau-cukur-isi-ulang-i5153870301-s9591140199.html</t>
  </si>
  <si>
    <t>https://www.lazada.co.id/products/hs-shampo-680ml-cool-menthol-i160036031-s181904366.html</t>
  </si>
  <si>
    <t>https://www.lazada.co.id/products/head-shoulders-sampo-lemon-fresh-300-ml-i160004013-s181826360.html</t>
  </si>
  <si>
    <t>https://www.lazada.co.id/products/head-shoulders-shampoo-cool-menthol-400ml-gillette-mach3-350-razor-i985896165-s1480054737.html</t>
  </si>
  <si>
    <t>https://www.lazada.co.id/products/head-shoulders-shampoo-lemon-fresh-400ml-gillette-vector-razor-i985932222-s1480110273.html</t>
  </si>
  <si>
    <t>https://www.lazada.co.id/products/herbal-essences-argan-oil-shampoo-400-ml-dan-white-strawberry-400ml-dan-rosemary-herbs-400ml-i4160168772-s7014782856.html</t>
  </si>
  <si>
    <t>https://www.lazada.co.id/products/herbal-essences-biorenew-volume-white-grapefruit-and-mosa-mint-conditioner-400-ml-i3051388624-s5418742742.html</t>
  </si>
  <si>
    <t>https://www.lazada.co.id/products/gillette-alat-cukur-blue-3-flexi-razor-pisau-cukur-isi-10-i5786690688-s11243624457.html</t>
  </si>
  <si>
    <t>https://www.lazada.co.id/products/downy-plus-collection-anti-apek-pelembut-pewangi-pakaian-konsentrat-720ml-paket-isi-3-i580924689-s822394642.html</t>
  </si>
  <si>
    <t>https://www.lazada.co.id/products/downy-anti-bau-refill-720ml-pack-of-4-i965618212-s1455086949.html</t>
  </si>
  <si>
    <t>https://www.lazada.co.id/products/downy-floral-pink-780ml-pack-of-4-i965920296-s1455418811.html</t>
  </si>
  <si>
    <t>https://www.lazada.co.id/products/downy-mystique-refill-15l-pack-of-2-i160036238-s181904934.html</t>
  </si>
  <si>
    <t>https://www.lazada.co.id/products/downy-passion-refill-15l-pack-of-2-i160036236-s181904932.html</t>
  </si>
  <si>
    <t>https://www.lazada.co.id/products/downy-passion-refill-720ml-paket-isi-3-i160034504-s181900787.html</t>
  </si>
  <si>
    <t>https://www.lazada.co.id/products/downy-pelembut-pakaian-mystique-botol-900ml-i160028433-s181883496.html</t>
  </si>
  <si>
    <t>https://www.lazada.co.id/products/downy-pewangi-dan-pelembut-pakaian-allure-900mlx3-i1500060666-s2821016920.html</t>
  </si>
  <si>
    <t>https://www.lazada.co.id/products/downy-pewangi-dan-pelembut-pakaian-konsentrat-fresh-bouquet-550-ml-paket-isi-3-i5436612617-s10820908095.html</t>
  </si>
  <si>
    <t>https://www.lazada.co.id/products/downy-pewangi-dan-pelembut-pakaian-konsentrat-mystique-900-ml-paket-isi-3-i5056664648-s9391618484.html</t>
  </si>
  <si>
    <t>https://www.lazada.co.id/products/gillette-alat-cukur-fusion-proglide-razor-2-refill-pisau-cukur-isi-ulang-i3205880573-s5604762047.html</t>
  </si>
  <si>
    <t>https://www.lazada.co.id/products/gillette-alat-cukur-mach-3-turbo-isi-2-refill-pisau-cukur-isi-ulang-i1500062107-s2820974032.html</t>
  </si>
  <si>
    <t>https://www.lazada.co.id/products/gillette-alat-cukur-sensor-excel-isi-5-refill-pisau-cukur-isi-ulang-i1500048313-s2820934688.html</t>
  </si>
  <si>
    <t>https://www.lazada.co.id/products/gillette-cartridge-mach-3-isi-2-i160025254-s181874734.html</t>
  </si>
  <si>
    <t>https://www.lazada.co.id/products/gillette-mach-3-razor-turbo-1s-i1610636778-s3101858827.html</t>
  </si>
  <si>
    <t>https://www.lazada.co.id/products/gillette-pisau-cukur-silet-goal-5-1-hangcard-isi-20-box-i4188426065-s7063660234.html</t>
  </si>
  <si>
    <t>https://www.lazada.co.id/products/beli-2-promo-spesial-head-shoulders-cool-menthol-shampoo-680ml-perawatan-rambut-kulit-kepala-shamposampo-anti-ketombe-i160036235-s181904931.html</t>
  </si>
  <si>
    <t>https://www.lazada.co.id/products/beli-3-promo-spesial-head-shoulders-cool-menthol-shampoo-680ml-perawatan-rambut-kulit-kepala-shamposampo-anti-ketombe-i848568561-s1220940386.html</t>
  </si>
  <si>
    <t>https://www.lazada.co.id/products/head-shoulders-shampoo-lemon-fresh-680-ml-paket-isi-3-i848604511-s1220984318.html</t>
  </si>
  <si>
    <t>https://www.lazada.co.id/products/head-shoulders-shampoo-supreme-anti-hairfall-480-ml-paket-isi-3-i5053696759-s9386990708.html</t>
  </si>
  <si>
    <t>https://www.lazada.co.id/products/herbal-essences-shampo-colour-me-happy-300-ml-pack-of-3-i955690200-s1440314887.html</t>
  </si>
  <si>
    <t>https://www.lazada.co.id/products/herbal-essences-shampo-hello-hydration-300-ml-pack-of-3-i955960498-s1440684081.html</t>
  </si>
  <si>
    <t>https://www.lazada.co.id/products/oral-b-sikat-gigi-ultrathin-compact-soft-1s-paket-isi-3-i3250312348.html</t>
  </si>
  <si>
    <t>https://www.lazada.co.id/products/lebih-hemat-olay-total-effects-serum-50ml-x2-i6737300722.html</t>
  </si>
  <si>
    <t>https://www.lazada.co.id/products/lebih-hemat-olay-total-effects-cleanser-100gr-x2-i6737324389.html</t>
  </si>
  <si>
    <t>https://www.lazada.co.id/products/lebih-hemat-olay-regenerist-cleanser-100gr-x2-i6737366099.html</t>
  </si>
  <si>
    <t>https://www.lazada.co.id/products/downy-pelembut-pewangi-pakaian-pashmina-rose-refill-550ml-isi-1-i7236826873-s13567800133.html</t>
  </si>
  <si>
    <t>https://www.lazada.co.id/products/downy-pelembut-pewangi-pakaian-pashmina-rose-refill-550ml-isi-2-i7236872233-s13567784441.html</t>
  </si>
  <si>
    <t>https://www.lazada.co.id/products/downy-pelembut-pewangi-pakaian-pashmina-rose-refill-550ml-isi-3-i7236826958-s13567764351.html</t>
  </si>
  <si>
    <t>https://www.lazada.co.id/products/downy-pelembut-pewangi-pakaian-pashmina-rose-refill-550ml-isi-4-i7236840853-s13567766643.html</t>
  </si>
  <si>
    <t>https://www.lazada.co.id/products/downy-pelembut-pewangi-pakaian-pashmina-rose-refill-900ml-isi-1-i7236838907-s13567782511.html</t>
  </si>
  <si>
    <t>https://www.lazada.co.id/products/downy-pelembut-pewangi-pakaian-pashmina-rose-refill-900ml-isi-2-i7236876571-s13567758854.html</t>
  </si>
  <si>
    <t>https://www.lazada.co.id/products/downy-pelembut-pewangi-pakaian-pashmina-rose-refill-900ml-isi-3-i7236894430-s13567788432.html</t>
  </si>
  <si>
    <t>https://www.lazada.co.id/products/downy-pelembut-pewangi-pakaian-pashmina-rose-refill-900ml-isi-4-i7236870686-s13567824131.html</t>
  </si>
  <si>
    <t>https://www.lazada.co.id/products/exclusive-launch-olay-skin-barrier-antioxidant-moisturizer-50gr-serum-30ml-skin-barrier-cream-essence-anti-aging-skin-care-i6881124638-s13038290590.html</t>
  </si>
  <si>
    <t>https://www.lazada.co.id/products/limited-edition-olay-x-friends-regenerist-micro-sculpting-cream-pelembab-wajah-pagi-regenerist-micro-sculpting-cream-serum-i6923310566.html</t>
  </si>
  <si>
    <t>https://www.lazada.co.id/products/limited-edition-olay-x-friends-luminous-light-perfecting-serum-pencerah-wajah-30ml-i6923256062.html</t>
  </si>
  <si>
    <t>https://www.lazada.co.id/products/limited-edition-olay-x-friends-regenerist-micro-sculpting-cream-pelembab-wajah-pagi-luminous-light-perfecting-serum-i6923278035.html</t>
  </si>
  <si>
    <t>https://www.lazada.co.id/products/exclusive-launch-olay-antioxidant-skin-barrier-moisturizer-krim-pelembab-wajah-50gr-cream-anti-aging-skin-care-i6871286132-s13020866065.html</t>
  </si>
  <si>
    <t>https://www.lazada.co.id/products/exclusive-launch-olay-skin-barrier-antioxidant-serum-wajah-30ml-essence-anti-aging-skin-care-i6871324797-s13020938400.html</t>
  </si>
  <si>
    <t>https://www.lazada.co.id/products/limited-edition-olay-x-friends-regenerist-micro-sculpting-cream-pelembab-wajah-pagi-skincare-i6923252408.html</t>
  </si>
  <si>
    <t>https://www.lazada.co.id/products/limited-edition-olay-x-friends-luminous-light-perfecting-serum-retinol-24-cream-malam-i6923338364.html</t>
  </si>
  <si>
    <t>https://www.lazada.co.id/products/limited-edition-olay-x-friends-luminous-light-perfecting-serum-niacinamide-vit-c-cream-i6923372036.html</t>
  </si>
  <si>
    <t>https://www.lazada.co.id/products/limited-edition-olay-x-friends-regenerist-micro-sculpting-cream-pelembab-wajah-pagi-regenerist-micro-sculpting-cream-pelembab-wajah-malam-i6923276376.html</t>
  </si>
  <si>
    <t>https://www.lazada.co.id/products/pantene-shampoo-anti-dandruff-900-ml-i159954079-s181750276.html</t>
  </si>
  <si>
    <t>https://www.lazada.co.id/products/downy-pelembut-dan-pewangi-pakaian-konsentrat-anti-apek-135-l-paket-isi-2-laundry-softener-i580936287-s822376923.html</t>
  </si>
  <si>
    <t>https://www.lazada.co.id/products/gillette-simply-venus-alat-cukur-wanita-2x-paket-isi-4-i4188390590-s7063620865.html</t>
  </si>
  <si>
    <t>https://www.lazada.co.id/products/pantene-conditioner-miracles-keratin-glow-daily-hair-supplement-300ml-i6223320306-s11826376619.html</t>
  </si>
  <si>
    <t>https://www.lazada.co.id/products/pantene-conditioner-miracles-keratin-glow-daily-hair-supplement-150ml-i6223316228-s11826316953.html</t>
  </si>
  <si>
    <t>https://www.lazada.co.id/products/rejoice-jeju-rose-conditioner-150ml-i6229008111-s11837494948.html</t>
  </si>
  <si>
    <t>https://www.lazada.co.id/products/exclusive-launch-olay-skin-barrier-antioxidant-serum-30ml-essence-anti-aging-niacinamideaha-serum-30ml-essence-pencerah-skin-care-i6881282215-s13038554212.html</t>
  </si>
  <si>
    <t>https://www.lazada.co.id/products/exclusive-launch-olay-skin-barrier-antioxidant-moisturizer-50gr-skin-barrier-cream-anti-aging-niacinamidevit-c-serum-30ml-essence-pencerah-skin-care-i6881306227-s13038612195.html</t>
  </si>
  <si>
    <t>https://www.lazada.co.id/products/exclusive-launch-olay-skin-barrier-antioxidant-moisturizer-50gr-skin-barrier-cream-anti-aging-niacinamideaha-serum-30ml-essence-pencerah-skin-care-i6881142726-s13038352560.html</t>
  </si>
  <si>
    <t>https://www.lazada.co.id/products/olay-luminous-niacinamide-vitamin-c-serum-wajah-15ml-essence-pencerah-skin-care-i6842676292-s12970264563.html</t>
  </si>
  <si>
    <t>https://www.lazada.co.id/products/exclusive-launch-olay-antioxidant-serum-30ml-essence-anti-aging-collagen-serum-30ml-essence-anti-aging-skin-care-i6891528554-s13063172544.html</t>
  </si>
  <si>
    <t>https://www.lazada.co.id/products/exclusive-launch-olay-skin-barrier-antioxidant-moisturizer-50gr-skin-barrier-cream-anti-aging-retinol-serum-30ml-essence-anti-aging-skin-care-i6881170819-s13038424085.html</t>
  </si>
  <si>
    <t>https://www.lazada.co.id/products/olay-luminous-niacinamide-aha-serum-wajah-15ml-essence-pencerah-skin-care-i6842640117-s12970146898.html</t>
  </si>
  <si>
    <t>https://www.lazada.co.id/products/gillette-alat-cukur-mach-3-isi-4-refill-pisau-cukur-isi-ulang-i1499998999-s2820956283.html</t>
  </si>
  <si>
    <t>https://www.lazada.co.id/products/oral-b-sikat-gigi-toothbrush-anak-stages-1-the-pooh-4-24-bulan-paket-isi-6-i3260220419-s5671750273.html</t>
  </si>
  <si>
    <t>https://www.lazada.co.id/products/oral-b-sikat-gigi-toothbrush-anak-stages-2-mickey-2-4-tahun-paket-isi-6-i3260160058-s5671626488.html</t>
  </si>
  <si>
    <t>https://www.lazada.co.id/products/oral-b-sikat-gigi-toothbrush-anak-stages-3-cars-frozen-5-7-tahun-paket-isi-6-i3260112650-s5671600927.html</t>
  </si>
  <si>
    <t>https://www.lazada.co.id/products/gillette-mach-3-alat-cukur-razor-pisau-cukur-isi-ulang-i159982155-s181784484.html</t>
  </si>
  <si>
    <t>06. Jun'23</t>
  </si>
  <si>
    <t>By PPIC Ayu</t>
  </si>
  <si>
    <t>01/294826802A</t>
  </si>
  <si>
    <t>https://tokopedia.com/pgofficialstore/paket-hemat-olay-ritual-pelembab-anti-aging</t>
  </si>
  <si>
    <t>https://tokopedia.com/pgofficialstore/new-gillette-venus-alat-cukur-wanita-simply-2-venus-basic-isi-5</t>
  </si>
  <si>
    <t>By Data BI Aging Report</t>
  </si>
  <si>
    <t>By Gsheet P&amp;G</t>
  </si>
  <si>
    <t>RCA 7/7/2023</t>
  </si>
  <si>
    <t>https://tokopedia.com/pgofficialstore/paket-olay-retinol-ritual-pelembap-anti-aging-krim-pagi-malam</t>
  </si>
  <si>
    <t>By Wa Gina</t>
  </si>
  <si>
    <t>https://www.tokopedia.com/pgofficialstore/new-gillette-venus-alat-cukur-wanita-simply-2-venus-basic-isi-5-x2</t>
  </si>
  <si>
    <t>https://www.blibli.com/p/olay-total-effects-paket-hemat-perawatan-kulit-anti-aging-pembersih-wajah-dan-moisturizer-tanpa-serum/ps--OLY-60021-00068</t>
  </si>
  <si>
    <t>https://www.blibli.com/p/olay-regenerist-micro-sculpting-cream-night-cream-set-pelembab-wajah-moisturizer-pagi-dan-malam-dengan-hyaluronic-acid/ps--OLY-60021-00063</t>
  </si>
  <si>
    <t>https://www.blibli.com/p/olay-regenerist-micro-sculpting-serum-perawatan-kulit-anti-aging-essence-dengan-vitamin-b3-set-isi-2-50-ml/ps--OLY-60021-00226</t>
  </si>
  <si>
    <t>By Wa GIna</t>
  </si>
  <si>
    <t>By Wa Edo</t>
  </si>
  <si>
    <t>https://tokopedia.com/pgofficialstore/pantene-shampoo-hair-fall-control-900ml-paket-isi-2</t>
  </si>
  <si>
    <t>01/294826801Z</t>
  </si>
  <si>
    <t>Update SKU to 01/294826801Z &amp; Supply Issue 14/07</t>
  </si>
  <si>
    <t>01/394829507V</t>
  </si>
  <si>
    <t>Update SKU to 01/394829507V &amp; Supply Issue 14/07</t>
  </si>
  <si>
    <t>Update SKU to 01/394829507Z &amp; Supply Issue 14/07</t>
  </si>
  <si>
    <t>01/394829507Z</t>
  </si>
  <si>
    <t>Info cela png</t>
  </si>
  <si>
    <t>7570488273_ID-13981234303</t>
  </si>
  <si>
    <t>https://www.lazada.co.id/products/olay-total-effects-7in1-day-cream-normal-anti-aging-krim-pencerah-wajah-perawatan-kulit-50g-paket-isi-2-i7570488273.html?spm=a2o4j.searchlist.list.1.40072aa18UmM1T</t>
  </si>
  <si>
    <t>Olay Total Effects 7in1 Day Cream Normal Anti Aging Krim Pencerah Wajah Perawatan Kulit 50g (Paket Isi 2)</t>
  </si>
  <si>
    <t>https://www.tokopedia.com/pgofficialstore/downy-pelembut-pakaian-wangi-parfum-mewah-900ml-botol-isi-1-mystique</t>
  </si>
  <si>
    <t xml:space="preserve">P&amp;G Supply Issue </t>
  </si>
  <si>
    <t>https://www.tokopedia.com/pgofficialstore/olay-total-effects-paket-skincare-anti-aging-krim-spf15-malam-50g</t>
  </si>
  <si>
    <t>https://www.tokopedia.com/pgofficialstore/downy-pelembut-pakaian-wangi-essential-oil-900-ml-isi-2-french-lavender?extParam=whid%3D7377294</t>
  </si>
  <si>
    <t>https://www.tokopedia.com/pgofficialstore/downy-pelembut-pakaian-wangi-essential-oil-900-ml-isi-4-french-lavender</t>
  </si>
  <si>
    <t>https://www.tokopedia.com/pgofficialstore/downy-pelembut-pakaian-wangi-parfum-mewah-850-900-ml-isi-1-pashmina-rose</t>
  </si>
  <si>
    <t>Ganti Link By WA Gina</t>
  </si>
  <si>
    <t>01/394829507R</t>
  </si>
  <si>
    <t>Ganti SKU By WA Gina</t>
  </si>
  <si>
    <t xml:space="preserve">By Wa Gina </t>
  </si>
  <si>
    <t>https://www.tokopedia.com/pgofficialstore/1400-ml-downy-pelembut-pakaian-wangi-tahan-lama-isi-1-3-packs</t>
  </si>
  <si>
    <t>Update link By Wa Gina</t>
  </si>
  <si>
    <t>https://www.tokopedia.com/pgofficialstore/downy-pelembut-pakaian-perlindungan-terhadap-bau-650-ml-isi-2-anti-bau</t>
  </si>
  <si>
    <t>Ganti Link By Wa Gina 04/08</t>
  </si>
  <si>
    <t>https://www.tokopedia.com/pgofficialstore/downy-pelembut-pakaian-wangi-parfum-mewah-1350-ml-isi-3-mystique</t>
  </si>
  <si>
    <t>01/394829507T</t>
  </si>
  <si>
    <t>https://tokopedia.com/pgofficialstore/downy-pelembut-pakaian-wangi-parfum-mewah-900ml-botol-isi-1</t>
  </si>
  <si>
    <t>Update Link By WA Gina 04/08</t>
  </si>
  <si>
    <t>Supply Issue 08/08</t>
  </si>
  <si>
    <t>ED Issue By WA Gina 08/08</t>
  </si>
  <si>
    <t>By WA Kak Apnes</t>
  </si>
  <si>
    <t>https://www.bukalapak.com/p/perawatan-kecantikan/perawatan-tubuh-2311/peralatan-cukur/4hkvg4g-jual-new-gillette-venus-alat-cukur-wanita-simply-2-venus-basic-isi-5</t>
  </si>
  <si>
    <t>https://www.tokopedia.com/pgofficialstore/downy-pelembut-pakaian-wangi-tahan-lama-950-ml-isi-1-floral-pink</t>
  </si>
  <si>
    <t>LAZADA</t>
  </si>
  <si>
    <t>GIL Pisau Cukur Blue II plus Pivot Isi 5</t>
  </si>
  <si>
    <t>GIL Pisau Cukur Blue II Plus 5+2 Blue Simple 3</t>
  </si>
  <si>
    <t>GIL Pisau Cukur Blue II Flexible/Kepala Goyang isi 1</t>
  </si>
  <si>
    <t>GIL BLUE 2 FLEXI ID 5+2 `S/12/12</t>
  </si>
  <si>
    <t>GIL BLUE II UG HC 48'S 1/12/48</t>
  </si>
  <si>
    <t>GIL Refill Guard 3 isi 4</t>
  </si>
  <si>
    <t>GILL VENUS SMOOTH CART 4'S(40)</t>
  </si>
  <si>
    <t>GILL VENUS SMOOTH SENSITIVE CART 4'S(40)</t>
  </si>
  <si>
    <t>GILL VENUS WHITE TEA CART 4'S(40)</t>
  </si>
  <si>
    <t>GILL VENUS EXTRA SMOOTH CART 4'S(16)</t>
  </si>
  <si>
    <t>GIL FUSION ASEAN RAZOR 1`S(24)</t>
  </si>
  <si>
    <t>01/214424902V</t>
  </si>
  <si>
    <t>GILL VENUS COMFORTGLIDE SENSITIF CART 4'S 1/4/10</t>
  </si>
  <si>
    <t>01/214424902W</t>
  </si>
  <si>
    <t>GILL VENUS COMFORTGLIDE SENSITIF RAZOR 1'S 1/4/4</t>
  </si>
  <si>
    <t>GIL BLUE SIMPLE 3 1`s/6/12</t>
  </si>
  <si>
    <t>GIL Pisau Cukur Blue 3 isi 2</t>
  </si>
  <si>
    <t>GIL Pisau Cukur Blue 3 Ice isi 2</t>
  </si>
  <si>
    <t>GIL Pisau Cukur Blue 3 isi 1</t>
  </si>
  <si>
    <t>PAMPERS</t>
  </si>
  <si>
    <t>Head &amp; Shoulders Shampoo Supreme Anti Rontok 135ml</t>
  </si>
  <si>
    <t>Head &amp; Shoulders Shampoo Cool Blast 165ml</t>
  </si>
  <si>
    <t>Head &amp; Shoulders Shampoo Supreme Moisture Anti Ketombe 135ml</t>
  </si>
  <si>
    <t>Head &amp; Shoulders Shampoo Cool Blast 315ml</t>
  </si>
  <si>
    <t>Head &amp; Shoulders Shampoo Cool Blast 450ml</t>
  </si>
  <si>
    <t>H&amp;S SHP C&amp;B 300ml(12)</t>
  </si>
  <si>
    <t>Head &amp; Shoulder Shampoo Lemon Fresh 300ml</t>
  </si>
  <si>
    <t>Head &amp; Shoulders Shampoo Clean &amp; Balanced Anti-D&amp;ruff Shampoo 160ml</t>
  </si>
  <si>
    <t>Head &amp; Shoulder Shampoo Lemon Fresh 160ml</t>
  </si>
  <si>
    <t>Head &amp; Shoulders Shampoo Smooth &amp; Silky EOL 160ml</t>
  </si>
  <si>
    <t>PTN COND BLACK 130ml(24)</t>
  </si>
  <si>
    <t>Pantene Kondisioner Pro-V Gold Series Black &amp; Glossy 190ml</t>
  </si>
  <si>
    <t>PTN COND TOTAL C. 130ml(24)</t>
  </si>
  <si>
    <t>PTN COND ANTI LEPEK 130ml(24)</t>
  </si>
  <si>
    <t>PTN COND MW DETOX&amp;PURIFY 300ML(12)</t>
  </si>
  <si>
    <t>PTN MICELLAR COND DETOX&amp;MOIST 530ML(12)</t>
  </si>
  <si>
    <t>PTN COND BLACK&amp;GLOSSY 290ML(12)</t>
  </si>
  <si>
    <t>PTN SHP SMOOTH S. 290ml(12)</t>
  </si>
  <si>
    <t>PTN SHP TOTAL C. 130ml(24)</t>
  </si>
  <si>
    <t>PTN SHP DAILY MOISTURE 130ml(24)</t>
  </si>
  <si>
    <t>PTN MICELLAR SHP DETOX&amp;MOIST 300ML(12)</t>
  </si>
  <si>
    <t>Pantene Shampoo Anti Ketombe 750ml</t>
  </si>
  <si>
    <t>Pantene Shampoo Total Damage Care 750ml</t>
  </si>
  <si>
    <t>Rejoice Kondisioner Parfum Lembut 170ml</t>
  </si>
  <si>
    <t>Rejoice Shampoo Hitam Berkilau 340ml</t>
  </si>
  <si>
    <t>REJ SHP PERFUME SMOOTH 340ml(12)</t>
  </si>
  <si>
    <t>REJ SHP AD 3IN1 150ml(24)</t>
  </si>
  <si>
    <t>REJ SHP RICH 150ml(24)</t>
  </si>
  <si>
    <t>REJ SHP ANTI HAIRFALL 150ml(24)</t>
  </si>
  <si>
    <t>REJ SHP FRIZZ REPAIR 150ml(24)</t>
  </si>
  <si>
    <t>Rejoice Shampoo Parfum Segar 600ml</t>
  </si>
  <si>
    <t>Rejoice Shampoo Parfum Lembut Bunga Peony 600ml</t>
  </si>
  <si>
    <t>REJ SHP RICH JEJU ROSE 150ml(24)</t>
  </si>
  <si>
    <t>Rejoice Shampoo Soft and Smooth 340ml</t>
  </si>
  <si>
    <t>Rejoice Shampoo Anti Hairfall 340ml</t>
  </si>
  <si>
    <t>SANGOBION VITA-TONIK 250ML (20)</t>
  </si>
  <si>
    <t>CAVIT</t>
  </si>
  <si>
    <t>CAVIT D3 10 CAPS STRIP 10x40</t>
  </si>
  <si>
    <t>NEUROBION</t>
  </si>
  <si>
    <t>Oral-B  Sikat Gigi All Rounder Fresh Clean Black Soft 1s</t>
  </si>
  <si>
    <t>OB CA ULTRATHIN CHARCOAL S40 1S/16/6</t>
  </si>
  <si>
    <t>Oral-B Sikat Gigi UltraThin Green Tea Soft 1s</t>
  </si>
  <si>
    <t>Oral-B Sikat Gigi Complete Whitening Soft 1s</t>
  </si>
  <si>
    <t>Oral-B Sikat Gigi UltraThin Compact Soft 1s</t>
  </si>
  <si>
    <t>OLAY MASKER YUZU (40)</t>
  </si>
  <si>
    <t>Olay Total Effects 7in1 Day Krim Normal 20gr</t>
  </si>
  <si>
    <t>OLAY WR DAY CR LUM 50GR(24)</t>
  </si>
  <si>
    <t>01/294825208Q</t>
  </si>
  <si>
    <t>OLAY TE CR NORMAL 50gr (PAKET ISI 2)(3)</t>
  </si>
  <si>
    <t>01/294825208R</t>
  </si>
  <si>
    <t>OLAY TE CR NORMAL DAY &amp; NIGHT 50GR (PAKET ISI 2)(6)</t>
  </si>
  <si>
    <t>OLAY WR NIGHT CR LUM 50GR(6)</t>
  </si>
  <si>
    <t>Olay White Radiance Whip 50g</t>
  </si>
  <si>
    <t>OLAY WR LIGHT PERFECT SERUM HA 30ml(6)</t>
  </si>
  <si>
    <t>OLAY RR WATERESSENCE SERUM 150ml(6)</t>
  </si>
  <si>
    <t>OLAY RR ANTIOXIDAN SERUM 30ML(6)</t>
  </si>
  <si>
    <t>OLAY RR DAY 50GR &amp; RR RETINOL CR 50 GR (PAKET ISI 2)(3)</t>
  </si>
  <si>
    <t>OLAY RR MICRO SCULP CR DAY &amp; NIGHT 50GR (PAKET ISI 2)(3)</t>
  </si>
  <si>
    <t>D-AP CAR THAI DRAGON 2ml(6)</t>
  </si>
  <si>
    <t>AmbiPur Car Starter Pink Blossom Ultra 7.5ml</t>
  </si>
  <si>
    <t>DOWNY MYSTIQUE RF 1.45 ltr(6)</t>
  </si>
  <si>
    <t>DOWNY FRENCH LAVENDER RF 900ML(12)</t>
  </si>
  <si>
    <t>DOWNY FLORAL PINK RF 950ml(12)</t>
  </si>
  <si>
    <t>DOWNY SPORTS FRESH RF 650ml(8)</t>
  </si>
  <si>
    <t>DOWNY ALLURE RF 850ml(12)</t>
  </si>
  <si>
    <t>GIL London Bride 1box</t>
  </si>
  <si>
    <t>01/376929205S</t>
  </si>
  <si>
    <t>B-OB STAGES 2 – JD</t>
  </si>
  <si>
    <t>01/376929206Z</t>
  </si>
  <si>
    <t>B-H&amp;S SHP MENTHOL EOL 70ml</t>
  </si>
  <si>
    <t>01/376929207G</t>
  </si>
  <si>
    <t>B-OLAY TE NORMAL CRM 12g</t>
  </si>
  <si>
    <t>01/376929215F</t>
  </si>
  <si>
    <t>B-GIL Foamy Shave Cream Lemon Lime 175gr</t>
  </si>
  <si>
    <t>01/376929217E</t>
  </si>
  <si>
    <t>B-Scrunchie Gillette Venus - RANDOM COLOR</t>
  </si>
  <si>
    <t>01/376929218V</t>
  </si>
  <si>
    <t>B-Tas Decathlon Quechua NH100 10L</t>
  </si>
  <si>
    <t>01/376929219V</t>
  </si>
  <si>
    <t>B-Laundry Bag</t>
  </si>
  <si>
    <t>01/376929223J</t>
  </si>
  <si>
    <t>B-eMoney Sangobion Me</t>
  </si>
  <si>
    <t>01/376929223L</t>
  </si>
  <si>
    <t>B-Pouch Downy</t>
  </si>
  <si>
    <t>01/376929224K</t>
  </si>
  <si>
    <t>B-Downy Storage Box</t>
  </si>
  <si>
    <t>01/376929225H</t>
  </si>
  <si>
    <t>B-OLAY RR RETINOL MASKER 24GR</t>
  </si>
  <si>
    <t>01/376929225S</t>
  </si>
  <si>
    <t>B-Pouch BT21 Olay</t>
  </si>
  <si>
    <t>01/376929227H</t>
  </si>
  <si>
    <t>B-Pouch Mobile Legend</t>
  </si>
  <si>
    <t>01/376929228J</t>
  </si>
  <si>
    <t>B-Logam Mulia 0.1gr</t>
  </si>
  <si>
    <t>01/376929228K</t>
  </si>
  <si>
    <t>B-Cosmetic Pouch Soft Effect Merah Friends</t>
  </si>
  <si>
    <t>01/376929228L</t>
  </si>
  <si>
    <t>B-Cosmetic Pouch Soft Effect Putih Friends</t>
  </si>
  <si>
    <t>01/376929228X</t>
  </si>
  <si>
    <t>B-Card Holder Olay Sebastian Antioxidant</t>
  </si>
  <si>
    <t>01/376929228Z</t>
  </si>
  <si>
    <t>B-Venus Scrunchie</t>
  </si>
  <si>
    <t>01/376929229A</t>
  </si>
  <si>
    <t>B-Venus Bandana</t>
  </si>
  <si>
    <t>01/376929230J</t>
  </si>
  <si>
    <t>B-Oral B Mug Kopi</t>
  </si>
  <si>
    <t>01/376929230K</t>
  </si>
  <si>
    <t>B-Oral B Handuk</t>
  </si>
  <si>
    <t>01/376929230M</t>
  </si>
  <si>
    <t>B-Spons Make Up 1 Set Isi 6 pcs</t>
  </si>
  <si>
    <t>01/376929231F</t>
  </si>
  <si>
    <t>B-Gillete Cosmetic Organizer/Makeup Pouch</t>
  </si>
  <si>
    <t>01/376929231H</t>
  </si>
  <si>
    <t>B-Venus Bando Korea Telinga Kucing</t>
  </si>
  <si>
    <t>01/376929231I</t>
  </si>
  <si>
    <t>B-Venus Gunting Kuku Set</t>
  </si>
  <si>
    <t>01/376929231J</t>
  </si>
  <si>
    <t>B-Venus Sikat Gurita</t>
  </si>
  <si>
    <t>01/376929231W</t>
  </si>
  <si>
    <t>B-Focallure Jelly Clear Liptint</t>
  </si>
  <si>
    <t>01/376929232E</t>
  </si>
  <si>
    <t>B-Emerging Rose Brand Minyak Goreng Pouch 1L</t>
  </si>
  <si>
    <t>01/376929232F</t>
  </si>
  <si>
    <t>B-Emerging Rose Brand Gula Pasir Premium Pouch 1kg</t>
  </si>
  <si>
    <t>01/376929232H</t>
  </si>
  <si>
    <t>B-ESQA Brow Stroke Pencil - Dark Brown</t>
  </si>
  <si>
    <t>01/376929232J</t>
  </si>
  <si>
    <t>B-Shopatvelvet - Daydream Bag Mini Sand</t>
  </si>
  <si>
    <t>01/376929232M</t>
  </si>
  <si>
    <t>B-Oral B Gelas Sikat Gigi</t>
  </si>
  <si>
    <t>01/376929232V</t>
  </si>
  <si>
    <t>B-Masker Earloop Medis MOP</t>
  </si>
  <si>
    <t>01/376929232Y</t>
  </si>
  <si>
    <t>B-Reusable bag Cavit</t>
  </si>
  <si>
    <t>GIL MACH3 CART 4`S (PAKET ISI 2)</t>
  </si>
  <si>
    <t>GIL MACH3 TURBO CART 4S (PAKET ISI 2)</t>
  </si>
  <si>
    <t>GIL GUARD3 CART 4`S (PAKET ISI 2)</t>
  </si>
  <si>
    <t>GIL VECTOR CART 4S (PAKET ISI 2)</t>
  </si>
  <si>
    <t>GIL FUSION PROGLIDE CART 4'S (PAKET ISI 2)</t>
  </si>
  <si>
    <t>GIL VENUS 3 2`S (PAKET ISI 2)</t>
  </si>
  <si>
    <t>GIL VENUS SENSITIVE DISPOSABLE RAZOR 3'S (PAKET ISI 2)</t>
  </si>
  <si>
    <t>FMY FM SHVP MNTH MLNG 175GR (PAKET ISI 2)</t>
  </si>
  <si>
    <t>FMY FM SHVP LMNL 175GR (PAKET ISI 2)</t>
  </si>
  <si>
    <t>GIL FUSION RAZOR RF FLEX+GIL FUSION PROGLIDE CART 2'S</t>
  </si>
  <si>
    <t>GIL GOAL MERAH TUCK 5's  (1 HANGCARD/ 20 TUCK)</t>
  </si>
  <si>
    <t>Gilllette Venus Smooth Razor + 4 Refill Cart</t>
  </si>
  <si>
    <t>Gill Venus Smooth Pisau Cukur Isi 4 Refill Cart (PAKET ISI 2)</t>
  </si>
  <si>
    <t>01/394429502W</t>
  </si>
  <si>
    <t>GIL LONDON BRIDGE (5+1) 1/50/20(20 TUCK)</t>
  </si>
  <si>
    <t>GIL DAISY BASIC PINK 5'S (PAKET ISI 2)</t>
  </si>
  <si>
    <t>01/394429503D</t>
  </si>
  <si>
    <t>GIL DAISY BASIC PINK 2'S 1/20/12 (PAKET ISI 2)</t>
  </si>
  <si>
    <t>Mach 3 Turbo Razor + Cart 2s</t>
  </si>
  <si>
    <t>H&amp;S SHP COOL MENTHOL 400ml  (PAKET ISI 3)</t>
  </si>
  <si>
    <t>H&amp;S SHP AHF EOL 300ml (PAKET ISI 2)</t>
  </si>
  <si>
    <t>H&amp;S SHP LEMON FRESH  300ml (PAKET ISI 2)</t>
  </si>
  <si>
    <t>H&amp;S SHP LEMON FRESH 400ml (PAKET ISI 2)</t>
  </si>
  <si>
    <t>H&amp;S SHP MENTHOL 680ml (PAKET ISI 3)</t>
  </si>
  <si>
    <t>H&amp;S SHP LEMON FRESH 680ml (PAKET ISI 3)</t>
  </si>
  <si>
    <t>H&amp;S SHP LEMON FRESH 850ml (PAKET ISI 2)</t>
  </si>
  <si>
    <t>H&amp;S SHP MENTHOL 850ml (PAKET ISI 2)</t>
  </si>
  <si>
    <t>H&amp;S SHP LEMON FRESH 850ml (PAKET ISI 3)</t>
  </si>
  <si>
    <t>H&amp;S SHP MENTHOL 850ml (PAKET ISI 3)</t>
  </si>
  <si>
    <t>H&amp;S SHP LEMON FRESH 400ml+GIL VECTOR RAZOR</t>
  </si>
  <si>
    <t>H&amp;S SHP SUBZERO 160ml (Paket isi 2)</t>
  </si>
  <si>
    <t>H&amp;S SHP ANTI APEK CHARCOAL 300ml (Paket isi 3)</t>
  </si>
  <si>
    <t>Head &amp; Shoulders Shampoo Anti Gatal 400 ml - Paket isi 2</t>
  </si>
  <si>
    <t>Head &amp; Shoulders Shampoo Anti Gatal 400 ml - Paket isi 3</t>
  </si>
  <si>
    <t>Head &amp; Shoulders Shampoo Anti Gatal 300 ml - Paket isi 3</t>
  </si>
  <si>
    <t>01/394529504G</t>
  </si>
  <si>
    <t>Head &amp; Shoulders Shampoo Cool Menthol 400ml (PAKET ISI 4)</t>
  </si>
  <si>
    <t>HE SHP ARGAN OIL 400ml (PAKET ISI 2)</t>
  </si>
  <si>
    <t>HE SHP COCONUT MILK 400ml (PAKET ISI 2)</t>
  </si>
  <si>
    <t>HE SHP GOLDEN MORINGA OIL 400ml (PAKET ISI 2)</t>
  </si>
  <si>
    <t>HE SHP WHITE STRAW&amp;MINT 400ml (PAKET ISI 2)</t>
  </si>
  <si>
    <t>HE SHP COCONUT MILK 400ml+HE COND COCONUT MILK 400ml</t>
  </si>
  <si>
    <t>HE SHP GOLDEN MORINGA OIL 400ml+HE COND GOLDEN MORINGA OIL 400ml</t>
  </si>
  <si>
    <t>HE SHP HEA MOROCCAN 300ml (PAKET ISI 2)</t>
  </si>
  <si>
    <t>HE SHP HEA COLME HAPPY CAIDES 300ml (PAKET ISI 2)</t>
  </si>
  <si>
    <t>HE SHP HEA COLME HAPPY CAIDES 300ml (PAKET ISI 3)</t>
  </si>
  <si>
    <t>HE SHP HEA HELLO HYDRATION 300ml (PAKET ISI 3)</t>
  </si>
  <si>
    <t>HE SHP HEA MOROCCAN 300ml+HE COND HEA MOROCCAN 300ml</t>
  </si>
  <si>
    <t>HE SHP HEA COLME HAPPY CAIDES 300ml+HE COND HEA COLME HAPPY CAIDES 300ml</t>
  </si>
  <si>
    <t>HE SHP HEA HELLO HYDRATION 300ml+HE COND HEA HELLO HYDRATION 300ml</t>
  </si>
  <si>
    <t>HE SHP ROSEMARY&amp;HERBS 400ml +HE COND ROSEMARY&amp;HERBS 400ml</t>
  </si>
  <si>
    <t>HE SHP GRAPEFRUIT&amp;MOSAMINT 400ml +HE COND GRAPEFRUIT&amp;MOSAMINT 400ml</t>
  </si>
  <si>
    <t>HE SHP ARGAN OIL 400ml (PAKET ISI 2) +HE COND ARGAN OIL 400ml</t>
  </si>
  <si>
    <t>HE SHP GOLDEN MORINGA OIL 400ml (PAKET ISI 2) +HE COND GOLDEN MORINGA OIL 400ml</t>
  </si>
  <si>
    <t>HE SHP COCONUT MILK 400ml (PAKET ISI 2) +HE COND COCONUT MILK 400ml</t>
  </si>
  <si>
    <t>HE SHP GRAPEFRUIT&amp;MOSAMINT 400ml (PAKET ISI 2) +HE COND GRAPEFRUIT&amp;MOSAMINT 400ml</t>
  </si>
  <si>
    <t>HE SHP HEA MOROCCAN 300ml (PAKET ISI 2) +HE COND HEA MOROCCAN 300ml</t>
  </si>
  <si>
    <t>HE SHP HEA HELLO HYDRATION 300ml (PAKET ISI 2) +HE COND HEA HELLO HYDRATION 300ml</t>
  </si>
  <si>
    <t>HE SHP HEA COLME HAPPY CAIDES 300ml (PAKET ISI 2) +HE COND HEA COLME HAPPY CAIDES 300ml</t>
  </si>
  <si>
    <t>HE SHP ARGAN OIL 400ml+HE SHP WHITE STRAW&amp;MINT 400ml+HE SHP ROSEMARY&amp;HERBS 400ml</t>
  </si>
  <si>
    <t>HE SHP ARGAN OIL 400ml+HE SHP WHITE STRAW&amp;MINT 400ml+HE SHP GRAPEFRUIT&amp;MOSAMINT 400ml</t>
  </si>
  <si>
    <t>HE SHP ROSEMARY&amp;HERBS 400ml+HE SHP GRAPEFRUIT&amp;MOSAMINT 400ml+HE SHP ARGAN OIL 400ml</t>
  </si>
  <si>
    <t>HE SHP ARGAN OIL 240ML + HE CD ARGAN OIL 240ML</t>
  </si>
  <si>
    <t>HE SHP STRAW&amp;MINT 240ML + HE CD STRAW&amp;MINT 240ML</t>
  </si>
  <si>
    <t>HE CD ARGAN OIL 600ML + HE SHP ARGAN OIL 600ML</t>
  </si>
  <si>
    <t>OLAY CREAM 50ML NEW+OLAY WR NIGHT RESTORING CR 50GR</t>
  </si>
  <si>
    <t>OLAY TE NIGHT CRM 50g+OLAY TE NORMAL CRM 50g+OLAY TE FOAM CLEANSER 100g</t>
  </si>
  <si>
    <t>OLAY TE GENTLE CRM UV 50g+OLAY TE NIGHT CRM 50g</t>
  </si>
  <si>
    <t>OLAY RR MC SCULPTING SERUM 50ml (PAKET ISI 2)</t>
  </si>
  <si>
    <t>OLAY WR ESSENCE SERUM 30ml (PAKET ISI 2)</t>
  </si>
  <si>
    <t>RR CR50g+SERUM RETINOL 30ml</t>
  </si>
  <si>
    <t>RR CR50g+MOIST DAY RETINOL 50g</t>
  </si>
  <si>
    <t>OLAY WR ESSENCE SERUM 30ml + OLAY RR WHIP CREAM 50g</t>
  </si>
  <si>
    <t>OLAY RR SERUM RETINOL 30ml (PAKET ISI 2)</t>
  </si>
  <si>
    <t>OLAY CREAM 50ML NEW+OLAY WR NIGHT RESTORING CR 50GR+OLAY WR ESSENCE SERUM 30ml</t>
  </si>
  <si>
    <t>Olay WR Essence 30ml + Retinol Serum 30ml</t>
  </si>
  <si>
    <t>OLAY RR MC SCUL CR50g+MC SCULP NGT 50g+MC SCULP SERUM 50ml+RR CREAM CLEAN 100g+RR MIRACLE BOOST 40ml</t>
  </si>
  <si>
    <t>OLAY RR COLLAGEN SERUM 30ML+OLAY RR COLLAGEN FACE CREAM 50G+OLAY RR COLLAGEN EYE CREAM 15ML</t>
  </si>
  <si>
    <t>OLAY RR COLLAGEN SERUM 30ML+OLAY RR COLLAGEN FACE CREAM 50G</t>
  </si>
  <si>
    <t>OLAY RR COLLAGEN FACE CREAM 50G+Olay Regenerist RETINOL 24 Moisturiser Pelembab Krim Wajah 50g</t>
  </si>
  <si>
    <t>OLAY CREAM LUMINOUS AHA 50g + OLAY SERUM LUMINOUS AHA 30ml</t>
  </si>
  <si>
    <t>Olay Total Effects 7in1 Foaming Cleanser 100gr ( PAKET ISI2)</t>
  </si>
  <si>
    <t>Olay Regenerist Revitalising Krim Cleanser 100gr ( PAKET ISI2)</t>
  </si>
  <si>
    <t>Olay Total Effects 7in1 Anti-ageing Serum 50ml ( PAKET ISI2)</t>
  </si>
  <si>
    <t>01/394829507P</t>
  </si>
  <si>
    <t>OLAY WR LIGHT PERFECT SERUM VIT 30ml(6)+Olay Regenerist RETINOL 24 Serum 30ml</t>
  </si>
  <si>
    <t>01/394829507Q</t>
  </si>
  <si>
    <t>OLAY RR MICRO SCULP CR DAY &amp; NIGHT 50GR (PAKET ISI 2)+Reg Mic-scu Srm 50ml+Rege Rev Krim Clr 100gr</t>
  </si>
  <si>
    <t>OLAY TE CR NORMAL DAY &amp; NIGHT 50GR (PAKET ISI 2)(6)+Olay Total Effects 7in1 Anti-ageing Serum 50ml</t>
  </si>
  <si>
    <t>01/394829507S</t>
  </si>
  <si>
    <t>OLAY TE CR NORMAL DAY &amp; NIGHT 50GR (PAKET ISI 2)+TE 7in1 Anti-ag Srm 50ml+TE 7in1 Foam Clr 100gr</t>
  </si>
  <si>
    <t>OLAY RR Mic SLP CR D&amp;N 50GR(ISI 2)+Reg Mic scu Srm 50ml+Reg Rev Kr Clr 100gr+Adv AA Reg PreEss 40ml</t>
  </si>
  <si>
    <t>01/394829507U</t>
  </si>
  <si>
    <t>OLAY TE CR NORMAL DAY &amp; NIGHT 50GR (PAKET ISI 2)(6)+Olay Total Effects 7in1 Foaming Cleanser 100gr</t>
  </si>
  <si>
    <t>OLAY RR MICRO SCULP CR DAY &amp; NIGHT 50GR (PAKET ISI 2)(3)+Rege Rev Krim Cleanser 100gr</t>
  </si>
  <si>
    <t>01/394829507W</t>
  </si>
  <si>
    <t>OLAY RR MICRO SCULP CR DAY &amp; NIGHT 50GR (PAKET ISI 2)+Reg Mircro-sculpting Serum 50ml</t>
  </si>
  <si>
    <t>OLAY RR MC SCULPTING CR50g+MC SCUP NGT50</t>
  </si>
  <si>
    <t>OLAY TE GENTLE CRM UV 50g+FOAM CLEAN100</t>
  </si>
  <si>
    <t>OLAY TE NORMAL CRM UV 50g+NICHT50</t>
  </si>
  <si>
    <t>OLAY TE NIGHT CRM 50g+FOAM CLEAN100</t>
  </si>
  <si>
    <t>OLAY RR MICRO SCULP CR NGT50g+CREAN CLEAN100</t>
  </si>
  <si>
    <t>OLAY RR MC SCULPTING CR50g+OLAY RR MICRO SCULP CR NGT50g+OLAY RR CREAM CLEAN 100g</t>
  </si>
  <si>
    <t>OLAY RR MC SCULP CR DAY+NIGHT 50g+RR SERUM 50ml</t>
  </si>
  <si>
    <t>OLAY RR MC SCULP CR DAY+NIGHT 50g+RR SERUM 50ml+RR CLNS 100g</t>
  </si>
  <si>
    <t>OLAY TE NORMAL CRM UV+NIGHT 50g+TE SERUM 50ml</t>
  </si>
  <si>
    <t>OLAY TE NORMAL CRM UV+NIGHT 50g+TE SERUM 50ml+TE FOAM CLNS 100g</t>
  </si>
  <si>
    <t>OLAY RR MC SCULPTING CR50g+CREAM CLEAN100</t>
  </si>
  <si>
    <t>OLAY RR MC SCULPTING CR50g+SCUP SRM50</t>
  </si>
  <si>
    <t>OLAY TE NORMAL CRM UV 50g+FOAM CLEAN100</t>
  </si>
  <si>
    <t>OLAY RR ANTIOXIDAN CR 50ML + Olay Regenerist RETINOL 24 Serum 30ml</t>
  </si>
  <si>
    <t>OB CA PROHEALTH S35 TW 2`s (PAKET ISI 2)</t>
  </si>
  <si>
    <t>OB 123 M40 3`s (PAKET ISI 2)</t>
  </si>
  <si>
    <t>OB Ultrathin Compact 3`s (PAKET ISI 2)</t>
  </si>
  <si>
    <t>OB STAGES 2 MICKEY 1`s (PAKET ISI 3)</t>
  </si>
  <si>
    <t>OB STAGES 3 PRINC/BUZZ 1`s (PAKET ISI 3)</t>
  </si>
  <si>
    <t>OB STAGES 4 1`s (PAKET ISI 3)</t>
  </si>
  <si>
    <t>OB 123 S40 3S/8/12 (PAKET ISI 2)</t>
  </si>
  <si>
    <t>OLAY RR MC SCULPTING CR50g+WR ESSENCE SERUM 30ml</t>
  </si>
  <si>
    <t>OB FRESH CLEAN BLACK 40S 3's (PAKET ISI 2)</t>
  </si>
  <si>
    <t>OB CA PROHEALTH S35 TW 2`S (PAKET ISI 6)</t>
  </si>
  <si>
    <t>OB STAGES 1 (PAKET ISI 2)</t>
  </si>
  <si>
    <t>OB STAGES 1 (PAKET ISI 3)</t>
  </si>
  <si>
    <t>OB STAGES 1 (PAKET ISI 6)</t>
  </si>
  <si>
    <t>OB STAGES 2 MICKEY (PAKET ISI 2)</t>
  </si>
  <si>
    <t>OB STAGES 2 MICKEY (PAKET ISI 6)</t>
  </si>
  <si>
    <t>OB STAGES 3 PRINC/BUZZ (PAKET ISI 2)</t>
  </si>
  <si>
    <t>OB STAGES 3 PRINC/BUZZ (PAKET ISI 6)</t>
  </si>
  <si>
    <t>OB STAGES 4 (PAKET ISI 2)</t>
  </si>
  <si>
    <t>OB STAGES 4 (PAKET ISI 6)</t>
  </si>
  <si>
    <t>OB FLOSS SATIN 50M (PAKET ISI 2)</t>
  </si>
  <si>
    <t>OB FLOSS SATIN 50M (PAKET ISI 6)</t>
  </si>
  <si>
    <t>OB FLOSS MINT WAXED 50M (PAKET ISI 2)</t>
  </si>
  <si>
    <t>OB FLOSS MINT WAXED 50M (PAKET ISI 6)</t>
  </si>
  <si>
    <t>OB IND BLACKTEA 3's (PAKET ISI 6)</t>
  </si>
  <si>
    <t>OB IND GREENTEA 3's (PAKET ISI 3)</t>
  </si>
  <si>
    <t>OB IND GREENTEA 3's (PAKET ISI 6)</t>
  </si>
  <si>
    <t>OB PRO HEALTH CLINIC 2`s (PAKET ISI 6)</t>
  </si>
  <si>
    <t>OB MW MULTI PROT REFSHING 500ml (PAKET ISI 6)</t>
  </si>
  <si>
    <t>OB 123 S40 2S (PAKET ISI 6)</t>
  </si>
  <si>
    <t>OB FRESH CLEAN BLACK 40S 3's  (PAKET ISI 3)</t>
  </si>
  <si>
    <t>OB FRESH CLEAN BLACK 40S 3's  (PAKET ISI 6)</t>
  </si>
  <si>
    <t>OB ALL R. MICROTHIN S40 2'S  (PAKET ISI 3)</t>
  </si>
  <si>
    <t>OB ALL R. MICROTHIN S40 3'S (PAKET ISI 2)</t>
  </si>
  <si>
    <t>OB ALL R. MICROTHIN S40 3'S (PAKET ISI 6)</t>
  </si>
  <si>
    <t>OB ALL R. MICROTHIN S40 4`S (PAKET ISI 6)</t>
  </si>
  <si>
    <t>OB ALL ROUNDER S40 2`S (PAKET ISI 3)</t>
  </si>
  <si>
    <t>Oral-B Tooth and Gum Care Paste - Paket isi 6</t>
  </si>
  <si>
    <t>GILLETTE Venus Pisau Cukur Simply Basic 2 pcs (PAKET ISI 4)</t>
  </si>
  <si>
    <t>OB ALL R. FRESH CLEAN HERBAL S40 3'S (PAKET ISI 3)</t>
  </si>
  <si>
    <t>OB ALL R. FRESH CLEAN HERBAL S40 3'S (PAKET ISI 6)</t>
  </si>
  <si>
    <t>OB MICKEY KIDS SOFT 1`S (PAKET ISI 3)</t>
  </si>
  <si>
    <t>OB EASY CLEAN CHARCOAL S40 3S/16/6 (PAKET ISI 2)</t>
  </si>
  <si>
    <t>OB EASY CLEAN CHARCOAL S40 3S/16/6 (PAKET ISI 6)</t>
  </si>
  <si>
    <t>OB CA ULTRATHIN CHARCOAL S40 1S/16/6 (PAKET ISI 2)</t>
  </si>
  <si>
    <t>OB CA ULTRATHIN CHARCOAL S40 1S/16/6 (PAKET ISI 3)</t>
  </si>
  <si>
    <t>OB TOOTH&amp;GUM PASTE 100ML (PAKET ISI 2)</t>
  </si>
  <si>
    <t>OB TOOTH&amp;GUM PASTE 100ML (PAKET ISI 3)</t>
  </si>
  <si>
    <t>PTN SHP TOTAL C. 750ml (PAKET ISI 2)</t>
  </si>
  <si>
    <t>PTN SHP AD 900ml New (PAKET ISI 2)</t>
  </si>
  <si>
    <t>PTN SHP HAIRFALL 900ml New (PAKET ISI 2)</t>
  </si>
  <si>
    <t>PTN SHP HAIRFALL 900ml(PAKET ISI 3)</t>
  </si>
  <si>
    <t>PTN SHP TOTAL C. 900ml(PAKET ISI 3)</t>
  </si>
  <si>
    <t>PTN SHP HF 750ml(PAKET ISI 3)</t>
  </si>
  <si>
    <t>PTN SHP AD 400ml AT2(PAKET ISI 2)</t>
  </si>
  <si>
    <t>PTN SHP AD 400ml AT2(PAKET ISI 3)</t>
  </si>
  <si>
    <t>PTN SHP HAIRFALL 400ml(PAKET ISI 2)</t>
  </si>
  <si>
    <t>PTN SHP HAIRFALL 400ml(PAKET ISI 3)</t>
  </si>
  <si>
    <t>PTN SHP GOLD SMOOTH&amp;SLEEK 270ml (PAKET ISI 2)</t>
  </si>
  <si>
    <t>PTN COND GOLD SMOOTH&amp;SLEEK 190ml (PAKET ISI 2)</t>
  </si>
  <si>
    <t>PTN SHP GOLD SMOOTH&amp;SLEEK 270ml+PTN COND GOLD SMOOTH&amp;SLEEK 190ml</t>
  </si>
  <si>
    <t>PTN SHP GOLD STRONG&amp;THICK 270ml (PAKET ISI 2)</t>
  </si>
  <si>
    <t>PTN SHP GOLD STRONG&amp;THICK 270ml+PTN COND GOLD STRONG&amp;THICK 190ml</t>
  </si>
  <si>
    <t>PTN SHP ANTI LEPEK 750ml (PAKET ISI 3)</t>
  </si>
  <si>
    <t>PTN SHP AD 900ml New (PAKET ISI 3)</t>
  </si>
  <si>
    <t>PTN SHP GOLD STRONG&amp;THICK 450ml (PAKET ISI 2)</t>
  </si>
  <si>
    <t>PTN SHP GOLD SMOOTH&amp;SLEEK 450ml (PAKET ISI 2)</t>
  </si>
  <si>
    <t>PTN SHP TOTAL C 400ml (PAKET ISI 2)</t>
  </si>
  <si>
    <t>PTN SHP HF 1200ml (PAKET ISI 2)</t>
  </si>
  <si>
    <t>PTN SHP TOTAL DAMAGE 1200ml (PAKET ISI 2)</t>
  </si>
  <si>
    <t>PTN SHP HF 1200ml (PAKET ISI 3)</t>
  </si>
  <si>
    <t>PTN SHP TOTAL DAMAGE 1200ml (PAKET ISI 3)</t>
  </si>
  <si>
    <t>PTN SHP AD 1200ml (PAKET ISI 3)</t>
  </si>
  <si>
    <t>PTN SHP ANTI LEPEK 750ml (PAKET ISI 4)</t>
  </si>
  <si>
    <t>PTN SHP HAIRFALL 400ml (PAKET ISI 3)</t>
  </si>
  <si>
    <t>PTN SHP ANTI LEPEK 900ml (PAKET ISI 3)</t>
  </si>
  <si>
    <t>PTN SHP HAIRFALL 1800ml (PAKET ISI 2)</t>
  </si>
  <si>
    <t>PTN SHP HAIRFALL 1800ml (PAKET ISI 3)</t>
  </si>
  <si>
    <t>PTN COND 3MM HF BIOTIN 150ML (PAKET ISI 2)</t>
  </si>
  <si>
    <t>PTN COND 3MM HF BIOTIN 150ML (PAKET ISI 3)</t>
  </si>
  <si>
    <t>PTN COND 3MM BIOTIN HF 300ml (PAKET ISI 2)</t>
  </si>
  <si>
    <t>PTN COND 3MM BIOTIN HF 300ml (PAKET ISI 3)</t>
  </si>
  <si>
    <t xml:space="preserve"> PTN COND 3MM HF BIOTIN 20ML (PAKET ISI 3)</t>
  </si>
  <si>
    <t xml:space="preserve"> PTN COND 3MM HF BIOTIN 20ML (PAKET ISI 5)</t>
  </si>
  <si>
    <t>PTN COND 3MM TC COLLAGEN 150ML (PAKET ISI 2)</t>
  </si>
  <si>
    <t>PTN COND 3MM TC COLLAGEN 150ML (PAKET ISI 3)</t>
  </si>
  <si>
    <t>PTN COND 3MM COLLAGEN TC 300ml (PAKET ISI 2)</t>
  </si>
  <si>
    <t>PTN COND 3MM COLLAGEN TC 300ml (PAKET ISI 3)</t>
  </si>
  <si>
    <t>PTN COND 3MM TC COLLAGEN 20ML (PAKET ISI 3)</t>
  </si>
  <si>
    <t>PTN COND 3MM TC COLLAGEN 20ML (PAKET ISI 5)</t>
  </si>
  <si>
    <t>PTN SHP MICELAR WATER D&amp;P 300ML+PTN COND MICELAR WATER D&amp;P 300ML</t>
  </si>
  <si>
    <t>PTN SHP MICELAR WATER D&amp;P 300ML (PAKET ISI 2)+PTN COND MICELAR WATER D&amp;P 300ML</t>
  </si>
  <si>
    <t>PTN SHP MICELAR WATER D&amp;P 530ML+PTN COND MICELAR WATER D&amp;P 530ML</t>
  </si>
  <si>
    <t>PTN SHP MICELAR WATER D&amp;P 530ML (PAKET ISI 2)+PTN COND MICELAR WATER D&amp;P 530ML</t>
  </si>
  <si>
    <t>PTN COND 3MM GOLD KERATIN 150ML (PAKET ISI 3)</t>
  </si>
  <si>
    <t>PTN COND 3MM GOLD KERATIN 300ML (PAKET ISI 2)</t>
  </si>
  <si>
    <t>PTN COND 3MM GOLD KERATIN 300ML (PAKET ISI 3)</t>
  </si>
  <si>
    <t>PTN MICELLAR SHP DETOX&amp;MOIST 530ML + PTN MICELLAR COND DETOX&amp;MOIST 530ML</t>
  </si>
  <si>
    <t>PTN SHP BLACK&amp;GLOSSY 750ML (PAKET ISI 2)</t>
  </si>
  <si>
    <t>PTN SHP BLACK&amp;GLOSSY 750ML (PAKET ISI 3)</t>
  </si>
  <si>
    <t>REJ SHP RICH 600ml (PAKET ISI 2)</t>
  </si>
  <si>
    <t>REJ SHP ANTI HAIRFALL 340ml XN (PAKET ISI 2)</t>
  </si>
  <si>
    <t>REJ SHP RICH 340ml XN (PAKET ISI 3)</t>
  </si>
  <si>
    <t>REJ COND RICH JEJU ROSE 150ML (PAKET ISI 2)</t>
  </si>
  <si>
    <t>REJ COND RICH JEJU ROSE 150ML (PAKET ISI 3)</t>
  </si>
  <si>
    <t>REJ SHP RICH 450ML (PAKET ISI 2)</t>
  </si>
  <si>
    <t>REJ SHP RICH 450ML (PAKET ISI 3)</t>
  </si>
  <si>
    <t>REJ SHP 3IN1 450ML (PAKET ISI 2)</t>
  </si>
  <si>
    <t>REJ SHP 3IN1 450ML (PAKET ISI 3)</t>
  </si>
  <si>
    <t>REJ SHP RICH JEJU ROSE 450ML (PAKET ISI 2)</t>
  </si>
  <si>
    <t>REJ SHP RICH JEJU ROSE 450ML (PAKET ISI 3)</t>
  </si>
  <si>
    <t>VICKS INHALER TWIN 0.5ML (PAKET ISI 2)</t>
  </si>
  <si>
    <t>VICKS INHALER TWIN 0.5ML (PAKET ISI 3)</t>
  </si>
  <si>
    <t>VICKS INHALER TWIN 0.5ML (PAKET ISI 4)</t>
  </si>
  <si>
    <t>DOWNY FRESH BOUQUET RF 900ml (PAKET ISI 2)</t>
  </si>
  <si>
    <t>DOWNY FRESH BOUQUET RF 900ml (PAKET ISI 3)</t>
  </si>
  <si>
    <t>DOWNY FRESH BOUQUET RF 1.45L (PAKET ISI 2)</t>
  </si>
  <si>
    <t>DOWNY FRESH BOUQUET RF 1.45L (PAKET ISI 3)</t>
  </si>
  <si>
    <t>DOWNY ADORABLE BOUQUET RF 900ml (PAKET ISI 2)</t>
  </si>
  <si>
    <t>DOWNY ADORABLE BOUQUET RF 900ml (PAKET ISI 3)</t>
  </si>
  <si>
    <t>DOWNY ADORABLE BOUQUET RF 1.45L (PAKET ISI 2)</t>
  </si>
  <si>
    <t>DOWNY ADORABLE BOUQUET RF 1.45L (PAKET ISI 3)</t>
  </si>
  <si>
    <t>DOWNY FRESH BOUQUET RF 550ml (PAKET ISI 2)</t>
  </si>
  <si>
    <t>DOWNY FRESH BOUQUET RF 550ml (PAKET ISI 3)</t>
  </si>
  <si>
    <t>DOWNY ADORABLE BOUQUET RF 550ml (PAKET ISI 2)</t>
  </si>
  <si>
    <t>DOWNY ADORABLE BOUQUET RF 550ml (PAKET ISI 3)</t>
  </si>
  <si>
    <t>DOWNY ANTI BAU RF 650ml (PAKET ISI 4)</t>
  </si>
  <si>
    <t>DOWNY FLORAL PINK RF 700ML (PAKET ISI 4)</t>
  </si>
  <si>
    <t>DOWNY FLORAL PINK RF 950ml (PAKET ISI 3)</t>
  </si>
  <si>
    <t>DOWNY SUNRISE RF 700ML (PAKET ISI 2)</t>
  </si>
  <si>
    <t>DOWNY SUNRISE RF 700ML (PAKET ISI 3)</t>
  </si>
  <si>
    <t>DOWNY SUNRISE RF 700ML (PAKET ISI 4)</t>
  </si>
  <si>
    <t>DOWNY SUNRISE RF 950ltr (PAKET ISI 2)</t>
  </si>
  <si>
    <t>DOWNY SUNRISE RF 950ltr (PAKET ISI 3)</t>
  </si>
  <si>
    <t>DOWNY ANTI APEK RF 650ml (PAKET ISI 4)</t>
  </si>
  <si>
    <t>DOWNY SPORTS FRESH RF 650ml (PAKET ISI 3)</t>
  </si>
  <si>
    <t>DOWNY ALLURE RF 850ml (PAKET ISI 3)</t>
  </si>
  <si>
    <t>DOWNY MYSTIQUE RF 850ml (PAKET ISI 2)</t>
  </si>
  <si>
    <t>DOWNY MYSTIQUE RF 850ml (PAKET ISI 3)</t>
  </si>
  <si>
    <t>DOWNY PASSION RFL 850ml (PAKET ISI 3)</t>
  </si>
  <si>
    <t>DOWNY PASSION RF 1.35 ltr (PAKET ISI 2)</t>
  </si>
  <si>
    <t>DOWNY PASSION RF 1.35 ltr (PAKET ISI 3)</t>
  </si>
  <si>
    <t>DOWNY FLORAL PINK RF 1.4 L (PAKET ISI 2)</t>
  </si>
  <si>
    <t>01/396129511R</t>
  </si>
  <si>
    <t>DOWNY FLORAL PINK RF 1.4 L (PAKET ISI 3)</t>
  </si>
  <si>
    <t>DOWNY SUNRISE RF 1.4 L (PAKET ISI 2)</t>
  </si>
  <si>
    <t>DOWNY SUNRISE RF 1.4 L (PAKET ISI 3)</t>
  </si>
  <si>
    <t>DOWNY ANTI APEK RF 1.35 L (PAKET ISI 2)</t>
  </si>
  <si>
    <t>DOWNY ANTI APEK RF 1.35 L (PAKET ISI 3)</t>
  </si>
  <si>
    <t>DOWNY DARING RF 1.35L (PAKET ISI 2)</t>
  </si>
  <si>
    <t>DOWNY DARING RF 1.35L (PAKET ISI 3)</t>
  </si>
  <si>
    <t>DOWNY MYSTIQUE RF 1.35 ltr (PAKET ISI 2)</t>
  </si>
  <si>
    <t>DOWNY MYSTIQUE RF 1.35 ltr (PAKET ISI 3)</t>
  </si>
  <si>
    <t>DOWNY SWEETHEART RF 1.35 (PAKET ISI 3)</t>
  </si>
  <si>
    <t>DOWNY SWEETHEART RF 1.35 (PAKET ISI 2)</t>
  </si>
  <si>
    <t>DOWNY FRENCH LAVENDER RF 550ML ( PAKET ISI 2)</t>
  </si>
  <si>
    <t>DOWNY FRENCH LAVENDER RF 550ML ( PAKET ISI 3)</t>
  </si>
  <si>
    <t>DOWNY FRENCH LAVENDER RF 550ML ( PAKET ISI 4)</t>
  </si>
  <si>
    <t>DOWNY FRENCH LAVENDER RF 900ML ( PAKET ISI 2)</t>
  </si>
  <si>
    <t>DOWNY FRENCH LAVENDER RF 1.45L ( PAKET ISI 2)</t>
  </si>
  <si>
    <t>DOWNY FRENCH LAVENDER RF 1.45L ( PAKET ISI 3)</t>
  </si>
  <si>
    <t>DOWNY MILD&amp;GENT RF 650ml (PAKET ISI 2)</t>
  </si>
  <si>
    <t>DOWNY MILD&amp;GENT RF 650ml (PAKET ISI 3)</t>
  </si>
  <si>
    <t>DOWNY MILD&amp;GENT RF 650ml (PAKET ISI 4)</t>
  </si>
  <si>
    <t>DOWNY MYSTIQUE RF 650ML (PAKET ISI 2)</t>
  </si>
  <si>
    <t>DOWNY MYSTIQUE RF 650ML (PAKET ISI 3)</t>
  </si>
  <si>
    <t>DOWNY MYSTIQUE RF 650ML (PAKET ISI 4)</t>
  </si>
  <si>
    <t>DOWNY PASSION RF 650ml(PAKET ISI 2)</t>
  </si>
  <si>
    <t>DOWNY PASSION RF 650ml(PAKET ISI 3)</t>
  </si>
  <si>
    <t>DOWNY PURE COTTON RF 550ML (PAKET ISI 2)</t>
  </si>
  <si>
    <t>DOWNY PURE COTTON RF 550ML (PAKET ISI 4)</t>
  </si>
  <si>
    <t>DOWNY PURE COTTON RF 900ML (PAKET ISI 2)</t>
  </si>
  <si>
    <t>DOWNY PASMINA REF 550ML (PAKET ISI 2)</t>
  </si>
  <si>
    <t>DOWNY PASMINA REF 550ML (PAKET ISI 3)</t>
  </si>
  <si>
    <t>DOWNY PASMINA REF 550ML (PAKET ISI 4)</t>
  </si>
  <si>
    <t>DOWNY PASMINA REF 900ML (PAKET ISI 2)</t>
  </si>
  <si>
    <t>DOWNY PASMINA REF 900ML (PAKET ISI 3)</t>
  </si>
  <si>
    <t>DOWNY PASMINA REF 900ML (PAKET ISI 4)</t>
  </si>
  <si>
    <t>Sangobion 40 cap @4 strips (PAKET ISI 2)</t>
  </si>
  <si>
    <t>Sangobion Kids 100ml (PAKET ISI 3)</t>
  </si>
  <si>
    <t>01/397429501A</t>
  </si>
  <si>
    <t>CAVIT D3 10 CAPS STRIP (KONVERSI ISI 10)</t>
  </si>
  <si>
    <t>01/B376929234A</t>
  </si>
  <si>
    <t>B-Hair Care Bando Jepit</t>
  </si>
  <si>
    <t>01/B376929234C</t>
  </si>
  <si>
    <t>B-Oral B Bottle simple 360ml</t>
  </si>
  <si>
    <t>01/B376929234O</t>
  </si>
  <si>
    <t>B-Downy Logam Mulia 0.001 gr</t>
  </si>
  <si>
    <t>01/B376929234P</t>
  </si>
  <si>
    <t>B-Hair Care Logam Mulia 0.001 gr</t>
  </si>
  <si>
    <t>01/B376929234T</t>
  </si>
  <si>
    <t>B-Hair Care Mukena</t>
  </si>
  <si>
    <t>01/B376929234V</t>
  </si>
  <si>
    <t>B-Shave Care Pouch plastic</t>
  </si>
  <si>
    <t>01/B376929234X</t>
  </si>
  <si>
    <t>B-Downy Sajadah Travel</t>
  </si>
  <si>
    <t>01/B376929234Y</t>
  </si>
  <si>
    <t>B-Shave Care Sarung Tenun</t>
  </si>
  <si>
    <t>01/B376929234Z</t>
  </si>
  <si>
    <t>B-Olay Scent Candle</t>
  </si>
  <si>
    <t>01/B376929235H</t>
  </si>
  <si>
    <t>B-Hair Care Hampers Hijab</t>
  </si>
  <si>
    <t>01/B376929235K</t>
  </si>
  <si>
    <t>B - Kartu Perdana Live.On</t>
  </si>
  <si>
    <t>01/B376929235N</t>
  </si>
  <si>
    <t>B-HappyFit Yoga Met Polos</t>
  </si>
  <si>
    <t>01/B376929235P</t>
  </si>
  <si>
    <t>B-HappyFit Jump Robe</t>
  </si>
  <si>
    <t>01/B376929235Q</t>
  </si>
  <si>
    <t>B-HappyFit Toning Tube Resistance Bands</t>
  </si>
  <si>
    <t>https://www.tokopedia.com/pgofficialstore/downy-pelembut-pakaian-wangi-tahan-lama-950ml-isi-3-floral-pink</t>
  </si>
  <si>
    <t>Update Link by WA Gina</t>
  </si>
  <si>
    <t>By WA Gina 16/08</t>
  </si>
  <si>
    <t>https://www.tokopedia.com/pgofficialstore/downy-pelembut-pakaian-wangi-tahan-lama-1400-ml-isi-3-sunrise-fresh</t>
  </si>
  <si>
    <t>Ganti link by WA Gina 18/08</t>
  </si>
  <si>
    <t>Issue di DT  By WA Gina 18/08</t>
  </si>
  <si>
    <t>Dscontinye Sementara</t>
  </si>
  <si>
    <t>Paket Olay Total Effects Skincare Anti Aging Krim SPF15 &amp; Malam 50g</t>
  </si>
  <si>
    <t>https://tokopedia.com/pgofficialstore/paket-olay-total-effects-skincare-anti-aging-krim-spf15-malam-50g</t>
  </si>
  <si>
    <t>https://www.tokopedia.com/pgofficialstore/downy-pelembut-pakaian-wangi-parfum-mewah-1350-ml-isi-2-daring</t>
  </si>
  <si>
    <t>Ganti Link 21/08 By WA Gina</t>
  </si>
  <si>
    <t>Downy Perfume Sweet Heart Pink Pewangi dan Pelembut Pakaian Konsentrat [1.35L/Refill]</t>
  </si>
  <si>
    <t>Ganti URL</t>
  </si>
  <si>
    <t>https://www.tokopedia.com/pgofficialstore/downy-pelembut-pakaian-wangi-parfum-mewah-850-900-ml-isi-2-mystique</t>
  </si>
  <si>
    <t>Supply Issue 24/08</t>
  </si>
  <si>
    <t>ED Issue 24/08</t>
  </si>
  <si>
    <t>MTA-88242574</t>
  </si>
  <si>
    <t>Downy Pelembut dan Pewangi Pakaian Konsentrat French Lavender 1.45 L (Laundry Softener)</t>
  </si>
  <si>
    <t>Olay White Radiance Luminous Lotion UV 30 ml White Radiance</t>
  </si>
  <si>
    <t>MTA-35191786</t>
  </si>
  <si>
    <t>MTA-3804113</t>
  </si>
  <si>
    <t>MTA-45743120</t>
  </si>
  <si>
    <t>MTA-23846845</t>
  </si>
  <si>
    <t>DOS-60031-00468</t>
  </si>
  <si>
    <t>PGS-60022-00191</t>
  </si>
  <si>
    <t>OLY-60021-00509</t>
  </si>
  <si>
    <t>OLY-60021-00370</t>
  </si>
  <si>
    <t>https://www.blibli.com/p/downy-pewangi-dan-pelembut-pakaian-konsentrat-french-lavender-1-45-l/ps--DOS-60031-00468?ds=DOS-60031-00468-00001&amp;source=BRAND_PAGE&amp;sid=14a4255e71edc5cc&amp;cnc=false&amp;pickupPointCode=PP-3040414&amp;pid=DOS-60031-00468</t>
  </si>
  <si>
    <t>https://www.blibli.com/p/downy-pewangi-dan-pelembut-pakaian-konsentrat-french-lavender-1-45-l/ps--DOS-60031-00468?ds=DOS-60031-00468-00001&amp;source=BRAND_PAGE&amp;sid=62004fb7634a3991&amp;cnc=false&amp;pickupPointCode=PP-3040414&amp;pid=DOS-60031-00468</t>
  </si>
  <si>
    <t>https://www.blibli.com/p/surabaya-head-shoulders-cool-blast-shampoo-450-ml/ps--PGS-60022-00191?ds=PGS-60022-00191-00001&amp;source=BRAND_PAGE&amp;sid=1b12130dd4edcfbe&amp;cnc=false&amp;pickupPointCode=PP-3137137&amp;pid=PGS-60022-00191</t>
  </si>
  <si>
    <t>https://www.blibli.com/p/olay-luminous-niacinamide-vitamin-c-krim-pelembab-brightening-skin-care-50gr/ps--OLY-60021-00509?ds=OLY-60021-00509-00001&amp;source=BRAND_PAGE&amp;sid=fa517c5c1243b645&amp;cnc=false&amp;pickupPointCode=PP-3035142&amp;pid=OLY-60021-00509</t>
  </si>
  <si>
    <t>https://www.blibli.com/p/olay-white-radiance-luminuous-lotion-uv-30-ml/ps--OLY-60021-00370?ds=OLY-60021-00370-00001&amp;source=BRAND_PAGE&amp;sid=0d79b73ff2e33bef&amp;cnc=false&amp;pickupPointCode=PP-3035142&amp;pid=OLY-60021-00370</t>
  </si>
  <si>
    <t>OLY-60021-00066</t>
  </si>
  <si>
    <t>OLY-60021-00045</t>
  </si>
  <si>
    <t>OLY-60021-00044</t>
  </si>
  <si>
    <t>OLY-60021-00089</t>
  </si>
  <si>
    <t>UK-0041381</t>
  </si>
  <si>
    <t>MTA-23841911</t>
  </si>
  <si>
    <t>https://www.blibli.com/p/pantene-pro-v-gold-series-smooth-sleek-kondisioner-320-ml/ps--PGG-18081-00879</t>
  </si>
  <si>
    <t>https://www.blibli.com/p/pantene-miracles-collagen-repair-daily-hair-supplement-for-damage-care-conditioner-300ml-x-2/ps--PGG-18081-01221</t>
  </si>
  <si>
    <t>https://www.blibli.com/p/pantene-miracles-biotin-strength-daily-hair-supplement-for-hairfall-control-conditioner-300ml/ps--PGG-18081-01211</t>
  </si>
  <si>
    <t>https://www.blibli.com/p/pantene-miracles-collagen-repair-daily-hair-supplement-for-damage-care-conditioner-300ml/ps--PGG-18081-01220</t>
  </si>
  <si>
    <t>https://www.blibli.com/p/lebih-hemat-herbal-essences-white-strawberry-mint-shampoo-240-ml-conditioner-240-ml/ps--PGG-18081-01500</t>
  </si>
  <si>
    <t>https://www.blibli.com/p/olay-luminous-niacinamide-aha-moisturizer-dan-serum-paket-skincare-pelembab-dan-serum-untuk-mencerahkan-kulit/ps--OLY-60021-00447</t>
  </si>
  <si>
    <t>https://www.blibli.com/p/lebih-hemat-olay-set-lengkap-luminous-niacinamide-vitamin-c-brightening-skin-care-krim-wajah-50gr-serum-wajah-30ml/ps--OLY-60021-00510</t>
  </si>
  <si>
    <t>https://www.blibli.com/p/olay-serum-wajah-luminous-30ml-krim-pelembab-regenerist-anti-aging-skincare-50g-special-edition-keith-haring/ps--OLY-60021-00379</t>
  </si>
  <si>
    <t>https://www.blibli.com/p/olay-serum-wajah-white-radiance-light-perfecting-essence-pencerah-skincare-limited-edition-30-ml/ps--OLY-60021-00339</t>
  </si>
  <si>
    <t>PGG-18081-00879</t>
  </si>
  <si>
    <t>PGG-18081-01221</t>
  </si>
  <si>
    <t>PGG-18081-01211</t>
  </si>
  <si>
    <t>PGG-18081-01220</t>
  </si>
  <si>
    <t>OLY-60021-00379</t>
  </si>
  <si>
    <t>OLY-60021-00339</t>
  </si>
  <si>
    <t>PGG-18081-01500</t>
  </si>
  <si>
    <t>OLY-60021-00447</t>
  </si>
  <si>
    <t>OLY-60021-00510</t>
  </si>
  <si>
    <t>MTA-4621767</t>
  </si>
  <si>
    <t>MTA-26809523</t>
  </si>
  <si>
    <t>PGG-18081-01241</t>
  </si>
  <si>
    <t>MTA-38249252</t>
  </si>
  <si>
    <t>MTA-38249566</t>
  </si>
  <si>
    <t>MTA-9806579</t>
  </si>
  <si>
    <t>MTA-9806555</t>
  </si>
  <si>
    <t>MTA-23846796</t>
  </si>
  <si>
    <t>OLY-60021-00366</t>
  </si>
  <si>
    <t>MTA-92171895</t>
  </si>
  <si>
    <t>28/08 Update By Excel WA Edo</t>
  </si>
  <si>
    <t>https://www.bukalapak.com/p/rumah-tangga/perlengkapan-kebersihan/1p2fh3c-jual-oral-b-sikat-gigi-stages-2-paket-isi-3</t>
  </si>
  <si>
    <t>https://www.bukalapak.com/p/perawatan-kecantikan/hair-care/perawatan-rambut-wanita/4ganjq1-jual-rejoice-shampoo-anti-ketombe-3-in-1-150-ml</t>
  </si>
  <si>
    <t>https://www.tokopedia.com/pgofficialstore/downy-pelembut-pakaian-wangi-parfum-mewah-1350-ml-isi-1-daring</t>
  </si>
  <si>
    <t>https://www.bukalapak.com/p/perawatan-kecantikan/perawatan-tubuh-2311/peralatan-cukur/3hmjhf5-jual-gillette-pisau-cukur-mach-3-turbo-refill-2s-shaving-gel</t>
  </si>
  <si>
    <t>Ganti link By WA Saut</t>
  </si>
  <si>
    <t>https://www.tokopedia.com/pgofficialstore/downy-pelembut-pakaian-wangi-essential-oil-900-ml-isi-3-french-lavender</t>
  </si>
  <si>
    <t>https://www.tokopedia.com/pgofficialstore/downy-pelembut-pakaian-wangi-parfum-mewah-1350-ml-isi-3-passion</t>
  </si>
  <si>
    <t>01/396129514Q</t>
  </si>
  <si>
    <t>4902430731591x4</t>
  </si>
  <si>
    <t>https://www.tokopedia.com/pgofficialstore/downy-pelembut-pakaian-wangi-parfum-mewah-1350-ml-isi-4-passion</t>
  </si>
  <si>
    <t>Downy Pelembut Pakaian Wangi Parfum Mewah 1350 ml - Isi 4 - Passion</t>
  </si>
  <si>
    <t>Link tidak dapat diakses</t>
  </si>
  <si>
    <t xml:space="preserve">Supply Issue </t>
  </si>
  <si>
    <t>RESUME WEEKLY OSA BY CUSTOMER SEPTEMBER 2023</t>
  </si>
  <si>
    <t>https://www.blibli.com/p/head-shoulders-cool-menthol-shampoo-400-ml-x-3-pcs/ps--PGG-18081-01546</t>
  </si>
  <si>
    <t>https://www.blibli.com/p/olay-luminous-niacinamide-aha-moisturizer-krim-untuk-mencerahkan-kulit-pelembab-wajah-non-comedogenic-50g/ps--OLY-60021-00445</t>
  </si>
  <si>
    <t>https://www.blibli.com/p/olay-retinol-krim-malam-pelembab-wajah-anti-aging-8gr/ps--OLY-60021-00612</t>
  </si>
  <si>
    <t>https://tokopedia.com/pgofficialstore/downy-pewangi-baju-dan-pelembut-pakaian-konsentrat-daring-650ml-x4</t>
  </si>
  <si>
    <t>https://tokopedia.com/pgofficialstore/downy-laundry-softener-dan-pewangi-pakaian-french-lavender-1-45l-x3</t>
  </si>
  <si>
    <t>https://tokopedia.com/pgofficialstore/downy-laundry-softener-dan-pewangi-pakaian-french-lavender-550ml-x3</t>
  </si>
  <si>
    <t>https://tokopedia.com/pgofficialstore/downy-laundry-softener-dan-pewangi-pakaian-french-lavender-550ml-x4</t>
  </si>
  <si>
    <t>https://tokopedia.com/pgofficialstore/downy-parfum-laundry-dan-pewangi-pakaian-sunrise-fresh-refill-700ml-x4</t>
  </si>
  <si>
    <t>https://tokopedia.com/pgofficialstore/downy-pelembut-pewangi-baju-fresh-bouquet-refill-550ml-isi-3</t>
  </si>
  <si>
    <t>https://tokopedia.com/pgofficialstore/downy-pelembut-pewangi-baju-pakaian-adorable-bouquet-refill-550ml-x4</t>
  </si>
  <si>
    <t>https://tokopedia.com/pgofficialstore/downy-pewangi-baju-softener-pakaian-fresh-bouquet-refill-550ml-x4</t>
  </si>
  <si>
    <t>https://www.tokopedia.com/pgofficialstore/downy-pelembut-pakaian-wangi-parfum-mewah-850-900-ml-isi-1-passion</t>
  </si>
  <si>
    <t>https://www.tokopedia.com/pgofficialstore/downy-pelembut-pakaian-wangi-parfum-mewah-850-900-ml-isi-2-passion</t>
  </si>
  <si>
    <t>Promo Downy Pelembut Pakaian Wangi Parfum Mewah 1350 ml - Isi 1 - Passion - - P&amp;G Official Store | Tokopedia</t>
  </si>
  <si>
    <t>07. Jul'23</t>
  </si>
  <si>
    <t>08. Agt'23</t>
  </si>
  <si>
    <t>BLIBLI</t>
  </si>
  <si>
    <t>Rejoice Shampoo 3-in-1  (hijab) Perfect Cool 340ml</t>
  </si>
  <si>
    <t>01/376929206R</t>
  </si>
  <si>
    <t>B-OLAY RR MC SCULPTING CR 14g(12)</t>
  </si>
  <si>
    <t>01/376929211W</t>
  </si>
  <si>
    <t>B-GIL Foamy Shave Cream Menthol 175gr</t>
  </si>
  <si>
    <t>GIL VECTOR RAZOR 1`s (PAKET ISI 2)</t>
  </si>
  <si>
    <t>GIL MACH3 350 RAZOR 1`s+ GIL MACH3 CART 2S</t>
  </si>
  <si>
    <t>GIL MACH3 TURBO RAZOR 1UP+GIL MACH3 TURBO CART 2'S</t>
  </si>
  <si>
    <t>Gilllette Venus Smooth Sensitive Razor + 4 Refill Cart</t>
  </si>
  <si>
    <t>Gilllette Venus Comfortglide Olay Razor + 4 Refill Cart</t>
  </si>
  <si>
    <t>Gill Venus Extra Smooth Pisau Cukur Isi 4 Refill Cart (PAKET ISI 2)</t>
  </si>
  <si>
    <t>Gill Venus Comfortglide Pisau Cukur Isi 4 Refill Cart (PAKET ISI 2)</t>
  </si>
  <si>
    <t>01/394429503A</t>
  </si>
  <si>
    <t>GIL DAISY BASIC PINK 5'S (PAKET ISI 4)</t>
  </si>
  <si>
    <t>01/394429503C</t>
  </si>
  <si>
    <t>GIL DAISY BASIC PINK 2'S 1/20/12 (PAKET ISI 4)</t>
  </si>
  <si>
    <t>H&amp;S SHP LEMON FRESH 680ml (PAKET ISI 2)</t>
  </si>
  <si>
    <t>H&amp;S SHP COOL MENTHOL 160ml (PAKET ISI 3)</t>
  </si>
  <si>
    <t>H&amp;S SHP SUPREME AHF 330ml (PAKET ISI 2)</t>
  </si>
  <si>
    <t>H&amp;S SHP COOL MENTHOL 400ml+GIL MACH3 350 RAZOR</t>
  </si>
  <si>
    <t>H&amp;S SHP SUBZERO 160ml (Paket isi 3)</t>
  </si>
  <si>
    <t>H&amp;S SHP ANTI APEK CHARCOAL 300ml (Paket isi 2)</t>
  </si>
  <si>
    <t>H&amp;S SHP SUPREME AHF 330ml (PAKET ISI 3)</t>
  </si>
  <si>
    <t>Head &amp; Shoulders Shampoo Anti Gatal 300 ml - Paket isi 2</t>
  </si>
  <si>
    <t>HE SHP HEA MOROCCAN 300ml (PAKET ISI 3)</t>
  </si>
  <si>
    <t>HE SHP WHITE STRAW&amp;MINT 400ml (PAKET ISI 2) +HE COND WHITE STRAW&amp;MINT 400ml</t>
  </si>
  <si>
    <t>HE SHP ROSEMARY&amp;HERBS 400ml+HE SHP GRAPEFRUIT&amp;MOSAMINT 400ml+HE SHP WHITE STRAW&amp;MINT 400ml</t>
  </si>
  <si>
    <t>OLAY SERUM LUMINOUS AHA 30ml + Olay Regenerist Micro-sculpting Krim 50gr</t>
  </si>
  <si>
    <t>01/394829507O</t>
  </si>
  <si>
    <t>OLAY WR DAY CR LUM 50GR(24)+OLAY WR NIGHT CR LUM 50GR(6)</t>
  </si>
  <si>
    <t>OLAY RR MIRACLE BOOST 40ml+MC SCULP CR50</t>
  </si>
  <si>
    <t>OLAY RR ANTIOXIDAN CR 50ML + OLAY RR ANTIOXIDAN SERUM 30ML</t>
  </si>
  <si>
    <t>OLAY RR ANTIOXIDAN CR 50ML + OLAY SERUM LUMINOUS AHA 30ml</t>
  </si>
  <si>
    <t>OLAY RR ANTIOXIDAN SERUM 30ML + OLAY SERUM LUMINOUS AHA 30ml</t>
  </si>
  <si>
    <t>OB IND BLACKTEA 3`s (PAKET ISI 2)</t>
  </si>
  <si>
    <t>OB IND GREENTEA 3`s (PAKET ISI 2)</t>
  </si>
  <si>
    <t>OB 123 S40 2`s (PAKET ISI 2)</t>
  </si>
  <si>
    <t>OB PRO HEALTH CLINIC 2`s  (PAKET ISI 2)</t>
  </si>
  <si>
    <t>OB 123 S40 3S (PAKET ISI 3)</t>
  </si>
  <si>
    <t>OB FLOSS SATIN 50M (PAKET ISI 3)</t>
  </si>
  <si>
    <t>OB FLOSS MINT WAXED 50M (PAKET ISI 3)</t>
  </si>
  <si>
    <t>OB IND BLACKTEA 3's (PAKET ISI 3)</t>
  </si>
  <si>
    <t>OB Ultrathin Compact 1'S (PAKET ISI 3)</t>
  </si>
  <si>
    <t>OB MW MULTI PROT REFSHING 500ml (PAKET ISI 2)</t>
  </si>
  <si>
    <t>OB MW MULTI PROT REFSHING 500ml (PAKET ISI 3)</t>
  </si>
  <si>
    <t>OB 123 S40 2S (PAKET ISI 3)</t>
  </si>
  <si>
    <t>OB ALL R. MICROTHIN S40 2'S  (PAKET ISI 2)</t>
  </si>
  <si>
    <t>OB ALL ROUNDER S40 2`S (PAKET ISI 6)</t>
  </si>
  <si>
    <t>OB ALL ROUNDER S40 3`S (PAKET ISI 6)</t>
  </si>
  <si>
    <t>OB Pro Flex 2S (x 2) + Rinse (x 1) + Stages 2 (x 3) + Paste (x 1) Satin Floss (x 1)</t>
  </si>
  <si>
    <t>OB Pro Health 7 Benefits 2s (x 2) + Rinse (x 1) + Paste (x 1) + Satin Floss (x 1)</t>
  </si>
  <si>
    <t>OB Ultra Thin Black Tea 3s (x 1) + Rinse (x 1) + Paste (x 1) + Satin Floss (x 1)</t>
  </si>
  <si>
    <t>PTN SHP AD 1200ml (PAKET ISI 2)</t>
  </si>
  <si>
    <t>PTN COND MICELAR WATER D&amp;P 530ML (PAKET ISI 2)</t>
  </si>
  <si>
    <t>PTN COND 3MM GOLD KERATIN 150ML (PAKET ISI 2)</t>
  </si>
  <si>
    <t>REJ SHP SS 340ml HERO(PAKET ISI 2)</t>
  </si>
  <si>
    <t>REJ SHP RICH JEJU ROSE 340ML (PAKET ISI 2)</t>
  </si>
  <si>
    <t>REJ SHP RICH JEJU ROSE 340ML (PAKET ISI 3)</t>
  </si>
  <si>
    <t>REJ SHP RICH JEJU ROSE 340ML + REJ COND RICH JEJU ROSE 150ML</t>
  </si>
  <si>
    <t>REJ SHP RICH JEJU ROSE 150ml (PAKET ISI 2)</t>
  </si>
  <si>
    <t>REJ SHP RICH JEJU ROSE 150ml (PAKET ISI 3)</t>
  </si>
  <si>
    <t>DOWNY FLORAL PINK RF 700ML (PAKET ISI 2)</t>
  </si>
  <si>
    <t>DOWNY ANTI APEK RF 650ml (PAKET ISI 2)</t>
  </si>
  <si>
    <t>DOWNY SPORTS FRESH RF 650ml (PAKET ISI 2)</t>
  </si>
  <si>
    <t>DOWNY DARING RF 650ml (PAKET ISI 2)</t>
  </si>
  <si>
    <t>DOWNY PASSION RFL 850ml (PAKET ISI 2)</t>
  </si>
  <si>
    <t>DOWNY ANTI BAU RF 650ml (PAKET ISI 2)</t>
  </si>
  <si>
    <t>DOWNY PURE COTTON RF 900ML (PAKET ISI 3)</t>
  </si>
  <si>
    <t>01/267530301D</t>
  </si>
  <si>
    <t>NEUROBION CT 30S</t>
  </si>
  <si>
    <t>DOWNY ANTI BAU RF 650ml (PAKET ISI 3)</t>
  </si>
  <si>
    <t>DOWNY FLORAL PINK RF 700ML (PAKET ISI 3)</t>
  </si>
  <si>
    <t>https://www.blibli.com/p/lebih-hemat-olay-luminous-set-ritual-krim-pelembab-wajah-pagi-malam-pencerah-skincare/ps--OLY-60021-00213?ds=OLY-60021-00213-00001&amp;source=SEARCH&amp;sid=bab51189cc686e48&amp;cnc=false&amp;pickupPointCode=PP-3035142&amp;pid=OLY-60021-00213</t>
  </si>
  <si>
    <t>Update Link By WA Edo-08/09</t>
  </si>
  <si>
    <t>By WA Edo 08/09</t>
  </si>
  <si>
    <t>By WA EDO 08/09</t>
  </si>
  <si>
    <t>https://www.blibli.com/p/sangobion-kids-100ml-bundle-3-bottles/ps--PGK-60021-00005?ds=PGK-60021-00005-00001&amp;source=BRAND_PAGE&amp;sid=f364b62e4312f4a1&amp;cnc=false&amp;pickupPointCode=PP-3272702&amp;pid=PGK-60021-00005</t>
  </si>
  <si>
    <t>https://www.blibli.com/p/sangobion-kids-100ml/ps--PGK-60021-00004?ds=PGK-60021-00004-00001&amp;source=BRAND_PAGE&amp;sid=f364b62e4312f4a1&amp;cnc=false&amp;pickupPointCode=PP-3272702&amp;pid=PGK-60021-00004</t>
  </si>
  <si>
    <t>Update Link 8 September 2023</t>
  </si>
  <si>
    <t>By WA Alfredo 08/09</t>
  </si>
  <si>
    <t>By WA Alfedo 08/09</t>
  </si>
  <si>
    <t>Tokped Issue 08/09 Info By Gina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</si>
</sst>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_(* #,##0.00_);_(* \(#,##0.00\);_(* &quot;-&quot;??_);_(@_)"/>
    <numFmt numFmtId="165" formatCode="[$-809]dd\ mmmm\ yyyy;@"/>
    <numFmt numFmtId="166" formatCode="\+#%;\-#%;0%"/>
    <numFmt numFmtId="167" formatCode="_(* #,##0_);_(* \(#,##0\);_(* &quot;-&quot;??_);_(@_)"/>
    <numFmt numFmtId="168" formatCode="&quot; &quot;#,##0.00"/>
    <numFmt numFmtId="169" formatCode="0.000000E+00"/>
    <numFmt numFmtId="170" formatCode="&quot; &quot;#,##0"/>
    <numFmt numFmtId="171" formatCode="[$-409]d\-mmm\-yy;@"/>
    <numFmt numFmtId="172" formatCode="mm/dd/yy;@"/>
  </numFmts>
  <fonts count="20"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u/>
      <sz val="11"/>
      <color theme="10"/>
      <name val="Calibri"/>
      <family val="2"/>
      <scheme val="minor"/>
    </font>
    <font>
      <b/>
      <sz val="36"/>
      <color theme="1"/>
      <name val="Calibri"/>
      <family val="2"/>
      <scheme val="minor"/>
    </font>
    <font>
      <sz val="11"/>
      <name val="Calibri"/>
      <family val="2"/>
      <scheme val="minor"/>
    </font>
    <font>
      <sz val="10"/>
      <name val="Arial"/>
      <family val="2"/>
    </font>
    <font>
      <sz val="11"/>
      <color theme="1"/>
      <name val="Calibri"/>
      <family val="2"/>
    </font>
    <font>
      <u/>
      <sz val="11"/>
      <name val="Calibri"/>
      <family val="2"/>
      <scheme val="minor"/>
    </font>
    <font>
      <sz val="10"/>
      <color theme="1"/>
      <name val="Calibri"/>
      <family val="2"/>
      <scheme val="minor"/>
    </font>
    <font>
      <sz val="11"/>
      <color rgb="FF000000"/>
      <name val="Calibri"/>
      <family val="2"/>
    </font>
    <font>
      <sz val="10"/>
      <color theme="1"/>
      <name val="Arial"/>
      <family val="2"/>
    </font>
    <font>
      <b/>
      <sz val="11"/>
      <color rgb="FFFF0000"/>
      <name val="Calibri"/>
      <family val="2"/>
      <scheme val="minor"/>
    </font>
    <font>
      <sz val="6"/>
      <color rgb="FF212121"/>
      <name val="Arial"/>
      <family val="2"/>
    </font>
    <font>
      <sz val="8"/>
      <name val="Calibri"/>
      <family val="2"/>
      <scheme val="minor"/>
    </font>
  </fonts>
  <fills count="2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rgb="FF92D050"/>
        <bgColor indexed="64"/>
      </patternFill>
    </fill>
    <fill>
      <patternFill patternType="solid">
        <fgColor theme="4" tint="0.79998168889431442"/>
        <bgColor indexed="64"/>
      </patternFill>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0000"/>
        <bgColor indexed="64"/>
      </patternFill>
    </fill>
    <fill>
      <patternFill patternType="solid">
        <fgColor rgb="FFFFFFFF"/>
        <bgColor indexed="64"/>
      </patternFill>
    </fill>
    <fill>
      <patternFill patternType="solid">
        <fgColor rgb="FF9BC2E6"/>
        <bgColor indexed="64"/>
      </patternFill>
    </fill>
    <fill>
      <patternFill patternType="solid">
        <fgColor rgb="FF9CC2E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00B050"/>
        <bgColor indexed="64"/>
      </patternFill>
    </fill>
    <fill>
      <patternFill patternType="solid">
        <fgColor theme="9" tint="0.39997558519241921"/>
        <bgColor indexed="64"/>
      </patternFill>
    </fill>
    <fill>
      <patternFill patternType="solid">
        <fgColor rgb="FF7030A0"/>
        <bgColor indexed="64"/>
      </patternFill>
    </fill>
    <fill>
      <patternFill patternType="solid">
        <fgColor rgb="FF0070C0"/>
        <bgColor indexed="64"/>
      </patternFill>
    </fill>
    <fill>
      <patternFill patternType="solid">
        <fgColor theme="9" tint="0.59999389629810485"/>
        <bgColor indexed="64"/>
      </patternFill>
    </fill>
    <fill>
      <patternFill patternType="solid">
        <fgColor theme="4"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thin">
        <color theme="4" tint="0.39997558519241921"/>
      </bottom>
      <diagonal/>
    </border>
    <border>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indexed="64"/>
      </left>
      <right/>
      <top/>
      <bottom style="thin">
        <color indexed="64"/>
      </bottom>
      <diagonal/>
    </border>
    <border>
      <left/>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style="thin">
        <color theme="6"/>
      </top>
      <bottom/>
      <diagonal/>
    </border>
  </borders>
  <cellStyleXfs count="59">
    <xf numFmtId="0" fontId="0" fillId="0" borderId="0"/>
    <xf numFmtId="41"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xf numFmtId="41" fontId="1" fillId="0" borderId="0" applyFont="0" applyFill="0" applyBorder="0" applyAlignment="0" applyProtection="0"/>
    <xf numFmtId="0" fontId="11" fillId="0" borderId="0"/>
    <xf numFmtId="164"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210">
    <xf numFmtId="0" fontId="0" fillId="0" borderId="0" xfId="0"/>
    <xf numFmtId="16" fontId="0" fillId="0" borderId="0" xfId="0" applyNumberFormat="1"/>
    <xf numFmtId="9" fontId="0" fillId="0" borderId="0" xfId="2" applyFont="1"/>
    <xf numFmtId="0" fontId="3" fillId="2" borderId="0" xfId="0" applyFont="1" applyFill="1"/>
    <xf numFmtId="0" fontId="3" fillId="0" borderId="0" xfId="0" applyFont="1"/>
    <xf numFmtId="0" fontId="3" fillId="3" borderId="0" xfId="0" applyFont="1" applyFill="1"/>
    <xf numFmtId="0" fontId="0" fillId="3" borderId="0" xfId="0" applyFill="1"/>
    <xf numFmtId="41" fontId="0" fillId="0" borderId="0" xfId="1" applyFont="1"/>
    <xf numFmtId="0" fontId="0" fillId="8" borderId="0" xfId="0" applyFill="1"/>
    <xf numFmtId="0" fontId="3" fillId="8" borderId="0" xfId="0" applyFont="1" applyFill="1"/>
    <xf numFmtId="0" fontId="0" fillId="0" borderId="1" xfId="0" applyBorder="1"/>
    <xf numFmtId="14" fontId="3" fillId="5"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9" fontId="5" fillId="7" borderId="1" xfId="2" applyFont="1" applyFill="1" applyBorder="1" applyAlignment="1" applyProtection="1">
      <alignment horizontal="center" vertical="center" wrapText="1"/>
      <protection hidden="1"/>
    </xf>
    <xf numFmtId="9" fontId="3" fillId="9" borderId="1" xfId="2" applyFont="1" applyFill="1" applyBorder="1" applyAlignment="1">
      <alignment horizontal="center" vertical="center" wrapText="1"/>
    </xf>
    <xf numFmtId="9" fontId="0" fillId="0" borderId="1" xfId="2" applyFont="1" applyBorder="1"/>
    <xf numFmtId="0" fontId="3" fillId="0" borderId="1" xfId="0" applyFont="1" applyBorder="1"/>
    <xf numFmtId="9" fontId="3" fillId="0" borderId="1" xfId="2" applyFont="1" applyBorder="1"/>
    <xf numFmtId="165" fontId="3" fillId="5" borderId="1" xfId="0" applyNumberFormat="1" applyFont="1" applyFill="1" applyBorder="1" applyAlignment="1">
      <alignment horizontal="center" vertical="center" wrapText="1"/>
    </xf>
    <xf numFmtId="0" fontId="4" fillId="0" borderId="0" xfId="0" applyFont="1"/>
    <xf numFmtId="16" fontId="3" fillId="2" borderId="1" xfId="0" applyNumberFormat="1" applyFont="1" applyFill="1" applyBorder="1" applyAlignment="1">
      <alignment horizontal="center" vertical="center"/>
    </xf>
    <xf numFmtId="0" fontId="0" fillId="9" borderId="1" xfId="0" applyFill="1" applyBorder="1" applyAlignment="1">
      <alignment horizontal="center" vertical="center"/>
    </xf>
    <xf numFmtId="0" fontId="3" fillId="5" borderId="2" xfId="0" applyFont="1" applyFill="1" applyBorder="1" applyAlignment="1">
      <alignment horizontal="center" vertical="center"/>
    </xf>
    <xf numFmtId="9" fontId="5" fillId="7" borderId="3" xfId="2" applyFont="1" applyFill="1" applyBorder="1" applyAlignment="1" applyProtection="1">
      <alignment horizontal="center" vertical="center" wrapText="1"/>
      <protection hidden="1"/>
    </xf>
    <xf numFmtId="166" fontId="3" fillId="9" borderId="3" xfId="0" applyNumberFormat="1" applyFont="1" applyFill="1" applyBorder="1" applyAlignment="1">
      <alignment horizontal="center" vertical="center" wrapText="1"/>
    </xf>
    <xf numFmtId="9" fontId="3" fillId="9" borderId="4" xfId="0" applyNumberFormat="1" applyFont="1" applyFill="1" applyBorder="1" applyAlignment="1">
      <alignment horizontal="center" vertical="center" wrapText="1"/>
    </xf>
    <xf numFmtId="0" fontId="0" fillId="9" borderId="5" xfId="0" applyFill="1" applyBorder="1" applyAlignment="1">
      <alignment horizontal="center" vertical="center"/>
    </xf>
    <xf numFmtId="9" fontId="0" fillId="0" borderId="6" xfId="0" applyNumberFormat="1" applyBorder="1"/>
    <xf numFmtId="9" fontId="0" fillId="0" borderId="6" xfId="2" applyFont="1" applyBorder="1"/>
    <xf numFmtId="9" fontId="4" fillId="0" borderId="0" xfId="0" applyNumberFormat="1" applyFont="1"/>
    <xf numFmtId="0" fontId="0" fillId="9" borderId="7" xfId="0" applyFill="1" applyBorder="1" applyAlignment="1">
      <alignment horizontal="center" vertical="center"/>
    </xf>
    <xf numFmtId="9" fontId="0" fillId="0" borderId="1" xfId="0" applyNumberFormat="1" applyBorder="1"/>
    <xf numFmtId="0" fontId="0" fillId="9" borderId="8" xfId="0" applyFill="1" applyBorder="1" applyAlignment="1">
      <alignment horizontal="center" vertical="center"/>
    </xf>
    <xf numFmtId="9" fontId="0" fillId="0" borderId="9" xfId="0" applyNumberFormat="1" applyBorder="1"/>
    <xf numFmtId="9" fontId="0" fillId="0" borderId="9" xfId="2" applyFont="1" applyBorder="1"/>
    <xf numFmtId="0" fontId="4" fillId="9" borderId="0" xfId="0" applyFont="1" applyFill="1" applyAlignment="1">
      <alignment horizontal="center" vertical="center"/>
    </xf>
    <xf numFmtId="0" fontId="3" fillId="4" borderId="1" xfId="0" applyFont="1" applyFill="1" applyBorder="1" applyAlignment="1">
      <alignment horizontal="center" vertical="center"/>
    </xf>
    <xf numFmtId="41" fontId="0" fillId="0" borderId="1" xfId="1" applyFont="1" applyBorder="1"/>
    <xf numFmtId="0" fontId="0" fillId="9" borderId="0" xfId="0" applyFill="1" applyAlignment="1">
      <alignment horizontal="center" vertical="center"/>
    </xf>
    <xf numFmtId="41" fontId="0" fillId="0" borderId="0" xfId="1" applyFont="1" applyBorder="1"/>
    <xf numFmtId="0" fontId="3" fillId="2" borderId="0" xfId="0" applyFont="1" applyFill="1" applyAlignment="1">
      <alignment horizontal="center" vertical="center"/>
    </xf>
    <xf numFmtId="9" fontId="0" fillId="0" borderId="1" xfId="2" applyFont="1" applyFill="1" applyBorder="1"/>
    <xf numFmtId="9" fontId="0" fillId="0" borderId="0" xfId="0" applyNumberFormat="1"/>
    <xf numFmtId="9" fontId="3" fillId="2" borderId="0" xfId="2" applyFont="1" applyFill="1" applyBorder="1"/>
    <xf numFmtId="0" fontId="0" fillId="2" borderId="0" xfId="0" applyFill="1"/>
    <xf numFmtId="9" fontId="0" fillId="0" borderId="0" xfId="2" applyFont="1" applyFill="1" applyBorder="1"/>
    <xf numFmtId="16" fontId="0" fillId="0" borderId="0" xfId="0" applyNumberFormat="1" applyAlignment="1">
      <alignment horizontal="center" vertical="center"/>
    </xf>
    <xf numFmtId="9" fontId="0" fillId="0" borderId="0" xfId="2" applyFont="1" applyBorder="1"/>
    <xf numFmtId="0" fontId="0" fillId="0" borderId="0" xfId="0" applyAlignment="1">
      <alignment horizontal="left"/>
    </xf>
    <xf numFmtId="0" fontId="3" fillId="5" borderId="1" xfId="0" applyFont="1" applyFill="1" applyBorder="1" applyAlignment="1">
      <alignment horizontal="center" vertical="center" wrapText="1"/>
    </xf>
    <xf numFmtId="1" fontId="3" fillId="5" borderId="1" xfId="0" applyNumberFormat="1" applyFont="1" applyFill="1" applyBorder="1" applyAlignment="1">
      <alignment horizontal="center" vertical="center" wrapText="1"/>
    </xf>
    <xf numFmtId="0" fontId="6" fillId="12" borderId="1" xfId="0" applyFont="1" applyFill="1" applyBorder="1" applyAlignment="1">
      <alignment horizontal="center" vertical="center" wrapText="1"/>
    </xf>
    <xf numFmtId="17" fontId="6" fillId="12" borderId="1" xfId="0" applyNumberFormat="1" applyFont="1" applyFill="1" applyBorder="1" applyAlignment="1">
      <alignment horizontal="center" vertical="center" wrapText="1"/>
    </xf>
    <xf numFmtId="0" fontId="6" fillId="13" borderId="1" xfId="0" applyFont="1" applyFill="1" applyBorder="1" applyAlignment="1">
      <alignment horizontal="center" vertical="center" wrapText="1"/>
    </xf>
    <xf numFmtId="9" fontId="3" fillId="7" borderId="1" xfId="2" applyFont="1" applyFill="1" applyBorder="1" applyAlignment="1">
      <alignment horizontal="center" vertical="top" wrapText="1"/>
    </xf>
    <xf numFmtId="0" fontId="3" fillId="5" borderId="10" xfId="0" applyFont="1" applyFill="1" applyBorder="1" applyAlignment="1">
      <alignment horizontal="center" vertical="center"/>
    </xf>
    <xf numFmtId="9" fontId="5" fillId="7" borderId="11" xfId="2" applyFont="1" applyFill="1" applyBorder="1" applyAlignment="1" applyProtection="1">
      <alignment horizontal="center" vertical="center" wrapText="1"/>
      <protection hidden="1"/>
    </xf>
    <xf numFmtId="166" fontId="3" fillId="9" borderId="11" xfId="0" applyNumberFormat="1" applyFont="1" applyFill="1" applyBorder="1" applyAlignment="1">
      <alignment horizontal="center" vertical="center" wrapText="1"/>
    </xf>
    <xf numFmtId="9" fontId="3" fillId="9" borderId="12" xfId="0" applyNumberFormat="1" applyFont="1" applyFill="1" applyBorder="1" applyAlignment="1">
      <alignment horizontal="center" vertical="center" wrapText="1"/>
    </xf>
    <xf numFmtId="9" fontId="0" fillId="0" borderId="0" xfId="1" applyNumberFormat="1" applyFont="1"/>
    <xf numFmtId="0" fontId="8" fillId="0" borderId="0" xfId="3"/>
    <xf numFmtId="0" fontId="8" fillId="2" borderId="0" xfId="3" applyFill="1"/>
    <xf numFmtId="0" fontId="8" fillId="0" borderId="0" xfId="3" applyFill="1"/>
    <xf numFmtId="0" fontId="8" fillId="2" borderId="1" xfId="3" applyFill="1" applyBorder="1"/>
    <xf numFmtId="9" fontId="10" fillId="0" borderId="0" xfId="0" applyNumberFormat="1" applyFont="1"/>
    <xf numFmtId="9" fontId="0" fillId="0" borderId="0" xfId="2" applyFont="1" applyFill="1"/>
    <xf numFmtId="9" fontId="1" fillId="0" borderId="1" xfId="2" applyFont="1" applyBorder="1"/>
    <xf numFmtId="167" fontId="0" fillId="0" borderId="0" xfId="6" applyNumberFormat="1" applyFont="1"/>
    <xf numFmtId="167" fontId="3" fillId="0" borderId="0" xfId="6" applyNumberFormat="1" applyFont="1"/>
    <xf numFmtId="1" fontId="0" fillId="0" borderId="0" xfId="0" applyNumberFormat="1"/>
    <xf numFmtId="9" fontId="5" fillId="7" borderId="14" xfId="2" applyFont="1" applyFill="1" applyBorder="1" applyAlignment="1" applyProtection="1">
      <alignment horizontal="center" vertical="center" wrapText="1"/>
      <protection hidden="1"/>
    </xf>
    <xf numFmtId="0" fontId="6" fillId="7" borderId="14" xfId="0" applyFont="1" applyFill="1" applyBorder="1" applyAlignment="1">
      <alignment horizontal="center" vertical="center" wrapText="1"/>
    </xf>
    <xf numFmtId="0" fontId="6" fillId="7" borderId="15" xfId="0" applyFont="1" applyFill="1" applyBorder="1" applyAlignment="1">
      <alignment horizontal="center" vertical="center" wrapText="1"/>
    </xf>
    <xf numFmtId="0" fontId="0" fillId="9" borderId="1" xfId="0" applyFill="1" applyBorder="1" applyAlignment="1">
      <alignment horizontal="left" vertical="center"/>
    </xf>
    <xf numFmtId="41" fontId="7" fillId="11" borderId="1" xfId="2" applyNumberFormat="1" applyFont="1" applyFill="1" applyBorder="1" applyAlignment="1">
      <alignment horizontal="right" vertical="center" wrapText="1"/>
    </xf>
    <xf numFmtId="168" fontId="0" fillId="0" borderId="0" xfId="0" applyNumberFormat="1"/>
    <xf numFmtId="0" fontId="3" fillId="0" borderId="16" xfId="0" applyFont="1" applyBorder="1"/>
    <xf numFmtId="168" fontId="0" fillId="0" borderId="0" xfId="6" applyNumberFormat="1" applyFont="1"/>
    <xf numFmtId="49" fontId="3" fillId="5" borderId="1" xfId="0" applyNumberFormat="1" applyFont="1" applyFill="1" applyBorder="1" applyAlignment="1">
      <alignment horizontal="center" vertical="center" wrapText="1"/>
    </xf>
    <xf numFmtId="170" fontId="0" fillId="0" borderId="0" xfId="0" applyNumberFormat="1"/>
    <xf numFmtId="170" fontId="0" fillId="0" borderId="0" xfId="6" applyNumberFormat="1" applyFont="1"/>
    <xf numFmtId="15" fontId="0" fillId="0" borderId="0" xfId="0" applyNumberFormat="1"/>
    <xf numFmtId="0" fontId="0" fillId="0" borderId="1" xfId="2" applyNumberFormat="1" applyFont="1" applyBorder="1"/>
    <xf numFmtId="49" fontId="13" fillId="0" borderId="1" xfId="3" applyNumberFormat="1" applyFont="1" applyFill="1" applyBorder="1"/>
    <xf numFmtId="0" fontId="8" fillId="0" borderId="1" xfId="3" applyNumberFormat="1" applyFill="1" applyBorder="1"/>
    <xf numFmtId="0" fontId="0" fillId="4" borderId="1" xfId="0" applyFill="1" applyBorder="1"/>
    <xf numFmtId="0" fontId="0" fillId="4" borderId="0" xfId="0" applyFill="1"/>
    <xf numFmtId="0" fontId="0" fillId="14" borderId="0" xfId="0" applyFill="1"/>
    <xf numFmtId="14" fontId="0" fillId="0" borderId="0" xfId="0" applyNumberFormat="1"/>
    <xf numFmtId="9" fontId="0" fillId="0" borderId="0" xfId="1" applyNumberFormat="1" applyFont="1" applyFill="1"/>
    <xf numFmtId="9" fontId="3" fillId="2" borderId="1" xfId="2" applyFont="1" applyFill="1" applyBorder="1" applyAlignment="1">
      <alignment horizontal="center" vertical="center"/>
    </xf>
    <xf numFmtId="171" fontId="0" fillId="0" borderId="0" xfId="0" applyNumberFormat="1"/>
    <xf numFmtId="0" fontId="0" fillId="9" borderId="0" xfId="0" applyFill="1"/>
    <xf numFmtId="9" fontId="0" fillId="9" borderId="1" xfId="2" applyFont="1" applyFill="1" applyBorder="1"/>
    <xf numFmtId="41" fontId="0" fillId="9" borderId="0" xfId="1" applyFont="1" applyFill="1" applyBorder="1"/>
    <xf numFmtId="41" fontId="0" fillId="0" borderId="0" xfId="1" applyFont="1" applyFill="1" applyBorder="1"/>
    <xf numFmtId="0" fontId="0" fillId="0" borderId="14" xfId="0" applyBorder="1"/>
    <xf numFmtId="0" fontId="14" fillId="0" borderId="1" xfId="0" applyFont="1" applyBorder="1"/>
    <xf numFmtId="168" fontId="0" fillId="0" borderId="1" xfId="0" applyNumberFormat="1" applyBorder="1"/>
    <xf numFmtId="10" fontId="0" fillId="0" borderId="0" xfId="0" applyNumberFormat="1"/>
    <xf numFmtId="0" fontId="0" fillId="10" borderId="0" xfId="0" applyFill="1"/>
    <xf numFmtId="172" fontId="0" fillId="0" borderId="0" xfId="0" applyNumberFormat="1"/>
    <xf numFmtId="0" fontId="0" fillId="0" borderId="17" xfId="0" applyBorder="1"/>
    <xf numFmtId="0" fontId="0" fillId="0" borderId="18" xfId="0" applyBorder="1"/>
    <xf numFmtId="9" fontId="0" fillId="0" borderId="14" xfId="2" applyFont="1" applyBorder="1"/>
    <xf numFmtId="0" fontId="10" fillId="0" borderId="17" xfId="0" applyFont="1" applyBorder="1"/>
    <xf numFmtId="0" fontId="15" fillId="0" borderId="17" xfId="0" applyFont="1" applyBorder="1" applyAlignment="1">
      <alignment vertical="center"/>
    </xf>
    <xf numFmtId="10" fontId="0" fillId="0" borderId="1" xfId="2" applyNumberFormat="1" applyFont="1" applyBorder="1"/>
    <xf numFmtId="1" fontId="0" fillId="0" borderId="1" xfId="0" quotePrefix="1" applyNumberFormat="1" applyBorder="1" applyAlignment="1">
      <alignment horizontal="left"/>
    </xf>
    <xf numFmtId="0" fontId="10" fillId="0" borderId="1" xfId="0" applyFont="1" applyBorder="1" applyAlignment="1">
      <alignment horizontal="left"/>
    </xf>
    <xf numFmtId="1" fontId="0" fillId="0" borderId="1" xfId="0" applyNumberFormat="1" applyBorder="1" applyAlignment="1">
      <alignment horizontal="left"/>
    </xf>
    <xf numFmtId="169" fontId="0" fillId="0" borderId="1" xfId="0" applyNumberFormat="1" applyBorder="1"/>
    <xf numFmtId="1" fontId="12" fillId="0" borderId="1" xfId="0" applyNumberFormat="1" applyFont="1" applyBorder="1" applyAlignment="1">
      <alignment horizontal="left"/>
    </xf>
    <xf numFmtId="1" fontId="7" fillId="0" borderId="1" xfId="0" applyNumberFormat="1" applyFont="1" applyBorder="1" applyAlignment="1">
      <alignment vertical="center"/>
    </xf>
    <xf numFmtId="9" fontId="7" fillId="11" borderId="1" xfId="2" applyFont="1" applyFill="1" applyBorder="1" applyAlignment="1">
      <alignment horizontal="right" vertical="center" wrapText="1"/>
    </xf>
    <xf numFmtId="16" fontId="0" fillId="9" borderId="0" xfId="0" applyNumberFormat="1" applyFill="1"/>
    <xf numFmtId="0" fontId="0" fillId="16" borderId="1" xfId="0" applyFill="1" applyBorder="1"/>
    <xf numFmtId="9" fontId="0" fillId="16" borderId="1" xfId="2" applyFont="1" applyFill="1" applyBorder="1"/>
    <xf numFmtId="0" fontId="0" fillId="16" borderId="0" xfId="0" applyFill="1"/>
    <xf numFmtId="41" fontId="0" fillId="16" borderId="0" xfId="1" applyFont="1" applyFill="1" applyBorder="1"/>
    <xf numFmtId="168" fontId="0" fillId="9" borderId="1" xfId="0" applyNumberFormat="1" applyFill="1" applyBorder="1"/>
    <xf numFmtId="0" fontId="0" fillId="0" borderId="1" xfId="2" applyNumberFormat="1" applyFont="1" applyFill="1" applyBorder="1"/>
    <xf numFmtId="14" fontId="0" fillId="16" borderId="0" xfId="0" applyNumberFormat="1" applyFill="1"/>
    <xf numFmtId="0" fontId="0" fillId="0" borderId="1" xfId="0" applyBorder="1" applyAlignment="1">
      <alignment horizontal="center"/>
    </xf>
    <xf numFmtId="0" fontId="0" fillId="2" borderId="1" xfId="0" applyFill="1" applyBorder="1"/>
    <xf numFmtId="0" fontId="0" fillId="15" borderId="1" xfId="0" applyFill="1" applyBorder="1"/>
    <xf numFmtId="0" fontId="0" fillId="3" borderId="1" xfId="0" applyFill="1" applyBorder="1"/>
    <xf numFmtId="9" fontId="0" fillId="0" borderId="1" xfId="2" applyFont="1" applyBorder="1" applyAlignment="1">
      <alignment horizontal="right"/>
    </xf>
    <xf numFmtId="9" fontId="3" fillId="0" borderId="1" xfId="0" applyNumberFormat="1" applyFont="1" applyBorder="1" applyAlignment="1">
      <alignment horizontal="center" vertical="center"/>
    </xf>
    <xf numFmtId="0" fontId="3" fillId="17" borderId="0" xfId="0" applyFont="1" applyFill="1"/>
    <xf numFmtId="0" fontId="0" fillId="18" borderId="1" xfId="0" applyFill="1" applyBorder="1"/>
    <xf numFmtId="0" fontId="0" fillId="5" borderId="1" xfId="0" applyFill="1" applyBorder="1"/>
    <xf numFmtId="9" fontId="0" fillId="0" borderId="1" xfId="0" applyNumberFormat="1" applyBorder="1" applyAlignment="1">
      <alignment horizontal="center" vertical="center"/>
    </xf>
    <xf numFmtId="9" fontId="0" fillId="0" borderId="1" xfId="2" applyFont="1" applyFill="1" applyBorder="1" applyAlignment="1">
      <alignment horizontal="right"/>
    </xf>
    <xf numFmtId="0" fontId="14" fillId="5" borderId="1" xfId="0" applyFont="1" applyFill="1" applyBorder="1"/>
    <xf numFmtId="41" fontId="0" fillId="0" borderId="0" xfId="1" applyFont="1" applyAlignment="1">
      <alignment horizontal="left"/>
    </xf>
    <xf numFmtId="1" fontId="3" fillId="5" borderId="1" xfId="0" applyNumberFormat="1" applyFont="1" applyFill="1" applyBorder="1" applyAlignment="1">
      <alignment horizontal="left" vertical="center" wrapText="1"/>
    </xf>
    <xf numFmtId="0" fontId="0" fillId="0" borderId="1" xfId="0" applyBorder="1" applyAlignment="1">
      <alignment horizontal="left"/>
    </xf>
    <xf numFmtId="0" fontId="0" fillId="0" borderId="14" xfId="0" applyBorder="1" applyAlignment="1">
      <alignment horizontal="left"/>
    </xf>
    <xf numFmtId="9" fontId="0" fillId="0" borderId="22" xfId="0" applyNumberFormat="1" applyBorder="1"/>
    <xf numFmtId="9" fontId="0" fillId="0" borderId="23" xfId="0" applyNumberFormat="1" applyBorder="1"/>
    <xf numFmtId="0" fontId="0" fillId="10" borderId="1" xfId="0" applyFill="1" applyBorder="1"/>
    <xf numFmtId="0" fontId="0" fillId="15" borderId="1" xfId="0" applyFill="1" applyBorder="1" applyAlignment="1">
      <alignment horizontal="left"/>
    </xf>
    <xf numFmtId="0" fontId="0" fillId="14" borderId="1" xfId="0" applyFill="1" applyBorder="1"/>
    <xf numFmtId="10" fontId="0" fillId="0" borderId="0" xfId="2" applyNumberFormat="1" applyFont="1" applyBorder="1"/>
    <xf numFmtId="0" fontId="0" fillId="4" borderId="19" xfId="0" applyFill="1" applyBorder="1"/>
    <xf numFmtId="0" fontId="14" fillId="2" borderId="1" xfId="0" applyFont="1" applyFill="1" applyBorder="1"/>
    <xf numFmtId="0" fontId="0" fillId="19" borderId="1" xfId="0" applyFill="1" applyBorder="1"/>
    <xf numFmtId="41" fontId="0" fillId="3" borderId="0" xfId="1" applyFont="1" applyFill="1"/>
    <xf numFmtId="2" fontId="0" fillId="0" borderId="1" xfId="0" applyNumberFormat="1" applyBorder="1"/>
    <xf numFmtId="2" fontId="16" fillId="0" borderId="1" xfId="0" applyNumberFormat="1" applyFont="1" applyBorder="1"/>
    <xf numFmtId="16" fontId="0" fillId="16" borderId="0" xfId="0" applyNumberFormat="1" applyFill="1"/>
    <xf numFmtId="9" fontId="0" fillId="0" borderId="1" xfId="0" applyNumberFormat="1" applyBorder="1" applyAlignment="1">
      <alignment horizontal="left"/>
    </xf>
    <xf numFmtId="0" fontId="10" fillId="0" borderId="1" xfId="3" applyFont="1" applyFill="1" applyBorder="1"/>
    <xf numFmtId="9" fontId="0" fillId="15" borderId="1" xfId="2" applyFont="1" applyFill="1" applyBorder="1"/>
    <xf numFmtId="0" fontId="0" fillId="3" borderId="1" xfId="0" applyFill="1" applyBorder="1" applyAlignment="1">
      <alignment horizontal="left"/>
    </xf>
    <xf numFmtId="0" fontId="0" fillId="20" borderId="1" xfId="0" applyFill="1" applyBorder="1" applyAlignment="1">
      <alignment horizontal="left"/>
    </xf>
    <xf numFmtId="0" fontId="0" fillId="4" borderId="1" xfId="0" applyFill="1" applyBorder="1" applyAlignment="1">
      <alignment horizontal="left"/>
    </xf>
    <xf numFmtId="9" fontId="0" fillId="0" borderId="1" xfId="2" applyFont="1" applyFill="1" applyBorder="1" applyAlignment="1">
      <alignment wrapText="1"/>
    </xf>
    <xf numFmtId="0" fontId="0" fillId="19" borderId="1" xfId="0" applyFill="1" applyBorder="1" applyAlignment="1">
      <alignment horizontal="left"/>
    </xf>
    <xf numFmtId="2" fontId="7" fillId="0" borderId="1" xfId="0" applyNumberFormat="1" applyFont="1" applyBorder="1" applyAlignment="1">
      <alignment vertical="center"/>
    </xf>
    <xf numFmtId="0" fontId="7" fillId="0" borderId="1" xfId="0" applyFont="1" applyBorder="1" applyAlignment="1">
      <alignment vertical="center"/>
    </xf>
    <xf numFmtId="0" fontId="13" fillId="0" borderId="1" xfId="3" applyFont="1" applyFill="1" applyBorder="1"/>
    <xf numFmtId="0" fontId="0" fillId="19" borderId="0" xfId="0" applyFill="1"/>
    <xf numFmtId="0" fontId="0" fillId="21" borderId="1" xfId="0" applyFill="1" applyBorder="1"/>
    <xf numFmtId="0" fontId="14" fillId="21" borderId="1" xfId="0" applyFont="1" applyFill="1" applyBorder="1"/>
    <xf numFmtId="0" fontId="0" fillId="22" borderId="1" xfId="0" applyFill="1" applyBorder="1"/>
    <xf numFmtId="0" fontId="0" fillId="0" borderId="1" xfId="0" applyBorder="1" applyAlignment="1">
      <alignment horizontal="center" vertical="center"/>
    </xf>
    <xf numFmtId="10" fontId="0" fillId="0" borderId="1" xfId="2" applyNumberFormat="1" applyFont="1" applyFill="1" applyBorder="1"/>
    <xf numFmtId="10" fontId="0" fillId="0" borderId="0" xfId="2" applyNumberFormat="1" applyFont="1" applyFill="1" applyBorder="1"/>
    <xf numFmtId="1" fontId="0" fillId="0" borderId="1" xfId="0" applyNumberFormat="1" applyBorder="1"/>
    <xf numFmtId="0" fontId="0" fillId="0" borderId="0" xfId="0" applyAlignment="1">
      <alignment horizontal="center" vertical="center"/>
    </xf>
    <xf numFmtId="0" fontId="0" fillId="2" borderId="17" xfId="0" applyFill="1" applyBorder="1"/>
    <xf numFmtId="49" fontId="0" fillId="0" borderId="1" xfId="0" applyNumberFormat="1" applyBorder="1"/>
    <xf numFmtId="0" fontId="10" fillId="0" borderId="1" xfId="0" applyFont="1" applyBorder="1"/>
    <xf numFmtId="0" fontId="0" fillId="17" borderId="1" xfId="0" applyFill="1" applyBorder="1"/>
    <xf numFmtId="0" fontId="0" fillId="17" borderId="1" xfId="0" applyFill="1" applyBorder="1" applyAlignment="1">
      <alignment horizontal="left"/>
    </xf>
    <xf numFmtId="9" fontId="0" fillId="2" borderId="1" xfId="2" applyFont="1" applyFill="1" applyBorder="1"/>
    <xf numFmtId="0" fontId="0" fillId="5" borderId="0" xfId="0" applyFill="1"/>
    <xf numFmtId="17" fontId="0" fillId="5" borderId="0" xfId="0" applyNumberFormat="1" applyFill="1"/>
    <xf numFmtId="0" fontId="0" fillId="21" borderId="1" xfId="0" applyFill="1" applyBorder="1" applyAlignment="1">
      <alignment horizontal="left"/>
    </xf>
    <xf numFmtId="49" fontId="8" fillId="0" borderId="1" xfId="3" applyNumberFormat="1" applyFill="1" applyBorder="1"/>
    <xf numFmtId="49" fontId="10" fillId="0" borderId="1" xfId="0" applyNumberFormat="1" applyFont="1" applyBorder="1"/>
    <xf numFmtId="9" fontId="8" fillId="0" borderId="1" xfId="3" applyNumberFormat="1" applyFill="1" applyBorder="1"/>
    <xf numFmtId="49" fontId="0" fillId="0" borderId="0" xfId="0" applyNumberFormat="1"/>
    <xf numFmtId="0" fontId="0" fillId="0" borderId="26" xfId="0" applyBorder="1"/>
    <xf numFmtId="0" fontId="8" fillId="0" borderId="1" xfId="3" applyBorder="1"/>
    <xf numFmtId="9" fontId="0" fillId="0" borderId="1" xfId="0" applyNumberFormat="1" applyBorder="1" applyAlignment="1">
      <alignment horizontal="right" vertical="center"/>
    </xf>
    <xf numFmtId="0" fontId="4" fillId="20" borderId="0" xfId="0" applyFont="1" applyFill="1"/>
    <xf numFmtId="0" fontId="18" fillId="10" borderId="0" xfId="0" applyFont="1" applyFill="1"/>
    <xf numFmtId="16" fontId="3" fillId="7" borderId="1" xfId="0" applyNumberFormat="1" applyFont="1" applyFill="1" applyBorder="1" applyAlignment="1">
      <alignment horizontal="center" vertical="center"/>
    </xf>
    <xf numFmtId="10" fontId="7" fillId="11" borderId="1" xfId="2" applyNumberFormat="1" applyFont="1" applyFill="1" applyBorder="1" applyAlignment="1">
      <alignment horizontal="right" vertical="center" wrapText="1"/>
    </xf>
    <xf numFmtId="0" fontId="0" fillId="0" borderId="27" xfId="0" applyBorder="1"/>
    <xf numFmtId="1" fontId="1" fillId="0" borderId="27" xfId="0" applyNumberFormat="1" applyFont="1" applyBorder="1" applyAlignment="1">
      <alignment horizontal="right"/>
    </xf>
    <xf numFmtId="0" fontId="1" fillId="0" borderId="27" xfId="0" applyFont="1" applyBorder="1" applyAlignment="1">
      <alignment horizontal="right"/>
    </xf>
    <xf numFmtId="0" fontId="0" fillId="0" borderId="0" xfId="0" pivotButton="1"/>
    <xf numFmtId="0" fontId="3" fillId="4" borderId="11" xfId="0" applyFont="1" applyFill="1" applyBorder="1" applyAlignment="1">
      <alignment horizontal="center" vertical="center"/>
    </xf>
    <xf numFmtId="0" fontId="9" fillId="6" borderId="0" xfId="0" applyFont="1" applyFill="1" applyAlignment="1">
      <alignment horizontal="center" vertical="center"/>
    </xf>
    <xf numFmtId="0" fontId="6" fillId="4" borderId="11"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3" fillId="5" borderId="10" xfId="0" applyFont="1" applyFill="1" applyBorder="1" applyAlignment="1">
      <alignment horizontal="center" vertical="center"/>
    </xf>
    <xf numFmtId="0" fontId="3" fillId="5" borderId="13" xfId="0" applyFont="1" applyFill="1" applyBorder="1" applyAlignment="1">
      <alignment horizontal="center" vertical="center"/>
    </xf>
    <xf numFmtId="0" fontId="2" fillId="10" borderId="20" xfId="0" applyFont="1" applyFill="1" applyBorder="1" applyAlignment="1">
      <alignment horizontal="center"/>
    </xf>
    <xf numFmtId="0" fontId="2" fillId="10" borderId="21" xfId="0" applyFont="1" applyFill="1" applyBorder="1" applyAlignment="1">
      <alignment horizontal="center"/>
    </xf>
    <xf numFmtId="0" fontId="2" fillId="10" borderId="1" xfId="0" applyFont="1" applyFill="1" applyBorder="1" applyAlignment="1">
      <alignment horizontal="center"/>
    </xf>
    <xf numFmtId="0" fontId="17" fillId="10" borderId="24" xfId="0" applyFont="1" applyFill="1" applyBorder="1" applyAlignment="1">
      <alignment horizontal="center"/>
    </xf>
    <xf numFmtId="0" fontId="17" fillId="10" borderId="25" xfId="0" applyFont="1" applyFill="1" applyBorder="1" applyAlignment="1">
      <alignment horizontal="center"/>
    </xf>
    <xf numFmtId="0" fontId="17" fillId="10" borderId="17" xfId="0" applyFont="1" applyFill="1" applyBorder="1" applyAlignment="1">
      <alignment horizontal="center"/>
    </xf>
    <xf numFmtId="0" fontId="0" fillId="0" borderId="0" xfId="0" applyAlignment="1">
      <alignment horizontal="center"/>
    </xf>
    <xf numFmtId="0" fontId="0" fillId="0" borderId="0" xfId="0" applyFill="1"/>
  </cellXfs>
  <cellStyles count="59">
    <cellStyle name="Comma" xfId="6" builtinId="3"/>
    <cellStyle name="Comma [0]" xfId="1" builtinId="6"/>
    <cellStyle name="Comma [0] 2" xfId="4" xr:uid="{00000000-0005-0000-0000-000002000000}"/>
    <cellStyle name="Comma [0] 2 2" xfId="9" xr:uid="{DC276EB8-922B-4E99-91E6-18E66FC4B75C}"/>
    <cellStyle name="Comma [0] 2 2 2" xfId="15" xr:uid="{61241E98-6FDB-4AEB-BA16-143B40ADADA6}"/>
    <cellStyle name="Comma [0] 2 2 2 2" xfId="28" xr:uid="{55898390-2981-48BE-BCE3-7CD234ADAFF3}"/>
    <cellStyle name="Comma [0] 2 2 2 2 2" xfId="54" xr:uid="{A096FEB8-1FF6-4555-A7C7-EDDFA52DBB6E}"/>
    <cellStyle name="Comma [0] 2 2 2 3" xfId="41" xr:uid="{A16CADDD-F19F-4A2C-890B-0C9B9BD5835F}"/>
    <cellStyle name="Comma [0] 2 2 3" xfId="22" xr:uid="{36715489-B7BE-4E56-8CF4-62934EFE28AA}"/>
    <cellStyle name="Comma [0] 2 2 3 2" xfId="48" xr:uid="{613A1BA4-84F0-4B2D-9E7E-22A82C44C091}"/>
    <cellStyle name="Comma [0] 2 2 4" xfId="35" xr:uid="{DB5B1954-A5EE-49C3-88F7-7CAF07BA09BA}"/>
    <cellStyle name="Comma [0] 2 3" xfId="12" xr:uid="{2B635E3A-FF36-49F6-A311-E961DD403BEB}"/>
    <cellStyle name="Comma [0] 2 3 2" xfId="25" xr:uid="{095892B4-C2DD-473A-B0EB-E811159B469C}"/>
    <cellStyle name="Comma [0] 2 3 2 2" xfId="51" xr:uid="{53C9F5BB-DB11-4551-9D9D-24ED3A7FEC59}"/>
    <cellStyle name="Comma [0] 2 3 3" xfId="38" xr:uid="{C0B4D803-5A74-4FFC-B7D6-2454EB49E61E}"/>
    <cellStyle name="Comma [0] 2 4" xfId="19" xr:uid="{2981C4B3-98D6-46C7-8CF3-4AEC45F86530}"/>
    <cellStyle name="Comma [0] 2 4 2" xfId="45" xr:uid="{D168E348-E37E-417C-B0DF-568AD96A68FC}"/>
    <cellStyle name="Comma [0] 2 5" xfId="32" xr:uid="{E69F4A72-8AAF-4284-BB55-E13E7EC6538B}"/>
    <cellStyle name="Comma [0] 3" xfId="8" xr:uid="{BB23249A-207F-4FD7-9C46-AE261BDC7750}"/>
    <cellStyle name="Comma [0] 3 2" xfId="14" xr:uid="{F61C6D4B-BE03-434A-B9D0-3218147C15A8}"/>
    <cellStyle name="Comma [0] 3 2 2" xfId="27" xr:uid="{8AE9A2A2-75E7-4564-AC9E-BC247FF53160}"/>
    <cellStyle name="Comma [0] 3 2 2 2" xfId="53" xr:uid="{2BAFEA95-64D4-40BB-9444-A9B6CEB49836}"/>
    <cellStyle name="Comma [0] 3 2 3" xfId="40" xr:uid="{3C74DE82-FFA4-4345-82A1-DBFABEB4F674}"/>
    <cellStyle name="Comma [0] 3 3" xfId="21" xr:uid="{2C001B0A-5044-43AA-8067-353AB474491A}"/>
    <cellStyle name="Comma [0] 3 3 2" xfId="47" xr:uid="{059AB72F-9161-4D16-9E35-0B250FD79A0A}"/>
    <cellStyle name="Comma [0] 3 4" xfId="34" xr:uid="{C7A5BA8F-EA7D-4F49-8FE5-EBE129E0B1F7}"/>
    <cellStyle name="Comma [0] 4" xfId="11" xr:uid="{CC7B6694-B3F2-4E57-874D-152B4BC4C0E3}"/>
    <cellStyle name="Comma [0] 4 2" xfId="24" xr:uid="{8F201BCD-6AD4-4F0D-BD4F-780886F9E284}"/>
    <cellStyle name="Comma [0] 4 2 2" xfId="50" xr:uid="{0866C11A-0C02-4F9A-92EA-5ED1548830AE}"/>
    <cellStyle name="Comma [0] 4 3" xfId="37" xr:uid="{63A346D1-A310-4547-9BD5-5C27D227926F}"/>
    <cellStyle name="Comma [0] 5" xfId="18" xr:uid="{64648626-5089-4480-B1D8-6433EEBE12AE}"/>
    <cellStyle name="Comma [0] 5 2" xfId="44" xr:uid="{08EA0709-8366-4FC2-BBDA-69820662C75D}"/>
    <cellStyle name="Comma [0] 6" xfId="31" xr:uid="{11F34EAE-1782-43E8-9BFE-7789930C2556}"/>
    <cellStyle name="Comma 2" xfId="10" xr:uid="{C2043AB0-2555-4A7E-838A-6DA00813E2E9}"/>
    <cellStyle name="Comma 2 2" xfId="16" xr:uid="{AC9F2B19-4BC8-4BFB-B102-2DCF38E5CDD1}"/>
    <cellStyle name="Comma 2 2 2" xfId="29" xr:uid="{7FC5974A-7AB1-457F-9FD0-1A5D3901D9AE}"/>
    <cellStyle name="Comma 2 2 2 2" xfId="55" xr:uid="{4CF64A38-8027-4037-B65C-31FFA84F82B2}"/>
    <cellStyle name="Comma 2 2 3" xfId="42" xr:uid="{21956164-25B1-4967-B657-DEC9A77FB485}"/>
    <cellStyle name="Comma 2 3" xfId="23" xr:uid="{F146177D-587E-40B1-8B1D-F5A0E998CA89}"/>
    <cellStyle name="Comma 2 3 2" xfId="49" xr:uid="{12E1AF85-02E2-471C-BB72-E82E0BB612CD}"/>
    <cellStyle name="Comma 2 4" xfId="36" xr:uid="{E5C60FD6-C193-4615-A7E4-FFE2FD5072AC}"/>
    <cellStyle name="Comma 3" xfId="13" xr:uid="{05815479-50D8-4063-A06D-3671BD3E4576}"/>
    <cellStyle name="Comma 3 2" xfId="26" xr:uid="{AFAD14D0-557F-4129-AD14-07BEB0D98342}"/>
    <cellStyle name="Comma 3 2 2" xfId="52" xr:uid="{03C3D390-032A-4B50-9055-F51B05B66B13}"/>
    <cellStyle name="Comma 3 3" xfId="39" xr:uid="{C84E36EB-8A3B-401D-A60A-E3C8E88390BA}"/>
    <cellStyle name="Comma 4" xfId="17" xr:uid="{B60B6623-88C4-421D-AE00-6D879170DDB0}"/>
    <cellStyle name="Comma 4 2" xfId="30" xr:uid="{3E0DA8EC-4D7F-4E9D-8680-1EED90940840}"/>
    <cellStyle name="Comma 4 2 2" xfId="56" xr:uid="{0057900A-FA0D-4AAF-B264-437BFD1906EF}"/>
    <cellStyle name="Comma 4 3" xfId="43" xr:uid="{EE233FE4-84EA-4BE0-A51B-1320BAC61A1E}"/>
    <cellStyle name="Comma 5" xfId="20" xr:uid="{995EDDDC-3DD5-4882-8D21-1E7A5EF8017A}"/>
    <cellStyle name="Comma 5 2" xfId="46" xr:uid="{68452E71-4FA5-47D2-8E24-81DE732589B9}"/>
    <cellStyle name="Comma 6" xfId="33" xr:uid="{5CFE54AC-74F3-4558-BA19-A513BEFE2CAB}"/>
    <cellStyle name="Comma 6 2" xfId="58" xr:uid="{F93BCCEF-A1B5-4EB3-ABFE-965F06A45761}"/>
    <cellStyle name="Comma 7" xfId="57" xr:uid="{0024C5CE-859E-463A-B4DC-73C6FF4AD345}"/>
    <cellStyle name="Hyperlink" xfId="3" builtinId="8"/>
    <cellStyle name="Normal" xfId="0" builtinId="0"/>
    <cellStyle name="Normal 2" xfId="5" xr:uid="{00000000-0005-0000-0000-000005000000}"/>
    <cellStyle name="Normal 3 6" xfId="7" xr:uid="{00000000-0005-0000-0000-000006000000}"/>
    <cellStyle name="Percent" xfId="2" builtinId="5"/>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3" formatCode="0%"/>
    </dxf>
  </dxfs>
  <tableStyles count="0" defaultTableStyle="TableStyleMedium2" defaultPivotStyle="PivotStyleLight16"/>
  <colors>
    <mruColors>
      <color rgb="FFFFFF00"/>
      <color rgb="FFFF33CC"/>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6.xml"/><Relationship Id="rId28" Type="http://schemas.microsoft.com/office/2007/relationships/slicerCache" Target="slicerCaches/slicerCache11.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5.xml"/><Relationship Id="rId27" Type="http://schemas.microsoft.com/office/2007/relationships/slicerCache" Target="slicerCaches/slicerCache10.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[Daily_OSA_ID_09.September'23.xlsx]Pivot!PivotTable2</c:name>
    <c:fmtId val="31"/>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Weekly &amp;</a:t>
            </a:r>
            <a:r>
              <a:rPr lang="en-US" sz="2000" b="1" baseline="0"/>
              <a:t> Monthly </a:t>
            </a:r>
            <a:r>
              <a:rPr lang="en-US" sz="2000" b="1"/>
              <a:t>OSA by Customer</a:t>
            </a:r>
          </a:p>
        </c:rich>
      </c:tx>
      <c:layout>
        <c:manualLayout>
          <c:xMode val="edge"/>
          <c:yMode val="edge"/>
          <c:x val="3.511840443786073E-3"/>
          <c:y val="2.314814814814814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591176916935542E-2"/>
          <c:y val="0.24130154296779516"/>
          <c:w val="0.91541985347579857"/>
          <c:h val="0.6737596763010173"/>
        </c:manualLayout>
      </c:layout>
      <c:barChart>
        <c:barDir val="col"/>
        <c:grouping val="clustered"/>
        <c:varyColors val="0"/>
        <c:ser>
          <c:idx val="0"/>
          <c:order val="0"/>
          <c:tx>
            <c:strRef>
              <c:f>Pivot!$B$53:$B$54</c:f>
              <c:strCache>
                <c:ptCount val="1"/>
                <c:pt idx="0">
                  <c:v>W1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Pivot!$A$55:$A$59</c:f>
              <c:strCache>
                <c:ptCount val="5"/>
                <c:pt idx="0">
                  <c:v>Blibli Jabodetabek</c:v>
                </c:pt>
                <c:pt idx="1">
                  <c:v>Blibli Non Jabodetabek</c:v>
                </c:pt>
                <c:pt idx="2">
                  <c:v>Bukalapak</c:v>
                </c:pt>
                <c:pt idx="3">
                  <c:v>Lazada</c:v>
                </c:pt>
                <c:pt idx="4">
                  <c:v>Tokopedia</c:v>
                </c:pt>
              </c:strCache>
            </c:strRef>
          </c:cat>
          <c:val>
            <c:numRef>
              <c:f>Pivot!$B$55:$B$59</c:f>
              <c:numCache>
                <c:formatCode>0%</c:formatCode>
                <c:ptCount val="5"/>
                <c:pt idx="0">
                  <c:v>0.9595278246205734</c:v>
                </c:pt>
                <c:pt idx="1">
                  <c:v>0.79653679653679654</c:v>
                </c:pt>
                <c:pt idx="2">
                  <c:v>1</c:v>
                </c:pt>
                <c:pt idx="3">
                  <c:v>0.96849087893864017</c:v>
                </c:pt>
                <c:pt idx="4">
                  <c:v>1</c:v>
                </c:pt>
              </c:numCache>
            </c:numRef>
          </c:val>
          <c:extLst>
            <c:ext xmlns:c16="http://schemas.microsoft.com/office/drawing/2014/chart" uri="{C3380CC4-5D6E-409C-BE32-E72D297353CC}">
              <c16:uniqueId val="{00000000-F15C-46B9-AC4B-0CB8E05C6CEE}"/>
            </c:ext>
          </c:extLst>
        </c:ser>
        <c:ser>
          <c:idx val="1"/>
          <c:order val="1"/>
          <c:tx>
            <c:strRef>
              <c:f>Pivot!$C$53:$C$54</c:f>
              <c:strCache>
                <c:ptCount val="1"/>
                <c:pt idx="0">
                  <c:v>W2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Pivot!$A$55:$A$59</c:f>
              <c:strCache>
                <c:ptCount val="5"/>
                <c:pt idx="0">
                  <c:v>Blibli Jabodetabek</c:v>
                </c:pt>
                <c:pt idx="1">
                  <c:v>Blibli Non Jabodetabek</c:v>
                </c:pt>
                <c:pt idx="2">
                  <c:v>Bukalapak</c:v>
                </c:pt>
                <c:pt idx="3">
                  <c:v>Lazada</c:v>
                </c:pt>
                <c:pt idx="4">
                  <c:v>Tokopedia</c:v>
                </c:pt>
              </c:strCache>
            </c:strRef>
          </c:cat>
          <c:val>
            <c:numRef>
              <c:f>Pivot!$C$55:$C$59</c:f>
              <c:numCache>
                <c:formatCode>0%</c:formatCode>
                <c:ptCount val="5"/>
                <c:pt idx="0">
                  <c:v>0.94488533643255401</c:v>
                </c:pt>
                <c:pt idx="1">
                  <c:v>0.77056277056277056</c:v>
                </c:pt>
                <c:pt idx="2">
                  <c:v>1</c:v>
                </c:pt>
                <c:pt idx="3">
                  <c:v>0.96462133775566627</c:v>
                </c:pt>
                <c:pt idx="4">
                  <c:v>0.99954710144927539</c:v>
                </c:pt>
              </c:numCache>
            </c:numRef>
          </c:val>
          <c:extLst>
            <c:ext xmlns:c16="http://schemas.microsoft.com/office/drawing/2014/chart" uri="{C3380CC4-5D6E-409C-BE32-E72D297353CC}">
              <c16:uniqueId val="{00000000-5E4C-43F1-AFC1-EE24F9C7781F}"/>
            </c:ext>
          </c:extLst>
        </c:ser>
        <c:ser>
          <c:idx val="2"/>
          <c:order val="2"/>
          <c:tx>
            <c:strRef>
              <c:f>Pivot!$D$53:$D$54</c:f>
              <c:strCache>
                <c:ptCount val="1"/>
                <c:pt idx="0">
                  <c:v>Monthly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Pivot!$A$55:$A$59</c:f>
              <c:strCache>
                <c:ptCount val="5"/>
                <c:pt idx="0">
                  <c:v>Blibli Jabodetabek</c:v>
                </c:pt>
                <c:pt idx="1">
                  <c:v>Blibli Non Jabodetabek</c:v>
                </c:pt>
                <c:pt idx="2">
                  <c:v>Bukalapak</c:v>
                </c:pt>
                <c:pt idx="3">
                  <c:v>Lazada</c:v>
                </c:pt>
                <c:pt idx="4">
                  <c:v>Tokopedia</c:v>
                </c:pt>
              </c:strCache>
            </c:strRef>
          </c:cat>
          <c:val>
            <c:numRef>
              <c:f>Pivot!$D$55:$D$59</c:f>
              <c:numCache>
                <c:formatCode>0%</c:formatCode>
                <c:ptCount val="5"/>
                <c:pt idx="0">
                  <c:v>0.94854595847955891</c:v>
                </c:pt>
                <c:pt idx="1">
                  <c:v>0.777056277056277</c:v>
                </c:pt>
                <c:pt idx="2">
                  <c:v>1</c:v>
                </c:pt>
                <c:pt idx="3">
                  <c:v>0.96558872305140975</c:v>
                </c:pt>
                <c:pt idx="4">
                  <c:v>0.99966032608695654</c:v>
                </c:pt>
              </c:numCache>
            </c:numRef>
          </c:val>
          <c:extLst>
            <c:ext xmlns:c16="http://schemas.microsoft.com/office/drawing/2014/chart" uri="{C3380CC4-5D6E-409C-BE32-E72D297353CC}">
              <c16:uniqueId val="{00000001-5E4C-43F1-AFC1-EE24F9C7781F}"/>
            </c:ext>
          </c:extLst>
        </c:ser>
        <c:ser>
          <c:idx val="3"/>
          <c:order val="3"/>
          <c:tx>
            <c:strRef>
              <c:f>Pivot!$E$53:$E$54</c:f>
              <c:strCache>
                <c:ptCount val="1"/>
                <c:pt idx="0">
                  <c:v>Previous Month OSA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Pivot!$A$55:$A$59</c:f>
              <c:strCache>
                <c:ptCount val="5"/>
                <c:pt idx="0">
                  <c:v>Blibli Jabodetabek</c:v>
                </c:pt>
                <c:pt idx="1">
                  <c:v>Blibli Non Jabodetabek</c:v>
                </c:pt>
                <c:pt idx="2">
                  <c:v>Bukalapak</c:v>
                </c:pt>
                <c:pt idx="3">
                  <c:v>Lazada</c:v>
                </c:pt>
                <c:pt idx="4">
                  <c:v>Tokopedia</c:v>
                </c:pt>
              </c:strCache>
            </c:strRef>
          </c:cat>
          <c:val>
            <c:numRef>
              <c:f>Pivot!$E$55:$E$59</c:f>
              <c:numCache>
                <c:formatCode>0%</c:formatCode>
                <c:ptCount val="5"/>
                <c:pt idx="0">
                  <c:v>0.96257873751255907</c:v>
                </c:pt>
                <c:pt idx="1">
                  <c:v>0.79826449673628364</c:v>
                </c:pt>
                <c:pt idx="2">
                  <c:v>0.99813262255436797</c:v>
                </c:pt>
                <c:pt idx="3">
                  <c:v>0.95795152421888941</c:v>
                </c:pt>
                <c:pt idx="4">
                  <c:v>0.99417480109602596</c:v>
                </c:pt>
              </c:numCache>
            </c:numRef>
          </c:val>
          <c:extLst>
            <c:ext xmlns:c16="http://schemas.microsoft.com/office/drawing/2014/chart" uri="{C3380CC4-5D6E-409C-BE32-E72D297353CC}">
              <c16:uniqueId val="{00000000-E8B2-4F40-AB98-E9A889EDAEC6}"/>
            </c:ext>
          </c:extLst>
        </c:ser>
        <c:dLbls>
          <c:dLblPos val="outEnd"/>
          <c:showLegendKey val="0"/>
          <c:showVal val="1"/>
          <c:showCatName val="0"/>
          <c:showSerName val="0"/>
          <c:showPercent val="0"/>
          <c:showBubbleSize val="0"/>
        </c:dLbls>
        <c:gapWidth val="219"/>
        <c:overlap val="-27"/>
        <c:axId val="97394383"/>
        <c:axId val="97379823"/>
      </c:barChart>
      <c:catAx>
        <c:axId val="9739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79823"/>
        <c:crosses val="autoZero"/>
        <c:auto val="1"/>
        <c:lblAlgn val="ctr"/>
        <c:lblOffset val="100"/>
        <c:noMultiLvlLbl val="0"/>
      </c:catAx>
      <c:valAx>
        <c:axId val="973798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94383"/>
        <c:crosses val="autoZero"/>
        <c:crossBetween val="between"/>
      </c:valAx>
      <c:spPr>
        <a:noFill/>
        <a:ln>
          <a:noFill/>
        </a:ln>
        <a:effectLst/>
      </c:spPr>
    </c:plotArea>
    <c:legend>
      <c:legendPos val="r"/>
      <c:layout>
        <c:manualLayout>
          <c:xMode val="edge"/>
          <c:yMode val="edge"/>
          <c:x val="0.85549560378090239"/>
          <c:y val="1.1805896536063164E-2"/>
          <c:w val="0.13942190463579096"/>
          <c:h val="0.11473099560639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[Daily_OSA_ID_09.September'23.xlsx]Pivot!PivotTable3</c:name>
    <c:fmtId val="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Daily OSA by Customer+</a:t>
            </a:r>
            <a:r>
              <a:rPr lang="en-US" sz="2000" b="1" baseline="0"/>
              <a:t> Date</a:t>
            </a:r>
            <a:endParaRPr lang="en-US" sz="2000" b="1"/>
          </a:p>
        </c:rich>
      </c:tx>
      <c:layout>
        <c:manualLayout>
          <c:xMode val="edge"/>
          <c:yMode val="edge"/>
          <c:x val="4.101051030841415E-3"/>
          <c:y val="2.777758965020355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45071474328854E-2"/>
          <c:y val="0.18905851789343095"/>
          <c:w val="0.9651036432168314"/>
          <c:h val="0.68371002906575207"/>
        </c:manualLayout>
      </c:layout>
      <c:barChart>
        <c:barDir val="col"/>
        <c:grouping val="clustered"/>
        <c:varyColors val="0"/>
        <c:ser>
          <c:idx val="0"/>
          <c:order val="0"/>
          <c:tx>
            <c:strRef>
              <c:f>Pivot!$K$231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Pivot!$I$232:$J$233</c:f>
              <c:multiLvlStrCache>
                <c:ptCount val="1"/>
                <c:lvl>
                  <c:pt idx="0">
                    <c:v>21-Jul</c:v>
                  </c:pt>
                </c:lvl>
                <c:lvl>
                  <c:pt idx="0">
                    <c:v>Blibli Jabodetabek</c:v>
                  </c:pt>
                </c:lvl>
              </c:multiLvlStrCache>
            </c:multiLvlStrRef>
          </c:cat>
          <c:val>
            <c:numRef>
              <c:f>Pivot!$K$232:$K$233</c:f>
              <c:numCache>
                <c:formatCode>0%</c:formatCode>
                <c:ptCount val="1"/>
                <c:pt idx="0">
                  <c:v>0</c:v>
                </c:pt>
              </c:numCache>
            </c:numRef>
          </c:val>
          <c:extLst>
            <c:ext xmlns:c16="http://schemas.microsoft.com/office/drawing/2014/chart" uri="{C3380CC4-5D6E-409C-BE32-E72D297353CC}">
              <c16:uniqueId val="{00000000-0B9A-45E9-885F-680FA11EA796}"/>
            </c:ext>
          </c:extLst>
        </c:ser>
        <c:dLbls>
          <c:showLegendKey val="0"/>
          <c:showVal val="0"/>
          <c:showCatName val="0"/>
          <c:showSerName val="0"/>
          <c:showPercent val="0"/>
          <c:showBubbleSize val="0"/>
        </c:dLbls>
        <c:gapWidth val="219"/>
        <c:overlap val="-27"/>
        <c:axId val="69168655"/>
        <c:axId val="69173647"/>
      </c:barChart>
      <c:catAx>
        <c:axId val="6916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73647"/>
        <c:crosses val="autoZero"/>
        <c:auto val="1"/>
        <c:lblAlgn val="ctr"/>
        <c:lblOffset val="100"/>
        <c:noMultiLvlLbl val="0"/>
      </c:catAx>
      <c:valAx>
        <c:axId val="69173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8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[Daily_OSA_ID_09.September'23.xlsx]Pivot!PivotTable6</c:name>
    <c:fmtId val="9"/>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OSA by Customer +</a:t>
            </a:r>
            <a:r>
              <a:rPr lang="en-US" sz="2000" b="1" baseline="0"/>
              <a:t> Brand</a:t>
            </a:r>
            <a:endParaRPr lang="en-US" sz="2000" b="1"/>
          </a:p>
        </c:rich>
      </c:tx>
      <c:layout>
        <c:manualLayout>
          <c:xMode val="edge"/>
          <c:yMode val="edge"/>
          <c:x val="7.3756658466659882E-3"/>
          <c:y val="1.994138292831344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Pivot!$Q$256</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Pivot!$N$257:$P$258</c:f>
              <c:multiLvlStrCache>
                <c:ptCount val="1"/>
                <c:lvl>
                  <c:pt idx="0">
                    <c:v>Previous Month OSA</c:v>
                  </c:pt>
                </c:lvl>
                <c:lvl>
                  <c:pt idx="0">
                    <c:v>Olay</c:v>
                  </c:pt>
                </c:lvl>
                <c:lvl>
                  <c:pt idx="0">
                    <c:v>Shopee</c:v>
                  </c:pt>
                </c:lvl>
              </c:multiLvlStrCache>
            </c:multiLvlStrRef>
          </c:cat>
          <c:val>
            <c:numRef>
              <c:f>Pivot!$Q$257:$Q$258</c:f>
              <c:numCache>
                <c:formatCode>0%</c:formatCode>
                <c:ptCount val="1"/>
                <c:pt idx="0">
                  <c:v>0</c:v>
                </c:pt>
              </c:numCache>
            </c:numRef>
          </c:val>
          <c:extLst>
            <c:ext xmlns:c16="http://schemas.microsoft.com/office/drawing/2014/chart" uri="{C3380CC4-5D6E-409C-BE32-E72D297353CC}">
              <c16:uniqueId val="{00000000-3C47-47B8-BEE7-C65AB3F6DC4C}"/>
            </c:ext>
          </c:extLst>
        </c:ser>
        <c:dLbls>
          <c:showLegendKey val="0"/>
          <c:showVal val="0"/>
          <c:showCatName val="0"/>
          <c:showSerName val="0"/>
          <c:showPercent val="0"/>
          <c:showBubbleSize val="0"/>
        </c:dLbls>
        <c:gapWidth val="219"/>
        <c:overlap val="-27"/>
        <c:axId val="1295752239"/>
        <c:axId val="1295762223"/>
      </c:barChart>
      <c:catAx>
        <c:axId val="129575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62223"/>
        <c:crosses val="autoZero"/>
        <c:auto val="1"/>
        <c:lblAlgn val="ctr"/>
        <c:lblOffset val="100"/>
        <c:noMultiLvlLbl val="0"/>
      </c:catAx>
      <c:valAx>
        <c:axId val="12957622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522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[Daily_OSA_ID_09.September'23.xlsx]Pivot!PivotTable7</c:name>
    <c:fmtId val="7"/>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OSA by Customer + Category</a:t>
            </a:r>
          </a:p>
        </c:rich>
      </c:tx>
      <c:layout>
        <c:manualLayout>
          <c:xMode val="edge"/>
          <c:yMode val="edge"/>
          <c:x val="4.8657354799038072E-3"/>
          <c:y val="2.314819710437979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Pivot!$X$193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Pivot!$U$194:$W$201</c:f>
              <c:multiLvlStrCache>
                <c:ptCount val="7"/>
                <c:lvl>
                  <c:pt idx="0">
                    <c:v>Monthly OSA</c:v>
                  </c:pt>
                  <c:pt idx="1">
                    <c:v>Monthly OSA</c:v>
                  </c:pt>
                  <c:pt idx="2">
                    <c:v>Monthly OSA</c:v>
                  </c:pt>
                  <c:pt idx="3">
                    <c:v>Monthly OSA</c:v>
                  </c:pt>
                  <c:pt idx="4">
                    <c:v>Monthly OSA</c:v>
                  </c:pt>
                  <c:pt idx="5">
                    <c:v>Monthly OSA</c:v>
                  </c:pt>
                  <c:pt idx="6">
                    <c:v>Monthly OSA</c:v>
                  </c:pt>
                </c:lvl>
                <c:lvl>
                  <c:pt idx="0">
                    <c:v>Feminim Care</c:v>
                  </c:pt>
                  <c:pt idx="1">
                    <c:v>Feminim Care</c:v>
                  </c:pt>
                  <c:pt idx="2">
                    <c:v>Feminim Care</c:v>
                  </c:pt>
                  <c:pt idx="3">
                    <c:v>Feminim Care</c:v>
                  </c:pt>
                  <c:pt idx="4">
                    <c:v>Feminim Care</c:v>
                  </c:pt>
                  <c:pt idx="5">
                    <c:v>Feminim Care</c:v>
                  </c:pt>
                  <c:pt idx="6">
                    <c:v>Feminim Care</c:v>
                  </c:pt>
                </c:lvl>
                <c:lvl>
                  <c:pt idx="0">
                    <c:v>Blibli Jabodetabek</c:v>
                  </c:pt>
                  <c:pt idx="1">
                    <c:v>Blibli Non Jabodetabek</c:v>
                  </c:pt>
                  <c:pt idx="2">
                    <c:v>Bukalapak</c:v>
                  </c:pt>
                  <c:pt idx="3">
                    <c:v>Lazada</c:v>
                  </c:pt>
                  <c:pt idx="4">
                    <c:v>Shopee</c:v>
                  </c:pt>
                  <c:pt idx="5">
                    <c:v>Tokopedia</c:v>
                  </c:pt>
                  <c:pt idx="6">
                    <c:v>JD.ID</c:v>
                  </c:pt>
                </c:lvl>
              </c:multiLvlStrCache>
            </c:multiLvlStrRef>
          </c:cat>
          <c:val>
            <c:numRef>
              <c:f>Pivot!$X$194:$X$201</c:f>
              <c:numCache>
                <c:formatCode>0%</c:formatCode>
                <c:ptCount val="7"/>
                <c:pt idx="0">
                  <c:v>1</c:v>
                </c:pt>
                <c:pt idx="1">
                  <c:v>0.5</c:v>
                </c:pt>
                <c:pt idx="2">
                  <c:v>1</c:v>
                </c:pt>
                <c:pt idx="3">
                  <c:v>1</c:v>
                </c:pt>
                <c:pt idx="4">
                  <c:v>0</c:v>
                </c:pt>
                <c:pt idx="5">
                  <c:v>1</c:v>
                </c:pt>
                <c:pt idx="6">
                  <c:v>#N/A</c:v>
                </c:pt>
              </c:numCache>
            </c:numRef>
          </c:val>
          <c:extLst>
            <c:ext xmlns:c16="http://schemas.microsoft.com/office/drawing/2014/chart" uri="{C3380CC4-5D6E-409C-BE32-E72D297353CC}">
              <c16:uniqueId val="{00000000-DD6E-422A-877F-857F47798A13}"/>
            </c:ext>
          </c:extLst>
        </c:ser>
        <c:dLbls>
          <c:showLegendKey val="0"/>
          <c:showVal val="0"/>
          <c:showCatName val="0"/>
          <c:showSerName val="0"/>
          <c:showPercent val="0"/>
          <c:showBubbleSize val="0"/>
        </c:dLbls>
        <c:gapWidth val="219"/>
        <c:overlap val="-27"/>
        <c:axId val="1295770543"/>
        <c:axId val="1295751823"/>
      </c:barChart>
      <c:catAx>
        <c:axId val="129577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51823"/>
        <c:crosses val="autoZero"/>
        <c:auto val="1"/>
        <c:lblAlgn val="ctr"/>
        <c:lblOffset val="100"/>
        <c:noMultiLvlLbl val="0"/>
      </c:catAx>
      <c:valAx>
        <c:axId val="12957518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70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[Daily_OSA_ID_09.September'23.xlsx]Pivot!PivotTable4</c:name>
    <c:fmtId val="4"/>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Daily OSA by Customer + Brand + Date</a:t>
            </a:r>
          </a:p>
        </c:rich>
      </c:tx>
      <c:layout>
        <c:manualLayout>
          <c:xMode val="edge"/>
          <c:yMode val="edge"/>
          <c:x val="8.5090467477421886E-3"/>
          <c:y val="1.475054162749965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Pivot!$AD$2621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Pivot!$AA$2622:$AC$2832</c:f>
              <c:multiLvlStrCache>
                <c:ptCount val="210"/>
                <c:lvl>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01-Jul</c:v>
                  </c:pt>
                  <c:pt idx="31">
                    <c:v>02-Jul</c:v>
                  </c:pt>
                  <c:pt idx="32">
                    <c:v>03-Jul</c:v>
                  </c:pt>
                  <c:pt idx="33">
                    <c:v>04-Jul</c:v>
                  </c:pt>
                  <c:pt idx="34">
                    <c:v>05-Jul</c:v>
                  </c:pt>
                  <c:pt idx="35">
                    <c:v>06-Jul</c:v>
                  </c:pt>
                  <c:pt idx="36">
                    <c:v>07-Jul</c:v>
                  </c:pt>
                  <c:pt idx="37">
                    <c:v>08-Jul</c:v>
                  </c:pt>
                  <c:pt idx="38">
                    <c:v>09-Jul</c:v>
                  </c:pt>
                  <c:pt idx="39">
                    <c:v>10-Jul</c:v>
                  </c:pt>
                  <c:pt idx="40">
                    <c:v>11-Jul</c:v>
                  </c:pt>
                  <c:pt idx="41">
                    <c:v>12-Jul</c:v>
                  </c:pt>
                  <c:pt idx="42">
                    <c:v>13-Jul</c:v>
                  </c:pt>
                  <c:pt idx="43">
                    <c:v>14-Jul</c:v>
                  </c:pt>
                  <c:pt idx="44">
                    <c:v>15-Jul</c:v>
                  </c:pt>
                  <c:pt idx="45">
                    <c:v>16-Jul</c:v>
                  </c:pt>
                  <c:pt idx="46">
                    <c:v>17-Jul</c:v>
                  </c:pt>
                  <c:pt idx="47">
                    <c:v>18-Jul</c:v>
                  </c:pt>
                  <c:pt idx="48">
                    <c:v>19-Jul</c:v>
                  </c:pt>
                  <c:pt idx="49">
                    <c:v>20-Jul</c:v>
                  </c:pt>
                  <c:pt idx="50">
                    <c:v>21-Jul</c:v>
                  </c:pt>
                  <c:pt idx="51">
                    <c:v>22-Jul</c:v>
                  </c:pt>
                  <c:pt idx="52">
                    <c:v>23-Jul</c:v>
                  </c:pt>
                  <c:pt idx="53">
                    <c:v>24-Jul</c:v>
                  </c:pt>
                  <c:pt idx="54">
                    <c:v>25-Jul</c:v>
                  </c:pt>
                  <c:pt idx="55">
                    <c:v>26-Jul</c:v>
                  </c:pt>
                  <c:pt idx="56">
                    <c:v>27-Jul</c:v>
                  </c:pt>
                  <c:pt idx="57">
                    <c:v>28-Jul</c:v>
                  </c:pt>
                  <c:pt idx="58">
                    <c:v>29-Jul</c:v>
                  </c:pt>
                  <c:pt idx="59">
                    <c:v>30-Jul</c:v>
                  </c:pt>
                  <c:pt idx="60">
                    <c:v>01-Jul</c:v>
                  </c:pt>
                  <c:pt idx="61">
                    <c:v>02-Jul</c:v>
                  </c:pt>
                  <c:pt idx="62">
                    <c:v>03-Jul</c:v>
                  </c:pt>
                  <c:pt idx="63">
                    <c:v>04-Jul</c:v>
                  </c:pt>
                  <c:pt idx="64">
                    <c:v>05-Jul</c:v>
                  </c:pt>
                  <c:pt idx="65">
                    <c:v>06-Jul</c:v>
                  </c:pt>
                  <c:pt idx="66">
                    <c:v>07-Jul</c:v>
                  </c:pt>
                  <c:pt idx="67">
                    <c:v>08-Jul</c:v>
                  </c:pt>
                  <c:pt idx="68">
                    <c:v>09-Jul</c:v>
                  </c:pt>
                  <c:pt idx="69">
                    <c:v>10-Jul</c:v>
                  </c:pt>
                  <c:pt idx="70">
                    <c:v>11-Jul</c:v>
                  </c:pt>
                  <c:pt idx="71">
                    <c:v>12-Jul</c:v>
                  </c:pt>
                  <c:pt idx="72">
                    <c:v>13-Jul</c:v>
                  </c:pt>
                  <c:pt idx="73">
                    <c:v>14-Jul</c:v>
                  </c:pt>
                  <c:pt idx="74">
                    <c:v>15-Jul</c:v>
                  </c:pt>
                  <c:pt idx="75">
                    <c:v>16-Jul</c:v>
                  </c:pt>
                  <c:pt idx="76">
                    <c:v>17-Jul</c:v>
                  </c:pt>
                  <c:pt idx="77">
                    <c:v>18-Jul</c:v>
                  </c:pt>
                  <c:pt idx="78">
                    <c:v>19-Jul</c:v>
                  </c:pt>
                  <c:pt idx="79">
                    <c:v>20-Jul</c:v>
                  </c:pt>
                  <c:pt idx="80">
                    <c:v>21-Jul</c:v>
                  </c:pt>
                  <c:pt idx="81">
                    <c:v>22-Jul</c:v>
                  </c:pt>
                  <c:pt idx="82">
                    <c:v>23-Jul</c:v>
                  </c:pt>
                  <c:pt idx="83">
                    <c:v>24-Jul</c:v>
                  </c:pt>
                  <c:pt idx="84">
                    <c:v>25-Jul</c:v>
                  </c:pt>
                  <c:pt idx="85">
                    <c:v>26-Jul</c:v>
                  </c:pt>
                  <c:pt idx="86">
                    <c:v>27-Jul</c:v>
                  </c:pt>
                  <c:pt idx="87">
                    <c:v>28-Jul</c:v>
                  </c:pt>
                  <c:pt idx="88">
                    <c:v>29-Jul</c:v>
                  </c:pt>
                  <c:pt idx="89">
                    <c:v>30-Jul</c:v>
                  </c:pt>
                  <c:pt idx="90">
                    <c:v>01-Jul</c:v>
                  </c:pt>
                  <c:pt idx="91">
                    <c:v>02-Jul</c:v>
                  </c:pt>
                  <c:pt idx="92">
                    <c:v>03-Jul</c:v>
                  </c:pt>
                  <c:pt idx="93">
                    <c:v>04-Jul</c:v>
                  </c:pt>
                  <c:pt idx="94">
                    <c:v>05-Jul</c:v>
                  </c:pt>
                  <c:pt idx="95">
                    <c:v>06-Jul</c:v>
                  </c:pt>
                  <c:pt idx="96">
                    <c:v>07-Jul</c:v>
                  </c:pt>
                  <c:pt idx="97">
                    <c:v>08-Jul</c:v>
                  </c:pt>
                  <c:pt idx="98">
                    <c:v>09-Jul</c:v>
                  </c:pt>
                  <c:pt idx="99">
                    <c:v>10-Jul</c:v>
                  </c:pt>
                  <c:pt idx="100">
                    <c:v>11-Jul</c:v>
                  </c:pt>
                  <c:pt idx="101">
                    <c:v>12-Jul</c:v>
                  </c:pt>
                  <c:pt idx="102">
                    <c:v>13-Jul</c:v>
                  </c:pt>
                  <c:pt idx="103">
                    <c:v>14-Jul</c:v>
                  </c:pt>
                  <c:pt idx="104">
                    <c:v>15-Jul</c:v>
                  </c:pt>
                  <c:pt idx="105">
                    <c:v>16-Jul</c:v>
                  </c:pt>
                  <c:pt idx="106">
                    <c:v>17-Jul</c:v>
                  </c:pt>
                  <c:pt idx="107">
                    <c:v>18-Jul</c:v>
                  </c:pt>
                  <c:pt idx="108">
                    <c:v>19-Jul</c:v>
                  </c:pt>
                  <c:pt idx="109">
                    <c:v>20-Jul</c:v>
                  </c:pt>
                  <c:pt idx="110">
                    <c:v>21-Jul</c:v>
                  </c:pt>
                  <c:pt idx="111">
                    <c:v>22-Jul</c:v>
                  </c:pt>
                  <c:pt idx="112">
                    <c:v>23-Jul</c:v>
                  </c:pt>
                  <c:pt idx="113">
                    <c:v>24-Jul</c:v>
                  </c:pt>
                  <c:pt idx="114">
                    <c:v>25-Jul</c:v>
                  </c:pt>
                  <c:pt idx="115">
                    <c:v>26-Jul</c:v>
                  </c:pt>
                  <c:pt idx="116">
                    <c:v>27-Jul</c:v>
                  </c:pt>
                  <c:pt idx="117">
                    <c:v>28-Jul</c:v>
                  </c:pt>
                  <c:pt idx="118">
                    <c:v>29-Jul</c:v>
                  </c:pt>
                  <c:pt idx="119">
                    <c:v>30-Jul</c:v>
                  </c:pt>
                  <c:pt idx="120">
                    <c:v>01-Jul</c:v>
                  </c:pt>
                  <c:pt idx="121">
                    <c:v>02-Jul</c:v>
                  </c:pt>
                  <c:pt idx="122">
                    <c:v>03-Jul</c:v>
                  </c:pt>
                  <c:pt idx="123">
                    <c:v>04-Jul</c:v>
                  </c:pt>
                  <c:pt idx="124">
                    <c:v>05-Jul</c:v>
                  </c:pt>
                  <c:pt idx="125">
                    <c:v>06-Jul</c:v>
                  </c:pt>
                  <c:pt idx="126">
                    <c:v>07-Jul</c:v>
                  </c:pt>
                  <c:pt idx="127">
                    <c:v>08-Jul</c:v>
                  </c:pt>
                  <c:pt idx="128">
                    <c:v>09-Jul</c:v>
                  </c:pt>
                  <c:pt idx="129">
                    <c:v>10-Jul</c:v>
                  </c:pt>
                  <c:pt idx="130">
                    <c:v>11-Jul</c:v>
                  </c:pt>
                  <c:pt idx="131">
                    <c:v>12-Jul</c:v>
                  </c:pt>
                  <c:pt idx="132">
                    <c:v>13-Jul</c:v>
                  </c:pt>
                  <c:pt idx="133">
                    <c:v>14-Jul</c:v>
                  </c:pt>
                  <c:pt idx="134">
                    <c:v>15-Jul</c:v>
                  </c:pt>
                  <c:pt idx="135">
                    <c:v>16-Jul</c:v>
                  </c:pt>
                  <c:pt idx="136">
                    <c:v>17-Jul</c:v>
                  </c:pt>
                  <c:pt idx="137">
                    <c:v>18-Jul</c:v>
                  </c:pt>
                  <c:pt idx="138">
                    <c:v>19-Jul</c:v>
                  </c:pt>
                  <c:pt idx="139">
                    <c:v>20-Jul</c:v>
                  </c:pt>
                  <c:pt idx="140">
                    <c:v>21-Jul</c:v>
                  </c:pt>
                  <c:pt idx="141">
                    <c:v>22-Jul</c:v>
                  </c:pt>
                  <c:pt idx="142">
                    <c:v>23-Jul</c:v>
                  </c:pt>
                  <c:pt idx="143">
                    <c:v>24-Jul</c:v>
                  </c:pt>
                  <c:pt idx="144">
                    <c:v>25-Jul</c:v>
                  </c:pt>
                  <c:pt idx="145">
                    <c:v>26-Jul</c:v>
                  </c:pt>
                  <c:pt idx="146">
                    <c:v>27-Jul</c:v>
                  </c:pt>
                  <c:pt idx="147">
                    <c:v>28-Jul</c:v>
                  </c:pt>
                  <c:pt idx="148">
                    <c:v>29-Jul</c:v>
                  </c:pt>
                  <c:pt idx="149">
                    <c:v>30-Jul</c:v>
                  </c:pt>
                  <c:pt idx="150">
                    <c:v>01-Jul</c:v>
                  </c:pt>
                  <c:pt idx="151">
                    <c:v>02-Jul</c:v>
                  </c:pt>
                  <c:pt idx="152">
                    <c:v>03-Jul</c:v>
                  </c:pt>
                  <c:pt idx="153">
                    <c:v>04-Jul</c:v>
                  </c:pt>
                  <c:pt idx="154">
                    <c:v>05-Jul</c:v>
                  </c:pt>
                  <c:pt idx="155">
                    <c:v>06-Jul</c:v>
                  </c:pt>
                  <c:pt idx="156">
                    <c:v>07-Jul</c:v>
                  </c:pt>
                  <c:pt idx="157">
                    <c:v>08-Jul</c:v>
                  </c:pt>
                  <c:pt idx="158">
                    <c:v>09-Jul</c:v>
                  </c:pt>
                  <c:pt idx="159">
                    <c:v>10-Jul</c:v>
                  </c:pt>
                  <c:pt idx="160">
                    <c:v>11-Jul</c:v>
                  </c:pt>
                  <c:pt idx="161">
                    <c:v>12-Jul</c:v>
                  </c:pt>
                  <c:pt idx="162">
                    <c:v>13-Jul</c:v>
                  </c:pt>
                  <c:pt idx="163">
                    <c:v>14-Jul</c:v>
                  </c:pt>
                  <c:pt idx="164">
                    <c:v>15-Jul</c:v>
                  </c:pt>
                  <c:pt idx="165">
                    <c:v>16-Jul</c:v>
                  </c:pt>
                  <c:pt idx="166">
                    <c:v>17-Jul</c:v>
                  </c:pt>
                  <c:pt idx="167">
                    <c:v>18-Jul</c:v>
                  </c:pt>
                  <c:pt idx="168">
                    <c:v>19-Jul</c:v>
                  </c:pt>
                  <c:pt idx="169">
                    <c:v>20-Jul</c:v>
                  </c:pt>
                  <c:pt idx="170">
                    <c:v>21-Jul</c:v>
                  </c:pt>
                  <c:pt idx="171">
                    <c:v>22-Jul</c:v>
                  </c:pt>
                  <c:pt idx="172">
                    <c:v>23-Jul</c:v>
                  </c:pt>
                  <c:pt idx="173">
                    <c:v>24-Jul</c:v>
                  </c:pt>
                  <c:pt idx="174">
                    <c:v>25-Jul</c:v>
                  </c:pt>
                  <c:pt idx="175">
                    <c:v>26-Jul</c:v>
                  </c:pt>
                  <c:pt idx="176">
                    <c:v>27-Jul</c:v>
                  </c:pt>
                  <c:pt idx="177">
                    <c:v>28-Jul</c:v>
                  </c:pt>
                  <c:pt idx="178">
                    <c:v>29-Jul</c:v>
                  </c:pt>
                  <c:pt idx="179">
                    <c:v>30-Jul</c:v>
                  </c:pt>
                  <c:pt idx="180">
                    <c:v>01-Jul</c:v>
                  </c:pt>
                  <c:pt idx="181">
                    <c:v>02-Jul</c:v>
                  </c:pt>
                  <c:pt idx="182">
                    <c:v>03-Jul</c:v>
                  </c:pt>
                  <c:pt idx="183">
                    <c:v>04-Jul</c:v>
                  </c:pt>
                  <c:pt idx="184">
                    <c:v>05-Jul</c:v>
                  </c:pt>
                  <c:pt idx="185">
                    <c:v>06-Jul</c:v>
                  </c:pt>
                  <c:pt idx="186">
                    <c:v>07-Jul</c:v>
                  </c:pt>
                  <c:pt idx="187">
                    <c:v>08-Jul</c:v>
                  </c:pt>
                  <c:pt idx="188">
                    <c:v>09-Jul</c:v>
                  </c:pt>
                  <c:pt idx="189">
                    <c:v>10-Jul</c:v>
                  </c:pt>
                  <c:pt idx="190">
                    <c:v>11-Jul</c:v>
                  </c:pt>
                  <c:pt idx="191">
                    <c:v>12-Jul</c:v>
                  </c:pt>
                  <c:pt idx="192">
                    <c:v>13-Jul</c:v>
                  </c:pt>
                  <c:pt idx="193">
                    <c:v>14-Jul</c:v>
                  </c:pt>
                  <c:pt idx="194">
                    <c:v>15-Jul</c:v>
                  </c:pt>
                  <c:pt idx="195">
                    <c:v>16-Jul</c:v>
                  </c:pt>
                  <c:pt idx="196">
                    <c:v>17-Jul</c:v>
                  </c:pt>
                  <c:pt idx="197">
                    <c:v>18-Jul</c:v>
                  </c:pt>
                  <c:pt idx="198">
                    <c:v>19-Jul</c:v>
                  </c:pt>
                  <c:pt idx="199">
                    <c:v>20-Jul</c:v>
                  </c:pt>
                  <c:pt idx="200">
                    <c:v>21-Jul</c:v>
                  </c:pt>
                  <c:pt idx="201">
                    <c:v>22-Jul</c:v>
                  </c:pt>
                  <c:pt idx="202">
                    <c:v>23-Jul</c:v>
                  </c:pt>
                  <c:pt idx="203">
                    <c:v>24-Jul</c:v>
                  </c:pt>
                  <c:pt idx="204">
                    <c:v>25-Jul</c:v>
                  </c:pt>
                  <c:pt idx="205">
                    <c:v>26-Jul</c:v>
                  </c:pt>
                  <c:pt idx="206">
                    <c:v>27-Jul</c:v>
                  </c:pt>
                  <c:pt idx="207">
                    <c:v>28-Jul</c:v>
                  </c:pt>
                  <c:pt idx="208">
                    <c:v>29-Jul</c:v>
                  </c:pt>
                  <c:pt idx="209">
                    <c:v>30-Jul</c:v>
                  </c:pt>
                </c:lvl>
                <c:lvl>
                  <c:pt idx="0">
                    <c:v>Ambipur</c:v>
                  </c:pt>
                  <c:pt idx="30">
                    <c:v>Downy</c:v>
                  </c:pt>
                  <c:pt idx="60">
                    <c:v>Gillette</c:v>
                  </c:pt>
                  <c:pt idx="90">
                    <c:v>Head &amp; Shoulders</c:v>
                  </c:pt>
                  <c:pt idx="120">
                    <c:v>Herbal Essences</c:v>
                  </c:pt>
                  <c:pt idx="150">
                    <c:v>Olay</c:v>
                  </c:pt>
                  <c:pt idx="180">
                    <c:v>Pampers</c:v>
                  </c:pt>
                </c:lvl>
                <c:lvl>
                  <c:pt idx="0">
                    <c:v>Bukalapak</c:v>
                  </c:pt>
                </c:lvl>
              </c:multiLvlStrCache>
            </c:multiLvlStrRef>
          </c:cat>
          <c:val>
            <c:numRef>
              <c:f>Pivot!$AD$2622:$AD$2832</c:f>
              <c:numCache>
                <c:formatCode>0%</c:formatCode>
                <c:ptCount val="210"/>
                <c:pt idx="0">
                  <c:v>1</c:v>
                </c:pt>
                <c:pt idx="1">
                  <c:v>0</c:v>
                </c:pt>
                <c:pt idx="2">
                  <c:v>0</c:v>
                </c:pt>
                <c:pt idx="3">
                  <c:v>1</c:v>
                </c:pt>
                <c:pt idx="4">
                  <c:v>1</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1</c:v>
                </c:pt>
                <c:pt idx="34">
                  <c:v>1</c:v>
                </c:pt>
                <c:pt idx="35">
                  <c:v>1</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1</c:v>
                </c:pt>
                <c:pt idx="61">
                  <c:v>0</c:v>
                </c:pt>
                <c:pt idx="62">
                  <c:v>0</c:v>
                </c:pt>
                <c:pt idx="63">
                  <c:v>1</c:v>
                </c:pt>
                <c:pt idx="64">
                  <c:v>1</c:v>
                </c:pt>
                <c:pt idx="65">
                  <c:v>1</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1</c:v>
                </c:pt>
                <c:pt idx="94">
                  <c:v>1</c:v>
                </c:pt>
                <c:pt idx="95">
                  <c:v>1</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1</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1</c:v>
                </c:pt>
                <c:pt idx="151">
                  <c:v>0</c:v>
                </c:pt>
                <c:pt idx="152">
                  <c:v>0</c:v>
                </c:pt>
                <c:pt idx="153">
                  <c:v>1</c:v>
                </c:pt>
                <c:pt idx="154">
                  <c:v>1</c:v>
                </c:pt>
                <c:pt idx="155">
                  <c:v>1</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numCache>
            </c:numRef>
          </c:val>
          <c:extLst>
            <c:ext xmlns:c16="http://schemas.microsoft.com/office/drawing/2014/chart" uri="{C3380CC4-5D6E-409C-BE32-E72D297353CC}">
              <c16:uniqueId val="{00000000-DDC9-41F7-8A59-D472FCDD5990}"/>
            </c:ext>
          </c:extLst>
        </c:ser>
        <c:dLbls>
          <c:dLblPos val="outEnd"/>
          <c:showLegendKey val="0"/>
          <c:showVal val="1"/>
          <c:showCatName val="0"/>
          <c:showSerName val="0"/>
          <c:showPercent val="0"/>
          <c:showBubbleSize val="0"/>
        </c:dLbls>
        <c:gapWidth val="219"/>
        <c:overlap val="-27"/>
        <c:axId val="1544468671"/>
        <c:axId val="1544481151"/>
      </c:barChart>
      <c:catAx>
        <c:axId val="154446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481151"/>
        <c:crosses val="autoZero"/>
        <c:auto val="1"/>
        <c:lblAlgn val="ctr"/>
        <c:lblOffset val="100"/>
        <c:noMultiLvlLbl val="0"/>
      </c:catAx>
      <c:valAx>
        <c:axId val="15444811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468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31</xdr:row>
      <xdr:rowOff>97971</xdr:rowOff>
    </xdr:from>
    <xdr:to>
      <xdr:col>2</xdr:col>
      <xdr:colOff>164890</xdr:colOff>
      <xdr:row>44</xdr:row>
      <xdr:rowOff>145595</xdr:rowOff>
    </xdr:to>
    <mc:AlternateContent xmlns:mc="http://schemas.openxmlformats.org/markup-compatibility/2006" xmlns:a14="http://schemas.microsoft.com/office/drawing/2010/main">
      <mc:Choice Requires="a14">
        <xdr:graphicFrame macro="">
          <xdr:nvGraphicFramePr>
            <xdr:cNvPr id="3" name="eCustomer  6">
              <a:extLst>
                <a:ext uri="{FF2B5EF4-FFF2-40B4-BE49-F238E27FC236}">
                  <a16:creationId xmlns:a16="http://schemas.microsoft.com/office/drawing/2014/main" id="{5C730517-1D57-447A-A482-B0B8DB6EC5A0}"/>
                </a:ext>
              </a:extLst>
            </xdr:cNvPr>
            <xdr:cNvGraphicFramePr/>
          </xdr:nvGraphicFramePr>
          <xdr:xfrm>
            <a:off x="0" y="0"/>
            <a:ext cx="0" cy="0"/>
          </xdr:xfrm>
          <a:graphic>
            <a:graphicData uri="http://schemas.microsoft.com/office/drawing/2010/slicer">
              <sle:slicer xmlns:sle="http://schemas.microsoft.com/office/drawing/2010/slicer" name="eCustomer  6"/>
            </a:graphicData>
          </a:graphic>
        </xdr:graphicFrame>
      </mc:Choice>
      <mc:Fallback xmlns="">
        <xdr:sp macro="" textlink="">
          <xdr:nvSpPr>
            <xdr:cNvPr id="0" name=""/>
            <xdr:cNvSpPr>
              <a:spLocks noTextEdit="1"/>
            </xdr:cNvSpPr>
          </xdr:nvSpPr>
          <xdr:spPr>
            <a:xfrm>
              <a:off x="0" y="7136080"/>
              <a:ext cx="1882854" cy="23890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250371</xdr:colOff>
      <xdr:row>31</xdr:row>
      <xdr:rowOff>65315</xdr:rowOff>
    </xdr:from>
    <xdr:to>
      <xdr:col>5</xdr:col>
      <xdr:colOff>308819</xdr:colOff>
      <xdr:row>44</xdr:row>
      <xdr:rowOff>112939</xdr:rowOff>
    </xdr:to>
    <mc:AlternateContent xmlns:mc="http://schemas.openxmlformats.org/markup-compatibility/2006" xmlns:a14="http://schemas.microsoft.com/office/drawing/2010/main">
      <mc:Choice Requires="a14">
        <xdr:graphicFrame macro="">
          <xdr:nvGraphicFramePr>
            <xdr:cNvPr id="5" name="Date 4">
              <a:extLst>
                <a:ext uri="{FF2B5EF4-FFF2-40B4-BE49-F238E27FC236}">
                  <a16:creationId xmlns:a16="http://schemas.microsoft.com/office/drawing/2014/main" id="{48FEE8E2-F674-4402-B256-32C7DE8765D0}"/>
                </a:ext>
              </a:extLst>
            </xdr:cNvPr>
            <xdr:cNvGraphicFramePr/>
          </xdr:nvGraphicFramePr>
          <xdr:xfrm>
            <a:off x="0" y="0"/>
            <a:ext cx="0" cy="0"/>
          </xdr:xfrm>
          <a:graphic>
            <a:graphicData uri="http://schemas.microsoft.com/office/drawing/2010/slicer">
              <sle:slicer xmlns:sle="http://schemas.microsoft.com/office/drawing/2010/slicer" name="Date 4"/>
            </a:graphicData>
          </a:graphic>
        </xdr:graphicFrame>
      </mc:Choice>
      <mc:Fallback xmlns="">
        <xdr:sp macro="" textlink="">
          <xdr:nvSpPr>
            <xdr:cNvPr id="0" name=""/>
            <xdr:cNvSpPr>
              <a:spLocks noTextEdit="1"/>
            </xdr:cNvSpPr>
          </xdr:nvSpPr>
          <xdr:spPr>
            <a:xfrm>
              <a:off x="1968335" y="7103424"/>
              <a:ext cx="1817975" cy="23890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185056</xdr:rowOff>
    </xdr:from>
    <xdr:to>
      <xdr:col>2</xdr:col>
      <xdr:colOff>151555</xdr:colOff>
      <xdr:row>59</xdr:row>
      <xdr:rowOff>40003</xdr:rowOff>
    </xdr:to>
    <mc:AlternateContent xmlns:mc="http://schemas.openxmlformats.org/markup-compatibility/2006" xmlns:a14="http://schemas.microsoft.com/office/drawing/2010/main">
      <mc:Choice Requires="a14">
        <xdr:graphicFrame macro="">
          <xdr:nvGraphicFramePr>
            <xdr:cNvPr id="7" name="eCustomer  7">
              <a:extLst>
                <a:ext uri="{FF2B5EF4-FFF2-40B4-BE49-F238E27FC236}">
                  <a16:creationId xmlns:a16="http://schemas.microsoft.com/office/drawing/2014/main" id="{0FC2A56E-AF58-47EC-8688-012772A972C4}"/>
                </a:ext>
              </a:extLst>
            </xdr:cNvPr>
            <xdr:cNvGraphicFramePr/>
          </xdr:nvGraphicFramePr>
          <xdr:xfrm>
            <a:off x="0" y="0"/>
            <a:ext cx="0" cy="0"/>
          </xdr:xfrm>
          <a:graphic>
            <a:graphicData uri="http://schemas.microsoft.com/office/drawing/2010/slicer">
              <sle:slicer xmlns:sle="http://schemas.microsoft.com/office/drawing/2010/slicer" name="eCustomer  7"/>
            </a:graphicData>
          </a:graphic>
        </xdr:graphicFrame>
      </mc:Choice>
      <mc:Fallback xmlns="">
        <xdr:sp macro="" textlink="">
          <xdr:nvSpPr>
            <xdr:cNvPr id="0" name=""/>
            <xdr:cNvSpPr>
              <a:spLocks noTextEdit="1"/>
            </xdr:cNvSpPr>
          </xdr:nvSpPr>
          <xdr:spPr>
            <a:xfrm>
              <a:off x="0" y="9744692"/>
              <a:ext cx="1869519" cy="23764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250372</xdr:colOff>
      <xdr:row>45</xdr:row>
      <xdr:rowOff>174171</xdr:rowOff>
    </xdr:from>
    <xdr:to>
      <xdr:col>5</xdr:col>
      <xdr:colOff>308820</xdr:colOff>
      <xdr:row>59</xdr:row>
      <xdr:rowOff>36738</xdr:rowOff>
    </xdr:to>
    <mc:AlternateContent xmlns:mc="http://schemas.openxmlformats.org/markup-compatibility/2006" xmlns:a14="http://schemas.microsoft.com/office/drawing/2010/main">
      <mc:Choice Requires="a14">
        <xdr:graphicFrame macro="">
          <xdr:nvGraphicFramePr>
            <xdr:cNvPr id="9" name="Brand 4">
              <a:extLst>
                <a:ext uri="{FF2B5EF4-FFF2-40B4-BE49-F238E27FC236}">
                  <a16:creationId xmlns:a16="http://schemas.microsoft.com/office/drawing/2014/main" id="{5F6DDB3C-A2BC-49F5-98E3-3BFFDBA6E6A9}"/>
                </a:ext>
              </a:extLst>
            </xdr:cNvPr>
            <xdr:cNvGraphicFramePr/>
          </xdr:nvGraphicFramePr>
          <xdr:xfrm>
            <a:off x="0" y="0"/>
            <a:ext cx="0" cy="0"/>
          </xdr:xfrm>
          <a:graphic>
            <a:graphicData uri="http://schemas.microsoft.com/office/drawing/2010/slicer">
              <sle:slicer xmlns:sle="http://schemas.microsoft.com/office/drawing/2010/slicer" name="Brand 4"/>
            </a:graphicData>
          </a:graphic>
        </xdr:graphicFrame>
      </mc:Choice>
      <mc:Fallback xmlns="">
        <xdr:sp macro="" textlink="">
          <xdr:nvSpPr>
            <xdr:cNvPr id="0" name=""/>
            <xdr:cNvSpPr>
              <a:spLocks noTextEdit="1"/>
            </xdr:cNvSpPr>
          </xdr:nvSpPr>
          <xdr:spPr>
            <a:xfrm>
              <a:off x="1968336" y="9733807"/>
              <a:ext cx="1817975" cy="238409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59</xdr:row>
      <xdr:rowOff>97969</xdr:rowOff>
    </xdr:from>
    <xdr:to>
      <xdr:col>5</xdr:col>
      <xdr:colOff>314039</xdr:colOff>
      <xdr:row>65</xdr:row>
      <xdr:rowOff>168790</xdr:rowOff>
    </xdr:to>
    <mc:AlternateContent xmlns:mc="http://schemas.openxmlformats.org/markup-compatibility/2006" xmlns:a14="http://schemas.microsoft.com/office/drawing/2010/main">
      <mc:Choice Requires="a14">
        <xdr:graphicFrame macro="">
          <xdr:nvGraphicFramePr>
            <xdr:cNvPr id="10" name="Type 4">
              <a:extLst>
                <a:ext uri="{FF2B5EF4-FFF2-40B4-BE49-F238E27FC236}">
                  <a16:creationId xmlns:a16="http://schemas.microsoft.com/office/drawing/2014/main" id="{B6C83B33-2A51-47FB-B15B-C357FD4E7F44}"/>
                </a:ext>
              </a:extLst>
            </xdr:cNvPr>
            <xdr:cNvGraphicFramePr/>
          </xdr:nvGraphicFramePr>
          <xdr:xfrm>
            <a:off x="0" y="0"/>
            <a:ext cx="0" cy="0"/>
          </xdr:xfrm>
          <a:graphic>
            <a:graphicData uri="http://schemas.microsoft.com/office/drawing/2010/slicer">
              <sle:slicer xmlns:sle="http://schemas.microsoft.com/office/drawing/2010/slicer" name="Type 4"/>
            </a:graphicData>
          </a:graphic>
        </xdr:graphicFrame>
      </mc:Choice>
      <mc:Fallback xmlns="">
        <xdr:sp macro="" textlink="">
          <xdr:nvSpPr>
            <xdr:cNvPr id="0" name=""/>
            <xdr:cNvSpPr>
              <a:spLocks noTextEdit="1"/>
            </xdr:cNvSpPr>
          </xdr:nvSpPr>
          <xdr:spPr>
            <a:xfrm>
              <a:off x="0" y="12179133"/>
              <a:ext cx="3791530" cy="11514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67</xdr:row>
      <xdr:rowOff>32656</xdr:rowOff>
    </xdr:from>
    <xdr:to>
      <xdr:col>2</xdr:col>
      <xdr:colOff>164890</xdr:colOff>
      <xdr:row>80</xdr:row>
      <xdr:rowOff>80280</xdr:rowOff>
    </xdr:to>
    <mc:AlternateContent xmlns:mc="http://schemas.openxmlformats.org/markup-compatibility/2006" xmlns:a14="http://schemas.microsoft.com/office/drawing/2010/main">
      <mc:Choice Requires="a14">
        <xdr:graphicFrame macro="">
          <xdr:nvGraphicFramePr>
            <xdr:cNvPr id="11" name="eCustomer  8">
              <a:extLst>
                <a:ext uri="{FF2B5EF4-FFF2-40B4-BE49-F238E27FC236}">
                  <a16:creationId xmlns:a16="http://schemas.microsoft.com/office/drawing/2014/main" id="{F7202983-E2CD-4CF5-AD4B-2513AF02578E}"/>
                </a:ext>
              </a:extLst>
            </xdr:cNvPr>
            <xdr:cNvGraphicFramePr/>
          </xdr:nvGraphicFramePr>
          <xdr:xfrm>
            <a:off x="0" y="0"/>
            <a:ext cx="0" cy="0"/>
          </xdr:xfrm>
          <a:graphic>
            <a:graphicData uri="http://schemas.microsoft.com/office/drawing/2010/slicer">
              <sle:slicer xmlns:sle="http://schemas.microsoft.com/office/drawing/2010/slicer" name="eCustomer  8"/>
            </a:graphicData>
          </a:graphic>
        </xdr:graphicFrame>
      </mc:Choice>
      <mc:Fallback xmlns="">
        <xdr:sp macro="" textlink="">
          <xdr:nvSpPr>
            <xdr:cNvPr id="0" name=""/>
            <xdr:cNvSpPr>
              <a:spLocks noTextEdit="1"/>
            </xdr:cNvSpPr>
          </xdr:nvSpPr>
          <xdr:spPr>
            <a:xfrm>
              <a:off x="0" y="13554692"/>
              <a:ext cx="1882854" cy="238904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239485</xdr:colOff>
      <xdr:row>67</xdr:row>
      <xdr:rowOff>32656</xdr:rowOff>
    </xdr:from>
    <xdr:to>
      <xdr:col>5</xdr:col>
      <xdr:colOff>287234</xdr:colOff>
      <xdr:row>80</xdr:row>
      <xdr:rowOff>80280</xdr:rowOff>
    </xdr:to>
    <mc:AlternateContent xmlns:mc="http://schemas.openxmlformats.org/markup-compatibility/2006" xmlns:a14="http://schemas.microsoft.com/office/drawing/2010/main">
      <mc:Choice Requires="a14">
        <xdr:graphicFrame macro="">
          <xdr:nvGraphicFramePr>
            <xdr:cNvPr id="12" name="Category 2">
              <a:extLst>
                <a:ext uri="{FF2B5EF4-FFF2-40B4-BE49-F238E27FC236}">
                  <a16:creationId xmlns:a16="http://schemas.microsoft.com/office/drawing/2014/main" id="{DFF5BEE1-EF51-4E28-8F34-E35370EA657E}"/>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957449" y="13554692"/>
              <a:ext cx="1807276" cy="238904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81</xdr:row>
      <xdr:rowOff>1</xdr:rowOff>
    </xdr:from>
    <xdr:to>
      <xdr:col>5</xdr:col>
      <xdr:colOff>275711</xdr:colOff>
      <xdr:row>87</xdr:row>
      <xdr:rowOff>44824</xdr:rowOff>
    </xdr:to>
    <mc:AlternateContent xmlns:mc="http://schemas.openxmlformats.org/markup-compatibility/2006" xmlns:a14="http://schemas.microsoft.com/office/drawing/2010/main">
      <mc:Choice Requires="a14">
        <xdr:graphicFrame macro="">
          <xdr:nvGraphicFramePr>
            <xdr:cNvPr id="14" name="Type 5">
              <a:extLst>
                <a:ext uri="{FF2B5EF4-FFF2-40B4-BE49-F238E27FC236}">
                  <a16:creationId xmlns:a16="http://schemas.microsoft.com/office/drawing/2014/main" id="{071F516F-7DFE-4C4F-9B36-B6BDD039184B}"/>
                </a:ext>
              </a:extLst>
            </xdr:cNvPr>
            <xdr:cNvGraphicFramePr/>
          </xdr:nvGraphicFramePr>
          <xdr:xfrm>
            <a:off x="0" y="0"/>
            <a:ext cx="0" cy="0"/>
          </xdr:xfrm>
          <a:graphic>
            <a:graphicData uri="http://schemas.microsoft.com/office/drawing/2010/slicer">
              <sle:slicer xmlns:sle="http://schemas.microsoft.com/office/drawing/2010/slicer" name="Type 5"/>
            </a:graphicData>
          </a:graphic>
        </xdr:graphicFrame>
      </mc:Choice>
      <mc:Fallback xmlns="">
        <xdr:sp macro="" textlink="">
          <xdr:nvSpPr>
            <xdr:cNvPr id="0" name=""/>
            <xdr:cNvSpPr>
              <a:spLocks noTextEdit="1"/>
            </xdr:cNvSpPr>
          </xdr:nvSpPr>
          <xdr:spPr>
            <a:xfrm>
              <a:off x="0" y="16043565"/>
              <a:ext cx="3753202" cy="112547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89</xdr:row>
      <xdr:rowOff>21772</xdr:rowOff>
    </xdr:from>
    <xdr:to>
      <xdr:col>2</xdr:col>
      <xdr:colOff>164890</xdr:colOff>
      <xdr:row>102</xdr:row>
      <xdr:rowOff>69395</xdr:rowOff>
    </xdr:to>
    <mc:AlternateContent xmlns:mc="http://schemas.openxmlformats.org/markup-compatibility/2006" xmlns:a14="http://schemas.microsoft.com/office/drawing/2010/main">
      <mc:Choice Requires="a14">
        <xdr:graphicFrame macro="">
          <xdr:nvGraphicFramePr>
            <xdr:cNvPr id="15" name="Customer 2">
              <a:extLst>
                <a:ext uri="{FF2B5EF4-FFF2-40B4-BE49-F238E27FC236}">
                  <a16:creationId xmlns:a16="http://schemas.microsoft.com/office/drawing/2014/main" id="{BDC9F2D6-3B9D-48BB-A43A-F0C1A327B0A3}"/>
                </a:ext>
              </a:extLst>
            </xdr:cNvPr>
            <xdr:cNvGraphicFramePr/>
          </xdr:nvGraphicFramePr>
          <xdr:xfrm>
            <a:off x="0" y="0"/>
            <a:ext cx="0" cy="0"/>
          </xdr:xfrm>
          <a:graphic>
            <a:graphicData uri="http://schemas.microsoft.com/office/drawing/2010/slicer">
              <sle:slicer xmlns:sle="http://schemas.microsoft.com/office/drawing/2010/slicer" name="Customer 2"/>
            </a:graphicData>
          </a:graphic>
        </xdr:graphicFrame>
      </mc:Choice>
      <mc:Fallback xmlns="">
        <xdr:sp macro="" textlink="">
          <xdr:nvSpPr>
            <xdr:cNvPr id="0" name=""/>
            <xdr:cNvSpPr>
              <a:spLocks noTextEdit="1"/>
            </xdr:cNvSpPr>
          </xdr:nvSpPr>
          <xdr:spPr>
            <a:xfrm>
              <a:off x="0" y="17506208"/>
              <a:ext cx="1882854" cy="23890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326571</xdr:colOff>
      <xdr:row>89</xdr:row>
      <xdr:rowOff>32658</xdr:rowOff>
    </xdr:from>
    <xdr:to>
      <xdr:col>5</xdr:col>
      <xdr:colOff>385019</xdr:colOff>
      <xdr:row>102</xdr:row>
      <xdr:rowOff>80281</xdr:rowOff>
    </xdr:to>
    <mc:AlternateContent xmlns:mc="http://schemas.openxmlformats.org/markup-compatibility/2006" xmlns:a14="http://schemas.microsoft.com/office/drawing/2010/main">
      <mc:Choice Requires="a14">
        <xdr:graphicFrame macro="">
          <xdr:nvGraphicFramePr>
            <xdr:cNvPr id="16" name="Date 5">
              <a:extLst>
                <a:ext uri="{FF2B5EF4-FFF2-40B4-BE49-F238E27FC236}">
                  <a16:creationId xmlns:a16="http://schemas.microsoft.com/office/drawing/2014/main" id="{1B97112B-7132-48B1-A90B-B03710FDF1C9}"/>
                </a:ext>
              </a:extLst>
            </xdr:cNvPr>
            <xdr:cNvGraphicFramePr/>
          </xdr:nvGraphicFramePr>
          <xdr:xfrm>
            <a:off x="0" y="0"/>
            <a:ext cx="0" cy="0"/>
          </xdr:xfrm>
          <a:graphic>
            <a:graphicData uri="http://schemas.microsoft.com/office/drawing/2010/slicer">
              <sle:slicer xmlns:sle="http://schemas.microsoft.com/office/drawing/2010/slicer" name="Date 5"/>
            </a:graphicData>
          </a:graphic>
        </xdr:graphicFrame>
      </mc:Choice>
      <mc:Fallback xmlns="">
        <xdr:sp macro="" textlink="">
          <xdr:nvSpPr>
            <xdr:cNvPr id="0" name=""/>
            <xdr:cNvSpPr>
              <a:spLocks noTextEdit="1"/>
            </xdr:cNvSpPr>
          </xdr:nvSpPr>
          <xdr:spPr>
            <a:xfrm>
              <a:off x="2044535" y="17517094"/>
              <a:ext cx="1817975" cy="23890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103</xdr:row>
      <xdr:rowOff>54428</xdr:rowOff>
    </xdr:from>
    <xdr:to>
      <xdr:col>5</xdr:col>
      <xdr:colOff>364465</xdr:colOff>
      <xdr:row>116</xdr:row>
      <xdr:rowOff>102053</xdr:rowOff>
    </xdr:to>
    <mc:AlternateContent xmlns:mc="http://schemas.openxmlformats.org/markup-compatibility/2006" xmlns:a14="http://schemas.microsoft.com/office/drawing/2010/main">
      <mc:Choice Requires="a14">
        <xdr:graphicFrame macro="">
          <xdr:nvGraphicFramePr>
            <xdr:cNvPr id="18" name="Brand 5">
              <a:extLst>
                <a:ext uri="{FF2B5EF4-FFF2-40B4-BE49-F238E27FC236}">
                  <a16:creationId xmlns:a16="http://schemas.microsoft.com/office/drawing/2014/main" id="{41ACC921-4B9C-40D9-99F6-EA50077B17E6}"/>
                </a:ext>
              </a:extLst>
            </xdr:cNvPr>
            <xdr:cNvGraphicFramePr/>
          </xdr:nvGraphicFramePr>
          <xdr:xfrm>
            <a:off x="0" y="0"/>
            <a:ext cx="0" cy="0"/>
          </xdr:xfrm>
          <a:graphic>
            <a:graphicData uri="http://schemas.microsoft.com/office/drawing/2010/slicer">
              <sle:slicer xmlns:sle="http://schemas.microsoft.com/office/drawing/2010/slicer" name="Brand 5"/>
            </a:graphicData>
          </a:graphic>
        </xdr:graphicFrame>
      </mc:Choice>
      <mc:Fallback xmlns="">
        <xdr:sp macro="" textlink="">
          <xdr:nvSpPr>
            <xdr:cNvPr id="0" name=""/>
            <xdr:cNvSpPr>
              <a:spLocks noTextEdit="1"/>
            </xdr:cNvSpPr>
          </xdr:nvSpPr>
          <xdr:spPr>
            <a:xfrm>
              <a:off x="0" y="20060392"/>
              <a:ext cx="3841956" cy="23890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54154</xdr:rowOff>
    </xdr:from>
    <xdr:to>
      <xdr:col>38</xdr:col>
      <xdr:colOff>34637</xdr:colOff>
      <xdr:row>29</xdr:row>
      <xdr:rowOff>155468</xdr:rowOff>
    </xdr:to>
    <xdr:graphicFrame macro="">
      <xdr:nvGraphicFramePr>
        <xdr:cNvPr id="19" name="Chart 31">
          <a:extLst>
            <a:ext uri="{FF2B5EF4-FFF2-40B4-BE49-F238E27FC236}">
              <a16:creationId xmlns:a16="http://schemas.microsoft.com/office/drawing/2014/main" id="{6C6F329F-5A02-4FC5-9C76-5F08140B9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424311</xdr:colOff>
      <xdr:row>31</xdr:row>
      <xdr:rowOff>15889</xdr:rowOff>
    </xdr:from>
    <xdr:to>
      <xdr:col>37</xdr:col>
      <xdr:colOff>585603</xdr:colOff>
      <xdr:row>45</xdr:row>
      <xdr:rowOff>96982</xdr:rowOff>
    </xdr:to>
    <xdr:graphicFrame macro="">
      <xdr:nvGraphicFramePr>
        <xdr:cNvPr id="20" name="Chart 34">
          <a:extLst>
            <a:ext uri="{FF2B5EF4-FFF2-40B4-BE49-F238E27FC236}">
              <a16:creationId xmlns:a16="http://schemas.microsoft.com/office/drawing/2014/main" id="{164521A0-54E4-437F-9333-3E3A3ACB2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426352</xdr:colOff>
      <xdr:row>46</xdr:row>
      <xdr:rowOff>6040</xdr:rowOff>
    </xdr:from>
    <xdr:to>
      <xdr:col>37</xdr:col>
      <xdr:colOff>604962</xdr:colOff>
      <xdr:row>67</xdr:row>
      <xdr:rowOff>40882</xdr:rowOff>
    </xdr:to>
    <xdr:graphicFrame macro="">
      <xdr:nvGraphicFramePr>
        <xdr:cNvPr id="21" name="Chart 39">
          <a:extLst>
            <a:ext uri="{FF2B5EF4-FFF2-40B4-BE49-F238E27FC236}">
              <a16:creationId xmlns:a16="http://schemas.microsoft.com/office/drawing/2014/main" id="{488A94EF-FA79-403F-ADBB-1F37AC7AD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417508</xdr:colOff>
      <xdr:row>67</xdr:row>
      <xdr:rowOff>159883</xdr:rowOff>
    </xdr:from>
    <xdr:to>
      <xdr:col>38</xdr:col>
      <xdr:colOff>55791</xdr:colOff>
      <xdr:row>88</xdr:row>
      <xdr:rowOff>101001</xdr:rowOff>
    </xdr:to>
    <xdr:graphicFrame macro="">
      <xdr:nvGraphicFramePr>
        <xdr:cNvPr id="22" name="Chart 43">
          <a:extLst>
            <a:ext uri="{FF2B5EF4-FFF2-40B4-BE49-F238E27FC236}">
              <a16:creationId xmlns:a16="http://schemas.microsoft.com/office/drawing/2014/main" id="{01ABB2F6-9134-4AEB-BD38-00503D920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406300</xdr:colOff>
      <xdr:row>88</xdr:row>
      <xdr:rowOff>185016</xdr:rowOff>
    </xdr:from>
    <xdr:to>
      <xdr:col>38</xdr:col>
      <xdr:colOff>73107</xdr:colOff>
      <xdr:row>117</xdr:row>
      <xdr:rowOff>60674</xdr:rowOff>
    </xdr:to>
    <xdr:graphicFrame macro="">
      <xdr:nvGraphicFramePr>
        <xdr:cNvPr id="23" name="Chart 47">
          <a:extLst>
            <a:ext uri="{FF2B5EF4-FFF2-40B4-BE49-F238E27FC236}">
              <a16:creationId xmlns:a16="http://schemas.microsoft.com/office/drawing/2014/main" id="{D0A0A0F7-C751-436E-A789-FF8208A9D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11</xdr:col>
      <xdr:colOff>215153</xdr:colOff>
      <xdr:row>12</xdr:row>
      <xdr:rowOff>114300</xdr:rowOff>
    </xdr:from>
    <xdr:ext cx="65" cy="172227"/>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8235203" y="28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11</xdr:col>
      <xdr:colOff>215153</xdr:colOff>
      <xdr:row>51</xdr:row>
      <xdr:rowOff>114300</xdr:rowOff>
    </xdr:from>
    <xdr:ext cx="65" cy="172227"/>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8235203" y="10629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KT-ANDIKA" refreshedDate="45175.670476736108" createdVersion="6" refreshedVersion="8" minRefreshableVersion="3" recordCount="210" xr:uid="{00000000-000A-0000-FFFF-FFFF00000000}">
  <cacheSource type="worksheet">
    <worksheetSource ref="I2:L212" sheet="Pivot"/>
  </cacheSource>
  <cacheFields count="4">
    <cacheField name="eCustomer " numFmtId="0">
      <sharedItems containsBlank="1" count="8">
        <s v="Lazada"/>
        <s v="Shopee"/>
        <m/>
        <s v="Blibli Jabodetabek"/>
        <s v="Blibli Non Jabodetabek"/>
        <s v="Tokopedia"/>
        <s v="Bukalapak"/>
        <s v="JD.ID" u="1"/>
      </sharedItems>
    </cacheField>
    <cacheField name="OSA" numFmtId="9">
      <sharedItems containsMixedTypes="1" containsNumber="1" minValue="0.96351575456053073" maxValue="1"/>
    </cacheField>
    <cacheField name="OOS" numFmtId="9">
      <sharedItems containsMixedTypes="1" containsNumber="1" minValue="0" maxValue="3.6484245439469265E-2"/>
    </cacheField>
    <cacheField name="Date" numFmtId="16">
      <sharedItems containsSemiMixedTypes="0" containsNonDate="0" containsDate="1" containsString="0" minDate="2020-01-01T00:00:00" maxDate="2023-07-31T00:00:00" count="895">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1-09-29T00:00:00" u="1"/>
        <d v="2022-09-29T00:00:00" u="1"/>
        <d v="2021-10-25T00:00:00" u="1"/>
        <d v="2020-11-21T00:00:00" u="1"/>
        <d v="2022-10-25T00:00:00" u="1"/>
        <d v="2021-11-21T00:00:00" u="1"/>
        <d v="2020-12-17T00:00:00" u="1"/>
        <d v="2022-11-21T00:00:00" u="1"/>
        <d v="2021-12-17T00:00:00" u="1"/>
        <d v="2021-10-27T00:00:00" u="1"/>
        <d v="2020-11-23T00:00:00" u="1"/>
        <d v="2022-10-27T00:00:00" u="1"/>
        <d v="2021-11-23T00:00:00" u="1"/>
        <d v="2020-12-19T00:00:00" u="1"/>
        <d v="2022-11-23T00:00:00" u="1"/>
        <d v="2021-12-19T00:00:00" u="1"/>
        <d v="2021-10-29T00:00:00" u="1"/>
        <d v="2020-11-25T00:00:00" u="1"/>
        <d v="2022-10-29T00:00:00" u="1"/>
        <d v="2021-11-25T00:00:00" u="1"/>
        <d v="2020-12-21T00:00:00" u="1"/>
        <d v="2022-11-25T00:00:00" u="1"/>
        <d v="2021-12-21T00:00:00" u="1"/>
        <d v="2020-01-02T00:00:00" u="1"/>
        <d v="2022-01-02T00:00:00" u="1"/>
        <d v="2023-01-02T00:00:00" u="1"/>
        <d v="2020-11-27T00:00:00" u="1"/>
        <d v="2021-11-27T00:00:00" u="1"/>
        <d v="2020-12-23T00:00:00" u="1"/>
        <d v="2022-11-27T00:00:00" u="1"/>
        <d v="2021-12-23T00:00:00" u="1"/>
        <d v="2020-01-04T00:00:00" u="1"/>
        <d v="2022-01-04T00:00:00" u="1"/>
        <d v="2023-01-04T00:00:00" u="1"/>
        <d v="2020-11-29T00:00:00" u="1"/>
        <d v="2021-11-29T00:00:00" u="1"/>
        <d v="2020-12-25T00:00:00" u="1"/>
        <d v="2022-11-29T00:00:00" u="1"/>
        <d v="2021-12-25T00:00:00" u="1"/>
        <d v="2020-01-06T00:00:00" u="1"/>
        <d v="2020-02-02T00:00:00" u="1"/>
        <d v="2022-01-06T00:00:00" u="1"/>
        <d v="2023-01-06T00:00:00" u="1"/>
        <d v="2022-02-02T00:00:00" u="1"/>
        <d v="2023-02-02T00:00:00" u="1"/>
        <d v="2020-12-27T00:00:00" u="1"/>
        <d v="2021-12-27T00:00:00" u="1"/>
        <d v="2020-01-08T00:00:00" u="1"/>
        <d v="2020-02-04T00:00:00" u="1"/>
        <d v="2022-01-08T00:00:00" u="1"/>
        <d v="2023-01-08T00:00:00" u="1"/>
        <d v="2022-02-04T00:00:00" u="1"/>
        <d v="2023-02-04T00:00:00" u="1"/>
        <d v="2020-12-29T00:00:00" u="1"/>
        <d v="2021-12-29T00:00:00" u="1"/>
        <d v="2020-01-10T00:00:00" u="1"/>
        <d v="2020-02-06T00:00:00" u="1"/>
        <d v="2022-01-10T00:00:00" u="1"/>
        <d v="2023-01-10T00:00:00" u="1"/>
        <d v="2020-03-02T00:00:00" u="1"/>
        <d v="2022-02-06T00:00:00" u="1"/>
        <d v="2023-02-06T00:00:00" u="1"/>
        <d v="2022-03-02T00:00:00" u="1"/>
        <d v="2023-03-02T00:00:00" u="1"/>
        <d v="2020-01-12T00:00:00" u="1"/>
        <d v="2020-02-08T00:00:00" u="1"/>
        <d v="2022-01-12T00:00:00" u="1"/>
        <d v="2023-01-12T00:00:00" u="1"/>
        <d v="2020-03-04T00:00:00" u="1"/>
        <d v="2022-02-08T00:00:00" u="1"/>
        <d v="2023-02-08T00:00:00" u="1"/>
        <d v="2022-03-04T00:00:00" u="1"/>
        <d v="2023-03-04T00:00:00" u="1"/>
        <d v="2020-01-14T00:00:00" u="1"/>
        <d v="2020-02-10T00:00:00" u="1"/>
        <d v="2022-01-14T00:00:00" u="1"/>
        <d v="2023-01-14T00:00:00" u="1"/>
        <d v="2020-03-06T00:00:00" u="1"/>
        <d v="2022-02-10T00:00:00" u="1"/>
        <d v="2023-02-10T00:00:00" u="1"/>
        <d v="2020-04-02T00:00:00" u="1"/>
        <d v="2022-03-06T00:00:00" u="1"/>
        <d v="2023-03-06T00:00:00" u="1"/>
        <d v="2022-04-02T00:00:00" u="1"/>
        <d v="2020-01-16T00:00:00" u="1"/>
        <d v="2020-02-12T00:00:00" u="1"/>
        <d v="2022-01-16T00:00:00" u="1"/>
        <d v="2023-01-16T00:00:00" u="1"/>
        <d v="2020-03-08T00:00:00" u="1"/>
        <d v="2022-02-12T00:00:00" u="1"/>
        <d v="2023-02-12T00:00:00" u="1"/>
        <d v="2020-04-04T00:00:00" u="1"/>
        <d v="2022-03-08T00:00:00" u="1"/>
        <d v="2023-03-08T00:00:00" u="1"/>
        <d v="2022-04-04T00:00:00" u="1"/>
        <d v="2020-01-18T00:00:00" u="1"/>
        <d v="2020-02-14T00:00:00" u="1"/>
        <d v="2022-01-18T00:00:00" u="1"/>
        <d v="2023-01-18T00:00:00" u="1"/>
        <d v="2020-03-10T00:00:00" u="1"/>
        <d v="2022-02-14T00:00:00" u="1"/>
        <d v="2023-02-14T00:00:00" u="1"/>
        <d v="2020-04-06T00:00:00" u="1"/>
        <d v="2022-03-10T00:00:00" u="1"/>
        <d v="2023-03-10T00:00:00" u="1"/>
        <d v="2020-05-02T00:00:00" u="1"/>
        <d v="2022-04-06T00:00:00" u="1"/>
        <d v="2022-05-02T00:00:00" u="1"/>
        <d v="2023-05-02T00:00:00" u="1"/>
        <d v="2020-01-20T00:00:00" u="1"/>
        <d v="2020-02-16T00:00:00" u="1"/>
        <d v="2022-01-20T00:00:00" u="1"/>
        <d v="2023-01-20T00:00:00" u="1"/>
        <d v="2020-03-12T00:00:00" u="1"/>
        <d v="2022-02-16T00:00:00" u="1"/>
        <d v="2023-02-16T00:00:00" u="1"/>
        <d v="2020-04-08T00:00:00" u="1"/>
        <d v="2022-03-12T00:00:00" u="1"/>
        <d v="2023-03-12T00:00:00" u="1"/>
        <d v="2020-05-04T00:00:00" u="1"/>
        <d v="2022-04-08T00:00:00" u="1"/>
        <d v="2022-05-04T00:00:00" u="1"/>
        <d v="2023-05-04T00:00:00" u="1"/>
        <d v="2020-01-22T00:00:00" u="1"/>
        <d v="2020-02-18T00:00:00" u="1"/>
        <d v="2022-01-22T00:00:00" u="1"/>
        <d v="2023-01-22T00:00:00" u="1"/>
        <d v="2020-03-14T00:00:00" u="1"/>
        <d v="2022-02-18T00:00:00" u="1"/>
        <d v="2023-02-18T00:00:00" u="1"/>
        <d v="2020-04-10T00:00:00" u="1"/>
        <d v="2022-03-14T00:00:00" u="1"/>
        <d v="2023-03-14T00:00:00" u="1"/>
        <d v="2020-05-06T00:00:00" u="1"/>
        <d v="2022-04-10T00:00:00" u="1"/>
        <d v="2020-06-02T00:00:00" u="1"/>
        <d v="2022-05-06T00:00:00" u="1"/>
        <d v="2023-05-06T00:00:00" u="1"/>
        <d v="2022-06-02T00:00:00" u="1"/>
        <d v="2020-01-24T00:00:00" u="1"/>
        <d v="2020-02-20T00:00:00" u="1"/>
        <d v="2022-01-24T00:00:00" u="1"/>
        <d v="2023-01-24T00:00:00" u="1"/>
        <d v="2020-03-16T00:00:00" u="1"/>
        <d v="2022-02-20T00:00:00" u="1"/>
        <d v="2023-02-20T00:00:00" u="1"/>
        <d v="2020-04-12T00:00:00" u="1"/>
        <d v="2022-03-16T00:00:00" u="1"/>
        <d v="2023-03-16T00:00:00" u="1"/>
        <d v="2020-05-08T00:00:00" u="1"/>
        <d v="2022-04-12T00:00:00" u="1"/>
        <d v="2020-06-04T00:00:00" u="1"/>
        <d v="2022-05-08T00:00:00" u="1"/>
        <d v="2023-05-08T00:00:00" u="1"/>
        <d v="2022-06-04T00:00:00" u="1"/>
        <d v="2020-01-26T00:00:00" u="1"/>
        <d v="2020-02-22T00:00:00" u="1"/>
        <d v="2022-01-26T00:00:00" u="1"/>
        <d v="2023-01-26T00:00:00" u="1"/>
        <d v="2020-03-18T00:00:00" u="1"/>
        <d v="2022-02-22T00:00:00" u="1"/>
        <d v="2023-02-22T00:00:00" u="1"/>
        <d v="2020-04-14T00:00:00" u="1"/>
        <d v="2022-03-18T00:00:00" u="1"/>
        <d v="2023-03-18T00:00:00" u="1"/>
        <d v="2020-05-10T00:00:00" u="1"/>
        <d v="2022-04-14T00:00:00" u="1"/>
        <d v="2020-06-06T00:00:00" u="1"/>
        <d v="2022-05-10T00:00:00" u="1"/>
        <d v="2023-05-10T00:00:00" u="1"/>
        <d v="2022-06-06T00:00:00" u="1"/>
        <d v="2021-07-02T00:00:00" u="1"/>
        <d v="2022-07-02T00:00:00" u="1"/>
        <d v="2020-01-28T00:00:00" u="1"/>
        <d v="2020-02-24T00:00:00" u="1"/>
        <d v="2022-01-28T00:00:00" u="1"/>
        <d v="2023-01-28T00:00:00" u="1"/>
        <d v="2020-03-20T00:00:00" u="1"/>
        <d v="2022-02-24T00:00:00" u="1"/>
        <d v="2023-02-24T00:00:00" u="1"/>
        <d v="2020-04-16T00:00:00" u="1"/>
        <d v="2022-03-20T00:00:00" u="1"/>
        <d v="2023-03-20T00:00:00" u="1"/>
        <d v="2020-05-12T00:00:00" u="1"/>
        <d v="2022-04-16T00:00:00" u="1"/>
        <d v="2020-06-08T00:00:00" u="1"/>
        <d v="2022-05-12T00:00:00" u="1"/>
        <d v="2023-05-12T00:00:00" u="1"/>
        <d v="2022-06-08T00:00:00" u="1"/>
        <d v="2021-07-04T00:00:00" u="1"/>
        <d v="2022-07-04T00:00:00" u="1"/>
        <d v="2020-01-30T00:00:00" u="1"/>
        <d v="2020-02-26T00:00:00" u="1"/>
        <d v="2022-01-30T00:00:00" u="1"/>
        <d v="2023-01-30T00:00:00" u="1"/>
        <d v="2020-03-22T00:00:00" u="1"/>
        <d v="2022-02-26T00:00:00" u="1"/>
        <d v="2023-02-26T00:00:00" u="1"/>
        <d v="2020-04-18T00:00:00" u="1"/>
        <d v="2022-03-22T00:00:00" u="1"/>
        <d v="2023-03-22T00:00:00" u="1"/>
        <d v="2020-05-14T00:00:00" u="1"/>
        <d v="2022-04-18T00:00:00" u="1"/>
        <d v="2020-06-10T00:00:00" u="1"/>
        <d v="2022-05-14T00:00:00" u="1"/>
        <d v="2023-05-14T00:00:00" u="1"/>
        <d v="2022-06-10T00:00:00" u="1"/>
        <d v="2021-07-06T00:00:00" u="1"/>
        <d v="2022-07-06T00:00:00" u="1"/>
        <d v="2021-08-02T00:00:00" u="1"/>
        <d v="2022-08-02T00:00:00" u="1"/>
        <d v="2020-02-28T00:00:00" u="1"/>
        <d v="2020-03-24T00:00:00" u="1"/>
        <d v="2022-02-28T00:00:00" u="1"/>
        <d v="2023-02-28T00:00:00" u="1"/>
        <d v="2020-04-20T00:00:00" u="1"/>
        <d v="2022-03-24T00:00:00" u="1"/>
        <d v="2023-03-24T00:00:00" u="1"/>
        <d v="2020-05-16T00:00:00" u="1"/>
        <d v="2022-04-20T00:00:00" u="1"/>
        <d v="2020-06-12T00:00:00" u="1"/>
        <d v="2022-05-16T00:00:00" u="1"/>
        <d v="2023-05-16T00:00:00" u="1"/>
        <d v="2022-06-12T00:00:00" u="1"/>
        <d v="2021-07-08T00:00:00" u="1"/>
        <d v="2022-07-08T00:00:00" u="1"/>
        <d v="2021-08-04T00:00:00" u="1"/>
        <d v="2022-08-04T00:00:00" u="1"/>
        <d v="2020-03-26T00:00:00" u="1"/>
        <d v="2020-04-22T00:00:00" u="1"/>
        <d v="2022-03-26T00:00:00" u="1"/>
        <d v="2023-03-26T00:00:00" u="1"/>
        <d v="2020-05-18T00:00:00" u="1"/>
        <d v="2022-04-22T00:00:00" u="1"/>
        <d v="2020-06-14T00:00:00" u="1"/>
        <d v="2022-05-18T00:00:00" u="1"/>
        <d v="2023-05-18T00:00:00" u="1"/>
        <d v="2022-06-14T00:00:00" u="1"/>
        <d v="2021-07-10T00:00:00" u="1"/>
        <d v="2022-07-10T00:00:00" u="1"/>
        <d v="2021-08-06T00:00:00" u="1"/>
        <d v="2022-08-06T00:00:00" u="1"/>
        <d v="2021-09-02T00:00:00" u="1"/>
        <d v="2022-09-02T00:00:00" u="1"/>
        <d v="2020-03-28T00:00:00" u="1"/>
        <d v="2020-04-24T00:00:00" u="1"/>
        <d v="2022-03-28T00:00:00" u="1"/>
        <d v="2023-03-28T00:00:00" u="1"/>
        <d v="2020-05-20T00:00:00" u="1"/>
        <d v="2022-04-24T00:00:00" u="1"/>
        <d v="2020-06-16T00:00:00" u="1"/>
        <d v="2022-05-20T00:00:00" u="1"/>
        <d v="2023-05-20T00:00:00" u="1"/>
        <d v="2022-06-16T00:00:00" u="1"/>
        <d v="2021-07-12T00:00:00" u="1"/>
        <d v="2022-07-12T00:00:00" u="1"/>
        <d v="2021-08-08T00:00:00" u="1"/>
        <d v="2022-08-08T00:00:00" u="1"/>
        <d v="2021-09-04T00:00:00" u="1"/>
        <d v="2022-09-04T00:00:00" u="1"/>
        <d v="2020-03-30T00:00:00" u="1"/>
        <d v="2020-04-26T00:00:00" u="1"/>
        <d v="2022-03-30T00:00:00" u="1"/>
        <d v="2023-03-30T00:00:00" u="1"/>
        <d v="2020-05-22T00:00:00" u="1"/>
        <d v="2022-04-26T00:00:00" u="1"/>
        <d v="2020-06-18T00:00:00" u="1"/>
        <d v="2022-05-22T00:00:00" u="1"/>
        <d v="2023-05-22T00:00:00" u="1"/>
        <d v="2022-06-18T00:00:00" u="1"/>
        <d v="2021-07-14T00:00:00" u="1"/>
        <d v="2022-07-14T00:00:00" u="1"/>
        <d v="2021-08-10T00:00:00" u="1"/>
        <d v="2022-08-10T00:00:00" u="1"/>
        <d v="2021-09-06T00:00:00" u="1"/>
        <d v="2022-09-06T00:00:00" u="1"/>
        <d v="2021-10-02T00:00:00" u="1"/>
        <d v="2022-10-02T00:00:00" u="1"/>
        <d v="2020-04-28T00:00:00" u="1"/>
        <d v="2020-05-24T00:00:00" u="1"/>
        <d v="2022-04-28T00:00:00" u="1"/>
        <d v="2020-06-20T00:00:00" u="1"/>
        <d v="2022-05-24T00:00:00" u="1"/>
        <d v="2023-05-24T00:00:00" u="1"/>
        <d v="2022-06-20T00:00:00" u="1"/>
        <d v="2021-07-16T00:00:00" u="1"/>
        <d v="2022-07-16T00:00:00" u="1"/>
        <d v="2021-08-12T00:00:00" u="1"/>
        <d v="2022-08-12T00:00:00" u="1"/>
        <d v="2021-09-08T00:00:00" u="1"/>
        <d v="2022-09-08T00:00:00" u="1"/>
        <d v="2021-10-04T00:00:00" u="1"/>
        <d v="2022-10-04T00:00:00" u="1"/>
        <d v="2020-04-30T00:00:00" u="1"/>
        <d v="2020-05-26T00:00:00" u="1"/>
        <d v="2022-04-30T00:00:00" u="1"/>
        <d v="2020-06-22T00:00:00" u="1"/>
        <d v="2022-05-26T00:00:00" u="1"/>
        <d v="2023-05-26T00:00:00" u="1"/>
        <d v="2022-06-22T00:00:00" u="1"/>
        <d v="2021-07-18T00:00:00" u="1"/>
        <d v="2022-07-18T00:00:00" u="1"/>
        <d v="2021-08-14T00:00:00" u="1"/>
        <d v="2022-08-14T00:00:00" u="1"/>
        <d v="2021-09-10T00:00:00" u="1"/>
        <d v="2022-09-10T00:00:00" u="1"/>
        <d v="2021-10-06T00:00:00" u="1"/>
        <d v="2020-11-02T00:00:00" u="1"/>
        <d v="2022-10-06T00:00:00" u="1"/>
        <d v="2021-11-02T00:00:00" u="1"/>
        <d v="2022-11-02T00:00:00" u="1"/>
        <d v="2020-05-28T00:00:00" u="1"/>
        <d v="2020-06-24T00:00:00" u="1"/>
        <d v="2022-05-28T00:00:00" u="1"/>
        <d v="2023-05-28T00:00:00" u="1"/>
        <d v="2022-06-24T00:00:00" u="1"/>
        <d v="2021-07-20T00:00:00" u="1"/>
        <d v="2022-07-20T00:00:00" u="1"/>
        <d v="2021-08-16T00:00:00" u="1"/>
        <d v="2022-08-16T00:00:00" u="1"/>
        <d v="2021-09-12T00:00:00" u="1"/>
        <d v="2022-09-12T00:00:00" u="1"/>
        <d v="2021-10-08T00:00:00" u="1"/>
        <d v="2020-11-04T00:00:00" u="1"/>
        <d v="2022-10-08T00:00:00" u="1"/>
        <d v="2021-11-04T00:00:00" u="1"/>
        <d v="2022-11-04T00:00:00" u="1"/>
        <d v="2020-05-30T00:00:00" u="1"/>
        <d v="2020-06-26T00:00:00" u="1"/>
        <d v="2022-05-30T00:00:00" u="1"/>
        <d v="2023-05-30T00:00:00" u="1"/>
        <d v="2022-06-26T00:00:00" u="1"/>
        <d v="2021-07-22T00:00:00" u="1"/>
        <d v="2022-07-22T00:00:00" u="1"/>
        <d v="2021-08-18T00:00:00" u="1"/>
        <d v="2022-08-18T00:00:00" u="1"/>
        <d v="2021-09-14T00:00:00" u="1"/>
        <d v="2022-09-14T00:00:00" u="1"/>
        <d v="2021-10-10T00:00:00" u="1"/>
        <d v="2020-11-06T00:00:00" u="1"/>
        <d v="2022-10-10T00:00:00" u="1"/>
        <d v="2021-11-06T00:00:00" u="1"/>
        <d v="2020-12-02T00:00:00" u="1"/>
        <d v="2022-11-06T00:00:00" u="1"/>
        <d v="2021-12-02T00:00:00" u="1"/>
        <d v="2020-06-28T00:00:00" u="1"/>
        <d v="2022-06-28T00:00:00" u="1"/>
        <d v="2021-07-24T00:00:00" u="1"/>
        <d v="2022-07-24T00:00:00" u="1"/>
        <d v="2021-08-20T00:00:00" u="1"/>
        <d v="2022-08-20T00:00:00" u="1"/>
        <d v="2021-09-16T00:00:00" u="1"/>
        <d v="2022-09-16T00:00:00" u="1"/>
        <d v="2021-10-12T00:00:00" u="1"/>
        <d v="2020-11-08T00:00:00" u="1"/>
        <d v="2022-10-12T00:00:00" u="1"/>
        <d v="2021-11-08T00:00:00" u="1"/>
        <d v="2020-12-04T00:00:00" u="1"/>
        <d v="2022-11-08T00:00:00" u="1"/>
        <d v="2021-12-04T00:00:00" u="1"/>
        <d v="2020-06-30T00:00:00" u="1"/>
        <d v="2022-06-30T00:00:00" u="1"/>
        <d v="2021-07-26T00:00:00" u="1"/>
        <d v="2022-07-26T00:00:00" u="1"/>
        <d v="2021-08-22T00:00:00" u="1"/>
        <d v="2022-08-22T00:00:00" u="1"/>
        <d v="2021-09-18T00:00:00" u="1"/>
        <d v="2022-09-18T00:00:00" u="1"/>
        <d v="2021-10-14T00:00:00" u="1"/>
        <d v="2020-11-10T00:00:00" u="1"/>
        <d v="2022-10-14T00:00:00" u="1"/>
        <d v="2021-11-10T00:00:00" u="1"/>
        <d v="2020-12-06T00:00:00" u="1"/>
        <d v="2022-11-10T00:00:00" u="1"/>
        <d v="2021-12-06T00:00:00" u="1"/>
        <d v="2021-07-28T00:00:00" u="1"/>
        <d v="2022-07-28T00:00:00" u="1"/>
        <d v="2021-08-24T00:00:00" u="1"/>
        <d v="2022-08-24T00:00:00" u="1"/>
        <d v="2021-09-20T00:00:00" u="1"/>
        <d v="2022-09-20T00:00:00" u="1"/>
        <d v="2021-10-16T00:00:00" u="1"/>
        <d v="2020-11-12T00:00:00" u="1"/>
        <d v="2022-10-16T00:00:00" u="1"/>
        <d v="2021-11-12T00:00:00" u="1"/>
        <d v="2020-12-08T00:00:00" u="1"/>
        <d v="2022-11-12T00:00:00" u="1"/>
        <d v="2021-12-08T00:00:00" u="1"/>
        <d v="2021-07-30T00:00:00" u="1"/>
        <d v="2022-07-30T00:00:00" u="1"/>
        <d v="2021-08-26T00:00:00" u="1"/>
        <d v="2022-08-26T00:00:00" u="1"/>
        <d v="2021-09-22T00:00:00" u="1"/>
        <d v="2022-09-22T00:00:00" u="1"/>
        <d v="2021-10-18T00:00:00" u="1"/>
        <d v="2020-11-14T00:00:00" u="1"/>
        <d v="2022-10-18T00:00:00" u="1"/>
        <d v="2021-11-14T00:00:00" u="1"/>
        <d v="2020-12-10T00:00:00" u="1"/>
        <d v="2022-11-14T00:00:00" u="1"/>
        <d v="2021-12-10T00:00:00" u="1"/>
        <d v="2021-08-28T00:00:00" u="1"/>
        <d v="2022-08-28T00:00:00" u="1"/>
        <d v="2021-09-24T00:00:00" u="1"/>
        <d v="2022-09-24T00:00:00" u="1"/>
        <d v="2021-10-20T00:00:00" u="1"/>
        <d v="2020-11-16T00:00:00" u="1"/>
        <d v="2022-10-20T00:00:00" u="1"/>
        <d v="2021-11-16T00:00:00" u="1"/>
        <d v="2020-12-12T00:00:00" u="1"/>
        <d v="2022-11-16T00:00:00" u="1"/>
        <d v="2021-12-12T00:00:00" u="1"/>
        <d v="2021-08-30T00:00:00" u="1"/>
        <d v="2022-08-30T00:00:00" u="1"/>
        <d v="2021-09-26T00:00:00" u="1"/>
        <d v="2022-09-26T00:00:00" u="1"/>
        <d v="2021-10-22T00:00:00" u="1"/>
        <d v="2020-11-18T00:00:00" u="1"/>
        <d v="2022-10-22T00:00:00" u="1"/>
        <d v="2021-11-18T00:00:00" u="1"/>
        <d v="2020-12-14T00:00:00" u="1"/>
        <d v="2022-11-18T00:00:00" u="1"/>
        <d v="2021-12-14T00:00:00" u="1"/>
        <d v="2021-09-28T00:00:00" u="1"/>
        <d v="2022-09-28T00:00:00" u="1"/>
        <d v="2021-10-24T00:00:00" u="1"/>
        <d v="2020-11-20T00:00:00" u="1"/>
        <d v="2022-10-24T00:00:00" u="1"/>
        <d v="2021-11-20T00:00:00" u="1"/>
        <d v="2020-12-16T00:00:00" u="1"/>
        <d v="2022-11-20T00:00:00" u="1"/>
        <d v="2021-12-16T00:00:00" u="1"/>
        <d v="2021-09-30T00:00:00" u="1"/>
        <d v="2022-09-30T00:00:00" u="1"/>
        <d v="2021-10-26T00:00:00" u="1"/>
        <d v="2020-11-22T00:00:00" u="1"/>
        <d v="2022-10-26T00:00:00" u="1"/>
        <d v="2021-11-22T00:00:00" u="1"/>
        <d v="2020-12-18T00:00:00" u="1"/>
        <d v="2022-11-22T00:00:00" u="1"/>
        <d v="2021-12-18T00:00:00" u="1"/>
        <d v="2021-10-28T00:00:00" u="1"/>
        <d v="2020-11-24T00:00:00" u="1"/>
        <d v="2022-10-28T00:00:00" u="1"/>
        <d v="2021-11-24T00:00:00" u="1"/>
        <d v="2020-12-20T00:00:00" u="1"/>
        <d v="2022-11-24T00:00:00" u="1"/>
        <d v="2021-12-20T00:00:00" u="1"/>
        <d v="2020-01-01T00:00:00" u="1"/>
        <d v="2022-01-01T00:00:00" u="1"/>
        <d v="2023-01-01T00:00:00" u="1"/>
        <d v="2021-10-30T00:00:00" u="1"/>
        <d v="2020-11-26T00:00:00" u="1"/>
        <d v="2022-10-30T00:00:00" u="1"/>
        <d v="2021-11-26T00:00:00" u="1"/>
        <d v="2020-12-22T00:00:00" u="1"/>
        <d v="2022-11-26T00:00:00" u="1"/>
        <d v="2021-12-22T00:00:00" u="1"/>
        <d v="2020-01-03T00:00:00" u="1"/>
        <d v="2022-01-03T00:00:00" u="1"/>
        <d v="2023-01-03T00:00:00" u="1"/>
        <d v="2020-11-28T00:00:00" u="1"/>
        <d v="2021-11-28T00:00:00" u="1"/>
        <d v="2020-12-24T00:00:00" u="1"/>
        <d v="2022-11-28T00:00:00" u="1"/>
        <d v="2021-12-24T00:00:00" u="1"/>
        <d v="2020-01-05T00:00:00" u="1"/>
        <d v="2020-02-01T00:00:00" u="1"/>
        <d v="2022-01-05T00:00:00" u="1"/>
        <d v="2023-01-05T00:00:00" u="1"/>
        <d v="2022-02-01T00:00:00" u="1"/>
        <d v="2023-02-01T00:00:00" u="1"/>
        <d v="2020-11-30T00:00:00" u="1"/>
        <d v="2021-11-30T00:00:00" u="1"/>
        <d v="2020-12-26T00:00:00" u="1"/>
        <d v="2022-11-30T00:00:00" u="1"/>
        <d v="2021-12-26T00:00:00" u="1"/>
        <d v="2020-01-07T00:00:00" u="1"/>
        <d v="2020-02-03T00:00:00" u="1"/>
        <d v="2022-01-07T00:00:00" u="1"/>
        <d v="2023-01-07T00:00:00" u="1"/>
        <d v="2022-02-03T00:00:00" u="1"/>
        <d v="2023-02-03T00:00:00" u="1"/>
        <d v="2020-12-28T00:00:00" u="1"/>
        <d v="2021-12-28T00:00:00" u="1"/>
        <d v="2020-01-09T00:00:00" u="1"/>
        <d v="2020-02-05T00:00:00" u="1"/>
        <d v="2022-01-09T00:00:00" u="1"/>
        <d v="2023-01-09T00:00:00" u="1"/>
        <d v="2020-03-01T00:00:00" u="1"/>
        <d v="2022-02-05T00:00:00" u="1"/>
        <d v="2023-02-05T00:00:00" u="1"/>
        <d v="2022-03-01T00:00:00" u="1"/>
        <d v="2023-03-01T00:00:00" u="1"/>
        <d v="2020-12-30T00:00:00" u="1"/>
        <d v="2021-12-30T00:00:00" u="1"/>
        <d v="2020-01-11T00:00:00" u="1"/>
        <d v="2020-02-07T00:00:00" u="1"/>
        <d v="2022-01-11T00:00:00" u="1"/>
        <d v="2023-01-11T00:00:00" u="1"/>
        <d v="2020-03-03T00:00:00" u="1"/>
        <d v="2022-02-07T00:00:00" u="1"/>
        <d v="2023-02-07T00:00:00" u="1"/>
        <d v="2022-03-03T00:00:00" u="1"/>
        <d v="2023-03-03T00:00:00" u="1"/>
        <d v="2020-01-13T00:00:00" u="1"/>
        <d v="2020-02-09T00:00:00" u="1"/>
        <d v="2022-01-13T00:00:00" u="1"/>
        <d v="2023-01-13T00:00:00" u="1"/>
        <d v="2020-03-05T00:00:00" u="1"/>
        <d v="2022-02-09T00:00:00" u="1"/>
        <d v="2023-02-09T00:00:00" u="1"/>
        <d v="2020-04-01T00:00:00" u="1"/>
        <d v="2022-03-05T00:00:00" u="1"/>
        <d v="2023-03-05T00:00:00" u="1"/>
        <d v="2022-04-01T00:00:00" u="1"/>
        <d v="2020-01-15T00:00:00" u="1"/>
        <d v="2020-02-11T00:00:00" u="1"/>
        <d v="2022-01-15T00:00:00" u="1"/>
        <d v="2023-01-15T00:00:00" u="1"/>
        <d v="2020-03-07T00:00:00" u="1"/>
        <d v="2022-02-11T00:00:00" u="1"/>
        <d v="2023-02-11T00:00:00" u="1"/>
        <d v="2020-04-03T00:00:00" u="1"/>
        <d v="2022-03-07T00:00:00" u="1"/>
        <d v="2023-03-07T00:00:00" u="1"/>
        <d v="2022-04-03T00:00:00" u="1"/>
        <d v="2020-01-17T00:00:00" u="1"/>
        <d v="2020-02-13T00:00:00" u="1"/>
        <d v="2022-01-17T00:00:00" u="1"/>
        <d v="2023-01-17T00:00:00" u="1"/>
        <d v="2020-03-09T00:00:00" u="1"/>
        <d v="2022-02-13T00:00:00" u="1"/>
        <d v="2023-02-13T00:00:00" u="1"/>
        <d v="2020-04-05T00:00:00" u="1"/>
        <d v="2022-03-09T00:00:00" u="1"/>
        <d v="2023-03-09T00:00:00" u="1"/>
        <d v="2020-05-01T00:00:00" u="1"/>
        <d v="2022-04-05T00:00:00" u="1"/>
        <d v="2022-05-01T00:00:00" u="1"/>
        <d v="2023-05-01T00:00:00" u="1"/>
        <d v="2020-01-19T00:00:00" u="1"/>
        <d v="2020-02-15T00:00:00" u="1"/>
        <d v="2022-01-19T00:00:00" u="1"/>
        <d v="2023-01-19T00:00:00" u="1"/>
        <d v="2020-03-11T00:00:00" u="1"/>
        <d v="2022-02-15T00:00:00" u="1"/>
        <d v="2023-02-15T00:00:00" u="1"/>
        <d v="2020-04-07T00:00:00" u="1"/>
        <d v="2022-03-11T00:00:00" u="1"/>
        <d v="2023-03-11T00:00:00" u="1"/>
        <d v="2020-05-03T00:00:00" u="1"/>
        <d v="2022-04-07T00:00:00" u="1"/>
        <d v="2022-05-03T00:00:00" u="1"/>
        <d v="2023-05-03T00:00:00" u="1"/>
        <d v="2020-01-21T00:00:00" u="1"/>
        <d v="2020-02-17T00:00:00" u="1"/>
        <d v="2022-01-21T00:00:00" u="1"/>
        <d v="2023-01-21T00:00:00" u="1"/>
        <d v="2020-03-13T00:00:00" u="1"/>
        <d v="2022-02-17T00:00:00" u="1"/>
        <d v="2023-02-17T00:00:00" u="1"/>
        <d v="2020-04-09T00:00:00" u="1"/>
        <d v="2022-03-13T00:00:00" u="1"/>
        <d v="2023-03-13T00:00:00" u="1"/>
        <d v="2020-05-05T00:00:00" u="1"/>
        <d v="2022-04-09T00:00:00" u="1"/>
        <d v="2020-06-01T00:00:00" u="1"/>
        <d v="2022-05-05T00:00:00" u="1"/>
        <d v="2023-05-05T00:00:00" u="1"/>
        <d v="2022-06-01T00:00:00" u="1"/>
        <d v="2020-01-23T00:00:00" u="1"/>
        <d v="2020-02-19T00:00:00" u="1"/>
        <d v="2022-01-23T00:00:00" u="1"/>
        <d v="2023-01-23T00:00:00" u="1"/>
        <d v="2020-03-15T00:00:00" u="1"/>
        <d v="2022-02-19T00:00:00" u="1"/>
        <d v="2023-02-19T00:00:00" u="1"/>
        <d v="2020-04-11T00:00:00" u="1"/>
        <d v="2022-03-15T00:00:00" u="1"/>
        <d v="2023-03-15T00:00:00" u="1"/>
        <d v="2020-05-07T00:00:00" u="1"/>
        <d v="2022-04-11T00:00:00" u="1"/>
        <d v="2020-06-03T00:00:00" u="1"/>
        <d v="2022-05-07T00:00:00" u="1"/>
        <d v="2023-05-07T00:00:00" u="1"/>
        <d v="2022-06-03T00:00:00" u="1"/>
        <d v="2020-01-25T00:00:00" u="1"/>
        <d v="2020-02-21T00:00:00" u="1"/>
        <d v="2022-01-25T00:00:00" u="1"/>
        <d v="2023-01-25T00:00:00" u="1"/>
        <d v="2020-03-17T00:00:00" u="1"/>
        <d v="2022-02-21T00:00:00" u="1"/>
        <d v="2023-02-21T00:00:00" u="1"/>
        <d v="2020-04-13T00:00:00" u="1"/>
        <d v="2022-03-17T00:00:00" u="1"/>
        <d v="2023-03-17T00:00:00" u="1"/>
        <d v="2020-05-09T00:00:00" u="1"/>
        <d v="2022-04-13T00:00:00" u="1"/>
        <d v="2020-06-05T00:00:00" u="1"/>
        <d v="2022-05-09T00:00:00" u="1"/>
        <d v="2023-05-09T00:00:00" u="1"/>
        <d v="2022-06-05T00:00:00" u="1"/>
        <d v="2021-07-01T00:00:00" u="1"/>
        <d v="2022-07-01T00:00:00" u="1"/>
        <d v="2020-01-27T00:00:00" u="1"/>
        <d v="2020-02-23T00:00:00" u="1"/>
        <d v="2022-01-27T00:00:00" u="1"/>
        <d v="2023-01-27T00:00:00" u="1"/>
        <d v="2020-03-19T00:00:00" u="1"/>
        <d v="2022-02-23T00:00:00" u="1"/>
        <d v="2023-02-23T00:00:00" u="1"/>
        <d v="2020-04-15T00:00:00" u="1"/>
        <d v="2022-03-19T00:00:00" u="1"/>
        <d v="2023-03-19T00:00:00" u="1"/>
        <d v="2020-05-11T00:00:00" u="1"/>
        <d v="2022-04-15T00:00:00" u="1"/>
        <d v="2020-06-07T00:00:00" u="1"/>
        <d v="2022-05-11T00:00:00" u="1"/>
        <d v="2023-05-11T00:00:00" u="1"/>
        <d v="2022-06-07T00:00:00" u="1"/>
        <d v="2021-07-03T00:00:00" u="1"/>
        <d v="2022-07-03T00:00:00" u="1"/>
        <d v="2020-01-29T00:00:00" u="1"/>
        <d v="2020-02-25T00:00:00" u="1"/>
        <d v="2022-01-29T00:00:00" u="1"/>
        <d v="2023-01-29T00:00:00" u="1"/>
        <d v="2020-03-21T00:00:00" u="1"/>
        <d v="2022-02-25T00:00:00" u="1"/>
        <d v="2023-02-25T00:00:00" u="1"/>
        <d v="2020-04-17T00:00:00" u="1"/>
        <d v="2022-03-21T00:00:00" u="1"/>
        <d v="2023-03-21T00:00:00" u="1"/>
        <d v="2020-05-13T00:00:00" u="1"/>
        <d v="2022-04-17T00:00:00" u="1"/>
        <d v="2020-06-09T00:00:00" u="1"/>
        <d v="2022-05-13T00:00:00" u="1"/>
        <d v="2023-05-13T00:00:00" u="1"/>
        <d v="2022-06-09T00:00:00" u="1"/>
        <d v="2021-07-05T00:00:00" u="1"/>
        <d v="2022-07-05T00:00:00" u="1"/>
        <d v="2021-08-01T00:00:00" u="1"/>
        <d v="2022-08-01T00:00:00" u="1"/>
        <d v="2020-02-27T00:00:00" u="1"/>
        <d v="2020-03-23T00:00:00" u="1"/>
        <d v="2022-02-27T00:00:00" u="1"/>
        <d v="2023-02-27T00:00:00" u="1"/>
        <d v="2020-04-19T00:00:00" u="1"/>
        <d v="2022-03-23T00:00:00" u="1"/>
        <d v="2023-03-23T00:00:00" u="1"/>
        <d v="2020-05-15T00:00:00" u="1"/>
        <d v="2022-04-19T00:00:00" u="1"/>
        <d v="2020-06-11T00:00:00" u="1"/>
        <d v="2022-05-15T00:00:00" u="1"/>
        <d v="2023-05-15T00:00:00" u="1"/>
        <d v="2022-06-11T00:00:00" u="1"/>
        <d v="2021-07-07T00:00:00" u="1"/>
        <d v="2022-07-07T00:00:00" u="1"/>
        <d v="2021-08-03T00:00:00" u="1"/>
        <d v="2022-08-03T00:00:00" u="1"/>
        <d v="2020-02-29T00:00:00" u="1"/>
        <d v="2020-03-25T00:00:00" u="1"/>
        <d v="2020-04-21T00:00:00" u="1"/>
        <d v="2022-03-25T00:00:00" u="1"/>
        <d v="2023-03-25T00:00:00" u="1"/>
        <d v="2020-05-17T00:00:00" u="1"/>
        <d v="2022-04-21T00:00:00" u="1"/>
        <d v="2020-06-13T00:00:00" u="1"/>
        <d v="2022-05-17T00:00:00" u="1"/>
        <d v="2023-05-17T00:00:00" u="1"/>
        <d v="2022-06-13T00:00:00" u="1"/>
        <d v="2021-07-09T00:00:00" u="1"/>
        <d v="2022-07-09T00:00:00" u="1"/>
        <d v="2021-08-05T00:00:00" u="1"/>
        <d v="2022-08-05T00:00:00" u="1"/>
        <d v="2021-09-01T00:00:00" u="1"/>
        <d v="2022-09-01T00:00:00" u="1"/>
        <d v="2020-03-27T00:00:00" u="1"/>
        <d v="2020-04-23T00:00:00" u="1"/>
        <d v="2022-03-27T00:00:00" u="1"/>
        <d v="2023-03-27T00:00:00" u="1"/>
        <d v="2020-05-19T00:00:00" u="1"/>
        <d v="2022-04-23T00:00:00" u="1"/>
        <d v="2020-06-15T00:00:00" u="1"/>
        <d v="2022-05-19T00:00:00" u="1"/>
        <d v="2023-05-19T00:00:00" u="1"/>
        <d v="2022-06-15T00:00:00" u="1"/>
        <d v="2021-07-11T00:00:00" u="1"/>
        <d v="2022-07-11T00:00:00" u="1"/>
        <d v="2021-08-07T00:00:00" u="1"/>
        <d v="2022-08-07T00:00:00" u="1"/>
        <d v="2021-09-03T00:00:00" u="1"/>
        <d v="2022-09-03T00:00:00" u="1"/>
        <d v="2020-03-29T00:00:00" u="1"/>
        <d v="2020-04-25T00:00:00" u="1"/>
        <d v="2022-03-29T00:00:00" u="1"/>
        <d v="2023-03-29T00:00:00" u="1"/>
        <d v="2020-05-21T00:00:00" u="1"/>
        <d v="2022-04-25T00:00:00" u="1"/>
        <d v="2020-06-17T00:00:00" u="1"/>
        <d v="2022-05-21T00:00:00" u="1"/>
        <d v="2023-05-21T00:00:00" u="1"/>
        <d v="2022-06-17T00:00:00" u="1"/>
        <d v="2021-07-13T00:00:00" u="1"/>
        <d v="2022-07-13T00:00:00" u="1"/>
        <d v="2021-08-09T00:00:00" u="1"/>
        <d v="2022-08-09T00:00:00" u="1"/>
        <d v="2021-09-05T00:00:00" u="1"/>
        <d v="2022-09-05T00:00:00" u="1"/>
        <d v="2021-10-01T00:00:00" u="1"/>
        <d v="2022-10-01T00:00:00" u="1"/>
        <d v="2020-04-27T00:00:00" u="1"/>
        <d v="2020-05-23T00:00:00" u="1"/>
        <d v="2022-04-27T00:00:00" u="1"/>
        <d v="2020-06-19T00:00:00" u="1"/>
        <d v="2022-05-23T00:00:00" u="1"/>
        <d v="2023-05-23T00:00:00" u="1"/>
        <d v="2022-06-19T00:00:00" u="1"/>
        <d v="2021-07-15T00:00:00" u="1"/>
        <d v="2022-07-15T00:00:00" u="1"/>
        <d v="2021-08-11T00:00:00" u="1"/>
        <d v="2022-08-11T00:00:00" u="1"/>
        <d v="2021-09-07T00:00:00" u="1"/>
        <d v="2022-09-07T00:00:00" u="1"/>
        <d v="2021-10-03T00:00:00" u="1"/>
        <d v="2022-10-03T00:00:00" u="1"/>
        <d v="2020-04-29T00:00:00" u="1"/>
        <d v="2020-05-25T00:00:00" u="1"/>
        <d v="2022-04-29T00:00:00" u="1"/>
        <d v="2020-06-21T00:00:00" u="1"/>
        <d v="2022-05-25T00:00:00" u="1"/>
        <d v="2023-05-25T00:00:00" u="1"/>
        <d v="2022-06-21T00:00:00" u="1"/>
        <d v="2021-07-17T00:00:00" u="1"/>
        <d v="2022-07-17T00:00:00" u="1"/>
        <d v="2021-08-13T00:00:00" u="1"/>
        <d v="2022-08-13T00:00:00" u="1"/>
        <d v="2021-09-09T00:00:00" u="1"/>
        <d v="2022-09-09T00:00:00" u="1"/>
        <d v="2021-10-05T00:00:00" u="1"/>
        <d v="2020-11-01T00:00:00" u="1"/>
        <d v="2022-10-05T00:00:00" u="1"/>
        <d v="2021-11-01T00:00:00" u="1"/>
        <d v="2022-11-01T00:00:00" u="1"/>
        <d v="2020-05-27T00:00:00" u="1"/>
        <d v="2020-06-23T00:00:00" u="1"/>
        <d v="2022-05-27T00:00:00" u="1"/>
        <d v="2023-05-27T00:00:00" u="1"/>
        <d v="2022-06-23T00:00:00" u="1"/>
        <d v="2021-07-19T00:00:00" u="1"/>
        <d v="2022-07-19T00:00:00" u="1"/>
        <d v="2021-08-15T00:00:00" u="1"/>
        <d v="2022-08-15T00:00:00" u="1"/>
        <d v="2021-09-11T00:00:00" u="1"/>
        <d v="2022-09-11T00:00:00" u="1"/>
        <d v="2021-10-07T00:00:00" u="1"/>
        <d v="2020-11-03T00:00:00" u="1"/>
        <d v="2022-10-07T00:00:00" u="1"/>
        <d v="2021-11-03T00:00:00" u="1"/>
        <d v="2022-11-03T00:00:00" u="1"/>
        <d v="2020-05-29T00:00:00" u="1"/>
        <d v="2020-06-25T00:00:00" u="1"/>
        <d v="2022-05-29T00:00:00" u="1"/>
        <d v="2023-05-29T00:00:00" u="1"/>
        <d v="2022-06-25T00:00:00" u="1"/>
        <d v="2021-07-21T00:00:00" u="1"/>
        <d v="2022-07-21T00:00:00" u="1"/>
        <d v="2021-08-17T00:00:00" u="1"/>
        <d v="2022-08-17T00:00:00" u="1"/>
        <d v="2021-09-13T00:00:00" u="1"/>
        <d v="2022-09-13T00:00:00" u="1"/>
        <d v="2021-10-09T00:00:00" u="1"/>
        <d v="2020-11-05T00:00:00" u="1"/>
        <d v="2022-10-09T00:00:00" u="1"/>
        <d v="2021-11-05T00:00:00" u="1"/>
        <d v="2020-12-01T00:00:00" u="1"/>
        <d v="2022-11-05T00:00:00" u="1"/>
        <d v="2021-12-01T00:00:00" u="1"/>
        <d v="2020-06-27T00:00:00" u="1"/>
        <d v="2022-06-27T00:00:00" u="1"/>
        <d v="2021-07-23T00:00:00" u="1"/>
        <d v="2022-07-23T00:00:00" u="1"/>
        <d v="2021-08-19T00:00:00" u="1"/>
        <d v="2022-08-19T00:00:00" u="1"/>
        <d v="2021-09-15T00:00:00" u="1"/>
        <d v="2022-09-15T00:00:00" u="1"/>
        <d v="2021-10-11T00:00:00" u="1"/>
        <d v="2020-11-07T00:00:00" u="1"/>
        <d v="2022-10-11T00:00:00" u="1"/>
        <d v="2021-11-07T00:00:00" u="1"/>
        <d v="2020-12-03T00:00:00" u="1"/>
        <d v="2022-11-07T00:00:00" u="1"/>
        <d v="2021-12-03T00:00:00" u="1"/>
        <d v="2020-06-29T00:00:00" u="1"/>
        <d v="2022-06-29T00:00:00" u="1"/>
        <d v="2021-07-25T00:00:00" u="1"/>
        <d v="2022-07-25T00:00:00" u="1"/>
        <d v="2021-08-21T00:00:00" u="1"/>
        <d v="2022-08-21T00:00:00" u="1"/>
        <d v="2021-09-17T00:00:00" u="1"/>
        <d v="2022-09-17T00:00:00" u="1"/>
        <d v="2021-10-13T00:00:00" u="1"/>
        <d v="2020-11-09T00:00:00" u="1"/>
        <d v="2022-10-13T00:00:00" u="1"/>
        <d v="2021-11-09T00:00:00" u="1"/>
        <d v="2020-12-05T00:00:00" u="1"/>
        <d v="2022-11-09T00:00:00" u="1"/>
        <d v="2021-12-05T00:00:00" u="1"/>
        <d v="2021-07-27T00:00:00" u="1"/>
        <d v="2022-07-27T00:00:00" u="1"/>
        <d v="2021-08-23T00:00:00" u="1"/>
        <d v="2022-08-23T00:00:00" u="1"/>
        <d v="2021-09-19T00:00:00" u="1"/>
        <d v="2022-09-19T00:00:00" u="1"/>
        <d v="2021-10-15T00:00:00" u="1"/>
        <d v="2020-11-11T00:00:00" u="1"/>
        <d v="2022-10-15T00:00:00" u="1"/>
        <d v="2021-11-11T00:00:00" u="1"/>
        <d v="2020-12-07T00:00:00" u="1"/>
        <d v="2022-11-11T00:00:00" u="1"/>
        <d v="2021-12-07T00:00:00" u="1"/>
        <d v="2021-07-29T00:00:00" u="1"/>
        <d v="2022-07-29T00:00:00" u="1"/>
        <d v="2021-08-25T00:00:00" u="1"/>
        <d v="2022-08-25T00:00:00" u="1"/>
        <d v="2021-09-21T00:00:00" u="1"/>
        <d v="2022-09-21T00:00:00" u="1"/>
        <d v="2021-10-17T00:00:00" u="1"/>
        <d v="2020-11-13T00:00:00" u="1"/>
        <d v="2022-10-17T00:00:00" u="1"/>
        <d v="2021-11-13T00:00:00" u="1"/>
        <d v="2020-12-09T00:00:00" u="1"/>
        <d v="2022-11-13T00:00:00" u="1"/>
        <d v="2021-12-09T00:00:00" u="1"/>
        <d v="2021-08-27T00:00:00" u="1"/>
        <d v="2022-08-27T00:00:00" u="1"/>
        <d v="2021-09-23T00:00:00" u="1"/>
        <d v="2022-09-23T00:00:00" u="1"/>
        <d v="2021-10-19T00:00:00" u="1"/>
        <d v="2020-11-15T00:00:00" u="1"/>
        <d v="2022-10-19T00:00:00" u="1"/>
        <d v="2021-11-15T00:00:00" u="1"/>
        <d v="2020-12-11T00:00:00" u="1"/>
        <d v="2022-11-15T00:00:00" u="1"/>
        <d v="2021-12-11T00:00:00" u="1"/>
        <d v="2021-08-29T00:00:00" u="1"/>
        <d v="2022-08-29T00:00:00" u="1"/>
        <d v="2021-09-25T00:00:00" u="1"/>
        <d v="2022-09-25T00:00:00" u="1"/>
        <d v="2021-10-21T00:00:00" u="1"/>
        <d v="2020-11-17T00:00:00" u="1"/>
        <d v="2022-10-21T00:00:00" u="1"/>
        <d v="2021-11-17T00:00:00" u="1"/>
        <d v="2020-12-13T00:00:00" u="1"/>
        <d v="2022-11-17T00:00:00" u="1"/>
        <d v="2021-12-13T00:00:00" u="1"/>
        <d v="2021-09-27T00:00:00" u="1"/>
        <d v="2022-09-27T00:00:00" u="1"/>
        <d v="2021-10-23T00:00:00" u="1"/>
        <d v="2020-11-19T00:00:00" u="1"/>
        <d v="2022-10-23T00:00:00" u="1"/>
        <d v="2021-11-19T00:00:00" u="1"/>
        <d v="2020-12-15T00:00:00" u="1"/>
        <d v="2022-11-19T00:00:00" u="1"/>
        <d v="2021-12-15T00:00:00" u="1"/>
      </sharedItems>
    </cacheField>
  </cacheFields>
  <extLst>
    <ext xmlns:x14="http://schemas.microsoft.com/office/spreadsheetml/2009/9/main" uri="{725AE2AE-9491-48be-B2B4-4EB974FC3084}">
      <x14:pivotCacheDefinition pivotCacheId="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KT-ANDIKA" refreshedDate="45175.670477314816" createdVersion="6" refreshedVersion="8" minRefreshableVersion="3" recordCount="49" xr:uid="{00000000-000A-0000-FFFF-FFFF01000000}">
  <cacheSource type="worksheet">
    <worksheetSource ref="A2:D51" sheet="Pivot"/>
  </cacheSource>
  <cacheFields count="4">
    <cacheField name="eCustomer " numFmtId="0">
      <sharedItems containsBlank="1" count="9">
        <s v="Lazada"/>
        <s v="Shopee"/>
        <m/>
        <s v="Blibli Jabodetabek"/>
        <s v="Blibli Non Jabodetabek"/>
        <s v="Tokopedia"/>
        <s v="Bukalapak"/>
        <s v="JDID" u="1"/>
        <s v="JD.ID" u="1"/>
      </sharedItems>
    </cacheField>
    <cacheField name="OSA" numFmtId="9">
      <sharedItems containsMixedTypes="1" containsNumber="1" minValue="0" maxValue="1"/>
    </cacheField>
    <cacheField name="OOS" numFmtId="9">
      <sharedItems containsMixedTypes="1" containsNumber="1" minValue="0" maxValue="1"/>
    </cacheField>
    <cacheField name="WK" numFmtId="0">
      <sharedItems count="7">
        <s v="W1"/>
        <s v="W2"/>
        <s v="W3"/>
        <s v="W4"/>
        <s v="W5"/>
        <s v="Monthly"/>
        <s v="Previous Month OSA"/>
      </sharedItems>
    </cacheField>
  </cacheFields>
  <extLst>
    <ext xmlns:x14="http://schemas.microsoft.com/office/spreadsheetml/2009/9/main" uri="{725AE2AE-9491-48be-B2B4-4EB974FC3084}">
      <x14:pivotCacheDefinition pivotCacheId="1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KT-ANDIKA" refreshedDate="45175.670477662039" createdVersion="6" refreshedVersion="8" minRefreshableVersion="3" recordCount="252" xr:uid="{00000000-000A-0000-FFFF-FFFF02000000}">
  <cacheSource type="worksheet">
    <worksheetSource ref="N2:S254" sheet="Pivot"/>
  </cacheSource>
  <cacheFields count="6">
    <cacheField name="Category" numFmtId="0">
      <sharedItems/>
    </cacheField>
    <cacheField name="Market" numFmtId="0">
      <sharedItems/>
    </cacheField>
    <cacheField name="eCustomer " numFmtId="0">
      <sharedItems count="8">
        <s v="Lazada"/>
        <s v="Shopee"/>
        <s v="JD.ID"/>
        <s v="Blibli Jabodetabek"/>
        <s v="Blibli Non Jabodetabek"/>
        <s v="Tokopedia"/>
        <s v="Bukalapak"/>
        <s v="JDID" u="1"/>
      </sharedItems>
    </cacheField>
    <cacheField name="Brand" numFmtId="0">
      <sharedItems count="12">
        <s v="Ambipur"/>
        <s v="Downy"/>
        <s v="Gillette"/>
        <s v="Head &amp; Shoulders"/>
        <s v="Herbal Essences"/>
        <s v="Olay"/>
        <s v="Oral-B"/>
        <s v="Pampers"/>
        <s v="Pantene"/>
        <s v="Rejoice"/>
        <s v="Vicks"/>
        <s v="Whisper"/>
      </sharedItems>
    </cacheField>
    <cacheField name="OSA" numFmtId="9">
      <sharedItems containsMixedTypes="1" containsNumber="1" minValue="-8.9772727272727337E-2" maxValue="1"/>
    </cacheField>
    <cacheField name="Type" numFmtId="0">
      <sharedItems count="3">
        <s v="Monthly OSA"/>
        <s v="OSA_x000a_%Chg MoM"/>
        <s v="Previous Month OSA"/>
      </sharedItems>
    </cacheField>
  </cacheFields>
  <extLst>
    <ext xmlns:x14="http://schemas.microsoft.com/office/spreadsheetml/2009/9/main" uri="{725AE2AE-9491-48be-B2B4-4EB974FC3084}">
      <x14:pivotCacheDefinition pivotCacheId="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KT-ANDIKA" refreshedDate="45175.670477777778" createdVersion="6" refreshedVersion="8" minRefreshableVersion="3" recordCount="189" xr:uid="{00000000-000A-0000-FFFF-FFFF03000000}">
  <cacheSource type="worksheet">
    <worksheetSource ref="U2:Y191" sheet="Pivot"/>
  </cacheSource>
  <cacheFields count="5">
    <cacheField name="Market" numFmtId="0">
      <sharedItems/>
    </cacheField>
    <cacheField name="eCustomer " numFmtId="0">
      <sharedItems count="8">
        <s v="Lazada"/>
        <s v="Shopee"/>
        <s v="JD.ID"/>
        <s v="Blibli Jabodetabek"/>
        <s v="Blibli Non Jabodetabek"/>
        <s v="Tokopedia"/>
        <s v="Bukalapak"/>
        <s v="JDID" u="1"/>
      </sharedItems>
    </cacheField>
    <cacheField name="Category" numFmtId="0">
      <sharedItems count="9">
        <s v="Air Care"/>
        <s v="Fabric Care"/>
        <s v="Shave Care"/>
        <s v="Hair Care"/>
        <s v="Skin Care"/>
        <s v="Oral Care"/>
        <s v="Baby Care"/>
        <s v="Health Care"/>
        <s v="Feminim Care"/>
      </sharedItems>
    </cacheField>
    <cacheField name="OSA" numFmtId="9">
      <sharedItems containsMixedTypes="1" containsNumber="1" minValue="-8.9772727272727337E-2" maxValue="1"/>
    </cacheField>
    <cacheField name="Type" numFmtId="0">
      <sharedItems count="3">
        <s v="Monthly OSA"/>
        <s v="OSA_x000a_%Chg MoM"/>
        <s v="Previous Month OSA"/>
      </sharedItems>
    </cacheField>
  </cacheFields>
  <extLst>
    <ext xmlns:x14="http://schemas.microsoft.com/office/spreadsheetml/2009/9/main" uri="{725AE2AE-9491-48be-B2B4-4EB974FC3084}">
      <x14:pivotCacheDefinition pivotCacheId="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KT-ANDIKA" refreshedDate="45175.670478009262" createdVersion="6" refreshedVersion="8" minRefreshableVersion="3" recordCount="2520" xr:uid="{00000000-000A-0000-FFFF-FFFF04000000}">
  <cacheSource type="worksheet">
    <worksheetSource ref="AA2:AE2522" sheet="Pivot"/>
  </cacheSource>
  <cacheFields count="5">
    <cacheField name="Customer" numFmtId="0">
      <sharedItems count="7">
        <s v="Blibli Jabodetabek"/>
        <s v="Blibli Non Jabodetabek"/>
        <s v="Bukalapak"/>
        <s v="JD.ID"/>
        <s v="Lazada"/>
        <s v="Shopee"/>
        <s v="Tokopedia"/>
      </sharedItems>
    </cacheField>
    <cacheField name="Brand" numFmtId="0">
      <sharedItems count="12">
        <s v="Ambipur"/>
        <s v="Downy"/>
        <s v="Gillette"/>
        <s v="Head &amp; Shoulders"/>
        <s v="Herbal Essences"/>
        <s v="Olay"/>
        <s v="Oral-B"/>
        <s v="Pampers"/>
        <s v="Pantene"/>
        <s v="Rejoice"/>
        <s v="Vicks"/>
        <s v="Whisper"/>
      </sharedItems>
    </cacheField>
    <cacheField name="Date" numFmtId="16">
      <sharedItems containsSemiMixedTypes="0" containsNonDate="0" containsDate="1" containsString="0" minDate="2020-11-01T00:00:00" maxDate="2023-07-31T00:00:00" count="864">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1-09-29T00:00:00" u="1"/>
        <d v="2022-09-29T00:00:00" u="1"/>
        <d v="2021-10-25T00:00:00" u="1"/>
        <d v="2020-11-21T00:00:00" u="1"/>
        <d v="2022-10-25T00:00:00" u="1"/>
        <d v="2021-11-21T00:00:00" u="1"/>
        <d v="2020-12-17T00:00:00" u="1"/>
        <d v="2022-11-21T00:00:00" u="1"/>
        <d v="2021-12-17T00:00:00" u="1"/>
        <d v="2021-10-27T00:00:00" u="1"/>
        <d v="2020-11-23T00:00:00" u="1"/>
        <d v="2022-10-27T00:00:00" u="1"/>
        <d v="2021-11-23T00:00:00" u="1"/>
        <d v="2020-12-19T00:00:00" u="1"/>
        <d v="2022-11-23T00:00:00" u="1"/>
        <d v="2021-12-19T00:00:00" u="1"/>
        <d v="2021-10-29T00:00:00" u="1"/>
        <d v="2020-11-25T00:00:00" u="1"/>
        <d v="2022-10-29T00:00:00" u="1"/>
        <d v="2021-11-25T00:00:00" u="1"/>
        <d v="2020-12-21T00:00:00" u="1"/>
        <d v="2022-11-25T00:00:00" u="1"/>
        <d v="2021-12-21T00:00:00" u="1"/>
        <d v="2021-01-02T00:00:00" u="1"/>
        <d v="2022-01-02T00:00:00" u="1"/>
        <d v="2023-01-02T00:00:00" u="1"/>
        <d v="2020-11-27T00:00:00" u="1"/>
        <d v="2021-11-27T00:00:00" u="1"/>
        <d v="2020-12-23T00:00:00" u="1"/>
        <d v="2022-11-27T00:00:00" u="1"/>
        <d v="2021-12-23T00:00:00" u="1"/>
        <d v="2021-01-04T00:00:00" u="1"/>
        <d v="2022-01-04T00:00:00" u="1"/>
        <d v="2023-01-04T00:00:00" u="1"/>
        <d v="2020-11-29T00:00:00" u="1"/>
        <d v="2021-11-29T00:00:00" u="1"/>
        <d v="2020-12-25T00:00:00" u="1"/>
        <d v="2022-11-29T00:00:00" u="1"/>
        <d v="2021-12-25T00:00:00" u="1"/>
        <d v="2021-01-06T00:00:00" u="1"/>
        <d v="2022-01-06T00:00:00" u="1"/>
        <d v="2021-02-02T00:00:00" u="1"/>
        <d v="2023-01-06T00:00:00" u="1"/>
        <d v="2022-02-02T00:00:00" u="1"/>
        <d v="2023-02-02T00:00:00" u="1"/>
        <d v="2020-12-27T00:00:00" u="1"/>
        <d v="2021-12-27T00:00:00" u="1"/>
        <d v="2021-01-08T00:00:00" u="1"/>
        <d v="2022-01-08T00:00:00" u="1"/>
        <d v="2021-02-04T00:00:00" u="1"/>
        <d v="2023-01-08T00:00:00" u="1"/>
        <d v="2022-02-04T00:00:00" u="1"/>
        <d v="2023-02-04T00:00:00" u="1"/>
        <d v="2020-12-29T00:00:00" u="1"/>
        <d v="2021-12-29T00:00:00" u="1"/>
        <d v="2021-01-10T00:00:00" u="1"/>
        <d v="2022-01-10T00:00:00" u="1"/>
        <d v="2021-02-06T00:00:00" u="1"/>
        <d v="2023-01-10T00:00:00" u="1"/>
        <d v="2022-02-06T00:00:00" u="1"/>
        <d v="2021-03-02T00:00:00" u="1"/>
        <d v="2023-02-06T00:00:00" u="1"/>
        <d v="2022-03-02T00:00:00" u="1"/>
        <d v="2023-03-02T00:00:00" u="1"/>
        <d v="2021-01-12T00:00:00" u="1"/>
        <d v="2022-01-12T00:00:00" u="1"/>
        <d v="2021-02-08T00:00:00" u="1"/>
        <d v="2023-01-12T00:00:00" u="1"/>
        <d v="2022-02-08T00:00:00" u="1"/>
        <d v="2021-03-04T00:00:00" u="1"/>
        <d v="2023-02-08T00:00:00" u="1"/>
        <d v="2022-03-04T00:00:00" u="1"/>
        <d v="2023-03-04T00:00:00" u="1"/>
        <d v="2021-01-14T00:00:00" u="1"/>
        <d v="2022-01-14T00:00:00" u="1"/>
        <d v="2021-02-10T00:00:00" u="1"/>
        <d v="2023-01-14T00:00:00" u="1"/>
        <d v="2022-02-10T00:00:00" u="1"/>
        <d v="2021-03-06T00:00:00" u="1"/>
        <d v="2023-02-10T00:00:00" u="1"/>
        <d v="2022-03-06T00:00:00" u="1"/>
        <d v="2021-04-02T00:00:00" u="1"/>
        <d v="2023-03-06T00:00:00" u="1"/>
        <d v="2022-04-02T00:00:00" u="1"/>
        <d v="2021-01-16T00:00:00" u="1"/>
        <d v="2022-01-16T00:00:00" u="1"/>
        <d v="2021-02-12T00:00:00" u="1"/>
        <d v="2023-01-16T00:00:00" u="1"/>
        <d v="2022-02-12T00:00:00" u="1"/>
        <d v="2021-03-08T00:00:00" u="1"/>
        <d v="2023-02-12T00:00:00" u="1"/>
        <d v="2022-03-08T00:00:00" u="1"/>
        <d v="2021-04-04T00:00:00" u="1"/>
        <d v="2023-03-08T00:00:00" u="1"/>
        <d v="2022-04-04T00:00:00" u="1"/>
        <d v="2021-01-18T00:00:00" u="1"/>
        <d v="2022-01-18T00:00:00" u="1"/>
        <d v="2021-02-14T00:00:00" u="1"/>
        <d v="2023-01-18T00:00:00" u="1"/>
        <d v="2022-02-14T00:00:00" u="1"/>
        <d v="2021-03-10T00:00:00" u="1"/>
        <d v="2023-02-14T00:00:00" u="1"/>
        <d v="2022-03-10T00:00:00" u="1"/>
        <d v="2021-04-06T00:00:00" u="1"/>
        <d v="2023-03-10T00:00:00" u="1"/>
        <d v="2022-04-06T00:00:00" u="1"/>
        <d v="2022-05-02T00:00:00" u="1"/>
        <d v="2023-05-02T00:00:00" u="1"/>
        <d v="2021-01-20T00:00:00" u="1"/>
        <d v="2022-01-20T00:00:00" u="1"/>
        <d v="2021-02-16T00:00:00" u="1"/>
        <d v="2023-01-20T00:00:00" u="1"/>
        <d v="2022-02-16T00:00:00" u="1"/>
        <d v="2021-03-12T00:00:00" u="1"/>
        <d v="2023-02-16T00:00:00" u="1"/>
        <d v="2022-03-12T00:00:00" u="1"/>
        <d v="2021-04-08T00:00:00" u="1"/>
        <d v="2023-03-12T00:00:00" u="1"/>
        <d v="2022-04-08T00:00:00" u="1"/>
        <d v="2022-05-04T00:00:00" u="1"/>
        <d v="2023-05-04T00:00:00" u="1"/>
        <d v="2021-01-22T00:00:00" u="1"/>
        <d v="2022-01-22T00:00:00" u="1"/>
        <d v="2021-02-18T00:00:00" u="1"/>
        <d v="2023-01-22T00:00:00" u="1"/>
        <d v="2022-02-18T00:00:00" u="1"/>
        <d v="2021-03-14T00:00:00" u="1"/>
        <d v="2023-02-18T00:00:00" u="1"/>
        <d v="2022-03-14T00:00:00" u="1"/>
        <d v="2021-04-10T00:00:00" u="1"/>
        <d v="2023-03-14T00:00:00" u="1"/>
        <d v="2022-04-10T00:00:00" u="1"/>
        <d v="2022-05-06T00:00:00" u="1"/>
        <d v="2021-06-02T00:00:00" u="1"/>
        <d v="2023-05-06T00:00:00" u="1"/>
        <d v="2022-06-02T00:00:00" u="1"/>
        <d v="2021-01-24T00:00:00" u="1"/>
        <d v="2022-01-24T00:00:00" u="1"/>
        <d v="2021-02-20T00:00:00" u="1"/>
        <d v="2023-01-24T00:00:00" u="1"/>
        <d v="2022-02-20T00:00:00" u="1"/>
        <d v="2021-03-16T00:00:00" u="1"/>
        <d v="2023-02-20T00:00:00" u="1"/>
        <d v="2022-03-16T00:00:00" u="1"/>
        <d v="2021-04-12T00:00:00" u="1"/>
        <d v="2023-03-16T00:00:00" u="1"/>
        <d v="2022-04-12T00:00:00" u="1"/>
        <d v="2022-05-08T00:00:00" u="1"/>
        <d v="2021-06-04T00:00:00" u="1"/>
        <d v="2023-05-08T00:00:00" u="1"/>
        <d v="2022-06-04T00:00:00" u="1"/>
        <d v="2021-01-26T00:00:00" u="1"/>
        <d v="2022-01-26T00:00:00" u="1"/>
        <d v="2021-02-22T00:00:00" u="1"/>
        <d v="2023-01-26T00:00:00" u="1"/>
        <d v="2022-02-22T00:00:00" u="1"/>
        <d v="2021-03-18T00:00:00" u="1"/>
        <d v="2023-02-22T00:00:00" u="1"/>
        <d v="2022-03-18T00:00:00" u="1"/>
        <d v="2021-04-14T00:00:00" u="1"/>
        <d v="2023-03-18T00:00:00" u="1"/>
        <d v="2022-04-14T00:00:00" u="1"/>
        <d v="2022-05-10T00:00:00" u="1"/>
        <d v="2021-06-06T00:00:00" u="1"/>
        <d v="2023-05-10T00:00:00" u="1"/>
        <d v="2022-06-06T00:00:00" u="1"/>
        <d v="2021-07-02T00:00:00" u="1"/>
        <d v="2022-07-02T00:00:00" u="1"/>
        <d v="2021-01-28T00:00:00" u="1"/>
        <d v="2022-01-28T00:00:00" u="1"/>
        <d v="2021-02-24T00:00:00" u="1"/>
        <d v="2023-01-28T00:00:00" u="1"/>
        <d v="2022-02-24T00:00:00" u="1"/>
        <d v="2021-03-20T00:00:00" u="1"/>
        <d v="2023-02-24T00:00:00" u="1"/>
        <d v="2022-03-20T00:00:00" u="1"/>
        <d v="2021-04-16T00:00:00" u="1"/>
        <d v="2023-03-20T00:00:00" u="1"/>
        <d v="2022-04-16T00:00:00" u="1"/>
        <d v="2022-05-12T00:00:00" u="1"/>
        <d v="2021-06-08T00:00:00" u="1"/>
        <d v="2023-05-12T00:00:00" u="1"/>
        <d v="2022-06-08T00:00:00" u="1"/>
        <d v="2021-07-04T00:00:00" u="1"/>
        <d v="2022-07-04T00:00:00" u="1"/>
        <d v="2021-01-30T00:00:00" u="1"/>
        <d v="2022-01-30T00:00:00" u="1"/>
        <d v="2021-02-26T00:00:00" u="1"/>
        <d v="2023-01-30T00:00:00" u="1"/>
        <d v="2022-02-26T00:00:00" u="1"/>
        <d v="2021-03-22T00:00:00" u="1"/>
        <d v="2023-02-26T00:00:00" u="1"/>
        <d v="2022-03-22T00:00:00" u="1"/>
        <d v="2021-04-18T00:00:00" u="1"/>
        <d v="2023-03-22T00:00:00" u="1"/>
        <d v="2022-04-18T00:00:00" u="1"/>
        <d v="2022-05-14T00:00:00" u="1"/>
        <d v="2021-06-10T00:00:00" u="1"/>
        <d v="2023-05-14T00:00:00" u="1"/>
        <d v="2022-06-10T00:00:00" u="1"/>
        <d v="2021-07-06T00:00:00" u="1"/>
        <d v="2022-07-06T00:00:00" u="1"/>
        <d v="2021-08-02T00:00:00" u="1"/>
        <d v="2022-08-02T00:00:00" u="1"/>
        <d v="2021-02-28T00:00:00" u="1"/>
        <d v="2022-02-28T00:00:00" u="1"/>
        <d v="2021-03-24T00:00:00" u="1"/>
        <d v="2023-02-28T00:00:00" u="1"/>
        <d v="2022-03-24T00:00:00" u="1"/>
        <d v="2021-04-20T00:00:00" u="1"/>
        <d v="2023-03-24T00:00:00" u="1"/>
        <d v="2022-04-20T00:00:00" u="1"/>
        <d v="2022-05-16T00:00:00" u="1"/>
        <d v="2021-06-12T00:00:00" u="1"/>
        <d v="2023-05-16T00:00:00" u="1"/>
        <d v="2022-06-12T00:00:00" u="1"/>
        <d v="2021-07-08T00:00:00" u="1"/>
        <d v="2022-07-08T00:00:00" u="1"/>
        <d v="2021-08-04T00:00:00" u="1"/>
        <d v="2022-08-04T00:00:00" u="1"/>
        <d v="2021-03-26T00:00:00" u="1"/>
        <d v="2022-03-26T00:00:00" u="1"/>
        <d v="2021-04-22T00:00:00" u="1"/>
        <d v="2023-03-26T00:00:00" u="1"/>
        <d v="2022-04-22T00:00:00" u="1"/>
        <d v="2022-05-18T00:00:00" u="1"/>
        <d v="2021-06-14T00:00:00" u="1"/>
        <d v="2023-05-18T00:00:00" u="1"/>
        <d v="2022-06-14T00:00:00" u="1"/>
        <d v="2021-07-10T00:00:00" u="1"/>
        <d v="2022-07-10T00:00:00" u="1"/>
        <d v="2021-08-06T00:00:00" u="1"/>
        <d v="2022-08-06T00:00:00" u="1"/>
        <d v="2021-09-02T00:00:00" u="1"/>
        <d v="2022-09-02T00:00:00" u="1"/>
        <d v="2021-03-28T00:00:00" u="1"/>
        <d v="2022-03-28T00:00:00" u="1"/>
        <d v="2021-04-24T00:00:00" u="1"/>
        <d v="2023-03-28T00:00:00" u="1"/>
        <d v="2022-04-24T00:00:00" u="1"/>
        <d v="2022-05-20T00:00:00" u="1"/>
        <d v="2021-06-16T00:00:00" u="1"/>
        <d v="2023-05-20T00:00:00" u="1"/>
        <d v="2022-06-16T00:00:00" u="1"/>
        <d v="2021-07-12T00:00:00" u="1"/>
        <d v="2022-07-12T00:00:00" u="1"/>
        <d v="2021-08-08T00:00:00" u="1"/>
        <d v="2022-08-08T00:00:00" u="1"/>
        <d v="2021-09-04T00:00:00" u="1"/>
        <d v="2022-09-04T00:00:00" u="1"/>
        <d v="2021-03-30T00:00:00" u="1"/>
        <d v="2022-03-30T00:00:00" u="1"/>
        <d v="2021-04-26T00:00:00" u="1"/>
        <d v="2023-03-30T00:00:00" u="1"/>
        <d v="2022-04-26T00:00:00" u="1"/>
        <d v="2022-05-22T00:00:00" u="1"/>
        <d v="2021-06-18T00:00:00" u="1"/>
        <d v="2023-05-22T00:00:00" u="1"/>
        <d v="2022-06-18T00:00:00" u="1"/>
        <d v="2021-07-14T00:00:00" u="1"/>
        <d v="2022-07-14T00:00:00" u="1"/>
        <d v="2021-08-10T00:00:00" u="1"/>
        <d v="2022-08-10T00:00:00" u="1"/>
        <d v="2021-09-06T00:00:00" u="1"/>
        <d v="2022-09-06T00:00:00" u="1"/>
        <d v="2021-10-02T00:00:00" u="1"/>
        <d v="2022-10-02T00:00:00" u="1"/>
        <d v="2021-04-28T00:00:00" u="1"/>
        <d v="2022-04-28T00:00:00" u="1"/>
        <d v="2022-05-24T00:00:00" u="1"/>
        <d v="2021-06-20T00:00:00" u="1"/>
        <d v="2023-05-24T00:00:00" u="1"/>
        <d v="2022-06-20T00:00:00" u="1"/>
        <d v="2021-07-16T00:00:00" u="1"/>
        <d v="2022-07-16T00:00:00" u="1"/>
        <d v="2021-08-12T00:00:00" u="1"/>
        <d v="2022-08-12T00:00:00" u="1"/>
        <d v="2021-09-08T00:00:00" u="1"/>
        <d v="2022-09-08T00:00:00" u="1"/>
        <d v="2021-10-04T00:00:00" u="1"/>
        <d v="2022-10-04T00:00:00" u="1"/>
        <d v="2021-04-30T00:00:00" u="1"/>
        <d v="2022-04-30T00:00:00" u="1"/>
        <d v="2022-05-26T00:00:00" u="1"/>
        <d v="2021-06-22T00:00:00" u="1"/>
        <d v="2023-05-26T00:00:00" u="1"/>
        <d v="2022-06-22T00:00:00" u="1"/>
        <d v="2021-07-18T00:00:00" u="1"/>
        <d v="2022-07-18T00:00:00" u="1"/>
        <d v="2021-08-14T00:00:00" u="1"/>
        <d v="2022-08-14T00:00:00" u="1"/>
        <d v="2021-09-10T00:00:00" u="1"/>
        <d v="2022-09-10T00:00:00" u="1"/>
        <d v="2021-10-06T00:00:00" u="1"/>
        <d v="2020-11-02T00:00:00" u="1"/>
        <d v="2022-10-06T00:00:00" u="1"/>
        <d v="2021-11-02T00:00:00" u="1"/>
        <d v="2022-11-02T00:00:00" u="1"/>
        <d v="2022-05-28T00:00:00" u="1"/>
        <d v="2021-06-24T00:00:00" u="1"/>
        <d v="2023-05-28T00:00:00" u="1"/>
        <d v="2022-06-24T00:00:00" u="1"/>
        <d v="2021-07-20T00:00:00" u="1"/>
        <d v="2022-07-20T00:00:00" u="1"/>
        <d v="2021-08-16T00:00:00" u="1"/>
        <d v="2022-08-16T00:00:00" u="1"/>
        <d v="2021-09-12T00:00:00" u="1"/>
        <d v="2022-09-12T00:00:00" u="1"/>
        <d v="2021-10-08T00:00:00" u="1"/>
        <d v="2020-11-04T00:00:00" u="1"/>
        <d v="2022-10-08T00:00:00" u="1"/>
        <d v="2021-11-04T00:00:00" u="1"/>
        <d v="2022-11-04T00:00:00" u="1"/>
        <d v="2022-05-30T00:00:00" u="1"/>
        <d v="2021-06-26T00:00:00" u="1"/>
        <d v="2023-05-30T00:00:00" u="1"/>
        <d v="2022-06-26T00:00:00" u="1"/>
        <d v="2021-07-22T00:00:00" u="1"/>
        <d v="2022-07-22T00:00:00" u="1"/>
        <d v="2021-08-18T00:00:00" u="1"/>
        <d v="2022-08-18T00:00:00" u="1"/>
        <d v="2021-09-14T00:00:00" u="1"/>
        <d v="2022-09-14T00:00:00" u="1"/>
        <d v="2021-10-10T00:00:00" u="1"/>
        <d v="2020-11-06T00:00:00" u="1"/>
        <d v="2022-10-10T00:00:00" u="1"/>
        <d v="2021-11-06T00:00:00" u="1"/>
        <d v="2020-12-02T00:00:00" u="1"/>
        <d v="2022-11-06T00:00:00" u="1"/>
        <d v="2021-12-02T00:00:00" u="1"/>
        <d v="2021-06-28T00:00:00" u="1"/>
        <d v="2022-06-28T00:00:00" u="1"/>
        <d v="2021-07-24T00:00:00" u="1"/>
        <d v="2022-07-24T00:00:00" u="1"/>
        <d v="2021-08-20T00:00:00" u="1"/>
        <d v="2022-08-20T00:00:00" u="1"/>
        <d v="2021-09-16T00:00:00" u="1"/>
        <d v="2022-09-16T00:00:00" u="1"/>
        <d v="2021-10-12T00:00:00" u="1"/>
        <d v="2020-11-08T00:00:00" u="1"/>
        <d v="2022-10-12T00:00:00" u="1"/>
        <d v="2021-11-08T00:00:00" u="1"/>
        <d v="2020-12-04T00:00:00" u="1"/>
        <d v="2022-11-08T00:00:00" u="1"/>
        <d v="2021-12-04T00:00:00" u="1"/>
        <d v="2021-06-30T00:00:00" u="1"/>
        <d v="2022-06-30T00:00:00" u="1"/>
        <d v="2021-07-26T00:00:00" u="1"/>
        <d v="2022-07-26T00:00:00" u="1"/>
        <d v="2021-08-22T00:00:00" u="1"/>
        <d v="2022-08-22T00:00:00" u="1"/>
        <d v="2021-09-18T00:00:00" u="1"/>
        <d v="2022-09-18T00:00:00" u="1"/>
        <d v="2021-10-14T00:00:00" u="1"/>
        <d v="2020-11-10T00:00:00" u="1"/>
        <d v="2022-10-14T00:00:00" u="1"/>
        <d v="2021-11-10T00:00:00" u="1"/>
        <d v="2020-12-06T00:00:00" u="1"/>
        <d v="2022-11-10T00:00:00" u="1"/>
        <d v="2021-12-06T00:00:00" u="1"/>
        <d v="2021-07-28T00:00:00" u="1"/>
        <d v="2022-07-28T00:00:00" u="1"/>
        <d v="2021-08-24T00:00:00" u="1"/>
        <d v="2022-08-24T00:00:00" u="1"/>
        <d v="2021-09-20T00:00:00" u="1"/>
        <d v="2022-09-20T00:00:00" u="1"/>
        <d v="2021-10-16T00:00:00" u="1"/>
        <d v="2020-11-12T00:00:00" u="1"/>
        <d v="2022-10-16T00:00:00" u="1"/>
        <d v="2021-11-12T00:00:00" u="1"/>
        <d v="2020-12-08T00:00:00" u="1"/>
        <d v="2022-11-12T00:00:00" u="1"/>
        <d v="2021-12-08T00:00:00" u="1"/>
        <d v="2021-07-30T00:00:00" u="1"/>
        <d v="2022-07-30T00:00:00" u="1"/>
        <d v="2021-08-26T00:00:00" u="1"/>
        <d v="2022-08-26T00:00:00" u="1"/>
        <d v="2021-09-22T00:00:00" u="1"/>
        <d v="2022-09-22T00:00:00" u="1"/>
        <d v="2021-10-18T00:00:00" u="1"/>
        <d v="2020-11-14T00:00:00" u="1"/>
        <d v="2022-10-18T00:00:00" u="1"/>
        <d v="2021-11-14T00:00:00" u="1"/>
        <d v="2020-12-10T00:00:00" u="1"/>
        <d v="2022-11-14T00:00:00" u="1"/>
        <d v="2021-12-10T00:00:00" u="1"/>
        <d v="2021-08-28T00:00:00" u="1"/>
        <d v="2022-08-28T00:00:00" u="1"/>
        <d v="2021-09-24T00:00:00" u="1"/>
        <d v="2022-09-24T00:00:00" u="1"/>
        <d v="2021-10-20T00:00:00" u="1"/>
        <d v="2020-11-16T00:00:00" u="1"/>
        <d v="2022-10-20T00:00:00" u="1"/>
        <d v="2021-11-16T00:00:00" u="1"/>
        <d v="2020-12-12T00:00:00" u="1"/>
        <d v="2022-11-16T00:00:00" u="1"/>
        <d v="2021-12-12T00:00:00" u="1"/>
        <d v="2021-08-30T00:00:00" u="1"/>
        <d v="2022-08-30T00:00:00" u="1"/>
        <d v="2021-09-26T00:00:00" u="1"/>
        <d v="2022-09-26T00:00:00" u="1"/>
        <d v="2021-10-22T00:00:00" u="1"/>
        <d v="2020-11-18T00:00:00" u="1"/>
        <d v="2022-10-22T00:00:00" u="1"/>
        <d v="2021-11-18T00:00:00" u="1"/>
        <d v="2020-12-14T00:00:00" u="1"/>
        <d v="2022-11-18T00:00:00" u="1"/>
        <d v="2021-12-14T00:00:00" u="1"/>
        <d v="2021-09-28T00:00:00" u="1"/>
        <d v="2022-09-28T00:00:00" u="1"/>
        <d v="2021-10-24T00:00:00" u="1"/>
        <d v="2020-11-20T00:00:00" u="1"/>
        <d v="2022-10-24T00:00:00" u="1"/>
        <d v="2021-11-20T00:00:00" u="1"/>
        <d v="2020-12-16T00:00:00" u="1"/>
        <d v="2022-11-20T00:00:00" u="1"/>
        <d v="2021-12-16T00:00:00" u="1"/>
        <d v="2021-09-30T00:00:00" u="1"/>
        <d v="2022-09-30T00:00:00" u="1"/>
        <d v="2021-10-26T00:00:00" u="1"/>
        <d v="2020-11-22T00:00:00" u="1"/>
        <d v="2022-10-26T00:00:00" u="1"/>
        <d v="2021-11-22T00:00:00" u="1"/>
        <d v="2020-12-18T00:00:00" u="1"/>
        <d v="2022-11-22T00:00:00" u="1"/>
        <d v="2021-12-18T00:00:00" u="1"/>
        <d v="2021-10-28T00:00:00" u="1"/>
        <d v="2020-11-24T00:00:00" u="1"/>
        <d v="2022-10-28T00:00:00" u="1"/>
        <d v="2021-11-24T00:00:00" u="1"/>
        <d v="2020-12-20T00:00:00" u="1"/>
        <d v="2022-11-24T00:00:00" u="1"/>
        <d v="2021-12-20T00:00:00" u="1"/>
        <d v="2021-01-01T00:00:00" u="1"/>
        <d v="2022-01-01T00:00:00" u="1"/>
        <d v="2023-01-01T00:00:00" u="1"/>
        <d v="2021-10-30T00:00:00" u="1"/>
        <d v="2020-11-26T00:00:00" u="1"/>
        <d v="2022-10-30T00:00:00" u="1"/>
        <d v="2021-11-26T00:00:00" u="1"/>
        <d v="2020-12-22T00:00:00" u="1"/>
        <d v="2022-11-26T00:00:00" u="1"/>
        <d v="2021-12-22T00:00:00" u="1"/>
        <d v="2021-01-03T00:00:00" u="1"/>
        <d v="2022-01-03T00:00:00" u="1"/>
        <d v="2023-01-03T00:00:00" u="1"/>
        <d v="2020-11-28T00:00:00" u="1"/>
        <d v="2021-11-28T00:00:00" u="1"/>
        <d v="2020-12-24T00:00:00" u="1"/>
        <d v="2022-11-28T00:00:00" u="1"/>
        <d v="2021-12-24T00:00:00" u="1"/>
        <d v="2021-01-05T00:00:00" u="1"/>
        <d v="2022-01-05T00:00:00" u="1"/>
        <d v="2021-02-01T00:00:00" u="1"/>
        <d v="2023-01-05T00:00:00" u="1"/>
        <d v="2022-02-01T00:00:00" u="1"/>
        <d v="2023-02-01T00:00:00" u="1"/>
        <d v="2020-11-30T00:00:00" u="1"/>
        <d v="2021-11-30T00:00:00" u="1"/>
        <d v="2020-12-26T00:00:00" u="1"/>
        <d v="2022-11-30T00:00:00" u="1"/>
        <d v="2021-12-26T00:00:00" u="1"/>
        <d v="2021-01-07T00:00:00" u="1"/>
        <d v="2022-01-07T00:00:00" u="1"/>
        <d v="2021-02-03T00:00:00" u="1"/>
        <d v="2023-01-07T00:00:00" u="1"/>
        <d v="2022-02-03T00:00:00" u="1"/>
        <d v="2023-02-03T00:00:00" u="1"/>
        <d v="2020-12-28T00:00:00" u="1"/>
        <d v="2021-12-28T00:00:00" u="1"/>
        <d v="2021-01-09T00:00:00" u="1"/>
        <d v="2022-01-09T00:00:00" u="1"/>
        <d v="2021-02-05T00:00:00" u="1"/>
        <d v="2023-01-09T00:00:00" u="1"/>
        <d v="2022-02-05T00:00:00" u="1"/>
        <d v="2021-03-01T00:00:00" u="1"/>
        <d v="2023-02-05T00:00:00" u="1"/>
        <d v="2022-03-01T00:00:00" u="1"/>
        <d v="2023-03-01T00:00:00" u="1"/>
        <d v="2020-12-30T00:00:00" u="1"/>
        <d v="2021-12-30T00:00:00" u="1"/>
        <d v="2021-01-11T00:00:00" u="1"/>
        <d v="2022-01-11T00:00:00" u="1"/>
        <d v="2021-02-07T00:00:00" u="1"/>
        <d v="2023-01-11T00:00:00" u="1"/>
        <d v="2022-02-07T00:00:00" u="1"/>
        <d v="2021-03-03T00:00:00" u="1"/>
        <d v="2023-02-07T00:00:00" u="1"/>
        <d v="2022-03-03T00:00:00" u="1"/>
        <d v="2023-03-03T00:00:00" u="1"/>
        <d v="2021-01-13T00:00:00" u="1"/>
        <d v="2022-01-13T00:00:00" u="1"/>
        <d v="2021-02-09T00:00:00" u="1"/>
        <d v="2023-01-13T00:00:00" u="1"/>
        <d v="2022-02-09T00:00:00" u="1"/>
        <d v="2021-03-05T00:00:00" u="1"/>
        <d v="2023-02-09T00:00:00" u="1"/>
        <d v="2022-03-05T00:00:00" u="1"/>
        <d v="2021-04-01T00:00:00" u="1"/>
        <d v="2023-03-05T00:00:00" u="1"/>
        <d v="2022-04-01T00:00:00" u="1"/>
        <d v="2021-01-15T00:00:00" u="1"/>
        <d v="2022-01-15T00:00:00" u="1"/>
        <d v="2021-02-11T00:00:00" u="1"/>
        <d v="2023-01-15T00:00:00" u="1"/>
        <d v="2022-02-11T00:00:00" u="1"/>
        <d v="2021-03-07T00:00:00" u="1"/>
        <d v="2023-02-11T00:00:00" u="1"/>
        <d v="2022-03-07T00:00:00" u="1"/>
        <d v="2021-04-03T00:00:00" u="1"/>
        <d v="2023-03-07T00:00:00" u="1"/>
        <d v="2022-04-03T00:00:00" u="1"/>
        <d v="2021-01-17T00:00:00" u="1"/>
        <d v="2022-01-17T00:00:00" u="1"/>
        <d v="2021-02-13T00:00:00" u="1"/>
        <d v="2023-01-17T00:00:00" u="1"/>
        <d v="2022-02-13T00:00:00" u="1"/>
        <d v="2021-03-09T00:00:00" u="1"/>
        <d v="2023-02-13T00:00:00" u="1"/>
        <d v="2022-03-09T00:00:00" u="1"/>
        <d v="2021-04-05T00:00:00" u="1"/>
        <d v="2023-03-09T00:00:00" u="1"/>
        <d v="2022-04-05T00:00:00" u="1"/>
        <d v="2022-05-01T00:00:00" u="1"/>
        <d v="2023-05-01T00:00:00" u="1"/>
        <d v="2021-01-19T00:00:00" u="1"/>
        <d v="2022-01-19T00:00:00" u="1"/>
        <d v="2021-02-15T00:00:00" u="1"/>
        <d v="2023-01-19T00:00:00" u="1"/>
        <d v="2022-02-15T00:00:00" u="1"/>
        <d v="2021-03-11T00:00:00" u="1"/>
        <d v="2023-02-15T00:00:00" u="1"/>
        <d v="2022-03-11T00:00:00" u="1"/>
        <d v="2021-04-07T00:00:00" u="1"/>
        <d v="2023-03-11T00:00:00" u="1"/>
        <d v="2022-04-07T00:00:00" u="1"/>
        <d v="2022-05-03T00:00:00" u="1"/>
        <d v="2023-05-03T00:00:00" u="1"/>
        <d v="2021-01-21T00:00:00" u="1"/>
        <d v="2022-01-21T00:00:00" u="1"/>
        <d v="2021-02-17T00:00:00" u="1"/>
        <d v="2023-01-21T00:00:00" u="1"/>
        <d v="2022-02-17T00:00:00" u="1"/>
        <d v="2021-03-13T00:00:00" u="1"/>
        <d v="2023-02-17T00:00:00" u="1"/>
        <d v="2022-03-13T00:00:00" u="1"/>
        <d v="2021-04-09T00:00:00" u="1"/>
        <d v="2023-03-13T00:00:00" u="1"/>
        <d v="2022-04-09T00:00:00" u="1"/>
        <d v="2022-05-05T00:00:00" u="1"/>
        <d v="2021-06-01T00:00:00" u="1"/>
        <d v="2023-05-05T00:00:00" u="1"/>
        <d v="2022-06-01T00:00:00" u="1"/>
        <d v="2021-01-23T00:00:00" u="1"/>
        <d v="2022-01-23T00:00:00" u="1"/>
        <d v="2021-02-19T00:00:00" u="1"/>
        <d v="2023-01-23T00:00:00" u="1"/>
        <d v="2022-02-19T00:00:00" u="1"/>
        <d v="2021-03-15T00:00:00" u="1"/>
        <d v="2023-02-19T00:00:00" u="1"/>
        <d v="2022-03-15T00:00:00" u="1"/>
        <d v="2021-04-11T00:00:00" u="1"/>
        <d v="2023-03-15T00:00:00" u="1"/>
        <d v="2022-04-11T00:00:00" u="1"/>
        <d v="2022-05-07T00:00:00" u="1"/>
        <d v="2021-06-03T00:00:00" u="1"/>
        <d v="2023-05-07T00:00:00" u="1"/>
        <d v="2022-06-03T00:00:00" u="1"/>
        <d v="2021-01-25T00:00:00" u="1"/>
        <d v="2022-01-25T00:00:00" u="1"/>
        <d v="2021-02-21T00:00:00" u="1"/>
        <d v="2023-01-25T00:00:00" u="1"/>
        <d v="2022-02-21T00:00:00" u="1"/>
        <d v="2021-03-17T00:00:00" u="1"/>
        <d v="2023-02-21T00:00:00" u="1"/>
        <d v="2022-03-17T00:00:00" u="1"/>
        <d v="2021-04-13T00:00:00" u="1"/>
        <d v="2023-03-17T00:00:00" u="1"/>
        <d v="2022-04-13T00:00:00" u="1"/>
        <d v="2022-05-09T00:00:00" u="1"/>
        <d v="2021-06-05T00:00:00" u="1"/>
        <d v="2023-05-09T00:00:00" u="1"/>
        <d v="2022-06-05T00:00:00" u="1"/>
        <d v="2021-07-01T00:00:00" u="1"/>
        <d v="2022-07-01T00:00:00" u="1"/>
        <d v="2021-01-27T00:00:00" u="1"/>
        <d v="2022-01-27T00:00:00" u="1"/>
        <d v="2021-02-23T00:00:00" u="1"/>
        <d v="2023-01-27T00:00:00" u="1"/>
        <d v="2022-02-23T00:00:00" u="1"/>
        <d v="2021-03-19T00:00:00" u="1"/>
        <d v="2023-02-23T00:00:00" u="1"/>
        <d v="2022-03-19T00:00:00" u="1"/>
        <d v="2021-04-15T00:00:00" u="1"/>
        <d v="2023-03-19T00:00:00" u="1"/>
        <d v="2022-04-15T00:00:00" u="1"/>
        <d v="2022-05-11T00:00:00" u="1"/>
        <d v="2021-06-07T00:00:00" u="1"/>
        <d v="2023-05-11T00:00:00" u="1"/>
        <d v="2022-06-07T00:00:00" u="1"/>
        <d v="2021-07-03T00:00:00" u="1"/>
        <d v="2022-07-03T00:00:00" u="1"/>
        <d v="2021-01-29T00:00:00" u="1"/>
        <d v="2022-01-29T00:00:00" u="1"/>
        <d v="2021-02-25T00:00:00" u="1"/>
        <d v="2023-01-29T00:00:00" u="1"/>
        <d v="2022-02-25T00:00:00" u="1"/>
        <d v="2021-03-21T00:00:00" u="1"/>
        <d v="2023-02-25T00:00:00" u="1"/>
        <d v="2022-03-21T00:00:00" u="1"/>
        <d v="2021-04-17T00:00:00" u="1"/>
        <d v="2023-03-21T00:00:00" u="1"/>
        <d v="2022-04-17T00:00:00" u="1"/>
        <d v="2022-05-13T00:00:00" u="1"/>
        <d v="2021-06-09T00:00:00" u="1"/>
        <d v="2023-05-13T00:00:00" u="1"/>
        <d v="2022-06-09T00:00:00" u="1"/>
        <d v="2021-07-05T00:00:00" u="1"/>
        <d v="2022-07-05T00:00:00" u="1"/>
        <d v="2021-08-01T00:00:00" u="1"/>
        <d v="2022-08-01T00:00:00" u="1"/>
        <d v="2021-02-27T00:00:00" u="1"/>
        <d v="2022-02-27T00:00:00" u="1"/>
        <d v="2021-03-23T00:00:00" u="1"/>
        <d v="2023-02-27T00:00:00" u="1"/>
        <d v="2022-03-23T00:00:00" u="1"/>
        <d v="2021-04-19T00:00:00" u="1"/>
        <d v="2023-03-23T00:00:00" u="1"/>
        <d v="2022-04-19T00:00:00" u="1"/>
        <d v="2022-05-15T00:00:00" u="1"/>
        <d v="2021-06-11T00:00:00" u="1"/>
        <d v="2023-05-15T00:00:00" u="1"/>
        <d v="2022-06-11T00:00:00" u="1"/>
        <d v="2021-07-07T00:00:00" u="1"/>
        <d v="2022-07-07T00:00:00" u="1"/>
        <d v="2021-08-03T00:00:00" u="1"/>
        <d v="2022-08-03T00:00:00" u="1"/>
        <d v="2021-03-25T00:00:00" u="1"/>
        <d v="2022-03-25T00:00:00" u="1"/>
        <d v="2021-04-21T00:00:00" u="1"/>
        <d v="2023-03-25T00:00:00" u="1"/>
        <d v="2022-04-21T00:00:00" u="1"/>
        <d v="2022-05-17T00:00:00" u="1"/>
        <d v="2021-06-13T00:00:00" u="1"/>
        <d v="2023-05-17T00:00:00" u="1"/>
        <d v="2022-06-13T00:00:00" u="1"/>
        <d v="2021-07-09T00:00:00" u="1"/>
        <d v="2022-07-09T00:00:00" u="1"/>
        <d v="2021-08-05T00:00:00" u="1"/>
        <d v="2022-08-05T00:00:00" u="1"/>
        <d v="2021-09-01T00:00:00" u="1"/>
        <d v="2022-09-01T00:00:00" u="1"/>
        <d v="2021-03-27T00:00:00" u="1"/>
        <d v="2022-03-27T00:00:00" u="1"/>
        <d v="2021-04-23T00:00:00" u="1"/>
        <d v="2023-03-27T00:00:00" u="1"/>
        <d v="2022-04-23T00:00:00" u="1"/>
        <d v="2022-05-19T00:00:00" u="1"/>
        <d v="2021-06-15T00:00:00" u="1"/>
        <d v="2023-05-19T00:00:00" u="1"/>
        <d v="2022-06-15T00:00:00" u="1"/>
        <d v="2021-07-11T00:00:00" u="1"/>
        <d v="2022-07-11T00:00:00" u="1"/>
        <d v="2021-08-07T00:00:00" u="1"/>
        <d v="2022-08-07T00:00:00" u="1"/>
        <d v="2021-09-03T00:00:00" u="1"/>
        <d v="2022-09-03T00:00:00" u="1"/>
        <d v="2021-03-29T00:00:00" u="1"/>
        <d v="2022-03-29T00:00:00" u="1"/>
        <d v="2021-04-25T00:00:00" u="1"/>
        <d v="2023-03-29T00:00:00" u="1"/>
        <d v="2022-04-25T00:00:00" u="1"/>
        <d v="2022-05-21T00:00:00" u="1"/>
        <d v="2021-06-17T00:00:00" u="1"/>
        <d v="2023-05-21T00:00:00" u="1"/>
        <d v="2022-06-17T00:00:00" u="1"/>
        <d v="2021-07-13T00:00:00" u="1"/>
        <d v="2022-07-13T00:00:00" u="1"/>
        <d v="2021-08-09T00:00:00" u="1"/>
        <d v="2022-08-09T00:00:00" u="1"/>
        <d v="2021-09-05T00:00:00" u="1"/>
        <d v="2022-09-05T00:00:00" u="1"/>
        <d v="2021-10-01T00:00:00" u="1"/>
        <d v="2022-10-01T00:00:00" u="1"/>
        <d v="2021-04-27T00:00:00" u="1"/>
        <d v="2022-04-27T00:00:00" u="1"/>
        <d v="2022-05-23T00:00:00" u="1"/>
        <d v="2021-06-19T00:00:00" u="1"/>
        <d v="2023-05-23T00:00:00" u="1"/>
        <d v="2022-06-19T00:00:00" u="1"/>
        <d v="2021-07-15T00:00:00" u="1"/>
        <d v="2022-07-15T00:00:00" u="1"/>
        <d v="2021-08-11T00:00:00" u="1"/>
        <d v="2022-08-11T00:00:00" u="1"/>
        <d v="2021-09-07T00:00:00" u="1"/>
        <d v="2022-09-07T00:00:00" u="1"/>
        <d v="2021-10-03T00:00:00" u="1"/>
        <d v="2022-10-03T00:00:00" u="1"/>
        <d v="2021-04-29T00:00:00" u="1"/>
        <d v="2022-04-29T00:00:00" u="1"/>
        <d v="2022-05-25T00:00:00" u="1"/>
        <d v="2021-06-21T00:00:00" u="1"/>
        <d v="2023-05-25T00:00:00" u="1"/>
        <d v="2022-06-21T00:00:00" u="1"/>
        <d v="2021-07-17T00:00:00" u="1"/>
        <d v="2022-07-17T00:00:00" u="1"/>
        <d v="2021-08-13T00:00:00" u="1"/>
        <d v="2022-08-13T00:00:00" u="1"/>
        <d v="2021-09-09T00:00:00" u="1"/>
        <d v="2022-09-09T00:00:00" u="1"/>
        <d v="2021-10-05T00:00:00" u="1"/>
        <d v="2020-11-01T00:00:00" u="1"/>
        <d v="2022-10-05T00:00:00" u="1"/>
        <d v="2021-11-01T00:00:00" u="1"/>
        <d v="2022-11-01T00:00:00" u="1"/>
        <d v="2022-05-27T00:00:00" u="1"/>
        <d v="2021-06-23T00:00:00" u="1"/>
        <d v="2023-05-27T00:00:00" u="1"/>
        <d v="2022-06-23T00:00:00" u="1"/>
        <d v="2021-07-19T00:00:00" u="1"/>
        <d v="2022-07-19T00:00:00" u="1"/>
        <d v="2021-08-15T00:00:00" u="1"/>
        <d v="2022-08-15T00:00:00" u="1"/>
        <d v="2021-09-11T00:00:00" u="1"/>
        <d v="2022-09-11T00:00:00" u="1"/>
        <d v="2021-10-07T00:00:00" u="1"/>
        <d v="2020-11-03T00:00:00" u="1"/>
        <d v="2022-10-07T00:00:00" u="1"/>
        <d v="2021-11-03T00:00:00" u="1"/>
        <d v="2022-11-03T00:00:00" u="1"/>
        <d v="2022-05-29T00:00:00" u="1"/>
        <d v="2021-06-25T00:00:00" u="1"/>
        <d v="2023-05-29T00:00:00" u="1"/>
        <d v="2022-06-25T00:00:00" u="1"/>
        <d v="2021-07-21T00:00:00" u="1"/>
        <d v="2022-07-21T00:00:00" u="1"/>
        <d v="2021-08-17T00:00:00" u="1"/>
        <d v="2022-08-17T00:00:00" u="1"/>
        <d v="2021-09-13T00:00:00" u="1"/>
        <d v="2022-09-13T00:00:00" u="1"/>
        <d v="2021-10-09T00:00:00" u="1"/>
        <d v="2020-11-05T00:00:00" u="1"/>
        <d v="2022-10-09T00:00:00" u="1"/>
        <d v="2021-11-05T00:00:00" u="1"/>
        <d v="2020-12-01T00:00:00" u="1"/>
        <d v="2022-11-05T00:00:00" u="1"/>
        <d v="2021-12-01T00:00:00" u="1"/>
        <d v="2021-06-27T00:00:00" u="1"/>
        <d v="2022-06-27T00:00:00" u="1"/>
        <d v="2021-07-23T00:00:00" u="1"/>
        <d v="2022-07-23T00:00:00" u="1"/>
        <d v="2021-08-19T00:00:00" u="1"/>
        <d v="2022-08-19T00:00:00" u="1"/>
        <d v="2021-09-15T00:00:00" u="1"/>
        <d v="2022-09-15T00:00:00" u="1"/>
        <d v="2021-10-11T00:00:00" u="1"/>
        <d v="2020-11-07T00:00:00" u="1"/>
        <d v="2022-10-11T00:00:00" u="1"/>
        <d v="2021-11-07T00:00:00" u="1"/>
        <d v="2020-12-03T00:00:00" u="1"/>
        <d v="2022-11-07T00:00:00" u="1"/>
        <d v="2021-12-03T00:00:00" u="1"/>
        <d v="2021-06-29T00:00:00" u="1"/>
        <d v="2022-06-29T00:00:00" u="1"/>
        <d v="2021-07-25T00:00:00" u="1"/>
        <d v="2022-07-25T00:00:00" u="1"/>
        <d v="2021-08-21T00:00:00" u="1"/>
        <d v="2022-08-21T00:00:00" u="1"/>
        <d v="2021-09-17T00:00:00" u="1"/>
        <d v="2022-09-17T00:00:00" u="1"/>
        <d v="2021-10-13T00:00:00" u="1"/>
        <d v="2020-11-09T00:00:00" u="1"/>
        <d v="2022-10-13T00:00:00" u="1"/>
        <d v="2021-11-09T00:00:00" u="1"/>
        <d v="2020-12-05T00:00:00" u="1"/>
        <d v="2022-11-09T00:00:00" u="1"/>
        <d v="2021-12-05T00:00:00" u="1"/>
        <d v="2021-07-27T00:00:00" u="1"/>
        <d v="2022-07-27T00:00:00" u="1"/>
        <d v="2021-08-23T00:00:00" u="1"/>
        <d v="2022-08-23T00:00:00" u="1"/>
        <d v="2021-09-19T00:00:00" u="1"/>
        <d v="2022-09-19T00:00:00" u="1"/>
        <d v="2021-10-15T00:00:00" u="1"/>
        <d v="2020-11-11T00:00:00" u="1"/>
        <d v="2022-10-15T00:00:00" u="1"/>
        <d v="2021-11-11T00:00:00" u="1"/>
        <d v="2020-12-07T00:00:00" u="1"/>
        <d v="2022-11-11T00:00:00" u="1"/>
        <d v="2021-12-07T00:00:00" u="1"/>
        <d v="2021-07-29T00:00:00" u="1"/>
        <d v="2022-07-29T00:00:00" u="1"/>
        <d v="2021-08-25T00:00:00" u="1"/>
        <d v="2022-08-25T00:00:00" u="1"/>
        <d v="2021-09-21T00:00:00" u="1"/>
        <d v="2022-09-21T00:00:00" u="1"/>
        <d v="2021-10-17T00:00:00" u="1"/>
        <d v="2020-11-13T00:00:00" u="1"/>
        <d v="2022-10-17T00:00:00" u="1"/>
        <d v="2021-11-13T00:00:00" u="1"/>
        <d v="2020-12-09T00:00:00" u="1"/>
        <d v="2022-11-13T00:00:00" u="1"/>
        <d v="2021-12-09T00:00:00" u="1"/>
        <d v="2021-08-27T00:00:00" u="1"/>
        <d v="2022-08-27T00:00:00" u="1"/>
        <d v="2021-09-23T00:00:00" u="1"/>
        <d v="2022-09-23T00:00:00" u="1"/>
        <d v="2021-10-19T00:00:00" u="1"/>
        <d v="2020-11-15T00:00:00" u="1"/>
        <d v="2022-10-19T00:00:00" u="1"/>
        <d v="2021-11-15T00:00:00" u="1"/>
        <d v="2020-12-11T00:00:00" u="1"/>
        <d v="2022-11-15T00:00:00" u="1"/>
        <d v="2021-12-11T00:00:00" u="1"/>
        <d v="2021-08-29T00:00:00" u="1"/>
        <d v="2022-08-29T00:00:00" u="1"/>
        <d v="2021-09-25T00:00:00" u="1"/>
        <d v="2022-09-25T00:00:00" u="1"/>
        <d v="2021-10-21T00:00:00" u="1"/>
        <d v="2020-11-17T00:00:00" u="1"/>
        <d v="2022-10-21T00:00:00" u="1"/>
        <d v="2021-11-17T00:00:00" u="1"/>
        <d v="2020-12-13T00:00:00" u="1"/>
        <d v="2022-11-17T00:00:00" u="1"/>
        <d v="2021-12-13T00:00:00" u="1"/>
        <d v="2021-09-27T00:00:00" u="1"/>
        <d v="2022-09-27T00:00:00" u="1"/>
        <d v="2021-10-23T00:00:00" u="1"/>
        <d v="2020-11-19T00:00:00" u="1"/>
        <d v="2022-10-23T00:00:00" u="1"/>
        <d v="2021-11-19T00:00:00" u="1"/>
        <d v="2020-12-15T00:00:00" u="1"/>
        <d v="2022-11-19T00:00:00" u="1"/>
        <d v="2021-12-15T00:00:00" u="1"/>
      </sharedItems>
    </cacheField>
    <cacheField name="OSA" numFmtId="9">
      <sharedItems containsMixedTypes="1" containsNumber="1" minValue="0.2857142857142857" maxValue="1"/>
    </cacheField>
    <cacheField name="OOS" numFmtId="9">
      <sharedItems containsMixedTypes="1" containsNumber="1" minValue="0" maxValue="0.7142857142857143"/>
    </cacheField>
  </cacheFields>
  <extLst>
    <ext xmlns:x14="http://schemas.microsoft.com/office/spreadsheetml/2009/9/main" uri="{725AE2AE-9491-48be-B2B4-4EB974FC3084}">
      <x14:pivotCacheDefinition pivotCacheId="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
  <r>
    <x v="0"/>
    <n v="0.96849087893864017"/>
    <n v="3.1509121061359835E-2"/>
    <x v="0"/>
  </r>
  <r>
    <x v="1"/>
    <s v=" "/>
    <s v=" "/>
    <x v="0"/>
  </r>
  <r>
    <x v="2"/>
    <s v=" "/>
    <s v=" "/>
    <x v="0"/>
  </r>
  <r>
    <x v="3"/>
    <s v=" "/>
    <s v=" "/>
    <x v="0"/>
  </r>
  <r>
    <x v="4"/>
    <s v=" "/>
    <s v=" "/>
    <x v="0"/>
  </r>
  <r>
    <x v="5"/>
    <n v="1"/>
    <n v="0"/>
    <x v="0"/>
  </r>
  <r>
    <x v="6"/>
    <n v="1"/>
    <n v="0"/>
    <x v="0"/>
  </r>
  <r>
    <x v="0"/>
    <s v=" "/>
    <s v=" "/>
    <x v="1"/>
  </r>
  <r>
    <x v="1"/>
    <s v=" "/>
    <s v=" "/>
    <x v="1"/>
  </r>
  <r>
    <x v="2"/>
    <s v=" "/>
    <s v=" "/>
    <x v="1"/>
  </r>
  <r>
    <x v="3"/>
    <s v=" "/>
    <s v=" "/>
    <x v="1"/>
  </r>
  <r>
    <x v="4"/>
    <s v=" "/>
    <s v=" "/>
    <x v="1"/>
  </r>
  <r>
    <x v="5"/>
    <s v=" "/>
    <s v=" "/>
    <x v="1"/>
  </r>
  <r>
    <x v="6"/>
    <s v=" "/>
    <s v=" "/>
    <x v="1"/>
  </r>
  <r>
    <x v="0"/>
    <s v=" "/>
    <s v=" "/>
    <x v="2"/>
  </r>
  <r>
    <x v="1"/>
    <s v=" "/>
    <s v=" "/>
    <x v="2"/>
  </r>
  <r>
    <x v="2"/>
    <s v=" "/>
    <s v=" "/>
    <x v="2"/>
  </r>
  <r>
    <x v="3"/>
    <s v=" "/>
    <s v=" "/>
    <x v="2"/>
  </r>
  <r>
    <x v="4"/>
    <s v=" "/>
    <s v=" "/>
    <x v="2"/>
  </r>
  <r>
    <x v="5"/>
    <s v=" "/>
    <s v=" "/>
    <x v="2"/>
  </r>
  <r>
    <x v="6"/>
    <s v=" "/>
    <s v=" "/>
    <x v="2"/>
  </r>
  <r>
    <x v="0"/>
    <n v="0.96517412935323388"/>
    <n v="3.4825870646766122E-2"/>
    <x v="3"/>
  </r>
  <r>
    <x v="1"/>
    <s v=" "/>
    <s v=" "/>
    <x v="3"/>
  </r>
  <r>
    <x v="2"/>
    <s v=" "/>
    <s v=" "/>
    <x v="3"/>
  </r>
  <r>
    <x v="3"/>
    <s v=" "/>
    <s v=" "/>
    <x v="3"/>
  </r>
  <r>
    <x v="4"/>
    <s v=" "/>
    <s v=" "/>
    <x v="3"/>
  </r>
  <r>
    <x v="5"/>
    <n v="1"/>
    <n v="0"/>
    <x v="3"/>
  </r>
  <r>
    <x v="6"/>
    <n v="1"/>
    <n v="0"/>
    <x v="3"/>
  </r>
  <r>
    <x v="0"/>
    <n v="0.96351575456053073"/>
    <n v="3.6484245439469265E-2"/>
    <x v="4"/>
  </r>
  <r>
    <x v="1"/>
    <s v=" "/>
    <s v=" "/>
    <x v="4"/>
  </r>
  <r>
    <x v="2"/>
    <s v=" "/>
    <s v=" "/>
    <x v="4"/>
  </r>
  <r>
    <x v="3"/>
    <s v=" "/>
    <s v=" "/>
    <x v="4"/>
  </r>
  <r>
    <x v="4"/>
    <s v=" "/>
    <s v=" "/>
    <x v="4"/>
  </r>
  <r>
    <x v="5"/>
    <n v="1"/>
    <n v="0"/>
    <x v="4"/>
  </r>
  <r>
    <x v="6"/>
    <n v="1"/>
    <n v="0"/>
    <x v="4"/>
  </r>
  <r>
    <x v="0"/>
    <n v="0.96517412935323388"/>
    <n v="3.4825870646766122E-2"/>
    <x v="5"/>
  </r>
  <r>
    <x v="1"/>
    <s v=" "/>
    <s v=" "/>
    <x v="5"/>
  </r>
  <r>
    <x v="2"/>
    <s v=" "/>
    <s v=" "/>
    <x v="5"/>
  </r>
  <r>
    <x v="3"/>
    <s v=" "/>
    <s v=" "/>
    <x v="5"/>
  </r>
  <r>
    <x v="4"/>
    <s v=" "/>
    <s v=" "/>
    <x v="5"/>
  </r>
  <r>
    <x v="5"/>
    <n v="0.99864130434782605"/>
    <n v="1.3586956521739468E-3"/>
    <x v="5"/>
  </r>
  <r>
    <x v="6"/>
    <n v="1"/>
    <n v="0"/>
    <x v="5"/>
  </r>
  <r>
    <x v="0"/>
    <s v=" "/>
    <s v=" "/>
    <x v="6"/>
  </r>
  <r>
    <x v="1"/>
    <s v=" "/>
    <s v=" "/>
    <x v="6"/>
  </r>
  <r>
    <x v="2"/>
    <s v=" "/>
    <s v=" "/>
    <x v="6"/>
  </r>
  <r>
    <x v="3"/>
    <s v=" "/>
    <s v=" "/>
    <x v="6"/>
  </r>
  <r>
    <x v="4"/>
    <s v=" "/>
    <s v=" "/>
    <x v="6"/>
  </r>
  <r>
    <x v="5"/>
    <s v=" "/>
    <s v=" "/>
    <x v="6"/>
  </r>
  <r>
    <x v="6"/>
    <s v=" "/>
    <s v=" "/>
    <x v="6"/>
  </r>
  <r>
    <x v="0"/>
    <s v=" "/>
    <s v=" "/>
    <x v="7"/>
  </r>
  <r>
    <x v="1"/>
    <s v=" "/>
    <s v=" "/>
    <x v="7"/>
  </r>
  <r>
    <x v="2"/>
    <s v=" "/>
    <s v=" "/>
    <x v="7"/>
  </r>
  <r>
    <x v="3"/>
    <s v=" "/>
    <s v=" "/>
    <x v="7"/>
  </r>
  <r>
    <x v="4"/>
    <s v=" "/>
    <s v=" "/>
    <x v="7"/>
  </r>
  <r>
    <x v="5"/>
    <s v=" "/>
    <s v=" "/>
    <x v="7"/>
  </r>
  <r>
    <x v="6"/>
    <s v=" "/>
    <s v=" "/>
    <x v="7"/>
  </r>
  <r>
    <x v="0"/>
    <s v=" "/>
    <s v=" "/>
    <x v="8"/>
  </r>
  <r>
    <x v="1"/>
    <s v=" "/>
    <s v=" "/>
    <x v="8"/>
  </r>
  <r>
    <x v="2"/>
    <s v=" "/>
    <s v=" "/>
    <x v="8"/>
  </r>
  <r>
    <x v="3"/>
    <s v=" "/>
    <s v=" "/>
    <x v="8"/>
  </r>
  <r>
    <x v="4"/>
    <s v=" "/>
    <s v=" "/>
    <x v="8"/>
  </r>
  <r>
    <x v="5"/>
    <s v=" "/>
    <s v=" "/>
    <x v="8"/>
  </r>
  <r>
    <x v="6"/>
    <s v=" "/>
    <s v=" "/>
    <x v="8"/>
  </r>
  <r>
    <x v="0"/>
    <s v=" "/>
    <s v=" "/>
    <x v="9"/>
  </r>
  <r>
    <x v="1"/>
    <s v=" "/>
    <s v=" "/>
    <x v="9"/>
  </r>
  <r>
    <x v="2"/>
    <s v=" "/>
    <s v=" "/>
    <x v="9"/>
  </r>
  <r>
    <x v="3"/>
    <s v=" "/>
    <s v=" "/>
    <x v="9"/>
  </r>
  <r>
    <x v="4"/>
    <s v=" "/>
    <s v=" "/>
    <x v="9"/>
  </r>
  <r>
    <x v="5"/>
    <s v=" "/>
    <s v=" "/>
    <x v="9"/>
  </r>
  <r>
    <x v="6"/>
    <s v=" "/>
    <s v=" "/>
    <x v="9"/>
  </r>
  <r>
    <x v="0"/>
    <s v=" "/>
    <s v=" "/>
    <x v="10"/>
  </r>
  <r>
    <x v="1"/>
    <s v=" "/>
    <s v=" "/>
    <x v="10"/>
  </r>
  <r>
    <x v="2"/>
    <s v=" "/>
    <s v=" "/>
    <x v="10"/>
  </r>
  <r>
    <x v="3"/>
    <s v=" "/>
    <s v=" "/>
    <x v="10"/>
  </r>
  <r>
    <x v="4"/>
    <s v=" "/>
    <s v=" "/>
    <x v="10"/>
  </r>
  <r>
    <x v="5"/>
    <s v=" "/>
    <s v=" "/>
    <x v="10"/>
  </r>
  <r>
    <x v="6"/>
    <s v=" "/>
    <s v=" "/>
    <x v="10"/>
  </r>
  <r>
    <x v="0"/>
    <s v=" "/>
    <s v=" "/>
    <x v="11"/>
  </r>
  <r>
    <x v="1"/>
    <s v=" "/>
    <s v=" "/>
    <x v="11"/>
  </r>
  <r>
    <x v="2"/>
    <s v=" "/>
    <s v=" "/>
    <x v="11"/>
  </r>
  <r>
    <x v="3"/>
    <s v=" "/>
    <s v=" "/>
    <x v="11"/>
  </r>
  <r>
    <x v="4"/>
    <s v=" "/>
    <s v=" "/>
    <x v="11"/>
  </r>
  <r>
    <x v="5"/>
    <s v=" "/>
    <s v=" "/>
    <x v="11"/>
  </r>
  <r>
    <x v="6"/>
    <s v=" "/>
    <s v=" "/>
    <x v="11"/>
  </r>
  <r>
    <x v="0"/>
    <s v=" "/>
    <s v=" "/>
    <x v="12"/>
  </r>
  <r>
    <x v="1"/>
    <s v=" "/>
    <s v=" "/>
    <x v="12"/>
  </r>
  <r>
    <x v="2"/>
    <s v=" "/>
    <s v=" "/>
    <x v="12"/>
  </r>
  <r>
    <x v="3"/>
    <s v=" "/>
    <s v=" "/>
    <x v="12"/>
  </r>
  <r>
    <x v="4"/>
    <s v=" "/>
    <s v=" "/>
    <x v="12"/>
  </r>
  <r>
    <x v="5"/>
    <s v=" "/>
    <s v=" "/>
    <x v="12"/>
  </r>
  <r>
    <x v="6"/>
    <s v=" "/>
    <s v=" "/>
    <x v="12"/>
  </r>
  <r>
    <x v="0"/>
    <s v=" "/>
    <s v=" "/>
    <x v="13"/>
  </r>
  <r>
    <x v="1"/>
    <s v=" "/>
    <s v=" "/>
    <x v="13"/>
  </r>
  <r>
    <x v="2"/>
    <s v=" "/>
    <s v=" "/>
    <x v="13"/>
  </r>
  <r>
    <x v="3"/>
    <s v=" "/>
    <s v=" "/>
    <x v="13"/>
  </r>
  <r>
    <x v="4"/>
    <s v=" "/>
    <s v=" "/>
    <x v="13"/>
  </r>
  <r>
    <x v="5"/>
    <s v=" "/>
    <s v=" "/>
    <x v="13"/>
  </r>
  <r>
    <x v="6"/>
    <s v=" "/>
    <s v=" "/>
    <x v="13"/>
  </r>
  <r>
    <x v="0"/>
    <s v=" "/>
    <s v=" "/>
    <x v="14"/>
  </r>
  <r>
    <x v="1"/>
    <s v=" "/>
    <s v=" "/>
    <x v="14"/>
  </r>
  <r>
    <x v="2"/>
    <s v=" "/>
    <s v=" "/>
    <x v="14"/>
  </r>
  <r>
    <x v="3"/>
    <s v=" "/>
    <s v=" "/>
    <x v="14"/>
  </r>
  <r>
    <x v="4"/>
    <s v=" "/>
    <s v=" "/>
    <x v="14"/>
  </r>
  <r>
    <x v="5"/>
    <s v=" "/>
    <s v=" "/>
    <x v="14"/>
  </r>
  <r>
    <x v="6"/>
    <s v=" "/>
    <s v=" "/>
    <x v="14"/>
  </r>
  <r>
    <x v="0"/>
    <s v=" "/>
    <s v=" "/>
    <x v="15"/>
  </r>
  <r>
    <x v="1"/>
    <s v=" "/>
    <s v=" "/>
    <x v="15"/>
  </r>
  <r>
    <x v="2"/>
    <s v=" "/>
    <s v=" "/>
    <x v="15"/>
  </r>
  <r>
    <x v="3"/>
    <s v=" "/>
    <s v=" "/>
    <x v="15"/>
  </r>
  <r>
    <x v="4"/>
    <s v=" "/>
    <s v=" "/>
    <x v="15"/>
  </r>
  <r>
    <x v="5"/>
    <s v=" "/>
    <s v=" "/>
    <x v="15"/>
  </r>
  <r>
    <x v="6"/>
    <s v=" "/>
    <s v=" "/>
    <x v="15"/>
  </r>
  <r>
    <x v="0"/>
    <s v=" "/>
    <s v=" "/>
    <x v="16"/>
  </r>
  <r>
    <x v="1"/>
    <s v=" "/>
    <s v=" "/>
    <x v="16"/>
  </r>
  <r>
    <x v="2"/>
    <s v=" "/>
    <s v=" "/>
    <x v="16"/>
  </r>
  <r>
    <x v="3"/>
    <s v=" "/>
    <s v=" "/>
    <x v="16"/>
  </r>
  <r>
    <x v="4"/>
    <s v=" "/>
    <s v=" "/>
    <x v="16"/>
  </r>
  <r>
    <x v="5"/>
    <s v=" "/>
    <s v=" "/>
    <x v="16"/>
  </r>
  <r>
    <x v="6"/>
    <s v=" "/>
    <s v=" "/>
    <x v="16"/>
  </r>
  <r>
    <x v="0"/>
    <s v=" "/>
    <s v=" "/>
    <x v="17"/>
  </r>
  <r>
    <x v="1"/>
    <s v=" "/>
    <s v=" "/>
    <x v="17"/>
  </r>
  <r>
    <x v="2"/>
    <s v=" "/>
    <s v=" "/>
    <x v="17"/>
  </r>
  <r>
    <x v="3"/>
    <s v=" "/>
    <s v=" "/>
    <x v="17"/>
  </r>
  <r>
    <x v="4"/>
    <s v=" "/>
    <s v=" "/>
    <x v="17"/>
  </r>
  <r>
    <x v="5"/>
    <s v=" "/>
    <s v=" "/>
    <x v="17"/>
  </r>
  <r>
    <x v="6"/>
    <s v=" "/>
    <s v=" "/>
    <x v="17"/>
  </r>
  <r>
    <x v="0"/>
    <s v=" "/>
    <s v=" "/>
    <x v="18"/>
  </r>
  <r>
    <x v="1"/>
    <s v=" "/>
    <s v=" "/>
    <x v="18"/>
  </r>
  <r>
    <x v="2"/>
    <s v=" "/>
    <s v=" "/>
    <x v="18"/>
  </r>
  <r>
    <x v="3"/>
    <s v=" "/>
    <s v=" "/>
    <x v="18"/>
  </r>
  <r>
    <x v="4"/>
    <s v=" "/>
    <s v=" "/>
    <x v="18"/>
  </r>
  <r>
    <x v="5"/>
    <s v=" "/>
    <s v=" "/>
    <x v="18"/>
  </r>
  <r>
    <x v="6"/>
    <s v=" "/>
    <s v=" "/>
    <x v="18"/>
  </r>
  <r>
    <x v="0"/>
    <s v=" "/>
    <s v=" "/>
    <x v="19"/>
  </r>
  <r>
    <x v="1"/>
    <s v=" "/>
    <s v=" "/>
    <x v="19"/>
  </r>
  <r>
    <x v="2"/>
    <s v=" "/>
    <s v=" "/>
    <x v="19"/>
  </r>
  <r>
    <x v="3"/>
    <s v=" "/>
    <s v=" "/>
    <x v="19"/>
  </r>
  <r>
    <x v="4"/>
    <s v=" "/>
    <s v=" "/>
    <x v="19"/>
  </r>
  <r>
    <x v="5"/>
    <s v=" "/>
    <s v=" "/>
    <x v="19"/>
  </r>
  <r>
    <x v="6"/>
    <s v=" "/>
    <s v=" "/>
    <x v="19"/>
  </r>
  <r>
    <x v="0"/>
    <s v=" "/>
    <s v=" "/>
    <x v="20"/>
  </r>
  <r>
    <x v="1"/>
    <s v=" "/>
    <s v=" "/>
    <x v="20"/>
  </r>
  <r>
    <x v="2"/>
    <s v=" "/>
    <s v=" "/>
    <x v="20"/>
  </r>
  <r>
    <x v="3"/>
    <s v=" "/>
    <s v=" "/>
    <x v="20"/>
  </r>
  <r>
    <x v="4"/>
    <s v=" "/>
    <s v=" "/>
    <x v="20"/>
  </r>
  <r>
    <x v="5"/>
    <s v=" "/>
    <s v=" "/>
    <x v="20"/>
  </r>
  <r>
    <x v="6"/>
    <s v=" "/>
    <s v=" "/>
    <x v="20"/>
  </r>
  <r>
    <x v="0"/>
    <s v=" "/>
    <s v=" "/>
    <x v="21"/>
  </r>
  <r>
    <x v="1"/>
    <s v=" "/>
    <s v=" "/>
    <x v="21"/>
  </r>
  <r>
    <x v="2"/>
    <s v=" "/>
    <s v=" "/>
    <x v="21"/>
  </r>
  <r>
    <x v="3"/>
    <s v=" "/>
    <s v=" "/>
    <x v="21"/>
  </r>
  <r>
    <x v="4"/>
    <s v=" "/>
    <s v=" "/>
    <x v="21"/>
  </r>
  <r>
    <x v="5"/>
    <s v=" "/>
    <s v=" "/>
    <x v="21"/>
  </r>
  <r>
    <x v="6"/>
    <s v=" "/>
    <s v=" "/>
    <x v="21"/>
  </r>
  <r>
    <x v="0"/>
    <s v=" "/>
    <s v=" "/>
    <x v="22"/>
  </r>
  <r>
    <x v="1"/>
    <s v=" "/>
    <s v=" "/>
    <x v="22"/>
  </r>
  <r>
    <x v="2"/>
    <s v=" "/>
    <s v=" "/>
    <x v="22"/>
  </r>
  <r>
    <x v="3"/>
    <s v=" "/>
    <s v=" "/>
    <x v="22"/>
  </r>
  <r>
    <x v="4"/>
    <s v=" "/>
    <s v=" "/>
    <x v="22"/>
  </r>
  <r>
    <x v="5"/>
    <s v=" "/>
    <s v=" "/>
    <x v="22"/>
  </r>
  <r>
    <x v="6"/>
    <s v=" "/>
    <s v=" "/>
    <x v="22"/>
  </r>
  <r>
    <x v="0"/>
    <s v=" "/>
    <s v=" "/>
    <x v="23"/>
  </r>
  <r>
    <x v="1"/>
    <s v=" "/>
    <s v=" "/>
    <x v="23"/>
  </r>
  <r>
    <x v="2"/>
    <s v=" "/>
    <s v=" "/>
    <x v="23"/>
  </r>
  <r>
    <x v="3"/>
    <s v=" "/>
    <s v=" "/>
    <x v="23"/>
  </r>
  <r>
    <x v="4"/>
    <s v=" "/>
    <s v=" "/>
    <x v="23"/>
  </r>
  <r>
    <x v="5"/>
    <s v=" "/>
    <s v=" "/>
    <x v="23"/>
  </r>
  <r>
    <x v="6"/>
    <s v=" "/>
    <s v=" "/>
    <x v="23"/>
  </r>
  <r>
    <x v="0"/>
    <s v=" "/>
    <s v=" "/>
    <x v="24"/>
  </r>
  <r>
    <x v="1"/>
    <s v=" "/>
    <s v=" "/>
    <x v="24"/>
  </r>
  <r>
    <x v="2"/>
    <s v=" "/>
    <s v=" "/>
    <x v="24"/>
  </r>
  <r>
    <x v="3"/>
    <s v=" "/>
    <s v=" "/>
    <x v="24"/>
  </r>
  <r>
    <x v="4"/>
    <s v=" "/>
    <s v=" "/>
    <x v="24"/>
  </r>
  <r>
    <x v="5"/>
    <s v=" "/>
    <s v=" "/>
    <x v="24"/>
  </r>
  <r>
    <x v="6"/>
    <s v=" "/>
    <s v=" "/>
    <x v="24"/>
  </r>
  <r>
    <x v="0"/>
    <s v=" "/>
    <s v=" "/>
    <x v="25"/>
  </r>
  <r>
    <x v="1"/>
    <s v=" "/>
    <s v=" "/>
    <x v="25"/>
  </r>
  <r>
    <x v="2"/>
    <s v=" "/>
    <s v=" "/>
    <x v="25"/>
  </r>
  <r>
    <x v="3"/>
    <s v=" "/>
    <s v=" "/>
    <x v="25"/>
  </r>
  <r>
    <x v="4"/>
    <s v=" "/>
    <s v=" "/>
    <x v="25"/>
  </r>
  <r>
    <x v="5"/>
    <s v=" "/>
    <s v=" "/>
    <x v="25"/>
  </r>
  <r>
    <x v="6"/>
    <s v=" "/>
    <s v=" "/>
    <x v="25"/>
  </r>
  <r>
    <x v="0"/>
    <s v=" "/>
    <s v=" "/>
    <x v="26"/>
  </r>
  <r>
    <x v="1"/>
    <s v=" "/>
    <s v=" "/>
    <x v="26"/>
  </r>
  <r>
    <x v="2"/>
    <s v=" "/>
    <s v=" "/>
    <x v="26"/>
  </r>
  <r>
    <x v="3"/>
    <s v=" "/>
    <s v=" "/>
    <x v="26"/>
  </r>
  <r>
    <x v="4"/>
    <s v=" "/>
    <s v=" "/>
    <x v="26"/>
  </r>
  <r>
    <x v="5"/>
    <s v=" "/>
    <s v=" "/>
    <x v="26"/>
  </r>
  <r>
    <x v="6"/>
    <s v=" "/>
    <s v=" "/>
    <x v="26"/>
  </r>
  <r>
    <x v="0"/>
    <s v=" "/>
    <s v=" "/>
    <x v="27"/>
  </r>
  <r>
    <x v="1"/>
    <s v=" "/>
    <s v=" "/>
    <x v="27"/>
  </r>
  <r>
    <x v="2"/>
    <s v=" "/>
    <s v=" "/>
    <x v="27"/>
  </r>
  <r>
    <x v="3"/>
    <s v=" "/>
    <s v=" "/>
    <x v="27"/>
  </r>
  <r>
    <x v="4"/>
    <s v=" "/>
    <s v=" "/>
    <x v="27"/>
  </r>
  <r>
    <x v="5"/>
    <s v=" "/>
    <s v=" "/>
    <x v="27"/>
  </r>
  <r>
    <x v="6"/>
    <s v=" "/>
    <s v=" "/>
    <x v="27"/>
  </r>
  <r>
    <x v="0"/>
    <s v=" "/>
    <s v=" "/>
    <x v="28"/>
  </r>
  <r>
    <x v="1"/>
    <s v=" "/>
    <s v=" "/>
    <x v="28"/>
  </r>
  <r>
    <x v="2"/>
    <s v=" "/>
    <s v=" "/>
    <x v="28"/>
  </r>
  <r>
    <x v="3"/>
    <s v=" "/>
    <s v=" "/>
    <x v="28"/>
  </r>
  <r>
    <x v="4"/>
    <s v=" "/>
    <s v=" "/>
    <x v="28"/>
  </r>
  <r>
    <x v="5"/>
    <s v=" "/>
    <s v=" "/>
    <x v="28"/>
  </r>
  <r>
    <x v="6"/>
    <s v=" "/>
    <s v=" "/>
    <x v="28"/>
  </r>
  <r>
    <x v="0"/>
    <s v=" "/>
    <s v=" "/>
    <x v="29"/>
  </r>
  <r>
    <x v="1"/>
    <s v=" "/>
    <s v=" "/>
    <x v="29"/>
  </r>
  <r>
    <x v="2"/>
    <s v=" "/>
    <s v=" "/>
    <x v="29"/>
  </r>
  <r>
    <x v="3"/>
    <s v=" "/>
    <s v=" "/>
    <x v="29"/>
  </r>
  <r>
    <x v="4"/>
    <s v=" "/>
    <s v=" "/>
    <x v="29"/>
  </r>
  <r>
    <x v="5"/>
    <s v=" "/>
    <s v=" "/>
    <x v="29"/>
  </r>
  <r>
    <x v="6"/>
    <s v=" "/>
    <s v=" "/>
    <x v="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n v="0.96849087893864017"/>
    <n v="3.1509121061359835E-2"/>
    <x v="0"/>
  </r>
  <r>
    <x v="1"/>
    <n v="0"/>
    <n v="1"/>
    <x v="0"/>
  </r>
  <r>
    <x v="2"/>
    <e v="#REF!"/>
    <s v=" "/>
    <x v="0"/>
  </r>
  <r>
    <x v="3"/>
    <n v="0.9595278246205734"/>
    <n v="4.04721753794266E-2"/>
    <x v="0"/>
  </r>
  <r>
    <x v="4"/>
    <n v="0.79653679653679654"/>
    <n v="0.20346320346320346"/>
    <x v="0"/>
  </r>
  <r>
    <x v="5"/>
    <n v="1"/>
    <n v="0"/>
    <x v="0"/>
  </r>
  <r>
    <x v="6"/>
    <n v="1"/>
    <n v="0"/>
    <x v="0"/>
  </r>
  <r>
    <x v="0"/>
    <n v="0.96462133775566627"/>
    <n v="3.5378662244333725E-2"/>
    <x v="1"/>
  </r>
  <r>
    <x v="1"/>
    <n v="0"/>
    <n v="1"/>
    <x v="1"/>
  </r>
  <r>
    <x v="2"/>
    <e v="#REF!"/>
    <s v=" "/>
    <x v="1"/>
  </r>
  <r>
    <x v="3"/>
    <n v="0.94488533643255401"/>
    <n v="5.5114663567445987E-2"/>
    <x v="1"/>
  </r>
  <r>
    <x v="4"/>
    <n v="0.77056277056277056"/>
    <n v="0.22943722943722944"/>
    <x v="1"/>
  </r>
  <r>
    <x v="5"/>
    <n v="0.99954710144927539"/>
    <n v="4.5289855072461194E-4"/>
    <x v="1"/>
  </r>
  <r>
    <x v="6"/>
    <n v="1"/>
    <n v="0"/>
    <x v="1"/>
  </r>
  <r>
    <x v="0"/>
    <n v="0"/>
    <n v="1"/>
    <x v="2"/>
  </r>
  <r>
    <x v="1"/>
    <n v="0"/>
    <n v="1"/>
    <x v="2"/>
  </r>
  <r>
    <x v="2"/>
    <e v="#REF!"/>
    <s v=" "/>
    <x v="2"/>
  </r>
  <r>
    <x v="3"/>
    <n v="0"/>
    <n v="1"/>
    <x v="2"/>
  </r>
  <r>
    <x v="4"/>
    <n v="0"/>
    <n v="1"/>
    <x v="2"/>
  </r>
  <r>
    <x v="5"/>
    <n v="0"/>
    <n v="1"/>
    <x v="2"/>
  </r>
  <r>
    <x v="6"/>
    <n v="0"/>
    <n v="1"/>
    <x v="2"/>
  </r>
  <r>
    <x v="0"/>
    <n v="0"/>
    <n v="1"/>
    <x v="3"/>
  </r>
  <r>
    <x v="1"/>
    <n v="0"/>
    <n v="1"/>
    <x v="3"/>
  </r>
  <r>
    <x v="2"/>
    <e v="#REF!"/>
    <s v=" "/>
    <x v="3"/>
  </r>
  <r>
    <x v="3"/>
    <n v="0"/>
    <n v="1"/>
    <x v="3"/>
  </r>
  <r>
    <x v="4"/>
    <n v="0"/>
    <n v="1"/>
    <x v="3"/>
  </r>
  <r>
    <x v="5"/>
    <n v="0"/>
    <n v="1"/>
    <x v="3"/>
  </r>
  <r>
    <x v="6"/>
    <n v="0"/>
    <n v="1"/>
    <x v="3"/>
  </r>
  <r>
    <x v="0"/>
    <n v="0"/>
    <n v="1"/>
    <x v="4"/>
  </r>
  <r>
    <x v="1"/>
    <n v="0"/>
    <n v="1"/>
    <x v="4"/>
  </r>
  <r>
    <x v="2"/>
    <e v="#REF!"/>
    <s v=" "/>
    <x v="4"/>
  </r>
  <r>
    <x v="3"/>
    <n v="0"/>
    <n v="1"/>
    <x v="4"/>
  </r>
  <r>
    <x v="4"/>
    <n v="0"/>
    <n v="1"/>
    <x v="4"/>
  </r>
  <r>
    <x v="5"/>
    <n v="0"/>
    <n v="1"/>
    <x v="4"/>
  </r>
  <r>
    <x v="6"/>
    <n v="0"/>
    <n v="1"/>
    <x v="4"/>
  </r>
  <r>
    <x v="0"/>
    <n v="0.96558872305140975"/>
    <n v="3.4411276948590253E-2"/>
    <x v="5"/>
  </r>
  <r>
    <x v="1"/>
    <n v="0"/>
    <n v="1"/>
    <x v="5"/>
  </r>
  <r>
    <x v="2"/>
    <e v="#REF!"/>
    <s v=" "/>
    <x v="5"/>
  </r>
  <r>
    <x v="3"/>
    <n v="0.94854595847955891"/>
    <n v="5.1454041520441085E-2"/>
    <x v="5"/>
  </r>
  <r>
    <x v="4"/>
    <n v="0.777056277056277"/>
    <n v="0.222943722943723"/>
    <x v="5"/>
  </r>
  <r>
    <x v="5"/>
    <n v="0.99966032608695654"/>
    <n v="3.3967391304345895E-4"/>
    <x v="5"/>
  </r>
  <r>
    <x v="6"/>
    <n v="1"/>
    <n v="0"/>
    <x v="5"/>
  </r>
  <r>
    <x v="0"/>
    <n v="0.95795152421888941"/>
    <n v="4.2048475781110595E-2"/>
    <x v="6"/>
  </r>
  <r>
    <x v="1"/>
    <n v="0"/>
    <n v="1"/>
    <x v="6"/>
  </r>
  <r>
    <x v="2"/>
    <e v="#REF!"/>
    <s v=" "/>
    <x v="6"/>
  </r>
  <r>
    <x v="3"/>
    <n v="0.96257873751255907"/>
    <n v="3.7421262487440932E-2"/>
    <x v="6"/>
  </r>
  <r>
    <x v="4"/>
    <n v="0.79826449673628364"/>
    <n v="0.20173550326371636"/>
    <x v="6"/>
  </r>
  <r>
    <x v="5"/>
    <n v="0.99417480109602596"/>
    <n v="5.8251989039740382E-3"/>
    <x v="6"/>
  </r>
  <r>
    <x v="6"/>
    <n v="0.99813262255436797"/>
    <n v="1.8673774456320347E-3"/>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Air Care"/>
    <s v="ID"/>
    <x v="0"/>
    <x v="0"/>
    <n v="0.92307692307692313"/>
    <x v="0"/>
  </r>
  <r>
    <s v="Fabric Care"/>
    <s v="ID"/>
    <x v="0"/>
    <x v="1"/>
    <n v="0.93947368421052635"/>
    <x v="0"/>
  </r>
  <r>
    <s v="Shave Care"/>
    <s v="ID"/>
    <x v="0"/>
    <x v="2"/>
    <n v="0.96875"/>
    <x v="0"/>
  </r>
  <r>
    <s v="Hair Care"/>
    <s v="ID"/>
    <x v="0"/>
    <x v="3"/>
    <n v="0.96666666666666667"/>
    <x v="0"/>
  </r>
  <r>
    <s v="Hair Care"/>
    <s v="ID"/>
    <x v="0"/>
    <x v="4"/>
    <n v="0.9642857142857143"/>
    <x v="0"/>
  </r>
  <r>
    <s v="Skin Care"/>
    <s v="ID"/>
    <x v="0"/>
    <x v="5"/>
    <n v="0.98192771084337349"/>
    <x v="0"/>
  </r>
  <r>
    <s v="Oral Care"/>
    <s v="ID"/>
    <x v="0"/>
    <x v="6"/>
    <n v="1"/>
    <x v="0"/>
  </r>
  <r>
    <s v="Baby Care"/>
    <s v="ID"/>
    <x v="0"/>
    <x v="7"/>
    <s v=" "/>
    <x v="0"/>
  </r>
  <r>
    <s v="Hair Care"/>
    <s v="ID"/>
    <x v="0"/>
    <x v="8"/>
    <n v="0.95796460176991149"/>
    <x v="0"/>
  </r>
  <r>
    <s v="Hair Care"/>
    <s v="ID"/>
    <x v="0"/>
    <x v="9"/>
    <n v="1"/>
    <x v="0"/>
  </r>
  <r>
    <s v="Health Care"/>
    <s v="ID"/>
    <x v="0"/>
    <x v="10"/>
    <n v="0.88749999999999996"/>
    <x v="0"/>
  </r>
  <r>
    <s v="Feminim Care"/>
    <s v="ID"/>
    <x v="0"/>
    <x v="11"/>
    <n v="1"/>
    <x v="0"/>
  </r>
  <r>
    <s v="Air Care"/>
    <s v="ID"/>
    <x v="1"/>
    <x v="0"/>
    <s v=" "/>
    <x v="0"/>
  </r>
  <r>
    <s v="Fabric Care"/>
    <s v="ID"/>
    <x v="1"/>
    <x v="1"/>
    <s v=" "/>
    <x v="0"/>
  </r>
  <r>
    <s v="Shave Care"/>
    <s v="ID"/>
    <x v="1"/>
    <x v="2"/>
    <s v=" "/>
    <x v="0"/>
  </r>
  <r>
    <s v="Hair Care"/>
    <s v="ID"/>
    <x v="1"/>
    <x v="3"/>
    <s v=" "/>
    <x v="0"/>
  </r>
  <r>
    <s v="Hair Care"/>
    <s v="ID"/>
    <x v="1"/>
    <x v="4"/>
    <s v=" "/>
    <x v="0"/>
  </r>
  <r>
    <s v="Skin Care"/>
    <s v="ID"/>
    <x v="1"/>
    <x v="5"/>
    <s v=" "/>
    <x v="0"/>
  </r>
  <r>
    <s v="Oral Care"/>
    <s v="ID"/>
    <x v="1"/>
    <x v="6"/>
    <s v=" "/>
    <x v="0"/>
  </r>
  <r>
    <s v="Baby Care"/>
    <s v="ID"/>
    <x v="1"/>
    <x v="7"/>
    <s v=" "/>
    <x v="0"/>
  </r>
  <r>
    <s v="Hair Care"/>
    <s v="ID"/>
    <x v="1"/>
    <x v="8"/>
    <s v=" "/>
    <x v="0"/>
  </r>
  <r>
    <s v="Hair Care"/>
    <s v="ID"/>
    <x v="1"/>
    <x v="9"/>
    <s v=" "/>
    <x v="0"/>
  </r>
  <r>
    <s v="Health Care"/>
    <s v="ID"/>
    <x v="1"/>
    <x v="10"/>
    <s v=" "/>
    <x v="0"/>
  </r>
  <r>
    <s v="Feminim Care"/>
    <s v="ID"/>
    <x v="1"/>
    <x v="11"/>
    <s v=" "/>
    <x v="0"/>
  </r>
  <r>
    <s v="Air Care"/>
    <s v="ID"/>
    <x v="2"/>
    <x v="0"/>
    <e v="#REF!"/>
    <x v="0"/>
  </r>
  <r>
    <s v="Fabric Care"/>
    <s v="ID"/>
    <x v="2"/>
    <x v="1"/>
    <e v="#REF!"/>
    <x v="0"/>
  </r>
  <r>
    <s v="Shave Care"/>
    <s v="ID"/>
    <x v="2"/>
    <x v="2"/>
    <e v="#REF!"/>
    <x v="0"/>
  </r>
  <r>
    <s v="Hair Care"/>
    <s v="ID"/>
    <x v="2"/>
    <x v="3"/>
    <e v="#REF!"/>
    <x v="0"/>
  </r>
  <r>
    <s v="Hair Care"/>
    <s v="ID"/>
    <x v="2"/>
    <x v="4"/>
    <e v="#REF!"/>
    <x v="0"/>
  </r>
  <r>
    <s v="Skin Care"/>
    <s v="ID"/>
    <x v="2"/>
    <x v="5"/>
    <e v="#REF!"/>
    <x v="0"/>
  </r>
  <r>
    <s v="Oral Care"/>
    <s v="ID"/>
    <x v="2"/>
    <x v="6"/>
    <e v="#REF!"/>
    <x v="0"/>
  </r>
  <r>
    <s v="Baby Care"/>
    <s v="ID"/>
    <x v="2"/>
    <x v="7"/>
    <e v="#REF!"/>
    <x v="0"/>
  </r>
  <r>
    <s v="Hair Care"/>
    <s v="ID"/>
    <x v="2"/>
    <x v="8"/>
    <e v="#REF!"/>
    <x v="0"/>
  </r>
  <r>
    <s v="Hair Care"/>
    <s v="ID"/>
    <x v="2"/>
    <x v="9"/>
    <e v="#REF!"/>
    <x v="0"/>
  </r>
  <r>
    <s v="Health Care"/>
    <s v="ID"/>
    <x v="2"/>
    <x v="10"/>
    <e v="#REF!"/>
    <x v="0"/>
  </r>
  <r>
    <s v="Feminim Care"/>
    <s v="ID"/>
    <x v="2"/>
    <x v="11"/>
    <e v="#REF!"/>
    <x v="0"/>
  </r>
  <r>
    <s v="Air Care"/>
    <s v="ID"/>
    <x v="3"/>
    <x v="0"/>
    <s v=" "/>
    <x v="0"/>
  </r>
  <r>
    <s v="Fabric Care"/>
    <s v="ID"/>
    <x v="3"/>
    <x v="1"/>
    <n v="0.94736842105263153"/>
    <x v="0"/>
  </r>
  <r>
    <s v="Shave Care"/>
    <s v="ID"/>
    <x v="3"/>
    <x v="2"/>
    <n v="0.92500000000000004"/>
    <x v="0"/>
  </r>
  <r>
    <s v="Hair Care"/>
    <s v="ID"/>
    <x v="3"/>
    <x v="3"/>
    <n v="0.94499999999999995"/>
    <x v="0"/>
  </r>
  <r>
    <s v="Hair Care"/>
    <s v="ID"/>
    <x v="3"/>
    <x v="4"/>
    <n v="0.98026315789473684"/>
    <x v="0"/>
  </r>
  <r>
    <s v="Skin Care"/>
    <s v="ID"/>
    <x v="3"/>
    <x v="5"/>
    <n v="0.94886363636363635"/>
    <x v="0"/>
  </r>
  <r>
    <s v="Oral Care"/>
    <s v="ID"/>
    <x v="3"/>
    <x v="6"/>
    <n v="0.96180555555555558"/>
    <x v="0"/>
  </r>
  <r>
    <s v="Baby Care"/>
    <s v="ID"/>
    <x v="3"/>
    <x v="7"/>
    <s v=" "/>
    <x v="0"/>
  </r>
  <r>
    <s v="Hair Care"/>
    <s v="ID"/>
    <x v="3"/>
    <x v="8"/>
    <n v="0.94279661016949157"/>
    <x v="0"/>
  </r>
  <r>
    <s v="Hair Care"/>
    <s v="ID"/>
    <x v="3"/>
    <x v="9"/>
    <n v="0.99285714285714288"/>
    <x v="0"/>
  </r>
  <r>
    <s v="Health Care"/>
    <s v="ID"/>
    <x v="3"/>
    <x v="10"/>
    <n v="1"/>
    <x v="0"/>
  </r>
  <r>
    <s v="Feminim Care"/>
    <s v="ID"/>
    <x v="3"/>
    <x v="11"/>
    <n v="1"/>
    <x v="0"/>
  </r>
  <r>
    <s v="Air Care"/>
    <s v="ID"/>
    <x v="4"/>
    <x v="0"/>
    <s v=" "/>
    <x v="0"/>
  </r>
  <r>
    <s v="Fabric Care"/>
    <s v="ID"/>
    <x v="4"/>
    <x v="1"/>
    <n v="0.2857142857142857"/>
    <x v="0"/>
  </r>
  <r>
    <s v="Shave Care"/>
    <s v="ID"/>
    <x v="4"/>
    <x v="2"/>
    <n v="0.71590909090909094"/>
    <x v="0"/>
  </r>
  <r>
    <s v="Hair Care"/>
    <s v="ID"/>
    <x v="4"/>
    <x v="3"/>
    <n v="0.78787878787878785"/>
    <x v="0"/>
  </r>
  <r>
    <s v="Hair Care"/>
    <s v="ID"/>
    <x v="4"/>
    <x v="4"/>
    <n v="0.82608695652173914"/>
    <x v="0"/>
  </r>
  <r>
    <s v="Skin Care"/>
    <s v="ID"/>
    <x v="4"/>
    <x v="5"/>
    <s v=" "/>
    <x v="0"/>
  </r>
  <r>
    <s v="Oral Care"/>
    <s v="ID"/>
    <x v="4"/>
    <x v="6"/>
    <n v="0.92"/>
    <x v="0"/>
  </r>
  <r>
    <s v="Baby Care"/>
    <s v="ID"/>
    <x v="4"/>
    <x v="7"/>
    <s v=" "/>
    <x v="0"/>
  </r>
  <r>
    <s v="Hair Care"/>
    <s v="ID"/>
    <x v="4"/>
    <x v="8"/>
    <n v="0.76315789473684215"/>
    <x v="0"/>
  </r>
  <r>
    <s v="Hair Care"/>
    <s v="ID"/>
    <x v="4"/>
    <x v="9"/>
    <n v="0.8571428571428571"/>
    <x v="0"/>
  </r>
  <r>
    <s v="Health Care"/>
    <s v="ID"/>
    <x v="4"/>
    <x v="10"/>
    <s v=" "/>
    <x v="0"/>
  </r>
  <r>
    <s v="Feminim Care"/>
    <s v="ID"/>
    <x v="4"/>
    <x v="11"/>
    <n v="0.5"/>
    <x v="0"/>
  </r>
  <r>
    <s v="Air Care"/>
    <s v="ID"/>
    <x v="5"/>
    <x v="0"/>
    <n v="1"/>
    <x v="0"/>
  </r>
  <r>
    <s v="Fabric Care"/>
    <s v="ID"/>
    <x v="5"/>
    <x v="1"/>
    <n v="1"/>
    <x v="0"/>
  </r>
  <r>
    <s v="Shave Care"/>
    <s v="ID"/>
    <x v="5"/>
    <x v="2"/>
    <n v="1"/>
    <x v="0"/>
  </r>
  <r>
    <s v="Hair Care"/>
    <s v="ID"/>
    <x v="5"/>
    <x v="3"/>
    <n v="0.99576271186440679"/>
    <x v="0"/>
  </r>
  <r>
    <s v="Hair Care"/>
    <s v="ID"/>
    <x v="5"/>
    <x v="4"/>
    <n v="1"/>
    <x v="0"/>
  </r>
  <r>
    <s v="Skin Care"/>
    <s v="ID"/>
    <x v="5"/>
    <x v="5"/>
    <n v="1"/>
    <x v="0"/>
  </r>
  <r>
    <s v="Oral Care"/>
    <s v="ID"/>
    <x v="5"/>
    <x v="6"/>
    <n v="1"/>
    <x v="0"/>
  </r>
  <r>
    <s v="Baby Care"/>
    <s v="ID"/>
    <x v="5"/>
    <x v="7"/>
    <s v=" "/>
    <x v="0"/>
  </r>
  <r>
    <s v="Hair Care"/>
    <s v="ID"/>
    <x v="5"/>
    <x v="8"/>
    <n v="1"/>
    <x v="0"/>
  </r>
  <r>
    <s v="Hair Care"/>
    <s v="ID"/>
    <x v="5"/>
    <x v="9"/>
    <n v="1"/>
    <x v="0"/>
  </r>
  <r>
    <s v="Health Care"/>
    <s v="ID"/>
    <x v="5"/>
    <x v="10"/>
    <n v="1"/>
    <x v="0"/>
  </r>
  <r>
    <s v="Feminim Care"/>
    <s v="ID"/>
    <x v="5"/>
    <x v="11"/>
    <n v="1"/>
    <x v="0"/>
  </r>
  <r>
    <s v="Air Care"/>
    <s v="ID"/>
    <x v="6"/>
    <x v="0"/>
    <n v="1"/>
    <x v="0"/>
  </r>
  <r>
    <s v="Fabric Care"/>
    <s v="ID"/>
    <x v="6"/>
    <x v="1"/>
    <n v="1"/>
    <x v="0"/>
  </r>
  <r>
    <s v="Shave Care"/>
    <s v="ID"/>
    <x v="6"/>
    <x v="2"/>
    <n v="1"/>
    <x v="0"/>
  </r>
  <r>
    <s v="Hair Care"/>
    <s v="ID"/>
    <x v="6"/>
    <x v="3"/>
    <n v="1"/>
    <x v="0"/>
  </r>
  <r>
    <s v="Hair Care"/>
    <s v="ID"/>
    <x v="6"/>
    <x v="4"/>
    <n v="1"/>
    <x v="0"/>
  </r>
  <r>
    <s v="Skin Care"/>
    <s v="ID"/>
    <x v="6"/>
    <x v="5"/>
    <n v="1"/>
    <x v="0"/>
  </r>
  <r>
    <s v="Oral Care"/>
    <s v="ID"/>
    <x v="6"/>
    <x v="6"/>
    <n v="1"/>
    <x v="0"/>
  </r>
  <r>
    <s v="Baby Care"/>
    <s v="ID"/>
    <x v="6"/>
    <x v="7"/>
    <s v=" "/>
    <x v="0"/>
  </r>
  <r>
    <s v="Hair Care"/>
    <s v="ID"/>
    <x v="6"/>
    <x v="8"/>
    <n v="1"/>
    <x v="0"/>
  </r>
  <r>
    <s v="Hair Care"/>
    <s v="ID"/>
    <x v="6"/>
    <x v="9"/>
    <n v="1"/>
    <x v="0"/>
  </r>
  <r>
    <s v="Health Care"/>
    <s v="ID"/>
    <x v="6"/>
    <x v="10"/>
    <n v="1"/>
    <x v="0"/>
  </r>
  <r>
    <s v="Feminim Care"/>
    <s v="ID"/>
    <x v="6"/>
    <x v="11"/>
    <n v="1"/>
    <x v="0"/>
  </r>
  <r>
    <s v="Air Care"/>
    <s v="ID"/>
    <x v="0"/>
    <x v="0"/>
    <n v="-4.6153846153846101E-2"/>
    <x v="1"/>
  </r>
  <r>
    <s v="Fabric Care"/>
    <s v="ID"/>
    <x v="0"/>
    <x v="1"/>
    <n v="-4.3301435406698507E-2"/>
    <x v="1"/>
  </r>
  <r>
    <s v="Shave Care"/>
    <s v="ID"/>
    <x v="0"/>
    <x v="2"/>
    <n v="-8.5227272727272929E-3"/>
    <x v="1"/>
  </r>
  <r>
    <s v="Hair Care"/>
    <s v="ID"/>
    <x v="0"/>
    <x v="3"/>
    <n v="-7.0707070707068942E-3"/>
    <x v="1"/>
  </r>
  <r>
    <s v="Hair Care"/>
    <s v="ID"/>
    <x v="0"/>
    <x v="4"/>
    <n v="2.1915584415584388E-2"/>
    <x v="1"/>
  </r>
  <r>
    <s v="Skin Care"/>
    <s v="ID"/>
    <x v="0"/>
    <x v="5"/>
    <n v="0.11454803169898875"/>
    <x v="1"/>
  </r>
  <r>
    <s v="Oral Care"/>
    <s v="ID"/>
    <x v="0"/>
    <x v="6"/>
    <n v="2.6136363636363513E-2"/>
    <x v="1"/>
  </r>
  <r>
    <s v="Baby Care"/>
    <s v="ID"/>
    <x v="0"/>
    <x v="7"/>
    <s v=" "/>
    <x v="1"/>
  </r>
  <r>
    <s v="Hair Care"/>
    <s v="ID"/>
    <x v="0"/>
    <x v="8"/>
    <n v="-1.1061946902654829E-2"/>
    <x v="1"/>
  </r>
  <r>
    <s v="Hair Care"/>
    <s v="ID"/>
    <x v="0"/>
    <x v="9"/>
    <n v="5.4545454545454675E-2"/>
    <x v="1"/>
  </r>
  <r>
    <s v="Health Care"/>
    <s v="ID"/>
    <x v="0"/>
    <x v="10"/>
    <n v="-8.9772727272727337E-2"/>
    <x v="1"/>
  </r>
  <r>
    <s v="Feminim Care"/>
    <s v="ID"/>
    <x v="0"/>
    <x v="11"/>
    <n v="0"/>
    <x v="1"/>
  </r>
  <r>
    <s v="Air Care"/>
    <s v="ID"/>
    <x v="1"/>
    <x v="0"/>
    <s v=" "/>
    <x v="1"/>
  </r>
  <r>
    <s v="Fabric Care"/>
    <s v="ID"/>
    <x v="1"/>
    <x v="1"/>
    <s v=" "/>
    <x v="1"/>
  </r>
  <r>
    <s v="Shave Care"/>
    <s v="ID"/>
    <x v="1"/>
    <x v="2"/>
    <s v=" "/>
    <x v="1"/>
  </r>
  <r>
    <s v="Hair Care"/>
    <s v="ID"/>
    <x v="1"/>
    <x v="3"/>
    <s v=" "/>
    <x v="1"/>
  </r>
  <r>
    <s v="Hair Care"/>
    <s v="ID"/>
    <x v="1"/>
    <x v="4"/>
    <s v=" "/>
    <x v="1"/>
  </r>
  <r>
    <s v="Skin Care"/>
    <s v="ID"/>
    <x v="1"/>
    <x v="5"/>
    <s v=" "/>
    <x v="1"/>
  </r>
  <r>
    <s v="Oral Care"/>
    <s v="ID"/>
    <x v="1"/>
    <x v="6"/>
    <s v=" "/>
    <x v="1"/>
  </r>
  <r>
    <s v="Baby Care"/>
    <s v="ID"/>
    <x v="1"/>
    <x v="7"/>
    <s v=" "/>
    <x v="1"/>
  </r>
  <r>
    <s v="Hair Care"/>
    <s v="ID"/>
    <x v="1"/>
    <x v="8"/>
    <s v=" "/>
    <x v="1"/>
  </r>
  <r>
    <s v="Hair Care"/>
    <s v="ID"/>
    <x v="1"/>
    <x v="9"/>
    <s v=" "/>
    <x v="1"/>
  </r>
  <r>
    <s v="Health Care"/>
    <s v="ID"/>
    <x v="1"/>
    <x v="10"/>
    <s v=" "/>
    <x v="1"/>
  </r>
  <r>
    <s v="Feminim Care"/>
    <s v="ID"/>
    <x v="1"/>
    <x v="11"/>
    <s v=" "/>
    <x v="1"/>
  </r>
  <r>
    <s v="Air Care"/>
    <s v="ID"/>
    <x v="2"/>
    <x v="0"/>
    <e v="#REF!"/>
    <x v="1"/>
  </r>
  <r>
    <s v="Fabric Care"/>
    <s v="ID"/>
    <x v="2"/>
    <x v="1"/>
    <e v="#REF!"/>
    <x v="1"/>
  </r>
  <r>
    <s v="Shave Care"/>
    <s v="ID"/>
    <x v="2"/>
    <x v="2"/>
    <e v="#REF!"/>
    <x v="1"/>
  </r>
  <r>
    <s v="Hair Care"/>
    <s v="ID"/>
    <x v="2"/>
    <x v="3"/>
    <e v="#REF!"/>
    <x v="1"/>
  </r>
  <r>
    <s v="Hair Care"/>
    <s v="ID"/>
    <x v="2"/>
    <x v="4"/>
    <e v="#REF!"/>
    <x v="1"/>
  </r>
  <r>
    <s v="Skin Care"/>
    <s v="ID"/>
    <x v="2"/>
    <x v="5"/>
    <e v="#REF!"/>
    <x v="1"/>
  </r>
  <r>
    <s v="Oral Care"/>
    <s v="ID"/>
    <x v="2"/>
    <x v="6"/>
    <e v="#REF!"/>
    <x v="1"/>
  </r>
  <r>
    <s v="Baby Care"/>
    <s v="ID"/>
    <x v="2"/>
    <x v="7"/>
    <e v="#REF!"/>
    <x v="1"/>
  </r>
  <r>
    <s v="Hair Care"/>
    <s v="ID"/>
    <x v="2"/>
    <x v="8"/>
    <e v="#REF!"/>
    <x v="1"/>
  </r>
  <r>
    <s v="Hair Care"/>
    <s v="ID"/>
    <x v="2"/>
    <x v="9"/>
    <e v="#REF!"/>
    <x v="1"/>
  </r>
  <r>
    <s v="Health Care"/>
    <s v="ID"/>
    <x v="2"/>
    <x v="10"/>
    <e v="#REF!"/>
    <x v="1"/>
  </r>
  <r>
    <s v="Feminim Care"/>
    <s v="ID"/>
    <x v="2"/>
    <x v="11"/>
    <e v="#REF!"/>
    <x v="1"/>
  </r>
  <r>
    <s v="Air Care"/>
    <s v="ID"/>
    <x v="3"/>
    <x v="0"/>
    <s v=" "/>
    <x v="1"/>
  </r>
  <r>
    <s v="Fabric Care"/>
    <s v="ID"/>
    <x v="3"/>
    <x v="1"/>
    <n v="-4.1334558878418415E-2"/>
    <x v="1"/>
  </r>
  <r>
    <s v="Shave Care"/>
    <s v="ID"/>
    <x v="3"/>
    <x v="2"/>
    <n v="-5.0757575757575557E-2"/>
    <x v="1"/>
  </r>
  <r>
    <s v="Hair Care"/>
    <s v="ID"/>
    <x v="3"/>
    <x v="3"/>
    <n v="3.3578088578088638E-2"/>
    <x v="1"/>
  </r>
  <r>
    <s v="Hair Care"/>
    <s v="ID"/>
    <x v="3"/>
    <x v="4"/>
    <n v="1.7942583732057926E-3"/>
    <x v="1"/>
  </r>
  <r>
    <s v="Skin Care"/>
    <s v="ID"/>
    <x v="3"/>
    <x v="5"/>
    <n v="-6.7148760330580926E-3"/>
    <x v="1"/>
  </r>
  <r>
    <s v="Oral Care"/>
    <s v="ID"/>
    <x v="3"/>
    <x v="6"/>
    <n v="1.4732081084820936E-2"/>
    <x v="1"/>
  </r>
  <r>
    <s v="Baby Care"/>
    <s v="ID"/>
    <x v="3"/>
    <x v="7"/>
    <s v=" "/>
    <x v="1"/>
  </r>
  <r>
    <s v="Hair Care"/>
    <s v="ID"/>
    <x v="3"/>
    <x v="8"/>
    <n v="-2.0534176690706896E-2"/>
    <x v="1"/>
  </r>
  <r>
    <s v="Hair Care"/>
    <s v="ID"/>
    <x v="3"/>
    <x v="9"/>
    <n v="8.6097236097236185E-2"/>
    <x v="1"/>
  </r>
  <r>
    <s v="Health Care"/>
    <s v="ID"/>
    <x v="3"/>
    <x v="10"/>
    <n v="5.050505050504972E-3"/>
    <x v="1"/>
  </r>
  <r>
    <s v="Feminim Care"/>
    <s v="ID"/>
    <x v="3"/>
    <x v="11"/>
    <n v="0"/>
    <x v="1"/>
  </r>
  <r>
    <s v="Air Care"/>
    <s v="ID"/>
    <x v="4"/>
    <x v="0"/>
    <s v=" "/>
    <x v="1"/>
  </r>
  <r>
    <s v="Fabric Care"/>
    <s v="ID"/>
    <x v="4"/>
    <x v="1"/>
    <n v="-3.2467532467532478E-2"/>
    <x v="1"/>
  </r>
  <r>
    <s v="Shave Care"/>
    <s v="ID"/>
    <x v="4"/>
    <x v="2"/>
    <n v="5.3591470258138596E-3"/>
    <x v="1"/>
  </r>
  <r>
    <s v="Hair Care"/>
    <s v="ID"/>
    <x v="4"/>
    <x v="3"/>
    <n v="-3.5812672176308458E-2"/>
    <x v="1"/>
  </r>
  <r>
    <s v="Hair Care"/>
    <s v="ID"/>
    <x v="4"/>
    <x v="4"/>
    <n v="0"/>
    <x v="1"/>
  </r>
  <r>
    <s v="Skin Care"/>
    <s v="ID"/>
    <x v="4"/>
    <x v="5"/>
    <s v=" "/>
    <x v="1"/>
  </r>
  <r>
    <s v="Oral Care"/>
    <s v="ID"/>
    <x v="4"/>
    <x v="6"/>
    <n v="-1.8181818181818299E-3"/>
    <x v="1"/>
  </r>
  <r>
    <s v="Baby Care"/>
    <s v="ID"/>
    <x v="4"/>
    <x v="7"/>
    <s v=" "/>
    <x v="1"/>
  </r>
  <r>
    <s v="Hair Care"/>
    <s v="ID"/>
    <x v="4"/>
    <x v="8"/>
    <n v="-4.4258373205741552E-2"/>
    <x v="1"/>
  </r>
  <r>
    <s v="Hair Care"/>
    <s v="ID"/>
    <x v="4"/>
    <x v="9"/>
    <n v="-3.2467532467532756E-3"/>
    <x v="1"/>
  </r>
  <r>
    <s v="Health Care"/>
    <s v="ID"/>
    <x v="4"/>
    <x v="10"/>
    <s v=" "/>
    <x v="1"/>
  </r>
  <r>
    <s v="Feminim Care"/>
    <s v="ID"/>
    <x v="4"/>
    <x v="11"/>
    <n v="0"/>
    <x v="1"/>
  </r>
  <r>
    <s v="Air Care"/>
    <s v="ID"/>
    <x v="5"/>
    <x v="0"/>
    <n v="2.3674242424242431E-2"/>
    <x v="1"/>
  </r>
  <r>
    <s v="Fabric Care"/>
    <s v="ID"/>
    <x v="5"/>
    <x v="1"/>
    <n v="2.9736618521666314E-3"/>
    <x v="1"/>
  </r>
  <r>
    <s v="Shave Care"/>
    <s v="ID"/>
    <x v="5"/>
    <x v="2"/>
    <n v="7.4573863636363535E-3"/>
    <x v="1"/>
  </r>
  <r>
    <s v="Hair Care"/>
    <s v="ID"/>
    <x v="5"/>
    <x v="3"/>
    <n v="9.548106797342748E-3"/>
    <x v="1"/>
  </r>
  <r>
    <s v="Hair Care"/>
    <s v="ID"/>
    <x v="5"/>
    <x v="4"/>
    <n v="4.1958041958043424E-3"/>
    <x v="1"/>
  </r>
  <r>
    <s v="Skin Care"/>
    <s v="ID"/>
    <x v="5"/>
    <x v="5"/>
    <n v="4.0950040950040734E-3"/>
    <x v="1"/>
  </r>
  <r>
    <s v="Oral Care"/>
    <s v="ID"/>
    <x v="5"/>
    <x v="6"/>
    <n v="9.012539184953039E-3"/>
    <x v="1"/>
  </r>
  <r>
    <s v="Baby Care"/>
    <s v="ID"/>
    <x v="5"/>
    <x v="7"/>
    <s v=" "/>
    <x v="1"/>
  </r>
  <r>
    <s v="Hair Care"/>
    <s v="ID"/>
    <x v="5"/>
    <x v="8"/>
    <n v="1.8939393939393367E-3"/>
    <x v="1"/>
  </r>
  <r>
    <s v="Hair Care"/>
    <s v="ID"/>
    <x v="5"/>
    <x v="9"/>
    <n v="5.8651026392960715E-3"/>
    <x v="1"/>
  </r>
  <r>
    <s v="Health Care"/>
    <s v="ID"/>
    <x v="5"/>
    <x v="10"/>
    <n v="2.2727272727272818E-2"/>
    <x v="1"/>
  </r>
  <r>
    <s v="Feminim Care"/>
    <s v="ID"/>
    <x v="5"/>
    <x v="11"/>
    <n v="1.1363636363636354E-2"/>
    <x v="1"/>
  </r>
  <r>
    <s v="Air Care"/>
    <s v="ID"/>
    <x v="6"/>
    <x v="0"/>
    <n v="0"/>
    <x v="1"/>
  </r>
  <r>
    <s v="Fabric Care"/>
    <s v="ID"/>
    <x v="6"/>
    <x v="1"/>
    <n v="0"/>
    <x v="1"/>
  </r>
  <r>
    <s v="Shave Care"/>
    <s v="ID"/>
    <x v="6"/>
    <x v="2"/>
    <n v="8.116883116883078E-3"/>
    <x v="1"/>
  </r>
  <r>
    <s v="Hair Care"/>
    <s v="ID"/>
    <x v="6"/>
    <x v="3"/>
    <n v="3.4305317324185847E-3"/>
    <x v="1"/>
  </r>
  <r>
    <s v="Hair Care"/>
    <s v="ID"/>
    <x v="6"/>
    <x v="4"/>
    <n v="0"/>
    <x v="1"/>
  </r>
  <r>
    <s v="Skin Care"/>
    <s v="ID"/>
    <x v="6"/>
    <x v="5"/>
    <n v="1.3175230566535578E-3"/>
    <x v="1"/>
  </r>
  <r>
    <s v="Oral Care"/>
    <s v="ID"/>
    <x v="6"/>
    <x v="6"/>
    <n v="0"/>
    <x v="1"/>
  </r>
  <r>
    <s v="Baby Care"/>
    <s v="ID"/>
    <x v="6"/>
    <x v="7"/>
    <s v=" "/>
    <x v="1"/>
  </r>
  <r>
    <s v="Hair Care"/>
    <s v="ID"/>
    <x v="6"/>
    <x v="8"/>
    <n v="2.1905805038335835E-3"/>
    <x v="1"/>
  </r>
  <r>
    <s v="Hair Care"/>
    <s v="ID"/>
    <x v="6"/>
    <x v="9"/>
    <n v="0"/>
    <x v="1"/>
  </r>
  <r>
    <s v="Health Care"/>
    <s v="ID"/>
    <x v="6"/>
    <x v="10"/>
    <n v="0"/>
    <x v="1"/>
  </r>
  <r>
    <s v="Feminim Care"/>
    <s v="ID"/>
    <x v="6"/>
    <x v="11"/>
    <n v="0"/>
    <x v="1"/>
  </r>
  <r>
    <s v="Air Care"/>
    <s v="ID"/>
    <x v="0"/>
    <x v="0"/>
    <n v="0.96923076923076923"/>
    <x v="2"/>
  </r>
  <r>
    <s v="Fabric Care"/>
    <s v="ID"/>
    <x v="0"/>
    <x v="1"/>
    <n v="0.98277511961722486"/>
    <x v="2"/>
  </r>
  <r>
    <s v="Shave Care"/>
    <s v="ID"/>
    <x v="0"/>
    <x v="2"/>
    <n v="0.97727272727272729"/>
    <x v="2"/>
  </r>
  <r>
    <s v="Hair Care"/>
    <s v="ID"/>
    <x v="0"/>
    <x v="3"/>
    <n v="0.97373737373737357"/>
    <x v="2"/>
  </r>
  <r>
    <s v="Hair Care"/>
    <s v="ID"/>
    <x v="0"/>
    <x v="4"/>
    <n v="0.94237012987012991"/>
    <x v="2"/>
  </r>
  <r>
    <s v="Skin Care"/>
    <s v="ID"/>
    <x v="0"/>
    <x v="5"/>
    <n v="0.86737967914438474"/>
    <x v="2"/>
  </r>
  <r>
    <s v="Oral Care"/>
    <s v="ID"/>
    <x v="0"/>
    <x v="6"/>
    <n v="0.97386363636363649"/>
    <x v="2"/>
  </r>
  <r>
    <s v="Baby Care"/>
    <s v="ID"/>
    <x v="0"/>
    <x v="7"/>
    <s v=" "/>
    <x v="2"/>
  </r>
  <r>
    <s v="Hair Care"/>
    <s v="ID"/>
    <x v="0"/>
    <x v="8"/>
    <n v="0.96902654867256632"/>
    <x v="2"/>
  </r>
  <r>
    <s v="Hair Care"/>
    <s v="ID"/>
    <x v="0"/>
    <x v="9"/>
    <n v="0.94545454545454533"/>
    <x v="2"/>
  </r>
  <r>
    <s v="Health Care"/>
    <s v="ID"/>
    <x v="0"/>
    <x v="10"/>
    <n v="0.97727272727272729"/>
    <x v="2"/>
  </r>
  <r>
    <s v="Feminim Care"/>
    <s v="ID"/>
    <x v="0"/>
    <x v="11"/>
    <n v="1"/>
    <x v="2"/>
  </r>
  <r>
    <s v="Air Care"/>
    <s v="ID"/>
    <x v="1"/>
    <x v="0"/>
    <s v=" "/>
    <x v="2"/>
  </r>
  <r>
    <s v="Fabric Care"/>
    <s v="ID"/>
    <x v="1"/>
    <x v="1"/>
    <s v=" "/>
    <x v="2"/>
  </r>
  <r>
    <s v="Shave Care"/>
    <s v="ID"/>
    <x v="1"/>
    <x v="2"/>
    <s v=" "/>
    <x v="2"/>
  </r>
  <r>
    <s v="Hair Care"/>
    <s v="ID"/>
    <x v="1"/>
    <x v="3"/>
    <s v=" "/>
    <x v="2"/>
  </r>
  <r>
    <s v="Hair Care"/>
    <s v="ID"/>
    <x v="1"/>
    <x v="4"/>
    <s v=" "/>
    <x v="2"/>
  </r>
  <r>
    <s v="Skin Care"/>
    <s v="ID"/>
    <x v="1"/>
    <x v="5"/>
    <s v=" "/>
    <x v="2"/>
  </r>
  <r>
    <s v="Oral Care"/>
    <s v="ID"/>
    <x v="1"/>
    <x v="6"/>
    <s v=" "/>
    <x v="2"/>
  </r>
  <r>
    <s v="Baby Care"/>
    <s v="ID"/>
    <x v="1"/>
    <x v="7"/>
    <s v=" "/>
    <x v="2"/>
  </r>
  <r>
    <s v="Hair Care"/>
    <s v="ID"/>
    <x v="1"/>
    <x v="8"/>
    <s v=" "/>
    <x v="2"/>
  </r>
  <r>
    <s v="Hair Care"/>
    <s v="ID"/>
    <x v="1"/>
    <x v="9"/>
    <s v=" "/>
    <x v="2"/>
  </r>
  <r>
    <s v="Health Care"/>
    <s v="ID"/>
    <x v="1"/>
    <x v="10"/>
    <s v=" "/>
    <x v="2"/>
  </r>
  <r>
    <s v="Feminim Care"/>
    <s v="ID"/>
    <x v="1"/>
    <x v="11"/>
    <s v=" "/>
    <x v="2"/>
  </r>
  <r>
    <s v="Air Care"/>
    <s v="ID"/>
    <x v="2"/>
    <x v="0"/>
    <e v="#REF!"/>
    <x v="2"/>
  </r>
  <r>
    <s v="Fabric Care"/>
    <s v="ID"/>
    <x v="2"/>
    <x v="1"/>
    <e v="#REF!"/>
    <x v="2"/>
  </r>
  <r>
    <s v="Shave Care"/>
    <s v="ID"/>
    <x v="2"/>
    <x v="2"/>
    <e v="#REF!"/>
    <x v="2"/>
  </r>
  <r>
    <s v="Hair Care"/>
    <s v="ID"/>
    <x v="2"/>
    <x v="3"/>
    <e v="#REF!"/>
    <x v="2"/>
  </r>
  <r>
    <s v="Hair Care"/>
    <s v="ID"/>
    <x v="2"/>
    <x v="4"/>
    <e v="#REF!"/>
    <x v="2"/>
  </r>
  <r>
    <s v="Skin Care"/>
    <s v="ID"/>
    <x v="2"/>
    <x v="5"/>
    <e v="#REF!"/>
    <x v="2"/>
  </r>
  <r>
    <s v="Oral Care"/>
    <s v="ID"/>
    <x v="2"/>
    <x v="6"/>
    <e v="#REF!"/>
    <x v="2"/>
  </r>
  <r>
    <s v="Baby Care"/>
    <s v="ID"/>
    <x v="2"/>
    <x v="7"/>
    <e v="#REF!"/>
    <x v="2"/>
  </r>
  <r>
    <s v="Hair Care"/>
    <s v="ID"/>
    <x v="2"/>
    <x v="8"/>
    <e v="#REF!"/>
    <x v="2"/>
  </r>
  <r>
    <s v="Hair Care"/>
    <s v="ID"/>
    <x v="2"/>
    <x v="9"/>
    <e v="#REF!"/>
    <x v="2"/>
  </r>
  <r>
    <s v="Health Care"/>
    <s v="ID"/>
    <x v="2"/>
    <x v="10"/>
    <e v="#REF!"/>
    <x v="2"/>
  </r>
  <r>
    <s v="Feminim Care"/>
    <s v="ID"/>
    <x v="2"/>
    <x v="11"/>
    <e v="#REF!"/>
    <x v="2"/>
  </r>
  <r>
    <s v="Air Care"/>
    <s v="ID"/>
    <x v="3"/>
    <x v="0"/>
    <s v=" "/>
    <x v="2"/>
  </r>
  <r>
    <s v="Fabric Care"/>
    <s v="ID"/>
    <x v="3"/>
    <x v="1"/>
    <n v="0.98870297993104994"/>
    <x v="2"/>
  </r>
  <r>
    <s v="Shave Care"/>
    <s v="ID"/>
    <x v="3"/>
    <x v="2"/>
    <n v="0.9757575757575756"/>
    <x v="2"/>
  </r>
  <r>
    <s v="Hair Care"/>
    <s v="ID"/>
    <x v="3"/>
    <x v="3"/>
    <n v="0.91142191142191131"/>
    <x v="2"/>
  </r>
  <r>
    <s v="Hair Care"/>
    <s v="ID"/>
    <x v="3"/>
    <x v="4"/>
    <n v="0.97846889952153104"/>
    <x v="2"/>
  </r>
  <r>
    <s v="Skin Care"/>
    <s v="ID"/>
    <x v="3"/>
    <x v="5"/>
    <n v="0.95557851239669445"/>
    <x v="2"/>
  </r>
  <r>
    <s v="Oral Care"/>
    <s v="ID"/>
    <x v="3"/>
    <x v="6"/>
    <n v="0.94707347447073464"/>
    <x v="2"/>
  </r>
  <r>
    <s v="Baby Care"/>
    <s v="ID"/>
    <x v="3"/>
    <x v="7"/>
    <s v=" "/>
    <x v="2"/>
  </r>
  <r>
    <s v="Hair Care"/>
    <s v="ID"/>
    <x v="3"/>
    <x v="8"/>
    <n v="0.96333078686019846"/>
    <x v="2"/>
  </r>
  <r>
    <s v="Hair Care"/>
    <s v="ID"/>
    <x v="3"/>
    <x v="9"/>
    <n v="0.9067599067599067"/>
    <x v="2"/>
  </r>
  <r>
    <s v="Health Care"/>
    <s v="ID"/>
    <x v="3"/>
    <x v="10"/>
    <n v="0.99494949494949503"/>
    <x v="2"/>
  </r>
  <r>
    <s v="Feminim Care"/>
    <s v="ID"/>
    <x v="3"/>
    <x v="11"/>
    <n v="1"/>
    <x v="2"/>
  </r>
  <r>
    <s v="Air Care"/>
    <s v="ID"/>
    <x v="4"/>
    <x v="0"/>
    <s v=" "/>
    <x v="2"/>
  </r>
  <r>
    <s v="Fabric Care"/>
    <s v="ID"/>
    <x v="4"/>
    <x v="1"/>
    <n v="0.31818181818181818"/>
    <x v="2"/>
  </r>
  <r>
    <s v="Shave Care"/>
    <s v="ID"/>
    <x v="4"/>
    <x v="2"/>
    <n v="0.71054994388327708"/>
    <x v="2"/>
  </r>
  <r>
    <s v="Hair Care"/>
    <s v="ID"/>
    <x v="4"/>
    <x v="3"/>
    <n v="0.8236914600550963"/>
    <x v="2"/>
  </r>
  <r>
    <s v="Hair Care"/>
    <s v="ID"/>
    <x v="4"/>
    <x v="4"/>
    <n v="0.82608695652173914"/>
    <x v="2"/>
  </r>
  <r>
    <s v="Skin Care"/>
    <s v="ID"/>
    <x v="4"/>
    <x v="5"/>
    <s v=" "/>
    <x v="2"/>
  </r>
  <r>
    <s v="Oral Care"/>
    <s v="ID"/>
    <x v="4"/>
    <x v="6"/>
    <n v="0.92181818181818187"/>
    <x v="2"/>
  </r>
  <r>
    <s v="Baby Care"/>
    <s v="ID"/>
    <x v="4"/>
    <x v="7"/>
    <s v=" "/>
    <x v="2"/>
  </r>
  <r>
    <s v="Hair Care"/>
    <s v="ID"/>
    <x v="4"/>
    <x v="8"/>
    <n v="0.8074162679425837"/>
    <x v="2"/>
  </r>
  <r>
    <s v="Hair Care"/>
    <s v="ID"/>
    <x v="4"/>
    <x v="9"/>
    <n v="0.86038961038961037"/>
    <x v="2"/>
  </r>
  <r>
    <s v="Health Care"/>
    <s v="ID"/>
    <x v="4"/>
    <x v="10"/>
    <s v=" "/>
    <x v="2"/>
  </r>
  <r>
    <s v="Feminim Care"/>
    <s v="ID"/>
    <x v="4"/>
    <x v="11"/>
    <n v="0.5"/>
    <x v="2"/>
  </r>
  <r>
    <s v="Air Care"/>
    <s v="ID"/>
    <x v="5"/>
    <x v="0"/>
    <n v="0.97632575757575757"/>
    <x v="2"/>
  </r>
  <r>
    <s v="Fabric Care"/>
    <s v="ID"/>
    <x v="5"/>
    <x v="1"/>
    <n v="0.99702633814783337"/>
    <x v="2"/>
  </r>
  <r>
    <s v="Shave Care"/>
    <s v="ID"/>
    <x v="5"/>
    <x v="2"/>
    <n v="0.99254261363636365"/>
    <x v="2"/>
  </r>
  <r>
    <s v="Hair Care"/>
    <s v="ID"/>
    <x v="5"/>
    <x v="3"/>
    <n v="0.98621460506706404"/>
    <x v="2"/>
  </r>
  <r>
    <s v="Hair Care"/>
    <s v="ID"/>
    <x v="5"/>
    <x v="4"/>
    <n v="0.99580419580419566"/>
    <x v="2"/>
  </r>
  <r>
    <s v="Skin Care"/>
    <s v="ID"/>
    <x v="5"/>
    <x v="5"/>
    <n v="0.99590499590499593"/>
    <x v="2"/>
  </r>
  <r>
    <s v="Oral Care"/>
    <s v="ID"/>
    <x v="5"/>
    <x v="6"/>
    <n v="0.99098746081504696"/>
    <x v="2"/>
  </r>
  <r>
    <s v="Baby Care"/>
    <s v="ID"/>
    <x v="5"/>
    <x v="7"/>
    <s v=" "/>
    <x v="2"/>
  </r>
  <r>
    <s v="Hair Care"/>
    <s v="ID"/>
    <x v="5"/>
    <x v="8"/>
    <n v="0.99810606060606066"/>
    <x v="2"/>
  </r>
  <r>
    <s v="Hair Care"/>
    <s v="ID"/>
    <x v="5"/>
    <x v="9"/>
    <n v="0.99413489736070393"/>
    <x v="2"/>
  </r>
  <r>
    <s v="Health Care"/>
    <s v="ID"/>
    <x v="5"/>
    <x v="10"/>
    <n v="0.97727272727272718"/>
    <x v="2"/>
  </r>
  <r>
    <s v="Feminim Care"/>
    <s v="ID"/>
    <x v="5"/>
    <x v="11"/>
    <n v="0.98863636363636365"/>
    <x v="2"/>
  </r>
  <r>
    <s v="Air Care"/>
    <s v="ID"/>
    <x v="6"/>
    <x v="0"/>
    <n v="1"/>
    <x v="2"/>
  </r>
  <r>
    <s v="Fabric Care"/>
    <s v="ID"/>
    <x v="6"/>
    <x v="1"/>
    <n v="1"/>
    <x v="2"/>
  </r>
  <r>
    <s v="Shave Care"/>
    <s v="ID"/>
    <x v="6"/>
    <x v="2"/>
    <n v="0.99188311688311692"/>
    <x v="2"/>
  </r>
  <r>
    <s v="Hair Care"/>
    <s v="ID"/>
    <x v="6"/>
    <x v="3"/>
    <n v="0.99656946826758142"/>
    <x v="2"/>
  </r>
  <r>
    <s v="Hair Care"/>
    <s v="ID"/>
    <x v="6"/>
    <x v="4"/>
    <n v="1"/>
    <x v="2"/>
  </r>
  <r>
    <s v="Skin Care"/>
    <s v="ID"/>
    <x v="6"/>
    <x v="5"/>
    <n v="0.99868247694334644"/>
    <x v="2"/>
  </r>
  <r>
    <s v="Oral Care"/>
    <s v="ID"/>
    <x v="6"/>
    <x v="6"/>
    <n v="1"/>
    <x v="2"/>
  </r>
  <r>
    <s v="Baby Care"/>
    <s v="ID"/>
    <x v="6"/>
    <x v="7"/>
    <s v=" "/>
    <x v="2"/>
  </r>
  <r>
    <s v="Hair Care"/>
    <s v="ID"/>
    <x v="6"/>
    <x v="8"/>
    <n v="0.99780941949616642"/>
    <x v="2"/>
  </r>
  <r>
    <s v="Hair Care"/>
    <s v="ID"/>
    <x v="6"/>
    <x v="9"/>
    <n v="1"/>
    <x v="2"/>
  </r>
  <r>
    <s v="Health Care"/>
    <s v="ID"/>
    <x v="6"/>
    <x v="10"/>
    <n v="1"/>
    <x v="2"/>
  </r>
  <r>
    <s v="Feminim Care"/>
    <s v="ID"/>
    <x v="6"/>
    <x v="11"/>
    <n v="1"/>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
  <r>
    <s v="ID"/>
    <x v="0"/>
    <x v="0"/>
    <n v="0.92307692307692313"/>
    <x v="0"/>
  </r>
  <r>
    <s v="ID"/>
    <x v="0"/>
    <x v="1"/>
    <n v="0.93947368421052635"/>
    <x v="0"/>
  </r>
  <r>
    <s v="ID"/>
    <x v="0"/>
    <x v="2"/>
    <n v="0.96875"/>
    <x v="0"/>
  </r>
  <r>
    <s v="ID"/>
    <x v="0"/>
    <x v="3"/>
    <n v="0.96474358974358976"/>
    <x v="0"/>
  </r>
  <r>
    <s v="ID"/>
    <x v="0"/>
    <x v="4"/>
    <n v="0.98170731707317072"/>
    <x v="0"/>
  </r>
  <r>
    <s v="ID"/>
    <x v="0"/>
    <x v="5"/>
    <n v="1"/>
    <x v="0"/>
  </r>
  <r>
    <s v="ID"/>
    <x v="0"/>
    <x v="6"/>
    <s v=" "/>
    <x v="0"/>
  </r>
  <r>
    <s v="ID"/>
    <x v="0"/>
    <x v="7"/>
    <n v="0.88749999999999996"/>
    <x v="0"/>
  </r>
  <r>
    <s v="ID"/>
    <x v="0"/>
    <x v="8"/>
    <n v="1"/>
    <x v="0"/>
  </r>
  <r>
    <s v="ID"/>
    <x v="1"/>
    <x v="0"/>
    <s v=" "/>
    <x v="0"/>
  </r>
  <r>
    <s v="ID"/>
    <x v="1"/>
    <x v="1"/>
    <s v=" "/>
    <x v="0"/>
  </r>
  <r>
    <s v="ID"/>
    <x v="1"/>
    <x v="2"/>
    <s v=" "/>
    <x v="0"/>
  </r>
  <r>
    <s v="ID"/>
    <x v="1"/>
    <x v="3"/>
    <s v=" "/>
    <x v="0"/>
  </r>
  <r>
    <s v="ID"/>
    <x v="1"/>
    <x v="4"/>
    <s v=" "/>
    <x v="0"/>
  </r>
  <r>
    <s v="ID"/>
    <x v="1"/>
    <x v="5"/>
    <s v=" "/>
    <x v="0"/>
  </r>
  <r>
    <s v="ID"/>
    <x v="1"/>
    <x v="6"/>
    <s v=" "/>
    <x v="0"/>
  </r>
  <r>
    <s v="ID"/>
    <x v="1"/>
    <x v="7"/>
    <s v=" "/>
    <x v="0"/>
  </r>
  <r>
    <s v="ID"/>
    <x v="1"/>
    <x v="8"/>
    <s v=" "/>
    <x v="0"/>
  </r>
  <r>
    <s v="ID"/>
    <x v="2"/>
    <x v="0"/>
    <e v="#REF!"/>
    <x v="0"/>
  </r>
  <r>
    <s v="ID"/>
    <x v="2"/>
    <x v="1"/>
    <e v="#REF!"/>
    <x v="0"/>
  </r>
  <r>
    <s v="ID"/>
    <x v="2"/>
    <x v="2"/>
    <e v="#REF!"/>
    <x v="0"/>
  </r>
  <r>
    <s v="ID"/>
    <x v="2"/>
    <x v="3"/>
    <e v="#REF!"/>
    <x v="0"/>
  </r>
  <r>
    <s v="ID"/>
    <x v="2"/>
    <x v="4"/>
    <e v="#REF!"/>
    <x v="0"/>
  </r>
  <r>
    <s v="ID"/>
    <x v="2"/>
    <x v="5"/>
    <e v="#REF!"/>
    <x v="0"/>
  </r>
  <r>
    <s v="ID"/>
    <x v="2"/>
    <x v="6"/>
    <e v="#REF!"/>
    <x v="0"/>
  </r>
  <r>
    <s v="ID"/>
    <x v="2"/>
    <x v="7"/>
    <e v="#REF!"/>
    <x v="0"/>
  </r>
  <r>
    <s v="ID"/>
    <x v="2"/>
    <x v="8"/>
    <e v="#REF!"/>
    <x v="0"/>
  </r>
  <r>
    <s v="ID"/>
    <x v="3"/>
    <x v="0"/>
    <s v=" "/>
    <x v="0"/>
  </r>
  <r>
    <s v="ID"/>
    <x v="3"/>
    <x v="1"/>
    <n v="0.94736842105263153"/>
    <x v="0"/>
  </r>
  <r>
    <s v="ID"/>
    <x v="3"/>
    <x v="2"/>
    <n v="0.9375"/>
    <x v="0"/>
  </r>
  <r>
    <s v="ID"/>
    <x v="3"/>
    <x v="3"/>
    <n v="0.95643153526970959"/>
    <x v="0"/>
  </r>
  <r>
    <s v="ID"/>
    <x v="3"/>
    <x v="4"/>
    <n v="0.94886363636363635"/>
    <x v="0"/>
  </r>
  <r>
    <s v="ID"/>
    <x v="3"/>
    <x v="5"/>
    <n v="0.96180555555555558"/>
    <x v="0"/>
  </r>
  <r>
    <s v="ID"/>
    <x v="3"/>
    <x v="6"/>
    <s v=" "/>
    <x v="0"/>
  </r>
  <r>
    <s v="ID"/>
    <x v="3"/>
    <x v="7"/>
    <n v="1"/>
    <x v="0"/>
  </r>
  <r>
    <s v="ID"/>
    <x v="3"/>
    <x v="8"/>
    <n v="1"/>
    <x v="0"/>
  </r>
  <r>
    <s v="ID"/>
    <x v="4"/>
    <x v="0"/>
    <s v=" "/>
    <x v="0"/>
  </r>
  <r>
    <s v="ID"/>
    <x v="4"/>
    <x v="1"/>
    <n v="0.94736842105263153"/>
    <x v="0"/>
  </r>
  <r>
    <s v="ID"/>
    <x v="4"/>
    <x v="2"/>
    <n v="0.9375"/>
    <x v="0"/>
  </r>
  <r>
    <s v="ID"/>
    <x v="4"/>
    <x v="3"/>
    <n v="0.79285714285714282"/>
    <x v="0"/>
  </r>
  <r>
    <s v="ID"/>
    <x v="4"/>
    <x v="4"/>
    <s v=" "/>
    <x v="0"/>
  </r>
  <r>
    <s v="ID"/>
    <x v="4"/>
    <x v="5"/>
    <n v="0.92307692307692313"/>
    <x v="0"/>
  </r>
  <r>
    <s v="ID"/>
    <x v="4"/>
    <x v="6"/>
    <s v=" "/>
    <x v="0"/>
  </r>
  <r>
    <s v="ID"/>
    <x v="4"/>
    <x v="7"/>
    <s v=" "/>
    <x v="0"/>
  </r>
  <r>
    <s v="ID"/>
    <x v="4"/>
    <x v="8"/>
    <n v="0.5"/>
    <x v="0"/>
  </r>
  <r>
    <s v="ID"/>
    <x v="5"/>
    <x v="0"/>
    <s v=" "/>
    <x v="0"/>
  </r>
  <r>
    <s v="ID"/>
    <x v="5"/>
    <x v="1"/>
    <n v="0.2857142857142857"/>
    <x v="0"/>
  </r>
  <r>
    <s v="ID"/>
    <x v="5"/>
    <x v="2"/>
    <n v="0.70238095238095233"/>
    <x v="0"/>
  </r>
  <r>
    <s v="ID"/>
    <x v="5"/>
    <x v="3"/>
    <n v="0.79285714285714282"/>
    <x v="0"/>
  </r>
  <r>
    <s v="ID"/>
    <x v="5"/>
    <x v="4"/>
    <s v=" "/>
    <x v="0"/>
  </r>
  <r>
    <s v="ID"/>
    <x v="5"/>
    <x v="5"/>
    <n v="0.92307692307692313"/>
    <x v="0"/>
  </r>
  <r>
    <s v="ID"/>
    <x v="5"/>
    <x v="6"/>
    <s v=" "/>
    <x v="0"/>
  </r>
  <r>
    <s v="ID"/>
    <x v="5"/>
    <x v="7"/>
    <n v="1"/>
    <x v="0"/>
  </r>
  <r>
    <s v="ID"/>
    <x v="5"/>
    <x v="8"/>
    <n v="1"/>
    <x v="0"/>
  </r>
  <r>
    <s v="ID"/>
    <x v="6"/>
    <x v="0"/>
    <n v="1"/>
    <x v="0"/>
  </r>
  <r>
    <s v="ID"/>
    <x v="6"/>
    <x v="1"/>
    <n v="1"/>
    <x v="0"/>
  </r>
  <r>
    <s v="ID"/>
    <x v="6"/>
    <x v="2"/>
    <n v="1"/>
    <x v="0"/>
  </r>
  <r>
    <s v="ID"/>
    <x v="6"/>
    <x v="3"/>
    <n v="1"/>
    <x v="0"/>
  </r>
  <r>
    <s v="ID"/>
    <x v="6"/>
    <x v="4"/>
    <n v="1"/>
    <x v="0"/>
  </r>
  <r>
    <s v="ID"/>
    <x v="6"/>
    <x v="5"/>
    <n v="1"/>
    <x v="0"/>
  </r>
  <r>
    <s v="ID"/>
    <x v="6"/>
    <x v="6"/>
    <s v=" "/>
    <x v="0"/>
  </r>
  <r>
    <s v="ID"/>
    <x v="6"/>
    <x v="7"/>
    <n v="1"/>
    <x v="0"/>
  </r>
  <r>
    <s v="ID"/>
    <x v="6"/>
    <x v="8"/>
    <n v="1"/>
    <x v="0"/>
  </r>
  <r>
    <s v="ID"/>
    <x v="0"/>
    <x v="0"/>
    <n v="-4.6153846153846101E-2"/>
    <x v="1"/>
  </r>
  <r>
    <s v="ID"/>
    <x v="0"/>
    <x v="1"/>
    <n v="-4.3301435406698507E-2"/>
    <x v="1"/>
  </r>
  <r>
    <s v="ID"/>
    <x v="0"/>
    <x v="2"/>
    <n v="-8.5227272727272929E-3"/>
    <x v="1"/>
  </r>
  <r>
    <s v="ID"/>
    <x v="0"/>
    <x v="3"/>
    <n v="3.2051282051280827E-3"/>
    <x v="1"/>
  </r>
  <r>
    <s v="ID"/>
    <x v="0"/>
    <x v="4"/>
    <n v="0.11590645127230514"/>
    <x v="1"/>
  </r>
  <r>
    <s v="ID"/>
    <x v="0"/>
    <x v="5"/>
    <n v="2.6136363636363513E-2"/>
    <x v="1"/>
  </r>
  <r>
    <s v="ID"/>
    <x v="0"/>
    <x v="6"/>
    <s v=" "/>
    <x v="1"/>
  </r>
  <r>
    <s v="ID"/>
    <x v="0"/>
    <x v="7"/>
    <n v="-8.9772727272727337E-2"/>
    <x v="1"/>
  </r>
  <r>
    <s v="ID"/>
    <x v="0"/>
    <x v="8"/>
    <n v="0"/>
    <x v="1"/>
  </r>
  <r>
    <s v="ID"/>
    <x v="1"/>
    <x v="0"/>
    <s v=" "/>
    <x v="1"/>
  </r>
  <r>
    <s v="ID"/>
    <x v="1"/>
    <x v="1"/>
    <s v=" "/>
    <x v="1"/>
  </r>
  <r>
    <s v="ID"/>
    <x v="1"/>
    <x v="2"/>
    <s v=" "/>
    <x v="1"/>
  </r>
  <r>
    <s v="ID"/>
    <x v="1"/>
    <x v="3"/>
    <s v=" "/>
    <x v="1"/>
  </r>
  <r>
    <s v="ID"/>
    <x v="1"/>
    <x v="4"/>
    <s v=" "/>
    <x v="1"/>
  </r>
  <r>
    <s v="ID"/>
    <x v="1"/>
    <x v="5"/>
    <s v=" "/>
    <x v="1"/>
  </r>
  <r>
    <s v="ID"/>
    <x v="1"/>
    <x v="6"/>
    <s v=" "/>
    <x v="1"/>
  </r>
  <r>
    <s v="ID"/>
    <x v="1"/>
    <x v="7"/>
    <s v=" "/>
    <x v="1"/>
  </r>
  <r>
    <s v="ID"/>
    <x v="1"/>
    <x v="8"/>
    <s v=" "/>
    <x v="1"/>
  </r>
  <r>
    <s v="ID"/>
    <x v="2"/>
    <x v="0"/>
    <e v="#REF!"/>
    <x v="1"/>
  </r>
  <r>
    <s v="ID"/>
    <x v="2"/>
    <x v="1"/>
    <e v="#REF!"/>
    <x v="1"/>
  </r>
  <r>
    <s v="ID"/>
    <x v="2"/>
    <x v="2"/>
    <e v="#REF!"/>
    <x v="1"/>
  </r>
  <r>
    <s v="ID"/>
    <x v="2"/>
    <x v="3"/>
    <e v="#REF!"/>
    <x v="1"/>
  </r>
  <r>
    <s v="ID"/>
    <x v="2"/>
    <x v="4"/>
    <e v="#REF!"/>
    <x v="1"/>
  </r>
  <r>
    <s v="ID"/>
    <x v="2"/>
    <x v="5"/>
    <e v="#REF!"/>
    <x v="1"/>
  </r>
  <r>
    <s v="ID"/>
    <x v="2"/>
    <x v="6"/>
    <e v="#REF!"/>
    <x v="1"/>
  </r>
  <r>
    <s v="ID"/>
    <x v="2"/>
    <x v="7"/>
    <e v="#REF!"/>
    <x v="1"/>
  </r>
  <r>
    <s v="ID"/>
    <x v="2"/>
    <x v="8"/>
    <e v="#REF!"/>
    <x v="1"/>
  </r>
  <r>
    <s v="ID"/>
    <x v="3"/>
    <x v="0"/>
    <s v=" "/>
    <x v="1"/>
  </r>
  <r>
    <s v="ID"/>
    <x v="3"/>
    <x v="1"/>
    <n v="-4.1334558878418415E-2"/>
    <x v="1"/>
  </r>
  <r>
    <s v="ID"/>
    <x v="3"/>
    <x v="2"/>
    <n v="-2.9419191919191956E-2"/>
    <x v="1"/>
  </r>
  <r>
    <s v="ID"/>
    <x v="3"/>
    <x v="3"/>
    <n v="1.0561545044880161E-2"/>
    <x v="1"/>
  </r>
  <r>
    <s v="ID"/>
    <x v="3"/>
    <x v="4"/>
    <n v="-6.7148760330580926E-3"/>
    <x v="1"/>
  </r>
  <r>
    <s v="ID"/>
    <x v="3"/>
    <x v="5"/>
    <n v="1.4732081084820936E-2"/>
    <x v="1"/>
  </r>
  <r>
    <s v="ID"/>
    <x v="3"/>
    <x v="6"/>
    <s v=" "/>
    <x v="1"/>
  </r>
  <r>
    <s v="ID"/>
    <x v="3"/>
    <x v="7"/>
    <n v="4.1322314049586639E-3"/>
    <x v="1"/>
  </r>
  <r>
    <s v="ID"/>
    <x v="3"/>
    <x v="8"/>
    <n v="0"/>
    <x v="1"/>
  </r>
  <r>
    <s v="ID"/>
    <x v="4"/>
    <x v="0"/>
    <s v=" "/>
    <x v="1"/>
  </r>
  <r>
    <s v="ID"/>
    <x v="4"/>
    <x v="1"/>
    <n v="-4.1334558878418415E-2"/>
    <x v="1"/>
  </r>
  <r>
    <s v="ID"/>
    <x v="4"/>
    <x v="2"/>
    <n v="-2.9419191919191956E-2"/>
    <x v="1"/>
  </r>
  <r>
    <s v="ID"/>
    <x v="4"/>
    <x v="3"/>
    <n v="-2.9870129870129936E-2"/>
    <x v="1"/>
  </r>
  <r>
    <s v="ID"/>
    <x v="4"/>
    <x v="4"/>
    <s v=" "/>
    <x v="1"/>
  </r>
  <r>
    <s v="ID"/>
    <x v="4"/>
    <x v="5"/>
    <n v="0"/>
    <x v="1"/>
  </r>
  <r>
    <s v="ID"/>
    <x v="4"/>
    <x v="6"/>
    <s v=" "/>
    <x v="1"/>
  </r>
  <r>
    <s v="ID"/>
    <x v="4"/>
    <x v="7"/>
    <s v=" "/>
    <x v="1"/>
  </r>
  <r>
    <s v="ID"/>
    <x v="4"/>
    <x v="8"/>
    <n v="0"/>
    <x v="1"/>
  </r>
  <r>
    <s v="ID"/>
    <x v="5"/>
    <x v="0"/>
    <s v=" "/>
    <x v="1"/>
  </r>
  <r>
    <s v="ID"/>
    <x v="5"/>
    <x v="1"/>
    <n v="-3.2467532467532478E-2"/>
    <x v="1"/>
  </r>
  <r>
    <s v="ID"/>
    <x v="5"/>
    <x v="2"/>
    <n v="5.2938018054297098E-3"/>
    <x v="1"/>
  </r>
  <r>
    <s v="ID"/>
    <x v="5"/>
    <x v="3"/>
    <n v="-2.9870129870129936E-2"/>
    <x v="1"/>
  </r>
  <r>
    <s v="ID"/>
    <x v="5"/>
    <x v="4"/>
    <s v=" "/>
    <x v="1"/>
  </r>
  <r>
    <s v="ID"/>
    <x v="5"/>
    <x v="5"/>
    <n v="0"/>
    <x v="1"/>
  </r>
  <r>
    <s v="ID"/>
    <x v="5"/>
    <x v="6"/>
    <s v=" "/>
    <x v="1"/>
  </r>
  <r>
    <s v="ID"/>
    <x v="5"/>
    <x v="7"/>
    <n v="8.7803030303030383E-2"/>
    <x v="1"/>
  </r>
  <r>
    <s v="ID"/>
    <x v="5"/>
    <x v="8"/>
    <n v="1.1363636363636354E-2"/>
    <x v="1"/>
  </r>
  <r>
    <s v="ID"/>
    <x v="6"/>
    <x v="0"/>
    <n v="0"/>
    <x v="1"/>
  </r>
  <r>
    <s v="ID"/>
    <x v="6"/>
    <x v="1"/>
    <n v="0"/>
    <x v="1"/>
  </r>
  <r>
    <s v="ID"/>
    <x v="6"/>
    <x v="2"/>
    <n v="8.116883116883078E-3"/>
    <x v="1"/>
  </r>
  <r>
    <s v="ID"/>
    <x v="6"/>
    <x v="3"/>
    <n v="1.7825311942959443E-3"/>
    <x v="1"/>
  </r>
  <r>
    <s v="ID"/>
    <x v="6"/>
    <x v="4"/>
    <n v="1.3175230566535578E-3"/>
    <x v="1"/>
  </r>
  <r>
    <s v="ID"/>
    <x v="6"/>
    <x v="5"/>
    <n v="0"/>
    <x v="1"/>
  </r>
  <r>
    <s v="ID"/>
    <x v="6"/>
    <x v="6"/>
    <s v=" "/>
    <x v="1"/>
  </r>
  <r>
    <s v="ID"/>
    <x v="6"/>
    <x v="7"/>
    <n v="5.6818181818182323E-3"/>
    <x v="1"/>
  </r>
  <r>
    <s v="ID"/>
    <x v="6"/>
    <x v="8"/>
    <n v="0"/>
    <x v="1"/>
  </r>
  <r>
    <s v="ID"/>
    <x v="0"/>
    <x v="0"/>
    <n v="0.96923076923076923"/>
    <x v="2"/>
  </r>
  <r>
    <s v="ID"/>
    <x v="0"/>
    <x v="1"/>
    <n v="0.98277511961722486"/>
    <x v="2"/>
  </r>
  <r>
    <s v="ID"/>
    <x v="0"/>
    <x v="2"/>
    <n v="0.97727272727272729"/>
    <x v="2"/>
  </r>
  <r>
    <s v="ID"/>
    <x v="0"/>
    <x v="3"/>
    <n v="0.96153846153846168"/>
    <x v="2"/>
  </r>
  <r>
    <s v="ID"/>
    <x v="0"/>
    <x v="4"/>
    <n v="0.86580086580086557"/>
    <x v="2"/>
  </r>
  <r>
    <s v="ID"/>
    <x v="0"/>
    <x v="5"/>
    <n v="0.97386363636363649"/>
    <x v="2"/>
  </r>
  <r>
    <s v="ID"/>
    <x v="0"/>
    <x v="6"/>
    <s v=" "/>
    <x v="2"/>
  </r>
  <r>
    <s v="ID"/>
    <x v="0"/>
    <x v="7"/>
    <n v="0.97727272727272729"/>
    <x v="2"/>
  </r>
  <r>
    <s v="ID"/>
    <x v="0"/>
    <x v="8"/>
    <n v="1"/>
    <x v="2"/>
  </r>
  <r>
    <s v="ID"/>
    <x v="1"/>
    <x v="0"/>
    <s v=" "/>
    <x v="2"/>
  </r>
  <r>
    <s v="ID"/>
    <x v="1"/>
    <x v="1"/>
    <s v=" "/>
    <x v="2"/>
  </r>
  <r>
    <s v="ID"/>
    <x v="1"/>
    <x v="2"/>
    <s v=" "/>
    <x v="2"/>
  </r>
  <r>
    <s v="ID"/>
    <x v="1"/>
    <x v="3"/>
    <s v=" "/>
    <x v="2"/>
  </r>
  <r>
    <s v="ID"/>
    <x v="1"/>
    <x v="4"/>
    <s v=" "/>
    <x v="2"/>
  </r>
  <r>
    <s v="ID"/>
    <x v="1"/>
    <x v="5"/>
    <s v=" "/>
    <x v="2"/>
  </r>
  <r>
    <s v="ID"/>
    <x v="1"/>
    <x v="6"/>
    <s v=" "/>
    <x v="2"/>
  </r>
  <r>
    <s v="ID"/>
    <x v="1"/>
    <x v="7"/>
    <s v=" "/>
    <x v="2"/>
  </r>
  <r>
    <s v="ID"/>
    <x v="1"/>
    <x v="8"/>
    <s v=" "/>
    <x v="2"/>
  </r>
  <r>
    <s v="ID"/>
    <x v="2"/>
    <x v="0"/>
    <e v="#REF!"/>
    <x v="2"/>
  </r>
  <r>
    <s v="ID"/>
    <x v="2"/>
    <x v="1"/>
    <e v="#REF!"/>
    <x v="2"/>
  </r>
  <r>
    <s v="ID"/>
    <x v="2"/>
    <x v="2"/>
    <e v="#REF!"/>
    <x v="2"/>
  </r>
  <r>
    <s v="ID"/>
    <x v="2"/>
    <x v="3"/>
    <e v="#REF!"/>
    <x v="2"/>
  </r>
  <r>
    <s v="ID"/>
    <x v="2"/>
    <x v="4"/>
    <e v="#REF!"/>
    <x v="2"/>
  </r>
  <r>
    <s v="ID"/>
    <x v="2"/>
    <x v="5"/>
    <e v="#REF!"/>
    <x v="2"/>
  </r>
  <r>
    <s v="ID"/>
    <x v="2"/>
    <x v="6"/>
    <e v="#REF!"/>
    <x v="2"/>
  </r>
  <r>
    <s v="ID"/>
    <x v="2"/>
    <x v="7"/>
    <e v="#REF!"/>
    <x v="2"/>
  </r>
  <r>
    <s v="ID"/>
    <x v="2"/>
    <x v="8"/>
    <e v="#REF!"/>
    <x v="2"/>
  </r>
  <r>
    <s v="ID"/>
    <x v="3"/>
    <x v="0"/>
    <s v=" "/>
    <x v="2"/>
  </r>
  <r>
    <s v="ID"/>
    <x v="3"/>
    <x v="1"/>
    <n v="0.98870297993104994"/>
    <x v="2"/>
  </r>
  <r>
    <s v="ID"/>
    <x v="3"/>
    <x v="2"/>
    <n v="0.96691919191919196"/>
    <x v="2"/>
  </r>
  <r>
    <s v="ID"/>
    <x v="3"/>
    <x v="3"/>
    <n v="0.94586999022482943"/>
    <x v="2"/>
  </r>
  <r>
    <s v="ID"/>
    <x v="3"/>
    <x v="4"/>
    <n v="0.95557851239669445"/>
    <x v="2"/>
  </r>
  <r>
    <s v="ID"/>
    <x v="3"/>
    <x v="5"/>
    <n v="0.94707347447073464"/>
    <x v="2"/>
  </r>
  <r>
    <s v="ID"/>
    <x v="3"/>
    <x v="6"/>
    <s v=" "/>
    <x v="2"/>
  </r>
  <r>
    <s v="ID"/>
    <x v="3"/>
    <x v="7"/>
    <n v="0.99586776859504134"/>
    <x v="2"/>
  </r>
  <r>
    <s v="ID"/>
    <x v="3"/>
    <x v="8"/>
    <n v="1"/>
    <x v="2"/>
  </r>
  <r>
    <s v="ID"/>
    <x v="4"/>
    <x v="0"/>
    <s v=" "/>
    <x v="2"/>
  </r>
  <r>
    <s v="ID"/>
    <x v="4"/>
    <x v="1"/>
    <n v="0.98870297993104994"/>
    <x v="2"/>
  </r>
  <r>
    <s v="ID"/>
    <x v="4"/>
    <x v="2"/>
    <n v="0.96691919191919196"/>
    <x v="2"/>
  </r>
  <r>
    <s v="ID"/>
    <x v="4"/>
    <x v="3"/>
    <n v="0.82272727272727275"/>
    <x v="2"/>
  </r>
  <r>
    <s v="ID"/>
    <x v="4"/>
    <x v="4"/>
    <s v=" "/>
    <x v="2"/>
  </r>
  <r>
    <s v="ID"/>
    <x v="4"/>
    <x v="5"/>
    <n v="0.92307692307692313"/>
    <x v="2"/>
  </r>
  <r>
    <s v="ID"/>
    <x v="4"/>
    <x v="6"/>
    <s v=" "/>
    <x v="2"/>
  </r>
  <r>
    <s v="ID"/>
    <x v="4"/>
    <x v="7"/>
    <s v=" "/>
    <x v="2"/>
  </r>
  <r>
    <s v="ID"/>
    <x v="4"/>
    <x v="8"/>
    <n v="0.5"/>
    <x v="2"/>
  </r>
  <r>
    <s v="ID"/>
    <x v="5"/>
    <x v="0"/>
    <s v=" "/>
    <x v="2"/>
  </r>
  <r>
    <s v="ID"/>
    <x v="5"/>
    <x v="1"/>
    <n v="0.31818181818181818"/>
    <x v="2"/>
  </r>
  <r>
    <s v="ID"/>
    <x v="5"/>
    <x v="2"/>
    <n v="0.69708715057552262"/>
    <x v="2"/>
  </r>
  <r>
    <s v="ID"/>
    <x v="5"/>
    <x v="3"/>
    <n v="0.82272727272727275"/>
    <x v="2"/>
  </r>
  <r>
    <s v="ID"/>
    <x v="5"/>
    <x v="4"/>
    <s v=" "/>
    <x v="2"/>
  </r>
  <r>
    <s v="ID"/>
    <x v="5"/>
    <x v="5"/>
    <n v="0.92307692307692313"/>
    <x v="2"/>
  </r>
  <r>
    <s v="ID"/>
    <x v="5"/>
    <x v="6"/>
    <s v=" "/>
    <x v="2"/>
  </r>
  <r>
    <s v="ID"/>
    <x v="5"/>
    <x v="7"/>
    <n v="0.91219696969696962"/>
    <x v="2"/>
  </r>
  <r>
    <s v="ID"/>
    <x v="5"/>
    <x v="8"/>
    <n v="0.98863636363636365"/>
    <x v="2"/>
  </r>
  <r>
    <s v="ID"/>
    <x v="6"/>
    <x v="0"/>
    <n v="1"/>
    <x v="2"/>
  </r>
  <r>
    <s v="ID"/>
    <x v="6"/>
    <x v="1"/>
    <n v="1"/>
    <x v="2"/>
  </r>
  <r>
    <s v="ID"/>
    <x v="6"/>
    <x v="2"/>
    <n v="0.99188311688311692"/>
    <x v="2"/>
  </r>
  <r>
    <s v="ID"/>
    <x v="6"/>
    <x v="3"/>
    <n v="0.99821746880570406"/>
    <x v="2"/>
  </r>
  <r>
    <s v="ID"/>
    <x v="6"/>
    <x v="4"/>
    <n v="0.99868247694334644"/>
    <x v="2"/>
  </r>
  <r>
    <s v="ID"/>
    <x v="6"/>
    <x v="5"/>
    <n v="1"/>
    <x v="2"/>
  </r>
  <r>
    <s v="ID"/>
    <x v="6"/>
    <x v="6"/>
    <s v=" "/>
    <x v="2"/>
  </r>
  <r>
    <s v="ID"/>
    <x v="6"/>
    <x v="7"/>
    <n v="0.99431818181818177"/>
    <x v="2"/>
  </r>
  <r>
    <s v="ID"/>
    <x v="6"/>
    <x v="8"/>
    <n v="1"/>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0">
  <r>
    <x v="0"/>
    <x v="0"/>
    <x v="0"/>
    <s v=" "/>
    <s v=" "/>
  </r>
  <r>
    <x v="0"/>
    <x v="1"/>
    <x v="0"/>
    <n v="0.94736842105263153"/>
    <n v="5.2631578947368474E-2"/>
  </r>
  <r>
    <x v="0"/>
    <x v="2"/>
    <x v="0"/>
    <n v="0.92"/>
    <n v="7.999999999999996E-2"/>
  </r>
  <r>
    <x v="0"/>
    <x v="3"/>
    <x v="0"/>
    <n v="0.94"/>
    <n v="6.0000000000000053E-2"/>
  </r>
  <r>
    <x v="0"/>
    <x v="4"/>
    <x v="0"/>
    <n v="1"/>
    <n v="0"/>
  </r>
  <r>
    <x v="0"/>
    <x v="5"/>
    <x v="0"/>
    <n v="0.96590909090909094"/>
    <n v="3.4090909090909061E-2"/>
  </r>
  <r>
    <x v="0"/>
    <x v="6"/>
    <x v="0"/>
    <n v="0.95833333333333337"/>
    <n v="4.166666666666663E-2"/>
  </r>
  <r>
    <x v="0"/>
    <x v="7"/>
    <x v="0"/>
    <s v=" "/>
    <s v=" "/>
  </r>
  <r>
    <x v="0"/>
    <x v="8"/>
    <x v="0"/>
    <n v="0.98305084745762716"/>
    <n v="1.6949152542372836E-2"/>
  </r>
  <r>
    <x v="0"/>
    <x v="9"/>
    <x v="0"/>
    <n v="1"/>
    <n v="0"/>
  </r>
  <r>
    <x v="0"/>
    <x v="10"/>
    <x v="0"/>
    <n v="1"/>
    <n v="0"/>
  </r>
  <r>
    <x v="0"/>
    <x v="11"/>
    <x v="0"/>
    <n v="1"/>
    <n v="0"/>
  </r>
  <r>
    <x v="1"/>
    <x v="0"/>
    <x v="0"/>
    <s v=" "/>
    <s v=" "/>
  </r>
  <r>
    <x v="1"/>
    <x v="1"/>
    <x v="0"/>
    <n v="0.2857142857142857"/>
    <n v="0.7142857142857143"/>
  </r>
  <r>
    <x v="1"/>
    <x v="2"/>
    <x v="0"/>
    <n v="0.75"/>
    <n v="0.25"/>
  </r>
  <r>
    <x v="1"/>
    <x v="3"/>
    <x v="0"/>
    <n v="0.78787878787878785"/>
    <n v="0.21212121212121215"/>
  </r>
  <r>
    <x v="1"/>
    <x v="4"/>
    <x v="0"/>
    <n v="0.82608695652173914"/>
    <n v="0.17391304347826086"/>
  </r>
  <r>
    <x v="1"/>
    <x v="5"/>
    <x v="0"/>
    <s v=" "/>
    <s v=" "/>
  </r>
  <r>
    <x v="1"/>
    <x v="6"/>
    <x v="0"/>
    <n v="0.92"/>
    <n v="7.999999999999996E-2"/>
  </r>
  <r>
    <x v="1"/>
    <x v="7"/>
    <x v="0"/>
    <s v=" "/>
    <s v=" "/>
  </r>
  <r>
    <x v="1"/>
    <x v="8"/>
    <x v="0"/>
    <n v="0.80263157894736847"/>
    <n v="0.19736842105263153"/>
  </r>
  <r>
    <x v="1"/>
    <x v="9"/>
    <x v="0"/>
    <n v="0.8571428571428571"/>
    <n v="0.1428571428571429"/>
  </r>
  <r>
    <x v="1"/>
    <x v="10"/>
    <x v="0"/>
    <s v=" "/>
    <s v=" "/>
  </r>
  <r>
    <x v="1"/>
    <x v="11"/>
    <x v="0"/>
    <n v="0.5"/>
    <n v="0.5"/>
  </r>
  <r>
    <x v="2"/>
    <x v="0"/>
    <x v="0"/>
    <n v="1"/>
    <n v="0"/>
  </r>
  <r>
    <x v="2"/>
    <x v="1"/>
    <x v="0"/>
    <n v="1"/>
    <n v="0"/>
  </r>
  <r>
    <x v="2"/>
    <x v="2"/>
    <x v="0"/>
    <n v="1"/>
    <n v="0"/>
  </r>
  <r>
    <x v="2"/>
    <x v="3"/>
    <x v="0"/>
    <n v="1"/>
    <n v="0"/>
  </r>
  <r>
    <x v="2"/>
    <x v="4"/>
    <x v="0"/>
    <n v="1"/>
    <n v="0"/>
  </r>
  <r>
    <x v="2"/>
    <x v="5"/>
    <x v="0"/>
    <n v="1"/>
    <n v="0"/>
  </r>
  <r>
    <x v="2"/>
    <x v="6"/>
    <x v="0"/>
    <n v="1"/>
    <n v="0"/>
  </r>
  <r>
    <x v="2"/>
    <x v="7"/>
    <x v="0"/>
    <s v=" "/>
    <s v=" "/>
  </r>
  <r>
    <x v="2"/>
    <x v="8"/>
    <x v="0"/>
    <n v="1"/>
    <n v="0"/>
  </r>
  <r>
    <x v="2"/>
    <x v="9"/>
    <x v="0"/>
    <n v="1"/>
    <n v="0"/>
  </r>
  <r>
    <x v="2"/>
    <x v="10"/>
    <x v="0"/>
    <n v="1"/>
    <n v="0"/>
  </r>
  <r>
    <x v="2"/>
    <x v="11"/>
    <x v="0"/>
    <n v="1"/>
    <n v="0"/>
  </r>
  <r>
    <x v="3"/>
    <x v="0"/>
    <x v="0"/>
    <s v=" "/>
    <s v=" "/>
  </r>
  <r>
    <x v="3"/>
    <x v="1"/>
    <x v="0"/>
    <s v=" "/>
    <s v=" "/>
  </r>
  <r>
    <x v="3"/>
    <x v="2"/>
    <x v="0"/>
    <s v=" "/>
    <s v=" "/>
  </r>
  <r>
    <x v="3"/>
    <x v="3"/>
    <x v="0"/>
    <s v=" "/>
    <s v=" "/>
  </r>
  <r>
    <x v="3"/>
    <x v="4"/>
    <x v="0"/>
    <s v=" "/>
    <s v=" "/>
  </r>
  <r>
    <x v="3"/>
    <x v="5"/>
    <x v="0"/>
    <s v=" "/>
    <s v=" "/>
  </r>
  <r>
    <x v="3"/>
    <x v="6"/>
    <x v="0"/>
    <s v=" "/>
    <s v=" "/>
  </r>
  <r>
    <x v="3"/>
    <x v="7"/>
    <x v="0"/>
    <s v=" "/>
    <s v=" "/>
  </r>
  <r>
    <x v="3"/>
    <x v="8"/>
    <x v="0"/>
    <s v=" "/>
    <s v=" "/>
  </r>
  <r>
    <x v="3"/>
    <x v="9"/>
    <x v="0"/>
    <s v=" "/>
    <s v=" "/>
  </r>
  <r>
    <x v="3"/>
    <x v="10"/>
    <x v="0"/>
    <s v=" "/>
    <s v=" "/>
  </r>
  <r>
    <x v="3"/>
    <x v="11"/>
    <x v="0"/>
    <s v=" "/>
    <s v=" "/>
  </r>
  <r>
    <x v="4"/>
    <x v="0"/>
    <x v="0"/>
    <n v="0.92307692307692313"/>
    <n v="7.6923076923076872E-2"/>
  </r>
  <r>
    <x v="4"/>
    <x v="1"/>
    <x v="0"/>
    <n v="0.94736842105263153"/>
    <n v="5.2631578947368474E-2"/>
  </r>
  <r>
    <x v="4"/>
    <x v="2"/>
    <x v="0"/>
    <n v="0.984375"/>
    <n v="1.5625E-2"/>
  </r>
  <r>
    <x v="4"/>
    <x v="3"/>
    <x v="0"/>
    <n v="0.97777777777777775"/>
    <n v="2.2222222222222254E-2"/>
  </r>
  <r>
    <x v="4"/>
    <x v="4"/>
    <x v="0"/>
    <n v="0.9642857142857143"/>
    <n v="3.5714285714285698E-2"/>
  </r>
  <r>
    <x v="4"/>
    <x v="5"/>
    <x v="0"/>
    <n v="0.96385542168674698"/>
    <n v="3.6144578313253017E-2"/>
  </r>
  <r>
    <x v="4"/>
    <x v="6"/>
    <x v="0"/>
    <n v="1"/>
    <n v="0"/>
  </r>
  <r>
    <x v="4"/>
    <x v="7"/>
    <x v="0"/>
    <s v=" "/>
    <s v=" "/>
  </r>
  <r>
    <x v="4"/>
    <x v="8"/>
    <x v="0"/>
    <n v="0.95575221238938057"/>
    <n v="4.4247787610619427E-2"/>
  </r>
  <r>
    <x v="4"/>
    <x v="9"/>
    <x v="0"/>
    <n v="1"/>
    <n v="0"/>
  </r>
  <r>
    <x v="4"/>
    <x v="10"/>
    <x v="0"/>
    <n v="0.95"/>
    <n v="5.0000000000000044E-2"/>
  </r>
  <r>
    <x v="4"/>
    <x v="11"/>
    <x v="0"/>
    <n v="1"/>
    <n v="0"/>
  </r>
  <r>
    <x v="5"/>
    <x v="0"/>
    <x v="0"/>
    <s v=" "/>
    <s v=" "/>
  </r>
  <r>
    <x v="5"/>
    <x v="1"/>
    <x v="0"/>
    <s v=" "/>
    <s v=" "/>
  </r>
  <r>
    <x v="5"/>
    <x v="2"/>
    <x v="0"/>
    <s v=" "/>
    <s v=" "/>
  </r>
  <r>
    <x v="5"/>
    <x v="3"/>
    <x v="0"/>
    <s v=" "/>
    <s v=" "/>
  </r>
  <r>
    <x v="5"/>
    <x v="4"/>
    <x v="0"/>
    <s v=" "/>
    <s v=" "/>
  </r>
  <r>
    <x v="5"/>
    <x v="5"/>
    <x v="0"/>
    <s v=" "/>
    <s v=" "/>
  </r>
  <r>
    <x v="5"/>
    <x v="6"/>
    <x v="0"/>
    <s v=" "/>
    <s v=" "/>
  </r>
  <r>
    <x v="5"/>
    <x v="7"/>
    <x v="0"/>
    <s v=" "/>
    <s v=" "/>
  </r>
  <r>
    <x v="5"/>
    <x v="8"/>
    <x v="0"/>
    <s v=" "/>
    <s v=" "/>
  </r>
  <r>
    <x v="5"/>
    <x v="9"/>
    <x v="0"/>
    <s v=" "/>
    <s v=" "/>
  </r>
  <r>
    <x v="5"/>
    <x v="10"/>
    <x v="0"/>
    <s v=" "/>
    <s v=" "/>
  </r>
  <r>
    <x v="5"/>
    <x v="11"/>
    <x v="0"/>
    <s v=" "/>
    <s v=" "/>
  </r>
  <r>
    <x v="6"/>
    <x v="0"/>
    <x v="0"/>
    <n v="1"/>
    <n v="0"/>
  </r>
  <r>
    <x v="6"/>
    <x v="1"/>
    <x v="0"/>
    <n v="1"/>
    <n v="0"/>
  </r>
  <r>
    <x v="6"/>
    <x v="2"/>
    <x v="0"/>
    <n v="1"/>
    <n v="0"/>
  </r>
  <r>
    <x v="6"/>
    <x v="3"/>
    <x v="0"/>
    <n v="1"/>
    <n v="0"/>
  </r>
  <r>
    <x v="6"/>
    <x v="4"/>
    <x v="0"/>
    <n v="1"/>
    <n v="0"/>
  </r>
  <r>
    <x v="6"/>
    <x v="5"/>
    <x v="0"/>
    <n v="1"/>
    <n v="0"/>
  </r>
  <r>
    <x v="6"/>
    <x v="6"/>
    <x v="0"/>
    <n v="1"/>
    <n v="0"/>
  </r>
  <r>
    <x v="6"/>
    <x v="7"/>
    <x v="0"/>
    <s v=" "/>
    <s v=" "/>
  </r>
  <r>
    <x v="6"/>
    <x v="8"/>
    <x v="0"/>
    <n v="1"/>
    <n v="0"/>
  </r>
  <r>
    <x v="6"/>
    <x v="9"/>
    <x v="0"/>
    <n v="1"/>
    <n v="0"/>
  </r>
  <r>
    <x v="6"/>
    <x v="10"/>
    <x v="0"/>
    <n v="1"/>
    <n v="0"/>
  </r>
  <r>
    <x v="6"/>
    <x v="11"/>
    <x v="0"/>
    <n v="1"/>
    <n v="0"/>
  </r>
  <r>
    <x v="0"/>
    <x v="0"/>
    <x v="1"/>
    <s v=" "/>
    <s v=" "/>
  </r>
  <r>
    <x v="0"/>
    <x v="1"/>
    <x v="1"/>
    <s v=" "/>
    <s v=" "/>
  </r>
  <r>
    <x v="0"/>
    <x v="2"/>
    <x v="1"/>
    <s v=" "/>
    <s v=" "/>
  </r>
  <r>
    <x v="0"/>
    <x v="3"/>
    <x v="1"/>
    <s v=" "/>
    <s v=" "/>
  </r>
  <r>
    <x v="0"/>
    <x v="4"/>
    <x v="1"/>
    <s v=" "/>
    <s v=" "/>
  </r>
  <r>
    <x v="0"/>
    <x v="5"/>
    <x v="1"/>
    <s v=" "/>
    <s v=" "/>
  </r>
  <r>
    <x v="0"/>
    <x v="6"/>
    <x v="1"/>
    <s v=" "/>
    <s v=" "/>
  </r>
  <r>
    <x v="0"/>
    <x v="7"/>
    <x v="1"/>
    <s v=" "/>
    <s v=" "/>
  </r>
  <r>
    <x v="0"/>
    <x v="8"/>
    <x v="1"/>
    <s v=" "/>
    <s v=" "/>
  </r>
  <r>
    <x v="0"/>
    <x v="9"/>
    <x v="1"/>
    <s v=" "/>
    <s v=" "/>
  </r>
  <r>
    <x v="0"/>
    <x v="10"/>
    <x v="1"/>
    <s v=" "/>
    <s v=" "/>
  </r>
  <r>
    <x v="0"/>
    <x v="11"/>
    <x v="1"/>
    <s v=" "/>
    <s v=" "/>
  </r>
  <r>
    <x v="1"/>
    <x v="0"/>
    <x v="1"/>
    <s v=" "/>
    <s v=" "/>
  </r>
  <r>
    <x v="1"/>
    <x v="1"/>
    <x v="1"/>
    <s v=" "/>
    <s v=" "/>
  </r>
  <r>
    <x v="1"/>
    <x v="2"/>
    <x v="1"/>
    <s v=" "/>
    <s v=" "/>
  </r>
  <r>
    <x v="1"/>
    <x v="3"/>
    <x v="1"/>
    <s v=" "/>
    <s v=" "/>
  </r>
  <r>
    <x v="1"/>
    <x v="4"/>
    <x v="1"/>
    <s v=" "/>
    <s v=" "/>
  </r>
  <r>
    <x v="1"/>
    <x v="5"/>
    <x v="1"/>
    <s v=" "/>
    <s v=" "/>
  </r>
  <r>
    <x v="1"/>
    <x v="6"/>
    <x v="1"/>
    <s v=" "/>
    <s v=" "/>
  </r>
  <r>
    <x v="1"/>
    <x v="7"/>
    <x v="1"/>
    <s v=" "/>
    <s v=" "/>
  </r>
  <r>
    <x v="1"/>
    <x v="8"/>
    <x v="1"/>
    <s v=" "/>
    <s v=" "/>
  </r>
  <r>
    <x v="1"/>
    <x v="9"/>
    <x v="1"/>
    <s v=" "/>
    <s v=" "/>
  </r>
  <r>
    <x v="1"/>
    <x v="10"/>
    <x v="1"/>
    <s v=" "/>
    <s v=" "/>
  </r>
  <r>
    <x v="1"/>
    <x v="11"/>
    <x v="1"/>
    <s v=" "/>
    <s v=" "/>
  </r>
  <r>
    <x v="2"/>
    <x v="0"/>
    <x v="1"/>
    <s v=" "/>
    <s v=" "/>
  </r>
  <r>
    <x v="2"/>
    <x v="1"/>
    <x v="1"/>
    <s v=" "/>
    <s v=" "/>
  </r>
  <r>
    <x v="2"/>
    <x v="2"/>
    <x v="1"/>
    <s v=" "/>
    <s v=" "/>
  </r>
  <r>
    <x v="2"/>
    <x v="3"/>
    <x v="1"/>
    <s v=" "/>
    <s v=" "/>
  </r>
  <r>
    <x v="2"/>
    <x v="4"/>
    <x v="1"/>
    <s v=" "/>
    <s v=" "/>
  </r>
  <r>
    <x v="2"/>
    <x v="5"/>
    <x v="1"/>
    <s v=" "/>
    <s v=" "/>
  </r>
  <r>
    <x v="2"/>
    <x v="6"/>
    <x v="1"/>
    <s v=" "/>
    <s v=" "/>
  </r>
  <r>
    <x v="2"/>
    <x v="7"/>
    <x v="1"/>
    <s v=" "/>
    <s v=" "/>
  </r>
  <r>
    <x v="2"/>
    <x v="8"/>
    <x v="1"/>
    <s v=" "/>
    <s v=" "/>
  </r>
  <r>
    <x v="2"/>
    <x v="9"/>
    <x v="1"/>
    <s v=" "/>
    <s v=" "/>
  </r>
  <r>
    <x v="2"/>
    <x v="10"/>
    <x v="1"/>
    <s v=" "/>
    <s v=" "/>
  </r>
  <r>
    <x v="2"/>
    <x v="11"/>
    <x v="1"/>
    <s v=" "/>
    <s v=" "/>
  </r>
  <r>
    <x v="3"/>
    <x v="0"/>
    <x v="1"/>
    <s v=" "/>
    <s v=" "/>
  </r>
  <r>
    <x v="3"/>
    <x v="1"/>
    <x v="1"/>
    <s v=" "/>
    <s v=" "/>
  </r>
  <r>
    <x v="3"/>
    <x v="2"/>
    <x v="1"/>
    <s v=" "/>
    <s v=" "/>
  </r>
  <r>
    <x v="3"/>
    <x v="3"/>
    <x v="1"/>
    <s v=" "/>
    <s v=" "/>
  </r>
  <r>
    <x v="3"/>
    <x v="4"/>
    <x v="1"/>
    <s v=" "/>
    <s v=" "/>
  </r>
  <r>
    <x v="3"/>
    <x v="5"/>
    <x v="1"/>
    <s v=" "/>
    <s v=" "/>
  </r>
  <r>
    <x v="3"/>
    <x v="6"/>
    <x v="1"/>
    <s v=" "/>
    <s v=" "/>
  </r>
  <r>
    <x v="3"/>
    <x v="7"/>
    <x v="1"/>
    <s v=" "/>
    <s v=" "/>
  </r>
  <r>
    <x v="3"/>
    <x v="8"/>
    <x v="1"/>
    <s v=" "/>
    <s v=" "/>
  </r>
  <r>
    <x v="3"/>
    <x v="9"/>
    <x v="1"/>
    <s v=" "/>
    <s v=" "/>
  </r>
  <r>
    <x v="3"/>
    <x v="10"/>
    <x v="1"/>
    <s v=" "/>
    <s v=" "/>
  </r>
  <r>
    <x v="3"/>
    <x v="11"/>
    <x v="1"/>
    <s v=" "/>
    <s v=" "/>
  </r>
  <r>
    <x v="4"/>
    <x v="0"/>
    <x v="1"/>
    <s v=" "/>
    <s v=" "/>
  </r>
  <r>
    <x v="4"/>
    <x v="1"/>
    <x v="1"/>
    <s v=" "/>
    <s v=" "/>
  </r>
  <r>
    <x v="4"/>
    <x v="2"/>
    <x v="1"/>
    <s v=" "/>
    <s v=" "/>
  </r>
  <r>
    <x v="4"/>
    <x v="3"/>
    <x v="1"/>
    <s v=" "/>
    <s v=" "/>
  </r>
  <r>
    <x v="4"/>
    <x v="4"/>
    <x v="1"/>
    <s v=" "/>
    <s v=" "/>
  </r>
  <r>
    <x v="4"/>
    <x v="5"/>
    <x v="1"/>
    <s v=" "/>
    <s v=" "/>
  </r>
  <r>
    <x v="4"/>
    <x v="6"/>
    <x v="1"/>
    <s v=" "/>
    <s v=" "/>
  </r>
  <r>
    <x v="4"/>
    <x v="7"/>
    <x v="1"/>
    <s v=" "/>
    <s v=" "/>
  </r>
  <r>
    <x v="4"/>
    <x v="8"/>
    <x v="1"/>
    <s v=" "/>
    <s v=" "/>
  </r>
  <r>
    <x v="4"/>
    <x v="9"/>
    <x v="1"/>
    <s v=" "/>
    <s v=" "/>
  </r>
  <r>
    <x v="4"/>
    <x v="10"/>
    <x v="1"/>
    <s v=" "/>
    <s v=" "/>
  </r>
  <r>
    <x v="4"/>
    <x v="11"/>
    <x v="1"/>
    <s v=" "/>
    <s v=" "/>
  </r>
  <r>
    <x v="5"/>
    <x v="0"/>
    <x v="1"/>
    <s v=" "/>
    <s v=" "/>
  </r>
  <r>
    <x v="5"/>
    <x v="1"/>
    <x v="1"/>
    <s v=" "/>
    <s v=" "/>
  </r>
  <r>
    <x v="5"/>
    <x v="2"/>
    <x v="1"/>
    <s v=" "/>
    <s v=" "/>
  </r>
  <r>
    <x v="5"/>
    <x v="3"/>
    <x v="1"/>
    <s v=" "/>
    <s v=" "/>
  </r>
  <r>
    <x v="5"/>
    <x v="4"/>
    <x v="1"/>
    <s v=" "/>
    <s v=" "/>
  </r>
  <r>
    <x v="5"/>
    <x v="5"/>
    <x v="1"/>
    <s v=" "/>
    <s v=" "/>
  </r>
  <r>
    <x v="5"/>
    <x v="6"/>
    <x v="1"/>
    <s v=" "/>
    <s v=" "/>
  </r>
  <r>
    <x v="5"/>
    <x v="7"/>
    <x v="1"/>
    <s v=" "/>
    <s v=" "/>
  </r>
  <r>
    <x v="5"/>
    <x v="8"/>
    <x v="1"/>
    <s v=" "/>
    <s v=" "/>
  </r>
  <r>
    <x v="5"/>
    <x v="9"/>
    <x v="1"/>
    <s v=" "/>
    <s v=" "/>
  </r>
  <r>
    <x v="5"/>
    <x v="10"/>
    <x v="1"/>
    <s v=" "/>
    <s v=" "/>
  </r>
  <r>
    <x v="5"/>
    <x v="11"/>
    <x v="1"/>
    <s v=" "/>
    <s v=" "/>
  </r>
  <r>
    <x v="6"/>
    <x v="0"/>
    <x v="1"/>
    <s v=" "/>
    <s v=" "/>
  </r>
  <r>
    <x v="6"/>
    <x v="1"/>
    <x v="1"/>
    <s v=" "/>
    <s v=" "/>
  </r>
  <r>
    <x v="6"/>
    <x v="2"/>
    <x v="1"/>
    <s v=" "/>
    <s v=" "/>
  </r>
  <r>
    <x v="6"/>
    <x v="3"/>
    <x v="1"/>
    <s v=" "/>
    <s v=" "/>
  </r>
  <r>
    <x v="6"/>
    <x v="4"/>
    <x v="1"/>
    <s v=" "/>
    <s v=" "/>
  </r>
  <r>
    <x v="6"/>
    <x v="5"/>
    <x v="1"/>
    <s v=" "/>
    <s v=" "/>
  </r>
  <r>
    <x v="6"/>
    <x v="6"/>
    <x v="1"/>
    <s v=" "/>
    <s v=" "/>
  </r>
  <r>
    <x v="6"/>
    <x v="7"/>
    <x v="1"/>
    <s v=" "/>
    <s v=" "/>
  </r>
  <r>
    <x v="6"/>
    <x v="8"/>
    <x v="1"/>
    <s v=" "/>
    <s v=" "/>
  </r>
  <r>
    <x v="6"/>
    <x v="9"/>
    <x v="1"/>
    <s v=" "/>
    <s v=" "/>
  </r>
  <r>
    <x v="6"/>
    <x v="10"/>
    <x v="1"/>
    <s v=" "/>
    <s v=" "/>
  </r>
  <r>
    <x v="6"/>
    <x v="11"/>
    <x v="1"/>
    <s v=" "/>
    <s v=" "/>
  </r>
  <r>
    <x v="0"/>
    <x v="0"/>
    <x v="2"/>
    <s v=" "/>
    <s v=" "/>
  </r>
  <r>
    <x v="0"/>
    <x v="1"/>
    <x v="2"/>
    <s v=" "/>
    <s v=" "/>
  </r>
  <r>
    <x v="0"/>
    <x v="2"/>
    <x v="2"/>
    <s v=" "/>
    <s v=" "/>
  </r>
  <r>
    <x v="0"/>
    <x v="3"/>
    <x v="2"/>
    <s v=" "/>
    <s v=" "/>
  </r>
  <r>
    <x v="0"/>
    <x v="4"/>
    <x v="2"/>
    <s v=" "/>
    <s v=" "/>
  </r>
  <r>
    <x v="0"/>
    <x v="5"/>
    <x v="2"/>
    <s v=" "/>
    <s v=" "/>
  </r>
  <r>
    <x v="0"/>
    <x v="6"/>
    <x v="2"/>
    <s v=" "/>
    <s v=" "/>
  </r>
  <r>
    <x v="0"/>
    <x v="7"/>
    <x v="2"/>
    <s v=" "/>
    <s v=" "/>
  </r>
  <r>
    <x v="0"/>
    <x v="8"/>
    <x v="2"/>
    <s v=" "/>
    <s v=" "/>
  </r>
  <r>
    <x v="0"/>
    <x v="9"/>
    <x v="2"/>
    <s v=" "/>
    <s v=" "/>
  </r>
  <r>
    <x v="0"/>
    <x v="10"/>
    <x v="2"/>
    <s v=" "/>
    <s v=" "/>
  </r>
  <r>
    <x v="0"/>
    <x v="11"/>
    <x v="2"/>
    <s v=" "/>
    <s v=" "/>
  </r>
  <r>
    <x v="1"/>
    <x v="0"/>
    <x v="2"/>
    <s v=" "/>
    <s v=" "/>
  </r>
  <r>
    <x v="1"/>
    <x v="1"/>
    <x v="2"/>
    <s v=" "/>
    <s v=" "/>
  </r>
  <r>
    <x v="1"/>
    <x v="2"/>
    <x v="2"/>
    <s v=" "/>
    <s v=" "/>
  </r>
  <r>
    <x v="1"/>
    <x v="3"/>
    <x v="2"/>
    <s v=" "/>
    <s v=" "/>
  </r>
  <r>
    <x v="1"/>
    <x v="4"/>
    <x v="2"/>
    <s v=" "/>
    <s v=" "/>
  </r>
  <r>
    <x v="1"/>
    <x v="5"/>
    <x v="2"/>
    <s v=" "/>
    <s v=" "/>
  </r>
  <r>
    <x v="1"/>
    <x v="6"/>
    <x v="2"/>
    <s v=" "/>
    <s v=" "/>
  </r>
  <r>
    <x v="1"/>
    <x v="7"/>
    <x v="2"/>
    <s v=" "/>
    <s v=" "/>
  </r>
  <r>
    <x v="1"/>
    <x v="8"/>
    <x v="2"/>
    <s v=" "/>
    <s v=" "/>
  </r>
  <r>
    <x v="1"/>
    <x v="9"/>
    <x v="2"/>
    <s v=" "/>
    <s v=" "/>
  </r>
  <r>
    <x v="1"/>
    <x v="10"/>
    <x v="2"/>
    <s v=" "/>
    <s v=" "/>
  </r>
  <r>
    <x v="1"/>
    <x v="11"/>
    <x v="2"/>
    <s v=" "/>
    <s v=" "/>
  </r>
  <r>
    <x v="2"/>
    <x v="0"/>
    <x v="2"/>
    <s v=" "/>
    <s v=" "/>
  </r>
  <r>
    <x v="2"/>
    <x v="1"/>
    <x v="2"/>
    <s v=" "/>
    <s v=" "/>
  </r>
  <r>
    <x v="2"/>
    <x v="2"/>
    <x v="2"/>
    <s v=" "/>
    <s v=" "/>
  </r>
  <r>
    <x v="2"/>
    <x v="3"/>
    <x v="2"/>
    <s v=" "/>
    <s v=" "/>
  </r>
  <r>
    <x v="2"/>
    <x v="4"/>
    <x v="2"/>
    <s v=" "/>
    <s v=" "/>
  </r>
  <r>
    <x v="2"/>
    <x v="5"/>
    <x v="2"/>
    <s v=" "/>
    <s v=" "/>
  </r>
  <r>
    <x v="2"/>
    <x v="6"/>
    <x v="2"/>
    <s v=" "/>
    <s v=" "/>
  </r>
  <r>
    <x v="2"/>
    <x v="7"/>
    <x v="2"/>
    <s v=" "/>
    <s v=" "/>
  </r>
  <r>
    <x v="2"/>
    <x v="8"/>
    <x v="2"/>
    <s v=" "/>
    <s v=" "/>
  </r>
  <r>
    <x v="2"/>
    <x v="9"/>
    <x v="2"/>
    <s v=" "/>
    <s v=" "/>
  </r>
  <r>
    <x v="2"/>
    <x v="10"/>
    <x v="2"/>
    <s v=" "/>
    <s v=" "/>
  </r>
  <r>
    <x v="2"/>
    <x v="11"/>
    <x v="2"/>
    <s v=" "/>
    <s v=" "/>
  </r>
  <r>
    <x v="3"/>
    <x v="0"/>
    <x v="2"/>
    <s v=" "/>
    <s v=" "/>
  </r>
  <r>
    <x v="3"/>
    <x v="1"/>
    <x v="2"/>
    <s v=" "/>
    <s v=" "/>
  </r>
  <r>
    <x v="3"/>
    <x v="2"/>
    <x v="2"/>
    <s v=" "/>
    <s v=" "/>
  </r>
  <r>
    <x v="3"/>
    <x v="3"/>
    <x v="2"/>
    <s v=" "/>
    <s v=" "/>
  </r>
  <r>
    <x v="3"/>
    <x v="4"/>
    <x v="2"/>
    <s v=" "/>
    <s v=" "/>
  </r>
  <r>
    <x v="3"/>
    <x v="5"/>
    <x v="2"/>
    <s v=" "/>
    <s v=" "/>
  </r>
  <r>
    <x v="3"/>
    <x v="6"/>
    <x v="2"/>
    <s v=" "/>
    <s v=" "/>
  </r>
  <r>
    <x v="3"/>
    <x v="7"/>
    <x v="2"/>
    <s v=" "/>
    <s v=" "/>
  </r>
  <r>
    <x v="3"/>
    <x v="8"/>
    <x v="2"/>
    <s v=" "/>
    <s v=" "/>
  </r>
  <r>
    <x v="3"/>
    <x v="9"/>
    <x v="2"/>
    <s v=" "/>
    <s v=" "/>
  </r>
  <r>
    <x v="3"/>
    <x v="10"/>
    <x v="2"/>
    <s v=" "/>
    <s v=" "/>
  </r>
  <r>
    <x v="3"/>
    <x v="11"/>
    <x v="2"/>
    <s v=" "/>
    <s v=" "/>
  </r>
  <r>
    <x v="4"/>
    <x v="0"/>
    <x v="2"/>
    <s v=" "/>
    <s v=" "/>
  </r>
  <r>
    <x v="4"/>
    <x v="1"/>
    <x v="2"/>
    <s v=" "/>
    <s v=" "/>
  </r>
  <r>
    <x v="4"/>
    <x v="2"/>
    <x v="2"/>
    <s v=" "/>
    <s v=" "/>
  </r>
  <r>
    <x v="4"/>
    <x v="3"/>
    <x v="2"/>
    <s v=" "/>
    <s v=" "/>
  </r>
  <r>
    <x v="4"/>
    <x v="4"/>
    <x v="2"/>
    <s v=" "/>
    <s v=" "/>
  </r>
  <r>
    <x v="4"/>
    <x v="5"/>
    <x v="2"/>
    <s v=" "/>
    <s v=" "/>
  </r>
  <r>
    <x v="4"/>
    <x v="6"/>
    <x v="2"/>
    <s v=" "/>
    <s v=" "/>
  </r>
  <r>
    <x v="4"/>
    <x v="7"/>
    <x v="2"/>
    <s v=" "/>
    <s v=" "/>
  </r>
  <r>
    <x v="4"/>
    <x v="8"/>
    <x v="2"/>
    <s v=" "/>
    <s v=" "/>
  </r>
  <r>
    <x v="4"/>
    <x v="9"/>
    <x v="2"/>
    <s v=" "/>
    <s v=" "/>
  </r>
  <r>
    <x v="4"/>
    <x v="10"/>
    <x v="2"/>
    <s v=" "/>
    <s v=" "/>
  </r>
  <r>
    <x v="4"/>
    <x v="11"/>
    <x v="2"/>
    <s v=" "/>
    <s v=" "/>
  </r>
  <r>
    <x v="5"/>
    <x v="0"/>
    <x v="2"/>
    <s v=" "/>
    <s v=" "/>
  </r>
  <r>
    <x v="5"/>
    <x v="1"/>
    <x v="2"/>
    <s v=" "/>
    <s v=" "/>
  </r>
  <r>
    <x v="5"/>
    <x v="2"/>
    <x v="2"/>
    <s v=" "/>
    <s v=" "/>
  </r>
  <r>
    <x v="5"/>
    <x v="3"/>
    <x v="2"/>
    <s v=" "/>
    <s v=" "/>
  </r>
  <r>
    <x v="5"/>
    <x v="4"/>
    <x v="2"/>
    <s v=" "/>
    <s v=" "/>
  </r>
  <r>
    <x v="5"/>
    <x v="5"/>
    <x v="2"/>
    <s v=" "/>
    <s v=" "/>
  </r>
  <r>
    <x v="5"/>
    <x v="6"/>
    <x v="2"/>
    <s v=" "/>
    <s v=" "/>
  </r>
  <r>
    <x v="5"/>
    <x v="7"/>
    <x v="2"/>
    <s v=" "/>
    <s v=" "/>
  </r>
  <r>
    <x v="5"/>
    <x v="8"/>
    <x v="2"/>
    <s v=" "/>
    <s v=" "/>
  </r>
  <r>
    <x v="5"/>
    <x v="9"/>
    <x v="2"/>
    <s v=" "/>
    <s v=" "/>
  </r>
  <r>
    <x v="5"/>
    <x v="10"/>
    <x v="2"/>
    <s v=" "/>
    <s v=" "/>
  </r>
  <r>
    <x v="5"/>
    <x v="11"/>
    <x v="2"/>
    <s v=" "/>
    <s v=" "/>
  </r>
  <r>
    <x v="6"/>
    <x v="0"/>
    <x v="2"/>
    <s v=" "/>
    <s v=" "/>
  </r>
  <r>
    <x v="6"/>
    <x v="1"/>
    <x v="2"/>
    <s v=" "/>
    <s v=" "/>
  </r>
  <r>
    <x v="6"/>
    <x v="2"/>
    <x v="2"/>
    <s v=" "/>
    <s v=" "/>
  </r>
  <r>
    <x v="6"/>
    <x v="3"/>
    <x v="2"/>
    <s v=" "/>
    <s v=" "/>
  </r>
  <r>
    <x v="6"/>
    <x v="4"/>
    <x v="2"/>
    <s v=" "/>
    <s v=" "/>
  </r>
  <r>
    <x v="6"/>
    <x v="5"/>
    <x v="2"/>
    <s v=" "/>
    <s v=" "/>
  </r>
  <r>
    <x v="6"/>
    <x v="6"/>
    <x v="2"/>
    <s v=" "/>
    <s v=" "/>
  </r>
  <r>
    <x v="6"/>
    <x v="7"/>
    <x v="2"/>
    <s v=" "/>
    <s v=" "/>
  </r>
  <r>
    <x v="6"/>
    <x v="8"/>
    <x v="2"/>
    <s v=" "/>
    <s v=" "/>
  </r>
  <r>
    <x v="6"/>
    <x v="9"/>
    <x v="2"/>
    <s v=" "/>
    <s v=" "/>
  </r>
  <r>
    <x v="6"/>
    <x v="10"/>
    <x v="2"/>
    <s v=" "/>
    <s v=" "/>
  </r>
  <r>
    <x v="6"/>
    <x v="11"/>
    <x v="2"/>
    <s v=" "/>
    <s v=" "/>
  </r>
  <r>
    <x v="0"/>
    <x v="0"/>
    <x v="3"/>
    <s v=" "/>
    <s v=" "/>
  </r>
  <r>
    <x v="0"/>
    <x v="1"/>
    <x v="3"/>
    <n v="0.95614035087719296"/>
    <n v="4.3859649122807043E-2"/>
  </r>
  <r>
    <x v="0"/>
    <x v="2"/>
    <x v="3"/>
    <n v="0.9"/>
    <n v="9.9999999999999978E-2"/>
  </r>
  <r>
    <x v="0"/>
    <x v="3"/>
    <x v="3"/>
    <n v="0.92"/>
    <n v="7.999999999999996E-2"/>
  </r>
  <r>
    <x v="0"/>
    <x v="4"/>
    <x v="3"/>
    <n v="0.97368421052631582"/>
    <n v="2.6315789473684181E-2"/>
  </r>
  <r>
    <x v="0"/>
    <x v="5"/>
    <x v="3"/>
    <n v="0.94318181818181823"/>
    <n v="5.6818181818181768E-2"/>
  </r>
  <r>
    <x v="0"/>
    <x v="6"/>
    <x v="3"/>
    <n v="0.95833333333333337"/>
    <n v="4.166666666666663E-2"/>
  </r>
  <r>
    <x v="0"/>
    <x v="7"/>
    <x v="3"/>
    <s v=" "/>
    <s v=" "/>
  </r>
  <r>
    <x v="0"/>
    <x v="8"/>
    <x v="3"/>
    <n v="0.93220338983050843"/>
    <n v="6.7796610169491567E-2"/>
  </r>
  <r>
    <x v="0"/>
    <x v="9"/>
    <x v="3"/>
    <n v="0.97142857142857142"/>
    <n v="2.8571428571428581E-2"/>
  </r>
  <r>
    <x v="0"/>
    <x v="10"/>
    <x v="3"/>
    <n v="1"/>
    <n v="0"/>
  </r>
  <r>
    <x v="0"/>
    <x v="11"/>
    <x v="3"/>
    <n v="1"/>
    <n v="0"/>
  </r>
  <r>
    <x v="1"/>
    <x v="0"/>
    <x v="3"/>
    <s v=" "/>
    <s v=" "/>
  </r>
  <r>
    <x v="1"/>
    <x v="1"/>
    <x v="3"/>
    <n v="0.2857142857142857"/>
    <n v="0.7142857142857143"/>
  </r>
  <r>
    <x v="1"/>
    <x v="2"/>
    <x v="3"/>
    <n v="0.70454545454545459"/>
    <n v="0.29545454545454541"/>
  </r>
  <r>
    <x v="1"/>
    <x v="3"/>
    <x v="3"/>
    <n v="0.78787878787878785"/>
    <n v="0.21212121212121215"/>
  </r>
  <r>
    <x v="1"/>
    <x v="4"/>
    <x v="3"/>
    <n v="0.82608695652173914"/>
    <n v="0.17391304347826086"/>
  </r>
  <r>
    <x v="1"/>
    <x v="5"/>
    <x v="3"/>
    <s v=" "/>
    <s v=" "/>
  </r>
  <r>
    <x v="1"/>
    <x v="6"/>
    <x v="3"/>
    <n v="0.92"/>
    <n v="7.999999999999996E-2"/>
  </r>
  <r>
    <x v="1"/>
    <x v="7"/>
    <x v="3"/>
    <s v=" "/>
    <s v=" "/>
  </r>
  <r>
    <x v="1"/>
    <x v="8"/>
    <x v="3"/>
    <n v="0.75"/>
    <n v="0.25"/>
  </r>
  <r>
    <x v="1"/>
    <x v="9"/>
    <x v="3"/>
    <n v="0.8571428571428571"/>
    <n v="0.1428571428571429"/>
  </r>
  <r>
    <x v="1"/>
    <x v="10"/>
    <x v="3"/>
    <s v=" "/>
    <s v=" "/>
  </r>
  <r>
    <x v="1"/>
    <x v="11"/>
    <x v="3"/>
    <n v="0.5"/>
    <n v="0.5"/>
  </r>
  <r>
    <x v="2"/>
    <x v="0"/>
    <x v="3"/>
    <n v="1"/>
    <n v="0"/>
  </r>
  <r>
    <x v="2"/>
    <x v="1"/>
    <x v="3"/>
    <n v="1"/>
    <n v="0"/>
  </r>
  <r>
    <x v="2"/>
    <x v="2"/>
    <x v="3"/>
    <n v="1"/>
    <n v="0"/>
  </r>
  <r>
    <x v="2"/>
    <x v="3"/>
    <x v="3"/>
    <n v="1"/>
    <n v="0"/>
  </r>
  <r>
    <x v="2"/>
    <x v="4"/>
    <x v="3"/>
    <n v="1"/>
    <n v="0"/>
  </r>
  <r>
    <x v="2"/>
    <x v="5"/>
    <x v="3"/>
    <n v="1"/>
    <n v="0"/>
  </r>
  <r>
    <x v="2"/>
    <x v="6"/>
    <x v="3"/>
    <n v="1"/>
    <n v="0"/>
  </r>
  <r>
    <x v="2"/>
    <x v="7"/>
    <x v="3"/>
    <s v=" "/>
    <s v=" "/>
  </r>
  <r>
    <x v="2"/>
    <x v="8"/>
    <x v="3"/>
    <n v="1"/>
    <n v="0"/>
  </r>
  <r>
    <x v="2"/>
    <x v="9"/>
    <x v="3"/>
    <n v="1"/>
    <n v="0"/>
  </r>
  <r>
    <x v="2"/>
    <x v="10"/>
    <x v="3"/>
    <n v="1"/>
    <n v="0"/>
  </r>
  <r>
    <x v="2"/>
    <x v="11"/>
    <x v="3"/>
    <n v="1"/>
    <n v="0"/>
  </r>
  <r>
    <x v="3"/>
    <x v="0"/>
    <x v="3"/>
    <s v=" "/>
    <s v=" "/>
  </r>
  <r>
    <x v="3"/>
    <x v="1"/>
    <x v="3"/>
    <s v=" "/>
    <s v=" "/>
  </r>
  <r>
    <x v="3"/>
    <x v="2"/>
    <x v="3"/>
    <s v=" "/>
    <s v=" "/>
  </r>
  <r>
    <x v="3"/>
    <x v="3"/>
    <x v="3"/>
    <s v=" "/>
    <s v=" "/>
  </r>
  <r>
    <x v="3"/>
    <x v="4"/>
    <x v="3"/>
    <s v=" "/>
    <s v=" "/>
  </r>
  <r>
    <x v="3"/>
    <x v="5"/>
    <x v="3"/>
    <s v=" "/>
    <s v=" "/>
  </r>
  <r>
    <x v="3"/>
    <x v="6"/>
    <x v="3"/>
    <s v=" "/>
    <s v=" "/>
  </r>
  <r>
    <x v="3"/>
    <x v="7"/>
    <x v="3"/>
    <s v=" "/>
    <s v=" "/>
  </r>
  <r>
    <x v="3"/>
    <x v="8"/>
    <x v="3"/>
    <s v=" "/>
    <s v=" "/>
  </r>
  <r>
    <x v="3"/>
    <x v="9"/>
    <x v="3"/>
    <s v=" "/>
    <s v=" "/>
  </r>
  <r>
    <x v="3"/>
    <x v="10"/>
    <x v="3"/>
    <s v=" "/>
    <s v=" "/>
  </r>
  <r>
    <x v="3"/>
    <x v="11"/>
    <x v="3"/>
    <s v=" "/>
    <s v=" "/>
  </r>
  <r>
    <x v="4"/>
    <x v="0"/>
    <x v="3"/>
    <n v="0.92307692307692313"/>
    <n v="7.6923076923076872E-2"/>
  </r>
  <r>
    <x v="4"/>
    <x v="1"/>
    <x v="3"/>
    <n v="0.93684210526315792"/>
    <n v="6.315789473684208E-2"/>
  </r>
  <r>
    <x v="4"/>
    <x v="2"/>
    <x v="3"/>
    <n v="0.984375"/>
    <n v="1.5625E-2"/>
  </r>
  <r>
    <x v="4"/>
    <x v="3"/>
    <x v="3"/>
    <n v="0.9555555555555556"/>
    <n v="4.4444444444444398E-2"/>
  </r>
  <r>
    <x v="4"/>
    <x v="4"/>
    <x v="3"/>
    <n v="0.9642857142857143"/>
    <n v="3.5714285714285698E-2"/>
  </r>
  <r>
    <x v="4"/>
    <x v="5"/>
    <x v="3"/>
    <n v="0.96385542168674698"/>
    <n v="3.6144578313253017E-2"/>
  </r>
  <r>
    <x v="4"/>
    <x v="6"/>
    <x v="3"/>
    <n v="1"/>
    <n v="0"/>
  </r>
  <r>
    <x v="4"/>
    <x v="7"/>
    <x v="3"/>
    <s v=" "/>
    <s v=" "/>
  </r>
  <r>
    <x v="4"/>
    <x v="8"/>
    <x v="3"/>
    <n v="0.95575221238938057"/>
    <n v="4.4247787610619427E-2"/>
  </r>
  <r>
    <x v="4"/>
    <x v="9"/>
    <x v="3"/>
    <n v="1"/>
    <n v="0"/>
  </r>
  <r>
    <x v="4"/>
    <x v="10"/>
    <x v="3"/>
    <n v="0.95"/>
    <n v="5.0000000000000044E-2"/>
  </r>
  <r>
    <x v="4"/>
    <x v="11"/>
    <x v="3"/>
    <n v="1"/>
    <n v="0"/>
  </r>
  <r>
    <x v="5"/>
    <x v="0"/>
    <x v="3"/>
    <s v=" "/>
    <s v=" "/>
  </r>
  <r>
    <x v="5"/>
    <x v="1"/>
    <x v="3"/>
    <s v=" "/>
    <s v=" "/>
  </r>
  <r>
    <x v="5"/>
    <x v="2"/>
    <x v="3"/>
    <s v=" "/>
    <s v=" "/>
  </r>
  <r>
    <x v="5"/>
    <x v="3"/>
    <x v="3"/>
    <s v=" "/>
    <s v=" "/>
  </r>
  <r>
    <x v="5"/>
    <x v="4"/>
    <x v="3"/>
    <s v=" "/>
    <s v=" "/>
  </r>
  <r>
    <x v="5"/>
    <x v="5"/>
    <x v="3"/>
    <s v=" "/>
    <s v=" "/>
  </r>
  <r>
    <x v="5"/>
    <x v="6"/>
    <x v="3"/>
    <s v=" "/>
    <s v=" "/>
  </r>
  <r>
    <x v="5"/>
    <x v="7"/>
    <x v="3"/>
    <s v=" "/>
    <s v=" "/>
  </r>
  <r>
    <x v="5"/>
    <x v="8"/>
    <x v="3"/>
    <s v=" "/>
    <s v=" "/>
  </r>
  <r>
    <x v="5"/>
    <x v="9"/>
    <x v="3"/>
    <s v=" "/>
    <s v=" "/>
  </r>
  <r>
    <x v="5"/>
    <x v="10"/>
    <x v="3"/>
    <s v=" "/>
    <s v=" "/>
  </r>
  <r>
    <x v="5"/>
    <x v="11"/>
    <x v="3"/>
    <s v=" "/>
    <s v=" "/>
  </r>
  <r>
    <x v="6"/>
    <x v="0"/>
    <x v="3"/>
    <n v="1"/>
    <n v="0"/>
  </r>
  <r>
    <x v="6"/>
    <x v="1"/>
    <x v="3"/>
    <n v="1"/>
    <n v="0"/>
  </r>
  <r>
    <x v="6"/>
    <x v="2"/>
    <x v="3"/>
    <n v="1"/>
    <n v="0"/>
  </r>
  <r>
    <x v="6"/>
    <x v="3"/>
    <x v="3"/>
    <n v="1"/>
    <n v="0"/>
  </r>
  <r>
    <x v="6"/>
    <x v="4"/>
    <x v="3"/>
    <n v="1"/>
    <n v="0"/>
  </r>
  <r>
    <x v="6"/>
    <x v="5"/>
    <x v="3"/>
    <n v="1"/>
    <n v="0"/>
  </r>
  <r>
    <x v="6"/>
    <x v="6"/>
    <x v="3"/>
    <n v="1"/>
    <n v="0"/>
  </r>
  <r>
    <x v="6"/>
    <x v="7"/>
    <x v="3"/>
    <s v=" "/>
    <s v=" "/>
  </r>
  <r>
    <x v="6"/>
    <x v="8"/>
    <x v="3"/>
    <n v="1"/>
    <n v="0"/>
  </r>
  <r>
    <x v="6"/>
    <x v="9"/>
    <x v="3"/>
    <n v="1"/>
    <n v="0"/>
  </r>
  <r>
    <x v="6"/>
    <x v="10"/>
    <x v="3"/>
    <n v="1"/>
    <n v="0"/>
  </r>
  <r>
    <x v="6"/>
    <x v="11"/>
    <x v="3"/>
    <n v="1"/>
    <n v="0"/>
  </r>
  <r>
    <x v="0"/>
    <x v="0"/>
    <x v="4"/>
    <s v=" "/>
    <s v=" "/>
  </r>
  <r>
    <x v="0"/>
    <x v="1"/>
    <x v="4"/>
    <n v="0.93859649122807021"/>
    <n v="6.1403508771929793E-2"/>
  </r>
  <r>
    <x v="0"/>
    <x v="2"/>
    <x v="4"/>
    <n v="0.92"/>
    <n v="7.999999999999996E-2"/>
  </r>
  <r>
    <x v="0"/>
    <x v="3"/>
    <x v="4"/>
    <n v="0.94"/>
    <n v="6.0000000000000053E-2"/>
  </r>
  <r>
    <x v="0"/>
    <x v="4"/>
    <x v="4"/>
    <n v="0.97368421052631582"/>
    <n v="2.6315789473684181E-2"/>
  </r>
  <r>
    <x v="0"/>
    <x v="5"/>
    <x v="4"/>
    <n v="0.94318181818181823"/>
    <n v="5.6818181818181768E-2"/>
  </r>
  <r>
    <x v="0"/>
    <x v="6"/>
    <x v="4"/>
    <n v="0.95833333333333337"/>
    <n v="4.166666666666663E-2"/>
  </r>
  <r>
    <x v="0"/>
    <x v="7"/>
    <x v="4"/>
    <s v=" "/>
    <s v=" "/>
  </r>
  <r>
    <x v="0"/>
    <x v="8"/>
    <x v="4"/>
    <n v="0.93220338983050843"/>
    <n v="6.7796610169491567E-2"/>
  </r>
  <r>
    <x v="0"/>
    <x v="9"/>
    <x v="4"/>
    <n v="1"/>
    <n v="0"/>
  </r>
  <r>
    <x v="0"/>
    <x v="10"/>
    <x v="4"/>
    <n v="1"/>
    <n v="0"/>
  </r>
  <r>
    <x v="0"/>
    <x v="11"/>
    <x v="4"/>
    <n v="1"/>
    <n v="0"/>
  </r>
  <r>
    <x v="1"/>
    <x v="0"/>
    <x v="4"/>
    <s v=" "/>
    <s v=" "/>
  </r>
  <r>
    <x v="1"/>
    <x v="1"/>
    <x v="4"/>
    <n v="0.2857142857142857"/>
    <n v="0.7142857142857143"/>
  </r>
  <r>
    <x v="1"/>
    <x v="2"/>
    <x v="4"/>
    <n v="0.70454545454545459"/>
    <n v="0.29545454545454541"/>
  </r>
  <r>
    <x v="1"/>
    <x v="3"/>
    <x v="4"/>
    <n v="0.78787878787878785"/>
    <n v="0.21212121212121215"/>
  </r>
  <r>
    <x v="1"/>
    <x v="4"/>
    <x v="4"/>
    <n v="0.82608695652173914"/>
    <n v="0.17391304347826086"/>
  </r>
  <r>
    <x v="1"/>
    <x v="5"/>
    <x v="4"/>
    <s v=" "/>
    <s v=" "/>
  </r>
  <r>
    <x v="1"/>
    <x v="6"/>
    <x v="4"/>
    <n v="0.92"/>
    <n v="7.999999999999996E-2"/>
  </r>
  <r>
    <x v="1"/>
    <x v="7"/>
    <x v="4"/>
    <s v=" "/>
    <s v=" "/>
  </r>
  <r>
    <x v="1"/>
    <x v="8"/>
    <x v="4"/>
    <n v="0.75"/>
    <n v="0.25"/>
  </r>
  <r>
    <x v="1"/>
    <x v="9"/>
    <x v="4"/>
    <n v="0.8571428571428571"/>
    <n v="0.1428571428571429"/>
  </r>
  <r>
    <x v="1"/>
    <x v="10"/>
    <x v="4"/>
    <s v=" "/>
    <s v=" "/>
  </r>
  <r>
    <x v="1"/>
    <x v="11"/>
    <x v="4"/>
    <n v="0.5"/>
    <n v="0.5"/>
  </r>
  <r>
    <x v="2"/>
    <x v="0"/>
    <x v="4"/>
    <n v="1"/>
    <n v="0"/>
  </r>
  <r>
    <x v="2"/>
    <x v="1"/>
    <x v="4"/>
    <n v="1"/>
    <n v="0"/>
  </r>
  <r>
    <x v="2"/>
    <x v="2"/>
    <x v="4"/>
    <n v="1"/>
    <n v="0"/>
  </r>
  <r>
    <x v="2"/>
    <x v="3"/>
    <x v="4"/>
    <n v="1"/>
    <n v="0"/>
  </r>
  <r>
    <x v="2"/>
    <x v="4"/>
    <x v="4"/>
    <n v="1"/>
    <n v="0"/>
  </r>
  <r>
    <x v="2"/>
    <x v="5"/>
    <x v="4"/>
    <n v="1"/>
    <n v="0"/>
  </r>
  <r>
    <x v="2"/>
    <x v="6"/>
    <x v="4"/>
    <n v="1"/>
    <n v="0"/>
  </r>
  <r>
    <x v="2"/>
    <x v="7"/>
    <x v="4"/>
    <s v=" "/>
    <s v=" "/>
  </r>
  <r>
    <x v="2"/>
    <x v="8"/>
    <x v="4"/>
    <n v="1"/>
    <n v="0"/>
  </r>
  <r>
    <x v="2"/>
    <x v="9"/>
    <x v="4"/>
    <n v="1"/>
    <n v="0"/>
  </r>
  <r>
    <x v="2"/>
    <x v="10"/>
    <x v="4"/>
    <n v="1"/>
    <n v="0"/>
  </r>
  <r>
    <x v="2"/>
    <x v="11"/>
    <x v="4"/>
    <n v="1"/>
    <n v="0"/>
  </r>
  <r>
    <x v="3"/>
    <x v="0"/>
    <x v="4"/>
    <s v=" "/>
    <s v=" "/>
  </r>
  <r>
    <x v="3"/>
    <x v="1"/>
    <x v="4"/>
    <s v=" "/>
    <s v=" "/>
  </r>
  <r>
    <x v="3"/>
    <x v="2"/>
    <x v="4"/>
    <s v=" "/>
    <s v=" "/>
  </r>
  <r>
    <x v="3"/>
    <x v="3"/>
    <x v="4"/>
    <s v=" "/>
    <s v=" "/>
  </r>
  <r>
    <x v="3"/>
    <x v="4"/>
    <x v="4"/>
    <s v=" "/>
    <s v=" "/>
  </r>
  <r>
    <x v="3"/>
    <x v="5"/>
    <x v="4"/>
    <s v=" "/>
    <s v=" "/>
  </r>
  <r>
    <x v="3"/>
    <x v="6"/>
    <x v="4"/>
    <s v=" "/>
    <s v=" "/>
  </r>
  <r>
    <x v="3"/>
    <x v="7"/>
    <x v="4"/>
    <s v=" "/>
    <s v=" "/>
  </r>
  <r>
    <x v="3"/>
    <x v="8"/>
    <x v="4"/>
    <s v=" "/>
    <s v=" "/>
  </r>
  <r>
    <x v="3"/>
    <x v="9"/>
    <x v="4"/>
    <s v=" "/>
    <s v=" "/>
  </r>
  <r>
    <x v="3"/>
    <x v="10"/>
    <x v="4"/>
    <s v=" "/>
    <s v=" "/>
  </r>
  <r>
    <x v="3"/>
    <x v="11"/>
    <x v="4"/>
    <s v=" "/>
    <s v=" "/>
  </r>
  <r>
    <x v="4"/>
    <x v="0"/>
    <x v="4"/>
    <n v="0.92307692307692313"/>
    <n v="7.6923076923076872E-2"/>
  </r>
  <r>
    <x v="4"/>
    <x v="1"/>
    <x v="4"/>
    <n v="0.93684210526315792"/>
    <n v="6.315789473684208E-2"/>
  </r>
  <r>
    <x v="4"/>
    <x v="2"/>
    <x v="4"/>
    <n v="0.953125"/>
    <n v="4.6875E-2"/>
  </r>
  <r>
    <x v="4"/>
    <x v="3"/>
    <x v="4"/>
    <n v="0.9555555555555556"/>
    <n v="4.4444444444444398E-2"/>
  </r>
  <r>
    <x v="4"/>
    <x v="4"/>
    <x v="4"/>
    <n v="0.9642857142857143"/>
    <n v="3.5714285714285698E-2"/>
  </r>
  <r>
    <x v="4"/>
    <x v="5"/>
    <x v="4"/>
    <n v="1"/>
    <n v="0"/>
  </r>
  <r>
    <x v="4"/>
    <x v="6"/>
    <x v="4"/>
    <n v="1"/>
    <n v="0"/>
  </r>
  <r>
    <x v="4"/>
    <x v="7"/>
    <x v="4"/>
    <s v=" "/>
    <s v=" "/>
  </r>
  <r>
    <x v="4"/>
    <x v="8"/>
    <x v="4"/>
    <n v="0.95575221238938057"/>
    <n v="4.4247787610619427E-2"/>
  </r>
  <r>
    <x v="4"/>
    <x v="9"/>
    <x v="4"/>
    <n v="1"/>
    <n v="0"/>
  </r>
  <r>
    <x v="4"/>
    <x v="10"/>
    <x v="4"/>
    <n v="0.85"/>
    <n v="0.15000000000000002"/>
  </r>
  <r>
    <x v="4"/>
    <x v="11"/>
    <x v="4"/>
    <n v="1"/>
    <n v="0"/>
  </r>
  <r>
    <x v="5"/>
    <x v="0"/>
    <x v="4"/>
    <s v=" "/>
    <s v=" "/>
  </r>
  <r>
    <x v="5"/>
    <x v="1"/>
    <x v="4"/>
    <s v=" "/>
    <s v=" "/>
  </r>
  <r>
    <x v="5"/>
    <x v="2"/>
    <x v="4"/>
    <s v=" "/>
    <s v=" "/>
  </r>
  <r>
    <x v="5"/>
    <x v="3"/>
    <x v="4"/>
    <s v=" "/>
    <s v=" "/>
  </r>
  <r>
    <x v="5"/>
    <x v="4"/>
    <x v="4"/>
    <s v=" "/>
    <s v=" "/>
  </r>
  <r>
    <x v="5"/>
    <x v="5"/>
    <x v="4"/>
    <s v=" "/>
    <s v=" "/>
  </r>
  <r>
    <x v="5"/>
    <x v="6"/>
    <x v="4"/>
    <s v=" "/>
    <s v=" "/>
  </r>
  <r>
    <x v="5"/>
    <x v="7"/>
    <x v="4"/>
    <s v=" "/>
    <s v=" "/>
  </r>
  <r>
    <x v="5"/>
    <x v="8"/>
    <x v="4"/>
    <s v=" "/>
    <s v=" "/>
  </r>
  <r>
    <x v="5"/>
    <x v="9"/>
    <x v="4"/>
    <s v=" "/>
    <s v=" "/>
  </r>
  <r>
    <x v="5"/>
    <x v="10"/>
    <x v="4"/>
    <s v=" "/>
    <s v=" "/>
  </r>
  <r>
    <x v="5"/>
    <x v="11"/>
    <x v="4"/>
    <s v=" "/>
    <s v=" "/>
  </r>
  <r>
    <x v="6"/>
    <x v="0"/>
    <x v="4"/>
    <n v="1"/>
    <n v="0"/>
  </r>
  <r>
    <x v="6"/>
    <x v="1"/>
    <x v="4"/>
    <n v="1"/>
    <n v="0"/>
  </r>
  <r>
    <x v="6"/>
    <x v="2"/>
    <x v="4"/>
    <n v="1"/>
    <n v="0"/>
  </r>
  <r>
    <x v="6"/>
    <x v="3"/>
    <x v="4"/>
    <n v="1"/>
    <n v="0"/>
  </r>
  <r>
    <x v="6"/>
    <x v="4"/>
    <x v="4"/>
    <n v="1"/>
    <n v="0"/>
  </r>
  <r>
    <x v="6"/>
    <x v="5"/>
    <x v="4"/>
    <n v="1"/>
    <n v="0"/>
  </r>
  <r>
    <x v="6"/>
    <x v="6"/>
    <x v="4"/>
    <n v="1"/>
    <n v="0"/>
  </r>
  <r>
    <x v="6"/>
    <x v="7"/>
    <x v="4"/>
    <s v=" "/>
    <s v=" "/>
  </r>
  <r>
    <x v="6"/>
    <x v="8"/>
    <x v="4"/>
    <n v="1"/>
    <n v="0"/>
  </r>
  <r>
    <x v="6"/>
    <x v="9"/>
    <x v="4"/>
    <n v="1"/>
    <n v="0"/>
  </r>
  <r>
    <x v="6"/>
    <x v="10"/>
    <x v="4"/>
    <n v="1"/>
    <n v="0"/>
  </r>
  <r>
    <x v="6"/>
    <x v="11"/>
    <x v="4"/>
    <n v="1"/>
    <n v="0"/>
  </r>
  <r>
    <x v="0"/>
    <x v="0"/>
    <x v="5"/>
    <s v=" "/>
    <s v=" "/>
  </r>
  <r>
    <x v="0"/>
    <x v="1"/>
    <x v="5"/>
    <n v="0.94736842105263153"/>
    <n v="5.2631578947368474E-2"/>
  </r>
  <r>
    <x v="0"/>
    <x v="2"/>
    <x v="5"/>
    <n v="0.96"/>
    <n v="4.0000000000000036E-2"/>
  </r>
  <r>
    <x v="0"/>
    <x v="3"/>
    <x v="5"/>
    <n v="0.98"/>
    <n v="2.0000000000000018E-2"/>
  </r>
  <r>
    <x v="0"/>
    <x v="4"/>
    <x v="5"/>
    <n v="0.97368421052631582"/>
    <n v="2.6315789473684181E-2"/>
  </r>
  <r>
    <x v="0"/>
    <x v="5"/>
    <x v="5"/>
    <n v="0.94252873563218387"/>
    <n v="5.7471264367816133E-2"/>
  </r>
  <r>
    <x v="0"/>
    <x v="6"/>
    <x v="5"/>
    <n v="0.97222222222222221"/>
    <n v="2.777777777777779E-2"/>
  </r>
  <r>
    <x v="0"/>
    <x v="7"/>
    <x v="5"/>
    <s v=" "/>
    <s v=" "/>
  </r>
  <r>
    <x v="0"/>
    <x v="8"/>
    <x v="5"/>
    <n v="0.92372881355932202"/>
    <n v="7.6271186440677985E-2"/>
  </r>
  <r>
    <x v="0"/>
    <x v="9"/>
    <x v="5"/>
    <n v="1"/>
    <n v="0"/>
  </r>
  <r>
    <x v="0"/>
    <x v="10"/>
    <x v="5"/>
    <n v="1"/>
    <n v="0"/>
  </r>
  <r>
    <x v="0"/>
    <x v="11"/>
    <x v="5"/>
    <n v="1"/>
    <n v="0"/>
  </r>
  <r>
    <x v="1"/>
    <x v="0"/>
    <x v="5"/>
    <s v=" "/>
    <s v=" "/>
  </r>
  <r>
    <x v="1"/>
    <x v="1"/>
    <x v="5"/>
    <n v="0.2857142857142857"/>
    <n v="0.7142857142857143"/>
  </r>
  <r>
    <x v="1"/>
    <x v="2"/>
    <x v="5"/>
    <n v="0.70454545454545459"/>
    <n v="0.29545454545454541"/>
  </r>
  <r>
    <x v="1"/>
    <x v="3"/>
    <x v="5"/>
    <n v="0.78787878787878785"/>
    <n v="0.21212121212121215"/>
  </r>
  <r>
    <x v="1"/>
    <x v="4"/>
    <x v="5"/>
    <n v="0.82608695652173914"/>
    <n v="0.17391304347826086"/>
  </r>
  <r>
    <x v="1"/>
    <x v="5"/>
    <x v="5"/>
    <s v=" "/>
    <s v=" "/>
  </r>
  <r>
    <x v="1"/>
    <x v="6"/>
    <x v="5"/>
    <n v="0.92"/>
    <n v="7.999999999999996E-2"/>
  </r>
  <r>
    <x v="1"/>
    <x v="7"/>
    <x v="5"/>
    <s v=" "/>
    <s v=" "/>
  </r>
  <r>
    <x v="1"/>
    <x v="8"/>
    <x v="5"/>
    <n v="0.75"/>
    <n v="0.25"/>
  </r>
  <r>
    <x v="1"/>
    <x v="9"/>
    <x v="5"/>
    <n v="0.8571428571428571"/>
    <n v="0.1428571428571429"/>
  </r>
  <r>
    <x v="1"/>
    <x v="10"/>
    <x v="5"/>
    <s v=" "/>
    <s v=" "/>
  </r>
  <r>
    <x v="1"/>
    <x v="11"/>
    <x v="5"/>
    <n v="0.5"/>
    <n v="0.5"/>
  </r>
  <r>
    <x v="2"/>
    <x v="0"/>
    <x v="5"/>
    <n v="1"/>
    <n v="0"/>
  </r>
  <r>
    <x v="2"/>
    <x v="1"/>
    <x v="5"/>
    <n v="1"/>
    <n v="0"/>
  </r>
  <r>
    <x v="2"/>
    <x v="2"/>
    <x v="5"/>
    <n v="1"/>
    <n v="0"/>
  </r>
  <r>
    <x v="2"/>
    <x v="3"/>
    <x v="5"/>
    <n v="1"/>
    <n v="0"/>
  </r>
  <r>
    <x v="2"/>
    <x v="4"/>
    <x v="5"/>
    <n v="1"/>
    <n v="0"/>
  </r>
  <r>
    <x v="2"/>
    <x v="5"/>
    <x v="5"/>
    <n v="1"/>
    <n v="0"/>
  </r>
  <r>
    <x v="2"/>
    <x v="6"/>
    <x v="5"/>
    <n v="1"/>
    <n v="0"/>
  </r>
  <r>
    <x v="2"/>
    <x v="7"/>
    <x v="5"/>
    <s v=" "/>
    <s v=" "/>
  </r>
  <r>
    <x v="2"/>
    <x v="8"/>
    <x v="5"/>
    <n v="1"/>
    <n v="0"/>
  </r>
  <r>
    <x v="2"/>
    <x v="9"/>
    <x v="5"/>
    <n v="1"/>
    <n v="0"/>
  </r>
  <r>
    <x v="2"/>
    <x v="10"/>
    <x v="5"/>
    <n v="1"/>
    <n v="0"/>
  </r>
  <r>
    <x v="2"/>
    <x v="11"/>
    <x v="5"/>
    <n v="1"/>
    <n v="0"/>
  </r>
  <r>
    <x v="3"/>
    <x v="0"/>
    <x v="5"/>
    <s v=" "/>
    <s v=" "/>
  </r>
  <r>
    <x v="3"/>
    <x v="1"/>
    <x v="5"/>
    <s v=" "/>
    <s v=" "/>
  </r>
  <r>
    <x v="3"/>
    <x v="2"/>
    <x v="5"/>
    <s v=" "/>
    <s v=" "/>
  </r>
  <r>
    <x v="3"/>
    <x v="3"/>
    <x v="5"/>
    <s v=" "/>
    <s v=" "/>
  </r>
  <r>
    <x v="3"/>
    <x v="4"/>
    <x v="5"/>
    <s v=" "/>
    <s v=" "/>
  </r>
  <r>
    <x v="3"/>
    <x v="5"/>
    <x v="5"/>
    <s v=" "/>
    <s v=" "/>
  </r>
  <r>
    <x v="3"/>
    <x v="6"/>
    <x v="5"/>
    <s v=" "/>
    <s v=" "/>
  </r>
  <r>
    <x v="3"/>
    <x v="7"/>
    <x v="5"/>
    <s v=" "/>
    <s v=" "/>
  </r>
  <r>
    <x v="3"/>
    <x v="8"/>
    <x v="5"/>
    <s v=" "/>
    <s v=" "/>
  </r>
  <r>
    <x v="3"/>
    <x v="9"/>
    <x v="5"/>
    <s v=" "/>
    <s v=" "/>
  </r>
  <r>
    <x v="3"/>
    <x v="10"/>
    <x v="5"/>
    <s v=" "/>
    <s v=" "/>
  </r>
  <r>
    <x v="3"/>
    <x v="11"/>
    <x v="5"/>
    <s v=" "/>
    <s v=" "/>
  </r>
  <r>
    <x v="4"/>
    <x v="0"/>
    <x v="5"/>
    <n v="0.92307692307692313"/>
    <n v="7.6923076923076872E-2"/>
  </r>
  <r>
    <x v="4"/>
    <x v="1"/>
    <x v="5"/>
    <n v="0.93684210526315792"/>
    <n v="6.315789473684208E-2"/>
  </r>
  <r>
    <x v="4"/>
    <x v="2"/>
    <x v="5"/>
    <n v="0.953125"/>
    <n v="4.6875E-2"/>
  </r>
  <r>
    <x v="4"/>
    <x v="3"/>
    <x v="5"/>
    <n v="0.97777777777777775"/>
    <n v="2.2222222222222254E-2"/>
  </r>
  <r>
    <x v="4"/>
    <x v="4"/>
    <x v="5"/>
    <n v="0.9642857142857143"/>
    <n v="3.5714285714285698E-2"/>
  </r>
  <r>
    <x v="4"/>
    <x v="5"/>
    <x v="5"/>
    <n v="1"/>
    <n v="0"/>
  </r>
  <r>
    <x v="4"/>
    <x v="6"/>
    <x v="5"/>
    <n v="1"/>
    <n v="0"/>
  </r>
  <r>
    <x v="4"/>
    <x v="7"/>
    <x v="5"/>
    <s v=" "/>
    <s v=" "/>
  </r>
  <r>
    <x v="4"/>
    <x v="8"/>
    <x v="5"/>
    <n v="0.96460176991150437"/>
    <n v="3.539823008849563E-2"/>
  </r>
  <r>
    <x v="4"/>
    <x v="9"/>
    <x v="5"/>
    <n v="1"/>
    <n v="0"/>
  </r>
  <r>
    <x v="4"/>
    <x v="10"/>
    <x v="5"/>
    <n v="0.8"/>
    <n v="0.19999999999999996"/>
  </r>
  <r>
    <x v="4"/>
    <x v="11"/>
    <x v="5"/>
    <n v="1"/>
    <n v="0"/>
  </r>
  <r>
    <x v="5"/>
    <x v="0"/>
    <x v="5"/>
    <s v=" "/>
    <s v=" "/>
  </r>
  <r>
    <x v="5"/>
    <x v="1"/>
    <x v="5"/>
    <s v=" "/>
    <s v=" "/>
  </r>
  <r>
    <x v="5"/>
    <x v="2"/>
    <x v="5"/>
    <s v=" "/>
    <s v=" "/>
  </r>
  <r>
    <x v="5"/>
    <x v="3"/>
    <x v="5"/>
    <s v=" "/>
    <s v=" "/>
  </r>
  <r>
    <x v="5"/>
    <x v="4"/>
    <x v="5"/>
    <s v=" "/>
    <s v=" "/>
  </r>
  <r>
    <x v="5"/>
    <x v="5"/>
    <x v="5"/>
    <s v=" "/>
    <s v=" "/>
  </r>
  <r>
    <x v="5"/>
    <x v="6"/>
    <x v="5"/>
    <s v=" "/>
    <s v=" "/>
  </r>
  <r>
    <x v="5"/>
    <x v="7"/>
    <x v="5"/>
    <s v=" "/>
    <s v=" "/>
  </r>
  <r>
    <x v="5"/>
    <x v="8"/>
    <x v="5"/>
    <s v=" "/>
    <s v=" "/>
  </r>
  <r>
    <x v="5"/>
    <x v="9"/>
    <x v="5"/>
    <s v=" "/>
    <s v=" "/>
  </r>
  <r>
    <x v="5"/>
    <x v="10"/>
    <x v="5"/>
    <s v=" "/>
    <s v=" "/>
  </r>
  <r>
    <x v="5"/>
    <x v="11"/>
    <x v="5"/>
    <s v=" "/>
    <s v=" "/>
  </r>
  <r>
    <x v="6"/>
    <x v="0"/>
    <x v="5"/>
    <n v="1"/>
    <n v="0"/>
  </r>
  <r>
    <x v="6"/>
    <x v="1"/>
    <x v="5"/>
    <n v="1"/>
    <n v="0"/>
  </r>
  <r>
    <x v="6"/>
    <x v="2"/>
    <x v="5"/>
    <n v="1"/>
    <n v="0"/>
  </r>
  <r>
    <x v="6"/>
    <x v="3"/>
    <x v="5"/>
    <n v="0.98305084745762716"/>
    <n v="1.6949152542372836E-2"/>
  </r>
  <r>
    <x v="6"/>
    <x v="4"/>
    <x v="5"/>
    <n v="1"/>
    <n v="0"/>
  </r>
  <r>
    <x v="6"/>
    <x v="5"/>
    <x v="5"/>
    <n v="1"/>
    <n v="0"/>
  </r>
  <r>
    <x v="6"/>
    <x v="6"/>
    <x v="5"/>
    <n v="1"/>
    <n v="0"/>
  </r>
  <r>
    <x v="6"/>
    <x v="7"/>
    <x v="5"/>
    <s v=" "/>
    <s v=" "/>
  </r>
  <r>
    <x v="6"/>
    <x v="8"/>
    <x v="5"/>
    <n v="1"/>
    <n v="0"/>
  </r>
  <r>
    <x v="6"/>
    <x v="9"/>
    <x v="5"/>
    <n v="1"/>
    <n v="0"/>
  </r>
  <r>
    <x v="6"/>
    <x v="10"/>
    <x v="5"/>
    <n v="1"/>
    <n v="0"/>
  </r>
  <r>
    <x v="6"/>
    <x v="11"/>
    <x v="5"/>
    <n v="1"/>
    <n v="0"/>
  </r>
  <r>
    <x v="0"/>
    <x v="0"/>
    <x v="6"/>
    <s v=" "/>
    <s v=" "/>
  </r>
  <r>
    <x v="0"/>
    <x v="1"/>
    <x v="6"/>
    <s v=" "/>
    <s v=" "/>
  </r>
  <r>
    <x v="0"/>
    <x v="2"/>
    <x v="6"/>
    <s v=" "/>
    <s v=" "/>
  </r>
  <r>
    <x v="0"/>
    <x v="3"/>
    <x v="6"/>
    <s v=" "/>
    <s v=" "/>
  </r>
  <r>
    <x v="0"/>
    <x v="4"/>
    <x v="6"/>
    <s v=" "/>
    <s v=" "/>
  </r>
  <r>
    <x v="0"/>
    <x v="5"/>
    <x v="6"/>
    <s v=" "/>
    <s v=" "/>
  </r>
  <r>
    <x v="0"/>
    <x v="6"/>
    <x v="6"/>
    <s v=" "/>
    <s v=" "/>
  </r>
  <r>
    <x v="0"/>
    <x v="7"/>
    <x v="6"/>
    <s v=" "/>
    <s v=" "/>
  </r>
  <r>
    <x v="0"/>
    <x v="8"/>
    <x v="6"/>
    <s v=" "/>
    <s v=" "/>
  </r>
  <r>
    <x v="0"/>
    <x v="9"/>
    <x v="6"/>
    <s v=" "/>
    <s v=" "/>
  </r>
  <r>
    <x v="0"/>
    <x v="10"/>
    <x v="6"/>
    <s v=" "/>
    <s v=" "/>
  </r>
  <r>
    <x v="0"/>
    <x v="11"/>
    <x v="6"/>
    <s v=" "/>
    <s v=" "/>
  </r>
  <r>
    <x v="1"/>
    <x v="0"/>
    <x v="6"/>
    <s v=" "/>
    <s v=" "/>
  </r>
  <r>
    <x v="1"/>
    <x v="1"/>
    <x v="6"/>
    <s v=" "/>
    <s v=" "/>
  </r>
  <r>
    <x v="1"/>
    <x v="2"/>
    <x v="6"/>
    <s v=" "/>
    <s v=" "/>
  </r>
  <r>
    <x v="1"/>
    <x v="3"/>
    <x v="6"/>
    <s v=" "/>
    <s v=" "/>
  </r>
  <r>
    <x v="1"/>
    <x v="4"/>
    <x v="6"/>
    <s v=" "/>
    <s v=" "/>
  </r>
  <r>
    <x v="1"/>
    <x v="5"/>
    <x v="6"/>
    <s v=" "/>
    <s v=" "/>
  </r>
  <r>
    <x v="1"/>
    <x v="6"/>
    <x v="6"/>
    <s v=" "/>
    <s v=" "/>
  </r>
  <r>
    <x v="1"/>
    <x v="7"/>
    <x v="6"/>
    <s v=" "/>
    <s v=" "/>
  </r>
  <r>
    <x v="1"/>
    <x v="8"/>
    <x v="6"/>
    <s v=" "/>
    <s v=" "/>
  </r>
  <r>
    <x v="1"/>
    <x v="9"/>
    <x v="6"/>
    <s v=" "/>
    <s v=" "/>
  </r>
  <r>
    <x v="1"/>
    <x v="10"/>
    <x v="6"/>
    <s v=" "/>
    <s v=" "/>
  </r>
  <r>
    <x v="1"/>
    <x v="11"/>
    <x v="6"/>
    <s v=" "/>
    <s v=" "/>
  </r>
  <r>
    <x v="2"/>
    <x v="0"/>
    <x v="6"/>
    <s v=" "/>
    <s v=" "/>
  </r>
  <r>
    <x v="2"/>
    <x v="1"/>
    <x v="6"/>
    <s v=" "/>
    <s v=" "/>
  </r>
  <r>
    <x v="2"/>
    <x v="2"/>
    <x v="6"/>
    <s v=" "/>
    <s v=" "/>
  </r>
  <r>
    <x v="2"/>
    <x v="3"/>
    <x v="6"/>
    <s v=" "/>
    <s v=" "/>
  </r>
  <r>
    <x v="2"/>
    <x v="4"/>
    <x v="6"/>
    <s v=" "/>
    <s v=" "/>
  </r>
  <r>
    <x v="2"/>
    <x v="5"/>
    <x v="6"/>
    <s v=" "/>
    <s v=" "/>
  </r>
  <r>
    <x v="2"/>
    <x v="6"/>
    <x v="6"/>
    <s v=" "/>
    <s v=" "/>
  </r>
  <r>
    <x v="2"/>
    <x v="7"/>
    <x v="6"/>
    <s v=" "/>
    <s v=" "/>
  </r>
  <r>
    <x v="2"/>
    <x v="8"/>
    <x v="6"/>
    <s v=" "/>
    <s v=" "/>
  </r>
  <r>
    <x v="2"/>
    <x v="9"/>
    <x v="6"/>
    <s v=" "/>
    <s v=" "/>
  </r>
  <r>
    <x v="2"/>
    <x v="10"/>
    <x v="6"/>
    <s v=" "/>
    <s v=" "/>
  </r>
  <r>
    <x v="2"/>
    <x v="11"/>
    <x v="6"/>
    <s v=" "/>
    <s v=" "/>
  </r>
  <r>
    <x v="3"/>
    <x v="0"/>
    <x v="6"/>
    <s v=" "/>
    <s v=" "/>
  </r>
  <r>
    <x v="3"/>
    <x v="1"/>
    <x v="6"/>
    <s v=" "/>
    <s v=" "/>
  </r>
  <r>
    <x v="3"/>
    <x v="2"/>
    <x v="6"/>
    <s v=" "/>
    <s v=" "/>
  </r>
  <r>
    <x v="3"/>
    <x v="3"/>
    <x v="6"/>
    <s v=" "/>
    <s v=" "/>
  </r>
  <r>
    <x v="3"/>
    <x v="4"/>
    <x v="6"/>
    <s v=" "/>
    <s v=" "/>
  </r>
  <r>
    <x v="3"/>
    <x v="5"/>
    <x v="6"/>
    <s v=" "/>
    <s v=" "/>
  </r>
  <r>
    <x v="3"/>
    <x v="6"/>
    <x v="6"/>
    <s v=" "/>
    <s v=" "/>
  </r>
  <r>
    <x v="3"/>
    <x v="7"/>
    <x v="6"/>
    <s v=" "/>
    <s v=" "/>
  </r>
  <r>
    <x v="3"/>
    <x v="8"/>
    <x v="6"/>
    <s v=" "/>
    <s v=" "/>
  </r>
  <r>
    <x v="3"/>
    <x v="9"/>
    <x v="6"/>
    <s v=" "/>
    <s v=" "/>
  </r>
  <r>
    <x v="3"/>
    <x v="10"/>
    <x v="6"/>
    <s v=" "/>
    <s v=" "/>
  </r>
  <r>
    <x v="3"/>
    <x v="11"/>
    <x v="6"/>
    <s v=" "/>
    <s v=" "/>
  </r>
  <r>
    <x v="4"/>
    <x v="0"/>
    <x v="6"/>
    <s v=" "/>
    <s v=" "/>
  </r>
  <r>
    <x v="4"/>
    <x v="1"/>
    <x v="6"/>
    <s v=" "/>
    <s v=" "/>
  </r>
  <r>
    <x v="4"/>
    <x v="2"/>
    <x v="6"/>
    <s v=" "/>
    <s v=" "/>
  </r>
  <r>
    <x v="4"/>
    <x v="3"/>
    <x v="6"/>
    <s v=" "/>
    <s v=" "/>
  </r>
  <r>
    <x v="4"/>
    <x v="4"/>
    <x v="6"/>
    <s v=" "/>
    <s v=" "/>
  </r>
  <r>
    <x v="4"/>
    <x v="5"/>
    <x v="6"/>
    <s v=" "/>
    <s v=" "/>
  </r>
  <r>
    <x v="4"/>
    <x v="6"/>
    <x v="6"/>
    <s v=" "/>
    <s v=" "/>
  </r>
  <r>
    <x v="4"/>
    <x v="7"/>
    <x v="6"/>
    <s v=" "/>
    <s v=" "/>
  </r>
  <r>
    <x v="4"/>
    <x v="8"/>
    <x v="6"/>
    <s v=" "/>
    <s v=" "/>
  </r>
  <r>
    <x v="4"/>
    <x v="9"/>
    <x v="6"/>
    <s v=" "/>
    <s v=" "/>
  </r>
  <r>
    <x v="4"/>
    <x v="10"/>
    <x v="6"/>
    <s v=" "/>
    <s v=" "/>
  </r>
  <r>
    <x v="4"/>
    <x v="11"/>
    <x v="6"/>
    <s v=" "/>
    <s v=" "/>
  </r>
  <r>
    <x v="5"/>
    <x v="0"/>
    <x v="6"/>
    <s v=" "/>
    <s v=" "/>
  </r>
  <r>
    <x v="5"/>
    <x v="1"/>
    <x v="6"/>
    <s v=" "/>
    <s v=" "/>
  </r>
  <r>
    <x v="5"/>
    <x v="2"/>
    <x v="6"/>
    <s v=" "/>
    <s v=" "/>
  </r>
  <r>
    <x v="5"/>
    <x v="3"/>
    <x v="6"/>
    <s v=" "/>
    <s v=" "/>
  </r>
  <r>
    <x v="5"/>
    <x v="4"/>
    <x v="6"/>
    <s v=" "/>
    <s v=" "/>
  </r>
  <r>
    <x v="5"/>
    <x v="5"/>
    <x v="6"/>
    <s v=" "/>
    <s v=" "/>
  </r>
  <r>
    <x v="5"/>
    <x v="6"/>
    <x v="6"/>
    <s v=" "/>
    <s v=" "/>
  </r>
  <r>
    <x v="5"/>
    <x v="7"/>
    <x v="6"/>
    <s v=" "/>
    <s v=" "/>
  </r>
  <r>
    <x v="5"/>
    <x v="8"/>
    <x v="6"/>
    <s v=" "/>
    <s v=" "/>
  </r>
  <r>
    <x v="5"/>
    <x v="9"/>
    <x v="6"/>
    <s v=" "/>
    <s v=" "/>
  </r>
  <r>
    <x v="5"/>
    <x v="10"/>
    <x v="6"/>
    <s v=" "/>
    <s v=" "/>
  </r>
  <r>
    <x v="5"/>
    <x v="11"/>
    <x v="6"/>
    <s v=" "/>
    <s v=" "/>
  </r>
  <r>
    <x v="6"/>
    <x v="0"/>
    <x v="6"/>
    <s v=" "/>
    <s v=" "/>
  </r>
  <r>
    <x v="6"/>
    <x v="1"/>
    <x v="6"/>
    <s v=" "/>
    <s v=" "/>
  </r>
  <r>
    <x v="6"/>
    <x v="2"/>
    <x v="6"/>
    <s v=" "/>
    <s v=" "/>
  </r>
  <r>
    <x v="6"/>
    <x v="3"/>
    <x v="6"/>
    <s v=" "/>
    <s v=" "/>
  </r>
  <r>
    <x v="6"/>
    <x v="4"/>
    <x v="6"/>
    <s v=" "/>
    <s v=" "/>
  </r>
  <r>
    <x v="6"/>
    <x v="5"/>
    <x v="6"/>
    <s v=" "/>
    <s v=" "/>
  </r>
  <r>
    <x v="6"/>
    <x v="6"/>
    <x v="6"/>
    <s v=" "/>
    <s v=" "/>
  </r>
  <r>
    <x v="6"/>
    <x v="7"/>
    <x v="6"/>
    <s v=" "/>
    <s v=" "/>
  </r>
  <r>
    <x v="6"/>
    <x v="8"/>
    <x v="6"/>
    <s v=" "/>
    <s v=" "/>
  </r>
  <r>
    <x v="6"/>
    <x v="9"/>
    <x v="6"/>
    <s v=" "/>
    <s v=" "/>
  </r>
  <r>
    <x v="6"/>
    <x v="10"/>
    <x v="6"/>
    <s v=" "/>
    <s v=" "/>
  </r>
  <r>
    <x v="6"/>
    <x v="11"/>
    <x v="6"/>
    <s v=" "/>
    <s v=" "/>
  </r>
  <r>
    <x v="0"/>
    <x v="0"/>
    <x v="7"/>
    <s v=" "/>
    <s v=" "/>
  </r>
  <r>
    <x v="0"/>
    <x v="1"/>
    <x v="7"/>
    <s v=" "/>
    <s v=" "/>
  </r>
  <r>
    <x v="0"/>
    <x v="2"/>
    <x v="7"/>
    <s v=" "/>
    <s v=" "/>
  </r>
  <r>
    <x v="0"/>
    <x v="3"/>
    <x v="7"/>
    <s v=" "/>
    <s v=" "/>
  </r>
  <r>
    <x v="0"/>
    <x v="4"/>
    <x v="7"/>
    <s v=" "/>
    <s v=" "/>
  </r>
  <r>
    <x v="0"/>
    <x v="5"/>
    <x v="7"/>
    <s v=" "/>
    <s v=" "/>
  </r>
  <r>
    <x v="0"/>
    <x v="6"/>
    <x v="7"/>
    <s v=" "/>
    <s v=" "/>
  </r>
  <r>
    <x v="0"/>
    <x v="7"/>
    <x v="7"/>
    <s v=" "/>
    <s v=" "/>
  </r>
  <r>
    <x v="0"/>
    <x v="8"/>
    <x v="7"/>
    <s v=" "/>
    <s v=" "/>
  </r>
  <r>
    <x v="0"/>
    <x v="9"/>
    <x v="7"/>
    <s v=" "/>
    <s v=" "/>
  </r>
  <r>
    <x v="0"/>
    <x v="10"/>
    <x v="7"/>
    <s v=" "/>
    <s v=" "/>
  </r>
  <r>
    <x v="0"/>
    <x v="11"/>
    <x v="7"/>
    <s v=" "/>
    <s v=" "/>
  </r>
  <r>
    <x v="1"/>
    <x v="0"/>
    <x v="7"/>
    <s v=" "/>
    <s v=" "/>
  </r>
  <r>
    <x v="1"/>
    <x v="1"/>
    <x v="7"/>
    <s v=" "/>
    <s v=" "/>
  </r>
  <r>
    <x v="1"/>
    <x v="2"/>
    <x v="7"/>
    <s v=" "/>
    <s v=" "/>
  </r>
  <r>
    <x v="1"/>
    <x v="3"/>
    <x v="7"/>
    <s v=" "/>
    <s v=" "/>
  </r>
  <r>
    <x v="1"/>
    <x v="4"/>
    <x v="7"/>
    <s v=" "/>
    <s v=" "/>
  </r>
  <r>
    <x v="1"/>
    <x v="5"/>
    <x v="7"/>
    <s v=" "/>
    <s v=" "/>
  </r>
  <r>
    <x v="1"/>
    <x v="6"/>
    <x v="7"/>
    <s v=" "/>
    <s v=" "/>
  </r>
  <r>
    <x v="1"/>
    <x v="7"/>
    <x v="7"/>
    <s v=" "/>
    <s v=" "/>
  </r>
  <r>
    <x v="1"/>
    <x v="8"/>
    <x v="7"/>
    <s v=" "/>
    <s v=" "/>
  </r>
  <r>
    <x v="1"/>
    <x v="9"/>
    <x v="7"/>
    <s v=" "/>
    <s v=" "/>
  </r>
  <r>
    <x v="1"/>
    <x v="10"/>
    <x v="7"/>
    <s v=" "/>
    <s v=" "/>
  </r>
  <r>
    <x v="1"/>
    <x v="11"/>
    <x v="7"/>
    <s v=" "/>
    <s v=" "/>
  </r>
  <r>
    <x v="2"/>
    <x v="0"/>
    <x v="7"/>
    <s v=" "/>
    <s v=" "/>
  </r>
  <r>
    <x v="2"/>
    <x v="1"/>
    <x v="7"/>
    <s v=" "/>
    <s v=" "/>
  </r>
  <r>
    <x v="2"/>
    <x v="2"/>
    <x v="7"/>
    <s v=" "/>
    <s v=" "/>
  </r>
  <r>
    <x v="2"/>
    <x v="3"/>
    <x v="7"/>
    <s v=" "/>
    <s v=" "/>
  </r>
  <r>
    <x v="2"/>
    <x v="4"/>
    <x v="7"/>
    <s v=" "/>
    <s v=" "/>
  </r>
  <r>
    <x v="2"/>
    <x v="5"/>
    <x v="7"/>
    <s v=" "/>
    <s v=" "/>
  </r>
  <r>
    <x v="2"/>
    <x v="6"/>
    <x v="7"/>
    <s v=" "/>
    <s v=" "/>
  </r>
  <r>
    <x v="2"/>
    <x v="7"/>
    <x v="7"/>
    <s v=" "/>
    <s v=" "/>
  </r>
  <r>
    <x v="2"/>
    <x v="8"/>
    <x v="7"/>
    <s v=" "/>
    <s v=" "/>
  </r>
  <r>
    <x v="2"/>
    <x v="9"/>
    <x v="7"/>
    <s v=" "/>
    <s v=" "/>
  </r>
  <r>
    <x v="2"/>
    <x v="10"/>
    <x v="7"/>
    <s v=" "/>
    <s v=" "/>
  </r>
  <r>
    <x v="2"/>
    <x v="11"/>
    <x v="7"/>
    <s v=" "/>
    <s v=" "/>
  </r>
  <r>
    <x v="3"/>
    <x v="0"/>
    <x v="7"/>
    <s v=" "/>
    <s v=" "/>
  </r>
  <r>
    <x v="3"/>
    <x v="1"/>
    <x v="7"/>
    <s v=" "/>
    <s v=" "/>
  </r>
  <r>
    <x v="3"/>
    <x v="2"/>
    <x v="7"/>
    <s v=" "/>
    <s v=" "/>
  </r>
  <r>
    <x v="3"/>
    <x v="3"/>
    <x v="7"/>
    <s v=" "/>
    <s v=" "/>
  </r>
  <r>
    <x v="3"/>
    <x v="4"/>
    <x v="7"/>
    <s v=" "/>
    <s v=" "/>
  </r>
  <r>
    <x v="3"/>
    <x v="5"/>
    <x v="7"/>
    <s v=" "/>
    <s v=" "/>
  </r>
  <r>
    <x v="3"/>
    <x v="6"/>
    <x v="7"/>
    <s v=" "/>
    <s v=" "/>
  </r>
  <r>
    <x v="3"/>
    <x v="7"/>
    <x v="7"/>
    <s v=" "/>
    <s v=" "/>
  </r>
  <r>
    <x v="3"/>
    <x v="8"/>
    <x v="7"/>
    <s v=" "/>
    <s v=" "/>
  </r>
  <r>
    <x v="3"/>
    <x v="9"/>
    <x v="7"/>
    <s v=" "/>
    <s v=" "/>
  </r>
  <r>
    <x v="3"/>
    <x v="10"/>
    <x v="7"/>
    <s v=" "/>
    <s v=" "/>
  </r>
  <r>
    <x v="3"/>
    <x v="11"/>
    <x v="7"/>
    <s v=" "/>
    <s v=" "/>
  </r>
  <r>
    <x v="4"/>
    <x v="0"/>
    <x v="7"/>
    <s v=" "/>
    <s v=" "/>
  </r>
  <r>
    <x v="4"/>
    <x v="1"/>
    <x v="7"/>
    <s v=" "/>
    <s v=" "/>
  </r>
  <r>
    <x v="4"/>
    <x v="2"/>
    <x v="7"/>
    <s v=" "/>
    <s v=" "/>
  </r>
  <r>
    <x v="4"/>
    <x v="3"/>
    <x v="7"/>
    <s v=" "/>
    <s v=" "/>
  </r>
  <r>
    <x v="4"/>
    <x v="4"/>
    <x v="7"/>
    <s v=" "/>
    <s v=" "/>
  </r>
  <r>
    <x v="4"/>
    <x v="5"/>
    <x v="7"/>
    <s v=" "/>
    <s v=" "/>
  </r>
  <r>
    <x v="4"/>
    <x v="6"/>
    <x v="7"/>
    <s v=" "/>
    <s v=" "/>
  </r>
  <r>
    <x v="4"/>
    <x v="7"/>
    <x v="7"/>
    <s v=" "/>
    <s v=" "/>
  </r>
  <r>
    <x v="4"/>
    <x v="8"/>
    <x v="7"/>
    <s v=" "/>
    <s v=" "/>
  </r>
  <r>
    <x v="4"/>
    <x v="9"/>
    <x v="7"/>
    <s v=" "/>
    <s v=" "/>
  </r>
  <r>
    <x v="4"/>
    <x v="10"/>
    <x v="7"/>
    <s v=" "/>
    <s v=" "/>
  </r>
  <r>
    <x v="4"/>
    <x v="11"/>
    <x v="7"/>
    <s v=" "/>
    <s v=" "/>
  </r>
  <r>
    <x v="5"/>
    <x v="0"/>
    <x v="7"/>
    <s v=" "/>
    <s v=" "/>
  </r>
  <r>
    <x v="5"/>
    <x v="1"/>
    <x v="7"/>
    <s v=" "/>
    <s v=" "/>
  </r>
  <r>
    <x v="5"/>
    <x v="2"/>
    <x v="7"/>
    <s v=" "/>
    <s v=" "/>
  </r>
  <r>
    <x v="5"/>
    <x v="3"/>
    <x v="7"/>
    <s v=" "/>
    <s v=" "/>
  </r>
  <r>
    <x v="5"/>
    <x v="4"/>
    <x v="7"/>
    <s v=" "/>
    <s v=" "/>
  </r>
  <r>
    <x v="5"/>
    <x v="5"/>
    <x v="7"/>
    <s v=" "/>
    <s v=" "/>
  </r>
  <r>
    <x v="5"/>
    <x v="6"/>
    <x v="7"/>
    <s v=" "/>
    <s v=" "/>
  </r>
  <r>
    <x v="5"/>
    <x v="7"/>
    <x v="7"/>
    <s v=" "/>
    <s v=" "/>
  </r>
  <r>
    <x v="5"/>
    <x v="8"/>
    <x v="7"/>
    <s v=" "/>
    <s v=" "/>
  </r>
  <r>
    <x v="5"/>
    <x v="9"/>
    <x v="7"/>
    <s v=" "/>
    <s v=" "/>
  </r>
  <r>
    <x v="5"/>
    <x v="10"/>
    <x v="7"/>
    <s v=" "/>
    <s v=" "/>
  </r>
  <r>
    <x v="5"/>
    <x v="11"/>
    <x v="7"/>
    <s v=" "/>
    <s v=" "/>
  </r>
  <r>
    <x v="6"/>
    <x v="0"/>
    <x v="7"/>
    <s v=" "/>
    <s v=" "/>
  </r>
  <r>
    <x v="6"/>
    <x v="1"/>
    <x v="7"/>
    <s v=" "/>
    <s v=" "/>
  </r>
  <r>
    <x v="6"/>
    <x v="2"/>
    <x v="7"/>
    <s v=" "/>
    <s v=" "/>
  </r>
  <r>
    <x v="6"/>
    <x v="3"/>
    <x v="7"/>
    <s v=" "/>
    <s v=" "/>
  </r>
  <r>
    <x v="6"/>
    <x v="4"/>
    <x v="7"/>
    <s v=" "/>
    <s v=" "/>
  </r>
  <r>
    <x v="6"/>
    <x v="5"/>
    <x v="7"/>
    <s v=" "/>
    <s v=" "/>
  </r>
  <r>
    <x v="6"/>
    <x v="6"/>
    <x v="7"/>
    <s v=" "/>
    <s v=" "/>
  </r>
  <r>
    <x v="6"/>
    <x v="7"/>
    <x v="7"/>
    <s v=" "/>
    <s v=" "/>
  </r>
  <r>
    <x v="6"/>
    <x v="8"/>
    <x v="7"/>
    <s v=" "/>
    <s v=" "/>
  </r>
  <r>
    <x v="6"/>
    <x v="9"/>
    <x v="7"/>
    <s v=" "/>
    <s v=" "/>
  </r>
  <r>
    <x v="6"/>
    <x v="10"/>
    <x v="7"/>
    <s v=" "/>
    <s v=" "/>
  </r>
  <r>
    <x v="6"/>
    <x v="11"/>
    <x v="7"/>
    <s v=" "/>
    <s v=" "/>
  </r>
  <r>
    <x v="0"/>
    <x v="0"/>
    <x v="8"/>
    <s v=" "/>
    <s v=" "/>
  </r>
  <r>
    <x v="0"/>
    <x v="1"/>
    <x v="8"/>
    <s v=" "/>
    <s v=" "/>
  </r>
  <r>
    <x v="0"/>
    <x v="2"/>
    <x v="8"/>
    <s v=" "/>
    <s v=" "/>
  </r>
  <r>
    <x v="0"/>
    <x v="3"/>
    <x v="8"/>
    <s v=" "/>
    <s v=" "/>
  </r>
  <r>
    <x v="0"/>
    <x v="4"/>
    <x v="8"/>
    <s v=" "/>
    <s v=" "/>
  </r>
  <r>
    <x v="0"/>
    <x v="5"/>
    <x v="8"/>
    <s v=" "/>
    <s v=" "/>
  </r>
  <r>
    <x v="0"/>
    <x v="6"/>
    <x v="8"/>
    <s v=" "/>
    <s v=" "/>
  </r>
  <r>
    <x v="0"/>
    <x v="7"/>
    <x v="8"/>
    <s v=" "/>
    <s v=" "/>
  </r>
  <r>
    <x v="0"/>
    <x v="8"/>
    <x v="8"/>
    <s v=" "/>
    <s v=" "/>
  </r>
  <r>
    <x v="0"/>
    <x v="9"/>
    <x v="8"/>
    <s v=" "/>
    <s v=" "/>
  </r>
  <r>
    <x v="0"/>
    <x v="10"/>
    <x v="8"/>
    <s v=" "/>
    <s v=" "/>
  </r>
  <r>
    <x v="0"/>
    <x v="11"/>
    <x v="8"/>
    <s v=" "/>
    <s v=" "/>
  </r>
  <r>
    <x v="1"/>
    <x v="0"/>
    <x v="8"/>
    <s v=" "/>
    <s v=" "/>
  </r>
  <r>
    <x v="1"/>
    <x v="1"/>
    <x v="8"/>
    <s v=" "/>
    <s v=" "/>
  </r>
  <r>
    <x v="1"/>
    <x v="2"/>
    <x v="8"/>
    <s v=" "/>
    <s v=" "/>
  </r>
  <r>
    <x v="1"/>
    <x v="3"/>
    <x v="8"/>
    <s v=" "/>
    <s v=" "/>
  </r>
  <r>
    <x v="1"/>
    <x v="4"/>
    <x v="8"/>
    <s v=" "/>
    <s v=" "/>
  </r>
  <r>
    <x v="1"/>
    <x v="5"/>
    <x v="8"/>
    <s v=" "/>
    <s v=" "/>
  </r>
  <r>
    <x v="1"/>
    <x v="6"/>
    <x v="8"/>
    <s v=" "/>
    <s v=" "/>
  </r>
  <r>
    <x v="1"/>
    <x v="7"/>
    <x v="8"/>
    <s v=" "/>
    <s v=" "/>
  </r>
  <r>
    <x v="1"/>
    <x v="8"/>
    <x v="8"/>
    <s v=" "/>
    <s v=" "/>
  </r>
  <r>
    <x v="1"/>
    <x v="9"/>
    <x v="8"/>
    <s v=" "/>
    <s v=" "/>
  </r>
  <r>
    <x v="1"/>
    <x v="10"/>
    <x v="8"/>
    <s v=" "/>
    <s v=" "/>
  </r>
  <r>
    <x v="1"/>
    <x v="11"/>
    <x v="8"/>
    <s v=" "/>
    <s v=" "/>
  </r>
  <r>
    <x v="2"/>
    <x v="0"/>
    <x v="8"/>
    <s v=" "/>
    <s v=" "/>
  </r>
  <r>
    <x v="2"/>
    <x v="1"/>
    <x v="8"/>
    <s v=" "/>
    <s v=" "/>
  </r>
  <r>
    <x v="2"/>
    <x v="2"/>
    <x v="8"/>
    <s v=" "/>
    <s v=" "/>
  </r>
  <r>
    <x v="2"/>
    <x v="3"/>
    <x v="8"/>
    <s v=" "/>
    <s v=" "/>
  </r>
  <r>
    <x v="2"/>
    <x v="4"/>
    <x v="8"/>
    <s v=" "/>
    <s v=" "/>
  </r>
  <r>
    <x v="2"/>
    <x v="5"/>
    <x v="8"/>
    <s v=" "/>
    <s v=" "/>
  </r>
  <r>
    <x v="2"/>
    <x v="6"/>
    <x v="8"/>
    <s v=" "/>
    <s v=" "/>
  </r>
  <r>
    <x v="2"/>
    <x v="7"/>
    <x v="8"/>
    <s v=" "/>
    <s v=" "/>
  </r>
  <r>
    <x v="2"/>
    <x v="8"/>
    <x v="8"/>
    <s v=" "/>
    <s v=" "/>
  </r>
  <r>
    <x v="2"/>
    <x v="9"/>
    <x v="8"/>
    <s v=" "/>
    <s v=" "/>
  </r>
  <r>
    <x v="2"/>
    <x v="10"/>
    <x v="8"/>
    <s v=" "/>
    <s v=" "/>
  </r>
  <r>
    <x v="2"/>
    <x v="11"/>
    <x v="8"/>
    <s v=" "/>
    <s v=" "/>
  </r>
  <r>
    <x v="3"/>
    <x v="0"/>
    <x v="8"/>
    <s v=" "/>
    <s v=" "/>
  </r>
  <r>
    <x v="3"/>
    <x v="1"/>
    <x v="8"/>
    <s v=" "/>
    <s v=" "/>
  </r>
  <r>
    <x v="3"/>
    <x v="2"/>
    <x v="8"/>
    <s v=" "/>
    <s v=" "/>
  </r>
  <r>
    <x v="3"/>
    <x v="3"/>
    <x v="8"/>
    <s v=" "/>
    <s v=" "/>
  </r>
  <r>
    <x v="3"/>
    <x v="4"/>
    <x v="8"/>
    <s v=" "/>
    <s v=" "/>
  </r>
  <r>
    <x v="3"/>
    <x v="5"/>
    <x v="8"/>
    <s v=" "/>
    <s v=" "/>
  </r>
  <r>
    <x v="3"/>
    <x v="6"/>
    <x v="8"/>
    <s v=" "/>
    <s v=" "/>
  </r>
  <r>
    <x v="3"/>
    <x v="7"/>
    <x v="8"/>
    <s v=" "/>
    <s v=" "/>
  </r>
  <r>
    <x v="3"/>
    <x v="8"/>
    <x v="8"/>
    <s v=" "/>
    <s v=" "/>
  </r>
  <r>
    <x v="3"/>
    <x v="9"/>
    <x v="8"/>
    <s v=" "/>
    <s v=" "/>
  </r>
  <r>
    <x v="3"/>
    <x v="10"/>
    <x v="8"/>
    <s v=" "/>
    <s v=" "/>
  </r>
  <r>
    <x v="3"/>
    <x v="11"/>
    <x v="8"/>
    <s v=" "/>
    <s v=" "/>
  </r>
  <r>
    <x v="4"/>
    <x v="0"/>
    <x v="8"/>
    <s v=" "/>
    <s v=" "/>
  </r>
  <r>
    <x v="4"/>
    <x v="1"/>
    <x v="8"/>
    <s v=" "/>
    <s v=" "/>
  </r>
  <r>
    <x v="4"/>
    <x v="2"/>
    <x v="8"/>
    <s v=" "/>
    <s v=" "/>
  </r>
  <r>
    <x v="4"/>
    <x v="3"/>
    <x v="8"/>
    <s v=" "/>
    <s v=" "/>
  </r>
  <r>
    <x v="4"/>
    <x v="4"/>
    <x v="8"/>
    <s v=" "/>
    <s v=" "/>
  </r>
  <r>
    <x v="4"/>
    <x v="5"/>
    <x v="8"/>
    <s v=" "/>
    <s v=" "/>
  </r>
  <r>
    <x v="4"/>
    <x v="6"/>
    <x v="8"/>
    <s v=" "/>
    <s v=" "/>
  </r>
  <r>
    <x v="4"/>
    <x v="7"/>
    <x v="8"/>
    <s v=" "/>
    <s v=" "/>
  </r>
  <r>
    <x v="4"/>
    <x v="8"/>
    <x v="8"/>
    <s v=" "/>
    <s v=" "/>
  </r>
  <r>
    <x v="4"/>
    <x v="9"/>
    <x v="8"/>
    <s v=" "/>
    <s v=" "/>
  </r>
  <r>
    <x v="4"/>
    <x v="10"/>
    <x v="8"/>
    <s v=" "/>
    <s v=" "/>
  </r>
  <r>
    <x v="4"/>
    <x v="11"/>
    <x v="8"/>
    <s v=" "/>
    <s v=" "/>
  </r>
  <r>
    <x v="5"/>
    <x v="0"/>
    <x v="8"/>
    <s v=" "/>
    <s v=" "/>
  </r>
  <r>
    <x v="5"/>
    <x v="1"/>
    <x v="8"/>
    <s v=" "/>
    <s v=" "/>
  </r>
  <r>
    <x v="5"/>
    <x v="2"/>
    <x v="8"/>
    <s v=" "/>
    <s v=" "/>
  </r>
  <r>
    <x v="5"/>
    <x v="3"/>
    <x v="8"/>
    <s v=" "/>
    <s v=" "/>
  </r>
  <r>
    <x v="5"/>
    <x v="4"/>
    <x v="8"/>
    <s v=" "/>
    <s v=" "/>
  </r>
  <r>
    <x v="5"/>
    <x v="5"/>
    <x v="8"/>
    <s v=" "/>
    <s v=" "/>
  </r>
  <r>
    <x v="5"/>
    <x v="6"/>
    <x v="8"/>
    <s v=" "/>
    <s v=" "/>
  </r>
  <r>
    <x v="5"/>
    <x v="7"/>
    <x v="8"/>
    <s v=" "/>
    <s v=" "/>
  </r>
  <r>
    <x v="5"/>
    <x v="8"/>
    <x v="8"/>
    <s v=" "/>
    <s v=" "/>
  </r>
  <r>
    <x v="5"/>
    <x v="9"/>
    <x v="8"/>
    <s v=" "/>
    <s v=" "/>
  </r>
  <r>
    <x v="5"/>
    <x v="10"/>
    <x v="8"/>
    <s v=" "/>
    <s v=" "/>
  </r>
  <r>
    <x v="5"/>
    <x v="11"/>
    <x v="8"/>
    <s v=" "/>
    <s v=" "/>
  </r>
  <r>
    <x v="6"/>
    <x v="0"/>
    <x v="8"/>
    <s v=" "/>
    <s v=" "/>
  </r>
  <r>
    <x v="6"/>
    <x v="1"/>
    <x v="8"/>
    <s v=" "/>
    <s v=" "/>
  </r>
  <r>
    <x v="6"/>
    <x v="2"/>
    <x v="8"/>
    <s v=" "/>
    <s v=" "/>
  </r>
  <r>
    <x v="6"/>
    <x v="3"/>
    <x v="8"/>
    <s v=" "/>
    <s v=" "/>
  </r>
  <r>
    <x v="6"/>
    <x v="4"/>
    <x v="8"/>
    <s v=" "/>
    <s v=" "/>
  </r>
  <r>
    <x v="6"/>
    <x v="5"/>
    <x v="8"/>
    <s v=" "/>
    <s v=" "/>
  </r>
  <r>
    <x v="6"/>
    <x v="6"/>
    <x v="8"/>
    <s v=" "/>
    <s v=" "/>
  </r>
  <r>
    <x v="6"/>
    <x v="7"/>
    <x v="8"/>
    <s v=" "/>
    <s v=" "/>
  </r>
  <r>
    <x v="6"/>
    <x v="8"/>
    <x v="8"/>
    <s v=" "/>
    <s v=" "/>
  </r>
  <r>
    <x v="6"/>
    <x v="9"/>
    <x v="8"/>
    <s v=" "/>
    <s v=" "/>
  </r>
  <r>
    <x v="6"/>
    <x v="10"/>
    <x v="8"/>
    <s v=" "/>
    <s v=" "/>
  </r>
  <r>
    <x v="6"/>
    <x v="11"/>
    <x v="8"/>
    <s v=" "/>
    <s v=" "/>
  </r>
  <r>
    <x v="0"/>
    <x v="0"/>
    <x v="9"/>
    <s v=" "/>
    <s v=" "/>
  </r>
  <r>
    <x v="0"/>
    <x v="1"/>
    <x v="9"/>
    <s v=" "/>
    <s v=" "/>
  </r>
  <r>
    <x v="0"/>
    <x v="2"/>
    <x v="9"/>
    <s v=" "/>
    <s v=" "/>
  </r>
  <r>
    <x v="0"/>
    <x v="3"/>
    <x v="9"/>
    <s v=" "/>
    <s v=" "/>
  </r>
  <r>
    <x v="0"/>
    <x v="4"/>
    <x v="9"/>
    <s v=" "/>
    <s v=" "/>
  </r>
  <r>
    <x v="0"/>
    <x v="5"/>
    <x v="9"/>
    <s v=" "/>
    <s v=" "/>
  </r>
  <r>
    <x v="0"/>
    <x v="6"/>
    <x v="9"/>
    <s v=" "/>
    <s v=" "/>
  </r>
  <r>
    <x v="0"/>
    <x v="7"/>
    <x v="9"/>
    <s v=" "/>
    <s v=" "/>
  </r>
  <r>
    <x v="0"/>
    <x v="8"/>
    <x v="9"/>
    <s v=" "/>
    <s v=" "/>
  </r>
  <r>
    <x v="0"/>
    <x v="9"/>
    <x v="9"/>
    <s v=" "/>
    <s v=" "/>
  </r>
  <r>
    <x v="0"/>
    <x v="10"/>
    <x v="9"/>
    <s v=" "/>
    <s v=" "/>
  </r>
  <r>
    <x v="0"/>
    <x v="11"/>
    <x v="9"/>
    <s v=" "/>
    <s v=" "/>
  </r>
  <r>
    <x v="1"/>
    <x v="0"/>
    <x v="9"/>
    <s v=" "/>
    <s v=" "/>
  </r>
  <r>
    <x v="1"/>
    <x v="1"/>
    <x v="9"/>
    <s v=" "/>
    <s v=" "/>
  </r>
  <r>
    <x v="1"/>
    <x v="2"/>
    <x v="9"/>
    <s v=" "/>
    <s v=" "/>
  </r>
  <r>
    <x v="1"/>
    <x v="3"/>
    <x v="9"/>
    <s v=" "/>
    <s v=" "/>
  </r>
  <r>
    <x v="1"/>
    <x v="4"/>
    <x v="9"/>
    <s v=" "/>
    <s v=" "/>
  </r>
  <r>
    <x v="1"/>
    <x v="5"/>
    <x v="9"/>
    <s v=" "/>
    <s v=" "/>
  </r>
  <r>
    <x v="1"/>
    <x v="6"/>
    <x v="9"/>
    <s v=" "/>
    <s v=" "/>
  </r>
  <r>
    <x v="1"/>
    <x v="7"/>
    <x v="9"/>
    <s v=" "/>
    <s v=" "/>
  </r>
  <r>
    <x v="1"/>
    <x v="8"/>
    <x v="9"/>
    <s v=" "/>
    <s v=" "/>
  </r>
  <r>
    <x v="1"/>
    <x v="9"/>
    <x v="9"/>
    <s v=" "/>
    <s v=" "/>
  </r>
  <r>
    <x v="1"/>
    <x v="10"/>
    <x v="9"/>
    <s v=" "/>
    <s v=" "/>
  </r>
  <r>
    <x v="1"/>
    <x v="11"/>
    <x v="9"/>
    <s v=" "/>
    <s v=" "/>
  </r>
  <r>
    <x v="2"/>
    <x v="0"/>
    <x v="9"/>
    <s v=" "/>
    <s v=" "/>
  </r>
  <r>
    <x v="2"/>
    <x v="1"/>
    <x v="9"/>
    <s v=" "/>
    <s v=" "/>
  </r>
  <r>
    <x v="2"/>
    <x v="2"/>
    <x v="9"/>
    <s v=" "/>
    <s v=" "/>
  </r>
  <r>
    <x v="2"/>
    <x v="3"/>
    <x v="9"/>
    <s v=" "/>
    <s v=" "/>
  </r>
  <r>
    <x v="2"/>
    <x v="4"/>
    <x v="9"/>
    <s v=" "/>
    <s v=" "/>
  </r>
  <r>
    <x v="2"/>
    <x v="5"/>
    <x v="9"/>
    <s v=" "/>
    <s v=" "/>
  </r>
  <r>
    <x v="2"/>
    <x v="6"/>
    <x v="9"/>
    <s v=" "/>
    <s v=" "/>
  </r>
  <r>
    <x v="2"/>
    <x v="7"/>
    <x v="9"/>
    <s v=" "/>
    <s v=" "/>
  </r>
  <r>
    <x v="2"/>
    <x v="8"/>
    <x v="9"/>
    <s v=" "/>
    <s v=" "/>
  </r>
  <r>
    <x v="2"/>
    <x v="9"/>
    <x v="9"/>
    <s v=" "/>
    <s v=" "/>
  </r>
  <r>
    <x v="2"/>
    <x v="10"/>
    <x v="9"/>
    <s v=" "/>
    <s v=" "/>
  </r>
  <r>
    <x v="2"/>
    <x v="11"/>
    <x v="9"/>
    <s v=" "/>
    <s v=" "/>
  </r>
  <r>
    <x v="3"/>
    <x v="0"/>
    <x v="9"/>
    <s v=" "/>
    <s v=" "/>
  </r>
  <r>
    <x v="3"/>
    <x v="1"/>
    <x v="9"/>
    <s v=" "/>
    <s v=" "/>
  </r>
  <r>
    <x v="3"/>
    <x v="2"/>
    <x v="9"/>
    <s v=" "/>
    <s v=" "/>
  </r>
  <r>
    <x v="3"/>
    <x v="3"/>
    <x v="9"/>
    <s v=" "/>
    <s v=" "/>
  </r>
  <r>
    <x v="3"/>
    <x v="4"/>
    <x v="9"/>
    <s v=" "/>
    <s v=" "/>
  </r>
  <r>
    <x v="3"/>
    <x v="5"/>
    <x v="9"/>
    <s v=" "/>
    <s v=" "/>
  </r>
  <r>
    <x v="3"/>
    <x v="6"/>
    <x v="9"/>
    <s v=" "/>
    <s v=" "/>
  </r>
  <r>
    <x v="3"/>
    <x v="7"/>
    <x v="9"/>
    <s v=" "/>
    <s v=" "/>
  </r>
  <r>
    <x v="3"/>
    <x v="8"/>
    <x v="9"/>
    <s v=" "/>
    <s v=" "/>
  </r>
  <r>
    <x v="3"/>
    <x v="9"/>
    <x v="9"/>
    <s v=" "/>
    <s v=" "/>
  </r>
  <r>
    <x v="3"/>
    <x v="10"/>
    <x v="9"/>
    <s v=" "/>
    <s v=" "/>
  </r>
  <r>
    <x v="3"/>
    <x v="11"/>
    <x v="9"/>
    <s v=" "/>
    <s v=" "/>
  </r>
  <r>
    <x v="4"/>
    <x v="0"/>
    <x v="9"/>
    <s v=" "/>
    <s v=" "/>
  </r>
  <r>
    <x v="4"/>
    <x v="1"/>
    <x v="9"/>
    <s v=" "/>
    <s v=" "/>
  </r>
  <r>
    <x v="4"/>
    <x v="2"/>
    <x v="9"/>
    <s v=" "/>
    <s v=" "/>
  </r>
  <r>
    <x v="4"/>
    <x v="3"/>
    <x v="9"/>
    <s v=" "/>
    <s v=" "/>
  </r>
  <r>
    <x v="4"/>
    <x v="4"/>
    <x v="9"/>
    <s v=" "/>
    <s v=" "/>
  </r>
  <r>
    <x v="4"/>
    <x v="5"/>
    <x v="9"/>
    <s v=" "/>
    <s v=" "/>
  </r>
  <r>
    <x v="4"/>
    <x v="6"/>
    <x v="9"/>
    <s v=" "/>
    <s v=" "/>
  </r>
  <r>
    <x v="4"/>
    <x v="7"/>
    <x v="9"/>
    <s v=" "/>
    <s v=" "/>
  </r>
  <r>
    <x v="4"/>
    <x v="8"/>
    <x v="9"/>
    <s v=" "/>
    <s v=" "/>
  </r>
  <r>
    <x v="4"/>
    <x v="9"/>
    <x v="9"/>
    <s v=" "/>
    <s v=" "/>
  </r>
  <r>
    <x v="4"/>
    <x v="10"/>
    <x v="9"/>
    <s v=" "/>
    <s v=" "/>
  </r>
  <r>
    <x v="4"/>
    <x v="11"/>
    <x v="9"/>
    <s v=" "/>
    <s v=" "/>
  </r>
  <r>
    <x v="5"/>
    <x v="0"/>
    <x v="9"/>
    <s v=" "/>
    <s v=" "/>
  </r>
  <r>
    <x v="5"/>
    <x v="1"/>
    <x v="9"/>
    <s v=" "/>
    <s v=" "/>
  </r>
  <r>
    <x v="5"/>
    <x v="2"/>
    <x v="9"/>
    <s v=" "/>
    <s v=" "/>
  </r>
  <r>
    <x v="5"/>
    <x v="3"/>
    <x v="9"/>
    <s v=" "/>
    <s v=" "/>
  </r>
  <r>
    <x v="5"/>
    <x v="4"/>
    <x v="9"/>
    <s v=" "/>
    <s v=" "/>
  </r>
  <r>
    <x v="5"/>
    <x v="5"/>
    <x v="9"/>
    <s v=" "/>
    <s v=" "/>
  </r>
  <r>
    <x v="5"/>
    <x v="6"/>
    <x v="9"/>
    <s v=" "/>
    <s v=" "/>
  </r>
  <r>
    <x v="5"/>
    <x v="7"/>
    <x v="9"/>
    <s v=" "/>
    <s v=" "/>
  </r>
  <r>
    <x v="5"/>
    <x v="8"/>
    <x v="9"/>
    <s v=" "/>
    <s v=" "/>
  </r>
  <r>
    <x v="5"/>
    <x v="9"/>
    <x v="9"/>
    <s v=" "/>
    <s v=" "/>
  </r>
  <r>
    <x v="5"/>
    <x v="10"/>
    <x v="9"/>
    <s v=" "/>
    <s v=" "/>
  </r>
  <r>
    <x v="5"/>
    <x v="11"/>
    <x v="9"/>
    <s v=" "/>
    <s v=" "/>
  </r>
  <r>
    <x v="6"/>
    <x v="0"/>
    <x v="9"/>
    <s v=" "/>
    <s v=" "/>
  </r>
  <r>
    <x v="6"/>
    <x v="1"/>
    <x v="9"/>
    <s v=" "/>
    <s v=" "/>
  </r>
  <r>
    <x v="6"/>
    <x v="2"/>
    <x v="9"/>
    <s v=" "/>
    <s v=" "/>
  </r>
  <r>
    <x v="6"/>
    <x v="3"/>
    <x v="9"/>
    <s v=" "/>
    <s v=" "/>
  </r>
  <r>
    <x v="6"/>
    <x v="4"/>
    <x v="9"/>
    <s v=" "/>
    <s v=" "/>
  </r>
  <r>
    <x v="6"/>
    <x v="5"/>
    <x v="9"/>
    <s v=" "/>
    <s v=" "/>
  </r>
  <r>
    <x v="6"/>
    <x v="6"/>
    <x v="9"/>
    <s v=" "/>
    <s v=" "/>
  </r>
  <r>
    <x v="6"/>
    <x v="7"/>
    <x v="9"/>
    <s v=" "/>
    <s v=" "/>
  </r>
  <r>
    <x v="6"/>
    <x v="8"/>
    <x v="9"/>
    <s v=" "/>
    <s v=" "/>
  </r>
  <r>
    <x v="6"/>
    <x v="9"/>
    <x v="9"/>
    <s v=" "/>
    <s v=" "/>
  </r>
  <r>
    <x v="6"/>
    <x v="10"/>
    <x v="9"/>
    <s v=" "/>
    <s v=" "/>
  </r>
  <r>
    <x v="6"/>
    <x v="11"/>
    <x v="9"/>
    <s v=" "/>
    <s v=" "/>
  </r>
  <r>
    <x v="0"/>
    <x v="0"/>
    <x v="10"/>
    <s v=" "/>
    <s v=" "/>
  </r>
  <r>
    <x v="0"/>
    <x v="1"/>
    <x v="10"/>
    <s v=" "/>
    <s v=" "/>
  </r>
  <r>
    <x v="0"/>
    <x v="2"/>
    <x v="10"/>
    <s v=" "/>
    <s v=" "/>
  </r>
  <r>
    <x v="0"/>
    <x v="3"/>
    <x v="10"/>
    <s v=" "/>
    <s v=" "/>
  </r>
  <r>
    <x v="0"/>
    <x v="4"/>
    <x v="10"/>
    <s v=" "/>
    <s v=" "/>
  </r>
  <r>
    <x v="0"/>
    <x v="5"/>
    <x v="10"/>
    <s v=" "/>
    <s v=" "/>
  </r>
  <r>
    <x v="0"/>
    <x v="6"/>
    <x v="10"/>
    <s v=" "/>
    <s v=" "/>
  </r>
  <r>
    <x v="0"/>
    <x v="7"/>
    <x v="10"/>
    <s v=" "/>
    <s v=" "/>
  </r>
  <r>
    <x v="0"/>
    <x v="8"/>
    <x v="10"/>
    <s v=" "/>
    <s v=" "/>
  </r>
  <r>
    <x v="0"/>
    <x v="9"/>
    <x v="10"/>
    <s v=" "/>
    <s v=" "/>
  </r>
  <r>
    <x v="0"/>
    <x v="10"/>
    <x v="10"/>
    <s v=" "/>
    <s v=" "/>
  </r>
  <r>
    <x v="0"/>
    <x v="11"/>
    <x v="10"/>
    <s v=" "/>
    <s v=" "/>
  </r>
  <r>
    <x v="1"/>
    <x v="0"/>
    <x v="10"/>
    <s v=" "/>
    <s v=" "/>
  </r>
  <r>
    <x v="1"/>
    <x v="1"/>
    <x v="10"/>
    <s v=" "/>
    <s v=" "/>
  </r>
  <r>
    <x v="1"/>
    <x v="2"/>
    <x v="10"/>
    <s v=" "/>
    <s v=" "/>
  </r>
  <r>
    <x v="1"/>
    <x v="3"/>
    <x v="10"/>
    <s v=" "/>
    <s v=" "/>
  </r>
  <r>
    <x v="1"/>
    <x v="4"/>
    <x v="10"/>
    <s v=" "/>
    <s v=" "/>
  </r>
  <r>
    <x v="1"/>
    <x v="5"/>
    <x v="10"/>
    <s v=" "/>
    <s v=" "/>
  </r>
  <r>
    <x v="1"/>
    <x v="6"/>
    <x v="10"/>
    <s v=" "/>
    <s v=" "/>
  </r>
  <r>
    <x v="1"/>
    <x v="7"/>
    <x v="10"/>
    <s v=" "/>
    <s v=" "/>
  </r>
  <r>
    <x v="1"/>
    <x v="8"/>
    <x v="10"/>
    <s v=" "/>
    <s v=" "/>
  </r>
  <r>
    <x v="1"/>
    <x v="9"/>
    <x v="10"/>
    <s v=" "/>
    <s v=" "/>
  </r>
  <r>
    <x v="1"/>
    <x v="10"/>
    <x v="10"/>
    <s v=" "/>
    <s v=" "/>
  </r>
  <r>
    <x v="1"/>
    <x v="11"/>
    <x v="10"/>
    <s v=" "/>
    <s v=" "/>
  </r>
  <r>
    <x v="2"/>
    <x v="0"/>
    <x v="10"/>
    <s v=" "/>
    <s v=" "/>
  </r>
  <r>
    <x v="2"/>
    <x v="1"/>
    <x v="10"/>
    <s v=" "/>
    <s v=" "/>
  </r>
  <r>
    <x v="2"/>
    <x v="2"/>
    <x v="10"/>
    <s v=" "/>
    <s v=" "/>
  </r>
  <r>
    <x v="2"/>
    <x v="3"/>
    <x v="10"/>
    <s v=" "/>
    <s v=" "/>
  </r>
  <r>
    <x v="2"/>
    <x v="4"/>
    <x v="10"/>
    <s v=" "/>
    <s v=" "/>
  </r>
  <r>
    <x v="2"/>
    <x v="5"/>
    <x v="10"/>
    <s v=" "/>
    <s v=" "/>
  </r>
  <r>
    <x v="2"/>
    <x v="6"/>
    <x v="10"/>
    <s v=" "/>
    <s v=" "/>
  </r>
  <r>
    <x v="2"/>
    <x v="7"/>
    <x v="10"/>
    <s v=" "/>
    <s v=" "/>
  </r>
  <r>
    <x v="2"/>
    <x v="8"/>
    <x v="10"/>
    <s v=" "/>
    <s v=" "/>
  </r>
  <r>
    <x v="2"/>
    <x v="9"/>
    <x v="10"/>
    <s v=" "/>
    <s v=" "/>
  </r>
  <r>
    <x v="2"/>
    <x v="10"/>
    <x v="10"/>
    <s v=" "/>
    <s v=" "/>
  </r>
  <r>
    <x v="2"/>
    <x v="11"/>
    <x v="10"/>
    <s v=" "/>
    <s v=" "/>
  </r>
  <r>
    <x v="3"/>
    <x v="0"/>
    <x v="10"/>
    <s v=" "/>
    <s v=" "/>
  </r>
  <r>
    <x v="3"/>
    <x v="1"/>
    <x v="10"/>
    <s v=" "/>
    <s v=" "/>
  </r>
  <r>
    <x v="3"/>
    <x v="2"/>
    <x v="10"/>
    <s v=" "/>
    <s v=" "/>
  </r>
  <r>
    <x v="3"/>
    <x v="3"/>
    <x v="10"/>
    <s v=" "/>
    <s v=" "/>
  </r>
  <r>
    <x v="3"/>
    <x v="4"/>
    <x v="10"/>
    <s v=" "/>
    <s v=" "/>
  </r>
  <r>
    <x v="3"/>
    <x v="5"/>
    <x v="10"/>
    <s v=" "/>
    <s v=" "/>
  </r>
  <r>
    <x v="3"/>
    <x v="6"/>
    <x v="10"/>
    <s v=" "/>
    <s v=" "/>
  </r>
  <r>
    <x v="3"/>
    <x v="7"/>
    <x v="10"/>
    <s v=" "/>
    <s v=" "/>
  </r>
  <r>
    <x v="3"/>
    <x v="8"/>
    <x v="10"/>
    <s v=" "/>
    <s v=" "/>
  </r>
  <r>
    <x v="3"/>
    <x v="9"/>
    <x v="10"/>
    <s v=" "/>
    <s v=" "/>
  </r>
  <r>
    <x v="3"/>
    <x v="10"/>
    <x v="10"/>
    <s v=" "/>
    <s v=" "/>
  </r>
  <r>
    <x v="3"/>
    <x v="11"/>
    <x v="10"/>
    <s v=" "/>
    <s v=" "/>
  </r>
  <r>
    <x v="4"/>
    <x v="0"/>
    <x v="10"/>
    <s v=" "/>
    <s v=" "/>
  </r>
  <r>
    <x v="4"/>
    <x v="1"/>
    <x v="10"/>
    <s v=" "/>
    <s v=" "/>
  </r>
  <r>
    <x v="4"/>
    <x v="2"/>
    <x v="10"/>
    <s v=" "/>
    <s v=" "/>
  </r>
  <r>
    <x v="4"/>
    <x v="3"/>
    <x v="10"/>
    <s v=" "/>
    <s v=" "/>
  </r>
  <r>
    <x v="4"/>
    <x v="4"/>
    <x v="10"/>
    <s v=" "/>
    <s v=" "/>
  </r>
  <r>
    <x v="4"/>
    <x v="5"/>
    <x v="10"/>
    <s v=" "/>
    <s v=" "/>
  </r>
  <r>
    <x v="4"/>
    <x v="6"/>
    <x v="10"/>
    <s v=" "/>
    <s v=" "/>
  </r>
  <r>
    <x v="4"/>
    <x v="7"/>
    <x v="10"/>
    <s v=" "/>
    <s v=" "/>
  </r>
  <r>
    <x v="4"/>
    <x v="8"/>
    <x v="10"/>
    <s v=" "/>
    <s v=" "/>
  </r>
  <r>
    <x v="4"/>
    <x v="9"/>
    <x v="10"/>
    <s v=" "/>
    <s v=" "/>
  </r>
  <r>
    <x v="4"/>
    <x v="10"/>
    <x v="10"/>
    <s v=" "/>
    <s v=" "/>
  </r>
  <r>
    <x v="4"/>
    <x v="11"/>
    <x v="10"/>
    <s v=" "/>
    <s v=" "/>
  </r>
  <r>
    <x v="5"/>
    <x v="0"/>
    <x v="10"/>
    <s v=" "/>
    <s v=" "/>
  </r>
  <r>
    <x v="5"/>
    <x v="1"/>
    <x v="10"/>
    <s v=" "/>
    <s v=" "/>
  </r>
  <r>
    <x v="5"/>
    <x v="2"/>
    <x v="10"/>
    <s v=" "/>
    <s v=" "/>
  </r>
  <r>
    <x v="5"/>
    <x v="3"/>
    <x v="10"/>
    <s v=" "/>
    <s v=" "/>
  </r>
  <r>
    <x v="5"/>
    <x v="4"/>
    <x v="10"/>
    <s v=" "/>
    <s v=" "/>
  </r>
  <r>
    <x v="5"/>
    <x v="5"/>
    <x v="10"/>
    <s v=" "/>
    <s v=" "/>
  </r>
  <r>
    <x v="5"/>
    <x v="6"/>
    <x v="10"/>
    <s v=" "/>
    <s v=" "/>
  </r>
  <r>
    <x v="5"/>
    <x v="7"/>
    <x v="10"/>
    <s v=" "/>
    <s v=" "/>
  </r>
  <r>
    <x v="5"/>
    <x v="8"/>
    <x v="10"/>
    <s v=" "/>
    <s v=" "/>
  </r>
  <r>
    <x v="5"/>
    <x v="9"/>
    <x v="10"/>
    <s v=" "/>
    <s v=" "/>
  </r>
  <r>
    <x v="5"/>
    <x v="10"/>
    <x v="10"/>
    <s v=" "/>
    <s v=" "/>
  </r>
  <r>
    <x v="5"/>
    <x v="11"/>
    <x v="10"/>
    <s v=" "/>
    <s v=" "/>
  </r>
  <r>
    <x v="6"/>
    <x v="0"/>
    <x v="10"/>
    <s v=" "/>
    <s v=" "/>
  </r>
  <r>
    <x v="6"/>
    <x v="1"/>
    <x v="10"/>
    <s v=" "/>
    <s v=" "/>
  </r>
  <r>
    <x v="6"/>
    <x v="2"/>
    <x v="10"/>
    <s v=" "/>
    <s v=" "/>
  </r>
  <r>
    <x v="6"/>
    <x v="3"/>
    <x v="10"/>
    <s v=" "/>
    <s v=" "/>
  </r>
  <r>
    <x v="6"/>
    <x v="4"/>
    <x v="10"/>
    <s v=" "/>
    <s v=" "/>
  </r>
  <r>
    <x v="6"/>
    <x v="5"/>
    <x v="10"/>
    <s v=" "/>
    <s v=" "/>
  </r>
  <r>
    <x v="6"/>
    <x v="6"/>
    <x v="10"/>
    <s v=" "/>
    <s v=" "/>
  </r>
  <r>
    <x v="6"/>
    <x v="7"/>
    <x v="10"/>
    <s v=" "/>
    <s v=" "/>
  </r>
  <r>
    <x v="6"/>
    <x v="8"/>
    <x v="10"/>
    <s v=" "/>
    <s v=" "/>
  </r>
  <r>
    <x v="6"/>
    <x v="9"/>
    <x v="10"/>
    <s v=" "/>
    <s v=" "/>
  </r>
  <r>
    <x v="6"/>
    <x v="10"/>
    <x v="10"/>
    <s v=" "/>
    <s v=" "/>
  </r>
  <r>
    <x v="6"/>
    <x v="11"/>
    <x v="10"/>
    <s v=" "/>
    <s v=" "/>
  </r>
  <r>
    <x v="0"/>
    <x v="0"/>
    <x v="11"/>
    <s v=" "/>
    <s v=" "/>
  </r>
  <r>
    <x v="0"/>
    <x v="1"/>
    <x v="11"/>
    <s v=" "/>
    <s v=" "/>
  </r>
  <r>
    <x v="0"/>
    <x v="2"/>
    <x v="11"/>
    <s v=" "/>
    <s v=" "/>
  </r>
  <r>
    <x v="0"/>
    <x v="3"/>
    <x v="11"/>
    <s v=" "/>
    <s v=" "/>
  </r>
  <r>
    <x v="0"/>
    <x v="4"/>
    <x v="11"/>
    <s v=" "/>
    <s v=" "/>
  </r>
  <r>
    <x v="0"/>
    <x v="5"/>
    <x v="11"/>
    <s v=" "/>
    <s v=" "/>
  </r>
  <r>
    <x v="0"/>
    <x v="6"/>
    <x v="11"/>
    <s v=" "/>
    <s v=" "/>
  </r>
  <r>
    <x v="0"/>
    <x v="7"/>
    <x v="11"/>
    <s v=" "/>
    <s v=" "/>
  </r>
  <r>
    <x v="0"/>
    <x v="8"/>
    <x v="11"/>
    <s v=" "/>
    <s v=" "/>
  </r>
  <r>
    <x v="0"/>
    <x v="9"/>
    <x v="11"/>
    <s v=" "/>
    <s v=" "/>
  </r>
  <r>
    <x v="0"/>
    <x v="10"/>
    <x v="11"/>
    <s v=" "/>
    <s v=" "/>
  </r>
  <r>
    <x v="0"/>
    <x v="11"/>
    <x v="11"/>
    <s v=" "/>
    <s v=" "/>
  </r>
  <r>
    <x v="1"/>
    <x v="0"/>
    <x v="11"/>
    <s v=" "/>
    <s v=" "/>
  </r>
  <r>
    <x v="1"/>
    <x v="1"/>
    <x v="11"/>
    <s v=" "/>
    <s v=" "/>
  </r>
  <r>
    <x v="1"/>
    <x v="2"/>
    <x v="11"/>
    <s v=" "/>
    <s v=" "/>
  </r>
  <r>
    <x v="1"/>
    <x v="3"/>
    <x v="11"/>
    <s v=" "/>
    <s v=" "/>
  </r>
  <r>
    <x v="1"/>
    <x v="4"/>
    <x v="11"/>
    <s v=" "/>
    <s v=" "/>
  </r>
  <r>
    <x v="1"/>
    <x v="5"/>
    <x v="11"/>
    <s v=" "/>
    <s v=" "/>
  </r>
  <r>
    <x v="1"/>
    <x v="6"/>
    <x v="11"/>
    <s v=" "/>
    <s v=" "/>
  </r>
  <r>
    <x v="1"/>
    <x v="7"/>
    <x v="11"/>
    <s v=" "/>
    <s v=" "/>
  </r>
  <r>
    <x v="1"/>
    <x v="8"/>
    <x v="11"/>
    <s v=" "/>
    <s v=" "/>
  </r>
  <r>
    <x v="1"/>
    <x v="9"/>
    <x v="11"/>
    <s v=" "/>
    <s v=" "/>
  </r>
  <r>
    <x v="1"/>
    <x v="10"/>
    <x v="11"/>
    <s v=" "/>
    <s v=" "/>
  </r>
  <r>
    <x v="1"/>
    <x v="11"/>
    <x v="11"/>
    <s v=" "/>
    <s v=" "/>
  </r>
  <r>
    <x v="2"/>
    <x v="0"/>
    <x v="11"/>
    <s v=" "/>
    <s v=" "/>
  </r>
  <r>
    <x v="2"/>
    <x v="1"/>
    <x v="11"/>
    <s v=" "/>
    <s v=" "/>
  </r>
  <r>
    <x v="2"/>
    <x v="2"/>
    <x v="11"/>
    <s v=" "/>
    <s v=" "/>
  </r>
  <r>
    <x v="2"/>
    <x v="3"/>
    <x v="11"/>
    <s v=" "/>
    <s v=" "/>
  </r>
  <r>
    <x v="2"/>
    <x v="4"/>
    <x v="11"/>
    <s v=" "/>
    <s v=" "/>
  </r>
  <r>
    <x v="2"/>
    <x v="5"/>
    <x v="11"/>
    <s v=" "/>
    <s v=" "/>
  </r>
  <r>
    <x v="2"/>
    <x v="6"/>
    <x v="11"/>
    <s v=" "/>
    <s v=" "/>
  </r>
  <r>
    <x v="2"/>
    <x v="7"/>
    <x v="11"/>
    <s v=" "/>
    <s v=" "/>
  </r>
  <r>
    <x v="2"/>
    <x v="8"/>
    <x v="11"/>
    <s v=" "/>
    <s v=" "/>
  </r>
  <r>
    <x v="2"/>
    <x v="9"/>
    <x v="11"/>
    <s v=" "/>
    <s v=" "/>
  </r>
  <r>
    <x v="2"/>
    <x v="10"/>
    <x v="11"/>
    <s v=" "/>
    <s v=" "/>
  </r>
  <r>
    <x v="2"/>
    <x v="11"/>
    <x v="11"/>
    <s v=" "/>
    <s v=" "/>
  </r>
  <r>
    <x v="3"/>
    <x v="0"/>
    <x v="11"/>
    <s v=" "/>
    <s v=" "/>
  </r>
  <r>
    <x v="3"/>
    <x v="1"/>
    <x v="11"/>
    <s v=" "/>
    <s v=" "/>
  </r>
  <r>
    <x v="3"/>
    <x v="2"/>
    <x v="11"/>
    <s v=" "/>
    <s v=" "/>
  </r>
  <r>
    <x v="3"/>
    <x v="3"/>
    <x v="11"/>
    <s v=" "/>
    <s v=" "/>
  </r>
  <r>
    <x v="3"/>
    <x v="4"/>
    <x v="11"/>
    <s v=" "/>
    <s v=" "/>
  </r>
  <r>
    <x v="3"/>
    <x v="5"/>
    <x v="11"/>
    <s v=" "/>
    <s v=" "/>
  </r>
  <r>
    <x v="3"/>
    <x v="6"/>
    <x v="11"/>
    <s v=" "/>
    <s v=" "/>
  </r>
  <r>
    <x v="3"/>
    <x v="7"/>
    <x v="11"/>
    <s v=" "/>
    <s v=" "/>
  </r>
  <r>
    <x v="3"/>
    <x v="8"/>
    <x v="11"/>
    <s v=" "/>
    <s v=" "/>
  </r>
  <r>
    <x v="3"/>
    <x v="9"/>
    <x v="11"/>
    <s v=" "/>
    <s v=" "/>
  </r>
  <r>
    <x v="3"/>
    <x v="10"/>
    <x v="11"/>
    <s v=" "/>
    <s v=" "/>
  </r>
  <r>
    <x v="3"/>
    <x v="11"/>
    <x v="11"/>
    <s v=" "/>
    <s v=" "/>
  </r>
  <r>
    <x v="4"/>
    <x v="0"/>
    <x v="11"/>
    <s v=" "/>
    <s v=" "/>
  </r>
  <r>
    <x v="4"/>
    <x v="1"/>
    <x v="11"/>
    <s v=" "/>
    <s v=" "/>
  </r>
  <r>
    <x v="4"/>
    <x v="2"/>
    <x v="11"/>
    <s v=" "/>
    <s v=" "/>
  </r>
  <r>
    <x v="4"/>
    <x v="3"/>
    <x v="11"/>
    <s v=" "/>
    <s v=" "/>
  </r>
  <r>
    <x v="4"/>
    <x v="4"/>
    <x v="11"/>
    <s v=" "/>
    <s v=" "/>
  </r>
  <r>
    <x v="4"/>
    <x v="5"/>
    <x v="11"/>
    <s v=" "/>
    <s v=" "/>
  </r>
  <r>
    <x v="4"/>
    <x v="6"/>
    <x v="11"/>
    <s v=" "/>
    <s v=" "/>
  </r>
  <r>
    <x v="4"/>
    <x v="7"/>
    <x v="11"/>
    <s v=" "/>
    <s v=" "/>
  </r>
  <r>
    <x v="4"/>
    <x v="8"/>
    <x v="11"/>
    <s v=" "/>
    <s v=" "/>
  </r>
  <r>
    <x v="4"/>
    <x v="9"/>
    <x v="11"/>
    <s v=" "/>
    <s v=" "/>
  </r>
  <r>
    <x v="4"/>
    <x v="10"/>
    <x v="11"/>
    <s v=" "/>
    <s v=" "/>
  </r>
  <r>
    <x v="4"/>
    <x v="11"/>
    <x v="11"/>
    <s v=" "/>
    <s v=" "/>
  </r>
  <r>
    <x v="5"/>
    <x v="0"/>
    <x v="11"/>
    <s v=" "/>
    <s v=" "/>
  </r>
  <r>
    <x v="5"/>
    <x v="1"/>
    <x v="11"/>
    <s v=" "/>
    <s v=" "/>
  </r>
  <r>
    <x v="5"/>
    <x v="2"/>
    <x v="11"/>
    <s v=" "/>
    <s v=" "/>
  </r>
  <r>
    <x v="5"/>
    <x v="3"/>
    <x v="11"/>
    <s v=" "/>
    <s v=" "/>
  </r>
  <r>
    <x v="5"/>
    <x v="4"/>
    <x v="11"/>
    <s v=" "/>
    <s v=" "/>
  </r>
  <r>
    <x v="5"/>
    <x v="5"/>
    <x v="11"/>
    <s v=" "/>
    <s v=" "/>
  </r>
  <r>
    <x v="5"/>
    <x v="6"/>
    <x v="11"/>
    <s v=" "/>
    <s v=" "/>
  </r>
  <r>
    <x v="5"/>
    <x v="7"/>
    <x v="11"/>
    <s v=" "/>
    <s v=" "/>
  </r>
  <r>
    <x v="5"/>
    <x v="8"/>
    <x v="11"/>
    <s v=" "/>
    <s v=" "/>
  </r>
  <r>
    <x v="5"/>
    <x v="9"/>
    <x v="11"/>
    <s v=" "/>
    <s v=" "/>
  </r>
  <r>
    <x v="5"/>
    <x v="10"/>
    <x v="11"/>
    <s v=" "/>
    <s v=" "/>
  </r>
  <r>
    <x v="5"/>
    <x v="11"/>
    <x v="11"/>
    <s v=" "/>
    <s v=" "/>
  </r>
  <r>
    <x v="6"/>
    <x v="0"/>
    <x v="11"/>
    <s v=" "/>
    <s v=" "/>
  </r>
  <r>
    <x v="6"/>
    <x v="1"/>
    <x v="11"/>
    <s v=" "/>
    <s v=" "/>
  </r>
  <r>
    <x v="6"/>
    <x v="2"/>
    <x v="11"/>
    <s v=" "/>
    <s v=" "/>
  </r>
  <r>
    <x v="6"/>
    <x v="3"/>
    <x v="11"/>
    <s v=" "/>
    <s v=" "/>
  </r>
  <r>
    <x v="6"/>
    <x v="4"/>
    <x v="11"/>
    <s v=" "/>
    <s v=" "/>
  </r>
  <r>
    <x v="6"/>
    <x v="5"/>
    <x v="11"/>
    <s v=" "/>
    <s v=" "/>
  </r>
  <r>
    <x v="6"/>
    <x v="6"/>
    <x v="11"/>
    <s v=" "/>
    <s v=" "/>
  </r>
  <r>
    <x v="6"/>
    <x v="7"/>
    <x v="11"/>
    <s v=" "/>
    <s v=" "/>
  </r>
  <r>
    <x v="6"/>
    <x v="8"/>
    <x v="11"/>
    <s v=" "/>
    <s v=" "/>
  </r>
  <r>
    <x v="6"/>
    <x v="9"/>
    <x v="11"/>
    <s v=" "/>
    <s v=" "/>
  </r>
  <r>
    <x v="6"/>
    <x v="10"/>
    <x v="11"/>
    <s v=" "/>
    <s v=" "/>
  </r>
  <r>
    <x v="6"/>
    <x v="11"/>
    <x v="11"/>
    <s v=" "/>
    <s v=" "/>
  </r>
  <r>
    <x v="0"/>
    <x v="0"/>
    <x v="12"/>
    <s v=" "/>
    <s v=" "/>
  </r>
  <r>
    <x v="0"/>
    <x v="1"/>
    <x v="12"/>
    <s v=" "/>
    <s v=" "/>
  </r>
  <r>
    <x v="0"/>
    <x v="2"/>
    <x v="12"/>
    <s v=" "/>
    <s v=" "/>
  </r>
  <r>
    <x v="0"/>
    <x v="3"/>
    <x v="12"/>
    <s v=" "/>
    <s v=" "/>
  </r>
  <r>
    <x v="0"/>
    <x v="4"/>
    <x v="12"/>
    <s v=" "/>
    <s v=" "/>
  </r>
  <r>
    <x v="0"/>
    <x v="5"/>
    <x v="12"/>
    <s v=" "/>
    <s v=" "/>
  </r>
  <r>
    <x v="0"/>
    <x v="6"/>
    <x v="12"/>
    <s v=" "/>
    <s v=" "/>
  </r>
  <r>
    <x v="0"/>
    <x v="7"/>
    <x v="12"/>
    <s v=" "/>
    <s v=" "/>
  </r>
  <r>
    <x v="0"/>
    <x v="8"/>
    <x v="12"/>
    <s v=" "/>
    <s v=" "/>
  </r>
  <r>
    <x v="0"/>
    <x v="9"/>
    <x v="12"/>
    <s v=" "/>
    <s v=" "/>
  </r>
  <r>
    <x v="0"/>
    <x v="10"/>
    <x v="12"/>
    <s v=" "/>
    <s v=" "/>
  </r>
  <r>
    <x v="0"/>
    <x v="11"/>
    <x v="12"/>
    <s v=" "/>
    <s v=" "/>
  </r>
  <r>
    <x v="1"/>
    <x v="0"/>
    <x v="12"/>
    <s v=" "/>
    <s v=" "/>
  </r>
  <r>
    <x v="1"/>
    <x v="1"/>
    <x v="12"/>
    <s v=" "/>
    <s v=" "/>
  </r>
  <r>
    <x v="1"/>
    <x v="2"/>
    <x v="12"/>
    <s v=" "/>
    <s v=" "/>
  </r>
  <r>
    <x v="1"/>
    <x v="3"/>
    <x v="12"/>
    <s v=" "/>
    <s v=" "/>
  </r>
  <r>
    <x v="1"/>
    <x v="4"/>
    <x v="12"/>
    <s v=" "/>
    <s v=" "/>
  </r>
  <r>
    <x v="1"/>
    <x v="5"/>
    <x v="12"/>
    <s v=" "/>
    <s v=" "/>
  </r>
  <r>
    <x v="1"/>
    <x v="6"/>
    <x v="12"/>
    <s v=" "/>
    <s v=" "/>
  </r>
  <r>
    <x v="1"/>
    <x v="7"/>
    <x v="12"/>
    <s v=" "/>
    <s v=" "/>
  </r>
  <r>
    <x v="1"/>
    <x v="8"/>
    <x v="12"/>
    <s v=" "/>
    <s v=" "/>
  </r>
  <r>
    <x v="1"/>
    <x v="9"/>
    <x v="12"/>
    <s v=" "/>
    <s v=" "/>
  </r>
  <r>
    <x v="1"/>
    <x v="10"/>
    <x v="12"/>
    <s v=" "/>
    <s v=" "/>
  </r>
  <r>
    <x v="1"/>
    <x v="11"/>
    <x v="12"/>
    <s v=" "/>
    <s v=" "/>
  </r>
  <r>
    <x v="2"/>
    <x v="0"/>
    <x v="12"/>
    <s v=" "/>
    <s v=" "/>
  </r>
  <r>
    <x v="2"/>
    <x v="1"/>
    <x v="12"/>
    <s v=" "/>
    <s v=" "/>
  </r>
  <r>
    <x v="2"/>
    <x v="2"/>
    <x v="12"/>
    <s v=" "/>
    <s v=" "/>
  </r>
  <r>
    <x v="2"/>
    <x v="3"/>
    <x v="12"/>
    <s v=" "/>
    <s v=" "/>
  </r>
  <r>
    <x v="2"/>
    <x v="4"/>
    <x v="12"/>
    <s v=" "/>
    <s v=" "/>
  </r>
  <r>
    <x v="2"/>
    <x v="5"/>
    <x v="12"/>
    <s v=" "/>
    <s v=" "/>
  </r>
  <r>
    <x v="2"/>
    <x v="6"/>
    <x v="12"/>
    <s v=" "/>
    <s v=" "/>
  </r>
  <r>
    <x v="2"/>
    <x v="7"/>
    <x v="12"/>
    <s v=" "/>
    <s v=" "/>
  </r>
  <r>
    <x v="2"/>
    <x v="8"/>
    <x v="12"/>
    <s v=" "/>
    <s v=" "/>
  </r>
  <r>
    <x v="2"/>
    <x v="9"/>
    <x v="12"/>
    <s v=" "/>
    <s v=" "/>
  </r>
  <r>
    <x v="2"/>
    <x v="10"/>
    <x v="12"/>
    <s v=" "/>
    <s v=" "/>
  </r>
  <r>
    <x v="2"/>
    <x v="11"/>
    <x v="12"/>
    <s v=" "/>
    <s v=" "/>
  </r>
  <r>
    <x v="3"/>
    <x v="0"/>
    <x v="12"/>
    <s v=" "/>
    <s v=" "/>
  </r>
  <r>
    <x v="3"/>
    <x v="1"/>
    <x v="12"/>
    <s v=" "/>
    <s v=" "/>
  </r>
  <r>
    <x v="3"/>
    <x v="2"/>
    <x v="12"/>
    <s v=" "/>
    <s v=" "/>
  </r>
  <r>
    <x v="3"/>
    <x v="3"/>
    <x v="12"/>
    <s v=" "/>
    <s v=" "/>
  </r>
  <r>
    <x v="3"/>
    <x v="4"/>
    <x v="12"/>
    <s v=" "/>
    <s v=" "/>
  </r>
  <r>
    <x v="3"/>
    <x v="5"/>
    <x v="12"/>
    <s v=" "/>
    <s v=" "/>
  </r>
  <r>
    <x v="3"/>
    <x v="6"/>
    <x v="12"/>
    <s v=" "/>
    <s v=" "/>
  </r>
  <r>
    <x v="3"/>
    <x v="7"/>
    <x v="12"/>
    <s v=" "/>
    <s v=" "/>
  </r>
  <r>
    <x v="3"/>
    <x v="8"/>
    <x v="12"/>
    <s v=" "/>
    <s v=" "/>
  </r>
  <r>
    <x v="3"/>
    <x v="9"/>
    <x v="12"/>
    <s v=" "/>
    <s v=" "/>
  </r>
  <r>
    <x v="3"/>
    <x v="10"/>
    <x v="12"/>
    <s v=" "/>
    <s v=" "/>
  </r>
  <r>
    <x v="3"/>
    <x v="11"/>
    <x v="12"/>
    <s v=" "/>
    <s v=" "/>
  </r>
  <r>
    <x v="4"/>
    <x v="0"/>
    <x v="12"/>
    <s v=" "/>
    <s v=" "/>
  </r>
  <r>
    <x v="4"/>
    <x v="1"/>
    <x v="12"/>
    <s v=" "/>
    <s v=" "/>
  </r>
  <r>
    <x v="4"/>
    <x v="2"/>
    <x v="12"/>
    <s v=" "/>
    <s v=" "/>
  </r>
  <r>
    <x v="4"/>
    <x v="3"/>
    <x v="12"/>
    <s v=" "/>
    <s v=" "/>
  </r>
  <r>
    <x v="4"/>
    <x v="4"/>
    <x v="12"/>
    <s v=" "/>
    <s v=" "/>
  </r>
  <r>
    <x v="4"/>
    <x v="5"/>
    <x v="12"/>
    <s v=" "/>
    <s v=" "/>
  </r>
  <r>
    <x v="4"/>
    <x v="6"/>
    <x v="12"/>
    <s v=" "/>
    <s v=" "/>
  </r>
  <r>
    <x v="4"/>
    <x v="7"/>
    <x v="12"/>
    <s v=" "/>
    <s v=" "/>
  </r>
  <r>
    <x v="4"/>
    <x v="8"/>
    <x v="12"/>
    <s v=" "/>
    <s v=" "/>
  </r>
  <r>
    <x v="4"/>
    <x v="9"/>
    <x v="12"/>
    <s v=" "/>
    <s v=" "/>
  </r>
  <r>
    <x v="4"/>
    <x v="10"/>
    <x v="12"/>
    <s v=" "/>
    <s v=" "/>
  </r>
  <r>
    <x v="4"/>
    <x v="11"/>
    <x v="12"/>
    <s v=" "/>
    <s v=" "/>
  </r>
  <r>
    <x v="5"/>
    <x v="0"/>
    <x v="12"/>
    <s v=" "/>
    <s v=" "/>
  </r>
  <r>
    <x v="5"/>
    <x v="1"/>
    <x v="12"/>
    <s v=" "/>
    <s v=" "/>
  </r>
  <r>
    <x v="5"/>
    <x v="2"/>
    <x v="12"/>
    <s v=" "/>
    <s v=" "/>
  </r>
  <r>
    <x v="5"/>
    <x v="3"/>
    <x v="12"/>
    <s v=" "/>
    <s v=" "/>
  </r>
  <r>
    <x v="5"/>
    <x v="4"/>
    <x v="12"/>
    <s v=" "/>
    <s v=" "/>
  </r>
  <r>
    <x v="5"/>
    <x v="5"/>
    <x v="12"/>
    <s v=" "/>
    <s v=" "/>
  </r>
  <r>
    <x v="5"/>
    <x v="6"/>
    <x v="12"/>
    <s v=" "/>
    <s v=" "/>
  </r>
  <r>
    <x v="5"/>
    <x v="7"/>
    <x v="12"/>
    <s v=" "/>
    <s v=" "/>
  </r>
  <r>
    <x v="5"/>
    <x v="8"/>
    <x v="12"/>
    <s v=" "/>
    <s v=" "/>
  </r>
  <r>
    <x v="5"/>
    <x v="9"/>
    <x v="12"/>
    <s v=" "/>
    <s v=" "/>
  </r>
  <r>
    <x v="5"/>
    <x v="10"/>
    <x v="12"/>
    <s v=" "/>
    <s v=" "/>
  </r>
  <r>
    <x v="5"/>
    <x v="11"/>
    <x v="12"/>
    <s v=" "/>
    <s v=" "/>
  </r>
  <r>
    <x v="6"/>
    <x v="0"/>
    <x v="12"/>
    <s v=" "/>
    <s v=" "/>
  </r>
  <r>
    <x v="6"/>
    <x v="1"/>
    <x v="12"/>
    <s v=" "/>
    <s v=" "/>
  </r>
  <r>
    <x v="6"/>
    <x v="2"/>
    <x v="12"/>
    <s v=" "/>
    <s v=" "/>
  </r>
  <r>
    <x v="6"/>
    <x v="3"/>
    <x v="12"/>
    <s v=" "/>
    <s v=" "/>
  </r>
  <r>
    <x v="6"/>
    <x v="4"/>
    <x v="12"/>
    <s v=" "/>
    <s v=" "/>
  </r>
  <r>
    <x v="6"/>
    <x v="5"/>
    <x v="12"/>
    <s v=" "/>
    <s v=" "/>
  </r>
  <r>
    <x v="6"/>
    <x v="6"/>
    <x v="12"/>
    <s v=" "/>
    <s v=" "/>
  </r>
  <r>
    <x v="6"/>
    <x v="7"/>
    <x v="12"/>
    <s v=" "/>
    <s v=" "/>
  </r>
  <r>
    <x v="6"/>
    <x v="8"/>
    <x v="12"/>
    <s v=" "/>
    <s v=" "/>
  </r>
  <r>
    <x v="6"/>
    <x v="9"/>
    <x v="12"/>
    <s v=" "/>
    <s v=" "/>
  </r>
  <r>
    <x v="6"/>
    <x v="10"/>
    <x v="12"/>
    <s v=" "/>
    <s v=" "/>
  </r>
  <r>
    <x v="6"/>
    <x v="11"/>
    <x v="12"/>
    <s v=" "/>
    <s v=" "/>
  </r>
  <r>
    <x v="0"/>
    <x v="0"/>
    <x v="13"/>
    <s v=" "/>
    <s v=" "/>
  </r>
  <r>
    <x v="0"/>
    <x v="1"/>
    <x v="13"/>
    <s v=" "/>
    <s v=" "/>
  </r>
  <r>
    <x v="0"/>
    <x v="2"/>
    <x v="13"/>
    <s v=" "/>
    <s v=" "/>
  </r>
  <r>
    <x v="0"/>
    <x v="3"/>
    <x v="13"/>
    <s v=" "/>
    <s v=" "/>
  </r>
  <r>
    <x v="0"/>
    <x v="4"/>
    <x v="13"/>
    <s v=" "/>
    <s v=" "/>
  </r>
  <r>
    <x v="0"/>
    <x v="5"/>
    <x v="13"/>
    <s v=" "/>
    <s v=" "/>
  </r>
  <r>
    <x v="0"/>
    <x v="6"/>
    <x v="13"/>
    <s v=" "/>
    <s v=" "/>
  </r>
  <r>
    <x v="0"/>
    <x v="7"/>
    <x v="13"/>
    <s v=" "/>
    <s v=" "/>
  </r>
  <r>
    <x v="0"/>
    <x v="8"/>
    <x v="13"/>
    <s v=" "/>
    <s v=" "/>
  </r>
  <r>
    <x v="0"/>
    <x v="9"/>
    <x v="13"/>
    <s v=" "/>
    <s v=" "/>
  </r>
  <r>
    <x v="0"/>
    <x v="10"/>
    <x v="13"/>
    <s v=" "/>
    <s v=" "/>
  </r>
  <r>
    <x v="0"/>
    <x v="11"/>
    <x v="13"/>
    <s v=" "/>
    <s v=" "/>
  </r>
  <r>
    <x v="1"/>
    <x v="0"/>
    <x v="13"/>
    <s v=" "/>
    <s v=" "/>
  </r>
  <r>
    <x v="1"/>
    <x v="1"/>
    <x v="13"/>
    <s v=" "/>
    <s v=" "/>
  </r>
  <r>
    <x v="1"/>
    <x v="2"/>
    <x v="13"/>
    <s v=" "/>
    <s v=" "/>
  </r>
  <r>
    <x v="1"/>
    <x v="3"/>
    <x v="13"/>
    <s v=" "/>
    <s v=" "/>
  </r>
  <r>
    <x v="1"/>
    <x v="4"/>
    <x v="13"/>
    <s v=" "/>
    <s v=" "/>
  </r>
  <r>
    <x v="1"/>
    <x v="5"/>
    <x v="13"/>
    <s v=" "/>
    <s v=" "/>
  </r>
  <r>
    <x v="1"/>
    <x v="6"/>
    <x v="13"/>
    <s v=" "/>
    <s v=" "/>
  </r>
  <r>
    <x v="1"/>
    <x v="7"/>
    <x v="13"/>
    <s v=" "/>
    <s v=" "/>
  </r>
  <r>
    <x v="1"/>
    <x v="8"/>
    <x v="13"/>
    <s v=" "/>
    <s v=" "/>
  </r>
  <r>
    <x v="1"/>
    <x v="9"/>
    <x v="13"/>
    <s v=" "/>
    <s v=" "/>
  </r>
  <r>
    <x v="1"/>
    <x v="10"/>
    <x v="13"/>
    <s v=" "/>
    <s v=" "/>
  </r>
  <r>
    <x v="1"/>
    <x v="11"/>
    <x v="13"/>
    <s v=" "/>
    <s v=" "/>
  </r>
  <r>
    <x v="2"/>
    <x v="0"/>
    <x v="13"/>
    <s v=" "/>
    <s v=" "/>
  </r>
  <r>
    <x v="2"/>
    <x v="1"/>
    <x v="13"/>
    <s v=" "/>
    <s v=" "/>
  </r>
  <r>
    <x v="2"/>
    <x v="2"/>
    <x v="13"/>
    <s v=" "/>
    <s v=" "/>
  </r>
  <r>
    <x v="2"/>
    <x v="3"/>
    <x v="13"/>
    <s v=" "/>
    <s v=" "/>
  </r>
  <r>
    <x v="2"/>
    <x v="4"/>
    <x v="13"/>
    <s v=" "/>
    <s v=" "/>
  </r>
  <r>
    <x v="2"/>
    <x v="5"/>
    <x v="13"/>
    <s v=" "/>
    <s v=" "/>
  </r>
  <r>
    <x v="2"/>
    <x v="6"/>
    <x v="13"/>
    <s v=" "/>
    <s v=" "/>
  </r>
  <r>
    <x v="2"/>
    <x v="7"/>
    <x v="13"/>
    <s v=" "/>
    <s v=" "/>
  </r>
  <r>
    <x v="2"/>
    <x v="8"/>
    <x v="13"/>
    <s v=" "/>
    <s v=" "/>
  </r>
  <r>
    <x v="2"/>
    <x v="9"/>
    <x v="13"/>
    <s v=" "/>
    <s v=" "/>
  </r>
  <r>
    <x v="2"/>
    <x v="10"/>
    <x v="13"/>
    <s v=" "/>
    <s v=" "/>
  </r>
  <r>
    <x v="2"/>
    <x v="11"/>
    <x v="13"/>
    <s v=" "/>
    <s v=" "/>
  </r>
  <r>
    <x v="3"/>
    <x v="0"/>
    <x v="13"/>
    <s v=" "/>
    <s v=" "/>
  </r>
  <r>
    <x v="3"/>
    <x v="1"/>
    <x v="13"/>
    <s v=" "/>
    <s v=" "/>
  </r>
  <r>
    <x v="3"/>
    <x v="2"/>
    <x v="13"/>
    <s v=" "/>
    <s v=" "/>
  </r>
  <r>
    <x v="3"/>
    <x v="3"/>
    <x v="13"/>
    <s v=" "/>
    <s v=" "/>
  </r>
  <r>
    <x v="3"/>
    <x v="4"/>
    <x v="13"/>
    <s v=" "/>
    <s v=" "/>
  </r>
  <r>
    <x v="3"/>
    <x v="5"/>
    <x v="13"/>
    <s v=" "/>
    <s v=" "/>
  </r>
  <r>
    <x v="3"/>
    <x v="6"/>
    <x v="13"/>
    <s v=" "/>
    <s v=" "/>
  </r>
  <r>
    <x v="3"/>
    <x v="7"/>
    <x v="13"/>
    <s v=" "/>
    <s v=" "/>
  </r>
  <r>
    <x v="3"/>
    <x v="8"/>
    <x v="13"/>
    <s v=" "/>
    <s v=" "/>
  </r>
  <r>
    <x v="3"/>
    <x v="9"/>
    <x v="13"/>
    <s v=" "/>
    <s v=" "/>
  </r>
  <r>
    <x v="3"/>
    <x v="10"/>
    <x v="13"/>
    <s v=" "/>
    <s v=" "/>
  </r>
  <r>
    <x v="3"/>
    <x v="11"/>
    <x v="13"/>
    <s v=" "/>
    <s v=" "/>
  </r>
  <r>
    <x v="4"/>
    <x v="0"/>
    <x v="13"/>
    <s v=" "/>
    <s v=" "/>
  </r>
  <r>
    <x v="4"/>
    <x v="1"/>
    <x v="13"/>
    <s v=" "/>
    <s v=" "/>
  </r>
  <r>
    <x v="4"/>
    <x v="2"/>
    <x v="13"/>
    <s v=" "/>
    <s v=" "/>
  </r>
  <r>
    <x v="4"/>
    <x v="3"/>
    <x v="13"/>
    <s v=" "/>
    <s v=" "/>
  </r>
  <r>
    <x v="4"/>
    <x v="4"/>
    <x v="13"/>
    <s v=" "/>
    <s v=" "/>
  </r>
  <r>
    <x v="4"/>
    <x v="5"/>
    <x v="13"/>
    <s v=" "/>
    <s v=" "/>
  </r>
  <r>
    <x v="4"/>
    <x v="6"/>
    <x v="13"/>
    <s v=" "/>
    <s v=" "/>
  </r>
  <r>
    <x v="4"/>
    <x v="7"/>
    <x v="13"/>
    <s v=" "/>
    <s v=" "/>
  </r>
  <r>
    <x v="4"/>
    <x v="8"/>
    <x v="13"/>
    <s v=" "/>
    <s v=" "/>
  </r>
  <r>
    <x v="4"/>
    <x v="9"/>
    <x v="13"/>
    <s v=" "/>
    <s v=" "/>
  </r>
  <r>
    <x v="4"/>
    <x v="10"/>
    <x v="13"/>
    <s v=" "/>
    <s v=" "/>
  </r>
  <r>
    <x v="4"/>
    <x v="11"/>
    <x v="13"/>
    <s v=" "/>
    <s v=" "/>
  </r>
  <r>
    <x v="5"/>
    <x v="0"/>
    <x v="13"/>
    <s v=" "/>
    <s v=" "/>
  </r>
  <r>
    <x v="5"/>
    <x v="1"/>
    <x v="13"/>
    <s v=" "/>
    <s v=" "/>
  </r>
  <r>
    <x v="5"/>
    <x v="2"/>
    <x v="13"/>
    <s v=" "/>
    <s v=" "/>
  </r>
  <r>
    <x v="5"/>
    <x v="3"/>
    <x v="13"/>
    <s v=" "/>
    <s v=" "/>
  </r>
  <r>
    <x v="5"/>
    <x v="4"/>
    <x v="13"/>
    <s v=" "/>
    <s v=" "/>
  </r>
  <r>
    <x v="5"/>
    <x v="5"/>
    <x v="13"/>
    <s v=" "/>
    <s v=" "/>
  </r>
  <r>
    <x v="5"/>
    <x v="6"/>
    <x v="13"/>
    <s v=" "/>
    <s v=" "/>
  </r>
  <r>
    <x v="5"/>
    <x v="7"/>
    <x v="13"/>
    <s v=" "/>
    <s v=" "/>
  </r>
  <r>
    <x v="5"/>
    <x v="8"/>
    <x v="13"/>
    <s v=" "/>
    <s v=" "/>
  </r>
  <r>
    <x v="5"/>
    <x v="9"/>
    <x v="13"/>
    <s v=" "/>
    <s v=" "/>
  </r>
  <r>
    <x v="5"/>
    <x v="10"/>
    <x v="13"/>
    <s v=" "/>
    <s v=" "/>
  </r>
  <r>
    <x v="5"/>
    <x v="11"/>
    <x v="13"/>
    <s v=" "/>
    <s v=" "/>
  </r>
  <r>
    <x v="6"/>
    <x v="0"/>
    <x v="13"/>
    <s v=" "/>
    <s v=" "/>
  </r>
  <r>
    <x v="6"/>
    <x v="1"/>
    <x v="13"/>
    <s v=" "/>
    <s v=" "/>
  </r>
  <r>
    <x v="6"/>
    <x v="2"/>
    <x v="13"/>
    <s v=" "/>
    <s v=" "/>
  </r>
  <r>
    <x v="6"/>
    <x v="3"/>
    <x v="13"/>
    <s v=" "/>
    <s v=" "/>
  </r>
  <r>
    <x v="6"/>
    <x v="4"/>
    <x v="13"/>
    <s v=" "/>
    <s v=" "/>
  </r>
  <r>
    <x v="6"/>
    <x v="5"/>
    <x v="13"/>
    <s v=" "/>
    <s v=" "/>
  </r>
  <r>
    <x v="6"/>
    <x v="6"/>
    <x v="13"/>
    <s v=" "/>
    <s v=" "/>
  </r>
  <r>
    <x v="6"/>
    <x v="7"/>
    <x v="13"/>
    <s v=" "/>
    <s v=" "/>
  </r>
  <r>
    <x v="6"/>
    <x v="8"/>
    <x v="13"/>
    <s v=" "/>
    <s v=" "/>
  </r>
  <r>
    <x v="6"/>
    <x v="9"/>
    <x v="13"/>
    <s v=" "/>
    <s v=" "/>
  </r>
  <r>
    <x v="6"/>
    <x v="10"/>
    <x v="13"/>
    <s v=" "/>
    <s v=" "/>
  </r>
  <r>
    <x v="6"/>
    <x v="11"/>
    <x v="13"/>
    <s v=" "/>
    <s v=" "/>
  </r>
  <r>
    <x v="0"/>
    <x v="0"/>
    <x v="14"/>
    <s v=" "/>
    <s v=" "/>
  </r>
  <r>
    <x v="0"/>
    <x v="1"/>
    <x v="14"/>
    <s v=" "/>
    <s v=" "/>
  </r>
  <r>
    <x v="0"/>
    <x v="2"/>
    <x v="14"/>
    <s v=" "/>
    <s v=" "/>
  </r>
  <r>
    <x v="0"/>
    <x v="3"/>
    <x v="14"/>
    <s v=" "/>
    <s v=" "/>
  </r>
  <r>
    <x v="0"/>
    <x v="4"/>
    <x v="14"/>
    <s v=" "/>
    <s v=" "/>
  </r>
  <r>
    <x v="0"/>
    <x v="5"/>
    <x v="14"/>
    <s v=" "/>
    <s v=" "/>
  </r>
  <r>
    <x v="0"/>
    <x v="6"/>
    <x v="14"/>
    <s v=" "/>
    <s v=" "/>
  </r>
  <r>
    <x v="0"/>
    <x v="7"/>
    <x v="14"/>
    <s v=" "/>
    <s v=" "/>
  </r>
  <r>
    <x v="0"/>
    <x v="8"/>
    <x v="14"/>
    <s v=" "/>
    <s v=" "/>
  </r>
  <r>
    <x v="0"/>
    <x v="9"/>
    <x v="14"/>
    <s v=" "/>
    <s v=" "/>
  </r>
  <r>
    <x v="0"/>
    <x v="10"/>
    <x v="14"/>
    <s v=" "/>
    <s v=" "/>
  </r>
  <r>
    <x v="0"/>
    <x v="11"/>
    <x v="14"/>
    <s v=" "/>
    <s v=" "/>
  </r>
  <r>
    <x v="1"/>
    <x v="0"/>
    <x v="14"/>
    <s v=" "/>
    <s v=" "/>
  </r>
  <r>
    <x v="1"/>
    <x v="1"/>
    <x v="14"/>
    <s v=" "/>
    <s v=" "/>
  </r>
  <r>
    <x v="1"/>
    <x v="2"/>
    <x v="14"/>
    <s v=" "/>
    <s v=" "/>
  </r>
  <r>
    <x v="1"/>
    <x v="3"/>
    <x v="14"/>
    <s v=" "/>
    <s v=" "/>
  </r>
  <r>
    <x v="1"/>
    <x v="4"/>
    <x v="14"/>
    <s v=" "/>
    <s v=" "/>
  </r>
  <r>
    <x v="1"/>
    <x v="5"/>
    <x v="14"/>
    <s v=" "/>
    <s v=" "/>
  </r>
  <r>
    <x v="1"/>
    <x v="6"/>
    <x v="14"/>
    <s v=" "/>
    <s v=" "/>
  </r>
  <r>
    <x v="1"/>
    <x v="7"/>
    <x v="14"/>
    <s v=" "/>
    <s v=" "/>
  </r>
  <r>
    <x v="1"/>
    <x v="8"/>
    <x v="14"/>
    <s v=" "/>
    <s v=" "/>
  </r>
  <r>
    <x v="1"/>
    <x v="9"/>
    <x v="14"/>
    <s v=" "/>
    <s v=" "/>
  </r>
  <r>
    <x v="1"/>
    <x v="10"/>
    <x v="14"/>
    <s v=" "/>
    <s v=" "/>
  </r>
  <r>
    <x v="1"/>
    <x v="11"/>
    <x v="14"/>
    <s v=" "/>
    <s v=" "/>
  </r>
  <r>
    <x v="2"/>
    <x v="0"/>
    <x v="14"/>
    <s v=" "/>
    <s v=" "/>
  </r>
  <r>
    <x v="2"/>
    <x v="1"/>
    <x v="14"/>
    <s v=" "/>
    <s v=" "/>
  </r>
  <r>
    <x v="2"/>
    <x v="2"/>
    <x v="14"/>
    <s v=" "/>
    <s v=" "/>
  </r>
  <r>
    <x v="2"/>
    <x v="3"/>
    <x v="14"/>
    <s v=" "/>
    <s v=" "/>
  </r>
  <r>
    <x v="2"/>
    <x v="4"/>
    <x v="14"/>
    <s v=" "/>
    <s v=" "/>
  </r>
  <r>
    <x v="2"/>
    <x v="5"/>
    <x v="14"/>
    <s v=" "/>
    <s v=" "/>
  </r>
  <r>
    <x v="2"/>
    <x v="6"/>
    <x v="14"/>
    <s v=" "/>
    <s v=" "/>
  </r>
  <r>
    <x v="2"/>
    <x v="7"/>
    <x v="14"/>
    <s v=" "/>
    <s v=" "/>
  </r>
  <r>
    <x v="2"/>
    <x v="8"/>
    <x v="14"/>
    <s v=" "/>
    <s v=" "/>
  </r>
  <r>
    <x v="2"/>
    <x v="9"/>
    <x v="14"/>
    <s v=" "/>
    <s v=" "/>
  </r>
  <r>
    <x v="2"/>
    <x v="10"/>
    <x v="14"/>
    <s v=" "/>
    <s v=" "/>
  </r>
  <r>
    <x v="2"/>
    <x v="11"/>
    <x v="14"/>
    <s v=" "/>
    <s v=" "/>
  </r>
  <r>
    <x v="3"/>
    <x v="0"/>
    <x v="14"/>
    <s v=" "/>
    <s v=" "/>
  </r>
  <r>
    <x v="3"/>
    <x v="1"/>
    <x v="14"/>
    <s v=" "/>
    <s v=" "/>
  </r>
  <r>
    <x v="3"/>
    <x v="2"/>
    <x v="14"/>
    <s v=" "/>
    <s v=" "/>
  </r>
  <r>
    <x v="3"/>
    <x v="3"/>
    <x v="14"/>
    <s v=" "/>
    <s v=" "/>
  </r>
  <r>
    <x v="3"/>
    <x v="4"/>
    <x v="14"/>
    <s v=" "/>
    <s v=" "/>
  </r>
  <r>
    <x v="3"/>
    <x v="5"/>
    <x v="14"/>
    <s v=" "/>
    <s v=" "/>
  </r>
  <r>
    <x v="3"/>
    <x v="6"/>
    <x v="14"/>
    <s v=" "/>
    <s v=" "/>
  </r>
  <r>
    <x v="3"/>
    <x v="7"/>
    <x v="14"/>
    <s v=" "/>
    <s v=" "/>
  </r>
  <r>
    <x v="3"/>
    <x v="8"/>
    <x v="14"/>
    <s v=" "/>
    <s v=" "/>
  </r>
  <r>
    <x v="3"/>
    <x v="9"/>
    <x v="14"/>
    <s v=" "/>
    <s v=" "/>
  </r>
  <r>
    <x v="3"/>
    <x v="10"/>
    <x v="14"/>
    <s v=" "/>
    <s v=" "/>
  </r>
  <r>
    <x v="3"/>
    <x v="11"/>
    <x v="14"/>
    <s v=" "/>
    <s v=" "/>
  </r>
  <r>
    <x v="4"/>
    <x v="0"/>
    <x v="14"/>
    <s v=" "/>
    <s v=" "/>
  </r>
  <r>
    <x v="4"/>
    <x v="1"/>
    <x v="14"/>
    <s v=" "/>
    <s v=" "/>
  </r>
  <r>
    <x v="4"/>
    <x v="2"/>
    <x v="14"/>
    <s v=" "/>
    <s v=" "/>
  </r>
  <r>
    <x v="4"/>
    <x v="3"/>
    <x v="14"/>
    <s v=" "/>
    <s v=" "/>
  </r>
  <r>
    <x v="4"/>
    <x v="4"/>
    <x v="14"/>
    <s v=" "/>
    <s v=" "/>
  </r>
  <r>
    <x v="4"/>
    <x v="5"/>
    <x v="14"/>
    <s v=" "/>
    <s v=" "/>
  </r>
  <r>
    <x v="4"/>
    <x v="6"/>
    <x v="14"/>
    <s v=" "/>
    <s v=" "/>
  </r>
  <r>
    <x v="4"/>
    <x v="7"/>
    <x v="14"/>
    <s v=" "/>
    <s v=" "/>
  </r>
  <r>
    <x v="4"/>
    <x v="8"/>
    <x v="14"/>
    <s v=" "/>
    <s v=" "/>
  </r>
  <r>
    <x v="4"/>
    <x v="9"/>
    <x v="14"/>
    <s v=" "/>
    <s v=" "/>
  </r>
  <r>
    <x v="4"/>
    <x v="10"/>
    <x v="14"/>
    <s v=" "/>
    <s v=" "/>
  </r>
  <r>
    <x v="4"/>
    <x v="11"/>
    <x v="14"/>
    <s v=" "/>
    <s v=" "/>
  </r>
  <r>
    <x v="5"/>
    <x v="0"/>
    <x v="14"/>
    <s v=" "/>
    <s v=" "/>
  </r>
  <r>
    <x v="5"/>
    <x v="1"/>
    <x v="14"/>
    <s v=" "/>
    <s v=" "/>
  </r>
  <r>
    <x v="5"/>
    <x v="2"/>
    <x v="14"/>
    <s v=" "/>
    <s v=" "/>
  </r>
  <r>
    <x v="5"/>
    <x v="3"/>
    <x v="14"/>
    <s v=" "/>
    <s v=" "/>
  </r>
  <r>
    <x v="5"/>
    <x v="4"/>
    <x v="14"/>
    <s v=" "/>
    <s v=" "/>
  </r>
  <r>
    <x v="5"/>
    <x v="5"/>
    <x v="14"/>
    <s v=" "/>
    <s v=" "/>
  </r>
  <r>
    <x v="5"/>
    <x v="6"/>
    <x v="14"/>
    <s v=" "/>
    <s v=" "/>
  </r>
  <r>
    <x v="5"/>
    <x v="7"/>
    <x v="14"/>
    <s v=" "/>
    <s v=" "/>
  </r>
  <r>
    <x v="5"/>
    <x v="8"/>
    <x v="14"/>
    <s v=" "/>
    <s v=" "/>
  </r>
  <r>
    <x v="5"/>
    <x v="9"/>
    <x v="14"/>
    <s v=" "/>
    <s v=" "/>
  </r>
  <r>
    <x v="5"/>
    <x v="10"/>
    <x v="14"/>
    <s v=" "/>
    <s v=" "/>
  </r>
  <r>
    <x v="5"/>
    <x v="11"/>
    <x v="14"/>
    <s v=" "/>
    <s v=" "/>
  </r>
  <r>
    <x v="6"/>
    <x v="0"/>
    <x v="14"/>
    <s v=" "/>
    <s v=" "/>
  </r>
  <r>
    <x v="6"/>
    <x v="1"/>
    <x v="14"/>
    <s v=" "/>
    <s v=" "/>
  </r>
  <r>
    <x v="6"/>
    <x v="2"/>
    <x v="14"/>
    <s v=" "/>
    <s v=" "/>
  </r>
  <r>
    <x v="6"/>
    <x v="3"/>
    <x v="14"/>
    <s v=" "/>
    <s v=" "/>
  </r>
  <r>
    <x v="6"/>
    <x v="4"/>
    <x v="14"/>
    <s v=" "/>
    <s v=" "/>
  </r>
  <r>
    <x v="6"/>
    <x v="5"/>
    <x v="14"/>
    <s v=" "/>
    <s v=" "/>
  </r>
  <r>
    <x v="6"/>
    <x v="6"/>
    <x v="14"/>
    <s v=" "/>
    <s v=" "/>
  </r>
  <r>
    <x v="6"/>
    <x v="7"/>
    <x v="14"/>
    <s v=" "/>
    <s v=" "/>
  </r>
  <r>
    <x v="6"/>
    <x v="8"/>
    <x v="14"/>
    <s v=" "/>
    <s v=" "/>
  </r>
  <r>
    <x v="6"/>
    <x v="9"/>
    <x v="14"/>
    <s v=" "/>
    <s v=" "/>
  </r>
  <r>
    <x v="6"/>
    <x v="10"/>
    <x v="14"/>
    <s v=" "/>
    <s v=" "/>
  </r>
  <r>
    <x v="6"/>
    <x v="11"/>
    <x v="14"/>
    <s v=" "/>
    <s v=" "/>
  </r>
  <r>
    <x v="0"/>
    <x v="0"/>
    <x v="15"/>
    <s v=" "/>
    <s v=" "/>
  </r>
  <r>
    <x v="0"/>
    <x v="1"/>
    <x v="15"/>
    <s v=" "/>
    <s v=" "/>
  </r>
  <r>
    <x v="0"/>
    <x v="2"/>
    <x v="15"/>
    <s v=" "/>
    <s v=" "/>
  </r>
  <r>
    <x v="0"/>
    <x v="3"/>
    <x v="15"/>
    <s v=" "/>
    <s v=" "/>
  </r>
  <r>
    <x v="0"/>
    <x v="4"/>
    <x v="15"/>
    <s v=" "/>
    <s v=" "/>
  </r>
  <r>
    <x v="0"/>
    <x v="5"/>
    <x v="15"/>
    <s v=" "/>
    <s v=" "/>
  </r>
  <r>
    <x v="0"/>
    <x v="6"/>
    <x v="15"/>
    <s v=" "/>
    <s v=" "/>
  </r>
  <r>
    <x v="0"/>
    <x v="7"/>
    <x v="15"/>
    <s v=" "/>
    <s v=" "/>
  </r>
  <r>
    <x v="0"/>
    <x v="8"/>
    <x v="15"/>
    <s v=" "/>
    <s v=" "/>
  </r>
  <r>
    <x v="0"/>
    <x v="9"/>
    <x v="15"/>
    <s v=" "/>
    <s v=" "/>
  </r>
  <r>
    <x v="0"/>
    <x v="10"/>
    <x v="15"/>
    <s v=" "/>
    <s v=" "/>
  </r>
  <r>
    <x v="0"/>
    <x v="11"/>
    <x v="15"/>
    <s v=" "/>
    <s v=" "/>
  </r>
  <r>
    <x v="1"/>
    <x v="0"/>
    <x v="15"/>
    <s v=" "/>
    <s v=" "/>
  </r>
  <r>
    <x v="1"/>
    <x v="1"/>
    <x v="15"/>
    <s v=" "/>
    <s v=" "/>
  </r>
  <r>
    <x v="1"/>
    <x v="2"/>
    <x v="15"/>
    <s v=" "/>
    <s v=" "/>
  </r>
  <r>
    <x v="1"/>
    <x v="3"/>
    <x v="15"/>
    <s v=" "/>
    <s v=" "/>
  </r>
  <r>
    <x v="1"/>
    <x v="4"/>
    <x v="15"/>
    <s v=" "/>
    <s v=" "/>
  </r>
  <r>
    <x v="1"/>
    <x v="5"/>
    <x v="15"/>
    <s v=" "/>
    <s v=" "/>
  </r>
  <r>
    <x v="1"/>
    <x v="6"/>
    <x v="15"/>
    <s v=" "/>
    <s v=" "/>
  </r>
  <r>
    <x v="1"/>
    <x v="7"/>
    <x v="15"/>
    <s v=" "/>
    <s v=" "/>
  </r>
  <r>
    <x v="1"/>
    <x v="8"/>
    <x v="15"/>
    <s v=" "/>
    <s v=" "/>
  </r>
  <r>
    <x v="1"/>
    <x v="9"/>
    <x v="15"/>
    <s v=" "/>
    <s v=" "/>
  </r>
  <r>
    <x v="1"/>
    <x v="10"/>
    <x v="15"/>
    <s v=" "/>
    <s v=" "/>
  </r>
  <r>
    <x v="1"/>
    <x v="11"/>
    <x v="15"/>
    <s v=" "/>
    <s v=" "/>
  </r>
  <r>
    <x v="2"/>
    <x v="0"/>
    <x v="15"/>
    <s v=" "/>
    <s v=" "/>
  </r>
  <r>
    <x v="2"/>
    <x v="1"/>
    <x v="15"/>
    <s v=" "/>
    <s v=" "/>
  </r>
  <r>
    <x v="2"/>
    <x v="2"/>
    <x v="15"/>
    <s v=" "/>
    <s v=" "/>
  </r>
  <r>
    <x v="2"/>
    <x v="3"/>
    <x v="15"/>
    <s v=" "/>
    <s v=" "/>
  </r>
  <r>
    <x v="2"/>
    <x v="4"/>
    <x v="15"/>
    <s v=" "/>
    <s v=" "/>
  </r>
  <r>
    <x v="2"/>
    <x v="5"/>
    <x v="15"/>
    <s v=" "/>
    <s v=" "/>
  </r>
  <r>
    <x v="2"/>
    <x v="6"/>
    <x v="15"/>
    <s v=" "/>
    <s v=" "/>
  </r>
  <r>
    <x v="2"/>
    <x v="7"/>
    <x v="15"/>
    <s v=" "/>
    <s v=" "/>
  </r>
  <r>
    <x v="2"/>
    <x v="8"/>
    <x v="15"/>
    <s v=" "/>
    <s v=" "/>
  </r>
  <r>
    <x v="2"/>
    <x v="9"/>
    <x v="15"/>
    <s v=" "/>
    <s v=" "/>
  </r>
  <r>
    <x v="2"/>
    <x v="10"/>
    <x v="15"/>
    <s v=" "/>
    <s v=" "/>
  </r>
  <r>
    <x v="2"/>
    <x v="11"/>
    <x v="15"/>
    <s v=" "/>
    <s v=" "/>
  </r>
  <r>
    <x v="3"/>
    <x v="0"/>
    <x v="15"/>
    <s v=" "/>
    <s v=" "/>
  </r>
  <r>
    <x v="3"/>
    <x v="1"/>
    <x v="15"/>
    <s v=" "/>
    <s v=" "/>
  </r>
  <r>
    <x v="3"/>
    <x v="2"/>
    <x v="15"/>
    <s v=" "/>
    <s v=" "/>
  </r>
  <r>
    <x v="3"/>
    <x v="3"/>
    <x v="15"/>
    <s v=" "/>
    <s v=" "/>
  </r>
  <r>
    <x v="3"/>
    <x v="4"/>
    <x v="15"/>
    <s v=" "/>
    <s v=" "/>
  </r>
  <r>
    <x v="3"/>
    <x v="5"/>
    <x v="15"/>
    <s v=" "/>
    <s v=" "/>
  </r>
  <r>
    <x v="3"/>
    <x v="6"/>
    <x v="15"/>
    <s v=" "/>
    <s v=" "/>
  </r>
  <r>
    <x v="3"/>
    <x v="7"/>
    <x v="15"/>
    <s v=" "/>
    <s v=" "/>
  </r>
  <r>
    <x v="3"/>
    <x v="8"/>
    <x v="15"/>
    <s v=" "/>
    <s v=" "/>
  </r>
  <r>
    <x v="3"/>
    <x v="9"/>
    <x v="15"/>
    <s v=" "/>
    <s v=" "/>
  </r>
  <r>
    <x v="3"/>
    <x v="10"/>
    <x v="15"/>
    <s v=" "/>
    <s v=" "/>
  </r>
  <r>
    <x v="3"/>
    <x v="11"/>
    <x v="15"/>
    <s v=" "/>
    <s v=" "/>
  </r>
  <r>
    <x v="4"/>
    <x v="0"/>
    <x v="15"/>
    <s v=" "/>
    <s v=" "/>
  </r>
  <r>
    <x v="4"/>
    <x v="1"/>
    <x v="15"/>
    <s v=" "/>
    <s v=" "/>
  </r>
  <r>
    <x v="4"/>
    <x v="2"/>
    <x v="15"/>
    <s v=" "/>
    <s v=" "/>
  </r>
  <r>
    <x v="4"/>
    <x v="3"/>
    <x v="15"/>
    <s v=" "/>
    <s v=" "/>
  </r>
  <r>
    <x v="4"/>
    <x v="4"/>
    <x v="15"/>
    <s v=" "/>
    <s v=" "/>
  </r>
  <r>
    <x v="4"/>
    <x v="5"/>
    <x v="15"/>
    <s v=" "/>
    <s v=" "/>
  </r>
  <r>
    <x v="4"/>
    <x v="6"/>
    <x v="15"/>
    <s v=" "/>
    <s v=" "/>
  </r>
  <r>
    <x v="4"/>
    <x v="7"/>
    <x v="15"/>
    <s v=" "/>
    <s v=" "/>
  </r>
  <r>
    <x v="4"/>
    <x v="8"/>
    <x v="15"/>
    <s v=" "/>
    <s v=" "/>
  </r>
  <r>
    <x v="4"/>
    <x v="9"/>
    <x v="15"/>
    <s v=" "/>
    <s v=" "/>
  </r>
  <r>
    <x v="4"/>
    <x v="10"/>
    <x v="15"/>
    <s v=" "/>
    <s v=" "/>
  </r>
  <r>
    <x v="4"/>
    <x v="11"/>
    <x v="15"/>
    <s v=" "/>
    <s v=" "/>
  </r>
  <r>
    <x v="5"/>
    <x v="0"/>
    <x v="15"/>
    <s v=" "/>
    <s v=" "/>
  </r>
  <r>
    <x v="5"/>
    <x v="1"/>
    <x v="15"/>
    <s v=" "/>
    <s v=" "/>
  </r>
  <r>
    <x v="5"/>
    <x v="2"/>
    <x v="15"/>
    <s v=" "/>
    <s v=" "/>
  </r>
  <r>
    <x v="5"/>
    <x v="3"/>
    <x v="15"/>
    <s v=" "/>
    <s v=" "/>
  </r>
  <r>
    <x v="5"/>
    <x v="4"/>
    <x v="15"/>
    <s v=" "/>
    <s v=" "/>
  </r>
  <r>
    <x v="5"/>
    <x v="5"/>
    <x v="15"/>
    <s v=" "/>
    <s v=" "/>
  </r>
  <r>
    <x v="5"/>
    <x v="6"/>
    <x v="15"/>
    <s v=" "/>
    <s v=" "/>
  </r>
  <r>
    <x v="5"/>
    <x v="7"/>
    <x v="15"/>
    <s v=" "/>
    <s v=" "/>
  </r>
  <r>
    <x v="5"/>
    <x v="8"/>
    <x v="15"/>
    <s v=" "/>
    <s v=" "/>
  </r>
  <r>
    <x v="5"/>
    <x v="9"/>
    <x v="15"/>
    <s v=" "/>
    <s v=" "/>
  </r>
  <r>
    <x v="5"/>
    <x v="10"/>
    <x v="15"/>
    <s v=" "/>
    <s v=" "/>
  </r>
  <r>
    <x v="5"/>
    <x v="11"/>
    <x v="15"/>
    <s v=" "/>
    <s v=" "/>
  </r>
  <r>
    <x v="6"/>
    <x v="0"/>
    <x v="15"/>
    <s v=" "/>
    <s v=" "/>
  </r>
  <r>
    <x v="6"/>
    <x v="1"/>
    <x v="15"/>
    <s v=" "/>
    <s v=" "/>
  </r>
  <r>
    <x v="6"/>
    <x v="2"/>
    <x v="15"/>
    <s v=" "/>
    <s v=" "/>
  </r>
  <r>
    <x v="6"/>
    <x v="3"/>
    <x v="15"/>
    <s v=" "/>
    <s v=" "/>
  </r>
  <r>
    <x v="6"/>
    <x v="4"/>
    <x v="15"/>
    <s v=" "/>
    <s v=" "/>
  </r>
  <r>
    <x v="6"/>
    <x v="5"/>
    <x v="15"/>
    <s v=" "/>
    <s v=" "/>
  </r>
  <r>
    <x v="6"/>
    <x v="6"/>
    <x v="15"/>
    <s v=" "/>
    <s v=" "/>
  </r>
  <r>
    <x v="6"/>
    <x v="7"/>
    <x v="15"/>
    <s v=" "/>
    <s v=" "/>
  </r>
  <r>
    <x v="6"/>
    <x v="8"/>
    <x v="15"/>
    <s v=" "/>
    <s v=" "/>
  </r>
  <r>
    <x v="6"/>
    <x v="9"/>
    <x v="15"/>
    <s v=" "/>
    <s v=" "/>
  </r>
  <r>
    <x v="6"/>
    <x v="10"/>
    <x v="15"/>
    <s v=" "/>
    <s v=" "/>
  </r>
  <r>
    <x v="6"/>
    <x v="11"/>
    <x v="15"/>
    <s v=" "/>
    <s v=" "/>
  </r>
  <r>
    <x v="0"/>
    <x v="0"/>
    <x v="16"/>
    <s v=" "/>
    <s v=" "/>
  </r>
  <r>
    <x v="0"/>
    <x v="1"/>
    <x v="16"/>
    <s v=" "/>
    <s v=" "/>
  </r>
  <r>
    <x v="0"/>
    <x v="2"/>
    <x v="16"/>
    <s v=" "/>
    <s v=" "/>
  </r>
  <r>
    <x v="0"/>
    <x v="3"/>
    <x v="16"/>
    <s v=" "/>
    <s v=" "/>
  </r>
  <r>
    <x v="0"/>
    <x v="4"/>
    <x v="16"/>
    <s v=" "/>
    <s v=" "/>
  </r>
  <r>
    <x v="0"/>
    <x v="5"/>
    <x v="16"/>
    <s v=" "/>
    <s v=" "/>
  </r>
  <r>
    <x v="0"/>
    <x v="6"/>
    <x v="16"/>
    <s v=" "/>
    <s v=" "/>
  </r>
  <r>
    <x v="0"/>
    <x v="7"/>
    <x v="16"/>
    <s v=" "/>
    <s v=" "/>
  </r>
  <r>
    <x v="0"/>
    <x v="8"/>
    <x v="16"/>
    <s v=" "/>
    <s v=" "/>
  </r>
  <r>
    <x v="0"/>
    <x v="9"/>
    <x v="16"/>
    <s v=" "/>
    <s v=" "/>
  </r>
  <r>
    <x v="0"/>
    <x v="10"/>
    <x v="16"/>
    <s v=" "/>
    <s v=" "/>
  </r>
  <r>
    <x v="0"/>
    <x v="11"/>
    <x v="16"/>
    <s v=" "/>
    <s v=" "/>
  </r>
  <r>
    <x v="1"/>
    <x v="0"/>
    <x v="16"/>
    <s v=" "/>
    <s v=" "/>
  </r>
  <r>
    <x v="1"/>
    <x v="1"/>
    <x v="16"/>
    <s v=" "/>
    <s v=" "/>
  </r>
  <r>
    <x v="1"/>
    <x v="2"/>
    <x v="16"/>
    <s v=" "/>
    <s v=" "/>
  </r>
  <r>
    <x v="1"/>
    <x v="3"/>
    <x v="16"/>
    <s v=" "/>
    <s v=" "/>
  </r>
  <r>
    <x v="1"/>
    <x v="4"/>
    <x v="16"/>
    <s v=" "/>
    <s v=" "/>
  </r>
  <r>
    <x v="1"/>
    <x v="5"/>
    <x v="16"/>
    <s v=" "/>
    <s v=" "/>
  </r>
  <r>
    <x v="1"/>
    <x v="6"/>
    <x v="16"/>
    <s v=" "/>
    <s v=" "/>
  </r>
  <r>
    <x v="1"/>
    <x v="7"/>
    <x v="16"/>
    <s v=" "/>
    <s v=" "/>
  </r>
  <r>
    <x v="1"/>
    <x v="8"/>
    <x v="16"/>
    <s v=" "/>
    <s v=" "/>
  </r>
  <r>
    <x v="1"/>
    <x v="9"/>
    <x v="16"/>
    <s v=" "/>
    <s v=" "/>
  </r>
  <r>
    <x v="1"/>
    <x v="10"/>
    <x v="16"/>
    <s v=" "/>
    <s v=" "/>
  </r>
  <r>
    <x v="1"/>
    <x v="11"/>
    <x v="16"/>
    <s v=" "/>
    <s v=" "/>
  </r>
  <r>
    <x v="2"/>
    <x v="0"/>
    <x v="16"/>
    <s v=" "/>
    <s v=" "/>
  </r>
  <r>
    <x v="2"/>
    <x v="1"/>
    <x v="16"/>
    <s v=" "/>
    <s v=" "/>
  </r>
  <r>
    <x v="2"/>
    <x v="2"/>
    <x v="16"/>
    <s v=" "/>
    <s v=" "/>
  </r>
  <r>
    <x v="2"/>
    <x v="3"/>
    <x v="16"/>
    <s v=" "/>
    <s v=" "/>
  </r>
  <r>
    <x v="2"/>
    <x v="4"/>
    <x v="16"/>
    <s v=" "/>
    <s v=" "/>
  </r>
  <r>
    <x v="2"/>
    <x v="5"/>
    <x v="16"/>
    <s v=" "/>
    <s v=" "/>
  </r>
  <r>
    <x v="2"/>
    <x v="6"/>
    <x v="16"/>
    <s v=" "/>
    <s v=" "/>
  </r>
  <r>
    <x v="2"/>
    <x v="7"/>
    <x v="16"/>
    <s v=" "/>
    <s v=" "/>
  </r>
  <r>
    <x v="2"/>
    <x v="8"/>
    <x v="16"/>
    <s v=" "/>
    <s v=" "/>
  </r>
  <r>
    <x v="2"/>
    <x v="9"/>
    <x v="16"/>
    <s v=" "/>
    <s v=" "/>
  </r>
  <r>
    <x v="2"/>
    <x v="10"/>
    <x v="16"/>
    <s v=" "/>
    <s v=" "/>
  </r>
  <r>
    <x v="2"/>
    <x v="11"/>
    <x v="16"/>
    <s v=" "/>
    <s v=" "/>
  </r>
  <r>
    <x v="3"/>
    <x v="0"/>
    <x v="16"/>
    <s v=" "/>
    <s v=" "/>
  </r>
  <r>
    <x v="3"/>
    <x v="1"/>
    <x v="16"/>
    <s v=" "/>
    <s v=" "/>
  </r>
  <r>
    <x v="3"/>
    <x v="2"/>
    <x v="16"/>
    <s v=" "/>
    <s v=" "/>
  </r>
  <r>
    <x v="3"/>
    <x v="3"/>
    <x v="16"/>
    <s v=" "/>
    <s v=" "/>
  </r>
  <r>
    <x v="3"/>
    <x v="4"/>
    <x v="16"/>
    <s v=" "/>
    <s v=" "/>
  </r>
  <r>
    <x v="3"/>
    <x v="5"/>
    <x v="16"/>
    <s v=" "/>
    <s v=" "/>
  </r>
  <r>
    <x v="3"/>
    <x v="6"/>
    <x v="16"/>
    <s v=" "/>
    <s v=" "/>
  </r>
  <r>
    <x v="3"/>
    <x v="7"/>
    <x v="16"/>
    <s v=" "/>
    <s v=" "/>
  </r>
  <r>
    <x v="3"/>
    <x v="8"/>
    <x v="16"/>
    <s v=" "/>
    <s v=" "/>
  </r>
  <r>
    <x v="3"/>
    <x v="9"/>
    <x v="16"/>
    <s v=" "/>
    <s v=" "/>
  </r>
  <r>
    <x v="3"/>
    <x v="10"/>
    <x v="16"/>
    <s v=" "/>
    <s v=" "/>
  </r>
  <r>
    <x v="3"/>
    <x v="11"/>
    <x v="16"/>
    <s v=" "/>
    <s v=" "/>
  </r>
  <r>
    <x v="4"/>
    <x v="0"/>
    <x v="16"/>
    <s v=" "/>
    <s v=" "/>
  </r>
  <r>
    <x v="4"/>
    <x v="1"/>
    <x v="16"/>
    <s v=" "/>
    <s v=" "/>
  </r>
  <r>
    <x v="4"/>
    <x v="2"/>
    <x v="16"/>
    <s v=" "/>
    <s v=" "/>
  </r>
  <r>
    <x v="4"/>
    <x v="3"/>
    <x v="16"/>
    <s v=" "/>
    <s v=" "/>
  </r>
  <r>
    <x v="4"/>
    <x v="4"/>
    <x v="16"/>
    <s v=" "/>
    <s v=" "/>
  </r>
  <r>
    <x v="4"/>
    <x v="5"/>
    <x v="16"/>
    <s v=" "/>
    <s v=" "/>
  </r>
  <r>
    <x v="4"/>
    <x v="6"/>
    <x v="16"/>
    <s v=" "/>
    <s v=" "/>
  </r>
  <r>
    <x v="4"/>
    <x v="7"/>
    <x v="16"/>
    <s v=" "/>
    <s v=" "/>
  </r>
  <r>
    <x v="4"/>
    <x v="8"/>
    <x v="16"/>
    <s v=" "/>
    <s v=" "/>
  </r>
  <r>
    <x v="4"/>
    <x v="9"/>
    <x v="16"/>
    <s v=" "/>
    <s v=" "/>
  </r>
  <r>
    <x v="4"/>
    <x v="10"/>
    <x v="16"/>
    <s v=" "/>
    <s v=" "/>
  </r>
  <r>
    <x v="4"/>
    <x v="11"/>
    <x v="16"/>
    <s v=" "/>
    <s v=" "/>
  </r>
  <r>
    <x v="5"/>
    <x v="0"/>
    <x v="16"/>
    <s v=" "/>
    <s v=" "/>
  </r>
  <r>
    <x v="5"/>
    <x v="1"/>
    <x v="16"/>
    <s v=" "/>
    <s v=" "/>
  </r>
  <r>
    <x v="5"/>
    <x v="2"/>
    <x v="16"/>
    <s v=" "/>
    <s v=" "/>
  </r>
  <r>
    <x v="5"/>
    <x v="3"/>
    <x v="16"/>
    <s v=" "/>
    <s v=" "/>
  </r>
  <r>
    <x v="5"/>
    <x v="4"/>
    <x v="16"/>
    <s v=" "/>
    <s v=" "/>
  </r>
  <r>
    <x v="5"/>
    <x v="5"/>
    <x v="16"/>
    <s v=" "/>
    <s v=" "/>
  </r>
  <r>
    <x v="5"/>
    <x v="6"/>
    <x v="16"/>
    <s v=" "/>
    <s v=" "/>
  </r>
  <r>
    <x v="5"/>
    <x v="7"/>
    <x v="16"/>
    <s v=" "/>
    <s v=" "/>
  </r>
  <r>
    <x v="5"/>
    <x v="8"/>
    <x v="16"/>
    <s v=" "/>
    <s v=" "/>
  </r>
  <r>
    <x v="5"/>
    <x v="9"/>
    <x v="16"/>
    <s v=" "/>
    <s v=" "/>
  </r>
  <r>
    <x v="5"/>
    <x v="10"/>
    <x v="16"/>
    <s v=" "/>
    <s v=" "/>
  </r>
  <r>
    <x v="5"/>
    <x v="11"/>
    <x v="16"/>
    <s v=" "/>
    <s v=" "/>
  </r>
  <r>
    <x v="6"/>
    <x v="0"/>
    <x v="16"/>
    <s v=" "/>
    <s v=" "/>
  </r>
  <r>
    <x v="6"/>
    <x v="1"/>
    <x v="16"/>
    <s v=" "/>
    <s v=" "/>
  </r>
  <r>
    <x v="6"/>
    <x v="2"/>
    <x v="16"/>
    <s v=" "/>
    <s v=" "/>
  </r>
  <r>
    <x v="6"/>
    <x v="3"/>
    <x v="16"/>
    <s v=" "/>
    <s v=" "/>
  </r>
  <r>
    <x v="6"/>
    <x v="4"/>
    <x v="16"/>
    <s v=" "/>
    <s v=" "/>
  </r>
  <r>
    <x v="6"/>
    <x v="5"/>
    <x v="16"/>
    <s v=" "/>
    <s v=" "/>
  </r>
  <r>
    <x v="6"/>
    <x v="6"/>
    <x v="16"/>
    <s v=" "/>
    <s v=" "/>
  </r>
  <r>
    <x v="6"/>
    <x v="7"/>
    <x v="16"/>
    <s v=" "/>
    <s v=" "/>
  </r>
  <r>
    <x v="6"/>
    <x v="8"/>
    <x v="16"/>
    <s v=" "/>
    <s v=" "/>
  </r>
  <r>
    <x v="6"/>
    <x v="9"/>
    <x v="16"/>
    <s v=" "/>
    <s v=" "/>
  </r>
  <r>
    <x v="6"/>
    <x v="10"/>
    <x v="16"/>
    <s v=" "/>
    <s v=" "/>
  </r>
  <r>
    <x v="6"/>
    <x v="11"/>
    <x v="16"/>
    <s v=" "/>
    <s v=" "/>
  </r>
  <r>
    <x v="0"/>
    <x v="0"/>
    <x v="17"/>
    <s v=" "/>
    <s v=" "/>
  </r>
  <r>
    <x v="0"/>
    <x v="1"/>
    <x v="17"/>
    <s v=" "/>
    <s v=" "/>
  </r>
  <r>
    <x v="0"/>
    <x v="2"/>
    <x v="17"/>
    <s v=" "/>
    <s v=" "/>
  </r>
  <r>
    <x v="0"/>
    <x v="3"/>
    <x v="17"/>
    <s v=" "/>
    <s v=" "/>
  </r>
  <r>
    <x v="0"/>
    <x v="4"/>
    <x v="17"/>
    <s v=" "/>
    <s v=" "/>
  </r>
  <r>
    <x v="0"/>
    <x v="5"/>
    <x v="17"/>
    <s v=" "/>
    <s v=" "/>
  </r>
  <r>
    <x v="0"/>
    <x v="6"/>
    <x v="17"/>
    <s v=" "/>
    <s v=" "/>
  </r>
  <r>
    <x v="0"/>
    <x v="7"/>
    <x v="17"/>
    <s v=" "/>
    <s v=" "/>
  </r>
  <r>
    <x v="0"/>
    <x v="8"/>
    <x v="17"/>
    <s v=" "/>
    <s v=" "/>
  </r>
  <r>
    <x v="0"/>
    <x v="9"/>
    <x v="17"/>
    <s v=" "/>
    <s v=" "/>
  </r>
  <r>
    <x v="0"/>
    <x v="10"/>
    <x v="17"/>
    <s v=" "/>
    <s v=" "/>
  </r>
  <r>
    <x v="0"/>
    <x v="11"/>
    <x v="17"/>
    <s v=" "/>
    <s v=" "/>
  </r>
  <r>
    <x v="1"/>
    <x v="0"/>
    <x v="17"/>
    <s v=" "/>
    <s v=" "/>
  </r>
  <r>
    <x v="1"/>
    <x v="1"/>
    <x v="17"/>
    <s v=" "/>
    <s v=" "/>
  </r>
  <r>
    <x v="1"/>
    <x v="2"/>
    <x v="17"/>
    <s v=" "/>
    <s v=" "/>
  </r>
  <r>
    <x v="1"/>
    <x v="3"/>
    <x v="17"/>
    <s v=" "/>
    <s v=" "/>
  </r>
  <r>
    <x v="1"/>
    <x v="4"/>
    <x v="17"/>
    <s v=" "/>
    <s v=" "/>
  </r>
  <r>
    <x v="1"/>
    <x v="5"/>
    <x v="17"/>
    <s v=" "/>
    <s v=" "/>
  </r>
  <r>
    <x v="1"/>
    <x v="6"/>
    <x v="17"/>
    <s v=" "/>
    <s v=" "/>
  </r>
  <r>
    <x v="1"/>
    <x v="7"/>
    <x v="17"/>
    <s v=" "/>
    <s v=" "/>
  </r>
  <r>
    <x v="1"/>
    <x v="8"/>
    <x v="17"/>
    <s v=" "/>
    <s v=" "/>
  </r>
  <r>
    <x v="1"/>
    <x v="9"/>
    <x v="17"/>
    <s v=" "/>
    <s v=" "/>
  </r>
  <r>
    <x v="1"/>
    <x v="10"/>
    <x v="17"/>
    <s v=" "/>
    <s v=" "/>
  </r>
  <r>
    <x v="1"/>
    <x v="11"/>
    <x v="17"/>
    <s v=" "/>
    <s v=" "/>
  </r>
  <r>
    <x v="2"/>
    <x v="0"/>
    <x v="17"/>
    <s v=" "/>
    <s v=" "/>
  </r>
  <r>
    <x v="2"/>
    <x v="1"/>
    <x v="17"/>
    <s v=" "/>
    <s v=" "/>
  </r>
  <r>
    <x v="2"/>
    <x v="2"/>
    <x v="17"/>
    <s v=" "/>
    <s v=" "/>
  </r>
  <r>
    <x v="2"/>
    <x v="3"/>
    <x v="17"/>
    <s v=" "/>
    <s v=" "/>
  </r>
  <r>
    <x v="2"/>
    <x v="4"/>
    <x v="17"/>
    <s v=" "/>
    <s v=" "/>
  </r>
  <r>
    <x v="2"/>
    <x v="5"/>
    <x v="17"/>
    <s v=" "/>
    <s v=" "/>
  </r>
  <r>
    <x v="2"/>
    <x v="6"/>
    <x v="17"/>
    <s v=" "/>
    <s v=" "/>
  </r>
  <r>
    <x v="2"/>
    <x v="7"/>
    <x v="17"/>
    <s v=" "/>
    <s v=" "/>
  </r>
  <r>
    <x v="2"/>
    <x v="8"/>
    <x v="17"/>
    <s v=" "/>
    <s v=" "/>
  </r>
  <r>
    <x v="2"/>
    <x v="9"/>
    <x v="17"/>
    <s v=" "/>
    <s v=" "/>
  </r>
  <r>
    <x v="2"/>
    <x v="10"/>
    <x v="17"/>
    <s v=" "/>
    <s v=" "/>
  </r>
  <r>
    <x v="2"/>
    <x v="11"/>
    <x v="17"/>
    <s v=" "/>
    <s v=" "/>
  </r>
  <r>
    <x v="3"/>
    <x v="0"/>
    <x v="17"/>
    <s v=" "/>
    <s v=" "/>
  </r>
  <r>
    <x v="3"/>
    <x v="1"/>
    <x v="17"/>
    <s v=" "/>
    <s v=" "/>
  </r>
  <r>
    <x v="3"/>
    <x v="2"/>
    <x v="17"/>
    <s v=" "/>
    <s v=" "/>
  </r>
  <r>
    <x v="3"/>
    <x v="3"/>
    <x v="17"/>
    <s v=" "/>
    <s v=" "/>
  </r>
  <r>
    <x v="3"/>
    <x v="4"/>
    <x v="17"/>
    <s v=" "/>
    <s v=" "/>
  </r>
  <r>
    <x v="3"/>
    <x v="5"/>
    <x v="17"/>
    <s v=" "/>
    <s v=" "/>
  </r>
  <r>
    <x v="3"/>
    <x v="6"/>
    <x v="17"/>
    <s v=" "/>
    <s v=" "/>
  </r>
  <r>
    <x v="3"/>
    <x v="7"/>
    <x v="17"/>
    <s v=" "/>
    <s v=" "/>
  </r>
  <r>
    <x v="3"/>
    <x v="8"/>
    <x v="17"/>
    <s v=" "/>
    <s v=" "/>
  </r>
  <r>
    <x v="3"/>
    <x v="9"/>
    <x v="17"/>
    <s v=" "/>
    <s v=" "/>
  </r>
  <r>
    <x v="3"/>
    <x v="10"/>
    <x v="17"/>
    <s v=" "/>
    <s v=" "/>
  </r>
  <r>
    <x v="3"/>
    <x v="11"/>
    <x v="17"/>
    <s v=" "/>
    <s v=" "/>
  </r>
  <r>
    <x v="4"/>
    <x v="0"/>
    <x v="17"/>
    <s v=" "/>
    <s v=" "/>
  </r>
  <r>
    <x v="4"/>
    <x v="1"/>
    <x v="17"/>
    <s v=" "/>
    <s v=" "/>
  </r>
  <r>
    <x v="4"/>
    <x v="2"/>
    <x v="17"/>
    <s v=" "/>
    <s v=" "/>
  </r>
  <r>
    <x v="4"/>
    <x v="3"/>
    <x v="17"/>
    <s v=" "/>
    <s v=" "/>
  </r>
  <r>
    <x v="4"/>
    <x v="4"/>
    <x v="17"/>
    <s v=" "/>
    <s v=" "/>
  </r>
  <r>
    <x v="4"/>
    <x v="5"/>
    <x v="17"/>
    <s v=" "/>
    <s v=" "/>
  </r>
  <r>
    <x v="4"/>
    <x v="6"/>
    <x v="17"/>
    <s v=" "/>
    <s v=" "/>
  </r>
  <r>
    <x v="4"/>
    <x v="7"/>
    <x v="17"/>
    <s v=" "/>
    <s v=" "/>
  </r>
  <r>
    <x v="4"/>
    <x v="8"/>
    <x v="17"/>
    <s v=" "/>
    <s v=" "/>
  </r>
  <r>
    <x v="4"/>
    <x v="9"/>
    <x v="17"/>
    <s v=" "/>
    <s v=" "/>
  </r>
  <r>
    <x v="4"/>
    <x v="10"/>
    <x v="17"/>
    <s v=" "/>
    <s v=" "/>
  </r>
  <r>
    <x v="4"/>
    <x v="11"/>
    <x v="17"/>
    <s v=" "/>
    <s v=" "/>
  </r>
  <r>
    <x v="5"/>
    <x v="0"/>
    <x v="17"/>
    <s v=" "/>
    <s v=" "/>
  </r>
  <r>
    <x v="5"/>
    <x v="1"/>
    <x v="17"/>
    <s v=" "/>
    <s v=" "/>
  </r>
  <r>
    <x v="5"/>
    <x v="2"/>
    <x v="17"/>
    <s v=" "/>
    <s v=" "/>
  </r>
  <r>
    <x v="5"/>
    <x v="3"/>
    <x v="17"/>
    <s v=" "/>
    <s v=" "/>
  </r>
  <r>
    <x v="5"/>
    <x v="4"/>
    <x v="17"/>
    <s v=" "/>
    <s v=" "/>
  </r>
  <r>
    <x v="5"/>
    <x v="5"/>
    <x v="17"/>
    <s v=" "/>
    <s v=" "/>
  </r>
  <r>
    <x v="5"/>
    <x v="6"/>
    <x v="17"/>
    <s v=" "/>
    <s v=" "/>
  </r>
  <r>
    <x v="5"/>
    <x v="7"/>
    <x v="17"/>
    <s v=" "/>
    <s v=" "/>
  </r>
  <r>
    <x v="5"/>
    <x v="8"/>
    <x v="17"/>
    <s v=" "/>
    <s v=" "/>
  </r>
  <r>
    <x v="5"/>
    <x v="9"/>
    <x v="17"/>
    <s v=" "/>
    <s v=" "/>
  </r>
  <r>
    <x v="5"/>
    <x v="10"/>
    <x v="17"/>
    <s v=" "/>
    <s v=" "/>
  </r>
  <r>
    <x v="5"/>
    <x v="11"/>
    <x v="17"/>
    <s v=" "/>
    <s v=" "/>
  </r>
  <r>
    <x v="6"/>
    <x v="0"/>
    <x v="17"/>
    <s v=" "/>
    <s v=" "/>
  </r>
  <r>
    <x v="6"/>
    <x v="1"/>
    <x v="17"/>
    <s v=" "/>
    <s v=" "/>
  </r>
  <r>
    <x v="6"/>
    <x v="2"/>
    <x v="17"/>
    <s v=" "/>
    <s v=" "/>
  </r>
  <r>
    <x v="6"/>
    <x v="3"/>
    <x v="17"/>
    <s v=" "/>
    <s v=" "/>
  </r>
  <r>
    <x v="6"/>
    <x v="4"/>
    <x v="17"/>
    <s v=" "/>
    <s v=" "/>
  </r>
  <r>
    <x v="6"/>
    <x v="5"/>
    <x v="17"/>
    <s v=" "/>
    <s v=" "/>
  </r>
  <r>
    <x v="6"/>
    <x v="6"/>
    <x v="17"/>
    <s v=" "/>
    <s v=" "/>
  </r>
  <r>
    <x v="6"/>
    <x v="7"/>
    <x v="17"/>
    <s v=" "/>
    <s v=" "/>
  </r>
  <r>
    <x v="6"/>
    <x v="8"/>
    <x v="17"/>
    <s v=" "/>
    <s v=" "/>
  </r>
  <r>
    <x v="6"/>
    <x v="9"/>
    <x v="17"/>
    <s v=" "/>
    <s v=" "/>
  </r>
  <r>
    <x v="6"/>
    <x v="10"/>
    <x v="17"/>
    <s v=" "/>
    <s v=" "/>
  </r>
  <r>
    <x v="6"/>
    <x v="11"/>
    <x v="17"/>
    <s v=" "/>
    <s v=" "/>
  </r>
  <r>
    <x v="0"/>
    <x v="0"/>
    <x v="18"/>
    <s v=" "/>
    <s v=" "/>
  </r>
  <r>
    <x v="0"/>
    <x v="1"/>
    <x v="18"/>
    <s v=" "/>
    <s v=" "/>
  </r>
  <r>
    <x v="0"/>
    <x v="2"/>
    <x v="18"/>
    <s v=" "/>
    <s v=" "/>
  </r>
  <r>
    <x v="0"/>
    <x v="3"/>
    <x v="18"/>
    <s v=" "/>
    <s v=" "/>
  </r>
  <r>
    <x v="0"/>
    <x v="4"/>
    <x v="18"/>
    <s v=" "/>
    <s v=" "/>
  </r>
  <r>
    <x v="0"/>
    <x v="5"/>
    <x v="18"/>
    <s v=" "/>
    <s v=" "/>
  </r>
  <r>
    <x v="0"/>
    <x v="6"/>
    <x v="18"/>
    <s v=" "/>
    <s v=" "/>
  </r>
  <r>
    <x v="0"/>
    <x v="7"/>
    <x v="18"/>
    <s v=" "/>
    <s v=" "/>
  </r>
  <r>
    <x v="0"/>
    <x v="8"/>
    <x v="18"/>
    <s v=" "/>
    <s v=" "/>
  </r>
  <r>
    <x v="0"/>
    <x v="9"/>
    <x v="18"/>
    <s v=" "/>
    <s v=" "/>
  </r>
  <r>
    <x v="0"/>
    <x v="10"/>
    <x v="18"/>
    <s v=" "/>
    <s v=" "/>
  </r>
  <r>
    <x v="0"/>
    <x v="11"/>
    <x v="18"/>
    <s v=" "/>
    <s v=" "/>
  </r>
  <r>
    <x v="1"/>
    <x v="0"/>
    <x v="18"/>
    <s v=" "/>
    <s v=" "/>
  </r>
  <r>
    <x v="1"/>
    <x v="1"/>
    <x v="18"/>
    <s v=" "/>
    <s v=" "/>
  </r>
  <r>
    <x v="1"/>
    <x v="2"/>
    <x v="18"/>
    <s v=" "/>
    <s v=" "/>
  </r>
  <r>
    <x v="1"/>
    <x v="3"/>
    <x v="18"/>
    <s v=" "/>
    <s v=" "/>
  </r>
  <r>
    <x v="1"/>
    <x v="4"/>
    <x v="18"/>
    <s v=" "/>
    <s v=" "/>
  </r>
  <r>
    <x v="1"/>
    <x v="5"/>
    <x v="18"/>
    <s v=" "/>
    <s v=" "/>
  </r>
  <r>
    <x v="1"/>
    <x v="6"/>
    <x v="18"/>
    <s v=" "/>
    <s v=" "/>
  </r>
  <r>
    <x v="1"/>
    <x v="7"/>
    <x v="18"/>
    <s v=" "/>
    <s v=" "/>
  </r>
  <r>
    <x v="1"/>
    <x v="8"/>
    <x v="18"/>
    <s v=" "/>
    <s v=" "/>
  </r>
  <r>
    <x v="1"/>
    <x v="9"/>
    <x v="18"/>
    <s v=" "/>
    <s v=" "/>
  </r>
  <r>
    <x v="1"/>
    <x v="10"/>
    <x v="18"/>
    <s v=" "/>
    <s v=" "/>
  </r>
  <r>
    <x v="1"/>
    <x v="11"/>
    <x v="18"/>
    <s v=" "/>
    <s v=" "/>
  </r>
  <r>
    <x v="2"/>
    <x v="0"/>
    <x v="18"/>
    <s v=" "/>
    <s v=" "/>
  </r>
  <r>
    <x v="2"/>
    <x v="1"/>
    <x v="18"/>
    <s v=" "/>
    <s v=" "/>
  </r>
  <r>
    <x v="2"/>
    <x v="2"/>
    <x v="18"/>
    <s v=" "/>
    <s v=" "/>
  </r>
  <r>
    <x v="2"/>
    <x v="3"/>
    <x v="18"/>
    <s v=" "/>
    <s v=" "/>
  </r>
  <r>
    <x v="2"/>
    <x v="4"/>
    <x v="18"/>
    <s v=" "/>
    <s v=" "/>
  </r>
  <r>
    <x v="2"/>
    <x v="5"/>
    <x v="18"/>
    <s v=" "/>
    <s v=" "/>
  </r>
  <r>
    <x v="2"/>
    <x v="6"/>
    <x v="18"/>
    <s v=" "/>
    <s v=" "/>
  </r>
  <r>
    <x v="2"/>
    <x v="7"/>
    <x v="18"/>
    <s v=" "/>
    <s v=" "/>
  </r>
  <r>
    <x v="2"/>
    <x v="8"/>
    <x v="18"/>
    <s v=" "/>
    <s v=" "/>
  </r>
  <r>
    <x v="2"/>
    <x v="9"/>
    <x v="18"/>
    <s v=" "/>
    <s v=" "/>
  </r>
  <r>
    <x v="2"/>
    <x v="10"/>
    <x v="18"/>
    <s v=" "/>
    <s v=" "/>
  </r>
  <r>
    <x v="2"/>
    <x v="11"/>
    <x v="18"/>
    <s v=" "/>
    <s v=" "/>
  </r>
  <r>
    <x v="3"/>
    <x v="0"/>
    <x v="18"/>
    <s v=" "/>
    <s v=" "/>
  </r>
  <r>
    <x v="3"/>
    <x v="1"/>
    <x v="18"/>
    <s v=" "/>
    <s v=" "/>
  </r>
  <r>
    <x v="3"/>
    <x v="2"/>
    <x v="18"/>
    <s v=" "/>
    <s v=" "/>
  </r>
  <r>
    <x v="3"/>
    <x v="3"/>
    <x v="18"/>
    <s v=" "/>
    <s v=" "/>
  </r>
  <r>
    <x v="3"/>
    <x v="4"/>
    <x v="18"/>
    <s v=" "/>
    <s v=" "/>
  </r>
  <r>
    <x v="3"/>
    <x v="5"/>
    <x v="18"/>
    <s v=" "/>
    <s v=" "/>
  </r>
  <r>
    <x v="3"/>
    <x v="6"/>
    <x v="18"/>
    <s v=" "/>
    <s v=" "/>
  </r>
  <r>
    <x v="3"/>
    <x v="7"/>
    <x v="18"/>
    <s v=" "/>
    <s v=" "/>
  </r>
  <r>
    <x v="3"/>
    <x v="8"/>
    <x v="18"/>
    <s v=" "/>
    <s v=" "/>
  </r>
  <r>
    <x v="3"/>
    <x v="9"/>
    <x v="18"/>
    <s v=" "/>
    <s v=" "/>
  </r>
  <r>
    <x v="3"/>
    <x v="10"/>
    <x v="18"/>
    <s v=" "/>
    <s v=" "/>
  </r>
  <r>
    <x v="3"/>
    <x v="11"/>
    <x v="18"/>
    <s v=" "/>
    <s v=" "/>
  </r>
  <r>
    <x v="4"/>
    <x v="0"/>
    <x v="18"/>
    <s v=" "/>
    <s v=" "/>
  </r>
  <r>
    <x v="4"/>
    <x v="1"/>
    <x v="18"/>
    <s v=" "/>
    <s v=" "/>
  </r>
  <r>
    <x v="4"/>
    <x v="2"/>
    <x v="18"/>
    <s v=" "/>
    <s v=" "/>
  </r>
  <r>
    <x v="4"/>
    <x v="3"/>
    <x v="18"/>
    <s v=" "/>
    <s v=" "/>
  </r>
  <r>
    <x v="4"/>
    <x v="4"/>
    <x v="18"/>
    <s v=" "/>
    <s v=" "/>
  </r>
  <r>
    <x v="4"/>
    <x v="5"/>
    <x v="18"/>
    <s v=" "/>
    <s v=" "/>
  </r>
  <r>
    <x v="4"/>
    <x v="6"/>
    <x v="18"/>
    <s v=" "/>
    <s v=" "/>
  </r>
  <r>
    <x v="4"/>
    <x v="7"/>
    <x v="18"/>
    <s v=" "/>
    <s v=" "/>
  </r>
  <r>
    <x v="4"/>
    <x v="8"/>
    <x v="18"/>
    <s v=" "/>
    <s v=" "/>
  </r>
  <r>
    <x v="4"/>
    <x v="9"/>
    <x v="18"/>
    <s v=" "/>
    <s v=" "/>
  </r>
  <r>
    <x v="4"/>
    <x v="10"/>
    <x v="18"/>
    <s v=" "/>
    <s v=" "/>
  </r>
  <r>
    <x v="4"/>
    <x v="11"/>
    <x v="18"/>
    <s v=" "/>
    <s v=" "/>
  </r>
  <r>
    <x v="5"/>
    <x v="0"/>
    <x v="18"/>
    <s v=" "/>
    <s v=" "/>
  </r>
  <r>
    <x v="5"/>
    <x v="1"/>
    <x v="18"/>
    <s v=" "/>
    <s v=" "/>
  </r>
  <r>
    <x v="5"/>
    <x v="2"/>
    <x v="18"/>
    <s v=" "/>
    <s v=" "/>
  </r>
  <r>
    <x v="5"/>
    <x v="3"/>
    <x v="18"/>
    <s v=" "/>
    <s v=" "/>
  </r>
  <r>
    <x v="5"/>
    <x v="4"/>
    <x v="18"/>
    <s v=" "/>
    <s v=" "/>
  </r>
  <r>
    <x v="5"/>
    <x v="5"/>
    <x v="18"/>
    <s v=" "/>
    <s v=" "/>
  </r>
  <r>
    <x v="5"/>
    <x v="6"/>
    <x v="18"/>
    <s v=" "/>
    <s v=" "/>
  </r>
  <r>
    <x v="5"/>
    <x v="7"/>
    <x v="18"/>
    <s v=" "/>
    <s v=" "/>
  </r>
  <r>
    <x v="5"/>
    <x v="8"/>
    <x v="18"/>
    <s v=" "/>
    <s v=" "/>
  </r>
  <r>
    <x v="5"/>
    <x v="9"/>
    <x v="18"/>
    <s v=" "/>
    <s v=" "/>
  </r>
  <r>
    <x v="5"/>
    <x v="10"/>
    <x v="18"/>
    <s v=" "/>
    <s v=" "/>
  </r>
  <r>
    <x v="5"/>
    <x v="11"/>
    <x v="18"/>
    <s v=" "/>
    <s v=" "/>
  </r>
  <r>
    <x v="6"/>
    <x v="0"/>
    <x v="18"/>
    <s v=" "/>
    <s v=" "/>
  </r>
  <r>
    <x v="6"/>
    <x v="1"/>
    <x v="18"/>
    <s v=" "/>
    <s v=" "/>
  </r>
  <r>
    <x v="6"/>
    <x v="2"/>
    <x v="18"/>
    <s v=" "/>
    <s v=" "/>
  </r>
  <r>
    <x v="6"/>
    <x v="3"/>
    <x v="18"/>
    <s v=" "/>
    <s v=" "/>
  </r>
  <r>
    <x v="6"/>
    <x v="4"/>
    <x v="18"/>
    <s v=" "/>
    <s v=" "/>
  </r>
  <r>
    <x v="6"/>
    <x v="5"/>
    <x v="18"/>
    <s v=" "/>
    <s v=" "/>
  </r>
  <r>
    <x v="6"/>
    <x v="6"/>
    <x v="18"/>
    <s v=" "/>
    <s v=" "/>
  </r>
  <r>
    <x v="6"/>
    <x v="7"/>
    <x v="18"/>
    <s v=" "/>
    <s v=" "/>
  </r>
  <r>
    <x v="6"/>
    <x v="8"/>
    <x v="18"/>
    <s v=" "/>
    <s v=" "/>
  </r>
  <r>
    <x v="6"/>
    <x v="9"/>
    <x v="18"/>
    <s v=" "/>
    <s v=" "/>
  </r>
  <r>
    <x v="6"/>
    <x v="10"/>
    <x v="18"/>
    <s v=" "/>
    <s v=" "/>
  </r>
  <r>
    <x v="6"/>
    <x v="11"/>
    <x v="18"/>
    <s v=" "/>
    <s v=" "/>
  </r>
  <r>
    <x v="0"/>
    <x v="0"/>
    <x v="19"/>
    <s v=" "/>
    <s v=" "/>
  </r>
  <r>
    <x v="0"/>
    <x v="1"/>
    <x v="19"/>
    <s v=" "/>
    <s v=" "/>
  </r>
  <r>
    <x v="0"/>
    <x v="2"/>
    <x v="19"/>
    <s v=" "/>
    <s v=" "/>
  </r>
  <r>
    <x v="0"/>
    <x v="3"/>
    <x v="19"/>
    <s v=" "/>
    <s v=" "/>
  </r>
  <r>
    <x v="0"/>
    <x v="4"/>
    <x v="19"/>
    <s v=" "/>
    <s v=" "/>
  </r>
  <r>
    <x v="0"/>
    <x v="5"/>
    <x v="19"/>
    <s v=" "/>
    <s v=" "/>
  </r>
  <r>
    <x v="0"/>
    <x v="6"/>
    <x v="19"/>
    <s v=" "/>
    <s v=" "/>
  </r>
  <r>
    <x v="0"/>
    <x v="7"/>
    <x v="19"/>
    <s v=" "/>
    <s v=" "/>
  </r>
  <r>
    <x v="0"/>
    <x v="8"/>
    <x v="19"/>
    <s v=" "/>
    <s v=" "/>
  </r>
  <r>
    <x v="0"/>
    <x v="9"/>
    <x v="19"/>
    <s v=" "/>
    <s v=" "/>
  </r>
  <r>
    <x v="0"/>
    <x v="10"/>
    <x v="19"/>
    <s v=" "/>
    <s v=" "/>
  </r>
  <r>
    <x v="0"/>
    <x v="11"/>
    <x v="19"/>
    <s v=" "/>
    <s v=" "/>
  </r>
  <r>
    <x v="1"/>
    <x v="0"/>
    <x v="19"/>
    <s v=" "/>
    <s v=" "/>
  </r>
  <r>
    <x v="1"/>
    <x v="1"/>
    <x v="19"/>
    <s v=" "/>
    <s v=" "/>
  </r>
  <r>
    <x v="1"/>
    <x v="2"/>
    <x v="19"/>
    <s v=" "/>
    <s v=" "/>
  </r>
  <r>
    <x v="1"/>
    <x v="3"/>
    <x v="19"/>
    <s v=" "/>
    <s v=" "/>
  </r>
  <r>
    <x v="1"/>
    <x v="4"/>
    <x v="19"/>
    <s v=" "/>
    <s v=" "/>
  </r>
  <r>
    <x v="1"/>
    <x v="5"/>
    <x v="19"/>
    <s v=" "/>
    <s v=" "/>
  </r>
  <r>
    <x v="1"/>
    <x v="6"/>
    <x v="19"/>
    <s v=" "/>
    <s v=" "/>
  </r>
  <r>
    <x v="1"/>
    <x v="7"/>
    <x v="19"/>
    <s v=" "/>
    <s v=" "/>
  </r>
  <r>
    <x v="1"/>
    <x v="8"/>
    <x v="19"/>
    <s v=" "/>
    <s v=" "/>
  </r>
  <r>
    <x v="1"/>
    <x v="9"/>
    <x v="19"/>
    <s v=" "/>
    <s v=" "/>
  </r>
  <r>
    <x v="1"/>
    <x v="10"/>
    <x v="19"/>
    <s v=" "/>
    <s v=" "/>
  </r>
  <r>
    <x v="1"/>
    <x v="11"/>
    <x v="19"/>
    <s v=" "/>
    <s v=" "/>
  </r>
  <r>
    <x v="2"/>
    <x v="0"/>
    <x v="19"/>
    <s v=" "/>
    <s v=" "/>
  </r>
  <r>
    <x v="2"/>
    <x v="1"/>
    <x v="19"/>
    <s v=" "/>
    <s v=" "/>
  </r>
  <r>
    <x v="2"/>
    <x v="2"/>
    <x v="19"/>
    <s v=" "/>
    <s v=" "/>
  </r>
  <r>
    <x v="2"/>
    <x v="3"/>
    <x v="19"/>
    <s v=" "/>
    <s v=" "/>
  </r>
  <r>
    <x v="2"/>
    <x v="4"/>
    <x v="19"/>
    <s v=" "/>
    <s v=" "/>
  </r>
  <r>
    <x v="2"/>
    <x v="5"/>
    <x v="19"/>
    <s v=" "/>
    <s v=" "/>
  </r>
  <r>
    <x v="2"/>
    <x v="6"/>
    <x v="19"/>
    <s v=" "/>
    <s v=" "/>
  </r>
  <r>
    <x v="2"/>
    <x v="7"/>
    <x v="19"/>
    <s v=" "/>
    <s v=" "/>
  </r>
  <r>
    <x v="2"/>
    <x v="8"/>
    <x v="19"/>
    <s v=" "/>
    <s v=" "/>
  </r>
  <r>
    <x v="2"/>
    <x v="9"/>
    <x v="19"/>
    <s v=" "/>
    <s v=" "/>
  </r>
  <r>
    <x v="2"/>
    <x v="10"/>
    <x v="19"/>
    <s v=" "/>
    <s v=" "/>
  </r>
  <r>
    <x v="2"/>
    <x v="11"/>
    <x v="19"/>
    <s v=" "/>
    <s v=" "/>
  </r>
  <r>
    <x v="3"/>
    <x v="0"/>
    <x v="19"/>
    <s v=" "/>
    <s v=" "/>
  </r>
  <r>
    <x v="3"/>
    <x v="1"/>
    <x v="19"/>
    <s v=" "/>
    <s v=" "/>
  </r>
  <r>
    <x v="3"/>
    <x v="2"/>
    <x v="19"/>
    <s v=" "/>
    <s v=" "/>
  </r>
  <r>
    <x v="3"/>
    <x v="3"/>
    <x v="19"/>
    <s v=" "/>
    <s v=" "/>
  </r>
  <r>
    <x v="3"/>
    <x v="4"/>
    <x v="19"/>
    <s v=" "/>
    <s v=" "/>
  </r>
  <r>
    <x v="3"/>
    <x v="5"/>
    <x v="19"/>
    <s v=" "/>
    <s v=" "/>
  </r>
  <r>
    <x v="3"/>
    <x v="6"/>
    <x v="19"/>
    <s v=" "/>
    <s v=" "/>
  </r>
  <r>
    <x v="3"/>
    <x v="7"/>
    <x v="19"/>
    <s v=" "/>
    <s v=" "/>
  </r>
  <r>
    <x v="3"/>
    <x v="8"/>
    <x v="19"/>
    <s v=" "/>
    <s v=" "/>
  </r>
  <r>
    <x v="3"/>
    <x v="9"/>
    <x v="19"/>
    <s v=" "/>
    <s v=" "/>
  </r>
  <r>
    <x v="3"/>
    <x v="10"/>
    <x v="19"/>
    <s v=" "/>
    <s v=" "/>
  </r>
  <r>
    <x v="3"/>
    <x v="11"/>
    <x v="19"/>
    <s v=" "/>
    <s v=" "/>
  </r>
  <r>
    <x v="4"/>
    <x v="0"/>
    <x v="19"/>
    <s v=" "/>
    <s v=" "/>
  </r>
  <r>
    <x v="4"/>
    <x v="1"/>
    <x v="19"/>
    <s v=" "/>
    <s v=" "/>
  </r>
  <r>
    <x v="4"/>
    <x v="2"/>
    <x v="19"/>
    <s v=" "/>
    <s v=" "/>
  </r>
  <r>
    <x v="4"/>
    <x v="3"/>
    <x v="19"/>
    <s v=" "/>
    <s v=" "/>
  </r>
  <r>
    <x v="4"/>
    <x v="4"/>
    <x v="19"/>
    <s v=" "/>
    <s v=" "/>
  </r>
  <r>
    <x v="4"/>
    <x v="5"/>
    <x v="19"/>
    <s v=" "/>
    <s v=" "/>
  </r>
  <r>
    <x v="4"/>
    <x v="6"/>
    <x v="19"/>
    <s v=" "/>
    <s v=" "/>
  </r>
  <r>
    <x v="4"/>
    <x v="7"/>
    <x v="19"/>
    <s v=" "/>
    <s v=" "/>
  </r>
  <r>
    <x v="4"/>
    <x v="8"/>
    <x v="19"/>
    <s v=" "/>
    <s v=" "/>
  </r>
  <r>
    <x v="4"/>
    <x v="9"/>
    <x v="19"/>
    <s v=" "/>
    <s v=" "/>
  </r>
  <r>
    <x v="4"/>
    <x v="10"/>
    <x v="19"/>
    <s v=" "/>
    <s v=" "/>
  </r>
  <r>
    <x v="4"/>
    <x v="11"/>
    <x v="19"/>
    <s v=" "/>
    <s v=" "/>
  </r>
  <r>
    <x v="5"/>
    <x v="0"/>
    <x v="19"/>
    <s v=" "/>
    <s v=" "/>
  </r>
  <r>
    <x v="5"/>
    <x v="1"/>
    <x v="19"/>
    <s v=" "/>
    <s v=" "/>
  </r>
  <r>
    <x v="5"/>
    <x v="2"/>
    <x v="19"/>
    <s v=" "/>
    <s v=" "/>
  </r>
  <r>
    <x v="5"/>
    <x v="3"/>
    <x v="19"/>
    <s v=" "/>
    <s v=" "/>
  </r>
  <r>
    <x v="5"/>
    <x v="4"/>
    <x v="19"/>
    <s v=" "/>
    <s v=" "/>
  </r>
  <r>
    <x v="5"/>
    <x v="5"/>
    <x v="19"/>
    <s v=" "/>
    <s v=" "/>
  </r>
  <r>
    <x v="5"/>
    <x v="6"/>
    <x v="19"/>
    <s v=" "/>
    <s v=" "/>
  </r>
  <r>
    <x v="5"/>
    <x v="7"/>
    <x v="19"/>
    <s v=" "/>
    <s v=" "/>
  </r>
  <r>
    <x v="5"/>
    <x v="8"/>
    <x v="19"/>
    <s v=" "/>
    <s v=" "/>
  </r>
  <r>
    <x v="5"/>
    <x v="9"/>
    <x v="19"/>
    <s v=" "/>
    <s v=" "/>
  </r>
  <r>
    <x v="5"/>
    <x v="10"/>
    <x v="19"/>
    <s v=" "/>
    <s v=" "/>
  </r>
  <r>
    <x v="5"/>
    <x v="11"/>
    <x v="19"/>
    <s v=" "/>
    <s v=" "/>
  </r>
  <r>
    <x v="6"/>
    <x v="0"/>
    <x v="19"/>
    <s v=" "/>
    <s v=" "/>
  </r>
  <r>
    <x v="6"/>
    <x v="1"/>
    <x v="19"/>
    <s v=" "/>
    <s v=" "/>
  </r>
  <r>
    <x v="6"/>
    <x v="2"/>
    <x v="19"/>
    <s v=" "/>
    <s v=" "/>
  </r>
  <r>
    <x v="6"/>
    <x v="3"/>
    <x v="19"/>
    <s v=" "/>
    <s v=" "/>
  </r>
  <r>
    <x v="6"/>
    <x v="4"/>
    <x v="19"/>
    <s v=" "/>
    <s v=" "/>
  </r>
  <r>
    <x v="6"/>
    <x v="5"/>
    <x v="19"/>
    <s v=" "/>
    <s v=" "/>
  </r>
  <r>
    <x v="6"/>
    <x v="6"/>
    <x v="19"/>
    <s v=" "/>
    <s v=" "/>
  </r>
  <r>
    <x v="6"/>
    <x v="7"/>
    <x v="19"/>
    <s v=" "/>
    <s v=" "/>
  </r>
  <r>
    <x v="6"/>
    <x v="8"/>
    <x v="19"/>
    <s v=" "/>
    <s v=" "/>
  </r>
  <r>
    <x v="6"/>
    <x v="9"/>
    <x v="19"/>
    <s v=" "/>
    <s v=" "/>
  </r>
  <r>
    <x v="6"/>
    <x v="10"/>
    <x v="19"/>
    <s v=" "/>
    <s v=" "/>
  </r>
  <r>
    <x v="6"/>
    <x v="11"/>
    <x v="19"/>
    <s v=" "/>
    <s v=" "/>
  </r>
  <r>
    <x v="0"/>
    <x v="0"/>
    <x v="20"/>
    <s v=" "/>
    <s v=" "/>
  </r>
  <r>
    <x v="0"/>
    <x v="1"/>
    <x v="20"/>
    <s v=" "/>
    <s v=" "/>
  </r>
  <r>
    <x v="0"/>
    <x v="2"/>
    <x v="20"/>
    <s v=" "/>
    <s v=" "/>
  </r>
  <r>
    <x v="0"/>
    <x v="3"/>
    <x v="20"/>
    <s v=" "/>
    <s v=" "/>
  </r>
  <r>
    <x v="0"/>
    <x v="4"/>
    <x v="20"/>
    <s v=" "/>
    <s v=" "/>
  </r>
  <r>
    <x v="0"/>
    <x v="5"/>
    <x v="20"/>
    <s v=" "/>
    <s v=" "/>
  </r>
  <r>
    <x v="0"/>
    <x v="6"/>
    <x v="20"/>
    <s v=" "/>
    <s v=" "/>
  </r>
  <r>
    <x v="0"/>
    <x v="7"/>
    <x v="20"/>
    <s v=" "/>
    <s v=" "/>
  </r>
  <r>
    <x v="0"/>
    <x v="8"/>
    <x v="20"/>
    <s v=" "/>
    <s v=" "/>
  </r>
  <r>
    <x v="0"/>
    <x v="9"/>
    <x v="20"/>
    <s v=" "/>
    <s v=" "/>
  </r>
  <r>
    <x v="0"/>
    <x v="10"/>
    <x v="20"/>
    <s v=" "/>
    <s v=" "/>
  </r>
  <r>
    <x v="0"/>
    <x v="11"/>
    <x v="20"/>
    <s v=" "/>
    <s v=" "/>
  </r>
  <r>
    <x v="1"/>
    <x v="0"/>
    <x v="20"/>
    <s v=" "/>
    <s v=" "/>
  </r>
  <r>
    <x v="1"/>
    <x v="1"/>
    <x v="20"/>
    <s v=" "/>
    <s v=" "/>
  </r>
  <r>
    <x v="1"/>
    <x v="2"/>
    <x v="20"/>
    <s v=" "/>
    <s v=" "/>
  </r>
  <r>
    <x v="1"/>
    <x v="3"/>
    <x v="20"/>
    <s v=" "/>
    <s v=" "/>
  </r>
  <r>
    <x v="1"/>
    <x v="4"/>
    <x v="20"/>
    <s v=" "/>
    <s v=" "/>
  </r>
  <r>
    <x v="1"/>
    <x v="5"/>
    <x v="20"/>
    <s v=" "/>
    <s v=" "/>
  </r>
  <r>
    <x v="1"/>
    <x v="6"/>
    <x v="20"/>
    <s v=" "/>
    <s v=" "/>
  </r>
  <r>
    <x v="1"/>
    <x v="7"/>
    <x v="20"/>
    <s v=" "/>
    <s v=" "/>
  </r>
  <r>
    <x v="1"/>
    <x v="8"/>
    <x v="20"/>
    <s v=" "/>
    <s v=" "/>
  </r>
  <r>
    <x v="1"/>
    <x v="9"/>
    <x v="20"/>
    <s v=" "/>
    <s v=" "/>
  </r>
  <r>
    <x v="1"/>
    <x v="10"/>
    <x v="20"/>
    <s v=" "/>
    <s v=" "/>
  </r>
  <r>
    <x v="1"/>
    <x v="11"/>
    <x v="20"/>
    <s v=" "/>
    <s v=" "/>
  </r>
  <r>
    <x v="2"/>
    <x v="0"/>
    <x v="20"/>
    <s v=" "/>
    <s v=" "/>
  </r>
  <r>
    <x v="2"/>
    <x v="1"/>
    <x v="20"/>
    <s v=" "/>
    <s v=" "/>
  </r>
  <r>
    <x v="2"/>
    <x v="2"/>
    <x v="20"/>
    <s v=" "/>
    <s v=" "/>
  </r>
  <r>
    <x v="2"/>
    <x v="3"/>
    <x v="20"/>
    <s v=" "/>
    <s v=" "/>
  </r>
  <r>
    <x v="2"/>
    <x v="4"/>
    <x v="20"/>
    <s v=" "/>
    <s v=" "/>
  </r>
  <r>
    <x v="2"/>
    <x v="5"/>
    <x v="20"/>
    <s v=" "/>
    <s v=" "/>
  </r>
  <r>
    <x v="2"/>
    <x v="6"/>
    <x v="20"/>
    <s v=" "/>
    <s v=" "/>
  </r>
  <r>
    <x v="2"/>
    <x v="7"/>
    <x v="20"/>
    <s v=" "/>
    <s v=" "/>
  </r>
  <r>
    <x v="2"/>
    <x v="8"/>
    <x v="20"/>
    <s v=" "/>
    <s v=" "/>
  </r>
  <r>
    <x v="2"/>
    <x v="9"/>
    <x v="20"/>
    <s v=" "/>
    <s v=" "/>
  </r>
  <r>
    <x v="2"/>
    <x v="10"/>
    <x v="20"/>
    <s v=" "/>
    <s v=" "/>
  </r>
  <r>
    <x v="2"/>
    <x v="11"/>
    <x v="20"/>
    <s v=" "/>
    <s v=" "/>
  </r>
  <r>
    <x v="3"/>
    <x v="0"/>
    <x v="20"/>
    <s v=" "/>
    <s v=" "/>
  </r>
  <r>
    <x v="3"/>
    <x v="1"/>
    <x v="20"/>
    <s v=" "/>
    <s v=" "/>
  </r>
  <r>
    <x v="3"/>
    <x v="2"/>
    <x v="20"/>
    <s v=" "/>
    <s v=" "/>
  </r>
  <r>
    <x v="3"/>
    <x v="3"/>
    <x v="20"/>
    <s v=" "/>
    <s v=" "/>
  </r>
  <r>
    <x v="3"/>
    <x v="4"/>
    <x v="20"/>
    <s v=" "/>
    <s v=" "/>
  </r>
  <r>
    <x v="3"/>
    <x v="5"/>
    <x v="20"/>
    <s v=" "/>
    <s v=" "/>
  </r>
  <r>
    <x v="3"/>
    <x v="6"/>
    <x v="20"/>
    <s v=" "/>
    <s v=" "/>
  </r>
  <r>
    <x v="3"/>
    <x v="7"/>
    <x v="20"/>
    <s v=" "/>
    <s v=" "/>
  </r>
  <r>
    <x v="3"/>
    <x v="8"/>
    <x v="20"/>
    <s v=" "/>
    <s v=" "/>
  </r>
  <r>
    <x v="3"/>
    <x v="9"/>
    <x v="20"/>
    <s v=" "/>
    <s v=" "/>
  </r>
  <r>
    <x v="3"/>
    <x v="10"/>
    <x v="20"/>
    <s v=" "/>
    <s v=" "/>
  </r>
  <r>
    <x v="3"/>
    <x v="11"/>
    <x v="20"/>
    <s v=" "/>
    <s v=" "/>
  </r>
  <r>
    <x v="4"/>
    <x v="0"/>
    <x v="20"/>
    <s v=" "/>
    <s v=" "/>
  </r>
  <r>
    <x v="4"/>
    <x v="1"/>
    <x v="20"/>
    <s v=" "/>
    <s v=" "/>
  </r>
  <r>
    <x v="4"/>
    <x v="2"/>
    <x v="20"/>
    <s v=" "/>
    <s v=" "/>
  </r>
  <r>
    <x v="4"/>
    <x v="3"/>
    <x v="20"/>
    <s v=" "/>
    <s v=" "/>
  </r>
  <r>
    <x v="4"/>
    <x v="4"/>
    <x v="20"/>
    <s v=" "/>
    <s v=" "/>
  </r>
  <r>
    <x v="4"/>
    <x v="5"/>
    <x v="20"/>
    <s v=" "/>
    <s v=" "/>
  </r>
  <r>
    <x v="4"/>
    <x v="6"/>
    <x v="20"/>
    <s v=" "/>
    <s v=" "/>
  </r>
  <r>
    <x v="4"/>
    <x v="7"/>
    <x v="20"/>
    <s v=" "/>
    <s v=" "/>
  </r>
  <r>
    <x v="4"/>
    <x v="8"/>
    <x v="20"/>
    <s v=" "/>
    <s v=" "/>
  </r>
  <r>
    <x v="4"/>
    <x v="9"/>
    <x v="20"/>
    <s v=" "/>
    <s v=" "/>
  </r>
  <r>
    <x v="4"/>
    <x v="10"/>
    <x v="20"/>
    <s v=" "/>
    <s v=" "/>
  </r>
  <r>
    <x v="4"/>
    <x v="11"/>
    <x v="20"/>
    <s v=" "/>
    <s v=" "/>
  </r>
  <r>
    <x v="5"/>
    <x v="0"/>
    <x v="20"/>
    <s v=" "/>
    <s v=" "/>
  </r>
  <r>
    <x v="5"/>
    <x v="1"/>
    <x v="20"/>
    <s v=" "/>
    <s v=" "/>
  </r>
  <r>
    <x v="5"/>
    <x v="2"/>
    <x v="20"/>
    <s v=" "/>
    <s v=" "/>
  </r>
  <r>
    <x v="5"/>
    <x v="3"/>
    <x v="20"/>
    <s v=" "/>
    <s v=" "/>
  </r>
  <r>
    <x v="5"/>
    <x v="4"/>
    <x v="20"/>
    <s v=" "/>
    <s v=" "/>
  </r>
  <r>
    <x v="5"/>
    <x v="5"/>
    <x v="20"/>
    <s v=" "/>
    <s v=" "/>
  </r>
  <r>
    <x v="5"/>
    <x v="6"/>
    <x v="20"/>
    <s v=" "/>
    <s v=" "/>
  </r>
  <r>
    <x v="5"/>
    <x v="7"/>
    <x v="20"/>
    <s v=" "/>
    <s v=" "/>
  </r>
  <r>
    <x v="5"/>
    <x v="8"/>
    <x v="20"/>
    <s v=" "/>
    <s v=" "/>
  </r>
  <r>
    <x v="5"/>
    <x v="9"/>
    <x v="20"/>
    <s v=" "/>
    <s v=" "/>
  </r>
  <r>
    <x v="5"/>
    <x v="10"/>
    <x v="20"/>
    <s v=" "/>
    <s v=" "/>
  </r>
  <r>
    <x v="5"/>
    <x v="11"/>
    <x v="20"/>
    <s v=" "/>
    <s v=" "/>
  </r>
  <r>
    <x v="6"/>
    <x v="0"/>
    <x v="20"/>
    <s v=" "/>
    <s v=" "/>
  </r>
  <r>
    <x v="6"/>
    <x v="1"/>
    <x v="20"/>
    <s v=" "/>
    <s v=" "/>
  </r>
  <r>
    <x v="6"/>
    <x v="2"/>
    <x v="20"/>
    <s v=" "/>
    <s v=" "/>
  </r>
  <r>
    <x v="6"/>
    <x v="3"/>
    <x v="20"/>
    <s v=" "/>
    <s v=" "/>
  </r>
  <r>
    <x v="6"/>
    <x v="4"/>
    <x v="20"/>
    <s v=" "/>
    <s v=" "/>
  </r>
  <r>
    <x v="6"/>
    <x v="5"/>
    <x v="20"/>
    <s v=" "/>
    <s v=" "/>
  </r>
  <r>
    <x v="6"/>
    <x v="6"/>
    <x v="20"/>
    <s v=" "/>
    <s v=" "/>
  </r>
  <r>
    <x v="6"/>
    <x v="7"/>
    <x v="20"/>
    <s v=" "/>
    <s v=" "/>
  </r>
  <r>
    <x v="6"/>
    <x v="8"/>
    <x v="20"/>
    <s v=" "/>
    <s v=" "/>
  </r>
  <r>
    <x v="6"/>
    <x v="9"/>
    <x v="20"/>
    <s v=" "/>
    <s v=" "/>
  </r>
  <r>
    <x v="6"/>
    <x v="10"/>
    <x v="20"/>
    <s v=" "/>
    <s v=" "/>
  </r>
  <r>
    <x v="6"/>
    <x v="11"/>
    <x v="20"/>
    <s v=" "/>
    <s v=" "/>
  </r>
  <r>
    <x v="0"/>
    <x v="0"/>
    <x v="21"/>
    <s v=" "/>
    <s v=" "/>
  </r>
  <r>
    <x v="0"/>
    <x v="1"/>
    <x v="21"/>
    <s v=" "/>
    <s v=" "/>
  </r>
  <r>
    <x v="0"/>
    <x v="2"/>
    <x v="21"/>
    <s v=" "/>
    <s v=" "/>
  </r>
  <r>
    <x v="0"/>
    <x v="3"/>
    <x v="21"/>
    <s v=" "/>
    <s v=" "/>
  </r>
  <r>
    <x v="0"/>
    <x v="4"/>
    <x v="21"/>
    <s v=" "/>
    <s v=" "/>
  </r>
  <r>
    <x v="0"/>
    <x v="5"/>
    <x v="21"/>
    <s v=" "/>
    <s v=" "/>
  </r>
  <r>
    <x v="0"/>
    <x v="6"/>
    <x v="21"/>
    <s v=" "/>
    <s v=" "/>
  </r>
  <r>
    <x v="0"/>
    <x v="7"/>
    <x v="21"/>
    <s v=" "/>
    <s v=" "/>
  </r>
  <r>
    <x v="0"/>
    <x v="8"/>
    <x v="21"/>
    <s v=" "/>
    <s v=" "/>
  </r>
  <r>
    <x v="0"/>
    <x v="9"/>
    <x v="21"/>
    <s v=" "/>
    <s v=" "/>
  </r>
  <r>
    <x v="0"/>
    <x v="10"/>
    <x v="21"/>
    <s v=" "/>
    <s v=" "/>
  </r>
  <r>
    <x v="0"/>
    <x v="11"/>
    <x v="21"/>
    <s v=" "/>
    <s v=" "/>
  </r>
  <r>
    <x v="1"/>
    <x v="0"/>
    <x v="21"/>
    <s v=" "/>
    <s v=" "/>
  </r>
  <r>
    <x v="1"/>
    <x v="1"/>
    <x v="21"/>
    <s v=" "/>
    <s v=" "/>
  </r>
  <r>
    <x v="1"/>
    <x v="2"/>
    <x v="21"/>
    <s v=" "/>
    <s v=" "/>
  </r>
  <r>
    <x v="1"/>
    <x v="3"/>
    <x v="21"/>
    <s v=" "/>
    <s v=" "/>
  </r>
  <r>
    <x v="1"/>
    <x v="4"/>
    <x v="21"/>
    <s v=" "/>
    <s v=" "/>
  </r>
  <r>
    <x v="1"/>
    <x v="5"/>
    <x v="21"/>
    <s v=" "/>
    <s v=" "/>
  </r>
  <r>
    <x v="1"/>
    <x v="6"/>
    <x v="21"/>
    <s v=" "/>
    <s v=" "/>
  </r>
  <r>
    <x v="1"/>
    <x v="7"/>
    <x v="21"/>
    <s v=" "/>
    <s v=" "/>
  </r>
  <r>
    <x v="1"/>
    <x v="8"/>
    <x v="21"/>
    <s v=" "/>
    <s v=" "/>
  </r>
  <r>
    <x v="1"/>
    <x v="9"/>
    <x v="21"/>
    <s v=" "/>
    <s v=" "/>
  </r>
  <r>
    <x v="1"/>
    <x v="10"/>
    <x v="21"/>
    <s v=" "/>
    <s v=" "/>
  </r>
  <r>
    <x v="1"/>
    <x v="11"/>
    <x v="21"/>
    <s v=" "/>
    <s v=" "/>
  </r>
  <r>
    <x v="2"/>
    <x v="0"/>
    <x v="21"/>
    <s v=" "/>
    <s v=" "/>
  </r>
  <r>
    <x v="2"/>
    <x v="1"/>
    <x v="21"/>
    <s v=" "/>
    <s v=" "/>
  </r>
  <r>
    <x v="2"/>
    <x v="2"/>
    <x v="21"/>
    <s v=" "/>
    <s v=" "/>
  </r>
  <r>
    <x v="2"/>
    <x v="3"/>
    <x v="21"/>
    <s v=" "/>
    <s v=" "/>
  </r>
  <r>
    <x v="2"/>
    <x v="4"/>
    <x v="21"/>
    <s v=" "/>
    <s v=" "/>
  </r>
  <r>
    <x v="2"/>
    <x v="5"/>
    <x v="21"/>
    <s v=" "/>
    <s v=" "/>
  </r>
  <r>
    <x v="2"/>
    <x v="6"/>
    <x v="21"/>
    <s v=" "/>
    <s v=" "/>
  </r>
  <r>
    <x v="2"/>
    <x v="7"/>
    <x v="21"/>
    <s v=" "/>
    <s v=" "/>
  </r>
  <r>
    <x v="2"/>
    <x v="8"/>
    <x v="21"/>
    <s v=" "/>
    <s v=" "/>
  </r>
  <r>
    <x v="2"/>
    <x v="9"/>
    <x v="21"/>
    <s v=" "/>
    <s v=" "/>
  </r>
  <r>
    <x v="2"/>
    <x v="10"/>
    <x v="21"/>
    <s v=" "/>
    <s v=" "/>
  </r>
  <r>
    <x v="2"/>
    <x v="11"/>
    <x v="21"/>
    <s v=" "/>
    <s v=" "/>
  </r>
  <r>
    <x v="3"/>
    <x v="0"/>
    <x v="21"/>
    <s v=" "/>
    <s v=" "/>
  </r>
  <r>
    <x v="3"/>
    <x v="1"/>
    <x v="21"/>
    <s v=" "/>
    <s v=" "/>
  </r>
  <r>
    <x v="3"/>
    <x v="2"/>
    <x v="21"/>
    <s v=" "/>
    <s v=" "/>
  </r>
  <r>
    <x v="3"/>
    <x v="3"/>
    <x v="21"/>
    <s v=" "/>
    <s v=" "/>
  </r>
  <r>
    <x v="3"/>
    <x v="4"/>
    <x v="21"/>
    <s v=" "/>
    <s v=" "/>
  </r>
  <r>
    <x v="3"/>
    <x v="5"/>
    <x v="21"/>
    <s v=" "/>
    <s v=" "/>
  </r>
  <r>
    <x v="3"/>
    <x v="6"/>
    <x v="21"/>
    <s v=" "/>
    <s v=" "/>
  </r>
  <r>
    <x v="3"/>
    <x v="7"/>
    <x v="21"/>
    <s v=" "/>
    <s v=" "/>
  </r>
  <r>
    <x v="3"/>
    <x v="8"/>
    <x v="21"/>
    <s v=" "/>
    <s v=" "/>
  </r>
  <r>
    <x v="3"/>
    <x v="9"/>
    <x v="21"/>
    <s v=" "/>
    <s v=" "/>
  </r>
  <r>
    <x v="3"/>
    <x v="10"/>
    <x v="21"/>
    <s v=" "/>
    <s v=" "/>
  </r>
  <r>
    <x v="3"/>
    <x v="11"/>
    <x v="21"/>
    <s v=" "/>
    <s v=" "/>
  </r>
  <r>
    <x v="4"/>
    <x v="0"/>
    <x v="21"/>
    <s v=" "/>
    <s v=" "/>
  </r>
  <r>
    <x v="4"/>
    <x v="1"/>
    <x v="21"/>
    <s v=" "/>
    <s v=" "/>
  </r>
  <r>
    <x v="4"/>
    <x v="2"/>
    <x v="21"/>
    <s v=" "/>
    <s v=" "/>
  </r>
  <r>
    <x v="4"/>
    <x v="3"/>
    <x v="21"/>
    <s v=" "/>
    <s v=" "/>
  </r>
  <r>
    <x v="4"/>
    <x v="4"/>
    <x v="21"/>
    <s v=" "/>
    <s v=" "/>
  </r>
  <r>
    <x v="4"/>
    <x v="5"/>
    <x v="21"/>
    <s v=" "/>
    <s v=" "/>
  </r>
  <r>
    <x v="4"/>
    <x v="6"/>
    <x v="21"/>
    <s v=" "/>
    <s v=" "/>
  </r>
  <r>
    <x v="4"/>
    <x v="7"/>
    <x v="21"/>
    <s v=" "/>
    <s v=" "/>
  </r>
  <r>
    <x v="4"/>
    <x v="8"/>
    <x v="21"/>
    <s v=" "/>
    <s v=" "/>
  </r>
  <r>
    <x v="4"/>
    <x v="9"/>
    <x v="21"/>
    <s v=" "/>
    <s v=" "/>
  </r>
  <r>
    <x v="4"/>
    <x v="10"/>
    <x v="21"/>
    <s v=" "/>
    <s v=" "/>
  </r>
  <r>
    <x v="4"/>
    <x v="11"/>
    <x v="21"/>
    <s v=" "/>
    <s v=" "/>
  </r>
  <r>
    <x v="5"/>
    <x v="0"/>
    <x v="21"/>
    <s v=" "/>
    <s v=" "/>
  </r>
  <r>
    <x v="5"/>
    <x v="1"/>
    <x v="21"/>
    <s v=" "/>
    <s v=" "/>
  </r>
  <r>
    <x v="5"/>
    <x v="2"/>
    <x v="21"/>
    <s v=" "/>
    <s v=" "/>
  </r>
  <r>
    <x v="5"/>
    <x v="3"/>
    <x v="21"/>
    <s v=" "/>
    <s v=" "/>
  </r>
  <r>
    <x v="5"/>
    <x v="4"/>
    <x v="21"/>
    <s v=" "/>
    <s v=" "/>
  </r>
  <r>
    <x v="5"/>
    <x v="5"/>
    <x v="21"/>
    <s v=" "/>
    <s v=" "/>
  </r>
  <r>
    <x v="5"/>
    <x v="6"/>
    <x v="21"/>
    <s v=" "/>
    <s v=" "/>
  </r>
  <r>
    <x v="5"/>
    <x v="7"/>
    <x v="21"/>
    <s v=" "/>
    <s v=" "/>
  </r>
  <r>
    <x v="5"/>
    <x v="8"/>
    <x v="21"/>
    <s v=" "/>
    <s v=" "/>
  </r>
  <r>
    <x v="5"/>
    <x v="9"/>
    <x v="21"/>
    <s v=" "/>
    <s v=" "/>
  </r>
  <r>
    <x v="5"/>
    <x v="10"/>
    <x v="21"/>
    <s v=" "/>
    <s v=" "/>
  </r>
  <r>
    <x v="5"/>
    <x v="11"/>
    <x v="21"/>
    <s v=" "/>
    <s v=" "/>
  </r>
  <r>
    <x v="6"/>
    <x v="0"/>
    <x v="21"/>
    <s v=" "/>
    <s v=" "/>
  </r>
  <r>
    <x v="6"/>
    <x v="1"/>
    <x v="21"/>
    <s v=" "/>
    <s v=" "/>
  </r>
  <r>
    <x v="6"/>
    <x v="2"/>
    <x v="21"/>
    <s v=" "/>
    <s v=" "/>
  </r>
  <r>
    <x v="6"/>
    <x v="3"/>
    <x v="21"/>
    <s v=" "/>
    <s v=" "/>
  </r>
  <r>
    <x v="6"/>
    <x v="4"/>
    <x v="21"/>
    <s v=" "/>
    <s v=" "/>
  </r>
  <r>
    <x v="6"/>
    <x v="5"/>
    <x v="21"/>
    <s v=" "/>
    <s v=" "/>
  </r>
  <r>
    <x v="6"/>
    <x v="6"/>
    <x v="21"/>
    <s v=" "/>
    <s v=" "/>
  </r>
  <r>
    <x v="6"/>
    <x v="7"/>
    <x v="21"/>
    <s v=" "/>
    <s v=" "/>
  </r>
  <r>
    <x v="6"/>
    <x v="8"/>
    <x v="21"/>
    <s v=" "/>
    <s v=" "/>
  </r>
  <r>
    <x v="6"/>
    <x v="9"/>
    <x v="21"/>
    <s v=" "/>
    <s v=" "/>
  </r>
  <r>
    <x v="6"/>
    <x v="10"/>
    <x v="21"/>
    <s v=" "/>
    <s v=" "/>
  </r>
  <r>
    <x v="6"/>
    <x v="11"/>
    <x v="21"/>
    <s v=" "/>
    <s v=" "/>
  </r>
  <r>
    <x v="0"/>
    <x v="0"/>
    <x v="22"/>
    <s v=" "/>
    <s v=" "/>
  </r>
  <r>
    <x v="0"/>
    <x v="1"/>
    <x v="22"/>
    <s v=" "/>
    <s v=" "/>
  </r>
  <r>
    <x v="0"/>
    <x v="2"/>
    <x v="22"/>
    <s v=" "/>
    <s v=" "/>
  </r>
  <r>
    <x v="0"/>
    <x v="3"/>
    <x v="22"/>
    <s v=" "/>
    <s v=" "/>
  </r>
  <r>
    <x v="0"/>
    <x v="4"/>
    <x v="22"/>
    <s v=" "/>
    <s v=" "/>
  </r>
  <r>
    <x v="0"/>
    <x v="5"/>
    <x v="22"/>
    <s v=" "/>
    <s v=" "/>
  </r>
  <r>
    <x v="0"/>
    <x v="6"/>
    <x v="22"/>
    <s v=" "/>
    <s v=" "/>
  </r>
  <r>
    <x v="0"/>
    <x v="7"/>
    <x v="22"/>
    <s v=" "/>
    <s v=" "/>
  </r>
  <r>
    <x v="0"/>
    <x v="8"/>
    <x v="22"/>
    <s v=" "/>
    <s v=" "/>
  </r>
  <r>
    <x v="0"/>
    <x v="9"/>
    <x v="22"/>
    <s v=" "/>
    <s v=" "/>
  </r>
  <r>
    <x v="0"/>
    <x v="10"/>
    <x v="22"/>
    <s v=" "/>
    <s v=" "/>
  </r>
  <r>
    <x v="0"/>
    <x v="11"/>
    <x v="22"/>
    <s v=" "/>
    <s v=" "/>
  </r>
  <r>
    <x v="1"/>
    <x v="0"/>
    <x v="22"/>
    <s v=" "/>
    <s v=" "/>
  </r>
  <r>
    <x v="1"/>
    <x v="1"/>
    <x v="22"/>
    <s v=" "/>
    <s v=" "/>
  </r>
  <r>
    <x v="1"/>
    <x v="2"/>
    <x v="22"/>
    <s v=" "/>
    <s v=" "/>
  </r>
  <r>
    <x v="1"/>
    <x v="3"/>
    <x v="22"/>
    <s v=" "/>
    <s v=" "/>
  </r>
  <r>
    <x v="1"/>
    <x v="4"/>
    <x v="22"/>
    <s v=" "/>
    <s v=" "/>
  </r>
  <r>
    <x v="1"/>
    <x v="5"/>
    <x v="22"/>
    <s v=" "/>
    <s v=" "/>
  </r>
  <r>
    <x v="1"/>
    <x v="6"/>
    <x v="22"/>
    <s v=" "/>
    <s v=" "/>
  </r>
  <r>
    <x v="1"/>
    <x v="7"/>
    <x v="22"/>
    <s v=" "/>
    <s v=" "/>
  </r>
  <r>
    <x v="1"/>
    <x v="8"/>
    <x v="22"/>
    <s v=" "/>
    <s v=" "/>
  </r>
  <r>
    <x v="1"/>
    <x v="9"/>
    <x v="22"/>
    <s v=" "/>
    <s v=" "/>
  </r>
  <r>
    <x v="1"/>
    <x v="10"/>
    <x v="22"/>
    <s v=" "/>
    <s v=" "/>
  </r>
  <r>
    <x v="1"/>
    <x v="11"/>
    <x v="22"/>
    <s v=" "/>
    <s v=" "/>
  </r>
  <r>
    <x v="2"/>
    <x v="0"/>
    <x v="22"/>
    <s v=" "/>
    <s v=" "/>
  </r>
  <r>
    <x v="2"/>
    <x v="1"/>
    <x v="22"/>
    <s v=" "/>
    <s v=" "/>
  </r>
  <r>
    <x v="2"/>
    <x v="2"/>
    <x v="22"/>
    <s v=" "/>
    <s v=" "/>
  </r>
  <r>
    <x v="2"/>
    <x v="3"/>
    <x v="22"/>
    <s v=" "/>
    <s v=" "/>
  </r>
  <r>
    <x v="2"/>
    <x v="4"/>
    <x v="22"/>
    <s v=" "/>
    <s v=" "/>
  </r>
  <r>
    <x v="2"/>
    <x v="5"/>
    <x v="22"/>
    <s v=" "/>
    <s v=" "/>
  </r>
  <r>
    <x v="2"/>
    <x v="6"/>
    <x v="22"/>
    <s v=" "/>
    <s v=" "/>
  </r>
  <r>
    <x v="2"/>
    <x v="7"/>
    <x v="22"/>
    <s v=" "/>
    <s v=" "/>
  </r>
  <r>
    <x v="2"/>
    <x v="8"/>
    <x v="22"/>
    <s v=" "/>
    <s v=" "/>
  </r>
  <r>
    <x v="2"/>
    <x v="9"/>
    <x v="22"/>
    <s v=" "/>
    <s v=" "/>
  </r>
  <r>
    <x v="2"/>
    <x v="10"/>
    <x v="22"/>
    <s v=" "/>
    <s v=" "/>
  </r>
  <r>
    <x v="2"/>
    <x v="11"/>
    <x v="22"/>
    <s v=" "/>
    <s v=" "/>
  </r>
  <r>
    <x v="3"/>
    <x v="0"/>
    <x v="22"/>
    <s v=" "/>
    <s v=" "/>
  </r>
  <r>
    <x v="3"/>
    <x v="1"/>
    <x v="22"/>
    <s v=" "/>
    <s v=" "/>
  </r>
  <r>
    <x v="3"/>
    <x v="2"/>
    <x v="22"/>
    <s v=" "/>
    <s v=" "/>
  </r>
  <r>
    <x v="3"/>
    <x v="3"/>
    <x v="22"/>
    <s v=" "/>
    <s v=" "/>
  </r>
  <r>
    <x v="3"/>
    <x v="4"/>
    <x v="22"/>
    <s v=" "/>
    <s v=" "/>
  </r>
  <r>
    <x v="3"/>
    <x v="5"/>
    <x v="22"/>
    <s v=" "/>
    <s v=" "/>
  </r>
  <r>
    <x v="3"/>
    <x v="6"/>
    <x v="22"/>
    <s v=" "/>
    <s v=" "/>
  </r>
  <r>
    <x v="3"/>
    <x v="7"/>
    <x v="22"/>
    <s v=" "/>
    <s v=" "/>
  </r>
  <r>
    <x v="3"/>
    <x v="8"/>
    <x v="22"/>
    <s v=" "/>
    <s v=" "/>
  </r>
  <r>
    <x v="3"/>
    <x v="9"/>
    <x v="22"/>
    <s v=" "/>
    <s v=" "/>
  </r>
  <r>
    <x v="3"/>
    <x v="10"/>
    <x v="22"/>
    <s v=" "/>
    <s v=" "/>
  </r>
  <r>
    <x v="3"/>
    <x v="11"/>
    <x v="22"/>
    <s v=" "/>
    <s v=" "/>
  </r>
  <r>
    <x v="4"/>
    <x v="0"/>
    <x v="22"/>
    <s v=" "/>
    <s v=" "/>
  </r>
  <r>
    <x v="4"/>
    <x v="1"/>
    <x v="22"/>
    <s v=" "/>
    <s v=" "/>
  </r>
  <r>
    <x v="4"/>
    <x v="2"/>
    <x v="22"/>
    <s v=" "/>
    <s v=" "/>
  </r>
  <r>
    <x v="4"/>
    <x v="3"/>
    <x v="22"/>
    <s v=" "/>
    <s v=" "/>
  </r>
  <r>
    <x v="4"/>
    <x v="4"/>
    <x v="22"/>
    <s v=" "/>
    <s v=" "/>
  </r>
  <r>
    <x v="4"/>
    <x v="5"/>
    <x v="22"/>
    <s v=" "/>
    <s v=" "/>
  </r>
  <r>
    <x v="4"/>
    <x v="6"/>
    <x v="22"/>
    <s v=" "/>
    <s v=" "/>
  </r>
  <r>
    <x v="4"/>
    <x v="7"/>
    <x v="22"/>
    <s v=" "/>
    <s v=" "/>
  </r>
  <r>
    <x v="4"/>
    <x v="8"/>
    <x v="22"/>
    <s v=" "/>
    <s v=" "/>
  </r>
  <r>
    <x v="4"/>
    <x v="9"/>
    <x v="22"/>
    <s v=" "/>
    <s v=" "/>
  </r>
  <r>
    <x v="4"/>
    <x v="10"/>
    <x v="22"/>
    <s v=" "/>
    <s v=" "/>
  </r>
  <r>
    <x v="4"/>
    <x v="11"/>
    <x v="22"/>
    <s v=" "/>
    <s v=" "/>
  </r>
  <r>
    <x v="5"/>
    <x v="0"/>
    <x v="22"/>
    <s v=" "/>
    <s v=" "/>
  </r>
  <r>
    <x v="5"/>
    <x v="1"/>
    <x v="22"/>
    <s v=" "/>
    <s v=" "/>
  </r>
  <r>
    <x v="5"/>
    <x v="2"/>
    <x v="22"/>
    <s v=" "/>
    <s v=" "/>
  </r>
  <r>
    <x v="5"/>
    <x v="3"/>
    <x v="22"/>
    <s v=" "/>
    <s v=" "/>
  </r>
  <r>
    <x v="5"/>
    <x v="4"/>
    <x v="22"/>
    <s v=" "/>
    <s v=" "/>
  </r>
  <r>
    <x v="5"/>
    <x v="5"/>
    <x v="22"/>
    <s v=" "/>
    <s v=" "/>
  </r>
  <r>
    <x v="5"/>
    <x v="6"/>
    <x v="22"/>
    <s v=" "/>
    <s v=" "/>
  </r>
  <r>
    <x v="5"/>
    <x v="7"/>
    <x v="22"/>
    <s v=" "/>
    <s v=" "/>
  </r>
  <r>
    <x v="5"/>
    <x v="8"/>
    <x v="22"/>
    <s v=" "/>
    <s v=" "/>
  </r>
  <r>
    <x v="5"/>
    <x v="9"/>
    <x v="22"/>
    <s v=" "/>
    <s v=" "/>
  </r>
  <r>
    <x v="5"/>
    <x v="10"/>
    <x v="22"/>
    <s v=" "/>
    <s v=" "/>
  </r>
  <r>
    <x v="5"/>
    <x v="11"/>
    <x v="22"/>
    <s v=" "/>
    <s v=" "/>
  </r>
  <r>
    <x v="6"/>
    <x v="0"/>
    <x v="22"/>
    <s v=" "/>
    <s v=" "/>
  </r>
  <r>
    <x v="6"/>
    <x v="1"/>
    <x v="22"/>
    <s v=" "/>
    <s v=" "/>
  </r>
  <r>
    <x v="6"/>
    <x v="2"/>
    <x v="22"/>
    <s v=" "/>
    <s v=" "/>
  </r>
  <r>
    <x v="6"/>
    <x v="3"/>
    <x v="22"/>
    <s v=" "/>
    <s v=" "/>
  </r>
  <r>
    <x v="6"/>
    <x v="4"/>
    <x v="22"/>
    <s v=" "/>
    <s v=" "/>
  </r>
  <r>
    <x v="6"/>
    <x v="5"/>
    <x v="22"/>
    <s v=" "/>
    <s v=" "/>
  </r>
  <r>
    <x v="6"/>
    <x v="6"/>
    <x v="22"/>
    <s v=" "/>
    <s v=" "/>
  </r>
  <r>
    <x v="6"/>
    <x v="7"/>
    <x v="22"/>
    <s v=" "/>
    <s v=" "/>
  </r>
  <r>
    <x v="6"/>
    <x v="8"/>
    <x v="22"/>
    <s v=" "/>
    <s v=" "/>
  </r>
  <r>
    <x v="6"/>
    <x v="9"/>
    <x v="22"/>
    <s v=" "/>
    <s v=" "/>
  </r>
  <r>
    <x v="6"/>
    <x v="10"/>
    <x v="22"/>
    <s v=" "/>
    <s v=" "/>
  </r>
  <r>
    <x v="6"/>
    <x v="11"/>
    <x v="22"/>
    <s v=" "/>
    <s v=" "/>
  </r>
  <r>
    <x v="0"/>
    <x v="0"/>
    <x v="23"/>
    <s v=" "/>
    <s v=" "/>
  </r>
  <r>
    <x v="0"/>
    <x v="1"/>
    <x v="23"/>
    <s v=" "/>
    <s v=" "/>
  </r>
  <r>
    <x v="0"/>
    <x v="2"/>
    <x v="23"/>
    <s v=" "/>
    <s v=" "/>
  </r>
  <r>
    <x v="0"/>
    <x v="3"/>
    <x v="23"/>
    <s v=" "/>
    <s v=" "/>
  </r>
  <r>
    <x v="0"/>
    <x v="4"/>
    <x v="23"/>
    <s v=" "/>
    <s v=" "/>
  </r>
  <r>
    <x v="0"/>
    <x v="5"/>
    <x v="23"/>
    <s v=" "/>
    <s v=" "/>
  </r>
  <r>
    <x v="0"/>
    <x v="6"/>
    <x v="23"/>
    <s v=" "/>
    <s v=" "/>
  </r>
  <r>
    <x v="0"/>
    <x v="7"/>
    <x v="23"/>
    <s v=" "/>
    <s v=" "/>
  </r>
  <r>
    <x v="0"/>
    <x v="8"/>
    <x v="23"/>
    <s v=" "/>
    <s v=" "/>
  </r>
  <r>
    <x v="0"/>
    <x v="9"/>
    <x v="23"/>
    <s v=" "/>
    <s v=" "/>
  </r>
  <r>
    <x v="0"/>
    <x v="10"/>
    <x v="23"/>
    <s v=" "/>
    <s v=" "/>
  </r>
  <r>
    <x v="0"/>
    <x v="11"/>
    <x v="23"/>
    <s v=" "/>
    <s v=" "/>
  </r>
  <r>
    <x v="1"/>
    <x v="0"/>
    <x v="23"/>
    <s v=" "/>
    <s v=" "/>
  </r>
  <r>
    <x v="1"/>
    <x v="1"/>
    <x v="23"/>
    <s v=" "/>
    <s v=" "/>
  </r>
  <r>
    <x v="1"/>
    <x v="2"/>
    <x v="23"/>
    <s v=" "/>
    <s v=" "/>
  </r>
  <r>
    <x v="1"/>
    <x v="3"/>
    <x v="23"/>
    <s v=" "/>
    <s v=" "/>
  </r>
  <r>
    <x v="1"/>
    <x v="4"/>
    <x v="23"/>
    <s v=" "/>
    <s v=" "/>
  </r>
  <r>
    <x v="1"/>
    <x v="5"/>
    <x v="23"/>
    <s v=" "/>
    <s v=" "/>
  </r>
  <r>
    <x v="1"/>
    <x v="6"/>
    <x v="23"/>
    <s v=" "/>
    <s v=" "/>
  </r>
  <r>
    <x v="1"/>
    <x v="7"/>
    <x v="23"/>
    <s v=" "/>
    <s v=" "/>
  </r>
  <r>
    <x v="1"/>
    <x v="8"/>
    <x v="23"/>
    <s v=" "/>
    <s v=" "/>
  </r>
  <r>
    <x v="1"/>
    <x v="9"/>
    <x v="23"/>
    <s v=" "/>
    <s v=" "/>
  </r>
  <r>
    <x v="1"/>
    <x v="10"/>
    <x v="23"/>
    <s v=" "/>
    <s v=" "/>
  </r>
  <r>
    <x v="1"/>
    <x v="11"/>
    <x v="23"/>
    <s v=" "/>
    <s v=" "/>
  </r>
  <r>
    <x v="2"/>
    <x v="0"/>
    <x v="23"/>
    <s v=" "/>
    <s v=" "/>
  </r>
  <r>
    <x v="2"/>
    <x v="1"/>
    <x v="23"/>
    <s v=" "/>
    <s v=" "/>
  </r>
  <r>
    <x v="2"/>
    <x v="2"/>
    <x v="23"/>
    <s v=" "/>
    <s v=" "/>
  </r>
  <r>
    <x v="2"/>
    <x v="3"/>
    <x v="23"/>
    <s v=" "/>
    <s v=" "/>
  </r>
  <r>
    <x v="2"/>
    <x v="4"/>
    <x v="23"/>
    <s v=" "/>
    <s v=" "/>
  </r>
  <r>
    <x v="2"/>
    <x v="5"/>
    <x v="23"/>
    <s v=" "/>
    <s v=" "/>
  </r>
  <r>
    <x v="2"/>
    <x v="6"/>
    <x v="23"/>
    <s v=" "/>
    <s v=" "/>
  </r>
  <r>
    <x v="2"/>
    <x v="7"/>
    <x v="23"/>
    <s v=" "/>
    <s v=" "/>
  </r>
  <r>
    <x v="2"/>
    <x v="8"/>
    <x v="23"/>
    <s v=" "/>
    <s v=" "/>
  </r>
  <r>
    <x v="2"/>
    <x v="9"/>
    <x v="23"/>
    <s v=" "/>
    <s v=" "/>
  </r>
  <r>
    <x v="2"/>
    <x v="10"/>
    <x v="23"/>
    <s v=" "/>
    <s v=" "/>
  </r>
  <r>
    <x v="2"/>
    <x v="11"/>
    <x v="23"/>
    <s v=" "/>
    <s v=" "/>
  </r>
  <r>
    <x v="3"/>
    <x v="0"/>
    <x v="23"/>
    <s v=" "/>
    <s v=" "/>
  </r>
  <r>
    <x v="3"/>
    <x v="1"/>
    <x v="23"/>
    <s v=" "/>
    <s v=" "/>
  </r>
  <r>
    <x v="3"/>
    <x v="2"/>
    <x v="23"/>
    <s v=" "/>
    <s v=" "/>
  </r>
  <r>
    <x v="3"/>
    <x v="3"/>
    <x v="23"/>
    <s v=" "/>
    <s v=" "/>
  </r>
  <r>
    <x v="3"/>
    <x v="4"/>
    <x v="23"/>
    <s v=" "/>
    <s v=" "/>
  </r>
  <r>
    <x v="3"/>
    <x v="5"/>
    <x v="23"/>
    <s v=" "/>
    <s v=" "/>
  </r>
  <r>
    <x v="3"/>
    <x v="6"/>
    <x v="23"/>
    <s v=" "/>
    <s v=" "/>
  </r>
  <r>
    <x v="3"/>
    <x v="7"/>
    <x v="23"/>
    <s v=" "/>
    <s v=" "/>
  </r>
  <r>
    <x v="3"/>
    <x v="8"/>
    <x v="23"/>
    <s v=" "/>
    <s v=" "/>
  </r>
  <r>
    <x v="3"/>
    <x v="9"/>
    <x v="23"/>
    <s v=" "/>
    <s v=" "/>
  </r>
  <r>
    <x v="3"/>
    <x v="10"/>
    <x v="23"/>
    <s v=" "/>
    <s v=" "/>
  </r>
  <r>
    <x v="3"/>
    <x v="11"/>
    <x v="23"/>
    <s v=" "/>
    <s v=" "/>
  </r>
  <r>
    <x v="4"/>
    <x v="0"/>
    <x v="23"/>
    <s v=" "/>
    <s v=" "/>
  </r>
  <r>
    <x v="4"/>
    <x v="1"/>
    <x v="23"/>
    <s v=" "/>
    <s v=" "/>
  </r>
  <r>
    <x v="4"/>
    <x v="2"/>
    <x v="23"/>
    <s v=" "/>
    <s v=" "/>
  </r>
  <r>
    <x v="4"/>
    <x v="3"/>
    <x v="23"/>
    <s v=" "/>
    <s v=" "/>
  </r>
  <r>
    <x v="4"/>
    <x v="4"/>
    <x v="23"/>
    <s v=" "/>
    <s v=" "/>
  </r>
  <r>
    <x v="4"/>
    <x v="5"/>
    <x v="23"/>
    <s v=" "/>
    <s v=" "/>
  </r>
  <r>
    <x v="4"/>
    <x v="6"/>
    <x v="23"/>
    <s v=" "/>
    <s v=" "/>
  </r>
  <r>
    <x v="4"/>
    <x v="7"/>
    <x v="23"/>
    <s v=" "/>
    <s v=" "/>
  </r>
  <r>
    <x v="4"/>
    <x v="8"/>
    <x v="23"/>
    <s v=" "/>
    <s v=" "/>
  </r>
  <r>
    <x v="4"/>
    <x v="9"/>
    <x v="23"/>
    <s v=" "/>
    <s v=" "/>
  </r>
  <r>
    <x v="4"/>
    <x v="10"/>
    <x v="23"/>
    <s v=" "/>
    <s v=" "/>
  </r>
  <r>
    <x v="4"/>
    <x v="11"/>
    <x v="23"/>
    <s v=" "/>
    <s v=" "/>
  </r>
  <r>
    <x v="5"/>
    <x v="0"/>
    <x v="23"/>
    <s v=" "/>
    <s v=" "/>
  </r>
  <r>
    <x v="5"/>
    <x v="1"/>
    <x v="23"/>
    <s v=" "/>
    <s v=" "/>
  </r>
  <r>
    <x v="5"/>
    <x v="2"/>
    <x v="23"/>
    <s v=" "/>
    <s v=" "/>
  </r>
  <r>
    <x v="5"/>
    <x v="3"/>
    <x v="23"/>
    <s v=" "/>
    <s v=" "/>
  </r>
  <r>
    <x v="5"/>
    <x v="4"/>
    <x v="23"/>
    <s v=" "/>
    <s v=" "/>
  </r>
  <r>
    <x v="5"/>
    <x v="5"/>
    <x v="23"/>
    <s v=" "/>
    <s v=" "/>
  </r>
  <r>
    <x v="5"/>
    <x v="6"/>
    <x v="23"/>
    <s v=" "/>
    <s v=" "/>
  </r>
  <r>
    <x v="5"/>
    <x v="7"/>
    <x v="23"/>
    <s v=" "/>
    <s v=" "/>
  </r>
  <r>
    <x v="5"/>
    <x v="8"/>
    <x v="23"/>
    <s v=" "/>
    <s v=" "/>
  </r>
  <r>
    <x v="5"/>
    <x v="9"/>
    <x v="23"/>
    <s v=" "/>
    <s v=" "/>
  </r>
  <r>
    <x v="5"/>
    <x v="10"/>
    <x v="23"/>
    <s v=" "/>
    <s v=" "/>
  </r>
  <r>
    <x v="5"/>
    <x v="11"/>
    <x v="23"/>
    <s v=" "/>
    <s v=" "/>
  </r>
  <r>
    <x v="6"/>
    <x v="0"/>
    <x v="23"/>
    <s v=" "/>
    <s v=" "/>
  </r>
  <r>
    <x v="6"/>
    <x v="1"/>
    <x v="23"/>
    <s v=" "/>
    <s v=" "/>
  </r>
  <r>
    <x v="6"/>
    <x v="2"/>
    <x v="23"/>
    <s v=" "/>
    <s v=" "/>
  </r>
  <r>
    <x v="6"/>
    <x v="3"/>
    <x v="23"/>
    <s v=" "/>
    <s v=" "/>
  </r>
  <r>
    <x v="6"/>
    <x v="4"/>
    <x v="23"/>
    <s v=" "/>
    <s v=" "/>
  </r>
  <r>
    <x v="6"/>
    <x v="5"/>
    <x v="23"/>
    <s v=" "/>
    <s v=" "/>
  </r>
  <r>
    <x v="6"/>
    <x v="6"/>
    <x v="23"/>
    <s v=" "/>
    <s v=" "/>
  </r>
  <r>
    <x v="6"/>
    <x v="7"/>
    <x v="23"/>
    <s v=" "/>
    <s v=" "/>
  </r>
  <r>
    <x v="6"/>
    <x v="8"/>
    <x v="23"/>
    <s v=" "/>
    <s v=" "/>
  </r>
  <r>
    <x v="6"/>
    <x v="9"/>
    <x v="23"/>
    <s v=" "/>
    <s v=" "/>
  </r>
  <r>
    <x v="6"/>
    <x v="10"/>
    <x v="23"/>
    <s v=" "/>
    <s v=" "/>
  </r>
  <r>
    <x v="6"/>
    <x v="11"/>
    <x v="23"/>
    <s v=" "/>
    <s v=" "/>
  </r>
  <r>
    <x v="0"/>
    <x v="0"/>
    <x v="24"/>
    <s v=" "/>
    <s v=" "/>
  </r>
  <r>
    <x v="0"/>
    <x v="1"/>
    <x v="24"/>
    <s v=" "/>
    <s v=" "/>
  </r>
  <r>
    <x v="0"/>
    <x v="2"/>
    <x v="24"/>
    <s v=" "/>
    <s v=" "/>
  </r>
  <r>
    <x v="0"/>
    <x v="3"/>
    <x v="24"/>
    <s v=" "/>
    <s v=" "/>
  </r>
  <r>
    <x v="0"/>
    <x v="4"/>
    <x v="24"/>
    <s v=" "/>
    <s v=" "/>
  </r>
  <r>
    <x v="0"/>
    <x v="5"/>
    <x v="24"/>
    <s v=" "/>
    <s v=" "/>
  </r>
  <r>
    <x v="0"/>
    <x v="6"/>
    <x v="24"/>
    <s v=" "/>
    <s v=" "/>
  </r>
  <r>
    <x v="0"/>
    <x v="7"/>
    <x v="24"/>
    <s v=" "/>
    <s v=" "/>
  </r>
  <r>
    <x v="0"/>
    <x v="8"/>
    <x v="24"/>
    <s v=" "/>
    <s v=" "/>
  </r>
  <r>
    <x v="0"/>
    <x v="9"/>
    <x v="24"/>
    <s v=" "/>
    <s v=" "/>
  </r>
  <r>
    <x v="0"/>
    <x v="10"/>
    <x v="24"/>
    <s v=" "/>
    <s v=" "/>
  </r>
  <r>
    <x v="0"/>
    <x v="11"/>
    <x v="24"/>
    <s v=" "/>
    <s v=" "/>
  </r>
  <r>
    <x v="1"/>
    <x v="0"/>
    <x v="24"/>
    <s v=" "/>
    <s v=" "/>
  </r>
  <r>
    <x v="1"/>
    <x v="1"/>
    <x v="24"/>
    <s v=" "/>
    <s v=" "/>
  </r>
  <r>
    <x v="1"/>
    <x v="2"/>
    <x v="24"/>
    <s v=" "/>
    <s v=" "/>
  </r>
  <r>
    <x v="1"/>
    <x v="3"/>
    <x v="24"/>
    <s v=" "/>
    <s v=" "/>
  </r>
  <r>
    <x v="1"/>
    <x v="4"/>
    <x v="24"/>
    <s v=" "/>
    <s v=" "/>
  </r>
  <r>
    <x v="1"/>
    <x v="5"/>
    <x v="24"/>
    <s v=" "/>
    <s v=" "/>
  </r>
  <r>
    <x v="1"/>
    <x v="6"/>
    <x v="24"/>
    <s v=" "/>
    <s v=" "/>
  </r>
  <r>
    <x v="1"/>
    <x v="7"/>
    <x v="24"/>
    <s v=" "/>
    <s v=" "/>
  </r>
  <r>
    <x v="1"/>
    <x v="8"/>
    <x v="24"/>
    <s v=" "/>
    <s v=" "/>
  </r>
  <r>
    <x v="1"/>
    <x v="9"/>
    <x v="24"/>
    <s v=" "/>
    <s v=" "/>
  </r>
  <r>
    <x v="1"/>
    <x v="10"/>
    <x v="24"/>
    <s v=" "/>
    <s v=" "/>
  </r>
  <r>
    <x v="1"/>
    <x v="11"/>
    <x v="24"/>
    <s v=" "/>
    <s v=" "/>
  </r>
  <r>
    <x v="2"/>
    <x v="0"/>
    <x v="24"/>
    <s v=" "/>
    <s v=" "/>
  </r>
  <r>
    <x v="2"/>
    <x v="1"/>
    <x v="24"/>
    <s v=" "/>
    <s v=" "/>
  </r>
  <r>
    <x v="2"/>
    <x v="2"/>
    <x v="24"/>
    <s v=" "/>
    <s v=" "/>
  </r>
  <r>
    <x v="2"/>
    <x v="3"/>
    <x v="24"/>
    <s v=" "/>
    <s v=" "/>
  </r>
  <r>
    <x v="2"/>
    <x v="4"/>
    <x v="24"/>
    <s v=" "/>
    <s v=" "/>
  </r>
  <r>
    <x v="2"/>
    <x v="5"/>
    <x v="24"/>
    <s v=" "/>
    <s v=" "/>
  </r>
  <r>
    <x v="2"/>
    <x v="6"/>
    <x v="24"/>
    <s v=" "/>
    <s v=" "/>
  </r>
  <r>
    <x v="2"/>
    <x v="7"/>
    <x v="24"/>
    <s v=" "/>
    <s v=" "/>
  </r>
  <r>
    <x v="2"/>
    <x v="8"/>
    <x v="24"/>
    <s v=" "/>
    <s v=" "/>
  </r>
  <r>
    <x v="2"/>
    <x v="9"/>
    <x v="24"/>
    <s v=" "/>
    <s v=" "/>
  </r>
  <r>
    <x v="2"/>
    <x v="10"/>
    <x v="24"/>
    <s v=" "/>
    <s v=" "/>
  </r>
  <r>
    <x v="2"/>
    <x v="11"/>
    <x v="24"/>
    <s v=" "/>
    <s v=" "/>
  </r>
  <r>
    <x v="3"/>
    <x v="0"/>
    <x v="24"/>
    <s v=" "/>
    <s v=" "/>
  </r>
  <r>
    <x v="3"/>
    <x v="1"/>
    <x v="24"/>
    <s v=" "/>
    <s v=" "/>
  </r>
  <r>
    <x v="3"/>
    <x v="2"/>
    <x v="24"/>
    <s v=" "/>
    <s v=" "/>
  </r>
  <r>
    <x v="3"/>
    <x v="3"/>
    <x v="24"/>
    <s v=" "/>
    <s v=" "/>
  </r>
  <r>
    <x v="3"/>
    <x v="4"/>
    <x v="24"/>
    <s v=" "/>
    <s v=" "/>
  </r>
  <r>
    <x v="3"/>
    <x v="5"/>
    <x v="24"/>
    <s v=" "/>
    <s v=" "/>
  </r>
  <r>
    <x v="3"/>
    <x v="6"/>
    <x v="24"/>
    <s v=" "/>
    <s v=" "/>
  </r>
  <r>
    <x v="3"/>
    <x v="7"/>
    <x v="24"/>
    <s v=" "/>
    <s v=" "/>
  </r>
  <r>
    <x v="3"/>
    <x v="8"/>
    <x v="24"/>
    <s v=" "/>
    <s v=" "/>
  </r>
  <r>
    <x v="3"/>
    <x v="9"/>
    <x v="24"/>
    <s v=" "/>
    <s v=" "/>
  </r>
  <r>
    <x v="3"/>
    <x v="10"/>
    <x v="24"/>
    <s v=" "/>
    <s v=" "/>
  </r>
  <r>
    <x v="3"/>
    <x v="11"/>
    <x v="24"/>
    <s v=" "/>
    <s v=" "/>
  </r>
  <r>
    <x v="4"/>
    <x v="0"/>
    <x v="24"/>
    <s v=" "/>
    <s v=" "/>
  </r>
  <r>
    <x v="4"/>
    <x v="1"/>
    <x v="24"/>
    <s v=" "/>
    <s v=" "/>
  </r>
  <r>
    <x v="4"/>
    <x v="2"/>
    <x v="24"/>
    <s v=" "/>
    <s v=" "/>
  </r>
  <r>
    <x v="4"/>
    <x v="3"/>
    <x v="24"/>
    <s v=" "/>
    <s v=" "/>
  </r>
  <r>
    <x v="4"/>
    <x v="4"/>
    <x v="24"/>
    <s v=" "/>
    <s v=" "/>
  </r>
  <r>
    <x v="4"/>
    <x v="5"/>
    <x v="24"/>
    <s v=" "/>
    <s v=" "/>
  </r>
  <r>
    <x v="4"/>
    <x v="6"/>
    <x v="24"/>
    <s v=" "/>
    <s v=" "/>
  </r>
  <r>
    <x v="4"/>
    <x v="7"/>
    <x v="24"/>
    <s v=" "/>
    <s v=" "/>
  </r>
  <r>
    <x v="4"/>
    <x v="8"/>
    <x v="24"/>
    <s v=" "/>
    <s v=" "/>
  </r>
  <r>
    <x v="4"/>
    <x v="9"/>
    <x v="24"/>
    <s v=" "/>
    <s v=" "/>
  </r>
  <r>
    <x v="4"/>
    <x v="10"/>
    <x v="24"/>
    <s v=" "/>
    <s v=" "/>
  </r>
  <r>
    <x v="4"/>
    <x v="11"/>
    <x v="24"/>
    <s v=" "/>
    <s v=" "/>
  </r>
  <r>
    <x v="5"/>
    <x v="0"/>
    <x v="24"/>
    <s v=" "/>
    <s v=" "/>
  </r>
  <r>
    <x v="5"/>
    <x v="1"/>
    <x v="24"/>
    <s v=" "/>
    <s v=" "/>
  </r>
  <r>
    <x v="5"/>
    <x v="2"/>
    <x v="24"/>
    <s v=" "/>
    <s v=" "/>
  </r>
  <r>
    <x v="5"/>
    <x v="3"/>
    <x v="24"/>
    <s v=" "/>
    <s v=" "/>
  </r>
  <r>
    <x v="5"/>
    <x v="4"/>
    <x v="24"/>
    <s v=" "/>
    <s v=" "/>
  </r>
  <r>
    <x v="5"/>
    <x v="5"/>
    <x v="24"/>
    <s v=" "/>
    <s v=" "/>
  </r>
  <r>
    <x v="5"/>
    <x v="6"/>
    <x v="24"/>
    <s v=" "/>
    <s v=" "/>
  </r>
  <r>
    <x v="5"/>
    <x v="7"/>
    <x v="24"/>
    <s v=" "/>
    <s v=" "/>
  </r>
  <r>
    <x v="5"/>
    <x v="8"/>
    <x v="24"/>
    <s v=" "/>
    <s v=" "/>
  </r>
  <r>
    <x v="5"/>
    <x v="9"/>
    <x v="24"/>
    <s v=" "/>
    <s v=" "/>
  </r>
  <r>
    <x v="5"/>
    <x v="10"/>
    <x v="24"/>
    <s v=" "/>
    <s v=" "/>
  </r>
  <r>
    <x v="5"/>
    <x v="11"/>
    <x v="24"/>
    <s v=" "/>
    <s v=" "/>
  </r>
  <r>
    <x v="6"/>
    <x v="0"/>
    <x v="24"/>
    <s v=" "/>
    <s v=" "/>
  </r>
  <r>
    <x v="6"/>
    <x v="1"/>
    <x v="24"/>
    <s v=" "/>
    <s v=" "/>
  </r>
  <r>
    <x v="6"/>
    <x v="2"/>
    <x v="24"/>
    <s v=" "/>
    <s v=" "/>
  </r>
  <r>
    <x v="6"/>
    <x v="3"/>
    <x v="24"/>
    <s v=" "/>
    <s v=" "/>
  </r>
  <r>
    <x v="6"/>
    <x v="4"/>
    <x v="24"/>
    <s v=" "/>
    <s v=" "/>
  </r>
  <r>
    <x v="6"/>
    <x v="5"/>
    <x v="24"/>
    <s v=" "/>
    <s v=" "/>
  </r>
  <r>
    <x v="6"/>
    <x v="6"/>
    <x v="24"/>
    <s v=" "/>
    <s v=" "/>
  </r>
  <r>
    <x v="6"/>
    <x v="7"/>
    <x v="24"/>
    <s v=" "/>
    <s v=" "/>
  </r>
  <r>
    <x v="6"/>
    <x v="8"/>
    <x v="24"/>
    <s v=" "/>
    <s v=" "/>
  </r>
  <r>
    <x v="6"/>
    <x v="9"/>
    <x v="24"/>
    <s v=" "/>
    <s v=" "/>
  </r>
  <r>
    <x v="6"/>
    <x v="10"/>
    <x v="24"/>
    <s v=" "/>
    <s v=" "/>
  </r>
  <r>
    <x v="6"/>
    <x v="11"/>
    <x v="24"/>
    <s v=" "/>
    <s v=" "/>
  </r>
  <r>
    <x v="0"/>
    <x v="0"/>
    <x v="25"/>
    <s v=" "/>
    <s v=" "/>
  </r>
  <r>
    <x v="0"/>
    <x v="1"/>
    <x v="25"/>
    <s v=" "/>
    <s v=" "/>
  </r>
  <r>
    <x v="0"/>
    <x v="2"/>
    <x v="25"/>
    <s v=" "/>
    <s v=" "/>
  </r>
  <r>
    <x v="0"/>
    <x v="3"/>
    <x v="25"/>
    <s v=" "/>
    <s v=" "/>
  </r>
  <r>
    <x v="0"/>
    <x v="4"/>
    <x v="25"/>
    <s v=" "/>
    <s v=" "/>
  </r>
  <r>
    <x v="0"/>
    <x v="5"/>
    <x v="25"/>
    <s v=" "/>
    <s v=" "/>
  </r>
  <r>
    <x v="0"/>
    <x v="6"/>
    <x v="25"/>
    <s v=" "/>
    <s v=" "/>
  </r>
  <r>
    <x v="0"/>
    <x v="7"/>
    <x v="25"/>
    <s v=" "/>
    <s v=" "/>
  </r>
  <r>
    <x v="0"/>
    <x v="8"/>
    <x v="25"/>
    <s v=" "/>
    <s v=" "/>
  </r>
  <r>
    <x v="0"/>
    <x v="9"/>
    <x v="25"/>
    <s v=" "/>
    <s v=" "/>
  </r>
  <r>
    <x v="0"/>
    <x v="10"/>
    <x v="25"/>
    <s v=" "/>
    <s v=" "/>
  </r>
  <r>
    <x v="0"/>
    <x v="11"/>
    <x v="25"/>
    <s v=" "/>
    <s v=" "/>
  </r>
  <r>
    <x v="1"/>
    <x v="0"/>
    <x v="25"/>
    <s v=" "/>
    <s v=" "/>
  </r>
  <r>
    <x v="1"/>
    <x v="1"/>
    <x v="25"/>
    <s v=" "/>
    <s v=" "/>
  </r>
  <r>
    <x v="1"/>
    <x v="2"/>
    <x v="25"/>
    <s v=" "/>
    <s v=" "/>
  </r>
  <r>
    <x v="1"/>
    <x v="3"/>
    <x v="25"/>
    <s v=" "/>
    <s v=" "/>
  </r>
  <r>
    <x v="1"/>
    <x v="4"/>
    <x v="25"/>
    <s v=" "/>
    <s v=" "/>
  </r>
  <r>
    <x v="1"/>
    <x v="5"/>
    <x v="25"/>
    <s v=" "/>
    <s v=" "/>
  </r>
  <r>
    <x v="1"/>
    <x v="6"/>
    <x v="25"/>
    <s v=" "/>
    <s v=" "/>
  </r>
  <r>
    <x v="1"/>
    <x v="7"/>
    <x v="25"/>
    <s v=" "/>
    <s v=" "/>
  </r>
  <r>
    <x v="1"/>
    <x v="8"/>
    <x v="25"/>
    <s v=" "/>
    <s v=" "/>
  </r>
  <r>
    <x v="1"/>
    <x v="9"/>
    <x v="25"/>
    <s v=" "/>
    <s v=" "/>
  </r>
  <r>
    <x v="1"/>
    <x v="10"/>
    <x v="25"/>
    <s v=" "/>
    <s v=" "/>
  </r>
  <r>
    <x v="1"/>
    <x v="11"/>
    <x v="25"/>
    <s v=" "/>
    <s v=" "/>
  </r>
  <r>
    <x v="2"/>
    <x v="0"/>
    <x v="25"/>
    <s v=" "/>
    <s v=" "/>
  </r>
  <r>
    <x v="2"/>
    <x v="1"/>
    <x v="25"/>
    <s v=" "/>
    <s v=" "/>
  </r>
  <r>
    <x v="2"/>
    <x v="2"/>
    <x v="25"/>
    <s v=" "/>
    <s v=" "/>
  </r>
  <r>
    <x v="2"/>
    <x v="3"/>
    <x v="25"/>
    <s v=" "/>
    <s v=" "/>
  </r>
  <r>
    <x v="2"/>
    <x v="4"/>
    <x v="25"/>
    <s v=" "/>
    <s v=" "/>
  </r>
  <r>
    <x v="2"/>
    <x v="5"/>
    <x v="25"/>
    <s v=" "/>
    <s v=" "/>
  </r>
  <r>
    <x v="2"/>
    <x v="6"/>
    <x v="25"/>
    <s v=" "/>
    <s v=" "/>
  </r>
  <r>
    <x v="2"/>
    <x v="7"/>
    <x v="25"/>
    <s v=" "/>
    <s v=" "/>
  </r>
  <r>
    <x v="2"/>
    <x v="8"/>
    <x v="25"/>
    <s v=" "/>
    <s v=" "/>
  </r>
  <r>
    <x v="2"/>
    <x v="9"/>
    <x v="25"/>
    <s v=" "/>
    <s v=" "/>
  </r>
  <r>
    <x v="2"/>
    <x v="10"/>
    <x v="25"/>
    <s v=" "/>
    <s v=" "/>
  </r>
  <r>
    <x v="2"/>
    <x v="11"/>
    <x v="25"/>
    <s v=" "/>
    <s v=" "/>
  </r>
  <r>
    <x v="3"/>
    <x v="0"/>
    <x v="25"/>
    <s v=" "/>
    <s v=" "/>
  </r>
  <r>
    <x v="3"/>
    <x v="1"/>
    <x v="25"/>
    <s v=" "/>
    <s v=" "/>
  </r>
  <r>
    <x v="3"/>
    <x v="2"/>
    <x v="25"/>
    <s v=" "/>
    <s v=" "/>
  </r>
  <r>
    <x v="3"/>
    <x v="3"/>
    <x v="25"/>
    <s v=" "/>
    <s v=" "/>
  </r>
  <r>
    <x v="3"/>
    <x v="4"/>
    <x v="25"/>
    <s v=" "/>
    <s v=" "/>
  </r>
  <r>
    <x v="3"/>
    <x v="5"/>
    <x v="25"/>
    <s v=" "/>
    <s v=" "/>
  </r>
  <r>
    <x v="3"/>
    <x v="6"/>
    <x v="25"/>
    <s v=" "/>
    <s v=" "/>
  </r>
  <r>
    <x v="3"/>
    <x v="7"/>
    <x v="25"/>
    <s v=" "/>
    <s v=" "/>
  </r>
  <r>
    <x v="3"/>
    <x v="8"/>
    <x v="25"/>
    <s v=" "/>
    <s v=" "/>
  </r>
  <r>
    <x v="3"/>
    <x v="9"/>
    <x v="25"/>
    <s v=" "/>
    <s v=" "/>
  </r>
  <r>
    <x v="3"/>
    <x v="10"/>
    <x v="25"/>
    <s v=" "/>
    <s v=" "/>
  </r>
  <r>
    <x v="3"/>
    <x v="11"/>
    <x v="25"/>
    <s v=" "/>
    <s v=" "/>
  </r>
  <r>
    <x v="4"/>
    <x v="0"/>
    <x v="25"/>
    <s v=" "/>
    <s v=" "/>
  </r>
  <r>
    <x v="4"/>
    <x v="1"/>
    <x v="25"/>
    <s v=" "/>
    <s v=" "/>
  </r>
  <r>
    <x v="4"/>
    <x v="2"/>
    <x v="25"/>
    <s v=" "/>
    <s v=" "/>
  </r>
  <r>
    <x v="4"/>
    <x v="3"/>
    <x v="25"/>
    <s v=" "/>
    <s v=" "/>
  </r>
  <r>
    <x v="4"/>
    <x v="4"/>
    <x v="25"/>
    <s v=" "/>
    <s v=" "/>
  </r>
  <r>
    <x v="4"/>
    <x v="5"/>
    <x v="25"/>
    <s v=" "/>
    <s v=" "/>
  </r>
  <r>
    <x v="4"/>
    <x v="6"/>
    <x v="25"/>
    <s v=" "/>
    <s v=" "/>
  </r>
  <r>
    <x v="4"/>
    <x v="7"/>
    <x v="25"/>
    <s v=" "/>
    <s v=" "/>
  </r>
  <r>
    <x v="4"/>
    <x v="8"/>
    <x v="25"/>
    <s v=" "/>
    <s v=" "/>
  </r>
  <r>
    <x v="4"/>
    <x v="9"/>
    <x v="25"/>
    <s v=" "/>
    <s v=" "/>
  </r>
  <r>
    <x v="4"/>
    <x v="10"/>
    <x v="25"/>
    <s v=" "/>
    <s v=" "/>
  </r>
  <r>
    <x v="4"/>
    <x v="11"/>
    <x v="25"/>
    <s v=" "/>
    <s v=" "/>
  </r>
  <r>
    <x v="5"/>
    <x v="0"/>
    <x v="25"/>
    <s v=" "/>
    <s v=" "/>
  </r>
  <r>
    <x v="5"/>
    <x v="1"/>
    <x v="25"/>
    <s v=" "/>
    <s v=" "/>
  </r>
  <r>
    <x v="5"/>
    <x v="2"/>
    <x v="25"/>
    <s v=" "/>
    <s v=" "/>
  </r>
  <r>
    <x v="5"/>
    <x v="3"/>
    <x v="25"/>
    <s v=" "/>
    <s v=" "/>
  </r>
  <r>
    <x v="5"/>
    <x v="4"/>
    <x v="25"/>
    <s v=" "/>
    <s v=" "/>
  </r>
  <r>
    <x v="5"/>
    <x v="5"/>
    <x v="25"/>
    <s v=" "/>
    <s v=" "/>
  </r>
  <r>
    <x v="5"/>
    <x v="6"/>
    <x v="25"/>
    <s v=" "/>
    <s v=" "/>
  </r>
  <r>
    <x v="5"/>
    <x v="7"/>
    <x v="25"/>
    <s v=" "/>
    <s v=" "/>
  </r>
  <r>
    <x v="5"/>
    <x v="8"/>
    <x v="25"/>
    <s v=" "/>
    <s v=" "/>
  </r>
  <r>
    <x v="5"/>
    <x v="9"/>
    <x v="25"/>
    <s v=" "/>
    <s v=" "/>
  </r>
  <r>
    <x v="5"/>
    <x v="10"/>
    <x v="25"/>
    <s v=" "/>
    <s v=" "/>
  </r>
  <r>
    <x v="5"/>
    <x v="11"/>
    <x v="25"/>
    <s v=" "/>
    <s v=" "/>
  </r>
  <r>
    <x v="6"/>
    <x v="0"/>
    <x v="25"/>
    <s v=" "/>
    <s v=" "/>
  </r>
  <r>
    <x v="6"/>
    <x v="1"/>
    <x v="25"/>
    <s v=" "/>
    <s v=" "/>
  </r>
  <r>
    <x v="6"/>
    <x v="2"/>
    <x v="25"/>
    <s v=" "/>
    <s v=" "/>
  </r>
  <r>
    <x v="6"/>
    <x v="3"/>
    <x v="25"/>
    <s v=" "/>
    <s v=" "/>
  </r>
  <r>
    <x v="6"/>
    <x v="4"/>
    <x v="25"/>
    <s v=" "/>
    <s v=" "/>
  </r>
  <r>
    <x v="6"/>
    <x v="5"/>
    <x v="25"/>
    <s v=" "/>
    <s v=" "/>
  </r>
  <r>
    <x v="6"/>
    <x v="6"/>
    <x v="25"/>
    <s v=" "/>
    <s v=" "/>
  </r>
  <r>
    <x v="6"/>
    <x v="7"/>
    <x v="25"/>
    <s v=" "/>
    <s v=" "/>
  </r>
  <r>
    <x v="6"/>
    <x v="8"/>
    <x v="25"/>
    <s v=" "/>
    <s v=" "/>
  </r>
  <r>
    <x v="6"/>
    <x v="9"/>
    <x v="25"/>
    <s v=" "/>
    <s v=" "/>
  </r>
  <r>
    <x v="6"/>
    <x v="10"/>
    <x v="25"/>
    <s v=" "/>
    <s v=" "/>
  </r>
  <r>
    <x v="6"/>
    <x v="11"/>
    <x v="25"/>
    <s v=" "/>
    <s v=" "/>
  </r>
  <r>
    <x v="0"/>
    <x v="0"/>
    <x v="26"/>
    <s v=" "/>
    <s v=" "/>
  </r>
  <r>
    <x v="0"/>
    <x v="1"/>
    <x v="26"/>
    <s v=" "/>
    <s v=" "/>
  </r>
  <r>
    <x v="0"/>
    <x v="2"/>
    <x v="26"/>
    <s v=" "/>
    <s v=" "/>
  </r>
  <r>
    <x v="0"/>
    <x v="3"/>
    <x v="26"/>
    <s v=" "/>
    <s v=" "/>
  </r>
  <r>
    <x v="0"/>
    <x v="4"/>
    <x v="26"/>
    <s v=" "/>
    <s v=" "/>
  </r>
  <r>
    <x v="0"/>
    <x v="5"/>
    <x v="26"/>
    <s v=" "/>
    <s v=" "/>
  </r>
  <r>
    <x v="0"/>
    <x v="6"/>
    <x v="26"/>
    <s v=" "/>
    <s v=" "/>
  </r>
  <r>
    <x v="0"/>
    <x v="7"/>
    <x v="26"/>
    <s v=" "/>
    <s v=" "/>
  </r>
  <r>
    <x v="0"/>
    <x v="8"/>
    <x v="26"/>
    <s v=" "/>
    <s v=" "/>
  </r>
  <r>
    <x v="0"/>
    <x v="9"/>
    <x v="26"/>
    <s v=" "/>
    <s v=" "/>
  </r>
  <r>
    <x v="0"/>
    <x v="10"/>
    <x v="26"/>
    <s v=" "/>
    <s v=" "/>
  </r>
  <r>
    <x v="0"/>
    <x v="11"/>
    <x v="26"/>
    <s v=" "/>
    <s v=" "/>
  </r>
  <r>
    <x v="1"/>
    <x v="0"/>
    <x v="26"/>
    <s v=" "/>
    <s v=" "/>
  </r>
  <r>
    <x v="1"/>
    <x v="1"/>
    <x v="26"/>
    <s v=" "/>
    <s v=" "/>
  </r>
  <r>
    <x v="1"/>
    <x v="2"/>
    <x v="26"/>
    <s v=" "/>
    <s v=" "/>
  </r>
  <r>
    <x v="1"/>
    <x v="3"/>
    <x v="26"/>
    <s v=" "/>
    <s v=" "/>
  </r>
  <r>
    <x v="1"/>
    <x v="4"/>
    <x v="26"/>
    <s v=" "/>
    <s v=" "/>
  </r>
  <r>
    <x v="1"/>
    <x v="5"/>
    <x v="26"/>
    <s v=" "/>
    <s v=" "/>
  </r>
  <r>
    <x v="1"/>
    <x v="6"/>
    <x v="26"/>
    <s v=" "/>
    <s v=" "/>
  </r>
  <r>
    <x v="1"/>
    <x v="7"/>
    <x v="26"/>
    <s v=" "/>
    <s v=" "/>
  </r>
  <r>
    <x v="1"/>
    <x v="8"/>
    <x v="26"/>
    <s v=" "/>
    <s v=" "/>
  </r>
  <r>
    <x v="1"/>
    <x v="9"/>
    <x v="26"/>
    <s v=" "/>
    <s v=" "/>
  </r>
  <r>
    <x v="1"/>
    <x v="10"/>
    <x v="26"/>
    <s v=" "/>
    <s v=" "/>
  </r>
  <r>
    <x v="1"/>
    <x v="11"/>
    <x v="26"/>
    <s v=" "/>
    <s v=" "/>
  </r>
  <r>
    <x v="2"/>
    <x v="0"/>
    <x v="26"/>
    <s v=" "/>
    <s v=" "/>
  </r>
  <r>
    <x v="2"/>
    <x v="1"/>
    <x v="26"/>
    <s v=" "/>
    <s v=" "/>
  </r>
  <r>
    <x v="2"/>
    <x v="2"/>
    <x v="26"/>
    <s v=" "/>
    <s v=" "/>
  </r>
  <r>
    <x v="2"/>
    <x v="3"/>
    <x v="26"/>
    <s v=" "/>
    <s v=" "/>
  </r>
  <r>
    <x v="2"/>
    <x v="4"/>
    <x v="26"/>
    <s v=" "/>
    <s v=" "/>
  </r>
  <r>
    <x v="2"/>
    <x v="5"/>
    <x v="26"/>
    <s v=" "/>
    <s v=" "/>
  </r>
  <r>
    <x v="2"/>
    <x v="6"/>
    <x v="26"/>
    <s v=" "/>
    <s v=" "/>
  </r>
  <r>
    <x v="2"/>
    <x v="7"/>
    <x v="26"/>
    <s v=" "/>
    <s v=" "/>
  </r>
  <r>
    <x v="2"/>
    <x v="8"/>
    <x v="26"/>
    <s v=" "/>
    <s v=" "/>
  </r>
  <r>
    <x v="2"/>
    <x v="9"/>
    <x v="26"/>
    <s v=" "/>
    <s v=" "/>
  </r>
  <r>
    <x v="2"/>
    <x v="10"/>
    <x v="26"/>
    <s v=" "/>
    <s v=" "/>
  </r>
  <r>
    <x v="2"/>
    <x v="11"/>
    <x v="26"/>
    <s v=" "/>
    <s v=" "/>
  </r>
  <r>
    <x v="3"/>
    <x v="0"/>
    <x v="26"/>
    <s v=" "/>
    <s v=" "/>
  </r>
  <r>
    <x v="3"/>
    <x v="1"/>
    <x v="26"/>
    <s v=" "/>
    <s v=" "/>
  </r>
  <r>
    <x v="3"/>
    <x v="2"/>
    <x v="26"/>
    <s v=" "/>
    <s v=" "/>
  </r>
  <r>
    <x v="3"/>
    <x v="3"/>
    <x v="26"/>
    <s v=" "/>
    <s v=" "/>
  </r>
  <r>
    <x v="3"/>
    <x v="4"/>
    <x v="26"/>
    <s v=" "/>
    <s v=" "/>
  </r>
  <r>
    <x v="3"/>
    <x v="5"/>
    <x v="26"/>
    <s v=" "/>
    <s v=" "/>
  </r>
  <r>
    <x v="3"/>
    <x v="6"/>
    <x v="26"/>
    <s v=" "/>
    <s v=" "/>
  </r>
  <r>
    <x v="3"/>
    <x v="7"/>
    <x v="26"/>
    <s v=" "/>
    <s v=" "/>
  </r>
  <r>
    <x v="3"/>
    <x v="8"/>
    <x v="26"/>
    <s v=" "/>
    <s v=" "/>
  </r>
  <r>
    <x v="3"/>
    <x v="9"/>
    <x v="26"/>
    <s v=" "/>
    <s v=" "/>
  </r>
  <r>
    <x v="3"/>
    <x v="10"/>
    <x v="26"/>
    <s v=" "/>
    <s v=" "/>
  </r>
  <r>
    <x v="3"/>
    <x v="11"/>
    <x v="26"/>
    <s v=" "/>
    <s v=" "/>
  </r>
  <r>
    <x v="4"/>
    <x v="0"/>
    <x v="26"/>
    <s v=" "/>
    <s v=" "/>
  </r>
  <r>
    <x v="4"/>
    <x v="1"/>
    <x v="26"/>
    <s v=" "/>
    <s v=" "/>
  </r>
  <r>
    <x v="4"/>
    <x v="2"/>
    <x v="26"/>
    <s v=" "/>
    <s v=" "/>
  </r>
  <r>
    <x v="4"/>
    <x v="3"/>
    <x v="26"/>
    <s v=" "/>
    <s v=" "/>
  </r>
  <r>
    <x v="4"/>
    <x v="4"/>
    <x v="26"/>
    <s v=" "/>
    <s v=" "/>
  </r>
  <r>
    <x v="4"/>
    <x v="5"/>
    <x v="26"/>
    <s v=" "/>
    <s v=" "/>
  </r>
  <r>
    <x v="4"/>
    <x v="6"/>
    <x v="26"/>
    <s v=" "/>
    <s v=" "/>
  </r>
  <r>
    <x v="4"/>
    <x v="7"/>
    <x v="26"/>
    <s v=" "/>
    <s v=" "/>
  </r>
  <r>
    <x v="4"/>
    <x v="8"/>
    <x v="26"/>
    <s v=" "/>
    <s v=" "/>
  </r>
  <r>
    <x v="4"/>
    <x v="9"/>
    <x v="26"/>
    <s v=" "/>
    <s v=" "/>
  </r>
  <r>
    <x v="4"/>
    <x v="10"/>
    <x v="26"/>
    <s v=" "/>
    <s v=" "/>
  </r>
  <r>
    <x v="4"/>
    <x v="11"/>
    <x v="26"/>
    <s v=" "/>
    <s v=" "/>
  </r>
  <r>
    <x v="5"/>
    <x v="0"/>
    <x v="26"/>
    <s v=" "/>
    <s v=" "/>
  </r>
  <r>
    <x v="5"/>
    <x v="1"/>
    <x v="26"/>
    <s v=" "/>
    <s v=" "/>
  </r>
  <r>
    <x v="5"/>
    <x v="2"/>
    <x v="26"/>
    <s v=" "/>
    <s v=" "/>
  </r>
  <r>
    <x v="5"/>
    <x v="3"/>
    <x v="26"/>
    <s v=" "/>
    <s v=" "/>
  </r>
  <r>
    <x v="5"/>
    <x v="4"/>
    <x v="26"/>
    <s v=" "/>
    <s v=" "/>
  </r>
  <r>
    <x v="5"/>
    <x v="5"/>
    <x v="26"/>
    <s v=" "/>
    <s v=" "/>
  </r>
  <r>
    <x v="5"/>
    <x v="6"/>
    <x v="26"/>
    <s v=" "/>
    <s v=" "/>
  </r>
  <r>
    <x v="5"/>
    <x v="7"/>
    <x v="26"/>
    <s v=" "/>
    <s v=" "/>
  </r>
  <r>
    <x v="5"/>
    <x v="8"/>
    <x v="26"/>
    <s v=" "/>
    <s v=" "/>
  </r>
  <r>
    <x v="5"/>
    <x v="9"/>
    <x v="26"/>
    <s v=" "/>
    <s v=" "/>
  </r>
  <r>
    <x v="5"/>
    <x v="10"/>
    <x v="26"/>
    <s v=" "/>
    <s v=" "/>
  </r>
  <r>
    <x v="5"/>
    <x v="11"/>
    <x v="26"/>
    <s v=" "/>
    <s v=" "/>
  </r>
  <r>
    <x v="6"/>
    <x v="0"/>
    <x v="26"/>
    <s v=" "/>
    <s v=" "/>
  </r>
  <r>
    <x v="6"/>
    <x v="1"/>
    <x v="26"/>
    <s v=" "/>
    <s v=" "/>
  </r>
  <r>
    <x v="6"/>
    <x v="2"/>
    <x v="26"/>
    <s v=" "/>
    <s v=" "/>
  </r>
  <r>
    <x v="6"/>
    <x v="3"/>
    <x v="26"/>
    <s v=" "/>
    <s v=" "/>
  </r>
  <r>
    <x v="6"/>
    <x v="4"/>
    <x v="26"/>
    <s v=" "/>
    <s v=" "/>
  </r>
  <r>
    <x v="6"/>
    <x v="5"/>
    <x v="26"/>
    <s v=" "/>
    <s v=" "/>
  </r>
  <r>
    <x v="6"/>
    <x v="6"/>
    <x v="26"/>
    <s v=" "/>
    <s v=" "/>
  </r>
  <r>
    <x v="6"/>
    <x v="7"/>
    <x v="26"/>
    <s v=" "/>
    <s v=" "/>
  </r>
  <r>
    <x v="6"/>
    <x v="8"/>
    <x v="26"/>
    <s v=" "/>
    <s v=" "/>
  </r>
  <r>
    <x v="6"/>
    <x v="9"/>
    <x v="26"/>
    <s v=" "/>
    <s v=" "/>
  </r>
  <r>
    <x v="6"/>
    <x v="10"/>
    <x v="26"/>
    <s v=" "/>
    <s v=" "/>
  </r>
  <r>
    <x v="6"/>
    <x v="11"/>
    <x v="26"/>
    <s v=" "/>
    <s v=" "/>
  </r>
  <r>
    <x v="0"/>
    <x v="0"/>
    <x v="27"/>
    <s v=" "/>
    <s v=" "/>
  </r>
  <r>
    <x v="0"/>
    <x v="1"/>
    <x v="27"/>
    <s v=" "/>
    <s v=" "/>
  </r>
  <r>
    <x v="0"/>
    <x v="2"/>
    <x v="27"/>
    <s v=" "/>
    <s v=" "/>
  </r>
  <r>
    <x v="0"/>
    <x v="3"/>
    <x v="27"/>
    <s v=" "/>
    <s v=" "/>
  </r>
  <r>
    <x v="0"/>
    <x v="4"/>
    <x v="27"/>
    <s v=" "/>
    <s v=" "/>
  </r>
  <r>
    <x v="0"/>
    <x v="5"/>
    <x v="27"/>
    <s v=" "/>
    <s v=" "/>
  </r>
  <r>
    <x v="0"/>
    <x v="6"/>
    <x v="27"/>
    <s v=" "/>
    <s v=" "/>
  </r>
  <r>
    <x v="0"/>
    <x v="7"/>
    <x v="27"/>
    <s v=" "/>
    <s v=" "/>
  </r>
  <r>
    <x v="0"/>
    <x v="8"/>
    <x v="27"/>
    <s v=" "/>
    <s v=" "/>
  </r>
  <r>
    <x v="0"/>
    <x v="9"/>
    <x v="27"/>
    <s v=" "/>
    <s v=" "/>
  </r>
  <r>
    <x v="0"/>
    <x v="10"/>
    <x v="27"/>
    <s v=" "/>
    <s v=" "/>
  </r>
  <r>
    <x v="0"/>
    <x v="11"/>
    <x v="27"/>
    <s v=" "/>
    <s v=" "/>
  </r>
  <r>
    <x v="1"/>
    <x v="0"/>
    <x v="27"/>
    <s v=" "/>
    <s v=" "/>
  </r>
  <r>
    <x v="1"/>
    <x v="1"/>
    <x v="27"/>
    <s v=" "/>
    <s v=" "/>
  </r>
  <r>
    <x v="1"/>
    <x v="2"/>
    <x v="27"/>
    <s v=" "/>
    <s v=" "/>
  </r>
  <r>
    <x v="1"/>
    <x v="3"/>
    <x v="27"/>
    <s v=" "/>
    <s v=" "/>
  </r>
  <r>
    <x v="1"/>
    <x v="4"/>
    <x v="27"/>
    <s v=" "/>
    <s v=" "/>
  </r>
  <r>
    <x v="1"/>
    <x v="5"/>
    <x v="27"/>
    <s v=" "/>
    <s v=" "/>
  </r>
  <r>
    <x v="1"/>
    <x v="6"/>
    <x v="27"/>
    <s v=" "/>
    <s v=" "/>
  </r>
  <r>
    <x v="1"/>
    <x v="7"/>
    <x v="27"/>
    <s v=" "/>
    <s v=" "/>
  </r>
  <r>
    <x v="1"/>
    <x v="8"/>
    <x v="27"/>
    <s v=" "/>
    <s v=" "/>
  </r>
  <r>
    <x v="1"/>
    <x v="9"/>
    <x v="27"/>
    <s v=" "/>
    <s v=" "/>
  </r>
  <r>
    <x v="1"/>
    <x v="10"/>
    <x v="27"/>
    <s v=" "/>
    <s v=" "/>
  </r>
  <r>
    <x v="1"/>
    <x v="11"/>
    <x v="27"/>
    <s v=" "/>
    <s v=" "/>
  </r>
  <r>
    <x v="2"/>
    <x v="0"/>
    <x v="27"/>
    <s v=" "/>
    <s v=" "/>
  </r>
  <r>
    <x v="2"/>
    <x v="1"/>
    <x v="27"/>
    <s v=" "/>
    <s v=" "/>
  </r>
  <r>
    <x v="2"/>
    <x v="2"/>
    <x v="27"/>
    <s v=" "/>
    <s v=" "/>
  </r>
  <r>
    <x v="2"/>
    <x v="3"/>
    <x v="27"/>
    <s v=" "/>
    <s v=" "/>
  </r>
  <r>
    <x v="2"/>
    <x v="4"/>
    <x v="27"/>
    <s v=" "/>
    <s v=" "/>
  </r>
  <r>
    <x v="2"/>
    <x v="5"/>
    <x v="27"/>
    <s v=" "/>
    <s v=" "/>
  </r>
  <r>
    <x v="2"/>
    <x v="6"/>
    <x v="27"/>
    <s v=" "/>
    <s v=" "/>
  </r>
  <r>
    <x v="2"/>
    <x v="7"/>
    <x v="27"/>
    <s v=" "/>
    <s v=" "/>
  </r>
  <r>
    <x v="2"/>
    <x v="8"/>
    <x v="27"/>
    <s v=" "/>
    <s v=" "/>
  </r>
  <r>
    <x v="2"/>
    <x v="9"/>
    <x v="27"/>
    <s v=" "/>
    <s v=" "/>
  </r>
  <r>
    <x v="2"/>
    <x v="10"/>
    <x v="27"/>
    <s v=" "/>
    <s v=" "/>
  </r>
  <r>
    <x v="2"/>
    <x v="11"/>
    <x v="27"/>
    <s v=" "/>
    <s v=" "/>
  </r>
  <r>
    <x v="3"/>
    <x v="0"/>
    <x v="27"/>
    <s v=" "/>
    <s v=" "/>
  </r>
  <r>
    <x v="3"/>
    <x v="1"/>
    <x v="27"/>
    <s v=" "/>
    <s v=" "/>
  </r>
  <r>
    <x v="3"/>
    <x v="2"/>
    <x v="27"/>
    <s v=" "/>
    <s v=" "/>
  </r>
  <r>
    <x v="3"/>
    <x v="3"/>
    <x v="27"/>
    <s v=" "/>
    <s v=" "/>
  </r>
  <r>
    <x v="3"/>
    <x v="4"/>
    <x v="27"/>
    <s v=" "/>
    <s v=" "/>
  </r>
  <r>
    <x v="3"/>
    <x v="5"/>
    <x v="27"/>
    <s v=" "/>
    <s v=" "/>
  </r>
  <r>
    <x v="3"/>
    <x v="6"/>
    <x v="27"/>
    <s v=" "/>
    <s v=" "/>
  </r>
  <r>
    <x v="3"/>
    <x v="7"/>
    <x v="27"/>
    <s v=" "/>
    <s v=" "/>
  </r>
  <r>
    <x v="3"/>
    <x v="8"/>
    <x v="27"/>
    <s v=" "/>
    <s v=" "/>
  </r>
  <r>
    <x v="3"/>
    <x v="9"/>
    <x v="27"/>
    <s v=" "/>
    <s v=" "/>
  </r>
  <r>
    <x v="3"/>
    <x v="10"/>
    <x v="27"/>
    <s v=" "/>
    <s v=" "/>
  </r>
  <r>
    <x v="3"/>
    <x v="11"/>
    <x v="27"/>
    <s v=" "/>
    <s v=" "/>
  </r>
  <r>
    <x v="4"/>
    <x v="0"/>
    <x v="27"/>
    <s v=" "/>
    <s v=" "/>
  </r>
  <r>
    <x v="4"/>
    <x v="1"/>
    <x v="27"/>
    <s v=" "/>
    <s v=" "/>
  </r>
  <r>
    <x v="4"/>
    <x v="2"/>
    <x v="27"/>
    <s v=" "/>
    <s v=" "/>
  </r>
  <r>
    <x v="4"/>
    <x v="3"/>
    <x v="27"/>
    <s v=" "/>
    <s v=" "/>
  </r>
  <r>
    <x v="4"/>
    <x v="4"/>
    <x v="27"/>
    <s v=" "/>
    <s v=" "/>
  </r>
  <r>
    <x v="4"/>
    <x v="5"/>
    <x v="27"/>
    <s v=" "/>
    <s v=" "/>
  </r>
  <r>
    <x v="4"/>
    <x v="6"/>
    <x v="27"/>
    <s v=" "/>
    <s v=" "/>
  </r>
  <r>
    <x v="4"/>
    <x v="7"/>
    <x v="27"/>
    <s v=" "/>
    <s v=" "/>
  </r>
  <r>
    <x v="4"/>
    <x v="8"/>
    <x v="27"/>
    <s v=" "/>
    <s v=" "/>
  </r>
  <r>
    <x v="4"/>
    <x v="9"/>
    <x v="27"/>
    <s v=" "/>
    <s v=" "/>
  </r>
  <r>
    <x v="4"/>
    <x v="10"/>
    <x v="27"/>
    <s v=" "/>
    <s v=" "/>
  </r>
  <r>
    <x v="4"/>
    <x v="11"/>
    <x v="27"/>
    <s v=" "/>
    <s v=" "/>
  </r>
  <r>
    <x v="5"/>
    <x v="0"/>
    <x v="27"/>
    <s v=" "/>
    <s v=" "/>
  </r>
  <r>
    <x v="5"/>
    <x v="1"/>
    <x v="27"/>
    <s v=" "/>
    <s v=" "/>
  </r>
  <r>
    <x v="5"/>
    <x v="2"/>
    <x v="27"/>
    <s v=" "/>
    <s v=" "/>
  </r>
  <r>
    <x v="5"/>
    <x v="3"/>
    <x v="27"/>
    <s v=" "/>
    <s v=" "/>
  </r>
  <r>
    <x v="5"/>
    <x v="4"/>
    <x v="27"/>
    <s v=" "/>
    <s v=" "/>
  </r>
  <r>
    <x v="5"/>
    <x v="5"/>
    <x v="27"/>
    <s v=" "/>
    <s v=" "/>
  </r>
  <r>
    <x v="5"/>
    <x v="6"/>
    <x v="27"/>
    <s v=" "/>
    <s v=" "/>
  </r>
  <r>
    <x v="5"/>
    <x v="7"/>
    <x v="27"/>
    <s v=" "/>
    <s v=" "/>
  </r>
  <r>
    <x v="5"/>
    <x v="8"/>
    <x v="27"/>
    <s v=" "/>
    <s v=" "/>
  </r>
  <r>
    <x v="5"/>
    <x v="9"/>
    <x v="27"/>
    <s v=" "/>
    <s v=" "/>
  </r>
  <r>
    <x v="5"/>
    <x v="10"/>
    <x v="27"/>
    <s v=" "/>
    <s v=" "/>
  </r>
  <r>
    <x v="5"/>
    <x v="11"/>
    <x v="27"/>
    <s v=" "/>
    <s v=" "/>
  </r>
  <r>
    <x v="6"/>
    <x v="0"/>
    <x v="27"/>
    <s v=" "/>
    <s v=" "/>
  </r>
  <r>
    <x v="6"/>
    <x v="1"/>
    <x v="27"/>
    <s v=" "/>
    <s v=" "/>
  </r>
  <r>
    <x v="6"/>
    <x v="2"/>
    <x v="27"/>
    <s v=" "/>
    <s v=" "/>
  </r>
  <r>
    <x v="6"/>
    <x v="3"/>
    <x v="27"/>
    <s v=" "/>
    <s v=" "/>
  </r>
  <r>
    <x v="6"/>
    <x v="4"/>
    <x v="27"/>
    <s v=" "/>
    <s v=" "/>
  </r>
  <r>
    <x v="6"/>
    <x v="5"/>
    <x v="27"/>
    <s v=" "/>
    <s v=" "/>
  </r>
  <r>
    <x v="6"/>
    <x v="6"/>
    <x v="27"/>
    <s v=" "/>
    <s v=" "/>
  </r>
  <r>
    <x v="6"/>
    <x v="7"/>
    <x v="27"/>
    <s v=" "/>
    <s v=" "/>
  </r>
  <r>
    <x v="6"/>
    <x v="8"/>
    <x v="27"/>
    <s v=" "/>
    <s v=" "/>
  </r>
  <r>
    <x v="6"/>
    <x v="9"/>
    <x v="27"/>
    <s v=" "/>
    <s v=" "/>
  </r>
  <r>
    <x v="6"/>
    <x v="10"/>
    <x v="27"/>
    <s v=" "/>
    <s v=" "/>
  </r>
  <r>
    <x v="6"/>
    <x v="11"/>
    <x v="27"/>
    <s v=" "/>
    <s v=" "/>
  </r>
  <r>
    <x v="0"/>
    <x v="0"/>
    <x v="28"/>
    <s v=" "/>
    <s v=" "/>
  </r>
  <r>
    <x v="0"/>
    <x v="1"/>
    <x v="28"/>
    <s v=" "/>
    <s v=" "/>
  </r>
  <r>
    <x v="0"/>
    <x v="2"/>
    <x v="28"/>
    <s v=" "/>
    <s v=" "/>
  </r>
  <r>
    <x v="0"/>
    <x v="3"/>
    <x v="28"/>
    <s v=" "/>
    <s v=" "/>
  </r>
  <r>
    <x v="0"/>
    <x v="4"/>
    <x v="28"/>
    <s v=" "/>
    <s v=" "/>
  </r>
  <r>
    <x v="0"/>
    <x v="5"/>
    <x v="28"/>
    <s v=" "/>
    <s v=" "/>
  </r>
  <r>
    <x v="0"/>
    <x v="6"/>
    <x v="28"/>
    <s v=" "/>
    <s v=" "/>
  </r>
  <r>
    <x v="0"/>
    <x v="7"/>
    <x v="28"/>
    <s v=" "/>
    <s v=" "/>
  </r>
  <r>
    <x v="0"/>
    <x v="8"/>
    <x v="28"/>
    <s v=" "/>
    <s v=" "/>
  </r>
  <r>
    <x v="0"/>
    <x v="9"/>
    <x v="28"/>
    <s v=" "/>
    <s v=" "/>
  </r>
  <r>
    <x v="0"/>
    <x v="10"/>
    <x v="28"/>
    <s v=" "/>
    <s v=" "/>
  </r>
  <r>
    <x v="0"/>
    <x v="11"/>
    <x v="28"/>
    <s v=" "/>
    <s v=" "/>
  </r>
  <r>
    <x v="1"/>
    <x v="0"/>
    <x v="28"/>
    <s v=" "/>
    <s v=" "/>
  </r>
  <r>
    <x v="1"/>
    <x v="1"/>
    <x v="28"/>
    <s v=" "/>
    <s v=" "/>
  </r>
  <r>
    <x v="1"/>
    <x v="2"/>
    <x v="28"/>
    <s v=" "/>
    <s v=" "/>
  </r>
  <r>
    <x v="1"/>
    <x v="3"/>
    <x v="28"/>
    <s v=" "/>
    <s v=" "/>
  </r>
  <r>
    <x v="1"/>
    <x v="4"/>
    <x v="28"/>
    <s v=" "/>
    <s v=" "/>
  </r>
  <r>
    <x v="1"/>
    <x v="5"/>
    <x v="28"/>
    <s v=" "/>
    <s v=" "/>
  </r>
  <r>
    <x v="1"/>
    <x v="6"/>
    <x v="28"/>
    <s v=" "/>
    <s v=" "/>
  </r>
  <r>
    <x v="1"/>
    <x v="7"/>
    <x v="28"/>
    <s v=" "/>
    <s v=" "/>
  </r>
  <r>
    <x v="1"/>
    <x v="8"/>
    <x v="28"/>
    <s v=" "/>
    <s v=" "/>
  </r>
  <r>
    <x v="1"/>
    <x v="9"/>
    <x v="28"/>
    <s v=" "/>
    <s v=" "/>
  </r>
  <r>
    <x v="1"/>
    <x v="10"/>
    <x v="28"/>
    <s v=" "/>
    <s v=" "/>
  </r>
  <r>
    <x v="1"/>
    <x v="11"/>
    <x v="28"/>
    <s v=" "/>
    <s v=" "/>
  </r>
  <r>
    <x v="2"/>
    <x v="0"/>
    <x v="28"/>
    <s v=" "/>
    <s v=" "/>
  </r>
  <r>
    <x v="2"/>
    <x v="1"/>
    <x v="28"/>
    <s v=" "/>
    <s v=" "/>
  </r>
  <r>
    <x v="2"/>
    <x v="2"/>
    <x v="28"/>
    <s v=" "/>
    <s v=" "/>
  </r>
  <r>
    <x v="2"/>
    <x v="3"/>
    <x v="28"/>
    <s v=" "/>
    <s v=" "/>
  </r>
  <r>
    <x v="2"/>
    <x v="4"/>
    <x v="28"/>
    <s v=" "/>
    <s v=" "/>
  </r>
  <r>
    <x v="2"/>
    <x v="5"/>
    <x v="28"/>
    <s v=" "/>
    <s v=" "/>
  </r>
  <r>
    <x v="2"/>
    <x v="6"/>
    <x v="28"/>
    <s v=" "/>
    <s v=" "/>
  </r>
  <r>
    <x v="2"/>
    <x v="7"/>
    <x v="28"/>
    <s v=" "/>
    <s v=" "/>
  </r>
  <r>
    <x v="2"/>
    <x v="8"/>
    <x v="28"/>
    <s v=" "/>
    <s v=" "/>
  </r>
  <r>
    <x v="2"/>
    <x v="9"/>
    <x v="28"/>
    <s v=" "/>
    <s v=" "/>
  </r>
  <r>
    <x v="2"/>
    <x v="10"/>
    <x v="28"/>
    <s v=" "/>
    <s v=" "/>
  </r>
  <r>
    <x v="2"/>
    <x v="11"/>
    <x v="28"/>
    <s v=" "/>
    <s v=" "/>
  </r>
  <r>
    <x v="3"/>
    <x v="0"/>
    <x v="28"/>
    <s v=" "/>
    <s v=" "/>
  </r>
  <r>
    <x v="3"/>
    <x v="1"/>
    <x v="28"/>
    <s v=" "/>
    <s v=" "/>
  </r>
  <r>
    <x v="3"/>
    <x v="2"/>
    <x v="28"/>
    <s v=" "/>
    <s v=" "/>
  </r>
  <r>
    <x v="3"/>
    <x v="3"/>
    <x v="28"/>
    <s v=" "/>
    <s v=" "/>
  </r>
  <r>
    <x v="3"/>
    <x v="4"/>
    <x v="28"/>
    <s v=" "/>
    <s v=" "/>
  </r>
  <r>
    <x v="3"/>
    <x v="5"/>
    <x v="28"/>
    <s v=" "/>
    <s v=" "/>
  </r>
  <r>
    <x v="3"/>
    <x v="6"/>
    <x v="28"/>
    <s v=" "/>
    <s v=" "/>
  </r>
  <r>
    <x v="3"/>
    <x v="7"/>
    <x v="28"/>
    <s v=" "/>
    <s v=" "/>
  </r>
  <r>
    <x v="3"/>
    <x v="8"/>
    <x v="28"/>
    <s v=" "/>
    <s v=" "/>
  </r>
  <r>
    <x v="3"/>
    <x v="9"/>
    <x v="28"/>
    <s v=" "/>
    <s v=" "/>
  </r>
  <r>
    <x v="3"/>
    <x v="10"/>
    <x v="28"/>
    <s v=" "/>
    <s v=" "/>
  </r>
  <r>
    <x v="3"/>
    <x v="11"/>
    <x v="28"/>
    <s v=" "/>
    <s v=" "/>
  </r>
  <r>
    <x v="4"/>
    <x v="0"/>
    <x v="28"/>
    <s v=" "/>
    <s v=" "/>
  </r>
  <r>
    <x v="4"/>
    <x v="1"/>
    <x v="28"/>
    <s v=" "/>
    <s v=" "/>
  </r>
  <r>
    <x v="4"/>
    <x v="2"/>
    <x v="28"/>
    <s v=" "/>
    <s v=" "/>
  </r>
  <r>
    <x v="4"/>
    <x v="3"/>
    <x v="28"/>
    <s v=" "/>
    <s v=" "/>
  </r>
  <r>
    <x v="4"/>
    <x v="4"/>
    <x v="28"/>
    <s v=" "/>
    <s v=" "/>
  </r>
  <r>
    <x v="4"/>
    <x v="5"/>
    <x v="28"/>
    <s v=" "/>
    <s v=" "/>
  </r>
  <r>
    <x v="4"/>
    <x v="6"/>
    <x v="28"/>
    <s v=" "/>
    <s v=" "/>
  </r>
  <r>
    <x v="4"/>
    <x v="7"/>
    <x v="28"/>
    <s v=" "/>
    <s v=" "/>
  </r>
  <r>
    <x v="4"/>
    <x v="8"/>
    <x v="28"/>
    <s v=" "/>
    <s v=" "/>
  </r>
  <r>
    <x v="4"/>
    <x v="9"/>
    <x v="28"/>
    <s v=" "/>
    <s v=" "/>
  </r>
  <r>
    <x v="4"/>
    <x v="10"/>
    <x v="28"/>
    <s v=" "/>
    <s v=" "/>
  </r>
  <r>
    <x v="4"/>
    <x v="11"/>
    <x v="28"/>
    <s v=" "/>
    <s v=" "/>
  </r>
  <r>
    <x v="5"/>
    <x v="0"/>
    <x v="28"/>
    <s v=" "/>
    <s v=" "/>
  </r>
  <r>
    <x v="5"/>
    <x v="1"/>
    <x v="28"/>
    <s v=" "/>
    <s v=" "/>
  </r>
  <r>
    <x v="5"/>
    <x v="2"/>
    <x v="28"/>
    <s v=" "/>
    <s v=" "/>
  </r>
  <r>
    <x v="5"/>
    <x v="3"/>
    <x v="28"/>
    <s v=" "/>
    <s v=" "/>
  </r>
  <r>
    <x v="5"/>
    <x v="4"/>
    <x v="28"/>
    <s v=" "/>
    <s v=" "/>
  </r>
  <r>
    <x v="5"/>
    <x v="5"/>
    <x v="28"/>
    <s v=" "/>
    <s v=" "/>
  </r>
  <r>
    <x v="5"/>
    <x v="6"/>
    <x v="28"/>
    <s v=" "/>
    <s v=" "/>
  </r>
  <r>
    <x v="5"/>
    <x v="7"/>
    <x v="28"/>
    <s v=" "/>
    <s v=" "/>
  </r>
  <r>
    <x v="5"/>
    <x v="8"/>
    <x v="28"/>
    <s v=" "/>
    <s v=" "/>
  </r>
  <r>
    <x v="5"/>
    <x v="9"/>
    <x v="28"/>
    <s v=" "/>
    <s v=" "/>
  </r>
  <r>
    <x v="5"/>
    <x v="10"/>
    <x v="28"/>
    <s v=" "/>
    <s v=" "/>
  </r>
  <r>
    <x v="5"/>
    <x v="11"/>
    <x v="28"/>
    <s v=" "/>
    <s v=" "/>
  </r>
  <r>
    <x v="6"/>
    <x v="0"/>
    <x v="28"/>
    <s v=" "/>
    <s v=" "/>
  </r>
  <r>
    <x v="6"/>
    <x v="1"/>
    <x v="28"/>
    <s v=" "/>
    <s v=" "/>
  </r>
  <r>
    <x v="6"/>
    <x v="2"/>
    <x v="28"/>
    <s v=" "/>
    <s v=" "/>
  </r>
  <r>
    <x v="6"/>
    <x v="3"/>
    <x v="28"/>
    <s v=" "/>
    <s v=" "/>
  </r>
  <r>
    <x v="6"/>
    <x v="4"/>
    <x v="28"/>
    <s v=" "/>
    <s v=" "/>
  </r>
  <r>
    <x v="6"/>
    <x v="5"/>
    <x v="28"/>
    <s v=" "/>
    <s v=" "/>
  </r>
  <r>
    <x v="6"/>
    <x v="6"/>
    <x v="28"/>
    <s v=" "/>
    <s v=" "/>
  </r>
  <r>
    <x v="6"/>
    <x v="7"/>
    <x v="28"/>
    <s v=" "/>
    <s v=" "/>
  </r>
  <r>
    <x v="6"/>
    <x v="8"/>
    <x v="28"/>
    <s v=" "/>
    <s v=" "/>
  </r>
  <r>
    <x v="6"/>
    <x v="9"/>
    <x v="28"/>
    <s v=" "/>
    <s v=" "/>
  </r>
  <r>
    <x v="6"/>
    <x v="10"/>
    <x v="28"/>
    <s v=" "/>
    <s v=" "/>
  </r>
  <r>
    <x v="6"/>
    <x v="11"/>
    <x v="28"/>
    <s v=" "/>
    <s v=" "/>
  </r>
  <r>
    <x v="0"/>
    <x v="0"/>
    <x v="29"/>
    <s v=" "/>
    <s v=" "/>
  </r>
  <r>
    <x v="0"/>
    <x v="1"/>
    <x v="29"/>
    <s v=" "/>
    <s v=" "/>
  </r>
  <r>
    <x v="0"/>
    <x v="2"/>
    <x v="29"/>
    <s v=" "/>
    <s v=" "/>
  </r>
  <r>
    <x v="0"/>
    <x v="3"/>
    <x v="29"/>
    <s v=" "/>
    <s v=" "/>
  </r>
  <r>
    <x v="0"/>
    <x v="4"/>
    <x v="29"/>
    <s v=" "/>
    <s v=" "/>
  </r>
  <r>
    <x v="0"/>
    <x v="5"/>
    <x v="29"/>
    <s v=" "/>
    <s v=" "/>
  </r>
  <r>
    <x v="0"/>
    <x v="6"/>
    <x v="29"/>
    <s v=" "/>
    <s v=" "/>
  </r>
  <r>
    <x v="0"/>
    <x v="7"/>
    <x v="29"/>
    <s v=" "/>
    <s v=" "/>
  </r>
  <r>
    <x v="0"/>
    <x v="8"/>
    <x v="29"/>
    <s v=" "/>
    <s v=" "/>
  </r>
  <r>
    <x v="0"/>
    <x v="9"/>
    <x v="29"/>
    <s v=" "/>
    <s v=" "/>
  </r>
  <r>
    <x v="0"/>
    <x v="10"/>
    <x v="29"/>
    <s v=" "/>
    <s v=" "/>
  </r>
  <r>
    <x v="0"/>
    <x v="11"/>
    <x v="29"/>
    <s v=" "/>
    <s v=" "/>
  </r>
  <r>
    <x v="1"/>
    <x v="0"/>
    <x v="29"/>
    <s v=" "/>
    <s v=" "/>
  </r>
  <r>
    <x v="1"/>
    <x v="1"/>
    <x v="29"/>
    <s v=" "/>
    <s v=" "/>
  </r>
  <r>
    <x v="1"/>
    <x v="2"/>
    <x v="29"/>
    <s v=" "/>
    <s v=" "/>
  </r>
  <r>
    <x v="1"/>
    <x v="3"/>
    <x v="29"/>
    <s v=" "/>
    <s v=" "/>
  </r>
  <r>
    <x v="1"/>
    <x v="4"/>
    <x v="29"/>
    <s v=" "/>
    <s v=" "/>
  </r>
  <r>
    <x v="1"/>
    <x v="5"/>
    <x v="29"/>
    <s v=" "/>
    <s v=" "/>
  </r>
  <r>
    <x v="1"/>
    <x v="6"/>
    <x v="29"/>
    <s v=" "/>
    <s v=" "/>
  </r>
  <r>
    <x v="1"/>
    <x v="7"/>
    <x v="29"/>
    <s v=" "/>
    <s v=" "/>
  </r>
  <r>
    <x v="1"/>
    <x v="8"/>
    <x v="29"/>
    <s v=" "/>
    <s v=" "/>
  </r>
  <r>
    <x v="1"/>
    <x v="9"/>
    <x v="29"/>
    <s v=" "/>
    <s v=" "/>
  </r>
  <r>
    <x v="1"/>
    <x v="10"/>
    <x v="29"/>
    <s v=" "/>
    <s v=" "/>
  </r>
  <r>
    <x v="1"/>
    <x v="11"/>
    <x v="29"/>
    <s v=" "/>
    <s v=" "/>
  </r>
  <r>
    <x v="2"/>
    <x v="0"/>
    <x v="29"/>
    <s v=" "/>
    <s v=" "/>
  </r>
  <r>
    <x v="2"/>
    <x v="1"/>
    <x v="29"/>
    <s v=" "/>
    <s v=" "/>
  </r>
  <r>
    <x v="2"/>
    <x v="2"/>
    <x v="29"/>
    <s v=" "/>
    <s v=" "/>
  </r>
  <r>
    <x v="2"/>
    <x v="3"/>
    <x v="29"/>
    <s v=" "/>
    <s v=" "/>
  </r>
  <r>
    <x v="2"/>
    <x v="4"/>
    <x v="29"/>
    <s v=" "/>
    <s v=" "/>
  </r>
  <r>
    <x v="2"/>
    <x v="5"/>
    <x v="29"/>
    <s v=" "/>
    <s v=" "/>
  </r>
  <r>
    <x v="2"/>
    <x v="6"/>
    <x v="29"/>
    <s v=" "/>
    <s v=" "/>
  </r>
  <r>
    <x v="2"/>
    <x v="7"/>
    <x v="29"/>
    <s v=" "/>
    <s v=" "/>
  </r>
  <r>
    <x v="2"/>
    <x v="8"/>
    <x v="29"/>
    <s v=" "/>
    <s v=" "/>
  </r>
  <r>
    <x v="2"/>
    <x v="9"/>
    <x v="29"/>
    <s v=" "/>
    <s v=" "/>
  </r>
  <r>
    <x v="2"/>
    <x v="10"/>
    <x v="29"/>
    <s v=" "/>
    <s v=" "/>
  </r>
  <r>
    <x v="2"/>
    <x v="11"/>
    <x v="29"/>
    <s v=" "/>
    <s v=" "/>
  </r>
  <r>
    <x v="3"/>
    <x v="0"/>
    <x v="29"/>
    <s v=" "/>
    <s v=" "/>
  </r>
  <r>
    <x v="3"/>
    <x v="1"/>
    <x v="29"/>
    <s v=" "/>
    <s v=" "/>
  </r>
  <r>
    <x v="3"/>
    <x v="2"/>
    <x v="29"/>
    <s v=" "/>
    <s v=" "/>
  </r>
  <r>
    <x v="3"/>
    <x v="3"/>
    <x v="29"/>
    <s v=" "/>
    <s v=" "/>
  </r>
  <r>
    <x v="3"/>
    <x v="4"/>
    <x v="29"/>
    <s v=" "/>
    <s v=" "/>
  </r>
  <r>
    <x v="3"/>
    <x v="5"/>
    <x v="29"/>
    <s v=" "/>
    <s v=" "/>
  </r>
  <r>
    <x v="3"/>
    <x v="6"/>
    <x v="29"/>
    <s v=" "/>
    <s v=" "/>
  </r>
  <r>
    <x v="3"/>
    <x v="7"/>
    <x v="29"/>
    <s v=" "/>
    <s v=" "/>
  </r>
  <r>
    <x v="3"/>
    <x v="8"/>
    <x v="29"/>
    <s v=" "/>
    <s v=" "/>
  </r>
  <r>
    <x v="3"/>
    <x v="9"/>
    <x v="29"/>
    <s v=" "/>
    <s v=" "/>
  </r>
  <r>
    <x v="3"/>
    <x v="10"/>
    <x v="29"/>
    <s v=" "/>
    <s v=" "/>
  </r>
  <r>
    <x v="3"/>
    <x v="11"/>
    <x v="29"/>
    <s v=" "/>
    <s v=" "/>
  </r>
  <r>
    <x v="4"/>
    <x v="0"/>
    <x v="29"/>
    <s v=" "/>
    <s v=" "/>
  </r>
  <r>
    <x v="4"/>
    <x v="1"/>
    <x v="29"/>
    <s v=" "/>
    <s v=" "/>
  </r>
  <r>
    <x v="4"/>
    <x v="2"/>
    <x v="29"/>
    <s v=" "/>
    <s v=" "/>
  </r>
  <r>
    <x v="4"/>
    <x v="3"/>
    <x v="29"/>
    <s v=" "/>
    <s v=" "/>
  </r>
  <r>
    <x v="4"/>
    <x v="4"/>
    <x v="29"/>
    <s v=" "/>
    <s v=" "/>
  </r>
  <r>
    <x v="4"/>
    <x v="5"/>
    <x v="29"/>
    <s v=" "/>
    <s v=" "/>
  </r>
  <r>
    <x v="4"/>
    <x v="6"/>
    <x v="29"/>
    <s v=" "/>
    <s v=" "/>
  </r>
  <r>
    <x v="4"/>
    <x v="7"/>
    <x v="29"/>
    <s v=" "/>
    <s v=" "/>
  </r>
  <r>
    <x v="4"/>
    <x v="8"/>
    <x v="29"/>
    <s v=" "/>
    <s v=" "/>
  </r>
  <r>
    <x v="4"/>
    <x v="9"/>
    <x v="29"/>
    <s v=" "/>
    <s v=" "/>
  </r>
  <r>
    <x v="4"/>
    <x v="10"/>
    <x v="29"/>
    <s v=" "/>
    <s v=" "/>
  </r>
  <r>
    <x v="4"/>
    <x v="11"/>
    <x v="29"/>
    <s v=" "/>
    <s v=" "/>
  </r>
  <r>
    <x v="5"/>
    <x v="0"/>
    <x v="29"/>
    <s v=" "/>
    <s v=" "/>
  </r>
  <r>
    <x v="5"/>
    <x v="1"/>
    <x v="29"/>
    <s v=" "/>
    <s v=" "/>
  </r>
  <r>
    <x v="5"/>
    <x v="2"/>
    <x v="29"/>
    <s v=" "/>
    <s v=" "/>
  </r>
  <r>
    <x v="5"/>
    <x v="3"/>
    <x v="29"/>
    <s v=" "/>
    <s v=" "/>
  </r>
  <r>
    <x v="5"/>
    <x v="4"/>
    <x v="29"/>
    <s v=" "/>
    <s v=" "/>
  </r>
  <r>
    <x v="5"/>
    <x v="5"/>
    <x v="29"/>
    <s v=" "/>
    <s v=" "/>
  </r>
  <r>
    <x v="5"/>
    <x v="6"/>
    <x v="29"/>
    <s v=" "/>
    <s v=" "/>
  </r>
  <r>
    <x v="5"/>
    <x v="7"/>
    <x v="29"/>
    <s v=" "/>
    <s v=" "/>
  </r>
  <r>
    <x v="5"/>
    <x v="8"/>
    <x v="29"/>
    <s v=" "/>
    <s v=" "/>
  </r>
  <r>
    <x v="5"/>
    <x v="9"/>
    <x v="29"/>
    <s v=" "/>
    <s v=" "/>
  </r>
  <r>
    <x v="5"/>
    <x v="10"/>
    <x v="29"/>
    <s v=" "/>
    <s v=" "/>
  </r>
  <r>
    <x v="5"/>
    <x v="11"/>
    <x v="29"/>
    <s v=" "/>
    <s v=" "/>
  </r>
  <r>
    <x v="6"/>
    <x v="0"/>
    <x v="29"/>
    <s v=" "/>
    <s v=" "/>
  </r>
  <r>
    <x v="6"/>
    <x v="1"/>
    <x v="29"/>
    <s v=" "/>
    <s v=" "/>
  </r>
  <r>
    <x v="6"/>
    <x v="2"/>
    <x v="29"/>
    <s v=" "/>
    <s v=" "/>
  </r>
  <r>
    <x v="6"/>
    <x v="3"/>
    <x v="29"/>
    <s v=" "/>
    <s v=" "/>
  </r>
  <r>
    <x v="6"/>
    <x v="4"/>
    <x v="29"/>
    <s v=" "/>
    <s v=" "/>
  </r>
  <r>
    <x v="6"/>
    <x v="5"/>
    <x v="29"/>
    <s v=" "/>
    <s v=" "/>
  </r>
  <r>
    <x v="6"/>
    <x v="6"/>
    <x v="29"/>
    <s v=" "/>
    <s v=" "/>
  </r>
  <r>
    <x v="6"/>
    <x v="7"/>
    <x v="29"/>
    <s v=" "/>
    <s v=" "/>
  </r>
  <r>
    <x v="6"/>
    <x v="8"/>
    <x v="29"/>
    <s v=" "/>
    <s v=" "/>
  </r>
  <r>
    <x v="6"/>
    <x v="9"/>
    <x v="29"/>
    <s v=" "/>
    <s v=" "/>
  </r>
  <r>
    <x v="6"/>
    <x v="10"/>
    <x v="29"/>
    <s v=" "/>
    <s v=" "/>
  </r>
  <r>
    <x v="6"/>
    <x v="11"/>
    <x v="29"/>
    <s v=" "/>
    <s v="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8"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5">
  <location ref="I231:K233" firstHeaderRow="1" firstDataRow="1" firstDataCol="2"/>
  <pivotFields count="4">
    <pivotField axis="axisRow" compact="0" outline="0" showAll="0" defaultSubtotal="0">
      <items count="8">
        <item x="3"/>
        <item h="1" x="4"/>
        <item h="1" x="6"/>
        <item h="1" m="1" x="7"/>
        <item h="1" x="0"/>
        <item h="1" x="1"/>
        <item h="1" x="5"/>
        <item h="1" x="2"/>
      </items>
    </pivotField>
    <pivotField dataField="1" compact="0" outline="0" showAll="0" defaultSubtotal="0"/>
    <pivotField compact="0" outline="0" showAll="0" defaultSubtotal="0"/>
    <pivotField axis="axisRow" compact="0" numFmtId="16" outline="0" showAll="0" defaultSubtotal="0">
      <items count="895">
        <item h="1" m="1" x="770"/>
        <item h="1" m="1" x="337"/>
        <item h="1" m="1" x="786"/>
        <item h="1" m="1" x="353"/>
        <item h="1" m="1" x="802"/>
        <item h="1" m="1" x="369"/>
        <item h="1" m="1" x="817"/>
        <item h="1" m="1" x="384"/>
        <item h="1" m="1" x="832"/>
        <item h="1" m="1" x="399"/>
        <item h="1" m="1" x="845"/>
        <item h="1" m="1" x="412"/>
        <item h="1" m="1" x="858"/>
        <item h="1" m="1" x="425"/>
        <item h="1" m="1" x="869"/>
        <item h="1" m="1" x="436"/>
        <item h="1" m="1" x="880"/>
        <item h="1" m="1" x="447"/>
        <item h="1" m="1" x="889"/>
        <item h="1" m="1" x="456"/>
        <item h="1" m="1" x="33"/>
        <item h="1" m="1" x="465"/>
        <item h="1" m="1" x="40"/>
        <item h="1" m="1" x="472"/>
        <item h="1" m="1" x="47"/>
        <item h="1" m="1" x="482"/>
        <item h="1" m="1" x="56"/>
        <item h="1" m="1" x="491"/>
        <item h="1" m="1" x="64"/>
        <item h="1" m="1" x="502"/>
        <item h="1" m="1" x="805"/>
        <item h="1" m="1" x="372"/>
        <item h="1" m="1" x="820"/>
        <item h="1" m="1" x="387"/>
        <item h="1" m="1" x="835"/>
        <item h="1" m="1" x="402"/>
        <item h="1" m="1" x="848"/>
        <item h="1" m="1" x="415"/>
        <item h="1" m="1" x="861"/>
        <item h="1" m="1" x="428"/>
        <item h="1" m="1" x="872"/>
        <item h="1" m="1" x="439"/>
        <item h="1" m="1" x="883"/>
        <item h="1" m="1" x="450"/>
        <item h="1" m="1" x="892"/>
        <item h="1" m="1" x="459"/>
        <item h="1" m="1" x="36"/>
        <item h="1" m="1" x="468"/>
        <item h="1" m="1" x="43"/>
        <item h="1" m="1" x="475"/>
        <item h="1" m="1" x="50"/>
        <item h="1" m="1" x="485"/>
        <item h="1" m="1" x="58"/>
        <item h="1" m="1" x="493"/>
        <item h="1" m="1" x="66"/>
        <item h="1" m="1" x="504"/>
        <item h="1" m="1" x="75"/>
        <item h="1" m="1" x="513"/>
        <item h="1" m="1" x="83"/>
        <item h="1" m="1" x="524"/>
        <item h="1" m="1" x="478"/>
        <item h="1" m="1" x="53"/>
        <item h="1" m="1" x="488"/>
        <item h="1" m="1" x="61"/>
        <item h="1" m="1" x="496"/>
        <item h="1" m="1" x="69"/>
        <item h="1" m="1" x="507"/>
        <item h="1" m="1" x="77"/>
        <item h="1" m="1" x="515"/>
        <item h="1" m="1" x="85"/>
        <item h="1" m="1" x="526"/>
        <item h="1" m="1" x="94"/>
        <item h="1" m="1" x="535"/>
        <item h="1" m="1" x="103"/>
        <item h="1" m="1" x="546"/>
        <item h="1" m="1" x="114"/>
        <item h="1" m="1" x="557"/>
        <item h="1" m="1" x="125"/>
        <item h="1" m="1" x="571"/>
        <item h="1" m="1" x="139"/>
        <item h="1" m="1" x="585"/>
        <item h="1" m="1" x="153"/>
        <item h="1" m="1" x="601"/>
        <item h="1" m="1" x="169"/>
        <item h="1" m="1" x="617"/>
        <item h="1" m="1" x="185"/>
        <item h="1" m="1" x="635"/>
        <item h="1" m="1" x="203"/>
        <item h="1" m="1" x="653"/>
        <item h="1" m="1" x="221"/>
        <item h="1" m="1" x="497"/>
        <item h="1" m="1" x="70"/>
        <item h="1" m="1" x="508"/>
        <item h="1" m="1" x="78"/>
        <item h="1" m="1" x="516"/>
        <item h="1" m="1" x="86"/>
        <item h="1" m="1" x="527"/>
        <item h="1" m="1" x="95"/>
        <item h="1" m="1" x="536"/>
        <item h="1" m="1" x="104"/>
        <item h="1" m="1" x="547"/>
        <item h="1" m="1" x="115"/>
        <item h="1" m="1" x="558"/>
        <item h="1" m="1" x="126"/>
        <item h="1" m="1" x="572"/>
        <item h="1" m="1" x="140"/>
        <item h="1" m="1" x="586"/>
        <item h="1" m="1" x="154"/>
        <item h="1" m="1" x="602"/>
        <item h="1" m="1" x="170"/>
        <item h="1" m="1" x="618"/>
        <item h="1" m="1" x="186"/>
        <item h="1" m="1" x="636"/>
        <item h="1" m="1" x="204"/>
        <item h="1" m="1" x="654"/>
        <item h="1" m="1" x="222"/>
        <item h="1" m="1" x="673"/>
        <item h="1" m="1" x="241"/>
        <item h="1" m="1" x="690"/>
        <item h="1" m="1" x="519"/>
        <item h="1" m="1" x="89"/>
        <item h="1" m="1" x="530"/>
        <item h="1" m="1" x="98"/>
        <item h="1" m="1" x="539"/>
        <item h="1" m="1" x="107"/>
        <item h="1" m="1" x="550"/>
        <item h="1" m="1" x="118"/>
        <item h="1" m="1" x="561"/>
        <item h="1" m="1" x="129"/>
        <item h="1" m="1" x="575"/>
        <item h="1" m="1" x="143"/>
        <item h="1" m="1" x="589"/>
        <item h="1" m="1" x="157"/>
        <item h="1" m="1" x="605"/>
        <item h="1" m="1" x="173"/>
        <item h="1" m="1" x="621"/>
        <item h="1" m="1" x="189"/>
        <item h="1" m="1" x="639"/>
        <item h="1" m="1" x="207"/>
        <item h="1" m="1" x="657"/>
        <item h="1" m="1" x="225"/>
        <item h="1" m="1" x="674"/>
        <item h="1" m="1" x="242"/>
        <item h="1" m="1" x="691"/>
        <item h="1" m="1" x="258"/>
        <item h="1" m="1" x="707"/>
        <item h="1" m="1" x="274"/>
        <item h="1" m="1" x="723"/>
        <item h="1" m="1" x="290"/>
        <item h="1" m="1" x="542"/>
        <item h="1" m="1" x="110"/>
        <item h="1" m="1" x="553"/>
        <item h="1" m="1" x="121"/>
        <item h="1" m="1" x="564"/>
        <item h="1" m="1" x="132"/>
        <item h="1" m="1" x="578"/>
        <item h="1" m="1" x="146"/>
        <item h="1" m="1" x="592"/>
        <item h="1" m="1" x="160"/>
        <item h="1" m="1" x="608"/>
        <item h="1" m="1" x="176"/>
        <item h="1" m="1" x="624"/>
        <item h="1" m="1" x="192"/>
        <item h="1" m="1" x="642"/>
        <item h="1" m="1" x="210"/>
        <item h="1" m="1" x="660"/>
        <item h="1" m="1" x="228"/>
        <item h="1" m="1" x="677"/>
        <item h="1" m="1" x="245"/>
        <item h="1" m="1" x="692"/>
        <item h="1" m="1" x="259"/>
        <item h="1" m="1" x="708"/>
        <item h="1" m="1" x="275"/>
        <item h="1" m="1" x="724"/>
        <item h="1" m="1" x="291"/>
        <item h="1" m="1" x="741"/>
        <item h="1" m="1" x="308"/>
        <item h="1" m="1" x="756"/>
        <item h="1" m="1" x="323"/>
        <item h="1" m="1" x="567"/>
        <item h="1" m="1" x="135"/>
        <item h="1" m="1" x="581"/>
        <item h="1" m="1" x="149"/>
        <item h="1" m="1" x="595"/>
        <item h="1" m="1" x="163"/>
        <item h="1" m="1" x="611"/>
        <item h="1" m="1" x="179"/>
        <item h="1" m="1" x="627"/>
        <item h="1" m="1" x="195"/>
        <item h="1" m="1" x="645"/>
        <item h="1" m="1" x="213"/>
        <item h="1" m="1" x="663"/>
        <item h="1" m="1" x="231"/>
        <item h="1" m="1" x="680"/>
        <item h="1" m="1" x="248"/>
        <item h="1" m="1" x="695"/>
        <item h="1" m="1" x="262"/>
        <item h="1" m="1" x="711"/>
        <item h="1" m="1" x="278"/>
        <item h="1" m="1" x="727"/>
        <item h="1" m="1" x="294"/>
        <item h="1" m="1" x="742"/>
        <item h="1" m="1" x="309"/>
        <item h="1" m="1" x="757"/>
        <item h="1" m="1" x="324"/>
        <item h="1" m="1" x="774"/>
        <item h="1" m="1" x="341"/>
        <item h="1" m="1" x="790"/>
        <item h="1" m="1" x="357"/>
        <item h="1" m="1" x="597"/>
        <item h="1" m="1" x="165"/>
        <item h="1" m="1" x="613"/>
        <item h="1" m="1" x="181"/>
        <item h="1" m="1" x="629"/>
        <item h="1" m="1" x="197"/>
        <item h="1" m="1" x="647"/>
        <item h="1" m="1" x="215"/>
        <item h="1" m="1" x="665"/>
        <item h="1" m="1" x="233"/>
        <item h="1" m="1" x="682"/>
        <item h="1" m="1" x="250"/>
        <item h="1" m="1" x="697"/>
        <item h="1" m="1" x="264"/>
        <item h="1" m="1" x="713"/>
        <item h="1" m="1" x="280"/>
        <item h="1" m="1" x="729"/>
        <item h="1" m="1" x="296"/>
        <item h="1" m="1" x="744"/>
        <item h="1" m="1" x="311"/>
        <item h="1" m="1" x="759"/>
        <item h="1" m="1" x="326"/>
        <item h="1" m="1" x="775"/>
        <item h="1" m="1" x="342"/>
        <item h="1" m="1" x="791"/>
        <item h="1" m="1" x="358"/>
        <item h="1" m="1" x="808"/>
        <item h="1" m="1" x="375"/>
        <item h="1" m="1" x="823"/>
        <item h="1" m="1" x="390"/>
        <item h="1" m="1" x="633"/>
        <item h="1" m="1" x="201"/>
        <item h="1" m="1" x="651"/>
        <item h="1" m="1" x="219"/>
        <item h="1" m="1" x="669"/>
        <item h="1" m="1" x="237"/>
        <item h="1" m="1" x="686"/>
        <item h="1" m="1" x="254"/>
        <item h="1" m="1" x="701"/>
        <item h="1" m="1" x="268"/>
        <item h="1" m="1" x="717"/>
        <item h="1" m="1" x="284"/>
        <item h="1" m="1" x="733"/>
        <item h="1" m="1" x="300"/>
        <item h="1" m="1" x="748"/>
        <item h="1" m="1" x="315"/>
        <item h="1" m="1" x="763"/>
        <item h="1" m="1" x="330"/>
        <item h="1" m="1" x="779"/>
        <item h="1" m="1" x="346"/>
        <item h="1" m="1" x="795"/>
        <item h="1" m="1" x="362"/>
        <item h="1" m="1" x="810"/>
        <item h="1" m="1" x="377"/>
        <item h="1" m="1" x="825"/>
        <item h="1" m="1" x="392"/>
        <item h="1" m="1" x="838"/>
        <item h="1" m="1" x="405"/>
        <item h="1" m="1" x="851"/>
        <item h="1" m="1" x="418"/>
        <item h="1" m="1" x="671"/>
        <item h="1" m="1" x="239"/>
        <item h="1" m="1" x="688"/>
        <item h="1" m="1" x="256"/>
        <item h="1" m="1" x="703"/>
        <item h="1" m="1" x="270"/>
        <item h="1" m="1" x="719"/>
        <item h="1" m="1" x="286"/>
        <item h="1" m="1" x="735"/>
        <item h="1" m="1" x="302"/>
        <item h="1" m="1" x="750"/>
        <item h="1" m="1" x="317"/>
        <item h="1" m="1" x="765"/>
        <item h="1" m="1" x="332"/>
        <item h="1" m="1" x="781"/>
        <item h="1" m="1" x="348"/>
        <item h="1" m="1" x="797"/>
        <item h="1" m="1" x="364"/>
        <item h="1" m="1" x="812"/>
        <item h="1" m="1" x="379"/>
        <item h="1" m="1" x="827"/>
        <item h="1" m="1" x="394"/>
        <item h="1" m="1" x="840"/>
        <item h="1" m="1" x="407"/>
        <item h="1" m="1" x="853"/>
        <item h="1" m="1" x="420"/>
        <item h="1" m="1" x="864"/>
        <item h="1" m="1" x="431"/>
        <item h="1" m="1" x="875"/>
        <item h="1" m="1" x="442"/>
        <item h="1" m="1" x="705"/>
        <item h="1" m="1" x="272"/>
        <item h="1" m="1" x="721"/>
        <item h="1" m="1" x="288"/>
        <item h="1" m="1" x="737"/>
        <item h="1" m="1" x="304"/>
        <item h="1" m="1" x="752"/>
        <item h="1" m="1" x="319"/>
        <item h="1" m="1" x="767"/>
        <item h="1" m="1" x="334"/>
        <item h="1" m="1" x="783"/>
        <item h="1" m="1" x="350"/>
        <item h="1" m="1" x="799"/>
        <item h="1" m="1" x="366"/>
        <item h="1" m="1" x="814"/>
        <item h="1" m="1" x="381"/>
        <item h="1" m="1" x="829"/>
        <item h="1" m="1" x="396"/>
        <item h="1" m="1" x="842"/>
        <item h="1" m="1" x="409"/>
        <item h="1" m="1" x="855"/>
        <item h="1" m="1" x="422"/>
        <item h="1" m="1" x="866"/>
        <item h="1" m="1" x="433"/>
        <item h="1" m="1" x="877"/>
        <item h="1" m="1" x="444"/>
        <item h="1" m="1" x="886"/>
        <item h="1" m="1" x="453"/>
        <item h="1" m="1" x="30"/>
        <item h="1" m="1" x="462"/>
        <item h="1" m="1" x="739"/>
        <item h="1" m="1" x="306"/>
        <item h="1" m="1" x="754"/>
        <item h="1" m="1" x="321"/>
        <item h="1" m="1" x="769"/>
        <item h="1" m="1" x="336"/>
        <item h="1" m="1" x="785"/>
        <item h="1" m="1" x="352"/>
        <item h="1" m="1" x="801"/>
        <item h="1" m="1" x="368"/>
        <item h="1" m="1" x="816"/>
        <item h="1" m="1" x="383"/>
        <item h="1" m="1" x="831"/>
        <item h="1" m="1" x="398"/>
        <item h="1" m="1" x="844"/>
        <item h="1" m="1" x="411"/>
        <item h="1" m="1" x="857"/>
        <item h="1" m="1" x="424"/>
        <item h="1" m="1" x="868"/>
        <item h="1" m="1" x="435"/>
        <item h="1" m="1" x="879"/>
        <item h="1" m="1" x="446"/>
        <item h="1" m="1" x="888"/>
        <item h="1" m="1" x="455"/>
        <item h="1" m="1" x="32"/>
        <item h="1" m="1" x="464"/>
        <item h="1" m="1" x="39"/>
        <item h="1" m="1" x="471"/>
        <item h="1" m="1" x="46"/>
        <item h="1" m="1" x="481"/>
        <item h="1" m="1" x="772"/>
        <item h="1" m="1" x="339"/>
        <item h="1" m="1" x="788"/>
        <item h="1" m="1" x="355"/>
        <item h="1" m="1" x="804"/>
        <item h="1" m="1" x="371"/>
        <item h="1" m="1" x="819"/>
        <item h="1" m="1" x="386"/>
        <item h="1" m="1" x="834"/>
        <item h="1" m="1" x="401"/>
        <item h="1" m="1" x="847"/>
        <item h="1" m="1" x="414"/>
        <item h="1" m="1" x="860"/>
        <item h="1" m="1" x="427"/>
        <item h="1" m="1" x="871"/>
        <item h="1" m="1" x="438"/>
        <item h="1" m="1" x="882"/>
        <item h="1" m="1" x="449"/>
        <item h="1" m="1" x="891"/>
        <item h="1" m="1" x="458"/>
        <item h="1" m="1" x="35"/>
        <item h="1" m="1" x="467"/>
        <item h="1" m="1" x="42"/>
        <item h="1" m="1" x="474"/>
        <item h="1" m="1" x="49"/>
        <item h="1" m="1" x="484"/>
        <item h="1" m="1" x="57"/>
        <item h="1" m="1" x="492"/>
        <item h="1" m="1" x="65"/>
        <item h="1" m="1" x="503"/>
        <item h="1" m="1" x="807"/>
        <item h="1" m="1" x="374"/>
        <item h="1" m="1" x="822"/>
        <item h="1" m="1" x="389"/>
        <item h="1" m="1" x="837"/>
        <item h="1" m="1" x="404"/>
        <item h="1" m="1" x="850"/>
        <item h="1" m="1" x="417"/>
        <item h="1" m="1" x="863"/>
        <item h="1" m="1" x="430"/>
        <item h="1" m="1" x="874"/>
        <item h="1" m="1" x="441"/>
        <item h="1" m="1" x="885"/>
        <item h="1" m="1" x="452"/>
        <item h="1" m="1" x="894"/>
        <item h="1" m="1" x="461"/>
        <item h="1" m="1" x="38"/>
        <item h="1" m="1" x="470"/>
        <item h="1" m="1" x="45"/>
        <item h="1" m="1" x="477"/>
        <item h="1" m="1" x="52"/>
        <item h="1" m="1" x="487"/>
        <item h="1" m="1" x="60"/>
        <item h="1" m="1" x="495"/>
        <item h="1" m="1" x="68"/>
        <item h="1" m="1" x="506"/>
        <item h="1" m="1" x="76"/>
        <item h="1" m="1" x="514"/>
        <item h="1" m="1" x="84"/>
        <item h="1" m="1" x="525"/>
        <item h="1" m="1" x="479"/>
        <item h="1" m="1" x="54"/>
        <item h="1" m="1" x="489"/>
        <item h="1" m="1" x="62"/>
        <item h="1" m="1" x="498"/>
        <item h="1" m="1" x="71"/>
        <item h="1" m="1" x="509"/>
        <item h="1" m="1" x="79"/>
        <item h="1" m="1" x="517"/>
        <item h="1" m="1" x="87"/>
        <item h="1" m="1" x="528"/>
        <item h="1" m="1" x="96"/>
        <item h="1" m="1" x="537"/>
        <item h="1" m="1" x="105"/>
        <item h="1" m="1" x="548"/>
        <item h="1" m="1" x="116"/>
        <item h="1" m="1" x="559"/>
        <item h="1" m="1" x="127"/>
        <item h="1" m="1" x="573"/>
        <item h="1" m="1" x="141"/>
        <item h="1" m="1" x="587"/>
        <item h="1" m="1" x="155"/>
        <item h="1" m="1" x="603"/>
        <item h="1" m="1" x="171"/>
        <item h="1" m="1" x="619"/>
        <item h="1" m="1" x="187"/>
        <item h="1" m="1" x="637"/>
        <item h="1" m="1" x="205"/>
        <item h="1" m="1" x="655"/>
        <item h="1" m="1" x="223"/>
        <item h="1" m="1" x="500"/>
        <item h="1" m="1" x="73"/>
        <item h="1" m="1" x="511"/>
        <item h="1" m="1" x="81"/>
        <item h="1" m="1" x="520"/>
        <item h="1" m="1" x="90"/>
        <item h="1" m="1" x="531"/>
        <item h="1" m="1" x="99"/>
        <item h="1" m="1" x="540"/>
        <item h="1" m="1" x="108"/>
        <item h="1" m="1" x="551"/>
        <item h="1" m="1" x="119"/>
        <item h="1" m="1" x="562"/>
        <item h="1" m="1" x="130"/>
        <item h="1" m="1" x="576"/>
        <item h="1" m="1" x="144"/>
        <item h="1" m="1" x="590"/>
        <item h="1" m="1" x="158"/>
        <item h="1" m="1" x="606"/>
        <item h="1" m="1" x="174"/>
        <item h="1" m="1" x="622"/>
        <item h="1" m="1" x="190"/>
        <item h="1" m="1" x="640"/>
        <item h="1" m="1" x="208"/>
        <item h="1" m="1" x="658"/>
        <item h="1" m="1" x="226"/>
        <item h="1" m="1" x="675"/>
        <item h="1" m="1" x="243"/>
        <item h="1" m="1" x="522"/>
        <item h="1" m="1" x="92"/>
        <item h="1" m="1" x="533"/>
        <item h="1" m="1" x="101"/>
        <item h="1" m="1" x="543"/>
        <item h="1" m="1" x="111"/>
        <item h="1" m="1" x="554"/>
        <item h="1" m="1" x="122"/>
        <item h="1" m="1" x="565"/>
        <item h="1" m="1" x="133"/>
        <item h="1" m="1" x="579"/>
        <item h="1" m="1" x="147"/>
        <item h="1" m="1" x="593"/>
        <item h="1" m="1" x="161"/>
        <item h="1" m="1" x="609"/>
        <item h="1" m="1" x="177"/>
        <item h="1" m="1" x="625"/>
        <item h="1" m="1" x="193"/>
        <item h="1" m="1" x="643"/>
        <item h="1" m="1" x="211"/>
        <item h="1" m="1" x="661"/>
        <item h="1" m="1" x="229"/>
        <item h="1" m="1" x="678"/>
        <item h="1" m="1" x="246"/>
        <item h="1" m="1" x="693"/>
        <item h="1" m="1" x="260"/>
        <item h="1" m="1" x="709"/>
        <item h="1" m="1" x="276"/>
        <item h="1" m="1" x="725"/>
        <item h="1" m="1" x="292"/>
        <item h="1" m="1" x="545"/>
        <item h="1" m="1" x="113"/>
        <item h="1" m="1" x="556"/>
        <item h="1" m="1" x="124"/>
        <item h="1" m="1" x="568"/>
        <item h="1" m="1" x="136"/>
        <item h="1" m="1" x="582"/>
        <item h="1" m="1" x="150"/>
        <item h="1" m="1" x="596"/>
        <item h="1" m="1" x="164"/>
        <item h="1" m="1" x="612"/>
        <item h="1" m="1" x="180"/>
        <item h="1" m="1" x="628"/>
        <item h="1" m="1" x="196"/>
        <item h="1" m="1" x="646"/>
        <item h="1" m="1" x="214"/>
        <item h="1" m="1" x="664"/>
        <item h="1" m="1" x="232"/>
        <item h="1" m="1" x="681"/>
        <item h="1" m="1" x="249"/>
        <item h="1" m="1" x="696"/>
        <item h="1" m="1" x="263"/>
        <item h="1" m="1" x="712"/>
        <item h="1" m="1" x="279"/>
        <item h="1" m="1" x="728"/>
        <item h="1" m="1" x="295"/>
        <item h="1" m="1" x="743"/>
        <item h="1" m="1" x="310"/>
        <item h="1" m="1" x="758"/>
        <item h="1" m="1" x="325"/>
        <item h="1" m="1" x="569"/>
        <item h="1" m="1" x="137"/>
        <item h="1" m="1" x="583"/>
        <item h="1" m="1" x="151"/>
        <item h="1" m="1" x="598"/>
        <item h="1" m="1" x="166"/>
        <item h="1" m="1" x="614"/>
        <item h="1" m="1" x="182"/>
        <item h="1" m="1" x="630"/>
        <item h="1" m="1" x="198"/>
        <item h="1" m="1" x="648"/>
        <item h="1" m="1" x="216"/>
        <item h="1" m="1" x="666"/>
        <item h="1" m="1" x="234"/>
        <item h="1" m="1" x="683"/>
        <item h="1" m="1" x="251"/>
        <item h="1" m="1" x="698"/>
        <item h="1" m="1" x="265"/>
        <item h="1" m="1" x="714"/>
        <item h="1" m="1" x="281"/>
        <item h="1" m="1" x="730"/>
        <item h="1" m="1" x="297"/>
        <item h="1" m="1" x="745"/>
        <item h="1" m="1" x="312"/>
        <item h="1" m="1" x="760"/>
        <item h="1" m="1" x="327"/>
        <item h="1" m="1" x="776"/>
        <item h="1" m="1" x="343"/>
        <item h="1" m="1" x="792"/>
        <item h="1" m="1" x="359"/>
        <item h="1" m="1" x="600"/>
        <item h="1" m="1" x="168"/>
        <item h="1" m="1" x="616"/>
        <item h="1" m="1" x="184"/>
        <item h="1" m="1" x="632"/>
        <item h="1" m="1" x="200"/>
        <item h="1" m="1" x="650"/>
        <item h="1" m="1" x="218"/>
        <item h="1" m="1" x="668"/>
        <item h="1" m="1" x="236"/>
        <item h="1" m="1" x="685"/>
        <item h="1" m="1" x="253"/>
        <item h="1" m="1" x="700"/>
        <item h="1" m="1" x="267"/>
        <item h="1" m="1" x="716"/>
        <item h="1" m="1" x="283"/>
        <item h="1" m="1" x="732"/>
        <item h="1" m="1" x="299"/>
        <item h="1" m="1" x="747"/>
        <item h="1" m="1" x="314"/>
        <item h="1" m="1" x="762"/>
        <item h="1" m="1" x="329"/>
        <item h="1" m="1" x="778"/>
        <item h="1" m="1" x="345"/>
        <item h="1" m="1" x="794"/>
        <item h="1" m="1" x="361"/>
        <item h="1" m="1" x="809"/>
        <item h="1" m="1" x="376"/>
        <item h="1" m="1" x="824"/>
        <item h="1" m="1" x="391"/>
        <item h="1" m="1" x="634"/>
        <item h="1" m="1" x="202"/>
        <item h="1" m="1" x="652"/>
        <item h="1" m="1" x="220"/>
        <item h="1" m="1" x="670"/>
        <item h="1" m="1" x="238"/>
        <item h="1" m="1" x="687"/>
        <item h="1" m="1" x="255"/>
        <item h="1" m="1" x="702"/>
        <item h="1" m="1" x="269"/>
        <item h="1" m="1" x="718"/>
        <item h="1" m="1" x="285"/>
        <item h="1" m="1" x="734"/>
        <item h="1" m="1" x="301"/>
        <item h="1" m="1" x="749"/>
        <item h="1" m="1" x="316"/>
        <item h="1" m="1" x="764"/>
        <item h="1" m="1" x="331"/>
        <item h="1" m="1" x="780"/>
        <item h="1" m="1" x="347"/>
        <item h="1" m="1" x="796"/>
        <item h="1" m="1" x="363"/>
        <item h="1" m="1" x="811"/>
        <item h="1" m="1" x="378"/>
        <item h="1" m="1" x="826"/>
        <item h="1" m="1" x="393"/>
        <item h="1" m="1" x="839"/>
        <item h="1" m="1" x="406"/>
        <item h="1" m="1" x="852"/>
        <item h="1" m="1" x="419"/>
        <item h="1" m="1" x="672"/>
        <item h="1" m="1" x="240"/>
        <item h="1" m="1" x="689"/>
        <item h="1" m="1" x="257"/>
        <item h="1" m="1" x="704"/>
        <item h="1" m="1" x="271"/>
        <item h="1" m="1" x="720"/>
        <item h="1" m="1" x="287"/>
        <item h="1" m="1" x="736"/>
        <item h="1" m="1" x="303"/>
        <item h="1" m="1" x="751"/>
        <item h="1" m="1" x="318"/>
        <item h="1" m="1" x="766"/>
        <item h="1" m="1" x="333"/>
        <item h="1" m="1" x="782"/>
        <item h="1" m="1" x="349"/>
        <item h="1" m="1" x="798"/>
        <item h="1" m="1" x="365"/>
        <item h="1" m="1" x="813"/>
        <item h="1" m="1" x="380"/>
        <item h="1" m="1" x="828"/>
        <item h="1" m="1" x="395"/>
        <item h="1" m="1" x="841"/>
        <item h="1" m="1" x="408"/>
        <item h="1" m="1" x="854"/>
        <item h="1" m="1" x="421"/>
        <item h="1" m="1" x="865"/>
        <item h="1" m="1" x="432"/>
        <item h="1" m="1" x="876"/>
        <item h="1" m="1" x="443"/>
        <item h="1" m="1" x="706"/>
        <item h="1" m="1" x="273"/>
        <item h="1" m="1" x="722"/>
        <item h="1" m="1" x="289"/>
        <item h="1" m="1" x="738"/>
        <item h="1" m="1" x="305"/>
        <item h="1" m="1" x="753"/>
        <item h="1" m="1" x="320"/>
        <item h="1" m="1" x="768"/>
        <item h="1" m="1" x="335"/>
        <item h="1" m="1" x="784"/>
        <item h="1" m="1" x="351"/>
        <item h="1" m="1" x="800"/>
        <item h="1" m="1" x="367"/>
        <item h="1" m="1" x="815"/>
        <item h="1" m="1" x="382"/>
        <item h="1" m="1" x="830"/>
        <item h="1" m="1" x="397"/>
        <item h="1" m="1" x="843"/>
        <item h="1" m="1" x="410"/>
        <item h="1" m="1" x="856"/>
        <item h="1" m="1" x="423"/>
        <item h="1" m="1" x="867"/>
        <item h="1" m="1" x="434"/>
        <item h="1" m="1" x="878"/>
        <item h="1" m="1" x="445"/>
        <item h="1" m="1" x="887"/>
        <item h="1" m="1" x="454"/>
        <item h="1" m="1" x="31"/>
        <item h="1" m="1" x="463"/>
        <item h="1" m="1" x="740"/>
        <item h="1" m="1" x="307"/>
        <item h="1" m="1" x="755"/>
        <item h="1" m="1" x="322"/>
        <item h="1" m="1" x="771"/>
        <item h="1" m="1" x="338"/>
        <item h="1" m="1" x="787"/>
        <item h="1" m="1" x="354"/>
        <item h="1" m="1" x="803"/>
        <item h="1" m="1" x="370"/>
        <item h="1" m="1" x="818"/>
        <item h="1" m="1" x="385"/>
        <item h="1" m="1" x="833"/>
        <item h="1" m="1" x="400"/>
        <item h="1" m="1" x="846"/>
        <item h="1" m="1" x="413"/>
        <item h="1" m="1" x="859"/>
        <item h="1" m="1" x="426"/>
        <item h="1" m="1" x="870"/>
        <item h="1" m="1" x="437"/>
        <item h="1" m="1" x="881"/>
        <item h="1" m="1" x="448"/>
        <item h="1" m="1" x="890"/>
        <item h="1" m="1" x="457"/>
        <item h="1" m="1" x="34"/>
        <item h="1" m="1" x="466"/>
        <item h="1" m="1" x="41"/>
        <item h="1" m="1" x="473"/>
        <item h="1" m="1" x="48"/>
        <item h="1" m="1" x="483"/>
        <item h="1" m="1" x="773"/>
        <item h="1" m="1" x="340"/>
        <item h="1" m="1" x="789"/>
        <item h="1" m="1" x="356"/>
        <item h="1" m="1" x="806"/>
        <item h="1" m="1" x="373"/>
        <item h="1" m="1" x="821"/>
        <item h="1" m="1" x="388"/>
        <item h="1" m="1" x="836"/>
        <item h="1" m="1" x="403"/>
        <item h="1" m="1" x="849"/>
        <item h="1" m="1" x="416"/>
        <item h="1" m="1" x="862"/>
        <item h="1" m="1" x="429"/>
        <item h="1" m="1" x="873"/>
        <item h="1" m="1" x="440"/>
        <item h="1" m="1" x="884"/>
        <item h="1" m="1" x="451"/>
        <item h="1" m="1" x="893"/>
        <item h="1" m="1" x="460"/>
        <item h="1" m="1" x="37"/>
        <item h="1" m="1" x="469"/>
        <item h="1" m="1" x="44"/>
        <item h="1" m="1" x="476"/>
        <item h="1" m="1" x="51"/>
        <item h="1" m="1" x="486"/>
        <item h="1" m="1" x="59"/>
        <item h="1" m="1" x="494"/>
        <item h="1" m="1" x="67"/>
        <item h="1" m="1" x="505"/>
        <item h="1" m="1" x="480"/>
        <item h="1" m="1" x="55"/>
        <item h="1" m="1" x="490"/>
        <item h="1" m="1" x="63"/>
        <item h="1" m="1" x="499"/>
        <item h="1" m="1" x="72"/>
        <item h="1" m="1" x="510"/>
        <item h="1" m="1" x="80"/>
        <item h="1" m="1" x="518"/>
        <item h="1" m="1" x="88"/>
        <item h="1" m="1" x="529"/>
        <item h="1" m="1" x="97"/>
        <item h="1" m="1" x="538"/>
        <item h="1" m="1" x="106"/>
        <item h="1" m="1" x="549"/>
        <item h="1" m="1" x="117"/>
        <item h="1" m="1" x="560"/>
        <item h="1" m="1" x="128"/>
        <item h="1" m="1" x="574"/>
        <item h="1" m="1" x="142"/>
        <item h="1" m="1" x="588"/>
        <item h="1" m="1" x="156"/>
        <item h="1" m="1" x="604"/>
        <item h="1" m="1" x="172"/>
        <item h="1" m="1" x="620"/>
        <item h="1" m="1" x="188"/>
        <item h="1" m="1" x="638"/>
        <item h="1" m="1" x="206"/>
        <item h="1" m="1" x="656"/>
        <item h="1" m="1" x="224"/>
        <item h="1" m="1" x="501"/>
        <item h="1" m="1" x="74"/>
        <item h="1" m="1" x="512"/>
        <item h="1" m="1" x="82"/>
        <item h="1" m="1" x="521"/>
        <item h="1" m="1" x="91"/>
        <item h="1" m="1" x="532"/>
        <item h="1" m="1" x="100"/>
        <item h="1" m="1" x="541"/>
        <item h="1" m="1" x="109"/>
        <item h="1" m="1" x="552"/>
        <item h="1" m="1" x="120"/>
        <item h="1" m="1" x="563"/>
        <item h="1" m="1" x="131"/>
        <item h="1" m="1" x="577"/>
        <item h="1" m="1" x="145"/>
        <item h="1" m="1" x="591"/>
        <item h="1" m="1" x="159"/>
        <item h="1" m="1" x="607"/>
        <item h="1" m="1" x="175"/>
        <item h="1" m="1" x="623"/>
        <item h="1" m="1" x="191"/>
        <item h="1" m="1" x="641"/>
        <item h="1" m="1" x="209"/>
        <item h="1" m="1" x="659"/>
        <item h="1" m="1" x="227"/>
        <item h="1" m="1" x="676"/>
        <item h="1" m="1" x="244"/>
        <item h="1" m="1" x="523"/>
        <item h="1" m="1" x="93"/>
        <item h="1" m="1" x="534"/>
        <item h="1" m="1" x="102"/>
        <item h="1" m="1" x="544"/>
        <item h="1" m="1" x="112"/>
        <item h="1" m="1" x="555"/>
        <item h="1" m="1" x="123"/>
        <item h="1" m="1" x="566"/>
        <item h="1" m="1" x="134"/>
        <item h="1" m="1" x="580"/>
        <item h="1" m="1" x="148"/>
        <item h="1" m="1" x="594"/>
        <item h="1" m="1" x="162"/>
        <item h="1" m="1" x="610"/>
        <item h="1" m="1" x="178"/>
        <item h="1" m="1" x="626"/>
        <item h="1" m="1" x="194"/>
        <item h="1" m="1" x="644"/>
        <item h="1" m="1" x="212"/>
        <item h="1" m="1" x="662"/>
        <item h="1" m="1" x="230"/>
        <item h="1" m="1" x="679"/>
        <item h="1" m="1" x="247"/>
        <item h="1" m="1" x="694"/>
        <item h="1" m="1" x="261"/>
        <item h="1" m="1" x="710"/>
        <item h="1" m="1" x="277"/>
        <item h="1" m="1" x="726"/>
        <item h="1" m="1" x="293"/>
        <item h="1" m="1" x="570"/>
        <item h="1" m="1" x="138"/>
        <item h="1" m="1" x="584"/>
        <item h="1" m="1" x="152"/>
        <item h="1" m="1" x="599"/>
        <item h="1" m="1" x="167"/>
        <item h="1" m="1" x="615"/>
        <item h="1" m="1" x="183"/>
        <item h="1" m="1" x="631"/>
        <item h="1" m="1" x="199"/>
        <item h="1" m="1" x="649"/>
        <item h="1" m="1" x="217"/>
        <item h="1" m="1" x="667"/>
        <item h="1" m="1" x="235"/>
        <item h="1" m="1" x="684"/>
        <item h="1" m="1" x="252"/>
        <item h="1" m="1" x="699"/>
        <item h="1" m="1" x="266"/>
        <item h="1" m="1" x="715"/>
        <item h="1" m="1" x="282"/>
        <item h="1" m="1" x="731"/>
        <item h="1" m="1" x="298"/>
        <item h="1" m="1" x="746"/>
        <item h="1" m="1" x="313"/>
        <item h="1" m="1" x="761"/>
        <item h="1" m="1" x="328"/>
        <item h="1" m="1" x="777"/>
        <item h="1" m="1" x="344"/>
        <item h="1" m="1" x="793"/>
        <item h="1" m="1" x="360"/>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s>
    </pivotField>
  </pivotFields>
  <rowFields count="2">
    <field x="0"/>
    <field x="3"/>
  </rowFields>
  <rowItems count="2">
    <i>
      <x/>
      <x v="885"/>
    </i>
    <i t="grand">
      <x/>
    </i>
  </rowItems>
  <colItems count="1">
    <i/>
  </colItems>
  <dataFields count="1">
    <dataField name="Sum of OSA" fld="1" baseField="0" baseItem="0" numFmtId="9"/>
  </dataField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8">
  <location ref="A53:E59" firstHeaderRow="1" firstDataRow="2" firstDataCol="1"/>
  <pivotFields count="4">
    <pivotField axis="axisRow" showAll="0">
      <items count="10">
        <item x="3"/>
        <item x="4"/>
        <item x="6"/>
        <item n="JD.ID" h="1" m="1" x="7"/>
        <item x="0"/>
        <item h="1" x="1"/>
        <item x="5"/>
        <item n="JD.ID2" h="1" m="1" x="8"/>
        <item h="1" x="2"/>
        <item t="default"/>
      </items>
    </pivotField>
    <pivotField dataField="1" numFmtId="9" showAll="0"/>
    <pivotField numFmtId="9" showAll="0"/>
    <pivotField axis="axisCol" showAll="0">
      <items count="8">
        <item x="0"/>
        <item x="1"/>
        <item h="1" x="2"/>
        <item h="1" x="3"/>
        <item h="1" x="4"/>
        <item x="5"/>
        <item x="6"/>
        <item t="default"/>
      </items>
    </pivotField>
  </pivotFields>
  <rowFields count="1">
    <field x="0"/>
  </rowFields>
  <rowItems count="5">
    <i>
      <x/>
    </i>
    <i>
      <x v="1"/>
    </i>
    <i>
      <x v="2"/>
    </i>
    <i>
      <x v="4"/>
    </i>
    <i>
      <x v="6"/>
    </i>
  </rowItems>
  <colFields count="1">
    <field x="3"/>
  </colFields>
  <colItems count="4">
    <i>
      <x/>
    </i>
    <i>
      <x v="1"/>
    </i>
    <i>
      <x v="5"/>
    </i>
    <i>
      <x v="6"/>
    </i>
  </colItems>
  <dataFields count="1">
    <dataField name="Sum of OSA" fld="1" baseField="0" baseItem="0" numFmtId="9"/>
  </dataFields>
  <formats count="1">
    <format dxfId="29">
      <pivotArea outline="0" collapsedLevelsAreSubtotals="1" fieldPosition="0"/>
    </format>
  </formats>
  <chartFormats count="4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3" format="13" series="1">
      <pivotArea type="data" outline="0" fieldPosition="0">
        <references count="2">
          <reference field="4294967294" count="1" selected="0">
            <x v="0"/>
          </reference>
          <reference field="3" count="1" selected="0">
            <x v="0"/>
          </reference>
        </references>
      </pivotArea>
    </chartFormat>
    <chartFormat chart="3" format="14" series="1">
      <pivotArea type="data" outline="0" fieldPosition="0">
        <references count="2">
          <reference field="4294967294" count="1" selected="0">
            <x v="0"/>
          </reference>
          <reference field="3" count="1" selected="0">
            <x v="1"/>
          </reference>
        </references>
      </pivotArea>
    </chartFormat>
    <chartFormat chart="3" format="15" series="1">
      <pivotArea type="data" outline="0" fieldPosition="0">
        <references count="2">
          <reference field="4294967294" count="1" selected="0">
            <x v="0"/>
          </reference>
          <reference field="3" count="1" selected="0">
            <x v="2"/>
          </reference>
        </references>
      </pivotArea>
    </chartFormat>
    <chartFormat chart="3" format="16" series="1">
      <pivotArea type="data" outline="0" fieldPosition="0">
        <references count="2">
          <reference field="4294967294" count="1" selected="0">
            <x v="0"/>
          </reference>
          <reference field="3" count="1" selected="0">
            <x v="3"/>
          </reference>
        </references>
      </pivotArea>
    </chartFormat>
    <chartFormat chart="3" format="17" series="1">
      <pivotArea type="data" outline="0" fieldPosition="0">
        <references count="2">
          <reference field="4294967294" count="1" selected="0">
            <x v="0"/>
          </reference>
          <reference field="3" count="1" selected="0">
            <x v="5"/>
          </reference>
        </references>
      </pivotArea>
    </chartFormat>
    <chartFormat chart="3" format="18" series="1">
      <pivotArea type="data" outline="0" fieldPosition="0">
        <references count="2">
          <reference field="4294967294" count="1" selected="0">
            <x v="0"/>
          </reference>
          <reference field="3" count="1" selected="0">
            <x v="6"/>
          </reference>
        </references>
      </pivotArea>
    </chartFormat>
    <chartFormat chart="8" format="25" series="1">
      <pivotArea type="data" outline="0" fieldPosition="0">
        <references count="2">
          <reference field="4294967294" count="1" selected="0">
            <x v="0"/>
          </reference>
          <reference field="3" count="1" selected="0">
            <x v="0"/>
          </reference>
        </references>
      </pivotArea>
    </chartFormat>
    <chartFormat chart="8" format="26" series="1">
      <pivotArea type="data" outline="0" fieldPosition="0">
        <references count="2">
          <reference field="4294967294" count="1" selected="0">
            <x v="0"/>
          </reference>
          <reference field="3" count="1" selected="0">
            <x v="1"/>
          </reference>
        </references>
      </pivotArea>
    </chartFormat>
    <chartFormat chart="8" format="27" series="1">
      <pivotArea type="data" outline="0" fieldPosition="0">
        <references count="2">
          <reference field="4294967294" count="1" selected="0">
            <x v="0"/>
          </reference>
          <reference field="3" count="1" selected="0">
            <x v="2"/>
          </reference>
        </references>
      </pivotArea>
    </chartFormat>
    <chartFormat chart="8" format="28" series="1">
      <pivotArea type="data" outline="0" fieldPosition="0">
        <references count="2">
          <reference field="4294967294" count="1" selected="0">
            <x v="0"/>
          </reference>
          <reference field="3" count="1" selected="0">
            <x v="3"/>
          </reference>
        </references>
      </pivotArea>
    </chartFormat>
    <chartFormat chart="8" format="29" series="1">
      <pivotArea type="data" outline="0" fieldPosition="0">
        <references count="2">
          <reference field="4294967294" count="1" selected="0">
            <x v="0"/>
          </reference>
          <reference field="3" count="1" selected="0">
            <x v="5"/>
          </reference>
        </references>
      </pivotArea>
    </chartFormat>
    <chartFormat chart="8" format="30" series="1">
      <pivotArea type="data" outline="0" fieldPosition="0">
        <references count="2">
          <reference field="4294967294" count="1" selected="0">
            <x v="0"/>
          </reference>
          <reference field="3" count="1" selected="0">
            <x v="6"/>
          </reference>
        </references>
      </pivotArea>
    </chartFormat>
    <chartFormat chart="3" format="19" series="1">
      <pivotArea type="data" outline="0" fieldPosition="0">
        <references count="1">
          <reference field="4294967294" count="1" selected="0">
            <x v="0"/>
          </reference>
        </references>
      </pivotArea>
    </chartFormat>
    <chartFormat chart="8" format="31" series="1">
      <pivotArea type="data" outline="0" fieldPosition="0">
        <references count="1">
          <reference field="4294967294" count="1" selected="0">
            <x v="0"/>
          </reference>
        </references>
      </pivotArea>
    </chartFormat>
    <chartFormat chart="3" format="20" series="1">
      <pivotArea type="data" outline="0" fieldPosition="0">
        <references count="2">
          <reference field="4294967294" count="1" selected="0">
            <x v="0"/>
          </reference>
          <reference field="3" count="1" selected="0">
            <x v="4"/>
          </reference>
        </references>
      </pivotArea>
    </chartFormat>
    <chartFormat chart="8" format="32" series="1">
      <pivotArea type="data" outline="0" fieldPosition="0">
        <references count="2">
          <reference field="4294967294" count="1" selected="0">
            <x v="0"/>
          </reference>
          <reference field="3" count="1" selected="0">
            <x v="4"/>
          </reference>
        </references>
      </pivotArea>
    </chartFormat>
    <chartFormat chart="23" format="5" series="1">
      <pivotArea type="data" outline="0" fieldPosition="0">
        <references count="2">
          <reference field="4294967294" count="1" selected="0">
            <x v="0"/>
          </reference>
          <reference field="3" count="1" selected="0">
            <x v="5"/>
          </reference>
        </references>
      </pivotArea>
    </chartFormat>
    <chartFormat chart="23" format="6" series="1">
      <pivotArea type="data" outline="0" fieldPosition="0">
        <references count="2">
          <reference field="4294967294" count="1" selected="0">
            <x v="0"/>
          </reference>
          <reference field="3" count="1" selected="0">
            <x v="6"/>
          </reference>
        </references>
      </pivotArea>
    </chartFormat>
    <chartFormat chart="23" format="7" series="1">
      <pivotArea type="data" outline="0" fieldPosition="0">
        <references count="2">
          <reference field="4294967294" count="1" selected="0">
            <x v="0"/>
          </reference>
          <reference field="3" count="1" selected="0">
            <x v="0"/>
          </reference>
        </references>
      </pivotArea>
    </chartFormat>
    <chartFormat chart="23" format="8" series="1">
      <pivotArea type="data" outline="0" fieldPosition="0">
        <references count="2">
          <reference field="4294967294" count="1" selected="0">
            <x v="0"/>
          </reference>
          <reference field="3" count="1" selected="0">
            <x v="1"/>
          </reference>
        </references>
      </pivotArea>
    </chartFormat>
    <chartFormat chart="23" format="9" series="1">
      <pivotArea type="data" outline="0" fieldPosition="0">
        <references count="2">
          <reference field="4294967294" count="1" selected="0">
            <x v="0"/>
          </reference>
          <reference field="3" count="1" selected="0">
            <x v="2"/>
          </reference>
        </references>
      </pivotArea>
    </chartFormat>
    <chartFormat chart="23" format="10" series="1">
      <pivotArea type="data" outline="0" fieldPosition="0">
        <references count="2">
          <reference field="4294967294" count="1" selected="0">
            <x v="0"/>
          </reference>
          <reference field="3" count="1" selected="0">
            <x v="3"/>
          </reference>
        </references>
      </pivotArea>
    </chartFormat>
    <chartFormat chart="23" format="11" series="1">
      <pivotArea type="data" outline="0" fieldPosition="0">
        <references count="2">
          <reference field="4294967294" count="1" selected="0">
            <x v="0"/>
          </reference>
          <reference field="3" count="1" selected="0">
            <x v="4"/>
          </reference>
        </references>
      </pivotArea>
    </chartFormat>
    <chartFormat chart="22" format="5" series="1">
      <pivotArea type="data" outline="0" fieldPosition="0">
        <references count="2">
          <reference field="4294967294" count="1" selected="0">
            <x v="0"/>
          </reference>
          <reference field="3" count="1" selected="0">
            <x v="5"/>
          </reference>
        </references>
      </pivotArea>
    </chartFormat>
    <chartFormat chart="22" format="6" series="1">
      <pivotArea type="data" outline="0" fieldPosition="0">
        <references count="2">
          <reference field="4294967294" count="1" selected="0">
            <x v="0"/>
          </reference>
          <reference field="3" count="1" selected="0">
            <x v="6"/>
          </reference>
        </references>
      </pivotArea>
    </chartFormat>
    <chartFormat chart="22" format="7" series="1">
      <pivotArea type="data" outline="0" fieldPosition="0">
        <references count="2">
          <reference field="4294967294" count="1" selected="0">
            <x v="0"/>
          </reference>
          <reference field="3" count="1" selected="0">
            <x v="0"/>
          </reference>
        </references>
      </pivotArea>
    </chartFormat>
    <chartFormat chart="22" format="8" series="1">
      <pivotArea type="data" outline="0" fieldPosition="0">
        <references count="2">
          <reference field="4294967294" count="1" selected="0">
            <x v="0"/>
          </reference>
          <reference field="3" count="1" selected="0">
            <x v="1"/>
          </reference>
        </references>
      </pivotArea>
    </chartFormat>
    <chartFormat chart="22" format="9" series="1">
      <pivotArea type="data" outline="0" fieldPosition="0">
        <references count="2">
          <reference field="4294967294" count="1" selected="0">
            <x v="0"/>
          </reference>
          <reference field="3" count="1" selected="0">
            <x v="2"/>
          </reference>
        </references>
      </pivotArea>
    </chartFormat>
    <chartFormat chart="22" format="10" series="1">
      <pivotArea type="data" outline="0" fieldPosition="0">
        <references count="2">
          <reference field="4294967294" count="1" selected="0">
            <x v="0"/>
          </reference>
          <reference field="3" count="1" selected="0">
            <x v="3"/>
          </reference>
        </references>
      </pivotArea>
    </chartFormat>
    <chartFormat chart="22" format="11" series="1">
      <pivotArea type="data" outline="0" fieldPosition="0">
        <references count="2">
          <reference field="4294967294" count="1" selected="0">
            <x v="0"/>
          </reference>
          <reference field="3" count="1" selected="0">
            <x v="4"/>
          </reference>
        </references>
      </pivotArea>
    </chartFormat>
    <chartFormat chart="21" format="5" series="1">
      <pivotArea type="data" outline="0" fieldPosition="0">
        <references count="2">
          <reference field="4294967294" count="1" selected="0">
            <x v="0"/>
          </reference>
          <reference field="3" count="1" selected="0">
            <x v="5"/>
          </reference>
        </references>
      </pivotArea>
    </chartFormat>
    <chartFormat chart="31" format="43" series="1">
      <pivotArea type="data" outline="0" fieldPosition="0">
        <references count="2">
          <reference field="4294967294" count="1" selected="0">
            <x v="0"/>
          </reference>
          <reference field="3" count="1" selected="0">
            <x v="0"/>
          </reference>
        </references>
      </pivotArea>
    </chartFormat>
    <chartFormat chart="31" format="44" series="1">
      <pivotArea type="data" outline="0" fieldPosition="0">
        <references count="2">
          <reference field="4294967294" count="1" selected="0">
            <x v="0"/>
          </reference>
          <reference field="3" count="1" selected="0">
            <x v="1"/>
          </reference>
        </references>
      </pivotArea>
    </chartFormat>
    <chartFormat chart="31" format="45" series="1">
      <pivotArea type="data" outline="0" fieldPosition="0">
        <references count="2">
          <reference field="4294967294" count="1" selected="0">
            <x v="0"/>
          </reference>
          <reference field="3" count="1" selected="0">
            <x v="2"/>
          </reference>
        </references>
      </pivotArea>
    </chartFormat>
    <chartFormat chart="31" format="46" series="1">
      <pivotArea type="data" outline="0" fieldPosition="0">
        <references count="2">
          <reference field="4294967294" count="1" selected="0">
            <x v="0"/>
          </reference>
          <reference field="3" count="1" selected="0">
            <x v="5"/>
          </reference>
        </references>
      </pivotArea>
    </chartFormat>
    <chartFormat chart="31" format="47" series="1">
      <pivotArea type="data" outline="0" fieldPosition="0">
        <references count="2">
          <reference field="4294967294" count="1" selected="0">
            <x v="0"/>
          </reference>
          <reference field="3" count="1" selected="0">
            <x v="6"/>
          </reference>
        </references>
      </pivotArea>
    </chartFormat>
    <chartFormat chart="31" format="48" series="1">
      <pivotArea type="data" outline="0" fieldPosition="0">
        <references count="2">
          <reference field="4294967294" count="1" selected="0">
            <x v="0"/>
          </reference>
          <reference field="3" count="1" selected="0">
            <x v="3"/>
          </reference>
        </references>
      </pivotArea>
    </chartFormat>
    <chartFormat chart="31" format="49" series="1">
      <pivotArea type="data" outline="0" fieldPosition="0">
        <references count="2">
          <reference field="4294967294" count="1" selected="0">
            <x v="0"/>
          </reference>
          <reference field="3" count="1" selected="0">
            <x v="4"/>
          </reference>
        </references>
      </pivotArea>
    </chartFormat>
    <chartFormat chart="3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6" cacheId="1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10">
  <location ref="N256:Q258" firstHeaderRow="1" firstDataRow="1" firstDataCol="3"/>
  <pivotFields count="6">
    <pivotField compact="0" outline="0" showAll="0" defaultSubtotal="0"/>
    <pivotField compact="0" outline="0" showAll="0" defaultSubtotal="0"/>
    <pivotField axis="axisRow" compact="0" outline="0" showAll="0" defaultSubtotal="0">
      <items count="8">
        <item h="1" x="3"/>
        <item h="1" x="4"/>
        <item h="1" x="6"/>
        <item h="1" m="1" x="7"/>
        <item h="1" x="0"/>
        <item x="1"/>
        <item h="1" x="5"/>
        <item h="1" x="2"/>
      </items>
    </pivotField>
    <pivotField axis="axisRow" compact="0" outline="0" showAll="0" defaultSubtotal="0">
      <items count="12">
        <item h="1" x="0"/>
        <item h="1" x="1"/>
        <item h="1" x="2"/>
        <item h="1" x="3"/>
        <item h="1" x="4"/>
        <item x="5"/>
        <item h="1" x="6"/>
        <item h="1" x="7"/>
        <item h="1" x="8"/>
        <item h="1" x="9"/>
        <item h="1" x="10"/>
        <item h="1" x="11"/>
      </items>
    </pivotField>
    <pivotField dataField="1" compact="0" outline="0" showAll="0" defaultSubtotal="0"/>
    <pivotField axis="axisRow" compact="0" outline="0" showAll="0" defaultSubtotal="0">
      <items count="3">
        <item h="1" x="0"/>
        <item h="1" x="1"/>
        <item x="2"/>
      </items>
    </pivotField>
  </pivotFields>
  <rowFields count="3">
    <field x="2"/>
    <field x="3"/>
    <field x="5"/>
  </rowFields>
  <rowItems count="2">
    <i>
      <x v="5"/>
      <x v="5"/>
      <x v="2"/>
    </i>
    <i t="grand">
      <x/>
    </i>
  </rowItems>
  <colItems count="1">
    <i/>
  </colItems>
  <dataFields count="1">
    <dataField name="Sum of OSA" fld="4" baseField="2" baseItem="0" numFmtId="9"/>
  </dataFields>
  <chartFormats count="2">
    <chartFormat chart="4"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7" cacheId="1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8">
  <location ref="U193:X201" firstHeaderRow="1" firstDataRow="1" firstDataCol="3"/>
  <pivotFields count="5">
    <pivotField compact="0" outline="0" showAll="0" defaultSubtotal="0"/>
    <pivotField axis="axisRow" compact="0" outline="0" showAll="0" defaultSubtotal="0">
      <items count="8">
        <item x="3"/>
        <item x="4"/>
        <item x="6"/>
        <item m="1" x="7"/>
        <item x="0"/>
        <item x="1"/>
        <item x="5"/>
        <item x="2"/>
      </items>
    </pivotField>
    <pivotField axis="axisRow" compact="0" outline="0" showAll="0" defaultSubtotal="0">
      <items count="9">
        <item h="1" x="0"/>
        <item h="1" x="6"/>
        <item h="1" x="1"/>
        <item x="8"/>
        <item h="1" x="3"/>
        <item h="1" x="7"/>
        <item h="1" x="5"/>
        <item h="1" x="2"/>
        <item h="1" x="4"/>
      </items>
    </pivotField>
    <pivotField dataField="1" compact="0" outline="0" showAll="0" defaultSubtotal="0"/>
    <pivotField axis="axisRow" compact="0" outline="0" showAll="0" defaultSubtotal="0">
      <items count="3">
        <item x="0"/>
        <item h="1" x="1"/>
        <item h="1" x="2"/>
      </items>
    </pivotField>
  </pivotFields>
  <rowFields count="3">
    <field x="1"/>
    <field x="2"/>
    <field x="4"/>
  </rowFields>
  <rowItems count="8">
    <i>
      <x/>
      <x v="3"/>
      <x/>
    </i>
    <i>
      <x v="1"/>
      <x v="3"/>
      <x/>
    </i>
    <i>
      <x v="2"/>
      <x v="3"/>
      <x/>
    </i>
    <i>
      <x v="4"/>
      <x v="3"/>
      <x/>
    </i>
    <i>
      <x v="5"/>
      <x v="3"/>
      <x/>
    </i>
    <i>
      <x v="6"/>
      <x v="3"/>
      <x/>
    </i>
    <i>
      <x v="7"/>
      <x v="3"/>
      <x/>
    </i>
    <i t="grand">
      <x/>
    </i>
  </rowItems>
  <colItems count="1">
    <i/>
  </colItems>
  <dataFields count="1">
    <dataField name="Sum of OSA" fld="3" baseField="1" baseItem="0" numFmtId="9"/>
  </dataFields>
  <chartFormats count="3">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4" cacheId="12"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5">
  <location ref="AA2621:AD2832" firstHeaderRow="1" firstDataRow="1" firstDataCol="3"/>
  <pivotFields count="5">
    <pivotField axis="axisRow" compact="0" outline="0" showAll="0" defaultSubtotal="0">
      <items count="7">
        <item h="1" x="0"/>
        <item h="1" x="1"/>
        <item x="2"/>
        <item h="1" x="3"/>
        <item h="1" x="4"/>
        <item h="1" x="5"/>
        <item h="1" x="6"/>
      </items>
    </pivotField>
    <pivotField axis="axisRow" compact="0" outline="0" showAll="0" defaultSubtotal="0">
      <items count="12">
        <item x="0"/>
        <item x="1"/>
        <item x="2"/>
        <item x="3"/>
        <item x="4"/>
        <item x="5"/>
        <item h="1" x="6"/>
        <item x="7"/>
        <item h="1" x="8"/>
        <item h="1" x="9"/>
        <item h="1" x="10"/>
        <item h="1" x="11"/>
      </items>
    </pivotField>
    <pivotField axis="axisRow" compact="0" numFmtId="16" outline="0" showAll="0" defaultSubtotal="0">
      <items count="864">
        <item m="1" x="741"/>
        <item m="1" x="324"/>
        <item m="1" x="756"/>
        <item m="1" x="339"/>
        <item m="1" x="771"/>
        <item m="1" x="354"/>
        <item m="1" x="786"/>
        <item m="1" x="369"/>
        <item m="1" x="801"/>
        <item m="1" x="384"/>
        <item m="1" x="814"/>
        <item m="1" x="397"/>
        <item m="1" x="827"/>
        <item m="1" x="410"/>
        <item m="1" x="838"/>
        <item m="1" x="421"/>
        <item m="1" x="849"/>
        <item m="1" x="432"/>
        <item m="1" x="858"/>
        <item m="1" x="441"/>
        <item m="1" x="33"/>
        <item m="1" x="450"/>
        <item m="1" x="40"/>
        <item m="1" x="457"/>
        <item m="1" x="47"/>
        <item m="1" x="467"/>
        <item m="1" x="56"/>
        <item m="1" x="476"/>
        <item m="1" x="64"/>
        <item m="1" x="487"/>
        <item m="1" x="774"/>
        <item m="1" x="357"/>
        <item m="1" x="789"/>
        <item m="1" x="372"/>
        <item m="1" x="804"/>
        <item m="1" x="387"/>
        <item m="1" x="817"/>
        <item m="1" x="400"/>
        <item m="1" x="830"/>
        <item m="1" x="413"/>
        <item m="1" x="841"/>
        <item m="1" x="424"/>
        <item m="1" x="852"/>
        <item m="1" x="435"/>
        <item m="1" x="861"/>
        <item m="1" x="444"/>
        <item m="1" x="36"/>
        <item m="1" x="453"/>
        <item m="1" x="43"/>
        <item m="1" x="460"/>
        <item m="1" x="50"/>
        <item m="1" x="470"/>
        <item m="1" x="58"/>
        <item m="1" x="478"/>
        <item m="1" x="66"/>
        <item m="1" x="489"/>
        <item m="1" x="75"/>
        <item m="1" x="498"/>
        <item m="1" x="83"/>
        <item m="1" x="509"/>
        <item m="1" x="463"/>
        <item m="1" x="53"/>
        <item m="1" x="473"/>
        <item m="1" x="61"/>
        <item m="1" x="481"/>
        <item m="1" x="69"/>
        <item m="1" x="492"/>
        <item m="1" x="77"/>
        <item m="1" x="500"/>
        <item m="1" x="85"/>
        <item m="1" x="511"/>
        <item m="1" x="94"/>
        <item m="1" x="520"/>
        <item m="1" x="103"/>
        <item m="1" x="531"/>
        <item m="1" x="114"/>
        <item m="1" x="542"/>
        <item m="1" x="125"/>
        <item m="1" x="555"/>
        <item m="1" x="138"/>
        <item m="1" x="568"/>
        <item m="1" x="151"/>
        <item m="1" x="583"/>
        <item m="1" x="166"/>
        <item m="1" x="598"/>
        <item m="1" x="181"/>
        <item m="1" x="615"/>
        <item m="1" x="198"/>
        <item m="1" x="632"/>
        <item m="1" x="215"/>
        <item m="1" x="483"/>
        <item m="1" x="71"/>
        <item m="1" x="494"/>
        <item m="1" x="79"/>
        <item m="1" x="502"/>
        <item m="1" x="87"/>
        <item m="1" x="513"/>
        <item m="1" x="96"/>
        <item m="1" x="522"/>
        <item m="1" x="105"/>
        <item m="1" x="533"/>
        <item m="1" x="116"/>
        <item m="1" x="544"/>
        <item m="1" x="127"/>
        <item m="1" x="557"/>
        <item m="1" x="140"/>
        <item m="1" x="570"/>
        <item m="1" x="153"/>
        <item m="1" x="585"/>
        <item m="1" x="168"/>
        <item m="1" x="600"/>
        <item m="1" x="183"/>
        <item m="1" x="617"/>
        <item m="1" x="200"/>
        <item m="1" x="634"/>
        <item m="1" x="217"/>
        <item m="1" x="651"/>
        <item m="1" x="234"/>
        <item m="1" x="505"/>
        <item m="1" x="90"/>
        <item m="1" x="516"/>
        <item m="1" x="99"/>
        <item m="1" x="525"/>
        <item m="1" x="108"/>
        <item m="1" x="536"/>
        <item m="1" x="119"/>
        <item m="1" x="547"/>
        <item m="1" x="130"/>
        <item m="1" x="560"/>
        <item m="1" x="143"/>
        <item m="1" x="573"/>
        <item m="1" x="156"/>
        <item m="1" x="588"/>
        <item m="1" x="171"/>
        <item m="1" x="603"/>
        <item m="1" x="186"/>
        <item m="1" x="620"/>
        <item m="1" x="203"/>
        <item m="1" x="637"/>
        <item m="1" x="220"/>
        <item m="1" x="653"/>
        <item m="1" x="236"/>
        <item m="1" x="667"/>
        <item m="1" x="250"/>
        <item m="1" x="682"/>
        <item m="1" x="265"/>
        <item m="1" x="697"/>
        <item m="1" x="280"/>
        <item m="1" x="528"/>
        <item m="1" x="111"/>
        <item m="1" x="539"/>
        <item m="1" x="122"/>
        <item m="1" x="550"/>
        <item m="1" x="133"/>
        <item m="1" x="563"/>
        <item m="1" x="146"/>
        <item m="1" x="576"/>
        <item m="1" x="159"/>
        <item m="1" x="591"/>
        <item m="1" x="174"/>
        <item m="1" x="606"/>
        <item m="1" x="189"/>
        <item m="1" x="623"/>
        <item m="1" x="206"/>
        <item m="1" x="640"/>
        <item m="1" x="223"/>
        <item m="1" x="656"/>
        <item m="1" x="239"/>
        <item m="1" x="669"/>
        <item m="1" x="252"/>
        <item m="1" x="684"/>
        <item m="1" x="267"/>
        <item m="1" x="699"/>
        <item m="1" x="282"/>
        <item m="1" x="714"/>
        <item m="1" x="297"/>
        <item m="1" x="728"/>
        <item m="1" x="311"/>
        <item m="1" x="580"/>
        <item m="1" x="163"/>
        <item m="1" x="595"/>
        <item m="1" x="178"/>
        <item m="1" x="610"/>
        <item m="1" x="193"/>
        <item m="1" x="627"/>
        <item m="1" x="210"/>
        <item m="1" x="644"/>
        <item m="1" x="227"/>
        <item m="1" x="660"/>
        <item m="1" x="243"/>
        <item m="1" x="673"/>
        <item m="1" x="256"/>
        <item m="1" x="688"/>
        <item m="1" x="271"/>
        <item m="1" x="703"/>
        <item m="1" x="286"/>
        <item m="1" x="717"/>
        <item m="1" x="300"/>
        <item m="1" x="731"/>
        <item m="1" x="314"/>
        <item m="1" x="746"/>
        <item m="1" x="329"/>
        <item m="1" x="761"/>
        <item m="1" x="344"/>
        <item m="1" x="777"/>
        <item m="1" x="360"/>
        <item m="1" x="792"/>
        <item m="1" x="375"/>
        <item m="1" x="613"/>
        <item m="1" x="196"/>
        <item m="1" x="630"/>
        <item m="1" x="213"/>
        <item m="1" x="647"/>
        <item m="1" x="230"/>
        <item m="1" x="663"/>
        <item m="1" x="246"/>
        <item m="1" x="676"/>
        <item m="1" x="259"/>
        <item m="1" x="691"/>
        <item m="1" x="274"/>
        <item m="1" x="706"/>
        <item m="1" x="289"/>
        <item m="1" x="720"/>
        <item m="1" x="303"/>
        <item m="1" x="734"/>
        <item m="1" x="317"/>
        <item m="1" x="749"/>
        <item m="1" x="332"/>
        <item m="1" x="764"/>
        <item m="1" x="347"/>
        <item m="1" x="779"/>
        <item m="1" x="362"/>
        <item m="1" x="794"/>
        <item m="1" x="377"/>
        <item m="1" x="807"/>
        <item m="1" x="390"/>
        <item m="1" x="820"/>
        <item m="1" x="403"/>
        <item m="1" x="649"/>
        <item m="1" x="232"/>
        <item m="1" x="665"/>
        <item m="1" x="248"/>
        <item m="1" x="678"/>
        <item m="1" x="261"/>
        <item m="1" x="693"/>
        <item m="1" x="276"/>
        <item m="1" x="708"/>
        <item m="1" x="291"/>
        <item m="1" x="722"/>
        <item m="1" x="305"/>
        <item m="1" x="736"/>
        <item m="1" x="319"/>
        <item m="1" x="751"/>
        <item m="1" x="334"/>
        <item m="1" x="766"/>
        <item m="1" x="349"/>
        <item m="1" x="781"/>
        <item m="1" x="364"/>
        <item m="1" x="796"/>
        <item m="1" x="379"/>
        <item m="1" x="809"/>
        <item m="1" x="392"/>
        <item m="1" x="822"/>
        <item m="1" x="405"/>
        <item m="1" x="833"/>
        <item m="1" x="416"/>
        <item m="1" x="844"/>
        <item m="1" x="427"/>
        <item m="1" x="680"/>
        <item m="1" x="263"/>
        <item m="1" x="695"/>
        <item m="1" x="278"/>
        <item m="1" x="710"/>
        <item m="1" x="293"/>
        <item m="1" x="724"/>
        <item m="1" x="307"/>
        <item m="1" x="738"/>
        <item m="1" x="321"/>
        <item m="1" x="753"/>
        <item m="1" x="336"/>
        <item m="1" x="768"/>
        <item m="1" x="351"/>
        <item m="1" x="783"/>
        <item m="1" x="366"/>
        <item m="1" x="798"/>
        <item m="1" x="381"/>
        <item m="1" x="811"/>
        <item m="1" x="394"/>
        <item m="1" x="824"/>
        <item m="1" x="407"/>
        <item m="1" x="835"/>
        <item m="1" x="418"/>
        <item m="1" x="846"/>
        <item m="1" x="429"/>
        <item m="1" x="855"/>
        <item m="1" x="438"/>
        <item m="1" x="30"/>
        <item m="1" x="447"/>
        <item m="1" x="712"/>
        <item m="1" x="295"/>
        <item m="1" x="726"/>
        <item m="1" x="309"/>
        <item m="1" x="740"/>
        <item m="1" x="323"/>
        <item m="1" x="755"/>
        <item m="1" x="338"/>
        <item m="1" x="770"/>
        <item m="1" x="353"/>
        <item m="1" x="785"/>
        <item m="1" x="368"/>
        <item m="1" x="800"/>
        <item m="1" x="383"/>
        <item m="1" x="813"/>
        <item m="1" x="396"/>
        <item m="1" x="826"/>
        <item m="1" x="409"/>
        <item m="1" x="837"/>
        <item m="1" x="420"/>
        <item m="1" x="848"/>
        <item m="1" x="431"/>
        <item m="1" x="857"/>
        <item m="1" x="440"/>
        <item m="1" x="32"/>
        <item m="1" x="449"/>
        <item m="1" x="39"/>
        <item m="1" x="456"/>
        <item m="1" x="46"/>
        <item m="1" x="466"/>
        <item m="1" x="743"/>
        <item m="1" x="326"/>
        <item m="1" x="758"/>
        <item m="1" x="341"/>
        <item m="1" x="773"/>
        <item m="1" x="356"/>
        <item m="1" x="788"/>
        <item m="1" x="371"/>
        <item m="1" x="803"/>
        <item m="1" x="386"/>
        <item m="1" x="816"/>
        <item m="1" x="399"/>
        <item m="1" x="829"/>
        <item m="1" x="412"/>
        <item m="1" x="840"/>
        <item m="1" x="423"/>
        <item m="1" x="851"/>
        <item m="1" x="434"/>
        <item m="1" x="860"/>
        <item m="1" x="443"/>
        <item m="1" x="35"/>
        <item m="1" x="452"/>
        <item m="1" x="42"/>
        <item m="1" x="459"/>
        <item m="1" x="49"/>
        <item m="1" x="469"/>
        <item m="1" x="57"/>
        <item m="1" x="477"/>
        <item m="1" x="65"/>
        <item m="1" x="488"/>
        <item m="1" x="776"/>
        <item m="1" x="359"/>
        <item m="1" x="791"/>
        <item m="1" x="374"/>
        <item m="1" x="806"/>
        <item m="1" x="389"/>
        <item m="1" x="819"/>
        <item m="1" x="402"/>
        <item m="1" x="832"/>
        <item m="1" x="415"/>
        <item m="1" x="843"/>
        <item m="1" x="426"/>
        <item m="1" x="854"/>
        <item m="1" x="437"/>
        <item m="1" x="863"/>
        <item m="1" x="446"/>
        <item m="1" x="38"/>
        <item m="1" x="455"/>
        <item m="1" x="45"/>
        <item m="1" x="462"/>
        <item m="1" x="52"/>
        <item m="1" x="472"/>
        <item m="1" x="60"/>
        <item m="1" x="480"/>
        <item m="1" x="68"/>
        <item m="1" x="491"/>
        <item m="1" x="76"/>
        <item m="1" x="499"/>
        <item m="1" x="84"/>
        <item m="1" x="510"/>
        <item m="1" x="464"/>
        <item m="1" x="54"/>
        <item m="1" x="474"/>
        <item m="1" x="62"/>
        <item m="1" x="482"/>
        <item m="1" x="70"/>
        <item m="1" x="493"/>
        <item m="1" x="78"/>
        <item m="1" x="501"/>
        <item m="1" x="86"/>
        <item m="1" x="512"/>
        <item m="1" x="95"/>
        <item m="1" x="521"/>
        <item m="1" x="104"/>
        <item m="1" x="532"/>
        <item m="1" x="115"/>
        <item m="1" x="543"/>
        <item m="1" x="126"/>
        <item m="1" x="556"/>
        <item m="1" x="139"/>
        <item m="1" x="569"/>
        <item m="1" x="152"/>
        <item m="1" x="584"/>
        <item m="1" x="167"/>
        <item m="1" x="599"/>
        <item m="1" x="182"/>
        <item m="1" x="616"/>
        <item m="1" x="199"/>
        <item m="1" x="633"/>
        <item m="1" x="216"/>
        <item m="1" x="485"/>
        <item m="1" x="73"/>
        <item m="1" x="496"/>
        <item m="1" x="81"/>
        <item m="1" x="504"/>
        <item m="1" x="89"/>
        <item m="1" x="515"/>
        <item m="1" x="98"/>
        <item m="1" x="524"/>
        <item m="1" x="107"/>
        <item m="1" x="535"/>
        <item m="1" x="118"/>
        <item m="1" x="546"/>
        <item m="1" x="129"/>
        <item m="1" x="559"/>
        <item m="1" x="142"/>
        <item m="1" x="572"/>
        <item m="1" x="155"/>
        <item m="1" x="587"/>
        <item m="1" x="170"/>
        <item m="1" x="602"/>
        <item m="1" x="185"/>
        <item m="1" x="619"/>
        <item m="1" x="202"/>
        <item m="1" x="636"/>
        <item m="1" x="219"/>
        <item m="1" x="652"/>
        <item m="1" x="235"/>
        <item m="1" x="507"/>
        <item m="1" x="92"/>
        <item m="1" x="518"/>
        <item m="1" x="101"/>
        <item m="1" x="527"/>
        <item m="1" x="110"/>
        <item m="1" x="538"/>
        <item m="1" x="121"/>
        <item m="1" x="549"/>
        <item m="1" x="132"/>
        <item m="1" x="562"/>
        <item m="1" x="145"/>
        <item m="1" x="575"/>
        <item m="1" x="158"/>
        <item m="1" x="590"/>
        <item m="1" x="173"/>
        <item m="1" x="605"/>
        <item m="1" x="188"/>
        <item m="1" x="622"/>
        <item m="1" x="205"/>
        <item m="1" x="639"/>
        <item m="1" x="222"/>
        <item m="1" x="655"/>
        <item m="1" x="238"/>
        <item m="1" x="668"/>
        <item m="1" x="251"/>
        <item m="1" x="683"/>
        <item m="1" x="266"/>
        <item m="1" x="698"/>
        <item m="1" x="281"/>
        <item m="1" x="530"/>
        <item m="1" x="113"/>
        <item m="1" x="541"/>
        <item m="1" x="124"/>
        <item m="1" x="552"/>
        <item m="1" x="135"/>
        <item m="1" x="565"/>
        <item m="1" x="148"/>
        <item m="1" x="578"/>
        <item m="1" x="161"/>
        <item m="1" x="593"/>
        <item m="1" x="176"/>
        <item m="1" x="608"/>
        <item m="1" x="191"/>
        <item m="1" x="625"/>
        <item m="1" x="208"/>
        <item m="1" x="642"/>
        <item m="1" x="225"/>
        <item m="1" x="658"/>
        <item m="1" x="241"/>
        <item m="1" x="671"/>
        <item m="1" x="254"/>
        <item m="1" x="686"/>
        <item m="1" x="269"/>
        <item m="1" x="701"/>
        <item m="1" x="284"/>
        <item m="1" x="715"/>
        <item m="1" x="298"/>
        <item m="1" x="729"/>
        <item m="1" x="312"/>
        <item m="1" x="553"/>
        <item m="1" x="136"/>
        <item m="1" x="566"/>
        <item m="1" x="149"/>
        <item m="1" x="579"/>
        <item m="1" x="162"/>
        <item m="1" x="594"/>
        <item m="1" x="177"/>
        <item m="1" x="609"/>
        <item m="1" x="192"/>
        <item m="1" x="626"/>
        <item m="1" x="209"/>
        <item m="1" x="643"/>
        <item m="1" x="226"/>
        <item m="1" x="659"/>
        <item m="1" x="242"/>
        <item m="1" x="672"/>
        <item m="1" x="255"/>
        <item m="1" x="687"/>
        <item m="1" x="270"/>
        <item m="1" x="702"/>
        <item m="1" x="285"/>
        <item m="1" x="716"/>
        <item m="1" x="299"/>
        <item m="1" x="730"/>
        <item m="1" x="313"/>
        <item m="1" x="745"/>
        <item m="1" x="328"/>
        <item m="1" x="760"/>
        <item m="1" x="343"/>
        <item m="1" x="582"/>
        <item m="1" x="165"/>
        <item m="1" x="597"/>
        <item m="1" x="180"/>
        <item m="1" x="612"/>
        <item m="1" x="195"/>
        <item m="1" x="629"/>
        <item m="1" x="212"/>
        <item m="1" x="646"/>
        <item m="1" x="229"/>
        <item m="1" x="662"/>
        <item m="1" x="245"/>
        <item m="1" x="675"/>
        <item m="1" x="258"/>
        <item m="1" x="690"/>
        <item m="1" x="273"/>
        <item m="1" x="705"/>
        <item m="1" x="288"/>
        <item m="1" x="719"/>
        <item m="1" x="302"/>
        <item m="1" x="733"/>
        <item m="1" x="316"/>
        <item m="1" x="748"/>
        <item m="1" x="331"/>
        <item m="1" x="763"/>
        <item m="1" x="346"/>
        <item m="1" x="778"/>
        <item m="1" x="361"/>
        <item m="1" x="793"/>
        <item m="1" x="376"/>
        <item m="1" x="614"/>
        <item m="1" x="197"/>
        <item m="1" x="631"/>
        <item m="1" x="214"/>
        <item m="1" x="648"/>
        <item m="1" x="231"/>
        <item m="1" x="664"/>
        <item m="1" x="247"/>
        <item m="1" x="677"/>
        <item m="1" x="260"/>
        <item m="1" x="692"/>
        <item m="1" x="275"/>
        <item m="1" x="707"/>
        <item m="1" x="290"/>
        <item m="1" x="721"/>
        <item m="1" x="304"/>
        <item m="1" x="735"/>
        <item m="1" x="318"/>
        <item m="1" x="750"/>
        <item m="1" x="333"/>
        <item m="1" x="765"/>
        <item m="1" x="348"/>
        <item m="1" x="780"/>
        <item m="1" x="363"/>
        <item m="1" x="795"/>
        <item m="1" x="378"/>
        <item m="1" x="808"/>
        <item m="1" x="391"/>
        <item m="1" x="821"/>
        <item m="1" x="404"/>
        <item m="1" x="650"/>
        <item m="1" x="233"/>
        <item m="1" x="666"/>
        <item m="1" x="249"/>
        <item m="1" x="679"/>
        <item m="1" x="262"/>
        <item m="1" x="694"/>
        <item m="1" x="277"/>
        <item m="1" x="709"/>
        <item m="1" x="292"/>
        <item m="1" x="723"/>
        <item m="1" x="306"/>
        <item m="1" x="737"/>
        <item m="1" x="320"/>
        <item m="1" x="752"/>
        <item m="1" x="335"/>
        <item m="1" x="767"/>
        <item m="1" x="350"/>
        <item m="1" x="782"/>
        <item m="1" x="365"/>
        <item m="1" x="797"/>
        <item m="1" x="380"/>
        <item m="1" x="810"/>
        <item m="1" x="393"/>
        <item m="1" x="823"/>
        <item m="1" x="406"/>
        <item m="1" x="834"/>
        <item m="1" x="417"/>
        <item m="1" x="845"/>
        <item m="1" x="428"/>
        <item m="1" x="681"/>
        <item m="1" x="264"/>
        <item m="1" x="696"/>
        <item m="1" x="279"/>
        <item m="1" x="711"/>
        <item m="1" x="294"/>
        <item m="1" x="725"/>
        <item m="1" x="308"/>
        <item m="1" x="739"/>
        <item m="1" x="322"/>
        <item m="1" x="754"/>
        <item m="1" x="337"/>
        <item m="1" x="769"/>
        <item m="1" x="352"/>
        <item m="1" x="784"/>
        <item m="1" x="367"/>
        <item m="1" x="799"/>
        <item m="1" x="382"/>
        <item m="1" x="812"/>
        <item m="1" x="395"/>
        <item m="1" x="825"/>
        <item m="1" x="408"/>
        <item m="1" x="836"/>
        <item m="1" x="419"/>
        <item m="1" x="847"/>
        <item m="1" x="430"/>
        <item m="1" x="856"/>
        <item m="1" x="439"/>
        <item m="1" x="31"/>
        <item m="1" x="448"/>
        <item m="1" x="713"/>
        <item m="1" x="296"/>
        <item m="1" x="727"/>
        <item m="1" x="310"/>
        <item m="1" x="742"/>
        <item m="1" x="325"/>
        <item m="1" x="757"/>
        <item m="1" x="340"/>
        <item m="1" x="772"/>
        <item m="1" x="355"/>
        <item m="1" x="787"/>
        <item m="1" x="370"/>
        <item m="1" x="802"/>
        <item m="1" x="385"/>
        <item m="1" x="815"/>
        <item m="1" x="398"/>
        <item m="1" x="828"/>
        <item m="1" x="411"/>
        <item m="1" x="839"/>
        <item m="1" x="422"/>
        <item m="1" x="850"/>
        <item m="1" x="433"/>
        <item m="1" x="859"/>
        <item m="1" x="442"/>
        <item m="1" x="34"/>
        <item m="1" x="451"/>
        <item m="1" x="41"/>
        <item m="1" x="458"/>
        <item m="1" x="48"/>
        <item m="1" x="468"/>
        <item m="1" x="744"/>
        <item m="1" x="327"/>
        <item m="1" x="759"/>
        <item m="1" x="342"/>
        <item m="1" x="775"/>
        <item m="1" x="358"/>
        <item m="1" x="790"/>
        <item m="1" x="373"/>
        <item m="1" x="805"/>
        <item m="1" x="388"/>
        <item m="1" x="818"/>
        <item m="1" x="401"/>
        <item m="1" x="831"/>
        <item m="1" x="414"/>
        <item m="1" x="842"/>
        <item m="1" x="425"/>
        <item m="1" x="853"/>
        <item m="1" x="436"/>
        <item m="1" x="862"/>
        <item m="1" x="445"/>
        <item m="1" x="37"/>
        <item m="1" x="454"/>
        <item m="1" x="44"/>
        <item m="1" x="461"/>
        <item m="1" x="51"/>
        <item m="1" x="471"/>
        <item m="1" x="59"/>
        <item m="1" x="479"/>
        <item m="1" x="67"/>
        <item m="1" x="490"/>
        <item m="1" x="465"/>
        <item m="1" x="55"/>
        <item m="1" x="475"/>
        <item m="1" x="63"/>
        <item m="1" x="484"/>
        <item m="1" x="72"/>
        <item m="1" x="495"/>
        <item m="1" x="80"/>
        <item m="1" x="503"/>
        <item m="1" x="88"/>
        <item m="1" x="514"/>
        <item m="1" x="97"/>
        <item m="1" x="523"/>
        <item m="1" x="106"/>
        <item m="1" x="534"/>
        <item m="1" x="117"/>
        <item m="1" x="545"/>
        <item m="1" x="128"/>
        <item m="1" x="558"/>
        <item m="1" x="141"/>
        <item m="1" x="571"/>
        <item m="1" x="154"/>
        <item m="1" x="586"/>
        <item m="1" x="169"/>
        <item m="1" x="601"/>
        <item m="1" x="184"/>
        <item m="1" x="618"/>
        <item m="1" x="201"/>
        <item m="1" x="635"/>
        <item m="1" x="218"/>
        <item m="1" x="486"/>
        <item m="1" x="74"/>
        <item m="1" x="497"/>
        <item m="1" x="82"/>
        <item m="1" x="506"/>
        <item m="1" x="91"/>
        <item m="1" x="517"/>
        <item m="1" x="100"/>
        <item m="1" x="526"/>
        <item m="1" x="109"/>
        <item m="1" x="537"/>
        <item m="1" x="120"/>
        <item m="1" x="548"/>
        <item m="1" x="131"/>
        <item m="1" x="561"/>
        <item m="1" x="144"/>
        <item m="1" x="574"/>
        <item m="1" x="157"/>
        <item m="1" x="589"/>
        <item m="1" x="172"/>
        <item m="1" x="604"/>
        <item m="1" x="187"/>
        <item m="1" x="621"/>
        <item m="1" x="204"/>
        <item m="1" x="638"/>
        <item m="1" x="221"/>
        <item m="1" x="654"/>
        <item m="1" x="237"/>
        <item m="1" x="508"/>
        <item m="1" x="93"/>
        <item m="1" x="519"/>
        <item m="1" x="102"/>
        <item m="1" x="529"/>
        <item m="1" x="112"/>
        <item m="1" x="540"/>
        <item m="1" x="123"/>
        <item m="1" x="551"/>
        <item m="1" x="134"/>
        <item m="1" x="564"/>
        <item m="1" x="147"/>
        <item m="1" x="577"/>
        <item m="1" x="160"/>
        <item m="1" x="592"/>
        <item m="1" x="175"/>
        <item m="1" x="607"/>
        <item m="1" x="190"/>
        <item m="1" x="624"/>
        <item m="1" x="207"/>
        <item m="1" x="641"/>
        <item m="1" x="224"/>
        <item m="1" x="657"/>
        <item m="1" x="240"/>
        <item m="1" x="670"/>
        <item m="1" x="253"/>
        <item m="1" x="685"/>
        <item m="1" x="268"/>
        <item m="1" x="700"/>
        <item m="1" x="283"/>
        <item m="1" x="554"/>
        <item m="1" x="137"/>
        <item m="1" x="567"/>
        <item m="1" x="150"/>
        <item m="1" x="581"/>
        <item m="1" x="164"/>
        <item m="1" x="596"/>
        <item m="1" x="179"/>
        <item m="1" x="611"/>
        <item m="1" x="194"/>
        <item m="1" x="628"/>
        <item m="1" x="211"/>
        <item m="1" x="645"/>
        <item m="1" x="228"/>
        <item m="1" x="661"/>
        <item m="1" x="244"/>
        <item m="1" x="674"/>
        <item m="1" x="257"/>
        <item m="1" x="689"/>
        <item m="1" x="272"/>
        <item m="1" x="704"/>
        <item m="1" x="287"/>
        <item m="1" x="718"/>
        <item m="1" x="301"/>
        <item m="1" x="732"/>
        <item m="1" x="315"/>
        <item m="1" x="747"/>
        <item m="1" x="330"/>
        <item m="1" x="762"/>
        <item m="1" x="345"/>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compact="0" outline="0" showAll="0" defaultSubtotal="0"/>
    <pivotField compact="0" outline="0" showAll="0" defaultSubtotal="0"/>
  </pivotFields>
  <rowFields count="3">
    <field x="0"/>
    <field x="1"/>
    <field x="2"/>
  </rowFields>
  <rowItems count="211">
    <i>
      <x v="2"/>
      <x/>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r="1">
      <x v="1"/>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r="1">
      <x v="2"/>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r="1">
      <x v="3"/>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r="1">
      <x v="4"/>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r="1">
      <x v="5"/>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r="1">
      <x v="7"/>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t="grand">
      <x/>
    </i>
  </rowItems>
  <colItems count="1">
    <i/>
  </colItems>
  <dataFields count="1">
    <dataField name="Sum of OSA" fld="3" baseField="2" baseItem="4" numFmtId="9"/>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ustomer" xr10:uid="{00000000-0013-0000-FFFF-FFFF01000000}" sourceName="eCustomer ">
  <pivotTables>
    <pivotTable tabId="7" name="PivotTable3"/>
  </pivotTables>
  <data>
    <tabular pivotCacheId="12">
      <items count="8">
        <i x="3" s="1"/>
        <i x="4"/>
        <i x="6"/>
        <i x="0"/>
        <i x="1"/>
        <i x="5"/>
        <i x="2"/>
        <i x="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2000000}" sourceName="Date">
  <pivotTables>
    <pivotTable tabId="7" name="PivotTable3"/>
  </pivotTables>
  <data>
    <tabular pivotCacheId="12">
      <items count="895">
        <i x="0"/>
        <i x="1"/>
        <i x="2"/>
        <i x="3"/>
        <i x="4"/>
        <i x="5"/>
        <i x="6"/>
        <i x="7"/>
        <i x="8"/>
        <i x="9"/>
        <i x="10"/>
        <i x="11"/>
        <i x="12"/>
        <i x="13"/>
        <i x="14"/>
        <i x="15"/>
        <i x="16"/>
        <i x="17"/>
        <i x="18"/>
        <i x="19"/>
        <i x="20" s="1"/>
        <i x="21"/>
        <i x="22"/>
        <i x="23"/>
        <i x="24"/>
        <i x="25"/>
        <i x="26"/>
        <i x="27"/>
        <i x="28"/>
        <i x="29"/>
        <i x="478" nd="1"/>
        <i x="53" nd="1"/>
        <i x="488" nd="1"/>
        <i x="61" nd="1"/>
        <i x="496" nd="1"/>
        <i x="69" nd="1"/>
        <i x="507" nd="1"/>
        <i x="77" nd="1"/>
        <i x="515" nd="1"/>
        <i x="85" nd="1"/>
        <i x="526" nd="1"/>
        <i x="94" nd="1"/>
        <i x="535" nd="1"/>
        <i x="103" nd="1"/>
        <i x="546" nd="1"/>
        <i x="114" nd="1"/>
        <i x="557" nd="1"/>
        <i x="125" nd="1"/>
        <i x="571" nd="1"/>
        <i x="139" nd="1"/>
        <i x="585" nd="1"/>
        <i x="153" nd="1"/>
        <i x="601" nd="1"/>
        <i x="169" nd="1"/>
        <i x="617" nd="1"/>
        <i x="185" nd="1"/>
        <i x="635" nd="1"/>
        <i x="203" nd="1"/>
        <i x="653" nd="1"/>
        <i x="221" nd="1"/>
        <i x="497" nd="1"/>
        <i x="70" nd="1"/>
        <i x="508" nd="1"/>
        <i x="78" nd="1"/>
        <i x="516" nd="1"/>
        <i x="86" nd="1"/>
        <i x="527" nd="1"/>
        <i x="95" nd="1"/>
        <i x="536" nd="1"/>
        <i x="104" nd="1"/>
        <i x="547" nd="1"/>
        <i x="115" nd="1"/>
        <i x="558" nd="1"/>
        <i x="126" nd="1"/>
        <i x="572" nd="1"/>
        <i x="140" nd="1"/>
        <i x="586" nd="1"/>
        <i x="154" nd="1"/>
        <i x="602" nd="1"/>
        <i x="170" nd="1"/>
        <i x="618" nd="1"/>
        <i x="186" nd="1"/>
        <i x="636" nd="1"/>
        <i x="204" nd="1"/>
        <i x="654" nd="1"/>
        <i x="222" nd="1"/>
        <i x="673" nd="1"/>
        <i x="241" nd="1"/>
        <i x="690" nd="1"/>
        <i x="519" nd="1"/>
        <i x="89" nd="1"/>
        <i x="530" nd="1"/>
        <i x="98" nd="1"/>
        <i x="539" nd="1"/>
        <i x="107" nd="1"/>
        <i x="550" nd="1"/>
        <i x="118" nd="1"/>
        <i x="561" nd="1"/>
        <i x="129" nd="1"/>
        <i x="575" nd="1"/>
        <i x="143" nd="1"/>
        <i x="589" nd="1"/>
        <i x="157" nd="1"/>
        <i x="605" nd="1"/>
        <i x="173" nd="1"/>
        <i x="621" nd="1"/>
        <i x="189" nd="1"/>
        <i x="639" nd="1"/>
        <i x="207" nd="1"/>
        <i x="657" nd="1"/>
        <i x="225" nd="1"/>
        <i x="674" nd="1"/>
        <i x="242" nd="1"/>
        <i x="691" nd="1"/>
        <i x="258" nd="1"/>
        <i x="707" nd="1"/>
        <i x="274" nd="1"/>
        <i x="723" nd="1"/>
        <i x="290" nd="1"/>
        <i x="542" nd="1"/>
        <i x="110" nd="1"/>
        <i x="553" nd="1"/>
        <i x="121" nd="1"/>
        <i x="564" nd="1"/>
        <i x="132" nd="1"/>
        <i x="578" nd="1"/>
        <i x="146" nd="1"/>
        <i x="592" nd="1"/>
        <i x="160" nd="1"/>
        <i x="608" nd="1"/>
        <i x="176" nd="1"/>
        <i x="624" nd="1"/>
        <i x="192" nd="1"/>
        <i x="642" nd="1"/>
        <i x="210" nd="1"/>
        <i x="660" nd="1"/>
        <i x="228" nd="1"/>
        <i x="677" nd="1"/>
        <i x="245" nd="1"/>
        <i x="692" nd="1"/>
        <i x="259" nd="1"/>
        <i x="708" nd="1"/>
        <i x="275" nd="1"/>
        <i x="724" nd="1"/>
        <i x="291" nd="1"/>
        <i x="741" nd="1"/>
        <i x="308" nd="1"/>
        <i x="756" nd="1"/>
        <i x="323" nd="1"/>
        <i x="567" nd="1"/>
        <i x="135" nd="1"/>
        <i x="581" nd="1"/>
        <i x="149" nd="1"/>
        <i x="595" nd="1"/>
        <i x="163" nd="1"/>
        <i x="611" nd="1"/>
        <i x="179" nd="1"/>
        <i x="627" nd="1"/>
        <i x="195" nd="1"/>
        <i x="645" nd="1"/>
        <i x="213" nd="1"/>
        <i x="663" nd="1"/>
        <i x="231" nd="1"/>
        <i x="680" nd="1"/>
        <i x="248" nd="1"/>
        <i x="695" nd="1"/>
        <i x="262" nd="1"/>
        <i x="711" nd="1"/>
        <i x="278" nd="1"/>
        <i x="727" nd="1"/>
        <i x="294" nd="1"/>
        <i x="742" nd="1"/>
        <i x="309" nd="1"/>
        <i x="757" nd="1"/>
        <i x="324" nd="1"/>
        <i x="774" nd="1"/>
        <i x="341" nd="1"/>
        <i x="790" nd="1"/>
        <i x="357" nd="1"/>
        <i x="597" nd="1"/>
        <i x="165" nd="1"/>
        <i x="613" nd="1"/>
        <i x="181" nd="1"/>
        <i x="629" nd="1"/>
        <i x="197" nd="1"/>
        <i x="647" nd="1"/>
        <i x="215" nd="1"/>
        <i x="665" nd="1"/>
        <i x="233" nd="1"/>
        <i x="682" nd="1"/>
        <i x="250" nd="1"/>
        <i x="697" nd="1"/>
        <i x="264" nd="1"/>
        <i x="713" nd="1"/>
        <i x="280" nd="1"/>
        <i x="729" nd="1"/>
        <i x="296" nd="1"/>
        <i x="744" nd="1"/>
        <i x="311" nd="1"/>
        <i x="759" nd="1"/>
        <i x="326" nd="1"/>
        <i x="775" nd="1"/>
        <i x="342" nd="1"/>
        <i x="791" nd="1"/>
        <i x="358" nd="1"/>
        <i x="808" nd="1"/>
        <i x="375" nd="1"/>
        <i x="823" nd="1"/>
        <i x="390" nd="1"/>
        <i x="770" nd="1"/>
        <i x="337" nd="1"/>
        <i x="786" nd="1"/>
        <i x="353" nd="1"/>
        <i x="802" nd="1"/>
        <i x="369" nd="1"/>
        <i x="817" nd="1"/>
        <i x="384" nd="1"/>
        <i x="832" nd="1"/>
        <i x="399" nd="1"/>
        <i x="845" nd="1"/>
        <i x="412" nd="1"/>
        <i x="858" nd="1"/>
        <i x="425" nd="1"/>
        <i x="869" nd="1"/>
        <i x="436" nd="1"/>
        <i x="880" nd="1"/>
        <i x="447" nd="1"/>
        <i x="889" nd="1"/>
        <i x="456" nd="1"/>
        <i x="33" nd="1"/>
        <i x="465" nd="1"/>
        <i x="40" nd="1"/>
        <i x="472" nd="1"/>
        <i x="47" nd="1"/>
        <i x="482" nd="1"/>
        <i x="56" nd="1"/>
        <i x="491" nd="1"/>
        <i x="64" nd="1"/>
        <i x="502" nd="1"/>
        <i x="805" nd="1"/>
        <i x="372" nd="1"/>
        <i x="820" nd="1"/>
        <i x="387" nd="1"/>
        <i x="835" nd="1"/>
        <i x="402" nd="1"/>
        <i x="848" nd="1"/>
        <i x="415" nd="1"/>
        <i x="861" nd="1"/>
        <i x="428" nd="1"/>
        <i x="872" nd="1"/>
        <i x="439" nd="1"/>
        <i x="883" nd="1"/>
        <i x="450" nd="1"/>
        <i x="892" nd="1"/>
        <i x="459" nd="1"/>
        <i x="36" nd="1"/>
        <i x="468" nd="1"/>
        <i x="43" nd="1"/>
        <i x="475" nd="1"/>
        <i x="50" nd="1"/>
        <i x="485" nd="1"/>
        <i x="58" nd="1"/>
        <i x="493" nd="1"/>
        <i x="66" nd="1"/>
        <i x="504" nd="1"/>
        <i x="75" nd="1"/>
        <i x="513" nd="1"/>
        <i x="83" nd="1"/>
        <i x="524" nd="1"/>
        <i x="633" nd="1"/>
        <i x="201" nd="1"/>
        <i x="651" nd="1"/>
        <i x="219" nd="1"/>
        <i x="669" nd="1"/>
        <i x="237" nd="1"/>
        <i x="686" nd="1"/>
        <i x="254" nd="1"/>
        <i x="701" nd="1"/>
        <i x="268" nd="1"/>
        <i x="717" nd="1"/>
        <i x="284" nd="1"/>
        <i x="733" nd="1"/>
        <i x="300" nd="1"/>
        <i x="748" nd="1"/>
        <i x="315" nd="1"/>
        <i x="763" nd="1"/>
        <i x="330" nd="1"/>
        <i x="779" nd="1"/>
        <i x="346" nd="1"/>
        <i x="795" nd="1"/>
        <i x="362" nd="1"/>
        <i x="810" nd="1"/>
        <i x="377" nd="1"/>
        <i x="825" nd="1"/>
        <i x="392" nd="1"/>
        <i x="838" nd="1"/>
        <i x="405" nd="1"/>
        <i x="851" nd="1"/>
        <i x="418" nd="1"/>
        <i x="671" nd="1"/>
        <i x="239" nd="1"/>
        <i x="688" nd="1"/>
        <i x="256" nd="1"/>
        <i x="703" nd="1"/>
        <i x="270" nd="1"/>
        <i x="719" nd="1"/>
        <i x="286" nd="1"/>
        <i x="735" nd="1"/>
        <i x="302" nd="1"/>
        <i x="750" nd="1"/>
        <i x="317" nd="1"/>
        <i x="765" nd="1"/>
        <i x="332" nd="1"/>
        <i x="781" nd="1"/>
        <i x="348" nd="1"/>
        <i x="797" nd="1"/>
        <i x="364" nd="1"/>
        <i x="812" nd="1"/>
        <i x="379" nd="1"/>
        <i x="827" nd="1"/>
        <i x="394" nd="1"/>
        <i x="840" nd="1"/>
        <i x="407" nd="1"/>
        <i x="853" nd="1"/>
        <i x="420" nd="1"/>
        <i x="864" nd="1"/>
        <i x="431" nd="1"/>
        <i x="875" nd="1"/>
        <i x="442" nd="1"/>
        <i x="705" nd="1"/>
        <i x="272" nd="1"/>
        <i x="721" nd="1"/>
        <i x="288" nd="1"/>
        <i x="737" nd="1"/>
        <i x="304" nd="1"/>
        <i x="752" nd="1"/>
        <i x="319" nd="1"/>
        <i x="767" nd="1"/>
        <i x="334" nd="1"/>
        <i x="783" nd="1"/>
        <i x="350" nd="1"/>
        <i x="799" nd="1"/>
        <i x="366" nd="1"/>
        <i x="814" nd="1"/>
        <i x="381" nd="1"/>
        <i x="829" nd="1"/>
        <i x="396" nd="1"/>
        <i x="842" nd="1"/>
        <i x="409" nd="1"/>
        <i x="855" nd="1"/>
        <i x="422" nd="1"/>
        <i x="866" nd="1"/>
        <i x="433" nd="1"/>
        <i x="877" nd="1"/>
        <i x="444" nd="1"/>
        <i x="886" nd="1"/>
        <i x="453" nd="1"/>
        <i x="30" nd="1"/>
        <i x="462" nd="1"/>
        <i x="739" nd="1"/>
        <i x="306" nd="1"/>
        <i x="754" nd="1"/>
        <i x="321" nd="1"/>
        <i x="769" nd="1"/>
        <i x="336" nd="1"/>
        <i x="785" nd="1"/>
        <i x="352" nd="1"/>
        <i x="801" nd="1"/>
        <i x="368" nd="1"/>
        <i x="816" nd="1"/>
        <i x="383" nd="1"/>
        <i x="831" nd="1"/>
        <i x="398" nd="1"/>
        <i x="844" nd="1"/>
        <i x="411" nd="1"/>
        <i x="857" nd="1"/>
        <i x="424" nd="1"/>
        <i x="868" nd="1"/>
        <i x="435" nd="1"/>
        <i x="879" nd="1"/>
        <i x="446" nd="1"/>
        <i x="888" nd="1"/>
        <i x="455" nd="1"/>
        <i x="32" nd="1"/>
        <i x="464" nd="1"/>
        <i x="39" nd="1"/>
        <i x="471" nd="1"/>
        <i x="46" nd="1"/>
        <i x="481" nd="1"/>
        <i x="772" nd="1"/>
        <i x="339" nd="1"/>
        <i x="788" nd="1"/>
        <i x="355" nd="1"/>
        <i x="804" nd="1"/>
        <i x="371" nd="1"/>
        <i x="819" nd="1"/>
        <i x="386" nd="1"/>
        <i x="834" nd="1"/>
        <i x="401" nd="1"/>
        <i x="847" nd="1"/>
        <i x="414" nd="1"/>
        <i x="860" nd="1"/>
        <i x="427" nd="1"/>
        <i x="871" nd="1"/>
        <i x="438" nd="1"/>
        <i x="882" nd="1"/>
        <i x="449" nd="1"/>
        <i x="891" nd="1"/>
        <i x="458" nd="1"/>
        <i x="35" nd="1"/>
        <i x="467" nd="1"/>
        <i x="42" nd="1"/>
        <i x="474" nd="1"/>
        <i x="49" nd="1"/>
        <i x="484" nd="1"/>
        <i x="57" nd="1"/>
        <i x="492" nd="1"/>
        <i x="65" nd="1"/>
        <i x="503" nd="1"/>
        <i x="807" nd="1"/>
        <i x="374" nd="1"/>
        <i x="822" nd="1"/>
        <i x="389" nd="1"/>
        <i x="837" nd="1"/>
        <i x="404" nd="1"/>
        <i x="850" nd="1"/>
        <i x="417" nd="1"/>
        <i x="863" nd="1"/>
        <i x="430" nd="1"/>
        <i x="874" nd="1"/>
        <i x="441" nd="1"/>
        <i x="885" nd="1"/>
        <i x="452" nd="1"/>
        <i x="894" nd="1"/>
        <i x="461" nd="1"/>
        <i x="38" nd="1"/>
        <i x="470" nd="1"/>
        <i x="45" nd="1"/>
        <i x="477" nd="1"/>
        <i x="52" nd="1"/>
        <i x="487" nd="1"/>
        <i x="60" nd="1"/>
        <i x="495" nd="1"/>
        <i x="68" nd="1"/>
        <i x="506" nd="1"/>
        <i x="76" nd="1"/>
        <i x="514" nd="1"/>
        <i x="84" nd="1"/>
        <i x="525" nd="1"/>
        <i x="479" nd="1"/>
        <i x="54" nd="1"/>
        <i x="489" nd="1"/>
        <i x="62" nd="1"/>
        <i x="498" nd="1"/>
        <i x="71" nd="1"/>
        <i x="509" nd="1"/>
        <i x="79" nd="1"/>
        <i x="517" nd="1"/>
        <i x="87" nd="1"/>
        <i x="528" nd="1"/>
        <i x="96" nd="1"/>
        <i x="537" nd="1"/>
        <i x="105" nd="1"/>
        <i x="548" nd="1"/>
        <i x="116" nd="1"/>
        <i x="559" nd="1"/>
        <i x="127" nd="1"/>
        <i x="573" nd="1"/>
        <i x="141" nd="1"/>
        <i x="587" nd="1"/>
        <i x="155" nd="1"/>
        <i x="603" nd="1"/>
        <i x="171" nd="1"/>
        <i x="619" nd="1"/>
        <i x="187" nd="1"/>
        <i x="637" nd="1"/>
        <i x="205" nd="1"/>
        <i x="655" nd="1"/>
        <i x="223" nd="1"/>
        <i x="500" nd="1"/>
        <i x="73" nd="1"/>
        <i x="511" nd="1"/>
        <i x="81" nd="1"/>
        <i x="520" nd="1"/>
        <i x="90" nd="1"/>
        <i x="531" nd="1"/>
        <i x="99" nd="1"/>
        <i x="540" nd="1"/>
        <i x="108" nd="1"/>
        <i x="551" nd="1"/>
        <i x="119" nd="1"/>
        <i x="562" nd="1"/>
        <i x="130" nd="1"/>
        <i x="576" nd="1"/>
        <i x="144" nd="1"/>
        <i x="590" nd="1"/>
        <i x="158" nd="1"/>
        <i x="606" nd="1"/>
        <i x="174" nd="1"/>
        <i x="622" nd="1"/>
        <i x="190" nd="1"/>
        <i x="640" nd="1"/>
        <i x="208" nd="1"/>
        <i x="658" nd="1"/>
        <i x="226" nd="1"/>
        <i x="675" nd="1"/>
        <i x="243" nd="1"/>
        <i x="522" nd="1"/>
        <i x="92" nd="1"/>
        <i x="533" nd="1"/>
        <i x="101" nd="1"/>
        <i x="543" nd="1"/>
        <i x="111" nd="1"/>
        <i x="554" nd="1"/>
        <i x="122" nd="1"/>
        <i x="565" nd="1"/>
        <i x="133" nd="1"/>
        <i x="579" nd="1"/>
        <i x="147" nd="1"/>
        <i x="593" nd="1"/>
        <i x="161" nd="1"/>
        <i x="609" nd="1"/>
        <i x="177" nd="1"/>
        <i x="625" nd="1"/>
        <i x="193" nd="1"/>
        <i x="643" nd="1"/>
        <i x="211" nd="1"/>
        <i x="661" nd="1"/>
        <i x="229" nd="1"/>
        <i x="678" nd="1"/>
        <i x="246" nd="1"/>
        <i x="693" nd="1"/>
        <i x="260" nd="1"/>
        <i x="709" nd="1"/>
        <i x="276" nd="1"/>
        <i x="725" nd="1"/>
        <i x="292" nd="1"/>
        <i x="545" nd="1"/>
        <i x="113" nd="1"/>
        <i x="556" nd="1"/>
        <i x="124" nd="1"/>
        <i x="568" nd="1"/>
        <i x="136" nd="1"/>
        <i x="582" nd="1"/>
        <i x="150" nd="1"/>
        <i x="596" nd="1"/>
        <i x="164" nd="1"/>
        <i x="612" nd="1"/>
        <i x="180" nd="1"/>
        <i x="628" nd="1"/>
        <i x="196" nd="1"/>
        <i x="646" nd="1"/>
        <i x="214" nd="1"/>
        <i x="664" nd="1"/>
        <i x="232" nd="1"/>
        <i x="681" nd="1"/>
        <i x="249" nd="1"/>
        <i x="696" nd="1"/>
        <i x="263" nd="1"/>
        <i x="712" nd="1"/>
        <i x="279" nd="1"/>
        <i x="728" nd="1"/>
        <i x="295" nd="1"/>
        <i x="743" nd="1"/>
        <i x="310" nd="1"/>
        <i x="758" nd="1"/>
        <i x="325" nd="1"/>
        <i x="569" nd="1"/>
        <i x="137" nd="1"/>
        <i x="583" nd="1"/>
        <i x="151" nd="1"/>
        <i x="598" nd="1"/>
        <i x="166" nd="1"/>
        <i x="614" nd="1"/>
        <i x="182" nd="1"/>
        <i x="630" nd="1"/>
        <i x="198" nd="1"/>
        <i x="648" nd="1"/>
        <i x="216" nd="1"/>
        <i x="666" nd="1"/>
        <i x="234" nd="1"/>
        <i x="683" nd="1"/>
        <i x="251" nd="1"/>
        <i x="698" nd="1"/>
        <i x="265" nd="1"/>
        <i x="714" nd="1"/>
        <i x="281" nd="1"/>
        <i x="730" nd="1"/>
        <i x="297" nd="1"/>
        <i x="745" nd="1"/>
        <i x="312" nd="1"/>
        <i x="760" nd="1"/>
        <i x="327" nd="1"/>
        <i x="776" nd="1"/>
        <i x="343" nd="1"/>
        <i x="792" nd="1"/>
        <i x="359" nd="1"/>
        <i x="600" nd="1"/>
        <i x="168" nd="1"/>
        <i x="616" nd="1"/>
        <i x="184" nd="1"/>
        <i x="632" nd="1"/>
        <i x="200" nd="1"/>
        <i x="650" nd="1"/>
        <i x="218" nd="1"/>
        <i x="668" nd="1"/>
        <i x="236" nd="1"/>
        <i x="685" nd="1"/>
        <i x="253" nd="1"/>
        <i x="700" nd="1"/>
        <i x="267" nd="1"/>
        <i x="716" nd="1"/>
        <i x="283" nd="1"/>
        <i x="732" nd="1"/>
        <i x="299" nd="1"/>
        <i x="747" nd="1"/>
        <i x="314" nd="1"/>
        <i x="762" nd="1"/>
        <i x="329" nd="1"/>
        <i x="778" nd="1"/>
        <i x="345" nd="1"/>
        <i x="794" nd="1"/>
        <i x="361" nd="1"/>
        <i x="809" nd="1"/>
        <i x="376" nd="1"/>
        <i x="824" nd="1"/>
        <i x="391" nd="1"/>
        <i x="634" nd="1"/>
        <i x="202" nd="1"/>
        <i x="652" nd="1"/>
        <i x="220" nd="1"/>
        <i x="670" nd="1"/>
        <i x="238" nd="1"/>
        <i x="687" nd="1"/>
        <i x="255" nd="1"/>
        <i x="702" nd="1"/>
        <i x="269" nd="1"/>
        <i x="718" nd="1"/>
        <i x="285" nd="1"/>
        <i x="734" nd="1"/>
        <i x="301" nd="1"/>
        <i x="749" nd="1"/>
        <i x="316" nd="1"/>
        <i x="764" nd="1"/>
        <i x="331" nd="1"/>
        <i x="780" nd="1"/>
        <i x="347" nd="1"/>
        <i x="796" nd="1"/>
        <i x="363" nd="1"/>
        <i x="811" nd="1"/>
        <i x="378" nd="1"/>
        <i x="826" nd="1"/>
        <i x="393" nd="1"/>
        <i x="839" nd="1"/>
        <i x="406" nd="1"/>
        <i x="852" nd="1"/>
        <i x="419" nd="1"/>
        <i x="672" nd="1"/>
        <i x="240" nd="1"/>
        <i x="689" nd="1"/>
        <i x="257" nd="1"/>
        <i x="704" nd="1"/>
        <i x="271" nd="1"/>
        <i x="720" nd="1"/>
        <i x="287" nd="1"/>
        <i x="736" nd="1"/>
        <i x="303" nd="1"/>
        <i x="751" nd="1"/>
        <i x="318" nd="1"/>
        <i x="766" nd="1"/>
        <i x="333" nd="1"/>
        <i x="782" nd="1"/>
        <i x="349" nd="1"/>
        <i x="798" nd="1"/>
        <i x="365" nd="1"/>
        <i x="813" nd="1"/>
        <i x="380" nd="1"/>
        <i x="828" nd="1"/>
        <i x="395" nd="1"/>
        <i x="841" nd="1"/>
        <i x="408" nd="1"/>
        <i x="854" nd="1"/>
        <i x="421" nd="1"/>
        <i x="865" nd="1"/>
        <i x="432" nd="1"/>
        <i x="876" nd="1"/>
        <i x="443" nd="1"/>
        <i x="706" nd="1"/>
        <i x="273" nd="1"/>
        <i x="722" nd="1"/>
        <i x="289" nd="1"/>
        <i x="738" nd="1"/>
        <i x="305" nd="1"/>
        <i x="753" nd="1"/>
        <i x="320" nd="1"/>
        <i x="768" nd="1"/>
        <i x="335" nd="1"/>
        <i x="784" nd="1"/>
        <i x="351" nd="1"/>
        <i x="800" nd="1"/>
        <i x="367" nd="1"/>
        <i x="815" nd="1"/>
        <i x="382" nd="1"/>
        <i x="830" nd="1"/>
        <i x="397" nd="1"/>
        <i x="843" nd="1"/>
        <i x="410" nd="1"/>
        <i x="856" nd="1"/>
        <i x="423" nd="1"/>
        <i x="867" nd="1"/>
        <i x="434" nd="1"/>
        <i x="878" nd="1"/>
        <i x="445" nd="1"/>
        <i x="887" nd="1"/>
        <i x="454" nd="1"/>
        <i x="31" nd="1"/>
        <i x="463" nd="1"/>
        <i x="740" nd="1"/>
        <i x="307" nd="1"/>
        <i x="755" nd="1"/>
        <i x="322" nd="1"/>
        <i x="771" nd="1"/>
        <i x="338" nd="1"/>
        <i x="787" nd="1"/>
        <i x="354" nd="1"/>
        <i x="803" nd="1"/>
        <i x="370" nd="1"/>
        <i x="818" nd="1"/>
        <i x="385" nd="1"/>
        <i x="833" nd="1"/>
        <i x="400" nd="1"/>
        <i x="846" nd="1"/>
        <i x="413" nd="1"/>
        <i x="859" nd="1"/>
        <i x="426" nd="1"/>
        <i x="870" nd="1"/>
        <i x="437" nd="1"/>
        <i x="881" nd="1"/>
        <i x="448" nd="1"/>
        <i x="890" nd="1"/>
        <i x="457" nd="1"/>
        <i x="34" nd="1"/>
        <i x="466" nd="1"/>
        <i x="41" nd="1"/>
        <i x="473" nd="1"/>
        <i x="48" nd="1"/>
        <i x="483" nd="1"/>
        <i x="773" nd="1"/>
        <i x="340" nd="1"/>
        <i x="789" nd="1"/>
        <i x="356" nd="1"/>
        <i x="806" nd="1"/>
        <i x="373" nd="1"/>
        <i x="821" nd="1"/>
        <i x="388" nd="1"/>
        <i x="836" nd="1"/>
        <i x="403" nd="1"/>
        <i x="849" nd="1"/>
        <i x="416" nd="1"/>
        <i x="862" nd="1"/>
        <i x="429" nd="1"/>
        <i x="873" nd="1"/>
        <i x="440" nd="1"/>
        <i x="884" nd="1"/>
        <i x="451" nd="1"/>
        <i x="893" nd="1"/>
        <i x="460" nd="1"/>
        <i x="37" nd="1"/>
        <i x="469" nd="1"/>
        <i x="44" nd="1"/>
        <i x="476" nd="1"/>
        <i x="51" nd="1"/>
        <i x="486" nd="1"/>
        <i x="59" nd="1"/>
        <i x="494" nd="1"/>
        <i x="67" nd="1"/>
        <i x="505" nd="1"/>
        <i x="480" nd="1"/>
        <i x="55" nd="1"/>
        <i x="490" nd="1"/>
        <i x="63" nd="1"/>
        <i x="499" nd="1"/>
        <i x="72" nd="1"/>
        <i x="510" nd="1"/>
        <i x="80" nd="1"/>
        <i x="518" nd="1"/>
        <i x="88" nd="1"/>
        <i x="529" nd="1"/>
        <i x="97" nd="1"/>
        <i x="538" nd="1"/>
        <i x="106" nd="1"/>
        <i x="549" nd="1"/>
        <i x="117" nd="1"/>
        <i x="560" nd="1"/>
        <i x="128" nd="1"/>
        <i x="574" nd="1"/>
        <i x="142" nd="1"/>
        <i x="588" nd="1"/>
        <i x="156" nd="1"/>
        <i x="604" nd="1"/>
        <i x="172" nd="1"/>
        <i x="620" nd="1"/>
        <i x="188" nd="1"/>
        <i x="638" nd="1"/>
        <i x="206" nd="1"/>
        <i x="656" nd="1"/>
        <i x="224" nd="1"/>
        <i x="501" nd="1"/>
        <i x="74" nd="1"/>
        <i x="512" nd="1"/>
        <i x="82" nd="1"/>
        <i x="521" nd="1"/>
        <i x="91" nd="1"/>
        <i x="532" nd="1"/>
        <i x="100" nd="1"/>
        <i x="541" nd="1"/>
        <i x="109" nd="1"/>
        <i x="552" nd="1"/>
        <i x="120" nd="1"/>
        <i x="563" nd="1"/>
        <i x="131" nd="1"/>
        <i x="577" nd="1"/>
        <i x="145" nd="1"/>
        <i x="591" nd="1"/>
        <i x="159" nd="1"/>
        <i x="607" nd="1"/>
        <i x="175" nd="1"/>
        <i x="623" nd="1"/>
        <i x="191" nd="1"/>
        <i x="641" nd="1"/>
        <i x="209" nd="1"/>
        <i x="659" nd="1"/>
        <i x="227" nd="1"/>
        <i x="676" nd="1"/>
        <i x="244" nd="1"/>
        <i x="523" nd="1"/>
        <i x="93" nd="1"/>
        <i x="534" nd="1"/>
        <i x="102" nd="1"/>
        <i x="544" nd="1"/>
        <i x="112" nd="1"/>
        <i x="555" nd="1"/>
        <i x="123" nd="1"/>
        <i x="566" nd="1"/>
        <i x="134" nd="1"/>
        <i x="580" nd="1"/>
        <i x="148" nd="1"/>
        <i x="594" nd="1"/>
        <i x="162" nd="1"/>
        <i x="610" nd="1"/>
        <i x="178" nd="1"/>
        <i x="626" nd="1"/>
        <i x="194" nd="1"/>
        <i x="644" nd="1"/>
        <i x="212" nd="1"/>
        <i x="662" nd="1"/>
        <i x="230" nd="1"/>
        <i x="679" nd="1"/>
        <i x="247" nd="1"/>
        <i x="694" nd="1"/>
        <i x="261" nd="1"/>
        <i x="710" nd="1"/>
        <i x="277" nd="1"/>
        <i x="726" nd="1"/>
        <i x="293" nd="1"/>
        <i x="570" nd="1"/>
        <i x="138" nd="1"/>
        <i x="584" nd="1"/>
        <i x="152" nd="1"/>
        <i x="599" nd="1"/>
        <i x="167" nd="1"/>
        <i x="615" nd="1"/>
        <i x="183" nd="1"/>
        <i x="631" nd="1"/>
        <i x="199" nd="1"/>
        <i x="649" nd="1"/>
        <i x="217" nd="1"/>
        <i x="667" nd="1"/>
        <i x="235" nd="1"/>
        <i x="684" nd="1"/>
        <i x="252" nd="1"/>
        <i x="699" nd="1"/>
        <i x="266" nd="1"/>
        <i x="715" nd="1"/>
        <i x="282" nd="1"/>
        <i x="731" nd="1"/>
        <i x="298" nd="1"/>
        <i x="746" nd="1"/>
        <i x="313" nd="1"/>
        <i x="761" nd="1"/>
        <i x="328" nd="1"/>
        <i x="777" nd="1"/>
        <i x="344" nd="1"/>
        <i x="793" nd="1"/>
        <i x="36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ustomer1" xr10:uid="{00000000-0013-0000-FFFF-FFFF03000000}" sourceName="eCustomer ">
  <pivotTables>
    <pivotTable tabId="7" name="PivotTable6"/>
  </pivotTables>
  <data>
    <tabular pivotCacheId="9">
      <items count="8">
        <i x="3"/>
        <i x="4"/>
        <i x="6"/>
        <i x="2"/>
        <i x="0"/>
        <i x="1" s="1"/>
        <i x="5"/>
        <i x="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0000000-0013-0000-FFFF-FFFF04000000}" sourceName="Brand">
  <pivotTables>
    <pivotTable tabId="7" name="PivotTable6"/>
  </pivotTables>
  <data>
    <tabular pivotCacheId="9">
      <items count="12">
        <i x="0"/>
        <i x="1"/>
        <i x="2"/>
        <i x="3"/>
        <i x="4"/>
        <i x="5" s="1"/>
        <i x="6"/>
        <i x="7"/>
        <i x="8"/>
        <i x="9"/>
        <i x="10"/>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5000000}" sourceName="Type">
  <pivotTables>
    <pivotTable tabId="7" name="PivotTable6"/>
  </pivotTables>
  <data>
    <tabular pivotCacheId="9">
      <items count="3">
        <i x="0"/>
        <i x="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ustomer2" xr10:uid="{00000000-0013-0000-FFFF-FFFF06000000}" sourceName="eCustomer ">
  <pivotTables>
    <pivotTable tabId="7" name="PivotTable7"/>
  </pivotTables>
  <data>
    <tabular pivotCacheId="8">
      <items count="8">
        <i x="3" s="1"/>
        <i x="4" s="1"/>
        <i x="6" s="1"/>
        <i x="2" s="1"/>
        <i x="0" s="1"/>
        <i x="1" s="1"/>
        <i x="5" s="1"/>
        <i x="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7000000}" sourceName="Category">
  <pivotTables>
    <pivotTable tabId="7" name="PivotTable7"/>
  </pivotTables>
  <data>
    <tabular pivotCacheId="8">
      <items count="9">
        <i x="0"/>
        <i x="6"/>
        <i x="1"/>
        <i x="8" s="1"/>
        <i x="3"/>
        <i x="7"/>
        <i x="5"/>
        <i x="2"/>
        <i x="4"/>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00000000-0013-0000-FFFF-FFFF08000000}" sourceName="Type">
  <pivotTables>
    <pivotTable tabId="7" name="PivotTable7"/>
  </pivotTables>
  <data>
    <tabular pivotCacheId="8">
      <items count="3">
        <i x="0" s="1"/>
        <i x="1"/>
        <i x="2"/>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 xr10:uid="{00000000-0013-0000-FFFF-FFFF09000000}" sourceName="Customer">
  <pivotTables>
    <pivotTable tabId="7" name="PivotTable4"/>
  </pivotTables>
  <data>
    <tabular pivotCacheId="13">
      <items count="7">
        <i x="0"/>
        <i x="1"/>
        <i x="2" s="1"/>
        <i x="3"/>
        <i x="4"/>
        <i x="5"/>
        <i x="6"/>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00000000-0013-0000-FFFF-FFFF0A000000}" sourceName="Brand">
  <pivotTables>
    <pivotTable tabId="7" name="PivotTable4"/>
  </pivotTables>
  <data>
    <tabular pivotCacheId="13">
      <items count="12">
        <i x="0" s="1"/>
        <i x="1" s="1"/>
        <i x="2" s="1"/>
        <i x="3" s="1"/>
        <i x="4" s="1"/>
        <i x="5" s="1"/>
        <i x="6"/>
        <i x="7" s="1"/>
        <i x="8"/>
        <i x="9"/>
        <i x="10"/>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00000000-0013-0000-FFFF-FFFF0B000000}" sourceName="Date">
  <pivotTables>
    <pivotTable tabId="7" name="PivotTable4"/>
  </pivotTables>
  <data>
    <tabular pivotCacheId="13">
      <items count="864">
        <i x="0" s="1"/>
        <i x="1" s="1"/>
        <i x="2" s="1"/>
        <i x="3" s="1"/>
        <i x="4" s="1"/>
        <i x="5" s="1"/>
        <i x="6" s="1"/>
        <i x="7" s="1"/>
        <i x="8" s="1"/>
        <i x="9" s="1"/>
        <i x="10" s="1"/>
        <i x="11" s="1"/>
        <i x="12" s="1"/>
        <i x="13" s="1"/>
        <i x="14" s="1"/>
        <i x="15" s="1"/>
        <i x="16" s="1"/>
        <i x="17" s="1"/>
        <i x="18" s="1"/>
        <i x="19" s="1"/>
        <i x="20" s="1"/>
        <i x="21" s="1"/>
        <i x="22" s="1"/>
        <i x="23" s="1"/>
        <i x="24" s="1"/>
        <i x="25" s="1"/>
        <i x="26" s="1"/>
        <i x="27" s="1"/>
        <i x="28" s="1"/>
        <i x="29" s="1"/>
        <i x="741" s="1" nd="1"/>
        <i x="324" s="1" nd="1"/>
        <i x="756" s="1" nd="1"/>
        <i x="339" s="1" nd="1"/>
        <i x="771" s="1" nd="1"/>
        <i x="354" s="1" nd="1"/>
        <i x="786" s="1" nd="1"/>
        <i x="369" s="1" nd="1"/>
        <i x="801" s="1" nd="1"/>
        <i x="384" s="1" nd="1"/>
        <i x="814" s="1" nd="1"/>
        <i x="397" s="1" nd="1"/>
        <i x="827" s="1" nd="1"/>
        <i x="410" s="1" nd="1"/>
        <i x="838" s="1" nd="1"/>
        <i x="421" s="1" nd="1"/>
        <i x="849" s="1" nd="1"/>
        <i x="432" s="1" nd="1"/>
        <i x="858" s="1" nd="1"/>
        <i x="441" s="1" nd="1"/>
        <i x="33" s="1" nd="1"/>
        <i x="450" s="1" nd="1"/>
        <i x="40" s="1" nd="1"/>
        <i x="457" s="1" nd="1"/>
        <i x="47" s="1" nd="1"/>
        <i x="467" s="1" nd="1"/>
        <i x="56" s="1" nd="1"/>
        <i x="476" s="1" nd="1"/>
        <i x="64" s="1" nd="1"/>
        <i x="487" s="1" nd="1"/>
        <i x="774" s="1" nd="1"/>
        <i x="357" s="1" nd="1"/>
        <i x="789" s="1" nd="1"/>
        <i x="372" s="1" nd="1"/>
        <i x="804" s="1" nd="1"/>
        <i x="387" s="1" nd="1"/>
        <i x="817" s="1" nd="1"/>
        <i x="400" s="1" nd="1"/>
        <i x="830" s="1" nd="1"/>
        <i x="413" s="1" nd="1"/>
        <i x="841" s="1" nd="1"/>
        <i x="424" s="1" nd="1"/>
        <i x="852" s="1" nd="1"/>
        <i x="435" s="1" nd="1"/>
        <i x="861" s="1" nd="1"/>
        <i x="444" s="1" nd="1"/>
        <i x="36" s="1" nd="1"/>
        <i x="453" s="1" nd="1"/>
        <i x="43" s="1" nd="1"/>
        <i x="460" s="1" nd="1"/>
        <i x="50" s="1" nd="1"/>
        <i x="470" s="1" nd="1"/>
        <i x="58" s="1" nd="1"/>
        <i x="478" s="1" nd="1"/>
        <i x="66" s="1" nd="1"/>
        <i x="489" s="1" nd="1"/>
        <i x="75" s="1" nd="1"/>
        <i x="498" s="1" nd="1"/>
        <i x="83" s="1" nd="1"/>
        <i x="509" s="1" nd="1"/>
        <i x="463" s="1" nd="1"/>
        <i x="53" s="1" nd="1"/>
        <i x="473" s="1" nd="1"/>
        <i x="61" s="1" nd="1"/>
        <i x="481" s="1" nd="1"/>
        <i x="69" s="1" nd="1"/>
        <i x="492" s="1" nd="1"/>
        <i x="77" s="1" nd="1"/>
        <i x="500" s="1" nd="1"/>
        <i x="85" s="1" nd="1"/>
        <i x="511" s="1" nd="1"/>
        <i x="94" s="1" nd="1"/>
        <i x="520" s="1" nd="1"/>
        <i x="103" s="1" nd="1"/>
        <i x="531" s="1" nd="1"/>
        <i x="114" s="1" nd="1"/>
        <i x="542" s="1" nd="1"/>
        <i x="125" s="1" nd="1"/>
        <i x="555" s="1" nd="1"/>
        <i x="138" s="1" nd="1"/>
        <i x="568" s="1" nd="1"/>
        <i x="151" s="1" nd="1"/>
        <i x="583" s="1" nd="1"/>
        <i x="166" s="1" nd="1"/>
        <i x="598" s="1" nd="1"/>
        <i x="181" s="1" nd="1"/>
        <i x="615" s="1" nd="1"/>
        <i x="198" s="1" nd="1"/>
        <i x="632" s="1" nd="1"/>
        <i x="215" s="1" nd="1"/>
        <i x="483" s="1" nd="1"/>
        <i x="71" s="1" nd="1"/>
        <i x="494" s="1" nd="1"/>
        <i x="79" s="1" nd="1"/>
        <i x="502" s="1" nd="1"/>
        <i x="87" s="1" nd="1"/>
        <i x="513" s="1" nd="1"/>
        <i x="96" s="1" nd="1"/>
        <i x="522" s="1" nd="1"/>
        <i x="105" s="1" nd="1"/>
        <i x="533" s="1" nd="1"/>
        <i x="116" s="1" nd="1"/>
        <i x="544" s="1" nd="1"/>
        <i x="127" s="1" nd="1"/>
        <i x="557" s="1" nd="1"/>
        <i x="140" s="1" nd="1"/>
        <i x="570" s="1" nd="1"/>
        <i x="153" s="1" nd="1"/>
        <i x="585" s="1" nd="1"/>
        <i x="168" s="1" nd="1"/>
        <i x="600" s="1" nd="1"/>
        <i x="183" s="1" nd="1"/>
        <i x="617" s="1" nd="1"/>
        <i x="200" s="1" nd="1"/>
        <i x="634" s="1" nd="1"/>
        <i x="217" s="1" nd="1"/>
        <i x="651" s="1" nd="1"/>
        <i x="234" s="1" nd="1"/>
        <i x="505" s="1" nd="1"/>
        <i x="90" s="1" nd="1"/>
        <i x="516" s="1" nd="1"/>
        <i x="99" s="1" nd="1"/>
        <i x="525" s="1" nd="1"/>
        <i x="108" s="1" nd="1"/>
        <i x="536" s="1" nd="1"/>
        <i x="119" s="1" nd="1"/>
        <i x="547" s="1" nd="1"/>
        <i x="130" s="1" nd="1"/>
        <i x="560" s="1" nd="1"/>
        <i x="143" s="1" nd="1"/>
        <i x="573" s="1" nd="1"/>
        <i x="156" s="1" nd="1"/>
        <i x="588" s="1" nd="1"/>
        <i x="171" s="1" nd="1"/>
        <i x="603" s="1" nd="1"/>
        <i x="186" s="1" nd="1"/>
        <i x="620" s="1" nd="1"/>
        <i x="203" s="1" nd="1"/>
        <i x="637" s="1" nd="1"/>
        <i x="220" s="1" nd="1"/>
        <i x="653" s="1" nd="1"/>
        <i x="236" s="1" nd="1"/>
        <i x="667" s="1" nd="1"/>
        <i x="250" s="1" nd="1"/>
        <i x="682" s="1" nd="1"/>
        <i x="265" s="1" nd="1"/>
        <i x="697" s="1" nd="1"/>
        <i x="280" s="1" nd="1"/>
        <i x="528" s="1" nd="1"/>
        <i x="111" s="1" nd="1"/>
        <i x="539" s="1" nd="1"/>
        <i x="122" s="1" nd="1"/>
        <i x="550" s="1" nd="1"/>
        <i x="133" s="1" nd="1"/>
        <i x="563" s="1" nd="1"/>
        <i x="146" s="1" nd="1"/>
        <i x="576" s="1" nd="1"/>
        <i x="159" s="1" nd="1"/>
        <i x="591" s="1" nd="1"/>
        <i x="174" s="1" nd="1"/>
        <i x="606" s="1" nd="1"/>
        <i x="189" s="1" nd="1"/>
        <i x="623" s="1" nd="1"/>
        <i x="206" s="1" nd="1"/>
        <i x="640" s="1" nd="1"/>
        <i x="223" s="1" nd="1"/>
        <i x="656" s="1" nd="1"/>
        <i x="239" s="1" nd="1"/>
        <i x="669" s="1" nd="1"/>
        <i x="252" s="1" nd="1"/>
        <i x="684" s="1" nd="1"/>
        <i x="267" s="1" nd="1"/>
        <i x="699" s="1" nd="1"/>
        <i x="282" s="1" nd="1"/>
        <i x="714" s="1" nd="1"/>
        <i x="297" s="1" nd="1"/>
        <i x="728" s="1" nd="1"/>
        <i x="311" s="1" nd="1"/>
        <i x="580" s="1" nd="1"/>
        <i x="163" s="1" nd="1"/>
        <i x="595" s="1" nd="1"/>
        <i x="178" s="1" nd="1"/>
        <i x="610" s="1" nd="1"/>
        <i x="193" s="1" nd="1"/>
        <i x="627" s="1" nd="1"/>
        <i x="210" s="1" nd="1"/>
        <i x="644" s="1" nd="1"/>
        <i x="227" s="1" nd="1"/>
        <i x="660" s="1" nd="1"/>
        <i x="243" s="1" nd="1"/>
        <i x="673" s="1" nd="1"/>
        <i x="256" s="1" nd="1"/>
        <i x="688" s="1" nd="1"/>
        <i x="271" s="1" nd="1"/>
        <i x="703" s="1" nd="1"/>
        <i x="286" s="1" nd="1"/>
        <i x="717" s="1" nd="1"/>
        <i x="300" s="1" nd="1"/>
        <i x="731" s="1" nd="1"/>
        <i x="314" s="1" nd="1"/>
        <i x="746" s="1" nd="1"/>
        <i x="329" s="1" nd="1"/>
        <i x="761" s="1" nd="1"/>
        <i x="344" s="1" nd="1"/>
        <i x="777" s="1" nd="1"/>
        <i x="360" s="1" nd="1"/>
        <i x="792" s="1" nd="1"/>
        <i x="375" s="1" nd="1"/>
        <i x="613" s="1" nd="1"/>
        <i x="196" s="1" nd="1"/>
        <i x="630" s="1" nd="1"/>
        <i x="213" s="1" nd="1"/>
        <i x="647" s="1" nd="1"/>
        <i x="230" s="1" nd="1"/>
        <i x="663" s="1" nd="1"/>
        <i x="246" s="1" nd="1"/>
        <i x="676" s="1" nd="1"/>
        <i x="259" s="1" nd="1"/>
        <i x="691" s="1" nd="1"/>
        <i x="274" s="1" nd="1"/>
        <i x="706" s="1" nd="1"/>
        <i x="289" s="1" nd="1"/>
        <i x="720" s="1" nd="1"/>
        <i x="303" s="1" nd="1"/>
        <i x="734" s="1" nd="1"/>
        <i x="317" s="1" nd="1"/>
        <i x="749" s="1" nd="1"/>
        <i x="332" s="1" nd="1"/>
        <i x="764" s="1" nd="1"/>
        <i x="347" s="1" nd="1"/>
        <i x="779" s="1" nd="1"/>
        <i x="362" s="1" nd="1"/>
        <i x="794" s="1" nd="1"/>
        <i x="377" s="1" nd="1"/>
        <i x="807" s="1" nd="1"/>
        <i x="390" s="1" nd="1"/>
        <i x="820" s="1" nd="1"/>
        <i x="403" s="1" nd="1"/>
        <i x="649" s="1" nd="1"/>
        <i x="232" s="1" nd="1"/>
        <i x="665" s="1" nd="1"/>
        <i x="248" s="1" nd="1"/>
        <i x="678" s="1" nd="1"/>
        <i x="261" s="1" nd="1"/>
        <i x="693" s="1" nd="1"/>
        <i x="276" s="1" nd="1"/>
        <i x="708" s="1" nd="1"/>
        <i x="291" s="1" nd="1"/>
        <i x="722" s="1" nd="1"/>
        <i x="305" s="1" nd="1"/>
        <i x="736" s="1" nd="1"/>
        <i x="319" s="1" nd="1"/>
        <i x="751" s="1" nd="1"/>
        <i x="334" s="1" nd="1"/>
        <i x="766" s="1" nd="1"/>
        <i x="349" s="1" nd="1"/>
        <i x="781" s="1" nd="1"/>
        <i x="364" s="1" nd="1"/>
        <i x="796" s="1" nd="1"/>
        <i x="379" s="1" nd="1"/>
        <i x="809" s="1" nd="1"/>
        <i x="392" s="1" nd="1"/>
        <i x="822" s="1" nd="1"/>
        <i x="405" s="1" nd="1"/>
        <i x="833" s="1" nd="1"/>
        <i x="416" s="1" nd="1"/>
        <i x="844" s="1" nd="1"/>
        <i x="427" s="1" nd="1"/>
        <i x="680" s="1" nd="1"/>
        <i x="263" s="1" nd="1"/>
        <i x="695" s="1" nd="1"/>
        <i x="278" s="1" nd="1"/>
        <i x="710" s="1" nd="1"/>
        <i x="293" s="1" nd="1"/>
        <i x="724" s="1" nd="1"/>
        <i x="307" s="1" nd="1"/>
        <i x="738" s="1" nd="1"/>
        <i x="321" s="1" nd="1"/>
        <i x="753" s="1" nd="1"/>
        <i x="336" s="1" nd="1"/>
        <i x="768" s="1" nd="1"/>
        <i x="351" s="1" nd="1"/>
        <i x="783" s="1" nd="1"/>
        <i x="366" s="1" nd="1"/>
        <i x="798" s="1" nd="1"/>
        <i x="381" s="1" nd="1"/>
        <i x="811" s="1" nd="1"/>
        <i x="394" s="1" nd="1"/>
        <i x="824" s="1" nd="1"/>
        <i x="407" s="1" nd="1"/>
        <i x="835" s="1" nd="1"/>
        <i x="418" s="1" nd="1"/>
        <i x="846" s="1" nd="1"/>
        <i x="429" s="1" nd="1"/>
        <i x="855" s="1" nd="1"/>
        <i x="438" s="1" nd="1"/>
        <i x="30" s="1" nd="1"/>
        <i x="447" s="1" nd="1"/>
        <i x="712" s="1" nd="1"/>
        <i x="295" s="1" nd="1"/>
        <i x="726" s="1" nd="1"/>
        <i x="309" s="1" nd="1"/>
        <i x="740" s="1" nd="1"/>
        <i x="323" s="1" nd="1"/>
        <i x="755" s="1" nd="1"/>
        <i x="338" s="1" nd="1"/>
        <i x="770" s="1" nd="1"/>
        <i x="353" s="1" nd="1"/>
        <i x="785" s="1" nd="1"/>
        <i x="368" s="1" nd="1"/>
        <i x="800" s="1" nd="1"/>
        <i x="383" s="1" nd="1"/>
        <i x="813" s="1" nd="1"/>
        <i x="396" s="1" nd="1"/>
        <i x="826" s="1" nd="1"/>
        <i x="409" s="1" nd="1"/>
        <i x="837" s="1" nd="1"/>
        <i x="420" s="1" nd="1"/>
        <i x="848" s="1" nd="1"/>
        <i x="431" s="1" nd="1"/>
        <i x="857" s="1" nd="1"/>
        <i x="440" s="1" nd="1"/>
        <i x="32" s="1" nd="1"/>
        <i x="449" s="1" nd="1"/>
        <i x="39" s="1" nd="1"/>
        <i x="456" s="1" nd="1"/>
        <i x="46" s="1" nd="1"/>
        <i x="466" s="1" nd="1"/>
        <i x="743" s="1" nd="1"/>
        <i x="326" s="1" nd="1"/>
        <i x="758" s="1" nd="1"/>
        <i x="341" s="1" nd="1"/>
        <i x="773" s="1" nd="1"/>
        <i x="356" s="1" nd="1"/>
        <i x="788" s="1" nd="1"/>
        <i x="371" s="1" nd="1"/>
        <i x="803" s="1" nd="1"/>
        <i x="386" s="1" nd="1"/>
        <i x="816" s="1" nd="1"/>
        <i x="399" s="1" nd="1"/>
        <i x="829" s="1" nd="1"/>
        <i x="412" s="1" nd="1"/>
        <i x="840" s="1" nd="1"/>
        <i x="423" s="1" nd="1"/>
        <i x="851" s="1" nd="1"/>
        <i x="434" s="1" nd="1"/>
        <i x="860" s="1" nd="1"/>
        <i x="443" s="1" nd="1"/>
        <i x="35" s="1" nd="1"/>
        <i x="452" s="1" nd="1"/>
        <i x="42" s="1" nd="1"/>
        <i x="459" s="1" nd="1"/>
        <i x="49" s="1" nd="1"/>
        <i x="469" s="1" nd="1"/>
        <i x="57" s="1" nd="1"/>
        <i x="477" s="1" nd="1"/>
        <i x="65" s="1" nd="1"/>
        <i x="488" s="1" nd="1"/>
        <i x="776" s="1" nd="1"/>
        <i x="359" s="1" nd="1"/>
        <i x="791" s="1" nd="1"/>
        <i x="374" s="1" nd="1"/>
        <i x="806" s="1" nd="1"/>
        <i x="389" s="1" nd="1"/>
        <i x="819" s="1" nd="1"/>
        <i x="402" s="1" nd="1"/>
        <i x="832" s="1" nd="1"/>
        <i x="415" s="1" nd="1"/>
        <i x="843" s="1" nd="1"/>
        <i x="426" s="1" nd="1"/>
        <i x="854" s="1" nd="1"/>
        <i x="437" s="1" nd="1"/>
        <i x="863" s="1" nd="1"/>
        <i x="446" s="1" nd="1"/>
        <i x="38" s="1" nd="1"/>
        <i x="455" s="1" nd="1"/>
        <i x="45" s="1" nd="1"/>
        <i x="462" s="1" nd="1"/>
        <i x="52" s="1" nd="1"/>
        <i x="472" s="1" nd="1"/>
        <i x="60" s="1" nd="1"/>
        <i x="480" s="1" nd="1"/>
        <i x="68" s="1" nd="1"/>
        <i x="491" s="1" nd="1"/>
        <i x="76" s="1" nd="1"/>
        <i x="499" s="1" nd="1"/>
        <i x="84" s="1" nd="1"/>
        <i x="510" s="1" nd="1"/>
        <i x="464" s="1" nd="1"/>
        <i x="54" s="1" nd="1"/>
        <i x="474" s="1" nd="1"/>
        <i x="62" s="1" nd="1"/>
        <i x="482" s="1" nd="1"/>
        <i x="70" s="1" nd="1"/>
        <i x="493" s="1" nd="1"/>
        <i x="78" s="1" nd="1"/>
        <i x="501" s="1" nd="1"/>
        <i x="86" s="1" nd="1"/>
        <i x="512" s="1" nd="1"/>
        <i x="95" s="1" nd="1"/>
        <i x="521" s="1" nd="1"/>
        <i x="104" s="1" nd="1"/>
        <i x="532" s="1" nd="1"/>
        <i x="115" s="1" nd="1"/>
        <i x="543" s="1" nd="1"/>
        <i x="126" s="1" nd="1"/>
        <i x="556" s="1" nd="1"/>
        <i x="139" s="1" nd="1"/>
        <i x="569" s="1" nd="1"/>
        <i x="152" s="1" nd="1"/>
        <i x="584" s="1" nd="1"/>
        <i x="167" s="1" nd="1"/>
        <i x="599" s="1" nd="1"/>
        <i x="182" s="1" nd="1"/>
        <i x="616" s="1" nd="1"/>
        <i x="199" s="1" nd="1"/>
        <i x="633" s="1" nd="1"/>
        <i x="216" s="1" nd="1"/>
        <i x="485" s="1" nd="1"/>
        <i x="73" s="1" nd="1"/>
        <i x="496" s="1" nd="1"/>
        <i x="81" s="1" nd="1"/>
        <i x="504" s="1" nd="1"/>
        <i x="89" s="1" nd="1"/>
        <i x="515" s="1" nd="1"/>
        <i x="98" s="1" nd="1"/>
        <i x="524" s="1" nd="1"/>
        <i x="107" s="1" nd="1"/>
        <i x="535" s="1" nd="1"/>
        <i x="118" s="1" nd="1"/>
        <i x="546" s="1" nd="1"/>
        <i x="129" s="1" nd="1"/>
        <i x="559" s="1" nd="1"/>
        <i x="142" s="1" nd="1"/>
        <i x="572" s="1" nd="1"/>
        <i x="155" s="1" nd="1"/>
        <i x="587" s="1" nd="1"/>
        <i x="170" s="1" nd="1"/>
        <i x="602" s="1" nd="1"/>
        <i x="185" s="1" nd="1"/>
        <i x="619" s="1" nd="1"/>
        <i x="202" s="1" nd="1"/>
        <i x="636" s="1" nd="1"/>
        <i x="219" s="1" nd="1"/>
        <i x="652" s="1" nd="1"/>
        <i x="235" s="1" nd="1"/>
        <i x="507" s="1" nd="1"/>
        <i x="92" s="1" nd="1"/>
        <i x="518" s="1" nd="1"/>
        <i x="101" s="1" nd="1"/>
        <i x="527" s="1" nd="1"/>
        <i x="110" s="1" nd="1"/>
        <i x="538" s="1" nd="1"/>
        <i x="121" s="1" nd="1"/>
        <i x="549" s="1" nd="1"/>
        <i x="132" s="1" nd="1"/>
        <i x="562" s="1" nd="1"/>
        <i x="145" s="1" nd="1"/>
        <i x="575" s="1" nd="1"/>
        <i x="158" s="1" nd="1"/>
        <i x="590" s="1" nd="1"/>
        <i x="173" s="1" nd="1"/>
        <i x="605" s="1" nd="1"/>
        <i x="188" s="1" nd="1"/>
        <i x="622" s="1" nd="1"/>
        <i x="205" s="1" nd="1"/>
        <i x="639" s="1" nd="1"/>
        <i x="222" s="1" nd="1"/>
        <i x="655" s="1" nd="1"/>
        <i x="238" s="1" nd="1"/>
        <i x="668" s="1" nd="1"/>
        <i x="251" s="1" nd="1"/>
        <i x="683" s="1" nd="1"/>
        <i x="266" s="1" nd="1"/>
        <i x="698" s="1" nd="1"/>
        <i x="281" s="1" nd="1"/>
        <i x="530" s="1" nd="1"/>
        <i x="113" s="1" nd="1"/>
        <i x="541" s="1" nd="1"/>
        <i x="124" s="1" nd="1"/>
        <i x="552" s="1" nd="1"/>
        <i x="135" s="1" nd="1"/>
        <i x="565" s="1" nd="1"/>
        <i x="148" s="1" nd="1"/>
        <i x="578" s="1" nd="1"/>
        <i x="161" s="1" nd="1"/>
        <i x="593" s="1" nd="1"/>
        <i x="176" s="1" nd="1"/>
        <i x="608" s="1" nd="1"/>
        <i x="191" s="1" nd="1"/>
        <i x="625" s="1" nd="1"/>
        <i x="208" s="1" nd="1"/>
        <i x="642" s="1" nd="1"/>
        <i x="225" s="1" nd="1"/>
        <i x="658" s="1" nd="1"/>
        <i x="241" s="1" nd="1"/>
        <i x="671" s="1" nd="1"/>
        <i x="254" s="1" nd="1"/>
        <i x="686" s="1" nd="1"/>
        <i x="269" s="1" nd="1"/>
        <i x="701" s="1" nd="1"/>
        <i x="284" s="1" nd="1"/>
        <i x="715" s="1" nd="1"/>
        <i x="298" s="1" nd="1"/>
        <i x="729" s="1" nd="1"/>
        <i x="312" s="1" nd="1"/>
        <i x="553" s="1" nd="1"/>
        <i x="136" s="1" nd="1"/>
        <i x="566" s="1" nd="1"/>
        <i x="149" s="1" nd="1"/>
        <i x="579" s="1" nd="1"/>
        <i x="162" s="1" nd="1"/>
        <i x="594" s="1" nd="1"/>
        <i x="177" s="1" nd="1"/>
        <i x="609" s="1" nd="1"/>
        <i x="192" s="1" nd="1"/>
        <i x="626" s="1" nd="1"/>
        <i x="209" s="1" nd="1"/>
        <i x="643" s="1" nd="1"/>
        <i x="226" s="1" nd="1"/>
        <i x="659" s="1" nd="1"/>
        <i x="242" s="1" nd="1"/>
        <i x="672" s="1" nd="1"/>
        <i x="255" s="1" nd="1"/>
        <i x="687" s="1" nd="1"/>
        <i x="270" s="1" nd="1"/>
        <i x="702" s="1" nd="1"/>
        <i x="285" s="1" nd="1"/>
        <i x="716" s="1" nd="1"/>
        <i x="299" s="1" nd="1"/>
        <i x="730" s="1" nd="1"/>
        <i x="313" s="1" nd="1"/>
        <i x="745" s="1" nd="1"/>
        <i x="328" s="1" nd="1"/>
        <i x="760" s="1" nd="1"/>
        <i x="343" s="1" nd="1"/>
        <i x="582" s="1" nd="1"/>
        <i x="165" s="1" nd="1"/>
        <i x="597" s="1" nd="1"/>
        <i x="180" s="1" nd="1"/>
        <i x="612" s="1" nd="1"/>
        <i x="195" s="1" nd="1"/>
        <i x="629" s="1" nd="1"/>
        <i x="212" s="1" nd="1"/>
        <i x="646" s="1" nd="1"/>
        <i x="229" s="1" nd="1"/>
        <i x="662" s="1" nd="1"/>
        <i x="245" s="1" nd="1"/>
        <i x="675" s="1" nd="1"/>
        <i x="258" s="1" nd="1"/>
        <i x="690" s="1" nd="1"/>
        <i x="273" s="1" nd="1"/>
        <i x="705" s="1" nd="1"/>
        <i x="288" s="1" nd="1"/>
        <i x="719" s="1" nd="1"/>
        <i x="302" s="1" nd="1"/>
        <i x="733" s="1" nd="1"/>
        <i x="316" s="1" nd="1"/>
        <i x="748" s="1" nd="1"/>
        <i x="331" s="1" nd="1"/>
        <i x="763" s="1" nd="1"/>
        <i x="346" s="1" nd="1"/>
        <i x="778" s="1" nd="1"/>
        <i x="361" s="1" nd="1"/>
        <i x="793" s="1" nd="1"/>
        <i x="376" s="1" nd="1"/>
        <i x="614" s="1" nd="1"/>
        <i x="197" s="1" nd="1"/>
        <i x="631" s="1" nd="1"/>
        <i x="214" s="1" nd="1"/>
        <i x="648" s="1" nd="1"/>
        <i x="231" s="1" nd="1"/>
        <i x="664" s="1" nd="1"/>
        <i x="247" s="1" nd="1"/>
        <i x="677" s="1" nd="1"/>
        <i x="260" s="1" nd="1"/>
        <i x="692" s="1" nd="1"/>
        <i x="275" s="1" nd="1"/>
        <i x="707" s="1" nd="1"/>
        <i x="290" s="1" nd="1"/>
        <i x="721" s="1" nd="1"/>
        <i x="304" s="1" nd="1"/>
        <i x="735" s="1" nd="1"/>
        <i x="318" s="1" nd="1"/>
        <i x="750" s="1" nd="1"/>
        <i x="333" s="1" nd="1"/>
        <i x="765" s="1" nd="1"/>
        <i x="348" s="1" nd="1"/>
        <i x="780" s="1" nd="1"/>
        <i x="363" s="1" nd="1"/>
        <i x="795" s="1" nd="1"/>
        <i x="378" s="1" nd="1"/>
        <i x="808" s="1" nd="1"/>
        <i x="391" s="1" nd="1"/>
        <i x="821" s="1" nd="1"/>
        <i x="404" s="1" nd="1"/>
        <i x="650" s="1" nd="1"/>
        <i x="233" s="1" nd="1"/>
        <i x="666" s="1" nd="1"/>
        <i x="249" s="1" nd="1"/>
        <i x="679" s="1" nd="1"/>
        <i x="262" s="1" nd="1"/>
        <i x="694" s="1" nd="1"/>
        <i x="277" s="1" nd="1"/>
        <i x="709" s="1" nd="1"/>
        <i x="292" s="1" nd="1"/>
        <i x="723" s="1" nd="1"/>
        <i x="306" s="1" nd="1"/>
        <i x="737" s="1" nd="1"/>
        <i x="320" s="1" nd="1"/>
        <i x="752" s="1" nd="1"/>
        <i x="335" s="1" nd="1"/>
        <i x="767" s="1" nd="1"/>
        <i x="350" s="1" nd="1"/>
        <i x="782" s="1" nd="1"/>
        <i x="365" s="1" nd="1"/>
        <i x="797" s="1" nd="1"/>
        <i x="380" s="1" nd="1"/>
        <i x="810" s="1" nd="1"/>
        <i x="393" s="1" nd="1"/>
        <i x="823" s="1" nd="1"/>
        <i x="406" s="1" nd="1"/>
        <i x="834" s="1" nd="1"/>
        <i x="417" s="1" nd="1"/>
        <i x="845" s="1" nd="1"/>
        <i x="428" s="1" nd="1"/>
        <i x="681" s="1" nd="1"/>
        <i x="264" s="1" nd="1"/>
        <i x="696" s="1" nd="1"/>
        <i x="279" s="1" nd="1"/>
        <i x="711" s="1" nd="1"/>
        <i x="294" s="1" nd="1"/>
        <i x="725" s="1" nd="1"/>
        <i x="308" s="1" nd="1"/>
        <i x="739" s="1" nd="1"/>
        <i x="322" s="1" nd="1"/>
        <i x="754" s="1" nd="1"/>
        <i x="337" s="1" nd="1"/>
        <i x="769" s="1" nd="1"/>
        <i x="352" s="1" nd="1"/>
        <i x="784" s="1" nd="1"/>
        <i x="367" s="1" nd="1"/>
        <i x="799" s="1" nd="1"/>
        <i x="382" s="1" nd="1"/>
        <i x="812" s="1" nd="1"/>
        <i x="395" s="1" nd="1"/>
        <i x="825" s="1" nd="1"/>
        <i x="408" s="1" nd="1"/>
        <i x="836" s="1" nd="1"/>
        <i x="419" s="1" nd="1"/>
        <i x="847" s="1" nd="1"/>
        <i x="430" s="1" nd="1"/>
        <i x="856" s="1" nd="1"/>
        <i x="439" s="1" nd="1"/>
        <i x="31" s="1" nd="1"/>
        <i x="448" s="1" nd="1"/>
        <i x="713" s="1" nd="1"/>
        <i x="296" s="1" nd="1"/>
        <i x="727" s="1" nd="1"/>
        <i x="310" s="1" nd="1"/>
        <i x="742" s="1" nd="1"/>
        <i x="325" s="1" nd="1"/>
        <i x="757" s="1" nd="1"/>
        <i x="340" s="1" nd="1"/>
        <i x="772" s="1" nd="1"/>
        <i x="355" s="1" nd="1"/>
        <i x="787" s="1" nd="1"/>
        <i x="370" s="1" nd="1"/>
        <i x="802" s="1" nd="1"/>
        <i x="385" s="1" nd="1"/>
        <i x="815" s="1" nd="1"/>
        <i x="398" s="1" nd="1"/>
        <i x="828" s="1" nd="1"/>
        <i x="411" s="1" nd="1"/>
        <i x="839" s="1" nd="1"/>
        <i x="422" s="1" nd="1"/>
        <i x="850" s="1" nd="1"/>
        <i x="433" s="1" nd="1"/>
        <i x="859" s="1" nd="1"/>
        <i x="442" s="1" nd="1"/>
        <i x="34" s="1" nd="1"/>
        <i x="451" s="1" nd="1"/>
        <i x="41" s="1" nd="1"/>
        <i x="458" s="1" nd="1"/>
        <i x="48" s="1" nd="1"/>
        <i x="468" s="1" nd="1"/>
        <i x="744" s="1" nd="1"/>
        <i x="327" s="1" nd="1"/>
        <i x="759" s="1" nd="1"/>
        <i x="342" s="1" nd="1"/>
        <i x="775" s="1" nd="1"/>
        <i x="358" s="1" nd="1"/>
        <i x="790" s="1" nd="1"/>
        <i x="373" s="1" nd="1"/>
        <i x="805" s="1" nd="1"/>
        <i x="388" s="1" nd="1"/>
        <i x="818" s="1" nd="1"/>
        <i x="401" s="1" nd="1"/>
        <i x="831" s="1" nd="1"/>
        <i x="414" s="1" nd="1"/>
        <i x="842" s="1" nd="1"/>
        <i x="425" s="1" nd="1"/>
        <i x="853" s="1" nd="1"/>
        <i x="436" s="1" nd="1"/>
        <i x="862" s="1" nd="1"/>
        <i x="445" s="1" nd="1"/>
        <i x="37" s="1" nd="1"/>
        <i x="454" s="1" nd="1"/>
        <i x="44" s="1" nd="1"/>
        <i x="461" s="1" nd="1"/>
        <i x="51" s="1" nd="1"/>
        <i x="471" s="1" nd="1"/>
        <i x="59" s="1" nd="1"/>
        <i x="479" s="1" nd="1"/>
        <i x="67" s="1" nd="1"/>
        <i x="490" s="1" nd="1"/>
        <i x="465" s="1" nd="1"/>
        <i x="55" s="1" nd="1"/>
        <i x="475" s="1" nd="1"/>
        <i x="63" s="1" nd="1"/>
        <i x="484" s="1" nd="1"/>
        <i x="72" s="1" nd="1"/>
        <i x="495" s="1" nd="1"/>
        <i x="80" s="1" nd="1"/>
        <i x="503" s="1" nd="1"/>
        <i x="88" s="1" nd="1"/>
        <i x="514" s="1" nd="1"/>
        <i x="97" s="1" nd="1"/>
        <i x="523" s="1" nd="1"/>
        <i x="106" s="1" nd="1"/>
        <i x="534" s="1" nd="1"/>
        <i x="117" s="1" nd="1"/>
        <i x="545" s="1" nd="1"/>
        <i x="128" s="1" nd="1"/>
        <i x="558" s="1" nd="1"/>
        <i x="141" s="1" nd="1"/>
        <i x="571" s="1" nd="1"/>
        <i x="154" s="1" nd="1"/>
        <i x="586" s="1" nd="1"/>
        <i x="169" s="1" nd="1"/>
        <i x="601" s="1" nd="1"/>
        <i x="184" s="1" nd="1"/>
        <i x="618" s="1" nd="1"/>
        <i x="201" s="1" nd="1"/>
        <i x="635" s="1" nd="1"/>
        <i x="218" s="1" nd="1"/>
        <i x="486" s="1" nd="1"/>
        <i x="74" s="1" nd="1"/>
        <i x="497" s="1" nd="1"/>
        <i x="82" s="1" nd="1"/>
        <i x="506" s="1" nd="1"/>
        <i x="91" s="1" nd="1"/>
        <i x="517" s="1" nd="1"/>
        <i x="100" s="1" nd="1"/>
        <i x="526" s="1" nd="1"/>
        <i x="109" s="1" nd="1"/>
        <i x="537" s="1" nd="1"/>
        <i x="120" s="1" nd="1"/>
        <i x="548" s="1" nd="1"/>
        <i x="131" s="1" nd="1"/>
        <i x="561" s="1" nd="1"/>
        <i x="144" s="1" nd="1"/>
        <i x="574" s="1" nd="1"/>
        <i x="157" s="1" nd="1"/>
        <i x="589" s="1" nd="1"/>
        <i x="172" s="1" nd="1"/>
        <i x="604" s="1" nd="1"/>
        <i x="187" s="1" nd="1"/>
        <i x="621" s="1" nd="1"/>
        <i x="204" s="1" nd="1"/>
        <i x="638" s="1" nd="1"/>
        <i x="221" s="1" nd="1"/>
        <i x="654" s="1" nd="1"/>
        <i x="237" s="1" nd="1"/>
        <i x="508" s="1" nd="1"/>
        <i x="93" s="1" nd="1"/>
        <i x="519" s="1" nd="1"/>
        <i x="102" s="1" nd="1"/>
        <i x="529" s="1" nd="1"/>
        <i x="112" s="1" nd="1"/>
        <i x="540" s="1" nd="1"/>
        <i x="123" s="1" nd="1"/>
        <i x="551" s="1" nd="1"/>
        <i x="134" s="1" nd="1"/>
        <i x="564" s="1" nd="1"/>
        <i x="147" s="1" nd="1"/>
        <i x="577" s="1" nd="1"/>
        <i x="160" s="1" nd="1"/>
        <i x="592" s="1" nd="1"/>
        <i x="175" s="1" nd="1"/>
        <i x="607" s="1" nd="1"/>
        <i x="190" s="1" nd="1"/>
        <i x="624" s="1" nd="1"/>
        <i x="207" s="1" nd="1"/>
        <i x="641" s="1" nd="1"/>
        <i x="224" s="1" nd="1"/>
        <i x="657" s="1" nd="1"/>
        <i x="240" s="1" nd="1"/>
        <i x="670" s="1" nd="1"/>
        <i x="253" s="1" nd="1"/>
        <i x="685" s="1" nd="1"/>
        <i x="268" s="1" nd="1"/>
        <i x="700" s="1" nd="1"/>
        <i x="283" s="1" nd="1"/>
        <i x="554" s="1" nd="1"/>
        <i x="137" s="1" nd="1"/>
        <i x="567" s="1" nd="1"/>
        <i x="150" s="1" nd="1"/>
        <i x="581" s="1" nd="1"/>
        <i x="164" s="1" nd="1"/>
        <i x="596" s="1" nd="1"/>
        <i x="179" s="1" nd="1"/>
        <i x="611" s="1" nd="1"/>
        <i x="194" s="1" nd="1"/>
        <i x="628" s="1" nd="1"/>
        <i x="211" s="1" nd="1"/>
        <i x="645" s="1" nd="1"/>
        <i x="228" s="1" nd="1"/>
        <i x="661" s="1" nd="1"/>
        <i x="244" s="1" nd="1"/>
        <i x="674" s="1" nd="1"/>
        <i x="257" s="1" nd="1"/>
        <i x="689" s="1" nd="1"/>
        <i x="272" s="1" nd="1"/>
        <i x="704" s="1" nd="1"/>
        <i x="287" s="1" nd="1"/>
        <i x="718" s="1" nd="1"/>
        <i x="301" s="1" nd="1"/>
        <i x="732" s="1" nd="1"/>
        <i x="315" s="1" nd="1"/>
        <i x="747" s="1" nd="1"/>
        <i x="330" s="1" nd="1"/>
        <i x="762" s="1" nd="1"/>
        <i x="34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Customer  6" xr10:uid="{00000000-0014-0000-FFFF-FFFF01000000}" cache="Slicer_eCustomer" caption="eCustomer " rowHeight="241300"/>
  <slicer name="Date 4" xr10:uid="{00000000-0014-0000-FFFF-FFFF02000000}" cache="Slicer_Date" caption="Date" startItem="18" rowHeight="241300"/>
  <slicer name="eCustomer  7" xr10:uid="{00000000-0014-0000-FFFF-FFFF03000000}" cache="Slicer_eCustomer1" caption="eCustomer " rowHeight="241300"/>
  <slicer name="Brand 4" xr10:uid="{00000000-0014-0000-FFFF-FFFF04000000}" cache="Slicer_Brand" caption="Brand" rowHeight="241300"/>
  <slicer name="Type 4" xr10:uid="{00000000-0014-0000-FFFF-FFFF05000000}" cache="Slicer_Type" caption="Type" rowHeight="241300"/>
  <slicer name="eCustomer  8" xr10:uid="{00000000-0014-0000-FFFF-FFFF06000000}" cache="Slicer_eCustomer2" caption="eCustomer " rowHeight="241300"/>
  <slicer name="Category 2" xr10:uid="{00000000-0014-0000-FFFF-FFFF07000000}" cache="Slicer_Category" caption="Category" startItem="1" rowHeight="241300"/>
  <slicer name="Type 5" xr10:uid="{00000000-0014-0000-FFFF-FFFF08000000}" cache="Slicer_Type1" caption="Type" rowHeight="241300"/>
  <slicer name="Customer 2" xr10:uid="{00000000-0014-0000-FFFF-FFFF09000000}" cache="Slicer_Customer" caption="Customer" rowHeight="241300"/>
  <slicer name="Brand 5" xr10:uid="{00000000-0014-0000-FFFF-FFFF0A000000}" cache="Slicer_Brand1" caption="Brand" startItem="3" rowHeight="241300"/>
  <slicer name="Date 5" xr10:uid="{00000000-0014-0000-FFFF-FFFF0B000000}" cache="Slicer_Date1" caption="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lazada.co.id/products/oral-b-dental-flossbenang-gigi-satin-50m-paket-isi-2-i3205894369-s5604758166.html" TargetMode="External"/><Relationship Id="rId13" Type="http://schemas.openxmlformats.org/officeDocument/2006/relationships/hyperlink" Target="https://www.blibli.com/p/olay-ritual-pagi-anti-aging-krim-pelembab-sabun-muka/pc--MTA-1664199" TargetMode="External"/><Relationship Id="rId3" Type="http://schemas.openxmlformats.org/officeDocument/2006/relationships/hyperlink" Target="https://www.lazada.co.id/products/lebih-hemat-olay-total-effects-cleanser-100gr-x2-i6737324389.html?spm=a2o4j.searchlist.list.1.68ec7087n9xNgc" TargetMode="External"/><Relationship Id="rId7" Type="http://schemas.openxmlformats.org/officeDocument/2006/relationships/hyperlink" Target="https://www.lazada.co.id/products/lebih-hemat-olay-set-perawatan-anti-aging-skincare-cream-wajah-glowing-krim-wajah-bpom-i160036241-s181904937.html?spm=a2o4j.searchlist.list.1.3dc54991igViRv&amp;search=1" TargetMode="External"/><Relationship Id="rId12" Type="http://schemas.openxmlformats.org/officeDocument/2006/relationships/hyperlink" Target="https://www.blibli.com/p/olay-white-radiance-advance-pencerah-pelembab-lotion-spf-24-30-ml-2-pcs/pc--MTA-6291934" TargetMode="External"/><Relationship Id="rId2" Type="http://schemas.openxmlformats.org/officeDocument/2006/relationships/hyperlink" Target="https://www.lazada.co.id/products/lebih-hemat-olay-total-effects-serum-50ml-x2-i6737300722.html?spm=a2o4j.searchlist.list.1.25b4330b9mRamB" TargetMode="External"/><Relationship Id="rId16" Type="http://schemas.openxmlformats.org/officeDocument/2006/relationships/printerSettings" Target="../printerSettings/printerSettings5.bin"/><Relationship Id="rId1" Type="http://schemas.openxmlformats.org/officeDocument/2006/relationships/hyperlink" Target="https://www.lazada.co.id/products/oral-b-sikat-gigi-ultrathin-compact-soft-1s-paket-isi-3-i3250312348.html?spm=a2o4j.searchlist.list.1.158637be1a5nW4" TargetMode="External"/><Relationship Id="rId6" Type="http://schemas.openxmlformats.org/officeDocument/2006/relationships/hyperlink" Target="https://www.lazada.co.id/products/gillette-pisau-cukur-silet-london-bridge-20-box-i4188394485-s7063678065.html?spm=a2o4j.searchlist.list.2.e7825dfb2uNh4x&amp;search=1" TargetMode="External"/><Relationship Id="rId11" Type="http://schemas.openxmlformats.org/officeDocument/2006/relationships/hyperlink" Target="https://www.lazada.co.id/products/downy-pelembut-dan-pewangi-pakaian-konsentrat-anti-apek-135-l-paket-isi-2-laundry-softener-i580936287-s822376923.html" TargetMode="External"/><Relationship Id="rId5" Type="http://schemas.openxmlformats.org/officeDocument/2006/relationships/hyperlink" Target="https://www.lazada.co.id/products/oral-b-bilas-mulut-rinse-prohealth-500ml-paket-isi-6-i3265150852-s5679562755.html?spm=a2o4j.searchlist.list.2.345618c7iki91a&amp;search=1" TargetMode="External"/><Relationship Id="rId15" Type="http://schemas.openxmlformats.org/officeDocument/2006/relationships/hyperlink" Target="https://www.tokopedia.com/pgofficialstore/downy-pelembut-pakaian-wangi-parfum-mewah-1350-ml-isi-1-passion" TargetMode="External"/><Relationship Id="rId10" Type="http://schemas.openxmlformats.org/officeDocument/2006/relationships/hyperlink" Target="https://www.lazada.co.id/products/herbal-essences-biorenew-repair-argan-oil-of-morocco-shampo-400-ml-i637108600-s885902193.html" TargetMode="External"/><Relationship Id="rId4" Type="http://schemas.openxmlformats.org/officeDocument/2006/relationships/hyperlink" Target="https://www.lazada.co.id/products/lebih-hemat-olay-regenerist-cleanser-100gr-x2-i6737366099.html?spm=a2o4j.searchlist.list.1.164142a56etbdo" TargetMode="External"/><Relationship Id="rId9" Type="http://schemas.openxmlformats.org/officeDocument/2006/relationships/hyperlink" Target="https://tokopedia.com/pgofficialstore/paket-hemat-olay-ritual-pelembab-anti-aging" TargetMode="External"/><Relationship Id="rId14" Type="http://schemas.openxmlformats.org/officeDocument/2006/relationships/hyperlink" Target="https://www.blibli.com/p/gillette-pisau-cukur-silet-goal-5-1-box/pc--MTA-9773237"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L88"/>
  <sheetViews>
    <sheetView showGridLines="0" topLeftCell="L2" zoomScale="70" zoomScaleNormal="70" workbookViewId="0">
      <selection activeCell="V6" sqref="V6"/>
    </sheetView>
  </sheetViews>
  <sheetFormatPr defaultRowHeight="14.5" x14ac:dyDescent="0.35"/>
  <cols>
    <col min="1" max="1" width="0.81640625" customWidth="1"/>
    <col min="2" max="2" width="24.1796875" bestFit="1" customWidth="1"/>
    <col min="3" max="3" width="10.81640625" customWidth="1"/>
    <col min="4" max="6" width="7.54296875" customWidth="1"/>
    <col min="7" max="7" width="6.81640625" customWidth="1"/>
    <col min="8" max="8" width="8.1796875" customWidth="1"/>
    <col min="9" max="9" width="8.453125" customWidth="1"/>
    <col min="10" max="10" width="8.54296875" customWidth="1"/>
    <col min="11" max="11" width="9.1796875" customWidth="1"/>
    <col min="12" max="12" width="7.54296875" customWidth="1"/>
    <col min="13" max="13" width="8.7265625" customWidth="1"/>
    <col min="14" max="14" width="8.81640625" customWidth="1"/>
    <col min="15" max="16" width="6.81640625" customWidth="1"/>
    <col min="17" max="17" width="7.54296875" customWidth="1"/>
    <col min="18" max="20" width="6.81640625" customWidth="1"/>
    <col min="21" max="24" width="8.453125" customWidth="1"/>
    <col min="25" max="25" width="12.08984375" customWidth="1"/>
    <col min="26" max="26" width="7.54296875" customWidth="1"/>
    <col min="27" max="30" width="6.81640625" customWidth="1"/>
  </cols>
  <sheetData>
    <row r="1" spans="2:38" ht="4.5" customHeight="1" x14ac:dyDescent="0.35"/>
    <row r="2" spans="2:38" ht="46.5" customHeight="1" x14ac:dyDescent="0.35">
      <c r="B2" s="197" t="s">
        <v>20672</v>
      </c>
      <c r="C2" s="197"/>
      <c r="D2" s="197"/>
      <c r="E2" s="197"/>
      <c r="F2" s="197"/>
      <c r="G2" s="197"/>
      <c r="H2" s="197"/>
      <c r="I2" s="197"/>
      <c r="J2" s="197"/>
      <c r="K2" s="197"/>
      <c r="L2" s="197"/>
      <c r="M2" s="197"/>
      <c r="N2" s="197"/>
      <c r="O2" s="197"/>
      <c r="P2" s="197"/>
      <c r="Q2" s="197"/>
      <c r="R2" s="197"/>
      <c r="S2" s="197"/>
      <c r="T2" s="197"/>
      <c r="U2" s="197"/>
      <c r="V2" s="197"/>
      <c r="W2" s="197"/>
      <c r="X2" s="197"/>
      <c r="Y2" s="197"/>
      <c r="Z2" s="197"/>
      <c r="AA2" s="197"/>
      <c r="AB2" s="197"/>
      <c r="AC2" s="197"/>
      <c r="AD2" s="197"/>
      <c r="AE2" s="197"/>
      <c r="AF2" s="197"/>
      <c r="AG2" s="197"/>
      <c r="AH2" s="197"/>
      <c r="AI2" s="197"/>
      <c r="AJ2" s="197"/>
      <c r="AK2" s="197"/>
      <c r="AL2" s="197"/>
    </row>
    <row r="3" spans="2:38" ht="5.25" customHeight="1" thickBot="1" x14ac:dyDescent="0.4"/>
    <row r="4" spans="2:38" ht="60.75" customHeight="1" x14ac:dyDescent="0.35">
      <c r="B4" s="200" t="s">
        <v>3050</v>
      </c>
      <c r="C4" s="196" t="s">
        <v>3079</v>
      </c>
      <c r="D4" s="196"/>
      <c r="E4" s="196"/>
      <c r="F4" s="196"/>
      <c r="G4" s="196"/>
      <c r="H4" s="196"/>
      <c r="I4" s="196"/>
      <c r="J4" s="196"/>
      <c r="K4" s="198" t="s">
        <v>3080</v>
      </c>
      <c r="L4" s="198"/>
      <c r="M4" s="198"/>
      <c r="N4" s="198"/>
      <c r="O4" s="198"/>
      <c r="P4" s="198" t="s">
        <v>3081</v>
      </c>
      <c r="Q4" s="198"/>
      <c r="R4" s="198"/>
      <c r="S4" s="198"/>
      <c r="T4" s="198"/>
      <c r="U4" s="198" t="s">
        <v>3082</v>
      </c>
      <c r="V4" s="198"/>
      <c r="W4" s="198"/>
      <c r="X4" s="198"/>
      <c r="Y4" s="198"/>
      <c r="Z4" s="198" t="s">
        <v>3083</v>
      </c>
      <c r="AA4" s="198"/>
      <c r="AB4" s="198"/>
      <c r="AC4" s="198"/>
      <c r="AD4" s="199"/>
      <c r="AE4" s="196" t="s">
        <v>11149</v>
      </c>
      <c r="AF4" s="196"/>
      <c r="AG4" s="196"/>
      <c r="AH4" s="196"/>
      <c r="AI4" s="196"/>
      <c r="AJ4" s="196"/>
      <c r="AK4" s="196"/>
      <c r="AL4" s="196"/>
    </row>
    <row r="5" spans="2:38" ht="55.5" customHeight="1" x14ac:dyDescent="0.35">
      <c r="B5" s="201"/>
      <c r="C5" s="70" t="s">
        <v>3059</v>
      </c>
      <c r="D5" s="70" t="s">
        <v>3060</v>
      </c>
      <c r="E5" s="70" t="s">
        <v>3061</v>
      </c>
      <c r="F5" s="70" t="s">
        <v>3062</v>
      </c>
      <c r="G5" s="70" t="s">
        <v>3063</v>
      </c>
      <c r="H5" s="70" t="s">
        <v>3064</v>
      </c>
      <c r="I5" s="70" t="s">
        <v>3046</v>
      </c>
      <c r="J5" s="70" t="s">
        <v>3047</v>
      </c>
      <c r="K5" s="71" t="s">
        <v>3084</v>
      </c>
      <c r="L5" s="71" t="s">
        <v>3085</v>
      </c>
      <c r="M5" s="71" t="s">
        <v>3086</v>
      </c>
      <c r="N5" s="71" t="s">
        <v>3087</v>
      </c>
      <c r="O5" s="71" t="s">
        <v>3088</v>
      </c>
      <c r="P5" s="71" t="s">
        <v>3084</v>
      </c>
      <c r="Q5" s="71" t="s">
        <v>3085</v>
      </c>
      <c r="R5" s="71" t="s">
        <v>3086</v>
      </c>
      <c r="S5" s="71" t="s">
        <v>3087</v>
      </c>
      <c r="T5" s="71" t="s">
        <v>3088</v>
      </c>
      <c r="U5" s="71" t="s">
        <v>3084</v>
      </c>
      <c r="V5" s="71" t="s">
        <v>3085</v>
      </c>
      <c r="W5" s="71" t="s">
        <v>3086</v>
      </c>
      <c r="X5" s="71" t="s">
        <v>3087</v>
      </c>
      <c r="Y5" s="71" t="s">
        <v>3088</v>
      </c>
      <c r="Z5" s="71" t="s">
        <v>3084</v>
      </c>
      <c r="AA5" s="71" t="s">
        <v>3085</v>
      </c>
      <c r="AB5" s="71" t="s">
        <v>3086</v>
      </c>
      <c r="AC5" s="71" t="s">
        <v>3087</v>
      </c>
      <c r="AD5" s="72" t="s">
        <v>3088</v>
      </c>
      <c r="AE5" s="70" t="s">
        <v>3059</v>
      </c>
      <c r="AF5" s="70" t="s">
        <v>3060</v>
      </c>
      <c r="AG5" s="70" t="s">
        <v>3061</v>
      </c>
      <c r="AH5" s="70" t="s">
        <v>3062</v>
      </c>
      <c r="AI5" s="70" t="s">
        <v>3063</v>
      </c>
      <c r="AJ5" s="70" t="s">
        <v>3064</v>
      </c>
      <c r="AK5" s="70" t="s">
        <v>3046</v>
      </c>
      <c r="AL5" s="70" t="s">
        <v>3047</v>
      </c>
    </row>
    <row r="6" spans="2:38" x14ac:dyDescent="0.35">
      <c r="B6" s="73" t="s">
        <v>2329</v>
      </c>
      <c r="C6" s="31">
        <f>'By Customer'!C11</f>
        <v>0.96849087893864017</v>
      </c>
      <c r="D6" s="31">
        <f>'By Customer'!D11</f>
        <v>0.96417910447761201</v>
      </c>
      <c r="E6" s="31">
        <f>'By Customer'!E11</f>
        <v>0</v>
      </c>
      <c r="F6" s="31">
        <f>'By Customer'!F11</f>
        <v>0</v>
      </c>
      <c r="G6" s="31">
        <f>'By Customer'!G11</f>
        <v>0</v>
      </c>
      <c r="H6" s="31">
        <f>'By Customer'!H11</f>
        <v>0.96489773355445008</v>
      </c>
      <c r="I6" s="31">
        <f>'By Customer'!I11</f>
        <v>6.9462093355606713E-3</v>
      </c>
      <c r="J6" s="31">
        <f>'By Customer'!J11</f>
        <v>0.95795152421888941</v>
      </c>
      <c r="K6" s="114">
        <f>'By Customer'!F3</f>
        <v>0.96517412935323388</v>
      </c>
      <c r="L6" s="114">
        <f>'By Customer'!G3</f>
        <v>0.96351575456053073</v>
      </c>
      <c r="M6" s="114">
        <f>'By Customer'!H3</f>
        <v>0.96517412935323388</v>
      </c>
      <c r="N6" s="114">
        <f>'By Customer'!I3</f>
        <v>0.96517412935323388</v>
      </c>
      <c r="O6" s="114">
        <f>'By Customer'!J3</f>
        <v>0.96185737976782748</v>
      </c>
      <c r="P6" s="74">
        <f>'By Customer'!G20</f>
        <v>21</v>
      </c>
      <c r="Q6" s="74">
        <f>'By Customer'!H20</f>
        <v>22</v>
      </c>
      <c r="R6" s="74">
        <f>'By Customer'!I20</f>
        <v>21</v>
      </c>
      <c r="S6" s="74">
        <f>'By Customer'!J20</f>
        <v>21</v>
      </c>
      <c r="T6" s="74">
        <f>'By Customer'!K20</f>
        <v>23</v>
      </c>
      <c r="U6" s="191">
        <f>'By Customer'!F77</f>
        <v>0.99236641221374045</v>
      </c>
      <c r="V6" s="191">
        <f>'By Customer'!G77</f>
        <v>1</v>
      </c>
      <c r="W6" s="191">
        <f>'By Customer'!H77</f>
        <v>1</v>
      </c>
      <c r="X6" s="191">
        <f>'By Customer'!I77</f>
        <v>1</v>
      </c>
      <c r="Y6" s="191">
        <f>'By Customer'!J77</f>
        <v>0.99236641221374045</v>
      </c>
      <c r="Z6" s="74">
        <f>'By Customer'!G94</f>
        <v>1</v>
      </c>
      <c r="AA6" s="74">
        <f>'By Customer'!H94</f>
        <v>0</v>
      </c>
      <c r="AB6" s="74">
        <f>'By Customer'!I94</f>
        <v>0</v>
      </c>
      <c r="AC6" s="74">
        <f>'By Customer'!J94</f>
        <v>0</v>
      </c>
      <c r="AD6" s="74">
        <f>'By Customer'!K94</f>
        <v>1</v>
      </c>
      <c r="AE6" s="31">
        <f>'By Customer'!C85</f>
        <v>0.99809160305343514</v>
      </c>
      <c r="AF6" s="31">
        <f>'By Customer'!D85</f>
        <v>0.99694656488549627</v>
      </c>
      <c r="AG6" s="31">
        <f>'By Customer'!E85</f>
        <v>0</v>
      </c>
      <c r="AH6" s="31">
        <f>'By Customer'!F85</f>
        <v>0</v>
      </c>
      <c r="AI6" s="31">
        <f>'By Customer'!G85</f>
        <v>0</v>
      </c>
      <c r="AJ6" s="31">
        <f>'By Customer'!H85</f>
        <v>0.99745547073791352</v>
      </c>
      <c r="AK6" s="15">
        <f>'By Customer'!I85</f>
        <v>5.4980758311778621E-2</v>
      </c>
      <c r="AL6" s="31">
        <f>'By Customer'!J85</f>
        <v>0.9424747124261349</v>
      </c>
    </row>
    <row r="7" spans="2:38" hidden="1" x14ac:dyDescent="0.35">
      <c r="B7" s="73" t="s">
        <v>806</v>
      </c>
      <c r="C7" s="31">
        <f>'By Customer'!C12</f>
        <v>0</v>
      </c>
      <c r="D7" s="31">
        <f>'By Customer'!D12</f>
        <v>0</v>
      </c>
      <c r="E7" s="31">
        <f>'By Customer'!E12</f>
        <v>0</v>
      </c>
      <c r="F7" s="31">
        <f>'By Customer'!F12</f>
        <v>0</v>
      </c>
      <c r="G7" s="31">
        <f>'By Customer'!G12</f>
        <v>0</v>
      </c>
      <c r="H7" s="31">
        <f>'By Customer'!H12</f>
        <v>0</v>
      </c>
      <c r="I7" s="15">
        <f>'By Customer'!I12</f>
        <v>0</v>
      </c>
      <c r="J7" s="31">
        <f>'By Customer'!J12</f>
        <v>0</v>
      </c>
      <c r="K7" s="114" t="str">
        <f>'By Customer'!F4</f>
        <v/>
      </c>
      <c r="L7" s="114" t="str">
        <f>'By Customer'!G4</f>
        <v/>
      </c>
      <c r="M7" s="114" t="str">
        <f>'By Customer'!H4</f>
        <v/>
      </c>
      <c r="N7" s="114" t="str">
        <f>'By Customer'!I4</f>
        <v/>
      </c>
      <c r="O7" s="114" t="str">
        <f>'By Customer'!J4</f>
        <v/>
      </c>
      <c r="P7" s="74">
        <f>'By Customer'!G21</f>
        <v>0</v>
      </c>
      <c r="Q7" s="74">
        <f>'By Customer'!H21</f>
        <v>0</v>
      </c>
      <c r="R7" s="74">
        <f>'By Customer'!I21</f>
        <v>0</v>
      </c>
      <c r="S7" s="74">
        <f>'By Customer'!J21</f>
        <v>0</v>
      </c>
      <c r="T7" s="74">
        <f>'By Customer'!K21</f>
        <v>0</v>
      </c>
      <c r="U7" s="191" t="str">
        <f>'By Customer'!F78</f>
        <v/>
      </c>
      <c r="V7" s="191" t="str">
        <f>'By Customer'!G78</f>
        <v/>
      </c>
      <c r="W7" s="191" t="str">
        <f>'By Customer'!H78</f>
        <v/>
      </c>
      <c r="X7" s="191" t="str">
        <f>'By Customer'!I78</f>
        <v/>
      </c>
      <c r="Y7" s="191" t="str">
        <f>'By Customer'!J78</f>
        <v/>
      </c>
      <c r="Z7" s="74">
        <f>'By Customer'!G95</f>
        <v>0</v>
      </c>
      <c r="AA7" s="74">
        <f>'By Customer'!H95</f>
        <v>0</v>
      </c>
      <c r="AB7" s="74">
        <f>'By Customer'!I95</f>
        <v>0</v>
      </c>
      <c r="AC7" s="74">
        <f>'By Customer'!J95</f>
        <v>0</v>
      </c>
      <c r="AD7" s="74">
        <f>'By Customer'!K95</f>
        <v>0</v>
      </c>
      <c r="AE7" s="31">
        <f>'By Customer'!C86</f>
        <v>0</v>
      </c>
      <c r="AF7" s="31">
        <f>'By Customer'!D86</f>
        <v>0</v>
      </c>
      <c r="AG7" s="31">
        <f>'By Customer'!E86</f>
        <v>0</v>
      </c>
      <c r="AH7" s="31">
        <f>'By Customer'!F86</f>
        <v>0</v>
      </c>
      <c r="AI7" s="31">
        <f>'By Customer'!G86</f>
        <v>0</v>
      </c>
      <c r="AJ7" s="31">
        <f>'By Customer'!H86</f>
        <v>0</v>
      </c>
      <c r="AK7" s="15">
        <f>'By Customer'!I86</f>
        <v>0</v>
      </c>
      <c r="AL7" s="31">
        <f>'By Customer'!J86</f>
        <v>0</v>
      </c>
    </row>
    <row r="8" spans="2:38" x14ac:dyDescent="0.35">
      <c r="B8" s="73" t="s">
        <v>1648</v>
      </c>
      <c r="C8" s="31">
        <f>'By Customer'!C13</f>
        <v>0.96768707482993199</v>
      </c>
      <c r="D8" s="31">
        <f>'By Customer'!D13</f>
        <v>0.95877342419080058</v>
      </c>
      <c r="E8" s="31">
        <f>'By Customer'!E13</f>
        <v>0</v>
      </c>
      <c r="F8" s="31">
        <f>'By Customer'!F13</f>
        <v>0</v>
      </c>
      <c r="G8" s="31">
        <f>'By Customer'!G13</f>
        <v>0</v>
      </c>
      <c r="H8" s="31">
        <f>'By Customer'!H13</f>
        <v>0.96025903263065582</v>
      </c>
      <c r="I8" s="15">
        <f>'By Customer'!I13</f>
        <v>-2.3197048819032506E-3</v>
      </c>
      <c r="J8" s="31">
        <f>'By Customer'!J13</f>
        <v>0.96257873751255907</v>
      </c>
      <c r="K8" s="114">
        <f>'By Customer'!F5</f>
        <v>0.95059625212947185</v>
      </c>
      <c r="L8" s="114">
        <f>'By Customer'!G5</f>
        <v>0.95229982964224869</v>
      </c>
      <c r="M8" s="114">
        <f>'By Customer'!H5</f>
        <v>0.96081771720613285</v>
      </c>
      <c r="N8" s="114">
        <f>'By Customer'!I5</f>
        <v>0.96081771720613285</v>
      </c>
      <c r="O8" s="114">
        <f>'By Customer'!J5</f>
        <v>0.96933560477001701</v>
      </c>
      <c r="P8" s="74">
        <f>'By Customer'!G22</f>
        <v>29</v>
      </c>
      <c r="Q8" s="74">
        <f>'By Customer'!H22</f>
        <v>28</v>
      </c>
      <c r="R8" s="74">
        <f>'By Customer'!I22</f>
        <v>23</v>
      </c>
      <c r="S8" s="74">
        <f>'By Customer'!J22</f>
        <v>23</v>
      </c>
      <c r="T8" s="74">
        <f>'By Customer'!K22</f>
        <v>18</v>
      </c>
      <c r="U8" s="191">
        <f>'By Customer'!F79</f>
        <v>0.95154185022026427</v>
      </c>
      <c r="V8" s="191">
        <f>'By Customer'!G79</f>
        <v>0.94713656387665202</v>
      </c>
      <c r="W8" s="191">
        <f>'By Customer'!H79</f>
        <v>0.96916299559471364</v>
      </c>
      <c r="X8" s="191">
        <f>'By Customer'!I79</f>
        <v>0.96916299559471364</v>
      </c>
      <c r="Y8" s="191">
        <f>'By Customer'!J79</f>
        <v>0.99118942731277537</v>
      </c>
      <c r="Z8" s="74">
        <f>'By Customer'!G96</f>
        <v>11</v>
      </c>
      <c r="AA8" s="74">
        <f>'By Customer'!H96</f>
        <v>12</v>
      </c>
      <c r="AB8" s="74">
        <f>'By Customer'!I96</f>
        <v>7</v>
      </c>
      <c r="AC8" s="74">
        <f>'By Customer'!J96</f>
        <v>7</v>
      </c>
      <c r="AD8" s="74">
        <f>'By Customer'!K96</f>
        <v>2</v>
      </c>
      <c r="AE8" s="31">
        <f>'By Customer'!C87</f>
        <v>0.95484581497797361</v>
      </c>
      <c r="AF8" s="31">
        <f>'By Customer'!D87</f>
        <v>0.96563876651982383</v>
      </c>
      <c r="AG8" s="31">
        <f>'By Customer'!E87</f>
        <v>0</v>
      </c>
      <c r="AH8" s="31">
        <f>'By Customer'!F87</f>
        <v>0</v>
      </c>
      <c r="AI8" s="31">
        <f>'By Customer'!G87</f>
        <v>0</v>
      </c>
      <c r="AJ8" s="31">
        <f>'By Customer'!H87</f>
        <v>0.96328928046989726</v>
      </c>
      <c r="AK8" s="15">
        <f>'By Customer'!I87</f>
        <v>2.3995461220130965E-2</v>
      </c>
      <c r="AL8" s="31">
        <f>'By Customer'!J87</f>
        <v>0.93929381924976629</v>
      </c>
    </row>
    <row r="9" spans="2:38" x14ac:dyDescent="0.35">
      <c r="B9" s="73" t="s">
        <v>2305</v>
      </c>
      <c r="C9" s="31">
        <f>'By Customer'!C14</f>
        <v>0.79653679653679654</v>
      </c>
      <c r="D9" s="31">
        <f>'By Customer'!D14</f>
        <v>0.77056277056277056</v>
      </c>
      <c r="E9" s="31">
        <f>'By Customer'!E14</f>
        <v>0</v>
      </c>
      <c r="F9" s="31">
        <f>'By Customer'!F14</f>
        <v>0</v>
      </c>
      <c r="G9" s="31">
        <f>'By Customer'!G14</f>
        <v>0</v>
      </c>
      <c r="H9" s="31">
        <f>'By Customer'!H14</f>
        <v>0.77575757575757565</v>
      </c>
      <c r="I9" s="15">
        <f>'By Customer'!I14</f>
        <v>-2.2506920978707989E-2</v>
      </c>
      <c r="J9" s="31">
        <f>'By Customer'!J14</f>
        <v>0.79826449673628364</v>
      </c>
      <c r="K9" s="114">
        <f>'By Customer'!F6</f>
        <v>0.77056277056277056</v>
      </c>
      <c r="L9" s="114">
        <f>'By Customer'!G6</f>
        <v>0.77056277056277056</v>
      </c>
      <c r="M9" s="114">
        <f>'By Customer'!H6</f>
        <v>0.77056277056277056</v>
      </c>
      <c r="N9" s="114">
        <f>'By Customer'!I6</f>
        <v>0.77056277056277056</v>
      </c>
      <c r="O9" s="114" t="str">
        <f>'By Customer'!J6</f>
        <v/>
      </c>
      <c r="P9" s="74">
        <f>'By Customer'!G23</f>
        <v>53</v>
      </c>
      <c r="Q9" s="74">
        <f>'By Customer'!H23</f>
        <v>53</v>
      </c>
      <c r="R9" s="74">
        <f>'By Customer'!I23</f>
        <v>53</v>
      </c>
      <c r="S9" s="74">
        <f>'By Customer'!J23</f>
        <v>53</v>
      </c>
      <c r="T9" s="74">
        <f>'By Customer'!K23</f>
        <v>0</v>
      </c>
      <c r="U9" s="191" t="str">
        <f>'By Customer'!F80</f>
        <v/>
      </c>
      <c r="V9" s="191" t="str">
        <f>'By Customer'!G80</f>
        <v/>
      </c>
      <c r="W9" s="191" t="str">
        <f>'By Customer'!H80</f>
        <v/>
      </c>
      <c r="X9" s="191" t="str">
        <f>'By Customer'!I80</f>
        <v/>
      </c>
      <c r="Y9" s="191" t="str">
        <f>'By Customer'!J80</f>
        <v/>
      </c>
      <c r="Z9" s="74">
        <f>'By Customer'!G97</f>
        <v>0</v>
      </c>
      <c r="AA9" s="74">
        <f>'By Customer'!H97</f>
        <v>0</v>
      </c>
      <c r="AB9" s="74">
        <f>'By Customer'!I97</f>
        <v>0</v>
      </c>
      <c r="AC9" s="74">
        <f>'By Customer'!J97</f>
        <v>0</v>
      </c>
      <c r="AD9" s="74">
        <f>'By Customer'!K97</f>
        <v>0</v>
      </c>
      <c r="AE9" s="31">
        <f>'By Customer'!C88</f>
        <v>0</v>
      </c>
      <c r="AF9" s="31">
        <f>'By Customer'!D88</f>
        <v>0</v>
      </c>
      <c r="AG9" s="31">
        <f>'By Customer'!E88</f>
        <v>0</v>
      </c>
      <c r="AH9" s="31">
        <f>'By Customer'!F88</f>
        <v>0</v>
      </c>
      <c r="AI9" s="31">
        <f>'By Customer'!G88</f>
        <v>0</v>
      </c>
      <c r="AJ9" s="31">
        <f>'By Customer'!H88</f>
        <v>0</v>
      </c>
      <c r="AK9" s="15">
        <f>'By Customer'!I88</f>
        <v>0</v>
      </c>
      <c r="AL9" s="31">
        <f>'By Customer'!J88</f>
        <v>0</v>
      </c>
    </row>
    <row r="10" spans="2:38" x14ac:dyDescent="0.35">
      <c r="B10" s="73" t="s">
        <v>2517</v>
      </c>
      <c r="C10" s="31">
        <f>'By Customer'!C15</f>
        <v>1</v>
      </c>
      <c r="D10" s="31">
        <f>'By Customer'!D15</f>
        <v>0.99891267376515835</v>
      </c>
      <c r="E10" s="31">
        <f>'By Customer'!E15</f>
        <v>0</v>
      </c>
      <c r="F10" s="31">
        <f>'By Customer'!F15</f>
        <v>0</v>
      </c>
      <c r="G10" s="31">
        <f>'By Customer'!G15</f>
        <v>0</v>
      </c>
      <c r="H10" s="31">
        <f>'By Customer'!H15</f>
        <v>0.99909389480429855</v>
      </c>
      <c r="I10" s="15">
        <f>'By Customer'!I15</f>
        <v>4.9190937082725927E-3</v>
      </c>
      <c r="J10" s="31">
        <f>'By Customer'!J15</f>
        <v>0.99417480109602596</v>
      </c>
      <c r="K10" s="114">
        <f>'By Customer'!F7</f>
        <v>1</v>
      </c>
      <c r="L10" s="114">
        <f>'By Customer'!G7</f>
        <v>1</v>
      </c>
      <c r="M10" s="114">
        <f>'By Customer'!H7</f>
        <v>0.99864130434782605</v>
      </c>
      <c r="N10" s="114">
        <f>'By Customer'!I7</f>
        <v>0.99728260869565222</v>
      </c>
      <c r="O10" s="114">
        <f>'By Customer'!J7</f>
        <v>0.99863945578231295</v>
      </c>
      <c r="P10" s="74">
        <f>'By Customer'!G24</f>
        <v>0</v>
      </c>
      <c r="Q10" s="74">
        <f>'By Customer'!H24</f>
        <v>0</v>
      </c>
      <c r="R10" s="74">
        <f>'By Customer'!I24</f>
        <v>1</v>
      </c>
      <c r="S10" s="74">
        <f>'By Customer'!J24</f>
        <v>2</v>
      </c>
      <c r="T10" s="74">
        <f>'By Customer'!K24</f>
        <v>1</v>
      </c>
      <c r="U10" s="191">
        <f>'By Customer'!F81</f>
        <v>1</v>
      </c>
      <c r="V10" s="191">
        <f>'By Customer'!G81</f>
        <v>1</v>
      </c>
      <c r="W10" s="191">
        <f>'By Customer'!H81</f>
        <v>1</v>
      </c>
      <c r="X10" s="191">
        <f>'By Customer'!I81</f>
        <v>1</v>
      </c>
      <c r="Y10" s="191">
        <f>'By Customer'!J81</f>
        <v>0.99636363636363634</v>
      </c>
      <c r="Z10" s="74">
        <f>'By Customer'!G98</f>
        <v>0</v>
      </c>
      <c r="AA10" s="74">
        <f>'By Customer'!H98</f>
        <v>0</v>
      </c>
      <c r="AB10" s="74">
        <f>'By Customer'!I98</f>
        <v>0</v>
      </c>
      <c r="AC10" s="74">
        <f>'By Customer'!J98</f>
        <v>0</v>
      </c>
      <c r="AD10" s="74">
        <f>'By Customer'!K98</f>
        <v>1</v>
      </c>
      <c r="AE10" s="31">
        <f>'By Customer'!C89</f>
        <v>1</v>
      </c>
      <c r="AF10" s="31">
        <f>'By Customer'!D89</f>
        <v>0.9992727272727272</v>
      </c>
      <c r="AG10" s="31">
        <f>'By Customer'!E89</f>
        <v>0</v>
      </c>
      <c r="AH10" s="31">
        <f>'By Customer'!F89</f>
        <v>0</v>
      </c>
      <c r="AI10" s="31">
        <f>'By Customer'!G89</f>
        <v>0</v>
      </c>
      <c r="AJ10" s="31">
        <f>'By Customer'!H89</f>
        <v>0.99939393939393939</v>
      </c>
      <c r="AK10" s="15">
        <f>'By Customer'!I89</f>
        <v>5.4441134667664315E-3</v>
      </c>
      <c r="AL10" s="31">
        <f>'By Customer'!J89</f>
        <v>0.99394982592717296</v>
      </c>
    </row>
    <row r="11" spans="2:38" x14ac:dyDescent="0.35">
      <c r="B11" s="73" t="s">
        <v>2657</v>
      </c>
      <c r="C11" s="31">
        <f>'By Customer'!C16</f>
        <v>1</v>
      </c>
      <c r="D11" s="31">
        <f>'By Customer'!D16</f>
        <v>0.99919517102615685</v>
      </c>
      <c r="E11" s="31">
        <f>'By Customer'!E16</f>
        <v>0</v>
      </c>
      <c r="F11" s="31">
        <f>'By Customer'!F16</f>
        <v>0</v>
      </c>
      <c r="G11" s="31">
        <f>'By Customer'!G16</f>
        <v>0</v>
      </c>
      <c r="H11" s="31">
        <f>'By Customer'!H16</f>
        <v>0.99932930918846408</v>
      </c>
      <c r="I11" s="15">
        <f>'By Customer'!I16</f>
        <v>1.1966866340961113E-3</v>
      </c>
      <c r="J11" s="31">
        <f>'By Customer'!J16</f>
        <v>0.99813262255436797</v>
      </c>
      <c r="K11" s="114">
        <f>'By Customer'!F8</f>
        <v>1</v>
      </c>
      <c r="L11" s="114">
        <f>'By Customer'!G8</f>
        <v>1</v>
      </c>
      <c r="M11" s="114">
        <f>'By Customer'!H8</f>
        <v>1</v>
      </c>
      <c r="N11" s="114">
        <f>'By Customer'!I8</f>
        <v>1</v>
      </c>
      <c r="O11" s="114">
        <f>'By Customer'!J8</f>
        <v>0.99597585513078468</v>
      </c>
      <c r="P11" s="74">
        <f>'By Customer'!G25</f>
        <v>0</v>
      </c>
      <c r="Q11" s="74">
        <f>'By Customer'!H25</f>
        <v>0</v>
      </c>
      <c r="R11" s="74">
        <f>'By Customer'!I25</f>
        <v>0</v>
      </c>
      <c r="S11" s="74">
        <f>'By Customer'!J25</f>
        <v>0</v>
      </c>
      <c r="T11" s="74">
        <f>'By Customer'!K25</f>
        <v>2</v>
      </c>
      <c r="U11" s="191">
        <f>'By Customer'!F82</f>
        <v>1</v>
      </c>
      <c r="V11" s="191">
        <f>'By Customer'!G82</f>
        <v>1</v>
      </c>
      <c r="W11" s="191">
        <f>'By Customer'!H82</f>
        <v>1</v>
      </c>
      <c r="X11" s="191">
        <f>'By Customer'!I82</f>
        <v>1</v>
      </c>
      <c r="Y11" s="191">
        <f>'By Customer'!J82</f>
        <v>1</v>
      </c>
      <c r="Z11" s="74">
        <f>'By Customer'!G99</f>
        <v>0</v>
      </c>
      <c r="AA11" s="74">
        <f>'By Customer'!H99</f>
        <v>0</v>
      </c>
      <c r="AB11" s="74">
        <f>'By Customer'!I99</f>
        <v>0</v>
      </c>
      <c r="AC11" s="74">
        <f>'By Customer'!J99</f>
        <v>0</v>
      </c>
      <c r="AD11" s="74">
        <f>'By Customer'!K99</f>
        <v>0</v>
      </c>
      <c r="AE11" s="31">
        <f>'By Customer'!C90</f>
        <v>1</v>
      </c>
      <c r="AF11" s="31">
        <f>'By Customer'!D90</f>
        <v>1</v>
      </c>
      <c r="AG11" s="31">
        <f>'By Customer'!E90</f>
        <v>0</v>
      </c>
      <c r="AH11" s="31">
        <f>'By Customer'!F90</f>
        <v>0</v>
      </c>
      <c r="AI11" s="31">
        <f>'By Customer'!G90</f>
        <v>0</v>
      </c>
      <c r="AJ11" s="31">
        <f>'By Customer'!H90</f>
        <v>1</v>
      </c>
      <c r="AK11" s="15">
        <f>'By Customer'!I90</f>
        <v>5.3675472902864341E-3</v>
      </c>
      <c r="AL11" s="31">
        <f>'By Customer'!J90</f>
        <v>0.99463245270971357</v>
      </c>
    </row>
    <row r="88" spans="2:2" x14ac:dyDescent="0.35">
      <c r="B88" t="s">
        <v>14072</v>
      </c>
    </row>
  </sheetData>
  <mergeCells count="8">
    <mergeCell ref="AE4:AL4"/>
    <mergeCell ref="B2:AL2"/>
    <mergeCell ref="Z4:AD4"/>
    <mergeCell ref="B4:B5"/>
    <mergeCell ref="C4:J4"/>
    <mergeCell ref="K4:O4"/>
    <mergeCell ref="P4:T4"/>
    <mergeCell ref="U4:Y4"/>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E5233"/>
  <sheetViews>
    <sheetView showGridLines="0" zoomScale="70" zoomScaleNormal="70" workbookViewId="0">
      <pane xSplit="10" ySplit="5" topLeftCell="L39" activePane="bottomRight" state="frozen"/>
      <selection activeCell="Q9" sqref="Q9"/>
      <selection pane="topRight" activeCell="Q9" sqref="Q9"/>
      <selection pane="bottomLeft" activeCell="Q9" sqref="Q9"/>
      <selection pane="bottomRight" activeCell="C62" sqref="C62"/>
    </sheetView>
  </sheetViews>
  <sheetFormatPr defaultColWidth="9.1796875" defaultRowHeight="14.5" x14ac:dyDescent="0.35"/>
  <cols>
    <col min="1" max="1" width="19.90625" bestFit="1" customWidth="1"/>
    <col min="2" max="2" width="15.90625" style="47" bestFit="1" customWidth="1"/>
    <col min="3" max="3" width="5.26953125" bestFit="1" customWidth="1"/>
    <col min="4" max="4" width="7.90625" bestFit="1" customWidth="1"/>
    <col min="5" max="5" width="18.26953125" bestFit="1" customWidth="1"/>
    <col min="6" max="6" width="5.26953125" bestFit="1" customWidth="1"/>
    <col min="7" max="7" width="7.90625" bestFit="1" customWidth="1"/>
    <col min="8" max="8" width="18.26953125" bestFit="1" customWidth="1"/>
    <col min="9" max="9" width="29.81640625" customWidth="1"/>
    <col min="10" max="10" width="7.90625" bestFit="1" customWidth="1"/>
    <col min="11" max="11" width="10.54296875" bestFit="1" customWidth="1"/>
    <col min="12" max="12" width="8.54296875" customWidth="1"/>
    <col min="14" max="14" width="29.81640625" customWidth="1"/>
    <col min="15" max="15" width="15.1796875" customWidth="1"/>
    <col min="16" max="16" width="18.08984375" customWidth="1"/>
    <col min="17" max="17" width="10.54296875" bestFit="1" customWidth="1"/>
    <col min="18" max="20" width="18.81640625" bestFit="1" customWidth="1"/>
    <col min="21" max="21" width="29.81640625" customWidth="1"/>
    <col min="22" max="22" width="15.1796875" customWidth="1"/>
    <col min="23" max="23" width="11.7265625" customWidth="1"/>
    <col min="24" max="24" width="10.54296875" customWidth="1"/>
    <col min="25" max="25" width="18.81640625" bestFit="1" customWidth="1"/>
    <col min="26" max="26" width="5.54296875" customWidth="1"/>
    <col min="27" max="27" width="29.81640625" bestFit="1" customWidth="1"/>
    <col min="28" max="28" width="15.1796875" customWidth="1"/>
    <col min="29" max="29" width="7.90625" customWidth="1"/>
    <col min="30" max="30" width="10.54296875" style="47" customWidth="1"/>
    <col min="31" max="56" width="17.81640625" bestFit="1" customWidth="1"/>
    <col min="57" max="57" width="6" customWidth="1"/>
    <col min="58" max="61" width="17.81640625" bestFit="1" customWidth="1"/>
    <col min="62" max="62" width="16" bestFit="1" customWidth="1"/>
    <col min="63" max="81" width="17.81640625" bestFit="1" customWidth="1"/>
    <col min="82" max="82" width="16" bestFit="1" customWidth="1"/>
    <col min="83" max="103" width="17.81640625" bestFit="1" customWidth="1"/>
    <col min="104" max="104" width="16" bestFit="1" customWidth="1"/>
    <col min="105" max="108" width="17.81640625" bestFit="1" customWidth="1"/>
    <col min="109" max="109" width="16" bestFit="1" customWidth="1"/>
    <col min="110" max="112" width="17.81640625" bestFit="1" customWidth="1"/>
    <col min="113" max="113" width="16" bestFit="1" customWidth="1"/>
    <col min="114" max="128" width="17.81640625" bestFit="1" customWidth="1"/>
    <col min="129" max="129" width="16" bestFit="1" customWidth="1"/>
    <col min="130" max="132" width="17.81640625" bestFit="1" customWidth="1"/>
    <col min="133" max="134" width="16" bestFit="1" customWidth="1"/>
    <col min="135" max="137" width="17.81640625" bestFit="1" customWidth="1"/>
    <col min="138" max="138" width="16" bestFit="1" customWidth="1"/>
    <col min="139" max="140" width="17.81640625" bestFit="1" customWidth="1"/>
    <col min="141" max="141" width="3.1796875" customWidth="1"/>
    <col min="142" max="142" width="2.453125" customWidth="1"/>
    <col min="143" max="143" width="9.54296875" bestFit="1" customWidth="1"/>
    <col min="144" max="144" width="15" bestFit="1" customWidth="1"/>
  </cols>
  <sheetData>
    <row r="1" spans="1:31" x14ac:dyDescent="0.35">
      <c r="A1" s="3" t="s">
        <v>3068</v>
      </c>
      <c r="B1" s="43"/>
      <c r="C1" s="44"/>
      <c r="I1" s="3" t="s">
        <v>3067</v>
      </c>
      <c r="N1" s="3" t="s">
        <v>3069</v>
      </c>
      <c r="O1" s="44"/>
      <c r="U1" s="3" t="s">
        <v>3070</v>
      </c>
      <c r="AA1" s="3" t="s">
        <v>3089</v>
      </c>
      <c r="AB1" s="3"/>
      <c r="AC1" s="47"/>
    </row>
    <row r="2" spans="1:31" x14ac:dyDescent="0.35">
      <c r="A2" t="s">
        <v>3044</v>
      </c>
      <c r="B2" s="45" t="s">
        <v>3071</v>
      </c>
      <c r="C2" t="s">
        <v>2106</v>
      </c>
      <c r="D2" t="s">
        <v>3073</v>
      </c>
      <c r="I2" t="s">
        <v>3044</v>
      </c>
      <c r="J2" s="2" t="s">
        <v>3071</v>
      </c>
      <c r="K2" t="s">
        <v>2106</v>
      </c>
      <c r="L2" t="s">
        <v>3072</v>
      </c>
      <c r="N2" t="s">
        <v>3</v>
      </c>
      <c r="O2" t="s">
        <v>0</v>
      </c>
      <c r="P2" t="s">
        <v>3044</v>
      </c>
      <c r="Q2" t="s">
        <v>2</v>
      </c>
      <c r="R2" t="s">
        <v>3071</v>
      </c>
      <c r="S2" t="s">
        <v>3074</v>
      </c>
      <c r="U2" t="s">
        <v>0</v>
      </c>
      <c r="V2" t="s">
        <v>3044</v>
      </c>
      <c r="W2" t="s">
        <v>3</v>
      </c>
      <c r="X2" t="s">
        <v>3071</v>
      </c>
      <c r="Y2" t="s">
        <v>3074</v>
      </c>
      <c r="AA2" t="s">
        <v>3090</v>
      </c>
      <c r="AB2" t="s">
        <v>2</v>
      </c>
      <c r="AC2" t="s">
        <v>3072</v>
      </c>
      <c r="AD2" s="45" t="s">
        <v>3071</v>
      </c>
      <c r="AE2" t="s">
        <v>2106</v>
      </c>
    </row>
    <row r="3" spans="1:31" x14ac:dyDescent="0.35">
      <c r="A3" t="s">
        <v>2329</v>
      </c>
      <c r="B3" s="47">
        <f>'By Customer'!C11</f>
        <v>0.96849087893864017</v>
      </c>
      <c r="C3" s="42">
        <f>IFERROR(1-(B3)," ")</f>
        <v>3.1509121061359835E-2</v>
      </c>
      <c r="D3" t="s">
        <v>3059</v>
      </c>
      <c r="I3" t="s">
        <v>2329</v>
      </c>
      <c r="J3" s="2">
        <f>IFERROR(AVERAGEIFS(OSA!$S:$S,OSA!$C:$C,Pivot!$I3)," ")</f>
        <v>0.96849087893864017</v>
      </c>
      <c r="K3" s="42">
        <f>IFERROR(1-(J3)," ")</f>
        <v>3.1509121061359835E-2</v>
      </c>
      <c r="L3" s="46">
        <v>45108</v>
      </c>
      <c r="N3" t="s">
        <v>20</v>
      </c>
      <c r="O3" t="s">
        <v>17</v>
      </c>
      <c r="P3" t="s">
        <v>2329</v>
      </c>
      <c r="Q3" t="s">
        <v>19</v>
      </c>
      <c r="R3" s="42">
        <f>'By Brand'!F3</f>
        <v>0.92307692307692313</v>
      </c>
      <c r="S3" t="s">
        <v>3045</v>
      </c>
      <c r="U3" t="s">
        <v>17</v>
      </c>
      <c r="V3" t="s">
        <v>2329</v>
      </c>
      <c r="W3" t="s">
        <v>20</v>
      </c>
      <c r="X3" s="42">
        <f>'By Category'!E3</f>
        <v>0.92307692307692313</v>
      </c>
      <c r="Y3" t="s">
        <v>3045</v>
      </c>
      <c r="AA3" t="s">
        <v>1648</v>
      </c>
      <c r="AB3" t="s">
        <v>19</v>
      </c>
      <c r="AC3" s="46">
        <v>45108</v>
      </c>
      <c r="AD3" s="47" t="str">
        <f>IFERROR(AVERAGEIFS(OSA!$S:$S,OSA!$C:$C,$AA3,OSA!$D:$D,$AB3)," ")</f>
        <v xml:space="preserve"> </v>
      </c>
      <c r="AE3" s="42" t="str">
        <f>IFERROR(1-(AD3)," ")</f>
        <v xml:space="preserve"> </v>
      </c>
    </row>
    <row r="4" spans="1:31" x14ac:dyDescent="0.35">
      <c r="A4" t="s">
        <v>806</v>
      </c>
      <c r="B4" s="47">
        <f>'By Customer'!C12</f>
        <v>0</v>
      </c>
      <c r="C4" s="42">
        <f t="shared" ref="C4:C51" si="0">IFERROR(1-(B4)," ")</f>
        <v>1</v>
      </c>
      <c r="D4" t="s">
        <v>3059</v>
      </c>
      <c r="I4" t="s">
        <v>806</v>
      </c>
      <c r="J4" s="2" t="str">
        <f>IFERROR(AVERAGEIFS(OSA!$S:$S,OSA!$C:$C,Pivot!$I4)," ")</f>
        <v xml:space="preserve"> </v>
      </c>
      <c r="K4" s="42" t="str">
        <f t="shared" ref="K4:K67" si="1">IFERROR(1-(J4)," ")</f>
        <v xml:space="preserve"> </v>
      </c>
      <c r="L4" s="46">
        <v>45108</v>
      </c>
      <c r="N4" t="s">
        <v>66</v>
      </c>
      <c r="O4" t="s">
        <v>17</v>
      </c>
      <c r="P4" t="s">
        <v>2329</v>
      </c>
      <c r="Q4" t="s">
        <v>65</v>
      </c>
      <c r="R4" s="42">
        <f>'By Brand'!F4</f>
        <v>0.9385964912280701</v>
      </c>
      <c r="S4" t="s">
        <v>3045</v>
      </c>
      <c r="U4" t="s">
        <v>17</v>
      </c>
      <c r="V4" t="s">
        <v>2329</v>
      </c>
      <c r="W4" t="s">
        <v>66</v>
      </c>
      <c r="X4" s="42">
        <f>'By Category'!E4</f>
        <v>0.9385964912280701</v>
      </c>
      <c r="Y4" t="s">
        <v>3045</v>
      </c>
      <c r="AA4" t="s">
        <v>1648</v>
      </c>
      <c r="AB4" t="s">
        <v>65</v>
      </c>
      <c r="AC4" s="46">
        <v>45108</v>
      </c>
      <c r="AD4" s="47">
        <f>IFERROR(AVERAGEIFS(OSA!$S:$S,OSA!$C:$C,$AA4,OSA!$D:$D,$AB4)," ")</f>
        <v>0.9642857142857143</v>
      </c>
      <c r="AE4" s="42">
        <f t="shared" ref="AE4:AE67" si="2">IFERROR(1-(AD4)," ")</f>
        <v>3.5714285714285698E-2</v>
      </c>
    </row>
    <row r="5" spans="1:31" x14ac:dyDescent="0.35">
      <c r="B5" s="47" t="e">
        <f>'By Customer'!#REF!</f>
        <v>#REF!</v>
      </c>
      <c r="C5" s="42" t="str">
        <f t="shared" si="0"/>
        <v xml:space="preserve"> </v>
      </c>
      <c r="D5" t="s">
        <v>3059</v>
      </c>
      <c r="J5" s="2" t="str">
        <f>IFERROR(AVERAGEIFS(OSA!$S:$S,OSA!$C:$C,Pivot!$I5)," ")</f>
        <v xml:space="preserve"> </v>
      </c>
      <c r="K5" s="42" t="str">
        <f t="shared" si="1"/>
        <v xml:space="preserve"> </v>
      </c>
      <c r="L5" s="46">
        <v>45108</v>
      </c>
      <c r="N5" t="s">
        <v>120</v>
      </c>
      <c r="O5" t="s">
        <v>17</v>
      </c>
      <c r="P5" t="s">
        <v>2329</v>
      </c>
      <c r="Q5" t="s">
        <v>119</v>
      </c>
      <c r="R5" s="42">
        <f>'By Brand'!F5</f>
        <v>0.96354166666666674</v>
      </c>
      <c r="S5" t="s">
        <v>3045</v>
      </c>
      <c r="U5" t="s">
        <v>17</v>
      </c>
      <c r="V5" t="s">
        <v>2329</v>
      </c>
      <c r="W5" t="s">
        <v>120</v>
      </c>
      <c r="X5" s="42">
        <f>'By Category'!E5</f>
        <v>0.96354166666666674</v>
      </c>
      <c r="Y5" t="s">
        <v>3045</v>
      </c>
      <c r="AA5" t="s">
        <v>1648</v>
      </c>
      <c r="AB5" t="s">
        <v>119</v>
      </c>
      <c r="AC5" s="46">
        <v>45108</v>
      </c>
      <c r="AD5" s="47">
        <f>IFERROR(AVERAGEIFS(OSA!$S:$S,OSA!$C:$C,$AA5,OSA!$D:$D,$AB5)," ")</f>
        <v>0.92</v>
      </c>
      <c r="AE5" s="42">
        <f t="shared" si="2"/>
        <v>7.999999999999996E-2</v>
      </c>
    </row>
    <row r="6" spans="1:31" x14ac:dyDescent="0.35">
      <c r="A6" t="s">
        <v>1648</v>
      </c>
      <c r="B6" s="47">
        <f>'By Customer'!C13</f>
        <v>0.96768707482993199</v>
      </c>
      <c r="C6" s="42">
        <f t="shared" si="0"/>
        <v>3.2312925170068008E-2</v>
      </c>
      <c r="D6" t="s">
        <v>3059</v>
      </c>
      <c r="I6" t="s">
        <v>1648</v>
      </c>
      <c r="J6" s="2" t="str">
        <f>IFERROR(AVERAGEIFS(OSA!$S:$S,OSA!#REF!,Pivot!$I6)," ")</f>
        <v xml:space="preserve"> </v>
      </c>
      <c r="K6" s="42" t="str">
        <f t="shared" si="1"/>
        <v xml:space="preserve"> </v>
      </c>
      <c r="L6" s="46">
        <v>45108</v>
      </c>
      <c r="N6" t="s">
        <v>194</v>
      </c>
      <c r="O6" t="s">
        <v>17</v>
      </c>
      <c r="P6" t="s">
        <v>2329</v>
      </c>
      <c r="Q6" t="s">
        <v>193</v>
      </c>
      <c r="R6" s="42">
        <f>'By Brand'!F6</f>
        <v>0.97037037037037044</v>
      </c>
      <c r="S6" t="s">
        <v>3045</v>
      </c>
      <c r="U6" t="s">
        <v>17</v>
      </c>
      <c r="V6" t="s">
        <v>2329</v>
      </c>
      <c r="W6" t="s">
        <v>194</v>
      </c>
      <c r="X6" s="42">
        <f>'By Category'!E6</f>
        <v>0.96581196581196593</v>
      </c>
      <c r="Y6" t="s">
        <v>3045</v>
      </c>
      <c r="AA6" t="s">
        <v>1648</v>
      </c>
      <c r="AB6" t="s">
        <v>193</v>
      </c>
      <c r="AC6" s="46">
        <v>45108</v>
      </c>
      <c r="AD6" s="47">
        <f>IFERROR(AVERAGEIFS(OSA!$S:$S,OSA!$C:$C,$AA6,OSA!$D:$D,$AB6)," ")</f>
        <v>0.94</v>
      </c>
      <c r="AE6" s="42">
        <f t="shared" si="2"/>
        <v>6.0000000000000053E-2</v>
      </c>
    </row>
    <row r="7" spans="1:31" x14ac:dyDescent="0.35">
      <c r="A7" t="s">
        <v>2305</v>
      </c>
      <c r="B7" s="47">
        <f>'By Customer'!C14</f>
        <v>0.79653679653679654</v>
      </c>
      <c r="C7" s="42">
        <f t="shared" si="0"/>
        <v>0.20346320346320346</v>
      </c>
      <c r="D7" t="s">
        <v>3059</v>
      </c>
      <c r="I7" t="s">
        <v>2305</v>
      </c>
      <c r="J7" s="2" t="str">
        <f>IFERROR(AVERAGEIFS(OSA!$S:$S,OSA!#REF!,Pivot!$I7)," ")</f>
        <v xml:space="preserve"> </v>
      </c>
      <c r="K7" s="42" t="str">
        <f t="shared" si="1"/>
        <v xml:space="preserve"> </v>
      </c>
      <c r="L7" s="46">
        <v>45108</v>
      </c>
      <c r="N7" t="s">
        <v>194</v>
      </c>
      <c r="O7" t="s">
        <v>17</v>
      </c>
      <c r="P7" t="s">
        <v>2329</v>
      </c>
      <c r="Q7" t="s">
        <v>248</v>
      </c>
      <c r="R7" s="42">
        <f>'By Brand'!F7</f>
        <v>0.9642857142857143</v>
      </c>
      <c r="S7" t="s">
        <v>3045</v>
      </c>
      <c r="U7" t="s">
        <v>17</v>
      </c>
      <c r="V7" t="s">
        <v>2329</v>
      </c>
      <c r="W7" t="s">
        <v>295</v>
      </c>
      <c r="X7" s="42">
        <f>'By Category'!E7</f>
        <v>0.9857723577235773</v>
      </c>
      <c r="Y7" t="s">
        <v>3045</v>
      </c>
      <c r="AA7" t="s">
        <v>1648</v>
      </c>
      <c r="AB7" t="s">
        <v>248</v>
      </c>
      <c r="AC7" s="46">
        <v>45108</v>
      </c>
      <c r="AD7" s="47">
        <f>IFERROR(AVERAGEIFS(OSA!$S:$S,OSA!$C:$C,$AA7,OSA!$D:$D,$AB7)," ")</f>
        <v>1</v>
      </c>
      <c r="AE7" s="42">
        <f t="shared" si="2"/>
        <v>0</v>
      </c>
    </row>
    <row r="8" spans="1:31" x14ac:dyDescent="0.35">
      <c r="A8" t="s">
        <v>2517</v>
      </c>
      <c r="B8" s="47">
        <f>'By Customer'!C15</f>
        <v>1</v>
      </c>
      <c r="C8" s="42">
        <f t="shared" si="0"/>
        <v>0</v>
      </c>
      <c r="D8" t="s">
        <v>3059</v>
      </c>
      <c r="I8" t="s">
        <v>2517</v>
      </c>
      <c r="J8" s="2">
        <f>IFERROR(AVERAGEIFS(OSA!$S:$S,OSA!$C:$C,Pivot!$I8)," ")</f>
        <v>1</v>
      </c>
      <c r="K8" s="42">
        <f t="shared" si="1"/>
        <v>0</v>
      </c>
      <c r="L8" s="46">
        <v>45108</v>
      </c>
      <c r="N8" t="s">
        <v>295</v>
      </c>
      <c r="O8" t="s">
        <v>17</v>
      </c>
      <c r="P8" t="s">
        <v>2329</v>
      </c>
      <c r="Q8" t="s">
        <v>294</v>
      </c>
      <c r="R8" s="42">
        <f>'By Brand'!F8</f>
        <v>0.98594377510040176</v>
      </c>
      <c r="S8" t="s">
        <v>3045</v>
      </c>
      <c r="U8" t="s">
        <v>17</v>
      </c>
      <c r="V8" t="s">
        <v>2329</v>
      </c>
      <c r="W8" t="s">
        <v>406</v>
      </c>
      <c r="X8" s="42">
        <f>'By Category'!E8</f>
        <v>1</v>
      </c>
      <c r="Y8" t="s">
        <v>3045</v>
      </c>
      <c r="AA8" t="s">
        <v>1648</v>
      </c>
      <c r="AB8" t="s">
        <v>294</v>
      </c>
      <c r="AC8" s="46">
        <v>45108</v>
      </c>
      <c r="AD8" s="47">
        <f>IFERROR(AVERAGEIFS(OSA!$S:$S,OSA!$C:$C,$AA8,OSA!$D:$D,$AB8)," ")</f>
        <v>0.98837209302325579</v>
      </c>
      <c r="AE8" s="42">
        <f t="shared" si="2"/>
        <v>1.1627906976744207E-2</v>
      </c>
    </row>
    <row r="9" spans="1:31" x14ac:dyDescent="0.35">
      <c r="A9" t="s">
        <v>2657</v>
      </c>
      <c r="B9" s="47">
        <f>'By Customer'!C16</f>
        <v>1</v>
      </c>
      <c r="C9" s="42">
        <f t="shared" si="0"/>
        <v>0</v>
      </c>
      <c r="D9" t="s">
        <v>3059</v>
      </c>
      <c r="I9" t="s">
        <v>2657</v>
      </c>
      <c r="J9" s="2">
        <f>IFERROR(AVERAGEIFS(OSA!$S:$S,OSA!$C:$C,Pivot!$I9)," ")</f>
        <v>1</v>
      </c>
      <c r="K9" s="42">
        <f t="shared" si="1"/>
        <v>0</v>
      </c>
      <c r="L9" s="46">
        <v>45108</v>
      </c>
      <c r="N9" t="s">
        <v>406</v>
      </c>
      <c r="O9" t="s">
        <v>17</v>
      </c>
      <c r="P9" t="s">
        <v>2329</v>
      </c>
      <c r="Q9" t="s">
        <v>405</v>
      </c>
      <c r="R9" s="42">
        <f>'By Brand'!F9</f>
        <v>1</v>
      </c>
      <c r="S9" t="s">
        <v>3045</v>
      </c>
      <c r="U9" t="s">
        <v>17</v>
      </c>
      <c r="V9" t="s">
        <v>2329</v>
      </c>
      <c r="W9" t="s">
        <v>456</v>
      </c>
      <c r="X9" s="42" t="str">
        <f>'By Category'!E9</f>
        <v xml:space="preserve"> </v>
      </c>
      <c r="Y9" t="s">
        <v>3045</v>
      </c>
      <c r="AA9" t="s">
        <v>1648</v>
      </c>
      <c r="AB9" t="s">
        <v>405</v>
      </c>
      <c r="AC9" s="46">
        <v>45108</v>
      </c>
      <c r="AD9" s="47">
        <f>IFERROR(AVERAGEIFS(OSA!$S:$S,OSA!$C:$C,$AA9,OSA!$D:$D,$AB9)," ")</f>
        <v>0.95833333333333337</v>
      </c>
      <c r="AE9" s="42">
        <f t="shared" si="2"/>
        <v>4.166666666666663E-2</v>
      </c>
    </row>
    <row r="10" spans="1:31" x14ac:dyDescent="0.35">
      <c r="A10" t="s">
        <v>2329</v>
      </c>
      <c r="B10" s="47">
        <f>'By Customer'!D11</f>
        <v>0.96417910447761201</v>
      </c>
      <c r="C10" s="42">
        <f t="shared" si="0"/>
        <v>3.5820895522387985E-2</v>
      </c>
      <c r="D10" t="s">
        <v>3060</v>
      </c>
      <c r="I10" t="s">
        <v>2329</v>
      </c>
      <c r="J10" s="2" t="str">
        <f>IFERROR(AVERAGEIFS(OSA!$T:$T,OSA!$C:$C,Pivot!$I10)," ")</f>
        <v xml:space="preserve"> </v>
      </c>
      <c r="K10" s="42" t="str">
        <f t="shared" si="1"/>
        <v xml:space="preserve"> </v>
      </c>
      <c r="L10" s="46">
        <f t="shared" ref="L10:L73" si="3">L3+1</f>
        <v>45109</v>
      </c>
      <c r="N10" t="s">
        <v>456</v>
      </c>
      <c r="O10" t="s">
        <v>17</v>
      </c>
      <c r="P10" t="s">
        <v>2329</v>
      </c>
      <c r="Q10" t="s">
        <v>455</v>
      </c>
      <c r="R10" s="42" t="str">
        <f>'By Brand'!F10</f>
        <v xml:space="preserve"> </v>
      </c>
      <c r="S10" t="s">
        <v>3045</v>
      </c>
      <c r="U10" t="s">
        <v>17</v>
      </c>
      <c r="V10" t="s">
        <v>2329</v>
      </c>
      <c r="W10" t="s">
        <v>695</v>
      </c>
      <c r="X10" s="42">
        <f>'By Category'!E10</f>
        <v>0.85833333333333317</v>
      </c>
      <c r="Y10" t="s">
        <v>3045</v>
      </c>
      <c r="AA10" t="s">
        <v>1648</v>
      </c>
      <c r="AB10" t="s">
        <v>455</v>
      </c>
      <c r="AC10" s="46">
        <v>45108</v>
      </c>
      <c r="AD10" s="47" t="str">
        <f>IFERROR(AVERAGEIFS(OSA!$S:$S,OSA!$C:$C,$AA10,OSA!$D:$D,$AB10)," ")</f>
        <v xml:space="preserve"> </v>
      </c>
      <c r="AE10" s="42" t="str">
        <f t="shared" si="2"/>
        <v xml:space="preserve"> </v>
      </c>
    </row>
    <row r="11" spans="1:31" x14ac:dyDescent="0.35">
      <c r="A11" t="s">
        <v>806</v>
      </c>
      <c r="B11" s="47">
        <f>'By Customer'!D12</f>
        <v>0</v>
      </c>
      <c r="C11" s="42">
        <f t="shared" si="0"/>
        <v>1</v>
      </c>
      <c r="D11" t="s">
        <v>3060</v>
      </c>
      <c r="I11" t="s">
        <v>806</v>
      </c>
      <c r="J11" s="2" t="str">
        <f>IFERROR(AVERAGEIFS(OSA!$T:$T,OSA!$C:$C,Pivot!$I11)," ")</f>
        <v xml:space="preserve"> </v>
      </c>
      <c r="K11" s="42" t="str">
        <f t="shared" si="1"/>
        <v xml:space="preserve"> </v>
      </c>
      <c r="L11" s="46">
        <f t="shared" si="3"/>
        <v>45109</v>
      </c>
      <c r="N11" t="s">
        <v>194</v>
      </c>
      <c r="O11" t="s">
        <v>17</v>
      </c>
      <c r="P11" t="s">
        <v>2329</v>
      </c>
      <c r="Q11" t="s">
        <v>549</v>
      </c>
      <c r="R11" s="42">
        <f>'By Brand'!F11</f>
        <v>0.95870206489675514</v>
      </c>
      <c r="S11" t="s">
        <v>3045</v>
      </c>
      <c r="U11" t="s">
        <v>17</v>
      </c>
      <c r="V11" t="s">
        <v>2329</v>
      </c>
      <c r="W11" t="s">
        <v>711</v>
      </c>
      <c r="X11" s="42">
        <f>'By Category'!E11</f>
        <v>1</v>
      </c>
      <c r="Y11" t="s">
        <v>3045</v>
      </c>
      <c r="AA11" t="s">
        <v>1648</v>
      </c>
      <c r="AB11" t="s">
        <v>549</v>
      </c>
      <c r="AC11" s="46">
        <v>45108</v>
      </c>
      <c r="AD11" s="47">
        <f>IFERROR(AVERAGEIFS(OSA!$S:$S,OSA!$C:$C,$AA11,OSA!$D:$D,$AB11)," ")</f>
        <v>0.98305084745762716</v>
      </c>
      <c r="AE11" s="42">
        <f t="shared" si="2"/>
        <v>1.6949152542372836E-2</v>
      </c>
    </row>
    <row r="12" spans="1:31" x14ac:dyDescent="0.35">
      <c r="B12" s="47" t="e">
        <f>'By Customer'!#REF!</f>
        <v>#REF!</v>
      </c>
      <c r="C12" s="42" t="str">
        <f t="shared" si="0"/>
        <v xml:space="preserve"> </v>
      </c>
      <c r="D12" t="s">
        <v>3060</v>
      </c>
      <c r="J12" s="2" t="str">
        <f>IFERROR(AVERAGEIFS(OSA!$T:$T,OSA!$C:$C,Pivot!$I12)," ")</f>
        <v xml:space="preserve"> </v>
      </c>
      <c r="K12" s="42" t="str">
        <f t="shared" si="1"/>
        <v xml:space="preserve"> </v>
      </c>
      <c r="L12" s="46">
        <f t="shared" si="3"/>
        <v>45109</v>
      </c>
      <c r="N12" t="s">
        <v>194</v>
      </c>
      <c r="O12" t="s">
        <v>17</v>
      </c>
      <c r="P12" t="s">
        <v>2329</v>
      </c>
      <c r="Q12" t="s">
        <v>650</v>
      </c>
      <c r="R12" s="42">
        <f>'By Brand'!F12</f>
        <v>1</v>
      </c>
      <c r="S12" t="s">
        <v>3045</v>
      </c>
      <c r="U12" t="s">
        <v>17</v>
      </c>
      <c r="V12" t="s">
        <v>806</v>
      </c>
      <c r="W12" t="s">
        <v>20</v>
      </c>
      <c r="X12" s="42" t="str">
        <f>'By Category'!E12</f>
        <v xml:space="preserve"> </v>
      </c>
      <c r="Y12" t="s">
        <v>3045</v>
      </c>
      <c r="AA12" t="s">
        <v>1648</v>
      </c>
      <c r="AB12" t="s">
        <v>650</v>
      </c>
      <c r="AC12" s="46">
        <v>45108</v>
      </c>
      <c r="AD12" s="47">
        <f>IFERROR(AVERAGEIFS(OSA!$S:$S,OSA!$C:$C,$AA12,OSA!$D:$D,$AB12)," ")</f>
        <v>1</v>
      </c>
      <c r="AE12" s="42">
        <f t="shared" si="2"/>
        <v>0</v>
      </c>
    </row>
    <row r="13" spans="1:31" x14ac:dyDescent="0.35">
      <c r="A13" t="s">
        <v>1648</v>
      </c>
      <c r="B13" s="47">
        <f>'By Customer'!D13</f>
        <v>0.95877342419080058</v>
      </c>
      <c r="C13" s="42">
        <f t="shared" si="0"/>
        <v>4.1226575809199417E-2</v>
      </c>
      <c r="D13" t="s">
        <v>3060</v>
      </c>
      <c r="I13" t="s">
        <v>1648</v>
      </c>
      <c r="J13" s="2" t="str">
        <f>IFERROR(AVERAGEIFS(OSA!$T:$T,OSA!#REF!,Pivot!$I13)," ")</f>
        <v xml:space="preserve"> </v>
      </c>
      <c r="K13" s="42" t="str">
        <f t="shared" si="1"/>
        <v xml:space="preserve"> </v>
      </c>
      <c r="L13" s="46">
        <f t="shared" si="3"/>
        <v>45109</v>
      </c>
      <c r="N13" t="s">
        <v>695</v>
      </c>
      <c r="O13" t="s">
        <v>17</v>
      </c>
      <c r="P13" t="s">
        <v>2329</v>
      </c>
      <c r="Q13" t="s">
        <v>694</v>
      </c>
      <c r="R13" s="42">
        <f>'By Brand'!F13</f>
        <v>0.85833333333333317</v>
      </c>
      <c r="S13" t="s">
        <v>3045</v>
      </c>
      <c r="U13" t="s">
        <v>17</v>
      </c>
      <c r="V13" t="s">
        <v>806</v>
      </c>
      <c r="W13" t="s">
        <v>66</v>
      </c>
      <c r="X13" s="42" t="str">
        <f>'By Category'!E13</f>
        <v xml:space="preserve"> </v>
      </c>
      <c r="Y13" t="s">
        <v>3045</v>
      </c>
      <c r="AA13" t="s">
        <v>1648</v>
      </c>
      <c r="AB13" t="s">
        <v>694</v>
      </c>
      <c r="AC13" s="46">
        <v>45108</v>
      </c>
      <c r="AD13" s="47">
        <f>IFERROR(AVERAGEIFS(OSA!$S:$S,OSA!$C:$C,$AA13,OSA!$D:$D,$AB13)," ")</f>
        <v>1</v>
      </c>
      <c r="AE13" s="42">
        <f t="shared" si="2"/>
        <v>0</v>
      </c>
    </row>
    <row r="14" spans="1:31" x14ac:dyDescent="0.35">
      <c r="A14" t="s">
        <v>2305</v>
      </c>
      <c r="B14" s="47">
        <f>'By Customer'!D14</f>
        <v>0.77056277056277056</v>
      </c>
      <c r="C14" s="42">
        <f t="shared" si="0"/>
        <v>0.22943722943722944</v>
      </c>
      <c r="D14" t="s">
        <v>3060</v>
      </c>
      <c r="I14" t="s">
        <v>2305</v>
      </c>
      <c r="J14" s="2" t="str">
        <f>IFERROR(AVERAGEIFS(OSA!$T:$T,OSA!#REF!,Pivot!$I14)," ")</f>
        <v xml:space="preserve"> </v>
      </c>
      <c r="K14" s="42" t="str">
        <f t="shared" si="1"/>
        <v xml:space="preserve"> </v>
      </c>
      <c r="L14" s="46">
        <f t="shared" si="3"/>
        <v>45109</v>
      </c>
      <c r="N14" t="s">
        <v>711</v>
      </c>
      <c r="O14" t="s">
        <v>17</v>
      </c>
      <c r="P14" t="s">
        <v>2329</v>
      </c>
      <c r="Q14" t="s">
        <v>710</v>
      </c>
      <c r="R14" s="42">
        <f>'By Brand'!F14</f>
        <v>1</v>
      </c>
      <c r="S14" t="s">
        <v>3045</v>
      </c>
      <c r="U14" t="s">
        <v>17</v>
      </c>
      <c r="V14" t="s">
        <v>806</v>
      </c>
      <c r="W14" t="s">
        <v>120</v>
      </c>
      <c r="X14" s="42" t="str">
        <f>'By Category'!E14</f>
        <v xml:space="preserve"> </v>
      </c>
      <c r="Y14" t="s">
        <v>3045</v>
      </c>
      <c r="AA14" t="s">
        <v>1648</v>
      </c>
      <c r="AB14" t="s">
        <v>710</v>
      </c>
      <c r="AC14" s="46">
        <v>45108</v>
      </c>
      <c r="AD14" s="47">
        <f>IFERROR(AVERAGEIFS(OSA!$S:$S,OSA!$C:$C,$AA14,OSA!$D:$D,$AB14)," ")</f>
        <v>1</v>
      </c>
      <c r="AE14" s="42">
        <f t="shared" si="2"/>
        <v>0</v>
      </c>
    </row>
    <row r="15" spans="1:31" x14ac:dyDescent="0.35">
      <c r="A15" t="s">
        <v>2517</v>
      </c>
      <c r="B15" s="47">
        <f>'By Customer'!D15</f>
        <v>0.99891267376515835</v>
      </c>
      <c r="C15" s="42">
        <f t="shared" si="0"/>
        <v>1.0873262348416457E-3</v>
      </c>
      <c r="D15" t="s">
        <v>3060</v>
      </c>
      <c r="I15" t="s">
        <v>2517</v>
      </c>
      <c r="J15" s="2" t="str">
        <f>IFERROR(AVERAGEIFS(OSA!$T:$T,OSA!$C:$C,Pivot!$I15)," ")</f>
        <v xml:space="preserve"> </v>
      </c>
      <c r="K15" s="42" t="str">
        <f t="shared" si="1"/>
        <v xml:space="preserve"> </v>
      </c>
      <c r="L15" s="46">
        <f t="shared" si="3"/>
        <v>45109</v>
      </c>
      <c r="N15" t="s">
        <v>20</v>
      </c>
      <c r="O15" t="s">
        <v>17</v>
      </c>
      <c r="P15" t="s">
        <v>806</v>
      </c>
      <c r="Q15" t="s">
        <v>19</v>
      </c>
      <c r="R15" s="42" t="str">
        <f>'By Brand'!F17</f>
        <v xml:space="preserve"> </v>
      </c>
      <c r="S15" t="s">
        <v>3045</v>
      </c>
      <c r="U15" t="s">
        <v>17</v>
      </c>
      <c r="V15" t="s">
        <v>806</v>
      </c>
      <c r="W15" t="s">
        <v>194</v>
      </c>
      <c r="X15" s="42" t="str">
        <f>'By Category'!E15</f>
        <v xml:space="preserve"> </v>
      </c>
      <c r="Y15" t="s">
        <v>3045</v>
      </c>
      <c r="AA15" t="s">
        <v>2305</v>
      </c>
      <c r="AB15" t="s">
        <v>19</v>
      </c>
      <c r="AC15" s="46">
        <v>45108</v>
      </c>
      <c r="AD15" s="47" t="str">
        <f>IFERROR(AVERAGEIFS(OSA!$S:$S,OSA!$C:$C,$AA15,OSA!$D:$D,$AB15)," ")</f>
        <v xml:space="preserve"> </v>
      </c>
      <c r="AE15" s="42" t="str">
        <f t="shared" si="2"/>
        <v xml:space="preserve"> </v>
      </c>
    </row>
    <row r="16" spans="1:31" x14ac:dyDescent="0.35">
      <c r="A16" t="s">
        <v>2657</v>
      </c>
      <c r="B16" s="47">
        <f>'By Customer'!D16</f>
        <v>0.99919517102615685</v>
      </c>
      <c r="C16" s="42">
        <f t="shared" si="0"/>
        <v>8.0482897384315244E-4</v>
      </c>
      <c r="D16" t="s">
        <v>3060</v>
      </c>
      <c r="I16" t="s">
        <v>2657</v>
      </c>
      <c r="J16" s="2" t="str">
        <f>IFERROR(AVERAGEIFS(OSA!$T:$T,OSA!$C:$C,Pivot!$I16)," ")</f>
        <v xml:space="preserve"> </v>
      </c>
      <c r="K16" s="42" t="str">
        <f t="shared" si="1"/>
        <v xml:space="preserve"> </v>
      </c>
      <c r="L16" s="46">
        <f t="shared" si="3"/>
        <v>45109</v>
      </c>
      <c r="N16" t="s">
        <v>66</v>
      </c>
      <c r="O16" t="s">
        <v>17</v>
      </c>
      <c r="P16" t="s">
        <v>806</v>
      </c>
      <c r="Q16" t="s">
        <v>65</v>
      </c>
      <c r="R16" s="42" t="str">
        <f>'By Brand'!F18</f>
        <v xml:space="preserve"> </v>
      </c>
      <c r="S16" t="s">
        <v>3045</v>
      </c>
      <c r="U16" t="s">
        <v>17</v>
      </c>
      <c r="V16" t="s">
        <v>806</v>
      </c>
      <c r="W16" t="s">
        <v>295</v>
      </c>
      <c r="X16" s="42" t="str">
        <f>'By Category'!E16</f>
        <v xml:space="preserve"> </v>
      </c>
      <c r="Y16" t="s">
        <v>3045</v>
      </c>
      <c r="AA16" t="s">
        <v>2305</v>
      </c>
      <c r="AB16" t="s">
        <v>65</v>
      </c>
      <c r="AC16" s="46">
        <v>45108</v>
      </c>
      <c r="AD16" s="47">
        <f>IFERROR(AVERAGEIFS(OSA!$S:$S,OSA!$C:$C,$AA16,OSA!$D:$D,$AB16)," ")</f>
        <v>0.2857142857142857</v>
      </c>
      <c r="AE16" s="42">
        <f t="shared" si="2"/>
        <v>0.7142857142857143</v>
      </c>
    </row>
    <row r="17" spans="1:31" x14ac:dyDescent="0.35">
      <c r="A17" t="s">
        <v>2329</v>
      </c>
      <c r="B17" s="47">
        <f>'By Customer'!E11</f>
        <v>0</v>
      </c>
      <c r="C17" s="42">
        <f t="shared" si="0"/>
        <v>1</v>
      </c>
      <c r="D17" t="s">
        <v>3061</v>
      </c>
      <c r="I17" t="s">
        <v>2329</v>
      </c>
      <c r="J17" s="2" t="str">
        <f>IFERROR(AVERAGEIFS(OSA!$U:$U,OSA!$C:$C,Pivot!$I17)," ")</f>
        <v xml:space="preserve"> </v>
      </c>
      <c r="K17" s="42" t="str">
        <f t="shared" si="1"/>
        <v xml:space="preserve"> </v>
      </c>
      <c r="L17" s="46">
        <f t="shared" si="3"/>
        <v>45110</v>
      </c>
      <c r="N17" t="s">
        <v>120</v>
      </c>
      <c r="O17" t="s">
        <v>17</v>
      </c>
      <c r="P17" t="s">
        <v>806</v>
      </c>
      <c r="Q17" t="s">
        <v>119</v>
      </c>
      <c r="R17" s="42" t="str">
        <f>'By Brand'!F19</f>
        <v xml:space="preserve"> </v>
      </c>
      <c r="S17" t="s">
        <v>3045</v>
      </c>
      <c r="U17" t="s">
        <v>17</v>
      </c>
      <c r="V17" t="s">
        <v>806</v>
      </c>
      <c r="W17" t="s">
        <v>406</v>
      </c>
      <c r="X17" s="42" t="str">
        <f>'By Category'!E17</f>
        <v xml:space="preserve"> </v>
      </c>
      <c r="Y17" t="s">
        <v>3045</v>
      </c>
      <c r="AA17" t="s">
        <v>2305</v>
      </c>
      <c r="AB17" t="s">
        <v>119</v>
      </c>
      <c r="AC17" s="46">
        <v>45108</v>
      </c>
      <c r="AD17" s="47">
        <f>IFERROR(AVERAGEIFS(OSA!$S:$S,OSA!$C:$C,$AA17,OSA!$D:$D,$AB17)," ")</f>
        <v>0.75</v>
      </c>
      <c r="AE17" s="42">
        <f t="shared" si="2"/>
        <v>0.25</v>
      </c>
    </row>
    <row r="18" spans="1:31" x14ac:dyDescent="0.35">
      <c r="A18" t="s">
        <v>806</v>
      </c>
      <c r="B18" s="47">
        <f>'By Customer'!E12</f>
        <v>0</v>
      </c>
      <c r="C18" s="42">
        <f t="shared" si="0"/>
        <v>1</v>
      </c>
      <c r="D18" t="s">
        <v>3061</v>
      </c>
      <c r="I18" t="s">
        <v>806</v>
      </c>
      <c r="J18" s="2" t="str">
        <f>IFERROR(AVERAGEIFS(OSA!$U:$U,OSA!$C:$C,Pivot!$I18)," ")</f>
        <v xml:space="preserve"> </v>
      </c>
      <c r="K18" s="42" t="str">
        <f t="shared" si="1"/>
        <v xml:space="preserve"> </v>
      </c>
      <c r="L18" s="46">
        <f>L12+1</f>
        <v>45110</v>
      </c>
      <c r="N18" t="s">
        <v>194</v>
      </c>
      <c r="O18" t="s">
        <v>17</v>
      </c>
      <c r="P18" t="s">
        <v>806</v>
      </c>
      <c r="Q18" t="s">
        <v>193</v>
      </c>
      <c r="R18" s="42" t="str">
        <f>'By Brand'!F20</f>
        <v xml:space="preserve"> </v>
      </c>
      <c r="S18" t="s">
        <v>3045</v>
      </c>
      <c r="U18" t="s">
        <v>17</v>
      </c>
      <c r="V18" t="s">
        <v>806</v>
      </c>
      <c r="W18" t="s">
        <v>456</v>
      </c>
      <c r="X18" s="42" t="str">
        <f>'By Category'!E18</f>
        <v xml:space="preserve"> </v>
      </c>
      <c r="Y18" t="s">
        <v>3045</v>
      </c>
      <c r="AA18" t="s">
        <v>2305</v>
      </c>
      <c r="AB18" t="s">
        <v>193</v>
      </c>
      <c r="AC18" s="46">
        <v>45108</v>
      </c>
      <c r="AD18" s="47">
        <f>IFERROR(AVERAGEIFS(OSA!$S:$S,OSA!$C:$C,$AA18,OSA!$D:$D,$AB18)," ")</f>
        <v>0.78787878787878785</v>
      </c>
      <c r="AE18" s="42">
        <f t="shared" si="2"/>
        <v>0.21212121212121215</v>
      </c>
    </row>
    <row r="19" spans="1:31" x14ac:dyDescent="0.35">
      <c r="B19" s="47" t="e">
        <f>'By Customer'!#REF!</f>
        <v>#REF!</v>
      </c>
      <c r="C19" s="42" t="str">
        <f t="shared" si="0"/>
        <v xml:space="preserve"> </v>
      </c>
      <c r="D19" t="s">
        <v>3061</v>
      </c>
      <c r="J19" s="2" t="str">
        <f>IFERROR(AVERAGEIFS(OSA!$U:$U,OSA!$C:$C,Pivot!$I19)," ")</f>
        <v xml:space="preserve"> </v>
      </c>
      <c r="K19" s="42" t="str">
        <f t="shared" si="1"/>
        <v xml:space="preserve"> </v>
      </c>
      <c r="L19" s="46">
        <f t="shared" si="3"/>
        <v>45110</v>
      </c>
      <c r="N19" t="s">
        <v>194</v>
      </c>
      <c r="O19" t="s">
        <v>17</v>
      </c>
      <c r="P19" t="s">
        <v>806</v>
      </c>
      <c r="Q19" t="s">
        <v>248</v>
      </c>
      <c r="R19" s="42" t="str">
        <f>'By Brand'!F21</f>
        <v xml:space="preserve"> </v>
      </c>
      <c r="S19" t="s">
        <v>3045</v>
      </c>
      <c r="U19" t="s">
        <v>17</v>
      </c>
      <c r="V19" t="s">
        <v>806</v>
      </c>
      <c r="W19" t="s">
        <v>695</v>
      </c>
      <c r="X19" s="42" t="str">
        <f>'By Category'!E19</f>
        <v xml:space="preserve"> </v>
      </c>
      <c r="Y19" t="s">
        <v>3045</v>
      </c>
      <c r="AA19" t="s">
        <v>2305</v>
      </c>
      <c r="AB19" t="s">
        <v>248</v>
      </c>
      <c r="AC19" s="46">
        <v>45108</v>
      </c>
      <c r="AD19" s="47">
        <f>IFERROR(AVERAGEIFS(OSA!$S:$S,OSA!$C:$C,$AA19,OSA!$D:$D,$AB19)," ")</f>
        <v>0.82608695652173914</v>
      </c>
      <c r="AE19" s="42">
        <f t="shared" si="2"/>
        <v>0.17391304347826086</v>
      </c>
    </row>
    <row r="20" spans="1:31" x14ac:dyDescent="0.35">
      <c r="A20" t="s">
        <v>1648</v>
      </c>
      <c r="B20" s="47">
        <f>'By Customer'!E13</f>
        <v>0</v>
      </c>
      <c r="C20" s="42">
        <f t="shared" si="0"/>
        <v>1</v>
      </c>
      <c r="D20" t="s">
        <v>3061</v>
      </c>
      <c r="I20" t="s">
        <v>1648</v>
      </c>
      <c r="J20" s="2" t="str">
        <f>IFERROR(AVERAGEIFS(OSA!$U:$U,OSA!#REF!,Pivot!$I20)," ")</f>
        <v xml:space="preserve"> </v>
      </c>
      <c r="K20" s="42" t="str">
        <f t="shared" si="1"/>
        <v xml:space="preserve"> </v>
      </c>
      <c r="L20" s="46">
        <f t="shared" si="3"/>
        <v>45110</v>
      </c>
      <c r="N20" t="s">
        <v>295</v>
      </c>
      <c r="O20" t="s">
        <v>17</v>
      </c>
      <c r="P20" t="s">
        <v>806</v>
      </c>
      <c r="Q20" t="s">
        <v>294</v>
      </c>
      <c r="R20" s="42" t="str">
        <f>'By Brand'!F22</f>
        <v xml:space="preserve"> </v>
      </c>
      <c r="S20" t="s">
        <v>3045</v>
      </c>
      <c r="U20" t="s">
        <v>17</v>
      </c>
      <c r="V20" t="s">
        <v>806</v>
      </c>
      <c r="W20" t="s">
        <v>711</v>
      </c>
      <c r="X20" s="42" t="str">
        <f>'By Category'!E20</f>
        <v xml:space="preserve"> </v>
      </c>
      <c r="Y20" t="s">
        <v>3045</v>
      </c>
      <c r="AA20" t="s">
        <v>2305</v>
      </c>
      <c r="AB20" t="s">
        <v>294</v>
      </c>
      <c r="AC20" s="46">
        <v>45108</v>
      </c>
      <c r="AD20" s="47" t="str">
        <f>IFERROR(AVERAGEIFS(OSA!$S:$S,OSA!$C:$C,$AA20,OSA!$D:$D,$AB20)," ")</f>
        <v xml:space="preserve"> </v>
      </c>
      <c r="AE20" s="42" t="str">
        <f t="shared" si="2"/>
        <v xml:space="preserve"> </v>
      </c>
    </row>
    <row r="21" spans="1:31" x14ac:dyDescent="0.35">
      <c r="A21" t="s">
        <v>2305</v>
      </c>
      <c r="B21" s="47">
        <f>'By Customer'!E14</f>
        <v>0</v>
      </c>
      <c r="C21" s="42">
        <f t="shared" si="0"/>
        <v>1</v>
      </c>
      <c r="D21" t="s">
        <v>3061</v>
      </c>
      <c r="I21" t="s">
        <v>2305</v>
      </c>
      <c r="J21" s="2" t="str">
        <f>IFERROR(AVERAGEIFS(OSA!$U:$U,OSA!#REF!,Pivot!$I21)," ")</f>
        <v xml:space="preserve"> </v>
      </c>
      <c r="K21" s="42" t="str">
        <f t="shared" si="1"/>
        <v xml:space="preserve"> </v>
      </c>
      <c r="L21" s="46">
        <f t="shared" si="3"/>
        <v>45110</v>
      </c>
      <c r="N21" t="s">
        <v>406</v>
      </c>
      <c r="O21" t="s">
        <v>17</v>
      </c>
      <c r="P21" t="s">
        <v>806</v>
      </c>
      <c r="Q21" t="s">
        <v>405</v>
      </c>
      <c r="R21" s="42" t="str">
        <f>'By Brand'!F23</f>
        <v xml:space="preserve"> </v>
      </c>
      <c r="S21" t="s">
        <v>3045</v>
      </c>
      <c r="U21" t="s">
        <v>17</v>
      </c>
      <c r="V21" t="s">
        <v>3042</v>
      </c>
      <c r="W21" t="s">
        <v>20</v>
      </c>
      <c r="X21" s="42" t="e">
        <f>'By Category'!#REF!</f>
        <v>#REF!</v>
      </c>
      <c r="Y21" t="s">
        <v>3045</v>
      </c>
      <c r="AA21" t="s">
        <v>2305</v>
      </c>
      <c r="AB21" t="s">
        <v>405</v>
      </c>
      <c r="AC21" s="46">
        <v>45108</v>
      </c>
      <c r="AD21" s="47">
        <f>IFERROR(AVERAGEIFS(OSA!$S:$S,OSA!$C:$C,$AA21,OSA!$D:$D,$AB21)," ")</f>
        <v>0.92</v>
      </c>
      <c r="AE21" s="42">
        <f t="shared" si="2"/>
        <v>7.999999999999996E-2</v>
      </c>
    </row>
    <row r="22" spans="1:31" x14ac:dyDescent="0.35">
      <c r="A22" t="s">
        <v>2517</v>
      </c>
      <c r="B22" s="47">
        <f>'By Customer'!E15</f>
        <v>0</v>
      </c>
      <c r="C22" s="42">
        <f t="shared" si="0"/>
        <v>1</v>
      </c>
      <c r="D22" t="s">
        <v>3061</v>
      </c>
      <c r="I22" t="s">
        <v>2517</v>
      </c>
      <c r="J22" s="2" t="str">
        <f>IFERROR(AVERAGEIFS(OSA!$U:$U,OSA!$C:$C,Pivot!$I22)," ")</f>
        <v xml:space="preserve"> </v>
      </c>
      <c r="K22" s="42" t="str">
        <f t="shared" si="1"/>
        <v xml:space="preserve"> </v>
      </c>
      <c r="L22" s="46">
        <f t="shared" si="3"/>
        <v>45110</v>
      </c>
      <c r="N22" t="s">
        <v>456</v>
      </c>
      <c r="O22" t="s">
        <v>17</v>
      </c>
      <c r="P22" t="s">
        <v>806</v>
      </c>
      <c r="Q22" t="s">
        <v>455</v>
      </c>
      <c r="R22" s="42" t="str">
        <f>'By Brand'!F24</f>
        <v xml:space="preserve"> </v>
      </c>
      <c r="S22" t="s">
        <v>3045</v>
      </c>
      <c r="U22" t="s">
        <v>17</v>
      </c>
      <c r="V22" t="s">
        <v>3042</v>
      </c>
      <c r="W22" t="s">
        <v>66</v>
      </c>
      <c r="X22" s="42" t="e">
        <f>'By Category'!#REF!</f>
        <v>#REF!</v>
      </c>
      <c r="Y22" t="s">
        <v>3045</v>
      </c>
      <c r="AA22" t="s">
        <v>2305</v>
      </c>
      <c r="AB22" t="s">
        <v>455</v>
      </c>
      <c r="AC22" s="46">
        <v>45108</v>
      </c>
      <c r="AD22" s="47" t="str">
        <f>IFERROR(AVERAGEIFS(OSA!$S:$S,OSA!$C:$C,$AA22,OSA!$D:$D,$AB22)," ")</f>
        <v xml:space="preserve"> </v>
      </c>
      <c r="AE22" s="42" t="str">
        <f t="shared" si="2"/>
        <v xml:space="preserve"> </v>
      </c>
    </row>
    <row r="23" spans="1:31" x14ac:dyDescent="0.35">
      <c r="A23" t="s">
        <v>2657</v>
      </c>
      <c r="B23" s="47">
        <f>'By Customer'!E16</f>
        <v>0</v>
      </c>
      <c r="C23" s="42">
        <f t="shared" si="0"/>
        <v>1</v>
      </c>
      <c r="D23" t="s">
        <v>3061</v>
      </c>
      <c r="I23" t="s">
        <v>2657</v>
      </c>
      <c r="J23" s="2" t="str">
        <f>IFERROR(AVERAGEIFS(OSA!$U:$U,OSA!$C:$C,Pivot!$I23)," ")</f>
        <v xml:space="preserve"> </v>
      </c>
      <c r="K23" s="42" t="str">
        <f t="shared" si="1"/>
        <v xml:space="preserve"> </v>
      </c>
      <c r="L23" s="46">
        <f t="shared" si="3"/>
        <v>45110</v>
      </c>
      <c r="N23" t="s">
        <v>194</v>
      </c>
      <c r="O23" t="s">
        <v>17</v>
      </c>
      <c r="P23" t="s">
        <v>806</v>
      </c>
      <c r="Q23" t="s">
        <v>549</v>
      </c>
      <c r="R23" s="42" t="str">
        <f>'By Brand'!F25</f>
        <v xml:space="preserve"> </v>
      </c>
      <c r="S23" t="s">
        <v>3045</v>
      </c>
      <c r="U23" t="s">
        <v>17</v>
      </c>
      <c r="V23" t="s">
        <v>3042</v>
      </c>
      <c r="W23" t="s">
        <v>120</v>
      </c>
      <c r="X23" s="42" t="e">
        <f>'By Category'!#REF!</f>
        <v>#REF!</v>
      </c>
      <c r="Y23" t="s">
        <v>3045</v>
      </c>
      <c r="AA23" t="s">
        <v>2305</v>
      </c>
      <c r="AB23" t="s">
        <v>549</v>
      </c>
      <c r="AC23" s="46">
        <v>45108</v>
      </c>
      <c r="AD23" s="47">
        <f>IFERROR(AVERAGEIFS(OSA!$S:$S,OSA!$C:$C,$AA23,OSA!$D:$D,$AB23)," ")</f>
        <v>0.80263157894736847</v>
      </c>
      <c r="AE23" s="42">
        <f t="shared" si="2"/>
        <v>0.19736842105263153</v>
      </c>
    </row>
    <row r="24" spans="1:31" x14ac:dyDescent="0.35">
      <c r="A24" t="s">
        <v>2329</v>
      </c>
      <c r="B24" s="47">
        <f>'By Customer'!F11</f>
        <v>0</v>
      </c>
      <c r="C24" s="42">
        <f t="shared" si="0"/>
        <v>1</v>
      </c>
      <c r="D24" t="s">
        <v>3062</v>
      </c>
      <c r="I24" t="s">
        <v>2329</v>
      </c>
      <c r="J24" s="2">
        <f>IFERROR(AVERAGEIFS(OSA!$V:$V,OSA!$C:$C,Pivot!$I24)," ")</f>
        <v>0.96517412935323388</v>
      </c>
      <c r="K24" s="42">
        <f t="shared" si="1"/>
        <v>3.4825870646766122E-2</v>
      </c>
      <c r="L24" s="46">
        <f t="shared" si="3"/>
        <v>45111</v>
      </c>
      <c r="N24" t="s">
        <v>194</v>
      </c>
      <c r="O24" t="s">
        <v>17</v>
      </c>
      <c r="P24" t="s">
        <v>806</v>
      </c>
      <c r="Q24" t="s">
        <v>650</v>
      </c>
      <c r="R24" s="42" t="str">
        <f>'By Brand'!F26</f>
        <v xml:space="preserve"> </v>
      </c>
      <c r="S24" t="s">
        <v>3045</v>
      </c>
      <c r="U24" t="s">
        <v>17</v>
      </c>
      <c r="V24" t="s">
        <v>3042</v>
      </c>
      <c r="W24" t="s">
        <v>194</v>
      </c>
      <c r="X24" s="42" t="e">
        <f>'By Category'!#REF!</f>
        <v>#REF!</v>
      </c>
      <c r="Y24" t="s">
        <v>3045</v>
      </c>
      <c r="AA24" t="s">
        <v>2305</v>
      </c>
      <c r="AB24" t="s">
        <v>650</v>
      </c>
      <c r="AC24" s="46">
        <v>45108</v>
      </c>
      <c r="AD24" s="47">
        <f>IFERROR(AVERAGEIFS(OSA!$S:$S,OSA!$C:$C,$AA24,OSA!$D:$D,$AB24)," ")</f>
        <v>0.8571428571428571</v>
      </c>
      <c r="AE24" s="42">
        <f t="shared" si="2"/>
        <v>0.1428571428571429</v>
      </c>
    </row>
    <row r="25" spans="1:31" x14ac:dyDescent="0.35">
      <c r="A25" t="s">
        <v>806</v>
      </c>
      <c r="B25" s="47">
        <f>'By Customer'!F12</f>
        <v>0</v>
      </c>
      <c r="C25" s="42">
        <f t="shared" si="0"/>
        <v>1</v>
      </c>
      <c r="D25" t="s">
        <v>3062</v>
      </c>
      <c r="I25" t="s">
        <v>806</v>
      </c>
      <c r="J25" s="2" t="str">
        <f>IFERROR(AVERAGEIFS(OSA!$V:$V,OSA!$C:$C,Pivot!$I25)," ")</f>
        <v xml:space="preserve"> </v>
      </c>
      <c r="K25" s="42" t="str">
        <f t="shared" si="1"/>
        <v xml:space="preserve"> </v>
      </c>
      <c r="L25" s="46">
        <f t="shared" si="3"/>
        <v>45111</v>
      </c>
      <c r="N25" t="s">
        <v>695</v>
      </c>
      <c r="O25" t="s">
        <v>17</v>
      </c>
      <c r="P25" t="s">
        <v>806</v>
      </c>
      <c r="Q25" t="s">
        <v>694</v>
      </c>
      <c r="R25" s="42" t="str">
        <f>'By Brand'!F27</f>
        <v xml:space="preserve"> </v>
      </c>
      <c r="S25" t="s">
        <v>3045</v>
      </c>
      <c r="U25" t="s">
        <v>17</v>
      </c>
      <c r="V25" t="s">
        <v>3042</v>
      </c>
      <c r="W25" t="s">
        <v>295</v>
      </c>
      <c r="X25" s="42" t="e">
        <f>'By Category'!#REF!</f>
        <v>#REF!</v>
      </c>
      <c r="Y25" t="s">
        <v>3045</v>
      </c>
      <c r="AA25" t="s">
        <v>2305</v>
      </c>
      <c r="AB25" t="s">
        <v>694</v>
      </c>
      <c r="AC25" s="46">
        <v>45108</v>
      </c>
      <c r="AD25" s="47" t="str">
        <f>IFERROR(AVERAGEIFS(OSA!$S:$S,OSA!$C:$C,$AA25,OSA!$D:$D,$AB25)," ")</f>
        <v xml:space="preserve"> </v>
      </c>
      <c r="AE25" s="42" t="str">
        <f t="shared" si="2"/>
        <v xml:space="preserve"> </v>
      </c>
    </row>
    <row r="26" spans="1:31" x14ac:dyDescent="0.35">
      <c r="B26" s="47" t="e">
        <f>'By Customer'!#REF!</f>
        <v>#REF!</v>
      </c>
      <c r="C26" s="42" t="str">
        <f t="shared" si="0"/>
        <v xml:space="preserve"> </v>
      </c>
      <c r="D26" t="s">
        <v>3062</v>
      </c>
      <c r="J26" s="2" t="str">
        <f>IFERROR(AVERAGEIFS(OSA!$V:$V,OSA!$C:$C,Pivot!$I26)," ")</f>
        <v xml:space="preserve"> </v>
      </c>
      <c r="K26" s="42" t="str">
        <f t="shared" si="1"/>
        <v xml:space="preserve"> </v>
      </c>
      <c r="L26" s="46">
        <f t="shared" si="3"/>
        <v>45111</v>
      </c>
      <c r="N26" t="s">
        <v>711</v>
      </c>
      <c r="O26" t="s">
        <v>17</v>
      </c>
      <c r="P26" t="s">
        <v>806</v>
      </c>
      <c r="Q26" t="s">
        <v>710</v>
      </c>
      <c r="R26" s="42" t="str">
        <f>'By Brand'!F28</f>
        <v xml:space="preserve"> </v>
      </c>
      <c r="S26" t="s">
        <v>3045</v>
      </c>
      <c r="U26" t="s">
        <v>17</v>
      </c>
      <c r="V26" t="s">
        <v>3042</v>
      </c>
      <c r="W26" t="s">
        <v>406</v>
      </c>
      <c r="X26" s="42" t="e">
        <f>'By Category'!#REF!</f>
        <v>#REF!</v>
      </c>
      <c r="Y26" t="s">
        <v>3045</v>
      </c>
      <c r="AA26" t="s">
        <v>2305</v>
      </c>
      <c r="AB26" t="s">
        <v>710</v>
      </c>
      <c r="AC26" s="46">
        <v>45108</v>
      </c>
      <c r="AD26" s="47">
        <f>IFERROR(AVERAGEIFS(OSA!$S:$S,OSA!$C:$C,$AA26,OSA!$D:$D,$AB26)," ")</f>
        <v>0.5</v>
      </c>
      <c r="AE26" s="42">
        <f t="shared" si="2"/>
        <v>0.5</v>
      </c>
    </row>
    <row r="27" spans="1:31" x14ac:dyDescent="0.35">
      <c r="A27" t="s">
        <v>1648</v>
      </c>
      <c r="B27" s="47">
        <f>'By Customer'!F13</f>
        <v>0</v>
      </c>
      <c r="C27" s="42">
        <f t="shared" si="0"/>
        <v>1</v>
      </c>
      <c r="D27" t="s">
        <v>3062</v>
      </c>
      <c r="I27" t="s">
        <v>1648</v>
      </c>
      <c r="J27" s="2" t="str">
        <f>IFERROR(AVERAGEIFS(OSA!$V:$V,OSA!#REF!,Pivot!$I27)," ")</f>
        <v xml:space="preserve"> </v>
      </c>
      <c r="K27" s="42" t="str">
        <f t="shared" si="1"/>
        <v xml:space="preserve"> </v>
      </c>
      <c r="L27" s="46">
        <f t="shared" si="3"/>
        <v>45111</v>
      </c>
      <c r="N27" t="s">
        <v>20</v>
      </c>
      <c r="O27" t="s">
        <v>17</v>
      </c>
      <c r="P27" t="s">
        <v>3042</v>
      </c>
      <c r="Q27" t="s">
        <v>19</v>
      </c>
      <c r="R27" s="42" t="e">
        <f>'By Brand'!#REF!</f>
        <v>#REF!</v>
      </c>
      <c r="S27" t="s">
        <v>3045</v>
      </c>
      <c r="U27" t="s">
        <v>17</v>
      </c>
      <c r="V27" t="s">
        <v>3042</v>
      </c>
      <c r="W27" t="s">
        <v>456</v>
      </c>
      <c r="X27" s="42" t="e">
        <f>'By Category'!#REF!</f>
        <v>#REF!</v>
      </c>
      <c r="Y27" t="s">
        <v>3045</v>
      </c>
      <c r="AA27" t="s">
        <v>2657</v>
      </c>
      <c r="AB27" t="s">
        <v>19</v>
      </c>
      <c r="AC27" s="46">
        <v>45108</v>
      </c>
      <c r="AD27" s="47">
        <f ca="1">IFERROR(AVERAGEIFS(OSA!$S:$S,OSA!$C:$C,$AA27,OSA!$D:$D,$AB27)," ")</f>
        <v>1</v>
      </c>
      <c r="AE27" s="42">
        <f t="shared" ca="1" si="2"/>
        <v>0</v>
      </c>
    </row>
    <row r="28" spans="1:31" x14ac:dyDescent="0.35">
      <c r="A28" t="s">
        <v>2305</v>
      </c>
      <c r="B28" s="47">
        <f>'By Customer'!F14</f>
        <v>0</v>
      </c>
      <c r="C28" s="42">
        <f t="shared" si="0"/>
        <v>1</v>
      </c>
      <c r="D28" t="s">
        <v>3062</v>
      </c>
      <c r="I28" t="s">
        <v>2305</v>
      </c>
      <c r="J28" s="2" t="str">
        <f>IFERROR(AVERAGEIFS(OSA!$V:$V,OSA!#REF!,Pivot!$I28)," ")</f>
        <v xml:space="preserve"> </v>
      </c>
      <c r="K28" s="42" t="str">
        <f t="shared" si="1"/>
        <v xml:space="preserve"> </v>
      </c>
      <c r="L28" s="46">
        <f t="shared" si="3"/>
        <v>45111</v>
      </c>
      <c r="N28" t="s">
        <v>66</v>
      </c>
      <c r="O28" t="s">
        <v>17</v>
      </c>
      <c r="P28" t="s">
        <v>3042</v>
      </c>
      <c r="Q28" t="s">
        <v>65</v>
      </c>
      <c r="R28" s="42" t="e">
        <f>'By Brand'!#REF!</f>
        <v>#REF!</v>
      </c>
      <c r="S28" t="s">
        <v>3045</v>
      </c>
      <c r="U28" t="s">
        <v>17</v>
      </c>
      <c r="V28" t="s">
        <v>3042</v>
      </c>
      <c r="W28" t="s">
        <v>695</v>
      </c>
      <c r="X28" s="42" t="e">
        <f>'By Category'!#REF!</f>
        <v>#REF!</v>
      </c>
      <c r="Y28" t="s">
        <v>3045</v>
      </c>
      <c r="AA28" t="s">
        <v>2657</v>
      </c>
      <c r="AB28" t="s">
        <v>65</v>
      </c>
      <c r="AC28" s="46">
        <v>45108</v>
      </c>
      <c r="AD28" s="47">
        <f ca="1">IFERROR(AVERAGEIFS(OSA!$S:$S,OSA!$C:$C,$AA28,OSA!$D:$D,$AB28)," ")</f>
        <v>1</v>
      </c>
      <c r="AE28" s="42">
        <f t="shared" ca="1" si="2"/>
        <v>0</v>
      </c>
    </row>
    <row r="29" spans="1:31" x14ac:dyDescent="0.35">
      <c r="A29" t="s">
        <v>2517</v>
      </c>
      <c r="B29" s="47">
        <f>'By Customer'!F15</f>
        <v>0</v>
      </c>
      <c r="C29" s="42">
        <f t="shared" si="0"/>
        <v>1</v>
      </c>
      <c r="D29" t="s">
        <v>3062</v>
      </c>
      <c r="I29" t="s">
        <v>2517</v>
      </c>
      <c r="J29" s="2">
        <f>IFERROR(AVERAGEIFS(OSA!$V:$V,OSA!$C:$C,Pivot!$I29)," ")</f>
        <v>1</v>
      </c>
      <c r="K29" s="42">
        <f t="shared" si="1"/>
        <v>0</v>
      </c>
      <c r="L29" s="46">
        <f t="shared" si="3"/>
        <v>45111</v>
      </c>
      <c r="N29" t="s">
        <v>120</v>
      </c>
      <c r="O29" t="s">
        <v>17</v>
      </c>
      <c r="P29" t="s">
        <v>3042</v>
      </c>
      <c r="Q29" t="s">
        <v>119</v>
      </c>
      <c r="R29" s="42" t="e">
        <f>'By Brand'!#REF!</f>
        <v>#REF!</v>
      </c>
      <c r="S29" t="s">
        <v>3045</v>
      </c>
      <c r="U29" t="s">
        <v>17</v>
      </c>
      <c r="V29" t="s">
        <v>3042</v>
      </c>
      <c r="W29" t="s">
        <v>711</v>
      </c>
      <c r="X29" s="42" t="e">
        <f>'By Category'!#REF!</f>
        <v>#REF!</v>
      </c>
      <c r="Y29" t="s">
        <v>3045</v>
      </c>
      <c r="AA29" t="s">
        <v>2657</v>
      </c>
      <c r="AB29" t="s">
        <v>119</v>
      </c>
      <c r="AC29" s="46">
        <v>45108</v>
      </c>
      <c r="AD29" s="47">
        <f ca="1">IFERROR(AVERAGEIFS(OSA!$S:$S,OSA!$C:$C,$AA29,OSA!$D:$D,$AB29)," ")</f>
        <v>1</v>
      </c>
      <c r="AE29" s="42">
        <f t="shared" ca="1" si="2"/>
        <v>0</v>
      </c>
    </row>
    <row r="30" spans="1:31" x14ac:dyDescent="0.35">
      <c r="A30" t="s">
        <v>2657</v>
      </c>
      <c r="B30" s="47">
        <f>'By Customer'!F16</f>
        <v>0</v>
      </c>
      <c r="C30" s="42">
        <f t="shared" si="0"/>
        <v>1</v>
      </c>
      <c r="D30" t="s">
        <v>3062</v>
      </c>
      <c r="I30" t="s">
        <v>2657</v>
      </c>
      <c r="J30" s="2">
        <f>IFERROR(AVERAGEIFS(OSA!$V:$V,OSA!$C:$C,Pivot!$I30)," ")</f>
        <v>1</v>
      </c>
      <c r="K30" s="42">
        <f t="shared" si="1"/>
        <v>0</v>
      </c>
      <c r="L30" s="46">
        <f t="shared" si="3"/>
        <v>45111</v>
      </c>
      <c r="N30" t="s">
        <v>194</v>
      </c>
      <c r="O30" t="s">
        <v>17</v>
      </c>
      <c r="P30" t="s">
        <v>3042</v>
      </c>
      <c r="Q30" t="s">
        <v>193</v>
      </c>
      <c r="R30" s="42" t="e">
        <f>'By Brand'!#REF!</f>
        <v>#REF!</v>
      </c>
      <c r="S30" t="s">
        <v>3045</v>
      </c>
      <c r="U30" t="s">
        <v>17</v>
      </c>
      <c r="V30" t="s">
        <v>1648</v>
      </c>
      <c r="W30" t="s">
        <v>20</v>
      </c>
      <c r="X30" s="42" t="str">
        <f>'By Category'!E21</f>
        <v xml:space="preserve"> </v>
      </c>
      <c r="Y30" t="s">
        <v>3045</v>
      </c>
      <c r="AA30" t="s">
        <v>2657</v>
      </c>
      <c r="AB30" t="s">
        <v>193</v>
      </c>
      <c r="AC30" s="46">
        <v>45108</v>
      </c>
      <c r="AD30" s="47">
        <f ca="1">IFERROR(AVERAGEIFS(OSA!$S:$S,OSA!$C:$C,$AA30,OSA!$D:$D,$AB30)," ")</f>
        <v>1</v>
      </c>
      <c r="AE30" s="42">
        <f t="shared" ca="1" si="2"/>
        <v>0</v>
      </c>
    </row>
    <row r="31" spans="1:31" x14ac:dyDescent="0.35">
      <c r="A31" t="s">
        <v>2329</v>
      </c>
      <c r="B31" s="47">
        <f>'By Customer'!G11</f>
        <v>0</v>
      </c>
      <c r="C31" s="42">
        <f t="shared" si="0"/>
        <v>1</v>
      </c>
      <c r="D31" t="s">
        <v>3063</v>
      </c>
      <c r="I31" t="s">
        <v>2329</v>
      </c>
      <c r="J31" s="2">
        <f>IFERROR(AVERAGEIFS(OSA!$W:$W,OSA!$C:$C,Pivot!$I31)," ")</f>
        <v>0.96351575456053073</v>
      </c>
      <c r="K31" s="42">
        <f t="shared" si="1"/>
        <v>3.6484245439469265E-2</v>
      </c>
      <c r="L31" s="46">
        <f t="shared" si="3"/>
        <v>45112</v>
      </c>
      <c r="N31" t="s">
        <v>194</v>
      </c>
      <c r="O31" t="s">
        <v>17</v>
      </c>
      <c r="P31" t="s">
        <v>3042</v>
      </c>
      <c r="Q31" t="s">
        <v>248</v>
      </c>
      <c r="R31" s="42" t="e">
        <f>'By Brand'!#REF!</f>
        <v>#REF!</v>
      </c>
      <c r="S31" t="s">
        <v>3045</v>
      </c>
      <c r="U31" t="s">
        <v>17</v>
      </c>
      <c r="V31" t="s">
        <v>1648</v>
      </c>
      <c r="W31" t="s">
        <v>66</v>
      </c>
      <c r="X31" s="42">
        <f>'By Category'!E22</f>
        <v>0.97619047619047605</v>
      </c>
      <c r="Y31" t="s">
        <v>3045</v>
      </c>
      <c r="AA31" t="s">
        <v>2657</v>
      </c>
      <c r="AB31" t="s">
        <v>248</v>
      </c>
      <c r="AC31" s="46">
        <v>45108</v>
      </c>
      <c r="AD31" s="47">
        <f ca="1">IFERROR(AVERAGEIFS(OSA!$S:$S,OSA!$C:$C,$AA31,OSA!$D:$D,$AB31)," ")</f>
        <v>1</v>
      </c>
      <c r="AE31" s="42">
        <f t="shared" ca="1" si="2"/>
        <v>0</v>
      </c>
    </row>
    <row r="32" spans="1:31" x14ac:dyDescent="0.35">
      <c r="A32" t="s">
        <v>806</v>
      </c>
      <c r="B32" s="47">
        <f>'By Customer'!G12</f>
        <v>0</v>
      </c>
      <c r="C32" s="42">
        <f t="shared" si="0"/>
        <v>1</v>
      </c>
      <c r="D32" t="s">
        <v>3063</v>
      </c>
      <c r="I32" t="s">
        <v>806</v>
      </c>
      <c r="J32" s="2" t="str">
        <f>IFERROR(AVERAGEIFS(OSA!$W:$W,OSA!$C:$C,Pivot!$I32)," ")</f>
        <v xml:space="preserve"> </v>
      </c>
      <c r="K32" s="42" t="str">
        <f t="shared" si="1"/>
        <v xml:space="preserve"> </v>
      </c>
      <c r="L32" s="46">
        <f t="shared" si="3"/>
        <v>45112</v>
      </c>
      <c r="N32" t="s">
        <v>295</v>
      </c>
      <c r="O32" t="s">
        <v>17</v>
      </c>
      <c r="P32" t="s">
        <v>3042</v>
      </c>
      <c r="Q32" t="s">
        <v>294</v>
      </c>
      <c r="R32" s="42" t="e">
        <f>'By Brand'!#REF!</f>
        <v>#REF!</v>
      </c>
      <c r="S32" t="s">
        <v>3045</v>
      </c>
      <c r="U32" t="s">
        <v>17</v>
      </c>
      <c r="V32" t="s">
        <v>1648</v>
      </c>
      <c r="W32" t="s">
        <v>120</v>
      </c>
      <c r="X32" s="42">
        <f>'By Category'!E23</f>
        <v>0.94722222222222219</v>
      </c>
      <c r="Y32" t="s">
        <v>3045</v>
      </c>
      <c r="AA32" t="s">
        <v>2657</v>
      </c>
      <c r="AB32" t="s">
        <v>294</v>
      </c>
      <c r="AC32" s="46">
        <v>45108</v>
      </c>
      <c r="AD32" s="47">
        <f ca="1">IFERROR(AVERAGEIFS(OSA!$S:$S,OSA!$C:$C,$AA32,OSA!$D:$D,$AB32)," ")</f>
        <v>1</v>
      </c>
      <c r="AE32" s="42">
        <f t="shared" ca="1" si="2"/>
        <v>0</v>
      </c>
    </row>
    <row r="33" spans="1:31" x14ac:dyDescent="0.35">
      <c r="B33" s="47" t="e">
        <f>'By Customer'!#REF!</f>
        <v>#REF!</v>
      </c>
      <c r="C33" s="42" t="str">
        <f t="shared" si="0"/>
        <v xml:space="preserve"> </v>
      </c>
      <c r="D33" t="s">
        <v>3063</v>
      </c>
      <c r="J33" s="2" t="str">
        <f>IFERROR(AVERAGEIFS(OSA!$W:$W,OSA!$C:$C,Pivot!$I33)," ")</f>
        <v xml:space="preserve"> </v>
      </c>
      <c r="K33" s="42" t="str">
        <f t="shared" si="1"/>
        <v xml:space="preserve"> </v>
      </c>
      <c r="L33" s="46">
        <f t="shared" si="3"/>
        <v>45112</v>
      </c>
      <c r="N33" t="s">
        <v>406</v>
      </c>
      <c r="O33" t="s">
        <v>17</v>
      </c>
      <c r="P33" t="s">
        <v>3042</v>
      </c>
      <c r="Q33" t="s">
        <v>405</v>
      </c>
      <c r="R33" s="42" t="e">
        <f>'By Brand'!#REF!</f>
        <v>#REF!</v>
      </c>
      <c r="S33" t="s">
        <v>3045</v>
      </c>
      <c r="U33" t="s">
        <v>17</v>
      </c>
      <c r="V33" t="s">
        <v>1648</v>
      </c>
      <c r="W33" t="s">
        <v>194</v>
      </c>
      <c r="X33" s="42">
        <f>'By Category'!E24</f>
        <v>0.95573997233748254</v>
      </c>
      <c r="Y33" t="s">
        <v>3045</v>
      </c>
      <c r="AA33" t="s">
        <v>2657</v>
      </c>
      <c r="AB33" t="s">
        <v>405</v>
      </c>
      <c r="AC33" s="46">
        <v>45108</v>
      </c>
      <c r="AD33" s="47">
        <f ca="1">IFERROR(AVERAGEIFS(OSA!$S:$S,OSA!$C:$C,$AA33,OSA!$D:$D,$AB33)," ")</f>
        <v>1</v>
      </c>
      <c r="AE33" s="42">
        <f t="shared" ca="1" si="2"/>
        <v>0</v>
      </c>
    </row>
    <row r="34" spans="1:31" x14ac:dyDescent="0.35">
      <c r="A34" t="s">
        <v>1648</v>
      </c>
      <c r="B34" s="47">
        <f>'By Customer'!G13</f>
        <v>0</v>
      </c>
      <c r="C34" s="42">
        <f t="shared" si="0"/>
        <v>1</v>
      </c>
      <c r="D34" t="s">
        <v>3063</v>
      </c>
      <c r="I34" t="s">
        <v>1648</v>
      </c>
      <c r="J34" s="2" t="str">
        <f>IFERROR(AVERAGEIFS(OSA!$W:$W,OSA!#REF!,Pivot!$I34)," ")</f>
        <v xml:space="preserve"> </v>
      </c>
      <c r="K34" s="42" t="str">
        <f t="shared" si="1"/>
        <v xml:space="preserve"> </v>
      </c>
      <c r="L34" s="46">
        <f t="shared" si="3"/>
        <v>45112</v>
      </c>
      <c r="N34" t="s">
        <v>456</v>
      </c>
      <c r="O34" t="s">
        <v>17</v>
      </c>
      <c r="P34" t="s">
        <v>3042</v>
      </c>
      <c r="Q34" t="s">
        <v>455</v>
      </c>
      <c r="R34" s="42" t="e">
        <f>'By Brand'!#REF!</f>
        <v>#REF!</v>
      </c>
      <c r="S34" t="s">
        <v>3045</v>
      </c>
      <c r="U34" t="s">
        <v>17</v>
      </c>
      <c r="V34" t="s">
        <v>1648</v>
      </c>
      <c r="W34" t="s">
        <v>295</v>
      </c>
      <c r="X34" s="42">
        <f>'By Category'!E25</f>
        <v>0.96899224806201556</v>
      </c>
      <c r="Y34" t="s">
        <v>3045</v>
      </c>
      <c r="AA34" t="s">
        <v>2657</v>
      </c>
      <c r="AB34" t="s">
        <v>455</v>
      </c>
      <c r="AC34" s="46">
        <v>45108</v>
      </c>
      <c r="AD34" s="47" t="str">
        <f ca="1">IFERROR(AVERAGEIFS(OSA!$S:$S,OSA!$C:$C,$AA34,OSA!$D:$D,$AB34)," ")</f>
        <v xml:space="preserve"> </v>
      </c>
      <c r="AE34" s="42" t="str">
        <f t="shared" ca="1" si="2"/>
        <v xml:space="preserve"> </v>
      </c>
    </row>
    <row r="35" spans="1:31" x14ac:dyDescent="0.35">
      <c r="A35" t="s">
        <v>2305</v>
      </c>
      <c r="B35" s="47">
        <f>'By Customer'!G14</f>
        <v>0</v>
      </c>
      <c r="C35" s="42">
        <f t="shared" si="0"/>
        <v>1</v>
      </c>
      <c r="D35" t="s">
        <v>3063</v>
      </c>
      <c r="I35" t="s">
        <v>2305</v>
      </c>
      <c r="J35" s="2" t="str">
        <f>IFERROR(AVERAGEIFS(OSA!$W:$W,OSA!#REF!,Pivot!$I35)," ")</f>
        <v xml:space="preserve"> </v>
      </c>
      <c r="K35" s="42" t="str">
        <f t="shared" si="1"/>
        <v xml:space="preserve"> </v>
      </c>
      <c r="L35" s="46">
        <f t="shared" si="3"/>
        <v>45112</v>
      </c>
      <c r="N35" t="s">
        <v>194</v>
      </c>
      <c r="O35" t="s">
        <v>17</v>
      </c>
      <c r="P35" t="s">
        <v>3042</v>
      </c>
      <c r="Q35" t="s">
        <v>549</v>
      </c>
      <c r="R35" s="42" t="e">
        <f>'By Brand'!#REF!</f>
        <v>#REF!</v>
      </c>
      <c r="S35" t="s">
        <v>3045</v>
      </c>
      <c r="U35" t="s">
        <v>17</v>
      </c>
      <c r="V35" t="s">
        <v>1648</v>
      </c>
      <c r="W35" t="s">
        <v>406</v>
      </c>
      <c r="X35" s="42">
        <f>'By Category'!E26</f>
        <v>0.96527777777777779</v>
      </c>
      <c r="Y35" t="s">
        <v>3045</v>
      </c>
      <c r="AA35" t="s">
        <v>2657</v>
      </c>
      <c r="AB35" t="s">
        <v>549</v>
      </c>
      <c r="AC35" s="46">
        <v>45108</v>
      </c>
      <c r="AD35" s="47">
        <f ca="1">IFERROR(AVERAGEIFS(OSA!$S:$S,OSA!$C:$C,$AA35,OSA!$D:$D,$AB35)," ")</f>
        <v>1</v>
      </c>
      <c r="AE35" s="42">
        <f t="shared" ca="1" si="2"/>
        <v>0</v>
      </c>
    </row>
    <row r="36" spans="1:31" x14ac:dyDescent="0.35">
      <c r="A36" t="s">
        <v>2517</v>
      </c>
      <c r="B36" s="47">
        <f>'By Customer'!G15</f>
        <v>0</v>
      </c>
      <c r="C36" s="42">
        <f t="shared" si="0"/>
        <v>1</v>
      </c>
      <c r="D36" t="s">
        <v>3063</v>
      </c>
      <c r="I36" t="s">
        <v>2517</v>
      </c>
      <c r="J36" s="2">
        <f>IFERROR(AVERAGEIFS(OSA!$W:$W,OSA!$C:$C,Pivot!$I36)," ")</f>
        <v>1</v>
      </c>
      <c r="K36" s="42">
        <f t="shared" si="1"/>
        <v>0</v>
      </c>
      <c r="L36" s="46">
        <f t="shared" si="3"/>
        <v>45112</v>
      </c>
      <c r="N36" t="s">
        <v>194</v>
      </c>
      <c r="O36" t="s">
        <v>17</v>
      </c>
      <c r="P36" t="s">
        <v>3042</v>
      </c>
      <c r="Q36" t="s">
        <v>650</v>
      </c>
      <c r="R36" s="42" t="e">
        <f>'By Brand'!#REF!</f>
        <v>#REF!</v>
      </c>
      <c r="S36" t="s">
        <v>3045</v>
      </c>
      <c r="U36" t="s">
        <v>17</v>
      </c>
      <c r="V36" t="s">
        <v>1648</v>
      </c>
      <c r="W36" t="s">
        <v>456</v>
      </c>
      <c r="X36" s="42" t="str">
        <f>'By Category'!E27</f>
        <v xml:space="preserve"> </v>
      </c>
      <c r="Y36" t="s">
        <v>3045</v>
      </c>
      <c r="AA36" t="s">
        <v>2657</v>
      </c>
      <c r="AB36" t="s">
        <v>650</v>
      </c>
      <c r="AC36" s="46">
        <v>45108</v>
      </c>
      <c r="AD36" s="47">
        <f ca="1">IFERROR(AVERAGEIFS(OSA!$S:$S,OSA!$C:$C,$AA36,OSA!$D:$D,$AB36)," ")</f>
        <v>1</v>
      </c>
      <c r="AE36" s="42">
        <f t="shared" ca="1" si="2"/>
        <v>0</v>
      </c>
    </row>
    <row r="37" spans="1:31" x14ac:dyDescent="0.35">
      <c r="A37" t="s">
        <v>2657</v>
      </c>
      <c r="B37" s="47">
        <f>'By Customer'!G16</f>
        <v>0</v>
      </c>
      <c r="C37" s="42">
        <f t="shared" si="0"/>
        <v>1</v>
      </c>
      <c r="D37" t="s">
        <v>3063</v>
      </c>
      <c r="I37" t="s">
        <v>2657</v>
      </c>
      <c r="J37" s="2">
        <f>IFERROR(AVERAGEIFS(OSA!$W:$W,OSA!$C:$C,Pivot!$I37)," ")</f>
        <v>1</v>
      </c>
      <c r="K37" s="42">
        <f t="shared" si="1"/>
        <v>0</v>
      </c>
      <c r="L37" s="46">
        <f t="shared" si="3"/>
        <v>45112</v>
      </c>
      <c r="N37" t="s">
        <v>695</v>
      </c>
      <c r="O37" t="s">
        <v>17</v>
      </c>
      <c r="P37" t="s">
        <v>3042</v>
      </c>
      <c r="Q37" t="s">
        <v>694</v>
      </c>
      <c r="R37" s="42" t="e">
        <f>'By Brand'!#REF!</f>
        <v>#REF!</v>
      </c>
      <c r="S37" t="s">
        <v>3045</v>
      </c>
      <c r="U37" t="s">
        <v>17</v>
      </c>
      <c r="V37" t="s">
        <v>1648</v>
      </c>
      <c r="W37" t="s">
        <v>695</v>
      </c>
      <c r="X37" s="42">
        <f>'By Category'!E28</f>
        <v>1</v>
      </c>
      <c r="Y37" t="s">
        <v>3045</v>
      </c>
      <c r="AA37" t="s">
        <v>2657</v>
      </c>
      <c r="AB37" t="s">
        <v>694</v>
      </c>
      <c r="AC37" s="46">
        <v>45108</v>
      </c>
      <c r="AD37" s="47">
        <f ca="1">IFERROR(AVERAGEIFS(OSA!$S:$S,OSA!$C:$C,$AA37,OSA!$D:$D,$AB37)," ")</f>
        <v>1</v>
      </c>
      <c r="AE37" s="42">
        <f t="shared" ca="1" si="2"/>
        <v>0</v>
      </c>
    </row>
    <row r="38" spans="1:31" x14ac:dyDescent="0.35">
      <c r="A38" t="s">
        <v>2329</v>
      </c>
      <c r="B38" s="47">
        <f>'By Customer'!H11</f>
        <v>0.96489773355445008</v>
      </c>
      <c r="C38" s="42">
        <f t="shared" si="0"/>
        <v>3.5102266445549923E-2</v>
      </c>
      <c r="D38" t="s">
        <v>3064</v>
      </c>
      <c r="I38" t="s">
        <v>2329</v>
      </c>
      <c r="J38" s="2">
        <f>IFERROR(AVERAGEIFS(OSA!$X:$X,OSA!$C:$C,Pivot!$I38)," ")</f>
        <v>0.96517412935323388</v>
      </c>
      <c r="K38" s="42">
        <f t="shared" si="1"/>
        <v>3.4825870646766122E-2</v>
      </c>
      <c r="L38" s="46">
        <f t="shared" si="3"/>
        <v>45113</v>
      </c>
      <c r="N38" t="s">
        <v>711</v>
      </c>
      <c r="O38" t="s">
        <v>17</v>
      </c>
      <c r="P38" t="s">
        <v>3042</v>
      </c>
      <c r="Q38" t="s">
        <v>710</v>
      </c>
      <c r="R38" s="42" t="e">
        <f>'By Brand'!#REF!</f>
        <v>#REF!</v>
      </c>
      <c r="S38" t="s">
        <v>3045</v>
      </c>
      <c r="U38" t="s">
        <v>17</v>
      </c>
      <c r="V38" t="s">
        <v>1648</v>
      </c>
      <c r="W38" t="s">
        <v>711</v>
      </c>
      <c r="X38" s="42">
        <f>'By Category'!E29</f>
        <v>1</v>
      </c>
      <c r="Y38" t="s">
        <v>3045</v>
      </c>
      <c r="AA38" t="s">
        <v>2657</v>
      </c>
      <c r="AB38" t="s">
        <v>710</v>
      </c>
      <c r="AC38" s="46">
        <v>45108</v>
      </c>
      <c r="AD38" s="47">
        <f ca="1">IFERROR(AVERAGEIFS(OSA!$S:$S,OSA!$C:$C,$AA38,OSA!$D:$D,$AB38)," ")</f>
        <v>1</v>
      </c>
      <c r="AE38" s="42">
        <f t="shared" ca="1" si="2"/>
        <v>0</v>
      </c>
    </row>
    <row r="39" spans="1:31" x14ac:dyDescent="0.35">
      <c r="A39" t="s">
        <v>806</v>
      </c>
      <c r="B39" s="47">
        <f>'By Customer'!H12</f>
        <v>0</v>
      </c>
      <c r="C39" s="42">
        <f t="shared" si="0"/>
        <v>1</v>
      </c>
      <c r="D39" t="s">
        <v>3064</v>
      </c>
      <c r="I39" t="s">
        <v>806</v>
      </c>
      <c r="J39" s="2" t="str">
        <f>IFERROR(AVERAGEIFS(OSA!$X:$X,OSA!$C:$C,Pivot!$I39)," ")</f>
        <v xml:space="preserve"> </v>
      </c>
      <c r="K39" s="42" t="str">
        <f t="shared" si="1"/>
        <v xml:space="preserve"> </v>
      </c>
      <c r="L39" s="46">
        <f t="shared" si="3"/>
        <v>45113</v>
      </c>
      <c r="N39" t="s">
        <v>20</v>
      </c>
      <c r="O39" t="s">
        <v>17</v>
      </c>
      <c r="P39" t="s">
        <v>1648</v>
      </c>
      <c r="Q39" t="s">
        <v>19</v>
      </c>
      <c r="R39" s="42" t="str">
        <f>'By Brand'!F31</f>
        <v xml:space="preserve"> </v>
      </c>
      <c r="S39" t="s">
        <v>3045</v>
      </c>
      <c r="U39" t="s">
        <v>17</v>
      </c>
      <c r="V39" t="s">
        <v>2305</v>
      </c>
      <c r="W39" t="s">
        <v>20</v>
      </c>
      <c r="X39" s="42" t="str">
        <f>'By Category'!E30</f>
        <v xml:space="preserve"> </v>
      </c>
      <c r="Y39" t="s">
        <v>3045</v>
      </c>
      <c r="AA39" t="s">
        <v>3042</v>
      </c>
      <c r="AB39" t="s">
        <v>19</v>
      </c>
      <c r="AC39" s="46">
        <v>45108</v>
      </c>
      <c r="AD39" s="47" t="str">
        <f>IFERROR(AVERAGEIFS(OSA!$S:$S,OSA!$C:$C,$AA39,OSA!$D:$D,$AB39)," ")</f>
        <v xml:space="preserve"> </v>
      </c>
      <c r="AE39" s="42" t="str">
        <f t="shared" si="2"/>
        <v xml:space="preserve"> </v>
      </c>
    </row>
    <row r="40" spans="1:31" x14ac:dyDescent="0.35">
      <c r="B40" s="47" t="e">
        <f>'By Customer'!#REF!</f>
        <v>#REF!</v>
      </c>
      <c r="C40" s="42" t="str">
        <f t="shared" si="0"/>
        <v xml:space="preserve"> </v>
      </c>
      <c r="D40" t="s">
        <v>3064</v>
      </c>
      <c r="J40" s="2" t="str">
        <f>IFERROR(AVERAGEIFS(OSA!$X:$X,OSA!$C:$C,Pivot!$I40)," ")</f>
        <v xml:space="preserve"> </v>
      </c>
      <c r="K40" s="42" t="str">
        <f t="shared" si="1"/>
        <v xml:space="preserve"> </v>
      </c>
      <c r="L40" s="46">
        <f t="shared" si="3"/>
        <v>45113</v>
      </c>
      <c r="N40" t="s">
        <v>66</v>
      </c>
      <c r="O40" t="s">
        <v>17</v>
      </c>
      <c r="P40" t="s">
        <v>1648</v>
      </c>
      <c r="Q40" t="s">
        <v>65</v>
      </c>
      <c r="R40" s="42">
        <f>'By Brand'!F32</f>
        <v>0.97619047619047605</v>
      </c>
      <c r="S40" t="s">
        <v>3045</v>
      </c>
      <c r="U40" t="s">
        <v>17</v>
      </c>
      <c r="V40" t="s">
        <v>2305</v>
      </c>
      <c r="W40" t="s">
        <v>66</v>
      </c>
      <c r="X40" s="42">
        <f>'By Category'!E31</f>
        <v>0.97619047619047605</v>
      </c>
      <c r="Y40" t="s">
        <v>3045</v>
      </c>
      <c r="AA40" t="s">
        <v>3042</v>
      </c>
      <c r="AB40" t="s">
        <v>65</v>
      </c>
      <c r="AC40" s="46">
        <v>45108</v>
      </c>
      <c r="AD40" s="47" t="str">
        <f>IFERROR(AVERAGEIFS(OSA!$S:$S,OSA!$C:$C,$AA40,OSA!$D:$D,$AB40)," ")</f>
        <v xml:space="preserve"> </v>
      </c>
      <c r="AE40" s="42" t="str">
        <f t="shared" si="2"/>
        <v xml:space="preserve"> </v>
      </c>
    </row>
    <row r="41" spans="1:31" x14ac:dyDescent="0.35">
      <c r="A41" t="s">
        <v>1648</v>
      </c>
      <c r="B41" s="47">
        <f>'By Customer'!H13</f>
        <v>0.96025903263065582</v>
      </c>
      <c r="C41" s="42">
        <f t="shared" si="0"/>
        <v>3.9740967369344182E-2</v>
      </c>
      <c r="D41" t="s">
        <v>3064</v>
      </c>
      <c r="I41" t="s">
        <v>1648</v>
      </c>
      <c r="J41" s="2" t="str">
        <f>IFERROR(AVERAGEIFS(OSA!$X:$X,OSA!#REF!,Pivot!$I41)," ")</f>
        <v xml:space="preserve"> </v>
      </c>
      <c r="K41" s="42" t="str">
        <f t="shared" si="1"/>
        <v xml:space="preserve"> </v>
      </c>
      <c r="L41" s="46">
        <f t="shared" si="3"/>
        <v>45113</v>
      </c>
      <c r="N41" t="s">
        <v>120</v>
      </c>
      <c r="O41" t="s">
        <v>17</v>
      </c>
      <c r="P41" t="s">
        <v>1648</v>
      </c>
      <c r="Q41" t="s">
        <v>119</v>
      </c>
      <c r="R41" s="42">
        <f>'By Brand'!F33</f>
        <v>0.93666666666666676</v>
      </c>
      <c r="S41" t="s">
        <v>3045</v>
      </c>
      <c r="U41" t="s">
        <v>17</v>
      </c>
      <c r="V41" t="s">
        <v>2305</v>
      </c>
      <c r="W41" t="s">
        <v>120</v>
      </c>
      <c r="X41" s="42">
        <f>'By Category'!E32</f>
        <v>0.94722222222222219</v>
      </c>
      <c r="Y41" t="s">
        <v>3045</v>
      </c>
      <c r="AA41" t="s">
        <v>3042</v>
      </c>
      <c r="AB41" t="s">
        <v>119</v>
      </c>
      <c r="AC41" s="46">
        <v>45108</v>
      </c>
      <c r="AD41" s="47" t="str">
        <f>IFERROR(AVERAGEIFS(OSA!$S:$S,OSA!$C:$C,$AA41,OSA!$D:$D,$AB41)," ")</f>
        <v xml:space="preserve"> </v>
      </c>
      <c r="AE41" s="42" t="str">
        <f t="shared" si="2"/>
        <v xml:space="preserve"> </v>
      </c>
    </row>
    <row r="42" spans="1:31" x14ac:dyDescent="0.35">
      <c r="A42" t="s">
        <v>2305</v>
      </c>
      <c r="B42" s="47">
        <f>'By Customer'!H14</f>
        <v>0.77575757575757565</v>
      </c>
      <c r="C42" s="42">
        <f t="shared" si="0"/>
        <v>0.22424242424242435</v>
      </c>
      <c r="D42" t="s">
        <v>3064</v>
      </c>
      <c r="I42" t="s">
        <v>2305</v>
      </c>
      <c r="J42" s="2" t="str">
        <f>IFERROR(AVERAGEIFS(OSA!$X:$X,OSA!#REF!,Pivot!$I42)," ")</f>
        <v xml:space="preserve"> </v>
      </c>
      <c r="K42" s="42" t="str">
        <f t="shared" si="1"/>
        <v xml:space="preserve"> </v>
      </c>
      <c r="L42" s="46">
        <f t="shared" si="3"/>
        <v>45113</v>
      </c>
      <c r="N42" t="s">
        <v>194</v>
      </c>
      <c r="O42" t="s">
        <v>17</v>
      </c>
      <c r="P42" t="s">
        <v>1648</v>
      </c>
      <c r="Q42" t="s">
        <v>193</v>
      </c>
      <c r="R42" s="42">
        <f>'By Brand'!F34</f>
        <v>0.95666666666666667</v>
      </c>
      <c r="S42" t="s">
        <v>3045</v>
      </c>
      <c r="U42" t="s">
        <v>17</v>
      </c>
      <c r="V42" t="s">
        <v>2305</v>
      </c>
      <c r="W42" t="s">
        <v>194</v>
      </c>
      <c r="X42" s="42">
        <f>'By Category'!E33</f>
        <v>0.79142857142857137</v>
      </c>
      <c r="Y42" t="s">
        <v>3045</v>
      </c>
      <c r="AA42" t="s">
        <v>3042</v>
      </c>
      <c r="AB42" t="s">
        <v>193</v>
      </c>
      <c r="AC42" s="46">
        <v>45108</v>
      </c>
      <c r="AD42" s="47" t="str">
        <f>IFERROR(AVERAGEIFS(OSA!$S:$S,OSA!$C:$C,$AA42,OSA!$D:$D,$AB42)," ")</f>
        <v xml:space="preserve"> </v>
      </c>
      <c r="AE42" s="42" t="str">
        <f t="shared" si="2"/>
        <v xml:space="preserve"> </v>
      </c>
    </row>
    <row r="43" spans="1:31" x14ac:dyDescent="0.35">
      <c r="A43" t="s">
        <v>2517</v>
      </c>
      <c r="B43" s="47">
        <f>'By Customer'!H15</f>
        <v>0.99909389480429855</v>
      </c>
      <c r="C43" s="42">
        <f t="shared" si="0"/>
        <v>9.0610519570144543E-4</v>
      </c>
      <c r="D43" t="s">
        <v>3064</v>
      </c>
      <c r="I43" t="s">
        <v>2517</v>
      </c>
      <c r="J43" s="2">
        <f>IFERROR(AVERAGEIFS(OSA!$X:$X,OSA!$C:$C,Pivot!$I43)," ")</f>
        <v>0.99864130434782605</v>
      </c>
      <c r="K43" s="42">
        <f t="shared" si="1"/>
        <v>1.3586956521739468E-3</v>
      </c>
      <c r="L43" s="46">
        <f t="shared" si="3"/>
        <v>45113</v>
      </c>
      <c r="N43" t="s">
        <v>194</v>
      </c>
      <c r="O43" t="s">
        <v>17</v>
      </c>
      <c r="P43" t="s">
        <v>1648</v>
      </c>
      <c r="Q43" t="s">
        <v>248</v>
      </c>
      <c r="R43" s="42">
        <f>'By Brand'!F35</f>
        <v>0.97807017543859665</v>
      </c>
      <c r="S43" t="s">
        <v>3045</v>
      </c>
      <c r="U43" t="s">
        <v>17</v>
      </c>
      <c r="V43" t="s">
        <v>2305</v>
      </c>
      <c r="W43" t="s">
        <v>295</v>
      </c>
      <c r="X43" s="42" t="str">
        <f>'By Category'!E34</f>
        <v xml:space="preserve"> </v>
      </c>
      <c r="Y43" t="s">
        <v>3045</v>
      </c>
      <c r="AA43" t="s">
        <v>3042</v>
      </c>
      <c r="AB43" t="s">
        <v>248</v>
      </c>
      <c r="AC43" s="46">
        <v>45108</v>
      </c>
      <c r="AD43" s="47" t="str">
        <f>IFERROR(AVERAGEIFS(OSA!$S:$S,OSA!$C:$C,$AA43,OSA!$D:$D,$AB43)," ")</f>
        <v xml:space="preserve"> </v>
      </c>
      <c r="AE43" s="42" t="str">
        <f t="shared" si="2"/>
        <v xml:space="preserve"> </v>
      </c>
    </row>
    <row r="44" spans="1:31" x14ac:dyDescent="0.35">
      <c r="A44" t="s">
        <v>2657</v>
      </c>
      <c r="B44" s="47">
        <f>'By Customer'!H16</f>
        <v>0.99932930918846408</v>
      </c>
      <c r="C44" s="42">
        <f t="shared" si="0"/>
        <v>6.7069081153592336E-4</v>
      </c>
      <c r="D44" t="s">
        <v>3064</v>
      </c>
      <c r="I44" t="s">
        <v>2657</v>
      </c>
      <c r="J44" s="2">
        <f>IFERROR(AVERAGEIFS(OSA!$X:$X,OSA!$C:$C,Pivot!$I44)," ")</f>
        <v>1</v>
      </c>
      <c r="K44" s="42">
        <f t="shared" si="1"/>
        <v>0</v>
      </c>
      <c r="L44" s="46">
        <f t="shared" si="3"/>
        <v>45113</v>
      </c>
      <c r="N44" t="s">
        <v>295</v>
      </c>
      <c r="O44" t="s">
        <v>17</v>
      </c>
      <c r="P44" t="s">
        <v>1648</v>
      </c>
      <c r="Q44" t="s">
        <v>294</v>
      </c>
      <c r="R44" s="42">
        <f>'By Brand'!F36</f>
        <v>0.96899224806201556</v>
      </c>
      <c r="S44" t="s">
        <v>3045</v>
      </c>
      <c r="U44" t="s">
        <v>17</v>
      </c>
      <c r="V44" t="s">
        <v>2305</v>
      </c>
      <c r="W44" t="s">
        <v>406</v>
      </c>
      <c r="X44" s="42">
        <f>'By Category'!E35</f>
        <v>0.92307692307692313</v>
      </c>
      <c r="Y44" t="s">
        <v>3045</v>
      </c>
      <c r="AA44" t="s">
        <v>3042</v>
      </c>
      <c r="AB44" t="s">
        <v>294</v>
      </c>
      <c r="AC44" s="46">
        <v>45108</v>
      </c>
      <c r="AD44" s="47" t="str">
        <f>IFERROR(AVERAGEIFS(OSA!$S:$S,OSA!$C:$C,$AA44,OSA!$D:$D,$AB44)," ")</f>
        <v xml:space="preserve"> </v>
      </c>
      <c r="AE44" s="42" t="str">
        <f t="shared" si="2"/>
        <v xml:space="preserve"> </v>
      </c>
    </row>
    <row r="45" spans="1:31" x14ac:dyDescent="0.35">
      <c r="A45" t="s">
        <v>2329</v>
      </c>
      <c r="B45" s="47">
        <f>'By Customer'!J11</f>
        <v>0.95795152421888941</v>
      </c>
      <c r="C45" s="42">
        <f t="shared" si="0"/>
        <v>4.2048475781110595E-2</v>
      </c>
      <c r="D45" t="s">
        <v>3047</v>
      </c>
      <c r="I45" t="s">
        <v>2329</v>
      </c>
      <c r="J45" s="2">
        <f>IFERROR(AVERAGEIFS(OSA!$Y:$Y,OSA!$C:$C,Pivot!$I45)," ")</f>
        <v>0.96517412935323388</v>
      </c>
      <c r="K45" s="42">
        <f t="shared" si="1"/>
        <v>3.4825870646766122E-2</v>
      </c>
      <c r="L45" s="46">
        <f t="shared" si="3"/>
        <v>45114</v>
      </c>
      <c r="N45" t="s">
        <v>406</v>
      </c>
      <c r="O45" t="s">
        <v>17</v>
      </c>
      <c r="P45" t="s">
        <v>1648</v>
      </c>
      <c r="Q45" t="s">
        <v>405</v>
      </c>
      <c r="R45" s="42">
        <f>'By Brand'!F37</f>
        <v>0.96527777777777779</v>
      </c>
      <c r="S45" t="s">
        <v>3045</v>
      </c>
      <c r="U45" t="s">
        <v>17</v>
      </c>
      <c r="V45" t="s">
        <v>2305</v>
      </c>
      <c r="W45" t="s">
        <v>456</v>
      </c>
      <c r="X45" s="42" t="str">
        <f>'By Category'!E36</f>
        <v xml:space="preserve"> </v>
      </c>
      <c r="Y45" t="s">
        <v>3045</v>
      </c>
      <c r="AA45" t="s">
        <v>3042</v>
      </c>
      <c r="AB45" t="s">
        <v>405</v>
      </c>
      <c r="AC45" s="46">
        <v>45108</v>
      </c>
      <c r="AD45" s="47" t="str">
        <f>IFERROR(AVERAGEIFS(OSA!$S:$S,OSA!$C:$C,$AA45,OSA!$D:$D,$AB45)," ")</f>
        <v xml:space="preserve"> </v>
      </c>
      <c r="AE45" s="42" t="str">
        <f t="shared" si="2"/>
        <v xml:space="preserve"> </v>
      </c>
    </row>
    <row r="46" spans="1:31" x14ac:dyDescent="0.35">
      <c r="A46" t="s">
        <v>806</v>
      </c>
      <c r="B46" s="47">
        <f>'By Customer'!J12</f>
        <v>0</v>
      </c>
      <c r="C46" s="42">
        <f t="shared" si="0"/>
        <v>1</v>
      </c>
      <c r="D46" t="s">
        <v>3047</v>
      </c>
      <c r="I46" t="s">
        <v>806</v>
      </c>
      <c r="J46" s="2" t="str">
        <f>IFERROR(AVERAGEIFS(OSA!$Y:$Y,OSA!$C:$C,Pivot!$I46)," ")</f>
        <v xml:space="preserve"> </v>
      </c>
      <c r="K46" s="42" t="str">
        <f t="shared" si="1"/>
        <v xml:space="preserve"> </v>
      </c>
      <c r="L46" s="46">
        <f t="shared" si="3"/>
        <v>45114</v>
      </c>
      <c r="N46" t="s">
        <v>456</v>
      </c>
      <c r="O46" t="s">
        <v>17</v>
      </c>
      <c r="P46" t="s">
        <v>1648</v>
      </c>
      <c r="Q46" t="s">
        <v>455</v>
      </c>
      <c r="R46" s="42" t="str">
        <f>'By Brand'!F38</f>
        <v xml:space="preserve"> </v>
      </c>
      <c r="S46" t="s">
        <v>3045</v>
      </c>
      <c r="U46" t="s">
        <v>17</v>
      </c>
      <c r="V46" t="s">
        <v>2305</v>
      </c>
      <c r="W46" t="s">
        <v>695</v>
      </c>
      <c r="X46" s="42" t="str">
        <f>'By Category'!E37</f>
        <v xml:space="preserve"> </v>
      </c>
      <c r="Y46" t="s">
        <v>3045</v>
      </c>
      <c r="AA46" t="s">
        <v>3042</v>
      </c>
      <c r="AB46" t="s">
        <v>455</v>
      </c>
      <c r="AC46" s="46">
        <v>45108</v>
      </c>
      <c r="AD46" s="47" t="str">
        <f>IFERROR(AVERAGEIFS(OSA!$S:$S,OSA!$C:$C,$AA46,OSA!$D:$D,$AB46)," ")</f>
        <v xml:space="preserve"> </v>
      </c>
      <c r="AE46" s="42" t="str">
        <f t="shared" si="2"/>
        <v xml:space="preserve"> </v>
      </c>
    </row>
    <row r="47" spans="1:31" x14ac:dyDescent="0.35">
      <c r="B47" s="47" t="e">
        <f>'By Customer'!#REF!</f>
        <v>#REF!</v>
      </c>
      <c r="C47" s="42" t="str">
        <f t="shared" si="0"/>
        <v xml:space="preserve"> </v>
      </c>
      <c r="D47" t="s">
        <v>3047</v>
      </c>
      <c r="J47" s="2" t="str">
        <f>IFERROR(AVERAGEIFS(OSA!$Y:$Y,OSA!$C:$C,Pivot!$I47)," ")</f>
        <v xml:space="preserve"> </v>
      </c>
      <c r="K47" s="42" t="str">
        <f t="shared" si="1"/>
        <v xml:space="preserve"> </v>
      </c>
      <c r="L47" s="46">
        <f t="shared" si="3"/>
        <v>45114</v>
      </c>
      <c r="N47" t="s">
        <v>194</v>
      </c>
      <c r="O47" t="s">
        <v>17</v>
      </c>
      <c r="P47" t="s">
        <v>1648</v>
      </c>
      <c r="Q47" t="s">
        <v>549</v>
      </c>
      <c r="R47" s="42">
        <f>'By Brand'!F39</f>
        <v>0.93644067796610186</v>
      </c>
      <c r="S47" t="s">
        <v>3045</v>
      </c>
      <c r="U47" t="s">
        <v>17</v>
      </c>
      <c r="V47" t="s">
        <v>2305</v>
      </c>
      <c r="W47" t="s">
        <v>711</v>
      </c>
      <c r="X47" s="42">
        <f>'By Category'!E38</f>
        <v>0.5</v>
      </c>
      <c r="Y47" t="s">
        <v>3045</v>
      </c>
      <c r="AA47" t="s">
        <v>3042</v>
      </c>
      <c r="AB47" t="s">
        <v>549</v>
      </c>
      <c r="AC47" s="46">
        <v>45108</v>
      </c>
      <c r="AD47" s="47" t="str">
        <f>IFERROR(AVERAGEIFS(OSA!$S:$S,OSA!$C:$C,$AA47,OSA!$D:$D,$AB47)," ")</f>
        <v xml:space="preserve"> </v>
      </c>
      <c r="AE47" s="42" t="str">
        <f t="shared" si="2"/>
        <v xml:space="preserve"> </v>
      </c>
    </row>
    <row r="48" spans="1:31" x14ac:dyDescent="0.35">
      <c r="A48" t="s">
        <v>1648</v>
      </c>
      <c r="B48" s="47">
        <f>'By Customer'!J13</f>
        <v>0.96257873751255907</v>
      </c>
      <c r="C48" s="42">
        <f t="shared" si="0"/>
        <v>3.7421262487440932E-2</v>
      </c>
      <c r="D48" t="s">
        <v>3047</v>
      </c>
      <c r="I48" t="s">
        <v>1648</v>
      </c>
      <c r="J48" s="2" t="str">
        <f>IFERROR(AVERAGEIFS(OSA!$Y:$Y,OSA!#REF!,Pivot!$I48)," ")</f>
        <v xml:space="preserve"> </v>
      </c>
      <c r="K48" s="42" t="str">
        <f t="shared" si="1"/>
        <v xml:space="preserve"> </v>
      </c>
      <c r="L48" s="46">
        <f t="shared" si="3"/>
        <v>45114</v>
      </c>
      <c r="N48" t="s">
        <v>194</v>
      </c>
      <c r="O48" t="s">
        <v>17</v>
      </c>
      <c r="P48" t="s">
        <v>1648</v>
      </c>
      <c r="Q48" t="s">
        <v>650</v>
      </c>
      <c r="R48" s="42">
        <f>'By Brand'!F40</f>
        <v>0.99523809523809514</v>
      </c>
      <c r="S48" t="s">
        <v>3045</v>
      </c>
      <c r="U48" t="s">
        <v>17</v>
      </c>
      <c r="V48" t="s">
        <v>2517</v>
      </c>
      <c r="W48" t="s">
        <v>20</v>
      </c>
      <c r="X48" s="42" t="str">
        <f>'By Category'!E39</f>
        <v xml:space="preserve"> </v>
      </c>
      <c r="Y48" t="s">
        <v>3045</v>
      </c>
      <c r="AA48" t="s">
        <v>3042</v>
      </c>
      <c r="AB48" t="s">
        <v>650</v>
      </c>
      <c r="AC48" s="46">
        <v>45108</v>
      </c>
      <c r="AD48" s="47" t="str">
        <f>IFERROR(AVERAGEIFS(OSA!$S:$S,OSA!$C:$C,$AA48,OSA!$D:$D,$AB48)," ")</f>
        <v xml:space="preserve"> </v>
      </c>
      <c r="AE48" s="42" t="str">
        <f t="shared" si="2"/>
        <v xml:space="preserve"> </v>
      </c>
    </row>
    <row r="49" spans="1:31" x14ac:dyDescent="0.35">
      <c r="A49" t="s">
        <v>2305</v>
      </c>
      <c r="B49" s="47">
        <f>'By Customer'!J14</f>
        <v>0.79826449673628364</v>
      </c>
      <c r="C49" s="42">
        <f t="shared" si="0"/>
        <v>0.20173550326371636</v>
      </c>
      <c r="D49" t="s">
        <v>3047</v>
      </c>
      <c r="I49" t="s">
        <v>2305</v>
      </c>
      <c r="J49" s="2" t="str">
        <f>IFERROR(AVERAGEIFS(OSA!$Y:$Y,OSA!#REF!,Pivot!$I49)," ")</f>
        <v xml:space="preserve"> </v>
      </c>
      <c r="K49" s="42" t="str">
        <f t="shared" si="1"/>
        <v xml:space="preserve"> </v>
      </c>
      <c r="L49" s="46">
        <f t="shared" si="3"/>
        <v>45114</v>
      </c>
      <c r="N49" t="s">
        <v>695</v>
      </c>
      <c r="O49" t="s">
        <v>17</v>
      </c>
      <c r="P49" t="s">
        <v>1648</v>
      </c>
      <c r="Q49" t="s">
        <v>694</v>
      </c>
      <c r="R49" s="42">
        <f>'By Brand'!F41</f>
        <v>1</v>
      </c>
      <c r="S49" t="s">
        <v>3045</v>
      </c>
      <c r="U49" t="s">
        <v>17</v>
      </c>
      <c r="V49" t="s">
        <v>2517</v>
      </c>
      <c r="W49" t="s">
        <v>66</v>
      </c>
      <c r="X49" s="42">
        <f>'By Category'!E40</f>
        <v>0.2857142857142857</v>
      </c>
      <c r="Y49" t="s">
        <v>3045</v>
      </c>
      <c r="AA49" t="s">
        <v>3042</v>
      </c>
      <c r="AB49" t="s">
        <v>694</v>
      </c>
      <c r="AC49" s="46">
        <v>45108</v>
      </c>
      <c r="AD49" s="47" t="str">
        <f>IFERROR(AVERAGEIFS(OSA!$S:$S,OSA!$C:$C,$AA49,OSA!$D:$D,$AB49)," ")</f>
        <v xml:space="preserve"> </v>
      </c>
      <c r="AE49" s="42" t="str">
        <f t="shared" si="2"/>
        <v xml:space="preserve"> </v>
      </c>
    </row>
    <row r="50" spans="1:31" x14ac:dyDescent="0.35">
      <c r="A50" t="s">
        <v>2517</v>
      </c>
      <c r="B50" s="47">
        <f>'By Customer'!J15</f>
        <v>0.99417480109602596</v>
      </c>
      <c r="C50" s="42">
        <f t="shared" si="0"/>
        <v>5.8251989039740382E-3</v>
      </c>
      <c r="D50" t="s">
        <v>3047</v>
      </c>
      <c r="I50" t="s">
        <v>2517</v>
      </c>
      <c r="J50" s="2">
        <f>IFERROR(AVERAGEIFS(OSA!$Y:$Y,OSA!$C:$C,Pivot!$I50)," ")</f>
        <v>0.99728260869565222</v>
      </c>
      <c r="K50" s="42">
        <f t="shared" si="1"/>
        <v>2.7173913043477826E-3</v>
      </c>
      <c r="L50" s="46">
        <f t="shared" si="3"/>
        <v>45114</v>
      </c>
      <c r="N50" t="s">
        <v>711</v>
      </c>
      <c r="O50" t="s">
        <v>17</v>
      </c>
      <c r="P50" t="s">
        <v>1648</v>
      </c>
      <c r="Q50" t="s">
        <v>710</v>
      </c>
      <c r="R50" s="42">
        <f>'By Brand'!F42</f>
        <v>1</v>
      </c>
      <c r="S50" t="s">
        <v>3045</v>
      </c>
      <c r="U50" t="s">
        <v>17</v>
      </c>
      <c r="V50" t="s">
        <v>2517</v>
      </c>
      <c r="W50" t="s">
        <v>120</v>
      </c>
      <c r="X50" s="42">
        <f>'By Category'!E41</f>
        <v>0.7</v>
      </c>
      <c r="Y50" t="s">
        <v>3045</v>
      </c>
      <c r="AA50" t="s">
        <v>3042</v>
      </c>
      <c r="AB50" t="s">
        <v>710</v>
      </c>
      <c r="AC50" s="46">
        <v>45108</v>
      </c>
      <c r="AD50" s="47" t="str">
        <f>IFERROR(AVERAGEIFS(OSA!$S:$S,OSA!$C:$C,$AA50,OSA!$D:$D,$AB50)," ")</f>
        <v xml:space="preserve"> </v>
      </c>
      <c r="AE50" s="42" t="str">
        <f t="shared" si="2"/>
        <v xml:space="preserve"> </v>
      </c>
    </row>
    <row r="51" spans="1:31" x14ac:dyDescent="0.35">
      <c r="A51" t="s">
        <v>2657</v>
      </c>
      <c r="B51" s="47">
        <f>'By Customer'!J16</f>
        <v>0.99813262255436797</v>
      </c>
      <c r="C51" s="42">
        <f t="shared" si="0"/>
        <v>1.8673774456320347E-3</v>
      </c>
      <c r="D51" t="s">
        <v>3047</v>
      </c>
      <c r="I51" t="s">
        <v>2657</v>
      </c>
      <c r="J51" s="2">
        <f>IFERROR(AVERAGEIFS(OSA!$Y:$Y,OSA!$C:$C,Pivot!$I51)," ")</f>
        <v>1</v>
      </c>
      <c r="K51" s="42">
        <f t="shared" si="1"/>
        <v>0</v>
      </c>
      <c r="L51" s="46">
        <f t="shared" si="3"/>
        <v>45114</v>
      </c>
      <c r="N51" t="s">
        <v>20</v>
      </c>
      <c r="O51" t="s">
        <v>17</v>
      </c>
      <c r="P51" t="s">
        <v>2305</v>
      </c>
      <c r="Q51" t="s">
        <v>19</v>
      </c>
      <c r="R51" s="42" t="str">
        <f>'By Brand'!F45</f>
        <v xml:space="preserve"> </v>
      </c>
      <c r="S51" t="s">
        <v>3045</v>
      </c>
      <c r="U51" t="s">
        <v>17</v>
      </c>
      <c r="V51" t="s">
        <v>2517</v>
      </c>
      <c r="W51" t="s">
        <v>194</v>
      </c>
      <c r="X51" s="42">
        <f>'By Category'!E42</f>
        <v>0.79142857142857137</v>
      </c>
      <c r="Y51" t="s">
        <v>3045</v>
      </c>
      <c r="AA51" t="s">
        <v>2329</v>
      </c>
      <c r="AB51" t="s">
        <v>19</v>
      </c>
      <c r="AC51" s="46">
        <v>45108</v>
      </c>
      <c r="AD51" s="47">
        <f>IFERROR(AVERAGEIFS(OSA!$S:$S,OSA!$C:$C,$AA51,OSA!$D:$D,$AB51)," ")</f>
        <v>0.92307692307692313</v>
      </c>
      <c r="AE51" s="42">
        <f t="shared" si="2"/>
        <v>7.6923076923076872E-2</v>
      </c>
    </row>
    <row r="52" spans="1:31" x14ac:dyDescent="0.35">
      <c r="I52" t="s">
        <v>2329</v>
      </c>
      <c r="J52" s="2">
        <f>IFERROR(AVERAGEIFS(OSA!$Z:$Z,OSA!$C:$C,Pivot!$I52)," ")</f>
        <v>0.96185737976782748</v>
      </c>
      <c r="K52" s="42">
        <f t="shared" si="1"/>
        <v>3.8142620232172519E-2</v>
      </c>
      <c r="L52" s="46">
        <f t="shared" si="3"/>
        <v>45115</v>
      </c>
      <c r="N52" t="s">
        <v>66</v>
      </c>
      <c r="O52" t="s">
        <v>17</v>
      </c>
      <c r="P52" t="s">
        <v>2305</v>
      </c>
      <c r="Q52" t="s">
        <v>65</v>
      </c>
      <c r="R52" s="42">
        <f>'By Brand'!F46</f>
        <v>0.2857142857142857</v>
      </c>
      <c r="S52" t="s">
        <v>3045</v>
      </c>
      <c r="U52" t="s">
        <v>17</v>
      </c>
      <c r="V52" t="s">
        <v>2517</v>
      </c>
      <c r="W52" t="s">
        <v>295</v>
      </c>
      <c r="X52" s="42" t="str">
        <f>'By Category'!E43</f>
        <v xml:space="preserve"> </v>
      </c>
      <c r="Y52" t="s">
        <v>3045</v>
      </c>
      <c r="AA52" t="s">
        <v>2329</v>
      </c>
      <c r="AB52" t="s">
        <v>65</v>
      </c>
      <c r="AC52" s="46">
        <v>45108</v>
      </c>
      <c r="AD52" s="47">
        <f>IFERROR(AVERAGEIFS(OSA!$S:$S,OSA!$C:$C,$AA52,OSA!$D:$D,$AB52)," ")</f>
        <v>0.94736842105263153</v>
      </c>
      <c r="AE52" s="42">
        <f t="shared" si="2"/>
        <v>5.2631578947368474E-2</v>
      </c>
    </row>
    <row r="53" spans="1:31" x14ac:dyDescent="0.35">
      <c r="A53" s="195" t="s">
        <v>3075</v>
      </c>
      <c r="B53" s="195" t="s">
        <v>3076</v>
      </c>
      <c r="I53" t="s">
        <v>806</v>
      </c>
      <c r="J53" s="2" t="str">
        <f>IFERROR(AVERAGEIFS(OSA!$Z:$Z,OSA!$C:$C,Pivot!$I53)," ")</f>
        <v xml:space="preserve"> </v>
      </c>
      <c r="K53" s="42" t="str">
        <f t="shared" si="1"/>
        <v xml:space="preserve"> </v>
      </c>
      <c r="L53" s="46">
        <f t="shared" si="3"/>
        <v>45115</v>
      </c>
      <c r="N53" t="s">
        <v>120</v>
      </c>
      <c r="O53" t="s">
        <v>17</v>
      </c>
      <c r="P53" t="s">
        <v>2305</v>
      </c>
      <c r="Q53" t="s">
        <v>119</v>
      </c>
      <c r="R53" s="42">
        <f>'By Brand'!F47</f>
        <v>0.71363636363636362</v>
      </c>
      <c r="S53" t="s">
        <v>3045</v>
      </c>
      <c r="U53" t="s">
        <v>17</v>
      </c>
      <c r="V53" t="s">
        <v>2517</v>
      </c>
      <c r="W53" t="s">
        <v>406</v>
      </c>
      <c r="X53" s="42">
        <f>'By Category'!E44</f>
        <v>0.92307692307692313</v>
      </c>
      <c r="Y53" t="s">
        <v>3045</v>
      </c>
      <c r="AA53" t="s">
        <v>2329</v>
      </c>
      <c r="AB53" t="s">
        <v>119</v>
      </c>
      <c r="AC53" s="46">
        <v>45108</v>
      </c>
      <c r="AD53" s="47">
        <f>IFERROR(AVERAGEIFS(OSA!$S:$S,OSA!$C:$C,$AA53,OSA!$D:$D,$AB53)," ")</f>
        <v>0.984375</v>
      </c>
      <c r="AE53" s="42">
        <f t="shared" si="2"/>
        <v>1.5625E-2</v>
      </c>
    </row>
    <row r="54" spans="1:31" x14ac:dyDescent="0.35">
      <c r="A54" s="195" t="s">
        <v>3077</v>
      </c>
      <c r="B54" t="s">
        <v>3059</v>
      </c>
      <c r="C54" t="s">
        <v>3060</v>
      </c>
      <c r="D54" t="s">
        <v>3064</v>
      </c>
      <c r="E54" t="s">
        <v>3047</v>
      </c>
      <c r="J54" s="2" t="str">
        <f>IFERROR(AVERAGEIFS(OSA!$Z:$Z,OSA!$C:$C,Pivot!$I54)," ")</f>
        <v xml:space="preserve"> </v>
      </c>
      <c r="K54" s="42" t="str">
        <f t="shared" si="1"/>
        <v xml:space="preserve"> </v>
      </c>
      <c r="L54" s="46">
        <f t="shared" si="3"/>
        <v>45115</v>
      </c>
      <c r="N54" t="s">
        <v>194</v>
      </c>
      <c r="O54" t="s">
        <v>17</v>
      </c>
      <c r="P54" t="s">
        <v>2305</v>
      </c>
      <c r="Q54" t="s">
        <v>193</v>
      </c>
      <c r="R54" s="42">
        <f>'By Brand'!F48</f>
        <v>0.78787878787878785</v>
      </c>
      <c r="S54" t="s">
        <v>3045</v>
      </c>
      <c r="U54" t="s">
        <v>17</v>
      </c>
      <c r="V54" t="s">
        <v>2517</v>
      </c>
      <c r="W54" t="s">
        <v>456</v>
      </c>
      <c r="X54" s="42" t="str">
        <f>'By Category'!E45</f>
        <v xml:space="preserve"> </v>
      </c>
      <c r="Y54" t="s">
        <v>3045</v>
      </c>
      <c r="AA54" t="s">
        <v>2329</v>
      </c>
      <c r="AB54" t="s">
        <v>193</v>
      </c>
      <c r="AC54" s="46">
        <v>45108</v>
      </c>
      <c r="AD54" s="47">
        <f>IFERROR(AVERAGEIFS(OSA!$S:$S,OSA!$C:$C,$AA54,OSA!$D:$D,$AB54)," ")</f>
        <v>0.97777777777777775</v>
      </c>
      <c r="AE54" s="42">
        <f t="shared" si="2"/>
        <v>2.2222222222222254E-2</v>
      </c>
    </row>
    <row r="55" spans="1:31" x14ac:dyDescent="0.35">
      <c r="A55" s="48" t="s">
        <v>1648</v>
      </c>
      <c r="B55" s="42">
        <v>0.9595278246205734</v>
      </c>
      <c r="C55" s="42">
        <v>0.94488533643255401</v>
      </c>
      <c r="D55" s="42">
        <v>0.94854595847955891</v>
      </c>
      <c r="E55" s="42">
        <v>0.96257873751255907</v>
      </c>
      <c r="I55" t="s">
        <v>1648</v>
      </c>
      <c r="J55" s="2" t="str">
        <f>IFERROR(AVERAGEIFS(OSA!$Z:$Z,OSA!#REF!,Pivot!$I55)," ")</f>
        <v xml:space="preserve"> </v>
      </c>
      <c r="K55" s="42" t="str">
        <f t="shared" si="1"/>
        <v xml:space="preserve"> </v>
      </c>
      <c r="L55" s="46">
        <f t="shared" si="3"/>
        <v>45115</v>
      </c>
      <c r="N55" t="s">
        <v>194</v>
      </c>
      <c r="O55" t="s">
        <v>17</v>
      </c>
      <c r="P55" t="s">
        <v>2305</v>
      </c>
      <c r="Q55" t="s">
        <v>248</v>
      </c>
      <c r="R55" s="42">
        <f>'By Brand'!F49</f>
        <v>0.82608695652173914</v>
      </c>
      <c r="S55" t="s">
        <v>3045</v>
      </c>
      <c r="U55" t="s">
        <v>17</v>
      </c>
      <c r="V55" t="s">
        <v>2517</v>
      </c>
      <c r="W55" t="s">
        <v>695</v>
      </c>
      <c r="X55" s="42">
        <f>'By Category'!E46</f>
        <v>1</v>
      </c>
      <c r="Y55" t="s">
        <v>3045</v>
      </c>
      <c r="AA55" t="s">
        <v>2329</v>
      </c>
      <c r="AB55" t="s">
        <v>248</v>
      </c>
      <c r="AC55" s="46">
        <v>45108</v>
      </c>
      <c r="AD55" s="47">
        <f>IFERROR(AVERAGEIFS(OSA!$S:$S,OSA!$C:$C,$AA55,OSA!$D:$D,$AB55)," ")</f>
        <v>0.9642857142857143</v>
      </c>
      <c r="AE55" s="42">
        <f t="shared" si="2"/>
        <v>3.5714285714285698E-2</v>
      </c>
    </row>
    <row r="56" spans="1:31" x14ac:dyDescent="0.35">
      <c r="A56" s="48" t="s">
        <v>2305</v>
      </c>
      <c r="B56" s="42">
        <v>0.79653679653679654</v>
      </c>
      <c r="C56" s="42">
        <v>0.77056277056277056</v>
      </c>
      <c r="D56" s="42">
        <v>0.777056277056277</v>
      </c>
      <c r="E56" s="42">
        <v>0.79826449673628364</v>
      </c>
      <c r="I56" t="s">
        <v>2305</v>
      </c>
      <c r="J56" s="2" t="str">
        <f>IFERROR(AVERAGEIFS(OSA!$Z:$Z,OSA!#REF!,Pivot!$I56)," ")</f>
        <v xml:space="preserve"> </v>
      </c>
      <c r="K56" s="42" t="str">
        <f t="shared" si="1"/>
        <v xml:space="preserve"> </v>
      </c>
      <c r="L56" s="46">
        <f t="shared" si="3"/>
        <v>45115</v>
      </c>
      <c r="N56" t="s">
        <v>295</v>
      </c>
      <c r="O56" t="s">
        <v>17</v>
      </c>
      <c r="P56" t="s">
        <v>2305</v>
      </c>
      <c r="Q56" t="s">
        <v>294</v>
      </c>
      <c r="R56" s="42" t="str">
        <f>'By Brand'!F50</f>
        <v xml:space="preserve"> </v>
      </c>
      <c r="S56" t="s">
        <v>3045</v>
      </c>
      <c r="U56" t="s">
        <v>17</v>
      </c>
      <c r="V56" t="s">
        <v>2517</v>
      </c>
      <c r="W56" t="s">
        <v>711</v>
      </c>
      <c r="X56" s="42">
        <f>'By Category'!E47</f>
        <v>1</v>
      </c>
      <c r="Y56" t="s">
        <v>3045</v>
      </c>
      <c r="AA56" t="s">
        <v>2329</v>
      </c>
      <c r="AB56" t="s">
        <v>294</v>
      </c>
      <c r="AC56" s="46">
        <v>45108</v>
      </c>
      <c r="AD56" s="47">
        <f>IFERROR(AVERAGEIFS(OSA!$S:$S,OSA!$C:$C,$AA56,OSA!$D:$D,$AB56)," ")</f>
        <v>0.96385542168674698</v>
      </c>
      <c r="AE56" s="42">
        <f t="shared" si="2"/>
        <v>3.6144578313253017E-2</v>
      </c>
    </row>
    <row r="57" spans="1:31" x14ac:dyDescent="0.35">
      <c r="A57" s="48" t="s">
        <v>2657</v>
      </c>
      <c r="B57" s="42">
        <v>1</v>
      </c>
      <c r="C57" s="42">
        <v>1</v>
      </c>
      <c r="D57" s="42">
        <v>1</v>
      </c>
      <c r="E57" s="42">
        <v>0.99813262255436797</v>
      </c>
      <c r="I57" t="s">
        <v>2517</v>
      </c>
      <c r="J57" s="2">
        <f>IFERROR(AVERAGEIFS(OSA!$Z:$Z,OSA!$C:$C,Pivot!$I57)," ")</f>
        <v>0.99863945578231295</v>
      </c>
      <c r="K57" s="42">
        <f t="shared" si="1"/>
        <v>1.3605442176870541E-3</v>
      </c>
      <c r="L57" s="46">
        <f t="shared" si="3"/>
        <v>45115</v>
      </c>
      <c r="N57" t="s">
        <v>406</v>
      </c>
      <c r="O57" t="s">
        <v>17</v>
      </c>
      <c r="P57" t="s">
        <v>2305</v>
      </c>
      <c r="Q57" t="s">
        <v>405</v>
      </c>
      <c r="R57" s="42">
        <f>'By Brand'!F51</f>
        <v>0.92</v>
      </c>
      <c r="S57" t="s">
        <v>3045</v>
      </c>
      <c r="U57" t="s">
        <v>17</v>
      </c>
      <c r="V57" t="s">
        <v>2657</v>
      </c>
      <c r="W57" t="s">
        <v>20</v>
      </c>
      <c r="X57" s="42">
        <f>'By Category'!E48</f>
        <v>1</v>
      </c>
      <c r="Y57" t="s">
        <v>3045</v>
      </c>
      <c r="AA57" t="s">
        <v>2329</v>
      </c>
      <c r="AB57" t="s">
        <v>405</v>
      </c>
      <c r="AC57" s="46">
        <v>45108</v>
      </c>
      <c r="AD57" s="47">
        <f>IFERROR(AVERAGEIFS(OSA!$S:$S,OSA!$C:$C,$AA57,OSA!$D:$D,$AB57)," ")</f>
        <v>1</v>
      </c>
      <c r="AE57" s="42">
        <f t="shared" si="2"/>
        <v>0</v>
      </c>
    </row>
    <row r="58" spans="1:31" x14ac:dyDescent="0.35">
      <c r="A58" s="48" t="s">
        <v>2329</v>
      </c>
      <c r="B58" s="42">
        <v>0.96849087893864017</v>
      </c>
      <c r="C58" s="42">
        <v>0.96462133775566627</v>
      </c>
      <c r="D58" s="42">
        <v>0.96558872305140975</v>
      </c>
      <c r="E58" s="42">
        <v>0.95795152421888941</v>
      </c>
      <c r="I58" t="s">
        <v>2657</v>
      </c>
      <c r="J58" s="2">
        <f>IFERROR(AVERAGEIFS(OSA!$Z:$Z,OSA!$C:$C,Pivot!$I58)," ")</f>
        <v>0.99597585513078468</v>
      </c>
      <c r="K58" s="42">
        <f t="shared" si="1"/>
        <v>4.0241448692153181E-3</v>
      </c>
      <c r="L58" s="46">
        <f t="shared" si="3"/>
        <v>45115</v>
      </c>
      <c r="N58" t="s">
        <v>456</v>
      </c>
      <c r="O58" t="s">
        <v>17</v>
      </c>
      <c r="P58" t="s">
        <v>2305</v>
      </c>
      <c r="Q58" t="s">
        <v>455</v>
      </c>
      <c r="R58" s="42" t="str">
        <f>'By Brand'!F52</f>
        <v xml:space="preserve"> </v>
      </c>
      <c r="S58" t="s">
        <v>3045</v>
      </c>
      <c r="U58" t="s">
        <v>17</v>
      </c>
      <c r="V58" t="s">
        <v>2657</v>
      </c>
      <c r="W58" t="s">
        <v>66</v>
      </c>
      <c r="X58" s="42">
        <f>'By Category'!E49</f>
        <v>1</v>
      </c>
      <c r="Y58" t="s">
        <v>3045</v>
      </c>
      <c r="AA58" t="s">
        <v>2329</v>
      </c>
      <c r="AB58" t="s">
        <v>455</v>
      </c>
      <c r="AC58" s="46">
        <v>45108</v>
      </c>
      <c r="AD58" s="47" t="str">
        <f>IFERROR(AVERAGEIFS(OSA!$S:$S,OSA!$C:$C,$AA58,OSA!$D:$D,$AB58)," ")</f>
        <v xml:space="preserve"> </v>
      </c>
      <c r="AE58" s="42" t="str">
        <f t="shared" si="2"/>
        <v xml:space="preserve"> </v>
      </c>
    </row>
    <row r="59" spans="1:31" x14ac:dyDescent="0.35">
      <c r="A59" s="48" t="s">
        <v>2517</v>
      </c>
      <c r="B59" s="42">
        <v>1</v>
      </c>
      <c r="C59" s="42">
        <v>0.99954710144927539</v>
      </c>
      <c r="D59" s="42">
        <v>0.99966032608695654</v>
      </c>
      <c r="E59" s="42">
        <v>0.99417480109602596</v>
      </c>
      <c r="I59" t="s">
        <v>2329</v>
      </c>
      <c r="J59" s="2" t="str">
        <f>IFERROR(AVERAGEIFS(OSA!$AA:$AA,OSA!$C:$C,Pivot!$I59)," ")</f>
        <v xml:space="preserve"> </v>
      </c>
      <c r="K59" s="42" t="str">
        <f t="shared" si="1"/>
        <v xml:space="preserve"> </v>
      </c>
      <c r="L59" s="46">
        <f t="shared" si="3"/>
        <v>45116</v>
      </c>
      <c r="N59" t="s">
        <v>194</v>
      </c>
      <c r="O59" t="s">
        <v>17</v>
      </c>
      <c r="P59" t="s">
        <v>2305</v>
      </c>
      <c r="Q59" t="s">
        <v>549</v>
      </c>
      <c r="R59" s="42">
        <f>'By Brand'!F53</f>
        <v>0.76052631578947361</v>
      </c>
      <c r="S59" t="s">
        <v>3045</v>
      </c>
      <c r="U59" t="s">
        <v>17</v>
      </c>
      <c r="V59" t="s">
        <v>2657</v>
      </c>
      <c r="W59" t="s">
        <v>120</v>
      </c>
      <c r="X59" s="42">
        <f>'By Category'!E50</f>
        <v>0.99371069182389937</v>
      </c>
      <c r="Y59" t="s">
        <v>3045</v>
      </c>
      <c r="AA59" t="s">
        <v>2329</v>
      </c>
      <c r="AB59" t="s">
        <v>549</v>
      </c>
      <c r="AC59" s="46">
        <v>45108</v>
      </c>
      <c r="AD59" s="47">
        <f>IFERROR(AVERAGEIFS(OSA!$S:$S,OSA!$C:$C,$AA59,OSA!$D:$D,$AB59)," ")</f>
        <v>0.95575221238938057</v>
      </c>
      <c r="AE59" s="42">
        <f t="shared" si="2"/>
        <v>4.4247787610619427E-2</v>
      </c>
    </row>
    <row r="60" spans="1:31" x14ac:dyDescent="0.35">
      <c r="B60"/>
      <c r="I60" t="s">
        <v>806</v>
      </c>
      <c r="J60" s="2" t="str">
        <f>IFERROR(AVERAGEIFS(OSA!$AA:$AA,OSA!$C:$C,Pivot!$I60)," ")</f>
        <v xml:space="preserve"> </v>
      </c>
      <c r="K60" s="42" t="str">
        <f t="shared" si="1"/>
        <v xml:space="preserve"> </v>
      </c>
      <c r="L60" s="46">
        <f t="shared" si="3"/>
        <v>45116</v>
      </c>
      <c r="N60" t="s">
        <v>194</v>
      </c>
      <c r="O60" t="s">
        <v>17</v>
      </c>
      <c r="P60" t="s">
        <v>2305</v>
      </c>
      <c r="Q60" t="s">
        <v>650</v>
      </c>
      <c r="R60" s="42">
        <f>'By Brand'!F54</f>
        <v>0.8571428571428571</v>
      </c>
      <c r="S60" t="s">
        <v>3045</v>
      </c>
      <c r="U60" t="s">
        <v>17</v>
      </c>
      <c r="V60" t="s">
        <v>2657</v>
      </c>
      <c r="W60" t="s">
        <v>194</v>
      </c>
      <c r="X60" s="42">
        <f>'By Category'!E51</f>
        <v>1</v>
      </c>
      <c r="Y60" t="s">
        <v>3045</v>
      </c>
      <c r="AA60" t="s">
        <v>2329</v>
      </c>
      <c r="AB60" t="s">
        <v>650</v>
      </c>
      <c r="AC60" s="46">
        <v>45108</v>
      </c>
      <c r="AD60" s="47">
        <f>IFERROR(AVERAGEIFS(OSA!$S:$S,OSA!$C:$C,$AA60,OSA!$D:$D,$AB60)," ")</f>
        <v>1</v>
      </c>
      <c r="AE60" s="42">
        <f t="shared" si="2"/>
        <v>0</v>
      </c>
    </row>
    <row r="61" spans="1:31" x14ac:dyDescent="0.35">
      <c r="B61"/>
      <c r="J61" s="2" t="str">
        <f>IFERROR(AVERAGEIFS(OSA!$AA:$AA,OSA!$C:$C,Pivot!$I61)," ")</f>
        <v xml:space="preserve"> </v>
      </c>
      <c r="K61" s="42" t="str">
        <f t="shared" si="1"/>
        <v xml:space="preserve"> </v>
      </c>
      <c r="L61" s="46">
        <f t="shared" si="3"/>
        <v>45116</v>
      </c>
      <c r="N61" t="s">
        <v>695</v>
      </c>
      <c r="O61" t="s">
        <v>17</v>
      </c>
      <c r="P61" t="s">
        <v>2305</v>
      </c>
      <c r="Q61" t="s">
        <v>694</v>
      </c>
      <c r="R61" s="42" t="str">
        <f>'By Brand'!F55</f>
        <v xml:space="preserve"> </v>
      </c>
      <c r="S61" t="s">
        <v>3045</v>
      </c>
      <c r="U61" t="s">
        <v>17</v>
      </c>
      <c r="V61" t="s">
        <v>2657</v>
      </c>
      <c r="W61" t="s">
        <v>295</v>
      </c>
      <c r="X61" s="42">
        <f>'By Category'!E52</f>
        <v>1</v>
      </c>
      <c r="Y61" t="s">
        <v>3045</v>
      </c>
      <c r="AA61" t="s">
        <v>2329</v>
      </c>
      <c r="AB61" t="s">
        <v>694</v>
      </c>
      <c r="AC61" s="46">
        <v>45108</v>
      </c>
      <c r="AD61" s="47">
        <f>IFERROR(AVERAGEIFS(OSA!$S:$S,OSA!$C:$C,$AA61,OSA!$D:$D,$AB61)," ")</f>
        <v>0.95</v>
      </c>
      <c r="AE61" s="42">
        <f t="shared" si="2"/>
        <v>5.0000000000000044E-2</v>
      </c>
    </row>
    <row r="62" spans="1:31" x14ac:dyDescent="0.35">
      <c r="B62"/>
      <c r="I62" t="s">
        <v>1648</v>
      </c>
      <c r="J62" s="2" t="str">
        <f>IFERROR(AVERAGEIFS(OSA!$AA:$AA,OSA!#REF!,Pivot!$I62)," ")</f>
        <v xml:space="preserve"> </v>
      </c>
      <c r="K62" s="42" t="str">
        <f t="shared" si="1"/>
        <v xml:space="preserve"> </v>
      </c>
      <c r="L62" s="46">
        <f t="shared" si="3"/>
        <v>45116</v>
      </c>
      <c r="N62" t="s">
        <v>711</v>
      </c>
      <c r="O62" t="s">
        <v>17</v>
      </c>
      <c r="P62" t="s">
        <v>2305</v>
      </c>
      <c r="Q62" t="s">
        <v>710</v>
      </c>
      <c r="R62" s="42">
        <f>'By Brand'!F56</f>
        <v>0.5</v>
      </c>
      <c r="S62" t="s">
        <v>3045</v>
      </c>
      <c r="U62" t="s">
        <v>17</v>
      </c>
      <c r="V62" t="s">
        <v>2657</v>
      </c>
      <c r="W62" t="s">
        <v>406</v>
      </c>
      <c r="X62" s="42">
        <f>'By Category'!E53</f>
        <v>1</v>
      </c>
      <c r="Y62" t="s">
        <v>3045</v>
      </c>
      <c r="AA62" t="s">
        <v>2329</v>
      </c>
      <c r="AB62" t="s">
        <v>710</v>
      </c>
      <c r="AC62" s="46">
        <v>45108</v>
      </c>
      <c r="AD62" s="47">
        <f>IFERROR(AVERAGEIFS(OSA!$S:$S,OSA!$C:$C,$AA62,OSA!$D:$D,$AB62)," ")</f>
        <v>1</v>
      </c>
      <c r="AE62" s="42">
        <f t="shared" si="2"/>
        <v>0</v>
      </c>
    </row>
    <row r="63" spans="1:31" x14ac:dyDescent="0.35">
      <c r="B63"/>
      <c r="I63" t="s">
        <v>2305</v>
      </c>
      <c r="J63" s="2" t="str">
        <f>IFERROR(AVERAGEIFS(OSA!$AA:$AA,OSA!#REF!,Pivot!$I63)," ")</f>
        <v xml:space="preserve"> </v>
      </c>
      <c r="K63" s="42" t="str">
        <f t="shared" si="1"/>
        <v xml:space="preserve"> </v>
      </c>
      <c r="L63" s="46">
        <f t="shared" si="3"/>
        <v>45116</v>
      </c>
      <c r="N63" t="s">
        <v>20</v>
      </c>
      <c r="O63" t="s">
        <v>17</v>
      </c>
      <c r="P63" t="s">
        <v>2517</v>
      </c>
      <c r="Q63" t="s">
        <v>19</v>
      </c>
      <c r="R63" s="42">
        <f>'By Brand'!F59</f>
        <v>1</v>
      </c>
      <c r="S63" t="s">
        <v>3045</v>
      </c>
      <c r="U63" t="s">
        <v>17</v>
      </c>
      <c r="V63" t="s">
        <v>2657</v>
      </c>
      <c r="W63" t="s">
        <v>456</v>
      </c>
      <c r="X63" s="42" t="str">
        <f>'By Category'!E54</f>
        <v xml:space="preserve"> </v>
      </c>
      <c r="Y63" t="s">
        <v>3045</v>
      </c>
      <c r="AA63" t="s">
        <v>806</v>
      </c>
      <c r="AB63" t="s">
        <v>19</v>
      </c>
      <c r="AC63" s="46">
        <v>45108</v>
      </c>
      <c r="AD63" s="47" t="str">
        <f>IFERROR(AVERAGEIFS(OSA!$S:$S,OSA!$C:$C,$AA63,OSA!$D:$D,$AB63)," ")</f>
        <v xml:space="preserve"> </v>
      </c>
      <c r="AE63" s="42" t="str">
        <f t="shared" si="2"/>
        <v xml:space="preserve"> </v>
      </c>
    </row>
    <row r="64" spans="1:31" x14ac:dyDescent="0.35">
      <c r="B64"/>
      <c r="I64" t="s">
        <v>2517</v>
      </c>
      <c r="J64" s="2" t="str">
        <f>IFERROR(AVERAGEIFS(OSA!$AA:$AA,OSA!$C:$C,Pivot!$I64)," ")</f>
        <v xml:space="preserve"> </v>
      </c>
      <c r="K64" s="42" t="str">
        <f t="shared" si="1"/>
        <v xml:space="preserve"> </v>
      </c>
      <c r="L64" s="46">
        <f t="shared" si="3"/>
        <v>45116</v>
      </c>
      <c r="N64" t="s">
        <v>66</v>
      </c>
      <c r="O64" t="s">
        <v>17</v>
      </c>
      <c r="P64" t="s">
        <v>2517</v>
      </c>
      <c r="Q64" t="s">
        <v>65</v>
      </c>
      <c r="R64" s="42">
        <f>'By Brand'!F60</f>
        <v>0.9968847352024921</v>
      </c>
      <c r="S64" t="s">
        <v>3045</v>
      </c>
      <c r="U64" t="s">
        <v>17</v>
      </c>
      <c r="V64" t="s">
        <v>2657</v>
      </c>
      <c r="W64" t="s">
        <v>695</v>
      </c>
      <c r="X64" s="42">
        <f>'By Category'!E55</f>
        <v>1</v>
      </c>
      <c r="Y64" t="s">
        <v>3045</v>
      </c>
      <c r="AA64" t="s">
        <v>806</v>
      </c>
      <c r="AB64" t="s">
        <v>65</v>
      </c>
      <c r="AC64" s="46">
        <v>45108</v>
      </c>
      <c r="AD64" s="47" t="str">
        <f>IFERROR(AVERAGEIFS(OSA!$S:$S,OSA!$C:$C,$AA64,OSA!$D:$D,$AB64)," ")</f>
        <v xml:space="preserve"> </v>
      </c>
      <c r="AE64" s="42" t="str">
        <f t="shared" si="2"/>
        <v xml:space="preserve"> </v>
      </c>
    </row>
    <row r="65" spans="2:31" x14ac:dyDescent="0.35">
      <c r="B65"/>
      <c r="I65" t="s">
        <v>2657</v>
      </c>
      <c r="J65" s="2" t="str">
        <f>IFERROR(AVERAGEIFS(OSA!$AA:$AA,OSA!$C:$C,Pivot!$I65)," ")</f>
        <v xml:space="preserve"> </v>
      </c>
      <c r="K65" s="42" t="str">
        <f t="shared" si="1"/>
        <v xml:space="preserve"> </v>
      </c>
      <c r="L65" s="46">
        <f t="shared" si="3"/>
        <v>45116</v>
      </c>
      <c r="N65" t="s">
        <v>120</v>
      </c>
      <c r="O65" t="s">
        <v>17</v>
      </c>
      <c r="P65" t="s">
        <v>2517</v>
      </c>
      <c r="Q65" t="s">
        <v>119</v>
      </c>
      <c r="R65" s="42">
        <f>'By Brand'!F61</f>
        <v>1</v>
      </c>
      <c r="S65" t="s">
        <v>3045</v>
      </c>
      <c r="U65" t="s">
        <v>17</v>
      </c>
      <c r="V65" t="s">
        <v>2657</v>
      </c>
      <c r="W65" t="s">
        <v>711</v>
      </c>
      <c r="X65" s="42">
        <f>'By Category'!E56</f>
        <v>1</v>
      </c>
      <c r="Y65" t="s">
        <v>3045</v>
      </c>
      <c r="AA65" t="s">
        <v>806</v>
      </c>
      <c r="AB65" t="s">
        <v>119</v>
      </c>
      <c r="AC65" s="46">
        <v>45108</v>
      </c>
      <c r="AD65" s="47" t="str">
        <f>IFERROR(AVERAGEIFS(OSA!$S:$S,OSA!$C:$C,$AA65,OSA!$D:$D,$AB65)," ")</f>
        <v xml:space="preserve"> </v>
      </c>
      <c r="AE65" s="42" t="str">
        <f t="shared" si="2"/>
        <v xml:space="preserve"> </v>
      </c>
    </row>
    <row r="66" spans="2:31" x14ac:dyDescent="0.35">
      <c r="B66"/>
      <c r="I66" t="s">
        <v>2329</v>
      </c>
      <c r="J66" s="2" t="str">
        <f>IFERROR(AVERAGEIFS(OSA!$AB:$AB,OSA!$C:$C,Pivot!$I66)," ")</f>
        <v xml:space="preserve"> </v>
      </c>
      <c r="K66" s="42" t="str">
        <f t="shared" si="1"/>
        <v xml:space="preserve"> </v>
      </c>
      <c r="L66" s="46">
        <f t="shared" si="3"/>
        <v>45117</v>
      </c>
      <c r="N66" t="s">
        <v>194</v>
      </c>
      <c r="O66" t="s">
        <v>17</v>
      </c>
      <c r="P66" t="s">
        <v>2517</v>
      </c>
      <c r="Q66" t="s">
        <v>193</v>
      </c>
      <c r="R66" s="42">
        <f>'By Brand'!F62</f>
        <v>0.99435028248587576</v>
      </c>
      <c r="S66" t="s">
        <v>3045</v>
      </c>
      <c r="U66" t="s">
        <v>17</v>
      </c>
      <c r="V66" t="s">
        <v>2329</v>
      </c>
      <c r="W66" t="s">
        <v>20</v>
      </c>
      <c r="X66" s="42">
        <f>'By Category'!F3</f>
        <v>-4.6153846153846101E-2</v>
      </c>
      <c r="Y66" t="s">
        <v>3046</v>
      </c>
      <c r="AA66" t="s">
        <v>806</v>
      </c>
      <c r="AB66" t="s">
        <v>193</v>
      </c>
      <c r="AC66" s="46">
        <v>45108</v>
      </c>
      <c r="AD66" s="47" t="str">
        <f>IFERROR(AVERAGEIFS(OSA!$S:$S,OSA!$C:$C,$AA66,OSA!$D:$D,$AB66)," ")</f>
        <v xml:space="preserve"> </v>
      </c>
      <c r="AE66" s="42" t="str">
        <f t="shared" si="2"/>
        <v xml:space="preserve"> </v>
      </c>
    </row>
    <row r="67" spans="2:31" x14ac:dyDescent="0.35">
      <c r="B67"/>
      <c r="I67" t="s">
        <v>806</v>
      </c>
      <c r="J67" s="2" t="str">
        <f>IFERROR(AVERAGEIFS(OSA!$AB:$AB,OSA!$C:$C,Pivot!$I67)," ")</f>
        <v xml:space="preserve"> </v>
      </c>
      <c r="K67" s="42" t="str">
        <f t="shared" si="1"/>
        <v xml:space="preserve"> </v>
      </c>
      <c r="L67" s="46">
        <f t="shared" si="3"/>
        <v>45117</v>
      </c>
      <c r="N67" t="s">
        <v>194</v>
      </c>
      <c r="O67" t="s">
        <v>17</v>
      </c>
      <c r="P67" t="s">
        <v>2517</v>
      </c>
      <c r="Q67" t="s">
        <v>248</v>
      </c>
      <c r="R67" s="42">
        <f>'By Brand'!F63</f>
        <v>1</v>
      </c>
      <c r="S67" t="s">
        <v>3045</v>
      </c>
      <c r="U67" t="s">
        <v>17</v>
      </c>
      <c r="V67" t="s">
        <v>2329</v>
      </c>
      <c r="W67" t="s">
        <v>66</v>
      </c>
      <c r="X67" s="42">
        <f>'By Category'!F4</f>
        <v>-4.4178628389154762E-2</v>
      </c>
      <c r="Y67" t="s">
        <v>3046</v>
      </c>
      <c r="AA67" t="s">
        <v>806</v>
      </c>
      <c r="AB67" t="s">
        <v>248</v>
      </c>
      <c r="AC67" s="46">
        <v>45108</v>
      </c>
      <c r="AD67" s="47" t="str">
        <f>IFERROR(AVERAGEIFS(OSA!$S:$S,OSA!$C:$C,$AA67,OSA!$D:$D,$AB67)," ")</f>
        <v xml:space="preserve"> </v>
      </c>
      <c r="AE67" s="42" t="str">
        <f t="shared" si="2"/>
        <v xml:space="preserve"> </v>
      </c>
    </row>
    <row r="68" spans="2:31" x14ac:dyDescent="0.35">
      <c r="B68"/>
      <c r="J68" s="2" t="str">
        <f>IFERROR(AVERAGEIFS(OSA!$AB:$AB,OSA!$C:$C,Pivot!$I68)," ")</f>
        <v xml:space="preserve"> </v>
      </c>
      <c r="K68" s="42" t="str">
        <f t="shared" ref="K68:K131" si="4">IFERROR(1-(J68)," ")</f>
        <v xml:space="preserve"> </v>
      </c>
      <c r="L68" s="46">
        <f t="shared" si="3"/>
        <v>45117</v>
      </c>
      <c r="N68" t="s">
        <v>295</v>
      </c>
      <c r="O68" t="s">
        <v>17</v>
      </c>
      <c r="P68" t="s">
        <v>2517</v>
      </c>
      <c r="Q68" t="s">
        <v>294</v>
      </c>
      <c r="R68" s="42">
        <f>'By Brand'!F64</f>
        <v>1</v>
      </c>
      <c r="S68" t="s">
        <v>3045</v>
      </c>
      <c r="U68" t="s">
        <v>17</v>
      </c>
      <c r="V68" t="s">
        <v>2329</v>
      </c>
      <c r="W68" t="s">
        <v>120</v>
      </c>
      <c r="X68" s="42">
        <f>'By Category'!F5</f>
        <v>-1.3731060606060552E-2</v>
      </c>
      <c r="Y68" t="s">
        <v>3046</v>
      </c>
      <c r="AA68" t="s">
        <v>806</v>
      </c>
      <c r="AB68" t="s">
        <v>294</v>
      </c>
      <c r="AC68" s="46">
        <v>45108</v>
      </c>
      <c r="AD68" s="47" t="str">
        <f>IFERROR(AVERAGEIFS(OSA!$S:$S,OSA!$C:$C,$AA68,OSA!$D:$D,$AB68)," ")</f>
        <v xml:space="preserve"> </v>
      </c>
      <c r="AE68" s="42" t="str">
        <f t="shared" ref="AE68:AE131" si="5">IFERROR(1-(AD68)," ")</f>
        <v xml:space="preserve"> </v>
      </c>
    </row>
    <row r="69" spans="2:31" x14ac:dyDescent="0.35">
      <c r="B69"/>
      <c r="I69" t="s">
        <v>1648</v>
      </c>
      <c r="J69" s="2" t="str">
        <f>IFERROR(AVERAGEIFS(OSA!$AB:$AB,OSA!#REF!,Pivot!$I69)," ")</f>
        <v xml:space="preserve"> </v>
      </c>
      <c r="K69" s="42" t="str">
        <f t="shared" si="4"/>
        <v xml:space="preserve"> </v>
      </c>
      <c r="L69" s="46">
        <f t="shared" si="3"/>
        <v>45117</v>
      </c>
      <c r="N69" t="s">
        <v>406</v>
      </c>
      <c r="O69" t="s">
        <v>17</v>
      </c>
      <c r="P69" t="s">
        <v>2517</v>
      </c>
      <c r="Q69" t="s">
        <v>405</v>
      </c>
      <c r="R69" s="42">
        <f>'By Brand'!F65</f>
        <v>1</v>
      </c>
      <c r="S69" t="s">
        <v>3045</v>
      </c>
      <c r="U69" t="s">
        <v>17</v>
      </c>
      <c r="V69" t="s">
        <v>2329</v>
      </c>
      <c r="W69" t="s">
        <v>194</v>
      </c>
      <c r="X69" s="42">
        <f>'By Category'!F6</f>
        <v>4.2735042735042583E-3</v>
      </c>
      <c r="Y69" t="s">
        <v>3046</v>
      </c>
      <c r="AA69" t="s">
        <v>806</v>
      </c>
      <c r="AB69" t="s">
        <v>405</v>
      </c>
      <c r="AC69" s="46">
        <v>45108</v>
      </c>
      <c r="AD69" s="47" t="str">
        <f>IFERROR(AVERAGEIFS(OSA!$S:$S,OSA!$C:$C,$AA69,OSA!$D:$D,$AB69)," ")</f>
        <v xml:space="preserve"> </v>
      </c>
      <c r="AE69" s="42" t="str">
        <f t="shared" si="5"/>
        <v xml:space="preserve"> </v>
      </c>
    </row>
    <row r="70" spans="2:31" x14ac:dyDescent="0.35">
      <c r="B70"/>
      <c r="I70" t="s">
        <v>2305</v>
      </c>
      <c r="J70" s="2" t="str">
        <f>IFERROR(AVERAGEIFS(OSA!$AB:$AB,OSA!#REF!,Pivot!$I70)," ")</f>
        <v xml:space="preserve"> </v>
      </c>
      <c r="K70" s="42" t="str">
        <f t="shared" si="4"/>
        <v xml:space="preserve"> </v>
      </c>
      <c r="L70" s="46">
        <f t="shared" si="3"/>
        <v>45117</v>
      </c>
      <c r="N70" t="s">
        <v>456</v>
      </c>
      <c r="O70" t="s">
        <v>17</v>
      </c>
      <c r="P70" t="s">
        <v>2517</v>
      </c>
      <c r="Q70" t="s">
        <v>455</v>
      </c>
      <c r="R70" s="42" t="str">
        <f>'By Brand'!F66</f>
        <v xml:space="preserve"> </v>
      </c>
      <c r="S70" t="s">
        <v>3045</v>
      </c>
      <c r="U70" t="s">
        <v>17</v>
      </c>
      <c r="V70" t="s">
        <v>2329</v>
      </c>
      <c r="W70" t="s">
        <v>295</v>
      </c>
      <c r="X70" s="42">
        <f>'By Category'!F7</f>
        <v>0.11997149192271173</v>
      </c>
      <c r="Y70" t="s">
        <v>3046</v>
      </c>
      <c r="AA70" t="s">
        <v>806</v>
      </c>
      <c r="AB70" t="s">
        <v>455</v>
      </c>
      <c r="AC70" s="46">
        <v>45108</v>
      </c>
      <c r="AD70" s="47" t="str">
        <f>IFERROR(AVERAGEIFS(OSA!$S:$S,OSA!$C:$C,$AA70,OSA!$D:$D,$AB70)," ")</f>
        <v xml:space="preserve"> </v>
      </c>
      <c r="AE70" s="42" t="str">
        <f t="shared" si="5"/>
        <v xml:space="preserve"> </v>
      </c>
    </row>
    <row r="71" spans="2:31" x14ac:dyDescent="0.35">
      <c r="I71" t="s">
        <v>2517</v>
      </c>
      <c r="J71" s="2" t="str">
        <f>IFERROR(AVERAGEIFS(OSA!$AB:$AB,OSA!$C:$C,Pivot!$I71)," ")</f>
        <v xml:space="preserve"> </v>
      </c>
      <c r="K71" s="42" t="str">
        <f t="shared" si="4"/>
        <v xml:space="preserve"> </v>
      </c>
      <c r="L71" s="46">
        <f t="shared" si="3"/>
        <v>45117</v>
      </c>
      <c r="N71" t="s">
        <v>194</v>
      </c>
      <c r="O71" t="s">
        <v>17</v>
      </c>
      <c r="P71" t="s">
        <v>2517</v>
      </c>
      <c r="Q71" t="s">
        <v>549</v>
      </c>
      <c r="R71" s="42">
        <f>'By Brand'!F67</f>
        <v>1</v>
      </c>
      <c r="S71" t="s">
        <v>3045</v>
      </c>
      <c r="U71" t="s">
        <v>17</v>
      </c>
      <c r="V71" t="s">
        <v>2329</v>
      </c>
      <c r="W71" t="s">
        <v>406</v>
      </c>
      <c r="X71" s="42">
        <f>'By Category'!F8</f>
        <v>2.6136363636363513E-2</v>
      </c>
      <c r="Y71" t="s">
        <v>3046</v>
      </c>
      <c r="AA71" t="s">
        <v>806</v>
      </c>
      <c r="AB71" t="s">
        <v>549</v>
      </c>
      <c r="AC71" s="46">
        <v>45108</v>
      </c>
      <c r="AD71" s="47" t="str">
        <f>IFERROR(AVERAGEIFS(OSA!$S:$S,OSA!$C:$C,$AA71,OSA!$D:$D,$AB71)," ")</f>
        <v xml:space="preserve"> </v>
      </c>
      <c r="AE71" s="42" t="str">
        <f t="shared" si="5"/>
        <v xml:space="preserve"> </v>
      </c>
    </row>
    <row r="72" spans="2:31" x14ac:dyDescent="0.35">
      <c r="I72" t="s">
        <v>2657</v>
      </c>
      <c r="J72" s="2" t="str">
        <f>IFERROR(AVERAGEIFS(OSA!$AB:$AB,OSA!$C:$C,Pivot!$I72)," ")</f>
        <v xml:space="preserve"> </v>
      </c>
      <c r="K72" s="42" t="str">
        <f t="shared" si="4"/>
        <v xml:space="preserve"> </v>
      </c>
      <c r="L72" s="46">
        <f t="shared" si="3"/>
        <v>45117</v>
      </c>
      <c r="N72" t="s">
        <v>194</v>
      </c>
      <c r="O72" t="s">
        <v>17</v>
      </c>
      <c r="P72" t="s">
        <v>2517</v>
      </c>
      <c r="Q72" t="s">
        <v>650</v>
      </c>
      <c r="R72" s="42">
        <f>'By Brand'!F68</f>
        <v>1</v>
      </c>
      <c r="S72" t="s">
        <v>3045</v>
      </c>
      <c r="U72" t="s">
        <v>17</v>
      </c>
      <c r="V72" t="s">
        <v>2329</v>
      </c>
      <c r="W72" t="s">
        <v>456</v>
      </c>
      <c r="X72" s="42" t="str">
        <f>'By Category'!F9</f>
        <v xml:space="preserve"> </v>
      </c>
      <c r="Y72" t="s">
        <v>3046</v>
      </c>
      <c r="AA72" t="s">
        <v>806</v>
      </c>
      <c r="AB72" t="s">
        <v>650</v>
      </c>
      <c r="AC72" s="46">
        <v>45108</v>
      </c>
      <c r="AD72" s="47" t="str">
        <f>IFERROR(AVERAGEIFS(OSA!$S:$S,OSA!$C:$C,$AA72,OSA!$D:$D,$AB72)," ")</f>
        <v xml:space="preserve"> </v>
      </c>
      <c r="AE72" s="42" t="str">
        <f t="shared" si="5"/>
        <v xml:space="preserve"> </v>
      </c>
    </row>
    <row r="73" spans="2:31" x14ac:dyDescent="0.35">
      <c r="I73" t="s">
        <v>2329</v>
      </c>
      <c r="J73" s="2" t="str">
        <f>IFERROR(AVERAGEIFS(OSA!$AC:$AC,OSA!$C:$C,Pivot!$I73)," ")</f>
        <v xml:space="preserve"> </v>
      </c>
      <c r="K73" s="42" t="str">
        <f t="shared" si="4"/>
        <v xml:space="preserve"> </v>
      </c>
      <c r="L73" s="46">
        <f t="shared" si="3"/>
        <v>45118</v>
      </c>
      <c r="N73" t="s">
        <v>695</v>
      </c>
      <c r="O73" t="s">
        <v>17</v>
      </c>
      <c r="P73" t="s">
        <v>2517</v>
      </c>
      <c r="Q73" t="s">
        <v>694</v>
      </c>
      <c r="R73" s="42">
        <f>'By Brand'!F69</f>
        <v>1</v>
      </c>
      <c r="S73" t="s">
        <v>3045</v>
      </c>
      <c r="U73" t="s">
        <v>17</v>
      </c>
      <c r="V73" t="s">
        <v>2329</v>
      </c>
      <c r="W73" t="s">
        <v>695</v>
      </c>
      <c r="X73" s="42">
        <f>'By Category'!F10</f>
        <v>-0.11893939393939412</v>
      </c>
      <c r="Y73" t="s">
        <v>3046</v>
      </c>
      <c r="AA73" t="s">
        <v>806</v>
      </c>
      <c r="AB73" t="s">
        <v>694</v>
      </c>
      <c r="AC73" s="46">
        <v>45108</v>
      </c>
      <c r="AD73" s="47" t="str">
        <f>IFERROR(AVERAGEIFS(OSA!$S:$S,OSA!$C:$C,$AA73,OSA!$D:$D,$AB73)," ")</f>
        <v xml:space="preserve"> </v>
      </c>
      <c r="AE73" s="42" t="str">
        <f t="shared" si="5"/>
        <v xml:space="preserve"> </v>
      </c>
    </row>
    <row r="74" spans="2:31" x14ac:dyDescent="0.35">
      <c r="I74" t="s">
        <v>806</v>
      </c>
      <c r="J74" s="2" t="str">
        <f>IFERROR(AVERAGEIFS(OSA!$AC:$AC,OSA!$C:$C,Pivot!$I74)," ")</f>
        <v xml:space="preserve"> </v>
      </c>
      <c r="K74" s="42" t="str">
        <f t="shared" si="4"/>
        <v xml:space="preserve"> </v>
      </c>
      <c r="L74" s="46">
        <f t="shared" ref="L74:L137" si="6">L67+1</f>
        <v>45118</v>
      </c>
      <c r="N74" t="s">
        <v>711</v>
      </c>
      <c r="O74" t="s">
        <v>17</v>
      </c>
      <c r="P74" t="s">
        <v>2517</v>
      </c>
      <c r="Q74" t="s">
        <v>710</v>
      </c>
      <c r="R74" s="42">
        <f>'By Brand'!F70</f>
        <v>1</v>
      </c>
      <c r="S74" t="s">
        <v>3045</v>
      </c>
      <c r="U74" t="s">
        <v>17</v>
      </c>
      <c r="V74" t="s">
        <v>2329</v>
      </c>
      <c r="W74" t="s">
        <v>711</v>
      </c>
      <c r="X74" s="42">
        <f>'By Category'!F11</f>
        <v>0</v>
      </c>
      <c r="Y74" t="s">
        <v>3046</v>
      </c>
      <c r="AA74" t="s">
        <v>806</v>
      </c>
      <c r="AB74" t="s">
        <v>710</v>
      </c>
      <c r="AC74" s="46">
        <v>45108</v>
      </c>
      <c r="AD74" s="47" t="str">
        <f>IFERROR(AVERAGEIFS(OSA!$S:$S,OSA!$C:$C,$AA74,OSA!$D:$D,$AB74)," ")</f>
        <v xml:space="preserve"> </v>
      </c>
      <c r="AE74" s="42" t="str">
        <f t="shared" si="5"/>
        <v xml:space="preserve"> </v>
      </c>
    </row>
    <row r="75" spans="2:31" x14ac:dyDescent="0.35">
      <c r="J75" s="2" t="str">
        <f>IFERROR(AVERAGEIFS(OSA!$AC:$AC,OSA!$C:$C,Pivot!$I75)," ")</f>
        <v xml:space="preserve"> </v>
      </c>
      <c r="K75" s="42" t="str">
        <f t="shared" si="4"/>
        <v xml:space="preserve"> </v>
      </c>
      <c r="L75" s="46">
        <f t="shared" si="6"/>
        <v>45118</v>
      </c>
      <c r="N75" t="s">
        <v>20</v>
      </c>
      <c r="O75" t="s">
        <v>17</v>
      </c>
      <c r="P75" t="s">
        <v>2657</v>
      </c>
      <c r="Q75" t="s">
        <v>19</v>
      </c>
      <c r="R75" s="42">
        <f ca="1">'By Brand'!F73</f>
        <v>1</v>
      </c>
      <c r="S75" t="s">
        <v>3045</v>
      </c>
      <c r="U75" t="s">
        <v>17</v>
      </c>
      <c r="V75" t="s">
        <v>806</v>
      </c>
      <c r="W75" t="s">
        <v>20</v>
      </c>
      <c r="X75" s="42" t="str">
        <f>'By Category'!F12</f>
        <v xml:space="preserve"> </v>
      </c>
      <c r="Y75" t="s">
        <v>3046</v>
      </c>
      <c r="AA75" t="s">
        <v>2517</v>
      </c>
      <c r="AB75" t="s">
        <v>19</v>
      </c>
      <c r="AC75" s="46">
        <v>45108</v>
      </c>
      <c r="AD75" s="47">
        <f>IFERROR(AVERAGEIFS(OSA!$S:$S,OSA!$C:$C,$AA75,OSA!$D:$D,$AB75)," ")</f>
        <v>1</v>
      </c>
      <c r="AE75" s="42">
        <f t="shared" si="5"/>
        <v>0</v>
      </c>
    </row>
    <row r="76" spans="2:31" x14ac:dyDescent="0.35">
      <c r="I76" t="s">
        <v>1648</v>
      </c>
      <c r="J76" s="2" t="str">
        <f>IFERROR(AVERAGEIFS(OSA!$AC:$AC,OSA!#REF!,Pivot!$I76)," ")</f>
        <v xml:space="preserve"> </v>
      </c>
      <c r="K76" s="42" t="str">
        <f t="shared" si="4"/>
        <v xml:space="preserve"> </v>
      </c>
      <c r="L76" s="46">
        <f t="shared" si="6"/>
        <v>45118</v>
      </c>
      <c r="N76" t="s">
        <v>66</v>
      </c>
      <c r="O76" t="s">
        <v>17</v>
      </c>
      <c r="P76" t="s">
        <v>2657</v>
      </c>
      <c r="Q76" t="s">
        <v>65</v>
      </c>
      <c r="R76" s="42">
        <f ca="1">'By Brand'!F74</f>
        <v>1</v>
      </c>
      <c r="S76" t="s">
        <v>3045</v>
      </c>
      <c r="U76" t="s">
        <v>17</v>
      </c>
      <c r="V76" t="s">
        <v>806</v>
      </c>
      <c r="W76" t="s">
        <v>66</v>
      </c>
      <c r="X76" s="42" t="str">
        <f>'By Category'!F13</f>
        <v xml:space="preserve"> </v>
      </c>
      <c r="Y76" t="s">
        <v>3046</v>
      </c>
      <c r="AA76" t="s">
        <v>2517</v>
      </c>
      <c r="AB76" t="s">
        <v>65</v>
      </c>
      <c r="AC76" s="46">
        <v>45108</v>
      </c>
      <c r="AD76" s="47">
        <f>IFERROR(AVERAGEIFS(OSA!$S:$S,OSA!$C:$C,$AA76,OSA!$D:$D,$AB76)," ")</f>
        <v>1</v>
      </c>
      <c r="AE76" s="42">
        <f t="shared" si="5"/>
        <v>0</v>
      </c>
    </row>
    <row r="77" spans="2:31" x14ac:dyDescent="0.35">
      <c r="I77" t="s">
        <v>2305</v>
      </c>
      <c r="J77" s="2" t="str">
        <f>IFERROR(AVERAGEIFS(OSA!$AC:$AC,OSA!#REF!,Pivot!$I77)," ")</f>
        <v xml:space="preserve"> </v>
      </c>
      <c r="K77" s="42" t="str">
        <f t="shared" si="4"/>
        <v xml:space="preserve"> </v>
      </c>
      <c r="L77" s="46">
        <f t="shared" si="6"/>
        <v>45118</v>
      </c>
      <c r="N77" t="s">
        <v>120</v>
      </c>
      <c r="O77" t="s">
        <v>17</v>
      </c>
      <c r="P77" t="s">
        <v>2657</v>
      </c>
      <c r="Q77" t="s">
        <v>119</v>
      </c>
      <c r="R77" s="42">
        <f ca="1">'By Brand'!F75</f>
        <v>0.99371069182389937</v>
      </c>
      <c r="S77" t="s">
        <v>3045</v>
      </c>
      <c r="U77" t="s">
        <v>17</v>
      </c>
      <c r="V77" t="s">
        <v>806</v>
      </c>
      <c r="W77" t="s">
        <v>120</v>
      </c>
      <c r="X77" s="42" t="str">
        <f>'By Category'!F14</f>
        <v xml:space="preserve"> </v>
      </c>
      <c r="Y77" t="s">
        <v>3046</v>
      </c>
      <c r="AA77" t="s">
        <v>2517</v>
      </c>
      <c r="AB77" t="s">
        <v>119</v>
      </c>
      <c r="AC77" s="46">
        <v>45108</v>
      </c>
      <c r="AD77" s="47">
        <f>IFERROR(AVERAGEIFS(OSA!$S:$S,OSA!$C:$C,$AA77,OSA!$D:$D,$AB77)," ")</f>
        <v>1</v>
      </c>
      <c r="AE77" s="42">
        <f t="shared" si="5"/>
        <v>0</v>
      </c>
    </row>
    <row r="78" spans="2:31" x14ac:dyDescent="0.35">
      <c r="I78" t="s">
        <v>2517</v>
      </c>
      <c r="J78" s="2" t="str">
        <f>IFERROR(AVERAGEIFS(OSA!$AC:$AC,OSA!$C:$C,Pivot!$I78)," ")</f>
        <v xml:space="preserve"> </v>
      </c>
      <c r="K78" s="42" t="str">
        <f t="shared" si="4"/>
        <v xml:space="preserve"> </v>
      </c>
      <c r="L78" s="46">
        <f t="shared" si="6"/>
        <v>45118</v>
      </c>
      <c r="N78" t="s">
        <v>194</v>
      </c>
      <c r="O78" t="s">
        <v>17</v>
      </c>
      <c r="P78" t="s">
        <v>2657</v>
      </c>
      <c r="Q78" t="s">
        <v>193</v>
      </c>
      <c r="R78" s="42">
        <f ca="1">'By Brand'!F76</f>
        <v>1</v>
      </c>
      <c r="S78" t="s">
        <v>3045</v>
      </c>
      <c r="U78" t="s">
        <v>17</v>
      </c>
      <c r="V78" t="s">
        <v>806</v>
      </c>
      <c r="W78" t="s">
        <v>194</v>
      </c>
      <c r="X78" s="42" t="str">
        <f>'By Category'!F15</f>
        <v xml:space="preserve"> </v>
      </c>
      <c r="Y78" t="s">
        <v>3046</v>
      </c>
      <c r="AA78" t="s">
        <v>2517</v>
      </c>
      <c r="AB78" t="s">
        <v>193</v>
      </c>
      <c r="AC78" s="46">
        <v>45108</v>
      </c>
      <c r="AD78" s="47">
        <f>IFERROR(AVERAGEIFS(OSA!$S:$S,OSA!$C:$C,$AA78,OSA!$D:$D,$AB78)," ")</f>
        <v>1</v>
      </c>
      <c r="AE78" s="42">
        <f t="shared" si="5"/>
        <v>0</v>
      </c>
    </row>
    <row r="79" spans="2:31" x14ac:dyDescent="0.35">
      <c r="I79" t="s">
        <v>2657</v>
      </c>
      <c r="J79" s="2" t="str">
        <f>IFERROR(AVERAGEIFS(OSA!$AC:$AC,OSA!$C:$C,Pivot!$I79)," ")</f>
        <v xml:space="preserve"> </v>
      </c>
      <c r="K79" s="42" t="str">
        <f t="shared" si="4"/>
        <v xml:space="preserve"> </v>
      </c>
      <c r="L79" s="46">
        <f t="shared" si="6"/>
        <v>45118</v>
      </c>
      <c r="N79" t="s">
        <v>194</v>
      </c>
      <c r="O79" t="s">
        <v>17</v>
      </c>
      <c r="P79" t="s">
        <v>2657</v>
      </c>
      <c r="Q79" t="s">
        <v>248</v>
      </c>
      <c r="R79" s="42">
        <f ca="1">'By Brand'!F77</f>
        <v>1</v>
      </c>
      <c r="S79" t="s">
        <v>3045</v>
      </c>
      <c r="U79" t="s">
        <v>17</v>
      </c>
      <c r="V79" t="s">
        <v>806</v>
      </c>
      <c r="W79" t="s">
        <v>295</v>
      </c>
      <c r="X79" s="42" t="str">
        <f>'By Category'!F16</f>
        <v xml:space="preserve"> </v>
      </c>
      <c r="Y79" t="s">
        <v>3046</v>
      </c>
      <c r="AA79" t="s">
        <v>2517</v>
      </c>
      <c r="AB79" t="s">
        <v>248</v>
      </c>
      <c r="AC79" s="46">
        <v>45108</v>
      </c>
      <c r="AD79" s="47">
        <f>IFERROR(AVERAGEIFS(OSA!$S:$S,OSA!$C:$C,$AA79,OSA!$D:$D,$AB79)," ")</f>
        <v>1</v>
      </c>
      <c r="AE79" s="42">
        <f t="shared" si="5"/>
        <v>0</v>
      </c>
    </row>
    <row r="80" spans="2:31" x14ac:dyDescent="0.35">
      <c r="I80" t="s">
        <v>2329</v>
      </c>
      <c r="J80" s="2" t="str">
        <f>IFERROR(AVERAGEIFS(OSA!$AD:$AD,OSA!$C:$C,Pivot!$I80)," ")</f>
        <v xml:space="preserve"> </v>
      </c>
      <c r="K80" s="42" t="str">
        <f t="shared" si="4"/>
        <v xml:space="preserve"> </v>
      </c>
      <c r="L80" s="46">
        <f t="shared" si="6"/>
        <v>45119</v>
      </c>
      <c r="N80" t="s">
        <v>295</v>
      </c>
      <c r="O80" t="s">
        <v>17</v>
      </c>
      <c r="P80" t="s">
        <v>2657</v>
      </c>
      <c r="Q80" t="s">
        <v>294</v>
      </c>
      <c r="R80" s="42">
        <f ca="1">'By Brand'!F78</f>
        <v>1</v>
      </c>
      <c r="S80" t="s">
        <v>3045</v>
      </c>
      <c r="U80" t="s">
        <v>17</v>
      </c>
      <c r="V80" t="s">
        <v>806</v>
      </c>
      <c r="W80" t="s">
        <v>406</v>
      </c>
      <c r="X80" s="42" t="str">
        <f>'By Category'!F17</f>
        <v xml:space="preserve"> </v>
      </c>
      <c r="Y80" t="s">
        <v>3046</v>
      </c>
      <c r="AA80" t="s">
        <v>2517</v>
      </c>
      <c r="AB80" t="s">
        <v>294</v>
      </c>
      <c r="AC80" s="46">
        <v>45108</v>
      </c>
      <c r="AD80" s="47">
        <f>IFERROR(AVERAGEIFS(OSA!$S:$S,OSA!$C:$C,$AA80,OSA!$D:$D,$AB80)," ")</f>
        <v>1</v>
      </c>
      <c r="AE80" s="42">
        <f t="shared" si="5"/>
        <v>0</v>
      </c>
    </row>
    <row r="81" spans="9:31" x14ac:dyDescent="0.35">
      <c r="I81" t="s">
        <v>806</v>
      </c>
      <c r="J81" s="2" t="str">
        <f>IFERROR(AVERAGEIFS(OSA!$AD:$AD,OSA!$C:$C,Pivot!$I81)," ")</f>
        <v xml:space="preserve"> </v>
      </c>
      <c r="K81" s="42" t="str">
        <f t="shared" si="4"/>
        <v xml:space="preserve"> </v>
      </c>
      <c r="L81" s="46">
        <f t="shared" si="6"/>
        <v>45119</v>
      </c>
      <c r="N81" t="s">
        <v>406</v>
      </c>
      <c r="O81" t="s">
        <v>17</v>
      </c>
      <c r="P81" t="s">
        <v>2657</v>
      </c>
      <c r="Q81" t="s">
        <v>405</v>
      </c>
      <c r="R81" s="42">
        <f ca="1">'By Brand'!F79</f>
        <v>1</v>
      </c>
      <c r="S81" t="s">
        <v>3045</v>
      </c>
      <c r="U81" t="s">
        <v>17</v>
      </c>
      <c r="V81" t="s">
        <v>806</v>
      </c>
      <c r="W81" t="s">
        <v>456</v>
      </c>
      <c r="X81" s="42" t="str">
        <f>'By Category'!F18</f>
        <v xml:space="preserve"> </v>
      </c>
      <c r="Y81" t="s">
        <v>3046</v>
      </c>
      <c r="AA81" t="s">
        <v>2517</v>
      </c>
      <c r="AB81" t="s">
        <v>405</v>
      </c>
      <c r="AC81" s="46">
        <v>45108</v>
      </c>
      <c r="AD81" s="47">
        <f>IFERROR(AVERAGEIFS(OSA!$S:$S,OSA!$C:$C,$AA81,OSA!$D:$D,$AB81)," ")</f>
        <v>1</v>
      </c>
      <c r="AE81" s="42">
        <f t="shared" si="5"/>
        <v>0</v>
      </c>
    </row>
    <row r="82" spans="9:31" x14ac:dyDescent="0.35">
      <c r="J82" s="2" t="str">
        <f>IFERROR(AVERAGEIFS(OSA!$AD:$AD,OSA!$C:$C,Pivot!$I82)," ")</f>
        <v xml:space="preserve"> </v>
      </c>
      <c r="K82" s="42" t="str">
        <f t="shared" si="4"/>
        <v xml:space="preserve"> </v>
      </c>
      <c r="L82" s="46">
        <f t="shared" si="6"/>
        <v>45119</v>
      </c>
      <c r="N82" t="s">
        <v>456</v>
      </c>
      <c r="O82" t="s">
        <v>17</v>
      </c>
      <c r="P82" t="s">
        <v>2657</v>
      </c>
      <c r="Q82" t="s">
        <v>455</v>
      </c>
      <c r="R82" s="42" t="str">
        <f ca="1">'By Brand'!F80</f>
        <v xml:space="preserve"> </v>
      </c>
      <c r="S82" t="s">
        <v>3045</v>
      </c>
      <c r="U82" t="s">
        <v>17</v>
      </c>
      <c r="V82" t="s">
        <v>806</v>
      </c>
      <c r="W82" t="s">
        <v>695</v>
      </c>
      <c r="X82" s="42" t="str">
        <f>'By Category'!F19</f>
        <v xml:space="preserve"> </v>
      </c>
      <c r="Y82" t="s">
        <v>3046</v>
      </c>
      <c r="AA82" t="s">
        <v>2517</v>
      </c>
      <c r="AB82" t="s">
        <v>455</v>
      </c>
      <c r="AC82" s="46">
        <v>45108</v>
      </c>
      <c r="AD82" s="47" t="str">
        <f>IFERROR(AVERAGEIFS(OSA!$S:$S,OSA!$C:$C,$AA82,OSA!$D:$D,$AB82)," ")</f>
        <v xml:space="preserve"> </v>
      </c>
      <c r="AE82" s="42" t="str">
        <f t="shared" si="5"/>
        <v xml:space="preserve"> </v>
      </c>
    </row>
    <row r="83" spans="9:31" x14ac:dyDescent="0.35">
      <c r="I83" t="s">
        <v>1648</v>
      </c>
      <c r="J83" s="2" t="str">
        <f>IFERROR(AVERAGEIFS(OSA!$AD:$AD,OSA!#REF!,Pivot!$I83)," ")</f>
        <v xml:space="preserve"> </v>
      </c>
      <c r="K83" s="42" t="str">
        <f t="shared" si="4"/>
        <v xml:space="preserve"> </v>
      </c>
      <c r="L83" s="46">
        <f t="shared" si="6"/>
        <v>45119</v>
      </c>
      <c r="N83" t="s">
        <v>194</v>
      </c>
      <c r="O83" t="s">
        <v>17</v>
      </c>
      <c r="P83" t="s">
        <v>2657</v>
      </c>
      <c r="Q83" t="s">
        <v>549</v>
      </c>
      <c r="R83" s="42">
        <f ca="1">'By Brand'!F81</f>
        <v>1</v>
      </c>
      <c r="S83" t="s">
        <v>3045</v>
      </c>
      <c r="U83" t="s">
        <v>17</v>
      </c>
      <c r="V83" t="s">
        <v>806</v>
      </c>
      <c r="W83" t="s">
        <v>711</v>
      </c>
      <c r="X83" s="42" t="str">
        <f>'By Category'!F20</f>
        <v xml:space="preserve"> </v>
      </c>
      <c r="Y83" t="s">
        <v>3046</v>
      </c>
      <c r="AA83" t="s">
        <v>2517</v>
      </c>
      <c r="AB83" t="s">
        <v>549</v>
      </c>
      <c r="AC83" s="46">
        <v>45108</v>
      </c>
      <c r="AD83" s="47">
        <f>IFERROR(AVERAGEIFS(OSA!$S:$S,OSA!$C:$C,$AA83,OSA!$D:$D,$AB83)," ")</f>
        <v>1</v>
      </c>
      <c r="AE83" s="42">
        <f t="shared" si="5"/>
        <v>0</v>
      </c>
    </row>
    <row r="84" spans="9:31" x14ac:dyDescent="0.35">
      <c r="I84" t="s">
        <v>2305</v>
      </c>
      <c r="J84" s="2" t="str">
        <f>IFERROR(AVERAGEIFS(OSA!$AD:$AD,OSA!#REF!,Pivot!$I84)," ")</f>
        <v xml:space="preserve"> </v>
      </c>
      <c r="K84" s="42" t="str">
        <f t="shared" si="4"/>
        <v xml:space="preserve"> </v>
      </c>
      <c r="L84" s="46">
        <f t="shared" si="6"/>
        <v>45119</v>
      </c>
      <c r="N84" t="s">
        <v>194</v>
      </c>
      <c r="O84" t="s">
        <v>17</v>
      </c>
      <c r="P84" t="s">
        <v>2657</v>
      </c>
      <c r="Q84" t="s">
        <v>650</v>
      </c>
      <c r="R84" s="42">
        <f ca="1">'By Brand'!F82</f>
        <v>1</v>
      </c>
      <c r="S84" t="s">
        <v>3045</v>
      </c>
      <c r="U84" t="s">
        <v>17</v>
      </c>
      <c r="V84" t="s">
        <v>3042</v>
      </c>
      <c r="W84" t="s">
        <v>20</v>
      </c>
      <c r="X84" s="42" t="e">
        <f>'By Category'!#REF!</f>
        <v>#REF!</v>
      </c>
      <c r="Y84" t="s">
        <v>3046</v>
      </c>
      <c r="AA84" t="s">
        <v>2517</v>
      </c>
      <c r="AB84" t="s">
        <v>650</v>
      </c>
      <c r="AC84" s="46">
        <v>45108</v>
      </c>
      <c r="AD84" s="47">
        <f>IFERROR(AVERAGEIFS(OSA!$S:$S,OSA!$C:$C,$AA84,OSA!$D:$D,$AB84)," ")</f>
        <v>1</v>
      </c>
      <c r="AE84" s="42">
        <f t="shared" si="5"/>
        <v>0</v>
      </c>
    </row>
    <row r="85" spans="9:31" x14ac:dyDescent="0.35">
      <c r="I85" t="s">
        <v>2517</v>
      </c>
      <c r="J85" s="2" t="str">
        <f>IFERROR(AVERAGEIFS(OSA!$AD:$AD,OSA!$C:$C,Pivot!$I85)," ")</f>
        <v xml:space="preserve"> </v>
      </c>
      <c r="K85" s="42" t="str">
        <f t="shared" si="4"/>
        <v xml:space="preserve"> </v>
      </c>
      <c r="L85" s="46">
        <f t="shared" si="6"/>
        <v>45119</v>
      </c>
      <c r="N85" t="s">
        <v>695</v>
      </c>
      <c r="O85" t="s">
        <v>17</v>
      </c>
      <c r="P85" t="s">
        <v>2657</v>
      </c>
      <c r="Q85" t="s">
        <v>694</v>
      </c>
      <c r="R85" s="42">
        <f ca="1">'By Brand'!F83</f>
        <v>1</v>
      </c>
      <c r="S85" t="s">
        <v>3045</v>
      </c>
      <c r="U85" t="s">
        <v>17</v>
      </c>
      <c r="V85" t="s">
        <v>3042</v>
      </c>
      <c r="W85" t="s">
        <v>66</v>
      </c>
      <c r="X85" s="42" t="e">
        <f>'By Category'!#REF!</f>
        <v>#REF!</v>
      </c>
      <c r="Y85" t="s">
        <v>3046</v>
      </c>
      <c r="AA85" t="s">
        <v>2517</v>
      </c>
      <c r="AB85" t="s">
        <v>694</v>
      </c>
      <c r="AC85" s="46">
        <v>45108</v>
      </c>
      <c r="AD85" s="47">
        <f>IFERROR(AVERAGEIFS(OSA!$S:$S,OSA!$C:$C,$AA85,OSA!$D:$D,$AB85)," ")</f>
        <v>1</v>
      </c>
      <c r="AE85" s="42">
        <f t="shared" si="5"/>
        <v>0</v>
      </c>
    </row>
    <row r="86" spans="9:31" x14ac:dyDescent="0.35">
      <c r="I86" t="s">
        <v>2657</v>
      </c>
      <c r="J86" s="2" t="str">
        <f>IFERROR(AVERAGEIFS(OSA!$AD:$AD,OSA!$C:$C,Pivot!$I86)," ")</f>
        <v xml:space="preserve"> </v>
      </c>
      <c r="K86" s="42" t="str">
        <f t="shared" si="4"/>
        <v xml:space="preserve"> </v>
      </c>
      <c r="L86" s="46">
        <f t="shared" si="6"/>
        <v>45119</v>
      </c>
      <c r="N86" t="s">
        <v>711</v>
      </c>
      <c r="O86" t="s">
        <v>17</v>
      </c>
      <c r="P86" t="s">
        <v>2657</v>
      </c>
      <c r="Q86" t="s">
        <v>710</v>
      </c>
      <c r="R86" s="42">
        <f ca="1">'By Brand'!F84</f>
        <v>1</v>
      </c>
      <c r="S86" t="s">
        <v>3045</v>
      </c>
      <c r="U86" t="s">
        <v>17</v>
      </c>
      <c r="V86" t="s">
        <v>3042</v>
      </c>
      <c r="W86" t="s">
        <v>120</v>
      </c>
      <c r="X86" s="42" t="e">
        <f>'By Category'!#REF!</f>
        <v>#REF!</v>
      </c>
      <c r="Y86" t="s">
        <v>3046</v>
      </c>
      <c r="AA86" t="s">
        <v>2517</v>
      </c>
      <c r="AB86" t="s">
        <v>710</v>
      </c>
      <c r="AC86" s="46">
        <v>45108</v>
      </c>
      <c r="AD86" s="47">
        <f>IFERROR(AVERAGEIFS(OSA!$S:$S,OSA!$C:$C,$AA86,OSA!$D:$D,$AB86)," ")</f>
        <v>1</v>
      </c>
      <c r="AE86" s="42">
        <f t="shared" si="5"/>
        <v>0</v>
      </c>
    </row>
    <row r="87" spans="9:31" x14ac:dyDescent="0.35">
      <c r="I87" t="s">
        <v>2329</v>
      </c>
      <c r="J87" s="2" t="str">
        <f>IFERROR(AVERAGEIFS(OSA!$AE:$AE,OSA!$C:$C,Pivot!$I87)," ")</f>
        <v xml:space="preserve"> </v>
      </c>
      <c r="K87" s="42" t="str">
        <f t="shared" si="4"/>
        <v xml:space="preserve"> </v>
      </c>
      <c r="L87" s="46">
        <f t="shared" si="6"/>
        <v>45120</v>
      </c>
      <c r="N87" t="s">
        <v>20</v>
      </c>
      <c r="O87" t="s">
        <v>17</v>
      </c>
      <c r="P87" t="s">
        <v>2329</v>
      </c>
      <c r="Q87" t="s">
        <v>19</v>
      </c>
      <c r="R87" s="42">
        <f>'By Brand'!G3</f>
        <v>-4.6153846153846101E-2</v>
      </c>
      <c r="S87" t="s">
        <v>3046</v>
      </c>
      <c r="U87" t="s">
        <v>17</v>
      </c>
      <c r="V87" t="s">
        <v>3042</v>
      </c>
      <c r="W87" t="s">
        <v>194</v>
      </c>
      <c r="X87" s="42" t="e">
        <f>'By Category'!#REF!</f>
        <v>#REF!</v>
      </c>
      <c r="Y87" t="s">
        <v>3046</v>
      </c>
      <c r="AA87" t="s">
        <v>1648</v>
      </c>
      <c r="AB87" t="s">
        <v>19</v>
      </c>
      <c r="AC87" s="46">
        <f>AC3+1</f>
        <v>45109</v>
      </c>
      <c r="AD87" s="47" t="str">
        <f>IFERROR(AVERAGEIFS(OSA!$T:$T,OSA!$C:$C,$AA87,OSA!$D:$D,$AB87)," ")</f>
        <v xml:space="preserve"> </v>
      </c>
      <c r="AE87" s="42" t="str">
        <f t="shared" si="5"/>
        <v xml:space="preserve"> </v>
      </c>
    </row>
    <row r="88" spans="9:31" x14ac:dyDescent="0.35">
      <c r="I88" t="s">
        <v>806</v>
      </c>
      <c r="J88" s="2" t="str">
        <f>IFERROR(AVERAGEIFS(OSA!$AE:$AE,OSA!$C:$C,Pivot!$I88)," ")</f>
        <v xml:space="preserve"> </v>
      </c>
      <c r="K88" s="42" t="str">
        <f t="shared" si="4"/>
        <v xml:space="preserve"> </v>
      </c>
      <c r="L88" s="46">
        <f t="shared" si="6"/>
        <v>45120</v>
      </c>
      <c r="N88" t="s">
        <v>66</v>
      </c>
      <c r="O88" t="s">
        <v>17</v>
      </c>
      <c r="P88" t="s">
        <v>2329</v>
      </c>
      <c r="Q88" t="s">
        <v>65</v>
      </c>
      <c r="R88" s="42">
        <f>'By Brand'!G4</f>
        <v>-4.4178628389154762E-2</v>
      </c>
      <c r="S88" t="s">
        <v>3046</v>
      </c>
      <c r="U88" t="s">
        <v>17</v>
      </c>
      <c r="V88" t="s">
        <v>3042</v>
      </c>
      <c r="W88" t="s">
        <v>295</v>
      </c>
      <c r="X88" s="42" t="e">
        <f>'By Category'!#REF!</f>
        <v>#REF!</v>
      </c>
      <c r="Y88" t="s">
        <v>3046</v>
      </c>
      <c r="AA88" t="s">
        <v>1648</v>
      </c>
      <c r="AB88" t="s">
        <v>65</v>
      </c>
      <c r="AC88" s="46">
        <f t="shared" ref="AC88:AC151" si="7">AC4+1</f>
        <v>45109</v>
      </c>
      <c r="AD88" s="47" t="str">
        <f>IFERROR(AVERAGEIFS(OSA!$T:$T,OSA!$C:$C,$AA88,OSA!$D:$D,$AB88)," ")</f>
        <v xml:space="preserve"> </v>
      </c>
      <c r="AE88" s="42" t="str">
        <f t="shared" si="5"/>
        <v xml:space="preserve"> </v>
      </c>
    </row>
    <row r="89" spans="9:31" x14ac:dyDescent="0.35">
      <c r="J89" s="2" t="str">
        <f>IFERROR(AVERAGEIFS(OSA!$AE:$AE,OSA!$C:$C,Pivot!$I89)," ")</f>
        <v xml:space="preserve"> </v>
      </c>
      <c r="K89" s="42" t="str">
        <f t="shared" si="4"/>
        <v xml:space="preserve"> </v>
      </c>
      <c r="L89" s="46">
        <f t="shared" si="6"/>
        <v>45120</v>
      </c>
      <c r="N89" t="s">
        <v>120</v>
      </c>
      <c r="O89" t="s">
        <v>17</v>
      </c>
      <c r="P89" t="s">
        <v>2329</v>
      </c>
      <c r="Q89" t="s">
        <v>119</v>
      </c>
      <c r="R89" s="42">
        <f>'By Brand'!G5</f>
        <v>-1.3731060606060552E-2</v>
      </c>
      <c r="S89" t="s">
        <v>3046</v>
      </c>
      <c r="U89" t="s">
        <v>17</v>
      </c>
      <c r="V89" t="s">
        <v>3042</v>
      </c>
      <c r="W89" t="s">
        <v>406</v>
      </c>
      <c r="X89" s="42" t="e">
        <f>'By Category'!#REF!</f>
        <v>#REF!</v>
      </c>
      <c r="Y89" t="s">
        <v>3046</v>
      </c>
      <c r="AA89" t="s">
        <v>1648</v>
      </c>
      <c r="AB89" t="s">
        <v>119</v>
      </c>
      <c r="AC89" s="46">
        <f t="shared" si="7"/>
        <v>45109</v>
      </c>
      <c r="AD89" s="47" t="str">
        <f>IFERROR(AVERAGEIFS(OSA!$T:$T,OSA!$C:$C,$AA89,OSA!$D:$D,$AB89)," ")</f>
        <v xml:space="preserve"> </v>
      </c>
      <c r="AE89" s="42" t="str">
        <f t="shared" si="5"/>
        <v xml:space="preserve"> </v>
      </c>
    </row>
    <row r="90" spans="9:31" x14ac:dyDescent="0.35">
      <c r="I90" t="s">
        <v>1648</v>
      </c>
      <c r="J90" s="2" t="str">
        <f>IFERROR(AVERAGEIFS(OSA!$AE:$AE,OSA!#REF!,Pivot!$I90)," ")</f>
        <v xml:space="preserve"> </v>
      </c>
      <c r="K90" s="42" t="str">
        <f t="shared" si="4"/>
        <v xml:space="preserve"> </v>
      </c>
      <c r="L90" s="46">
        <f t="shared" si="6"/>
        <v>45120</v>
      </c>
      <c r="N90" t="s">
        <v>194</v>
      </c>
      <c r="O90" t="s">
        <v>17</v>
      </c>
      <c r="P90" t="s">
        <v>2329</v>
      </c>
      <c r="Q90" t="s">
        <v>193</v>
      </c>
      <c r="R90" s="42">
        <f>'By Brand'!G6</f>
        <v>-3.3670033670031296E-3</v>
      </c>
      <c r="S90" t="s">
        <v>3046</v>
      </c>
      <c r="U90" t="s">
        <v>17</v>
      </c>
      <c r="V90" t="s">
        <v>3042</v>
      </c>
      <c r="W90" t="s">
        <v>456</v>
      </c>
      <c r="X90" s="42" t="e">
        <f>'By Category'!#REF!</f>
        <v>#REF!</v>
      </c>
      <c r="Y90" t="s">
        <v>3046</v>
      </c>
      <c r="AA90" t="s">
        <v>1648</v>
      </c>
      <c r="AB90" t="s">
        <v>193</v>
      </c>
      <c r="AC90" s="46">
        <f t="shared" si="7"/>
        <v>45109</v>
      </c>
      <c r="AD90" s="47" t="str">
        <f>IFERROR(AVERAGEIFS(OSA!$T:$T,OSA!$C:$C,$AA90,OSA!$D:$D,$AB90)," ")</f>
        <v xml:space="preserve"> </v>
      </c>
      <c r="AE90" s="42" t="str">
        <f t="shared" si="5"/>
        <v xml:space="preserve"> </v>
      </c>
    </row>
    <row r="91" spans="9:31" x14ac:dyDescent="0.35">
      <c r="I91" t="s">
        <v>2305</v>
      </c>
      <c r="J91" s="2" t="str">
        <f>IFERROR(AVERAGEIFS(OSA!$AE:$AE,OSA!#REF!,Pivot!$I91)," ")</f>
        <v xml:space="preserve"> </v>
      </c>
      <c r="K91" s="42" t="str">
        <f t="shared" si="4"/>
        <v xml:space="preserve"> </v>
      </c>
      <c r="L91" s="46">
        <f t="shared" si="6"/>
        <v>45120</v>
      </c>
      <c r="N91" t="s">
        <v>194</v>
      </c>
      <c r="O91" t="s">
        <v>17</v>
      </c>
      <c r="P91" t="s">
        <v>2329</v>
      </c>
      <c r="Q91" t="s">
        <v>248</v>
      </c>
      <c r="R91" s="42">
        <f>'By Brand'!G7</f>
        <v>2.1915584415584388E-2</v>
      </c>
      <c r="S91" t="s">
        <v>3046</v>
      </c>
      <c r="U91" t="s">
        <v>17</v>
      </c>
      <c r="V91" t="s">
        <v>3042</v>
      </c>
      <c r="W91" t="s">
        <v>695</v>
      </c>
      <c r="X91" s="42" t="e">
        <f>'By Category'!#REF!</f>
        <v>#REF!</v>
      </c>
      <c r="Y91" t="s">
        <v>3046</v>
      </c>
      <c r="AA91" t="s">
        <v>1648</v>
      </c>
      <c r="AB91" t="s">
        <v>248</v>
      </c>
      <c r="AC91" s="46">
        <f t="shared" si="7"/>
        <v>45109</v>
      </c>
      <c r="AD91" s="47" t="str">
        <f>IFERROR(AVERAGEIFS(OSA!$T:$T,OSA!$C:$C,$AA91,OSA!$D:$D,$AB91)," ")</f>
        <v xml:space="preserve"> </v>
      </c>
      <c r="AE91" s="42" t="str">
        <f t="shared" si="5"/>
        <v xml:space="preserve"> </v>
      </c>
    </row>
    <row r="92" spans="9:31" x14ac:dyDescent="0.35">
      <c r="I92" t="s">
        <v>2517</v>
      </c>
      <c r="J92" s="2" t="str">
        <f>IFERROR(AVERAGEIFS(OSA!$AE:$AE,OSA!$C:$C,Pivot!$I92)," ")</f>
        <v xml:space="preserve"> </v>
      </c>
      <c r="K92" s="42" t="str">
        <f t="shared" si="4"/>
        <v xml:space="preserve"> </v>
      </c>
      <c r="L92" s="46">
        <f t="shared" si="6"/>
        <v>45120</v>
      </c>
      <c r="N92" t="s">
        <v>295</v>
      </c>
      <c r="O92" t="s">
        <v>17</v>
      </c>
      <c r="P92" t="s">
        <v>2329</v>
      </c>
      <c r="Q92" t="s">
        <v>294</v>
      </c>
      <c r="R92" s="42">
        <f>'By Brand'!G8</f>
        <v>0.11856409595601702</v>
      </c>
      <c r="S92" t="s">
        <v>3046</v>
      </c>
      <c r="U92" t="s">
        <v>17</v>
      </c>
      <c r="V92" t="s">
        <v>3042</v>
      </c>
      <c r="W92" t="s">
        <v>711</v>
      </c>
      <c r="X92" s="42" t="e">
        <f>'By Category'!#REF!</f>
        <v>#REF!</v>
      </c>
      <c r="Y92" t="s">
        <v>3046</v>
      </c>
      <c r="AA92" t="s">
        <v>1648</v>
      </c>
      <c r="AB92" t="s">
        <v>294</v>
      </c>
      <c r="AC92" s="46">
        <f t="shared" si="7"/>
        <v>45109</v>
      </c>
      <c r="AD92" s="47" t="str">
        <f>IFERROR(AVERAGEIFS(OSA!$T:$T,OSA!$C:$C,$AA92,OSA!$D:$D,$AB92)," ")</f>
        <v xml:space="preserve"> </v>
      </c>
      <c r="AE92" s="42" t="str">
        <f t="shared" si="5"/>
        <v xml:space="preserve"> </v>
      </c>
    </row>
    <row r="93" spans="9:31" x14ac:dyDescent="0.35">
      <c r="I93" t="s">
        <v>2657</v>
      </c>
      <c r="J93" s="2" t="str">
        <f>IFERROR(AVERAGEIFS(OSA!$AE:$AE,OSA!$C:$C,Pivot!$I93)," ")</f>
        <v xml:space="preserve"> </v>
      </c>
      <c r="K93" s="42" t="str">
        <f t="shared" si="4"/>
        <v xml:space="preserve"> </v>
      </c>
      <c r="L93" s="46">
        <f t="shared" si="6"/>
        <v>45120</v>
      </c>
      <c r="N93" t="s">
        <v>406</v>
      </c>
      <c r="O93" t="s">
        <v>17</v>
      </c>
      <c r="P93" t="s">
        <v>2329</v>
      </c>
      <c r="Q93" t="s">
        <v>405</v>
      </c>
      <c r="R93" s="42">
        <f>'By Brand'!G9</f>
        <v>2.6136363636363513E-2</v>
      </c>
      <c r="S93" t="s">
        <v>3046</v>
      </c>
      <c r="U93" t="s">
        <v>17</v>
      </c>
      <c r="V93" t="s">
        <v>1648</v>
      </c>
      <c r="W93" t="s">
        <v>20</v>
      </c>
      <c r="X93" s="42" t="str">
        <f>'By Category'!F21</f>
        <v xml:space="preserve"> </v>
      </c>
      <c r="Y93" t="s">
        <v>3046</v>
      </c>
      <c r="AA93" t="s">
        <v>1648</v>
      </c>
      <c r="AB93" t="s">
        <v>405</v>
      </c>
      <c r="AC93" s="46">
        <f t="shared" si="7"/>
        <v>45109</v>
      </c>
      <c r="AD93" s="47" t="str">
        <f>IFERROR(AVERAGEIFS(OSA!$T:$T,OSA!$C:$C,$AA93,OSA!$D:$D,$AB93)," ")</f>
        <v xml:space="preserve"> </v>
      </c>
      <c r="AE93" s="42" t="str">
        <f t="shared" si="5"/>
        <v xml:space="preserve"> </v>
      </c>
    </row>
    <row r="94" spans="9:31" x14ac:dyDescent="0.35">
      <c r="I94" t="s">
        <v>2329</v>
      </c>
      <c r="J94" s="2" t="str">
        <f>IFERROR(AVERAGEIFS(OSA!$AF:$AF,OSA!$C:$C,Pivot!$I94)," ")</f>
        <v xml:space="preserve"> </v>
      </c>
      <c r="K94" s="42" t="str">
        <f t="shared" si="4"/>
        <v xml:space="preserve"> </v>
      </c>
      <c r="L94" s="46">
        <f t="shared" si="6"/>
        <v>45121</v>
      </c>
      <c r="N94" t="s">
        <v>456</v>
      </c>
      <c r="O94" t="s">
        <v>17</v>
      </c>
      <c r="P94" t="s">
        <v>2329</v>
      </c>
      <c r="Q94" t="s">
        <v>455</v>
      </c>
      <c r="R94" s="42" t="str">
        <f>'By Brand'!G10</f>
        <v xml:space="preserve"> </v>
      </c>
      <c r="S94" t="s">
        <v>3046</v>
      </c>
      <c r="U94" t="s">
        <v>17</v>
      </c>
      <c r="V94" t="s">
        <v>1648</v>
      </c>
      <c r="W94" t="s">
        <v>66</v>
      </c>
      <c r="X94" s="42">
        <f>'By Category'!F22</f>
        <v>-1.2512503740573888E-2</v>
      </c>
      <c r="Y94" t="s">
        <v>3046</v>
      </c>
      <c r="AA94" t="s">
        <v>1648</v>
      </c>
      <c r="AB94" t="s">
        <v>455</v>
      </c>
      <c r="AC94" s="46">
        <f t="shared" si="7"/>
        <v>45109</v>
      </c>
      <c r="AD94" s="47" t="str">
        <f>IFERROR(AVERAGEIFS(OSA!$T:$T,OSA!$C:$C,$AA94,OSA!$D:$D,$AB94)," ")</f>
        <v xml:space="preserve"> </v>
      </c>
      <c r="AE94" s="42" t="str">
        <f t="shared" si="5"/>
        <v xml:space="preserve"> </v>
      </c>
    </row>
    <row r="95" spans="9:31" x14ac:dyDescent="0.35">
      <c r="I95" t="s">
        <v>806</v>
      </c>
      <c r="J95" s="2" t="str">
        <f>IFERROR(AVERAGEIFS(OSA!$AF:$AF,OSA!$C:$C,Pivot!$I95)," ")</f>
        <v xml:space="preserve"> </v>
      </c>
      <c r="K95" s="42" t="str">
        <f t="shared" si="4"/>
        <v xml:space="preserve"> </v>
      </c>
      <c r="L95" s="46">
        <f t="shared" si="6"/>
        <v>45121</v>
      </c>
      <c r="N95" t="s">
        <v>194</v>
      </c>
      <c r="O95" t="s">
        <v>17</v>
      </c>
      <c r="P95" t="s">
        <v>2329</v>
      </c>
      <c r="Q95" t="s">
        <v>549</v>
      </c>
      <c r="R95" s="42">
        <f>'By Brand'!G11</f>
        <v>-1.0324483775811188E-2</v>
      </c>
      <c r="S95" t="s">
        <v>3046</v>
      </c>
      <c r="U95" t="s">
        <v>17</v>
      </c>
      <c r="V95" t="s">
        <v>1648</v>
      </c>
      <c r="W95" t="s">
        <v>120</v>
      </c>
      <c r="X95" s="42">
        <f>'By Category'!F23</f>
        <v>-1.9696969696969768E-2</v>
      </c>
      <c r="Y95" t="s">
        <v>3046</v>
      </c>
      <c r="AA95" t="s">
        <v>1648</v>
      </c>
      <c r="AB95" t="s">
        <v>549</v>
      </c>
      <c r="AC95" s="46">
        <f t="shared" si="7"/>
        <v>45109</v>
      </c>
      <c r="AD95" s="47" t="str">
        <f>IFERROR(AVERAGEIFS(OSA!$T:$T,OSA!$C:$C,$AA95,OSA!$D:$D,$AB95)," ")</f>
        <v xml:space="preserve"> </v>
      </c>
      <c r="AE95" s="42" t="str">
        <f t="shared" si="5"/>
        <v xml:space="preserve"> </v>
      </c>
    </row>
    <row r="96" spans="9:31" x14ac:dyDescent="0.35">
      <c r="J96" s="2" t="str">
        <f>IFERROR(AVERAGEIFS(OSA!$AF:$AF,OSA!$C:$C,Pivot!$I96)," ")</f>
        <v xml:space="preserve"> </v>
      </c>
      <c r="K96" s="42" t="str">
        <f t="shared" si="4"/>
        <v xml:space="preserve"> </v>
      </c>
      <c r="L96" s="46">
        <f t="shared" si="6"/>
        <v>45121</v>
      </c>
      <c r="N96" t="s">
        <v>194</v>
      </c>
      <c r="O96" t="s">
        <v>17</v>
      </c>
      <c r="P96" t="s">
        <v>2329</v>
      </c>
      <c r="Q96" t="s">
        <v>650</v>
      </c>
      <c r="R96" s="42">
        <f>'By Brand'!G12</f>
        <v>5.4545454545454675E-2</v>
      </c>
      <c r="S96" t="s">
        <v>3046</v>
      </c>
      <c r="U96" t="s">
        <v>17</v>
      </c>
      <c r="V96" t="s">
        <v>1648</v>
      </c>
      <c r="W96" t="s">
        <v>194</v>
      </c>
      <c r="X96" s="42">
        <f>'By Category'!F24</f>
        <v>9.8699821126531084E-3</v>
      </c>
      <c r="Y96" t="s">
        <v>3046</v>
      </c>
      <c r="AA96" t="s">
        <v>1648</v>
      </c>
      <c r="AB96" t="s">
        <v>650</v>
      </c>
      <c r="AC96" s="46">
        <f t="shared" si="7"/>
        <v>45109</v>
      </c>
      <c r="AD96" s="47" t="str">
        <f>IFERROR(AVERAGEIFS(OSA!$T:$T,OSA!$C:$C,$AA96,OSA!$D:$D,$AB96)," ")</f>
        <v xml:space="preserve"> </v>
      </c>
      <c r="AE96" s="42" t="str">
        <f t="shared" si="5"/>
        <v xml:space="preserve"> </v>
      </c>
    </row>
    <row r="97" spans="9:31" x14ac:dyDescent="0.35">
      <c r="I97" t="s">
        <v>1648</v>
      </c>
      <c r="J97" s="2" t="str">
        <f>IFERROR(AVERAGEIFS(OSA!$AF:$AF,OSA!#REF!,Pivot!$I97)," ")</f>
        <v xml:space="preserve"> </v>
      </c>
      <c r="K97" s="42" t="str">
        <f t="shared" si="4"/>
        <v xml:space="preserve"> </v>
      </c>
      <c r="L97" s="46">
        <f t="shared" si="6"/>
        <v>45121</v>
      </c>
      <c r="N97" t="s">
        <v>695</v>
      </c>
      <c r="O97" t="s">
        <v>17</v>
      </c>
      <c r="P97" t="s">
        <v>2329</v>
      </c>
      <c r="Q97" t="s">
        <v>694</v>
      </c>
      <c r="R97" s="42">
        <f>'By Brand'!G13</f>
        <v>-0.11893939393939412</v>
      </c>
      <c r="S97" t="s">
        <v>3046</v>
      </c>
      <c r="U97" t="s">
        <v>17</v>
      </c>
      <c r="V97" t="s">
        <v>1648</v>
      </c>
      <c r="W97" t="s">
        <v>295</v>
      </c>
      <c r="X97" s="42">
        <f>'By Category'!F25</f>
        <v>1.3413735665321114E-2</v>
      </c>
      <c r="Y97" t="s">
        <v>3046</v>
      </c>
      <c r="AA97" t="s">
        <v>1648</v>
      </c>
      <c r="AB97" t="s">
        <v>694</v>
      </c>
      <c r="AC97" s="46">
        <f t="shared" si="7"/>
        <v>45109</v>
      </c>
      <c r="AD97" s="47" t="str">
        <f>IFERROR(AVERAGEIFS(OSA!$T:$T,OSA!$C:$C,$AA97,OSA!$D:$D,$AB97)," ")</f>
        <v xml:space="preserve"> </v>
      </c>
      <c r="AE97" s="42" t="str">
        <f t="shared" si="5"/>
        <v xml:space="preserve"> </v>
      </c>
    </row>
    <row r="98" spans="9:31" x14ac:dyDescent="0.35">
      <c r="I98" t="s">
        <v>2305</v>
      </c>
      <c r="J98" s="2" t="str">
        <f>IFERROR(AVERAGEIFS(OSA!$AF:$AF,OSA!#REF!,Pivot!$I98)," ")</f>
        <v xml:space="preserve"> </v>
      </c>
      <c r="K98" s="42" t="str">
        <f t="shared" si="4"/>
        <v xml:space="preserve"> </v>
      </c>
      <c r="L98" s="46">
        <f t="shared" si="6"/>
        <v>45121</v>
      </c>
      <c r="N98" t="s">
        <v>711</v>
      </c>
      <c r="O98" t="s">
        <v>17</v>
      </c>
      <c r="P98" t="s">
        <v>2329</v>
      </c>
      <c r="Q98" t="s">
        <v>710</v>
      </c>
      <c r="R98" s="42">
        <f>'By Brand'!G14</f>
        <v>0</v>
      </c>
      <c r="S98" t="s">
        <v>3046</v>
      </c>
      <c r="U98" t="s">
        <v>17</v>
      </c>
      <c r="V98" t="s">
        <v>1648</v>
      </c>
      <c r="W98" t="s">
        <v>406</v>
      </c>
      <c r="X98" s="42">
        <f>'By Category'!F26</f>
        <v>1.8204303307043146E-2</v>
      </c>
      <c r="Y98" t="s">
        <v>3046</v>
      </c>
      <c r="AA98" t="s">
        <v>1648</v>
      </c>
      <c r="AB98" t="s">
        <v>710</v>
      </c>
      <c r="AC98" s="46">
        <f t="shared" si="7"/>
        <v>45109</v>
      </c>
      <c r="AD98" s="47" t="str">
        <f>IFERROR(AVERAGEIFS(OSA!$T:$T,OSA!$C:$C,$AA98,OSA!$D:$D,$AB98)," ")</f>
        <v xml:space="preserve"> </v>
      </c>
      <c r="AE98" s="42" t="str">
        <f t="shared" si="5"/>
        <v xml:space="preserve"> </v>
      </c>
    </row>
    <row r="99" spans="9:31" x14ac:dyDescent="0.35">
      <c r="I99" t="s">
        <v>2517</v>
      </c>
      <c r="J99" s="2" t="str">
        <f>IFERROR(AVERAGEIFS(OSA!$AF:$AF,OSA!$C:$C,Pivot!$I99)," ")</f>
        <v xml:space="preserve"> </v>
      </c>
      <c r="K99" s="42" t="str">
        <f t="shared" si="4"/>
        <v xml:space="preserve"> </v>
      </c>
      <c r="L99" s="46">
        <f t="shared" si="6"/>
        <v>45121</v>
      </c>
      <c r="N99" t="s">
        <v>20</v>
      </c>
      <c r="O99" t="s">
        <v>17</v>
      </c>
      <c r="P99" t="s">
        <v>806</v>
      </c>
      <c r="Q99" t="s">
        <v>19</v>
      </c>
      <c r="R99" s="42" t="str">
        <f>'By Brand'!G17</f>
        <v xml:space="preserve"> </v>
      </c>
      <c r="S99" t="s">
        <v>3046</v>
      </c>
      <c r="U99" t="s">
        <v>17</v>
      </c>
      <c r="V99" t="s">
        <v>1648</v>
      </c>
      <c r="W99" t="s">
        <v>456</v>
      </c>
      <c r="X99" s="42" t="str">
        <f>'By Category'!F27</f>
        <v xml:space="preserve"> </v>
      </c>
      <c r="Y99" t="s">
        <v>3046</v>
      </c>
      <c r="AA99" t="s">
        <v>2305</v>
      </c>
      <c r="AB99" t="s">
        <v>19</v>
      </c>
      <c r="AC99" s="46">
        <f t="shared" si="7"/>
        <v>45109</v>
      </c>
      <c r="AD99" s="47" t="str">
        <f>IFERROR(AVERAGEIFS(OSA!$T:$T,OSA!$C:$C,$AA99,OSA!$D:$D,$AB99)," ")</f>
        <v xml:space="preserve"> </v>
      </c>
      <c r="AE99" s="42" t="str">
        <f t="shared" si="5"/>
        <v xml:space="preserve"> </v>
      </c>
    </row>
    <row r="100" spans="9:31" x14ac:dyDescent="0.35">
      <c r="I100" t="s">
        <v>2657</v>
      </c>
      <c r="J100" s="2" t="str">
        <f>IFERROR(AVERAGEIFS(OSA!$AF:$AF,OSA!$C:$C,Pivot!$I100)," ")</f>
        <v xml:space="preserve"> </v>
      </c>
      <c r="K100" s="42" t="str">
        <f t="shared" si="4"/>
        <v xml:space="preserve"> </v>
      </c>
      <c r="L100" s="46">
        <f t="shared" si="6"/>
        <v>45121</v>
      </c>
      <c r="N100" t="s">
        <v>66</v>
      </c>
      <c r="O100" t="s">
        <v>17</v>
      </c>
      <c r="P100" t="s">
        <v>806</v>
      </c>
      <c r="Q100" t="s">
        <v>65</v>
      </c>
      <c r="R100" s="42" t="str">
        <f>'By Brand'!G18</f>
        <v xml:space="preserve"> </v>
      </c>
      <c r="S100" t="s">
        <v>3046</v>
      </c>
      <c r="U100" t="s">
        <v>17</v>
      </c>
      <c r="V100" t="s">
        <v>1648</v>
      </c>
      <c r="W100" t="s">
        <v>695</v>
      </c>
      <c r="X100" s="42">
        <f>'By Category'!F28</f>
        <v>4.1322314049586639E-3</v>
      </c>
      <c r="Y100" t="s">
        <v>3046</v>
      </c>
      <c r="AA100" t="s">
        <v>2305</v>
      </c>
      <c r="AB100" t="s">
        <v>65</v>
      </c>
      <c r="AC100" s="46">
        <f t="shared" si="7"/>
        <v>45109</v>
      </c>
      <c r="AD100" s="47" t="str">
        <f>IFERROR(AVERAGEIFS(OSA!$T:$T,OSA!$C:$C,$AA100,OSA!$D:$D,$AB100)," ")</f>
        <v xml:space="preserve"> </v>
      </c>
      <c r="AE100" s="42" t="str">
        <f t="shared" si="5"/>
        <v xml:space="preserve"> </v>
      </c>
    </row>
    <row r="101" spans="9:31" x14ac:dyDescent="0.35">
      <c r="I101" t="s">
        <v>2329</v>
      </c>
      <c r="J101" s="2" t="str">
        <f>IFERROR(AVERAGEIFS(OSA!$AG:$AG,OSA!$C:$C,Pivot!$I101)," ")</f>
        <v xml:space="preserve"> </v>
      </c>
      <c r="K101" s="42" t="str">
        <f t="shared" si="4"/>
        <v xml:space="preserve"> </v>
      </c>
      <c r="L101" s="46">
        <f t="shared" si="6"/>
        <v>45122</v>
      </c>
      <c r="N101" t="s">
        <v>120</v>
      </c>
      <c r="O101" t="s">
        <v>17</v>
      </c>
      <c r="P101" t="s">
        <v>806</v>
      </c>
      <c r="Q101" t="s">
        <v>119</v>
      </c>
      <c r="R101" s="42" t="str">
        <f>'By Brand'!G19</f>
        <v xml:space="preserve"> </v>
      </c>
      <c r="S101" t="s">
        <v>3046</v>
      </c>
      <c r="U101" t="s">
        <v>17</v>
      </c>
      <c r="V101" t="s">
        <v>1648</v>
      </c>
      <c r="W101" t="s">
        <v>711</v>
      </c>
      <c r="X101" s="42">
        <f>'By Category'!F29</f>
        <v>0</v>
      </c>
      <c r="Y101" t="s">
        <v>3046</v>
      </c>
      <c r="AA101" t="s">
        <v>2305</v>
      </c>
      <c r="AB101" t="s">
        <v>119</v>
      </c>
      <c r="AC101" s="46">
        <f t="shared" si="7"/>
        <v>45109</v>
      </c>
      <c r="AD101" s="47" t="str">
        <f>IFERROR(AVERAGEIFS(OSA!$T:$T,OSA!$C:$C,$AA101,OSA!$D:$D,$AB101)," ")</f>
        <v xml:space="preserve"> </v>
      </c>
      <c r="AE101" s="42" t="str">
        <f t="shared" si="5"/>
        <v xml:space="preserve"> </v>
      </c>
    </row>
    <row r="102" spans="9:31" x14ac:dyDescent="0.35">
      <c r="I102" t="s">
        <v>806</v>
      </c>
      <c r="J102" s="2" t="str">
        <f>IFERROR(AVERAGEIFS(OSA!$AG:$AG,OSA!$C:$C,Pivot!$I102)," ")</f>
        <v xml:space="preserve"> </v>
      </c>
      <c r="K102" s="42" t="str">
        <f t="shared" si="4"/>
        <v xml:space="preserve"> </v>
      </c>
      <c r="L102" s="46">
        <f t="shared" si="6"/>
        <v>45122</v>
      </c>
      <c r="N102" t="s">
        <v>194</v>
      </c>
      <c r="O102" t="s">
        <v>17</v>
      </c>
      <c r="P102" t="s">
        <v>806</v>
      </c>
      <c r="Q102" t="s">
        <v>193</v>
      </c>
      <c r="R102" s="42" t="str">
        <f>'By Brand'!G20</f>
        <v xml:space="preserve"> </v>
      </c>
      <c r="S102" t="s">
        <v>3046</v>
      </c>
      <c r="U102" t="s">
        <v>17</v>
      </c>
      <c r="V102" t="s">
        <v>2305</v>
      </c>
      <c r="W102" t="s">
        <v>20</v>
      </c>
      <c r="X102" s="42" t="str">
        <f>'By Category'!F30</f>
        <v xml:space="preserve"> </v>
      </c>
      <c r="Y102" t="s">
        <v>3046</v>
      </c>
      <c r="AA102" t="s">
        <v>2305</v>
      </c>
      <c r="AB102" t="s">
        <v>193</v>
      </c>
      <c r="AC102" s="46">
        <f t="shared" si="7"/>
        <v>45109</v>
      </c>
      <c r="AD102" s="47" t="str">
        <f>IFERROR(AVERAGEIFS(OSA!$T:$T,OSA!$C:$C,$AA102,OSA!$D:$D,$AB102)," ")</f>
        <v xml:space="preserve"> </v>
      </c>
      <c r="AE102" s="42" t="str">
        <f t="shared" si="5"/>
        <v xml:space="preserve"> </v>
      </c>
    </row>
    <row r="103" spans="9:31" x14ac:dyDescent="0.35">
      <c r="J103" s="2" t="str">
        <f>IFERROR(AVERAGEIFS(OSA!$AG:$AG,OSA!$C:$C,Pivot!$I103)," ")</f>
        <v xml:space="preserve"> </v>
      </c>
      <c r="K103" s="42" t="str">
        <f t="shared" si="4"/>
        <v xml:space="preserve"> </v>
      </c>
      <c r="L103" s="46">
        <f t="shared" si="6"/>
        <v>45122</v>
      </c>
      <c r="N103" t="s">
        <v>194</v>
      </c>
      <c r="O103" t="s">
        <v>17</v>
      </c>
      <c r="P103" t="s">
        <v>806</v>
      </c>
      <c r="Q103" t="s">
        <v>248</v>
      </c>
      <c r="R103" s="42" t="str">
        <f>'By Brand'!G21</f>
        <v xml:space="preserve"> </v>
      </c>
      <c r="S103" t="s">
        <v>3046</v>
      </c>
      <c r="U103" t="s">
        <v>17</v>
      </c>
      <c r="V103" t="s">
        <v>2305</v>
      </c>
      <c r="W103" t="s">
        <v>66</v>
      </c>
      <c r="X103" s="42">
        <f>'By Category'!F31</f>
        <v>-1.2512503740573888E-2</v>
      </c>
      <c r="Y103" t="s">
        <v>3046</v>
      </c>
      <c r="AA103" t="s">
        <v>2305</v>
      </c>
      <c r="AB103" t="s">
        <v>248</v>
      </c>
      <c r="AC103" s="46">
        <f t="shared" si="7"/>
        <v>45109</v>
      </c>
      <c r="AD103" s="47" t="str">
        <f>IFERROR(AVERAGEIFS(OSA!$T:$T,OSA!$C:$C,$AA103,OSA!$D:$D,$AB103)," ")</f>
        <v xml:space="preserve"> </v>
      </c>
      <c r="AE103" s="42" t="str">
        <f t="shared" si="5"/>
        <v xml:space="preserve"> </v>
      </c>
    </row>
    <row r="104" spans="9:31" x14ac:dyDescent="0.35">
      <c r="I104" t="s">
        <v>1648</v>
      </c>
      <c r="J104" s="2" t="str">
        <f>IFERROR(AVERAGEIFS(OSA!$AG:$AG,OSA!#REF!,Pivot!$I104)," ")</f>
        <v xml:space="preserve"> </v>
      </c>
      <c r="K104" s="42" t="str">
        <f t="shared" si="4"/>
        <v xml:space="preserve"> </v>
      </c>
      <c r="L104" s="46">
        <f t="shared" si="6"/>
        <v>45122</v>
      </c>
      <c r="N104" t="s">
        <v>295</v>
      </c>
      <c r="O104" t="s">
        <v>17</v>
      </c>
      <c r="P104" t="s">
        <v>806</v>
      </c>
      <c r="Q104" t="s">
        <v>294</v>
      </c>
      <c r="R104" s="42" t="str">
        <f>'By Brand'!G22</f>
        <v xml:space="preserve"> </v>
      </c>
      <c r="S104" t="s">
        <v>3046</v>
      </c>
      <c r="U104" t="s">
        <v>17</v>
      </c>
      <c r="V104" t="s">
        <v>2305</v>
      </c>
      <c r="W104" t="s">
        <v>120</v>
      </c>
      <c r="X104" s="42">
        <f>'By Category'!F32</f>
        <v>-1.9696969696969768E-2</v>
      </c>
      <c r="Y104" t="s">
        <v>3046</v>
      </c>
      <c r="AA104" t="s">
        <v>2305</v>
      </c>
      <c r="AB104" t="s">
        <v>294</v>
      </c>
      <c r="AC104" s="46">
        <f t="shared" si="7"/>
        <v>45109</v>
      </c>
      <c r="AD104" s="47" t="str">
        <f>IFERROR(AVERAGEIFS(OSA!$T:$T,OSA!$C:$C,$AA104,OSA!$D:$D,$AB104)," ")</f>
        <v xml:space="preserve"> </v>
      </c>
      <c r="AE104" s="42" t="str">
        <f t="shared" si="5"/>
        <v xml:space="preserve"> </v>
      </c>
    </row>
    <row r="105" spans="9:31" x14ac:dyDescent="0.35">
      <c r="I105" t="s">
        <v>2305</v>
      </c>
      <c r="J105" s="2" t="str">
        <f>IFERROR(AVERAGEIFS(OSA!$AG:$AG,OSA!#REF!,Pivot!$I105)," ")</f>
        <v xml:space="preserve"> </v>
      </c>
      <c r="K105" s="42" t="str">
        <f t="shared" si="4"/>
        <v xml:space="preserve"> </v>
      </c>
      <c r="L105" s="46">
        <f t="shared" si="6"/>
        <v>45122</v>
      </c>
      <c r="N105" t="s">
        <v>406</v>
      </c>
      <c r="O105" t="s">
        <v>17</v>
      </c>
      <c r="P105" t="s">
        <v>806</v>
      </c>
      <c r="Q105" t="s">
        <v>405</v>
      </c>
      <c r="R105" s="42" t="str">
        <f>'By Brand'!G23</f>
        <v xml:space="preserve"> </v>
      </c>
      <c r="S105" t="s">
        <v>3046</v>
      </c>
      <c r="U105" t="s">
        <v>17</v>
      </c>
      <c r="V105" t="s">
        <v>2305</v>
      </c>
      <c r="W105" t="s">
        <v>194</v>
      </c>
      <c r="X105" s="42">
        <f>'By Category'!F33</f>
        <v>-3.1298701298701381E-2</v>
      </c>
      <c r="Y105" t="s">
        <v>3046</v>
      </c>
      <c r="AA105" t="s">
        <v>2305</v>
      </c>
      <c r="AB105" t="s">
        <v>405</v>
      </c>
      <c r="AC105" s="46">
        <f t="shared" si="7"/>
        <v>45109</v>
      </c>
      <c r="AD105" s="47" t="str">
        <f>IFERROR(AVERAGEIFS(OSA!$T:$T,OSA!$C:$C,$AA105,OSA!$D:$D,$AB105)," ")</f>
        <v xml:space="preserve"> </v>
      </c>
      <c r="AE105" s="42" t="str">
        <f t="shared" si="5"/>
        <v xml:space="preserve"> </v>
      </c>
    </row>
    <row r="106" spans="9:31" x14ac:dyDescent="0.35">
      <c r="I106" t="s">
        <v>2517</v>
      </c>
      <c r="J106" s="2" t="str">
        <f>IFERROR(AVERAGEIFS(OSA!$AG:$AG,OSA!$C:$C,Pivot!$I106)," ")</f>
        <v xml:space="preserve"> </v>
      </c>
      <c r="K106" s="42" t="str">
        <f t="shared" si="4"/>
        <v xml:space="preserve"> </v>
      </c>
      <c r="L106" s="46">
        <f t="shared" si="6"/>
        <v>45122</v>
      </c>
      <c r="N106" t="s">
        <v>456</v>
      </c>
      <c r="O106" t="s">
        <v>17</v>
      </c>
      <c r="P106" t="s">
        <v>806</v>
      </c>
      <c r="Q106" t="s">
        <v>455</v>
      </c>
      <c r="R106" s="42" t="str">
        <f>'By Brand'!G24</f>
        <v xml:space="preserve"> </v>
      </c>
      <c r="S106" t="s">
        <v>3046</v>
      </c>
      <c r="U106" t="s">
        <v>17</v>
      </c>
      <c r="V106" t="s">
        <v>2305</v>
      </c>
      <c r="W106" t="s">
        <v>295</v>
      </c>
      <c r="X106" s="42" t="str">
        <f>'By Category'!F34</f>
        <v xml:space="preserve"> </v>
      </c>
      <c r="Y106" t="s">
        <v>3046</v>
      </c>
      <c r="AA106" t="s">
        <v>2305</v>
      </c>
      <c r="AB106" t="s">
        <v>455</v>
      </c>
      <c r="AC106" s="46">
        <f t="shared" si="7"/>
        <v>45109</v>
      </c>
      <c r="AD106" s="47" t="str">
        <f>IFERROR(AVERAGEIFS(OSA!$T:$T,OSA!$C:$C,$AA106,OSA!$D:$D,$AB106)," ")</f>
        <v xml:space="preserve"> </v>
      </c>
      <c r="AE106" s="42" t="str">
        <f t="shared" si="5"/>
        <v xml:space="preserve"> </v>
      </c>
    </row>
    <row r="107" spans="9:31" x14ac:dyDescent="0.35">
      <c r="I107" t="s">
        <v>2657</v>
      </c>
      <c r="J107" s="2" t="str">
        <f>IFERROR(AVERAGEIFS(OSA!$AG:$AG,OSA!$C:$C,Pivot!$I107)," ")</f>
        <v xml:space="preserve"> </v>
      </c>
      <c r="K107" s="42" t="str">
        <f t="shared" si="4"/>
        <v xml:space="preserve"> </v>
      </c>
      <c r="L107" s="46">
        <f t="shared" si="6"/>
        <v>45122</v>
      </c>
      <c r="N107" t="s">
        <v>194</v>
      </c>
      <c r="O107" t="s">
        <v>17</v>
      </c>
      <c r="P107" t="s">
        <v>806</v>
      </c>
      <c r="Q107" t="s">
        <v>549</v>
      </c>
      <c r="R107" s="42" t="str">
        <f>'By Brand'!G25</f>
        <v xml:space="preserve"> </v>
      </c>
      <c r="S107" t="s">
        <v>3046</v>
      </c>
      <c r="U107" t="s">
        <v>17</v>
      </c>
      <c r="V107" t="s">
        <v>2305</v>
      </c>
      <c r="W107" t="s">
        <v>406</v>
      </c>
      <c r="X107" s="42">
        <f>'By Category'!F35</f>
        <v>0</v>
      </c>
      <c r="Y107" t="s">
        <v>3046</v>
      </c>
      <c r="AA107" t="s">
        <v>2305</v>
      </c>
      <c r="AB107" t="s">
        <v>549</v>
      </c>
      <c r="AC107" s="46">
        <f t="shared" si="7"/>
        <v>45109</v>
      </c>
      <c r="AD107" s="47" t="str">
        <f>IFERROR(AVERAGEIFS(OSA!$T:$T,OSA!$C:$C,$AA107,OSA!$D:$D,$AB107)," ")</f>
        <v xml:space="preserve"> </v>
      </c>
      <c r="AE107" s="42" t="str">
        <f t="shared" si="5"/>
        <v xml:space="preserve"> </v>
      </c>
    </row>
    <row r="108" spans="9:31" x14ac:dyDescent="0.35">
      <c r="I108" t="s">
        <v>2329</v>
      </c>
      <c r="J108" s="2" t="str">
        <f>IFERROR(AVERAGEIFS(OSA!$AH:$AH,OSA!$C:$C,Pivot!$I108)," ")</f>
        <v xml:space="preserve"> </v>
      </c>
      <c r="K108" s="42" t="str">
        <f t="shared" si="4"/>
        <v xml:space="preserve"> </v>
      </c>
      <c r="L108" s="46">
        <f t="shared" si="6"/>
        <v>45123</v>
      </c>
      <c r="N108" t="s">
        <v>194</v>
      </c>
      <c r="O108" t="s">
        <v>17</v>
      </c>
      <c r="P108" t="s">
        <v>806</v>
      </c>
      <c r="Q108" t="s">
        <v>650</v>
      </c>
      <c r="R108" s="42" t="str">
        <f>'By Brand'!G26</f>
        <v xml:space="preserve"> </v>
      </c>
      <c r="S108" t="s">
        <v>3046</v>
      </c>
      <c r="U108" t="s">
        <v>17</v>
      </c>
      <c r="V108" t="s">
        <v>2305</v>
      </c>
      <c r="W108" t="s">
        <v>456</v>
      </c>
      <c r="X108" s="42" t="str">
        <f>'By Category'!F36</f>
        <v xml:space="preserve"> </v>
      </c>
      <c r="Y108" t="s">
        <v>3046</v>
      </c>
      <c r="AA108" t="s">
        <v>2305</v>
      </c>
      <c r="AB108" t="s">
        <v>650</v>
      </c>
      <c r="AC108" s="46">
        <f t="shared" si="7"/>
        <v>45109</v>
      </c>
      <c r="AD108" s="47" t="str">
        <f>IFERROR(AVERAGEIFS(OSA!$T:$T,OSA!$C:$C,$AA108,OSA!$D:$D,$AB108)," ")</f>
        <v xml:space="preserve"> </v>
      </c>
      <c r="AE108" s="42" t="str">
        <f t="shared" si="5"/>
        <v xml:space="preserve"> </v>
      </c>
    </row>
    <row r="109" spans="9:31" x14ac:dyDescent="0.35">
      <c r="I109" t="s">
        <v>806</v>
      </c>
      <c r="J109" s="2" t="str">
        <f>IFERROR(AVERAGEIFS(OSA!$AH:$AH,OSA!$C:$C,Pivot!$I109)," ")</f>
        <v xml:space="preserve"> </v>
      </c>
      <c r="K109" s="42" t="str">
        <f t="shared" si="4"/>
        <v xml:space="preserve"> </v>
      </c>
      <c r="L109" s="46">
        <f t="shared" si="6"/>
        <v>45123</v>
      </c>
      <c r="N109" t="s">
        <v>695</v>
      </c>
      <c r="O109" t="s">
        <v>17</v>
      </c>
      <c r="P109" t="s">
        <v>806</v>
      </c>
      <c r="Q109" t="s">
        <v>694</v>
      </c>
      <c r="R109" s="42" t="str">
        <f>'By Brand'!G27</f>
        <v xml:space="preserve"> </v>
      </c>
      <c r="S109" t="s">
        <v>3046</v>
      </c>
      <c r="U109" t="s">
        <v>17</v>
      </c>
      <c r="V109" t="s">
        <v>2305</v>
      </c>
      <c r="W109" t="s">
        <v>695</v>
      </c>
      <c r="X109" s="42" t="str">
        <f>'By Category'!F37</f>
        <v xml:space="preserve"> </v>
      </c>
      <c r="Y109" t="s">
        <v>3046</v>
      </c>
      <c r="AA109" t="s">
        <v>2305</v>
      </c>
      <c r="AB109" t="s">
        <v>694</v>
      </c>
      <c r="AC109" s="46">
        <f t="shared" si="7"/>
        <v>45109</v>
      </c>
      <c r="AD109" s="47" t="str">
        <f>IFERROR(AVERAGEIFS(OSA!$T:$T,OSA!$C:$C,$AA109,OSA!$D:$D,$AB109)," ")</f>
        <v xml:space="preserve"> </v>
      </c>
      <c r="AE109" s="42" t="str">
        <f t="shared" si="5"/>
        <v xml:space="preserve"> </v>
      </c>
    </row>
    <row r="110" spans="9:31" x14ac:dyDescent="0.35">
      <c r="J110" s="2" t="str">
        <f>IFERROR(AVERAGEIFS(OSA!$AH:$AH,OSA!$C:$C,Pivot!$I110)," ")</f>
        <v xml:space="preserve"> </v>
      </c>
      <c r="K110" s="42" t="str">
        <f t="shared" si="4"/>
        <v xml:space="preserve"> </v>
      </c>
      <c r="L110" s="46">
        <f t="shared" si="6"/>
        <v>45123</v>
      </c>
      <c r="N110" t="s">
        <v>711</v>
      </c>
      <c r="O110" t="s">
        <v>17</v>
      </c>
      <c r="P110" t="s">
        <v>806</v>
      </c>
      <c r="Q110" t="s">
        <v>710</v>
      </c>
      <c r="R110" s="42" t="str">
        <f>'By Brand'!G28</f>
        <v xml:space="preserve"> </v>
      </c>
      <c r="S110" t="s">
        <v>3046</v>
      </c>
      <c r="U110" t="s">
        <v>17</v>
      </c>
      <c r="V110" t="s">
        <v>2305</v>
      </c>
      <c r="W110" t="s">
        <v>711</v>
      </c>
      <c r="X110" s="42">
        <f>'By Category'!F38</f>
        <v>0</v>
      </c>
      <c r="Y110" t="s">
        <v>3046</v>
      </c>
      <c r="AA110" t="s">
        <v>2305</v>
      </c>
      <c r="AB110" t="s">
        <v>710</v>
      </c>
      <c r="AC110" s="46">
        <f t="shared" si="7"/>
        <v>45109</v>
      </c>
      <c r="AD110" s="47" t="str">
        <f>IFERROR(AVERAGEIFS(OSA!$T:$T,OSA!$C:$C,$AA110,OSA!$D:$D,$AB110)," ")</f>
        <v xml:space="preserve"> </v>
      </c>
      <c r="AE110" s="42" t="str">
        <f t="shared" si="5"/>
        <v xml:space="preserve"> </v>
      </c>
    </row>
    <row r="111" spans="9:31" x14ac:dyDescent="0.35">
      <c r="I111" t="s">
        <v>1648</v>
      </c>
      <c r="J111" s="2" t="str">
        <f>IFERROR(AVERAGEIFS(OSA!$AH:$AH,OSA!#REF!,Pivot!$I111)," ")</f>
        <v xml:space="preserve"> </v>
      </c>
      <c r="K111" s="42" t="str">
        <f t="shared" si="4"/>
        <v xml:space="preserve"> </v>
      </c>
      <c r="L111" s="46">
        <f t="shared" si="6"/>
        <v>45123</v>
      </c>
      <c r="N111" t="s">
        <v>20</v>
      </c>
      <c r="O111" t="s">
        <v>17</v>
      </c>
      <c r="P111" t="s">
        <v>3042</v>
      </c>
      <c r="Q111" t="s">
        <v>19</v>
      </c>
      <c r="R111" s="42" t="e">
        <f>'By Brand'!#REF!</f>
        <v>#REF!</v>
      </c>
      <c r="S111" t="s">
        <v>3046</v>
      </c>
      <c r="U111" t="s">
        <v>17</v>
      </c>
      <c r="V111" t="s">
        <v>2517</v>
      </c>
      <c r="W111" t="s">
        <v>20</v>
      </c>
      <c r="X111" s="42" t="str">
        <f>'By Category'!F39</f>
        <v xml:space="preserve"> </v>
      </c>
      <c r="Y111" t="s">
        <v>3046</v>
      </c>
      <c r="AA111" t="s">
        <v>2657</v>
      </c>
      <c r="AB111" t="s">
        <v>19</v>
      </c>
      <c r="AC111" s="46">
        <f t="shared" si="7"/>
        <v>45109</v>
      </c>
      <c r="AD111" s="47" t="str">
        <f ca="1">IFERROR(AVERAGEIFS(OSA!$T:$T,OSA!$C:$C,$AA111,OSA!$D:$D,$AB111)," ")</f>
        <v xml:space="preserve"> </v>
      </c>
      <c r="AE111" s="42" t="str">
        <f t="shared" ca="1" si="5"/>
        <v xml:space="preserve"> </v>
      </c>
    </row>
    <row r="112" spans="9:31" x14ac:dyDescent="0.35">
      <c r="I112" t="s">
        <v>2305</v>
      </c>
      <c r="J112" s="2" t="str">
        <f>IFERROR(AVERAGEIFS(OSA!$AH:$AH,OSA!#REF!,Pivot!$I112)," ")</f>
        <v xml:space="preserve"> </v>
      </c>
      <c r="K112" s="42" t="str">
        <f t="shared" si="4"/>
        <v xml:space="preserve"> </v>
      </c>
      <c r="L112" s="46">
        <f t="shared" si="6"/>
        <v>45123</v>
      </c>
      <c r="N112" t="s">
        <v>66</v>
      </c>
      <c r="O112" t="s">
        <v>17</v>
      </c>
      <c r="P112" t="s">
        <v>3042</v>
      </c>
      <c r="Q112" t="s">
        <v>65</v>
      </c>
      <c r="R112" s="42" t="e">
        <f>'By Brand'!#REF!</f>
        <v>#REF!</v>
      </c>
      <c r="S112" t="s">
        <v>3046</v>
      </c>
      <c r="U112" t="s">
        <v>17</v>
      </c>
      <c r="V112" t="s">
        <v>2517</v>
      </c>
      <c r="W112" t="s">
        <v>66</v>
      </c>
      <c r="X112" s="42">
        <f>'By Category'!F40</f>
        <v>-3.2467532467532478E-2</v>
      </c>
      <c r="Y112" t="s">
        <v>3046</v>
      </c>
      <c r="AA112" t="s">
        <v>2657</v>
      </c>
      <c r="AB112" t="s">
        <v>65</v>
      </c>
      <c r="AC112" s="46">
        <f t="shared" si="7"/>
        <v>45109</v>
      </c>
      <c r="AD112" s="47" t="str">
        <f ca="1">IFERROR(AVERAGEIFS(OSA!$T:$T,OSA!$C:$C,$AA112,OSA!$D:$D,$AB112)," ")</f>
        <v xml:space="preserve"> </v>
      </c>
      <c r="AE112" s="42" t="str">
        <f t="shared" ca="1" si="5"/>
        <v xml:space="preserve"> </v>
      </c>
    </row>
    <row r="113" spans="9:31" x14ac:dyDescent="0.35">
      <c r="I113" t="s">
        <v>2517</v>
      </c>
      <c r="J113" s="2" t="str">
        <f>IFERROR(AVERAGEIFS(OSA!$AH:$AH,OSA!$C:$C,Pivot!$I113)," ")</f>
        <v xml:space="preserve"> </v>
      </c>
      <c r="K113" s="42" t="str">
        <f t="shared" si="4"/>
        <v xml:space="preserve"> </v>
      </c>
      <c r="L113" s="46">
        <f t="shared" si="6"/>
        <v>45123</v>
      </c>
      <c r="N113" t="s">
        <v>120</v>
      </c>
      <c r="O113" t="s">
        <v>17</v>
      </c>
      <c r="P113" t="s">
        <v>3042</v>
      </c>
      <c r="Q113" t="s">
        <v>119</v>
      </c>
      <c r="R113" s="42" t="e">
        <f>'By Brand'!#REF!</f>
        <v>#REF!</v>
      </c>
      <c r="S113" t="s">
        <v>3046</v>
      </c>
      <c r="U113" t="s">
        <v>17</v>
      </c>
      <c r="V113" t="s">
        <v>2517</v>
      </c>
      <c r="W113" t="s">
        <v>120</v>
      </c>
      <c r="X113" s="42">
        <f>'By Category'!F41</f>
        <v>2.9128494244773373E-3</v>
      </c>
      <c r="Y113" t="s">
        <v>3046</v>
      </c>
      <c r="AA113" t="s">
        <v>2657</v>
      </c>
      <c r="AB113" t="s">
        <v>119</v>
      </c>
      <c r="AC113" s="46">
        <f t="shared" si="7"/>
        <v>45109</v>
      </c>
      <c r="AD113" s="47" t="str">
        <f ca="1">IFERROR(AVERAGEIFS(OSA!$T:$T,OSA!$C:$C,$AA113,OSA!$D:$D,$AB113)," ")</f>
        <v xml:space="preserve"> </v>
      </c>
      <c r="AE113" s="42" t="str">
        <f t="shared" ca="1" si="5"/>
        <v xml:space="preserve"> </v>
      </c>
    </row>
    <row r="114" spans="9:31" x14ac:dyDescent="0.35">
      <c r="I114" t="s">
        <v>2657</v>
      </c>
      <c r="J114" s="2" t="str">
        <f>IFERROR(AVERAGEIFS(OSA!$AH:$AH,OSA!$C:$C,Pivot!$I114)," ")</f>
        <v xml:space="preserve"> </v>
      </c>
      <c r="K114" s="42" t="str">
        <f t="shared" si="4"/>
        <v xml:space="preserve"> </v>
      </c>
      <c r="L114" s="46">
        <f t="shared" si="6"/>
        <v>45123</v>
      </c>
      <c r="N114" t="s">
        <v>194</v>
      </c>
      <c r="O114" t="s">
        <v>17</v>
      </c>
      <c r="P114" t="s">
        <v>3042</v>
      </c>
      <c r="Q114" t="s">
        <v>193</v>
      </c>
      <c r="R114" s="42" t="e">
        <f>'By Brand'!#REF!</f>
        <v>#REF!</v>
      </c>
      <c r="S114" t="s">
        <v>3046</v>
      </c>
      <c r="U114" t="s">
        <v>17</v>
      </c>
      <c r="V114" t="s">
        <v>2517</v>
      </c>
      <c r="W114" t="s">
        <v>194</v>
      </c>
      <c r="X114" s="42">
        <f>'By Category'!F42</f>
        <v>-3.1298701298701381E-2</v>
      </c>
      <c r="Y114" t="s">
        <v>3046</v>
      </c>
      <c r="AA114" t="s">
        <v>2657</v>
      </c>
      <c r="AB114" t="s">
        <v>193</v>
      </c>
      <c r="AC114" s="46">
        <f t="shared" si="7"/>
        <v>45109</v>
      </c>
      <c r="AD114" s="47" t="str">
        <f ca="1">IFERROR(AVERAGEIFS(OSA!$T:$T,OSA!$C:$C,$AA114,OSA!$D:$D,$AB114)," ")</f>
        <v xml:space="preserve"> </v>
      </c>
      <c r="AE114" s="42" t="str">
        <f t="shared" ca="1" si="5"/>
        <v xml:space="preserve"> </v>
      </c>
    </row>
    <row r="115" spans="9:31" x14ac:dyDescent="0.35">
      <c r="I115" t="s">
        <v>2329</v>
      </c>
      <c r="J115" s="2" t="str">
        <f>IFERROR(AVERAGEIFS(OSA!$AI:$AI,OSA!$C:$C,Pivot!$I115)," ")</f>
        <v xml:space="preserve"> </v>
      </c>
      <c r="K115" s="42" t="str">
        <f t="shared" si="4"/>
        <v xml:space="preserve"> </v>
      </c>
      <c r="L115" s="46">
        <f t="shared" si="6"/>
        <v>45124</v>
      </c>
      <c r="N115" t="s">
        <v>194</v>
      </c>
      <c r="O115" t="s">
        <v>17</v>
      </c>
      <c r="P115" t="s">
        <v>3042</v>
      </c>
      <c r="Q115" t="s">
        <v>248</v>
      </c>
      <c r="R115" s="42" t="e">
        <f>'By Brand'!#REF!</f>
        <v>#REF!</v>
      </c>
      <c r="S115" t="s">
        <v>3046</v>
      </c>
      <c r="U115" t="s">
        <v>17</v>
      </c>
      <c r="V115" t="s">
        <v>2517</v>
      </c>
      <c r="W115" t="s">
        <v>295</v>
      </c>
      <c r="X115" s="42" t="str">
        <f>'By Category'!F43</f>
        <v xml:space="preserve"> </v>
      </c>
      <c r="Y115" t="s">
        <v>3046</v>
      </c>
      <c r="AA115" t="s">
        <v>2657</v>
      </c>
      <c r="AB115" t="s">
        <v>248</v>
      </c>
      <c r="AC115" s="46">
        <f t="shared" si="7"/>
        <v>45109</v>
      </c>
      <c r="AD115" s="47" t="str">
        <f ca="1">IFERROR(AVERAGEIFS(OSA!$T:$T,OSA!$C:$C,$AA115,OSA!$D:$D,$AB115)," ")</f>
        <v xml:space="preserve"> </v>
      </c>
      <c r="AE115" s="42" t="str">
        <f t="shared" ca="1" si="5"/>
        <v xml:space="preserve"> </v>
      </c>
    </row>
    <row r="116" spans="9:31" x14ac:dyDescent="0.35">
      <c r="I116" t="s">
        <v>806</v>
      </c>
      <c r="J116" s="2" t="str">
        <f>IFERROR(AVERAGEIFS(OSA!$AI:$AI,OSA!$C:$C,Pivot!$I116)," ")</f>
        <v xml:space="preserve"> </v>
      </c>
      <c r="K116" s="42" t="str">
        <f t="shared" si="4"/>
        <v xml:space="preserve"> </v>
      </c>
      <c r="L116" s="46">
        <f t="shared" si="6"/>
        <v>45124</v>
      </c>
      <c r="N116" t="s">
        <v>295</v>
      </c>
      <c r="O116" t="s">
        <v>17</v>
      </c>
      <c r="P116" t="s">
        <v>3042</v>
      </c>
      <c r="Q116" t="s">
        <v>294</v>
      </c>
      <c r="R116" s="42" t="e">
        <f>'By Brand'!#REF!</f>
        <v>#REF!</v>
      </c>
      <c r="S116" t="s">
        <v>3046</v>
      </c>
      <c r="U116" t="s">
        <v>17</v>
      </c>
      <c r="V116" t="s">
        <v>2517</v>
      </c>
      <c r="W116" t="s">
        <v>406</v>
      </c>
      <c r="X116" s="42">
        <f>'By Category'!F44</f>
        <v>0</v>
      </c>
      <c r="Y116" t="s">
        <v>3046</v>
      </c>
      <c r="AA116" t="s">
        <v>2657</v>
      </c>
      <c r="AB116" t="s">
        <v>294</v>
      </c>
      <c r="AC116" s="46">
        <f t="shared" si="7"/>
        <v>45109</v>
      </c>
      <c r="AD116" s="47" t="str">
        <f ca="1">IFERROR(AVERAGEIFS(OSA!$T:$T,OSA!$C:$C,$AA116,OSA!$D:$D,$AB116)," ")</f>
        <v xml:space="preserve"> </v>
      </c>
      <c r="AE116" s="42" t="str">
        <f t="shared" ca="1" si="5"/>
        <v xml:space="preserve"> </v>
      </c>
    </row>
    <row r="117" spans="9:31" x14ac:dyDescent="0.35">
      <c r="J117" s="2" t="str">
        <f>IFERROR(AVERAGEIFS(OSA!$AI:$AI,OSA!$C:$C,Pivot!$I117)," ")</f>
        <v xml:space="preserve"> </v>
      </c>
      <c r="K117" s="42" t="str">
        <f t="shared" si="4"/>
        <v xml:space="preserve"> </v>
      </c>
      <c r="L117" s="46">
        <f t="shared" si="6"/>
        <v>45124</v>
      </c>
      <c r="N117" t="s">
        <v>406</v>
      </c>
      <c r="O117" t="s">
        <v>17</v>
      </c>
      <c r="P117" t="s">
        <v>3042</v>
      </c>
      <c r="Q117" t="s">
        <v>405</v>
      </c>
      <c r="R117" s="42" t="e">
        <f>'By Brand'!#REF!</f>
        <v>#REF!</v>
      </c>
      <c r="S117" t="s">
        <v>3046</v>
      </c>
      <c r="U117" t="s">
        <v>17</v>
      </c>
      <c r="V117" t="s">
        <v>2517</v>
      </c>
      <c r="W117" t="s">
        <v>456</v>
      </c>
      <c r="X117" s="42" t="str">
        <f>'By Category'!F45</f>
        <v xml:space="preserve"> </v>
      </c>
      <c r="Y117" t="s">
        <v>3046</v>
      </c>
      <c r="AA117" t="s">
        <v>2657</v>
      </c>
      <c r="AB117" t="s">
        <v>405</v>
      </c>
      <c r="AC117" s="46">
        <f t="shared" si="7"/>
        <v>45109</v>
      </c>
      <c r="AD117" s="47" t="str">
        <f ca="1">IFERROR(AVERAGEIFS(OSA!$T:$T,OSA!$C:$C,$AA117,OSA!$D:$D,$AB117)," ")</f>
        <v xml:space="preserve"> </v>
      </c>
      <c r="AE117" s="42" t="str">
        <f t="shared" ca="1" si="5"/>
        <v xml:space="preserve"> </v>
      </c>
    </row>
    <row r="118" spans="9:31" x14ac:dyDescent="0.35">
      <c r="I118" t="s">
        <v>1648</v>
      </c>
      <c r="J118" s="2" t="str">
        <f>IFERROR(AVERAGEIFS(OSA!$AI:$AI,OSA!#REF!,Pivot!$I118)," ")</f>
        <v xml:space="preserve"> </v>
      </c>
      <c r="K118" s="42" t="str">
        <f t="shared" si="4"/>
        <v xml:space="preserve"> </v>
      </c>
      <c r="L118" s="46">
        <f t="shared" si="6"/>
        <v>45124</v>
      </c>
      <c r="N118" t="s">
        <v>456</v>
      </c>
      <c r="O118" t="s">
        <v>17</v>
      </c>
      <c r="P118" t="s">
        <v>3042</v>
      </c>
      <c r="Q118" t="s">
        <v>455</v>
      </c>
      <c r="R118" s="42" t="e">
        <f>'By Brand'!#REF!</f>
        <v>#REF!</v>
      </c>
      <c r="S118" t="s">
        <v>3046</v>
      </c>
      <c r="U118" t="s">
        <v>17</v>
      </c>
      <c r="V118" t="s">
        <v>2517</v>
      </c>
      <c r="W118" t="s">
        <v>695</v>
      </c>
      <c r="X118" s="42">
        <f>'By Category'!F46</f>
        <v>8.7803030303030383E-2</v>
      </c>
      <c r="Y118" t="s">
        <v>3046</v>
      </c>
      <c r="AA118" t="s">
        <v>2657</v>
      </c>
      <c r="AB118" t="s">
        <v>455</v>
      </c>
      <c r="AC118" s="46">
        <f t="shared" si="7"/>
        <v>45109</v>
      </c>
      <c r="AD118" s="47" t="str">
        <f ca="1">IFERROR(AVERAGEIFS(OSA!$T:$T,OSA!$C:$C,$AA118,OSA!$D:$D,$AB118)," ")</f>
        <v xml:space="preserve"> </v>
      </c>
      <c r="AE118" s="42" t="str">
        <f t="shared" ca="1" si="5"/>
        <v xml:space="preserve"> </v>
      </c>
    </row>
    <row r="119" spans="9:31" x14ac:dyDescent="0.35">
      <c r="I119" t="s">
        <v>2305</v>
      </c>
      <c r="J119" s="2" t="str">
        <f>IFERROR(AVERAGEIFS(OSA!$AI:$AI,OSA!#REF!,Pivot!$I119)," ")</f>
        <v xml:space="preserve"> </v>
      </c>
      <c r="K119" s="42" t="str">
        <f t="shared" si="4"/>
        <v xml:space="preserve"> </v>
      </c>
      <c r="L119" s="46">
        <f t="shared" si="6"/>
        <v>45124</v>
      </c>
      <c r="N119" t="s">
        <v>194</v>
      </c>
      <c r="O119" t="s">
        <v>17</v>
      </c>
      <c r="P119" t="s">
        <v>3042</v>
      </c>
      <c r="Q119" t="s">
        <v>549</v>
      </c>
      <c r="R119" s="42" t="e">
        <f>'By Brand'!#REF!</f>
        <v>#REF!</v>
      </c>
      <c r="S119" t="s">
        <v>3046</v>
      </c>
      <c r="U119" t="s">
        <v>17</v>
      </c>
      <c r="V119" t="s">
        <v>2517</v>
      </c>
      <c r="W119" t="s">
        <v>711</v>
      </c>
      <c r="X119" s="42">
        <f>'By Category'!F47</f>
        <v>1.1363636363636354E-2</v>
      </c>
      <c r="Y119" t="s">
        <v>3046</v>
      </c>
      <c r="AA119" t="s">
        <v>2657</v>
      </c>
      <c r="AB119" t="s">
        <v>549</v>
      </c>
      <c r="AC119" s="46">
        <f t="shared" si="7"/>
        <v>45109</v>
      </c>
      <c r="AD119" s="47" t="str">
        <f ca="1">IFERROR(AVERAGEIFS(OSA!$T:$T,OSA!$C:$C,$AA119,OSA!$D:$D,$AB119)," ")</f>
        <v xml:space="preserve"> </v>
      </c>
      <c r="AE119" s="42" t="str">
        <f t="shared" ca="1" si="5"/>
        <v xml:space="preserve"> </v>
      </c>
    </row>
    <row r="120" spans="9:31" x14ac:dyDescent="0.35">
      <c r="I120" t="s">
        <v>2517</v>
      </c>
      <c r="J120" s="2" t="str">
        <f>IFERROR(AVERAGEIFS(OSA!$AI:$AI,OSA!$C:$C,Pivot!$I120)," ")</f>
        <v xml:space="preserve"> </v>
      </c>
      <c r="K120" s="42" t="str">
        <f t="shared" si="4"/>
        <v xml:space="preserve"> </v>
      </c>
      <c r="L120" s="46">
        <f t="shared" si="6"/>
        <v>45124</v>
      </c>
      <c r="N120" t="s">
        <v>194</v>
      </c>
      <c r="O120" t="s">
        <v>17</v>
      </c>
      <c r="P120" t="s">
        <v>3042</v>
      </c>
      <c r="Q120" t="s">
        <v>650</v>
      </c>
      <c r="R120" s="42" t="e">
        <f>'By Brand'!#REF!</f>
        <v>#REF!</v>
      </c>
      <c r="S120" t="s">
        <v>3046</v>
      </c>
      <c r="U120" t="s">
        <v>17</v>
      </c>
      <c r="V120" t="s">
        <v>2657</v>
      </c>
      <c r="W120" t="s">
        <v>20</v>
      </c>
      <c r="X120" s="42">
        <f>'By Category'!F48</f>
        <v>0</v>
      </c>
      <c r="Y120" t="s">
        <v>3046</v>
      </c>
      <c r="AA120" t="s">
        <v>2657</v>
      </c>
      <c r="AB120" t="s">
        <v>650</v>
      </c>
      <c r="AC120" s="46">
        <f t="shared" si="7"/>
        <v>45109</v>
      </c>
      <c r="AD120" s="47" t="str">
        <f ca="1">IFERROR(AVERAGEIFS(OSA!$T:$T,OSA!$C:$C,$AA120,OSA!$D:$D,$AB120)," ")</f>
        <v xml:space="preserve"> </v>
      </c>
      <c r="AE120" s="42" t="str">
        <f t="shared" ca="1" si="5"/>
        <v xml:space="preserve"> </v>
      </c>
    </row>
    <row r="121" spans="9:31" x14ac:dyDescent="0.35">
      <c r="I121" t="s">
        <v>2657</v>
      </c>
      <c r="J121" s="2" t="str">
        <f>IFERROR(AVERAGEIFS(OSA!$AI:$AI,OSA!$C:$C,Pivot!$I121)," ")</f>
        <v xml:space="preserve"> </v>
      </c>
      <c r="K121" s="42" t="str">
        <f t="shared" si="4"/>
        <v xml:space="preserve"> </v>
      </c>
      <c r="L121" s="46">
        <f t="shared" si="6"/>
        <v>45124</v>
      </c>
      <c r="N121" t="s">
        <v>695</v>
      </c>
      <c r="O121" t="s">
        <v>17</v>
      </c>
      <c r="P121" t="s">
        <v>3042</v>
      </c>
      <c r="Q121" t="s">
        <v>694</v>
      </c>
      <c r="R121" s="42" t="e">
        <f>'By Brand'!#REF!</f>
        <v>#REF!</v>
      </c>
      <c r="S121" t="s">
        <v>3046</v>
      </c>
      <c r="U121" t="s">
        <v>17</v>
      </c>
      <c r="V121" t="s">
        <v>2657</v>
      </c>
      <c r="W121" t="s">
        <v>66</v>
      </c>
      <c r="X121" s="42">
        <f>'By Category'!F49</f>
        <v>0</v>
      </c>
      <c r="Y121" t="s">
        <v>3046</v>
      </c>
      <c r="AA121" t="s">
        <v>2657</v>
      </c>
      <c r="AB121" t="s">
        <v>694</v>
      </c>
      <c r="AC121" s="46">
        <f t="shared" si="7"/>
        <v>45109</v>
      </c>
      <c r="AD121" s="47" t="str">
        <f ca="1">IFERROR(AVERAGEIFS(OSA!$T:$T,OSA!$C:$C,$AA121,OSA!$D:$D,$AB121)," ")</f>
        <v xml:space="preserve"> </v>
      </c>
      <c r="AE121" s="42" t="str">
        <f t="shared" ca="1" si="5"/>
        <v xml:space="preserve"> </v>
      </c>
    </row>
    <row r="122" spans="9:31" x14ac:dyDescent="0.35">
      <c r="I122" t="s">
        <v>2329</v>
      </c>
      <c r="J122" s="2" t="str">
        <f>IFERROR(AVERAGEIFS(OSA!$AJ:$AJ,OSA!$C:$C,Pivot!$I122)," ")</f>
        <v xml:space="preserve"> </v>
      </c>
      <c r="K122" s="42" t="str">
        <f t="shared" si="4"/>
        <v xml:space="preserve"> </v>
      </c>
      <c r="L122" s="46">
        <f t="shared" si="6"/>
        <v>45125</v>
      </c>
      <c r="N122" t="s">
        <v>711</v>
      </c>
      <c r="O122" t="s">
        <v>17</v>
      </c>
      <c r="P122" t="s">
        <v>3042</v>
      </c>
      <c r="Q122" t="s">
        <v>710</v>
      </c>
      <c r="R122" s="42" t="e">
        <f>'By Brand'!#REF!</f>
        <v>#REF!</v>
      </c>
      <c r="S122" t="s">
        <v>3046</v>
      </c>
      <c r="U122" t="s">
        <v>17</v>
      </c>
      <c r="V122" t="s">
        <v>2657</v>
      </c>
      <c r="W122" t="s">
        <v>120</v>
      </c>
      <c r="X122" s="42">
        <f>'By Category'!F50</f>
        <v>1.8275749407824504E-3</v>
      </c>
      <c r="Y122" t="s">
        <v>3046</v>
      </c>
      <c r="AA122" t="s">
        <v>2657</v>
      </c>
      <c r="AB122" t="s">
        <v>710</v>
      </c>
      <c r="AC122" s="46">
        <f t="shared" si="7"/>
        <v>45109</v>
      </c>
      <c r="AD122" s="47" t="str">
        <f ca="1">IFERROR(AVERAGEIFS(OSA!$T:$T,OSA!$C:$C,$AA122,OSA!$D:$D,$AB122)," ")</f>
        <v xml:space="preserve"> </v>
      </c>
      <c r="AE122" s="42" t="str">
        <f t="shared" ca="1" si="5"/>
        <v xml:space="preserve"> </v>
      </c>
    </row>
    <row r="123" spans="9:31" x14ac:dyDescent="0.35">
      <c r="I123" t="s">
        <v>806</v>
      </c>
      <c r="J123" s="2" t="str">
        <f>IFERROR(AVERAGEIFS(OSA!$AJ:$AJ,OSA!$C:$C,Pivot!$I123)," ")</f>
        <v xml:space="preserve"> </v>
      </c>
      <c r="K123" s="42" t="str">
        <f t="shared" si="4"/>
        <v xml:space="preserve"> </v>
      </c>
      <c r="L123" s="46">
        <f t="shared" si="6"/>
        <v>45125</v>
      </c>
      <c r="N123" t="s">
        <v>20</v>
      </c>
      <c r="O123" t="s">
        <v>17</v>
      </c>
      <c r="P123" t="s">
        <v>1648</v>
      </c>
      <c r="Q123" t="s">
        <v>19</v>
      </c>
      <c r="R123" s="42" t="str">
        <f>'By Brand'!G31</f>
        <v xml:space="preserve"> </v>
      </c>
      <c r="S123" t="s">
        <v>3046</v>
      </c>
      <c r="U123" t="s">
        <v>17</v>
      </c>
      <c r="V123" t="s">
        <v>2657</v>
      </c>
      <c r="W123" t="s">
        <v>194</v>
      </c>
      <c r="X123" s="42">
        <f>'By Category'!F51</f>
        <v>1.7825311942959443E-3</v>
      </c>
      <c r="Y123" t="s">
        <v>3046</v>
      </c>
      <c r="AA123" t="s">
        <v>3042</v>
      </c>
      <c r="AB123" t="s">
        <v>19</v>
      </c>
      <c r="AC123" s="46">
        <f t="shared" si="7"/>
        <v>45109</v>
      </c>
      <c r="AD123" s="47" t="str">
        <f>IFERROR(AVERAGEIFS(OSA!$T:$T,OSA!$C:$C,$AA123,OSA!$D:$D,$AB123)," ")</f>
        <v xml:space="preserve"> </v>
      </c>
      <c r="AE123" s="42" t="str">
        <f t="shared" si="5"/>
        <v xml:space="preserve"> </v>
      </c>
    </row>
    <row r="124" spans="9:31" x14ac:dyDescent="0.35">
      <c r="J124" s="2" t="str">
        <f>IFERROR(AVERAGEIFS(OSA!$AJ:$AJ,OSA!$C:$C,Pivot!$I124)," ")</f>
        <v xml:space="preserve"> </v>
      </c>
      <c r="K124" s="42" t="str">
        <f t="shared" si="4"/>
        <v xml:space="preserve"> </v>
      </c>
      <c r="L124" s="46">
        <f t="shared" si="6"/>
        <v>45125</v>
      </c>
      <c r="N124" t="s">
        <v>66</v>
      </c>
      <c r="O124" t="s">
        <v>17</v>
      </c>
      <c r="P124" t="s">
        <v>1648</v>
      </c>
      <c r="Q124" t="s">
        <v>65</v>
      </c>
      <c r="R124" s="42">
        <f>'By Brand'!G32</f>
        <v>-1.2512503740573888E-2</v>
      </c>
      <c r="S124" t="s">
        <v>3046</v>
      </c>
      <c r="U124" t="s">
        <v>17</v>
      </c>
      <c r="V124" t="s">
        <v>2657</v>
      </c>
      <c r="W124" t="s">
        <v>295</v>
      </c>
      <c r="X124" s="42">
        <f>'By Category'!F52</f>
        <v>1.3175230566535578E-3</v>
      </c>
      <c r="Y124" t="s">
        <v>3046</v>
      </c>
      <c r="AA124" t="s">
        <v>3042</v>
      </c>
      <c r="AB124" t="s">
        <v>65</v>
      </c>
      <c r="AC124" s="46">
        <f t="shared" si="7"/>
        <v>45109</v>
      </c>
      <c r="AD124" s="47" t="str">
        <f>IFERROR(AVERAGEIFS(OSA!$T:$T,OSA!$C:$C,$AA124,OSA!$D:$D,$AB124)," ")</f>
        <v xml:space="preserve"> </v>
      </c>
      <c r="AE124" s="42" t="str">
        <f t="shared" si="5"/>
        <v xml:space="preserve"> </v>
      </c>
    </row>
    <row r="125" spans="9:31" x14ac:dyDescent="0.35">
      <c r="I125" t="s">
        <v>1648</v>
      </c>
      <c r="J125" s="2" t="str">
        <f>IFERROR(AVERAGEIFS(OSA!$AJ:$AJ,OSA!#REF!,Pivot!$I125)," ")</f>
        <v xml:space="preserve"> </v>
      </c>
      <c r="K125" s="42" t="str">
        <f t="shared" si="4"/>
        <v xml:space="preserve"> </v>
      </c>
      <c r="L125" s="46">
        <f t="shared" si="6"/>
        <v>45125</v>
      </c>
      <c r="N125" t="s">
        <v>120</v>
      </c>
      <c r="O125" t="s">
        <v>17</v>
      </c>
      <c r="P125" t="s">
        <v>1648</v>
      </c>
      <c r="Q125" t="s">
        <v>119</v>
      </c>
      <c r="R125" s="42">
        <f>'By Brand'!G33</f>
        <v>-3.9090909090908843E-2</v>
      </c>
      <c r="S125" t="s">
        <v>3046</v>
      </c>
      <c r="U125" t="s">
        <v>17</v>
      </c>
      <c r="V125" t="s">
        <v>2657</v>
      </c>
      <c r="W125" t="s">
        <v>406</v>
      </c>
      <c r="X125" s="42">
        <f>'By Category'!F53</f>
        <v>0</v>
      </c>
      <c r="Y125" t="s">
        <v>3046</v>
      </c>
      <c r="AA125" t="s">
        <v>3042</v>
      </c>
      <c r="AB125" t="s">
        <v>119</v>
      </c>
      <c r="AC125" s="46">
        <f t="shared" si="7"/>
        <v>45109</v>
      </c>
      <c r="AD125" s="47" t="str">
        <f>IFERROR(AVERAGEIFS(OSA!$T:$T,OSA!$C:$C,$AA125,OSA!$D:$D,$AB125)," ")</f>
        <v xml:space="preserve"> </v>
      </c>
      <c r="AE125" s="42" t="str">
        <f t="shared" si="5"/>
        <v xml:space="preserve"> </v>
      </c>
    </row>
    <row r="126" spans="9:31" x14ac:dyDescent="0.35">
      <c r="I126" t="s">
        <v>2305</v>
      </c>
      <c r="J126" s="2" t="str">
        <f>IFERROR(AVERAGEIFS(OSA!$AJ:$AJ,OSA!#REF!,Pivot!$I126)," ")</f>
        <v xml:space="preserve"> </v>
      </c>
      <c r="K126" s="42" t="str">
        <f t="shared" si="4"/>
        <v xml:space="preserve"> </v>
      </c>
      <c r="L126" s="46">
        <f t="shared" si="6"/>
        <v>45125</v>
      </c>
      <c r="N126" t="s">
        <v>194</v>
      </c>
      <c r="O126" t="s">
        <v>17</v>
      </c>
      <c r="P126" t="s">
        <v>1648</v>
      </c>
      <c r="Q126" t="s">
        <v>193</v>
      </c>
      <c r="R126" s="42">
        <f>'By Brand'!G34</f>
        <v>4.5244755244755352E-2</v>
      </c>
      <c r="S126" t="s">
        <v>3046</v>
      </c>
      <c r="U126" t="s">
        <v>17</v>
      </c>
      <c r="V126" t="s">
        <v>2657</v>
      </c>
      <c r="W126" t="s">
        <v>456</v>
      </c>
      <c r="X126" s="42" t="str">
        <f>'By Category'!F54</f>
        <v xml:space="preserve"> </v>
      </c>
      <c r="Y126" t="s">
        <v>3046</v>
      </c>
      <c r="AA126" t="s">
        <v>3042</v>
      </c>
      <c r="AB126" t="s">
        <v>193</v>
      </c>
      <c r="AC126" s="46">
        <f t="shared" si="7"/>
        <v>45109</v>
      </c>
      <c r="AD126" s="47" t="str">
        <f>IFERROR(AVERAGEIFS(OSA!$T:$T,OSA!$C:$C,$AA126,OSA!$D:$D,$AB126)," ")</f>
        <v xml:space="preserve"> </v>
      </c>
      <c r="AE126" s="42" t="str">
        <f t="shared" si="5"/>
        <v xml:space="preserve"> </v>
      </c>
    </row>
    <row r="127" spans="9:31" x14ac:dyDescent="0.35">
      <c r="I127" t="s">
        <v>2517</v>
      </c>
      <c r="J127" s="2" t="str">
        <f>IFERROR(AVERAGEIFS(OSA!$AJ:$AJ,OSA!$C:$C,Pivot!$I127)," ")</f>
        <v xml:space="preserve"> </v>
      </c>
      <c r="K127" s="42" t="str">
        <f t="shared" si="4"/>
        <v xml:space="preserve"> </v>
      </c>
      <c r="L127" s="46">
        <f t="shared" si="6"/>
        <v>45125</v>
      </c>
      <c r="N127" t="s">
        <v>194</v>
      </c>
      <c r="O127" t="s">
        <v>17</v>
      </c>
      <c r="P127" t="s">
        <v>1648</v>
      </c>
      <c r="Q127" t="s">
        <v>248</v>
      </c>
      <c r="R127" s="42">
        <f>'By Brand'!G35</f>
        <v>-3.9872408293439854E-4</v>
      </c>
      <c r="S127" t="s">
        <v>3046</v>
      </c>
      <c r="U127" t="s">
        <v>17</v>
      </c>
      <c r="V127" t="s">
        <v>2657</v>
      </c>
      <c r="W127" t="s">
        <v>695</v>
      </c>
      <c r="X127" s="42">
        <f>'By Category'!F55</f>
        <v>5.6818181818182323E-3</v>
      </c>
      <c r="Y127" t="s">
        <v>3046</v>
      </c>
      <c r="AA127" t="s">
        <v>3042</v>
      </c>
      <c r="AB127" t="s">
        <v>248</v>
      </c>
      <c r="AC127" s="46">
        <f t="shared" si="7"/>
        <v>45109</v>
      </c>
      <c r="AD127" s="47" t="str">
        <f>IFERROR(AVERAGEIFS(OSA!$T:$T,OSA!$C:$C,$AA127,OSA!$D:$D,$AB127)," ")</f>
        <v xml:space="preserve"> </v>
      </c>
      <c r="AE127" s="42" t="str">
        <f t="shared" si="5"/>
        <v xml:space="preserve"> </v>
      </c>
    </row>
    <row r="128" spans="9:31" x14ac:dyDescent="0.35">
      <c r="I128" t="s">
        <v>2657</v>
      </c>
      <c r="J128" s="2" t="str">
        <f>IFERROR(AVERAGEIFS(OSA!$AJ:$AJ,OSA!$C:$C,Pivot!$I128)," ")</f>
        <v xml:space="preserve"> </v>
      </c>
      <c r="K128" s="42" t="str">
        <f t="shared" si="4"/>
        <v xml:space="preserve"> </v>
      </c>
      <c r="L128" s="46">
        <f t="shared" si="6"/>
        <v>45125</v>
      </c>
      <c r="N128" t="s">
        <v>295</v>
      </c>
      <c r="O128" t="s">
        <v>17</v>
      </c>
      <c r="P128" t="s">
        <v>1648</v>
      </c>
      <c r="Q128" t="s">
        <v>294</v>
      </c>
      <c r="R128" s="42">
        <f>'By Brand'!G36</f>
        <v>1.3413735665321114E-2</v>
      </c>
      <c r="S128" t="s">
        <v>3046</v>
      </c>
      <c r="U128" t="s">
        <v>17</v>
      </c>
      <c r="V128" t="s">
        <v>2657</v>
      </c>
      <c r="W128" t="s">
        <v>711</v>
      </c>
      <c r="X128" s="42">
        <f>'By Category'!F56</f>
        <v>0</v>
      </c>
      <c r="Y128" t="s">
        <v>3046</v>
      </c>
      <c r="AA128" t="s">
        <v>3042</v>
      </c>
      <c r="AB128" t="s">
        <v>294</v>
      </c>
      <c r="AC128" s="46">
        <f t="shared" si="7"/>
        <v>45109</v>
      </c>
      <c r="AD128" s="47" t="str">
        <f>IFERROR(AVERAGEIFS(OSA!$T:$T,OSA!$C:$C,$AA128,OSA!$D:$D,$AB128)," ")</f>
        <v xml:space="preserve"> </v>
      </c>
      <c r="AE128" s="42" t="str">
        <f t="shared" si="5"/>
        <v xml:space="preserve"> </v>
      </c>
    </row>
    <row r="129" spans="9:31" x14ac:dyDescent="0.35">
      <c r="I129" t="s">
        <v>2329</v>
      </c>
      <c r="J129" s="2" t="str">
        <f>IFERROR(AVERAGEIFS(OSA!$AK:$AK,OSA!$C:$C,Pivot!$I129)," ")</f>
        <v xml:space="preserve"> </v>
      </c>
      <c r="K129" s="42" t="str">
        <f t="shared" si="4"/>
        <v xml:space="preserve"> </v>
      </c>
      <c r="L129" s="46">
        <f t="shared" si="6"/>
        <v>45126</v>
      </c>
      <c r="N129" t="s">
        <v>406</v>
      </c>
      <c r="O129" t="s">
        <v>17</v>
      </c>
      <c r="P129" t="s">
        <v>1648</v>
      </c>
      <c r="Q129" t="s">
        <v>405</v>
      </c>
      <c r="R129" s="42">
        <f>'By Brand'!G37</f>
        <v>1.8204303307043146E-2</v>
      </c>
      <c r="S129" t="s">
        <v>3046</v>
      </c>
      <c r="U129" t="s">
        <v>17</v>
      </c>
      <c r="V129" t="s">
        <v>2329</v>
      </c>
      <c r="W129" t="s">
        <v>20</v>
      </c>
      <c r="X129" s="42">
        <f>'By Category'!G3</f>
        <v>0.96923076923076923</v>
      </c>
      <c r="Y129" t="s">
        <v>3047</v>
      </c>
      <c r="AA129" t="s">
        <v>3042</v>
      </c>
      <c r="AB129" t="s">
        <v>405</v>
      </c>
      <c r="AC129" s="46">
        <f t="shared" si="7"/>
        <v>45109</v>
      </c>
      <c r="AD129" s="47" t="str">
        <f>IFERROR(AVERAGEIFS(OSA!$T:$T,OSA!$C:$C,$AA129,OSA!$D:$D,$AB129)," ")</f>
        <v xml:space="preserve"> </v>
      </c>
      <c r="AE129" s="42" t="str">
        <f t="shared" si="5"/>
        <v xml:space="preserve"> </v>
      </c>
    </row>
    <row r="130" spans="9:31" x14ac:dyDescent="0.35">
      <c r="I130" t="s">
        <v>806</v>
      </c>
      <c r="J130" s="2" t="str">
        <f>IFERROR(AVERAGEIFS(OSA!$AK:$AK,OSA!$C:$C,Pivot!$I130)," ")</f>
        <v xml:space="preserve"> </v>
      </c>
      <c r="K130" s="42" t="str">
        <f t="shared" si="4"/>
        <v xml:space="preserve"> </v>
      </c>
      <c r="L130" s="46">
        <f t="shared" si="6"/>
        <v>45126</v>
      </c>
      <c r="N130" t="s">
        <v>456</v>
      </c>
      <c r="O130" t="s">
        <v>17</v>
      </c>
      <c r="P130" t="s">
        <v>1648</v>
      </c>
      <c r="Q130" t="s">
        <v>455</v>
      </c>
      <c r="R130" s="42" t="str">
        <f>'By Brand'!G38</f>
        <v xml:space="preserve"> </v>
      </c>
      <c r="S130" t="s">
        <v>3046</v>
      </c>
      <c r="U130" t="s">
        <v>17</v>
      </c>
      <c r="V130" t="s">
        <v>2329</v>
      </c>
      <c r="W130" t="s">
        <v>66</v>
      </c>
      <c r="X130" s="42">
        <f>'By Category'!G4</f>
        <v>0.98277511961722486</v>
      </c>
      <c r="Y130" t="s">
        <v>3047</v>
      </c>
      <c r="AA130" t="s">
        <v>3042</v>
      </c>
      <c r="AB130" t="s">
        <v>455</v>
      </c>
      <c r="AC130" s="46">
        <f t="shared" si="7"/>
        <v>45109</v>
      </c>
      <c r="AD130" s="47" t="str">
        <f>IFERROR(AVERAGEIFS(OSA!$T:$T,OSA!$C:$C,$AA130,OSA!$D:$D,$AB130)," ")</f>
        <v xml:space="preserve"> </v>
      </c>
      <c r="AE130" s="42" t="str">
        <f t="shared" si="5"/>
        <v xml:space="preserve"> </v>
      </c>
    </row>
    <row r="131" spans="9:31" x14ac:dyDescent="0.35">
      <c r="J131" s="2" t="str">
        <f>IFERROR(AVERAGEIFS(OSA!$AK:$AK,OSA!$C:$C,Pivot!$I131)," ")</f>
        <v xml:space="preserve"> </v>
      </c>
      <c r="K131" s="42" t="str">
        <f t="shared" si="4"/>
        <v xml:space="preserve"> </v>
      </c>
      <c r="L131" s="46">
        <f t="shared" si="6"/>
        <v>45126</v>
      </c>
      <c r="N131" t="s">
        <v>194</v>
      </c>
      <c r="O131" t="s">
        <v>17</v>
      </c>
      <c r="P131" t="s">
        <v>1648</v>
      </c>
      <c r="Q131" t="s">
        <v>549</v>
      </c>
      <c r="R131" s="42">
        <f>'By Brand'!G39</f>
        <v>-2.6890108894096598E-2</v>
      </c>
      <c r="S131" t="s">
        <v>3046</v>
      </c>
      <c r="U131" t="s">
        <v>17</v>
      </c>
      <c r="V131" t="s">
        <v>2329</v>
      </c>
      <c r="W131" t="s">
        <v>120</v>
      </c>
      <c r="X131" s="42">
        <f>'By Category'!G5</f>
        <v>0.97727272727272729</v>
      </c>
      <c r="Y131" t="s">
        <v>3047</v>
      </c>
      <c r="AA131" t="s">
        <v>3042</v>
      </c>
      <c r="AB131" t="s">
        <v>549</v>
      </c>
      <c r="AC131" s="46">
        <f t="shared" si="7"/>
        <v>45109</v>
      </c>
      <c r="AD131" s="47" t="str">
        <f>IFERROR(AVERAGEIFS(OSA!$T:$T,OSA!$C:$C,$AA131,OSA!$D:$D,$AB131)," ")</f>
        <v xml:space="preserve"> </v>
      </c>
      <c r="AE131" s="42" t="str">
        <f t="shared" si="5"/>
        <v xml:space="preserve"> </v>
      </c>
    </row>
    <row r="132" spans="9:31" x14ac:dyDescent="0.35">
      <c r="I132" t="s">
        <v>1648</v>
      </c>
      <c r="J132" s="2" t="str">
        <f>IFERROR(AVERAGEIFS(OSA!$AK:$AK,OSA!#REF!,Pivot!$I132)," ")</f>
        <v xml:space="preserve"> </v>
      </c>
      <c r="K132" s="42" t="str">
        <f t="shared" ref="K132:K195" si="8">IFERROR(1-(J132)," ")</f>
        <v xml:space="preserve"> </v>
      </c>
      <c r="L132" s="46">
        <f t="shared" si="6"/>
        <v>45126</v>
      </c>
      <c r="N132" t="s">
        <v>194</v>
      </c>
      <c r="O132" t="s">
        <v>17</v>
      </c>
      <c r="P132" t="s">
        <v>1648</v>
      </c>
      <c r="Q132" t="s">
        <v>650</v>
      </c>
      <c r="R132" s="42">
        <f>'By Brand'!G40</f>
        <v>8.8478188478188446E-2</v>
      </c>
      <c r="S132" t="s">
        <v>3046</v>
      </c>
      <c r="U132" t="s">
        <v>17</v>
      </c>
      <c r="V132" t="s">
        <v>2329</v>
      </c>
      <c r="W132" t="s">
        <v>194</v>
      </c>
      <c r="X132" s="42">
        <f>'By Category'!G6</f>
        <v>0.96153846153846168</v>
      </c>
      <c r="Y132" t="s">
        <v>3047</v>
      </c>
      <c r="AA132" t="s">
        <v>3042</v>
      </c>
      <c r="AB132" t="s">
        <v>650</v>
      </c>
      <c r="AC132" s="46">
        <f t="shared" si="7"/>
        <v>45109</v>
      </c>
      <c r="AD132" s="47" t="str">
        <f>IFERROR(AVERAGEIFS(OSA!$T:$T,OSA!$C:$C,$AA132,OSA!$D:$D,$AB132)," ")</f>
        <v xml:space="preserve"> </v>
      </c>
      <c r="AE132" s="42" t="str">
        <f t="shared" ref="AE132:AE195" si="9">IFERROR(1-(AD132)," ")</f>
        <v xml:space="preserve"> </v>
      </c>
    </row>
    <row r="133" spans="9:31" x14ac:dyDescent="0.35">
      <c r="I133" t="s">
        <v>2305</v>
      </c>
      <c r="J133" s="2" t="str">
        <f>IFERROR(AVERAGEIFS(OSA!$AK:$AK,OSA!#REF!,Pivot!$I133)," ")</f>
        <v xml:space="preserve"> </v>
      </c>
      <c r="K133" s="42" t="str">
        <f t="shared" si="8"/>
        <v xml:space="preserve"> </v>
      </c>
      <c r="L133" s="46">
        <f t="shared" si="6"/>
        <v>45126</v>
      </c>
      <c r="N133" t="s">
        <v>695</v>
      </c>
      <c r="O133" t="s">
        <v>17</v>
      </c>
      <c r="P133" t="s">
        <v>1648</v>
      </c>
      <c r="Q133" t="s">
        <v>694</v>
      </c>
      <c r="R133" s="42">
        <f>'By Brand'!G41</f>
        <v>5.050505050504972E-3</v>
      </c>
      <c r="S133" t="s">
        <v>3046</v>
      </c>
      <c r="U133" t="s">
        <v>17</v>
      </c>
      <c r="V133" t="s">
        <v>2329</v>
      </c>
      <c r="W133" t="s">
        <v>295</v>
      </c>
      <c r="X133" s="42">
        <f>'By Category'!G7</f>
        <v>0.86580086580086557</v>
      </c>
      <c r="Y133" t="s">
        <v>3047</v>
      </c>
      <c r="AA133" t="s">
        <v>3042</v>
      </c>
      <c r="AB133" t="s">
        <v>694</v>
      </c>
      <c r="AC133" s="46">
        <f t="shared" si="7"/>
        <v>45109</v>
      </c>
      <c r="AD133" s="47" t="str">
        <f>IFERROR(AVERAGEIFS(OSA!$T:$T,OSA!$C:$C,$AA133,OSA!$D:$D,$AB133)," ")</f>
        <v xml:space="preserve"> </v>
      </c>
      <c r="AE133" s="42" t="str">
        <f t="shared" si="9"/>
        <v xml:space="preserve"> </v>
      </c>
    </row>
    <row r="134" spans="9:31" x14ac:dyDescent="0.35">
      <c r="I134" t="s">
        <v>2517</v>
      </c>
      <c r="J134" s="2" t="str">
        <f>IFERROR(AVERAGEIFS(OSA!$AK:$AK,OSA!$C:$C,Pivot!$I134)," ")</f>
        <v xml:space="preserve"> </v>
      </c>
      <c r="K134" s="42" t="str">
        <f t="shared" si="8"/>
        <v xml:space="preserve"> </v>
      </c>
      <c r="L134" s="46">
        <f t="shared" si="6"/>
        <v>45126</v>
      </c>
      <c r="N134" t="s">
        <v>711</v>
      </c>
      <c r="O134" t="s">
        <v>17</v>
      </c>
      <c r="P134" t="s">
        <v>1648</v>
      </c>
      <c r="Q134" t="s">
        <v>710</v>
      </c>
      <c r="R134" s="42">
        <f>'By Brand'!G42</f>
        <v>0</v>
      </c>
      <c r="S134" t="s">
        <v>3046</v>
      </c>
      <c r="U134" t="s">
        <v>17</v>
      </c>
      <c r="V134" t="s">
        <v>2329</v>
      </c>
      <c r="W134" t="s">
        <v>406</v>
      </c>
      <c r="X134" s="42">
        <f>'By Category'!G8</f>
        <v>0.97386363636363649</v>
      </c>
      <c r="Y134" t="s">
        <v>3047</v>
      </c>
      <c r="AA134" t="s">
        <v>3042</v>
      </c>
      <c r="AB134" t="s">
        <v>710</v>
      </c>
      <c r="AC134" s="46">
        <f t="shared" si="7"/>
        <v>45109</v>
      </c>
      <c r="AD134" s="47" t="str">
        <f>IFERROR(AVERAGEIFS(OSA!$T:$T,OSA!$C:$C,$AA134,OSA!$D:$D,$AB134)," ")</f>
        <v xml:space="preserve"> </v>
      </c>
      <c r="AE134" s="42" t="str">
        <f t="shared" si="9"/>
        <v xml:space="preserve"> </v>
      </c>
    </row>
    <row r="135" spans="9:31" x14ac:dyDescent="0.35">
      <c r="I135" t="s">
        <v>2657</v>
      </c>
      <c r="J135" s="2" t="str">
        <f>IFERROR(AVERAGEIFS(OSA!$AK:$AK,OSA!$C:$C,Pivot!$I135)," ")</f>
        <v xml:space="preserve"> </v>
      </c>
      <c r="K135" s="42" t="str">
        <f t="shared" si="8"/>
        <v xml:space="preserve"> </v>
      </c>
      <c r="L135" s="46">
        <f t="shared" si="6"/>
        <v>45126</v>
      </c>
      <c r="N135" t="s">
        <v>20</v>
      </c>
      <c r="O135" t="s">
        <v>17</v>
      </c>
      <c r="P135" t="s">
        <v>2305</v>
      </c>
      <c r="Q135" t="s">
        <v>19</v>
      </c>
      <c r="R135" s="42" t="str">
        <f>'By Brand'!G45</f>
        <v xml:space="preserve"> </v>
      </c>
      <c r="S135" t="s">
        <v>3046</v>
      </c>
      <c r="U135" t="s">
        <v>17</v>
      </c>
      <c r="V135" t="s">
        <v>2329</v>
      </c>
      <c r="W135" t="s">
        <v>456</v>
      </c>
      <c r="X135" s="42" t="str">
        <f>'By Category'!G9</f>
        <v xml:space="preserve"> </v>
      </c>
      <c r="Y135" t="s">
        <v>3047</v>
      </c>
      <c r="AA135" t="s">
        <v>2329</v>
      </c>
      <c r="AB135" t="s">
        <v>19</v>
      </c>
      <c r="AC135" s="46">
        <f t="shared" si="7"/>
        <v>45109</v>
      </c>
      <c r="AD135" s="47" t="str">
        <f>IFERROR(AVERAGEIFS(OSA!$T:$T,OSA!$C:$C,$AA135,OSA!$D:$D,$AB135)," ")</f>
        <v xml:space="preserve"> </v>
      </c>
      <c r="AE135" s="42" t="str">
        <f t="shared" si="9"/>
        <v xml:space="preserve"> </v>
      </c>
    </row>
    <row r="136" spans="9:31" x14ac:dyDescent="0.35">
      <c r="I136" t="s">
        <v>2329</v>
      </c>
      <c r="J136" s="2" t="str">
        <f>IFERROR(AVERAGEIFS(OSA!$AL:$AL,OSA!$C:$C,Pivot!$I136)," ")</f>
        <v xml:space="preserve"> </v>
      </c>
      <c r="K136" s="42" t="str">
        <f t="shared" si="8"/>
        <v xml:space="preserve"> </v>
      </c>
      <c r="L136" s="46">
        <f t="shared" si="6"/>
        <v>45127</v>
      </c>
      <c r="N136" t="s">
        <v>66</v>
      </c>
      <c r="O136" t="s">
        <v>17</v>
      </c>
      <c r="P136" t="s">
        <v>2305</v>
      </c>
      <c r="Q136" t="s">
        <v>65</v>
      </c>
      <c r="R136" s="42">
        <f>'By Brand'!G46</f>
        <v>-3.2467532467532478E-2</v>
      </c>
      <c r="S136" t="s">
        <v>3046</v>
      </c>
      <c r="U136" t="s">
        <v>17</v>
      </c>
      <c r="V136" t="s">
        <v>2329</v>
      </c>
      <c r="W136" t="s">
        <v>695</v>
      </c>
      <c r="X136" s="42">
        <f>'By Category'!G10</f>
        <v>0.97727272727272729</v>
      </c>
      <c r="Y136" t="s">
        <v>3047</v>
      </c>
      <c r="AA136" t="s">
        <v>2329</v>
      </c>
      <c r="AB136" t="s">
        <v>65</v>
      </c>
      <c r="AC136" s="46">
        <f t="shared" si="7"/>
        <v>45109</v>
      </c>
      <c r="AD136" s="47" t="str">
        <f>IFERROR(AVERAGEIFS(OSA!$T:$T,OSA!$C:$C,$AA136,OSA!$D:$D,$AB136)," ")</f>
        <v xml:space="preserve"> </v>
      </c>
      <c r="AE136" s="42" t="str">
        <f t="shared" si="9"/>
        <v xml:space="preserve"> </v>
      </c>
    </row>
    <row r="137" spans="9:31" x14ac:dyDescent="0.35">
      <c r="I137" t="s">
        <v>806</v>
      </c>
      <c r="J137" s="2" t="str">
        <f>IFERROR(AVERAGEIFS(OSA!$AL:$AL,OSA!$C:$C,Pivot!$I137)," ")</f>
        <v xml:space="preserve"> </v>
      </c>
      <c r="K137" s="42" t="str">
        <f t="shared" si="8"/>
        <v xml:space="preserve"> </v>
      </c>
      <c r="L137" s="46">
        <f t="shared" si="6"/>
        <v>45127</v>
      </c>
      <c r="N137" t="s">
        <v>120</v>
      </c>
      <c r="O137" t="s">
        <v>17</v>
      </c>
      <c r="P137" t="s">
        <v>2305</v>
      </c>
      <c r="Q137" t="s">
        <v>119</v>
      </c>
      <c r="R137" s="42">
        <f>'By Brand'!G47</f>
        <v>3.0864197530865445E-3</v>
      </c>
      <c r="S137" t="s">
        <v>3046</v>
      </c>
      <c r="U137" t="s">
        <v>17</v>
      </c>
      <c r="V137" t="s">
        <v>2329</v>
      </c>
      <c r="W137" t="s">
        <v>711</v>
      </c>
      <c r="X137" s="42">
        <f>'By Category'!G11</f>
        <v>1</v>
      </c>
      <c r="Y137" t="s">
        <v>3047</v>
      </c>
      <c r="AA137" t="s">
        <v>2329</v>
      </c>
      <c r="AB137" t="s">
        <v>119</v>
      </c>
      <c r="AC137" s="46">
        <f t="shared" si="7"/>
        <v>45109</v>
      </c>
      <c r="AD137" s="47" t="str">
        <f>IFERROR(AVERAGEIFS(OSA!$T:$T,OSA!$C:$C,$AA137,OSA!$D:$D,$AB137)," ")</f>
        <v xml:space="preserve"> </v>
      </c>
      <c r="AE137" s="42" t="str">
        <f t="shared" si="9"/>
        <v xml:space="preserve"> </v>
      </c>
    </row>
    <row r="138" spans="9:31" x14ac:dyDescent="0.35">
      <c r="J138" s="2" t="str">
        <f>IFERROR(AVERAGEIFS(OSA!$AL:$AL,OSA!$C:$C,Pivot!$I138)," ")</f>
        <v xml:space="preserve"> </v>
      </c>
      <c r="K138" s="42" t="str">
        <f t="shared" si="8"/>
        <v xml:space="preserve"> </v>
      </c>
      <c r="L138" s="46">
        <f t="shared" ref="L138:L201" si="10">L131+1</f>
        <v>45127</v>
      </c>
      <c r="N138" t="s">
        <v>194</v>
      </c>
      <c r="O138" t="s">
        <v>17</v>
      </c>
      <c r="P138" t="s">
        <v>2305</v>
      </c>
      <c r="Q138" t="s">
        <v>193</v>
      </c>
      <c r="R138" s="42">
        <f>'By Brand'!G48</f>
        <v>-3.5812672176308458E-2</v>
      </c>
      <c r="S138" t="s">
        <v>3046</v>
      </c>
      <c r="U138" t="s">
        <v>17</v>
      </c>
      <c r="V138" t="s">
        <v>806</v>
      </c>
      <c r="W138" t="s">
        <v>20</v>
      </c>
      <c r="X138" s="42" t="str">
        <f>'By Category'!G12</f>
        <v xml:space="preserve"> </v>
      </c>
      <c r="Y138" t="s">
        <v>3047</v>
      </c>
      <c r="AA138" t="s">
        <v>2329</v>
      </c>
      <c r="AB138" t="s">
        <v>193</v>
      </c>
      <c r="AC138" s="46">
        <f t="shared" si="7"/>
        <v>45109</v>
      </c>
      <c r="AD138" s="47" t="str">
        <f>IFERROR(AVERAGEIFS(OSA!$T:$T,OSA!$C:$C,$AA138,OSA!$D:$D,$AB138)," ")</f>
        <v xml:space="preserve"> </v>
      </c>
      <c r="AE138" s="42" t="str">
        <f t="shared" si="9"/>
        <v xml:space="preserve"> </v>
      </c>
    </row>
    <row r="139" spans="9:31" x14ac:dyDescent="0.35">
      <c r="I139" t="s">
        <v>1648</v>
      </c>
      <c r="J139" s="2" t="str">
        <f>IFERROR(AVERAGEIFS(OSA!$AL:$AL,OSA!#REF!,Pivot!$I139)," ")</f>
        <v xml:space="preserve"> </v>
      </c>
      <c r="K139" s="42" t="str">
        <f t="shared" si="8"/>
        <v xml:space="preserve"> </v>
      </c>
      <c r="L139" s="46">
        <f t="shared" si="10"/>
        <v>45127</v>
      </c>
      <c r="N139" t="s">
        <v>194</v>
      </c>
      <c r="O139" t="s">
        <v>17</v>
      </c>
      <c r="P139" t="s">
        <v>2305</v>
      </c>
      <c r="Q139" t="s">
        <v>248</v>
      </c>
      <c r="R139" s="42">
        <f>'By Brand'!G49</f>
        <v>0</v>
      </c>
      <c r="S139" t="s">
        <v>3046</v>
      </c>
      <c r="U139" t="s">
        <v>17</v>
      </c>
      <c r="V139" t="s">
        <v>806</v>
      </c>
      <c r="W139" t="s">
        <v>66</v>
      </c>
      <c r="X139" s="42" t="str">
        <f>'By Category'!G13</f>
        <v xml:space="preserve"> </v>
      </c>
      <c r="Y139" t="s">
        <v>3047</v>
      </c>
      <c r="AA139" t="s">
        <v>2329</v>
      </c>
      <c r="AB139" t="s">
        <v>248</v>
      </c>
      <c r="AC139" s="46">
        <f t="shared" si="7"/>
        <v>45109</v>
      </c>
      <c r="AD139" s="47" t="str">
        <f>IFERROR(AVERAGEIFS(OSA!$T:$T,OSA!$C:$C,$AA139,OSA!$D:$D,$AB139)," ")</f>
        <v xml:space="preserve"> </v>
      </c>
      <c r="AE139" s="42" t="str">
        <f t="shared" si="9"/>
        <v xml:space="preserve"> </v>
      </c>
    </row>
    <row r="140" spans="9:31" x14ac:dyDescent="0.35">
      <c r="I140" t="s">
        <v>2305</v>
      </c>
      <c r="J140" s="2" t="str">
        <f>IFERROR(AVERAGEIFS(OSA!$AL:$AL,OSA!#REF!,Pivot!$I140)," ")</f>
        <v xml:space="preserve"> </v>
      </c>
      <c r="K140" s="42" t="str">
        <f t="shared" si="8"/>
        <v xml:space="preserve"> </v>
      </c>
      <c r="L140" s="46">
        <f t="shared" si="10"/>
        <v>45127</v>
      </c>
      <c r="N140" t="s">
        <v>295</v>
      </c>
      <c r="O140" t="s">
        <v>17</v>
      </c>
      <c r="P140" t="s">
        <v>2305</v>
      </c>
      <c r="Q140" t="s">
        <v>294</v>
      </c>
      <c r="R140" s="42" t="str">
        <f>'By Brand'!G50</f>
        <v xml:space="preserve"> </v>
      </c>
      <c r="S140" t="s">
        <v>3046</v>
      </c>
      <c r="U140" t="s">
        <v>17</v>
      </c>
      <c r="V140" t="s">
        <v>806</v>
      </c>
      <c r="W140" t="s">
        <v>120</v>
      </c>
      <c r="X140" s="42" t="str">
        <f>'By Category'!G14</f>
        <v xml:space="preserve"> </v>
      </c>
      <c r="Y140" t="s">
        <v>3047</v>
      </c>
      <c r="AA140" t="s">
        <v>2329</v>
      </c>
      <c r="AB140" t="s">
        <v>294</v>
      </c>
      <c r="AC140" s="46">
        <f t="shared" si="7"/>
        <v>45109</v>
      </c>
      <c r="AD140" s="47" t="str">
        <f>IFERROR(AVERAGEIFS(OSA!$T:$T,OSA!$C:$C,$AA140,OSA!$D:$D,$AB140)," ")</f>
        <v xml:space="preserve"> </v>
      </c>
      <c r="AE140" s="42" t="str">
        <f t="shared" si="9"/>
        <v xml:space="preserve"> </v>
      </c>
    </row>
    <row r="141" spans="9:31" x14ac:dyDescent="0.35">
      <c r="I141" t="s">
        <v>2517</v>
      </c>
      <c r="J141" s="2" t="str">
        <f>IFERROR(AVERAGEIFS(OSA!$AL:$AL,OSA!$C:$C,Pivot!$I141)," ")</f>
        <v xml:space="preserve"> </v>
      </c>
      <c r="K141" s="42" t="str">
        <f t="shared" si="8"/>
        <v xml:space="preserve"> </v>
      </c>
      <c r="L141" s="46">
        <f t="shared" si="10"/>
        <v>45127</v>
      </c>
      <c r="N141" t="s">
        <v>406</v>
      </c>
      <c r="O141" t="s">
        <v>17</v>
      </c>
      <c r="P141" t="s">
        <v>2305</v>
      </c>
      <c r="Q141" t="s">
        <v>405</v>
      </c>
      <c r="R141" s="42">
        <f>'By Brand'!G51</f>
        <v>-1.8181818181818299E-3</v>
      </c>
      <c r="S141" t="s">
        <v>3046</v>
      </c>
      <c r="U141" t="s">
        <v>17</v>
      </c>
      <c r="V141" t="s">
        <v>806</v>
      </c>
      <c r="W141" t="s">
        <v>194</v>
      </c>
      <c r="X141" s="42" t="str">
        <f>'By Category'!G15</f>
        <v xml:space="preserve"> </v>
      </c>
      <c r="Y141" t="s">
        <v>3047</v>
      </c>
      <c r="AA141" t="s">
        <v>2329</v>
      </c>
      <c r="AB141" t="s">
        <v>405</v>
      </c>
      <c r="AC141" s="46">
        <f t="shared" si="7"/>
        <v>45109</v>
      </c>
      <c r="AD141" s="47" t="str">
        <f>IFERROR(AVERAGEIFS(OSA!$T:$T,OSA!$C:$C,$AA141,OSA!$D:$D,$AB141)," ")</f>
        <v xml:space="preserve"> </v>
      </c>
      <c r="AE141" s="42" t="str">
        <f t="shared" si="9"/>
        <v xml:space="preserve"> </v>
      </c>
    </row>
    <row r="142" spans="9:31" x14ac:dyDescent="0.35">
      <c r="I142" t="s">
        <v>2657</v>
      </c>
      <c r="J142" s="2" t="str">
        <f>IFERROR(AVERAGEIFS(OSA!$AL:$AL,OSA!$C:$C,Pivot!$I142)," ")</f>
        <v xml:space="preserve"> </v>
      </c>
      <c r="K142" s="42" t="str">
        <f t="shared" si="8"/>
        <v xml:space="preserve"> </v>
      </c>
      <c r="L142" s="46">
        <f t="shared" si="10"/>
        <v>45127</v>
      </c>
      <c r="N142" t="s">
        <v>456</v>
      </c>
      <c r="O142" t="s">
        <v>17</v>
      </c>
      <c r="P142" t="s">
        <v>2305</v>
      </c>
      <c r="Q142" t="s">
        <v>455</v>
      </c>
      <c r="R142" s="42" t="str">
        <f>'By Brand'!G52</f>
        <v xml:space="preserve"> </v>
      </c>
      <c r="S142" t="s">
        <v>3046</v>
      </c>
      <c r="U142" t="s">
        <v>17</v>
      </c>
      <c r="V142" t="s">
        <v>806</v>
      </c>
      <c r="W142" t="s">
        <v>295</v>
      </c>
      <c r="X142" s="42" t="str">
        <f>'By Category'!G16</f>
        <v xml:space="preserve"> </v>
      </c>
      <c r="Y142" t="s">
        <v>3047</v>
      </c>
      <c r="AA142" t="s">
        <v>2329</v>
      </c>
      <c r="AB142" t="s">
        <v>455</v>
      </c>
      <c r="AC142" s="46">
        <f t="shared" si="7"/>
        <v>45109</v>
      </c>
      <c r="AD142" s="47" t="str">
        <f>IFERROR(AVERAGEIFS(OSA!$T:$T,OSA!$C:$C,$AA142,OSA!$D:$D,$AB142)," ")</f>
        <v xml:space="preserve"> </v>
      </c>
      <c r="AE142" s="42" t="str">
        <f t="shared" si="9"/>
        <v xml:space="preserve"> </v>
      </c>
    </row>
    <row r="143" spans="9:31" x14ac:dyDescent="0.35">
      <c r="I143" t="s">
        <v>2329</v>
      </c>
      <c r="J143" s="2" t="str">
        <f>IFERROR(AVERAGEIFS(OSA!$AM:$AM,OSA!$C:$C,Pivot!$I143)," ")</f>
        <v xml:space="preserve"> </v>
      </c>
      <c r="K143" s="42" t="str">
        <f t="shared" si="8"/>
        <v xml:space="preserve"> </v>
      </c>
      <c r="L143" s="46">
        <f t="shared" si="10"/>
        <v>45128</v>
      </c>
      <c r="N143" t="s">
        <v>194</v>
      </c>
      <c r="O143" t="s">
        <v>17</v>
      </c>
      <c r="P143" t="s">
        <v>2305</v>
      </c>
      <c r="Q143" t="s">
        <v>549</v>
      </c>
      <c r="R143" s="42">
        <f>'By Brand'!G53</f>
        <v>-4.6889952153110093E-2</v>
      </c>
      <c r="S143" t="s">
        <v>3046</v>
      </c>
      <c r="U143" t="s">
        <v>17</v>
      </c>
      <c r="V143" t="s">
        <v>806</v>
      </c>
      <c r="W143" t="s">
        <v>406</v>
      </c>
      <c r="X143" s="42" t="str">
        <f>'By Category'!G17</f>
        <v xml:space="preserve"> </v>
      </c>
      <c r="Y143" t="s">
        <v>3047</v>
      </c>
      <c r="AA143" t="s">
        <v>2329</v>
      </c>
      <c r="AB143" t="s">
        <v>549</v>
      </c>
      <c r="AC143" s="46">
        <f t="shared" si="7"/>
        <v>45109</v>
      </c>
      <c r="AD143" s="47" t="str">
        <f>IFERROR(AVERAGEIFS(OSA!$T:$T,OSA!$C:$C,$AA143,OSA!$D:$D,$AB143)," ")</f>
        <v xml:space="preserve"> </v>
      </c>
      <c r="AE143" s="42" t="str">
        <f t="shared" si="9"/>
        <v xml:space="preserve"> </v>
      </c>
    </row>
    <row r="144" spans="9:31" x14ac:dyDescent="0.35">
      <c r="I144" t="s">
        <v>806</v>
      </c>
      <c r="J144" s="2" t="str">
        <f>IFERROR(AVERAGEIFS(OSA!$AM:$AM,OSA!$C:$C,Pivot!$I144)," ")</f>
        <v xml:space="preserve"> </v>
      </c>
      <c r="K144" s="42" t="str">
        <f t="shared" si="8"/>
        <v xml:space="preserve"> </v>
      </c>
      <c r="L144" s="46">
        <f t="shared" si="10"/>
        <v>45128</v>
      </c>
      <c r="N144" t="s">
        <v>194</v>
      </c>
      <c r="O144" t="s">
        <v>17</v>
      </c>
      <c r="P144" t="s">
        <v>2305</v>
      </c>
      <c r="Q144" t="s">
        <v>650</v>
      </c>
      <c r="R144" s="42">
        <f>'By Brand'!G54</f>
        <v>-3.2467532467532756E-3</v>
      </c>
      <c r="S144" t="s">
        <v>3046</v>
      </c>
      <c r="U144" t="s">
        <v>17</v>
      </c>
      <c r="V144" t="s">
        <v>806</v>
      </c>
      <c r="W144" t="s">
        <v>456</v>
      </c>
      <c r="X144" s="42" t="str">
        <f>'By Category'!G18</f>
        <v xml:space="preserve"> </v>
      </c>
      <c r="Y144" t="s">
        <v>3047</v>
      </c>
      <c r="AA144" t="s">
        <v>2329</v>
      </c>
      <c r="AB144" t="s">
        <v>650</v>
      </c>
      <c r="AC144" s="46">
        <f t="shared" si="7"/>
        <v>45109</v>
      </c>
      <c r="AD144" s="47" t="str">
        <f>IFERROR(AVERAGEIFS(OSA!$T:$T,OSA!$C:$C,$AA144,OSA!$D:$D,$AB144)," ")</f>
        <v xml:space="preserve"> </v>
      </c>
      <c r="AE144" s="42" t="str">
        <f t="shared" si="9"/>
        <v xml:space="preserve"> </v>
      </c>
    </row>
    <row r="145" spans="9:31" x14ac:dyDescent="0.35">
      <c r="J145" s="2" t="str">
        <f>IFERROR(AVERAGEIFS(OSA!$AM:$AM,OSA!$C:$C,Pivot!$I145)," ")</f>
        <v xml:space="preserve"> </v>
      </c>
      <c r="K145" s="42" t="str">
        <f t="shared" si="8"/>
        <v xml:space="preserve"> </v>
      </c>
      <c r="L145" s="46">
        <f t="shared" si="10"/>
        <v>45128</v>
      </c>
      <c r="N145" t="s">
        <v>695</v>
      </c>
      <c r="O145" t="s">
        <v>17</v>
      </c>
      <c r="P145" t="s">
        <v>2305</v>
      </c>
      <c r="Q145" t="s">
        <v>694</v>
      </c>
      <c r="R145" s="42" t="str">
        <f>'By Brand'!G55</f>
        <v xml:space="preserve"> </v>
      </c>
      <c r="S145" t="s">
        <v>3046</v>
      </c>
      <c r="U145" t="s">
        <v>17</v>
      </c>
      <c r="V145" t="s">
        <v>806</v>
      </c>
      <c r="W145" t="s">
        <v>695</v>
      </c>
      <c r="X145" s="42" t="str">
        <f>'By Category'!G19</f>
        <v xml:space="preserve"> </v>
      </c>
      <c r="Y145" t="s">
        <v>3047</v>
      </c>
      <c r="AA145" t="s">
        <v>2329</v>
      </c>
      <c r="AB145" t="s">
        <v>694</v>
      </c>
      <c r="AC145" s="46">
        <f t="shared" si="7"/>
        <v>45109</v>
      </c>
      <c r="AD145" s="47" t="str">
        <f>IFERROR(AVERAGEIFS(OSA!$T:$T,OSA!$C:$C,$AA145,OSA!$D:$D,$AB145)," ")</f>
        <v xml:space="preserve"> </v>
      </c>
      <c r="AE145" s="42" t="str">
        <f t="shared" si="9"/>
        <v xml:space="preserve"> </v>
      </c>
    </row>
    <row r="146" spans="9:31" x14ac:dyDescent="0.35">
      <c r="I146" t="s">
        <v>1648</v>
      </c>
      <c r="J146" s="2" t="str">
        <f>IFERROR(AVERAGEIFS(OSA!$AM:$AM,OSA!#REF!,Pivot!$I146)," ")</f>
        <v xml:space="preserve"> </v>
      </c>
      <c r="K146" s="42" t="str">
        <f t="shared" si="8"/>
        <v xml:space="preserve"> </v>
      </c>
      <c r="L146" s="46">
        <f t="shared" si="10"/>
        <v>45128</v>
      </c>
      <c r="N146" t="s">
        <v>711</v>
      </c>
      <c r="O146" t="s">
        <v>17</v>
      </c>
      <c r="P146" t="s">
        <v>2305</v>
      </c>
      <c r="Q146" t="s">
        <v>710</v>
      </c>
      <c r="R146" s="42">
        <f>'By Brand'!G56</f>
        <v>0</v>
      </c>
      <c r="S146" t="s">
        <v>3046</v>
      </c>
      <c r="U146" t="s">
        <v>17</v>
      </c>
      <c r="V146" t="s">
        <v>806</v>
      </c>
      <c r="W146" t="s">
        <v>711</v>
      </c>
      <c r="X146" s="42" t="str">
        <f>'By Category'!G20</f>
        <v xml:space="preserve"> </v>
      </c>
      <c r="Y146" t="s">
        <v>3047</v>
      </c>
      <c r="AA146" t="s">
        <v>2329</v>
      </c>
      <c r="AB146" t="s">
        <v>710</v>
      </c>
      <c r="AC146" s="46">
        <f t="shared" si="7"/>
        <v>45109</v>
      </c>
      <c r="AD146" s="47" t="str">
        <f>IFERROR(AVERAGEIFS(OSA!$T:$T,OSA!$C:$C,$AA146,OSA!$D:$D,$AB146)," ")</f>
        <v xml:space="preserve"> </v>
      </c>
      <c r="AE146" s="42" t="str">
        <f t="shared" si="9"/>
        <v xml:space="preserve"> </v>
      </c>
    </row>
    <row r="147" spans="9:31" x14ac:dyDescent="0.35">
      <c r="I147" t="s">
        <v>2305</v>
      </c>
      <c r="J147" s="2" t="str">
        <f>IFERROR(AVERAGEIFS(OSA!$AM:$AM,OSA!#REF!,Pivot!$I147)," ")</f>
        <v xml:space="preserve"> </v>
      </c>
      <c r="K147" s="42" t="str">
        <f t="shared" si="8"/>
        <v xml:space="preserve"> </v>
      </c>
      <c r="L147" s="46">
        <f t="shared" si="10"/>
        <v>45128</v>
      </c>
      <c r="N147" t="s">
        <v>20</v>
      </c>
      <c r="O147" t="s">
        <v>17</v>
      </c>
      <c r="P147" t="s">
        <v>2517</v>
      </c>
      <c r="Q147" t="s">
        <v>19</v>
      </c>
      <c r="R147" s="42">
        <f>'By Brand'!G59</f>
        <v>2.3674242424242431E-2</v>
      </c>
      <c r="S147" t="s">
        <v>3046</v>
      </c>
      <c r="U147" t="s">
        <v>17</v>
      </c>
      <c r="V147" t="s">
        <v>3042</v>
      </c>
      <c r="W147" t="s">
        <v>20</v>
      </c>
      <c r="X147" s="42" t="e">
        <f>'By Category'!#REF!</f>
        <v>#REF!</v>
      </c>
      <c r="Y147" t="s">
        <v>3047</v>
      </c>
      <c r="AA147" t="s">
        <v>806</v>
      </c>
      <c r="AB147" t="s">
        <v>19</v>
      </c>
      <c r="AC147" s="46">
        <f t="shared" si="7"/>
        <v>45109</v>
      </c>
      <c r="AD147" s="47" t="str">
        <f>IFERROR(AVERAGEIFS(OSA!$T:$T,OSA!$C:$C,$AA147,OSA!$D:$D,$AB147)," ")</f>
        <v xml:space="preserve"> </v>
      </c>
      <c r="AE147" s="42" t="str">
        <f t="shared" si="9"/>
        <v xml:space="preserve"> </v>
      </c>
    </row>
    <row r="148" spans="9:31" x14ac:dyDescent="0.35">
      <c r="I148" t="s">
        <v>2517</v>
      </c>
      <c r="J148" s="2" t="str">
        <f>IFERROR(AVERAGEIFS(OSA!$AM:$AM,OSA!$C:$C,Pivot!$I148)," ")</f>
        <v xml:space="preserve"> </v>
      </c>
      <c r="K148" s="42" t="str">
        <f t="shared" si="8"/>
        <v xml:space="preserve"> </v>
      </c>
      <c r="L148" s="46">
        <f t="shared" si="10"/>
        <v>45128</v>
      </c>
      <c r="N148" t="s">
        <v>66</v>
      </c>
      <c r="O148" t="s">
        <v>17</v>
      </c>
      <c r="P148" t="s">
        <v>2517</v>
      </c>
      <c r="Q148" t="s">
        <v>65</v>
      </c>
      <c r="R148" s="42">
        <f>'By Brand'!G60</f>
        <v>-1.4160294534126816E-4</v>
      </c>
      <c r="S148" t="s">
        <v>3046</v>
      </c>
      <c r="U148" t="s">
        <v>17</v>
      </c>
      <c r="V148" t="s">
        <v>3042</v>
      </c>
      <c r="W148" t="s">
        <v>66</v>
      </c>
      <c r="X148" s="42" t="e">
        <f>'By Category'!#REF!</f>
        <v>#REF!</v>
      </c>
      <c r="Y148" t="s">
        <v>3047</v>
      </c>
      <c r="AA148" t="s">
        <v>806</v>
      </c>
      <c r="AB148" t="s">
        <v>65</v>
      </c>
      <c r="AC148" s="46">
        <f t="shared" si="7"/>
        <v>45109</v>
      </c>
      <c r="AD148" s="47" t="str">
        <f>IFERROR(AVERAGEIFS(OSA!$T:$T,OSA!$C:$C,$AA148,OSA!$D:$D,$AB148)," ")</f>
        <v xml:space="preserve"> </v>
      </c>
      <c r="AE148" s="42" t="str">
        <f t="shared" si="9"/>
        <v xml:space="preserve"> </v>
      </c>
    </row>
    <row r="149" spans="9:31" x14ac:dyDescent="0.35">
      <c r="I149" t="s">
        <v>2657</v>
      </c>
      <c r="J149" s="2" t="str">
        <f>IFERROR(AVERAGEIFS(OSA!$AM:$AM,OSA!$C:$C,Pivot!$I149)," ")</f>
        <v xml:space="preserve"> </v>
      </c>
      <c r="K149" s="42" t="str">
        <f t="shared" si="8"/>
        <v xml:space="preserve"> </v>
      </c>
      <c r="L149" s="46">
        <f t="shared" si="10"/>
        <v>45128</v>
      </c>
      <c r="N149" t="s">
        <v>120</v>
      </c>
      <c r="O149" t="s">
        <v>17</v>
      </c>
      <c r="P149" t="s">
        <v>2517</v>
      </c>
      <c r="Q149" t="s">
        <v>119</v>
      </c>
      <c r="R149" s="42">
        <f>'By Brand'!G61</f>
        <v>7.4573863636363535E-3</v>
      </c>
      <c r="S149" t="s">
        <v>3046</v>
      </c>
      <c r="U149" t="s">
        <v>17</v>
      </c>
      <c r="V149" t="s">
        <v>3042</v>
      </c>
      <c r="W149" t="s">
        <v>120</v>
      </c>
      <c r="X149" s="42" t="e">
        <f>'By Category'!#REF!</f>
        <v>#REF!</v>
      </c>
      <c r="Y149" t="s">
        <v>3047</v>
      </c>
      <c r="AA149" t="s">
        <v>806</v>
      </c>
      <c r="AB149" t="s">
        <v>119</v>
      </c>
      <c r="AC149" s="46">
        <f t="shared" si="7"/>
        <v>45109</v>
      </c>
      <c r="AD149" s="47" t="str">
        <f>IFERROR(AVERAGEIFS(OSA!$T:$T,OSA!$C:$C,$AA149,OSA!$D:$D,$AB149)," ")</f>
        <v xml:space="preserve"> </v>
      </c>
      <c r="AE149" s="42" t="str">
        <f t="shared" si="9"/>
        <v xml:space="preserve"> </v>
      </c>
    </row>
    <row r="150" spans="9:31" x14ac:dyDescent="0.35">
      <c r="I150" t="s">
        <v>2329</v>
      </c>
      <c r="J150" s="2" t="str">
        <f>IFERROR(AVERAGEIFS(OSA!$AN:$AN,OSA!$C:$C,Pivot!$I150)," ")</f>
        <v xml:space="preserve"> </v>
      </c>
      <c r="K150" s="42" t="str">
        <f t="shared" si="8"/>
        <v xml:space="preserve"> </v>
      </c>
      <c r="L150" s="46">
        <f t="shared" si="10"/>
        <v>45129</v>
      </c>
      <c r="N150" t="s">
        <v>194</v>
      </c>
      <c r="O150" t="s">
        <v>17</v>
      </c>
      <c r="P150" t="s">
        <v>2517</v>
      </c>
      <c r="Q150" t="s">
        <v>193</v>
      </c>
      <c r="R150" s="42">
        <f>'By Brand'!G62</f>
        <v>8.1356774188117154E-3</v>
      </c>
      <c r="S150" t="s">
        <v>3046</v>
      </c>
      <c r="U150" t="s">
        <v>17</v>
      </c>
      <c r="V150" t="s">
        <v>3042</v>
      </c>
      <c r="W150" t="s">
        <v>194</v>
      </c>
      <c r="X150" s="42" t="e">
        <f>'By Category'!#REF!</f>
        <v>#REF!</v>
      </c>
      <c r="Y150" t="s">
        <v>3047</v>
      </c>
      <c r="AA150" t="s">
        <v>806</v>
      </c>
      <c r="AB150" t="s">
        <v>193</v>
      </c>
      <c r="AC150" s="46">
        <f t="shared" si="7"/>
        <v>45109</v>
      </c>
      <c r="AD150" s="47" t="str">
        <f>IFERROR(AVERAGEIFS(OSA!$T:$T,OSA!$C:$C,$AA150,OSA!$D:$D,$AB150)," ")</f>
        <v xml:space="preserve"> </v>
      </c>
      <c r="AE150" s="42" t="str">
        <f t="shared" si="9"/>
        <v xml:space="preserve"> </v>
      </c>
    </row>
    <row r="151" spans="9:31" x14ac:dyDescent="0.35">
      <c r="I151" t="s">
        <v>806</v>
      </c>
      <c r="J151" s="2" t="str">
        <f>IFERROR(AVERAGEIFS(OSA!$AN:$AN,OSA!$C:$C,Pivot!$I151)," ")</f>
        <v xml:space="preserve"> </v>
      </c>
      <c r="K151" s="42" t="str">
        <f t="shared" si="8"/>
        <v xml:space="preserve"> </v>
      </c>
      <c r="L151" s="46">
        <f t="shared" si="10"/>
        <v>45129</v>
      </c>
      <c r="N151" t="s">
        <v>194</v>
      </c>
      <c r="O151" t="s">
        <v>17</v>
      </c>
      <c r="P151" t="s">
        <v>2517</v>
      </c>
      <c r="Q151" t="s">
        <v>248</v>
      </c>
      <c r="R151" s="42">
        <f>'By Brand'!G63</f>
        <v>4.1958041958043424E-3</v>
      </c>
      <c r="S151" t="s">
        <v>3046</v>
      </c>
      <c r="U151" t="s">
        <v>17</v>
      </c>
      <c r="V151" t="s">
        <v>3042</v>
      </c>
      <c r="W151" t="s">
        <v>295</v>
      </c>
      <c r="X151" s="42" t="e">
        <f>'By Category'!#REF!</f>
        <v>#REF!</v>
      </c>
      <c r="Y151" t="s">
        <v>3047</v>
      </c>
      <c r="AA151" t="s">
        <v>806</v>
      </c>
      <c r="AB151" t="s">
        <v>248</v>
      </c>
      <c r="AC151" s="46">
        <f t="shared" si="7"/>
        <v>45109</v>
      </c>
      <c r="AD151" s="47" t="str">
        <f>IFERROR(AVERAGEIFS(OSA!$T:$T,OSA!$C:$C,$AA151,OSA!$D:$D,$AB151)," ")</f>
        <v xml:space="preserve"> </v>
      </c>
      <c r="AE151" s="42" t="str">
        <f t="shared" si="9"/>
        <v xml:space="preserve"> </v>
      </c>
    </row>
    <row r="152" spans="9:31" x14ac:dyDescent="0.35">
      <c r="J152" s="2" t="str">
        <f>IFERROR(AVERAGEIFS(OSA!$AN:$AN,OSA!$C:$C,Pivot!$I152)," ")</f>
        <v xml:space="preserve"> </v>
      </c>
      <c r="K152" s="42" t="str">
        <f t="shared" si="8"/>
        <v xml:space="preserve"> </v>
      </c>
      <c r="L152" s="46">
        <f t="shared" si="10"/>
        <v>45129</v>
      </c>
      <c r="N152" t="s">
        <v>295</v>
      </c>
      <c r="O152" t="s">
        <v>17</v>
      </c>
      <c r="P152" t="s">
        <v>2517</v>
      </c>
      <c r="Q152" t="s">
        <v>294</v>
      </c>
      <c r="R152" s="42">
        <f>'By Brand'!G64</f>
        <v>4.0950040950040734E-3</v>
      </c>
      <c r="S152" t="s">
        <v>3046</v>
      </c>
      <c r="U152" t="s">
        <v>17</v>
      </c>
      <c r="V152" t="s">
        <v>3042</v>
      </c>
      <c r="W152" t="s">
        <v>406</v>
      </c>
      <c r="X152" s="42" t="e">
        <f>'By Category'!#REF!</f>
        <v>#REF!</v>
      </c>
      <c r="Y152" t="s">
        <v>3047</v>
      </c>
      <c r="AA152" t="s">
        <v>806</v>
      </c>
      <c r="AB152" t="s">
        <v>294</v>
      </c>
      <c r="AC152" s="46">
        <f t="shared" ref="AC152:AC215" si="11">AC68+1</f>
        <v>45109</v>
      </c>
      <c r="AD152" s="47" t="str">
        <f>IFERROR(AVERAGEIFS(OSA!$T:$T,OSA!$C:$C,$AA152,OSA!$D:$D,$AB152)," ")</f>
        <v xml:space="preserve"> </v>
      </c>
      <c r="AE152" s="42" t="str">
        <f t="shared" si="9"/>
        <v xml:space="preserve"> </v>
      </c>
    </row>
    <row r="153" spans="9:31" x14ac:dyDescent="0.35">
      <c r="I153" t="s">
        <v>1648</v>
      </c>
      <c r="J153" s="2" t="str">
        <f>IFERROR(AVERAGEIFS(OSA!$AN:$AN,OSA!#REF!,Pivot!$I153)," ")</f>
        <v xml:space="preserve"> </v>
      </c>
      <c r="K153" s="42" t="str">
        <f t="shared" si="8"/>
        <v xml:space="preserve"> </v>
      </c>
      <c r="L153" s="46">
        <f t="shared" si="10"/>
        <v>45129</v>
      </c>
      <c r="N153" t="s">
        <v>406</v>
      </c>
      <c r="O153" t="s">
        <v>17</v>
      </c>
      <c r="P153" t="s">
        <v>2517</v>
      </c>
      <c r="Q153" t="s">
        <v>405</v>
      </c>
      <c r="R153" s="42">
        <f>'By Brand'!G65</f>
        <v>9.012539184953039E-3</v>
      </c>
      <c r="S153" t="s">
        <v>3046</v>
      </c>
      <c r="U153" t="s">
        <v>17</v>
      </c>
      <c r="V153" t="s">
        <v>3042</v>
      </c>
      <c r="W153" t="s">
        <v>456</v>
      </c>
      <c r="X153" s="42" t="e">
        <f>'By Category'!#REF!</f>
        <v>#REF!</v>
      </c>
      <c r="Y153" t="s">
        <v>3047</v>
      </c>
      <c r="AA153" t="s">
        <v>806</v>
      </c>
      <c r="AB153" t="s">
        <v>405</v>
      </c>
      <c r="AC153" s="46">
        <f t="shared" si="11"/>
        <v>45109</v>
      </c>
      <c r="AD153" s="47" t="str">
        <f>IFERROR(AVERAGEIFS(OSA!$T:$T,OSA!$C:$C,$AA153,OSA!$D:$D,$AB153)," ")</f>
        <v xml:space="preserve"> </v>
      </c>
      <c r="AE153" s="42" t="str">
        <f t="shared" si="9"/>
        <v xml:space="preserve"> </v>
      </c>
    </row>
    <row r="154" spans="9:31" x14ac:dyDescent="0.35">
      <c r="I154" t="s">
        <v>2305</v>
      </c>
      <c r="J154" s="2" t="str">
        <f>IFERROR(AVERAGEIFS(OSA!$AN:$AN,OSA!#REF!,Pivot!$I154)," ")</f>
        <v xml:space="preserve"> </v>
      </c>
      <c r="K154" s="42" t="str">
        <f t="shared" si="8"/>
        <v xml:space="preserve"> </v>
      </c>
      <c r="L154" s="46">
        <f t="shared" si="10"/>
        <v>45129</v>
      </c>
      <c r="N154" t="s">
        <v>456</v>
      </c>
      <c r="O154" t="s">
        <v>17</v>
      </c>
      <c r="P154" t="s">
        <v>2517</v>
      </c>
      <c r="Q154" t="s">
        <v>455</v>
      </c>
      <c r="R154" s="42" t="str">
        <f>'By Brand'!G66</f>
        <v xml:space="preserve"> </v>
      </c>
      <c r="S154" t="s">
        <v>3046</v>
      </c>
      <c r="U154" t="s">
        <v>17</v>
      </c>
      <c r="V154" t="s">
        <v>3042</v>
      </c>
      <c r="W154" t="s">
        <v>695</v>
      </c>
      <c r="X154" s="42" t="e">
        <f>'By Category'!#REF!</f>
        <v>#REF!</v>
      </c>
      <c r="Y154" t="s">
        <v>3047</v>
      </c>
      <c r="AA154" t="s">
        <v>806</v>
      </c>
      <c r="AB154" t="s">
        <v>455</v>
      </c>
      <c r="AC154" s="46">
        <f t="shared" si="11"/>
        <v>45109</v>
      </c>
      <c r="AD154" s="47" t="str">
        <f>IFERROR(AVERAGEIFS(OSA!$T:$T,OSA!$C:$C,$AA154,OSA!$D:$D,$AB154)," ")</f>
        <v xml:space="preserve"> </v>
      </c>
      <c r="AE154" s="42" t="str">
        <f t="shared" si="9"/>
        <v xml:space="preserve"> </v>
      </c>
    </row>
    <row r="155" spans="9:31" x14ac:dyDescent="0.35">
      <c r="I155" t="s">
        <v>2517</v>
      </c>
      <c r="J155" s="2" t="str">
        <f>IFERROR(AVERAGEIFS(OSA!$AN:$AN,OSA!$C:$C,Pivot!$I155)," ")</f>
        <v xml:space="preserve"> </v>
      </c>
      <c r="K155" s="42" t="str">
        <f t="shared" si="8"/>
        <v xml:space="preserve"> </v>
      </c>
      <c r="L155" s="46">
        <f t="shared" si="10"/>
        <v>45129</v>
      </c>
      <c r="N155" t="s">
        <v>194</v>
      </c>
      <c r="O155" t="s">
        <v>17</v>
      </c>
      <c r="P155" t="s">
        <v>2517</v>
      </c>
      <c r="Q155" t="s">
        <v>549</v>
      </c>
      <c r="R155" s="42">
        <f>'By Brand'!G67</f>
        <v>1.8939393939393367E-3</v>
      </c>
      <c r="S155" t="s">
        <v>3046</v>
      </c>
      <c r="U155" t="s">
        <v>17</v>
      </c>
      <c r="V155" t="s">
        <v>3042</v>
      </c>
      <c r="W155" t="s">
        <v>711</v>
      </c>
      <c r="X155" s="42" t="e">
        <f>'By Category'!#REF!</f>
        <v>#REF!</v>
      </c>
      <c r="Y155" t="s">
        <v>3047</v>
      </c>
      <c r="AA155" t="s">
        <v>806</v>
      </c>
      <c r="AB155" t="s">
        <v>549</v>
      </c>
      <c r="AC155" s="46">
        <f t="shared" si="11"/>
        <v>45109</v>
      </c>
      <c r="AD155" s="47" t="str">
        <f>IFERROR(AVERAGEIFS(OSA!$T:$T,OSA!$C:$C,$AA155,OSA!$D:$D,$AB155)," ")</f>
        <v xml:space="preserve"> </v>
      </c>
      <c r="AE155" s="42" t="str">
        <f t="shared" si="9"/>
        <v xml:space="preserve"> </v>
      </c>
    </row>
    <row r="156" spans="9:31" x14ac:dyDescent="0.35">
      <c r="I156" t="s">
        <v>2657</v>
      </c>
      <c r="J156" s="2" t="str">
        <f>IFERROR(AVERAGEIFS(OSA!$AN:$AN,OSA!$C:$C,Pivot!$I156)," ")</f>
        <v xml:space="preserve"> </v>
      </c>
      <c r="K156" s="42" t="str">
        <f t="shared" si="8"/>
        <v xml:space="preserve"> </v>
      </c>
      <c r="L156" s="46">
        <f t="shared" si="10"/>
        <v>45129</v>
      </c>
      <c r="N156" t="s">
        <v>194</v>
      </c>
      <c r="O156" t="s">
        <v>17</v>
      </c>
      <c r="P156" t="s">
        <v>2517</v>
      </c>
      <c r="Q156" t="s">
        <v>650</v>
      </c>
      <c r="R156" s="42">
        <f>'By Brand'!G68</f>
        <v>5.8651026392960715E-3</v>
      </c>
      <c r="S156" t="s">
        <v>3046</v>
      </c>
      <c r="U156" t="s">
        <v>17</v>
      </c>
      <c r="V156" t="s">
        <v>1648</v>
      </c>
      <c r="W156" t="s">
        <v>20</v>
      </c>
      <c r="X156" s="42" t="str">
        <f>'By Category'!G21</f>
        <v xml:space="preserve"> </v>
      </c>
      <c r="Y156" t="s">
        <v>3047</v>
      </c>
      <c r="AA156" t="s">
        <v>806</v>
      </c>
      <c r="AB156" t="s">
        <v>650</v>
      </c>
      <c r="AC156" s="46">
        <f t="shared" si="11"/>
        <v>45109</v>
      </c>
      <c r="AD156" s="47" t="str">
        <f>IFERROR(AVERAGEIFS(OSA!$T:$T,OSA!$C:$C,$AA156,OSA!$D:$D,$AB156)," ")</f>
        <v xml:space="preserve"> </v>
      </c>
      <c r="AE156" s="42" t="str">
        <f t="shared" si="9"/>
        <v xml:space="preserve"> </v>
      </c>
    </row>
    <row r="157" spans="9:31" x14ac:dyDescent="0.35">
      <c r="I157" t="s">
        <v>2329</v>
      </c>
      <c r="J157" s="2" t="str">
        <f>IFERROR(AVERAGEIFS(OSA!$AO:$AO,OSA!$C:$C,Pivot!$I157)," ")</f>
        <v xml:space="preserve"> </v>
      </c>
      <c r="K157" s="42" t="str">
        <f t="shared" si="8"/>
        <v xml:space="preserve"> </v>
      </c>
      <c r="L157" s="46">
        <f t="shared" si="10"/>
        <v>45130</v>
      </c>
      <c r="N157" t="s">
        <v>695</v>
      </c>
      <c r="O157" t="s">
        <v>17</v>
      </c>
      <c r="P157" t="s">
        <v>2517</v>
      </c>
      <c r="Q157" t="s">
        <v>694</v>
      </c>
      <c r="R157" s="42">
        <f>'By Brand'!G69</f>
        <v>2.2727272727272818E-2</v>
      </c>
      <c r="S157" t="s">
        <v>3046</v>
      </c>
      <c r="U157" t="s">
        <v>17</v>
      </c>
      <c r="V157" t="s">
        <v>1648</v>
      </c>
      <c r="W157" t="s">
        <v>66</v>
      </c>
      <c r="X157" s="42">
        <f>'By Category'!G22</f>
        <v>0.98870297993104994</v>
      </c>
      <c r="Y157" t="s">
        <v>3047</v>
      </c>
      <c r="AA157" t="s">
        <v>806</v>
      </c>
      <c r="AB157" t="s">
        <v>694</v>
      </c>
      <c r="AC157" s="46">
        <f t="shared" si="11"/>
        <v>45109</v>
      </c>
      <c r="AD157" s="47" t="str">
        <f>IFERROR(AVERAGEIFS(OSA!$T:$T,OSA!$C:$C,$AA157,OSA!$D:$D,$AB157)," ")</f>
        <v xml:space="preserve"> </v>
      </c>
      <c r="AE157" s="42" t="str">
        <f t="shared" si="9"/>
        <v xml:space="preserve"> </v>
      </c>
    </row>
    <row r="158" spans="9:31" x14ac:dyDescent="0.35">
      <c r="I158" t="s">
        <v>806</v>
      </c>
      <c r="J158" s="2" t="str">
        <f>IFERROR(AVERAGEIFS(OSA!$AO:$AO,OSA!$C:$C,Pivot!$I158)," ")</f>
        <v xml:space="preserve"> </v>
      </c>
      <c r="K158" s="42" t="str">
        <f t="shared" si="8"/>
        <v xml:space="preserve"> </v>
      </c>
      <c r="L158" s="46">
        <f t="shared" si="10"/>
        <v>45130</v>
      </c>
      <c r="N158" t="s">
        <v>711</v>
      </c>
      <c r="O158" t="s">
        <v>17</v>
      </c>
      <c r="P158" t="s">
        <v>2517</v>
      </c>
      <c r="Q158" t="s">
        <v>710</v>
      </c>
      <c r="R158" s="42">
        <f>'By Brand'!G70</f>
        <v>1.1363636363636354E-2</v>
      </c>
      <c r="S158" t="s">
        <v>3046</v>
      </c>
      <c r="U158" t="s">
        <v>17</v>
      </c>
      <c r="V158" t="s">
        <v>1648</v>
      </c>
      <c r="W158" t="s">
        <v>120</v>
      </c>
      <c r="X158" s="42">
        <f>'By Category'!G23</f>
        <v>0.96691919191919196</v>
      </c>
      <c r="Y158" t="s">
        <v>3047</v>
      </c>
      <c r="AA158" t="s">
        <v>806</v>
      </c>
      <c r="AB158" t="s">
        <v>710</v>
      </c>
      <c r="AC158" s="46">
        <f t="shared" si="11"/>
        <v>45109</v>
      </c>
      <c r="AD158" s="47" t="str">
        <f>IFERROR(AVERAGEIFS(OSA!$T:$T,OSA!$C:$C,$AA158,OSA!$D:$D,$AB158)," ")</f>
        <v xml:space="preserve"> </v>
      </c>
      <c r="AE158" s="42" t="str">
        <f t="shared" si="9"/>
        <v xml:space="preserve"> </v>
      </c>
    </row>
    <row r="159" spans="9:31" x14ac:dyDescent="0.35">
      <c r="J159" s="2" t="str">
        <f>IFERROR(AVERAGEIFS(OSA!$AO:$AO,OSA!$C:$C,Pivot!$I159)," ")</f>
        <v xml:space="preserve"> </v>
      </c>
      <c r="K159" s="42" t="str">
        <f t="shared" si="8"/>
        <v xml:space="preserve"> </v>
      </c>
      <c r="L159" s="46">
        <f t="shared" si="10"/>
        <v>45130</v>
      </c>
      <c r="N159" t="s">
        <v>20</v>
      </c>
      <c r="O159" t="s">
        <v>17</v>
      </c>
      <c r="P159" t="s">
        <v>2657</v>
      </c>
      <c r="Q159" t="s">
        <v>19</v>
      </c>
      <c r="R159" s="42">
        <f ca="1">'By Brand'!G73</f>
        <v>0</v>
      </c>
      <c r="S159" t="s">
        <v>3046</v>
      </c>
      <c r="U159" t="s">
        <v>17</v>
      </c>
      <c r="V159" t="s">
        <v>1648</v>
      </c>
      <c r="W159" t="s">
        <v>194</v>
      </c>
      <c r="X159" s="42">
        <f>'By Category'!G24</f>
        <v>0.94586999022482943</v>
      </c>
      <c r="Y159" t="s">
        <v>3047</v>
      </c>
      <c r="AA159" t="s">
        <v>2517</v>
      </c>
      <c r="AB159" t="s">
        <v>19</v>
      </c>
      <c r="AC159" s="46">
        <f t="shared" si="11"/>
        <v>45109</v>
      </c>
      <c r="AD159" s="47" t="str">
        <f>IFERROR(AVERAGEIFS(OSA!$T:$T,OSA!$C:$C,$AA159,OSA!$D:$D,$AB159)," ")</f>
        <v xml:space="preserve"> </v>
      </c>
      <c r="AE159" s="42" t="str">
        <f t="shared" si="9"/>
        <v xml:space="preserve"> </v>
      </c>
    </row>
    <row r="160" spans="9:31" x14ac:dyDescent="0.35">
      <c r="I160" t="s">
        <v>1648</v>
      </c>
      <c r="J160" s="2" t="str">
        <f>IFERROR(AVERAGEIFS(OSA!$AO:$AO,OSA!#REF!,Pivot!$I160)," ")</f>
        <v xml:space="preserve"> </v>
      </c>
      <c r="K160" s="42" t="str">
        <f t="shared" si="8"/>
        <v xml:space="preserve"> </v>
      </c>
      <c r="L160" s="46">
        <f t="shared" si="10"/>
        <v>45130</v>
      </c>
      <c r="N160" t="s">
        <v>66</v>
      </c>
      <c r="O160" t="s">
        <v>17</v>
      </c>
      <c r="P160" t="s">
        <v>2657</v>
      </c>
      <c r="Q160" t="s">
        <v>65</v>
      </c>
      <c r="R160" s="42">
        <f ca="1">'By Brand'!G74</f>
        <v>0</v>
      </c>
      <c r="S160" t="s">
        <v>3046</v>
      </c>
      <c r="U160" t="s">
        <v>17</v>
      </c>
      <c r="V160" t="s">
        <v>1648</v>
      </c>
      <c r="W160" t="s">
        <v>295</v>
      </c>
      <c r="X160" s="42">
        <f>'By Category'!G25</f>
        <v>0.95557851239669445</v>
      </c>
      <c r="Y160" t="s">
        <v>3047</v>
      </c>
      <c r="AA160" t="s">
        <v>2517</v>
      </c>
      <c r="AB160" t="s">
        <v>65</v>
      </c>
      <c r="AC160" s="46">
        <f t="shared" si="11"/>
        <v>45109</v>
      </c>
      <c r="AD160" s="47" t="str">
        <f>IFERROR(AVERAGEIFS(OSA!$T:$T,OSA!$C:$C,$AA160,OSA!$D:$D,$AB160)," ")</f>
        <v xml:space="preserve"> </v>
      </c>
      <c r="AE160" s="42" t="str">
        <f t="shared" si="9"/>
        <v xml:space="preserve"> </v>
      </c>
    </row>
    <row r="161" spans="9:31" x14ac:dyDescent="0.35">
      <c r="I161" t="s">
        <v>2305</v>
      </c>
      <c r="J161" s="2" t="str">
        <f>IFERROR(AVERAGEIFS(OSA!$AO:$AO,OSA!#REF!,Pivot!$I161)," ")</f>
        <v xml:space="preserve"> </v>
      </c>
      <c r="K161" s="42" t="str">
        <f t="shared" si="8"/>
        <v xml:space="preserve"> </v>
      </c>
      <c r="L161" s="46">
        <f t="shared" si="10"/>
        <v>45130</v>
      </c>
      <c r="N161" t="s">
        <v>120</v>
      </c>
      <c r="O161" t="s">
        <v>17</v>
      </c>
      <c r="P161" t="s">
        <v>2657</v>
      </c>
      <c r="Q161" t="s">
        <v>119</v>
      </c>
      <c r="R161" s="42">
        <f ca="1">'By Brand'!G75</f>
        <v>1.8275749407824504E-3</v>
      </c>
      <c r="S161" t="s">
        <v>3046</v>
      </c>
      <c r="U161" t="s">
        <v>17</v>
      </c>
      <c r="V161" t="s">
        <v>1648</v>
      </c>
      <c r="W161" t="s">
        <v>406</v>
      </c>
      <c r="X161" s="42">
        <f>'By Category'!G26</f>
        <v>0.94707347447073464</v>
      </c>
      <c r="Y161" t="s">
        <v>3047</v>
      </c>
      <c r="AA161" t="s">
        <v>2517</v>
      </c>
      <c r="AB161" t="s">
        <v>119</v>
      </c>
      <c r="AC161" s="46">
        <f t="shared" si="11"/>
        <v>45109</v>
      </c>
      <c r="AD161" s="47" t="str">
        <f>IFERROR(AVERAGEIFS(OSA!$T:$T,OSA!$C:$C,$AA161,OSA!$D:$D,$AB161)," ")</f>
        <v xml:space="preserve"> </v>
      </c>
      <c r="AE161" s="42" t="str">
        <f t="shared" si="9"/>
        <v xml:space="preserve"> </v>
      </c>
    </row>
    <row r="162" spans="9:31" x14ac:dyDescent="0.35">
      <c r="I162" t="s">
        <v>2517</v>
      </c>
      <c r="J162" s="2" t="str">
        <f>IFERROR(AVERAGEIFS(OSA!$AO:$AO,OSA!$C:$C,Pivot!$I162)," ")</f>
        <v xml:space="preserve"> </v>
      </c>
      <c r="K162" s="42" t="str">
        <f t="shared" si="8"/>
        <v xml:space="preserve"> </v>
      </c>
      <c r="L162" s="46">
        <f t="shared" si="10"/>
        <v>45130</v>
      </c>
      <c r="N162" t="s">
        <v>194</v>
      </c>
      <c r="O162" t="s">
        <v>17</v>
      </c>
      <c r="P162" t="s">
        <v>2657</v>
      </c>
      <c r="Q162" t="s">
        <v>193</v>
      </c>
      <c r="R162" s="42">
        <f ca="1">'By Brand'!G76</f>
        <v>3.4305317324185847E-3</v>
      </c>
      <c r="S162" t="s">
        <v>3046</v>
      </c>
      <c r="U162" t="s">
        <v>17</v>
      </c>
      <c r="V162" t="s">
        <v>1648</v>
      </c>
      <c r="W162" t="s">
        <v>456</v>
      </c>
      <c r="X162" s="42" t="str">
        <f>'By Category'!G27</f>
        <v xml:space="preserve"> </v>
      </c>
      <c r="Y162" t="s">
        <v>3047</v>
      </c>
      <c r="AA162" t="s">
        <v>2517</v>
      </c>
      <c r="AB162" t="s">
        <v>193</v>
      </c>
      <c r="AC162" s="46">
        <f t="shared" si="11"/>
        <v>45109</v>
      </c>
      <c r="AD162" s="47" t="str">
        <f>IFERROR(AVERAGEIFS(OSA!$T:$T,OSA!$C:$C,$AA162,OSA!$D:$D,$AB162)," ")</f>
        <v xml:space="preserve"> </v>
      </c>
      <c r="AE162" s="42" t="str">
        <f t="shared" si="9"/>
        <v xml:space="preserve"> </v>
      </c>
    </row>
    <row r="163" spans="9:31" x14ac:dyDescent="0.35">
      <c r="I163" t="s">
        <v>2657</v>
      </c>
      <c r="J163" s="2" t="str">
        <f>IFERROR(AVERAGEIFS(OSA!$AO:$AO,OSA!$C:$C,Pivot!$I163)," ")</f>
        <v xml:space="preserve"> </v>
      </c>
      <c r="K163" s="42" t="str">
        <f t="shared" si="8"/>
        <v xml:space="preserve"> </v>
      </c>
      <c r="L163" s="46">
        <f t="shared" si="10"/>
        <v>45130</v>
      </c>
      <c r="N163" t="s">
        <v>194</v>
      </c>
      <c r="O163" t="s">
        <v>17</v>
      </c>
      <c r="P163" t="s">
        <v>2657</v>
      </c>
      <c r="Q163" t="s">
        <v>248</v>
      </c>
      <c r="R163" s="42">
        <f ca="1">'By Brand'!G77</f>
        <v>0</v>
      </c>
      <c r="S163" t="s">
        <v>3046</v>
      </c>
      <c r="U163" t="s">
        <v>17</v>
      </c>
      <c r="V163" t="s">
        <v>1648</v>
      </c>
      <c r="W163" t="s">
        <v>695</v>
      </c>
      <c r="X163" s="42">
        <f>'By Category'!G28</f>
        <v>0.99586776859504134</v>
      </c>
      <c r="Y163" t="s">
        <v>3047</v>
      </c>
      <c r="AA163" t="s">
        <v>2517</v>
      </c>
      <c r="AB163" t="s">
        <v>248</v>
      </c>
      <c r="AC163" s="46">
        <f t="shared" si="11"/>
        <v>45109</v>
      </c>
      <c r="AD163" s="47" t="str">
        <f>IFERROR(AVERAGEIFS(OSA!$T:$T,OSA!$C:$C,$AA163,OSA!$D:$D,$AB163)," ")</f>
        <v xml:space="preserve"> </v>
      </c>
      <c r="AE163" s="42" t="str">
        <f t="shared" si="9"/>
        <v xml:space="preserve"> </v>
      </c>
    </row>
    <row r="164" spans="9:31" x14ac:dyDescent="0.35">
      <c r="I164" t="s">
        <v>2329</v>
      </c>
      <c r="J164" s="2" t="str">
        <f>IFERROR(AVERAGEIFS(OSA!$AP:$AP,OSA!$C:$C,Pivot!$I164)," ")</f>
        <v xml:space="preserve"> </v>
      </c>
      <c r="K164" s="42" t="str">
        <f t="shared" si="8"/>
        <v xml:space="preserve"> </v>
      </c>
      <c r="L164" s="46">
        <f t="shared" si="10"/>
        <v>45131</v>
      </c>
      <c r="N164" t="s">
        <v>295</v>
      </c>
      <c r="O164" t="s">
        <v>17</v>
      </c>
      <c r="P164" t="s">
        <v>2657</v>
      </c>
      <c r="Q164" t="s">
        <v>294</v>
      </c>
      <c r="R164" s="42">
        <f ca="1">'By Brand'!G78</f>
        <v>1.3175230566535578E-3</v>
      </c>
      <c r="S164" t="s">
        <v>3046</v>
      </c>
      <c r="U164" t="s">
        <v>17</v>
      </c>
      <c r="V164" t="s">
        <v>1648</v>
      </c>
      <c r="W164" t="s">
        <v>711</v>
      </c>
      <c r="X164" s="42">
        <f>'By Category'!G29</f>
        <v>1</v>
      </c>
      <c r="Y164" t="s">
        <v>3047</v>
      </c>
      <c r="AA164" t="s">
        <v>2517</v>
      </c>
      <c r="AB164" t="s">
        <v>294</v>
      </c>
      <c r="AC164" s="46">
        <f t="shared" si="11"/>
        <v>45109</v>
      </c>
      <c r="AD164" s="47" t="str">
        <f>IFERROR(AVERAGEIFS(OSA!$T:$T,OSA!$C:$C,$AA164,OSA!$D:$D,$AB164)," ")</f>
        <v xml:space="preserve"> </v>
      </c>
      <c r="AE164" s="42" t="str">
        <f t="shared" si="9"/>
        <v xml:space="preserve"> </v>
      </c>
    </row>
    <row r="165" spans="9:31" x14ac:dyDescent="0.35">
      <c r="I165" t="s">
        <v>806</v>
      </c>
      <c r="J165" s="2" t="str">
        <f>IFERROR(AVERAGEIFS(OSA!$AP:$AP,OSA!$C:$C,Pivot!$I165)," ")</f>
        <v xml:space="preserve"> </v>
      </c>
      <c r="K165" s="42" t="str">
        <f t="shared" si="8"/>
        <v xml:space="preserve"> </v>
      </c>
      <c r="L165" s="46">
        <f t="shared" si="10"/>
        <v>45131</v>
      </c>
      <c r="N165" t="s">
        <v>406</v>
      </c>
      <c r="O165" t="s">
        <v>17</v>
      </c>
      <c r="P165" t="s">
        <v>2657</v>
      </c>
      <c r="Q165" t="s">
        <v>405</v>
      </c>
      <c r="R165" s="42">
        <f ca="1">'By Brand'!G79</f>
        <v>0</v>
      </c>
      <c r="S165" t="s">
        <v>3046</v>
      </c>
      <c r="U165" t="s">
        <v>17</v>
      </c>
      <c r="V165" t="s">
        <v>2305</v>
      </c>
      <c r="W165" t="s">
        <v>20</v>
      </c>
      <c r="X165" s="42" t="str">
        <f>'By Category'!G30</f>
        <v xml:space="preserve"> </v>
      </c>
      <c r="Y165" t="s">
        <v>3047</v>
      </c>
      <c r="AA165" t="s">
        <v>2517</v>
      </c>
      <c r="AB165" t="s">
        <v>405</v>
      </c>
      <c r="AC165" s="46">
        <f t="shared" si="11"/>
        <v>45109</v>
      </c>
      <c r="AD165" s="47" t="str">
        <f>IFERROR(AVERAGEIFS(OSA!$T:$T,OSA!$C:$C,$AA165,OSA!$D:$D,$AB165)," ")</f>
        <v xml:space="preserve"> </v>
      </c>
      <c r="AE165" s="42" t="str">
        <f t="shared" si="9"/>
        <v xml:space="preserve"> </v>
      </c>
    </row>
    <row r="166" spans="9:31" x14ac:dyDescent="0.35">
      <c r="J166" s="2" t="str">
        <f>IFERROR(AVERAGEIFS(OSA!$AP:$AP,OSA!$C:$C,Pivot!$I166)," ")</f>
        <v xml:space="preserve"> </v>
      </c>
      <c r="K166" s="42" t="str">
        <f t="shared" si="8"/>
        <v xml:space="preserve"> </v>
      </c>
      <c r="L166" s="46">
        <f t="shared" si="10"/>
        <v>45131</v>
      </c>
      <c r="N166" t="s">
        <v>456</v>
      </c>
      <c r="O166" t="s">
        <v>17</v>
      </c>
      <c r="P166" t="s">
        <v>2657</v>
      </c>
      <c r="Q166" t="s">
        <v>455</v>
      </c>
      <c r="R166" s="42" t="str">
        <f ca="1">'By Brand'!G80</f>
        <v xml:space="preserve"> </v>
      </c>
      <c r="S166" t="s">
        <v>3046</v>
      </c>
      <c r="U166" t="s">
        <v>17</v>
      </c>
      <c r="V166" t="s">
        <v>2305</v>
      </c>
      <c r="W166" t="s">
        <v>66</v>
      </c>
      <c r="X166" s="42">
        <f>'By Category'!G31</f>
        <v>0.98870297993104994</v>
      </c>
      <c r="Y166" t="s">
        <v>3047</v>
      </c>
      <c r="AA166" t="s">
        <v>2517</v>
      </c>
      <c r="AB166" t="s">
        <v>455</v>
      </c>
      <c r="AC166" s="46">
        <f t="shared" si="11"/>
        <v>45109</v>
      </c>
      <c r="AD166" s="47" t="str">
        <f>IFERROR(AVERAGEIFS(OSA!$T:$T,OSA!$C:$C,$AA166,OSA!$D:$D,$AB166)," ")</f>
        <v xml:space="preserve"> </v>
      </c>
      <c r="AE166" s="42" t="str">
        <f t="shared" si="9"/>
        <v xml:space="preserve"> </v>
      </c>
    </row>
    <row r="167" spans="9:31" x14ac:dyDescent="0.35">
      <c r="I167" t="s">
        <v>1648</v>
      </c>
      <c r="J167" s="2" t="str">
        <f>IFERROR(AVERAGEIFS(OSA!$AP:$AP,OSA!#REF!,Pivot!$I167)," ")</f>
        <v xml:space="preserve"> </v>
      </c>
      <c r="K167" s="42" t="str">
        <f t="shared" si="8"/>
        <v xml:space="preserve"> </v>
      </c>
      <c r="L167" s="46">
        <f t="shared" si="10"/>
        <v>45131</v>
      </c>
      <c r="N167" t="s">
        <v>194</v>
      </c>
      <c r="O167" t="s">
        <v>17</v>
      </c>
      <c r="P167" t="s">
        <v>2657</v>
      </c>
      <c r="Q167" t="s">
        <v>549</v>
      </c>
      <c r="R167" s="42">
        <f ca="1">'By Brand'!G81</f>
        <v>2.1905805038335835E-3</v>
      </c>
      <c r="S167" t="s">
        <v>3046</v>
      </c>
      <c r="U167" t="s">
        <v>17</v>
      </c>
      <c r="V167" t="s">
        <v>2305</v>
      </c>
      <c r="W167" t="s">
        <v>120</v>
      </c>
      <c r="X167" s="42">
        <f>'By Category'!G32</f>
        <v>0.96691919191919196</v>
      </c>
      <c r="Y167" t="s">
        <v>3047</v>
      </c>
      <c r="AA167" t="s">
        <v>2517</v>
      </c>
      <c r="AB167" t="s">
        <v>549</v>
      </c>
      <c r="AC167" s="46">
        <f t="shared" si="11"/>
        <v>45109</v>
      </c>
      <c r="AD167" s="47" t="str">
        <f>IFERROR(AVERAGEIFS(OSA!$T:$T,OSA!$C:$C,$AA167,OSA!$D:$D,$AB167)," ")</f>
        <v xml:space="preserve"> </v>
      </c>
      <c r="AE167" s="42" t="str">
        <f t="shared" si="9"/>
        <v xml:space="preserve"> </v>
      </c>
    </row>
    <row r="168" spans="9:31" x14ac:dyDescent="0.35">
      <c r="I168" t="s">
        <v>2305</v>
      </c>
      <c r="J168" s="2" t="str">
        <f>IFERROR(AVERAGEIFS(OSA!$AP:$AP,OSA!#REF!,Pivot!$I168)," ")</f>
        <v xml:space="preserve"> </v>
      </c>
      <c r="K168" s="42" t="str">
        <f t="shared" si="8"/>
        <v xml:space="preserve"> </v>
      </c>
      <c r="L168" s="46">
        <f t="shared" si="10"/>
        <v>45131</v>
      </c>
      <c r="N168" t="s">
        <v>194</v>
      </c>
      <c r="O168" t="s">
        <v>17</v>
      </c>
      <c r="P168" t="s">
        <v>2657</v>
      </c>
      <c r="Q168" t="s">
        <v>650</v>
      </c>
      <c r="R168" s="42">
        <f ca="1">'By Brand'!G82</f>
        <v>0</v>
      </c>
      <c r="S168" t="s">
        <v>3046</v>
      </c>
      <c r="U168" t="s">
        <v>17</v>
      </c>
      <c r="V168" t="s">
        <v>2305</v>
      </c>
      <c r="W168" t="s">
        <v>194</v>
      </c>
      <c r="X168" s="42">
        <f>'By Category'!G33</f>
        <v>0.82272727272727275</v>
      </c>
      <c r="Y168" t="s">
        <v>3047</v>
      </c>
      <c r="AA168" t="s">
        <v>2517</v>
      </c>
      <c r="AB168" t="s">
        <v>650</v>
      </c>
      <c r="AC168" s="46">
        <f t="shared" si="11"/>
        <v>45109</v>
      </c>
      <c r="AD168" s="47" t="str">
        <f>IFERROR(AVERAGEIFS(OSA!$T:$T,OSA!$C:$C,$AA168,OSA!$D:$D,$AB168)," ")</f>
        <v xml:space="preserve"> </v>
      </c>
      <c r="AE168" s="42" t="str">
        <f t="shared" si="9"/>
        <v xml:space="preserve"> </v>
      </c>
    </row>
    <row r="169" spans="9:31" x14ac:dyDescent="0.35">
      <c r="I169" t="s">
        <v>2517</v>
      </c>
      <c r="J169" s="2" t="str">
        <f>IFERROR(AVERAGEIFS(OSA!$AP:$AP,OSA!$C:$C,Pivot!$I169)," ")</f>
        <v xml:space="preserve"> </v>
      </c>
      <c r="K169" s="42" t="str">
        <f t="shared" si="8"/>
        <v xml:space="preserve"> </v>
      </c>
      <c r="L169" s="46">
        <f t="shared" si="10"/>
        <v>45131</v>
      </c>
      <c r="N169" t="s">
        <v>695</v>
      </c>
      <c r="O169" t="s">
        <v>17</v>
      </c>
      <c r="P169" t="s">
        <v>2657</v>
      </c>
      <c r="Q169" t="s">
        <v>694</v>
      </c>
      <c r="R169" s="42">
        <f ca="1">'By Brand'!G83</f>
        <v>0</v>
      </c>
      <c r="S169" t="s">
        <v>3046</v>
      </c>
      <c r="U169" t="s">
        <v>17</v>
      </c>
      <c r="V169" t="s">
        <v>2305</v>
      </c>
      <c r="W169" t="s">
        <v>295</v>
      </c>
      <c r="X169" s="42" t="str">
        <f>'By Category'!G34</f>
        <v xml:space="preserve"> </v>
      </c>
      <c r="Y169" t="s">
        <v>3047</v>
      </c>
      <c r="AA169" t="s">
        <v>2517</v>
      </c>
      <c r="AB169" t="s">
        <v>694</v>
      </c>
      <c r="AC169" s="46">
        <f t="shared" si="11"/>
        <v>45109</v>
      </c>
      <c r="AD169" s="47" t="str">
        <f>IFERROR(AVERAGEIFS(OSA!$T:$T,OSA!$C:$C,$AA169,OSA!$D:$D,$AB169)," ")</f>
        <v xml:space="preserve"> </v>
      </c>
      <c r="AE169" s="42" t="str">
        <f t="shared" si="9"/>
        <v xml:space="preserve"> </v>
      </c>
    </row>
    <row r="170" spans="9:31" x14ac:dyDescent="0.35">
      <c r="I170" t="s">
        <v>2657</v>
      </c>
      <c r="J170" s="2" t="str">
        <f>IFERROR(AVERAGEIFS(OSA!$AP:$AP,OSA!$C:$C,Pivot!$I170)," ")</f>
        <v xml:space="preserve"> </v>
      </c>
      <c r="K170" s="42" t="str">
        <f t="shared" si="8"/>
        <v xml:space="preserve"> </v>
      </c>
      <c r="L170" s="46">
        <f t="shared" si="10"/>
        <v>45131</v>
      </c>
      <c r="N170" t="s">
        <v>711</v>
      </c>
      <c r="O170" t="s">
        <v>17</v>
      </c>
      <c r="P170" t="s">
        <v>2657</v>
      </c>
      <c r="Q170" t="s">
        <v>710</v>
      </c>
      <c r="R170" s="42">
        <f ca="1">'By Brand'!G84</f>
        <v>0</v>
      </c>
      <c r="S170" t="s">
        <v>3046</v>
      </c>
      <c r="U170" t="s">
        <v>17</v>
      </c>
      <c r="V170" t="s">
        <v>2305</v>
      </c>
      <c r="W170" t="s">
        <v>406</v>
      </c>
      <c r="X170" s="42">
        <f>'By Category'!G35</f>
        <v>0.92307692307692313</v>
      </c>
      <c r="Y170" t="s">
        <v>3047</v>
      </c>
      <c r="AA170" t="s">
        <v>2517</v>
      </c>
      <c r="AB170" t="s">
        <v>710</v>
      </c>
      <c r="AC170" s="46">
        <f t="shared" si="11"/>
        <v>45109</v>
      </c>
      <c r="AD170" s="47" t="str">
        <f>IFERROR(AVERAGEIFS(OSA!$T:$T,OSA!$C:$C,$AA170,OSA!$D:$D,$AB170)," ")</f>
        <v xml:space="preserve"> </v>
      </c>
      <c r="AE170" s="42" t="str">
        <f t="shared" si="9"/>
        <v xml:space="preserve"> </v>
      </c>
    </row>
    <row r="171" spans="9:31" x14ac:dyDescent="0.35">
      <c r="I171" t="s">
        <v>2329</v>
      </c>
      <c r="J171" s="2" t="str">
        <f>IFERROR(AVERAGEIFS(OSA!$AQ:$AQ,OSA!$C:$C,Pivot!$I171)," ")</f>
        <v xml:space="preserve"> </v>
      </c>
      <c r="K171" s="42" t="str">
        <f t="shared" si="8"/>
        <v xml:space="preserve"> </v>
      </c>
      <c r="L171" s="46">
        <f t="shared" si="10"/>
        <v>45132</v>
      </c>
      <c r="N171" t="s">
        <v>20</v>
      </c>
      <c r="O171" t="s">
        <v>17</v>
      </c>
      <c r="P171" t="s">
        <v>2329</v>
      </c>
      <c r="Q171" t="s">
        <v>19</v>
      </c>
      <c r="R171" s="42">
        <f>'By Brand'!H3</f>
        <v>0.96923076923076923</v>
      </c>
      <c r="S171" t="s">
        <v>3047</v>
      </c>
      <c r="U171" t="s">
        <v>17</v>
      </c>
      <c r="V171" t="s">
        <v>2305</v>
      </c>
      <c r="W171" t="s">
        <v>456</v>
      </c>
      <c r="X171" s="42" t="str">
        <f>'By Category'!G36</f>
        <v xml:space="preserve"> </v>
      </c>
      <c r="Y171" t="s">
        <v>3047</v>
      </c>
      <c r="AA171" t="s">
        <v>1648</v>
      </c>
      <c r="AB171" t="s">
        <v>19</v>
      </c>
      <c r="AC171" s="46">
        <f t="shared" si="11"/>
        <v>45110</v>
      </c>
      <c r="AD171" s="47" t="str">
        <f>IFERROR(AVERAGEIFS(OSA!$U:$U,OSA!$C:$C,$AA171,OSA!$D:$D,$AB171)," ")</f>
        <v xml:space="preserve"> </v>
      </c>
      <c r="AE171" s="42" t="str">
        <f t="shared" si="9"/>
        <v xml:space="preserve"> </v>
      </c>
    </row>
    <row r="172" spans="9:31" x14ac:dyDescent="0.35">
      <c r="I172" t="s">
        <v>806</v>
      </c>
      <c r="J172" s="2" t="str">
        <f>IFERROR(AVERAGEIFS(OSA!$AQ:$AQ,OSA!$C:$C,Pivot!$I172)," ")</f>
        <v xml:space="preserve"> </v>
      </c>
      <c r="K172" s="42" t="str">
        <f t="shared" si="8"/>
        <v xml:space="preserve"> </v>
      </c>
      <c r="L172" s="46">
        <f t="shared" si="10"/>
        <v>45132</v>
      </c>
      <c r="N172" t="s">
        <v>66</v>
      </c>
      <c r="O172" t="s">
        <v>17</v>
      </c>
      <c r="P172" t="s">
        <v>2329</v>
      </c>
      <c r="Q172" t="s">
        <v>65</v>
      </c>
      <c r="R172" s="42">
        <f>'By Brand'!H4</f>
        <v>0.98277511961722486</v>
      </c>
      <c r="S172" t="s">
        <v>3047</v>
      </c>
      <c r="U172" t="s">
        <v>17</v>
      </c>
      <c r="V172" t="s">
        <v>2305</v>
      </c>
      <c r="W172" t="s">
        <v>695</v>
      </c>
      <c r="X172" s="42" t="str">
        <f>'By Category'!G37</f>
        <v xml:space="preserve"> </v>
      </c>
      <c r="Y172" t="s">
        <v>3047</v>
      </c>
      <c r="AA172" t="s">
        <v>1648</v>
      </c>
      <c r="AB172" t="s">
        <v>65</v>
      </c>
      <c r="AC172" s="46">
        <f t="shared" si="11"/>
        <v>45110</v>
      </c>
      <c r="AD172" s="47" t="str">
        <f>IFERROR(AVERAGEIFS(OSA!$U:$U,OSA!$C:$C,$AA172,OSA!$D:$D,$AB172)," ")</f>
        <v xml:space="preserve"> </v>
      </c>
      <c r="AE172" s="42" t="str">
        <f t="shared" si="9"/>
        <v xml:space="preserve"> </v>
      </c>
    </row>
    <row r="173" spans="9:31" x14ac:dyDescent="0.35">
      <c r="J173" s="2" t="str">
        <f>IFERROR(AVERAGEIFS(OSA!$AQ:$AQ,OSA!$C:$C,Pivot!$I173)," ")</f>
        <v xml:space="preserve"> </v>
      </c>
      <c r="K173" s="42" t="str">
        <f t="shared" si="8"/>
        <v xml:space="preserve"> </v>
      </c>
      <c r="L173" s="46">
        <f t="shared" si="10"/>
        <v>45132</v>
      </c>
      <c r="N173" t="s">
        <v>120</v>
      </c>
      <c r="O173" t="s">
        <v>17</v>
      </c>
      <c r="P173" t="s">
        <v>2329</v>
      </c>
      <c r="Q173" t="s">
        <v>119</v>
      </c>
      <c r="R173" s="42">
        <f>'By Brand'!H5</f>
        <v>0.97727272727272729</v>
      </c>
      <c r="S173" t="s">
        <v>3047</v>
      </c>
      <c r="U173" t="s">
        <v>17</v>
      </c>
      <c r="V173" t="s">
        <v>2305</v>
      </c>
      <c r="W173" t="s">
        <v>711</v>
      </c>
      <c r="X173" s="42">
        <f>'By Category'!G38</f>
        <v>0.5</v>
      </c>
      <c r="Y173" t="s">
        <v>3047</v>
      </c>
      <c r="AA173" t="s">
        <v>1648</v>
      </c>
      <c r="AB173" t="s">
        <v>119</v>
      </c>
      <c r="AC173" s="46">
        <f t="shared" si="11"/>
        <v>45110</v>
      </c>
      <c r="AD173" s="47" t="str">
        <f>IFERROR(AVERAGEIFS(OSA!$U:$U,OSA!$C:$C,$AA173,OSA!$D:$D,$AB173)," ")</f>
        <v xml:space="preserve"> </v>
      </c>
      <c r="AE173" s="42" t="str">
        <f t="shared" si="9"/>
        <v xml:space="preserve"> </v>
      </c>
    </row>
    <row r="174" spans="9:31" x14ac:dyDescent="0.35">
      <c r="I174" t="s">
        <v>1648</v>
      </c>
      <c r="J174" s="2" t="str">
        <f>IFERROR(AVERAGEIFS(OSA!$AQ:$AQ,OSA!#REF!,Pivot!$I174)," ")</f>
        <v xml:space="preserve"> </v>
      </c>
      <c r="K174" s="42" t="str">
        <f t="shared" si="8"/>
        <v xml:space="preserve"> </v>
      </c>
      <c r="L174" s="46">
        <f t="shared" si="10"/>
        <v>45132</v>
      </c>
      <c r="N174" t="s">
        <v>194</v>
      </c>
      <c r="O174" t="s">
        <v>17</v>
      </c>
      <c r="P174" t="s">
        <v>2329</v>
      </c>
      <c r="Q174" t="s">
        <v>193</v>
      </c>
      <c r="R174" s="42">
        <f>'By Brand'!H6</f>
        <v>0.97373737373737357</v>
      </c>
      <c r="S174" t="s">
        <v>3047</v>
      </c>
      <c r="U174" t="s">
        <v>17</v>
      </c>
      <c r="V174" t="s">
        <v>2517</v>
      </c>
      <c r="W174" t="s">
        <v>20</v>
      </c>
      <c r="X174" s="42" t="str">
        <f>'By Category'!G39</f>
        <v xml:space="preserve"> </v>
      </c>
      <c r="Y174" t="s">
        <v>3047</v>
      </c>
      <c r="AA174" t="s">
        <v>1648</v>
      </c>
      <c r="AB174" t="s">
        <v>193</v>
      </c>
      <c r="AC174" s="46">
        <f t="shared" si="11"/>
        <v>45110</v>
      </c>
      <c r="AD174" s="47" t="str">
        <f>IFERROR(AVERAGEIFS(OSA!$U:$U,OSA!$C:$C,$AA174,OSA!$D:$D,$AB174)," ")</f>
        <v xml:space="preserve"> </v>
      </c>
      <c r="AE174" s="42" t="str">
        <f t="shared" si="9"/>
        <v xml:space="preserve"> </v>
      </c>
    </row>
    <row r="175" spans="9:31" x14ac:dyDescent="0.35">
      <c r="I175" t="s">
        <v>2305</v>
      </c>
      <c r="J175" s="2" t="str">
        <f>IFERROR(AVERAGEIFS(OSA!$AQ:$AQ,OSA!#REF!,Pivot!$I175)," ")</f>
        <v xml:space="preserve"> </v>
      </c>
      <c r="K175" s="42" t="str">
        <f t="shared" si="8"/>
        <v xml:space="preserve"> </v>
      </c>
      <c r="L175" s="46">
        <f t="shared" si="10"/>
        <v>45132</v>
      </c>
      <c r="N175" t="s">
        <v>194</v>
      </c>
      <c r="O175" t="s">
        <v>17</v>
      </c>
      <c r="P175" t="s">
        <v>2329</v>
      </c>
      <c r="Q175" t="s">
        <v>248</v>
      </c>
      <c r="R175" s="42">
        <f>'By Brand'!H7</f>
        <v>0.94237012987012991</v>
      </c>
      <c r="S175" t="s">
        <v>3047</v>
      </c>
      <c r="U175" t="s">
        <v>17</v>
      </c>
      <c r="V175" t="s">
        <v>2517</v>
      </c>
      <c r="W175" t="s">
        <v>66</v>
      </c>
      <c r="X175" s="42">
        <f>'By Category'!G40</f>
        <v>0.31818181818181818</v>
      </c>
      <c r="Y175" t="s">
        <v>3047</v>
      </c>
      <c r="AA175" t="s">
        <v>1648</v>
      </c>
      <c r="AB175" t="s">
        <v>248</v>
      </c>
      <c r="AC175" s="46">
        <f t="shared" si="11"/>
        <v>45110</v>
      </c>
      <c r="AD175" s="47" t="str">
        <f>IFERROR(AVERAGEIFS(OSA!$U:$U,OSA!$C:$C,$AA175,OSA!$D:$D,$AB175)," ")</f>
        <v xml:space="preserve"> </v>
      </c>
      <c r="AE175" s="42" t="str">
        <f t="shared" si="9"/>
        <v xml:space="preserve"> </v>
      </c>
    </row>
    <row r="176" spans="9:31" x14ac:dyDescent="0.35">
      <c r="I176" t="s">
        <v>2517</v>
      </c>
      <c r="J176" s="2" t="str">
        <f>IFERROR(AVERAGEIFS(OSA!$AQ:$AQ,OSA!$C:$C,Pivot!$I176)," ")</f>
        <v xml:space="preserve"> </v>
      </c>
      <c r="K176" s="42" t="str">
        <f t="shared" si="8"/>
        <v xml:space="preserve"> </v>
      </c>
      <c r="L176" s="46">
        <f t="shared" si="10"/>
        <v>45132</v>
      </c>
      <c r="N176" t="s">
        <v>295</v>
      </c>
      <c r="O176" t="s">
        <v>17</v>
      </c>
      <c r="P176" t="s">
        <v>2329</v>
      </c>
      <c r="Q176" t="s">
        <v>294</v>
      </c>
      <c r="R176" s="42">
        <f>'By Brand'!H8</f>
        <v>0.86737967914438474</v>
      </c>
      <c r="S176" t="s">
        <v>3047</v>
      </c>
      <c r="U176" t="s">
        <v>17</v>
      </c>
      <c r="V176" t="s">
        <v>2517</v>
      </c>
      <c r="W176" t="s">
        <v>120</v>
      </c>
      <c r="X176" s="42">
        <f>'By Category'!G41</f>
        <v>0.69708715057552262</v>
      </c>
      <c r="Y176" t="s">
        <v>3047</v>
      </c>
      <c r="AA176" t="s">
        <v>1648</v>
      </c>
      <c r="AB176" t="s">
        <v>294</v>
      </c>
      <c r="AC176" s="46">
        <f t="shared" si="11"/>
        <v>45110</v>
      </c>
      <c r="AD176" s="47" t="str">
        <f>IFERROR(AVERAGEIFS(OSA!$U:$U,OSA!$C:$C,$AA176,OSA!$D:$D,$AB176)," ")</f>
        <v xml:space="preserve"> </v>
      </c>
      <c r="AE176" s="42" t="str">
        <f t="shared" si="9"/>
        <v xml:space="preserve"> </v>
      </c>
    </row>
    <row r="177" spans="9:31" x14ac:dyDescent="0.35">
      <c r="I177" t="s">
        <v>2657</v>
      </c>
      <c r="J177" s="2" t="str">
        <f>IFERROR(AVERAGEIFS(OSA!$AQ:$AQ,OSA!$C:$C,Pivot!$I177)," ")</f>
        <v xml:space="preserve"> </v>
      </c>
      <c r="K177" s="42" t="str">
        <f t="shared" si="8"/>
        <v xml:space="preserve"> </v>
      </c>
      <c r="L177" s="46">
        <f t="shared" si="10"/>
        <v>45132</v>
      </c>
      <c r="N177" t="s">
        <v>406</v>
      </c>
      <c r="O177" t="s">
        <v>17</v>
      </c>
      <c r="P177" t="s">
        <v>2329</v>
      </c>
      <c r="Q177" t="s">
        <v>405</v>
      </c>
      <c r="R177" s="42">
        <f>'By Brand'!H9</f>
        <v>0.97386363636363649</v>
      </c>
      <c r="S177" t="s">
        <v>3047</v>
      </c>
      <c r="U177" t="s">
        <v>17</v>
      </c>
      <c r="V177" t="s">
        <v>2517</v>
      </c>
      <c r="W177" t="s">
        <v>194</v>
      </c>
      <c r="X177" s="42">
        <f>'By Category'!G42</f>
        <v>0.82272727272727275</v>
      </c>
      <c r="Y177" t="s">
        <v>3047</v>
      </c>
      <c r="AA177" t="s">
        <v>1648</v>
      </c>
      <c r="AB177" t="s">
        <v>405</v>
      </c>
      <c r="AC177" s="46">
        <f t="shared" si="11"/>
        <v>45110</v>
      </c>
      <c r="AD177" s="47" t="str">
        <f>IFERROR(AVERAGEIFS(OSA!$U:$U,OSA!$C:$C,$AA177,OSA!$D:$D,$AB177)," ")</f>
        <v xml:space="preserve"> </v>
      </c>
      <c r="AE177" s="42" t="str">
        <f t="shared" si="9"/>
        <v xml:space="preserve"> </v>
      </c>
    </row>
    <row r="178" spans="9:31" x14ac:dyDescent="0.35">
      <c r="I178" t="s">
        <v>2329</v>
      </c>
      <c r="J178" s="2" t="str">
        <f>IFERROR(AVERAGEIFS(OSA!$AR:$AR,OSA!$C:$C,Pivot!$I178)," ")</f>
        <v xml:space="preserve"> </v>
      </c>
      <c r="K178" s="42" t="str">
        <f t="shared" si="8"/>
        <v xml:space="preserve"> </v>
      </c>
      <c r="L178" s="46">
        <f t="shared" si="10"/>
        <v>45133</v>
      </c>
      <c r="N178" t="s">
        <v>456</v>
      </c>
      <c r="O178" t="s">
        <v>17</v>
      </c>
      <c r="P178" t="s">
        <v>2329</v>
      </c>
      <c r="Q178" t="s">
        <v>455</v>
      </c>
      <c r="R178" s="42" t="str">
        <f>'By Brand'!H10</f>
        <v xml:space="preserve"> </v>
      </c>
      <c r="S178" t="s">
        <v>3047</v>
      </c>
      <c r="U178" t="s">
        <v>17</v>
      </c>
      <c r="V178" t="s">
        <v>2517</v>
      </c>
      <c r="W178" t="s">
        <v>295</v>
      </c>
      <c r="X178" s="42" t="str">
        <f>'By Category'!G43</f>
        <v xml:space="preserve"> </v>
      </c>
      <c r="Y178" t="s">
        <v>3047</v>
      </c>
      <c r="AA178" t="s">
        <v>1648</v>
      </c>
      <c r="AB178" t="s">
        <v>455</v>
      </c>
      <c r="AC178" s="46">
        <f t="shared" si="11"/>
        <v>45110</v>
      </c>
      <c r="AD178" s="47" t="str">
        <f>IFERROR(AVERAGEIFS(OSA!$U:$U,OSA!$C:$C,$AA178,OSA!$D:$D,$AB178)," ")</f>
        <v xml:space="preserve"> </v>
      </c>
      <c r="AE178" s="42" t="str">
        <f t="shared" si="9"/>
        <v xml:space="preserve"> </v>
      </c>
    </row>
    <row r="179" spans="9:31" x14ac:dyDescent="0.35">
      <c r="I179" t="s">
        <v>806</v>
      </c>
      <c r="J179" s="2" t="str">
        <f>IFERROR(AVERAGEIFS(OSA!$AR:$AR,OSA!$C:$C,Pivot!$I179)," ")</f>
        <v xml:space="preserve"> </v>
      </c>
      <c r="K179" s="42" t="str">
        <f t="shared" si="8"/>
        <v xml:space="preserve"> </v>
      </c>
      <c r="L179" s="46">
        <f t="shared" si="10"/>
        <v>45133</v>
      </c>
      <c r="N179" t="s">
        <v>194</v>
      </c>
      <c r="O179" t="s">
        <v>17</v>
      </c>
      <c r="P179" t="s">
        <v>2329</v>
      </c>
      <c r="Q179" t="s">
        <v>549</v>
      </c>
      <c r="R179" s="42">
        <f>'By Brand'!H11</f>
        <v>0.96902654867256632</v>
      </c>
      <c r="S179" t="s">
        <v>3047</v>
      </c>
      <c r="U179" t="s">
        <v>17</v>
      </c>
      <c r="V179" t="s">
        <v>2517</v>
      </c>
      <c r="W179" t="s">
        <v>406</v>
      </c>
      <c r="X179" s="42">
        <f>'By Category'!G44</f>
        <v>0.92307692307692313</v>
      </c>
      <c r="Y179" t="s">
        <v>3047</v>
      </c>
      <c r="AA179" t="s">
        <v>1648</v>
      </c>
      <c r="AB179" t="s">
        <v>549</v>
      </c>
      <c r="AC179" s="46">
        <f t="shared" si="11"/>
        <v>45110</v>
      </c>
      <c r="AD179" s="47" t="str">
        <f>IFERROR(AVERAGEIFS(OSA!$U:$U,OSA!$C:$C,$AA179,OSA!$D:$D,$AB179)," ")</f>
        <v xml:space="preserve"> </v>
      </c>
      <c r="AE179" s="42" t="str">
        <f t="shared" si="9"/>
        <v xml:space="preserve"> </v>
      </c>
    </row>
    <row r="180" spans="9:31" x14ac:dyDescent="0.35">
      <c r="J180" s="2" t="str">
        <f>IFERROR(AVERAGEIFS(OSA!$AR:$AR,OSA!$C:$C,Pivot!$I180)," ")</f>
        <v xml:space="preserve"> </v>
      </c>
      <c r="K180" s="42" t="str">
        <f t="shared" si="8"/>
        <v xml:space="preserve"> </v>
      </c>
      <c r="L180" s="46">
        <f t="shared" si="10"/>
        <v>45133</v>
      </c>
      <c r="N180" t="s">
        <v>194</v>
      </c>
      <c r="O180" t="s">
        <v>17</v>
      </c>
      <c r="P180" t="s">
        <v>2329</v>
      </c>
      <c r="Q180" t="s">
        <v>650</v>
      </c>
      <c r="R180" s="42">
        <f>'By Brand'!H12</f>
        <v>0.94545454545454533</v>
      </c>
      <c r="S180" t="s">
        <v>3047</v>
      </c>
      <c r="U180" t="s">
        <v>17</v>
      </c>
      <c r="V180" t="s">
        <v>2517</v>
      </c>
      <c r="W180" t="s">
        <v>456</v>
      </c>
      <c r="X180" s="42" t="str">
        <f>'By Category'!G45</f>
        <v xml:space="preserve"> </v>
      </c>
      <c r="Y180" t="s">
        <v>3047</v>
      </c>
      <c r="AA180" t="s">
        <v>1648</v>
      </c>
      <c r="AB180" t="s">
        <v>650</v>
      </c>
      <c r="AC180" s="46">
        <f t="shared" si="11"/>
        <v>45110</v>
      </c>
      <c r="AD180" s="47" t="str">
        <f>IFERROR(AVERAGEIFS(OSA!$U:$U,OSA!$C:$C,$AA180,OSA!$D:$D,$AB180)," ")</f>
        <v xml:space="preserve"> </v>
      </c>
      <c r="AE180" s="42" t="str">
        <f t="shared" si="9"/>
        <v xml:space="preserve"> </v>
      </c>
    </row>
    <row r="181" spans="9:31" x14ac:dyDescent="0.35">
      <c r="I181" t="s">
        <v>1648</v>
      </c>
      <c r="J181" s="2" t="str">
        <f>IFERROR(AVERAGEIFS(OSA!$AR:$AR,OSA!#REF!,Pivot!$I181)," ")</f>
        <v xml:space="preserve"> </v>
      </c>
      <c r="K181" s="42" t="str">
        <f t="shared" si="8"/>
        <v xml:space="preserve"> </v>
      </c>
      <c r="L181" s="46">
        <f t="shared" si="10"/>
        <v>45133</v>
      </c>
      <c r="N181" t="s">
        <v>695</v>
      </c>
      <c r="O181" t="s">
        <v>17</v>
      </c>
      <c r="P181" t="s">
        <v>2329</v>
      </c>
      <c r="Q181" t="s">
        <v>694</v>
      </c>
      <c r="R181" s="42">
        <f>'By Brand'!H13</f>
        <v>0.97727272727272729</v>
      </c>
      <c r="S181" t="s">
        <v>3047</v>
      </c>
      <c r="U181" t="s">
        <v>17</v>
      </c>
      <c r="V181" t="s">
        <v>2517</v>
      </c>
      <c r="W181" t="s">
        <v>695</v>
      </c>
      <c r="X181" s="42">
        <f>'By Category'!G46</f>
        <v>0.91219696969696962</v>
      </c>
      <c r="Y181" t="s">
        <v>3047</v>
      </c>
      <c r="AA181" t="s">
        <v>1648</v>
      </c>
      <c r="AB181" t="s">
        <v>694</v>
      </c>
      <c r="AC181" s="46">
        <f t="shared" si="11"/>
        <v>45110</v>
      </c>
      <c r="AD181" s="47" t="str">
        <f>IFERROR(AVERAGEIFS(OSA!$U:$U,OSA!$C:$C,$AA181,OSA!$D:$D,$AB181)," ")</f>
        <v xml:space="preserve"> </v>
      </c>
      <c r="AE181" s="42" t="str">
        <f t="shared" si="9"/>
        <v xml:space="preserve"> </v>
      </c>
    </row>
    <row r="182" spans="9:31" x14ac:dyDescent="0.35">
      <c r="I182" t="s">
        <v>2305</v>
      </c>
      <c r="J182" s="2" t="str">
        <f>IFERROR(AVERAGEIFS(OSA!$AR:$AR,OSA!#REF!,Pivot!$I182)," ")</f>
        <v xml:space="preserve"> </v>
      </c>
      <c r="K182" s="42" t="str">
        <f t="shared" si="8"/>
        <v xml:space="preserve"> </v>
      </c>
      <c r="L182" s="46">
        <f t="shared" si="10"/>
        <v>45133</v>
      </c>
      <c r="N182" t="s">
        <v>711</v>
      </c>
      <c r="O182" t="s">
        <v>17</v>
      </c>
      <c r="P182" t="s">
        <v>2329</v>
      </c>
      <c r="Q182" t="s">
        <v>710</v>
      </c>
      <c r="R182" s="42">
        <f>'By Brand'!H14</f>
        <v>1</v>
      </c>
      <c r="S182" t="s">
        <v>3047</v>
      </c>
      <c r="U182" t="s">
        <v>17</v>
      </c>
      <c r="V182" t="s">
        <v>2517</v>
      </c>
      <c r="W182" t="s">
        <v>711</v>
      </c>
      <c r="X182" s="42">
        <f>'By Category'!G47</f>
        <v>0.98863636363636365</v>
      </c>
      <c r="Y182" t="s">
        <v>3047</v>
      </c>
      <c r="AA182" t="s">
        <v>1648</v>
      </c>
      <c r="AB182" t="s">
        <v>710</v>
      </c>
      <c r="AC182" s="46">
        <f t="shared" si="11"/>
        <v>45110</v>
      </c>
      <c r="AD182" s="47" t="str">
        <f>IFERROR(AVERAGEIFS(OSA!$U:$U,OSA!$C:$C,$AA182,OSA!$D:$D,$AB182)," ")</f>
        <v xml:space="preserve"> </v>
      </c>
      <c r="AE182" s="42" t="str">
        <f t="shared" si="9"/>
        <v xml:space="preserve"> </v>
      </c>
    </row>
    <row r="183" spans="9:31" x14ac:dyDescent="0.35">
      <c r="I183" t="s">
        <v>2517</v>
      </c>
      <c r="J183" s="2" t="str">
        <f>IFERROR(AVERAGEIFS(OSA!$AR:$AR,OSA!$C:$C,Pivot!$I183)," ")</f>
        <v xml:space="preserve"> </v>
      </c>
      <c r="K183" s="42" t="str">
        <f t="shared" si="8"/>
        <v xml:space="preserve"> </v>
      </c>
      <c r="L183" s="46">
        <f t="shared" si="10"/>
        <v>45133</v>
      </c>
      <c r="N183" t="s">
        <v>20</v>
      </c>
      <c r="O183" t="s">
        <v>17</v>
      </c>
      <c r="P183" t="s">
        <v>806</v>
      </c>
      <c r="Q183" t="s">
        <v>19</v>
      </c>
      <c r="R183" s="42" t="str">
        <f>'By Brand'!H17</f>
        <v xml:space="preserve"> </v>
      </c>
      <c r="S183" t="s">
        <v>3047</v>
      </c>
      <c r="U183" t="s">
        <v>17</v>
      </c>
      <c r="V183" t="s">
        <v>2657</v>
      </c>
      <c r="W183" t="s">
        <v>20</v>
      </c>
      <c r="X183" s="42">
        <f>'By Category'!G48</f>
        <v>1</v>
      </c>
      <c r="Y183" t="s">
        <v>3047</v>
      </c>
      <c r="AA183" t="s">
        <v>2305</v>
      </c>
      <c r="AB183" t="s">
        <v>19</v>
      </c>
      <c r="AC183" s="46">
        <f t="shared" si="11"/>
        <v>45110</v>
      </c>
      <c r="AD183" s="47" t="str">
        <f>IFERROR(AVERAGEIFS(OSA!$U:$U,OSA!$C:$C,$AA183,OSA!$D:$D,$AB183)," ")</f>
        <v xml:space="preserve"> </v>
      </c>
      <c r="AE183" s="42" t="str">
        <f t="shared" si="9"/>
        <v xml:space="preserve"> </v>
      </c>
    </row>
    <row r="184" spans="9:31" x14ac:dyDescent="0.35">
      <c r="I184" t="s">
        <v>2657</v>
      </c>
      <c r="J184" s="2" t="str">
        <f>IFERROR(AVERAGEIFS(OSA!$AR:$AR,OSA!$C:$C,Pivot!$I184)," ")</f>
        <v xml:space="preserve"> </v>
      </c>
      <c r="K184" s="42" t="str">
        <f t="shared" si="8"/>
        <v xml:space="preserve"> </v>
      </c>
      <c r="L184" s="46">
        <f t="shared" si="10"/>
        <v>45133</v>
      </c>
      <c r="N184" t="s">
        <v>66</v>
      </c>
      <c r="O184" t="s">
        <v>17</v>
      </c>
      <c r="P184" t="s">
        <v>806</v>
      </c>
      <c r="Q184" t="s">
        <v>65</v>
      </c>
      <c r="R184" s="42" t="str">
        <f>'By Brand'!H18</f>
        <v xml:space="preserve"> </v>
      </c>
      <c r="S184" t="s">
        <v>3047</v>
      </c>
      <c r="U184" t="s">
        <v>17</v>
      </c>
      <c r="V184" t="s">
        <v>2657</v>
      </c>
      <c r="W184" t="s">
        <v>66</v>
      </c>
      <c r="X184" s="42">
        <f>'By Category'!G49</f>
        <v>1</v>
      </c>
      <c r="Y184" t="s">
        <v>3047</v>
      </c>
      <c r="AA184" t="s">
        <v>2305</v>
      </c>
      <c r="AB184" t="s">
        <v>65</v>
      </c>
      <c r="AC184" s="46">
        <f t="shared" si="11"/>
        <v>45110</v>
      </c>
      <c r="AD184" s="47" t="str">
        <f>IFERROR(AVERAGEIFS(OSA!$U:$U,OSA!$C:$C,$AA184,OSA!$D:$D,$AB184)," ")</f>
        <v xml:space="preserve"> </v>
      </c>
      <c r="AE184" s="42" t="str">
        <f t="shared" si="9"/>
        <v xml:space="preserve"> </v>
      </c>
    </row>
    <row r="185" spans="9:31" x14ac:dyDescent="0.35">
      <c r="I185" t="s">
        <v>2329</v>
      </c>
      <c r="J185" s="2" t="str">
        <f>IFERROR(AVERAGEIFS(OSA!$AS:$AS,OSA!$C:$C,Pivot!$I185)," ")</f>
        <v xml:space="preserve"> </v>
      </c>
      <c r="K185" s="42" t="str">
        <f t="shared" si="8"/>
        <v xml:space="preserve"> </v>
      </c>
      <c r="L185" s="46">
        <f t="shared" si="10"/>
        <v>45134</v>
      </c>
      <c r="N185" t="s">
        <v>120</v>
      </c>
      <c r="O185" t="s">
        <v>17</v>
      </c>
      <c r="P185" t="s">
        <v>806</v>
      </c>
      <c r="Q185" t="s">
        <v>119</v>
      </c>
      <c r="R185" s="42" t="str">
        <f>'By Brand'!H19</f>
        <v xml:space="preserve"> </v>
      </c>
      <c r="S185" t="s">
        <v>3047</v>
      </c>
      <c r="U185" t="s">
        <v>17</v>
      </c>
      <c r="V185" t="s">
        <v>2657</v>
      </c>
      <c r="W185" t="s">
        <v>120</v>
      </c>
      <c r="X185" s="42">
        <f>'By Category'!G50</f>
        <v>0.99188311688311692</v>
      </c>
      <c r="Y185" t="s">
        <v>3047</v>
      </c>
      <c r="AA185" t="s">
        <v>2305</v>
      </c>
      <c r="AB185" t="s">
        <v>119</v>
      </c>
      <c r="AC185" s="46">
        <f t="shared" si="11"/>
        <v>45110</v>
      </c>
      <c r="AD185" s="47" t="str">
        <f>IFERROR(AVERAGEIFS(OSA!$U:$U,OSA!$C:$C,$AA185,OSA!$D:$D,$AB185)," ")</f>
        <v xml:space="preserve"> </v>
      </c>
      <c r="AE185" s="42" t="str">
        <f t="shared" si="9"/>
        <v xml:space="preserve"> </v>
      </c>
    </row>
    <row r="186" spans="9:31" x14ac:dyDescent="0.35">
      <c r="I186" t="s">
        <v>806</v>
      </c>
      <c r="J186" s="2" t="str">
        <f>IFERROR(AVERAGEIFS(OSA!$AS:$AS,OSA!$C:$C,Pivot!$I186)," ")</f>
        <v xml:space="preserve"> </v>
      </c>
      <c r="K186" s="42" t="str">
        <f t="shared" si="8"/>
        <v xml:space="preserve"> </v>
      </c>
      <c r="L186" s="46">
        <f t="shared" si="10"/>
        <v>45134</v>
      </c>
      <c r="N186" t="s">
        <v>194</v>
      </c>
      <c r="O186" t="s">
        <v>17</v>
      </c>
      <c r="P186" t="s">
        <v>806</v>
      </c>
      <c r="Q186" t="s">
        <v>193</v>
      </c>
      <c r="R186" s="42" t="str">
        <f>'By Brand'!H20</f>
        <v xml:space="preserve"> </v>
      </c>
      <c r="S186" t="s">
        <v>3047</v>
      </c>
      <c r="U186" t="s">
        <v>17</v>
      </c>
      <c r="V186" t="s">
        <v>2657</v>
      </c>
      <c r="W186" t="s">
        <v>194</v>
      </c>
      <c r="X186" s="42">
        <f>'By Category'!G51</f>
        <v>0.99821746880570406</v>
      </c>
      <c r="Y186" t="s">
        <v>3047</v>
      </c>
      <c r="AA186" t="s">
        <v>2305</v>
      </c>
      <c r="AB186" t="s">
        <v>193</v>
      </c>
      <c r="AC186" s="46">
        <f t="shared" si="11"/>
        <v>45110</v>
      </c>
      <c r="AD186" s="47" t="str">
        <f>IFERROR(AVERAGEIFS(OSA!$U:$U,OSA!$C:$C,$AA186,OSA!$D:$D,$AB186)," ")</f>
        <v xml:space="preserve"> </v>
      </c>
      <c r="AE186" s="42" t="str">
        <f t="shared" si="9"/>
        <v xml:space="preserve"> </v>
      </c>
    </row>
    <row r="187" spans="9:31" x14ac:dyDescent="0.35">
      <c r="J187" s="2" t="str">
        <f>IFERROR(AVERAGEIFS(OSA!$AS:$AS,OSA!$C:$C,Pivot!$I187)," ")</f>
        <v xml:space="preserve"> </v>
      </c>
      <c r="K187" s="42" t="str">
        <f t="shared" si="8"/>
        <v xml:space="preserve"> </v>
      </c>
      <c r="L187" s="46">
        <f t="shared" si="10"/>
        <v>45134</v>
      </c>
      <c r="N187" t="s">
        <v>194</v>
      </c>
      <c r="O187" t="s">
        <v>17</v>
      </c>
      <c r="P187" t="s">
        <v>806</v>
      </c>
      <c r="Q187" t="s">
        <v>248</v>
      </c>
      <c r="R187" s="42" t="str">
        <f>'By Brand'!H21</f>
        <v xml:space="preserve"> </v>
      </c>
      <c r="S187" t="s">
        <v>3047</v>
      </c>
      <c r="U187" t="s">
        <v>17</v>
      </c>
      <c r="V187" t="s">
        <v>2657</v>
      </c>
      <c r="W187" t="s">
        <v>295</v>
      </c>
      <c r="X187" s="42">
        <f>'By Category'!G52</f>
        <v>0.99868247694334644</v>
      </c>
      <c r="Y187" t="s">
        <v>3047</v>
      </c>
      <c r="AA187" t="s">
        <v>2305</v>
      </c>
      <c r="AB187" t="s">
        <v>248</v>
      </c>
      <c r="AC187" s="46">
        <f t="shared" si="11"/>
        <v>45110</v>
      </c>
      <c r="AD187" s="47" t="str">
        <f>IFERROR(AVERAGEIFS(OSA!$U:$U,OSA!$C:$C,$AA187,OSA!$D:$D,$AB187)," ")</f>
        <v xml:space="preserve"> </v>
      </c>
      <c r="AE187" s="42" t="str">
        <f t="shared" si="9"/>
        <v xml:space="preserve"> </v>
      </c>
    </row>
    <row r="188" spans="9:31" x14ac:dyDescent="0.35">
      <c r="I188" t="s">
        <v>1648</v>
      </c>
      <c r="J188" s="2" t="str">
        <f>IFERROR(AVERAGEIFS(OSA!$AS:$AS,OSA!#REF!,Pivot!$I188)," ")</f>
        <v xml:space="preserve"> </v>
      </c>
      <c r="K188" s="42" t="str">
        <f t="shared" si="8"/>
        <v xml:space="preserve"> </v>
      </c>
      <c r="L188" s="46">
        <f t="shared" si="10"/>
        <v>45134</v>
      </c>
      <c r="N188" t="s">
        <v>295</v>
      </c>
      <c r="O188" t="s">
        <v>17</v>
      </c>
      <c r="P188" t="s">
        <v>806</v>
      </c>
      <c r="Q188" t="s">
        <v>294</v>
      </c>
      <c r="R188" s="42" t="str">
        <f>'By Brand'!H22</f>
        <v xml:space="preserve"> </v>
      </c>
      <c r="S188" t="s">
        <v>3047</v>
      </c>
      <c r="U188" t="s">
        <v>17</v>
      </c>
      <c r="V188" t="s">
        <v>2657</v>
      </c>
      <c r="W188" t="s">
        <v>406</v>
      </c>
      <c r="X188" s="42">
        <f>'By Category'!G53</f>
        <v>1</v>
      </c>
      <c r="Y188" t="s">
        <v>3047</v>
      </c>
      <c r="AA188" t="s">
        <v>2305</v>
      </c>
      <c r="AB188" t="s">
        <v>294</v>
      </c>
      <c r="AC188" s="46">
        <f t="shared" si="11"/>
        <v>45110</v>
      </c>
      <c r="AD188" s="47" t="str">
        <f>IFERROR(AVERAGEIFS(OSA!$U:$U,OSA!$C:$C,$AA188,OSA!$D:$D,$AB188)," ")</f>
        <v xml:space="preserve"> </v>
      </c>
      <c r="AE188" s="42" t="str">
        <f t="shared" si="9"/>
        <v xml:space="preserve"> </v>
      </c>
    </row>
    <row r="189" spans="9:31" x14ac:dyDescent="0.35">
      <c r="I189" t="s">
        <v>2305</v>
      </c>
      <c r="J189" s="2" t="str">
        <f>IFERROR(AVERAGEIFS(OSA!$AS:$AS,OSA!#REF!,Pivot!$I189)," ")</f>
        <v xml:space="preserve"> </v>
      </c>
      <c r="K189" s="42" t="str">
        <f t="shared" si="8"/>
        <v xml:space="preserve"> </v>
      </c>
      <c r="L189" s="46">
        <f t="shared" si="10"/>
        <v>45134</v>
      </c>
      <c r="N189" t="s">
        <v>406</v>
      </c>
      <c r="O189" t="s">
        <v>17</v>
      </c>
      <c r="P189" t="s">
        <v>806</v>
      </c>
      <c r="Q189" t="s">
        <v>405</v>
      </c>
      <c r="R189" s="42" t="str">
        <f>'By Brand'!H23</f>
        <v xml:space="preserve"> </v>
      </c>
      <c r="S189" t="s">
        <v>3047</v>
      </c>
      <c r="U189" t="s">
        <v>17</v>
      </c>
      <c r="V189" t="s">
        <v>2657</v>
      </c>
      <c r="W189" t="s">
        <v>456</v>
      </c>
      <c r="X189" s="42" t="str">
        <f>'By Category'!G54</f>
        <v xml:space="preserve"> </v>
      </c>
      <c r="Y189" t="s">
        <v>3047</v>
      </c>
      <c r="AA189" t="s">
        <v>2305</v>
      </c>
      <c r="AB189" t="s">
        <v>405</v>
      </c>
      <c r="AC189" s="46">
        <f t="shared" si="11"/>
        <v>45110</v>
      </c>
      <c r="AD189" s="47" t="str">
        <f>IFERROR(AVERAGEIFS(OSA!$U:$U,OSA!$C:$C,$AA189,OSA!$D:$D,$AB189)," ")</f>
        <v xml:space="preserve"> </v>
      </c>
      <c r="AE189" s="42" t="str">
        <f t="shared" si="9"/>
        <v xml:space="preserve"> </v>
      </c>
    </row>
    <row r="190" spans="9:31" x14ac:dyDescent="0.35">
      <c r="I190" t="s">
        <v>2517</v>
      </c>
      <c r="J190" s="2" t="str">
        <f>IFERROR(AVERAGEIFS(OSA!$AS:$AS,OSA!$C:$C,Pivot!$I190)," ")</f>
        <v xml:space="preserve"> </v>
      </c>
      <c r="K190" s="42" t="str">
        <f t="shared" si="8"/>
        <v xml:space="preserve"> </v>
      </c>
      <c r="L190" s="46">
        <f t="shared" si="10"/>
        <v>45134</v>
      </c>
      <c r="N190" t="s">
        <v>456</v>
      </c>
      <c r="O190" t="s">
        <v>17</v>
      </c>
      <c r="P190" t="s">
        <v>806</v>
      </c>
      <c r="Q190" t="s">
        <v>455</v>
      </c>
      <c r="R190" s="42" t="str">
        <f>'By Brand'!H24</f>
        <v xml:space="preserve"> </v>
      </c>
      <c r="S190" t="s">
        <v>3047</v>
      </c>
      <c r="U190" t="s">
        <v>17</v>
      </c>
      <c r="V190" t="s">
        <v>2657</v>
      </c>
      <c r="W190" t="s">
        <v>695</v>
      </c>
      <c r="X190" s="42">
        <f>'By Category'!G55</f>
        <v>0.99431818181818177</v>
      </c>
      <c r="Y190" t="s">
        <v>3047</v>
      </c>
      <c r="AA190" t="s">
        <v>2305</v>
      </c>
      <c r="AB190" t="s">
        <v>455</v>
      </c>
      <c r="AC190" s="46">
        <f t="shared" si="11"/>
        <v>45110</v>
      </c>
      <c r="AD190" s="47" t="str">
        <f>IFERROR(AVERAGEIFS(OSA!$U:$U,OSA!$C:$C,$AA190,OSA!$D:$D,$AB190)," ")</f>
        <v xml:space="preserve"> </v>
      </c>
      <c r="AE190" s="42" t="str">
        <f t="shared" si="9"/>
        <v xml:space="preserve"> </v>
      </c>
    </row>
    <row r="191" spans="9:31" x14ac:dyDescent="0.35">
      <c r="I191" t="s">
        <v>2657</v>
      </c>
      <c r="J191" s="2" t="str">
        <f>IFERROR(AVERAGEIFS(OSA!$AS:$AS,OSA!$C:$C,Pivot!$I191)," ")</f>
        <v xml:space="preserve"> </v>
      </c>
      <c r="K191" s="42" t="str">
        <f t="shared" si="8"/>
        <v xml:space="preserve"> </v>
      </c>
      <c r="L191" s="46">
        <f t="shared" si="10"/>
        <v>45134</v>
      </c>
      <c r="N191" t="s">
        <v>194</v>
      </c>
      <c r="O191" t="s">
        <v>17</v>
      </c>
      <c r="P191" t="s">
        <v>806</v>
      </c>
      <c r="Q191" t="s">
        <v>549</v>
      </c>
      <c r="R191" s="42" t="str">
        <f>'By Brand'!H25</f>
        <v xml:space="preserve"> </v>
      </c>
      <c r="S191" t="s">
        <v>3047</v>
      </c>
      <c r="U191" t="s">
        <v>17</v>
      </c>
      <c r="V191" t="s">
        <v>2657</v>
      </c>
      <c r="W191" t="s">
        <v>711</v>
      </c>
      <c r="X191" s="42">
        <f>'By Category'!G56</f>
        <v>1</v>
      </c>
      <c r="Y191" t="s">
        <v>3047</v>
      </c>
      <c r="AA191" t="s">
        <v>2305</v>
      </c>
      <c r="AB191" t="s">
        <v>549</v>
      </c>
      <c r="AC191" s="46">
        <f t="shared" si="11"/>
        <v>45110</v>
      </c>
      <c r="AD191" s="47" t="str">
        <f>IFERROR(AVERAGEIFS(OSA!$U:$U,OSA!$C:$C,$AA191,OSA!$D:$D,$AB191)," ")</f>
        <v xml:space="preserve"> </v>
      </c>
      <c r="AE191" s="42" t="str">
        <f t="shared" si="9"/>
        <v xml:space="preserve"> </v>
      </c>
    </row>
    <row r="192" spans="9:31" x14ac:dyDescent="0.35">
      <c r="I192" t="s">
        <v>2329</v>
      </c>
      <c r="J192" s="2" t="str">
        <f>IFERROR(AVERAGEIFS(OSA!$AT:$AT,OSA!$C:$C,Pivot!$I192)," ")</f>
        <v xml:space="preserve"> </v>
      </c>
      <c r="K192" s="42" t="str">
        <f t="shared" si="8"/>
        <v xml:space="preserve"> </v>
      </c>
      <c r="L192" s="46">
        <f t="shared" si="10"/>
        <v>45135</v>
      </c>
      <c r="N192" t="s">
        <v>194</v>
      </c>
      <c r="O192" t="s">
        <v>17</v>
      </c>
      <c r="P192" t="s">
        <v>806</v>
      </c>
      <c r="Q192" t="s">
        <v>650</v>
      </c>
      <c r="R192" s="42" t="str">
        <f>'By Brand'!H26</f>
        <v xml:space="preserve"> </v>
      </c>
      <c r="S192" t="s">
        <v>3047</v>
      </c>
      <c r="X192" s="42"/>
      <c r="AA192" t="s">
        <v>2305</v>
      </c>
      <c r="AB192" t="s">
        <v>650</v>
      </c>
      <c r="AC192" s="46">
        <f t="shared" si="11"/>
        <v>45110</v>
      </c>
      <c r="AD192" s="47" t="str">
        <f>IFERROR(AVERAGEIFS(OSA!$U:$U,OSA!$C:$C,$AA192,OSA!$D:$D,$AB192)," ")</f>
        <v xml:space="preserve"> </v>
      </c>
      <c r="AE192" s="42" t="str">
        <f t="shared" si="9"/>
        <v xml:space="preserve"> </v>
      </c>
    </row>
    <row r="193" spans="9:31" x14ac:dyDescent="0.35">
      <c r="I193" t="s">
        <v>806</v>
      </c>
      <c r="J193" s="2" t="str">
        <f>IFERROR(AVERAGEIFS(OSA!$AT:$AT,OSA!$C:$C,Pivot!$I193)," ")</f>
        <v xml:space="preserve"> </v>
      </c>
      <c r="K193" s="42" t="str">
        <f t="shared" si="8"/>
        <v xml:space="preserve"> </v>
      </c>
      <c r="L193" s="46">
        <f t="shared" si="10"/>
        <v>45135</v>
      </c>
      <c r="N193" t="s">
        <v>695</v>
      </c>
      <c r="O193" t="s">
        <v>17</v>
      </c>
      <c r="P193" t="s">
        <v>806</v>
      </c>
      <c r="Q193" t="s">
        <v>694</v>
      </c>
      <c r="R193" s="42" t="str">
        <f>'By Brand'!H27</f>
        <v xml:space="preserve"> </v>
      </c>
      <c r="S193" t="s">
        <v>3047</v>
      </c>
      <c r="U193" s="195" t="s">
        <v>3044</v>
      </c>
      <c r="V193" s="195" t="s">
        <v>3</v>
      </c>
      <c r="W193" s="195" t="s">
        <v>3074</v>
      </c>
      <c r="X193" t="s">
        <v>3075</v>
      </c>
      <c r="AA193" t="s">
        <v>2305</v>
      </c>
      <c r="AB193" t="s">
        <v>694</v>
      </c>
      <c r="AC193" s="46">
        <f t="shared" si="11"/>
        <v>45110</v>
      </c>
      <c r="AD193" s="47" t="str">
        <f>IFERROR(AVERAGEIFS(OSA!$U:$U,OSA!$C:$C,$AA193,OSA!$D:$D,$AB193)," ")</f>
        <v xml:space="preserve"> </v>
      </c>
      <c r="AE193" s="42" t="str">
        <f t="shared" si="9"/>
        <v xml:space="preserve"> </v>
      </c>
    </row>
    <row r="194" spans="9:31" x14ac:dyDescent="0.35">
      <c r="J194" s="2" t="str">
        <f>IFERROR(AVERAGEIFS(OSA!$AT:$AT,OSA!$C:$C,Pivot!$I194)," ")</f>
        <v xml:space="preserve"> </v>
      </c>
      <c r="K194" s="42" t="str">
        <f t="shared" si="8"/>
        <v xml:space="preserve"> </v>
      </c>
      <c r="L194" s="46">
        <f t="shared" si="10"/>
        <v>45135</v>
      </c>
      <c r="N194" t="s">
        <v>711</v>
      </c>
      <c r="O194" t="s">
        <v>17</v>
      </c>
      <c r="P194" t="s">
        <v>806</v>
      </c>
      <c r="Q194" t="s">
        <v>710</v>
      </c>
      <c r="R194" s="42" t="str">
        <f>'By Brand'!H28</f>
        <v xml:space="preserve"> </v>
      </c>
      <c r="S194" t="s">
        <v>3047</v>
      </c>
      <c r="U194" t="s">
        <v>1648</v>
      </c>
      <c r="V194" t="s">
        <v>711</v>
      </c>
      <c r="W194" t="s">
        <v>3045</v>
      </c>
      <c r="X194" s="42">
        <v>1</v>
      </c>
      <c r="AA194" t="s">
        <v>2305</v>
      </c>
      <c r="AB194" t="s">
        <v>710</v>
      </c>
      <c r="AC194" s="46">
        <f t="shared" si="11"/>
        <v>45110</v>
      </c>
      <c r="AD194" s="47" t="str">
        <f>IFERROR(AVERAGEIFS(OSA!$U:$U,OSA!$C:$C,$AA194,OSA!$D:$D,$AB194)," ")</f>
        <v xml:space="preserve"> </v>
      </c>
      <c r="AE194" s="42" t="str">
        <f t="shared" si="9"/>
        <v xml:space="preserve"> </v>
      </c>
    </row>
    <row r="195" spans="9:31" x14ac:dyDescent="0.35">
      <c r="I195" t="s">
        <v>1648</v>
      </c>
      <c r="J195" s="2" t="str">
        <f>IFERROR(AVERAGEIFS(OSA!$AT:$AT,OSA!#REF!,Pivot!$I195)," ")</f>
        <v xml:space="preserve"> </v>
      </c>
      <c r="K195" s="42" t="str">
        <f t="shared" si="8"/>
        <v xml:space="preserve"> </v>
      </c>
      <c r="L195" s="46">
        <f t="shared" si="10"/>
        <v>45135</v>
      </c>
      <c r="N195" t="s">
        <v>20</v>
      </c>
      <c r="O195" t="s">
        <v>17</v>
      </c>
      <c r="P195" t="s">
        <v>3042</v>
      </c>
      <c r="Q195" t="s">
        <v>19</v>
      </c>
      <c r="R195" s="42" t="e">
        <f>'By Brand'!#REF!</f>
        <v>#REF!</v>
      </c>
      <c r="S195" t="s">
        <v>3047</v>
      </c>
      <c r="U195" t="s">
        <v>2305</v>
      </c>
      <c r="V195" t="s">
        <v>711</v>
      </c>
      <c r="W195" t="s">
        <v>3045</v>
      </c>
      <c r="X195" s="42">
        <v>0.5</v>
      </c>
      <c r="AA195" t="s">
        <v>2657</v>
      </c>
      <c r="AB195" t="s">
        <v>19</v>
      </c>
      <c r="AC195" s="46">
        <f t="shared" si="11"/>
        <v>45110</v>
      </c>
      <c r="AD195" s="47" t="str">
        <f ca="1">IFERROR(AVERAGEIFS(OSA!$U:$U,OSA!$C:$C,$AA195,OSA!$D:$D,$AB195)," ")</f>
        <v xml:space="preserve"> </v>
      </c>
      <c r="AE195" s="42" t="str">
        <f t="shared" ca="1" si="9"/>
        <v xml:space="preserve"> </v>
      </c>
    </row>
    <row r="196" spans="9:31" x14ac:dyDescent="0.35">
      <c r="I196" t="s">
        <v>2305</v>
      </c>
      <c r="J196" s="2" t="str">
        <f>IFERROR(AVERAGEIFS(OSA!$AT:$AT,OSA!#REF!,Pivot!$I196)," ")</f>
        <v xml:space="preserve"> </v>
      </c>
      <c r="K196" s="42" t="str">
        <f t="shared" ref="K196:K219" si="12">IFERROR(1-(J196)," ")</f>
        <v xml:space="preserve"> </v>
      </c>
      <c r="L196" s="46">
        <f t="shared" si="10"/>
        <v>45135</v>
      </c>
      <c r="N196" t="s">
        <v>66</v>
      </c>
      <c r="O196" t="s">
        <v>17</v>
      </c>
      <c r="P196" t="s">
        <v>3042</v>
      </c>
      <c r="Q196" t="s">
        <v>65</v>
      </c>
      <c r="R196" s="42" t="e">
        <f>'By Brand'!#REF!</f>
        <v>#REF!</v>
      </c>
      <c r="S196" t="s">
        <v>3047</v>
      </c>
      <c r="U196" t="s">
        <v>2657</v>
      </c>
      <c r="V196" t="s">
        <v>711</v>
      </c>
      <c r="W196" t="s">
        <v>3045</v>
      </c>
      <c r="X196" s="42">
        <v>1</v>
      </c>
      <c r="AA196" t="s">
        <v>2657</v>
      </c>
      <c r="AB196" t="s">
        <v>65</v>
      </c>
      <c r="AC196" s="46">
        <f t="shared" si="11"/>
        <v>45110</v>
      </c>
      <c r="AD196" s="47" t="str">
        <f ca="1">IFERROR(AVERAGEIFS(OSA!$U:$U,OSA!$C:$C,$AA196,OSA!$D:$D,$AB196)," ")</f>
        <v xml:space="preserve"> </v>
      </c>
      <c r="AE196" s="42" t="str">
        <f t="shared" ref="AE196:AE259" ca="1" si="13">IFERROR(1-(AD196)," ")</f>
        <v xml:space="preserve"> </v>
      </c>
    </row>
    <row r="197" spans="9:31" x14ac:dyDescent="0.35">
      <c r="I197" t="s">
        <v>2517</v>
      </c>
      <c r="J197" s="2" t="str">
        <f>IFERROR(AVERAGEIFS(OSA!$AT:$AT,OSA!$C:$C,Pivot!$I197)," ")</f>
        <v xml:space="preserve"> </v>
      </c>
      <c r="K197" s="42" t="str">
        <f t="shared" si="12"/>
        <v xml:space="preserve"> </v>
      </c>
      <c r="L197" s="46">
        <f t="shared" si="10"/>
        <v>45135</v>
      </c>
      <c r="N197" t="s">
        <v>120</v>
      </c>
      <c r="O197" t="s">
        <v>17</v>
      </c>
      <c r="P197" t="s">
        <v>3042</v>
      </c>
      <c r="Q197" t="s">
        <v>119</v>
      </c>
      <c r="R197" s="42" t="e">
        <f>'By Brand'!#REF!</f>
        <v>#REF!</v>
      </c>
      <c r="S197" t="s">
        <v>3047</v>
      </c>
      <c r="U197" t="s">
        <v>2329</v>
      </c>
      <c r="V197" t="s">
        <v>711</v>
      </c>
      <c r="W197" t="s">
        <v>3045</v>
      </c>
      <c r="X197" s="42">
        <v>1</v>
      </c>
      <c r="AA197" t="s">
        <v>2657</v>
      </c>
      <c r="AB197" t="s">
        <v>119</v>
      </c>
      <c r="AC197" s="46">
        <f t="shared" si="11"/>
        <v>45110</v>
      </c>
      <c r="AD197" s="47" t="str">
        <f ca="1">IFERROR(AVERAGEIFS(OSA!$U:$U,OSA!$C:$C,$AA197,OSA!$D:$D,$AB197)," ")</f>
        <v xml:space="preserve"> </v>
      </c>
      <c r="AE197" s="42" t="str">
        <f t="shared" ca="1" si="13"/>
        <v xml:space="preserve"> </v>
      </c>
    </row>
    <row r="198" spans="9:31" x14ac:dyDescent="0.35">
      <c r="I198" t="s">
        <v>2657</v>
      </c>
      <c r="J198" s="2" t="str">
        <f>IFERROR(AVERAGEIFS(OSA!$AT:$AT,OSA!$C:$C,Pivot!$I198)," ")</f>
        <v xml:space="preserve"> </v>
      </c>
      <c r="K198" s="42" t="str">
        <f t="shared" si="12"/>
        <v xml:space="preserve"> </v>
      </c>
      <c r="L198" s="46">
        <f t="shared" si="10"/>
        <v>45135</v>
      </c>
      <c r="N198" t="s">
        <v>194</v>
      </c>
      <c r="O198" t="s">
        <v>17</v>
      </c>
      <c r="P198" t="s">
        <v>3042</v>
      </c>
      <c r="Q198" t="s">
        <v>193</v>
      </c>
      <c r="R198" s="42" t="e">
        <f>'By Brand'!#REF!</f>
        <v>#REF!</v>
      </c>
      <c r="S198" t="s">
        <v>3047</v>
      </c>
      <c r="U198" t="s">
        <v>806</v>
      </c>
      <c r="V198" t="s">
        <v>711</v>
      </c>
      <c r="W198" t="s">
        <v>3045</v>
      </c>
      <c r="X198" s="42">
        <v>0</v>
      </c>
      <c r="AA198" t="s">
        <v>2657</v>
      </c>
      <c r="AB198" t="s">
        <v>193</v>
      </c>
      <c r="AC198" s="46">
        <f t="shared" si="11"/>
        <v>45110</v>
      </c>
      <c r="AD198" s="47" t="str">
        <f ca="1">IFERROR(AVERAGEIFS(OSA!$U:$U,OSA!$C:$C,$AA198,OSA!$D:$D,$AB198)," ")</f>
        <v xml:space="preserve"> </v>
      </c>
      <c r="AE198" s="42" t="str">
        <f t="shared" ca="1" si="13"/>
        <v xml:space="preserve"> </v>
      </c>
    </row>
    <row r="199" spans="9:31" x14ac:dyDescent="0.35">
      <c r="I199" t="s">
        <v>2329</v>
      </c>
      <c r="J199" s="2" t="str">
        <f>IFERROR(AVERAGEIFS(OSA!$AU:$AU,OSA!$C:$C,Pivot!$I199)," ")</f>
        <v xml:space="preserve"> </v>
      </c>
      <c r="K199" s="42" t="str">
        <f t="shared" si="12"/>
        <v xml:space="preserve"> </v>
      </c>
      <c r="L199" s="46">
        <f t="shared" si="10"/>
        <v>45136</v>
      </c>
      <c r="N199" t="s">
        <v>194</v>
      </c>
      <c r="O199" t="s">
        <v>17</v>
      </c>
      <c r="P199" t="s">
        <v>3042</v>
      </c>
      <c r="Q199" t="s">
        <v>248</v>
      </c>
      <c r="R199" s="42" t="e">
        <f>'By Brand'!#REF!</f>
        <v>#REF!</v>
      </c>
      <c r="S199" t="s">
        <v>3047</v>
      </c>
      <c r="U199" t="s">
        <v>2517</v>
      </c>
      <c r="V199" t="s">
        <v>711</v>
      </c>
      <c r="W199" t="s">
        <v>3045</v>
      </c>
      <c r="X199" s="42">
        <v>1</v>
      </c>
      <c r="AA199" t="s">
        <v>2657</v>
      </c>
      <c r="AB199" t="s">
        <v>248</v>
      </c>
      <c r="AC199" s="46">
        <f t="shared" si="11"/>
        <v>45110</v>
      </c>
      <c r="AD199" s="47" t="str">
        <f ca="1">IFERROR(AVERAGEIFS(OSA!$U:$U,OSA!$C:$C,$AA199,OSA!$D:$D,$AB199)," ")</f>
        <v xml:space="preserve"> </v>
      </c>
      <c r="AE199" s="42" t="str">
        <f t="shared" ca="1" si="13"/>
        <v xml:space="preserve"> </v>
      </c>
    </row>
    <row r="200" spans="9:31" x14ac:dyDescent="0.35">
      <c r="I200" t="s">
        <v>806</v>
      </c>
      <c r="J200" s="2" t="str">
        <f>IFERROR(AVERAGEIFS(OSA!$AU:$AU,OSA!$C:$C,Pivot!$I200)," ")</f>
        <v xml:space="preserve"> </v>
      </c>
      <c r="K200" s="42" t="str">
        <f t="shared" si="12"/>
        <v xml:space="preserve"> </v>
      </c>
      <c r="L200" s="46">
        <f t="shared" si="10"/>
        <v>45136</v>
      </c>
      <c r="N200" t="s">
        <v>295</v>
      </c>
      <c r="O200" t="s">
        <v>17</v>
      </c>
      <c r="P200" t="s">
        <v>3042</v>
      </c>
      <c r="Q200" t="s">
        <v>294</v>
      </c>
      <c r="R200" s="42" t="e">
        <f>'By Brand'!#REF!</f>
        <v>#REF!</v>
      </c>
      <c r="S200" t="s">
        <v>3047</v>
      </c>
      <c r="U200" t="s">
        <v>3042</v>
      </c>
      <c r="V200" t="s">
        <v>711</v>
      </c>
      <c r="W200" t="s">
        <v>3045</v>
      </c>
      <c r="X200" s="42" t="e">
        <v>#REF!</v>
      </c>
      <c r="AA200" t="s">
        <v>2657</v>
      </c>
      <c r="AB200" t="s">
        <v>294</v>
      </c>
      <c r="AC200" s="46">
        <f t="shared" si="11"/>
        <v>45110</v>
      </c>
      <c r="AD200" s="47" t="str">
        <f ca="1">IFERROR(AVERAGEIFS(OSA!$U:$U,OSA!$C:$C,$AA200,OSA!$D:$D,$AB200)," ")</f>
        <v xml:space="preserve"> </v>
      </c>
      <c r="AE200" s="42" t="str">
        <f t="shared" ca="1" si="13"/>
        <v xml:space="preserve"> </v>
      </c>
    </row>
    <row r="201" spans="9:31" x14ac:dyDescent="0.35">
      <c r="J201" s="2" t="str">
        <f>IFERROR(AVERAGEIFS(OSA!$AU:$AU,OSA!$C:$C,Pivot!$I201)," ")</f>
        <v xml:space="preserve"> </v>
      </c>
      <c r="K201" s="42" t="str">
        <f t="shared" si="12"/>
        <v xml:space="preserve"> </v>
      </c>
      <c r="L201" s="46">
        <f t="shared" si="10"/>
        <v>45136</v>
      </c>
      <c r="N201" t="s">
        <v>406</v>
      </c>
      <c r="O201" t="s">
        <v>17</v>
      </c>
      <c r="P201" t="s">
        <v>3042</v>
      </c>
      <c r="Q201" t="s">
        <v>405</v>
      </c>
      <c r="R201" s="42" t="e">
        <f>'By Brand'!#REF!</f>
        <v>#REF!</v>
      </c>
      <c r="S201" t="s">
        <v>3047</v>
      </c>
      <c r="U201" t="s">
        <v>3078</v>
      </c>
      <c r="X201" s="42" t="e">
        <v>#REF!</v>
      </c>
      <c r="AA201" t="s">
        <v>2657</v>
      </c>
      <c r="AB201" t="s">
        <v>405</v>
      </c>
      <c r="AC201" s="46">
        <f t="shared" si="11"/>
        <v>45110</v>
      </c>
      <c r="AD201" s="47" t="str">
        <f ca="1">IFERROR(AVERAGEIFS(OSA!$U:$U,OSA!$C:$C,$AA201,OSA!$D:$D,$AB201)," ")</f>
        <v xml:space="preserve"> </v>
      </c>
      <c r="AE201" s="42" t="str">
        <f t="shared" ca="1" si="13"/>
        <v xml:space="preserve"> </v>
      </c>
    </row>
    <row r="202" spans="9:31" x14ac:dyDescent="0.35">
      <c r="I202" t="s">
        <v>1648</v>
      </c>
      <c r="J202" s="2" t="str">
        <f>IFERROR(AVERAGEIFS(OSA!$AU:$AU,OSA!#REF!,Pivot!$I202)," ")</f>
        <v xml:space="preserve"> </v>
      </c>
      <c r="K202" s="42" t="str">
        <f t="shared" si="12"/>
        <v xml:space="preserve"> </v>
      </c>
      <c r="L202" s="46">
        <f t="shared" ref="L202:L219" si="14">L195+1</f>
        <v>45136</v>
      </c>
      <c r="N202" t="s">
        <v>456</v>
      </c>
      <c r="O202" t="s">
        <v>17</v>
      </c>
      <c r="P202" t="s">
        <v>3042</v>
      </c>
      <c r="Q202" t="s">
        <v>455</v>
      </c>
      <c r="R202" s="42" t="e">
        <f>'By Brand'!#REF!</f>
        <v>#REF!</v>
      </c>
      <c r="S202" t="s">
        <v>3047</v>
      </c>
      <c r="AA202" t="s">
        <v>2657</v>
      </c>
      <c r="AB202" t="s">
        <v>455</v>
      </c>
      <c r="AC202" s="46">
        <f t="shared" si="11"/>
        <v>45110</v>
      </c>
      <c r="AD202" s="47" t="str">
        <f ca="1">IFERROR(AVERAGEIFS(OSA!$U:$U,OSA!$C:$C,$AA202,OSA!$D:$D,$AB202)," ")</f>
        <v xml:space="preserve"> </v>
      </c>
      <c r="AE202" s="42" t="str">
        <f t="shared" ca="1" si="13"/>
        <v xml:space="preserve"> </v>
      </c>
    </row>
    <row r="203" spans="9:31" x14ac:dyDescent="0.35">
      <c r="I203" t="s">
        <v>2305</v>
      </c>
      <c r="J203" s="2" t="str">
        <f>IFERROR(AVERAGEIFS(OSA!$AU:$AU,OSA!#REF!,Pivot!$I203)," ")</f>
        <v xml:space="preserve"> </v>
      </c>
      <c r="K203" s="42" t="str">
        <f t="shared" si="12"/>
        <v xml:space="preserve"> </v>
      </c>
      <c r="L203" s="46">
        <f t="shared" si="14"/>
        <v>45136</v>
      </c>
      <c r="N203" t="s">
        <v>194</v>
      </c>
      <c r="O203" t="s">
        <v>17</v>
      </c>
      <c r="P203" t="s">
        <v>3042</v>
      </c>
      <c r="Q203" t="s">
        <v>549</v>
      </c>
      <c r="R203" s="42" t="e">
        <f>'By Brand'!#REF!</f>
        <v>#REF!</v>
      </c>
      <c r="S203" t="s">
        <v>3047</v>
      </c>
      <c r="AA203" t="s">
        <v>2657</v>
      </c>
      <c r="AB203" t="s">
        <v>549</v>
      </c>
      <c r="AC203" s="46">
        <f t="shared" si="11"/>
        <v>45110</v>
      </c>
      <c r="AD203" s="47" t="str">
        <f ca="1">IFERROR(AVERAGEIFS(OSA!$U:$U,OSA!$C:$C,$AA203,OSA!$D:$D,$AB203)," ")</f>
        <v xml:space="preserve"> </v>
      </c>
      <c r="AE203" s="42" t="str">
        <f t="shared" ca="1" si="13"/>
        <v xml:space="preserve"> </v>
      </c>
    </row>
    <row r="204" spans="9:31" x14ac:dyDescent="0.35">
      <c r="I204" t="s">
        <v>2517</v>
      </c>
      <c r="J204" s="2" t="str">
        <f>IFERROR(AVERAGEIFS(OSA!$AU:$AU,OSA!$C:$C,Pivot!$I204)," ")</f>
        <v xml:space="preserve"> </v>
      </c>
      <c r="K204" s="42" t="str">
        <f t="shared" si="12"/>
        <v xml:space="preserve"> </v>
      </c>
      <c r="L204" s="46">
        <f t="shared" si="14"/>
        <v>45136</v>
      </c>
      <c r="N204" t="s">
        <v>194</v>
      </c>
      <c r="O204" t="s">
        <v>17</v>
      </c>
      <c r="P204" t="s">
        <v>3042</v>
      </c>
      <c r="Q204" t="s">
        <v>650</v>
      </c>
      <c r="R204" s="42" t="e">
        <f>'By Brand'!#REF!</f>
        <v>#REF!</v>
      </c>
      <c r="S204" t="s">
        <v>3047</v>
      </c>
      <c r="AA204" t="s">
        <v>2657</v>
      </c>
      <c r="AB204" t="s">
        <v>650</v>
      </c>
      <c r="AC204" s="46">
        <f t="shared" si="11"/>
        <v>45110</v>
      </c>
      <c r="AD204" s="47" t="str">
        <f ca="1">IFERROR(AVERAGEIFS(OSA!$U:$U,OSA!$C:$C,$AA204,OSA!$D:$D,$AB204)," ")</f>
        <v xml:space="preserve"> </v>
      </c>
      <c r="AE204" s="42" t="str">
        <f t="shared" ca="1" si="13"/>
        <v xml:space="preserve"> </v>
      </c>
    </row>
    <row r="205" spans="9:31" x14ac:dyDescent="0.35">
      <c r="I205" t="s">
        <v>2657</v>
      </c>
      <c r="J205" s="2" t="str">
        <f>IFERROR(AVERAGEIFS(OSA!$AU:$AU,OSA!$C:$C,Pivot!$I205)," ")</f>
        <v xml:space="preserve"> </v>
      </c>
      <c r="K205" s="42" t="str">
        <f t="shared" si="12"/>
        <v xml:space="preserve"> </v>
      </c>
      <c r="L205" s="46">
        <f t="shared" si="14"/>
        <v>45136</v>
      </c>
      <c r="N205" t="s">
        <v>695</v>
      </c>
      <c r="O205" t="s">
        <v>17</v>
      </c>
      <c r="P205" t="s">
        <v>3042</v>
      </c>
      <c r="Q205" t="s">
        <v>694</v>
      </c>
      <c r="R205" s="42" t="e">
        <f>'By Brand'!#REF!</f>
        <v>#REF!</v>
      </c>
      <c r="S205" t="s">
        <v>3047</v>
      </c>
      <c r="AA205" t="s">
        <v>2657</v>
      </c>
      <c r="AB205" t="s">
        <v>694</v>
      </c>
      <c r="AC205" s="46">
        <f t="shared" si="11"/>
        <v>45110</v>
      </c>
      <c r="AD205" s="47" t="str">
        <f ca="1">IFERROR(AVERAGEIFS(OSA!$U:$U,OSA!$C:$C,$AA205,OSA!$D:$D,$AB205)," ")</f>
        <v xml:space="preserve"> </v>
      </c>
      <c r="AE205" s="42" t="str">
        <f t="shared" ca="1" si="13"/>
        <v xml:space="preserve"> </v>
      </c>
    </row>
    <row r="206" spans="9:31" x14ac:dyDescent="0.35">
      <c r="I206" t="s">
        <v>2329</v>
      </c>
      <c r="J206" s="2" t="str">
        <f>IFERROR(AVERAGEIFS(OSA!$AV:$AV,OSA!$C:$C,Pivot!$I206)," ")</f>
        <v xml:space="preserve"> </v>
      </c>
      <c r="K206" s="42" t="str">
        <f t="shared" si="12"/>
        <v xml:space="preserve"> </v>
      </c>
      <c r="L206" s="46">
        <f t="shared" si="14"/>
        <v>45137</v>
      </c>
      <c r="N206" t="s">
        <v>711</v>
      </c>
      <c r="O206" t="s">
        <v>17</v>
      </c>
      <c r="P206" t="s">
        <v>3042</v>
      </c>
      <c r="Q206" t="s">
        <v>710</v>
      </c>
      <c r="R206" s="42" t="e">
        <f>'By Brand'!#REF!</f>
        <v>#REF!</v>
      </c>
      <c r="S206" t="s">
        <v>3047</v>
      </c>
      <c r="AA206" t="s">
        <v>2657</v>
      </c>
      <c r="AB206" t="s">
        <v>710</v>
      </c>
      <c r="AC206" s="46">
        <f t="shared" si="11"/>
        <v>45110</v>
      </c>
      <c r="AD206" s="47" t="str">
        <f ca="1">IFERROR(AVERAGEIFS(OSA!$U:$U,OSA!$C:$C,$AA206,OSA!$D:$D,$AB206)," ")</f>
        <v xml:space="preserve"> </v>
      </c>
      <c r="AE206" s="42" t="str">
        <f t="shared" ca="1" si="13"/>
        <v xml:space="preserve"> </v>
      </c>
    </row>
    <row r="207" spans="9:31" x14ac:dyDescent="0.35">
      <c r="I207" t="s">
        <v>806</v>
      </c>
      <c r="J207" s="2" t="str">
        <f>IFERROR(AVERAGEIFS(OSA!$AV:$AV,OSA!$C:$C,Pivot!$I207)," ")</f>
        <v xml:space="preserve"> </v>
      </c>
      <c r="K207" s="42" t="str">
        <f t="shared" si="12"/>
        <v xml:space="preserve"> </v>
      </c>
      <c r="L207" s="46">
        <f t="shared" si="14"/>
        <v>45137</v>
      </c>
      <c r="N207" t="s">
        <v>20</v>
      </c>
      <c r="O207" t="s">
        <v>17</v>
      </c>
      <c r="P207" t="s">
        <v>1648</v>
      </c>
      <c r="Q207" t="s">
        <v>19</v>
      </c>
      <c r="R207" s="42" t="str">
        <f>'By Brand'!H31</f>
        <v xml:space="preserve"> </v>
      </c>
      <c r="S207" t="s">
        <v>3047</v>
      </c>
      <c r="AA207" t="s">
        <v>3042</v>
      </c>
      <c r="AB207" t="s">
        <v>19</v>
      </c>
      <c r="AC207" s="46">
        <f t="shared" si="11"/>
        <v>45110</v>
      </c>
      <c r="AD207" s="47" t="str">
        <f>IFERROR(AVERAGEIFS(OSA!$U:$U,OSA!$C:$C,$AA207,OSA!$D:$D,$AB207)," ")</f>
        <v xml:space="preserve"> </v>
      </c>
      <c r="AE207" s="42" t="str">
        <f t="shared" si="13"/>
        <v xml:space="preserve"> </v>
      </c>
    </row>
    <row r="208" spans="9:31" x14ac:dyDescent="0.35">
      <c r="J208" s="2" t="str">
        <f>IFERROR(AVERAGEIFS(OSA!$AV:$AV,OSA!$C:$C,Pivot!$I208)," ")</f>
        <v xml:space="preserve"> </v>
      </c>
      <c r="K208" s="42" t="str">
        <f t="shared" si="12"/>
        <v xml:space="preserve"> </v>
      </c>
      <c r="L208" s="46">
        <f t="shared" si="14"/>
        <v>45137</v>
      </c>
      <c r="N208" t="s">
        <v>66</v>
      </c>
      <c r="O208" t="s">
        <v>17</v>
      </c>
      <c r="P208" t="s">
        <v>1648</v>
      </c>
      <c r="Q208" t="s">
        <v>65</v>
      </c>
      <c r="R208" s="42">
        <f>'By Brand'!H32</f>
        <v>0.98870297993104994</v>
      </c>
      <c r="S208" t="s">
        <v>3047</v>
      </c>
      <c r="AA208" t="s">
        <v>3042</v>
      </c>
      <c r="AB208" t="s">
        <v>65</v>
      </c>
      <c r="AC208" s="46">
        <f t="shared" si="11"/>
        <v>45110</v>
      </c>
      <c r="AD208" s="47" t="str">
        <f>IFERROR(AVERAGEIFS(OSA!$U:$U,OSA!$C:$C,$AA208,OSA!$D:$D,$AB208)," ")</f>
        <v xml:space="preserve"> </v>
      </c>
      <c r="AE208" s="42" t="str">
        <f t="shared" si="13"/>
        <v xml:space="preserve"> </v>
      </c>
    </row>
    <row r="209" spans="9:31" x14ac:dyDescent="0.35">
      <c r="I209" t="s">
        <v>1648</v>
      </c>
      <c r="J209" s="2" t="str">
        <f>IFERROR(AVERAGEIFS(OSA!$AV:$AV,OSA!#REF!,Pivot!$I209)," ")</f>
        <v xml:space="preserve"> </v>
      </c>
      <c r="K209" s="42" t="str">
        <f t="shared" si="12"/>
        <v xml:space="preserve"> </v>
      </c>
      <c r="L209" s="46">
        <f t="shared" si="14"/>
        <v>45137</v>
      </c>
      <c r="N209" t="s">
        <v>120</v>
      </c>
      <c r="O209" t="s">
        <v>17</v>
      </c>
      <c r="P209" t="s">
        <v>1648</v>
      </c>
      <c r="Q209" t="s">
        <v>119</v>
      </c>
      <c r="R209" s="42">
        <f>'By Brand'!H33</f>
        <v>0.9757575757575756</v>
      </c>
      <c r="S209" t="s">
        <v>3047</v>
      </c>
      <c r="AA209" t="s">
        <v>3042</v>
      </c>
      <c r="AB209" t="s">
        <v>119</v>
      </c>
      <c r="AC209" s="46">
        <f t="shared" si="11"/>
        <v>45110</v>
      </c>
      <c r="AD209" s="47" t="str">
        <f>IFERROR(AVERAGEIFS(OSA!$U:$U,OSA!$C:$C,$AA209,OSA!$D:$D,$AB209)," ")</f>
        <v xml:space="preserve"> </v>
      </c>
      <c r="AE209" s="42" t="str">
        <f t="shared" si="13"/>
        <v xml:space="preserve"> </v>
      </c>
    </row>
    <row r="210" spans="9:31" x14ac:dyDescent="0.35">
      <c r="I210" t="s">
        <v>2305</v>
      </c>
      <c r="J210" s="2" t="str">
        <f>IFERROR(AVERAGEIFS(OSA!$AV:$AV,OSA!#REF!,Pivot!$I210)," ")</f>
        <v xml:space="preserve"> </v>
      </c>
      <c r="K210" s="42" t="str">
        <f t="shared" si="12"/>
        <v xml:space="preserve"> </v>
      </c>
      <c r="L210" s="46">
        <f t="shared" si="14"/>
        <v>45137</v>
      </c>
      <c r="N210" t="s">
        <v>194</v>
      </c>
      <c r="O210" t="s">
        <v>17</v>
      </c>
      <c r="P210" t="s">
        <v>1648</v>
      </c>
      <c r="Q210" t="s">
        <v>193</v>
      </c>
      <c r="R210" s="42">
        <f>'By Brand'!H34</f>
        <v>0.91142191142191131</v>
      </c>
      <c r="S210" t="s">
        <v>3047</v>
      </c>
      <c r="AA210" t="s">
        <v>3042</v>
      </c>
      <c r="AB210" t="s">
        <v>193</v>
      </c>
      <c r="AC210" s="46">
        <f t="shared" si="11"/>
        <v>45110</v>
      </c>
      <c r="AD210" s="47" t="str">
        <f>IFERROR(AVERAGEIFS(OSA!$U:$U,OSA!$C:$C,$AA210,OSA!$D:$D,$AB210)," ")</f>
        <v xml:space="preserve"> </v>
      </c>
      <c r="AE210" s="42" t="str">
        <f t="shared" si="13"/>
        <v xml:space="preserve"> </v>
      </c>
    </row>
    <row r="211" spans="9:31" x14ac:dyDescent="0.35">
      <c r="I211" t="s">
        <v>2517</v>
      </c>
      <c r="J211" s="2" t="str">
        <f>IFERROR(AVERAGEIFS(OSA!$AV:$AV,OSA!$C:$C,Pivot!$I211)," ")</f>
        <v xml:space="preserve"> </v>
      </c>
      <c r="K211" s="42" t="str">
        <f t="shared" si="12"/>
        <v xml:space="preserve"> </v>
      </c>
      <c r="L211" s="46">
        <f t="shared" si="14"/>
        <v>45137</v>
      </c>
      <c r="N211" t="s">
        <v>194</v>
      </c>
      <c r="O211" t="s">
        <v>17</v>
      </c>
      <c r="P211" t="s">
        <v>1648</v>
      </c>
      <c r="Q211" t="s">
        <v>248</v>
      </c>
      <c r="R211" s="42">
        <f>'By Brand'!H35</f>
        <v>0.97846889952153104</v>
      </c>
      <c r="S211" t="s">
        <v>3047</v>
      </c>
      <c r="AA211" t="s">
        <v>3042</v>
      </c>
      <c r="AB211" t="s">
        <v>248</v>
      </c>
      <c r="AC211" s="46">
        <f t="shared" si="11"/>
        <v>45110</v>
      </c>
      <c r="AD211" s="47" t="str">
        <f>IFERROR(AVERAGEIFS(OSA!$U:$U,OSA!$C:$C,$AA211,OSA!$D:$D,$AB211)," ")</f>
        <v xml:space="preserve"> </v>
      </c>
      <c r="AE211" s="42" t="str">
        <f t="shared" si="13"/>
        <v xml:space="preserve"> </v>
      </c>
    </row>
    <row r="212" spans="9:31" x14ac:dyDescent="0.35">
      <c r="I212" t="s">
        <v>2657</v>
      </c>
      <c r="J212" s="2" t="str">
        <f>IFERROR(AVERAGEIFS(OSA!$AV:$AV,OSA!$C:$C,Pivot!$I212)," ")</f>
        <v xml:space="preserve"> </v>
      </c>
      <c r="K212" s="42" t="str">
        <f t="shared" si="12"/>
        <v xml:space="preserve"> </v>
      </c>
      <c r="L212" s="46">
        <f t="shared" si="14"/>
        <v>45137</v>
      </c>
      <c r="N212" t="s">
        <v>295</v>
      </c>
      <c r="O212" t="s">
        <v>17</v>
      </c>
      <c r="P212" t="s">
        <v>1648</v>
      </c>
      <c r="Q212" t="s">
        <v>294</v>
      </c>
      <c r="R212" s="42">
        <f>'By Brand'!H36</f>
        <v>0.95557851239669445</v>
      </c>
      <c r="S212" t="s">
        <v>3047</v>
      </c>
      <c r="AA212" t="s">
        <v>3042</v>
      </c>
      <c r="AB212" t="s">
        <v>294</v>
      </c>
      <c r="AC212" s="46">
        <f t="shared" si="11"/>
        <v>45110</v>
      </c>
      <c r="AD212" s="47" t="str">
        <f>IFERROR(AVERAGEIFS(OSA!$U:$U,OSA!$C:$C,$AA212,OSA!$D:$D,$AB212)," ")</f>
        <v xml:space="preserve"> </v>
      </c>
      <c r="AE212" s="42" t="str">
        <f t="shared" si="13"/>
        <v xml:space="preserve"> </v>
      </c>
    </row>
    <row r="213" spans="9:31" x14ac:dyDescent="0.35">
      <c r="I213" t="s">
        <v>2329</v>
      </c>
      <c r="J213" s="2" t="str">
        <f>IFERROR(AVERAGEIFS(OSA!$AW:$AW,OSA!$C:$C,Pivot!$I213)," ")</f>
        <v xml:space="preserve"> </v>
      </c>
      <c r="K213" s="42" t="str">
        <f t="shared" si="12"/>
        <v xml:space="preserve"> </v>
      </c>
      <c r="L213" s="46">
        <f t="shared" si="14"/>
        <v>45138</v>
      </c>
      <c r="N213" t="s">
        <v>406</v>
      </c>
      <c r="O213" t="s">
        <v>17</v>
      </c>
      <c r="P213" t="s">
        <v>1648</v>
      </c>
      <c r="Q213" t="s">
        <v>405</v>
      </c>
      <c r="R213" s="42">
        <f>'By Brand'!H37</f>
        <v>0.94707347447073464</v>
      </c>
      <c r="S213" t="s">
        <v>3047</v>
      </c>
      <c r="AA213" t="s">
        <v>3042</v>
      </c>
      <c r="AB213" t="s">
        <v>405</v>
      </c>
      <c r="AC213" s="46">
        <f t="shared" si="11"/>
        <v>45110</v>
      </c>
      <c r="AD213" s="47" t="str">
        <f>IFERROR(AVERAGEIFS(OSA!$U:$U,OSA!$C:$C,$AA213,OSA!$D:$D,$AB213)," ")</f>
        <v xml:space="preserve"> </v>
      </c>
      <c r="AE213" s="42" t="str">
        <f t="shared" si="13"/>
        <v xml:space="preserve"> </v>
      </c>
    </row>
    <row r="214" spans="9:31" x14ac:dyDescent="0.35">
      <c r="I214" t="s">
        <v>806</v>
      </c>
      <c r="J214" s="2" t="str">
        <f>IFERROR(AVERAGEIFS(OSA!$AW:$AW,OSA!$C:$C,Pivot!$I214)," ")</f>
        <v xml:space="preserve"> </v>
      </c>
      <c r="K214" s="42" t="str">
        <f t="shared" si="12"/>
        <v xml:space="preserve"> </v>
      </c>
      <c r="L214" s="46">
        <f t="shared" si="14"/>
        <v>45138</v>
      </c>
      <c r="N214" t="s">
        <v>456</v>
      </c>
      <c r="O214" t="s">
        <v>17</v>
      </c>
      <c r="P214" t="s">
        <v>1648</v>
      </c>
      <c r="Q214" t="s">
        <v>455</v>
      </c>
      <c r="R214" s="42" t="str">
        <f>'By Brand'!H38</f>
        <v xml:space="preserve"> </v>
      </c>
      <c r="S214" t="s">
        <v>3047</v>
      </c>
      <c r="AA214" t="s">
        <v>3042</v>
      </c>
      <c r="AB214" t="s">
        <v>455</v>
      </c>
      <c r="AC214" s="46">
        <f t="shared" si="11"/>
        <v>45110</v>
      </c>
      <c r="AD214" s="47" t="str">
        <f>IFERROR(AVERAGEIFS(OSA!$U:$U,OSA!$C:$C,$AA214,OSA!$D:$D,$AB214)," ")</f>
        <v xml:space="preserve"> </v>
      </c>
      <c r="AE214" s="42" t="str">
        <f t="shared" si="13"/>
        <v xml:space="preserve"> </v>
      </c>
    </row>
    <row r="215" spans="9:31" x14ac:dyDescent="0.35">
      <c r="J215" s="2" t="str">
        <f>IFERROR(AVERAGEIFS(OSA!$AW:$AW,OSA!$C:$C,Pivot!$I215)," ")</f>
        <v xml:space="preserve"> </v>
      </c>
      <c r="K215" s="42" t="str">
        <f t="shared" si="12"/>
        <v xml:space="preserve"> </v>
      </c>
      <c r="L215" s="46">
        <f t="shared" si="14"/>
        <v>45138</v>
      </c>
      <c r="N215" t="s">
        <v>194</v>
      </c>
      <c r="O215" t="s">
        <v>17</v>
      </c>
      <c r="P215" t="s">
        <v>1648</v>
      </c>
      <c r="Q215" t="s">
        <v>549</v>
      </c>
      <c r="R215" s="42">
        <f>'By Brand'!H39</f>
        <v>0.96333078686019846</v>
      </c>
      <c r="S215" t="s">
        <v>3047</v>
      </c>
      <c r="AA215" t="s">
        <v>3042</v>
      </c>
      <c r="AB215" t="s">
        <v>549</v>
      </c>
      <c r="AC215" s="46">
        <f t="shared" si="11"/>
        <v>45110</v>
      </c>
      <c r="AD215" s="47" t="str">
        <f>IFERROR(AVERAGEIFS(OSA!$U:$U,OSA!$C:$C,$AA215,OSA!$D:$D,$AB215)," ")</f>
        <v xml:space="preserve"> </v>
      </c>
      <c r="AE215" s="42" t="str">
        <f t="shared" si="13"/>
        <v xml:space="preserve"> </v>
      </c>
    </row>
    <row r="216" spans="9:31" x14ac:dyDescent="0.35">
      <c r="I216" t="s">
        <v>1648</v>
      </c>
      <c r="J216" s="2" t="str">
        <f>IFERROR(AVERAGEIFS(OSA!$AW:$AW,OSA!#REF!,Pivot!$I216)," ")</f>
        <v xml:space="preserve"> </v>
      </c>
      <c r="K216" s="42" t="str">
        <f t="shared" si="12"/>
        <v xml:space="preserve"> </v>
      </c>
      <c r="L216" s="46">
        <f t="shared" si="14"/>
        <v>45138</v>
      </c>
      <c r="N216" t="s">
        <v>194</v>
      </c>
      <c r="O216" t="s">
        <v>17</v>
      </c>
      <c r="P216" t="s">
        <v>1648</v>
      </c>
      <c r="Q216" t="s">
        <v>650</v>
      </c>
      <c r="R216" s="42">
        <f>'By Brand'!H40</f>
        <v>0.9067599067599067</v>
      </c>
      <c r="S216" t="s">
        <v>3047</v>
      </c>
      <c r="AA216" t="s">
        <v>3042</v>
      </c>
      <c r="AB216" t="s">
        <v>650</v>
      </c>
      <c r="AC216" s="46">
        <f t="shared" ref="AC216:AC279" si="15">AC132+1</f>
        <v>45110</v>
      </c>
      <c r="AD216" s="47" t="str">
        <f>IFERROR(AVERAGEIFS(OSA!$U:$U,OSA!$C:$C,$AA216,OSA!$D:$D,$AB216)," ")</f>
        <v xml:space="preserve"> </v>
      </c>
      <c r="AE216" s="42" t="str">
        <f t="shared" si="13"/>
        <v xml:space="preserve"> </v>
      </c>
    </row>
    <row r="217" spans="9:31" x14ac:dyDescent="0.35">
      <c r="I217" t="s">
        <v>2305</v>
      </c>
      <c r="J217" s="2" t="str">
        <f>IFERROR(AVERAGEIFS(OSA!$AW:$AW,OSA!#REF!,Pivot!$I217)," ")</f>
        <v xml:space="preserve"> </v>
      </c>
      <c r="K217" s="42" t="str">
        <f t="shared" si="12"/>
        <v xml:space="preserve"> </v>
      </c>
      <c r="L217" s="46">
        <f t="shared" si="14"/>
        <v>45138</v>
      </c>
      <c r="N217" t="s">
        <v>695</v>
      </c>
      <c r="O217" t="s">
        <v>17</v>
      </c>
      <c r="P217" t="s">
        <v>1648</v>
      </c>
      <c r="Q217" t="s">
        <v>694</v>
      </c>
      <c r="R217" s="42">
        <f>'By Brand'!H41</f>
        <v>0.99494949494949503</v>
      </c>
      <c r="S217" t="s">
        <v>3047</v>
      </c>
      <c r="AA217" t="s">
        <v>3042</v>
      </c>
      <c r="AB217" t="s">
        <v>694</v>
      </c>
      <c r="AC217" s="46">
        <f t="shared" si="15"/>
        <v>45110</v>
      </c>
      <c r="AD217" s="47" t="str">
        <f>IFERROR(AVERAGEIFS(OSA!$U:$U,OSA!$C:$C,$AA217,OSA!$D:$D,$AB217)," ")</f>
        <v xml:space="preserve"> </v>
      </c>
      <c r="AE217" s="42" t="str">
        <f t="shared" si="13"/>
        <v xml:space="preserve"> </v>
      </c>
    </row>
    <row r="218" spans="9:31" x14ac:dyDescent="0.35">
      <c r="I218" t="s">
        <v>2517</v>
      </c>
      <c r="J218" s="2" t="str">
        <f>IFERROR(AVERAGEIFS(OSA!$AW:$AW,OSA!$C:$C,Pivot!$I218)," ")</f>
        <v xml:space="preserve"> </v>
      </c>
      <c r="K218" s="42" t="str">
        <f t="shared" si="12"/>
        <v xml:space="preserve"> </v>
      </c>
      <c r="L218" s="46">
        <f t="shared" si="14"/>
        <v>45138</v>
      </c>
      <c r="N218" t="s">
        <v>711</v>
      </c>
      <c r="O218" t="s">
        <v>17</v>
      </c>
      <c r="P218" t="s">
        <v>1648</v>
      </c>
      <c r="Q218" t="s">
        <v>710</v>
      </c>
      <c r="R218" s="42">
        <f>'By Brand'!H42</f>
        <v>1</v>
      </c>
      <c r="S218" t="s">
        <v>3047</v>
      </c>
      <c r="AA218" t="s">
        <v>3042</v>
      </c>
      <c r="AB218" t="s">
        <v>710</v>
      </c>
      <c r="AC218" s="46">
        <f t="shared" si="15"/>
        <v>45110</v>
      </c>
      <c r="AD218" s="47" t="str">
        <f>IFERROR(AVERAGEIFS(OSA!$U:$U,OSA!$C:$C,$AA218,OSA!$D:$D,$AB218)," ")</f>
        <v xml:space="preserve"> </v>
      </c>
      <c r="AE218" s="42" t="str">
        <f t="shared" si="13"/>
        <v xml:space="preserve"> </v>
      </c>
    </row>
    <row r="219" spans="9:31" x14ac:dyDescent="0.35">
      <c r="I219" t="s">
        <v>2657</v>
      </c>
      <c r="J219" s="2" t="str">
        <f>IFERROR(AVERAGEIFS(OSA!$AW:$AW,OSA!$C:$C,Pivot!$I219)," ")</f>
        <v xml:space="preserve"> </v>
      </c>
      <c r="K219" s="42" t="str">
        <f t="shared" si="12"/>
        <v xml:space="preserve"> </v>
      </c>
      <c r="L219" s="46">
        <f t="shared" si="14"/>
        <v>45138</v>
      </c>
      <c r="N219" t="s">
        <v>20</v>
      </c>
      <c r="O219" t="s">
        <v>17</v>
      </c>
      <c r="P219" t="s">
        <v>2305</v>
      </c>
      <c r="Q219" t="s">
        <v>19</v>
      </c>
      <c r="R219" s="42" t="str">
        <f>'By Brand'!H45</f>
        <v xml:space="preserve"> </v>
      </c>
      <c r="S219" t="s">
        <v>3047</v>
      </c>
      <c r="AA219" t="s">
        <v>2329</v>
      </c>
      <c r="AB219" t="s">
        <v>19</v>
      </c>
      <c r="AC219" s="46">
        <f t="shared" si="15"/>
        <v>45110</v>
      </c>
      <c r="AD219" s="47" t="str">
        <f>IFERROR(AVERAGEIFS(OSA!$U:$U,OSA!$C:$C,$AA219,OSA!$D:$D,$AB219)," ")</f>
        <v xml:space="preserve"> </v>
      </c>
      <c r="AE219" s="42" t="str">
        <f t="shared" si="13"/>
        <v xml:space="preserve"> </v>
      </c>
    </row>
    <row r="220" spans="9:31" x14ac:dyDescent="0.35">
      <c r="N220" t="s">
        <v>66</v>
      </c>
      <c r="O220" t="s">
        <v>17</v>
      </c>
      <c r="P220" t="s">
        <v>2305</v>
      </c>
      <c r="Q220" t="s">
        <v>65</v>
      </c>
      <c r="R220" s="42">
        <f>'By Brand'!H46</f>
        <v>0.31818181818181818</v>
      </c>
      <c r="S220" t="s">
        <v>3047</v>
      </c>
      <c r="AA220" t="s">
        <v>2329</v>
      </c>
      <c r="AB220" t="s">
        <v>65</v>
      </c>
      <c r="AC220" s="46">
        <f t="shared" si="15"/>
        <v>45110</v>
      </c>
      <c r="AD220" s="47" t="str">
        <f>IFERROR(AVERAGEIFS(OSA!$U:$U,OSA!$C:$C,$AA220,OSA!$D:$D,$AB220)," ")</f>
        <v xml:space="preserve"> </v>
      </c>
      <c r="AE220" s="42" t="str">
        <f t="shared" si="13"/>
        <v xml:space="preserve"> </v>
      </c>
    </row>
    <row r="221" spans="9:31" x14ac:dyDescent="0.35">
      <c r="N221" t="s">
        <v>120</v>
      </c>
      <c r="O221" t="s">
        <v>17</v>
      </c>
      <c r="P221" t="s">
        <v>2305</v>
      </c>
      <c r="Q221" t="s">
        <v>119</v>
      </c>
      <c r="R221" s="42">
        <f>'By Brand'!H47</f>
        <v>0.71054994388327708</v>
      </c>
      <c r="S221" t="s">
        <v>3047</v>
      </c>
      <c r="AA221" t="s">
        <v>2329</v>
      </c>
      <c r="AB221" t="s">
        <v>119</v>
      </c>
      <c r="AC221" s="46">
        <f t="shared" si="15"/>
        <v>45110</v>
      </c>
      <c r="AD221" s="47" t="str">
        <f>IFERROR(AVERAGEIFS(OSA!$U:$U,OSA!$C:$C,$AA221,OSA!$D:$D,$AB221)," ")</f>
        <v xml:space="preserve"> </v>
      </c>
      <c r="AE221" s="42" t="str">
        <f t="shared" si="13"/>
        <v xml:space="preserve"> </v>
      </c>
    </row>
    <row r="222" spans="9:31" x14ac:dyDescent="0.35">
      <c r="N222" t="s">
        <v>194</v>
      </c>
      <c r="O222" t="s">
        <v>17</v>
      </c>
      <c r="P222" t="s">
        <v>2305</v>
      </c>
      <c r="Q222" t="s">
        <v>193</v>
      </c>
      <c r="R222" s="42">
        <f>'By Brand'!H48</f>
        <v>0.8236914600550963</v>
      </c>
      <c r="S222" t="s">
        <v>3047</v>
      </c>
      <c r="AA222" t="s">
        <v>2329</v>
      </c>
      <c r="AB222" t="s">
        <v>193</v>
      </c>
      <c r="AC222" s="46">
        <f t="shared" si="15"/>
        <v>45110</v>
      </c>
      <c r="AD222" s="47" t="str">
        <f>IFERROR(AVERAGEIFS(OSA!$U:$U,OSA!$C:$C,$AA222,OSA!$D:$D,$AB222)," ")</f>
        <v xml:space="preserve"> </v>
      </c>
      <c r="AE222" s="42" t="str">
        <f t="shared" si="13"/>
        <v xml:space="preserve"> </v>
      </c>
    </row>
    <row r="223" spans="9:31" x14ac:dyDescent="0.35">
      <c r="J223" s="1"/>
      <c r="K223" s="42"/>
      <c r="N223" t="s">
        <v>194</v>
      </c>
      <c r="O223" t="s">
        <v>17</v>
      </c>
      <c r="P223" t="s">
        <v>2305</v>
      </c>
      <c r="Q223" t="s">
        <v>248</v>
      </c>
      <c r="R223" s="42">
        <f>'By Brand'!H49</f>
        <v>0.82608695652173914</v>
      </c>
      <c r="S223" t="s">
        <v>3047</v>
      </c>
      <c r="AA223" t="s">
        <v>2329</v>
      </c>
      <c r="AB223" t="s">
        <v>248</v>
      </c>
      <c r="AC223" s="46">
        <f t="shared" si="15"/>
        <v>45110</v>
      </c>
      <c r="AD223" s="47" t="str">
        <f>IFERROR(AVERAGEIFS(OSA!$U:$U,OSA!$C:$C,$AA223,OSA!$D:$D,$AB223)," ")</f>
        <v xml:space="preserve"> </v>
      </c>
      <c r="AE223" s="42" t="str">
        <f t="shared" si="13"/>
        <v xml:space="preserve"> </v>
      </c>
    </row>
    <row r="224" spans="9:31" x14ac:dyDescent="0.35">
      <c r="J224" s="1"/>
      <c r="K224" s="42"/>
      <c r="N224" t="s">
        <v>295</v>
      </c>
      <c r="O224" t="s">
        <v>17</v>
      </c>
      <c r="P224" t="s">
        <v>2305</v>
      </c>
      <c r="Q224" t="s">
        <v>294</v>
      </c>
      <c r="R224" s="42" t="str">
        <f>'By Brand'!H50</f>
        <v xml:space="preserve"> </v>
      </c>
      <c r="S224" t="s">
        <v>3047</v>
      </c>
      <c r="AA224" t="s">
        <v>2329</v>
      </c>
      <c r="AB224" t="s">
        <v>294</v>
      </c>
      <c r="AC224" s="46">
        <f t="shared" si="15"/>
        <v>45110</v>
      </c>
      <c r="AD224" s="47" t="str">
        <f>IFERROR(AVERAGEIFS(OSA!$U:$U,OSA!$C:$C,$AA224,OSA!$D:$D,$AB224)," ")</f>
        <v xml:space="preserve"> </v>
      </c>
      <c r="AE224" s="42" t="str">
        <f t="shared" si="13"/>
        <v xml:space="preserve"> </v>
      </c>
    </row>
    <row r="225" spans="9:31" x14ac:dyDescent="0.35">
      <c r="J225" s="1"/>
      <c r="K225" s="42"/>
      <c r="N225" t="s">
        <v>406</v>
      </c>
      <c r="O225" t="s">
        <v>17</v>
      </c>
      <c r="P225" t="s">
        <v>2305</v>
      </c>
      <c r="Q225" t="s">
        <v>405</v>
      </c>
      <c r="R225" s="42">
        <f>'By Brand'!H51</f>
        <v>0.92181818181818187</v>
      </c>
      <c r="S225" t="s">
        <v>3047</v>
      </c>
      <c r="AA225" t="s">
        <v>2329</v>
      </c>
      <c r="AB225" t="s">
        <v>405</v>
      </c>
      <c r="AC225" s="46">
        <f t="shared" si="15"/>
        <v>45110</v>
      </c>
      <c r="AD225" s="47" t="str">
        <f>IFERROR(AVERAGEIFS(OSA!$U:$U,OSA!$C:$C,$AA225,OSA!$D:$D,$AB225)," ")</f>
        <v xml:space="preserve"> </v>
      </c>
      <c r="AE225" s="42" t="str">
        <f t="shared" si="13"/>
        <v xml:space="preserve"> </v>
      </c>
    </row>
    <row r="226" spans="9:31" x14ac:dyDescent="0.35">
      <c r="J226" s="1"/>
      <c r="K226" s="42"/>
      <c r="N226" t="s">
        <v>456</v>
      </c>
      <c r="O226" t="s">
        <v>17</v>
      </c>
      <c r="P226" t="s">
        <v>2305</v>
      </c>
      <c r="Q226" t="s">
        <v>455</v>
      </c>
      <c r="R226" s="42" t="str">
        <f>'By Brand'!H52</f>
        <v xml:space="preserve"> </v>
      </c>
      <c r="S226" t="s">
        <v>3047</v>
      </c>
      <c r="AA226" t="s">
        <v>2329</v>
      </c>
      <c r="AB226" t="s">
        <v>455</v>
      </c>
      <c r="AC226" s="46">
        <f t="shared" si="15"/>
        <v>45110</v>
      </c>
      <c r="AD226" s="47" t="str">
        <f>IFERROR(AVERAGEIFS(OSA!$U:$U,OSA!$C:$C,$AA226,OSA!$D:$D,$AB226)," ")</f>
        <v xml:space="preserve"> </v>
      </c>
      <c r="AE226" s="42" t="str">
        <f t="shared" si="13"/>
        <v xml:space="preserve"> </v>
      </c>
    </row>
    <row r="227" spans="9:31" x14ac:dyDescent="0.35">
      <c r="J227" s="1"/>
      <c r="K227" s="42"/>
      <c r="N227" t="s">
        <v>194</v>
      </c>
      <c r="O227" t="s">
        <v>17</v>
      </c>
      <c r="P227" t="s">
        <v>2305</v>
      </c>
      <c r="Q227" t="s">
        <v>549</v>
      </c>
      <c r="R227" s="42">
        <f>'By Brand'!H53</f>
        <v>0.8074162679425837</v>
      </c>
      <c r="S227" t="s">
        <v>3047</v>
      </c>
      <c r="AA227" t="s">
        <v>2329</v>
      </c>
      <c r="AB227" t="s">
        <v>549</v>
      </c>
      <c r="AC227" s="46">
        <f t="shared" si="15"/>
        <v>45110</v>
      </c>
      <c r="AD227" s="47" t="str">
        <f>IFERROR(AVERAGEIFS(OSA!$U:$U,OSA!$C:$C,$AA227,OSA!$D:$D,$AB227)," ")</f>
        <v xml:space="preserve"> </v>
      </c>
      <c r="AE227" s="42" t="str">
        <f t="shared" si="13"/>
        <v xml:space="preserve"> </v>
      </c>
    </row>
    <row r="228" spans="9:31" x14ac:dyDescent="0.35">
      <c r="J228" s="1"/>
      <c r="K228" s="42"/>
      <c r="N228" t="s">
        <v>194</v>
      </c>
      <c r="O228" t="s">
        <v>17</v>
      </c>
      <c r="P228" t="s">
        <v>2305</v>
      </c>
      <c r="Q228" t="s">
        <v>650</v>
      </c>
      <c r="R228" s="42">
        <f>'By Brand'!H54</f>
        <v>0.86038961038961037</v>
      </c>
      <c r="S228" t="s">
        <v>3047</v>
      </c>
      <c r="AA228" t="s">
        <v>2329</v>
      </c>
      <c r="AB228" t="s">
        <v>650</v>
      </c>
      <c r="AC228" s="46">
        <f t="shared" si="15"/>
        <v>45110</v>
      </c>
      <c r="AD228" s="47" t="str">
        <f>IFERROR(AVERAGEIFS(OSA!$U:$U,OSA!$C:$C,$AA228,OSA!$D:$D,$AB228)," ")</f>
        <v xml:space="preserve"> </v>
      </c>
      <c r="AE228" s="42" t="str">
        <f t="shared" si="13"/>
        <v xml:space="preserve"> </v>
      </c>
    </row>
    <row r="229" spans="9:31" x14ac:dyDescent="0.35">
      <c r="J229" s="1"/>
      <c r="K229" s="42"/>
      <c r="N229" t="s">
        <v>695</v>
      </c>
      <c r="O229" t="s">
        <v>17</v>
      </c>
      <c r="P229" t="s">
        <v>2305</v>
      </c>
      <c r="Q229" t="s">
        <v>694</v>
      </c>
      <c r="R229" s="42" t="str">
        <f>'By Brand'!H55</f>
        <v xml:space="preserve"> </v>
      </c>
      <c r="S229" t="s">
        <v>3047</v>
      </c>
      <c r="AA229" t="s">
        <v>2329</v>
      </c>
      <c r="AB229" t="s">
        <v>694</v>
      </c>
      <c r="AC229" s="46">
        <f t="shared" si="15"/>
        <v>45110</v>
      </c>
      <c r="AD229" s="47" t="str">
        <f>IFERROR(AVERAGEIFS(OSA!$U:$U,OSA!$C:$C,$AA229,OSA!$D:$D,$AB229)," ")</f>
        <v xml:space="preserve"> </v>
      </c>
      <c r="AE229" s="42" t="str">
        <f t="shared" si="13"/>
        <v xml:space="preserve"> </v>
      </c>
    </row>
    <row r="230" spans="9:31" x14ac:dyDescent="0.35">
      <c r="J230" s="1"/>
      <c r="K230" s="42"/>
      <c r="N230" t="s">
        <v>711</v>
      </c>
      <c r="O230" t="s">
        <v>17</v>
      </c>
      <c r="P230" t="s">
        <v>2305</v>
      </c>
      <c r="Q230" t="s">
        <v>710</v>
      </c>
      <c r="R230" s="42">
        <f>'By Brand'!H56</f>
        <v>0.5</v>
      </c>
      <c r="S230" t="s">
        <v>3047</v>
      </c>
      <c r="AA230" t="s">
        <v>2329</v>
      </c>
      <c r="AB230" t="s">
        <v>710</v>
      </c>
      <c r="AC230" s="46">
        <f t="shared" si="15"/>
        <v>45110</v>
      </c>
      <c r="AD230" s="47" t="str">
        <f>IFERROR(AVERAGEIFS(OSA!$U:$U,OSA!$C:$C,$AA230,OSA!$D:$D,$AB230)," ")</f>
        <v xml:space="preserve"> </v>
      </c>
      <c r="AE230" s="42" t="str">
        <f t="shared" si="13"/>
        <v xml:space="preserve"> </v>
      </c>
    </row>
    <row r="231" spans="9:31" x14ac:dyDescent="0.35">
      <c r="I231" s="195" t="s">
        <v>3044</v>
      </c>
      <c r="J231" s="195" t="s">
        <v>3072</v>
      </c>
      <c r="K231" t="s">
        <v>3075</v>
      </c>
      <c r="N231" t="s">
        <v>20</v>
      </c>
      <c r="O231" t="s">
        <v>17</v>
      </c>
      <c r="P231" t="s">
        <v>2517</v>
      </c>
      <c r="Q231" t="s">
        <v>19</v>
      </c>
      <c r="R231" s="42">
        <f>'By Brand'!H59</f>
        <v>0.97632575757575757</v>
      </c>
      <c r="S231" t="s">
        <v>3047</v>
      </c>
      <c r="AA231" t="s">
        <v>806</v>
      </c>
      <c r="AB231" t="s">
        <v>19</v>
      </c>
      <c r="AC231" s="46">
        <f t="shared" si="15"/>
        <v>45110</v>
      </c>
      <c r="AD231" s="47" t="str">
        <f>IFERROR(AVERAGEIFS(OSA!$U:$U,OSA!$C:$C,$AA231,OSA!$D:$D,$AB231)," ")</f>
        <v xml:space="preserve"> </v>
      </c>
      <c r="AE231" s="42" t="str">
        <f t="shared" si="13"/>
        <v xml:space="preserve"> </v>
      </c>
    </row>
    <row r="232" spans="9:31" x14ac:dyDescent="0.35">
      <c r="I232" t="s">
        <v>1648</v>
      </c>
      <c r="J232" s="1">
        <v>45128</v>
      </c>
      <c r="K232" s="42">
        <v>0</v>
      </c>
      <c r="N232" t="s">
        <v>66</v>
      </c>
      <c r="O232" t="s">
        <v>17</v>
      </c>
      <c r="P232" t="s">
        <v>2517</v>
      </c>
      <c r="Q232" t="s">
        <v>65</v>
      </c>
      <c r="R232" s="42">
        <f>'By Brand'!H60</f>
        <v>0.99702633814783337</v>
      </c>
      <c r="S232" t="s">
        <v>3047</v>
      </c>
      <c r="AA232" t="s">
        <v>806</v>
      </c>
      <c r="AB232" t="s">
        <v>65</v>
      </c>
      <c r="AC232" s="46">
        <f t="shared" si="15"/>
        <v>45110</v>
      </c>
      <c r="AD232" s="47" t="str">
        <f>IFERROR(AVERAGEIFS(OSA!$U:$U,OSA!$C:$C,$AA232,OSA!$D:$D,$AB232)," ")</f>
        <v xml:space="preserve"> </v>
      </c>
      <c r="AE232" s="42" t="str">
        <f t="shared" si="13"/>
        <v xml:space="preserve"> </v>
      </c>
    </row>
    <row r="233" spans="9:31" x14ac:dyDescent="0.35">
      <c r="I233" t="s">
        <v>3078</v>
      </c>
      <c r="K233" s="42">
        <v>0</v>
      </c>
      <c r="N233" t="s">
        <v>120</v>
      </c>
      <c r="O233" t="s">
        <v>17</v>
      </c>
      <c r="P233" t="s">
        <v>2517</v>
      </c>
      <c r="Q233" t="s">
        <v>119</v>
      </c>
      <c r="R233" s="42">
        <f>'By Brand'!H61</f>
        <v>0.99254261363636365</v>
      </c>
      <c r="S233" t="s">
        <v>3047</v>
      </c>
      <c r="AA233" t="s">
        <v>806</v>
      </c>
      <c r="AB233" t="s">
        <v>119</v>
      </c>
      <c r="AC233" s="46">
        <f t="shared" si="15"/>
        <v>45110</v>
      </c>
      <c r="AD233" s="47" t="str">
        <f>IFERROR(AVERAGEIFS(OSA!$U:$U,OSA!$C:$C,$AA233,OSA!$D:$D,$AB233)," ")</f>
        <v xml:space="preserve"> </v>
      </c>
      <c r="AE233" s="42" t="str">
        <f t="shared" si="13"/>
        <v xml:space="preserve"> </v>
      </c>
    </row>
    <row r="234" spans="9:31" x14ac:dyDescent="0.35">
      <c r="N234" t="s">
        <v>194</v>
      </c>
      <c r="O234" t="s">
        <v>17</v>
      </c>
      <c r="P234" t="s">
        <v>2517</v>
      </c>
      <c r="Q234" t="s">
        <v>193</v>
      </c>
      <c r="R234" s="42">
        <f>'By Brand'!H62</f>
        <v>0.98621460506706404</v>
      </c>
      <c r="S234" t="s">
        <v>3047</v>
      </c>
      <c r="AA234" t="s">
        <v>806</v>
      </c>
      <c r="AB234" t="s">
        <v>193</v>
      </c>
      <c r="AC234" s="46">
        <f t="shared" si="15"/>
        <v>45110</v>
      </c>
      <c r="AD234" s="47" t="str">
        <f>IFERROR(AVERAGEIFS(OSA!$U:$U,OSA!$C:$C,$AA234,OSA!$D:$D,$AB234)," ")</f>
        <v xml:space="preserve"> </v>
      </c>
      <c r="AE234" s="42" t="str">
        <f t="shared" si="13"/>
        <v xml:space="preserve"> </v>
      </c>
    </row>
    <row r="235" spans="9:31" x14ac:dyDescent="0.35">
      <c r="N235" t="s">
        <v>194</v>
      </c>
      <c r="O235" t="s">
        <v>17</v>
      </c>
      <c r="P235" t="s">
        <v>2517</v>
      </c>
      <c r="Q235" t="s">
        <v>248</v>
      </c>
      <c r="R235" s="42">
        <f>'By Brand'!H63</f>
        <v>0.99580419580419566</v>
      </c>
      <c r="S235" t="s">
        <v>3047</v>
      </c>
      <c r="AA235" t="s">
        <v>806</v>
      </c>
      <c r="AB235" t="s">
        <v>248</v>
      </c>
      <c r="AC235" s="46">
        <f t="shared" si="15"/>
        <v>45110</v>
      </c>
      <c r="AD235" s="47" t="str">
        <f>IFERROR(AVERAGEIFS(OSA!$U:$U,OSA!$C:$C,$AA235,OSA!$D:$D,$AB235)," ")</f>
        <v xml:space="preserve"> </v>
      </c>
      <c r="AE235" s="42" t="str">
        <f t="shared" si="13"/>
        <v xml:space="preserve"> </v>
      </c>
    </row>
    <row r="236" spans="9:31" x14ac:dyDescent="0.35">
      <c r="N236" t="s">
        <v>295</v>
      </c>
      <c r="O236" t="s">
        <v>17</v>
      </c>
      <c r="P236" t="s">
        <v>2517</v>
      </c>
      <c r="Q236" t="s">
        <v>294</v>
      </c>
      <c r="R236" s="42">
        <f>'By Brand'!H64</f>
        <v>0.99590499590499593</v>
      </c>
      <c r="S236" t="s">
        <v>3047</v>
      </c>
      <c r="AA236" t="s">
        <v>806</v>
      </c>
      <c r="AB236" t="s">
        <v>294</v>
      </c>
      <c r="AC236" s="46">
        <f t="shared" si="15"/>
        <v>45110</v>
      </c>
      <c r="AD236" s="47" t="str">
        <f>IFERROR(AVERAGEIFS(OSA!$U:$U,OSA!$C:$C,$AA236,OSA!$D:$D,$AB236)," ")</f>
        <v xml:space="preserve"> </v>
      </c>
      <c r="AE236" s="42" t="str">
        <f t="shared" si="13"/>
        <v xml:space="preserve"> </v>
      </c>
    </row>
    <row r="237" spans="9:31" x14ac:dyDescent="0.35">
      <c r="N237" t="s">
        <v>406</v>
      </c>
      <c r="O237" t="s">
        <v>17</v>
      </c>
      <c r="P237" t="s">
        <v>2517</v>
      </c>
      <c r="Q237" t="s">
        <v>405</v>
      </c>
      <c r="R237" s="42">
        <f>'By Brand'!H65</f>
        <v>0.99098746081504696</v>
      </c>
      <c r="S237" t="s">
        <v>3047</v>
      </c>
      <c r="AA237" t="s">
        <v>806</v>
      </c>
      <c r="AB237" t="s">
        <v>405</v>
      </c>
      <c r="AC237" s="46">
        <f t="shared" si="15"/>
        <v>45110</v>
      </c>
      <c r="AD237" s="47" t="str">
        <f>IFERROR(AVERAGEIFS(OSA!$U:$U,OSA!$C:$C,$AA237,OSA!$D:$D,$AB237)," ")</f>
        <v xml:space="preserve"> </v>
      </c>
      <c r="AE237" s="42" t="str">
        <f t="shared" si="13"/>
        <v xml:space="preserve"> </v>
      </c>
    </row>
    <row r="238" spans="9:31" x14ac:dyDescent="0.35">
      <c r="N238" t="s">
        <v>456</v>
      </c>
      <c r="O238" t="s">
        <v>17</v>
      </c>
      <c r="P238" t="s">
        <v>2517</v>
      </c>
      <c r="Q238" t="s">
        <v>455</v>
      </c>
      <c r="R238" s="42" t="str">
        <f>'By Brand'!H66</f>
        <v xml:space="preserve"> </v>
      </c>
      <c r="S238" t="s">
        <v>3047</v>
      </c>
      <c r="AA238" t="s">
        <v>806</v>
      </c>
      <c r="AB238" t="s">
        <v>455</v>
      </c>
      <c r="AC238" s="46">
        <f t="shared" si="15"/>
        <v>45110</v>
      </c>
      <c r="AD238" s="47" t="str">
        <f>IFERROR(AVERAGEIFS(OSA!$U:$U,OSA!$C:$C,$AA238,OSA!$D:$D,$AB238)," ")</f>
        <v xml:space="preserve"> </v>
      </c>
      <c r="AE238" s="42" t="str">
        <f t="shared" si="13"/>
        <v xml:space="preserve"> </v>
      </c>
    </row>
    <row r="239" spans="9:31" x14ac:dyDescent="0.35">
      <c r="N239" t="s">
        <v>194</v>
      </c>
      <c r="O239" t="s">
        <v>17</v>
      </c>
      <c r="P239" t="s">
        <v>2517</v>
      </c>
      <c r="Q239" t="s">
        <v>549</v>
      </c>
      <c r="R239" s="42">
        <f>'By Brand'!H67</f>
        <v>0.99810606060606066</v>
      </c>
      <c r="S239" t="s">
        <v>3047</v>
      </c>
      <c r="AA239" t="s">
        <v>806</v>
      </c>
      <c r="AB239" t="s">
        <v>549</v>
      </c>
      <c r="AC239" s="46">
        <f t="shared" si="15"/>
        <v>45110</v>
      </c>
      <c r="AD239" s="47" t="str">
        <f>IFERROR(AVERAGEIFS(OSA!$U:$U,OSA!$C:$C,$AA239,OSA!$D:$D,$AB239)," ")</f>
        <v xml:space="preserve"> </v>
      </c>
      <c r="AE239" s="42" t="str">
        <f t="shared" si="13"/>
        <v xml:space="preserve"> </v>
      </c>
    </row>
    <row r="240" spans="9:31" x14ac:dyDescent="0.35">
      <c r="N240" t="s">
        <v>194</v>
      </c>
      <c r="O240" t="s">
        <v>17</v>
      </c>
      <c r="P240" t="s">
        <v>2517</v>
      </c>
      <c r="Q240" t="s">
        <v>650</v>
      </c>
      <c r="R240" s="42">
        <f>'By Brand'!H68</f>
        <v>0.99413489736070393</v>
      </c>
      <c r="S240" t="s">
        <v>3047</v>
      </c>
      <c r="AA240" t="s">
        <v>806</v>
      </c>
      <c r="AB240" t="s">
        <v>650</v>
      </c>
      <c r="AC240" s="46">
        <f t="shared" si="15"/>
        <v>45110</v>
      </c>
      <c r="AD240" s="47" t="str">
        <f>IFERROR(AVERAGEIFS(OSA!$U:$U,OSA!$C:$C,$AA240,OSA!$D:$D,$AB240)," ")</f>
        <v xml:space="preserve"> </v>
      </c>
      <c r="AE240" s="42" t="str">
        <f t="shared" si="13"/>
        <v xml:space="preserve"> </v>
      </c>
    </row>
    <row r="241" spans="14:31" x14ac:dyDescent="0.35">
      <c r="N241" t="s">
        <v>695</v>
      </c>
      <c r="O241" t="s">
        <v>17</v>
      </c>
      <c r="P241" t="s">
        <v>2517</v>
      </c>
      <c r="Q241" t="s">
        <v>694</v>
      </c>
      <c r="R241" s="42">
        <f>'By Brand'!H69</f>
        <v>0.97727272727272718</v>
      </c>
      <c r="S241" t="s">
        <v>3047</v>
      </c>
      <c r="AA241" t="s">
        <v>806</v>
      </c>
      <c r="AB241" t="s">
        <v>694</v>
      </c>
      <c r="AC241" s="46">
        <f t="shared" si="15"/>
        <v>45110</v>
      </c>
      <c r="AD241" s="47" t="str">
        <f>IFERROR(AVERAGEIFS(OSA!$U:$U,OSA!$C:$C,$AA241,OSA!$D:$D,$AB241)," ")</f>
        <v xml:space="preserve"> </v>
      </c>
      <c r="AE241" s="42" t="str">
        <f t="shared" si="13"/>
        <v xml:space="preserve"> </v>
      </c>
    </row>
    <row r="242" spans="14:31" x14ac:dyDescent="0.35">
      <c r="N242" t="s">
        <v>711</v>
      </c>
      <c r="O242" t="s">
        <v>17</v>
      </c>
      <c r="P242" t="s">
        <v>2517</v>
      </c>
      <c r="Q242" t="s">
        <v>710</v>
      </c>
      <c r="R242" s="42">
        <f>'By Brand'!H70</f>
        <v>0.98863636363636365</v>
      </c>
      <c r="S242" t="s">
        <v>3047</v>
      </c>
      <c r="AA242" t="s">
        <v>806</v>
      </c>
      <c r="AB242" t="s">
        <v>710</v>
      </c>
      <c r="AC242" s="46">
        <f t="shared" si="15"/>
        <v>45110</v>
      </c>
      <c r="AD242" s="47" t="str">
        <f>IFERROR(AVERAGEIFS(OSA!$U:$U,OSA!$C:$C,$AA242,OSA!$D:$D,$AB242)," ")</f>
        <v xml:space="preserve"> </v>
      </c>
      <c r="AE242" s="42" t="str">
        <f t="shared" si="13"/>
        <v xml:space="preserve"> </v>
      </c>
    </row>
    <row r="243" spans="14:31" x14ac:dyDescent="0.35">
      <c r="N243" t="s">
        <v>20</v>
      </c>
      <c r="O243" t="s">
        <v>17</v>
      </c>
      <c r="P243" t="s">
        <v>2657</v>
      </c>
      <c r="Q243" t="s">
        <v>19</v>
      </c>
      <c r="R243" s="42">
        <f>'By Brand'!H73</f>
        <v>1</v>
      </c>
      <c r="S243" t="s">
        <v>3047</v>
      </c>
      <c r="AA243" t="s">
        <v>2517</v>
      </c>
      <c r="AB243" t="s">
        <v>19</v>
      </c>
      <c r="AC243" s="46">
        <f t="shared" si="15"/>
        <v>45110</v>
      </c>
      <c r="AD243" s="47" t="str">
        <f>IFERROR(AVERAGEIFS(OSA!$U:$U,OSA!$C:$C,$AA243,OSA!$D:$D,$AB243)," ")</f>
        <v xml:space="preserve"> </v>
      </c>
      <c r="AE243" s="42" t="str">
        <f t="shared" si="13"/>
        <v xml:space="preserve"> </v>
      </c>
    </row>
    <row r="244" spans="14:31" x14ac:dyDescent="0.35">
      <c r="N244" t="s">
        <v>66</v>
      </c>
      <c r="O244" t="s">
        <v>17</v>
      </c>
      <c r="P244" t="s">
        <v>2657</v>
      </c>
      <c r="Q244" t="s">
        <v>65</v>
      </c>
      <c r="R244" s="42">
        <f>'By Brand'!H74</f>
        <v>1</v>
      </c>
      <c r="S244" t="s">
        <v>3047</v>
      </c>
      <c r="AA244" t="s">
        <v>2517</v>
      </c>
      <c r="AB244" t="s">
        <v>65</v>
      </c>
      <c r="AC244" s="46">
        <f t="shared" si="15"/>
        <v>45110</v>
      </c>
      <c r="AD244" s="47" t="str">
        <f>IFERROR(AVERAGEIFS(OSA!$U:$U,OSA!$C:$C,$AA244,OSA!$D:$D,$AB244)," ")</f>
        <v xml:space="preserve"> </v>
      </c>
      <c r="AE244" s="42" t="str">
        <f t="shared" si="13"/>
        <v xml:space="preserve"> </v>
      </c>
    </row>
    <row r="245" spans="14:31" x14ac:dyDescent="0.35">
      <c r="N245" t="s">
        <v>120</v>
      </c>
      <c r="O245" t="s">
        <v>17</v>
      </c>
      <c r="P245" t="s">
        <v>2657</v>
      </c>
      <c r="Q245" t="s">
        <v>119</v>
      </c>
      <c r="R245" s="42">
        <f>'By Brand'!H75</f>
        <v>0.99188311688311692</v>
      </c>
      <c r="S245" t="s">
        <v>3047</v>
      </c>
      <c r="AA245" t="s">
        <v>2517</v>
      </c>
      <c r="AB245" t="s">
        <v>119</v>
      </c>
      <c r="AC245" s="46">
        <f t="shared" si="15"/>
        <v>45110</v>
      </c>
      <c r="AD245" s="47" t="str">
        <f>IFERROR(AVERAGEIFS(OSA!$U:$U,OSA!$C:$C,$AA245,OSA!$D:$D,$AB245)," ")</f>
        <v xml:space="preserve"> </v>
      </c>
      <c r="AE245" s="42" t="str">
        <f t="shared" si="13"/>
        <v xml:space="preserve"> </v>
      </c>
    </row>
    <row r="246" spans="14:31" x14ac:dyDescent="0.35">
      <c r="N246" t="s">
        <v>194</v>
      </c>
      <c r="O246" t="s">
        <v>17</v>
      </c>
      <c r="P246" t="s">
        <v>2657</v>
      </c>
      <c r="Q246" t="s">
        <v>193</v>
      </c>
      <c r="R246" s="42">
        <f>'By Brand'!H76</f>
        <v>0.99656946826758142</v>
      </c>
      <c r="S246" t="s">
        <v>3047</v>
      </c>
      <c r="AA246" t="s">
        <v>2517</v>
      </c>
      <c r="AB246" t="s">
        <v>193</v>
      </c>
      <c r="AC246" s="46">
        <f t="shared" si="15"/>
        <v>45110</v>
      </c>
      <c r="AD246" s="47" t="str">
        <f>IFERROR(AVERAGEIFS(OSA!$U:$U,OSA!$C:$C,$AA246,OSA!$D:$D,$AB246)," ")</f>
        <v xml:space="preserve"> </v>
      </c>
      <c r="AE246" s="42" t="str">
        <f t="shared" si="13"/>
        <v xml:space="preserve"> </v>
      </c>
    </row>
    <row r="247" spans="14:31" x14ac:dyDescent="0.35">
      <c r="N247" t="s">
        <v>194</v>
      </c>
      <c r="O247" t="s">
        <v>17</v>
      </c>
      <c r="P247" t="s">
        <v>2657</v>
      </c>
      <c r="Q247" t="s">
        <v>248</v>
      </c>
      <c r="R247" s="42">
        <f>'By Brand'!H77</f>
        <v>1</v>
      </c>
      <c r="S247" t="s">
        <v>3047</v>
      </c>
      <c r="AA247" t="s">
        <v>2517</v>
      </c>
      <c r="AB247" t="s">
        <v>248</v>
      </c>
      <c r="AC247" s="46">
        <f t="shared" si="15"/>
        <v>45110</v>
      </c>
      <c r="AD247" s="47" t="str">
        <f>IFERROR(AVERAGEIFS(OSA!$U:$U,OSA!$C:$C,$AA247,OSA!$D:$D,$AB247)," ")</f>
        <v xml:space="preserve"> </v>
      </c>
      <c r="AE247" s="42" t="str">
        <f t="shared" si="13"/>
        <v xml:space="preserve"> </v>
      </c>
    </row>
    <row r="248" spans="14:31" x14ac:dyDescent="0.35">
      <c r="N248" t="s">
        <v>295</v>
      </c>
      <c r="O248" t="s">
        <v>17</v>
      </c>
      <c r="P248" t="s">
        <v>2657</v>
      </c>
      <c r="Q248" t="s">
        <v>294</v>
      </c>
      <c r="R248" s="42">
        <f>'By Brand'!H78</f>
        <v>0.99868247694334644</v>
      </c>
      <c r="S248" t="s">
        <v>3047</v>
      </c>
      <c r="AA248" t="s">
        <v>2517</v>
      </c>
      <c r="AB248" t="s">
        <v>294</v>
      </c>
      <c r="AC248" s="46">
        <f t="shared" si="15"/>
        <v>45110</v>
      </c>
      <c r="AD248" s="47" t="str">
        <f>IFERROR(AVERAGEIFS(OSA!$U:$U,OSA!$C:$C,$AA248,OSA!$D:$D,$AB248)," ")</f>
        <v xml:space="preserve"> </v>
      </c>
      <c r="AE248" s="42" t="str">
        <f t="shared" si="13"/>
        <v xml:space="preserve"> </v>
      </c>
    </row>
    <row r="249" spans="14:31" x14ac:dyDescent="0.35">
      <c r="N249" t="s">
        <v>406</v>
      </c>
      <c r="O249" t="s">
        <v>17</v>
      </c>
      <c r="P249" t="s">
        <v>2657</v>
      </c>
      <c r="Q249" t="s">
        <v>405</v>
      </c>
      <c r="R249" s="42">
        <f>'By Brand'!H79</f>
        <v>1</v>
      </c>
      <c r="S249" t="s">
        <v>3047</v>
      </c>
      <c r="AA249" t="s">
        <v>2517</v>
      </c>
      <c r="AB249" t="s">
        <v>405</v>
      </c>
      <c r="AC249" s="46">
        <f t="shared" si="15"/>
        <v>45110</v>
      </c>
      <c r="AD249" s="47" t="str">
        <f>IFERROR(AVERAGEIFS(OSA!$U:$U,OSA!$C:$C,$AA249,OSA!$D:$D,$AB249)," ")</f>
        <v xml:space="preserve"> </v>
      </c>
      <c r="AE249" s="42" t="str">
        <f t="shared" si="13"/>
        <v xml:space="preserve"> </v>
      </c>
    </row>
    <row r="250" spans="14:31" x14ac:dyDescent="0.35">
      <c r="N250" t="s">
        <v>456</v>
      </c>
      <c r="O250" t="s">
        <v>17</v>
      </c>
      <c r="P250" t="s">
        <v>2657</v>
      </c>
      <c r="Q250" t="s">
        <v>455</v>
      </c>
      <c r="R250" s="42" t="str">
        <f>'By Brand'!H80</f>
        <v xml:space="preserve"> </v>
      </c>
      <c r="S250" t="s">
        <v>3047</v>
      </c>
      <c r="AA250" t="s">
        <v>2517</v>
      </c>
      <c r="AB250" t="s">
        <v>455</v>
      </c>
      <c r="AC250" s="46">
        <f t="shared" si="15"/>
        <v>45110</v>
      </c>
      <c r="AD250" s="47" t="str">
        <f>IFERROR(AVERAGEIFS(OSA!$U:$U,OSA!$C:$C,$AA250,OSA!$D:$D,$AB250)," ")</f>
        <v xml:space="preserve"> </v>
      </c>
      <c r="AE250" s="42" t="str">
        <f t="shared" si="13"/>
        <v xml:space="preserve"> </v>
      </c>
    </row>
    <row r="251" spans="14:31" x14ac:dyDescent="0.35">
      <c r="N251" t="s">
        <v>194</v>
      </c>
      <c r="O251" t="s">
        <v>17</v>
      </c>
      <c r="P251" t="s">
        <v>2657</v>
      </c>
      <c r="Q251" t="s">
        <v>549</v>
      </c>
      <c r="R251" s="42">
        <f>'By Brand'!H81</f>
        <v>0.99780941949616642</v>
      </c>
      <c r="S251" t="s">
        <v>3047</v>
      </c>
      <c r="AA251" t="s">
        <v>2517</v>
      </c>
      <c r="AB251" t="s">
        <v>549</v>
      </c>
      <c r="AC251" s="46">
        <f t="shared" si="15"/>
        <v>45110</v>
      </c>
      <c r="AD251" s="47" t="str">
        <f>IFERROR(AVERAGEIFS(OSA!$U:$U,OSA!$C:$C,$AA251,OSA!$D:$D,$AB251)," ")</f>
        <v xml:space="preserve"> </v>
      </c>
      <c r="AE251" s="42" t="str">
        <f t="shared" si="13"/>
        <v xml:space="preserve"> </v>
      </c>
    </row>
    <row r="252" spans="14:31" x14ac:dyDescent="0.35">
      <c r="N252" t="s">
        <v>194</v>
      </c>
      <c r="O252" t="s">
        <v>17</v>
      </c>
      <c r="P252" t="s">
        <v>2657</v>
      </c>
      <c r="Q252" t="s">
        <v>650</v>
      </c>
      <c r="R252" s="42">
        <f>'By Brand'!H82</f>
        <v>1</v>
      </c>
      <c r="S252" t="s">
        <v>3047</v>
      </c>
      <c r="AA252" t="s">
        <v>2517</v>
      </c>
      <c r="AB252" t="s">
        <v>650</v>
      </c>
      <c r="AC252" s="46">
        <f t="shared" si="15"/>
        <v>45110</v>
      </c>
      <c r="AD252" s="47" t="str">
        <f>IFERROR(AVERAGEIFS(OSA!$U:$U,OSA!$C:$C,$AA252,OSA!$D:$D,$AB252)," ")</f>
        <v xml:space="preserve"> </v>
      </c>
      <c r="AE252" s="42" t="str">
        <f t="shared" si="13"/>
        <v xml:space="preserve"> </v>
      </c>
    </row>
    <row r="253" spans="14:31" x14ac:dyDescent="0.35">
      <c r="N253" t="s">
        <v>695</v>
      </c>
      <c r="O253" t="s">
        <v>17</v>
      </c>
      <c r="P253" t="s">
        <v>2657</v>
      </c>
      <c r="Q253" t="s">
        <v>694</v>
      </c>
      <c r="R253" s="42">
        <f>'By Brand'!H83</f>
        <v>1</v>
      </c>
      <c r="S253" t="s">
        <v>3047</v>
      </c>
      <c r="AA253" t="s">
        <v>2517</v>
      </c>
      <c r="AB253" t="s">
        <v>694</v>
      </c>
      <c r="AC253" s="46">
        <f t="shared" si="15"/>
        <v>45110</v>
      </c>
      <c r="AD253" s="47" t="str">
        <f>IFERROR(AVERAGEIFS(OSA!$U:$U,OSA!$C:$C,$AA253,OSA!$D:$D,$AB253)," ")</f>
        <v xml:space="preserve"> </v>
      </c>
      <c r="AE253" s="42" t="str">
        <f t="shared" si="13"/>
        <v xml:space="preserve"> </v>
      </c>
    </row>
    <row r="254" spans="14:31" x14ac:dyDescent="0.35">
      <c r="N254" t="s">
        <v>711</v>
      </c>
      <c r="O254" t="s">
        <v>17</v>
      </c>
      <c r="P254" t="s">
        <v>2657</v>
      </c>
      <c r="Q254" t="s">
        <v>710</v>
      </c>
      <c r="R254" s="42">
        <f>'By Brand'!H84</f>
        <v>1</v>
      </c>
      <c r="S254" t="s">
        <v>3047</v>
      </c>
      <c r="AA254" t="s">
        <v>2517</v>
      </c>
      <c r="AB254" t="s">
        <v>710</v>
      </c>
      <c r="AC254" s="46">
        <f t="shared" si="15"/>
        <v>45110</v>
      </c>
      <c r="AD254" s="47" t="str">
        <f>IFERROR(AVERAGEIFS(OSA!$U:$U,OSA!$C:$C,$AA254,OSA!$D:$D,$AB254)," ")</f>
        <v xml:space="preserve"> </v>
      </c>
      <c r="AE254" s="42" t="str">
        <f t="shared" si="13"/>
        <v xml:space="preserve"> </v>
      </c>
    </row>
    <row r="255" spans="14:31" x14ac:dyDescent="0.35">
      <c r="AA255" t="s">
        <v>1648</v>
      </c>
      <c r="AB255" t="s">
        <v>19</v>
      </c>
      <c r="AC255" s="46">
        <f t="shared" si="15"/>
        <v>45111</v>
      </c>
      <c r="AD255" s="47" t="str">
        <f>IFERROR(AVERAGEIFS(OSA!$V:$V,OSA!$C:$C,$AA255,OSA!$D:$D,$AB255)," ")</f>
        <v xml:space="preserve"> </v>
      </c>
      <c r="AE255" s="42" t="str">
        <f t="shared" si="13"/>
        <v xml:space="preserve"> </v>
      </c>
    </row>
    <row r="256" spans="14:31" x14ac:dyDescent="0.35">
      <c r="N256" s="195" t="s">
        <v>3044</v>
      </c>
      <c r="O256" s="195" t="s">
        <v>2</v>
      </c>
      <c r="P256" s="195" t="s">
        <v>3074</v>
      </c>
      <c r="Q256" t="s">
        <v>3075</v>
      </c>
      <c r="AA256" t="s">
        <v>1648</v>
      </c>
      <c r="AB256" t="s">
        <v>65</v>
      </c>
      <c r="AC256" s="46">
        <f t="shared" si="15"/>
        <v>45111</v>
      </c>
      <c r="AD256" s="47">
        <f>IFERROR(AVERAGEIFS(OSA!$V:$V,OSA!$C:$C,$AA256,OSA!$D:$D,$AB256)," ")</f>
        <v>0.98198198198198194</v>
      </c>
      <c r="AE256" s="42">
        <f t="shared" si="13"/>
        <v>1.8018018018018056E-2</v>
      </c>
    </row>
    <row r="257" spans="14:31" x14ac:dyDescent="0.35">
      <c r="N257" t="s">
        <v>806</v>
      </c>
      <c r="O257" t="s">
        <v>294</v>
      </c>
      <c r="P257" t="s">
        <v>3047</v>
      </c>
      <c r="Q257" s="42">
        <v>0</v>
      </c>
      <c r="AA257" t="s">
        <v>1648</v>
      </c>
      <c r="AB257" t="s">
        <v>119</v>
      </c>
      <c r="AC257" s="46">
        <f t="shared" si="15"/>
        <v>45111</v>
      </c>
      <c r="AD257" s="47">
        <f>IFERROR(AVERAGEIFS(OSA!$V:$V,OSA!$C:$C,$AA257,OSA!$D:$D,$AB257)," ")</f>
        <v>0.9</v>
      </c>
      <c r="AE257" s="42">
        <f t="shared" si="13"/>
        <v>9.9999999999999978E-2</v>
      </c>
    </row>
    <row r="258" spans="14:31" x14ac:dyDescent="0.35">
      <c r="N258" t="s">
        <v>3078</v>
      </c>
      <c r="Q258" s="42">
        <v>0</v>
      </c>
      <c r="AA258" t="s">
        <v>1648</v>
      </c>
      <c r="AB258" t="s">
        <v>193</v>
      </c>
      <c r="AC258" s="46">
        <f t="shared" si="15"/>
        <v>45111</v>
      </c>
      <c r="AD258" s="47">
        <f>IFERROR(AVERAGEIFS(OSA!$V:$V,OSA!$C:$C,$AA258,OSA!$D:$D,$AB258)," ")</f>
        <v>0.92</v>
      </c>
      <c r="AE258" s="42">
        <f t="shared" si="13"/>
        <v>7.999999999999996E-2</v>
      </c>
    </row>
    <row r="259" spans="14:31" x14ac:dyDescent="0.35">
      <c r="AA259" t="s">
        <v>1648</v>
      </c>
      <c r="AB259" t="s">
        <v>248</v>
      </c>
      <c r="AC259" s="46">
        <f t="shared" si="15"/>
        <v>45111</v>
      </c>
      <c r="AD259" s="47">
        <f>IFERROR(AVERAGEIFS(OSA!$V:$V,OSA!$C:$C,$AA259,OSA!$D:$D,$AB259)," ")</f>
        <v>0.97368421052631582</v>
      </c>
      <c r="AE259" s="42">
        <f t="shared" si="13"/>
        <v>2.6315789473684181E-2</v>
      </c>
    </row>
    <row r="260" spans="14:31" x14ac:dyDescent="0.35">
      <c r="AA260" t="s">
        <v>1648</v>
      </c>
      <c r="AB260" t="s">
        <v>294</v>
      </c>
      <c r="AC260" s="46">
        <f t="shared" si="15"/>
        <v>45111</v>
      </c>
      <c r="AD260" s="47">
        <f>IFERROR(AVERAGEIFS(OSA!$V:$V,OSA!$C:$C,$AA260,OSA!$D:$D,$AB260)," ")</f>
        <v>0.96511627906976749</v>
      </c>
      <c r="AE260" s="42">
        <f t="shared" ref="AE260:AE323" si="16">IFERROR(1-(AD260)," ")</f>
        <v>3.4883720930232509E-2</v>
      </c>
    </row>
    <row r="261" spans="14:31" x14ac:dyDescent="0.35">
      <c r="AA261" t="s">
        <v>1648</v>
      </c>
      <c r="AB261" t="s">
        <v>405</v>
      </c>
      <c r="AC261" s="46">
        <f t="shared" si="15"/>
        <v>45111</v>
      </c>
      <c r="AD261" s="47">
        <f>IFERROR(AVERAGEIFS(OSA!$V:$V,OSA!$C:$C,$AA261,OSA!$D:$D,$AB261)," ")</f>
        <v>0.95833333333333337</v>
      </c>
      <c r="AE261" s="42">
        <f t="shared" si="16"/>
        <v>4.166666666666663E-2</v>
      </c>
    </row>
    <row r="262" spans="14:31" x14ac:dyDescent="0.35">
      <c r="AA262" t="s">
        <v>1648</v>
      </c>
      <c r="AB262" t="s">
        <v>455</v>
      </c>
      <c r="AC262" s="46">
        <f t="shared" si="15"/>
        <v>45111</v>
      </c>
      <c r="AD262" s="47" t="str">
        <f>IFERROR(AVERAGEIFS(OSA!$V:$V,OSA!$C:$C,$AA262,OSA!$D:$D,$AB262)," ")</f>
        <v xml:space="preserve"> </v>
      </c>
      <c r="AE262" s="42" t="str">
        <f t="shared" si="16"/>
        <v xml:space="preserve"> </v>
      </c>
    </row>
    <row r="263" spans="14:31" x14ac:dyDescent="0.35">
      <c r="AA263" t="s">
        <v>1648</v>
      </c>
      <c r="AB263" t="s">
        <v>549</v>
      </c>
      <c r="AC263" s="46">
        <f t="shared" si="15"/>
        <v>45111</v>
      </c>
      <c r="AD263" s="47">
        <f>IFERROR(AVERAGEIFS(OSA!$V:$V,OSA!$C:$C,$AA263,OSA!$D:$D,$AB263)," ")</f>
        <v>0.93220338983050843</v>
      </c>
      <c r="AE263" s="42">
        <f t="shared" si="16"/>
        <v>6.7796610169491567E-2</v>
      </c>
    </row>
    <row r="264" spans="14:31" x14ac:dyDescent="0.35">
      <c r="AA264" t="s">
        <v>1648</v>
      </c>
      <c r="AB264" t="s">
        <v>650</v>
      </c>
      <c r="AC264" s="46">
        <f t="shared" si="15"/>
        <v>45111</v>
      </c>
      <c r="AD264" s="47">
        <f>IFERROR(AVERAGEIFS(OSA!$V:$V,OSA!$C:$C,$AA264,OSA!$D:$D,$AB264)," ")</f>
        <v>0.97142857142857142</v>
      </c>
      <c r="AE264" s="42">
        <f t="shared" si="16"/>
        <v>2.8571428571428581E-2</v>
      </c>
    </row>
    <row r="265" spans="14:31" x14ac:dyDescent="0.35">
      <c r="AA265" t="s">
        <v>1648</v>
      </c>
      <c r="AB265" t="s">
        <v>694</v>
      </c>
      <c r="AC265" s="46">
        <f t="shared" si="15"/>
        <v>45111</v>
      </c>
      <c r="AD265" s="47">
        <f>IFERROR(AVERAGEIFS(OSA!$V:$V,OSA!$C:$C,$AA265,OSA!$D:$D,$AB265)," ")</f>
        <v>1</v>
      </c>
      <c r="AE265" s="42">
        <f t="shared" si="16"/>
        <v>0</v>
      </c>
    </row>
    <row r="266" spans="14:31" x14ac:dyDescent="0.35">
      <c r="AA266" t="s">
        <v>1648</v>
      </c>
      <c r="AB266" t="s">
        <v>710</v>
      </c>
      <c r="AC266" s="46">
        <f t="shared" si="15"/>
        <v>45111</v>
      </c>
      <c r="AD266" s="47">
        <f>IFERROR(AVERAGEIFS(OSA!$V:$V,OSA!$C:$C,$AA266,OSA!$D:$D,$AB266)," ")</f>
        <v>1</v>
      </c>
      <c r="AE266" s="42">
        <f t="shared" si="16"/>
        <v>0</v>
      </c>
    </row>
    <row r="267" spans="14:31" x14ac:dyDescent="0.35">
      <c r="AA267" t="s">
        <v>2305</v>
      </c>
      <c r="AB267" t="s">
        <v>19</v>
      </c>
      <c r="AC267" s="46">
        <f t="shared" si="15"/>
        <v>45111</v>
      </c>
      <c r="AD267" s="47" t="str">
        <f>IFERROR(AVERAGEIFS(OSA!$V:$V,OSA!$C:$C,$AA267,OSA!$D:$D,$AB267)," ")</f>
        <v xml:space="preserve"> </v>
      </c>
      <c r="AE267" s="42" t="str">
        <f t="shared" si="16"/>
        <v xml:space="preserve"> </v>
      </c>
    </row>
    <row r="268" spans="14:31" x14ac:dyDescent="0.35">
      <c r="AA268" t="s">
        <v>2305</v>
      </c>
      <c r="AB268" t="s">
        <v>65</v>
      </c>
      <c r="AC268" s="46">
        <f t="shared" si="15"/>
        <v>45111</v>
      </c>
      <c r="AD268" s="47">
        <f>IFERROR(AVERAGEIFS(OSA!$V:$V,OSA!$C:$C,$AA268,OSA!$D:$D,$AB268)," ")</f>
        <v>0.2857142857142857</v>
      </c>
      <c r="AE268" s="42">
        <f t="shared" si="16"/>
        <v>0.7142857142857143</v>
      </c>
    </row>
    <row r="269" spans="14:31" x14ac:dyDescent="0.35">
      <c r="AA269" t="s">
        <v>2305</v>
      </c>
      <c r="AB269" t="s">
        <v>119</v>
      </c>
      <c r="AC269" s="46">
        <f t="shared" si="15"/>
        <v>45111</v>
      </c>
      <c r="AD269" s="47">
        <f>IFERROR(AVERAGEIFS(OSA!$V:$V,OSA!$C:$C,$AA269,OSA!$D:$D,$AB269)," ")</f>
        <v>0.70454545454545459</v>
      </c>
      <c r="AE269" s="42">
        <f t="shared" si="16"/>
        <v>0.29545454545454541</v>
      </c>
    </row>
    <row r="270" spans="14:31" x14ac:dyDescent="0.35">
      <c r="AA270" t="s">
        <v>2305</v>
      </c>
      <c r="AB270" t="s">
        <v>193</v>
      </c>
      <c r="AC270" s="46">
        <f t="shared" si="15"/>
        <v>45111</v>
      </c>
      <c r="AD270" s="47">
        <f>IFERROR(AVERAGEIFS(OSA!$V:$V,OSA!$C:$C,$AA270,OSA!$D:$D,$AB270)," ")</f>
        <v>0.78787878787878785</v>
      </c>
      <c r="AE270" s="42">
        <f t="shared" si="16"/>
        <v>0.21212121212121215</v>
      </c>
    </row>
    <row r="271" spans="14:31" x14ac:dyDescent="0.35">
      <c r="AA271" t="s">
        <v>2305</v>
      </c>
      <c r="AB271" t="s">
        <v>248</v>
      </c>
      <c r="AC271" s="46">
        <f t="shared" si="15"/>
        <v>45111</v>
      </c>
      <c r="AD271" s="47">
        <f>IFERROR(AVERAGEIFS(OSA!$V:$V,OSA!$C:$C,$AA271,OSA!$D:$D,$AB271)," ")</f>
        <v>0.82608695652173914</v>
      </c>
      <c r="AE271" s="42">
        <f t="shared" si="16"/>
        <v>0.17391304347826086</v>
      </c>
    </row>
    <row r="272" spans="14:31" x14ac:dyDescent="0.35">
      <c r="AA272" t="s">
        <v>2305</v>
      </c>
      <c r="AB272" t="s">
        <v>294</v>
      </c>
      <c r="AC272" s="46">
        <f t="shared" si="15"/>
        <v>45111</v>
      </c>
      <c r="AD272" s="47" t="str">
        <f>IFERROR(AVERAGEIFS(OSA!$V:$V,OSA!$C:$C,$AA272,OSA!$D:$D,$AB272)," ")</f>
        <v xml:space="preserve"> </v>
      </c>
      <c r="AE272" s="42" t="str">
        <f t="shared" si="16"/>
        <v xml:space="preserve"> </v>
      </c>
    </row>
    <row r="273" spans="27:31" x14ac:dyDescent="0.35">
      <c r="AA273" t="s">
        <v>2305</v>
      </c>
      <c r="AB273" t="s">
        <v>405</v>
      </c>
      <c r="AC273" s="46">
        <f t="shared" si="15"/>
        <v>45111</v>
      </c>
      <c r="AD273" s="47">
        <f>IFERROR(AVERAGEIFS(OSA!$V:$V,OSA!$C:$C,$AA273,OSA!$D:$D,$AB273)," ")</f>
        <v>0.92</v>
      </c>
      <c r="AE273" s="42">
        <f t="shared" si="16"/>
        <v>7.999999999999996E-2</v>
      </c>
    </row>
    <row r="274" spans="27:31" x14ac:dyDescent="0.35">
      <c r="AA274" t="s">
        <v>2305</v>
      </c>
      <c r="AB274" t="s">
        <v>455</v>
      </c>
      <c r="AC274" s="46">
        <f t="shared" si="15"/>
        <v>45111</v>
      </c>
      <c r="AD274" s="47" t="str">
        <f>IFERROR(AVERAGEIFS(OSA!$V:$V,OSA!$C:$C,$AA274,OSA!$D:$D,$AB274)," ")</f>
        <v xml:space="preserve"> </v>
      </c>
      <c r="AE274" s="42" t="str">
        <f t="shared" si="16"/>
        <v xml:space="preserve"> </v>
      </c>
    </row>
    <row r="275" spans="27:31" x14ac:dyDescent="0.35">
      <c r="AA275" t="s">
        <v>2305</v>
      </c>
      <c r="AB275" t="s">
        <v>549</v>
      </c>
      <c r="AC275" s="46">
        <f t="shared" si="15"/>
        <v>45111</v>
      </c>
      <c r="AD275" s="47">
        <f>IFERROR(AVERAGEIFS(OSA!$V:$V,OSA!$C:$C,$AA275,OSA!$D:$D,$AB275)," ")</f>
        <v>0.75</v>
      </c>
      <c r="AE275" s="42">
        <f t="shared" si="16"/>
        <v>0.25</v>
      </c>
    </row>
    <row r="276" spans="27:31" x14ac:dyDescent="0.35">
      <c r="AA276" t="s">
        <v>2305</v>
      </c>
      <c r="AB276" t="s">
        <v>650</v>
      </c>
      <c r="AC276" s="46">
        <f t="shared" si="15"/>
        <v>45111</v>
      </c>
      <c r="AD276" s="47">
        <f>IFERROR(AVERAGEIFS(OSA!$V:$V,OSA!$C:$C,$AA276,OSA!$D:$D,$AB276)," ")</f>
        <v>0.8571428571428571</v>
      </c>
      <c r="AE276" s="42">
        <f t="shared" si="16"/>
        <v>0.1428571428571429</v>
      </c>
    </row>
    <row r="277" spans="27:31" x14ac:dyDescent="0.35">
      <c r="AA277" t="s">
        <v>2305</v>
      </c>
      <c r="AB277" t="s">
        <v>694</v>
      </c>
      <c r="AC277" s="46">
        <f t="shared" si="15"/>
        <v>45111</v>
      </c>
      <c r="AD277" s="47" t="str">
        <f>IFERROR(AVERAGEIFS(OSA!$V:$V,OSA!$C:$C,$AA277,OSA!$D:$D,$AB277)," ")</f>
        <v xml:space="preserve"> </v>
      </c>
      <c r="AE277" s="42" t="str">
        <f t="shared" si="16"/>
        <v xml:space="preserve"> </v>
      </c>
    </row>
    <row r="278" spans="27:31" x14ac:dyDescent="0.35">
      <c r="AA278" t="s">
        <v>2305</v>
      </c>
      <c r="AB278" t="s">
        <v>710</v>
      </c>
      <c r="AC278" s="46">
        <f t="shared" si="15"/>
        <v>45111</v>
      </c>
      <c r="AD278" s="47">
        <f>IFERROR(AVERAGEIFS(OSA!$V:$V,OSA!$C:$C,$AA278,OSA!$D:$D,$AB278)," ")</f>
        <v>0.5</v>
      </c>
      <c r="AE278" s="42">
        <f t="shared" si="16"/>
        <v>0.5</v>
      </c>
    </row>
    <row r="279" spans="27:31" x14ac:dyDescent="0.35">
      <c r="AA279" t="s">
        <v>2657</v>
      </c>
      <c r="AB279" t="s">
        <v>19</v>
      </c>
      <c r="AC279" s="46">
        <f t="shared" si="15"/>
        <v>45111</v>
      </c>
      <c r="AD279" s="47">
        <f ca="1">IFERROR(AVERAGEIFS(OSA!$V:$V,OSA!$C:$C,$AA279,OSA!$D:$D,$AB279)," ")</f>
        <v>1</v>
      </c>
      <c r="AE279" s="42">
        <f t="shared" ca="1" si="16"/>
        <v>0</v>
      </c>
    </row>
    <row r="280" spans="27:31" x14ac:dyDescent="0.35">
      <c r="AA280" t="s">
        <v>2657</v>
      </c>
      <c r="AB280" t="s">
        <v>65</v>
      </c>
      <c r="AC280" s="46">
        <f t="shared" ref="AC280:AC343" si="17">AC196+1</f>
        <v>45111</v>
      </c>
      <c r="AD280" s="47">
        <f ca="1">IFERROR(AVERAGEIFS(OSA!$V:$V,OSA!$C:$C,$AA280,OSA!$D:$D,$AB280)," ")</f>
        <v>1</v>
      </c>
      <c r="AE280" s="42">
        <f t="shared" ca="1" si="16"/>
        <v>0</v>
      </c>
    </row>
    <row r="281" spans="27:31" x14ac:dyDescent="0.35">
      <c r="AA281" t="s">
        <v>2657</v>
      </c>
      <c r="AB281" t="s">
        <v>119</v>
      </c>
      <c r="AC281" s="46">
        <f t="shared" si="17"/>
        <v>45111</v>
      </c>
      <c r="AD281" s="47">
        <f ca="1">IFERROR(AVERAGEIFS(OSA!$V:$V,OSA!$C:$C,$AA281,OSA!$D:$D,$AB281)," ")</f>
        <v>1</v>
      </c>
      <c r="AE281" s="42">
        <f t="shared" ca="1" si="16"/>
        <v>0</v>
      </c>
    </row>
    <row r="282" spans="27:31" x14ac:dyDescent="0.35">
      <c r="AA282" t="s">
        <v>2657</v>
      </c>
      <c r="AB282" t="s">
        <v>193</v>
      </c>
      <c r="AC282" s="46">
        <f t="shared" si="17"/>
        <v>45111</v>
      </c>
      <c r="AD282" s="47">
        <f ca="1">IFERROR(AVERAGEIFS(OSA!$V:$V,OSA!$C:$C,$AA282,OSA!$D:$D,$AB282)," ")</f>
        <v>1</v>
      </c>
      <c r="AE282" s="42">
        <f t="shared" ca="1" si="16"/>
        <v>0</v>
      </c>
    </row>
    <row r="283" spans="27:31" x14ac:dyDescent="0.35">
      <c r="AA283" t="s">
        <v>2657</v>
      </c>
      <c r="AB283" t="s">
        <v>248</v>
      </c>
      <c r="AC283" s="46">
        <f t="shared" si="17"/>
        <v>45111</v>
      </c>
      <c r="AD283" s="47">
        <f ca="1">IFERROR(AVERAGEIFS(OSA!$V:$V,OSA!$C:$C,$AA283,OSA!$D:$D,$AB283)," ")</f>
        <v>1</v>
      </c>
      <c r="AE283" s="42">
        <f t="shared" ca="1" si="16"/>
        <v>0</v>
      </c>
    </row>
    <row r="284" spans="27:31" x14ac:dyDescent="0.35">
      <c r="AA284" t="s">
        <v>2657</v>
      </c>
      <c r="AB284" t="s">
        <v>294</v>
      </c>
      <c r="AC284" s="46">
        <f t="shared" si="17"/>
        <v>45111</v>
      </c>
      <c r="AD284" s="47">
        <f ca="1">IFERROR(AVERAGEIFS(OSA!$V:$V,OSA!$C:$C,$AA284,OSA!$D:$D,$AB284)," ")</f>
        <v>1</v>
      </c>
      <c r="AE284" s="42">
        <f t="shared" ca="1" si="16"/>
        <v>0</v>
      </c>
    </row>
    <row r="285" spans="27:31" x14ac:dyDescent="0.35">
      <c r="AA285" t="s">
        <v>2657</v>
      </c>
      <c r="AB285" t="s">
        <v>405</v>
      </c>
      <c r="AC285" s="46">
        <f t="shared" si="17"/>
        <v>45111</v>
      </c>
      <c r="AD285" s="47">
        <f ca="1">IFERROR(AVERAGEIFS(OSA!$V:$V,OSA!$C:$C,$AA285,OSA!$D:$D,$AB285)," ")</f>
        <v>1</v>
      </c>
      <c r="AE285" s="42">
        <f t="shared" ca="1" si="16"/>
        <v>0</v>
      </c>
    </row>
    <row r="286" spans="27:31" x14ac:dyDescent="0.35">
      <c r="AA286" t="s">
        <v>2657</v>
      </c>
      <c r="AB286" t="s">
        <v>455</v>
      </c>
      <c r="AC286" s="46">
        <f t="shared" si="17"/>
        <v>45111</v>
      </c>
      <c r="AD286" s="47" t="str">
        <f ca="1">IFERROR(AVERAGEIFS(OSA!$V:$V,OSA!$C:$C,$AA286,OSA!$D:$D,$AB286)," ")</f>
        <v xml:space="preserve"> </v>
      </c>
      <c r="AE286" s="42" t="str">
        <f t="shared" ca="1" si="16"/>
        <v xml:space="preserve"> </v>
      </c>
    </row>
    <row r="287" spans="27:31" x14ac:dyDescent="0.35">
      <c r="AA287" t="s">
        <v>2657</v>
      </c>
      <c r="AB287" t="s">
        <v>549</v>
      </c>
      <c r="AC287" s="46">
        <f t="shared" si="17"/>
        <v>45111</v>
      </c>
      <c r="AD287" s="47">
        <f ca="1">IFERROR(AVERAGEIFS(OSA!$V:$V,OSA!$C:$C,$AA287,OSA!$D:$D,$AB287)," ")</f>
        <v>1</v>
      </c>
      <c r="AE287" s="42">
        <f t="shared" ca="1" si="16"/>
        <v>0</v>
      </c>
    </row>
    <row r="288" spans="27:31" x14ac:dyDescent="0.35">
      <c r="AA288" t="s">
        <v>2657</v>
      </c>
      <c r="AB288" t="s">
        <v>650</v>
      </c>
      <c r="AC288" s="46">
        <f t="shared" si="17"/>
        <v>45111</v>
      </c>
      <c r="AD288" s="47">
        <f ca="1">IFERROR(AVERAGEIFS(OSA!$V:$V,OSA!$C:$C,$AA288,OSA!$D:$D,$AB288)," ")</f>
        <v>1</v>
      </c>
      <c r="AE288" s="42">
        <f t="shared" ca="1" si="16"/>
        <v>0</v>
      </c>
    </row>
    <row r="289" spans="27:31" x14ac:dyDescent="0.35">
      <c r="AA289" t="s">
        <v>2657</v>
      </c>
      <c r="AB289" t="s">
        <v>694</v>
      </c>
      <c r="AC289" s="46">
        <f t="shared" si="17"/>
        <v>45111</v>
      </c>
      <c r="AD289" s="47">
        <f ca="1">IFERROR(AVERAGEIFS(OSA!$V:$V,OSA!$C:$C,$AA289,OSA!$D:$D,$AB289)," ")</f>
        <v>1</v>
      </c>
      <c r="AE289" s="42">
        <f t="shared" ca="1" si="16"/>
        <v>0</v>
      </c>
    </row>
    <row r="290" spans="27:31" x14ac:dyDescent="0.35">
      <c r="AA290" t="s">
        <v>2657</v>
      </c>
      <c r="AB290" t="s">
        <v>710</v>
      </c>
      <c r="AC290" s="46">
        <f t="shared" si="17"/>
        <v>45111</v>
      </c>
      <c r="AD290" s="47">
        <f ca="1">IFERROR(AVERAGEIFS(OSA!$V:$V,OSA!$C:$C,$AA290,OSA!$D:$D,$AB290)," ")</f>
        <v>1</v>
      </c>
      <c r="AE290" s="42">
        <f t="shared" ca="1" si="16"/>
        <v>0</v>
      </c>
    </row>
    <row r="291" spans="27:31" x14ac:dyDescent="0.35">
      <c r="AA291" t="s">
        <v>3042</v>
      </c>
      <c r="AB291" t="s">
        <v>19</v>
      </c>
      <c r="AC291" s="46">
        <f t="shared" si="17"/>
        <v>45111</v>
      </c>
      <c r="AD291" s="47" t="str">
        <f>IFERROR(AVERAGEIFS(OSA!$V:$V,OSA!$C:$C,$AA291,OSA!$D:$D,$AB291)," ")</f>
        <v xml:space="preserve"> </v>
      </c>
      <c r="AE291" s="42" t="str">
        <f t="shared" si="16"/>
        <v xml:space="preserve"> </v>
      </c>
    </row>
    <row r="292" spans="27:31" x14ac:dyDescent="0.35">
      <c r="AA292" t="s">
        <v>3042</v>
      </c>
      <c r="AB292" t="s">
        <v>65</v>
      </c>
      <c r="AC292" s="46">
        <f t="shared" si="17"/>
        <v>45111</v>
      </c>
      <c r="AD292" s="47" t="str">
        <f>IFERROR(AVERAGEIFS(OSA!$V:$V,OSA!$C:$C,$AA292,OSA!$D:$D,$AB292)," ")</f>
        <v xml:space="preserve"> </v>
      </c>
      <c r="AE292" s="42" t="str">
        <f t="shared" si="16"/>
        <v xml:space="preserve"> </v>
      </c>
    </row>
    <row r="293" spans="27:31" x14ac:dyDescent="0.35">
      <c r="AA293" t="s">
        <v>3042</v>
      </c>
      <c r="AB293" t="s">
        <v>119</v>
      </c>
      <c r="AC293" s="46">
        <f t="shared" si="17"/>
        <v>45111</v>
      </c>
      <c r="AD293" s="47" t="str">
        <f>IFERROR(AVERAGEIFS(OSA!$V:$V,OSA!$C:$C,$AA293,OSA!$D:$D,$AB293)," ")</f>
        <v xml:space="preserve"> </v>
      </c>
      <c r="AE293" s="42" t="str">
        <f t="shared" si="16"/>
        <v xml:space="preserve"> </v>
      </c>
    </row>
    <row r="294" spans="27:31" x14ac:dyDescent="0.35">
      <c r="AA294" t="s">
        <v>3042</v>
      </c>
      <c r="AB294" t="s">
        <v>193</v>
      </c>
      <c r="AC294" s="46">
        <f t="shared" si="17"/>
        <v>45111</v>
      </c>
      <c r="AD294" s="47" t="str">
        <f>IFERROR(AVERAGEIFS(OSA!$V:$V,OSA!$C:$C,$AA294,OSA!$D:$D,$AB294)," ")</f>
        <v xml:space="preserve"> </v>
      </c>
      <c r="AE294" s="42" t="str">
        <f t="shared" si="16"/>
        <v xml:space="preserve"> </v>
      </c>
    </row>
    <row r="295" spans="27:31" x14ac:dyDescent="0.35">
      <c r="AA295" t="s">
        <v>3042</v>
      </c>
      <c r="AB295" t="s">
        <v>248</v>
      </c>
      <c r="AC295" s="46">
        <f t="shared" si="17"/>
        <v>45111</v>
      </c>
      <c r="AD295" s="47" t="str">
        <f>IFERROR(AVERAGEIFS(OSA!$V:$V,OSA!$C:$C,$AA295,OSA!$D:$D,$AB295)," ")</f>
        <v xml:space="preserve"> </v>
      </c>
      <c r="AE295" s="42" t="str">
        <f t="shared" si="16"/>
        <v xml:space="preserve"> </v>
      </c>
    </row>
    <row r="296" spans="27:31" x14ac:dyDescent="0.35">
      <c r="AA296" t="s">
        <v>3042</v>
      </c>
      <c r="AB296" t="s">
        <v>294</v>
      </c>
      <c r="AC296" s="46">
        <f t="shared" si="17"/>
        <v>45111</v>
      </c>
      <c r="AD296" s="47" t="str">
        <f>IFERROR(AVERAGEIFS(OSA!$V:$V,OSA!$C:$C,$AA296,OSA!$D:$D,$AB296)," ")</f>
        <v xml:space="preserve"> </v>
      </c>
      <c r="AE296" s="42" t="str">
        <f t="shared" si="16"/>
        <v xml:space="preserve"> </v>
      </c>
    </row>
    <row r="297" spans="27:31" x14ac:dyDescent="0.35">
      <c r="AA297" t="s">
        <v>3042</v>
      </c>
      <c r="AB297" t="s">
        <v>405</v>
      </c>
      <c r="AC297" s="46">
        <f t="shared" si="17"/>
        <v>45111</v>
      </c>
      <c r="AD297" s="47" t="str">
        <f>IFERROR(AVERAGEIFS(OSA!$V:$V,OSA!$C:$C,$AA297,OSA!$D:$D,$AB297)," ")</f>
        <v xml:space="preserve"> </v>
      </c>
      <c r="AE297" s="42" t="str">
        <f t="shared" si="16"/>
        <v xml:space="preserve"> </v>
      </c>
    </row>
    <row r="298" spans="27:31" x14ac:dyDescent="0.35">
      <c r="AA298" t="s">
        <v>3042</v>
      </c>
      <c r="AB298" t="s">
        <v>455</v>
      </c>
      <c r="AC298" s="46">
        <f t="shared" si="17"/>
        <v>45111</v>
      </c>
      <c r="AD298" s="47" t="str">
        <f>IFERROR(AVERAGEIFS(OSA!$V:$V,OSA!$C:$C,$AA298,OSA!$D:$D,$AB298)," ")</f>
        <v xml:space="preserve"> </v>
      </c>
      <c r="AE298" s="42" t="str">
        <f t="shared" si="16"/>
        <v xml:space="preserve"> </v>
      </c>
    </row>
    <row r="299" spans="27:31" x14ac:dyDescent="0.35">
      <c r="AA299" t="s">
        <v>3042</v>
      </c>
      <c r="AB299" t="s">
        <v>549</v>
      </c>
      <c r="AC299" s="46">
        <f t="shared" si="17"/>
        <v>45111</v>
      </c>
      <c r="AD299" s="47" t="str">
        <f>IFERROR(AVERAGEIFS(OSA!$V:$V,OSA!$C:$C,$AA299,OSA!$D:$D,$AB299)," ")</f>
        <v xml:space="preserve"> </v>
      </c>
      <c r="AE299" s="42" t="str">
        <f t="shared" si="16"/>
        <v xml:space="preserve"> </v>
      </c>
    </row>
    <row r="300" spans="27:31" x14ac:dyDescent="0.35">
      <c r="AA300" t="s">
        <v>3042</v>
      </c>
      <c r="AB300" t="s">
        <v>650</v>
      </c>
      <c r="AC300" s="46">
        <f t="shared" si="17"/>
        <v>45111</v>
      </c>
      <c r="AD300" s="47" t="str">
        <f>IFERROR(AVERAGEIFS(OSA!$V:$V,OSA!$C:$C,$AA300,OSA!$D:$D,$AB300)," ")</f>
        <v xml:space="preserve"> </v>
      </c>
      <c r="AE300" s="42" t="str">
        <f t="shared" si="16"/>
        <v xml:space="preserve"> </v>
      </c>
    </row>
    <row r="301" spans="27:31" x14ac:dyDescent="0.35">
      <c r="AA301" t="s">
        <v>3042</v>
      </c>
      <c r="AB301" t="s">
        <v>694</v>
      </c>
      <c r="AC301" s="46">
        <f t="shared" si="17"/>
        <v>45111</v>
      </c>
      <c r="AD301" s="47" t="str">
        <f>IFERROR(AVERAGEIFS(OSA!$V:$V,OSA!$C:$C,$AA301,OSA!$D:$D,$AB301)," ")</f>
        <v xml:space="preserve"> </v>
      </c>
      <c r="AE301" s="42" t="str">
        <f t="shared" si="16"/>
        <v xml:space="preserve"> </v>
      </c>
    </row>
    <row r="302" spans="27:31" x14ac:dyDescent="0.35">
      <c r="AA302" t="s">
        <v>3042</v>
      </c>
      <c r="AB302" t="s">
        <v>710</v>
      </c>
      <c r="AC302" s="46">
        <f t="shared" si="17"/>
        <v>45111</v>
      </c>
      <c r="AD302" s="47" t="str">
        <f>IFERROR(AVERAGEIFS(OSA!$V:$V,OSA!$C:$C,$AA302,OSA!$D:$D,$AB302)," ")</f>
        <v xml:space="preserve"> </v>
      </c>
      <c r="AE302" s="42" t="str">
        <f t="shared" si="16"/>
        <v xml:space="preserve"> </v>
      </c>
    </row>
    <row r="303" spans="27:31" x14ac:dyDescent="0.35">
      <c r="AA303" t="s">
        <v>2329</v>
      </c>
      <c r="AB303" t="s">
        <v>19</v>
      </c>
      <c r="AC303" s="46">
        <f t="shared" si="17"/>
        <v>45111</v>
      </c>
      <c r="AD303" s="47">
        <f>IFERROR(AVERAGEIFS(OSA!$V:$V,OSA!$C:$C,$AA303,OSA!$D:$D,$AB303)," ")</f>
        <v>0.92307692307692313</v>
      </c>
      <c r="AE303" s="42">
        <f t="shared" si="16"/>
        <v>7.6923076923076872E-2</v>
      </c>
    </row>
    <row r="304" spans="27:31" x14ac:dyDescent="0.35">
      <c r="AA304" t="s">
        <v>2329</v>
      </c>
      <c r="AB304" t="s">
        <v>65</v>
      </c>
      <c r="AC304" s="46">
        <f t="shared" si="17"/>
        <v>45111</v>
      </c>
      <c r="AD304" s="47">
        <f>IFERROR(AVERAGEIFS(OSA!$V:$V,OSA!$C:$C,$AA304,OSA!$D:$D,$AB304)," ")</f>
        <v>0.93684210526315792</v>
      </c>
      <c r="AE304" s="42">
        <f t="shared" si="16"/>
        <v>6.315789473684208E-2</v>
      </c>
    </row>
    <row r="305" spans="27:31" x14ac:dyDescent="0.35">
      <c r="AA305" t="s">
        <v>2329</v>
      </c>
      <c r="AB305" t="s">
        <v>119</v>
      </c>
      <c r="AC305" s="46">
        <f t="shared" si="17"/>
        <v>45111</v>
      </c>
      <c r="AD305" s="47">
        <f>IFERROR(AVERAGEIFS(OSA!$V:$V,OSA!$C:$C,$AA305,OSA!$D:$D,$AB305)," ")</f>
        <v>0.984375</v>
      </c>
      <c r="AE305" s="42">
        <f t="shared" si="16"/>
        <v>1.5625E-2</v>
      </c>
    </row>
    <row r="306" spans="27:31" x14ac:dyDescent="0.35">
      <c r="AA306" t="s">
        <v>2329</v>
      </c>
      <c r="AB306" t="s">
        <v>193</v>
      </c>
      <c r="AC306" s="46">
        <f t="shared" si="17"/>
        <v>45111</v>
      </c>
      <c r="AD306" s="47">
        <f>IFERROR(AVERAGEIFS(OSA!$V:$V,OSA!$C:$C,$AA306,OSA!$D:$D,$AB306)," ")</f>
        <v>0.9555555555555556</v>
      </c>
      <c r="AE306" s="42">
        <f t="shared" si="16"/>
        <v>4.4444444444444398E-2</v>
      </c>
    </row>
    <row r="307" spans="27:31" x14ac:dyDescent="0.35">
      <c r="AA307" t="s">
        <v>2329</v>
      </c>
      <c r="AB307" t="s">
        <v>248</v>
      </c>
      <c r="AC307" s="46">
        <f t="shared" si="17"/>
        <v>45111</v>
      </c>
      <c r="AD307" s="47">
        <f>IFERROR(AVERAGEIFS(OSA!$V:$V,OSA!$C:$C,$AA307,OSA!$D:$D,$AB307)," ")</f>
        <v>0.9642857142857143</v>
      </c>
      <c r="AE307" s="42">
        <f t="shared" si="16"/>
        <v>3.5714285714285698E-2</v>
      </c>
    </row>
    <row r="308" spans="27:31" x14ac:dyDescent="0.35">
      <c r="AA308" t="s">
        <v>2329</v>
      </c>
      <c r="AB308" t="s">
        <v>294</v>
      </c>
      <c r="AC308" s="46">
        <f t="shared" si="17"/>
        <v>45111</v>
      </c>
      <c r="AD308" s="47">
        <f>IFERROR(AVERAGEIFS(OSA!$V:$V,OSA!$C:$C,$AA308,OSA!$D:$D,$AB308)," ")</f>
        <v>0.96385542168674698</v>
      </c>
      <c r="AE308" s="42">
        <f t="shared" si="16"/>
        <v>3.6144578313253017E-2</v>
      </c>
    </row>
    <row r="309" spans="27:31" x14ac:dyDescent="0.35">
      <c r="AA309" t="s">
        <v>2329</v>
      </c>
      <c r="AB309" t="s">
        <v>405</v>
      </c>
      <c r="AC309" s="46">
        <f t="shared" si="17"/>
        <v>45111</v>
      </c>
      <c r="AD309" s="47">
        <f>IFERROR(AVERAGEIFS(OSA!$V:$V,OSA!$C:$C,$AA309,OSA!$D:$D,$AB309)," ")</f>
        <v>1</v>
      </c>
      <c r="AE309" s="42">
        <f t="shared" si="16"/>
        <v>0</v>
      </c>
    </row>
    <row r="310" spans="27:31" x14ac:dyDescent="0.35">
      <c r="AA310" t="s">
        <v>2329</v>
      </c>
      <c r="AB310" t="s">
        <v>455</v>
      </c>
      <c r="AC310" s="46">
        <f t="shared" si="17"/>
        <v>45111</v>
      </c>
      <c r="AD310" s="47" t="str">
        <f>IFERROR(AVERAGEIFS(OSA!$V:$V,OSA!$C:$C,$AA310,OSA!$D:$D,$AB310)," ")</f>
        <v xml:space="preserve"> </v>
      </c>
      <c r="AE310" s="42" t="str">
        <f t="shared" si="16"/>
        <v xml:space="preserve"> </v>
      </c>
    </row>
    <row r="311" spans="27:31" x14ac:dyDescent="0.35">
      <c r="AA311" t="s">
        <v>2329</v>
      </c>
      <c r="AB311" t="s">
        <v>549</v>
      </c>
      <c r="AC311" s="46">
        <f t="shared" si="17"/>
        <v>45111</v>
      </c>
      <c r="AD311" s="47">
        <f>IFERROR(AVERAGEIFS(OSA!$V:$V,OSA!$C:$C,$AA311,OSA!$D:$D,$AB311)," ")</f>
        <v>0.95575221238938057</v>
      </c>
      <c r="AE311" s="42">
        <f t="shared" si="16"/>
        <v>4.4247787610619427E-2</v>
      </c>
    </row>
    <row r="312" spans="27:31" x14ac:dyDescent="0.35">
      <c r="AA312" t="s">
        <v>2329</v>
      </c>
      <c r="AB312" t="s">
        <v>650</v>
      </c>
      <c r="AC312" s="46">
        <f t="shared" si="17"/>
        <v>45111</v>
      </c>
      <c r="AD312" s="47">
        <f>IFERROR(AVERAGEIFS(OSA!$V:$V,OSA!$C:$C,$AA312,OSA!$D:$D,$AB312)," ")</f>
        <v>1</v>
      </c>
      <c r="AE312" s="42">
        <f t="shared" si="16"/>
        <v>0</v>
      </c>
    </row>
    <row r="313" spans="27:31" x14ac:dyDescent="0.35">
      <c r="AA313" t="s">
        <v>2329</v>
      </c>
      <c r="AB313" t="s">
        <v>694</v>
      </c>
      <c r="AC313" s="46">
        <f t="shared" si="17"/>
        <v>45111</v>
      </c>
      <c r="AD313" s="47">
        <f>IFERROR(AVERAGEIFS(OSA!$V:$V,OSA!$C:$C,$AA313,OSA!$D:$D,$AB313)," ")</f>
        <v>0.95</v>
      </c>
      <c r="AE313" s="42">
        <f t="shared" si="16"/>
        <v>5.0000000000000044E-2</v>
      </c>
    </row>
    <row r="314" spans="27:31" x14ac:dyDescent="0.35">
      <c r="AA314" t="s">
        <v>2329</v>
      </c>
      <c r="AB314" t="s">
        <v>710</v>
      </c>
      <c r="AC314" s="46">
        <f t="shared" si="17"/>
        <v>45111</v>
      </c>
      <c r="AD314" s="47">
        <f>IFERROR(AVERAGEIFS(OSA!$V:$V,OSA!$C:$C,$AA314,OSA!$D:$D,$AB314)," ")</f>
        <v>1</v>
      </c>
      <c r="AE314" s="42">
        <f t="shared" si="16"/>
        <v>0</v>
      </c>
    </row>
    <row r="315" spans="27:31" x14ac:dyDescent="0.35">
      <c r="AA315" t="s">
        <v>806</v>
      </c>
      <c r="AB315" t="s">
        <v>19</v>
      </c>
      <c r="AC315" s="46">
        <f t="shared" si="17"/>
        <v>45111</v>
      </c>
      <c r="AD315" s="47" t="str">
        <f>IFERROR(AVERAGEIFS(OSA!$V:$V,OSA!$C:$C,$AA315,OSA!$D:$D,$AB315)," ")</f>
        <v xml:space="preserve"> </v>
      </c>
      <c r="AE315" s="42" t="str">
        <f t="shared" si="16"/>
        <v xml:space="preserve"> </v>
      </c>
    </row>
    <row r="316" spans="27:31" x14ac:dyDescent="0.35">
      <c r="AA316" t="s">
        <v>806</v>
      </c>
      <c r="AB316" t="s">
        <v>65</v>
      </c>
      <c r="AC316" s="46">
        <f t="shared" si="17"/>
        <v>45111</v>
      </c>
      <c r="AD316" s="47" t="str">
        <f>IFERROR(AVERAGEIFS(OSA!$V:$V,OSA!$C:$C,$AA316,OSA!$D:$D,$AB316)," ")</f>
        <v xml:space="preserve"> </v>
      </c>
      <c r="AE316" s="42" t="str">
        <f t="shared" si="16"/>
        <v xml:space="preserve"> </v>
      </c>
    </row>
    <row r="317" spans="27:31" x14ac:dyDescent="0.35">
      <c r="AA317" t="s">
        <v>806</v>
      </c>
      <c r="AB317" t="s">
        <v>119</v>
      </c>
      <c r="AC317" s="46">
        <f t="shared" si="17"/>
        <v>45111</v>
      </c>
      <c r="AD317" s="47" t="str">
        <f>IFERROR(AVERAGEIFS(OSA!$V:$V,OSA!$C:$C,$AA317,OSA!$D:$D,$AB317)," ")</f>
        <v xml:space="preserve"> </v>
      </c>
      <c r="AE317" s="42" t="str">
        <f t="shared" si="16"/>
        <v xml:space="preserve"> </v>
      </c>
    </row>
    <row r="318" spans="27:31" x14ac:dyDescent="0.35">
      <c r="AA318" t="s">
        <v>806</v>
      </c>
      <c r="AB318" t="s">
        <v>193</v>
      </c>
      <c r="AC318" s="46">
        <f t="shared" si="17"/>
        <v>45111</v>
      </c>
      <c r="AD318" s="47" t="str">
        <f>IFERROR(AVERAGEIFS(OSA!$V:$V,OSA!$C:$C,$AA318,OSA!$D:$D,$AB318)," ")</f>
        <v xml:space="preserve"> </v>
      </c>
      <c r="AE318" s="42" t="str">
        <f t="shared" si="16"/>
        <v xml:space="preserve"> </v>
      </c>
    </row>
    <row r="319" spans="27:31" x14ac:dyDescent="0.35">
      <c r="AA319" t="s">
        <v>806</v>
      </c>
      <c r="AB319" t="s">
        <v>248</v>
      </c>
      <c r="AC319" s="46">
        <f t="shared" si="17"/>
        <v>45111</v>
      </c>
      <c r="AD319" s="47" t="str">
        <f>IFERROR(AVERAGEIFS(OSA!$V:$V,OSA!$C:$C,$AA319,OSA!$D:$D,$AB319)," ")</f>
        <v xml:space="preserve"> </v>
      </c>
      <c r="AE319" s="42" t="str">
        <f t="shared" si="16"/>
        <v xml:space="preserve"> </v>
      </c>
    </row>
    <row r="320" spans="27:31" x14ac:dyDescent="0.35">
      <c r="AA320" t="s">
        <v>806</v>
      </c>
      <c r="AB320" t="s">
        <v>294</v>
      </c>
      <c r="AC320" s="46">
        <f t="shared" si="17"/>
        <v>45111</v>
      </c>
      <c r="AD320" s="47" t="str">
        <f>IFERROR(AVERAGEIFS(OSA!$V:$V,OSA!$C:$C,$AA320,OSA!$D:$D,$AB320)," ")</f>
        <v xml:space="preserve"> </v>
      </c>
      <c r="AE320" s="42" t="str">
        <f t="shared" si="16"/>
        <v xml:space="preserve"> </v>
      </c>
    </row>
    <row r="321" spans="27:31" x14ac:dyDescent="0.35">
      <c r="AA321" t="s">
        <v>806</v>
      </c>
      <c r="AB321" t="s">
        <v>405</v>
      </c>
      <c r="AC321" s="46">
        <f t="shared" si="17"/>
        <v>45111</v>
      </c>
      <c r="AD321" s="47" t="str">
        <f>IFERROR(AVERAGEIFS(OSA!$V:$V,OSA!$C:$C,$AA321,OSA!$D:$D,$AB321)," ")</f>
        <v xml:space="preserve"> </v>
      </c>
      <c r="AE321" s="42" t="str">
        <f t="shared" si="16"/>
        <v xml:space="preserve"> </v>
      </c>
    </row>
    <row r="322" spans="27:31" x14ac:dyDescent="0.35">
      <c r="AA322" t="s">
        <v>806</v>
      </c>
      <c r="AB322" t="s">
        <v>455</v>
      </c>
      <c r="AC322" s="46">
        <f t="shared" si="17"/>
        <v>45111</v>
      </c>
      <c r="AD322" s="47" t="str">
        <f>IFERROR(AVERAGEIFS(OSA!$V:$V,OSA!$C:$C,$AA322,OSA!$D:$D,$AB322)," ")</f>
        <v xml:space="preserve"> </v>
      </c>
      <c r="AE322" s="42" t="str">
        <f t="shared" si="16"/>
        <v xml:space="preserve"> </v>
      </c>
    </row>
    <row r="323" spans="27:31" x14ac:dyDescent="0.35">
      <c r="AA323" t="s">
        <v>806</v>
      </c>
      <c r="AB323" t="s">
        <v>549</v>
      </c>
      <c r="AC323" s="46">
        <f t="shared" si="17"/>
        <v>45111</v>
      </c>
      <c r="AD323" s="47" t="str">
        <f>IFERROR(AVERAGEIFS(OSA!$V:$V,OSA!$C:$C,$AA323,OSA!$D:$D,$AB323)," ")</f>
        <v xml:space="preserve"> </v>
      </c>
      <c r="AE323" s="42" t="str">
        <f t="shared" si="16"/>
        <v xml:space="preserve"> </v>
      </c>
    </row>
    <row r="324" spans="27:31" x14ac:dyDescent="0.35">
      <c r="AA324" t="s">
        <v>806</v>
      </c>
      <c r="AB324" t="s">
        <v>650</v>
      </c>
      <c r="AC324" s="46">
        <f t="shared" si="17"/>
        <v>45111</v>
      </c>
      <c r="AD324" s="47" t="str">
        <f>IFERROR(AVERAGEIFS(OSA!$V:$V,OSA!$C:$C,$AA324,OSA!$D:$D,$AB324)," ")</f>
        <v xml:space="preserve"> </v>
      </c>
      <c r="AE324" s="42" t="str">
        <f t="shared" ref="AE324:AE387" si="18">IFERROR(1-(AD324)," ")</f>
        <v xml:space="preserve"> </v>
      </c>
    </row>
    <row r="325" spans="27:31" x14ac:dyDescent="0.35">
      <c r="AA325" t="s">
        <v>806</v>
      </c>
      <c r="AB325" t="s">
        <v>694</v>
      </c>
      <c r="AC325" s="46">
        <f t="shared" si="17"/>
        <v>45111</v>
      </c>
      <c r="AD325" s="47" t="str">
        <f>IFERROR(AVERAGEIFS(OSA!$V:$V,OSA!$C:$C,$AA325,OSA!$D:$D,$AB325)," ")</f>
        <v xml:space="preserve"> </v>
      </c>
      <c r="AE325" s="42" t="str">
        <f t="shared" si="18"/>
        <v xml:space="preserve"> </v>
      </c>
    </row>
    <row r="326" spans="27:31" x14ac:dyDescent="0.35">
      <c r="AA326" t="s">
        <v>806</v>
      </c>
      <c r="AB326" t="s">
        <v>710</v>
      </c>
      <c r="AC326" s="46">
        <f t="shared" si="17"/>
        <v>45111</v>
      </c>
      <c r="AD326" s="47" t="str">
        <f>IFERROR(AVERAGEIFS(OSA!$V:$V,OSA!$C:$C,$AA326,OSA!$D:$D,$AB326)," ")</f>
        <v xml:space="preserve"> </v>
      </c>
      <c r="AE326" s="42" t="str">
        <f t="shared" si="18"/>
        <v xml:space="preserve"> </v>
      </c>
    </row>
    <row r="327" spans="27:31" x14ac:dyDescent="0.35">
      <c r="AA327" t="s">
        <v>2517</v>
      </c>
      <c r="AB327" t="s">
        <v>19</v>
      </c>
      <c r="AC327" s="46">
        <f t="shared" si="17"/>
        <v>45111</v>
      </c>
      <c r="AD327" s="47">
        <f>IFERROR(AVERAGEIFS(OSA!$V:$V,OSA!$C:$C,$AA327,OSA!$D:$D,$AB327)," ")</f>
        <v>1</v>
      </c>
      <c r="AE327" s="42">
        <f t="shared" si="18"/>
        <v>0</v>
      </c>
    </row>
    <row r="328" spans="27:31" x14ac:dyDescent="0.35">
      <c r="AA328" t="s">
        <v>2517</v>
      </c>
      <c r="AB328" t="s">
        <v>65</v>
      </c>
      <c r="AC328" s="46">
        <f t="shared" si="17"/>
        <v>45111</v>
      </c>
      <c r="AD328" s="47">
        <f>IFERROR(AVERAGEIFS(OSA!$V:$V,OSA!$C:$C,$AA328,OSA!$D:$D,$AB328)," ")</f>
        <v>1</v>
      </c>
      <c r="AE328" s="42">
        <f t="shared" si="18"/>
        <v>0</v>
      </c>
    </row>
    <row r="329" spans="27:31" x14ac:dyDescent="0.35">
      <c r="AA329" t="s">
        <v>2517</v>
      </c>
      <c r="AB329" t="s">
        <v>119</v>
      </c>
      <c r="AC329" s="46">
        <f t="shared" si="17"/>
        <v>45111</v>
      </c>
      <c r="AD329" s="47">
        <f>IFERROR(AVERAGEIFS(OSA!$V:$V,OSA!$C:$C,$AA329,OSA!$D:$D,$AB329)," ")</f>
        <v>1</v>
      </c>
      <c r="AE329" s="42">
        <f t="shared" si="18"/>
        <v>0</v>
      </c>
    </row>
    <row r="330" spans="27:31" x14ac:dyDescent="0.35">
      <c r="AA330" t="s">
        <v>2517</v>
      </c>
      <c r="AB330" t="s">
        <v>193</v>
      </c>
      <c r="AC330" s="46">
        <f t="shared" si="17"/>
        <v>45111</v>
      </c>
      <c r="AD330" s="47">
        <f>IFERROR(AVERAGEIFS(OSA!$V:$V,OSA!$C:$C,$AA330,OSA!$D:$D,$AB330)," ")</f>
        <v>1</v>
      </c>
      <c r="AE330" s="42">
        <f t="shared" si="18"/>
        <v>0</v>
      </c>
    </row>
    <row r="331" spans="27:31" x14ac:dyDescent="0.35">
      <c r="AA331" t="s">
        <v>2517</v>
      </c>
      <c r="AB331" t="s">
        <v>248</v>
      </c>
      <c r="AC331" s="46">
        <f t="shared" si="17"/>
        <v>45111</v>
      </c>
      <c r="AD331" s="47">
        <f>IFERROR(AVERAGEIFS(OSA!$V:$V,OSA!$C:$C,$AA331,OSA!$D:$D,$AB331)," ")</f>
        <v>1</v>
      </c>
      <c r="AE331" s="42">
        <f t="shared" si="18"/>
        <v>0</v>
      </c>
    </row>
    <row r="332" spans="27:31" x14ac:dyDescent="0.35">
      <c r="AA332" t="s">
        <v>2517</v>
      </c>
      <c r="AB332" t="s">
        <v>294</v>
      </c>
      <c r="AC332" s="46">
        <f t="shared" si="17"/>
        <v>45111</v>
      </c>
      <c r="AD332" s="47">
        <f>IFERROR(AVERAGEIFS(OSA!$V:$V,OSA!$C:$C,$AA332,OSA!$D:$D,$AB332)," ")</f>
        <v>1</v>
      </c>
      <c r="AE332" s="42">
        <f t="shared" si="18"/>
        <v>0</v>
      </c>
    </row>
    <row r="333" spans="27:31" x14ac:dyDescent="0.35">
      <c r="AA333" t="s">
        <v>2517</v>
      </c>
      <c r="AB333" t="s">
        <v>405</v>
      </c>
      <c r="AC333" s="46">
        <f t="shared" si="17"/>
        <v>45111</v>
      </c>
      <c r="AD333" s="47">
        <f>IFERROR(AVERAGEIFS(OSA!$V:$V,OSA!$C:$C,$AA333,OSA!$D:$D,$AB333)," ")</f>
        <v>1</v>
      </c>
      <c r="AE333" s="42">
        <f t="shared" si="18"/>
        <v>0</v>
      </c>
    </row>
    <row r="334" spans="27:31" x14ac:dyDescent="0.35">
      <c r="AA334" t="s">
        <v>2517</v>
      </c>
      <c r="AB334" t="s">
        <v>455</v>
      </c>
      <c r="AC334" s="46">
        <f t="shared" si="17"/>
        <v>45111</v>
      </c>
      <c r="AD334" s="47" t="str">
        <f>IFERROR(AVERAGEIFS(OSA!$V:$V,OSA!$C:$C,$AA334,OSA!$D:$D,$AB334)," ")</f>
        <v xml:space="preserve"> </v>
      </c>
      <c r="AE334" s="42" t="str">
        <f t="shared" si="18"/>
        <v xml:space="preserve"> </v>
      </c>
    </row>
    <row r="335" spans="27:31" x14ac:dyDescent="0.35">
      <c r="AA335" t="s">
        <v>2517</v>
      </c>
      <c r="AB335" t="s">
        <v>549</v>
      </c>
      <c r="AC335" s="46">
        <f t="shared" si="17"/>
        <v>45111</v>
      </c>
      <c r="AD335" s="47">
        <f>IFERROR(AVERAGEIFS(OSA!$V:$V,OSA!$C:$C,$AA335,OSA!$D:$D,$AB335)," ")</f>
        <v>1</v>
      </c>
      <c r="AE335" s="42">
        <f t="shared" si="18"/>
        <v>0</v>
      </c>
    </row>
    <row r="336" spans="27:31" x14ac:dyDescent="0.35">
      <c r="AA336" t="s">
        <v>2517</v>
      </c>
      <c r="AB336" t="s">
        <v>650</v>
      </c>
      <c r="AC336" s="46">
        <f t="shared" si="17"/>
        <v>45111</v>
      </c>
      <c r="AD336" s="47">
        <f>IFERROR(AVERAGEIFS(OSA!$V:$V,OSA!$C:$C,$AA336,OSA!$D:$D,$AB336)," ")</f>
        <v>1</v>
      </c>
      <c r="AE336" s="42">
        <f t="shared" si="18"/>
        <v>0</v>
      </c>
    </row>
    <row r="337" spans="27:31" x14ac:dyDescent="0.35">
      <c r="AA337" t="s">
        <v>2517</v>
      </c>
      <c r="AB337" t="s">
        <v>694</v>
      </c>
      <c r="AC337" s="46">
        <f t="shared" si="17"/>
        <v>45111</v>
      </c>
      <c r="AD337" s="47">
        <f>IFERROR(AVERAGEIFS(OSA!$V:$V,OSA!$C:$C,$AA337,OSA!$D:$D,$AB337)," ")</f>
        <v>1</v>
      </c>
      <c r="AE337" s="42">
        <f t="shared" si="18"/>
        <v>0</v>
      </c>
    </row>
    <row r="338" spans="27:31" x14ac:dyDescent="0.35">
      <c r="AA338" t="s">
        <v>2517</v>
      </c>
      <c r="AB338" t="s">
        <v>710</v>
      </c>
      <c r="AC338" s="46">
        <f t="shared" si="17"/>
        <v>45111</v>
      </c>
      <c r="AD338" s="47">
        <f>IFERROR(AVERAGEIFS(OSA!$V:$V,OSA!$C:$C,$AA338,OSA!$D:$D,$AB338)," ")</f>
        <v>1</v>
      </c>
      <c r="AE338" s="42">
        <f t="shared" si="18"/>
        <v>0</v>
      </c>
    </row>
    <row r="339" spans="27:31" x14ac:dyDescent="0.35">
      <c r="AA339" t="s">
        <v>1648</v>
      </c>
      <c r="AB339" t="s">
        <v>19</v>
      </c>
      <c r="AC339" s="46">
        <f t="shared" si="17"/>
        <v>45112</v>
      </c>
      <c r="AD339" s="47" t="str">
        <f>IFERROR(AVERAGEIFS(OSA!$W:$W,OSA!$C:$C,$AA339,OSA!$D:$D,$AB339)," ")</f>
        <v xml:space="preserve"> </v>
      </c>
      <c r="AE339" s="42" t="str">
        <f t="shared" si="18"/>
        <v xml:space="preserve"> </v>
      </c>
    </row>
    <row r="340" spans="27:31" x14ac:dyDescent="0.35">
      <c r="AA340" t="s">
        <v>1648</v>
      </c>
      <c r="AB340" t="s">
        <v>65</v>
      </c>
      <c r="AC340" s="46">
        <f t="shared" si="17"/>
        <v>45112</v>
      </c>
      <c r="AD340" s="47">
        <f>IFERROR(AVERAGEIFS(OSA!$W:$W,OSA!$C:$C,$AA340,OSA!$D:$D,$AB340)," ")</f>
        <v>0.963963963963964</v>
      </c>
      <c r="AE340" s="42">
        <f t="shared" si="18"/>
        <v>3.6036036036036001E-2</v>
      </c>
    </row>
    <row r="341" spans="27:31" x14ac:dyDescent="0.35">
      <c r="AA341" t="s">
        <v>1648</v>
      </c>
      <c r="AB341" t="s">
        <v>119</v>
      </c>
      <c r="AC341" s="46">
        <f t="shared" si="17"/>
        <v>45112</v>
      </c>
      <c r="AD341" s="47">
        <f>IFERROR(AVERAGEIFS(OSA!$W:$W,OSA!$C:$C,$AA341,OSA!$D:$D,$AB341)," ")</f>
        <v>0.92</v>
      </c>
      <c r="AE341" s="42">
        <f t="shared" si="18"/>
        <v>7.999999999999996E-2</v>
      </c>
    </row>
    <row r="342" spans="27:31" x14ac:dyDescent="0.35">
      <c r="AA342" t="s">
        <v>1648</v>
      </c>
      <c r="AB342" t="s">
        <v>193</v>
      </c>
      <c r="AC342" s="46">
        <f t="shared" si="17"/>
        <v>45112</v>
      </c>
      <c r="AD342" s="47">
        <f>IFERROR(AVERAGEIFS(OSA!$W:$W,OSA!$C:$C,$AA342,OSA!$D:$D,$AB342)," ")</f>
        <v>0.94</v>
      </c>
      <c r="AE342" s="42">
        <f t="shared" si="18"/>
        <v>6.0000000000000053E-2</v>
      </c>
    </row>
    <row r="343" spans="27:31" x14ac:dyDescent="0.35">
      <c r="AA343" t="s">
        <v>1648</v>
      </c>
      <c r="AB343" t="s">
        <v>248</v>
      </c>
      <c r="AC343" s="46">
        <f t="shared" si="17"/>
        <v>45112</v>
      </c>
      <c r="AD343" s="47">
        <f>IFERROR(AVERAGEIFS(OSA!$W:$W,OSA!$C:$C,$AA343,OSA!$D:$D,$AB343)," ")</f>
        <v>0.97368421052631582</v>
      </c>
      <c r="AE343" s="42">
        <f t="shared" si="18"/>
        <v>2.6315789473684181E-2</v>
      </c>
    </row>
    <row r="344" spans="27:31" x14ac:dyDescent="0.35">
      <c r="AA344" t="s">
        <v>1648</v>
      </c>
      <c r="AB344" t="s">
        <v>294</v>
      </c>
      <c r="AC344" s="46">
        <f t="shared" ref="AC344:AC407" si="19">AC260+1</f>
        <v>45112</v>
      </c>
      <c r="AD344" s="47">
        <f>IFERROR(AVERAGEIFS(OSA!$W:$W,OSA!$C:$C,$AA344,OSA!$D:$D,$AB344)," ")</f>
        <v>0.96511627906976749</v>
      </c>
      <c r="AE344" s="42">
        <f t="shared" si="18"/>
        <v>3.4883720930232509E-2</v>
      </c>
    </row>
    <row r="345" spans="27:31" x14ac:dyDescent="0.35">
      <c r="AA345" t="s">
        <v>1648</v>
      </c>
      <c r="AB345" t="s">
        <v>405</v>
      </c>
      <c r="AC345" s="46">
        <f t="shared" si="19"/>
        <v>45112</v>
      </c>
      <c r="AD345" s="47">
        <f>IFERROR(AVERAGEIFS(OSA!$W:$W,OSA!$C:$C,$AA345,OSA!$D:$D,$AB345)," ")</f>
        <v>0.95833333333333337</v>
      </c>
      <c r="AE345" s="42">
        <f t="shared" si="18"/>
        <v>4.166666666666663E-2</v>
      </c>
    </row>
    <row r="346" spans="27:31" x14ac:dyDescent="0.35">
      <c r="AA346" t="s">
        <v>1648</v>
      </c>
      <c r="AB346" t="s">
        <v>455</v>
      </c>
      <c r="AC346" s="46">
        <f t="shared" si="19"/>
        <v>45112</v>
      </c>
      <c r="AD346" s="47" t="str">
        <f>IFERROR(AVERAGEIFS(OSA!$W:$W,OSA!$C:$C,$AA346,OSA!$D:$D,$AB346)," ")</f>
        <v xml:space="preserve"> </v>
      </c>
      <c r="AE346" s="42" t="str">
        <f t="shared" si="18"/>
        <v xml:space="preserve"> </v>
      </c>
    </row>
    <row r="347" spans="27:31" x14ac:dyDescent="0.35">
      <c r="AA347" t="s">
        <v>1648</v>
      </c>
      <c r="AB347" t="s">
        <v>549</v>
      </c>
      <c r="AC347" s="46">
        <f t="shared" si="19"/>
        <v>45112</v>
      </c>
      <c r="AD347" s="47">
        <f>IFERROR(AVERAGEIFS(OSA!$W:$W,OSA!$C:$C,$AA347,OSA!$D:$D,$AB347)," ")</f>
        <v>0.93220338983050843</v>
      </c>
      <c r="AE347" s="42">
        <f t="shared" si="18"/>
        <v>6.7796610169491567E-2</v>
      </c>
    </row>
    <row r="348" spans="27:31" x14ac:dyDescent="0.35">
      <c r="AA348" t="s">
        <v>1648</v>
      </c>
      <c r="AB348" t="s">
        <v>650</v>
      </c>
      <c r="AC348" s="46">
        <f t="shared" si="19"/>
        <v>45112</v>
      </c>
      <c r="AD348" s="47">
        <f>IFERROR(AVERAGEIFS(OSA!$W:$W,OSA!$C:$C,$AA348,OSA!$D:$D,$AB348)," ")</f>
        <v>1</v>
      </c>
      <c r="AE348" s="42">
        <f t="shared" si="18"/>
        <v>0</v>
      </c>
    </row>
    <row r="349" spans="27:31" x14ac:dyDescent="0.35">
      <c r="AA349" t="s">
        <v>1648</v>
      </c>
      <c r="AB349" t="s">
        <v>694</v>
      </c>
      <c r="AC349" s="46">
        <f t="shared" si="19"/>
        <v>45112</v>
      </c>
      <c r="AD349" s="47">
        <f>IFERROR(AVERAGEIFS(OSA!$W:$W,OSA!$C:$C,$AA349,OSA!$D:$D,$AB349)," ")</f>
        <v>1</v>
      </c>
      <c r="AE349" s="42">
        <f t="shared" si="18"/>
        <v>0</v>
      </c>
    </row>
    <row r="350" spans="27:31" x14ac:dyDescent="0.35">
      <c r="AA350" t="s">
        <v>1648</v>
      </c>
      <c r="AB350" t="s">
        <v>710</v>
      </c>
      <c r="AC350" s="46">
        <f t="shared" si="19"/>
        <v>45112</v>
      </c>
      <c r="AD350" s="47">
        <f>IFERROR(AVERAGEIFS(OSA!$W:$W,OSA!$C:$C,$AA350,OSA!$D:$D,$AB350)," ")</f>
        <v>1</v>
      </c>
      <c r="AE350" s="42">
        <f t="shared" si="18"/>
        <v>0</v>
      </c>
    </row>
    <row r="351" spans="27:31" x14ac:dyDescent="0.35">
      <c r="AA351" t="s">
        <v>2305</v>
      </c>
      <c r="AB351" t="s">
        <v>19</v>
      </c>
      <c r="AC351" s="46">
        <f t="shared" si="19"/>
        <v>45112</v>
      </c>
      <c r="AD351" s="47" t="str">
        <f>IFERROR(AVERAGEIFS(OSA!$W:$W,OSA!$C:$C,$AA351,OSA!$D:$D,$AB351)," ")</f>
        <v xml:space="preserve"> </v>
      </c>
      <c r="AE351" s="42" t="str">
        <f t="shared" si="18"/>
        <v xml:space="preserve"> </v>
      </c>
    </row>
    <row r="352" spans="27:31" x14ac:dyDescent="0.35">
      <c r="AA352" t="s">
        <v>2305</v>
      </c>
      <c r="AB352" t="s">
        <v>65</v>
      </c>
      <c r="AC352" s="46">
        <f t="shared" si="19"/>
        <v>45112</v>
      </c>
      <c r="AD352" s="47">
        <f>IFERROR(AVERAGEIFS(OSA!$W:$W,OSA!$C:$C,$AA352,OSA!$D:$D,$AB352)," ")</f>
        <v>0.2857142857142857</v>
      </c>
      <c r="AE352" s="42">
        <f t="shared" si="18"/>
        <v>0.7142857142857143</v>
      </c>
    </row>
    <row r="353" spans="27:31" x14ac:dyDescent="0.35">
      <c r="AA353" t="s">
        <v>2305</v>
      </c>
      <c r="AB353" t="s">
        <v>119</v>
      </c>
      <c r="AC353" s="46">
        <f t="shared" si="19"/>
        <v>45112</v>
      </c>
      <c r="AD353" s="47">
        <f>IFERROR(AVERAGEIFS(OSA!$W:$W,OSA!$C:$C,$AA353,OSA!$D:$D,$AB353)," ")</f>
        <v>0.70454545454545459</v>
      </c>
      <c r="AE353" s="42">
        <f t="shared" si="18"/>
        <v>0.29545454545454541</v>
      </c>
    </row>
    <row r="354" spans="27:31" x14ac:dyDescent="0.35">
      <c r="AA354" t="s">
        <v>2305</v>
      </c>
      <c r="AB354" t="s">
        <v>193</v>
      </c>
      <c r="AC354" s="46">
        <f t="shared" si="19"/>
        <v>45112</v>
      </c>
      <c r="AD354" s="47">
        <f>IFERROR(AVERAGEIFS(OSA!$W:$W,OSA!$C:$C,$AA354,OSA!$D:$D,$AB354)," ")</f>
        <v>0.78787878787878785</v>
      </c>
      <c r="AE354" s="42">
        <f t="shared" si="18"/>
        <v>0.21212121212121215</v>
      </c>
    </row>
    <row r="355" spans="27:31" x14ac:dyDescent="0.35">
      <c r="AA355" t="s">
        <v>2305</v>
      </c>
      <c r="AB355" t="s">
        <v>248</v>
      </c>
      <c r="AC355" s="46">
        <f t="shared" si="19"/>
        <v>45112</v>
      </c>
      <c r="AD355" s="47">
        <f>IFERROR(AVERAGEIFS(OSA!$W:$W,OSA!$C:$C,$AA355,OSA!$D:$D,$AB355)," ")</f>
        <v>0.82608695652173914</v>
      </c>
      <c r="AE355" s="42">
        <f t="shared" si="18"/>
        <v>0.17391304347826086</v>
      </c>
    </row>
    <row r="356" spans="27:31" x14ac:dyDescent="0.35">
      <c r="AA356" t="s">
        <v>2305</v>
      </c>
      <c r="AB356" t="s">
        <v>294</v>
      </c>
      <c r="AC356" s="46">
        <f t="shared" si="19"/>
        <v>45112</v>
      </c>
      <c r="AD356" s="47" t="str">
        <f>IFERROR(AVERAGEIFS(OSA!$W:$W,OSA!$C:$C,$AA356,OSA!$D:$D,$AB356)," ")</f>
        <v xml:space="preserve"> </v>
      </c>
      <c r="AE356" s="42" t="str">
        <f t="shared" si="18"/>
        <v xml:space="preserve"> </v>
      </c>
    </row>
    <row r="357" spans="27:31" x14ac:dyDescent="0.35">
      <c r="AA357" t="s">
        <v>2305</v>
      </c>
      <c r="AB357" t="s">
        <v>405</v>
      </c>
      <c r="AC357" s="46">
        <f t="shared" si="19"/>
        <v>45112</v>
      </c>
      <c r="AD357" s="47">
        <f>IFERROR(AVERAGEIFS(OSA!$W:$W,OSA!$C:$C,$AA357,OSA!$D:$D,$AB357)," ")</f>
        <v>0.92</v>
      </c>
      <c r="AE357" s="42">
        <f t="shared" si="18"/>
        <v>7.999999999999996E-2</v>
      </c>
    </row>
    <row r="358" spans="27:31" x14ac:dyDescent="0.35">
      <c r="AA358" t="s">
        <v>2305</v>
      </c>
      <c r="AB358" t="s">
        <v>455</v>
      </c>
      <c r="AC358" s="46">
        <f t="shared" si="19"/>
        <v>45112</v>
      </c>
      <c r="AD358" s="47" t="str">
        <f>IFERROR(AVERAGEIFS(OSA!$W:$W,OSA!$C:$C,$AA358,OSA!$D:$D,$AB358)," ")</f>
        <v xml:space="preserve"> </v>
      </c>
      <c r="AE358" s="42" t="str">
        <f t="shared" si="18"/>
        <v xml:space="preserve"> </v>
      </c>
    </row>
    <row r="359" spans="27:31" x14ac:dyDescent="0.35">
      <c r="AA359" t="s">
        <v>2305</v>
      </c>
      <c r="AB359" t="s">
        <v>549</v>
      </c>
      <c r="AC359" s="46">
        <f t="shared" si="19"/>
        <v>45112</v>
      </c>
      <c r="AD359" s="47">
        <f>IFERROR(AVERAGEIFS(OSA!$W:$W,OSA!$C:$C,$AA359,OSA!$D:$D,$AB359)," ")</f>
        <v>0.75</v>
      </c>
      <c r="AE359" s="42">
        <f t="shared" si="18"/>
        <v>0.25</v>
      </c>
    </row>
    <row r="360" spans="27:31" x14ac:dyDescent="0.35">
      <c r="AA360" t="s">
        <v>2305</v>
      </c>
      <c r="AB360" t="s">
        <v>650</v>
      </c>
      <c r="AC360" s="46">
        <f t="shared" si="19"/>
        <v>45112</v>
      </c>
      <c r="AD360" s="47">
        <f>IFERROR(AVERAGEIFS(OSA!$W:$W,OSA!$C:$C,$AA360,OSA!$D:$D,$AB360)," ")</f>
        <v>0.8571428571428571</v>
      </c>
      <c r="AE360" s="42">
        <f t="shared" si="18"/>
        <v>0.1428571428571429</v>
      </c>
    </row>
    <row r="361" spans="27:31" x14ac:dyDescent="0.35">
      <c r="AA361" t="s">
        <v>2305</v>
      </c>
      <c r="AB361" t="s">
        <v>694</v>
      </c>
      <c r="AC361" s="46">
        <f t="shared" si="19"/>
        <v>45112</v>
      </c>
      <c r="AD361" s="47" t="str">
        <f>IFERROR(AVERAGEIFS(OSA!$W:$W,OSA!$C:$C,$AA361,OSA!$D:$D,$AB361)," ")</f>
        <v xml:space="preserve"> </v>
      </c>
      <c r="AE361" s="42" t="str">
        <f t="shared" si="18"/>
        <v xml:space="preserve"> </v>
      </c>
    </row>
    <row r="362" spans="27:31" x14ac:dyDescent="0.35">
      <c r="AA362" t="s">
        <v>2305</v>
      </c>
      <c r="AB362" t="s">
        <v>710</v>
      </c>
      <c r="AC362" s="46">
        <f t="shared" si="19"/>
        <v>45112</v>
      </c>
      <c r="AD362" s="47">
        <f>IFERROR(AVERAGEIFS(OSA!$W:$W,OSA!$C:$C,$AA362,OSA!$D:$D,$AB362)," ")</f>
        <v>0.5</v>
      </c>
      <c r="AE362" s="42">
        <f t="shared" si="18"/>
        <v>0.5</v>
      </c>
    </row>
    <row r="363" spans="27:31" x14ac:dyDescent="0.35">
      <c r="AA363" t="s">
        <v>2657</v>
      </c>
      <c r="AB363" t="s">
        <v>19</v>
      </c>
      <c r="AC363" s="46">
        <f t="shared" si="19"/>
        <v>45112</v>
      </c>
      <c r="AD363" s="47">
        <f ca="1">IFERROR(AVERAGEIFS(OSA!$W:$W,OSA!$C:$C,$AA363,OSA!$D:$D,$AB363)," ")</f>
        <v>1</v>
      </c>
      <c r="AE363" s="42">
        <f t="shared" ca="1" si="18"/>
        <v>0</v>
      </c>
    </row>
    <row r="364" spans="27:31" x14ac:dyDescent="0.35">
      <c r="AA364" t="s">
        <v>2657</v>
      </c>
      <c r="AB364" t="s">
        <v>65</v>
      </c>
      <c r="AC364" s="46">
        <f t="shared" si="19"/>
        <v>45112</v>
      </c>
      <c r="AD364" s="47">
        <f ca="1">IFERROR(AVERAGEIFS(OSA!$W:$W,OSA!$C:$C,$AA364,OSA!$D:$D,$AB364)," ")</f>
        <v>1</v>
      </c>
      <c r="AE364" s="42">
        <f t="shared" ca="1" si="18"/>
        <v>0</v>
      </c>
    </row>
    <row r="365" spans="27:31" x14ac:dyDescent="0.35">
      <c r="AA365" t="s">
        <v>2657</v>
      </c>
      <c r="AB365" t="s">
        <v>119</v>
      </c>
      <c r="AC365" s="46">
        <f t="shared" si="19"/>
        <v>45112</v>
      </c>
      <c r="AD365" s="47">
        <f ca="1">IFERROR(AVERAGEIFS(OSA!$W:$W,OSA!$C:$C,$AA365,OSA!$D:$D,$AB365)," ")</f>
        <v>1</v>
      </c>
      <c r="AE365" s="42">
        <f t="shared" ca="1" si="18"/>
        <v>0</v>
      </c>
    </row>
    <row r="366" spans="27:31" x14ac:dyDescent="0.35">
      <c r="AA366" t="s">
        <v>2657</v>
      </c>
      <c r="AB366" t="s">
        <v>193</v>
      </c>
      <c r="AC366" s="46">
        <f t="shared" si="19"/>
        <v>45112</v>
      </c>
      <c r="AD366" s="47">
        <f ca="1">IFERROR(AVERAGEIFS(OSA!$W:$W,OSA!$C:$C,$AA366,OSA!$D:$D,$AB366)," ")</f>
        <v>1</v>
      </c>
      <c r="AE366" s="42">
        <f t="shared" ca="1" si="18"/>
        <v>0</v>
      </c>
    </row>
    <row r="367" spans="27:31" x14ac:dyDescent="0.35">
      <c r="AA367" t="s">
        <v>2657</v>
      </c>
      <c r="AB367" t="s">
        <v>248</v>
      </c>
      <c r="AC367" s="46">
        <f t="shared" si="19"/>
        <v>45112</v>
      </c>
      <c r="AD367" s="47">
        <f ca="1">IFERROR(AVERAGEIFS(OSA!$W:$W,OSA!$C:$C,$AA367,OSA!$D:$D,$AB367)," ")</f>
        <v>1</v>
      </c>
      <c r="AE367" s="42">
        <f t="shared" ca="1" si="18"/>
        <v>0</v>
      </c>
    </row>
    <row r="368" spans="27:31" x14ac:dyDescent="0.35">
      <c r="AA368" t="s">
        <v>2657</v>
      </c>
      <c r="AB368" t="s">
        <v>294</v>
      </c>
      <c r="AC368" s="46">
        <f t="shared" si="19"/>
        <v>45112</v>
      </c>
      <c r="AD368" s="47">
        <f ca="1">IFERROR(AVERAGEIFS(OSA!$W:$W,OSA!$C:$C,$AA368,OSA!$D:$D,$AB368)," ")</f>
        <v>1</v>
      </c>
      <c r="AE368" s="42">
        <f t="shared" ca="1" si="18"/>
        <v>0</v>
      </c>
    </row>
    <row r="369" spans="27:31" x14ac:dyDescent="0.35">
      <c r="AA369" t="s">
        <v>2657</v>
      </c>
      <c r="AB369" t="s">
        <v>405</v>
      </c>
      <c r="AC369" s="46">
        <f t="shared" si="19"/>
        <v>45112</v>
      </c>
      <c r="AD369" s="47">
        <f ca="1">IFERROR(AVERAGEIFS(OSA!$W:$W,OSA!$C:$C,$AA369,OSA!$D:$D,$AB369)," ")</f>
        <v>1</v>
      </c>
      <c r="AE369" s="42">
        <f t="shared" ca="1" si="18"/>
        <v>0</v>
      </c>
    </row>
    <row r="370" spans="27:31" x14ac:dyDescent="0.35">
      <c r="AA370" t="s">
        <v>2657</v>
      </c>
      <c r="AB370" t="s">
        <v>455</v>
      </c>
      <c r="AC370" s="46">
        <f t="shared" si="19"/>
        <v>45112</v>
      </c>
      <c r="AD370" s="47" t="str">
        <f ca="1">IFERROR(AVERAGEIFS(OSA!$W:$W,OSA!$C:$C,$AA370,OSA!$D:$D,$AB370)," ")</f>
        <v xml:space="preserve"> </v>
      </c>
      <c r="AE370" s="42" t="str">
        <f t="shared" ca="1" si="18"/>
        <v xml:space="preserve"> </v>
      </c>
    </row>
    <row r="371" spans="27:31" x14ac:dyDescent="0.35">
      <c r="AA371" t="s">
        <v>2657</v>
      </c>
      <c r="AB371" t="s">
        <v>549</v>
      </c>
      <c r="AC371" s="46">
        <f t="shared" si="19"/>
        <v>45112</v>
      </c>
      <c r="AD371" s="47">
        <f ca="1">IFERROR(AVERAGEIFS(OSA!$W:$W,OSA!$C:$C,$AA371,OSA!$D:$D,$AB371)," ")</f>
        <v>1</v>
      </c>
      <c r="AE371" s="42">
        <f t="shared" ca="1" si="18"/>
        <v>0</v>
      </c>
    </row>
    <row r="372" spans="27:31" x14ac:dyDescent="0.35">
      <c r="AA372" t="s">
        <v>2657</v>
      </c>
      <c r="AB372" t="s">
        <v>650</v>
      </c>
      <c r="AC372" s="46">
        <f t="shared" si="19"/>
        <v>45112</v>
      </c>
      <c r="AD372" s="47">
        <f ca="1">IFERROR(AVERAGEIFS(OSA!$W:$W,OSA!$C:$C,$AA372,OSA!$D:$D,$AB372)," ")</f>
        <v>1</v>
      </c>
      <c r="AE372" s="42">
        <f t="shared" ca="1" si="18"/>
        <v>0</v>
      </c>
    </row>
    <row r="373" spans="27:31" x14ac:dyDescent="0.35">
      <c r="AA373" t="s">
        <v>2657</v>
      </c>
      <c r="AB373" t="s">
        <v>694</v>
      </c>
      <c r="AC373" s="46">
        <f t="shared" si="19"/>
        <v>45112</v>
      </c>
      <c r="AD373" s="47">
        <f ca="1">IFERROR(AVERAGEIFS(OSA!$W:$W,OSA!$C:$C,$AA373,OSA!$D:$D,$AB373)," ")</f>
        <v>1</v>
      </c>
      <c r="AE373" s="42">
        <f t="shared" ca="1" si="18"/>
        <v>0</v>
      </c>
    </row>
    <row r="374" spans="27:31" x14ac:dyDescent="0.35">
      <c r="AA374" t="s">
        <v>2657</v>
      </c>
      <c r="AB374" t="s">
        <v>710</v>
      </c>
      <c r="AC374" s="46">
        <f t="shared" si="19"/>
        <v>45112</v>
      </c>
      <c r="AD374" s="47">
        <f ca="1">IFERROR(AVERAGEIFS(OSA!$W:$W,OSA!$C:$C,$AA374,OSA!$D:$D,$AB374)," ")</f>
        <v>1</v>
      </c>
      <c r="AE374" s="42">
        <f t="shared" ca="1" si="18"/>
        <v>0</v>
      </c>
    </row>
    <row r="375" spans="27:31" x14ac:dyDescent="0.35">
      <c r="AA375" t="s">
        <v>3042</v>
      </c>
      <c r="AB375" t="s">
        <v>19</v>
      </c>
      <c r="AC375" s="46">
        <f t="shared" si="19"/>
        <v>45112</v>
      </c>
      <c r="AD375" s="47" t="str">
        <f>IFERROR(AVERAGEIFS(OSA!$W:$W,OSA!$C:$C,$AA375,OSA!$D:$D,$AB375)," ")</f>
        <v xml:space="preserve"> </v>
      </c>
      <c r="AE375" s="42" t="str">
        <f t="shared" si="18"/>
        <v xml:space="preserve"> </v>
      </c>
    </row>
    <row r="376" spans="27:31" x14ac:dyDescent="0.35">
      <c r="AA376" t="s">
        <v>3042</v>
      </c>
      <c r="AB376" t="s">
        <v>65</v>
      </c>
      <c r="AC376" s="46">
        <f t="shared" si="19"/>
        <v>45112</v>
      </c>
      <c r="AD376" s="47" t="str">
        <f>IFERROR(AVERAGEIFS(OSA!$W:$W,OSA!$C:$C,$AA376,OSA!$D:$D,$AB376)," ")</f>
        <v xml:space="preserve"> </v>
      </c>
      <c r="AE376" s="42" t="str">
        <f t="shared" si="18"/>
        <v xml:space="preserve"> </v>
      </c>
    </row>
    <row r="377" spans="27:31" x14ac:dyDescent="0.35">
      <c r="AA377" t="s">
        <v>3042</v>
      </c>
      <c r="AB377" t="s">
        <v>119</v>
      </c>
      <c r="AC377" s="46">
        <f t="shared" si="19"/>
        <v>45112</v>
      </c>
      <c r="AD377" s="47" t="str">
        <f>IFERROR(AVERAGEIFS(OSA!$W:$W,OSA!$C:$C,$AA377,OSA!$D:$D,$AB377)," ")</f>
        <v xml:space="preserve"> </v>
      </c>
      <c r="AE377" s="42" t="str">
        <f t="shared" si="18"/>
        <v xml:space="preserve"> </v>
      </c>
    </row>
    <row r="378" spans="27:31" x14ac:dyDescent="0.35">
      <c r="AA378" t="s">
        <v>3042</v>
      </c>
      <c r="AB378" t="s">
        <v>193</v>
      </c>
      <c r="AC378" s="46">
        <f t="shared" si="19"/>
        <v>45112</v>
      </c>
      <c r="AD378" s="47" t="str">
        <f>IFERROR(AVERAGEIFS(OSA!$W:$W,OSA!$C:$C,$AA378,OSA!$D:$D,$AB378)," ")</f>
        <v xml:space="preserve"> </v>
      </c>
      <c r="AE378" s="42" t="str">
        <f t="shared" si="18"/>
        <v xml:space="preserve"> </v>
      </c>
    </row>
    <row r="379" spans="27:31" x14ac:dyDescent="0.35">
      <c r="AA379" t="s">
        <v>3042</v>
      </c>
      <c r="AB379" t="s">
        <v>248</v>
      </c>
      <c r="AC379" s="46">
        <f t="shared" si="19"/>
        <v>45112</v>
      </c>
      <c r="AD379" s="47" t="str">
        <f>IFERROR(AVERAGEIFS(OSA!$W:$W,OSA!$C:$C,$AA379,OSA!$D:$D,$AB379)," ")</f>
        <v xml:space="preserve"> </v>
      </c>
      <c r="AE379" s="42" t="str">
        <f t="shared" si="18"/>
        <v xml:space="preserve"> </v>
      </c>
    </row>
    <row r="380" spans="27:31" x14ac:dyDescent="0.35">
      <c r="AA380" t="s">
        <v>3042</v>
      </c>
      <c r="AB380" t="s">
        <v>294</v>
      </c>
      <c r="AC380" s="46">
        <f t="shared" si="19"/>
        <v>45112</v>
      </c>
      <c r="AD380" s="47" t="str">
        <f>IFERROR(AVERAGEIFS(OSA!$W:$W,OSA!$C:$C,$AA380,OSA!$D:$D,$AB380)," ")</f>
        <v xml:space="preserve"> </v>
      </c>
      <c r="AE380" s="42" t="str">
        <f t="shared" si="18"/>
        <v xml:space="preserve"> </v>
      </c>
    </row>
    <row r="381" spans="27:31" x14ac:dyDescent="0.35">
      <c r="AA381" t="s">
        <v>3042</v>
      </c>
      <c r="AB381" t="s">
        <v>405</v>
      </c>
      <c r="AC381" s="46">
        <f t="shared" si="19"/>
        <v>45112</v>
      </c>
      <c r="AD381" s="47" t="str">
        <f>IFERROR(AVERAGEIFS(OSA!$W:$W,OSA!$C:$C,$AA381,OSA!$D:$D,$AB381)," ")</f>
        <v xml:space="preserve"> </v>
      </c>
      <c r="AE381" s="42" t="str">
        <f t="shared" si="18"/>
        <v xml:space="preserve"> </v>
      </c>
    </row>
    <row r="382" spans="27:31" x14ac:dyDescent="0.35">
      <c r="AA382" t="s">
        <v>3042</v>
      </c>
      <c r="AB382" t="s">
        <v>455</v>
      </c>
      <c r="AC382" s="46">
        <f t="shared" si="19"/>
        <v>45112</v>
      </c>
      <c r="AD382" s="47" t="str">
        <f>IFERROR(AVERAGEIFS(OSA!$W:$W,OSA!$C:$C,$AA382,OSA!$D:$D,$AB382)," ")</f>
        <v xml:space="preserve"> </v>
      </c>
      <c r="AE382" s="42" t="str">
        <f t="shared" si="18"/>
        <v xml:space="preserve"> </v>
      </c>
    </row>
    <row r="383" spans="27:31" x14ac:dyDescent="0.35">
      <c r="AA383" t="s">
        <v>3042</v>
      </c>
      <c r="AB383" t="s">
        <v>549</v>
      </c>
      <c r="AC383" s="46">
        <f t="shared" si="19"/>
        <v>45112</v>
      </c>
      <c r="AD383" s="47" t="str">
        <f>IFERROR(AVERAGEIFS(OSA!$W:$W,OSA!$C:$C,$AA383,OSA!$D:$D,$AB383)," ")</f>
        <v xml:space="preserve"> </v>
      </c>
      <c r="AE383" s="42" t="str">
        <f t="shared" si="18"/>
        <v xml:space="preserve"> </v>
      </c>
    </row>
    <row r="384" spans="27:31" x14ac:dyDescent="0.35">
      <c r="AA384" t="s">
        <v>3042</v>
      </c>
      <c r="AB384" t="s">
        <v>650</v>
      </c>
      <c r="AC384" s="46">
        <f t="shared" si="19"/>
        <v>45112</v>
      </c>
      <c r="AD384" s="47" t="str">
        <f>IFERROR(AVERAGEIFS(OSA!$W:$W,OSA!$C:$C,$AA384,OSA!$D:$D,$AB384)," ")</f>
        <v xml:space="preserve"> </v>
      </c>
      <c r="AE384" s="42" t="str">
        <f t="shared" si="18"/>
        <v xml:space="preserve"> </v>
      </c>
    </row>
    <row r="385" spans="27:31" x14ac:dyDescent="0.35">
      <c r="AA385" t="s">
        <v>3042</v>
      </c>
      <c r="AB385" t="s">
        <v>694</v>
      </c>
      <c r="AC385" s="46">
        <f t="shared" si="19"/>
        <v>45112</v>
      </c>
      <c r="AD385" s="47" t="str">
        <f>IFERROR(AVERAGEIFS(OSA!$W:$W,OSA!$C:$C,$AA385,OSA!$D:$D,$AB385)," ")</f>
        <v xml:space="preserve"> </v>
      </c>
      <c r="AE385" s="42" t="str">
        <f t="shared" si="18"/>
        <v xml:space="preserve"> </v>
      </c>
    </row>
    <row r="386" spans="27:31" x14ac:dyDescent="0.35">
      <c r="AA386" t="s">
        <v>3042</v>
      </c>
      <c r="AB386" t="s">
        <v>710</v>
      </c>
      <c r="AC386" s="46">
        <f t="shared" si="19"/>
        <v>45112</v>
      </c>
      <c r="AD386" s="47" t="str">
        <f>IFERROR(AVERAGEIFS(OSA!$W:$W,OSA!$C:$C,$AA386,OSA!$D:$D,$AB386)," ")</f>
        <v xml:space="preserve"> </v>
      </c>
      <c r="AE386" s="42" t="str">
        <f t="shared" si="18"/>
        <v xml:space="preserve"> </v>
      </c>
    </row>
    <row r="387" spans="27:31" x14ac:dyDescent="0.35">
      <c r="AA387" t="s">
        <v>2329</v>
      </c>
      <c r="AB387" t="s">
        <v>19</v>
      </c>
      <c r="AC387" s="46">
        <f t="shared" si="19"/>
        <v>45112</v>
      </c>
      <c r="AD387" s="47">
        <f>IFERROR(AVERAGEIFS(OSA!$W:$W,OSA!$C:$C,$AA387,OSA!$D:$D,$AB387)," ")</f>
        <v>0.92307692307692313</v>
      </c>
      <c r="AE387" s="42">
        <f t="shared" si="18"/>
        <v>7.6923076923076872E-2</v>
      </c>
    </row>
    <row r="388" spans="27:31" x14ac:dyDescent="0.35">
      <c r="AA388" t="s">
        <v>2329</v>
      </c>
      <c r="AB388" t="s">
        <v>65</v>
      </c>
      <c r="AC388" s="46">
        <f t="shared" si="19"/>
        <v>45112</v>
      </c>
      <c r="AD388" s="47">
        <f>IFERROR(AVERAGEIFS(OSA!$W:$W,OSA!$C:$C,$AA388,OSA!$D:$D,$AB388)," ")</f>
        <v>0.93684210526315792</v>
      </c>
      <c r="AE388" s="42">
        <f t="shared" ref="AE388:AE451" si="20">IFERROR(1-(AD388)," ")</f>
        <v>6.315789473684208E-2</v>
      </c>
    </row>
    <row r="389" spans="27:31" x14ac:dyDescent="0.35">
      <c r="AA389" t="s">
        <v>2329</v>
      </c>
      <c r="AB389" t="s">
        <v>119</v>
      </c>
      <c r="AC389" s="46">
        <f t="shared" si="19"/>
        <v>45112</v>
      </c>
      <c r="AD389" s="47">
        <f>IFERROR(AVERAGEIFS(OSA!$W:$W,OSA!$C:$C,$AA389,OSA!$D:$D,$AB389)," ")</f>
        <v>0.953125</v>
      </c>
      <c r="AE389" s="42">
        <f t="shared" si="20"/>
        <v>4.6875E-2</v>
      </c>
    </row>
    <row r="390" spans="27:31" x14ac:dyDescent="0.35">
      <c r="AA390" t="s">
        <v>2329</v>
      </c>
      <c r="AB390" t="s">
        <v>193</v>
      </c>
      <c r="AC390" s="46">
        <f t="shared" si="19"/>
        <v>45112</v>
      </c>
      <c r="AD390" s="47">
        <f>IFERROR(AVERAGEIFS(OSA!$W:$W,OSA!$C:$C,$AA390,OSA!$D:$D,$AB390)," ")</f>
        <v>0.9555555555555556</v>
      </c>
      <c r="AE390" s="42">
        <f t="shared" si="20"/>
        <v>4.4444444444444398E-2</v>
      </c>
    </row>
    <row r="391" spans="27:31" x14ac:dyDescent="0.35">
      <c r="AA391" t="s">
        <v>2329</v>
      </c>
      <c r="AB391" t="s">
        <v>248</v>
      </c>
      <c r="AC391" s="46">
        <f t="shared" si="19"/>
        <v>45112</v>
      </c>
      <c r="AD391" s="47">
        <f>IFERROR(AVERAGEIFS(OSA!$W:$W,OSA!$C:$C,$AA391,OSA!$D:$D,$AB391)," ")</f>
        <v>0.9642857142857143</v>
      </c>
      <c r="AE391" s="42">
        <f t="shared" si="20"/>
        <v>3.5714285714285698E-2</v>
      </c>
    </row>
    <row r="392" spans="27:31" x14ac:dyDescent="0.35">
      <c r="AA392" t="s">
        <v>2329</v>
      </c>
      <c r="AB392" t="s">
        <v>294</v>
      </c>
      <c r="AC392" s="46">
        <f t="shared" si="19"/>
        <v>45112</v>
      </c>
      <c r="AD392" s="47">
        <f>IFERROR(AVERAGEIFS(OSA!$W:$W,OSA!$C:$C,$AA392,OSA!$D:$D,$AB392)," ")</f>
        <v>1</v>
      </c>
      <c r="AE392" s="42">
        <f t="shared" si="20"/>
        <v>0</v>
      </c>
    </row>
    <row r="393" spans="27:31" x14ac:dyDescent="0.35">
      <c r="AA393" t="s">
        <v>2329</v>
      </c>
      <c r="AB393" t="s">
        <v>405</v>
      </c>
      <c r="AC393" s="46">
        <f t="shared" si="19"/>
        <v>45112</v>
      </c>
      <c r="AD393" s="47">
        <f>IFERROR(AVERAGEIFS(OSA!$W:$W,OSA!$C:$C,$AA393,OSA!$D:$D,$AB393)," ")</f>
        <v>1</v>
      </c>
      <c r="AE393" s="42">
        <f t="shared" si="20"/>
        <v>0</v>
      </c>
    </row>
    <row r="394" spans="27:31" x14ac:dyDescent="0.35">
      <c r="AA394" t="s">
        <v>2329</v>
      </c>
      <c r="AB394" t="s">
        <v>455</v>
      </c>
      <c r="AC394" s="46">
        <f t="shared" si="19"/>
        <v>45112</v>
      </c>
      <c r="AD394" s="47" t="str">
        <f>IFERROR(AVERAGEIFS(OSA!$W:$W,OSA!$C:$C,$AA394,OSA!$D:$D,$AB394)," ")</f>
        <v xml:space="preserve"> </v>
      </c>
      <c r="AE394" s="42" t="str">
        <f t="shared" si="20"/>
        <v xml:space="preserve"> </v>
      </c>
    </row>
    <row r="395" spans="27:31" x14ac:dyDescent="0.35">
      <c r="AA395" t="s">
        <v>2329</v>
      </c>
      <c r="AB395" t="s">
        <v>549</v>
      </c>
      <c r="AC395" s="46">
        <f t="shared" si="19"/>
        <v>45112</v>
      </c>
      <c r="AD395" s="47">
        <f>IFERROR(AVERAGEIFS(OSA!$W:$W,OSA!$C:$C,$AA395,OSA!$D:$D,$AB395)," ")</f>
        <v>0.95575221238938057</v>
      </c>
      <c r="AE395" s="42">
        <f t="shared" si="20"/>
        <v>4.4247787610619427E-2</v>
      </c>
    </row>
    <row r="396" spans="27:31" x14ac:dyDescent="0.35">
      <c r="AA396" t="s">
        <v>2329</v>
      </c>
      <c r="AB396" t="s">
        <v>650</v>
      </c>
      <c r="AC396" s="46">
        <f t="shared" si="19"/>
        <v>45112</v>
      </c>
      <c r="AD396" s="47">
        <f>IFERROR(AVERAGEIFS(OSA!$W:$W,OSA!$C:$C,$AA396,OSA!$D:$D,$AB396)," ")</f>
        <v>1</v>
      </c>
      <c r="AE396" s="42">
        <f t="shared" si="20"/>
        <v>0</v>
      </c>
    </row>
    <row r="397" spans="27:31" x14ac:dyDescent="0.35">
      <c r="AA397" t="s">
        <v>2329</v>
      </c>
      <c r="AB397" t="s">
        <v>694</v>
      </c>
      <c r="AC397" s="46">
        <f t="shared" si="19"/>
        <v>45112</v>
      </c>
      <c r="AD397" s="47">
        <f>IFERROR(AVERAGEIFS(OSA!$W:$W,OSA!$C:$C,$AA397,OSA!$D:$D,$AB397)," ")</f>
        <v>0.85</v>
      </c>
      <c r="AE397" s="42">
        <f t="shared" si="20"/>
        <v>0.15000000000000002</v>
      </c>
    </row>
    <row r="398" spans="27:31" x14ac:dyDescent="0.35">
      <c r="AA398" t="s">
        <v>2329</v>
      </c>
      <c r="AB398" t="s">
        <v>710</v>
      </c>
      <c r="AC398" s="46">
        <f t="shared" si="19"/>
        <v>45112</v>
      </c>
      <c r="AD398" s="47">
        <f>IFERROR(AVERAGEIFS(OSA!$W:$W,OSA!$C:$C,$AA398,OSA!$D:$D,$AB398)," ")</f>
        <v>1</v>
      </c>
      <c r="AE398" s="42">
        <f t="shared" si="20"/>
        <v>0</v>
      </c>
    </row>
    <row r="399" spans="27:31" x14ac:dyDescent="0.35">
      <c r="AA399" t="s">
        <v>806</v>
      </c>
      <c r="AB399" t="s">
        <v>19</v>
      </c>
      <c r="AC399" s="46">
        <f t="shared" si="19"/>
        <v>45112</v>
      </c>
      <c r="AD399" s="47" t="str">
        <f>IFERROR(AVERAGEIFS(OSA!$W:$W,OSA!$C:$C,$AA399,OSA!$D:$D,$AB399)," ")</f>
        <v xml:space="preserve"> </v>
      </c>
      <c r="AE399" s="42" t="str">
        <f t="shared" si="20"/>
        <v xml:space="preserve"> </v>
      </c>
    </row>
    <row r="400" spans="27:31" x14ac:dyDescent="0.35">
      <c r="AA400" t="s">
        <v>806</v>
      </c>
      <c r="AB400" t="s">
        <v>65</v>
      </c>
      <c r="AC400" s="46">
        <f t="shared" si="19"/>
        <v>45112</v>
      </c>
      <c r="AD400" s="47" t="str">
        <f>IFERROR(AVERAGEIFS(OSA!$W:$W,OSA!$C:$C,$AA400,OSA!$D:$D,$AB400)," ")</f>
        <v xml:space="preserve"> </v>
      </c>
      <c r="AE400" s="42" t="str">
        <f t="shared" si="20"/>
        <v xml:space="preserve"> </v>
      </c>
    </row>
    <row r="401" spans="27:31" x14ac:dyDescent="0.35">
      <c r="AA401" t="s">
        <v>806</v>
      </c>
      <c r="AB401" t="s">
        <v>119</v>
      </c>
      <c r="AC401" s="46">
        <f t="shared" si="19"/>
        <v>45112</v>
      </c>
      <c r="AD401" s="47" t="str">
        <f>IFERROR(AVERAGEIFS(OSA!$W:$W,OSA!$C:$C,$AA401,OSA!$D:$D,$AB401)," ")</f>
        <v xml:space="preserve"> </v>
      </c>
      <c r="AE401" s="42" t="str">
        <f t="shared" si="20"/>
        <v xml:space="preserve"> </v>
      </c>
    </row>
    <row r="402" spans="27:31" x14ac:dyDescent="0.35">
      <c r="AA402" t="s">
        <v>806</v>
      </c>
      <c r="AB402" t="s">
        <v>193</v>
      </c>
      <c r="AC402" s="46">
        <f t="shared" si="19"/>
        <v>45112</v>
      </c>
      <c r="AD402" s="47" t="str">
        <f>IFERROR(AVERAGEIFS(OSA!$W:$W,OSA!$C:$C,$AA402,OSA!$D:$D,$AB402)," ")</f>
        <v xml:space="preserve"> </v>
      </c>
      <c r="AE402" s="42" t="str">
        <f t="shared" si="20"/>
        <v xml:space="preserve"> </v>
      </c>
    </row>
    <row r="403" spans="27:31" x14ac:dyDescent="0.35">
      <c r="AA403" t="s">
        <v>806</v>
      </c>
      <c r="AB403" t="s">
        <v>248</v>
      </c>
      <c r="AC403" s="46">
        <f t="shared" si="19"/>
        <v>45112</v>
      </c>
      <c r="AD403" s="47" t="str">
        <f>IFERROR(AVERAGEIFS(OSA!$W:$W,OSA!$C:$C,$AA403,OSA!$D:$D,$AB403)," ")</f>
        <v xml:space="preserve"> </v>
      </c>
      <c r="AE403" s="42" t="str">
        <f t="shared" si="20"/>
        <v xml:space="preserve"> </v>
      </c>
    </row>
    <row r="404" spans="27:31" x14ac:dyDescent="0.35">
      <c r="AA404" t="s">
        <v>806</v>
      </c>
      <c r="AB404" t="s">
        <v>294</v>
      </c>
      <c r="AC404" s="46">
        <f t="shared" si="19"/>
        <v>45112</v>
      </c>
      <c r="AD404" s="47" t="str">
        <f>IFERROR(AVERAGEIFS(OSA!$W:$W,OSA!$C:$C,$AA404,OSA!$D:$D,$AB404)," ")</f>
        <v xml:space="preserve"> </v>
      </c>
      <c r="AE404" s="42" t="str">
        <f t="shared" si="20"/>
        <v xml:space="preserve"> </v>
      </c>
    </row>
    <row r="405" spans="27:31" x14ac:dyDescent="0.35">
      <c r="AA405" t="s">
        <v>806</v>
      </c>
      <c r="AB405" t="s">
        <v>405</v>
      </c>
      <c r="AC405" s="46">
        <f t="shared" si="19"/>
        <v>45112</v>
      </c>
      <c r="AD405" s="47" t="str">
        <f>IFERROR(AVERAGEIFS(OSA!$W:$W,OSA!$C:$C,$AA405,OSA!$D:$D,$AB405)," ")</f>
        <v xml:space="preserve"> </v>
      </c>
      <c r="AE405" s="42" t="str">
        <f t="shared" si="20"/>
        <v xml:space="preserve"> </v>
      </c>
    </row>
    <row r="406" spans="27:31" x14ac:dyDescent="0.35">
      <c r="AA406" t="s">
        <v>806</v>
      </c>
      <c r="AB406" t="s">
        <v>455</v>
      </c>
      <c r="AC406" s="46">
        <f t="shared" si="19"/>
        <v>45112</v>
      </c>
      <c r="AD406" s="47" t="str">
        <f>IFERROR(AVERAGEIFS(OSA!$W:$W,OSA!$C:$C,$AA406,OSA!$D:$D,$AB406)," ")</f>
        <v xml:space="preserve"> </v>
      </c>
      <c r="AE406" s="42" t="str">
        <f t="shared" si="20"/>
        <v xml:space="preserve"> </v>
      </c>
    </row>
    <row r="407" spans="27:31" x14ac:dyDescent="0.35">
      <c r="AA407" t="s">
        <v>806</v>
      </c>
      <c r="AB407" t="s">
        <v>549</v>
      </c>
      <c r="AC407" s="46">
        <f t="shared" si="19"/>
        <v>45112</v>
      </c>
      <c r="AD407" s="47" t="str">
        <f>IFERROR(AVERAGEIFS(OSA!$W:$W,OSA!$C:$C,$AA407,OSA!$D:$D,$AB407)," ")</f>
        <v xml:space="preserve"> </v>
      </c>
      <c r="AE407" s="42" t="str">
        <f t="shared" si="20"/>
        <v xml:space="preserve"> </v>
      </c>
    </row>
    <row r="408" spans="27:31" x14ac:dyDescent="0.35">
      <c r="AA408" t="s">
        <v>806</v>
      </c>
      <c r="AB408" t="s">
        <v>650</v>
      </c>
      <c r="AC408" s="46">
        <f t="shared" ref="AC408:AC471" si="21">AC324+1</f>
        <v>45112</v>
      </c>
      <c r="AD408" s="47" t="str">
        <f>IFERROR(AVERAGEIFS(OSA!$W:$W,OSA!$C:$C,$AA408,OSA!$D:$D,$AB408)," ")</f>
        <v xml:space="preserve"> </v>
      </c>
      <c r="AE408" s="42" t="str">
        <f t="shared" si="20"/>
        <v xml:space="preserve"> </v>
      </c>
    </row>
    <row r="409" spans="27:31" x14ac:dyDescent="0.35">
      <c r="AA409" t="s">
        <v>806</v>
      </c>
      <c r="AB409" t="s">
        <v>694</v>
      </c>
      <c r="AC409" s="46">
        <f t="shared" si="21"/>
        <v>45112</v>
      </c>
      <c r="AD409" s="47" t="str">
        <f>IFERROR(AVERAGEIFS(OSA!$W:$W,OSA!$C:$C,$AA409,OSA!$D:$D,$AB409)," ")</f>
        <v xml:space="preserve"> </v>
      </c>
      <c r="AE409" s="42" t="str">
        <f t="shared" si="20"/>
        <v xml:space="preserve"> </v>
      </c>
    </row>
    <row r="410" spans="27:31" x14ac:dyDescent="0.35">
      <c r="AA410" t="s">
        <v>806</v>
      </c>
      <c r="AB410" t="s">
        <v>710</v>
      </c>
      <c r="AC410" s="46">
        <f t="shared" si="21"/>
        <v>45112</v>
      </c>
      <c r="AD410" s="47" t="str">
        <f>IFERROR(AVERAGEIFS(OSA!$W:$W,OSA!$C:$C,$AA410,OSA!$D:$D,$AB410)," ")</f>
        <v xml:space="preserve"> </v>
      </c>
      <c r="AE410" s="42" t="str">
        <f t="shared" si="20"/>
        <v xml:space="preserve"> </v>
      </c>
    </row>
    <row r="411" spans="27:31" x14ac:dyDescent="0.35">
      <c r="AA411" t="s">
        <v>2517</v>
      </c>
      <c r="AB411" t="s">
        <v>19</v>
      </c>
      <c r="AC411" s="46">
        <f t="shared" si="21"/>
        <v>45112</v>
      </c>
      <c r="AD411" s="47">
        <f>IFERROR(AVERAGEIFS(OSA!$W:$W,OSA!$C:$C,$AA411,OSA!$D:$D,$AB411)," ")</f>
        <v>1</v>
      </c>
      <c r="AE411" s="42">
        <f t="shared" si="20"/>
        <v>0</v>
      </c>
    </row>
    <row r="412" spans="27:31" x14ac:dyDescent="0.35">
      <c r="AA412" t="s">
        <v>2517</v>
      </c>
      <c r="AB412" t="s">
        <v>65</v>
      </c>
      <c r="AC412" s="46">
        <f t="shared" si="21"/>
        <v>45112</v>
      </c>
      <c r="AD412" s="47">
        <f>IFERROR(AVERAGEIFS(OSA!$W:$W,OSA!$C:$C,$AA412,OSA!$D:$D,$AB412)," ")</f>
        <v>1</v>
      </c>
      <c r="AE412" s="42">
        <f t="shared" si="20"/>
        <v>0</v>
      </c>
    </row>
    <row r="413" spans="27:31" x14ac:dyDescent="0.35">
      <c r="AA413" t="s">
        <v>2517</v>
      </c>
      <c r="AB413" t="s">
        <v>119</v>
      </c>
      <c r="AC413" s="46">
        <f t="shared" si="21"/>
        <v>45112</v>
      </c>
      <c r="AD413" s="47">
        <f>IFERROR(AVERAGEIFS(OSA!$W:$W,OSA!$C:$C,$AA413,OSA!$D:$D,$AB413)," ")</f>
        <v>1</v>
      </c>
      <c r="AE413" s="42">
        <f t="shared" si="20"/>
        <v>0</v>
      </c>
    </row>
    <row r="414" spans="27:31" x14ac:dyDescent="0.35">
      <c r="AA414" t="s">
        <v>2517</v>
      </c>
      <c r="AB414" t="s">
        <v>193</v>
      </c>
      <c r="AC414" s="46">
        <f t="shared" si="21"/>
        <v>45112</v>
      </c>
      <c r="AD414" s="47">
        <f>IFERROR(AVERAGEIFS(OSA!$W:$W,OSA!$C:$C,$AA414,OSA!$D:$D,$AB414)," ")</f>
        <v>1</v>
      </c>
      <c r="AE414" s="42">
        <f t="shared" si="20"/>
        <v>0</v>
      </c>
    </row>
    <row r="415" spans="27:31" x14ac:dyDescent="0.35">
      <c r="AA415" t="s">
        <v>2517</v>
      </c>
      <c r="AB415" t="s">
        <v>248</v>
      </c>
      <c r="AC415" s="46">
        <f t="shared" si="21"/>
        <v>45112</v>
      </c>
      <c r="AD415" s="47">
        <f>IFERROR(AVERAGEIFS(OSA!$W:$W,OSA!$C:$C,$AA415,OSA!$D:$D,$AB415)," ")</f>
        <v>1</v>
      </c>
      <c r="AE415" s="42">
        <f t="shared" si="20"/>
        <v>0</v>
      </c>
    </row>
    <row r="416" spans="27:31" x14ac:dyDescent="0.35">
      <c r="AA416" t="s">
        <v>2517</v>
      </c>
      <c r="AB416" t="s">
        <v>294</v>
      </c>
      <c r="AC416" s="46">
        <f t="shared" si="21"/>
        <v>45112</v>
      </c>
      <c r="AD416" s="47">
        <f>IFERROR(AVERAGEIFS(OSA!$W:$W,OSA!$C:$C,$AA416,OSA!$D:$D,$AB416)," ")</f>
        <v>1</v>
      </c>
      <c r="AE416" s="42">
        <f t="shared" si="20"/>
        <v>0</v>
      </c>
    </row>
    <row r="417" spans="27:31" x14ac:dyDescent="0.35">
      <c r="AA417" t="s">
        <v>2517</v>
      </c>
      <c r="AB417" t="s">
        <v>405</v>
      </c>
      <c r="AC417" s="46">
        <f t="shared" si="21"/>
        <v>45112</v>
      </c>
      <c r="AD417" s="47">
        <f>IFERROR(AVERAGEIFS(OSA!$W:$W,OSA!$C:$C,$AA417,OSA!$D:$D,$AB417)," ")</f>
        <v>1</v>
      </c>
      <c r="AE417" s="42">
        <f t="shared" si="20"/>
        <v>0</v>
      </c>
    </row>
    <row r="418" spans="27:31" x14ac:dyDescent="0.35">
      <c r="AA418" t="s">
        <v>2517</v>
      </c>
      <c r="AB418" t="s">
        <v>455</v>
      </c>
      <c r="AC418" s="46">
        <f t="shared" si="21"/>
        <v>45112</v>
      </c>
      <c r="AD418" s="47" t="str">
        <f>IFERROR(AVERAGEIFS(OSA!$W:$W,OSA!$C:$C,$AA418,OSA!$D:$D,$AB418)," ")</f>
        <v xml:space="preserve"> </v>
      </c>
      <c r="AE418" s="42" t="str">
        <f t="shared" si="20"/>
        <v xml:space="preserve"> </v>
      </c>
    </row>
    <row r="419" spans="27:31" x14ac:dyDescent="0.35">
      <c r="AA419" t="s">
        <v>2517</v>
      </c>
      <c r="AB419" t="s">
        <v>549</v>
      </c>
      <c r="AC419" s="46">
        <f t="shared" si="21"/>
        <v>45112</v>
      </c>
      <c r="AD419" s="47">
        <f>IFERROR(AVERAGEIFS(OSA!$W:$W,OSA!$C:$C,$AA419,OSA!$D:$D,$AB419)," ")</f>
        <v>1</v>
      </c>
      <c r="AE419" s="42">
        <f t="shared" si="20"/>
        <v>0</v>
      </c>
    </row>
    <row r="420" spans="27:31" x14ac:dyDescent="0.35">
      <c r="AA420" t="s">
        <v>2517</v>
      </c>
      <c r="AB420" t="s">
        <v>650</v>
      </c>
      <c r="AC420" s="46">
        <f t="shared" si="21"/>
        <v>45112</v>
      </c>
      <c r="AD420" s="47">
        <f>IFERROR(AVERAGEIFS(OSA!$W:$W,OSA!$C:$C,$AA420,OSA!$D:$D,$AB420)," ")</f>
        <v>1</v>
      </c>
      <c r="AE420" s="42">
        <f t="shared" si="20"/>
        <v>0</v>
      </c>
    </row>
    <row r="421" spans="27:31" x14ac:dyDescent="0.35">
      <c r="AA421" t="s">
        <v>2517</v>
      </c>
      <c r="AB421" t="s">
        <v>694</v>
      </c>
      <c r="AC421" s="46">
        <f t="shared" si="21"/>
        <v>45112</v>
      </c>
      <c r="AD421" s="47">
        <f>IFERROR(AVERAGEIFS(OSA!$W:$W,OSA!$C:$C,$AA421,OSA!$D:$D,$AB421)," ")</f>
        <v>1</v>
      </c>
      <c r="AE421" s="42">
        <f t="shared" si="20"/>
        <v>0</v>
      </c>
    </row>
    <row r="422" spans="27:31" x14ac:dyDescent="0.35">
      <c r="AA422" t="s">
        <v>2517</v>
      </c>
      <c r="AB422" t="s">
        <v>710</v>
      </c>
      <c r="AC422" s="46">
        <f t="shared" si="21"/>
        <v>45112</v>
      </c>
      <c r="AD422" s="47">
        <f>IFERROR(AVERAGEIFS(OSA!$W:$W,OSA!$C:$C,$AA422,OSA!$D:$D,$AB422)," ")</f>
        <v>1</v>
      </c>
      <c r="AE422" s="42">
        <f t="shared" si="20"/>
        <v>0</v>
      </c>
    </row>
    <row r="423" spans="27:31" x14ac:dyDescent="0.35">
      <c r="AA423" t="s">
        <v>1648</v>
      </c>
      <c r="AB423" t="s">
        <v>19</v>
      </c>
      <c r="AC423" s="46">
        <f t="shared" si="21"/>
        <v>45113</v>
      </c>
      <c r="AD423" s="47" t="str">
        <f>IFERROR(AVERAGEIFS(OSA!$X:$X,OSA!$C:$C,$AA423,OSA!$D:$D,$AB423)," ")</f>
        <v xml:space="preserve"> </v>
      </c>
      <c r="AE423" s="42" t="str">
        <f t="shared" si="20"/>
        <v xml:space="preserve"> </v>
      </c>
    </row>
    <row r="424" spans="27:31" x14ac:dyDescent="0.35">
      <c r="AA424" t="s">
        <v>1648</v>
      </c>
      <c r="AB424" t="s">
        <v>65</v>
      </c>
      <c r="AC424" s="46">
        <f t="shared" si="21"/>
        <v>45113</v>
      </c>
      <c r="AD424" s="47">
        <f>IFERROR(AVERAGEIFS(OSA!$X:$X,OSA!$C:$C,$AA424,OSA!$D:$D,$AB424)," ")</f>
        <v>0.97297297297297303</v>
      </c>
      <c r="AE424" s="42">
        <f t="shared" si="20"/>
        <v>2.7027027027026973E-2</v>
      </c>
    </row>
    <row r="425" spans="27:31" x14ac:dyDescent="0.35">
      <c r="AA425" t="s">
        <v>1648</v>
      </c>
      <c r="AB425" t="s">
        <v>119</v>
      </c>
      <c r="AC425" s="46">
        <f t="shared" si="21"/>
        <v>45113</v>
      </c>
      <c r="AD425" s="47">
        <f>IFERROR(AVERAGEIFS(OSA!$X:$X,OSA!$C:$C,$AA425,OSA!$D:$D,$AB425)," ")</f>
        <v>0.96</v>
      </c>
      <c r="AE425" s="42">
        <f t="shared" si="20"/>
        <v>4.0000000000000036E-2</v>
      </c>
    </row>
    <row r="426" spans="27:31" x14ac:dyDescent="0.35">
      <c r="AA426" t="s">
        <v>1648</v>
      </c>
      <c r="AB426" t="s">
        <v>193</v>
      </c>
      <c r="AC426" s="46">
        <f t="shared" si="21"/>
        <v>45113</v>
      </c>
      <c r="AD426" s="47">
        <f>IFERROR(AVERAGEIFS(OSA!$X:$X,OSA!$C:$C,$AA426,OSA!$D:$D,$AB426)," ")</f>
        <v>0.98</v>
      </c>
      <c r="AE426" s="42">
        <f t="shared" si="20"/>
        <v>2.0000000000000018E-2</v>
      </c>
    </row>
    <row r="427" spans="27:31" x14ac:dyDescent="0.35">
      <c r="AA427" t="s">
        <v>1648</v>
      </c>
      <c r="AB427" t="s">
        <v>248</v>
      </c>
      <c r="AC427" s="46">
        <f t="shared" si="21"/>
        <v>45113</v>
      </c>
      <c r="AD427" s="47">
        <f>IFERROR(AVERAGEIFS(OSA!$X:$X,OSA!$C:$C,$AA427,OSA!$D:$D,$AB427)," ")</f>
        <v>0.97368421052631582</v>
      </c>
      <c r="AE427" s="42">
        <f t="shared" si="20"/>
        <v>2.6315789473684181E-2</v>
      </c>
    </row>
    <row r="428" spans="27:31" x14ac:dyDescent="0.35">
      <c r="AA428" t="s">
        <v>1648</v>
      </c>
      <c r="AB428" t="s">
        <v>294</v>
      </c>
      <c r="AC428" s="46">
        <f t="shared" si="21"/>
        <v>45113</v>
      </c>
      <c r="AD428" s="47">
        <f>IFERROR(AVERAGEIFS(OSA!$X:$X,OSA!$C:$C,$AA428,OSA!$D:$D,$AB428)," ")</f>
        <v>0.96511627906976749</v>
      </c>
      <c r="AE428" s="42">
        <f t="shared" si="20"/>
        <v>3.4883720930232509E-2</v>
      </c>
    </row>
    <row r="429" spans="27:31" x14ac:dyDescent="0.35">
      <c r="AA429" t="s">
        <v>1648</v>
      </c>
      <c r="AB429" t="s">
        <v>405</v>
      </c>
      <c r="AC429" s="46">
        <f t="shared" si="21"/>
        <v>45113</v>
      </c>
      <c r="AD429" s="47">
        <f>IFERROR(AVERAGEIFS(OSA!$X:$X,OSA!$C:$C,$AA429,OSA!$D:$D,$AB429)," ")</f>
        <v>0.97222222222222221</v>
      </c>
      <c r="AE429" s="42">
        <f t="shared" si="20"/>
        <v>2.777777777777779E-2</v>
      </c>
    </row>
    <row r="430" spans="27:31" x14ac:dyDescent="0.35">
      <c r="AA430" t="s">
        <v>1648</v>
      </c>
      <c r="AB430" t="s">
        <v>455</v>
      </c>
      <c r="AC430" s="46">
        <f t="shared" si="21"/>
        <v>45113</v>
      </c>
      <c r="AD430" s="47" t="str">
        <f>IFERROR(AVERAGEIFS(OSA!$X:$X,OSA!$C:$C,$AA430,OSA!$D:$D,$AB430)," ")</f>
        <v xml:space="preserve"> </v>
      </c>
      <c r="AE430" s="42" t="str">
        <f t="shared" si="20"/>
        <v xml:space="preserve"> </v>
      </c>
    </row>
    <row r="431" spans="27:31" x14ac:dyDescent="0.35">
      <c r="AA431" t="s">
        <v>1648</v>
      </c>
      <c r="AB431" t="s">
        <v>549</v>
      </c>
      <c r="AC431" s="46">
        <f t="shared" si="21"/>
        <v>45113</v>
      </c>
      <c r="AD431" s="47">
        <f>IFERROR(AVERAGEIFS(OSA!$X:$X,OSA!$C:$C,$AA431,OSA!$D:$D,$AB431)," ")</f>
        <v>0.92372881355932202</v>
      </c>
      <c r="AE431" s="42">
        <f t="shared" si="20"/>
        <v>7.6271186440677985E-2</v>
      </c>
    </row>
    <row r="432" spans="27:31" x14ac:dyDescent="0.35">
      <c r="AA432" t="s">
        <v>1648</v>
      </c>
      <c r="AB432" t="s">
        <v>650</v>
      </c>
      <c r="AC432" s="46">
        <f t="shared" si="21"/>
        <v>45113</v>
      </c>
      <c r="AD432" s="47">
        <f>IFERROR(AVERAGEIFS(OSA!$X:$X,OSA!$C:$C,$AA432,OSA!$D:$D,$AB432)," ")</f>
        <v>1</v>
      </c>
      <c r="AE432" s="42">
        <f t="shared" si="20"/>
        <v>0</v>
      </c>
    </row>
    <row r="433" spans="27:31" x14ac:dyDescent="0.35">
      <c r="AA433" t="s">
        <v>1648</v>
      </c>
      <c r="AB433" t="s">
        <v>694</v>
      </c>
      <c r="AC433" s="46">
        <f t="shared" si="21"/>
        <v>45113</v>
      </c>
      <c r="AD433" s="47">
        <f>IFERROR(AVERAGEIFS(OSA!$X:$X,OSA!$C:$C,$AA433,OSA!$D:$D,$AB433)," ")</f>
        <v>1</v>
      </c>
      <c r="AE433" s="42">
        <f t="shared" si="20"/>
        <v>0</v>
      </c>
    </row>
    <row r="434" spans="27:31" x14ac:dyDescent="0.35">
      <c r="AA434" t="s">
        <v>1648</v>
      </c>
      <c r="AB434" t="s">
        <v>710</v>
      </c>
      <c r="AC434" s="46">
        <f t="shared" si="21"/>
        <v>45113</v>
      </c>
      <c r="AD434" s="47">
        <f>IFERROR(AVERAGEIFS(OSA!$X:$X,OSA!$C:$C,$AA434,OSA!$D:$D,$AB434)," ")</f>
        <v>1</v>
      </c>
      <c r="AE434" s="42">
        <f t="shared" si="20"/>
        <v>0</v>
      </c>
    </row>
    <row r="435" spans="27:31" x14ac:dyDescent="0.35">
      <c r="AA435" t="s">
        <v>2305</v>
      </c>
      <c r="AB435" t="s">
        <v>19</v>
      </c>
      <c r="AC435" s="46">
        <f t="shared" si="21"/>
        <v>45113</v>
      </c>
      <c r="AD435" s="47" t="str">
        <f>IFERROR(AVERAGEIFS(OSA!$X:$X,OSA!$C:$C,$AA435,OSA!$D:$D,$AB435)," ")</f>
        <v xml:space="preserve"> </v>
      </c>
      <c r="AE435" s="42" t="str">
        <f t="shared" si="20"/>
        <v xml:space="preserve"> </v>
      </c>
    </row>
    <row r="436" spans="27:31" x14ac:dyDescent="0.35">
      <c r="AA436" t="s">
        <v>2305</v>
      </c>
      <c r="AB436" t="s">
        <v>65</v>
      </c>
      <c r="AC436" s="46">
        <f t="shared" si="21"/>
        <v>45113</v>
      </c>
      <c r="AD436" s="47">
        <f>IFERROR(AVERAGEIFS(OSA!$X:$X,OSA!$C:$C,$AA436,OSA!$D:$D,$AB436)," ")</f>
        <v>0.2857142857142857</v>
      </c>
      <c r="AE436" s="42">
        <f t="shared" si="20"/>
        <v>0.7142857142857143</v>
      </c>
    </row>
    <row r="437" spans="27:31" x14ac:dyDescent="0.35">
      <c r="AA437" t="s">
        <v>2305</v>
      </c>
      <c r="AB437" t="s">
        <v>119</v>
      </c>
      <c r="AC437" s="46">
        <f t="shared" si="21"/>
        <v>45113</v>
      </c>
      <c r="AD437" s="47">
        <f>IFERROR(AVERAGEIFS(OSA!$X:$X,OSA!$C:$C,$AA437,OSA!$D:$D,$AB437)," ")</f>
        <v>0.70454545454545459</v>
      </c>
      <c r="AE437" s="42">
        <f t="shared" si="20"/>
        <v>0.29545454545454541</v>
      </c>
    </row>
    <row r="438" spans="27:31" x14ac:dyDescent="0.35">
      <c r="AA438" t="s">
        <v>2305</v>
      </c>
      <c r="AB438" t="s">
        <v>193</v>
      </c>
      <c r="AC438" s="46">
        <f t="shared" si="21"/>
        <v>45113</v>
      </c>
      <c r="AD438" s="47">
        <f>IFERROR(AVERAGEIFS(OSA!$X:$X,OSA!$C:$C,$AA438,OSA!$D:$D,$AB438)," ")</f>
        <v>0.78787878787878785</v>
      </c>
      <c r="AE438" s="42">
        <f t="shared" si="20"/>
        <v>0.21212121212121215</v>
      </c>
    </row>
    <row r="439" spans="27:31" x14ac:dyDescent="0.35">
      <c r="AA439" t="s">
        <v>2305</v>
      </c>
      <c r="AB439" t="s">
        <v>248</v>
      </c>
      <c r="AC439" s="46">
        <f t="shared" si="21"/>
        <v>45113</v>
      </c>
      <c r="AD439" s="47">
        <f>IFERROR(AVERAGEIFS(OSA!$X:$X,OSA!$C:$C,$AA439,OSA!$D:$D,$AB439)," ")</f>
        <v>0.82608695652173914</v>
      </c>
      <c r="AE439" s="42">
        <f t="shared" si="20"/>
        <v>0.17391304347826086</v>
      </c>
    </row>
    <row r="440" spans="27:31" x14ac:dyDescent="0.35">
      <c r="AA440" t="s">
        <v>2305</v>
      </c>
      <c r="AB440" t="s">
        <v>294</v>
      </c>
      <c r="AC440" s="46">
        <f t="shared" si="21"/>
        <v>45113</v>
      </c>
      <c r="AD440" s="47" t="str">
        <f>IFERROR(AVERAGEIFS(OSA!$X:$X,OSA!$C:$C,$AA440,OSA!$D:$D,$AB440)," ")</f>
        <v xml:space="preserve"> </v>
      </c>
      <c r="AE440" s="42" t="str">
        <f t="shared" si="20"/>
        <v xml:space="preserve"> </v>
      </c>
    </row>
    <row r="441" spans="27:31" x14ac:dyDescent="0.35">
      <c r="AA441" t="s">
        <v>2305</v>
      </c>
      <c r="AB441" t="s">
        <v>405</v>
      </c>
      <c r="AC441" s="46">
        <f t="shared" si="21"/>
        <v>45113</v>
      </c>
      <c r="AD441" s="47">
        <f>IFERROR(AVERAGEIFS(OSA!$X:$X,OSA!$C:$C,$AA441,OSA!$D:$D,$AB441)," ")</f>
        <v>0.92</v>
      </c>
      <c r="AE441" s="42">
        <f t="shared" si="20"/>
        <v>7.999999999999996E-2</v>
      </c>
    </row>
    <row r="442" spans="27:31" x14ac:dyDescent="0.35">
      <c r="AA442" t="s">
        <v>2305</v>
      </c>
      <c r="AB442" t="s">
        <v>455</v>
      </c>
      <c r="AC442" s="46">
        <f t="shared" si="21"/>
        <v>45113</v>
      </c>
      <c r="AD442" s="47" t="str">
        <f>IFERROR(AVERAGEIFS(OSA!$X:$X,OSA!$C:$C,$AA442,OSA!$D:$D,$AB442)," ")</f>
        <v xml:space="preserve"> </v>
      </c>
      <c r="AE442" s="42" t="str">
        <f t="shared" si="20"/>
        <v xml:space="preserve"> </v>
      </c>
    </row>
    <row r="443" spans="27:31" x14ac:dyDescent="0.35">
      <c r="AA443" t="s">
        <v>2305</v>
      </c>
      <c r="AB443" t="s">
        <v>549</v>
      </c>
      <c r="AC443" s="46">
        <f t="shared" si="21"/>
        <v>45113</v>
      </c>
      <c r="AD443" s="47">
        <f>IFERROR(AVERAGEIFS(OSA!$X:$X,OSA!$C:$C,$AA443,OSA!$D:$D,$AB443)," ")</f>
        <v>0.75</v>
      </c>
      <c r="AE443" s="42">
        <f t="shared" si="20"/>
        <v>0.25</v>
      </c>
    </row>
    <row r="444" spans="27:31" x14ac:dyDescent="0.35">
      <c r="AA444" t="s">
        <v>2305</v>
      </c>
      <c r="AB444" t="s">
        <v>650</v>
      </c>
      <c r="AC444" s="46">
        <f t="shared" si="21"/>
        <v>45113</v>
      </c>
      <c r="AD444" s="47">
        <f>IFERROR(AVERAGEIFS(OSA!$X:$X,OSA!$C:$C,$AA444,OSA!$D:$D,$AB444)," ")</f>
        <v>0.8571428571428571</v>
      </c>
      <c r="AE444" s="42">
        <f t="shared" si="20"/>
        <v>0.1428571428571429</v>
      </c>
    </row>
    <row r="445" spans="27:31" x14ac:dyDescent="0.35">
      <c r="AA445" t="s">
        <v>2305</v>
      </c>
      <c r="AB445" t="s">
        <v>694</v>
      </c>
      <c r="AC445" s="46">
        <f t="shared" si="21"/>
        <v>45113</v>
      </c>
      <c r="AD445" s="47" t="str">
        <f>IFERROR(AVERAGEIFS(OSA!$X:$X,OSA!$C:$C,$AA445,OSA!$D:$D,$AB445)," ")</f>
        <v xml:space="preserve"> </v>
      </c>
      <c r="AE445" s="42" t="str">
        <f t="shared" si="20"/>
        <v xml:space="preserve"> </v>
      </c>
    </row>
    <row r="446" spans="27:31" x14ac:dyDescent="0.35">
      <c r="AA446" t="s">
        <v>2305</v>
      </c>
      <c r="AB446" t="s">
        <v>710</v>
      </c>
      <c r="AC446" s="46">
        <f t="shared" si="21"/>
        <v>45113</v>
      </c>
      <c r="AD446" s="47">
        <f>IFERROR(AVERAGEIFS(OSA!$X:$X,OSA!$C:$C,$AA446,OSA!$D:$D,$AB446)," ")</f>
        <v>0.5</v>
      </c>
      <c r="AE446" s="42">
        <f t="shared" si="20"/>
        <v>0.5</v>
      </c>
    </row>
    <row r="447" spans="27:31" x14ac:dyDescent="0.35">
      <c r="AA447" t="s">
        <v>2657</v>
      </c>
      <c r="AB447" t="s">
        <v>19</v>
      </c>
      <c r="AC447" s="46">
        <f t="shared" si="21"/>
        <v>45113</v>
      </c>
      <c r="AD447" s="47">
        <f ca="1">IFERROR(AVERAGEIFS(OSA!$X:$X,OSA!$C:$C,$AA447,OSA!$D:$D,$AB447)," ")</f>
        <v>1</v>
      </c>
      <c r="AE447" s="42">
        <f t="shared" ca="1" si="20"/>
        <v>0</v>
      </c>
    </row>
    <row r="448" spans="27:31" x14ac:dyDescent="0.35">
      <c r="AA448" t="s">
        <v>2657</v>
      </c>
      <c r="AB448" t="s">
        <v>65</v>
      </c>
      <c r="AC448" s="46">
        <f t="shared" si="21"/>
        <v>45113</v>
      </c>
      <c r="AD448" s="47">
        <f ca="1">IFERROR(AVERAGEIFS(OSA!$X:$X,OSA!$C:$C,$AA448,OSA!$D:$D,$AB448)," ")</f>
        <v>1</v>
      </c>
      <c r="AE448" s="42">
        <f t="shared" ca="1" si="20"/>
        <v>0</v>
      </c>
    </row>
    <row r="449" spans="27:31" x14ac:dyDescent="0.35">
      <c r="AA449" t="s">
        <v>2657</v>
      </c>
      <c r="AB449" t="s">
        <v>119</v>
      </c>
      <c r="AC449" s="46">
        <f t="shared" si="21"/>
        <v>45113</v>
      </c>
      <c r="AD449" s="47">
        <f ca="1">IFERROR(AVERAGEIFS(OSA!$X:$X,OSA!$C:$C,$AA449,OSA!$D:$D,$AB449)," ")</f>
        <v>1</v>
      </c>
      <c r="AE449" s="42">
        <f t="shared" ca="1" si="20"/>
        <v>0</v>
      </c>
    </row>
    <row r="450" spans="27:31" x14ac:dyDescent="0.35">
      <c r="AA450" t="s">
        <v>2657</v>
      </c>
      <c r="AB450" t="s">
        <v>193</v>
      </c>
      <c r="AC450" s="46">
        <f t="shared" si="21"/>
        <v>45113</v>
      </c>
      <c r="AD450" s="47">
        <f ca="1">IFERROR(AVERAGEIFS(OSA!$X:$X,OSA!$C:$C,$AA450,OSA!$D:$D,$AB450)," ")</f>
        <v>1</v>
      </c>
      <c r="AE450" s="42">
        <f t="shared" ca="1" si="20"/>
        <v>0</v>
      </c>
    </row>
    <row r="451" spans="27:31" x14ac:dyDescent="0.35">
      <c r="AA451" t="s">
        <v>2657</v>
      </c>
      <c r="AB451" t="s">
        <v>248</v>
      </c>
      <c r="AC451" s="46">
        <f t="shared" si="21"/>
        <v>45113</v>
      </c>
      <c r="AD451" s="47">
        <f ca="1">IFERROR(AVERAGEIFS(OSA!$X:$X,OSA!$C:$C,$AA451,OSA!$D:$D,$AB451)," ")</f>
        <v>1</v>
      </c>
      <c r="AE451" s="42">
        <f t="shared" ca="1" si="20"/>
        <v>0</v>
      </c>
    </row>
    <row r="452" spans="27:31" x14ac:dyDescent="0.35">
      <c r="AA452" t="s">
        <v>2657</v>
      </c>
      <c r="AB452" t="s">
        <v>294</v>
      </c>
      <c r="AC452" s="46">
        <f t="shared" si="21"/>
        <v>45113</v>
      </c>
      <c r="AD452" s="47">
        <f ca="1">IFERROR(AVERAGEIFS(OSA!$X:$X,OSA!$C:$C,$AA452,OSA!$D:$D,$AB452)," ")</f>
        <v>1</v>
      </c>
      <c r="AE452" s="42">
        <f t="shared" ref="AE452:AE515" ca="1" si="22">IFERROR(1-(AD452)," ")</f>
        <v>0</v>
      </c>
    </row>
    <row r="453" spans="27:31" x14ac:dyDescent="0.35">
      <c r="AA453" t="s">
        <v>2657</v>
      </c>
      <c r="AB453" t="s">
        <v>405</v>
      </c>
      <c r="AC453" s="46">
        <f t="shared" si="21"/>
        <v>45113</v>
      </c>
      <c r="AD453" s="47">
        <f ca="1">IFERROR(AVERAGEIFS(OSA!$X:$X,OSA!$C:$C,$AA453,OSA!$D:$D,$AB453)," ")</f>
        <v>1</v>
      </c>
      <c r="AE453" s="42">
        <f t="shared" ca="1" si="22"/>
        <v>0</v>
      </c>
    </row>
    <row r="454" spans="27:31" x14ac:dyDescent="0.35">
      <c r="AA454" t="s">
        <v>2657</v>
      </c>
      <c r="AB454" t="s">
        <v>455</v>
      </c>
      <c r="AC454" s="46">
        <f t="shared" si="21"/>
        <v>45113</v>
      </c>
      <c r="AD454" s="47" t="str">
        <f ca="1">IFERROR(AVERAGEIFS(OSA!$X:$X,OSA!$C:$C,$AA454,OSA!$D:$D,$AB454)," ")</f>
        <v xml:space="preserve"> </v>
      </c>
      <c r="AE454" s="42" t="str">
        <f t="shared" ca="1" si="22"/>
        <v xml:space="preserve"> </v>
      </c>
    </row>
    <row r="455" spans="27:31" x14ac:dyDescent="0.35">
      <c r="AA455" t="s">
        <v>2657</v>
      </c>
      <c r="AB455" t="s">
        <v>549</v>
      </c>
      <c r="AC455" s="46">
        <f t="shared" si="21"/>
        <v>45113</v>
      </c>
      <c r="AD455" s="47">
        <f ca="1">IFERROR(AVERAGEIFS(OSA!$X:$X,OSA!$C:$C,$AA455,OSA!$D:$D,$AB455)," ")</f>
        <v>1</v>
      </c>
      <c r="AE455" s="42">
        <f t="shared" ca="1" si="22"/>
        <v>0</v>
      </c>
    </row>
    <row r="456" spans="27:31" x14ac:dyDescent="0.35">
      <c r="AA456" t="s">
        <v>2657</v>
      </c>
      <c r="AB456" t="s">
        <v>650</v>
      </c>
      <c r="AC456" s="46">
        <f t="shared" si="21"/>
        <v>45113</v>
      </c>
      <c r="AD456" s="47">
        <f ca="1">IFERROR(AVERAGEIFS(OSA!$X:$X,OSA!$C:$C,$AA456,OSA!$D:$D,$AB456)," ")</f>
        <v>1</v>
      </c>
      <c r="AE456" s="42">
        <f t="shared" ca="1" si="22"/>
        <v>0</v>
      </c>
    </row>
    <row r="457" spans="27:31" x14ac:dyDescent="0.35">
      <c r="AA457" t="s">
        <v>2657</v>
      </c>
      <c r="AB457" t="s">
        <v>694</v>
      </c>
      <c r="AC457" s="46">
        <f t="shared" si="21"/>
        <v>45113</v>
      </c>
      <c r="AD457" s="47">
        <f ca="1">IFERROR(AVERAGEIFS(OSA!$X:$X,OSA!$C:$C,$AA457,OSA!$D:$D,$AB457)," ")</f>
        <v>1</v>
      </c>
      <c r="AE457" s="42">
        <f t="shared" ca="1" si="22"/>
        <v>0</v>
      </c>
    </row>
    <row r="458" spans="27:31" x14ac:dyDescent="0.35">
      <c r="AA458" t="s">
        <v>2657</v>
      </c>
      <c r="AB458" t="s">
        <v>710</v>
      </c>
      <c r="AC458" s="46">
        <f t="shared" si="21"/>
        <v>45113</v>
      </c>
      <c r="AD458" s="47">
        <f ca="1">IFERROR(AVERAGEIFS(OSA!$X:$X,OSA!$C:$C,$AA458,OSA!$D:$D,$AB458)," ")</f>
        <v>1</v>
      </c>
      <c r="AE458" s="42">
        <f t="shared" ca="1" si="22"/>
        <v>0</v>
      </c>
    </row>
    <row r="459" spans="27:31" x14ac:dyDescent="0.35">
      <c r="AA459" t="s">
        <v>3042</v>
      </c>
      <c r="AB459" t="s">
        <v>19</v>
      </c>
      <c r="AC459" s="46">
        <f t="shared" si="21"/>
        <v>45113</v>
      </c>
      <c r="AD459" s="47" t="str">
        <f>IFERROR(AVERAGEIFS(OSA!$X:$X,OSA!$C:$C,$AA459,OSA!$D:$D,$AB459)," ")</f>
        <v xml:space="preserve"> </v>
      </c>
      <c r="AE459" s="42" t="str">
        <f t="shared" si="22"/>
        <v xml:space="preserve"> </v>
      </c>
    </row>
    <row r="460" spans="27:31" x14ac:dyDescent="0.35">
      <c r="AA460" t="s">
        <v>3042</v>
      </c>
      <c r="AB460" t="s">
        <v>65</v>
      </c>
      <c r="AC460" s="46">
        <f t="shared" si="21"/>
        <v>45113</v>
      </c>
      <c r="AD460" s="47" t="str">
        <f>IFERROR(AVERAGEIFS(OSA!$X:$X,OSA!$C:$C,$AA460,OSA!$D:$D,$AB460)," ")</f>
        <v xml:space="preserve"> </v>
      </c>
      <c r="AE460" s="42" t="str">
        <f t="shared" si="22"/>
        <v xml:space="preserve"> </v>
      </c>
    </row>
    <row r="461" spans="27:31" x14ac:dyDescent="0.35">
      <c r="AA461" t="s">
        <v>3042</v>
      </c>
      <c r="AB461" t="s">
        <v>119</v>
      </c>
      <c r="AC461" s="46">
        <f t="shared" si="21"/>
        <v>45113</v>
      </c>
      <c r="AD461" s="47" t="str">
        <f>IFERROR(AVERAGEIFS(OSA!$X:$X,OSA!$C:$C,$AA461,OSA!$D:$D,$AB461)," ")</f>
        <v xml:space="preserve"> </v>
      </c>
      <c r="AE461" s="42" t="str">
        <f t="shared" si="22"/>
        <v xml:space="preserve"> </v>
      </c>
    </row>
    <row r="462" spans="27:31" x14ac:dyDescent="0.35">
      <c r="AA462" t="s">
        <v>3042</v>
      </c>
      <c r="AB462" t="s">
        <v>193</v>
      </c>
      <c r="AC462" s="46">
        <f t="shared" si="21"/>
        <v>45113</v>
      </c>
      <c r="AD462" s="47" t="str">
        <f>IFERROR(AVERAGEIFS(OSA!$X:$X,OSA!$C:$C,$AA462,OSA!$D:$D,$AB462)," ")</f>
        <v xml:space="preserve"> </v>
      </c>
      <c r="AE462" s="42" t="str">
        <f t="shared" si="22"/>
        <v xml:space="preserve"> </v>
      </c>
    </row>
    <row r="463" spans="27:31" x14ac:dyDescent="0.35">
      <c r="AA463" t="s">
        <v>3042</v>
      </c>
      <c r="AB463" t="s">
        <v>248</v>
      </c>
      <c r="AC463" s="46">
        <f t="shared" si="21"/>
        <v>45113</v>
      </c>
      <c r="AD463" s="47" t="str">
        <f>IFERROR(AVERAGEIFS(OSA!$X:$X,OSA!$C:$C,$AA463,OSA!$D:$D,$AB463)," ")</f>
        <v xml:space="preserve"> </v>
      </c>
      <c r="AE463" s="42" t="str">
        <f t="shared" si="22"/>
        <v xml:space="preserve"> </v>
      </c>
    </row>
    <row r="464" spans="27:31" x14ac:dyDescent="0.35">
      <c r="AA464" t="s">
        <v>3042</v>
      </c>
      <c r="AB464" t="s">
        <v>294</v>
      </c>
      <c r="AC464" s="46">
        <f t="shared" si="21"/>
        <v>45113</v>
      </c>
      <c r="AD464" s="47" t="str">
        <f>IFERROR(AVERAGEIFS(OSA!$X:$X,OSA!$C:$C,$AA464,OSA!$D:$D,$AB464)," ")</f>
        <v xml:space="preserve"> </v>
      </c>
      <c r="AE464" s="42" t="str">
        <f t="shared" si="22"/>
        <v xml:space="preserve"> </v>
      </c>
    </row>
    <row r="465" spans="27:31" x14ac:dyDescent="0.35">
      <c r="AA465" t="s">
        <v>3042</v>
      </c>
      <c r="AB465" t="s">
        <v>405</v>
      </c>
      <c r="AC465" s="46">
        <f t="shared" si="21"/>
        <v>45113</v>
      </c>
      <c r="AD465" s="47" t="str">
        <f>IFERROR(AVERAGEIFS(OSA!$X:$X,OSA!$C:$C,$AA465,OSA!$D:$D,$AB465)," ")</f>
        <v xml:space="preserve"> </v>
      </c>
      <c r="AE465" s="42" t="str">
        <f t="shared" si="22"/>
        <v xml:space="preserve"> </v>
      </c>
    </row>
    <row r="466" spans="27:31" x14ac:dyDescent="0.35">
      <c r="AA466" t="s">
        <v>3042</v>
      </c>
      <c r="AB466" t="s">
        <v>455</v>
      </c>
      <c r="AC466" s="46">
        <f t="shared" si="21"/>
        <v>45113</v>
      </c>
      <c r="AD466" s="47" t="str">
        <f>IFERROR(AVERAGEIFS(OSA!$X:$X,OSA!$C:$C,$AA466,OSA!$D:$D,$AB466)," ")</f>
        <v xml:space="preserve"> </v>
      </c>
      <c r="AE466" s="42" t="str">
        <f t="shared" si="22"/>
        <v xml:space="preserve"> </v>
      </c>
    </row>
    <row r="467" spans="27:31" x14ac:dyDescent="0.35">
      <c r="AA467" t="s">
        <v>3042</v>
      </c>
      <c r="AB467" t="s">
        <v>549</v>
      </c>
      <c r="AC467" s="46">
        <f t="shared" si="21"/>
        <v>45113</v>
      </c>
      <c r="AD467" s="47" t="str">
        <f>IFERROR(AVERAGEIFS(OSA!$X:$X,OSA!$C:$C,$AA467,OSA!$D:$D,$AB467)," ")</f>
        <v xml:space="preserve"> </v>
      </c>
      <c r="AE467" s="42" t="str">
        <f t="shared" si="22"/>
        <v xml:space="preserve"> </v>
      </c>
    </row>
    <row r="468" spans="27:31" x14ac:dyDescent="0.35">
      <c r="AA468" t="s">
        <v>3042</v>
      </c>
      <c r="AB468" t="s">
        <v>650</v>
      </c>
      <c r="AC468" s="46">
        <f t="shared" si="21"/>
        <v>45113</v>
      </c>
      <c r="AD468" s="47" t="str">
        <f>IFERROR(AVERAGEIFS(OSA!$X:$X,OSA!$C:$C,$AA468,OSA!$D:$D,$AB468)," ")</f>
        <v xml:space="preserve"> </v>
      </c>
      <c r="AE468" s="42" t="str">
        <f t="shared" si="22"/>
        <v xml:space="preserve"> </v>
      </c>
    </row>
    <row r="469" spans="27:31" x14ac:dyDescent="0.35">
      <c r="AA469" t="s">
        <v>3042</v>
      </c>
      <c r="AB469" t="s">
        <v>694</v>
      </c>
      <c r="AC469" s="46">
        <f t="shared" si="21"/>
        <v>45113</v>
      </c>
      <c r="AD469" s="47" t="str">
        <f>IFERROR(AVERAGEIFS(OSA!$X:$X,OSA!$C:$C,$AA469,OSA!$D:$D,$AB469)," ")</f>
        <v xml:space="preserve"> </v>
      </c>
      <c r="AE469" s="42" t="str">
        <f t="shared" si="22"/>
        <v xml:space="preserve"> </v>
      </c>
    </row>
    <row r="470" spans="27:31" x14ac:dyDescent="0.35">
      <c r="AA470" t="s">
        <v>3042</v>
      </c>
      <c r="AB470" t="s">
        <v>710</v>
      </c>
      <c r="AC470" s="46">
        <f t="shared" si="21"/>
        <v>45113</v>
      </c>
      <c r="AD470" s="47" t="str">
        <f>IFERROR(AVERAGEIFS(OSA!$X:$X,OSA!$C:$C,$AA470,OSA!$D:$D,$AB470)," ")</f>
        <v xml:space="preserve"> </v>
      </c>
      <c r="AE470" s="42" t="str">
        <f t="shared" si="22"/>
        <v xml:space="preserve"> </v>
      </c>
    </row>
    <row r="471" spans="27:31" x14ac:dyDescent="0.35">
      <c r="AA471" t="s">
        <v>2329</v>
      </c>
      <c r="AB471" t="s">
        <v>19</v>
      </c>
      <c r="AC471" s="46">
        <f t="shared" si="21"/>
        <v>45113</v>
      </c>
      <c r="AD471" s="47">
        <f>IFERROR(AVERAGEIFS(OSA!$X:$X,OSA!$C:$C,$AA471,OSA!$D:$D,$AB471)," ")</f>
        <v>0.92307692307692313</v>
      </c>
      <c r="AE471" s="42">
        <f t="shared" si="22"/>
        <v>7.6923076923076872E-2</v>
      </c>
    </row>
    <row r="472" spans="27:31" x14ac:dyDescent="0.35">
      <c r="AA472" t="s">
        <v>2329</v>
      </c>
      <c r="AB472" t="s">
        <v>65</v>
      </c>
      <c r="AC472" s="46">
        <f t="shared" ref="AC472:AC535" si="23">AC388+1</f>
        <v>45113</v>
      </c>
      <c r="AD472" s="47">
        <f>IFERROR(AVERAGEIFS(OSA!$X:$X,OSA!$C:$C,$AA472,OSA!$D:$D,$AB472)," ")</f>
        <v>0.93684210526315792</v>
      </c>
      <c r="AE472" s="42">
        <f t="shared" si="22"/>
        <v>6.315789473684208E-2</v>
      </c>
    </row>
    <row r="473" spans="27:31" x14ac:dyDescent="0.35">
      <c r="AA473" t="s">
        <v>2329</v>
      </c>
      <c r="AB473" t="s">
        <v>119</v>
      </c>
      <c r="AC473" s="46">
        <f t="shared" si="23"/>
        <v>45113</v>
      </c>
      <c r="AD473" s="47">
        <f>IFERROR(AVERAGEIFS(OSA!$X:$X,OSA!$C:$C,$AA473,OSA!$D:$D,$AB473)," ")</f>
        <v>0.953125</v>
      </c>
      <c r="AE473" s="42">
        <f t="shared" si="22"/>
        <v>4.6875E-2</v>
      </c>
    </row>
    <row r="474" spans="27:31" x14ac:dyDescent="0.35">
      <c r="AA474" t="s">
        <v>2329</v>
      </c>
      <c r="AB474" t="s">
        <v>193</v>
      </c>
      <c r="AC474" s="46">
        <f t="shared" si="23"/>
        <v>45113</v>
      </c>
      <c r="AD474" s="47">
        <f>IFERROR(AVERAGEIFS(OSA!$X:$X,OSA!$C:$C,$AA474,OSA!$D:$D,$AB474)," ")</f>
        <v>0.97777777777777775</v>
      </c>
      <c r="AE474" s="42">
        <f t="shared" si="22"/>
        <v>2.2222222222222254E-2</v>
      </c>
    </row>
    <row r="475" spans="27:31" x14ac:dyDescent="0.35">
      <c r="AA475" t="s">
        <v>2329</v>
      </c>
      <c r="AB475" t="s">
        <v>248</v>
      </c>
      <c r="AC475" s="46">
        <f t="shared" si="23"/>
        <v>45113</v>
      </c>
      <c r="AD475" s="47">
        <f>IFERROR(AVERAGEIFS(OSA!$X:$X,OSA!$C:$C,$AA475,OSA!$D:$D,$AB475)," ")</f>
        <v>0.9642857142857143</v>
      </c>
      <c r="AE475" s="42">
        <f t="shared" si="22"/>
        <v>3.5714285714285698E-2</v>
      </c>
    </row>
    <row r="476" spans="27:31" x14ac:dyDescent="0.35">
      <c r="AA476" t="s">
        <v>2329</v>
      </c>
      <c r="AB476" t="s">
        <v>294</v>
      </c>
      <c r="AC476" s="46">
        <f t="shared" si="23"/>
        <v>45113</v>
      </c>
      <c r="AD476" s="47">
        <f>IFERROR(AVERAGEIFS(OSA!$X:$X,OSA!$C:$C,$AA476,OSA!$D:$D,$AB476)," ")</f>
        <v>1</v>
      </c>
      <c r="AE476" s="42">
        <f t="shared" si="22"/>
        <v>0</v>
      </c>
    </row>
    <row r="477" spans="27:31" x14ac:dyDescent="0.35">
      <c r="AA477" t="s">
        <v>2329</v>
      </c>
      <c r="AB477" t="s">
        <v>405</v>
      </c>
      <c r="AC477" s="46">
        <f t="shared" si="23"/>
        <v>45113</v>
      </c>
      <c r="AD477" s="47">
        <f>IFERROR(AVERAGEIFS(OSA!$X:$X,OSA!$C:$C,$AA477,OSA!$D:$D,$AB477)," ")</f>
        <v>1</v>
      </c>
      <c r="AE477" s="42">
        <f t="shared" si="22"/>
        <v>0</v>
      </c>
    </row>
    <row r="478" spans="27:31" x14ac:dyDescent="0.35">
      <c r="AA478" t="s">
        <v>2329</v>
      </c>
      <c r="AB478" t="s">
        <v>455</v>
      </c>
      <c r="AC478" s="46">
        <f t="shared" si="23"/>
        <v>45113</v>
      </c>
      <c r="AD478" s="47" t="str">
        <f>IFERROR(AVERAGEIFS(OSA!$X:$X,OSA!$C:$C,$AA478,OSA!$D:$D,$AB478)," ")</f>
        <v xml:space="preserve"> </v>
      </c>
      <c r="AE478" s="42" t="str">
        <f t="shared" si="22"/>
        <v xml:space="preserve"> </v>
      </c>
    </row>
    <row r="479" spans="27:31" x14ac:dyDescent="0.35">
      <c r="AA479" t="s">
        <v>2329</v>
      </c>
      <c r="AB479" t="s">
        <v>549</v>
      </c>
      <c r="AC479" s="46">
        <f t="shared" si="23"/>
        <v>45113</v>
      </c>
      <c r="AD479" s="47">
        <f>IFERROR(AVERAGEIFS(OSA!$X:$X,OSA!$C:$C,$AA479,OSA!$D:$D,$AB479)," ")</f>
        <v>0.96460176991150437</v>
      </c>
      <c r="AE479" s="42">
        <f t="shared" si="22"/>
        <v>3.539823008849563E-2</v>
      </c>
    </row>
    <row r="480" spans="27:31" x14ac:dyDescent="0.35">
      <c r="AA480" t="s">
        <v>2329</v>
      </c>
      <c r="AB480" t="s">
        <v>650</v>
      </c>
      <c r="AC480" s="46">
        <f t="shared" si="23"/>
        <v>45113</v>
      </c>
      <c r="AD480" s="47">
        <f>IFERROR(AVERAGEIFS(OSA!$X:$X,OSA!$C:$C,$AA480,OSA!$D:$D,$AB480)," ")</f>
        <v>1</v>
      </c>
      <c r="AE480" s="42">
        <f t="shared" si="22"/>
        <v>0</v>
      </c>
    </row>
    <row r="481" spans="27:31" x14ac:dyDescent="0.35">
      <c r="AA481" t="s">
        <v>2329</v>
      </c>
      <c r="AB481" t="s">
        <v>694</v>
      </c>
      <c r="AC481" s="46">
        <f t="shared" si="23"/>
        <v>45113</v>
      </c>
      <c r="AD481" s="47">
        <f>IFERROR(AVERAGEIFS(OSA!$X:$X,OSA!$C:$C,$AA481,OSA!$D:$D,$AB481)," ")</f>
        <v>0.8</v>
      </c>
      <c r="AE481" s="42">
        <f t="shared" si="22"/>
        <v>0.19999999999999996</v>
      </c>
    </row>
    <row r="482" spans="27:31" x14ac:dyDescent="0.35">
      <c r="AA482" t="s">
        <v>2329</v>
      </c>
      <c r="AB482" t="s">
        <v>710</v>
      </c>
      <c r="AC482" s="46">
        <f t="shared" si="23"/>
        <v>45113</v>
      </c>
      <c r="AD482" s="47">
        <f>IFERROR(AVERAGEIFS(OSA!$X:$X,OSA!$C:$C,$AA482,OSA!$D:$D,$AB482)," ")</f>
        <v>1</v>
      </c>
      <c r="AE482" s="42">
        <f t="shared" si="22"/>
        <v>0</v>
      </c>
    </row>
    <row r="483" spans="27:31" x14ac:dyDescent="0.35">
      <c r="AA483" t="s">
        <v>806</v>
      </c>
      <c r="AB483" t="s">
        <v>19</v>
      </c>
      <c r="AC483" s="46">
        <f t="shared" si="23"/>
        <v>45113</v>
      </c>
      <c r="AD483" s="47" t="str">
        <f>IFERROR(AVERAGEIFS(OSA!$X:$X,OSA!$C:$C,$AA483,OSA!$D:$D,$AB483)," ")</f>
        <v xml:space="preserve"> </v>
      </c>
      <c r="AE483" s="42" t="str">
        <f t="shared" si="22"/>
        <v xml:space="preserve"> </v>
      </c>
    </row>
    <row r="484" spans="27:31" x14ac:dyDescent="0.35">
      <c r="AA484" t="s">
        <v>806</v>
      </c>
      <c r="AB484" t="s">
        <v>65</v>
      </c>
      <c r="AC484" s="46">
        <f t="shared" si="23"/>
        <v>45113</v>
      </c>
      <c r="AD484" s="47" t="str">
        <f>IFERROR(AVERAGEIFS(OSA!$X:$X,OSA!$C:$C,$AA484,OSA!$D:$D,$AB484)," ")</f>
        <v xml:space="preserve"> </v>
      </c>
      <c r="AE484" s="42" t="str">
        <f t="shared" si="22"/>
        <v xml:space="preserve"> </v>
      </c>
    </row>
    <row r="485" spans="27:31" x14ac:dyDescent="0.35">
      <c r="AA485" t="s">
        <v>806</v>
      </c>
      <c r="AB485" t="s">
        <v>119</v>
      </c>
      <c r="AC485" s="46">
        <f t="shared" si="23"/>
        <v>45113</v>
      </c>
      <c r="AD485" s="47" t="str">
        <f>IFERROR(AVERAGEIFS(OSA!$X:$X,OSA!$C:$C,$AA485,OSA!$D:$D,$AB485)," ")</f>
        <v xml:space="preserve"> </v>
      </c>
      <c r="AE485" s="42" t="str">
        <f t="shared" si="22"/>
        <v xml:space="preserve"> </v>
      </c>
    </row>
    <row r="486" spans="27:31" x14ac:dyDescent="0.35">
      <c r="AA486" t="s">
        <v>806</v>
      </c>
      <c r="AB486" t="s">
        <v>193</v>
      </c>
      <c r="AC486" s="46">
        <f t="shared" si="23"/>
        <v>45113</v>
      </c>
      <c r="AD486" s="47" t="str">
        <f>IFERROR(AVERAGEIFS(OSA!$X:$X,OSA!$C:$C,$AA486,OSA!$D:$D,$AB486)," ")</f>
        <v xml:space="preserve"> </v>
      </c>
      <c r="AE486" s="42" t="str">
        <f t="shared" si="22"/>
        <v xml:space="preserve"> </v>
      </c>
    </row>
    <row r="487" spans="27:31" x14ac:dyDescent="0.35">
      <c r="AA487" t="s">
        <v>806</v>
      </c>
      <c r="AB487" t="s">
        <v>248</v>
      </c>
      <c r="AC487" s="46">
        <f t="shared" si="23"/>
        <v>45113</v>
      </c>
      <c r="AD487" s="47" t="str">
        <f>IFERROR(AVERAGEIFS(OSA!$X:$X,OSA!$C:$C,$AA487,OSA!$D:$D,$AB487)," ")</f>
        <v xml:space="preserve"> </v>
      </c>
      <c r="AE487" s="42" t="str">
        <f t="shared" si="22"/>
        <v xml:space="preserve"> </v>
      </c>
    </row>
    <row r="488" spans="27:31" x14ac:dyDescent="0.35">
      <c r="AA488" t="s">
        <v>806</v>
      </c>
      <c r="AB488" t="s">
        <v>294</v>
      </c>
      <c r="AC488" s="46">
        <f t="shared" si="23"/>
        <v>45113</v>
      </c>
      <c r="AD488" s="47" t="str">
        <f>IFERROR(AVERAGEIFS(OSA!$X:$X,OSA!$C:$C,$AA488,OSA!$D:$D,$AB488)," ")</f>
        <v xml:space="preserve"> </v>
      </c>
      <c r="AE488" s="42" t="str">
        <f t="shared" si="22"/>
        <v xml:space="preserve"> </v>
      </c>
    </row>
    <row r="489" spans="27:31" x14ac:dyDescent="0.35">
      <c r="AA489" t="s">
        <v>806</v>
      </c>
      <c r="AB489" t="s">
        <v>405</v>
      </c>
      <c r="AC489" s="46">
        <f t="shared" si="23"/>
        <v>45113</v>
      </c>
      <c r="AD489" s="47" t="str">
        <f>IFERROR(AVERAGEIFS(OSA!$X:$X,OSA!$C:$C,$AA489,OSA!$D:$D,$AB489)," ")</f>
        <v xml:space="preserve"> </v>
      </c>
      <c r="AE489" s="42" t="str">
        <f t="shared" si="22"/>
        <v xml:space="preserve"> </v>
      </c>
    </row>
    <row r="490" spans="27:31" x14ac:dyDescent="0.35">
      <c r="AA490" t="s">
        <v>806</v>
      </c>
      <c r="AB490" t="s">
        <v>455</v>
      </c>
      <c r="AC490" s="46">
        <f t="shared" si="23"/>
        <v>45113</v>
      </c>
      <c r="AD490" s="47" t="str">
        <f>IFERROR(AVERAGEIFS(OSA!$X:$X,OSA!$C:$C,$AA490,OSA!$D:$D,$AB490)," ")</f>
        <v xml:space="preserve"> </v>
      </c>
      <c r="AE490" s="42" t="str">
        <f t="shared" si="22"/>
        <v xml:space="preserve"> </v>
      </c>
    </row>
    <row r="491" spans="27:31" x14ac:dyDescent="0.35">
      <c r="AA491" t="s">
        <v>806</v>
      </c>
      <c r="AB491" t="s">
        <v>549</v>
      </c>
      <c r="AC491" s="46">
        <f t="shared" si="23"/>
        <v>45113</v>
      </c>
      <c r="AD491" s="47" t="str">
        <f>IFERROR(AVERAGEIFS(OSA!$X:$X,OSA!$C:$C,$AA491,OSA!$D:$D,$AB491)," ")</f>
        <v xml:space="preserve"> </v>
      </c>
      <c r="AE491" s="42" t="str">
        <f t="shared" si="22"/>
        <v xml:space="preserve"> </v>
      </c>
    </row>
    <row r="492" spans="27:31" x14ac:dyDescent="0.35">
      <c r="AA492" t="s">
        <v>806</v>
      </c>
      <c r="AB492" t="s">
        <v>650</v>
      </c>
      <c r="AC492" s="46">
        <f t="shared" si="23"/>
        <v>45113</v>
      </c>
      <c r="AD492" s="47" t="str">
        <f>IFERROR(AVERAGEIFS(OSA!$X:$X,OSA!$C:$C,$AA492,OSA!$D:$D,$AB492)," ")</f>
        <v xml:space="preserve"> </v>
      </c>
      <c r="AE492" s="42" t="str">
        <f t="shared" si="22"/>
        <v xml:space="preserve"> </v>
      </c>
    </row>
    <row r="493" spans="27:31" x14ac:dyDescent="0.35">
      <c r="AA493" t="s">
        <v>806</v>
      </c>
      <c r="AB493" t="s">
        <v>694</v>
      </c>
      <c r="AC493" s="46">
        <f t="shared" si="23"/>
        <v>45113</v>
      </c>
      <c r="AD493" s="47" t="str">
        <f>IFERROR(AVERAGEIFS(OSA!$X:$X,OSA!$C:$C,$AA493,OSA!$D:$D,$AB493)," ")</f>
        <v xml:space="preserve"> </v>
      </c>
      <c r="AE493" s="42" t="str">
        <f t="shared" si="22"/>
        <v xml:space="preserve"> </v>
      </c>
    </row>
    <row r="494" spans="27:31" x14ac:dyDescent="0.35">
      <c r="AA494" t="s">
        <v>806</v>
      </c>
      <c r="AB494" t="s">
        <v>710</v>
      </c>
      <c r="AC494" s="46">
        <f t="shared" si="23"/>
        <v>45113</v>
      </c>
      <c r="AD494" s="47" t="str">
        <f>IFERROR(AVERAGEIFS(OSA!$X:$X,OSA!$C:$C,$AA494,OSA!$D:$D,$AB494)," ")</f>
        <v xml:space="preserve"> </v>
      </c>
      <c r="AE494" s="42" t="str">
        <f t="shared" si="22"/>
        <v xml:space="preserve"> </v>
      </c>
    </row>
    <row r="495" spans="27:31" x14ac:dyDescent="0.35">
      <c r="AA495" t="s">
        <v>2517</v>
      </c>
      <c r="AB495" t="s">
        <v>19</v>
      </c>
      <c r="AC495" s="46">
        <f t="shared" si="23"/>
        <v>45113</v>
      </c>
      <c r="AD495" s="47">
        <f>IFERROR(AVERAGEIFS(OSA!$X:$X,OSA!$C:$C,$AA495,OSA!$D:$D,$AB495)," ")</f>
        <v>1</v>
      </c>
      <c r="AE495" s="42">
        <f t="shared" si="22"/>
        <v>0</v>
      </c>
    </row>
    <row r="496" spans="27:31" x14ac:dyDescent="0.35">
      <c r="AA496" t="s">
        <v>2517</v>
      </c>
      <c r="AB496" t="s">
        <v>65</v>
      </c>
      <c r="AC496" s="46">
        <f t="shared" si="23"/>
        <v>45113</v>
      </c>
      <c r="AD496" s="47">
        <f>IFERROR(AVERAGEIFS(OSA!$X:$X,OSA!$C:$C,$AA496,OSA!$D:$D,$AB496)," ")</f>
        <v>1</v>
      </c>
      <c r="AE496" s="42">
        <f t="shared" si="22"/>
        <v>0</v>
      </c>
    </row>
    <row r="497" spans="27:31" x14ac:dyDescent="0.35">
      <c r="AA497" t="s">
        <v>2517</v>
      </c>
      <c r="AB497" t="s">
        <v>119</v>
      </c>
      <c r="AC497" s="46">
        <f t="shared" si="23"/>
        <v>45113</v>
      </c>
      <c r="AD497" s="47">
        <f>IFERROR(AVERAGEIFS(OSA!$X:$X,OSA!$C:$C,$AA497,OSA!$D:$D,$AB497)," ")</f>
        <v>1</v>
      </c>
      <c r="AE497" s="42">
        <f t="shared" si="22"/>
        <v>0</v>
      </c>
    </row>
    <row r="498" spans="27:31" x14ac:dyDescent="0.35">
      <c r="AA498" t="s">
        <v>2517</v>
      </c>
      <c r="AB498" t="s">
        <v>193</v>
      </c>
      <c r="AC498" s="46">
        <f t="shared" si="23"/>
        <v>45113</v>
      </c>
      <c r="AD498" s="47">
        <f>IFERROR(AVERAGEIFS(OSA!$X:$X,OSA!$C:$C,$AA498,OSA!$D:$D,$AB498)," ")</f>
        <v>0.98305084745762716</v>
      </c>
      <c r="AE498" s="42">
        <f t="shared" si="22"/>
        <v>1.6949152542372836E-2</v>
      </c>
    </row>
    <row r="499" spans="27:31" x14ac:dyDescent="0.35">
      <c r="AA499" t="s">
        <v>2517</v>
      </c>
      <c r="AB499" t="s">
        <v>248</v>
      </c>
      <c r="AC499" s="46">
        <f t="shared" si="23"/>
        <v>45113</v>
      </c>
      <c r="AD499" s="47">
        <f>IFERROR(AVERAGEIFS(OSA!$X:$X,OSA!$C:$C,$AA499,OSA!$D:$D,$AB499)," ")</f>
        <v>1</v>
      </c>
      <c r="AE499" s="42">
        <f t="shared" si="22"/>
        <v>0</v>
      </c>
    </row>
    <row r="500" spans="27:31" x14ac:dyDescent="0.35">
      <c r="AA500" t="s">
        <v>2517</v>
      </c>
      <c r="AB500" t="s">
        <v>294</v>
      </c>
      <c r="AC500" s="46">
        <f t="shared" si="23"/>
        <v>45113</v>
      </c>
      <c r="AD500" s="47">
        <f>IFERROR(AVERAGEIFS(OSA!$X:$X,OSA!$C:$C,$AA500,OSA!$D:$D,$AB500)," ")</f>
        <v>1</v>
      </c>
      <c r="AE500" s="42">
        <f t="shared" si="22"/>
        <v>0</v>
      </c>
    </row>
    <row r="501" spans="27:31" x14ac:dyDescent="0.35">
      <c r="AA501" t="s">
        <v>2517</v>
      </c>
      <c r="AB501" t="s">
        <v>405</v>
      </c>
      <c r="AC501" s="46">
        <f t="shared" si="23"/>
        <v>45113</v>
      </c>
      <c r="AD501" s="47">
        <f>IFERROR(AVERAGEIFS(OSA!$X:$X,OSA!$C:$C,$AA501,OSA!$D:$D,$AB501)," ")</f>
        <v>1</v>
      </c>
      <c r="AE501" s="42">
        <f t="shared" si="22"/>
        <v>0</v>
      </c>
    </row>
    <row r="502" spans="27:31" x14ac:dyDescent="0.35">
      <c r="AA502" t="s">
        <v>2517</v>
      </c>
      <c r="AB502" t="s">
        <v>455</v>
      </c>
      <c r="AC502" s="46">
        <f t="shared" si="23"/>
        <v>45113</v>
      </c>
      <c r="AD502" s="47" t="str">
        <f>IFERROR(AVERAGEIFS(OSA!$X:$X,OSA!$C:$C,$AA502,OSA!$D:$D,$AB502)," ")</f>
        <v xml:space="preserve"> </v>
      </c>
      <c r="AE502" s="42" t="str">
        <f t="shared" si="22"/>
        <v xml:space="preserve"> </v>
      </c>
    </row>
    <row r="503" spans="27:31" x14ac:dyDescent="0.35">
      <c r="AA503" t="s">
        <v>2517</v>
      </c>
      <c r="AB503" t="s">
        <v>549</v>
      </c>
      <c r="AC503" s="46">
        <f t="shared" si="23"/>
        <v>45113</v>
      </c>
      <c r="AD503" s="47">
        <f>IFERROR(AVERAGEIFS(OSA!$X:$X,OSA!$C:$C,$AA503,OSA!$D:$D,$AB503)," ")</f>
        <v>1</v>
      </c>
      <c r="AE503" s="42">
        <f t="shared" si="22"/>
        <v>0</v>
      </c>
    </row>
    <row r="504" spans="27:31" x14ac:dyDescent="0.35">
      <c r="AA504" t="s">
        <v>2517</v>
      </c>
      <c r="AB504" t="s">
        <v>650</v>
      </c>
      <c r="AC504" s="46">
        <f t="shared" si="23"/>
        <v>45113</v>
      </c>
      <c r="AD504" s="47">
        <f>IFERROR(AVERAGEIFS(OSA!$X:$X,OSA!$C:$C,$AA504,OSA!$D:$D,$AB504)," ")</f>
        <v>1</v>
      </c>
      <c r="AE504" s="42">
        <f t="shared" si="22"/>
        <v>0</v>
      </c>
    </row>
    <row r="505" spans="27:31" x14ac:dyDescent="0.35">
      <c r="AA505" t="s">
        <v>2517</v>
      </c>
      <c r="AB505" t="s">
        <v>694</v>
      </c>
      <c r="AC505" s="46">
        <f t="shared" si="23"/>
        <v>45113</v>
      </c>
      <c r="AD505" s="47">
        <f>IFERROR(AVERAGEIFS(OSA!$X:$X,OSA!$C:$C,$AA505,OSA!$D:$D,$AB505)," ")</f>
        <v>1</v>
      </c>
      <c r="AE505" s="42">
        <f t="shared" si="22"/>
        <v>0</v>
      </c>
    </row>
    <row r="506" spans="27:31" x14ac:dyDescent="0.35">
      <c r="AA506" t="s">
        <v>2517</v>
      </c>
      <c r="AB506" t="s">
        <v>710</v>
      </c>
      <c r="AC506" s="46">
        <f t="shared" si="23"/>
        <v>45113</v>
      </c>
      <c r="AD506" s="47">
        <f>IFERROR(AVERAGEIFS(OSA!$X:$X,OSA!$C:$C,$AA506,OSA!$D:$D,$AB506)," ")</f>
        <v>1</v>
      </c>
      <c r="AE506" s="42">
        <f t="shared" si="22"/>
        <v>0</v>
      </c>
    </row>
    <row r="507" spans="27:31" x14ac:dyDescent="0.35">
      <c r="AA507" t="s">
        <v>1648</v>
      </c>
      <c r="AB507" t="s">
        <v>19</v>
      </c>
      <c r="AC507" s="46">
        <f t="shared" si="23"/>
        <v>45114</v>
      </c>
      <c r="AD507" s="47" t="str">
        <f>IFERROR(AVERAGEIFS(OSA!$Y:$Y,OSA!$C:$C,$AA507,OSA!$D:$D,$AB507)," ")</f>
        <v xml:space="preserve"> </v>
      </c>
      <c r="AE507" s="42" t="str">
        <f t="shared" si="22"/>
        <v xml:space="preserve"> </v>
      </c>
    </row>
    <row r="508" spans="27:31" x14ac:dyDescent="0.35">
      <c r="AA508" t="s">
        <v>1648</v>
      </c>
      <c r="AB508" t="s">
        <v>65</v>
      </c>
      <c r="AC508" s="46">
        <f t="shared" si="23"/>
        <v>45114</v>
      </c>
      <c r="AD508" s="47">
        <f>IFERROR(AVERAGEIFS(OSA!$Y:$Y,OSA!$C:$C,$AA508,OSA!$D:$D,$AB508)," ")</f>
        <v>0.97297297297297303</v>
      </c>
      <c r="AE508" s="42">
        <f t="shared" si="22"/>
        <v>2.7027027027026973E-2</v>
      </c>
    </row>
    <row r="509" spans="27:31" x14ac:dyDescent="0.35">
      <c r="AA509" t="s">
        <v>1648</v>
      </c>
      <c r="AB509" t="s">
        <v>119</v>
      </c>
      <c r="AC509" s="46">
        <f t="shared" si="23"/>
        <v>45114</v>
      </c>
      <c r="AD509" s="47">
        <f>IFERROR(AVERAGEIFS(OSA!$Y:$Y,OSA!$C:$C,$AA509,OSA!$D:$D,$AB509)," ")</f>
        <v>0.96</v>
      </c>
      <c r="AE509" s="42">
        <f t="shared" si="22"/>
        <v>4.0000000000000036E-2</v>
      </c>
    </row>
    <row r="510" spans="27:31" x14ac:dyDescent="0.35">
      <c r="AA510" t="s">
        <v>1648</v>
      </c>
      <c r="AB510" t="s">
        <v>193</v>
      </c>
      <c r="AC510" s="46">
        <f t="shared" si="23"/>
        <v>45114</v>
      </c>
      <c r="AD510" s="47">
        <f>IFERROR(AVERAGEIFS(OSA!$Y:$Y,OSA!$C:$C,$AA510,OSA!$D:$D,$AB510)," ")</f>
        <v>0.98</v>
      </c>
      <c r="AE510" s="42">
        <f t="shared" si="22"/>
        <v>2.0000000000000018E-2</v>
      </c>
    </row>
    <row r="511" spans="27:31" x14ac:dyDescent="0.35">
      <c r="AA511" t="s">
        <v>1648</v>
      </c>
      <c r="AB511" t="s">
        <v>248</v>
      </c>
      <c r="AC511" s="46">
        <f t="shared" si="23"/>
        <v>45114</v>
      </c>
      <c r="AD511" s="47">
        <f>IFERROR(AVERAGEIFS(OSA!$Y:$Y,OSA!$C:$C,$AA511,OSA!$D:$D,$AB511)," ")</f>
        <v>0.97368421052631582</v>
      </c>
      <c r="AE511" s="42">
        <f t="shared" si="22"/>
        <v>2.6315789473684181E-2</v>
      </c>
    </row>
    <row r="512" spans="27:31" x14ac:dyDescent="0.35">
      <c r="AA512" t="s">
        <v>1648</v>
      </c>
      <c r="AB512" t="s">
        <v>294</v>
      </c>
      <c r="AC512" s="46">
        <f t="shared" si="23"/>
        <v>45114</v>
      </c>
      <c r="AD512" s="47">
        <f>IFERROR(AVERAGEIFS(OSA!$Y:$Y,OSA!$C:$C,$AA512,OSA!$D:$D,$AB512)," ")</f>
        <v>0.96511627906976749</v>
      </c>
      <c r="AE512" s="42">
        <f t="shared" si="22"/>
        <v>3.4883720930232509E-2</v>
      </c>
    </row>
    <row r="513" spans="27:31" x14ac:dyDescent="0.35">
      <c r="AA513" t="s">
        <v>1648</v>
      </c>
      <c r="AB513" t="s">
        <v>405</v>
      </c>
      <c r="AC513" s="46">
        <f t="shared" si="23"/>
        <v>45114</v>
      </c>
      <c r="AD513" s="47">
        <f>IFERROR(AVERAGEIFS(OSA!$Y:$Y,OSA!$C:$C,$AA513,OSA!$D:$D,$AB513)," ")</f>
        <v>0.97222222222222221</v>
      </c>
      <c r="AE513" s="42">
        <f t="shared" si="22"/>
        <v>2.777777777777779E-2</v>
      </c>
    </row>
    <row r="514" spans="27:31" x14ac:dyDescent="0.35">
      <c r="AA514" t="s">
        <v>1648</v>
      </c>
      <c r="AB514" t="s">
        <v>455</v>
      </c>
      <c r="AC514" s="46">
        <f t="shared" si="23"/>
        <v>45114</v>
      </c>
      <c r="AD514" s="47" t="str">
        <f>IFERROR(AVERAGEIFS(OSA!$Y:$Y,OSA!$C:$C,$AA514,OSA!$D:$D,$AB514)," ")</f>
        <v xml:space="preserve"> </v>
      </c>
      <c r="AE514" s="42" t="str">
        <f t="shared" si="22"/>
        <v xml:space="preserve"> </v>
      </c>
    </row>
    <row r="515" spans="27:31" x14ac:dyDescent="0.35">
      <c r="AA515" t="s">
        <v>1648</v>
      </c>
      <c r="AB515" t="s">
        <v>549</v>
      </c>
      <c r="AC515" s="46">
        <f t="shared" si="23"/>
        <v>45114</v>
      </c>
      <c r="AD515" s="47">
        <f>IFERROR(AVERAGEIFS(OSA!$Y:$Y,OSA!$C:$C,$AA515,OSA!$D:$D,$AB515)," ")</f>
        <v>0.92372881355932202</v>
      </c>
      <c r="AE515" s="42">
        <f t="shared" si="22"/>
        <v>7.6271186440677985E-2</v>
      </c>
    </row>
    <row r="516" spans="27:31" x14ac:dyDescent="0.35">
      <c r="AA516" t="s">
        <v>1648</v>
      </c>
      <c r="AB516" t="s">
        <v>650</v>
      </c>
      <c r="AC516" s="46">
        <f t="shared" si="23"/>
        <v>45114</v>
      </c>
      <c r="AD516" s="47">
        <f>IFERROR(AVERAGEIFS(OSA!$Y:$Y,OSA!$C:$C,$AA516,OSA!$D:$D,$AB516)," ")</f>
        <v>1</v>
      </c>
      <c r="AE516" s="42">
        <f t="shared" ref="AE516:AE579" si="24">IFERROR(1-(AD516)," ")</f>
        <v>0</v>
      </c>
    </row>
    <row r="517" spans="27:31" x14ac:dyDescent="0.35">
      <c r="AA517" t="s">
        <v>1648</v>
      </c>
      <c r="AB517" t="s">
        <v>694</v>
      </c>
      <c r="AC517" s="46">
        <f t="shared" si="23"/>
        <v>45114</v>
      </c>
      <c r="AD517" s="47">
        <f>IFERROR(AVERAGEIFS(OSA!$Y:$Y,OSA!$C:$C,$AA517,OSA!$D:$D,$AB517)," ")</f>
        <v>1</v>
      </c>
      <c r="AE517" s="42">
        <f t="shared" si="24"/>
        <v>0</v>
      </c>
    </row>
    <row r="518" spans="27:31" x14ac:dyDescent="0.35">
      <c r="AA518" t="s">
        <v>1648</v>
      </c>
      <c r="AB518" t="s">
        <v>710</v>
      </c>
      <c r="AC518" s="46">
        <f t="shared" si="23"/>
        <v>45114</v>
      </c>
      <c r="AD518" s="47">
        <f>IFERROR(AVERAGEIFS(OSA!$Y:$Y,OSA!$C:$C,$AA518,OSA!$D:$D,$AB518)," ")</f>
        <v>1</v>
      </c>
      <c r="AE518" s="42">
        <f t="shared" si="24"/>
        <v>0</v>
      </c>
    </row>
    <row r="519" spans="27:31" x14ac:dyDescent="0.35">
      <c r="AA519" t="s">
        <v>2305</v>
      </c>
      <c r="AB519" t="s">
        <v>19</v>
      </c>
      <c r="AC519" s="46">
        <f t="shared" si="23"/>
        <v>45114</v>
      </c>
      <c r="AD519" s="47" t="str">
        <f>IFERROR(AVERAGEIFS(OSA!$Y:$Y,OSA!$C:$C,$AA519,OSA!$D:$D,$AB519)," ")</f>
        <v xml:space="preserve"> </v>
      </c>
      <c r="AE519" s="42" t="str">
        <f t="shared" si="24"/>
        <v xml:space="preserve"> </v>
      </c>
    </row>
    <row r="520" spans="27:31" x14ac:dyDescent="0.35">
      <c r="AA520" t="s">
        <v>2305</v>
      </c>
      <c r="AB520" t="s">
        <v>65</v>
      </c>
      <c r="AC520" s="46">
        <f t="shared" si="23"/>
        <v>45114</v>
      </c>
      <c r="AD520" s="47">
        <f>IFERROR(AVERAGEIFS(OSA!$Y:$Y,OSA!$C:$C,$AA520,OSA!$D:$D,$AB520)," ")</f>
        <v>0.2857142857142857</v>
      </c>
      <c r="AE520" s="42">
        <f t="shared" si="24"/>
        <v>0.7142857142857143</v>
      </c>
    </row>
    <row r="521" spans="27:31" x14ac:dyDescent="0.35">
      <c r="AA521" t="s">
        <v>2305</v>
      </c>
      <c r="AB521" t="s">
        <v>119</v>
      </c>
      <c r="AC521" s="46">
        <f t="shared" si="23"/>
        <v>45114</v>
      </c>
      <c r="AD521" s="47">
        <f>IFERROR(AVERAGEIFS(OSA!$Y:$Y,OSA!$C:$C,$AA521,OSA!$D:$D,$AB521)," ")</f>
        <v>0.70454545454545459</v>
      </c>
      <c r="AE521" s="42">
        <f t="shared" si="24"/>
        <v>0.29545454545454541</v>
      </c>
    </row>
    <row r="522" spans="27:31" x14ac:dyDescent="0.35">
      <c r="AA522" t="s">
        <v>2305</v>
      </c>
      <c r="AB522" t="s">
        <v>193</v>
      </c>
      <c r="AC522" s="46">
        <f t="shared" si="23"/>
        <v>45114</v>
      </c>
      <c r="AD522" s="47">
        <f>IFERROR(AVERAGEIFS(OSA!$Y:$Y,OSA!$C:$C,$AA522,OSA!$D:$D,$AB522)," ")</f>
        <v>0.78787878787878785</v>
      </c>
      <c r="AE522" s="42">
        <f t="shared" si="24"/>
        <v>0.21212121212121215</v>
      </c>
    </row>
    <row r="523" spans="27:31" x14ac:dyDescent="0.35">
      <c r="AA523" t="s">
        <v>2305</v>
      </c>
      <c r="AB523" t="s">
        <v>248</v>
      </c>
      <c r="AC523" s="46">
        <f t="shared" si="23"/>
        <v>45114</v>
      </c>
      <c r="AD523" s="47">
        <f>IFERROR(AVERAGEIFS(OSA!$Y:$Y,OSA!$C:$C,$AA523,OSA!$D:$D,$AB523)," ")</f>
        <v>0.82608695652173914</v>
      </c>
      <c r="AE523" s="42">
        <f t="shared" si="24"/>
        <v>0.17391304347826086</v>
      </c>
    </row>
    <row r="524" spans="27:31" x14ac:dyDescent="0.35">
      <c r="AA524" t="s">
        <v>2305</v>
      </c>
      <c r="AB524" t="s">
        <v>294</v>
      </c>
      <c r="AC524" s="46">
        <f t="shared" si="23"/>
        <v>45114</v>
      </c>
      <c r="AD524" s="47" t="str">
        <f>IFERROR(AVERAGEIFS(OSA!$Y:$Y,OSA!$C:$C,$AA524,OSA!$D:$D,$AB524)," ")</f>
        <v xml:space="preserve"> </v>
      </c>
      <c r="AE524" s="42" t="str">
        <f t="shared" si="24"/>
        <v xml:space="preserve"> </v>
      </c>
    </row>
    <row r="525" spans="27:31" x14ac:dyDescent="0.35">
      <c r="AA525" t="s">
        <v>2305</v>
      </c>
      <c r="AB525" t="s">
        <v>405</v>
      </c>
      <c r="AC525" s="46">
        <f t="shared" si="23"/>
        <v>45114</v>
      </c>
      <c r="AD525" s="47">
        <f>IFERROR(AVERAGEIFS(OSA!$Y:$Y,OSA!$C:$C,$AA525,OSA!$D:$D,$AB525)," ")</f>
        <v>0.92</v>
      </c>
      <c r="AE525" s="42">
        <f t="shared" si="24"/>
        <v>7.999999999999996E-2</v>
      </c>
    </row>
    <row r="526" spans="27:31" x14ac:dyDescent="0.35">
      <c r="AA526" t="s">
        <v>2305</v>
      </c>
      <c r="AB526" t="s">
        <v>455</v>
      </c>
      <c r="AC526" s="46">
        <f t="shared" si="23"/>
        <v>45114</v>
      </c>
      <c r="AD526" s="47" t="str">
        <f>IFERROR(AVERAGEIFS(OSA!$Y:$Y,OSA!$C:$C,$AA526,OSA!$D:$D,$AB526)," ")</f>
        <v xml:space="preserve"> </v>
      </c>
      <c r="AE526" s="42" t="str">
        <f t="shared" si="24"/>
        <v xml:space="preserve"> </v>
      </c>
    </row>
    <row r="527" spans="27:31" x14ac:dyDescent="0.35">
      <c r="AA527" t="s">
        <v>2305</v>
      </c>
      <c r="AB527" t="s">
        <v>549</v>
      </c>
      <c r="AC527" s="46">
        <f t="shared" si="23"/>
        <v>45114</v>
      </c>
      <c r="AD527" s="47">
        <f>IFERROR(AVERAGEIFS(OSA!$Y:$Y,OSA!$C:$C,$AA527,OSA!$D:$D,$AB527)," ")</f>
        <v>0.75</v>
      </c>
      <c r="AE527" s="42">
        <f t="shared" si="24"/>
        <v>0.25</v>
      </c>
    </row>
    <row r="528" spans="27:31" x14ac:dyDescent="0.35">
      <c r="AA528" t="s">
        <v>2305</v>
      </c>
      <c r="AB528" t="s">
        <v>650</v>
      </c>
      <c r="AC528" s="46">
        <f t="shared" si="23"/>
        <v>45114</v>
      </c>
      <c r="AD528" s="47">
        <f>IFERROR(AVERAGEIFS(OSA!$Y:$Y,OSA!$C:$C,$AA528,OSA!$D:$D,$AB528)," ")</f>
        <v>0.8571428571428571</v>
      </c>
      <c r="AE528" s="42">
        <f t="shared" si="24"/>
        <v>0.1428571428571429</v>
      </c>
    </row>
    <row r="529" spans="27:31" x14ac:dyDescent="0.35">
      <c r="AA529" t="s">
        <v>2305</v>
      </c>
      <c r="AB529" t="s">
        <v>694</v>
      </c>
      <c r="AC529" s="46">
        <f t="shared" si="23"/>
        <v>45114</v>
      </c>
      <c r="AD529" s="47" t="str">
        <f>IFERROR(AVERAGEIFS(OSA!$Y:$Y,OSA!$C:$C,$AA529,OSA!$D:$D,$AB529)," ")</f>
        <v xml:space="preserve"> </v>
      </c>
      <c r="AE529" s="42" t="str">
        <f t="shared" si="24"/>
        <v xml:space="preserve"> </v>
      </c>
    </row>
    <row r="530" spans="27:31" x14ac:dyDescent="0.35">
      <c r="AA530" t="s">
        <v>2305</v>
      </c>
      <c r="AB530" t="s">
        <v>710</v>
      </c>
      <c r="AC530" s="46">
        <f t="shared" si="23"/>
        <v>45114</v>
      </c>
      <c r="AD530" s="47">
        <f>IFERROR(AVERAGEIFS(OSA!$Y:$Y,OSA!$C:$C,$AA530,OSA!$D:$D,$AB530)," ")</f>
        <v>0.5</v>
      </c>
      <c r="AE530" s="42">
        <f t="shared" si="24"/>
        <v>0.5</v>
      </c>
    </row>
    <row r="531" spans="27:31" x14ac:dyDescent="0.35">
      <c r="AA531" t="s">
        <v>2657</v>
      </c>
      <c r="AB531" t="s">
        <v>19</v>
      </c>
      <c r="AC531" s="46">
        <f t="shared" si="23"/>
        <v>45114</v>
      </c>
      <c r="AD531" s="47">
        <f ca="1">IFERROR(AVERAGEIFS(OSA!$Y:$Y,OSA!$C:$C,$AA531,OSA!$D:$D,$AB531)," ")</f>
        <v>1</v>
      </c>
      <c r="AE531" s="42">
        <f t="shared" ca="1" si="24"/>
        <v>0</v>
      </c>
    </row>
    <row r="532" spans="27:31" x14ac:dyDescent="0.35">
      <c r="AA532" t="s">
        <v>2657</v>
      </c>
      <c r="AB532" t="s">
        <v>65</v>
      </c>
      <c r="AC532" s="46">
        <f t="shared" si="23"/>
        <v>45114</v>
      </c>
      <c r="AD532" s="47">
        <f ca="1">IFERROR(AVERAGEIFS(OSA!$Y:$Y,OSA!$C:$C,$AA532,OSA!$D:$D,$AB532)," ")</f>
        <v>1</v>
      </c>
      <c r="AE532" s="42">
        <f t="shared" ca="1" si="24"/>
        <v>0</v>
      </c>
    </row>
    <row r="533" spans="27:31" x14ac:dyDescent="0.35">
      <c r="AA533" t="s">
        <v>2657</v>
      </c>
      <c r="AB533" t="s">
        <v>119</v>
      </c>
      <c r="AC533" s="46">
        <f t="shared" si="23"/>
        <v>45114</v>
      </c>
      <c r="AD533" s="47">
        <f ca="1">IFERROR(AVERAGEIFS(OSA!$Y:$Y,OSA!$C:$C,$AA533,OSA!$D:$D,$AB533)," ")</f>
        <v>1</v>
      </c>
      <c r="AE533" s="42">
        <f t="shared" ca="1" si="24"/>
        <v>0</v>
      </c>
    </row>
    <row r="534" spans="27:31" x14ac:dyDescent="0.35">
      <c r="AA534" t="s">
        <v>2657</v>
      </c>
      <c r="AB534" t="s">
        <v>193</v>
      </c>
      <c r="AC534" s="46">
        <f t="shared" si="23"/>
        <v>45114</v>
      </c>
      <c r="AD534" s="47">
        <f ca="1">IFERROR(AVERAGEIFS(OSA!$Y:$Y,OSA!$C:$C,$AA534,OSA!$D:$D,$AB534)," ")</f>
        <v>1</v>
      </c>
      <c r="AE534" s="42">
        <f t="shared" ca="1" si="24"/>
        <v>0</v>
      </c>
    </row>
    <row r="535" spans="27:31" x14ac:dyDescent="0.35">
      <c r="AA535" t="s">
        <v>2657</v>
      </c>
      <c r="AB535" t="s">
        <v>248</v>
      </c>
      <c r="AC535" s="46">
        <f t="shared" si="23"/>
        <v>45114</v>
      </c>
      <c r="AD535" s="47">
        <f ca="1">IFERROR(AVERAGEIFS(OSA!$Y:$Y,OSA!$C:$C,$AA535,OSA!$D:$D,$AB535)," ")</f>
        <v>1</v>
      </c>
      <c r="AE535" s="42">
        <f t="shared" ca="1" si="24"/>
        <v>0</v>
      </c>
    </row>
    <row r="536" spans="27:31" x14ac:dyDescent="0.35">
      <c r="AA536" t="s">
        <v>2657</v>
      </c>
      <c r="AB536" t="s">
        <v>294</v>
      </c>
      <c r="AC536" s="46">
        <f t="shared" ref="AC536:AC599" si="25">AC452+1</f>
        <v>45114</v>
      </c>
      <c r="AD536" s="47">
        <f ca="1">IFERROR(AVERAGEIFS(OSA!$Y:$Y,OSA!$C:$C,$AA536,OSA!$D:$D,$AB536)," ")</f>
        <v>1</v>
      </c>
      <c r="AE536" s="42">
        <f t="shared" ca="1" si="24"/>
        <v>0</v>
      </c>
    </row>
    <row r="537" spans="27:31" x14ac:dyDescent="0.35">
      <c r="AA537" t="s">
        <v>2657</v>
      </c>
      <c r="AB537" t="s">
        <v>405</v>
      </c>
      <c r="AC537" s="46">
        <f t="shared" si="25"/>
        <v>45114</v>
      </c>
      <c r="AD537" s="47">
        <f ca="1">IFERROR(AVERAGEIFS(OSA!$Y:$Y,OSA!$C:$C,$AA537,OSA!$D:$D,$AB537)," ")</f>
        <v>1</v>
      </c>
      <c r="AE537" s="42">
        <f t="shared" ca="1" si="24"/>
        <v>0</v>
      </c>
    </row>
    <row r="538" spans="27:31" x14ac:dyDescent="0.35">
      <c r="AA538" t="s">
        <v>2657</v>
      </c>
      <c r="AB538" t="s">
        <v>455</v>
      </c>
      <c r="AC538" s="46">
        <f t="shared" si="25"/>
        <v>45114</v>
      </c>
      <c r="AD538" s="47" t="str">
        <f ca="1">IFERROR(AVERAGEIFS(OSA!$Y:$Y,OSA!$C:$C,$AA538,OSA!$D:$D,$AB538)," ")</f>
        <v xml:space="preserve"> </v>
      </c>
      <c r="AE538" s="42" t="str">
        <f t="shared" ca="1" si="24"/>
        <v xml:space="preserve"> </v>
      </c>
    </row>
    <row r="539" spans="27:31" x14ac:dyDescent="0.35">
      <c r="AA539" t="s">
        <v>2657</v>
      </c>
      <c r="AB539" t="s">
        <v>549</v>
      </c>
      <c r="AC539" s="46">
        <f t="shared" si="25"/>
        <v>45114</v>
      </c>
      <c r="AD539" s="47">
        <f ca="1">IFERROR(AVERAGEIFS(OSA!$Y:$Y,OSA!$C:$C,$AA539,OSA!$D:$D,$AB539)," ")</f>
        <v>1</v>
      </c>
      <c r="AE539" s="42">
        <f t="shared" ca="1" si="24"/>
        <v>0</v>
      </c>
    </row>
    <row r="540" spans="27:31" x14ac:dyDescent="0.35">
      <c r="AA540" t="s">
        <v>2657</v>
      </c>
      <c r="AB540" t="s">
        <v>650</v>
      </c>
      <c r="AC540" s="46">
        <f t="shared" si="25"/>
        <v>45114</v>
      </c>
      <c r="AD540" s="47">
        <f ca="1">IFERROR(AVERAGEIFS(OSA!$Y:$Y,OSA!$C:$C,$AA540,OSA!$D:$D,$AB540)," ")</f>
        <v>1</v>
      </c>
      <c r="AE540" s="42">
        <f t="shared" ca="1" si="24"/>
        <v>0</v>
      </c>
    </row>
    <row r="541" spans="27:31" x14ac:dyDescent="0.35">
      <c r="AA541" t="s">
        <v>2657</v>
      </c>
      <c r="AB541" t="s">
        <v>694</v>
      </c>
      <c r="AC541" s="46">
        <f t="shared" si="25"/>
        <v>45114</v>
      </c>
      <c r="AD541" s="47">
        <f ca="1">IFERROR(AVERAGEIFS(OSA!$Y:$Y,OSA!$C:$C,$AA541,OSA!$D:$D,$AB541)," ")</f>
        <v>1</v>
      </c>
      <c r="AE541" s="42">
        <f t="shared" ca="1" si="24"/>
        <v>0</v>
      </c>
    </row>
    <row r="542" spans="27:31" x14ac:dyDescent="0.35">
      <c r="AA542" t="s">
        <v>2657</v>
      </c>
      <c r="AB542" t="s">
        <v>710</v>
      </c>
      <c r="AC542" s="46">
        <f t="shared" si="25"/>
        <v>45114</v>
      </c>
      <c r="AD542" s="47">
        <f ca="1">IFERROR(AVERAGEIFS(OSA!$Y:$Y,OSA!$C:$C,$AA542,OSA!$D:$D,$AB542)," ")</f>
        <v>1</v>
      </c>
      <c r="AE542" s="42">
        <f t="shared" ca="1" si="24"/>
        <v>0</v>
      </c>
    </row>
    <row r="543" spans="27:31" x14ac:dyDescent="0.35">
      <c r="AA543" t="s">
        <v>3042</v>
      </c>
      <c r="AB543" t="s">
        <v>19</v>
      </c>
      <c r="AC543" s="46">
        <f t="shared" si="25"/>
        <v>45114</v>
      </c>
      <c r="AD543" s="47" t="str">
        <f>IFERROR(AVERAGEIFS(OSA!$Y:$Y,OSA!$C:$C,$AA543,OSA!$D:$D,$AB543)," ")</f>
        <v xml:space="preserve"> </v>
      </c>
      <c r="AE543" s="42" t="str">
        <f t="shared" si="24"/>
        <v xml:space="preserve"> </v>
      </c>
    </row>
    <row r="544" spans="27:31" x14ac:dyDescent="0.35">
      <c r="AA544" t="s">
        <v>3042</v>
      </c>
      <c r="AB544" t="s">
        <v>65</v>
      </c>
      <c r="AC544" s="46">
        <f t="shared" si="25"/>
        <v>45114</v>
      </c>
      <c r="AD544" s="47" t="str">
        <f>IFERROR(AVERAGEIFS(OSA!$Y:$Y,OSA!$C:$C,$AA544,OSA!$D:$D,$AB544)," ")</f>
        <v xml:space="preserve"> </v>
      </c>
      <c r="AE544" s="42" t="str">
        <f t="shared" si="24"/>
        <v xml:space="preserve"> </v>
      </c>
    </row>
    <row r="545" spans="27:31" x14ac:dyDescent="0.35">
      <c r="AA545" t="s">
        <v>3042</v>
      </c>
      <c r="AB545" t="s">
        <v>119</v>
      </c>
      <c r="AC545" s="46">
        <f t="shared" si="25"/>
        <v>45114</v>
      </c>
      <c r="AD545" s="47" t="str">
        <f>IFERROR(AVERAGEIFS(OSA!$Y:$Y,OSA!$C:$C,$AA545,OSA!$D:$D,$AB545)," ")</f>
        <v xml:space="preserve"> </v>
      </c>
      <c r="AE545" s="42" t="str">
        <f t="shared" si="24"/>
        <v xml:space="preserve"> </v>
      </c>
    </row>
    <row r="546" spans="27:31" x14ac:dyDescent="0.35">
      <c r="AA546" t="s">
        <v>3042</v>
      </c>
      <c r="AB546" t="s">
        <v>193</v>
      </c>
      <c r="AC546" s="46">
        <f t="shared" si="25"/>
        <v>45114</v>
      </c>
      <c r="AD546" s="47" t="str">
        <f>IFERROR(AVERAGEIFS(OSA!$Y:$Y,OSA!$C:$C,$AA546,OSA!$D:$D,$AB546)," ")</f>
        <v xml:space="preserve"> </v>
      </c>
      <c r="AE546" s="42" t="str">
        <f t="shared" si="24"/>
        <v xml:space="preserve"> </v>
      </c>
    </row>
    <row r="547" spans="27:31" x14ac:dyDescent="0.35">
      <c r="AA547" t="s">
        <v>3042</v>
      </c>
      <c r="AB547" t="s">
        <v>248</v>
      </c>
      <c r="AC547" s="46">
        <f t="shared" si="25"/>
        <v>45114</v>
      </c>
      <c r="AD547" s="47" t="str">
        <f>IFERROR(AVERAGEIFS(OSA!$Y:$Y,OSA!$C:$C,$AA547,OSA!$D:$D,$AB547)," ")</f>
        <v xml:space="preserve"> </v>
      </c>
      <c r="AE547" s="42" t="str">
        <f t="shared" si="24"/>
        <v xml:space="preserve"> </v>
      </c>
    </row>
    <row r="548" spans="27:31" x14ac:dyDescent="0.35">
      <c r="AA548" t="s">
        <v>3042</v>
      </c>
      <c r="AB548" t="s">
        <v>294</v>
      </c>
      <c r="AC548" s="46">
        <f t="shared" si="25"/>
        <v>45114</v>
      </c>
      <c r="AD548" s="47" t="str">
        <f>IFERROR(AVERAGEIFS(OSA!$Y:$Y,OSA!$C:$C,$AA548,OSA!$D:$D,$AB548)," ")</f>
        <v xml:space="preserve"> </v>
      </c>
      <c r="AE548" s="42" t="str">
        <f t="shared" si="24"/>
        <v xml:space="preserve"> </v>
      </c>
    </row>
    <row r="549" spans="27:31" x14ac:dyDescent="0.35">
      <c r="AA549" t="s">
        <v>3042</v>
      </c>
      <c r="AB549" t="s">
        <v>405</v>
      </c>
      <c r="AC549" s="46">
        <f t="shared" si="25"/>
        <v>45114</v>
      </c>
      <c r="AD549" s="47" t="str">
        <f>IFERROR(AVERAGEIFS(OSA!$Y:$Y,OSA!$C:$C,$AA549,OSA!$D:$D,$AB549)," ")</f>
        <v xml:space="preserve"> </v>
      </c>
      <c r="AE549" s="42" t="str">
        <f t="shared" si="24"/>
        <v xml:space="preserve"> </v>
      </c>
    </row>
    <row r="550" spans="27:31" x14ac:dyDescent="0.35">
      <c r="AA550" t="s">
        <v>3042</v>
      </c>
      <c r="AB550" t="s">
        <v>455</v>
      </c>
      <c r="AC550" s="46">
        <f t="shared" si="25"/>
        <v>45114</v>
      </c>
      <c r="AD550" s="47" t="str">
        <f>IFERROR(AVERAGEIFS(OSA!$Y:$Y,OSA!$C:$C,$AA550,OSA!$D:$D,$AB550)," ")</f>
        <v xml:space="preserve"> </v>
      </c>
      <c r="AE550" s="42" t="str">
        <f t="shared" si="24"/>
        <v xml:space="preserve"> </v>
      </c>
    </row>
    <row r="551" spans="27:31" x14ac:dyDescent="0.35">
      <c r="AA551" t="s">
        <v>3042</v>
      </c>
      <c r="AB551" t="s">
        <v>549</v>
      </c>
      <c r="AC551" s="46">
        <f t="shared" si="25"/>
        <v>45114</v>
      </c>
      <c r="AD551" s="47" t="str">
        <f>IFERROR(AVERAGEIFS(OSA!$Y:$Y,OSA!$C:$C,$AA551,OSA!$D:$D,$AB551)," ")</f>
        <v xml:space="preserve"> </v>
      </c>
      <c r="AE551" s="42" t="str">
        <f t="shared" si="24"/>
        <v xml:space="preserve"> </v>
      </c>
    </row>
    <row r="552" spans="27:31" x14ac:dyDescent="0.35">
      <c r="AA552" t="s">
        <v>3042</v>
      </c>
      <c r="AB552" t="s">
        <v>650</v>
      </c>
      <c r="AC552" s="46">
        <f t="shared" si="25"/>
        <v>45114</v>
      </c>
      <c r="AD552" s="47" t="str">
        <f>IFERROR(AVERAGEIFS(OSA!$Y:$Y,OSA!$C:$C,$AA552,OSA!$D:$D,$AB552)," ")</f>
        <v xml:space="preserve"> </v>
      </c>
      <c r="AE552" s="42" t="str">
        <f t="shared" si="24"/>
        <v xml:space="preserve"> </v>
      </c>
    </row>
    <row r="553" spans="27:31" x14ac:dyDescent="0.35">
      <c r="AA553" t="s">
        <v>3042</v>
      </c>
      <c r="AB553" t="s">
        <v>694</v>
      </c>
      <c r="AC553" s="46">
        <f t="shared" si="25"/>
        <v>45114</v>
      </c>
      <c r="AD553" s="47" t="str">
        <f>IFERROR(AVERAGEIFS(OSA!$Y:$Y,OSA!$C:$C,$AA553,OSA!$D:$D,$AB553)," ")</f>
        <v xml:space="preserve"> </v>
      </c>
      <c r="AE553" s="42" t="str">
        <f t="shared" si="24"/>
        <v xml:space="preserve"> </v>
      </c>
    </row>
    <row r="554" spans="27:31" x14ac:dyDescent="0.35">
      <c r="AA554" t="s">
        <v>3042</v>
      </c>
      <c r="AB554" t="s">
        <v>710</v>
      </c>
      <c r="AC554" s="46">
        <f t="shared" si="25"/>
        <v>45114</v>
      </c>
      <c r="AD554" s="47" t="str">
        <f>IFERROR(AVERAGEIFS(OSA!$Y:$Y,OSA!$C:$C,$AA554,OSA!$D:$D,$AB554)," ")</f>
        <v xml:space="preserve"> </v>
      </c>
      <c r="AE554" s="42" t="str">
        <f t="shared" si="24"/>
        <v xml:space="preserve"> </v>
      </c>
    </row>
    <row r="555" spans="27:31" x14ac:dyDescent="0.35">
      <c r="AA555" t="s">
        <v>2329</v>
      </c>
      <c r="AB555" t="s">
        <v>19</v>
      </c>
      <c r="AC555" s="46">
        <f t="shared" si="25"/>
        <v>45114</v>
      </c>
      <c r="AD555" s="47">
        <f>IFERROR(AVERAGEIFS(OSA!$Y:$Y,OSA!$C:$C,$AA555,OSA!$D:$D,$AB555)," ")</f>
        <v>0.92307692307692313</v>
      </c>
      <c r="AE555" s="42">
        <f t="shared" si="24"/>
        <v>7.6923076923076872E-2</v>
      </c>
    </row>
    <row r="556" spans="27:31" x14ac:dyDescent="0.35">
      <c r="AA556" t="s">
        <v>2329</v>
      </c>
      <c r="AB556" t="s">
        <v>65</v>
      </c>
      <c r="AC556" s="46">
        <f t="shared" si="25"/>
        <v>45114</v>
      </c>
      <c r="AD556" s="47">
        <f>IFERROR(AVERAGEIFS(OSA!$Y:$Y,OSA!$C:$C,$AA556,OSA!$D:$D,$AB556)," ")</f>
        <v>0.93684210526315792</v>
      </c>
      <c r="AE556" s="42">
        <f t="shared" si="24"/>
        <v>6.315789473684208E-2</v>
      </c>
    </row>
    <row r="557" spans="27:31" x14ac:dyDescent="0.35">
      <c r="AA557" t="s">
        <v>2329</v>
      </c>
      <c r="AB557" t="s">
        <v>119</v>
      </c>
      <c r="AC557" s="46">
        <f t="shared" si="25"/>
        <v>45114</v>
      </c>
      <c r="AD557" s="47">
        <f>IFERROR(AVERAGEIFS(OSA!$Y:$Y,OSA!$C:$C,$AA557,OSA!$D:$D,$AB557)," ")</f>
        <v>0.953125</v>
      </c>
      <c r="AE557" s="42">
        <f t="shared" si="24"/>
        <v>4.6875E-2</v>
      </c>
    </row>
    <row r="558" spans="27:31" x14ac:dyDescent="0.35">
      <c r="AA558" t="s">
        <v>2329</v>
      </c>
      <c r="AB558" t="s">
        <v>193</v>
      </c>
      <c r="AC558" s="46">
        <f t="shared" si="25"/>
        <v>45114</v>
      </c>
      <c r="AD558" s="47">
        <f>IFERROR(AVERAGEIFS(OSA!$Y:$Y,OSA!$C:$C,$AA558,OSA!$D:$D,$AB558)," ")</f>
        <v>0.97777777777777775</v>
      </c>
      <c r="AE558" s="42">
        <f t="shared" si="24"/>
        <v>2.2222222222222254E-2</v>
      </c>
    </row>
    <row r="559" spans="27:31" x14ac:dyDescent="0.35">
      <c r="AA559" t="s">
        <v>2329</v>
      </c>
      <c r="AB559" t="s">
        <v>248</v>
      </c>
      <c r="AC559" s="46">
        <f t="shared" si="25"/>
        <v>45114</v>
      </c>
      <c r="AD559" s="47">
        <f>IFERROR(AVERAGEIFS(OSA!$Y:$Y,OSA!$C:$C,$AA559,OSA!$D:$D,$AB559)," ")</f>
        <v>0.9642857142857143</v>
      </c>
      <c r="AE559" s="42">
        <f t="shared" si="24"/>
        <v>3.5714285714285698E-2</v>
      </c>
    </row>
    <row r="560" spans="27:31" x14ac:dyDescent="0.35">
      <c r="AA560" t="s">
        <v>2329</v>
      </c>
      <c r="AB560" t="s">
        <v>294</v>
      </c>
      <c r="AC560" s="46">
        <f t="shared" si="25"/>
        <v>45114</v>
      </c>
      <c r="AD560" s="47">
        <f>IFERROR(AVERAGEIFS(OSA!$Y:$Y,OSA!$C:$C,$AA560,OSA!$D:$D,$AB560)," ")</f>
        <v>1</v>
      </c>
      <c r="AE560" s="42">
        <f t="shared" si="24"/>
        <v>0</v>
      </c>
    </row>
    <row r="561" spans="27:31" x14ac:dyDescent="0.35">
      <c r="AA561" t="s">
        <v>2329</v>
      </c>
      <c r="AB561" t="s">
        <v>405</v>
      </c>
      <c r="AC561" s="46">
        <f t="shared" si="25"/>
        <v>45114</v>
      </c>
      <c r="AD561" s="47">
        <f>IFERROR(AVERAGEIFS(OSA!$Y:$Y,OSA!$C:$C,$AA561,OSA!$D:$D,$AB561)," ")</f>
        <v>1</v>
      </c>
      <c r="AE561" s="42">
        <f t="shared" si="24"/>
        <v>0</v>
      </c>
    </row>
    <row r="562" spans="27:31" x14ac:dyDescent="0.35">
      <c r="AA562" t="s">
        <v>2329</v>
      </c>
      <c r="AB562" t="s">
        <v>455</v>
      </c>
      <c r="AC562" s="46">
        <f t="shared" si="25"/>
        <v>45114</v>
      </c>
      <c r="AD562" s="47" t="str">
        <f>IFERROR(AVERAGEIFS(OSA!$Y:$Y,OSA!$C:$C,$AA562,OSA!$D:$D,$AB562)," ")</f>
        <v xml:space="preserve"> </v>
      </c>
      <c r="AE562" s="42" t="str">
        <f t="shared" si="24"/>
        <v xml:space="preserve"> </v>
      </c>
    </row>
    <row r="563" spans="27:31" x14ac:dyDescent="0.35">
      <c r="AA563" t="s">
        <v>2329</v>
      </c>
      <c r="AB563" t="s">
        <v>549</v>
      </c>
      <c r="AC563" s="46">
        <f t="shared" si="25"/>
        <v>45114</v>
      </c>
      <c r="AD563" s="47">
        <f>IFERROR(AVERAGEIFS(OSA!$Y:$Y,OSA!$C:$C,$AA563,OSA!$D:$D,$AB563)," ")</f>
        <v>0.96460176991150437</v>
      </c>
      <c r="AE563" s="42">
        <f t="shared" si="24"/>
        <v>3.539823008849563E-2</v>
      </c>
    </row>
    <row r="564" spans="27:31" x14ac:dyDescent="0.35">
      <c r="AA564" t="s">
        <v>2329</v>
      </c>
      <c r="AB564" t="s">
        <v>650</v>
      </c>
      <c r="AC564" s="46">
        <f t="shared" si="25"/>
        <v>45114</v>
      </c>
      <c r="AD564" s="47">
        <f>IFERROR(AVERAGEIFS(OSA!$Y:$Y,OSA!$C:$C,$AA564,OSA!$D:$D,$AB564)," ")</f>
        <v>1</v>
      </c>
      <c r="AE564" s="42">
        <f t="shared" si="24"/>
        <v>0</v>
      </c>
    </row>
    <row r="565" spans="27:31" x14ac:dyDescent="0.35">
      <c r="AA565" t="s">
        <v>2329</v>
      </c>
      <c r="AB565" t="s">
        <v>694</v>
      </c>
      <c r="AC565" s="46">
        <f t="shared" si="25"/>
        <v>45114</v>
      </c>
      <c r="AD565" s="47">
        <f>IFERROR(AVERAGEIFS(OSA!$Y:$Y,OSA!$C:$C,$AA565,OSA!$D:$D,$AB565)," ")</f>
        <v>0.8</v>
      </c>
      <c r="AE565" s="42">
        <f t="shared" si="24"/>
        <v>0.19999999999999996</v>
      </c>
    </row>
    <row r="566" spans="27:31" x14ac:dyDescent="0.35">
      <c r="AA566" t="s">
        <v>2329</v>
      </c>
      <c r="AB566" t="s">
        <v>710</v>
      </c>
      <c r="AC566" s="46">
        <f t="shared" si="25"/>
        <v>45114</v>
      </c>
      <c r="AD566" s="47">
        <f>IFERROR(AVERAGEIFS(OSA!$Y:$Y,OSA!$C:$C,$AA566,OSA!$D:$D,$AB566)," ")</f>
        <v>1</v>
      </c>
      <c r="AE566" s="42">
        <f t="shared" si="24"/>
        <v>0</v>
      </c>
    </row>
    <row r="567" spans="27:31" x14ac:dyDescent="0.35">
      <c r="AA567" t="s">
        <v>806</v>
      </c>
      <c r="AB567" t="s">
        <v>19</v>
      </c>
      <c r="AC567" s="46">
        <f t="shared" si="25"/>
        <v>45114</v>
      </c>
      <c r="AD567" s="47" t="str">
        <f>IFERROR(AVERAGEIFS(OSA!$Y:$Y,OSA!$C:$C,$AA567,OSA!$D:$D,$AB567)," ")</f>
        <v xml:space="preserve"> </v>
      </c>
      <c r="AE567" s="42" t="str">
        <f t="shared" si="24"/>
        <v xml:space="preserve"> </v>
      </c>
    </row>
    <row r="568" spans="27:31" x14ac:dyDescent="0.35">
      <c r="AA568" t="s">
        <v>806</v>
      </c>
      <c r="AB568" t="s">
        <v>65</v>
      </c>
      <c r="AC568" s="46">
        <f t="shared" si="25"/>
        <v>45114</v>
      </c>
      <c r="AD568" s="47" t="str">
        <f>IFERROR(AVERAGEIFS(OSA!$Y:$Y,OSA!$C:$C,$AA568,OSA!$D:$D,$AB568)," ")</f>
        <v xml:space="preserve"> </v>
      </c>
      <c r="AE568" s="42" t="str">
        <f t="shared" si="24"/>
        <v xml:space="preserve"> </v>
      </c>
    </row>
    <row r="569" spans="27:31" x14ac:dyDescent="0.35">
      <c r="AA569" t="s">
        <v>806</v>
      </c>
      <c r="AB569" t="s">
        <v>119</v>
      </c>
      <c r="AC569" s="46">
        <f t="shared" si="25"/>
        <v>45114</v>
      </c>
      <c r="AD569" s="47" t="str">
        <f>IFERROR(AVERAGEIFS(OSA!$Y:$Y,OSA!$C:$C,$AA569,OSA!$D:$D,$AB569)," ")</f>
        <v xml:space="preserve"> </v>
      </c>
      <c r="AE569" s="42" t="str">
        <f t="shared" si="24"/>
        <v xml:space="preserve"> </v>
      </c>
    </row>
    <row r="570" spans="27:31" x14ac:dyDescent="0.35">
      <c r="AA570" t="s">
        <v>806</v>
      </c>
      <c r="AB570" t="s">
        <v>193</v>
      </c>
      <c r="AC570" s="46">
        <f t="shared" si="25"/>
        <v>45114</v>
      </c>
      <c r="AD570" s="47" t="str">
        <f>IFERROR(AVERAGEIFS(OSA!$Y:$Y,OSA!$C:$C,$AA570,OSA!$D:$D,$AB570)," ")</f>
        <v xml:space="preserve"> </v>
      </c>
      <c r="AE570" s="42" t="str">
        <f t="shared" si="24"/>
        <v xml:space="preserve"> </v>
      </c>
    </row>
    <row r="571" spans="27:31" x14ac:dyDescent="0.35">
      <c r="AA571" t="s">
        <v>806</v>
      </c>
      <c r="AB571" t="s">
        <v>248</v>
      </c>
      <c r="AC571" s="46">
        <f t="shared" si="25"/>
        <v>45114</v>
      </c>
      <c r="AD571" s="47" t="str">
        <f>IFERROR(AVERAGEIFS(OSA!$Y:$Y,OSA!$C:$C,$AA571,OSA!$D:$D,$AB571)," ")</f>
        <v xml:space="preserve"> </v>
      </c>
      <c r="AE571" s="42" t="str">
        <f t="shared" si="24"/>
        <v xml:space="preserve"> </v>
      </c>
    </row>
    <row r="572" spans="27:31" x14ac:dyDescent="0.35">
      <c r="AA572" t="s">
        <v>806</v>
      </c>
      <c r="AB572" t="s">
        <v>294</v>
      </c>
      <c r="AC572" s="46">
        <f t="shared" si="25"/>
        <v>45114</v>
      </c>
      <c r="AD572" s="47" t="str">
        <f>IFERROR(AVERAGEIFS(OSA!$Y:$Y,OSA!$C:$C,$AA572,OSA!$D:$D,$AB572)," ")</f>
        <v xml:space="preserve"> </v>
      </c>
      <c r="AE572" s="42" t="str">
        <f t="shared" si="24"/>
        <v xml:space="preserve"> </v>
      </c>
    </row>
    <row r="573" spans="27:31" x14ac:dyDescent="0.35">
      <c r="AA573" t="s">
        <v>806</v>
      </c>
      <c r="AB573" t="s">
        <v>405</v>
      </c>
      <c r="AC573" s="46">
        <f t="shared" si="25"/>
        <v>45114</v>
      </c>
      <c r="AD573" s="47" t="str">
        <f>IFERROR(AVERAGEIFS(OSA!$Y:$Y,OSA!$C:$C,$AA573,OSA!$D:$D,$AB573)," ")</f>
        <v xml:space="preserve"> </v>
      </c>
      <c r="AE573" s="42" t="str">
        <f t="shared" si="24"/>
        <v xml:space="preserve"> </v>
      </c>
    </row>
    <row r="574" spans="27:31" x14ac:dyDescent="0.35">
      <c r="AA574" t="s">
        <v>806</v>
      </c>
      <c r="AB574" t="s">
        <v>455</v>
      </c>
      <c r="AC574" s="46">
        <f t="shared" si="25"/>
        <v>45114</v>
      </c>
      <c r="AD574" s="47" t="str">
        <f>IFERROR(AVERAGEIFS(OSA!$Y:$Y,OSA!$C:$C,$AA574,OSA!$D:$D,$AB574)," ")</f>
        <v xml:space="preserve"> </v>
      </c>
      <c r="AE574" s="42" t="str">
        <f t="shared" si="24"/>
        <v xml:space="preserve"> </v>
      </c>
    </row>
    <row r="575" spans="27:31" x14ac:dyDescent="0.35">
      <c r="AA575" t="s">
        <v>806</v>
      </c>
      <c r="AB575" t="s">
        <v>549</v>
      </c>
      <c r="AC575" s="46">
        <f t="shared" si="25"/>
        <v>45114</v>
      </c>
      <c r="AD575" s="47" t="str">
        <f>IFERROR(AVERAGEIFS(OSA!$Y:$Y,OSA!$C:$C,$AA575,OSA!$D:$D,$AB575)," ")</f>
        <v xml:space="preserve"> </v>
      </c>
      <c r="AE575" s="42" t="str">
        <f t="shared" si="24"/>
        <v xml:space="preserve"> </v>
      </c>
    </row>
    <row r="576" spans="27:31" x14ac:dyDescent="0.35">
      <c r="AA576" t="s">
        <v>806</v>
      </c>
      <c r="AB576" t="s">
        <v>650</v>
      </c>
      <c r="AC576" s="46">
        <f t="shared" si="25"/>
        <v>45114</v>
      </c>
      <c r="AD576" s="47" t="str">
        <f>IFERROR(AVERAGEIFS(OSA!$Y:$Y,OSA!$C:$C,$AA576,OSA!$D:$D,$AB576)," ")</f>
        <v xml:space="preserve"> </v>
      </c>
      <c r="AE576" s="42" t="str">
        <f t="shared" si="24"/>
        <v xml:space="preserve"> </v>
      </c>
    </row>
    <row r="577" spans="27:31" x14ac:dyDescent="0.35">
      <c r="AA577" t="s">
        <v>806</v>
      </c>
      <c r="AB577" t="s">
        <v>694</v>
      </c>
      <c r="AC577" s="46">
        <f t="shared" si="25"/>
        <v>45114</v>
      </c>
      <c r="AD577" s="47" t="str">
        <f>IFERROR(AVERAGEIFS(OSA!$Y:$Y,OSA!$C:$C,$AA577,OSA!$D:$D,$AB577)," ")</f>
        <v xml:space="preserve"> </v>
      </c>
      <c r="AE577" s="42" t="str">
        <f t="shared" si="24"/>
        <v xml:space="preserve"> </v>
      </c>
    </row>
    <row r="578" spans="27:31" x14ac:dyDescent="0.35">
      <c r="AA578" t="s">
        <v>806</v>
      </c>
      <c r="AB578" t="s">
        <v>710</v>
      </c>
      <c r="AC578" s="46">
        <f t="shared" si="25"/>
        <v>45114</v>
      </c>
      <c r="AD578" s="47" t="str">
        <f>IFERROR(AVERAGEIFS(OSA!$Y:$Y,OSA!$C:$C,$AA578,OSA!$D:$D,$AB578)," ")</f>
        <v xml:space="preserve"> </v>
      </c>
      <c r="AE578" s="42" t="str">
        <f t="shared" si="24"/>
        <v xml:space="preserve"> </v>
      </c>
    </row>
    <row r="579" spans="27:31" x14ac:dyDescent="0.35">
      <c r="AA579" t="s">
        <v>2517</v>
      </c>
      <c r="AB579" t="s">
        <v>19</v>
      </c>
      <c r="AC579" s="46">
        <f t="shared" si="25"/>
        <v>45114</v>
      </c>
      <c r="AD579" s="47">
        <f>IFERROR(AVERAGEIFS(OSA!$Y:$Y,OSA!$C:$C,$AA579,OSA!$D:$D,$AB579)," ")</f>
        <v>1</v>
      </c>
      <c r="AE579" s="42">
        <f t="shared" si="24"/>
        <v>0</v>
      </c>
    </row>
    <row r="580" spans="27:31" x14ac:dyDescent="0.35">
      <c r="AA580" t="s">
        <v>2517</v>
      </c>
      <c r="AB580" t="s">
        <v>65</v>
      </c>
      <c r="AC580" s="46">
        <f t="shared" si="25"/>
        <v>45114</v>
      </c>
      <c r="AD580" s="47">
        <f>IFERROR(AVERAGEIFS(OSA!$Y:$Y,OSA!$C:$C,$AA580,OSA!$D:$D,$AB580)," ")</f>
        <v>0.99065420560747663</v>
      </c>
      <c r="AE580" s="42">
        <f t="shared" ref="AE580:AE643" si="26">IFERROR(1-(AD580)," ")</f>
        <v>9.3457943925233655E-3</v>
      </c>
    </row>
    <row r="581" spans="27:31" x14ac:dyDescent="0.35">
      <c r="AA581" t="s">
        <v>2517</v>
      </c>
      <c r="AB581" t="s">
        <v>119</v>
      </c>
      <c r="AC581" s="46">
        <f t="shared" si="25"/>
        <v>45114</v>
      </c>
      <c r="AD581" s="47">
        <f>IFERROR(AVERAGEIFS(OSA!$Y:$Y,OSA!$C:$C,$AA581,OSA!$D:$D,$AB581)," ")</f>
        <v>1</v>
      </c>
      <c r="AE581" s="42">
        <f t="shared" si="26"/>
        <v>0</v>
      </c>
    </row>
    <row r="582" spans="27:31" x14ac:dyDescent="0.35">
      <c r="AA582" t="s">
        <v>2517</v>
      </c>
      <c r="AB582" t="s">
        <v>193</v>
      </c>
      <c r="AC582" s="46">
        <f t="shared" si="25"/>
        <v>45114</v>
      </c>
      <c r="AD582" s="47">
        <f>IFERROR(AVERAGEIFS(OSA!$Y:$Y,OSA!$C:$C,$AA582,OSA!$D:$D,$AB582)," ")</f>
        <v>0.98305084745762716</v>
      </c>
      <c r="AE582" s="42">
        <f t="shared" si="26"/>
        <v>1.6949152542372836E-2</v>
      </c>
    </row>
    <row r="583" spans="27:31" x14ac:dyDescent="0.35">
      <c r="AA583" t="s">
        <v>2517</v>
      </c>
      <c r="AB583" t="s">
        <v>248</v>
      </c>
      <c r="AC583" s="46">
        <f t="shared" si="25"/>
        <v>45114</v>
      </c>
      <c r="AD583" s="47">
        <f>IFERROR(AVERAGEIFS(OSA!$Y:$Y,OSA!$C:$C,$AA583,OSA!$D:$D,$AB583)," ")</f>
        <v>1</v>
      </c>
      <c r="AE583" s="42">
        <f t="shared" si="26"/>
        <v>0</v>
      </c>
    </row>
    <row r="584" spans="27:31" x14ac:dyDescent="0.35">
      <c r="AA584" t="s">
        <v>2517</v>
      </c>
      <c r="AB584" t="s">
        <v>294</v>
      </c>
      <c r="AC584" s="46">
        <f t="shared" si="25"/>
        <v>45114</v>
      </c>
      <c r="AD584" s="47">
        <f>IFERROR(AVERAGEIFS(OSA!$Y:$Y,OSA!$C:$C,$AA584,OSA!$D:$D,$AB584)," ")</f>
        <v>1</v>
      </c>
      <c r="AE584" s="42">
        <f t="shared" si="26"/>
        <v>0</v>
      </c>
    </row>
    <row r="585" spans="27:31" x14ac:dyDescent="0.35">
      <c r="AA585" t="s">
        <v>2517</v>
      </c>
      <c r="AB585" t="s">
        <v>405</v>
      </c>
      <c r="AC585" s="46">
        <f t="shared" si="25"/>
        <v>45114</v>
      </c>
      <c r="AD585" s="47">
        <f>IFERROR(AVERAGEIFS(OSA!$Y:$Y,OSA!$C:$C,$AA585,OSA!$D:$D,$AB585)," ")</f>
        <v>1</v>
      </c>
      <c r="AE585" s="42">
        <f t="shared" si="26"/>
        <v>0</v>
      </c>
    </row>
    <row r="586" spans="27:31" x14ac:dyDescent="0.35">
      <c r="AA586" t="s">
        <v>2517</v>
      </c>
      <c r="AB586" t="s">
        <v>455</v>
      </c>
      <c r="AC586" s="46">
        <f t="shared" si="25"/>
        <v>45114</v>
      </c>
      <c r="AD586" s="47" t="str">
        <f>IFERROR(AVERAGEIFS(OSA!$Y:$Y,OSA!$C:$C,$AA586,OSA!$D:$D,$AB586)," ")</f>
        <v xml:space="preserve"> </v>
      </c>
      <c r="AE586" s="42" t="str">
        <f t="shared" si="26"/>
        <v xml:space="preserve"> </v>
      </c>
    </row>
    <row r="587" spans="27:31" x14ac:dyDescent="0.35">
      <c r="AA587" t="s">
        <v>2517</v>
      </c>
      <c r="AB587" t="s">
        <v>549</v>
      </c>
      <c r="AC587" s="46">
        <f t="shared" si="25"/>
        <v>45114</v>
      </c>
      <c r="AD587" s="47">
        <f>IFERROR(AVERAGEIFS(OSA!$Y:$Y,OSA!$C:$C,$AA587,OSA!$D:$D,$AB587)," ")</f>
        <v>1</v>
      </c>
      <c r="AE587" s="42">
        <f t="shared" si="26"/>
        <v>0</v>
      </c>
    </row>
    <row r="588" spans="27:31" x14ac:dyDescent="0.35">
      <c r="AA588" t="s">
        <v>2517</v>
      </c>
      <c r="AB588" t="s">
        <v>650</v>
      </c>
      <c r="AC588" s="46">
        <f t="shared" si="25"/>
        <v>45114</v>
      </c>
      <c r="AD588" s="47">
        <f>IFERROR(AVERAGEIFS(OSA!$Y:$Y,OSA!$C:$C,$AA588,OSA!$D:$D,$AB588)," ")</f>
        <v>1</v>
      </c>
      <c r="AE588" s="42">
        <f t="shared" si="26"/>
        <v>0</v>
      </c>
    </row>
    <row r="589" spans="27:31" x14ac:dyDescent="0.35">
      <c r="AA589" t="s">
        <v>2517</v>
      </c>
      <c r="AB589" t="s">
        <v>694</v>
      </c>
      <c r="AC589" s="46">
        <f t="shared" si="25"/>
        <v>45114</v>
      </c>
      <c r="AD589" s="47">
        <f>IFERROR(AVERAGEIFS(OSA!$Y:$Y,OSA!$C:$C,$AA589,OSA!$D:$D,$AB589)," ")</f>
        <v>1</v>
      </c>
      <c r="AE589" s="42">
        <f t="shared" si="26"/>
        <v>0</v>
      </c>
    </row>
    <row r="590" spans="27:31" x14ac:dyDescent="0.35">
      <c r="AA590" t="s">
        <v>2517</v>
      </c>
      <c r="AB590" t="s">
        <v>710</v>
      </c>
      <c r="AC590" s="46">
        <f t="shared" si="25"/>
        <v>45114</v>
      </c>
      <c r="AD590" s="47">
        <f>IFERROR(AVERAGEIFS(OSA!$Y:$Y,OSA!$C:$C,$AA590,OSA!$D:$D,$AB590)," ")</f>
        <v>1</v>
      </c>
      <c r="AE590" s="42">
        <f t="shared" si="26"/>
        <v>0</v>
      </c>
    </row>
    <row r="591" spans="27:31" x14ac:dyDescent="0.35">
      <c r="AA591" t="s">
        <v>1648</v>
      </c>
      <c r="AB591" t="s">
        <v>19</v>
      </c>
      <c r="AC591" s="46">
        <f t="shared" si="25"/>
        <v>45115</v>
      </c>
      <c r="AD591" s="47" t="str">
        <f>IFERROR(AVERAGEIFS(OSA!$Z:$Z,OSA!$C:$C,$AA591,OSA!$D:$D,$AB591)," ")</f>
        <v xml:space="preserve"> </v>
      </c>
      <c r="AE591" s="42" t="str">
        <f t="shared" si="26"/>
        <v xml:space="preserve"> </v>
      </c>
    </row>
    <row r="592" spans="27:31" x14ac:dyDescent="0.35">
      <c r="AA592" t="s">
        <v>1648</v>
      </c>
      <c r="AB592" t="s">
        <v>65</v>
      </c>
      <c r="AC592" s="46">
        <f t="shared" si="25"/>
        <v>45115</v>
      </c>
      <c r="AD592" s="47">
        <f>IFERROR(AVERAGEIFS(OSA!$Z:$Z,OSA!$C:$C,$AA592,OSA!$D:$D,$AB592)," ")</f>
        <v>1</v>
      </c>
      <c r="AE592" s="42">
        <f t="shared" si="26"/>
        <v>0</v>
      </c>
    </row>
    <row r="593" spans="27:31" x14ac:dyDescent="0.35">
      <c r="AA593" t="s">
        <v>1648</v>
      </c>
      <c r="AB593" t="s">
        <v>119</v>
      </c>
      <c r="AC593" s="46">
        <f t="shared" si="25"/>
        <v>45115</v>
      </c>
      <c r="AD593" s="47">
        <f>IFERROR(AVERAGEIFS(OSA!$Z:$Z,OSA!$C:$C,$AA593,OSA!$D:$D,$AB593)," ")</f>
        <v>0.96</v>
      </c>
      <c r="AE593" s="42">
        <f t="shared" si="26"/>
        <v>4.0000000000000036E-2</v>
      </c>
    </row>
    <row r="594" spans="27:31" x14ac:dyDescent="0.35">
      <c r="AA594" t="s">
        <v>1648</v>
      </c>
      <c r="AB594" t="s">
        <v>193</v>
      </c>
      <c r="AC594" s="46">
        <f t="shared" si="25"/>
        <v>45115</v>
      </c>
      <c r="AD594" s="47">
        <f>IFERROR(AVERAGEIFS(OSA!$Z:$Z,OSA!$C:$C,$AA594,OSA!$D:$D,$AB594)," ")</f>
        <v>0.98</v>
      </c>
      <c r="AE594" s="42">
        <f t="shared" si="26"/>
        <v>2.0000000000000018E-2</v>
      </c>
    </row>
    <row r="595" spans="27:31" x14ac:dyDescent="0.35">
      <c r="AA595" t="s">
        <v>1648</v>
      </c>
      <c r="AB595" t="s">
        <v>248</v>
      </c>
      <c r="AC595" s="46">
        <f t="shared" si="25"/>
        <v>45115</v>
      </c>
      <c r="AD595" s="47">
        <f>IFERROR(AVERAGEIFS(OSA!$Z:$Z,OSA!$C:$C,$AA595,OSA!$D:$D,$AB595)," ")</f>
        <v>0.97368421052631582</v>
      </c>
      <c r="AE595" s="42">
        <f t="shared" si="26"/>
        <v>2.6315789473684181E-2</v>
      </c>
    </row>
    <row r="596" spans="27:31" x14ac:dyDescent="0.35">
      <c r="AA596" t="s">
        <v>1648</v>
      </c>
      <c r="AB596" t="s">
        <v>294</v>
      </c>
      <c r="AC596" s="46">
        <f t="shared" si="25"/>
        <v>45115</v>
      </c>
      <c r="AD596" s="47">
        <f>IFERROR(AVERAGEIFS(OSA!$Z:$Z,OSA!$C:$C,$AA596,OSA!$D:$D,$AB596)," ")</f>
        <v>0.96511627906976749</v>
      </c>
      <c r="AE596" s="42">
        <f t="shared" si="26"/>
        <v>3.4883720930232509E-2</v>
      </c>
    </row>
    <row r="597" spans="27:31" x14ac:dyDescent="0.35">
      <c r="AA597" t="s">
        <v>1648</v>
      </c>
      <c r="AB597" t="s">
        <v>405</v>
      </c>
      <c r="AC597" s="46">
        <f t="shared" si="25"/>
        <v>45115</v>
      </c>
      <c r="AD597" s="47">
        <f>IFERROR(AVERAGEIFS(OSA!$Z:$Z,OSA!$C:$C,$AA597,OSA!$D:$D,$AB597)," ")</f>
        <v>0.97222222222222221</v>
      </c>
      <c r="AE597" s="42">
        <f t="shared" si="26"/>
        <v>2.777777777777779E-2</v>
      </c>
    </row>
    <row r="598" spans="27:31" x14ac:dyDescent="0.35">
      <c r="AA598" t="s">
        <v>1648</v>
      </c>
      <c r="AB598" t="s">
        <v>455</v>
      </c>
      <c r="AC598" s="46">
        <f t="shared" si="25"/>
        <v>45115</v>
      </c>
      <c r="AD598" s="47" t="str">
        <f>IFERROR(AVERAGEIFS(OSA!$Z:$Z,OSA!$C:$C,$AA598,OSA!$D:$D,$AB598)," ")</f>
        <v xml:space="preserve"> </v>
      </c>
      <c r="AE598" s="42" t="str">
        <f t="shared" si="26"/>
        <v xml:space="preserve"> </v>
      </c>
    </row>
    <row r="599" spans="27:31" x14ac:dyDescent="0.35">
      <c r="AA599" t="s">
        <v>1648</v>
      </c>
      <c r="AB599" t="s">
        <v>549</v>
      </c>
      <c r="AC599" s="46">
        <f t="shared" si="25"/>
        <v>45115</v>
      </c>
      <c r="AD599" s="47">
        <f>IFERROR(AVERAGEIFS(OSA!$Z:$Z,OSA!$C:$C,$AA599,OSA!$D:$D,$AB599)," ")</f>
        <v>0.92372881355932202</v>
      </c>
      <c r="AE599" s="42">
        <f t="shared" si="26"/>
        <v>7.6271186440677985E-2</v>
      </c>
    </row>
    <row r="600" spans="27:31" x14ac:dyDescent="0.35">
      <c r="AA600" t="s">
        <v>1648</v>
      </c>
      <c r="AB600" t="s">
        <v>650</v>
      </c>
      <c r="AC600" s="46">
        <f t="shared" ref="AC600:AC663" si="27">AC516+1</f>
        <v>45115</v>
      </c>
      <c r="AD600" s="47">
        <f>IFERROR(AVERAGEIFS(OSA!$Z:$Z,OSA!$C:$C,$AA600,OSA!$D:$D,$AB600)," ")</f>
        <v>1</v>
      </c>
      <c r="AE600" s="42">
        <f t="shared" si="26"/>
        <v>0</v>
      </c>
    </row>
    <row r="601" spans="27:31" x14ac:dyDescent="0.35">
      <c r="AA601" t="s">
        <v>1648</v>
      </c>
      <c r="AB601" t="s">
        <v>694</v>
      </c>
      <c r="AC601" s="46">
        <f t="shared" si="27"/>
        <v>45115</v>
      </c>
      <c r="AD601" s="47">
        <f>IFERROR(AVERAGEIFS(OSA!$Z:$Z,OSA!$C:$C,$AA601,OSA!$D:$D,$AB601)," ")</f>
        <v>1</v>
      </c>
      <c r="AE601" s="42">
        <f t="shared" si="26"/>
        <v>0</v>
      </c>
    </row>
    <row r="602" spans="27:31" x14ac:dyDescent="0.35">
      <c r="AA602" t="s">
        <v>1648</v>
      </c>
      <c r="AB602" t="s">
        <v>710</v>
      </c>
      <c r="AC602" s="46">
        <f t="shared" si="27"/>
        <v>45115</v>
      </c>
      <c r="AD602" s="47">
        <f>IFERROR(AVERAGEIFS(OSA!$Z:$Z,OSA!$C:$C,$AA602,OSA!$D:$D,$AB602)," ")</f>
        <v>1</v>
      </c>
      <c r="AE602" s="42">
        <f t="shared" si="26"/>
        <v>0</v>
      </c>
    </row>
    <row r="603" spans="27:31" x14ac:dyDescent="0.35">
      <c r="AA603" t="s">
        <v>2305</v>
      </c>
      <c r="AB603" t="s">
        <v>19</v>
      </c>
      <c r="AC603" s="46">
        <f t="shared" si="27"/>
        <v>45115</v>
      </c>
      <c r="AD603" s="47" t="str">
        <f>IFERROR(AVERAGEIFS(OSA!$Z:$Z,OSA!$C:$C,$AA603,OSA!$D:$D,$AB603)," ")</f>
        <v xml:space="preserve"> </v>
      </c>
      <c r="AE603" s="42" t="str">
        <f t="shared" si="26"/>
        <v xml:space="preserve"> </v>
      </c>
    </row>
    <row r="604" spans="27:31" x14ac:dyDescent="0.35">
      <c r="AA604" t="s">
        <v>2305</v>
      </c>
      <c r="AB604" t="s">
        <v>65</v>
      </c>
      <c r="AC604" s="46">
        <f t="shared" si="27"/>
        <v>45115</v>
      </c>
      <c r="AD604" s="47" t="str">
        <f>IFERROR(AVERAGEIFS(OSA!$Z:$Z,OSA!$C:$C,$AA604,OSA!$D:$D,$AB604)," ")</f>
        <v xml:space="preserve"> </v>
      </c>
      <c r="AE604" s="42" t="str">
        <f t="shared" si="26"/>
        <v xml:space="preserve"> </v>
      </c>
    </row>
    <row r="605" spans="27:31" x14ac:dyDescent="0.35">
      <c r="AA605" t="s">
        <v>2305</v>
      </c>
      <c r="AB605" t="s">
        <v>119</v>
      </c>
      <c r="AC605" s="46">
        <f t="shared" si="27"/>
        <v>45115</v>
      </c>
      <c r="AD605" s="47" t="str">
        <f>IFERROR(AVERAGEIFS(OSA!$Z:$Z,OSA!$C:$C,$AA605,OSA!$D:$D,$AB605)," ")</f>
        <v xml:space="preserve"> </v>
      </c>
      <c r="AE605" s="42" t="str">
        <f t="shared" si="26"/>
        <v xml:space="preserve"> </v>
      </c>
    </row>
    <row r="606" spans="27:31" x14ac:dyDescent="0.35">
      <c r="AA606" t="s">
        <v>2305</v>
      </c>
      <c r="AB606" t="s">
        <v>193</v>
      </c>
      <c r="AC606" s="46">
        <f t="shared" si="27"/>
        <v>45115</v>
      </c>
      <c r="AD606" s="47" t="str">
        <f>IFERROR(AVERAGEIFS(OSA!$Z:$Z,OSA!$C:$C,$AA606,OSA!$D:$D,$AB606)," ")</f>
        <v xml:space="preserve"> </v>
      </c>
      <c r="AE606" s="42" t="str">
        <f t="shared" si="26"/>
        <v xml:space="preserve"> </v>
      </c>
    </row>
    <row r="607" spans="27:31" x14ac:dyDescent="0.35">
      <c r="AA607" t="s">
        <v>2305</v>
      </c>
      <c r="AB607" t="s">
        <v>248</v>
      </c>
      <c r="AC607" s="46">
        <f t="shared" si="27"/>
        <v>45115</v>
      </c>
      <c r="AD607" s="47" t="str">
        <f>IFERROR(AVERAGEIFS(OSA!$Z:$Z,OSA!$C:$C,$AA607,OSA!$D:$D,$AB607)," ")</f>
        <v xml:space="preserve"> </v>
      </c>
      <c r="AE607" s="42" t="str">
        <f t="shared" si="26"/>
        <v xml:space="preserve"> </v>
      </c>
    </row>
    <row r="608" spans="27:31" x14ac:dyDescent="0.35">
      <c r="AA608" t="s">
        <v>2305</v>
      </c>
      <c r="AB608" t="s">
        <v>294</v>
      </c>
      <c r="AC608" s="46">
        <f t="shared" si="27"/>
        <v>45115</v>
      </c>
      <c r="AD608" s="47" t="str">
        <f>IFERROR(AVERAGEIFS(OSA!$Z:$Z,OSA!$C:$C,$AA608,OSA!$D:$D,$AB608)," ")</f>
        <v xml:space="preserve"> </v>
      </c>
      <c r="AE608" s="42" t="str">
        <f t="shared" si="26"/>
        <v xml:space="preserve"> </v>
      </c>
    </row>
    <row r="609" spans="27:31" x14ac:dyDescent="0.35">
      <c r="AA609" t="s">
        <v>2305</v>
      </c>
      <c r="AB609" t="s">
        <v>405</v>
      </c>
      <c r="AC609" s="46">
        <f t="shared" si="27"/>
        <v>45115</v>
      </c>
      <c r="AD609" s="47" t="str">
        <f>IFERROR(AVERAGEIFS(OSA!$Z:$Z,OSA!$C:$C,$AA609,OSA!$D:$D,$AB609)," ")</f>
        <v xml:space="preserve"> </v>
      </c>
      <c r="AE609" s="42" t="str">
        <f t="shared" si="26"/>
        <v xml:space="preserve"> </v>
      </c>
    </row>
    <row r="610" spans="27:31" x14ac:dyDescent="0.35">
      <c r="AA610" t="s">
        <v>2305</v>
      </c>
      <c r="AB610" t="s">
        <v>455</v>
      </c>
      <c r="AC610" s="46">
        <f t="shared" si="27"/>
        <v>45115</v>
      </c>
      <c r="AD610" s="47" t="str">
        <f>IFERROR(AVERAGEIFS(OSA!$Z:$Z,OSA!$C:$C,$AA610,OSA!$D:$D,$AB610)," ")</f>
        <v xml:space="preserve"> </v>
      </c>
      <c r="AE610" s="42" t="str">
        <f t="shared" si="26"/>
        <v xml:space="preserve"> </v>
      </c>
    </row>
    <row r="611" spans="27:31" x14ac:dyDescent="0.35">
      <c r="AA611" t="s">
        <v>2305</v>
      </c>
      <c r="AB611" t="s">
        <v>549</v>
      </c>
      <c r="AC611" s="46">
        <f t="shared" si="27"/>
        <v>45115</v>
      </c>
      <c r="AD611" s="47" t="str">
        <f>IFERROR(AVERAGEIFS(OSA!$Z:$Z,OSA!$C:$C,$AA611,OSA!$D:$D,$AB611)," ")</f>
        <v xml:space="preserve"> </v>
      </c>
      <c r="AE611" s="42" t="str">
        <f t="shared" si="26"/>
        <v xml:space="preserve"> </v>
      </c>
    </row>
    <row r="612" spans="27:31" x14ac:dyDescent="0.35">
      <c r="AA612" t="s">
        <v>2305</v>
      </c>
      <c r="AB612" t="s">
        <v>650</v>
      </c>
      <c r="AC612" s="46">
        <f t="shared" si="27"/>
        <v>45115</v>
      </c>
      <c r="AD612" s="47" t="str">
        <f>IFERROR(AVERAGEIFS(OSA!$Z:$Z,OSA!$C:$C,$AA612,OSA!$D:$D,$AB612)," ")</f>
        <v xml:space="preserve"> </v>
      </c>
      <c r="AE612" s="42" t="str">
        <f t="shared" si="26"/>
        <v xml:space="preserve"> </v>
      </c>
    </row>
    <row r="613" spans="27:31" x14ac:dyDescent="0.35">
      <c r="AA613" t="s">
        <v>2305</v>
      </c>
      <c r="AB613" t="s">
        <v>694</v>
      </c>
      <c r="AC613" s="46">
        <f t="shared" si="27"/>
        <v>45115</v>
      </c>
      <c r="AD613" s="47" t="str">
        <f>IFERROR(AVERAGEIFS(OSA!$Z:$Z,OSA!$C:$C,$AA613,OSA!$D:$D,$AB613)," ")</f>
        <v xml:space="preserve"> </v>
      </c>
      <c r="AE613" s="42" t="str">
        <f t="shared" si="26"/>
        <v xml:space="preserve"> </v>
      </c>
    </row>
    <row r="614" spans="27:31" x14ac:dyDescent="0.35">
      <c r="AA614" t="s">
        <v>2305</v>
      </c>
      <c r="AB614" t="s">
        <v>710</v>
      </c>
      <c r="AC614" s="46">
        <f t="shared" si="27"/>
        <v>45115</v>
      </c>
      <c r="AD614" s="47" t="str">
        <f>IFERROR(AVERAGEIFS(OSA!$Z:$Z,OSA!$C:$C,$AA614,OSA!$D:$D,$AB614)," ")</f>
        <v xml:space="preserve"> </v>
      </c>
      <c r="AE614" s="42" t="str">
        <f t="shared" si="26"/>
        <v xml:space="preserve"> </v>
      </c>
    </row>
    <row r="615" spans="27:31" x14ac:dyDescent="0.35">
      <c r="AA615" t="s">
        <v>2657</v>
      </c>
      <c r="AB615" t="s">
        <v>19</v>
      </c>
      <c r="AC615" s="46">
        <f t="shared" si="27"/>
        <v>45115</v>
      </c>
      <c r="AD615" s="47">
        <f ca="1">IFERROR(AVERAGEIFS(OSA!$Z:$Z,OSA!$C:$C,$AA615,OSA!$D:$D,$AB615)," ")</f>
        <v>1</v>
      </c>
      <c r="AE615" s="42">
        <f t="shared" ca="1" si="26"/>
        <v>0</v>
      </c>
    </row>
    <row r="616" spans="27:31" x14ac:dyDescent="0.35">
      <c r="AA616" t="s">
        <v>2657</v>
      </c>
      <c r="AB616" t="s">
        <v>65</v>
      </c>
      <c r="AC616" s="46">
        <f t="shared" si="27"/>
        <v>45115</v>
      </c>
      <c r="AD616" s="47">
        <f ca="1">IFERROR(AVERAGEIFS(OSA!$Z:$Z,OSA!$C:$C,$AA616,OSA!$D:$D,$AB616)," ")</f>
        <v>1</v>
      </c>
      <c r="AE616" s="42">
        <f t="shared" ca="1" si="26"/>
        <v>0</v>
      </c>
    </row>
    <row r="617" spans="27:31" x14ac:dyDescent="0.35">
      <c r="AA617" t="s">
        <v>2657</v>
      </c>
      <c r="AB617" t="s">
        <v>119</v>
      </c>
      <c r="AC617" s="46">
        <f t="shared" si="27"/>
        <v>45115</v>
      </c>
      <c r="AD617" s="47">
        <f ca="1">IFERROR(AVERAGEIFS(OSA!$Z:$Z,OSA!$C:$C,$AA617,OSA!$D:$D,$AB617)," ")</f>
        <v>0.96226415094339623</v>
      </c>
      <c r="AE617" s="42">
        <f t="shared" ca="1" si="26"/>
        <v>3.7735849056603765E-2</v>
      </c>
    </row>
    <row r="618" spans="27:31" x14ac:dyDescent="0.35">
      <c r="AA618" t="s">
        <v>2657</v>
      </c>
      <c r="AB618" t="s">
        <v>193</v>
      </c>
      <c r="AC618" s="46">
        <f t="shared" si="27"/>
        <v>45115</v>
      </c>
      <c r="AD618" s="47">
        <f ca="1">IFERROR(AVERAGEIFS(OSA!$Z:$Z,OSA!$C:$C,$AA618,OSA!$D:$D,$AB618)," ")</f>
        <v>1</v>
      </c>
      <c r="AE618" s="42">
        <f t="shared" ca="1" si="26"/>
        <v>0</v>
      </c>
    </row>
    <row r="619" spans="27:31" x14ac:dyDescent="0.35">
      <c r="AA619" t="s">
        <v>2657</v>
      </c>
      <c r="AB619" t="s">
        <v>248</v>
      </c>
      <c r="AC619" s="46">
        <f t="shared" si="27"/>
        <v>45115</v>
      </c>
      <c r="AD619" s="47">
        <f ca="1">IFERROR(AVERAGEIFS(OSA!$Z:$Z,OSA!$C:$C,$AA619,OSA!$D:$D,$AB619)," ")</f>
        <v>1</v>
      </c>
      <c r="AE619" s="42">
        <f t="shared" ca="1" si="26"/>
        <v>0</v>
      </c>
    </row>
    <row r="620" spans="27:31" x14ac:dyDescent="0.35">
      <c r="AA620" t="s">
        <v>2657</v>
      </c>
      <c r="AB620" t="s">
        <v>294</v>
      </c>
      <c r="AC620" s="46">
        <f t="shared" si="27"/>
        <v>45115</v>
      </c>
      <c r="AD620" s="47">
        <f ca="1">IFERROR(AVERAGEIFS(OSA!$Z:$Z,OSA!$C:$C,$AA620,OSA!$D:$D,$AB620)," ")</f>
        <v>1</v>
      </c>
      <c r="AE620" s="42">
        <f t="shared" ca="1" si="26"/>
        <v>0</v>
      </c>
    </row>
    <row r="621" spans="27:31" x14ac:dyDescent="0.35">
      <c r="AA621" t="s">
        <v>2657</v>
      </c>
      <c r="AB621" t="s">
        <v>405</v>
      </c>
      <c r="AC621" s="46">
        <f t="shared" si="27"/>
        <v>45115</v>
      </c>
      <c r="AD621" s="47">
        <f ca="1">IFERROR(AVERAGEIFS(OSA!$Z:$Z,OSA!$C:$C,$AA621,OSA!$D:$D,$AB621)," ")</f>
        <v>1</v>
      </c>
      <c r="AE621" s="42">
        <f t="shared" ca="1" si="26"/>
        <v>0</v>
      </c>
    </row>
    <row r="622" spans="27:31" x14ac:dyDescent="0.35">
      <c r="AA622" t="s">
        <v>2657</v>
      </c>
      <c r="AB622" t="s">
        <v>455</v>
      </c>
      <c r="AC622" s="46">
        <f t="shared" si="27"/>
        <v>45115</v>
      </c>
      <c r="AD622" s="47" t="str">
        <f ca="1">IFERROR(AVERAGEIFS(OSA!$Z:$Z,OSA!$C:$C,$AA622,OSA!$D:$D,$AB622)," ")</f>
        <v xml:space="preserve"> </v>
      </c>
      <c r="AE622" s="42" t="str">
        <f t="shared" ca="1" si="26"/>
        <v xml:space="preserve"> </v>
      </c>
    </row>
    <row r="623" spans="27:31" x14ac:dyDescent="0.35">
      <c r="AA623" t="s">
        <v>2657</v>
      </c>
      <c r="AB623" t="s">
        <v>549</v>
      </c>
      <c r="AC623" s="46">
        <f t="shared" si="27"/>
        <v>45115</v>
      </c>
      <c r="AD623" s="47">
        <f ca="1">IFERROR(AVERAGEIFS(OSA!$Z:$Z,OSA!$C:$C,$AA623,OSA!$D:$D,$AB623)," ")</f>
        <v>1</v>
      </c>
      <c r="AE623" s="42">
        <f t="shared" ca="1" si="26"/>
        <v>0</v>
      </c>
    </row>
    <row r="624" spans="27:31" x14ac:dyDescent="0.35">
      <c r="AA624" t="s">
        <v>2657</v>
      </c>
      <c r="AB624" t="s">
        <v>650</v>
      </c>
      <c r="AC624" s="46">
        <f t="shared" si="27"/>
        <v>45115</v>
      </c>
      <c r="AD624" s="47">
        <f ca="1">IFERROR(AVERAGEIFS(OSA!$Z:$Z,OSA!$C:$C,$AA624,OSA!$D:$D,$AB624)," ")</f>
        <v>1</v>
      </c>
      <c r="AE624" s="42">
        <f t="shared" ca="1" si="26"/>
        <v>0</v>
      </c>
    </row>
    <row r="625" spans="27:31" x14ac:dyDescent="0.35">
      <c r="AA625" t="s">
        <v>2657</v>
      </c>
      <c r="AB625" t="s">
        <v>694</v>
      </c>
      <c r="AC625" s="46">
        <f t="shared" si="27"/>
        <v>45115</v>
      </c>
      <c r="AD625" s="47">
        <f ca="1">IFERROR(AVERAGEIFS(OSA!$Z:$Z,OSA!$C:$C,$AA625,OSA!$D:$D,$AB625)," ")</f>
        <v>1</v>
      </c>
      <c r="AE625" s="42">
        <f t="shared" ca="1" si="26"/>
        <v>0</v>
      </c>
    </row>
    <row r="626" spans="27:31" x14ac:dyDescent="0.35">
      <c r="AA626" t="s">
        <v>2657</v>
      </c>
      <c r="AB626" t="s">
        <v>710</v>
      </c>
      <c r="AC626" s="46">
        <f t="shared" si="27"/>
        <v>45115</v>
      </c>
      <c r="AD626" s="47">
        <f ca="1">IFERROR(AVERAGEIFS(OSA!$Z:$Z,OSA!$C:$C,$AA626,OSA!$D:$D,$AB626)," ")</f>
        <v>1</v>
      </c>
      <c r="AE626" s="42">
        <f t="shared" ca="1" si="26"/>
        <v>0</v>
      </c>
    </row>
    <row r="627" spans="27:31" x14ac:dyDescent="0.35">
      <c r="AA627" t="s">
        <v>3042</v>
      </c>
      <c r="AB627" t="s">
        <v>19</v>
      </c>
      <c r="AC627" s="46">
        <f t="shared" si="27"/>
        <v>45115</v>
      </c>
      <c r="AD627" s="47" t="str">
        <f>IFERROR(AVERAGEIFS(OSA!$Z:$Z,OSA!$C:$C,$AA627,OSA!$D:$D,$AB627)," ")</f>
        <v xml:space="preserve"> </v>
      </c>
      <c r="AE627" s="42" t="str">
        <f t="shared" si="26"/>
        <v xml:space="preserve"> </v>
      </c>
    </row>
    <row r="628" spans="27:31" x14ac:dyDescent="0.35">
      <c r="AA628" t="s">
        <v>3042</v>
      </c>
      <c r="AB628" t="s">
        <v>65</v>
      </c>
      <c r="AC628" s="46">
        <f t="shared" si="27"/>
        <v>45115</v>
      </c>
      <c r="AD628" s="47" t="str">
        <f>IFERROR(AVERAGEIFS(OSA!$Z:$Z,OSA!$C:$C,$AA628,OSA!$D:$D,$AB628)," ")</f>
        <v xml:space="preserve"> </v>
      </c>
      <c r="AE628" s="42" t="str">
        <f t="shared" si="26"/>
        <v xml:space="preserve"> </v>
      </c>
    </row>
    <row r="629" spans="27:31" x14ac:dyDescent="0.35">
      <c r="AA629" t="s">
        <v>3042</v>
      </c>
      <c r="AB629" t="s">
        <v>119</v>
      </c>
      <c r="AC629" s="46">
        <f t="shared" si="27"/>
        <v>45115</v>
      </c>
      <c r="AD629" s="47" t="str">
        <f>IFERROR(AVERAGEIFS(OSA!$Z:$Z,OSA!$C:$C,$AA629,OSA!$D:$D,$AB629)," ")</f>
        <v xml:space="preserve"> </v>
      </c>
      <c r="AE629" s="42" t="str">
        <f t="shared" si="26"/>
        <v xml:space="preserve"> </v>
      </c>
    </row>
    <row r="630" spans="27:31" x14ac:dyDescent="0.35">
      <c r="AA630" t="s">
        <v>3042</v>
      </c>
      <c r="AB630" t="s">
        <v>193</v>
      </c>
      <c r="AC630" s="46">
        <f t="shared" si="27"/>
        <v>45115</v>
      </c>
      <c r="AD630" s="47" t="str">
        <f>IFERROR(AVERAGEIFS(OSA!$Z:$Z,OSA!$C:$C,$AA630,OSA!$D:$D,$AB630)," ")</f>
        <v xml:space="preserve"> </v>
      </c>
      <c r="AE630" s="42" t="str">
        <f t="shared" si="26"/>
        <v xml:space="preserve"> </v>
      </c>
    </row>
    <row r="631" spans="27:31" x14ac:dyDescent="0.35">
      <c r="AA631" t="s">
        <v>3042</v>
      </c>
      <c r="AB631" t="s">
        <v>248</v>
      </c>
      <c r="AC631" s="46">
        <f t="shared" si="27"/>
        <v>45115</v>
      </c>
      <c r="AD631" s="47" t="str">
        <f>IFERROR(AVERAGEIFS(OSA!$Z:$Z,OSA!$C:$C,$AA631,OSA!$D:$D,$AB631)," ")</f>
        <v xml:space="preserve"> </v>
      </c>
      <c r="AE631" s="42" t="str">
        <f t="shared" si="26"/>
        <v xml:space="preserve"> </v>
      </c>
    </row>
    <row r="632" spans="27:31" x14ac:dyDescent="0.35">
      <c r="AA632" t="s">
        <v>3042</v>
      </c>
      <c r="AB632" t="s">
        <v>294</v>
      </c>
      <c r="AC632" s="46">
        <f t="shared" si="27"/>
        <v>45115</v>
      </c>
      <c r="AD632" s="47" t="str">
        <f>IFERROR(AVERAGEIFS(OSA!$Z:$Z,OSA!$C:$C,$AA632,OSA!$D:$D,$AB632)," ")</f>
        <v xml:space="preserve"> </v>
      </c>
      <c r="AE632" s="42" t="str">
        <f t="shared" si="26"/>
        <v xml:space="preserve"> </v>
      </c>
    </row>
    <row r="633" spans="27:31" x14ac:dyDescent="0.35">
      <c r="AA633" t="s">
        <v>3042</v>
      </c>
      <c r="AB633" t="s">
        <v>405</v>
      </c>
      <c r="AC633" s="46">
        <f t="shared" si="27"/>
        <v>45115</v>
      </c>
      <c r="AD633" s="47" t="str">
        <f>IFERROR(AVERAGEIFS(OSA!$Z:$Z,OSA!$C:$C,$AA633,OSA!$D:$D,$AB633)," ")</f>
        <v xml:space="preserve"> </v>
      </c>
      <c r="AE633" s="42" t="str">
        <f t="shared" si="26"/>
        <v xml:space="preserve"> </v>
      </c>
    </row>
    <row r="634" spans="27:31" x14ac:dyDescent="0.35">
      <c r="AA634" t="s">
        <v>3042</v>
      </c>
      <c r="AB634" t="s">
        <v>455</v>
      </c>
      <c r="AC634" s="46">
        <f t="shared" si="27"/>
        <v>45115</v>
      </c>
      <c r="AD634" s="47" t="str">
        <f>IFERROR(AVERAGEIFS(OSA!$Z:$Z,OSA!$C:$C,$AA634,OSA!$D:$D,$AB634)," ")</f>
        <v xml:space="preserve"> </v>
      </c>
      <c r="AE634" s="42" t="str">
        <f t="shared" si="26"/>
        <v xml:space="preserve"> </v>
      </c>
    </row>
    <row r="635" spans="27:31" x14ac:dyDescent="0.35">
      <c r="AA635" t="s">
        <v>3042</v>
      </c>
      <c r="AB635" t="s">
        <v>549</v>
      </c>
      <c r="AC635" s="46">
        <f t="shared" si="27"/>
        <v>45115</v>
      </c>
      <c r="AD635" s="47" t="str">
        <f>IFERROR(AVERAGEIFS(OSA!$Z:$Z,OSA!$C:$C,$AA635,OSA!$D:$D,$AB635)," ")</f>
        <v xml:space="preserve"> </v>
      </c>
      <c r="AE635" s="42" t="str">
        <f t="shared" si="26"/>
        <v xml:space="preserve"> </v>
      </c>
    </row>
    <row r="636" spans="27:31" x14ac:dyDescent="0.35">
      <c r="AA636" t="s">
        <v>3042</v>
      </c>
      <c r="AB636" t="s">
        <v>650</v>
      </c>
      <c r="AC636" s="46">
        <f t="shared" si="27"/>
        <v>45115</v>
      </c>
      <c r="AD636" s="47" t="str">
        <f>IFERROR(AVERAGEIFS(OSA!$Z:$Z,OSA!$C:$C,$AA636,OSA!$D:$D,$AB636)," ")</f>
        <v xml:space="preserve"> </v>
      </c>
      <c r="AE636" s="42" t="str">
        <f t="shared" si="26"/>
        <v xml:space="preserve"> </v>
      </c>
    </row>
    <row r="637" spans="27:31" x14ac:dyDescent="0.35">
      <c r="AA637" t="s">
        <v>3042</v>
      </c>
      <c r="AB637" t="s">
        <v>694</v>
      </c>
      <c r="AC637" s="46">
        <f t="shared" si="27"/>
        <v>45115</v>
      </c>
      <c r="AD637" s="47" t="str">
        <f>IFERROR(AVERAGEIFS(OSA!$Z:$Z,OSA!$C:$C,$AA637,OSA!$D:$D,$AB637)," ")</f>
        <v xml:space="preserve"> </v>
      </c>
      <c r="AE637" s="42" t="str">
        <f t="shared" si="26"/>
        <v xml:space="preserve"> </v>
      </c>
    </row>
    <row r="638" spans="27:31" x14ac:dyDescent="0.35">
      <c r="AA638" t="s">
        <v>3042</v>
      </c>
      <c r="AB638" t="s">
        <v>710</v>
      </c>
      <c r="AC638" s="46">
        <f t="shared" si="27"/>
        <v>45115</v>
      </c>
      <c r="AD638" s="47" t="str">
        <f>IFERROR(AVERAGEIFS(OSA!$Z:$Z,OSA!$C:$C,$AA638,OSA!$D:$D,$AB638)," ")</f>
        <v xml:space="preserve"> </v>
      </c>
      <c r="AE638" s="42" t="str">
        <f t="shared" si="26"/>
        <v xml:space="preserve"> </v>
      </c>
    </row>
    <row r="639" spans="27:31" x14ac:dyDescent="0.35">
      <c r="AA639" t="s">
        <v>2329</v>
      </c>
      <c r="AB639" t="s">
        <v>19</v>
      </c>
      <c r="AC639" s="46">
        <f t="shared" si="27"/>
        <v>45115</v>
      </c>
      <c r="AD639" s="47">
        <f>IFERROR(AVERAGEIFS(OSA!$Z:$Z,OSA!$C:$C,$AA639,OSA!$D:$D,$AB639)," ")</f>
        <v>0.92307692307692313</v>
      </c>
      <c r="AE639" s="42">
        <f t="shared" si="26"/>
        <v>7.6923076923076872E-2</v>
      </c>
    </row>
    <row r="640" spans="27:31" x14ac:dyDescent="0.35">
      <c r="AA640" t="s">
        <v>2329</v>
      </c>
      <c r="AB640" t="s">
        <v>65</v>
      </c>
      <c r="AC640" s="46">
        <f t="shared" si="27"/>
        <v>45115</v>
      </c>
      <c r="AD640" s="47">
        <f>IFERROR(AVERAGEIFS(OSA!$Z:$Z,OSA!$C:$C,$AA640,OSA!$D:$D,$AB640)," ")</f>
        <v>0.93684210526315792</v>
      </c>
      <c r="AE640" s="42">
        <f t="shared" si="26"/>
        <v>6.315789473684208E-2</v>
      </c>
    </row>
    <row r="641" spans="27:31" x14ac:dyDescent="0.35">
      <c r="AA641" t="s">
        <v>2329</v>
      </c>
      <c r="AB641" t="s">
        <v>119</v>
      </c>
      <c r="AC641" s="46">
        <f t="shared" si="27"/>
        <v>45115</v>
      </c>
      <c r="AD641" s="47">
        <f>IFERROR(AVERAGEIFS(OSA!$Z:$Z,OSA!$C:$C,$AA641,OSA!$D:$D,$AB641)," ")</f>
        <v>0.953125</v>
      </c>
      <c r="AE641" s="42">
        <f t="shared" si="26"/>
        <v>4.6875E-2</v>
      </c>
    </row>
    <row r="642" spans="27:31" x14ac:dyDescent="0.35">
      <c r="AA642" t="s">
        <v>2329</v>
      </c>
      <c r="AB642" t="s">
        <v>193</v>
      </c>
      <c r="AC642" s="46">
        <f t="shared" si="27"/>
        <v>45115</v>
      </c>
      <c r="AD642" s="47">
        <f>IFERROR(AVERAGEIFS(OSA!$Z:$Z,OSA!$C:$C,$AA642,OSA!$D:$D,$AB642)," ")</f>
        <v>0.97777777777777775</v>
      </c>
      <c r="AE642" s="42">
        <f t="shared" si="26"/>
        <v>2.2222222222222254E-2</v>
      </c>
    </row>
    <row r="643" spans="27:31" x14ac:dyDescent="0.35">
      <c r="AA643" t="s">
        <v>2329</v>
      </c>
      <c r="AB643" t="s">
        <v>248</v>
      </c>
      <c r="AC643" s="46">
        <f t="shared" si="27"/>
        <v>45115</v>
      </c>
      <c r="AD643" s="47">
        <f>IFERROR(AVERAGEIFS(OSA!$Z:$Z,OSA!$C:$C,$AA643,OSA!$D:$D,$AB643)," ")</f>
        <v>0.9642857142857143</v>
      </c>
      <c r="AE643" s="42">
        <f t="shared" si="26"/>
        <v>3.5714285714285698E-2</v>
      </c>
    </row>
    <row r="644" spans="27:31" x14ac:dyDescent="0.35">
      <c r="AA644" t="s">
        <v>2329</v>
      </c>
      <c r="AB644" t="s">
        <v>294</v>
      </c>
      <c r="AC644" s="46">
        <f t="shared" si="27"/>
        <v>45115</v>
      </c>
      <c r="AD644" s="47">
        <f>IFERROR(AVERAGEIFS(OSA!$Z:$Z,OSA!$C:$C,$AA644,OSA!$D:$D,$AB644)," ")</f>
        <v>0.98795180722891562</v>
      </c>
      <c r="AE644" s="42">
        <f t="shared" ref="AE644:AE707" si="28">IFERROR(1-(AD644)," ")</f>
        <v>1.2048192771084376E-2</v>
      </c>
    </row>
    <row r="645" spans="27:31" x14ac:dyDescent="0.35">
      <c r="AA645" t="s">
        <v>2329</v>
      </c>
      <c r="AB645" t="s">
        <v>405</v>
      </c>
      <c r="AC645" s="46">
        <f t="shared" si="27"/>
        <v>45115</v>
      </c>
      <c r="AD645" s="47">
        <f>IFERROR(AVERAGEIFS(OSA!$Z:$Z,OSA!$C:$C,$AA645,OSA!$D:$D,$AB645)," ")</f>
        <v>1</v>
      </c>
      <c r="AE645" s="42">
        <f t="shared" si="28"/>
        <v>0</v>
      </c>
    </row>
    <row r="646" spans="27:31" x14ac:dyDescent="0.35">
      <c r="AA646" t="s">
        <v>2329</v>
      </c>
      <c r="AB646" t="s">
        <v>455</v>
      </c>
      <c r="AC646" s="46">
        <f t="shared" si="27"/>
        <v>45115</v>
      </c>
      <c r="AD646" s="47" t="str">
        <f>IFERROR(AVERAGEIFS(OSA!$Z:$Z,OSA!$C:$C,$AA646,OSA!$D:$D,$AB646)," ")</f>
        <v xml:space="preserve"> </v>
      </c>
      <c r="AE646" s="42" t="str">
        <f t="shared" si="28"/>
        <v xml:space="preserve"> </v>
      </c>
    </row>
    <row r="647" spans="27:31" x14ac:dyDescent="0.35">
      <c r="AA647" t="s">
        <v>2329</v>
      </c>
      <c r="AB647" t="s">
        <v>549</v>
      </c>
      <c r="AC647" s="46">
        <f t="shared" si="27"/>
        <v>45115</v>
      </c>
      <c r="AD647" s="47">
        <f>IFERROR(AVERAGEIFS(OSA!$Z:$Z,OSA!$C:$C,$AA647,OSA!$D:$D,$AB647)," ")</f>
        <v>0.95575221238938057</v>
      </c>
      <c r="AE647" s="42">
        <f t="shared" si="28"/>
        <v>4.4247787610619427E-2</v>
      </c>
    </row>
    <row r="648" spans="27:31" x14ac:dyDescent="0.35">
      <c r="AA648" t="s">
        <v>2329</v>
      </c>
      <c r="AB648" t="s">
        <v>650</v>
      </c>
      <c r="AC648" s="46">
        <f t="shared" si="27"/>
        <v>45115</v>
      </c>
      <c r="AD648" s="47">
        <f>IFERROR(AVERAGEIFS(OSA!$Z:$Z,OSA!$C:$C,$AA648,OSA!$D:$D,$AB648)," ")</f>
        <v>1</v>
      </c>
      <c r="AE648" s="42">
        <f t="shared" si="28"/>
        <v>0</v>
      </c>
    </row>
    <row r="649" spans="27:31" x14ac:dyDescent="0.35">
      <c r="AA649" t="s">
        <v>2329</v>
      </c>
      <c r="AB649" t="s">
        <v>694</v>
      </c>
      <c r="AC649" s="46">
        <f t="shared" si="27"/>
        <v>45115</v>
      </c>
      <c r="AD649" s="47">
        <f>IFERROR(AVERAGEIFS(OSA!$Z:$Z,OSA!$C:$C,$AA649,OSA!$D:$D,$AB649)," ")</f>
        <v>0.8</v>
      </c>
      <c r="AE649" s="42">
        <f t="shared" si="28"/>
        <v>0.19999999999999996</v>
      </c>
    </row>
    <row r="650" spans="27:31" x14ac:dyDescent="0.35">
      <c r="AA650" t="s">
        <v>2329</v>
      </c>
      <c r="AB650" t="s">
        <v>710</v>
      </c>
      <c r="AC650" s="46">
        <f t="shared" si="27"/>
        <v>45115</v>
      </c>
      <c r="AD650" s="47">
        <f>IFERROR(AVERAGEIFS(OSA!$Z:$Z,OSA!$C:$C,$AA650,OSA!$D:$D,$AB650)," ")</f>
        <v>1</v>
      </c>
      <c r="AE650" s="42">
        <f t="shared" si="28"/>
        <v>0</v>
      </c>
    </row>
    <row r="651" spans="27:31" x14ac:dyDescent="0.35">
      <c r="AA651" t="s">
        <v>806</v>
      </c>
      <c r="AB651" t="s">
        <v>19</v>
      </c>
      <c r="AC651" s="46">
        <f t="shared" si="27"/>
        <v>45115</v>
      </c>
      <c r="AD651" s="47" t="str">
        <f>IFERROR(AVERAGEIFS(OSA!$Z:$Z,OSA!$C:$C,$AA651,OSA!$D:$D,$AB651)," ")</f>
        <v xml:space="preserve"> </v>
      </c>
      <c r="AE651" s="42" t="str">
        <f t="shared" si="28"/>
        <v xml:space="preserve"> </v>
      </c>
    </row>
    <row r="652" spans="27:31" x14ac:dyDescent="0.35">
      <c r="AA652" t="s">
        <v>806</v>
      </c>
      <c r="AB652" t="s">
        <v>65</v>
      </c>
      <c r="AC652" s="46">
        <f t="shared" si="27"/>
        <v>45115</v>
      </c>
      <c r="AD652" s="47" t="str">
        <f>IFERROR(AVERAGEIFS(OSA!$Z:$Z,OSA!$C:$C,$AA652,OSA!$D:$D,$AB652)," ")</f>
        <v xml:space="preserve"> </v>
      </c>
      <c r="AE652" s="42" t="str">
        <f t="shared" si="28"/>
        <v xml:space="preserve"> </v>
      </c>
    </row>
    <row r="653" spans="27:31" x14ac:dyDescent="0.35">
      <c r="AA653" t="s">
        <v>806</v>
      </c>
      <c r="AB653" t="s">
        <v>119</v>
      </c>
      <c r="AC653" s="46">
        <f t="shared" si="27"/>
        <v>45115</v>
      </c>
      <c r="AD653" s="47" t="str">
        <f>IFERROR(AVERAGEIFS(OSA!$Z:$Z,OSA!$C:$C,$AA653,OSA!$D:$D,$AB653)," ")</f>
        <v xml:space="preserve"> </v>
      </c>
      <c r="AE653" s="42" t="str">
        <f t="shared" si="28"/>
        <v xml:space="preserve"> </v>
      </c>
    </row>
    <row r="654" spans="27:31" x14ac:dyDescent="0.35">
      <c r="AA654" t="s">
        <v>806</v>
      </c>
      <c r="AB654" t="s">
        <v>193</v>
      </c>
      <c r="AC654" s="46">
        <f t="shared" si="27"/>
        <v>45115</v>
      </c>
      <c r="AD654" s="47" t="str">
        <f>IFERROR(AVERAGEIFS(OSA!$Z:$Z,OSA!$C:$C,$AA654,OSA!$D:$D,$AB654)," ")</f>
        <v xml:space="preserve"> </v>
      </c>
      <c r="AE654" s="42" t="str">
        <f t="shared" si="28"/>
        <v xml:space="preserve"> </v>
      </c>
    </row>
    <row r="655" spans="27:31" x14ac:dyDescent="0.35">
      <c r="AA655" t="s">
        <v>806</v>
      </c>
      <c r="AB655" t="s">
        <v>248</v>
      </c>
      <c r="AC655" s="46">
        <f t="shared" si="27"/>
        <v>45115</v>
      </c>
      <c r="AD655" s="47" t="str">
        <f>IFERROR(AVERAGEIFS(OSA!$Z:$Z,OSA!$C:$C,$AA655,OSA!$D:$D,$AB655)," ")</f>
        <v xml:space="preserve"> </v>
      </c>
      <c r="AE655" s="42" t="str">
        <f t="shared" si="28"/>
        <v xml:space="preserve"> </v>
      </c>
    </row>
    <row r="656" spans="27:31" x14ac:dyDescent="0.35">
      <c r="AA656" t="s">
        <v>806</v>
      </c>
      <c r="AB656" t="s">
        <v>294</v>
      </c>
      <c r="AC656" s="46">
        <f t="shared" si="27"/>
        <v>45115</v>
      </c>
      <c r="AD656" s="47" t="str">
        <f>IFERROR(AVERAGEIFS(OSA!$Z:$Z,OSA!$C:$C,$AA656,OSA!$D:$D,$AB656)," ")</f>
        <v xml:space="preserve"> </v>
      </c>
      <c r="AE656" s="42" t="str">
        <f t="shared" si="28"/>
        <v xml:space="preserve"> </v>
      </c>
    </row>
    <row r="657" spans="27:31" x14ac:dyDescent="0.35">
      <c r="AA657" t="s">
        <v>806</v>
      </c>
      <c r="AB657" t="s">
        <v>405</v>
      </c>
      <c r="AC657" s="46">
        <f t="shared" si="27"/>
        <v>45115</v>
      </c>
      <c r="AD657" s="47" t="str">
        <f>IFERROR(AVERAGEIFS(OSA!$Z:$Z,OSA!$C:$C,$AA657,OSA!$D:$D,$AB657)," ")</f>
        <v xml:space="preserve"> </v>
      </c>
      <c r="AE657" s="42" t="str">
        <f t="shared" si="28"/>
        <v xml:space="preserve"> </v>
      </c>
    </row>
    <row r="658" spans="27:31" x14ac:dyDescent="0.35">
      <c r="AA658" t="s">
        <v>806</v>
      </c>
      <c r="AB658" t="s">
        <v>455</v>
      </c>
      <c r="AC658" s="46">
        <f t="shared" si="27"/>
        <v>45115</v>
      </c>
      <c r="AD658" s="47" t="str">
        <f>IFERROR(AVERAGEIFS(OSA!$Z:$Z,OSA!$C:$C,$AA658,OSA!$D:$D,$AB658)," ")</f>
        <v xml:space="preserve"> </v>
      </c>
      <c r="AE658" s="42" t="str">
        <f t="shared" si="28"/>
        <v xml:space="preserve"> </v>
      </c>
    </row>
    <row r="659" spans="27:31" x14ac:dyDescent="0.35">
      <c r="AA659" t="s">
        <v>806</v>
      </c>
      <c r="AB659" t="s">
        <v>549</v>
      </c>
      <c r="AC659" s="46">
        <f t="shared" si="27"/>
        <v>45115</v>
      </c>
      <c r="AD659" s="47" t="str">
        <f>IFERROR(AVERAGEIFS(OSA!$Z:$Z,OSA!$C:$C,$AA659,OSA!$D:$D,$AB659)," ")</f>
        <v xml:space="preserve"> </v>
      </c>
      <c r="AE659" s="42" t="str">
        <f t="shared" si="28"/>
        <v xml:space="preserve"> </v>
      </c>
    </row>
    <row r="660" spans="27:31" x14ac:dyDescent="0.35">
      <c r="AA660" t="s">
        <v>806</v>
      </c>
      <c r="AB660" t="s">
        <v>650</v>
      </c>
      <c r="AC660" s="46">
        <f t="shared" si="27"/>
        <v>45115</v>
      </c>
      <c r="AD660" s="47" t="str">
        <f>IFERROR(AVERAGEIFS(OSA!$Z:$Z,OSA!$C:$C,$AA660,OSA!$D:$D,$AB660)," ")</f>
        <v xml:space="preserve"> </v>
      </c>
      <c r="AE660" s="42" t="str">
        <f t="shared" si="28"/>
        <v xml:space="preserve"> </v>
      </c>
    </row>
    <row r="661" spans="27:31" x14ac:dyDescent="0.35">
      <c r="AA661" t="s">
        <v>806</v>
      </c>
      <c r="AB661" t="s">
        <v>694</v>
      </c>
      <c r="AC661" s="46">
        <f t="shared" si="27"/>
        <v>45115</v>
      </c>
      <c r="AD661" s="47" t="str">
        <f>IFERROR(AVERAGEIFS(OSA!$Z:$Z,OSA!$C:$C,$AA661,OSA!$D:$D,$AB661)," ")</f>
        <v xml:space="preserve"> </v>
      </c>
      <c r="AE661" s="42" t="str">
        <f t="shared" si="28"/>
        <v xml:space="preserve"> </v>
      </c>
    </row>
    <row r="662" spans="27:31" x14ac:dyDescent="0.35">
      <c r="AA662" t="s">
        <v>806</v>
      </c>
      <c r="AB662" t="s">
        <v>710</v>
      </c>
      <c r="AC662" s="46">
        <f t="shared" si="27"/>
        <v>45115</v>
      </c>
      <c r="AD662" s="47" t="str">
        <f>IFERROR(AVERAGEIFS(OSA!$Z:$Z,OSA!$C:$C,$AA662,OSA!$D:$D,$AB662)," ")</f>
        <v xml:space="preserve"> </v>
      </c>
      <c r="AE662" s="42" t="str">
        <f t="shared" si="28"/>
        <v xml:space="preserve"> </v>
      </c>
    </row>
    <row r="663" spans="27:31" x14ac:dyDescent="0.35">
      <c r="AA663" t="s">
        <v>2517</v>
      </c>
      <c r="AB663" t="s">
        <v>19</v>
      </c>
      <c r="AC663" s="46">
        <f t="shared" si="27"/>
        <v>45115</v>
      </c>
      <c r="AD663" s="47">
        <f>IFERROR(AVERAGEIFS(OSA!$Z:$Z,OSA!$C:$C,$AA663,OSA!$D:$D,$AB663)," ")</f>
        <v>1</v>
      </c>
      <c r="AE663" s="42">
        <f t="shared" si="28"/>
        <v>0</v>
      </c>
    </row>
    <row r="664" spans="27:31" x14ac:dyDescent="0.35">
      <c r="AA664" t="s">
        <v>2517</v>
      </c>
      <c r="AB664" t="s">
        <v>65</v>
      </c>
      <c r="AC664" s="46">
        <f t="shared" ref="AC664:AC727" si="29">AC580+1</f>
        <v>45115</v>
      </c>
      <c r="AD664" s="47">
        <f>IFERROR(AVERAGEIFS(OSA!$Z:$Z,OSA!$C:$C,$AA664,OSA!$D:$D,$AB664)," ")</f>
        <v>0.99056603773584906</v>
      </c>
      <c r="AE664" s="42">
        <f t="shared" si="28"/>
        <v>9.4339622641509413E-3</v>
      </c>
    </row>
    <row r="665" spans="27:31" x14ac:dyDescent="0.35">
      <c r="AA665" t="s">
        <v>2517</v>
      </c>
      <c r="AB665" t="s">
        <v>119</v>
      </c>
      <c r="AC665" s="46">
        <f t="shared" si="29"/>
        <v>45115</v>
      </c>
      <c r="AD665" s="47">
        <f>IFERROR(AVERAGEIFS(OSA!$Z:$Z,OSA!$C:$C,$AA665,OSA!$D:$D,$AB665)," ")</f>
        <v>1</v>
      </c>
      <c r="AE665" s="42">
        <f t="shared" si="28"/>
        <v>0</v>
      </c>
    </row>
    <row r="666" spans="27:31" x14ac:dyDescent="0.35">
      <c r="AA666" t="s">
        <v>2517</v>
      </c>
      <c r="AB666" t="s">
        <v>193</v>
      </c>
      <c r="AC666" s="46">
        <f t="shared" si="29"/>
        <v>45115</v>
      </c>
      <c r="AD666" s="47">
        <f>IFERROR(AVERAGEIFS(OSA!$Z:$Z,OSA!$C:$C,$AA666,OSA!$D:$D,$AB666)," ")</f>
        <v>1</v>
      </c>
      <c r="AE666" s="42">
        <f t="shared" si="28"/>
        <v>0</v>
      </c>
    </row>
    <row r="667" spans="27:31" x14ac:dyDescent="0.35">
      <c r="AA667" t="s">
        <v>2517</v>
      </c>
      <c r="AB667" t="s">
        <v>248</v>
      </c>
      <c r="AC667" s="46">
        <f t="shared" si="29"/>
        <v>45115</v>
      </c>
      <c r="AD667" s="47">
        <f>IFERROR(AVERAGEIFS(OSA!$Z:$Z,OSA!$C:$C,$AA667,OSA!$D:$D,$AB667)," ")</f>
        <v>1</v>
      </c>
      <c r="AE667" s="42">
        <f t="shared" si="28"/>
        <v>0</v>
      </c>
    </row>
    <row r="668" spans="27:31" x14ac:dyDescent="0.35">
      <c r="AA668" t="s">
        <v>2517</v>
      </c>
      <c r="AB668" t="s">
        <v>294</v>
      </c>
      <c r="AC668" s="46">
        <f t="shared" si="29"/>
        <v>45115</v>
      </c>
      <c r="AD668" s="47">
        <f>IFERROR(AVERAGEIFS(OSA!$Z:$Z,OSA!$C:$C,$AA668,OSA!$D:$D,$AB668)," ")</f>
        <v>1</v>
      </c>
      <c r="AE668" s="42">
        <f t="shared" si="28"/>
        <v>0</v>
      </c>
    </row>
    <row r="669" spans="27:31" x14ac:dyDescent="0.35">
      <c r="AA669" t="s">
        <v>2517</v>
      </c>
      <c r="AB669" t="s">
        <v>405</v>
      </c>
      <c r="AC669" s="46">
        <f t="shared" si="29"/>
        <v>45115</v>
      </c>
      <c r="AD669" s="47">
        <f>IFERROR(AVERAGEIFS(OSA!$Z:$Z,OSA!$C:$C,$AA669,OSA!$D:$D,$AB669)," ")</f>
        <v>1</v>
      </c>
      <c r="AE669" s="42">
        <f t="shared" si="28"/>
        <v>0</v>
      </c>
    </row>
    <row r="670" spans="27:31" x14ac:dyDescent="0.35">
      <c r="AA670" t="s">
        <v>2517</v>
      </c>
      <c r="AB670" t="s">
        <v>455</v>
      </c>
      <c r="AC670" s="46">
        <f t="shared" si="29"/>
        <v>45115</v>
      </c>
      <c r="AD670" s="47" t="str">
        <f>IFERROR(AVERAGEIFS(OSA!$Z:$Z,OSA!$C:$C,$AA670,OSA!$D:$D,$AB670)," ")</f>
        <v xml:space="preserve"> </v>
      </c>
      <c r="AE670" s="42" t="str">
        <f t="shared" si="28"/>
        <v xml:space="preserve"> </v>
      </c>
    </row>
    <row r="671" spans="27:31" x14ac:dyDescent="0.35">
      <c r="AA671" t="s">
        <v>2517</v>
      </c>
      <c r="AB671" t="s">
        <v>549</v>
      </c>
      <c r="AC671" s="46">
        <f t="shared" si="29"/>
        <v>45115</v>
      </c>
      <c r="AD671" s="47">
        <f>IFERROR(AVERAGEIFS(OSA!$Z:$Z,OSA!$C:$C,$AA671,OSA!$D:$D,$AB671)," ")</f>
        <v>1</v>
      </c>
      <c r="AE671" s="42">
        <f t="shared" si="28"/>
        <v>0</v>
      </c>
    </row>
    <row r="672" spans="27:31" x14ac:dyDescent="0.35">
      <c r="AA672" t="s">
        <v>2517</v>
      </c>
      <c r="AB672" t="s">
        <v>650</v>
      </c>
      <c r="AC672" s="46">
        <f t="shared" si="29"/>
        <v>45115</v>
      </c>
      <c r="AD672" s="47">
        <f>IFERROR(AVERAGEIFS(OSA!$Z:$Z,OSA!$C:$C,$AA672,OSA!$D:$D,$AB672)," ")</f>
        <v>1</v>
      </c>
      <c r="AE672" s="42">
        <f t="shared" si="28"/>
        <v>0</v>
      </c>
    </row>
    <row r="673" spans="27:31" x14ac:dyDescent="0.35">
      <c r="AA673" t="s">
        <v>2517</v>
      </c>
      <c r="AB673" t="s">
        <v>694</v>
      </c>
      <c r="AC673" s="46">
        <f t="shared" si="29"/>
        <v>45115</v>
      </c>
      <c r="AD673" s="47">
        <f>IFERROR(AVERAGEIFS(OSA!$Z:$Z,OSA!$C:$C,$AA673,OSA!$D:$D,$AB673)," ")</f>
        <v>1</v>
      </c>
      <c r="AE673" s="42">
        <f t="shared" si="28"/>
        <v>0</v>
      </c>
    </row>
    <row r="674" spans="27:31" x14ac:dyDescent="0.35">
      <c r="AA674" t="s">
        <v>2517</v>
      </c>
      <c r="AB674" t="s">
        <v>710</v>
      </c>
      <c r="AC674" s="46">
        <f t="shared" si="29"/>
        <v>45115</v>
      </c>
      <c r="AD674" s="47">
        <f>IFERROR(AVERAGEIFS(OSA!$Z:$Z,OSA!$C:$C,$AA674,OSA!$D:$D,$AB674)," ")</f>
        <v>1</v>
      </c>
      <c r="AE674" s="42">
        <f t="shared" si="28"/>
        <v>0</v>
      </c>
    </row>
    <row r="675" spans="27:31" x14ac:dyDescent="0.35">
      <c r="AA675" t="s">
        <v>1648</v>
      </c>
      <c r="AB675" t="s">
        <v>19</v>
      </c>
      <c r="AC675" s="46">
        <f t="shared" si="29"/>
        <v>45116</v>
      </c>
      <c r="AD675" s="47" t="str">
        <f>IFERROR(AVERAGEIFS(OSA!$AA:$AA,OSA!$C:$C,$AA675,OSA!$D:$D,$AB675)," ")</f>
        <v xml:space="preserve"> </v>
      </c>
      <c r="AE675" s="42" t="str">
        <f t="shared" si="28"/>
        <v xml:space="preserve"> </v>
      </c>
    </row>
    <row r="676" spans="27:31" x14ac:dyDescent="0.35">
      <c r="AA676" t="s">
        <v>1648</v>
      </c>
      <c r="AB676" t="s">
        <v>65</v>
      </c>
      <c r="AC676" s="46">
        <f t="shared" si="29"/>
        <v>45116</v>
      </c>
      <c r="AD676" s="47" t="str">
        <f>IFERROR(AVERAGEIFS(OSA!$AA:$AA,OSA!$C:$C,$AA676,OSA!$D:$D,$AB676)," ")</f>
        <v xml:space="preserve"> </v>
      </c>
      <c r="AE676" s="42" t="str">
        <f t="shared" si="28"/>
        <v xml:space="preserve"> </v>
      </c>
    </row>
    <row r="677" spans="27:31" x14ac:dyDescent="0.35">
      <c r="AA677" t="s">
        <v>1648</v>
      </c>
      <c r="AB677" t="s">
        <v>119</v>
      </c>
      <c r="AC677" s="46">
        <f t="shared" si="29"/>
        <v>45116</v>
      </c>
      <c r="AD677" s="47" t="str">
        <f>IFERROR(AVERAGEIFS(OSA!$AA:$AA,OSA!$C:$C,$AA677,OSA!$D:$D,$AB677)," ")</f>
        <v xml:space="preserve"> </v>
      </c>
      <c r="AE677" s="42" t="str">
        <f t="shared" si="28"/>
        <v xml:space="preserve"> </v>
      </c>
    </row>
    <row r="678" spans="27:31" x14ac:dyDescent="0.35">
      <c r="AA678" t="s">
        <v>1648</v>
      </c>
      <c r="AB678" t="s">
        <v>193</v>
      </c>
      <c r="AC678" s="46">
        <f t="shared" si="29"/>
        <v>45116</v>
      </c>
      <c r="AD678" s="47" t="str">
        <f>IFERROR(AVERAGEIFS(OSA!$AA:$AA,OSA!$C:$C,$AA678,OSA!$D:$D,$AB678)," ")</f>
        <v xml:space="preserve"> </v>
      </c>
      <c r="AE678" s="42" t="str">
        <f t="shared" si="28"/>
        <v xml:space="preserve"> </v>
      </c>
    </row>
    <row r="679" spans="27:31" x14ac:dyDescent="0.35">
      <c r="AA679" t="s">
        <v>1648</v>
      </c>
      <c r="AB679" t="s">
        <v>248</v>
      </c>
      <c r="AC679" s="46">
        <f t="shared" si="29"/>
        <v>45116</v>
      </c>
      <c r="AD679" s="47" t="str">
        <f>IFERROR(AVERAGEIFS(OSA!$AA:$AA,OSA!$C:$C,$AA679,OSA!$D:$D,$AB679)," ")</f>
        <v xml:space="preserve"> </v>
      </c>
      <c r="AE679" s="42" t="str">
        <f t="shared" si="28"/>
        <v xml:space="preserve"> </v>
      </c>
    </row>
    <row r="680" spans="27:31" x14ac:dyDescent="0.35">
      <c r="AA680" t="s">
        <v>1648</v>
      </c>
      <c r="AB680" t="s">
        <v>294</v>
      </c>
      <c r="AC680" s="46">
        <f t="shared" si="29"/>
        <v>45116</v>
      </c>
      <c r="AD680" s="47" t="str">
        <f>IFERROR(AVERAGEIFS(OSA!$AA:$AA,OSA!$C:$C,$AA680,OSA!$D:$D,$AB680)," ")</f>
        <v xml:space="preserve"> </v>
      </c>
      <c r="AE680" s="42" t="str">
        <f t="shared" si="28"/>
        <v xml:space="preserve"> </v>
      </c>
    </row>
    <row r="681" spans="27:31" x14ac:dyDescent="0.35">
      <c r="AA681" t="s">
        <v>1648</v>
      </c>
      <c r="AB681" t="s">
        <v>405</v>
      </c>
      <c r="AC681" s="46">
        <f t="shared" si="29"/>
        <v>45116</v>
      </c>
      <c r="AD681" s="47" t="str">
        <f>IFERROR(AVERAGEIFS(OSA!$AA:$AA,OSA!$C:$C,$AA681,OSA!$D:$D,$AB681)," ")</f>
        <v xml:space="preserve"> </v>
      </c>
      <c r="AE681" s="42" t="str">
        <f t="shared" si="28"/>
        <v xml:space="preserve"> </v>
      </c>
    </row>
    <row r="682" spans="27:31" x14ac:dyDescent="0.35">
      <c r="AA682" t="s">
        <v>1648</v>
      </c>
      <c r="AB682" t="s">
        <v>455</v>
      </c>
      <c r="AC682" s="46">
        <f t="shared" si="29"/>
        <v>45116</v>
      </c>
      <c r="AD682" s="47" t="str">
        <f>IFERROR(AVERAGEIFS(OSA!$AA:$AA,OSA!$C:$C,$AA682,OSA!$D:$D,$AB682)," ")</f>
        <v xml:space="preserve"> </v>
      </c>
      <c r="AE682" s="42" t="str">
        <f t="shared" si="28"/>
        <v xml:space="preserve"> </v>
      </c>
    </row>
    <row r="683" spans="27:31" x14ac:dyDescent="0.35">
      <c r="AA683" t="s">
        <v>1648</v>
      </c>
      <c r="AB683" t="s">
        <v>549</v>
      </c>
      <c r="AC683" s="46">
        <f t="shared" si="29"/>
        <v>45116</v>
      </c>
      <c r="AD683" s="47" t="str">
        <f>IFERROR(AVERAGEIFS(OSA!$AA:$AA,OSA!$C:$C,$AA683,OSA!$D:$D,$AB683)," ")</f>
        <v xml:space="preserve"> </v>
      </c>
      <c r="AE683" s="42" t="str">
        <f t="shared" si="28"/>
        <v xml:space="preserve"> </v>
      </c>
    </row>
    <row r="684" spans="27:31" x14ac:dyDescent="0.35">
      <c r="AA684" t="s">
        <v>1648</v>
      </c>
      <c r="AB684" t="s">
        <v>650</v>
      </c>
      <c r="AC684" s="46">
        <f t="shared" si="29"/>
        <v>45116</v>
      </c>
      <c r="AD684" s="47" t="str">
        <f>IFERROR(AVERAGEIFS(OSA!$AA:$AA,OSA!$C:$C,$AA684,OSA!$D:$D,$AB684)," ")</f>
        <v xml:space="preserve"> </v>
      </c>
      <c r="AE684" s="42" t="str">
        <f t="shared" si="28"/>
        <v xml:space="preserve"> </v>
      </c>
    </row>
    <row r="685" spans="27:31" x14ac:dyDescent="0.35">
      <c r="AA685" t="s">
        <v>1648</v>
      </c>
      <c r="AB685" t="s">
        <v>694</v>
      </c>
      <c r="AC685" s="46">
        <f t="shared" si="29"/>
        <v>45116</v>
      </c>
      <c r="AD685" s="47" t="str">
        <f>IFERROR(AVERAGEIFS(OSA!$AA:$AA,OSA!$C:$C,$AA685,OSA!$D:$D,$AB685)," ")</f>
        <v xml:space="preserve"> </v>
      </c>
      <c r="AE685" s="42" t="str">
        <f t="shared" si="28"/>
        <v xml:space="preserve"> </v>
      </c>
    </row>
    <row r="686" spans="27:31" x14ac:dyDescent="0.35">
      <c r="AA686" t="s">
        <v>1648</v>
      </c>
      <c r="AB686" t="s">
        <v>710</v>
      </c>
      <c r="AC686" s="46">
        <f t="shared" si="29"/>
        <v>45116</v>
      </c>
      <c r="AD686" s="47" t="str">
        <f>IFERROR(AVERAGEIFS(OSA!$AA:$AA,OSA!$C:$C,$AA686,OSA!$D:$D,$AB686)," ")</f>
        <v xml:space="preserve"> </v>
      </c>
      <c r="AE686" s="42" t="str">
        <f t="shared" si="28"/>
        <v xml:space="preserve"> </v>
      </c>
    </row>
    <row r="687" spans="27:31" x14ac:dyDescent="0.35">
      <c r="AA687" t="s">
        <v>2305</v>
      </c>
      <c r="AB687" t="s">
        <v>19</v>
      </c>
      <c r="AC687" s="46">
        <f t="shared" si="29"/>
        <v>45116</v>
      </c>
      <c r="AD687" s="47" t="str">
        <f>IFERROR(AVERAGEIFS(OSA!$AA:$AA,OSA!$C:$C,$AA687,OSA!$D:$D,$AB687)," ")</f>
        <v xml:space="preserve"> </v>
      </c>
      <c r="AE687" s="42" t="str">
        <f t="shared" si="28"/>
        <v xml:space="preserve"> </v>
      </c>
    </row>
    <row r="688" spans="27:31" x14ac:dyDescent="0.35">
      <c r="AA688" t="s">
        <v>2305</v>
      </c>
      <c r="AB688" t="s">
        <v>65</v>
      </c>
      <c r="AC688" s="46">
        <f t="shared" si="29"/>
        <v>45116</v>
      </c>
      <c r="AD688" s="47" t="str">
        <f>IFERROR(AVERAGEIFS(OSA!$AA:$AA,OSA!$C:$C,$AA688,OSA!$D:$D,$AB688)," ")</f>
        <v xml:space="preserve"> </v>
      </c>
      <c r="AE688" s="42" t="str">
        <f t="shared" si="28"/>
        <v xml:space="preserve"> </v>
      </c>
    </row>
    <row r="689" spans="27:31" x14ac:dyDescent="0.35">
      <c r="AA689" t="s">
        <v>2305</v>
      </c>
      <c r="AB689" t="s">
        <v>119</v>
      </c>
      <c r="AC689" s="46">
        <f t="shared" si="29"/>
        <v>45116</v>
      </c>
      <c r="AD689" s="47" t="str">
        <f>IFERROR(AVERAGEIFS(OSA!$AA:$AA,OSA!$C:$C,$AA689,OSA!$D:$D,$AB689)," ")</f>
        <v xml:space="preserve"> </v>
      </c>
      <c r="AE689" s="42" t="str">
        <f t="shared" si="28"/>
        <v xml:space="preserve"> </v>
      </c>
    </row>
    <row r="690" spans="27:31" x14ac:dyDescent="0.35">
      <c r="AA690" t="s">
        <v>2305</v>
      </c>
      <c r="AB690" t="s">
        <v>193</v>
      </c>
      <c r="AC690" s="46">
        <f t="shared" si="29"/>
        <v>45116</v>
      </c>
      <c r="AD690" s="47" t="str">
        <f>IFERROR(AVERAGEIFS(OSA!$AA:$AA,OSA!$C:$C,$AA690,OSA!$D:$D,$AB690)," ")</f>
        <v xml:space="preserve"> </v>
      </c>
      <c r="AE690" s="42" t="str">
        <f t="shared" si="28"/>
        <v xml:space="preserve"> </v>
      </c>
    </row>
    <row r="691" spans="27:31" x14ac:dyDescent="0.35">
      <c r="AA691" t="s">
        <v>2305</v>
      </c>
      <c r="AB691" t="s">
        <v>248</v>
      </c>
      <c r="AC691" s="46">
        <f t="shared" si="29"/>
        <v>45116</v>
      </c>
      <c r="AD691" s="47" t="str">
        <f>IFERROR(AVERAGEIFS(OSA!$AA:$AA,OSA!$C:$C,$AA691,OSA!$D:$D,$AB691)," ")</f>
        <v xml:space="preserve"> </v>
      </c>
      <c r="AE691" s="42" t="str">
        <f t="shared" si="28"/>
        <v xml:space="preserve"> </v>
      </c>
    </row>
    <row r="692" spans="27:31" x14ac:dyDescent="0.35">
      <c r="AA692" t="s">
        <v>2305</v>
      </c>
      <c r="AB692" t="s">
        <v>294</v>
      </c>
      <c r="AC692" s="46">
        <f t="shared" si="29"/>
        <v>45116</v>
      </c>
      <c r="AD692" s="47" t="str">
        <f>IFERROR(AVERAGEIFS(OSA!$AA:$AA,OSA!$C:$C,$AA692,OSA!$D:$D,$AB692)," ")</f>
        <v xml:space="preserve"> </v>
      </c>
      <c r="AE692" s="42" t="str">
        <f t="shared" si="28"/>
        <v xml:space="preserve"> </v>
      </c>
    </row>
    <row r="693" spans="27:31" x14ac:dyDescent="0.35">
      <c r="AA693" t="s">
        <v>2305</v>
      </c>
      <c r="AB693" t="s">
        <v>405</v>
      </c>
      <c r="AC693" s="46">
        <f t="shared" si="29"/>
        <v>45116</v>
      </c>
      <c r="AD693" s="47" t="str">
        <f>IFERROR(AVERAGEIFS(OSA!$AA:$AA,OSA!$C:$C,$AA693,OSA!$D:$D,$AB693)," ")</f>
        <v xml:space="preserve"> </v>
      </c>
      <c r="AE693" s="42" t="str">
        <f t="shared" si="28"/>
        <v xml:space="preserve"> </v>
      </c>
    </row>
    <row r="694" spans="27:31" x14ac:dyDescent="0.35">
      <c r="AA694" t="s">
        <v>2305</v>
      </c>
      <c r="AB694" t="s">
        <v>455</v>
      </c>
      <c r="AC694" s="46">
        <f t="shared" si="29"/>
        <v>45116</v>
      </c>
      <c r="AD694" s="47" t="str">
        <f>IFERROR(AVERAGEIFS(OSA!$AA:$AA,OSA!$C:$C,$AA694,OSA!$D:$D,$AB694)," ")</f>
        <v xml:space="preserve"> </v>
      </c>
      <c r="AE694" s="42" t="str">
        <f t="shared" si="28"/>
        <v xml:space="preserve"> </v>
      </c>
    </row>
    <row r="695" spans="27:31" x14ac:dyDescent="0.35">
      <c r="AA695" t="s">
        <v>2305</v>
      </c>
      <c r="AB695" t="s">
        <v>549</v>
      </c>
      <c r="AC695" s="46">
        <f t="shared" si="29"/>
        <v>45116</v>
      </c>
      <c r="AD695" s="47" t="str">
        <f>IFERROR(AVERAGEIFS(OSA!$AA:$AA,OSA!$C:$C,$AA695,OSA!$D:$D,$AB695)," ")</f>
        <v xml:space="preserve"> </v>
      </c>
      <c r="AE695" s="42" t="str">
        <f t="shared" si="28"/>
        <v xml:space="preserve"> </v>
      </c>
    </row>
    <row r="696" spans="27:31" x14ac:dyDescent="0.35">
      <c r="AA696" t="s">
        <v>2305</v>
      </c>
      <c r="AB696" t="s">
        <v>650</v>
      </c>
      <c r="AC696" s="46">
        <f t="shared" si="29"/>
        <v>45116</v>
      </c>
      <c r="AD696" s="47" t="str">
        <f>IFERROR(AVERAGEIFS(OSA!$AA:$AA,OSA!$C:$C,$AA696,OSA!$D:$D,$AB696)," ")</f>
        <v xml:space="preserve"> </v>
      </c>
      <c r="AE696" s="42" t="str">
        <f t="shared" si="28"/>
        <v xml:space="preserve"> </v>
      </c>
    </row>
    <row r="697" spans="27:31" x14ac:dyDescent="0.35">
      <c r="AA697" t="s">
        <v>2305</v>
      </c>
      <c r="AB697" t="s">
        <v>694</v>
      </c>
      <c r="AC697" s="46">
        <f t="shared" si="29"/>
        <v>45116</v>
      </c>
      <c r="AD697" s="47" t="str">
        <f>IFERROR(AVERAGEIFS(OSA!$AA:$AA,OSA!$C:$C,$AA697,OSA!$D:$D,$AB697)," ")</f>
        <v xml:space="preserve"> </v>
      </c>
      <c r="AE697" s="42" t="str">
        <f t="shared" si="28"/>
        <v xml:space="preserve"> </v>
      </c>
    </row>
    <row r="698" spans="27:31" x14ac:dyDescent="0.35">
      <c r="AA698" t="s">
        <v>2305</v>
      </c>
      <c r="AB698" t="s">
        <v>710</v>
      </c>
      <c r="AC698" s="46">
        <f t="shared" si="29"/>
        <v>45116</v>
      </c>
      <c r="AD698" s="47" t="str">
        <f>IFERROR(AVERAGEIFS(OSA!$AA:$AA,OSA!$C:$C,$AA698,OSA!$D:$D,$AB698)," ")</f>
        <v xml:space="preserve"> </v>
      </c>
      <c r="AE698" s="42" t="str">
        <f t="shared" si="28"/>
        <v xml:space="preserve"> </v>
      </c>
    </row>
    <row r="699" spans="27:31" x14ac:dyDescent="0.35">
      <c r="AA699" t="s">
        <v>2657</v>
      </c>
      <c r="AB699" t="s">
        <v>19</v>
      </c>
      <c r="AC699" s="46">
        <f t="shared" si="29"/>
        <v>45116</v>
      </c>
      <c r="AD699" s="47" t="str">
        <f ca="1">IFERROR(AVERAGEIFS(OSA!$AA:$AA,OSA!$C:$C,$AA699,OSA!$D:$D,$AB699)," ")</f>
        <v xml:space="preserve"> </v>
      </c>
      <c r="AE699" s="42" t="str">
        <f t="shared" ca="1" si="28"/>
        <v xml:space="preserve"> </v>
      </c>
    </row>
    <row r="700" spans="27:31" x14ac:dyDescent="0.35">
      <c r="AA700" t="s">
        <v>2657</v>
      </c>
      <c r="AB700" t="s">
        <v>65</v>
      </c>
      <c r="AC700" s="46">
        <f t="shared" si="29"/>
        <v>45116</v>
      </c>
      <c r="AD700" s="47" t="str">
        <f ca="1">IFERROR(AVERAGEIFS(OSA!$AA:$AA,OSA!$C:$C,$AA700,OSA!$D:$D,$AB700)," ")</f>
        <v xml:space="preserve"> </v>
      </c>
      <c r="AE700" s="42" t="str">
        <f t="shared" ca="1" si="28"/>
        <v xml:space="preserve"> </v>
      </c>
    </row>
    <row r="701" spans="27:31" x14ac:dyDescent="0.35">
      <c r="AA701" t="s">
        <v>2657</v>
      </c>
      <c r="AB701" t="s">
        <v>119</v>
      </c>
      <c r="AC701" s="46">
        <f t="shared" si="29"/>
        <v>45116</v>
      </c>
      <c r="AD701" s="47" t="str">
        <f ca="1">IFERROR(AVERAGEIFS(OSA!$AA:$AA,OSA!$C:$C,$AA701,OSA!$D:$D,$AB701)," ")</f>
        <v xml:space="preserve"> </v>
      </c>
      <c r="AE701" s="42" t="str">
        <f t="shared" ca="1" si="28"/>
        <v xml:space="preserve"> </v>
      </c>
    </row>
    <row r="702" spans="27:31" x14ac:dyDescent="0.35">
      <c r="AA702" t="s">
        <v>2657</v>
      </c>
      <c r="AB702" t="s">
        <v>193</v>
      </c>
      <c r="AC702" s="46">
        <f t="shared" si="29"/>
        <v>45116</v>
      </c>
      <c r="AD702" s="47" t="str">
        <f ca="1">IFERROR(AVERAGEIFS(OSA!$AA:$AA,OSA!$C:$C,$AA702,OSA!$D:$D,$AB702)," ")</f>
        <v xml:space="preserve"> </v>
      </c>
      <c r="AE702" s="42" t="str">
        <f t="shared" ca="1" si="28"/>
        <v xml:space="preserve"> </v>
      </c>
    </row>
    <row r="703" spans="27:31" x14ac:dyDescent="0.35">
      <c r="AA703" t="s">
        <v>2657</v>
      </c>
      <c r="AB703" t="s">
        <v>248</v>
      </c>
      <c r="AC703" s="46">
        <f t="shared" si="29"/>
        <v>45116</v>
      </c>
      <c r="AD703" s="47" t="str">
        <f ca="1">IFERROR(AVERAGEIFS(OSA!$AA:$AA,OSA!$C:$C,$AA703,OSA!$D:$D,$AB703)," ")</f>
        <v xml:space="preserve"> </v>
      </c>
      <c r="AE703" s="42" t="str">
        <f t="shared" ca="1" si="28"/>
        <v xml:space="preserve"> </v>
      </c>
    </row>
    <row r="704" spans="27:31" x14ac:dyDescent="0.35">
      <c r="AA704" t="s">
        <v>2657</v>
      </c>
      <c r="AB704" t="s">
        <v>294</v>
      </c>
      <c r="AC704" s="46">
        <f t="shared" si="29"/>
        <v>45116</v>
      </c>
      <c r="AD704" s="47" t="str">
        <f ca="1">IFERROR(AVERAGEIFS(OSA!$AA:$AA,OSA!$C:$C,$AA704,OSA!$D:$D,$AB704)," ")</f>
        <v xml:space="preserve"> </v>
      </c>
      <c r="AE704" s="42" t="str">
        <f t="shared" ca="1" si="28"/>
        <v xml:space="preserve"> </v>
      </c>
    </row>
    <row r="705" spans="27:31" x14ac:dyDescent="0.35">
      <c r="AA705" t="s">
        <v>2657</v>
      </c>
      <c r="AB705" t="s">
        <v>405</v>
      </c>
      <c r="AC705" s="46">
        <f t="shared" si="29"/>
        <v>45116</v>
      </c>
      <c r="AD705" s="47" t="str">
        <f ca="1">IFERROR(AVERAGEIFS(OSA!$AA:$AA,OSA!$C:$C,$AA705,OSA!$D:$D,$AB705)," ")</f>
        <v xml:space="preserve"> </v>
      </c>
      <c r="AE705" s="42" t="str">
        <f t="shared" ca="1" si="28"/>
        <v xml:space="preserve"> </v>
      </c>
    </row>
    <row r="706" spans="27:31" x14ac:dyDescent="0.35">
      <c r="AA706" t="s">
        <v>2657</v>
      </c>
      <c r="AB706" t="s">
        <v>455</v>
      </c>
      <c r="AC706" s="46">
        <f t="shared" si="29"/>
        <v>45116</v>
      </c>
      <c r="AD706" s="47" t="str">
        <f ca="1">IFERROR(AVERAGEIFS(OSA!$AA:$AA,OSA!$C:$C,$AA706,OSA!$D:$D,$AB706)," ")</f>
        <v xml:space="preserve"> </v>
      </c>
      <c r="AE706" s="42" t="str">
        <f t="shared" ca="1" si="28"/>
        <v xml:space="preserve"> </v>
      </c>
    </row>
    <row r="707" spans="27:31" x14ac:dyDescent="0.35">
      <c r="AA707" t="s">
        <v>2657</v>
      </c>
      <c r="AB707" t="s">
        <v>549</v>
      </c>
      <c r="AC707" s="46">
        <f t="shared" si="29"/>
        <v>45116</v>
      </c>
      <c r="AD707" s="47" t="str">
        <f ca="1">IFERROR(AVERAGEIFS(OSA!$AA:$AA,OSA!$C:$C,$AA707,OSA!$D:$D,$AB707)," ")</f>
        <v xml:space="preserve"> </v>
      </c>
      <c r="AE707" s="42" t="str">
        <f t="shared" ca="1" si="28"/>
        <v xml:space="preserve"> </v>
      </c>
    </row>
    <row r="708" spans="27:31" x14ac:dyDescent="0.35">
      <c r="AA708" t="s">
        <v>2657</v>
      </c>
      <c r="AB708" t="s">
        <v>650</v>
      </c>
      <c r="AC708" s="46">
        <f t="shared" si="29"/>
        <v>45116</v>
      </c>
      <c r="AD708" s="47" t="str">
        <f ca="1">IFERROR(AVERAGEIFS(OSA!$AA:$AA,OSA!$C:$C,$AA708,OSA!$D:$D,$AB708)," ")</f>
        <v xml:space="preserve"> </v>
      </c>
      <c r="AE708" s="42" t="str">
        <f t="shared" ref="AE708:AE771" ca="1" si="30">IFERROR(1-(AD708)," ")</f>
        <v xml:space="preserve"> </v>
      </c>
    </row>
    <row r="709" spans="27:31" x14ac:dyDescent="0.35">
      <c r="AA709" t="s">
        <v>2657</v>
      </c>
      <c r="AB709" t="s">
        <v>694</v>
      </c>
      <c r="AC709" s="46">
        <f t="shared" si="29"/>
        <v>45116</v>
      </c>
      <c r="AD709" s="47" t="str">
        <f ca="1">IFERROR(AVERAGEIFS(OSA!$AA:$AA,OSA!$C:$C,$AA709,OSA!$D:$D,$AB709)," ")</f>
        <v xml:space="preserve"> </v>
      </c>
      <c r="AE709" s="42" t="str">
        <f t="shared" ca="1" si="30"/>
        <v xml:space="preserve"> </v>
      </c>
    </row>
    <row r="710" spans="27:31" x14ac:dyDescent="0.35">
      <c r="AA710" t="s">
        <v>2657</v>
      </c>
      <c r="AB710" t="s">
        <v>710</v>
      </c>
      <c r="AC710" s="46">
        <f t="shared" si="29"/>
        <v>45116</v>
      </c>
      <c r="AD710" s="47" t="str">
        <f ca="1">IFERROR(AVERAGEIFS(OSA!$AA:$AA,OSA!$C:$C,$AA710,OSA!$D:$D,$AB710)," ")</f>
        <v xml:space="preserve"> </v>
      </c>
      <c r="AE710" s="42" t="str">
        <f t="shared" ca="1" si="30"/>
        <v xml:space="preserve"> </v>
      </c>
    </row>
    <row r="711" spans="27:31" x14ac:dyDescent="0.35">
      <c r="AA711" t="s">
        <v>3042</v>
      </c>
      <c r="AB711" t="s">
        <v>19</v>
      </c>
      <c r="AC711" s="46">
        <f t="shared" si="29"/>
        <v>45116</v>
      </c>
      <c r="AD711" s="47" t="str">
        <f>IFERROR(AVERAGEIFS(OSA!$AA:$AA,OSA!$C:$C,$AA711,OSA!$D:$D,$AB711)," ")</f>
        <v xml:space="preserve"> </v>
      </c>
      <c r="AE711" s="42" t="str">
        <f t="shared" si="30"/>
        <v xml:space="preserve"> </v>
      </c>
    </row>
    <row r="712" spans="27:31" x14ac:dyDescent="0.35">
      <c r="AA712" t="s">
        <v>3042</v>
      </c>
      <c r="AB712" t="s">
        <v>65</v>
      </c>
      <c r="AC712" s="46">
        <f t="shared" si="29"/>
        <v>45116</v>
      </c>
      <c r="AD712" s="47" t="str">
        <f>IFERROR(AVERAGEIFS(OSA!$AA:$AA,OSA!$C:$C,$AA712,OSA!$D:$D,$AB712)," ")</f>
        <v xml:space="preserve"> </v>
      </c>
      <c r="AE712" s="42" t="str">
        <f t="shared" si="30"/>
        <v xml:space="preserve"> </v>
      </c>
    </row>
    <row r="713" spans="27:31" x14ac:dyDescent="0.35">
      <c r="AA713" t="s">
        <v>3042</v>
      </c>
      <c r="AB713" t="s">
        <v>119</v>
      </c>
      <c r="AC713" s="46">
        <f t="shared" si="29"/>
        <v>45116</v>
      </c>
      <c r="AD713" s="47" t="str">
        <f>IFERROR(AVERAGEIFS(OSA!$AA:$AA,OSA!$C:$C,$AA713,OSA!$D:$D,$AB713)," ")</f>
        <v xml:space="preserve"> </v>
      </c>
      <c r="AE713" s="42" t="str">
        <f t="shared" si="30"/>
        <v xml:space="preserve"> </v>
      </c>
    </row>
    <row r="714" spans="27:31" x14ac:dyDescent="0.35">
      <c r="AA714" t="s">
        <v>3042</v>
      </c>
      <c r="AB714" t="s">
        <v>193</v>
      </c>
      <c r="AC714" s="46">
        <f t="shared" si="29"/>
        <v>45116</v>
      </c>
      <c r="AD714" s="47" t="str">
        <f>IFERROR(AVERAGEIFS(OSA!$AA:$AA,OSA!$C:$C,$AA714,OSA!$D:$D,$AB714)," ")</f>
        <v xml:space="preserve"> </v>
      </c>
      <c r="AE714" s="42" t="str">
        <f t="shared" si="30"/>
        <v xml:space="preserve"> </v>
      </c>
    </row>
    <row r="715" spans="27:31" x14ac:dyDescent="0.35">
      <c r="AA715" t="s">
        <v>3042</v>
      </c>
      <c r="AB715" t="s">
        <v>248</v>
      </c>
      <c r="AC715" s="46">
        <f t="shared" si="29"/>
        <v>45116</v>
      </c>
      <c r="AD715" s="47" t="str">
        <f>IFERROR(AVERAGEIFS(OSA!$AA:$AA,OSA!$C:$C,$AA715,OSA!$D:$D,$AB715)," ")</f>
        <v xml:space="preserve"> </v>
      </c>
      <c r="AE715" s="42" t="str">
        <f t="shared" si="30"/>
        <v xml:space="preserve"> </v>
      </c>
    </row>
    <row r="716" spans="27:31" x14ac:dyDescent="0.35">
      <c r="AA716" t="s">
        <v>3042</v>
      </c>
      <c r="AB716" t="s">
        <v>294</v>
      </c>
      <c r="AC716" s="46">
        <f t="shared" si="29"/>
        <v>45116</v>
      </c>
      <c r="AD716" s="47" t="str">
        <f>IFERROR(AVERAGEIFS(OSA!$AA:$AA,OSA!$C:$C,$AA716,OSA!$D:$D,$AB716)," ")</f>
        <v xml:space="preserve"> </v>
      </c>
      <c r="AE716" s="42" t="str">
        <f t="shared" si="30"/>
        <v xml:space="preserve"> </v>
      </c>
    </row>
    <row r="717" spans="27:31" x14ac:dyDescent="0.35">
      <c r="AA717" t="s">
        <v>3042</v>
      </c>
      <c r="AB717" t="s">
        <v>405</v>
      </c>
      <c r="AC717" s="46">
        <f t="shared" si="29"/>
        <v>45116</v>
      </c>
      <c r="AD717" s="47" t="str">
        <f>IFERROR(AVERAGEIFS(OSA!$AA:$AA,OSA!$C:$C,$AA717,OSA!$D:$D,$AB717)," ")</f>
        <v xml:space="preserve"> </v>
      </c>
      <c r="AE717" s="42" t="str">
        <f t="shared" si="30"/>
        <v xml:space="preserve"> </v>
      </c>
    </row>
    <row r="718" spans="27:31" x14ac:dyDescent="0.35">
      <c r="AA718" t="s">
        <v>3042</v>
      </c>
      <c r="AB718" t="s">
        <v>455</v>
      </c>
      <c r="AC718" s="46">
        <f t="shared" si="29"/>
        <v>45116</v>
      </c>
      <c r="AD718" s="47" t="str">
        <f>IFERROR(AVERAGEIFS(OSA!$AA:$AA,OSA!$C:$C,$AA718,OSA!$D:$D,$AB718)," ")</f>
        <v xml:space="preserve"> </v>
      </c>
      <c r="AE718" s="42" t="str">
        <f t="shared" si="30"/>
        <v xml:space="preserve"> </v>
      </c>
    </row>
    <row r="719" spans="27:31" x14ac:dyDescent="0.35">
      <c r="AA719" t="s">
        <v>3042</v>
      </c>
      <c r="AB719" t="s">
        <v>549</v>
      </c>
      <c r="AC719" s="46">
        <f t="shared" si="29"/>
        <v>45116</v>
      </c>
      <c r="AD719" s="47" t="str">
        <f>IFERROR(AVERAGEIFS(OSA!$AA:$AA,OSA!$C:$C,$AA719,OSA!$D:$D,$AB719)," ")</f>
        <v xml:space="preserve"> </v>
      </c>
      <c r="AE719" s="42" t="str">
        <f t="shared" si="30"/>
        <v xml:space="preserve"> </v>
      </c>
    </row>
    <row r="720" spans="27:31" x14ac:dyDescent="0.35">
      <c r="AA720" t="s">
        <v>3042</v>
      </c>
      <c r="AB720" t="s">
        <v>650</v>
      </c>
      <c r="AC720" s="46">
        <f t="shared" si="29"/>
        <v>45116</v>
      </c>
      <c r="AD720" s="47" t="str">
        <f>IFERROR(AVERAGEIFS(OSA!$AA:$AA,OSA!$C:$C,$AA720,OSA!$D:$D,$AB720)," ")</f>
        <v xml:space="preserve"> </v>
      </c>
      <c r="AE720" s="42" t="str">
        <f t="shared" si="30"/>
        <v xml:space="preserve"> </v>
      </c>
    </row>
    <row r="721" spans="27:31" x14ac:dyDescent="0.35">
      <c r="AA721" t="s">
        <v>3042</v>
      </c>
      <c r="AB721" t="s">
        <v>694</v>
      </c>
      <c r="AC721" s="46">
        <f t="shared" si="29"/>
        <v>45116</v>
      </c>
      <c r="AD721" s="47" t="str">
        <f>IFERROR(AVERAGEIFS(OSA!$AA:$AA,OSA!$C:$C,$AA721,OSA!$D:$D,$AB721)," ")</f>
        <v xml:space="preserve"> </v>
      </c>
      <c r="AE721" s="42" t="str">
        <f t="shared" si="30"/>
        <v xml:space="preserve"> </v>
      </c>
    </row>
    <row r="722" spans="27:31" x14ac:dyDescent="0.35">
      <c r="AA722" t="s">
        <v>3042</v>
      </c>
      <c r="AB722" t="s">
        <v>710</v>
      </c>
      <c r="AC722" s="46">
        <f t="shared" si="29"/>
        <v>45116</v>
      </c>
      <c r="AD722" s="47" t="str">
        <f>IFERROR(AVERAGEIFS(OSA!$AA:$AA,OSA!$C:$C,$AA722,OSA!$D:$D,$AB722)," ")</f>
        <v xml:space="preserve"> </v>
      </c>
      <c r="AE722" s="42" t="str">
        <f t="shared" si="30"/>
        <v xml:space="preserve"> </v>
      </c>
    </row>
    <row r="723" spans="27:31" x14ac:dyDescent="0.35">
      <c r="AA723" t="s">
        <v>2329</v>
      </c>
      <c r="AB723" t="s">
        <v>19</v>
      </c>
      <c r="AC723" s="46">
        <f t="shared" si="29"/>
        <v>45116</v>
      </c>
      <c r="AD723" s="47" t="str">
        <f>IFERROR(AVERAGEIFS(OSA!$AA:$AA,OSA!$C:$C,$AA723,OSA!$D:$D,$AB723)," ")</f>
        <v xml:space="preserve"> </v>
      </c>
      <c r="AE723" s="42" t="str">
        <f t="shared" si="30"/>
        <v xml:space="preserve"> </v>
      </c>
    </row>
    <row r="724" spans="27:31" x14ac:dyDescent="0.35">
      <c r="AA724" t="s">
        <v>2329</v>
      </c>
      <c r="AB724" t="s">
        <v>65</v>
      </c>
      <c r="AC724" s="46">
        <f t="shared" si="29"/>
        <v>45116</v>
      </c>
      <c r="AD724" s="47" t="str">
        <f>IFERROR(AVERAGEIFS(OSA!$AA:$AA,OSA!$C:$C,$AA724,OSA!$D:$D,$AB724)," ")</f>
        <v xml:space="preserve"> </v>
      </c>
      <c r="AE724" s="42" t="str">
        <f t="shared" si="30"/>
        <v xml:space="preserve"> </v>
      </c>
    </row>
    <row r="725" spans="27:31" x14ac:dyDescent="0.35">
      <c r="AA725" t="s">
        <v>2329</v>
      </c>
      <c r="AB725" t="s">
        <v>119</v>
      </c>
      <c r="AC725" s="46">
        <f t="shared" si="29"/>
        <v>45116</v>
      </c>
      <c r="AD725" s="47" t="str">
        <f>IFERROR(AVERAGEIFS(OSA!$AA:$AA,OSA!$C:$C,$AA725,OSA!$D:$D,$AB725)," ")</f>
        <v xml:space="preserve"> </v>
      </c>
      <c r="AE725" s="42" t="str">
        <f t="shared" si="30"/>
        <v xml:space="preserve"> </v>
      </c>
    </row>
    <row r="726" spans="27:31" x14ac:dyDescent="0.35">
      <c r="AA726" t="s">
        <v>2329</v>
      </c>
      <c r="AB726" t="s">
        <v>193</v>
      </c>
      <c r="AC726" s="46">
        <f t="shared" si="29"/>
        <v>45116</v>
      </c>
      <c r="AD726" s="47" t="str">
        <f>IFERROR(AVERAGEIFS(OSA!$AA:$AA,OSA!$C:$C,$AA726,OSA!$D:$D,$AB726)," ")</f>
        <v xml:space="preserve"> </v>
      </c>
      <c r="AE726" s="42" t="str">
        <f t="shared" si="30"/>
        <v xml:space="preserve"> </v>
      </c>
    </row>
    <row r="727" spans="27:31" x14ac:dyDescent="0.35">
      <c r="AA727" t="s">
        <v>2329</v>
      </c>
      <c r="AB727" t="s">
        <v>248</v>
      </c>
      <c r="AC727" s="46">
        <f t="shared" si="29"/>
        <v>45116</v>
      </c>
      <c r="AD727" s="47" t="str">
        <f>IFERROR(AVERAGEIFS(OSA!$AA:$AA,OSA!$C:$C,$AA727,OSA!$D:$D,$AB727)," ")</f>
        <v xml:space="preserve"> </v>
      </c>
      <c r="AE727" s="42" t="str">
        <f t="shared" si="30"/>
        <v xml:space="preserve"> </v>
      </c>
    </row>
    <row r="728" spans="27:31" x14ac:dyDescent="0.35">
      <c r="AA728" t="s">
        <v>2329</v>
      </c>
      <c r="AB728" t="s">
        <v>294</v>
      </c>
      <c r="AC728" s="46">
        <f t="shared" ref="AC728:AC791" si="31">AC644+1</f>
        <v>45116</v>
      </c>
      <c r="AD728" s="47" t="str">
        <f>IFERROR(AVERAGEIFS(OSA!$AA:$AA,OSA!$C:$C,$AA728,OSA!$D:$D,$AB728)," ")</f>
        <v xml:space="preserve"> </v>
      </c>
      <c r="AE728" s="42" t="str">
        <f t="shared" si="30"/>
        <v xml:space="preserve"> </v>
      </c>
    </row>
    <row r="729" spans="27:31" x14ac:dyDescent="0.35">
      <c r="AA729" t="s">
        <v>2329</v>
      </c>
      <c r="AB729" t="s">
        <v>405</v>
      </c>
      <c r="AC729" s="46">
        <f t="shared" si="31"/>
        <v>45116</v>
      </c>
      <c r="AD729" s="47" t="str">
        <f>IFERROR(AVERAGEIFS(OSA!$AA:$AA,OSA!$C:$C,$AA729,OSA!$D:$D,$AB729)," ")</f>
        <v xml:space="preserve"> </v>
      </c>
      <c r="AE729" s="42" t="str">
        <f t="shared" si="30"/>
        <v xml:space="preserve"> </v>
      </c>
    </row>
    <row r="730" spans="27:31" x14ac:dyDescent="0.35">
      <c r="AA730" t="s">
        <v>2329</v>
      </c>
      <c r="AB730" t="s">
        <v>455</v>
      </c>
      <c r="AC730" s="46">
        <f t="shared" si="31"/>
        <v>45116</v>
      </c>
      <c r="AD730" s="47" t="str">
        <f>IFERROR(AVERAGEIFS(OSA!$AA:$AA,OSA!$C:$C,$AA730,OSA!$D:$D,$AB730)," ")</f>
        <v xml:space="preserve"> </v>
      </c>
      <c r="AE730" s="42" t="str">
        <f t="shared" si="30"/>
        <v xml:space="preserve"> </v>
      </c>
    </row>
    <row r="731" spans="27:31" x14ac:dyDescent="0.35">
      <c r="AA731" t="s">
        <v>2329</v>
      </c>
      <c r="AB731" t="s">
        <v>549</v>
      </c>
      <c r="AC731" s="46">
        <f t="shared" si="31"/>
        <v>45116</v>
      </c>
      <c r="AD731" s="47" t="str">
        <f>IFERROR(AVERAGEIFS(OSA!$AA:$AA,OSA!$C:$C,$AA731,OSA!$D:$D,$AB731)," ")</f>
        <v xml:space="preserve"> </v>
      </c>
      <c r="AE731" s="42" t="str">
        <f t="shared" si="30"/>
        <v xml:space="preserve"> </v>
      </c>
    </row>
    <row r="732" spans="27:31" x14ac:dyDescent="0.35">
      <c r="AA732" t="s">
        <v>2329</v>
      </c>
      <c r="AB732" t="s">
        <v>650</v>
      </c>
      <c r="AC732" s="46">
        <f t="shared" si="31"/>
        <v>45116</v>
      </c>
      <c r="AD732" s="47" t="str">
        <f>IFERROR(AVERAGEIFS(OSA!$AA:$AA,OSA!$C:$C,$AA732,OSA!$D:$D,$AB732)," ")</f>
        <v xml:space="preserve"> </v>
      </c>
      <c r="AE732" s="42" t="str">
        <f t="shared" si="30"/>
        <v xml:space="preserve"> </v>
      </c>
    </row>
    <row r="733" spans="27:31" x14ac:dyDescent="0.35">
      <c r="AA733" t="s">
        <v>2329</v>
      </c>
      <c r="AB733" t="s">
        <v>694</v>
      </c>
      <c r="AC733" s="46">
        <f t="shared" si="31"/>
        <v>45116</v>
      </c>
      <c r="AD733" s="47" t="str">
        <f>IFERROR(AVERAGEIFS(OSA!$AA:$AA,OSA!$C:$C,$AA733,OSA!$D:$D,$AB733)," ")</f>
        <v xml:space="preserve"> </v>
      </c>
      <c r="AE733" s="42" t="str">
        <f t="shared" si="30"/>
        <v xml:space="preserve"> </v>
      </c>
    </row>
    <row r="734" spans="27:31" x14ac:dyDescent="0.35">
      <c r="AA734" t="s">
        <v>2329</v>
      </c>
      <c r="AB734" t="s">
        <v>710</v>
      </c>
      <c r="AC734" s="46">
        <f t="shared" si="31"/>
        <v>45116</v>
      </c>
      <c r="AD734" s="47" t="str">
        <f>IFERROR(AVERAGEIFS(OSA!$AA:$AA,OSA!$C:$C,$AA734,OSA!$D:$D,$AB734)," ")</f>
        <v xml:space="preserve"> </v>
      </c>
      <c r="AE734" s="42" t="str">
        <f t="shared" si="30"/>
        <v xml:space="preserve"> </v>
      </c>
    </row>
    <row r="735" spans="27:31" x14ac:dyDescent="0.35">
      <c r="AA735" t="s">
        <v>806</v>
      </c>
      <c r="AB735" t="s">
        <v>19</v>
      </c>
      <c r="AC735" s="46">
        <f t="shared" si="31"/>
        <v>45116</v>
      </c>
      <c r="AD735" s="47" t="str">
        <f>IFERROR(AVERAGEIFS(OSA!$AA:$AA,OSA!$C:$C,$AA735,OSA!$D:$D,$AB735)," ")</f>
        <v xml:space="preserve"> </v>
      </c>
      <c r="AE735" s="42" t="str">
        <f t="shared" si="30"/>
        <v xml:space="preserve"> </v>
      </c>
    </row>
    <row r="736" spans="27:31" x14ac:dyDescent="0.35">
      <c r="AA736" t="s">
        <v>806</v>
      </c>
      <c r="AB736" t="s">
        <v>65</v>
      </c>
      <c r="AC736" s="46">
        <f t="shared" si="31"/>
        <v>45116</v>
      </c>
      <c r="AD736" s="47" t="str">
        <f>IFERROR(AVERAGEIFS(OSA!$AA:$AA,OSA!$C:$C,$AA736,OSA!$D:$D,$AB736)," ")</f>
        <v xml:space="preserve"> </v>
      </c>
      <c r="AE736" s="42" t="str">
        <f t="shared" si="30"/>
        <v xml:space="preserve"> </v>
      </c>
    </row>
    <row r="737" spans="27:31" x14ac:dyDescent="0.35">
      <c r="AA737" t="s">
        <v>806</v>
      </c>
      <c r="AB737" t="s">
        <v>119</v>
      </c>
      <c r="AC737" s="46">
        <f t="shared" si="31"/>
        <v>45116</v>
      </c>
      <c r="AD737" s="47" t="str">
        <f>IFERROR(AVERAGEIFS(OSA!$AA:$AA,OSA!$C:$C,$AA737,OSA!$D:$D,$AB737)," ")</f>
        <v xml:space="preserve"> </v>
      </c>
      <c r="AE737" s="42" t="str">
        <f t="shared" si="30"/>
        <v xml:space="preserve"> </v>
      </c>
    </row>
    <row r="738" spans="27:31" x14ac:dyDescent="0.35">
      <c r="AA738" t="s">
        <v>806</v>
      </c>
      <c r="AB738" t="s">
        <v>193</v>
      </c>
      <c r="AC738" s="46">
        <f t="shared" si="31"/>
        <v>45116</v>
      </c>
      <c r="AD738" s="47" t="str">
        <f>IFERROR(AVERAGEIFS(OSA!$AA:$AA,OSA!$C:$C,$AA738,OSA!$D:$D,$AB738)," ")</f>
        <v xml:space="preserve"> </v>
      </c>
      <c r="AE738" s="42" t="str">
        <f t="shared" si="30"/>
        <v xml:space="preserve"> </v>
      </c>
    </row>
    <row r="739" spans="27:31" x14ac:dyDescent="0.35">
      <c r="AA739" t="s">
        <v>806</v>
      </c>
      <c r="AB739" t="s">
        <v>248</v>
      </c>
      <c r="AC739" s="46">
        <f t="shared" si="31"/>
        <v>45116</v>
      </c>
      <c r="AD739" s="47" t="str">
        <f>IFERROR(AVERAGEIFS(OSA!$AA:$AA,OSA!$C:$C,$AA739,OSA!$D:$D,$AB739)," ")</f>
        <v xml:space="preserve"> </v>
      </c>
      <c r="AE739" s="42" t="str">
        <f t="shared" si="30"/>
        <v xml:space="preserve"> </v>
      </c>
    </row>
    <row r="740" spans="27:31" x14ac:dyDescent="0.35">
      <c r="AA740" t="s">
        <v>806</v>
      </c>
      <c r="AB740" t="s">
        <v>294</v>
      </c>
      <c r="AC740" s="46">
        <f t="shared" si="31"/>
        <v>45116</v>
      </c>
      <c r="AD740" s="47" t="str">
        <f>IFERROR(AVERAGEIFS(OSA!$AA:$AA,OSA!$C:$C,$AA740,OSA!$D:$D,$AB740)," ")</f>
        <v xml:space="preserve"> </v>
      </c>
      <c r="AE740" s="42" t="str">
        <f t="shared" si="30"/>
        <v xml:space="preserve"> </v>
      </c>
    </row>
    <row r="741" spans="27:31" x14ac:dyDescent="0.35">
      <c r="AA741" t="s">
        <v>806</v>
      </c>
      <c r="AB741" t="s">
        <v>405</v>
      </c>
      <c r="AC741" s="46">
        <f t="shared" si="31"/>
        <v>45116</v>
      </c>
      <c r="AD741" s="47" t="str">
        <f>IFERROR(AVERAGEIFS(OSA!$AA:$AA,OSA!$C:$C,$AA741,OSA!$D:$D,$AB741)," ")</f>
        <v xml:space="preserve"> </v>
      </c>
      <c r="AE741" s="42" t="str">
        <f t="shared" si="30"/>
        <v xml:space="preserve"> </v>
      </c>
    </row>
    <row r="742" spans="27:31" x14ac:dyDescent="0.35">
      <c r="AA742" t="s">
        <v>806</v>
      </c>
      <c r="AB742" t="s">
        <v>455</v>
      </c>
      <c r="AC742" s="46">
        <f t="shared" si="31"/>
        <v>45116</v>
      </c>
      <c r="AD742" s="47" t="str">
        <f>IFERROR(AVERAGEIFS(OSA!$AA:$AA,OSA!$C:$C,$AA742,OSA!$D:$D,$AB742)," ")</f>
        <v xml:space="preserve"> </v>
      </c>
      <c r="AE742" s="42" t="str">
        <f t="shared" si="30"/>
        <v xml:space="preserve"> </v>
      </c>
    </row>
    <row r="743" spans="27:31" x14ac:dyDescent="0.35">
      <c r="AA743" t="s">
        <v>806</v>
      </c>
      <c r="AB743" t="s">
        <v>549</v>
      </c>
      <c r="AC743" s="46">
        <f t="shared" si="31"/>
        <v>45116</v>
      </c>
      <c r="AD743" s="47" t="str">
        <f>IFERROR(AVERAGEIFS(OSA!$AA:$AA,OSA!$C:$C,$AA743,OSA!$D:$D,$AB743)," ")</f>
        <v xml:space="preserve"> </v>
      </c>
      <c r="AE743" s="42" t="str">
        <f t="shared" si="30"/>
        <v xml:space="preserve"> </v>
      </c>
    </row>
    <row r="744" spans="27:31" x14ac:dyDescent="0.35">
      <c r="AA744" t="s">
        <v>806</v>
      </c>
      <c r="AB744" t="s">
        <v>650</v>
      </c>
      <c r="AC744" s="46">
        <f t="shared" si="31"/>
        <v>45116</v>
      </c>
      <c r="AD744" s="47" t="str">
        <f>IFERROR(AVERAGEIFS(OSA!$AA:$AA,OSA!$C:$C,$AA744,OSA!$D:$D,$AB744)," ")</f>
        <v xml:space="preserve"> </v>
      </c>
      <c r="AE744" s="42" t="str">
        <f t="shared" si="30"/>
        <v xml:space="preserve"> </v>
      </c>
    </row>
    <row r="745" spans="27:31" x14ac:dyDescent="0.35">
      <c r="AA745" t="s">
        <v>806</v>
      </c>
      <c r="AB745" t="s">
        <v>694</v>
      </c>
      <c r="AC745" s="46">
        <f t="shared" si="31"/>
        <v>45116</v>
      </c>
      <c r="AD745" s="47" t="str">
        <f>IFERROR(AVERAGEIFS(OSA!$AA:$AA,OSA!$C:$C,$AA745,OSA!$D:$D,$AB745)," ")</f>
        <v xml:space="preserve"> </v>
      </c>
      <c r="AE745" s="42" t="str">
        <f t="shared" si="30"/>
        <v xml:space="preserve"> </v>
      </c>
    </row>
    <row r="746" spans="27:31" x14ac:dyDescent="0.35">
      <c r="AA746" t="s">
        <v>806</v>
      </c>
      <c r="AB746" t="s">
        <v>710</v>
      </c>
      <c r="AC746" s="46">
        <f t="shared" si="31"/>
        <v>45116</v>
      </c>
      <c r="AD746" s="47" t="str">
        <f>IFERROR(AVERAGEIFS(OSA!$AA:$AA,OSA!$C:$C,$AA746,OSA!$D:$D,$AB746)," ")</f>
        <v xml:space="preserve"> </v>
      </c>
      <c r="AE746" s="42" t="str">
        <f t="shared" si="30"/>
        <v xml:space="preserve"> </v>
      </c>
    </row>
    <row r="747" spans="27:31" x14ac:dyDescent="0.35">
      <c r="AA747" t="s">
        <v>2517</v>
      </c>
      <c r="AB747" t="s">
        <v>19</v>
      </c>
      <c r="AC747" s="46">
        <f t="shared" si="31"/>
        <v>45116</v>
      </c>
      <c r="AD747" s="47" t="str">
        <f>IFERROR(AVERAGEIFS(OSA!$AA:$AA,OSA!$C:$C,$AA747,OSA!$D:$D,$AB747)," ")</f>
        <v xml:space="preserve"> </v>
      </c>
      <c r="AE747" s="42" t="str">
        <f t="shared" si="30"/>
        <v xml:space="preserve"> </v>
      </c>
    </row>
    <row r="748" spans="27:31" x14ac:dyDescent="0.35">
      <c r="AA748" t="s">
        <v>2517</v>
      </c>
      <c r="AB748" t="s">
        <v>65</v>
      </c>
      <c r="AC748" s="46">
        <f t="shared" si="31"/>
        <v>45116</v>
      </c>
      <c r="AD748" s="47" t="str">
        <f>IFERROR(AVERAGEIFS(OSA!$AA:$AA,OSA!$C:$C,$AA748,OSA!$D:$D,$AB748)," ")</f>
        <v xml:space="preserve"> </v>
      </c>
      <c r="AE748" s="42" t="str">
        <f t="shared" si="30"/>
        <v xml:space="preserve"> </v>
      </c>
    </row>
    <row r="749" spans="27:31" x14ac:dyDescent="0.35">
      <c r="AA749" t="s">
        <v>2517</v>
      </c>
      <c r="AB749" t="s">
        <v>119</v>
      </c>
      <c r="AC749" s="46">
        <f t="shared" si="31"/>
        <v>45116</v>
      </c>
      <c r="AD749" s="47" t="str">
        <f>IFERROR(AVERAGEIFS(OSA!$AA:$AA,OSA!$C:$C,$AA749,OSA!$D:$D,$AB749)," ")</f>
        <v xml:space="preserve"> </v>
      </c>
      <c r="AE749" s="42" t="str">
        <f t="shared" si="30"/>
        <v xml:space="preserve"> </v>
      </c>
    </row>
    <row r="750" spans="27:31" x14ac:dyDescent="0.35">
      <c r="AA750" t="s">
        <v>2517</v>
      </c>
      <c r="AB750" t="s">
        <v>193</v>
      </c>
      <c r="AC750" s="46">
        <f t="shared" si="31"/>
        <v>45116</v>
      </c>
      <c r="AD750" s="47" t="str">
        <f>IFERROR(AVERAGEIFS(OSA!$AA:$AA,OSA!$C:$C,$AA750,OSA!$D:$D,$AB750)," ")</f>
        <v xml:space="preserve"> </v>
      </c>
      <c r="AE750" s="42" t="str">
        <f t="shared" si="30"/>
        <v xml:space="preserve"> </v>
      </c>
    </row>
    <row r="751" spans="27:31" x14ac:dyDescent="0.35">
      <c r="AA751" t="s">
        <v>2517</v>
      </c>
      <c r="AB751" t="s">
        <v>248</v>
      </c>
      <c r="AC751" s="46">
        <f t="shared" si="31"/>
        <v>45116</v>
      </c>
      <c r="AD751" s="47" t="str">
        <f>IFERROR(AVERAGEIFS(OSA!$AA:$AA,OSA!$C:$C,$AA751,OSA!$D:$D,$AB751)," ")</f>
        <v xml:space="preserve"> </v>
      </c>
      <c r="AE751" s="42" t="str">
        <f t="shared" si="30"/>
        <v xml:space="preserve"> </v>
      </c>
    </row>
    <row r="752" spans="27:31" x14ac:dyDescent="0.35">
      <c r="AA752" t="s">
        <v>2517</v>
      </c>
      <c r="AB752" t="s">
        <v>294</v>
      </c>
      <c r="AC752" s="46">
        <f t="shared" si="31"/>
        <v>45116</v>
      </c>
      <c r="AD752" s="47" t="str">
        <f>IFERROR(AVERAGEIFS(OSA!$AA:$AA,OSA!$C:$C,$AA752,OSA!$D:$D,$AB752)," ")</f>
        <v xml:space="preserve"> </v>
      </c>
      <c r="AE752" s="42" t="str">
        <f t="shared" si="30"/>
        <v xml:space="preserve"> </v>
      </c>
    </row>
    <row r="753" spans="27:31" x14ac:dyDescent="0.35">
      <c r="AA753" t="s">
        <v>2517</v>
      </c>
      <c r="AB753" t="s">
        <v>405</v>
      </c>
      <c r="AC753" s="46">
        <f t="shared" si="31"/>
        <v>45116</v>
      </c>
      <c r="AD753" s="47" t="str">
        <f>IFERROR(AVERAGEIFS(OSA!$AA:$AA,OSA!$C:$C,$AA753,OSA!$D:$D,$AB753)," ")</f>
        <v xml:space="preserve"> </v>
      </c>
      <c r="AE753" s="42" t="str">
        <f t="shared" si="30"/>
        <v xml:space="preserve"> </v>
      </c>
    </row>
    <row r="754" spans="27:31" x14ac:dyDescent="0.35">
      <c r="AA754" t="s">
        <v>2517</v>
      </c>
      <c r="AB754" t="s">
        <v>455</v>
      </c>
      <c r="AC754" s="46">
        <f t="shared" si="31"/>
        <v>45116</v>
      </c>
      <c r="AD754" s="47" t="str">
        <f>IFERROR(AVERAGEIFS(OSA!$AA:$AA,OSA!$C:$C,$AA754,OSA!$D:$D,$AB754)," ")</f>
        <v xml:space="preserve"> </v>
      </c>
      <c r="AE754" s="42" t="str">
        <f t="shared" si="30"/>
        <v xml:space="preserve"> </v>
      </c>
    </row>
    <row r="755" spans="27:31" x14ac:dyDescent="0.35">
      <c r="AA755" t="s">
        <v>2517</v>
      </c>
      <c r="AB755" t="s">
        <v>549</v>
      </c>
      <c r="AC755" s="46">
        <f t="shared" si="31"/>
        <v>45116</v>
      </c>
      <c r="AD755" s="47" t="str">
        <f>IFERROR(AVERAGEIFS(OSA!$AA:$AA,OSA!$C:$C,$AA755,OSA!$D:$D,$AB755)," ")</f>
        <v xml:space="preserve"> </v>
      </c>
      <c r="AE755" s="42" t="str">
        <f t="shared" si="30"/>
        <v xml:space="preserve"> </v>
      </c>
    </row>
    <row r="756" spans="27:31" x14ac:dyDescent="0.35">
      <c r="AA756" t="s">
        <v>2517</v>
      </c>
      <c r="AB756" t="s">
        <v>650</v>
      </c>
      <c r="AC756" s="46">
        <f t="shared" si="31"/>
        <v>45116</v>
      </c>
      <c r="AD756" s="47" t="str">
        <f>IFERROR(AVERAGEIFS(OSA!$AA:$AA,OSA!$C:$C,$AA756,OSA!$D:$D,$AB756)," ")</f>
        <v xml:space="preserve"> </v>
      </c>
      <c r="AE756" s="42" t="str">
        <f t="shared" si="30"/>
        <v xml:space="preserve"> </v>
      </c>
    </row>
    <row r="757" spans="27:31" x14ac:dyDescent="0.35">
      <c r="AA757" t="s">
        <v>2517</v>
      </c>
      <c r="AB757" t="s">
        <v>694</v>
      </c>
      <c r="AC757" s="46">
        <f t="shared" si="31"/>
        <v>45116</v>
      </c>
      <c r="AD757" s="47" t="str">
        <f>IFERROR(AVERAGEIFS(OSA!$AA:$AA,OSA!$C:$C,$AA757,OSA!$D:$D,$AB757)," ")</f>
        <v xml:space="preserve"> </v>
      </c>
      <c r="AE757" s="42" t="str">
        <f t="shared" si="30"/>
        <v xml:space="preserve"> </v>
      </c>
    </row>
    <row r="758" spans="27:31" x14ac:dyDescent="0.35">
      <c r="AA758" t="s">
        <v>2517</v>
      </c>
      <c r="AB758" t="s">
        <v>710</v>
      </c>
      <c r="AC758" s="46">
        <f t="shared" si="31"/>
        <v>45116</v>
      </c>
      <c r="AD758" s="47" t="str">
        <f>IFERROR(AVERAGEIFS(OSA!$AA:$AA,OSA!$C:$C,$AA758,OSA!$D:$D,$AB758)," ")</f>
        <v xml:space="preserve"> </v>
      </c>
      <c r="AE758" s="42" t="str">
        <f t="shared" si="30"/>
        <v xml:space="preserve"> </v>
      </c>
    </row>
    <row r="759" spans="27:31" x14ac:dyDescent="0.35">
      <c r="AA759" t="s">
        <v>1648</v>
      </c>
      <c r="AB759" t="s">
        <v>19</v>
      </c>
      <c r="AC759" s="46">
        <f t="shared" si="31"/>
        <v>45117</v>
      </c>
      <c r="AD759" s="47" t="str">
        <f>IFERROR(AVERAGEIFS(OSA!$AB:$AB,OSA!$C:$C,$AA759,OSA!$D:$D,$AB759)," ")</f>
        <v xml:space="preserve"> </v>
      </c>
      <c r="AE759" s="42" t="str">
        <f t="shared" si="30"/>
        <v xml:space="preserve"> </v>
      </c>
    </row>
    <row r="760" spans="27:31" x14ac:dyDescent="0.35">
      <c r="AA760" t="s">
        <v>1648</v>
      </c>
      <c r="AB760" t="s">
        <v>65</v>
      </c>
      <c r="AC760" s="46">
        <f t="shared" si="31"/>
        <v>45117</v>
      </c>
      <c r="AD760" s="47" t="str">
        <f>IFERROR(AVERAGEIFS(OSA!$AB:$AB,OSA!$C:$C,$AA760,OSA!$D:$D,$AB760)," ")</f>
        <v xml:space="preserve"> </v>
      </c>
      <c r="AE760" s="42" t="str">
        <f t="shared" si="30"/>
        <v xml:space="preserve"> </v>
      </c>
    </row>
    <row r="761" spans="27:31" x14ac:dyDescent="0.35">
      <c r="AA761" t="s">
        <v>1648</v>
      </c>
      <c r="AB761" t="s">
        <v>119</v>
      </c>
      <c r="AC761" s="46">
        <f t="shared" si="31"/>
        <v>45117</v>
      </c>
      <c r="AD761" s="47" t="str">
        <f>IFERROR(AVERAGEIFS(OSA!$AB:$AB,OSA!$C:$C,$AA761,OSA!$D:$D,$AB761)," ")</f>
        <v xml:space="preserve"> </v>
      </c>
      <c r="AE761" s="42" t="str">
        <f t="shared" si="30"/>
        <v xml:space="preserve"> </v>
      </c>
    </row>
    <row r="762" spans="27:31" x14ac:dyDescent="0.35">
      <c r="AA762" t="s">
        <v>1648</v>
      </c>
      <c r="AB762" t="s">
        <v>193</v>
      </c>
      <c r="AC762" s="46">
        <f t="shared" si="31"/>
        <v>45117</v>
      </c>
      <c r="AD762" s="47" t="str">
        <f>IFERROR(AVERAGEIFS(OSA!$AB:$AB,OSA!$C:$C,$AA762,OSA!$D:$D,$AB762)," ")</f>
        <v xml:space="preserve"> </v>
      </c>
      <c r="AE762" s="42" t="str">
        <f t="shared" si="30"/>
        <v xml:space="preserve"> </v>
      </c>
    </row>
    <row r="763" spans="27:31" x14ac:dyDescent="0.35">
      <c r="AA763" t="s">
        <v>1648</v>
      </c>
      <c r="AB763" t="s">
        <v>248</v>
      </c>
      <c r="AC763" s="46">
        <f t="shared" si="31"/>
        <v>45117</v>
      </c>
      <c r="AD763" s="47" t="str">
        <f>IFERROR(AVERAGEIFS(OSA!$AB:$AB,OSA!$C:$C,$AA763,OSA!$D:$D,$AB763)," ")</f>
        <v xml:space="preserve"> </v>
      </c>
      <c r="AE763" s="42" t="str">
        <f t="shared" si="30"/>
        <v xml:space="preserve"> </v>
      </c>
    </row>
    <row r="764" spans="27:31" x14ac:dyDescent="0.35">
      <c r="AA764" t="s">
        <v>1648</v>
      </c>
      <c r="AB764" t="s">
        <v>294</v>
      </c>
      <c r="AC764" s="46">
        <f t="shared" si="31"/>
        <v>45117</v>
      </c>
      <c r="AD764" s="47" t="str">
        <f>IFERROR(AVERAGEIFS(OSA!$AB:$AB,OSA!$C:$C,$AA764,OSA!$D:$D,$AB764)," ")</f>
        <v xml:space="preserve"> </v>
      </c>
      <c r="AE764" s="42" t="str">
        <f t="shared" si="30"/>
        <v xml:space="preserve"> </v>
      </c>
    </row>
    <row r="765" spans="27:31" x14ac:dyDescent="0.35">
      <c r="AA765" t="s">
        <v>1648</v>
      </c>
      <c r="AB765" t="s">
        <v>405</v>
      </c>
      <c r="AC765" s="46">
        <f t="shared" si="31"/>
        <v>45117</v>
      </c>
      <c r="AD765" s="47" t="str">
        <f>IFERROR(AVERAGEIFS(OSA!$AB:$AB,OSA!$C:$C,$AA765,OSA!$D:$D,$AB765)," ")</f>
        <v xml:space="preserve"> </v>
      </c>
      <c r="AE765" s="42" t="str">
        <f t="shared" si="30"/>
        <v xml:space="preserve"> </v>
      </c>
    </row>
    <row r="766" spans="27:31" x14ac:dyDescent="0.35">
      <c r="AA766" t="s">
        <v>1648</v>
      </c>
      <c r="AB766" t="s">
        <v>455</v>
      </c>
      <c r="AC766" s="46">
        <f t="shared" si="31"/>
        <v>45117</v>
      </c>
      <c r="AD766" s="47" t="str">
        <f>IFERROR(AVERAGEIFS(OSA!$AB:$AB,OSA!$C:$C,$AA766,OSA!$D:$D,$AB766)," ")</f>
        <v xml:space="preserve"> </v>
      </c>
      <c r="AE766" s="42" t="str">
        <f t="shared" si="30"/>
        <v xml:space="preserve"> </v>
      </c>
    </row>
    <row r="767" spans="27:31" x14ac:dyDescent="0.35">
      <c r="AA767" t="s">
        <v>1648</v>
      </c>
      <c r="AB767" t="s">
        <v>549</v>
      </c>
      <c r="AC767" s="46">
        <f t="shared" si="31"/>
        <v>45117</v>
      </c>
      <c r="AD767" s="47" t="str">
        <f>IFERROR(AVERAGEIFS(OSA!$AB:$AB,OSA!$C:$C,$AA767,OSA!$D:$D,$AB767)," ")</f>
        <v xml:space="preserve"> </v>
      </c>
      <c r="AE767" s="42" t="str">
        <f t="shared" si="30"/>
        <v xml:space="preserve"> </v>
      </c>
    </row>
    <row r="768" spans="27:31" x14ac:dyDescent="0.35">
      <c r="AA768" t="s">
        <v>1648</v>
      </c>
      <c r="AB768" t="s">
        <v>650</v>
      </c>
      <c r="AC768" s="46">
        <f t="shared" si="31"/>
        <v>45117</v>
      </c>
      <c r="AD768" s="47" t="str">
        <f>IFERROR(AVERAGEIFS(OSA!$AB:$AB,OSA!$C:$C,$AA768,OSA!$D:$D,$AB768)," ")</f>
        <v xml:space="preserve"> </v>
      </c>
      <c r="AE768" s="42" t="str">
        <f t="shared" si="30"/>
        <v xml:space="preserve"> </v>
      </c>
    </row>
    <row r="769" spans="27:31" x14ac:dyDescent="0.35">
      <c r="AA769" t="s">
        <v>1648</v>
      </c>
      <c r="AB769" t="s">
        <v>694</v>
      </c>
      <c r="AC769" s="46">
        <f t="shared" si="31"/>
        <v>45117</v>
      </c>
      <c r="AD769" s="47" t="str">
        <f>IFERROR(AVERAGEIFS(OSA!$AB:$AB,OSA!$C:$C,$AA769,OSA!$D:$D,$AB769)," ")</f>
        <v xml:space="preserve"> </v>
      </c>
      <c r="AE769" s="42" t="str">
        <f t="shared" si="30"/>
        <v xml:space="preserve"> </v>
      </c>
    </row>
    <row r="770" spans="27:31" x14ac:dyDescent="0.35">
      <c r="AA770" t="s">
        <v>1648</v>
      </c>
      <c r="AB770" t="s">
        <v>710</v>
      </c>
      <c r="AC770" s="46">
        <f t="shared" si="31"/>
        <v>45117</v>
      </c>
      <c r="AD770" s="47" t="str">
        <f>IFERROR(AVERAGEIFS(OSA!$AB:$AB,OSA!$C:$C,$AA770,OSA!$D:$D,$AB770)," ")</f>
        <v xml:space="preserve"> </v>
      </c>
      <c r="AE770" s="42" t="str">
        <f t="shared" si="30"/>
        <v xml:space="preserve"> </v>
      </c>
    </row>
    <row r="771" spans="27:31" x14ac:dyDescent="0.35">
      <c r="AA771" t="s">
        <v>2305</v>
      </c>
      <c r="AB771" t="s">
        <v>19</v>
      </c>
      <c r="AC771" s="46">
        <f t="shared" si="31"/>
        <v>45117</v>
      </c>
      <c r="AD771" s="47" t="str">
        <f>IFERROR(AVERAGEIFS(OSA!$AB:$AB,OSA!$C:$C,$AA771,OSA!$D:$D,$AB771)," ")</f>
        <v xml:space="preserve"> </v>
      </c>
      <c r="AE771" s="42" t="str">
        <f t="shared" si="30"/>
        <v xml:space="preserve"> </v>
      </c>
    </row>
    <row r="772" spans="27:31" x14ac:dyDescent="0.35">
      <c r="AA772" t="s">
        <v>2305</v>
      </c>
      <c r="AB772" t="s">
        <v>65</v>
      </c>
      <c r="AC772" s="46">
        <f t="shared" si="31"/>
        <v>45117</v>
      </c>
      <c r="AD772" s="47" t="str">
        <f>IFERROR(AVERAGEIFS(OSA!$AB:$AB,OSA!$C:$C,$AA772,OSA!$D:$D,$AB772)," ")</f>
        <v xml:space="preserve"> </v>
      </c>
      <c r="AE772" s="42" t="str">
        <f t="shared" ref="AE772:AE835" si="32">IFERROR(1-(AD772)," ")</f>
        <v xml:space="preserve"> </v>
      </c>
    </row>
    <row r="773" spans="27:31" x14ac:dyDescent="0.35">
      <c r="AA773" t="s">
        <v>2305</v>
      </c>
      <c r="AB773" t="s">
        <v>119</v>
      </c>
      <c r="AC773" s="46">
        <f t="shared" si="31"/>
        <v>45117</v>
      </c>
      <c r="AD773" s="47" t="str">
        <f>IFERROR(AVERAGEIFS(OSA!$AB:$AB,OSA!$C:$C,$AA773,OSA!$D:$D,$AB773)," ")</f>
        <v xml:space="preserve"> </v>
      </c>
      <c r="AE773" s="42" t="str">
        <f t="shared" si="32"/>
        <v xml:space="preserve"> </v>
      </c>
    </row>
    <row r="774" spans="27:31" x14ac:dyDescent="0.35">
      <c r="AA774" t="s">
        <v>2305</v>
      </c>
      <c r="AB774" t="s">
        <v>193</v>
      </c>
      <c r="AC774" s="46">
        <f t="shared" si="31"/>
        <v>45117</v>
      </c>
      <c r="AD774" s="47" t="str">
        <f>IFERROR(AVERAGEIFS(OSA!$AB:$AB,OSA!$C:$C,$AA774,OSA!$D:$D,$AB774)," ")</f>
        <v xml:space="preserve"> </v>
      </c>
      <c r="AE774" s="42" t="str">
        <f t="shared" si="32"/>
        <v xml:space="preserve"> </v>
      </c>
    </row>
    <row r="775" spans="27:31" x14ac:dyDescent="0.35">
      <c r="AA775" t="s">
        <v>2305</v>
      </c>
      <c r="AB775" t="s">
        <v>248</v>
      </c>
      <c r="AC775" s="46">
        <f t="shared" si="31"/>
        <v>45117</v>
      </c>
      <c r="AD775" s="47" t="str">
        <f>IFERROR(AVERAGEIFS(OSA!$AB:$AB,OSA!$C:$C,$AA775,OSA!$D:$D,$AB775)," ")</f>
        <v xml:space="preserve"> </v>
      </c>
      <c r="AE775" s="42" t="str">
        <f t="shared" si="32"/>
        <v xml:space="preserve"> </v>
      </c>
    </row>
    <row r="776" spans="27:31" x14ac:dyDescent="0.35">
      <c r="AA776" t="s">
        <v>2305</v>
      </c>
      <c r="AB776" t="s">
        <v>294</v>
      </c>
      <c r="AC776" s="46">
        <f t="shared" si="31"/>
        <v>45117</v>
      </c>
      <c r="AD776" s="47" t="str">
        <f>IFERROR(AVERAGEIFS(OSA!$AB:$AB,OSA!$C:$C,$AA776,OSA!$D:$D,$AB776)," ")</f>
        <v xml:space="preserve"> </v>
      </c>
      <c r="AE776" s="42" t="str">
        <f t="shared" si="32"/>
        <v xml:space="preserve"> </v>
      </c>
    </row>
    <row r="777" spans="27:31" x14ac:dyDescent="0.35">
      <c r="AA777" t="s">
        <v>2305</v>
      </c>
      <c r="AB777" t="s">
        <v>405</v>
      </c>
      <c r="AC777" s="46">
        <f t="shared" si="31"/>
        <v>45117</v>
      </c>
      <c r="AD777" s="47" t="str">
        <f>IFERROR(AVERAGEIFS(OSA!$AB:$AB,OSA!$C:$C,$AA777,OSA!$D:$D,$AB777)," ")</f>
        <v xml:space="preserve"> </v>
      </c>
      <c r="AE777" s="42" t="str">
        <f t="shared" si="32"/>
        <v xml:space="preserve"> </v>
      </c>
    </row>
    <row r="778" spans="27:31" x14ac:dyDescent="0.35">
      <c r="AA778" t="s">
        <v>2305</v>
      </c>
      <c r="AB778" t="s">
        <v>455</v>
      </c>
      <c r="AC778" s="46">
        <f t="shared" si="31"/>
        <v>45117</v>
      </c>
      <c r="AD778" s="47" t="str">
        <f>IFERROR(AVERAGEIFS(OSA!$AB:$AB,OSA!$C:$C,$AA778,OSA!$D:$D,$AB778)," ")</f>
        <v xml:space="preserve"> </v>
      </c>
      <c r="AE778" s="42" t="str">
        <f t="shared" si="32"/>
        <v xml:space="preserve"> </v>
      </c>
    </row>
    <row r="779" spans="27:31" x14ac:dyDescent="0.35">
      <c r="AA779" t="s">
        <v>2305</v>
      </c>
      <c r="AB779" t="s">
        <v>549</v>
      </c>
      <c r="AC779" s="46">
        <f t="shared" si="31"/>
        <v>45117</v>
      </c>
      <c r="AD779" s="47" t="str">
        <f>IFERROR(AVERAGEIFS(OSA!$AB:$AB,OSA!$C:$C,$AA779,OSA!$D:$D,$AB779)," ")</f>
        <v xml:space="preserve"> </v>
      </c>
      <c r="AE779" s="42" t="str">
        <f t="shared" si="32"/>
        <v xml:space="preserve"> </v>
      </c>
    </row>
    <row r="780" spans="27:31" x14ac:dyDescent="0.35">
      <c r="AA780" t="s">
        <v>2305</v>
      </c>
      <c r="AB780" t="s">
        <v>650</v>
      </c>
      <c r="AC780" s="46">
        <f t="shared" si="31"/>
        <v>45117</v>
      </c>
      <c r="AD780" s="47" t="str">
        <f>IFERROR(AVERAGEIFS(OSA!$AB:$AB,OSA!$C:$C,$AA780,OSA!$D:$D,$AB780)," ")</f>
        <v xml:space="preserve"> </v>
      </c>
      <c r="AE780" s="42" t="str">
        <f t="shared" si="32"/>
        <v xml:space="preserve"> </v>
      </c>
    </row>
    <row r="781" spans="27:31" x14ac:dyDescent="0.35">
      <c r="AA781" t="s">
        <v>2305</v>
      </c>
      <c r="AB781" t="s">
        <v>694</v>
      </c>
      <c r="AC781" s="46">
        <f t="shared" si="31"/>
        <v>45117</v>
      </c>
      <c r="AD781" s="47" t="str">
        <f>IFERROR(AVERAGEIFS(OSA!$AB:$AB,OSA!$C:$C,$AA781,OSA!$D:$D,$AB781)," ")</f>
        <v xml:space="preserve"> </v>
      </c>
      <c r="AE781" s="42" t="str">
        <f t="shared" si="32"/>
        <v xml:space="preserve"> </v>
      </c>
    </row>
    <row r="782" spans="27:31" x14ac:dyDescent="0.35">
      <c r="AA782" t="s">
        <v>2305</v>
      </c>
      <c r="AB782" t="s">
        <v>710</v>
      </c>
      <c r="AC782" s="46">
        <f t="shared" si="31"/>
        <v>45117</v>
      </c>
      <c r="AD782" s="47" t="str">
        <f>IFERROR(AVERAGEIFS(OSA!$AB:$AB,OSA!$C:$C,$AA782,OSA!$D:$D,$AB782)," ")</f>
        <v xml:space="preserve"> </v>
      </c>
      <c r="AE782" s="42" t="str">
        <f t="shared" si="32"/>
        <v xml:space="preserve"> </v>
      </c>
    </row>
    <row r="783" spans="27:31" x14ac:dyDescent="0.35">
      <c r="AA783" t="s">
        <v>2657</v>
      </c>
      <c r="AB783" t="s">
        <v>19</v>
      </c>
      <c r="AC783" s="46">
        <f t="shared" si="31"/>
        <v>45117</v>
      </c>
      <c r="AD783" s="47" t="str">
        <f ca="1">IFERROR(AVERAGEIFS(OSA!$AB:$AB,OSA!$C:$C,$AA783,OSA!$D:$D,$AB783)," ")</f>
        <v xml:space="preserve"> </v>
      </c>
      <c r="AE783" s="42" t="str">
        <f t="shared" ca="1" si="32"/>
        <v xml:space="preserve"> </v>
      </c>
    </row>
    <row r="784" spans="27:31" x14ac:dyDescent="0.35">
      <c r="AA784" t="s">
        <v>2657</v>
      </c>
      <c r="AB784" t="s">
        <v>65</v>
      </c>
      <c r="AC784" s="46">
        <f t="shared" si="31"/>
        <v>45117</v>
      </c>
      <c r="AD784" s="47" t="str">
        <f ca="1">IFERROR(AVERAGEIFS(OSA!$AB:$AB,OSA!$C:$C,$AA784,OSA!$D:$D,$AB784)," ")</f>
        <v xml:space="preserve"> </v>
      </c>
      <c r="AE784" s="42" t="str">
        <f t="shared" ca="1" si="32"/>
        <v xml:space="preserve"> </v>
      </c>
    </row>
    <row r="785" spans="27:31" x14ac:dyDescent="0.35">
      <c r="AA785" t="s">
        <v>2657</v>
      </c>
      <c r="AB785" t="s">
        <v>119</v>
      </c>
      <c r="AC785" s="46">
        <f t="shared" si="31"/>
        <v>45117</v>
      </c>
      <c r="AD785" s="47" t="str">
        <f ca="1">IFERROR(AVERAGEIFS(OSA!$AB:$AB,OSA!$C:$C,$AA785,OSA!$D:$D,$AB785)," ")</f>
        <v xml:space="preserve"> </v>
      </c>
      <c r="AE785" s="42" t="str">
        <f t="shared" ca="1" si="32"/>
        <v xml:space="preserve"> </v>
      </c>
    </row>
    <row r="786" spans="27:31" x14ac:dyDescent="0.35">
      <c r="AA786" t="s">
        <v>2657</v>
      </c>
      <c r="AB786" t="s">
        <v>193</v>
      </c>
      <c r="AC786" s="46">
        <f t="shared" si="31"/>
        <v>45117</v>
      </c>
      <c r="AD786" s="47" t="str">
        <f ca="1">IFERROR(AVERAGEIFS(OSA!$AB:$AB,OSA!$C:$C,$AA786,OSA!$D:$D,$AB786)," ")</f>
        <v xml:space="preserve"> </v>
      </c>
      <c r="AE786" s="42" t="str">
        <f t="shared" ca="1" si="32"/>
        <v xml:space="preserve"> </v>
      </c>
    </row>
    <row r="787" spans="27:31" x14ac:dyDescent="0.35">
      <c r="AA787" t="s">
        <v>2657</v>
      </c>
      <c r="AB787" t="s">
        <v>248</v>
      </c>
      <c r="AC787" s="46">
        <f t="shared" si="31"/>
        <v>45117</v>
      </c>
      <c r="AD787" s="47" t="str">
        <f ca="1">IFERROR(AVERAGEIFS(OSA!$AB:$AB,OSA!$C:$C,$AA787,OSA!$D:$D,$AB787)," ")</f>
        <v xml:space="preserve"> </v>
      </c>
      <c r="AE787" s="42" t="str">
        <f t="shared" ca="1" si="32"/>
        <v xml:space="preserve"> </v>
      </c>
    </row>
    <row r="788" spans="27:31" x14ac:dyDescent="0.35">
      <c r="AA788" t="s">
        <v>2657</v>
      </c>
      <c r="AB788" t="s">
        <v>294</v>
      </c>
      <c r="AC788" s="46">
        <f t="shared" si="31"/>
        <v>45117</v>
      </c>
      <c r="AD788" s="47" t="str">
        <f ca="1">IFERROR(AVERAGEIFS(OSA!$AB:$AB,OSA!$C:$C,$AA788,OSA!$D:$D,$AB788)," ")</f>
        <v xml:space="preserve"> </v>
      </c>
      <c r="AE788" s="42" t="str">
        <f t="shared" ca="1" si="32"/>
        <v xml:space="preserve"> </v>
      </c>
    </row>
    <row r="789" spans="27:31" x14ac:dyDescent="0.35">
      <c r="AA789" t="s">
        <v>2657</v>
      </c>
      <c r="AB789" t="s">
        <v>405</v>
      </c>
      <c r="AC789" s="46">
        <f t="shared" si="31"/>
        <v>45117</v>
      </c>
      <c r="AD789" s="47" t="str">
        <f ca="1">IFERROR(AVERAGEIFS(OSA!$AB:$AB,OSA!$C:$C,$AA789,OSA!$D:$D,$AB789)," ")</f>
        <v xml:space="preserve"> </v>
      </c>
      <c r="AE789" s="42" t="str">
        <f t="shared" ca="1" si="32"/>
        <v xml:space="preserve"> </v>
      </c>
    </row>
    <row r="790" spans="27:31" x14ac:dyDescent="0.35">
      <c r="AA790" t="s">
        <v>2657</v>
      </c>
      <c r="AB790" t="s">
        <v>455</v>
      </c>
      <c r="AC790" s="46">
        <f t="shared" si="31"/>
        <v>45117</v>
      </c>
      <c r="AD790" s="47" t="str">
        <f ca="1">IFERROR(AVERAGEIFS(OSA!$AB:$AB,OSA!$C:$C,$AA790,OSA!$D:$D,$AB790)," ")</f>
        <v xml:space="preserve"> </v>
      </c>
      <c r="AE790" s="42" t="str">
        <f t="shared" ca="1" si="32"/>
        <v xml:space="preserve"> </v>
      </c>
    </row>
    <row r="791" spans="27:31" x14ac:dyDescent="0.35">
      <c r="AA791" t="s">
        <v>2657</v>
      </c>
      <c r="AB791" t="s">
        <v>549</v>
      </c>
      <c r="AC791" s="46">
        <f t="shared" si="31"/>
        <v>45117</v>
      </c>
      <c r="AD791" s="47" t="str">
        <f ca="1">IFERROR(AVERAGEIFS(OSA!$AB:$AB,OSA!$C:$C,$AA791,OSA!$D:$D,$AB791)," ")</f>
        <v xml:space="preserve"> </v>
      </c>
      <c r="AE791" s="42" t="str">
        <f t="shared" ca="1" si="32"/>
        <v xml:space="preserve"> </v>
      </c>
    </row>
    <row r="792" spans="27:31" x14ac:dyDescent="0.35">
      <c r="AA792" t="s">
        <v>2657</v>
      </c>
      <c r="AB792" t="s">
        <v>650</v>
      </c>
      <c r="AC792" s="46">
        <f t="shared" ref="AC792:AC855" si="33">AC708+1</f>
        <v>45117</v>
      </c>
      <c r="AD792" s="47" t="str">
        <f ca="1">IFERROR(AVERAGEIFS(OSA!$AB:$AB,OSA!$C:$C,$AA792,OSA!$D:$D,$AB792)," ")</f>
        <v xml:space="preserve"> </v>
      </c>
      <c r="AE792" s="42" t="str">
        <f t="shared" ca="1" si="32"/>
        <v xml:space="preserve"> </v>
      </c>
    </row>
    <row r="793" spans="27:31" x14ac:dyDescent="0.35">
      <c r="AA793" t="s">
        <v>2657</v>
      </c>
      <c r="AB793" t="s">
        <v>694</v>
      </c>
      <c r="AC793" s="46">
        <f t="shared" si="33"/>
        <v>45117</v>
      </c>
      <c r="AD793" s="47" t="str">
        <f ca="1">IFERROR(AVERAGEIFS(OSA!$AB:$AB,OSA!$C:$C,$AA793,OSA!$D:$D,$AB793)," ")</f>
        <v xml:space="preserve"> </v>
      </c>
      <c r="AE793" s="42" t="str">
        <f t="shared" ca="1" si="32"/>
        <v xml:space="preserve"> </v>
      </c>
    </row>
    <row r="794" spans="27:31" x14ac:dyDescent="0.35">
      <c r="AA794" t="s">
        <v>2657</v>
      </c>
      <c r="AB794" t="s">
        <v>710</v>
      </c>
      <c r="AC794" s="46">
        <f t="shared" si="33"/>
        <v>45117</v>
      </c>
      <c r="AD794" s="47" t="str">
        <f ca="1">IFERROR(AVERAGEIFS(OSA!$AB:$AB,OSA!$C:$C,$AA794,OSA!$D:$D,$AB794)," ")</f>
        <v xml:space="preserve"> </v>
      </c>
      <c r="AE794" s="42" t="str">
        <f t="shared" ca="1" si="32"/>
        <v xml:space="preserve"> </v>
      </c>
    </row>
    <row r="795" spans="27:31" x14ac:dyDescent="0.35">
      <c r="AA795" t="s">
        <v>3042</v>
      </c>
      <c r="AB795" t="s">
        <v>19</v>
      </c>
      <c r="AC795" s="46">
        <f t="shared" si="33"/>
        <v>45117</v>
      </c>
      <c r="AD795" s="47" t="str">
        <f>IFERROR(AVERAGEIFS(OSA!$AB:$AB,OSA!$C:$C,$AA795,OSA!$D:$D,$AB795)," ")</f>
        <v xml:space="preserve"> </v>
      </c>
      <c r="AE795" s="42" t="str">
        <f t="shared" si="32"/>
        <v xml:space="preserve"> </v>
      </c>
    </row>
    <row r="796" spans="27:31" x14ac:dyDescent="0.35">
      <c r="AA796" t="s">
        <v>3042</v>
      </c>
      <c r="AB796" t="s">
        <v>65</v>
      </c>
      <c r="AC796" s="46">
        <f t="shared" si="33"/>
        <v>45117</v>
      </c>
      <c r="AD796" s="47" t="str">
        <f>IFERROR(AVERAGEIFS(OSA!$AB:$AB,OSA!$C:$C,$AA796,OSA!$D:$D,$AB796)," ")</f>
        <v xml:space="preserve"> </v>
      </c>
      <c r="AE796" s="42" t="str">
        <f t="shared" si="32"/>
        <v xml:space="preserve"> </v>
      </c>
    </row>
    <row r="797" spans="27:31" x14ac:dyDescent="0.35">
      <c r="AA797" t="s">
        <v>3042</v>
      </c>
      <c r="AB797" t="s">
        <v>119</v>
      </c>
      <c r="AC797" s="46">
        <f t="shared" si="33"/>
        <v>45117</v>
      </c>
      <c r="AD797" s="47" t="str">
        <f>IFERROR(AVERAGEIFS(OSA!$AB:$AB,OSA!$C:$C,$AA797,OSA!$D:$D,$AB797)," ")</f>
        <v xml:space="preserve"> </v>
      </c>
      <c r="AE797" s="42" t="str">
        <f t="shared" si="32"/>
        <v xml:space="preserve"> </v>
      </c>
    </row>
    <row r="798" spans="27:31" x14ac:dyDescent="0.35">
      <c r="AA798" t="s">
        <v>3042</v>
      </c>
      <c r="AB798" t="s">
        <v>193</v>
      </c>
      <c r="AC798" s="46">
        <f t="shared" si="33"/>
        <v>45117</v>
      </c>
      <c r="AD798" s="47" t="str">
        <f>IFERROR(AVERAGEIFS(OSA!$AB:$AB,OSA!$C:$C,$AA798,OSA!$D:$D,$AB798)," ")</f>
        <v xml:space="preserve"> </v>
      </c>
      <c r="AE798" s="42" t="str">
        <f t="shared" si="32"/>
        <v xml:space="preserve"> </v>
      </c>
    </row>
    <row r="799" spans="27:31" x14ac:dyDescent="0.35">
      <c r="AA799" t="s">
        <v>3042</v>
      </c>
      <c r="AB799" t="s">
        <v>248</v>
      </c>
      <c r="AC799" s="46">
        <f t="shared" si="33"/>
        <v>45117</v>
      </c>
      <c r="AD799" s="47" t="str">
        <f>IFERROR(AVERAGEIFS(OSA!$AB:$AB,OSA!$C:$C,$AA799,OSA!$D:$D,$AB799)," ")</f>
        <v xml:space="preserve"> </v>
      </c>
      <c r="AE799" s="42" t="str">
        <f t="shared" si="32"/>
        <v xml:space="preserve"> </v>
      </c>
    </row>
    <row r="800" spans="27:31" x14ac:dyDescent="0.35">
      <c r="AA800" t="s">
        <v>3042</v>
      </c>
      <c r="AB800" t="s">
        <v>294</v>
      </c>
      <c r="AC800" s="46">
        <f t="shared" si="33"/>
        <v>45117</v>
      </c>
      <c r="AD800" s="47" t="str">
        <f>IFERROR(AVERAGEIFS(OSA!$AB:$AB,OSA!$C:$C,$AA800,OSA!$D:$D,$AB800)," ")</f>
        <v xml:space="preserve"> </v>
      </c>
      <c r="AE800" s="42" t="str">
        <f t="shared" si="32"/>
        <v xml:space="preserve"> </v>
      </c>
    </row>
    <row r="801" spans="27:31" x14ac:dyDescent="0.35">
      <c r="AA801" t="s">
        <v>3042</v>
      </c>
      <c r="AB801" t="s">
        <v>405</v>
      </c>
      <c r="AC801" s="46">
        <f t="shared" si="33"/>
        <v>45117</v>
      </c>
      <c r="AD801" s="47" t="str">
        <f>IFERROR(AVERAGEIFS(OSA!$AB:$AB,OSA!$C:$C,$AA801,OSA!$D:$D,$AB801)," ")</f>
        <v xml:space="preserve"> </v>
      </c>
      <c r="AE801" s="42" t="str">
        <f t="shared" si="32"/>
        <v xml:space="preserve"> </v>
      </c>
    </row>
    <row r="802" spans="27:31" x14ac:dyDescent="0.35">
      <c r="AA802" t="s">
        <v>3042</v>
      </c>
      <c r="AB802" t="s">
        <v>455</v>
      </c>
      <c r="AC802" s="46">
        <f t="shared" si="33"/>
        <v>45117</v>
      </c>
      <c r="AD802" s="47" t="str">
        <f>IFERROR(AVERAGEIFS(OSA!$AB:$AB,OSA!$C:$C,$AA802,OSA!$D:$D,$AB802)," ")</f>
        <v xml:space="preserve"> </v>
      </c>
      <c r="AE802" s="42" t="str">
        <f t="shared" si="32"/>
        <v xml:space="preserve"> </v>
      </c>
    </row>
    <row r="803" spans="27:31" x14ac:dyDescent="0.35">
      <c r="AA803" t="s">
        <v>3042</v>
      </c>
      <c r="AB803" t="s">
        <v>549</v>
      </c>
      <c r="AC803" s="46">
        <f t="shared" si="33"/>
        <v>45117</v>
      </c>
      <c r="AD803" s="47" t="str">
        <f>IFERROR(AVERAGEIFS(OSA!$AB:$AB,OSA!$C:$C,$AA803,OSA!$D:$D,$AB803)," ")</f>
        <v xml:space="preserve"> </v>
      </c>
      <c r="AE803" s="42" t="str">
        <f t="shared" si="32"/>
        <v xml:space="preserve"> </v>
      </c>
    </row>
    <row r="804" spans="27:31" x14ac:dyDescent="0.35">
      <c r="AA804" t="s">
        <v>3042</v>
      </c>
      <c r="AB804" t="s">
        <v>650</v>
      </c>
      <c r="AC804" s="46">
        <f t="shared" si="33"/>
        <v>45117</v>
      </c>
      <c r="AD804" s="47" t="str">
        <f>IFERROR(AVERAGEIFS(OSA!$AB:$AB,OSA!$C:$C,$AA804,OSA!$D:$D,$AB804)," ")</f>
        <v xml:space="preserve"> </v>
      </c>
      <c r="AE804" s="42" t="str">
        <f t="shared" si="32"/>
        <v xml:space="preserve"> </v>
      </c>
    </row>
    <row r="805" spans="27:31" x14ac:dyDescent="0.35">
      <c r="AA805" t="s">
        <v>3042</v>
      </c>
      <c r="AB805" t="s">
        <v>694</v>
      </c>
      <c r="AC805" s="46">
        <f t="shared" si="33"/>
        <v>45117</v>
      </c>
      <c r="AD805" s="47" t="str">
        <f>IFERROR(AVERAGEIFS(OSA!$AB:$AB,OSA!$C:$C,$AA805,OSA!$D:$D,$AB805)," ")</f>
        <v xml:space="preserve"> </v>
      </c>
      <c r="AE805" s="42" t="str">
        <f t="shared" si="32"/>
        <v xml:space="preserve"> </v>
      </c>
    </row>
    <row r="806" spans="27:31" x14ac:dyDescent="0.35">
      <c r="AA806" t="s">
        <v>3042</v>
      </c>
      <c r="AB806" t="s">
        <v>710</v>
      </c>
      <c r="AC806" s="46">
        <f t="shared" si="33"/>
        <v>45117</v>
      </c>
      <c r="AD806" s="47" t="str">
        <f>IFERROR(AVERAGEIFS(OSA!$AB:$AB,OSA!$C:$C,$AA806,OSA!$D:$D,$AB806)," ")</f>
        <v xml:space="preserve"> </v>
      </c>
      <c r="AE806" s="42" t="str">
        <f t="shared" si="32"/>
        <v xml:space="preserve"> </v>
      </c>
    </row>
    <row r="807" spans="27:31" x14ac:dyDescent="0.35">
      <c r="AA807" t="s">
        <v>2329</v>
      </c>
      <c r="AB807" t="s">
        <v>19</v>
      </c>
      <c r="AC807" s="46">
        <f t="shared" si="33"/>
        <v>45117</v>
      </c>
      <c r="AD807" s="47" t="str">
        <f>IFERROR(AVERAGEIFS(OSA!$AB:$AB,OSA!$C:$C,$AA807,OSA!$D:$D,$AB807)," ")</f>
        <v xml:space="preserve"> </v>
      </c>
      <c r="AE807" s="42" t="str">
        <f t="shared" si="32"/>
        <v xml:space="preserve"> </v>
      </c>
    </row>
    <row r="808" spans="27:31" x14ac:dyDescent="0.35">
      <c r="AA808" t="s">
        <v>2329</v>
      </c>
      <c r="AB808" t="s">
        <v>65</v>
      </c>
      <c r="AC808" s="46">
        <f t="shared" si="33"/>
        <v>45117</v>
      </c>
      <c r="AD808" s="47" t="str">
        <f>IFERROR(AVERAGEIFS(OSA!$AB:$AB,OSA!$C:$C,$AA808,OSA!$D:$D,$AB808)," ")</f>
        <v xml:space="preserve"> </v>
      </c>
      <c r="AE808" s="42" t="str">
        <f t="shared" si="32"/>
        <v xml:space="preserve"> </v>
      </c>
    </row>
    <row r="809" spans="27:31" x14ac:dyDescent="0.35">
      <c r="AA809" t="s">
        <v>2329</v>
      </c>
      <c r="AB809" t="s">
        <v>119</v>
      </c>
      <c r="AC809" s="46">
        <f t="shared" si="33"/>
        <v>45117</v>
      </c>
      <c r="AD809" s="47" t="str">
        <f>IFERROR(AVERAGEIFS(OSA!$AB:$AB,OSA!$C:$C,$AA809,OSA!$D:$D,$AB809)," ")</f>
        <v xml:space="preserve"> </v>
      </c>
      <c r="AE809" s="42" t="str">
        <f t="shared" si="32"/>
        <v xml:space="preserve"> </v>
      </c>
    </row>
    <row r="810" spans="27:31" x14ac:dyDescent="0.35">
      <c r="AA810" t="s">
        <v>2329</v>
      </c>
      <c r="AB810" t="s">
        <v>193</v>
      </c>
      <c r="AC810" s="46">
        <f t="shared" si="33"/>
        <v>45117</v>
      </c>
      <c r="AD810" s="47" t="str">
        <f>IFERROR(AVERAGEIFS(OSA!$AB:$AB,OSA!$C:$C,$AA810,OSA!$D:$D,$AB810)," ")</f>
        <v xml:space="preserve"> </v>
      </c>
      <c r="AE810" s="42" t="str">
        <f t="shared" si="32"/>
        <v xml:space="preserve"> </v>
      </c>
    </row>
    <row r="811" spans="27:31" x14ac:dyDescent="0.35">
      <c r="AA811" t="s">
        <v>2329</v>
      </c>
      <c r="AB811" t="s">
        <v>248</v>
      </c>
      <c r="AC811" s="46">
        <f t="shared" si="33"/>
        <v>45117</v>
      </c>
      <c r="AD811" s="47" t="str">
        <f>IFERROR(AVERAGEIFS(OSA!$AB:$AB,OSA!$C:$C,$AA811,OSA!$D:$D,$AB811)," ")</f>
        <v xml:space="preserve"> </v>
      </c>
      <c r="AE811" s="42" t="str">
        <f t="shared" si="32"/>
        <v xml:space="preserve"> </v>
      </c>
    </row>
    <row r="812" spans="27:31" x14ac:dyDescent="0.35">
      <c r="AA812" t="s">
        <v>2329</v>
      </c>
      <c r="AB812" t="s">
        <v>294</v>
      </c>
      <c r="AC812" s="46">
        <f t="shared" si="33"/>
        <v>45117</v>
      </c>
      <c r="AD812" s="47" t="str">
        <f>IFERROR(AVERAGEIFS(OSA!$AB:$AB,OSA!$C:$C,$AA812,OSA!$D:$D,$AB812)," ")</f>
        <v xml:space="preserve"> </v>
      </c>
      <c r="AE812" s="42" t="str">
        <f t="shared" si="32"/>
        <v xml:space="preserve"> </v>
      </c>
    </row>
    <row r="813" spans="27:31" x14ac:dyDescent="0.35">
      <c r="AA813" t="s">
        <v>2329</v>
      </c>
      <c r="AB813" t="s">
        <v>405</v>
      </c>
      <c r="AC813" s="46">
        <f t="shared" si="33"/>
        <v>45117</v>
      </c>
      <c r="AD813" s="47" t="str">
        <f>IFERROR(AVERAGEIFS(OSA!$AB:$AB,OSA!$C:$C,$AA813,OSA!$D:$D,$AB813)," ")</f>
        <v xml:space="preserve"> </v>
      </c>
      <c r="AE813" s="42" t="str">
        <f t="shared" si="32"/>
        <v xml:space="preserve"> </v>
      </c>
    </row>
    <row r="814" spans="27:31" x14ac:dyDescent="0.35">
      <c r="AA814" t="s">
        <v>2329</v>
      </c>
      <c r="AB814" t="s">
        <v>455</v>
      </c>
      <c r="AC814" s="46">
        <f t="shared" si="33"/>
        <v>45117</v>
      </c>
      <c r="AD814" s="47" t="str">
        <f>IFERROR(AVERAGEIFS(OSA!$AB:$AB,OSA!$C:$C,$AA814,OSA!$D:$D,$AB814)," ")</f>
        <v xml:space="preserve"> </v>
      </c>
      <c r="AE814" s="42" t="str">
        <f t="shared" si="32"/>
        <v xml:space="preserve"> </v>
      </c>
    </row>
    <row r="815" spans="27:31" x14ac:dyDescent="0.35">
      <c r="AA815" t="s">
        <v>2329</v>
      </c>
      <c r="AB815" t="s">
        <v>549</v>
      </c>
      <c r="AC815" s="46">
        <f t="shared" si="33"/>
        <v>45117</v>
      </c>
      <c r="AD815" s="47" t="str">
        <f>IFERROR(AVERAGEIFS(OSA!$AB:$AB,OSA!$C:$C,$AA815,OSA!$D:$D,$AB815)," ")</f>
        <v xml:space="preserve"> </v>
      </c>
      <c r="AE815" s="42" t="str">
        <f t="shared" si="32"/>
        <v xml:space="preserve"> </v>
      </c>
    </row>
    <row r="816" spans="27:31" x14ac:dyDescent="0.35">
      <c r="AA816" t="s">
        <v>2329</v>
      </c>
      <c r="AB816" t="s">
        <v>650</v>
      </c>
      <c r="AC816" s="46">
        <f t="shared" si="33"/>
        <v>45117</v>
      </c>
      <c r="AD816" s="47" t="str">
        <f>IFERROR(AVERAGEIFS(OSA!$AB:$AB,OSA!$C:$C,$AA816,OSA!$D:$D,$AB816)," ")</f>
        <v xml:space="preserve"> </v>
      </c>
      <c r="AE816" s="42" t="str">
        <f t="shared" si="32"/>
        <v xml:space="preserve"> </v>
      </c>
    </row>
    <row r="817" spans="27:31" x14ac:dyDescent="0.35">
      <c r="AA817" t="s">
        <v>2329</v>
      </c>
      <c r="AB817" t="s">
        <v>694</v>
      </c>
      <c r="AC817" s="46">
        <f t="shared" si="33"/>
        <v>45117</v>
      </c>
      <c r="AD817" s="47" t="str">
        <f>IFERROR(AVERAGEIFS(OSA!$AB:$AB,OSA!$C:$C,$AA817,OSA!$D:$D,$AB817)," ")</f>
        <v xml:space="preserve"> </v>
      </c>
      <c r="AE817" s="42" t="str">
        <f t="shared" si="32"/>
        <v xml:space="preserve"> </v>
      </c>
    </row>
    <row r="818" spans="27:31" x14ac:dyDescent="0.35">
      <c r="AA818" t="s">
        <v>2329</v>
      </c>
      <c r="AB818" t="s">
        <v>710</v>
      </c>
      <c r="AC818" s="46">
        <f t="shared" si="33"/>
        <v>45117</v>
      </c>
      <c r="AD818" s="47" t="str">
        <f>IFERROR(AVERAGEIFS(OSA!$AB:$AB,OSA!$C:$C,$AA818,OSA!$D:$D,$AB818)," ")</f>
        <v xml:space="preserve"> </v>
      </c>
      <c r="AE818" s="42" t="str">
        <f t="shared" si="32"/>
        <v xml:space="preserve"> </v>
      </c>
    </row>
    <row r="819" spans="27:31" x14ac:dyDescent="0.35">
      <c r="AA819" t="s">
        <v>806</v>
      </c>
      <c r="AB819" t="s">
        <v>19</v>
      </c>
      <c r="AC819" s="46">
        <f t="shared" si="33"/>
        <v>45117</v>
      </c>
      <c r="AD819" s="47" t="str">
        <f>IFERROR(AVERAGEIFS(OSA!$AB:$AB,OSA!$C:$C,$AA819,OSA!$D:$D,$AB819)," ")</f>
        <v xml:space="preserve"> </v>
      </c>
      <c r="AE819" s="42" t="str">
        <f t="shared" si="32"/>
        <v xml:space="preserve"> </v>
      </c>
    </row>
    <row r="820" spans="27:31" x14ac:dyDescent="0.35">
      <c r="AA820" t="s">
        <v>806</v>
      </c>
      <c r="AB820" t="s">
        <v>65</v>
      </c>
      <c r="AC820" s="46">
        <f t="shared" si="33"/>
        <v>45117</v>
      </c>
      <c r="AD820" s="47" t="str">
        <f>IFERROR(AVERAGEIFS(OSA!$AB:$AB,OSA!$C:$C,$AA820,OSA!$D:$D,$AB820)," ")</f>
        <v xml:space="preserve"> </v>
      </c>
      <c r="AE820" s="42" t="str">
        <f t="shared" si="32"/>
        <v xml:space="preserve"> </v>
      </c>
    </row>
    <row r="821" spans="27:31" x14ac:dyDescent="0.35">
      <c r="AA821" t="s">
        <v>806</v>
      </c>
      <c r="AB821" t="s">
        <v>119</v>
      </c>
      <c r="AC821" s="46">
        <f t="shared" si="33"/>
        <v>45117</v>
      </c>
      <c r="AD821" s="47" t="str">
        <f>IFERROR(AVERAGEIFS(OSA!$AB:$AB,OSA!$C:$C,$AA821,OSA!$D:$D,$AB821)," ")</f>
        <v xml:space="preserve"> </v>
      </c>
      <c r="AE821" s="42" t="str">
        <f t="shared" si="32"/>
        <v xml:space="preserve"> </v>
      </c>
    </row>
    <row r="822" spans="27:31" x14ac:dyDescent="0.35">
      <c r="AA822" t="s">
        <v>806</v>
      </c>
      <c r="AB822" t="s">
        <v>193</v>
      </c>
      <c r="AC822" s="46">
        <f t="shared" si="33"/>
        <v>45117</v>
      </c>
      <c r="AD822" s="47" t="str">
        <f>IFERROR(AVERAGEIFS(OSA!$AB:$AB,OSA!$C:$C,$AA822,OSA!$D:$D,$AB822)," ")</f>
        <v xml:space="preserve"> </v>
      </c>
      <c r="AE822" s="42" t="str">
        <f t="shared" si="32"/>
        <v xml:space="preserve"> </v>
      </c>
    </row>
    <row r="823" spans="27:31" x14ac:dyDescent="0.35">
      <c r="AA823" t="s">
        <v>806</v>
      </c>
      <c r="AB823" t="s">
        <v>248</v>
      </c>
      <c r="AC823" s="46">
        <f t="shared" si="33"/>
        <v>45117</v>
      </c>
      <c r="AD823" s="47" t="str">
        <f>IFERROR(AVERAGEIFS(OSA!$AB:$AB,OSA!$C:$C,$AA823,OSA!$D:$D,$AB823)," ")</f>
        <v xml:space="preserve"> </v>
      </c>
      <c r="AE823" s="42" t="str">
        <f t="shared" si="32"/>
        <v xml:space="preserve"> </v>
      </c>
    </row>
    <row r="824" spans="27:31" x14ac:dyDescent="0.35">
      <c r="AA824" t="s">
        <v>806</v>
      </c>
      <c r="AB824" t="s">
        <v>294</v>
      </c>
      <c r="AC824" s="46">
        <f t="shared" si="33"/>
        <v>45117</v>
      </c>
      <c r="AD824" s="47" t="str">
        <f>IFERROR(AVERAGEIFS(OSA!$AB:$AB,OSA!$C:$C,$AA824,OSA!$D:$D,$AB824)," ")</f>
        <v xml:space="preserve"> </v>
      </c>
      <c r="AE824" s="42" t="str">
        <f t="shared" si="32"/>
        <v xml:space="preserve"> </v>
      </c>
    </row>
    <row r="825" spans="27:31" x14ac:dyDescent="0.35">
      <c r="AA825" t="s">
        <v>806</v>
      </c>
      <c r="AB825" t="s">
        <v>405</v>
      </c>
      <c r="AC825" s="46">
        <f t="shared" si="33"/>
        <v>45117</v>
      </c>
      <c r="AD825" s="47" t="str">
        <f>IFERROR(AVERAGEIFS(OSA!$AB:$AB,OSA!$C:$C,$AA825,OSA!$D:$D,$AB825)," ")</f>
        <v xml:space="preserve"> </v>
      </c>
      <c r="AE825" s="42" t="str">
        <f t="shared" si="32"/>
        <v xml:space="preserve"> </v>
      </c>
    </row>
    <row r="826" spans="27:31" x14ac:dyDescent="0.35">
      <c r="AA826" t="s">
        <v>806</v>
      </c>
      <c r="AB826" t="s">
        <v>455</v>
      </c>
      <c r="AC826" s="46">
        <f t="shared" si="33"/>
        <v>45117</v>
      </c>
      <c r="AD826" s="47" t="str">
        <f>IFERROR(AVERAGEIFS(OSA!$AB:$AB,OSA!$C:$C,$AA826,OSA!$D:$D,$AB826)," ")</f>
        <v xml:space="preserve"> </v>
      </c>
      <c r="AE826" s="42" t="str">
        <f t="shared" si="32"/>
        <v xml:space="preserve"> </v>
      </c>
    </row>
    <row r="827" spans="27:31" x14ac:dyDescent="0.35">
      <c r="AA827" t="s">
        <v>806</v>
      </c>
      <c r="AB827" t="s">
        <v>549</v>
      </c>
      <c r="AC827" s="46">
        <f t="shared" si="33"/>
        <v>45117</v>
      </c>
      <c r="AD827" s="47" t="str">
        <f>IFERROR(AVERAGEIFS(OSA!$AB:$AB,OSA!$C:$C,$AA827,OSA!$D:$D,$AB827)," ")</f>
        <v xml:space="preserve"> </v>
      </c>
      <c r="AE827" s="42" t="str">
        <f t="shared" si="32"/>
        <v xml:space="preserve"> </v>
      </c>
    </row>
    <row r="828" spans="27:31" x14ac:dyDescent="0.35">
      <c r="AA828" t="s">
        <v>806</v>
      </c>
      <c r="AB828" t="s">
        <v>650</v>
      </c>
      <c r="AC828" s="46">
        <f t="shared" si="33"/>
        <v>45117</v>
      </c>
      <c r="AD828" s="47" t="str">
        <f>IFERROR(AVERAGEIFS(OSA!$AB:$AB,OSA!$C:$C,$AA828,OSA!$D:$D,$AB828)," ")</f>
        <v xml:space="preserve"> </v>
      </c>
      <c r="AE828" s="42" t="str">
        <f t="shared" si="32"/>
        <v xml:space="preserve"> </v>
      </c>
    </row>
    <row r="829" spans="27:31" x14ac:dyDescent="0.35">
      <c r="AA829" t="s">
        <v>806</v>
      </c>
      <c r="AB829" t="s">
        <v>694</v>
      </c>
      <c r="AC829" s="46">
        <f t="shared" si="33"/>
        <v>45117</v>
      </c>
      <c r="AD829" s="47" t="str">
        <f>IFERROR(AVERAGEIFS(OSA!$AB:$AB,OSA!$C:$C,$AA829,OSA!$D:$D,$AB829)," ")</f>
        <v xml:space="preserve"> </v>
      </c>
      <c r="AE829" s="42" t="str">
        <f t="shared" si="32"/>
        <v xml:space="preserve"> </v>
      </c>
    </row>
    <row r="830" spans="27:31" x14ac:dyDescent="0.35">
      <c r="AA830" t="s">
        <v>806</v>
      </c>
      <c r="AB830" t="s">
        <v>710</v>
      </c>
      <c r="AC830" s="46">
        <f t="shared" si="33"/>
        <v>45117</v>
      </c>
      <c r="AD830" s="47" t="str">
        <f>IFERROR(AVERAGEIFS(OSA!$AB:$AB,OSA!$C:$C,$AA830,OSA!$D:$D,$AB830)," ")</f>
        <v xml:space="preserve"> </v>
      </c>
      <c r="AE830" s="42" t="str">
        <f t="shared" si="32"/>
        <v xml:space="preserve"> </v>
      </c>
    </row>
    <row r="831" spans="27:31" x14ac:dyDescent="0.35">
      <c r="AA831" t="s">
        <v>2517</v>
      </c>
      <c r="AB831" t="s">
        <v>19</v>
      </c>
      <c r="AC831" s="46">
        <f t="shared" si="33"/>
        <v>45117</v>
      </c>
      <c r="AD831" s="47" t="str">
        <f>IFERROR(AVERAGEIFS(OSA!$AB:$AB,OSA!$C:$C,$AA831,OSA!$D:$D,$AB831)," ")</f>
        <v xml:space="preserve"> </v>
      </c>
      <c r="AE831" s="42" t="str">
        <f t="shared" si="32"/>
        <v xml:space="preserve"> </v>
      </c>
    </row>
    <row r="832" spans="27:31" x14ac:dyDescent="0.35">
      <c r="AA832" t="s">
        <v>2517</v>
      </c>
      <c r="AB832" t="s">
        <v>65</v>
      </c>
      <c r="AC832" s="46">
        <f t="shared" si="33"/>
        <v>45117</v>
      </c>
      <c r="AD832" s="47" t="str">
        <f>IFERROR(AVERAGEIFS(OSA!$AB:$AB,OSA!$C:$C,$AA832,OSA!$D:$D,$AB832)," ")</f>
        <v xml:space="preserve"> </v>
      </c>
      <c r="AE832" s="42" t="str">
        <f t="shared" si="32"/>
        <v xml:space="preserve"> </v>
      </c>
    </row>
    <row r="833" spans="27:31" x14ac:dyDescent="0.35">
      <c r="AA833" t="s">
        <v>2517</v>
      </c>
      <c r="AB833" t="s">
        <v>119</v>
      </c>
      <c r="AC833" s="46">
        <f t="shared" si="33"/>
        <v>45117</v>
      </c>
      <c r="AD833" s="47" t="str">
        <f>IFERROR(AVERAGEIFS(OSA!$AB:$AB,OSA!$C:$C,$AA833,OSA!$D:$D,$AB833)," ")</f>
        <v xml:space="preserve"> </v>
      </c>
      <c r="AE833" s="42" t="str">
        <f t="shared" si="32"/>
        <v xml:space="preserve"> </v>
      </c>
    </row>
    <row r="834" spans="27:31" x14ac:dyDescent="0.35">
      <c r="AA834" t="s">
        <v>2517</v>
      </c>
      <c r="AB834" t="s">
        <v>193</v>
      </c>
      <c r="AC834" s="46">
        <f t="shared" si="33"/>
        <v>45117</v>
      </c>
      <c r="AD834" s="47" t="str">
        <f>IFERROR(AVERAGEIFS(OSA!$AB:$AB,OSA!$C:$C,$AA834,OSA!$D:$D,$AB834)," ")</f>
        <v xml:space="preserve"> </v>
      </c>
      <c r="AE834" s="42" t="str">
        <f t="shared" si="32"/>
        <v xml:space="preserve"> </v>
      </c>
    </row>
    <row r="835" spans="27:31" x14ac:dyDescent="0.35">
      <c r="AA835" t="s">
        <v>2517</v>
      </c>
      <c r="AB835" t="s">
        <v>248</v>
      </c>
      <c r="AC835" s="46">
        <f t="shared" si="33"/>
        <v>45117</v>
      </c>
      <c r="AD835" s="47" t="str">
        <f>IFERROR(AVERAGEIFS(OSA!$AB:$AB,OSA!$C:$C,$AA835,OSA!$D:$D,$AB835)," ")</f>
        <v xml:space="preserve"> </v>
      </c>
      <c r="AE835" s="42" t="str">
        <f t="shared" si="32"/>
        <v xml:space="preserve"> </v>
      </c>
    </row>
    <row r="836" spans="27:31" x14ac:dyDescent="0.35">
      <c r="AA836" t="s">
        <v>2517</v>
      </c>
      <c r="AB836" t="s">
        <v>294</v>
      </c>
      <c r="AC836" s="46">
        <f t="shared" si="33"/>
        <v>45117</v>
      </c>
      <c r="AD836" s="47" t="str">
        <f>IFERROR(AVERAGEIFS(OSA!$AB:$AB,OSA!$C:$C,$AA836,OSA!$D:$D,$AB836)," ")</f>
        <v xml:space="preserve"> </v>
      </c>
      <c r="AE836" s="42" t="str">
        <f t="shared" ref="AE836:AE899" si="34">IFERROR(1-(AD836)," ")</f>
        <v xml:space="preserve"> </v>
      </c>
    </row>
    <row r="837" spans="27:31" x14ac:dyDescent="0.35">
      <c r="AA837" t="s">
        <v>2517</v>
      </c>
      <c r="AB837" t="s">
        <v>405</v>
      </c>
      <c r="AC837" s="46">
        <f t="shared" si="33"/>
        <v>45117</v>
      </c>
      <c r="AD837" s="47" t="str">
        <f>IFERROR(AVERAGEIFS(OSA!$AB:$AB,OSA!$C:$C,$AA837,OSA!$D:$D,$AB837)," ")</f>
        <v xml:space="preserve"> </v>
      </c>
      <c r="AE837" s="42" t="str">
        <f t="shared" si="34"/>
        <v xml:space="preserve"> </v>
      </c>
    </row>
    <row r="838" spans="27:31" x14ac:dyDescent="0.35">
      <c r="AA838" t="s">
        <v>2517</v>
      </c>
      <c r="AB838" t="s">
        <v>455</v>
      </c>
      <c r="AC838" s="46">
        <f t="shared" si="33"/>
        <v>45117</v>
      </c>
      <c r="AD838" s="47" t="str">
        <f>IFERROR(AVERAGEIFS(OSA!$AB:$AB,OSA!$C:$C,$AA838,OSA!$D:$D,$AB838)," ")</f>
        <v xml:space="preserve"> </v>
      </c>
      <c r="AE838" s="42" t="str">
        <f t="shared" si="34"/>
        <v xml:space="preserve"> </v>
      </c>
    </row>
    <row r="839" spans="27:31" x14ac:dyDescent="0.35">
      <c r="AA839" t="s">
        <v>2517</v>
      </c>
      <c r="AB839" t="s">
        <v>549</v>
      </c>
      <c r="AC839" s="46">
        <f t="shared" si="33"/>
        <v>45117</v>
      </c>
      <c r="AD839" s="47" t="str">
        <f>IFERROR(AVERAGEIFS(OSA!$AB:$AB,OSA!$C:$C,$AA839,OSA!$D:$D,$AB839)," ")</f>
        <v xml:space="preserve"> </v>
      </c>
      <c r="AE839" s="42" t="str">
        <f t="shared" si="34"/>
        <v xml:space="preserve"> </v>
      </c>
    </row>
    <row r="840" spans="27:31" x14ac:dyDescent="0.35">
      <c r="AA840" t="s">
        <v>2517</v>
      </c>
      <c r="AB840" t="s">
        <v>650</v>
      </c>
      <c r="AC840" s="46">
        <f t="shared" si="33"/>
        <v>45117</v>
      </c>
      <c r="AD840" s="47" t="str">
        <f>IFERROR(AVERAGEIFS(OSA!$AB:$AB,OSA!$C:$C,$AA840,OSA!$D:$D,$AB840)," ")</f>
        <v xml:space="preserve"> </v>
      </c>
      <c r="AE840" s="42" t="str">
        <f t="shared" si="34"/>
        <v xml:space="preserve"> </v>
      </c>
    </row>
    <row r="841" spans="27:31" x14ac:dyDescent="0.35">
      <c r="AA841" t="s">
        <v>2517</v>
      </c>
      <c r="AB841" t="s">
        <v>694</v>
      </c>
      <c r="AC841" s="46">
        <f t="shared" si="33"/>
        <v>45117</v>
      </c>
      <c r="AD841" s="47" t="str">
        <f>IFERROR(AVERAGEIFS(OSA!$AB:$AB,OSA!$C:$C,$AA841,OSA!$D:$D,$AB841)," ")</f>
        <v xml:space="preserve"> </v>
      </c>
      <c r="AE841" s="42" t="str">
        <f t="shared" si="34"/>
        <v xml:space="preserve"> </v>
      </c>
    </row>
    <row r="842" spans="27:31" x14ac:dyDescent="0.35">
      <c r="AA842" t="s">
        <v>2517</v>
      </c>
      <c r="AB842" t="s">
        <v>710</v>
      </c>
      <c r="AC842" s="46">
        <f t="shared" si="33"/>
        <v>45117</v>
      </c>
      <c r="AD842" s="47" t="str">
        <f>IFERROR(AVERAGEIFS(OSA!$AB:$AB,OSA!$C:$C,$AA842,OSA!$D:$D,$AB842)," ")</f>
        <v xml:space="preserve"> </v>
      </c>
      <c r="AE842" s="42" t="str">
        <f t="shared" si="34"/>
        <v xml:space="preserve"> </v>
      </c>
    </row>
    <row r="843" spans="27:31" x14ac:dyDescent="0.35">
      <c r="AA843" t="s">
        <v>1648</v>
      </c>
      <c r="AB843" t="s">
        <v>19</v>
      </c>
      <c r="AC843" s="46">
        <f t="shared" si="33"/>
        <v>45118</v>
      </c>
      <c r="AD843" s="47" t="str">
        <f>IFERROR(AVERAGEIFS(OSA!$AC:$AC,OSA!$C:$C,$AA843,OSA!$D:$D,$AB843)," ")</f>
        <v xml:space="preserve"> </v>
      </c>
      <c r="AE843" s="42" t="str">
        <f t="shared" si="34"/>
        <v xml:space="preserve"> </v>
      </c>
    </row>
    <row r="844" spans="27:31" x14ac:dyDescent="0.35">
      <c r="AA844" t="s">
        <v>1648</v>
      </c>
      <c r="AB844" t="s">
        <v>65</v>
      </c>
      <c r="AC844" s="46">
        <f t="shared" si="33"/>
        <v>45118</v>
      </c>
      <c r="AD844" s="47" t="str">
        <f>IFERROR(AVERAGEIFS(OSA!$AC:$AC,OSA!$C:$C,$AA844,OSA!$D:$D,$AB844)," ")</f>
        <v xml:space="preserve"> </v>
      </c>
      <c r="AE844" s="42" t="str">
        <f t="shared" si="34"/>
        <v xml:space="preserve"> </v>
      </c>
    </row>
    <row r="845" spans="27:31" x14ac:dyDescent="0.35">
      <c r="AA845" t="s">
        <v>1648</v>
      </c>
      <c r="AB845" t="s">
        <v>119</v>
      </c>
      <c r="AC845" s="46">
        <f t="shared" si="33"/>
        <v>45118</v>
      </c>
      <c r="AD845" s="47" t="str">
        <f>IFERROR(AVERAGEIFS(OSA!$AC:$AC,OSA!$C:$C,$AA845,OSA!$D:$D,$AB845)," ")</f>
        <v xml:space="preserve"> </v>
      </c>
      <c r="AE845" s="42" t="str">
        <f t="shared" si="34"/>
        <v xml:space="preserve"> </v>
      </c>
    </row>
    <row r="846" spans="27:31" x14ac:dyDescent="0.35">
      <c r="AA846" t="s">
        <v>1648</v>
      </c>
      <c r="AB846" t="s">
        <v>193</v>
      </c>
      <c r="AC846" s="46">
        <f t="shared" si="33"/>
        <v>45118</v>
      </c>
      <c r="AD846" s="47" t="str">
        <f>IFERROR(AVERAGEIFS(OSA!$AC:$AC,OSA!$C:$C,$AA846,OSA!$D:$D,$AB846)," ")</f>
        <v xml:space="preserve"> </v>
      </c>
      <c r="AE846" s="42" t="str">
        <f t="shared" si="34"/>
        <v xml:space="preserve"> </v>
      </c>
    </row>
    <row r="847" spans="27:31" x14ac:dyDescent="0.35">
      <c r="AA847" t="s">
        <v>1648</v>
      </c>
      <c r="AB847" t="s">
        <v>248</v>
      </c>
      <c r="AC847" s="46">
        <f t="shared" si="33"/>
        <v>45118</v>
      </c>
      <c r="AD847" s="47" t="str">
        <f>IFERROR(AVERAGEIFS(OSA!$AC:$AC,OSA!$C:$C,$AA847,OSA!$D:$D,$AB847)," ")</f>
        <v xml:space="preserve"> </v>
      </c>
      <c r="AE847" s="42" t="str">
        <f t="shared" si="34"/>
        <v xml:space="preserve"> </v>
      </c>
    </row>
    <row r="848" spans="27:31" x14ac:dyDescent="0.35">
      <c r="AA848" t="s">
        <v>1648</v>
      </c>
      <c r="AB848" t="s">
        <v>294</v>
      </c>
      <c r="AC848" s="46">
        <f t="shared" si="33"/>
        <v>45118</v>
      </c>
      <c r="AD848" s="47" t="str">
        <f>IFERROR(AVERAGEIFS(OSA!$AC:$AC,OSA!$C:$C,$AA848,OSA!$D:$D,$AB848)," ")</f>
        <v xml:space="preserve"> </v>
      </c>
      <c r="AE848" s="42" t="str">
        <f t="shared" si="34"/>
        <v xml:space="preserve"> </v>
      </c>
    </row>
    <row r="849" spans="27:31" x14ac:dyDescent="0.35">
      <c r="AA849" t="s">
        <v>1648</v>
      </c>
      <c r="AB849" t="s">
        <v>405</v>
      </c>
      <c r="AC849" s="46">
        <f t="shared" si="33"/>
        <v>45118</v>
      </c>
      <c r="AD849" s="47" t="str">
        <f>IFERROR(AVERAGEIFS(OSA!$AC:$AC,OSA!$C:$C,$AA849,OSA!$D:$D,$AB849)," ")</f>
        <v xml:space="preserve"> </v>
      </c>
      <c r="AE849" s="42" t="str">
        <f t="shared" si="34"/>
        <v xml:space="preserve"> </v>
      </c>
    </row>
    <row r="850" spans="27:31" x14ac:dyDescent="0.35">
      <c r="AA850" t="s">
        <v>1648</v>
      </c>
      <c r="AB850" t="s">
        <v>455</v>
      </c>
      <c r="AC850" s="46">
        <f t="shared" si="33"/>
        <v>45118</v>
      </c>
      <c r="AD850" s="47" t="str">
        <f>IFERROR(AVERAGEIFS(OSA!$AC:$AC,OSA!$C:$C,$AA850,OSA!$D:$D,$AB850)," ")</f>
        <v xml:space="preserve"> </v>
      </c>
      <c r="AE850" s="42" t="str">
        <f t="shared" si="34"/>
        <v xml:space="preserve"> </v>
      </c>
    </row>
    <row r="851" spans="27:31" x14ac:dyDescent="0.35">
      <c r="AA851" t="s">
        <v>1648</v>
      </c>
      <c r="AB851" t="s">
        <v>549</v>
      </c>
      <c r="AC851" s="46">
        <f t="shared" si="33"/>
        <v>45118</v>
      </c>
      <c r="AD851" s="47" t="str">
        <f>IFERROR(AVERAGEIFS(OSA!$AC:$AC,OSA!$C:$C,$AA851,OSA!$D:$D,$AB851)," ")</f>
        <v xml:space="preserve"> </v>
      </c>
      <c r="AE851" s="42" t="str">
        <f t="shared" si="34"/>
        <v xml:space="preserve"> </v>
      </c>
    </row>
    <row r="852" spans="27:31" x14ac:dyDescent="0.35">
      <c r="AA852" t="s">
        <v>1648</v>
      </c>
      <c r="AB852" t="s">
        <v>650</v>
      </c>
      <c r="AC852" s="46">
        <f t="shared" si="33"/>
        <v>45118</v>
      </c>
      <c r="AD852" s="47" t="str">
        <f>IFERROR(AVERAGEIFS(OSA!$AC:$AC,OSA!$C:$C,$AA852,OSA!$D:$D,$AB852)," ")</f>
        <v xml:space="preserve"> </v>
      </c>
      <c r="AE852" s="42" t="str">
        <f t="shared" si="34"/>
        <v xml:space="preserve"> </v>
      </c>
    </row>
    <row r="853" spans="27:31" x14ac:dyDescent="0.35">
      <c r="AA853" t="s">
        <v>1648</v>
      </c>
      <c r="AB853" t="s">
        <v>694</v>
      </c>
      <c r="AC853" s="46">
        <f t="shared" si="33"/>
        <v>45118</v>
      </c>
      <c r="AD853" s="47" t="str">
        <f>IFERROR(AVERAGEIFS(OSA!$AC:$AC,OSA!$C:$C,$AA853,OSA!$D:$D,$AB853)," ")</f>
        <v xml:space="preserve"> </v>
      </c>
      <c r="AE853" s="42" t="str">
        <f t="shared" si="34"/>
        <v xml:space="preserve"> </v>
      </c>
    </row>
    <row r="854" spans="27:31" x14ac:dyDescent="0.35">
      <c r="AA854" t="s">
        <v>1648</v>
      </c>
      <c r="AB854" t="s">
        <v>710</v>
      </c>
      <c r="AC854" s="46">
        <f t="shared" si="33"/>
        <v>45118</v>
      </c>
      <c r="AD854" s="47" t="str">
        <f>IFERROR(AVERAGEIFS(OSA!$AC:$AC,OSA!$C:$C,$AA854,OSA!$D:$D,$AB854)," ")</f>
        <v xml:space="preserve"> </v>
      </c>
      <c r="AE854" s="42" t="str">
        <f t="shared" si="34"/>
        <v xml:space="preserve"> </v>
      </c>
    </row>
    <row r="855" spans="27:31" x14ac:dyDescent="0.35">
      <c r="AA855" t="s">
        <v>2305</v>
      </c>
      <c r="AB855" t="s">
        <v>19</v>
      </c>
      <c r="AC855" s="46">
        <f t="shared" si="33"/>
        <v>45118</v>
      </c>
      <c r="AD855" s="47" t="str">
        <f>IFERROR(AVERAGEIFS(OSA!$AC:$AC,OSA!$C:$C,$AA855,OSA!$D:$D,$AB855)," ")</f>
        <v xml:space="preserve"> </v>
      </c>
      <c r="AE855" s="42" t="str">
        <f t="shared" si="34"/>
        <v xml:space="preserve"> </v>
      </c>
    </row>
    <row r="856" spans="27:31" x14ac:dyDescent="0.35">
      <c r="AA856" t="s">
        <v>2305</v>
      </c>
      <c r="AB856" t="s">
        <v>65</v>
      </c>
      <c r="AC856" s="46">
        <f t="shared" ref="AC856:AC919" si="35">AC772+1</f>
        <v>45118</v>
      </c>
      <c r="AD856" s="47" t="str">
        <f>IFERROR(AVERAGEIFS(OSA!$AC:$AC,OSA!$C:$C,$AA856,OSA!$D:$D,$AB856)," ")</f>
        <v xml:space="preserve"> </v>
      </c>
      <c r="AE856" s="42" t="str">
        <f t="shared" si="34"/>
        <v xml:space="preserve"> </v>
      </c>
    </row>
    <row r="857" spans="27:31" x14ac:dyDescent="0.35">
      <c r="AA857" t="s">
        <v>2305</v>
      </c>
      <c r="AB857" t="s">
        <v>119</v>
      </c>
      <c r="AC857" s="46">
        <f t="shared" si="35"/>
        <v>45118</v>
      </c>
      <c r="AD857" s="47" t="str">
        <f>IFERROR(AVERAGEIFS(OSA!$AC:$AC,OSA!$C:$C,$AA857,OSA!$D:$D,$AB857)," ")</f>
        <v xml:space="preserve"> </v>
      </c>
      <c r="AE857" s="42" t="str">
        <f t="shared" si="34"/>
        <v xml:space="preserve"> </v>
      </c>
    </row>
    <row r="858" spans="27:31" x14ac:dyDescent="0.35">
      <c r="AA858" t="s">
        <v>2305</v>
      </c>
      <c r="AB858" t="s">
        <v>193</v>
      </c>
      <c r="AC858" s="46">
        <f t="shared" si="35"/>
        <v>45118</v>
      </c>
      <c r="AD858" s="47" t="str">
        <f>IFERROR(AVERAGEIFS(OSA!$AC:$AC,OSA!$C:$C,$AA858,OSA!$D:$D,$AB858)," ")</f>
        <v xml:space="preserve"> </v>
      </c>
      <c r="AE858" s="42" t="str">
        <f t="shared" si="34"/>
        <v xml:space="preserve"> </v>
      </c>
    </row>
    <row r="859" spans="27:31" x14ac:dyDescent="0.35">
      <c r="AA859" t="s">
        <v>2305</v>
      </c>
      <c r="AB859" t="s">
        <v>248</v>
      </c>
      <c r="AC859" s="46">
        <f t="shared" si="35"/>
        <v>45118</v>
      </c>
      <c r="AD859" s="47" t="str">
        <f>IFERROR(AVERAGEIFS(OSA!$AC:$AC,OSA!$C:$C,$AA859,OSA!$D:$D,$AB859)," ")</f>
        <v xml:space="preserve"> </v>
      </c>
      <c r="AE859" s="42" t="str">
        <f t="shared" si="34"/>
        <v xml:space="preserve"> </v>
      </c>
    </row>
    <row r="860" spans="27:31" x14ac:dyDescent="0.35">
      <c r="AA860" t="s">
        <v>2305</v>
      </c>
      <c r="AB860" t="s">
        <v>294</v>
      </c>
      <c r="AC860" s="46">
        <f t="shared" si="35"/>
        <v>45118</v>
      </c>
      <c r="AD860" s="47" t="str">
        <f>IFERROR(AVERAGEIFS(OSA!$AC:$AC,OSA!$C:$C,$AA860,OSA!$D:$D,$AB860)," ")</f>
        <v xml:space="preserve"> </v>
      </c>
      <c r="AE860" s="42" t="str">
        <f t="shared" si="34"/>
        <v xml:space="preserve"> </v>
      </c>
    </row>
    <row r="861" spans="27:31" x14ac:dyDescent="0.35">
      <c r="AA861" t="s">
        <v>2305</v>
      </c>
      <c r="AB861" t="s">
        <v>405</v>
      </c>
      <c r="AC861" s="46">
        <f t="shared" si="35"/>
        <v>45118</v>
      </c>
      <c r="AD861" s="47" t="str">
        <f>IFERROR(AVERAGEIFS(OSA!$AC:$AC,OSA!$C:$C,$AA861,OSA!$D:$D,$AB861)," ")</f>
        <v xml:space="preserve"> </v>
      </c>
      <c r="AE861" s="42" t="str">
        <f t="shared" si="34"/>
        <v xml:space="preserve"> </v>
      </c>
    </row>
    <row r="862" spans="27:31" x14ac:dyDescent="0.35">
      <c r="AA862" t="s">
        <v>2305</v>
      </c>
      <c r="AB862" t="s">
        <v>455</v>
      </c>
      <c r="AC862" s="46">
        <f t="shared" si="35"/>
        <v>45118</v>
      </c>
      <c r="AD862" s="47" t="str">
        <f>IFERROR(AVERAGEIFS(OSA!$AC:$AC,OSA!$C:$C,$AA862,OSA!$D:$D,$AB862)," ")</f>
        <v xml:space="preserve"> </v>
      </c>
      <c r="AE862" s="42" t="str">
        <f t="shared" si="34"/>
        <v xml:space="preserve"> </v>
      </c>
    </row>
    <row r="863" spans="27:31" x14ac:dyDescent="0.35">
      <c r="AA863" t="s">
        <v>2305</v>
      </c>
      <c r="AB863" t="s">
        <v>549</v>
      </c>
      <c r="AC863" s="46">
        <f t="shared" si="35"/>
        <v>45118</v>
      </c>
      <c r="AD863" s="47" t="str">
        <f>IFERROR(AVERAGEIFS(OSA!$AC:$AC,OSA!$C:$C,$AA863,OSA!$D:$D,$AB863)," ")</f>
        <v xml:space="preserve"> </v>
      </c>
      <c r="AE863" s="42" t="str">
        <f t="shared" si="34"/>
        <v xml:space="preserve"> </v>
      </c>
    </row>
    <row r="864" spans="27:31" x14ac:dyDescent="0.35">
      <c r="AA864" t="s">
        <v>2305</v>
      </c>
      <c r="AB864" t="s">
        <v>650</v>
      </c>
      <c r="AC864" s="46">
        <f t="shared" si="35"/>
        <v>45118</v>
      </c>
      <c r="AD864" s="47" t="str">
        <f>IFERROR(AVERAGEIFS(OSA!$AC:$AC,OSA!$C:$C,$AA864,OSA!$D:$D,$AB864)," ")</f>
        <v xml:space="preserve"> </v>
      </c>
      <c r="AE864" s="42" t="str">
        <f t="shared" si="34"/>
        <v xml:space="preserve"> </v>
      </c>
    </row>
    <row r="865" spans="27:31" x14ac:dyDescent="0.35">
      <c r="AA865" t="s">
        <v>2305</v>
      </c>
      <c r="AB865" t="s">
        <v>694</v>
      </c>
      <c r="AC865" s="46">
        <f t="shared" si="35"/>
        <v>45118</v>
      </c>
      <c r="AD865" s="47" t="str">
        <f>IFERROR(AVERAGEIFS(OSA!$AC:$AC,OSA!$C:$C,$AA865,OSA!$D:$D,$AB865)," ")</f>
        <v xml:space="preserve"> </v>
      </c>
      <c r="AE865" s="42" t="str">
        <f t="shared" si="34"/>
        <v xml:space="preserve"> </v>
      </c>
    </row>
    <row r="866" spans="27:31" x14ac:dyDescent="0.35">
      <c r="AA866" t="s">
        <v>2305</v>
      </c>
      <c r="AB866" t="s">
        <v>710</v>
      </c>
      <c r="AC866" s="46">
        <f t="shared" si="35"/>
        <v>45118</v>
      </c>
      <c r="AD866" s="47" t="str">
        <f>IFERROR(AVERAGEIFS(OSA!$AC:$AC,OSA!$C:$C,$AA866,OSA!$D:$D,$AB866)," ")</f>
        <v xml:space="preserve"> </v>
      </c>
      <c r="AE866" s="42" t="str">
        <f t="shared" si="34"/>
        <v xml:space="preserve"> </v>
      </c>
    </row>
    <row r="867" spans="27:31" x14ac:dyDescent="0.35">
      <c r="AA867" t="s">
        <v>2657</v>
      </c>
      <c r="AB867" t="s">
        <v>19</v>
      </c>
      <c r="AC867" s="46">
        <f t="shared" si="35"/>
        <v>45118</v>
      </c>
      <c r="AD867" s="47" t="str">
        <f ca="1">IFERROR(AVERAGEIFS(OSA!$AC:$AC,OSA!$C:$C,$AA867,OSA!$D:$D,$AB867)," ")</f>
        <v xml:space="preserve"> </v>
      </c>
      <c r="AE867" s="42" t="str">
        <f t="shared" ca="1" si="34"/>
        <v xml:space="preserve"> </v>
      </c>
    </row>
    <row r="868" spans="27:31" x14ac:dyDescent="0.35">
      <c r="AA868" t="s">
        <v>2657</v>
      </c>
      <c r="AB868" t="s">
        <v>65</v>
      </c>
      <c r="AC868" s="46">
        <f t="shared" si="35"/>
        <v>45118</v>
      </c>
      <c r="AD868" s="47" t="str">
        <f ca="1">IFERROR(AVERAGEIFS(OSA!$AC:$AC,OSA!$C:$C,$AA868,OSA!$D:$D,$AB868)," ")</f>
        <v xml:space="preserve"> </v>
      </c>
      <c r="AE868" s="42" t="str">
        <f t="shared" ca="1" si="34"/>
        <v xml:space="preserve"> </v>
      </c>
    </row>
    <row r="869" spans="27:31" x14ac:dyDescent="0.35">
      <c r="AA869" t="s">
        <v>2657</v>
      </c>
      <c r="AB869" t="s">
        <v>119</v>
      </c>
      <c r="AC869" s="46">
        <f t="shared" si="35"/>
        <v>45118</v>
      </c>
      <c r="AD869" s="47" t="str">
        <f ca="1">IFERROR(AVERAGEIFS(OSA!$AC:$AC,OSA!$C:$C,$AA869,OSA!$D:$D,$AB869)," ")</f>
        <v xml:space="preserve"> </v>
      </c>
      <c r="AE869" s="42" t="str">
        <f t="shared" ca="1" si="34"/>
        <v xml:space="preserve"> </v>
      </c>
    </row>
    <row r="870" spans="27:31" x14ac:dyDescent="0.35">
      <c r="AA870" t="s">
        <v>2657</v>
      </c>
      <c r="AB870" t="s">
        <v>193</v>
      </c>
      <c r="AC870" s="46">
        <f t="shared" si="35"/>
        <v>45118</v>
      </c>
      <c r="AD870" s="47" t="str">
        <f ca="1">IFERROR(AVERAGEIFS(OSA!$AC:$AC,OSA!$C:$C,$AA870,OSA!$D:$D,$AB870)," ")</f>
        <v xml:space="preserve"> </v>
      </c>
      <c r="AE870" s="42" t="str">
        <f t="shared" ca="1" si="34"/>
        <v xml:space="preserve"> </v>
      </c>
    </row>
    <row r="871" spans="27:31" x14ac:dyDescent="0.35">
      <c r="AA871" t="s">
        <v>2657</v>
      </c>
      <c r="AB871" t="s">
        <v>248</v>
      </c>
      <c r="AC871" s="46">
        <f t="shared" si="35"/>
        <v>45118</v>
      </c>
      <c r="AD871" s="47" t="str">
        <f ca="1">IFERROR(AVERAGEIFS(OSA!$AC:$AC,OSA!$C:$C,$AA871,OSA!$D:$D,$AB871)," ")</f>
        <v xml:space="preserve"> </v>
      </c>
      <c r="AE871" s="42" t="str">
        <f t="shared" ca="1" si="34"/>
        <v xml:space="preserve"> </v>
      </c>
    </row>
    <row r="872" spans="27:31" x14ac:dyDescent="0.35">
      <c r="AA872" t="s">
        <v>2657</v>
      </c>
      <c r="AB872" t="s">
        <v>294</v>
      </c>
      <c r="AC872" s="46">
        <f t="shared" si="35"/>
        <v>45118</v>
      </c>
      <c r="AD872" s="47" t="str">
        <f ca="1">IFERROR(AVERAGEIFS(OSA!$AC:$AC,OSA!$C:$C,$AA872,OSA!$D:$D,$AB872)," ")</f>
        <v xml:space="preserve"> </v>
      </c>
      <c r="AE872" s="42" t="str">
        <f t="shared" ca="1" si="34"/>
        <v xml:space="preserve"> </v>
      </c>
    </row>
    <row r="873" spans="27:31" x14ac:dyDescent="0.35">
      <c r="AA873" t="s">
        <v>2657</v>
      </c>
      <c r="AB873" t="s">
        <v>405</v>
      </c>
      <c r="AC873" s="46">
        <f t="shared" si="35"/>
        <v>45118</v>
      </c>
      <c r="AD873" s="47" t="str">
        <f ca="1">IFERROR(AVERAGEIFS(OSA!$AC:$AC,OSA!$C:$C,$AA873,OSA!$D:$D,$AB873)," ")</f>
        <v xml:space="preserve"> </v>
      </c>
      <c r="AE873" s="42" t="str">
        <f t="shared" ca="1" si="34"/>
        <v xml:space="preserve"> </v>
      </c>
    </row>
    <row r="874" spans="27:31" x14ac:dyDescent="0.35">
      <c r="AA874" t="s">
        <v>2657</v>
      </c>
      <c r="AB874" t="s">
        <v>455</v>
      </c>
      <c r="AC874" s="46">
        <f t="shared" si="35"/>
        <v>45118</v>
      </c>
      <c r="AD874" s="47" t="str">
        <f ca="1">IFERROR(AVERAGEIFS(OSA!$AC:$AC,OSA!$C:$C,$AA874,OSA!$D:$D,$AB874)," ")</f>
        <v xml:space="preserve"> </v>
      </c>
      <c r="AE874" s="42" t="str">
        <f t="shared" ca="1" si="34"/>
        <v xml:space="preserve"> </v>
      </c>
    </row>
    <row r="875" spans="27:31" x14ac:dyDescent="0.35">
      <c r="AA875" t="s">
        <v>2657</v>
      </c>
      <c r="AB875" t="s">
        <v>549</v>
      </c>
      <c r="AC875" s="46">
        <f t="shared" si="35"/>
        <v>45118</v>
      </c>
      <c r="AD875" s="47" t="str">
        <f ca="1">IFERROR(AVERAGEIFS(OSA!$AC:$AC,OSA!$C:$C,$AA875,OSA!$D:$D,$AB875)," ")</f>
        <v xml:space="preserve"> </v>
      </c>
      <c r="AE875" s="42" t="str">
        <f t="shared" ca="1" si="34"/>
        <v xml:space="preserve"> </v>
      </c>
    </row>
    <row r="876" spans="27:31" x14ac:dyDescent="0.35">
      <c r="AA876" t="s">
        <v>2657</v>
      </c>
      <c r="AB876" t="s">
        <v>650</v>
      </c>
      <c r="AC876" s="46">
        <f t="shared" si="35"/>
        <v>45118</v>
      </c>
      <c r="AD876" s="47" t="str">
        <f ca="1">IFERROR(AVERAGEIFS(OSA!$AC:$AC,OSA!$C:$C,$AA876,OSA!$D:$D,$AB876)," ")</f>
        <v xml:space="preserve"> </v>
      </c>
      <c r="AE876" s="42" t="str">
        <f t="shared" ca="1" si="34"/>
        <v xml:space="preserve"> </v>
      </c>
    </row>
    <row r="877" spans="27:31" x14ac:dyDescent="0.35">
      <c r="AA877" t="s">
        <v>2657</v>
      </c>
      <c r="AB877" t="s">
        <v>694</v>
      </c>
      <c r="AC877" s="46">
        <f t="shared" si="35"/>
        <v>45118</v>
      </c>
      <c r="AD877" s="47" t="str">
        <f ca="1">IFERROR(AVERAGEIFS(OSA!$AC:$AC,OSA!$C:$C,$AA877,OSA!$D:$D,$AB877)," ")</f>
        <v xml:space="preserve"> </v>
      </c>
      <c r="AE877" s="42" t="str">
        <f t="shared" ca="1" si="34"/>
        <v xml:space="preserve"> </v>
      </c>
    </row>
    <row r="878" spans="27:31" x14ac:dyDescent="0.35">
      <c r="AA878" t="s">
        <v>2657</v>
      </c>
      <c r="AB878" t="s">
        <v>710</v>
      </c>
      <c r="AC878" s="46">
        <f t="shared" si="35"/>
        <v>45118</v>
      </c>
      <c r="AD878" s="47" t="str">
        <f ca="1">IFERROR(AVERAGEIFS(OSA!$AC:$AC,OSA!$C:$C,$AA878,OSA!$D:$D,$AB878)," ")</f>
        <v xml:space="preserve"> </v>
      </c>
      <c r="AE878" s="42" t="str">
        <f t="shared" ca="1" si="34"/>
        <v xml:space="preserve"> </v>
      </c>
    </row>
    <row r="879" spans="27:31" x14ac:dyDescent="0.35">
      <c r="AA879" t="s">
        <v>3042</v>
      </c>
      <c r="AB879" t="s">
        <v>19</v>
      </c>
      <c r="AC879" s="46">
        <f t="shared" si="35"/>
        <v>45118</v>
      </c>
      <c r="AD879" s="47" t="str">
        <f>IFERROR(AVERAGEIFS(OSA!$AC:$AC,OSA!$C:$C,$AA879,OSA!$D:$D,$AB879)," ")</f>
        <v xml:space="preserve"> </v>
      </c>
      <c r="AE879" s="42" t="str">
        <f t="shared" si="34"/>
        <v xml:space="preserve"> </v>
      </c>
    </row>
    <row r="880" spans="27:31" x14ac:dyDescent="0.35">
      <c r="AA880" t="s">
        <v>3042</v>
      </c>
      <c r="AB880" t="s">
        <v>65</v>
      </c>
      <c r="AC880" s="46">
        <f t="shared" si="35"/>
        <v>45118</v>
      </c>
      <c r="AD880" s="47" t="str">
        <f>IFERROR(AVERAGEIFS(OSA!$AC:$AC,OSA!$C:$C,$AA880,OSA!$D:$D,$AB880)," ")</f>
        <v xml:space="preserve"> </v>
      </c>
      <c r="AE880" s="42" t="str">
        <f t="shared" si="34"/>
        <v xml:space="preserve"> </v>
      </c>
    </row>
    <row r="881" spans="27:31" x14ac:dyDescent="0.35">
      <c r="AA881" t="s">
        <v>3042</v>
      </c>
      <c r="AB881" t="s">
        <v>119</v>
      </c>
      <c r="AC881" s="46">
        <f t="shared" si="35"/>
        <v>45118</v>
      </c>
      <c r="AD881" s="47" t="str">
        <f>IFERROR(AVERAGEIFS(OSA!$AC:$AC,OSA!$C:$C,$AA881,OSA!$D:$D,$AB881)," ")</f>
        <v xml:space="preserve"> </v>
      </c>
      <c r="AE881" s="42" t="str">
        <f t="shared" si="34"/>
        <v xml:space="preserve"> </v>
      </c>
    </row>
    <row r="882" spans="27:31" x14ac:dyDescent="0.35">
      <c r="AA882" t="s">
        <v>3042</v>
      </c>
      <c r="AB882" t="s">
        <v>193</v>
      </c>
      <c r="AC882" s="46">
        <f t="shared" si="35"/>
        <v>45118</v>
      </c>
      <c r="AD882" s="47" t="str">
        <f>IFERROR(AVERAGEIFS(OSA!$AC:$AC,OSA!$C:$C,$AA882,OSA!$D:$D,$AB882)," ")</f>
        <v xml:space="preserve"> </v>
      </c>
      <c r="AE882" s="42" t="str">
        <f t="shared" si="34"/>
        <v xml:space="preserve"> </v>
      </c>
    </row>
    <row r="883" spans="27:31" x14ac:dyDescent="0.35">
      <c r="AA883" t="s">
        <v>3042</v>
      </c>
      <c r="AB883" t="s">
        <v>248</v>
      </c>
      <c r="AC883" s="46">
        <f t="shared" si="35"/>
        <v>45118</v>
      </c>
      <c r="AD883" s="47" t="str">
        <f>IFERROR(AVERAGEIFS(OSA!$AC:$AC,OSA!$C:$C,$AA883,OSA!$D:$D,$AB883)," ")</f>
        <v xml:space="preserve"> </v>
      </c>
      <c r="AE883" s="42" t="str">
        <f t="shared" si="34"/>
        <v xml:space="preserve"> </v>
      </c>
    </row>
    <row r="884" spans="27:31" x14ac:dyDescent="0.35">
      <c r="AA884" t="s">
        <v>3042</v>
      </c>
      <c r="AB884" t="s">
        <v>294</v>
      </c>
      <c r="AC884" s="46">
        <f t="shared" si="35"/>
        <v>45118</v>
      </c>
      <c r="AD884" s="47" t="str">
        <f>IFERROR(AVERAGEIFS(OSA!$AC:$AC,OSA!$C:$C,$AA884,OSA!$D:$D,$AB884)," ")</f>
        <v xml:space="preserve"> </v>
      </c>
      <c r="AE884" s="42" t="str">
        <f t="shared" si="34"/>
        <v xml:space="preserve"> </v>
      </c>
    </row>
    <row r="885" spans="27:31" x14ac:dyDescent="0.35">
      <c r="AA885" t="s">
        <v>3042</v>
      </c>
      <c r="AB885" t="s">
        <v>405</v>
      </c>
      <c r="AC885" s="46">
        <f t="shared" si="35"/>
        <v>45118</v>
      </c>
      <c r="AD885" s="47" t="str">
        <f>IFERROR(AVERAGEIFS(OSA!$AC:$AC,OSA!$C:$C,$AA885,OSA!$D:$D,$AB885)," ")</f>
        <v xml:space="preserve"> </v>
      </c>
      <c r="AE885" s="42" t="str">
        <f t="shared" si="34"/>
        <v xml:space="preserve"> </v>
      </c>
    </row>
    <row r="886" spans="27:31" x14ac:dyDescent="0.35">
      <c r="AA886" t="s">
        <v>3042</v>
      </c>
      <c r="AB886" t="s">
        <v>455</v>
      </c>
      <c r="AC886" s="46">
        <f t="shared" si="35"/>
        <v>45118</v>
      </c>
      <c r="AD886" s="47" t="str">
        <f>IFERROR(AVERAGEIFS(OSA!$AC:$AC,OSA!$C:$C,$AA886,OSA!$D:$D,$AB886)," ")</f>
        <v xml:space="preserve"> </v>
      </c>
      <c r="AE886" s="42" t="str">
        <f t="shared" si="34"/>
        <v xml:space="preserve"> </v>
      </c>
    </row>
    <row r="887" spans="27:31" x14ac:dyDescent="0.35">
      <c r="AA887" t="s">
        <v>3042</v>
      </c>
      <c r="AB887" t="s">
        <v>549</v>
      </c>
      <c r="AC887" s="46">
        <f t="shared" si="35"/>
        <v>45118</v>
      </c>
      <c r="AD887" s="47" t="str">
        <f>IFERROR(AVERAGEIFS(OSA!$AC:$AC,OSA!$C:$C,$AA887,OSA!$D:$D,$AB887)," ")</f>
        <v xml:space="preserve"> </v>
      </c>
      <c r="AE887" s="42" t="str">
        <f t="shared" si="34"/>
        <v xml:space="preserve"> </v>
      </c>
    </row>
    <row r="888" spans="27:31" x14ac:dyDescent="0.35">
      <c r="AA888" t="s">
        <v>3042</v>
      </c>
      <c r="AB888" t="s">
        <v>650</v>
      </c>
      <c r="AC888" s="46">
        <f t="shared" si="35"/>
        <v>45118</v>
      </c>
      <c r="AD888" s="47" t="str">
        <f>IFERROR(AVERAGEIFS(OSA!$AC:$AC,OSA!$C:$C,$AA888,OSA!$D:$D,$AB888)," ")</f>
        <v xml:space="preserve"> </v>
      </c>
      <c r="AE888" s="42" t="str">
        <f t="shared" si="34"/>
        <v xml:space="preserve"> </v>
      </c>
    </row>
    <row r="889" spans="27:31" x14ac:dyDescent="0.35">
      <c r="AA889" t="s">
        <v>3042</v>
      </c>
      <c r="AB889" t="s">
        <v>694</v>
      </c>
      <c r="AC889" s="46">
        <f t="shared" si="35"/>
        <v>45118</v>
      </c>
      <c r="AD889" s="47" t="str">
        <f>IFERROR(AVERAGEIFS(OSA!$AC:$AC,OSA!$C:$C,$AA889,OSA!$D:$D,$AB889)," ")</f>
        <v xml:space="preserve"> </v>
      </c>
      <c r="AE889" s="42" t="str">
        <f t="shared" si="34"/>
        <v xml:space="preserve"> </v>
      </c>
    </row>
    <row r="890" spans="27:31" x14ac:dyDescent="0.35">
      <c r="AA890" t="s">
        <v>3042</v>
      </c>
      <c r="AB890" t="s">
        <v>710</v>
      </c>
      <c r="AC890" s="46">
        <f t="shared" si="35"/>
        <v>45118</v>
      </c>
      <c r="AD890" s="47" t="str">
        <f>IFERROR(AVERAGEIFS(OSA!$AC:$AC,OSA!$C:$C,$AA890,OSA!$D:$D,$AB890)," ")</f>
        <v xml:space="preserve"> </v>
      </c>
      <c r="AE890" s="42" t="str">
        <f t="shared" si="34"/>
        <v xml:space="preserve"> </v>
      </c>
    </row>
    <row r="891" spans="27:31" x14ac:dyDescent="0.35">
      <c r="AA891" t="s">
        <v>2329</v>
      </c>
      <c r="AB891" t="s">
        <v>19</v>
      </c>
      <c r="AC891" s="46">
        <f t="shared" si="35"/>
        <v>45118</v>
      </c>
      <c r="AD891" s="47" t="str">
        <f>IFERROR(AVERAGEIFS(OSA!$AC:$AC,OSA!$C:$C,$AA891,OSA!$D:$D,$AB891)," ")</f>
        <v xml:space="preserve"> </v>
      </c>
      <c r="AE891" s="42" t="str">
        <f t="shared" si="34"/>
        <v xml:space="preserve"> </v>
      </c>
    </row>
    <row r="892" spans="27:31" x14ac:dyDescent="0.35">
      <c r="AA892" t="s">
        <v>2329</v>
      </c>
      <c r="AB892" t="s">
        <v>65</v>
      </c>
      <c r="AC892" s="46">
        <f t="shared" si="35"/>
        <v>45118</v>
      </c>
      <c r="AD892" s="47" t="str">
        <f>IFERROR(AVERAGEIFS(OSA!$AC:$AC,OSA!$C:$C,$AA892,OSA!$D:$D,$AB892)," ")</f>
        <v xml:space="preserve"> </v>
      </c>
      <c r="AE892" s="42" t="str">
        <f t="shared" si="34"/>
        <v xml:space="preserve"> </v>
      </c>
    </row>
    <row r="893" spans="27:31" x14ac:dyDescent="0.35">
      <c r="AA893" t="s">
        <v>2329</v>
      </c>
      <c r="AB893" t="s">
        <v>119</v>
      </c>
      <c r="AC893" s="46">
        <f t="shared" si="35"/>
        <v>45118</v>
      </c>
      <c r="AD893" s="47" t="str">
        <f>IFERROR(AVERAGEIFS(OSA!$AC:$AC,OSA!$C:$C,$AA893,OSA!$D:$D,$AB893)," ")</f>
        <v xml:space="preserve"> </v>
      </c>
      <c r="AE893" s="42" t="str">
        <f t="shared" si="34"/>
        <v xml:space="preserve"> </v>
      </c>
    </row>
    <row r="894" spans="27:31" x14ac:dyDescent="0.35">
      <c r="AA894" t="s">
        <v>2329</v>
      </c>
      <c r="AB894" t="s">
        <v>193</v>
      </c>
      <c r="AC894" s="46">
        <f t="shared" si="35"/>
        <v>45118</v>
      </c>
      <c r="AD894" s="47" t="str">
        <f>IFERROR(AVERAGEIFS(OSA!$AC:$AC,OSA!$C:$C,$AA894,OSA!$D:$D,$AB894)," ")</f>
        <v xml:space="preserve"> </v>
      </c>
      <c r="AE894" s="42" t="str">
        <f t="shared" si="34"/>
        <v xml:space="preserve"> </v>
      </c>
    </row>
    <row r="895" spans="27:31" x14ac:dyDescent="0.35">
      <c r="AA895" t="s">
        <v>2329</v>
      </c>
      <c r="AB895" t="s">
        <v>248</v>
      </c>
      <c r="AC895" s="46">
        <f t="shared" si="35"/>
        <v>45118</v>
      </c>
      <c r="AD895" s="47" t="str">
        <f>IFERROR(AVERAGEIFS(OSA!$AC:$AC,OSA!$C:$C,$AA895,OSA!$D:$D,$AB895)," ")</f>
        <v xml:space="preserve"> </v>
      </c>
      <c r="AE895" s="42" t="str">
        <f t="shared" si="34"/>
        <v xml:space="preserve"> </v>
      </c>
    </row>
    <row r="896" spans="27:31" x14ac:dyDescent="0.35">
      <c r="AA896" t="s">
        <v>2329</v>
      </c>
      <c r="AB896" t="s">
        <v>294</v>
      </c>
      <c r="AC896" s="46">
        <f t="shared" si="35"/>
        <v>45118</v>
      </c>
      <c r="AD896" s="47" t="str">
        <f>IFERROR(AVERAGEIFS(OSA!$AC:$AC,OSA!$C:$C,$AA896,OSA!$D:$D,$AB896)," ")</f>
        <v xml:space="preserve"> </v>
      </c>
      <c r="AE896" s="42" t="str">
        <f t="shared" si="34"/>
        <v xml:space="preserve"> </v>
      </c>
    </row>
    <row r="897" spans="27:31" x14ac:dyDescent="0.35">
      <c r="AA897" t="s">
        <v>2329</v>
      </c>
      <c r="AB897" t="s">
        <v>405</v>
      </c>
      <c r="AC897" s="46">
        <f t="shared" si="35"/>
        <v>45118</v>
      </c>
      <c r="AD897" s="47" t="str">
        <f>IFERROR(AVERAGEIFS(OSA!$AC:$AC,OSA!$C:$C,$AA897,OSA!$D:$D,$AB897)," ")</f>
        <v xml:space="preserve"> </v>
      </c>
      <c r="AE897" s="42" t="str">
        <f t="shared" si="34"/>
        <v xml:space="preserve"> </v>
      </c>
    </row>
    <row r="898" spans="27:31" x14ac:dyDescent="0.35">
      <c r="AA898" t="s">
        <v>2329</v>
      </c>
      <c r="AB898" t="s">
        <v>455</v>
      </c>
      <c r="AC898" s="46">
        <f t="shared" si="35"/>
        <v>45118</v>
      </c>
      <c r="AD898" s="47" t="str">
        <f>IFERROR(AVERAGEIFS(OSA!$AC:$AC,OSA!$C:$C,$AA898,OSA!$D:$D,$AB898)," ")</f>
        <v xml:space="preserve"> </v>
      </c>
      <c r="AE898" s="42" t="str">
        <f t="shared" si="34"/>
        <v xml:space="preserve"> </v>
      </c>
    </row>
    <row r="899" spans="27:31" x14ac:dyDescent="0.35">
      <c r="AA899" t="s">
        <v>2329</v>
      </c>
      <c r="AB899" t="s">
        <v>549</v>
      </c>
      <c r="AC899" s="46">
        <f t="shared" si="35"/>
        <v>45118</v>
      </c>
      <c r="AD899" s="47" t="str">
        <f>IFERROR(AVERAGEIFS(OSA!$AC:$AC,OSA!$C:$C,$AA899,OSA!$D:$D,$AB899)," ")</f>
        <v xml:space="preserve"> </v>
      </c>
      <c r="AE899" s="42" t="str">
        <f t="shared" si="34"/>
        <v xml:space="preserve"> </v>
      </c>
    </row>
    <row r="900" spans="27:31" x14ac:dyDescent="0.35">
      <c r="AA900" t="s">
        <v>2329</v>
      </c>
      <c r="AB900" t="s">
        <v>650</v>
      </c>
      <c r="AC900" s="46">
        <f t="shared" si="35"/>
        <v>45118</v>
      </c>
      <c r="AD900" s="47" t="str">
        <f>IFERROR(AVERAGEIFS(OSA!$AC:$AC,OSA!$C:$C,$AA900,OSA!$D:$D,$AB900)," ")</f>
        <v xml:space="preserve"> </v>
      </c>
      <c r="AE900" s="42" t="str">
        <f t="shared" ref="AE900:AE963" si="36">IFERROR(1-(AD900)," ")</f>
        <v xml:space="preserve"> </v>
      </c>
    </row>
    <row r="901" spans="27:31" x14ac:dyDescent="0.35">
      <c r="AA901" t="s">
        <v>2329</v>
      </c>
      <c r="AB901" t="s">
        <v>694</v>
      </c>
      <c r="AC901" s="46">
        <f t="shared" si="35"/>
        <v>45118</v>
      </c>
      <c r="AD901" s="47" t="str">
        <f>IFERROR(AVERAGEIFS(OSA!$AC:$AC,OSA!$C:$C,$AA901,OSA!$D:$D,$AB901)," ")</f>
        <v xml:space="preserve"> </v>
      </c>
      <c r="AE901" s="42" t="str">
        <f t="shared" si="36"/>
        <v xml:space="preserve"> </v>
      </c>
    </row>
    <row r="902" spans="27:31" x14ac:dyDescent="0.35">
      <c r="AA902" t="s">
        <v>2329</v>
      </c>
      <c r="AB902" t="s">
        <v>710</v>
      </c>
      <c r="AC902" s="46">
        <f t="shared" si="35"/>
        <v>45118</v>
      </c>
      <c r="AD902" s="47" t="str">
        <f>IFERROR(AVERAGEIFS(OSA!$AC:$AC,OSA!$C:$C,$AA902,OSA!$D:$D,$AB902)," ")</f>
        <v xml:space="preserve"> </v>
      </c>
      <c r="AE902" s="42" t="str">
        <f t="shared" si="36"/>
        <v xml:space="preserve"> </v>
      </c>
    </row>
    <row r="903" spans="27:31" x14ac:dyDescent="0.35">
      <c r="AA903" t="s">
        <v>806</v>
      </c>
      <c r="AB903" t="s">
        <v>19</v>
      </c>
      <c r="AC903" s="46">
        <f t="shared" si="35"/>
        <v>45118</v>
      </c>
      <c r="AD903" s="47" t="str">
        <f>IFERROR(AVERAGEIFS(OSA!$AC:$AC,OSA!$C:$C,$AA903,OSA!$D:$D,$AB903)," ")</f>
        <v xml:space="preserve"> </v>
      </c>
      <c r="AE903" s="42" t="str">
        <f t="shared" si="36"/>
        <v xml:space="preserve"> </v>
      </c>
    </row>
    <row r="904" spans="27:31" x14ac:dyDescent="0.35">
      <c r="AA904" t="s">
        <v>806</v>
      </c>
      <c r="AB904" t="s">
        <v>65</v>
      </c>
      <c r="AC904" s="46">
        <f t="shared" si="35"/>
        <v>45118</v>
      </c>
      <c r="AD904" s="47" t="str">
        <f>IFERROR(AVERAGEIFS(OSA!$AC:$AC,OSA!$C:$C,$AA904,OSA!$D:$D,$AB904)," ")</f>
        <v xml:space="preserve"> </v>
      </c>
      <c r="AE904" s="42" t="str">
        <f t="shared" si="36"/>
        <v xml:space="preserve"> </v>
      </c>
    </row>
    <row r="905" spans="27:31" x14ac:dyDescent="0.35">
      <c r="AA905" t="s">
        <v>806</v>
      </c>
      <c r="AB905" t="s">
        <v>119</v>
      </c>
      <c r="AC905" s="46">
        <f t="shared" si="35"/>
        <v>45118</v>
      </c>
      <c r="AD905" s="47" t="str">
        <f>IFERROR(AVERAGEIFS(OSA!$AC:$AC,OSA!$C:$C,$AA905,OSA!$D:$D,$AB905)," ")</f>
        <v xml:space="preserve"> </v>
      </c>
      <c r="AE905" s="42" t="str">
        <f t="shared" si="36"/>
        <v xml:space="preserve"> </v>
      </c>
    </row>
    <row r="906" spans="27:31" x14ac:dyDescent="0.35">
      <c r="AA906" t="s">
        <v>806</v>
      </c>
      <c r="AB906" t="s">
        <v>193</v>
      </c>
      <c r="AC906" s="46">
        <f t="shared" si="35"/>
        <v>45118</v>
      </c>
      <c r="AD906" s="47" t="str">
        <f>IFERROR(AVERAGEIFS(OSA!$AC:$AC,OSA!$C:$C,$AA906,OSA!$D:$D,$AB906)," ")</f>
        <v xml:space="preserve"> </v>
      </c>
      <c r="AE906" s="42" t="str">
        <f t="shared" si="36"/>
        <v xml:space="preserve"> </v>
      </c>
    </row>
    <row r="907" spans="27:31" x14ac:dyDescent="0.35">
      <c r="AA907" t="s">
        <v>806</v>
      </c>
      <c r="AB907" t="s">
        <v>248</v>
      </c>
      <c r="AC907" s="46">
        <f t="shared" si="35"/>
        <v>45118</v>
      </c>
      <c r="AD907" s="47" t="str">
        <f>IFERROR(AVERAGEIFS(OSA!$AC:$AC,OSA!$C:$C,$AA907,OSA!$D:$D,$AB907)," ")</f>
        <v xml:space="preserve"> </v>
      </c>
      <c r="AE907" s="42" t="str">
        <f t="shared" si="36"/>
        <v xml:space="preserve"> </v>
      </c>
    </row>
    <row r="908" spans="27:31" x14ac:dyDescent="0.35">
      <c r="AA908" t="s">
        <v>806</v>
      </c>
      <c r="AB908" t="s">
        <v>294</v>
      </c>
      <c r="AC908" s="46">
        <f t="shared" si="35"/>
        <v>45118</v>
      </c>
      <c r="AD908" s="47" t="str">
        <f>IFERROR(AVERAGEIFS(OSA!$AC:$AC,OSA!$C:$C,$AA908,OSA!$D:$D,$AB908)," ")</f>
        <v xml:space="preserve"> </v>
      </c>
      <c r="AE908" s="42" t="str">
        <f t="shared" si="36"/>
        <v xml:space="preserve"> </v>
      </c>
    </row>
    <row r="909" spans="27:31" x14ac:dyDescent="0.35">
      <c r="AA909" t="s">
        <v>806</v>
      </c>
      <c r="AB909" t="s">
        <v>405</v>
      </c>
      <c r="AC909" s="46">
        <f t="shared" si="35"/>
        <v>45118</v>
      </c>
      <c r="AD909" s="47" t="str">
        <f>IFERROR(AVERAGEIFS(OSA!$AC:$AC,OSA!$C:$C,$AA909,OSA!$D:$D,$AB909)," ")</f>
        <v xml:space="preserve"> </v>
      </c>
      <c r="AE909" s="42" t="str">
        <f t="shared" si="36"/>
        <v xml:space="preserve"> </v>
      </c>
    </row>
    <row r="910" spans="27:31" x14ac:dyDescent="0.35">
      <c r="AA910" t="s">
        <v>806</v>
      </c>
      <c r="AB910" t="s">
        <v>455</v>
      </c>
      <c r="AC910" s="46">
        <f t="shared" si="35"/>
        <v>45118</v>
      </c>
      <c r="AD910" s="47" t="str">
        <f>IFERROR(AVERAGEIFS(OSA!$AC:$AC,OSA!$C:$C,$AA910,OSA!$D:$D,$AB910)," ")</f>
        <v xml:space="preserve"> </v>
      </c>
      <c r="AE910" s="42" t="str">
        <f t="shared" si="36"/>
        <v xml:space="preserve"> </v>
      </c>
    </row>
    <row r="911" spans="27:31" x14ac:dyDescent="0.35">
      <c r="AA911" t="s">
        <v>806</v>
      </c>
      <c r="AB911" t="s">
        <v>549</v>
      </c>
      <c r="AC911" s="46">
        <f t="shared" si="35"/>
        <v>45118</v>
      </c>
      <c r="AD911" s="47" t="str">
        <f>IFERROR(AVERAGEIFS(OSA!$AC:$AC,OSA!$C:$C,$AA911,OSA!$D:$D,$AB911)," ")</f>
        <v xml:space="preserve"> </v>
      </c>
      <c r="AE911" s="42" t="str">
        <f t="shared" si="36"/>
        <v xml:space="preserve"> </v>
      </c>
    </row>
    <row r="912" spans="27:31" x14ac:dyDescent="0.35">
      <c r="AA912" t="s">
        <v>806</v>
      </c>
      <c r="AB912" t="s">
        <v>650</v>
      </c>
      <c r="AC912" s="46">
        <f t="shared" si="35"/>
        <v>45118</v>
      </c>
      <c r="AD912" s="47" t="str">
        <f>IFERROR(AVERAGEIFS(OSA!$AC:$AC,OSA!$C:$C,$AA912,OSA!$D:$D,$AB912)," ")</f>
        <v xml:space="preserve"> </v>
      </c>
      <c r="AE912" s="42" t="str">
        <f t="shared" si="36"/>
        <v xml:space="preserve"> </v>
      </c>
    </row>
    <row r="913" spans="27:31" x14ac:dyDescent="0.35">
      <c r="AA913" t="s">
        <v>806</v>
      </c>
      <c r="AB913" t="s">
        <v>694</v>
      </c>
      <c r="AC913" s="46">
        <f t="shared" si="35"/>
        <v>45118</v>
      </c>
      <c r="AD913" s="47" t="str">
        <f>IFERROR(AVERAGEIFS(OSA!$AC:$AC,OSA!$C:$C,$AA913,OSA!$D:$D,$AB913)," ")</f>
        <v xml:space="preserve"> </v>
      </c>
      <c r="AE913" s="42" t="str">
        <f t="shared" si="36"/>
        <v xml:space="preserve"> </v>
      </c>
    </row>
    <row r="914" spans="27:31" x14ac:dyDescent="0.35">
      <c r="AA914" t="s">
        <v>806</v>
      </c>
      <c r="AB914" t="s">
        <v>710</v>
      </c>
      <c r="AC914" s="46">
        <f t="shared" si="35"/>
        <v>45118</v>
      </c>
      <c r="AD914" s="47" t="str">
        <f>IFERROR(AVERAGEIFS(OSA!$AC:$AC,OSA!$C:$C,$AA914,OSA!$D:$D,$AB914)," ")</f>
        <v xml:space="preserve"> </v>
      </c>
      <c r="AE914" s="42" t="str">
        <f t="shared" si="36"/>
        <v xml:space="preserve"> </v>
      </c>
    </row>
    <row r="915" spans="27:31" x14ac:dyDescent="0.35">
      <c r="AA915" t="s">
        <v>2517</v>
      </c>
      <c r="AB915" t="s">
        <v>19</v>
      </c>
      <c r="AC915" s="46">
        <f t="shared" si="35"/>
        <v>45118</v>
      </c>
      <c r="AD915" s="47" t="str">
        <f>IFERROR(AVERAGEIFS(OSA!$AC:$AC,OSA!$C:$C,$AA915,OSA!$D:$D,$AB915)," ")</f>
        <v xml:space="preserve"> </v>
      </c>
      <c r="AE915" s="42" t="str">
        <f t="shared" si="36"/>
        <v xml:space="preserve"> </v>
      </c>
    </row>
    <row r="916" spans="27:31" x14ac:dyDescent="0.35">
      <c r="AA916" t="s">
        <v>2517</v>
      </c>
      <c r="AB916" t="s">
        <v>65</v>
      </c>
      <c r="AC916" s="46">
        <f t="shared" si="35"/>
        <v>45118</v>
      </c>
      <c r="AD916" s="47" t="str">
        <f>IFERROR(AVERAGEIFS(OSA!$AC:$AC,OSA!$C:$C,$AA916,OSA!$D:$D,$AB916)," ")</f>
        <v xml:space="preserve"> </v>
      </c>
      <c r="AE916" s="42" t="str">
        <f t="shared" si="36"/>
        <v xml:space="preserve"> </v>
      </c>
    </row>
    <row r="917" spans="27:31" x14ac:dyDescent="0.35">
      <c r="AA917" t="s">
        <v>2517</v>
      </c>
      <c r="AB917" t="s">
        <v>119</v>
      </c>
      <c r="AC917" s="46">
        <f t="shared" si="35"/>
        <v>45118</v>
      </c>
      <c r="AD917" s="47" t="str">
        <f>IFERROR(AVERAGEIFS(OSA!$AC:$AC,OSA!$C:$C,$AA917,OSA!$D:$D,$AB917)," ")</f>
        <v xml:space="preserve"> </v>
      </c>
      <c r="AE917" s="42" t="str">
        <f t="shared" si="36"/>
        <v xml:space="preserve"> </v>
      </c>
    </row>
    <row r="918" spans="27:31" x14ac:dyDescent="0.35">
      <c r="AA918" t="s">
        <v>2517</v>
      </c>
      <c r="AB918" t="s">
        <v>193</v>
      </c>
      <c r="AC918" s="46">
        <f t="shared" si="35"/>
        <v>45118</v>
      </c>
      <c r="AD918" s="47" t="str">
        <f>IFERROR(AVERAGEIFS(OSA!$AC:$AC,OSA!$C:$C,$AA918,OSA!$D:$D,$AB918)," ")</f>
        <v xml:space="preserve"> </v>
      </c>
      <c r="AE918" s="42" t="str">
        <f t="shared" si="36"/>
        <v xml:space="preserve"> </v>
      </c>
    </row>
    <row r="919" spans="27:31" x14ac:dyDescent="0.35">
      <c r="AA919" t="s">
        <v>2517</v>
      </c>
      <c r="AB919" t="s">
        <v>248</v>
      </c>
      <c r="AC919" s="46">
        <f t="shared" si="35"/>
        <v>45118</v>
      </c>
      <c r="AD919" s="47" t="str">
        <f>IFERROR(AVERAGEIFS(OSA!$AC:$AC,OSA!$C:$C,$AA919,OSA!$D:$D,$AB919)," ")</f>
        <v xml:space="preserve"> </v>
      </c>
      <c r="AE919" s="42" t="str">
        <f t="shared" si="36"/>
        <v xml:space="preserve"> </v>
      </c>
    </row>
    <row r="920" spans="27:31" x14ac:dyDescent="0.35">
      <c r="AA920" t="s">
        <v>2517</v>
      </c>
      <c r="AB920" t="s">
        <v>294</v>
      </c>
      <c r="AC920" s="46">
        <f t="shared" ref="AC920:AC983" si="37">AC836+1</f>
        <v>45118</v>
      </c>
      <c r="AD920" s="47" t="str">
        <f>IFERROR(AVERAGEIFS(OSA!$AC:$AC,OSA!$C:$C,$AA920,OSA!$D:$D,$AB920)," ")</f>
        <v xml:space="preserve"> </v>
      </c>
      <c r="AE920" s="42" t="str">
        <f t="shared" si="36"/>
        <v xml:space="preserve"> </v>
      </c>
    </row>
    <row r="921" spans="27:31" x14ac:dyDescent="0.35">
      <c r="AA921" t="s">
        <v>2517</v>
      </c>
      <c r="AB921" t="s">
        <v>405</v>
      </c>
      <c r="AC921" s="46">
        <f t="shared" si="37"/>
        <v>45118</v>
      </c>
      <c r="AD921" s="47" t="str">
        <f>IFERROR(AVERAGEIFS(OSA!$AC:$AC,OSA!$C:$C,$AA921,OSA!$D:$D,$AB921)," ")</f>
        <v xml:space="preserve"> </v>
      </c>
      <c r="AE921" s="42" t="str">
        <f t="shared" si="36"/>
        <v xml:space="preserve"> </v>
      </c>
    </row>
    <row r="922" spans="27:31" x14ac:dyDescent="0.35">
      <c r="AA922" t="s">
        <v>2517</v>
      </c>
      <c r="AB922" t="s">
        <v>455</v>
      </c>
      <c r="AC922" s="46">
        <f t="shared" si="37"/>
        <v>45118</v>
      </c>
      <c r="AD922" s="47" t="str">
        <f>IFERROR(AVERAGEIFS(OSA!$AC:$AC,OSA!$C:$C,$AA922,OSA!$D:$D,$AB922)," ")</f>
        <v xml:space="preserve"> </v>
      </c>
      <c r="AE922" s="42" t="str">
        <f t="shared" si="36"/>
        <v xml:space="preserve"> </v>
      </c>
    </row>
    <row r="923" spans="27:31" x14ac:dyDescent="0.35">
      <c r="AA923" t="s">
        <v>2517</v>
      </c>
      <c r="AB923" t="s">
        <v>549</v>
      </c>
      <c r="AC923" s="46">
        <f t="shared" si="37"/>
        <v>45118</v>
      </c>
      <c r="AD923" s="47" t="str">
        <f>IFERROR(AVERAGEIFS(OSA!$AC:$AC,OSA!$C:$C,$AA923,OSA!$D:$D,$AB923)," ")</f>
        <v xml:space="preserve"> </v>
      </c>
      <c r="AE923" s="42" t="str">
        <f t="shared" si="36"/>
        <v xml:space="preserve"> </v>
      </c>
    </row>
    <row r="924" spans="27:31" x14ac:dyDescent="0.35">
      <c r="AA924" t="s">
        <v>2517</v>
      </c>
      <c r="AB924" t="s">
        <v>650</v>
      </c>
      <c r="AC924" s="46">
        <f t="shared" si="37"/>
        <v>45118</v>
      </c>
      <c r="AD924" s="47" t="str">
        <f>IFERROR(AVERAGEIFS(OSA!$AC:$AC,OSA!$C:$C,$AA924,OSA!$D:$D,$AB924)," ")</f>
        <v xml:space="preserve"> </v>
      </c>
      <c r="AE924" s="42" t="str">
        <f t="shared" si="36"/>
        <v xml:space="preserve"> </v>
      </c>
    </row>
    <row r="925" spans="27:31" x14ac:dyDescent="0.35">
      <c r="AA925" t="s">
        <v>2517</v>
      </c>
      <c r="AB925" t="s">
        <v>694</v>
      </c>
      <c r="AC925" s="46">
        <f t="shared" si="37"/>
        <v>45118</v>
      </c>
      <c r="AD925" s="47" t="str">
        <f>IFERROR(AVERAGEIFS(OSA!$AC:$AC,OSA!$C:$C,$AA925,OSA!$D:$D,$AB925)," ")</f>
        <v xml:space="preserve"> </v>
      </c>
      <c r="AE925" s="42" t="str">
        <f t="shared" si="36"/>
        <v xml:space="preserve"> </v>
      </c>
    </row>
    <row r="926" spans="27:31" x14ac:dyDescent="0.35">
      <c r="AA926" t="s">
        <v>2517</v>
      </c>
      <c r="AB926" t="s">
        <v>710</v>
      </c>
      <c r="AC926" s="46">
        <f t="shared" si="37"/>
        <v>45118</v>
      </c>
      <c r="AD926" s="47" t="str">
        <f>IFERROR(AVERAGEIFS(OSA!$AC:$AC,OSA!$C:$C,$AA926,OSA!$D:$D,$AB926)," ")</f>
        <v xml:space="preserve"> </v>
      </c>
      <c r="AE926" s="42" t="str">
        <f t="shared" si="36"/>
        <v xml:space="preserve"> </v>
      </c>
    </row>
    <row r="927" spans="27:31" x14ac:dyDescent="0.35">
      <c r="AA927" t="s">
        <v>1648</v>
      </c>
      <c r="AB927" t="s">
        <v>19</v>
      </c>
      <c r="AC927" s="46">
        <f t="shared" si="37"/>
        <v>45119</v>
      </c>
      <c r="AD927" s="47" t="str">
        <f>IFERROR(AVERAGEIFS(OSA!$AD:$AD,OSA!$C:$C,$AA927,OSA!$D:$D,$AB927)," ")</f>
        <v xml:space="preserve"> </v>
      </c>
      <c r="AE927" s="42" t="str">
        <f t="shared" si="36"/>
        <v xml:space="preserve"> </v>
      </c>
    </row>
    <row r="928" spans="27:31" x14ac:dyDescent="0.35">
      <c r="AA928" t="s">
        <v>1648</v>
      </c>
      <c r="AB928" t="s">
        <v>65</v>
      </c>
      <c r="AC928" s="46">
        <f t="shared" si="37"/>
        <v>45119</v>
      </c>
      <c r="AD928" s="47" t="str">
        <f>IFERROR(AVERAGEIFS(OSA!$AD:$AD,OSA!$C:$C,$AA928,OSA!$D:$D,$AB928)," ")</f>
        <v xml:space="preserve"> </v>
      </c>
      <c r="AE928" s="42" t="str">
        <f t="shared" si="36"/>
        <v xml:space="preserve"> </v>
      </c>
    </row>
    <row r="929" spans="27:31" x14ac:dyDescent="0.35">
      <c r="AA929" t="s">
        <v>1648</v>
      </c>
      <c r="AB929" t="s">
        <v>119</v>
      </c>
      <c r="AC929" s="46">
        <f t="shared" si="37"/>
        <v>45119</v>
      </c>
      <c r="AD929" s="47" t="str">
        <f>IFERROR(AVERAGEIFS(OSA!$AD:$AD,OSA!$C:$C,$AA929,OSA!$D:$D,$AB929)," ")</f>
        <v xml:space="preserve"> </v>
      </c>
      <c r="AE929" s="42" t="str">
        <f t="shared" si="36"/>
        <v xml:space="preserve"> </v>
      </c>
    </row>
    <row r="930" spans="27:31" x14ac:dyDescent="0.35">
      <c r="AA930" t="s">
        <v>1648</v>
      </c>
      <c r="AB930" t="s">
        <v>193</v>
      </c>
      <c r="AC930" s="46">
        <f t="shared" si="37"/>
        <v>45119</v>
      </c>
      <c r="AD930" s="47" t="str">
        <f>IFERROR(AVERAGEIFS(OSA!$AD:$AD,OSA!$C:$C,$AA930,OSA!$D:$D,$AB930)," ")</f>
        <v xml:space="preserve"> </v>
      </c>
      <c r="AE930" s="42" t="str">
        <f t="shared" si="36"/>
        <v xml:space="preserve"> </v>
      </c>
    </row>
    <row r="931" spans="27:31" x14ac:dyDescent="0.35">
      <c r="AA931" t="s">
        <v>1648</v>
      </c>
      <c r="AB931" t="s">
        <v>248</v>
      </c>
      <c r="AC931" s="46">
        <f t="shared" si="37"/>
        <v>45119</v>
      </c>
      <c r="AD931" s="47" t="str">
        <f>IFERROR(AVERAGEIFS(OSA!$AD:$AD,OSA!$C:$C,$AA931,OSA!$D:$D,$AB931)," ")</f>
        <v xml:space="preserve"> </v>
      </c>
      <c r="AE931" s="42" t="str">
        <f t="shared" si="36"/>
        <v xml:space="preserve"> </v>
      </c>
    </row>
    <row r="932" spans="27:31" x14ac:dyDescent="0.35">
      <c r="AA932" t="s">
        <v>1648</v>
      </c>
      <c r="AB932" t="s">
        <v>294</v>
      </c>
      <c r="AC932" s="46">
        <f t="shared" si="37"/>
        <v>45119</v>
      </c>
      <c r="AD932" s="47" t="str">
        <f>IFERROR(AVERAGEIFS(OSA!$AD:$AD,OSA!$C:$C,$AA932,OSA!$D:$D,$AB932)," ")</f>
        <v xml:space="preserve"> </v>
      </c>
      <c r="AE932" s="42" t="str">
        <f t="shared" si="36"/>
        <v xml:space="preserve"> </v>
      </c>
    </row>
    <row r="933" spans="27:31" x14ac:dyDescent="0.35">
      <c r="AA933" t="s">
        <v>1648</v>
      </c>
      <c r="AB933" t="s">
        <v>405</v>
      </c>
      <c r="AC933" s="46">
        <f t="shared" si="37"/>
        <v>45119</v>
      </c>
      <c r="AD933" s="47" t="str">
        <f>IFERROR(AVERAGEIFS(OSA!$AD:$AD,OSA!$C:$C,$AA933,OSA!$D:$D,$AB933)," ")</f>
        <v xml:space="preserve"> </v>
      </c>
      <c r="AE933" s="42" t="str">
        <f t="shared" si="36"/>
        <v xml:space="preserve"> </v>
      </c>
    </row>
    <row r="934" spans="27:31" x14ac:dyDescent="0.35">
      <c r="AA934" t="s">
        <v>1648</v>
      </c>
      <c r="AB934" t="s">
        <v>455</v>
      </c>
      <c r="AC934" s="46">
        <f t="shared" si="37"/>
        <v>45119</v>
      </c>
      <c r="AD934" s="47" t="str">
        <f>IFERROR(AVERAGEIFS(OSA!$AD:$AD,OSA!$C:$C,$AA934,OSA!$D:$D,$AB934)," ")</f>
        <v xml:space="preserve"> </v>
      </c>
      <c r="AE934" s="42" t="str">
        <f t="shared" si="36"/>
        <v xml:space="preserve"> </v>
      </c>
    </row>
    <row r="935" spans="27:31" x14ac:dyDescent="0.35">
      <c r="AA935" t="s">
        <v>1648</v>
      </c>
      <c r="AB935" t="s">
        <v>549</v>
      </c>
      <c r="AC935" s="46">
        <f t="shared" si="37"/>
        <v>45119</v>
      </c>
      <c r="AD935" s="47" t="str">
        <f>IFERROR(AVERAGEIFS(OSA!$AD:$AD,OSA!$C:$C,$AA935,OSA!$D:$D,$AB935)," ")</f>
        <v xml:space="preserve"> </v>
      </c>
      <c r="AE935" s="42" t="str">
        <f t="shared" si="36"/>
        <v xml:space="preserve"> </v>
      </c>
    </row>
    <row r="936" spans="27:31" x14ac:dyDescent="0.35">
      <c r="AA936" t="s">
        <v>1648</v>
      </c>
      <c r="AB936" t="s">
        <v>650</v>
      </c>
      <c r="AC936" s="46">
        <f t="shared" si="37"/>
        <v>45119</v>
      </c>
      <c r="AD936" s="47" t="str">
        <f>IFERROR(AVERAGEIFS(OSA!$AD:$AD,OSA!$C:$C,$AA936,OSA!$D:$D,$AB936)," ")</f>
        <v xml:space="preserve"> </v>
      </c>
      <c r="AE936" s="42" t="str">
        <f t="shared" si="36"/>
        <v xml:space="preserve"> </v>
      </c>
    </row>
    <row r="937" spans="27:31" x14ac:dyDescent="0.35">
      <c r="AA937" t="s">
        <v>1648</v>
      </c>
      <c r="AB937" t="s">
        <v>694</v>
      </c>
      <c r="AC937" s="46">
        <f t="shared" si="37"/>
        <v>45119</v>
      </c>
      <c r="AD937" s="47" t="str">
        <f>IFERROR(AVERAGEIFS(OSA!$AD:$AD,OSA!$C:$C,$AA937,OSA!$D:$D,$AB937)," ")</f>
        <v xml:space="preserve"> </v>
      </c>
      <c r="AE937" s="42" t="str">
        <f t="shared" si="36"/>
        <v xml:space="preserve"> </v>
      </c>
    </row>
    <row r="938" spans="27:31" x14ac:dyDescent="0.35">
      <c r="AA938" t="s">
        <v>1648</v>
      </c>
      <c r="AB938" t="s">
        <v>710</v>
      </c>
      <c r="AC938" s="46">
        <f t="shared" si="37"/>
        <v>45119</v>
      </c>
      <c r="AD938" s="47" t="str">
        <f>IFERROR(AVERAGEIFS(OSA!$AD:$AD,OSA!$C:$C,$AA938,OSA!$D:$D,$AB938)," ")</f>
        <v xml:space="preserve"> </v>
      </c>
      <c r="AE938" s="42" t="str">
        <f t="shared" si="36"/>
        <v xml:space="preserve"> </v>
      </c>
    </row>
    <row r="939" spans="27:31" x14ac:dyDescent="0.35">
      <c r="AA939" t="s">
        <v>2305</v>
      </c>
      <c r="AB939" t="s">
        <v>19</v>
      </c>
      <c r="AC939" s="46">
        <f t="shared" si="37"/>
        <v>45119</v>
      </c>
      <c r="AD939" s="47" t="str">
        <f>IFERROR(AVERAGEIFS(OSA!$AD:$AD,OSA!$C:$C,$AA939,OSA!$D:$D,$AB939)," ")</f>
        <v xml:space="preserve"> </v>
      </c>
      <c r="AE939" s="42" t="str">
        <f t="shared" si="36"/>
        <v xml:space="preserve"> </v>
      </c>
    </row>
    <row r="940" spans="27:31" x14ac:dyDescent="0.35">
      <c r="AA940" t="s">
        <v>2305</v>
      </c>
      <c r="AB940" t="s">
        <v>65</v>
      </c>
      <c r="AC940" s="46">
        <f t="shared" si="37"/>
        <v>45119</v>
      </c>
      <c r="AD940" s="47" t="str">
        <f>IFERROR(AVERAGEIFS(OSA!$AD:$AD,OSA!$C:$C,$AA940,OSA!$D:$D,$AB940)," ")</f>
        <v xml:space="preserve"> </v>
      </c>
      <c r="AE940" s="42" t="str">
        <f t="shared" si="36"/>
        <v xml:space="preserve"> </v>
      </c>
    </row>
    <row r="941" spans="27:31" x14ac:dyDescent="0.35">
      <c r="AA941" t="s">
        <v>2305</v>
      </c>
      <c r="AB941" t="s">
        <v>119</v>
      </c>
      <c r="AC941" s="46">
        <f t="shared" si="37"/>
        <v>45119</v>
      </c>
      <c r="AD941" s="47" t="str">
        <f>IFERROR(AVERAGEIFS(OSA!$AD:$AD,OSA!$C:$C,$AA941,OSA!$D:$D,$AB941)," ")</f>
        <v xml:space="preserve"> </v>
      </c>
      <c r="AE941" s="42" t="str">
        <f t="shared" si="36"/>
        <v xml:space="preserve"> </v>
      </c>
    </row>
    <row r="942" spans="27:31" x14ac:dyDescent="0.35">
      <c r="AA942" t="s">
        <v>2305</v>
      </c>
      <c r="AB942" t="s">
        <v>193</v>
      </c>
      <c r="AC942" s="46">
        <f t="shared" si="37"/>
        <v>45119</v>
      </c>
      <c r="AD942" s="47" t="str">
        <f>IFERROR(AVERAGEIFS(OSA!$AD:$AD,OSA!$C:$C,$AA942,OSA!$D:$D,$AB942)," ")</f>
        <v xml:space="preserve"> </v>
      </c>
      <c r="AE942" s="42" t="str">
        <f t="shared" si="36"/>
        <v xml:space="preserve"> </v>
      </c>
    </row>
    <row r="943" spans="27:31" x14ac:dyDescent="0.35">
      <c r="AA943" t="s">
        <v>2305</v>
      </c>
      <c r="AB943" t="s">
        <v>248</v>
      </c>
      <c r="AC943" s="46">
        <f t="shared" si="37"/>
        <v>45119</v>
      </c>
      <c r="AD943" s="47" t="str">
        <f>IFERROR(AVERAGEIFS(OSA!$AD:$AD,OSA!$C:$C,$AA943,OSA!$D:$D,$AB943)," ")</f>
        <v xml:space="preserve"> </v>
      </c>
      <c r="AE943" s="42" t="str">
        <f t="shared" si="36"/>
        <v xml:space="preserve"> </v>
      </c>
    </row>
    <row r="944" spans="27:31" x14ac:dyDescent="0.35">
      <c r="AA944" t="s">
        <v>2305</v>
      </c>
      <c r="AB944" t="s">
        <v>294</v>
      </c>
      <c r="AC944" s="46">
        <f t="shared" si="37"/>
        <v>45119</v>
      </c>
      <c r="AD944" s="47" t="str">
        <f>IFERROR(AVERAGEIFS(OSA!$AD:$AD,OSA!$C:$C,$AA944,OSA!$D:$D,$AB944)," ")</f>
        <v xml:space="preserve"> </v>
      </c>
      <c r="AE944" s="42" t="str">
        <f t="shared" si="36"/>
        <v xml:space="preserve"> </v>
      </c>
    </row>
    <row r="945" spans="27:31" x14ac:dyDescent="0.35">
      <c r="AA945" t="s">
        <v>2305</v>
      </c>
      <c r="AB945" t="s">
        <v>405</v>
      </c>
      <c r="AC945" s="46">
        <f t="shared" si="37"/>
        <v>45119</v>
      </c>
      <c r="AD945" s="47" t="str">
        <f>IFERROR(AVERAGEIFS(OSA!$AD:$AD,OSA!$C:$C,$AA945,OSA!$D:$D,$AB945)," ")</f>
        <v xml:space="preserve"> </v>
      </c>
      <c r="AE945" s="42" t="str">
        <f t="shared" si="36"/>
        <v xml:space="preserve"> </v>
      </c>
    </row>
    <row r="946" spans="27:31" x14ac:dyDescent="0.35">
      <c r="AA946" t="s">
        <v>2305</v>
      </c>
      <c r="AB946" t="s">
        <v>455</v>
      </c>
      <c r="AC946" s="46">
        <f t="shared" si="37"/>
        <v>45119</v>
      </c>
      <c r="AD946" s="47" t="str">
        <f>IFERROR(AVERAGEIFS(OSA!$AD:$AD,OSA!$C:$C,$AA946,OSA!$D:$D,$AB946)," ")</f>
        <v xml:space="preserve"> </v>
      </c>
      <c r="AE946" s="42" t="str">
        <f t="shared" si="36"/>
        <v xml:space="preserve"> </v>
      </c>
    </row>
    <row r="947" spans="27:31" x14ac:dyDescent="0.35">
      <c r="AA947" t="s">
        <v>2305</v>
      </c>
      <c r="AB947" t="s">
        <v>549</v>
      </c>
      <c r="AC947" s="46">
        <f t="shared" si="37"/>
        <v>45119</v>
      </c>
      <c r="AD947" s="47" t="str">
        <f>IFERROR(AVERAGEIFS(OSA!$AD:$AD,OSA!$C:$C,$AA947,OSA!$D:$D,$AB947)," ")</f>
        <v xml:space="preserve"> </v>
      </c>
      <c r="AE947" s="42" t="str">
        <f t="shared" si="36"/>
        <v xml:space="preserve"> </v>
      </c>
    </row>
    <row r="948" spans="27:31" x14ac:dyDescent="0.35">
      <c r="AA948" t="s">
        <v>2305</v>
      </c>
      <c r="AB948" t="s">
        <v>650</v>
      </c>
      <c r="AC948" s="46">
        <f t="shared" si="37"/>
        <v>45119</v>
      </c>
      <c r="AD948" s="47" t="str">
        <f>IFERROR(AVERAGEIFS(OSA!$AD:$AD,OSA!$C:$C,$AA948,OSA!$D:$D,$AB948)," ")</f>
        <v xml:space="preserve"> </v>
      </c>
      <c r="AE948" s="42" t="str">
        <f t="shared" si="36"/>
        <v xml:space="preserve"> </v>
      </c>
    </row>
    <row r="949" spans="27:31" x14ac:dyDescent="0.35">
      <c r="AA949" t="s">
        <v>2305</v>
      </c>
      <c r="AB949" t="s">
        <v>694</v>
      </c>
      <c r="AC949" s="46">
        <f t="shared" si="37"/>
        <v>45119</v>
      </c>
      <c r="AD949" s="47" t="str">
        <f>IFERROR(AVERAGEIFS(OSA!$AD:$AD,OSA!$C:$C,$AA949,OSA!$D:$D,$AB949)," ")</f>
        <v xml:space="preserve"> </v>
      </c>
      <c r="AE949" s="42" t="str">
        <f t="shared" si="36"/>
        <v xml:space="preserve"> </v>
      </c>
    </row>
    <row r="950" spans="27:31" x14ac:dyDescent="0.35">
      <c r="AA950" t="s">
        <v>2305</v>
      </c>
      <c r="AB950" t="s">
        <v>710</v>
      </c>
      <c r="AC950" s="46">
        <f t="shared" si="37"/>
        <v>45119</v>
      </c>
      <c r="AD950" s="47" t="str">
        <f>IFERROR(AVERAGEIFS(OSA!$AD:$AD,OSA!$C:$C,$AA950,OSA!$D:$D,$AB950)," ")</f>
        <v xml:space="preserve"> </v>
      </c>
      <c r="AE950" s="42" t="str">
        <f t="shared" si="36"/>
        <v xml:space="preserve"> </v>
      </c>
    </row>
    <row r="951" spans="27:31" x14ac:dyDescent="0.35">
      <c r="AA951" t="s">
        <v>2657</v>
      </c>
      <c r="AB951" t="s">
        <v>19</v>
      </c>
      <c r="AC951" s="46">
        <f t="shared" si="37"/>
        <v>45119</v>
      </c>
      <c r="AD951" s="47" t="str">
        <f ca="1">IFERROR(AVERAGEIFS(OSA!$AD:$AD,OSA!$C:$C,$AA951,OSA!$D:$D,$AB951)," ")</f>
        <v xml:space="preserve"> </v>
      </c>
      <c r="AE951" s="42" t="str">
        <f t="shared" ca="1" si="36"/>
        <v xml:space="preserve"> </v>
      </c>
    </row>
    <row r="952" spans="27:31" x14ac:dyDescent="0.35">
      <c r="AA952" t="s">
        <v>2657</v>
      </c>
      <c r="AB952" t="s">
        <v>65</v>
      </c>
      <c r="AC952" s="46">
        <f t="shared" si="37"/>
        <v>45119</v>
      </c>
      <c r="AD952" s="47" t="str">
        <f ca="1">IFERROR(AVERAGEIFS(OSA!$AD:$AD,OSA!$C:$C,$AA952,OSA!$D:$D,$AB952)," ")</f>
        <v xml:space="preserve"> </v>
      </c>
      <c r="AE952" s="42" t="str">
        <f t="shared" ca="1" si="36"/>
        <v xml:space="preserve"> </v>
      </c>
    </row>
    <row r="953" spans="27:31" x14ac:dyDescent="0.35">
      <c r="AA953" t="s">
        <v>2657</v>
      </c>
      <c r="AB953" t="s">
        <v>119</v>
      </c>
      <c r="AC953" s="46">
        <f t="shared" si="37"/>
        <v>45119</v>
      </c>
      <c r="AD953" s="47" t="str">
        <f ca="1">IFERROR(AVERAGEIFS(OSA!$AD:$AD,OSA!$C:$C,$AA953,OSA!$D:$D,$AB953)," ")</f>
        <v xml:space="preserve"> </v>
      </c>
      <c r="AE953" s="42" t="str">
        <f t="shared" ca="1" si="36"/>
        <v xml:space="preserve"> </v>
      </c>
    </row>
    <row r="954" spans="27:31" x14ac:dyDescent="0.35">
      <c r="AA954" t="s">
        <v>2657</v>
      </c>
      <c r="AB954" t="s">
        <v>193</v>
      </c>
      <c r="AC954" s="46">
        <f t="shared" si="37"/>
        <v>45119</v>
      </c>
      <c r="AD954" s="47" t="str">
        <f ca="1">IFERROR(AVERAGEIFS(OSA!$AD:$AD,OSA!$C:$C,$AA954,OSA!$D:$D,$AB954)," ")</f>
        <v xml:space="preserve"> </v>
      </c>
      <c r="AE954" s="42" t="str">
        <f t="shared" ca="1" si="36"/>
        <v xml:space="preserve"> </v>
      </c>
    </row>
    <row r="955" spans="27:31" x14ac:dyDescent="0.35">
      <c r="AA955" t="s">
        <v>2657</v>
      </c>
      <c r="AB955" t="s">
        <v>248</v>
      </c>
      <c r="AC955" s="46">
        <f t="shared" si="37"/>
        <v>45119</v>
      </c>
      <c r="AD955" s="47" t="str">
        <f ca="1">IFERROR(AVERAGEIFS(OSA!$AD:$AD,OSA!$C:$C,$AA955,OSA!$D:$D,$AB955)," ")</f>
        <v xml:space="preserve"> </v>
      </c>
      <c r="AE955" s="42" t="str">
        <f t="shared" ca="1" si="36"/>
        <v xml:space="preserve"> </v>
      </c>
    </row>
    <row r="956" spans="27:31" x14ac:dyDescent="0.35">
      <c r="AA956" t="s">
        <v>2657</v>
      </c>
      <c r="AB956" t="s">
        <v>294</v>
      </c>
      <c r="AC956" s="46">
        <f t="shared" si="37"/>
        <v>45119</v>
      </c>
      <c r="AD956" s="47" t="str">
        <f ca="1">IFERROR(AVERAGEIFS(OSA!$AD:$AD,OSA!$C:$C,$AA956,OSA!$D:$D,$AB956)," ")</f>
        <v xml:space="preserve"> </v>
      </c>
      <c r="AE956" s="42" t="str">
        <f t="shared" ca="1" si="36"/>
        <v xml:space="preserve"> </v>
      </c>
    </row>
    <row r="957" spans="27:31" x14ac:dyDescent="0.35">
      <c r="AA957" t="s">
        <v>2657</v>
      </c>
      <c r="AB957" t="s">
        <v>405</v>
      </c>
      <c r="AC957" s="46">
        <f t="shared" si="37"/>
        <v>45119</v>
      </c>
      <c r="AD957" s="47" t="str">
        <f ca="1">IFERROR(AVERAGEIFS(OSA!$AD:$AD,OSA!$C:$C,$AA957,OSA!$D:$D,$AB957)," ")</f>
        <v xml:space="preserve"> </v>
      </c>
      <c r="AE957" s="42" t="str">
        <f t="shared" ca="1" si="36"/>
        <v xml:space="preserve"> </v>
      </c>
    </row>
    <row r="958" spans="27:31" x14ac:dyDescent="0.35">
      <c r="AA958" t="s">
        <v>2657</v>
      </c>
      <c r="AB958" t="s">
        <v>455</v>
      </c>
      <c r="AC958" s="46">
        <f t="shared" si="37"/>
        <v>45119</v>
      </c>
      <c r="AD958" s="47" t="str">
        <f ca="1">IFERROR(AVERAGEIFS(OSA!$AD:$AD,OSA!$C:$C,$AA958,OSA!$D:$D,$AB958)," ")</f>
        <v xml:space="preserve"> </v>
      </c>
      <c r="AE958" s="42" t="str">
        <f t="shared" ca="1" si="36"/>
        <v xml:space="preserve"> </v>
      </c>
    </row>
    <row r="959" spans="27:31" x14ac:dyDescent="0.35">
      <c r="AA959" t="s">
        <v>2657</v>
      </c>
      <c r="AB959" t="s">
        <v>549</v>
      </c>
      <c r="AC959" s="46">
        <f t="shared" si="37"/>
        <v>45119</v>
      </c>
      <c r="AD959" s="47" t="str">
        <f ca="1">IFERROR(AVERAGEIFS(OSA!$AD:$AD,OSA!$C:$C,$AA959,OSA!$D:$D,$AB959)," ")</f>
        <v xml:space="preserve"> </v>
      </c>
      <c r="AE959" s="42" t="str">
        <f t="shared" ca="1" si="36"/>
        <v xml:space="preserve"> </v>
      </c>
    </row>
    <row r="960" spans="27:31" x14ac:dyDescent="0.35">
      <c r="AA960" t="s">
        <v>2657</v>
      </c>
      <c r="AB960" t="s">
        <v>650</v>
      </c>
      <c r="AC960" s="46">
        <f t="shared" si="37"/>
        <v>45119</v>
      </c>
      <c r="AD960" s="47" t="str">
        <f ca="1">IFERROR(AVERAGEIFS(OSA!$AD:$AD,OSA!$C:$C,$AA960,OSA!$D:$D,$AB960)," ")</f>
        <v xml:space="preserve"> </v>
      </c>
      <c r="AE960" s="42" t="str">
        <f t="shared" ca="1" si="36"/>
        <v xml:space="preserve"> </v>
      </c>
    </row>
    <row r="961" spans="27:31" x14ac:dyDescent="0.35">
      <c r="AA961" t="s">
        <v>2657</v>
      </c>
      <c r="AB961" t="s">
        <v>694</v>
      </c>
      <c r="AC961" s="46">
        <f t="shared" si="37"/>
        <v>45119</v>
      </c>
      <c r="AD961" s="47" t="str">
        <f ca="1">IFERROR(AVERAGEIFS(OSA!$AD:$AD,OSA!$C:$C,$AA961,OSA!$D:$D,$AB961)," ")</f>
        <v xml:space="preserve"> </v>
      </c>
      <c r="AE961" s="42" t="str">
        <f t="shared" ca="1" si="36"/>
        <v xml:space="preserve"> </v>
      </c>
    </row>
    <row r="962" spans="27:31" x14ac:dyDescent="0.35">
      <c r="AA962" t="s">
        <v>2657</v>
      </c>
      <c r="AB962" t="s">
        <v>710</v>
      </c>
      <c r="AC962" s="46">
        <f t="shared" si="37"/>
        <v>45119</v>
      </c>
      <c r="AD962" s="47" t="str">
        <f ca="1">IFERROR(AVERAGEIFS(OSA!$AD:$AD,OSA!$C:$C,$AA962,OSA!$D:$D,$AB962)," ")</f>
        <v xml:space="preserve"> </v>
      </c>
      <c r="AE962" s="42" t="str">
        <f t="shared" ca="1" si="36"/>
        <v xml:space="preserve"> </v>
      </c>
    </row>
    <row r="963" spans="27:31" x14ac:dyDescent="0.35">
      <c r="AA963" t="s">
        <v>3042</v>
      </c>
      <c r="AB963" t="s">
        <v>19</v>
      </c>
      <c r="AC963" s="46">
        <f t="shared" si="37"/>
        <v>45119</v>
      </c>
      <c r="AD963" s="47" t="str">
        <f>IFERROR(AVERAGEIFS(OSA!$AD:$AD,OSA!$C:$C,$AA963,OSA!$D:$D,$AB963)," ")</f>
        <v xml:space="preserve"> </v>
      </c>
      <c r="AE963" s="42" t="str">
        <f t="shared" si="36"/>
        <v xml:space="preserve"> </v>
      </c>
    </row>
    <row r="964" spans="27:31" x14ac:dyDescent="0.35">
      <c r="AA964" t="s">
        <v>3042</v>
      </c>
      <c r="AB964" t="s">
        <v>65</v>
      </c>
      <c r="AC964" s="46">
        <f t="shared" si="37"/>
        <v>45119</v>
      </c>
      <c r="AD964" s="47" t="str">
        <f>IFERROR(AVERAGEIFS(OSA!$AD:$AD,OSA!$C:$C,$AA964,OSA!$D:$D,$AB964)," ")</f>
        <v xml:space="preserve"> </v>
      </c>
      <c r="AE964" s="42" t="str">
        <f t="shared" ref="AE964:AE1027" si="38">IFERROR(1-(AD964)," ")</f>
        <v xml:space="preserve"> </v>
      </c>
    </row>
    <row r="965" spans="27:31" x14ac:dyDescent="0.35">
      <c r="AA965" t="s">
        <v>3042</v>
      </c>
      <c r="AB965" t="s">
        <v>119</v>
      </c>
      <c r="AC965" s="46">
        <f t="shared" si="37"/>
        <v>45119</v>
      </c>
      <c r="AD965" s="47" t="str">
        <f>IFERROR(AVERAGEIFS(OSA!$AD:$AD,OSA!$C:$C,$AA965,OSA!$D:$D,$AB965)," ")</f>
        <v xml:space="preserve"> </v>
      </c>
      <c r="AE965" s="42" t="str">
        <f t="shared" si="38"/>
        <v xml:space="preserve"> </v>
      </c>
    </row>
    <row r="966" spans="27:31" x14ac:dyDescent="0.35">
      <c r="AA966" t="s">
        <v>3042</v>
      </c>
      <c r="AB966" t="s">
        <v>193</v>
      </c>
      <c r="AC966" s="46">
        <f t="shared" si="37"/>
        <v>45119</v>
      </c>
      <c r="AD966" s="47" t="str">
        <f>IFERROR(AVERAGEIFS(OSA!$AD:$AD,OSA!$C:$C,$AA966,OSA!$D:$D,$AB966)," ")</f>
        <v xml:space="preserve"> </v>
      </c>
      <c r="AE966" s="42" t="str">
        <f t="shared" si="38"/>
        <v xml:space="preserve"> </v>
      </c>
    </row>
    <row r="967" spans="27:31" x14ac:dyDescent="0.35">
      <c r="AA967" t="s">
        <v>3042</v>
      </c>
      <c r="AB967" t="s">
        <v>248</v>
      </c>
      <c r="AC967" s="46">
        <f t="shared" si="37"/>
        <v>45119</v>
      </c>
      <c r="AD967" s="47" t="str">
        <f>IFERROR(AVERAGEIFS(OSA!$AD:$AD,OSA!$C:$C,$AA967,OSA!$D:$D,$AB967)," ")</f>
        <v xml:space="preserve"> </v>
      </c>
      <c r="AE967" s="42" t="str">
        <f t="shared" si="38"/>
        <v xml:space="preserve"> </v>
      </c>
    </row>
    <row r="968" spans="27:31" x14ac:dyDescent="0.35">
      <c r="AA968" t="s">
        <v>3042</v>
      </c>
      <c r="AB968" t="s">
        <v>294</v>
      </c>
      <c r="AC968" s="46">
        <f t="shared" si="37"/>
        <v>45119</v>
      </c>
      <c r="AD968" s="47" t="str">
        <f>IFERROR(AVERAGEIFS(OSA!$AD:$AD,OSA!$C:$C,$AA968,OSA!$D:$D,$AB968)," ")</f>
        <v xml:space="preserve"> </v>
      </c>
      <c r="AE968" s="42" t="str">
        <f t="shared" si="38"/>
        <v xml:space="preserve"> </v>
      </c>
    </row>
    <row r="969" spans="27:31" x14ac:dyDescent="0.35">
      <c r="AA969" t="s">
        <v>3042</v>
      </c>
      <c r="AB969" t="s">
        <v>405</v>
      </c>
      <c r="AC969" s="46">
        <f t="shared" si="37"/>
        <v>45119</v>
      </c>
      <c r="AD969" s="47" t="str">
        <f>IFERROR(AVERAGEIFS(OSA!$AD:$AD,OSA!$C:$C,$AA969,OSA!$D:$D,$AB969)," ")</f>
        <v xml:space="preserve"> </v>
      </c>
      <c r="AE969" s="42" t="str">
        <f t="shared" si="38"/>
        <v xml:space="preserve"> </v>
      </c>
    </row>
    <row r="970" spans="27:31" x14ac:dyDescent="0.35">
      <c r="AA970" t="s">
        <v>3042</v>
      </c>
      <c r="AB970" t="s">
        <v>455</v>
      </c>
      <c r="AC970" s="46">
        <f t="shared" si="37"/>
        <v>45119</v>
      </c>
      <c r="AD970" s="47" t="str">
        <f>IFERROR(AVERAGEIFS(OSA!$AD:$AD,OSA!$C:$C,$AA970,OSA!$D:$D,$AB970)," ")</f>
        <v xml:space="preserve"> </v>
      </c>
      <c r="AE970" s="42" t="str">
        <f t="shared" si="38"/>
        <v xml:space="preserve"> </v>
      </c>
    </row>
    <row r="971" spans="27:31" x14ac:dyDescent="0.35">
      <c r="AA971" t="s">
        <v>3042</v>
      </c>
      <c r="AB971" t="s">
        <v>549</v>
      </c>
      <c r="AC971" s="46">
        <f t="shared" si="37"/>
        <v>45119</v>
      </c>
      <c r="AD971" s="47" t="str">
        <f>IFERROR(AVERAGEIFS(OSA!$AD:$AD,OSA!$C:$C,$AA971,OSA!$D:$D,$AB971)," ")</f>
        <v xml:space="preserve"> </v>
      </c>
      <c r="AE971" s="42" t="str">
        <f t="shared" si="38"/>
        <v xml:space="preserve"> </v>
      </c>
    </row>
    <row r="972" spans="27:31" x14ac:dyDescent="0.35">
      <c r="AA972" t="s">
        <v>3042</v>
      </c>
      <c r="AB972" t="s">
        <v>650</v>
      </c>
      <c r="AC972" s="46">
        <f t="shared" si="37"/>
        <v>45119</v>
      </c>
      <c r="AD972" s="47" t="str">
        <f>IFERROR(AVERAGEIFS(OSA!$AD:$AD,OSA!$C:$C,$AA972,OSA!$D:$D,$AB972)," ")</f>
        <v xml:space="preserve"> </v>
      </c>
      <c r="AE972" s="42" t="str">
        <f t="shared" si="38"/>
        <v xml:space="preserve"> </v>
      </c>
    </row>
    <row r="973" spans="27:31" x14ac:dyDescent="0.35">
      <c r="AA973" t="s">
        <v>3042</v>
      </c>
      <c r="AB973" t="s">
        <v>694</v>
      </c>
      <c r="AC973" s="46">
        <f t="shared" si="37"/>
        <v>45119</v>
      </c>
      <c r="AD973" s="47" t="str">
        <f>IFERROR(AVERAGEIFS(OSA!$AD:$AD,OSA!$C:$C,$AA973,OSA!$D:$D,$AB973)," ")</f>
        <v xml:space="preserve"> </v>
      </c>
      <c r="AE973" s="42" t="str">
        <f t="shared" si="38"/>
        <v xml:space="preserve"> </v>
      </c>
    </row>
    <row r="974" spans="27:31" x14ac:dyDescent="0.35">
      <c r="AA974" t="s">
        <v>3042</v>
      </c>
      <c r="AB974" t="s">
        <v>710</v>
      </c>
      <c r="AC974" s="46">
        <f t="shared" si="37"/>
        <v>45119</v>
      </c>
      <c r="AD974" s="47" t="str">
        <f>IFERROR(AVERAGEIFS(OSA!$AD:$AD,OSA!$C:$C,$AA974,OSA!$D:$D,$AB974)," ")</f>
        <v xml:space="preserve"> </v>
      </c>
      <c r="AE974" s="42" t="str">
        <f t="shared" si="38"/>
        <v xml:space="preserve"> </v>
      </c>
    </row>
    <row r="975" spans="27:31" x14ac:dyDescent="0.35">
      <c r="AA975" t="s">
        <v>2329</v>
      </c>
      <c r="AB975" t="s">
        <v>19</v>
      </c>
      <c r="AC975" s="46">
        <f t="shared" si="37"/>
        <v>45119</v>
      </c>
      <c r="AD975" s="47" t="str">
        <f>IFERROR(AVERAGEIFS(OSA!$AD:$AD,OSA!$C:$C,$AA975,OSA!$D:$D,$AB975)," ")</f>
        <v xml:space="preserve"> </v>
      </c>
      <c r="AE975" s="42" t="str">
        <f t="shared" si="38"/>
        <v xml:space="preserve"> </v>
      </c>
    </row>
    <row r="976" spans="27:31" x14ac:dyDescent="0.35">
      <c r="AA976" t="s">
        <v>2329</v>
      </c>
      <c r="AB976" t="s">
        <v>65</v>
      </c>
      <c r="AC976" s="46">
        <f t="shared" si="37"/>
        <v>45119</v>
      </c>
      <c r="AD976" s="47" t="str">
        <f>IFERROR(AVERAGEIFS(OSA!$AD:$AD,OSA!$C:$C,$AA976,OSA!$D:$D,$AB976)," ")</f>
        <v xml:space="preserve"> </v>
      </c>
      <c r="AE976" s="42" t="str">
        <f t="shared" si="38"/>
        <v xml:space="preserve"> </v>
      </c>
    </row>
    <row r="977" spans="27:31" x14ac:dyDescent="0.35">
      <c r="AA977" t="s">
        <v>2329</v>
      </c>
      <c r="AB977" t="s">
        <v>119</v>
      </c>
      <c r="AC977" s="46">
        <f t="shared" si="37"/>
        <v>45119</v>
      </c>
      <c r="AD977" s="47" t="str">
        <f>IFERROR(AVERAGEIFS(OSA!$AD:$AD,OSA!$C:$C,$AA977,OSA!$D:$D,$AB977)," ")</f>
        <v xml:space="preserve"> </v>
      </c>
      <c r="AE977" s="42" t="str">
        <f t="shared" si="38"/>
        <v xml:space="preserve"> </v>
      </c>
    </row>
    <row r="978" spans="27:31" x14ac:dyDescent="0.35">
      <c r="AA978" t="s">
        <v>2329</v>
      </c>
      <c r="AB978" t="s">
        <v>193</v>
      </c>
      <c r="AC978" s="46">
        <f t="shared" si="37"/>
        <v>45119</v>
      </c>
      <c r="AD978" s="47" t="str">
        <f>IFERROR(AVERAGEIFS(OSA!$AD:$AD,OSA!$C:$C,$AA978,OSA!$D:$D,$AB978)," ")</f>
        <v xml:space="preserve"> </v>
      </c>
      <c r="AE978" s="42" t="str">
        <f t="shared" si="38"/>
        <v xml:space="preserve"> </v>
      </c>
    </row>
    <row r="979" spans="27:31" x14ac:dyDescent="0.35">
      <c r="AA979" t="s">
        <v>2329</v>
      </c>
      <c r="AB979" t="s">
        <v>248</v>
      </c>
      <c r="AC979" s="46">
        <f t="shared" si="37"/>
        <v>45119</v>
      </c>
      <c r="AD979" s="47" t="str">
        <f>IFERROR(AVERAGEIFS(OSA!$AD:$AD,OSA!$C:$C,$AA979,OSA!$D:$D,$AB979)," ")</f>
        <v xml:space="preserve"> </v>
      </c>
      <c r="AE979" s="42" t="str">
        <f t="shared" si="38"/>
        <v xml:space="preserve"> </v>
      </c>
    </row>
    <row r="980" spans="27:31" x14ac:dyDescent="0.35">
      <c r="AA980" t="s">
        <v>2329</v>
      </c>
      <c r="AB980" t="s">
        <v>294</v>
      </c>
      <c r="AC980" s="46">
        <f t="shared" si="37"/>
        <v>45119</v>
      </c>
      <c r="AD980" s="47" t="str">
        <f>IFERROR(AVERAGEIFS(OSA!$AD:$AD,OSA!$C:$C,$AA980,OSA!$D:$D,$AB980)," ")</f>
        <v xml:space="preserve"> </v>
      </c>
      <c r="AE980" s="42" t="str">
        <f t="shared" si="38"/>
        <v xml:space="preserve"> </v>
      </c>
    </row>
    <row r="981" spans="27:31" x14ac:dyDescent="0.35">
      <c r="AA981" t="s">
        <v>2329</v>
      </c>
      <c r="AB981" t="s">
        <v>405</v>
      </c>
      <c r="AC981" s="46">
        <f t="shared" si="37"/>
        <v>45119</v>
      </c>
      <c r="AD981" s="47" t="str">
        <f>IFERROR(AVERAGEIFS(OSA!$AD:$AD,OSA!$C:$C,$AA981,OSA!$D:$D,$AB981)," ")</f>
        <v xml:space="preserve"> </v>
      </c>
      <c r="AE981" s="42" t="str">
        <f t="shared" si="38"/>
        <v xml:space="preserve"> </v>
      </c>
    </row>
    <row r="982" spans="27:31" x14ac:dyDescent="0.35">
      <c r="AA982" t="s">
        <v>2329</v>
      </c>
      <c r="AB982" t="s">
        <v>455</v>
      </c>
      <c r="AC982" s="46">
        <f t="shared" si="37"/>
        <v>45119</v>
      </c>
      <c r="AD982" s="47" t="str">
        <f>IFERROR(AVERAGEIFS(OSA!$AD:$AD,OSA!$C:$C,$AA982,OSA!$D:$D,$AB982)," ")</f>
        <v xml:space="preserve"> </v>
      </c>
      <c r="AE982" s="42" t="str">
        <f t="shared" si="38"/>
        <v xml:space="preserve"> </v>
      </c>
    </row>
    <row r="983" spans="27:31" x14ac:dyDescent="0.35">
      <c r="AA983" t="s">
        <v>2329</v>
      </c>
      <c r="AB983" t="s">
        <v>549</v>
      </c>
      <c r="AC983" s="46">
        <f t="shared" si="37"/>
        <v>45119</v>
      </c>
      <c r="AD983" s="47" t="str">
        <f>IFERROR(AVERAGEIFS(OSA!$AD:$AD,OSA!$C:$C,$AA983,OSA!$D:$D,$AB983)," ")</f>
        <v xml:space="preserve"> </v>
      </c>
      <c r="AE983" s="42" t="str">
        <f t="shared" si="38"/>
        <v xml:space="preserve"> </v>
      </c>
    </row>
    <row r="984" spans="27:31" x14ac:dyDescent="0.35">
      <c r="AA984" t="s">
        <v>2329</v>
      </c>
      <c r="AB984" t="s">
        <v>650</v>
      </c>
      <c r="AC984" s="46">
        <f t="shared" ref="AC984:AC1047" si="39">AC900+1</f>
        <v>45119</v>
      </c>
      <c r="AD984" s="47" t="str">
        <f>IFERROR(AVERAGEIFS(OSA!$AD:$AD,OSA!$C:$C,$AA984,OSA!$D:$D,$AB984)," ")</f>
        <v xml:space="preserve"> </v>
      </c>
      <c r="AE984" s="42" t="str">
        <f t="shared" si="38"/>
        <v xml:space="preserve"> </v>
      </c>
    </row>
    <row r="985" spans="27:31" x14ac:dyDescent="0.35">
      <c r="AA985" t="s">
        <v>2329</v>
      </c>
      <c r="AB985" t="s">
        <v>694</v>
      </c>
      <c r="AC985" s="46">
        <f t="shared" si="39"/>
        <v>45119</v>
      </c>
      <c r="AD985" s="47" t="str">
        <f>IFERROR(AVERAGEIFS(OSA!$AD:$AD,OSA!$C:$C,$AA985,OSA!$D:$D,$AB985)," ")</f>
        <v xml:space="preserve"> </v>
      </c>
      <c r="AE985" s="42" t="str">
        <f t="shared" si="38"/>
        <v xml:space="preserve"> </v>
      </c>
    </row>
    <row r="986" spans="27:31" x14ac:dyDescent="0.35">
      <c r="AA986" t="s">
        <v>2329</v>
      </c>
      <c r="AB986" t="s">
        <v>710</v>
      </c>
      <c r="AC986" s="46">
        <f t="shared" si="39"/>
        <v>45119</v>
      </c>
      <c r="AD986" s="47" t="str">
        <f>IFERROR(AVERAGEIFS(OSA!$AD:$AD,OSA!$C:$C,$AA986,OSA!$D:$D,$AB986)," ")</f>
        <v xml:space="preserve"> </v>
      </c>
      <c r="AE986" s="42" t="str">
        <f t="shared" si="38"/>
        <v xml:space="preserve"> </v>
      </c>
    </row>
    <row r="987" spans="27:31" x14ac:dyDescent="0.35">
      <c r="AA987" t="s">
        <v>806</v>
      </c>
      <c r="AB987" t="s">
        <v>19</v>
      </c>
      <c r="AC987" s="46">
        <f t="shared" si="39"/>
        <v>45119</v>
      </c>
      <c r="AD987" s="47" t="str">
        <f>IFERROR(AVERAGEIFS(OSA!$AD:$AD,OSA!$C:$C,$AA987,OSA!$D:$D,$AB987)," ")</f>
        <v xml:space="preserve"> </v>
      </c>
      <c r="AE987" s="42" t="str">
        <f t="shared" si="38"/>
        <v xml:space="preserve"> </v>
      </c>
    </row>
    <row r="988" spans="27:31" x14ac:dyDescent="0.35">
      <c r="AA988" t="s">
        <v>806</v>
      </c>
      <c r="AB988" t="s">
        <v>65</v>
      </c>
      <c r="AC988" s="46">
        <f t="shared" si="39"/>
        <v>45119</v>
      </c>
      <c r="AD988" s="47" t="str">
        <f>IFERROR(AVERAGEIFS(OSA!$AD:$AD,OSA!$C:$C,$AA988,OSA!$D:$D,$AB988)," ")</f>
        <v xml:space="preserve"> </v>
      </c>
      <c r="AE988" s="42" t="str">
        <f t="shared" si="38"/>
        <v xml:space="preserve"> </v>
      </c>
    </row>
    <row r="989" spans="27:31" x14ac:dyDescent="0.35">
      <c r="AA989" t="s">
        <v>806</v>
      </c>
      <c r="AB989" t="s">
        <v>119</v>
      </c>
      <c r="AC989" s="46">
        <f t="shared" si="39"/>
        <v>45119</v>
      </c>
      <c r="AD989" s="47" t="str">
        <f>IFERROR(AVERAGEIFS(OSA!$AD:$AD,OSA!$C:$C,$AA989,OSA!$D:$D,$AB989)," ")</f>
        <v xml:space="preserve"> </v>
      </c>
      <c r="AE989" s="42" t="str">
        <f t="shared" si="38"/>
        <v xml:space="preserve"> </v>
      </c>
    </row>
    <row r="990" spans="27:31" x14ac:dyDescent="0.35">
      <c r="AA990" t="s">
        <v>806</v>
      </c>
      <c r="AB990" t="s">
        <v>193</v>
      </c>
      <c r="AC990" s="46">
        <f t="shared" si="39"/>
        <v>45119</v>
      </c>
      <c r="AD990" s="47" t="str">
        <f>IFERROR(AVERAGEIFS(OSA!$AD:$AD,OSA!$C:$C,$AA990,OSA!$D:$D,$AB990)," ")</f>
        <v xml:space="preserve"> </v>
      </c>
      <c r="AE990" s="42" t="str">
        <f t="shared" si="38"/>
        <v xml:space="preserve"> </v>
      </c>
    </row>
    <row r="991" spans="27:31" x14ac:dyDescent="0.35">
      <c r="AA991" t="s">
        <v>806</v>
      </c>
      <c r="AB991" t="s">
        <v>248</v>
      </c>
      <c r="AC991" s="46">
        <f t="shared" si="39"/>
        <v>45119</v>
      </c>
      <c r="AD991" s="47" t="str">
        <f>IFERROR(AVERAGEIFS(OSA!$AD:$AD,OSA!$C:$C,$AA991,OSA!$D:$D,$AB991)," ")</f>
        <v xml:space="preserve"> </v>
      </c>
      <c r="AE991" s="42" t="str">
        <f t="shared" si="38"/>
        <v xml:space="preserve"> </v>
      </c>
    </row>
    <row r="992" spans="27:31" x14ac:dyDescent="0.35">
      <c r="AA992" t="s">
        <v>806</v>
      </c>
      <c r="AB992" t="s">
        <v>294</v>
      </c>
      <c r="AC992" s="46">
        <f t="shared" si="39"/>
        <v>45119</v>
      </c>
      <c r="AD992" s="47" t="str">
        <f>IFERROR(AVERAGEIFS(OSA!$AD:$AD,OSA!$C:$C,$AA992,OSA!$D:$D,$AB992)," ")</f>
        <v xml:space="preserve"> </v>
      </c>
      <c r="AE992" s="42" t="str">
        <f t="shared" si="38"/>
        <v xml:space="preserve"> </v>
      </c>
    </row>
    <row r="993" spans="27:31" x14ac:dyDescent="0.35">
      <c r="AA993" t="s">
        <v>806</v>
      </c>
      <c r="AB993" t="s">
        <v>405</v>
      </c>
      <c r="AC993" s="46">
        <f t="shared" si="39"/>
        <v>45119</v>
      </c>
      <c r="AD993" s="47" t="str">
        <f>IFERROR(AVERAGEIFS(OSA!$AD:$AD,OSA!$C:$C,$AA993,OSA!$D:$D,$AB993)," ")</f>
        <v xml:space="preserve"> </v>
      </c>
      <c r="AE993" s="42" t="str">
        <f t="shared" si="38"/>
        <v xml:space="preserve"> </v>
      </c>
    </row>
    <row r="994" spans="27:31" x14ac:dyDescent="0.35">
      <c r="AA994" t="s">
        <v>806</v>
      </c>
      <c r="AB994" t="s">
        <v>455</v>
      </c>
      <c r="AC994" s="46">
        <f t="shared" si="39"/>
        <v>45119</v>
      </c>
      <c r="AD994" s="47" t="str">
        <f>IFERROR(AVERAGEIFS(OSA!$AD:$AD,OSA!$C:$C,$AA994,OSA!$D:$D,$AB994)," ")</f>
        <v xml:space="preserve"> </v>
      </c>
      <c r="AE994" s="42" t="str">
        <f t="shared" si="38"/>
        <v xml:space="preserve"> </v>
      </c>
    </row>
    <row r="995" spans="27:31" x14ac:dyDescent="0.35">
      <c r="AA995" t="s">
        <v>806</v>
      </c>
      <c r="AB995" t="s">
        <v>549</v>
      </c>
      <c r="AC995" s="46">
        <f t="shared" si="39"/>
        <v>45119</v>
      </c>
      <c r="AD995" s="47" t="str">
        <f>IFERROR(AVERAGEIFS(OSA!$AD:$AD,OSA!$C:$C,$AA995,OSA!$D:$D,$AB995)," ")</f>
        <v xml:space="preserve"> </v>
      </c>
      <c r="AE995" s="42" t="str">
        <f t="shared" si="38"/>
        <v xml:space="preserve"> </v>
      </c>
    </row>
    <row r="996" spans="27:31" x14ac:dyDescent="0.35">
      <c r="AA996" t="s">
        <v>806</v>
      </c>
      <c r="AB996" t="s">
        <v>650</v>
      </c>
      <c r="AC996" s="46">
        <f t="shared" si="39"/>
        <v>45119</v>
      </c>
      <c r="AD996" s="47" t="str">
        <f>IFERROR(AVERAGEIFS(OSA!$AD:$AD,OSA!$C:$C,$AA996,OSA!$D:$D,$AB996)," ")</f>
        <v xml:space="preserve"> </v>
      </c>
      <c r="AE996" s="42" t="str">
        <f t="shared" si="38"/>
        <v xml:space="preserve"> </v>
      </c>
    </row>
    <row r="997" spans="27:31" x14ac:dyDescent="0.35">
      <c r="AA997" t="s">
        <v>806</v>
      </c>
      <c r="AB997" t="s">
        <v>694</v>
      </c>
      <c r="AC997" s="46">
        <f t="shared" si="39"/>
        <v>45119</v>
      </c>
      <c r="AD997" s="47" t="str">
        <f>IFERROR(AVERAGEIFS(OSA!$AD:$AD,OSA!$C:$C,$AA997,OSA!$D:$D,$AB997)," ")</f>
        <v xml:space="preserve"> </v>
      </c>
      <c r="AE997" s="42" t="str">
        <f t="shared" si="38"/>
        <v xml:space="preserve"> </v>
      </c>
    </row>
    <row r="998" spans="27:31" x14ac:dyDescent="0.35">
      <c r="AA998" t="s">
        <v>806</v>
      </c>
      <c r="AB998" t="s">
        <v>710</v>
      </c>
      <c r="AC998" s="46">
        <f t="shared" si="39"/>
        <v>45119</v>
      </c>
      <c r="AD998" s="47" t="str">
        <f>IFERROR(AVERAGEIFS(OSA!$AD:$AD,OSA!$C:$C,$AA998,OSA!$D:$D,$AB998)," ")</f>
        <v xml:space="preserve"> </v>
      </c>
      <c r="AE998" s="42" t="str">
        <f t="shared" si="38"/>
        <v xml:space="preserve"> </v>
      </c>
    </row>
    <row r="999" spans="27:31" x14ac:dyDescent="0.35">
      <c r="AA999" t="s">
        <v>2517</v>
      </c>
      <c r="AB999" t="s">
        <v>19</v>
      </c>
      <c r="AC999" s="46">
        <f t="shared" si="39"/>
        <v>45119</v>
      </c>
      <c r="AD999" s="47" t="str">
        <f>IFERROR(AVERAGEIFS(OSA!$AD:$AD,OSA!$C:$C,$AA999,OSA!$D:$D,$AB999)," ")</f>
        <v xml:space="preserve"> </v>
      </c>
      <c r="AE999" s="42" t="str">
        <f t="shared" si="38"/>
        <v xml:space="preserve"> </v>
      </c>
    </row>
    <row r="1000" spans="27:31" x14ac:dyDescent="0.35">
      <c r="AA1000" t="s">
        <v>2517</v>
      </c>
      <c r="AB1000" t="s">
        <v>65</v>
      </c>
      <c r="AC1000" s="46">
        <f t="shared" si="39"/>
        <v>45119</v>
      </c>
      <c r="AD1000" s="47" t="str">
        <f>IFERROR(AVERAGEIFS(OSA!$AD:$AD,OSA!$C:$C,$AA1000,OSA!$D:$D,$AB1000)," ")</f>
        <v xml:space="preserve"> </v>
      </c>
      <c r="AE1000" s="42" t="str">
        <f t="shared" si="38"/>
        <v xml:space="preserve"> </v>
      </c>
    </row>
    <row r="1001" spans="27:31" x14ac:dyDescent="0.35">
      <c r="AA1001" t="s">
        <v>2517</v>
      </c>
      <c r="AB1001" t="s">
        <v>119</v>
      </c>
      <c r="AC1001" s="46">
        <f t="shared" si="39"/>
        <v>45119</v>
      </c>
      <c r="AD1001" s="47" t="str">
        <f>IFERROR(AVERAGEIFS(OSA!$AD:$AD,OSA!$C:$C,$AA1001,OSA!$D:$D,$AB1001)," ")</f>
        <v xml:space="preserve"> </v>
      </c>
      <c r="AE1001" s="42" t="str">
        <f t="shared" si="38"/>
        <v xml:space="preserve"> </v>
      </c>
    </row>
    <row r="1002" spans="27:31" x14ac:dyDescent="0.35">
      <c r="AA1002" t="s">
        <v>2517</v>
      </c>
      <c r="AB1002" t="s">
        <v>193</v>
      </c>
      <c r="AC1002" s="46">
        <f t="shared" si="39"/>
        <v>45119</v>
      </c>
      <c r="AD1002" s="47" t="str">
        <f>IFERROR(AVERAGEIFS(OSA!$AD:$AD,OSA!$C:$C,$AA1002,OSA!$D:$D,$AB1002)," ")</f>
        <v xml:space="preserve"> </v>
      </c>
      <c r="AE1002" s="42" t="str">
        <f t="shared" si="38"/>
        <v xml:space="preserve"> </v>
      </c>
    </row>
    <row r="1003" spans="27:31" x14ac:dyDescent="0.35">
      <c r="AA1003" t="s">
        <v>2517</v>
      </c>
      <c r="AB1003" t="s">
        <v>248</v>
      </c>
      <c r="AC1003" s="46">
        <f t="shared" si="39"/>
        <v>45119</v>
      </c>
      <c r="AD1003" s="47" t="str">
        <f>IFERROR(AVERAGEIFS(OSA!$AD:$AD,OSA!$C:$C,$AA1003,OSA!$D:$D,$AB1003)," ")</f>
        <v xml:space="preserve"> </v>
      </c>
      <c r="AE1003" s="42" t="str">
        <f t="shared" si="38"/>
        <v xml:space="preserve"> </v>
      </c>
    </row>
    <row r="1004" spans="27:31" x14ac:dyDescent="0.35">
      <c r="AA1004" t="s">
        <v>2517</v>
      </c>
      <c r="AB1004" t="s">
        <v>294</v>
      </c>
      <c r="AC1004" s="46">
        <f t="shared" si="39"/>
        <v>45119</v>
      </c>
      <c r="AD1004" s="47" t="str">
        <f>IFERROR(AVERAGEIFS(OSA!$AD:$AD,OSA!$C:$C,$AA1004,OSA!$D:$D,$AB1004)," ")</f>
        <v xml:space="preserve"> </v>
      </c>
      <c r="AE1004" s="42" t="str">
        <f t="shared" si="38"/>
        <v xml:space="preserve"> </v>
      </c>
    </row>
    <row r="1005" spans="27:31" x14ac:dyDescent="0.35">
      <c r="AA1005" t="s">
        <v>2517</v>
      </c>
      <c r="AB1005" t="s">
        <v>405</v>
      </c>
      <c r="AC1005" s="46">
        <f t="shared" si="39"/>
        <v>45119</v>
      </c>
      <c r="AD1005" s="47" t="str">
        <f>IFERROR(AVERAGEIFS(OSA!$AD:$AD,OSA!$C:$C,$AA1005,OSA!$D:$D,$AB1005)," ")</f>
        <v xml:space="preserve"> </v>
      </c>
      <c r="AE1005" s="42" t="str">
        <f t="shared" si="38"/>
        <v xml:space="preserve"> </v>
      </c>
    </row>
    <row r="1006" spans="27:31" x14ac:dyDescent="0.35">
      <c r="AA1006" t="s">
        <v>2517</v>
      </c>
      <c r="AB1006" t="s">
        <v>455</v>
      </c>
      <c r="AC1006" s="46">
        <f t="shared" si="39"/>
        <v>45119</v>
      </c>
      <c r="AD1006" s="47" t="str">
        <f>IFERROR(AVERAGEIFS(OSA!$AD:$AD,OSA!$C:$C,$AA1006,OSA!$D:$D,$AB1006)," ")</f>
        <v xml:space="preserve"> </v>
      </c>
      <c r="AE1006" s="42" t="str">
        <f t="shared" si="38"/>
        <v xml:space="preserve"> </v>
      </c>
    </row>
    <row r="1007" spans="27:31" x14ac:dyDescent="0.35">
      <c r="AA1007" t="s">
        <v>2517</v>
      </c>
      <c r="AB1007" t="s">
        <v>549</v>
      </c>
      <c r="AC1007" s="46">
        <f t="shared" si="39"/>
        <v>45119</v>
      </c>
      <c r="AD1007" s="47" t="str">
        <f>IFERROR(AVERAGEIFS(OSA!$AD:$AD,OSA!$C:$C,$AA1007,OSA!$D:$D,$AB1007)," ")</f>
        <v xml:space="preserve"> </v>
      </c>
      <c r="AE1007" s="42" t="str">
        <f t="shared" si="38"/>
        <v xml:space="preserve"> </v>
      </c>
    </row>
    <row r="1008" spans="27:31" x14ac:dyDescent="0.35">
      <c r="AA1008" t="s">
        <v>2517</v>
      </c>
      <c r="AB1008" t="s">
        <v>650</v>
      </c>
      <c r="AC1008" s="46">
        <f t="shared" si="39"/>
        <v>45119</v>
      </c>
      <c r="AD1008" s="47" t="str">
        <f>IFERROR(AVERAGEIFS(OSA!$AD:$AD,OSA!$C:$C,$AA1008,OSA!$D:$D,$AB1008)," ")</f>
        <v xml:space="preserve"> </v>
      </c>
      <c r="AE1008" s="42" t="str">
        <f t="shared" si="38"/>
        <v xml:space="preserve"> </v>
      </c>
    </row>
    <row r="1009" spans="27:31" x14ac:dyDescent="0.35">
      <c r="AA1009" t="s">
        <v>2517</v>
      </c>
      <c r="AB1009" t="s">
        <v>694</v>
      </c>
      <c r="AC1009" s="46">
        <f t="shared" si="39"/>
        <v>45119</v>
      </c>
      <c r="AD1009" s="47" t="str">
        <f>IFERROR(AVERAGEIFS(OSA!$AD:$AD,OSA!$C:$C,$AA1009,OSA!$D:$D,$AB1009)," ")</f>
        <v xml:space="preserve"> </v>
      </c>
      <c r="AE1009" s="42" t="str">
        <f t="shared" si="38"/>
        <v xml:space="preserve"> </v>
      </c>
    </row>
    <row r="1010" spans="27:31" x14ac:dyDescent="0.35">
      <c r="AA1010" t="s">
        <v>2517</v>
      </c>
      <c r="AB1010" t="s">
        <v>710</v>
      </c>
      <c r="AC1010" s="46">
        <f t="shared" si="39"/>
        <v>45119</v>
      </c>
      <c r="AD1010" s="47" t="str">
        <f>IFERROR(AVERAGEIFS(OSA!$AD:$AD,OSA!$C:$C,$AA1010,OSA!$D:$D,$AB1010)," ")</f>
        <v xml:space="preserve"> </v>
      </c>
      <c r="AE1010" s="42" t="str">
        <f t="shared" si="38"/>
        <v xml:space="preserve"> </v>
      </c>
    </row>
    <row r="1011" spans="27:31" x14ac:dyDescent="0.35">
      <c r="AA1011" t="s">
        <v>1648</v>
      </c>
      <c r="AB1011" t="s">
        <v>19</v>
      </c>
      <c r="AC1011" s="46">
        <f t="shared" si="39"/>
        <v>45120</v>
      </c>
      <c r="AD1011" s="47" t="str">
        <f>IFERROR(AVERAGEIFS(OSA!$AE:$AE,OSA!$C:$C,$AA1011,OSA!$D:$D,$AB1011)," ")</f>
        <v xml:space="preserve"> </v>
      </c>
      <c r="AE1011" s="42" t="str">
        <f t="shared" si="38"/>
        <v xml:space="preserve"> </v>
      </c>
    </row>
    <row r="1012" spans="27:31" x14ac:dyDescent="0.35">
      <c r="AA1012" t="s">
        <v>1648</v>
      </c>
      <c r="AB1012" t="s">
        <v>65</v>
      </c>
      <c r="AC1012" s="46">
        <f t="shared" si="39"/>
        <v>45120</v>
      </c>
      <c r="AD1012" s="47" t="str">
        <f>IFERROR(AVERAGEIFS(OSA!$AE:$AE,OSA!$C:$C,$AA1012,OSA!$D:$D,$AB1012)," ")</f>
        <v xml:space="preserve"> </v>
      </c>
      <c r="AE1012" s="42" t="str">
        <f t="shared" si="38"/>
        <v xml:space="preserve"> </v>
      </c>
    </row>
    <row r="1013" spans="27:31" x14ac:dyDescent="0.35">
      <c r="AA1013" t="s">
        <v>1648</v>
      </c>
      <c r="AB1013" t="s">
        <v>119</v>
      </c>
      <c r="AC1013" s="46">
        <f t="shared" si="39"/>
        <v>45120</v>
      </c>
      <c r="AD1013" s="47" t="str">
        <f>IFERROR(AVERAGEIFS(OSA!$AE:$AE,OSA!$C:$C,$AA1013,OSA!$D:$D,$AB1013)," ")</f>
        <v xml:space="preserve"> </v>
      </c>
      <c r="AE1013" s="42" t="str">
        <f t="shared" si="38"/>
        <v xml:space="preserve"> </v>
      </c>
    </row>
    <row r="1014" spans="27:31" x14ac:dyDescent="0.35">
      <c r="AA1014" t="s">
        <v>1648</v>
      </c>
      <c r="AB1014" t="s">
        <v>193</v>
      </c>
      <c r="AC1014" s="46">
        <f t="shared" si="39"/>
        <v>45120</v>
      </c>
      <c r="AD1014" s="47" t="str">
        <f>IFERROR(AVERAGEIFS(OSA!$AE:$AE,OSA!$C:$C,$AA1014,OSA!$D:$D,$AB1014)," ")</f>
        <v xml:space="preserve"> </v>
      </c>
      <c r="AE1014" s="42" t="str">
        <f t="shared" si="38"/>
        <v xml:space="preserve"> </v>
      </c>
    </row>
    <row r="1015" spans="27:31" x14ac:dyDescent="0.35">
      <c r="AA1015" t="s">
        <v>1648</v>
      </c>
      <c r="AB1015" t="s">
        <v>248</v>
      </c>
      <c r="AC1015" s="46">
        <f t="shared" si="39"/>
        <v>45120</v>
      </c>
      <c r="AD1015" s="47" t="str">
        <f>IFERROR(AVERAGEIFS(OSA!$AE:$AE,OSA!$C:$C,$AA1015,OSA!$D:$D,$AB1015)," ")</f>
        <v xml:space="preserve"> </v>
      </c>
      <c r="AE1015" s="42" t="str">
        <f t="shared" si="38"/>
        <v xml:space="preserve"> </v>
      </c>
    </row>
    <row r="1016" spans="27:31" x14ac:dyDescent="0.35">
      <c r="AA1016" t="s">
        <v>1648</v>
      </c>
      <c r="AB1016" t="s">
        <v>294</v>
      </c>
      <c r="AC1016" s="46">
        <f t="shared" si="39"/>
        <v>45120</v>
      </c>
      <c r="AD1016" s="47" t="str">
        <f>IFERROR(AVERAGEIFS(OSA!$AE:$AE,OSA!$C:$C,$AA1016,OSA!$D:$D,$AB1016)," ")</f>
        <v xml:space="preserve"> </v>
      </c>
      <c r="AE1016" s="42" t="str">
        <f t="shared" si="38"/>
        <v xml:space="preserve"> </v>
      </c>
    </row>
    <row r="1017" spans="27:31" x14ac:dyDescent="0.35">
      <c r="AA1017" t="s">
        <v>1648</v>
      </c>
      <c r="AB1017" t="s">
        <v>405</v>
      </c>
      <c r="AC1017" s="46">
        <f t="shared" si="39"/>
        <v>45120</v>
      </c>
      <c r="AD1017" s="47" t="str">
        <f>IFERROR(AVERAGEIFS(OSA!$AE:$AE,OSA!$C:$C,$AA1017,OSA!$D:$D,$AB1017)," ")</f>
        <v xml:space="preserve"> </v>
      </c>
      <c r="AE1017" s="42" t="str">
        <f t="shared" si="38"/>
        <v xml:space="preserve"> </v>
      </c>
    </row>
    <row r="1018" spans="27:31" x14ac:dyDescent="0.35">
      <c r="AA1018" t="s">
        <v>1648</v>
      </c>
      <c r="AB1018" t="s">
        <v>455</v>
      </c>
      <c r="AC1018" s="46">
        <f t="shared" si="39"/>
        <v>45120</v>
      </c>
      <c r="AD1018" s="47" t="str">
        <f>IFERROR(AVERAGEIFS(OSA!$AE:$AE,OSA!$C:$C,$AA1018,OSA!$D:$D,$AB1018)," ")</f>
        <v xml:space="preserve"> </v>
      </c>
      <c r="AE1018" s="42" t="str">
        <f t="shared" si="38"/>
        <v xml:space="preserve"> </v>
      </c>
    </row>
    <row r="1019" spans="27:31" x14ac:dyDescent="0.35">
      <c r="AA1019" t="s">
        <v>1648</v>
      </c>
      <c r="AB1019" t="s">
        <v>549</v>
      </c>
      <c r="AC1019" s="46">
        <f t="shared" si="39"/>
        <v>45120</v>
      </c>
      <c r="AD1019" s="47" t="str">
        <f>IFERROR(AVERAGEIFS(OSA!$AE:$AE,OSA!$C:$C,$AA1019,OSA!$D:$D,$AB1019)," ")</f>
        <v xml:space="preserve"> </v>
      </c>
      <c r="AE1019" s="42" t="str">
        <f t="shared" si="38"/>
        <v xml:space="preserve"> </v>
      </c>
    </row>
    <row r="1020" spans="27:31" x14ac:dyDescent="0.35">
      <c r="AA1020" t="s">
        <v>1648</v>
      </c>
      <c r="AB1020" t="s">
        <v>650</v>
      </c>
      <c r="AC1020" s="46">
        <f t="shared" si="39"/>
        <v>45120</v>
      </c>
      <c r="AD1020" s="47" t="str">
        <f>IFERROR(AVERAGEIFS(OSA!$AE:$AE,OSA!$C:$C,$AA1020,OSA!$D:$D,$AB1020)," ")</f>
        <v xml:space="preserve"> </v>
      </c>
      <c r="AE1020" s="42" t="str">
        <f t="shared" si="38"/>
        <v xml:space="preserve"> </v>
      </c>
    </row>
    <row r="1021" spans="27:31" x14ac:dyDescent="0.35">
      <c r="AA1021" t="s">
        <v>1648</v>
      </c>
      <c r="AB1021" t="s">
        <v>694</v>
      </c>
      <c r="AC1021" s="46">
        <f t="shared" si="39"/>
        <v>45120</v>
      </c>
      <c r="AD1021" s="47" t="str">
        <f>IFERROR(AVERAGEIFS(OSA!$AE:$AE,OSA!$C:$C,$AA1021,OSA!$D:$D,$AB1021)," ")</f>
        <v xml:space="preserve"> </v>
      </c>
      <c r="AE1021" s="42" t="str">
        <f t="shared" si="38"/>
        <v xml:space="preserve"> </v>
      </c>
    </row>
    <row r="1022" spans="27:31" x14ac:dyDescent="0.35">
      <c r="AA1022" t="s">
        <v>1648</v>
      </c>
      <c r="AB1022" t="s">
        <v>710</v>
      </c>
      <c r="AC1022" s="46">
        <f t="shared" si="39"/>
        <v>45120</v>
      </c>
      <c r="AD1022" s="47" t="str">
        <f>IFERROR(AVERAGEIFS(OSA!$AE:$AE,OSA!$C:$C,$AA1022,OSA!$D:$D,$AB1022)," ")</f>
        <v xml:space="preserve"> </v>
      </c>
      <c r="AE1022" s="42" t="str">
        <f t="shared" si="38"/>
        <v xml:space="preserve"> </v>
      </c>
    </row>
    <row r="1023" spans="27:31" x14ac:dyDescent="0.35">
      <c r="AA1023" t="s">
        <v>2305</v>
      </c>
      <c r="AB1023" t="s">
        <v>19</v>
      </c>
      <c r="AC1023" s="46">
        <f t="shared" si="39"/>
        <v>45120</v>
      </c>
      <c r="AD1023" s="47" t="str">
        <f>IFERROR(AVERAGEIFS(OSA!$AE:$AE,OSA!$C:$C,$AA1023,OSA!$D:$D,$AB1023)," ")</f>
        <v xml:space="preserve"> </v>
      </c>
      <c r="AE1023" s="42" t="str">
        <f t="shared" si="38"/>
        <v xml:space="preserve"> </v>
      </c>
    </row>
    <row r="1024" spans="27:31" x14ac:dyDescent="0.35">
      <c r="AA1024" t="s">
        <v>2305</v>
      </c>
      <c r="AB1024" t="s">
        <v>65</v>
      </c>
      <c r="AC1024" s="46">
        <f t="shared" si="39"/>
        <v>45120</v>
      </c>
      <c r="AD1024" s="47" t="str">
        <f>IFERROR(AVERAGEIFS(OSA!$AE:$AE,OSA!$C:$C,$AA1024,OSA!$D:$D,$AB1024)," ")</f>
        <v xml:space="preserve"> </v>
      </c>
      <c r="AE1024" s="42" t="str">
        <f t="shared" si="38"/>
        <v xml:space="preserve"> </v>
      </c>
    </row>
    <row r="1025" spans="27:31" x14ac:dyDescent="0.35">
      <c r="AA1025" t="s">
        <v>2305</v>
      </c>
      <c r="AB1025" t="s">
        <v>119</v>
      </c>
      <c r="AC1025" s="46">
        <f t="shared" si="39"/>
        <v>45120</v>
      </c>
      <c r="AD1025" s="47" t="str">
        <f>IFERROR(AVERAGEIFS(OSA!$AE:$AE,OSA!$C:$C,$AA1025,OSA!$D:$D,$AB1025)," ")</f>
        <v xml:space="preserve"> </v>
      </c>
      <c r="AE1025" s="42" t="str">
        <f t="shared" si="38"/>
        <v xml:space="preserve"> </v>
      </c>
    </row>
    <row r="1026" spans="27:31" x14ac:dyDescent="0.35">
      <c r="AA1026" t="s">
        <v>2305</v>
      </c>
      <c r="AB1026" t="s">
        <v>193</v>
      </c>
      <c r="AC1026" s="46">
        <f t="shared" si="39"/>
        <v>45120</v>
      </c>
      <c r="AD1026" s="47" t="str">
        <f>IFERROR(AVERAGEIFS(OSA!$AE:$AE,OSA!$C:$C,$AA1026,OSA!$D:$D,$AB1026)," ")</f>
        <v xml:space="preserve"> </v>
      </c>
      <c r="AE1026" s="42" t="str">
        <f t="shared" si="38"/>
        <v xml:space="preserve"> </v>
      </c>
    </row>
    <row r="1027" spans="27:31" x14ac:dyDescent="0.35">
      <c r="AA1027" t="s">
        <v>2305</v>
      </c>
      <c r="AB1027" t="s">
        <v>248</v>
      </c>
      <c r="AC1027" s="46">
        <f t="shared" si="39"/>
        <v>45120</v>
      </c>
      <c r="AD1027" s="47" t="str">
        <f>IFERROR(AVERAGEIFS(OSA!$AE:$AE,OSA!$C:$C,$AA1027,OSA!$D:$D,$AB1027)," ")</f>
        <v xml:space="preserve"> </v>
      </c>
      <c r="AE1027" s="42" t="str">
        <f t="shared" si="38"/>
        <v xml:space="preserve"> </v>
      </c>
    </row>
    <row r="1028" spans="27:31" x14ac:dyDescent="0.35">
      <c r="AA1028" t="s">
        <v>2305</v>
      </c>
      <c r="AB1028" t="s">
        <v>294</v>
      </c>
      <c r="AC1028" s="46">
        <f t="shared" si="39"/>
        <v>45120</v>
      </c>
      <c r="AD1028" s="47" t="str">
        <f>IFERROR(AVERAGEIFS(OSA!$AE:$AE,OSA!$C:$C,$AA1028,OSA!$D:$D,$AB1028)," ")</f>
        <v xml:space="preserve"> </v>
      </c>
      <c r="AE1028" s="42" t="str">
        <f t="shared" ref="AE1028:AE1091" si="40">IFERROR(1-(AD1028)," ")</f>
        <v xml:space="preserve"> </v>
      </c>
    </row>
    <row r="1029" spans="27:31" x14ac:dyDescent="0.35">
      <c r="AA1029" t="s">
        <v>2305</v>
      </c>
      <c r="AB1029" t="s">
        <v>405</v>
      </c>
      <c r="AC1029" s="46">
        <f t="shared" si="39"/>
        <v>45120</v>
      </c>
      <c r="AD1029" s="47" t="str">
        <f>IFERROR(AVERAGEIFS(OSA!$AE:$AE,OSA!$C:$C,$AA1029,OSA!$D:$D,$AB1029)," ")</f>
        <v xml:space="preserve"> </v>
      </c>
      <c r="AE1029" s="42" t="str">
        <f t="shared" si="40"/>
        <v xml:space="preserve"> </v>
      </c>
    </row>
    <row r="1030" spans="27:31" x14ac:dyDescent="0.35">
      <c r="AA1030" t="s">
        <v>2305</v>
      </c>
      <c r="AB1030" t="s">
        <v>455</v>
      </c>
      <c r="AC1030" s="46">
        <f t="shared" si="39"/>
        <v>45120</v>
      </c>
      <c r="AD1030" s="47" t="str">
        <f>IFERROR(AVERAGEIFS(OSA!$AE:$AE,OSA!$C:$C,$AA1030,OSA!$D:$D,$AB1030)," ")</f>
        <v xml:space="preserve"> </v>
      </c>
      <c r="AE1030" s="42" t="str">
        <f t="shared" si="40"/>
        <v xml:space="preserve"> </v>
      </c>
    </row>
    <row r="1031" spans="27:31" x14ac:dyDescent="0.35">
      <c r="AA1031" t="s">
        <v>2305</v>
      </c>
      <c r="AB1031" t="s">
        <v>549</v>
      </c>
      <c r="AC1031" s="46">
        <f t="shared" si="39"/>
        <v>45120</v>
      </c>
      <c r="AD1031" s="47" t="str">
        <f>IFERROR(AVERAGEIFS(OSA!$AE:$AE,OSA!$C:$C,$AA1031,OSA!$D:$D,$AB1031)," ")</f>
        <v xml:space="preserve"> </v>
      </c>
      <c r="AE1031" s="42" t="str">
        <f t="shared" si="40"/>
        <v xml:space="preserve"> </v>
      </c>
    </row>
    <row r="1032" spans="27:31" x14ac:dyDescent="0.35">
      <c r="AA1032" t="s">
        <v>2305</v>
      </c>
      <c r="AB1032" t="s">
        <v>650</v>
      </c>
      <c r="AC1032" s="46">
        <f t="shared" si="39"/>
        <v>45120</v>
      </c>
      <c r="AD1032" s="47" t="str">
        <f>IFERROR(AVERAGEIFS(OSA!$AE:$AE,OSA!$C:$C,$AA1032,OSA!$D:$D,$AB1032)," ")</f>
        <v xml:space="preserve"> </v>
      </c>
      <c r="AE1032" s="42" t="str">
        <f t="shared" si="40"/>
        <v xml:space="preserve"> </v>
      </c>
    </row>
    <row r="1033" spans="27:31" x14ac:dyDescent="0.35">
      <c r="AA1033" t="s">
        <v>2305</v>
      </c>
      <c r="AB1033" t="s">
        <v>694</v>
      </c>
      <c r="AC1033" s="46">
        <f t="shared" si="39"/>
        <v>45120</v>
      </c>
      <c r="AD1033" s="47" t="str">
        <f>IFERROR(AVERAGEIFS(OSA!$AE:$AE,OSA!$C:$C,$AA1033,OSA!$D:$D,$AB1033)," ")</f>
        <v xml:space="preserve"> </v>
      </c>
      <c r="AE1033" s="42" t="str">
        <f t="shared" si="40"/>
        <v xml:space="preserve"> </v>
      </c>
    </row>
    <row r="1034" spans="27:31" x14ac:dyDescent="0.35">
      <c r="AA1034" t="s">
        <v>2305</v>
      </c>
      <c r="AB1034" t="s">
        <v>710</v>
      </c>
      <c r="AC1034" s="46">
        <f t="shared" si="39"/>
        <v>45120</v>
      </c>
      <c r="AD1034" s="47" t="str">
        <f>IFERROR(AVERAGEIFS(OSA!$AE:$AE,OSA!$C:$C,$AA1034,OSA!$D:$D,$AB1034)," ")</f>
        <v xml:space="preserve"> </v>
      </c>
      <c r="AE1034" s="42" t="str">
        <f t="shared" si="40"/>
        <v xml:space="preserve"> </v>
      </c>
    </row>
    <row r="1035" spans="27:31" x14ac:dyDescent="0.35">
      <c r="AA1035" t="s">
        <v>2657</v>
      </c>
      <c r="AB1035" t="s">
        <v>19</v>
      </c>
      <c r="AC1035" s="46">
        <f t="shared" si="39"/>
        <v>45120</v>
      </c>
      <c r="AD1035" s="47" t="str">
        <f ca="1">IFERROR(AVERAGEIFS(OSA!$AE:$AE,OSA!$C:$C,$AA1035,OSA!$D:$D,$AB1035)," ")</f>
        <v xml:space="preserve"> </v>
      </c>
      <c r="AE1035" s="42" t="str">
        <f t="shared" ca="1" si="40"/>
        <v xml:space="preserve"> </v>
      </c>
    </row>
    <row r="1036" spans="27:31" x14ac:dyDescent="0.35">
      <c r="AA1036" t="s">
        <v>2657</v>
      </c>
      <c r="AB1036" t="s">
        <v>65</v>
      </c>
      <c r="AC1036" s="46">
        <f t="shared" si="39"/>
        <v>45120</v>
      </c>
      <c r="AD1036" s="47" t="str">
        <f ca="1">IFERROR(AVERAGEIFS(OSA!$AE:$AE,OSA!$C:$C,$AA1036,OSA!$D:$D,$AB1036)," ")</f>
        <v xml:space="preserve"> </v>
      </c>
      <c r="AE1036" s="42" t="str">
        <f t="shared" ca="1" si="40"/>
        <v xml:space="preserve"> </v>
      </c>
    </row>
    <row r="1037" spans="27:31" x14ac:dyDescent="0.35">
      <c r="AA1037" t="s">
        <v>2657</v>
      </c>
      <c r="AB1037" t="s">
        <v>119</v>
      </c>
      <c r="AC1037" s="46">
        <f t="shared" si="39"/>
        <v>45120</v>
      </c>
      <c r="AD1037" s="47" t="str">
        <f ca="1">IFERROR(AVERAGEIFS(OSA!$AE:$AE,OSA!$C:$C,$AA1037,OSA!$D:$D,$AB1037)," ")</f>
        <v xml:space="preserve"> </v>
      </c>
      <c r="AE1037" s="42" t="str">
        <f t="shared" ca="1" si="40"/>
        <v xml:space="preserve"> </v>
      </c>
    </row>
    <row r="1038" spans="27:31" x14ac:dyDescent="0.35">
      <c r="AA1038" t="s">
        <v>2657</v>
      </c>
      <c r="AB1038" t="s">
        <v>193</v>
      </c>
      <c r="AC1038" s="46">
        <f t="shared" si="39"/>
        <v>45120</v>
      </c>
      <c r="AD1038" s="47" t="str">
        <f ca="1">IFERROR(AVERAGEIFS(OSA!$AE:$AE,OSA!$C:$C,$AA1038,OSA!$D:$D,$AB1038)," ")</f>
        <v xml:space="preserve"> </v>
      </c>
      <c r="AE1038" s="42" t="str">
        <f t="shared" ca="1" si="40"/>
        <v xml:space="preserve"> </v>
      </c>
    </row>
    <row r="1039" spans="27:31" x14ac:dyDescent="0.35">
      <c r="AA1039" t="s">
        <v>2657</v>
      </c>
      <c r="AB1039" t="s">
        <v>248</v>
      </c>
      <c r="AC1039" s="46">
        <f t="shared" si="39"/>
        <v>45120</v>
      </c>
      <c r="AD1039" s="47" t="str">
        <f ca="1">IFERROR(AVERAGEIFS(OSA!$AE:$AE,OSA!$C:$C,$AA1039,OSA!$D:$D,$AB1039)," ")</f>
        <v xml:space="preserve"> </v>
      </c>
      <c r="AE1039" s="42" t="str">
        <f t="shared" ca="1" si="40"/>
        <v xml:space="preserve"> </v>
      </c>
    </row>
    <row r="1040" spans="27:31" x14ac:dyDescent="0.35">
      <c r="AA1040" t="s">
        <v>2657</v>
      </c>
      <c r="AB1040" t="s">
        <v>294</v>
      </c>
      <c r="AC1040" s="46">
        <f t="shared" si="39"/>
        <v>45120</v>
      </c>
      <c r="AD1040" s="47" t="str">
        <f ca="1">IFERROR(AVERAGEIFS(OSA!$AE:$AE,OSA!$C:$C,$AA1040,OSA!$D:$D,$AB1040)," ")</f>
        <v xml:space="preserve"> </v>
      </c>
      <c r="AE1040" s="42" t="str">
        <f t="shared" ca="1" si="40"/>
        <v xml:space="preserve"> </v>
      </c>
    </row>
    <row r="1041" spans="27:31" x14ac:dyDescent="0.35">
      <c r="AA1041" t="s">
        <v>2657</v>
      </c>
      <c r="AB1041" t="s">
        <v>405</v>
      </c>
      <c r="AC1041" s="46">
        <f t="shared" si="39"/>
        <v>45120</v>
      </c>
      <c r="AD1041" s="47" t="str">
        <f ca="1">IFERROR(AVERAGEIFS(OSA!$AE:$AE,OSA!$C:$C,$AA1041,OSA!$D:$D,$AB1041)," ")</f>
        <v xml:space="preserve"> </v>
      </c>
      <c r="AE1041" s="42" t="str">
        <f t="shared" ca="1" si="40"/>
        <v xml:space="preserve"> </v>
      </c>
    </row>
    <row r="1042" spans="27:31" x14ac:dyDescent="0.35">
      <c r="AA1042" t="s">
        <v>2657</v>
      </c>
      <c r="AB1042" t="s">
        <v>455</v>
      </c>
      <c r="AC1042" s="46">
        <f t="shared" si="39"/>
        <v>45120</v>
      </c>
      <c r="AD1042" s="47" t="str">
        <f ca="1">IFERROR(AVERAGEIFS(OSA!$AE:$AE,OSA!$C:$C,$AA1042,OSA!$D:$D,$AB1042)," ")</f>
        <v xml:space="preserve"> </v>
      </c>
      <c r="AE1042" s="42" t="str">
        <f t="shared" ca="1" si="40"/>
        <v xml:space="preserve"> </v>
      </c>
    </row>
    <row r="1043" spans="27:31" x14ac:dyDescent="0.35">
      <c r="AA1043" t="s">
        <v>2657</v>
      </c>
      <c r="AB1043" t="s">
        <v>549</v>
      </c>
      <c r="AC1043" s="46">
        <f t="shared" si="39"/>
        <v>45120</v>
      </c>
      <c r="AD1043" s="47" t="str">
        <f ca="1">IFERROR(AVERAGEIFS(OSA!$AE:$AE,OSA!$C:$C,$AA1043,OSA!$D:$D,$AB1043)," ")</f>
        <v xml:space="preserve"> </v>
      </c>
      <c r="AE1043" s="42" t="str">
        <f t="shared" ca="1" si="40"/>
        <v xml:space="preserve"> </v>
      </c>
    </row>
    <row r="1044" spans="27:31" x14ac:dyDescent="0.35">
      <c r="AA1044" t="s">
        <v>2657</v>
      </c>
      <c r="AB1044" t="s">
        <v>650</v>
      </c>
      <c r="AC1044" s="46">
        <f t="shared" si="39"/>
        <v>45120</v>
      </c>
      <c r="AD1044" s="47" t="str">
        <f ca="1">IFERROR(AVERAGEIFS(OSA!$AE:$AE,OSA!$C:$C,$AA1044,OSA!$D:$D,$AB1044)," ")</f>
        <v xml:space="preserve"> </v>
      </c>
      <c r="AE1044" s="42" t="str">
        <f t="shared" ca="1" si="40"/>
        <v xml:space="preserve"> </v>
      </c>
    </row>
    <row r="1045" spans="27:31" x14ac:dyDescent="0.35">
      <c r="AA1045" t="s">
        <v>2657</v>
      </c>
      <c r="AB1045" t="s">
        <v>694</v>
      </c>
      <c r="AC1045" s="46">
        <f t="shared" si="39"/>
        <v>45120</v>
      </c>
      <c r="AD1045" s="47" t="str">
        <f ca="1">IFERROR(AVERAGEIFS(OSA!$AE:$AE,OSA!$C:$C,$AA1045,OSA!$D:$D,$AB1045)," ")</f>
        <v xml:space="preserve"> </v>
      </c>
      <c r="AE1045" s="42" t="str">
        <f t="shared" ca="1" si="40"/>
        <v xml:space="preserve"> </v>
      </c>
    </row>
    <row r="1046" spans="27:31" x14ac:dyDescent="0.35">
      <c r="AA1046" t="s">
        <v>2657</v>
      </c>
      <c r="AB1046" t="s">
        <v>710</v>
      </c>
      <c r="AC1046" s="46">
        <f t="shared" si="39"/>
        <v>45120</v>
      </c>
      <c r="AD1046" s="47" t="str">
        <f ca="1">IFERROR(AVERAGEIFS(OSA!$AE:$AE,OSA!$C:$C,$AA1046,OSA!$D:$D,$AB1046)," ")</f>
        <v xml:space="preserve"> </v>
      </c>
      <c r="AE1046" s="42" t="str">
        <f t="shared" ca="1" si="40"/>
        <v xml:space="preserve"> </v>
      </c>
    </row>
    <row r="1047" spans="27:31" x14ac:dyDescent="0.35">
      <c r="AA1047" t="s">
        <v>3042</v>
      </c>
      <c r="AB1047" t="s">
        <v>19</v>
      </c>
      <c r="AC1047" s="46">
        <f t="shared" si="39"/>
        <v>45120</v>
      </c>
      <c r="AD1047" s="47" t="str">
        <f>IFERROR(AVERAGEIFS(OSA!$AE:$AE,OSA!$C:$C,$AA1047,OSA!$D:$D,$AB1047)," ")</f>
        <v xml:space="preserve"> </v>
      </c>
      <c r="AE1047" s="42" t="str">
        <f t="shared" si="40"/>
        <v xml:space="preserve"> </v>
      </c>
    </row>
    <row r="1048" spans="27:31" x14ac:dyDescent="0.35">
      <c r="AA1048" t="s">
        <v>3042</v>
      </c>
      <c r="AB1048" t="s">
        <v>65</v>
      </c>
      <c r="AC1048" s="46">
        <f t="shared" ref="AC1048:AC1111" si="41">AC964+1</f>
        <v>45120</v>
      </c>
      <c r="AD1048" s="47" t="str">
        <f>IFERROR(AVERAGEIFS(OSA!$AE:$AE,OSA!$C:$C,$AA1048,OSA!$D:$D,$AB1048)," ")</f>
        <v xml:space="preserve"> </v>
      </c>
      <c r="AE1048" s="42" t="str">
        <f t="shared" si="40"/>
        <v xml:space="preserve"> </v>
      </c>
    </row>
    <row r="1049" spans="27:31" x14ac:dyDescent="0.35">
      <c r="AA1049" t="s">
        <v>3042</v>
      </c>
      <c r="AB1049" t="s">
        <v>119</v>
      </c>
      <c r="AC1049" s="46">
        <f t="shared" si="41"/>
        <v>45120</v>
      </c>
      <c r="AD1049" s="47" t="str">
        <f>IFERROR(AVERAGEIFS(OSA!$AE:$AE,OSA!$C:$C,$AA1049,OSA!$D:$D,$AB1049)," ")</f>
        <v xml:space="preserve"> </v>
      </c>
      <c r="AE1049" s="42" t="str">
        <f t="shared" si="40"/>
        <v xml:space="preserve"> </v>
      </c>
    </row>
    <row r="1050" spans="27:31" x14ac:dyDescent="0.35">
      <c r="AA1050" t="s">
        <v>3042</v>
      </c>
      <c r="AB1050" t="s">
        <v>193</v>
      </c>
      <c r="AC1050" s="46">
        <f t="shared" si="41"/>
        <v>45120</v>
      </c>
      <c r="AD1050" s="47" t="str">
        <f>IFERROR(AVERAGEIFS(OSA!$AE:$AE,OSA!$C:$C,$AA1050,OSA!$D:$D,$AB1050)," ")</f>
        <v xml:space="preserve"> </v>
      </c>
      <c r="AE1050" s="42" t="str">
        <f t="shared" si="40"/>
        <v xml:space="preserve"> </v>
      </c>
    </row>
    <row r="1051" spans="27:31" x14ac:dyDescent="0.35">
      <c r="AA1051" t="s">
        <v>3042</v>
      </c>
      <c r="AB1051" t="s">
        <v>248</v>
      </c>
      <c r="AC1051" s="46">
        <f t="shared" si="41"/>
        <v>45120</v>
      </c>
      <c r="AD1051" s="47" t="str">
        <f>IFERROR(AVERAGEIFS(OSA!$AE:$AE,OSA!$C:$C,$AA1051,OSA!$D:$D,$AB1051)," ")</f>
        <v xml:space="preserve"> </v>
      </c>
      <c r="AE1051" s="42" t="str">
        <f t="shared" si="40"/>
        <v xml:space="preserve"> </v>
      </c>
    </row>
    <row r="1052" spans="27:31" x14ac:dyDescent="0.35">
      <c r="AA1052" t="s">
        <v>3042</v>
      </c>
      <c r="AB1052" t="s">
        <v>294</v>
      </c>
      <c r="AC1052" s="46">
        <f t="shared" si="41"/>
        <v>45120</v>
      </c>
      <c r="AD1052" s="47" t="str">
        <f>IFERROR(AVERAGEIFS(OSA!$AE:$AE,OSA!$C:$C,$AA1052,OSA!$D:$D,$AB1052)," ")</f>
        <v xml:space="preserve"> </v>
      </c>
      <c r="AE1052" s="42" t="str">
        <f t="shared" si="40"/>
        <v xml:space="preserve"> </v>
      </c>
    </row>
    <row r="1053" spans="27:31" x14ac:dyDescent="0.35">
      <c r="AA1053" t="s">
        <v>3042</v>
      </c>
      <c r="AB1053" t="s">
        <v>405</v>
      </c>
      <c r="AC1053" s="46">
        <f t="shared" si="41"/>
        <v>45120</v>
      </c>
      <c r="AD1053" s="47" t="str">
        <f>IFERROR(AVERAGEIFS(OSA!$AE:$AE,OSA!$C:$C,$AA1053,OSA!$D:$D,$AB1053)," ")</f>
        <v xml:space="preserve"> </v>
      </c>
      <c r="AE1053" s="42" t="str">
        <f t="shared" si="40"/>
        <v xml:space="preserve"> </v>
      </c>
    </row>
    <row r="1054" spans="27:31" x14ac:dyDescent="0.35">
      <c r="AA1054" t="s">
        <v>3042</v>
      </c>
      <c r="AB1054" t="s">
        <v>455</v>
      </c>
      <c r="AC1054" s="46">
        <f t="shared" si="41"/>
        <v>45120</v>
      </c>
      <c r="AD1054" s="47" t="str">
        <f>IFERROR(AVERAGEIFS(OSA!$AE:$AE,OSA!$C:$C,$AA1054,OSA!$D:$D,$AB1054)," ")</f>
        <v xml:space="preserve"> </v>
      </c>
      <c r="AE1054" s="42" t="str">
        <f t="shared" si="40"/>
        <v xml:space="preserve"> </v>
      </c>
    </row>
    <row r="1055" spans="27:31" x14ac:dyDescent="0.35">
      <c r="AA1055" t="s">
        <v>3042</v>
      </c>
      <c r="AB1055" t="s">
        <v>549</v>
      </c>
      <c r="AC1055" s="46">
        <f t="shared" si="41"/>
        <v>45120</v>
      </c>
      <c r="AD1055" s="47" t="str">
        <f>IFERROR(AVERAGEIFS(OSA!$AE:$AE,OSA!$C:$C,$AA1055,OSA!$D:$D,$AB1055)," ")</f>
        <v xml:space="preserve"> </v>
      </c>
      <c r="AE1055" s="42" t="str">
        <f t="shared" si="40"/>
        <v xml:space="preserve"> </v>
      </c>
    </row>
    <row r="1056" spans="27:31" x14ac:dyDescent="0.35">
      <c r="AA1056" t="s">
        <v>3042</v>
      </c>
      <c r="AB1056" t="s">
        <v>650</v>
      </c>
      <c r="AC1056" s="46">
        <f t="shared" si="41"/>
        <v>45120</v>
      </c>
      <c r="AD1056" s="47" t="str">
        <f>IFERROR(AVERAGEIFS(OSA!$AE:$AE,OSA!$C:$C,$AA1056,OSA!$D:$D,$AB1056)," ")</f>
        <v xml:space="preserve"> </v>
      </c>
      <c r="AE1056" s="42" t="str">
        <f t="shared" si="40"/>
        <v xml:space="preserve"> </v>
      </c>
    </row>
    <row r="1057" spans="27:31" x14ac:dyDescent="0.35">
      <c r="AA1057" t="s">
        <v>3042</v>
      </c>
      <c r="AB1057" t="s">
        <v>694</v>
      </c>
      <c r="AC1057" s="46">
        <f t="shared" si="41"/>
        <v>45120</v>
      </c>
      <c r="AD1057" s="47" t="str">
        <f>IFERROR(AVERAGEIFS(OSA!$AE:$AE,OSA!$C:$C,$AA1057,OSA!$D:$D,$AB1057)," ")</f>
        <v xml:space="preserve"> </v>
      </c>
      <c r="AE1057" s="42" t="str">
        <f t="shared" si="40"/>
        <v xml:space="preserve"> </v>
      </c>
    </row>
    <row r="1058" spans="27:31" x14ac:dyDescent="0.35">
      <c r="AA1058" t="s">
        <v>3042</v>
      </c>
      <c r="AB1058" t="s">
        <v>710</v>
      </c>
      <c r="AC1058" s="46">
        <f t="shared" si="41"/>
        <v>45120</v>
      </c>
      <c r="AD1058" s="47" t="str">
        <f>IFERROR(AVERAGEIFS(OSA!$AE:$AE,OSA!$C:$C,$AA1058,OSA!$D:$D,$AB1058)," ")</f>
        <v xml:space="preserve"> </v>
      </c>
      <c r="AE1058" s="42" t="str">
        <f t="shared" si="40"/>
        <v xml:space="preserve"> </v>
      </c>
    </row>
    <row r="1059" spans="27:31" x14ac:dyDescent="0.35">
      <c r="AA1059" t="s">
        <v>2329</v>
      </c>
      <c r="AB1059" t="s">
        <v>19</v>
      </c>
      <c r="AC1059" s="46">
        <f t="shared" si="41"/>
        <v>45120</v>
      </c>
      <c r="AD1059" s="47" t="str">
        <f>IFERROR(AVERAGEIFS(OSA!$AE:$AE,OSA!$C:$C,$AA1059,OSA!$D:$D,$AB1059)," ")</f>
        <v xml:space="preserve"> </v>
      </c>
      <c r="AE1059" s="42" t="str">
        <f t="shared" si="40"/>
        <v xml:space="preserve"> </v>
      </c>
    </row>
    <row r="1060" spans="27:31" x14ac:dyDescent="0.35">
      <c r="AA1060" t="s">
        <v>2329</v>
      </c>
      <c r="AB1060" t="s">
        <v>65</v>
      </c>
      <c r="AC1060" s="46">
        <f t="shared" si="41"/>
        <v>45120</v>
      </c>
      <c r="AD1060" s="47" t="str">
        <f>IFERROR(AVERAGEIFS(OSA!$AE:$AE,OSA!$C:$C,$AA1060,OSA!$D:$D,$AB1060)," ")</f>
        <v xml:space="preserve"> </v>
      </c>
      <c r="AE1060" s="42" t="str">
        <f t="shared" si="40"/>
        <v xml:space="preserve"> </v>
      </c>
    </row>
    <row r="1061" spans="27:31" x14ac:dyDescent="0.35">
      <c r="AA1061" t="s">
        <v>2329</v>
      </c>
      <c r="AB1061" t="s">
        <v>119</v>
      </c>
      <c r="AC1061" s="46">
        <f t="shared" si="41"/>
        <v>45120</v>
      </c>
      <c r="AD1061" s="47" t="str">
        <f>IFERROR(AVERAGEIFS(OSA!$AE:$AE,OSA!$C:$C,$AA1061,OSA!$D:$D,$AB1061)," ")</f>
        <v xml:space="preserve"> </v>
      </c>
      <c r="AE1061" s="42" t="str">
        <f t="shared" si="40"/>
        <v xml:space="preserve"> </v>
      </c>
    </row>
    <row r="1062" spans="27:31" x14ac:dyDescent="0.35">
      <c r="AA1062" t="s">
        <v>2329</v>
      </c>
      <c r="AB1062" t="s">
        <v>193</v>
      </c>
      <c r="AC1062" s="46">
        <f t="shared" si="41"/>
        <v>45120</v>
      </c>
      <c r="AD1062" s="47" t="str">
        <f>IFERROR(AVERAGEIFS(OSA!$AE:$AE,OSA!$C:$C,$AA1062,OSA!$D:$D,$AB1062)," ")</f>
        <v xml:space="preserve"> </v>
      </c>
      <c r="AE1062" s="42" t="str">
        <f t="shared" si="40"/>
        <v xml:space="preserve"> </v>
      </c>
    </row>
    <row r="1063" spans="27:31" x14ac:dyDescent="0.35">
      <c r="AA1063" t="s">
        <v>2329</v>
      </c>
      <c r="AB1063" t="s">
        <v>248</v>
      </c>
      <c r="AC1063" s="46">
        <f t="shared" si="41"/>
        <v>45120</v>
      </c>
      <c r="AD1063" s="47" t="str">
        <f>IFERROR(AVERAGEIFS(OSA!$AE:$AE,OSA!$C:$C,$AA1063,OSA!$D:$D,$AB1063)," ")</f>
        <v xml:space="preserve"> </v>
      </c>
      <c r="AE1063" s="42" t="str">
        <f t="shared" si="40"/>
        <v xml:space="preserve"> </v>
      </c>
    </row>
    <row r="1064" spans="27:31" x14ac:dyDescent="0.35">
      <c r="AA1064" t="s">
        <v>2329</v>
      </c>
      <c r="AB1064" t="s">
        <v>294</v>
      </c>
      <c r="AC1064" s="46">
        <f t="shared" si="41"/>
        <v>45120</v>
      </c>
      <c r="AD1064" s="47" t="str">
        <f>IFERROR(AVERAGEIFS(OSA!$AE:$AE,OSA!$C:$C,$AA1064,OSA!$D:$D,$AB1064)," ")</f>
        <v xml:space="preserve"> </v>
      </c>
      <c r="AE1064" s="42" t="str">
        <f t="shared" si="40"/>
        <v xml:space="preserve"> </v>
      </c>
    </row>
    <row r="1065" spans="27:31" x14ac:dyDescent="0.35">
      <c r="AA1065" t="s">
        <v>2329</v>
      </c>
      <c r="AB1065" t="s">
        <v>405</v>
      </c>
      <c r="AC1065" s="46">
        <f t="shared" si="41"/>
        <v>45120</v>
      </c>
      <c r="AD1065" s="47" t="str">
        <f>IFERROR(AVERAGEIFS(OSA!$AE:$AE,OSA!$C:$C,$AA1065,OSA!$D:$D,$AB1065)," ")</f>
        <v xml:space="preserve"> </v>
      </c>
      <c r="AE1065" s="42" t="str">
        <f t="shared" si="40"/>
        <v xml:space="preserve"> </v>
      </c>
    </row>
    <row r="1066" spans="27:31" x14ac:dyDescent="0.35">
      <c r="AA1066" t="s">
        <v>2329</v>
      </c>
      <c r="AB1066" t="s">
        <v>455</v>
      </c>
      <c r="AC1066" s="46">
        <f t="shared" si="41"/>
        <v>45120</v>
      </c>
      <c r="AD1066" s="47" t="str">
        <f>IFERROR(AVERAGEIFS(OSA!$AE:$AE,OSA!$C:$C,$AA1066,OSA!$D:$D,$AB1066)," ")</f>
        <v xml:space="preserve"> </v>
      </c>
      <c r="AE1066" s="42" t="str">
        <f t="shared" si="40"/>
        <v xml:space="preserve"> </v>
      </c>
    </row>
    <row r="1067" spans="27:31" x14ac:dyDescent="0.35">
      <c r="AA1067" t="s">
        <v>2329</v>
      </c>
      <c r="AB1067" t="s">
        <v>549</v>
      </c>
      <c r="AC1067" s="46">
        <f t="shared" si="41"/>
        <v>45120</v>
      </c>
      <c r="AD1067" s="47" t="str">
        <f>IFERROR(AVERAGEIFS(OSA!$AE:$AE,OSA!$C:$C,$AA1067,OSA!$D:$D,$AB1067)," ")</f>
        <v xml:space="preserve"> </v>
      </c>
      <c r="AE1067" s="42" t="str">
        <f t="shared" si="40"/>
        <v xml:space="preserve"> </v>
      </c>
    </row>
    <row r="1068" spans="27:31" x14ac:dyDescent="0.35">
      <c r="AA1068" t="s">
        <v>2329</v>
      </c>
      <c r="AB1068" t="s">
        <v>650</v>
      </c>
      <c r="AC1068" s="46">
        <f t="shared" si="41"/>
        <v>45120</v>
      </c>
      <c r="AD1068" s="47" t="str">
        <f>IFERROR(AVERAGEIFS(OSA!$AE:$AE,OSA!$C:$C,$AA1068,OSA!$D:$D,$AB1068)," ")</f>
        <v xml:space="preserve"> </v>
      </c>
      <c r="AE1068" s="42" t="str">
        <f t="shared" si="40"/>
        <v xml:space="preserve"> </v>
      </c>
    </row>
    <row r="1069" spans="27:31" x14ac:dyDescent="0.35">
      <c r="AA1069" t="s">
        <v>2329</v>
      </c>
      <c r="AB1069" t="s">
        <v>694</v>
      </c>
      <c r="AC1069" s="46">
        <f t="shared" si="41"/>
        <v>45120</v>
      </c>
      <c r="AD1069" s="47" t="str">
        <f>IFERROR(AVERAGEIFS(OSA!$AE:$AE,OSA!$C:$C,$AA1069,OSA!$D:$D,$AB1069)," ")</f>
        <v xml:space="preserve"> </v>
      </c>
      <c r="AE1069" s="42" t="str">
        <f t="shared" si="40"/>
        <v xml:space="preserve"> </v>
      </c>
    </row>
    <row r="1070" spans="27:31" x14ac:dyDescent="0.35">
      <c r="AA1070" t="s">
        <v>2329</v>
      </c>
      <c r="AB1070" t="s">
        <v>710</v>
      </c>
      <c r="AC1070" s="46">
        <f t="shared" si="41"/>
        <v>45120</v>
      </c>
      <c r="AD1070" s="47" t="str">
        <f>IFERROR(AVERAGEIFS(OSA!$AE:$AE,OSA!$C:$C,$AA1070,OSA!$D:$D,$AB1070)," ")</f>
        <v xml:space="preserve"> </v>
      </c>
      <c r="AE1070" s="42" t="str">
        <f t="shared" si="40"/>
        <v xml:space="preserve"> </v>
      </c>
    </row>
    <row r="1071" spans="27:31" x14ac:dyDescent="0.35">
      <c r="AA1071" t="s">
        <v>806</v>
      </c>
      <c r="AB1071" t="s">
        <v>19</v>
      </c>
      <c r="AC1071" s="46">
        <f t="shared" si="41"/>
        <v>45120</v>
      </c>
      <c r="AD1071" s="47" t="str">
        <f>IFERROR(AVERAGEIFS(OSA!$AE:$AE,OSA!$C:$C,$AA1071,OSA!$D:$D,$AB1071)," ")</f>
        <v xml:space="preserve"> </v>
      </c>
      <c r="AE1071" s="42" t="str">
        <f t="shared" si="40"/>
        <v xml:space="preserve"> </v>
      </c>
    </row>
    <row r="1072" spans="27:31" x14ac:dyDescent="0.35">
      <c r="AA1072" t="s">
        <v>806</v>
      </c>
      <c r="AB1072" t="s">
        <v>65</v>
      </c>
      <c r="AC1072" s="46">
        <f t="shared" si="41"/>
        <v>45120</v>
      </c>
      <c r="AD1072" s="47" t="str">
        <f>IFERROR(AVERAGEIFS(OSA!$AE:$AE,OSA!$C:$C,$AA1072,OSA!$D:$D,$AB1072)," ")</f>
        <v xml:space="preserve"> </v>
      </c>
      <c r="AE1072" s="42" t="str">
        <f t="shared" si="40"/>
        <v xml:space="preserve"> </v>
      </c>
    </row>
    <row r="1073" spans="27:31" x14ac:dyDescent="0.35">
      <c r="AA1073" t="s">
        <v>806</v>
      </c>
      <c r="AB1073" t="s">
        <v>119</v>
      </c>
      <c r="AC1073" s="46">
        <f t="shared" si="41"/>
        <v>45120</v>
      </c>
      <c r="AD1073" s="47" t="str">
        <f>IFERROR(AVERAGEIFS(OSA!$AE:$AE,OSA!$C:$C,$AA1073,OSA!$D:$D,$AB1073)," ")</f>
        <v xml:space="preserve"> </v>
      </c>
      <c r="AE1073" s="42" t="str">
        <f t="shared" si="40"/>
        <v xml:space="preserve"> </v>
      </c>
    </row>
    <row r="1074" spans="27:31" x14ac:dyDescent="0.35">
      <c r="AA1074" t="s">
        <v>806</v>
      </c>
      <c r="AB1074" t="s">
        <v>193</v>
      </c>
      <c r="AC1074" s="46">
        <f t="shared" si="41"/>
        <v>45120</v>
      </c>
      <c r="AD1074" s="47" t="str">
        <f>IFERROR(AVERAGEIFS(OSA!$AE:$AE,OSA!$C:$C,$AA1074,OSA!$D:$D,$AB1074)," ")</f>
        <v xml:space="preserve"> </v>
      </c>
      <c r="AE1074" s="42" t="str">
        <f t="shared" si="40"/>
        <v xml:space="preserve"> </v>
      </c>
    </row>
    <row r="1075" spans="27:31" x14ac:dyDescent="0.35">
      <c r="AA1075" t="s">
        <v>806</v>
      </c>
      <c r="AB1075" t="s">
        <v>248</v>
      </c>
      <c r="AC1075" s="46">
        <f t="shared" si="41"/>
        <v>45120</v>
      </c>
      <c r="AD1075" s="47" t="str">
        <f>IFERROR(AVERAGEIFS(OSA!$AE:$AE,OSA!$C:$C,$AA1075,OSA!$D:$D,$AB1075)," ")</f>
        <v xml:space="preserve"> </v>
      </c>
      <c r="AE1075" s="42" t="str">
        <f t="shared" si="40"/>
        <v xml:space="preserve"> </v>
      </c>
    </row>
    <row r="1076" spans="27:31" x14ac:dyDescent="0.35">
      <c r="AA1076" t="s">
        <v>806</v>
      </c>
      <c r="AB1076" t="s">
        <v>294</v>
      </c>
      <c r="AC1076" s="46">
        <f t="shared" si="41"/>
        <v>45120</v>
      </c>
      <c r="AD1076" s="47" t="str">
        <f>IFERROR(AVERAGEIFS(OSA!$AE:$AE,OSA!$C:$C,$AA1076,OSA!$D:$D,$AB1076)," ")</f>
        <v xml:space="preserve"> </v>
      </c>
      <c r="AE1076" s="42" t="str">
        <f t="shared" si="40"/>
        <v xml:space="preserve"> </v>
      </c>
    </row>
    <row r="1077" spans="27:31" x14ac:dyDescent="0.35">
      <c r="AA1077" t="s">
        <v>806</v>
      </c>
      <c r="AB1077" t="s">
        <v>405</v>
      </c>
      <c r="AC1077" s="46">
        <f t="shared" si="41"/>
        <v>45120</v>
      </c>
      <c r="AD1077" s="47" t="str">
        <f>IFERROR(AVERAGEIFS(OSA!$AE:$AE,OSA!$C:$C,$AA1077,OSA!$D:$D,$AB1077)," ")</f>
        <v xml:space="preserve"> </v>
      </c>
      <c r="AE1077" s="42" t="str">
        <f t="shared" si="40"/>
        <v xml:space="preserve"> </v>
      </c>
    </row>
    <row r="1078" spans="27:31" x14ac:dyDescent="0.35">
      <c r="AA1078" t="s">
        <v>806</v>
      </c>
      <c r="AB1078" t="s">
        <v>455</v>
      </c>
      <c r="AC1078" s="46">
        <f t="shared" si="41"/>
        <v>45120</v>
      </c>
      <c r="AD1078" s="47" t="str">
        <f>IFERROR(AVERAGEIFS(OSA!$AE:$AE,OSA!$C:$C,$AA1078,OSA!$D:$D,$AB1078)," ")</f>
        <v xml:space="preserve"> </v>
      </c>
      <c r="AE1078" s="42" t="str">
        <f t="shared" si="40"/>
        <v xml:space="preserve"> </v>
      </c>
    </row>
    <row r="1079" spans="27:31" x14ac:dyDescent="0.35">
      <c r="AA1079" t="s">
        <v>806</v>
      </c>
      <c r="AB1079" t="s">
        <v>549</v>
      </c>
      <c r="AC1079" s="46">
        <f t="shared" si="41"/>
        <v>45120</v>
      </c>
      <c r="AD1079" s="47" t="str">
        <f>IFERROR(AVERAGEIFS(OSA!$AE:$AE,OSA!$C:$C,$AA1079,OSA!$D:$D,$AB1079)," ")</f>
        <v xml:space="preserve"> </v>
      </c>
      <c r="AE1079" s="42" t="str">
        <f t="shared" si="40"/>
        <v xml:space="preserve"> </v>
      </c>
    </row>
    <row r="1080" spans="27:31" x14ac:dyDescent="0.35">
      <c r="AA1080" t="s">
        <v>806</v>
      </c>
      <c r="AB1080" t="s">
        <v>650</v>
      </c>
      <c r="AC1080" s="46">
        <f t="shared" si="41"/>
        <v>45120</v>
      </c>
      <c r="AD1080" s="47" t="str">
        <f>IFERROR(AVERAGEIFS(OSA!$AE:$AE,OSA!$C:$C,$AA1080,OSA!$D:$D,$AB1080)," ")</f>
        <v xml:space="preserve"> </v>
      </c>
      <c r="AE1080" s="42" t="str">
        <f t="shared" si="40"/>
        <v xml:space="preserve"> </v>
      </c>
    </row>
    <row r="1081" spans="27:31" x14ac:dyDescent="0.35">
      <c r="AA1081" t="s">
        <v>806</v>
      </c>
      <c r="AB1081" t="s">
        <v>694</v>
      </c>
      <c r="AC1081" s="46">
        <f t="shared" si="41"/>
        <v>45120</v>
      </c>
      <c r="AD1081" s="47" t="str">
        <f>IFERROR(AVERAGEIFS(OSA!$AE:$AE,OSA!$C:$C,$AA1081,OSA!$D:$D,$AB1081)," ")</f>
        <v xml:space="preserve"> </v>
      </c>
      <c r="AE1081" s="42" t="str">
        <f t="shared" si="40"/>
        <v xml:space="preserve"> </v>
      </c>
    </row>
    <row r="1082" spans="27:31" x14ac:dyDescent="0.35">
      <c r="AA1082" t="s">
        <v>806</v>
      </c>
      <c r="AB1082" t="s">
        <v>710</v>
      </c>
      <c r="AC1082" s="46">
        <f t="shared" si="41"/>
        <v>45120</v>
      </c>
      <c r="AD1082" s="47" t="str">
        <f>IFERROR(AVERAGEIFS(OSA!$AE:$AE,OSA!$C:$C,$AA1082,OSA!$D:$D,$AB1082)," ")</f>
        <v xml:space="preserve"> </v>
      </c>
      <c r="AE1082" s="42" t="str">
        <f t="shared" si="40"/>
        <v xml:space="preserve"> </v>
      </c>
    </row>
    <row r="1083" spans="27:31" x14ac:dyDescent="0.35">
      <c r="AA1083" t="s">
        <v>2517</v>
      </c>
      <c r="AB1083" t="s">
        <v>19</v>
      </c>
      <c r="AC1083" s="46">
        <f t="shared" si="41"/>
        <v>45120</v>
      </c>
      <c r="AD1083" s="47" t="str">
        <f>IFERROR(AVERAGEIFS(OSA!$AE:$AE,OSA!$C:$C,$AA1083,OSA!$D:$D,$AB1083)," ")</f>
        <v xml:space="preserve"> </v>
      </c>
      <c r="AE1083" s="42" t="str">
        <f t="shared" si="40"/>
        <v xml:space="preserve"> </v>
      </c>
    </row>
    <row r="1084" spans="27:31" x14ac:dyDescent="0.35">
      <c r="AA1084" t="s">
        <v>2517</v>
      </c>
      <c r="AB1084" t="s">
        <v>65</v>
      </c>
      <c r="AC1084" s="46">
        <f t="shared" si="41"/>
        <v>45120</v>
      </c>
      <c r="AD1084" s="47" t="str">
        <f>IFERROR(AVERAGEIFS(OSA!$AE:$AE,OSA!$C:$C,$AA1084,OSA!$D:$D,$AB1084)," ")</f>
        <v xml:space="preserve"> </v>
      </c>
      <c r="AE1084" s="42" t="str">
        <f t="shared" si="40"/>
        <v xml:space="preserve"> </v>
      </c>
    </row>
    <row r="1085" spans="27:31" x14ac:dyDescent="0.35">
      <c r="AA1085" t="s">
        <v>2517</v>
      </c>
      <c r="AB1085" t="s">
        <v>119</v>
      </c>
      <c r="AC1085" s="46">
        <f t="shared" si="41"/>
        <v>45120</v>
      </c>
      <c r="AD1085" s="47" t="str">
        <f>IFERROR(AVERAGEIFS(OSA!$AE:$AE,OSA!$C:$C,$AA1085,OSA!$D:$D,$AB1085)," ")</f>
        <v xml:space="preserve"> </v>
      </c>
      <c r="AE1085" s="42" t="str">
        <f t="shared" si="40"/>
        <v xml:space="preserve"> </v>
      </c>
    </row>
    <row r="1086" spans="27:31" x14ac:dyDescent="0.35">
      <c r="AA1086" t="s">
        <v>2517</v>
      </c>
      <c r="AB1086" t="s">
        <v>193</v>
      </c>
      <c r="AC1086" s="46">
        <f t="shared" si="41"/>
        <v>45120</v>
      </c>
      <c r="AD1086" s="47" t="str">
        <f>IFERROR(AVERAGEIFS(OSA!$AE:$AE,OSA!$C:$C,$AA1086,OSA!$D:$D,$AB1086)," ")</f>
        <v xml:space="preserve"> </v>
      </c>
      <c r="AE1086" s="42" t="str">
        <f t="shared" si="40"/>
        <v xml:space="preserve"> </v>
      </c>
    </row>
    <row r="1087" spans="27:31" x14ac:dyDescent="0.35">
      <c r="AA1087" t="s">
        <v>2517</v>
      </c>
      <c r="AB1087" t="s">
        <v>248</v>
      </c>
      <c r="AC1087" s="46">
        <f t="shared" si="41"/>
        <v>45120</v>
      </c>
      <c r="AD1087" s="47" t="str">
        <f>IFERROR(AVERAGEIFS(OSA!$AE:$AE,OSA!$C:$C,$AA1087,OSA!$D:$D,$AB1087)," ")</f>
        <v xml:space="preserve"> </v>
      </c>
      <c r="AE1087" s="42" t="str">
        <f t="shared" si="40"/>
        <v xml:space="preserve"> </v>
      </c>
    </row>
    <row r="1088" spans="27:31" x14ac:dyDescent="0.35">
      <c r="AA1088" t="s">
        <v>2517</v>
      </c>
      <c r="AB1088" t="s">
        <v>294</v>
      </c>
      <c r="AC1088" s="46">
        <f t="shared" si="41"/>
        <v>45120</v>
      </c>
      <c r="AD1088" s="47" t="str">
        <f>IFERROR(AVERAGEIFS(OSA!$AE:$AE,OSA!$C:$C,$AA1088,OSA!$D:$D,$AB1088)," ")</f>
        <v xml:space="preserve"> </v>
      </c>
      <c r="AE1088" s="42" t="str">
        <f t="shared" si="40"/>
        <v xml:space="preserve"> </v>
      </c>
    </row>
    <row r="1089" spans="27:31" x14ac:dyDescent="0.35">
      <c r="AA1089" t="s">
        <v>2517</v>
      </c>
      <c r="AB1089" t="s">
        <v>405</v>
      </c>
      <c r="AC1089" s="46">
        <f t="shared" si="41"/>
        <v>45120</v>
      </c>
      <c r="AD1089" s="47" t="str">
        <f>IFERROR(AVERAGEIFS(OSA!$AE:$AE,OSA!$C:$C,$AA1089,OSA!$D:$D,$AB1089)," ")</f>
        <v xml:space="preserve"> </v>
      </c>
      <c r="AE1089" s="42" t="str">
        <f t="shared" si="40"/>
        <v xml:space="preserve"> </v>
      </c>
    </row>
    <row r="1090" spans="27:31" x14ac:dyDescent="0.35">
      <c r="AA1090" t="s">
        <v>2517</v>
      </c>
      <c r="AB1090" t="s">
        <v>455</v>
      </c>
      <c r="AC1090" s="46">
        <f t="shared" si="41"/>
        <v>45120</v>
      </c>
      <c r="AD1090" s="47" t="str">
        <f>IFERROR(AVERAGEIFS(OSA!$AE:$AE,OSA!$C:$C,$AA1090,OSA!$D:$D,$AB1090)," ")</f>
        <v xml:space="preserve"> </v>
      </c>
      <c r="AE1090" s="42" t="str">
        <f t="shared" si="40"/>
        <v xml:space="preserve"> </v>
      </c>
    </row>
    <row r="1091" spans="27:31" x14ac:dyDescent="0.35">
      <c r="AA1091" t="s">
        <v>2517</v>
      </c>
      <c r="AB1091" t="s">
        <v>549</v>
      </c>
      <c r="AC1091" s="46">
        <f t="shared" si="41"/>
        <v>45120</v>
      </c>
      <c r="AD1091" s="47" t="str">
        <f>IFERROR(AVERAGEIFS(OSA!$AE:$AE,OSA!$C:$C,$AA1091,OSA!$D:$D,$AB1091)," ")</f>
        <v xml:space="preserve"> </v>
      </c>
      <c r="AE1091" s="42" t="str">
        <f t="shared" si="40"/>
        <v xml:space="preserve"> </v>
      </c>
    </row>
    <row r="1092" spans="27:31" x14ac:dyDescent="0.35">
      <c r="AA1092" t="s">
        <v>2517</v>
      </c>
      <c r="AB1092" t="s">
        <v>650</v>
      </c>
      <c r="AC1092" s="46">
        <f t="shared" si="41"/>
        <v>45120</v>
      </c>
      <c r="AD1092" s="47" t="str">
        <f>IFERROR(AVERAGEIFS(OSA!$AE:$AE,OSA!$C:$C,$AA1092,OSA!$D:$D,$AB1092)," ")</f>
        <v xml:space="preserve"> </v>
      </c>
      <c r="AE1092" s="42" t="str">
        <f t="shared" ref="AE1092:AE1155" si="42">IFERROR(1-(AD1092)," ")</f>
        <v xml:space="preserve"> </v>
      </c>
    </row>
    <row r="1093" spans="27:31" x14ac:dyDescent="0.35">
      <c r="AA1093" t="s">
        <v>2517</v>
      </c>
      <c r="AB1093" t="s">
        <v>694</v>
      </c>
      <c r="AC1093" s="46">
        <f t="shared" si="41"/>
        <v>45120</v>
      </c>
      <c r="AD1093" s="47" t="str">
        <f>IFERROR(AVERAGEIFS(OSA!$AE:$AE,OSA!$C:$C,$AA1093,OSA!$D:$D,$AB1093)," ")</f>
        <v xml:space="preserve"> </v>
      </c>
      <c r="AE1093" s="42" t="str">
        <f t="shared" si="42"/>
        <v xml:space="preserve"> </v>
      </c>
    </row>
    <row r="1094" spans="27:31" x14ac:dyDescent="0.35">
      <c r="AA1094" t="s">
        <v>2517</v>
      </c>
      <c r="AB1094" t="s">
        <v>710</v>
      </c>
      <c r="AC1094" s="46">
        <f t="shared" si="41"/>
        <v>45120</v>
      </c>
      <c r="AD1094" s="47" t="str">
        <f>IFERROR(AVERAGEIFS(OSA!$AE:$AE,OSA!$C:$C,$AA1094,OSA!$D:$D,$AB1094)," ")</f>
        <v xml:space="preserve"> </v>
      </c>
      <c r="AE1094" s="42" t="str">
        <f t="shared" si="42"/>
        <v xml:space="preserve"> </v>
      </c>
    </row>
    <row r="1095" spans="27:31" x14ac:dyDescent="0.35">
      <c r="AA1095" t="s">
        <v>1648</v>
      </c>
      <c r="AB1095" t="s">
        <v>19</v>
      </c>
      <c r="AC1095" s="46">
        <f t="shared" si="41"/>
        <v>45121</v>
      </c>
      <c r="AD1095" s="47" t="str">
        <f>IFERROR(AVERAGEIFS(OSA!$AF:$AF,OSA!$C:$C,$AA1095,OSA!$D:$D,$AB1095)," ")</f>
        <v xml:space="preserve"> </v>
      </c>
      <c r="AE1095" s="42" t="str">
        <f t="shared" si="42"/>
        <v xml:space="preserve"> </v>
      </c>
    </row>
    <row r="1096" spans="27:31" x14ac:dyDescent="0.35">
      <c r="AA1096" t="s">
        <v>1648</v>
      </c>
      <c r="AB1096" t="s">
        <v>65</v>
      </c>
      <c r="AC1096" s="46">
        <f t="shared" si="41"/>
        <v>45121</v>
      </c>
      <c r="AD1096" s="47" t="str">
        <f>IFERROR(AVERAGEIFS(OSA!$AF:$AF,OSA!$C:$C,$AA1096,OSA!$D:$D,$AB1096)," ")</f>
        <v xml:space="preserve"> </v>
      </c>
      <c r="AE1096" s="42" t="str">
        <f t="shared" si="42"/>
        <v xml:space="preserve"> </v>
      </c>
    </row>
    <row r="1097" spans="27:31" x14ac:dyDescent="0.35">
      <c r="AA1097" t="s">
        <v>1648</v>
      </c>
      <c r="AB1097" t="s">
        <v>119</v>
      </c>
      <c r="AC1097" s="46">
        <f t="shared" si="41"/>
        <v>45121</v>
      </c>
      <c r="AD1097" s="47" t="str">
        <f>IFERROR(AVERAGEIFS(OSA!$AF:$AF,OSA!$C:$C,$AA1097,OSA!$D:$D,$AB1097)," ")</f>
        <v xml:space="preserve"> </v>
      </c>
      <c r="AE1097" s="42" t="str">
        <f t="shared" si="42"/>
        <v xml:space="preserve"> </v>
      </c>
    </row>
    <row r="1098" spans="27:31" x14ac:dyDescent="0.35">
      <c r="AA1098" t="s">
        <v>1648</v>
      </c>
      <c r="AB1098" t="s">
        <v>193</v>
      </c>
      <c r="AC1098" s="46">
        <f t="shared" si="41"/>
        <v>45121</v>
      </c>
      <c r="AD1098" s="47" t="str">
        <f>IFERROR(AVERAGEIFS(OSA!$AF:$AF,OSA!$C:$C,$AA1098,OSA!$D:$D,$AB1098)," ")</f>
        <v xml:space="preserve"> </v>
      </c>
      <c r="AE1098" s="42" t="str">
        <f t="shared" si="42"/>
        <v xml:space="preserve"> </v>
      </c>
    </row>
    <row r="1099" spans="27:31" x14ac:dyDescent="0.35">
      <c r="AA1099" t="s">
        <v>1648</v>
      </c>
      <c r="AB1099" t="s">
        <v>248</v>
      </c>
      <c r="AC1099" s="46">
        <f t="shared" si="41"/>
        <v>45121</v>
      </c>
      <c r="AD1099" s="47" t="str">
        <f>IFERROR(AVERAGEIFS(OSA!$AF:$AF,OSA!$C:$C,$AA1099,OSA!$D:$D,$AB1099)," ")</f>
        <v xml:space="preserve"> </v>
      </c>
      <c r="AE1099" s="42" t="str">
        <f t="shared" si="42"/>
        <v xml:space="preserve"> </v>
      </c>
    </row>
    <row r="1100" spans="27:31" x14ac:dyDescent="0.35">
      <c r="AA1100" t="s">
        <v>1648</v>
      </c>
      <c r="AB1100" t="s">
        <v>294</v>
      </c>
      <c r="AC1100" s="46">
        <f t="shared" si="41"/>
        <v>45121</v>
      </c>
      <c r="AD1100" s="47" t="str">
        <f>IFERROR(AVERAGEIFS(OSA!$AF:$AF,OSA!$C:$C,$AA1100,OSA!$D:$D,$AB1100)," ")</f>
        <v xml:space="preserve"> </v>
      </c>
      <c r="AE1100" s="42" t="str">
        <f t="shared" si="42"/>
        <v xml:space="preserve"> </v>
      </c>
    </row>
    <row r="1101" spans="27:31" x14ac:dyDescent="0.35">
      <c r="AA1101" t="s">
        <v>1648</v>
      </c>
      <c r="AB1101" t="s">
        <v>405</v>
      </c>
      <c r="AC1101" s="46">
        <f t="shared" si="41"/>
        <v>45121</v>
      </c>
      <c r="AD1101" s="47" t="str">
        <f>IFERROR(AVERAGEIFS(OSA!$AF:$AF,OSA!$C:$C,$AA1101,OSA!$D:$D,$AB1101)," ")</f>
        <v xml:space="preserve"> </v>
      </c>
      <c r="AE1101" s="42" t="str">
        <f t="shared" si="42"/>
        <v xml:space="preserve"> </v>
      </c>
    </row>
    <row r="1102" spans="27:31" x14ac:dyDescent="0.35">
      <c r="AA1102" t="s">
        <v>1648</v>
      </c>
      <c r="AB1102" t="s">
        <v>455</v>
      </c>
      <c r="AC1102" s="46">
        <f t="shared" si="41"/>
        <v>45121</v>
      </c>
      <c r="AD1102" s="47" t="str">
        <f>IFERROR(AVERAGEIFS(OSA!$AF:$AF,OSA!$C:$C,$AA1102,OSA!$D:$D,$AB1102)," ")</f>
        <v xml:space="preserve"> </v>
      </c>
      <c r="AE1102" s="42" t="str">
        <f t="shared" si="42"/>
        <v xml:space="preserve"> </v>
      </c>
    </row>
    <row r="1103" spans="27:31" x14ac:dyDescent="0.35">
      <c r="AA1103" t="s">
        <v>1648</v>
      </c>
      <c r="AB1103" t="s">
        <v>549</v>
      </c>
      <c r="AC1103" s="46">
        <f t="shared" si="41"/>
        <v>45121</v>
      </c>
      <c r="AD1103" s="47" t="str">
        <f>IFERROR(AVERAGEIFS(OSA!$AF:$AF,OSA!$C:$C,$AA1103,OSA!$D:$D,$AB1103)," ")</f>
        <v xml:space="preserve"> </v>
      </c>
      <c r="AE1103" s="42" t="str">
        <f t="shared" si="42"/>
        <v xml:space="preserve"> </v>
      </c>
    </row>
    <row r="1104" spans="27:31" x14ac:dyDescent="0.35">
      <c r="AA1104" t="s">
        <v>1648</v>
      </c>
      <c r="AB1104" t="s">
        <v>650</v>
      </c>
      <c r="AC1104" s="46">
        <f t="shared" si="41"/>
        <v>45121</v>
      </c>
      <c r="AD1104" s="47" t="str">
        <f>IFERROR(AVERAGEIFS(OSA!$AF:$AF,OSA!$C:$C,$AA1104,OSA!$D:$D,$AB1104)," ")</f>
        <v xml:space="preserve"> </v>
      </c>
      <c r="AE1104" s="42" t="str">
        <f t="shared" si="42"/>
        <v xml:space="preserve"> </v>
      </c>
    </row>
    <row r="1105" spans="27:31" x14ac:dyDescent="0.35">
      <c r="AA1105" t="s">
        <v>1648</v>
      </c>
      <c r="AB1105" t="s">
        <v>694</v>
      </c>
      <c r="AC1105" s="46">
        <f t="shared" si="41"/>
        <v>45121</v>
      </c>
      <c r="AD1105" s="47" t="str">
        <f>IFERROR(AVERAGEIFS(OSA!$AF:$AF,OSA!$C:$C,$AA1105,OSA!$D:$D,$AB1105)," ")</f>
        <v xml:space="preserve"> </v>
      </c>
      <c r="AE1105" s="42" t="str">
        <f t="shared" si="42"/>
        <v xml:space="preserve"> </v>
      </c>
    </row>
    <row r="1106" spans="27:31" x14ac:dyDescent="0.35">
      <c r="AA1106" t="s">
        <v>1648</v>
      </c>
      <c r="AB1106" t="s">
        <v>710</v>
      </c>
      <c r="AC1106" s="46">
        <f t="shared" si="41"/>
        <v>45121</v>
      </c>
      <c r="AD1106" s="47" t="str">
        <f>IFERROR(AVERAGEIFS(OSA!$AF:$AF,OSA!$C:$C,$AA1106,OSA!$D:$D,$AB1106)," ")</f>
        <v xml:space="preserve"> </v>
      </c>
      <c r="AE1106" s="42" t="str">
        <f t="shared" si="42"/>
        <v xml:space="preserve"> </v>
      </c>
    </row>
    <row r="1107" spans="27:31" x14ac:dyDescent="0.35">
      <c r="AA1107" t="s">
        <v>2305</v>
      </c>
      <c r="AB1107" t="s">
        <v>19</v>
      </c>
      <c r="AC1107" s="46">
        <f t="shared" si="41"/>
        <v>45121</v>
      </c>
      <c r="AD1107" s="47" t="str">
        <f>IFERROR(AVERAGEIFS(OSA!$AF:$AF,OSA!$C:$C,$AA1107,OSA!$D:$D,$AB1107)," ")</f>
        <v xml:space="preserve"> </v>
      </c>
      <c r="AE1107" s="42" t="str">
        <f t="shared" si="42"/>
        <v xml:space="preserve"> </v>
      </c>
    </row>
    <row r="1108" spans="27:31" x14ac:dyDescent="0.35">
      <c r="AA1108" t="s">
        <v>2305</v>
      </c>
      <c r="AB1108" t="s">
        <v>65</v>
      </c>
      <c r="AC1108" s="46">
        <f t="shared" si="41"/>
        <v>45121</v>
      </c>
      <c r="AD1108" s="47" t="str">
        <f>IFERROR(AVERAGEIFS(OSA!$AF:$AF,OSA!$C:$C,$AA1108,OSA!$D:$D,$AB1108)," ")</f>
        <v xml:space="preserve"> </v>
      </c>
      <c r="AE1108" s="42" t="str">
        <f t="shared" si="42"/>
        <v xml:space="preserve"> </v>
      </c>
    </row>
    <row r="1109" spans="27:31" x14ac:dyDescent="0.35">
      <c r="AA1109" t="s">
        <v>2305</v>
      </c>
      <c r="AB1109" t="s">
        <v>119</v>
      </c>
      <c r="AC1109" s="46">
        <f t="shared" si="41"/>
        <v>45121</v>
      </c>
      <c r="AD1109" s="47" t="str">
        <f>IFERROR(AVERAGEIFS(OSA!$AF:$AF,OSA!$C:$C,$AA1109,OSA!$D:$D,$AB1109)," ")</f>
        <v xml:space="preserve"> </v>
      </c>
      <c r="AE1109" s="42" t="str">
        <f t="shared" si="42"/>
        <v xml:space="preserve"> </v>
      </c>
    </row>
    <row r="1110" spans="27:31" x14ac:dyDescent="0.35">
      <c r="AA1110" t="s">
        <v>2305</v>
      </c>
      <c r="AB1110" t="s">
        <v>193</v>
      </c>
      <c r="AC1110" s="46">
        <f t="shared" si="41"/>
        <v>45121</v>
      </c>
      <c r="AD1110" s="47" t="str">
        <f>IFERROR(AVERAGEIFS(OSA!$AF:$AF,OSA!$C:$C,$AA1110,OSA!$D:$D,$AB1110)," ")</f>
        <v xml:space="preserve"> </v>
      </c>
      <c r="AE1110" s="42" t="str">
        <f t="shared" si="42"/>
        <v xml:space="preserve"> </v>
      </c>
    </row>
    <row r="1111" spans="27:31" x14ac:dyDescent="0.35">
      <c r="AA1111" t="s">
        <v>2305</v>
      </c>
      <c r="AB1111" t="s">
        <v>248</v>
      </c>
      <c r="AC1111" s="46">
        <f t="shared" si="41"/>
        <v>45121</v>
      </c>
      <c r="AD1111" s="47" t="str">
        <f>IFERROR(AVERAGEIFS(OSA!$AF:$AF,OSA!$C:$C,$AA1111,OSA!$D:$D,$AB1111)," ")</f>
        <v xml:space="preserve"> </v>
      </c>
      <c r="AE1111" s="42" t="str">
        <f t="shared" si="42"/>
        <v xml:space="preserve"> </v>
      </c>
    </row>
    <row r="1112" spans="27:31" x14ac:dyDescent="0.35">
      <c r="AA1112" t="s">
        <v>2305</v>
      </c>
      <c r="AB1112" t="s">
        <v>294</v>
      </c>
      <c r="AC1112" s="46">
        <f t="shared" ref="AC1112:AC1175" si="43">AC1028+1</f>
        <v>45121</v>
      </c>
      <c r="AD1112" s="47" t="str">
        <f>IFERROR(AVERAGEIFS(OSA!$AF:$AF,OSA!$C:$C,$AA1112,OSA!$D:$D,$AB1112)," ")</f>
        <v xml:space="preserve"> </v>
      </c>
      <c r="AE1112" s="42" t="str">
        <f t="shared" si="42"/>
        <v xml:space="preserve"> </v>
      </c>
    </row>
    <row r="1113" spans="27:31" x14ac:dyDescent="0.35">
      <c r="AA1113" t="s">
        <v>2305</v>
      </c>
      <c r="AB1113" t="s">
        <v>405</v>
      </c>
      <c r="AC1113" s="46">
        <f t="shared" si="43"/>
        <v>45121</v>
      </c>
      <c r="AD1113" s="47" t="str">
        <f>IFERROR(AVERAGEIFS(OSA!$AF:$AF,OSA!$C:$C,$AA1113,OSA!$D:$D,$AB1113)," ")</f>
        <v xml:space="preserve"> </v>
      </c>
      <c r="AE1113" s="42" t="str">
        <f t="shared" si="42"/>
        <v xml:space="preserve"> </v>
      </c>
    </row>
    <row r="1114" spans="27:31" x14ac:dyDescent="0.35">
      <c r="AA1114" t="s">
        <v>2305</v>
      </c>
      <c r="AB1114" t="s">
        <v>455</v>
      </c>
      <c r="AC1114" s="46">
        <f t="shared" si="43"/>
        <v>45121</v>
      </c>
      <c r="AD1114" s="47" t="str">
        <f>IFERROR(AVERAGEIFS(OSA!$AF:$AF,OSA!$C:$C,$AA1114,OSA!$D:$D,$AB1114)," ")</f>
        <v xml:space="preserve"> </v>
      </c>
      <c r="AE1114" s="42" t="str">
        <f t="shared" si="42"/>
        <v xml:space="preserve"> </v>
      </c>
    </row>
    <row r="1115" spans="27:31" x14ac:dyDescent="0.35">
      <c r="AA1115" t="s">
        <v>2305</v>
      </c>
      <c r="AB1115" t="s">
        <v>549</v>
      </c>
      <c r="AC1115" s="46">
        <f t="shared" si="43"/>
        <v>45121</v>
      </c>
      <c r="AD1115" s="47" t="str">
        <f>IFERROR(AVERAGEIFS(OSA!$AF:$AF,OSA!$C:$C,$AA1115,OSA!$D:$D,$AB1115)," ")</f>
        <v xml:space="preserve"> </v>
      </c>
      <c r="AE1115" s="42" t="str">
        <f t="shared" si="42"/>
        <v xml:space="preserve"> </v>
      </c>
    </row>
    <row r="1116" spans="27:31" x14ac:dyDescent="0.35">
      <c r="AA1116" t="s">
        <v>2305</v>
      </c>
      <c r="AB1116" t="s">
        <v>650</v>
      </c>
      <c r="AC1116" s="46">
        <f t="shared" si="43"/>
        <v>45121</v>
      </c>
      <c r="AD1116" s="47" t="str">
        <f>IFERROR(AVERAGEIFS(OSA!$AF:$AF,OSA!$C:$C,$AA1116,OSA!$D:$D,$AB1116)," ")</f>
        <v xml:space="preserve"> </v>
      </c>
      <c r="AE1116" s="42" t="str">
        <f t="shared" si="42"/>
        <v xml:space="preserve"> </v>
      </c>
    </row>
    <row r="1117" spans="27:31" x14ac:dyDescent="0.35">
      <c r="AA1117" t="s">
        <v>2305</v>
      </c>
      <c r="AB1117" t="s">
        <v>694</v>
      </c>
      <c r="AC1117" s="46">
        <f t="shared" si="43"/>
        <v>45121</v>
      </c>
      <c r="AD1117" s="47" t="str">
        <f>IFERROR(AVERAGEIFS(OSA!$AF:$AF,OSA!$C:$C,$AA1117,OSA!$D:$D,$AB1117)," ")</f>
        <v xml:space="preserve"> </v>
      </c>
      <c r="AE1117" s="42" t="str">
        <f t="shared" si="42"/>
        <v xml:space="preserve"> </v>
      </c>
    </row>
    <row r="1118" spans="27:31" x14ac:dyDescent="0.35">
      <c r="AA1118" t="s">
        <v>2305</v>
      </c>
      <c r="AB1118" t="s">
        <v>710</v>
      </c>
      <c r="AC1118" s="46">
        <f t="shared" si="43"/>
        <v>45121</v>
      </c>
      <c r="AD1118" s="47" t="str">
        <f>IFERROR(AVERAGEIFS(OSA!$AF:$AF,OSA!$C:$C,$AA1118,OSA!$D:$D,$AB1118)," ")</f>
        <v xml:space="preserve"> </v>
      </c>
      <c r="AE1118" s="42" t="str">
        <f t="shared" si="42"/>
        <v xml:space="preserve"> </v>
      </c>
    </row>
    <row r="1119" spans="27:31" x14ac:dyDescent="0.35">
      <c r="AA1119" t="s">
        <v>2657</v>
      </c>
      <c r="AB1119" t="s">
        <v>19</v>
      </c>
      <c r="AC1119" s="46">
        <f t="shared" si="43"/>
        <v>45121</v>
      </c>
      <c r="AD1119" s="47" t="str">
        <f ca="1">IFERROR(AVERAGEIFS(OSA!$AF:$AF,OSA!$C:$C,$AA1119,OSA!$D:$D,$AB1119)," ")</f>
        <v xml:space="preserve"> </v>
      </c>
      <c r="AE1119" s="42" t="str">
        <f t="shared" ca="1" si="42"/>
        <v xml:space="preserve"> </v>
      </c>
    </row>
    <row r="1120" spans="27:31" x14ac:dyDescent="0.35">
      <c r="AA1120" t="s">
        <v>2657</v>
      </c>
      <c r="AB1120" t="s">
        <v>65</v>
      </c>
      <c r="AC1120" s="46">
        <f t="shared" si="43"/>
        <v>45121</v>
      </c>
      <c r="AD1120" s="47" t="str">
        <f ca="1">IFERROR(AVERAGEIFS(OSA!$AF:$AF,OSA!$C:$C,$AA1120,OSA!$D:$D,$AB1120)," ")</f>
        <v xml:space="preserve"> </v>
      </c>
      <c r="AE1120" s="42" t="str">
        <f t="shared" ca="1" si="42"/>
        <v xml:space="preserve"> </v>
      </c>
    </row>
    <row r="1121" spans="27:31" x14ac:dyDescent="0.35">
      <c r="AA1121" t="s">
        <v>2657</v>
      </c>
      <c r="AB1121" t="s">
        <v>119</v>
      </c>
      <c r="AC1121" s="46">
        <f t="shared" si="43"/>
        <v>45121</v>
      </c>
      <c r="AD1121" s="47" t="str">
        <f ca="1">IFERROR(AVERAGEIFS(OSA!$AF:$AF,OSA!$C:$C,$AA1121,OSA!$D:$D,$AB1121)," ")</f>
        <v xml:space="preserve"> </v>
      </c>
      <c r="AE1121" s="42" t="str">
        <f t="shared" ca="1" si="42"/>
        <v xml:space="preserve"> </v>
      </c>
    </row>
    <row r="1122" spans="27:31" x14ac:dyDescent="0.35">
      <c r="AA1122" t="s">
        <v>2657</v>
      </c>
      <c r="AB1122" t="s">
        <v>193</v>
      </c>
      <c r="AC1122" s="46">
        <f t="shared" si="43"/>
        <v>45121</v>
      </c>
      <c r="AD1122" s="47" t="str">
        <f ca="1">IFERROR(AVERAGEIFS(OSA!$AF:$AF,OSA!$C:$C,$AA1122,OSA!$D:$D,$AB1122)," ")</f>
        <v xml:space="preserve"> </v>
      </c>
      <c r="AE1122" s="42" t="str">
        <f t="shared" ca="1" si="42"/>
        <v xml:space="preserve"> </v>
      </c>
    </row>
    <row r="1123" spans="27:31" x14ac:dyDescent="0.35">
      <c r="AA1123" t="s">
        <v>2657</v>
      </c>
      <c r="AB1123" t="s">
        <v>248</v>
      </c>
      <c r="AC1123" s="46">
        <f t="shared" si="43"/>
        <v>45121</v>
      </c>
      <c r="AD1123" s="47" t="str">
        <f ca="1">IFERROR(AVERAGEIFS(OSA!$AF:$AF,OSA!$C:$C,$AA1123,OSA!$D:$D,$AB1123)," ")</f>
        <v xml:space="preserve"> </v>
      </c>
      <c r="AE1123" s="42" t="str">
        <f t="shared" ca="1" si="42"/>
        <v xml:space="preserve"> </v>
      </c>
    </row>
    <row r="1124" spans="27:31" x14ac:dyDescent="0.35">
      <c r="AA1124" t="s">
        <v>2657</v>
      </c>
      <c r="AB1124" t="s">
        <v>294</v>
      </c>
      <c r="AC1124" s="46">
        <f t="shared" si="43"/>
        <v>45121</v>
      </c>
      <c r="AD1124" s="47" t="str">
        <f ca="1">IFERROR(AVERAGEIFS(OSA!$AF:$AF,OSA!$C:$C,$AA1124,OSA!$D:$D,$AB1124)," ")</f>
        <v xml:space="preserve"> </v>
      </c>
      <c r="AE1124" s="42" t="str">
        <f t="shared" ca="1" si="42"/>
        <v xml:space="preserve"> </v>
      </c>
    </row>
    <row r="1125" spans="27:31" x14ac:dyDescent="0.35">
      <c r="AA1125" t="s">
        <v>2657</v>
      </c>
      <c r="AB1125" t="s">
        <v>405</v>
      </c>
      <c r="AC1125" s="46">
        <f t="shared" si="43"/>
        <v>45121</v>
      </c>
      <c r="AD1125" s="47" t="str">
        <f ca="1">IFERROR(AVERAGEIFS(OSA!$AF:$AF,OSA!$C:$C,$AA1125,OSA!$D:$D,$AB1125)," ")</f>
        <v xml:space="preserve"> </v>
      </c>
      <c r="AE1125" s="42" t="str">
        <f t="shared" ca="1" si="42"/>
        <v xml:space="preserve"> </v>
      </c>
    </row>
    <row r="1126" spans="27:31" x14ac:dyDescent="0.35">
      <c r="AA1126" t="s">
        <v>2657</v>
      </c>
      <c r="AB1126" t="s">
        <v>455</v>
      </c>
      <c r="AC1126" s="46">
        <f t="shared" si="43"/>
        <v>45121</v>
      </c>
      <c r="AD1126" s="47" t="str">
        <f ca="1">IFERROR(AVERAGEIFS(OSA!$AF:$AF,OSA!$C:$C,$AA1126,OSA!$D:$D,$AB1126)," ")</f>
        <v xml:space="preserve"> </v>
      </c>
      <c r="AE1126" s="42" t="str">
        <f t="shared" ca="1" si="42"/>
        <v xml:space="preserve"> </v>
      </c>
    </row>
    <row r="1127" spans="27:31" x14ac:dyDescent="0.35">
      <c r="AA1127" t="s">
        <v>2657</v>
      </c>
      <c r="AB1127" t="s">
        <v>549</v>
      </c>
      <c r="AC1127" s="46">
        <f t="shared" si="43"/>
        <v>45121</v>
      </c>
      <c r="AD1127" s="47" t="str">
        <f ca="1">IFERROR(AVERAGEIFS(OSA!$AF:$AF,OSA!$C:$C,$AA1127,OSA!$D:$D,$AB1127)," ")</f>
        <v xml:space="preserve"> </v>
      </c>
      <c r="AE1127" s="42" t="str">
        <f t="shared" ca="1" si="42"/>
        <v xml:space="preserve"> </v>
      </c>
    </row>
    <row r="1128" spans="27:31" x14ac:dyDescent="0.35">
      <c r="AA1128" t="s">
        <v>2657</v>
      </c>
      <c r="AB1128" t="s">
        <v>650</v>
      </c>
      <c r="AC1128" s="46">
        <f t="shared" si="43"/>
        <v>45121</v>
      </c>
      <c r="AD1128" s="47" t="str">
        <f ca="1">IFERROR(AVERAGEIFS(OSA!$AF:$AF,OSA!$C:$C,$AA1128,OSA!$D:$D,$AB1128)," ")</f>
        <v xml:space="preserve"> </v>
      </c>
      <c r="AE1128" s="42" t="str">
        <f t="shared" ca="1" si="42"/>
        <v xml:space="preserve"> </v>
      </c>
    </row>
    <row r="1129" spans="27:31" x14ac:dyDescent="0.35">
      <c r="AA1129" t="s">
        <v>2657</v>
      </c>
      <c r="AB1129" t="s">
        <v>694</v>
      </c>
      <c r="AC1129" s="46">
        <f t="shared" si="43"/>
        <v>45121</v>
      </c>
      <c r="AD1129" s="47" t="str">
        <f ca="1">IFERROR(AVERAGEIFS(OSA!$AF:$AF,OSA!$C:$C,$AA1129,OSA!$D:$D,$AB1129)," ")</f>
        <v xml:space="preserve"> </v>
      </c>
      <c r="AE1129" s="42" t="str">
        <f t="shared" ca="1" si="42"/>
        <v xml:space="preserve"> </v>
      </c>
    </row>
    <row r="1130" spans="27:31" x14ac:dyDescent="0.35">
      <c r="AA1130" t="s">
        <v>2657</v>
      </c>
      <c r="AB1130" t="s">
        <v>710</v>
      </c>
      <c r="AC1130" s="46">
        <f t="shared" si="43"/>
        <v>45121</v>
      </c>
      <c r="AD1130" s="47" t="str">
        <f ca="1">IFERROR(AVERAGEIFS(OSA!$AF:$AF,OSA!$C:$C,$AA1130,OSA!$D:$D,$AB1130)," ")</f>
        <v xml:space="preserve"> </v>
      </c>
      <c r="AE1130" s="42" t="str">
        <f t="shared" ca="1" si="42"/>
        <v xml:space="preserve"> </v>
      </c>
    </row>
    <row r="1131" spans="27:31" x14ac:dyDescent="0.35">
      <c r="AA1131" t="s">
        <v>3042</v>
      </c>
      <c r="AB1131" t="s">
        <v>19</v>
      </c>
      <c r="AC1131" s="46">
        <f t="shared" si="43"/>
        <v>45121</v>
      </c>
      <c r="AD1131" s="47" t="str">
        <f>IFERROR(AVERAGEIFS(OSA!$AF:$AF,OSA!$C:$C,$AA1131,OSA!$D:$D,$AB1131)," ")</f>
        <v xml:space="preserve"> </v>
      </c>
      <c r="AE1131" s="42" t="str">
        <f t="shared" si="42"/>
        <v xml:space="preserve"> </v>
      </c>
    </row>
    <row r="1132" spans="27:31" x14ac:dyDescent="0.35">
      <c r="AA1132" t="s">
        <v>3042</v>
      </c>
      <c r="AB1132" t="s">
        <v>65</v>
      </c>
      <c r="AC1132" s="46">
        <f t="shared" si="43"/>
        <v>45121</v>
      </c>
      <c r="AD1132" s="47" t="str">
        <f>IFERROR(AVERAGEIFS(OSA!$AF:$AF,OSA!$C:$C,$AA1132,OSA!$D:$D,$AB1132)," ")</f>
        <v xml:space="preserve"> </v>
      </c>
      <c r="AE1132" s="42" t="str">
        <f t="shared" si="42"/>
        <v xml:space="preserve"> </v>
      </c>
    </row>
    <row r="1133" spans="27:31" x14ac:dyDescent="0.35">
      <c r="AA1133" t="s">
        <v>3042</v>
      </c>
      <c r="AB1133" t="s">
        <v>119</v>
      </c>
      <c r="AC1133" s="46">
        <f t="shared" si="43"/>
        <v>45121</v>
      </c>
      <c r="AD1133" s="47" t="str">
        <f>IFERROR(AVERAGEIFS(OSA!$AF:$AF,OSA!$C:$C,$AA1133,OSA!$D:$D,$AB1133)," ")</f>
        <v xml:space="preserve"> </v>
      </c>
      <c r="AE1133" s="42" t="str">
        <f t="shared" si="42"/>
        <v xml:space="preserve"> </v>
      </c>
    </row>
    <row r="1134" spans="27:31" x14ac:dyDescent="0.35">
      <c r="AA1134" t="s">
        <v>3042</v>
      </c>
      <c r="AB1134" t="s">
        <v>193</v>
      </c>
      <c r="AC1134" s="46">
        <f t="shared" si="43"/>
        <v>45121</v>
      </c>
      <c r="AD1134" s="47" t="str">
        <f>IFERROR(AVERAGEIFS(OSA!$AF:$AF,OSA!$C:$C,$AA1134,OSA!$D:$D,$AB1134)," ")</f>
        <v xml:space="preserve"> </v>
      </c>
      <c r="AE1134" s="42" t="str">
        <f t="shared" si="42"/>
        <v xml:space="preserve"> </v>
      </c>
    </row>
    <row r="1135" spans="27:31" x14ac:dyDescent="0.35">
      <c r="AA1135" t="s">
        <v>3042</v>
      </c>
      <c r="AB1135" t="s">
        <v>248</v>
      </c>
      <c r="AC1135" s="46">
        <f t="shared" si="43"/>
        <v>45121</v>
      </c>
      <c r="AD1135" s="47" t="str">
        <f>IFERROR(AVERAGEIFS(OSA!$AF:$AF,OSA!$C:$C,$AA1135,OSA!$D:$D,$AB1135)," ")</f>
        <v xml:space="preserve"> </v>
      </c>
      <c r="AE1135" s="42" t="str">
        <f t="shared" si="42"/>
        <v xml:space="preserve"> </v>
      </c>
    </row>
    <row r="1136" spans="27:31" x14ac:dyDescent="0.35">
      <c r="AA1136" t="s">
        <v>3042</v>
      </c>
      <c r="AB1136" t="s">
        <v>294</v>
      </c>
      <c r="AC1136" s="46">
        <f t="shared" si="43"/>
        <v>45121</v>
      </c>
      <c r="AD1136" s="47" t="str">
        <f>IFERROR(AVERAGEIFS(OSA!$AF:$AF,OSA!$C:$C,$AA1136,OSA!$D:$D,$AB1136)," ")</f>
        <v xml:space="preserve"> </v>
      </c>
      <c r="AE1136" s="42" t="str">
        <f t="shared" si="42"/>
        <v xml:space="preserve"> </v>
      </c>
    </row>
    <row r="1137" spans="27:31" x14ac:dyDescent="0.35">
      <c r="AA1137" t="s">
        <v>3042</v>
      </c>
      <c r="AB1137" t="s">
        <v>405</v>
      </c>
      <c r="AC1137" s="46">
        <f t="shared" si="43"/>
        <v>45121</v>
      </c>
      <c r="AD1137" s="47" t="str">
        <f>IFERROR(AVERAGEIFS(OSA!$AF:$AF,OSA!$C:$C,$AA1137,OSA!$D:$D,$AB1137)," ")</f>
        <v xml:space="preserve"> </v>
      </c>
      <c r="AE1137" s="42" t="str">
        <f t="shared" si="42"/>
        <v xml:space="preserve"> </v>
      </c>
    </row>
    <row r="1138" spans="27:31" x14ac:dyDescent="0.35">
      <c r="AA1138" t="s">
        <v>3042</v>
      </c>
      <c r="AB1138" t="s">
        <v>455</v>
      </c>
      <c r="AC1138" s="46">
        <f t="shared" si="43"/>
        <v>45121</v>
      </c>
      <c r="AD1138" s="47" t="str">
        <f>IFERROR(AVERAGEIFS(OSA!$AF:$AF,OSA!$C:$C,$AA1138,OSA!$D:$D,$AB1138)," ")</f>
        <v xml:space="preserve"> </v>
      </c>
      <c r="AE1138" s="42" t="str">
        <f t="shared" si="42"/>
        <v xml:space="preserve"> </v>
      </c>
    </row>
    <row r="1139" spans="27:31" x14ac:dyDescent="0.35">
      <c r="AA1139" t="s">
        <v>3042</v>
      </c>
      <c r="AB1139" t="s">
        <v>549</v>
      </c>
      <c r="AC1139" s="46">
        <f t="shared" si="43"/>
        <v>45121</v>
      </c>
      <c r="AD1139" s="47" t="str">
        <f>IFERROR(AVERAGEIFS(OSA!$AF:$AF,OSA!$C:$C,$AA1139,OSA!$D:$D,$AB1139)," ")</f>
        <v xml:space="preserve"> </v>
      </c>
      <c r="AE1139" s="42" t="str">
        <f t="shared" si="42"/>
        <v xml:space="preserve"> </v>
      </c>
    </row>
    <row r="1140" spans="27:31" x14ac:dyDescent="0.35">
      <c r="AA1140" t="s">
        <v>3042</v>
      </c>
      <c r="AB1140" t="s">
        <v>650</v>
      </c>
      <c r="AC1140" s="46">
        <f t="shared" si="43"/>
        <v>45121</v>
      </c>
      <c r="AD1140" s="47" t="str">
        <f>IFERROR(AVERAGEIFS(OSA!$AF:$AF,OSA!$C:$C,$AA1140,OSA!$D:$D,$AB1140)," ")</f>
        <v xml:space="preserve"> </v>
      </c>
      <c r="AE1140" s="42" t="str">
        <f t="shared" si="42"/>
        <v xml:space="preserve"> </v>
      </c>
    </row>
    <row r="1141" spans="27:31" x14ac:dyDescent="0.35">
      <c r="AA1141" t="s">
        <v>3042</v>
      </c>
      <c r="AB1141" t="s">
        <v>694</v>
      </c>
      <c r="AC1141" s="46">
        <f t="shared" si="43"/>
        <v>45121</v>
      </c>
      <c r="AD1141" s="47" t="str">
        <f>IFERROR(AVERAGEIFS(OSA!$AF:$AF,OSA!$C:$C,$AA1141,OSA!$D:$D,$AB1141)," ")</f>
        <v xml:space="preserve"> </v>
      </c>
      <c r="AE1141" s="42" t="str">
        <f t="shared" si="42"/>
        <v xml:space="preserve"> </v>
      </c>
    </row>
    <row r="1142" spans="27:31" x14ac:dyDescent="0.35">
      <c r="AA1142" t="s">
        <v>3042</v>
      </c>
      <c r="AB1142" t="s">
        <v>710</v>
      </c>
      <c r="AC1142" s="46">
        <f t="shared" si="43"/>
        <v>45121</v>
      </c>
      <c r="AD1142" s="47" t="str">
        <f>IFERROR(AVERAGEIFS(OSA!$AF:$AF,OSA!$C:$C,$AA1142,OSA!$D:$D,$AB1142)," ")</f>
        <v xml:space="preserve"> </v>
      </c>
      <c r="AE1142" s="42" t="str">
        <f t="shared" si="42"/>
        <v xml:space="preserve"> </v>
      </c>
    </row>
    <row r="1143" spans="27:31" x14ac:dyDescent="0.35">
      <c r="AA1143" t="s">
        <v>2329</v>
      </c>
      <c r="AB1143" t="s">
        <v>19</v>
      </c>
      <c r="AC1143" s="46">
        <f t="shared" si="43"/>
        <v>45121</v>
      </c>
      <c r="AD1143" s="47" t="str">
        <f>IFERROR(AVERAGEIFS(OSA!$AF:$AF,OSA!$C:$C,$AA1143,OSA!$D:$D,$AB1143)," ")</f>
        <v xml:space="preserve"> </v>
      </c>
      <c r="AE1143" s="42" t="str">
        <f t="shared" si="42"/>
        <v xml:space="preserve"> </v>
      </c>
    </row>
    <row r="1144" spans="27:31" x14ac:dyDescent="0.35">
      <c r="AA1144" t="s">
        <v>2329</v>
      </c>
      <c r="AB1144" t="s">
        <v>65</v>
      </c>
      <c r="AC1144" s="46">
        <f t="shared" si="43"/>
        <v>45121</v>
      </c>
      <c r="AD1144" s="47" t="str">
        <f>IFERROR(AVERAGEIFS(OSA!$AF:$AF,OSA!$C:$C,$AA1144,OSA!$D:$D,$AB1144)," ")</f>
        <v xml:space="preserve"> </v>
      </c>
      <c r="AE1144" s="42" t="str">
        <f t="shared" si="42"/>
        <v xml:space="preserve"> </v>
      </c>
    </row>
    <row r="1145" spans="27:31" x14ac:dyDescent="0.35">
      <c r="AA1145" t="s">
        <v>2329</v>
      </c>
      <c r="AB1145" t="s">
        <v>119</v>
      </c>
      <c r="AC1145" s="46">
        <f t="shared" si="43"/>
        <v>45121</v>
      </c>
      <c r="AD1145" s="47" t="str">
        <f>IFERROR(AVERAGEIFS(OSA!$AF:$AF,OSA!$C:$C,$AA1145,OSA!$D:$D,$AB1145)," ")</f>
        <v xml:space="preserve"> </v>
      </c>
      <c r="AE1145" s="42" t="str">
        <f t="shared" si="42"/>
        <v xml:space="preserve"> </v>
      </c>
    </row>
    <row r="1146" spans="27:31" x14ac:dyDescent="0.35">
      <c r="AA1146" t="s">
        <v>2329</v>
      </c>
      <c r="AB1146" t="s">
        <v>193</v>
      </c>
      <c r="AC1146" s="46">
        <f t="shared" si="43"/>
        <v>45121</v>
      </c>
      <c r="AD1146" s="47" t="str">
        <f>IFERROR(AVERAGEIFS(OSA!$AF:$AF,OSA!$C:$C,$AA1146,OSA!$D:$D,$AB1146)," ")</f>
        <v xml:space="preserve"> </v>
      </c>
      <c r="AE1146" s="42" t="str">
        <f t="shared" si="42"/>
        <v xml:space="preserve"> </v>
      </c>
    </row>
    <row r="1147" spans="27:31" x14ac:dyDescent="0.35">
      <c r="AA1147" t="s">
        <v>2329</v>
      </c>
      <c r="AB1147" t="s">
        <v>248</v>
      </c>
      <c r="AC1147" s="46">
        <f t="shared" si="43"/>
        <v>45121</v>
      </c>
      <c r="AD1147" s="47" t="str">
        <f>IFERROR(AVERAGEIFS(OSA!$AF:$AF,OSA!$C:$C,$AA1147,OSA!$D:$D,$AB1147)," ")</f>
        <v xml:space="preserve"> </v>
      </c>
      <c r="AE1147" s="42" t="str">
        <f t="shared" si="42"/>
        <v xml:space="preserve"> </v>
      </c>
    </row>
    <row r="1148" spans="27:31" x14ac:dyDescent="0.35">
      <c r="AA1148" t="s">
        <v>2329</v>
      </c>
      <c r="AB1148" t="s">
        <v>294</v>
      </c>
      <c r="AC1148" s="46">
        <f t="shared" si="43"/>
        <v>45121</v>
      </c>
      <c r="AD1148" s="47" t="str">
        <f>IFERROR(AVERAGEIFS(OSA!$AF:$AF,OSA!$C:$C,$AA1148,OSA!$D:$D,$AB1148)," ")</f>
        <v xml:space="preserve"> </v>
      </c>
      <c r="AE1148" s="42" t="str">
        <f t="shared" si="42"/>
        <v xml:space="preserve"> </v>
      </c>
    </row>
    <row r="1149" spans="27:31" x14ac:dyDescent="0.35">
      <c r="AA1149" t="s">
        <v>2329</v>
      </c>
      <c r="AB1149" t="s">
        <v>405</v>
      </c>
      <c r="AC1149" s="46">
        <f t="shared" si="43"/>
        <v>45121</v>
      </c>
      <c r="AD1149" s="47" t="str">
        <f>IFERROR(AVERAGEIFS(OSA!$AF:$AF,OSA!$C:$C,$AA1149,OSA!$D:$D,$AB1149)," ")</f>
        <v xml:space="preserve"> </v>
      </c>
      <c r="AE1149" s="42" t="str">
        <f t="shared" si="42"/>
        <v xml:space="preserve"> </v>
      </c>
    </row>
    <row r="1150" spans="27:31" x14ac:dyDescent="0.35">
      <c r="AA1150" t="s">
        <v>2329</v>
      </c>
      <c r="AB1150" t="s">
        <v>455</v>
      </c>
      <c r="AC1150" s="46">
        <f t="shared" si="43"/>
        <v>45121</v>
      </c>
      <c r="AD1150" s="47" t="str">
        <f>IFERROR(AVERAGEIFS(OSA!$AF:$AF,OSA!$C:$C,$AA1150,OSA!$D:$D,$AB1150)," ")</f>
        <v xml:space="preserve"> </v>
      </c>
      <c r="AE1150" s="42" t="str">
        <f t="shared" si="42"/>
        <v xml:space="preserve"> </v>
      </c>
    </row>
    <row r="1151" spans="27:31" x14ac:dyDescent="0.35">
      <c r="AA1151" t="s">
        <v>2329</v>
      </c>
      <c r="AB1151" t="s">
        <v>549</v>
      </c>
      <c r="AC1151" s="46">
        <f t="shared" si="43"/>
        <v>45121</v>
      </c>
      <c r="AD1151" s="47" t="str">
        <f>IFERROR(AVERAGEIFS(OSA!$AF:$AF,OSA!$C:$C,$AA1151,OSA!$D:$D,$AB1151)," ")</f>
        <v xml:space="preserve"> </v>
      </c>
      <c r="AE1151" s="42" t="str">
        <f t="shared" si="42"/>
        <v xml:space="preserve"> </v>
      </c>
    </row>
    <row r="1152" spans="27:31" x14ac:dyDescent="0.35">
      <c r="AA1152" t="s">
        <v>2329</v>
      </c>
      <c r="AB1152" t="s">
        <v>650</v>
      </c>
      <c r="AC1152" s="46">
        <f t="shared" si="43"/>
        <v>45121</v>
      </c>
      <c r="AD1152" s="47" t="str">
        <f>IFERROR(AVERAGEIFS(OSA!$AF:$AF,OSA!$C:$C,$AA1152,OSA!$D:$D,$AB1152)," ")</f>
        <v xml:space="preserve"> </v>
      </c>
      <c r="AE1152" s="42" t="str">
        <f t="shared" si="42"/>
        <v xml:space="preserve"> </v>
      </c>
    </row>
    <row r="1153" spans="27:31" x14ac:dyDescent="0.35">
      <c r="AA1153" t="s">
        <v>2329</v>
      </c>
      <c r="AB1153" t="s">
        <v>694</v>
      </c>
      <c r="AC1153" s="46">
        <f t="shared" si="43"/>
        <v>45121</v>
      </c>
      <c r="AD1153" s="47" t="str">
        <f>IFERROR(AVERAGEIFS(OSA!$AF:$AF,OSA!$C:$C,$AA1153,OSA!$D:$D,$AB1153)," ")</f>
        <v xml:space="preserve"> </v>
      </c>
      <c r="AE1153" s="42" t="str">
        <f t="shared" si="42"/>
        <v xml:space="preserve"> </v>
      </c>
    </row>
    <row r="1154" spans="27:31" x14ac:dyDescent="0.35">
      <c r="AA1154" t="s">
        <v>2329</v>
      </c>
      <c r="AB1154" t="s">
        <v>710</v>
      </c>
      <c r="AC1154" s="46">
        <f t="shared" si="43"/>
        <v>45121</v>
      </c>
      <c r="AD1154" s="47" t="str">
        <f>IFERROR(AVERAGEIFS(OSA!$AF:$AF,OSA!$C:$C,$AA1154,OSA!$D:$D,$AB1154)," ")</f>
        <v xml:space="preserve"> </v>
      </c>
      <c r="AE1154" s="42" t="str">
        <f t="shared" si="42"/>
        <v xml:space="preserve"> </v>
      </c>
    </row>
    <row r="1155" spans="27:31" x14ac:dyDescent="0.35">
      <c r="AA1155" t="s">
        <v>806</v>
      </c>
      <c r="AB1155" t="s">
        <v>19</v>
      </c>
      <c r="AC1155" s="46">
        <f t="shared" si="43"/>
        <v>45121</v>
      </c>
      <c r="AD1155" s="47" t="str">
        <f>IFERROR(AVERAGEIFS(OSA!$AF:$AF,OSA!$C:$C,$AA1155,OSA!$D:$D,$AB1155)," ")</f>
        <v xml:space="preserve"> </v>
      </c>
      <c r="AE1155" s="42" t="str">
        <f t="shared" si="42"/>
        <v xml:space="preserve"> </v>
      </c>
    </row>
    <row r="1156" spans="27:31" x14ac:dyDescent="0.35">
      <c r="AA1156" t="s">
        <v>806</v>
      </c>
      <c r="AB1156" t="s">
        <v>65</v>
      </c>
      <c r="AC1156" s="46">
        <f t="shared" si="43"/>
        <v>45121</v>
      </c>
      <c r="AD1156" s="47" t="str">
        <f>IFERROR(AVERAGEIFS(OSA!$AF:$AF,OSA!$C:$C,$AA1156,OSA!$D:$D,$AB1156)," ")</f>
        <v xml:space="preserve"> </v>
      </c>
      <c r="AE1156" s="42" t="str">
        <f t="shared" ref="AE1156:AE1219" si="44">IFERROR(1-(AD1156)," ")</f>
        <v xml:space="preserve"> </v>
      </c>
    </row>
    <row r="1157" spans="27:31" x14ac:dyDescent="0.35">
      <c r="AA1157" t="s">
        <v>806</v>
      </c>
      <c r="AB1157" t="s">
        <v>119</v>
      </c>
      <c r="AC1157" s="46">
        <f t="shared" si="43"/>
        <v>45121</v>
      </c>
      <c r="AD1157" s="47" t="str">
        <f>IFERROR(AVERAGEIFS(OSA!$AF:$AF,OSA!$C:$C,$AA1157,OSA!$D:$D,$AB1157)," ")</f>
        <v xml:space="preserve"> </v>
      </c>
      <c r="AE1157" s="42" t="str">
        <f t="shared" si="44"/>
        <v xml:space="preserve"> </v>
      </c>
    </row>
    <row r="1158" spans="27:31" x14ac:dyDescent="0.35">
      <c r="AA1158" t="s">
        <v>806</v>
      </c>
      <c r="AB1158" t="s">
        <v>193</v>
      </c>
      <c r="AC1158" s="46">
        <f t="shared" si="43"/>
        <v>45121</v>
      </c>
      <c r="AD1158" s="47" t="str">
        <f>IFERROR(AVERAGEIFS(OSA!$AF:$AF,OSA!$C:$C,$AA1158,OSA!$D:$D,$AB1158)," ")</f>
        <v xml:space="preserve"> </v>
      </c>
      <c r="AE1158" s="42" t="str">
        <f t="shared" si="44"/>
        <v xml:space="preserve"> </v>
      </c>
    </row>
    <row r="1159" spans="27:31" x14ac:dyDescent="0.35">
      <c r="AA1159" t="s">
        <v>806</v>
      </c>
      <c r="AB1159" t="s">
        <v>248</v>
      </c>
      <c r="AC1159" s="46">
        <f t="shared" si="43"/>
        <v>45121</v>
      </c>
      <c r="AD1159" s="47" t="str">
        <f>IFERROR(AVERAGEIFS(OSA!$AF:$AF,OSA!$C:$C,$AA1159,OSA!$D:$D,$AB1159)," ")</f>
        <v xml:space="preserve"> </v>
      </c>
      <c r="AE1159" s="42" t="str">
        <f t="shared" si="44"/>
        <v xml:space="preserve"> </v>
      </c>
    </row>
    <row r="1160" spans="27:31" x14ac:dyDescent="0.35">
      <c r="AA1160" t="s">
        <v>806</v>
      </c>
      <c r="AB1160" t="s">
        <v>294</v>
      </c>
      <c r="AC1160" s="46">
        <f t="shared" si="43"/>
        <v>45121</v>
      </c>
      <c r="AD1160" s="47" t="str">
        <f>IFERROR(AVERAGEIFS(OSA!$AF:$AF,OSA!$C:$C,$AA1160,OSA!$D:$D,$AB1160)," ")</f>
        <v xml:space="preserve"> </v>
      </c>
      <c r="AE1160" s="42" t="str">
        <f t="shared" si="44"/>
        <v xml:space="preserve"> </v>
      </c>
    </row>
    <row r="1161" spans="27:31" x14ac:dyDescent="0.35">
      <c r="AA1161" t="s">
        <v>806</v>
      </c>
      <c r="AB1161" t="s">
        <v>405</v>
      </c>
      <c r="AC1161" s="46">
        <f t="shared" si="43"/>
        <v>45121</v>
      </c>
      <c r="AD1161" s="47" t="str">
        <f>IFERROR(AVERAGEIFS(OSA!$AF:$AF,OSA!$C:$C,$AA1161,OSA!$D:$D,$AB1161)," ")</f>
        <v xml:space="preserve"> </v>
      </c>
      <c r="AE1161" s="42" t="str">
        <f t="shared" si="44"/>
        <v xml:space="preserve"> </v>
      </c>
    </row>
    <row r="1162" spans="27:31" x14ac:dyDescent="0.35">
      <c r="AA1162" t="s">
        <v>806</v>
      </c>
      <c r="AB1162" t="s">
        <v>455</v>
      </c>
      <c r="AC1162" s="46">
        <f t="shared" si="43"/>
        <v>45121</v>
      </c>
      <c r="AD1162" s="47" t="str">
        <f>IFERROR(AVERAGEIFS(OSA!$AF:$AF,OSA!$C:$C,$AA1162,OSA!$D:$D,$AB1162)," ")</f>
        <v xml:space="preserve"> </v>
      </c>
      <c r="AE1162" s="42" t="str">
        <f t="shared" si="44"/>
        <v xml:space="preserve"> </v>
      </c>
    </row>
    <row r="1163" spans="27:31" x14ac:dyDescent="0.35">
      <c r="AA1163" t="s">
        <v>806</v>
      </c>
      <c r="AB1163" t="s">
        <v>549</v>
      </c>
      <c r="AC1163" s="46">
        <f t="shared" si="43"/>
        <v>45121</v>
      </c>
      <c r="AD1163" s="47" t="str">
        <f>IFERROR(AVERAGEIFS(OSA!$AF:$AF,OSA!$C:$C,$AA1163,OSA!$D:$D,$AB1163)," ")</f>
        <v xml:space="preserve"> </v>
      </c>
      <c r="AE1163" s="42" t="str">
        <f t="shared" si="44"/>
        <v xml:space="preserve"> </v>
      </c>
    </row>
    <row r="1164" spans="27:31" x14ac:dyDescent="0.35">
      <c r="AA1164" t="s">
        <v>806</v>
      </c>
      <c r="AB1164" t="s">
        <v>650</v>
      </c>
      <c r="AC1164" s="46">
        <f t="shared" si="43"/>
        <v>45121</v>
      </c>
      <c r="AD1164" s="47" t="str">
        <f>IFERROR(AVERAGEIFS(OSA!$AF:$AF,OSA!$C:$C,$AA1164,OSA!$D:$D,$AB1164)," ")</f>
        <v xml:space="preserve"> </v>
      </c>
      <c r="AE1164" s="42" t="str">
        <f t="shared" si="44"/>
        <v xml:space="preserve"> </v>
      </c>
    </row>
    <row r="1165" spans="27:31" x14ac:dyDescent="0.35">
      <c r="AA1165" t="s">
        <v>806</v>
      </c>
      <c r="AB1165" t="s">
        <v>694</v>
      </c>
      <c r="AC1165" s="46">
        <f t="shared" si="43"/>
        <v>45121</v>
      </c>
      <c r="AD1165" s="47" t="str">
        <f>IFERROR(AVERAGEIFS(OSA!$AF:$AF,OSA!$C:$C,$AA1165,OSA!$D:$D,$AB1165)," ")</f>
        <v xml:space="preserve"> </v>
      </c>
      <c r="AE1165" s="42" t="str">
        <f t="shared" si="44"/>
        <v xml:space="preserve"> </v>
      </c>
    </row>
    <row r="1166" spans="27:31" x14ac:dyDescent="0.35">
      <c r="AA1166" t="s">
        <v>806</v>
      </c>
      <c r="AB1166" t="s">
        <v>710</v>
      </c>
      <c r="AC1166" s="46">
        <f t="shared" si="43"/>
        <v>45121</v>
      </c>
      <c r="AD1166" s="47" t="str">
        <f>IFERROR(AVERAGEIFS(OSA!$AF:$AF,OSA!$C:$C,$AA1166,OSA!$D:$D,$AB1166)," ")</f>
        <v xml:space="preserve"> </v>
      </c>
      <c r="AE1166" s="42" t="str">
        <f t="shared" si="44"/>
        <v xml:space="preserve"> </v>
      </c>
    </row>
    <row r="1167" spans="27:31" x14ac:dyDescent="0.35">
      <c r="AA1167" t="s">
        <v>2517</v>
      </c>
      <c r="AB1167" t="s">
        <v>19</v>
      </c>
      <c r="AC1167" s="46">
        <f t="shared" si="43"/>
        <v>45121</v>
      </c>
      <c r="AD1167" s="47" t="str">
        <f>IFERROR(AVERAGEIFS(OSA!$AF:$AF,OSA!$C:$C,$AA1167,OSA!$D:$D,$AB1167)," ")</f>
        <v xml:space="preserve"> </v>
      </c>
      <c r="AE1167" s="42" t="str">
        <f t="shared" si="44"/>
        <v xml:space="preserve"> </v>
      </c>
    </row>
    <row r="1168" spans="27:31" x14ac:dyDescent="0.35">
      <c r="AA1168" t="s">
        <v>2517</v>
      </c>
      <c r="AB1168" t="s">
        <v>65</v>
      </c>
      <c r="AC1168" s="46">
        <f t="shared" si="43"/>
        <v>45121</v>
      </c>
      <c r="AD1168" s="47" t="str">
        <f>IFERROR(AVERAGEIFS(OSA!$AF:$AF,OSA!$C:$C,$AA1168,OSA!$D:$D,$AB1168)," ")</f>
        <v xml:space="preserve"> </v>
      </c>
      <c r="AE1168" s="42" t="str">
        <f t="shared" si="44"/>
        <v xml:space="preserve"> </v>
      </c>
    </row>
    <row r="1169" spans="27:31" x14ac:dyDescent="0.35">
      <c r="AA1169" t="s">
        <v>2517</v>
      </c>
      <c r="AB1169" t="s">
        <v>119</v>
      </c>
      <c r="AC1169" s="46">
        <f t="shared" si="43"/>
        <v>45121</v>
      </c>
      <c r="AD1169" s="47" t="str">
        <f>IFERROR(AVERAGEIFS(OSA!$AF:$AF,OSA!$C:$C,$AA1169,OSA!$D:$D,$AB1169)," ")</f>
        <v xml:space="preserve"> </v>
      </c>
      <c r="AE1169" s="42" t="str">
        <f t="shared" si="44"/>
        <v xml:space="preserve"> </v>
      </c>
    </row>
    <row r="1170" spans="27:31" x14ac:dyDescent="0.35">
      <c r="AA1170" t="s">
        <v>2517</v>
      </c>
      <c r="AB1170" t="s">
        <v>193</v>
      </c>
      <c r="AC1170" s="46">
        <f t="shared" si="43"/>
        <v>45121</v>
      </c>
      <c r="AD1170" s="47" t="str">
        <f>IFERROR(AVERAGEIFS(OSA!$AF:$AF,OSA!$C:$C,$AA1170,OSA!$D:$D,$AB1170)," ")</f>
        <v xml:space="preserve"> </v>
      </c>
      <c r="AE1170" s="42" t="str">
        <f t="shared" si="44"/>
        <v xml:space="preserve"> </v>
      </c>
    </row>
    <row r="1171" spans="27:31" x14ac:dyDescent="0.35">
      <c r="AA1171" t="s">
        <v>2517</v>
      </c>
      <c r="AB1171" t="s">
        <v>248</v>
      </c>
      <c r="AC1171" s="46">
        <f t="shared" si="43"/>
        <v>45121</v>
      </c>
      <c r="AD1171" s="47" t="str">
        <f>IFERROR(AVERAGEIFS(OSA!$AF:$AF,OSA!$C:$C,$AA1171,OSA!$D:$D,$AB1171)," ")</f>
        <v xml:space="preserve"> </v>
      </c>
      <c r="AE1171" s="42" t="str">
        <f t="shared" si="44"/>
        <v xml:space="preserve"> </v>
      </c>
    </row>
    <row r="1172" spans="27:31" x14ac:dyDescent="0.35">
      <c r="AA1172" t="s">
        <v>2517</v>
      </c>
      <c r="AB1172" t="s">
        <v>294</v>
      </c>
      <c r="AC1172" s="46">
        <f t="shared" si="43"/>
        <v>45121</v>
      </c>
      <c r="AD1172" s="47" t="str">
        <f>IFERROR(AVERAGEIFS(OSA!$AF:$AF,OSA!$C:$C,$AA1172,OSA!$D:$D,$AB1172)," ")</f>
        <v xml:space="preserve"> </v>
      </c>
      <c r="AE1172" s="42" t="str">
        <f t="shared" si="44"/>
        <v xml:space="preserve"> </v>
      </c>
    </row>
    <row r="1173" spans="27:31" x14ac:dyDescent="0.35">
      <c r="AA1173" t="s">
        <v>2517</v>
      </c>
      <c r="AB1173" t="s">
        <v>405</v>
      </c>
      <c r="AC1173" s="46">
        <f t="shared" si="43"/>
        <v>45121</v>
      </c>
      <c r="AD1173" s="47" t="str">
        <f>IFERROR(AVERAGEIFS(OSA!$AF:$AF,OSA!$C:$C,$AA1173,OSA!$D:$D,$AB1173)," ")</f>
        <v xml:space="preserve"> </v>
      </c>
      <c r="AE1173" s="42" t="str">
        <f t="shared" si="44"/>
        <v xml:space="preserve"> </v>
      </c>
    </row>
    <row r="1174" spans="27:31" x14ac:dyDescent="0.35">
      <c r="AA1174" t="s">
        <v>2517</v>
      </c>
      <c r="AB1174" t="s">
        <v>455</v>
      </c>
      <c r="AC1174" s="46">
        <f t="shared" si="43"/>
        <v>45121</v>
      </c>
      <c r="AD1174" s="47" t="str">
        <f>IFERROR(AVERAGEIFS(OSA!$AF:$AF,OSA!$C:$C,$AA1174,OSA!$D:$D,$AB1174)," ")</f>
        <v xml:space="preserve"> </v>
      </c>
      <c r="AE1174" s="42" t="str">
        <f t="shared" si="44"/>
        <v xml:space="preserve"> </v>
      </c>
    </row>
    <row r="1175" spans="27:31" x14ac:dyDescent="0.35">
      <c r="AA1175" t="s">
        <v>2517</v>
      </c>
      <c r="AB1175" t="s">
        <v>549</v>
      </c>
      <c r="AC1175" s="46">
        <f t="shared" si="43"/>
        <v>45121</v>
      </c>
      <c r="AD1175" s="47" t="str">
        <f>IFERROR(AVERAGEIFS(OSA!$AF:$AF,OSA!$C:$C,$AA1175,OSA!$D:$D,$AB1175)," ")</f>
        <v xml:space="preserve"> </v>
      </c>
      <c r="AE1175" s="42" t="str">
        <f t="shared" si="44"/>
        <v xml:space="preserve"> </v>
      </c>
    </row>
    <row r="1176" spans="27:31" x14ac:dyDescent="0.35">
      <c r="AA1176" t="s">
        <v>2517</v>
      </c>
      <c r="AB1176" t="s">
        <v>650</v>
      </c>
      <c r="AC1176" s="46">
        <f t="shared" ref="AC1176:AC1239" si="45">AC1092+1</f>
        <v>45121</v>
      </c>
      <c r="AD1176" s="47" t="str">
        <f>IFERROR(AVERAGEIFS(OSA!$AF:$AF,OSA!$C:$C,$AA1176,OSA!$D:$D,$AB1176)," ")</f>
        <v xml:space="preserve"> </v>
      </c>
      <c r="AE1176" s="42" t="str">
        <f t="shared" si="44"/>
        <v xml:space="preserve"> </v>
      </c>
    </row>
    <row r="1177" spans="27:31" x14ac:dyDescent="0.35">
      <c r="AA1177" t="s">
        <v>2517</v>
      </c>
      <c r="AB1177" t="s">
        <v>694</v>
      </c>
      <c r="AC1177" s="46">
        <f t="shared" si="45"/>
        <v>45121</v>
      </c>
      <c r="AD1177" s="47" t="str">
        <f>IFERROR(AVERAGEIFS(OSA!$AF:$AF,OSA!$C:$C,$AA1177,OSA!$D:$D,$AB1177)," ")</f>
        <v xml:space="preserve"> </v>
      </c>
      <c r="AE1177" s="42" t="str">
        <f t="shared" si="44"/>
        <v xml:space="preserve"> </v>
      </c>
    </row>
    <row r="1178" spans="27:31" x14ac:dyDescent="0.35">
      <c r="AA1178" t="s">
        <v>2517</v>
      </c>
      <c r="AB1178" t="s">
        <v>710</v>
      </c>
      <c r="AC1178" s="46">
        <f t="shared" si="45"/>
        <v>45121</v>
      </c>
      <c r="AD1178" s="47" t="str">
        <f>IFERROR(AVERAGEIFS(OSA!$AF:$AF,OSA!$C:$C,$AA1178,OSA!$D:$D,$AB1178)," ")</f>
        <v xml:space="preserve"> </v>
      </c>
      <c r="AE1178" s="42" t="str">
        <f t="shared" si="44"/>
        <v xml:space="preserve"> </v>
      </c>
    </row>
    <row r="1179" spans="27:31" x14ac:dyDescent="0.35">
      <c r="AA1179" t="s">
        <v>1648</v>
      </c>
      <c r="AB1179" t="s">
        <v>19</v>
      </c>
      <c r="AC1179" s="46">
        <f t="shared" si="45"/>
        <v>45122</v>
      </c>
      <c r="AD1179" s="47" t="str">
        <f>IFERROR(AVERAGEIFS(OSA!$AG:$AG,OSA!$C:$C,$AA1179,OSA!$D:$D,$AB1179)," ")</f>
        <v xml:space="preserve"> </v>
      </c>
      <c r="AE1179" s="42" t="str">
        <f t="shared" si="44"/>
        <v xml:space="preserve"> </v>
      </c>
    </row>
    <row r="1180" spans="27:31" x14ac:dyDescent="0.35">
      <c r="AA1180" t="s">
        <v>1648</v>
      </c>
      <c r="AB1180" t="s">
        <v>65</v>
      </c>
      <c r="AC1180" s="46">
        <f t="shared" si="45"/>
        <v>45122</v>
      </c>
      <c r="AD1180" s="47" t="str">
        <f>IFERROR(AVERAGEIFS(OSA!$AG:$AG,OSA!$C:$C,$AA1180,OSA!$D:$D,$AB1180)," ")</f>
        <v xml:space="preserve"> </v>
      </c>
      <c r="AE1180" s="42" t="str">
        <f t="shared" si="44"/>
        <v xml:space="preserve"> </v>
      </c>
    </row>
    <row r="1181" spans="27:31" x14ac:dyDescent="0.35">
      <c r="AA1181" t="s">
        <v>1648</v>
      </c>
      <c r="AB1181" t="s">
        <v>119</v>
      </c>
      <c r="AC1181" s="46">
        <f t="shared" si="45"/>
        <v>45122</v>
      </c>
      <c r="AD1181" s="47" t="str">
        <f>IFERROR(AVERAGEIFS(OSA!$AG:$AG,OSA!$C:$C,$AA1181,OSA!$D:$D,$AB1181)," ")</f>
        <v xml:space="preserve"> </v>
      </c>
      <c r="AE1181" s="42" t="str">
        <f t="shared" si="44"/>
        <v xml:space="preserve"> </v>
      </c>
    </row>
    <row r="1182" spans="27:31" x14ac:dyDescent="0.35">
      <c r="AA1182" t="s">
        <v>1648</v>
      </c>
      <c r="AB1182" t="s">
        <v>193</v>
      </c>
      <c r="AC1182" s="46">
        <f t="shared" si="45"/>
        <v>45122</v>
      </c>
      <c r="AD1182" s="47" t="str">
        <f>IFERROR(AVERAGEIFS(OSA!$AG:$AG,OSA!$C:$C,$AA1182,OSA!$D:$D,$AB1182)," ")</f>
        <v xml:space="preserve"> </v>
      </c>
      <c r="AE1182" s="42" t="str">
        <f t="shared" si="44"/>
        <v xml:space="preserve"> </v>
      </c>
    </row>
    <row r="1183" spans="27:31" x14ac:dyDescent="0.35">
      <c r="AA1183" t="s">
        <v>1648</v>
      </c>
      <c r="AB1183" t="s">
        <v>248</v>
      </c>
      <c r="AC1183" s="46">
        <f t="shared" si="45"/>
        <v>45122</v>
      </c>
      <c r="AD1183" s="47" t="str">
        <f>IFERROR(AVERAGEIFS(OSA!$AG:$AG,OSA!$C:$C,$AA1183,OSA!$D:$D,$AB1183)," ")</f>
        <v xml:space="preserve"> </v>
      </c>
      <c r="AE1183" s="42" t="str">
        <f t="shared" si="44"/>
        <v xml:space="preserve"> </v>
      </c>
    </row>
    <row r="1184" spans="27:31" x14ac:dyDescent="0.35">
      <c r="AA1184" t="s">
        <v>1648</v>
      </c>
      <c r="AB1184" t="s">
        <v>294</v>
      </c>
      <c r="AC1184" s="46">
        <f t="shared" si="45"/>
        <v>45122</v>
      </c>
      <c r="AD1184" s="47" t="str">
        <f>IFERROR(AVERAGEIFS(OSA!$AG:$AG,OSA!$C:$C,$AA1184,OSA!$D:$D,$AB1184)," ")</f>
        <v xml:space="preserve"> </v>
      </c>
      <c r="AE1184" s="42" t="str">
        <f t="shared" si="44"/>
        <v xml:space="preserve"> </v>
      </c>
    </row>
    <row r="1185" spans="27:31" x14ac:dyDescent="0.35">
      <c r="AA1185" t="s">
        <v>1648</v>
      </c>
      <c r="AB1185" t="s">
        <v>405</v>
      </c>
      <c r="AC1185" s="46">
        <f t="shared" si="45"/>
        <v>45122</v>
      </c>
      <c r="AD1185" s="47" t="str">
        <f>IFERROR(AVERAGEIFS(OSA!$AG:$AG,OSA!$C:$C,$AA1185,OSA!$D:$D,$AB1185)," ")</f>
        <v xml:space="preserve"> </v>
      </c>
      <c r="AE1185" s="42" t="str">
        <f t="shared" si="44"/>
        <v xml:space="preserve"> </v>
      </c>
    </row>
    <row r="1186" spans="27:31" x14ac:dyDescent="0.35">
      <c r="AA1186" t="s">
        <v>1648</v>
      </c>
      <c r="AB1186" t="s">
        <v>455</v>
      </c>
      <c r="AC1186" s="46">
        <f t="shared" si="45"/>
        <v>45122</v>
      </c>
      <c r="AD1186" s="47" t="str">
        <f>IFERROR(AVERAGEIFS(OSA!$AG:$AG,OSA!$C:$C,$AA1186,OSA!$D:$D,$AB1186)," ")</f>
        <v xml:space="preserve"> </v>
      </c>
      <c r="AE1186" s="42" t="str">
        <f t="shared" si="44"/>
        <v xml:space="preserve"> </v>
      </c>
    </row>
    <row r="1187" spans="27:31" x14ac:dyDescent="0.35">
      <c r="AA1187" t="s">
        <v>1648</v>
      </c>
      <c r="AB1187" t="s">
        <v>549</v>
      </c>
      <c r="AC1187" s="46">
        <f t="shared" si="45"/>
        <v>45122</v>
      </c>
      <c r="AD1187" s="47" t="str">
        <f>IFERROR(AVERAGEIFS(OSA!$AG:$AG,OSA!$C:$C,$AA1187,OSA!$D:$D,$AB1187)," ")</f>
        <v xml:space="preserve"> </v>
      </c>
      <c r="AE1187" s="42" t="str">
        <f t="shared" si="44"/>
        <v xml:space="preserve"> </v>
      </c>
    </row>
    <row r="1188" spans="27:31" x14ac:dyDescent="0.35">
      <c r="AA1188" t="s">
        <v>1648</v>
      </c>
      <c r="AB1188" t="s">
        <v>650</v>
      </c>
      <c r="AC1188" s="46">
        <f t="shared" si="45"/>
        <v>45122</v>
      </c>
      <c r="AD1188" s="47" t="str">
        <f>IFERROR(AVERAGEIFS(OSA!$AG:$AG,OSA!$C:$C,$AA1188,OSA!$D:$D,$AB1188)," ")</f>
        <v xml:space="preserve"> </v>
      </c>
      <c r="AE1188" s="42" t="str">
        <f t="shared" si="44"/>
        <v xml:space="preserve"> </v>
      </c>
    </row>
    <row r="1189" spans="27:31" x14ac:dyDescent="0.35">
      <c r="AA1189" t="s">
        <v>1648</v>
      </c>
      <c r="AB1189" t="s">
        <v>694</v>
      </c>
      <c r="AC1189" s="46">
        <f t="shared" si="45"/>
        <v>45122</v>
      </c>
      <c r="AD1189" s="47" t="str">
        <f>IFERROR(AVERAGEIFS(OSA!$AG:$AG,OSA!$C:$C,$AA1189,OSA!$D:$D,$AB1189)," ")</f>
        <v xml:space="preserve"> </v>
      </c>
      <c r="AE1189" s="42" t="str">
        <f t="shared" si="44"/>
        <v xml:space="preserve"> </v>
      </c>
    </row>
    <row r="1190" spans="27:31" x14ac:dyDescent="0.35">
      <c r="AA1190" t="s">
        <v>1648</v>
      </c>
      <c r="AB1190" t="s">
        <v>710</v>
      </c>
      <c r="AC1190" s="46">
        <f t="shared" si="45"/>
        <v>45122</v>
      </c>
      <c r="AD1190" s="47" t="str">
        <f>IFERROR(AVERAGEIFS(OSA!$AG:$AG,OSA!$C:$C,$AA1190,OSA!$D:$D,$AB1190)," ")</f>
        <v xml:space="preserve"> </v>
      </c>
      <c r="AE1190" s="42" t="str">
        <f t="shared" si="44"/>
        <v xml:space="preserve"> </v>
      </c>
    </row>
    <row r="1191" spans="27:31" x14ac:dyDescent="0.35">
      <c r="AA1191" t="s">
        <v>2305</v>
      </c>
      <c r="AB1191" t="s">
        <v>19</v>
      </c>
      <c r="AC1191" s="46">
        <f t="shared" si="45"/>
        <v>45122</v>
      </c>
      <c r="AD1191" s="47" t="str">
        <f>IFERROR(AVERAGEIFS(OSA!$AG:$AG,OSA!$C:$C,$AA1191,OSA!$D:$D,$AB1191)," ")</f>
        <v xml:space="preserve"> </v>
      </c>
      <c r="AE1191" s="42" t="str">
        <f t="shared" si="44"/>
        <v xml:space="preserve"> </v>
      </c>
    </row>
    <row r="1192" spans="27:31" x14ac:dyDescent="0.35">
      <c r="AA1192" t="s">
        <v>2305</v>
      </c>
      <c r="AB1192" t="s">
        <v>65</v>
      </c>
      <c r="AC1192" s="46">
        <f t="shared" si="45"/>
        <v>45122</v>
      </c>
      <c r="AD1192" s="47" t="str">
        <f>IFERROR(AVERAGEIFS(OSA!$AG:$AG,OSA!$C:$C,$AA1192,OSA!$D:$D,$AB1192)," ")</f>
        <v xml:space="preserve"> </v>
      </c>
      <c r="AE1192" s="42" t="str">
        <f t="shared" si="44"/>
        <v xml:space="preserve"> </v>
      </c>
    </row>
    <row r="1193" spans="27:31" x14ac:dyDescent="0.35">
      <c r="AA1193" t="s">
        <v>2305</v>
      </c>
      <c r="AB1193" t="s">
        <v>119</v>
      </c>
      <c r="AC1193" s="46">
        <f t="shared" si="45"/>
        <v>45122</v>
      </c>
      <c r="AD1193" s="47" t="str">
        <f>IFERROR(AVERAGEIFS(OSA!$AG:$AG,OSA!$C:$C,$AA1193,OSA!$D:$D,$AB1193)," ")</f>
        <v xml:space="preserve"> </v>
      </c>
      <c r="AE1193" s="42" t="str">
        <f t="shared" si="44"/>
        <v xml:space="preserve"> </v>
      </c>
    </row>
    <row r="1194" spans="27:31" x14ac:dyDescent="0.35">
      <c r="AA1194" t="s">
        <v>2305</v>
      </c>
      <c r="AB1194" t="s">
        <v>193</v>
      </c>
      <c r="AC1194" s="46">
        <f t="shared" si="45"/>
        <v>45122</v>
      </c>
      <c r="AD1194" s="47" t="str">
        <f>IFERROR(AVERAGEIFS(OSA!$AG:$AG,OSA!$C:$C,$AA1194,OSA!$D:$D,$AB1194)," ")</f>
        <v xml:space="preserve"> </v>
      </c>
      <c r="AE1194" s="42" t="str">
        <f t="shared" si="44"/>
        <v xml:space="preserve"> </v>
      </c>
    </row>
    <row r="1195" spans="27:31" x14ac:dyDescent="0.35">
      <c r="AA1195" t="s">
        <v>2305</v>
      </c>
      <c r="AB1195" t="s">
        <v>248</v>
      </c>
      <c r="AC1195" s="46">
        <f t="shared" si="45"/>
        <v>45122</v>
      </c>
      <c r="AD1195" s="47" t="str">
        <f>IFERROR(AVERAGEIFS(OSA!$AG:$AG,OSA!$C:$C,$AA1195,OSA!$D:$D,$AB1195)," ")</f>
        <v xml:space="preserve"> </v>
      </c>
      <c r="AE1195" s="42" t="str">
        <f t="shared" si="44"/>
        <v xml:space="preserve"> </v>
      </c>
    </row>
    <row r="1196" spans="27:31" x14ac:dyDescent="0.35">
      <c r="AA1196" t="s">
        <v>2305</v>
      </c>
      <c r="AB1196" t="s">
        <v>294</v>
      </c>
      <c r="AC1196" s="46">
        <f t="shared" si="45"/>
        <v>45122</v>
      </c>
      <c r="AD1196" s="47" t="str">
        <f>IFERROR(AVERAGEIFS(OSA!$AG:$AG,OSA!$C:$C,$AA1196,OSA!$D:$D,$AB1196)," ")</f>
        <v xml:space="preserve"> </v>
      </c>
      <c r="AE1196" s="42" t="str">
        <f t="shared" si="44"/>
        <v xml:space="preserve"> </v>
      </c>
    </row>
    <row r="1197" spans="27:31" x14ac:dyDescent="0.35">
      <c r="AA1197" t="s">
        <v>2305</v>
      </c>
      <c r="AB1197" t="s">
        <v>405</v>
      </c>
      <c r="AC1197" s="46">
        <f t="shared" si="45"/>
        <v>45122</v>
      </c>
      <c r="AD1197" s="47" t="str">
        <f>IFERROR(AVERAGEIFS(OSA!$AG:$AG,OSA!$C:$C,$AA1197,OSA!$D:$D,$AB1197)," ")</f>
        <v xml:space="preserve"> </v>
      </c>
      <c r="AE1197" s="42" t="str">
        <f t="shared" si="44"/>
        <v xml:space="preserve"> </v>
      </c>
    </row>
    <row r="1198" spans="27:31" x14ac:dyDescent="0.35">
      <c r="AA1198" t="s">
        <v>2305</v>
      </c>
      <c r="AB1198" t="s">
        <v>455</v>
      </c>
      <c r="AC1198" s="46">
        <f t="shared" si="45"/>
        <v>45122</v>
      </c>
      <c r="AD1198" s="47" t="str">
        <f>IFERROR(AVERAGEIFS(OSA!$AG:$AG,OSA!$C:$C,$AA1198,OSA!$D:$D,$AB1198)," ")</f>
        <v xml:space="preserve"> </v>
      </c>
      <c r="AE1198" s="42" t="str">
        <f t="shared" si="44"/>
        <v xml:space="preserve"> </v>
      </c>
    </row>
    <row r="1199" spans="27:31" x14ac:dyDescent="0.35">
      <c r="AA1199" t="s">
        <v>2305</v>
      </c>
      <c r="AB1199" t="s">
        <v>549</v>
      </c>
      <c r="AC1199" s="46">
        <f t="shared" si="45"/>
        <v>45122</v>
      </c>
      <c r="AD1199" s="47" t="str">
        <f>IFERROR(AVERAGEIFS(OSA!$AG:$AG,OSA!$C:$C,$AA1199,OSA!$D:$D,$AB1199)," ")</f>
        <v xml:space="preserve"> </v>
      </c>
      <c r="AE1199" s="42" t="str">
        <f t="shared" si="44"/>
        <v xml:space="preserve"> </v>
      </c>
    </row>
    <row r="1200" spans="27:31" x14ac:dyDescent="0.35">
      <c r="AA1200" t="s">
        <v>2305</v>
      </c>
      <c r="AB1200" t="s">
        <v>650</v>
      </c>
      <c r="AC1200" s="46">
        <f t="shared" si="45"/>
        <v>45122</v>
      </c>
      <c r="AD1200" s="47" t="str">
        <f>IFERROR(AVERAGEIFS(OSA!$AG:$AG,OSA!$C:$C,$AA1200,OSA!$D:$D,$AB1200)," ")</f>
        <v xml:space="preserve"> </v>
      </c>
      <c r="AE1200" s="42" t="str">
        <f t="shared" si="44"/>
        <v xml:space="preserve"> </v>
      </c>
    </row>
    <row r="1201" spans="27:31" x14ac:dyDescent="0.35">
      <c r="AA1201" t="s">
        <v>2305</v>
      </c>
      <c r="AB1201" t="s">
        <v>694</v>
      </c>
      <c r="AC1201" s="46">
        <f t="shared" si="45"/>
        <v>45122</v>
      </c>
      <c r="AD1201" s="47" t="str">
        <f>IFERROR(AVERAGEIFS(OSA!$AG:$AG,OSA!$C:$C,$AA1201,OSA!$D:$D,$AB1201)," ")</f>
        <v xml:space="preserve"> </v>
      </c>
      <c r="AE1201" s="42" t="str">
        <f t="shared" si="44"/>
        <v xml:space="preserve"> </v>
      </c>
    </row>
    <row r="1202" spans="27:31" x14ac:dyDescent="0.35">
      <c r="AA1202" t="s">
        <v>2305</v>
      </c>
      <c r="AB1202" t="s">
        <v>710</v>
      </c>
      <c r="AC1202" s="46">
        <f t="shared" si="45"/>
        <v>45122</v>
      </c>
      <c r="AD1202" s="47" t="str">
        <f>IFERROR(AVERAGEIFS(OSA!$AG:$AG,OSA!$C:$C,$AA1202,OSA!$D:$D,$AB1202)," ")</f>
        <v xml:space="preserve"> </v>
      </c>
      <c r="AE1202" s="42" t="str">
        <f t="shared" si="44"/>
        <v xml:space="preserve"> </v>
      </c>
    </row>
    <row r="1203" spans="27:31" x14ac:dyDescent="0.35">
      <c r="AA1203" t="s">
        <v>2657</v>
      </c>
      <c r="AB1203" t="s">
        <v>19</v>
      </c>
      <c r="AC1203" s="46">
        <f t="shared" si="45"/>
        <v>45122</v>
      </c>
      <c r="AD1203" s="47" t="str">
        <f ca="1">IFERROR(AVERAGEIFS(OSA!$AG:$AG,OSA!$C:$C,$AA1203,OSA!$D:$D,$AB1203)," ")</f>
        <v xml:space="preserve"> </v>
      </c>
      <c r="AE1203" s="42" t="str">
        <f t="shared" ca="1" si="44"/>
        <v xml:space="preserve"> </v>
      </c>
    </row>
    <row r="1204" spans="27:31" x14ac:dyDescent="0.35">
      <c r="AA1204" t="s">
        <v>2657</v>
      </c>
      <c r="AB1204" t="s">
        <v>65</v>
      </c>
      <c r="AC1204" s="46">
        <f t="shared" si="45"/>
        <v>45122</v>
      </c>
      <c r="AD1204" s="47" t="str">
        <f ca="1">IFERROR(AVERAGEIFS(OSA!$AG:$AG,OSA!$C:$C,$AA1204,OSA!$D:$D,$AB1204)," ")</f>
        <v xml:space="preserve"> </v>
      </c>
      <c r="AE1204" s="42" t="str">
        <f t="shared" ca="1" si="44"/>
        <v xml:space="preserve"> </v>
      </c>
    </row>
    <row r="1205" spans="27:31" x14ac:dyDescent="0.35">
      <c r="AA1205" t="s">
        <v>2657</v>
      </c>
      <c r="AB1205" t="s">
        <v>119</v>
      </c>
      <c r="AC1205" s="46">
        <f t="shared" si="45"/>
        <v>45122</v>
      </c>
      <c r="AD1205" s="47" t="str">
        <f ca="1">IFERROR(AVERAGEIFS(OSA!$AG:$AG,OSA!$C:$C,$AA1205,OSA!$D:$D,$AB1205)," ")</f>
        <v xml:space="preserve"> </v>
      </c>
      <c r="AE1205" s="42" t="str">
        <f t="shared" ca="1" si="44"/>
        <v xml:space="preserve"> </v>
      </c>
    </row>
    <row r="1206" spans="27:31" x14ac:dyDescent="0.35">
      <c r="AA1206" t="s">
        <v>2657</v>
      </c>
      <c r="AB1206" t="s">
        <v>193</v>
      </c>
      <c r="AC1206" s="46">
        <f t="shared" si="45"/>
        <v>45122</v>
      </c>
      <c r="AD1206" s="47" t="str">
        <f ca="1">IFERROR(AVERAGEIFS(OSA!$AG:$AG,OSA!$C:$C,$AA1206,OSA!$D:$D,$AB1206)," ")</f>
        <v xml:space="preserve"> </v>
      </c>
      <c r="AE1206" s="42" t="str">
        <f t="shared" ca="1" si="44"/>
        <v xml:space="preserve"> </v>
      </c>
    </row>
    <row r="1207" spans="27:31" x14ac:dyDescent="0.35">
      <c r="AA1207" t="s">
        <v>2657</v>
      </c>
      <c r="AB1207" t="s">
        <v>248</v>
      </c>
      <c r="AC1207" s="46">
        <f t="shared" si="45"/>
        <v>45122</v>
      </c>
      <c r="AD1207" s="47" t="str">
        <f ca="1">IFERROR(AVERAGEIFS(OSA!$AG:$AG,OSA!$C:$C,$AA1207,OSA!$D:$D,$AB1207)," ")</f>
        <v xml:space="preserve"> </v>
      </c>
      <c r="AE1207" s="42" t="str">
        <f t="shared" ca="1" si="44"/>
        <v xml:space="preserve"> </v>
      </c>
    </row>
    <row r="1208" spans="27:31" x14ac:dyDescent="0.35">
      <c r="AA1208" t="s">
        <v>2657</v>
      </c>
      <c r="AB1208" t="s">
        <v>294</v>
      </c>
      <c r="AC1208" s="46">
        <f t="shared" si="45"/>
        <v>45122</v>
      </c>
      <c r="AD1208" s="47" t="str">
        <f ca="1">IFERROR(AVERAGEIFS(OSA!$AG:$AG,OSA!$C:$C,$AA1208,OSA!$D:$D,$AB1208)," ")</f>
        <v xml:space="preserve"> </v>
      </c>
      <c r="AE1208" s="42" t="str">
        <f t="shared" ca="1" si="44"/>
        <v xml:space="preserve"> </v>
      </c>
    </row>
    <row r="1209" spans="27:31" x14ac:dyDescent="0.35">
      <c r="AA1209" t="s">
        <v>2657</v>
      </c>
      <c r="AB1209" t="s">
        <v>405</v>
      </c>
      <c r="AC1209" s="46">
        <f t="shared" si="45"/>
        <v>45122</v>
      </c>
      <c r="AD1209" s="47" t="str">
        <f ca="1">IFERROR(AVERAGEIFS(OSA!$AG:$AG,OSA!$C:$C,$AA1209,OSA!$D:$D,$AB1209)," ")</f>
        <v xml:space="preserve"> </v>
      </c>
      <c r="AE1209" s="42" t="str">
        <f t="shared" ca="1" si="44"/>
        <v xml:space="preserve"> </v>
      </c>
    </row>
    <row r="1210" spans="27:31" x14ac:dyDescent="0.35">
      <c r="AA1210" t="s">
        <v>2657</v>
      </c>
      <c r="AB1210" t="s">
        <v>455</v>
      </c>
      <c r="AC1210" s="46">
        <f t="shared" si="45"/>
        <v>45122</v>
      </c>
      <c r="AD1210" s="47" t="str">
        <f ca="1">IFERROR(AVERAGEIFS(OSA!$AG:$AG,OSA!$C:$C,$AA1210,OSA!$D:$D,$AB1210)," ")</f>
        <v xml:space="preserve"> </v>
      </c>
      <c r="AE1210" s="42" t="str">
        <f t="shared" ca="1" si="44"/>
        <v xml:space="preserve"> </v>
      </c>
    </row>
    <row r="1211" spans="27:31" x14ac:dyDescent="0.35">
      <c r="AA1211" t="s">
        <v>2657</v>
      </c>
      <c r="AB1211" t="s">
        <v>549</v>
      </c>
      <c r="AC1211" s="46">
        <f t="shared" si="45"/>
        <v>45122</v>
      </c>
      <c r="AD1211" s="47" t="str">
        <f ca="1">IFERROR(AVERAGEIFS(OSA!$AG:$AG,OSA!$C:$C,$AA1211,OSA!$D:$D,$AB1211)," ")</f>
        <v xml:space="preserve"> </v>
      </c>
      <c r="AE1211" s="42" t="str">
        <f t="shared" ca="1" si="44"/>
        <v xml:space="preserve"> </v>
      </c>
    </row>
    <row r="1212" spans="27:31" x14ac:dyDescent="0.35">
      <c r="AA1212" t="s">
        <v>2657</v>
      </c>
      <c r="AB1212" t="s">
        <v>650</v>
      </c>
      <c r="AC1212" s="46">
        <f t="shared" si="45"/>
        <v>45122</v>
      </c>
      <c r="AD1212" s="47" t="str">
        <f ca="1">IFERROR(AVERAGEIFS(OSA!$AG:$AG,OSA!$C:$C,$AA1212,OSA!$D:$D,$AB1212)," ")</f>
        <v xml:space="preserve"> </v>
      </c>
      <c r="AE1212" s="42" t="str">
        <f t="shared" ca="1" si="44"/>
        <v xml:space="preserve"> </v>
      </c>
    </row>
    <row r="1213" spans="27:31" x14ac:dyDescent="0.35">
      <c r="AA1213" t="s">
        <v>2657</v>
      </c>
      <c r="AB1213" t="s">
        <v>694</v>
      </c>
      <c r="AC1213" s="46">
        <f t="shared" si="45"/>
        <v>45122</v>
      </c>
      <c r="AD1213" s="47" t="str">
        <f ca="1">IFERROR(AVERAGEIFS(OSA!$AG:$AG,OSA!$C:$C,$AA1213,OSA!$D:$D,$AB1213)," ")</f>
        <v xml:space="preserve"> </v>
      </c>
      <c r="AE1213" s="42" t="str">
        <f t="shared" ca="1" si="44"/>
        <v xml:space="preserve"> </v>
      </c>
    </row>
    <row r="1214" spans="27:31" x14ac:dyDescent="0.35">
      <c r="AA1214" t="s">
        <v>2657</v>
      </c>
      <c r="AB1214" t="s">
        <v>710</v>
      </c>
      <c r="AC1214" s="46">
        <f t="shared" si="45"/>
        <v>45122</v>
      </c>
      <c r="AD1214" s="47" t="str">
        <f ca="1">IFERROR(AVERAGEIFS(OSA!$AG:$AG,OSA!$C:$C,$AA1214,OSA!$D:$D,$AB1214)," ")</f>
        <v xml:space="preserve"> </v>
      </c>
      <c r="AE1214" s="42" t="str">
        <f t="shared" ca="1" si="44"/>
        <v xml:space="preserve"> </v>
      </c>
    </row>
    <row r="1215" spans="27:31" x14ac:dyDescent="0.35">
      <c r="AA1215" t="s">
        <v>3042</v>
      </c>
      <c r="AB1215" t="s">
        <v>19</v>
      </c>
      <c r="AC1215" s="46">
        <f t="shared" si="45"/>
        <v>45122</v>
      </c>
      <c r="AD1215" s="47" t="str">
        <f>IFERROR(AVERAGEIFS(OSA!$AG:$AG,OSA!$C:$C,$AA1215,OSA!$D:$D,$AB1215)," ")</f>
        <v xml:space="preserve"> </v>
      </c>
      <c r="AE1215" s="42" t="str">
        <f t="shared" si="44"/>
        <v xml:space="preserve"> </v>
      </c>
    </row>
    <row r="1216" spans="27:31" x14ac:dyDescent="0.35">
      <c r="AA1216" t="s">
        <v>3042</v>
      </c>
      <c r="AB1216" t="s">
        <v>65</v>
      </c>
      <c r="AC1216" s="46">
        <f t="shared" si="45"/>
        <v>45122</v>
      </c>
      <c r="AD1216" s="47" t="str">
        <f>IFERROR(AVERAGEIFS(OSA!$AG:$AG,OSA!$C:$C,$AA1216,OSA!$D:$D,$AB1216)," ")</f>
        <v xml:space="preserve"> </v>
      </c>
      <c r="AE1216" s="42" t="str">
        <f t="shared" si="44"/>
        <v xml:space="preserve"> </v>
      </c>
    </row>
    <row r="1217" spans="27:31" x14ac:dyDescent="0.35">
      <c r="AA1217" t="s">
        <v>3042</v>
      </c>
      <c r="AB1217" t="s">
        <v>119</v>
      </c>
      <c r="AC1217" s="46">
        <f t="shared" si="45"/>
        <v>45122</v>
      </c>
      <c r="AD1217" s="47" t="str">
        <f>IFERROR(AVERAGEIFS(OSA!$AG:$AG,OSA!$C:$C,$AA1217,OSA!$D:$D,$AB1217)," ")</f>
        <v xml:space="preserve"> </v>
      </c>
      <c r="AE1217" s="42" t="str">
        <f t="shared" si="44"/>
        <v xml:space="preserve"> </v>
      </c>
    </row>
    <row r="1218" spans="27:31" x14ac:dyDescent="0.35">
      <c r="AA1218" t="s">
        <v>3042</v>
      </c>
      <c r="AB1218" t="s">
        <v>193</v>
      </c>
      <c r="AC1218" s="46">
        <f t="shared" si="45"/>
        <v>45122</v>
      </c>
      <c r="AD1218" s="47" t="str">
        <f>IFERROR(AVERAGEIFS(OSA!$AG:$AG,OSA!$C:$C,$AA1218,OSA!$D:$D,$AB1218)," ")</f>
        <v xml:space="preserve"> </v>
      </c>
      <c r="AE1218" s="42" t="str">
        <f t="shared" si="44"/>
        <v xml:space="preserve"> </v>
      </c>
    </row>
    <row r="1219" spans="27:31" x14ac:dyDescent="0.35">
      <c r="AA1219" t="s">
        <v>3042</v>
      </c>
      <c r="AB1219" t="s">
        <v>248</v>
      </c>
      <c r="AC1219" s="46">
        <f t="shared" si="45"/>
        <v>45122</v>
      </c>
      <c r="AD1219" s="47" t="str">
        <f>IFERROR(AVERAGEIFS(OSA!$AG:$AG,OSA!$C:$C,$AA1219,OSA!$D:$D,$AB1219)," ")</f>
        <v xml:space="preserve"> </v>
      </c>
      <c r="AE1219" s="42" t="str">
        <f t="shared" si="44"/>
        <v xml:space="preserve"> </v>
      </c>
    </row>
    <row r="1220" spans="27:31" x14ac:dyDescent="0.35">
      <c r="AA1220" t="s">
        <v>3042</v>
      </c>
      <c r="AB1220" t="s">
        <v>294</v>
      </c>
      <c r="AC1220" s="46">
        <f t="shared" si="45"/>
        <v>45122</v>
      </c>
      <c r="AD1220" s="47" t="str">
        <f>IFERROR(AVERAGEIFS(OSA!$AG:$AG,OSA!$C:$C,$AA1220,OSA!$D:$D,$AB1220)," ")</f>
        <v xml:space="preserve"> </v>
      </c>
      <c r="AE1220" s="42" t="str">
        <f t="shared" ref="AE1220:AE1283" si="46">IFERROR(1-(AD1220)," ")</f>
        <v xml:space="preserve"> </v>
      </c>
    </row>
    <row r="1221" spans="27:31" x14ac:dyDescent="0.35">
      <c r="AA1221" t="s">
        <v>3042</v>
      </c>
      <c r="AB1221" t="s">
        <v>405</v>
      </c>
      <c r="AC1221" s="46">
        <f t="shared" si="45"/>
        <v>45122</v>
      </c>
      <c r="AD1221" s="47" t="str">
        <f>IFERROR(AVERAGEIFS(OSA!$AG:$AG,OSA!$C:$C,$AA1221,OSA!$D:$D,$AB1221)," ")</f>
        <v xml:space="preserve"> </v>
      </c>
      <c r="AE1221" s="42" t="str">
        <f t="shared" si="46"/>
        <v xml:space="preserve"> </v>
      </c>
    </row>
    <row r="1222" spans="27:31" x14ac:dyDescent="0.35">
      <c r="AA1222" t="s">
        <v>3042</v>
      </c>
      <c r="AB1222" t="s">
        <v>455</v>
      </c>
      <c r="AC1222" s="46">
        <f t="shared" si="45"/>
        <v>45122</v>
      </c>
      <c r="AD1222" s="47" t="str">
        <f>IFERROR(AVERAGEIFS(OSA!$AG:$AG,OSA!$C:$C,$AA1222,OSA!$D:$D,$AB1222)," ")</f>
        <v xml:space="preserve"> </v>
      </c>
      <c r="AE1222" s="42" t="str">
        <f t="shared" si="46"/>
        <v xml:space="preserve"> </v>
      </c>
    </row>
    <row r="1223" spans="27:31" x14ac:dyDescent="0.35">
      <c r="AA1223" t="s">
        <v>3042</v>
      </c>
      <c r="AB1223" t="s">
        <v>549</v>
      </c>
      <c r="AC1223" s="46">
        <f t="shared" si="45"/>
        <v>45122</v>
      </c>
      <c r="AD1223" s="47" t="str">
        <f>IFERROR(AVERAGEIFS(OSA!$AG:$AG,OSA!$C:$C,$AA1223,OSA!$D:$D,$AB1223)," ")</f>
        <v xml:space="preserve"> </v>
      </c>
      <c r="AE1223" s="42" t="str">
        <f t="shared" si="46"/>
        <v xml:space="preserve"> </v>
      </c>
    </row>
    <row r="1224" spans="27:31" x14ac:dyDescent="0.35">
      <c r="AA1224" t="s">
        <v>3042</v>
      </c>
      <c r="AB1224" t="s">
        <v>650</v>
      </c>
      <c r="AC1224" s="46">
        <f t="shared" si="45"/>
        <v>45122</v>
      </c>
      <c r="AD1224" s="47" t="str">
        <f>IFERROR(AVERAGEIFS(OSA!$AG:$AG,OSA!$C:$C,$AA1224,OSA!$D:$D,$AB1224)," ")</f>
        <v xml:space="preserve"> </v>
      </c>
      <c r="AE1224" s="42" t="str">
        <f t="shared" si="46"/>
        <v xml:space="preserve"> </v>
      </c>
    </row>
    <row r="1225" spans="27:31" x14ac:dyDescent="0.35">
      <c r="AA1225" t="s">
        <v>3042</v>
      </c>
      <c r="AB1225" t="s">
        <v>694</v>
      </c>
      <c r="AC1225" s="46">
        <f t="shared" si="45"/>
        <v>45122</v>
      </c>
      <c r="AD1225" s="47" t="str">
        <f>IFERROR(AVERAGEIFS(OSA!$AG:$AG,OSA!$C:$C,$AA1225,OSA!$D:$D,$AB1225)," ")</f>
        <v xml:space="preserve"> </v>
      </c>
      <c r="AE1225" s="42" t="str">
        <f t="shared" si="46"/>
        <v xml:space="preserve"> </v>
      </c>
    </row>
    <row r="1226" spans="27:31" x14ac:dyDescent="0.35">
      <c r="AA1226" t="s">
        <v>3042</v>
      </c>
      <c r="AB1226" t="s">
        <v>710</v>
      </c>
      <c r="AC1226" s="46">
        <f t="shared" si="45"/>
        <v>45122</v>
      </c>
      <c r="AD1226" s="47" t="str">
        <f>IFERROR(AVERAGEIFS(OSA!$AG:$AG,OSA!$C:$C,$AA1226,OSA!$D:$D,$AB1226)," ")</f>
        <v xml:space="preserve"> </v>
      </c>
      <c r="AE1226" s="42" t="str">
        <f t="shared" si="46"/>
        <v xml:space="preserve"> </v>
      </c>
    </row>
    <row r="1227" spans="27:31" x14ac:dyDescent="0.35">
      <c r="AA1227" t="s">
        <v>2329</v>
      </c>
      <c r="AB1227" t="s">
        <v>19</v>
      </c>
      <c r="AC1227" s="46">
        <f t="shared" si="45"/>
        <v>45122</v>
      </c>
      <c r="AD1227" s="47" t="str">
        <f>IFERROR(AVERAGEIFS(OSA!$AG:$AG,OSA!$C:$C,$AA1227,OSA!$D:$D,$AB1227)," ")</f>
        <v xml:space="preserve"> </v>
      </c>
      <c r="AE1227" s="42" t="str">
        <f t="shared" si="46"/>
        <v xml:space="preserve"> </v>
      </c>
    </row>
    <row r="1228" spans="27:31" x14ac:dyDescent="0.35">
      <c r="AA1228" t="s">
        <v>2329</v>
      </c>
      <c r="AB1228" t="s">
        <v>65</v>
      </c>
      <c r="AC1228" s="46">
        <f t="shared" si="45"/>
        <v>45122</v>
      </c>
      <c r="AD1228" s="47" t="str">
        <f>IFERROR(AVERAGEIFS(OSA!$AG:$AG,OSA!$C:$C,$AA1228,OSA!$D:$D,$AB1228)," ")</f>
        <v xml:space="preserve"> </v>
      </c>
      <c r="AE1228" s="42" t="str">
        <f t="shared" si="46"/>
        <v xml:space="preserve"> </v>
      </c>
    </row>
    <row r="1229" spans="27:31" x14ac:dyDescent="0.35">
      <c r="AA1229" t="s">
        <v>2329</v>
      </c>
      <c r="AB1229" t="s">
        <v>119</v>
      </c>
      <c r="AC1229" s="46">
        <f t="shared" si="45"/>
        <v>45122</v>
      </c>
      <c r="AD1229" s="47" t="str">
        <f>IFERROR(AVERAGEIFS(OSA!$AG:$AG,OSA!$C:$C,$AA1229,OSA!$D:$D,$AB1229)," ")</f>
        <v xml:space="preserve"> </v>
      </c>
      <c r="AE1229" s="42" t="str">
        <f t="shared" si="46"/>
        <v xml:space="preserve"> </v>
      </c>
    </row>
    <row r="1230" spans="27:31" x14ac:dyDescent="0.35">
      <c r="AA1230" t="s">
        <v>2329</v>
      </c>
      <c r="AB1230" t="s">
        <v>193</v>
      </c>
      <c r="AC1230" s="46">
        <f t="shared" si="45"/>
        <v>45122</v>
      </c>
      <c r="AD1230" s="47" t="str">
        <f>IFERROR(AVERAGEIFS(OSA!$AG:$AG,OSA!$C:$C,$AA1230,OSA!$D:$D,$AB1230)," ")</f>
        <v xml:space="preserve"> </v>
      </c>
      <c r="AE1230" s="42" t="str">
        <f t="shared" si="46"/>
        <v xml:space="preserve"> </v>
      </c>
    </row>
    <row r="1231" spans="27:31" x14ac:dyDescent="0.35">
      <c r="AA1231" t="s">
        <v>2329</v>
      </c>
      <c r="AB1231" t="s">
        <v>248</v>
      </c>
      <c r="AC1231" s="46">
        <f t="shared" si="45"/>
        <v>45122</v>
      </c>
      <c r="AD1231" s="47" t="str">
        <f>IFERROR(AVERAGEIFS(OSA!$AG:$AG,OSA!$C:$C,$AA1231,OSA!$D:$D,$AB1231)," ")</f>
        <v xml:space="preserve"> </v>
      </c>
      <c r="AE1231" s="42" t="str">
        <f t="shared" si="46"/>
        <v xml:space="preserve"> </v>
      </c>
    </row>
    <row r="1232" spans="27:31" x14ac:dyDescent="0.35">
      <c r="AA1232" t="s">
        <v>2329</v>
      </c>
      <c r="AB1232" t="s">
        <v>294</v>
      </c>
      <c r="AC1232" s="46">
        <f t="shared" si="45"/>
        <v>45122</v>
      </c>
      <c r="AD1232" s="47" t="str">
        <f>IFERROR(AVERAGEIFS(OSA!$AG:$AG,OSA!$C:$C,$AA1232,OSA!$D:$D,$AB1232)," ")</f>
        <v xml:space="preserve"> </v>
      </c>
      <c r="AE1232" s="42" t="str">
        <f t="shared" si="46"/>
        <v xml:space="preserve"> </v>
      </c>
    </row>
    <row r="1233" spans="27:31" x14ac:dyDescent="0.35">
      <c r="AA1233" t="s">
        <v>2329</v>
      </c>
      <c r="AB1233" t="s">
        <v>405</v>
      </c>
      <c r="AC1233" s="46">
        <f t="shared" si="45"/>
        <v>45122</v>
      </c>
      <c r="AD1233" s="47" t="str">
        <f>IFERROR(AVERAGEIFS(OSA!$AG:$AG,OSA!$C:$C,$AA1233,OSA!$D:$D,$AB1233)," ")</f>
        <v xml:space="preserve"> </v>
      </c>
      <c r="AE1233" s="42" t="str">
        <f t="shared" si="46"/>
        <v xml:space="preserve"> </v>
      </c>
    </row>
    <row r="1234" spans="27:31" x14ac:dyDescent="0.35">
      <c r="AA1234" t="s">
        <v>2329</v>
      </c>
      <c r="AB1234" t="s">
        <v>455</v>
      </c>
      <c r="AC1234" s="46">
        <f t="shared" si="45"/>
        <v>45122</v>
      </c>
      <c r="AD1234" s="47" t="str">
        <f>IFERROR(AVERAGEIFS(OSA!$AG:$AG,OSA!$C:$C,$AA1234,OSA!$D:$D,$AB1234)," ")</f>
        <v xml:space="preserve"> </v>
      </c>
      <c r="AE1234" s="42" t="str">
        <f t="shared" si="46"/>
        <v xml:space="preserve"> </v>
      </c>
    </row>
    <row r="1235" spans="27:31" x14ac:dyDescent="0.35">
      <c r="AA1235" t="s">
        <v>2329</v>
      </c>
      <c r="AB1235" t="s">
        <v>549</v>
      </c>
      <c r="AC1235" s="46">
        <f t="shared" si="45"/>
        <v>45122</v>
      </c>
      <c r="AD1235" s="47" t="str">
        <f>IFERROR(AVERAGEIFS(OSA!$AG:$AG,OSA!$C:$C,$AA1235,OSA!$D:$D,$AB1235)," ")</f>
        <v xml:space="preserve"> </v>
      </c>
      <c r="AE1235" s="42" t="str">
        <f t="shared" si="46"/>
        <v xml:space="preserve"> </v>
      </c>
    </row>
    <row r="1236" spans="27:31" x14ac:dyDescent="0.35">
      <c r="AA1236" t="s">
        <v>2329</v>
      </c>
      <c r="AB1236" t="s">
        <v>650</v>
      </c>
      <c r="AC1236" s="46">
        <f t="shared" si="45"/>
        <v>45122</v>
      </c>
      <c r="AD1236" s="47" t="str">
        <f>IFERROR(AVERAGEIFS(OSA!$AG:$AG,OSA!$C:$C,$AA1236,OSA!$D:$D,$AB1236)," ")</f>
        <v xml:space="preserve"> </v>
      </c>
      <c r="AE1236" s="42" t="str">
        <f t="shared" si="46"/>
        <v xml:space="preserve"> </v>
      </c>
    </row>
    <row r="1237" spans="27:31" x14ac:dyDescent="0.35">
      <c r="AA1237" t="s">
        <v>2329</v>
      </c>
      <c r="AB1237" t="s">
        <v>694</v>
      </c>
      <c r="AC1237" s="46">
        <f t="shared" si="45"/>
        <v>45122</v>
      </c>
      <c r="AD1237" s="47" t="str">
        <f>IFERROR(AVERAGEIFS(OSA!$AG:$AG,OSA!$C:$C,$AA1237,OSA!$D:$D,$AB1237)," ")</f>
        <v xml:space="preserve"> </v>
      </c>
      <c r="AE1237" s="42" t="str">
        <f t="shared" si="46"/>
        <v xml:space="preserve"> </v>
      </c>
    </row>
    <row r="1238" spans="27:31" x14ac:dyDescent="0.35">
      <c r="AA1238" t="s">
        <v>2329</v>
      </c>
      <c r="AB1238" t="s">
        <v>710</v>
      </c>
      <c r="AC1238" s="46">
        <f t="shared" si="45"/>
        <v>45122</v>
      </c>
      <c r="AD1238" s="47" t="str">
        <f>IFERROR(AVERAGEIFS(OSA!$AG:$AG,OSA!$C:$C,$AA1238,OSA!$D:$D,$AB1238)," ")</f>
        <v xml:space="preserve"> </v>
      </c>
      <c r="AE1238" s="42" t="str">
        <f t="shared" si="46"/>
        <v xml:space="preserve"> </v>
      </c>
    </row>
    <row r="1239" spans="27:31" x14ac:dyDescent="0.35">
      <c r="AA1239" t="s">
        <v>806</v>
      </c>
      <c r="AB1239" t="s">
        <v>19</v>
      </c>
      <c r="AC1239" s="46">
        <f t="shared" si="45"/>
        <v>45122</v>
      </c>
      <c r="AD1239" s="47" t="str">
        <f>IFERROR(AVERAGEIFS(OSA!$AG:$AG,OSA!$C:$C,$AA1239,OSA!$D:$D,$AB1239)," ")</f>
        <v xml:space="preserve"> </v>
      </c>
      <c r="AE1239" s="42" t="str">
        <f t="shared" si="46"/>
        <v xml:space="preserve"> </v>
      </c>
    </row>
    <row r="1240" spans="27:31" x14ac:dyDescent="0.35">
      <c r="AA1240" t="s">
        <v>806</v>
      </c>
      <c r="AB1240" t="s">
        <v>65</v>
      </c>
      <c r="AC1240" s="46">
        <f t="shared" ref="AC1240:AC1303" si="47">AC1156+1</f>
        <v>45122</v>
      </c>
      <c r="AD1240" s="47" t="str">
        <f>IFERROR(AVERAGEIFS(OSA!$AG:$AG,OSA!$C:$C,$AA1240,OSA!$D:$D,$AB1240)," ")</f>
        <v xml:space="preserve"> </v>
      </c>
      <c r="AE1240" s="42" t="str">
        <f t="shared" si="46"/>
        <v xml:space="preserve"> </v>
      </c>
    </row>
    <row r="1241" spans="27:31" x14ac:dyDescent="0.35">
      <c r="AA1241" t="s">
        <v>806</v>
      </c>
      <c r="AB1241" t="s">
        <v>119</v>
      </c>
      <c r="AC1241" s="46">
        <f t="shared" si="47"/>
        <v>45122</v>
      </c>
      <c r="AD1241" s="47" t="str">
        <f>IFERROR(AVERAGEIFS(OSA!$AG:$AG,OSA!$C:$C,$AA1241,OSA!$D:$D,$AB1241)," ")</f>
        <v xml:space="preserve"> </v>
      </c>
      <c r="AE1241" s="42" t="str">
        <f t="shared" si="46"/>
        <v xml:space="preserve"> </v>
      </c>
    </row>
    <row r="1242" spans="27:31" x14ac:dyDescent="0.35">
      <c r="AA1242" t="s">
        <v>806</v>
      </c>
      <c r="AB1242" t="s">
        <v>193</v>
      </c>
      <c r="AC1242" s="46">
        <f t="shared" si="47"/>
        <v>45122</v>
      </c>
      <c r="AD1242" s="47" t="str">
        <f>IFERROR(AVERAGEIFS(OSA!$AG:$AG,OSA!$C:$C,$AA1242,OSA!$D:$D,$AB1242)," ")</f>
        <v xml:space="preserve"> </v>
      </c>
      <c r="AE1242" s="42" t="str">
        <f t="shared" si="46"/>
        <v xml:space="preserve"> </v>
      </c>
    </row>
    <row r="1243" spans="27:31" x14ac:dyDescent="0.35">
      <c r="AA1243" t="s">
        <v>806</v>
      </c>
      <c r="AB1243" t="s">
        <v>248</v>
      </c>
      <c r="AC1243" s="46">
        <f t="shared" si="47"/>
        <v>45122</v>
      </c>
      <c r="AD1243" s="47" t="str">
        <f>IFERROR(AVERAGEIFS(OSA!$AG:$AG,OSA!$C:$C,$AA1243,OSA!$D:$D,$AB1243)," ")</f>
        <v xml:space="preserve"> </v>
      </c>
      <c r="AE1243" s="42" t="str">
        <f t="shared" si="46"/>
        <v xml:space="preserve"> </v>
      </c>
    </row>
    <row r="1244" spans="27:31" x14ac:dyDescent="0.35">
      <c r="AA1244" t="s">
        <v>806</v>
      </c>
      <c r="AB1244" t="s">
        <v>294</v>
      </c>
      <c r="AC1244" s="46">
        <f t="shared" si="47"/>
        <v>45122</v>
      </c>
      <c r="AD1244" s="47" t="str">
        <f>IFERROR(AVERAGEIFS(OSA!$AG:$AG,OSA!$C:$C,$AA1244,OSA!$D:$D,$AB1244)," ")</f>
        <v xml:space="preserve"> </v>
      </c>
      <c r="AE1244" s="42" t="str">
        <f t="shared" si="46"/>
        <v xml:space="preserve"> </v>
      </c>
    </row>
    <row r="1245" spans="27:31" x14ac:dyDescent="0.35">
      <c r="AA1245" t="s">
        <v>806</v>
      </c>
      <c r="AB1245" t="s">
        <v>405</v>
      </c>
      <c r="AC1245" s="46">
        <f t="shared" si="47"/>
        <v>45122</v>
      </c>
      <c r="AD1245" s="47" t="str">
        <f>IFERROR(AVERAGEIFS(OSA!$AG:$AG,OSA!$C:$C,$AA1245,OSA!$D:$D,$AB1245)," ")</f>
        <v xml:space="preserve"> </v>
      </c>
      <c r="AE1245" s="42" t="str">
        <f t="shared" si="46"/>
        <v xml:space="preserve"> </v>
      </c>
    </row>
    <row r="1246" spans="27:31" x14ac:dyDescent="0.35">
      <c r="AA1246" t="s">
        <v>806</v>
      </c>
      <c r="AB1246" t="s">
        <v>455</v>
      </c>
      <c r="AC1246" s="46">
        <f t="shared" si="47"/>
        <v>45122</v>
      </c>
      <c r="AD1246" s="47" t="str">
        <f>IFERROR(AVERAGEIFS(OSA!$AG:$AG,OSA!$C:$C,$AA1246,OSA!$D:$D,$AB1246)," ")</f>
        <v xml:space="preserve"> </v>
      </c>
      <c r="AE1246" s="42" t="str">
        <f t="shared" si="46"/>
        <v xml:space="preserve"> </v>
      </c>
    </row>
    <row r="1247" spans="27:31" x14ac:dyDescent="0.35">
      <c r="AA1247" t="s">
        <v>806</v>
      </c>
      <c r="AB1247" t="s">
        <v>549</v>
      </c>
      <c r="AC1247" s="46">
        <f t="shared" si="47"/>
        <v>45122</v>
      </c>
      <c r="AD1247" s="47" t="str">
        <f>IFERROR(AVERAGEIFS(OSA!$AG:$AG,OSA!$C:$C,$AA1247,OSA!$D:$D,$AB1247)," ")</f>
        <v xml:space="preserve"> </v>
      </c>
      <c r="AE1247" s="42" t="str">
        <f t="shared" si="46"/>
        <v xml:space="preserve"> </v>
      </c>
    </row>
    <row r="1248" spans="27:31" x14ac:dyDescent="0.35">
      <c r="AA1248" t="s">
        <v>806</v>
      </c>
      <c r="AB1248" t="s">
        <v>650</v>
      </c>
      <c r="AC1248" s="46">
        <f t="shared" si="47"/>
        <v>45122</v>
      </c>
      <c r="AD1248" s="47" t="str">
        <f>IFERROR(AVERAGEIFS(OSA!$AG:$AG,OSA!$C:$C,$AA1248,OSA!$D:$D,$AB1248)," ")</f>
        <v xml:space="preserve"> </v>
      </c>
      <c r="AE1248" s="42" t="str">
        <f t="shared" si="46"/>
        <v xml:space="preserve"> </v>
      </c>
    </row>
    <row r="1249" spans="27:31" x14ac:dyDescent="0.35">
      <c r="AA1249" t="s">
        <v>806</v>
      </c>
      <c r="AB1249" t="s">
        <v>694</v>
      </c>
      <c r="AC1249" s="46">
        <f t="shared" si="47"/>
        <v>45122</v>
      </c>
      <c r="AD1249" s="47" t="str">
        <f>IFERROR(AVERAGEIFS(OSA!$AG:$AG,OSA!$C:$C,$AA1249,OSA!$D:$D,$AB1249)," ")</f>
        <v xml:space="preserve"> </v>
      </c>
      <c r="AE1249" s="42" t="str">
        <f t="shared" si="46"/>
        <v xml:space="preserve"> </v>
      </c>
    </row>
    <row r="1250" spans="27:31" x14ac:dyDescent="0.35">
      <c r="AA1250" t="s">
        <v>806</v>
      </c>
      <c r="AB1250" t="s">
        <v>710</v>
      </c>
      <c r="AC1250" s="46">
        <f t="shared" si="47"/>
        <v>45122</v>
      </c>
      <c r="AD1250" s="47" t="str">
        <f>IFERROR(AVERAGEIFS(OSA!$AG:$AG,OSA!$C:$C,$AA1250,OSA!$D:$D,$AB1250)," ")</f>
        <v xml:space="preserve"> </v>
      </c>
      <c r="AE1250" s="42" t="str">
        <f t="shared" si="46"/>
        <v xml:space="preserve"> </v>
      </c>
    </row>
    <row r="1251" spans="27:31" x14ac:dyDescent="0.35">
      <c r="AA1251" t="s">
        <v>2517</v>
      </c>
      <c r="AB1251" t="s">
        <v>19</v>
      </c>
      <c r="AC1251" s="46">
        <f t="shared" si="47"/>
        <v>45122</v>
      </c>
      <c r="AD1251" s="47" t="str">
        <f>IFERROR(AVERAGEIFS(OSA!$AG:$AG,OSA!$C:$C,$AA1251,OSA!$D:$D,$AB1251)," ")</f>
        <v xml:space="preserve"> </v>
      </c>
      <c r="AE1251" s="42" t="str">
        <f t="shared" si="46"/>
        <v xml:space="preserve"> </v>
      </c>
    </row>
    <row r="1252" spans="27:31" x14ac:dyDescent="0.35">
      <c r="AA1252" t="s">
        <v>2517</v>
      </c>
      <c r="AB1252" t="s">
        <v>65</v>
      </c>
      <c r="AC1252" s="46">
        <f t="shared" si="47"/>
        <v>45122</v>
      </c>
      <c r="AD1252" s="47" t="str">
        <f>IFERROR(AVERAGEIFS(OSA!$AG:$AG,OSA!$C:$C,$AA1252,OSA!$D:$D,$AB1252)," ")</f>
        <v xml:space="preserve"> </v>
      </c>
      <c r="AE1252" s="42" t="str">
        <f t="shared" si="46"/>
        <v xml:space="preserve"> </v>
      </c>
    </row>
    <row r="1253" spans="27:31" x14ac:dyDescent="0.35">
      <c r="AA1253" t="s">
        <v>2517</v>
      </c>
      <c r="AB1253" t="s">
        <v>119</v>
      </c>
      <c r="AC1253" s="46">
        <f t="shared" si="47"/>
        <v>45122</v>
      </c>
      <c r="AD1253" s="47" t="str">
        <f>IFERROR(AVERAGEIFS(OSA!$AG:$AG,OSA!$C:$C,$AA1253,OSA!$D:$D,$AB1253)," ")</f>
        <v xml:space="preserve"> </v>
      </c>
      <c r="AE1253" s="42" t="str">
        <f t="shared" si="46"/>
        <v xml:space="preserve"> </v>
      </c>
    </row>
    <row r="1254" spans="27:31" x14ac:dyDescent="0.35">
      <c r="AA1254" t="s">
        <v>2517</v>
      </c>
      <c r="AB1254" t="s">
        <v>193</v>
      </c>
      <c r="AC1254" s="46">
        <f t="shared" si="47"/>
        <v>45122</v>
      </c>
      <c r="AD1254" s="47" t="str">
        <f>IFERROR(AVERAGEIFS(OSA!$AG:$AG,OSA!$C:$C,$AA1254,OSA!$D:$D,$AB1254)," ")</f>
        <v xml:space="preserve"> </v>
      </c>
      <c r="AE1254" s="42" t="str">
        <f t="shared" si="46"/>
        <v xml:space="preserve"> </v>
      </c>
    </row>
    <row r="1255" spans="27:31" x14ac:dyDescent="0.35">
      <c r="AA1255" t="s">
        <v>2517</v>
      </c>
      <c r="AB1255" t="s">
        <v>248</v>
      </c>
      <c r="AC1255" s="46">
        <f t="shared" si="47"/>
        <v>45122</v>
      </c>
      <c r="AD1255" s="47" t="str">
        <f>IFERROR(AVERAGEIFS(OSA!$AG:$AG,OSA!$C:$C,$AA1255,OSA!$D:$D,$AB1255)," ")</f>
        <v xml:space="preserve"> </v>
      </c>
      <c r="AE1255" s="42" t="str">
        <f t="shared" si="46"/>
        <v xml:space="preserve"> </v>
      </c>
    </row>
    <row r="1256" spans="27:31" x14ac:dyDescent="0.35">
      <c r="AA1256" t="s">
        <v>2517</v>
      </c>
      <c r="AB1256" t="s">
        <v>294</v>
      </c>
      <c r="AC1256" s="46">
        <f t="shared" si="47"/>
        <v>45122</v>
      </c>
      <c r="AD1256" s="47" t="str">
        <f>IFERROR(AVERAGEIFS(OSA!$AG:$AG,OSA!$C:$C,$AA1256,OSA!$D:$D,$AB1256)," ")</f>
        <v xml:space="preserve"> </v>
      </c>
      <c r="AE1256" s="42" t="str">
        <f t="shared" si="46"/>
        <v xml:space="preserve"> </v>
      </c>
    </row>
    <row r="1257" spans="27:31" x14ac:dyDescent="0.35">
      <c r="AA1257" t="s">
        <v>2517</v>
      </c>
      <c r="AB1257" t="s">
        <v>405</v>
      </c>
      <c r="AC1257" s="46">
        <f t="shared" si="47"/>
        <v>45122</v>
      </c>
      <c r="AD1257" s="47" t="str">
        <f>IFERROR(AVERAGEIFS(OSA!$AG:$AG,OSA!$C:$C,$AA1257,OSA!$D:$D,$AB1257)," ")</f>
        <v xml:space="preserve"> </v>
      </c>
      <c r="AE1257" s="42" t="str">
        <f t="shared" si="46"/>
        <v xml:space="preserve"> </v>
      </c>
    </row>
    <row r="1258" spans="27:31" x14ac:dyDescent="0.35">
      <c r="AA1258" t="s">
        <v>2517</v>
      </c>
      <c r="AB1258" t="s">
        <v>455</v>
      </c>
      <c r="AC1258" s="46">
        <f t="shared" si="47"/>
        <v>45122</v>
      </c>
      <c r="AD1258" s="47" t="str">
        <f>IFERROR(AVERAGEIFS(OSA!$AG:$AG,OSA!$C:$C,$AA1258,OSA!$D:$D,$AB1258)," ")</f>
        <v xml:space="preserve"> </v>
      </c>
      <c r="AE1258" s="42" t="str">
        <f t="shared" si="46"/>
        <v xml:space="preserve"> </v>
      </c>
    </row>
    <row r="1259" spans="27:31" x14ac:dyDescent="0.35">
      <c r="AA1259" t="s">
        <v>2517</v>
      </c>
      <c r="AB1259" t="s">
        <v>549</v>
      </c>
      <c r="AC1259" s="46">
        <f t="shared" si="47"/>
        <v>45122</v>
      </c>
      <c r="AD1259" s="47" t="str">
        <f>IFERROR(AVERAGEIFS(OSA!$AG:$AG,OSA!$C:$C,$AA1259,OSA!$D:$D,$AB1259)," ")</f>
        <v xml:space="preserve"> </v>
      </c>
      <c r="AE1259" s="42" t="str">
        <f t="shared" si="46"/>
        <v xml:space="preserve"> </v>
      </c>
    </row>
    <row r="1260" spans="27:31" x14ac:dyDescent="0.35">
      <c r="AA1260" t="s">
        <v>2517</v>
      </c>
      <c r="AB1260" t="s">
        <v>650</v>
      </c>
      <c r="AC1260" s="46">
        <f t="shared" si="47"/>
        <v>45122</v>
      </c>
      <c r="AD1260" s="47" t="str">
        <f>IFERROR(AVERAGEIFS(OSA!$AG:$AG,OSA!$C:$C,$AA1260,OSA!$D:$D,$AB1260)," ")</f>
        <v xml:space="preserve"> </v>
      </c>
      <c r="AE1260" s="42" t="str">
        <f t="shared" si="46"/>
        <v xml:space="preserve"> </v>
      </c>
    </row>
    <row r="1261" spans="27:31" x14ac:dyDescent="0.35">
      <c r="AA1261" t="s">
        <v>2517</v>
      </c>
      <c r="AB1261" t="s">
        <v>694</v>
      </c>
      <c r="AC1261" s="46">
        <f t="shared" si="47"/>
        <v>45122</v>
      </c>
      <c r="AD1261" s="47" t="str">
        <f>IFERROR(AVERAGEIFS(OSA!$AG:$AG,OSA!$C:$C,$AA1261,OSA!$D:$D,$AB1261)," ")</f>
        <v xml:space="preserve"> </v>
      </c>
      <c r="AE1261" s="42" t="str">
        <f t="shared" si="46"/>
        <v xml:space="preserve"> </v>
      </c>
    </row>
    <row r="1262" spans="27:31" x14ac:dyDescent="0.35">
      <c r="AA1262" t="s">
        <v>2517</v>
      </c>
      <c r="AB1262" t="s">
        <v>710</v>
      </c>
      <c r="AC1262" s="46">
        <f t="shared" si="47"/>
        <v>45122</v>
      </c>
      <c r="AD1262" s="47" t="str">
        <f>IFERROR(AVERAGEIFS(OSA!$AG:$AG,OSA!$C:$C,$AA1262,OSA!$D:$D,$AB1262)," ")</f>
        <v xml:space="preserve"> </v>
      </c>
      <c r="AE1262" s="42" t="str">
        <f t="shared" si="46"/>
        <v xml:space="preserve"> </v>
      </c>
    </row>
    <row r="1263" spans="27:31" x14ac:dyDescent="0.35">
      <c r="AA1263" t="s">
        <v>1648</v>
      </c>
      <c r="AB1263" t="s">
        <v>19</v>
      </c>
      <c r="AC1263" s="46">
        <f t="shared" si="47"/>
        <v>45123</v>
      </c>
      <c r="AD1263" s="47" t="str">
        <f>IFERROR(AVERAGEIFS(OSA!$AH:$AH,OSA!$C:$C,$AA1263,OSA!$D:$D,$AB1263)," ")</f>
        <v xml:space="preserve"> </v>
      </c>
      <c r="AE1263" s="42" t="str">
        <f t="shared" si="46"/>
        <v xml:space="preserve"> </v>
      </c>
    </row>
    <row r="1264" spans="27:31" x14ac:dyDescent="0.35">
      <c r="AA1264" t="s">
        <v>1648</v>
      </c>
      <c r="AB1264" t="s">
        <v>65</v>
      </c>
      <c r="AC1264" s="46">
        <f t="shared" si="47"/>
        <v>45123</v>
      </c>
      <c r="AD1264" s="47" t="str">
        <f>IFERROR(AVERAGEIFS(OSA!$AH:$AH,OSA!$C:$C,$AA1264,OSA!$D:$D,$AB1264)," ")</f>
        <v xml:space="preserve"> </v>
      </c>
      <c r="AE1264" s="42" t="str">
        <f t="shared" si="46"/>
        <v xml:space="preserve"> </v>
      </c>
    </row>
    <row r="1265" spans="27:31" x14ac:dyDescent="0.35">
      <c r="AA1265" t="s">
        <v>1648</v>
      </c>
      <c r="AB1265" t="s">
        <v>119</v>
      </c>
      <c r="AC1265" s="46">
        <f t="shared" si="47"/>
        <v>45123</v>
      </c>
      <c r="AD1265" s="47" t="str">
        <f>IFERROR(AVERAGEIFS(OSA!$AH:$AH,OSA!$C:$C,$AA1265,OSA!$D:$D,$AB1265)," ")</f>
        <v xml:space="preserve"> </v>
      </c>
      <c r="AE1265" s="42" t="str">
        <f t="shared" si="46"/>
        <v xml:space="preserve"> </v>
      </c>
    </row>
    <row r="1266" spans="27:31" x14ac:dyDescent="0.35">
      <c r="AA1266" t="s">
        <v>1648</v>
      </c>
      <c r="AB1266" t="s">
        <v>193</v>
      </c>
      <c r="AC1266" s="46">
        <f t="shared" si="47"/>
        <v>45123</v>
      </c>
      <c r="AD1266" s="47" t="str">
        <f>IFERROR(AVERAGEIFS(OSA!$AH:$AH,OSA!$C:$C,$AA1266,OSA!$D:$D,$AB1266)," ")</f>
        <v xml:space="preserve"> </v>
      </c>
      <c r="AE1266" s="42" t="str">
        <f t="shared" si="46"/>
        <v xml:space="preserve"> </v>
      </c>
    </row>
    <row r="1267" spans="27:31" x14ac:dyDescent="0.35">
      <c r="AA1267" t="s">
        <v>1648</v>
      </c>
      <c r="AB1267" t="s">
        <v>248</v>
      </c>
      <c r="AC1267" s="46">
        <f t="shared" si="47"/>
        <v>45123</v>
      </c>
      <c r="AD1267" s="47" t="str">
        <f>IFERROR(AVERAGEIFS(OSA!$AH:$AH,OSA!$C:$C,$AA1267,OSA!$D:$D,$AB1267)," ")</f>
        <v xml:space="preserve"> </v>
      </c>
      <c r="AE1267" s="42" t="str">
        <f t="shared" si="46"/>
        <v xml:space="preserve"> </v>
      </c>
    </row>
    <row r="1268" spans="27:31" x14ac:dyDescent="0.35">
      <c r="AA1268" t="s">
        <v>1648</v>
      </c>
      <c r="AB1268" t="s">
        <v>294</v>
      </c>
      <c r="AC1268" s="46">
        <f t="shared" si="47"/>
        <v>45123</v>
      </c>
      <c r="AD1268" s="47" t="str">
        <f>IFERROR(AVERAGEIFS(OSA!$AH:$AH,OSA!$C:$C,$AA1268,OSA!$D:$D,$AB1268)," ")</f>
        <v xml:space="preserve"> </v>
      </c>
      <c r="AE1268" s="42" t="str">
        <f t="shared" si="46"/>
        <v xml:space="preserve"> </v>
      </c>
    </row>
    <row r="1269" spans="27:31" x14ac:dyDescent="0.35">
      <c r="AA1269" t="s">
        <v>1648</v>
      </c>
      <c r="AB1269" t="s">
        <v>405</v>
      </c>
      <c r="AC1269" s="46">
        <f t="shared" si="47"/>
        <v>45123</v>
      </c>
      <c r="AD1269" s="47" t="str">
        <f>IFERROR(AVERAGEIFS(OSA!$AH:$AH,OSA!$C:$C,$AA1269,OSA!$D:$D,$AB1269)," ")</f>
        <v xml:space="preserve"> </v>
      </c>
      <c r="AE1269" s="42" t="str">
        <f t="shared" si="46"/>
        <v xml:space="preserve"> </v>
      </c>
    </row>
    <row r="1270" spans="27:31" x14ac:dyDescent="0.35">
      <c r="AA1270" t="s">
        <v>1648</v>
      </c>
      <c r="AB1270" t="s">
        <v>455</v>
      </c>
      <c r="AC1270" s="46">
        <f t="shared" si="47"/>
        <v>45123</v>
      </c>
      <c r="AD1270" s="47" t="str">
        <f>IFERROR(AVERAGEIFS(OSA!$AH:$AH,OSA!$C:$C,$AA1270,OSA!$D:$D,$AB1270)," ")</f>
        <v xml:space="preserve"> </v>
      </c>
      <c r="AE1270" s="42" t="str">
        <f t="shared" si="46"/>
        <v xml:space="preserve"> </v>
      </c>
    </row>
    <row r="1271" spans="27:31" x14ac:dyDescent="0.35">
      <c r="AA1271" t="s">
        <v>1648</v>
      </c>
      <c r="AB1271" t="s">
        <v>549</v>
      </c>
      <c r="AC1271" s="46">
        <f t="shared" si="47"/>
        <v>45123</v>
      </c>
      <c r="AD1271" s="47" t="str">
        <f>IFERROR(AVERAGEIFS(OSA!$AH:$AH,OSA!$C:$C,$AA1271,OSA!$D:$D,$AB1271)," ")</f>
        <v xml:space="preserve"> </v>
      </c>
      <c r="AE1271" s="42" t="str">
        <f t="shared" si="46"/>
        <v xml:space="preserve"> </v>
      </c>
    </row>
    <row r="1272" spans="27:31" x14ac:dyDescent="0.35">
      <c r="AA1272" t="s">
        <v>1648</v>
      </c>
      <c r="AB1272" t="s">
        <v>650</v>
      </c>
      <c r="AC1272" s="46">
        <f t="shared" si="47"/>
        <v>45123</v>
      </c>
      <c r="AD1272" s="47" t="str">
        <f>IFERROR(AVERAGEIFS(OSA!$AH:$AH,OSA!$C:$C,$AA1272,OSA!$D:$D,$AB1272)," ")</f>
        <v xml:space="preserve"> </v>
      </c>
      <c r="AE1272" s="42" t="str">
        <f t="shared" si="46"/>
        <v xml:space="preserve"> </v>
      </c>
    </row>
    <row r="1273" spans="27:31" x14ac:dyDescent="0.35">
      <c r="AA1273" t="s">
        <v>1648</v>
      </c>
      <c r="AB1273" t="s">
        <v>694</v>
      </c>
      <c r="AC1273" s="46">
        <f t="shared" si="47"/>
        <v>45123</v>
      </c>
      <c r="AD1273" s="47" t="str">
        <f>IFERROR(AVERAGEIFS(OSA!$AH:$AH,OSA!$C:$C,$AA1273,OSA!$D:$D,$AB1273)," ")</f>
        <v xml:space="preserve"> </v>
      </c>
      <c r="AE1273" s="42" t="str">
        <f t="shared" si="46"/>
        <v xml:space="preserve"> </v>
      </c>
    </row>
    <row r="1274" spans="27:31" x14ac:dyDescent="0.35">
      <c r="AA1274" t="s">
        <v>1648</v>
      </c>
      <c r="AB1274" t="s">
        <v>710</v>
      </c>
      <c r="AC1274" s="46">
        <f t="shared" si="47"/>
        <v>45123</v>
      </c>
      <c r="AD1274" s="47" t="str">
        <f>IFERROR(AVERAGEIFS(OSA!$AH:$AH,OSA!$C:$C,$AA1274,OSA!$D:$D,$AB1274)," ")</f>
        <v xml:space="preserve"> </v>
      </c>
      <c r="AE1274" s="42" t="str">
        <f t="shared" si="46"/>
        <v xml:space="preserve"> </v>
      </c>
    </row>
    <row r="1275" spans="27:31" x14ac:dyDescent="0.35">
      <c r="AA1275" t="s">
        <v>2305</v>
      </c>
      <c r="AB1275" t="s">
        <v>19</v>
      </c>
      <c r="AC1275" s="46">
        <f t="shared" si="47"/>
        <v>45123</v>
      </c>
      <c r="AD1275" s="47" t="str">
        <f>IFERROR(AVERAGEIFS(OSA!$AH:$AH,OSA!$C:$C,$AA1275,OSA!$D:$D,$AB1275)," ")</f>
        <v xml:space="preserve"> </v>
      </c>
      <c r="AE1275" s="42" t="str">
        <f t="shared" si="46"/>
        <v xml:space="preserve"> </v>
      </c>
    </row>
    <row r="1276" spans="27:31" x14ac:dyDescent="0.35">
      <c r="AA1276" t="s">
        <v>2305</v>
      </c>
      <c r="AB1276" t="s">
        <v>65</v>
      </c>
      <c r="AC1276" s="46">
        <f t="shared" si="47"/>
        <v>45123</v>
      </c>
      <c r="AD1276" s="47" t="str">
        <f>IFERROR(AVERAGEIFS(OSA!$AH:$AH,OSA!$C:$C,$AA1276,OSA!$D:$D,$AB1276)," ")</f>
        <v xml:space="preserve"> </v>
      </c>
      <c r="AE1276" s="42" t="str">
        <f t="shared" si="46"/>
        <v xml:space="preserve"> </v>
      </c>
    </row>
    <row r="1277" spans="27:31" x14ac:dyDescent="0.35">
      <c r="AA1277" t="s">
        <v>2305</v>
      </c>
      <c r="AB1277" t="s">
        <v>119</v>
      </c>
      <c r="AC1277" s="46">
        <f t="shared" si="47"/>
        <v>45123</v>
      </c>
      <c r="AD1277" s="47" t="str">
        <f>IFERROR(AVERAGEIFS(OSA!$AH:$AH,OSA!$C:$C,$AA1277,OSA!$D:$D,$AB1277)," ")</f>
        <v xml:space="preserve"> </v>
      </c>
      <c r="AE1277" s="42" t="str">
        <f t="shared" si="46"/>
        <v xml:space="preserve"> </v>
      </c>
    </row>
    <row r="1278" spans="27:31" x14ac:dyDescent="0.35">
      <c r="AA1278" t="s">
        <v>2305</v>
      </c>
      <c r="AB1278" t="s">
        <v>193</v>
      </c>
      <c r="AC1278" s="46">
        <f t="shared" si="47"/>
        <v>45123</v>
      </c>
      <c r="AD1278" s="47" t="str">
        <f>IFERROR(AVERAGEIFS(OSA!$AH:$AH,OSA!$C:$C,$AA1278,OSA!$D:$D,$AB1278)," ")</f>
        <v xml:space="preserve"> </v>
      </c>
      <c r="AE1278" s="42" t="str">
        <f t="shared" si="46"/>
        <v xml:space="preserve"> </v>
      </c>
    </row>
    <row r="1279" spans="27:31" x14ac:dyDescent="0.35">
      <c r="AA1279" t="s">
        <v>2305</v>
      </c>
      <c r="AB1279" t="s">
        <v>248</v>
      </c>
      <c r="AC1279" s="46">
        <f t="shared" si="47"/>
        <v>45123</v>
      </c>
      <c r="AD1279" s="47" t="str">
        <f>IFERROR(AVERAGEIFS(OSA!$AH:$AH,OSA!$C:$C,$AA1279,OSA!$D:$D,$AB1279)," ")</f>
        <v xml:space="preserve"> </v>
      </c>
      <c r="AE1279" s="42" t="str">
        <f t="shared" si="46"/>
        <v xml:space="preserve"> </v>
      </c>
    </row>
    <row r="1280" spans="27:31" x14ac:dyDescent="0.35">
      <c r="AA1280" t="s">
        <v>2305</v>
      </c>
      <c r="AB1280" t="s">
        <v>294</v>
      </c>
      <c r="AC1280" s="46">
        <f t="shared" si="47"/>
        <v>45123</v>
      </c>
      <c r="AD1280" s="47" t="str">
        <f>IFERROR(AVERAGEIFS(OSA!$AH:$AH,OSA!$C:$C,$AA1280,OSA!$D:$D,$AB1280)," ")</f>
        <v xml:space="preserve"> </v>
      </c>
      <c r="AE1280" s="42" t="str">
        <f t="shared" si="46"/>
        <v xml:space="preserve"> </v>
      </c>
    </row>
    <row r="1281" spans="27:31" x14ac:dyDescent="0.35">
      <c r="AA1281" t="s">
        <v>2305</v>
      </c>
      <c r="AB1281" t="s">
        <v>405</v>
      </c>
      <c r="AC1281" s="46">
        <f t="shared" si="47"/>
        <v>45123</v>
      </c>
      <c r="AD1281" s="47" t="str">
        <f>IFERROR(AVERAGEIFS(OSA!$AH:$AH,OSA!$C:$C,$AA1281,OSA!$D:$D,$AB1281)," ")</f>
        <v xml:space="preserve"> </v>
      </c>
      <c r="AE1281" s="42" t="str">
        <f t="shared" si="46"/>
        <v xml:space="preserve"> </v>
      </c>
    </row>
    <row r="1282" spans="27:31" x14ac:dyDescent="0.35">
      <c r="AA1282" t="s">
        <v>2305</v>
      </c>
      <c r="AB1282" t="s">
        <v>455</v>
      </c>
      <c r="AC1282" s="46">
        <f t="shared" si="47"/>
        <v>45123</v>
      </c>
      <c r="AD1282" s="47" t="str">
        <f>IFERROR(AVERAGEIFS(OSA!$AH:$AH,OSA!$C:$C,$AA1282,OSA!$D:$D,$AB1282)," ")</f>
        <v xml:space="preserve"> </v>
      </c>
      <c r="AE1282" s="42" t="str">
        <f t="shared" si="46"/>
        <v xml:space="preserve"> </v>
      </c>
    </row>
    <row r="1283" spans="27:31" x14ac:dyDescent="0.35">
      <c r="AA1283" t="s">
        <v>2305</v>
      </c>
      <c r="AB1283" t="s">
        <v>549</v>
      </c>
      <c r="AC1283" s="46">
        <f t="shared" si="47"/>
        <v>45123</v>
      </c>
      <c r="AD1283" s="47" t="str">
        <f>IFERROR(AVERAGEIFS(OSA!$AH:$AH,OSA!$C:$C,$AA1283,OSA!$D:$D,$AB1283)," ")</f>
        <v xml:space="preserve"> </v>
      </c>
      <c r="AE1283" s="42" t="str">
        <f t="shared" si="46"/>
        <v xml:space="preserve"> </v>
      </c>
    </row>
    <row r="1284" spans="27:31" x14ac:dyDescent="0.35">
      <c r="AA1284" t="s">
        <v>2305</v>
      </c>
      <c r="AB1284" t="s">
        <v>650</v>
      </c>
      <c r="AC1284" s="46">
        <f t="shared" si="47"/>
        <v>45123</v>
      </c>
      <c r="AD1284" s="47" t="str">
        <f>IFERROR(AVERAGEIFS(OSA!$AH:$AH,OSA!$C:$C,$AA1284,OSA!$D:$D,$AB1284)," ")</f>
        <v xml:space="preserve"> </v>
      </c>
      <c r="AE1284" s="42" t="str">
        <f t="shared" ref="AE1284:AE1347" si="48">IFERROR(1-(AD1284)," ")</f>
        <v xml:space="preserve"> </v>
      </c>
    </row>
    <row r="1285" spans="27:31" x14ac:dyDescent="0.35">
      <c r="AA1285" t="s">
        <v>2305</v>
      </c>
      <c r="AB1285" t="s">
        <v>694</v>
      </c>
      <c r="AC1285" s="46">
        <f t="shared" si="47"/>
        <v>45123</v>
      </c>
      <c r="AD1285" s="47" t="str">
        <f>IFERROR(AVERAGEIFS(OSA!$AH:$AH,OSA!$C:$C,$AA1285,OSA!$D:$D,$AB1285)," ")</f>
        <v xml:space="preserve"> </v>
      </c>
      <c r="AE1285" s="42" t="str">
        <f t="shared" si="48"/>
        <v xml:space="preserve"> </v>
      </c>
    </row>
    <row r="1286" spans="27:31" x14ac:dyDescent="0.35">
      <c r="AA1286" t="s">
        <v>2305</v>
      </c>
      <c r="AB1286" t="s">
        <v>710</v>
      </c>
      <c r="AC1286" s="46">
        <f t="shared" si="47"/>
        <v>45123</v>
      </c>
      <c r="AD1286" s="47" t="str">
        <f>IFERROR(AVERAGEIFS(OSA!$AH:$AH,OSA!$C:$C,$AA1286,OSA!$D:$D,$AB1286)," ")</f>
        <v xml:space="preserve"> </v>
      </c>
      <c r="AE1286" s="42" t="str">
        <f t="shared" si="48"/>
        <v xml:space="preserve"> </v>
      </c>
    </row>
    <row r="1287" spans="27:31" x14ac:dyDescent="0.35">
      <c r="AA1287" t="s">
        <v>2657</v>
      </c>
      <c r="AB1287" t="s">
        <v>19</v>
      </c>
      <c r="AC1287" s="46">
        <f t="shared" si="47"/>
        <v>45123</v>
      </c>
      <c r="AD1287" s="47" t="str">
        <f ca="1">IFERROR(AVERAGEIFS(OSA!$AH:$AH,OSA!$C:$C,$AA1287,OSA!$D:$D,$AB1287)," ")</f>
        <v xml:space="preserve"> </v>
      </c>
      <c r="AE1287" s="42" t="str">
        <f t="shared" ca="1" si="48"/>
        <v xml:space="preserve"> </v>
      </c>
    </row>
    <row r="1288" spans="27:31" x14ac:dyDescent="0.35">
      <c r="AA1288" t="s">
        <v>2657</v>
      </c>
      <c r="AB1288" t="s">
        <v>65</v>
      </c>
      <c r="AC1288" s="46">
        <f t="shared" si="47"/>
        <v>45123</v>
      </c>
      <c r="AD1288" s="47" t="str">
        <f ca="1">IFERROR(AVERAGEIFS(OSA!$AH:$AH,OSA!$C:$C,$AA1288,OSA!$D:$D,$AB1288)," ")</f>
        <v xml:space="preserve"> </v>
      </c>
      <c r="AE1288" s="42" t="str">
        <f t="shared" ca="1" si="48"/>
        <v xml:space="preserve"> </v>
      </c>
    </row>
    <row r="1289" spans="27:31" x14ac:dyDescent="0.35">
      <c r="AA1289" t="s">
        <v>2657</v>
      </c>
      <c r="AB1289" t="s">
        <v>119</v>
      </c>
      <c r="AC1289" s="46">
        <f t="shared" si="47"/>
        <v>45123</v>
      </c>
      <c r="AD1289" s="47" t="str">
        <f ca="1">IFERROR(AVERAGEIFS(OSA!$AH:$AH,OSA!$C:$C,$AA1289,OSA!$D:$D,$AB1289)," ")</f>
        <v xml:space="preserve"> </v>
      </c>
      <c r="AE1289" s="42" t="str">
        <f t="shared" ca="1" si="48"/>
        <v xml:space="preserve"> </v>
      </c>
    </row>
    <row r="1290" spans="27:31" x14ac:dyDescent="0.35">
      <c r="AA1290" t="s">
        <v>2657</v>
      </c>
      <c r="AB1290" t="s">
        <v>193</v>
      </c>
      <c r="AC1290" s="46">
        <f t="shared" si="47"/>
        <v>45123</v>
      </c>
      <c r="AD1290" s="47" t="str">
        <f ca="1">IFERROR(AVERAGEIFS(OSA!$AH:$AH,OSA!$C:$C,$AA1290,OSA!$D:$D,$AB1290)," ")</f>
        <v xml:space="preserve"> </v>
      </c>
      <c r="AE1290" s="42" t="str">
        <f t="shared" ca="1" si="48"/>
        <v xml:space="preserve"> </v>
      </c>
    </row>
    <row r="1291" spans="27:31" x14ac:dyDescent="0.35">
      <c r="AA1291" t="s">
        <v>2657</v>
      </c>
      <c r="AB1291" t="s">
        <v>248</v>
      </c>
      <c r="AC1291" s="46">
        <f t="shared" si="47"/>
        <v>45123</v>
      </c>
      <c r="AD1291" s="47" t="str">
        <f ca="1">IFERROR(AVERAGEIFS(OSA!$AH:$AH,OSA!$C:$C,$AA1291,OSA!$D:$D,$AB1291)," ")</f>
        <v xml:space="preserve"> </v>
      </c>
      <c r="AE1291" s="42" t="str">
        <f t="shared" ca="1" si="48"/>
        <v xml:space="preserve"> </v>
      </c>
    </row>
    <row r="1292" spans="27:31" x14ac:dyDescent="0.35">
      <c r="AA1292" t="s">
        <v>2657</v>
      </c>
      <c r="AB1292" t="s">
        <v>294</v>
      </c>
      <c r="AC1292" s="46">
        <f t="shared" si="47"/>
        <v>45123</v>
      </c>
      <c r="AD1292" s="47" t="str">
        <f ca="1">IFERROR(AVERAGEIFS(OSA!$AH:$AH,OSA!$C:$C,$AA1292,OSA!$D:$D,$AB1292)," ")</f>
        <v xml:space="preserve"> </v>
      </c>
      <c r="AE1292" s="42" t="str">
        <f t="shared" ca="1" si="48"/>
        <v xml:space="preserve"> </v>
      </c>
    </row>
    <row r="1293" spans="27:31" x14ac:dyDescent="0.35">
      <c r="AA1293" t="s">
        <v>2657</v>
      </c>
      <c r="AB1293" t="s">
        <v>405</v>
      </c>
      <c r="AC1293" s="46">
        <f t="shared" si="47"/>
        <v>45123</v>
      </c>
      <c r="AD1293" s="47" t="str">
        <f ca="1">IFERROR(AVERAGEIFS(OSA!$AH:$AH,OSA!$C:$C,$AA1293,OSA!$D:$D,$AB1293)," ")</f>
        <v xml:space="preserve"> </v>
      </c>
      <c r="AE1293" s="42" t="str">
        <f t="shared" ca="1" si="48"/>
        <v xml:space="preserve"> </v>
      </c>
    </row>
    <row r="1294" spans="27:31" x14ac:dyDescent="0.35">
      <c r="AA1294" t="s">
        <v>2657</v>
      </c>
      <c r="AB1294" t="s">
        <v>455</v>
      </c>
      <c r="AC1294" s="46">
        <f t="shared" si="47"/>
        <v>45123</v>
      </c>
      <c r="AD1294" s="47" t="str">
        <f ca="1">IFERROR(AVERAGEIFS(OSA!$AH:$AH,OSA!$C:$C,$AA1294,OSA!$D:$D,$AB1294)," ")</f>
        <v xml:space="preserve"> </v>
      </c>
      <c r="AE1294" s="42" t="str">
        <f t="shared" ca="1" si="48"/>
        <v xml:space="preserve"> </v>
      </c>
    </row>
    <row r="1295" spans="27:31" x14ac:dyDescent="0.35">
      <c r="AA1295" t="s">
        <v>2657</v>
      </c>
      <c r="AB1295" t="s">
        <v>549</v>
      </c>
      <c r="AC1295" s="46">
        <f t="shared" si="47"/>
        <v>45123</v>
      </c>
      <c r="AD1295" s="47" t="str">
        <f ca="1">IFERROR(AVERAGEIFS(OSA!$AH:$AH,OSA!$C:$C,$AA1295,OSA!$D:$D,$AB1295)," ")</f>
        <v xml:space="preserve"> </v>
      </c>
      <c r="AE1295" s="42" t="str">
        <f t="shared" ca="1" si="48"/>
        <v xml:space="preserve"> </v>
      </c>
    </row>
    <row r="1296" spans="27:31" x14ac:dyDescent="0.35">
      <c r="AA1296" t="s">
        <v>2657</v>
      </c>
      <c r="AB1296" t="s">
        <v>650</v>
      </c>
      <c r="AC1296" s="46">
        <f t="shared" si="47"/>
        <v>45123</v>
      </c>
      <c r="AD1296" s="47" t="str">
        <f ca="1">IFERROR(AVERAGEIFS(OSA!$AH:$AH,OSA!$C:$C,$AA1296,OSA!$D:$D,$AB1296)," ")</f>
        <v xml:space="preserve"> </v>
      </c>
      <c r="AE1296" s="42" t="str">
        <f t="shared" ca="1" si="48"/>
        <v xml:space="preserve"> </v>
      </c>
    </row>
    <row r="1297" spans="27:31" x14ac:dyDescent="0.35">
      <c r="AA1297" t="s">
        <v>2657</v>
      </c>
      <c r="AB1297" t="s">
        <v>694</v>
      </c>
      <c r="AC1297" s="46">
        <f t="shared" si="47"/>
        <v>45123</v>
      </c>
      <c r="AD1297" s="47" t="str">
        <f ca="1">IFERROR(AVERAGEIFS(OSA!$AH:$AH,OSA!$C:$C,$AA1297,OSA!$D:$D,$AB1297)," ")</f>
        <v xml:space="preserve"> </v>
      </c>
      <c r="AE1297" s="42" t="str">
        <f t="shared" ca="1" si="48"/>
        <v xml:space="preserve"> </v>
      </c>
    </row>
    <row r="1298" spans="27:31" x14ac:dyDescent="0.35">
      <c r="AA1298" t="s">
        <v>2657</v>
      </c>
      <c r="AB1298" t="s">
        <v>710</v>
      </c>
      <c r="AC1298" s="46">
        <f t="shared" si="47"/>
        <v>45123</v>
      </c>
      <c r="AD1298" s="47" t="str">
        <f ca="1">IFERROR(AVERAGEIFS(OSA!$AH:$AH,OSA!$C:$C,$AA1298,OSA!$D:$D,$AB1298)," ")</f>
        <v xml:space="preserve"> </v>
      </c>
      <c r="AE1298" s="42" t="str">
        <f t="shared" ca="1" si="48"/>
        <v xml:space="preserve"> </v>
      </c>
    </row>
    <row r="1299" spans="27:31" x14ac:dyDescent="0.35">
      <c r="AA1299" t="s">
        <v>3042</v>
      </c>
      <c r="AB1299" t="s">
        <v>19</v>
      </c>
      <c r="AC1299" s="46">
        <f t="shared" si="47"/>
        <v>45123</v>
      </c>
      <c r="AD1299" s="47" t="str">
        <f>IFERROR(AVERAGEIFS(OSA!$AH:$AH,OSA!$C:$C,$AA1299,OSA!$D:$D,$AB1299)," ")</f>
        <v xml:space="preserve"> </v>
      </c>
      <c r="AE1299" s="42" t="str">
        <f t="shared" si="48"/>
        <v xml:space="preserve"> </v>
      </c>
    </row>
    <row r="1300" spans="27:31" x14ac:dyDescent="0.35">
      <c r="AA1300" t="s">
        <v>3042</v>
      </c>
      <c r="AB1300" t="s">
        <v>65</v>
      </c>
      <c r="AC1300" s="46">
        <f t="shared" si="47"/>
        <v>45123</v>
      </c>
      <c r="AD1300" s="47" t="str">
        <f>IFERROR(AVERAGEIFS(OSA!$AH:$AH,OSA!$C:$C,$AA1300,OSA!$D:$D,$AB1300)," ")</f>
        <v xml:space="preserve"> </v>
      </c>
      <c r="AE1300" s="42" t="str">
        <f t="shared" si="48"/>
        <v xml:space="preserve"> </v>
      </c>
    </row>
    <row r="1301" spans="27:31" x14ac:dyDescent="0.35">
      <c r="AA1301" t="s">
        <v>3042</v>
      </c>
      <c r="AB1301" t="s">
        <v>119</v>
      </c>
      <c r="AC1301" s="46">
        <f t="shared" si="47"/>
        <v>45123</v>
      </c>
      <c r="AD1301" s="47" t="str">
        <f>IFERROR(AVERAGEIFS(OSA!$AH:$AH,OSA!$C:$C,$AA1301,OSA!$D:$D,$AB1301)," ")</f>
        <v xml:space="preserve"> </v>
      </c>
      <c r="AE1301" s="42" t="str">
        <f t="shared" si="48"/>
        <v xml:space="preserve"> </v>
      </c>
    </row>
    <row r="1302" spans="27:31" x14ac:dyDescent="0.35">
      <c r="AA1302" t="s">
        <v>3042</v>
      </c>
      <c r="AB1302" t="s">
        <v>193</v>
      </c>
      <c r="AC1302" s="46">
        <f t="shared" si="47"/>
        <v>45123</v>
      </c>
      <c r="AD1302" s="47" t="str">
        <f>IFERROR(AVERAGEIFS(OSA!$AH:$AH,OSA!$C:$C,$AA1302,OSA!$D:$D,$AB1302)," ")</f>
        <v xml:space="preserve"> </v>
      </c>
      <c r="AE1302" s="42" t="str">
        <f t="shared" si="48"/>
        <v xml:space="preserve"> </v>
      </c>
    </row>
    <row r="1303" spans="27:31" x14ac:dyDescent="0.35">
      <c r="AA1303" t="s">
        <v>3042</v>
      </c>
      <c r="AB1303" t="s">
        <v>248</v>
      </c>
      <c r="AC1303" s="46">
        <f t="shared" si="47"/>
        <v>45123</v>
      </c>
      <c r="AD1303" s="47" t="str">
        <f>IFERROR(AVERAGEIFS(OSA!$AH:$AH,OSA!$C:$C,$AA1303,OSA!$D:$D,$AB1303)," ")</f>
        <v xml:space="preserve"> </v>
      </c>
      <c r="AE1303" s="42" t="str">
        <f t="shared" si="48"/>
        <v xml:space="preserve"> </v>
      </c>
    </row>
    <row r="1304" spans="27:31" x14ac:dyDescent="0.35">
      <c r="AA1304" t="s">
        <v>3042</v>
      </c>
      <c r="AB1304" t="s">
        <v>294</v>
      </c>
      <c r="AC1304" s="46">
        <f t="shared" ref="AC1304:AC1367" si="49">AC1220+1</f>
        <v>45123</v>
      </c>
      <c r="AD1304" s="47" t="str">
        <f>IFERROR(AVERAGEIFS(OSA!$AH:$AH,OSA!$C:$C,$AA1304,OSA!$D:$D,$AB1304)," ")</f>
        <v xml:space="preserve"> </v>
      </c>
      <c r="AE1304" s="42" t="str">
        <f t="shared" si="48"/>
        <v xml:space="preserve"> </v>
      </c>
    </row>
    <row r="1305" spans="27:31" x14ac:dyDescent="0.35">
      <c r="AA1305" t="s">
        <v>3042</v>
      </c>
      <c r="AB1305" t="s">
        <v>405</v>
      </c>
      <c r="AC1305" s="46">
        <f t="shared" si="49"/>
        <v>45123</v>
      </c>
      <c r="AD1305" s="47" t="str">
        <f>IFERROR(AVERAGEIFS(OSA!$AH:$AH,OSA!$C:$C,$AA1305,OSA!$D:$D,$AB1305)," ")</f>
        <v xml:space="preserve"> </v>
      </c>
      <c r="AE1305" s="42" t="str">
        <f t="shared" si="48"/>
        <v xml:space="preserve"> </v>
      </c>
    </row>
    <row r="1306" spans="27:31" x14ac:dyDescent="0.35">
      <c r="AA1306" t="s">
        <v>3042</v>
      </c>
      <c r="AB1306" t="s">
        <v>455</v>
      </c>
      <c r="AC1306" s="46">
        <f t="shared" si="49"/>
        <v>45123</v>
      </c>
      <c r="AD1306" s="47" t="str">
        <f>IFERROR(AVERAGEIFS(OSA!$AH:$AH,OSA!$C:$C,$AA1306,OSA!$D:$D,$AB1306)," ")</f>
        <v xml:space="preserve"> </v>
      </c>
      <c r="AE1306" s="42" t="str">
        <f t="shared" si="48"/>
        <v xml:space="preserve"> </v>
      </c>
    </row>
    <row r="1307" spans="27:31" x14ac:dyDescent="0.35">
      <c r="AA1307" t="s">
        <v>3042</v>
      </c>
      <c r="AB1307" t="s">
        <v>549</v>
      </c>
      <c r="AC1307" s="46">
        <f t="shared" si="49"/>
        <v>45123</v>
      </c>
      <c r="AD1307" s="47" t="str">
        <f>IFERROR(AVERAGEIFS(OSA!$AH:$AH,OSA!$C:$C,$AA1307,OSA!$D:$D,$AB1307)," ")</f>
        <v xml:space="preserve"> </v>
      </c>
      <c r="AE1307" s="42" t="str">
        <f t="shared" si="48"/>
        <v xml:space="preserve"> </v>
      </c>
    </row>
    <row r="1308" spans="27:31" x14ac:dyDescent="0.35">
      <c r="AA1308" t="s">
        <v>3042</v>
      </c>
      <c r="AB1308" t="s">
        <v>650</v>
      </c>
      <c r="AC1308" s="46">
        <f t="shared" si="49"/>
        <v>45123</v>
      </c>
      <c r="AD1308" s="47" t="str">
        <f>IFERROR(AVERAGEIFS(OSA!$AH:$AH,OSA!$C:$C,$AA1308,OSA!$D:$D,$AB1308)," ")</f>
        <v xml:space="preserve"> </v>
      </c>
      <c r="AE1308" s="42" t="str">
        <f t="shared" si="48"/>
        <v xml:space="preserve"> </v>
      </c>
    </row>
    <row r="1309" spans="27:31" x14ac:dyDescent="0.35">
      <c r="AA1309" t="s">
        <v>3042</v>
      </c>
      <c r="AB1309" t="s">
        <v>694</v>
      </c>
      <c r="AC1309" s="46">
        <f t="shared" si="49"/>
        <v>45123</v>
      </c>
      <c r="AD1309" s="47" t="str">
        <f>IFERROR(AVERAGEIFS(OSA!$AH:$AH,OSA!$C:$C,$AA1309,OSA!$D:$D,$AB1309)," ")</f>
        <v xml:space="preserve"> </v>
      </c>
      <c r="AE1309" s="42" t="str">
        <f t="shared" si="48"/>
        <v xml:space="preserve"> </v>
      </c>
    </row>
    <row r="1310" spans="27:31" x14ac:dyDescent="0.35">
      <c r="AA1310" t="s">
        <v>3042</v>
      </c>
      <c r="AB1310" t="s">
        <v>710</v>
      </c>
      <c r="AC1310" s="46">
        <f t="shared" si="49"/>
        <v>45123</v>
      </c>
      <c r="AD1310" s="47" t="str">
        <f>IFERROR(AVERAGEIFS(OSA!$AH:$AH,OSA!$C:$C,$AA1310,OSA!$D:$D,$AB1310)," ")</f>
        <v xml:space="preserve"> </v>
      </c>
      <c r="AE1310" s="42" t="str">
        <f t="shared" si="48"/>
        <v xml:space="preserve"> </v>
      </c>
    </row>
    <row r="1311" spans="27:31" x14ac:dyDescent="0.35">
      <c r="AA1311" t="s">
        <v>2329</v>
      </c>
      <c r="AB1311" t="s">
        <v>19</v>
      </c>
      <c r="AC1311" s="46">
        <f t="shared" si="49"/>
        <v>45123</v>
      </c>
      <c r="AD1311" s="47" t="str">
        <f>IFERROR(AVERAGEIFS(OSA!$AH:$AH,OSA!$C:$C,$AA1311,OSA!$D:$D,$AB1311)," ")</f>
        <v xml:space="preserve"> </v>
      </c>
      <c r="AE1311" s="42" t="str">
        <f t="shared" si="48"/>
        <v xml:space="preserve"> </v>
      </c>
    </row>
    <row r="1312" spans="27:31" x14ac:dyDescent="0.35">
      <c r="AA1312" t="s">
        <v>2329</v>
      </c>
      <c r="AB1312" t="s">
        <v>65</v>
      </c>
      <c r="AC1312" s="46">
        <f t="shared" si="49"/>
        <v>45123</v>
      </c>
      <c r="AD1312" s="47" t="str">
        <f>IFERROR(AVERAGEIFS(OSA!$AH:$AH,OSA!$C:$C,$AA1312,OSA!$D:$D,$AB1312)," ")</f>
        <v xml:space="preserve"> </v>
      </c>
      <c r="AE1312" s="42" t="str">
        <f t="shared" si="48"/>
        <v xml:space="preserve"> </v>
      </c>
    </row>
    <row r="1313" spans="27:31" x14ac:dyDescent="0.35">
      <c r="AA1313" t="s">
        <v>2329</v>
      </c>
      <c r="AB1313" t="s">
        <v>119</v>
      </c>
      <c r="AC1313" s="46">
        <f t="shared" si="49"/>
        <v>45123</v>
      </c>
      <c r="AD1313" s="47" t="str">
        <f>IFERROR(AVERAGEIFS(OSA!$AH:$AH,OSA!$C:$C,$AA1313,OSA!$D:$D,$AB1313)," ")</f>
        <v xml:space="preserve"> </v>
      </c>
      <c r="AE1313" s="42" t="str">
        <f t="shared" si="48"/>
        <v xml:space="preserve"> </v>
      </c>
    </row>
    <row r="1314" spans="27:31" x14ac:dyDescent="0.35">
      <c r="AA1314" t="s">
        <v>2329</v>
      </c>
      <c r="AB1314" t="s">
        <v>193</v>
      </c>
      <c r="AC1314" s="46">
        <f t="shared" si="49"/>
        <v>45123</v>
      </c>
      <c r="AD1314" s="47" t="str">
        <f>IFERROR(AVERAGEIFS(OSA!$AH:$AH,OSA!$C:$C,$AA1314,OSA!$D:$D,$AB1314)," ")</f>
        <v xml:space="preserve"> </v>
      </c>
      <c r="AE1314" s="42" t="str">
        <f t="shared" si="48"/>
        <v xml:space="preserve"> </v>
      </c>
    </row>
    <row r="1315" spans="27:31" x14ac:dyDescent="0.35">
      <c r="AA1315" t="s">
        <v>2329</v>
      </c>
      <c r="AB1315" t="s">
        <v>248</v>
      </c>
      <c r="AC1315" s="46">
        <f t="shared" si="49"/>
        <v>45123</v>
      </c>
      <c r="AD1315" s="47" t="str">
        <f>IFERROR(AVERAGEIFS(OSA!$AH:$AH,OSA!$C:$C,$AA1315,OSA!$D:$D,$AB1315)," ")</f>
        <v xml:space="preserve"> </v>
      </c>
      <c r="AE1315" s="42" t="str">
        <f t="shared" si="48"/>
        <v xml:space="preserve"> </v>
      </c>
    </row>
    <row r="1316" spans="27:31" x14ac:dyDescent="0.35">
      <c r="AA1316" t="s">
        <v>2329</v>
      </c>
      <c r="AB1316" t="s">
        <v>294</v>
      </c>
      <c r="AC1316" s="46">
        <f t="shared" si="49"/>
        <v>45123</v>
      </c>
      <c r="AD1316" s="47" t="str">
        <f>IFERROR(AVERAGEIFS(OSA!$AH:$AH,OSA!$C:$C,$AA1316,OSA!$D:$D,$AB1316)," ")</f>
        <v xml:space="preserve"> </v>
      </c>
      <c r="AE1316" s="42" t="str">
        <f t="shared" si="48"/>
        <v xml:space="preserve"> </v>
      </c>
    </row>
    <row r="1317" spans="27:31" x14ac:dyDescent="0.35">
      <c r="AA1317" t="s">
        <v>2329</v>
      </c>
      <c r="AB1317" t="s">
        <v>405</v>
      </c>
      <c r="AC1317" s="46">
        <f t="shared" si="49"/>
        <v>45123</v>
      </c>
      <c r="AD1317" s="47" t="str">
        <f>IFERROR(AVERAGEIFS(OSA!$AH:$AH,OSA!$C:$C,$AA1317,OSA!$D:$D,$AB1317)," ")</f>
        <v xml:space="preserve"> </v>
      </c>
      <c r="AE1317" s="42" t="str">
        <f t="shared" si="48"/>
        <v xml:space="preserve"> </v>
      </c>
    </row>
    <row r="1318" spans="27:31" x14ac:dyDescent="0.35">
      <c r="AA1318" t="s">
        <v>2329</v>
      </c>
      <c r="AB1318" t="s">
        <v>455</v>
      </c>
      <c r="AC1318" s="46">
        <f t="shared" si="49"/>
        <v>45123</v>
      </c>
      <c r="AD1318" s="47" t="str">
        <f>IFERROR(AVERAGEIFS(OSA!$AH:$AH,OSA!$C:$C,$AA1318,OSA!$D:$D,$AB1318)," ")</f>
        <v xml:space="preserve"> </v>
      </c>
      <c r="AE1318" s="42" t="str">
        <f t="shared" si="48"/>
        <v xml:space="preserve"> </v>
      </c>
    </row>
    <row r="1319" spans="27:31" x14ac:dyDescent="0.35">
      <c r="AA1319" t="s">
        <v>2329</v>
      </c>
      <c r="AB1319" t="s">
        <v>549</v>
      </c>
      <c r="AC1319" s="46">
        <f t="shared" si="49"/>
        <v>45123</v>
      </c>
      <c r="AD1319" s="47" t="str">
        <f>IFERROR(AVERAGEIFS(OSA!$AH:$AH,OSA!$C:$C,$AA1319,OSA!$D:$D,$AB1319)," ")</f>
        <v xml:space="preserve"> </v>
      </c>
      <c r="AE1319" s="42" t="str">
        <f t="shared" si="48"/>
        <v xml:space="preserve"> </v>
      </c>
    </row>
    <row r="1320" spans="27:31" x14ac:dyDescent="0.35">
      <c r="AA1320" t="s">
        <v>2329</v>
      </c>
      <c r="AB1320" t="s">
        <v>650</v>
      </c>
      <c r="AC1320" s="46">
        <f t="shared" si="49"/>
        <v>45123</v>
      </c>
      <c r="AD1320" s="47" t="str">
        <f>IFERROR(AVERAGEIFS(OSA!$AH:$AH,OSA!$C:$C,$AA1320,OSA!$D:$D,$AB1320)," ")</f>
        <v xml:space="preserve"> </v>
      </c>
      <c r="AE1320" s="42" t="str">
        <f t="shared" si="48"/>
        <v xml:space="preserve"> </v>
      </c>
    </row>
    <row r="1321" spans="27:31" x14ac:dyDescent="0.35">
      <c r="AA1321" t="s">
        <v>2329</v>
      </c>
      <c r="AB1321" t="s">
        <v>694</v>
      </c>
      <c r="AC1321" s="46">
        <f t="shared" si="49"/>
        <v>45123</v>
      </c>
      <c r="AD1321" s="47" t="str">
        <f>IFERROR(AVERAGEIFS(OSA!$AH:$AH,OSA!$C:$C,$AA1321,OSA!$D:$D,$AB1321)," ")</f>
        <v xml:space="preserve"> </v>
      </c>
      <c r="AE1321" s="42" t="str">
        <f t="shared" si="48"/>
        <v xml:space="preserve"> </v>
      </c>
    </row>
    <row r="1322" spans="27:31" x14ac:dyDescent="0.35">
      <c r="AA1322" t="s">
        <v>2329</v>
      </c>
      <c r="AB1322" t="s">
        <v>710</v>
      </c>
      <c r="AC1322" s="46">
        <f t="shared" si="49"/>
        <v>45123</v>
      </c>
      <c r="AD1322" s="47" t="str">
        <f>IFERROR(AVERAGEIFS(OSA!$AH:$AH,OSA!$C:$C,$AA1322,OSA!$D:$D,$AB1322)," ")</f>
        <v xml:space="preserve"> </v>
      </c>
      <c r="AE1322" s="42" t="str">
        <f t="shared" si="48"/>
        <v xml:space="preserve"> </v>
      </c>
    </row>
    <row r="1323" spans="27:31" x14ac:dyDescent="0.35">
      <c r="AA1323" t="s">
        <v>806</v>
      </c>
      <c r="AB1323" t="s">
        <v>19</v>
      </c>
      <c r="AC1323" s="46">
        <f t="shared" si="49"/>
        <v>45123</v>
      </c>
      <c r="AD1323" s="47" t="str">
        <f>IFERROR(AVERAGEIFS(OSA!$AH:$AH,OSA!$C:$C,$AA1323,OSA!$D:$D,$AB1323)," ")</f>
        <v xml:space="preserve"> </v>
      </c>
      <c r="AE1323" s="42" t="str">
        <f t="shared" si="48"/>
        <v xml:space="preserve"> </v>
      </c>
    </row>
    <row r="1324" spans="27:31" x14ac:dyDescent="0.35">
      <c r="AA1324" t="s">
        <v>806</v>
      </c>
      <c r="AB1324" t="s">
        <v>65</v>
      </c>
      <c r="AC1324" s="46">
        <f t="shared" si="49"/>
        <v>45123</v>
      </c>
      <c r="AD1324" s="47" t="str">
        <f>IFERROR(AVERAGEIFS(OSA!$AH:$AH,OSA!$C:$C,$AA1324,OSA!$D:$D,$AB1324)," ")</f>
        <v xml:space="preserve"> </v>
      </c>
      <c r="AE1324" s="42" t="str">
        <f t="shared" si="48"/>
        <v xml:space="preserve"> </v>
      </c>
    </row>
    <row r="1325" spans="27:31" x14ac:dyDescent="0.35">
      <c r="AA1325" t="s">
        <v>806</v>
      </c>
      <c r="AB1325" t="s">
        <v>119</v>
      </c>
      <c r="AC1325" s="46">
        <f t="shared" si="49"/>
        <v>45123</v>
      </c>
      <c r="AD1325" s="47" t="str">
        <f>IFERROR(AVERAGEIFS(OSA!$AH:$AH,OSA!$C:$C,$AA1325,OSA!$D:$D,$AB1325)," ")</f>
        <v xml:space="preserve"> </v>
      </c>
      <c r="AE1325" s="42" t="str">
        <f t="shared" si="48"/>
        <v xml:space="preserve"> </v>
      </c>
    </row>
    <row r="1326" spans="27:31" x14ac:dyDescent="0.35">
      <c r="AA1326" t="s">
        <v>806</v>
      </c>
      <c r="AB1326" t="s">
        <v>193</v>
      </c>
      <c r="AC1326" s="46">
        <f t="shared" si="49"/>
        <v>45123</v>
      </c>
      <c r="AD1326" s="47" t="str">
        <f>IFERROR(AVERAGEIFS(OSA!$AH:$AH,OSA!$C:$C,$AA1326,OSA!$D:$D,$AB1326)," ")</f>
        <v xml:space="preserve"> </v>
      </c>
      <c r="AE1326" s="42" t="str">
        <f t="shared" si="48"/>
        <v xml:space="preserve"> </v>
      </c>
    </row>
    <row r="1327" spans="27:31" x14ac:dyDescent="0.35">
      <c r="AA1327" t="s">
        <v>806</v>
      </c>
      <c r="AB1327" t="s">
        <v>248</v>
      </c>
      <c r="AC1327" s="46">
        <f t="shared" si="49"/>
        <v>45123</v>
      </c>
      <c r="AD1327" s="47" t="str">
        <f>IFERROR(AVERAGEIFS(OSA!$AH:$AH,OSA!$C:$C,$AA1327,OSA!$D:$D,$AB1327)," ")</f>
        <v xml:space="preserve"> </v>
      </c>
      <c r="AE1327" s="42" t="str">
        <f t="shared" si="48"/>
        <v xml:space="preserve"> </v>
      </c>
    </row>
    <row r="1328" spans="27:31" x14ac:dyDescent="0.35">
      <c r="AA1328" t="s">
        <v>806</v>
      </c>
      <c r="AB1328" t="s">
        <v>294</v>
      </c>
      <c r="AC1328" s="46">
        <f t="shared" si="49"/>
        <v>45123</v>
      </c>
      <c r="AD1328" s="47" t="str">
        <f>IFERROR(AVERAGEIFS(OSA!$AH:$AH,OSA!$C:$C,$AA1328,OSA!$D:$D,$AB1328)," ")</f>
        <v xml:space="preserve"> </v>
      </c>
      <c r="AE1328" s="42" t="str">
        <f t="shared" si="48"/>
        <v xml:space="preserve"> </v>
      </c>
    </row>
    <row r="1329" spans="27:31" x14ac:dyDescent="0.35">
      <c r="AA1329" t="s">
        <v>806</v>
      </c>
      <c r="AB1329" t="s">
        <v>405</v>
      </c>
      <c r="AC1329" s="46">
        <f t="shared" si="49"/>
        <v>45123</v>
      </c>
      <c r="AD1329" s="47" t="str">
        <f>IFERROR(AVERAGEIFS(OSA!$AH:$AH,OSA!$C:$C,$AA1329,OSA!$D:$D,$AB1329)," ")</f>
        <v xml:space="preserve"> </v>
      </c>
      <c r="AE1329" s="42" t="str">
        <f t="shared" si="48"/>
        <v xml:space="preserve"> </v>
      </c>
    </row>
    <row r="1330" spans="27:31" x14ac:dyDescent="0.35">
      <c r="AA1330" t="s">
        <v>806</v>
      </c>
      <c r="AB1330" t="s">
        <v>455</v>
      </c>
      <c r="AC1330" s="46">
        <f t="shared" si="49"/>
        <v>45123</v>
      </c>
      <c r="AD1330" s="47" t="str">
        <f>IFERROR(AVERAGEIFS(OSA!$AH:$AH,OSA!$C:$C,$AA1330,OSA!$D:$D,$AB1330)," ")</f>
        <v xml:space="preserve"> </v>
      </c>
      <c r="AE1330" s="42" t="str">
        <f t="shared" si="48"/>
        <v xml:space="preserve"> </v>
      </c>
    </row>
    <row r="1331" spans="27:31" x14ac:dyDescent="0.35">
      <c r="AA1331" t="s">
        <v>806</v>
      </c>
      <c r="AB1331" t="s">
        <v>549</v>
      </c>
      <c r="AC1331" s="46">
        <f t="shared" si="49"/>
        <v>45123</v>
      </c>
      <c r="AD1331" s="47" t="str">
        <f>IFERROR(AVERAGEIFS(OSA!$AH:$AH,OSA!$C:$C,$AA1331,OSA!$D:$D,$AB1331)," ")</f>
        <v xml:space="preserve"> </v>
      </c>
      <c r="AE1331" s="42" t="str">
        <f t="shared" si="48"/>
        <v xml:space="preserve"> </v>
      </c>
    </row>
    <row r="1332" spans="27:31" x14ac:dyDescent="0.35">
      <c r="AA1332" t="s">
        <v>806</v>
      </c>
      <c r="AB1332" t="s">
        <v>650</v>
      </c>
      <c r="AC1332" s="46">
        <f t="shared" si="49"/>
        <v>45123</v>
      </c>
      <c r="AD1332" s="47" t="str">
        <f>IFERROR(AVERAGEIFS(OSA!$AH:$AH,OSA!$C:$C,$AA1332,OSA!$D:$D,$AB1332)," ")</f>
        <v xml:space="preserve"> </v>
      </c>
      <c r="AE1332" s="42" t="str">
        <f t="shared" si="48"/>
        <v xml:space="preserve"> </v>
      </c>
    </row>
    <row r="1333" spans="27:31" x14ac:dyDescent="0.35">
      <c r="AA1333" t="s">
        <v>806</v>
      </c>
      <c r="AB1333" t="s">
        <v>694</v>
      </c>
      <c r="AC1333" s="46">
        <f t="shared" si="49"/>
        <v>45123</v>
      </c>
      <c r="AD1333" s="47" t="str">
        <f>IFERROR(AVERAGEIFS(OSA!$AH:$AH,OSA!$C:$C,$AA1333,OSA!$D:$D,$AB1333)," ")</f>
        <v xml:space="preserve"> </v>
      </c>
      <c r="AE1333" s="42" t="str">
        <f t="shared" si="48"/>
        <v xml:space="preserve"> </v>
      </c>
    </row>
    <row r="1334" spans="27:31" x14ac:dyDescent="0.35">
      <c r="AA1334" t="s">
        <v>806</v>
      </c>
      <c r="AB1334" t="s">
        <v>710</v>
      </c>
      <c r="AC1334" s="46">
        <f t="shared" si="49"/>
        <v>45123</v>
      </c>
      <c r="AD1334" s="47" t="str">
        <f>IFERROR(AVERAGEIFS(OSA!$AH:$AH,OSA!$C:$C,$AA1334,OSA!$D:$D,$AB1334)," ")</f>
        <v xml:space="preserve"> </v>
      </c>
      <c r="AE1334" s="42" t="str">
        <f t="shared" si="48"/>
        <v xml:space="preserve"> </v>
      </c>
    </row>
    <row r="1335" spans="27:31" x14ac:dyDescent="0.35">
      <c r="AA1335" t="s">
        <v>2517</v>
      </c>
      <c r="AB1335" t="s">
        <v>19</v>
      </c>
      <c r="AC1335" s="46">
        <f t="shared" si="49"/>
        <v>45123</v>
      </c>
      <c r="AD1335" s="47" t="str">
        <f>IFERROR(AVERAGEIFS(OSA!$AH:$AH,OSA!$C:$C,$AA1335,OSA!$D:$D,$AB1335)," ")</f>
        <v xml:space="preserve"> </v>
      </c>
      <c r="AE1335" s="42" t="str">
        <f t="shared" si="48"/>
        <v xml:space="preserve"> </v>
      </c>
    </row>
    <row r="1336" spans="27:31" x14ac:dyDescent="0.35">
      <c r="AA1336" t="s">
        <v>2517</v>
      </c>
      <c r="AB1336" t="s">
        <v>65</v>
      </c>
      <c r="AC1336" s="46">
        <f t="shared" si="49"/>
        <v>45123</v>
      </c>
      <c r="AD1336" s="47" t="str">
        <f>IFERROR(AVERAGEIFS(OSA!$AH:$AH,OSA!$C:$C,$AA1336,OSA!$D:$D,$AB1336)," ")</f>
        <v xml:space="preserve"> </v>
      </c>
      <c r="AE1336" s="42" t="str">
        <f t="shared" si="48"/>
        <v xml:space="preserve"> </v>
      </c>
    </row>
    <row r="1337" spans="27:31" x14ac:dyDescent="0.35">
      <c r="AA1337" t="s">
        <v>2517</v>
      </c>
      <c r="AB1337" t="s">
        <v>119</v>
      </c>
      <c r="AC1337" s="46">
        <f t="shared" si="49"/>
        <v>45123</v>
      </c>
      <c r="AD1337" s="47" t="str">
        <f>IFERROR(AVERAGEIFS(OSA!$AH:$AH,OSA!$C:$C,$AA1337,OSA!$D:$D,$AB1337)," ")</f>
        <v xml:space="preserve"> </v>
      </c>
      <c r="AE1337" s="42" t="str">
        <f t="shared" si="48"/>
        <v xml:space="preserve"> </v>
      </c>
    </row>
    <row r="1338" spans="27:31" x14ac:dyDescent="0.35">
      <c r="AA1338" t="s">
        <v>2517</v>
      </c>
      <c r="AB1338" t="s">
        <v>193</v>
      </c>
      <c r="AC1338" s="46">
        <f t="shared" si="49"/>
        <v>45123</v>
      </c>
      <c r="AD1338" s="47" t="str">
        <f>IFERROR(AVERAGEIFS(OSA!$AH:$AH,OSA!$C:$C,$AA1338,OSA!$D:$D,$AB1338)," ")</f>
        <v xml:space="preserve"> </v>
      </c>
      <c r="AE1338" s="42" t="str">
        <f t="shared" si="48"/>
        <v xml:space="preserve"> </v>
      </c>
    </row>
    <row r="1339" spans="27:31" x14ac:dyDescent="0.35">
      <c r="AA1339" t="s">
        <v>2517</v>
      </c>
      <c r="AB1339" t="s">
        <v>248</v>
      </c>
      <c r="AC1339" s="46">
        <f t="shared" si="49"/>
        <v>45123</v>
      </c>
      <c r="AD1339" s="47" t="str">
        <f>IFERROR(AVERAGEIFS(OSA!$AH:$AH,OSA!$C:$C,$AA1339,OSA!$D:$D,$AB1339)," ")</f>
        <v xml:space="preserve"> </v>
      </c>
      <c r="AE1339" s="42" t="str">
        <f t="shared" si="48"/>
        <v xml:space="preserve"> </v>
      </c>
    </row>
    <row r="1340" spans="27:31" x14ac:dyDescent="0.35">
      <c r="AA1340" t="s">
        <v>2517</v>
      </c>
      <c r="AB1340" t="s">
        <v>294</v>
      </c>
      <c r="AC1340" s="46">
        <f t="shared" si="49"/>
        <v>45123</v>
      </c>
      <c r="AD1340" s="47" t="str">
        <f>IFERROR(AVERAGEIFS(OSA!$AH:$AH,OSA!$C:$C,$AA1340,OSA!$D:$D,$AB1340)," ")</f>
        <v xml:space="preserve"> </v>
      </c>
      <c r="AE1340" s="42" t="str">
        <f t="shared" si="48"/>
        <v xml:space="preserve"> </v>
      </c>
    </row>
    <row r="1341" spans="27:31" x14ac:dyDescent="0.35">
      <c r="AA1341" t="s">
        <v>2517</v>
      </c>
      <c r="AB1341" t="s">
        <v>405</v>
      </c>
      <c r="AC1341" s="46">
        <f t="shared" si="49"/>
        <v>45123</v>
      </c>
      <c r="AD1341" s="47" t="str">
        <f>IFERROR(AVERAGEIFS(OSA!$AH:$AH,OSA!$C:$C,$AA1341,OSA!$D:$D,$AB1341)," ")</f>
        <v xml:space="preserve"> </v>
      </c>
      <c r="AE1341" s="42" t="str">
        <f t="shared" si="48"/>
        <v xml:space="preserve"> </v>
      </c>
    </row>
    <row r="1342" spans="27:31" x14ac:dyDescent="0.35">
      <c r="AA1342" t="s">
        <v>2517</v>
      </c>
      <c r="AB1342" t="s">
        <v>455</v>
      </c>
      <c r="AC1342" s="46">
        <f t="shared" si="49"/>
        <v>45123</v>
      </c>
      <c r="AD1342" s="47" t="str">
        <f>IFERROR(AVERAGEIFS(OSA!$AH:$AH,OSA!$C:$C,$AA1342,OSA!$D:$D,$AB1342)," ")</f>
        <v xml:space="preserve"> </v>
      </c>
      <c r="AE1342" s="42" t="str">
        <f t="shared" si="48"/>
        <v xml:space="preserve"> </v>
      </c>
    </row>
    <row r="1343" spans="27:31" x14ac:dyDescent="0.35">
      <c r="AA1343" t="s">
        <v>2517</v>
      </c>
      <c r="AB1343" t="s">
        <v>549</v>
      </c>
      <c r="AC1343" s="46">
        <f t="shared" si="49"/>
        <v>45123</v>
      </c>
      <c r="AD1343" s="47" t="str">
        <f>IFERROR(AVERAGEIFS(OSA!$AH:$AH,OSA!$C:$C,$AA1343,OSA!$D:$D,$AB1343)," ")</f>
        <v xml:space="preserve"> </v>
      </c>
      <c r="AE1343" s="42" t="str">
        <f t="shared" si="48"/>
        <v xml:space="preserve"> </v>
      </c>
    </row>
    <row r="1344" spans="27:31" x14ac:dyDescent="0.35">
      <c r="AA1344" t="s">
        <v>2517</v>
      </c>
      <c r="AB1344" t="s">
        <v>650</v>
      </c>
      <c r="AC1344" s="46">
        <f t="shared" si="49"/>
        <v>45123</v>
      </c>
      <c r="AD1344" s="47" t="str">
        <f>IFERROR(AVERAGEIFS(OSA!$AH:$AH,OSA!$C:$C,$AA1344,OSA!$D:$D,$AB1344)," ")</f>
        <v xml:space="preserve"> </v>
      </c>
      <c r="AE1344" s="42" t="str">
        <f t="shared" si="48"/>
        <v xml:space="preserve"> </v>
      </c>
    </row>
    <row r="1345" spans="27:31" x14ac:dyDescent="0.35">
      <c r="AA1345" t="s">
        <v>2517</v>
      </c>
      <c r="AB1345" t="s">
        <v>694</v>
      </c>
      <c r="AC1345" s="46">
        <f t="shared" si="49"/>
        <v>45123</v>
      </c>
      <c r="AD1345" s="47" t="str">
        <f>IFERROR(AVERAGEIFS(OSA!$AH:$AH,OSA!$C:$C,$AA1345,OSA!$D:$D,$AB1345)," ")</f>
        <v xml:space="preserve"> </v>
      </c>
      <c r="AE1345" s="42" t="str">
        <f t="shared" si="48"/>
        <v xml:space="preserve"> </v>
      </c>
    </row>
    <row r="1346" spans="27:31" x14ac:dyDescent="0.35">
      <c r="AA1346" t="s">
        <v>2517</v>
      </c>
      <c r="AB1346" t="s">
        <v>710</v>
      </c>
      <c r="AC1346" s="46">
        <f t="shared" si="49"/>
        <v>45123</v>
      </c>
      <c r="AD1346" s="47" t="str">
        <f>IFERROR(AVERAGEIFS(OSA!$AH:$AH,OSA!$C:$C,$AA1346,OSA!$D:$D,$AB1346)," ")</f>
        <v xml:space="preserve"> </v>
      </c>
      <c r="AE1346" s="42" t="str">
        <f t="shared" si="48"/>
        <v xml:space="preserve"> </v>
      </c>
    </row>
    <row r="1347" spans="27:31" x14ac:dyDescent="0.35">
      <c r="AA1347" t="s">
        <v>1648</v>
      </c>
      <c r="AB1347" t="s">
        <v>19</v>
      </c>
      <c r="AC1347" s="46">
        <f t="shared" si="49"/>
        <v>45124</v>
      </c>
      <c r="AD1347" s="47" t="str">
        <f>IFERROR(AVERAGEIFS(OSA!$AI:$AI,OSA!$C:$C,$AA1347,OSA!$D:$D,$AB1347)," ")</f>
        <v xml:space="preserve"> </v>
      </c>
      <c r="AE1347" s="42" t="str">
        <f t="shared" si="48"/>
        <v xml:space="preserve"> </v>
      </c>
    </row>
    <row r="1348" spans="27:31" x14ac:dyDescent="0.35">
      <c r="AA1348" t="s">
        <v>1648</v>
      </c>
      <c r="AB1348" t="s">
        <v>65</v>
      </c>
      <c r="AC1348" s="46">
        <f t="shared" si="49"/>
        <v>45124</v>
      </c>
      <c r="AD1348" s="47" t="str">
        <f>IFERROR(AVERAGEIFS(OSA!$AI:$AI,OSA!$C:$C,$AA1348,OSA!$D:$D,$AB1348)," ")</f>
        <v xml:space="preserve"> </v>
      </c>
      <c r="AE1348" s="42" t="str">
        <f t="shared" ref="AE1348:AE1411" si="50">IFERROR(1-(AD1348)," ")</f>
        <v xml:space="preserve"> </v>
      </c>
    </row>
    <row r="1349" spans="27:31" x14ac:dyDescent="0.35">
      <c r="AA1349" t="s">
        <v>1648</v>
      </c>
      <c r="AB1349" t="s">
        <v>119</v>
      </c>
      <c r="AC1349" s="46">
        <f t="shared" si="49"/>
        <v>45124</v>
      </c>
      <c r="AD1349" s="47" t="str">
        <f>IFERROR(AVERAGEIFS(OSA!$AI:$AI,OSA!$C:$C,$AA1349,OSA!$D:$D,$AB1349)," ")</f>
        <v xml:space="preserve"> </v>
      </c>
      <c r="AE1349" s="42" t="str">
        <f t="shared" si="50"/>
        <v xml:space="preserve"> </v>
      </c>
    </row>
    <row r="1350" spans="27:31" x14ac:dyDescent="0.35">
      <c r="AA1350" t="s">
        <v>1648</v>
      </c>
      <c r="AB1350" t="s">
        <v>193</v>
      </c>
      <c r="AC1350" s="46">
        <f t="shared" si="49"/>
        <v>45124</v>
      </c>
      <c r="AD1350" s="47" t="str">
        <f>IFERROR(AVERAGEIFS(OSA!$AI:$AI,OSA!$C:$C,$AA1350,OSA!$D:$D,$AB1350)," ")</f>
        <v xml:space="preserve"> </v>
      </c>
      <c r="AE1350" s="42" t="str">
        <f t="shared" si="50"/>
        <v xml:space="preserve"> </v>
      </c>
    </row>
    <row r="1351" spans="27:31" x14ac:dyDescent="0.35">
      <c r="AA1351" t="s">
        <v>1648</v>
      </c>
      <c r="AB1351" t="s">
        <v>248</v>
      </c>
      <c r="AC1351" s="46">
        <f t="shared" si="49"/>
        <v>45124</v>
      </c>
      <c r="AD1351" s="47" t="str">
        <f>IFERROR(AVERAGEIFS(OSA!$AI:$AI,OSA!$C:$C,$AA1351,OSA!$D:$D,$AB1351)," ")</f>
        <v xml:space="preserve"> </v>
      </c>
      <c r="AE1351" s="42" t="str">
        <f t="shared" si="50"/>
        <v xml:space="preserve"> </v>
      </c>
    </row>
    <row r="1352" spans="27:31" x14ac:dyDescent="0.35">
      <c r="AA1352" t="s">
        <v>1648</v>
      </c>
      <c r="AB1352" t="s">
        <v>294</v>
      </c>
      <c r="AC1352" s="46">
        <f t="shared" si="49"/>
        <v>45124</v>
      </c>
      <c r="AD1352" s="47" t="str">
        <f>IFERROR(AVERAGEIFS(OSA!$AI:$AI,OSA!$C:$C,$AA1352,OSA!$D:$D,$AB1352)," ")</f>
        <v xml:space="preserve"> </v>
      </c>
      <c r="AE1352" s="42" t="str">
        <f t="shared" si="50"/>
        <v xml:space="preserve"> </v>
      </c>
    </row>
    <row r="1353" spans="27:31" x14ac:dyDescent="0.35">
      <c r="AA1353" t="s">
        <v>1648</v>
      </c>
      <c r="AB1353" t="s">
        <v>405</v>
      </c>
      <c r="AC1353" s="46">
        <f t="shared" si="49"/>
        <v>45124</v>
      </c>
      <c r="AD1353" s="47" t="str">
        <f>IFERROR(AVERAGEIFS(OSA!$AI:$AI,OSA!$C:$C,$AA1353,OSA!$D:$D,$AB1353)," ")</f>
        <v xml:space="preserve"> </v>
      </c>
      <c r="AE1353" s="42" t="str">
        <f t="shared" si="50"/>
        <v xml:space="preserve"> </v>
      </c>
    </row>
    <row r="1354" spans="27:31" x14ac:dyDescent="0.35">
      <c r="AA1354" t="s">
        <v>1648</v>
      </c>
      <c r="AB1354" t="s">
        <v>455</v>
      </c>
      <c r="AC1354" s="46">
        <f t="shared" si="49"/>
        <v>45124</v>
      </c>
      <c r="AD1354" s="47" t="str">
        <f>IFERROR(AVERAGEIFS(OSA!$AI:$AI,OSA!$C:$C,$AA1354,OSA!$D:$D,$AB1354)," ")</f>
        <v xml:space="preserve"> </v>
      </c>
      <c r="AE1354" s="42" t="str">
        <f t="shared" si="50"/>
        <v xml:space="preserve"> </v>
      </c>
    </row>
    <row r="1355" spans="27:31" x14ac:dyDescent="0.35">
      <c r="AA1355" t="s">
        <v>1648</v>
      </c>
      <c r="AB1355" t="s">
        <v>549</v>
      </c>
      <c r="AC1355" s="46">
        <f t="shared" si="49"/>
        <v>45124</v>
      </c>
      <c r="AD1355" s="47" t="str">
        <f>IFERROR(AVERAGEIFS(OSA!$AI:$AI,OSA!$C:$C,$AA1355,OSA!$D:$D,$AB1355)," ")</f>
        <v xml:space="preserve"> </v>
      </c>
      <c r="AE1355" s="42" t="str">
        <f t="shared" si="50"/>
        <v xml:space="preserve"> </v>
      </c>
    </row>
    <row r="1356" spans="27:31" x14ac:dyDescent="0.35">
      <c r="AA1356" t="s">
        <v>1648</v>
      </c>
      <c r="AB1356" t="s">
        <v>650</v>
      </c>
      <c r="AC1356" s="46">
        <f t="shared" si="49"/>
        <v>45124</v>
      </c>
      <c r="AD1356" s="47" t="str">
        <f>IFERROR(AVERAGEIFS(OSA!$AI:$AI,OSA!$C:$C,$AA1356,OSA!$D:$D,$AB1356)," ")</f>
        <v xml:space="preserve"> </v>
      </c>
      <c r="AE1356" s="42" t="str">
        <f t="shared" si="50"/>
        <v xml:space="preserve"> </v>
      </c>
    </row>
    <row r="1357" spans="27:31" x14ac:dyDescent="0.35">
      <c r="AA1357" t="s">
        <v>1648</v>
      </c>
      <c r="AB1357" t="s">
        <v>694</v>
      </c>
      <c r="AC1357" s="46">
        <f t="shared" si="49"/>
        <v>45124</v>
      </c>
      <c r="AD1357" s="47" t="str">
        <f>IFERROR(AVERAGEIFS(OSA!$AI:$AI,OSA!$C:$C,$AA1357,OSA!$D:$D,$AB1357)," ")</f>
        <v xml:space="preserve"> </v>
      </c>
      <c r="AE1357" s="42" t="str">
        <f t="shared" si="50"/>
        <v xml:space="preserve"> </v>
      </c>
    </row>
    <row r="1358" spans="27:31" x14ac:dyDescent="0.35">
      <c r="AA1358" t="s">
        <v>1648</v>
      </c>
      <c r="AB1358" t="s">
        <v>710</v>
      </c>
      <c r="AC1358" s="46">
        <f t="shared" si="49"/>
        <v>45124</v>
      </c>
      <c r="AD1358" s="47" t="str">
        <f>IFERROR(AVERAGEIFS(OSA!$AI:$AI,OSA!$C:$C,$AA1358,OSA!$D:$D,$AB1358)," ")</f>
        <v xml:space="preserve"> </v>
      </c>
      <c r="AE1358" s="42" t="str">
        <f t="shared" si="50"/>
        <v xml:space="preserve"> </v>
      </c>
    </row>
    <row r="1359" spans="27:31" x14ac:dyDescent="0.35">
      <c r="AA1359" t="s">
        <v>2305</v>
      </c>
      <c r="AB1359" t="s">
        <v>19</v>
      </c>
      <c r="AC1359" s="46">
        <f t="shared" si="49"/>
        <v>45124</v>
      </c>
      <c r="AD1359" s="47" t="str">
        <f>IFERROR(AVERAGEIFS(OSA!$AI:$AI,OSA!$C:$C,$AA1359,OSA!$D:$D,$AB1359)," ")</f>
        <v xml:space="preserve"> </v>
      </c>
      <c r="AE1359" s="42" t="str">
        <f t="shared" si="50"/>
        <v xml:space="preserve"> </v>
      </c>
    </row>
    <row r="1360" spans="27:31" x14ac:dyDescent="0.35">
      <c r="AA1360" t="s">
        <v>2305</v>
      </c>
      <c r="AB1360" t="s">
        <v>65</v>
      </c>
      <c r="AC1360" s="46">
        <f t="shared" si="49"/>
        <v>45124</v>
      </c>
      <c r="AD1360" s="47" t="str">
        <f>IFERROR(AVERAGEIFS(OSA!$AI:$AI,OSA!$C:$C,$AA1360,OSA!$D:$D,$AB1360)," ")</f>
        <v xml:space="preserve"> </v>
      </c>
      <c r="AE1360" s="42" t="str">
        <f t="shared" si="50"/>
        <v xml:space="preserve"> </v>
      </c>
    </row>
    <row r="1361" spans="27:31" x14ac:dyDescent="0.35">
      <c r="AA1361" t="s">
        <v>2305</v>
      </c>
      <c r="AB1361" t="s">
        <v>119</v>
      </c>
      <c r="AC1361" s="46">
        <f t="shared" si="49"/>
        <v>45124</v>
      </c>
      <c r="AD1361" s="47" t="str">
        <f>IFERROR(AVERAGEIFS(OSA!$AI:$AI,OSA!$C:$C,$AA1361,OSA!$D:$D,$AB1361)," ")</f>
        <v xml:space="preserve"> </v>
      </c>
      <c r="AE1361" s="42" t="str">
        <f t="shared" si="50"/>
        <v xml:space="preserve"> </v>
      </c>
    </row>
    <row r="1362" spans="27:31" x14ac:dyDescent="0.35">
      <c r="AA1362" t="s">
        <v>2305</v>
      </c>
      <c r="AB1362" t="s">
        <v>193</v>
      </c>
      <c r="AC1362" s="46">
        <f t="shared" si="49"/>
        <v>45124</v>
      </c>
      <c r="AD1362" s="47" t="str">
        <f>IFERROR(AVERAGEIFS(OSA!$AI:$AI,OSA!$C:$C,$AA1362,OSA!$D:$D,$AB1362)," ")</f>
        <v xml:space="preserve"> </v>
      </c>
      <c r="AE1362" s="42" t="str">
        <f t="shared" si="50"/>
        <v xml:space="preserve"> </v>
      </c>
    </row>
    <row r="1363" spans="27:31" x14ac:dyDescent="0.35">
      <c r="AA1363" t="s">
        <v>2305</v>
      </c>
      <c r="AB1363" t="s">
        <v>248</v>
      </c>
      <c r="AC1363" s="46">
        <f t="shared" si="49"/>
        <v>45124</v>
      </c>
      <c r="AD1363" s="47" t="str">
        <f>IFERROR(AVERAGEIFS(OSA!$AI:$AI,OSA!$C:$C,$AA1363,OSA!$D:$D,$AB1363)," ")</f>
        <v xml:space="preserve"> </v>
      </c>
      <c r="AE1363" s="42" t="str">
        <f t="shared" si="50"/>
        <v xml:space="preserve"> </v>
      </c>
    </row>
    <row r="1364" spans="27:31" x14ac:dyDescent="0.35">
      <c r="AA1364" t="s">
        <v>2305</v>
      </c>
      <c r="AB1364" t="s">
        <v>294</v>
      </c>
      <c r="AC1364" s="46">
        <f t="shared" si="49"/>
        <v>45124</v>
      </c>
      <c r="AD1364" s="47" t="str">
        <f>IFERROR(AVERAGEIFS(OSA!$AI:$AI,OSA!$C:$C,$AA1364,OSA!$D:$D,$AB1364)," ")</f>
        <v xml:space="preserve"> </v>
      </c>
      <c r="AE1364" s="42" t="str">
        <f t="shared" si="50"/>
        <v xml:space="preserve"> </v>
      </c>
    </row>
    <row r="1365" spans="27:31" x14ac:dyDescent="0.35">
      <c r="AA1365" t="s">
        <v>2305</v>
      </c>
      <c r="AB1365" t="s">
        <v>405</v>
      </c>
      <c r="AC1365" s="46">
        <f t="shared" si="49"/>
        <v>45124</v>
      </c>
      <c r="AD1365" s="47" t="str">
        <f>IFERROR(AVERAGEIFS(OSA!$AI:$AI,OSA!$C:$C,$AA1365,OSA!$D:$D,$AB1365)," ")</f>
        <v xml:space="preserve"> </v>
      </c>
      <c r="AE1365" s="42" t="str">
        <f t="shared" si="50"/>
        <v xml:space="preserve"> </v>
      </c>
    </row>
    <row r="1366" spans="27:31" x14ac:dyDescent="0.35">
      <c r="AA1366" t="s">
        <v>2305</v>
      </c>
      <c r="AB1366" t="s">
        <v>455</v>
      </c>
      <c r="AC1366" s="46">
        <f t="shared" si="49"/>
        <v>45124</v>
      </c>
      <c r="AD1366" s="47" t="str">
        <f>IFERROR(AVERAGEIFS(OSA!$AI:$AI,OSA!$C:$C,$AA1366,OSA!$D:$D,$AB1366)," ")</f>
        <v xml:space="preserve"> </v>
      </c>
      <c r="AE1366" s="42" t="str">
        <f t="shared" si="50"/>
        <v xml:space="preserve"> </v>
      </c>
    </row>
    <row r="1367" spans="27:31" x14ac:dyDescent="0.35">
      <c r="AA1367" t="s">
        <v>2305</v>
      </c>
      <c r="AB1367" t="s">
        <v>549</v>
      </c>
      <c r="AC1367" s="46">
        <f t="shared" si="49"/>
        <v>45124</v>
      </c>
      <c r="AD1367" s="47" t="str">
        <f>IFERROR(AVERAGEIFS(OSA!$AI:$AI,OSA!$C:$C,$AA1367,OSA!$D:$D,$AB1367)," ")</f>
        <v xml:space="preserve"> </v>
      </c>
      <c r="AE1367" s="42" t="str">
        <f t="shared" si="50"/>
        <v xml:space="preserve"> </v>
      </c>
    </row>
    <row r="1368" spans="27:31" x14ac:dyDescent="0.35">
      <c r="AA1368" t="s">
        <v>2305</v>
      </c>
      <c r="AB1368" t="s">
        <v>650</v>
      </c>
      <c r="AC1368" s="46">
        <f t="shared" ref="AC1368:AC1431" si="51">AC1284+1</f>
        <v>45124</v>
      </c>
      <c r="AD1368" s="47" t="str">
        <f>IFERROR(AVERAGEIFS(OSA!$AI:$AI,OSA!$C:$C,$AA1368,OSA!$D:$D,$AB1368)," ")</f>
        <v xml:space="preserve"> </v>
      </c>
      <c r="AE1368" s="42" t="str">
        <f t="shared" si="50"/>
        <v xml:space="preserve"> </v>
      </c>
    </row>
    <row r="1369" spans="27:31" x14ac:dyDescent="0.35">
      <c r="AA1369" t="s">
        <v>2305</v>
      </c>
      <c r="AB1369" t="s">
        <v>694</v>
      </c>
      <c r="AC1369" s="46">
        <f t="shared" si="51"/>
        <v>45124</v>
      </c>
      <c r="AD1369" s="47" t="str">
        <f>IFERROR(AVERAGEIFS(OSA!$AI:$AI,OSA!$C:$C,$AA1369,OSA!$D:$D,$AB1369)," ")</f>
        <v xml:space="preserve"> </v>
      </c>
      <c r="AE1369" s="42" t="str">
        <f t="shared" si="50"/>
        <v xml:space="preserve"> </v>
      </c>
    </row>
    <row r="1370" spans="27:31" x14ac:dyDescent="0.35">
      <c r="AA1370" t="s">
        <v>2305</v>
      </c>
      <c r="AB1370" t="s">
        <v>710</v>
      </c>
      <c r="AC1370" s="46">
        <f t="shared" si="51"/>
        <v>45124</v>
      </c>
      <c r="AD1370" s="47" t="str">
        <f>IFERROR(AVERAGEIFS(OSA!$AI:$AI,OSA!$C:$C,$AA1370,OSA!$D:$D,$AB1370)," ")</f>
        <v xml:space="preserve"> </v>
      </c>
      <c r="AE1370" s="42" t="str">
        <f t="shared" si="50"/>
        <v xml:space="preserve"> </v>
      </c>
    </row>
    <row r="1371" spans="27:31" x14ac:dyDescent="0.35">
      <c r="AA1371" t="s">
        <v>2657</v>
      </c>
      <c r="AB1371" t="s">
        <v>19</v>
      </c>
      <c r="AC1371" s="46">
        <f t="shared" si="51"/>
        <v>45124</v>
      </c>
      <c r="AD1371" s="47" t="str">
        <f ca="1">IFERROR(AVERAGEIFS(OSA!$AI:$AI,OSA!$C:$C,$AA1371,OSA!$D:$D,$AB1371)," ")</f>
        <v xml:space="preserve"> </v>
      </c>
      <c r="AE1371" s="42" t="str">
        <f t="shared" ca="1" si="50"/>
        <v xml:space="preserve"> </v>
      </c>
    </row>
    <row r="1372" spans="27:31" x14ac:dyDescent="0.35">
      <c r="AA1372" t="s">
        <v>2657</v>
      </c>
      <c r="AB1372" t="s">
        <v>65</v>
      </c>
      <c r="AC1372" s="46">
        <f t="shared" si="51"/>
        <v>45124</v>
      </c>
      <c r="AD1372" s="47" t="str">
        <f ca="1">IFERROR(AVERAGEIFS(OSA!$AI:$AI,OSA!$C:$C,$AA1372,OSA!$D:$D,$AB1372)," ")</f>
        <v xml:space="preserve"> </v>
      </c>
      <c r="AE1372" s="42" t="str">
        <f t="shared" ca="1" si="50"/>
        <v xml:space="preserve"> </v>
      </c>
    </row>
    <row r="1373" spans="27:31" x14ac:dyDescent="0.35">
      <c r="AA1373" t="s">
        <v>2657</v>
      </c>
      <c r="AB1373" t="s">
        <v>119</v>
      </c>
      <c r="AC1373" s="46">
        <f t="shared" si="51"/>
        <v>45124</v>
      </c>
      <c r="AD1373" s="47" t="str">
        <f ca="1">IFERROR(AVERAGEIFS(OSA!$AI:$AI,OSA!$C:$C,$AA1373,OSA!$D:$D,$AB1373)," ")</f>
        <v xml:space="preserve"> </v>
      </c>
      <c r="AE1373" s="42" t="str">
        <f t="shared" ca="1" si="50"/>
        <v xml:space="preserve"> </v>
      </c>
    </row>
    <row r="1374" spans="27:31" x14ac:dyDescent="0.35">
      <c r="AA1374" t="s">
        <v>2657</v>
      </c>
      <c r="AB1374" t="s">
        <v>193</v>
      </c>
      <c r="AC1374" s="46">
        <f t="shared" si="51"/>
        <v>45124</v>
      </c>
      <c r="AD1374" s="47" t="str">
        <f ca="1">IFERROR(AVERAGEIFS(OSA!$AI:$AI,OSA!$C:$C,$AA1374,OSA!$D:$D,$AB1374)," ")</f>
        <v xml:space="preserve"> </v>
      </c>
      <c r="AE1374" s="42" t="str">
        <f t="shared" ca="1" si="50"/>
        <v xml:space="preserve"> </v>
      </c>
    </row>
    <row r="1375" spans="27:31" x14ac:dyDescent="0.35">
      <c r="AA1375" t="s">
        <v>2657</v>
      </c>
      <c r="AB1375" t="s">
        <v>248</v>
      </c>
      <c r="AC1375" s="46">
        <f t="shared" si="51"/>
        <v>45124</v>
      </c>
      <c r="AD1375" s="47" t="str">
        <f ca="1">IFERROR(AVERAGEIFS(OSA!$AI:$AI,OSA!$C:$C,$AA1375,OSA!$D:$D,$AB1375)," ")</f>
        <v xml:space="preserve"> </v>
      </c>
      <c r="AE1375" s="42" t="str">
        <f t="shared" ca="1" si="50"/>
        <v xml:space="preserve"> </v>
      </c>
    </row>
    <row r="1376" spans="27:31" x14ac:dyDescent="0.35">
      <c r="AA1376" t="s">
        <v>2657</v>
      </c>
      <c r="AB1376" t="s">
        <v>294</v>
      </c>
      <c r="AC1376" s="46">
        <f t="shared" si="51"/>
        <v>45124</v>
      </c>
      <c r="AD1376" s="47" t="str">
        <f ca="1">IFERROR(AVERAGEIFS(OSA!$AI:$AI,OSA!$C:$C,$AA1376,OSA!$D:$D,$AB1376)," ")</f>
        <v xml:space="preserve"> </v>
      </c>
      <c r="AE1376" s="42" t="str">
        <f t="shared" ca="1" si="50"/>
        <v xml:space="preserve"> </v>
      </c>
    </row>
    <row r="1377" spans="27:31" x14ac:dyDescent="0.35">
      <c r="AA1377" t="s">
        <v>2657</v>
      </c>
      <c r="AB1377" t="s">
        <v>405</v>
      </c>
      <c r="AC1377" s="46">
        <f t="shared" si="51"/>
        <v>45124</v>
      </c>
      <c r="AD1377" s="47" t="str">
        <f ca="1">IFERROR(AVERAGEIFS(OSA!$AI:$AI,OSA!$C:$C,$AA1377,OSA!$D:$D,$AB1377)," ")</f>
        <v xml:space="preserve"> </v>
      </c>
      <c r="AE1377" s="42" t="str">
        <f t="shared" ca="1" si="50"/>
        <v xml:space="preserve"> </v>
      </c>
    </row>
    <row r="1378" spans="27:31" x14ac:dyDescent="0.35">
      <c r="AA1378" t="s">
        <v>2657</v>
      </c>
      <c r="AB1378" t="s">
        <v>455</v>
      </c>
      <c r="AC1378" s="46">
        <f t="shared" si="51"/>
        <v>45124</v>
      </c>
      <c r="AD1378" s="47" t="str">
        <f ca="1">IFERROR(AVERAGEIFS(OSA!$AI:$AI,OSA!$C:$C,$AA1378,OSA!$D:$D,$AB1378)," ")</f>
        <v xml:space="preserve"> </v>
      </c>
      <c r="AE1378" s="42" t="str">
        <f t="shared" ca="1" si="50"/>
        <v xml:space="preserve"> </v>
      </c>
    </row>
    <row r="1379" spans="27:31" x14ac:dyDescent="0.35">
      <c r="AA1379" t="s">
        <v>2657</v>
      </c>
      <c r="AB1379" t="s">
        <v>549</v>
      </c>
      <c r="AC1379" s="46">
        <f t="shared" si="51"/>
        <v>45124</v>
      </c>
      <c r="AD1379" s="47" t="str">
        <f ca="1">IFERROR(AVERAGEIFS(OSA!$AI:$AI,OSA!$C:$C,$AA1379,OSA!$D:$D,$AB1379)," ")</f>
        <v xml:space="preserve"> </v>
      </c>
      <c r="AE1379" s="42" t="str">
        <f t="shared" ca="1" si="50"/>
        <v xml:space="preserve"> </v>
      </c>
    </row>
    <row r="1380" spans="27:31" x14ac:dyDescent="0.35">
      <c r="AA1380" t="s">
        <v>2657</v>
      </c>
      <c r="AB1380" t="s">
        <v>650</v>
      </c>
      <c r="AC1380" s="46">
        <f t="shared" si="51"/>
        <v>45124</v>
      </c>
      <c r="AD1380" s="47" t="str">
        <f ca="1">IFERROR(AVERAGEIFS(OSA!$AI:$AI,OSA!$C:$C,$AA1380,OSA!$D:$D,$AB1380)," ")</f>
        <v xml:space="preserve"> </v>
      </c>
      <c r="AE1380" s="42" t="str">
        <f t="shared" ca="1" si="50"/>
        <v xml:space="preserve"> </v>
      </c>
    </row>
    <row r="1381" spans="27:31" x14ac:dyDescent="0.35">
      <c r="AA1381" t="s">
        <v>2657</v>
      </c>
      <c r="AB1381" t="s">
        <v>694</v>
      </c>
      <c r="AC1381" s="46">
        <f t="shared" si="51"/>
        <v>45124</v>
      </c>
      <c r="AD1381" s="47" t="str">
        <f ca="1">IFERROR(AVERAGEIFS(OSA!$AI:$AI,OSA!$C:$C,$AA1381,OSA!$D:$D,$AB1381)," ")</f>
        <v xml:space="preserve"> </v>
      </c>
      <c r="AE1381" s="42" t="str">
        <f t="shared" ca="1" si="50"/>
        <v xml:space="preserve"> </v>
      </c>
    </row>
    <row r="1382" spans="27:31" x14ac:dyDescent="0.35">
      <c r="AA1382" t="s">
        <v>2657</v>
      </c>
      <c r="AB1382" t="s">
        <v>710</v>
      </c>
      <c r="AC1382" s="46">
        <f t="shared" si="51"/>
        <v>45124</v>
      </c>
      <c r="AD1382" s="47" t="str">
        <f ca="1">IFERROR(AVERAGEIFS(OSA!$AI:$AI,OSA!$C:$C,$AA1382,OSA!$D:$D,$AB1382)," ")</f>
        <v xml:space="preserve"> </v>
      </c>
      <c r="AE1382" s="42" t="str">
        <f t="shared" ca="1" si="50"/>
        <v xml:space="preserve"> </v>
      </c>
    </row>
    <row r="1383" spans="27:31" x14ac:dyDescent="0.35">
      <c r="AA1383" t="s">
        <v>3042</v>
      </c>
      <c r="AB1383" t="s">
        <v>19</v>
      </c>
      <c r="AC1383" s="46">
        <f t="shared" si="51"/>
        <v>45124</v>
      </c>
      <c r="AD1383" s="47" t="str">
        <f>IFERROR(AVERAGEIFS(OSA!$AI:$AI,OSA!$C:$C,$AA1383,OSA!$D:$D,$AB1383)," ")</f>
        <v xml:space="preserve"> </v>
      </c>
      <c r="AE1383" s="42" t="str">
        <f t="shared" si="50"/>
        <v xml:space="preserve"> </v>
      </c>
    </row>
    <row r="1384" spans="27:31" x14ac:dyDescent="0.35">
      <c r="AA1384" t="s">
        <v>3042</v>
      </c>
      <c r="AB1384" t="s">
        <v>65</v>
      </c>
      <c r="AC1384" s="46">
        <f t="shared" si="51"/>
        <v>45124</v>
      </c>
      <c r="AD1384" s="47" t="str">
        <f>IFERROR(AVERAGEIFS(OSA!$AI:$AI,OSA!$C:$C,$AA1384,OSA!$D:$D,$AB1384)," ")</f>
        <v xml:space="preserve"> </v>
      </c>
      <c r="AE1384" s="42" t="str">
        <f t="shared" si="50"/>
        <v xml:space="preserve"> </v>
      </c>
    </row>
    <row r="1385" spans="27:31" x14ac:dyDescent="0.35">
      <c r="AA1385" t="s">
        <v>3042</v>
      </c>
      <c r="AB1385" t="s">
        <v>119</v>
      </c>
      <c r="AC1385" s="46">
        <f t="shared" si="51"/>
        <v>45124</v>
      </c>
      <c r="AD1385" s="47" t="str">
        <f>IFERROR(AVERAGEIFS(OSA!$AI:$AI,OSA!$C:$C,$AA1385,OSA!$D:$D,$AB1385)," ")</f>
        <v xml:space="preserve"> </v>
      </c>
      <c r="AE1385" s="42" t="str">
        <f t="shared" si="50"/>
        <v xml:space="preserve"> </v>
      </c>
    </row>
    <row r="1386" spans="27:31" x14ac:dyDescent="0.35">
      <c r="AA1386" t="s">
        <v>3042</v>
      </c>
      <c r="AB1386" t="s">
        <v>193</v>
      </c>
      <c r="AC1386" s="46">
        <f t="shared" si="51"/>
        <v>45124</v>
      </c>
      <c r="AD1386" s="47" t="str">
        <f>IFERROR(AVERAGEIFS(OSA!$AI:$AI,OSA!$C:$C,$AA1386,OSA!$D:$D,$AB1386)," ")</f>
        <v xml:space="preserve"> </v>
      </c>
      <c r="AE1386" s="42" t="str">
        <f t="shared" si="50"/>
        <v xml:space="preserve"> </v>
      </c>
    </row>
    <row r="1387" spans="27:31" x14ac:dyDescent="0.35">
      <c r="AA1387" t="s">
        <v>3042</v>
      </c>
      <c r="AB1387" t="s">
        <v>248</v>
      </c>
      <c r="AC1387" s="46">
        <f t="shared" si="51"/>
        <v>45124</v>
      </c>
      <c r="AD1387" s="47" t="str">
        <f>IFERROR(AVERAGEIFS(OSA!$AI:$AI,OSA!$C:$C,$AA1387,OSA!$D:$D,$AB1387)," ")</f>
        <v xml:space="preserve"> </v>
      </c>
      <c r="AE1387" s="42" t="str">
        <f t="shared" si="50"/>
        <v xml:space="preserve"> </v>
      </c>
    </row>
    <row r="1388" spans="27:31" x14ac:dyDescent="0.35">
      <c r="AA1388" t="s">
        <v>3042</v>
      </c>
      <c r="AB1388" t="s">
        <v>294</v>
      </c>
      <c r="AC1388" s="46">
        <f t="shared" si="51"/>
        <v>45124</v>
      </c>
      <c r="AD1388" s="47" t="str">
        <f>IFERROR(AVERAGEIFS(OSA!$AI:$AI,OSA!$C:$C,$AA1388,OSA!$D:$D,$AB1388)," ")</f>
        <v xml:space="preserve"> </v>
      </c>
      <c r="AE1388" s="42" t="str">
        <f t="shared" si="50"/>
        <v xml:space="preserve"> </v>
      </c>
    </row>
    <row r="1389" spans="27:31" x14ac:dyDescent="0.35">
      <c r="AA1389" t="s">
        <v>3042</v>
      </c>
      <c r="AB1389" t="s">
        <v>405</v>
      </c>
      <c r="AC1389" s="46">
        <f t="shared" si="51"/>
        <v>45124</v>
      </c>
      <c r="AD1389" s="47" t="str">
        <f>IFERROR(AVERAGEIFS(OSA!$AI:$AI,OSA!$C:$C,$AA1389,OSA!$D:$D,$AB1389)," ")</f>
        <v xml:space="preserve"> </v>
      </c>
      <c r="AE1389" s="42" t="str">
        <f t="shared" si="50"/>
        <v xml:space="preserve"> </v>
      </c>
    </row>
    <row r="1390" spans="27:31" x14ac:dyDescent="0.35">
      <c r="AA1390" t="s">
        <v>3042</v>
      </c>
      <c r="AB1390" t="s">
        <v>455</v>
      </c>
      <c r="AC1390" s="46">
        <f t="shared" si="51"/>
        <v>45124</v>
      </c>
      <c r="AD1390" s="47" t="str">
        <f>IFERROR(AVERAGEIFS(OSA!$AI:$AI,OSA!$C:$C,$AA1390,OSA!$D:$D,$AB1390)," ")</f>
        <v xml:space="preserve"> </v>
      </c>
      <c r="AE1390" s="42" t="str">
        <f t="shared" si="50"/>
        <v xml:space="preserve"> </v>
      </c>
    </row>
    <row r="1391" spans="27:31" x14ac:dyDescent="0.35">
      <c r="AA1391" t="s">
        <v>3042</v>
      </c>
      <c r="AB1391" t="s">
        <v>549</v>
      </c>
      <c r="AC1391" s="46">
        <f t="shared" si="51"/>
        <v>45124</v>
      </c>
      <c r="AD1391" s="47" t="str">
        <f>IFERROR(AVERAGEIFS(OSA!$AI:$AI,OSA!$C:$C,$AA1391,OSA!$D:$D,$AB1391)," ")</f>
        <v xml:space="preserve"> </v>
      </c>
      <c r="AE1391" s="42" t="str">
        <f t="shared" si="50"/>
        <v xml:space="preserve"> </v>
      </c>
    </row>
    <row r="1392" spans="27:31" x14ac:dyDescent="0.35">
      <c r="AA1392" t="s">
        <v>3042</v>
      </c>
      <c r="AB1392" t="s">
        <v>650</v>
      </c>
      <c r="AC1392" s="46">
        <f t="shared" si="51"/>
        <v>45124</v>
      </c>
      <c r="AD1392" s="47" t="str">
        <f>IFERROR(AVERAGEIFS(OSA!$AI:$AI,OSA!$C:$C,$AA1392,OSA!$D:$D,$AB1392)," ")</f>
        <v xml:space="preserve"> </v>
      </c>
      <c r="AE1392" s="42" t="str">
        <f t="shared" si="50"/>
        <v xml:space="preserve"> </v>
      </c>
    </row>
    <row r="1393" spans="27:31" x14ac:dyDescent="0.35">
      <c r="AA1393" t="s">
        <v>3042</v>
      </c>
      <c r="AB1393" t="s">
        <v>694</v>
      </c>
      <c r="AC1393" s="46">
        <f t="shared" si="51"/>
        <v>45124</v>
      </c>
      <c r="AD1393" s="47" t="str">
        <f>IFERROR(AVERAGEIFS(OSA!$AI:$AI,OSA!$C:$C,$AA1393,OSA!$D:$D,$AB1393)," ")</f>
        <v xml:space="preserve"> </v>
      </c>
      <c r="AE1393" s="42" t="str">
        <f t="shared" si="50"/>
        <v xml:space="preserve"> </v>
      </c>
    </row>
    <row r="1394" spans="27:31" x14ac:dyDescent="0.35">
      <c r="AA1394" t="s">
        <v>3042</v>
      </c>
      <c r="AB1394" t="s">
        <v>710</v>
      </c>
      <c r="AC1394" s="46">
        <f t="shared" si="51"/>
        <v>45124</v>
      </c>
      <c r="AD1394" s="47" t="str">
        <f>IFERROR(AVERAGEIFS(OSA!$AI:$AI,OSA!$C:$C,$AA1394,OSA!$D:$D,$AB1394)," ")</f>
        <v xml:space="preserve"> </v>
      </c>
      <c r="AE1394" s="42" t="str">
        <f t="shared" si="50"/>
        <v xml:space="preserve"> </v>
      </c>
    </row>
    <row r="1395" spans="27:31" x14ac:dyDescent="0.35">
      <c r="AA1395" t="s">
        <v>2329</v>
      </c>
      <c r="AB1395" t="s">
        <v>19</v>
      </c>
      <c r="AC1395" s="46">
        <f t="shared" si="51"/>
        <v>45124</v>
      </c>
      <c r="AD1395" s="47" t="str">
        <f>IFERROR(AVERAGEIFS(OSA!$AI:$AI,OSA!$C:$C,$AA1395,OSA!$D:$D,$AB1395)," ")</f>
        <v xml:space="preserve"> </v>
      </c>
      <c r="AE1395" s="42" t="str">
        <f t="shared" si="50"/>
        <v xml:space="preserve"> </v>
      </c>
    </row>
    <row r="1396" spans="27:31" x14ac:dyDescent="0.35">
      <c r="AA1396" t="s">
        <v>2329</v>
      </c>
      <c r="AB1396" t="s">
        <v>65</v>
      </c>
      <c r="AC1396" s="46">
        <f t="shared" si="51"/>
        <v>45124</v>
      </c>
      <c r="AD1396" s="47" t="str">
        <f>IFERROR(AVERAGEIFS(OSA!$AI:$AI,OSA!$C:$C,$AA1396,OSA!$D:$D,$AB1396)," ")</f>
        <v xml:space="preserve"> </v>
      </c>
      <c r="AE1396" s="42" t="str">
        <f t="shared" si="50"/>
        <v xml:space="preserve"> </v>
      </c>
    </row>
    <row r="1397" spans="27:31" x14ac:dyDescent="0.35">
      <c r="AA1397" t="s">
        <v>2329</v>
      </c>
      <c r="AB1397" t="s">
        <v>119</v>
      </c>
      <c r="AC1397" s="46">
        <f t="shared" si="51"/>
        <v>45124</v>
      </c>
      <c r="AD1397" s="47" t="str">
        <f>IFERROR(AVERAGEIFS(OSA!$AI:$AI,OSA!$C:$C,$AA1397,OSA!$D:$D,$AB1397)," ")</f>
        <v xml:space="preserve"> </v>
      </c>
      <c r="AE1397" s="42" t="str">
        <f t="shared" si="50"/>
        <v xml:space="preserve"> </v>
      </c>
    </row>
    <row r="1398" spans="27:31" x14ac:dyDescent="0.35">
      <c r="AA1398" t="s">
        <v>2329</v>
      </c>
      <c r="AB1398" t="s">
        <v>193</v>
      </c>
      <c r="AC1398" s="46">
        <f t="shared" si="51"/>
        <v>45124</v>
      </c>
      <c r="AD1398" s="47" t="str">
        <f>IFERROR(AVERAGEIFS(OSA!$AI:$AI,OSA!$C:$C,$AA1398,OSA!$D:$D,$AB1398)," ")</f>
        <v xml:space="preserve"> </v>
      </c>
      <c r="AE1398" s="42" t="str">
        <f t="shared" si="50"/>
        <v xml:space="preserve"> </v>
      </c>
    </row>
    <row r="1399" spans="27:31" x14ac:dyDescent="0.35">
      <c r="AA1399" t="s">
        <v>2329</v>
      </c>
      <c r="AB1399" t="s">
        <v>248</v>
      </c>
      <c r="AC1399" s="46">
        <f t="shared" si="51"/>
        <v>45124</v>
      </c>
      <c r="AD1399" s="47" t="str">
        <f>IFERROR(AVERAGEIFS(OSA!$AI:$AI,OSA!$C:$C,$AA1399,OSA!$D:$D,$AB1399)," ")</f>
        <v xml:space="preserve"> </v>
      </c>
      <c r="AE1399" s="42" t="str">
        <f t="shared" si="50"/>
        <v xml:space="preserve"> </v>
      </c>
    </row>
    <row r="1400" spans="27:31" x14ac:dyDescent="0.35">
      <c r="AA1400" t="s">
        <v>2329</v>
      </c>
      <c r="AB1400" t="s">
        <v>294</v>
      </c>
      <c r="AC1400" s="46">
        <f t="shared" si="51"/>
        <v>45124</v>
      </c>
      <c r="AD1400" s="47" t="str">
        <f>IFERROR(AVERAGEIFS(OSA!$AI:$AI,OSA!$C:$C,$AA1400,OSA!$D:$D,$AB1400)," ")</f>
        <v xml:space="preserve"> </v>
      </c>
      <c r="AE1400" s="42" t="str">
        <f t="shared" si="50"/>
        <v xml:space="preserve"> </v>
      </c>
    </row>
    <row r="1401" spans="27:31" x14ac:dyDescent="0.35">
      <c r="AA1401" t="s">
        <v>2329</v>
      </c>
      <c r="AB1401" t="s">
        <v>405</v>
      </c>
      <c r="AC1401" s="46">
        <f t="shared" si="51"/>
        <v>45124</v>
      </c>
      <c r="AD1401" s="47" t="str">
        <f>IFERROR(AVERAGEIFS(OSA!$AI:$AI,OSA!$C:$C,$AA1401,OSA!$D:$D,$AB1401)," ")</f>
        <v xml:space="preserve"> </v>
      </c>
      <c r="AE1401" s="42" t="str">
        <f t="shared" si="50"/>
        <v xml:space="preserve"> </v>
      </c>
    </row>
    <row r="1402" spans="27:31" x14ac:dyDescent="0.35">
      <c r="AA1402" t="s">
        <v>2329</v>
      </c>
      <c r="AB1402" t="s">
        <v>455</v>
      </c>
      <c r="AC1402" s="46">
        <f t="shared" si="51"/>
        <v>45124</v>
      </c>
      <c r="AD1402" s="47" t="str">
        <f>IFERROR(AVERAGEIFS(OSA!$AI:$AI,OSA!$C:$C,$AA1402,OSA!$D:$D,$AB1402)," ")</f>
        <v xml:space="preserve"> </v>
      </c>
      <c r="AE1402" s="42" t="str">
        <f t="shared" si="50"/>
        <v xml:space="preserve"> </v>
      </c>
    </row>
    <row r="1403" spans="27:31" x14ac:dyDescent="0.35">
      <c r="AA1403" t="s">
        <v>2329</v>
      </c>
      <c r="AB1403" t="s">
        <v>549</v>
      </c>
      <c r="AC1403" s="46">
        <f t="shared" si="51"/>
        <v>45124</v>
      </c>
      <c r="AD1403" s="47" t="str">
        <f>IFERROR(AVERAGEIFS(OSA!$AI:$AI,OSA!$C:$C,$AA1403,OSA!$D:$D,$AB1403)," ")</f>
        <v xml:space="preserve"> </v>
      </c>
      <c r="AE1403" s="42" t="str">
        <f t="shared" si="50"/>
        <v xml:space="preserve"> </v>
      </c>
    </row>
    <row r="1404" spans="27:31" x14ac:dyDescent="0.35">
      <c r="AA1404" t="s">
        <v>2329</v>
      </c>
      <c r="AB1404" t="s">
        <v>650</v>
      </c>
      <c r="AC1404" s="46">
        <f t="shared" si="51"/>
        <v>45124</v>
      </c>
      <c r="AD1404" s="47" t="str">
        <f>IFERROR(AVERAGEIFS(OSA!$AI:$AI,OSA!$C:$C,$AA1404,OSA!$D:$D,$AB1404)," ")</f>
        <v xml:space="preserve"> </v>
      </c>
      <c r="AE1404" s="42" t="str">
        <f t="shared" si="50"/>
        <v xml:space="preserve"> </v>
      </c>
    </row>
    <row r="1405" spans="27:31" x14ac:dyDescent="0.35">
      <c r="AA1405" t="s">
        <v>2329</v>
      </c>
      <c r="AB1405" t="s">
        <v>694</v>
      </c>
      <c r="AC1405" s="46">
        <f t="shared" si="51"/>
        <v>45124</v>
      </c>
      <c r="AD1405" s="47" t="str">
        <f>IFERROR(AVERAGEIFS(OSA!$AI:$AI,OSA!$C:$C,$AA1405,OSA!$D:$D,$AB1405)," ")</f>
        <v xml:space="preserve"> </v>
      </c>
      <c r="AE1405" s="42" t="str">
        <f t="shared" si="50"/>
        <v xml:space="preserve"> </v>
      </c>
    </row>
    <row r="1406" spans="27:31" x14ac:dyDescent="0.35">
      <c r="AA1406" t="s">
        <v>2329</v>
      </c>
      <c r="AB1406" t="s">
        <v>710</v>
      </c>
      <c r="AC1406" s="46">
        <f t="shared" si="51"/>
        <v>45124</v>
      </c>
      <c r="AD1406" s="47" t="str">
        <f>IFERROR(AVERAGEIFS(OSA!$AI:$AI,OSA!$C:$C,$AA1406,OSA!$D:$D,$AB1406)," ")</f>
        <v xml:space="preserve"> </v>
      </c>
      <c r="AE1406" s="42" t="str">
        <f t="shared" si="50"/>
        <v xml:space="preserve"> </v>
      </c>
    </row>
    <row r="1407" spans="27:31" x14ac:dyDescent="0.35">
      <c r="AA1407" t="s">
        <v>806</v>
      </c>
      <c r="AB1407" t="s">
        <v>19</v>
      </c>
      <c r="AC1407" s="46">
        <f t="shared" si="51"/>
        <v>45124</v>
      </c>
      <c r="AD1407" s="47" t="str">
        <f>IFERROR(AVERAGEIFS(OSA!$AI:$AI,OSA!$C:$C,$AA1407,OSA!$D:$D,$AB1407)," ")</f>
        <v xml:space="preserve"> </v>
      </c>
      <c r="AE1407" s="42" t="str">
        <f t="shared" si="50"/>
        <v xml:space="preserve"> </v>
      </c>
    </row>
    <row r="1408" spans="27:31" x14ac:dyDescent="0.35">
      <c r="AA1408" t="s">
        <v>806</v>
      </c>
      <c r="AB1408" t="s">
        <v>65</v>
      </c>
      <c r="AC1408" s="46">
        <f t="shared" si="51"/>
        <v>45124</v>
      </c>
      <c r="AD1408" s="47" t="str">
        <f>IFERROR(AVERAGEIFS(OSA!$AI:$AI,OSA!$C:$C,$AA1408,OSA!$D:$D,$AB1408)," ")</f>
        <v xml:space="preserve"> </v>
      </c>
      <c r="AE1408" s="42" t="str">
        <f t="shared" si="50"/>
        <v xml:space="preserve"> </v>
      </c>
    </row>
    <row r="1409" spans="27:31" x14ac:dyDescent="0.35">
      <c r="AA1409" t="s">
        <v>806</v>
      </c>
      <c r="AB1409" t="s">
        <v>119</v>
      </c>
      <c r="AC1409" s="46">
        <f t="shared" si="51"/>
        <v>45124</v>
      </c>
      <c r="AD1409" s="47" t="str">
        <f>IFERROR(AVERAGEIFS(OSA!$AI:$AI,OSA!$C:$C,$AA1409,OSA!$D:$D,$AB1409)," ")</f>
        <v xml:space="preserve"> </v>
      </c>
      <c r="AE1409" s="42" t="str">
        <f t="shared" si="50"/>
        <v xml:space="preserve"> </v>
      </c>
    </row>
    <row r="1410" spans="27:31" x14ac:dyDescent="0.35">
      <c r="AA1410" t="s">
        <v>806</v>
      </c>
      <c r="AB1410" t="s">
        <v>193</v>
      </c>
      <c r="AC1410" s="46">
        <f t="shared" si="51"/>
        <v>45124</v>
      </c>
      <c r="AD1410" s="47" t="str">
        <f>IFERROR(AVERAGEIFS(OSA!$AI:$AI,OSA!$C:$C,$AA1410,OSA!$D:$D,$AB1410)," ")</f>
        <v xml:space="preserve"> </v>
      </c>
      <c r="AE1410" s="42" t="str">
        <f t="shared" si="50"/>
        <v xml:space="preserve"> </v>
      </c>
    </row>
    <row r="1411" spans="27:31" x14ac:dyDescent="0.35">
      <c r="AA1411" t="s">
        <v>806</v>
      </c>
      <c r="AB1411" t="s">
        <v>248</v>
      </c>
      <c r="AC1411" s="46">
        <f t="shared" si="51"/>
        <v>45124</v>
      </c>
      <c r="AD1411" s="47" t="str">
        <f>IFERROR(AVERAGEIFS(OSA!$AI:$AI,OSA!$C:$C,$AA1411,OSA!$D:$D,$AB1411)," ")</f>
        <v xml:space="preserve"> </v>
      </c>
      <c r="AE1411" s="42" t="str">
        <f t="shared" si="50"/>
        <v xml:space="preserve"> </v>
      </c>
    </row>
    <row r="1412" spans="27:31" x14ac:dyDescent="0.35">
      <c r="AA1412" t="s">
        <v>806</v>
      </c>
      <c r="AB1412" t="s">
        <v>294</v>
      </c>
      <c r="AC1412" s="46">
        <f t="shared" si="51"/>
        <v>45124</v>
      </c>
      <c r="AD1412" s="47" t="str">
        <f>IFERROR(AVERAGEIFS(OSA!$AI:$AI,OSA!$C:$C,$AA1412,OSA!$D:$D,$AB1412)," ")</f>
        <v xml:space="preserve"> </v>
      </c>
      <c r="AE1412" s="42" t="str">
        <f t="shared" ref="AE1412:AE1475" si="52">IFERROR(1-(AD1412)," ")</f>
        <v xml:space="preserve"> </v>
      </c>
    </row>
    <row r="1413" spans="27:31" x14ac:dyDescent="0.35">
      <c r="AA1413" t="s">
        <v>806</v>
      </c>
      <c r="AB1413" t="s">
        <v>405</v>
      </c>
      <c r="AC1413" s="46">
        <f t="shared" si="51"/>
        <v>45124</v>
      </c>
      <c r="AD1413" s="47" t="str">
        <f>IFERROR(AVERAGEIFS(OSA!$AI:$AI,OSA!$C:$C,$AA1413,OSA!$D:$D,$AB1413)," ")</f>
        <v xml:space="preserve"> </v>
      </c>
      <c r="AE1413" s="42" t="str">
        <f t="shared" si="52"/>
        <v xml:space="preserve"> </v>
      </c>
    </row>
    <row r="1414" spans="27:31" x14ac:dyDescent="0.35">
      <c r="AA1414" t="s">
        <v>806</v>
      </c>
      <c r="AB1414" t="s">
        <v>455</v>
      </c>
      <c r="AC1414" s="46">
        <f t="shared" si="51"/>
        <v>45124</v>
      </c>
      <c r="AD1414" s="47" t="str">
        <f>IFERROR(AVERAGEIFS(OSA!$AI:$AI,OSA!$C:$C,$AA1414,OSA!$D:$D,$AB1414)," ")</f>
        <v xml:space="preserve"> </v>
      </c>
      <c r="AE1414" s="42" t="str">
        <f t="shared" si="52"/>
        <v xml:space="preserve"> </v>
      </c>
    </row>
    <row r="1415" spans="27:31" x14ac:dyDescent="0.35">
      <c r="AA1415" t="s">
        <v>806</v>
      </c>
      <c r="AB1415" t="s">
        <v>549</v>
      </c>
      <c r="AC1415" s="46">
        <f t="shared" si="51"/>
        <v>45124</v>
      </c>
      <c r="AD1415" s="47" t="str">
        <f>IFERROR(AVERAGEIFS(OSA!$AI:$AI,OSA!$C:$C,$AA1415,OSA!$D:$D,$AB1415)," ")</f>
        <v xml:space="preserve"> </v>
      </c>
      <c r="AE1415" s="42" t="str">
        <f t="shared" si="52"/>
        <v xml:space="preserve"> </v>
      </c>
    </row>
    <row r="1416" spans="27:31" x14ac:dyDescent="0.35">
      <c r="AA1416" t="s">
        <v>806</v>
      </c>
      <c r="AB1416" t="s">
        <v>650</v>
      </c>
      <c r="AC1416" s="46">
        <f t="shared" si="51"/>
        <v>45124</v>
      </c>
      <c r="AD1416" s="47" t="str">
        <f>IFERROR(AVERAGEIFS(OSA!$AI:$AI,OSA!$C:$C,$AA1416,OSA!$D:$D,$AB1416)," ")</f>
        <v xml:space="preserve"> </v>
      </c>
      <c r="AE1416" s="42" t="str">
        <f t="shared" si="52"/>
        <v xml:space="preserve"> </v>
      </c>
    </row>
    <row r="1417" spans="27:31" x14ac:dyDescent="0.35">
      <c r="AA1417" t="s">
        <v>806</v>
      </c>
      <c r="AB1417" t="s">
        <v>694</v>
      </c>
      <c r="AC1417" s="46">
        <f t="shared" si="51"/>
        <v>45124</v>
      </c>
      <c r="AD1417" s="47" t="str">
        <f>IFERROR(AVERAGEIFS(OSA!$AI:$AI,OSA!$C:$C,$AA1417,OSA!$D:$D,$AB1417)," ")</f>
        <v xml:space="preserve"> </v>
      </c>
      <c r="AE1417" s="42" t="str">
        <f t="shared" si="52"/>
        <v xml:space="preserve"> </v>
      </c>
    </row>
    <row r="1418" spans="27:31" x14ac:dyDescent="0.35">
      <c r="AA1418" t="s">
        <v>806</v>
      </c>
      <c r="AB1418" t="s">
        <v>710</v>
      </c>
      <c r="AC1418" s="46">
        <f t="shared" si="51"/>
        <v>45124</v>
      </c>
      <c r="AD1418" s="47" t="str">
        <f>IFERROR(AVERAGEIFS(OSA!$AI:$AI,OSA!$C:$C,$AA1418,OSA!$D:$D,$AB1418)," ")</f>
        <v xml:space="preserve"> </v>
      </c>
      <c r="AE1418" s="42" t="str">
        <f t="shared" si="52"/>
        <v xml:space="preserve"> </v>
      </c>
    </row>
    <row r="1419" spans="27:31" x14ac:dyDescent="0.35">
      <c r="AA1419" t="s">
        <v>2517</v>
      </c>
      <c r="AB1419" t="s">
        <v>19</v>
      </c>
      <c r="AC1419" s="46">
        <f t="shared" si="51"/>
        <v>45124</v>
      </c>
      <c r="AD1419" s="47" t="str">
        <f>IFERROR(AVERAGEIFS(OSA!$AI:$AI,OSA!$C:$C,$AA1419,OSA!$D:$D,$AB1419)," ")</f>
        <v xml:space="preserve"> </v>
      </c>
      <c r="AE1419" s="42" t="str">
        <f t="shared" si="52"/>
        <v xml:space="preserve"> </v>
      </c>
    </row>
    <row r="1420" spans="27:31" x14ac:dyDescent="0.35">
      <c r="AA1420" t="s">
        <v>2517</v>
      </c>
      <c r="AB1420" t="s">
        <v>65</v>
      </c>
      <c r="AC1420" s="46">
        <f t="shared" si="51"/>
        <v>45124</v>
      </c>
      <c r="AD1420" s="47" t="str">
        <f>IFERROR(AVERAGEIFS(OSA!$AI:$AI,OSA!$C:$C,$AA1420,OSA!$D:$D,$AB1420)," ")</f>
        <v xml:space="preserve"> </v>
      </c>
      <c r="AE1420" s="42" t="str">
        <f t="shared" si="52"/>
        <v xml:space="preserve"> </v>
      </c>
    </row>
    <row r="1421" spans="27:31" x14ac:dyDescent="0.35">
      <c r="AA1421" t="s">
        <v>2517</v>
      </c>
      <c r="AB1421" t="s">
        <v>119</v>
      </c>
      <c r="AC1421" s="46">
        <f t="shared" si="51"/>
        <v>45124</v>
      </c>
      <c r="AD1421" s="47" t="str">
        <f>IFERROR(AVERAGEIFS(OSA!$AI:$AI,OSA!$C:$C,$AA1421,OSA!$D:$D,$AB1421)," ")</f>
        <v xml:space="preserve"> </v>
      </c>
      <c r="AE1421" s="42" t="str">
        <f t="shared" si="52"/>
        <v xml:space="preserve"> </v>
      </c>
    </row>
    <row r="1422" spans="27:31" x14ac:dyDescent="0.35">
      <c r="AA1422" t="s">
        <v>2517</v>
      </c>
      <c r="AB1422" t="s">
        <v>193</v>
      </c>
      <c r="AC1422" s="46">
        <f t="shared" si="51"/>
        <v>45124</v>
      </c>
      <c r="AD1422" s="47" t="str">
        <f>IFERROR(AVERAGEIFS(OSA!$AI:$AI,OSA!$C:$C,$AA1422,OSA!$D:$D,$AB1422)," ")</f>
        <v xml:space="preserve"> </v>
      </c>
      <c r="AE1422" s="42" t="str">
        <f t="shared" si="52"/>
        <v xml:space="preserve"> </v>
      </c>
    </row>
    <row r="1423" spans="27:31" x14ac:dyDescent="0.35">
      <c r="AA1423" t="s">
        <v>2517</v>
      </c>
      <c r="AB1423" t="s">
        <v>248</v>
      </c>
      <c r="AC1423" s="46">
        <f t="shared" si="51"/>
        <v>45124</v>
      </c>
      <c r="AD1423" s="47" t="str">
        <f>IFERROR(AVERAGEIFS(OSA!$AI:$AI,OSA!$C:$C,$AA1423,OSA!$D:$D,$AB1423)," ")</f>
        <v xml:space="preserve"> </v>
      </c>
      <c r="AE1423" s="42" t="str">
        <f t="shared" si="52"/>
        <v xml:space="preserve"> </v>
      </c>
    </row>
    <row r="1424" spans="27:31" x14ac:dyDescent="0.35">
      <c r="AA1424" t="s">
        <v>2517</v>
      </c>
      <c r="AB1424" t="s">
        <v>294</v>
      </c>
      <c r="AC1424" s="46">
        <f t="shared" si="51"/>
        <v>45124</v>
      </c>
      <c r="AD1424" s="47" t="str">
        <f>IFERROR(AVERAGEIFS(OSA!$AI:$AI,OSA!$C:$C,$AA1424,OSA!$D:$D,$AB1424)," ")</f>
        <v xml:space="preserve"> </v>
      </c>
      <c r="AE1424" s="42" t="str">
        <f t="shared" si="52"/>
        <v xml:space="preserve"> </v>
      </c>
    </row>
    <row r="1425" spans="27:31" x14ac:dyDescent="0.35">
      <c r="AA1425" t="s">
        <v>2517</v>
      </c>
      <c r="AB1425" t="s">
        <v>405</v>
      </c>
      <c r="AC1425" s="46">
        <f t="shared" si="51"/>
        <v>45124</v>
      </c>
      <c r="AD1425" s="47" t="str">
        <f>IFERROR(AVERAGEIFS(OSA!$AI:$AI,OSA!$C:$C,$AA1425,OSA!$D:$D,$AB1425)," ")</f>
        <v xml:space="preserve"> </v>
      </c>
      <c r="AE1425" s="42" t="str">
        <f t="shared" si="52"/>
        <v xml:space="preserve"> </v>
      </c>
    </row>
    <row r="1426" spans="27:31" x14ac:dyDescent="0.35">
      <c r="AA1426" t="s">
        <v>2517</v>
      </c>
      <c r="AB1426" t="s">
        <v>455</v>
      </c>
      <c r="AC1426" s="46">
        <f t="shared" si="51"/>
        <v>45124</v>
      </c>
      <c r="AD1426" s="47" t="str">
        <f>IFERROR(AVERAGEIFS(OSA!$AI:$AI,OSA!$C:$C,$AA1426,OSA!$D:$D,$AB1426)," ")</f>
        <v xml:space="preserve"> </v>
      </c>
      <c r="AE1426" s="42" t="str">
        <f t="shared" si="52"/>
        <v xml:space="preserve"> </v>
      </c>
    </row>
    <row r="1427" spans="27:31" x14ac:dyDescent="0.35">
      <c r="AA1427" t="s">
        <v>2517</v>
      </c>
      <c r="AB1427" t="s">
        <v>549</v>
      </c>
      <c r="AC1427" s="46">
        <f t="shared" si="51"/>
        <v>45124</v>
      </c>
      <c r="AD1427" s="47" t="str">
        <f>IFERROR(AVERAGEIFS(OSA!$AI:$AI,OSA!$C:$C,$AA1427,OSA!$D:$D,$AB1427)," ")</f>
        <v xml:space="preserve"> </v>
      </c>
      <c r="AE1427" s="42" t="str">
        <f t="shared" si="52"/>
        <v xml:space="preserve"> </v>
      </c>
    </row>
    <row r="1428" spans="27:31" x14ac:dyDescent="0.35">
      <c r="AA1428" t="s">
        <v>2517</v>
      </c>
      <c r="AB1428" t="s">
        <v>650</v>
      </c>
      <c r="AC1428" s="46">
        <f t="shared" si="51"/>
        <v>45124</v>
      </c>
      <c r="AD1428" s="47" t="str">
        <f>IFERROR(AVERAGEIFS(OSA!$AI:$AI,OSA!$C:$C,$AA1428,OSA!$D:$D,$AB1428)," ")</f>
        <v xml:space="preserve"> </v>
      </c>
      <c r="AE1428" s="42" t="str">
        <f t="shared" si="52"/>
        <v xml:space="preserve"> </v>
      </c>
    </row>
    <row r="1429" spans="27:31" x14ac:dyDescent="0.35">
      <c r="AA1429" t="s">
        <v>2517</v>
      </c>
      <c r="AB1429" t="s">
        <v>694</v>
      </c>
      <c r="AC1429" s="46">
        <f t="shared" si="51"/>
        <v>45124</v>
      </c>
      <c r="AD1429" s="47" t="str">
        <f>IFERROR(AVERAGEIFS(OSA!$AI:$AI,OSA!$C:$C,$AA1429,OSA!$D:$D,$AB1429)," ")</f>
        <v xml:space="preserve"> </v>
      </c>
      <c r="AE1429" s="42" t="str">
        <f t="shared" si="52"/>
        <v xml:space="preserve"> </v>
      </c>
    </row>
    <row r="1430" spans="27:31" x14ac:dyDescent="0.35">
      <c r="AA1430" t="s">
        <v>2517</v>
      </c>
      <c r="AB1430" t="s">
        <v>710</v>
      </c>
      <c r="AC1430" s="46">
        <f t="shared" si="51"/>
        <v>45124</v>
      </c>
      <c r="AD1430" s="47" t="str">
        <f>IFERROR(AVERAGEIFS(OSA!$AI:$AI,OSA!$C:$C,$AA1430,OSA!$D:$D,$AB1430)," ")</f>
        <v xml:space="preserve"> </v>
      </c>
      <c r="AE1430" s="42" t="str">
        <f t="shared" si="52"/>
        <v xml:space="preserve"> </v>
      </c>
    </row>
    <row r="1431" spans="27:31" x14ac:dyDescent="0.35">
      <c r="AA1431" t="s">
        <v>1648</v>
      </c>
      <c r="AB1431" t="s">
        <v>19</v>
      </c>
      <c r="AC1431" s="46">
        <f t="shared" si="51"/>
        <v>45125</v>
      </c>
      <c r="AD1431" s="47" t="str">
        <f>IFERROR(AVERAGEIFS(OSA!$AJ:$AJ,OSA!$C:$C,$AA1431,OSA!$D:$D,$AB1431)," ")</f>
        <v xml:space="preserve"> </v>
      </c>
      <c r="AE1431" s="42" t="str">
        <f t="shared" si="52"/>
        <v xml:space="preserve"> </v>
      </c>
    </row>
    <row r="1432" spans="27:31" x14ac:dyDescent="0.35">
      <c r="AA1432" t="s">
        <v>1648</v>
      </c>
      <c r="AB1432" t="s">
        <v>65</v>
      </c>
      <c r="AC1432" s="46">
        <f t="shared" ref="AC1432:AC1495" si="53">AC1348+1</f>
        <v>45125</v>
      </c>
      <c r="AD1432" s="47" t="str">
        <f>IFERROR(AVERAGEIFS(OSA!$AJ:$AJ,OSA!$C:$C,$AA1432,OSA!$D:$D,$AB1432)," ")</f>
        <v xml:space="preserve"> </v>
      </c>
      <c r="AE1432" s="42" t="str">
        <f t="shared" si="52"/>
        <v xml:space="preserve"> </v>
      </c>
    </row>
    <row r="1433" spans="27:31" x14ac:dyDescent="0.35">
      <c r="AA1433" t="s">
        <v>1648</v>
      </c>
      <c r="AB1433" t="s">
        <v>119</v>
      </c>
      <c r="AC1433" s="46">
        <f t="shared" si="53"/>
        <v>45125</v>
      </c>
      <c r="AD1433" s="47" t="str">
        <f>IFERROR(AVERAGEIFS(OSA!$AJ:$AJ,OSA!$C:$C,$AA1433,OSA!$D:$D,$AB1433)," ")</f>
        <v xml:space="preserve"> </v>
      </c>
      <c r="AE1433" s="42" t="str">
        <f t="shared" si="52"/>
        <v xml:space="preserve"> </v>
      </c>
    </row>
    <row r="1434" spans="27:31" x14ac:dyDescent="0.35">
      <c r="AA1434" t="s">
        <v>1648</v>
      </c>
      <c r="AB1434" t="s">
        <v>193</v>
      </c>
      <c r="AC1434" s="46">
        <f t="shared" si="53"/>
        <v>45125</v>
      </c>
      <c r="AD1434" s="47" t="str">
        <f>IFERROR(AVERAGEIFS(OSA!$AJ:$AJ,OSA!$C:$C,$AA1434,OSA!$D:$D,$AB1434)," ")</f>
        <v xml:space="preserve"> </v>
      </c>
      <c r="AE1434" s="42" t="str">
        <f t="shared" si="52"/>
        <v xml:space="preserve"> </v>
      </c>
    </row>
    <row r="1435" spans="27:31" x14ac:dyDescent="0.35">
      <c r="AA1435" t="s">
        <v>1648</v>
      </c>
      <c r="AB1435" t="s">
        <v>248</v>
      </c>
      <c r="AC1435" s="46">
        <f t="shared" si="53"/>
        <v>45125</v>
      </c>
      <c r="AD1435" s="47" t="str">
        <f>IFERROR(AVERAGEIFS(OSA!$AJ:$AJ,OSA!$C:$C,$AA1435,OSA!$D:$D,$AB1435)," ")</f>
        <v xml:space="preserve"> </v>
      </c>
      <c r="AE1435" s="42" t="str">
        <f t="shared" si="52"/>
        <v xml:space="preserve"> </v>
      </c>
    </row>
    <row r="1436" spans="27:31" x14ac:dyDescent="0.35">
      <c r="AA1436" t="s">
        <v>1648</v>
      </c>
      <c r="AB1436" t="s">
        <v>294</v>
      </c>
      <c r="AC1436" s="46">
        <f t="shared" si="53"/>
        <v>45125</v>
      </c>
      <c r="AD1436" s="47" t="str">
        <f>IFERROR(AVERAGEIFS(OSA!$AJ:$AJ,OSA!$C:$C,$AA1436,OSA!$D:$D,$AB1436)," ")</f>
        <v xml:space="preserve"> </v>
      </c>
      <c r="AE1436" s="42" t="str">
        <f t="shared" si="52"/>
        <v xml:space="preserve"> </v>
      </c>
    </row>
    <row r="1437" spans="27:31" x14ac:dyDescent="0.35">
      <c r="AA1437" t="s">
        <v>1648</v>
      </c>
      <c r="AB1437" t="s">
        <v>405</v>
      </c>
      <c r="AC1437" s="46">
        <f t="shared" si="53"/>
        <v>45125</v>
      </c>
      <c r="AD1437" s="47" t="str">
        <f>IFERROR(AVERAGEIFS(OSA!$AJ:$AJ,OSA!$C:$C,$AA1437,OSA!$D:$D,$AB1437)," ")</f>
        <v xml:space="preserve"> </v>
      </c>
      <c r="AE1437" s="42" t="str">
        <f t="shared" si="52"/>
        <v xml:space="preserve"> </v>
      </c>
    </row>
    <row r="1438" spans="27:31" x14ac:dyDescent="0.35">
      <c r="AA1438" t="s">
        <v>1648</v>
      </c>
      <c r="AB1438" t="s">
        <v>455</v>
      </c>
      <c r="AC1438" s="46">
        <f t="shared" si="53"/>
        <v>45125</v>
      </c>
      <c r="AD1438" s="47" t="str">
        <f>IFERROR(AVERAGEIFS(OSA!$AJ:$AJ,OSA!$C:$C,$AA1438,OSA!$D:$D,$AB1438)," ")</f>
        <v xml:space="preserve"> </v>
      </c>
      <c r="AE1438" s="42" t="str">
        <f t="shared" si="52"/>
        <v xml:space="preserve"> </v>
      </c>
    </row>
    <row r="1439" spans="27:31" x14ac:dyDescent="0.35">
      <c r="AA1439" t="s">
        <v>1648</v>
      </c>
      <c r="AB1439" t="s">
        <v>549</v>
      </c>
      <c r="AC1439" s="46">
        <f t="shared" si="53"/>
        <v>45125</v>
      </c>
      <c r="AD1439" s="47" t="str">
        <f>IFERROR(AVERAGEIFS(OSA!$AJ:$AJ,OSA!$C:$C,$AA1439,OSA!$D:$D,$AB1439)," ")</f>
        <v xml:space="preserve"> </v>
      </c>
      <c r="AE1439" s="42" t="str">
        <f t="shared" si="52"/>
        <v xml:space="preserve"> </v>
      </c>
    </row>
    <row r="1440" spans="27:31" x14ac:dyDescent="0.35">
      <c r="AA1440" t="s">
        <v>1648</v>
      </c>
      <c r="AB1440" t="s">
        <v>650</v>
      </c>
      <c r="AC1440" s="46">
        <f t="shared" si="53"/>
        <v>45125</v>
      </c>
      <c r="AD1440" s="47" t="str">
        <f>IFERROR(AVERAGEIFS(OSA!$AJ:$AJ,OSA!$C:$C,$AA1440,OSA!$D:$D,$AB1440)," ")</f>
        <v xml:space="preserve"> </v>
      </c>
      <c r="AE1440" s="42" t="str">
        <f t="shared" si="52"/>
        <v xml:space="preserve"> </v>
      </c>
    </row>
    <row r="1441" spans="27:31" x14ac:dyDescent="0.35">
      <c r="AA1441" t="s">
        <v>1648</v>
      </c>
      <c r="AB1441" t="s">
        <v>694</v>
      </c>
      <c r="AC1441" s="46">
        <f t="shared" si="53"/>
        <v>45125</v>
      </c>
      <c r="AD1441" s="47" t="str">
        <f>IFERROR(AVERAGEIFS(OSA!$AJ:$AJ,OSA!$C:$C,$AA1441,OSA!$D:$D,$AB1441)," ")</f>
        <v xml:space="preserve"> </v>
      </c>
      <c r="AE1441" s="42" t="str">
        <f t="shared" si="52"/>
        <v xml:space="preserve"> </v>
      </c>
    </row>
    <row r="1442" spans="27:31" x14ac:dyDescent="0.35">
      <c r="AA1442" t="s">
        <v>1648</v>
      </c>
      <c r="AB1442" t="s">
        <v>710</v>
      </c>
      <c r="AC1442" s="46">
        <f t="shared" si="53"/>
        <v>45125</v>
      </c>
      <c r="AD1442" s="47" t="str">
        <f>IFERROR(AVERAGEIFS(OSA!$AJ:$AJ,OSA!$C:$C,$AA1442,OSA!$D:$D,$AB1442)," ")</f>
        <v xml:space="preserve"> </v>
      </c>
      <c r="AE1442" s="42" t="str">
        <f t="shared" si="52"/>
        <v xml:space="preserve"> </v>
      </c>
    </row>
    <row r="1443" spans="27:31" x14ac:dyDescent="0.35">
      <c r="AA1443" t="s">
        <v>2305</v>
      </c>
      <c r="AB1443" t="s">
        <v>19</v>
      </c>
      <c r="AC1443" s="46">
        <f t="shared" si="53"/>
        <v>45125</v>
      </c>
      <c r="AD1443" s="47" t="str">
        <f>IFERROR(AVERAGEIFS(OSA!$AJ:$AJ,OSA!$C:$C,$AA1443,OSA!$D:$D,$AB1443)," ")</f>
        <v xml:space="preserve"> </v>
      </c>
      <c r="AE1443" s="42" t="str">
        <f t="shared" si="52"/>
        <v xml:space="preserve"> </v>
      </c>
    </row>
    <row r="1444" spans="27:31" x14ac:dyDescent="0.35">
      <c r="AA1444" t="s">
        <v>2305</v>
      </c>
      <c r="AB1444" t="s">
        <v>65</v>
      </c>
      <c r="AC1444" s="46">
        <f t="shared" si="53"/>
        <v>45125</v>
      </c>
      <c r="AD1444" s="47" t="str">
        <f>IFERROR(AVERAGEIFS(OSA!$AJ:$AJ,OSA!$C:$C,$AA1444,OSA!$D:$D,$AB1444)," ")</f>
        <v xml:space="preserve"> </v>
      </c>
      <c r="AE1444" s="42" t="str">
        <f t="shared" si="52"/>
        <v xml:space="preserve"> </v>
      </c>
    </row>
    <row r="1445" spans="27:31" x14ac:dyDescent="0.35">
      <c r="AA1445" t="s">
        <v>2305</v>
      </c>
      <c r="AB1445" t="s">
        <v>119</v>
      </c>
      <c r="AC1445" s="46">
        <f t="shared" si="53"/>
        <v>45125</v>
      </c>
      <c r="AD1445" s="47" t="str">
        <f>IFERROR(AVERAGEIFS(OSA!$AJ:$AJ,OSA!$C:$C,$AA1445,OSA!$D:$D,$AB1445)," ")</f>
        <v xml:space="preserve"> </v>
      </c>
      <c r="AE1445" s="42" t="str">
        <f t="shared" si="52"/>
        <v xml:space="preserve"> </v>
      </c>
    </row>
    <row r="1446" spans="27:31" x14ac:dyDescent="0.35">
      <c r="AA1446" t="s">
        <v>2305</v>
      </c>
      <c r="AB1446" t="s">
        <v>193</v>
      </c>
      <c r="AC1446" s="46">
        <f t="shared" si="53"/>
        <v>45125</v>
      </c>
      <c r="AD1446" s="47" t="str">
        <f>IFERROR(AVERAGEIFS(OSA!$AJ:$AJ,OSA!$C:$C,$AA1446,OSA!$D:$D,$AB1446)," ")</f>
        <v xml:space="preserve"> </v>
      </c>
      <c r="AE1446" s="42" t="str">
        <f t="shared" si="52"/>
        <v xml:space="preserve"> </v>
      </c>
    </row>
    <row r="1447" spans="27:31" x14ac:dyDescent="0.35">
      <c r="AA1447" t="s">
        <v>2305</v>
      </c>
      <c r="AB1447" t="s">
        <v>248</v>
      </c>
      <c r="AC1447" s="46">
        <f t="shared" si="53"/>
        <v>45125</v>
      </c>
      <c r="AD1447" s="47" t="str">
        <f>IFERROR(AVERAGEIFS(OSA!$AJ:$AJ,OSA!$C:$C,$AA1447,OSA!$D:$D,$AB1447)," ")</f>
        <v xml:space="preserve"> </v>
      </c>
      <c r="AE1447" s="42" t="str">
        <f t="shared" si="52"/>
        <v xml:space="preserve"> </v>
      </c>
    </row>
    <row r="1448" spans="27:31" x14ac:dyDescent="0.35">
      <c r="AA1448" t="s">
        <v>2305</v>
      </c>
      <c r="AB1448" t="s">
        <v>294</v>
      </c>
      <c r="AC1448" s="46">
        <f t="shared" si="53"/>
        <v>45125</v>
      </c>
      <c r="AD1448" s="47" t="str">
        <f>IFERROR(AVERAGEIFS(OSA!$AJ:$AJ,OSA!$C:$C,$AA1448,OSA!$D:$D,$AB1448)," ")</f>
        <v xml:space="preserve"> </v>
      </c>
      <c r="AE1448" s="42" t="str">
        <f t="shared" si="52"/>
        <v xml:space="preserve"> </v>
      </c>
    </row>
    <row r="1449" spans="27:31" x14ac:dyDescent="0.35">
      <c r="AA1449" t="s">
        <v>2305</v>
      </c>
      <c r="AB1449" t="s">
        <v>405</v>
      </c>
      <c r="AC1449" s="46">
        <f t="shared" si="53"/>
        <v>45125</v>
      </c>
      <c r="AD1449" s="47" t="str">
        <f>IFERROR(AVERAGEIFS(OSA!$AJ:$AJ,OSA!$C:$C,$AA1449,OSA!$D:$D,$AB1449)," ")</f>
        <v xml:space="preserve"> </v>
      </c>
      <c r="AE1449" s="42" t="str">
        <f t="shared" si="52"/>
        <v xml:space="preserve"> </v>
      </c>
    </row>
    <row r="1450" spans="27:31" x14ac:dyDescent="0.35">
      <c r="AA1450" t="s">
        <v>2305</v>
      </c>
      <c r="AB1450" t="s">
        <v>455</v>
      </c>
      <c r="AC1450" s="46">
        <f t="shared" si="53"/>
        <v>45125</v>
      </c>
      <c r="AD1450" s="47" t="str">
        <f>IFERROR(AVERAGEIFS(OSA!$AJ:$AJ,OSA!$C:$C,$AA1450,OSA!$D:$D,$AB1450)," ")</f>
        <v xml:space="preserve"> </v>
      </c>
      <c r="AE1450" s="42" t="str">
        <f t="shared" si="52"/>
        <v xml:space="preserve"> </v>
      </c>
    </row>
    <row r="1451" spans="27:31" x14ac:dyDescent="0.35">
      <c r="AA1451" t="s">
        <v>2305</v>
      </c>
      <c r="AB1451" t="s">
        <v>549</v>
      </c>
      <c r="AC1451" s="46">
        <f t="shared" si="53"/>
        <v>45125</v>
      </c>
      <c r="AD1451" s="47" t="str">
        <f>IFERROR(AVERAGEIFS(OSA!$AJ:$AJ,OSA!$C:$C,$AA1451,OSA!$D:$D,$AB1451)," ")</f>
        <v xml:space="preserve"> </v>
      </c>
      <c r="AE1451" s="42" t="str">
        <f t="shared" si="52"/>
        <v xml:space="preserve"> </v>
      </c>
    </row>
    <row r="1452" spans="27:31" x14ac:dyDescent="0.35">
      <c r="AA1452" t="s">
        <v>2305</v>
      </c>
      <c r="AB1452" t="s">
        <v>650</v>
      </c>
      <c r="AC1452" s="46">
        <f t="shared" si="53"/>
        <v>45125</v>
      </c>
      <c r="AD1452" s="47" t="str">
        <f>IFERROR(AVERAGEIFS(OSA!$AJ:$AJ,OSA!$C:$C,$AA1452,OSA!$D:$D,$AB1452)," ")</f>
        <v xml:space="preserve"> </v>
      </c>
      <c r="AE1452" s="42" t="str">
        <f t="shared" si="52"/>
        <v xml:space="preserve"> </v>
      </c>
    </row>
    <row r="1453" spans="27:31" x14ac:dyDescent="0.35">
      <c r="AA1453" t="s">
        <v>2305</v>
      </c>
      <c r="AB1453" t="s">
        <v>694</v>
      </c>
      <c r="AC1453" s="46">
        <f t="shared" si="53"/>
        <v>45125</v>
      </c>
      <c r="AD1453" s="47" t="str">
        <f>IFERROR(AVERAGEIFS(OSA!$AJ:$AJ,OSA!$C:$C,$AA1453,OSA!$D:$D,$AB1453)," ")</f>
        <v xml:space="preserve"> </v>
      </c>
      <c r="AE1453" s="42" t="str">
        <f t="shared" si="52"/>
        <v xml:space="preserve"> </v>
      </c>
    </row>
    <row r="1454" spans="27:31" x14ac:dyDescent="0.35">
      <c r="AA1454" t="s">
        <v>2305</v>
      </c>
      <c r="AB1454" t="s">
        <v>710</v>
      </c>
      <c r="AC1454" s="46">
        <f t="shared" si="53"/>
        <v>45125</v>
      </c>
      <c r="AD1454" s="47" t="str">
        <f>IFERROR(AVERAGEIFS(OSA!$AJ:$AJ,OSA!$C:$C,$AA1454,OSA!$D:$D,$AB1454)," ")</f>
        <v xml:space="preserve"> </v>
      </c>
      <c r="AE1454" s="42" t="str">
        <f t="shared" si="52"/>
        <v xml:space="preserve"> </v>
      </c>
    </row>
    <row r="1455" spans="27:31" x14ac:dyDescent="0.35">
      <c r="AA1455" t="s">
        <v>2657</v>
      </c>
      <c r="AB1455" t="s">
        <v>19</v>
      </c>
      <c r="AC1455" s="46">
        <f t="shared" si="53"/>
        <v>45125</v>
      </c>
      <c r="AD1455" s="47" t="str">
        <f ca="1">IFERROR(AVERAGEIFS(OSA!$AJ:$AJ,OSA!$C:$C,$AA1455,OSA!$D:$D,$AB1455)," ")</f>
        <v xml:space="preserve"> </v>
      </c>
      <c r="AE1455" s="42" t="str">
        <f t="shared" ca="1" si="52"/>
        <v xml:space="preserve"> </v>
      </c>
    </row>
    <row r="1456" spans="27:31" x14ac:dyDescent="0.35">
      <c r="AA1456" t="s">
        <v>2657</v>
      </c>
      <c r="AB1456" t="s">
        <v>65</v>
      </c>
      <c r="AC1456" s="46">
        <f t="shared" si="53"/>
        <v>45125</v>
      </c>
      <c r="AD1456" s="47" t="str">
        <f ca="1">IFERROR(AVERAGEIFS(OSA!$AJ:$AJ,OSA!$C:$C,$AA1456,OSA!$D:$D,$AB1456)," ")</f>
        <v xml:space="preserve"> </v>
      </c>
      <c r="AE1456" s="42" t="str">
        <f t="shared" ca="1" si="52"/>
        <v xml:space="preserve"> </v>
      </c>
    </row>
    <row r="1457" spans="27:31" x14ac:dyDescent="0.35">
      <c r="AA1457" t="s">
        <v>2657</v>
      </c>
      <c r="AB1457" t="s">
        <v>119</v>
      </c>
      <c r="AC1457" s="46">
        <f t="shared" si="53"/>
        <v>45125</v>
      </c>
      <c r="AD1457" s="47" t="str">
        <f ca="1">IFERROR(AVERAGEIFS(OSA!$AJ:$AJ,OSA!$C:$C,$AA1457,OSA!$D:$D,$AB1457)," ")</f>
        <v xml:space="preserve"> </v>
      </c>
      <c r="AE1457" s="42" t="str">
        <f t="shared" ca="1" si="52"/>
        <v xml:space="preserve"> </v>
      </c>
    </row>
    <row r="1458" spans="27:31" x14ac:dyDescent="0.35">
      <c r="AA1458" t="s">
        <v>2657</v>
      </c>
      <c r="AB1458" t="s">
        <v>193</v>
      </c>
      <c r="AC1458" s="46">
        <f t="shared" si="53"/>
        <v>45125</v>
      </c>
      <c r="AD1458" s="47" t="str">
        <f ca="1">IFERROR(AVERAGEIFS(OSA!$AJ:$AJ,OSA!$C:$C,$AA1458,OSA!$D:$D,$AB1458)," ")</f>
        <v xml:space="preserve"> </v>
      </c>
      <c r="AE1458" s="42" t="str">
        <f t="shared" ca="1" si="52"/>
        <v xml:space="preserve"> </v>
      </c>
    </row>
    <row r="1459" spans="27:31" x14ac:dyDescent="0.35">
      <c r="AA1459" t="s">
        <v>2657</v>
      </c>
      <c r="AB1459" t="s">
        <v>248</v>
      </c>
      <c r="AC1459" s="46">
        <f t="shared" si="53"/>
        <v>45125</v>
      </c>
      <c r="AD1459" s="47" t="str">
        <f ca="1">IFERROR(AVERAGEIFS(OSA!$AJ:$AJ,OSA!$C:$C,$AA1459,OSA!$D:$D,$AB1459)," ")</f>
        <v xml:space="preserve"> </v>
      </c>
      <c r="AE1459" s="42" t="str">
        <f t="shared" ca="1" si="52"/>
        <v xml:space="preserve"> </v>
      </c>
    </row>
    <row r="1460" spans="27:31" x14ac:dyDescent="0.35">
      <c r="AA1460" t="s">
        <v>2657</v>
      </c>
      <c r="AB1460" t="s">
        <v>294</v>
      </c>
      <c r="AC1460" s="46">
        <f t="shared" si="53"/>
        <v>45125</v>
      </c>
      <c r="AD1460" s="47" t="str">
        <f ca="1">IFERROR(AVERAGEIFS(OSA!$AJ:$AJ,OSA!$C:$C,$AA1460,OSA!$D:$D,$AB1460)," ")</f>
        <v xml:space="preserve"> </v>
      </c>
      <c r="AE1460" s="42" t="str">
        <f t="shared" ca="1" si="52"/>
        <v xml:space="preserve"> </v>
      </c>
    </row>
    <row r="1461" spans="27:31" x14ac:dyDescent="0.35">
      <c r="AA1461" t="s">
        <v>2657</v>
      </c>
      <c r="AB1461" t="s">
        <v>405</v>
      </c>
      <c r="AC1461" s="46">
        <f t="shared" si="53"/>
        <v>45125</v>
      </c>
      <c r="AD1461" s="47" t="str">
        <f ca="1">IFERROR(AVERAGEIFS(OSA!$AJ:$AJ,OSA!$C:$C,$AA1461,OSA!$D:$D,$AB1461)," ")</f>
        <v xml:space="preserve"> </v>
      </c>
      <c r="AE1461" s="42" t="str">
        <f t="shared" ca="1" si="52"/>
        <v xml:space="preserve"> </v>
      </c>
    </row>
    <row r="1462" spans="27:31" x14ac:dyDescent="0.35">
      <c r="AA1462" t="s">
        <v>2657</v>
      </c>
      <c r="AB1462" t="s">
        <v>455</v>
      </c>
      <c r="AC1462" s="46">
        <f t="shared" si="53"/>
        <v>45125</v>
      </c>
      <c r="AD1462" s="47" t="str">
        <f ca="1">IFERROR(AVERAGEIFS(OSA!$AJ:$AJ,OSA!$C:$C,$AA1462,OSA!$D:$D,$AB1462)," ")</f>
        <v xml:space="preserve"> </v>
      </c>
      <c r="AE1462" s="42" t="str">
        <f t="shared" ca="1" si="52"/>
        <v xml:space="preserve"> </v>
      </c>
    </row>
    <row r="1463" spans="27:31" x14ac:dyDescent="0.35">
      <c r="AA1463" t="s">
        <v>2657</v>
      </c>
      <c r="AB1463" t="s">
        <v>549</v>
      </c>
      <c r="AC1463" s="46">
        <f t="shared" si="53"/>
        <v>45125</v>
      </c>
      <c r="AD1463" s="47" t="str">
        <f ca="1">IFERROR(AVERAGEIFS(OSA!$AJ:$AJ,OSA!$C:$C,$AA1463,OSA!$D:$D,$AB1463)," ")</f>
        <v xml:space="preserve"> </v>
      </c>
      <c r="AE1463" s="42" t="str">
        <f t="shared" ca="1" si="52"/>
        <v xml:space="preserve"> </v>
      </c>
    </row>
    <row r="1464" spans="27:31" x14ac:dyDescent="0.35">
      <c r="AA1464" t="s">
        <v>2657</v>
      </c>
      <c r="AB1464" t="s">
        <v>650</v>
      </c>
      <c r="AC1464" s="46">
        <f t="shared" si="53"/>
        <v>45125</v>
      </c>
      <c r="AD1464" s="47" t="str">
        <f ca="1">IFERROR(AVERAGEIFS(OSA!$AJ:$AJ,OSA!$C:$C,$AA1464,OSA!$D:$D,$AB1464)," ")</f>
        <v xml:space="preserve"> </v>
      </c>
      <c r="AE1464" s="42" t="str">
        <f t="shared" ca="1" si="52"/>
        <v xml:space="preserve"> </v>
      </c>
    </row>
    <row r="1465" spans="27:31" x14ac:dyDescent="0.35">
      <c r="AA1465" t="s">
        <v>2657</v>
      </c>
      <c r="AB1465" t="s">
        <v>694</v>
      </c>
      <c r="AC1465" s="46">
        <f t="shared" si="53"/>
        <v>45125</v>
      </c>
      <c r="AD1465" s="47" t="str">
        <f ca="1">IFERROR(AVERAGEIFS(OSA!$AJ:$AJ,OSA!$C:$C,$AA1465,OSA!$D:$D,$AB1465)," ")</f>
        <v xml:space="preserve"> </v>
      </c>
      <c r="AE1465" s="42" t="str">
        <f t="shared" ca="1" si="52"/>
        <v xml:space="preserve"> </v>
      </c>
    </row>
    <row r="1466" spans="27:31" x14ac:dyDescent="0.35">
      <c r="AA1466" t="s">
        <v>2657</v>
      </c>
      <c r="AB1466" t="s">
        <v>710</v>
      </c>
      <c r="AC1466" s="46">
        <f t="shared" si="53"/>
        <v>45125</v>
      </c>
      <c r="AD1466" s="47" t="str">
        <f ca="1">IFERROR(AVERAGEIFS(OSA!$AJ:$AJ,OSA!$C:$C,$AA1466,OSA!$D:$D,$AB1466)," ")</f>
        <v xml:space="preserve"> </v>
      </c>
      <c r="AE1466" s="42" t="str">
        <f t="shared" ca="1" si="52"/>
        <v xml:space="preserve"> </v>
      </c>
    </row>
    <row r="1467" spans="27:31" x14ac:dyDescent="0.35">
      <c r="AA1467" t="s">
        <v>3042</v>
      </c>
      <c r="AB1467" t="s">
        <v>19</v>
      </c>
      <c r="AC1467" s="46">
        <f t="shared" si="53"/>
        <v>45125</v>
      </c>
      <c r="AD1467" s="47" t="str">
        <f>IFERROR(AVERAGEIFS(OSA!$AJ:$AJ,OSA!$C:$C,$AA1467,OSA!$D:$D,$AB1467)," ")</f>
        <v xml:space="preserve"> </v>
      </c>
      <c r="AE1467" s="42" t="str">
        <f t="shared" si="52"/>
        <v xml:space="preserve"> </v>
      </c>
    </row>
    <row r="1468" spans="27:31" x14ac:dyDescent="0.35">
      <c r="AA1468" t="s">
        <v>3042</v>
      </c>
      <c r="AB1468" t="s">
        <v>65</v>
      </c>
      <c r="AC1468" s="46">
        <f t="shared" si="53"/>
        <v>45125</v>
      </c>
      <c r="AD1468" s="47" t="str">
        <f>IFERROR(AVERAGEIFS(OSA!$AJ:$AJ,OSA!$C:$C,$AA1468,OSA!$D:$D,$AB1468)," ")</f>
        <v xml:space="preserve"> </v>
      </c>
      <c r="AE1468" s="42" t="str">
        <f t="shared" si="52"/>
        <v xml:space="preserve"> </v>
      </c>
    </row>
    <row r="1469" spans="27:31" x14ac:dyDescent="0.35">
      <c r="AA1469" t="s">
        <v>3042</v>
      </c>
      <c r="AB1469" t="s">
        <v>119</v>
      </c>
      <c r="AC1469" s="46">
        <f t="shared" si="53"/>
        <v>45125</v>
      </c>
      <c r="AD1469" s="47" t="str">
        <f>IFERROR(AVERAGEIFS(OSA!$AJ:$AJ,OSA!$C:$C,$AA1469,OSA!$D:$D,$AB1469)," ")</f>
        <v xml:space="preserve"> </v>
      </c>
      <c r="AE1469" s="42" t="str">
        <f t="shared" si="52"/>
        <v xml:space="preserve"> </v>
      </c>
    </row>
    <row r="1470" spans="27:31" x14ac:dyDescent="0.35">
      <c r="AA1470" t="s">
        <v>3042</v>
      </c>
      <c r="AB1470" t="s">
        <v>193</v>
      </c>
      <c r="AC1470" s="46">
        <f t="shared" si="53"/>
        <v>45125</v>
      </c>
      <c r="AD1470" s="47" t="str">
        <f>IFERROR(AVERAGEIFS(OSA!$AJ:$AJ,OSA!$C:$C,$AA1470,OSA!$D:$D,$AB1470)," ")</f>
        <v xml:space="preserve"> </v>
      </c>
      <c r="AE1470" s="42" t="str">
        <f t="shared" si="52"/>
        <v xml:space="preserve"> </v>
      </c>
    </row>
    <row r="1471" spans="27:31" x14ac:dyDescent="0.35">
      <c r="AA1471" t="s">
        <v>3042</v>
      </c>
      <c r="AB1471" t="s">
        <v>248</v>
      </c>
      <c r="AC1471" s="46">
        <f t="shared" si="53"/>
        <v>45125</v>
      </c>
      <c r="AD1471" s="47" t="str">
        <f>IFERROR(AVERAGEIFS(OSA!$AJ:$AJ,OSA!$C:$C,$AA1471,OSA!$D:$D,$AB1471)," ")</f>
        <v xml:space="preserve"> </v>
      </c>
      <c r="AE1471" s="42" t="str">
        <f t="shared" si="52"/>
        <v xml:space="preserve"> </v>
      </c>
    </row>
    <row r="1472" spans="27:31" x14ac:dyDescent="0.35">
      <c r="AA1472" t="s">
        <v>3042</v>
      </c>
      <c r="AB1472" t="s">
        <v>294</v>
      </c>
      <c r="AC1472" s="46">
        <f t="shared" si="53"/>
        <v>45125</v>
      </c>
      <c r="AD1472" s="47" t="str">
        <f>IFERROR(AVERAGEIFS(OSA!$AJ:$AJ,OSA!$C:$C,$AA1472,OSA!$D:$D,$AB1472)," ")</f>
        <v xml:space="preserve"> </v>
      </c>
      <c r="AE1472" s="42" t="str">
        <f t="shared" si="52"/>
        <v xml:space="preserve"> </v>
      </c>
    </row>
    <row r="1473" spans="27:31" x14ac:dyDescent="0.35">
      <c r="AA1473" t="s">
        <v>3042</v>
      </c>
      <c r="AB1473" t="s">
        <v>405</v>
      </c>
      <c r="AC1473" s="46">
        <f t="shared" si="53"/>
        <v>45125</v>
      </c>
      <c r="AD1473" s="47" t="str">
        <f>IFERROR(AVERAGEIFS(OSA!$AJ:$AJ,OSA!$C:$C,$AA1473,OSA!$D:$D,$AB1473)," ")</f>
        <v xml:space="preserve"> </v>
      </c>
      <c r="AE1473" s="42" t="str">
        <f t="shared" si="52"/>
        <v xml:space="preserve"> </v>
      </c>
    </row>
    <row r="1474" spans="27:31" x14ac:dyDescent="0.35">
      <c r="AA1474" t="s">
        <v>3042</v>
      </c>
      <c r="AB1474" t="s">
        <v>455</v>
      </c>
      <c r="AC1474" s="46">
        <f t="shared" si="53"/>
        <v>45125</v>
      </c>
      <c r="AD1474" s="47" t="str">
        <f>IFERROR(AVERAGEIFS(OSA!$AJ:$AJ,OSA!$C:$C,$AA1474,OSA!$D:$D,$AB1474)," ")</f>
        <v xml:space="preserve"> </v>
      </c>
      <c r="AE1474" s="42" t="str">
        <f t="shared" si="52"/>
        <v xml:space="preserve"> </v>
      </c>
    </row>
    <row r="1475" spans="27:31" x14ac:dyDescent="0.35">
      <c r="AA1475" t="s">
        <v>3042</v>
      </c>
      <c r="AB1475" t="s">
        <v>549</v>
      </c>
      <c r="AC1475" s="46">
        <f t="shared" si="53"/>
        <v>45125</v>
      </c>
      <c r="AD1475" s="47" t="str">
        <f>IFERROR(AVERAGEIFS(OSA!$AJ:$AJ,OSA!$C:$C,$AA1475,OSA!$D:$D,$AB1475)," ")</f>
        <v xml:space="preserve"> </v>
      </c>
      <c r="AE1475" s="42" t="str">
        <f t="shared" si="52"/>
        <v xml:space="preserve"> </v>
      </c>
    </row>
    <row r="1476" spans="27:31" x14ac:dyDescent="0.35">
      <c r="AA1476" t="s">
        <v>3042</v>
      </c>
      <c r="AB1476" t="s">
        <v>650</v>
      </c>
      <c r="AC1476" s="46">
        <f t="shared" si="53"/>
        <v>45125</v>
      </c>
      <c r="AD1476" s="47" t="str">
        <f>IFERROR(AVERAGEIFS(OSA!$AJ:$AJ,OSA!$C:$C,$AA1476,OSA!$D:$D,$AB1476)," ")</f>
        <v xml:space="preserve"> </v>
      </c>
      <c r="AE1476" s="42" t="str">
        <f t="shared" ref="AE1476:AE1539" si="54">IFERROR(1-(AD1476)," ")</f>
        <v xml:space="preserve"> </v>
      </c>
    </row>
    <row r="1477" spans="27:31" x14ac:dyDescent="0.35">
      <c r="AA1477" t="s">
        <v>3042</v>
      </c>
      <c r="AB1477" t="s">
        <v>694</v>
      </c>
      <c r="AC1477" s="46">
        <f t="shared" si="53"/>
        <v>45125</v>
      </c>
      <c r="AD1477" s="47" t="str">
        <f>IFERROR(AVERAGEIFS(OSA!$AJ:$AJ,OSA!$C:$C,$AA1477,OSA!$D:$D,$AB1477)," ")</f>
        <v xml:space="preserve"> </v>
      </c>
      <c r="AE1477" s="42" t="str">
        <f t="shared" si="54"/>
        <v xml:space="preserve"> </v>
      </c>
    </row>
    <row r="1478" spans="27:31" x14ac:dyDescent="0.35">
      <c r="AA1478" t="s">
        <v>3042</v>
      </c>
      <c r="AB1478" t="s">
        <v>710</v>
      </c>
      <c r="AC1478" s="46">
        <f t="shared" si="53"/>
        <v>45125</v>
      </c>
      <c r="AD1478" s="47" t="str">
        <f>IFERROR(AVERAGEIFS(OSA!$AJ:$AJ,OSA!$C:$C,$AA1478,OSA!$D:$D,$AB1478)," ")</f>
        <v xml:space="preserve"> </v>
      </c>
      <c r="AE1478" s="42" t="str">
        <f t="shared" si="54"/>
        <v xml:space="preserve"> </v>
      </c>
    </row>
    <row r="1479" spans="27:31" x14ac:dyDescent="0.35">
      <c r="AA1479" t="s">
        <v>2329</v>
      </c>
      <c r="AB1479" t="s">
        <v>19</v>
      </c>
      <c r="AC1479" s="46">
        <f t="shared" si="53"/>
        <v>45125</v>
      </c>
      <c r="AD1479" s="47" t="str">
        <f>IFERROR(AVERAGEIFS(OSA!$AJ:$AJ,OSA!$C:$C,$AA1479,OSA!$D:$D,$AB1479)," ")</f>
        <v xml:space="preserve"> </v>
      </c>
      <c r="AE1479" s="42" t="str">
        <f t="shared" si="54"/>
        <v xml:space="preserve"> </v>
      </c>
    </row>
    <row r="1480" spans="27:31" x14ac:dyDescent="0.35">
      <c r="AA1480" t="s">
        <v>2329</v>
      </c>
      <c r="AB1480" t="s">
        <v>65</v>
      </c>
      <c r="AC1480" s="46">
        <f t="shared" si="53"/>
        <v>45125</v>
      </c>
      <c r="AD1480" s="47" t="str">
        <f>IFERROR(AVERAGEIFS(OSA!$AJ:$AJ,OSA!$C:$C,$AA1480,OSA!$D:$D,$AB1480)," ")</f>
        <v xml:space="preserve"> </v>
      </c>
      <c r="AE1480" s="42" t="str">
        <f t="shared" si="54"/>
        <v xml:space="preserve"> </v>
      </c>
    </row>
    <row r="1481" spans="27:31" x14ac:dyDescent="0.35">
      <c r="AA1481" t="s">
        <v>2329</v>
      </c>
      <c r="AB1481" t="s">
        <v>119</v>
      </c>
      <c r="AC1481" s="46">
        <f t="shared" si="53"/>
        <v>45125</v>
      </c>
      <c r="AD1481" s="47" t="str">
        <f>IFERROR(AVERAGEIFS(OSA!$AJ:$AJ,OSA!$C:$C,$AA1481,OSA!$D:$D,$AB1481)," ")</f>
        <v xml:space="preserve"> </v>
      </c>
      <c r="AE1481" s="42" t="str">
        <f t="shared" si="54"/>
        <v xml:space="preserve"> </v>
      </c>
    </row>
    <row r="1482" spans="27:31" x14ac:dyDescent="0.35">
      <c r="AA1482" t="s">
        <v>2329</v>
      </c>
      <c r="AB1482" t="s">
        <v>193</v>
      </c>
      <c r="AC1482" s="46">
        <f t="shared" si="53"/>
        <v>45125</v>
      </c>
      <c r="AD1482" s="47" t="str">
        <f>IFERROR(AVERAGEIFS(OSA!$AJ:$AJ,OSA!$C:$C,$AA1482,OSA!$D:$D,$AB1482)," ")</f>
        <v xml:space="preserve"> </v>
      </c>
      <c r="AE1482" s="42" t="str">
        <f t="shared" si="54"/>
        <v xml:space="preserve"> </v>
      </c>
    </row>
    <row r="1483" spans="27:31" x14ac:dyDescent="0.35">
      <c r="AA1483" t="s">
        <v>2329</v>
      </c>
      <c r="AB1483" t="s">
        <v>248</v>
      </c>
      <c r="AC1483" s="46">
        <f t="shared" si="53"/>
        <v>45125</v>
      </c>
      <c r="AD1483" s="47" t="str">
        <f>IFERROR(AVERAGEIFS(OSA!$AJ:$AJ,OSA!$C:$C,$AA1483,OSA!$D:$D,$AB1483)," ")</f>
        <v xml:space="preserve"> </v>
      </c>
      <c r="AE1483" s="42" t="str">
        <f t="shared" si="54"/>
        <v xml:space="preserve"> </v>
      </c>
    </row>
    <row r="1484" spans="27:31" x14ac:dyDescent="0.35">
      <c r="AA1484" t="s">
        <v>2329</v>
      </c>
      <c r="AB1484" t="s">
        <v>294</v>
      </c>
      <c r="AC1484" s="46">
        <f t="shared" si="53"/>
        <v>45125</v>
      </c>
      <c r="AD1484" s="47" t="str">
        <f>IFERROR(AVERAGEIFS(OSA!$AJ:$AJ,OSA!$C:$C,$AA1484,OSA!$D:$D,$AB1484)," ")</f>
        <v xml:space="preserve"> </v>
      </c>
      <c r="AE1484" s="42" t="str">
        <f t="shared" si="54"/>
        <v xml:space="preserve"> </v>
      </c>
    </row>
    <row r="1485" spans="27:31" x14ac:dyDescent="0.35">
      <c r="AA1485" t="s">
        <v>2329</v>
      </c>
      <c r="AB1485" t="s">
        <v>405</v>
      </c>
      <c r="AC1485" s="46">
        <f t="shared" si="53"/>
        <v>45125</v>
      </c>
      <c r="AD1485" s="47" t="str">
        <f>IFERROR(AVERAGEIFS(OSA!$AJ:$AJ,OSA!$C:$C,$AA1485,OSA!$D:$D,$AB1485)," ")</f>
        <v xml:space="preserve"> </v>
      </c>
      <c r="AE1485" s="42" t="str">
        <f t="shared" si="54"/>
        <v xml:space="preserve"> </v>
      </c>
    </row>
    <row r="1486" spans="27:31" x14ac:dyDescent="0.35">
      <c r="AA1486" t="s">
        <v>2329</v>
      </c>
      <c r="AB1486" t="s">
        <v>455</v>
      </c>
      <c r="AC1486" s="46">
        <f t="shared" si="53"/>
        <v>45125</v>
      </c>
      <c r="AD1486" s="47" t="str">
        <f>IFERROR(AVERAGEIFS(OSA!$AJ:$AJ,OSA!$C:$C,$AA1486,OSA!$D:$D,$AB1486)," ")</f>
        <v xml:space="preserve"> </v>
      </c>
      <c r="AE1486" s="42" t="str">
        <f t="shared" si="54"/>
        <v xml:space="preserve"> </v>
      </c>
    </row>
    <row r="1487" spans="27:31" x14ac:dyDescent="0.35">
      <c r="AA1487" t="s">
        <v>2329</v>
      </c>
      <c r="AB1487" t="s">
        <v>549</v>
      </c>
      <c r="AC1487" s="46">
        <f t="shared" si="53"/>
        <v>45125</v>
      </c>
      <c r="AD1487" s="47" t="str">
        <f>IFERROR(AVERAGEIFS(OSA!$AJ:$AJ,OSA!$C:$C,$AA1487,OSA!$D:$D,$AB1487)," ")</f>
        <v xml:space="preserve"> </v>
      </c>
      <c r="AE1487" s="42" t="str">
        <f t="shared" si="54"/>
        <v xml:space="preserve"> </v>
      </c>
    </row>
    <row r="1488" spans="27:31" x14ac:dyDescent="0.35">
      <c r="AA1488" t="s">
        <v>2329</v>
      </c>
      <c r="AB1488" t="s">
        <v>650</v>
      </c>
      <c r="AC1488" s="46">
        <f t="shared" si="53"/>
        <v>45125</v>
      </c>
      <c r="AD1488" s="47" t="str">
        <f>IFERROR(AVERAGEIFS(OSA!$AJ:$AJ,OSA!$C:$C,$AA1488,OSA!$D:$D,$AB1488)," ")</f>
        <v xml:space="preserve"> </v>
      </c>
      <c r="AE1488" s="42" t="str">
        <f t="shared" si="54"/>
        <v xml:space="preserve"> </v>
      </c>
    </row>
    <row r="1489" spans="27:31" x14ac:dyDescent="0.35">
      <c r="AA1489" t="s">
        <v>2329</v>
      </c>
      <c r="AB1489" t="s">
        <v>694</v>
      </c>
      <c r="AC1489" s="46">
        <f t="shared" si="53"/>
        <v>45125</v>
      </c>
      <c r="AD1489" s="47" t="str">
        <f>IFERROR(AVERAGEIFS(OSA!$AJ:$AJ,OSA!$C:$C,$AA1489,OSA!$D:$D,$AB1489)," ")</f>
        <v xml:space="preserve"> </v>
      </c>
      <c r="AE1489" s="42" t="str">
        <f t="shared" si="54"/>
        <v xml:space="preserve"> </v>
      </c>
    </row>
    <row r="1490" spans="27:31" x14ac:dyDescent="0.35">
      <c r="AA1490" t="s">
        <v>2329</v>
      </c>
      <c r="AB1490" t="s">
        <v>710</v>
      </c>
      <c r="AC1490" s="46">
        <f t="shared" si="53"/>
        <v>45125</v>
      </c>
      <c r="AD1490" s="47" t="str">
        <f>IFERROR(AVERAGEIFS(OSA!$AJ:$AJ,OSA!$C:$C,$AA1490,OSA!$D:$D,$AB1490)," ")</f>
        <v xml:space="preserve"> </v>
      </c>
      <c r="AE1490" s="42" t="str">
        <f t="shared" si="54"/>
        <v xml:space="preserve"> </v>
      </c>
    </row>
    <row r="1491" spans="27:31" x14ac:dyDescent="0.35">
      <c r="AA1491" t="s">
        <v>806</v>
      </c>
      <c r="AB1491" t="s">
        <v>19</v>
      </c>
      <c r="AC1491" s="46">
        <f t="shared" si="53"/>
        <v>45125</v>
      </c>
      <c r="AD1491" s="47" t="str">
        <f>IFERROR(AVERAGEIFS(OSA!$AJ:$AJ,OSA!$C:$C,$AA1491,OSA!$D:$D,$AB1491)," ")</f>
        <v xml:space="preserve"> </v>
      </c>
      <c r="AE1491" s="42" t="str">
        <f t="shared" si="54"/>
        <v xml:space="preserve"> </v>
      </c>
    </row>
    <row r="1492" spans="27:31" x14ac:dyDescent="0.35">
      <c r="AA1492" t="s">
        <v>806</v>
      </c>
      <c r="AB1492" t="s">
        <v>65</v>
      </c>
      <c r="AC1492" s="46">
        <f t="shared" si="53"/>
        <v>45125</v>
      </c>
      <c r="AD1492" s="47" t="str">
        <f>IFERROR(AVERAGEIFS(OSA!$AJ:$AJ,OSA!$C:$C,$AA1492,OSA!$D:$D,$AB1492)," ")</f>
        <v xml:space="preserve"> </v>
      </c>
      <c r="AE1492" s="42" t="str">
        <f t="shared" si="54"/>
        <v xml:space="preserve"> </v>
      </c>
    </row>
    <row r="1493" spans="27:31" x14ac:dyDescent="0.35">
      <c r="AA1493" t="s">
        <v>806</v>
      </c>
      <c r="AB1493" t="s">
        <v>119</v>
      </c>
      <c r="AC1493" s="46">
        <f t="shared" si="53"/>
        <v>45125</v>
      </c>
      <c r="AD1493" s="47" t="str">
        <f>IFERROR(AVERAGEIFS(OSA!$AJ:$AJ,OSA!$C:$C,$AA1493,OSA!$D:$D,$AB1493)," ")</f>
        <v xml:space="preserve"> </v>
      </c>
      <c r="AE1493" s="42" t="str">
        <f t="shared" si="54"/>
        <v xml:space="preserve"> </v>
      </c>
    </row>
    <row r="1494" spans="27:31" x14ac:dyDescent="0.35">
      <c r="AA1494" t="s">
        <v>806</v>
      </c>
      <c r="AB1494" t="s">
        <v>193</v>
      </c>
      <c r="AC1494" s="46">
        <f t="shared" si="53"/>
        <v>45125</v>
      </c>
      <c r="AD1494" s="47" t="str">
        <f>IFERROR(AVERAGEIFS(OSA!$AJ:$AJ,OSA!$C:$C,$AA1494,OSA!$D:$D,$AB1494)," ")</f>
        <v xml:space="preserve"> </v>
      </c>
      <c r="AE1494" s="42" t="str">
        <f t="shared" si="54"/>
        <v xml:space="preserve"> </v>
      </c>
    </row>
    <row r="1495" spans="27:31" x14ac:dyDescent="0.35">
      <c r="AA1495" t="s">
        <v>806</v>
      </c>
      <c r="AB1495" t="s">
        <v>248</v>
      </c>
      <c r="AC1495" s="46">
        <f t="shared" si="53"/>
        <v>45125</v>
      </c>
      <c r="AD1495" s="47" t="str">
        <f>IFERROR(AVERAGEIFS(OSA!$AJ:$AJ,OSA!$C:$C,$AA1495,OSA!$D:$D,$AB1495)," ")</f>
        <v xml:space="preserve"> </v>
      </c>
      <c r="AE1495" s="42" t="str">
        <f t="shared" si="54"/>
        <v xml:space="preserve"> </v>
      </c>
    </row>
    <row r="1496" spans="27:31" x14ac:dyDescent="0.35">
      <c r="AA1496" t="s">
        <v>806</v>
      </c>
      <c r="AB1496" t="s">
        <v>294</v>
      </c>
      <c r="AC1496" s="46">
        <f t="shared" ref="AC1496:AC1559" si="55">AC1412+1</f>
        <v>45125</v>
      </c>
      <c r="AD1496" s="47" t="str">
        <f>IFERROR(AVERAGEIFS(OSA!$AJ:$AJ,OSA!$C:$C,$AA1496,OSA!$D:$D,$AB1496)," ")</f>
        <v xml:space="preserve"> </v>
      </c>
      <c r="AE1496" s="42" t="str">
        <f t="shared" si="54"/>
        <v xml:space="preserve"> </v>
      </c>
    </row>
    <row r="1497" spans="27:31" x14ac:dyDescent="0.35">
      <c r="AA1497" t="s">
        <v>806</v>
      </c>
      <c r="AB1497" t="s">
        <v>405</v>
      </c>
      <c r="AC1497" s="46">
        <f t="shared" si="55"/>
        <v>45125</v>
      </c>
      <c r="AD1497" s="47" t="str">
        <f>IFERROR(AVERAGEIFS(OSA!$AJ:$AJ,OSA!$C:$C,$AA1497,OSA!$D:$D,$AB1497)," ")</f>
        <v xml:space="preserve"> </v>
      </c>
      <c r="AE1497" s="42" t="str">
        <f t="shared" si="54"/>
        <v xml:space="preserve"> </v>
      </c>
    </row>
    <row r="1498" spans="27:31" x14ac:dyDescent="0.35">
      <c r="AA1498" t="s">
        <v>806</v>
      </c>
      <c r="AB1498" t="s">
        <v>455</v>
      </c>
      <c r="AC1498" s="46">
        <f t="shared" si="55"/>
        <v>45125</v>
      </c>
      <c r="AD1498" s="47" t="str">
        <f>IFERROR(AVERAGEIFS(OSA!$AJ:$AJ,OSA!$C:$C,$AA1498,OSA!$D:$D,$AB1498)," ")</f>
        <v xml:space="preserve"> </v>
      </c>
      <c r="AE1498" s="42" t="str">
        <f t="shared" si="54"/>
        <v xml:space="preserve"> </v>
      </c>
    </row>
    <row r="1499" spans="27:31" x14ac:dyDescent="0.35">
      <c r="AA1499" t="s">
        <v>806</v>
      </c>
      <c r="AB1499" t="s">
        <v>549</v>
      </c>
      <c r="AC1499" s="46">
        <f t="shared" si="55"/>
        <v>45125</v>
      </c>
      <c r="AD1499" s="47" t="str">
        <f>IFERROR(AVERAGEIFS(OSA!$AJ:$AJ,OSA!$C:$C,$AA1499,OSA!$D:$D,$AB1499)," ")</f>
        <v xml:space="preserve"> </v>
      </c>
      <c r="AE1499" s="42" t="str">
        <f t="shared" si="54"/>
        <v xml:space="preserve"> </v>
      </c>
    </row>
    <row r="1500" spans="27:31" x14ac:dyDescent="0.35">
      <c r="AA1500" t="s">
        <v>806</v>
      </c>
      <c r="AB1500" t="s">
        <v>650</v>
      </c>
      <c r="AC1500" s="46">
        <f t="shared" si="55"/>
        <v>45125</v>
      </c>
      <c r="AD1500" s="47" t="str">
        <f>IFERROR(AVERAGEIFS(OSA!$AJ:$AJ,OSA!$C:$C,$AA1500,OSA!$D:$D,$AB1500)," ")</f>
        <v xml:space="preserve"> </v>
      </c>
      <c r="AE1500" s="42" t="str">
        <f t="shared" si="54"/>
        <v xml:space="preserve"> </v>
      </c>
    </row>
    <row r="1501" spans="27:31" x14ac:dyDescent="0.35">
      <c r="AA1501" t="s">
        <v>806</v>
      </c>
      <c r="AB1501" t="s">
        <v>694</v>
      </c>
      <c r="AC1501" s="46">
        <f t="shared" si="55"/>
        <v>45125</v>
      </c>
      <c r="AD1501" s="47" t="str">
        <f>IFERROR(AVERAGEIFS(OSA!$AJ:$AJ,OSA!$C:$C,$AA1501,OSA!$D:$D,$AB1501)," ")</f>
        <v xml:space="preserve"> </v>
      </c>
      <c r="AE1501" s="42" t="str">
        <f t="shared" si="54"/>
        <v xml:space="preserve"> </v>
      </c>
    </row>
    <row r="1502" spans="27:31" x14ac:dyDescent="0.35">
      <c r="AA1502" t="s">
        <v>806</v>
      </c>
      <c r="AB1502" t="s">
        <v>710</v>
      </c>
      <c r="AC1502" s="46">
        <f t="shared" si="55"/>
        <v>45125</v>
      </c>
      <c r="AD1502" s="47" t="str">
        <f>IFERROR(AVERAGEIFS(OSA!$AJ:$AJ,OSA!$C:$C,$AA1502,OSA!$D:$D,$AB1502)," ")</f>
        <v xml:space="preserve"> </v>
      </c>
      <c r="AE1502" s="42" t="str">
        <f t="shared" si="54"/>
        <v xml:space="preserve"> </v>
      </c>
    </row>
    <row r="1503" spans="27:31" x14ac:dyDescent="0.35">
      <c r="AA1503" t="s">
        <v>2517</v>
      </c>
      <c r="AB1503" t="s">
        <v>19</v>
      </c>
      <c r="AC1503" s="46">
        <f t="shared" si="55"/>
        <v>45125</v>
      </c>
      <c r="AD1503" s="47" t="str">
        <f>IFERROR(AVERAGEIFS(OSA!$AJ:$AJ,OSA!$C:$C,$AA1503,OSA!$D:$D,$AB1503)," ")</f>
        <v xml:space="preserve"> </v>
      </c>
      <c r="AE1503" s="42" t="str">
        <f t="shared" si="54"/>
        <v xml:space="preserve"> </v>
      </c>
    </row>
    <row r="1504" spans="27:31" x14ac:dyDescent="0.35">
      <c r="AA1504" t="s">
        <v>2517</v>
      </c>
      <c r="AB1504" t="s">
        <v>65</v>
      </c>
      <c r="AC1504" s="46">
        <f t="shared" si="55"/>
        <v>45125</v>
      </c>
      <c r="AD1504" s="47" t="str">
        <f>IFERROR(AVERAGEIFS(OSA!$AJ:$AJ,OSA!$C:$C,$AA1504,OSA!$D:$D,$AB1504)," ")</f>
        <v xml:space="preserve"> </v>
      </c>
      <c r="AE1504" s="42" t="str">
        <f t="shared" si="54"/>
        <v xml:space="preserve"> </v>
      </c>
    </row>
    <row r="1505" spans="27:31" x14ac:dyDescent="0.35">
      <c r="AA1505" t="s">
        <v>2517</v>
      </c>
      <c r="AB1505" t="s">
        <v>119</v>
      </c>
      <c r="AC1505" s="46">
        <f t="shared" si="55"/>
        <v>45125</v>
      </c>
      <c r="AD1505" s="47" t="str">
        <f>IFERROR(AVERAGEIFS(OSA!$AJ:$AJ,OSA!$C:$C,$AA1505,OSA!$D:$D,$AB1505)," ")</f>
        <v xml:space="preserve"> </v>
      </c>
      <c r="AE1505" s="42" t="str">
        <f t="shared" si="54"/>
        <v xml:space="preserve"> </v>
      </c>
    </row>
    <row r="1506" spans="27:31" x14ac:dyDescent="0.35">
      <c r="AA1506" t="s">
        <v>2517</v>
      </c>
      <c r="AB1506" t="s">
        <v>193</v>
      </c>
      <c r="AC1506" s="46">
        <f t="shared" si="55"/>
        <v>45125</v>
      </c>
      <c r="AD1506" s="47" t="str">
        <f>IFERROR(AVERAGEIFS(OSA!$AJ:$AJ,OSA!$C:$C,$AA1506,OSA!$D:$D,$AB1506)," ")</f>
        <v xml:space="preserve"> </v>
      </c>
      <c r="AE1506" s="42" t="str">
        <f t="shared" si="54"/>
        <v xml:space="preserve"> </v>
      </c>
    </row>
    <row r="1507" spans="27:31" x14ac:dyDescent="0.35">
      <c r="AA1507" t="s">
        <v>2517</v>
      </c>
      <c r="AB1507" t="s">
        <v>248</v>
      </c>
      <c r="AC1507" s="46">
        <f t="shared" si="55"/>
        <v>45125</v>
      </c>
      <c r="AD1507" s="47" t="str">
        <f>IFERROR(AVERAGEIFS(OSA!$AJ:$AJ,OSA!$C:$C,$AA1507,OSA!$D:$D,$AB1507)," ")</f>
        <v xml:space="preserve"> </v>
      </c>
      <c r="AE1507" s="42" t="str">
        <f t="shared" si="54"/>
        <v xml:space="preserve"> </v>
      </c>
    </row>
    <row r="1508" spans="27:31" x14ac:dyDescent="0.35">
      <c r="AA1508" t="s">
        <v>2517</v>
      </c>
      <c r="AB1508" t="s">
        <v>294</v>
      </c>
      <c r="AC1508" s="46">
        <f t="shared" si="55"/>
        <v>45125</v>
      </c>
      <c r="AD1508" s="47" t="str">
        <f>IFERROR(AVERAGEIFS(OSA!$AJ:$AJ,OSA!$C:$C,$AA1508,OSA!$D:$D,$AB1508)," ")</f>
        <v xml:space="preserve"> </v>
      </c>
      <c r="AE1508" s="42" t="str">
        <f t="shared" si="54"/>
        <v xml:space="preserve"> </v>
      </c>
    </row>
    <row r="1509" spans="27:31" x14ac:dyDescent="0.35">
      <c r="AA1509" t="s">
        <v>2517</v>
      </c>
      <c r="AB1509" t="s">
        <v>405</v>
      </c>
      <c r="AC1509" s="46">
        <f t="shared" si="55"/>
        <v>45125</v>
      </c>
      <c r="AD1509" s="47" t="str">
        <f>IFERROR(AVERAGEIFS(OSA!$AJ:$AJ,OSA!$C:$C,$AA1509,OSA!$D:$D,$AB1509)," ")</f>
        <v xml:space="preserve"> </v>
      </c>
      <c r="AE1509" s="42" t="str">
        <f t="shared" si="54"/>
        <v xml:space="preserve"> </v>
      </c>
    </row>
    <row r="1510" spans="27:31" x14ac:dyDescent="0.35">
      <c r="AA1510" t="s">
        <v>2517</v>
      </c>
      <c r="AB1510" t="s">
        <v>455</v>
      </c>
      <c r="AC1510" s="46">
        <f t="shared" si="55"/>
        <v>45125</v>
      </c>
      <c r="AD1510" s="47" t="str">
        <f>IFERROR(AVERAGEIFS(OSA!$AJ:$AJ,OSA!$C:$C,$AA1510,OSA!$D:$D,$AB1510)," ")</f>
        <v xml:space="preserve"> </v>
      </c>
      <c r="AE1510" s="42" t="str">
        <f t="shared" si="54"/>
        <v xml:space="preserve"> </v>
      </c>
    </row>
    <row r="1511" spans="27:31" x14ac:dyDescent="0.35">
      <c r="AA1511" t="s">
        <v>2517</v>
      </c>
      <c r="AB1511" t="s">
        <v>549</v>
      </c>
      <c r="AC1511" s="46">
        <f t="shared" si="55"/>
        <v>45125</v>
      </c>
      <c r="AD1511" s="47" t="str">
        <f>IFERROR(AVERAGEIFS(OSA!$AJ:$AJ,OSA!$C:$C,$AA1511,OSA!$D:$D,$AB1511)," ")</f>
        <v xml:space="preserve"> </v>
      </c>
      <c r="AE1511" s="42" t="str">
        <f t="shared" si="54"/>
        <v xml:space="preserve"> </v>
      </c>
    </row>
    <row r="1512" spans="27:31" x14ac:dyDescent="0.35">
      <c r="AA1512" t="s">
        <v>2517</v>
      </c>
      <c r="AB1512" t="s">
        <v>650</v>
      </c>
      <c r="AC1512" s="46">
        <f t="shared" si="55"/>
        <v>45125</v>
      </c>
      <c r="AD1512" s="47" t="str">
        <f>IFERROR(AVERAGEIFS(OSA!$AJ:$AJ,OSA!$C:$C,$AA1512,OSA!$D:$D,$AB1512)," ")</f>
        <v xml:space="preserve"> </v>
      </c>
      <c r="AE1512" s="42" t="str">
        <f t="shared" si="54"/>
        <v xml:space="preserve"> </v>
      </c>
    </row>
    <row r="1513" spans="27:31" x14ac:dyDescent="0.35">
      <c r="AA1513" t="s">
        <v>2517</v>
      </c>
      <c r="AB1513" t="s">
        <v>694</v>
      </c>
      <c r="AC1513" s="46">
        <f t="shared" si="55"/>
        <v>45125</v>
      </c>
      <c r="AD1513" s="47" t="str">
        <f>IFERROR(AVERAGEIFS(OSA!$AJ:$AJ,OSA!$C:$C,$AA1513,OSA!$D:$D,$AB1513)," ")</f>
        <v xml:space="preserve"> </v>
      </c>
      <c r="AE1513" s="42" t="str">
        <f t="shared" si="54"/>
        <v xml:space="preserve"> </v>
      </c>
    </row>
    <row r="1514" spans="27:31" x14ac:dyDescent="0.35">
      <c r="AA1514" t="s">
        <v>2517</v>
      </c>
      <c r="AB1514" t="s">
        <v>710</v>
      </c>
      <c r="AC1514" s="46">
        <f t="shared" si="55"/>
        <v>45125</v>
      </c>
      <c r="AD1514" s="47" t="str">
        <f>IFERROR(AVERAGEIFS(OSA!$AJ:$AJ,OSA!$C:$C,$AA1514,OSA!$D:$D,$AB1514)," ")</f>
        <v xml:space="preserve"> </v>
      </c>
      <c r="AE1514" s="42" t="str">
        <f t="shared" si="54"/>
        <v xml:space="preserve"> </v>
      </c>
    </row>
    <row r="1515" spans="27:31" x14ac:dyDescent="0.35">
      <c r="AA1515" t="s">
        <v>1648</v>
      </c>
      <c r="AB1515" t="s">
        <v>19</v>
      </c>
      <c r="AC1515" s="46">
        <f t="shared" si="55"/>
        <v>45126</v>
      </c>
      <c r="AD1515" s="47" t="str">
        <f>IFERROR(AVERAGEIFS(OSA!$AK:$AK,OSA!$C:$C,$AA1515,OSA!$D:$D,$AB1515)," ")</f>
        <v xml:space="preserve"> </v>
      </c>
      <c r="AE1515" s="42" t="str">
        <f t="shared" si="54"/>
        <v xml:space="preserve"> </v>
      </c>
    </row>
    <row r="1516" spans="27:31" x14ac:dyDescent="0.35">
      <c r="AA1516" t="s">
        <v>1648</v>
      </c>
      <c r="AB1516" t="s">
        <v>65</v>
      </c>
      <c r="AC1516" s="46">
        <f t="shared" si="55"/>
        <v>45126</v>
      </c>
      <c r="AD1516" s="47" t="str">
        <f>IFERROR(AVERAGEIFS(OSA!$AK:$AK,OSA!$C:$C,$AA1516,OSA!$D:$D,$AB1516)," ")</f>
        <v xml:space="preserve"> </v>
      </c>
      <c r="AE1516" s="42" t="str">
        <f t="shared" si="54"/>
        <v xml:space="preserve"> </v>
      </c>
    </row>
    <row r="1517" spans="27:31" x14ac:dyDescent="0.35">
      <c r="AA1517" t="s">
        <v>1648</v>
      </c>
      <c r="AB1517" t="s">
        <v>119</v>
      </c>
      <c r="AC1517" s="46">
        <f t="shared" si="55"/>
        <v>45126</v>
      </c>
      <c r="AD1517" s="47" t="str">
        <f>IFERROR(AVERAGEIFS(OSA!$AK:$AK,OSA!$C:$C,$AA1517,OSA!$D:$D,$AB1517)," ")</f>
        <v xml:space="preserve"> </v>
      </c>
      <c r="AE1517" s="42" t="str">
        <f t="shared" si="54"/>
        <v xml:space="preserve"> </v>
      </c>
    </row>
    <row r="1518" spans="27:31" x14ac:dyDescent="0.35">
      <c r="AA1518" t="s">
        <v>1648</v>
      </c>
      <c r="AB1518" t="s">
        <v>193</v>
      </c>
      <c r="AC1518" s="46">
        <f t="shared" si="55"/>
        <v>45126</v>
      </c>
      <c r="AD1518" s="47" t="str">
        <f>IFERROR(AVERAGEIFS(OSA!$AK:$AK,OSA!$C:$C,$AA1518,OSA!$D:$D,$AB1518)," ")</f>
        <v xml:space="preserve"> </v>
      </c>
      <c r="AE1518" s="42" t="str">
        <f t="shared" si="54"/>
        <v xml:space="preserve"> </v>
      </c>
    </row>
    <row r="1519" spans="27:31" x14ac:dyDescent="0.35">
      <c r="AA1519" t="s">
        <v>1648</v>
      </c>
      <c r="AB1519" t="s">
        <v>248</v>
      </c>
      <c r="AC1519" s="46">
        <f t="shared" si="55"/>
        <v>45126</v>
      </c>
      <c r="AD1519" s="47" t="str">
        <f>IFERROR(AVERAGEIFS(OSA!$AK:$AK,OSA!$C:$C,$AA1519,OSA!$D:$D,$AB1519)," ")</f>
        <v xml:space="preserve"> </v>
      </c>
      <c r="AE1519" s="42" t="str">
        <f t="shared" si="54"/>
        <v xml:space="preserve"> </v>
      </c>
    </row>
    <row r="1520" spans="27:31" x14ac:dyDescent="0.35">
      <c r="AA1520" t="s">
        <v>1648</v>
      </c>
      <c r="AB1520" t="s">
        <v>294</v>
      </c>
      <c r="AC1520" s="46">
        <f t="shared" si="55"/>
        <v>45126</v>
      </c>
      <c r="AD1520" s="47" t="str">
        <f>IFERROR(AVERAGEIFS(OSA!$AK:$AK,OSA!$C:$C,$AA1520,OSA!$D:$D,$AB1520)," ")</f>
        <v xml:space="preserve"> </v>
      </c>
      <c r="AE1520" s="42" t="str">
        <f t="shared" si="54"/>
        <v xml:space="preserve"> </v>
      </c>
    </row>
    <row r="1521" spans="27:31" x14ac:dyDescent="0.35">
      <c r="AA1521" t="s">
        <v>1648</v>
      </c>
      <c r="AB1521" t="s">
        <v>405</v>
      </c>
      <c r="AC1521" s="46">
        <f t="shared" si="55"/>
        <v>45126</v>
      </c>
      <c r="AD1521" s="47" t="str">
        <f>IFERROR(AVERAGEIFS(OSA!$AK:$AK,OSA!$C:$C,$AA1521,OSA!$D:$D,$AB1521)," ")</f>
        <v xml:space="preserve"> </v>
      </c>
      <c r="AE1521" s="42" t="str">
        <f t="shared" si="54"/>
        <v xml:space="preserve"> </v>
      </c>
    </row>
    <row r="1522" spans="27:31" x14ac:dyDescent="0.35">
      <c r="AA1522" t="s">
        <v>1648</v>
      </c>
      <c r="AB1522" t="s">
        <v>455</v>
      </c>
      <c r="AC1522" s="46">
        <f t="shared" si="55"/>
        <v>45126</v>
      </c>
      <c r="AD1522" s="47" t="str">
        <f>IFERROR(AVERAGEIFS(OSA!$AK:$AK,OSA!$C:$C,$AA1522,OSA!$D:$D,$AB1522)," ")</f>
        <v xml:space="preserve"> </v>
      </c>
      <c r="AE1522" s="42" t="str">
        <f t="shared" si="54"/>
        <v xml:space="preserve"> </v>
      </c>
    </row>
    <row r="1523" spans="27:31" x14ac:dyDescent="0.35">
      <c r="AA1523" t="s">
        <v>1648</v>
      </c>
      <c r="AB1523" t="s">
        <v>549</v>
      </c>
      <c r="AC1523" s="46">
        <f t="shared" si="55"/>
        <v>45126</v>
      </c>
      <c r="AD1523" s="47" t="str">
        <f>IFERROR(AVERAGEIFS(OSA!$AK:$AK,OSA!$C:$C,$AA1523,OSA!$D:$D,$AB1523)," ")</f>
        <v xml:space="preserve"> </v>
      </c>
      <c r="AE1523" s="42" t="str">
        <f t="shared" si="54"/>
        <v xml:space="preserve"> </v>
      </c>
    </row>
    <row r="1524" spans="27:31" x14ac:dyDescent="0.35">
      <c r="AA1524" t="s">
        <v>1648</v>
      </c>
      <c r="AB1524" t="s">
        <v>650</v>
      </c>
      <c r="AC1524" s="46">
        <f t="shared" si="55"/>
        <v>45126</v>
      </c>
      <c r="AD1524" s="47" t="str">
        <f>IFERROR(AVERAGEIFS(OSA!$AK:$AK,OSA!$C:$C,$AA1524,OSA!$D:$D,$AB1524)," ")</f>
        <v xml:space="preserve"> </v>
      </c>
      <c r="AE1524" s="42" t="str">
        <f t="shared" si="54"/>
        <v xml:space="preserve"> </v>
      </c>
    </row>
    <row r="1525" spans="27:31" x14ac:dyDescent="0.35">
      <c r="AA1525" t="s">
        <v>1648</v>
      </c>
      <c r="AB1525" t="s">
        <v>694</v>
      </c>
      <c r="AC1525" s="46">
        <f t="shared" si="55"/>
        <v>45126</v>
      </c>
      <c r="AD1525" s="47" t="str">
        <f>IFERROR(AVERAGEIFS(OSA!$AK:$AK,OSA!$C:$C,$AA1525,OSA!$D:$D,$AB1525)," ")</f>
        <v xml:space="preserve"> </v>
      </c>
      <c r="AE1525" s="42" t="str">
        <f t="shared" si="54"/>
        <v xml:space="preserve"> </v>
      </c>
    </row>
    <row r="1526" spans="27:31" x14ac:dyDescent="0.35">
      <c r="AA1526" t="s">
        <v>1648</v>
      </c>
      <c r="AB1526" t="s">
        <v>710</v>
      </c>
      <c r="AC1526" s="46">
        <f t="shared" si="55"/>
        <v>45126</v>
      </c>
      <c r="AD1526" s="47" t="str">
        <f>IFERROR(AVERAGEIFS(OSA!$AK:$AK,OSA!$C:$C,$AA1526,OSA!$D:$D,$AB1526)," ")</f>
        <v xml:space="preserve"> </v>
      </c>
      <c r="AE1526" s="42" t="str">
        <f t="shared" si="54"/>
        <v xml:space="preserve"> </v>
      </c>
    </row>
    <row r="1527" spans="27:31" x14ac:dyDescent="0.35">
      <c r="AA1527" t="s">
        <v>2305</v>
      </c>
      <c r="AB1527" t="s">
        <v>19</v>
      </c>
      <c r="AC1527" s="46">
        <f t="shared" si="55"/>
        <v>45126</v>
      </c>
      <c r="AD1527" s="47" t="str">
        <f>IFERROR(AVERAGEIFS(OSA!$AK:$AK,OSA!$C:$C,$AA1527,OSA!$D:$D,$AB1527)," ")</f>
        <v xml:space="preserve"> </v>
      </c>
      <c r="AE1527" s="42" t="str">
        <f t="shared" si="54"/>
        <v xml:space="preserve"> </v>
      </c>
    </row>
    <row r="1528" spans="27:31" x14ac:dyDescent="0.35">
      <c r="AA1528" t="s">
        <v>2305</v>
      </c>
      <c r="AB1528" t="s">
        <v>65</v>
      </c>
      <c r="AC1528" s="46">
        <f t="shared" si="55"/>
        <v>45126</v>
      </c>
      <c r="AD1528" s="47" t="str">
        <f>IFERROR(AVERAGEIFS(OSA!$AK:$AK,OSA!$C:$C,$AA1528,OSA!$D:$D,$AB1528)," ")</f>
        <v xml:space="preserve"> </v>
      </c>
      <c r="AE1528" s="42" t="str">
        <f t="shared" si="54"/>
        <v xml:space="preserve"> </v>
      </c>
    </row>
    <row r="1529" spans="27:31" x14ac:dyDescent="0.35">
      <c r="AA1529" t="s">
        <v>2305</v>
      </c>
      <c r="AB1529" t="s">
        <v>119</v>
      </c>
      <c r="AC1529" s="46">
        <f t="shared" si="55"/>
        <v>45126</v>
      </c>
      <c r="AD1529" s="47" t="str">
        <f>IFERROR(AVERAGEIFS(OSA!$AK:$AK,OSA!$C:$C,$AA1529,OSA!$D:$D,$AB1529)," ")</f>
        <v xml:space="preserve"> </v>
      </c>
      <c r="AE1529" s="42" t="str">
        <f t="shared" si="54"/>
        <v xml:space="preserve"> </v>
      </c>
    </row>
    <row r="1530" spans="27:31" x14ac:dyDescent="0.35">
      <c r="AA1530" t="s">
        <v>2305</v>
      </c>
      <c r="AB1530" t="s">
        <v>193</v>
      </c>
      <c r="AC1530" s="46">
        <f t="shared" si="55"/>
        <v>45126</v>
      </c>
      <c r="AD1530" s="47" t="str">
        <f>IFERROR(AVERAGEIFS(OSA!$AK:$AK,OSA!$C:$C,$AA1530,OSA!$D:$D,$AB1530)," ")</f>
        <v xml:space="preserve"> </v>
      </c>
      <c r="AE1530" s="42" t="str">
        <f t="shared" si="54"/>
        <v xml:space="preserve"> </v>
      </c>
    </row>
    <row r="1531" spans="27:31" x14ac:dyDescent="0.35">
      <c r="AA1531" t="s">
        <v>2305</v>
      </c>
      <c r="AB1531" t="s">
        <v>248</v>
      </c>
      <c r="AC1531" s="46">
        <f t="shared" si="55"/>
        <v>45126</v>
      </c>
      <c r="AD1531" s="47" t="str">
        <f>IFERROR(AVERAGEIFS(OSA!$AK:$AK,OSA!$C:$C,$AA1531,OSA!$D:$D,$AB1531)," ")</f>
        <v xml:space="preserve"> </v>
      </c>
      <c r="AE1531" s="42" t="str">
        <f t="shared" si="54"/>
        <v xml:space="preserve"> </v>
      </c>
    </row>
    <row r="1532" spans="27:31" x14ac:dyDescent="0.35">
      <c r="AA1532" t="s">
        <v>2305</v>
      </c>
      <c r="AB1532" t="s">
        <v>294</v>
      </c>
      <c r="AC1532" s="46">
        <f t="shared" si="55"/>
        <v>45126</v>
      </c>
      <c r="AD1532" s="47" t="str">
        <f>IFERROR(AVERAGEIFS(OSA!$AK:$AK,OSA!$C:$C,$AA1532,OSA!$D:$D,$AB1532)," ")</f>
        <v xml:space="preserve"> </v>
      </c>
      <c r="AE1532" s="42" t="str">
        <f t="shared" si="54"/>
        <v xml:space="preserve"> </v>
      </c>
    </row>
    <row r="1533" spans="27:31" x14ac:dyDescent="0.35">
      <c r="AA1533" t="s">
        <v>2305</v>
      </c>
      <c r="AB1533" t="s">
        <v>405</v>
      </c>
      <c r="AC1533" s="46">
        <f t="shared" si="55"/>
        <v>45126</v>
      </c>
      <c r="AD1533" s="47" t="str">
        <f>IFERROR(AVERAGEIFS(OSA!$AK:$AK,OSA!$C:$C,$AA1533,OSA!$D:$D,$AB1533)," ")</f>
        <v xml:space="preserve"> </v>
      </c>
      <c r="AE1533" s="42" t="str">
        <f t="shared" si="54"/>
        <v xml:space="preserve"> </v>
      </c>
    </row>
    <row r="1534" spans="27:31" x14ac:dyDescent="0.35">
      <c r="AA1534" t="s">
        <v>2305</v>
      </c>
      <c r="AB1534" t="s">
        <v>455</v>
      </c>
      <c r="AC1534" s="46">
        <f t="shared" si="55"/>
        <v>45126</v>
      </c>
      <c r="AD1534" s="47" t="str">
        <f>IFERROR(AVERAGEIFS(OSA!$AK:$AK,OSA!$C:$C,$AA1534,OSA!$D:$D,$AB1534)," ")</f>
        <v xml:space="preserve"> </v>
      </c>
      <c r="AE1534" s="42" t="str">
        <f t="shared" si="54"/>
        <v xml:space="preserve"> </v>
      </c>
    </row>
    <row r="1535" spans="27:31" x14ac:dyDescent="0.35">
      <c r="AA1535" t="s">
        <v>2305</v>
      </c>
      <c r="AB1535" t="s">
        <v>549</v>
      </c>
      <c r="AC1535" s="46">
        <f t="shared" si="55"/>
        <v>45126</v>
      </c>
      <c r="AD1535" s="47" t="str">
        <f>IFERROR(AVERAGEIFS(OSA!$AK:$AK,OSA!$C:$C,$AA1535,OSA!$D:$D,$AB1535)," ")</f>
        <v xml:space="preserve"> </v>
      </c>
      <c r="AE1535" s="42" t="str">
        <f t="shared" si="54"/>
        <v xml:space="preserve"> </v>
      </c>
    </row>
    <row r="1536" spans="27:31" x14ac:dyDescent="0.35">
      <c r="AA1536" t="s">
        <v>2305</v>
      </c>
      <c r="AB1536" t="s">
        <v>650</v>
      </c>
      <c r="AC1536" s="46">
        <f t="shared" si="55"/>
        <v>45126</v>
      </c>
      <c r="AD1536" s="47" t="str">
        <f>IFERROR(AVERAGEIFS(OSA!$AK:$AK,OSA!$C:$C,$AA1536,OSA!$D:$D,$AB1536)," ")</f>
        <v xml:space="preserve"> </v>
      </c>
      <c r="AE1536" s="42" t="str">
        <f t="shared" si="54"/>
        <v xml:space="preserve"> </v>
      </c>
    </row>
    <row r="1537" spans="27:31" x14ac:dyDescent="0.35">
      <c r="AA1537" t="s">
        <v>2305</v>
      </c>
      <c r="AB1537" t="s">
        <v>694</v>
      </c>
      <c r="AC1537" s="46">
        <f t="shared" si="55"/>
        <v>45126</v>
      </c>
      <c r="AD1537" s="47" t="str">
        <f>IFERROR(AVERAGEIFS(OSA!$AK:$AK,OSA!$C:$C,$AA1537,OSA!$D:$D,$AB1537)," ")</f>
        <v xml:space="preserve"> </v>
      </c>
      <c r="AE1537" s="42" t="str">
        <f t="shared" si="54"/>
        <v xml:space="preserve"> </v>
      </c>
    </row>
    <row r="1538" spans="27:31" x14ac:dyDescent="0.35">
      <c r="AA1538" t="s">
        <v>2305</v>
      </c>
      <c r="AB1538" t="s">
        <v>710</v>
      </c>
      <c r="AC1538" s="46">
        <f t="shared" si="55"/>
        <v>45126</v>
      </c>
      <c r="AD1538" s="47" t="str">
        <f>IFERROR(AVERAGEIFS(OSA!$AK:$AK,OSA!$C:$C,$AA1538,OSA!$D:$D,$AB1538)," ")</f>
        <v xml:space="preserve"> </v>
      </c>
      <c r="AE1538" s="42" t="str">
        <f t="shared" si="54"/>
        <v xml:space="preserve"> </v>
      </c>
    </row>
    <row r="1539" spans="27:31" x14ac:dyDescent="0.35">
      <c r="AA1539" t="s">
        <v>2657</v>
      </c>
      <c r="AB1539" t="s">
        <v>19</v>
      </c>
      <c r="AC1539" s="46">
        <f t="shared" si="55"/>
        <v>45126</v>
      </c>
      <c r="AD1539" s="47" t="str">
        <f ca="1">IFERROR(AVERAGEIFS(OSA!$AK:$AK,OSA!$C:$C,$AA1539,OSA!$D:$D,$AB1539)," ")</f>
        <v xml:space="preserve"> </v>
      </c>
      <c r="AE1539" s="42" t="str">
        <f t="shared" ca="1" si="54"/>
        <v xml:space="preserve"> </v>
      </c>
    </row>
    <row r="1540" spans="27:31" x14ac:dyDescent="0.35">
      <c r="AA1540" t="s">
        <v>2657</v>
      </c>
      <c r="AB1540" t="s">
        <v>65</v>
      </c>
      <c r="AC1540" s="46">
        <f t="shared" si="55"/>
        <v>45126</v>
      </c>
      <c r="AD1540" s="47" t="str">
        <f ca="1">IFERROR(AVERAGEIFS(OSA!$AK:$AK,OSA!$C:$C,$AA1540,OSA!$D:$D,$AB1540)," ")</f>
        <v xml:space="preserve"> </v>
      </c>
      <c r="AE1540" s="42" t="str">
        <f t="shared" ref="AE1540:AE1603" ca="1" si="56">IFERROR(1-(AD1540)," ")</f>
        <v xml:space="preserve"> </v>
      </c>
    </row>
    <row r="1541" spans="27:31" x14ac:dyDescent="0.35">
      <c r="AA1541" t="s">
        <v>2657</v>
      </c>
      <c r="AB1541" t="s">
        <v>119</v>
      </c>
      <c r="AC1541" s="46">
        <f t="shared" si="55"/>
        <v>45126</v>
      </c>
      <c r="AD1541" s="47" t="str">
        <f ca="1">IFERROR(AVERAGEIFS(OSA!$AK:$AK,OSA!$C:$C,$AA1541,OSA!$D:$D,$AB1541)," ")</f>
        <v xml:space="preserve"> </v>
      </c>
      <c r="AE1541" s="42" t="str">
        <f t="shared" ca="1" si="56"/>
        <v xml:space="preserve"> </v>
      </c>
    </row>
    <row r="1542" spans="27:31" x14ac:dyDescent="0.35">
      <c r="AA1542" t="s">
        <v>2657</v>
      </c>
      <c r="AB1542" t="s">
        <v>193</v>
      </c>
      <c r="AC1542" s="46">
        <f t="shared" si="55"/>
        <v>45126</v>
      </c>
      <c r="AD1542" s="47" t="str">
        <f ca="1">IFERROR(AVERAGEIFS(OSA!$AK:$AK,OSA!$C:$C,$AA1542,OSA!$D:$D,$AB1542)," ")</f>
        <v xml:space="preserve"> </v>
      </c>
      <c r="AE1542" s="42" t="str">
        <f t="shared" ca="1" si="56"/>
        <v xml:space="preserve"> </v>
      </c>
    </row>
    <row r="1543" spans="27:31" x14ac:dyDescent="0.35">
      <c r="AA1543" t="s">
        <v>2657</v>
      </c>
      <c r="AB1543" t="s">
        <v>248</v>
      </c>
      <c r="AC1543" s="46">
        <f t="shared" si="55"/>
        <v>45126</v>
      </c>
      <c r="AD1543" s="47" t="str">
        <f ca="1">IFERROR(AVERAGEIFS(OSA!$AK:$AK,OSA!$C:$C,$AA1543,OSA!$D:$D,$AB1543)," ")</f>
        <v xml:space="preserve"> </v>
      </c>
      <c r="AE1543" s="42" t="str">
        <f t="shared" ca="1" si="56"/>
        <v xml:space="preserve"> </v>
      </c>
    </row>
    <row r="1544" spans="27:31" x14ac:dyDescent="0.35">
      <c r="AA1544" t="s">
        <v>2657</v>
      </c>
      <c r="AB1544" t="s">
        <v>294</v>
      </c>
      <c r="AC1544" s="46">
        <f t="shared" si="55"/>
        <v>45126</v>
      </c>
      <c r="AD1544" s="47" t="str">
        <f ca="1">IFERROR(AVERAGEIFS(OSA!$AK:$AK,OSA!$C:$C,$AA1544,OSA!$D:$D,$AB1544)," ")</f>
        <v xml:space="preserve"> </v>
      </c>
      <c r="AE1544" s="42" t="str">
        <f t="shared" ca="1" si="56"/>
        <v xml:space="preserve"> </v>
      </c>
    </row>
    <row r="1545" spans="27:31" x14ac:dyDescent="0.35">
      <c r="AA1545" t="s">
        <v>2657</v>
      </c>
      <c r="AB1545" t="s">
        <v>405</v>
      </c>
      <c r="AC1545" s="46">
        <f t="shared" si="55"/>
        <v>45126</v>
      </c>
      <c r="AD1545" s="47" t="str">
        <f ca="1">IFERROR(AVERAGEIFS(OSA!$AK:$AK,OSA!$C:$C,$AA1545,OSA!$D:$D,$AB1545)," ")</f>
        <v xml:space="preserve"> </v>
      </c>
      <c r="AE1545" s="42" t="str">
        <f t="shared" ca="1" si="56"/>
        <v xml:space="preserve"> </v>
      </c>
    </row>
    <row r="1546" spans="27:31" x14ac:dyDescent="0.35">
      <c r="AA1546" t="s">
        <v>2657</v>
      </c>
      <c r="AB1546" t="s">
        <v>455</v>
      </c>
      <c r="AC1546" s="46">
        <f t="shared" si="55"/>
        <v>45126</v>
      </c>
      <c r="AD1546" s="47" t="str">
        <f ca="1">IFERROR(AVERAGEIFS(OSA!$AK:$AK,OSA!$C:$C,$AA1546,OSA!$D:$D,$AB1546)," ")</f>
        <v xml:space="preserve"> </v>
      </c>
      <c r="AE1546" s="42" t="str">
        <f t="shared" ca="1" si="56"/>
        <v xml:space="preserve"> </v>
      </c>
    </row>
    <row r="1547" spans="27:31" x14ac:dyDescent="0.35">
      <c r="AA1547" t="s">
        <v>2657</v>
      </c>
      <c r="AB1547" t="s">
        <v>549</v>
      </c>
      <c r="AC1547" s="46">
        <f t="shared" si="55"/>
        <v>45126</v>
      </c>
      <c r="AD1547" s="47" t="str">
        <f ca="1">IFERROR(AVERAGEIFS(OSA!$AK:$AK,OSA!$C:$C,$AA1547,OSA!$D:$D,$AB1547)," ")</f>
        <v xml:space="preserve"> </v>
      </c>
      <c r="AE1547" s="42" t="str">
        <f t="shared" ca="1" si="56"/>
        <v xml:space="preserve"> </v>
      </c>
    </row>
    <row r="1548" spans="27:31" x14ac:dyDescent="0.35">
      <c r="AA1548" t="s">
        <v>2657</v>
      </c>
      <c r="AB1548" t="s">
        <v>650</v>
      </c>
      <c r="AC1548" s="46">
        <f t="shared" si="55"/>
        <v>45126</v>
      </c>
      <c r="AD1548" s="47" t="str">
        <f ca="1">IFERROR(AVERAGEIFS(OSA!$AK:$AK,OSA!$C:$C,$AA1548,OSA!$D:$D,$AB1548)," ")</f>
        <v xml:space="preserve"> </v>
      </c>
      <c r="AE1548" s="42" t="str">
        <f t="shared" ca="1" si="56"/>
        <v xml:space="preserve"> </v>
      </c>
    </row>
    <row r="1549" spans="27:31" x14ac:dyDescent="0.35">
      <c r="AA1549" t="s">
        <v>2657</v>
      </c>
      <c r="AB1549" t="s">
        <v>694</v>
      </c>
      <c r="AC1549" s="46">
        <f t="shared" si="55"/>
        <v>45126</v>
      </c>
      <c r="AD1549" s="47" t="str">
        <f ca="1">IFERROR(AVERAGEIFS(OSA!$AK:$AK,OSA!$C:$C,$AA1549,OSA!$D:$D,$AB1549)," ")</f>
        <v xml:space="preserve"> </v>
      </c>
      <c r="AE1549" s="42" t="str">
        <f t="shared" ca="1" si="56"/>
        <v xml:space="preserve"> </v>
      </c>
    </row>
    <row r="1550" spans="27:31" x14ac:dyDescent="0.35">
      <c r="AA1550" t="s">
        <v>2657</v>
      </c>
      <c r="AB1550" t="s">
        <v>710</v>
      </c>
      <c r="AC1550" s="46">
        <f t="shared" si="55"/>
        <v>45126</v>
      </c>
      <c r="AD1550" s="47" t="str">
        <f ca="1">IFERROR(AVERAGEIFS(OSA!$AK:$AK,OSA!$C:$C,$AA1550,OSA!$D:$D,$AB1550)," ")</f>
        <v xml:space="preserve"> </v>
      </c>
      <c r="AE1550" s="42" t="str">
        <f t="shared" ca="1" si="56"/>
        <v xml:space="preserve"> </v>
      </c>
    </row>
    <row r="1551" spans="27:31" x14ac:dyDescent="0.35">
      <c r="AA1551" t="s">
        <v>3042</v>
      </c>
      <c r="AB1551" t="s">
        <v>19</v>
      </c>
      <c r="AC1551" s="46">
        <f t="shared" si="55"/>
        <v>45126</v>
      </c>
      <c r="AD1551" s="47" t="str">
        <f>IFERROR(AVERAGEIFS(OSA!$AK:$AK,OSA!$C:$C,$AA1551,OSA!$D:$D,$AB1551)," ")</f>
        <v xml:space="preserve"> </v>
      </c>
      <c r="AE1551" s="42" t="str">
        <f t="shared" si="56"/>
        <v xml:space="preserve"> </v>
      </c>
    </row>
    <row r="1552" spans="27:31" x14ac:dyDescent="0.35">
      <c r="AA1552" t="s">
        <v>3042</v>
      </c>
      <c r="AB1552" t="s">
        <v>65</v>
      </c>
      <c r="AC1552" s="46">
        <f t="shared" si="55"/>
        <v>45126</v>
      </c>
      <c r="AD1552" s="47" t="str">
        <f>IFERROR(AVERAGEIFS(OSA!$AK:$AK,OSA!$C:$C,$AA1552,OSA!$D:$D,$AB1552)," ")</f>
        <v xml:space="preserve"> </v>
      </c>
      <c r="AE1552" s="42" t="str">
        <f t="shared" si="56"/>
        <v xml:space="preserve"> </v>
      </c>
    </row>
    <row r="1553" spans="27:31" x14ac:dyDescent="0.35">
      <c r="AA1553" t="s">
        <v>3042</v>
      </c>
      <c r="AB1553" t="s">
        <v>119</v>
      </c>
      <c r="AC1553" s="46">
        <f t="shared" si="55"/>
        <v>45126</v>
      </c>
      <c r="AD1553" s="47" t="str">
        <f>IFERROR(AVERAGEIFS(OSA!$AK:$AK,OSA!$C:$C,$AA1553,OSA!$D:$D,$AB1553)," ")</f>
        <v xml:space="preserve"> </v>
      </c>
      <c r="AE1553" s="42" t="str">
        <f t="shared" si="56"/>
        <v xml:space="preserve"> </v>
      </c>
    </row>
    <row r="1554" spans="27:31" x14ac:dyDescent="0.35">
      <c r="AA1554" t="s">
        <v>3042</v>
      </c>
      <c r="AB1554" t="s">
        <v>193</v>
      </c>
      <c r="AC1554" s="46">
        <f t="shared" si="55"/>
        <v>45126</v>
      </c>
      <c r="AD1554" s="47" t="str">
        <f>IFERROR(AVERAGEIFS(OSA!$AK:$AK,OSA!$C:$C,$AA1554,OSA!$D:$D,$AB1554)," ")</f>
        <v xml:space="preserve"> </v>
      </c>
      <c r="AE1554" s="42" t="str">
        <f t="shared" si="56"/>
        <v xml:space="preserve"> </v>
      </c>
    </row>
    <row r="1555" spans="27:31" x14ac:dyDescent="0.35">
      <c r="AA1555" t="s">
        <v>3042</v>
      </c>
      <c r="AB1555" t="s">
        <v>248</v>
      </c>
      <c r="AC1555" s="46">
        <f t="shared" si="55"/>
        <v>45126</v>
      </c>
      <c r="AD1555" s="47" t="str">
        <f>IFERROR(AVERAGEIFS(OSA!$AK:$AK,OSA!$C:$C,$AA1555,OSA!$D:$D,$AB1555)," ")</f>
        <v xml:space="preserve"> </v>
      </c>
      <c r="AE1555" s="42" t="str">
        <f t="shared" si="56"/>
        <v xml:space="preserve"> </v>
      </c>
    </row>
    <row r="1556" spans="27:31" x14ac:dyDescent="0.35">
      <c r="AA1556" t="s">
        <v>3042</v>
      </c>
      <c r="AB1556" t="s">
        <v>294</v>
      </c>
      <c r="AC1556" s="46">
        <f t="shared" si="55"/>
        <v>45126</v>
      </c>
      <c r="AD1556" s="47" t="str">
        <f>IFERROR(AVERAGEIFS(OSA!$AK:$AK,OSA!$C:$C,$AA1556,OSA!$D:$D,$AB1556)," ")</f>
        <v xml:space="preserve"> </v>
      </c>
      <c r="AE1556" s="42" t="str">
        <f t="shared" si="56"/>
        <v xml:space="preserve"> </v>
      </c>
    </row>
    <row r="1557" spans="27:31" x14ac:dyDescent="0.35">
      <c r="AA1557" t="s">
        <v>3042</v>
      </c>
      <c r="AB1557" t="s">
        <v>405</v>
      </c>
      <c r="AC1557" s="46">
        <f t="shared" si="55"/>
        <v>45126</v>
      </c>
      <c r="AD1557" s="47" t="str">
        <f>IFERROR(AVERAGEIFS(OSA!$AK:$AK,OSA!$C:$C,$AA1557,OSA!$D:$D,$AB1557)," ")</f>
        <v xml:space="preserve"> </v>
      </c>
      <c r="AE1557" s="42" t="str">
        <f t="shared" si="56"/>
        <v xml:space="preserve"> </v>
      </c>
    </row>
    <row r="1558" spans="27:31" x14ac:dyDescent="0.35">
      <c r="AA1558" t="s">
        <v>3042</v>
      </c>
      <c r="AB1558" t="s">
        <v>455</v>
      </c>
      <c r="AC1558" s="46">
        <f t="shared" si="55"/>
        <v>45126</v>
      </c>
      <c r="AD1558" s="47" t="str">
        <f>IFERROR(AVERAGEIFS(OSA!$AK:$AK,OSA!$C:$C,$AA1558,OSA!$D:$D,$AB1558)," ")</f>
        <v xml:space="preserve"> </v>
      </c>
      <c r="AE1558" s="42" t="str">
        <f t="shared" si="56"/>
        <v xml:space="preserve"> </v>
      </c>
    </row>
    <row r="1559" spans="27:31" x14ac:dyDescent="0.35">
      <c r="AA1559" t="s">
        <v>3042</v>
      </c>
      <c r="AB1559" t="s">
        <v>549</v>
      </c>
      <c r="AC1559" s="46">
        <f t="shared" si="55"/>
        <v>45126</v>
      </c>
      <c r="AD1559" s="47" t="str">
        <f>IFERROR(AVERAGEIFS(OSA!$AK:$AK,OSA!$C:$C,$AA1559,OSA!$D:$D,$AB1559)," ")</f>
        <v xml:space="preserve"> </v>
      </c>
      <c r="AE1559" s="42" t="str">
        <f t="shared" si="56"/>
        <v xml:space="preserve"> </v>
      </c>
    </row>
    <row r="1560" spans="27:31" x14ac:dyDescent="0.35">
      <c r="AA1560" t="s">
        <v>3042</v>
      </c>
      <c r="AB1560" t="s">
        <v>650</v>
      </c>
      <c r="AC1560" s="46">
        <f t="shared" ref="AC1560:AC1623" si="57">AC1476+1</f>
        <v>45126</v>
      </c>
      <c r="AD1560" s="47" t="str">
        <f>IFERROR(AVERAGEIFS(OSA!$AK:$AK,OSA!$C:$C,$AA1560,OSA!$D:$D,$AB1560)," ")</f>
        <v xml:space="preserve"> </v>
      </c>
      <c r="AE1560" s="42" t="str">
        <f t="shared" si="56"/>
        <v xml:space="preserve"> </v>
      </c>
    </row>
    <row r="1561" spans="27:31" x14ac:dyDescent="0.35">
      <c r="AA1561" t="s">
        <v>3042</v>
      </c>
      <c r="AB1561" t="s">
        <v>694</v>
      </c>
      <c r="AC1561" s="46">
        <f t="shared" si="57"/>
        <v>45126</v>
      </c>
      <c r="AD1561" s="47" t="str">
        <f>IFERROR(AVERAGEIFS(OSA!$AK:$AK,OSA!$C:$C,$AA1561,OSA!$D:$D,$AB1561)," ")</f>
        <v xml:space="preserve"> </v>
      </c>
      <c r="AE1561" s="42" t="str">
        <f t="shared" si="56"/>
        <v xml:space="preserve"> </v>
      </c>
    </row>
    <row r="1562" spans="27:31" x14ac:dyDescent="0.35">
      <c r="AA1562" t="s">
        <v>3042</v>
      </c>
      <c r="AB1562" t="s">
        <v>710</v>
      </c>
      <c r="AC1562" s="46">
        <f t="shared" si="57"/>
        <v>45126</v>
      </c>
      <c r="AD1562" s="47" t="str">
        <f>IFERROR(AVERAGEIFS(OSA!$AK:$AK,OSA!$C:$C,$AA1562,OSA!$D:$D,$AB1562)," ")</f>
        <v xml:space="preserve"> </v>
      </c>
      <c r="AE1562" s="42" t="str">
        <f t="shared" si="56"/>
        <v xml:space="preserve"> </v>
      </c>
    </row>
    <row r="1563" spans="27:31" x14ac:dyDescent="0.35">
      <c r="AA1563" t="s">
        <v>2329</v>
      </c>
      <c r="AB1563" t="s">
        <v>19</v>
      </c>
      <c r="AC1563" s="46">
        <f t="shared" si="57"/>
        <v>45126</v>
      </c>
      <c r="AD1563" s="47" t="str">
        <f>IFERROR(AVERAGEIFS(OSA!$AK:$AK,OSA!$C:$C,$AA1563,OSA!$D:$D,$AB1563)," ")</f>
        <v xml:space="preserve"> </v>
      </c>
      <c r="AE1563" s="42" t="str">
        <f t="shared" si="56"/>
        <v xml:space="preserve"> </v>
      </c>
    </row>
    <row r="1564" spans="27:31" x14ac:dyDescent="0.35">
      <c r="AA1564" t="s">
        <v>2329</v>
      </c>
      <c r="AB1564" t="s">
        <v>65</v>
      </c>
      <c r="AC1564" s="46">
        <f t="shared" si="57"/>
        <v>45126</v>
      </c>
      <c r="AD1564" s="47" t="str">
        <f>IFERROR(AVERAGEIFS(OSA!$AK:$AK,OSA!$C:$C,$AA1564,OSA!$D:$D,$AB1564)," ")</f>
        <v xml:space="preserve"> </v>
      </c>
      <c r="AE1564" s="42" t="str">
        <f t="shared" si="56"/>
        <v xml:space="preserve"> </v>
      </c>
    </row>
    <row r="1565" spans="27:31" x14ac:dyDescent="0.35">
      <c r="AA1565" t="s">
        <v>2329</v>
      </c>
      <c r="AB1565" t="s">
        <v>119</v>
      </c>
      <c r="AC1565" s="46">
        <f t="shared" si="57"/>
        <v>45126</v>
      </c>
      <c r="AD1565" s="47" t="str">
        <f>IFERROR(AVERAGEIFS(OSA!$AK:$AK,OSA!$C:$C,$AA1565,OSA!$D:$D,$AB1565)," ")</f>
        <v xml:space="preserve"> </v>
      </c>
      <c r="AE1565" s="42" t="str">
        <f t="shared" si="56"/>
        <v xml:space="preserve"> </v>
      </c>
    </row>
    <row r="1566" spans="27:31" x14ac:dyDescent="0.35">
      <c r="AA1566" t="s">
        <v>2329</v>
      </c>
      <c r="AB1566" t="s">
        <v>193</v>
      </c>
      <c r="AC1566" s="46">
        <f t="shared" si="57"/>
        <v>45126</v>
      </c>
      <c r="AD1566" s="47" t="str">
        <f>IFERROR(AVERAGEIFS(OSA!$AK:$AK,OSA!$C:$C,$AA1566,OSA!$D:$D,$AB1566)," ")</f>
        <v xml:space="preserve"> </v>
      </c>
      <c r="AE1566" s="42" t="str">
        <f t="shared" si="56"/>
        <v xml:space="preserve"> </v>
      </c>
    </row>
    <row r="1567" spans="27:31" x14ac:dyDescent="0.35">
      <c r="AA1567" t="s">
        <v>2329</v>
      </c>
      <c r="AB1567" t="s">
        <v>248</v>
      </c>
      <c r="AC1567" s="46">
        <f t="shared" si="57"/>
        <v>45126</v>
      </c>
      <c r="AD1567" s="47" t="str">
        <f>IFERROR(AVERAGEIFS(OSA!$AK:$AK,OSA!$C:$C,$AA1567,OSA!$D:$D,$AB1567)," ")</f>
        <v xml:space="preserve"> </v>
      </c>
      <c r="AE1567" s="42" t="str">
        <f t="shared" si="56"/>
        <v xml:space="preserve"> </v>
      </c>
    </row>
    <row r="1568" spans="27:31" x14ac:dyDescent="0.35">
      <c r="AA1568" t="s">
        <v>2329</v>
      </c>
      <c r="AB1568" t="s">
        <v>294</v>
      </c>
      <c r="AC1568" s="46">
        <f t="shared" si="57"/>
        <v>45126</v>
      </c>
      <c r="AD1568" s="47" t="str">
        <f>IFERROR(AVERAGEIFS(OSA!$AK:$AK,OSA!$C:$C,$AA1568,OSA!$D:$D,$AB1568)," ")</f>
        <v xml:space="preserve"> </v>
      </c>
      <c r="AE1568" s="42" t="str">
        <f t="shared" si="56"/>
        <v xml:space="preserve"> </v>
      </c>
    </row>
    <row r="1569" spans="27:31" x14ac:dyDescent="0.35">
      <c r="AA1569" t="s">
        <v>2329</v>
      </c>
      <c r="AB1569" t="s">
        <v>405</v>
      </c>
      <c r="AC1569" s="46">
        <f t="shared" si="57"/>
        <v>45126</v>
      </c>
      <c r="AD1569" s="47" t="str">
        <f>IFERROR(AVERAGEIFS(OSA!$AK:$AK,OSA!$C:$C,$AA1569,OSA!$D:$D,$AB1569)," ")</f>
        <v xml:space="preserve"> </v>
      </c>
      <c r="AE1569" s="42" t="str">
        <f t="shared" si="56"/>
        <v xml:space="preserve"> </v>
      </c>
    </row>
    <row r="1570" spans="27:31" x14ac:dyDescent="0.35">
      <c r="AA1570" t="s">
        <v>2329</v>
      </c>
      <c r="AB1570" t="s">
        <v>455</v>
      </c>
      <c r="AC1570" s="46">
        <f t="shared" si="57"/>
        <v>45126</v>
      </c>
      <c r="AD1570" s="47" t="str">
        <f>IFERROR(AVERAGEIFS(OSA!$AK:$AK,OSA!$C:$C,$AA1570,OSA!$D:$D,$AB1570)," ")</f>
        <v xml:space="preserve"> </v>
      </c>
      <c r="AE1570" s="42" t="str">
        <f t="shared" si="56"/>
        <v xml:space="preserve"> </v>
      </c>
    </row>
    <row r="1571" spans="27:31" x14ac:dyDescent="0.35">
      <c r="AA1571" t="s">
        <v>2329</v>
      </c>
      <c r="AB1571" t="s">
        <v>549</v>
      </c>
      <c r="AC1571" s="46">
        <f t="shared" si="57"/>
        <v>45126</v>
      </c>
      <c r="AD1571" s="47" t="str">
        <f>IFERROR(AVERAGEIFS(OSA!$AK:$AK,OSA!$C:$C,$AA1571,OSA!$D:$D,$AB1571)," ")</f>
        <v xml:space="preserve"> </v>
      </c>
      <c r="AE1571" s="42" t="str">
        <f t="shared" si="56"/>
        <v xml:space="preserve"> </v>
      </c>
    </row>
    <row r="1572" spans="27:31" x14ac:dyDescent="0.35">
      <c r="AA1572" t="s">
        <v>2329</v>
      </c>
      <c r="AB1572" t="s">
        <v>650</v>
      </c>
      <c r="AC1572" s="46">
        <f t="shared" si="57"/>
        <v>45126</v>
      </c>
      <c r="AD1572" s="47" t="str">
        <f>IFERROR(AVERAGEIFS(OSA!$AK:$AK,OSA!$C:$C,$AA1572,OSA!$D:$D,$AB1572)," ")</f>
        <v xml:space="preserve"> </v>
      </c>
      <c r="AE1572" s="42" t="str">
        <f t="shared" si="56"/>
        <v xml:space="preserve"> </v>
      </c>
    </row>
    <row r="1573" spans="27:31" x14ac:dyDescent="0.35">
      <c r="AA1573" t="s">
        <v>2329</v>
      </c>
      <c r="AB1573" t="s">
        <v>694</v>
      </c>
      <c r="AC1573" s="46">
        <f t="shared" si="57"/>
        <v>45126</v>
      </c>
      <c r="AD1573" s="47" t="str">
        <f>IFERROR(AVERAGEIFS(OSA!$AK:$AK,OSA!$C:$C,$AA1573,OSA!$D:$D,$AB1573)," ")</f>
        <v xml:space="preserve"> </v>
      </c>
      <c r="AE1573" s="42" t="str">
        <f t="shared" si="56"/>
        <v xml:space="preserve"> </v>
      </c>
    </row>
    <row r="1574" spans="27:31" x14ac:dyDescent="0.35">
      <c r="AA1574" t="s">
        <v>2329</v>
      </c>
      <c r="AB1574" t="s">
        <v>710</v>
      </c>
      <c r="AC1574" s="46">
        <f t="shared" si="57"/>
        <v>45126</v>
      </c>
      <c r="AD1574" s="47" t="str">
        <f>IFERROR(AVERAGEIFS(OSA!$AK:$AK,OSA!$C:$C,$AA1574,OSA!$D:$D,$AB1574)," ")</f>
        <v xml:space="preserve"> </v>
      </c>
      <c r="AE1574" s="42" t="str">
        <f t="shared" si="56"/>
        <v xml:space="preserve"> </v>
      </c>
    </row>
    <row r="1575" spans="27:31" x14ac:dyDescent="0.35">
      <c r="AA1575" t="s">
        <v>806</v>
      </c>
      <c r="AB1575" t="s">
        <v>19</v>
      </c>
      <c r="AC1575" s="46">
        <f t="shared" si="57"/>
        <v>45126</v>
      </c>
      <c r="AD1575" s="47" t="str">
        <f>IFERROR(AVERAGEIFS(OSA!$AK:$AK,OSA!$C:$C,$AA1575,OSA!$D:$D,$AB1575)," ")</f>
        <v xml:space="preserve"> </v>
      </c>
      <c r="AE1575" s="42" t="str">
        <f t="shared" si="56"/>
        <v xml:space="preserve"> </v>
      </c>
    </row>
    <row r="1576" spans="27:31" x14ac:dyDescent="0.35">
      <c r="AA1576" t="s">
        <v>806</v>
      </c>
      <c r="AB1576" t="s">
        <v>65</v>
      </c>
      <c r="AC1576" s="46">
        <f t="shared" si="57"/>
        <v>45126</v>
      </c>
      <c r="AD1576" s="47" t="str">
        <f>IFERROR(AVERAGEIFS(OSA!$AK:$AK,OSA!$C:$C,$AA1576,OSA!$D:$D,$AB1576)," ")</f>
        <v xml:space="preserve"> </v>
      </c>
      <c r="AE1576" s="42" t="str">
        <f t="shared" si="56"/>
        <v xml:space="preserve"> </v>
      </c>
    </row>
    <row r="1577" spans="27:31" x14ac:dyDescent="0.35">
      <c r="AA1577" t="s">
        <v>806</v>
      </c>
      <c r="AB1577" t="s">
        <v>119</v>
      </c>
      <c r="AC1577" s="46">
        <f t="shared" si="57"/>
        <v>45126</v>
      </c>
      <c r="AD1577" s="47" t="str">
        <f>IFERROR(AVERAGEIFS(OSA!$AK:$AK,OSA!$C:$C,$AA1577,OSA!$D:$D,$AB1577)," ")</f>
        <v xml:space="preserve"> </v>
      </c>
      <c r="AE1577" s="42" t="str">
        <f t="shared" si="56"/>
        <v xml:space="preserve"> </v>
      </c>
    </row>
    <row r="1578" spans="27:31" x14ac:dyDescent="0.35">
      <c r="AA1578" t="s">
        <v>806</v>
      </c>
      <c r="AB1578" t="s">
        <v>193</v>
      </c>
      <c r="AC1578" s="46">
        <f t="shared" si="57"/>
        <v>45126</v>
      </c>
      <c r="AD1578" s="47" t="str">
        <f>IFERROR(AVERAGEIFS(OSA!$AK:$AK,OSA!$C:$C,$AA1578,OSA!$D:$D,$AB1578)," ")</f>
        <v xml:space="preserve"> </v>
      </c>
      <c r="AE1578" s="42" t="str">
        <f t="shared" si="56"/>
        <v xml:space="preserve"> </v>
      </c>
    </row>
    <row r="1579" spans="27:31" x14ac:dyDescent="0.35">
      <c r="AA1579" t="s">
        <v>806</v>
      </c>
      <c r="AB1579" t="s">
        <v>248</v>
      </c>
      <c r="AC1579" s="46">
        <f t="shared" si="57"/>
        <v>45126</v>
      </c>
      <c r="AD1579" s="47" t="str">
        <f>IFERROR(AVERAGEIFS(OSA!$AK:$AK,OSA!$C:$C,$AA1579,OSA!$D:$D,$AB1579)," ")</f>
        <v xml:space="preserve"> </v>
      </c>
      <c r="AE1579" s="42" t="str">
        <f t="shared" si="56"/>
        <v xml:space="preserve"> </v>
      </c>
    </row>
    <row r="1580" spans="27:31" x14ac:dyDescent="0.35">
      <c r="AA1580" t="s">
        <v>806</v>
      </c>
      <c r="AB1580" t="s">
        <v>294</v>
      </c>
      <c r="AC1580" s="46">
        <f t="shared" si="57"/>
        <v>45126</v>
      </c>
      <c r="AD1580" s="47" t="str">
        <f>IFERROR(AVERAGEIFS(OSA!$AK:$AK,OSA!$C:$C,$AA1580,OSA!$D:$D,$AB1580)," ")</f>
        <v xml:space="preserve"> </v>
      </c>
      <c r="AE1580" s="42" t="str">
        <f t="shared" si="56"/>
        <v xml:space="preserve"> </v>
      </c>
    </row>
    <row r="1581" spans="27:31" x14ac:dyDescent="0.35">
      <c r="AA1581" t="s">
        <v>806</v>
      </c>
      <c r="AB1581" t="s">
        <v>405</v>
      </c>
      <c r="AC1581" s="46">
        <f t="shared" si="57"/>
        <v>45126</v>
      </c>
      <c r="AD1581" s="47" t="str">
        <f>IFERROR(AVERAGEIFS(OSA!$AK:$AK,OSA!$C:$C,$AA1581,OSA!$D:$D,$AB1581)," ")</f>
        <v xml:space="preserve"> </v>
      </c>
      <c r="AE1581" s="42" t="str">
        <f t="shared" si="56"/>
        <v xml:space="preserve"> </v>
      </c>
    </row>
    <row r="1582" spans="27:31" x14ac:dyDescent="0.35">
      <c r="AA1582" t="s">
        <v>806</v>
      </c>
      <c r="AB1582" t="s">
        <v>455</v>
      </c>
      <c r="AC1582" s="46">
        <f t="shared" si="57"/>
        <v>45126</v>
      </c>
      <c r="AD1582" s="47" t="str">
        <f>IFERROR(AVERAGEIFS(OSA!$AK:$AK,OSA!$C:$C,$AA1582,OSA!$D:$D,$AB1582)," ")</f>
        <v xml:space="preserve"> </v>
      </c>
      <c r="AE1582" s="42" t="str">
        <f t="shared" si="56"/>
        <v xml:space="preserve"> </v>
      </c>
    </row>
    <row r="1583" spans="27:31" x14ac:dyDescent="0.35">
      <c r="AA1583" t="s">
        <v>806</v>
      </c>
      <c r="AB1583" t="s">
        <v>549</v>
      </c>
      <c r="AC1583" s="46">
        <f t="shared" si="57"/>
        <v>45126</v>
      </c>
      <c r="AD1583" s="47" t="str">
        <f>IFERROR(AVERAGEIFS(OSA!$AK:$AK,OSA!$C:$C,$AA1583,OSA!$D:$D,$AB1583)," ")</f>
        <v xml:space="preserve"> </v>
      </c>
      <c r="AE1583" s="42" t="str">
        <f t="shared" si="56"/>
        <v xml:space="preserve"> </v>
      </c>
    </row>
    <row r="1584" spans="27:31" x14ac:dyDescent="0.35">
      <c r="AA1584" t="s">
        <v>806</v>
      </c>
      <c r="AB1584" t="s">
        <v>650</v>
      </c>
      <c r="AC1584" s="46">
        <f t="shared" si="57"/>
        <v>45126</v>
      </c>
      <c r="AD1584" s="47" t="str">
        <f>IFERROR(AVERAGEIFS(OSA!$AK:$AK,OSA!$C:$C,$AA1584,OSA!$D:$D,$AB1584)," ")</f>
        <v xml:space="preserve"> </v>
      </c>
      <c r="AE1584" s="42" t="str">
        <f t="shared" si="56"/>
        <v xml:space="preserve"> </v>
      </c>
    </row>
    <row r="1585" spans="27:31" x14ac:dyDescent="0.35">
      <c r="AA1585" t="s">
        <v>806</v>
      </c>
      <c r="AB1585" t="s">
        <v>694</v>
      </c>
      <c r="AC1585" s="46">
        <f t="shared" si="57"/>
        <v>45126</v>
      </c>
      <c r="AD1585" s="47" t="str">
        <f>IFERROR(AVERAGEIFS(OSA!$AK:$AK,OSA!$C:$C,$AA1585,OSA!$D:$D,$AB1585)," ")</f>
        <v xml:space="preserve"> </v>
      </c>
      <c r="AE1585" s="42" t="str">
        <f t="shared" si="56"/>
        <v xml:space="preserve"> </v>
      </c>
    </row>
    <row r="1586" spans="27:31" x14ac:dyDescent="0.35">
      <c r="AA1586" t="s">
        <v>806</v>
      </c>
      <c r="AB1586" t="s">
        <v>710</v>
      </c>
      <c r="AC1586" s="46">
        <f t="shared" si="57"/>
        <v>45126</v>
      </c>
      <c r="AD1586" s="47" t="str">
        <f>IFERROR(AVERAGEIFS(OSA!$AK:$AK,OSA!$C:$C,$AA1586,OSA!$D:$D,$AB1586)," ")</f>
        <v xml:space="preserve"> </v>
      </c>
      <c r="AE1586" s="42" t="str">
        <f t="shared" si="56"/>
        <v xml:space="preserve"> </v>
      </c>
    </row>
    <row r="1587" spans="27:31" x14ac:dyDescent="0.35">
      <c r="AA1587" t="s">
        <v>2517</v>
      </c>
      <c r="AB1587" t="s">
        <v>19</v>
      </c>
      <c r="AC1587" s="46">
        <f t="shared" si="57"/>
        <v>45126</v>
      </c>
      <c r="AD1587" s="47" t="str">
        <f>IFERROR(AVERAGEIFS(OSA!$AK:$AK,OSA!$C:$C,$AA1587,OSA!$D:$D,$AB1587)," ")</f>
        <v xml:space="preserve"> </v>
      </c>
      <c r="AE1587" s="42" t="str">
        <f t="shared" si="56"/>
        <v xml:space="preserve"> </v>
      </c>
    </row>
    <row r="1588" spans="27:31" x14ac:dyDescent="0.35">
      <c r="AA1588" t="s">
        <v>2517</v>
      </c>
      <c r="AB1588" t="s">
        <v>65</v>
      </c>
      <c r="AC1588" s="46">
        <f t="shared" si="57"/>
        <v>45126</v>
      </c>
      <c r="AD1588" s="47" t="str">
        <f>IFERROR(AVERAGEIFS(OSA!$AK:$AK,OSA!$C:$C,$AA1588,OSA!$D:$D,$AB1588)," ")</f>
        <v xml:space="preserve"> </v>
      </c>
      <c r="AE1588" s="42" t="str">
        <f t="shared" si="56"/>
        <v xml:space="preserve"> </v>
      </c>
    </row>
    <row r="1589" spans="27:31" x14ac:dyDescent="0.35">
      <c r="AA1589" t="s">
        <v>2517</v>
      </c>
      <c r="AB1589" t="s">
        <v>119</v>
      </c>
      <c r="AC1589" s="46">
        <f t="shared" si="57"/>
        <v>45126</v>
      </c>
      <c r="AD1589" s="47" t="str">
        <f>IFERROR(AVERAGEIFS(OSA!$AK:$AK,OSA!$C:$C,$AA1589,OSA!$D:$D,$AB1589)," ")</f>
        <v xml:space="preserve"> </v>
      </c>
      <c r="AE1589" s="42" t="str">
        <f t="shared" si="56"/>
        <v xml:space="preserve"> </v>
      </c>
    </row>
    <row r="1590" spans="27:31" x14ac:dyDescent="0.35">
      <c r="AA1590" t="s">
        <v>2517</v>
      </c>
      <c r="AB1590" t="s">
        <v>193</v>
      </c>
      <c r="AC1590" s="46">
        <f t="shared" si="57"/>
        <v>45126</v>
      </c>
      <c r="AD1590" s="47" t="str">
        <f>IFERROR(AVERAGEIFS(OSA!$AK:$AK,OSA!$C:$C,$AA1590,OSA!$D:$D,$AB1590)," ")</f>
        <v xml:space="preserve"> </v>
      </c>
      <c r="AE1590" s="42" t="str">
        <f t="shared" si="56"/>
        <v xml:space="preserve"> </v>
      </c>
    </row>
    <row r="1591" spans="27:31" x14ac:dyDescent="0.35">
      <c r="AA1591" t="s">
        <v>2517</v>
      </c>
      <c r="AB1591" t="s">
        <v>248</v>
      </c>
      <c r="AC1591" s="46">
        <f t="shared" si="57"/>
        <v>45126</v>
      </c>
      <c r="AD1591" s="47" t="str">
        <f>IFERROR(AVERAGEIFS(OSA!$AK:$AK,OSA!$C:$C,$AA1591,OSA!$D:$D,$AB1591)," ")</f>
        <v xml:space="preserve"> </v>
      </c>
      <c r="AE1591" s="42" t="str">
        <f t="shared" si="56"/>
        <v xml:space="preserve"> </v>
      </c>
    </row>
    <row r="1592" spans="27:31" x14ac:dyDescent="0.35">
      <c r="AA1592" t="s">
        <v>2517</v>
      </c>
      <c r="AB1592" t="s">
        <v>294</v>
      </c>
      <c r="AC1592" s="46">
        <f t="shared" si="57"/>
        <v>45126</v>
      </c>
      <c r="AD1592" s="47" t="str">
        <f>IFERROR(AVERAGEIFS(OSA!$AK:$AK,OSA!$C:$C,$AA1592,OSA!$D:$D,$AB1592)," ")</f>
        <v xml:space="preserve"> </v>
      </c>
      <c r="AE1592" s="42" t="str">
        <f t="shared" si="56"/>
        <v xml:space="preserve"> </v>
      </c>
    </row>
    <row r="1593" spans="27:31" x14ac:dyDescent="0.35">
      <c r="AA1593" t="s">
        <v>2517</v>
      </c>
      <c r="AB1593" t="s">
        <v>405</v>
      </c>
      <c r="AC1593" s="46">
        <f t="shared" si="57"/>
        <v>45126</v>
      </c>
      <c r="AD1593" s="47" t="str">
        <f>IFERROR(AVERAGEIFS(OSA!$AK:$AK,OSA!$C:$C,$AA1593,OSA!$D:$D,$AB1593)," ")</f>
        <v xml:space="preserve"> </v>
      </c>
      <c r="AE1593" s="42" t="str">
        <f t="shared" si="56"/>
        <v xml:space="preserve"> </v>
      </c>
    </row>
    <row r="1594" spans="27:31" x14ac:dyDescent="0.35">
      <c r="AA1594" t="s">
        <v>2517</v>
      </c>
      <c r="AB1594" t="s">
        <v>455</v>
      </c>
      <c r="AC1594" s="46">
        <f t="shared" si="57"/>
        <v>45126</v>
      </c>
      <c r="AD1594" s="47" t="str">
        <f>IFERROR(AVERAGEIFS(OSA!$AK:$AK,OSA!$C:$C,$AA1594,OSA!$D:$D,$AB1594)," ")</f>
        <v xml:space="preserve"> </v>
      </c>
      <c r="AE1594" s="42" t="str">
        <f t="shared" si="56"/>
        <v xml:space="preserve"> </v>
      </c>
    </row>
    <row r="1595" spans="27:31" x14ac:dyDescent="0.35">
      <c r="AA1595" t="s">
        <v>2517</v>
      </c>
      <c r="AB1595" t="s">
        <v>549</v>
      </c>
      <c r="AC1595" s="46">
        <f t="shared" si="57"/>
        <v>45126</v>
      </c>
      <c r="AD1595" s="47" t="str">
        <f>IFERROR(AVERAGEIFS(OSA!$AK:$AK,OSA!$C:$C,$AA1595,OSA!$D:$D,$AB1595)," ")</f>
        <v xml:space="preserve"> </v>
      </c>
      <c r="AE1595" s="42" t="str">
        <f t="shared" si="56"/>
        <v xml:space="preserve"> </v>
      </c>
    </row>
    <row r="1596" spans="27:31" x14ac:dyDescent="0.35">
      <c r="AA1596" t="s">
        <v>2517</v>
      </c>
      <c r="AB1596" t="s">
        <v>650</v>
      </c>
      <c r="AC1596" s="46">
        <f t="shared" si="57"/>
        <v>45126</v>
      </c>
      <c r="AD1596" s="47" t="str">
        <f>IFERROR(AVERAGEIFS(OSA!$AK:$AK,OSA!$C:$C,$AA1596,OSA!$D:$D,$AB1596)," ")</f>
        <v xml:space="preserve"> </v>
      </c>
      <c r="AE1596" s="42" t="str">
        <f t="shared" si="56"/>
        <v xml:space="preserve"> </v>
      </c>
    </row>
    <row r="1597" spans="27:31" x14ac:dyDescent="0.35">
      <c r="AA1597" t="s">
        <v>2517</v>
      </c>
      <c r="AB1597" t="s">
        <v>694</v>
      </c>
      <c r="AC1597" s="46">
        <f t="shared" si="57"/>
        <v>45126</v>
      </c>
      <c r="AD1597" s="47" t="str">
        <f>IFERROR(AVERAGEIFS(OSA!$AK:$AK,OSA!$C:$C,$AA1597,OSA!$D:$D,$AB1597)," ")</f>
        <v xml:space="preserve"> </v>
      </c>
      <c r="AE1597" s="42" t="str">
        <f t="shared" si="56"/>
        <v xml:space="preserve"> </v>
      </c>
    </row>
    <row r="1598" spans="27:31" x14ac:dyDescent="0.35">
      <c r="AA1598" t="s">
        <v>2517</v>
      </c>
      <c r="AB1598" t="s">
        <v>710</v>
      </c>
      <c r="AC1598" s="46">
        <f t="shared" si="57"/>
        <v>45126</v>
      </c>
      <c r="AD1598" s="47" t="str">
        <f>IFERROR(AVERAGEIFS(OSA!$AK:$AK,OSA!$C:$C,$AA1598,OSA!$D:$D,$AB1598)," ")</f>
        <v xml:space="preserve"> </v>
      </c>
      <c r="AE1598" s="42" t="str">
        <f t="shared" si="56"/>
        <v xml:space="preserve"> </v>
      </c>
    </row>
    <row r="1599" spans="27:31" x14ac:dyDescent="0.35">
      <c r="AA1599" t="s">
        <v>1648</v>
      </c>
      <c r="AB1599" t="s">
        <v>19</v>
      </c>
      <c r="AC1599" s="46">
        <f t="shared" si="57"/>
        <v>45127</v>
      </c>
      <c r="AD1599" s="47" t="str">
        <f>IFERROR(AVERAGEIFS(OSA!$AL:$AL,OSA!$C:$C,$AA1599,OSA!$D:$D,$AB1599)," ")</f>
        <v xml:space="preserve"> </v>
      </c>
      <c r="AE1599" s="42" t="str">
        <f t="shared" si="56"/>
        <v xml:space="preserve"> </v>
      </c>
    </row>
    <row r="1600" spans="27:31" x14ac:dyDescent="0.35">
      <c r="AA1600" t="s">
        <v>1648</v>
      </c>
      <c r="AB1600" t="s">
        <v>65</v>
      </c>
      <c r="AC1600" s="46">
        <f t="shared" si="57"/>
        <v>45127</v>
      </c>
      <c r="AD1600" s="47" t="str">
        <f>IFERROR(AVERAGEIFS(OSA!$AL:$AL,OSA!$C:$C,$AA1600,OSA!$D:$D,$AB1600)," ")</f>
        <v xml:space="preserve"> </v>
      </c>
      <c r="AE1600" s="42" t="str">
        <f t="shared" si="56"/>
        <v xml:space="preserve"> </v>
      </c>
    </row>
    <row r="1601" spans="27:31" x14ac:dyDescent="0.35">
      <c r="AA1601" t="s">
        <v>1648</v>
      </c>
      <c r="AB1601" t="s">
        <v>119</v>
      </c>
      <c r="AC1601" s="46">
        <f t="shared" si="57"/>
        <v>45127</v>
      </c>
      <c r="AD1601" s="47" t="str">
        <f>IFERROR(AVERAGEIFS(OSA!$AL:$AL,OSA!$C:$C,$AA1601,OSA!$D:$D,$AB1601)," ")</f>
        <v xml:space="preserve"> </v>
      </c>
      <c r="AE1601" s="42" t="str">
        <f t="shared" si="56"/>
        <v xml:space="preserve"> </v>
      </c>
    </row>
    <row r="1602" spans="27:31" x14ac:dyDescent="0.35">
      <c r="AA1602" t="s">
        <v>1648</v>
      </c>
      <c r="AB1602" t="s">
        <v>193</v>
      </c>
      <c r="AC1602" s="46">
        <f t="shared" si="57"/>
        <v>45127</v>
      </c>
      <c r="AD1602" s="47" t="str">
        <f>IFERROR(AVERAGEIFS(OSA!$AL:$AL,OSA!$C:$C,$AA1602,OSA!$D:$D,$AB1602)," ")</f>
        <v xml:space="preserve"> </v>
      </c>
      <c r="AE1602" s="42" t="str">
        <f t="shared" si="56"/>
        <v xml:space="preserve"> </v>
      </c>
    </row>
    <row r="1603" spans="27:31" x14ac:dyDescent="0.35">
      <c r="AA1603" t="s">
        <v>1648</v>
      </c>
      <c r="AB1603" t="s">
        <v>248</v>
      </c>
      <c r="AC1603" s="46">
        <f t="shared" si="57"/>
        <v>45127</v>
      </c>
      <c r="AD1603" s="47" t="str">
        <f>IFERROR(AVERAGEIFS(OSA!$AL:$AL,OSA!$C:$C,$AA1603,OSA!$D:$D,$AB1603)," ")</f>
        <v xml:space="preserve"> </v>
      </c>
      <c r="AE1603" s="42" t="str">
        <f t="shared" si="56"/>
        <v xml:space="preserve"> </v>
      </c>
    </row>
    <row r="1604" spans="27:31" x14ac:dyDescent="0.35">
      <c r="AA1604" t="s">
        <v>1648</v>
      </c>
      <c r="AB1604" t="s">
        <v>294</v>
      </c>
      <c r="AC1604" s="46">
        <f t="shared" si="57"/>
        <v>45127</v>
      </c>
      <c r="AD1604" s="47" t="str">
        <f>IFERROR(AVERAGEIFS(OSA!$AL:$AL,OSA!$C:$C,$AA1604,OSA!$D:$D,$AB1604)," ")</f>
        <v xml:space="preserve"> </v>
      </c>
      <c r="AE1604" s="42" t="str">
        <f t="shared" ref="AE1604:AE1667" si="58">IFERROR(1-(AD1604)," ")</f>
        <v xml:space="preserve"> </v>
      </c>
    </row>
    <row r="1605" spans="27:31" x14ac:dyDescent="0.35">
      <c r="AA1605" t="s">
        <v>1648</v>
      </c>
      <c r="AB1605" t="s">
        <v>405</v>
      </c>
      <c r="AC1605" s="46">
        <f t="shared" si="57"/>
        <v>45127</v>
      </c>
      <c r="AD1605" s="47" t="str">
        <f>IFERROR(AVERAGEIFS(OSA!$AL:$AL,OSA!$C:$C,$AA1605,OSA!$D:$D,$AB1605)," ")</f>
        <v xml:space="preserve"> </v>
      </c>
      <c r="AE1605" s="42" t="str">
        <f t="shared" si="58"/>
        <v xml:space="preserve"> </v>
      </c>
    </row>
    <row r="1606" spans="27:31" x14ac:dyDescent="0.35">
      <c r="AA1606" t="s">
        <v>1648</v>
      </c>
      <c r="AB1606" t="s">
        <v>455</v>
      </c>
      <c r="AC1606" s="46">
        <f t="shared" si="57"/>
        <v>45127</v>
      </c>
      <c r="AD1606" s="47" t="str">
        <f>IFERROR(AVERAGEIFS(OSA!$AL:$AL,OSA!$C:$C,$AA1606,OSA!$D:$D,$AB1606)," ")</f>
        <v xml:space="preserve"> </v>
      </c>
      <c r="AE1606" s="42" t="str">
        <f t="shared" si="58"/>
        <v xml:space="preserve"> </v>
      </c>
    </row>
    <row r="1607" spans="27:31" x14ac:dyDescent="0.35">
      <c r="AA1607" t="s">
        <v>1648</v>
      </c>
      <c r="AB1607" t="s">
        <v>549</v>
      </c>
      <c r="AC1607" s="46">
        <f t="shared" si="57"/>
        <v>45127</v>
      </c>
      <c r="AD1607" s="47" t="str">
        <f>IFERROR(AVERAGEIFS(OSA!$AL:$AL,OSA!$C:$C,$AA1607,OSA!$D:$D,$AB1607)," ")</f>
        <v xml:space="preserve"> </v>
      </c>
      <c r="AE1607" s="42" t="str">
        <f t="shared" si="58"/>
        <v xml:space="preserve"> </v>
      </c>
    </row>
    <row r="1608" spans="27:31" x14ac:dyDescent="0.35">
      <c r="AA1608" t="s">
        <v>1648</v>
      </c>
      <c r="AB1608" t="s">
        <v>650</v>
      </c>
      <c r="AC1608" s="46">
        <f t="shared" si="57"/>
        <v>45127</v>
      </c>
      <c r="AD1608" s="47" t="str">
        <f>IFERROR(AVERAGEIFS(OSA!$AL:$AL,OSA!$C:$C,$AA1608,OSA!$D:$D,$AB1608)," ")</f>
        <v xml:space="preserve"> </v>
      </c>
      <c r="AE1608" s="42" t="str">
        <f t="shared" si="58"/>
        <v xml:space="preserve"> </v>
      </c>
    </row>
    <row r="1609" spans="27:31" x14ac:dyDescent="0.35">
      <c r="AA1609" t="s">
        <v>1648</v>
      </c>
      <c r="AB1609" t="s">
        <v>694</v>
      </c>
      <c r="AC1609" s="46">
        <f t="shared" si="57"/>
        <v>45127</v>
      </c>
      <c r="AD1609" s="47" t="str">
        <f>IFERROR(AVERAGEIFS(OSA!$AL:$AL,OSA!$C:$C,$AA1609,OSA!$D:$D,$AB1609)," ")</f>
        <v xml:space="preserve"> </v>
      </c>
      <c r="AE1609" s="42" t="str">
        <f t="shared" si="58"/>
        <v xml:space="preserve"> </v>
      </c>
    </row>
    <row r="1610" spans="27:31" x14ac:dyDescent="0.35">
      <c r="AA1610" t="s">
        <v>1648</v>
      </c>
      <c r="AB1610" t="s">
        <v>710</v>
      </c>
      <c r="AC1610" s="46">
        <f t="shared" si="57"/>
        <v>45127</v>
      </c>
      <c r="AD1610" s="47" t="str">
        <f>IFERROR(AVERAGEIFS(OSA!$AL:$AL,OSA!$C:$C,$AA1610,OSA!$D:$D,$AB1610)," ")</f>
        <v xml:space="preserve"> </v>
      </c>
      <c r="AE1610" s="42" t="str">
        <f t="shared" si="58"/>
        <v xml:space="preserve"> </v>
      </c>
    </row>
    <row r="1611" spans="27:31" x14ac:dyDescent="0.35">
      <c r="AA1611" t="s">
        <v>2305</v>
      </c>
      <c r="AB1611" t="s">
        <v>19</v>
      </c>
      <c r="AC1611" s="46">
        <f t="shared" si="57"/>
        <v>45127</v>
      </c>
      <c r="AD1611" s="47" t="str">
        <f>IFERROR(AVERAGEIFS(OSA!$AL:$AL,OSA!$C:$C,$AA1611,OSA!$D:$D,$AB1611)," ")</f>
        <v xml:space="preserve"> </v>
      </c>
      <c r="AE1611" s="42" t="str">
        <f t="shared" si="58"/>
        <v xml:space="preserve"> </v>
      </c>
    </row>
    <row r="1612" spans="27:31" x14ac:dyDescent="0.35">
      <c r="AA1612" t="s">
        <v>2305</v>
      </c>
      <c r="AB1612" t="s">
        <v>65</v>
      </c>
      <c r="AC1612" s="46">
        <f t="shared" si="57"/>
        <v>45127</v>
      </c>
      <c r="AD1612" s="47" t="str">
        <f>IFERROR(AVERAGEIFS(OSA!$AL:$AL,OSA!$C:$C,$AA1612,OSA!$D:$D,$AB1612)," ")</f>
        <v xml:space="preserve"> </v>
      </c>
      <c r="AE1612" s="42" t="str">
        <f t="shared" si="58"/>
        <v xml:space="preserve"> </v>
      </c>
    </row>
    <row r="1613" spans="27:31" x14ac:dyDescent="0.35">
      <c r="AA1613" t="s">
        <v>2305</v>
      </c>
      <c r="AB1613" t="s">
        <v>119</v>
      </c>
      <c r="AC1613" s="46">
        <f t="shared" si="57"/>
        <v>45127</v>
      </c>
      <c r="AD1613" s="47" t="str">
        <f>IFERROR(AVERAGEIFS(OSA!$AL:$AL,OSA!$C:$C,$AA1613,OSA!$D:$D,$AB1613)," ")</f>
        <v xml:space="preserve"> </v>
      </c>
      <c r="AE1613" s="42" t="str">
        <f t="shared" si="58"/>
        <v xml:space="preserve"> </v>
      </c>
    </row>
    <row r="1614" spans="27:31" x14ac:dyDescent="0.35">
      <c r="AA1614" t="s">
        <v>2305</v>
      </c>
      <c r="AB1614" t="s">
        <v>193</v>
      </c>
      <c r="AC1614" s="46">
        <f t="shared" si="57"/>
        <v>45127</v>
      </c>
      <c r="AD1614" s="47" t="str">
        <f>IFERROR(AVERAGEIFS(OSA!$AL:$AL,OSA!$C:$C,$AA1614,OSA!$D:$D,$AB1614)," ")</f>
        <v xml:space="preserve"> </v>
      </c>
      <c r="AE1614" s="42" t="str">
        <f t="shared" si="58"/>
        <v xml:space="preserve"> </v>
      </c>
    </row>
    <row r="1615" spans="27:31" x14ac:dyDescent="0.35">
      <c r="AA1615" t="s">
        <v>2305</v>
      </c>
      <c r="AB1615" t="s">
        <v>248</v>
      </c>
      <c r="AC1615" s="46">
        <f t="shared" si="57"/>
        <v>45127</v>
      </c>
      <c r="AD1615" s="47" t="str">
        <f>IFERROR(AVERAGEIFS(OSA!$AL:$AL,OSA!$C:$C,$AA1615,OSA!$D:$D,$AB1615)," ")</f>
        <v xml:space="preserve"> </v>
      </c>
      <c r="AE1615" s="42" t="str">
        <f t="shared" si="58"/>
        <v xml:space="preserve"> </v>
      </c>
    </row>
    <row r="1616" spans="27:31" x14ac:dyDescent="0.35">
      <c r="AA1616" t="s">
        <v>2305</v>
      </c>
      <c r="AB1616" t="s">
        <v>294</v>
      </c>
      <c r="AC1616" s="46">
        <f t="shared" si="57"/>
        <v>45127</v>
      </c>
      <c r="AD1616" s="47" t="str">
        <f>IFERROR(AVERAGEIFS(OSA!$AL:$AL,OSA!$C:$C,$AA1616,OSA!$D:$D,$AB1616)," ")</f>
        <v xml:space="preserve"> </v>
      </c>
      <c r="AE1616" s="42" t="str">
        <f t="shared" si="58"/>
        <v xml:space="preserve"> </v>
      </c>
    </row>
    <row r="1617" spans="27:31" x14ac:dyDescent="0.35">
      <c r="AA1617" t="s">
        <v>2305</v>
      </c>
      <c r="AB1617" t="s">
        <v>405</v>
      </c>
      <c r="AC1617" s="46">
        <f t="shared" si="57"/>
        <v>45127</v>
      </c>
      <c r="AD1617" s="47" t="str">
        <f>IFERROR(AVERAGEIFS(OSA!$AL:$AL,OSA!$C:$C,$AA1617,OSA!$D:$D,$AB1617)," ")</f>
        <v xml:space="preserve"> </v>
      </c>
      <c r="AE1617" s="42" t="str">
        <f t="shared" si="58"/>
        <v xml:space="preserve"> </v>
      </c>
    </row>
    <row r="1618" spans="27:31" x14ac:dyDescent="0.35">
      <c r="AA1618" t="s">
        <v>2305</v>
      </c>
      <c r="AB1618" t="s">
        <v>455</v>
      </c>
      <c r="AC1618" s="46">
        <f t="shared" si="57"/>
        <v>45127</v>
      </c>
      <c r="AD1618" s="47" t="str">
        <f>IFERROR(AVERAGEIFS(OSA!$AL:$AL,OSA!$C:$C,$AA1618,OSA!$D:$D,$AB1618)," ")</f>
        <v xml:space="preserve"> </v>
      </c>
      <c r="AE1618" s="42" t="str">
        <f t="shared" si="58"/>
        <v xml:space="preserve"> </v>
      </c>
    </row>
    <row r="1619" spans="27:31" x14ac:dyDescent="0.35">
      <c r="AA1619" t="s">
        <v>2305</v>
      </c>
      <c r="AB1619" t="s">
        <v>549</v>
      </c>
      <c r="AC1619" s="46">
        <f t="shared" si="57"/>
        <v>45127</v>
      </c>
      <c r="AD1619" s="47" t="str">
        <f>IFERROR(AVERAGEIFS(OSA!$AL:$AL,OSA!$C:$C,$AA1619,OSA!$D:$D,$AB1619)," ")</f>
        <v xml:space="preserve"> </v>
      </c>
      <c r="AE1619" s="42" t="str">
        <f t="shared" si="58"/>
        <v xml:space="preserve"> </v>
      </c>
    </row>
    <row r="1620" spans="27:31" x14ac:dyDescent="0.35">
      <c r="AA1620" t="s">
        <v>2305</v>
      </c>
      <c r="AB1620" t="s">
        <v>650</v>
      </c>
      <c r="AC1620" s="46">
        <f t="shared" si="57"/>
        <v>45127</v>
      </c>
      <c r="AD1620" s="47" t="str">
        <f>IFERROR(AVERAGEIFS(OSA!$AL:$AL,OSA!$C:$C,$AA1620,OSA!$D:$D,$AB1620)," ")</f>
        <v xml:space="preserve"> </v>
      </c>
      <c r="AE1620" s="42" t="str">
        <f t="shared" si="58"/>
        <v xml:space="preserve"> </v>
      </c>
    </row>
    <row r="1621" spans="27:31" x14ac:dyDescent="0.35">
      <c r="AA1621" t="s">
        <v>2305</v>
      </c>
      <c r="AB1621" t="s">
        <v>694</v>
      </c>
      <c r="AC1621" s="46">
        <f t="shared" si="57"/>
        <v>45127</v>
      </c>
      <c r="AD1621" s="47" t="str">
        <f>IFERROR(AVERAGEIFS(OSA!$AL:$AL,OSA!$C:$C,$AA1621,OSA!$D:$D,$AB1621)," ")</f>
        <v xml:space="preserve"> </v>
      </c>
      <c r="AE1621" s="42" t="str">
        <f t="shared" si="58"/>
        <v xml:space="preserve"> </v>
      </c>
    </row>
    <row r="1622" spans="27:31" x14ac:dyDescent="0.35">
      <c r="AA1622" t="s">
        <v>2305</v>
      </c>
      <c r="AB1622" t="s">
        <v>710</v>
      </c>
      <c r="AC1622" s="46">
        <f t="shared" si="57"/>
        <v>45127</v>
      </c>
      <c r="AD1622" s="47" t="str">
        <f>IFERROR(AVERAGEIFS(OSA!$AL:$AL,OSA!$C:$C,$AA1622,OSA!$D:$D,$AB1622)," ")</f>
        <v xml:space="preserve"> </v>
      </c>
      <c r="AE1622" s="42" t="str">
        <f t="shared" si="58"/>
        <v xml:space="preserve"> </v>
      </c>
    </row>
    <row r="1623" spans="27:31" x14ac:dyDescent="0.35">
      <c r="AA1623" t="s">
        <v>2657</v>
      </c>
      <c r="AB1623" t="s">
        <v>19</v>
      </c>
      <c r="AC1623" s="46">
        <f t="shared" si="57"/>
        <v>45127</v>
      </c>
      <c r="AD1623" s="47" t="str">
        <f ca="1">IFERROR(AVERAGEIFS(OSA!$AL:$AL,OSA!$C:$C,$AA1623,OSA!$D:$D,$AB1623)," ")</f>
        <v xml:space="preserve"> </v>
      </c>
      <c r="AE1623" s="42" t="str">
        <f t="shared" ca="1" si="58"/>
        <v xml:space="preserve"> </v>
      </c>
    </row>
    <row r="1624" spans="27:31" x14ac:dyDescent="0.35">
      <c r="AA1624" t="s">
        <v>2657</v>
      </c>
      <c r="AB1624" t="s">
        <v>65</v>
      </c>
      <c r="AC1624" s="46">
        <f t="shared" ref="AC1624:AC1687" si="59">AC1540+1</f>
        <v>45127</v>
      </c>
      <c r="AD1624" s="47" t="str">
        <f ca="1">IFERROR(AVERAGEIFS(OSA!$AL:$AL,OSA!$C:$C,$AA1624,OSA!$D:$D,$AB1624)," ")</f>
        <v xml:space="preserve"> </v>
      </c>
      <c r="AE1624" s="42" t="str">
        <f t="shared" ca="1" si="58"/>
        <v xml:space="preserve"> </v>
      </c>
    </row>
    <row r="1625" spans="27:31" x14ac:dyDescent="0.35">
      <c r="AA1625" t="s">
        <v>2657</v>
      </c>
      <c r="AB1625" t="s">
        <v>119</v>
      </c>
      <c r="AC1625" s="46">
        <f t="shared" si="59"/>
        <v>45127</v>
      </c>
      <c r="AD1625" s="47" t="str">
        <f ca="1">IFERROR(AVERAGEIFS(OSA!$AL:$AL,OSA!$C:$C,$AA1625,OSA!$D:$D,$AB1625)," ")</f>
        <v xml:space="preserve"> </v>
      </c>
      <c r="AE1625" s="42" t="str">
        <f t="shared" ca="1" si="58"/>
        <v xml:space="preserve"> </v>
      </c>
    </row>
    <row r="1626" spans="27:31" x14ac:dyDescent="0.35">
      <c r="AA1626" t="s">
        <v>2657</v>
      </c>
      <c r="AB1626" t="s">
        <v>193</v>
      </c>
      <c r="AC1626" s="46">
        <f t="shared" si="59"/>
        <v>45127</v>
      </c>
      <c r="AD1626" s="47" t="str">
        <f ca="1">IFERROR(AVERAGEIFS(OSA!$AL:$AL,OSA!$C:$C,$AA1626,OSA!$D:$D,$AB1626)," ")</f>
        <v xml:space="preserve"> </v>
      </c>
      <c r="AE1626" s="42" t="str">
        <f t="shared" ca="1" si="58"/>
        <v xml:space="preserve"> </v>
      </c>
    </row>
    <row r="1627" spans="27:31" x14ac:dyDescent="0.35">
      <c r="AA1627" t="s">
        <v>2657</v>
      </c>
      <c r="AB1627" t="s">
        <v>248</v>
      </c>
      <c r="AC1627" s="46">
        <f t="shared" si="59"/>
        <v>45127</v>
      </c>
      <c r="AD1627" s="47" t="str">
        <f ca="1">IFERROR(AVERAGEIFS(OSA!$AL:$AL,OSA!$C:$C,$AA1627,OSA!$D:$D,$AB1627)," ")</f>
        <v xml:space="preserve"> </v>
      </c>
      <c r="AE1627" s="42" t="str">
        <f t="shared" ca="1" si="58"/>
        <v xml:space="preserve"> </v>
      </c>
    </row>
    <row r="1628" spans="27:31" x14ac:dyDescent="0.35">
      <c r="AA1628" t="s">
        <v>2657</v>
      </c>
      <c r="AB1628" t="s">
        <v>294</v>
      </c>
      <c r="AC1628" s="46">
        <f t="shared" si="59"/>
        <v>45127</v>
      </c>
      <c r="AD1628" s="47" t="str">
        <f ca="1">IFERROR(AVERAGEIFS(OSA!$AL:$AL,OSA!$C:$C,$AA1628,OSA!$D:$D,$AB1628)," ")</f>
        <v xml:space="preserve"> </v>
      </c>
      <c r="AE1628" s="42" t="str">
        <f t="shared" ca="1" si="58"/>
        <v xml:space="preserve"> </v>
      </c>
    </row>
    <row r="1629" spans="27:31" x14ac:dyDescent="0.35">
      <c r="AA1629" t="s">
        <v>2657</v>
      </c>
      <c r="AB1629" t="s">
        <v>405</v>
      </c>
      <c r="AC1629" s="46">
        <f t="shared" si="59"/>
        <v>45127</v>
      </c>
      <c r="AD1629" s="47" t="str">
        <f ca="1">IFERROR(AVERAGEIFS(OSA!$AL:$AL,OSA!$C:$C,$AA1629,OSA!$D:$D,$AB1629)," ")</f>
        <v xml:space="preserve"> </v>
      </c>
      <c r="AE1629" s="42" t="str">
        <f t="shared" ca="1" si="58"/>
        <v xml:space="preserve"> </v>
      </c>
    </row>
    <row r="1630" spans="27:31" x14ac:dyDescent="0.35">
      <c r="AA1630" t="s">
        <v>2657</v>
      </c>
      <c r="AB1630" t="s">
        <v>455</v>
      </c>
      <c r="AC1630" s="46">
        <f t="shared" si="59"/>
        <v>45127</v>
      </c>
      <c r="AD1630" s="47" t="str">
        <f ca="1">IFERROR(AVERAGEIFS(OSA!$AL:$AL,OSA!$C:$C,$AA1630,OSA!$D:$D,$AB1630)," ")</f>
        <v xml:space="preserve"> </v>
      </c>
      <c r="AE1630" s="42" t="str">
        <f t="shared" ca="1" si="58"/>
        <v xml:space="preserve"> </v>
      </c>
    </row>
    <row r="1631" spans="27:31" x14ac:dyDescent="0.35">
      <c r="AA1631" t="s">
        <v>2657</v>
      </c>
      <c r="AB1631" t="s">
        <v>549</v>
      </c>
      <c r="AC1631" s="46">
        <f t="shared" si="59"/>
        <v>45127</v>
      </c>
      <c r="AD1631" s="47" t="str">
        <f ca="1">IFERROR(AVERAGEIFS(OSA!$AL:$AL,OSA!$C:$C,$AA1631,OSA!$D:$D,$AB1631)," ")</f>
        <v xml:space="preserve"> </v>
      </c>
      <c r="AE1631" s="42" t="str">
        <f t="shared" ca="1" si="58"/>
        <v xml:space="preserve"> </v>
      </c>
    </row>
    <row r="1632" spans="27:31" x14ac:dyDescent="0.35">
      <c r="AA1632" t="s">
        <v>2657</v>
      </c>
      <c r="AB1632" t="s">
        <v>650</v>
      </c>
      <c r="AC1632" s="46">
        <f t="shared" si="59"/>
        <v>45127</v>
      </c>
      <c r="AD1632" s="47" t="str">
        <f ca="1">IFERROR(AVERAGEIFS(OSA!$AL:$AL,OSA!$C:$C,$AA1632,OSA!$D:$D,$AB1632)," ")</f>
        <v xml:space="preserve"> </v>
      </c>
      <c r="AE1632" s="42" t="str">
        <f t="shared" ca="1" si="58"/>
        <v xml:space="preserve"> </v>
      </c>
    </row>
    <row r="1633" spans="27:31" x14ac:dyDescent="0.35">
      <c r="AA1633" t="s">
        <v>2657</v>
      </c>
      <c r="AB1633" t="s">
        <v>694</v>
      </c>
      <c r="AC1633" s="46">
        <f t="shared" si="59"/>
        <v>45127</v>
      </c>
      <c r="AD1633" s="47" t="str">
        <f ca="1">IFERROR(AVERAGEIFS(OSA!$AL:$AL,OSA!$C:$C,$AA1633,OSA!$D:$D,$AB1633)," ")</f>
        <v xml:space="preserve"> </v>
      </c>
      <c r="AE1633" s="42" t="str">
        <f t="shared" ca="1" si="58"/>
        <v xml:space="preserve"> </v>
      </c>
    </row>
    <row r="1634" spans="27:31" x14ac:dyDescent="0.35">
      <c r="AA1634" t="s">
        <v>2657</v>
      </c>
      <c r="AB1634" t="s">
        <v>710</v>
      </c>
      <c r="AC1634" s="46">
        <f t="shared" si="59"/>
        <v>45127</v>
      </c>
      <c r="AD1634" s="47" t="str">
        <f ca="1">IFERROR(AVERAGEIFS(OSA!$AL:$AL,OSA!$C:$C,$AA1634,OSA!$D:$D,$AB1634)," ")</f>
        <v xml:space="preserve"> </v>
      </c>
      <c r="AE1634" s="42" t="str">
        <f t="shared" ca="1" si="58"/>
        <v xml:space="preserve"> </v>
      </c>
    </row>
    <row r="1635" spans="27:31" x14ac:dyDescent="0.35">
      <c r="AA1635" t="s">
        <v>3042</v>
      </c>
      <c r="AB1635" t="s">
        <v>19</v>
      </c>
      <c r="AC1635" s="46">
        <f t="shared" si="59"/>
        <v>45127</v>
      </c>
      <c r="AD1635" s="47" t="str">
        <f>IFERROR(AVERAGEIFS(OSA!$AL:$AL,OSA!$C:$C,$AA1635,OSA!$D:$D,$AB1635)," ")</f>
        <v xml:space="preserve"> </v>
      </c>
      <c r="AE1635" s="42" t="str">
        <f t="shared" si="58"/>
        <v xml:space="preserve"> </v>
      </c>
    </row>
    <row r="1636" spans="27:31" x14ac:dyDescent="0.35">
      <c r="AA1636" t="s">
        <v>3042</v>
      </c>
      <c r="AB1636" t="s">
        <v>65</v>
      </c>
      <c r="AC1636" s="46">
        <f t="shared" si="59"/>
        <v>45127</v>
      </c>
      <c r="AD1636" s="47" t="str">
        <f>IFERROR(AVERAGEIFS(OSA!$AL:$AL,OSA!$C:$C,$AA1636,OSA!$D:$D,$AB1636)," ")</f>
        <v xml:space="preserve"> </v>
      </c>
      <c r="AE1636" s="42" t="str">
        <f t="shared" si="58"/>
        <v xml:space="preserve"> </v>
      </c>
    </row>
    <row r="1637" spans="27:31" x14ac:dyDescent="0.35">
      <c r="AA1637" t="s">
        <v>3042</v>
      </c>
      <c r="AB1637" t="s">
        <v>119</v>
      </c>
      <c r="AC1637" s="46">
        <f t="shared" si="59"/>
        <v>45127</v>
      </c>
      <c r="AD1637" s="47" t="str">
        <f>IFERROR(AVERAGEIFS(OSA!$AL:$AL,OSA!$C:$C,$AA1637,OSA!$D:$D,$AB1637)," ")</f>
        <v xml:space="preserve"> </v>
      </c>
      <c r="AE1637" s="42" t="str">
        <f t="shared" si="58"/>
        <v xml:space="preserve"> </v>
      </c>
    </row>
    <row r="1638" spans="27:31" x14ac:dyDescent="0.35">
      <c r="AA1638" t="s">
        <v>3042</v>
      </c>
      <c r="AB1638" t="s">
        <v>193</v>
      </c>
      <c r="AC1638" s="46">
        <f t="shared" si="59"/>
        <v>45127</v>
      </c>
      <c r="AD1638" s="47" t="str">
        <f>IFERROR(AVERAGEIFS(OSA!$AL:$AL,OSA!$C:$C,$AA1638,OSA!$D:$D,$AB1638)," ")</f>
        <v xml:space="preserve"> </v>
      </c>
      <c r="AE1638" s="42" t="str">
        <f t="shared" si="58"/>
        <v xml:space="preserve"> </v>
      </c>
    </row>
    <row r="1639" spans="27:31" x14ac:dyDescent="0.35">
      <c r="AA1639" t="s">
        <v>3042</v>
      </c>
      <c r="AB1639" t="s">
        <v>248</v>
      </c>
      <c r="AC1639" s="46">
        <f t="shared" si="59"/>
        <v>45127</v>
      </c>
      <c r="AD1639" s="47" t="str">
        <f>IFERROR(AVERAGEIFS(OSA!$AL:$AL,OSA!$C:$C,$AA1639,OSA!$D:$D,$AB1639)," ")</f>
        <v xml:space="preserve"> </v>
      </c>
      <c r="AE1639" s="42" t="str">
        <f t="shared" si="58"/>
        <v xml:space="preserve"> </v>
      </c>
    </row>
    <row r="1640" spans="27:31" x14ac:dyDescent="0.35">
      <c r="AA1640" t="s">
        <v>3042</v>
      </c>
      <c r="AB1640" t="s">
        <v>294</v>
      </c>
      <c r="AC1640" s="46">
        <f t="shared" si="59"/>
        <v>45127</v>
      </c>
      <c r="AD1640" s="47" t="str">
        <f>IFERROR(AVERAGEIFS(OSA!$AL:$AL,OSA!$C:$C,$AA1640,OSA!$D:$D,$AB1640)," ")</f>
        <v xml:space="preserve"> </v>
      </c>
      <c r="AE1640" s="42" t="str">
        <f t="shared" si="58"/>
        <v xml:space="preserve"> </v>
      </c>
    </row>
    <row r="1641" spans="27:31" x14ac:dyDescent="0.35">
      <c r="AA1641" t="s">
        <v>3042</v>
      </c>
      <c r="AB1641" t="s">
        <v>405</v>
      </c>
      <c r="AC1641" s="46">
        <f t="shared" si="59"/>
        <v>45127</v>
      </c>
      <c r="AD1641" s="47" t="str">
        <f>IFERROR(AVERAGEIFS(OSA!$AL:$AL,OSA!$C:$C,$AA1641,OSA!$D:$D,$AB1641)," ")</f>
        <v xml:space="preserve"> </v>
      </c>
      <c r="AE1641" s="42" t="str">
        <f t="shared" si="58"/>
        <v xml:space="preserve"> </v>
      </c>
    </row>
    <row r="1642" spans="27:31" x14ac:dyDescent="0.35">
      <c r="AA1642" t="s">
        <v>3042</v>
      </c>
      <c r="AB1642" t="s">
        <v>455</v>
      </c>
      <c r="AC1642" s="46">
        <f t="shared" si="59"/>
        <v>45127</v>
      </c>
      <c r="AD1642" s="47" t="str">
        <f>IFERROR(AVERAGEIFS(OSA!$AL:$AL,OSA!$C:$C,$AA1642,OSA!$D:$D,$AB1642)," ")</f>
        <v xml:space="preserve"> </v>
      </c>
      <c r="AE1642" s="42" t="str">
        <f t="shared" si="58"/>
        <v xml:space="preserve"> </v>
      </c>
    </row>
    <row r="1643" spans="27:31" x14ac:dyDescent="0.35">
      <c r="AA1643" t="s">
        <v>3042</v>
      </c>
      <c r="AB1643" t="s">
        <v>549</v>
      </c>
      <c r="AC1643" s="46">
        <f t="shared" si="59"/>
        <v>45127</v>
      </c>
      <c r="AD1643" s="47" t="str">
        <f>IFERROR(AVERAGEIFS(OSA!$AL:$AL,OSA!$C:$C,$AA1643,OSA!$D:$D,$AB1643)," ")</f>
        <v xml:space="preserve"> </v>
      </c>
      <c r="AE1643" s="42" t="str">
        <f t="shared" si="58"/>
        <v xml:space="preserve"> </v>
      </c>
    </row>
    <row r="1644" spans="27:31" x14ac:dyDescent="0.35">
      <c r="AA1644" t="s">
        <v>3042</v>
      </c>
      <c r="AB1644" t="s">
        <v>650</v>
      </c>
      <c r="AC1644" s="46">
        <f t="shared" si="59"/>
        <v>45127</v>
      </c>
      <c r="AD1644" s="47" t="str">
        <f>IFERROR(AVERAGEIFS(OSA!$AL:$AL,OSA!$C:$C,$AA1644,OSA!$D:$D,$AB1644)," ")</f>
        <v xml:space="preserve"> </v>
      </c>
      <c r="AE1644" s="42" t="str">
        <f t="shared" si="58"/>
        <v xml:space="preserve"> </v>
      </c>
    </row>
    <row r="1645" spans="27:31" x14ac:dyDescent="0.35">
      <c r="AA1645" t="s">
        <v>3042</v>
      </c>
      <c r="AB1645" t="s">
        <v>694</v>
      </c>
      <c r="AC1645" s="46">
        <f t="shared" si="59"/>
        <v>45127</v>
      </c>
      <c r="AD1645" s="47" t="str">
        <f>IFERROR(AVERAGEIFS(OSA!$AL:$AL,OSA!$C:$C,$AA1645,OSA!$D:$D,$AB1645)," ")</f>
        <v xml:space="preserve"> </v>
      </c>
      <c r="AE1645" s="42" t="str">
        <f t="shared" si="58"/>
        <v xml:space="preserve"> </v>
      </c>
    </row>
    <row r="1646" spans="27:31" x14ac:dyDescent="0.35">
      <c r="AA1646" t="s">
        <v>3042</v>
      </c>
      <c r="AB1646" t="s">
        <v>710</v>
      </c>
      <c r="AC1646" s="46">
        <f t="shared" si="59"/>
        <v>45127</v>
      </c>
      <c r="AD1646" s="47" t="str">
        <f>IFERROR(AVERAGEIFS(OSA!$AL:$AL,OSA!$C:$C,$AA1646,OSA!$D:$D,$AB1646)," ")</f>
        <v xml:space="preserve"> </v>
      </c>
      <c r="AE1646" s="42" t="str">
        <f t="shared" si="58"/>
        <v xml:space="preserve"> </v>
      </c>
    </row>
    <row r="1647" spans="27:31" x14ac:dyDescent="0.35">
      <c r="AA1647" t="s">
        <v>2329</v>
      </c>
      <c r="AB1647" t="s">
        <v>19</v>
      </c>
      <c r="AC1647" s="46">
        <f t="shared" si="59"/>
        <v>45127</v>
      </c>
      <c r="AD1647" s="47" t="str">
        <f>IFERROR(AVERAGEIFS(OSA!$AL:$AL,OSA!$C:$C,$AA1647,OSA!$D:$D,$AB1647)," ")</f>
        <v xml:space="preserve"> </v>
      </c>
      <c r="AE1647" s="42" t="str">
        <f t="shared" si="58"/>
        <v xml:space="preserve"> </v>
      </c>
    </row>
    <row r="1648" spans="27:31" x14ac:dyDescent="0.35">
      <c r="AA1648" t="s">
        <v>2329</v>
      </c>
      <c r="AB1648" t="s">
        <v>65</v>
      </c>
      <c r="AC1648" s="46">
        <f t="shared" si="59"/>
        <v>45127</v>
      </c>
      <c r="AD1648" s="47" t="str">
        <f>IFERROR(AVERAGEIFS(OSA!$AL:$AL,OSA!$C:$C,$AA1648,OSA!$D:$D,$AB1648)," ")</f>
        <v xml:space="preserve"> </v>
      </c>
      <c r="AE1648" s="42" t="str">
        <f t="shared" si="58"/>
        <v xml:space="preserve"> </v>
      </c>
    </row>
    <row r="1649" spans="27:31" x14ac:dyDescent="0.35">
      <c r="AA1649" t="s">
        <v>2329</v>
      </c>
      <c r="AB1649" t="s">
        <v>119</v>
      </c>
      <c r="AC1649" s="46">
        <f t="shared" si="59"/>
        <v>45127</v>
      </c>
      <c r="AD1649" s="47" t="str">
        <f>IFERROR(AVERAGEIFS(OSA!$AL:$AL,OSA!$C:$C,$AA1649,OSA!$D:$D,$AB1649)," ")</f>
        <v xml:space="preserve"> </v>
      </c>
      <c r="AE1649" s="42" t="str">
        <f t="shared" si="58"/>
        <v xml:space="preserve"> </v>
      </c>
    </row>
    <row r="1650" spans="27:31" x14ac:dyDescent="0.35">
      <c r="AA1650" t="s">
        <v>2329</v>
      </c>
      <c r="AB1650" t="s">
        <v>193</v>
      </c>
      <c r="AC1650" s="46">
        <f t="shared" si="59"/>
        <v>45127</v>
      </c>
      <c r="AD1650" s="47" t="str">
        <f>IFERROR(AVERAGEIFS(OSA!$AL:$AL,OSA!$C:$C,$AA1650,OSA!$D:$D,$AB1650)," ")</f>
        <v xml:space="preserve"> </v>
      </c>
      <c r="AE1650" s="42" t="str">
        <f t="shared" si="58"/>
        <v xml:space="preserve"> </v>
      </c>
    </row>
    <row r="1651" spans="27:31" x14ac:dyDescent="0.35">
      <c r="AA1651" t="s">
        <v>2329</v>
      </c>
      <c r="AB1651" t="s">
        <v>248</v>
      </c>
      <c r="AC1651" s="46">
        <f t="shared" si="59"/>
        <v>45127</v>
      </c>
      <c r="AD1651" s="47" t="str">
        <f>IFERROR(AVERAGEIFS(OSA!$AL:$AL,OSA!$C:$C,$AA1651,OSA!$D:$D,$AB1651)," ")</f>
        <v xml:space="preserve"> </v>
      </c>
      <c r="AE1651" s="42" t="str">
        <f t="shared" si="58"/>
        <v xml:space="preserve"> </v>
      </c>
    </row>
    <row r="1652" spans="27:31" x14ac:dyDescent="0.35">
      <c r="AA1652" t="s">
        <v>2329</v>
      </c>
      <c r="AB1652" t="s">
        <v>294</v>
      </c>
      <c r="AC1652" s="46">
        <f t="shared" si="59"/>
        <v>45127</v>
      </c>
      <c r="AD1652" s="47" t="str">
        <f>IFERROR(AVERAGEIFS(OSA!$AL:$AL,OSA!$C:$C,$AA1652,OSA!$D:$D,$AB1652)," ")</f>
        <v xml:space="preserve"> </v>
      </c>
      <c r="AE1652" s="42" t="str">
        <f t="shared" si="58"/>
        <v xml:space="preserve"> </v>
      </c>
    </row>
    <row r="1653" spans="27:31" x14ac:dyDescent="0.35">
      <c r="AA1653" t="s">
        <v>2329</v>
      </c>
      <c r="AB1653" t="s">
        <v>405</v>
      </c>
      <c r="AC1653" s="46">
        <f t="shared" si="59"/>
        <v>45127</v>
      </c>
      <c r="AD1653" s="47" t="str">
        <f>IFERROR(AVERAGEIFS(OSA!$AL:$AL,OSA!$C:$C,$AA1653,OSA!$D:$D,$AB1653)," ")</f>
        <v xml:space="preserve"> </v>
      </c>
      <c r="AE1653" s="42" t="str">
        <f t="shared" si="58"/>
        <v xml:space="preserve"> </v>
      </c>
    </row>
    <row r="1654" spans="27:31" x14ac:dyDescent="0.35">
      <c r="AA1654" t="s">
        <v>2329</v>
      </c>
      <c r="AB1654" t="s">
        <v>455</v>
      </c>
      <c r="AC1654" s="46">
        <f t="shared" si="59"/>
        <v>45127</v>
      </c>
      <c r="AD1654" s="47" t="str">
        <f>IFERROR(AVERAGEIFS(OSA!$AL:$AL,OSA!$C:$C,$AA1654,OSA!$D:$D,$AB1654)," ")</f>
        <v xml:space="preserve"> </v>
      </c>
      <c r="AE1654" s="42" t="str">
        <f t="shared" si="58"/>
        <v xml:space="preserve"> </v>
      </c>
    </row>
    <row r="1655" spans="27:31" x14ac:dyDescent="0.35">
      <c r="AA1655" t="s">
        <v>2329</v>
      </c>
      <c r="AB1655" t="s">
        <v>549</v>
      </c>
      <c r="AC1655" s="46">
        <f t="shared" si="59"/>
        <v>45127</v>
      </c>
      <c r="AD1655" s="47" t="str">
        <f>IFERROR(AVERAGEIFS(OSA!$AL:$AL,OSA!$C:$C,$AA1655,OSA!$D:$D,$AB1655)," ")</f>
        <v xml:space="preserve"> </v>
      </c>
      <c r="AE1655" s="42" t="str">
        <f t="shared" si="58"/>
        <v xml:space="preserve"> </v>
      </c>
    </row>
    <row r="1656" spans="27:31" x14ac:dyDescent="0.35">
      <c r="AA1656" t="s">
        <v>2329</v>
      </c>
      <c r="AB1656" t="s">
        <v>650</v>
      </c>
      <c r="AC1656" s="46">
        <f t="shared" si="59"/>
        <v>45127</v>
      </c>
      <c r="AD1656" s="47" t="str">
        <f>IFERROR(AVERAGEIFS(OSA!$AL:$AL,OSA!$C:$C,$AA1656,OSA!$D:$D,$AB1656)," ")</f>
        <v xml:space="preserve"> </v>
      </c>
      <c r="AE1656" s="42" t="str">
        <f t="shared" si="58"/>
        <v xml:space="preserve"> </v>
      </c>
    </row>
    <row r="1657" spans="27:31" x14ac:dyDescent="0.35">
      <c r="AA1657" t="s">
        <v>2329</v>
      </c>
      <c r="AB1657" t="s">
        <v>694</v>
      </c>
      <c r="AC1657" s="46">
        <f t="shared" si="59"/>
        <v>45127</v>
      </c>
      <c r="AD1657" s="47" t="str">
        <f>IFERROR(AVERAGEIFS(OSA!$AL:$AL,OSA!$C:$C,$AA1657,OSA!$D:$D,$AB1657)," ")</f>
        <v xml:space="preserve"> </v>
      </c>
      <c r="AE1657" s="42" t="str">
        <f t="shared" si="58"/>
        <v xml:space="preserve"> </v>
      </c>
    </row>
    <row r="1658" spans="27:31" x14ac:dyDescent="0.35">
      <c r="AA1658" t="s">
        <v>2329</v>
      </c>
      <c r="AB1658" t="s">
        <v>710</v>
      </c>
      <c r="AC1658" s="46">
        <f t="shared" si="59"/>
        <v>45127</v>
      </c>
      <c r="AD1658" s="47" t="str">
        <f>IFERROR(AVERAGEIFS(OSA!$AL:$AL,OSA!$C:$C,$AA1658,OSA!$D:$D,$AB1658)," ")</f>
        <v xml:space="preserve"> </v>
      </c>
      <c r="AE1658" s="42" t="str">
        <f t="shared" si="58"/>
        <v xml:space="preserve"> </v>
      </c>
    </row>
    <row r="1659" spans="27:31" x14ac:dyDescent="0.35">
      <c r="AA1659" t="s">
        <v>806</v>
      </c>
      <c r="AB1659" t="s">
        <v>19</v>
      </c>
      <c r="AC1659" s="46">
        <f t="shared" si="59"/>
        <v>45127</v>
      </c>
      <c r="AD1659" s="47" t="str">
        <f>IFERROR(AVERAGEIFS(OSA!$AL:$AL,OSA!$C:$C,$AA1659,OSA!$D:$D,$AB1659)," ")</f>
        <v xml:space="preserve"> </v>
      </c>
      <c r="AE1659" s="42" t="str">
        <f t="shared" si="58"/>
        <v xml:space="preserve"> </v>
      </c>
    </row>
    <row r="1660" spans="27:31" x14ac:dyDescent="0.35">
      <c r="AA1660" t="s">
        <v>806</v>
      </c>
      <c r="AB1660" t="s">
        <v>65</v>
      </c>
      <c r="AC1660" s="46">
        <f t="shared" si="59"/>
        <v>45127</v>
      </c>
      <c r="AD1660" s="47" t="str">
        <f>IFERROR(AVERAGEIFS(OSA!$AL:$AL,OSA!$C:$C,$AA1660,OSA!$D:$D,$AB1660)," ")</f>
        <v xml:space="preserve"> </v>
      </c>
      <c r="AE1660" s="42" t="str">
        <f t="shared" si="58"/>
        <v xml:space="preserve"> </v>
      </c>
    </row>
    <row r="1661" spans="27:31" x14ac:dyDescent="0.35">
      <c r="AA1661" t="s">
        <v>806</v>
      </c>
      <c r="AB1661" t="s">
        <v>119</v>
      </c>
      <c r="AC1661" s="46">
        <f t="shared" si="59"/>
        <v>45127</v>
      </c>
      <c r="AD1661" s="47" t="str">
        <f>IFERROR(AVERAGEIFS(OSA!$AL:$AL,OSA!$C:$C,$AA1661,OSA!$D:$D,$AB1661)," ")</f>
        <v xml:space="preserve"> </v>
      </c>
      <c r="AE1661" s="42" t="str">
        <f t="shared" si="58"/>
        <v xml:space="preserve"> </v>
      </c>
    </row>
    <row r="1662" spans="27:31" x14ac:dyDescent="0.35">
      <c r="AA1662" t="s">
        <v>806</v>
      </c>
      <c r="AB1662" t="s">
        <v>193</v>
      </c>
      <c r="AC1662" s="46">
        <f t="shared" si="59"/>
        <v>45127</v>
      </c>
      <c r="AD1662" s="47" t="str">
        <f>IFERROR(AVERAGEIFS(OSA!$AL:$AL,OSA!$C:$C,$AA1662,OSA!$D:$D,$AB1662)," ")</f>
        <v xml:space="preserve"> </v>
      </c>
      <c r="AE1662" s="42" t="str">
        <f t="shared" si="58"/>
        <v xml:space="preserve"> </v>
      </c>
    </row>
    <row r="1663" spans="27:31" x14ac:dyDescent="0.35">
      <c r="AA1663" t="s">
        <v>806</v>
      </c>
      <c r="AB1663" t="s">
        <v>248</v>
      </c>
      <c r="AC1663" s="46">
        <f t="shared" si="59"/>
        <v>45127</v>
      </c>
      <c r="AD1663" s="47" t="str">
        <f>IFERROR(AVERAGEIFS(OSA!$AL:$AL,OSA!$C:$C,$AA1663,OSA!$D:$D,$AB1663)," ")</f>
        <v xml:space="preserve"> </v>
      </c>
      <c r="AE1663" s="42" t="str">
        <f t="shared" si="58"/>
        <v xml:space="preserve"> </v>
      </c>
    </row>
    <row r="1664" spans="27:31" x14ac:dyDescent="0.35">
      <c r="AA1664" t="s">
        <v>806</v>
      </c>
      <c r="AB1664" t="s">
        <v>294</v>
      </c>
      <c r="AC1664" s="46">
        <f t="shared" si="59"/>
        <v>45127</v>
      </c>
      <c r="AD1664" s="47" t="str">
        <f>IFERROR(AVERAGEIFS(OSA!$AL:$AL,OSA!$C:$C,$AA1664,OSA!$D:$D,$AB1664)," ")</f>
        <v xml:space="preserve"> </v>
      </c>
      <c r="AE1664" s="42" t="str">
        <f t="shared" si="58"/>
        <v xml:space="preserve"> </v>
      </c>
    </row>
    <row r="1665" spans="27:31" x14ac:dyDescent="0.35">
      <c r="AA1665" t="s">
        <v>806</v>
      </c>
      <c r="AB1665" t="s">
        <v>405</v>
      </c>
      <c r="AC1665" s="46">
        <f t="shared" si="59"/>
        <v>45127</v>
      </c>
      <c r="AD1665" s="47" t="str">
        <f>IFERROR(AVERAGEIFS(OSA!$AL:$AL,OSA!$C:$C,$AA1665,OSA!$D:$D,$AB1665)," ")</f>
        <v xml:space="preserve"> </v>
      </c>
      <c r="AE1665" s="42" t="str">
        <f t="shared" si="58"/>
        <v xml:space="preserve"> </v>
      </c>
    </row>
    <row r="1666" spans="27:31" x14ac:dyDescent="0.35">
      <c r="AA1666" t="s">
        <v>806</v>
      </c>
      <c r="AB1666" t="s">
        <v>455</v>
      </c>
      <c r="AC1666" s="46">
        <f t="shared" si="59"/>
        <v>45127</v>
      </c>
      <c r="AD1666" s="47" t="str">
        <f>IFERROR(AVERAGEIFS(OSA!$AL:$AL,OSA!$C:$C,$AA1666,OSA!$D:$D,$AB1666)," ")</f>
        <v xml:space="preserve"> </v>
      </c>
      <c r="AE1666" s="42" t="str">
        <f t="shared" si="58"/>
        <v xml:space="preserve"> </v>
      </c>
    </row>
    <row r="1667" spans="27:31" x14ac:dyDescent="0.35">
      <c r="AA1667" t="s">
        <v>806</v>
      </c>
      <c r="AB1667" t="s">
        <v>549</v>
      </c>
      <c r="AC1667" s="46">
        <f t="shared" si="59"/>
        <v>45127</v>
      </c>
      <c r="AD1667" s="47" t="str">
        <f>IFERROR(AVERAGEIFS(OSA!$AL:$AL,OSA!$C:$C,$AA1667,OSA!$D:$D,$AB1667)," ")</f>
        <v xml:space="preserve"> </v>
      </c>
      <c r="AE1667" s="42" t="str">
        <f t="shared" si="58"/>
        <v xml:space="preserve"> </v>
      </c>
    </row>
    <row r="1668" spans="27:31" x14ac:dyDescent="0.35">
      <c r="AA1668" t="s">
        <v>806</v>
      </c>
      <c r="AB1668" t="s">
        <v>650</v>
      </c>
      <c r="AC1668" s="46">
        <f t="shared" si="59"/>
        <v>45127</v>
      </c>
      <c r="AD1668" s="47" t="str">
        <f>IFERROR(AVERAGEIFS(OSA!$AL:$AL,OSA!$C:$C,$AA1668,OSA!$D:$D,$AB1668)," ")</f>
        <v xml:space="preserve"> </v>
      </c>
      <c r="AE1668" s="42" t="str">
        <f t="shared" ref="AE1668:AE1731" si="60">IFERROR(1-(AD1668)," ")</f>
        <v xml:space="preserve"> </v>
      </c>
    </row>
    <row r="1669" spans="27:31" x14ac:dyDescent="0.35">
      <c r="AA1669" t="s">
        <v>806</v>
      </c>
      <c r="AB1669" t="s">
        <v>694</v>
      </c>
      <c r="AC1669" s="46">
        <f t="shared" si="59"/>
        <v>45127</v>
      </c>
      <c r="AD1669" s="47" t="str">
        <f>IFERROR(AVERAGEIFS(OSA!$AL:$AL,OSA!$C:$C,$AA1669,OSA!$D:$D,$AB1669)," ")</f>
        <v xml:space="preserve"> </v>
      </c>
      <c r="AE1669" s="42" t="str">
        <f t="shared" si="60"/>
        <v xml:space="preserve"> </v>
      </c>
    </row>
    <row r="1670" spans="27:31" x14ac:dyDescent="0.35">
      <c r="AA1670" t="s">
        <v>806</v>
      </c>
      <c r="AB1670" t="s">
        <v>710</v>
      </c>
      <c r="AC1670" s="46">
        <f t="shared" si="59"/>
        <v>45127</v>
      </c>
      <c r="AD1670" s="47" t="str">
        <f>IFERROR(AVERAGEIFS(OSA!$AL:$AL,OSA!$C:$C,$AA1670,OSA!$D:$D,$AB1670)," ")</f>
        <v xml:space="preserve"> </v>
      </c>
      <c r="AE1670" s="42" t="str">
        <f t="shared" si="60"/>
        <v xml:space="preserve"> </v>
      </c>
    </row>
    <row r="1671" spans="27:31" x14ac:dyDescent="0.35">
      <c r="AA1671" t="s">
        <v>2517</v>
      </c>
      <c r="AB1671" t="s">
        <v>19</v>
      </c>
      <c r="AC1671" s="46">
        <f t="shared" si="59"/>
        <v>45127</v>
      </c>
      <c r="AD1671" s="47" t="str">
        <f>IFERROR(AVERAGEIFS(OSA!$AL:$AL,OSA!$C:$C,$AA1671,OSA!$D:$D,$AB1671)," ")</f>
        <v xml:space="preserve"> </v>
      </c>
      <c r="AE1671" s="42" t="str">
        <f t="shared" si="60"/>
        <v xml:space="preserve"> </v>
      </c>
    </row>
    <row r="1672" spans="27:31" x14ac:dyDescent="0.35">
      <c r="AA1672" t="s">
        <v>2517</v>
      </c>
      <c r="AB1672" t="s">
        <v>65</v>
      </c>
      <c r="AC1672" s="46">
        <f t="shared" si="59"/>
        <v>45127</v>
      </c>
      <c r="AD1672" s="47" t="str">
        <f>IFERROR(AVERAGEIFS(OSA!$AL:$AL,OSA!$C:$C,$AA1672,OSA!$D:$D,$AB1672)," ")</f>
        <v xml:space="preserve"> </v>
      </c>
      <c r="AE1672" s="42" t="str">
        <f t="shared" si="60"/>
        <v xml:space="preserve"> </v>
      </c>
    </row>
    <row r="1673" spans="27:31" x14ac:dyDescent="0.35">
      <c r="AA1673" t="s">
        <v>2517</v>
      </c>
      <c r="AB1673" t="s">
        <v>119</v>
      </c>
      <c r="AC1673" s="46">
        <f t="shared" si="59"/>
        <v>45127</v>
      </c>
      <c r="AD1673" s="47" t="str">
        <f>IFERROR(AVERAGEIFS(OSA!$AL:$AL,OSA!$C:$C,$AA1673,OSA!$D:$D,$AB1673)," ")</f>
        <v xml:space="preserve"> </v>
      </c>
      <c r="AE1673" s="42" t="str">
        <f t="shared" si="60"/>
        <v xml:space="preserve"> </v>
      </c>
    </row>
    <row r="1674" spans="27:31" x14ac:dyDescent="0.35">
      <c r="AA1674" t="s">
        <v>2517</v>
      </c>
      <c r="AB1674" t="s">
        <v>193</v>
      </c>
      <c r="AC1674" s="46">
        <f t="shared" si="59"/>
        <v>45127</v>
      </c>
      <c r="AD1674" s="47" t="str">
        <f>IFERROR(AVERAGEIFS(OSA!$AL:$AL,OSA!$C:$C,$AA1674,OSA!$D:$D,$AB1674)," ")</f>
        <v xml:space="preserve"> </v>
      </c>
      <c r="AE1674" s="42" t="str">
        <f t="shared" si="60"/>
        <v xml:space="preserve"> </v>
      </c>
    </row>
    <row r="1675" spans="27:31" x14ac:dyDescent="0.35">
      <c r="AA1675" t="s">
        <v>2517</v>
      </c>
      <c r="AB1675" t="s">
        <v>248</v>
      </c>
      <c r="AC1675" s="46">
        <f t="shared" si="59"/>
        <v>45127</v>
      </c>
      <c r="AD1675" s="47" t="str">
        <f>IFERROR(AVERAGEIFS(OSA!$AL:$AL,OSA!$C:$C,$AA1675,OSA!$D:$D,$AB1675)," ")</f>
        <v xml:space="preserve"> </v>
      </c>
      <c r="AE1675" s="42" t="str">
        <f t="shared" si="60"/>
        <v xml:space="preserve"> </v>
      </c>
    </row>
    <row r="1676" spans="27:31" x14ac:dyDescent="0.35">
      <c r="AA1676" t="s">
        <v>2517</v>
      </c>
      <c r="AB1676" t="s">
        <v>294</v>
      </c>
      <c r="AC1676" s="46">
        <f t="shared" si="59"/>
        <v>45127</v>
      </c>
      <c r="AD1676" s="47" t="str">
        <f>IFERROR(AVERAGEIFS(OSA!$AL:$AL,OSA!$C:$C,$AA1676,OSA!$D:$D,$AB1676)," ")</f>
        <v xml:space="preserve"> </v>
      </c>
      <c r="AE1676" s="42" t="str">
        <f t="shared" si="60"/>
        <v xml:space="preserve"> </v>
      </c>
    </row>
    <row r="1677" spans="27:31" x14ac:dyDescent="0.35">
      <c r="AA1677" t="s">
        <v>2517</v>
      </c>
      <c r="AB1677" t="s">
        <v>405</v>
      </c>
      <c r="AC1677" s="46">
        <f t="shared" si="59"/>
        <v>45127</v>
      </c>
      <c r="AD1677" s="47" t="str">
        <f>IFERROR(AVERAGEIFS(OSA!$AL:$AL,OSA!$C:$C,$AA1677,OSA!$D:$D,$AB1677)," ")</f>
        <v xml:space="preserve"> </v>
      </c>
      <c r="AE1677" s="42" t="str">
        <f t="shared" si="60"/>
        <v xml:space="preserve"> </v>
      </c>
    </row>
    <row r="1678" spans="27:31" x14ac:dyDescent="0.35">
      <c r="AA1678" t="s">
        <v>2517</v>
      </c>
      <c r="AB1678" t="s">
        <v>455</v>
      </c>
      <c r="AC1678" s="46">
        <f t="shared" si="59"/>
        <v>45127</v>
      </c>
      <c r="AD1678" s="47" t="str">
        <f>IFERROR(AVERAGEIFS(OSA!$AL:$AL,OSA!$C:$C,$AA1678,OSA!$D:$D,$AB1678)," ")</f>
        <v xml:space="preserve"> </v>
      </c>
      <c r="AE1678" s="42" t="str">
        <f t="shared" si="60"/>
        <v xml:space="preserve"> </v>
      </c>
    </row>
    <row r="1679" spans="27:31" x14ac:dyDescent="0.35">
      <c r="AA1679" t="s">
        <v>2517</v>
      </c>
      <c r="AB1679" t="s">
        <v>549</v>
      </c>
      <c r="AC1679" s="46">
        <f t="shared" si="59"/>
        <v>45127</v>
      </c>
      <c r="AD1679" s="47" t="str">
        <f>IFERROR(AVERAGEIFS(OSA!$AL:$AL,OSA!$C:$C,$AA1679,OSA!$D:$D,$AB1679)," ")</f>
        <v xml:space="preserve"> </v>
      </c>
      <c r="AE1679" s="42" t="str">
        <f t="shared" si="60"/>
        <v xml:space="preserve"> </v>
      </c>
    </row>
    <row r="1680" spans="27:31" x14ac:dyDescent="0.35">
      <c r="AA1680" t="s">
        <v>2517</v>
      </c>
      <c r="AB1680" t="s">
        <v>650</v>
      </c>
      <c r="AC1680" s="46">
        <f t="shared" si="59"/>
        <v>45127</v>
      </c>
      <c r="AD1680" s="47" t="str">
        <f>IFERROR(AVERAGEIFS(OSA!$AL:$AL,OSA!$C:$C,$AA1680,OSA!$D:$D,$AB1680)," ")</f>
        <v xml:space="preserve"> </v>
      </c>
      <c r="AE1680" s="42" t="str">
        <f t="shared" si="60"/>
        <v xml:space="preserve"> </v>
      </c>
    </row>
    <row r="1681" spans="27:31" x14ac:dyDescent="0.35">
      <c r="AA1681" t="s">
        <v>2517</v>
      </c>
      <c r="AB1681" t="s">
        <v>694</v>
      </c>
      <c r="AC1681" s="46">
        <f t="shared" si="59"/>
        <v>45127</v>
      </c>
      <c r="AD1681" s="47" t="str">
        <f>IFERROR(AVERAGEIFS(OSA!$AL:$AL,OSA!$C:$C,$AA1681,OSA!$D:$D,$AB1681)," ")</f>
        <v xml:space="preserve"> </v>
      </c>
      <c r="AE1681" s="42" t="str">
        <f t="shared" si="60"/>
        <v xml:space="preserve"> </v>
      </c>
    </row>
    <row r="1682" spans="27:31" x14ac:dyDescent="0.35">
      <c r="AA1682" t="s">
        <v>2517</v>
      </c>
      <c r="AB1682" t="s">
        <v>710</v>
      </c>
      <c r="AC1682" s="46">
        <f t="shared" si="59"/>
        <v>45127</v>
      </c>
      <c r="AD1682" s="47" t="str">
        <f>IFERROR(AVERAGEIFS(OSA!$AL:$AL,OSA!$C:$C,$AA1682,OSA!$D:$D,$AB1682)," ")</f>
        <v xml:space="preserve"> </v>
      </c>
      <c r="AE1682" s="42" t="str">
        <f t="shared" si="60"/>
        <v xml:space="preserve"> </v>
      </c>
    </row>
    <row r="1683" spans="27:31" x14ac:dyDescent="0.35">
      <c r="AA1683" t="s">
        <v>1648</v>
      </c>
      <c r="AB1683" t="s">
        <v>19</v>
      </c>
      <c r="AC1683" s="46">
        <f t="shared" si="59"/>
        <v>45128</v>
      </c>
      <c r="AD1683" s="47" t="str">
        <f>IFERROR(AVERAGEIFS(OSA!$AM:$AM,OSA!$C:$C,$AA1683,OSA!$D:$D,$AB1683)," ")</f>
        <v xml:space="preserve"> </v>
      </c>
      <c r="AE1683" s="42" t="str">
        <f t="shared" si="60"/>
        <v xml:space="preserve"> </v>
      </c>
    </row>
    <row r="1684" spans="27:31" x14ac:dyDescent="0.35">
      <c r="AA1684" t="s">
        <v>1648</v>
      </c>
      <c r="AB1684" t="s">
        <v>65</v>
      </c>
      <c r="AC1684" s="46">
        <f t="shared" si="59"/>
        <v>45128</v>
      </c>
      <c r="AD1684" s="47" t="str">
        <f>IFERROR(AVERAGEIFS(OSA!$AM:$AM,OSA!$C:$C,$AA1684,OSA!$D:$D,$AB1684)," ")</f>
        <v xml:space="preserve"> </v>
      </c>
      <c r="AE1684" s="42" t="str">
        <f t="shared" si="60"/>
        <v xml:space="preserve"> </v>
      </c>
    </row>
    <row r="1685" spans="27:31" x14ac:dyDescent="0.35">
      <c r="AA1685" t="s">
        <v>1648</v>
      </c>
      <c r="AB1685" t="s">
        <v>119</v>
      </c>
      <c r="AC1685" s="46">
        <f t="shared" si="59"/>
        <v>45128</v>
      </c>
      <c r="AD1685" s="47" t="str">
        <f>IFERROR(AVERAGEIFS(OSA!$AM:$AM,OSA!$C:$C,$AA1685,OSA!$D:$D,$AB1685)," ")</f>
        <v xml:space="preserve"> </v>
      </c>
      <c r="AE1685" s="42" t="str">
        <f t="shared" si="60"/>
        <v xml:space="preserve"> </v>
      </c>
    </row>
    <row r="1686" spans="27:31" x14ac:dyDescent="0.35">
      <c r="AA1686" t="s">
        <v>1648</v>
      </c>
      <c r="AB1686" t="s">
        <v>193</v>
      </c>
      <c r="AC1686" s="46">
        <f t="shared" si="59"/>
        <v>45128</v>
      </c>
      <c r="AD1686" s="47" t="str">
        <f>IFERROR(AVERAGEIFS(OSA!$AM:$AM,OSA!$C:$C,$AA1686,OSA!$D:$D,$AB1686)," ")</f>
        <v xml:space="preserve"> </v>
      </c>
      <c r="AE1686" s="42" t="str">
        <f t="shared" si="60"/>
        <v xml:space="preserve"> </v>
      </c>
    </row>
    <row r="1687" spans="27:31" x14ac:dyDescent="0.35">
      <c r="AA1687" t="s">
        <v>1648</v>
      </c>
      <c r="AB1687" t="s">
        <v>248</v>
      </c>
      <c r="AC1687" s="46">
        <f t="shared" si="59"/>
        <v>45128</v>
      </c>
      <c r="AD1687" s="47" t="str">
        <f>IFERROR(AVERAGEIFS(OSA!$AM:$AM,OSA!$C:$C,$AA1687,OSA!$D:$D,$AB1687)," ")</f>
        <v xml:space="preserve"> </v>
      </c>
      <c r="AE1687" s="42" t="str">
        <f t="shared" si="60"/>
        <v xml:space="preserve"> </v>
      </c>
    </row>
    <row r="1688" spans="27:31" x14ac:dyDescent="0.35">
      <c r="AA1688" t="s">
        <v>1648</v>
      </c>
      <c r="AB1688" t="s">
        <v>294</v>
      </c>
      <c r="AC1688" s="46">
        <f t="shared" ref="AC1688:AC1751" si="61">AC1604+1</f>
        <v>45128</v>
      </c>
      <c r="AD1688" s="47" t="str">
        <f>IFERROR(AVERAGEIFS(OSA!$AM:$AM,OSA!$C:$C,$AA1688,OSA!$D:$D,$AB1688)," ")</f>
        <v xml:space="preserve"> </v>
      </c>
      <c r="AE1688" s="42" t="str">
        <f t="shared" si="60"/>
        <v xml:space="preserve"> </v>
      </c>
    </row>
    <row r="1689" spans="27:31" x14ac:dyDescent="0.35">
      <c r="AA1689" t="s">
        <v>1648</v>
      </c>
      <c r="AB1689" t="s">
        <v>405</v>
      </c>
      <c r="AC1689" s="46">
        <f t="shared" si="61"/>
        <v>45128</v>
      </c>
      <c r="AD1689" s="47" t="str">
        <f>IFERROR(AVERAGEIFS(OSA!$AM:$AM,OSA!$C:$C,$AA1689,OSA!$D:$D,$AB1689)," ")</f>
        <v xml:space="preserve"> </v>
      </c>
      <c r="AE1689" s="42" t="str">
        <f t="shared" si="60"/>
        <v xml:space="preserve"> </v>
      </c>
    </row>
    <row r="1690" spans="27:31" x14ac:dyDescent="0.35">
      <c r="AA1690" t="s">
        <v>1648</v>
      </c>
      <c r="AB1690" t="s">
        <v>455</v>
      </c>
      <c r="AC1690" s="46">
        <f t="shared" si="61"/>
        <v>45128</v>
      </c>
      <c r="AD1690" s="47" t="str">
        <f>IFERROR(AVERAGEIFS(OSA!$AM:$AM,OSA!$C:$C,$AA1690,OSA!$D:$D,$AB1690)," ")</f>
        <v xml:space="preserve"> </v>
      </c>
      <c r="AE1690" s="42" t="str">
        <f t="shared" si="60"/>
        <v xml:space="preserve"> </v>
      </c>
    </row>
    <row r="1691" spans="27:31" x14ac:dyDescent="0.35">
      <c r="AA1691" t="s">
        <v>1648</v>
      </c>
      <c r="AB1691" t="s">
        <v>549</v>
      </c>
      <c r="AC1691" s="46">
        <f t="shared" si="61"/>
        <v>45128</v>
      </c>
      <c r="AD1691" s="47" t="str">
        <f>IFERROR(AVERAGEIFS(OSA!$AM:$AM,OSA!$C:$C,$AA1691,OSA!$D:$D,$AB1691)," ")</f>
        <v xml:space="preserve"> </v>
      </c>
      <c r="AE1691" s="42" t="str">
        <f t="shared" si="60"/>
        <v xml:space="preserve"> </v>
      </c>
    </row>
    <row r="1692" spans="27:31" x14ac:dyDescent="0.35">
      <c r="AA1692" t="s">
        <v>1648</v>
      </c>
      <c r="AB1692" t="s">
        <v>650</v>
      </c>
      <c r="AC1692" s="46">
        <f t="shared" si="61"/>
        <v>45128</v>
      </c>
      <c r="AD1692" s="47" t="str">
        <f>IFERROR(AVERAGEIFS(OSA!$AM:$AM,OSA!$C:$C,$AA1692,OSA!$D:$D,$AB1692)," ")</f>
        <v xml:space="preserve"> </v>
      </c>
      <c r="AE1692" s="42" t="str">
        <f t="shared" si="60"/>
        <v xml:space="preserve"> </v>
      </c>
    </row>
    <row r="1693" spans="27:31" x14ac:dyDescent="0.35">
      <c r="AA1693" t="s">
        <v>1648</v>
      </c>
      <c r="AB1693" t="s">
        <v>694</v>
      </c>
      <c r="AC1693" s="46">
        <f t="shared" si="61"/>
        <v>45128</v>
      </c>
      <c r="AD1693" s="47" t="str">
        <f>IFERROR(AVERAGEIFS(OSA!$AM:$AM,OSA!$C:$C,$AA1693,OSA!$D:$D,$AB1693)," ")</f>
        <v xml:space="preserve"> </v>
      </c>
      <c r="AE1693" s="42" t="str">
        <f t="shared" si="60"/>
        <v xml:space="preserve"> </v>
      </c>
    </row>
    <row r="1694" spans="27:31" x14ac:dyDescent="0.35">
      <c r="AA1694" t="s">
        <v>1648</v>
      </c>
      <c r="AB1694" t="s">
        <v>710</v>
      </c>
      <c r="AC1694" s="46">
        <f t="shared" si="61"/>
        <v>45128</v>
      </c>
      <c r="AD1694" s="47" t="str">
        <f>IFERROR(AVERAGEIFS(OSA!$AM:$AM,OSA!$C:$C,$AA1694,OSA!$D:$D,$AB1694)," ")</f>
        <v xml:space="preserve"> </v>
      </c>
      <c r="AE1694" s="42" t="str">
        <f t="shared" si="60"/>
        <v xml:space="preserve"> </v>
      </c>
    </row>
    <row r="1695" spans="27:31" x14ac:dyDescent="0.35">
      <c r="AA1695" t="s">
        <v>2305</v>
      </c>
      <c r="AB1695" t="s">
        <v>19</v>
      </c>
      <c r="AC1695" s="46">
        <f t="shared" si="61"/>
        <v>45128</v>
      </c>
      <c r="AD1695" s="47" t="str">
        <f>IFERROR(AVERAGEIFS(OSA!$AM:$AM,OSA!$C:$C,$AA1695,OSA!$D:$D,$AB1695)," ")</f>
        <v xml:space="preserve"> </v>
      </c>
      <c r="AE1695" s="42" t="str">
        <f t="shared" si="60"/>
        <v xml:space="preserve"> </v>
      </c>
    </row>
    <row r="1696" spans="27:31" x14ac:dyDescent="0.35">
      <c r="AA1696" t="s">
        <v>2305</v>
      </c>
      <c r="AB1696" t="s">
        <v>65</v>
      </c>
      <c r="AC1696" s="46">
        <f t="shared" si="61"/>
        <v>45128</v>
      </c>
      <c r="AD1696" s="47" t="str">
        <f>IFERROR(AVERAGEIFS(OSA!$AM:$AM,OSA!$C:$C,$AA1696,OSA!$D:$D,$AB1696)," ")</f>
        <v xml:space="preserve"> </v>
      </c>
      <c r="AE1696" s="42" t="str">
        <f t="shared" si="60"/>
        <v xml:space="preserve"> </v>
      </c>
    </row>
    <row r="1697" spans="27:31" x14ac:dyDescent="0.35">
      <c r="AA1697" t="s">
        <v>2305</v>
      </c>
      <c r="AB1697" t="s">
        <v>119</v>
      </c>
      <c r="AC1697" s="46">
        <f t="shared" si="61"/>
        <v>45128</v>
      </c>
      <c r="AD1697" s="47" t="str">
        <f>IFERROR(AVERAGEIFS(OSA!$AM:$AM,OSA!$C:$C,$AA1697,OSA!$D:$D,$AB1697)," ")</f>
        <v xml:space="preserve"> </v>
      </c>
      <c r="AE1697" s="42" t="str">
        <f t="shared" si="60"/>
        <v xml:space="preserve"> </v>
      </c>
    </row>
    <row r="1698" spans="27:31" x14ac:dyDescent="0.35">
      <c r="AA1698" t="s">
        <v>2305</v>
      </c>
      <c r="AB1698" t="s">
        <v>193</v>
      </c>
      <c r="AC1698" s="46">
        <f t="shared" si="61"/>
        <v>45128</v>
      </c>
      <c r="AD1698" s="47" t="str">
        <f>IFERROR(AVERAGEIFS(OSA!$AM:$AM,OSA!$C:$C,$AA1698,OSA!$D:$D,$AB1698)," ")</f>
        <v xml:space="preserve"> </v>
      </c>
      <c r="AE1698" s="42" t="str">
        <f t="shared" si="60"/>
        <v xml:space="preserve"> </v>
      </c>
    </row>
    <row r="1699" spans="27:31" x14ac:dyDescent="0.35">
      <c r="AA1699" t="s">
        <v>2305</v>
      </c>
      <c r="AB1699" t="s">
        <v>248</v>
      </c>
      <c r="AC1699" s="46">
        <f t="shared" si="61"/>
        <v>45128</v>
      </c>
      <c r="AD1699" s="47" t="str">
        <f>IFERROR(AVERAGEIFS(OSA!$AM:$AM,OSA!$C:$C,$AA1699,OSA!$D:$D,$AB1699)," ")</f>
        <v xml:space="preserve"> </v>
      </c>
      <c r="AE1699" s="42" t="str">
        <f t="shared" si="60"/>
        <v xml:space="preserve"> </v>
      </c>
    </row>
    <row r="1700" spans="27:31" x14ac:dyDescent="0.35">
      <c r="AA1700" t="s">
        <v>2305</v>
      </c>
      <c r="AB1700" t="s">
        <v>294</v>
      </c>
      <c r="AC1700" s="46">
        <f t="shared" si="61"/>
        <v>45128</v>
      </c>
      <c r="AD1700" s="47" t="str">
        <f>IFERROR(AVERAGEIFS(OSA!$AM:$AM,OSA!$C:$C,$AA1700,OSA!$D:$D,$AB1700)," ")</f>
        <v xml:space="preserve"> </v>
      </c>
      <c r="AE1700" s="42" t="str">
        <f t="shared" si="60"/>
        <v xml:space="preserve"> </v>
      </c>
    </row>
    <row r="1701" spans="27:31" x14ac:dyDescent="0.35">
      <c r="AA1701" t="s">
        <v>2305</v>
      </c>
      <c r="AB1701" t="s">
        <v>405</v>
      </c>
      <c r="AC1701" s="46">
        <f t="shared" si="61"/>
        <v>45128</v>
      </c>
      <c r="AD1701" s="47" t="str">
        <f>IFERROR(AVERAGEIFS(OSA!$AM:$AM,OSA!$C:$C,$AA1701,OSA!$D:$D,$AB1701)," ")</f>
        <v xml:space="preserve"> </v>
      </c>
      <c r="AE1701" s="42" t="str">
        <f t="shared" si="60"/>
        <v xml:space="preserve"> </v>
      </c>
    </row>
    <row r="1702" spans="27:31" x14ac:dyDescent="0.35">
      <c r="AA1702" t="s">
        <v>2305</v>
      </c>
      <c r="AB1702" t="s">
        <v>455</v>
      </c>
      <c r="AC1702" s="46">
        <f t="shared" si="61"/>
        <v>45128</v>
      </c>
      <c r="AD1702" s="47" t="str">
        <f>IFERROR(AVERAGEIFS(OSA!$AM:$AM,OSA!$C:$C,$AA1702,OSA!$D:$D,$AB1702)," ")</f>
        <v xml:space="preserve"> </v>
      </c>
      <c r="AE1702" s="42" t="str">
        <f t="shared" si="60"/>
        <v xml:space="preserve"> </v>
      </c>
    </row>
    <row r="1703" spans="27:31" x14ac:dyDescent="0.35">
      <c r="AA1703" t="s">
        <v>2305</v>
      </c>
      <c r="AB1703" t="s">
        <v>549</v>
      </c>
      <c r="AC1703" s="46">
        <f t="shared" si="61"/>
        <v>45128</v>
      </c>
      <c r="AD1703" s="47" t="str">
        <f>IFERROR(AVERAGEIFS(OSA!$AM:$AM,OSA!$C:$C,$AA1703,OSA!$D:$D,$AB1703)," ")</f>
        <v xml:space="preserve"> </v>
      </c>
      <c r="AE1703" s="42" t="str">
        <f t="shared" si="60"/>
        <v xml:space="preserve"> </v>
      </c>
    </row>
    <row r="1704" spans="27:31" x14ac:dyDescent="0.35">
      <c r="AA1704" t="s">
        <v>2305</v>
      </c>
      <c r="AB1704" t="s">
        <v>650</v>
      </c>
      <c r="AC1704" s="46">
        <f t="shared" si="61"/>
        <v>45128</v>
      </c>
      <c r="AD1704" s="47" t="str">
        <f>IFERROR(AVERAGEIFS(OSA!$AM:$AM,OSA!$C:$C,$AA1704,OSA!$D:$D,$AB1704)," ")</f>
        <v xml:space="preserve"> </v>
      </c>
      <c r="AE1704" s="42" t="str">
        <f t="shared" si="60"/>
        <v xml:space="preserve"> </v>
      </c>
    </row>
    <row r="1705" spans="27:31" x14ac:dyDescent="0.35">
      <c r="AA1705" t="s">
        <v>2305</v>
      </c>
      <c r="AB1705" t="s">
        <v>694</v>
      </c>
      <c r="AC1705" s="46">
        <f t="shared" si="61"/>
        <v>45128</v>
      </c>
      <c r="AD1705" s="47" t="str">
        <f>IFERROR(AVERAGEIFS(OSA!$AM:$AM,OSA!$C:$C,$AA1705,OSA!$D:$D,$AB1705)," ")</f>
        <v xml:space="preserve"> </v>
      </c>
      <c r="AE1705" s="42" t="str">
        <f t="shared" si="60"/>
        <v xml:space="preserve"> </v>
      </c>
    </row>
    <row r="1706" spans="27:31" x14ac:dyDescent="0.35">
      <c r="AA1706" t="s">
        <v>2305</v>
      </c>
      <c r="AB1706" t="s">
        <v>710</v>
      </c>
      <c r="AC1706" s="46">
        <f t="shared" si="61"/>
        <v>45128</v>
      </c>
      <c r="AD1706" s="47" t="str">
        <f>IFERROR(AVERAGEIFS(OSA!$AM:$AM,OSA!$C:$C,$AA1706,OSA!$D:$D,$AB1706)," ")</f>
        <v xml:space="preserve"> </v>
      </c>
      <c r="AE1706" s="42" t="str">
        <f t="shared" si="60"/>
        <v xml:space="preserve"> </v>
      </c>
    </row>
    <row r="1707" spans="27:31" x14ac:dyDescent="0.35">
      <c r="AA1707" t="s">
        <v>2657</v>
      </c>
      <c r="AB1707" t="s">
        <v>19</v>
      </c>
      <c r="AC1707" s="46">
        <f t="shared" si="61"/>
        <v>45128</v>
      </c>
      <c r="AD1707" s="47" t="str">
        <f ca="1">IFERROR(AVERAGEIFS(OSA!$AM:$AM,OSA!$C:$C,$AA1707,OSA!$D:$D,$AB1707)," ")</f>
        <v xml:space="preserve"> </v>
      </c>
      <c r="AE1707" s="42" t="str">
        <f t="shared" ca="1" si="60"/>
        <v xml:space="preserve"> </v>
      </c>
    </row>
    <row r="1708" spans="27:31" x14ac:dyDescent="0.35">
      <c r="AA1708" t="s">
        <v>2657</v>
      </c>
      <c r="AB1708" t="s">
        <v>65</v>
      </c>
      <c r="AC1708" s="46">
        <f t="shared" si="61"/>
        <v>45128</v>
      </c>
      <c r="AD1708" s="47" t="str">
        <f ca="1">IFERROR(AVERAGEIFS(OSA!$AM:$AM,OSA!$C:$C,$AA1708,OSA!$D:$D,$AB1708)," ")</f>
        <v xml:space="preserve"> </v>
      </c>
      <c r="AE1708" s="42" t="str">
        <f t="shared" ca="1" si="60"/>
        <v xml:space="preserve"> </v>
      </c>
    </row>
    <row r="1709" spans="27:31" x14ac:dyDescent="0.35">
      <c r="AA1709" t="s">
        <v>2657</v>
      </c>
      <c r="AB1709" t="s">
        <v>119</v>
      </c>
      <c r="AC1709" s="46">
        <f t="shared" si="61"/>
        <v>45128</v>
      </c>
      <c r="AD1709" s="47" t="str">
        <f ca="1">IFERROR(AVERAGEIFS(OSA!$AM:$AM,OSA!$C:$C,$AA1709,OSA!$D:$D,$AB1709)," ")</f>
        <v xml:space="preserve"> </v>
      </c>
      <c r="AE1709" s="42" t="str">
        <f t="shared" ca="1" si="60"/>
        <v xml:space="preserve"> </v>
      </c>
    </row>
    <row r="1710" spans="27:31" x14ac:dyDescent="0.35">
      <c r="AA1710" t="s">
        <v>2657</v>
      </c>
      <c r="AB1710" t="s">
        <v>193</v>
      </c>
      <c r="AC1710" s="46">
        <f t="shared" si="61"/>
        <v>45128</v>
      </c>
      <c r="AD1710" s="47" t="str">
        <f ca="1">IFERROR(AVERAGEIFS(OSA!$AM:$AM,OSA!$C:$C,$AA1710,OSA!$D:$D,$AB1710)," ")</f>
        <v xml:space="preserve"> </v>
      </c>
      <c r="AE1710" s="42" t="str">
        <f t="shared" ca="1" si="60"/>
        <v xml:space="preserve"> </v>
      </c>
    </row>
    <row r="1711" spans="27:31" x14ac:dyDescent="0.35">
      <c r="AA1711" t="s">
        <v>2657</v>
      </c>
      <c r="AB1711" t="s">
        <v>248</v>
      </c>
      <c r="AC1711" s="46">
        <f t="shared" si="61"/>
        <v>45128</v>
      </c>
      <c r="AD1711" s="47" t="str">
        <f ca="1">IFERROR(AVERAGEIFS(OSA!$AM:$AM,OSA!$C:$C,$AA1711,OSA!$D:$D,$AB1711)," ")</f>
        <v xml:space="preserve"> </v>
      </c>
      <c r="AE1711" s="42" t="str">
        <f t="shared" ca="1" si="60"/>
        <v xml:space="preserve"> </v>
      </c>
    </row>
    <row r="1712" spans="27:31" x14ac:dyDescent="0.35">
      <c r="AA1712" t="s">
        <v>2657</v>
      </c>
      <c r="AB1712" t="s">
        <v>294</v>
      </c>
      <c r="AC1712" s="46">
        <f t="shared" si="61"/>
        <v>45128</v>
      </c>
      <c r="AD1712" s="47" t="str">
        <f ca="1">IFERROR(AVERAGEIFS(OSA!$AM:$AM,OSA!$C:$C,$AA1712,OSA!$D:$D,$AB1712)," ")</f>
        <v xml:space="preserve"> </v>
      </c>
      <c r="AE1712" s="42" t="str">
        <f t="shared" ca="1" si="60"/>
        <v xml:space="preserve"> </v>
      </c>
    </row>
    <row r="1713" spans="27:31" x14ac:dyDescent="0.35">
      <c r="AA1713" t="s">
        <v>2657</v>
      </c>
      <c r="AB1713" t="s">
        <v>405</v>
      </c>
      <c r="AC1713" s="46">
        <f t="shared" si="61"/>
        <v>45128</v>
      </c>
      <c r="AD1713" s="47" t="str">
        <f ca="1">IFERROR(AVERAGEIFS(OSA!$AM:$AM,OSA!$C:$C,$AA1713,OSA!$D:$D,$AB1713)," ")</f>
        <v xml:space="preserve"> </v>
      </c>
      <c r="AE1713" s="42" t="str">
        <f t="shared" ca="1" si="60"/>
        <v xml:space="preserve"> </v>
      </c>
    </row>
    <row r="1714" spans="27:31" x14ac:dyDescent="0.35">
      <c r="AA1714" t="s">
        <v>2657</v>
      </c>
      <c r="AB1714" t="s">
        <v>455</v>
      </c>
      <c r="AC1714" s="46">
        <f t="shared" si="61"/>
        <v>45128</v>
      </c>
      <c r="AD1714" s="47" t="str">
        <f ca="1">IFERROR(AVERAGEIFS(OSA!$AM:$AM,OSA!$C:$C,$AA1714,OSA!$D:$D,$AB1714)," ")</f>
        <v xml:space="preserve"> </v>
      </c>
      <c r="AE1714" s="42" t="str">
        <f t="shared" ca="1" si="60"/>
        <v xml:space="preserve"> </v>
      </c>
    </row>
    <row r="1715" spans="27:31" x14ac:dyDescent="0.35">
      <c r="AA1715" t="s">
        <v>2657</v>
      </c>
      <c r="AB1715" t="s">
        <v>549</v>
      </c>
      <c r="AC1715" s="46">
        <f t="shared" si="61"/>
        <v>45128</v>
      </c>
      <c r="AD1715" s="47" t="str">
        <f ca="1">IFERROR(AVERAGEIFS(OSA!$AM:$AM,OSA!$C:$C,$AA1715,OSA!$D:$D,$AB1715)," ")</f>
        <v xml:space="preserve"> </v>
      </c>
      <c r="AE1715" s="42" t="str">
        <f t="shared" ca="1" si="60"/>
        <v xml:space="preserve"> </v>
      </c>
    </row>
    <row r="1716" spans="27:31" x14ac:dyDescent="0.35">
      <c r="AA1716" t="s">
        <v>2657</v>
      </c>
      <c r="AB1716" t="s">
        <v>650</v>
      </c>
      <c r="AC1716" s="46">
        <f t="shared" si="61"/>
        <v>45128</v>
      </c>
      <c r="AD1716" s="47" t="str">
        <f ca="1">IFERROR(AVERAGEIFS(OSA!$AM:$AM,OSA!$C:$C,$AA1716,OSA!$D:$D,$AB1716)," ")</f>
        <v xml:space="preserve"> </v>
      </c>
      <c r="AE1716" s="42" t="str">
        <f t="shared" ca="1" si="60"/>
        <v xml:space="preserve"> </v>
      </c>
    </row>
    <row r="1717" spans="27:31" x14ac:dyDescent="0.35">
      <c r="AA1717" t="s">
        <v>2657</v>
      </c>
      <c r="AB1717" t="s">
        <v>694</v>
      </c>
      <c r="AC1717" s="46">
        <f t="shared" si="61"/>
        <v>45128</v>
      </c>
      <c r="AD1717" s="47" t="str">
        <f ca="1">IFERROR(AVERAGEIFS(OSA!$AM:$AM,OSA!$C:$C,$AA1717,OSA!$D:$D,$AB1717)," ")</f>
        <v xml:space="preserve"> </v>
      </c>
      <c r="AE1717" s="42" t="str">
        <f t="shared" ca="1" si="60"/>
        <v xml:space="preserve"> </v>
      </c>
    </row>
    <row r="1718" spans="27:31" x14ac:dyDescent="0.35">
      <c r="AA1718" t="s">
        <v>2657</v>
      </c>
      <c r="AB1718" t="s">
        <v>710</v>
      </c>
      <c r="AC1718" s="46">
        <f t="shared" si="61"/>
        <v>45128</v>
      </c>
      <c r="AD1718" s="47" t="str">
        <f ca="1">IFERROR(AVERAGEIFS(OSA!$AM:$AM,OSA!$C:$C,$AA1718,OSA!$D:$D,$AB1718)," ")</f>
        <v xml:space="preserve"> </v>
      </c>
      <c r="AE1718" s="42" t="str">
        <f t="shared" ca="1" si="60"/>
        <v xml:space="preserve"> </v>
      </c>
    </row>
    <row r="1719" spans="27:31" x14ac:dyDescent="0.35">
      <c r="AA1719" t="s">
        <v>3042</v>
      </c>
      <c r="AB1719" t="s">
        <v>19</v>
      </c>
      <c r="AC1719" s="46">
        <f t="shared" si="61"/>
        <v>45128</v>
      </c>
      <c r="AD1719" s="47" t="str">
        <f>IFERROR(AVERAGEIFS(OSA!$AM:$AM,OSA!$C:$C,$AA1719,OSA!$D:$D,$AB1719)," ")</f>
        <v xml:space="preserve"> </v>
      </c>
      <c r="AE1719" s="42" t="str">
        <f t="shared" si="60"/>
        <v xml:space="preserve"> </v>
      </c>
    </row>
    <row r="1720" spans="27:31" x14ac:dyDescent="0.35">
      <c r="AA1720" t="s">
        <v>3042</v>
      </c>
      <c r="AB1720" t="s">
        <v>65</v>
      </c>
      <c r="AC1720" s="46">
        <f t="shared" si="61"/>
        <v>45128</v>
      </c>
      <c r="AD1720" s="47" t="str">
        <f>IFERROR(AVERAGEIFS(OSA!$AM:$AM,OSA!$C:$C,$AA1720,OSA!$D:$D,$AB1720)," ")</f>
        <v xml:space="preserve"> </v>
      </c>
      <c r="AE1720" s="42" t="str">
        <f t="shared" si="60"/>
        <v xml:space="preserve"> </v>
      </c>
    </row>
    <row r="1721" spans="27:31" x14ac:dyDescent="0.35">
      <c r="AA1721" t="s">
        <v>3042</v>
      </c>
      <c r="AB1721" t="s">
        <v>119</v>
      </c>
      <c r="AC1721" s="46">
        <f t="shared" si="61"/>
        <v>45128</v>
      </c>
      <c r="AD1721" s="47" t="str">
        <f>IFERROR(AVERAGEIFS(OSA!$AM:$AM,OSA!$C:$C,$AA1721,OSA!$D:$D,$AB1721)," ")</f>
        <v xml:space="preserve"> </v>
      </c>
      <c r="AE1721" s="42" t="str">
        <f t="shared" si="60"/>
        <v xml:space="preserve"> </v>
      </c>
    </row>
    <row r="1722" spans="27:31" x14ac:dyDescent="0.35">
      <c r="AA1722" t="s">
        <v>3042</v>
      </c>
      <c r="AB1722" t="s">
        <v>193</v>
      </c>
      <c r="AC1722" s="46">
        <f t="shared" si="61"/>
        <v>45128</v>
      </c>
      <c r="AD1722" s="47" t="str">
        <f>IFERROR(AVERAGEIFS(OSA!$AM:$AM,OSA!$C:$C,$AA1722,OSA!$D:$D,$AB1722)," ")</f>
        <v xml:space="preserve"> </v>
      </c>
      <c r="AE1722" s="42" t="str">
        <f t="shared" si="60"/>
        <v xml:space="preserve"> </v>
      </c>
    </row>
    <row r="1723" spans="27:31" x14ac:dyDescent="0.35">
      <c r="AA1723" t="s">
        <v>3042</v>
      </c>
      <c r="AB1723" t="s">
        <v>248</v>
      </c>
      <c r="AC1723" s="46">
        <f t="shared" si="61"/>
        <v>45128</v>
      </c>
      <c r="AD1723" s="47" t="str">
        <f>IFERROR(AVERAGEIFS(OSA!$AM:$AM,OSA!$C:$C,$AA1723,OSA!$D:$D,$AB1723)," ")</f>
        <v xml:space="preserve"> </v>
      </c>
      <c r="AE1723" s="42" t="str">
        <f t="shared" si="60"/>
        <v xml:space="preserve"> </v>
      </c>
    </row>
    <row r="1724" spans="27:31" x14ac:dyDescent="0.35">
      <c r="AA1724" t="s">
        <v>3042</v>
      </c>
      <c r="AB1724" t="s">
        <v>294</v>
      </c>
      <c r="AC1724" s="46">
        <f t="shared" si="61"/>
        <v>45128</v>
      </c>
      <c r="AD1724" s="47" t="str">
        <f>IFERROR(AVERAGEIFS(OSA!$AM:$AM,OSA!$C:$C,$AA1724,OSA!$D:$D,$AB1724)," ")</f>
        <v xml:space="preserve"> </v>
      </c>
      <c r="AE1724" s="42" t="str">
        <f t="shared" si="60"/>
        <v xml:space="preserve"> </v>
      </c>
    </row>
    <row r="1725" spans="27:31" x14ac:dyDescent="0.35">
      <c r="AA1725" t="s">
        <v>3042</v>
      </c>
      <c r="AB1725" t="s">
        <v>405</v>
      </c>
      <c r="AC1725" s="46">
        <f t="shared" si="61"/>
        <v>45128</v>
      </c>
      <c r="AD1725" s="47" t="str">
        <f>IFERROR(AVERAGEIFS(OSA!$AM:$AM,OSA!$C:$C,$AA1725,OSA!$D:$D,$AB1725)," ")</f>
        <v xml:space="preserve"> </v>
      </c>
      <c r="AE1725" s="42" t="str">
        <f t="shared" si="60"/>
        <v xml:space="preserve"> </v>
      </c>
    </row>
    <row r="1726" spans="27:31" x14ac:dyDescent="0.35">
      <c r="AA1726" t="s">
        <v>3042</v>
      </c>
      <c r="AB1726" t="s">
        <v>455</v>
      </c>
      <c r="AC1726" s="46">
        <f t="shared" si="61"/>
        <v>45128</v>
      </c>
      <c r="AD1726" s="47" t="str">
        <f>IFERROR(AVERAGEIFS(OSA!$AM:$AM,OSA!$C:$C,$AA1726,OSA!$D:$D,$AB1726)," ")</f>
        <v xml:space="preserve"> </v>
      </c>
      <c r="AE1726" s="42" t="str">
        <f t="shared" si="60"/>
        <v xml:space="preserve"> </v>
      </c>
    </row>
    <row r="1727" spans="27:31" x14ac:dyDescent="0.35">
      <c r="AA1727" t="s">
        <v>3042</v>
      </c>
      <c r="AB1727" t="s">
        <v>549</v>
      </c>
      <c r="AC1727" s="46">
        <f t="shared" si="61"/>
        <v>45128</v>
      </c>
      <c r="AD1727" s="47" t="str">
        <f>IFERROR(AVERAGEIFS(OSA!$AM:$AM,OSA!$C:$C,$AA1727,OSA!$D:$D,$AB1727)," ")</f>
        <v xml:space="preserve"> </v>
      </c>
      <c r="AE1727" s="42" t="str">
        <f t="shared" si="60"/>
        <v xml:space="preserve"> </v>
      </c>
    </row>
    <row r="1728" spans="27:31" x14ac:dyDescent="0.35">
      <c r="AA1728" t="s">
        <v>3042</v>
      </c>
      <c r="AB1728" t="s">
        <v>650</v>
      </c>
      <c r="AC1728" s="46">
        <f t="shared" si="61"/>
        <v>45128</v>
      </c>
      <c r="AD1728" s="47" t="str">
        <f>IFERROR(AVERAGEIFS(OSA!$AM:$AM,OSA!$C:$C,$AA1728,OSA!$D:$D,$AB1728)," ")</f>
        <v xml:space="preserve"> </v>
      </c>
      <c r="AE1728" s="42" t="str">
        <f t="shared" si="60"/>
        <v xml:space="preserve"> </v>
      </c>
    </row>
    <row r="1729" spans="27:31" x14ac:dyDescent="0.35">
      <c r="AA1729" t="s">
        <v>3042</v>
      </c>
      <c r="AB1729" t="s">
        <v>694</v>
      </c>
      <c r="AC1729" s="46">
        <f t="shared" si="61"/>
        <v>45128</v>
      </c>
      <c r="AD1729" s="47" t="str">
        <f>IFERROR(AVERAGEIFS(OSA!$AM:$AM,OSA!$C:$C,$AA1729,OSA!$D:$D,$AB1729)," ")</f>
        <v xml:space="preserve"> </v>
      </c>
      <c r="AE1729" s="42" t="str">
        <f t="shared" si="60"/>
        <v xml:space="preserve"> </v>
      </c>
    </row>
    <row r="1730" spans="27:31" x14ac:dyDescent="0.35">
      <c r="AA1730" t="s">
        <v>3042</v>
      </c>
      <c r="AB1730" t="s">
        <v>710</v>
      </c>
      <c r="AC1730" s="46">
        <f t="shared" si="61"/>
        <v>45128</v>
      </c>
      <c r="AD1730" s="47" t="str">
        <f>IFERROR(AVERAGEIFS(OSA!$AM:$AM,OSA!$C:$C,$AA1730,OSA!$D:$D,$AB1730)," ")</f>
        <v xml:space="preserve"> </v>
      </c>
      <c r="AE1730" s="42" t="str">
        <f t="shared" si="60"/>
        <v xml:space="preserve"> </v>
      </c>
    </row>
    <row r="1731" spans="27:31" x14ac:dyDescent="0.35">
      <c r="AA1731" t="s">
        <v>2329</v>
      </c>
      <c r="AB1731" t="s">
        <v>19</v>
      </c>
      <c r="AC1731" s="46">
        <f t="shared" si="61"/>
        <v>45128</v>
      </c>
      <c r="AD1731" s="47" t="str">
        <f>IFERROR(AVERAGEIFS(OSA!$AM:$AM,OSA!$C:$C,$AA1731,OSA!$D:$D,$AB1731)," ")</f>
        <v xml:space="preserve"> </v>
      </c>
      <c r="AE1731" s="42" t="str">
        <f t="shared" si="60"/>
        <v xml:space="preserve"> </v>
      </c>
    </row>
    <row r="1732" spans="27:31" x14ac:dyDescent="0.35">
      <c r="AA1732" t="s">
        <v>2329</v>
      </c>
      <c r="AB1732" t="s">
        <v>65</v>
      </c>
      <c r="AC1732" s="46">
        <f t="shared" si="61"/>
        <v>45128</v>
      </c>
      <c r="AD1732" s="47" t="str">
        <f>IFERROR(AVERAGEIFS(OSA!$AM:$AM,OSA!$C:$C,$AA1732,OSA!$D:$D,$AB1732)," ")</f>
        <v xml:space="preserve"> </v>
      </c>
      <c r="AE1732" s="42" t="str">
        <f t="shared" ref="AE1732:AE1795" si="62">IFERROR(1-(AD1732)," ")</f>
        <v xml:space="preserve"> </v>
      </c>
    </row>
    <row r="1733" spans="27:31" x14ac:dyDescent="0.35">
      <c r="AA1733" t="s">
        <v>2329</v>
      </c>
      <c r="AB1733" t="s">
        <v>119</v>
      </c>
      <c r="AC1733" s="46">
        <f t="shared" si="61"/>
        <v>45128</v>
      </c>
      <c r="AD1733" s="47" t="str">
        <f>IFERROR(AVERAGEIFS(OSA!$AM:$AM,OSA!$C:$C,$AA1733,OSA!$D:$D,$AB1733)," ")</f>
        <v xml:space="preserve"> </v>
      </c>
      <c r="AE1733" s="42" t="str">
        <f t="shared" si="62"/>
        <v xml:space="preserve"> </v>
      </c>
    </row>
    <row r="1734" spans="27:31" x14ac:dyDescent="0.35">
      <c r="AA1734" t="s">
        <v>2329</v>
      </c>
      <c r="AB1734" t="s">
        <v>193</v>
      </c>
      <c r="AC1734" s="46">
        <f t="shared" si="61"/>
        <v>45128</v>
      </c>
      <c r="AD1734" s="47" t="str">
        <f>IFERROR(AVERAGEIFS(OSA!$AM:$AM,OSA!$C:$C,$AA1734,OSA!$D:$D,$AB1734)," ")</f>
        <v xml:space="preserve"> </v>
      </c>
      <c r="AE1734" s="42" t="str">
        <f t="shared" si="62"/>
        <v xml:space="preserve"> </v>
      </c>
    </row>
    <row r="1735" spans="27:31" x14ac:dyDescent="0.35">
      <c r="AA1735" t="s">
        <v>2329</v>
      </c>
      <c r="AB1735" t="s">
        <v>248</v>
      </c>
      <c r="AC1735" s="46">
        <f t="shared" si="61"/>
        <v>45128</v>
      </c>
      <c r="AD1735" s="47" t="str">
        <f>IFERROR(AVERAGEIFS(OSA!$AM:$AM,OSA!$C:$C,$AA1735,OSA!$D:$D,$AB1735)," ")</f>
        <v xml:space="preserve"> </v>
      </c>
      <c r="AE1735" s="42" t="str">
        <f t="shared" si="62"/>
        <v xml:space="preserve"> </v>
      </c>
    </row>
    <row r="1736" spans="27:31" x14ac:dyDescent="0.35">
      <c r="AA1736" t="s">
        <v>2329</v>
      </c>
      <c r="AB1736" t="s">
        <v>294</v>
      </c>
      <c r="AC1736" s="46">
        <f t="shared" si="61"/>
        <v>45128</v>
      </c>
      <c r="AD1736" s="47" t="str">
        <f>IFERROR(AVERAGEIFS(OSA!$AM:$AM,OSA!$C:$C,$AA1736,OSA!$D:$D,$AB1736)," ")</f>
        <v xml:space="preserve"> </v>
      </c>
      <c r="AE1736" s="42" t="str">
        <f t="shared" si="62"/>
        <v xml:space="preserve"> </v>
      </c>
    </row>
    <row r="1737" spans="27:31" x14ac:dyDescent="0.35">
      <c r="AA1737" t="s">
        <v>2329</v>
      </c>
      <c r="AB1737" t="s">
        <v>405</v>
      </c>
      <c r="AC1737" s="46">
        <f t="shared" si="61"/>
        <v>45128</v>
      </c>
      <c r="AD1737" s="47" t="str">
        <f>IFERROR(AVERAGEIFS(OSA!$AM:$AM,OSA!$C:$C,$AA1737,OSA!$D:$D,$AB1737)," ")</f>
        <v xml:space="preserve"> </v>
      </c>
      <c r="AE1737" s="42" t="str">
        <f t="shared" si="62"/>
        <v xml:space="preserve"> </v>
      </c>
    </row>
    <row r="1738" spans="27:31" x14ac:dyDescent="0.35">
      <c r="AA1738" t="s">
        <v>2329</v>
      </c>
      <c r="AB1738" t="s">
        <v>455</v>
      </c>
      <c r="AC1738" s="46">
        <f t="shared" si="61"/>
        <v>45128</v>
      </c>
      <c r="AD1738" s="47" t="str">
        <f>IFERROR(AVERAGEIFS(OSA!$AM:$AM,OSA!$C:$C,$AA1738,OSA!$D:$D,$AB1738)," ")</f>
        <v xml:space="preserve"> </v>
      </c>
      <c r="AE1738" s="42" t="str">
        <f t="shared" si="62"/>
        <v xml:space="preserve"> </v>
      </c>
    </row>
    <row r="1739" spans="27:31" x14ac:dyDescent="0.35">
      <c r="AA1739" t="s">
        <v>2329</v>
      </c>
      <c r="AB1739" t="s">
        <v>549</v>
      </c>
      <c r="AC1739" s="46">
        <f t="shared" si="61"/>
        <v>45128</v>
      </c>
      <c r="AD1739" s="47" t="str">
        <f>IFERROR(AVERAGEIFS(OSA!$AM:$AM,OSA!$C:$C,$AA1739,OSA!$D:$D,$AB1739)," ")</f>
        <v xml:space="preserve"> </v>
      </c>
      <c r="AE1739" s="42" t="str">
        <f t="shared" si="62"/>
        <v xml:space="preserve"> </v>
      </c>
    </row>
    <row r="1740" spans="27:31" x14ac:dyDescent="0.35">
      <c r="AA1740" t="s">
        <v>2329</v>
      </c>
      <c r="AB1740" t="s">
        <v>650</v>
      </c>
      <c r="AC1740" s="46">
        <f t="shared" si="61"/>
        <v>45128</v>
      </c>
      <c r="AD1740" s="47" t="str">
        <f>IFERROR(AVERAGEIFS(OSA!$AM:$AM,OSA!$C:$C,$AA1740,OSA!$D:$D,$AB1740)," ")</f>
        <v xml:space="preserve"> </v>
      </c>
      <c r="AE1740" s="42" t="str">
        <f t="shared" si="62"/>
        <v xml:space="preserve"> </v>
      </c>
    </row>
    <row r="1741" spans="27:31" x14ac:dyDescent="0.35">
      <c r="AA1741" t="s">
        <v>2329</v>
      </c>
      <c r="AB1741" t="s">
        <v>694</v>
      </c>
      <c r="AC1741" s="46">
        <f t="shared" si="61"/>
        <v>45128</v>
      </c>
      <c r="AD1741" s="47" t="str">
        <f>IFERROR(AVERAGEIFS(OSA!$AM:$AM,OSA!$C:$C,$AA1741,OSA!$D:$D,$AB1741)," ")</f>
        <v xml:space="preserve"> </v>
      </c>
      <c r="AE1741" s="42" t="str">
        <f t="shared" si="62"/>
        <v xml:space="preserve"> </v>
      </c>
    </row>
    <row r="1742" spans="27:31" x14ac:dyDescent="0.35">
      <c r="AA1742" t="s">
        <v>2329</v>
      </c>
      <c r="AB1742" t="s">
        <v>710</v>
      </c>
      <c r="AC1742" s="46">
        <f t="shared" si="61"/>
        <v>45128</v>
      </c>
      <c r="AD1742" s="47" t="str">
        <f>IFERROR(AVERAGEIFS(OSA!$AM:$AM,OSA!$C:$C,$AA1742,OSA!$D:$D,$AB1742)," ")</f>
        <v xml:space="preserve"> </v>
      </c>
      <c r="AE1742" s="42" t="str">
        <f t="shared" si="62"/>
        <v xml:space="preserve"> </v>
      </c>
    </row>
    <row r="1743" spans="27:31" x14ac:dyDescent="0.35">
      <c r="AA1743" t="s">
        <v>806</v>
      </c>
      <c r="AB1743" t="s">
        <v>19</v>
      </c>
      <c r="AC1743" s="46">
        <f t="shared" si="61"/>
        <v>45128</v>
      </c>
      <c r="AD1743" s="47" t="str">
        <f>IFERROR(AVERAGEIFS(OSA!$AM:$AM,OSA!$C:$C,$AA1743,OSA!$D:$D,$AB1743)," ")</f>
        <v xml:space="preserve"> </v>
      </c>
      <c r="AE1743" s="42" t="str">
        <f t="shared" si="62"/>
        <v xml:space="preserve"> </v>
      </c>
    </row>
    <row r="1744" spans="27:31" x14ac:dyDescent="0.35">
      <c r="AA1744" t="s">
        <v>806</v>
      </c>
      <c r="AB1744" t="s">
        <v>65</v>
      </c>
      <c r="AC1744" s="46">
        <f t="shared" si="61"/>
        <v>45128</v>
      </c>
      <c r="AD1744" s="47" t="str">
        <f>IFERROR(AVERAGEIFS(OSA!$AM:$AM,OSA!$C:$C,$AA1744,OSA!$D:$D,$AB1744)," ")</f>
        <v xml:space="preserve"> </v>
      </c>
      <c r="AE1744" s="42" t="str">
        <f t="shared" si="62"/>
        <v xml:space="preserve"> </v>
      </c>
    </row>
    <row r="1745" spans="27:31" x14ac:dyDescent="0.35">
      <c r="AA1745" t="s">
        <v>806</v>
      </c>
      <c r="AB1745" t="s">
        <v>119</v>
      </c>
      <c r="AC1745" s="46">
        <f t="shared" si="61"/>
        <v>45128</v>
      </c>
      <c r="AD1745" s="47" t="str">
        <f>IFERROR(AVERAGEIFS(OSA!$AM:$AM,OSA!$C:$C,$AA1745,OSA!$D:$D,$AB1745)," ")</f>
        <v xml:space="preserve"> </v>
      </c>
      <c r="AE1745" s="42" t="str">
        <f t="shared" si="62"/>
        <v xml:space="preserve"> </v>
      </c>
    </row>
    <row r="1746" spans="27:31" x14ac:dyDescent="0.35">
      <c r="AA1746" t="s">
        <v>806</v>
      </c>
      <c r="AB1746" t="s">
        <v>193</v>
      </c>
      <c r="AC1746" s="46">
        <f t="shared" si="61"/>
        <v>45128</v>
      </c>
      <c r="AD1746" s="47" t="str">
        <f>IFERROR(AVERAGEIFS(OSA!$AM:$AM,OSA!$C:$C,$AA1746,OSA!$D:$D,$AB1746)," ")</f>
        <v xml:space="preserve"> </v>
      </c>
      <c r="AE1746" s="42" t="str">
        <f t="shared" si="62"/>
        <v xml:space="preserve"> </v>
      </c>
    </row>
    <row r="1747" spans="27:31" x14ac:dyDescent="0.35">
      <c r="AA1747" t="s">
        <v>806</v>
      </c>
      <c r="AB1747" t="s">
        <v>248</v>
      </c>
      <c r="AC1747" s="46">
        <f t="shared" si="61"/>
        <v>45128</v>
      </c>
      <c r="AD1747" s="47" t="str">
        <f>IFERROR(AVERAGEIFS(OSA!$AM:$AM,OSA!$C:$C,$AA1747,OSA!$D:$D,$AB1747)," ")</f>
        <v xml:space="preserve"> </v>
      </c>
      <c r="AE1747" s="42" t="str">
        <f t="shared" si="62"/>
        <v xml:space="preserve"> </v>
      </c>
    </row>
    <row r="1748" spans="27:31" x14ac:dyDescent="0.35">
      <c r="AA1748" t="s">
        <v>806</v>
      </c>
      <c r="AB1748" t="s">
        <v>294</v>
      </c>
      <c r="AC1748" s="46">
        <f t="shared" si="61"/>
        <v>45128</v>
      </c>
      <c r="AD1748" s="47" t="str">
        <f>IFERROR(AVERAGEIFS(OSA!$AM:$AM,OSA!$C:$C,$AA1748,OSA!$D:$D,$AB1748)," ")</f>
        <v xml:space="preserve"> </v>
      </c>
      <c r="AE1748" s="42" t="str">
        <f t="shared" si="62"/>
        <v xml:space="preserve"> </v>
      </c>
    </row>
    <row r="1749" spans="27:31" x14ac:dyDescent="0.35">
      <c r="AA1749" t="s">
        <v>806</v>
      </c>
      <c r="AB1749" t="s">
        <v>405</v>
      </c>
      <c r="AC1749" s="46">
        <f t="shared" si="61"/>
        <v>45128</v>
      </c>
      <c r="AD1749" s="47" t="str">
        <f>IFERROR(AVERAGEIFS(OSA!$AM:$AM,OSA!$C:$C,$AA1749,OSA!$D:$D,$AB1749)," ")</f>
        <v xml:space="preserve"> </v>
      </c>
      <c r="AE1749" s="42" t="str">
        <f t="shared" si="62"/>
        <v xml:space="preserve"> </v>
      </c>
    </row>
    <row r="1750" spans="27:31" x14ac:dyDescent="0.35">
      <c r="AA1750" t="s">
        <v>806</v>
      </c>
      <c r="AB1750" t="s">
        <v>455</v>
      </c>
      <c r="AC1750" s="46">
        <f t="shared" si="61"/>
        <v>45128</v>
      </c>
      <c r="AD1750" s="47" t="str">
        <f>IFERROR(AVERAGEIFS(OSA!$AM:$AM,OSA!$C:$C,$AA1750,OSA!$D:$D,$AB1750)," ")</f>
        <v xml:space="preserve"> </v>
      </c>
      <c r="AE1750" s="42" t="str">
        <f t="shared" si="62"/>
        <v xml:space="preserve"> </v>
      </c>
    </row>
    <row r="1751" spans="27:31" x14ac:dyDescent="0.35">
      <c r="AA1751" t="s">
        <v>806</v>
      </c>
      <c r="AB1751" t="s">
        <v>549</v>
      </c>
      <c r="AC1751" s="46">
        <f t="shared" si="61"/>
        <v>45128</v>
      </c>
      <c r="AD1751" s="47" t="str">
        <f>IFERROR(AVERAGEIFS(OSA!$AM:$AM,OSA!$C:$C,$AA1751,OSA!$D:$D,$AB1751)," ")</f>
        <v xml:space="preserve"> </v>
      </c>
      <c r="AE1751" s="42" t="str">
        <f t="shared" si="62"/>
        <v xml:space="preserve"> </v>
      </c>
    </row>
    <row r="1752" spans="27:31" x14ac:dyDescent="0.35">
      <c r="AA1752" t="s">
        <v>806</v>
      </c>
      <c r="AB1752" t="s">
        <v>650</v>
      </c>
      <c r="AC1752" s="46">
        <f t="shared" ref="AC1752:AC1815" si="63">AC1668+1</f>
        <v>45128</v>
      </c>
      <c r="AD1752" s="47" t="str">
        <f>IFERROR(AVERAGEIFS(OSA!$AM:$AM,OSA!$C:$C,$AA1752,OSA!$D:$D,$AB1752)," ")</f>
        <v xml:space="preserve"> </v>
      </c>
      <c r="AE1752" s="42" t="str">
        <f t="shared" si="62"/>
        <v xml:space="preserve"> </v>
      </c>
    </row>
    <row r="1753" spans="27:31" x14ac:dyDescent="0.35">
      <c r="AA1753" t="s">
        <v>806</v>
      </c>
      <c r="AB1753" t="s">
        <v>694</v>
      </c>
      <c r="AC1753" s="46">
        <f t="shared" si="63"/>
        <v>45128</v>
      </c>
      <c r="AD1753" s="47" t="str">
        <f>IFERROR(AVERAGEIFS(OSA!$AM:$AM,OSA!$C:$C,$AA1753,OSA!$D:$D,$AB1753)," ")</f>
        <v xml:space="preserve"> </v>
      </c>
      <c r="AE1753" s="42" t="str">
        <f t="shared" si="62"/>
        <v xml:space="preserve"> </v>
      </c>
    </row>
    <row r="1754" spans="27:31" x14ac:dyDescent="0.35">
      <c r="AA1754" t="s">
        <v>806</v>
      </c>
      <c r="AB1754" t="s">
        <v>710</v>
      </c>
      <c r="AC1754" s="46">
        <f t="shared" si="63"/>
        <v>45128</v>
      </c>
      <c r="AD1754" s="47" t="str">
        <f>IFERROR(AVERAGEIFS(OSA!$AM:$AM,OSA!$C:$C,$AA1754,OSA!$D:$D,$AB1754)," ")</f>
        <v xml:space="preserve"> </v>
      </c>
      <c r="AE1754" s="42" t="str">
        <f t="shared" si="62"/>
        <v xml:space="preserve"> </v>
      </c>
    </row>
    <row r="1755" spans="27:31" x14ac:dyDescent="0.35">
      <c r="AA1755" t="s">
        <v>2517</v>
      </c>
      <c r="AB1755" t="s">
        <v>19</v>
      </c>
      <c r="AC1755" s="46">
        <f t="shared" si="63"/>
        <v>45128</v>
      </c>
      <c r="AD1755" s="47" t="str">
        <f>IFERROR(AVERAGEIFS(OSA!$AM:$AM,OSA!$C:$C,$AA1755,OSA!$D:$D,$AB1755)," ")</f>
        <v xml:space="preserve"> </v>
      </c>
      <c r="AE1755" s="42" t="str">
        <f t="shared" si="62"/>
        <v xml:space="preserve"> </v>
      </c>
    </row>
    <row r="1756" spans="27:31" x14ac:dyDescent="0.35">
      <c r="AA1756" t="s">
        <v>2517</v>
      </c>
      <c r="AB1756" t="s">
        <v>65</v>
      </c>
      <c r="AC1756" s="46">
        <f t="shared" si="63"/>
        <v>45128</v>
      </c>
      <c r="AD1756" s="47" t="str">
        <f>IFERROR(AVERAGEIFS(OSA!$AM:$AM,OSA!$C:$C,$AA1756,OSA!$D:$D,$AB1756)," ")</f>
        <v xml:space="preserve"> </v>
      </c>
      <c r="AE1756" s="42" t="str">
        <f t="shared" si="62"/>
        <v xml:space="preserve"> </v>
      </c>
    </row>
    <row r="1757" spans="27:31" x14ac:dyDescent="0.35">
      <c r="AA1757" t="s">
        <v>2517</v>
      </c>
      <c r="AB1757" t="s">
        <v>119</v>
      </c>
      <c r="AC1757" s="46">
        <f t="shared" si="63"/>
        <v>45128</v>
      </c>
      <c r="AD1757" s="47" t="str">
        <f>IFERROR(AVERAGEIFS(OSA!$AM:$AM,OSA!$C:$C,$AA1757,OSA!$D:$D,$AB1757)," ")</f>
        <v xml:space="preserve"> </v>
      </c>
      <c r="AE1757" s="42" t="str">
        <f t="shared" si="62"/>
        <v xml:space="preserve"> </v>
      </c>
    </row>
    <row r="1758" spans="27:31" x14ac:dyDescent="0.35">
      <c r="AA1758" t="s">
        <v>2517</v>
      </c>
      <c r="AB1758" t="s">
        <v>193</v>
      </c>
      <c r="AC1758" s="46">
        <f t="shared" si="63"/>
        <v>45128</v>
      </c>
      <c r="AD1758" s="47" t="str">
        <f>IFERROR(AVERAGEIFS(OSA!$AM:$AM,OSA!$C:$C,$AA1758,OSA!$D:$D,$AB1758)," ")</f>
        <v xml:space="preserve"> </v>
      </c>
      <c r="AE1758" s="42" t="str">
        <f t="shared" si="62"/>
        <v xml:space="preserve"> </v>
      </c>
    </row>
    <row r="1759" spans="27:31" x14ac:dyDescent="0.35">
      <c r="AA1759" t="s">
        <v>2517</v>
      </c>
      <c r="AB1759" t="s">
        <v>248</v>
      </c>
      <c r="AC1759" s="46">
        <f t="shared" si="63"/>
        <v>45128</v>
      </c>
      <c r="AD1759" s="47" t="str">
        <f>IFERROR(AVERAGEIFS(OSA!$AM:$AM,OSA!$C:$C,$AA1759,OSA!$D:$D,$AB1759)," ")</f>
        <v xml:space="preserve"> </v>
      </c>
      <c r="AE1759" s="42" t="str">
        <f t="shared" si="62"/>
        <v xml:space="preserve"> </v>
      </c>
    </row>
    <row r="1760" spans="27:31" x14ac:dyDescent="0.35">
      <c r="AA1760" t="s">
        <v>2517</v>
      </c>
      <c r="AB1760" t="s">
        <v>294</v>
      </c>
      <c r="AC1760" s="46">
        <f t="shared" si="63"/>
        <v>45128</v>
      </c>
      <c r="AD1760" s="47" t="str">
        <f>IFERROR(AVERAGEIFS(OSA!$AM:$AM,OSA!$C:$C,$AA1760,OSA!$D:$D,$AB1760)," ")</f>
        <v xml:space="preserve"> </v>
      </c>
      <c r="AE1760" s="42" t="str">
        <f t="shared" si="62"/>
        <v xml:space="preserve"> </v>
      </c>
    </row>
    <row r="1761" spans="27:31" x14ac:dyDescent="0.35">
      <c r="AA1761" t="s">
        <v>2517</v>
      </c>
      <c r="AB1761" t="s">
        <v>405</v>
      </c>
      <c r="AC1761" s="46">
        <f t="shared" si="63"/>
        <v>45128</v>
      </c>
      <c r="AD1761" s="47" t="str">
        <f>IFERROR(AVERAGEIFS(OSA!$AM:$AM,OSA!$C:$C,$AA1761,OSA!$D:$D,$AB1761)," ")</f>
        <v xml:space="preserve"> </v>
      </c>
      <c r="AE1761" s="42" t="str">
        <f t="shared" si="62"/>
        <v xml:space="preserve"> </v>
      </c>
    </row>
    <row r="1762" spans="27:31" x14ac:dyDescent="0.35">
      <c r="AA1762" t="s">
        <v>2517</v>
      </c>
      <c r="AB1762" t="s">
        <v>455</v>
      </c>
      <c r="AC1762" s="46">
        <f t="shared" si="63"/>
        <v>45128</v>
      </c>
      <c r="AD1762" s="47" t="str">
        <f>IFERROR(AVERAGEIFS(OSA!$AM:$AM,OSA!$C:$C,$AA1762,OSA!$D:$D,$AB1762)," ")</f>
        <v xml:space="preserve"> </v>
      </c>
      <c r="AE1762" s="42" t="str">
        <f t="shared" si="62"/>
        <v xml:space="preserve"> </v>
      </c>
    </row>
    <row r="1763" spans="27:31" x14ac:dyDescent="0.35">
      <c r="AA1763" t="s">
        <v>2517</v>
      </c>
      <c r="AB1763" t="s">
        <v>549</v>
      </c>
      <c r="AC1763" s="46">
        <f t="shared" si="63"/>
        <v>45128</v>
      </c>
      <c r="AD1763" s="47" t="str">
        <f>IFERROR(AVERAGEIFS(OSA!$AM:$AM,OSA!$C:$C,$AA1763,OSA!$D:$D,$AB1763)," ")</f>
        <v xml:space="preserve"> </v>
      </c>
      <c r="AE1763" s="42" t="str">
        <f t="shared" si="62"/>
        <v xml:space="preserve"> </v>
      </c>
    </row>
    <row r="1764" spans="27:31" x14ac:dyDescent="0.35">
      <c r="AA1764" t="s">
        <v>2517</v>
      </c>
      <c r="AB1764" t="s">
        <v>650</v>
      </c>
      <c r="AC1764" s="46">
        <f t="shared" si="63"/>
        <v>45128</v>
      </c>
      <c r="AD1764" s="47" t="str">
        <f>IFERROR(AVERAGEIFS(OSA!$AM:$AM,OSA!$C:$C,$AA1764,OSA!$D:$D,$AB1764)," ")</f>
        <v xml:space="preserve"> </v>
      </c>
      <c r="AE1764" s="42" t="str">
        <f t="shared" si="62"/>
        <v xml:space="preserve"> </v>
      </c>
    </row>
    <row r="1765" spans="27:31" x14ac:dyDescent="0.35">
      <c r="AA1765" t="s">
        <v>2517</v>
      </c>
      <c r="AB1765" t="s">
        <v>694</v>
      </c>
      <c r="AC1765" s="46">
        <f t="shared" si="63"/>
        <v>45128</v>
      </c>
      <c r="AD1765" s="47" t="str">
        <f>IFERROR(AVERAGEIFS(OSA!$AM:$AM,OSA!$C:$C,$AA1765,OSA!$D:$D,$AB1765)," ")</f>
        <v xml:space="preserve"> </v>
      </c>
      <c r="AE1765" s="42" t="str">
        <f t="shared" si="62"/>
        <v xml:space="preserve"> </v>
      </c>
    </row>
    <row r="1766" spans="27:31" x14ac:dyDescent="0.35">
      <c r="AA1766" t="s">
        <v>2517</v>
      </c>
      <c r="AB1766" t="s">
        <v>710</v>
      </c>
      <c r="AC1766" s="46">
        <f t="shared" si="63"/>
        <v>45128</v>
      </c>
      <c r="AD1766" s="47" t="str">
        <f>IFERROR(AVERAGEIFS(OSA!$AM:$AM,OSA!$C:$C,$AA1766,OSA!$D:$D,$AB1766)," ")</f>
        <v xml:space="preserve"> </v>
      </c>
      <c r="AE1766" s="42" t="str">
        <f t="shared" si="62"/>
        <v xml:space="preserve"> </v>
      </c>
    </row>
    <row r="1767" spans="27:31" x14ac:dyDescent="0.35">
      <c r="AA1767" t="s">
        <v>1648</v>
      </c>
      <c r="AB1767" t="s">
        <v>19</v>
      </c>
      <c r="AC1767" s="46">
        <f t="shared" si="63"/>
        <v>45129</v>
      </c>
      <c r="AD1767" s="47" t="str">
        <f>IFERROR(AVERAGEIFS(OSA!$AN:$AN,OSA!$C:$C,$AA1767,OSA!$D:$D,$AB1767)," ")</f>
        <v xml:space="preserve"> </v>
      </c>
      <c r="AE1767" s="42" t="str">
        <f t="shared" si="62"/>
        <v xml:space="preserve"> </v>
      </c>
    </row>
    <row r="1768" spans="27:31" x14ac:dyDescent="0.35">
      <c r="AA1768" t="s">
        <v>1648</v>
      </c>
      <c r="AB1768" t="s">
        <v>65</v>
      </c>
      <c r="AC1768" s="46">
        <f t="shared" si="63"/>
        <v>45129</v>
      </c>
      <c r="AD1768" s="47" t="str">
        <f>IFERROR(AVERAGEIFS(OSA!$AN:$AN,OSA!$C:$C,$AA1768,OSA!$D:$D,$AB1768)," ")</f>
        <v xml:space="preserve"> </v>
      </c>
      <c r="AE1768" s="42" t="str">
        <f t="shared" si="62"/>
        <v xml:space="preserve"> </v>
      </c>
    </row>
    <row r="1769" spans="27:31" x14ac:dyDescent="0.35">
      <c r="AA1769" t="s">
        <v>1648</v>
      </c>
      <c r="AB1769" t="s">
        <v>119</v>
      </c>
      <c r="AC1769" s="46">
        <f t="shared" si="63"/>
        <v>45129</v>
      </c>
      <c r="AD1769" s="47" t="str">
        <f>IFERROR(AVERAGEIFS(OSA!$AN:$AN,OSA!$C:$C,$AA1769,OSA!$D:$D,$AB1769)," ")</f>
        <v xml:space="preserve"> </v>
      </c>
      <c r="AE1769" s="42" t="str">
        <f t="shared" si="62"/>
        <v xml:space="preserve"> </v>
      </c>
    </row>
    <row r="1770" spans="27:31" x14ac:dyDescent="0.35">
      <c r="AA1770" t="s">
        <v>1648</v>
      </c>
      <c r="AB1770" t="s">
        <v>193</v>
      </c>
      <c r="AC1770" s="46">
        <f t="shared" si="63"/>
        <v>45129</v>
      </c>
      <c r="AD1770" s="47" t="str">
        <f>IFERROR(AVERAGEIFS(OSA!$AN:$AN,OSA!$C:$C,$AA1770,OSA!$D:$D,$AB1770)," ")</f>
        <v xml:space="preserve"> </v>
      </c>
      <c r="AE1770" s="42" t="str">
        <f t="shared" si="62"/>
        <v xml:space="preserve"> </v>
      </c>
    </row>
    <row r="1771" spans="27:31" x14ac:dyDescent="0.35">
      <c r="AA1771" t="s">
        <v>1648</v>
      </c>
      <c r="AB1771" t="s">
        <v>248</v>
      </c>
      <c r="AC1771" s="46">
        <f t="shared" si="63"/>
        <v>45129</v>
      </c>
      <c r="AD1771" s="47" t="str">
        <f>IFERROR(AVERAGEIFS(OSA!$AN:$AN,OSA!$C:$C,$AA1771,OSA!$D:$D,$AB1771)," ")</f>
        <v xml:space="preserve"> </v>
      </c>
      <c r="AE1771" s="42" t="str">
        <f t="shared" si="62"/>
        <v xml:space="preserve"> </v>
      </c>
    </row>
    <row r="1772" spans="27:31" x14ac:dyDescent="0.35">
      <c r="AA1772" t="s">
        <v>1648</v>
      </c>
      <c r="AB1772" t="s">
        <v>294</v>
      </c>
      <c r="AC1772" s="46">
        <f t="shared" si="63"/>
        <v>45129</v>
      </c>
      <c r="AD1772" s="47" t="str">
        <f>IFERROR(AVERAGEIFS(OSA!$AN:$AN,OSA!$C:$C,$AA1772,OSA!$D:$D,$AB1772)," ")</f>
        <v xml:space="preserve"> </v>
      </c>
      <c r="AE1772" s="42" t="str">
        <f t="shared" si="62"/>
        <v xml:space="preserve"> </v>
      </c>
    </row>
    <row r="1773" spans="27:31" x14ac:dyDescent="0.35">
      <c r="AA1773" t="s">
        <v>1648</v>
      </c>
      <c r="AB1773" t="s">
        <v>405</v>
      </c>
      <c r="AC1773" s="46">
        <f t="shared" si="63"/>
        <v>45129</v>
      </c>
      <c r="AD1773" s="47" t="str">
        <f>IFERROR(AVERAGEIFS(OSA!$AN:$AN,OSA!$C:$C,$AA1773,OSA!$D:$D,$AB1773)," ")</f>
        <v xml:space="preserve"> </v>
      </c>
      <c r="AE1773" s="42" t="str">
        <f t="shared" si="62"/>
        <v xml:space="preserve"> </v>
      </c>
    </row>
    <row r="1774" spans="27:31" x14ac:dyDescent="0.35">
      <c r="AA1774" t="s">
        <v>1648</v>
      </c>
      <c r="AB1774" t="s">
        <v>455</v>
      </c>
      <c r="AC1774" s="46">
        <f t="shared" si="63"/>
        <v>45129</v>
      </c>
      <c r="AD1774" s="47" t="str">
        <f>IFERROR(AVERAGEIFS(OSA!$AN:$AN,OSA!$C:$C,$AA1774,OSA!$D:$D,$AB1774)," ")</f>
        <v xml:space="preserve"> </v>
      </c>
      <c r="AE1774" s="42" t="str">
        <f t="shared" si="62"/>
        <v xml:space="preserve"> </v>
      </c>
    </row>
    <row r="1775" spans="27:31" x14ac:dyDescent="0.35">
      <c r="AA1775" t="s">
        <v>1648</v>
      </c>
      <c r="AB1775" t="s">
        <v>549</v>
      </c>
      <c r="AC1775" s="46">
        <f t="shared" si="63"/>
        <v>45129</v>
      </c>
      <c r="AD1775" s="47" t="str">
        <f>IFERROR(AVERAGEIFS(OSA!$AN:$AN,OSA!$C:$C,$AA1775,OSA!$D:$D,$AB1775)," ")</f>
        <v xml:space="preserve"> </v>
      </c>
      <c r="AE1775" s="42" t="str">
        <f t="shared" si="62"/>
        <v xml:space="preserve"> </v>
      </c>
    </row>
    <row r="1776" spans="27:31" x14ac:dyDescent="0.35">
      <c r="AA1776" t="s">
        <v>1648</v>
      </c>
      <c r="AB1776" t="s">
        <v>650</v>
      </c>
      <c r="AC1776" s="46">
        <f t="shared" si="63"/>
        <v>45129</v>
      </c>
      <c r="AD1776" s="47" t="str">
        <f>IFERROR(AVERAGEIFS(OSA!$AN:$AN,OSA!$C:$C,$AA1776,OSA!$D:$D,$AB1776)," ")</f>
        <v xml:space="preserve"> </v>
      </c>
      <c r="AE1776" s="42" t="str">
        <f t="shared" si="62"/>
        <v xml:space="preserve"> </v>
      </c>
    </row>
    <row r="1777" spans="27:31" x14ac:dyDescent="0.35">
      <c r="AA1777" t="s">
        <v>1648</v>
      </c>
      <c r="AB1777" t="s">
        <v>694</v>
      </c>
      <c r="AC1777" s="46">
        <f t="shared" si="63"/>
        <v>45129</v>
      </c>
      <c r="AD1777" s="47" t="str">
        <f>IFERROR(AVERAGEIFS(OSA!$AN:$AN,OSA!$C:$C,$AA1777,OSA!$D:$D,$AB1777)," ")</f>
        <v xml:space="preserve"> </v>
      </c>
      <c r="AE1777" s="42" t="str">
        <f t="shared" si="62"/>
        <v xml:space="preserve"> </v>
      </c>
    </row>
    <row r="1778" spans="27:31" x14ac:dyDescent="0.35">
      <c r="AA1778" t="s">
        <v>1648</v>
      </c>
      <c r="AB1778" t="s">
        <v>710</v>
      </c>
      <c r="AC1778" s="46">
        <f t="shared" si="63"/>
        <v>45129</v>
      </c>
      <c r="AD1778" s="47" t="str">
        <f>IFERROR(AVERAGEIFS(OSA!$AN:$AN,OSA!$C:$C,$AA1778,OSA!$D:$D,$AB1778)," ")</f>
        <v xml:space="preserve"> </v>
      </c>
      <c r="AE1778" s="42" t="str">
        <f t="shared" si="62"/>
        <v xml:space="preserve"> </v>
      </c>
    </row>
    <row r="1779" spans="27:31" x14ac:dyDescent="0.35">
      <c r="AA1779" t="s">
        <v>2305</v>
      </c>
      <c r="AB1779" t="s">
        <v>19</v>
      </c>
      <c r="AC1779" s="46">
        <f t="shared" si="63"/>
        <v>45129</v>
      </c>
      <c r="AD1779" s="47" t="str">
        <f>IFERROR(AVERAGEIFS(OSA!$AN:$AN,OSA!$C:$C,$AA1779,OSA!$D:$D,$AB1779)," ")</f>
        <v xml:space="preserve"> </v>
      </c>
      <c r="AE1779" s="42" t="str">
        <f t="shared" si="62"/>
        <v xml:space="preserve"> </v>
      </c>
    </row>
    <row r="1780" spans="27:31" x14ac:dyDescent="0.35">
      <c r="AA1780" t="s">
        <v>2305</v>
      </c>
      <c r="AB1780" t="s">
        <v>65</v>
      </c>
      <c r="AC1780" s="46">
        <f t="shared" si="63"/>
        <v>45129</v>
      </c>
      <c r="AD1780" s="47" t="str">
        <f>IFERROR(AVERAGEIFS(OSA!$AN:$AN,OSA!$C:$C,$AA1780,OSA!$D:$D,$AB1780)," ")</f>
        <v xml:space="preserve"> </v>
      </c>
      <c r="AE1780" s="42" t="str">
        <f t="shared" si="62"/>
        <v xml:space="preserve"> </v>
      </c>
    </row>
    <row r="1781" spans="27:31" x14ac:dyDescent="0.35">
      <c r="AA1781" t="s">
        <v>2305</v>
      </c>
      <c r="AB1781" t="s">
        <v>119</v>
      </c>
      <c r="AC1781" s="46">
        <f t="shared" si="63"/>
        <v>45129</v>
      </c>
      <c r="AD1781" s="47" t="str">
        <f>IFERROR(AVERAGEIFS(OSA!$AN:$AN,OSA!$C:$C,$AA1781,OSA!$D:$D,$AB1781)," ")</f>
        <v xml:space="preserve"> </v>
      </c>
      <c r="AE1781" s="42" t="str">
        <f t="shared" si="62"/>
        <v xml:space="preserve"> </v>
      </c>
    </row>
    <row r="1782" spans="27:31" x14ac:dyDescent="0.35">
      <c r="AA1782" t="s">
        <v>2305</v>
      </c>
      <c r="AB1782" t="s">
        <v>193</v>
      </c>
      <c r="AC1782" s="46">
        <f t="shared" si="63"/>
        <v>45129</v>
      </c>
      <c r="AD1782" s="47" t="str">
        <f>IFERROR(AVERAGEIFS(OSA!$AN:$AN,OSA!$C:$C,$AA1782,OSA!$D:$D,$AB1782)," ")</f>
        <v xml:space="preserve"> </v>
      </c>
      <c r="AE1782" s="42" t="str">
        <f t="shared" si="62"/>
        <v xml:space="preserve"> </v>
      </c>
    </row>
    <row r="1783" spans="27:31" x14ac:dyDescent="0.35">
      <c r="AA1783" t="s">
        <v>2305</v>
      </c>
      <c r="AB1783" t="s">
        <v>248</v>
      </c>
      <c r="AC1783" s="46">
        <f t="shared" si="63"/>
        <v>45129</v>
      </c>
      <c r="AD1783" s="47" t="str">
        <f>IFERROR(AVERAGEIFS(OSA!$AN:$AN,OSA!$C:$C,$AA1783,OSA!$D:$D,$AB1783)," ")</f>
        <v xml:space="preserve"> </v>
      </c>
      <c r="AE1783" s="42" t="str">
        <f t="shared" si="62"/>
        <v xml:space="preserve"> </v>
      </c>
    </row>
    <row r="1784" spans="27:31" x14ac:dyDescent="0.35">
      <c r="AA1784" t="s">
        <v>2305</v>
      </c>
      <c r="AB1784" t="s">
        <v>294</v>
      </c>
      <c r="AC1784" s="46">
        <f t="shared" si="63"/>
        <v>45129</v>
      </c>
      <c r="AD1784" s="47" t="str">
        <f>IFERROR(AVERAGEIFS(OSA!$AN:$AN,OSA!$C:$C,$AA1784,OSA!$D:$D,$AB1784)," ")</f>
        <v xml:space="preserve"> </v>
      </c>
      <c r="AE1784" s="42" t="str">
        <f t="shared" si="62"/>
        <v xml:space="preserve"> </v>
      </c>
    </row>
    <row r="1785" spans="27:31" x14ac:dyDescent="0.35">
      <c r="AA1785" t="s">
        <v>2305</v>
      </c>
      <c r="AB1785" t="s">
        <v>405</v>
      </c>
      <c r="AC1785" s="46">
        <f t="shared" si="63"/>
        <v>45129</v>
      </c>
      <c r="AD1785" s="47" t="str">
        <f>IFERROR(AVERAGEIFS(OSA!$AN:$AN,OSA!$C:$C,$AA1785,OSA!$D:$D,$AB1785)," ")</f>
        <v xml:space="preserve"> </v>
      </c>
      <c r="AE1785" s="42" t="str">
        <f t="shared" si="62"/>
        <v xml:space="preserve"> </v>
      </c>
    </row>
    <row r="1786" spans="27:31" x14ac:dyDescent="0.35">
      <c r="AA1786" t="s">
        <v>2305</v>
      </c>
      <c r="AB1786" t="s">
        <v>455</v>
      </c>
      <c r="AC1786" s="46">
        <f t="shared" si="63"/>
        <v>45129</v>
      </c>
      <c r="AD1786" s="47" t="str">
        <f>IFERROR(AVERAGEIFS(OSA!$AN:$AN,OSA!$C:$C,$AA1786,OSA!$D:$D,$AB1786)," ")</f>
        <v xml:space="preserve"> </v>
      </c>
      <c r="AE1786" s="42" t="str">
        <f t="shared" si="62"/>
        <v xml:space="preserve"> </v>
      </c>
    </row>
    <row r="1787" spans="27:31" x14ac:dyDescent="0.35">
      <c r="AA1787" t="s">
        <v>2305</v>
      </c>
      <c r="AB1787" t="s">
        <v>549</v>
      </c>
      <c r="AC1787" s="46">
        <f t="shared" si="63"/>
        <v>45129</v>
      </c>
      <c r="AD1787" s="47" t="str">
        <f>IFERROR(AVERAGEIFS(OSA!$AN:$AN,OSA!$C:$C,$AA1787,OSA!$D:$D,$AB1787)," ")</f>
        <v xml:space="preserve"> </v>
      </c>
      <c r="AE1787" s="42" t="str">
        <f t="shared" si="62"/>
        <v xml:space="preserve"> </v>
      </c>
    </row>
    <row r="1788" spans="27:31" x14ac:dyDescent="0.35">
      <c r="AA1788" t="s">
        <v>2305</v>
      </c>
      <c r="AB1788" t="s">
        <v>650</v>
      </c>
      <c r="AC1788" s="46">
        <f t="shared" si="63"/>
        <v>45129</v>
      </c>
      <c r="AD1788" s="47" t="str">
        <f>IFERROR(AVERAGEIFS(OSA!$AN:$AN,OSA!$C:$C,$AA1788,OSA!$D:$D,$AB1788)," ")</f>
        <v xml:space="preserve"> </v>
      </c>
      <c r="AE1788" s="42" t="str">
        <f t="shared" si="62"/>
        <v xml:space="preserve"> </v>
      </c>
    </row>
    <row r="1789" spans="27:31" x14ac:dyDescent="0.35">
      <c r="AA1789" t="s">
        <v>2305</v>
      </c>
      <c r="AB1789" t="s">
        <v>694</v>
      </c>
      <c r="AC1789" s="46">
        <f t="shared" si="63"/>
        <v>45129</v>
      </c>
      <c r="AD1789" s="47" t="str">
        <f>IFERROR(AVERAGEIFS(OSA!$AN:$AN,OSA!$C:$C,$AA1789,OSA!$D:$D,$AB1789)," ")</f>
        <v xml:space="preserve"> </v>
      </c>
      <c r="AE1789" s="42" t="str">
        <f t="shared" si="62"/>
        <v xml:space="preserve"> </v>
      </c>
    </row>
    <row r="1790" spans="27:31" x14ac:dyDescent="0.35">
      <c r="AA1790" t="s">
        <v>2305</v>
      </c>
      <c r="AB1790" t="s">
        <v>710</v>
      </c>
      <c r="AC1790" s="46">
        <f t="shared" si="63"/>
        <v>45129</v>
      </c>
      <c r="AD1790" s="47" t="str">
        <f>IFERROR(AVERAGEIFS(OSA!$AN:$AN,OSA!$C:$C,$AA1790,OSA!$D:$D,$AB1790)," ")</f>
        <v xml:space="preserve"> </v>
      </c>
      <c r="AE1790" s="42" t="str">
        <f t="shared" si="62"/>
        <v xml:space="preserve"> </v>
      </c>
    </row>
    <row r="1791" spans="27:31" x14ac:dyDescent="0.35">
      <c r="AA1791" t="s">
        <v>2657</v>
      </c>
      <c r="AB1791" t="s">
        <v>19</v>
      </c>
      <c r="AC1791" s="46">
        <f t="shared" si="63"/>
        <v>45129</v>
      </c>
      <c r="AD1791" s="47" t="str">
        <f ca="1">IFERROR(AVERAGEIFS(OSA!$AN:$AN,OSA!$C:$C,$AA1791,OSA!$D:$D,$AB1791)," ")</f>
        <v xml:space="preserve"> </v>
      </c>
      <c r="AE1791" s="42" t="str">
        <f t="shared" ca="1" si="62"/>
        <v xml:space="preserve"> </v>
      </c>
    </row>
    <row r="1792" spans="27:31" x14ac:dyDescent="0.35">
      <c r="AA1792" t="s">
        <v>2657</v>
      </c>
      <c r="AB1792" t="s">
        <v>65</v>
      </c>
      <c r="AC1792" s="46">
        <f t="shared" si="63"/>
        <v>45129</v>
      </c>
      <c r="AD1792" s="47" t="str">
        <f ca="1">IFERROR(AVERAGEIFS(OSA!$AN:$AN,OSA!$C:$C,$AA1792,OSA!$D:$D,$AB1792)," ")</f>
        <v xml:space="preserve"> </v>
      </c>
      <c r="AE1792" s="42" t="str">
        <f t="shared" ca="1" si="62"/>
        <v xml:space="preserve"> </v>
      </c>
    </row>
    <row r="1793" spans="27:31" x14ac:dyDescent="0.35">
      <c r="AA1793" t="s">
        <v>2657</v>
      </c>
      <c r="AB1793" t="s">
        <v>119</v>
      </c>
      <c r="AC1793" s="46">
        <f t="shared" si="63"/>
        <v>45129</v>
      </c>
      <c r="AD1793" s="47" t="str">
        <f ca="1">IFERROR(AVERAGEIFS(OSA!$AN:$AN,OSA!$C:$C,$AA1793,OSA!$D:$D,$AB1793)," ")</f>
        <v xml:space="preserve"> </v>
      </c>
      <c r="AE1793" s="42" t="str">
        <f t="shared" ca="1" si="62"/>
        <v xml:space="preserve"> </v>
      </c>
    </row>
    <row r="1794" spans="27:31" x14ac:dyDescent="0.35">
      <c r="AA1794" t="s">
        <v>2657</v>
      </c>
      <c r="AB1794" t="s">
        <v>193</v>
      </c>
      <c r="AC1794" s="46">
        <f t="shared" si="63"/>
        <v>45129</v>
      </c>
      <c r="AD1794" s="47" t="str">
        <f ca="1">IFERROR(AVERAGEIFS(OSA!$AN:$AN,OSA!$C:$C,$AA1794,OSA!$D:$D,$AB1794)," ")</f>
        <v xml:space="preserve"> </v>
      </c>
      <c r="AE1794" s="42" t="str">
        <f t="shared" ca="1" si="62"/>
        <v xml:space="preserve"> </v>
      </c>
    </row>
    <row r="1795" spans="27:31" x14ac:dyDescent="0.35">
      <c r="AA1795" t="s">
        <v>2657</v>
      </c>
      <c r="AB1795" t="s">
        <v>248</v>
      </c>
      <c r="AC1795" s="46">
        <f t="shared" si="63"/>
        <v>45129</v>
      </c>
      <c r="AD1795" s="47" t="str">
        <f ca="1">IFERROR(AVERAGEIFS(OSA!$AN:$AN,OSA!$C:$C,$AA1795,OSA!$D:$D,$AB1795)," ")</f>
        <v xml:space="preserve"> </v>
      </c>
      <c r="AE1795" s="42" t="str">
        <f t="shared" ca="1" si="62"/>
        <v xml:space="preserve"> </v>
      </c>
    </row>
    <row r="1796" spans="27:31" x14ac:dyDescent="0.35">
      <c r="AA1796" t="s">
        <v>2657</v>
      </c>
      <c r="AB1796" t="s">
        <v>294</v>
      </c>
      <c r="AC1796" s="46">
        <f t="shared" si="63"/>
        <v>45129</v>
      </c>
      <c r="AD1796" s="47" t="str">
        <f ca="1">IFERROR(AVERAGEIFS(OSA!$AN:$AN,OSA!$C:$C,$AA1796,OSA!$D:$D,$AB1796)," ")</f>
        <v xml:space="preserve"> </v>
      </c>
      <c r="AE1796" s="42" t="str">
        <f t="shared" ref="AE1796:AE1859" ca="1" si="64">IFERROR(1-(AD1796)," ")</f>
        <v xml:space="preserve"> </v>
      </c>
    </row>
    <row r="1797" spans="27:31" x14ac:dyDescent="0.35">
      <c r="AA1797" t="s">
        <v>2657</v>
      </c>
      <c r="AB1797" t="s">
        <v>405</v>
      </c>
      <c r="AC1797" s="46">
        <f t="shared" si="63"/>
        <v>45129</v>
      </c>
      <c r="AD1797" s="47" t="str">
        <f ca="1">IFERROR(AVERAGEIFS(OSA!$AN:$AN,OSA!$C:$C,$AA1797,OSA!$D:$D,$AB1797)," ")</f>
        <v xml:space="preserve"> </v>
      </c>
      <c r="AE1797" s="42" t="str">
        <f t="shared" ca="1" si="64"/>
        <v xml:space="preserve"> </v>
      </c>
    </row>
    <row r="1798" spans="27:31" x14ac:dyDescent="0.35">
      <c r="AA1798" t="s">
        <v>2657</v>
      </c>
      <c r="AB1798" t="s">
        <v>455</v>
      </c>
      <c r="AC1798" s="46">
        <f t="shared" si="63"/>
        <v>45129</v>
      </c>
      <c r="AD1798" s="47" t="str">
        <f ca="1">IFERROR(AVERAGEIFS(OSA!$AN:$AN,OSA!$C:$C,$AA1798,OSA!$D:$D,$AB1798)," ")</f>
        <v xml:space="preserve"> </v>
      </c>
      <c r="AE1798" s="42" t="str">
        <f t="shared" ca="1" si="64"/>
        <v xml:space="preserve"> </v>
      </c>
    </row>
    <row r="1799" spans="27:31" x14ac:dyDescent="0.35">
      <c r="AA1799" t="s">
        <v>2657</v>
      </c>
      <c r="AB1799" t="s">
        <v>549</v>
      </c>
      <c r="AC1799" s="46">
        <f t="shared" si="63"/>
        <v>45129</v>
      </c>
      <c r="AD1799" s="47" t="str">
        <f ca="1">IFERROR(AVERAGEIFS(OSA!$AN:$AN,OSA!$C:$C,$AA1799,OSA!$D:$D,$AB1799)," ")</f>
        <v xml:space="preserve"> </v>
      </c>
      <c r="AE1799" s="42" t="str">
        <f t="shared" ca="1" si="64"/>
        <v xml:space="preserve"> </v>
      </c>
    </row>
    <row r="1800" spans="27:31" x14ac:dyDescent="0.35">
      <c r="AA1800" t="s">
        <v>2657</v>
      </c>
      <c r="AB1800" t="s">
        <v>650</v>
      </c>
      <c r="AC1800" s="46">
        <f t="shared" si="63"/>
        <v>45129</v>
      </c>
      <c r="AD1800" s="47" t="str">
        <f ca="1">IFERROR(AVERAGEIFS(OSA!$AN:$AN,OSA!$C:$C,$AA1800,OSA!$D:$D,$AB1800)," ")</f>
        <v xml:space="preserve"> </v>
      </c>
      <c r="AE1800" s="42" t="str">
        <f t="shared" ca="1" si="64"/>
        <v xml:space="preserve"> </v>
      </c>
    </row>
    <row r="1801" spans="27:31" x14ac:dyDescent="0.35">
      <c r="AA1801" t="s">
        <v>2657</v>
      </c>
      <c r="AB1801" t="s">
        <v>694</v>
      </c>
      <c r="AC1801" s="46">
        <f t="shared" si="63"/>
        <v>45129</v>
      </c>
      <c r="AD1801" s="47" t="str">
        <f ca="1">IFERROR(AVERAGEIFS(OSA!$AN:$AN,OSA!$C:$C,$AA1801,OSA!$D:$D,$AB1801)," ")</f>
        <v xml:space="preserve"> </v>
      </c>
      <c r="AE1801" s="42" t="str">
        <f t="shared" ca="1" si="64"/>
        <v xml:space="preserve"> </v>
      </c>
    </row>
    <row r="1802" spans="27:31" x14ac:dyDescent="0.35">
      <c r="AA1802" t="s">
        <v>2657</v>
      </c>
      <c r="AB1802" t="s">
        <v>710</v>
      </c>
      <c r="AC1802" s="46">
        <f t="shared" si="63"/>
        <v>45129</v>
      </c>
      <c r="AD1802" s="47" t="str">
        <f ca="1">IFERROR(AVERAGEIFS(OSA!$AN:$AN,OSA!$C:$C,$AA1802,OSA!$D:$D,$AB1802)," ")</f>
        <v xml:space="preserve"> </v>
      </c>
      <c r="AE1802" s="42" t="str">
        <f t="shared" ca="1" si="64"/>
        <v xml:space="preserve"> </v>
      </c>
    </row>
    <row r="1803" spans="27:31" x14ac:dyDescent="0.35">
      <c r="AA1803" t="s">
        <v>3042</v>
      </c>
      <c r="AB1803" t="s">
        <v>19</v>
      </c>
      <c r="AC1803" s="46">
        <f t="shared" si="63"/>
        <v>45129</v>
      </c>
      <c r="AD1803" s="47" t="str">
        <f>IFERROR(AVERAGEIFS(OSA!$AN:$AN,OSA!$C:$C,$AA1803,OSA!$D:$D,$AB1803)," ")</f>
        <v xml:space="preserve"> </v>
      </c>
      <c r="AE1803" s="42" t="str">
        <f t="shared" si="64"/>
        <v xml:space="preserve"> </v>
      </c>
    </row>
    <row r="1804" spans="27:31" x14ac:dyDescent="0.35">
      <c r="AA1804" t="s">
        <v>3042</v>
      </c>
      <c r="AB1804" t="s">
        <v>65</v>
      </c>
      <c r="AC1804" s="46">
        <f t="shared" si="63"/>
        <v>45129</v>
      </c>
      <c r="AD1804" s="47" t="str">
        <f>IFERROR(AVERAGEIFS(OSA!$AN:$AN,OSA!$C:$C,$AA1804,OSA!$D:$D,$AB1804)," ")</f>
        <v xml:space="preserve"> </v>
      </c>
      <c r="AE1804" s="42" t="str">
        <f t="shared" si="64"/>
        <v xml:space="preserve"> </v>
      </c>
    </row>
    <row r="1805" spans="27:31" x14ac:dyDescent="0.35">
      <c r="AA1805" t="s">
        <v>3042</v>
      </c>
      <c r="AB1805" t="s">
        <v>119</v>
      </c>
      <c r="AC1805" s="46">
        <f t="shared" si="63"/>
        <v>45129</v>
      </c>
      <c r="AD1805" s="47" t="str">
        <f>IFERROR(AVERAGEIFS(OSA!$AN:$AN,OSA!$C:$C,$AA1805,OSA!$D:$D,$AB1805)," ")</f>
        <v xml:space="preserve"> </v>
      </c>
      <c r="AE1805" s="42" t="str">
        <f t="shared" si="64"/>
        <v xml:space="preserve"> </v>
      </c>
    </row>
    <row r="1806" spans="27:31" x14ac:dyDescent="0.35">
      <c r="AA1806" t="s">
        <v>3042</v>
      </c>
      <c r="AB1806" t="s">
        <v>193</v>
      </c>
      <c r="AC1806" s="46">
        <f t="shared" si="63"/>
        <v>45129</v>
      </c>
      <c r="AD1806" s="47" t="str">
        <f>IFERROR(AVERAGEIFS(OSA!$AN:$AN,OSA!$C:$C,$AA1806,OSA!$D:$D,$AB1806)," ")</f>
        <v xml:space="preserve"> </v>
      </c>
      <c r="AE1806" s="42" t="str">
        <f t="shared" si="64"/>
        <v xml:space="preserve"> </v>
      </c>
    </row>
    <row r="1807" spans="27:31" x14ac:dyDescent="0.35">
      <c r="AA1807" t="s">
        <v>3042</v>
      </c>
      <c r="AB1807" t="s">
        <v>248</v>
      </c>
      <c r="AC1807" s="46">
        <f t="shared" si="63"/>
        <v>45129</v>
      </c>
      <c r="AD1807" s="47" t="str">
        <f>IFERROR(AVERAGEIFS(OSA!$AN:$AN,OSA!$C:$C,$AA1807,OSA!$D:$D,$AB1807)," ")</f>
        <v xml:space="preserve"> </v>
      </c>
      <c r="AE1807" s="42" t="str">
        <f t="shared" si="64"/>
        <v xml:space="preserve"> </v>
      </c>
    </row>
    <row r="1808" spans="27:31" x14ac:dyDescent="0.35">
      <c r="AA1808" t="s">
        <v>3042</v>
      </c>
      <c r="AB1808" t="s">
        <v>294</v>
      </c>
      <c r="AC1808" s="46">
        <f t="shared" si="63"/>
        <v>45129</v>
      </c>
      <c r="AD1808" s="47" t="str">
        <f>IFERROR(AVERAGEIFS(OSA!$AN:$AN,OSA!$C:$C,$AA1808,OSA!$D:$D,$AB1808)," ")</f>
        <v xml:space="preserve"> </v>
      </c>
      <c r="AE1808" s="42" t="str">
        <f t="shared" si="64"/>
        <v xml:space="preserve"> </v>
      </c>
    </row>
    <row r="1809" spans="27:31" x14ac:dyDescent="0.35">
      <c r="AA1809" t="s">
        <v>3042</v>
      </c>
      <c r="AB1809" t="s">
        <v>405</v>
      </c>
      <c r="AC1809" s="46">
        <f t="shared" si="63"/>
        <v>45129</v>
      </c>
      <c r="AD1809" s="47" t="str">
        <f>IFERROR(AVERAGEIFS(OSA!$AN:$AN,OSA!$C:$C,$AA1809,OSA!$D:$D,$AB1809)," ")</f>
        <v xml:space="preserve"> </v>
      </c>
      <c r="AE1809" s="42" t="str">
        <f t="shared" si="64"/>
        <v xml:space="preserve"> </v>
      </c>
    </row>
    <row r="1810" spans="27:31" x14ac:dyDescent="0.35">
      <c r="AA1810" t="s">
        <v>3042</v>
      </c>
      <c r="AB1810" t="s">
        <v>455</v>
      </c>
      <c r="AC1810" s="46">
        <f t="shared" si="63"/>
        <v>45129</v>
      </c>
      <c r="AD1810" s="47" t="str">
        <f>IFERROR(AVERAGEIFS(OSA!$AN:$AN,OSA!$C:$C,$AA1810,OSA!$D:$D,$AB1810)," ")</f>
        <v xml:space="preserve"> </v>
      </c>
      <c r="AE1810" s="42" t="str">
        <f t="shared" si="64"/>
        <v xml:space="preserve"> </v>
      </c>
    </row>
    <row r="1811" spans="27:31" x14ac:dyDescent="0.35">
      <c r="AA1811" t="s">
        <v>3042</v>
      </c>
      <c r="AB1811" t="s">
        <v>549</v>
      </c>
      <c r="AC1811" s="46">
        <f t="shared" si="63"/>
        <v>45129</v>
      </c>
      <c r="AD1811" s="47" t="str">
        <f>IFERROR(AVERAGEIFS(OSA!$AN:$AN,OSA!$C:$C,$AA1811,OSA!$D:$D,$AB1811)," ")</f>
        <v xml:space="preserve"> </v>
      </c>
      <c r="AE1811" s="42" t="str">
        <f t="shared" si="64"/>
        <v xml:space="preserve"> </v>
      </c>
    </row>
    <row r="1812" spans="27:31" x14ac:dyDescent="0.35">
      <c r="AA1812" t="s">
        <v>3042</v>
      </c>
      <c r="AB1812" t="s">
        <v>650</v>
      </c>
      <c r="AC1812" s="46">
        <f t="shared" si="63"/>
        <v>45129</v>
      </c>
      <c r="AD1812" s="47" t="str">
        <f>IFERROR(AVERAGEIFS(OSA!$AN:$AN,OSA!$C:$C,$AA1812,OSA!$D:$D,$AB1812)," ")</f>
        <v xml:space="preserve"> </v>
      </c>
      <c r="AE1812" s="42" t="str">
        <f t="shared" si="64"/>
        <v xml:space="preserve"> </v>
      </c>
    </row>
    <row r="1813" spans="27:31" x14ac:dyDescent="0.35">
      <c r="AA1813" t="s">
        <v>3042</v>
      </c>
      <c r="AB1813" t="s">
        <v>694</v>
      </c>
      <c r="AC1813" s="46">
        <f t="shared" si="63"/>
        <v>45129</v>
      </c>
      <c r="AD1813" s="47" t="str">
        <f>IFERROR(AVERAGEIFS(OSA!$AN:$AN,OSA!$C:$C,$AA1813,OSA!$D:$D,$AB1813)," ")</f>
        <v xml:space="preserve"> </v>
      </c>
      <c r="AE1813" s="42" t="str">
        <f t="shared" si="64"/>
        <v xml:space="preserve"> </v>
      </c>
    </row>
    <row r="1814" spans="27:31" x14ac:dyDescent="0.35">
      <c r="AA1814" t="s">
        <v>3042</v>
      </c>
      <c r="AB1814" t="s">
        <v>710</v>
      </c>
      <c r="AC1814" s="46">
        <f t="shared" si="63"/>
        <v>45129</v>
      </c>
      <c r="AD1814" s="47" t="str">
        <f>IFERROR(AVERAGEIFS(OSA!$AN:$AN,OSA!$C:$C,$AA1814,OSA!$D:$D,$AB1814)," ")</f>
        <v xml:space="preserve"> </v>
      </c>
      <c r="AE1814" s="42" t="str">
        <f t="shared" si="64"/>
        <v xml:space="preserve"> </v>
      </c>
    </row>
    <row r="1815" spans="27:31" x14ac:dyDescent="0.35">
      <c r="AA1815" t="s">
        <v>2329</v>
      </c>
      <c r="AB1815" t="s">
        <v>19</v>
      </c>
      <c r="AC1815" s="46">
        <f t="shared" si="63"/>
        <v>45129</v>
      </c>
      <c r="AD1815" s="47" t="str">
        <f>IFERROR(AVERAGEIFS(OSA!$AN:$AN,OSA!$C:$C,$AA1815,OSA!$D:$D,$AB1815)," ")</f>
        <v xml:space="preserve"> </v>
      </c>
      <c r="AE1815" s="42" t="str">
        <f t="shared" si="64"/>
        <v xml:space="preserve"> </v>
      </c>
    </row>
    <row r="1816" spans="27:31" x14ac:dyDescent="0.35">
      <c r="AA1816" t="s">
        <v>2329</v>
      </c>
      <c r="AB1816" t="s">
        <v>65</v>
      </c>
      <c r="AC1816" s="46">
        <f t="shared" ref="AC1816:AC1879" si="65">AC1732+1</f>
        <v>45129</v>
      </c>
      <c r="AD1816" s="47" t="str">
        <f>IFERROR(AVERAGEIFS(OSA!$AN:$AN,OSA!$C:$C,$AA1816,OSA!$D:$D,$AB1816)," ")</f>
        <v xml:space="preserve"> </v>
      </c>
      <c r="AE1816" s="42" t="str">
        <f t="shared" si="64"/>
        <v xml:space="preserve"> </v>
      </c>
    </row>
    <row r="1817" spans="27:31" x14ac:dyDescent="0.35">
      <c r="AA1817" t="s">
        <v>2329</v>
      </c>
      <c r="AB1817" t="s">
        <v>119</v>
      </c>
      <c r="AC1817" s="46">
        <f t="shared" si="65"/>
        <v>45129</v>
      </c>
      <c r="AD1817" s="47" t="str">
        <f>IFERROR(AVERAGEIFS(OSA!$AN:$AN,OSA!$C:$C,$AA1817,OSA!$D:$D,$AB1817)," ")</f>
        <v xml:space="preserve"> </v>
      </c>
      <c r="AE1817" s="42" t="str">
        <f t="shared" si="64"/>
        <v xml:space="preserve"> </v>
      </c>
    </row>
    <row r="1818" spans="27:31" x14ac:dyDescent="0.35">
      <c r="AA1818" t="s">
        <v>2329</v>
      </c>
      <c r="AB1818" t="s">
        <v>193</v>
      </c>
      <c r="AC1818" s="46">
        <f t="shared" si="65"/>
        <v>45129</v>
      </c>
      <c r="AD1818" s="47" t="str">
        <f>IFERROR(AVERAGEIFS(OSA!$AN:$AN,OSA!$C:$C,$AA1818,OSA!$D:$D,$AB1818)," ")</f>
        <v xml:space="preserve"> </v>
      </c>
      <c r="AE1818" s="42" t="str">
        <f t="shared" si="64"/>
        <v xml:space="preserve"> </v>
      </c>
    </row>
    <row r="1819" spans="27:31" x14ac:dyDescent="0.35">
      <c r="AA1819" t="s">
        <v>2329</v>
      </c>
      <c r="AB1819" t="s">
        <v>248</v>
      </c>
      <c r="AC1819" s="46">
        <f t="shared" si="65"/>
        <v>45129</v>
      </c>
      <c r="AD1819" s="47" t="str">
        <f>IFERROR(AVERAGEIFS(OSA!$AN:$AN,OSA!$C:$C,$AA1819,OSA!$D:$D,$AB1819)," ")</f>
        <v xml:space="preserve"> </v>
      </c>
      <c r="AE1819" s="42" t="str">
        <f t="shared" si="64"/>
        <v xml:space="preserve"> </v>
      </c>
    </row>
    <row r="1820" spans="27:31" x14ac:dyDescent="0.35">
      <c r="AA1820" t="s">
        <v>2329</v>
      </c>
      <c r="AB1820" t="s">
        <v>294</v>
      </c>
      <c r="AC1820" s="46">
        <f t="shared" si="65"/>
        <v>45129</v>
      </c>
      <c r="AD1820" s="47" t="str">
        <f>IFERROR(AVERAGEIFS(OSA!$AN:$AN,OSA!$C:$C,$AA1820,OSA!$D:$D,$AB1820)," ")</f>
        <v xml:space="preserve"> </v>
      </c>
      <c r="AE1820" s="42" t="str">
        <f t="shared" si="64"/>
        <v xml:space="preserve"> </v>
      </c>
    </row>
    <row r="1821" spans="27:31" x14ac:dyDescent="0.35">
      <c r="AA1821" t="s">
        <v>2329</v>
      </c>
      <c r="AB1821" t="s">
        <v>405</v>
      </c>
      <c r="AC1821" s="46">
        <f t="shared" si="65"/>
        <v>45129</v>
      </c>
      <c r="AD1821" s="47" t="str">
        <f>IFERROR(AVERAGEIFS(OSA!$AN:$AN,OSA!$C:$C,$AA1821,OSA!$D:$D,$AB1821)," ")</f>
        <v xml:space="preserve"> </v>
      </c>
      <c r="AE1821" s="42" t="str">
        <f t="shared" si="64"/>
        <v xml:space="preserve"> </v>
      </c>
    </row>
    <row r="1822" spans="27:31" x14ac:dyDescent="0.35">
      <c r="AA1822" t="s">
        <v>2329</v>
      </c>
      <c r="AB1822" t="s">
        <v>455</v>
      </c>
      <c r="AC1822" s="46">
        <f t="shared" si="65"/>
        <v>45129</v>
      </c>
      <c r="AD1822" s="47" t="str">
        <f>IFERROR(AVERAGEIFS(OSA!$AN:$AN,OSA!$C:$C,$AA1822,OSA!$D:$D,$AB1822)," ")</f>
        <v xml:space="preserve"> </v>
      </c>
      <c r="AE1822" s="42" t="str">
        <f t="shared" si="64"/>
        <v xml:space="preserve"> </v>
      </c>
    </row>
    <row r="1823" spans="27:31" x14ac:dyDescent="0.35">
      <c r="AA1823" t="s">
        <v>2329</v>
      </c>
      <c r="AB1823" t="s">
        <v>549</v>
      </c>
      <c r="AC1823" s="46">
        <f t="shared" si="65"/>
        <v>45129</v>
      </c>
      <c r="AD1823" s="47" t="str">
        <f>IFERROR(AVERAGEIFS(OSA!$AN:$AN,OSA!$C:$C,$AA1823,OSA!$D:$D,$AB1823)," ")</f>
        <v xml:space="preserve"> </v>
      </c>
      <c r="AE1823" s="42" t="str">
        <f t="shared" si="64"/>
        <v xml:space="preserve"> </v>
      </c>
    </row>
    <row r="1824" spans="27:31" x14ac:dyDescent="0.35">
      <c r="AA1824" t="s">
        <v>2329</v>
      </c>
      <c r="AB1824" t="s">
        <v>650</v>
      </c>
      <c r="AC1824" s="46">
        <f t="shared" si="65"/>
        <v>45129</v>
      </c>
      <c r="AD1824" s="47" t="str">
        <f>IFERROR(AVERAGEIFS(OSA!$AN:$AN,OSA!$C:$C,$AA1824,OSA!$D:$D,$AB1824)," ")</f>
        <v xml:space="preserve"> </v>
      </c>
      <c r="AE1824" s="42" t="str">
        <f t="shared" si="64"/>
        <v xml:space="preserve"> </v>
      </c>
    </row>
    <row r="1825" spans="27:31" x14ac:dyDescent="0.35">
      <c r="AA1825" t="s">
        <v>2329</v>
      </c>
      <c r="AB1825" t="s">
        <v>694</v>
      </c>
      <c r="AC1825" s="46">
        <f t="shared" si="65"/>
        <v>45129</v>
      </c>
      <c r="AD1825" s="47" t="str">
        <f>IFERROR(AVERAGEIFS(OSA!$AN:$AN,OSA!$C:$C,$AA1825,OSA!$D:$D,$AB1825)," ")</f>
        <v xml:space="preserve"> </v>
      </c>
      <c r="AE1825" s="42" t="str">
        <f t="shared" si="64"/>
        <v xml:space="preserve"> </v>
      </c>
    </row>
    <row r="1826" spans="27:31" x14ac:dyDescent="0.35">
      <c r="AA1826" t="s">
        <v>2329</v>
      </c>
      <c r="AB1826" t="s">
        <v>710</v>
      </c>
      <c r="AC1826" s="46">
        <f t="shared" si="65"/>
        <v>45129</v>
      </c>
      <c r="AD1826" s="47" t="str">
        <f>IFERROR(AVERAGEIFS(OSA!$AN:$AN,OSA!$C:$C,$AA1826,OSA!$D:$D,$AB1826)," ")</f>
        <v xml:space="preserve"> </v>
      </c>
      <c r="AE1826" s="42" t="str">
        <f t="shared" si="64"/>
        <v xml:space="preserve"> </v>
      </c>
    </row>
    <row r="1827" spans="27:31" x14ac:dyDescent="0.35">
      <c r="AA1827" t="s">
        <v>806</v>
      </c>
      <c r="AB1827" t="s">
        <v>19</v>
      </c>
      <c r="AC1827" s="46">
        <f t="shared" si="65"/>
        <v>45129</v>
      </c>
      <c r="AD1827" s="47" t="str">
        <f>IFERROR(AVERAGEIFS(OSA!$AN:$AN,OSA!$C:$C,$AA1827,OSA!$D:$D,$AB1827)," ")</f>
        <v xml:space="preserve"> </v>
      </c>
      <c r="AE1827" s="42" t="str">
        <f t="shared" si="64"/>
        <v xml:space="preserve"> </v>
      </c>
    </row>
    <row r="1828" spans="27:31" x14ac:dyDescent="0.35">
      <c r="AA1828" t="s">
        <v>806</v>
      </c>
      <c r="AB1828" t="s">
        <v>65</v>
      </c>
      <c r="AC1828" s="46">
        <f t="shared" si="65"/>
        <v>45129</v>
      </c>
      <c r="AD1828" s="47" t="str">
        <f>IFERROR(AVERAGEIFS(OSA!$AN:$AN,OSA!$C:$C,$AA1828,OSA!$D:$D,$AB1828)," ")</f>
        <v xml:space="preserve"> </v>
      </c>
      <c r="AE1828" s="42" t="str">
        <f t="shared" si="64"/>
        <v xml:space="preserve"> </v>
      </c>
    </row>
    <row r="1829" spans="27:31" x14ac:dyDescent="0.35">
      <c r="AA1829" t="s">
        <v>806</v>
      </c>
      <c r="AB1829" t="s">
        <v>119</v>
      </c>
      <c r="AC1829" s="46">
        <f t="shared" si="65"/>
        <v>45129</v>
      </c>
      <c r="AD1829" s="47" t="str">
        <f>IFERROR(AVERAGEIFS(OSA!$AN:$AN,OSA!$C:$C,$AA1829,OSA!$D:$D,$AB1829)," ")</f>
        <v xml:space="preserve"> </v>
      </c>
      <c r="AE1829" s="42" t="str">
        <f t="shared" si="64"/>
        <v xml:space="preserve"> </v>
      </c>
    </row>
    <row r="1830" spans="27:31" x14ac:dyDescent="0.35">
      <c r="AA1830" t="s">
        <v>806</v>
      </c>
      <c r="AB1830" t="s">
        <v>193</v>
      </c>
      <c r="AC1830" s="46">
        <f t="shared" si="65"/>
        <v>45129</v>
      </c>
      <c r="AD1830" s="47" t="str">
        <f>IFERROR(AVERAGEIFS(OSA!$AN:$AN,OSA!$C:$C,$AA1830,OSA!$D:$D,$AB1830)," ")</f>
        <v xml:space="preserve"> </v>
      </c>
      <c r="AE1830" s="42" t="str">
        <f t="shared" si="64"/>
        <v xml:space="preserve"> </v>
      </c>
    </row>
    <row r="1831" spans="27:31" x14ac:dyDescent="0.35">
      <c r="AA1831" t="s">
        <v>806</v>
      </c>
      <c r="AB1831" t="s">
        <v>248</v>
      </c>
      <c r="AC1831" s="46">
        <f t="shared" si="65"/>
        <v>45129</v>
      </c>
      <c r="AD1831" s="47" t="str">
        <f>IFERROR(AVERAGEIFS(OSA!$AN:$AN,OSA!$C:$C,$AA1831,OSA!$D:$D,$AB1831)," ")</f>
        <v xml:space="preserve"> </v>
      </c>
      <c r="AE1831" s="42" t="str">
        <f t="shared" si="64"/>
        <v xml:space="preserve"> </v>
      </c>
    </row>
    <row r="1832" spans="27:31" x14ac:dyDescent="0.35">
      <c r="AA1832" t="s">
        <v>806</v>
      </c>
      <c r="AB1832" t="s">
        <v>294</v>
      </c>
      <c r="AC1832" s="46">
        <f t="shared" si="65"/>
        <v>45129</v>
      </c>
      <c r="AD1832" s="47" t="str">
        <f>IFERROR(AVERAGEIFS(OSA!$AN:$AN,OSA!$C:$C,$AA1832,OSA!$D:$D,$AB1832)," ")</f>
        <v xml:space="preserve"> </v>
      </c>
      <c r="AE1832" s="42" t="str">
        <f t="shared" si="64"/>
        <v xml:space="preserve"> </v>
      </c>
    </row>
    <row r="1833" spans="27:31" x14ac:dyDescent="0.35">
      <c r="AA1833" t="s">
        <v>806</v>
      </c>
      <c r="AB1833" t="s">
        <v>405</v>
      </c>
      <c r="AC1833" s="46">
        <f t="shared" si="65"/>
        <v>45129</v>
      </c>
      <c r="AD1833" s="47" t="str">
        <f>IFERROR(AVERAGEIFS(OSA!$AN:$AN,OSA!$C:$C,$AA1833,OSA!$D:$D,$AB1833)," ")</f>
        <v xml:space="preserve"> </v>
      </c>
      <c r="AE1833" s="42" t="str">
        <f t="shared" si="64"/>
        <v xml:space="preserve"> </v>
      </c>
    </row>
    <row r="1834" spans="27:31" x14ac:dyDescent="0.35">
      <c r="AA1834" t="s">
        <v>806</v>
      </c>
      <c r="AB1834" t="s">
        <v>455</v>
      </c>
      <c r="AC1834" s="46">
        <f t="shared" si="65"/>
        <v>45129</v>
      </c>
      <c r="AD1834" s="47" t="str">
        <f>IFERROR(AVERAGEIFS(OSA!$AN:$AN,OSA!$C:$C,$AA1834,OSA!$D:$D,$AB1834)," ")</f>
        <v xml:space="preserve"> </v>
      </c>
      <c r="AE1834" s="42" t="str">
        <f t="shared" si="64"/>
        <v xml:space="preserve"> </v>
      </c>
    </row>
    <row r="1835" spans="27:31" x14ac:dyDescent="0.35">
      <c r="AA1835" t="s">
        <v>806</v>
      </c>
      <c r="AB1835" t="s">
        <v>549</v>
      </c>
      <c r="AC1835" s="46">
        <f t="shared" si="65"/>
        <v>45129</v>
      </c>
      <c r="AD1835" s="47" t="str">
        <f>IFERROR(AVERAGEIFS(OSA!$AN:$AN,OSA!$C:$C,$AA1835,OSA!$D:$D,$AB1835)," ")</f>
        <v xml:space="preserve"> </v>
      </c>
      <c r="AE1835" s="42" t="str">
        <f t="shared" si="64"/>
        <v xml:space="preserve"> </v>
      </c>
    </row>
    <row r="1836" spans="27:31" x14ac:dyDescent="0.35">
      <c r="AA1836" t="s">
        <v>806</v>
      </c>
      <c r="AB1836" t="s">
        <v>650</v>
      </c>
      <c r="AC1836" s="46">
        <f t="shared" si="65"/>
        <v>45129</v>
      </c>
      <c r="AD1836" s="47" t="str">
        <f>IFERROR(AVERAGEIFS(OSA!$AN:$AN,OSA!$C:$C,$AA1836,OSA!$D:$D,$AB1836)," ")</f>
        <v xml:space="preserve"> </v>
      </c>
      <c r="AE1836" s="42" t="str">
        <f t="shared" si="64"/>
        <v xml:space="preserve"> </v>
      </c>
    </row>
    <row r="1837" spans="27:31" x14ac:dyDescent="0.35">
      <c r="AA1837" t="s">
        <v>806</v>
      </c>
      <c r="AB1837" t="s">
        <v>694</v>
      </c>
      <c r="AC1837" s="46">
        <f t="shared" si="65"/>
        <v>45129</v>
      </c>
      <c r="AD1837" s="47" t="str">
        <f>IFERROR(AVERAGEIFS(OSA!$AN:$AN,OSA!$C:$C,$AA1837,OSA!$D:$D,$AB1837)," ")</f>
        <v xml:space="preserve"> </v>
      </c>
      <c r="AE1837" s="42" t="str">
        <f t="shared" si="64"/>
        <v xml:space="preserve"> </v>
      </c>
    </row>
    <row r="1838" spans="27:31" x14ac:dyDescent="0.35">
      <c r="AA1838" t="s">
        <v>806</v>
      </c>
      <c r="AB1838" t="s">
        <v>710</v>
      </c>
      <c r="AC1838" s="46">
        <f t="shared" si="65"/>
        <v>45129</v>
      </c>
      <c r="AD1838" s="47" t="str">
        <f>IFERROR(AVERAGEIFS(OSA!$AN:$AN,OSA!$C:$C,$AA1838,OSA!$D:$D,$AB1838)," ")</f>
        <v xml:space="preserve"> </v>
      </c>
      <c r="AE1838" s="42" t="str">
        <f t="shared" si="64"/>
        <v xml:space="preserve"> </v>
      </c>
    </row>
    <row r="1839" spans="27:31" x14ac:dyDescent="0.35">
      <c r="AA1839" t="s">
        <v>2517</v>
      </c>
      <c r="AB1839" t="s">
        <v>19</v>
      </c>
      <c r="AC1839" s="46">
        <f t="shared" si="65"/>
        <v>45129</v>
      </c>
      <c r="AD1839" s="47" t="str">
        <f>IFERROR(AVERAGEIFS(OSA!$AN:$AN,OSA!$C:$C,$AA1839,OSA!$D:$D,$AB1839)," ")</f>
        <v xml:space="preserve"> </v>
      </c>
      <c r="AE1839" s="42" t="str">
        <f t="shared" si="64"/>
        <v xml:space="preserve"> </v>
      </c>
    </row>
    <row r="1840" spans="27:31" x14ac:dyDescent="0.35">
      <c r="AA1840" t="s">
        <v>2517</v>
      </c>
      <c r="AB1840" t="s">
        <v>65</v>
      </c>
      <c r="AC1840" s="46">
        <f t="shared" si="65"/>
        <v>45129</v>
      </c>
      <c r="AD1840" s="47" t="str">
        <f>IFERROR(AVERAGEIFS(OSA!$AN:$AN,OSA!$C:$C,$AA1840,OSA!$D:$D,$AB1840)," ")</f>
        <v xml:space="preserve"> </v>
      </c>
      <c r="AE1840" s="42" t="str">
        <f t="shared" si="64"/>
        <v xml:space="preserve"> </v>
      </c>
    </row>
    <row r="1841" spans="27:31" x14ac:dyDescent="0.35">
      <c r="AA1841" t="s">
        <v>2517</v>
      </c>
      <c r="AB1841" t="s">
        <v>119</v>
      </c>
      <c r="AC1841" s="46">
        <f t="shared" si="65"/>
        <v>45129</v>
      </c>
      <c r="AD1841" s="47" t="str">
        <f>IFERROR(AVERAGEIFS(OSA!$AN:$AN,OSA!$C:$C,$AA1841,OSA!$D:$D,$AB1841)," ")</f>
        <v xml:space="preserve"> </v>
      </c>
      <c r="AE1841" s="42" t="str">
        <f t="shared" si="64"/>
        <v xml:space="preserve"> </v>
      </c>
    </row>
    <row r="1842" spans="27:31" x14ac:dyDescent="0.35">
      <c r="AA1842" t="s">
        <v>2517</v>
      </c>
      <c r="AB1842" t="s">
        <v>193</v>
      </c>
      <c r="AC1842" s="46">
        <f t="shared" si="65"/>
        <v>45129</v>
      </c>
      <c r="AD1842" s="47" t="str">
        <f>IFERROR(AVERAGEIFS(OSA!$AN:$AN,OSA!$C:$C,$AA1842,OSA!$D:$D,$AB1842)," ")</f>
        <v xml:space="preserve"> </v>
      </c>
      <c r="AE1842" s="42" t="str">
        <f t="shared" si="64"/>
        <v xml:space="preserve"> </v>
      </c>
    </row>
    <row r="1843" spans="27:31" x14ac:dyDescent="0.35">
      <c r="AA1843" t="s">
        <v>2517</v>
      </c>
      <c r="AB1843" t="s">
        <v>248</v>
      </c>
      <c r="AC1843" s="46">
        <f t="shared" si="65"/>
        <v>45129</v>
      </c>
      <c r="AD1843" s="47" t="str">
        <f>IFERROR(AVERAGEIFS(OSA!$AN:$AN,OSA!$C:$C,$AA1843,OSA!$D:$D,$AB1843)," ")</f>
        <v xml:space="preserve"> </v>
      </c>
      <c r="AE1843" s="42" t="str">
        <f t="shared" si="64"/>
        <v xml:space="preserve"> </v>
      </c>
    </row>
    <row r="1844" spans="27:31" x14ac:dyDescent="0.35">
      <c r="AA1844" t="s">
        <v>2517</v>
      </c>
      <c r="AB1844" t="s">
        <v>294</v>
      </c>
      <c r="AC1844" s="46">
        <f t="shared" si="65"/>
        <v>45129</v>
      </c>
      <c r="AD1844" s="47" t="str">
        <f>IFERROR(AVERAGEIFS(OSA!$AN:$AN,OSA!$C:$C,$AA1844,OSA!$D:$D,$AB1844)," ")</f>
        <v xml:space="preserve"> </v>
      </c>
      <c r="AE1844" s="42" t="str">
        <f t="shared" si="64"/>
        <v xml:space="preserve"> </v>
      </c>
    </row>
    <row r="1845" spans="27:31" x14ac:dyDescent="0.35">
      <c r="AA1845" t="s">
        <v>2517</v>
      </c>
      <c r="AB1845" t="s">
        <v>405</v>
      </c>
      <c r="AC1845" s="46">
        <f t="shared" si="65"/>
        <v>45129</v>
      </c>
      <c r="AD1845" s="47" t="str">
        <f>IFERROR(AVERAGEIFS(OSA!$AN:$AN,OSA!$C:$C,$AA1845,OSA!$D:$D,$AB1845)," ")</f>
        <v xml:space="preserve"> </v>
      </c>
      <c r="AE1845" s="42" t="str">
        <f t="shared" si="64"/>
        <v xml:space="preserve"> </v>
      </c>
    </row>
    <row r="1846" spans="27:31" x14ac:dyDescent="0.35">
      <c r="AA1846" t="s">
        <v>2517</v>
      </c>
      <c r="AB1846" t="s">
        <v>455</v>
      </c>
      <c r="AC1846" s="46">
        <f t="shared" si="65"/>
        <v>45129</v>
      </c>
      <c r="AD1846" s="47" t="str">
        <f>IFERROR(AVERAGEIFS(OSA!$AN:$AN,OSA!$C:$C,$AA1846,OSA!$D:$D,$AB1846)," ")</f>
        <v xml:space="preserve"> </v>
      </c>
      <c r="AE1846" s="42" t="str">
        <f t="shared" si="64"/>
        <v xml:space="preserve"> </v>
      </c>
    </row>
    <row r="1847" spans="27:31" x14ac:dyDescent="0.35">
      <c r="AA1847" t="s">
        <v>2517</v>
      </c>
      <c r="AB1847" t="s">
        <v>549</v>
      </c>
      <c r="AC1847" s="46">
        <f t="shared" si="65"/>
        <v>45129</v>
      </c>
      <c r="AD1847" s="47" t="str">
        <f>IFERROR(AVERAGEIFS(OSA!$AN:$AN,OSA!$C:$C,$AA1847,OSA!$D:$D,$AB1847)," ")</f>
        <v xml:space="preserve"> </v>
      </c>
      <c r="AE1847" s="42" t="str">
        <f t="shared" si="64"/>
        <v xml:space="preserve"> </v>
      </c>
    </row>
    <row r="1848" spans="27:31" x14ac:dyDescent="0.35">
      <c r="AA1848" t="s">
        <v>2517</v>
      </c>
      <c r="AB1848" t="s">
        <v>650</v>
      </c>
      <c r="AC1848" s="46">
        <f t="shared" si="65"/>
        <v>45129</v>
      </c>
      <c r="AD1848" s="47" t="str">
        <f>IFERROR(AVERAGEIFS(OSA!$AN:$AN,OSA!$C:$C,$AA1848,OSA!$D:$D,$AB1848)," ")</f>
        <v xml:space="preserve"> </v>
      </c>
      <c r="AE1848" s="42" t="str">
        <f t="shared" si="64"/>
        <v xml:space="preserve"> </v>
      </c>
    </row>
    <row r="1849" spans="27:31" x14ac:dyDescent="0.35">
      <c r="AA1849" t="s">
        <v>2517</v>
      </c>
      <c r="AB1849" t="s">
        <v>694</v>
      </c>
      <c r="AC1849" s="46">
        <f t="shared" si="65"/>
        <v>45129</v>
      </c>
      <c r="AD1849" s="47" t="str">
        <f>IFERROR(AVERAGEIFS(OSA!$AN:$AN,OSA!$C:$C,$AA1849,OSA!$D:$D,$AB1849)," ")</f>
        <v xml:space="preserve"> </v>
      </c>
      <c r="AE1849" s="42" t="str">
        <f t="shared" si="64"/>
        <v xml:space="preserve"> </v>
      </c>
    </row>
    <row r="1850" spans="27:31" x14ac:dyDescent="0.35">
      <c r="AA1850" t="s">
        <v>2517</v>
      </c>
      <c r="AB1850" t="s">
        <v>710</v>
      </c>
      <c r="AC1850" s="46">
        <f t="shared" si="65"/>
        <v>45129</v>
      </c>
      <c r="AD1850" s="47" t="str">
        <f>IFERROR(AVERAGEIFS(OSA!$AN:$AN,OSA!$C:$C,$AA1850,OSA!$D:$D,$AB1850)," ")</f>
        <v xml:space="preserve"> </v>
      </c>
      <c r="AE1850" s="42" t="str">
        <f t="shared" si="64"/>
        <v xml:space="preserve"> </v>
      </c>
    </row>
    <row r="1851" spans="27:31" x14ac:dyDescent="0.35">
      <c r="AA1851" t="s">
        <v>1648</v>
      </c>
      <c r="AB1851" t="s">
        <v>19</v>
      </c>
      <c r="AC1851" s="46">
        <f t="shared" si="65"/>
        <v>45130</v>
      </c>
      <c r="AD1851" s="47" t="str">
        <f>IFERROR(AVERAGEIFS(OSA!$AO:$AO,OSA!$C:$C,$AA1851,OSA!$D:$D,$AB1851)," ")</f>
        <v xml:space="preserve"> </v>
      </c>
      <c r="AE1851" s="42" t="str">
        <f t="shared" si="64"/>
        <v xml:space="preserve"> </v>
      </c>
    </row>
    <row r="1852" spans="27:31" x14ac:dyDescent="0.35">
      <c r="AA1852" t="s">
        <v>1648</v>
      </c>
      <c r="AB1852" t="s">
        <v>65</v>
      </c>
      <c r="AC1852" s="46">
        <f t="shared" si="65"/>
        <v>45130</v>
      </c>
      <c r="AD1852" s="47" t="str">
        <f>IFERROR(AVERAGEIFS(OSA!$AO:$AO,OSA!$C:$C,$AA1852,OSA!$D:$D,$AB1852)," ")</f>
        <v xml:space="preserve"> </v>
      </c>
      <c r="AE1852" s="42" t="str">
        <f t="shared" si="64"/>
        <v xml:space="preserve"> </v>
      </c>
    </row>
    <row r="1853" spans="27:31" x14ac:dyDescent="0.35">
      <c r="AA1853" t="s">
        <v>1648</v>
      </c>
      <c r="AB1853" t="s">
        <v>119</v>
      </c>
      <c r="AC1853" s="46">
        <f t="shared" si="65"/>
        <v>45130</v>
      </c>
      <c r="AD1853" s="47" t="str">
        <f>IFERROR(AVERAGEIFS(OSA!$AO:$AO,OSA!$C:$C,$AA1853,OSA!$D:$D,$AB1853)," ")</f>
        <v xml:space="preserve"> </v>
      </c>
      <c r="AE1853" s="42" t="str">
        <f t="shared" si="64"/>
        <v xml:space="preserve"> </v>
      </c>
    </row>
    <row r="1854" spans="27:31" x14ac:dyDescent="0.35">
      <c r="AA1854" t="s">
        <v>1648</v>
      </c>
      <c r="AB1854" t="s">
        <v>193</v>
      </c>
      <c r="AC1854" s="46">
        <f t="shared" si="65"/>
        <v>45130</v>
      </c>
      <c r="AD1854" s="47" t="str">
        <f>IFERROR(AVERAGEIFS(OSA!$AO:$AO,OSA!$C:$C,$AA1854,OSA!$D:$D,$AB1854)," ")</f>
        <v xml:space="preserve"> </v>
      </c>
      <c r="AE1854" s="42" t="str">
        <f t="shared" si="64"/>
        <v xml:space="preserve"> </v>
      </c>
    </row>
    <row r="1855" spans="27:31" x14ac:dyDescent="0.35">
      <c r="AA1855" t="s">
        <v>1648</v>
      </c>
      <c r="AB1855" t="s">
        <v>248</v>
      </c>
      <c r="AC1855" s="46">
        <f t="shared" si="65"/>
        <v>45130</v>
      </c>
      <c r="AD1855" s="47" t="str">
        <f>IFERROR(AVERAGEIFS(OSA!$AO:$AO,OSA!$C:$C,$AA1855,OSA!$D:$D,$AB1855)," ")</f>
        <v xml:space="preserve"> </v>
      </c>
      <c r="AE1855" s="42" t="str">
        <f t="shared" si="64"/>
        <v xml:space="preserve"> </v>
      </c>
    </row>
    <row r="1856" spans="27:31" x14ac:dyDescent="0.35">
      <c r="AA1856" t="s">
        <v>1648</v>
      </c>
      <c r="AB1856" t="s">
        <v>294</v>
      </c>
      <c r="AC1856" s="46">
        <f t="shared" si="65"/>
        <v>45130</v>
      </c>
      <c r="AD1856" s="47" t="str">
        <f>IFERROR(AVERAGEIFS(OSA!$AO:$AO,OSA!$C:$C,$AA1856,OSA!$D:$D,$AB1856)," ")</f>
        <v xml:space="preserve"> </v>
      </c>
      <c r="AE1856" s="42" t="str">
        <f t="shared" si="64"/>
        <v xml:space="preserve"> </v>
      </c>
    </row>
    <row r="1857" spans="27:31" x14ac:dyDescent="0.35">
      <c r="AA1857" t="s">
        <v>1648</v>
      </c>
      <c r="AB1857" t="s">
        <v>405</v>
      </c>
      <c r="AC1857" s="46">
        <f t="shared" si="65"/>
        <v>45130</v>
      </c>
      <c r="AD1857" s="47" t="str">
        <f>IFERROR(AVERAGEIFS(OSA!$AO:$AO,OSA!$C:$C,$AA1857,OSA!$D:$D,$AB1857)," ")</f>
        <v xml:space="preserve"> </v>
      </c>
      <c r="AE1857" s="42" t="str">
        <f t="shared" si="64"/>
        <v xml:space="preserve"> </v>
      </c>
    </row>
    <row r="1858" spans="27:31" x14ac:dyDescent="0.35">
      <c r="AA1858" t="s">
        <v>1648</v>
      </c>
      <c r="AB1858" t="s">
        <v>455</v>
      </c>
      <c r="AC1858" s="46">
        <f t="shared" si="65"/>
        <v>45130</v>
      </c>
      <c r="AD1858" s="47" t="str">
        <f>IFERROR(AVERAGEIFS(OSA!$AO:$AO,OSA!$C:$C,$AA1858,OSA!$D:$D,$AB1858)," ")</f>
        <v xml:space="preserve"> </v>
      </c>
      <c r="AE1858" s="42" t="str">
        <f t="shared" si="64"/>
        <v xml:space="preserve"> </v>
      </c>
    </row>
    <row r="1859" spans="27:31" x14ac:dyDescent="0.35">
      <c r="AA1859" t="s">
        <v>1648</v>
      </c>
      <c r="AB1859" t="s">
        <v>549</v>
      </c>
      <c r="AC1859" s="46">
        <f t="shared" si="65"/>
        <v>45130</v>
      </c>
      <c r="AD1859" s="47" t="str">
        <f>IFERROR(AVERAGEIFS(OSA!$AO:$AO,OSA!$C:$C,$AA1859,OSA!$D:$D,$AB1859)," ")</f>
        <v xml:space="preserve"> </v>
      </c>
      <c r="AE1859" s="42" t="str">
        <f t="shared" si="64"/>
        <v xml:space="preserve"> </v>
      </c>
    </row>
    <row r="1860" spans="27:31" x14ac:dyDescent="0.35">
      <c r="AA1860" t="s">
        <v>1648</v>
      </c>
      <c r="AB1860" t="s">
        <v>650</v>
      </c>
      <c r="AC1860" s="46">
        <f t="shared" si="65"/>
        <v>45130</v>
      </c>
      <c r="AD1860" s="47" t="str">
        <f>IFERROR(AVERAGEIFS(OSA!$AO:$AO,OSA!$C:$C,$AA1860,OSA!$D:$D,$AB1860)," ")</f>
        <v xml:space="preserve"> </v>
      </c>
      <c r="AE1860" s="42" t="str">
        <f t="shared" ref="AE1860:AE1923" si="66">IFERROR(1-(AD1860)," ")</f>
        <v xml:space="preserve"> </v>
      </c>
    </row>
    <row r="1861" spans="27:31" x14ac:dyDescent="0.35">
      <c r="AA1861" t="s">
        <v>1648</v>
      </c>
      <c r="AB1861" t="s">
        <v>694</v>
      </c>
      <c r="AC1861" s="46">
        <f t="shared" si="65"/>
        <v>45130</v>
      </c>
      <c r="AD1861" s="47" t="str">
        <f>IFERROR(AVERAGEIFS(OSA!$AO:$AO,OSA!$C:$C,$AA1861,OSA!$D:$D,$AB1861)," ")</f>
        <v xml:space="preserve"> </v>
      </c>
      <c r="AE1861" s="42" t="str">
        <f t="shared" si="66"/>
        <v xml:space="preserve"> </v>
      </c>
    </row>
    <row r="1862" spans="27:31" x14ac:dyDescent="0.35">
      <c r="AA1862" t="s">
        <v>1648</v>
      </c>
      <c r="AB1862" t="s">
        <v>710</v>
      </c>
      <c r="AC1862" s="46">
        <f t="shared" si="65"/>
        <v>45130</v>
      </c>
      <c r="AD1862" s="47" t="str">
        <f>IFERROR(AVERAGEIFS(OSA!$AO:$AO,OSA!$C:$C,$AA1862,OSA!$D:$D,$AB1862)," ")</f>
        <v xml:space="preserve"> </v>
      </c>
      <c r="AE1862" s="42" t="str">
        <f t="shared" si="66"/>
        <v xml:space="preserve"> </v>
      </c>
    </row>
    <row r="1863" spans="27:31" x14ac:dyDescent="0.35">
      <c r="AA1863" t="s">
        <v>2305</v>
      </c>
      <c r="AB1863" t="s">
        <v>19</v>
      </c>
      <c r="AC1863" s="46">
        <f t="shared" si="65"/>
        <v>45130</v>
      </c>
      <c r="AD1863" s="47" t="str">
        <f>IFERROR(AVERAGEIFS(OSA!$AO:$AO,OSA!$C:$C,$AA1863,OSA!$D:$D,$AB1863)," ")</f>
        <v xml:space="preserve"> </v>
      </c>
      <c r="AE1863" s="42" t="str">
        <f t="shared" si="66"/>
        <v xml:space="preserve"> </v>
      </c>
    </row>
    <row r="1864" spans="27:31" x14ac:dyDescent="0.35">
      <c r="AA1864" t="s">
        <v>2305</v>
      </c>
      <c r="AB1864" t="s">
        <v>65</v>
      </c>
      <c r="AC1864" s="46">
        <f t="shared" si="65"/>
        <v>45130</v>
      </c>
      <c r="AD1864" s="47" t="str">
        <f>IFERROR(AVERAGEIFS(OSA!$AO:$AO,OSA!$C:$C,$AA1864,OSA!$D:$D,$AB1864)," ")</f>
        <v xml:space="preserve"> </v>
      </c>
      <c r="AE1864" s="42" t="str">
        <f t="shared" si="66"/>
        <v xml:space="preserve"> </v>
      </c>
    </row>
    <row r="1865" spans="27:31" x14ac:dyDescent="0.35">
      <c r="AA1865" t="s">
        <v>2305</v>
      </c>
      <c r="AB1865" t="s">
        <v>119</v>
      </c>
      <c r="AC1865" s="46">
        <f t="shared" si="65"/>
        <v>45130</v>
      </c>
      <c r="AD1865" s="47" t="str">
        <f>IFERROR(AVERAGEIFS(OSA!$AO:$AO,OSA!$C:$C,$AA1865,OSA!$D:$D,$AB1865)," ")</f>
        <v xml:space="preserve"> </v>
      </c>
      <c r="AE1865" s="42" t="str">
        <f t="shared" si="66"/>
        <v xml:space="preserve"> </v>
      </c>
    </row>
    <row r="1866" spans="27:31" x14ac:dyDescent="0.35">
      <c r="AA1866" t="s">
        <v>2305</v>
      </c>
      <c r="AB1866" t="s">
        <v>193</v>
      </c>
      <c r="AC1866" s="46">
        <f t="shared" si="65"/>
        <v>45130</v>
      </c>
      <c r="AD1866" s="47" t="str">
        <f>IFERROR(AVERAGEIFS(OSA!$AO:$AO,OSA!$C:$C,$AA1866,OSA!$D:$D,$AB1866)," ")</f>
        <v xml:space="preserve"> </v>
      </c>
      <c r="AE1866" s="42" t="str">
        <f t="shared" si="66"/>
        <v xml:space="preserve"> </v>
      </c>
    </row>
    <row r="1867" spans="27:31" x14ac:dyDescent="0.35">
      <c r="AA1867" t="s">
        <v>2305</v>
      </c>
      <c r="AB1867" t="s">
        <v>248</v>
      </c>
      <c r="AC1867" s="46">
        <f t="shared" si="65"/>
        <v>45130</v>
      </c>
      <c r="AD1867" s="47" t="str">
        <f>IFERROR(AVERAGEIFS(OSA!$AO:$AO,OSA!$C:$C,$AA1867,OSA!$D:$D,$AB1867)," ")</f>
        <v xml:space="preserve"> </v>
      </c>
      <c r="AE1867" s="42" t="str">
        <f t="shared" si="66"/>
        <v xml:space="preserve"> </v>
      </c>
    </row>
    <row r="1868" spans="27:31" x14ac:dyDescent="0.35">
      <c r="AA1868" t="s">
        <v>2305</v>
      </c>
      <c r="AB1868" t="s">
        <v>294</v>
      </c>
      <c r="AC1868" s="46">
        <f t="shared" si="65"/>
        <v>45130</v>
      </c>
      <c r="AD1868" s="47" t="str">
        <f>IFERROR(AVERAGEIFS(OSA!$AO:$AO,OSA!$C:$C,$AA1868,OSA!$D:$D,$AB1868)," ")</f>
        <v xml:space="preserve"> </v>
      </c>
      <c r="AE1868" s="42" t="str">
        <f t="shared" si="66"/>
        <v xml:space="preserve"> </v>
      </c>
    </row>
    <row r="1869" spans="27:31" x14ac:dyDescent="0.35">
      <c r="AA1869" t="s">
        <v>2305</v>
      </c>
      <c r="AB1869" t="s">
        <v>405</v>
      </c>
      <c r="AC1869" s="46">
        <f t="shared" si="65"/>
        <v>45130</v>
      </c>
      <c r="AD1869" s="47" t="str">
        <f>IFERROR(AVERAGEIFS(OSA!$AO:$AO,OSA!$C:$C,$AA1869,OSA!$D:$D,$AB1869)," ")</f>
        <v xml:space="preserve"> </v>
      </c>
      <c r="AE1869" s="42" t="str">
        <f t="shared" si="66"/>
        <v xml:space="preserve"> </v>
      </c>
    </row>
    <row r="1870" spans="27:31" x14ac:dyDescent="0.35">
      <c r="AA1870" t="s">
        <v>2305</v>
      </c>
      <c r="AB1870" t="s">
        <v>455</v>
      </c>
      <c r="AC1870" s="46">
        <f t="shared" si="65"/>
        <v>45130</v>
      </c>
      <c r="AD1870" s="47" t="str">
        <f>IFERROR(AVERAGEIFS(OSA!$AO:$AO,OSA!$C:$C,$AA1870,OSA!$D:$D,$AB1870)," ")</f>
        <v xml:space="preserve"> </v>
      </c>
      <c r="AE1870" s="42" t="str">
        <f t="shared" si="66"/>
        <v xml:space="preserve"> </v>
      </c>
    </row>
    <row r="1871" spans="27:31" x14ac:dyDescent="0.35">
      <c r="AA1871" t="s">
        <v>2305</v>
      </c>
      <c r="AB1871" t="s">
        <v>549</v>
      </c>
      <c r="AC1871" s="46">
        <f t="shared" si="65"/>
        <v>45130</v>
      </c>
      <c r="AD1871" s="47" t="str">
        <f>IFERROR(AVERAGEIFS(OSA!$AO:$AO,OSA!$C:$C,$AA1871,OSA!$D:$D,$AB1871)," ")</f>
        <v xml:space="preserve"> </v>
      </c>
      <c r="AE1871" s="42" t="str">
        <f t="shared" si="66"/>
        <v xml:space="preserve"> </v>
      </c>
    </row>
    <row r="1872" spans="27:31" x14ac:dyDescent="0.35">
      <c r="AA1872" t="s">
        <v>2305</v>
      </c>
      <c r="AB1872" t="s">
        <v>650</v>
      </c>
      <c r="AC1872" s="46">
        <f t="shared" si="65"/>
        <v>45130</v>
      </c>
      <c r="AD1872" s="47" t="str">
        <f>IFERROR(AVERAGEIFS(OSA!$AO:$AO,OSA!$C:$C,$AA1872,OSA!$D:$D,$AB1872)," ")</f>
        <v xml:space="preserve"> </v>
      </c>
      <c r="AE1872" s="42" t="str">
        <f t="shared" si="66"/>
        <v xml:space="preserve"> </v>
      </c>
    </row>
    <row r="1873" spans="27:31" x14ac:dyDescent="0.35">
      <c r="AA1873" t="s">
        <v>2305</v>
      </c>
      <c r="AB1873" t="s">
        <v>694</v>
      </c>
      <c r="AC1873" s="46">
        <f t="shared" si="65"/>
        <v>45130</v>
      </c>
      <c r="AD1873" s="47" t="str">
        <f>IFERROR(AVERAGEIFS(OSA!$AO:$AO,OSA!$C:$C,$AA1873,OSA!$D:$D,$AB1873)," ")</f>
        <v xml:space="preserve"> </v>
      </c>
      <c r="AE1873" s="42" t="str">
        <f t="shared" si="66"/>
        <v xml:space="preserve"> </v>
      </c>
    </row>
    <row r="1874" spans="27:31" x14ac:dyDescent="0.35">
      <c r="AA1874" t="s">
        <v>2305</v>
      </c>
      <c r="AB1874" t="s">
        <v>710</v>
      </c>
      <c r="AC1874" s="46">
        <f t="shared" si="65"/>
        <v>45130</v>
      </c>
      <c r="AD1874" s="47" t="str">
        <f>IFERROR(AVERAGEIFS(OSA!$AO:$AO,OSA!$C:$C,$AA1874,OSA!$D:$D,$AB1874)," ")</f>
        <v xml:space="preserve"> </v>
      </c>
      <c r="AE1874" s="42" t="str">
        <f t="shared" si="66"/>
        <v xml:space="preserve"> </v>
      </c>
    </row>
    <row r="1875" spans="27:31" x14ac:dyDescent="0.35">
      <c r="AA1875" t="s">
        <v>2657</v>
      </c>
      <c r="AB1875" t="s">
        <v>19</v>
      </c>
      <c r="AC1875" s="46">
        <f t="shared" si="65"/>
        <v>45130</v>
      </c>
      <c r="AD1875" s="47" t="str">
        <f ca="1">IFERROR(AVERAGEIFS(OSA!$AO:$AO,OSA!$C:$C,$AA1875,OSA!$D:$D,$AB1875)," ")</f>
        <v xml:space="preserve"> </v>
      </c>
      <c r="AE1875" s="42" t="str">
        <f t="shared" ca="1" si="66"/>
        <v xml:space="preserve"> </v>
      </c>
    </row>
    <row r="1876" spans="27:31" x14ac:dyDescent="0.35">
      <c r="AA1876" t="s">
        <v>2657</v>
      </c>
      <c r="AB1876" t="s">
        <v>65</v>
      </c>
      <c r="AC1876" s="46">
        <f t="shared" si="65"/>
        <v>45130</v>
      </c>
      <c r="AD1876" s="47" t="str">
        <f ca="1">IFERROR(AVERAGEIFS(OSA!$AO:$AO,OSA!$C:$C,$AA1876,OSA!$D:$D,$AB1876)," ")</f>
        <v xml:space="preserve"> </v>
      </c>
      <c r="AE1876" s="42" t="str">
        <f t="shared" ca="1" si="66"/>
        <v xml:space="preserve"> </v>
      </c>
    </row>
    <row r="1877" spans="27:31" x14ac:dyDescent="0.35">
      <c r="AA1877" t="s">
        <v>2657</v>
      </c>
      <c r="AB1877" t="s">
        <v>119</v>
      </c>
      <c r="AC1877" s="46">
        <f t="shared" si="65"/>
        <v>45130</v>
      </c>
      <c r="AD1877" s="47" t="str">
        <f ca="1">IFERROR(AVERAGEIFS(OSA!$AO:$AO,OSA!$C:$C,$AA1877,OSA!$D:$D,$AB1877)," ")</f>
        <v xml:space="preserve"> </v>
      </c>
      <c r="AE1877" s="42" t="str">
        <f t="shared" ca="1" si="66"/>
        <v xml:space="preserve"> </v>
      </c>
    </row>
    <row r="1878" spans="27:31" x14ac:dyDescent="0.35">
      <c r="AA1878" t="s">
        <v>2657</v>
      </c>
      <c r="AB1878" t="s">
        <v>193</v>
      </c>
      <c r="AC1878" s="46">
        <f t="shared" si="65"/>
        <v>45130</v>
      </c>
      <c r="AD1878" s="47" t="str">
        <f ca="1">IFERROR(AVERAGEIFS(OSA!$AO:$AO,OSA!$C:$C,$AA1878,OSA!$D:$D,$AB1878)," ")</f>
        <v xml:space="preserve"> </v>
      </c>
      <c r="AE1878" s="42" t="str">
        <f t="shared" ca="1" si="66"/>
        <v xml:space="preserve"> </v>
      </c>
    </row>
    <row r="1879" spans="27:31" x14ac:dyDescent="0.35">
      <c r="AA1879" t="s">
        <v>2657</v>
      </c>
      <c r="AB1879" t="s">
        <v>248</v>
      </c>
      <c r="AC1879" s="46">
        <f t="shared" si="65"/>
        <v>45130</v>
      </c>
      <c r="AD1879" s="47" t="str">
        <f ca="1">IFERROR(AVERAGEIFS(OSA!$AO:$AO,OSA!$C:$C,$AA1879,OSA!$D:$D,$AB1879)," ")</f>
        <v xml:space="preserve"> </v>
      </c>
      <c r="AE1879" s="42" t="str">
        <f t="shared" ca="1" si="66"/>
        <v xml:space="preserve"> </v>
      </c>
    </row>
    <row r="1880" spans="27:31" x14ac:dyDescent="0.35">
      <c r="AA1880" t="s">
        <v>2657</v>
      </c>
      <c r="AB1880" t="s">
        <v>294</v>
      </c>
      <c r="AC1880" s="46">
        <f t="shared" ref="AC1880:AC1943" si="67">AC1796+1</f>
        <v>45130</v>
      </c>
      <c r="AD1880" s="47" t="str">
        <f ca="1">IFERROR(AVERAGEIFS(OSA!$AO:$AO,OSA!$C:$C,$AA1880,OSA!$D:$D,$AB1880)," ")</f>
        <v xml:space="preserve"> </v>
      </c>
      <c r="AE1880" s="42" t="str">
        <f t="shared" ca="1" si="66"/>
        <v xml:space="preserve"> </v>
      </c>
    </row>
    <row r="1881" spans="27:31" x14ac:dyDescent="0.35">
      <c r="AA1881" t="s">
        <v>2657</v>
      </c>
      <c r="AB1881" t="s">
        <v>405</v>
      </c>
      <c r="AC1881" s="46">
        <f t="shared" si="67"/>
        <v>45130</v>
      </c>
      <c r="AD1881" s="47" t="str">
        <f ca="1">IFERROR(AVERAGEIFS(OSA!$AO:$AO,OSA!$C:$C,$AA1881,OSA!$D:$D,$AB1881)," ")</f>
        <v xml:space="preserve"> </v>
      </c>
      <c r="AE1881" s="42" t="str">
        <f t="shared" ca="1" si="66"/>
        <v xml:space="preserve"> </v>
      </c>
    </row>
    <row r="1882" spans="27:31" x14ac:dyDescent="0.35">
      <c r="AA1882" t="s">
        <v>2657</v>
      </c>
      <c r="AB1882" t="s">
        <v>455</v>
      </c>
      <c r="AC1882" s="46">
        <f t="shared" si="67"/>
        <v>45130</v>
      </c>
      <c r="AD1882" s="47" t="str">
        <f ca="1">IFERROR(AVERAGEIFS(OSA!$AO:$AO,OSA!$C:$C,$AA1882,OSA!$D:$D,$AB1882)," ")</f>
        <v xml:space="preserve"> </v>
      </c>
      <c r="AE1882" s="42" t="str">
        <f t="shared" ca="1" si="66"/>
        <v xml:space="preserve"> </v>
      </c>
    </row>
    <row r="1883" spans="27:31" x14ac:dyDescent="0.35">
      <c r="AA1883" t="s">
        <v>2657</v>
      </c>
      <c r="AB1883" t="s">
        <v>549</v>
      </c>
      <c r="AC1883" s="46">
        <f t="shared" si="67"/>
        <v>45130</v>
      </c>
      <c r="AD1883" s="47" t="str">
        <f ca="1">IFERROR(AVERAGEIFS(OSA!$AO:$AO,OSA!$C:$C,$AA1883,OSA!$D:$D,$AB1883)," ")</f>
        <v xml:space="preserve"> </v>
      </c>
      <c r="AE1883" s="42" t="str">
        <f t="shared" ca="1" si="66"/>
        <v xml:space="preserve"> </v>
      </c>
    </row>
    <row r="1884" spans="27:31" x14ac:dyDescent="0.35">
      <c r="AA1884" t="s">
        <v>2657</v>
      </c>
      <c r="AB1884" t="s">
        <v>650</v>
      </c>
      <c r="AC1884" s="46">
        <f t="shared" si="67"/>
        <v>45130</v>
      </c>
      <c r="AD1884" s="47" t="str">
        <f ca="1">IFERROR(AVERAGEIFS(OSA!$AO:$AO,OSA!$C:$C,$AA1884,OSA!$D:$D,$AB1884)," ")</f>
        <v xml:space="preserve"> </v>
      </c>
      <c r="AE1884" s="42" t="str">
        <f t="shared" ca="1" si="66"/>
        <v xml:space="preserve"> </v>
      </c>
    </row>
    <row r="1885" spans="27:31" x14ac:dyDescent="0.35">
      <c r="AA1885" t="s">
        <v>2657</v>
      </c>
      <c r="AB1885" t="s">
        <v>694</v>
      </c>
      <c r="AC1885" s="46">
        <f t="shared" si="67"/>
        <v>45130</v>
      </c>
      <c r="AD1885" s="47" t="str">
        <f ca="1">IFERROR(AVERAGEIFS(OSA!$AO:$AO,OSA!$C:$C,$AA1885,OSA!$D:$D,$AB1885)," ")</f>
        <v xml:space="preserve"> </v>
      </c>
      <c r="AE1885" s="42" t="str">
        <f t="shared" ca="1" si="66"/>
        <v xml:space="preserve"> </v>
      </c>
    </row>
    <row r="1886" spans="27:31" x14ac:dyDescent="0.35">
      <c r="AA1886" t="s">
        <v>2657</v>
      </c>
      <c r="AB1886" t="s">
        <v>710</v>
      </c>
      <c r="AC1886" s="46">
        <f t="shared" si="67"/>
        <v>45130</v>
      </c>
      <c r="AD1886" s="47" t="str">
        <f ca="1">IFERROR(AVERAGEIFS(OSA!$AO:$AO,OSA!$C:$C,$AA1886,OSA!$D:$D,$AB1886)," ")</f>
        <v xml:space="preserve"> </v>
      </c>
      <c r="AE1886" s="42" t="str">
        <f t="shared" ca="1" si="66"/>
        <v xml:space="preserve"> </v>
      </c>
    </row>
    <row r="1887" spans="27:31" x14ac:dyDescent="0.35">
      <c r="AA1887" t="s">
        <v>3042</v>
      </c>
      <c r="AB1887" t="s">
        <v>19</v>
      </c>
      <c r="AC1887" s="46">
        <f t="shared" si="67"/>
        <v>45130</v>
      </c>
      <c r="AD1887" s="47" t="str">
        <f>IFERROR(AVERAGEIFS(OSA!$AO:$AO,OSA!$C:$C,$AA1887,OSA!$D:$D,$AB1887)," ")</f>
        <v xml:space="preserve"> </v>
      </c>
      <c r="AE1887" s="42" t="str">
        <f t="shared" si="66"/>
        <v xml:space="preserve"> </v>
      </c>
    </row>
    <row r="1888" spans="27:31" x14ac:dyDescent="0.35">
      <c r="AA1888" t="s">
        <v>3042</v>
      </c>
      <c r="AB1888" t="s">
        <v>65</v>
      </c>
      <c r="AC1888" s="46">
        <f t="shared" si="67"/>
        <v>45130</v>
      </c>
      <c r="AD1888" s="47" t="str">
        <f>IFERROR(AVERAGEIFS(OSA!$AO:$AO,OSA!$C:$C,$AA1888,OSA!$D:$D,$AB1888)," ")</f>
        <v xml:space="preserve"> </v>
      </c>
      <c r="AE1888" s="42" t="str">
        <f t="shared" si="66"/>
        <v xml:space="preserve"> </v>
      </c>
    </row>
    <row r="1889" spans="27:31" x14ac:dyDescent="0.35">
      <c r="AA1889" t="s">
        <v>3042</v>
      </c>
      <c r="AB1889" t="s">
        <v>119</v>
      </c>
      <c r="AC1889" s="46">
        <f t="shared" si="67"/>
        <v>45130</v>
      </c>
      <c r="AD1889" s="47" t="str">
        <f>IFERROR(AVERAGEIFS(OSA!$AO:$AO,OSA!$C:$C,$AA1889,OSA!$D:$D,$AB1889)," ")</f>
        <v xml:space="preserve"> </v>
      </c>
      <c r="AE1889" s="42" t="str">
        <f t="shared" si="66"/>
        <v xml:space="preserve"> </v>
      </c>
    </row>
    <row r="1890" spans="27:31" x14ac:dyDescent="0.35">
      <c r="AA1890" t="s">
        <v>3042</v>
      </c>
      <c r="AB1890" t="s">
        <v>193</v>
      </c>
      <c r="AC1890" s="46">
        <f t="shared" si="67"/>
        <v>45130</v>
      </c>
      <c r="AD1890" s="47" t="str">
        <f>IFERROR(AVERAGEIFS(OSA!$AO:$AO,OSA!$C:$C,$AA1890,OSA!$D:$D,$AB1890)," ")</f>
        <v xml:space="preserve"> </v>
      </c>
      <c r="AE1890" s="42" t="str">
        <f t="shared" si="66"/>
        <v xml:space="preserve"> </v>
      </c>
    </row>
    <row r="1891" spans="27:31" x14ac:dyDescent="0.35">
      <c r="AA1891" t="s">
        <v>3042</v>
      </c>
      <c r="AB1891" t="s">
        <v>248</v>
      </c>
      <c r="AC1891" s="46">
        <f t="shared" si="67"/>
        <v>45130</v>
      </c>
      <c r="AD1891" s="47" t="str">
        <f>IFERROR(AVERAGEIFS(OSA!$AO:$AO,OSA!$C:$C,$AA1891,OSA!$D:$D,$AB1891)," ")</f>
        <v xml:space="preserve"> </v>
      </c>
      <c r="AE1891" s="42" t="str">
        <f t="shared" si="66"/>
        <v xml:space="preserve"> </v>
      </c>
    </row>
    <row r="1892" spans="27:31" x14ac:dyDescent="0.35">
      <c r="AA1892" t="s">
        <v>3042</v>
      </c>
      <c r="AB1892" t="s">
        <v>294</v>
      </c>
      <c r="AC1892" s="46">
        <f t="shared" si="67"/>
        <v>45130</v>
      </c>
      <c r="AD1892" s="47" t="str">
        <f>IFERROR(AVERAGEIFS(OSA!$AO:$AO,OSA!$C:$C,$AA1892,OSA!$D:$D,$AB1892)," ")</f>
        <v xml:space="preserve"> </v>
      </c>
      <c r="AE1892" s="42" t="str">
        <f t="shared" si="66"/>
        <v xml:space="preserve"> </v>
      </c>
    </row>
    <row r="1893" spans="27:31" x14ac:dyDescent="0.35">
      <c r="AA1893" t="s">
        <v>3042</v>
      </c>
      <c r="AB1893" t="s">
        <v>405</v>
      </c>
      <c r="AC1893" s="46">
        <f t="shared" si="67"/>
        <v>45130</v>
      </c>
      <c r="AD1893" s="47" t="str">
        <f>IFERROR(AVERAGEIFS(OSA!$AO:$AO,OSA!$C:$C,$AA1893,OSA!$D:$D,$AB1893)," ")</f>
        <v xml:space="preserve"> </v>
      </c>
      <c r="AE1893" s="42" t="str">
        <f t="shared" si="66"/>
        <v xml:space="preserve"> </v>
      </c>
    </row>
    <row r="1894" spans="27:31" x14ac:dyDescent="0.35">
      <c r="AA1894" t="s">
        <v>3042</v>
      </c>
      <c r="AB1894" t="s">
        <v>455</v>
      </c>
      <c r="AC1894" s="46">
        <f t="shared" si="67"/>
        <v>45130</v>
      </c>
      <c r="AD1894" s="47" t="str">
        <f>IFERROR(AVERAGEIFS(OSA!$AO:$AO,OSA!$C:$C,$AA1894,OSA!$D:$D,$AB1894)," ")</f>
        <v xml:space="preserve"> </v>
      </c>
      <c r="AE1894" s="42" t="str">
        <f t="shared" si="66"/>
        <v xml:space="preserve"> </v>
      </c>
    </row>
    <row r="1895" spans="27:31" x14ac:dyDescent="0.35">
      <c r="AA1895" t="s">
        <v>3042</v>
      </c>
      <c r="AB1895" t="s">
        <v>549</v>
      </c>
      <c r="AC1895" s="46">
        <f t="shared" si="67"/>
        <v>45130</v>
      </c>
      <c r="AD1895" s="47" t="str">
        <f>IFERROR(AVERAGEIFS(OSA!$AO:$AO,OSA!$C:$C,$AA1895,OSA!$D:$D,$AB1895)," ")</f>
        <v xml:space="preserve"> </v>
      </c>
      <c r="AE1895" s="42" t="str">
        <f t="shared" si="66"/>
        <v xml:space="preserve"> </v>
      </c>
    </row>
    <row r="1896" spans="27:31" x14ac:dyDescent="0.35">
      <c r="AA1896" t="s">
        <v>3042</v>
      </c>
      <c r="AB1896" t="s">
        <v>650</v>
      </c>
      <c r="AC1896" s="46">
        <f t="shared" si="67"/>
        <v>45130</v>
      </c>
      <c r="AD1896" s="47" t="str">
        <f>IFERROR(AVERAGEIFS(OSA!$AO:$AO,OSA!$C:$C,$AA1896,OSA!$D:$D,$AB1896)," ")</f>
        <v xml:space="preserve"> </v>
      </c>
      <c r="AE1896" s="42" t="str">
        <f t="shared" si="66"/>
        <v xml:space="preserve"> </v>
      </c>
    </row>
    <row r="1897" spans="27:31" x14ac:dyDescent="0.35">
      <c r="AA1897" t="s">
        <v>3042</v>
      </c>
      <c r="AB1897" t="s">
        <v>694</v>
      </c>
      <c r="AC1897" s="46">
        <f t="shared" si="67"/>
        <v>45130</v>
      </c>
      <c r="AD1897" s="47" t="str">
        <f>IFERROR(AVERAGEIFS(OSA!$AO:$AO,OSA!$C:$C,$AA1897,OSA!$D:$D,$AB1897)," ")</f>
        <v xml:space="preserve"> </v>
      </c>
      <c r="AE1897" s="42" t="str">
        <f t="shared" si="66"/>
        <v xml:space="preserve"> </v>
      </c>
    </row>
    <row r="1898" spans="27:31" x14ac:dyDescent="0.35">
      <c r="AA1898" t="s">
        <v>3042</v>
      </c>
      <c r="AB1898" t="s">
        <v>710</v>
      </c>
      <c r="AC1898" s="46">
        <f t="shared" si="67"/>
        <v>45130</v>
      </c>
      <c r="AD1898" s="47" t="str">
        <f>IFERROR(AVERAGEIFS(OSA!$AO:$AO,OSA!$C:$C,$AA1898,OSA!$D:$D,$AB1898)," ")</f>
        <v xml:space="preserve"> </v>
      </c>
      <c r="AE1898" s="42" t="str">
        <f t="shared" si="66"/>
        <v xml:space="preserve"> </v>
      </c>
    </row>
    <row r="1899" spans="27:31" x14ac:dyDescent="0.35">
      <c r="AA1899" t="s">
        <v>2329</v>
      </c>
      <c r="AB1899" t="s">
        <v>19</v>
      </c>
      <c r="AC1899" s="46">
        <f t="shared" si="67"/>
        <v>45130</v>
      </c>
      <c r="AD1899" s="47" t="str">
        <f>IFERROR(AVERAGEIFS(OSA!$AO:$AO,OSA!$C:$C,$AA1899,OSA!$D:$D,$AB1899)," ")</f>
        <v xml:space="preserve"> </v>
      </c>
      <c r="AE1899" s="42" t="str">
        <f t="shared" si="66"/>
        <v xml:space="preserve"> </v>
      </c>
    </row>
    <row r="1900" spans="27:31" x14ac:dyDescent="0.35">
      <c r="AA1900" t="s">
        <v>2329</v>
      </c>
      <c r="AB1900" t="s">
        <v>65</v>
      </c>
      <c r="AC1900" s="46">
        <f t="shared" si="67"/>
        <v>45130</v>
      </c>
      <c r="AD1900" s="47" t="str">
        <f>IFERROR(AVERAGEIFS(OSA!$AO:$AO,OSA!$C:$C,$AA1900,OSA!$D:$D,$AB1900)," ")</f>
        <v xml:space="preserve"> </v>
      </c>
      <c r="AE1900" s="42" t="str">
        <f t="shared" si="66"/>
        <v xml:space="preserve"> </v>
      </c>
    </row>
    <row r="1901" spans="27:31" x14ac:dyDescent="0.35">
      <c r="AA1901" t="s">
        <v>2329</v>
      </c>
      <c r="AB1901" t="s">
        <v>119</v>
      </c>
      <c r="AC1901" s="46">
        <f t="shared" si="67"/>
        <v>45130</v>
      </c>
      <c r="AD1901" s="47" t="str">
        <f>IFERROR(AVERAGEIFS(OSA!$AO:$AO,OSA!$C:$C,$AA1901,OSA!$D:$D,$AB1901)," ")</f>
        <v xml:space="preserve"> </v>
      </c>
      <c r="AE1901" s="42" t="str">
        <f t="shared" si="66"/>
        <v xml:space="preserve"> </v>
      </c>
    </row>
    <row r="1902" spans="27:31" x14ac:dyDescent="0.35">
      <c r="AA1902" t="s">
        <v>2329</v>
      </c>
      <c r="AB1902" t="s">
        <v>193</v>
      </c>
      <c r="AC1902" s="46">
        <f t="shared" si="67"/>
        <v>45130</v>
      </c>
      <c r="AD1902" s="47" t="str">
        <f>IFERROR(AVERAGEIFS(OSA!$AO:$AO,OSA!$C:$C,$AA1902,OSA!$D:$D,$AB1902)," ")</f>
        <v xml:space="preserve"> </v>
      </c>
      <c r="AE1902" s="42" t="str">
        <f t="shared" si="66"/>
        <v xml:space="preserve"> </v>
      </c>
    </row>
    <row r="1903" spans="27:31" x14ac:dyDescent="0.35">
      <c r="AA1903" t="s">
        <v>2329</v>
      </c>
      <c r="AB1903" t="s">
        <v>248</v>
      </c>
      <c r="AC1903" s="46">
        <f t="shared" si="67"/>
        <v>45130</v>
      </c>
      <c r="AD1903" s="47" t="str">
        <f>IFERROR(AVERAGEIFS(OSA!$AO:$AO,OSA!$C:$C,$AA1903,OSA!$D:$D,$AB1903)," ")</f>
        <v xml:space="preserve"> </v>
      </c>
      <c r="AE1903" s="42" t="str">
        <f t="shared" si="66"/>
        <v xml:space="preserve"> </v>
      </c>
    </row>
    <row r="1904" spans="27:31" x14ac:dyDescent="0.35">
      <c r="AA1904" t="s">
        <v>2329</v>
      </c>
      <c r="AB1904" t="s">
        <v>294</v>
      </c>
      <c r="AC1904" s="46">
        <f t="shared" si="67"/>
        <v>45130</v>
      </c>
      <c r="AD1904" s="47" t="str">
        <f>IFERROR(AVERAGEIFS(OSA!$AO:$AO,OSA!$C:$C,$AA1904,OSA!$D:$D,$AB1904)," ")</f>
        <v xml:space="preserve"> </v>
      </c>
      <c r="AE1904" s="42" t="str">
        <f t="shared" si="66"/>
        <v xml:space="preserve"> </v>
      </c>
    </row>
    <row r="1905" spans="27:31" x14ac:dyDescent="0.35">
      <c r="AA1905" t="s">
        <v>2329</v>
      </c>
      <c r="AB1905" t="s">
        <v>405</v>
      </c>
      <c r="AC1905" s="46">
        <f t="shared" si="67"/>
        <v>45130</v>
      </c>
      <c r="AD1905" s="47" t="str">
        <f>IFERROR(AVERAGEIFS(OSA!$AO:$AO,OSA!$C:$C,$AA1905,OSA!$D:$D,$AB1905)," ")</f>
        <v xml:space="preserve"> </v>
      </c>
      <c r="AE1905" s="42" t="str">
        <f t="shared" si="66"/>
        <v xml:space="preserve"> </v>
      </c>
    </row>
    <row r="1906" spans="27:31" x14ac:dyDescent="0.35">
      <c r="AA1906" t="s">
        <v>2329</v>
      </c>
      <c r="AB1906" t="s">
        <v>455</v>
      </c>
      <c r="AC1906" s="46">
        <f t="shared" si="67"/>
        <v>45130</v>
      </c>
      <c r="AD1906" s="47" t="str">
        <f>IFERROR(AVERAGEIFS(OSA!$AO:$AO,OSA!$C:$C,$AA1906,OSA!$D:$D,$AB1906)," ")</f>
        <v xml:space="preserve"> </v>
      </c>
      <c r="AE1906" s="42" t="str">
        <f t="shared" si="66"/>
        <v xml:space="preserve"> </v>
      </c>
    </row>
    <row r="1907" spans="27:31" x14ac:dyDescent="0.35">
      <c r="AA1907" t="s">
        <v>2329</v>
      </c>
      <c r="AB1907" t="s">
        <v>549</v>
      </c>
      <c r="AC1907" s="46">
        <f t="shared" si="67"/>
        <v>45130</v>
      </c>
      <c r="AD1907" s="47" t="str">
        <f>IFERROR(AVERAGEIFS(OSA!$AO:$AO,OSA!$C:$C,$AA1907,OSA!$D:$D,$AB1907)," ")</f>
        <v xml:space="preserve"> </v>
      </c>
      <c r="AE1907" s="42" t="str">
        <f t="shared" si="66"/>
        <v xml:space="preserve"> </v>
      </c>
    </row>
    <row r="1908" spans="27:31" x14ac:dyDescent="0.35">
      <c r="AA1908" t="s">
        <v>2329</v>
      </c>
      <c r="AB1908" t="s">
        <v>650</v>
      </c>
      <c r="AC1908" s="46">
        <f t="shared" si="67"/>
        <v>45130</v>
      </c>
      <c r="AD1908" s="47" t="str">
        <f>IFERROR(AVERAGEIFS(OSA!$AO:$AO,OSA!$C:$C,$AA1908,OSA!$D:$D,$AB1908)," ")</f>
        <v xml:space="preserve"> </v>
      </c>
      <c r="AE1908" s="42" t="str">
        <f t="shared" si="66"/>
        <v xml:space="preserve"> </v>
      </c>
    </row>
    <row r="1909" spans="27:31" x14ac:dyDescent="0.35">
      <c r="AA1909" t="s">
        <v>2329</v>
      </c>
      <c r="AB1909" t="s">
        <v>694</v>
      </c>
      <c r="AC1909" s="46">
        <f t="shared" si="67"/>
        <v>45130</v>
      </c>
      <c r="AD1909" s="47" t="str">
        <f>IFERROR(AVERAGEIFS(OSA!$AO:$AO,OSA!$C:$C,$AA1909,OSA!$D:$D,$AB1909)," ")</f>
        <v xml:space="preserve"> </v>
      </c>
      <c r="AE1909" s="42" t="str">
        <f t="shared" si="66"/>
        <v xml:space="preserve"> </v>
      </c>
    </row>
    <row r="1910" spans="27:31" x14ac:dyDescent="0.35">
      <c r="AA1910" t="s">
        <v>2329</v>
      </c>
      <c r="AB1910" t="s">
        <v>710</v>
      </c>
      <c r="AC1910" s="46">
        <f t="shared" si="67"/>
        <v>45130</v>
      </c>
      <c r="AD1910" s="47" t="str">
        <f>IFERROR(AVERAGEIFS(OSA!$AO:$AO,OSA!$C:$C,$AA1910,OSA!$D:$D,$AB1910)," ")</f>
        <v xml:space="preserve"> </v>
      </c>
      <c r="AE1910" s="42" t="str">
        <f t="shared" si="66"/>
        <v xml:space="preserve"> </v>
      </c>
    </row>
    <row r="1911" spans="27:31" x14ac:dyDescent="0.35">
      <c r="AA1911" t="s">
        <v>806</v>
      </c>
      <c r="AB1911" t="s">
        <v>19</v>
      </c>
      <c r="AC1911" s="46">
        <f t="shared" si="67"/>
        <v>45130</v>
      </c>
      <c r="AD1911" s="47" t="str">
        <f>IFERROR(AVERAGEIFS(OSA!$AO:$AO,OSA!$C:$C,$AA1911,OSA!$D:$D,$AB1911)," ")</f>
        <v xml:space="preserve"> </v>
      </c>
      <c r="AE1911" s="42" t="str">
        <f t="shared" si="66"/>
        <v xml:space="preserve"> </v>
      </c>
    </row>
    <row r="1912" spans="27:31" x14ac:dyDescent="0.35">
      <c r="AA1912" t="s">
        <v>806</v>
      </c>
      <c r="AB1912" t="s">
        <v>65</v>
      </c>
      <c r="AC1912" s="46">
        <f t="shared" si="67"/>
        <v>45130</v>
      </c>
      <c r="AD1912" s="47" t="str">
        <f>IFERROR(AVERAGEIFS(OSA!$AO:$AO,OSA!$C:$C,$AA1912,OSA!$D:$D,$AB1912)," ")</f>
        <v xml:space="preserve"> </v>
      </c>
      <c r="AE1912" s="42" t="str">
        <f t="shared" si="66"/>
        <v xml:space="preserve"> </v>
      </c>
    </row>
    <row r="1913" spans="27:31" x14ac:dyDescent="0.35">
      <c r="AA1913" t="s">
        <v>806</v>
      </c>
      <c r="AB1913" t="s">
        <v>119</v>
      </c>
      <c r="AC1913" s="46">
        <f t="shared" si="67"/>
        <v>45130</v>
      </c>
      <c r="AD1913" s="47" t="str">
        <f>IFERROR(AVERAGEIFS(OSA!$AO:$AO,OSA!$C:$C,$AA1913,OSA!$D:$D,$AB1913)," ")</f>
        <v xml:space="preserve"> </v>
      </c>
      <c r="AE1913" s="42" t="str">
        <f t="shared" si="66"/>
        <v xml:space="preserve"> </v>
      </c>
    </row>
    <row r="1914" spans="27:31" x14ac:dyDescent="0.35">
      <c r="AA1914" t="s">
        <v>806</v>
      </c>
      <c r="AB1914" t="s">
        <v>193</v>
      </c>
      <c r="AC1914" s="46">
        <f t="shared" si="67"/>
        <v>45130</v>
      </c>
      <c r="AD1914" s="47" t="str">
        <f>IFERROR(AVERAGEIFS(OSA!$AO:$AO,OSA!$C:$C,$AA1914,OSA!$D:$D,$AB1914)," ")</f>
        <v xml:space="preserve"> </v>
      </c>
      <c r="AE1914" s="42" t="str">
        <f t="shared" si="66"/>
        <v xml:space="preserve"> </v>
      </c>
    </row>
    <row r="1915" spans="27:31" x14ac:dyDescent="0.35">
      <c r="AA1915" t="s">
        <v>806</v>
      </c>
      <c r="AB1915" t="s">
        <v>248</v>
      </c>
      <c r="AC1915" s="46">
        <f t="shared" si="67"/>
        <v>45130</v>
      </c>
      <c r="AD1915" s="47" t="str">
        <f>IFERROR(AVERAGEIFS(OSA!$AO:$AO,OSA!$C:$C,$AA1915,OSA!$D:$D,$AB1915)," ")</f>
        <v xml:space="preserve"> </v>
      </c>
      <c r="AE1915" s="42" t="str">
        <f t="shared" si="66"/>
        <v xml:space="preserve"> </v>
      </c>
    </row>
    <row r="1916" spans="27:31" x14ac:dyDescent="0.35">
      <c r="AA1916" t="s">
        <v>806</v>
      </c>
      <c r="AB1916" t="s">
        <v>294</v>
      </c>
      <c r="AC1916" s="46">
        <f t="shared" si="67"/>
        <v>45130</v>
      </c>
      <c r="AD1916" s="47" t="str">
        <f>IFERROR(AVERAGEIFS(OSA!$AO:$AO,OSA!$C:$C,$AA1916,OSA!$D:$D,$AB1916)," ")</f>
        <v xml:space="preserve"> </v>
      </c>
      <c r="AE1916" s="42" t="str">
        <f t="shared" si="66"/>
        <v xml:space="preserve"> </v>
      </c>
    </row>
    <row r="1917" spans="27:31" x14ac:dyDescent="0.35">
      <c r="AA1917" t="s">
        <v>806</v>
      </c>
      <c r="AB1917" t="s">
        <v>405</v>
      </c>
      <c r="AC1917" s="46">
        <f t="shared" si="67"/>
        <v>45130</v>
      </c>
      <c r="AD1917" s="47" t="str">
        <f>IFERROR(AVERAGEIFS(OSA!$AO:$AO,OSA!$C:$C,$AA1917,OSA!$D:$D,$AB1917)," ")</f>
        <v xml:space="preserve"> </v>
      </c>
      <c r="AE1917" s="42" t="str">
        <f t="shared" si="66"/>
        <v xml:space="preserve"> </v>
      </c>
    </row>
    <row r="1918" spans="27:31" x14ac:dyDescent="0.35">
      <c r="AA1918" t="s">
        <v>806</v>
      </c>
      <c r="AB1918" t="s">
        <v>455</v>
      </c>
      <c r="AC1918" s="46">
        <f t="shared" si="67"/>
        <v>45130</v>
      </c>
      <c r="AD1918" s="47" t="str">
        <f>IFERROR(AVERAGEIFS(OSA!$AO:$AO,OSA!$C:$C,$AA1918,OSA!$D:$D,$AB1918)," ")</f>
        <v xml:space="preserve"> </v>
      </c>
      <c r="AE1918" s="42" t="str">
        <f t="shared" si="66"/>
        <v xml:space="preserve"> </v>
      </c>
    </row>
    <row r="1919" spans="27:31" x14ac:dyDescent="0.35">
      <c r="AA1919" t="s">
        <v>806</v>
      </c>
      <c r="AB1919" t="s">
        <v>549</v>
      </c>
      <c r="AC1919" s="46">
        <f t="shared" si="67"/>
        <v>45130</v>
      </c>
      <c r="AD1919" s="47" t="str">
        <f>IFERROR(AVERAGEIFS(OSA!$AO:$AO,OSA!$C:$C,$AA1919,OSA!$D:$D,$AB1919)," ")</f>
        <v xml:space="preserve"> </v>
      </c>
      <c r="AE1919" s="42" t="str">
        <f t="shared" si="66"/>
        <v xml:space="preserve"> </v>
      </c>
    </row>
    <row r="1920" spans="27:31" x14ac:dyDescent="0.35">
      <c r="AA1920" t="s">
        <v>806</v>
      </c>
      <c r="AB1920" t="s">
        <v>650</v>
      </c>
      <c r="AC1920" s="46">
        <f t="shared" si="67"/>
        <v>45130</v>
      </c>
      <c r="AD1920" s="47" t="str">
        <f>IFERROR(AVERAGEIFS(OSA!$AO:$AO,OSA!$C:$C,$AA1920,OSA!$D:$D,$AB1920)," ")</f>
        <v xml:space="preserve"> </v>
      </c>
      <c r="AE1920" s="42" t="str">
        <f t="shared" si="66"/>
        <v xml:space="preserve"> </v>
      </c>
    </row>
    <row r="1921" spans="27:31" x14ac:dyDescent="0.35">
      <c r="AA1921" t="s">
        <v>806</v>
      </c>
      <c r="AB1921" t="s">
        <v>694</v>
      </c>
      <c r="AC1921" s="46">
        <f t="shared" si="67"/>
        <v>45130</v>
      </c>
      <c r="AD1921" s="47" t="str">
        <f>IFERROR(AVERAGEIFS(OSA!$AO:$AO,OSA!$C:$C,$AA1921,OSA!$D:$D,$AB1921)," ")</f>
        <v xml:space="preserve"> </v>
      </c>
      <c r="AE1921" s="42" t="str">
        <f t="shared" si="66"/>
        <v xml:space="preserve"> </v>
      </c>
    </row>
    <row r="1922" spans="27:31" x14ac:dyDescent="0.35">
      <c r="AA1922" t="s">
        <v>806</v>
      </c>
      <c r="AB1922" t="s">
        <v>710</v>
      </c>
      <c r="AC1922" s="46">
        <f t="shared" si="67"/>
        <v>45130</v>
      </c>
      <c r="AD1922" s="47" t="str">
        <f>IFERROR(AVERAGEIFS(OSA!$AO:$AO,OSA!$C:$C,$AA1922,OSA!$D:$D,$AB1922)," ")</f>
        <v xml:space="preserve"> </v>
      </c>
      <c r="AE1922" s="42" t="str">
        <f t="shared" si="66"/>
        <v xml:space="preserve"> </v>
      </c>
    </row>
    <row r="1923" spans="27:31" x14ac:dyDescent="0.35">
      <c r="AA1923" t="s">
        <v>2517</v>
      </c>
      <c r="AB1923" t="s">
        <v>19</v>
      </c>
      <c r="AC1923" s="46">
        <f t="shared" si="67"/>
        <v>45130</v>
      </c>
      <c r="AD1923" s="47" t="str">
        <f>IFERROR(AVERAGEIFS(OSA!$AO:$AO,OSA!$C:$C,$AA1923,OSA!$D:$D,$AB1923)," ")</f>
        <v xml:space="preserve"> </v>
      </c>
      <c r="AE1923" s="42" t="str">
        <f t="shared" si="66"/>
        <v xml:space="preserve"> </v>
      </c>
    </row>
    <row r="1924" spans="27:31" x14ac:dyDescent="0.35">
      <c r="AA1924" t="s">
        <v>2517</v>
      </c>
      <c r="AB1924" t="s">
        <v>65</v>
      </c>
      <c r="AC1924" s="46">
        <f t="shared" si="67"/>
        <v>45130</v>
      </c>
      <c r="AD1924" s="47" t="str">
        <f>IFERROR(AVERAGEIFS(OSA!$AO:$AO,OSA!$C:$C,$AA1924,OSA!$D:$D,$AB1924)," ")</f>
        <v xml:space="preserve"> </v>
      </c>
      <c r="AE1924" s="42" t="str">
        <f t="shared" ref="AE1924:AE1987" si="68">IFERROR(1-(AD1924)," ")</f>
        <v xml:space="preserve"> </v>
      </c>
    </row>
    <row r="1925" spans="27:31" x14ac:dyDescent="0.35">
      <c r="AA1925" t="s">
        <v>2517</v>
      </c>
      <c r="AB1925" t="s">
        <v>119</v>
      </c>
      <c r="AC1925" s="46">
        <f t="shared" si="67"/>
        <v>45130</v>
      </c>
      <c r="AD1925" s="47" t="str">
        <f>IFERROR(AVERAGEIFS(OSA!$AO:$AO,OSA!$C:$C,$AA1925,OSA!$D:$D,$AB1925)," ")</f>
        <v xml:space="preserve"> </v>
      </c>
      <c r="AE1925" s="42" t="str">
        <f t="shared" si="68"/>
        <v xml:space="preserve"> </v>
      </c>
    </row>
    <row r="1926" spans="27:31" x14ac:dyDescent="0.35">
      <c r="AA1926" t="s">
        <v>2517</v>
      </c>
      <c r="AB1926" t="s">
        <v>193</v>
      </c>
      <c r="AC1926" s="46">
        <f t="shared" si="67"/>
        <v>45130</v>
      </c>
      <c r="AD1926" s="47" t="str">
        <f>IFERROR(AVERAGEIFS(OSA!$AO:$AO,OSA!$C:$C,$AA1926,OSA!$D:$D,$AB1926)," ")</f>
        <v xml:space="preserve"> </v>
      </c>
      <c r="AE1926" s="42" t="str">
        <f t="shared" si="68"/>
        <v xml:space="preserve"> </v>
      </c>
    </row>
    <row r="1927" spans="27:31" x14ac:dyDescent="0.35">
      <c r="AA1927" t="s">
        <v>2517</v>
      </c>
      <c r="AB1927" t="s">
        <v>248</v>
      </c>
      <c r="AC1927" s="46">
        <f t="shared" si="67"/>
        <v>45130</v>
      </c>
      <c r="AD1927" s="47" t="str">
        <f>IFERROR(AVERAGEIFS(OSA!$AO:$AO,OSA!$C:$C,$AA1927,OSA!$D:$D,$AB1927)," ")</f>
        <v xml:space="preserve"> </v>
      </c>
      <c r="AE1927" s="42" t="str">
        <f t="shared" si="68"/>
        <v xml:space="preserve"> </v>
      </c>
    </row>
    <row r="1928" spans="27:31" x14ac:dyDescent="0.35">
      <c r="AA1928" t="s">
        <v>2517</v>
      </c>
      <c r="AB1928" t="s">
        <v>294</v>
      </c>
      <c r="AC1928" s="46">
        <f t="shared" si="67"/>
        <v>45130</v>
      </c>
      <c r="AD1928" s="47" t="str">
        <f>IFERROR(AVERAGEIFS(OSA!$AO:$AO,OSA!$C:$C,$AA1928,OSA!$D:$D,$AB1928)," ")</f>
        <v xml:space="preserve"> </v>
      </c>
      <c r="AE1928" s="42" t="str">
        <f t="shared" si="68"/>
        <v xml:space="preserve"> </v>
      </c>
    </row>
    <row r="1929" spans="27:31" x14ac:dyDescent="0.35">
      <c r="AA1929" t="s">
        <v>2517</v>
      </c>
      <c r="AB1929" t="s">
        <v>405</v>
      </c>
      <c r="AC1929" s="46">
        <f t="shared" si="67"/>
        <v>45130</v>
      </c>
      <c r="AD1929" s="47" t="str">
        <f>IFERROR(AVERAGEIFS(OSA!$AO:$AO,OSA!$C:$C,$AA1929,OSA!$D:$D,$AB1929)," ")</f>
        <v xml:space="preserve"> </v>
      </c>
      <c r="AE1929" s="42" t="str">
        <f t="shared" si="68"/>
        <v xml:space="preserve"> </v>
      </c>
    </row>
    <row r="1930" spans="27:31" x14ac:dyDescent="0.35">
      <c r="AA1930" t="s">
        <v>2517</v>
      </c>
      <c r="AB1930" t="s">
        <v>455</v>
      </c>
      <c r="AC1930" s="46">
        <f t="shared" si="67"/>
        <v>45130</v>
      </c>
      <c r="AD1930" s="47" t="str">
        <f>IFERROR(AVERAGEIFS(OSA!$AO:$AO,OSA!$C:$C,$AA1930,OSA!$D:$D,$AB1930)," ")</f>
        <v xml:space="preserve"> </v>
      </c>
      <c r="AE1930" s="42" t="str">
        <f t="shared" si="68"/>
        <v xml:space="preserve"> </v>
      </c>
    </row>
    <row r="1931" spans="27:31" x14ac:dyDescent="0.35">
      <c r="AA1931" t="s">
        <v>2517</v>
      </c>
      <c r="AB1931" t="s">
        <v>549</v>
      </c>
      <c r="AC1931" s="46">
        <f t="shared" si="67"/>
        <v>45130</v>
      </c>
      <c r="AD1931" s="47" t="str">
        <f>IFERROR(AVERAGEIFS(OSA!$AO:$AO,OSA!$C:$C,$AA1931,OSA!$D:$D,$AB1931)," ")</f>
        <v xml:space="preserve"> </v>
      </c>
      <c r="AE1931" s="42" t="str">
        <f t="shared" si="68"/>
        <v xml:space="preserve"> </v>
      </c>
    </row>
    <row r="1932" spans="27:31" x14ac:dyDescent="0.35">
      <c r="AA1932" t="s">
        <v>2517</v>
      </c>
      <c r="AB1932" t="s">
        <v>650</v>
      </c>
      <c r="AC1932" s="46">
        <f t="shared" si="67"/>
        <v>45130</v>
      </c>
      <c r="AD1932" s="47" t="str">
        <f>IFERROR(AVERAGEIFS(OSA!$AO:$AO,OSA!$C:$C,$AA1932,OSA!$D:$D,$AB1932)," ")</f>
        <v xml:space="preserve"> </v>
      </c>
      <c r="AE1932" s="42" t="str">
        <f t="shared" si="68"/>
        <v xml:space="preserve"> </v>
      </c>
    </row>
    <row r="1933" spans="27:31" x14ac:dyDescent="0.35">
      <c r="AA1933" t="s">
        <v>2517</v>
      </c>
      <c r="AB1933" t="s">
        <v>694</v>
      </c>
      <c r="AC1933" s="46">
        <f t="shared" si="67"/>
        <v>45130</v>
      </c>
      <c r="AD1933" s="47" t="str">
        <f>IFERROR(AVERAGEIFS(OSA!$AO:$AO,OSA!$C:$C,$AA1933,OSA!$D:$D,$AB1933)," ")</f>
        <v xml:space="preserve"> </v>
      </c>
      <c r="AE1933" s="42" t="str">
        <f t="shared" si="68"/>
        <v xml:space="preserve"> </v>
      </c>
    </row>
    <row r="1934" spans="27:31" x14ac:dyDescent="0.35">
      <c r="AA1934" t="s">
        <v>2517</v>
      </c>
      <c r="AB1934" t="s">
        <v>710</v>
      </c>
      <c r="AC1934" s="46">
        <f t="shared" si="67"/>
        <v>45130</v>
      </c>
      <c r="AD1934" s="47" t="str">
        <f>IFERROR(AVERAGEIFS(OSA!$AO:$AO,OSA!$C:$C,$AA1934,OSA!$D:$D,$AB1934)," ")</f>
        <v xml:space="preserve"> </v>
      </c>
      <c r="AE1934" s="42" t="str">
        <f t="shared" si="68"/>
        <v xml:space="preserve"> </v>
      </c>
    </row>
    <row r="1935" spans="27:31" x14ac:dyDescent="0.35">
      <c r="AA1935" t="s">
        <v>1648</v>
      </c>
      <c r="AB1935" t="s">
        <v>19</v>
      </c>
      <c r="AC1935" s="46">
        <f t="shared" si="67"/>
        <v>45131</v>
      </c>
      <c r="AD1935" s="47" t="str">
        <f>IFERROR(AVERAGEIFS(OSA!$AP:$AP,OSA!$C:$C,$AA1935,OSA!$D:$D,$AB1935)," ")</f>
        <v xml:space="preserve"> </v>
      </c>
      <c r="AE1935" s="42" t="str">
        <f t="shared" si="68"/>
        <v xml:space="preserve"> </v>
      </c>
    </row>
    <row r="1936" spans="27:31" x14ac:dyDescent="0.35">
      <c r="AA1936" t="s">
        <v>1648</v>
      </c>
      <c r="AB1936" t="s">
        <v>65</v>
      </c>
      <c r="AC1936" s="46">
        <f t="shared" si="67"/>
        <v>45131</v>
      </c>
      <c r="AD1936" s="47" t="str">
        <f>IFERROR(AVERAGEIFS(OSA!$AP:$AP,OSA!$C:$C,$AA1936,OSA!$D:$D,$AB1936)," ")</f>
        <v xml:space="preserve"> </v>
      </c>
      <c r="AE1936" s="42" t="str">
        <f t="shared" si="68"/>
        <v xml:space="preserve"> </v>
      </c>
    </row>
    <row r="1937" spans="27:31" x14ac:dyDescent="0.35">
      <c r="AA1937" t="s">
        <v>1648</v>
      </c>
      <c r="AB1937" t="s">
        <v>119</v>
      </c>
      <c r="AC1937" s="46">
        <f t="shared" si="67"/>
        <v>45131</v>
      </c>
      <c r="AD1937" s="47" t="str">
        <f>IFERROR(AVERAGEIFS(OSA!$AP:$AP,OSA!$C:$C,$AA1937,OSA!$D:$D,$AB1937)," ")</f>
        <v xml:space="preserve"> </v>
      </c>
      <c r="AE1937" s="42" t="str">
        <f t="shared" si="68"/>
        <v xml:space="preserve"> </v>
      </c>
    </row>
    <row r="1938" spans="27:31" x14ac:dyDescent="0.35">
      <c r="AA1938" t="s">
        <v>1648</v>
      </c>
      <c r="AB1938" t="s">
        <v>193</v>
      </c>
      <c r="AC1938" s="46">
        <f t="shared" si="67"/>
        <v>45131</v>
      </c>
      <c r="AD1938" s="47" t="str">
        <f>IFERROR(AVERAGEIFS(OSA!$AP:$AP,OSA!$C:$C,$AA1938,OSA!$D:$D,$AB1938)," ")</f>
        <v xml:space="preserve"> </v>
      </c>
      <c r="AE1938" s="42" t="str">
        <f t="shared" si="68"/>
        <v xml:space="preserve"> </v>
      </c>
    </row>
    <row r="1939" spans="27:31" x14ac:dyDescent="0.35">
      <c r="AA1939" t="s">
        <v>1648</v>
      </c>
      <c r="AB1939" t="s">
        <v>248</v>
      </c>
      <c r="AC1939" s="46">
        <f t="shared" si="67"/>
        <v>45131</v>
      </c>
      <c r="AD1939" s="47" t="str">
        <f>IFERROR(AVERAGEIFS(OSA!$AP:$AP,OSA!$C:$C,$AA1939,OSA!$D:$D,$AB1939)," ")</f>
        <v xml:space="preserve"> </v>
      </c>
      <c r="AE1939" s="42" t="str">
        <f t="shared" si="68"/>
        <v xml:space="preserve"> </v>
      </c>
    </row>
    <row r="1940" spans="27:31" x14ac:dyDescent="0.35">
      <c r="AA1940" t="s">
        <v>1648</v>
      </c>
      <c r="AB1940" t="s">
        <v>294</v>
      </c>
      <c r="AC1940" s="46">
        <f t="shared" si="67"/>
        <v>45131</v>
      </c>
      <c r="AD1940" s="47" t="str">
        <f>IFERROR(AVERAGEIFS(OSA!$AP:$AP,OSA!$C:$C,$AA1940,OSA!$D:$D,$AB1940)," ")</f>
        <v xml:space="preserve"> </v>
      </c>
      <c r="AE1940" s="42" t="str">
        <f t="shared" si="68"/>
        <v xml:space="preserve"> </v>
      </c>
    </row>
    <row r="1941" spans="27:31" x14ac:dyDescent="0.35">
      <c r="AA1941" t="s">
        <v>1648</v>
      </c>
      <c r="AB1941" t="s">
        <v>405</v>
      </c>
      <c r="AC1941" s="46">
        <f t="shared" si="67"/>
        <v>45131</v>
      </c>
      <c r="AD1941" s="47" t="str">
        <f>IFERROR(AVERAGEIFS(OSA!$AP:$AP,OSA!$C:$C,$AA1941,OSA!$D:$D,$AB1941)," ")</f>
        <v xml:space="preserve"> </v>
      </c>
      <c r="AE1941" s="42" t="str">
        <f t="shared" si="68"/>
        <v xml:space="preserve"> </v>
      </c>
    </row>
    <row r="1942" spans="27:31" x14ac:dyDescent="0.35">
      <c r="AA1942" t="s">
        <v>1648</v>
      </c>
      <c r="AB1942" t="s">
        <v>455</v>
      </c>
      <c r="AC1942" s="46">
        <f t="shared" si="67"/>
        <v>45131</v>
      </c>
      <c r="AD1942" s="47" t="str">
        <f>IFERROR(AVERAGEIFS(OSA!$AP:$AP,OSA!$C:$C,$AA1942,OSA!$D:$D,$AB1942)," ")</f>
        <v xml:space="preserve"> </v>
      </c>
      <c r="AE1942" s="42" t="str">
        <f t="shared" si="68"/>
        <v xml:space="preserve"> </v>
      </c>
    </row>
    <row r="1943" spans="27:31" x14ac:dyDescent="0.35">
      <c r="AA1943" t="s">
        <v>1648</v>
      </c>
      <c r="AB1943" t="s">
        <v>549</v>
      </c>
      <c r="AC1943" s="46">
        <f t="shared" si="67"/>
        <v>45131</v>
      </c>
      <c r="AD1943" s="47" t="str">
        <f>IFERROR(AVERAGEIFS(OSA!$AP:$AP,OSA!$C:$C,$AA1943,OSA!$D:$D,$AB1943)," ")</f>
        <v xml:space="preserve"> </v>
      </c>
      <c r="AE1943" s="42" t="str">
        <f t="shared" si="68"/>
        <v xml:space="preserve"> </v>
      </c>
    </row>
    <row r="1944" spans="27:31" x14ac:dyDescent="0.35">
      <c r="AA1944" t="s">
        <v>1648</v>
      </c>
      <c r="AB1944" t="s">
        <v>650</v>
      </c>
      <c r="AC1944" s="46">
        <f t="shared" ref="AC1944:AC2007" si="69">AC1860+1</f>
        <v>45131</v>
      </c>
      <c r="AD1944" s="47" t="str">
        <f>IFERROR(AVERAGEIFS(OSA!$AP:$AP,OSA!$C:$C,$AA1944,OSA!$D:$D,$AB1944)," ")</f>
        <v xml:space="preserve"> </v>
      </c>
      <c r="AE1944" s="42" t="str">
        <f t="shared" si="68"/>
        <v xml:space="preserve"> </v>
      </c>
    </row>
    <row r="1945" spans="27:31" x14ac:dyDescent="0.35">
      <c r="AA1945" t="s">
        <v>1648</v>
      </c>
      <c r="AB1945" t="s">
        <v>694</v>
      </c>
      <c r="AC1945" s="46">
        <f t="shared" si="69"/>
        <v>45131</v>
      </c>
      <c r="AD1945" s="47" t="str">
        <f>IFERROR(AVERAGEIFS(OSA!$AP:$AP,OSA!$C:$C,$AA1945,OSA!$D:$D,$AB1945)," ")</f>
        <v xml:space="preserve"> </v>
      </c>
      <c r="AE1945" s="42" t="str">
        <f t="shared" si="68"/>
        <v xml:space="preserve"> </v>
      </c>
    </row>
    <row r="1946" spans="27:31" x14ac:dyDescent="0.35">
      <c r="AA1946" t="s">
        <v>1648</v>
      </c>
      <c r="AB1946" t="s">
        <v>710</v>
      </c>
      <c r="AC1946" s="46">
        <f t="shared" si="69"/>
        <v>45131</v>
      </c>
      <c r="AD1946" s="47" t="str">
        <f>IFERROR(AVERAGEIFS(OSA!$AP:$AP,OSA!$C:$C,$AA1946,OSA!$D:$D,$AB1946)," ")</f>
        <v xml:space="preserve"> </v>
      </c>
      <c r="AE1946" s="42" t="str">
        <f t="shared" si="68"/>
        <v xml:space="preserve"> </v>
      </c>
    </row>
    <row r="1947" spans="27:31" x14ac:dyDescent="0.35">
      <c r="AA1947" t="s">
        <v>2305</v>
      </c>
      <c r="AB1947" t="s">
        <v>19</v>
      </c>
      <c r="AC1947" s="46">
        <f t="shared" si="69"/>
        <v>45131</v>
      </c>
      <c r="AD1947" s="47" t="str">
        <f>IFERROR(AVERAGEIFS(OSA!$AP:$AP,OSA!$C:$C,$AA1947,OSA!$D:$D,$AB1947)," ")</f>
        <v xml:space="preserve"> </v>
      </c>
      <c r="AE1947" s="42" t="str">
        <f t="shared" si="68"/>
        <v xml:space="preserve"> </v>
      </c>
    </row>
    <row r="1948" spans="27:31" x14ac:dyDescent="0.35">
      <c r="AA1948" t="s">
        <v>2305</v>
      </c>
      <c r="AB1948" t="s">
        <v>65</v>
      </c>
      <c r="AC1948" s="46">
        <f t="shared" si="69"/>
        <v>45131</v>
      </c>
      <c r="AD1948" s="47" t="str">
        <f>IFERROR(AVERAGEIFS(OSA!$AP:$AP,OSA!$C:$C,$AA1948,OSA!$D:$D,$AB1948)," ")</f>
        <v xml:space="preserve"> </v>
      </c>
      <c r="AE1948" s="42" t="str">
        <f t="shared" si="68"/>
        <v xml:space="preserve"> </v>
      </c>
    </row>
    <row r="1949" spans="27:31" x14ac:dyDescent="0.35">
      <c r="AA1949" t="s">
        <v>2305</v>
      </c>
      <c r="AB1949" t="s">
        <v>119</v>
      </c>
      <c r="AC1949" s="46">
        <f t="shared" si="69"/>
        <v>45131</v>
      </c>
      <c r="AD1949" s="47" t="str">
        <f>IFERROR(AVERAGEIFS(OSA!$AP:$AP,OSA!$C:$C,$AA1949,OSA!$D:$D,$AB1949)," ")</f>
        <v xml:space="preserve"> </v>
      </c>
      <c r="AE1949" s="42" t="str">
        <f t="shared" si="68"/>
        <v xml:space="preserve"> </v>
      </c>
    </row>
    <row r="1950" spans="27:31" x14ac:dyDescent="0.35">
      <c r="AA1950" t="s">
        <v>2305</v>
      </c>
      <c r="AB1950" t="s">
        <v>193</v>
      </c>
      <c r="AC1950" s="46">
        <f t="shared" si="69"/>
        <v>45131</v>
      </c>
      <c r="AD1950" s="47" t="str">
        <f>IFERROR(AVERAGEIFS(OSA!$AP:$AP,OSA!$C:$C,$AA1950,OSA!$D:$D,$AB1950)," ")</f>
        <v xml:space="preserve"> </v>
      </c>
      <c r="AE1950" s="42" t="str">
        <f t="shared" si="68"/>
        <v xml:space="preserve"> </v>
      </c>
    </row>
    <row r="1951" spans="27:31" x14ac:dyDescent="0.35">
      <c r="AA1951" t="s">
        <v>2305</v>
      </c>
      <c r="AB1951" t="s">
        <v>248</v>
      </c>
      <c r="AC1951" s="46">
        <f t="shared" si="69"/>
        <v>45131</v>
      </c>
      <c r="AD1951" s="47" t="str">
        <f>IFERROR(AVERAGEIFS(OSA!$AP:$AP,OSA!$C:$C,$AA1951,OSA!$D:$D,$AB1951)," ")</f>
        <v xml:space="preserve"> </v>
      </c>
      <c r="AE1951" s="42" t="str">
        <f t="shared" si="68"/>
        <v xml:space="preserve"> </v>
      </c>
    </row>
    <row r="1952" spans="27:31" x14ac:dyDescent="0.35">
      <c r="AA1952" t="s">
        <v>2305</v>
      </c>
      <c r="AB1952" t="s">
        <v>294</v>
      </c>
      <c r="AC1952" s="46">
        <f t="shared" si="69"/>
        <v>45131</v>
      </c>
      <c r="AD1952" s="47" t="str">
        <f>IFERROR(AVERAGEIFS(OSA!$AP:$AP,OSA!$C:$C,$AA1952,OSA!$D:$D,$AB1952)," ")</f>
        <v xml:space="preserve"> </v>
      </c>
      <c r="AE1952" s="42" t="str">
        <f t="shared" si="68"/>
        <v xml:space="preserve"> </v>
      </c>
    </row>
    <row r="1953" spans="27:31" x14ac:dyDescent="0.35">
      <c r="AA1953" t="s">
        <v>2305</v>
      </c>
      <c r="AB1953" t="s">
        <v>405</v>
      </c>
      <c r="AC1953" s="46">
        <f t="shared" si="69"/>
        <v>45131</v>
      </c>
      <c r="AD1953" s="47" t="str">
        <f>IFERROR(AVERAGEIFS(OSA!$AP:$AP,OSA!$C:$C,$AA1953,OSA!$D:$D,$AB1953)," ")</f>
        <v xml:space="preserve"> </v>
      </c>
      <c r="AE1953" s="42" t="str">
        <f t="shared" si="68"/>
        <v xml:space="preserve"> </v>
      </c>
    </row>
    <row r="1954" spans="27:31" x14ac:dyDescent="0.35">
      <c r="AA1954" t="s">
        <v>2305</v>
      </c>
      <c r="AB1954" t="s">
        <v>455</v>
      </c>
      <c r="AC1954" s="46">
        <f t="shared" si="69"/>
        <v>45131</v>
      </c>
      <c r="AD1954" s="47" t="str">
        <f>IFERROR(AVERAGEIFS(OSA!$AP:$AP,OSA!$C:$C,$AA1954,OSA!$D:$D,$AB1954)," ")</f>
        <v xml:space="preserve"> </v>
      </c>
      <c r="AE1954" s="42" t="str">
        <f t="shared" si="68"/>
        <v xml:space="preserve"> </v>
      </c>
    </row>
    <row r="1955" spans="27:31" x14ac:dyDescent="0.35">
      <c r="AA1955" t="s">
        <v>2305</v>
      </c>
      <c r="AB1955" t="s">
        <v>549</v>
      </c>
      <c r="AC1955" s="46">
        <f t="shared" si="69"/>
        <v>45131</v>
      </c>
      <c r="AD1955" s="47" t="str">
        <f>IFERROR(AVERAGEIFS(OSA!$AP:$AP,OSA!$C:$C,$AA1955,OSA!$D:$D,$AB1955)," ")</f>
        <v xml:space="preserve"> </v>
      </c>
      <c r="AE1955" s="42" t="str">
        <f t="shared" si="68"/>
        <v xml:space="preserve"> </v>
      </c>
    </row>
    <row r="1956" spans="27:31" x14ac:dyDescent="0.35">
      <c r="AA1956" t="s">
        <v>2305</v>
      </c>
      <c r="AB1956" t="s">
        <v>650</v>
      </c>
      <c r="AC1956" s="46">
        <f t="shared" si="69"/>
        <v>45131</v>
      </c>
      <c r="AD1956" s="47" t="str">
        <f>IFERROR(AVERAGEIFS(OSA!$AP:$AP,OSA!$C:$C,$AA1956,OSA!$D:$D,$AB1956)," ")</f>
        <v xml:space="preserve"> </v>
      </c>
      <c r="AE1956" s="42" t="str">
        <f t="shared" si="68"/>
        <v xml:space="preserve"> </v>
      </c>
    </row>
    <row r="1957" spans="27:31" x14ac:dyDescent="0.35">
      <c r="AA1957" t="s">
        <v>2305</v>
      </c>
      <c r="AB1957" t="s">
        <v>694</v>
      </c>
      <c r="AC1957" s="46">
        <f t="shared" si="69"/>
        <v>45131</v>
      </c>
      <c r="AD1957" s="47" t="str">
        <f>IFERROR(AVERAGEIFS(OSA!$AP:$AP,OSA!$C:$C,$AA1957,OSA!$D:$D,$AB1957)," ")</f>
        <v xml:space="preserve"> </v>
      </c>
      <c r="AE1957" s="42" t="str">
        <f t="shared" si="68"/>
        <v xml:space="preserve"> </v>
      </c>
    </row>
    <row r="1958" spans="27:31" x14ac:dyDescent="0.35">
      <c r="AA1958" t="s">
        <v>2305</v>
      </c>
      <c r="AB1958" t="s">
        <v>710</v>
      </c>
      <c r="AC1958" s="46">
        <f t="shared" si="69"/>
        <v>45131</v>
      </c>
      <c r="AD1958" s="47" t="str">
        <f>IFERROR(AVERAGEIFS(OSA!$AP:$AP,OSA!$C:$C,$AA1958,OSA!$D:$D,$AB1958)," ")</f>
        <v xml:space="preserve"> </v>
      </c>
      <c r="AE1958" s="42" t="str">
        <f t="shared" si="68"/>
        <v xml:space="preserve"> </v>
      </c>
    </row>
    <row r="1959" spans="27:31" x14ac:dyDescent="0.35">
      <c r="AA1959" t="s">
        <v>2657</v>
      </c>
      <c r="AB1959" t="s">
        <v>19</v>
      </c>
      <c r="AC1959" s="46">
        <f t="shared" si="69"/>
        <v>45131</v>
      </c>
      <c r="AD1959" s="47" t="str">
        <f ca="1">IFERROR(AVERAGEIFS(OSA!$AP:$AP,OSA!$C:$C,$AA1959,OSA!$D:$D,$AB1959)," ")</f>
        <v xml:space="preserve"> </v>
      </c>
      <c r="AE1959" s="42" t="str">
        <f t="shared" ca="1" si="68"/>
        <v xml:space="preserve"> </v>
      </c>
    </row>
    <row r="1960" spans="27:31" x14ac:dyDescent="0.35">
      <c r="AA1960" t="s">
        <v>2657</v>
      </c>
      <c r="AB1960" t="s">
        <v>65</v>
      </c>
      <c r="AC1960" s="46">
        <f t="shared" si="69"/>
        <v>45131</v>
      </c>
      <c r="AD1960" s="47" t="str">
        <f ca="1">IFERROR(AVERAGEIFS(OSA!$AP:$AP,OSA!$C:$C,$AA1960,OSA!$D:$D,$AB1960)," ")</f>
        <v xml:space="preserve"> </v>
      </c>
      <c r="AE1960" s="42" t="str">
        <f t="shared" ca="1" si="68"/>
        <v xml:space="preserve"> </v>
      </c>
    </row>
    <row r="1961" spans="27:31" x14ac:dyDescent="0.35">
      <c r="AA1961" t="s">
        <v>2657</v>
      </c>
      <c r="AB1961" t="s">
        <v>119</v>
      </c>
      <c r="AC1961" s="46">
        <f t="shared" si="69"/>
        <v>45131</v>
      </c>
      <c r="AD1961" s="47" t="str">
        <f ca="1">IFERROR(AVERAGEIFS(OSA!$AP:$AP,OSA!$C:$C,$AA1961,OSA!$D:$D,$AB1961)," ")</f>
        <v xml:space="preserve"> </v>
      </c>
      <c r="AE1961" s="42" t="str">
        <f t="shared" ca="1" si="68"/>
        <v xml:space="preserve"> </v>
      </c>
    </row>
    <row r="1962" spans="27:31" x14ac:dyDescent="0.35">
      <c r="AA1962" t="s">
        <v>2657</v>
      </c>
      <c r="AB1962" t="s">
        <v>193</v>
      </c>
      <c r="AC1962" s="46">
        <f t="shared" si="69"/>
        <v>45131</v>
      </c>
      <c r="AD1962" s="47" t="str">
        <f ca="1">IFERROR(AVERAGEIFS(OSA!$AP:$AP,OSA!$C:$C,$AA1962,OSA!$D:$D,$AB1962)," ")</f>
        <v xml:space="preserve"> </v>
      </c>
      <c r="AE1962" s="42" t="str">
        <f t="shared" ca="1" si="68"/>
        <v xml:space="preserve"> </v>
      </c>
    </row>
    <row r="1963" spans="27:31" x14ac:dyDescent="0.35">
      <c r="AA1963" t="s">
        <v>2657</v>
      </c>
      <c r="AB1963" t="s">
        <v>248</v>
      </c>
      <c r="AC1963" s="46">
        <f t="shared" si="69"/>
        <v>45131</v>
      </c>
      <c r="AD1963" s="47" t="str">
        <f ca="1">IFERROR(AVERAGEIFS(OSA!$AP:$AP,OSA!$C:$C,$AA1963,OSA!$D:$D,$AB1963)," ")</f>
        <v xml:space="preserve"> </v>
      </c>
      <c r="AE1963" s="42" t="str">
        <f t="shared" ca="1" si="68"/>
        <v xml:space="preserve"> </v>
      </c>
    </row>
    <row r="1964" spans="27:31" x14ac:dyDescent="0.35">
      <c r="AA1964" t="s">
        <v>2657</v>
      </c>
      <c r="AB1964" t="s">
        <v>294</v>
      </c>
      <c r="AC1964" s="46">
        <f t="shared" si="69"/>
        <v>45131</v>
      </c>
      <c r="AD1964" s="47" t="str">
        <f ca="1">IFERROR(AVERAGEIFS(OSA!$AP:$AP,OSA!$C:$C,$AA1964,OSA!$D:$D,$AB1964)," ")</f>
        <v xml:space="preserve"> </v>
      </c>
      <c r="AE1964" s="42" t="str">
        <f t="shared" ca="1" si="68"/>
        <v xml:space="preserve"> </v>
      </c>
    </row>
    <row r="1965" spans="27:31" x14ac:dyDescent="0.35">
      <c r="AA1965" t="s">
        <v>2657</v>
      </c>
      <c r="AB1965" t="s">
        <v>405</v>
      </c>
      <c r="AC1965" s="46">
        <f t="shared" si="69"/>
        <v>45131</v>
      </c>
      <c r="AD1965" s="47" t="str">
        <f ca="1">IFERROR(AVERAGEIFS(OSA!$AP:$AP,OSA!$C:$C,$AA1965,OSA!$D:$D,$AB1965)," ")</f>
        <v xml:space="preserve"> </v>
      </c>
      <c r="AE1965" s="42" t="str">
        <f t="shared" ca="1" si="68"/>
        <v xml:space="preserve"> </v>
      </c>
    </row>
    <row r="1966" spans="27:31" x14ac:dyDescent="0.35">
      <c r="AA1966" t="s">
        <v>2657</v>
      </c>
      <c r="AB1966" t="s">
        <v>455</v>
      </c>
      <c r="AC1966" s="46">
        <f t="shared" si="69"/>
        <v>45131</v>
      </c>
      <c r="AD1966" s="47" t="str">
        <f ca="1">IFERROR(AVERAGEIFS(OSA!$AP:$AP,OSA!$C:$C,$AA1966,OSA!$D:$D,$AB1966)," ")</f>
        <v xml:space="preserve"> </v>
      </c>
      <c r="AE1966" s="42" t="str">
        <f t="shared" ca="1" si="68"/>
        <v xml:space="preserve"> </v>
      </c>
    </row>
    <row r="1967" spans="27:31" x14ac:dyDescent="0.35">
      <c r="AA1967" t="s">
        <v>2657</v>
      </c>
      <c r="AB1967" t="s">
        <v>549</v>
      </c>
      <c r="AC1967" s="46">
        <f t="shared" si="69"/>
        <v>45131</v>
      </c>
      <c r="AD1967" s="47" t="str">
        <f ca="1">IFERROR(AVERAGEIFS(OSA!$AP:$AP,OSA!$C:$C,$AA1967,OSA!$D:$D,$AB1967)," ")</f>
        <v xml:space="preserve"> </v>
      </c>
      <c r="AE1967" s="42" t="str">
        <f t="shared" ca="1" si="68"/>
        <v xml:space="preserve"> </v>
      </c>
    </row>
    <row r="1968" spans="27:31" x14ac:dyDescent="0.35">
      <c r="AA1968" t="s">
        <v>2657</v>
      </c>
      <c r="AB1968" t="s">
        <v>650</v>
      </c>
      <c r="AC1968" s="46">
        <f t="shared" si="69"/>
        <v>45131</v>
      </c>
      <c r="AD1968" s="47" t="str">
        <f ca="1">IFERROR(AVERAGEIFS(OSA!$AP:$AP,OSA!$C:$C,$AA1968,OSA!$D:$D,$AB1968)," ")</f>
        <v xml:space="preserve"> </v>
      </c>
      <c r="AE1968" s="42" t="str">
        <f t="shared" ca="1" si="68"/>
        <v xml:space="preserve"> </v>
      </c>
    </row>
    <row r="1969" spans="27:31" x14ac:dyDescent="0.35">
      <c r="AA1969" t="s">
        <v>2657</v>
      </c>
      <c r="AB1969" t="s">
        <v>694</v>
      </c>
      <c r="AC1969" s="46">
        <f t="shared" si="69"/>
        <v>45131</v>
      </c>
      <c r="AD1969" s="47" t="str">
        <f ca="1">IFERROR(AVERAGEIFS(OSA!$AP:$AP,OSA!$C:$C,$AA1969,OSA!$D:$D,$AB1969)," ")</f>
        <v xml:space="preserve"> </v>
      </c>
      <c r="AE1969" s="42" t="str">
        <f t="shared" ca="1" si="68"/>
        <v xml:space="preserve"> </v>
      </c>
    </row>
    <row r="1970" spans="27:31" x14ac:dyDescent="0.35">
      <c r="AA1970" t="s">
        <v>2657</v>
      </c>
      <c r="AB1970" t="s">
        <v>710</v>
      </c>
      <c r="AC1970" s="46">
        <f t="shared" si="69"/>
        <v>45131</v>
      </c>
      <c r="AD1970" s="47" t="str">
        <f ca="1">IFERROR(AVERAGEIFS(OSA!$AP:$AP,OSA!$C:$C,$AA1970,OSA!$D:$D,$AB1970)," ")</f>
        <v xml:space="preserve"> </v>
      </c>
      <c r="AE1970" s="42" t="str">
        <f t="shared" ca="1" si="68"/>
        <v xml:space="preserve"> </v>
      </c>
    </row>
    <row r="1971" spans="27:31" x14ac:dyDescent="0.35">
      <c r="AA1971" t="s">
        <v>3042</v>
      </c>
      <c r="AB1971" t="s">
        <v>19</v>
      </c>
      <c r="AC1971" s="46">
        <f t="shared" si="69"/>
        <v>45131</v>
      </c>
      <c r="AD1971" s="47" t="str">
        <f>IFERROR(AVERAGEIFS(OSA!$AP:$AP,OSA!$C:$C,$AA1971,OSA!$D:$D,$AB1971)," ")</f>
        <v xml:space="preserve"> </v>
      </c>
      <c r="AE1971" s="42" t="str">
        <f t="shared" si="68"/>
        <v xml:space="preserve"> </v>
      </c>
    </row>
    <row r="1972" spans="27:31" x14ac:dyDescent="0.35">
      <c r="AA1972" t="s">
        <v>3042</v>
      </c>
      <c r="AB1972" t="s">
        <v>65</v>
      </c>
      <c r="AC1972" s="46">
        <f t="shared" si="69"/>
        <v>45131</v>
      </c>
      <c r="AD1972" s="47" t="str">
        <f>IFERROR(AVERAGEIFS(OSA!$AP:$AP,OSA!$C:$C,$AA1972,OSA!$D:$D,$AB1972)," ")</f>
        <v xml:space="preserve"> </v>
      </c>
      <c r="AE1972" s="42" t="str">
        <f t="shared" si="68"/>
        <v xml:space="preserve"> </v>
      </c>
    </row>
    <row r="1973" spans="27:31" x14ac:dyDescent="0.35">
      <c r="AA1973" t="s">
        <v>3042</v>
      </c>
      <c r="AB1973" t="s">
        <v>119</v>
      </c>
      <c r="AC1973" s="46">
        <f t="shared" si="69"/>
        <v>45131</v>
      </c>
      <c r="AD1973" s="47" t="str">
        <f>IFERROR(AVERAGEIFS(OSA!$AP:$AP,OSA!$C:$C,$AA1973,OSA!$D:$D,$AB1973)," ")</f>
        <v xml:space="preserve"> </v>
      </c>
      <c r="AE1973" s="42" t="str">
        <f t="shared" si="68"/>
        <v xml:space="preserve"> </v>
      </c>
    </row>
    <row r="1974" spans="27:31" x14ac:dyDescent="0.35">
      <c r="AA1974" t="s">
        <v>3042</v>
      </c>
      <c r="AB1974" t="s">
        <v>193</v>
      </c>
      <c r="AC1974" s="46">
        <f t="shared" si="69"/>
        <v>45131</v>
      </c>
      <c r="AD1974" s="47" t="str">
        <f>IFERROR(AVERAGEIFS(OSA!$AP:$AP,OSA!$C:$C,$AA1974,OSA!$D:$D,$AB1974)," ")</f>
        <v xml:space="preserve"> </v>
      </c>
      <c r="AE1974" s="42" t="str">
        <f t="shared" si="68"/>
        <v xml:space="preserve"> </v>
      </c>
    </row>
    <row r="1975" spans="27:31" x14ac:dyDescent="0.35">
      <c r="AA1975" t="s">
        <v>3042</v>
      </c>
      <c r="AB1975" t="s">
        <v>248</v>
      </c>
      <c r="AC1975" s="46">
        <f t="shared" si="69"/>
        <v>45131</v>
      </c>
      <c r="AD1975" s="47" t="str">
        <f>IFERROR(AVERAGEIFS(OSA!$AP:$AP,OSA!$C:$C,$AA1975,OSA!$D:$D,$AB1975)," ")</f>
        <v xml:space="preserve"> </v>
      </c>
      <c r="AE1975" s="42" t="str">
        <f t="shared" si="68"/>
        <v xml:space="preserve"> </v>
      </c>
    </row>
    <row r="1976" spans="27:31" x14ac:dyDescent="0.35">
      <c r="AA1976" t="s">
        <v>3042</v>
      </c>
      <c r="AB1976" t="s">
        <v>294</v>
      </c>
      <c r="AC1976" s="46">
        <f t="shared" si="69"/>
        <v>45131</v>
      </c>
      <c r="AD1976" s="47" t="str">
        <f>IFERROR(AVERAGEIFS(OSA!$AP:$AP,OSA!$C:$C,$AA1976,OSA!$D:$D,$AB1976)," ")</f>
        <v xml:space="preserve"> </v>
      </c>
      <c r="AE1976" s="42" t="str">
        <f t="shared" si="68"/>
        <v xml:space="preserve"> </v>
      </c>
    </row>
    <row r="1977" spans="27:31" x14ac:dyDescent="0.35">
      <c r="AA1977" t="s">
        <v>3042</v>
      </c>
      <c r="AB1977" t="s">
        <v>405</v>
      </c>
      <c r="AC1977" s="46">
        <f t="shared" si="69"/>
        <v>45131</v>
      </c>
      <c r="AD1977" s="47" t="str">
        <f>IFERROR(AVERAGEIFS(OSA!$AP:$AP,OSA!$C:$C,$AA1977,OSA!$D:$D,$AB1977)," ")</f>
        <v xml:space="preserve"> </v>
      </c>
      <c r="AE1977" s="42" t="str">
        <f t="shared" si="68"/>
        <v xml:space="preserve"> </v>
      </c>
    </row>
    <row r="1978" spans="27:31" x14ac:dyDescent="0.35">
      <c r="AA1978" t="s">
        <v>3042</v>
      </c>
      <c r="AB1978" t="s">
        <v>455</v>
      </c>
      <c r="AC1978" s="46">
        <f t="shared" si="69"/>
        <v>45131</v>
      </c>
      <c r="AD1978" s="47" t="str">
        <f>IFERROR(AVERAGEIFS(OSA!$AP:$AP,OSA!$C:$C,$AA1978,OSA!$D:$D,$AB1978)," ")</f>
        <v xml:space="preserve"> </v>
      </c>
      <c r="AE1978" s="42" t="str">
        <f t="shared" si="68"/>
        <v xml:space="preserve"> </v>
      </c>
    </row>
    <row r="1979" spans="27:31" x14ac:dyDescent="0.35">
      <c r="AA1979" t="s">
        <v>3042</v>
      </c>
      <c r="AB1979" t="s">
        <v>549</v>
      </c>
      <c r="AC1979" s="46">
        <f t="shared" si="69"/>
        <v>45131</v>
      </c>
      <c r="AD1979" s="47" t="str">
        <f>IFERROR(AVERAGEIFS(OSA!$AP:$AP,OSA!$C:$C,$AA1979,OSA!$D:$D,$AB1979)," ")</f>
        <v xml:space="preserve"> </v>
      </c>
      <c r="AE1979" s="42" t="str">
        <f t="shared" si="68"/>
        <v xml:space="preserve"> </v>
      </c>
    </row>
    <row r="1980" spans="27:31" x14ac:dyDescent="0.35">
      <c r="AA1980" t="s">
        <v>3042</v>
      </c>
      <c r="AB1980" t="s">
        <v>650</v>
      </c>
      <c r="AC1980" s="46">
        <f t="shared" si="69"/>
        <v>45131</v>
      </c>
      <c r="AD1980" s="47" t="str">
        <f>IFERROR(AVERAGEIFS(OSA!$AP:$AP,OSA!$C:$C,$AA1980,OSA!$D:$D,$AB1980)," ")</f>
        <v xml:space="preserve"> </v>
      </c>
      <c r="AE1980" s="42" t="str">
        <f t="shared" si="68"/>
        <v xml:space="preserve"> </v>
      </c>
    </row>
    <row r="1981" spans="27:31" x14ac:dyDescent="0.35">
      <c r="AA1981" t="s">
        <v>3042</v>
      </c>
      <c r="AB1981" t="s">
        <v>694</v>
      </c>
      <c r="AC1981" s="46">
        <f t="shared" si="69"/>
        <v>45131</v>
      </c>
      <c r="AD1981" s="47" t="str">
        <f>IFERROR(AVERAGEIFS(OSA!$AP:$AP,OSA!$C:$C,$AA1981,OSA!$D:$D,$AB1981)," ")</f>
        <v xml:space="preserve"> </v>
      </c>
      <c r="AE1981" s="42" t="str">
        <f t="shared" si="68"/>
        <v xml:space="preserve"> </v>
      </c>
    </row>
    <row r="1982" spans="27:31" x14ac:dyDescent="0.35">
      <c r="AA1982" t="s">
        <v>3042</v>
      </c>
      <c r="AB1982" t="s">
        <v>710</v>
      </c>
      <c r="AC1982" s="46">
        <f t="shared" si="69"/>
        <v>45131</v>
      </c>
      <c r="AD1982" s="47" t="str">
        <f>IFERROR(AVERAGEIFS(OSA!$AP:$AP,OSA!$C:$C,$AA1982,OSA!$D:$D,$AB1982)," ")</f>
        <v xml:space="preserve"> </v>
      </c>
      <c r="AE1982" s="42" t="str">
        <f t="shared" si="68"/>
        <v xml:space="preserve"> </v>
      </c>
    </row>
    <row r="1983" spans="27:31" x14ac:dyDescent="0.35">
      <c r="AA1983" t="s">
        <v>2329</v>
      </c>
      <c r="AB1983" t="s">
        <v>19</v>
      </c>
      <c r="AC1983" s="46">
        <f t="shared" si="69"/>
        <v>45131</v>
      </c>
      <c r="AD1983" s="47" t="str">
        <f>IFERROR(AVERAGEIFS(OSA!$AP:$AP,OSA!$C:$C,$AA1983,OSA!$D:$D,$AB1983)," ")</f>
        <v xml:space="preserve"> </v>
      </c>
      <c r="AE1983" s="42" t="str">
        <f t="shared" si="68"/>
        <v xml:space="preserve"> </v>
      </c>
    </row>
    <row r="1984" spans="27:31" x14ac:dyDescent="0.35">
      <c r="AA1984" t="s">
        <v>2329</v>
      </c>
      <c r="AB1984" t="s">
        <v>65</v>
      </c>
      <c r="AC1984" s="46">
        <f t="shared" si="69"/>
        <v>45131</v>
      </c>
      <c r="AD1984" s="47" t="str">
        <f>IFERROR(AVERAGEIFS(OSA!$AP:$AP,OSA!$C:$C,$AA1984,OSA!$D:$D,$AB1984)," ")</f>
        <v xml:space="preserve"> </v>
      </c>
      <c r="AE1984" s="42" t="str">
        <f t="shared" si="68"/>
        <v xml:space="preserve"> </v>
      </c>
    </row>
    <row r="1985" spans="27:31" x14ac:dyDescent="0.35">
      <c r="AA1985" t="s">
        <v>2329</v>
      </c>
      <c r="AB1985" t="s">
        <v>119</v>
      </c>
      <c r="AC1985" s="46">
        <f t="shared" si="69"/>
        <v>45131</v>
      </c>
      <c r="AD1985" s="47" t="str">
        <f>IFERROR(AVERAGEIFS(OSA!$AP:$AP,OSA!$C:$C,$AA1985,OSA!$D:$D,$AB1985)," ")</f>
        <v xml:space="preserve"> </v>
      </c>
      <c r="AE1985" s="42" t="str">
        <f t="shared" si="68"/>
        <v xml:space="preserve"> </v>
      </c>
    </row>
    <row r="1986" spans="27:31" x14ac:dyDescent="0.35">
      <c r="AA1986" t="s">
        <v>2329</v>
      </c>
      <c r="AB1986" t="s">
        <v>193</v>
      </c>
      <c r="AC1986" s="46">
        <f t="shared" si="69"/>
        <v>45131</v>
      </c>
      <c r="AD1986" s="47" t="str">
        <f>IFERROR(AVERAGEIFS(OSA!$AP:$AP,OSA!$C:$C,$AA1986,OSA!$D:$D,$AB1986)," ")</f>
        <v xml:space="preserve"> </v>
      </c>
      <c r="AE1986" s="42" t="str">
        <f t="shared" si="68"/>
        <v xml:space="preserve"> </v>
      </c>
    </row>
    <row r="1987" spans="27:31" x14ac:dyDescent="0.35">
      <c r="AA1987" t="s">
        <v>2329</v>
      </c>
      <c r="AB1987" t="s">
        <v>248</v>
      </c>
      <c r="AC1987" s="46">
        <f t="shared" si="69"/>
        <v>45131</v>
      </c>
      <c r="AD1987" s="47" t="str">
        <f>IFERROR(AVERAGEIFS(OSA!$AP:$AP,OSA!$C:$C,$AA1987,OSA!$D:$D,$AB1987)," ")</f>
        <v xml:space="preserve"> </v>
      </c>
      <c r="AE1987" s="42" t="str">
        <f t="shared" si="68"/>
        <v xml:space="preserve"> </v>
      </c>
    </row>
    <row r="1988" spans="27:31" x14ac:dyDescent="0.35">
      <c r="AA1988" t="s">
        <v>2329</v>
      </c>
      <c r="AB1988" t="s">
        <v>294</v>
      </c>
      <c r="AC1988" s="46">
        <f t="shared" si="69"/>
        <v>45131</v>
      </c>
      <c r="AD1988" s="47" t="str">
        <f>IFERROR(AVERAGEIFS(OSA!$AP:$AP,OSA!$C:$C,$AA1988,OSA!$D:$D,$AB1988)," ")</f>
        <v xml:space="preserve"> </v>
      </c>
      <c r="AE1988" s="42" t="str">
        <f t="shared" ref="AE1988:AE2051" si="70">IFERROR(1-(AD1988)," ")</f>
        <v xml:space="preserve"> </v>
      </c>
    </row>
    <row r="1989" spans="27:31" x14ac:dyDescent="0.35">
      <c r="AA1989" t="s">
        <v>2329</v>
      </c>
      <c r="AB1989" t="s">
        <v>405</v>
      </c>
      <c r="AC1989" s="46">
        <f t="shared" si="69"/>
        <v>45131</v>
      </c>
      <c r="AD1989" s="47" t="str">
        <f>IFERROR(AVERAGEIFS(OSA!$AP:$AP,OSA!$C:$C,$AA1989,OSA!$D:$D,$AB1989)," ")</f>
        <v xml:space="preserve"> </v>
      </c>
      <c r="AE1989" s="42" t="str">
        <f t="shared" si="70"/>
        <v xml:space="preserve"> </v>
      </c>
    </row>
    <row r="1990" spans="27:31" x14ac:dyDescent="0.35">
      <c r="AA1990" t="s">
        <v>2329</v>
      </c>
      <c r="AB1990" t="s">
        <v>455</v>
      </c>
      <c r="AC1990" s="46">
        <f t="shared" si="69"/>
        <v>45131</v>
      </c>
      <c r="AD1990" s="47" t="str">
        <f>IFERROR(AVERAGEIFS(OSA!$AP:$AP,OSA!$C:$C,$AA1990,OSA!$D:$D,$AB1990)," ")</f>
        <v xml:space="preserve"> </v>
      </c>
      <c r="AE1990" s="42" t="str">
        <f t="shared" si="70"/>
        <v xml:space="preserve"> </v>
      </c>
    </row>
    <row r="1991" spans="27:31" x14ac:dyDescent="0.35">
      <c r="AA1991" t="s">
        <v>2329</v>
      </c>
      <c r="AB1991" t="s">
        <v>549</v>
      </c>
      <c r="AC1991" s="46">
        <f t="shared" si="69"/>
        <v>45131</v>
      </c>
      <c r="AD1991" s="47" t="str">
        <f>IFERROR(AVERAGEIFS(OSA!$AP:$AP,OSA!$C:$C,$AA1991,OSA!$D:$D,$AB1991)," ")</f>
        <v xml:space="preserve"> </v>
      </c>
      <c r="AE1991" s="42" t="str">
        <f t="shared" si="70"/>
        <v xml:space="preserve"> </v>
      </c>
    </row>
    <row r="1992" spans="27:31" x14ac:dyDescent="0.35">
      <c r="AA1992" t="s">
        <v>2329</v>
      </c>
      <c r="AB1992" t="s">
        <v>650</v>
      </c>
      <c r="AC1992" s="46">
        <f t="shared" si="69"/>
        <v>45131</v>
      </c>
      <c r="AD1992" s="47" t="str">
        <f>IFERROR(AVERAGEIFS(OSA!$AP:$AP,OSA!$C:$C,$AA1992,OSA!$D:$D,$AB1992)," ")</f>
        <v xml:space="preserve"> </v>
      </c>
      <c r="AE1992" s="42" t="str">
        <f t="shared" si="70"/>
        <v xml:space="preserve"> </v>
      </c>
    </row>
    <row r="1993" spans="27:31" x14ac:dyDescent="0.35">
      <c r="AA1993" t="s">
        <v>2329</v>
      </c>
      <c r="AB1993" t="s">
        <v>694</v>
      </c>
      <c r="AC1993" s="46">
        <f t="shared" si="69"/>
        <v>45131</v>
      </c>
      <c r="AD1993" s="47" t="str">
        <f>IFERROR(AVERAGEIFS(OSA!$AP:$AP,OSA!$C:$C,$AA1993,OSA!$D:$D,$AB1993)," ")</f>
        <v xml:space="preserve"> </v>
      </c>
      <c r="AE1993" s="42" t="str">
        <f t="shared" si="70"/>
        <v xml:space="preserve"> </v>
      </c>
    </row>
    <row r="1994" spans="27:31" x14ac:dyDescent="0.35">
      <c r="AA1994" t="s">
        <v>2329</v>
      </c>
      <c r="AB1994" t="s">
        <v>710</v>
      </c>
      <c r="AC1994" s="46">
        <f t="shared" si="69"/>
        <v>45131</v>
      </c>
      <c r="AD1994" s="47" t="str">
        <f>IFERROR(AVERAGEIFS(OSA!$AP:$AP,OSA!$C:$C,$AA1994,OSA!$D:$D,$AB1994)," ")</f>
        <v xml:space="preserve"> </v>
      </c>
      <c r="AE1994" s="42" t="str">
        <f t="shared" si="70"/>
        <v xml:space="preserve"> </v>
      </c>
    </row>
    <row r="1995" spans="27:31" x14ac:dyDescent="0.35">
      <c r="AA1995" t="s">
        <v>806</v>
      </c>
      <c r="AB1995" t="s">
        <v>19</v>
      </c>
      <c r="AC1995" s="46">
        <f t="shared" si="69"/>
        <v>45131</v>
      </c>
      <c r="AD1995" s="47" t="str">
        <f>IFERROR(AVERAGEIFS(OSA!$AP:$AP,OSA!$C:$C,$AA1995,OSA!$D:$D,$AB1995)," ")</f>
        <v xml:space="preserve"> </v>
      </c>
      <c r="AE1995" s="42" t="str">
        <f t="shared" si="70"/>
        <v xml:space="preserve"> </v>
      </c>
    </row>
    <row r="1996" spans="27:31" x14ac:dyDescent="0.35">
      <c r="AA1996" t="s">
        <v>806</v>
      </c>
      <c r="AB1996" t="s">
        <v>65</v>
      </c>
      <c r="AC1996" s="46">
        <f t="shared" si="69"/>
        <v>45131</v>
      </c>
      <c r="AD1996" s="47" t="str">
        <f>IFERROR(AVERAGEIFS(OSA!$AP:$AP,OSA!$C:$C,$AA1996,OSA!$D:$D,$AB1996)," ")</f>
        <v xml:space="preserve"> </v>
      </c>
      <c r="AE1996" s="42" t="str">
        <f t="shared" si="70"/>
        <v xml:space="preserve"> </v>
      </c>
    </row>
    <row r="1997" spans="27:31" x14ac:dyDescent="0.35">
      <c r="AA1997" t="s">
        <v>806</v>
      </c>
      <c r="AB1997" t="s">
        <v>119</v>
      </c>
      <c r="AC1997" s="46">
        <f t="shared" si="69"/>
        <v>45131</v>
      </c>
      <c r="AD1997" s="47" t="str">
        <f>IFERROR(AVERAGEIFS(OSA!$AP:$AP,OSA!$C:$C,$AA1997,OSA!$D:$D,$AB1997)," ")</f>
        <v xml:space="preserve"> </v>
      </c>
      <c r="AE1997" s="42" t="str">
        <f t="shared" si="70"/>
        <v xml:space="preserve"> </v>
      </c>
    </row>
    <row r="1998" spans="27:31" x14ac:dyDescent="0.35">
      <c r="AA1998" t="s">
        <v>806</v>
      </c>
      <c r="AB1998" t="s">
        <v>193</v>
      </c>
      <c r="AC1998" s="46">
        <f t="shared" si="69"/>
        <v>45131</v>
      </c>
      <c r="AD1998" s="47" t="str">
        <f>IFERROR(AVERAGEIFS(OSA!$AP:$AP,OSA!$C:$C,$AA1998,OSA!$D:$D,$AB1998)," ")</f>
        <v xml:space="preserve"> </v>
      </c>
      <c r="AE1998" s="42" t="str">
        <f t="shared" si="70"/>
        <v xml:space="preserve"> </v>
      </c>
    </row>
    <row r="1999" spans="27:31" x14ac:dyDescent="0.35">
      <c r="AA1999" t="s">
        <v>806</v>
      </c>
      <c r="AB1999" t="s">
        <v>248</v>
      </c>
      <c r="AC1999" s="46">
        <f t="shared" si="69"/>
        <v>45131</v>
      </c>
      <c r="AD1999" s="47" t="str">
        <f>IFERROR(AVERAGEIFS(OSA!$AP:$AP,OSA!$C:$C,$AA1999,OSA!$D:$D,$AB1999)," ")</f>
        <v xml:space="preserve"> </v>
      </c>
      <c r="AE1999" s="42" t="str">
        <f t="shared" si="70"/>
        <v xml:space="preserve"> </v>
      </c>
    </row>
    <row r="2000" spans="27:31" x14ac:dyDescent="0.35">
      <c r="AA2000" t="s">
        <v>806</v>
      </c>
      <c r="AB2000" t="s">
        <v>294</v>
      </c>
      <c r="AC2000" s="46">
        <f t="shared" si="69"/>
        <v>45131</v>
      </c>
      <c r="AD2000" s="47" t="str">
        <f>IFERROR(AVERAGEIFS(OSA!$AP:$AP,OSA!$C:$C,$AA2000,OSA!$D:$D,$AB2000)," ")</f>
        <v xml:space="preserve"> </v>
      </c>
      <c r="AE2000" s="42" t="str">
        <f t="shared" si="70"/>
        <v xml:space="preserve"> </v>
      </c>
    </row>
    <row r="2001" spans="27:31" x14ac:dyDescent="0.35">
      <c r="AA2001" t="s">
        <v>806</v>
      </c>
      <c r="AB2001" t="s">
        <v>405</v>
      </c>
      <c r="AC2001" s="46">
        <f t="shared" si="69"/>
        <v>45131</v>
      </c>
      <c r="AD2001" s="47" t="str">
        <f>IFERROR(AVERAGEIFS(OSA!$AP:$AP,OSA!$C:$C,$AA2001,OSA!$D:$D,$AB2001)," ")</f>
        <v xml:space="preserve"> </v>
      </c>
      <c r="AE2001" s="42" t="str">
        <f t="shared" si="70"/>
        <v xml:space="preserve"> </v>
      </c>
    </row>
    <row r="2002" spans="27:31" x14ac:dyDescent="0.35">
      <c r="AA2002" t="s">
        <v>806</v>
      </c>
      <c r="AB2002" t="s">
        <v>455</v>
      </c>
      <c r="AC2002" s="46">
        <f t="shared" si="69"/>
        <v>45131</v>
      </c>
      <c r="AD2002" s="47" t="str">
        <f>IFERROR(AVERAGEIFS(OSA!$AP:$AP,OSA!$C:$C,$AA2002,OSA!$D:$D,$AB2002)," ")</f>
        <v xml:space="preserve"> </v>
      </c>
      <c r="AE2002" s="42" t="str">
        <f t="shared" si="70"/>
        <v xml:space="preserve"> </v>
      </c>
    </row>
    <row r="2003" spans="27:31" x14ac:dyDescent="0.35">
      <c r="AA2003" t="s">
        <v>806</v>
      </c>
      <c r="AB2003" t="s">
        <v>549</v>
      </c>
      <c r="AC2003" s="46">
        <f t="shared" si="69"/>
        <v>45131</v>
      </c>
      <c r="AD2003" s="47" t="str">
        <f>IFERROR(AVERAGEIFS(OSA!$AP:$AP,OSA!$C:$C,$AA2003,OSA!$D:$D,$AB2003)," ")</f>
        <v xml:space="preserve"> </v>
      </c>
      <c r="AE2003" s="42" t="str">
        <f t="shared" si="70"/>
        <v xml:space="preserve"> </v>
      </c>
    </row>
    <row r="2004" spans="27:31" x14ac:dyDescent="0.35">
      <c r="AA2004" t="s">
        <v>806</v>
      </c>
      <c r="AB2004" t="s">
        <v>650</v>
      </c>
      <c r="AC2004" s="46">
        <f t="shared" si="69"/>
        <v>45131</v>
      </c>
      <c r="AD2004" s="47" t="str">
        <f>IFERROR(AVERAGEIFS(OSA!$AP:$AP,OSA!$C:$C,$AA2004,OSA!$D:$D,$AB2004)," ")</f>
        <v xml:space="preserve"> </v>
      </c>
      <c r="AE2004" s="42" t="str">
        <f t="shared" si="70"/>
        <v xml:space="preserve"> </v>
      </c>
    </row>
    <row r="2005" spans="27:31" x14ac:dyDescent="0.35">
      <c r="AA2005" t="s">
        <v>806</v>
      </c>
      <c r="AB2005" t="s">
        <v>694</v>
      </c>
      <c r="AC2005" s="46">
        <f t="shared" si="69"/>
        <v>45131</v>
      </c>
      <c r="AD2005" s="47" t="str">
        <f>IFERROR(AVERAGEIFS(OSA!$AP:$AP,OSA!$C:$C,$AA2005,OSA!$D:$D,$AB2005)," ")</f>
        <v xml:space="preserve"> </v>
      </c>
      <c r="AE2005" s="42" t="str">
        <f t="shared" si="70"/>
        <v xml:space="preserve"> </v>
      </c>
    </row>
    <row r="2006" spans="27:31" x14ac:dyDescent="0.35">
      <c r="AA2006" t="s">
        <v>806</v>
      </c>
      <c r="AB2006" t="s">
        <v>710</v>
      </c>
      <c r="AC2006" s="46">
        <f t="shared" si="69"/>
        <v>45131</v>
      </c>
      <c r="AD2006" s="47" t="str">
        <f>IFERROR(AVERAGEIFS(OSA!$AP:$AP,OSA!$C:$C,$AA2006,OSA!$D:$D,$AB2006)," ")</f>
        <v xml:space="preserve"> </v>
      </c>
      <c r="AE2006" s="42" t="str">
        <f t="shared" si="70"/>
        <v xml:space="preserve"> </v>
      </c>
    </row>
    <row r="2007" spans="27:31" x14ac:dyDescent="0.35">
      <c r="AA2007" t="s">
        <v>2517</v>
      </c>
      <c r="AB2007" t="s">
        <v>19</v>
      </c>
      <c r="AC2007" s="46">
        <f t="shared" si="69"/>
        <v>45131</v>
      </c>
      <c r="AD2007" s="47" t="str">
        <f>IFERROR(AVERAGEIFS(OSA!$AP:$AP,OSA!$C:$C,$AA2007,OSA!$D:$D,$AB2007)," ")</f>
        <v xml:space="preserve"> </v>
      </c>
      <c r="AE2007" s="42" t="str">
        <f t="shared" si="70"/>
        <v xml:space="preserve"> </v>
      </c>
    </row>
    <row r="2008" spans="27:31" x14ac:dyDescent="0.35">
      <c r="AA2008" t="s">
        <v>2517</v>
      </c>
      <c r="AB2008" t="s">
        <v>65</v>
      </c>
      <c r="AC2008" s="46">
        <f t="shared" ref="AC2008:AC2071" si="71">AC1924+1</f>
        <v>45131</v>
      </c>
      <c r="AD2008" s="47" t="str">
        <f>IFERROR(AVERAGEIFS(OSA!$AP:$AP,OSA!$C:$C,$AA2008,OSA!$D:$D,$AB2008)," ")</f>
        <v xml:space="preserve"> </v>
      </c>
      <c r="AE2008" s="42" t="str">
        <f t="shared" si="70"/>
        <v xml:space="preserve"> </v>
      </c>
    </row>
    <row r="2009" spans="27:31" x14ac:dyDescent="0.35">
      <c r="AA2009" t="s">
        <v>2517</v>
      </c>
      <c r="AB2009" t="s">
        <v>119</v>
      </c>
      <c r="AC2009" s="46">
        <f t="shared" si="71"/>
        <v>45131</v>
      </c>
      <c r="AD2009" s="47" t="str">
        <f>IFERROR(AVERAGEIFS(OSA!$AP:$AP,OSA!$C:$C,$AA2009,OSA!$D:$D,$AB2009)," ")</f>
        <v xml:space="preserve"> </v>
      </c>
      <c r="AE2009" s="42" t="str">
        <f t="shared" si="70"/>
        <v xml:space="preserve"> </v>
      </c>
    </row>
    <row r="2010" spans="27:31" x14ac:dyDescent="0.35">
      <c r="AA2010" t="s">
        <v>2517</v>
      </c>
      <c r="AB2010" t="s">
        <v>193</v>
      </c>
      <c r="AC2010" s="46">
        <f t="shared" si="71"/>
        <v>45131</v>
      </c>
      <c r="AD2010" s="47" t="str">
        <f>IFERROR(AVERAGEIFS(OSA!$AP:$AP,OSA!$C:$C,$AA2010,OSA!$D:$D,$AB2010)," ")</f>
        <v xml:space="preserve"> </v>
      </c>
      <c r="AE2010" s="42" t="str">
        <f t="shared" si="70"/>
        <v xml:space="preserve"> </v>
      </c>
    </row>
    <row r="2011" spans="27:31" x14ac:dyDescent="0.35">
      <c r="AA2011" t="s">
        <v>2517</v>
      </c>
      <c r="AB2011" t="s">
        <v>248</v>
      </c>
      <c r="AC2011" s="46">
        <f t="shared" si="71"/>
        <v>45131</v>
      </c>
      <c r="AD2011" s="47" t="str">
        <f>IFERROR(AVERAGEIFS(OSA!$AP:$AP,OSA!$C:$C,$AA2011,OSA!$D:$D,$AB2011)," ")</f>
        <v xml:space="preserve"> </v>
      </c>
      <c r="AE2011" s="42" t="str">
        <f t="shared" si="70"/>
        <v xml:space="preserve"> </v>
      </c>
    </row>
    <row r="2012" spans="27:31" x14ac:dyDescent="0.35">
      <c r="AA2012" t="s">
        <v>2517</v>
      </c>
      <c r="AB2012" t="s">
        <v>294</v>
      </c>
      <c r="AC2012" s="46">
        <f t="shared" si="71"/>
        <v>45131</v>
      </c>
      <c r="AD2012" s="47" t="str">
        <f>IFERROR(AVERAGEIFS(OSA!$AP:$AP,OSA!$C:$C,$AA2012,OSA!$D:$D,$AB2012)," ")</f>
        <v xml:space="preserve"> </v>
      </c>
      <c r="AE2012" s="42" t="str">
        <f t="shared" si="70"/>
        <v xml:space="preserve"> </v>
      </c>
    </row>
    <row r="2013" spans="27:31" x14ac:dyDescent="0.35">
      <c r="AA2013" t="s">
        <v>2517</v>
      </c>
      <c r="AB2013" t="s">
        <v>405</v>
      </c>
      <c r="AC2013" s="46">
        <f t="shared" si="71"/>
        <v>45131</v>
      </c>
      <c r="AD2013" s="47" t="str">
        <f>IFERROR(AVERAGEIFS(OSA!$AP:$AP,OSA!$C:$C,$AA2013,OSA!$D:$D,$AB2013)," ")</f>
        <v xml:space="preserve"> </v>
      </c>
      <c r="AE2013" s="42" t="str">
        <f t="shared" si="70"/>
        <v xml:space="preserve"> </v>
      </c>
    </row>
    <row r="2014" spans="27:31" x14ac:dyDescent="0.35">
      <c r="AA2014" t="s">
        <v>2517</v>
      </c>
      <c r="AB2014" t="s">
        <v>455</v>
      </c>
      <c r="AC2014" s="46">
        <f t="shared" si="71"/>
        <v>45131</v>
      </c>
      <c r="AD2014" s="47" t="str">
        <f>IFERROR(AVERAGEIFS(OSA!$AP:$AP,OSA!$C:$C,$AA2014,OSA!$D:$D,$AB2014)," ")</f>
        <v xml:space="preserve"> </v>
      </c>
      <c r="AE2014" s="42" t="str">
        <f t="shared" si="70"/>
        <v xml:space="preserve"> </v>
      </c>
    </row>
    <row r="2015" spans="27:31" x14ac:dyDescent="0.35">
      <c r="AA2015" t="s">
        <v>2517</v>
      </c>
      <c r="AB2015" t="s">
        <v>549</v>
      </c>
      <c r="AC2015" s="46">
        <f t="shared" si="71"/>
        <v>45131</v>
      </c>
      <c r="AD2015" s="47" t="str">
        <f>IFERROR(AVERAGEIFS(OSA!$AP:$AP,OSA!$C:$C,$AA2015,OSA!$D:$D,$AB2015)," ")</f>
        <v xml:space="preserve"> </v>
      </c>
      <c r="AE2015" s="42" t="str">
        <f t="shared" si="70"/>
        <v xml:space="preserve"> </v>
      </c>
    </row>
    <row r="2016" spans="27:31" x14ac:dyDescent="0.35">
      <c r="AA2016" t="s">
        <v>2517</v>
      </c>
      <c r="AB2016" t="s">
        <v>650</v>
      </c>
      <c r="AC2016" s="46">
        <f t="shared" si="71"/>
        <v>45131</v>
      </c>
      <c r="AD2016" s="47" t="str">
        <f>IFERROR(AVERAGEIFS(OSA!$AP:$AP,OSA!$C:$C,$AA2016,OSA!$D:$D,$AB2016)," ")</f>
        <v xml:space="preserve"> </v>
      </c>
      <c r="AE2016" s="42" t="str">
        <f t="shared" si="70"/>
        <v xml:space="preserve"> </v>
      </c>
    </row>
    <row r="2017" spans="27:31" x14ac:dyDescent="0.35">
      <c r="AA2017" t="s">
        <v>2517</v>
      </c>
      <c r="AB2017" t="s">
        <v>694</v>
      </c>
      <c r="AC2017" s="46">
        <f t="shared" si="71"/>
        <v>45131</v>
      </c>
      <c r="AD2017" s="47" t="str">
        <f>IFERROR(AVERAGEIFS(OSA!$AP:$AP,OSA!$C:$C,$AA2017,OSA!$D:$D,$AB2017)," ")</f>
        <v xml:space="preserve"> </v>
      </c>
      <c r="AE2017" s="42" t="str">
        <f t="shared" si="70"/>
        <v xml:space="preserve"> </v>
      </c>
    </row>
    <row r="2018" spans="27:31" x14ac:dyDescent="0.35">
      <c r="AA2018" t="s">
        <v>2517</v>
      </c>
      <c r="AB2018" t="s">
        <v>710</v>
      </c>
      <c r="AC2018" s="46">
        <f t="shared" si="71"/>
        <v>45131</v>
      </c>
      <c r="AD2018" s="47" t="str">
        <f>IFERROR(AVERAGEIFS(OSA!$AP:$AP,OSA!$C:$C,$AA2018,OSA!$D:$D,$AB2018)," ")</f>
        <v xml:space="preserve"> </v>
      </c>
      <c r="AE2018" s="42" t="str">
        <f t="shared" si="70"/>
        <v xml:space="preserve"> </v>
      </c>
    </row>
    <row r="2019" spans="27:31" x14ac:dyDescent="0.35">
      <c r="AA2019" t="s">
        <v>1648</v>
      </c>
      <c r="AB2019" t="s">
        <v>19</v>
      </c>
      <c r="AC2019" s="46">
        <f t="shared" si="71"/>
        <v>45132</v>
      </c>
      <c r="AD2019" s="47" t="str">
        <f>IFERROR(AVERAGEIFS(OSA!$AQ:$AQ,OSA!$C:$C,$AA2019,OSA!$D:$D,$AB2019)," ")</f>
        <v xml:space="preserve"> </v>
      </c>
      <c r="AE2019" s="42" t="str">
        <f t="shared" si="70"/>
        <v xml:space="preserve"> </v>
      </c>
    </row>
    <row r="2020" spans="27:31" x14ac:dyDescent="0.35">
      <c r="AA2020" t="s">
        <v>1648</v>
      </c>
      <c r="AB2020" t="s">
        <v>65</v>
      </c>
      <c r="AC2020" s="46">
        <f t="shared" si="71"/>
        <v>45132</v>
      </c>
      <c r="AD2020" s="47" t="str">
        <f>IFERROR(AVERAGEIFS(OSA!$AQ:$AQ,OSA!$C:$C,$AA2020,OSA!$D:$D,$AB2020)," ")</f>
        <v xml:space="preserve"> </v>
      </c>
      <c r="AE2020" s="42" t="str">
        <f t="shared" si="70"/>
        <v xml:space="preserve"> </v>
      </c>
    </row>
    <row r="2021" spans="27:31" x14ac:dyDescent="0.35">
      <c r="AA2021" t="s">
        <v>1648</v>
      </c>
      <c r="AB2021" t="s">
        <v>119</v>
      </c>
      <c r="AC2021" s="46">
        <f t="shared" si="71"/>
        <v>45132</v>
      </c>
      <c r="AD2021" s="47" t="str">
        <f>IFERROR(AVERAGEIFS(OSA!$AQ:$AQ,OSA!$C:$C,$AA2021,OSA!$D:$D,$AB2021)," ")</f>
        <v xml:space="preserve"> </v>
      </c>
      <c r="AE2021" s="42" t="str">
        <f t="shared" si="70"/>
        <v xml:space="preserve"> </v>
      </c>
    </row>
    <row r="2022" spans="27:31" x14ac:dyDescent="0.35">
      <c r="AA2022" t="s">
        <v>1648</v>
      </c>
      <c r="AB2022" t="s">
        <v>193</v>
      </c>
      <c r="AC2022" s="46">
        <f t="shared" si="71"/>
        <v>45132</v>
      </c>
      <c r="AD2022" s="47" t="str">
        <f>IFERROR(AVERAGEIFS(OSA!$AQ:$AQ,OSA!$C:$C,$AA2022,OSA!$D:$D,$AB2022)," ")</f>
        <v xml:space="preserve"> </v>
      </c>
      <c r="AE2022" s="42" t="str">
        <f t="shared" si="70"/>
        <v xml:space="preserve"> </v>
      </c>
    </row>
    <row r="2023" spans="27:31" x14ac:dyDescent="0.35">
      <c r="AA2023" t="s">
        <v>1648</v>
      </c>
      <c r="AB2023" t="s">
        <v>248</v>
      </c>
      <c r="AC2023" s="46">
        <f t="shared" si="71"/>
        <v>45132</v>
      </c>
      <c r="AD2023" s="47" t="str">
        <f>IFERROR(AVERAGEIFS(OSA!$AQ:$AQ,OSA!$C:$C,$AA2023,OSA!$D:$D,$AB2023)," ")</f>
        <v xml:space="preserve"> </v>
      </c>
      <c r="AE2023" s="42" t="str">
        <f t="shared" si="70"/>
        <v xml:space="preserve"> </v>
      </c>
    </row>
    <row r="2024" spans="27:31" x14ac:dyDescent="0.35">
      <c r="AA2024" t="s">
        <v>1648</v>
      </c>
      <c r="AB2024" t="s">
        <v>294</v>
      </c>
      <c r="AC2024" s="46">
        <f t="shared" si="71"/>
        <v>45132</v>
      </c>
      <c r="AD2024" s="47" t="str">
        <f>IFERROR(AVERAGEIFS(OSA!$AQ:$AQ,OSA!$C:$C,$AA2024,OSA!$D:$D,$AB2024)," ")</f>
        <v xml:space="preserve"> </v>
      </c>
      <c r="AE2024" s="42" t="str">
        <f t="shared" si="70"/>
        <v xml:space="preserve"> </v>
      </c>
    </row>
    <row r="2025" spans="27:31" x14ac:dyDescent="0.35">
      <c r="AA2025" t="s">
        <v>1648</v>
      </c>
      <c r="AB2025" t="s">
        <v>405</v>
      </c>
      <c r="AC2025" s="46">
        <f t="shared" si="71"/>
        <v>45132</v>
      </c>
      <c r="AD2025" s="47" t="str">
        <f>IFERROR(AVERAGEIFS(OSA!$AQ:$AQ,OSA!$C:$C,$AA2025,OSA!$D:$D,$AB2025)," ")</f>
        <v xml:space="preserve"> </v>
      </c>
      <c r="AE2025" s="42" t="str">
        <f t="shared" si="70"/>
        <v xml:space="preserve"> </v>
      </c>
    </row>
    <row r="2026" spans="27:31" x14ac:dyDescent="0.35">
      <c r="AA2026" t="s">
        <v>1648</v>
      </c>
      <c r="AB2026" t="s">
        <v>455</v>
      </c>
      <c r="AC2026" s="46">
        <f t="shared" si="71"/>
        <v>45132</v>
      </c>
      <c r="AD2026" s="47" t="str">
        <f>IFERROR(AVERAGEIFS(OSA!$AQ:$AQ,OSA!$C:$C,$AA2026,OSA!$D:$D,$AB2026)," ")</f>
        <v xml:space="preserve"> </v>
      </c>
      <c r="AE2026" s="42" t="str">
        <f t="shared" si="70"/>
        <v xml:space="preserve"> </v>
      </c>
    </row>
    <row r="2027" spans="27:31" x14ac:dyDescent="0.35">
      <c r="AA2027" t="s">
        <v>1648</v>
      </c>
      <c r="AB2027" t="s">
        <v>549</v>
      </c>
      <c r="AC2027" s="46">
        <f t="shared" si="71"/>
        <v>45132</v>
      </c>
      <c r="AD2027" s="47" t="str">
        <f>IFERROR(AVERAGEIFS(OSA!$AQ:$AQ,OSA!$C:$C,$AA2027,OSA!$D:$D,$AB2027)," ")</f>
        <v xml:space="preserve"> </v>
      </c>
      <c r="AE2027" s="42" t="str">
        <f t="shared" si="70"/>
        <v xml:space="preserve"> </v>
      </c>
    </row>
    <row r="2028" spans="27:31" x14ac:dyDescent="0.35">
      <c r="AA2028" t="s">
        <v>1648</v>
      </c>
      <c r="AB2028" t="s">
        <v>650</v>
      </c>
      <c r="AC2028" s="46">
        <f t="shared" si="71"/>
        <v>45132</v>
      </c>
      <c r="AD2028" s="47" t="str">
        <f>IFERROR(AVERAGEIFS(OSA!$AQ:$AQ,OSA!$C:$C,$AA2028,OSA!$D:$D,$AB2028)," ")</f>
        <v xml:space="preserve"> </v>
      </c>
      <c r="AE2028" s="42" t="str">
        <f t="shared" si="70"/>
        <v xml:space="preserve"> </v>
      </c>
    </row>
    <row r="2029" spans="27:31" x14ac:dyDescent="0.35">
      <c r="AA2029" t="s">
        <v>1648</v>
      </c>
      <c r="AB2029" t="s">
        <v>694</v>
      </c>
      <c r="AC2029" s="46">
        <f t="shared" si="71"/>
        <v>45132</v>
      </c>
      <c r="AD2029" s="47" t="str">
        <f>IFERROR(AVERAGEIFS(OSA!$AQ:$AQ,OSA!$C:$C,$AA2029,OSA!$D:$D,$AB2029)," ")</f>
        <v xml:space="preserve"> </v>
      </c>
      <c r="AE2029" s="42" t="str">
        <f t="shared" si="70"/>
        <v xml:space="preserve"> </v>
      </c>
    </row>
    <row r="2030" spans="27:31" x14ac:dyDescent="0.35">
      <c r="AA2030" t="s">
        <v>1648</v>
      </c>
      <c r="AB2030" t="s">
        <v>710</v>
      </c>
      <c r="AC2030" s="46">
        <f t="shared" si="71"/>
        <v>45132</v>
      </c>
      <c r="AD2030" s="47" t="str">
        <f>IFERROR(AVERAGEIFS(OSA!$AQ:$AQ,OSA!$C:$C,$AA2030,OSA!$D:$D,$AB2030)," ")</f>
        <v xml:space="preserve"> </v>
      </c>
      <c r="AE2030" s="42" t="str">
        <f t="shared" si="70"/>
        <v xml:space="preserve"> </v>
      </c>
    </row>
    <row r="2031" spans="27:31" x14ac:dyDescent="0.35">
      <c r="AA2031" t="s">
        <v>2305</v>
      </c>
      <c r="AB2031" t="s">
        <v>19</v>
      </c>
      <c r="AC2031" s="46">
        <f t="shared" si="71"/>
        <v>45132</v>
      </c>
      <c r="AD2031" s="47" t="str">
        <f>IFERROR(AVERAGEIFS(OSA!$AQ:$AQ,OSA!$C:$C,$AA2031,OSA!$D:$D,$AB2031)," ")</f>
        <v xml:space="preserve"> </v>
      </c>
      <c r="AE2031" s="42" t="str">
        <f t="shared" si="70"/>
        <v xml:space="preserve"> </v>
      </c>
    </row>
    <row r="2032" spans="27:31" x14ac:dyDescent="0.35">
      <c r="AA2032" t="s">
        <v>2305</v>
      </c>
      <c r="AB2032" t="s">
        <v>65</v>
      </c>
      <c r="AC2032" s="46">
        <f t="shared" si="71"/>
        <v>45132</v>
      </c>
      <c r="AD2032" s="47" t="str">
        <f>IFERROR(AVERAGEIFS(OSA!$AQ:$AQ,OSA!$C:$C,$AA2032,OSA!$D:$D,$AB2032)," ")</f>
        <v xml:space="preserve"> </v>
      </c>
      <c r="AE2032" s="42" t="str">
        <f t="shared" si="70"/>
        <v xml:space="preserve"> </v>
      </c>
    </row>
    <row r="2033" spans="27:31" x14ac:dyDescent="0.35">
      <c r="AA2033" t="s">
        <v>2305</v>
      </c>
      <c r="AB2033" t="s">
        <v>119</v>
      </c>
      <c r="AC2033" s="46">
        <f t="shared" si="71"/>
        <v>45132</v>
      </c>
      <c r="AD2033" s="47" t="str">
        <f>IFERROR(AVERAGEIFS(OSA!$AQ:$AQ,OSA!$C:$C,$AA2033,OSA!$D:$D,$AB2033)," ")</f>
        <v xml:space="preserve"> </v>
      </c>
      <c r="AE2033" s="42" t="str">
        <f t="shared" si="70"/>
        <v xml:space="preserve"> </v>
      </c>
    </row>
    <row r="2034" spans="27:31" x14ac:dyDescent="0.35">
      <c r="AA2034" t="s">
        <v>2305</v>
      </c>
      <c r="AB2034" t="s">
        <v>193</v>
      </c>
      <c r="AC2034" s="46">
        <f t="shared" si="71"/>
        <v>45132</v>
      </c>
      <c r="AD2034" s="47" t="str">
        <f>IFERROR(AVERAGEIFS(OSA!$AQ:$AQ,OSA!$C:$C,$AA2034,OSA!$D:$D,$AB2034)," ")</f>
        <v xml:space="preserve"> </v>
      </c>
      <c r="AE2034" s="42" t="str">
        <f t="shared" si="70"/>
        <v xml:space="preserve"> </v>
      </c>
    </row>
    <row r="2035" spans="27:31" x14ac:dyDescent="0.35">
      <c r="AA2035" t="s">
        <v>2305</v>
      </c>
      <c r="AB2035" t="s">
        <v>248</v>
      </c>
      <c r="AC2035" s="46">
        <f t="shared" si="71"/>
        <v>45132</v>
      </c>
      <c r="AD2035" s="47" t="str">
        <f>IFERROR(AVERAGEIFS(OSA!$AQ:$AQ,OSA!$C:$C,$AA2035,OSA!$D:$D,$AB2035)," ")</f>
        <v xml:space="preserve"> </v>
      </c>
      <c r="AE2035" s="42" t="str">
        <f t="shared" si="70"/>
        <v xml:space="preserve"> </v>
      </c>
    </row>
    <row r="2036" spans="27:31" x14ac:dyDescent="0.35">
      <c r="AA2036" t="s">
        <v>2305</v>
      </c>
      <c r="AB2036" t="s">
        <v>294</v>
      </c>
      <c r="AC2036" s="46">
        <f t="shared" si="71"/>
        <v>45132</v>
      </c>
      <c r="AD2036" s="47" t="str">
        <f>IFERROR(AVERAGEIFS(OSA!$AQ:$AQ,OSA!$C:$C,$AA2036,OSA!$D:$D,$AB2036)," ")</f>
        <v xml:space="preserve"> </v>
      </c>
      <c r="AE2036" s="42" t="str">
        <f t="shared" si="70"/>
        <v xml:space="preserve"> </v>
      </c>
    </row>
    <row r="2037" spans="27:31" x14ac:dyDescent="0.35">
      <c r="AA2037" t="s">
        <v>2305</v>
      </c>
      <c r="AB2037" t="s">
        <v>405</v>
      </c>
      <c r="AC2037" s="46">
        <f t="shared" si="71"/>
        <v>45132</v>
      </c>
      <c r="AD2037" s="47" t="str">
        <f>IFERROR(AVERAGEIFS(OSA!$AQ:$AQ,OSA!$C:$C,$AA2037,OSA!$D:$D,$AB2037)," ")</f>
        <v xml:space="preserve"> </v>
      </c>
      <c r="AE2037" s="42" t="str">
        <f t="shared" si="70"/>
        <v xml:space="preserve"> </v>
      </c>
    </row>
    <row r="2038" spans="27:31" x14ac:dyDescent="0.35">
      <c r="AA2038" t="s">
        <v>2305</v>
      </c>
      <c r="AB2038" t="s">
        <v>455</v>
      </c>
      <c r="AC2038" s="46">
        <f t="shared" si="71"/>
        <v>45132</v>
      </c>
      <c r="AD2038" s="47" t="str">
        <f>IFERROR(AVERAGEIFS(OSA!$AQ:$AQ,OSA!$C:$C,$AA2038,OSA!$D:$D,$AB2038)," ")</f>
        <v xml:space="preserve"> </v>
      </c>
      <c r="AE2038" s="42" t="str">
        <f t="shared" si="70"/>
        <v xml:space="preserve"> </v>
      </c>
    </row>
    <row r="2039" spans="27:31" x14ac:dyDescent="0.35">
      <c r="AA2039" t="s">
        <v>2305</v>
      </c>
      <c r="AB2039" t="s">
        <v>549</v>
      </c>
      <c r="AC2039" s="46">
        <f t="shared" si="71"/>
        <v>45132</v>
      </c>
      <c r="AD2039" s="47" t="str">
        <f>IFERROR(AVERAGEIFS(OSA!$AQ:$AQ,OSA!$C:$C,$AA2039,OSA!$D:$D,$AB2039)," ")</f>
        <v xml:space="preserve"> </v>
      </c>
      <c r="AE2039" s="42" t="str">
        <f t="shared" si="70"/>
        <v xml:space="preserve"> </v>
      </c>
    </row>
    <row r="2040" spans="27:31" x14ac:dyDescent="0.35">
      <c r="AA2040" t="s">
        <v>2305</v>
      </c>
      <c r="AB2040" t="s">
        <v>650</v>
      </c>
      <c r="AC2040" s="46">
        <f t="shared" si="71"/>
        <v>45132</v>
      </c>
      <c r="AD2040" s="47" t="str">
        <f>IFERROR(AVERAGEIFS(OSA!$AQ:$AQ,OSA!$C:$C,$AA2040,OSA!$D:$D,$AB2040)," ")</f>
        <v xml:space="preserve"> </v>
      </c>
      <c r="AE2040" s="42" t="str">
        <f t="shared" si="70"/>
        <v xml:space="preserve"> </v>
      </c>
    </row>
    <row r="2041" spans="27:31" x14ac:dyDescent="0.35">
      <c r="AA2041" t="s">
        <v>2305</v>
      </c>
      <c r="AB2041" t="s">
        <v>694</v>
      </c>
      <c r="AC2041" s="46">
        <f t="shared" si="71"/>
        <v>45132</v>
      </c>
      <c r="AD2041" s="47" t="str">
        <f>IFERROR(AVERAGEIFS(OSA!$AQ:$AQ,OSA!$C:$C,$AA2041,OSA!$D:$D,$AB2041)," ")</f>
        <v xml:space="preserve"> </v>
      </c>
      <c r="AE2041" s="42" t="str">
        <f t="shared" si="70"/>
        <v xml:space="preserve"> </v>
      </c>
    </row>
    <row r="2042" spans="27:31" x14ac:dyDescent="0.35">
      <c r="AA2042" t="s">
        <v>2305</v>
      </c>
      <c r="AB2042" t="s">
        <v>710</v>
      </c>
      <c r="AC2042" s="46">
        <f t="shared" si="71"/>
        <v>45132</v>
      </c>
      <c r="AD2042" s="47" t="str">
        <f>IFERROR(AVERAGEIFS(OSA!$AQ:$AQ,OSA!$C:$C,$AA2042,OSA!$D:$D,$AB2042)," ")</f>
        <v xml:space="preserve"> </v>
      </c>
      <c r="AE2042" s="42" t="str">
        <f t="shared" si="70"/>
        <v xml:space="preserve"> </v>
      </c>
    </row>
    <row r="2043" spans="27:31" x14ac:dyDescent="0.35">
      <c r="AA2043" t="s">
        <v>2657</v>
      </c>
      <c r="AB2043" t="s">
        <v>19</v>
      </c>
      <c r="AC2043" s="46">
        <f t="shared" si="71"/>
        <v>45132</v>
      </c>
      <c r="AD2043" s="47" t="str">
        <f ca="1">IFERROR(AVERAGEIFS(OSA!$AQ:$AQ,OSA!$C:$C,$AA2043,OSA!$D:$D,$AB2043)," ")</f>
        <v xml:space="preserve"> </v>
      </c>
      <c r="AE2043" s="42" t="str">
        <f t="shared" ca="1" si="70"/>
        <v xml:space="preserve"> </v>
      </c>
    </row>
    <row r="2044" spans="27:31" x14ac:dyDescent="0.35">
      <c r="AA2044" t="s">
        <v>2657</v>
      </c>
      <c r="AB2044" t="s">
        <v>65</v>
      </c>
      <c r="AC2044" s="46">
        <f t="shared" si="71"/>
        <v>45132</v>
      </c>
      <c r="AD2044" s="47" t="str">
        <f ca="1">IFERROR(AVERAGEIFS(OSA!$AQ:$AQ,OSA!$C:$C,$AA2044,OSA!$D:$D,$AB2044)," ")</f>
        <v xml:space="preserve"> </v>
      </c>
      <c r="AE2044" s="42" t="str">
        <f t="shared" ca="1" si="70"/>
        <v xml:space="preserve"> </v>
      </c>
    </row>
    <row r="2045" spans="27:31" x14ac:dyDescent="0.35">
      <c r="AA2045" t="s">
        <v>2657</v>
      </c>
      <c r="AB2045" t="s">
        <v>119</v>
      </c>
      <c r="AC2045" s="46">
        <f t="shared" si="71"/>
        <v>45132</v>
      </c>
      <c r="AD2045" s="47" t="str">
        <f ca="1">IFERROR(AVERAGEIFS(OSA!$AQ:$AQ,OSA!$C:$C,$AA2045,OSA!$D:$D,$AB2045)," ")</f>
        <v xml:space="preserve"> </v>
      </c>
      <c r="AE2045" s="42" t="str">
        <f t="shared" ca="1" si="70"/>
        <v xml:space="preserve"> </v>
      </c>
    </row>
    <row r="2046" spans="27:31" x14ac:dyDescent="0.35">
      <c r="AA2046" t="s">
        <v>2657</v>
      </c>
      <c r="AB2046" t="s">
        <v>193</v>
      </c>
      <c r="AC2046" s="46">
        <f t="shared" si="71"/>
        <v>45132</v>
      </c>
      <c r="AD2046" s="47" t="str">
        <f ca="1">IFERROR(AVERAGEIFS(OSA!$AQ:$AQ,OSA!$C:$C,$AA2046,OSA!$D:$D,$AB2046)," ")</f>
        <v xml:space="preserve"> </v>
      </c>
      <c r="AE2046" s="42" t="str">
        <f t="shared" ca="1" si="70"/>
        <v xml:space="preserve"> </v>
      </c>
    </row>
    <row r="2047" spans="27:31" x14ac:dyDescent="0.35">
      <c r="AA2047" t="s">
        <v>2657</v>
      </c>
      <c r="AB2047" t="s">
        <v>248</v>
      </c>
      <c r="AC2047" s="46">
        <f t="shared" si="71"/>
        <v>45132</v>
      </c>
      <c r="AD2047" s="47" t="str">
        <f ca="1">IFERROR(AVERAGEIFS(OSA!$AQ:$AQ,OSA!$C:$C,$AA2047,OSA!$D:$D,$AB2047)," ")</f>
        <v xml:space="preserve"> </v>
      </c>
      <c r="AE2047" s="42" t="str">
        <f t="shared" ca="1" si="70"/>
        <v xml:space="preserve"> </v>
      </c>
    </row>
    <row r="2048" spans="27:31" x14ac:dyDescent="0.35">
      <c r="AA2048" t="s">
        <v>2657</v>
      </c>
      <c r="AB2048" t="s">
        <v>294</v>
      </c>
      <c r="AC2048" s="46">
        <f t="shared" si="71"/>
        <v>45132</v>
      </c>
      <c r="AD2048" s="47" t="str">
        <f ca="1">IFERROR(AVERAGEIFS(OSA!$AQ:$AQ,OSA!$C:$C,$AA2048,OSA!$D:$D,$AB2048)," ")</f>
        <v xml:space="preserve"> </v>
      </c>
      <c r="AE2048" s="42" t="str">
        <f t="shared" ca="1" si="70"/>
        <v xml:space="preserve"> </v>
      </c>
    </row>
    <row r="2049" spans="27:31" x14ac:dyDescent="0.35">
      <c r="AA2049" t="s">
        <v>2657</v>
      </c>
      <c r="AB2049" t="s">
        <v>405</v>
      </c>
      <c r="AC2049" s="46">
        <f t="shared" si="71"/>
        <v>45132</v>
      </c>
      <c r="AD2049" s="47" t="str">
        <f ca="1">IFERROR(AVERAGEIFS(OSA!$AQ:$AQ,OSA!$C:$C,$AA2049,OSA!$D:$D,$AB2049)," ")</f>
        <v xml:space="preserve"> </v>
      </c>
      <c r="AE2049" s="42" t="str">
        <f t="shared" ca="1" si="70"/>
        <v xml:space="preserve"> </v>
      </c>
    </row>
    <row r="2050" spans="27:31" x14ac:dyDescent="0.35">
      <c r="AA2050" t="s">
        <v>2657</v>
      </c>
      <c r="AB2050" t="s">
        <v>455</v>
      </c>
      <c r="AC2050" s="46">
        <f t="shared" si="71"/>
        <v>45132</v>
      </c>
      <c r="AD2050" s="47" t="str">
        <f ca="1">IFERROR(AVERAGEIFS(OSA!$AQ:$AQ,OSA!$C:$C,$AA2050,OSA!$D:$D,$AB2050)," ")</f>
        <v xml:space="preserve"> </v>
      </c>
      <c r="AE2050" s="42" t="str">
        <f t="shared" ca="1" si="70"/>
        <v xml:space="preserve"> </v>
      </c>
    </row>
    <row r="2051" spans="27:31" x14ac:dyDescent="0.35">
      <c r="AA2051" t="s">
        <v>2657</v>
      </c>
      <c r="AB2051" t="s">
        <v>549</v>
      </c>
      <c r="AC2051" s="46">
        <f t="shared" si="71"/>
        <v>45132</v>
      </c>
      <c r="AD2051" s="47" t="str">
        <f ca="1">IFERROR(AVERAGEIFS(OSA!$AQ:$AQ,OSA!$C:$C,$AA2051,OSA!$D:$D,$AB2051)," ")</f>
        <v xml:space="preserve"> </v>
      </c>
      <c r="AE2051" s="42" t="str">
        <f t="shared" ca="1" si="70"/>
        <v xml:space="preserve"> </v>
      </c>
    </row>
    <row r="2052" spans="27:31" x14ac:dyDescent="0.35">
      <c r="AA2052" t="s">
        <v>2657</v>
      </c>
      <c r="AB2052" t="s">
        <v>650</v>
      </c>
      <c r="AC2052" s="46">
        <f t="shared" si="71"/>
        <v>45132</v>
      </c>
      <c r="AD2052" s="47" t="str">
        <f ca="1">IFERROR(AVERAGEIFS(OSA!$AQ:$AQ,OSA!$C:$C,$AA2052,OSA!$D:$D,$AB2052)," ")</f>
        <v xml:space="preserve"> </v>
      </c>
      <c r="AE2052" s="42" t="str">
        <f t="shared" ref="AE2052:AE2115" ca="1" si="72">IFERROR(1-(AD2052)," ")</f>
        <v xml:space="preserve"> </v>
      </c>
    </row>
    <row r="2053" spans="27:31" x14ac:dyDescent="0.35">
      <c r="AA2053" t="s">
        <v>2657</v>
      </c>
      <c r="AB2053" t="s">
        <v>694</v>
      </c>
      <c r="AC2053" s="46">
        <f t="shared" si="71"/>
        <v>45132</v>
      </c>
      <c r="AD2053" s="47" t="str">
        <f ca="1">IFERROR(AVERAGEIFS(OSA!$AQ:$AQ,OSA!$C:$C,$AA2053,OSA!$D:$D,$AB2053)," ")</f>
        <v xml:space="preserve"> </v>
      </c>
      <c r="AE2053" s="42" t="str">
        <f t="shared" ca="1" si="72"/>
        <v xml:space="preserve"> </v>
      </c>
    </row>
    <row r="2054" spans="27:31" x14ac:dyDescent="0.35">
      <c r="AA2054" t="s">
        <v>2657</v>
      </c>
      <c r="AB2054" t="s">
        <v>710</v>
      </c>
      <c r="AC2054" s="46">
        <f t="shared" si="71"/>
        <v>45132</v>
      </c>
      <c r="AD2054" s="47" t="str">
        <f ca="1">IFERROR(AVERAGEIFS(OSA!$AQ:$AQ,OSA!$C:$C,$AA2054,OSA!$D:$D,$AB2054)," ")</f>
        <v xml:space="preserve"> </v>
      </c>
      <c r="AE2054" s="42" t="str">
        <f t="shared" ca="1" si="72"/>
        <v xml:space="preserve"> </v>
      </c>
    </row>
    <row r="2055" spans="27:31" x14ac:dyDescent="0.35">
      <c r="AA2055" t="s">
        <v>3042</v>
      </c>
      <c r="AB2055" t="s">
        <v>19</v>
      </c>
      <c r="AC2055" s="46">
        <f t="shared" si="71"/>
        <v>45132</v>
      </c>
      <c r="AD2055" s="47" t="str">
        <f>IFERROR(AVERAGEIFS(OSA!$AQ:$AQ,OSA!$C:$C,$AA2055,OSA!$D:$D,$AB2055)," ")</f>
        <v xml:space="preserve"> </v>
      </c>
      <c r="AE2055" s="42" t="str">
        <f t="shared" si="72"/>
        <v xml:space="preserve"> </v>
      </c>
    </row>
    <row r="2056" spans="27:31" x14ac:dyDescent="0.35">
      <c r="AA2056" t="s">
        <v>3042</v>
      </c>
      <c r="AB2056" t="s">
        <v>65</v>
      </c>
      <c r="AC2056" s="46">
        <f t="shared" si="71"/>
        <v>45132</v>
      </c>
      <c r="AD2056" s="47" t="str">
        <f>IFERROR(AVERAGEIFS(OSA!$AQ:$AQ,OSA!$C:$C,$AA2056,OSA!$D:$D,$AB2056)," ")</f>
        <v xml:space="preserve"> </v>
      </c>
      <c r="AE2056" s="42" t="str">
        <f t="shared" si="72"/>
        <v xml:space="preserve"> </v>
      </c>
    </row>
    <row r="2057" spans="27:31" x14ac:dyDescent="0.35">
      <c r="AA2057" t="s">
        <v>3042</v>
      </c>
      <c r="AB2057" t="s">
        <v>119</v>
      </c>
      <c r="AC2057" s="46">
        <f t="shared" si="71"/>
        <v>45132</v>
      </c>
      <c r="AD2057" s="47" t="str">
        <f>IFERROR(AVERAGEIFS(OSA!$AQ:$AQ,OSA!$C:$C,$AA2057,OSA!$D:$D,$AB2057)," ")</f>
        <v xml:space="preserve"> </v>
      </c>
      <c r="AE2057" s="42" t="str">
        <f t="shared" si="72"/>
        <v xml:space="preserve"> </v>
      </c>
    </row>
    <row r="2058" spans="27:31" x14ac:dyDescent="0.35">
      <c r="AA2058" t="s">
        <v>3042</v>
      </c>
      <c r="AB2058" t="s">
        <v>193</v>
      </c>
      <c r="AC2058" s="46">
        <f t="shared" si="71"/>
        <v>45132</v>
      </c>
      <c r="AD2058" s="47" t="str">
        <f>IFERROR(AVERAGEIFS(OSA!$AQ:$AQ,OSA!$C:$C,$AA2058,OSA!$D:$D,$AB2058)," ")</f>
        <v xml:space="preserve"> </v>
      </c>
      <c r="AE2058" s="42" t="str">
        <f t="shared" si="72"/>
        <v xml:space="preserve"> </v>
      </c>
    </row>
    <row r="2059" spans="27:31" x14ac:dyDescent="0.35">
      <c r="AA2059" t="s">
        <v>3042</v>
      </c>
      <c r="AB2059" t="s">
        <v>248</v>
      </c>
      <c r="AC2059" s="46">
        <f t="shared" si="71"/>
        <v>45132</v>
      </c>
      <c r="AD2059" s="47" t="str">
        <f>IFERROR(AVERAGEIFS(OSA!$AQ:$AQ,OSA!$C:$C,$AA2059,OSA!$D:$D,$AB2059)," ")</f>
        <v xml:space="preserve"> </v>
      </c>
      <c r="AE2059" s="42" t="str">
        <f t="shared" si="72"/>
        <v xml:space="preserve"> </v>
      </c>
    </row>
    <row r="2060" spans="27:31" x14ac:dyDescent="0.35">
      <c r="AA2060" t="s">
        <v>3042</v>
      </c>
      <c r="AB2060" t="s">
        <v>294</v>
      </c>
      <c r="AC2060" s="46">
        <f t="shared" si="71"/>
        <v>45132</v>
      </c>
      <c r="AD2060" s="47" t="str">
        <f>IFERROR(AVERAGEIFS(OSA!$AQ:$AQ,OSA!$C:$C,$AA2060,OSA!$D:$D,$AB2060)," ")</f>
        <v xml:space="preserve"> </v>
      </c>
      <c r="AE2060" s="42" t="str">
        <f t="shared" si="72"/>
        <v xml:space="preserve"> </v>
      </c>
    </row>
    <row r="2061" spans="27:31" x14ac:dyDescent="0.35">
      <c r="AA2061" t="s">
        <v>3042</v>
      </c>
      <c r="AB2061" t="s">
        <v>405</v>
      </c>
      <c r="AC2061" s="46">
        <f t="shared" si="71"/>
        <v>45132</v>
      </c>
      <c r="AD2061" s="47" t="str">
        <f>IFERROR(AVERAGEIFS(OSA!$AQ:$AQ,OSA!$C:$C,$AA2061,OSA!$D:$D,$AB2061)," ")</f>
        <v xml:space="preserve"> </v>
      </c>
      <c r="AE2061" s="42" t="str">
        <f t="shared" si="72"/>
        <v xml:space="preserve"> </v>
      </c>
    </row>
    <row r="2062" spans="27:31" x14ac:dyDescent="0.35">
      <c r="AA2062" t="s">
        <v>3042</v>
      </c>
      <c r="AB2062" t="s">
        <v>455</v>
      </c>
      <c r="AC2062" s="46">
        <f t="shared" si="71"/>
        <v>45132</v>
      </c>
      <c r="AD2062" s="47" t="str">
        <f>IFERROR(AVERAGEIFS(OSA!$AQ:$AQ,OSA!$C:$C,$AA2062,OSA!$D:$D,$AB2062)," ")</f>
        <v xml:space="preserve"> </v>
      </c>
      <c r="AE2062" s="42" t="str">
        <f t="shared" si="72"/>
        <v xml:space="preserve"> </v>
      </c>
    </row>
    <row r="2063" spans="27:31" x14ac:dyDescent="0.35">
      <c r="AA2063" t="s">
        <v>3042</v>
      </c>
      <c r="AB2063" t="s">
        <v>549</v>
      </c>
      <c r="AC2063" s="46">
        <f t="shared" si="71"/>
        <v>45132</v>
      </c>
      <c r="AD2063" s="47" t="str">
        <f>IFERROR(AVERAGEIFS(OSA!$AQ:$AQ,OSA!$C:$C,$AA2063,OSA!$D:$D,$AB2063)," ")</f>
        <v xml:space="preserve"> </v>
      </c>
      <c r="AE2063" s="42" t="str">
        <f t="shared" si="72"/>
        <v xml:space="preserve"> </v>
      </c>
    </row>
    <row r="2064" spans="27:31" x14ac:dyDescent="0.35">
      <c r="AA2064" t="s">
        <v>3042</v>
      </c>
      <c r="AB2064" t="s">
        <v>650</v>
      </c>
      <c r="AC2064" s="46">
        <f t="shared" si="71"/>
        <v>45132</v>
      </c>
      <c r="AD2064" s="47" t="str">
        <f>IFERROR(AVERAGEIFS(OSA!$AQ:$AQ,OSA!$C:$C,$AA2064,OSA!$D:$D,$AB2064)," ")</f>
        <v xml:space="preserve"> </v>
      </c>
      <c r="AE2064" s="42" t="str">
        <f t="shared" si="72"/>
        <v xml:space="preserve"> </v>
      </c>
    </row>
    <row r="2065" spans="27:31" x14ac:dyDescent="0.35">
      <c r="AA2065" t="s">
        <v>3042</v>
      </c>
      <c r="AB2065" t="s">
        <v>694</v>
      </c>
      <c r="AC2065" s="46">
        <f t="shared" si="71"/>
        <v>45132</v>
      </c>
      <c r="AD2065" s="47" t="str">
        <f>IFERROR(AVERAGEIFS(OSA!$AQ:$AQ,OSA!$C:$C,$AA2065,OSA!$D:$D,$AB2065)," ")</f>
        <v xml:space="preserve"> </v>
      </c>
      <c r="AE2065" s="42" t="str">
        <f t="shared" si="72"/>
        <v xml:space="preserve"> </v>
      </c>
    </row>
    <row r="2066" spans="27:31" x14ac:dyDescent="0.35">
      <c r="AA2066" t="s">
        <v>3042</v>
      </c>
      <c r="AB2066" t="s">
        <v>710</v>
      </c>
      <c r="AC2066" s="46">
        <f t="shared" si="71"/>
        <v>45132</v>
      </c>
      <c r="AD2066" s="47" t="str">
        <f>IFERROR(AVERAGEIFS(OSA!$AQ:$AQ,OSA!$C:$C,$AA2066,OSA!$D:$D,$AB2066)," ")</f>
        <v xml:space="preserve"> </v>
      </c>
      <c r="AE2066" s="42" t="str">
        <f t="shared" si="72"/>
        <v xml:space="preserve"> </v>
      </c>
    </row>
    <row r="2067" spans="27:31" x14ac:dyDescent="0.35">
      <c r="AA2067" t="s">
        <v>2329</v>
      </c>
      <c r="AB2067" t="s">
        <v>19</v>
      </c>
      <c r="AC2067" s="46">
        <f t="shared" si="71"/>
        <v>45132</v>
      </c>
      <c r="AD2067" s="47" t="str">
        <f>IFERROR(AVERAGEIFS(OSA!$AQ:$AQ,OSA!$C:$C,$AA2067,OSA!$D:$D,$AB2067)," ")</f>
        <v xml:space="preserve"> </v>
      </c>
      <c r="AE2067" s="42" t="str">
        <f t="shared" si="72"/>
        <v xml:space="preserve"> </v>
      </c>
    </row>
    <row r="2068" spans="27:31" x14ac:dyDescent="0.35">
      <c r="AA2068" t="s">
        <v>2329</v>
      </c>
      <c r="AB2068" t="s">
        <v>65</v>
      </c>
      <c r="AC2068" s="46">
        <f t="shared" si="71"/>
        <v>45132</v>
      </c>
      <c r="AD2068" s="47" t="str">
        <f>IFERROR(AVERAGEIFS(OSA!$AQ:$AQ,OSA!$C:$C,$AA2068,OSA!$D:$D,$AB2068)," ")</f>
        <v xml:space="preserve"> </v>
      </c>
      <c r="AE2068" s="42" t="str">
        <f t="shared" si="72"/>
        <v xml:space="preserve"> </v>
      </c>
    </row>
    <row r="2069" spans="27:31" x14ac:dyDescent="0.35">
      <c r="AA2069" t="s">
        <v>2329</v>
      </c>
      <c r="AB2069" t="s">
        <v>119</v>
      </c>
      <c r="AC2069" s="46">
        <f t="shared" si="71"/>
        <v>45132</v>
      </c>
      <c r="AD2069" s="47" t="str">
        <f>IFERROR(AVERAGEIFS(OSA!$AQ:$AQ,OSA!$C:$C,$AA2069,OSA!$D:$D,$AB2069)," ")</f>
        <v xml:space="preserve"> </v>
      </c>
      <c r="AE2069" s="42" t="str">
        <f t="shared" si="72"/>
        <v xml:space="preserve"> </v>
      </c>
    </row>
    <row r="2070" spans="27:31" x14ac:dyDescent="0.35">
      <c r="AA2070" t="s">
        <v>2329</v>
      </c>
      <c r="AB2070" t="s">
        <v>193</v>
      </c>
      <c r="AC2070" s="46">
        <f t="shared" si="71"/>
        <v>45132</v>
      </c>
      <c r="AD2070" s="47" t="str">
        <f>IFERROR(AVERAGEIFS(OSA!$AQ:$AQ,OSA!$C:$C,$AA2070,OSA!$D:$D,$AB2070)," ")</f>
        <v xml:space="preserve"> </v>
      </c>
      <c r="AE2070" s="42" t="str">
        <f t="shared" si="72"/>
        <v xml:space="preserve"> </v>
      </c>
    </row>
    <row r="2071" spans="27:31" x14ac:dyDescent="0.35">
      <c r="AA2071" t="s">
        <v>2329</v>
      </c>
      <c r="AB2071" t="s">
        <v>248</v>
      </c>
      <c r="AC2071" s="46">
        <f t="shared" si="71"/>
        <v>45132</v>
      </c>
      <c r="AD2071" s="47" t="str">
        <f>IFERROR(AVERAGEIFS(OSA!$AQ:$AQ,OSA!$C:$C,$AA2071,OSA!$D:$D,$AB2071)," ")</f>
        <v xml:space="preserve"> </v>
      </c>
      <c r="AE2071" s="42" t="str">
        <f t="shared" si="72"/>
        <v xml:space="preserve"> </v>
      </c>
    </row>
    <row r="2072" spans="27:31" x14ac:dyDescent="0.35">
      <c r="AA2072" t="s">
        <v>2329</v>
      </c>
      <c r="AB2072" t="s">
        <v>294</v>
      </c>
      <c r="AC2072" s="46">
        <f t="shared" ref="AC2072:AC2135" si="73">AC1988+1</f>
        <v>45132</v>
      </c>
      <c r="AD2072" s="47" t="str">
        <f>IFERROR(AVERAGEIFS(OSA!$AQ:$AQ,OSA!$C:$C,$AA2072,OSA!$D:$D,$AB2072)," ")</f>
        <v xml:space="preserve"> </v>
      </c>
      <c r="AE2072" s="42" t="str">
        <f t="shared" si="72"/>
        <v xml:space="preserve"> </v>
      </c>
    </row>
    <row r="2073" spans="27:31" x14ac:dyDescent="0.35">
      <c r="AA2073" t="s">
        <v>2329</v>
      </c>
      <c r="AB2073" t="s">
        <v>405</v>
      </c>
      <c r="AC2073" s="46">
        <f t="shared" si="73"/>
        <v>45132</v>
      </c>
      <c r="AD2073" s="47" t="str">
        <f>IFERROR(AVERAGEIFS(OSA!$AQ:$AQ,OSA!$C:$C,$AA2073,OSA!$D:$D,$AB2073)," ")</f>
        <v xml:space="preserve"> </v>
      </c>
      <c r="AE2073" s="42" t="str">
        <f t="shared" si="72"/>
        <v xml:space="preserve"> </v>
      </c>
    </row>
    <row r="2074" spans="27:31" x14ac:dyDescent="0.35">
      <c r="AA2074" t="s">
        <v>2329</v>
      </c>
      <c r="AB2074" t="s">
        <v>455</v>
      </c>
      <c r="AC2074" s="46">
        <f t="shared" si="73"/>
        <v>45132</v>
      </c>
      <c r="AD2074" s="47" t="str">
        <f>IFERROR(AVERAGEIFS(OSA!$AQ:$AQ,OSA!$C:$C,$AA2074,OSA!$D:$D,$AB2074)," ")</f>
        <v xml:space="preserve"> </v>
      </c>
      <c r="AE2074" s="42" t="str">
        <f t="shared" si="72"/>
        <v xml:space="preserve"> </v>
      </c>
    </row>
    <row r="2075" spans="27:31" x14ac:dyDescent="0.35">
      <c r="AA2075" t="s">
        <v>2329</v>
      </c>
      <c r="AB2075" t="s">
        <v>549</v>
      </c>
      <c r="AC2075" s="46">
        <f t="shared" si="73"/>
        <v>45132</v>
      </c>
      <c r="AD2075" s="47" t="str">
        <f>IFERROR(AVERAGEIFS(OSA!$AQ:$AQ,OSA!$C:$C,$AA2075,OSA!$D:$D,$AB2075)," ")</f>
        <v xml:space="preserve"> </v>
      </c>
      <c r="AE2075" s="42" t="str">
        <f t="shared" si="72"/>
        <v xml:space="preserve"> </v>
      </c>
    </row>
    <row r="2076" spans="27:31" x14ac:dyDescent="0.35">
      <c r="AA2076" t="s">
        <v>2329</v>
      </c>
      <c r="AB2076" t="s">
        <v>650</v>
      </c>
      <c r="AC2076" s="46">
        <f t="shared" si="73"/>
        <v>45132</v>
      </c>
      <c r="AD2076" s="47" t="str">
        <f>IFERROR(AVERAGEIFS(OSA!$AQ:$AQ,OSA!$C:$C,$AA2076,OSA!$D:$D,$AB2076)," ")</f>
        <v xml:space="preserve"> </v>
      </c>
      <c r="AE2076" s="42" t="str">
        <f t="shared" si="72"/>
        <v xml:space="preserve"> </v>
      </c>
    </row>
    <row r="2077" spans="27:31" x14ac:dyDescent="0.35">
      <c r="AA2077" t="s">
        <v>2329</v>
      </c>
      <c r="AB2077" t="s">
        <v>694</v>
      </c>
      <c r="AC2077" s="46">
        <f t="shared" si="73"/>
        <v>45132</v>
      </c>
      <c r="AD2077" s="47" t="str">
        <f>IFERROR(AVERAGEIFS(OSA!$AQ:$AQ,OSA!$C:$C,$AA2077,OSA!$D:$D,$AB2077)," ")</f>
        <v xml:space="preserve"> </v>
      </c>
      <c r="AE2077" s="42" t="str">
        <f t="shared" si="72"/>
        <v xml:space="preserve"> </v>
      </c>
    </row>
    <row r="2078" spans="27:31" x14ac:dyDescent="0.35">
      <c r="AA2078" t="s">
        <v>2329</v>
      </c>
      <c r="AB2078" t="s">
        <v>710</v>
      </c>
      <c r="AC2078" s="46">
        <f t="shared" si="73"/>
        <v>45132</v>
      </c>
      <c r="AD2078" s="47" t="str">
        <f>IFERROR(AVERAGEIFS(OSA!$AQ:$AQ,OSA!$C:$C,$AA2078,OSA!$D:$D,$AB2078)," ")</f>
        <v xml:space="preserve"> </v>
      </c>
      <c r="AE2078" s="42" t="str">
        <f t="shared" si="72"/>
        <v xml:space="preserve"> </v>
      </c>
    </row>
    <row r="2079" spans="27:31" x14ac:dyDescent="0.35">
      <c r="AA2079" t="s">
        <v>806</v>
      </c>
      <c r="AB2079" t="s">
        <v>19</v>
      </c>
      <c r="AC2079" s="46">
        <f t="shared" si="73"/>
        <v>45132</v>
      </c>
      <c r="AD2079" s="47" t="str">
        <f>IFERROR(AVERAGEIFS(OSA!$AQ:$AQ,OSA!$C:$C,$AA2079,OSA!$D:$D,$AB2079)," ")</f>
        <v xml:space="preserve"> </v>
      </c>
      <c r="AE2079" s="42" t="str">
        <f t="shared" si="72"/>
        <v xml:space="preserve"> </v>
      </c>
    </row>
    <row r="2080" spans="27:31" x14ac:dyDescent="0.35">
      <c r="AA2080" t="s">
        <v>806</v>
      </c>
      <c r="AB2080" t="s">
        <v>65</v>
      </c>
      <c r="AC2080" s="46">
        <f t="shared" si="73"/>
        <v>45132</v>
      </c>
      <c r="AD2080" s="47" t="str">
        <f>IFERROR(AVERAGEIFS(OSA!$AQ:$AQ,OSA!$C:$C,$AA2080,OSA!$D:$D,$AB2080)," ")</f>
        <v xml:space="preserve"> </v>
      </c>
      <c r="AE2080" s="42" t="str">
        <f t="shared" si="72"/>
        <v xml:space="preserve"> </v>
      </c>
    </row>
    <row r="2081" spans="27:31" x14ac:dyDescent="0.35">
      <c r="AA2081" t="s">
        <v>806</v>
      </c>
      <c r="AB2081" t="s">
        <v>119</v>
      </c>
      <c r="AC2081" s="46">
        <f t="shared" si="73"/>
        <v>45132</v>
      </c>
      <c r="AD2081" s="47" t="str">
        <f>IFERROR(AVERAGEIFS(OSA!$AQ:$AQ,OSA!$C:$C,$AA2081,OSA!$D:$D,$AB2081)," ")</f>
        <v xml:space="preserve"> </v>
      </c>
      <c r="AE2081" s="42" t="str">
        <f t="shared" si="72"/>
        <v xml:space="preserve"> </v>
      </c>
    </row>
    <row r="2082" spans="27:31" x14ac:dyDescent="0.35">
      <c r="AA2082" t="s">
        <v>806</v>
      </c>
      <c r="AB2082" t="s">
        <v>193</v>
      </c>
      <c r="AC2082" s="46">
        <f t="shared" si="73"/>
        <v>45132</v>
      </c>
      <c r="AD2082" s="47" t="str">
        <f>IFERROR(AVERAGEIFS(OSA!$AQ:$AQ,OSA!$C:$C,$AA2082,OSA!$D:$D,$AB2082)," ")</f>
        <v xml:space="preserve"> </v>
      </c>
      <c r="AE2082" s="42" t="str">
        <f t="shared" si="72"/>
        <v xml:space="preserve"> </v>
      </c>
    </row>
    <row r="2083" spans="27:31" x14ac:dyDescent="0.35">
      <c r="AA2083" t="s">
        <v>806</v>
      </c>
      <c r="AB2083" t="s">
        <v>248</v>
      </c>
      <c r="AC2083" s="46">
        <f t="shared" si="73"/>
        <v>45132</v>
      </c>
      <c r="AD2083" s="47" t="str">
        <f>IFERROR(AVERAGEIFS(OSA!$AQ:$AQ,OSA!$C:$C,$AA2083,OSA!$D:$D,$AB2083)," ")</f>
        <v xml:space="preserve"> </v>
      </c>
      <c r="AE2083" s="42" t="str">
        <f t="shared" si="72"/>
        <v xml:space="preserve"> </v>
      </c>
    </row>
    <row r="2084" spans="27:31" x14ac:dyDescent="0.35">
      <c r="AA2084" t="s">
        <v>806</v>
      </c>
      <c r="AB2084" t="s">
        <v>294</v>
      </c>
      <c r="AC2084" s="46">
        <f t="shared" si="73"/>
        <v>45132</v>
      </c>
      <c r="AD2084" s="47" t="str">
        <f>IFERROR(AVERAGEIFS(OSA!$AQ:$AQ,OSA!$C:$C,$AA2084,OSA!$D:$D,$AB2084)," ")</f>
        <v xml:space="preserve"> </v>
      </c>
      <c r="AE2084" s="42" t="str">
        <f t="shared" si="72"/>
        <v xml:space="preserve"> </v>
      </c>
    </row>
    <row r="2085" spans="27:31" x14ac:dyDescent="0.35">
      <c r="AA2085" t="s">
        <v>806</v>
      </c>
      <c r="AB2085" t="s">
        <v>405</v>
      </c>
      <c r="AC2085" s="46">
        <f t="shared" si="73"/>
        <v>45132</v>
      </c>
      <c r="AD2085" s="47" t="str">
        <f>IFERROR(AVERAGEIFS(OSA!$AQ:$AQ,OSA!$C:$C,$AA2085,OSA!$D:$D,$AB2085)," ")</f>
        <v xml:space="preserve"> </v>
      </c>
      <c r="AE2085" s="42" t="str">
        <f t="shared" si="72"/>
        <v xml:space="preserve"> </v>
      </c>
    </row>
    <row r="2086" spans="27:31" x14ac:dyDescent="0.35">
      <c r="AA2086" t="s">
        <v>806</v>
      </c>
      <c r="AB2086" t="s">
        <v>455</v>
      </c>
      <c r="AC2086" s="46">
        <f t="shared" si="73"/>
        <v>45132</v>
      </c>
      <c r="AD2086" s="47" t="str">
        <f>IFERROR(AVERAGEIFS(OSA!$AQ:$AQ,OSA!$C:$C,$AA2086,OSA!$D:$D,$AB2086)," ")</f>
        <v xml:space="preserve"> </v>
      </c>
      <c r="AE2086" s="42" t="str">
        <f t="shared" si="72"/>
        <v xml:space="preserve"> </v>
      </c>
    </row>
    <row r="2087" spans="27:31" x14ac:dyDescent="0.35">
      <c r="AA2087" t="s">
        <v>806</v>
      </c>
      <c r="AB2087" t="s">
        <v>549</v>
      </c>
      <c r="AC2087" s="46">
        <f t="shared" si="73"/>
        <v>45132</v>
      </c>
      <c r="AD2087" s="47" t="str">
        <f>IFERROR(AVERAGEIFS(OSA!$AQ:$AQ,OSA!$C:$C,$AA2087,OSA!$D:$D,$AB2087)," ")</f>
        <v xml:space="preserve"> </v>
      </c>
      <c r="AE2087" s="42" t="str">
        <f t="shared" si="72"/>
        <v xml:space="preserve"> </v>
      </c>
    </row>
    <row r="2088" spans="27:31" x14ac:dyDescent="0.35">
      <c r="AA2088" t="s">
        <v>806</v>
      </c>
      <c r="AB2088" t="s">
        <v>650</v>
      </c>
      <c r="AC2088" s="46">
        <f t="shared" si="73"/>
        <v>45132</v>
      </c>
      <c r="AD2088" s="47" t="str">
        <f>IFERROR(AVERAGEIFS(OSA!$AQ:$AQ,OSA!$C:$C,$AA2088,OSA!$D:$D,$AB2088)," ")</f>
        <v xml:space="preserve"> </v>
      </c>
      <c r="AE2088" s="42" t="str">
        <f t="shared" si="72"/>
        <v xml:space="preserve"> </v>
      </c>
    </row>
    <row r="2089" spans="27:31" x14ac:dyDescent="0.35">
      <c r="AA2089" t="s">
        <v>806</v>
      </c>
      <c r="AB2089" t="s">
        <v>694</v>
      </c>
      <c r="AC2089" s="46">
        <f t="shared" si="73"/>
        <v>45132</v>
      </c>
      <c r="AD2089" s="47" t="str">
        <f>IFERROR(AVERAGEIFS(OSA!$AQ:$AQ,OSA!$C:$C,$AA2089,OSA!$D:$D,$AB2089)," ")</f>
        <v xml:space="preserve"> </v>
      </c>
      <c r="AE2089" s="42" t="str">
        <f t="shared" si="72"/>
        <v xml:space="preserve"> </v>
      </c>
    </row>
    <row r="2090" spans="27:31" x14ac:dyDescent="0.35">
      <c r="AA2090" t="s">
        <v>806</v>
      </c>
      <c r="AB2090" t="s">
        <v>710</v>
      </c>
      <c r="AC2090" s="46">
        <f t="shared" si="73"/>
        <v>45132</v>
      </c>
      <c r="AD2090" s="47" t="str">
        <f>IFERROR(AVERAGEIFS(OSA!$AQ:$AQ,OSA!$C:$C,$AA2090,OSA!$D:$D,$AB2090)," ")</f>
        <v xml:space="preserve"> </v>
      </c>
      <c r="AE2090" s="42" t="str">
        <f t="shared" si="72"/>
        <v xml:space="preserve"> </v>
      </c>
    </row>
    <row r="2091" spans="27:31" x14ac:dyDescent="0.35">
      <c r="AA2091" t="s">
        <v>2517</v>
      </c>
      <c r="AB2091" t="s">
        <v>19</v>
      </c>
      <c r="AC2091" s="46">
        <f t="shared" si="73"/>
        <v>45132</v>
      </c>
      <c r="AD2091" s="47" t="str">
        <f>IFERROR(AVERAGEIFS(OSA!$AQ:$AQ,OSA!$C:$C,$AA2091,OSA!$D:$D,$AB2091)," ")</f>
        <v xml:space="preserve"> </v>
      </c>
      <c r="AE2091" s="42" t="str">
        <f t="shared" si="72"/>
        <v xml:space="preserve"> </v>
      </c>
    </row>
    <row r="2092" spans="27:31" x14ac:dyDescent="0.35">
      <c r="AA2092" t="s">
        <v>2517</v>
      </c>
      <c r="AB2092" t="s">
        <v>65</v>
      </c>
      <c r="AC2092" s="46">
        <f t="shared" si="73"/>
        <v>45132</v>
      </c>
      <c r="AD2092" s="47" t="str">
        <f>IFERROR(AVERAGEIFS(OSA!$AQ:$AQ,OSA!$C:$C,$AA2092,OSA!$D:$D,$AB2092)," ")</f>
        <v xml:space="preserve"> </v>
      </c>
      <c r="AE2092" s="42" t="str">
        <f t="shared" si="72"/>
        <v xml:space="preserve"> </v>
      </c>
    </row>
    <row r="2093" spans="27:31" x14ac:dyDescent="0.35">
      <c r="AA2093" t="s">
        <v>2517</v>
      </c>
      <c r="AB2093" t="s">
        <v>119</v>
      </c>
      <c r="AC2093" s="46">
        <f t="shared" si="73"/>
        <v>45132</v>
      </c>
      <c r="AD2093" s="47" t="str">
        <f>IFERROR(AVERAGEIFS(OSA!$AQ:$AQ,OSA!$C:$C,$AA2093,OSA!$D:$D,$AB2093)," ")</f>
        <v xml:space="preserve"> </v>
      </c>
      <c r="AE2093" s="42" t="str">
        <f t="shared" si="72"/>
        <v xml:space="preserve"> </v>
      </c>
    </row>
    <row r="2094" spans="27:31" x14ac:dyDescent="0.35">
      <c r="AA2094" t="s">
        <v>2517</v>
      </c>
      <c r="AB2094" t="s">
        <v>193</v>
      </c>
      <c r="AC2094" s="46">
        <f t="shared" si="73"/>
        <v>45132</v>
      </c>
      <c r="AD2094" s="47" t="str">
        <f>IFERROR(AVERAGEIFS(OSA!$AQ:$AQ,OSA!$C:$C,$AA2094,OSA!$D:$D,$AB2094)," ")</f>
        <v xml:space="preserve"> </v>
      </c>
      <c r="AE2094" s="42" t="str">
        <f t="shared" si="72"/>
        <v xml:space="preserve"> </v>
      </c>
    </row>
    <row r="2095" spans="27:31" x14ac:dyDescent="0.35">
      <c r="AA2095" t="s">
        <v>2517</v>
      </c>
      <c r="AB2095" t="s">
        <v>248</v>
      </c>
      <c r="AC2095" s="46">
        <f t="shared" si="73"/>
        <v>45132</v>
      </c>
      <c r="AD2095" s="47" t="str">
        <f>IFERROR(AVERAGEIFS(OSA!$AQ:$AQ,OSA!$C:$C,$AA2095,OSA!$D:$D,$AB2095)," ")</f>
        <v xml:space="preserve"> </v>
      </c>
      <c r="AE2095" s="42" t="str">
        <f t="shared" si="72"/>
        <v xml:space="preserve"> </v>
      </c>
    </row>
    <row r="2096" spans="27:31" x14ac:dyDescent="0.35">
      <c r="AA2096" t="s">
        <v>2517</v>
      </c>
      <c r="AB2096" t="s">
        <v>294</v>
      </c>
      <c r="AC2096" s="46">
        <f t="shared" si="73"/>
        <v>45132</v>
      </c>
      <c r="AD2096" s="47" t="str">
        <f>IFERROR(AVERAGEIFS(OSA!$AQ:$AQ,OSA!$C:$C,$AA2096,OSA!$D:$D,$AB2096)," ")</f>
        <v xml:space="preserve"> </v>
      </c>
      <c r="AE2096" s="42" t="str">
        <f t="shared" si="72"/>
        <v xml:space="preserve"> </v>
      </c>
    </row>
    <row r="2097" spans="27:31" x14ac:dyDescent="0.35">
      <c r="AA2097" t="s">
        <v>2517</v>
      </c>
      <c r="AB2097" t="s">
        <v>405</v>
      </c>
      <c r="AC2097" s="46">
        <f t="shared" si="73"/>
        <v>45132</v>
      </c>
      <c r="AD2097" s="47" t="str">
        <f>IFERROR(AVERAGEIFS(OSA!$AQ:$AQ,OSA!$C:$C,$AA2097,OSA!$D:$D,$AB2097)," ")</f>
        <v xml:space="preserve"> </v>
      </c>
      <c r="AE2097" s="42" t="str">
        <f t="shared" si="72"/>
        <v xml:space="preserve"> </v>
      </c>
    </row>
    <row r="2098" spans="27:31" x14ac:dyDescent="0.35">
      <c r="AA2098" t="s">
        <v>2517</v>
      </c>
      <c r="AB2098" t="s">
        <v>455</v>
      </c>
      <c r="AC2098" s="46">
        <f t="shared" si="73"/>
        <v>45132</v>
      </c>
      <c r="AD2098" s="47" t="str">
        <f>IFERROR(AVERAGEIFS(OSA!$AQ:$AQ,OSA!$C:$C,$AA2098,OSA!$D:$D,$AB2098)," ")</f>
        <v xml:space="preserve"> </v>
      </c>
      <c r="AE2098" s="42" t="str">
        <f t="shared" si="72"/>
        <v xml:space="preserve"> </v>
      </c>
    </row>
    <row r="2099" spans="27:31" x14ac:dyDescent="0.35">
      <c r="AA2099" t="s">
        <v>2517</v>
      </c>
      <c r="AB2099" t="s">
        <v>549</v>
      </c>
      <c r="AC2099" s="46">
        <f t="shared" si="73"/>
        <v>45132</v>
      </c>
      <c r="AD2099" s="47" t="str">
        <f>IFERROR(AVERAGEIFS(OSA!$AQ:$AQ,OSA!$C:$C,$AA2099,OSA!$D:$D,$AB2099)," ")</f>
        <v xml:space="preserve"> </v>
      </c>
      <c r="AE2099" s="42" t="str">
        <f t="shared" si="72"/>
        <v xml:space="preserve"> </v>
      </c>
    </row>
    <row r="2100" spans="27:31" x14ac:dyDescent="0.35">
      <c r="AA2100" t="s">
        <v>2517</v>
      </c>
      <c r="AB2100" t="s">
        <v>650</v>
      </c>
      <c r="AC2100" s="46">
        <f t="shared" si="73"/>
        <v>45132</v>
      </c>
      <c r="AD2100" s="47" t="str">
        <f>IFERROR(AVERAGEIFS(OSA!$AQ:$AQ,OSA!$C:$C,$AA2100,OSA!$D:$D,$AB2100)," ")</f>
        <v xml:space="preserve"> </v>
      </c>
      <c r="AE2100" s="42" t="str">
        <f t="shared" si="72"/>
        <v xml:space="preserve"> </v>
      </c>
    </row>
    <row r="2101" spans="27:31" x14ac:dyDescent="0.35">
      <c r="AA2101" t="s">
        <v>2517</v>
      </c>
      <c r="AB2101" t="s">
        <v>694</v>
      </c>
      <c r="AC2101" s="46">
        <f t="shared" si="73"/>
        <v>45132</v>
      </c>
      <c r="AD2101" s="47" t="str">
        <f>IFERROR(AVERAGEIFS(OSA!$AQ:$AQ,OSA!$C:$C,$AA2101,OSA!$D:$D,$AB2101)," ")</f>
        <v xml:space="preserve"> </v>
      </c>
      <c r="AE2101" s="42" t="str">
        <f t="shared" si="72"/>
        <v xml:space="preserve"> </v>
      </c>
    </row>
    <row r="2102" spans="27:31" x14ac:dyDescent="0.35">
      <c r="AA2102" t="s">
        <v>2517</v>
      </c>
      <c r="AB2102" t="s">
        <v>710</v>
      </c>
      <c r="AC2102" s="46">
        <f t="shared" si="73"/>
        <v>45132</v>
      </c>
      <c r="AD2102" s="47" t="str">
        <f>IFERROR(AVERAGEIFS(OSA!$AQ:$AQ,OSA!$C:$C,$AA2102,OSA!$D:$D,$AB2102)," ")</f>
        <v xml:space="preserve"> </v>
      </c>
      <c r="AE2102" s="42" t="str">
        <f t="shared" si="72"/>
        <v xml:space="preserve"> </v>
      </c>
    </row>
    <row r="2103" spans="27:31" x14ac:dyDescent="0.35">
      <c r="AA2103" t="s">
        <v>1648</v>
      </c>
      <c r="AB2103" t="s">
        <v>19</v>
      </c>
      <c r="AC2103" s="46">
        <f t="shared" si="73"/>
        <v>45133</v>
      </c>
      <c r="AD2103" s="47" t="str">
        <f>IFERROR(AVERAGEIFS(OSA!$AR:$AR,OSA!$C:$C,$AA2103,OSA!$D:$D,$AB2103)," ")</f>
        <v xml:space="preserve"> </v>
      </c>
      <c r="AE2103" s="42" t="str">
        <f t="shared" si="72"/>
        <v xml:space="preserve"> </v>
      </c>
    </row>
    <row r="2104" spans="27:31" x14ac:dyDescent="0.35">
      <c r="AA2104" t="s">
        <v>1648</v>
      </c>
      <c r="AB2104" t="s">
        <v>65</v>
      </c>
      <c r="AC2104" s="46">
        <f t="shared" si="73"/>
        <v>45133</v>
      </c>
      <c r="AD2104" s="47" t="str">
        <f>IFERROR(AVERAGEIFS(OSA!$AR:$AR,OSA!$C:$C,$AA2104,OSA!$D:$D,$AB2104)," ")</f>
        <v xml:space="preserve"> </v>
      </c>
      <c r="AE2104" s="42" t="str">
        <f t="shared" si="72"/>
        <v xml:space="preserve"> </v>
      </c>
    </row>
    <row r="2105" spans="27:31" x14ac:dyDescent="0.35">
      <c r="AA2105" t="s">
        <v>1648</v>
      </c>
      <c r="AB2105" t="s">
        <v>119</v>
      </c>
      <c r="AC2105" s="46">
        <f t="shared" si="73"/>
        <v>45133</v>
      </c>
      <c r="AD2105" s="47" t="str">
        <f>IFERROR(AVERAGEIFS(OSA!$AR:$AR,OSA!$C:$C,$AA2105,OSA!$D:$D,$AB2105)," ")</f>
        <v xml:space="preserve"> </v>
      </c>
      <c r="AE2105" s="42" t="str">
        <f t="shared" si="72"/>
        <v xml:space="preserve"> </v>
      </c>
    </row>
    <row r="2106" spans="27:31" x14ac:dyDescent="0.35">
      <c r="AA2106" t="s">
        <v>1648</v>
      </c>
      <c r="AB2106" t="s">
        <v>193</v>
      </c>
      <c r="AC2106" s="46">
        <f t="shared" si="73"/>
        <v>45133</v>
      </c>
      <c r="AD2106" s="47" t="str">
        <f>IFERROR(AVERAGEIFS(OSA!$AR:$AR,OSA!$C:$C,$AA2106,OSA!$D:$D,$AB2106)," ")</f>
        <v xml:space="preserve"> </v>
      </c>
      <c r="AE2106" s="42" t="str">
        <f t="shared" si="72"/>
        <v xml:space="preserve"> </v>
      </c>
    </row>
    <row r="2107" spans="27:31" x14ac:dyDescent="0.35">
      <c r="AA2107" t="s">
        <v>1648</v>
      </c>
      <c r="AB2107" t="s">
        <v>248</v>
      </c>
      <c r="AC2107" s="46">
        <f t="shared" si="73"/>
        <v>45133</v>
      </c>
      <c r="AD2107" s="47" t="str">
        <f>IFERROR(AVERAGEIFS(OSA!$AR:$AR,OSA!$C:$C,$AA2107,OSA!$D:$D,$AB2107)," ")</f>
        <v xml:space="preserve"> </v>
      </c>
      <c r="AE2107" s="42" t="str">
        <f t="shared" si="72"/>
        <v xml:space="preserve"> </v>
      </c>
    </row>
    <row r="2108" spans="27:31" x14ac:dyDescent="0.35">
      <c r="AA2108" t="s">
        <v>1648</v>
      </c>
      <c r="AB2108" t="s">
        <v>294</v>
      </c>
      <c r="AC2108" s="46">
        <f t="shared" si="73"/>
        <v>45133</v>
      </c>
      <c r="AD2108" s="47" t="str">
        <f>IFERROR(AVERAGEIFS(OSA!$AR:$AR,OSA!$C:$C,$AA2108,OSA!$D:$D,$AB2108)," ")</f>
        <v xml:space="preserve"> </v>
      </c>
      <c r="AE2108" s="42" t="str">
        <f t="shared" si="72"/>
        <v xml:space="preserve"> </v>
      </c>
    </row>
    <row r="2109" spans="27:31" x14ac:dyDescent="0.35">
      <c r="AA2109" t="s">
        <v>1648</v>
      </c>
      <c r="AB2109" t="s">
        <v>405</v>
      </c>
      <c r="AC2109" s="46">
        <f t="shared" si="73"/>
        <v>45133</v>
      </c>
      <c r="AD2109" s="47" t="str">
        <f>IFERROR(AVERAGEIFS(OSA!$AR:$AR,OSA!$C:$C,$AA2109,OSA!$D:$D,$AB2109)," ")</f>
        <v xml:space="preserve"> </v>
      </c>
      <c r="AE2109" s="42" t="str">
        <f t="shared" si="72"/>
        <v xml:space="preserve"> </v>
      </c>
    </row>
    <row r="2110" spans="27:31" x14ac:dyDescent="0.35">
      <c r="AA2110" t="s">
        <v>1648</v>
      </c>
      <c r="AB2110" t="s">
        <v>455</v>
      </c>
      <c r="AC2110" s="46">
        <f t="shared" si="73"/>
        <v>45133</v>
      </c>
      <c r="AD2110" s="47" t="str">
        <f>IFERROR(AVERAGEIFS(OSA!$AR:$AR,OSA!$C:$C,$AA2110,OSA!$D:$D,$AB2110)," ")</f>
        <v xml:space="preserve"> </v>
      </c>
      <c r="AE2110" s="42" t="str">
        <f t="shared" si="72"/>
        <v xml:space="preserve"> </v>
      </c>
    </row>
    <row r="2111" spans="27:31" x14ac:dyDescent="0.35">
      <c r="AA2111" t="s">
        <v>1648</v>
      </c>
      <c r="AB2111" t="s">
        <v>549</v>
      </c>
      <c r="AC2111" s="46">
        <f t="shared" si="73"/>
        <v>45133</v>
      </c>
      <c r="AD2111" s="47" t="str">
        <f>IFERROR(AVERAGEIFS(OSA!$AR:$AR,OSA!$C:$C,$AA2111,OSA!$D:$D,$AB2111)," ")</f>
        <v xml:space="preserve"> </v>
      </c>
      <c r="AE2111" s="42" t="str">
        <f t="shared" si="72"/>
        <v xml:space="preserve"> </v>
      </c>
    </row>
    <row r="2112" spans="27:31" x14ac:dyDescent="0.35">
      <c r="AA2112" t="s">
        <v>1648</v>
      </c>
      <c r="AB2112" t="s">
        <v>650</v>
      </c>
      <c r="AC2112" s="46">
        <f t="shared" si="73"/>
        <v>45133</v>
      </c>
      <c r="AD2112" s="47" t="str">
        <f>IFERROR(AVERAGEIFS(OSA!$AR:$AR,OSA!$C:$C,$AA2112,OSA!$D:$D,$AB2112)," ")</f>
        <v xml:space="preserve"> </v>
      </c>
      <c r="AE2112" s="42" t="str">
        <f t="shared" si="72"/>
        <v xml:space="preserve"> </v>
      </c>
    </row>
    <row r="2113" spans="27:31" x14ac:dyDescent="0.35">
      <c r="AA2113" t="s">
        <v>1648</v>
      </c>
      <c r="AB2113" t="s">
        <v>694</v>
      </c>
      <c r="AC2113" s="46">
        <f t="shared" si="73"/>
        <v>45133</v>
      </c>
      <c r="AD2113" s="47" t="str">
        <f>IFERROR(AVERAGEIFS(OSA!$AR:$AR,OSA!$C:$C,$AA2113,OSA!$D:$D,$AB2113)," ")</f>
        <v xml:space="preserve"> </v>
      </c>
      <c r="AE2113" s="42" t="str">
        <f t="shared" si="72"/>
        <v xml:space="preserve"> </v>
      </c>
    </row>
    <row r="2114" spans="27:31" x14ac:dyDescent="0.35">
      <c r="AA2114" t="s">
        <v>1648</v>
      </c>
      <c r="AB2114" t="s">
        <v>710</v>
      </c>
      <c r="AC2114" s="46">
        <f t="shared" si="73"/>
        <v>45133</v>
      </c>
      <c r="AD2114" s="47" t="str">
        <f>IFERROR(AVERAGEIFS(OSA!$AR:$AR,OSA!$C:$C,$AA2114,OSA!$D:$D,$AB2114)," ")</f>
        <v xml:space="preserve"> </v>
      </c>
      <c r="AE2114" s="42" t="str">
        <f t="shared" si="72"/>
        <v xml:space="preserve"> </v>
      </c>
    </row>
    <row r="2115" spans="27:31" x14ac:dyDescent="0.35">
      <c r="AA2115" t="s">
        <v>2305</v>
      </c>
      <c r="AB2115" t="s">
        <v>19</v>
      </c>
      <c r="AC2115" s="46">
        <f t="shared" si="73"/>
        <v>45133</v>
      </c>
      <c r="AD2115" s="47" t="str">
        <f>IFERROR(AVERAGEIFS(OSA!$AR:$AR,OSA!$C:$C,$AA2115,OSA!$D:$D,$AB2115)," ")</f>
        <v xml:space="preserve"> </v>
      </c>
      <c r="AE2115" s="42" t="str">
        <f t="shared" si="72"/>
        <v xml:space="preserve"> </v>
      </c>
    </row>
    <row r="2116" spans="27:31" x14ac:dyDescent="0.35">
      <c r="AA2116" t="s">
        <v>2305</v>
      </c>
      <c r="AB2116" t="s">
        <v>65</v>
      </c>
      <c r="AC2116" s="46">
        <f t="shared" si="73"/>
        <v>45133</v>
      </c>
      <c r="AD2116" s="47" t="str">
        <f>IFERROR(AVERAGEIFS(OSA!$AR:$AR,OSA!$C:$C,$AA2116,OSA!$D:$D,$AB2116)," ")</f>
        <v xml:space="preserve"> </v>
      </c>
      <c r="AE2116" s="42" t="str">
        <f t="shared" ref="AE2116:AE2179" si="74">IFERROR(1-(AD2116)," ")</f>
        <v xml:space="preserve"> </v>
      </c>
    </row>
    <row r="2117" spans="27:31" x14ac:dyDescent="0.35">
      <c r="AA2117" t="s">
        <v>2305</v>
      </c>
      <c r="AB2117" t="s">
        <v>119</v>
      </c>
      <c r="AC2117" s="46">
        <f t="shared" si="73"/>
        <v>45133</v>
      </c>
      <c r="AD2117" s="47" t="str">
        <f>IFERROR(AVERAGEIFS(OSA!$AR:$AR,OSA!$C:$C,$AA2117,OSA!$D:$D,$AB2117)," ")</f>
        <v xml:space="preserve"> </v>
      </c>
      <c r="AE2117" s="42" t="str">
        <f t="shared" si="74"/>
        <v xml:space="preserve"> </v>
      </c>
    </row>
    <row r="2118" spans="27:31" x14ac:dyDescent="0.35">
      <c r="AA2118" t="s">
        <v>2305</v>
      </c>
      <c r="AB2118" t="s">
        <v>193</v>
      </c>
      <c r="AC2118" s="46">
        <f t="shared" si="73"/>
        <v>45133</v>
      </c>
      <c r="AD2118" s="47" t="str">
        <f>IFERROR(AVERAGEIFS(OSA!$AR:$AR,OSA!$C:$C,$AA2118,OSA!$D:$D,$AB2118)," ")</f>
        <v xml:space="preserve"> </v>
      </c>
      <c r="AE2118" s="42" t="str">
        <f t="shared" si="74"/>
        <v xml:space="preserve"> </v>
      </c>
    </row>
    <row r="2119" spans="27:31" x14ac:dyDescent="0.35">
      <c r="AA2119" t="s">
        <v>2305</v>
      </c>
      <c r="AB2119" t="s">
        <v>248</v>
      </c>
      <c r="AC2119" s="46">
        <f t="shared" si="73"/>
        <v>45133</v>
      </c>
      <c r="AD2119" s="47" t="str">
        <f>IFERROR(AVERAGEIFS(OSA!$AR:$AR,OSA!$C:$C,$AA2119,OSA!$D:$D,$AB2119)," ")</f>
        <v xml:space="preserve"> </v>
      </c>
      <c r="AE2119" s="42" t="str">
        <f t="shared" si="74"/>
        <v xml:space="preserve"> </v>
      </c>
    </row>
    <row r="2120" spans="27:31" x14ac:dyDescent="0.35">
      <c r="AA2120" t="s">
        <v>2305</v>
      </c>
      <c r="AB2120" t="s">
        <v>294</v>
      </c>
      <c r="AC2120" s="46">
        <f t="shared" si="73"/>
        <v>45133</v>
      </c>
      <c r="AD2120" s="47" t="str">
        <f>IFERROR(AVERAGEIFS(OSA!$AR:$AR,OSA!$C:$C,$AA2120,OSA!$D:$D,$AB2120)," ")</f>
        <v xml:space="preserve"> </v>
      </c>
      <c r="AE2120" s="42" t="str">
        <f t="shared" si="74"/>
        <v xml:space="preserve"> </v>
      </c>
    </row>
    <row r="2121" spans="27:31" x14ac:dyDescent="0.35">
      <c r="AA2121" t="s">
        <v>2305</v>
      </c>
      <c r="AB2121" t="s">
        <v>405</v>
      </c>
      <c r="AC2121" s="46">
        <f t="shared" si="73"/>
        <v>45133</v>
      </c>
      <c r="AD2121" s="47" t="str">
        <f>IFERROR(AVERAGEIFS(OSA!$AR:$AR,OSA!$C:$C,$AA2121,OSA!$D:$D,$AB2121)," ")</f>
        <v xml:space="preserve"> </v>
      </c>
      <c r="AE2121" s="42" t="str">
        <f t="shared" si="74"/>
        <v xml:space="preserve"> </v>
      </c>
    </row>
    <row r="2122" spans="27:31" x14ac:dyDescent="0.35">
      <c r="AA2122" t="s">
        <v>2305</v>
      </c>
      <c r="AB2122" t="s">
        <v>455</v>
      </c>
      <c r="AC2122" s="46">
        <f t="shared" si="73"/>
        <v>45133</v>
      </c>
      <c r="AD2122" s="47" t="str">
        <f>IFERROR(AVERAGEIFS(OSA!$AR:$AR,OSA!$C:$C,$AA2122,OSA!$D:$D,$AB2122)," ")</f>
        <v xml:space="preserve"> </v>
      </c>
      <c r="AE2122" s="42" t="str">
        <f t="shared" si="74"/>
        <v xml:space="preserve"> </v>
      </c>
    </row>
    <row r="2123" spans="27:31" x14ac:dyDescent="0.35">
      <c r="AA2123" t="s">
        <v>2305</v>
      </c>
      <c r="AB2123" t="s">
        <v>549</v>
      </c>
      <c r="AC2123" s="46">
        <f t="shared" si="73"/>
        <v>45133</v>
      </c>
      <c r="AD2123" s="47" t="str">
        <f>IFERROR(AVERAGEIFS(OSA!$AR:$AR,OSA!$C:$C,$AA2123,OSA!$D:$D,$AB2123)," ")</f>
        <v xml:space="preserve"> </v>
      </c>
      <c r="AE2123" s="42" t="str">
        <f t="shared" si="74"/>
        <v xml:space="preserve"> </v>
      </c>
    </row>
    <row r="2124" spans="27:31" x14ac:dyDescent="0.35">
      <c r="AA2124" t="s">
        <v>2305</v>
      </c>
      <c r="AB2124" t="s">
        <v>650</v>
      </c>
      <c r="AC2124" s="46">
        <f t="shared" si="73"/>
        <v>45133</v>
      </c>
      <c r="AD2124" s="47" t="str">
        <f>IFERROR(AVERAGEIFS(OSA!$AR:$AR,OSA!$C:$C,$AA2124,OSA!$D:$D,$AB2124)," ")</f>
        <v xml:space="preserve"> </v>
      </c>
      <c r="AE2124" s="42" t="str">
        <f t="shared" si="74"/>
        <v xml:space="preserve"> </v>
      </c>
    </row>
    <row r="2125" spans="27:31" x14ac:dyDescent="0.35">
      <c r="AA2125" t="s">
        <v>2305</v>
      </c>
      <c r="AB2125" t="s">
        <v>694</v>
      </c>
      <c r="AC2125" s="46">
        <f t="shared" si="73"/>
        <v>45133</v>
      </c>
      <c r="AD2125" s="47" t="str">
        <f>IFERROR(AVERAGEIFS(OSA!$AR:$AR,OSA!$C:$C,$AA2125,OSA!$D:$D,$AB2125)," ")</f>
        <v xml:space="preserve"> </v>
      </c>
      <c r="AE2125" s="42" t="str">
        <f t="shared" si="74"/>
        <v xml:space="preserve"> </v>
      </c>
    </row>
    <row r="2126" spans="27:31" x14ac:dyDescent="0.35">
      <c r="AA2126" t="s">
        <v>2305</v>
      </c>
      <c r="AB2126" t="s">
        <v>710</v>
      </c>
      <c r="AC2126" s="46">
        <f t="shared" si="73"/>
        <v>45133</v>
      </c>
      <c r="AD2126" s="47" t="str">
        <f>IFERROR(AVERAGEIFS(OSA!$AR:$AR,OSA!$C:$C,$AA2126,OSA!$D:$D,$AB2126)," ")</f>
        <v xml:space="preserve"> </v>
      </c>
      <c r="AE2126" s="42" t="str">
        <f t="shared" si="74"/>
        <v xml:space="preserve"> </v>
      </c>
    </row>
    <row r="2127" spans="27:31" x14ac:dyDescent="0.35">
      <c r="AA2127" t="s">
        <v>2657</v>
      </c>
      <c r="AB2127" t="s">
        <v>19</v>
      </c>
      <c r="AC2127" s="46">
        <f t="shared" si="73"/>
        <v>45133</v>
      </c>
      <c r="AD2127" s="47" t="str">
        <f ca="1">IFERROR(AVERAGEIFS(OSA!$AR:$AR,OSA!$C:$C,$AA2127,OSA!$D:$D,$AB2127)," ")</f>
        <v xml:space="preserve"> </v>
      </c>
      <c r="AE2127" s="42" t="str">
        <f t="shared" ca="1" si="74"/>
        <v xml:space="preserve"> </v>
      </c>
    </row>
    <row r="2128" spans="27:31" x14ac:dyDescent="0.35">
      <c r="AA2128" t="s">
        <v>2657</v>
      </c>
      <c r="AB2128" t="s">
        <v>65</v>
      </c>
      <c r="AC2128" s="46">
        <f t="shared" si="73"/>
        <v>45133</v>
      </c>
      <c r="AD2128" s="47" t="str">
        <f ca="1">IFERROR(AVERAGEIFS(OSA!$AR:$AR,OSA!$C:$C,$AA2128,OSA!$D:$D,$AB2128)," ")</f>
        <v xml:space="preserve"> </v>
      </c>
      <c r="AE2128" s="42" t="str">
        <f t="shared" ca="1" si="74"/>
        <v xml:space="preserve"> </v>
      </c>
    </row>
    <row r="2129" spans="27:31" x14ac:dyDescent="0.35">
      <c r="AA2129" t="s">
        <v>2657</v>
      </c>
      <c r="AB2129" t="s">
        <v>119</v>
      </c>
      <c r="AC2129" s="46">
        <f t="shared" si="73"/>
        <v>45133</v>
      </c>
      <c r="AD2129" s="47" t="str">
        <f ca="1">IFERROR(AVERAGEIFS(OSA!$AR:$AR,OSA!$C:$C,$AA2129,OSA!$D:$D,$AB2129)," ")</f>
        <v xml:space="preserve"> </v>
      </c>
      <c r="AE2129" s="42" t="str">
        <f t="shared" ca="1" si="74"/>
        <v xml:space="preserve"> </v>
      </c>
    </row>
    <row r="2130" spans="27:31" x14ac:dyDescent="0.35">
      <c r="AA2130" t="s">
        <v>2657</v>
      </c>
      <c r="AB2130" t="s">
        <v>193</v>
      </c>
      <c r="AC2130" s="46">
        <f t="shared" si="73"/>
        <v>45133</v>
      </c>
      <c r="AD2130" s="47" t="str">
        <f ca="1">IFERROR(AVERAGEIFS(OSA!$AR:$AR,OSA!$C:$C,$AA2130,OSA!$D:$D,$AB2130)," ")</f>
        <v xml:space="preserve"> </v>
      </c>
      <c r="AE2130" s="42" t="str">
        <f t="shared" ca="1" si="74"/>
        <v xml:space="preserve"> </v>
      </c>
    </row>
    <row r="2131" spans="27:31" x14ac:dyDescent="0.35">
      <c r="AA2131" t="s">
        <v>2657</v>
      </c>
      <c r="AB2131" t="s">
        <v>248</v>
      </c>
      <c r="AC2131" s="46">
        <f t="shared" si="73"/>
        <v>45133</v>
      </c>
      <c r="AD2131" s="47" t="str">
        <f ca="1">IFERROR(AVERAGEIFS(OSA!$AR:$AR,OSA!$C:$C,$AA2131,OSA!$D:$D,$AB2131)," ")</f>
        <v xml:space="preserve"> </v>
      </c>
      <c r="AE2131" s="42" t="str">
        <f t="shared" ca="1" si="74"/>
        <v xml:space="preserve"> </v>
      </c>
    </row>
    <row r="2132" spans="27:31" x14ac:dyDescent="0.35">
      <c r="AA2132" t="s">
        <v>2657</v>
      </c>
      <c r="AB2132" t="s">
        <v>294</v>
      </c>
      <c r="AC2132" s="46">
        <f t="shared" si="73"/>
        <v>45133</v>
      </c>
      <c r="AD2132" s="47" t="str">
        <f ca="1">IFERROR(AVERAGEIFS(OSA!$AR:$AR,OSA!$C:$C,$AA2132,OSA!$D:$D,$AB2132)," ")</f>
        <v xml:space="preserve"> </v>
      </c>
      <c r="AE2132" s="42" t="str">
        <f t="shared" ca="1" si="74"/>
        <v xml:space="preserve"> </v>
      </c>
    </row>
    <row r="2133" spans="27:31" x14ac:dyDescent="0.35">
      <c r="AA2133" t="s">
        <v>2657</v>
      </c>
      <c r="AB2133" t="s">
        <v>405</v>
      </c>
      <c r="AC2133" s="46">
        <f t="shared" si="73"/>
        <v>45133</v>
      </c>
      <c r="AD2133" s="47" t="str">
        <f ca="1">IFERROR(AVERAGEIFS(OSA!$AR:$AR,OSA!$C:$C,$AA2133,OSA!$D:$D,$AB2133)," ")</f>
        <v xml:space="preserve"> </v>
      </c>
      <c r="AE2133" s="42" t="str">
        <f t="shared" ca="1" si="74"/>
        <v xml:space="preserve"> </v>
      </c>
    </row>
    <row r="2134" spans="27:31" x14ac:dyDescent="0.35">
      <c r="AA2134" t="s">
        <v>2657</v>
      </c>
      <c r="AB2134" t="s">
        <v>455</v>
      </c>
      <c r="AC2134" s="46">
        <f t="shared" si="73"/>
        <v>45133</v>
      </c>
      <c r="AD2134" s="47" t="str">
        <f ca="1">IFERROR(AVERAGEIFS(OSA!$AR:$AR,OSA!$C:$C,$AA2134,OSA!$D:$D,$AB2134)," ")</f>
        <v xml:space="preserve"> </v>
      </c>
      <c r="AE2134" s="42" t="str">
        <f t="shared" ca="1" si="74"/>
        <v xml:space="preserve"> </v>
      </c>
    </row>
    <row r="2135" spans="27:31" x14ac:dyDescent="0.35">
      <c r="AA2135" t="s">
        <v>2657</v>
      </c>
      <c r="AB2135" t="s">
        <v>549</v>
      </c>
      <c r="AC2135" s="46">
        <f t="shared" si="73"/>
        <v>45133</v>
      </c>
      <c r="AD2135" s="47" t="str">
        <f ca="1">IFERROR(AVERAGEIFS(OSA!$AR:$AR,OSA!$C:$C,$AA2135,OSA!$D:$D,$AB2135)," ")</f>
        <v xml:space="preserve"> </v>
      </c>
      <c r="AE2135" s="42" t="str">
        <f t="shared" ca="1" si="74"/>
        <v xml:space="preserve"> </v>
      </c>
    </row>
    <row r="2136" spans="27:31" x14ac:dyDescent="0.35">
      <c r="AA2136" t="s">
        <v>2657</v>
      </c>
      <c r="AB2136" t="s">
        <v>650</v>
      </c>
      <c r="AC2136" s="46">
        <f t="shared" ref="AC2136:AC2199" si="75">AC2052+1</f>
        <v>45133</v>
      </c>
      <c r="AD2136" s="47" t="str">
        <f ca="1">IFERROR(AVERAGEIFS(OSA!$AR:$AR,OSA!$C:$C,$AA2136,OSA!$D:$D,$AB2136)," ")</f>
        <v xml:space="preserve"> </v>
      </c>
      <c r="AE2136" s="42" t="str">
        <f t="shared" ca="1" si="74"/>
        <v xml:space="preserve"> </v>
      </c>
    </row>
    <row r="2137" spans="27:31" x14ac:dyDescent="0.35">
      <c r="AA2137" t="s">
        <v>2657</v>
      </c>
      <c r="AB2137" t="s">
        <v>694</v>
      </c>
      <c r="AC2137" s="46">
        <f t="shared" si="75"/>
        <v>45133</v>
      </c>
      <c r="AD2137" s="47" t="str">
        <f ca="1">IFERROR(AVERAGEIFS(OSA!$AR:$AR,OSA!$C:$C,$AA2137,OSA!$D:$D,$AB2137)," ")</f>
        <v xml:space="preserve"> </v>
      </c>
      <c r="AE2137" s="42" t="str">
        <f t="shared" ca="1" si="74"/>
        <v xml:space="preserve"> </v>
      </c>
    </row>
    <row r="2138" spans="27:31" x14ac:dyDescent="0.35">
      <c r="AA2138" t="s">
        <v>2657</v>
      </c>
      <c r="AB2138" t="s">
        <v>710</v>
      </c>
      <c r="AC2138" s="46">
        <f t="shared" si="75"/>
        <v>45133</v>
      </c>
      <c r="AD2138" s="47" t="str">
        <f ca="1">IFERROR(AVERAGEIFS(OSA!$AR:$AR,OSA!$C:$C,$AA2138,OSA!$D:$D,$AB2138)," ")</f>
        <v xml:space="preserve"> </v>
      </c>
      <c r="AE2138" s="42" t="str">
        <f t="shared" ca="1" si="74"/>
        <v xml:space="preserve"> </v>
      </c>
    </row>
    <row r="2139" spans="27:31" x14ac:dyDescent="0.35">
      <c r="AA2139" t="s">
        <v>3042</v>
      </c>
      <c r="AB2139" t="s">
        <v>19</v>
      </c>
      <c r="AC2139" s="46">
        <f t="shared" si="75"/>
        <v>45133</v>
      </c>
      <c r="AD2139" s="47" t="str">
        <f>IFERROR(AVERAGEIFS(OSA!$AR:$AR,OSA!$C:$C,$AA2139,OSA!$D:$D,$AB2139)," ")</f>
        <v xml:space="preserve"> </v>
      </c>
      <c r="AE2139" s="42" t="str">
        <f t="shared" si="74"/>
        <v xml:space="preserve"> </v>
      </c>
    </row>
    <row r="2140" spans="27:31" x14ac:dyDescent="0.35">
      <c r="AA2140" t="s">
        <v>3042</v>
      </c>
      <c r="AB2140" t="s">
        <v>65</v>
      </c>
      <c r="AC2140" s="46">
        <f t="shared" si="75"/>
        <v>45133</v>
      </c>
      <c r="AD2140" s="47" t="str">
        <f>IFERROR(AVERAGEIFS(OSA!$AR:$AR,OSA!$C:$C,$AA2140,OSA!$D:$D,$AB2140)," ")</f>
        <v xml:space="preserve"> </v>
      </c>
      <c r="AE2140" s="42" t="str">
        <f t="shared" si="74"/>
        <v xml:space="preserve"> </v>
      </c>
    </row>
    <row r="2141" spans="27:31" x14ac:dyDescent="0.35">
      <c r="AA2141" t="s">
        <v>3042</v>
      </c>
      <c r="AB2141" t="s">
        <v>119</v>
      </c>
      <c r="AC2141" s="46">
        <f t="shared" si="75"/>
        <v>45133</v>
      </c>
      <c r="AD2141" s="47" t="str">
        <f>IFERROR(AVERAGEIFS(OSA!$AR:$AR,OSA!$C:$C,$AA2141,OSA!$D:$D,$AB2141)," ")</f>
        <v xml:space="preserve"> </v>
      </c>
      <c r="AE2141" s="42" t="str">
        <f t="shared" si="74"/>
        <v xml:space="preserve"> </v>
      </c>
    </row>
    <row r="2142" spans="27:31" x14ac:dyDescent="0.35">
      <c r="AA2142" t="s">
        <v>3042</v>
      </c>
      <c r="AB2142" t="s">
        <v>193</v>
      </c>
      <c r="AC2142" s="46">
        <f t="shared" si="75"/>
        <v>45133</v>
      </c>
      <c r="AD2142" s="47" t="str">
        <f>IFERROR(AVERAGEIFS(OSA!$AR:$AR,OSA!$C:$C,$AA2142,OSA!$D:$D,$AB2142)," ")</f>
        <v xml:space="preserve"> </v>
      </c>
      <c r="AE2142" s="42" t="str">
        <f t="shared" si="74"/>
        <v xml:space="preserve"> </v>
      </c>
    </row>
    <row r="2143" spans="27:31" x14ac:dyDescent="0.35">
      <c r="AA2143" t="s">
        <v>3042</v>
      </c>
      <c r="AB2143" t="s">
        <v>248</v>
      </c>
      <c r="AC2143" s="46">
        <f t="shared" si="75"/>
        <v>45133</v>
      </c>
      <c r="AD2143" s="47" t="str">
        <f>IFERROR(AVERAGEIFS(OSA!$AR:$AR,OSA!$C:$C,$AA2143,OSA!$D:$D,$AB2143)," ")</f>
        <v xml:space="preserve"> </v>
      </c>
      <c r="AE2143" s="42" t="str">
        <f t="shared" si="74"/>
        <v xml:space="preserve"> </v>
      </c>
    </row>
    <row r="2144" spans="27:31" x14ac:dyDescent="0.35">
      <c r="AA2144" t="s">
        <v>3042</v>
      </c>
      <c r="AB2144" t="s">
        <v>294</v>
      </c>
      <c r="AC2144" s="46">
        <f t="shared" si="75"/>
        <v>45133</v>
      </c>
      <c r="AD2144" s="47" t="str">
        <f>IFERROR(AVERAGEIFS(OSA!$AR:$AR,OSA!$C:$C,$AA2144,OSA!$D:$D,$AB2144)," ")</f>
        <v xml:space="preserve"> </v>
      </c>
      <c r="AE2144" s="42" t="str">
        <f t="shared" si="74"/>
        <v xml:space="preserve"> </v>
      </c>
    </row>
    <row r="2145" spans="27:31" x14ac:dyDescent="0.35">
      <c r="AA2145" t="s">
        <v>3042</v>
      </c>
      <c r="AB2145" t="s">
        <v>405</v>
      </c>
      <c r="AC2145" s="46">
        <f t="shared" si="75"/>
        <v>45133</v>
      </c>
      <c r="AD2145" s="47" t="str">
        <f>IFERROR(AVERAGEIFS(OSA!$AR:$AR,OSA!$C:$C,$AA2145,OSA!$D:$D,$AB2145)," ")</f>
        <v xml:space="preserve"> </v>
      </c>
      <c r="AE2145" s="42" t="str">
        <f t="shared" si="74"/>
        <v xml:space="preserve"> </v>
      </c>
    </row>
    <row r="2146" spans="27:31" x14ac:dyDescent="0.35">
      <c r="AA2146" t="s">
        <v>3042</v>
      </c>
      <c r="AB2146" t="s">
        <v>455</v>
      </c>
      <c r="AC2146" s="46">
        <f t="shared" si="75"/>
        <v>45133</v>
      </c>
      <c r="AD2146" s="47" t="str">
        <f>IFERROR(AVERAGEIFS(OSA!$AR:$AR,OSA!$C:$C,$AA2146,OSA!$D:$D,$AB2146)," ")</f>
        <v xml:space="preserve"> </v>
      </c>
      <c r="AE2146" s="42" t="str">
        <f t="shared" si="74"/>
        <v xml:space="preserve"> </v>
      </c>
    </row>
    <row r="2147" spans="27:31" x14ac:dyDescent="0.35">
      <c r="AA2147" t="s">
        <v>3042</v>
      </c>
      <c r="AB2147" t="s">
        <v>549</v>
      </c>
      <c r="AC2147" s="46">
        <f t="shared" si="75"/>
        <v>45133</v>
      </c>
      <c r="AD2147" s="47" t="str">
        <f>IFERROR(AVERAGEIFS(OSA!$AR:$AR,OSA!$C:$C,$AA2147,OSA!$D:$D,$AB2147)," ")</f>
        <v xml:space="preserve"> </v>
      </c>
      <c r="AE2147" s="42" t="str">
        <f t="shared" si="74"/>
        <v xml:space="preserve"> </v>
      </c>
    </row>
    <row r="2148" spans="27:31" x14ac:dyDescent="0.35">
      <c r="AA2148" t="s">
        <v>3042</v>
      </c>
      <c r="AB2148" t="s">
        <v>650</v>
      </c>
      <c r="AC2148" s="46">
        <f t="shared" si="75"/>
        <v>45133</v>
      </c>
      <c r="AD2148" s="47" t="str">
        <f>IFERROR(AVERAGEIFS(OSA!$AR:$AR,OSA!$C:$C,$AA2148,OSA!$D:$D,$AB2148)," ")</f>
        <v xml:space="preserve"> </v>
      </c>
      <c r="AE2148" s="42" t="str">
        <f t="shared" si="74"/>
        <v xml:space="preserve"> </v>
      </c>
    </row>
    <row r="2149" spans="27:31" x14ac:dyDescent="0.35">
      <c r="AA2149" t="s">
        <v>3042</v>
      </c>
      <c r="AB2149" t="s">
        <v>694</v>
      </c>
      <c r="AC2149" s="46">
        <f t="shared" si="75"/>
        <v>45133</v>
      </c>
      <c r="AD2149" s="47" t="str">
        <f>IFERROR(AVERAGEIFS(OSA!$AR:$AR,OSA!$C:$C,$AA2149,OSA!$D:$D,$AB2149)," ")</f>
        <v xml:space="preserve"> </v>
      </c>
      <c r="AE2149" s="42" t="str">
        <f t="shared" si="74"/>
        <v xml:space="preserve"> </v>
      </c>
    </row>
    <row r="2150" spans="27:31" x14ac:dyDescent="0.35">
      <c r="AA2150" t="s">
        <v>3042</v>
      </c>
      <c r="AB2150" t="s">
        <v>710</v>
      </c>
      <c r="AC2150" s="46">
        <f t="shared" si="75"/>
        <v>45133</v>
      </c>
      <c r="AD2150" s="47" t="str">
        <f>IFERROR(AVERAGEIFS(OSA!$AR:$AR,OSA!$C:$C,$AA2150,OSA!$D:$D,$AB2150)," ")</f>
        <v xml:space="preserve"> </v>
      </c>
      <c r="AE2150" s="42" t="str">
        <f t="shared" si="74"/>
        <v xml:space="preserve"> </v>
      </c>
    </row>
    <row r="2151" spans="27:31" x14ac:dyDescent="0.35">
      <c r="AA2151" t="s">
        <v>2329</v>
      </c>
      <c r="AB2151" t="s">
        <v>19</v>
      </c>
      <c r="AC2151" s="46">
        <f t="shared" si="75"/>
        <v>45133</v>
      </c>
      <c r="AD2151" s="47" t="str">
        <f>IFERROR(AVERAGEIFS(OSA!$AR:$AR,OSA!$C:$C,$AA2151,OSA!$D:$D,$AB2151)," ")</f>
        <v xml:space="preserve"> </v>
      </c>
      <c r="AE2151" s="42" t="str">
        <f t="shared" si="74"/>
        <v xml:space="preserve"> </v>
      </c>
    </row>
    <row r="2152" spans="27:31" x14ac:dyDescent="0.35">
      <c r="AA2152" t="s">
        <v>2329</v>
      </c>
      <c r="AB2152" t="s">
        <v>65</v>
      </c>
      <c r="AC2152" s="46">
        <f t="shared" si="75"/>
        <v>45133</v>
      </c>
      <c r="AD2152" s="47" t="str">
        <f>IFERROR(AVERAGEIFS(OSA!$AR:$AR,OSA!$C:$C,$AA2152,OSA!$D:$D,$AB2152)," ")</f>
        <v xml:space="preserve"> </v>
      </c>
      <c r="AE2152" s="42" t="str">
        <f t="shared" si="74"/>
        <v xml:space="preserve"> </v>
      </c>
    </row>
    <row r="2153" spans="27:31" x14ac:dyDescent="0.35">
      <c r="AA2153" t="s">
        <v>2329</v>
      </c>
      <c r="AB2153" t="s">
        <v>119</v>
      </c>
      <c r="AC2153" s="46">
        <f t="shared" si="75"/>
        <v>45133</v>
      </c>
      <c r="AD2153" s="47" t="str">
        <f>IFERROR(AVERAGEIFS(OSA!$AR:$AR,OSA!$C:$C,$AA2153,OSA!$D:$D,$AB2153)," ")</f>
        <v xml:space="preserve"> </v>
      </c>
      <c r="AE2153" s="42" t="str">
        <f t="shared" si="74"/>
        <v xml:space="preserve"> </v>
      </c>
    </row>
    <row r="2154" spans="27:31" x14ac:dyDescent="0.35">
      <c r="AA2154" t="s">
        <v>2329</v>
      </c>
      <c r="AB2154" t="s">
        <v>193</v>
      </c>
      <c r="AC2154" s="46">
        <f t="shared" si="75"/>
        <v>45133</v>
      </c>
      <c r="AD2154" s="47" t="str">
        <f>IFERROR(AVERAGEIFS(OSA!$AR:$AR,OSA!$C:$C,$AA2154,OSA!$D:$D,$AB2154)," ")</f>
        <v xml:space="preserve"> </v>
      </c>
      <c r="AE2154" s="42" t="str">
        <f t="shared" si="74"/>
        <v xml:space="preserve"> </v>
      </c>
    </row>
    <row r="2155" spans="27:31" x14ac:dyDescent="0.35">
      <c r="AA2155" t="s">
        <v>2329</v>
      </c>
      <c r="AB2155" t="s">
        <v>248</v>
      </c>
      <c r="AC2155" s="46">
        <f t="shared" si="75"/>
        <v>45133</v>
      </c>
      <c r="AD2155" s="47" t="str">
        <f>IFERROR(AVERAGEIFS(OSA!$AR:$AR,OSA!$C:$C,$AA2155,OSA!$D:$D,$AB2155)," ")</f>
        <v xml:space="preserve"> </v>
      </c>
      <c r="AE2155" s="42" t="str">
        <f t="shared" si="74"/>
        <v xml:space="preserve"> </v>
      </c>
    </row>
    <row r="2156" spans="27:31" x14ac:dyDescent="0.35">
      <c r="AA2156" t="s">
        <v>2329</v>
      </c>
      <c r="AB2156" t="s">
        <v>294</v>
      </c>
      <c r="AC2156" s="46">
        <f t="shared" si="75"/>
        <v>45133</v>
      </c>
      <c r="AD2156" s="47" t="str">
        <f>IFERROR(AVERAGEIFS(OSA!$AR:$AR,OSA!$C:$C,$AA2156,OSA!$D:$D,$AB2156)," ")</f>
        <v xml:space="preserve"> </v>
      </c>
      <c r="AE2156" s="42" t="str">
        <f t="shared" si="74"/>
        <v xml:space="preserve"> </v>
      </c>
    </row>
    <row r="2157" spans="27:31" x14ac:dyDescent="0.35">
      <c r="AA2157" t="s">
        <v>2329</v>
      </c>
      <c r="AB2157" t="s">
        <v>405</v>
      </c>
      <c r="AC2157" s="46">
        <f t="shared" si="75"/>
        <v>45133</v>
      </c>
      <c r="AD2157" s="47" t="str">
        <f>IFERROR(AVERAGEIFS(OSA!$AR:$AR,OSA!$C:$C,$AA2157,OSA!$D:$D,$AB2157)," ")</f>
        <v xml:space="preserve"> </v>
      </c>
      <c r="AE2157" s="42" t="str">
        <f t="shared" si="74"/>
        <v xml:space="preserve"> </v>
      </c>
    </row>
    <row r="2158" spans="27:31" x14ac:dyDescent="0.35">
      <c r="AA2158" t="s">
        <v>2329</v>
      </c>
      <c r="AB2158" t="s">
        <v>455</v>
      </c>
      <c r="AC2158" s="46">
        <f t="shared" si="75"/>
        <v>45133</v>
      </c>
      <c r="AD2158" s="47" t="str">
        <f>IFERROR(AVERAGEIFS(OSA!$AR:$AR,OSA!$C:$C,$AA2158,OSA!$D:$D,$AB2158)," ")</f>
        <v xml:space="preserve"> </v>
      </c>
      <c r="AE2158" s="42" t="str">
        <f t="shared" si="74"/>
        <v xml:space="preserve"> </v>
      </c>
    </row>
    <row r="2159" spans="27:31" x14ac:dyDescent="0.35">
      <c r="AA2159" t="s">
        <v>2329</v>
      </c>
      <c r="AB2159" t="s">
        <v>549</v>
      </c>
      <c r="AC2159" s="46">
        <f t="shared" si="75"/>
        <v>45133</v>
      </c>
      <c r="AD2159" s="47" t="str">
        <f>IFERROR(AVERAGEIFS(OSA!$AR:$AR,OSA!$C:$C,$AA2159,OSA!$D:$D,$AB2159)," ")</f>
        <v xml:space="preserve"> </v>
      </c>
      <c r="AE2159" s="42" t="str">
        <f t="shared" si="74"/>
        <v xml:space="preserve"> </v>
      </c>
    </row>
    <row r="2160" spans="27:31" x14ac:dyDescent="0.35">
      <c r="AA2160" t="s">
        <v>2329</v>
      </c>
      <c r="AB2160" t="s">
        <v>650</v>
      </c>
      <c r="AC2160" s="46">
        <f t="shared" si="75"/>
        <v>45133</v>
      </c>
      <c r="AD2160" s="47" t="str">
        <f>IFERROR(AVERAGEIFS(OSA!$AR:$AR,OSA!$C:$C,$AA2160,OSA!$D:$D,$AB2160)," ")</f>
        <v xml:space="preserve"> </v>
      </c>
      <c r="AE2160" s="42" t="str">
        <f t="shared" si="74"/>
        <v xml:space="preserve"> </v>
      </c>
    </row>
    <row r="2161" spans="27:31" x14ac:dyDescent="0.35">
      <c r="AA2161" t="s">
        <v>2329</v>
      </c>
      <c r="AB2161" t="s">
        <v>694</v>
      </c>
      <c r="AC2161" s="46">
        <f t="shared" si="75"/>
        <v>45133</v>
      </c>
      <c r="AD2161" s="47" t="str">
        <f>IFERROR(AVERAGEIFS(OSA!$AR:$AR,OSA!$C:$C,$AA2161,OSA!$D:$D,$AB2161)," ")</f>
        <v xml:space="preserve"> </v>
      </c>
      <c r="AE2161" s="42" t="str">
        <f t="shared" si="74"/>
        <v xml:space="preserve"> </v>
      </c>
    </row>
    <row r="2162" spans="27:31" x14ac:dyDescent="0.35">
      <c r="AA2162" t="s">
        <v>2329</v>
      </c>
      <c r="AB2162" t="s">
        <v>710</v>
      </c>
      <c r="AC2162" s="46">
        <f t="shared" si="75"/>
        <v>45133</v>
      </c>
      <c r="AD2162" s="47" t="str">
        <f>IFERROR(AVERAGEIFS(OSA!$AR:$AR,OSA!$C:$C,$AA2162,OSA!$D:$D,$AB2162)," ")</f>
        <v xml:space="preserve"> </v>
      </c>
      <c r="AE2162" s="42" t="str">
        <f t="shared" si="74"/>
        <v xml:space="preserve"> </v>
      </c>
    </row>
    <row r="2163" spans="27:31" x14ac:dyDescent="0.35">
      <c r="AA2163" t="s">
        <v>806</v>
      </c>
      <c r="AB2163" t="s">
        <v>19</v>
      </c>
      <c r="AC2163" s="46">
        <f t="shared" si="75"/>
        <v>45133</v>
      </c>
      <c r="AD2163" s="47" t="str">
        <f>IFERROR(AVERAGEIFS(OSA!$AR:$AR,OSA!$C:$C,$AA2163,OSA!$D:$D,$AB2163)," ")</f>
        <v xml:space="preserve"> </v>
      </c>
      <c r="AE2163" s="42" t="str">
        <f t="shared" si="74"/>
        <v xml:space="preserve"> </v>
      </c>
    </row>
    <row r="2164" spans="27:31" x14ac:dyDescent="0.35">
      <c r="AA2164" t="s">
        <v>806</v>
      </c>
      <c r="AB2164" t="s">
        <v>65</v>
      </c>
      <c r="AC2164" s="46">
        <f t="shared" si="75"/>
        <v>45133</v>
      </c>
      <c r="AD2164" s="47" t="str">
        <f>IFERROR(AVERAGEIFS(OSA!$AR:$AR,OSA!$C:$C,$AA2164,OSA!$D:$D,$AB2164)," ")</f>
        <v xml:space="preserve"> </v>
      </c>
      <c r="AE2164" s="42" t="str">
        <f t="shared" si="74"/>
        <v xml:space="preserve"> </v>
      </c>
    </row>
    <row r="2165" spans="27:31" x14ac:dyDescent="0.35">
      <c r="AA2165" t="s">
        <v>806</v>
      </c>
      <c r="AB2165" t="s">
        <v>119</v>
      </c>
      <c r="AC2165" s="46">
        <f t="shared" si="75"/>
        <v>45133</v>
      </c>
      <c r="AD2165" s="47" t="str">
        <f>IFERROR(AVERAGEIFS(OSA!$AR:$AR,OSA!$C:$C,$AA2165,OSA!$D:$D,$AB2165)," ")</f>
        <v xml:space="preserve"> </v>
      </c>
      <c r="AE2165" s="42" t="str">
        <f t="shared" si="74"/>
        <v xml:space="preserve"> </v>
      </c>
    </row>
    <row r="2166" spans="27:31" x14ac:dyDescent="0.35">
      <c r="AA2166" t="s">
        <v>806</v>
      </c>
      <c r="AB2166" t="s">
        <v>193</v>
      </c>
      <c r="AC2166" s="46">
        <f t="shared" si="75"/>
        <v>45133</v>
      </c>
      <c r="AD2166" s="47" t="str">
        <f>IFERROR(AVERAGEIFS(OSA!$AR:$AR,OSA!$C:$C,$AA2166,OSA!$D:$D,$AB2166)," ")</f>
        <v xml:space="preserve"> </v>
      </c>
      <c r="AE2166" s="42" t="str">
        <f t="shared" si="74"/>
        <v xml:space="preserve"> </v>
      </c>
    </row>
    <row r="2167" spans="27:31" x14ac:dyDescent="0.35">
      <c r="AA2167" t="s">
        <v>806</v>
      </c>
      <c r="AB2167" t="s">
        <v>248</v>
      </c>
      <c r="AC2167" s="46">
        <f t="shared" si="75"/>
        <v>45133</v>
      </c>
      <c r="AD2167" s="47" t="str">
        <f>IFERROR(AVERAGEIFS(OSA!$AR:$AR,OSA!$C:$C,$AA2167,OSA!$D:$D,$AB2167)," ")</f>
        <v xml:space="preserve"> </v>
      </c>
      <c r="AE2167" s="42" t="str">
        <f t="shared" si="74"/>
        <v xml:space="preserve"> </v>
      </c>
    </row>
    <row r="2168" spans="27:31" x14ac:dyDescent="0.35">
      <c r="AA2168" t="s">
        <v>806</v>
      </c>
      <c r="AB2168" t="s">
        <v>294</v>
      </c>
      <c r="AC2168" s="46">
        <f t="shared" si="75"/>
        <v>45133</v>
      </c>
      <c r="AD2168" s="47" t="str">
        <f>IFERROR(AVERAGEIFS(OSA!$AR:$AR,OSA!$C:$C,$AA2168,OSA!$D:$D,$AB2168)," ")</f>
        <v xml:space="preserve"> </v>
      </c>
      <c r="AE2168" s="42" t="str">
        <f t="shared" si="74"/>
        <v xml:space="preserve"> </v>
      </c>
    </row>
    <row r="2169" spans="27:31" x14ac:dyDescent="0.35">
      <c r="AA2169" t="s">
        <v>806</v>
      </c>
      <c r="AB2169" t="s">
        <v>405</v>
      </c>
      <c r="AC2169" s="46">
        <f t="shared" si="75"/>
        <v>45133</v>
      </c>
      <c r="AD2169" s="47" t="str">
        <f>IFERROR(AVERAGEIFS(OSA!$AR:$AR,OSA!$C:$C,$AA2169,OSA!$D:$D,$AB2169)," ")</f>
        <v xml:space="preserve"> </v>
      </c>
      <c r="AE2169" s="42" t="str">
        <f t="shared" si="74"/>
        <v xml:space="preserve"> </v>
      </c>
    </row>
    <row r="2170" spans="27:31" x14ac:dyDescent="0.35">
      <c r="AA2170" t="s">
        <v>806</v>
      </c>
      <c r="AB2170" t="s">
        <v>455</v>
      </c>
      <c r="AC2170" s="46">
        <f t="shared" si="75"/>
        <v>45133</v>
      </c>
      <c r="AD2170" s="47" t="str">
        <f>IFERROR(AVERAGEIFS(OSA!$AR:$AR,OSA!$C:$C,$AA2170,OSA!$D:$D,$AB2170)," ")</f>
        <v xml:space="preserve"> </v>
      </c>
      <c r="AE2170" s="42" t="str">
        <f t="shared" si="74"/>
        <v xml:space="preserve"> </v>
      </c>
    </row>
    <row r="2171" spans="27:31" x14ac:dyDescent="0.35">
      <c r="AA2171" t="s">
        <v>806</v>
      </c>
      <c r="AB2171" t="s">
        <v>549</v>
      </c>
      <c r="AC2171" s="46">
        <f t="shared" si="75"/>
        <v>45133</v>
      </c>
      <c r="AD2171" s="47" t="str">
        <f>IFERROR(AVERAGEIFS(OSA!$AR:$AR,OSA!$C:$C,$AA2171,OSA!$D:$D,$AB2171)," ")</f>
        <v xml:space="preserve"> </v>
      </c>
      <c r="AE2171" s="42" t="str">
        <f t="shared" si="74"/>
        <v xml:space="preserve"> </v>
      </c>
    </row>
    <row r="2172" spans="27:31" x14ac:dyDescent="0.35">
      <c r="AA2172" t="s">
        <v>806</v>
      </c>
      <c r="AB2172" t="s">
        <v>650</v>
      </c>
      <c r="AC2172" s="46">
        <f t="shared" si="75"/>
        <v>45133</v>
      </c>
      <c r="AD2172" s="47" t="str">
        <f>IFERROR(AVERAGEIFS(OSA!$AR:$AR,OSA!$C:$C,$AA2172,OSA!$D:$D,$AB2172)," ")</f>
        <v xml:space="preserve"> </v>
      </c>
      <c r="AE2172" s="42" t="str">
        <f t="shared" si="74"/>
        <v xml:space="preserve"> </v>
      </c>
    </row>
    <row r="2173" spans="27:31" x14ac:dyDescent="0.35">
      <c r="AA2173" t="s">
        <v>806</v>
      </c>
      <c r="AB2173" t="s">
        <v>694</v>
      </c>
      <c r="AC2173" s="46">
        <f t="shared" si="75"/>
        <v>45133</v>
      </c>
      <c r="AD2173" s="47" t="str">
        <f>IFERROR(AVERAGEIFS(OSA!$AR:$AR,OSA!$C:$C,$AA2173,OSA!$D:$D,$AB2173)," ")</f>
        <v xml:space="preserve"> </v>
      </c>
      <c r="AE2173" s="42" t="str">
        <f t="shared" si="74"/>
        <v xml:space="preserve"> </v>
      </c>
    </row>
    <row r="2174" spans="27:31" x14ac:dyDescent="0.35">
      <c r="AA2174" t="s">
        <v>806</v>
      </c>
      <c r="AB2174" t="s">
        <v>710</v>
      </c>
      <c r="AC2174" s="46">
        <f t="shared" si="75"/>
        <v>45133</v>
      </c>
      <c r="AD2174" s="47" t="str">
        <f>IFERROR(AVERAGEIFS(OSA!$AR:$AR,OSA!$C:$C,$AA2174,OSA!$D:$D,$AB2174)," ")</f>
        <v xml:space="preserve"> </v>
      </c>
      <c r="AE2174" s="42" t="str">
        <f t="shared" si="74"/>
        <v xml:space="preserve"> </v>
      </c>
    </row>
    <row r="2175" spans="27:31" x14ac:dyDescent="0.35">
      <c r="AA2175" t="s">
        <v>2517</v>
      </c>
      <c r="AB2175" t="s">
        <v>19</v>
      </c>
      <c r="AC2175" s="46">
        <f t="shared" si="75"/>
        <v>45133</v>
      </c>
      <c r="AD2175" s="47" t="str">
        <f>IFERROR(AVERAGEIFS(OSA!$AR:$AR,OSA!$C:$C,$AA2175,OSA!$D:$D,$AB2175)," ")</f>
        <v xml:space="preserve"> </v>
      </c>
      <c r="AE2175" s="42" t="str">
        <f t="shared" si="74"/>
        <v xml:space="preserve"> </v>
      </c>
    </row>
    <row r="2176" spans="27:31" x14ac:dyDescent="0.35">
      <c r="AA2176" t="s">
        <v>2517</v>
      </c>
      <c r="AB2176" t="s">
        <v>65</v>
      </c>
      <c r="AC2176" s="46">
        <f t="shared" si="75"/>
        <v>45133</v>
      </c>
      <c r="AD2176" s="47" t="str">
        <f>IFERROR(AVERAGEIFS(OSA!$AR:$AR,OSA!$C:$C,$AA2176,OSA!$D:$D,$AB2176)," ")</f>
        <v xml:space="preserve"> </v>
      </c>
      <c r="AE2176" s="42" t="str">
        <f t="shared" si="74"/>
        <v xml:space="preserve"> </v>
      </c>
    </row>
    <row r="2177" spans="27:31" x14ac:dyDescent="0.35">
      <c r="AA2177" t="s">
        <v>2517</v>
      </c>
      <c r="AB2177" t="s">
        <v>119</v>
      </c>
      <c r="AC2177" s="46">
        <f t="shared" si="75"/>
        <v>45133</v>
      </c>
      <c r="AD2177" s="47" t="str">
        <f>IFERROR(AVERAGEIFS(OSA!$AR:$AR,OSA!$C:$C,$AA2177,OSA!$D:$D,$AB2177)," ")</f>
        <v xml:space="preserve"> </v>
      </c>
      <c r="AE2177" s="42" t="str">
        <f t="shared" si="74"/>
        <v xml:space="preserve"> </v>
      </c>
    </row>
    <row r="2178" spans="27:31" x14ac:dyDescent="0.35">
      <c r="AA2178" t="s">
        <v>2517</v>
      </c>
      <c r="AB2178" t="s">
        <v>193</v>
      </c>
      <c r="AC2178" s="46">
        <f t="shared" si="75"/>
        <v>45133</v>
      </c>
      <c r="AD2178" s="47" t="str">
        <f>IFERROR(AVERAGEIFS(OSA!$AR:$AR,OSA!$C:$C,$AA2178,OSA!$D:$D,$AB2178)," ")</f>
        <v xml:space="preserve"> </v>
      </c>
      <c r="AE2178" s="42" t="str">
        <f t="shared" si="74"/>
        <v xml:space="preserve"> </v>
      </c>
    </row>
    <row r="2179" spans="27:31" x14ac:dyDescent="0.35">
      <c r="AA2179" t="s">
        <v>2517</v>
      </c>
      <c r="AB2179" t="s">
        <v>248</v>
      </c>
      <c r="AC2179" s="46">
        <f t="shared" si="75"/>
        <v>45133</v>
      </c>
      <c r="AD2179" s="47" t="str">
        <f>IFERROR(AVERAGEIFS(OSA!$AR:$AR,OSA!$C:$C,$AA2179,OSA!$D:$D,$AB2179)," ")</f>
        <v xml:space="preserve"> </v>
      </c>
      <c r="AE2179" s="42" t="str">
        <f t="shared" si="74"/>
        <v xml:space="preserve"> </v>
      </c>
    </row>
    <row r="2180" spans="27:31" x14ac:dyDescent="0.35">
      <c r="AA2180" t="s">
        <v>2517</v>
      </c>
      <c r="AB2180" t="s">
        <v>294</v>
      </c>
      <c r="AC2180" s="46">
        <f t="shared" si="75"/>
        <v>45133</v>
      </c>
      <c r="AD2180" s="47" t="str">
        <f>IFERROR(AVERAGEIFS(OSA!$AR:$AR,OSA!$C:$C,$AA2180,OSA!$D:$D,$AB2180)," ")</f>
        <v xml:space="preserve"> </v>
      </c>
      <c r="AE2180" s="42" t="str">
        <f t="shared" ref="AE2180:AE2243" si="76">IFERROR(1-(AD2180)," ")</f>
        <v xml:space="preserve"> </v>
      </c>
    </row>
    <row r="2181" spans="27:31" x14ac:dyDescent="0.35">
      <c r="AA2181" t="s">
        <v>2517</v>
      </c>
      <c r="AB2181" t="s">
        <v>405</v>
      </c>
      <c r="AC2181" s="46">
        <f t="shared" si="75"/>
        <v>45133</v>
      </c>
      <c r="AD2181" s="47" t="str">
        <f>IFERROR(AVERAGEIFS(OSA!$AR:$AR,OSA!$C:$C,$AA2181,OSA!$D:$D,$AB2181)," ")</f>
        <v xml:space="preserve"> </v>
      </c>
      <c r="AE2181" s="42" t="str">
        <f t="shared" si="76"/>
        <v xml:space="preserve"> </v>
      </c>
    </row>
    <row r="2182" spans="27:31" x14ac:dyDescent="0.35">
      <c r="AA2182" t="s">
        <v>2517</v>
      </c>
      <c r="AB2182" t="s">
        <v>455</v>
      </c>
      <c r="AC2182" s="46">
        <f t="shared" si="75"/>
        <v>45133</v>
      </c>
      <c r="AD2182" s="47" t="str">
        <f>IFERROR(AVERAGEIFS(OSA!$AR:$AR,OSA!$C:$C,$AA2182,OSA!$D:$D,$AB2182)," ")</f>
        <v xml:space="preserve"> </v>
      </c>
      <c r="AE2182" s="42" t="str">
        <f t="shared" si="76"/>
        <v xml:space="preserve"> </v>
      </c>
    </row>
    <row r="2183" spans="27:31" x14ac:dyDescent="0.35">
      <c r="AA2183" t="s">
        <v>2517</v>
      </c>
      <c r="AB2183" t="s">
        <v>549</v>
      </c>
      <c r="AC2183" s="46">
        <f t="shared" si="75"/>
        <v>45133</v>
      </c>
      <c r="AD2183" s="47" t="str">
        <f>IFERROR(AVERAGEIFS(OSA!$AR:$AR,OSA!$C:$C,$AA2183,OSA!$D:$D,$AB2183)," ")</f>
        <v xml:space="preserve"> </v>
      </c>
      <c r="AE2183" s="42" t="str">
        <f t="shared" si="76"/>
        <v xml:space="preserve"> </v>
      </c>
    </row>
    <row r="2184" spans="27:31" x14ac:dyDescent="0.35">
      <c r="AA2184" t="s">
        <v>2517</v>
      </c>
      <c r="AB2184" t="s">
        <v>650</v>
      </c>
      <c r="AC2184" s="46">
        <f t="shared" si="75"/>
        <v>45133</v>
      </c>
      <c r="AD2184" s="47" t="str">
        <f>IFERROR(AVERAGEIFS(OSA!$AR:$AR,OSA!$C:$C,$AA2184,OSA!$D:$D,$AB2184)," ")</f>
        <v xml:space="preserve"> </v>
      </c>
      <c r="AE2184" s="42" t="str">
        <f t="shared" si="76"/>
        <v xml:space="preserve"> </v>
      </c>
    </row>
    <row r="2185" spans="27:31" x14ac:dyDescent="0.35">
      <c r="AA2185" t="s">
        <v>2517</v>
      </c>
      <c r="AB2185" t="s">
        <v>694</v>
      </c>
      <c r="AC2185" s="46">
        <f t="shared" si="75"/>
        <v>45133</v>
      </c>
      <c r="AD2185" s="47" t="str">
        <f>IFERROR(AVERAGEIFS(OSA!$AR:$AR,OSA!$C:$C,$AA2185,OSA!$D:$D,$AB2185)," ")</f>
        <v xml:space="preserve"> </v>
      </c>
      <c r="AE2185" s="42" t="str">
        <f t="shared" si="76"/>
        <v xml:space="preserve"> </v>
      </c>
    </row>
    <row r="2186" spans="27:31" x14ac:dyDescent="0.35">
      <c r="AA2186" t="s">
        <v>2517</v>
      </c>
      <c r="AB2186" t="s">
        <v>710</v>
      </c>
      <c r="AC2186" s="46">
        <f t="shared" si="75"/>
        <v>45133</v>
      </c>
      <c r="AD2186" s="47" t="str">
        <f>IFERROR(AVERAGEIFS(OSA!$AR:$AR,OSA!$C:$C,$AA2186,OSA!$D:$D,$AB2186)," ")</f>
        <v xml:space="preserve"> </v>
      </c>
      <c r="AE2186" s="42" t="str">
        <f t="shared" si="76"/>
        <v xml:space="preserve"> </v>
      </c>
    </row>
    <row r="2187" spans="27:31" x14ac:dyDescent="0.35">
      <c r="AA2187" t="s">
        <v>1648</v>
      </c>
      <c r="AB2187" t="s">
        <v>19</v>
      </c>
      <c r="AC2187" s="46">
        <f t="shared" si="75"/>
        <v>45134</v>
      </c>
      <c r="AD2187" s="47" t="str">
        <f>IFERROR(AVERAGEIFS(OSA!$AS:$AS,OSA!$C:$C,$AA2187,OSA!$D:$D,$AB2187)," ")</f>
        <v xml:space="preserve"> </v>
      </c>
      <c r="AE2187" s="42" t="str">
        <f t="shared" si="76"/>
        <v xml:space="preserve"> </v>
      </c>
    </row>
    <row r="2188" spans="27:31" x14ac:dyDescent="0.35">
      <c r="AA2188" t="s">
        <v>1648</v>
      </c>
      <c r="AB2188" t="s">
        <v>65</v>
      </c>
      <c r="AC2188" s="46">
        <f t="shared" si="75"/>
        <v>45134</v>
      </c>
      <c r="AD2188" s="47" t="str">
        <f>IFERROR(AVERAGEIFS(OSA!$AS:$AS,OSA!$C:$C,$AA2188,OSA!$D:$D,$AB2188)," ")</f>
        <v xml:space="preserve"> </v>
      </c>
      <c r="AE2188" s="42" t="str">
        <f t="shared" si="76"/>
        <v xml:space="preserve"> </v>
      </c>
    </row>
    <row r="2189" spans="27:31" x14ac:dyDescent="0.35">
      <c r="AA2189" t="s">
        <v>1648</v>
      </c>
      <c r="AB2189" t="s">
        <v>119</v>
      </c>
      <c r="AC2189" s="46">
        <f t="shared" si="75"/>
        <v>45134</v>
      </c>
      <c r="AD2189" s="47" t="str">
        <f>IFERROR(AVERAGEIFS(OSA!$AS:$AS,OSA!$C:$C,$AA2189,OSA!$D:$D,$AB2189)," ")</f>
        <v xml:space="preserve"> </v>
      </c>
      <c r="AE2189" s="42" t="str">
        <f t="shared" si="76"/>
        <v xml:space="preserve"> </v>
      </c>
    </row>
    <row r="2190" spans="27:31" x14ac:dyDescent="0.35">
      <c r="AA2190" t="s">
        <v>1648</v>
      </c>
      <c r="AB2190" t="s">
        <v>193</v>
      </c>
      <c r="AC2190" s="46">
        <f t="shared" si="75"/>
        <v>45134</v>
      </c>
      <c r="AD2190" s="47" t="str">
        <f>IFERROR(AVERAGEIFS(OSA!$AS:$AS,OSA!$C:$C,$AA2190,OSA!$D:$D,$AB2190)," ")</f>
        <v xml:space="preserve"> </v>
      </c>
      <c r="AE2190" s="42" t="str">
        <f t="shared" si="76"/>
        <v xml:space="preserve"> </v>
      </c>
    </row>
    <row r="2191" spans="27:31" x14ac:dyDescent="0.35">
      <c r="AA2191" t="s">
        <v>1648</v>
      </c>
      <c r="AB2191" t="s">
        <v>248</v>
      </c>
      <c r="AC2191" s="46">
        <f t="shared" si="75"/>
        <v>45134</v>
      </c>
      <c r="AD2191" s="47" t="str">
        <f>IFERROR(AVERAGEIFS(OSA!$AS:$AS,OSA!$C:$C,$AA2191,OSA!$D:$D,$AB2191)," ")</f>
        <v xml:space="preserve"> </v>
      </c>
      <c r="AE2191" s="42" t="str">
        <f t="shared" si="76"/>
        <v xml:space="preserve"> </v>
      </c>
    </row>
    <row r="2192" spans="27:31" x14ac:dyDescent="0.35">
      <c r="AA2192" t="s">
        <v>1648</v>
      </c>
      <c r="AB2192" t="s">
        <v>294</v>
      </c>
      <c r="AC2192" s="46">
        <f t="shared" si="75"/>
        <v>45134</v>
      </c>
      <c r="AD2192" s="47" t="str">
        <f>IFERROR(AVERAGEIFS(OSA!$AS:$AS,OSA!$C:$C,$AA2192,OSA!$D:$D,$AB2192)," ")</f>
        <v xml:space="preserve"> </v>
      </c>
      <c r="AE2192" s="42" t="str">
        <f t="shared" si="76"/>
        <v xml:space="preserve"> </v>
      </c>
    </row>
    <row r="2193" spans="27:31" x14ac:dyDescent="0.35">
      <c r="AA2193" t="s">
        <v>1648</v>
      </c>
      <c r="AB2193" t="s">
        <v>405</v>
      </c>
      <c r="AC2193" s="46">
        <f t="shared" si="75"/>
        <v>45134</v>
      </c>
      <c r="AD2193" s="47" t="str">
        <f>IFERROR(AVERAGEIFS(OSA!$AS:$AS,OSA!$C:$C,$AA2193,OSA!$D:$D,$AB2193)," ")</f>
        <v xml:space="preserve"> </v>
      </c>
      <c r="AE2193" s="42" t="str">
        <f t="shared" si="76"/>
        <v xml:space="preserve"> </v>
      </c>
    </row>
    <row r="2194" spans="27:31" x14ac:dyDescent="0.35">
      <c r="AA2194" t="s">
        <v>1648</v>
      </c>
      <c r="AB2194" t="s">
        <v>455</v>
      </c>
      <c r="AC2194" s="46">
        <f t="shared" si="75"/>
        <v>45134</v>
      </c>
      <c r="AD2194" s="47" t="str">
        <f>IFERROR(AVERAGEIFS(OSA!$AS:$AS,OSA!$C:$C,$AA2194,OSA!$D:$D,$AB2194)," ")</f>
        <v xml:space="preserve"> </v>
      </c>
      <c r="AE2194" s="42" t="str">
        <f t="shared" si="76"/>
        <v xml:space="preserve"> </v>
      </c>
    </row>
    <row r="2195" spans="27:31" x14ac:dyDescent="0.35">
      <c r="AA2195" t="s">
        <v>1648</v>
      </c>
      <c r="AB2195" t="s">
        <v>549</v>
      </c>
      <c r="AC2195" s="46">
        <f t="shared" si="75"/>
        <v>45134</v>
      </c>
      <c r="AD2195" s="47" t="str">
        <f>IFERROR(AVERAGEIFS(OSA!$AS:$AS,OSA!$C:$C,$AA2195,OSA!$D:$D,$AB2195)," ")</f>
        <v xml:space="preserve"> </v>
      </c>
      <c r="AE2195" s="42" t="str">
        <f t="shared" si="76"/>
        <v xml:space="preserve"> </v>
      </c>
    </row>
    <row r="2196" spans="27:31" x14ac:dyDescent="0.35">
      <c r="AA2196" t="s">
        <v>1648</v>
      </c>
      <c r="AB2196" t="s">
        <v>650</v>
      </c>
      <c r="AC2196" s="46">
        <f t="shared" si="75"/>
        <v>45134</v>
      </c>
      <c r="AD2196" s="47" t="str">
        <f>IFERROR(AVERAGEIFS(OSA!$AS:$AS,OSA!$C:$C,$AA2196,OSA!$D:$D,$AB2196)," ")</f>
        <v xml:space="preserve"> </v>
      </c>
      <c r="AE2196" s="42" t="str">
        <f t="shared" si="76"/>
        <v xml:space="preserve"> </v>
      </c>
    </row>
    <row r="2197" spans="27:31" x14ac:dyDescent="0.35">
      <c r="AA2197" t="s">
        <v>1648</v>
      </c>
      <c r="AB2197" t="s">
        <v>694</v>
      </c>
      <c r="AC2197" s="46">
        <f t="shared" si="75"/>
        <v>45134</v>
      </c>
      <c r="AD2197" s="47" t="str">
        <f>IFERROR(AVERAGEIFS(OSA!$AS:$AS,OSA!$C:$C,$AA2197,OSA!$D:$D,$AB2197)," ")</f>
        <v xml:space="preserve"> </v>
      </c>
      <c r="AE2197" s="42" t="str">
        <f t="shared" si="76"/>
        <v xml:space="preserve"> </v>
      </c>
    </row>
    <row r="2198" spans="27:31" x14ac:dyDescent="0.35">
      <c r="AA2198" t="s">
        <v>1648</v>
      </c>
      <c r="AB2198" t="s">
        <v>710</v>
      </c>
      <c r="AC2198" s="46">
        <f t="shared" si="75"/>
        <v>45134</v>
      </c>
      <c r="AD2198" s="47" t="str">
        <f>IFERROR(AVERAGEIFS(OSA!$AS:$AS,OSA!$C:$C,$AA2198,OSA!$D:$D,$AB2198)," ")</f>
        <v xml:space="preserve"> </v>
      </c>
      <c r="AE2198" s="42" t="str">
        <f t="shared" si="76"/>
        <v xml:space="preserve"> </v>
      </c>
    </row>
    <row r="2199" spans="27:31" x14ac:dyDescent="0.35">
      <c r="AA2199" t="s">
        <v>2305</v>
      </c>
      <c r="AB2199" t="s">
        <v>19</v>
      </c>
      <c r="AC2199" s="46">
        <f t="shared" si="75"/>
        <v>45134</v>
      </c>
      <c r="AD2199" s="47" t="str">
        <f>IFERROR(AVERAGEIFS(OSA!$AS:$AS,OSA!$C:$C,$AA2199,OSA!$D:$D,$AB2199)," ")</f>
        <v xml:space="preserve"> </v>
      </c>
      <c r="AE2199" s="42" t="str">
        <f t="shared" si="76"/>
        <v xml:space="preserve"> </v>
      </c>
    </row>
    <row r="2200" spans="27:31" x14ac:dyDescent="0.35">
      <c r="AA2200" t="s">
        <v>2305</v>
      </c>
      <c r="AB2200" t="s">
        <v>65</v>
      </c>
      <c r="AC2200" s="46">
        <f t="shared" ref="AC2200:AC2263" si="77">AC2116+1</f>
        <v>45134</v>
      </c>
      <c r="AD2200" s="47" t="str">
        <f>IFERROR(AVERAGEIFS(OSA!$AS:$AS,OSA!$C:$C,$AA2200,OSA!$D:$D,$AB2200)," ")</f>
        <v xml:space="preserve"> </v>
      </c>
      <c r="AE2200" s="42" t="str">
        <f t="shared" si="76"/>
        <v xml:space="preserve"> </v>
      </c>
    </row>
    <row r="2201" spans="27:31" x14ac:dyDescent="0.35">
      <c r="AA2201" t="s">
        <v>2305</v>
      </c>
      <c r="AB2201" t="s">
        <v>119</v>
      </c>
      <c r="AC2201" s="46">
        <f t="shared" si="77"/>
        <v>45134</v>
      </c>
      <c r="AD2201" s="47" t="str">
        <f>IFERROR(AVERAGEIFS(OSA!$AS:$AS,OSA!$C:$C,$AA2201,OSA!$D:$D,$AB2201)," ")</f>
        <v xml:space="preserve"> </v>
      </c>
      <c r="AE2201" s="42" t="str">
        <f t="shared" si="76"/>
        <v xml:space="preserve"> </v>
      </c>
    </row>
    <row r="2202" spans="27:31" x14ac:dyDescent="0.35">
      <c r="AA2202" t="s">
        <v>2305</v>
      </c>
      <c r="AB2202" t="s">
        <v>193</v>
      </c>
      <c r="AC2202" s="46">
        <f t="shared" si="77"/>
        <v>45134</v>
      </c>
      <c r="AD2202" s="47" t="str">
        <f>IFERROR(AVERAGEIFS(OSA!$AS:$AS,OSA!$C:$C,$AA2202,OSA!$D:$D,$AB2202)," ")</f>
        <v xml:space="preserve"> </v>
      </c>
      <c r="AE2202" s="42" t="str">
        <f t="shared" si="76"/>
        <v xml:space="preserve"> </v>
      </c>
    </row>
    <row r="2203" spans="27:31" x14ac:dyDescent="0.35">
      <c r="AA2203" t="s">
        <v>2305</v>
      </c>
      <c r="AB2203" t="s">
        <v>248</v>
      </c>
      <c r="AC2203" s="46">
        <f t="shared" si="77"/>
        <v>45134</v>
      </c>
      <c r="AD2203" s="47" t="str">
        <f>IFERROR(AVERAGEIFS(OSA!$AS:$AS,OSA!$C:$C,$AA2203,OSA!$D:$D,$AB2203)," ")</f>
        <v xml:space="preserve"> </v>
      </c>
      <c r="AE2203" s="42" t="str">
        <f t="shared" si="76"/>
        <v xml:space="preserve"> </v>
      </c>
    </row>
    <row r="2204" spans="27:31" x14ac:dyDescent="0.35">
      <c r="AA2204" t="s">
        <v>2305</v>
      </c>
      <c r="AB2204" t="s">
        <v>294</v>
      </c>
      <c r="AC2204" s="46">
        <f t="shared" si="77"/>
        <v>45134</v>
      </c>
      <c r="AD2204" s="47" t="str">
        <f>IFERROR(AVERAGEIFS(OSA!$AS:$AS,OSA!$C:$C,$AA2204,OSA!$D:$D,$AB2204)," ")</f>
        <v xml:space="preserve"> </v>
      </c>
      <c r="AE2204" s="42" t="str">
        <f t="shared" si="76"/>
        <v xml:space="preserve"> </v>
      </c>
    </row>
    <row r="2205" spans="27:31" x14ac:dyDescent="0.35">
      <c r="AA2205" t="s">
        <v>2305</v>
      </c>
      <c r="AB2205" t="s">
        <v>405</v>
      </c>
      <c r="AC2205" s="46">
        <f t="shared" si="77"/>
        <v>45134</v>
      </c>
      <c r="AD2205" s="47" t="str">
        <f>IFERROR(AVERAGEIFS(OSA!$AS:$AS,OSA!$C:$C,$AA2205,OSA!$D:$D,$AB2205)," ")</f>
        <v xml:space="preserve"> </v>
      </c>
      <c r="AE2205" s="42" t="str">
        <f t="shared" si="76"/>
        <v xml:space="preserve"> </v>
      </c>
    </row>
    <row r="2206" spans="27:31" x14ac:dyDescent="0.35">
      <c r="AA2206" t="s">
        <v>2305</v>
      </c>
      <c r="AB2206" t="s">
        <v>455</v>
      </c>
      <c r="AC2206" s="46">
        <f t="shared" si="77"/>
        <v>45134</v>
      </c>
      <c r="AD2206" s="47" t="str">
        <f>IFERROR(AVERAGEIFS(OSA!$AS:$AS,OSA!$C:$C,$AA2206,OSA!$D:$D,$AB2206)," ")</f>
        <v xml:space="preserve"> </v>
      </c>
      <c r="AE2206" s="42" t="str">
        <f t="shared" si="76"/>
        <v xml:space="preserve"> </v>
      </c>
    </row>
    <row r="2207" spans="27:31" x14ac:dyDescent="0.35">
      <c r="AA2207" t="s">
        <v>2305</v>
      </c>
      <c r="AB2207" t="s">
        <v>549</v>
      </c>
      <c r="AC2207" s="46">
        <f t="shared" si="77"/>
        <v>45134</v>
      </c>
      <c r="AD2207" s="47" t="str">
        <f>IFERROR(AVERAGEIFS(OSA!$AS:$AS,OSA!$C:$C,$AA2207,OSA!$D:$D,$AB2207)," ")</f>
        <v xml:space="preserve"> </v>
      </c>
      <c r="AE2207" s="42" t="str">
        <f t="shared" si="76"/>
        <v xml:space="preserve"> </v>
      </c>
    </row>
    <row r="2208" spans="27:31" x14ac:dyDescent="0.35">
      <c r="AA2208" t="s">
        <v>2305</v>
      </c>
      <c r="AB2208" t="s">
        <v>650</v>
      </c>
      <c r="AC2208" s="46">
        <f t="shared" si="77"/>
        <v>45134</v>
      </c>
      <c r="AD2208" s="47" t="str">
        <f>IFERROR(AVERAGEIFS(OSA!$AS:$AS,OSA!$C:$C,$AA2208,OSA!$D:$D,$AB2208)," ")</f>
        <v xml:space="preserve"> </v>
      </c>
      <c r="AE2208" s="42" t="str">
        <f t="shared" si="76"/>
        <v xml:space="preserve"> </v>
      </c>
    </row>
    <row r="2209" spans="27:31" x14ac:dyDescent="0.35">
      <c r="AA2209" t="s">
        <v>2305</v>
      </c>
      <c r="AB2209" t="s">
        <v>694</v>
      </c>
      <c r="AC2209" s="46">
        <f t="shared" si="77"/>
        <v>45134</v>
      </c>
      <c r="AD2209" s="47" t="str">
        <f>IFERROR(AVERAGEIFS(OSA!$AS:$AS,OSA!$C:$C,$AA2209,OSA!$D:$D,$AB2209)," ")</f>
        <v xml:space="preserve"> </v>
      </c>
      <c r="AE2209" s="42" t="str">
        <f t="shared" si="76"/>
        <v xml:space="preserve"> </v>
      </c>
    </row>
    <row r="2210" spans="27:31" x14ac:dyDescent="0.35">
      <c r="AA2210" t="s">
        <v>2305</v>
      </c>
      <c r="AB2210" t="s">
        <v>710</v>
      </c>
      <c r="AC2210" s="46">
        <f t="shared" si="77"/>
        <v>45134</v>
      </c>
      <c r="AD2210" s="47" t="str">
        <f>IFERROR(AVERAGEIFS(OSA!$AS:$AS,OSA!$C:$C,$AA2210,OSA!$D:$D,$AB2210)," ")</f>
        <v xml:space="preserve"> </v>
      </c>
      <c r="AE2210" s="42" t="str">
        <f t="shared" si="76"/>
        <v xml:space="preserve"> </v>
      </c>
    </row>
    <row r="2211" spans="27:31" x14ac:dyDescent="0.35">
      <c r="AA2211" t="s">
        <v>2657</v>
      </c>
      <c r="AB2211" t="s">
        <v>19</v>
      </c>
      <c r="AC2211" s="46">
        <f t="shared" si="77"/>
        <v>45134</v>
      </c>
      <c r="AD2211" s="47" t="str">
        <f ca="1">IFERROR(AVERAGEIFS(OSA!$AS:$AS,OSA!$C:$C,$AA2211,OSA!$D:$D,$AB2211)," ")</f>
        <v xml:space="preserve"> </v>
      </c>
      <c r="AE2211" s="42" t="str">
        <f t="shared" ca="1" si="76"/>
        <v xml:space="preserve"> </v>
      </c>
    </row>
    <row r="2212" spans="27:31" x14ac:dyDescent="0.35">
      <c r="AA2212" t="s">
        <v>2657</v>
      </c>
      <c r="AB2212" t="s">
        <v>65</v>
      </c>
      <c r="AC2212" s="46">
        <f t="shared" si="77"/>
        <v>45134</v>
      </c>
      <c r="AD2212" s="47" t="str">
        <f ca="1">IFERROR(AVERAGEIFS(OSA!$AS:$AS,OSA!$C:$C,$AA2212,OSA!$D:$D,$AB2212)," ")</f>
        <v xml:space="preserve"> </v>
      </c>
      <c r="AE2212" s="42" t="str">
        <f t="shared" ca="1" si="76"/>
        <v xml:space="preserve"> </v>
      </c>
    </row>
    <row r="2213" spans="27:31" x14ac:dyDescent="0.35">
      <c r="AA2213" t="s">
        <v>2657</v>
      </c>
      <c r="AB2213" t="s">
        <v>119</v>
      </c>
      <c r="AC2213" s="46">
        <f t="shared" si="77"/>
        <v>45134</v>
      </c>
      <c r="AD2213" s="47" t="str">
        <f ca="1">IFERROR(AVERAGEIFS(OSA!$AS:$AS,OSA!$C:$C,$AA2213,OSA!$D:$D,$AB2213)," ")</f>
        <v xml:space="preserve"> </v>
      </c>
      <c r="AE2213" s="42" t="str">
        <f t="shared" ca="1" si="76"/>
        <v xml:space="preserve"> </v>
      </c>
    </row>
    <row r="2214" spans="27:31" x14ac:dyDescent="0.35">
      <c r="AA2214" t="s">
        <v>2657</v>
      </c>
      <c r="AB2214" t="s">
        <v>193</v>
      </c>
      <c r="AC2214" s="46">
        <f t="shared" si="77"/>
        <v>45134</v>
      </c>
      <c r="AD2214" s="47" t="str">
        <f ca="1">IFERROR(AVERAGEIFS(OSA!$AS:$AS,OSA!$C:$C,$AA2214,OSA!$D:$D,$AB2214)," ")</f>
        <v xml:space="preserve"> </v>
      </c>
      <c r="AE2214" s="42" t="str">
        <f t="shared" ca="1" si="76"/>
        <v xml:space="preserve"> </v>
      </c>
    </row>
    <row r="2215" spans="27:31" x14ac:dyDescent="0.35">
      <c r="AA2215" t="s">
        <v>2657</v>
      </c>
      <c r="AB2215" t="s">
        <v>248</v>
      </c>
      <c r="AC2215" s="46">
        <f t="shared" si="77"/>
        <v>45134</v>
      </c>
      <c r="AD2215" s="47" t="str">
        <f ca="1">IFERROR(AVERAGEIFS(OSA!$AS:$AS,OSA!$C:$C,$AA2215,OSA!$D:$D,$AB2215)," ")</f>
        <v xml:space="preserve"> </v>
      </c>
      <c r="AE2215" s="42" t="str">
        <f t="shared" ca="1" si="76"/>
        <v xml:space="preserve"> </v>
      </c>
    </row>
    <row r="2216" spans="27:31" x14ac:dyDescent="0.35">
      <c r="AA2216" t="s">
        <v>2657</v>
      </c>
      <c r="AB2216" t="s">
        <v>294</v>
      </c>
      <c r="AC2216" s="46">
        <f t="shared" si="77"/>
        <v>45134</v>
      </c>
      <c r="AD2216" s="47" t="str">
        <f ca="1">IFERROR(AVERAGEIFS(OSA!$AS:$AS,OSA!$C:$C,$AA2216,OSA!$D:$D,$AB2216)," ")</f>
        <v xml:space="preserve"> </v>
      </c>
      <c r="AE2216" s="42" t="str">
        <f t="shared" ca="1" si="76"/>
        <v xml:space="preserve"> </v>
      </c>
    </row>
    <row r="2217" spans="27:31" x14ac:dyDescent="0.35">
      <c r="AA2217" t="s">
        <v>2657</v>
      </c>
      <c r="AB2217" t="s">
        <v>405</v>
      </c>
      <c r="AC2217" s="46">
        <f t="shared" si="77"/>
        <v>45134</v>
      </c>
      <c r="AD2217" s="47" t="str">
        <f ca="1">IFERROR(AVERAGEIFS(OSA!$AS:$AS,OSA!$C:$C,$AA2217,OSA!$D:$D,$AB2217)," ")</f>
        <v xml:space="preserve"> </v>
      </c>
      <c r="AE2217" s="42" t="str">
        <f t="shared" ca="1" si="76"/>
        <v xml:space="preserve"> </v>
      </c>
    </row>
    <row r="2218" spans="27:31" x14ac:dyDescent="0.35">
      <c r="AA2218" t="s">
        <v>2657</v>
      </c>
      <c r="AB2218" t="s">
        <v>455</v>
      </c>
      <c r="AC2218" s="46">
        <f t="shared" si="77"/>
        <v>45134</v>
      </c>
      <c r="AD2218" s="47" t="str">
        <f ca="1">IFERROR(AVERAGEIFS(OSA!$AS:$AS,OSA!$C:$C,$AA2218,OSA!$D:$D,$AB2218)," ")</f>
        <v xml:space="preserve"> </v>
      </c>
      <c r="AE2218" s="42" t="str">
        <f t="shared" ca="1" si="76"/>
        <v xml:space="preserve"> </v>
      </c>
    </row>
    <row r="2219" spans="27:31" x14ac:dyDescent="0.35">
      <c r="AA2219" t="s">
        <v>2657</v>
      </c>
      <c r="AB2219" t="s">
        <v>549</v>
      </c>
      <c r="AC2219" s="46">
        <f t="shared" si="77"/>
        <v>45134</v>
      </c>
      <c r="AD2219" s="47" t="str">
        <f ca="1">IFERROR(AVERAGEIFS(OSA!$AS:$AS,OSA!$C:$C,$AA2219,OSA!$D:$D,$AB2219)," ")</f>
        <v xml:space="preserve"> </v>
      </c>
      <c r="AE2219" s="42" t="str">
        <f t="shared" ca="1" si="76"/>
        <v xml:space="preserve"> </v>
      </c>
    </row>
    <row r="2220" spans="27:31" x14ac:dyDescent="0.35">
      <c r="AA2220" t="s">
        <v>2657</v>
      </c>
      <c r="AB2220" t="s">
        <v>650</v>
      </c>
      <c r="AC2220" s="46">
        <f t="shared" si="77"/>
        <v>45134</v>
      </c>
      <c r="AD2220" s="47" t="str">
        <f ca="1">IFERROR(AVERAGEIFS(OSA!$AS:$AS,OSA!$C:$C,$AA2220,OSA!$D:$D,$AB2220)," ")</f>
        <v xml:space="preserve"> </v>
      </c>
      <c r="AE2220" s="42" t="str">
        <f t="shared" ca="1" si="76"/>
        <v xml:space="preserve"> </v>
      </c>
    </row>
    <row r="2221" spans="27:31" x14ac:dyDescent="0.35">
      <c r="AA2221" t="s">
        <v>2657</v>
      </c>
      <c r="AB2221" t="s">
        <v>694</v>
      </c>
      <c r="AC2221" s="46">
        <f t="shared" si="77"/>
        <v>45134</v>
      </c>
      <c r="AD2221" s="47" t="str">
        <f ca="1">IFERROR(AVERAGEIFS(OSA!$AS:$AS,OSA!$C:$C,$AA2221,OSA!$D:$D,$AB2221)," ")</f>
        <v xml:space="preserve"> </v>
      </c>
      <c r="AE2221" s="42" t="str">
        <f t="shared" ca="1" si="76"/>
        <v xml:space="preserve"> </v>
      </c>
    </row>
    <row r="2222" spans="27:31" x14ac:dyDescent="0.35">
      <c r="AA2222" t="s">
        <v>2657</v>
      </c>
      <c r="AB2222" t="s">
        <v>710</v>
      </c>
      <c r="AC2222" s="46">
        <f t="shared" si="77"/>
        <v>45134</v>
      </c>
      <c r="AD2222" s="47" t="str">
        <f ca="1">IFERROR(AVERAGEIFS(OSA!$AS:$AS,OSA!$C:$C,$AA2222,OSA!$D:$D,$AB2222)," ")</f>
        <v xml:space="preserve"> </v>
      </c>
      <c r="AE2222" s="42" t="str">
        <f t="shared" ca="1" si="76"/>
        <v xml:space="preserve"> </v>
      </c>
    </row>
    <row r="2223" spans="27:31" x14ac:dyDescent="0.35">
      <c r="AA2223" t="s">
        <v>3042</v>
      </c>
      <c r="AB2223" t="s">
        <v>19</v>
      </c>
      <c r="AC2223" s="46">
        <f t="shared" si="77"/>
        <v>45134</v>
      </c>
      <c r="AD2223" s="47" t="str">
        <f>IFERROR(AVERAGEIFS(OSA!$AS:$AS,OSA!$C:$C,$AA2223,OSA!$D:$D,$AB2223)," ")</f>
        <v xml:space="preserve"> </v>
      </c>
      <c r="AE2223" s="42" t="str">
        <f t="shared" si="76"/>
        <v xml:space="preserve"> </v>
      </c>
    </row>
    <row r="2224" spans="27:31" x14ac:dyDescent="0.35">
      <c r="AA2224" t="s">
        <v>3042</v>
      </c>
      <c r="AB2224" t="s">
        <v>65</v>
      </c>
      <c r="AC2224" s="46">
        <f t="shared" si="77"/>
        <v>45134</v>
      </c>
      <c r="AD2224" s="47" t="str">
        <f>IFERROR(AVERAGEIFS(OSA!$AS:$AS,OSA!$C:$C,$AA2224,OSA!$D:$D,$AB2224)," ")</f>
        <v xml:space="preserve"> </v>
      </c>
      <c r="AE2224" s="42" t="str">
        <f t="shared" si="76"/>
        <v xml:space="preserve"> </v>
      </c>
    </row>
    <row r="2225" spans="27:31" x14ac:dyDescent="0.35">
      <c r="AA2225" t="s">
        <v>3042</v>
      </c>
      <c r="AB2225" t="s">
        <v>119</v>
      </c>
      <c r="AC2225" s="46">
        <f t="shared" si="77"/>
        <v>45134</v>
      </c>
      <c r="AD2225" s="47" t="str">
        <f>IFERROR(AVERAGEIFS(OSA!$AS:$AS,OSA!$C:$C,$AA2225,OSA!$D:$D,$AB2225)," ")</f>
        <v xml:space="preserve"> </v>
      </c>
      <c r="AE2225" s="42" t="str">
        <f t="shared" si="76"/>
        <v xml:space="preserve"> </v>
      </c>
    </row>
    <row r="2226" spans="27:31" x14ac:dyDescent="0.35">
      <c r="AA2226" t="s">
        <v>3042</v>
      </c>
      <c r="AB2226" t="s">
        <v>193</v>
      </c>
      <c r="AC2226" s="46">
        <f t="shared" si="77"/>
        <v>45134</v>
      </c>
      <c r="AD2226" s="47" t="str">
        <f>IFERROR(AVERAGEIFS(OSA!$AS:$AS,OSA!$C:$C,$AA2226,OSA!$D:$D,$AB2226)," ")</f>
        <v xml:space="preserve"> </v>
      </c>
      <c r="AE2226" s="42" t="str">
        <f t="shared" si="76"/>
        <v xml:space="preserve"> </v>
      </c>
    </row>
    <row r="2227" spans="27:31" x14ac:dyDescent="0.35">
      <c r="AA2227" t="s">
        <v>3042</v>
      </c>
      <c r="AB2227" t="s">
        <v>248</v>
      </c>
      <c r="AC2227" s="46">
        <f t="shared" si="77"/>
        <v>45134</v>
      </c>
      <c r="AD2227" s="47" t="str">
        <f>IFERROR(AVERAGEIFS(OSA!$AS:$AS,OSA!$C:$C,$AA2227,OSA!$D:$D,$AB2227)," ")</f>
        <v xml:space="preserve"> </v>
      </c>
      <c r="AE2227" s="42" t="str">
        <f t="shared" si="76"/>
        <v xml:space="preserve"> </v>
      </c>
    </row>
    <row r="2228" spans="27:31" x14ac:dyDescent="0.35">
      <c r="AA2228" t="s">
        <v>3042</v>
      </c>
      <c r="AB2228" t="s">
        <v>294</v>
      </c>
      <c r="AC2228" s="46">
        <f t="shared" si="77"/>
        <v>45134</v>
      </c>
      <c r="AD2228" s="47" t="str">
        <f>IFERROR(AVERAGEIFS(OSA!$AS:$AS,OSA!$C:$C,$AA2228,OSA!$D:$D,$AB2228)," ")</f>
        <v xml:space="preserve"> </v>
      </c>
      <c r="AE2228" s="42" t="str">
        <f t="shared" si="76"/>
        <v xml:space="preserve"> </v>
      </c>
    </row>
    <row r="2229" spans="27:31" x14ac:dyDescent="0.35">
      <c r="AA2229" t="s">
        <v>3042</v>
      </c>
      <c r="AB2229" t="s">
        <v>405</v>
      </c>
      <c r="AC2229" s="46">
        <f t="shared" si="77"/>
        <v>45134</v>
      </c>
      <c r="AD2229" s="47" t="str">
        <f>IFERROR(AVERAGEIFS(OSA!$AS:$AS,OSA!$C:$C,$AA2229,OSA!$D:$D,$AB2229)," ")</f>
        <v xml:space="preserve"> </v>
      </c>
      <c r="AE2229" s="42" t="str">
        <f t="shared" si="76"/>
        <v xml:space="preserve"> </v>
      </c>
    </row>
    <row r="2230" spans="27:31" x14ac:dyDescent="0.35">
      <c r="AA2230" t="s">
        <v>3042</v>
      </c>
      <c r="AB2230" t="s">
        <v>455</v>
      </c>
      <c r="AC2230" s="46">
        <f t="shared" si="77"/>
        <v>45134</v>
      </c>
      <c r="AD2230" s="47" t="str">
        <f>IFERROR(AVERAGEIFS(OSA!$AS:$AS,OSA!$C:$C,$AA2230,OSA!$D:$D,$AB2230)," ")</f>
        <v xml:space="preserve"> </v>
      </c>
      <c r="AE2230" s="42" t="str">
        <f t="shared" si="76"/>
        <v xml:space="preserve"> </v>
      </c>
    </row>
    <row r="2231" spans="27:31" x14ac:dyDescent="0.35">
      <c r="AA2231" t="s">
        <v>3042</v>
      </c>
      <c r="AB2231" t="s">
        <v>549</v>
      </c>
      <c r="AC2231" s="46">
        <f t="shared" si="77"/>
        <v>45134</v>
      </c>
      <c r="AD2231" s="47" t="str">
        <f>IFERROR(AVERAGEIFS(OSA!$AS:$AS,OSA!$C:$C,$AA2231,OSA!$D:$D,$AB2231)," ")</f>
        <v xml:space="preserve"> </v>
      </c>
      <c r="AE2231" s="42" t="str">
        <f t="shared" si="76"/>
        <v xml:space="preserve"> </v>
      </c>
    </row>
    <row r="2232" spans="27:31" x14ac:dyDescent="0.35">
      <c r="AA2232" t="s">
        <v>3042</v>
      </c>
      <c r="AB2232" t="s">
        <v>650</v>
      </c>
      <c r="AC2232" s="46">
        <f t="shared" si="77"/>
        <v>45134</v>
      </c>
      <c r="AD2232" s="47" t="str">
        <f>IFERROR(AVERAGEIFS(OSA!$AS:$AS,OSA!$C:$C,$AA2232,OSA!$D:$D,$AB2232)," ")</f>
        <v xml:space="preserve"> </v>
      </c>
      <c r="AE2232" s="42" t="str">
        <f t="shared" si="76"/>
        <v xml:space="preserve"> </v>
      </c>
    </row>
    <row r="2233" spans="27:31" x14ac:dyDescent="0.35">
      <c r="AA2233" t="s">
        <v>3042</v>
      </c>
      <c r="AB2233" t="s">
        <v>694</v>
      </c>
      <c r="AC2233" s="46">
        <f t="shared" si="77"/>
        <v>45134</v>
      </c>
      <c r="AD2233" s="47" t="str">
        <f>IFERROR(AVERAGEIFS(OSA!$AS:$AS,OSA!$C:$C,$AA2233,OSA!$D:$D,$AB2233)," ")</f>
        <v xml:space="preserve"> </v>
      </c>
      <c r="AE2233" s="42" t="str">
        <f t="shared" si="76"/>
        <v xml:space="preserve"> </v>
      </c>
    </row>
    <row r="2234" spans="27:31" x14ac:dyDescent="0.35">
      <c r="AA2234" t="s">
        <v>3042</v>
      </c>
      <c r="AB2234" t="s">
        <v>710</v>
      </c>
      <c r="AC2234" s="46">
        <f t="shared" si="77"/>
        <v>45134</v>
      </c>
      <c r="AD2234" s="47" t="str">
        <f>IFERROR(AVERAGEIFS(OSA!$AS:$AS,OSA!$C:$C,$AA2234,OSA!$D:$D,$AB2234)," ")</f>
        <v xml:space="preserve"> </v>
      </c>
      <c r="AE2234" s="42" t="str">
        <f t="shared" si="76"/>
        <v xml:space="preserve"> </v>
      </c>
    </row>
    <row r="2235" spans="27:31" x14ac:dyDescent="0.35">
      <c r="AA2235" t="s">
        <v>2329</v>
      </c>
      <c r="AB2235" t="s">
        <v>19</v>
      </c>
      <c r="AC2235" s="46">
        <f t="shared" si="77"/>
        <v>45134</v>
      </c>
      <c r="AD2235" s="47" t="str">
        <f>IFERROR(AVERAGEIFS(OSA!$AS:$AS,OSA!$C:$C,$AA2235,OSA!$D:$D,$AB2235)," ")</f>
        <v xml:space="preserve"> </v>
      </c>
      <c r="AE2235" s="42" t="str">
        <f t="shared" si="76"/>
        <v xml:space="preserve"> </v>
      </c>
    </row>
    <row r="2236" spans="27:31" x14ac:dyDescent="0.35">
      <c r="AA2236" t="s">
        <v>2329</v>
      </c>
      <c r="AB2236" t="s">
        <v>65</v>
      </c>
      <c r="AC2236" s="46">
        <f t="shared" si="77"/>
        <v>45134</v>
      </c>
      <c r="AD2236" s="47" t="str">
        <f>IFERROR(AVERAGEIFS(OSA!$AS:$AS,OSA!$C:$C,$AA2236,OSA!$D:$D,$AB2236)," ")</f>
        <v xml:space="preserve"> </v>
      </c>
      <c r="AE2236" s="42" t="str">
        <f t="shared" si="76"/>
        <v xml:space="preserve"> </v>
      </c>
    </row>
    <row r="2237" spans="27:31" x14ac:dyDescent="0.35">
      <c r="AA2237" t="s">
        <v>2329</v>
      </c>
      <c r="AB2237" t="s">
        <v>119</v>
      </c>
      <c r="AC2237" s="46">
        <f t="shared" si="77"/>
        <v>45134</v>
      </c>
      <c r="AD2237" s="47" t="str">
        <f>IFERROR(AVERAGEIFS(OSA!$AS:$AS,OSA!$C:$C,$AA2237,OSA!$D:$D,$AB2237)," ")</f>
        <v xml:space="preserve"> </v>
      </c>
      <c r="AE2237" s="42" t="str">
        <f t="shared" si="76"/>
        <v xml:space="preserve"> </v>
      </c>
    </row>
    <row r="2238" spans="27:31" x14ac:dyDescent="0.35">
      <c r="AA2238" t="s">
        <v>2329</v>
      </c>
      <c r="AB2238" t="s">
        <v>193</v>
      </c>
      <c r="AC2238" s="46">
        <f t="shared" si="77"/>
        <v>45134</v>
      </c>
      <c r="AD2238" s="47" t="str">
        <f>IFERROR(AVERAGEIFS(OSA!$AS:$AS,OSA!$C:$C,$AA2238,OSA!$D:$D,$AB2238)," ")</f>
        <v xml:space="preserve"> </v>
      </c>
      <c r="AE2238" s="42" t="str">
        <f t="shared" si="76"/>
        <v xml:space="preserve"> </v>
      </c>
    </row>
    <row r="2239" spans="27:31" x14ac:dyDescent="0.35">
      <c r="AA2239" t="s">
        <v>2329</v>
      </c>
      <c r="AB2239" t="s">
        <v>248</v>
      </c>
      <c r="AC2239" s="46">
        <f t="shared" si="77"/>
        <v>45134</v>
      </c>
      <c r="AD2239" s="47" t="str">
        <f>IFERROR(AVERAGEIFS(OSA!$AS:$AS,OSA!$C:$C,$AA2239,OSA!$D:$D,$AB2239)," ")</f>
        <v xml:space="preserve"> </v>
      </c>
      <c r="AE2239" s="42" t="str">
        <f t="shared" si="76"/>
        <v xml:space="preserve"> </v>
      </c>
    </row>
    <row r="2240" spans="27:31" x14ac:dyDescent="0.35">
      <c r="AA2240" t="s">
        <v>2329</v>
      </c>
      <c r="AB2240" t="s">
        <v>294</v>
      </c>
      <c r="AC2240" s="46">
        <f t="shared" si="77"/>
        <v>45134</v>
      </c>
      <c r="AD2240" s="47" t="str">
        <f>IFERROR(AVERAGEIFS(OSA!$AS:$AS,OSA!$C:$C,$AA2240,OSA!$D:$D,$AB2240)," ")</f>
        <v xml:space="preserve"> </v>
      </c>
      <c r="AE2240" s="42" t="str">
        <f t="shared" si="76"/>
        <v xml:space="preserve"> </v>
      </c>
    </row>
    <row r="2241" spans="27:31" x14ac:dyDescent="0.35">
      <c r="AA2241" t="s">
        <v>2329</v>
      </c>
      <c r="AB2241" t="s">
        <v>405</v>
      </c>
      <c r="AC2241" s="46">
        <f t="shared" si="77"/>
        <v>45134</v>
      </c>
      <c r="AD2241" s="47" t="str">
        <f>IFERROR(AVERAGEIFS(OSA!$AS:$AS,OSA!$C:$C,$AA2241,OSA!$D:$D,$AB2241)," ")</f>
        <v xml:space="preserve"> </v>
      </c>
      <c r="AE2241" s="42" t="str">
        <f t="shared" si="76"/>
        <v xml:space="preserve"> </v>
      </c>
    </row>
    <row r="2242" spans="27:31" x14ac:dyDescent="0.35">
      <c r="AA2242" t="s">
        <v>2329</v>
      </c>
      <c r="AB2242" t="s">
        <v>455</v>
      </c>
      <c r="AC2242" s="46">
        <f t="shared" si="77"/>
        <v>45134</v>
      </c>
      <c r="AD2242" s="47" t="str">
        <f>IFERROR(AVERAGEIFS(OSA!$AS:$AS,OSA!$C:$C,$AA2242,OSA!$D:$D,$AB2242)," ")</f>
        <v xml:space="preserve"> </v>
      </c>
      <c r="AE2242" s="42" t="str">
        <f t="shared" si="76"/>
        <v xml:space="preserve"> </v>
      </c>
    </row>
    <row r="2243" spans="27:31" x14ac:dyDescent="0.35">
      <c r="AA2243" t="s">
        <v>2329</v>
      </c>
      <c r="AB2243" t="s">
        <v>549</v>
      </c>
      <c r="AC2243" s="46">
        <f t="shared" si="77"/>
        <v>45134</v>
      </c>
      <c r="AD2243" s="47" t="str">
        <f>IFERROR(AVERAGEIFS(OSA!$AS:$AS,OSA!$C:$C,$AA2243,OSA!$D:$D,$AB2243)," ")</f>
        <v xml:space="preserve"> </v>
      </c>
      <c r="AE2243" s="42" t="str">
        <f t="shared" si="76"/>
        <v xml:space="preserve"> </v>
      </c>
    </row>
    <row r="2244" spans="27:31" x14ac:dyDescent="0.35">
      <c r="AA2244" t="s">
        <v>2329</v>
      </c>
      <c r="AB2244" t="s">
        <v>650</v>
      </c>
      <c r="AC2244" s="46">
        <f t="shared" si="77"/>
        <v>45134</v>
      </c>
      <c r="AD2244" s="47" t="str">
        <f>IFERROR(AVERAGEIFS(OSA!$AS:$AS,OSA!$C:$C,$AA2244,OSA!$D:$D,$AB2244)," ")</f>
        <v xml:space="preserve"> </v>
      </c>
      <c r="AE2244" s="42" t="str">
        <f t="shared" ref="AE2244:AE2307" si="78">IFERROR(1-(AD2244)," ")</f>
        <v xml:space="preserve"> </v>
      </c>
    </row>
    <row r="2245" spans="27:31" x14ac:dyDescent="0.35">
      <c r="AA2245" t="s">
        <v>2329</v>
      </c>
      <c r="AB2245" t="s">
        <v>694</v>
      </c>
      <c r="AC2245" s="46">
        <f t="shared" si="77"/>
        <v>45134</v>
      </c>
      <c r="AD2245" s="47" t="str">
        <f>IFERROR(AVERAGEIFS(OSA!$AS:$AS,OSA!$C:$C,$AA2245,OSA!$D:$D,$AB2245)," ")</f>
        <v xml:space="preserve"> </v>
      </c>
      <c r="AE2245" s="42" t="str">
        <f t="shared" si="78"/>
        <v xml:space="preserve"> </v>
      </c>
    </row>
    <row r="2246" spans="27:31" x14ac:dyDescent="0.35">
      <c r="AA2246" t="s">
        <v>2329</v>
      </c>
      <c r="AB2246" t="s">
        <v>710</v>
      </c>
      <c r="AC2246" s="46">
        <f t="shared" si="77"/>
        <v>45134</v>
      </c>
      <c r="AD2246" s="47" t="str">
        <f>IFERROR(AVERAGEIFS(OSA!$AS:$AS,OSA!$C:$C,$AA2246,OSA!$D:$D,$AB2246)," ")</f>
        <v xml:space="preserve"> </v>
      </c>
      <c r="AE2246" s="42" t="str">
        <f t="shared" si="78"/>
        <v xml:space="preserve"> </v>
      </c>
    </row>
    <row r="2247" spans="27:31" x14ac:dyDescent="0.35">
      <c r="AA2247" t="s">
        <v>806</v>
      </c>
      <c r="AB2247" t="s">
        <v>19</v>
      </c>
      <c r="AC2247" s="46">
        <f t="shared" si="77"/>
        <v>45134</v>
      </c>
      <c r="AD2247" s="47" t="str">
        <f>IFERROR(AVERAGEIFS(OSA!$AS:$AS,OSA!$C:$C,$AA2247,OSA!$D:$D,$AB2247)," ")</f>
        <v xml:space="preserve"> </v>
      </c>
      <c r="AE2247" s="42" t="str">
        <f t="shared" si="78"/>
        <v xml:space="preserve"> </v>
      </c>
    </row>
    <row r="2248" spans="27:31" x14ac:dyDescent="0.35">
      <c r="AA2248" t="s">
        <v>806</v>
      </c>
      <c r="AB2248" t="s">
        <v>65</v>
      </c>
      <c r="AC2248" s="46">
        <f t="shared" si="77"/>
        <v>45134</v>
      </c>
      <c r="AD2248" s="47" t="str">
        <f>IFERROR(AVERAGEIFS(OSA!$AS:$AS,OSA!$C:$C,$AA2248,OSA!$D:$D,$AB2248)," ")</f>
        <v xml:space="preserve"> </v>
      </c>
      <c r="AE2248" s="42" t="str">
        <f t="shared" si="78"/>
        <v xml:space="preserve"> </v>
      </c>
    </row>
    <row r="2249" spans="27:31" x14ac:dyDescent="0.35">
      <c r="AA2249" t="s">
        <v>806</v>
      </c>
      <c r="AB2249" t="s">
        <v>119</v>
      </c>
      <c r="AC2249" s="46">
        <f t="shared" si="77"/>
        <v>45134</v>
      </c>
      <c r="AD2249" s="47" t="str">
        <f>IFERROR(AVERAGEIFS(OSA!$AS:$AS,OSA!$C:$C,$AA2249,OSA!$D:$D,$AB2249)," ")</f>
        <v xml:space="preserve"> </v>
      </c>
      <c r="AE2249" s="42" t="str">
        <f t="shared" si="78"/>
        <v xml:space="preserve"> </v>
      </c>
    </row>
    <row r="2250" spans="27:31" x14ac:dyDescent="0.35">
      <c r="AA2250" t="s">
        <v>806</v>
      </c>
      <c r="AB2250" t="s">
        <v>193</v>
      </c>
      <c r="AC2250" s="46">
        <f t="shared" si="77"/>
        <v>45134</v>
      </c>
      <c r="AD2250" s="47" t="str">
        <f>IFERROR(AVERAGEIFS(OSA!$AS:$AS,OSA!$C:$C,$AA2250,OSA!$D:$D,$AB2250)," ")</f>
        <v xml:space="preserve"> </v>
      </c>
      <c r="AE2250" s="42" t="str">
        <f t="shared" si="78"/>
        <v xml:space="preserve"> </v>
      </c>
    </row>
    <row r="2251" spans="27:31" x14ac:dyDescent="0.35">
      <c r="AA2251" t="s">
        <v>806</v>
      </c>
      <c r="AB2251" t="s">
        <v>248</v>
      </c>
      <c r="AC2251" s="46">
        <f t="shared" si="77"/>
        <v>45134</v>
      </c>
      <c r="AD2251" s="47" t="str">
        <f>IFERROR(AVERAGEIFS(OSA!$AS:$AS,OSA!$C:$C,$AA2251,OSA!$D:$D,$AB2251)," ")</f>
        <v xml:space="preserve"> </v>
      </c>
      <c r="AE2251" s="42" t="str">
        <f t="shared" si="78"/>
        <v xml:space="preserve"> </v>
      </c>
    </row>
    <row r="2252" spans="27:31" x14ac:dyDescent="0.35">
      <c r="AA2252" t="s">
        <v>806</v>
      </c>
      <c r="AB2252" t="s">
        <v>294</v>
      </c>
      <c r="AC2252" s="46">
        <f t="shared" si="77"/>
        <v>45134</v>
      </c>
      <c r="AD2252" s="47" t="str">
        <f>IFERROR(AVERAGEIFS(OSA!$AS:$AS,OSA!$C:$C,$AA2252,OSA!$D:$D,$AB2252)," ")</f>
        <v xml:space="preserve"> </v>
      </c>
      <c r="AE2252" s="42" t="str">
        <f t="shared" si="78"/>
        <v xml:space="preserve"> </v>
      </c>
    </row>
    <row r="2253" spans="27:31" x14ac:dyDescent="0.35">
      <c r="AA2253" t="s">
        <v>806</v>
      </c>
      <c r="AB2253" t="s">
        <v>405</v>
      </c>
      <c r="AC2253" s="46">
        <f t="shared" si="77"/>
        <v>45134</v>
      </c>
      <c r="AD2253" s="47" t="str">
        <f>IFERROR(AVERAGEIFS(OSA!$AS:$AS,OSA!$C:$C,$AA2253,OSA!$D:$D,$AB2253)," ")</f>
        <v xml:space="preserve"> </v>
      </c>
      <c r="AE2253" s="42" t="str">
        <f t="shared" si="78"/>
        <v xml:space="preserve"> </v>
      </c>
    </row>
    <row r="2254" spans="27:31" x14ac:dyDescent="0.35">
      <c r="AA2254" t="s">
        <v>806</v>
      </c>
      <c r="AB2254" t="s">
        <v>455</v>
      </c>
      <c r="AC2254" s="46">
        <f t="shared" si="77"/>
        <v>45134</v>
      </c>
      <c r="AD2254" s="47" t="str">
        <f>IFERROR(AVERAGEIFS(OSA!$AS:$AS,OSA!$C:$C,$AA2254,OSA!$D:$D,$AB2254)," ")</f>
        <v xml:space="preserve"> </v>
      </c>
      <c r="AE2254" s="42" t="str">
        <f t="shared" si="78"/>
        <v xml:space="preserve"> </v>
      </c>
    </row>
    <row r="2255" spans="27:31" x14ac:dyDescent="0.35">
      <c r="AA2255" t="s">
        <v>806</v>
      </c>
      <c r="AB2255" t="s">
        <v>549</v>
      </c>
      <c r="AC2255" s="46">
        <f t="shared" si="77"/>
        <v>45134</v>
      </c>
      <c r="AD2255" s="47" t="str">
        <f>IFERROR(AVERAGEIFS(OSA!$AS:$AS,OSA!$C:$C,$AA2255,OSA!$D:$D,$AB2255)," ")</f>
        <v xml:space="preserve"> </v>
      </c>
      <c r="AE2255" s="42" t="str">
        <f t="shared" si="78"/>
        <v xml:space="preserve"> </v>
      </c>
    </row>
    <row r="2256" spans="27:31" x14ac:dyDescent="0.35">
      <c r="AA2256" t="s">
        <v>806</v>
      </c>
      <c r="AB2256" t="s">
        <v>650</v>
      </c>
      <c r="AC2256" s="46">
        <f t="shared" si="77"/>
        <v>45134</v>
      </c>
      <c r="AD2256" s="47" t="str">
        <f>IFERROR(AVERAGEIFS(OSA!$AS:$AS,OSA!$C:$C,$AA2256,OSA!$D:$D,$AB2256)," ")</f>
        <v xml:space="preserve"> </v>
      </c>
      <c r="AE2256" s="42" t="str">
        <f t="shared" si="78"/>
        <v xml:space="preserve"> </v>
      </c>
    </row>
    <row r="2257" spans="27:31" x14ac:dyDescent="0.35">
      <c r="AA2257" t="s">
        <v>806</v>
      </c>
      <c r="AB2257" t="s">
        <v>694</v>
      </c>
      <c r="AC2257" s="46">
        <f t="shared" si="77"/>
        <v>45134</v>
      </c>
      <c r="AD2257" s="47" t="str">
        <f>IFERROR(AVERAGEIFS(OSA!$AS:$AS,OSA!$C:$C,$AA2257,OSA!$D:$D,$AB2257)," ")</f>
        <v xml:space="preserve"> </v>
      </c>
      <c r="AE2257" s="42" t="str">
        <f t="shared" si="78"/>
        <v xml:space="preserve"> </v>
      </c>
    </row>
    <row r="2258" spans="27:31" x14ac:dyDescent="0.35">
      <c r="AA2258" t="s">
        <v>806</v>
      </c>
      <c r="AB2258" t="s">
        <v>710</v>
      </c>
      <c r="AC2258" s="46">
        <f t="shared" si="77"/>
        <v>45134</v>
      </c>
      <c r="AD2258" s="47" t="str">
        <f>IFERROR(AVERAGEIFS(OSA!$AS:$AS,OSA!$C:$C,$AA2258,OSA!$D:$D,$AB2258)," ")</f>
        <v xml:space="preserve"> </v>
      </c>
      <c r="AE2258" s="42" t="str">
        <f t="shared" si="78"/>
        <v xml:space="preserve"> </v>
      </c>
    </row>
    <row r="2259" spans="27:31" x14ac:dyDescent="0.35">
      <c r="AA2259" t="s">
        <v>2517</v>
      </c>
      <c r="AB2259" t="s">
        <v>19</v>
      </c>
      <c r="AC2259" s="46">
        <f t="shared" si="77"/>
        <v>45134</v>
      </c>
      <c r="AD2259" s="47" t="str">
        <f>IFERROR(AVERAGEIFS(OSA!$AS:$AS,OSA!$C:$C,$AA2259,OSA!$D:$D,$AB2259)," ")</f>
        <v xml:space="preserve"> </v>
      </c>
      <c r="AE2259" s="42" t="str">
        <f t="shared" si="78"/>
        <v xml:space="preserve"> </v>
      </c>
    </row>
    <row r="2260" spans="27:31" x14ac:dyDescent="0.35">
      <c r="AA2260" t="s">
        <v>2517</v>
      </c>
      <c r="AB2260" t="s">
        <v>65</v>
      </c>
      <c r="AC2260" s="46">
        <f t="shared" si="77"/>
        <v>45134</v>
      </c>
      <c r="AD2260" s="47" t="str">
        <f>IFERROR(AVERAGEIFS(OSA!$AS:$AS,OSA!$C:$C,$AA2260,OSA!$D:$D,$AB2260)," ")</f>
        <v xml:space="preserve"> </v>
      </c>
      <c r="AE2260" s="42" t="str">
        <f t="shared" si="78"/>
        <v xml:space="preserve"> </v>
      </c>
    </row>
    <row r="2261" spans="27:31" x14ac:dyDescent="0.35">
      <c r="AA2261" t="s">
        <v>2517</v>
      </c>
      <c r="AB2261" t="s">
        <v>119</v>
      </c>
      <c r="AC2261" s="46">
        <f t="shared" si="77"/>
        <v>45134</v>
      </c>
      <c r="AD2261" s="47" t="str">
        <f>IFERROR(AVERAGEIFS(OSA!$AS:$AS,OSA!$C:$C,$AA2261,OSA!$D:$D,$AB2261)," ")</f>
        <v xml:space="preserve"> </v>
      </c>
      <c r="AE2261" s="42" t="str">
        <f t="shared" si="78"/>
        <v xml:space="preserve"> </v>
      </c>
    </row>
    <row r="2262" spans="27:31" x14ac:dyDescent="0.35">
      <c r="AA2262" t="s">
        <v>2517</v>
      </c>
      <c r="AB2262" t="s">
        <v>193</v>
      </c>
      <c r="AC2262" s="46">
        <f t="shared" si="77"/>
        <v>45134</v>
      </c>
      <c r="AD2262" s="47" t="str">
        <f>IFERROR(AVERAGEIFS(OSA!$AS:$AS,OSA!$C:$C,$AA2262,OSA!$D:$D,$AB2262)," ")</f>
        <v xml:space="preserve"> </v>
      </c>
      <c r="AE2262" s="42" t="str">
        <f t="shared" si="78"/>
        <v xml:space="preserve"> </v>
      </c>
    </row>
    <row r="2263" spans="27:31" x14ac:dyDescent="0.35">
      <c r="AA2263" t="s">
        <v>2517</v>
      </c>
      <c r="AB2263" t="s">
        <v>248</v>
      </c>
      <c r="AC2263" s="46">
        <f t="shared" si="77"/>
        <v>45134</v>
      </c>
      <c r="AD2263" s="47" t="str">
        <f>IFERROR(AVERAGEIFS(OSA!$AS:$AS,OSA!$C:$C,$AA2263,OSA!$D:$D,$AB2263)," ")</f>
        <v xml:space="preserve"> </v>
      </c>
      <c r="AE2263" s="42" t="str">
        <f t="shared" si="78"/>
        <v xml:space="preserve"> </v>
      </c>
    </row>
    <row r="2264" spans="27:31" x14ac:dyDescent="0.35">
      <c r="AA2264" t="s">
        <v>2517</v>
      </c>
      <c r="AB2264" t="s">
        <v>294</v>
      </c>
      <c r="AC2264" s="46">
        <f t="shared" ref="AC2264:AC2327" si="79">AC2180+1</f>
        <v>45134</v>
      </c>
      <c r="AD2264" s="47" t="str">
        <f>IFERROR(AVERAGEIFS(OSA!$AS:$AS,OSA!$C:$C,$AA2264,OSA!$D:$D,$AB2264)," ")</f>
        <v xml:space="preserve"> </v>
      </c>
      <c r="AE2264" s="42" t="str">
        <f t="shared" si="78"/>
        <v xml:space="preserve"> </v>
      </c>
    </row>
    <row r="2265" spans="27:31" x14ac:dyDescent="0.35">
      <c r="AA2265" t="s">
        <v>2517</v>
      </c>
      <c r="AB2265" t="s">
        <v>405</v>
      </c>
      <c r="AC2265" s="46">
        <f t="shared" si="79"/>
        <v>45134</v>
      </c>
      <c r="AD2265" s="47" t="str">
        <f>IFERROR(AVERAGEIFS(OSA!$AS:$AS,OSA!$C:$C,$AA2265,OSA!$D:$D,$AB2265)," ")</f>
        <v xml:space="preserve"> </v>
      </c>
      <c r="AE2265" s="42" t="str">
        <f t="shared" si="78"/>
        <v xml:space="preserve"> </v>
      </c>
    </row>
    <row r="2266" spans="27:31" x14ac:dyDescent="0.35">
      <c r="AA2266" t="s">
        <v>2517</v>
      </c>
      <c r="AB2266" t="s">
        <v>455</v>
      </c>
      <c r="AC2266" s="46">
        <f t="shared" si="79"/>
        <v>45134</v>
      </c>
      <c r="AD2266" s="47" t="str">
        <f>IFERROR(AVERAGEIFS(OSA!$AS:$AS,OSA!$C:$C,$AA2266,OSA!$D:$D,$AB2266)," ")</f>
        <v xml:space="preserve"> </v>
      </c>
      <c r="AE2266" s="42" t="str">
        <f t="shared" si="78"/>
        <v xml:space="preserve"> </v>
      </c>
    </row>
    <row r="2267" spans="27:31" x14ac:dyDescent="0.35">
      <c r="AA2267" t="s">
        <v>2517</v>
      </c>
      <c r="AB2267" t="s">
        <v>549</v>
      </c>
      <c r="AC2267" s="46">
        <f t="shared" si="79"/>
        <v>45134</v>
      </c>
      <c r="AD2267" s="47" t="str">
        <f>IFERROR(AVERAGEIFS(OSA!$AS:$AS,OSA!$C:$C,$AA2267,OSA!$D:$D,$AB2267)," ")</f>
        <v xml:space="preserve"> </v>
      </c>
      <c r="AE2267" s="42" t="str">
        <f t="shared" si="78"/>
        <v xml:space="preserve"> </v>
      </c>
    </row>
    <row r="2268" spans="27:31" x14ac:dyDescent="0.35">
      <c r="AA2268" t="s">
        <v>2517</v>
      </c>
      <c r="AB2268" t="s">
        <v>650</v>
      </c>
      <c r="AC2268" s="46">
        <f t="shared" si="79"/>
        <v>45134</v>
      </c>
      <c r="AD2268" s="47" t="str">
        <f>IFERROR(AVERAGEIFS(OSA!$AS:$AS,OSA!$C:$C,$AA2268,OSA!$D:$D,$AB2268)," ")</f>
        <v xml:space="preserve"> </v>
      </c>
      <c r="AE2268" s="42" t="str">
        <f t="shared" si="78"/>
        <v xml:space="preserve"> </v>
      </c>
    </row>
    <row r="2269" spans="27:31" x14ac:dyDescent="0.35">
      <c r="AA2269" t="s">
        <v>2517</v>
      </c>
      <c r="AB2269" t="s">
        <v>694</v>
      </c>
      <c r="AC2269" s="46">
        <f t="shared" si="79"/>
        <v>45134</v>
      </c>
      <c r="AD2269" s="47" t="str">
        <f>IFERROR(AVERAGEIFS(OSA!$AS:$AS,OSA!$C:$C,$AA2269,OSA!$D:$D,$AB2269)," ")</f>
        <v xml:space="preserve"> </v>
      </c>
      <c r="AE2269" s="42" t="str">
        <f t="shared" si="78"/>
        <v xml:space="preserve"> </v>
      </c>
    </row>
    <row r="2270" spans="27:31" x14ac:dyDescent="0.35">
      <c r="AA2270" t="s">
        <v>2517</v>
      </c>
      <c r="AB2270" t="s">
        <v>710</v>
      </c>
      <c r="AC2270" s="46">
        <f t="shared" si="79"/>
        <v>45134</v>
      </c>
      <c r="AD2270" s="47" t="str">
        <f>IFERROR(AVERAGEIFS(OSA!$AS:$AS,OSA!$C:$C,$AA2270,OSA!$D:$D,$AB2270)," ")</f>
        <v xml:space="preserve"> </v>
      </c>
      <c r="AE2270" s="42" t="str">
        <f t="shared" si="78"/>
        <v xml:space="preserve"> </v>
      </c>
    </row>
    <row r="2271" spans="27:31" x14ac:dyDescent="0.35">
      <c r="AA2271" t="s">
        <v>1648</v>
      </c>
      <c r="AB2271" t="s">
        <v>19</v>
      </c>
      <c r="AC2271" s="46">
        <f t="shared" si="79"/>
        <v>45135</v>
      </c>
      <c r="AD2271" s="47" t="str">
        <f>IFERROR(AVERAGEIFS(OSA!$AT:$AT,OSA!$C:$C,$AA2271,OSA!$D:$D,$AB2271)," ")</f>
        <v xml:space="preserve"> </v>
      </c>
      <c r="AE2271" s="42" t="str">
        <f t="shared" si="78"/>
        <v xml:space="preserve"> </v>
      </c>
    </row>
    <row r="2272" spans="27:31" x14ac:dyDescent="0.35">
      <c r="AA2272" t="s">
        <v>1648</v>
      </c>
      <c r="AB2272" t="s">
        <v>65</v>
      </c>
      <c r="AC2272" s="46">
        <f t="shared" si="79"/>
        <v>45135</v>
      </c>
      <c r="AD2272" s="47" t="str">
        <f>IFERROR(AVERAGEIFS(OSA!$AT:$AT,OSA!$C:$C,$AA2272,OSA!$D:$D,$AB2272)," ")</f>
        <v xml:space="preserve"> </v>
      </c>
      <c r="AE2272" s="42" t="str">
        <f t="shared" si="78"/>
        <v xml:space="preserve"> </v>
      </c>
    </row>
    <row r="2273" spans="27:31" x14ac:dyDescent="0.35">
      <c r="AA2273" t="s">
        <v>1648</v>
      </c>
      <c r="AB2273" t="s">
        <v>119</v>
      </c>
      <c r="AC2273" s="46">
        <f t="shared" si="79"/>
        <v>45135</v>
      </c>
      <c r="AD2273" s="47" t="str">
        <f>IFERROR(AVERAGEIFS(OSA!$AT:$AT,OSA!$C:$C,$AA2273,OSA!$D:$D,$AB2273)," ")</f>
        <v xml:space="preserve"> </v>
      </c>
      <c r="AE2273" s="42" t="str">
        <f t="shared" si="78"/>
        <v xml:space="preserve"> </v>
      </c>
    </row>
    <row r="2274" spans="27:31" x14ac:dyDescent="0.35">
      <c r="AA2274" t="s">
        <v>1648</v>
      </c>
      <c r="AB2274" t="s">
        <v>193</v>
      </c>
      <c r="AC2274" s="46">
        <f t="shared" si="79"/>
        <v>45135</v>
      </c>
      <c r="AD2274" s="47" t="str">
        <f>IFERROR(AVERAGEIFS(OSA!$AT:$AT,OSA!$C:$C,$AA2274,OSA!$D:$D,$AB2274)," ")</f>
        <v xml:space="preserve"> </v>
      </c>
      <c r="AE2274" s="42" t="str">
        <f t="shared" si="78"/>
        <v xml:space="preserve"> </v>
      </c>
    </row>
    <row r="2275" spans="27:31" x14ac:dyDescent="0.35">
      <c r="AA2275" t="s">
        <v>1648</v>
      </c>
      <c r="AB2275" t="s">
        <v>248</v>
      </c>
      <c r="AC2275" s="46">
        <f t="shared" si="79"/>
        <v>45135</v>
      </c>
      <c r="AD2275" s="47" t="str">
        <f>IFERROR(AVERAGEIFS(OSA!$AT:$AT,OSA!$C:$C,$AA2275,OSA!$D:$D,$AB2275)," ")</f>
        <v xml:space="preserve"> </v>
      </c>
      <c r="AE2275" s="42" t="str">
        <f t="shared" si="78"/>
        <v xml:space="preserve"> </v>
      </c>
    </row>
    <row r="2276" spans="27:31" x14ac:dyDescent="0.35">
      <c r="AA2276" t="s">
        <v>1648</v>
      </c>
      <c r="AB2276" t="s">
        <v>294</v>
      </c>
      <c r="AC2276" s="46">
        <f t="shared" si="79"/>
        <v>45135</v>
      </c>
      <c r="AD2276" s="47" t="str">
        <f>IFERROR(AVERAGEIFS(OSA!$AT:$AT,OSA!$C:$C,$AA2276,OSA!$D:$D,$AB2276)," ")</f>
        <v xml:space="preserve"> </v>
      </c>
      <c r="AE2276" s="42" t="str">
        <f t="shared" si="78"/>
        <v xml:space="preserve"> </v>
      </c>
    </row>
    <row r="2277" spans="27:31" x14ac:dyDescent="0.35">
      <c r="AA2277" t="s">
        <v>1648</v>
      </c>
      <c r="AB2277" t="s">
        <v>405</v>
      </c>
      <c r="AC2277" s="46">
        <f t="shared" si="79"/>
        <v>45135</v>
      </c>
      <c r="AD2277" s="47" t="str">
        <f>IFERROR(AVERAGEIFS(OSA!$AT:$AT,OSA!$C:$C,$AA2277,OSA!$D:$D,$AB2277)," ")</f>
        <v xml:space="preserve"> </v>
      </c>
      <c r="AE2277" s="42" t="str">
        <f t="shared" si="78"/>
        <v xml:space="preserve"> </v>
      </c>
    </row>
    <row r="2278" spans="27:31" x14ac:dyDescent="0.35">
      <c r="AA2278" t="s">
        <v>1648</v>
      </c>
      <c r="AB2278" t="s">
        <v>455</v>
      </c>
      <c r="AC2278" s="46">
        <f t="shared" si="79"/>
        <v>45135</v>
      </c>
      <c r="AD2278" s="47" t="str">
        <f>IFERROR(AVERAGEIFS(OSA!$AT:$AT,OSA!$C:$C,$AA2278,OSA!$D:$D,$AB2278)," ")</f>
        <v xml:space="preserve"> </v>
      </c>
      <c r="AE2278" s="42" t="str">
        <f t="shared" si="78"/>
        <v xml:space="preserve"> </v>
      </c>
    </row>
    <row r="2279" spans="27:31" x14ac:dyDescent="0.35">
      <c r="AA2279" t="s">
        <v>1648</v>
      </c>
      <c r="AB2279" t="s">
        <v>549</v>
      </c>
      <c r="AC2279" s="46">
        <f t="shared" si="79"/>
        <v>45135</v>
      </c>
      <c r="AD2279" s="47" t="str">
        <f>IFERROR(AVERAGEIFS(OSA!$AT:$AT,OSA!$C:$C,$AA2279,OSA!$D:$D,$AB2279)," ")</f>
        <v xml:space="preserve"> </v>
      </c>
      <c r="AE2279" s="42" t="str">
        <f t="shared" si="78"/>
        <v xml:space="preserve"> </v>
      </c>
    </row>
    <row r="2280" spans="27:31" x14ac:dyDescent="0.35">
      <c r="AA2280" t="s">
        <v>1648</v>
      </c>
      <c r="AB2280" t="s">
        <v>650</v>
      </c>
      <c r="AC2280" s="46">
        <f t="shared" si="79"/>
        <v>45135</v>
      </c>
      <c r="AD2280" s="47" t="str">
        <f>IFERROR(AVERAGEIFS(OSA!$AT:$AT,OSA!$C:$C,$AA2280,OSA!$D:$D,$AB2280)," ")</f>
        <v xml:space="preserve"> </v>
      </c>
      <c r="AE2280" s="42" t="str">
        <f t="shared" si="78"/>
        <v xml:space="preserve"> </v>
      </c>
    </row>
    <row r="2281" spans="27:31" x14ac:dyDescent="0.35">
      <c r="AA2281" t="s">
        <v>1648</v>
      </c>
      <c r="AB2281" t="s">
        <v>694</v>
      </c>
      <c r="AC2281" s="46">
        <f t="shared" si="79"/>
        <v>45135</v>
      </c>
      <c r="AD2281" s="47" t="str">
        <f>IFERROR(AVERAGEIFS(OSA!$AT:$AT,OSA!$C:$C,$AA2281,OSA!$D:$D,$AB2281)," ")</f>
        <v xml:space="preserve"> </v>
      </c>
      <c r="AE2281" s="42" t="str">
        <f t="shared" si="78"/>
        <v xml:space="preserve"> </v>
      </c>
    </row>
    <row r="2282" spans="27:31" x14ac:dyDescent="0.35">
      <c r="AA2282" t="s">
        <v>1648</v>
      </c>
      <c r="AB2282" t="s">
        <v>710</v>
      </c>
      <c r="AC2282" s="46">
        <f t="shared" si="79"/>
        <v>45135</v>
      </c>
      <c r="AD2282" s="47" t="str">
        <f>IFERROR(AVERAGEIFS(OSA!$AT:$AT,OSA!$C:$C,$AA2282,OSA!$D:$D,$AB2282)," ")</f>
        <v xml:space="preserve"> </v>
      </c>
      <c r="AE2282" s="42" t="str">
        <f t="shared" si="78"/>
        <v xml:space="preserve"> </v>
      </c>
    </row>
    <row r="2283" spans="27:31" x14ac:dyDescent="0.35">
      <c r="AA2283" t="s">
        <v>2305</v>
      </c>
      <c r="AB2283" t="s">
        <v>19</v>
      </c>
      <c r="AC2283" s="46">
        <f t="shared" si="79"/>
        <v>45135</v>
      </c>
      <c r="AD2283" s="47" t="str">
        <f>IFERROR(AVERAGEIFS(OSA!$AT:$AT,OSA!$C:$C,$AA2283,OSA!$D:$D,$AB2283)," ")</f>
        <v xml:space="preserve"> </v>
      </c>
      <c r="AE2283" s="42" t="str">
        <f t="shared" si="78"/>
        <v xml:space="preserve"> </v>
      </c>
    </row>
    <row r="2284" spans="27:31" x14ac:dyDescent="0.35">
      <c r="AA2284" t="s">
        <v>2305</v>
      </c>
      <c r="AB2284" t="s">
        <v>65</v>
      </c>
      <c r="AC2284" s="46">
        <f t="shared" si="79"/>
        <v>45135</v>
      </c>
      <c r="AD2284" s="47" t="str">
        <f>IFERROR(AVERAGEIFS(OSA!$AT:$AT,OSA!$C:$C,$AA2284,OSA!$D:$D,$AB2284)," ")</f>
        <v xml:space="preserve"> </v>
      </c>
      <c r="AE2284" s="42" t="str">
        <f t="shared" si="78"/>
        <v xml:space="preserve"> </v>
      </c>
    </row>
    <row r="2285" spans="27:31" x14ac:dyDescent="0.35">
      <c r="AA2285" t="s">
        <v>2305</v>
      </c>
      <c r="AB2285" t="s">
        <v>119</v>
      </c>
      <c r="AC2285" s="46">
        <f t="shared" si="79"/>
        <v>45135</v>
      </c>
      <c r="AD2285" s="47" t="str">
        <f>IFERROR(AVERAGEIFS(OSA!$AT:$AT,OSA!$C:$C,$AA2285,OSA!$D:$D,$AB2285)," ")</f>
        <v xml:space="preserve"> </v>
      </c>
      <c r="AE2285" s="42" t="str">
        <f t="shared" si="78"/>
        <v xml:space="preserve"> </v>
      </c>
    </row>
    <row r="2286" spans="27:31" x14ac:dyDescent="0.35">
      <c r="AA2286" t="s">
        <v>2305</v>
      </c>
      <c r="AB2286" t="s">
        <v>193</v>
      </c>
      <c r="AC2286" s="46">
        <f t="shared" si="79"/>
        <v>45135</v>
      </c>
      <c r="AD2286" s="47" t="str">
        <f>IFERROR(AVERAGEIFS(OSA!$AT:$AT,OSA!$C:$C,$AA2286,OSA!$D:$D,$AB2286)," ")</f>
        <v xml:space="preserve"> </v>
      </c>
      <c r="AE2286" s="42" t="str">
        <f t="shared" si="78"/>
        <v xml:space="preserve"> </v>
      </c>
    </row>
    <row r="2287" spans="27:31" x14ac:dyDescent="0.35">
      <c r="AA2287" t="s">
        <v>2305</v>
      </c>
      <c r="AB2287" t="s">
        <v>248</v>
      </c>
      <c r="AC2287" s="46">
        <f t="shared" si="79"/>
        <v>45135</v>
      </c>
      <c r="AD2287" s="47" t="str">
        <f>IFERROR(AVERAGEIFS(OSA!$AT:$AT,OSA!$C:$C,$AA2287,OSA!$D:$D,$AB2287)," ")</f>
        <v xml:space="preserve"> </v>
      </c>
      <c r="AE2287" s="42" t="str">
        <f t="shared" si="78"/>
        <v xml:space="preserve"> </v>
      </c>
    </row>
    <row r="2288" spans="27:31" x14ac:dyDescent="0.35">
      <c r="AA2288" t="s">
        <v>2305</v>
      </c>
      <c r="AB2288" t="s">
        <v>294</v>
      </c>
      <c r="AC2288" s="46">
        <f t="shared" si="79"/>
        <v>45135</v>
      </c>
      <c r="AD2288" s="47" t="str">
        <f>IFERROR(AVERAGEIFS(OSA!$AT:$AT,OSA!$C:$C,$AA2288,OSA!$D:$D,$AB2288)," ")</f>
        <v xml:space="preserve"> </v>
      </c>
      <c r="AE2288" s="42" t="str">
        <f t="shared" si="78"/>
        <v xml:space="preserve"> </v>
      </c>
    </row>
    <row r="2289" spans="27:31" x14ac:dyDescent="0.35">
      <c r="AA2289" t="s">
        <v>2305</v>
      </c>
      <c r="AB2289" t="s">
        <v>405</v>
      </c>
      <c r="AC2289" s="46">
        <f t="shared" si="79"/>
        <v>45135</v>
      </c>
      <c r="AD2289" s="47" t="str">
        <f>IFERROR(AVERAGEIFS(OSA!$AT:$AT,OSA!$C:$C,$AA2289,OSA!$D:$D,$AB2289)," ")</f>
        <v xml:space="preserve"> </v>
      </c>
      <c r="AE2289" s="42" t="str">
        <f t="shared" si="78"/>
        <v xml:space="preserve"> </v>
      </c>
    </row>
    <row r="2290" spans="27:31" x14ac:dyDescent="0.35">
      <c r="AA2290" t="s">
        <v>2305</v>
      </c>
      <c r="AB2290" t="s">
        <v>455</v>
      </c>
      <c r="AC2290" s="46">
        <f t="shared" si="79"/>
        <v>45135</v>
      </c>
      <c r="AD2290" s="47" t="str">
        <f>IFERROR(AVERAGEIFS(OSA!$AT:$AT,OSA!$C:$C,$AA2290,OSA!$D:$D,$AB2290)," ")</f>
        <v xml:space="preserve"> </v>
      </c>
      <c r="AE2290" s="42" t="str">
        <f t="shared" si="78"/>
        <v xml:space="preserve"> </v>
      </c>
    </row>
    <row r="2291" spans="27:31" x14ac:dyDescent="0.35">
      <c r="AA2291" t="s">
        <v>2305</v>
      </c>
      <c r="AB2291" t="s">
        <v>549</v>
      </c>
      <c r="AC2291" s="46">
        <f t="shared" si="79"/>
        <v>45135</v>
      </c>
      <c r="AD2291" s="47" t="str">
        <f>IFERROR(AVERAGEIFS(OSA!$AT:$AT,OSA!$C:$C,$AA2291,OSA!$D:$D,$AB2291)," ")</f>
        <v xml:space="preserve"> </v>
      </c>
      <c r="AE2291" s="42" t="str">
        <f t="shared" si="78"/>
        <v xml:space="preserve"> </v>
      </c>
    </row>
    <row r="2292" spans="27:31" x14ac:dyDescent="0.35">
      <c r="AA2292" t="s">
        <v>2305</v>
      </c>
      <c r="AB2292" t="s">
        <v>650</v>
      </c>
      <c r="AC2292" s="46">
        <f t="shared" si="79"/>
        <v>45135</v>
      </c>
      <c r="AD2292" s="47" t="str">
        <f>IFERROR(AVERAGEIFS(OSA!$AT:$AT,OSA!$C:$C,$AA2292,OSA!$D:$D,$AB2292)," ")</f>
        <v xml:space="preserve"> </v>
      </c>
      <c r="AE2292" s="42" t="str">
        <f t="shared" si="78"/>
        <v xml:space="preserve"> </v>
      </c>
    </row>
    <row r="2293" spans="27:31" x14ac:dyDescent="0.35">
      <c r="AA2293" t="s">
        <v>2305</v>
      </c>
      <c r="AB2293" t="s">
        <v>694</v>
      </c>
      <c r="AC2293" s="46">
        <f t="shared" si="79"/>
        <v>45135</v>
      </c>
      <c r="AD2293" s="47" t="str">
        <f>IFERROR(AVERAGEIFS(OSA!$AT:$AT,OSA!$C:$C,$AA2293,OSA!$D:$D,$AB2293)," ")</f>
        <v xml:space="preserve"> </v>
      </c>
      <c r="AE2293" s="42" t="str">
        <f t="shared" si="78"/>
        <v xml:space="preserve"> </v>
      </c>
    </row>
    <row r="2294" spans="27:31" x14ac:dyDescent="0.35">
      <c r="AA2294" t="s">
        <v>2305</v>
      </c>
      <c r="AB2294" t="s">
        <v>710</v>
      </c>
      <c r="AC2294" s="46">
        <f t="shared" si="79"/>
        <v>45135</v>
      </c>
      <c r="AD2294" s="47" t="str">
        <f>IFERROR(AVERAGEIFS(OSA!$AT:$AT,OSA!$C:$C,$AA2294,OSA!$D:$D,$AB2294)," ")</f>
        <v xml:space="preserve"> </v>
      </c>
      <c r="AE2294" s="42" t="str">
        <f t="shared" si="78"/>
        <v xml:space="preserve"> </v>
      </c>
    </row>
    <row r="2295" spans="27:31" x14ac:dyDescent="0.35">
      <c r="AA2295" t="s">
        <v>2657</v>
      </c>
      <c r="AB2295" t="s">
        <v>19</v>
      </c>
      <c r="AC2295" s="46">
        <f t="shared" si="79"/>
        <v>45135</v>
      </c>
      <c r="AD2295" s="47" t="str">
        <f ca="1">IFERROR(AVERAGEIFS(OSA!$AT:$AT,OSA!$C:$C,$AA2295,OSA!$D:$D,$AB2295)," ")</f>
        <v xml:space="preserve"> </v>
      </c>
      <c r="AE2295" s="42" t="str">
        <f t="shared" ca="1" si="78"/>
        <v xml:space="preserve"> </v>
      </c>
    </row>
    <row r="2296" spans="27:31" x14ac:dyDescent="0.35">
      <c r="AA2296" t="s">
        <v>2657</v>
      </c>
      <c r="AB2296" t="s">
        <v>65</v>
      </c>
      <c r="AC2296" s="46">
        <f t="shared" si="79"/>
        <v>45135</v>
      </c>
      <c r="AD2296" s="47" t="str">
        <f ca="1">IFERROR(AVERAGEIFS(OSA!$AT:$AT,OSA!$C:$C,$AA2296,OSA!$D:$D,$AB2296)," ")</f>
        <v xml:space="preserve"> </v>
      </c>
      <c r="AE2296" s="42" t="str">
        <f t="shared" ca="1" si="78"/>
        <v xml:space="preserve"> </v>
      </c>
    </row>
    <row r="2297" spans="27:31" x14ac:dyDescent="0.35">
      <c r="AA2297" t="s">
        <v>2657</v>
      </c>
      <c r="AB2297" t="s">
        <v>119</v>
      </c>
      <c r="AC2297" s="46">
        <f t="shared" si="79"/>
        <v>45135</v>
      </c>
      <c r="AD2297" s="47" t="str">
        <f ca="1">IFERROR(AVERAGEIFS(OSA!$AT:$AT,OSA!$C:$C,$AA2297,OSA!$D:$D,$AB2297)," ")</f>
        <v xml:space="preserve"> </v>
      </c>
      <c r="AE2297" s="42" t="str">
        <f t="shared" ca="1" si="78"/>
        <v xml:space="preserve"> </v>
      </c>
    </row>
    <row r="2298" spans="27:31" x14ac:dyDescent="0.35">
      <c r="AA2298" t="s">
        <v>2657</v>
      </c>
      <c r="AB2298" t="s">
        <v>193</v>
      </c>
      <c r="AC2298" s="46">
        <f t="shared" si="79"/>
        <v>45135</v>
      </c>
      <c r="AD2298" s="47" t="str">
        <f ca="1">IFERROR(AVERAGEIFS(OSA!$AT:$AT,OSA!$C:$C,$AA2298,OSA!$D:$D,$AB2298)," ")</f>
        <v xml:space="preserve"> </v>
      </c>
      <c r="AE2298" s="42" t="str">
        <f t="shared" ca="1" si="78"/>
        <v xml:space="preserve"> </v>
      </c>
    </row>
    <row r="2299" spans="27:31" x14ac:dyDescent="0.35">
      <c r="AA2299" t="s">
        <v>2657</v>
      </c>
      <c r="AB2299" t="s">
        <v>248</v>
      </c>
      <c r="AC2299" s="46">
        <f t="shared" si="79"/>
        <v>45135</v>
      </c>
      <c r="AD2299" s="47" t="str">
        <f ca="1">IFERROR(AVERAGEIFS(OSA!$AT:$AT,OSA!$C:$C,$AA2299,OSA!$D:$D,$AB2299)," ")</f>
        <v xml:space="preserve"> </v>
      </c>
      <c r="AE2299" s="42" t="str">
        <f t="shared" ca="1" si="78"/>
        <v xml:space="preserve"> </v>
      </c>
    </row>
    <row r="2300" spans="27:31" x14ac:dyDescent="0.35">
      <c r="AA2300" t="s">
        <v>2657</v>
      </c>
      <c r="AB2300" t="s">
        <v>294</v>
      </c>
      <c r="AC2300" s="46">
        <f t="shared" si="79"/>
        <v>45135</v>
      </c>
      <c r="AD2300" s="47" t="str">
        <f ca="1">IFERROR(AVERAGEIFS(OSA!$AT:$AT,OSA!$C:$C,$AA2300,OSA!$D:$D,$AB2300)," ")</f>
        <v xml:space="preserve"> </v>
      </c>
      <c r="AE2300" s="42" t="str">
        <f t="shared" ca="1" si="78"/>
        <v xml:space="preserve"> </v>
      </c>
    </row>
    <row r="2301" spans="27:31" x14ac:dyDescent="0.35">
      <c r="AA2301" t="s">
        <v>2657</v>
      </c>
      <c r="AB2301" t="s">
        <v>405</v>
      </c>
      <c r="AC2301" s="46">
        <f t="shared" si="79"/>
        <v>45135</v>
      </c>
      <c r="AD2301" s="47" t="str">
        <f ca="1">IFERROR(AVERAGEIFS(OSA!$AT:$AT,OSA!$C:$C,$AA2301,OSA!$D:$D,$AB2301)," ")</f>
        <v xml:space="preserve"> </v>
      </c>
      <c r="AE2301" s="42" t="str">
        <f t="shared" ca="1" si="78"/>
        <v xml:space="preserve"> </v>
      </c>
    </row>
    <row r="2302" spans="27:31" x14ac:dyDescent="0.35">
      <c r="AA2302" t="s">
        <v>2657</v>
      </c>
      <c r="AB2302" t="s">
        <v>455</v>
      </c>
      <c r="AC2302" s="46">
        <f t="shared" si="79"/>
        <v>45135</v>
      </c>
      <c r="AD2302" s="47" t="str">
        <f ca="1">IFERROR(AVERAGEIFS(OSA!$AT:$AT,OSA!$C:$C,$AA2302,OSA!$D:$D,$AB2302)," ")</f>
        <v xml:space="preserve"> </v>
      </c>
      <c r="AE2302" s="42" t="str">
        <f t="shared" ca="1" si="78"/>
        <v xml:space="preserve"> </v>
      </c>
    </row>
    <row r="2303" spans="27:31" x14ac:dyDescent="0.35">
      <c r="AA2303" t="s">
        <v>2657</v>
      </c>
      <c r="AB2303" t="s">
        <v>549</v>
      </c>
      <c r="AC2303" s="46">
        <f t="shared" si="79"/>
        <v>45135</v>
      </c>
      <c r="AD2303" s="47" t="str">
        <f ca="1">IFERROR(AVERAGEIFS(OSA!$AT:$AT,OSA!$C:$C,$AA2303,OSA!$D:$D,$AB2303)," ")</f>
        <v xml:space="preserve"> </v>
      </c>
      <c r="AE2303" s="42" t="str">
        <f t="shared" ca="1" si="78"/>
        <v xml:space="preserve"> </v>
      </c>
    </row>
    <row r="2304" spans="27:31" x14ac:dyDescent="0.35">
      <c r="AA2304" t="s">
        <v>2657</v>
      </c>
      <c r="AB2304" t="s">
        <v>650</v>
      </c>
      <c r="AC2304" s="46">
        <f t="shared" si="79"/>
        <v>45135</v>
      </c>
      <c r="AD2304" s="47" t="str">
        <f ca="1">IFERROR(AVERAGEIFS(OSA!$AT:$AT,OSA!$C:$C,$AA2304,OSA!$D:$D,$AB2304)," ")</f>
        <v xml:space="preserve"> </v>
      </c>
      <c r="AE2304" s="42" t="str">
        <f t="shared" ca="1" si="78"/>
        <v xml:space="preserve"> </v>
      </c>
    </row>
    <row r="2305" spans="27:31" x14ac:dyDescent="0.35">
      <c r="AA2305" t="s">
        <v>2657</v>
      </c>
      <c r="AB2305" t="s">
        <v>694</v>
      </c>
      <c r="AC2305" s="46">
        <f t="shared" si="79"/>
        <v>45135</v>
      </c>
      <c r="AD2305" s="47" t="str">
        <f ca="1">IFERROR(AVERAGEIFS(OSA!$AT:$AT,OSA!$C:$C,$AA2305,OSA!$D:$D,$AB2305)," ")</f>
        <v xml:space="preserve"> </v>
      </c>
      <c r="AE2305" s="42" t="str">
        <f t="shared" ca="1" si="78"/>
        <v xml:space="preserve"> </v>
      </c>
    </row>
    <row r="2306" spans="27:31" x14ac:dyDescent="0.35">
      <c r="AA2306" t="s">
        <v>2657</v>
      </c>
      <c r="AB2306" t="s">
        <v>710</v>
      </c>
      <c r="AC2306" s="46">
        <f t="shared" si="79"/>
        <v>45135</v>
      </c>
      <c r="AD2306" s="47" t="str">
        <f ca="1">IFERROR(AVERAGEIFS(OSA!$AT:$AT,OSA!$C:$C,$AA2306,OSA!$D:$D,$AB2306)," ")</f>
        <v xml:space="preserve"> </v>
      </c>
      <c r="AE2306" s="42" t="str">
        <f t="shared" ca="1" si="78"/>
        <v xml:space="preserve"> </v>
      </c>
    </row>
    <row r="2307" spans="27:31" x14ac:dyDescent="0.35">
      <c r="AA2307" t="s">
        <v>3042</v>
      </c>
      <c r="AB2307" t="s">
        <v>19</v>
      </c>
      <c r="AC2307" s="46">
        <f t="shared" si="79"/>
        <v>45135</v>
      </c>
      <c r="AD2307" s="47" t="str">
        <f>IFERROR(AVERAGEIFS(OSA!$AT:$AT,OSA!$C:$C,$AA2307,OSA!$D:$D,$AB2307)," ")</f>
        <v xml:space="preserve"> </v>
      </c>
      <c r="AE2307" s="42" t="str">
        <f t="shared" si="78"/>
        <v xml:space="preserve"> </v>
      </c>
    </row>
    <row r="2308" spans="27:31" x14ac:dyDescent="0.35">
      <c r="AA2308" t="s">
        <v>3042</v>
      </c>
      <c r="AB2308" t="s">
        <v>65</v>
      </c>
      <c r="AC2308" s="46">
        <f t="shared" si="79"/>
        <v>45135</v>
      </c>
      <c r="AD2308" s="47" t="str">
        <f>IFERROR(AVERAGEIFS(OSA!$AT:$AT,OSA!$C:$C,$AA2308,OSA!$D:$D,$AB2308)," ")</f>
        <v xml:space="preserve"> </v>
      </c>
      <c r="AE2308" s="42" t="str">
        <f t="shared" ref="AE2308:AE2371" si="80">IFERROR(1-(AD2308)," ")</f>
        <v xml:space="preserve"> </v>
      </c>
    </row>
    <row r="2309" spans="27:31" x14ac:dyDescent="0.35">
      <c r="AA2309" t="s">
        <v>3042</v>
      </c>
      <c r="AB2309" t="s">
        <v>119</v>
      </c>
      <c r="AC2309" s="46">
        <f t="shared" si="79"/>
        <v>45135</v>
      </c>
      <c r="AD2309" s="47" t="str">
        <f>IFERROR(AVERAGEIFS(OSA!$AT:$AT,OSA!$C:$C,$AA2309,OSA!$D:$D,$AB2309)," ")</f>
        <v xml:space="preserve"> </v>
      </c>
      <c r="AE2309" s="42" t="str">
        <f t="shared" si="80"/>
        <v xml:space="preserve"> </v>
      </c>
    </row>
    <row r="2310" spans="27:31" x14ac:dyDescent="0.35">
      <c r="AA2310" t="s">
        <v>3042</v>
      </c>
      <c r="AB2310" t="s">
        <v>193</v>
      </c>
      <c r="AC2310" s="46">
        <f t="shared" si="79"/>
        <v>45135</v>
      </c>
      <c r="AD2310" s="47" t="str">
        <f>IFERROR(AVERAGEIFS(OSA!$AT:$AT,OSA!$C:$C,$AA2310,OSA!$D:$D,$AB2310)," ")</f>
        <v xml:space="preserve"> </v>
      </c>
      <c r="AE2310" s="42" t="str">
        <f t="shared" si="80"/>
        <v xml:space="preserve"> </v>
      </c>
    </row>
    <row r="2311" spans="27:31" x14ac:dyDescent="0.35">
      <c r="AA2311" t="s">
        <v>3042</v>
      </c>
      <c r="AB2311" t="s">
        <v>248</v>
      </c>
      <c r="AC2311" s="46">
        <f t="shared" si="79"/>
        <v>45135</v>
      </c>
      <c r="AD2311" s="47" t="str">
        <f>IFERROR(AVERAGEIFS(OSA!$AT:$AT,OSA!$C:$C,$AA2311,OSA!$D:$D,$AB2311)," ")</f>
        <v xml:space="preserve"> </v>
      </c>
      <c r="AE2311" s="42" t="str">
        <f t="shared" si="80"/>
        <v xml:space="preserve"> </v>
      </c>
    </row>
    <row r="2312" spans="27:31" x14ac:dyDescent="0.35">
      <c r="AA2312" t="s">
        <v>3042</v>
      </c>
      <c r="AB2312" t="s">
        <v>294</v>
      </c>
      <c r="AC2312" s="46">
        <f t="shared" si="79"/>
        <v>45135</v>
      </c>
      <c r="AD2312" s="47" t="str">
        <f>IFERROR(AVERAGEIFS(OSA!$AT:$AT,OSA!$C:$C,$AA2312,OSA!$D:$D,$AB2312)," ")</f>
        <v xml:space="preserve"> </v>
      </c>
      <c r="AE2312" s="42" t="str">
        <f t="shared" si="80"/>
        <v xml:space="preserve"> </v>
      </c>
    </row>
    <row r="2313" spans="27:31" x14ac:dyDescent="0.35">
      <c r="AA2313" t="s">
        <v>3042</v>
      </c>
      <c r="AB2313" t="s">
        <v>405</v>
      </c>
      <c r="AC2313" s="46">
        <f t="shared" si="79"/>
        <v>45135</v>
      </c>
      <c r="AD2313" s="47" t="str">
        <f>IFERROR(AVERAGEIFS(OSA!$AT:$AT,OSA!$C:$C,$AA2313,OSA!$D:$D,$AB2313)," ")</f>
        <v xml:space="preserve"> </v>
      </c>
      <c r="AE2313" s="42" t="str">
        <f t="shared" si="80"/>
        <v xml:space="preserve"> </v>
      </c>
    </row>
    <row r="2314" spans="27:31" x14ac:dyDescent="0.35">
      <c r="AA2314" t="s">
        <v>3042</v>
      </c>
      <c r="AB2314" t="s">
        <v>455</v>
      </c>
      <c r="AC2314" s="46">
        <f t="shared" si="79"/>
        <v>45135</v>
      </c>
      <c r="AD2314" s="47" t="str">
        <f>IFERROR(AVERAGEIFS(OSA!$AT:$AT,OSA!$C:$C,$AA2314,OSA!$D:$D,$AB2314)," ")</f>
        <v xml:space="preserve"> </v>
      </c>
      <c r="AE2314" s="42" t="str">
        <f t="shared" si="80"/>
        <v xml:space="preserve"> </v>
      </c>
    </row>
    <row r="2315" spans="27:31" x14ac:dyDescent="0.35">
      <c r="AA2315" t="s">
        <v>3042</v>
      </c>
      <c r="AB2315" t="s">
        <v>549</v>
      </c>
      <c r="AC2315" s="46">
        <f t="shared" si="79"/>
        <v>45135</v>
      </c>
      <c r="AD2315" s="47" t="str">
        <f>IFERROR(AVERAGEIFS(OSA!$AT:$AT,OSA!$C:$C,$AA2315,OSA!$D:$D,$AB2315)," ")</f>
        <v xml:space="preserve"> </v>
      </c>
      <c r="AE2315" s="42" t="str">
        <f t="shared" si="80"/>
        <v xml:space="preserve"> </v>
      </c>
    </row>
    <row r="2316" spans="27:31" x14ac:dyDescent="0.35">
      <c r="AA2316" t="s">
        <v>3042</v>
      </c>
      <c r="AB2316" t="s">
        <v>650</v>
      </c>
      <c r="AC2316" s="46">
        <f t="shared" si="79"/>
        <v>45135</v>
      </c>
      <c r="AD2316" s="47" t="str">
        <f>IFERROR(AVERAGEIFS(OSA!$AT:$AT,OSA!$C:$C,$AA2316,OSA!$D:$D,$AB2316)," ")</f>
        <v xml:space="preserve"> </v>
      </c>
      <c r="AE2316" s="42" t="str">
        <f t="shared" si="80"/>
        <v xml:space="preserve"> </v>
      </c>
    </row>
    <row r="2317" spans="27:31" x14ac:dyDescent="0.35">
      <c r="AA2317" t="s">
        <v>3042</v>
      </c>
      <c r="AB2317" t="s">
        <v>694</v>
      </c>
      <c r="AC2317" s="46">
        <f t="shared" si="79"/>
        <v>45135</v>
      </c>
      <c r="AD2317" s="47" t="str">
        <f>IFERROR(AVERAGEIFS(OSA!$AT:$AT,OSA!$C:$C,$AA2317,OSA!$D:$D,$AB2317)," ")</f>
        <v xml:space="preserve"> </v>
      </c>
      <c r="AE2317" s="42" t="str">
        <f t="shared" si="80"/>
        <v xml:space="preserve"> </v>
      </c>
    </row>
    <row r="2318" spans="27:31" x14ac:dyDescent="0.35">
      <c r="AA2318" t="s">
        <v>3042</v>
      </c>
      <c r="AB2318" t="s">
        <v>710</v>
      </c>
      <c r="AC2318" s="46">
        <f t="shared" si="79"/>
        <v>45135</v>
      </c>
      <c r="AD2318" s="47" t="str">
        <f>IFERROR(AVERAGEIFS(OSA!$AT:$AT,OSA!$C:$C,$AA2318,OSA!$D:$D,$AB2318)," ")</f>
        <v xml:space="preserve"> </v>
      </c>
      <c r="AE2318" s="42" t="str">
        <f t="shared" si="80"/>
        <v xml:space="preserve"> </v>
      </c>
    </row>
    <row r="2319" spans="27:31" x14ac:dyDescent="0.35">
      <c r="AA2319" t="s">
        <v>2329</v>
      </c>
      <c r="AB2319" t="s">
        <v>19</v>
      </c>
      <c r="AC2319" s="46">
        <f t="shared" si="79"/>
        <v>45135</v>
      </c>
      <c r="AD2319" s="47" t="str">
        <f>IFERROR(AVERAGEIFS(OSA!$AT:$AT,OSA!$C:$C,$AA2319,OSA!$D:$D,$AB2319)," ")</f>
        <v xml:space="preserve"> </v>
      </c>
      <c r="AE2319" s="42" t="str">
        <f t="shared" si="80"/>
        <v xml:space="preserve"> </v>
      </c>
    </row>
    <row r="2320" spans="27:31" x14ac:dyDescent="0.35">
      <c r="AA2320" t="s">
        <v>2329</v>
      </c>
      <c r="AB2320" t="s">
        <v>65</v>
      </c>
      <c r="AC2320" s="46">
        <f t="shared" si="79"/>
        <v>45135</v>
      </c>
      <c r="AD2320" s="47" t="str">
        <f>IFERROR(AVERAGEIFS(OSA!$AT:$AT,OSA!$C:$C,$AA2320,OSA!$D:$D,$AB2320)," ")</f>
        <v xml:space="preserve"> </v>
      </c>
      <c r="AE2320" s="42" t="str">
        <f t="shared" si="80"/>
        <v xml:space="preserve"> </v>
      </c>
    </row>
    <row r="2321" spans="27:31" x14ac:dyDescent="0.35">
      <c r="AA2321" t="s">
        <v>2329</v>
      </c>
      <c r="AB2321" t="s">
        <v>119</v>
      </c>
      <c r="AC2321" s="46">
        <f t="shared" si="79"/>
        <v>45135</v>
      </c>
      <c r="AD2321" s="47" t="str">
        <f>IFERROR(AVERAGEIFS(OSA!$AT:$AT,OSA!$C:$C,$AA2321,OSA!$D:$D,$AB2321)," ")</f>
        <v xml:space="preserve"> </v>
      </c>
      <c r="AE2321" s="42" t="str">
        <f t="shared" si="80"/>
        <v xml:space="preserve"> </v>
      </c>
    </row>
    <row r="2322" spans="27:31" x14ac:dyDescent="0.35">
      <c r="AA2322" t="s">
        <v>2329</v>
      </c>
      <c r="AB2322" t="s">
        <v>193</v>
      </c>
      <c r="AC2322" s="46">
        <f t="shared" si="79"/>
        <v>45135</v>
      </c>
      <c r="AD2322" s="47" t="str">
        <f>IFERROR(AVERAGEIFS(OSA!$AT:$AT,OSA!$C:$C,$AA2322,OSA!$D:$D,$AB2322)," ")</f>
        <v xml:space="preserve"> </v>
      </c>
      <c r="AE2322" s="42" t="str">
        <f t="shared" si="80"/>
        <v xml:space="preserve"> </v>
      </c>
    </row>
    <row r="2323" spans="27:31" x14ac:dyDescent="0.35">
      <c r="AA2323" t="s">
        <v>2329</v>
      </c>
      <c r="AB2323" t="s">
        <v>248</v>
      </c>
      <c r="AC2323" s="46">
        <f t="shared" si="79"/>
        <v>45135</v>
      </c>
      <c r="AD2323" s="47" t="str">
        <f>IFERROR(AVERAGEIFS(OSA!$AT:$AT,OSA!$C:$C,$AA2323,OSA!$D:$D,$AB2323)," ")</f>
        <v xml:space="preserve"> </v>
      </c>
      <c r="AE2323" s="42" t="str">
        <f t="shared" si="80"/>
        <v xml:space="preserve"> </v>
      </c>
    </row>
    <row r="2324" spans="27:31" x14ac:dyDescent="0.35">
      <c r="AA2324" t="s">
        <v>2329</v>
      </c>
      <c r="AB2324" t="s">
        <v>294</v>
      </c>
      <c r="AC2324" s="46">
        <f t="shared" si="79"/>
        <v>45135</v>
      </c>
      <c r="AD2324" s="47" t="str">
        <f>IFERROR(AVERAGEIFS(OSA!$AT:$AT,OSA!$C:$C,$AA2324,OSA!$D:$D,$AB2324)," ")</f>
        <v xml:space="preserve"> </v>
      </c>
      <c r="AE2324" s="42" t="str">
        <f t="shared" si="80"/>
        <v xml:space="preserve"> </v>
      </c>
    </row>
    <row r="2325" spans="27:31" x14ac:dyDescent="0.35">
      <c r="AA2325" t="s">
        <v>2329</v>
      </c>
      <c r="AB2325" t="s">
        <v>405</v>
      </c>
      <c r="AC2325" s="46">
        <f t="shared" si="79"/>
        <v>45135</v>
      </c>
      <c r="AD2325" s="47" t="str">
        <f>IFERROR(AVERAGEIFS(OSA!$AT:$AT,OSA!$C:$C,$AA2325,OSA!$D:$D,$AB2325)," ")</f>
        <v xml:space="preserve"> </v>
      </c>
      <c r="AE2325" s="42" t="str">
        <f t="shared" si="80"/>
        <v xml:space="preserve"> </v>
      </c>
    </row>
    <row r="2326" spans="27:31" x14ac:dyDescent="0.35">
      <c r="AA2326" t="s">
        <v>2329</v>
      </c>
      <c r="AB2326" t="s">
        <v>455</v>
      </c>
      <c r="AC2326" s="46">
        <f t="shared" si="79"/>
        <v>45135</v>
      </c>
      <c r="AD2326" s="47" t="str">
        <f>IFERROR(AVERAGEIFS(OSA!$AT:$AT,OSA!$C:$C,$AA2326,OSA!$D:$D,$AB2326)," ")</f>
        <v xml:space="preserve"> </v>
      </c>
      <c r="AE2326" s="42" t="str">
        <f t="shared" si="80"/>
        <v xml:space="preserve"> </v>
      </c>
    </row>
    <row r="2327" spans="27:31" x14ac:dyDescent="0.35">
      <c r="AA2327" t="s">
        <v>2329</v>
      </c>
      <c r="AB2327" t="s">
        <v>549</v>
      </c>
      <c r="AC2327" s="46">
        <f t="shared" si="79"/>
        <v>45135</v>
      </c>
      <c r="AD2327" s="47" t="str">
        <f>IFERROR(AVERAGEIFS(OSA!$AT:$AT,OSA!$C:$C,$AA2327,OSA!$D:$D,$AB2327)," ")</f>
        <v xml:space="preserve"> </v>
      </c>
      <c r="AE2327" s="42" t="str">
        <f t="shared" si="80"/>
        <v xml:space="preserve"> </v>
      </c>
    </row>
    <row r="2328" spans="27:31" x14ac:dyDescent="0.35">
      <c r="AA2328" t="s">
        <v>2329</v>
      </c>
      <c r="AB2328" t="s">
        <v>650</v>
      </c>
      <c r="AC2328" s="46">
        <f t="shared" ref="AC2328:AC2391" si="81">AC2244+1</f>
        <v>45135</v>
      </c>
      <c r="AD2328" s="47" t="str">
        <f>IFERROR(AVERAGEIFS(OSA!$AT:$AT,OSA!$C:$C,$AA2328,OSA!$D:$D,$AB2328)," ")</f>
        <v xml:space="preserve"> </v>
      </c>
      <c r="AE2328" s="42" t="str">
        <f t="shared" si="80"/>
        <v xml:space="preserve"> </v>
      </c>
    </row>
    <row r="2329" spans="27:31" x14ac:dyDescent="0.35">
      <c r="AA2329" t="s">
        <v>2329</v>
      </c>
      <c r="AB2329" t="s">
        <v>694</v>
      </c>
      <c r="AC2329" s="46">
        <f t="shared" si="81"/>
        <v>45135</v>
      </c>
      <c r="AD2329" s="47" t="str">
        <f>IFERROR(AVERAGEIFS(OSA!$AT:$AT,OSA!$C:$C,$AA2329,OSA!$D:$D,$AB2329)," ")</f>
        <v xml:space="preserve"> </v>
      </c>
      <c r="AE2329" s="42" t="str">
        <f t="shared" si="80"/>
        <v xml:space="preserve"> </v>
      </c>
    </row>
    <row r="2330" spans="27:31" x14ac:dyDescent="0.35">
      <c r="AA2330" t="s">
        <v>2329</v>
      </c>
      <c r="AB2330" t="s">
        <v>710</v>
      </c>
      <c r="AC2330" s="46">
        <f t="shared" si="81"/>
        <v>45135</v>
      </c>
      <c r="AD2330" s="47" t="str">
        <f>IFERROR(AVERAGEIFS(OSA!$AT:$AT,OSA!$C:$C,$AA2330,OSA!$D:$D,$AB2330)," ")</f>
        <v xml:space="preserve"> </v>
      </c>
      <c r="AE2330" s="42" t="str">
        <f t="shared" si="80"/>
        <v xml:space="preserve"> </v>
      </c>
    </row>
    <row r="2331" spans="27:31" x14ac:dyDescent="0.35">
      <c r="AA2331" t="s">
        <v>806</v>
      </c>
      <c r="AB2331" t="s">
        <v>19</v>
      </c>
      <c r="AC2331" s="46">
        <f t="shared" si="81"/>
        <v>45135</v>
      </c>
      <c r="AD2331" s="47" t="str">
        <f>IFERROR(AVERAGEIFS(OSA!$AT:$AT,OSA!$C:$C,$AA2331,OSA!$D:$D,$AB2331)," ")</f>
        <v xml:space="preserve"> </v>
      </c>
      <c r="AE2331" s="42" t="str">
        <f t="shared" si="80"/>
        <v xml:space="preserve"> </v>
      </c>
    </row>
    <row r="2332" spans="27:31" x14ac:dyDescent="0.35">
      <c r="AA2332" t="s">
        <v>806</v>
      </c>
      <c r="AB2332" t="s">
        <v>65</v>
      </c>
      <c r="AC2332" s="46">
        <f t="shared" si="81"/>
        <v>45135</v>
      </c>
      <c r="AD2332" s="47" t="str">
        <f>IFERROR(AVERAGEIFS(OSA!$AT:$AT,OSA!$C:$C,$AA2332,OSA!$D:$D,$AB2332)," ")</f>
        <v xml:space="preserve"> </v>
      </c>
      <c r="AE2332" s="42" t="str">
        <f t="shared" si="80"/>
        <v xml:space="preserve"> </v>
      </c>
    </row>
    <row r="2333" spans="27:31" x14ac:dyDescent="0.35">
      <c r="AA2333" t="s">
        <v>806</v>
      </c>
      <c r="AB2333" t="s">
        <v>119</v>
      </c>
      <c r="AC2333" s="46">
        <f t="shared" si="81"/>
        <v>45135</v>
      </c>
      <c r="AD2333" s="47" t="str">
        <f>IFERROR(AVERAGEIFS(OSA!$AT:$AT,OSA!$C:$C,$AA2333,OSA!$D:$D,$AB2333)," ")</f>
        <v xml:space="preserve"> </v>
      </c>
      <c r="AE2333" s="42" t="str">
        <f t="shared" si="80"/>
        <v xml:space="preserve"> </v>
      </c>
    </row>
    <row r="2334" spans="27:31" x14ac:dyDescent="0.35">
      <c r="AA2334" t="s">
        <v>806</v>
      </c>
      <c r="AB2334" t="s">
        <v>193</v>
      </c>
      <c r="AC2334" s="46">
        <f t="shared" si="81"/>
        <v>45135</v>
      </c>
      <c r="AD2334" s="47" t="str">
        <f>IFERROR(AVERAGEIFS(OSA!$AT:$AT,OSA!$C:$C,$AA2334,OSA!$D:$D,$AB2334)," ")</f>
        <v xml:space="preserve"> </v>
      </c>
      <c r="AE2334" s="42" t="str">
        <f t="shared" si="80"/>
        <v xml:space="preserve"> </v>
      </c>
    </row>
    <row r="2335" spans="27:31" x14ac:dyDescent="0.35">
      <c r="AA2335" t="s">
        <v>806</v>
      </c>
      <c r="AB2335" t="s">
        <v>248</v>
      </c>
      <c r="AC2335" s="46">
        <f t="shared" si="81"/>
        <v>45135</v>
      </c>
      <c r="AD2335" s="47" t="str">
        <f>IFERROR(AVERAGEIFS(OSA!$AT:$AT,OSA!$C:$C,$AA2335,OSA!$D:$D,$AB2335)," ")</f>
        <v xml:space="preserve"> </v>
      </c>
      <c r="AE2335" s="42" t="str">
        <f t="shared" si="80"/>
        <v xml:space="preserve"> </v>
      </c>
    </row>
    <row r="2336" spans="27:31" x14ac:dyDescent="0.35">
      <c r="AA2336" t="s">
        <v>806</v>
      </c>
      <c r="AB2336" t="s">
        <v>294</v>
      </c>
      <c r="AC2336" s="46">
        <f t="shared" si="81"/>
        <v>45135</v>
      </c>
      <c r="AD2336" s="47" t="str">
        <f>IFERROR(AVERAGEIFS(OSA!$AT:$AT,OSA!$C:$C,$AA2336,OSA!$D:$D,$AB2336)," ")</f>
        <v xml:space="preserve"> </v>
      </c>
      <c r="AE2336" s="42" t="str">
        <f t="shared" si="80"/>
        <v xml:space="preserve"> </v>
      </c>
    </row>
    <row r="2337" spans="27:31" x14ac:dyDescent="0.35">
      <c r="AA2337" t="s">
        <v>806</v>
      </c>
      <c r="AB2337" t="s">
        <v>405</v>
      </c>
      <c r="AC2337" s="46">
        <f t="shared" si="81"/>
        <v>45135</v>
      </c>
      <c r="AD2337" s="47" t="str">
        <f>IFERROR(AVERAGEIFS(OSA!$AT:$AT,OSA!$C:$C,$AA2337,OSA!$D:$D,$AB2337)," ")</f>
        <v xml:space="preserve"> </v>
      </c>
      <c r="AE2337" s="42" t="str">
        <f t="shared" si="80"/>
        <v xml:space="preserve"> </v>
      </c>
    </row>
    <row r="2338" spans="27:31" x14ac:dyDescent="0.35">
      <c r="AA2338" t="s">
        <v>806</v>
      </c>
      <c r="AB2338" t="s">
        <v>455</v>
      </c>
      <c r="AC2338" s="46">
        <f t="shared" si="81"/>
        <v>45135</v>
      </c>
      <c r="AD2338" s="47" t="str">
        <f>IFERROR(AVERAGEIFS(OSA!$AT:$AT,OSA!$C:$C,$AA2338,OSA!$D:$D,$AB2338)," ")</f>
        <v xml:space="preserve"> </v>
      </c>
      <c r="AE2338" s="42" t="str">
        <f t="shared" si="80"/>
        <v xml:space="preserve"> </v>
      </c>
    </row>
    <row r="2339" spans="27:31" x14ac:dyDescent="0.35">
      <c r="AA2339" t="s">
        <v>806</v>
      </c>
      <c r="AB2339" t="s">
        <v>549</v>
      </c>
      <c r="AC2339" s="46">
        <f t="shared" si="81"/>
        <v>45135</v>
      </c>
      <c r="AD2339" s="47" t="str">
        <f>IFERROR(AVERAGEIFS(OSA!$AT:$AT,OSA!$C:$C,$AA2339,OSA!$D:$D,$AB2339)," ")</f>
        <v xml:space="preserve"> </v>
      </c>
      <c r="AE2339" s="42" t="str">
        <f t="shared" si="80"/>
        <v xml:space="preserve"> </v>
      </c>
    </row>
    <row r="2340" spans="27:31" x14ac:dyDescent="0.35">
      <c r="AA2340" t="s">
        <v>806</v>
      </c>
      <c r="AB2340" t="s">
        <v>650</v>
      </c>
      <c r="AC2340" s="46">
        <f t="shared" si="81"/>
        <v>45135</v>
      </c>
      <c r="AD2340" s="47" t="str">
        <f>IFERROR(AVERAGEIFS(OSA!$AT:$AT,OSA!$C:$C,$AA2340,OSA!$D:$D,$AB2340)," ")</f>
        <v xml:space="preserve"> </v>
      </c>
      <c r="AE2340" s="42" t="str">
        <f t="shared" si="80"/>
        <v xml:space="preserve"> </v>
      </c>
    </row>
    <row r="2341" spans="27:31" x14ac:dyDescent="0.35">
      <c r="AA2341" t="s">
        <v>806</v>
      </c>
      <c r="AB2341" t="s">
        <v>694</v>
      </c>
      <c r="AC2341" s="46">
        <f t="shared" si="81"/>
        <v>45135</v>
      </c>
      <c r="AD2341" s="47" t="str">
        <f>IFERROR(AVERAGEIFS(OSA!$AT:$AT,OSA!$C:$C,$AA2341,OSA!$D:$D,$AB2341)," ")</f>
        <v xml:space="preserve"> </v>
      </c>
      <c r="AE2341" s="42" t="str">
        <f t="shared" si="80"/>
        <v xml:space="preserve"> </v>
      </c>
    </row>
    <row r="2342" spans="27:31" x14ac:dyDescent="0.35">
      <c r="AA2342" t="s">
        <v>806</v>
      </c>
      <c r="AB2342" t="s">
        <v>710</v>
      </c>
      <c r="AC2342" s="46">
        <f t="shared" si="81"/>
        <v>45135</v>
      </c>
      <c r="AD2342" s="47" t="str">
        <f>IFERROR(AVERAGEIFS(OSA!$AT:$AT,OSA!$C:$C,$AA2342,OSA!$D:$D,$AB2342)," ")</f>
        <v xml:space="preserve"> </v>
      </c>
      <c r="AE2342" s="42" t="str">
        <f t="shared" si="80"/>
        <v xml:space="preserve"> </v>
      </c>
    </row>
    <row r="2343" spans="27:31" x14ac:dyDescent="0.35">
      <c r="AA2343" t="s">
        <v>2517</v>
      </c>
      <c r="AB2343" t="s">
        <v>19</v>
      </c>
      <c r="AC2343" s="46">
        <f t="shared" si="81"/>
        <v>45135</v>
      </c>
      <c r="AD2343" s="47" t="str">
        <f>IFERROR(AVERAGEIFS(OSA!$AT:$AT,OSA!$C:$C,$AA2343,OSA!$D:$D,$AB2343)," ")</f>
        <v xml:space="preserve"> </v>
      </c>
      <c r="AE2343" s="42" t="str">
        <f t="shared" si="80"/>
        <v xml:space="preserve"> </v>
      </c>
    </row>
    <row r="2344" spans="27:31" x14ac:dyDescent="0.35">
      <c r="AA2344" t="s">
        <v>2517</v>
      </c>
      <c r="AB2344" t="s">
        <v>65</v>
      </c>
      <c r="AC2344" s="46">
        <f t="shared" si="81"/>
        <v>45135</v>
      </c>
      <c r="AD2344" s="47" t="str">
        <f>IFERROR(AVERAGEIFS(OSA!$AT:$AT,OSA!$C:$C,$AA2344,OSA!$D:$D,$AB2344)," ")</f>
        <v xml:space="preserve"> </v>
      </c>
      <c r="AE2344" s="42" t="str">
        <f t="shared" si="80"/>
        <v xml:space="preserve"> </v>
      </c>
    </row>
    <row r="2345" spans="27:31" x14ac:dyDescent="0.35">
      <c r="AA2345" t="s">
        <v>2517</v>
      </c>
      <c r="AB2345" t="s">
        <v>119</v>
      </c>
      <c r="AC2345" s="46">
        <f t="shared" si="81"/>
        <v>45135</v>
      </c>
      <c r="AD2345" s="47" t="str">
        <f>IFERROR(AVERAGEIFS(OSA!$AT:$AT,OSA!$C:$C,$AA2345,OSA!$D:$D,$AB2345)," ")</f>
        <v xml:space="preserve"> </v>
      </c>
      <c r="AE2345" s="42" t="str">
        <f t="shared" si="80"/>
        <v xml:space="preserve"> </v>
      </c>
    </row>
    <row r="2346" spans="27:31" x14ac:dyDescent="0.35">
      <c r="AA2346" t="s">
        <v>2517</v>
      </c>
      <c r="AB2346" t="s">
        <v>193</v>
      </c>
      <c r="AC2346" s="46">
        <f t="shared" si="81"/>
        <v>45135</v>
      </c>
      <c r="AD2346" s="47" t="str">
        <f>IFERROR(AVERAGEIFS(OSA!$AT:$AT,OSA!$C:$C,$AA2346,OSA!$D:$D,$AB2346)," ")</f>
        <v xml:space="preserve"> </v>
      </c>
      <c r="AE2346" s="42" t="str">
        <f t="shared" si="80"/>
        <v xml:space="preserve"> </v>
      </c>
    </row>
    <row r="2347" spans="27:31" x14ac:dyDescent="0.35">
      <c r="AA2347" t="s">
        <v>2517</v>
      </c>
      <c r="AB2347" t="s">
        <v>248</v>
      </c>
      <c r="AC2347" s="46">
        <f t="shared" si="81"/>
        <v>45135</v>
      </c>
      <c r="AD2347" s="47" t="str">
        <f>IFERROR(AVERAGEIFS(OSA!$AT:$AT,OSA!$C:$C,$AA2347,OSA!$D:$D,$AB2347)," ")</f>
        <v xml:space="preserve"> </v>
      </c>
      <c r="AE2347" s="42" t="str">
        <f t="shared" si="80"/>
        <v xml:space="preserve"> </v>
      </c>
    </row>
    <row r="2348" spans="27:31" x14ac:dyDescent="0.35">
      <c r="AA2348" t="s">
        <v>2517</v>
      </c>
      <c r="AB2348" t="s">
        <v>294</v>
      </c>
      <c r="AC2348" s="46">
        <f t="shared" si="81"/>
        <v>45135</v>
      </c>
      <c r="AD2348" s="47" t="str">
        <f>IFERROR(AVERAGEIFS(OSA!$AT:$AT,OSA!$C:$C,$AA2348,OSA!$D:$D,$AB2348)," ")</f>
        <v xml:space="preserve"> </v>
      </c>
      <c r="AE2348" s="42" t="str">
        <f t="shared" si="80"/>
        <v xml:space="preserve"> </v>
      </c>
    </row>
    <row r="2349" spans="27:31" x14ac:dyDescent="0.35">
      <c r="AA2349" t="s">
        <v>2517</v>
      </c>
      <c r="AB2349" t="s">
        <v>405</v>
      </c>
      <c r="AC2349" s="46">
        <f t="shared" si="81"/>
        <v>45135</v>
      </c>
      <c r="AD2349" s="47" t="str">
        <f>IFERROR(AVERAGEIFS(OSA!$AT:$AT,OSA!$C:$C,$AA2349,OSA!$D:$D,$AB2349)," ")</f>
        <v xml:space="preserve"> </v>
      </c>
      <c r="AE2349" s="42" t="str">
        <f t="shared" si="80"/>
        <v xml:space="preserve"> </v>
      </c>
    </row>
    <row r="2350" spans="27:31" x14ac:dyDescent="0.35">
      <c r="AA2350" t="s">
        <v>2517</v>
      </c>
      <c r="AB2350" t="s">
        <v>455</v>
      </c>
      <c r="AC2350" s="46">
        <f t="shared" si="81"/>
        <v>45135</v>
      </c>
      <c r="AD2350" s="47" t="str">
        <f>IFERROR(AVERAGEIFS(OSA!$AT:$AT,OSA!$C:$C,$AA2350,OSA!$D:$D,$AB2350)," ")</f>
        <v xml:space="preserve"> </v>
      </c>
      <c r="AE2350" s="42" t="str">
        <f t="shared" si="80"/>
        <v xml:space="preserve"> </v>
      </c>
    </row>
    <row r="2351" spans="27:31" x14ac:dyDescent="0.35">
      <c r="AA2351" t="s">
        <v>2517</v>
      </c>
      <c r="AB2351" t="s">
        <v>549</v>
      </c>
      <c r="AC2351" s="46">
        <f t="shared" si="81"/>
        <v>45135</v>
      </c>
      <c r="AD2351" s="47" t="str">
        <f>IFERROR(AVERAGEIFS(OSA!$AT:$AT,OSA!$C:$C,$AA2351,OSA!$D:$D,$AB2351)," ")</f>
        <v xml:space="preserve"> </v>
      </c>
      <c r="AE2351" s="42" t="str">
        <f t="shared" si="80"/>
        <v xml:space="preserve"> </v>
      </c>
    </row>
    <row r="2352" spans="27:31" x14ac:dyDescent="0.35">
      <c r="AA2352" t="s">
        <v>2517</v>
      </c>
      <c r="AB2352" t="s">
        <v>650</v>
      </c>
      <c r="AC2352" s="46">
        <f t="shared" si="81"/>
        <v>45135</v>
      </c>
      <c r="AD2352" s="47" t="str">
        <f>IFERROR(AVERAGEIFS(OSA!$AT:$AT,OSA!$C:$C,$AA2352,OSA!$D:$D,$AB2352)," ")</f>
        <v xml:space="preserve"> </v>
      </c>
      <c r="AE2352" s="42" t="str">
        <f t="shared" si="80"/>
        <v xml:space="preserve"> </v>
      </c>
    </row>
    <row r="2353" spans="27:31" x14ac:dyDescent="0.35">
      <c r="AA2353" t="s">
        <v>2517</v>
      </c>
      <c r="AB2353" t="s">
        <v>694</v>
      </c>
      <c r="AC2353" s="46">
        <f t="shared" si="81"/>
        <v>45135</v>
      </c>
      <c r="AD2353" s="47" t="str">
        <f>IFERROR(AVERAGEIFS(OSA!$AT:$AT,OSA!$C:$C,$AA2353,OSA!$D:$D,$AB2353)," ")</f>
        <v xml:space="preserve"> </v>
      </c>
      <c r="AE2353" s="42" t="str">
        <f t="shared" si="80"/>
        <v xml:space="preserve"> </v>
      </c>
    </row>
    <row r="2354" spans="27:31" x14ac:dyDescent="0.35">
      <c r="AA2354" t="s">
        <v>2517</v>
      </c>
      <c r="AB2354" t="s">
        <v>710</v>
      </c>
      <c r="AC2354" s="46">
        <f t="shared" si="81"/>
        <v>45135</v>
      </c>
      <c r="AD2354" s="47" t="str">
        <f>IFERROR(AVERAGEIFS(OSA!$AT:$AT,OSA!$C:$C,$AA2354,OSA!$D:$D,$AB2354)," ")</f>
        <v xml:space="preserve"> </v>
      </c>
      <c r="AE2354" s="42" t="str">
        <f t="shared" si="80"/>
        <v xml:space="preserve"> </v>
      </c>
    </row>
    <row r="2355" spans="27:31" x14ac:dyDescent="0.35">
      <c r="AA2355" t="s">
        <v>1648</v>
      </c>
      <c r="AB2355" t="s">
        <v>19</v>
      </c>
      <c r="AC2355" s="46">
        <f t="shared" si="81"/>
        <v>45136</v>
      </c>
      <c r="AD2355" s="47" t="str">
        <f>IFERROR(AVERAGEIFS(OSA!$AU:$AU,OSA!$C:$C,$AA2355,OSA!$D:$D,$AB2355)," ")</f>
        <v xml:space="preserve"> </v>
      </c>
      <c r="AE2355" s="42" t="str">
        <f t="shared" si="80"/>
        <v xml:space="preserve"> </v>
      </c>
    </row>
    <row r="2356" spans="27:31" x14ac:dyDescent="0.35">
      <c r="AA2356" t="s">
        <v>1648</v>
      </c>
      <c r="AB2356" t="s">
        <v>65</v>
      </c>
      <c r="AC2356" s="46">
        <f t="shared" si="81"/>
        <v>45136</v>
      </c>
      <c r="AD2356" s="47" t="str">
        <f>IFERROR(AVERAGEIFS(OSA!$AU:$AU,OSA!$C:$C,$AA2356,OSA!$D:$D,$AB2356)," ")</f>
        <v xml:space="preserve"> </v>
      </c>
      <c r="AE2356" s="42" t="str">
        <f t="shared" si="80"/>
        <v xml:space="preserve"> </v>
      </c>
    </row>
    <row r="2357" spans="27:31" x14ac:dyDescent="0.35">
      <c r="AA2357" t="s">
        <v>1648</v>
      </c>
      <c r="AB2357" t="s">
        <v>119</v>
      </c>
      <c r="AC2357" s="46">
        <f t="shared" si="81"/>
        <v>45136</v>
      </c>
      <c r="AD2357" s="47" t="str">
        <f>IFERROR(AVERAGEIFS(OSA!$AU:$AU,OSA!$C:$C,$AA2357,OSA!$D:$D,$AB2357)," ")</f>
        <v xml:space="preserve"> </v>
      </c>
      <c r="AE2357" s="42" t="str">
        <f t="shared" si="80"/>
        <v xml:space="preserve"> </v>
      </c>
    </row>
    <row r="2358" spans="27:31" x14ac:dyDescent="0.35">
      <c r="AA2358" t="s">
        <v>1648</v>
      </c>
      <c r="AB2358" t="s">
        <v>193</v>
      </c>
      <c r="AC2358" s="46">
        <f t="shared" si="81"/>
        <v>45136</v>
      </c>
      <c r="AD2358" s="47" t="str">
        <f>IFERROR(AVERAGEIFS(OSA!$AU:$AU,OSA!$C:$C,$AA2358,OSA!$D:$D,$AB2358)," ")</f>
        <v xml:space="preserve"> </v>
      </c>
      <c r="AE2358" s="42" t="str">
        <f t="shared" si="80"/>
        <v xml:space="preserve"> </v>
      </c>
    </row>
    <row r="2359" spans="27:31" x14ac:dyDescent="0.35">
      <c r="AA2359" t="s">
        <v>1648</v>
      </c>
      <c r="AB2359" t="s">
        <v>248</v>
      </c>
      <c r="AC2359" s="46">
        <f t="shared" si="81"/>
        <v>45136</v>
      </c>
      <c r="AD2359" s="47" t="str">
        <f>IFERROR(AVERAGEIFS(OSA!$AU:$AU,OSA!$C:$C,$AA2359,OSA!$D:$D,$AB2359)," ")</f>
        <v xml:space="preserve"> </v>
      </c>
      <c r="AE2359" s="42" t="str">
        <f t="shared" si="80"/>
        <v xml:space="preserve"> </v>
      </c>
    </row>
    <row r="2360" spans="27:31" x14ac:dyDescent="0.35">
      <c r="AA2360" t="s">
        <v>1648</v>
      </c>
      <c r="AB2360" t="s">
        <v>294</v>
      </c>
      <c r="AC2360" s="46">
        <f t="shared" si="81"/>
        <v>45136</v>
      </c>
      <c r="AD2360" s="47" t="str">
        <f>IFERROR(AVERAGEIFS(OSA!$AU:$AU,OSA!$C:$C,$AA2360,OSA!$D:$D,$AB2360)," ")</f>
        <v xml:space="preserve"> </v>
      </c>
      <c r="AE2360" s="42" t="str">
        <f t="shared" si="80"/>
        <v xml:space="preserve"> </v>
      </c>
    </row>
    <row r="2361" spans="27:31" x14ac:dyDescent="0.35">
      <c r="AA2361" t="s">
        <v>1648</v>
      </c>
      <c r="AB2361" t="s">
        <v>405</v>
      </c>
      <c r="AC2361" s="46">
        <f t="shared" si="81"/>
        <v>45136</v>
      </c>
      <c r="AD2361" s="47" t="str">
        <f>IFERROR(AVERAGEIFS(OSA!$AU:$AU,OSA!$C:$C,$AA2361,OSA!$D:$D,$AB2361)," ")</f>
        <v xml:space="preserve"> </v>
      </c>
      <c r="AE2361" s="42" t="str">
        <f t="shared" si="80"/>
        <v xml:space="preserve"> </v>
      </c>
    </row>
    <row r="2362" spans="27:31" x14ac:dyDescent="0.35">
      <c r="AA2362" t="s">
        <v>1648</v>
      </c>
      <c r="AB2362" t="s">
        <v>455</v>
      </c>
      <c r="AC2362" s="46">
        <f t="shared" si="81"/>
        <v>45136</v>
      </c>
      <c r="AD2362" s="47" t="str">
        <f>IFERROR(AVERAGEIFS(OSA!$AU:$AU,OSA!$C:$C,$AA2362,OSA!$D:$D,$AB2362)," ")</f>
        <v xml:space="preserve"> </v>
      </c>
      <c r="AE2362" s="42" t="str">
        <f t="shared" si="80"/>
        <v xml:space="preserve"> </v>
      </c>
    </row>
    <row r="2363" spans="27:31" x14ac:dyDescent="0.35">
      <c r="AA2363" t="s">
        <v>1648</v>
      </c>
      <c r="AB2363" t="s">
        <v>549</v>
      </c>
      <c r="AC2363" s="46">
        <f t="shared" si="81"/>
        <v>45136</v>
      </c>
      <c r="AD2363" s="47" t="str">
        <f>IFERROR(AVERAGEIFS(OSA!$AU:$AU,OSA!$C:$C,$AA2363,OSA!$D:$D,$AB2363)," ")</f>
        <v xml:space="preserve"> </v>
      </c>
      <c r="AE2363" s="42" t="str">
        <f t="shared" si="80"/>
        <v xml:space="preserve"> </v>
      </c>
    </row>
    <row r="2364" spans="27:31" x14ac:dyDescent="0.35">
      <c r="AA2364" t="s">
        <v>1648</v>
      </c>
      <c r="AB2364" t="s">
        <v>650</v>
      </c>
      <c r="AC2364" s="46">
        <f t="shared" si="81"/>
        <v>45136</v>
      </c>
      <c r="AD2364" s="47" t="str">
        <f>IFERROR(AVERAGEIFS(OSA!$AU:$AU,OSA!$C:$C,$AA2364,OSA!$D:$D,$AB2364)," ")</f>
        <v xml:space="preserve"> </v>
      </c>
      <c r="AE2364" s="42" t="str">
        <f t="shared" si="80"/>
        <v xml:space="preserve"> </v>
      </c>
    </row>
    <row r="2365" spans="27:31" x14ac:dyDescent="0.35">
      <c r="AA2365" t="s">
        <v>1648</v>
      </c>
      <c r="AB2365" t="s">
        <v>694</v>
      </c>
      <c r="AC2365" s="46">
        <f t="shared" si="81"/>
        <v>45136</v>
      </c>
      <c r="AD2365" s="47" t="str">
        <f>IFERROR(AVERAGEIFS(OSA!$AU:$AU,OSA!$C:$C,$AA2365,OSA!$D:$D,$AB2365)," ")</f>
        <v xml:space="preserve"> </v>
      </c>
      <c r="AE2365" s="42" t="str">
        <f t="shared" si="80"/>
        <v xml:space="preserve"> </v>
      </c>
    </row>
    <row r="2366" spans="27:31" x14ac:dyDescent="0.35">
      <c r="AA2366" t="s">
        <v>1648</v>
      </c>
      <c r="AB2366" t="s">
        <v>710</v>
      </c>
      <c r="AC2366" s="46">
        <f t="shared" si="81"/>
        <v>45136</v>
      </c>
      <c r="AD2366" s="47" t="str">
        <f>IFERROR(AVERAGEIFS(OSA!$AU:$AU,OSA!$C:$C,$AA2366,OSA!$D:$D,$AB2366)," ")</f>
        <v xml:space="preserve"> </v>
      </c>
      <c r="AE2366" s="42" t="str">
        <f t="shared" si="80"/>
        <v xml:space="preserve"> </v>
      </c>
    </row>
    <row r="2367" spans="27:31" x14ac:dyDescent="0.35">
      <c r="AA2367" t="s">
        <v>2305</v>
      </c>
      <c r="AB2367" t="s">
        <v>19</v>
      </c>
      <c r="AC2367" s="46">
        <f t="shared" si="81"/>
        <v>45136</v>
      </c>
      <c r="AD2367" s="47" t="str">
        <f>IFERROR(AVERAGEIFS(OSA!$AU:$AU,OSA!$C:$C,$AA2367,OSA!$D:$D,$AB2367)," ")</f>
        <v xml:space="preserve"> </v>
      </c>
      <c r="AE2367" s="42" t="str">
        <f t="shared" si="80"/>
        <v xml:space="preserve"> </v>
      </c>
    </row>
    <row r="2368" spans="27:31" x14ac:dyDescent="0.35">
      <c r="AA2368" t="s">
        <v>2305</v>
      </c>
      <c r="AB2368" t="s">
        <v>65</v>
      </c>
      <c r="AC2368" s="46">
        <f t="shared" si="81"/>
        <v>45136</v>
      </c>
      <c r="AD2368" s="47" t="str">
        <f>IFERROR(AVERAGEIFS(OSA!$AU:$AU,OSA!$C:$C,$AA2368,OSA!$D:$D,$AB2368)," ")</f>
        <v xml:space="preserve"> </v>
      </c>
      <c r="AE2368" s="42" t="str">
        <f t="shared" si="80"/>
        <v xml:space="preserve"> </v>
      </c>
    </row>
    <row r="2369" spans="27:31" x14ac:dyDescent="0.35">
      <c r="AA2369" t="s">
        <v>2305</v>
      </c>
      <c r="AB2369" t="s">
        <v>119</v>
      </c>
      <c r="AC2369" s="46">
        <f t="shared" si="81"/>
        <v>45136</v>
      </c>
      <c r="AD2369" s="47" t="str">
        <f>IFERROR(AVERAGEIFS(OSA!$AU:$AU,OSA!$C:$C,$AA2369,OSA!$D:$D,$AB2369)," ")</f>
        <v xml:space="preserve"> </v>
      </c>
      <c r="AE2369" s="42" t="str">
        <f t="shared" si="80"/>
        <v xml:space="preserve"> </v>
      </c>
    </row>
    <row r="2370" spans="27:31" x14ac:dyDescent="0.35">
      <c r="AA2370" t="s">
        <v>2305</v>
      </c>
      <c r="AB2370" t="s">
        <v>193</v>
      </c>
      <c r="AC2370" s="46">
        <f t="shared" si="81"/>
        <v>45136</v>
      </c>
      <c r="AD2370" s="47" t="str">
        <f>IFERROR(AVERAGEIFS(OSA!$AU:$AU,OSA!$C:$C,$AA2370,OSA!$D:$D,$AB2370)," ")</f>
        <v xml:space="preserve"> </v>
      </c>
      <c r="AE2370" s="42" t="str">
        <f t="shared" si="80"/>
        <v xml:space="preserve"> </v>
      </c>
    </row>
    <row r="2371" spans="27:31" x14ac:dyDescent="0.35">
      <c r="AA2371" t="s">
        <v>2305</v>
      </c>
      <c r="AB2371" t="s">
        <v>248</v>
      </c>
      <c r="AC2371" s="46">
        <f t="shared" si="81"/>
        <v>45136</v>
      </c>
      <c r="AD2371" s="47" t="str">
        <f>IFERROR(AVERAGEIFS(OSA!$AU:$AU,OSA!$C:$C,$AA2371,OSA!$D:$D,$AB2371)," ")</f>
        <v xml:space="preserve"> </v>
      </c>
      <c r="AE2371" s="42" t="str">
        <f t="shared" si="80"/>
        <v xml:space="preserve"> </v>
      </c>
    </row>
    <row r="2372" spans="27:31" x14ac:dyDescent="0.35">
      <c r="AA2372" t="s">
        <v>2305</v>
      </c>
      <c r="AB2372" t="s">
        <v>294</v>
      </c>
      <c r="AC2372" s="46">
        <f t="shared" si="81"/>
        <v>45136</v>
      </c>
      <c r="AD2372" s="47" t="str">
        <f>IFERROR(AVERAGEIFS(OSA!$AU:$AU,OSA!$C:$C,$AA2372,OSA!$D:$D,$AB2372)," ")</f>
        <v xml:space="preserve"> </v>
      </c>
      <c r="AE2372" s="42" t="str">
        <f t="shared" ref="AE2372:AE2435" si="82">IFERROR(1-(AD2372)," ")</f>
        <v xml:space="preserve"> </v>
      </c>
    </row>
    <row r="2373" spans="27:31" x14ac:dyDescent="0.35">
      <c r="AA2373" t="s">
        <v>2305</v>
      </c>
      <c r="AB2373" t="s">
        <v>405</v>
      </c>
      <c r="AC2373" s="46">
        <f t="shared" si="81"/>
        <v>45136</v>
      </c>
      <c r="AD2373" s="47" t="str">
        <f>IFERROR(AVERAGEIFS(OSA!$AU:$AU,OSA!$C:$C,$AA2373,OSA!$D:$D,$AB2373)," ")</f>
        <v xml:space="preserve"> </v>
      </c>
      <c r="AE2373" s="42" t="str">
        <f t="shared" si="82"/>
        <v xml:space="preserve"> </v>
      </c>
    </row>
    <row r="2374" spans="27:31" x14ac:dyDescent="0.35">
      <c r="AA2374" t="s">
        <v>2305</v>
      </c>
      <c r="AB2374" t="s">
        <v>455</v>
      </c>
      <c r="AC2374" s="46">
        <f t="shared" si="81"/>
        <v>45136</v>
      </c>
      <c r="AD2374" s="47" t="str">
        <f>IFERROR(AVERAGEIFS(OSA!$AU:$AU,OSA!$C:$C,$AA2374,OSA!$D:$D,$AB2374)," ")</f>
        <v xml:space="preserve"> </v>
      </c>
      <c r="AE2374" s="42" t="str">
        <f t="shared" si="82"/>
        <v xml:space="preserve"> </v>
      </c>
    </row>
    <row r="2375" spans="27:31" x14ac:dyDescent="0.35">
      <c r="AA2375" t="s">
        <v>2305</v>
      </c>
      <c r="AB2375" t="s">
        <v>549</v>
      </c>
      <c r="AC2375" s="46">
        <f t="shared" si="81"/>
        <v>45136</v>
      </c>
      <c r="AD2375" s="47" t="str">
        <f>IFERROR(AVERAGEIFS(OSA!$AU:$AU,OSA!$C:$C,$AA2375,OSA!$D:$D,$AB2375)," ")</f>
        <v xml:space="preserve"> </v>
      </c>
      <c r="AE2375" s="42" t="str">
        <f t="shared" si="82"/>
        <v xml:space="preserve"> </v>
      </c>
    </row>
    <row r="2376" spans="27:31" x14ac:dyDescent="0.35">
      <c r="AA2376" t="s">
        <v>2305</v>
      </c>
      <c r="AB2376" t="s">
        <v>650</v>
      </c>
      <c r="AC2376" s="46">
        <f t="shared" si="81"/>
        <v>45136</v>
      </c>
      <c r="AD2376" s="47" t="str">
        <f>IFERROR(AVERAGEIFS(OSA!$AU:$AU,OSA!$C:$C,$AA2376,OSA!$D:$D,$AB2376)," ")</f>
        <v xml:space="preserve"> </v>
      </c>
      <c r="AE2376" s="42" t="str">
        <f t="shared" si="82"/>
        <v xml:space="preserve"> </v>
      </c>
    </row>
    <row r="2377" spans="27:31" x14ac:dyDescent="0.35">
      <c r="AA2377" t="s">
        <v>2305</v>
      </c>
      <c r="AB2377" t="s">
        <v>694</v>
      </c>
      <c r="AC2377" s="46">
        <f t="shared" si="81"/>
        <v>45136</v>
      </c>
      <c r="AD2377" s="47" t="str">
        <f>IFERROR(AVERAGEIFS(OSA!$AU:$AU,OSA!$C:$C,$AA2377,OSA!$D:$D,$AB2377)," ")</f>
        <v xml:space="preserve"> </v>
      </c>
      <c r="AE2377" s="42" t="str">
        <f t="shared" si="82"/>
        <v xml:space="preserve"> </v>
      </c>
    </row>
    <row r="2378" spans="27:31" x14ac:dyDescent="0.35">
      <c r="AA2378" t="s">
        <v>2305</v>
      </c>
      <c r="AB2378" t="s">
        <v>710</v>
      </c>
      <c r="AC2378" s="46">
        <f t="shared" si="81"/>
        <v>45136</v>
      </c>
      <c r="AD2378" s="47" t="str">
        <f>IFERROR(AVERAGEIFS(OSA!$AU:$AU,OSA!$C:$C,$AA2378,OSA!$D:$D,$AB2378)," ")</f>
        <v xml:space="preserve"> </v>
      </c>
      <c r="AE2378" s="42" t="str">
        <f t="shared" si="82"/>
        <v xml:space="preserve"> </v>
      </c>
    </row>
    <row r="2379" spans="27:31" x14ac:dyDescent="0.35">
      <c r="AA2379" t="s">
        <v>2657</v>
      </c>
      <c r="AB2379" t="s">
        <v>19</v>
      </c>
      <c r="AC2379" s="46">
        <f t="shared" si="81"/>
        <v>45136</v>
      </c>
      <c r="AD2379" s="47" t="str">
        <f ca="1">IFERROR(AVERAGEIFS(OSA!$AU:$AU,OSA!$C:$C,$AA2379,OSA!$D:$D,$AB2379)," ")</f>
        <v xml:space="preserve"> </v>
      </c>
      <c r="AE2379" s="42" t="str">
        <f t="shared" ca="1" si="82"/>
        <v xml:space="preserve"> </v>
      </c>
    </row>
    <row r="2380" spans="27:31" x14ac:dyDescent="0.35">
      <c r="AA2380" t="s">
        <v>2657</v>
      </c>
      <c r="AB2380" t="s">
        <v>65</v>
      </c>
      <c r="AC2380" s="46">
        <f t="shared" si="81"/>
        <v>45136</v>
      </c>
      <c r="AD2380" s="47" t="str">
        <f ca="1">IFERROR(AVERAGEIFS(OSA!$AU:$AU,OSA!$C:$C,$AA2380,OSA!$D:$D,$AB2380)," ")</f>
        <v xml:space="preserve"> </v>
      </c>
      <c r="AE2380" s="42" t="str">
        <f t="shared" ca="1" si="82"/>
        <v xml:space="preserve"> </v>
      </c>
    </row>
    <row r="2381" spans="27:31" x14ac:dyDescent="0.35">
      <c r="AA2381" t="s">
        <v>2657</v>
      </c>
      <c r="AB2381" t="s">
        <v>119</v>
      </c>
      <c r="AC2381" s="46">
        <f t="shared" si="81"/>
        <v>45136</v>
      </c>
      <c r="AD2381" s="47" t="str">
        <f ca="1">IFERROR(AVERAGEIFS(OSA!$AU:$AU,OSA!$C:$C,$AA2381,OSA!$D:$D,$AB2381)," ")</f>
        <v xml:space="preserve"> </v>
      </c>
      <c r="AE2381" s="42" t="str">
        <f t="shared" ca="1" si="82"/>
        <v xml:space="preserve"> </v>
      </c>
    </row>
    <row r="2382" spans="27:31" x14ac:dyDescent="0.35">
      <c r="AA2382" t="s">
        <v>2657</v>
      </c>
      <c r="AB2382" t="s">
        <v>193</v>
      </c>
      <c r="AC2382" s="46">
        <f t="shared" si="81"/>
        <v>45136</v>
      </c>
      <c r="AD2382" s="47" t="str">
        <f ca="1">IFERROR(AVERAGEIFS(OSA!$AU:$AU,OSA!$C:$C,$AA2382,OSA!$D:$D,$AB2382)," ")</f>
        <v xml:space="preserve"> </v>
      </c>
      <c r="AE2382" s="42" t="str">
        <f t="shared" ca="1" si="82"/>
        <v xml:space="preserve"> </v>
      </c>
    </row>
    <row r="2383" spans="27:31" x14ac:dyDescent="0.35">
      <c r="AA2383" t="s">
        <v>2657</v>
      </c>
      <c r="AB2383" t="s">
        <v>248</v>
      </c>
      <c r="AC2383" s="46">
        <f t="shared" si="81"/>
        <v>45136</v>
      </c>
      <c r="AD2383" s="47" t="str">
        <f ca="1">IFERROR(AVERAGEIFS(OSA!$AU:$AU,OSA!$C:$C,$AA2383,OSA!$D:$D,$AB2383)," ")</f>
        <v xml:space="preserve"> </v>
      </c>
      <c r="AE2383" s="42" t="str">
        <f t="shared" ca="1" si="82"/>
        <v xml:space="preserve"> </v>
      </c>
    </row>
    <row r="2384" spans="27:31" x14ac:dyDescent="0.35">
      <c r="AA2384" t="s">
        <v>2657</v>
      </c>
      <c r="AB2384" t="s">
        <v>294</v>
      </c>
      <c r="AC2384" s="46">
        <f t="shared" si="81"/>
        <v>45136</v>
      </c>
      <c r="AD2384" s="47" t="str">
        <f ca="1">IFERROR(AVERAGEIFS(OSA!$AU:$AU,OSA!$C:$C,$AA2384,OSA!$D:$D,$AB2384)," ")</f>
        <v xml:space="preserve"> </v>
      </c>
      <c r="AE2384" s="42" t="str">
        <f t="shared" ca="1" si="82"/>
        <v xml:space="preserve"> </v>
      </c>
    </row>
    <row r="2385" spans="27:31" x14ac:dyDescent="0.35">
      <c r="AA2385" t="s">
        <v>2657</v>
      </c>
      <c r="AB2385" t="s">
        <v>405</v>
      </c>
      <c r="AC2385" s="46">
        <f t="shared" si="81"/>
        <v>45136</v>
      </c>
      <c r="AD2385" s="47" t="str">
        <f ca="1">IFERROR(AVERAGEIFS(OSA!$AU:$AU,OSA!$C:$C,$AA2385,OSA!$D:$D,$AB2385)," ")</f>
        <v xml:space="preserve"> </v>
      </c>
      <c r="AE2385" s="42" t="str">
        <f t="shared" ca="1" si="82"/>
        <v xml:space="preserve"> </v>
      </c>
    </row>
    <row r="2386" spans="27:31" x14ac:dyDescent="0.35">
      <c r="AA2386" t="s">
        <v>2657</v>
      </c>
      <c r="AB2386" t="s">
        <v>455</v>
      </c>
      <c r="AC2386" s="46">
        <f t="shared" si="81"/>
        <v>45136</v>
      </c>
      <c r="AD2386" s="47" t="str">
        <f ca="1">IFERROR(AVERAGEIFS(OSA!$AU:$AU,OSA!$C:$C,$AA2386,OSA!$D:$D,$AB2386)," ")</f>
        <v xml:space="preserve"> </v>
      </c>
      <c r="AE2386" s="42" t="str">
        <f t="shared" ca="1" si="82"/>
        <v xml:space="preserve"> </v>
      </c>
    </row>
    <row r="2387" spans="27:31" x14ac:dyDescent="0.35">
      <c r="AA2387" t="s">
        <v>2657</v>
      </c>
      <c r="AB2387" t="s">
        <v>549</v>
      </c>
      <c r="AC2387" s="46">
        <f t="shared" si="81"/>
        <v>45136</v>
      </c>
      <c r="AD2387" s="47" t="str">
        <f ca="1">IFERROR(AVERAGEIFS(OSA!$AU:$AU,OSA!$C:$C,$AA2387,OSA!$D:$D,$AB2387)," ")</f>
        <v xml:space="preserve"> </v>
      </c>
      <c r="AE2387" s="42" t="str">
        <f t="shared" ca="1" si="82"/>
        <v xml:space="preserve"> </v>
      </c>
    </row>
    <row r="2388" spans="27:31" x14ac:dyDescent="0.35">
      <c r="AA2388" t="s">
        <v>2657</v>
      </c>
      <c r="AB2388" t="s">
        <v>650</v>
      </c>
      <c r="AC2388" s="46">
        <f t="shared" si="81"/>
        <v>45136</v>
      </c>
      <c r="AD2388" s="47" t="str">
        <f ca="1">IFERROR(AVERAGEIFS(OSA!$AU:$AU,OSA!$C:$C,$AA2388,OSA!$D:$D,$AB2388)," ")</f>
        <v xml:space="preserve"> </v>
      </c>
      <c r="AE2388" s="42" t="str">
        <f t="shared" ca="1" si="82"/>
        <v xml:space="preserve"> </v>
      </c>
    </row>
    <row r="2389" spans="27:31" x14ac:dyDescent="0.35">
      <c r="AA2389" t="s">
        <v>2657</v>
      </c>
      <c r="AB2389" t="s">
        <v>694</v>
      </c>
      <c r="AC2389" s="46">
        <f t="shared" si="81"/>
        <v>45136</v>
      </c>
      <c r="AD2389" s="47" t="str">
        <f ca="1">IFERROR(AVERAGEIFS(OSA!$AU:$AU,OSA!$C:$C,$AA2389,OSA!$D:$D,$AB2389)," ")</f>
        <v xml:space="preserve"> </v>
      </c>
      <c r="AE2389" s="42" t="str">
        <f t="shared" ca="1" si="82"/>
        <v xml:space="preserve"> </v>
      </c>
    </row>
    <row r="2390" spans="27:31" x14ac:dyDescent="0.35">
      <c r="AA2390" t="s">
        <v>2657</v>
      </c>
      <c r="AB2390" t="s">
        <v>710</v>
      </c>
      <c r="AC2390" s="46">
        <f t="shared" si="81"/>
        <v>45136</v>
      </c>
      <c r="AD2390" s="47" t="str">
        <f ca="1">IFERROR(AVERAGEIFS(OSA!$AU:$AU,OSA!$C:$C,$AA2390,OSA!$D:$D,$AB2390)," ")</f>
        <v xml:space="preserve"> </v>
      </c>
      <c r="AE2390" s="42" t="str">
        <f t="shared" ca="1" si="82"/>
        <v xml:space="preserve"> </v>
      </c>
    </row>
    <row r="2391" spans="27:31" x14ac:dyDescent="0.35">
      <c r="AA2391" t="s">
        <v>3042</v>
      </c>
      <c r="AB2391" t="s">
        <v>19</v>
      </c>
      <c r="AC2391" s="46">
        <f t="shared" si="81"/>
        <v>45136</v>
      </c>
      <c r="AD2391" s="47" t="str">
        <f>IFERROR(AVERAGEIFS(OSA!$AU:$AU,OSA!$C:$C,$AA2391,OSA!$D:$D,$AB2391)," ")</f>
        <v xml:space="preserve"> </v>
      </c>
      <c r="AE2391" s="42" t="str">
        <f t="shared" si="82"/>
        <v xml:space="preserve"> </v>
      </c>
    </row>
    <row r="2392" spans="27:31" x14ac:dyDescent="0.35">
      <c r="AA2392" t="s">
        <v>3042</v>
      </c>
      <c r="AB2392" t="s">
        <v>65</v>
      </c>
      <c r="AC2392" s="46">
        <f t="shared" ref="AC2392:AC2455" si="83">AC2308+1</f>
        <v>45136</v>
      </c>
      <c r="AD2392" s="47" t="str">
        <f>IFERROR(AVERAGEIFS(OSA!$AU:$AU,OSA!$C:$C,$AA2392,OSA!$D:$D,$AB2392)," ")</f>
        <v xml:space="preserve"> </v>
      </c>
      <c r="AE2392" s="42" t="str">
        <f t="shared" si="82"/>
        <v xml:space="preserve"> </v>
      </c>
    </row>
    <row r="2393" spans="27:31" x14ac:dyDescent="0.35">
      <c r="AA2393" t="s">
        <v>3042</v>
      </c>
      <c r="AB2393" t="s">
        <v>119</v>
      </c>
      <c r="AC2393" s="46">
        <f t="shared" si="83"/>
        <v>45136</v>
      </c>
      <c r="AD2393" s="47" t="str">
        <f>IFERROR(AVERAGEIFS(OSA!$AU:$AU,OSA!$C:$C,$AA2393,OSA!$D:$D,$AB2393)," ")</f>
        <v xml:space="preserve"> </v>
      </c>
      <c r="AE2393" s="42" t="str">
        <f t="shared" si="82"/>
        <v xml:space="preserve"> </v>
      </c>
    </row>
    <row r="2394" spans="27:31" x14ac:dyDescent="0.35">
      <c r="AA2394" t="s">
        <v>3042</v>
      </c>
      <c r="AB2394" t="s">
        <v>193</v>
      </c>
      <c r="AC2394" s="46">
        <f t="shared" si="83"/>
        <v>45136</v>
      </c>
      <c r="AD2394" s="47" t="str">
        <f>IFERROR(AVERAGEIFS(OSA!$AU:$AU,OSA!$C:$C,$AA2394,OSA!$D:$D,$AB2394)," ")</f>
        <v xml:space="preserve"> </v>
      </c>
      <c r="AE2394" s="42" t="str">
        <f t="shared" si="82"/>
        <v xml:space="preserve"> </v>
      </c>
    </row>
    <row r="2395" spans="27:31" x14ac:dyDescent="0.35">
      <c r="AA2395" t="s">
        <v>3042</v>
      </c>
      <c r="AB2395" t="s">
        <v>248</v>
      </c>
      <c r="AC2395" s="46">
        <f t="shared" si="83"/>
        <v>45136</v>
      </c>
      <c r="AD2395" s="47" t="str">
        <f>IFERROR(AVERAGEIFS(OSA!$AU:$AU,OSA!$C:$C,$AA2395,OSA!$D:$D,$AB2395)," ")</f>
        <v xml:space="preserve"> </v>
      </c>
      <c r="AE2395" s="42" t="str">
        <f t="shared" si="82"/>
        <v xml:space="preserve"> </v>
      </c>
    </row>
    <row r="2396" spans="27:31" x14ac:dyDescent="0.35">
      <c r="AA2396" t="s">
        <v>3042</v>
      </c>
      <c r="AB2396" t="s">
        <v>294</v>
      </c>
      <c r="AC2396" s="46">
        <f t="shared" si="83"/>
        <v>45136</v>
      </c>
      <c r="AD2396" s="47" t="str">
        <f>IFERROR(AVERAGEIFS(OSA!$AU:$AU,OSA!$C:$C,$AA2396,OSA!$D:$D,$AB2396)," ")</f>
        <v xml:space="preserve"> </v>
      </c>
      <c r="AE2396" s="42" t="str">
        <f t="shared" si="82"/>
        <v xml:space="preserve"> </v>
      </c>
    </row>
    <row r="2397" spans="27:31" x14ac:dyDescent="0.35">
      <c r="AA2397" t="s">
        <v>3042</v>
      </c>
      <c r="AB2397" t="s">
        <v>405</v>
      </c>
      <c r="AC2397" s="46">
        <f t="shared" si="83"/>
        <v>45136</v>
      </c>
      <c r="AD2397" s="47" t="str">
        <f>IFERROR(AVERAGEIFS(OSA!$AU:$AU,OSA!$C:$C,$AA2397,OSA!$D:$D,$AB2397)," ")</f>
        <v xml:space="preserve"> </v>
      </c>
      <c r="AE2397" s="42" t="str">
        <f t="shared" si="82"/>
        <v xml:space="preserve"> </v>
      </c>
    </row>
    <row r="2398" spans="27:31" x14ac:dyDescent="0.35">
      <c r="AA2398" t="s">
        <v>3042</v>
      </c>
      <c r="AB2398" t="s">
        <v>455</v>
      </c>
      <c r="AC2398" s="46">
        <f t="shared" si="83"/>
        <v>45136</v>
      </c>
      <c r="AD2398" s="47" t="str">
        <f>IFERROR(AVERAGEIFS(OSA!$AU:$AU,OSA!$C:$C,$AA2398,OSA!$D:$D,$AB2398)," ")</f>
        <v xml:space="preserve"> </v>
      </c>
      <c r="AE2398" s="42" t="str">
        <f t="shared" si="82"/>
        <v xml:space="preserve"> </v>
      </c>
    </row>
    <row r="2399" spans="27:31" x14ac:dyDescent="0.35">
      <c r="AA2399" t="s">
        <v>3042</v>
      </c>
      <c r="AB2399" t="s">
        <v>549</v>
      </c>
      <c r="AC2399" s="46">
        <f t="shared" si="83"/>
        <v>45136</v>
      </c>
      <c r="AD2399" s="47" t="str">
        <f>IFERROR(AVERAGEIFS(OSA!$AU:$AU,OSA!$C:$C,$AA2399,OSA!$D:$D,$AB2399)," ")</f>
        <v xml:space="preserve"> </v>
      </c>
      <c r="AE2399" s="42" t="str">
        <f t="shared" si="82"/>
        <v xml:space="preserve"> </v>
      </c>
    </row>
    <row r="2400" spans="27:31" x14ac:dyDescent="0.35">
      <c r="AA2400" t="s">
        <v>3042</v>
      </c>
      <c r="AB2400" t="s">
        <v>650</v>
      </c>
      <c r="AC2400" s="46">
        <f t="shared" si="83"/>
        <v>45136</v>
      </c>
      <c r="AD2400" s="47" t="str">
        <f>IFERROR(AVERAGEIFS(OSA!$AU:$AU,OSA!$C:$C,$AA2400,OSA!$D:$D,$AB2400)," ")</f>
        <v xml:space="preserve"> </v>
      </c>
      <c r="AE2400" s="42" t="str">
        <f t="shared" si="82"/>
        <v xml:space="preserve"> </v>
      </c>
    </row>
    <row r="2401" spans="27:31" x14ac:dyDescent="0.35">
      <c r="AA2401" t="s">
        <v>3042</v>
      </c>
      <c r="AB2401" t="s">
        <v>694</v>
      </c>
      <c r="AC2401" s="46">
        <f t="shared" si="83"/>
        <v>45136</v>
      </c>
      <c r="AD2401" s="47" t="str">
        <f>IFERROR(AVERAGEIFS(OSA!$AU:$AU,OSA!$C:$C,$AA2401,OSA!$D:$D,$AB2401)," ")</f>
        <v xml:space="preserve"> </v>
      </c>
      <c r="AE2401" s="42" t="str">
        <f t="shared" si="82"/>
        <v xml:space="preserve"> </v>
      </c>
    </row>
    <row r="2402" spans="27:31" x14ac:dyDescent="0.35">
      <c r="AA2402" t="s">
        <v>3042</v>
      </c>
      <c r="AB2402" t="s">
        <v>710</v>
      </c>
      <c r="AC2402" s="46">
        <f t="shared" si="83"/>
        <v>45136</v>
      </c>
      <c r="AD2402" s="47" t="str">
        <f>IFERROR(AVERAGEIFS(OSA!$AU:$AU,OSA!$C:$C,$AA2402,OSA!$D:$D,$AB2402)," ")</f>
        <v xml:space="preserve"> </v>
      </c>
      <c r="AE2402" s="42" t="str">
        <f t="shared" si="82"/>
        <v xml:space="preserve"> </v>
      </c>
    </row>
    <row r="2403" spans="27:31" x14ac:dyDescent="0.35">
      <c r="AA2403" t="s">
        <v>2329</v>
      </c>
      <c r="AB2403" t="s">
        <v>19</v>
      </c>
      <c r="AC2403" s="46">
        <f t="shared" si="83"/>
        <v>45136</v>
      </c>
      <c r="AD2403" s="47" t="str">
        <f>IFERROR(AVERAGEIFS(OSA!$AU:$AU,OSA!$C:$C,$AA2403,OSA!$D:$D,$AB2403)," ")</f>
        <v xml:space="preserve"> </v>
      </c>
      <c r="AE2403" s="42" t="str">
        <f t="shared" si="82"/>
        <v xml:space="preserve"> </v>
      </c>
    </row>
    <row r="2404" spans="27:31" x14ac:dyDescent="0.35">
      <c r="AA2404" t="s">
        <v>2329</v>
      </c>
      <c r="AB2404" t="s">
        <v>65</v>
      </c>
      <c r="AC2404" s="46">
        <f t="shared" si="83"/>
        <v>45136</v>
      </c>
      <c r="AD2404" s="47" t="str">
        <f>IFERROR(AVERAGEIFS(OSA!$AU:$AU,OSA!$C:$C,$AA2404,OSA!$D:$D,$AB2404)," ")</f>
        <v xml:space="preserve"> </v>
      </c>
      <c r="AE2404" s="42" t="str">
        <f t="shared" si="82"/>
        <v xml:space="preserve"> </v>
      </c>
    </row>
    <row r="2405" spans="27:31" x14ac:dyDescent="0.35">
      <c r="AA2405" t="s">
        <v>2329</v>
      </c>
      <c r="AB2405" t="s">
        <v>119</v>
      </c>
      <c r="AC2405" s="46">
        <f t="shared" si="83"/>
        <v>45136</v>
      </c>
      <c r="AD2405" s="47" t="str">
        <f>IFERROR(AVERAGEIFS(OSA!$AU:$AU,OSA!$C:$C,$AA2405,OSA!$D:$D,$AB2405)," ")</f>
        <v xml:space="preserve"> </v>
      </c>
      <c r="AE2405" s="42" t="str">
        <f t="shared" si="82"/>
        <v xml:space="preserve"> </v>
      </c>
    </row>
    <row r="2406" spans="27:31" x14ac:dyDescent="0.35">
      <c r="AA2406" t="s">
        <v>2329</v>
      </c>
      <c r="AB2406" t="s">
        <v>193</v>
      </c>
      <c r="AC2406" s="46">
        <f t="shared" si="83"/>
        <v>45136</v>
      </c>
      <c r="AD2406" s="47" t="str">
        <f>IFERROR(AVERAGEIFS(OSA!$AU:$AU,OSA!$C:$C,$AA2406,OSA!$D:$D,$AB2406)," ")</f>
        <v xml:space="preserve"> </v>
      </c>
      <c r="AE2406" s="42" t="str">
        <f t="shared" si="82"/>
        <v xml:space="preserve"> </v>
      </c>
    </row>
    <row r="2407" spans="27:31" x14ac:dyDescent="0.35">
      <c r="AA2407" t="s">
        <v>2329</v>
      </c>
      <c r="AB2407" t="s">
        <v>248</v>
      </c>
      <c r="AC2407" s="46">
        <f t="shared" si="83"/>
        <v>45136</v>
      </c>
      <c r="AD2407" s="47" t="str">
        <f>IFERROR(AVERAGEIFS(OSA!$AU:$AU,OSA!$C:$C,$AA2407,OSA!$D:$D,$AB2407)," ")</f>
        <v xml:space="preserve"> </v>
      </c>
      <c r="AE2407" s="42" t="str">
        <f t="shared" si="82"/>
        <v xml:space="preserve"> </v>
      </c>
    </row>
    <row r="2408" spans="27:31" x14ac:dyDescent="0.35">
      <c r="AA2408" t="s">
        <v>2329</v>
      </c>
      <c r="AB2408" t="s">
        <v>294</v>
      </c>
      <c r="AC2408" s="46">
        <f t="shared" si="83"/>
        <v>45136</v>
      </c>
      <c r="AD2408" s="47" t="str">
        <f>IFERROR(AVERAGEIFS(OSA!$AU:$AU,OSA!$C:$C,$AA2408,OSA!$D:$D,$AB2408)," ")</f>
        <v xml:space="preserve"> </v>
      </c>
      <c r="AE2408" s="42" t="str">
        <f t="shared" si="82"/>
        <v xml:space="preserve"> </v>
      </c>
    </row>
    <row r="2409" spans="27:31" x14ac:dyDescent="0.35">
      <c r="AA2409" t="s">
        <v>2329</v>
      </c>
      <c r="AB2409" t="s">
        <v>405</v>
      </c>
      <c r="AC2409" s="46">
        <f t="shared" si="83"/>
        <v>45136</v>
      </c>
      <c r="AD2409" s="47" t="str">
        <f>IFERROR(AVERAGEIFS(OSA!$AU:$AU,OSA!$C:$C,$AA2409,OSA!$D:$D,$AB2409)," ")</f>
        <v xml:space="preserve"> </v>
      </c>
      <c r="AE2409" s="42" t="str">
        <f t="shared" si="82"/>
        <v xml:space="preserve"> </v>
      </c>
    </row>
    <row r="2410" spans="27:31" x14ac:dyDescent="0.35">
      <c r="AA2410" t="s">
        <v>2329</v>
      </c>
      <c r="AB2410" t="s">
        <v>455</v>
      </c>
      <c r="AC2410" s="46">
        <f t="shared" si="83"/>
        <v>45136</v>
      </c>
      <c r="AD2410" s="47" t="str">
        <f>IFERROR(AVERAGEIFS(OSA!$AU:$AU,OSA!$C:$C,$AA2410,OSA!$D:$D,$AB2410)," ")</f>
        <v xml:space="preserve"> </v>
      </c>
      <c r="AE2410" s="42" t="str">
        <f t="shared" si="82"/>
        <v xml:space="preserve"> </v>
      </c>
    </row>
    <row r="2411" spans="27:31" x14ac:dyDescent="0.35">
      <c r="AA2411" t="s">
        <v>2329</v>
      </c>
      <c r="AB2411" t="s">
        <v>549</v>
      </c>
      <c r="AC2411" s="46">
        <f t="shared" si="83"/>
        <v>45136</v>
      </c>
      <c r="AD2411" s="47" t="str">
        <f>IFERROR(AVERAGEIFS(OSA!$AU:$AU,OSA!$C:$C,$AA2411,OSA!$D:$D,$AB2411)," ")</f>
        <v xml:space="preserve"> </v>
      </c>
      <c r="AE2411" s="42" t="str">
        <f t="shared" si="82"/>
        <v xml:space="preserve"> </v>
      </c>
    </row>
    <row r="2412" spans="27:31" x14ac:dyDescent="0.35">
      <c r="AA2412" t="s">
        <v>2329</v>
      </c>
      <c r="AB2412" t="s">
        <v>650</v>
      </c>
      <c r="AC2412" s="46">
        <f t="shared" si="83"/>
        <v>45136</v>
      </c>
      <c r="AD2412" s="47" t="str">
        <f>IFERROR(AVERAGEIFS(OSA!$AU:$AU,OSA!$C:$C,$AA2412,OSA!$D:$D,$AB2412)," ")</f>
        <v xml:space="preserve"> </v>
      </c>
      <c r="AE2412" s="42" t="str">
        <f t="shared" si="82"/>
        <v xml:space="preserve"> </v>
      </c>
    </row>
    <row r="2413" spans="27:31" x14ac:dyDescent="0.35">
      <c r="AA2413" t="s">
        <v>2329</v>
      </c>
      <c r="AB2413" t="s">
        <v>694</v>
      </c>
      <c r="AC2413" s="46">
        <f t="shared" si="83"/>
        <v>45136</v>
      </c>
      <c r="AD2413" s="47" t="str">
        <f>IFERROR(AVERAGEIFS(OSA!$AU:$AU,OSA!$C:$C,$AA2413,OSA!$D:$D,$AB2413)," ")</f>
        <v xml:space="preserve"> </v>
      </c>
      <c r="AE2413" s="42" t="str">
        <f t="shared" si="82"/>
        <v xml:space="preserve"> </v>
      </c>
    </row>
    <row r="2414" spans="27:31" x14ac:dyDescent="0.35">
      <c r="AA2414" t="s">
        <v>2329</v>
      </c>
      <c r="AB2414" t="s">
        <v>710</v>
      </c>
      <c r="AC2414" s="46">
        <f t="shared" si="83"/>
        <v>45136</v>
      </c>
      <c r="AD2414" s="47" t="str">
        <f>IFERROR(AVERAGEIFS(OSA!$AU:$AU,OSA!$C:$C,$AA2414,OSA!$D:$D,$AB2414)," ")</f>
        <v xml:space="preserve"> </v>
      </c>
      <c r="AE2414" s="42" t="str">
        <f t="shared" si="82"/>
        <v xml:space="preserve"> </v>
      </c>
    </row>
    <row r="2415" spans="27:31" x14ac:dyDescent="0.35">
      <c r="AA2415" t="s">
        <v>806</v>
      </c>
      <c r="AB2415" t="s">
        <v>19</v>
      </c>
      <c r="AC2415" s="46">
        <f t="shared" si="83"/>
        <v>45136</v>
      </c>
      <c r="AD2415" s="47" t="str">
        <f>IFERROR(AVERAGEIFS(OSA!$AU:$AU,OSA!$C:$C,$AA2415,OSA!$D:$D,$AB2415)," ")</f>
        <v xml:space="preserve"> </v>
      </c>
      <c r="AE2415" s="42" t="str">
        <f t="shared" si="82"/>
        <v xml:space="preserve"> </v>
      </c>
    </row>
    <row r="2416" spans="27:31" x14ac:dyDescent="0.35">
      <c r="AA2416" t="s">
        <v>806</v>
      </c>
      <c r="AB2416" t="s">
        <v>65</v>
      </c>
      <c r="AC2416" s="46">
        <f t="shared" si="83"/>
        <v>45136</v>
      </c>
      <c r="AD2416" s="47" t="str">
        <f>IFERROR(AVERAGEIFS(OSA!$AU:$AU,OSA!$C:$C,$AA2416,OSA!$D:$D,$AB2416)," ")</f>
        <v xml:space="preserve"> </v>
      </c>
      <c r="AE2416" s="42" t="str">
        <f t="shared" si="82"/>
        <v xml:space="preserve"> </v>
      </c>
    </row>
    <row r="2417" spans="27:31" x14ac:dyDescent="0.35">
      <c r="AA2417" t="s">
        <v>806</v>
      </c>
      <c r="AB2417" t="s">
        <v>119</v>
      </c>
      <c r="AC2417" s="46">
        <f t="shared" si="83"/>
        <v>45136</v>
      </c>
      <c r="AD2417" s="47" t="str">
        <f>IFERROR(AVERAGEIFS(OSA!$AU:$AU,OSA!$C:$C,$AA2417,OSA!$D:$D,$AB2417)," ")</f>
        <v xml:space="preserve"> </v>
      </c>
      <c r="AE2417" s="42" t="str">
        <f t="shared" si="82"/>
        <v xml:space="preserve"> </v>
      </c>
    </row>
    <row r="2418" spans="27:31" x14ac:dyDescent="0.35">
      <c r="AA2418" t="s">
        <v>806</v>
      </c>
      <c r="AB2418" t="s">
        <v>193</v>
      </c>
      <c r="AC2418" s="46">
        <f t="shared" si="83"/>
        <v>45136</v>
      </c>
      <c r="AD2418" s="47" t="str">
        <f>IFERROR(AVERAGEIFS(OSA!$AU:$AU,OSA!$C:$C,$AA2418,OSA!$D:$D,$AB2418)," ")</f>
        <v xml:space="preserve"> </v>
      </c>
      <c r="AE2418" s="42" t="str">
        <f t="shared" si="82"/>
        <v xml:space="preserve"> </v>
      </c>
    </row>
    <row r="2419" spans="27:31" x14ac:dyDescent="0.35">
      <c r="AA2419" t="s">
        <v>806</v>
      </c>
      <c r="AB2419" t="s">
        <v>248</v>
      </c>
      <c r="AC2419" s="46">
        <f t="shared" si="83"/>
        <v>45136</v>
      </c>
      <c r="AD2419" s="47" t="str">
        <f>IFERROR(AVERAGEIFS(OSA!$AU:$AU,OSA!$C:$C,$AA2419,OSA!$D:$D,$AB2419)," ")</f>
        <v xml:space="preserve"> </v>
      </c>
      <c r="AE2419" s="42" t="str">
        <f t="shared" si="82"/>
        <v xml:space="preserve"> </v>
      </c>
    </row>
    <row r="2420" spans="27:31" x14ac:dyDescent="0.35">
      <c r="AA2420" t="s">
        <v>806</v>
      </c>
      <c r="AB2420" t="s">
        <v>294</v>
      </c>
      <c r="AC2420" s="46">
        <f t="shared" si="83"/>
        <v>45136</v>
      </c>
      <c r="AD2420" s="47" t="str">
        <f>IFERROR(AVERAGEIFS(OSA!$AU:$AU,OSA!$C:$C,$AA2420,OSA!$D:$D,$AB2420)," ")</f>
        <v xml:space="preserve"> </v>
      </c>
      <c r="AE2420" s="42" t="str">
        <f t="shared" si="82"/>
        <v xml:space="preserve"> </v>
      </c>
    </row>
    <row r="2421" spans="27:31" x14ac:dyDescent="0.35">
      <c r="AA2421" t="s">
        <v>806</v>
      </c>
      <c r="AB2421" t="s">
        <v>405</v>
      </c>
      <c r="AC2421" s="46">
        <f t="shared" si="83"/>
        <v>45136</v>
      </c>
      <c r="AD2421" s="47" t="str">
        <f>IFERROR(AVERAGEIFS(OSA!$AU:$AU,OSA!$C:$C,$AA2421,OSA!$D:$D,$AB2421)," ")</f>
        <v xml:space="preserve"> </v>
      </c>
      <c r="AE2421" s="42" t="str">
        <f t="shared" si="82"/>
        <v xml:space="preserve"> </v>
      </c>
    </row>
    <row r="2422" spans="27:31" x14ac:dyDescent="0.35">
      <c r="AA2422" t="s">
        <v>806</v>
      </c>
      <c r="AB2422" t="s">
        <v>455</v>
      </c>
      <c r="AC2422" s="46">
        <f t="shared" si="83"/>
        <v>45136</v>
      </c>
      <c r="AD2422" s="47" t="str">
        <f>IFERROR(AVERAGEIFS(OSA!$AU:$AU,OSA!$C:$C,$AA2422,OSA!$D:$D,$AB2422)," ")</f>
        <v xml:space="preserve"> </v>
      </c>
      <c r="AE2422" s="42" t="str">
        <f t="shared" si="82"/>
        <v xml:space="preserve"> </v>
      </c>
    </row>
    <row r="2423" spans="27:31" x14ac:dyDescent="0.35">
      <c r="AA2423" t="s">
        <v>806</v>
      </c>
      <c r="AB2423" t="s">
        <v>549</v>
      </c>
      <c r="AC2423" s="46">
        <f t="shared" si="83"/>
        <v>45136</v>
      </c>
      <c r="AD2423" s="47" t="str">
        <f>IFERROR(AVERAGEIFS(OSA!$AU:$AU,OSA!$C:$C,$AA2423,OSA!$D:$D,$AB2423)," ")</f>
        <v xml:space="preserve"> </v>
      </c>
      <c r="AE2423" s="42" t="str">
        <f t="shared" si="82"/>
        <v xml:space="preserve"> </v>
      </c>
    </row>
    <row r="2424" spans="27:31" x14ac:dyDescent="0.35">
      <c r="AA2424" t="s">
        <v>806</v>
      </c>
      <c r="AB2424" t="s">
        <v>650</v>
      </c>
      <c r="AC2424" s="46">
        <f t="shared" si="83"/>
        <v>45136</v>
      </c>
      <c r="AD2424" s="47" t="str">
        <f>IFERROR(AVERAGEIFS(OSA!$AU:$AU,OSA!$C:$C,$AA2424,OSA!$D:$D,$AB2424)," ")</f>
        <v xml:space="preserve"> </v>
      </c>
      <c r="AE2424" s="42" t="str">
        <f t="shared" si="82"/>
        <v xml:space="preserve"> </v>
      </c>
    </row>
    <row r="2425" spans="27:31" x14ac:dyDescent="0.35">
      <c r="AA2425" t="s">
        <v>806</v>
      </c>
      <c r="AB2425" t="s">
        <v>694</v>
      </c>
      <c r="AC2425" s="46">
        <f t="shared" si="83"/>
        <v>45136</v>
      </c>
      <c r="AD2425" s="47" t="str">
        <f>IFERROR(AVERAGEIFS(OSA!$AU:$AU,OSA!$C:$C,$AA2425,OSA!$D:$D,$AB2425)," ")</f>
        <v xml:space="preserve"> </v>
      </c>
      <c r="AE2425" s="42" t="str">
        <f t="shared" si="82"/>
        <v xml:space="preserve"> </v>
      </c>
    </row>
    <row r="2426" spans="27:31" x14ac:dyDescent="0.35">
      <c r="AA2426" t="s">
        <v>806</v>
      </c>
      <c r="AB2426" t="s">
        <v>710</v>
      </c>
      <c r="AC2426" s="46">
        <f t="shared" si="83"/>
        <v>45136</v>
      </c>
      <c r="AD2426" s="47" t="str">
        <f>IFERROR(AVERAGEIFS(OSA!$AU:$AU,OSA!$C:$C,$AA2426,OSA!$D:$D,$AB2426)," ")</f>
        <v xml:space="preserve"> </v>
      </c>
      <c r="AE2426" s="42" t="str">
        <f t="shared" si="82"/>
        <v xml:space="preserve"> </v>
      </c>
    </row>
    <row r="2427" spans="27:31" x14ac:dyDescent="0.35">
      <c r="AA2427" t="s">
        <v>2517</v>
      </c>
      <c r="AB2427" t="s">
        <v>19</v>
      </c>
      <c r="AC2427" s="46">
        <f t="shared" si="83"/>
        <v>45136</v>
      </c>
      <c r="AD2427" s="47" t="str">
        <f>IFERROR(AVERAGEIFS(OSA!$AU:$AU,OSA!$C:$C,$AA2427,OSA!$D:$D,$AB2427)," ")</f>
        <v xml:space="preserve"> </v>
      </c>
      <c r="AE2427" s="42" t="str">
        <f t="shared" si="82"/>
        <v xml:space="preserve"> </v>
      </c>
    </row>
    <row r="2428" spans="27:31" x14ac:dyDescent="0.35">
      <c r="AA2428" t="s">
        <v>2517</v>
      </c>
      <c r="AB2428" t="s">
        <v>65</v>
      </c>
      <c r="AC2428" s="46">
        <f t="shared" si="83"/>
        <v>45136</v>
      </c>
      <c r="AD2428" s="47" t="str">
        <f>IFERROR(AVERAGEIFS(OSA!$AU:$AU,OSA!$C:$C,$AA2428,OSA!$D:$D,$AB2428)," ")</f>
        <v xml:space="preserve"> </v>
      </c>
      <c r="AE2428" s="42" t="str">
        <f t="shared" si="82"/>
        <v xml:space="preserve"> </v>
      </c>
    </row>
    <row r="2429" spans="27:31" x14ac:dyDescent="0.35">
      <c r="AA2429" t="s">
        <v>2517</v>
      </c>
      <c r="AB2429" t="s">
        <v>119</v>
      </c>
      <c r="AC2429" s="46">
        <f t="shared" si="83"/>
        <v>45136</v>
      </c>
      <c r="AD2429" s="47" t="str">
        <f>IFERROR(AVERAGEIFS(OSA!$AU:$AU,OSA!$C:$C,$AA2429,OSA!$D:$D,$AB2429)," ")</f>
        <v xml:space="preserve"> </v>
      </c>
      <c r="AE2429" s="42" t="str">
        <f t="shared" si="82"/>
        <v xml:space="preserve"> </v>
      </c>
    </row>
    <row r="2430" spans="27:31" x14ac:dyDescent="0.35">
      <c r="AA2430" t="s">
        <v>2517</v>
      </c>
      <c r="AB2430" t="s">
        <v>193</v>
      </c>
      <c r="AC2430" s="46">
        <f t="shared" si="83"/>
        <v>45136</v>
      </c>
      <c r="AD2430" s="47" t="str">
        <f>IFERROR(AVERAGEIFS(OSA!$AU:$AU,OSA!$C:$C,$AA2430,OSA!$D:$D,$AB2430)," ")</f>
        <v xml:space="preserve"> </v>
      </c>
      <c r="AE2430" s="42" t="str">
        <f t="shared" si="82"/>
        <v xml:space="preserve"> </v>
      </c>
    </row>
    <row r="2431" spans="27:31" x14ac:dyDescent="0.35">
      <c r="AA2431" t="s">
        <v>2517</v>
      </c>
      <c r="AB2431" t="s">
        <v>248</v>
      </c>
      <c r="AC2431" s="46">
        <f t="shared" si="83"/>
        <v>45136</v>
      </c>
      <c r="AD2431" s="47" t="str">
        <f>IFERROR(AVERAGEIFS(OSA!$AU:$AU,OSA!$C:$C,$AA2431,OSA!$D:$D,$AB2431)," ")</f>
        <v xml:space="preserve"> </v>
      </c>
      <c r="AE2431" s="42" t="str">
        <f t="shared" si="82"/>
        <v xml:space="preserve"> </v>
      </c>
    </row>
    <row r="2432" spans="27:31" x14ac:dyDescent="0.35">
      <c r="AA2432" t="s">
        <v>2517</v>
      </c>
      <c r="AB2432" t="s">
        <v>294</v>
      </c>
      <c r="AC2432" s="46">
        <f t="shared" si="83"/>
        <v>45136</v>
      </c>
      <c r="AD2432" s="47" t="str">
        <f>IFERROR(AVERAGEIFS(OSA!$AU:$AU,OSA!$C:$C,$AA2432,OSA!$D:$D,$AB2432)," ")</f>
        <v xml:space="preserve"> </v>
      </c>
      <c r="AE2432" s="42" t="str">
        <f t="shared" si="82"/>
        <v xml:space="preserve"> </v>
      </c>
    </row>
    <row r="2433" spans="27:31" x14ac:dyDescent="0.35">
      <c r="AA2433" t="s">
        <v>2517</v>
      </c>
      <c r="AB2433" t="s">
        <v>405</v>
      </c>
      <c r="AC2433" s="46">
        <f t="shared" si="83"/>
        <v>45136</v>
      </c>
      <c r="AD2433" s="47" t="str">
        <f>IFERROR(AVERAGEIFS(OSA!$AU:$AU,OSA!$C:$C,$AA2433,OSA!$D:$D,$AB2433)," ")</f>
        <v xml:space="preserve"> </v>
      </c>
      <c r="AE2433" s="42" t="str">
        <f t="shared" si="82"/>
        <v xml:space="preserve"> </v>
      </c>
    </row>
    <row r="2434" spans="27:31" x14ac:dyDescent="0.35">
      <c r="AA2434" t="s">
        <v>2517</v>
      </c>
      <c r="AB2434" t="s">
        <v>455</v>
      </c>
      <c r="AC2434" s="46">
        <f t="shared" si="83"/>
        <v>45136</v>
      </c>
      <c r="AD2434" s="47" t="str">
        <f>IFERROR(AVERAGEIFS(OSA!$AU:$AU,OSA!$C:$C,$AA2434,OSA!$D:$D,$AB2434)," ")</f>
        <v xml:space="preserve"> </v>
      </c>
      <c r="AE2434" s="42" t="str">
        <f t="shared" si="82"/>
        <v xml:space="preserve"> </v>
      </c>
    </row>
    <row r="2435" spans="27:31" x14ac:dyDescent="0.35">
      <c r="AA2435" t="s">
        <v>2517</v>
      </c>
      <c r="AB2435" t="s">
        <v>549</v>
      </c>
      <c r="AC2435" s="46">
        <f t="shared" si="83"/>
        <v>45136</v>
      </c>
      <c r="AD2435" s="47" t="str">
        <f>IFERROR(AVERAGEIFS(OSA!$AU:$AU,OSA!$C:$C,$AA2435,OSA!$D:$D,$AB2435)," ")</f>
        <v xml:space="preserve"> </v>
      </c>
      <c r="AE2435" s="42" t="str">
        <f t="shared" si="82"/>
        <v xml:space="preserve"> </v>
      </c>
    </row>
    <row r="2436" spans="27:31" x14ac:dyDescent="0.35">
      <c r="AA2436" t="s">
        <v>2517</v>
      </c>
      <c r="AB2436" t="s">
        <v>650</v>
      </c>
      <c r="AC2436" s="46">
        <f t="shared" si="83"/>
        <v>45136</v>
      </c>
      <c r="AD2436" s="47" t="str">
        <f>IFERROR(AVERAGEIFS(OSA!$AU:$AU,OSA!$C:$C,$AA2436,OSA!$D:$D,$AB2436)," ")</f>
        <v xml:space="preserve"> </v>
      </c>
      <c r="AE2436" s="42" t="str">
        <f t="shared" ref="AE2436:AE2499" si="84">IFERROR(1-(AD2436)," ")</f>
        <v xml:space="preserve"> </v>
      </c>
    </row>
    <row r="2437" spans="27:31" x14ac:dyDescent="0.35">
      <c r="AA2437" t="s">
        <v>2517</v>
      </c>
      <c r="AB2437" t="s">
        <v>694</v>
      </c>
      <c r="AC2437" s="46">
        <f t="shared" si="83"/>
        <v>45136</v>
      </c>
      <c r="AD2437" s="47" t="str">
        <f>IFERROR(AVERAGEIFS(OSA!$AU:$AU,OSA!$C:$C,$AA2437,OSA!$D:$D,$AB2437)," ")</f>
        <v xml:space="preserve"> </v>
      </c>
      <c r="AE2437" s="42" t="str">
        <f t="shared" si="84"/>
        <v xml:space="preserve"> </v>
      </c>
    </row>
    <row r="2438" spans="27:31" x14ac:dyDescent="0.35">
      <c r="AA2438" t="s">
        <v>2517</v>
      </c>
      <c r="AB2438" t="s">
        <v>710</v>
      </c>
      <c r="AC2438" s="46">
        <f t="shared" si="83"/>
        <v>45136</v>
      </c>
      <c r="AD2438" s="47" t="str">
        <f>IFERROR(AVERAGEIFS(OSA!$AU:$AU,OSA!$C:$C,$AA2438,OSA!$D:$D,$AB2438)," ")</f>
        <v xml:space="preserve"> </v>
      </c>
      <c r="AE2438" s="42" t="str">
        <f t="shared" si="84"/>
        <v xml:space="preserve"> </v>
      </c>
    </row>
    <row r="2439" spans="27:31" x14ac:dyDescent="0.35">
      <c r="AA2439" t="s">
        <v>1648</v>
      </c>
      <c r="AB2439" t="s">
        <v>19</v>
      </c>
      <c r="AC2439" s="46">
        <f t="shared" si="83"/>
        <v>45137</v>
      </c>
      <c r="AD2439" s="47" t="str">
        <f>IFERROR(AVERAGEIFS(OSA!$AV:$AV,OSA!$C:$C,$AA2439,OSA!$D:$D,$AB2439)," ")</f>
        <v xml:space="preserve"> </v>
      </c>
      <c r="AE2439" s="42" t="str">
        <f t="shared" si="84"/>
        <v xml:space="preserve"> </v>
      </c>
    </row>
    <row r="2440" spans="27:31" x14ac:dyDescent="0.35">
      <c r="AA2440" t="s">
        <v>1648</v>
      </c>
      <c r="AB2440" t="s">
        <v>65</v>
      </c>
      <c r="AC2440" s="46">
        <f t="shared" si="83"/>
        <v>45137</v>
      </c>
      <c r="AD2440" s="47" t="str">
        <f>IFERROR(AVERAGEIFS(OSA!$AV:$AV,OSA!$C:$C,$AA2440,OSA!$D:$D,$AB2440)," ")</f>
        <v xml:space="preserve"> </v>
      </c>
      <c r="AE2440" s="42" t="str">
        <f t="shared" si="84"/>
        <v xml:space="preserve"> </v>
      </c>
    </row>
    <row r="2441" spans="27:31" x14ac:dyDescent="0.35">
      <c r="AA2441" t="s">
        <v>1648</v>
      </c>
      <c r="AB2441" t="s">
        <v>119</v>
      </c>
      <c r="AC2441" s="46">
        <f t="shared" si="83"/>
        <v>45137</v>
      </c>
      <c r="AD2441" s="47" t="str">
        <f>IFERROR(AVERAGEIFS(OSA!$AV:$AV,OSA!$C:$C,$AA2441,OSA!$D:$D,$AB2441)," ")</f>
        <v xml:space="preserve"> </v>
      </c>
      <c r="AE2441" s="42" t="str">
        <f t="shared" si="84"/>
        <v xml:space="preserve"> </v>
      </c>
    </row>
    <row r="2442" spans="27:31" x14ac:dyDescent="0.35">
      <c r="AA2442" t="s">
        <v>1648</v>
      </c>
      <c r="AB2442" t="s">
        <v>193</v>
      </c>
      <c r="AC2442" s="46">
        <f t="shared" si="83"/>
        <v>45137</v>
      </c>
      <c r="AD2442" s="47" t="str">
        <f>IFERROR(AVERAGEIFS(OSA!$AV:$AV,OSA!$C:$C,$AA2442,OSA!$D:$D,$AB2442)," ")</f>
        <v xml:space="preserve"> </v>
      </c>
      <c r="AE2442" s="42" t="str">
        <f t="shared" si="84"/>
        <v xml:space="preserve"> </v>
      </c>
    </row>
    <row r="2443" spans="27:31" x14ac:dyDescent="0.35">
      <c r="AA2443" t="s">
        <v>1648</v>
      </c>
      <c r="AB2443" t="s">
        <v>248</v>
      </c>
      <c r="AC2443" s="46">
        <f t="shared" si="83"/>
        <v>45137</v>
      </c>
      <c r="AD2443" s="47" t="str">
        <f>IFERROR(AVERAGEIFS(OSA!$AV:$AV,OSA!$C:$C,$AA2443,OSA!$D:$D,$AB2443)," ")</f>
        <v xml:space="preserve"> </v>
      </c>
      <c r="AE2443" s="42" t="str">
        <f t="shared" si="84"/>
        <v xml:space="preserve"> </v>
      </c>
    </row>
    <row r="2444" spans="27:31" x14ac:dyDescent="0.35">
      <c r="AA2444" t="s">
        <v>1648</v>
      </c>
      <c r="AB2444" t="s">
        <v>294</v>
      </c>
      <c r="AC2444" s="46">
        <f t="shared" si="83"/>
        <v>45137</v>
      </c>
      <c r="AD2444" s="47" t="str">
        <f>IFERROR(AVERAGEIFS(OSA!$AV:$AV,OSA!$C:$C,$AA2444,OSA!$D:$D,$AB2444)," ")</f>
        <v xml:space="preserve"> </v>
      </c>
      <c r="AE2444" s="42" t="str">
        <f t="shared" si="84"/>
        <v xml:space="preserve"> </v>
      </c>
    </row>
    <row r="2445" spans="27:31" x14ac:dyDescent="0.35">
      <c r="AA2445" t="s">
        <v>1648</v>
      </c>
      <c r="AB2445" t="s">
        <v>405</v>
      </c>
      <c r="AC2445" s="46">
        <f t="shared" si="83"/>
        <v>45137</v>
      </c>
      <c r="AD2445" s="47" t="str">
        <f>IFERROR(AVERAGEIFS(OSA!$AV:$AV,OSA!$C:$C,$AA2445,OSA!$D:$D,$AB2445)," ")</f>
        <v xml:space="preserve"> </v>
      </c>
      <c r="AE2445" s="42" t="str">
        <f t="shared" si="84"/>
        <v xml:space="preserve"> </v>
      </c>
    </row>
    <row r="2446" spans="27:31" x14ac:dyDescent="0.35">
      <c r="AA2446" t="s">
        <v>1648</v>
      </c>
      <c r="AB2446" t="s">
        <v>455</v>
      </c>
      <c r="AC2446" s="46">
        <f t="shared" si="83"/>
        <v>45137</v>
      </c>
      <c r="AD2446" s="47" t="str">
        <f>IFERROR(AVERAGEIFS(OSA!$AV:$AV,OSA!$C:$C,$AA2446,OSA!$D:$D,$AB2446)," ")</f>
        <v xml:space="preserve"> </v>
      </c>
      <c r="AE2446" s="42" t="str">
        <f t="shared" si="84"/>
        <v xml:space="preserve"> </v>
      </c>
    </row>
    <row r="2447" spans="27:31" x14ac:dyDescent="0.35">
      <c r="AA2447" t="s">
        <v>1648</v>
      </c>
      <c r="AB2447" t="s">
        <v>549</v>
      </c>
      <c r="AC2447" s="46">
        <f t="shared" si="83"/>
        <v>45137</v>
      </c>
      <c r="AD2447" s="47" t="str">
        <f>IFERROR(AVERAGEIFS(OSA!$AV:$AV,OSA!$C:$C,$AA2447,OSA!$D:$D,$AB2447)," ")</f>
        <v xml:space="preserve"> </v>
      </c>
      <c r="AE2447" s="42" t="str">
        <f t="shared" si="84"/>
        <v xml:space="preserve"> </v>
      </c>
    </row>
    <row r="2448" spans="27:31" x14ac:dyDescent="0.35">
      <c r="AA2448" t="s">
        <v>1648</v>
      </c>
      <c r="AB2448" t="s">
        <v>650</v>
      </c>
      <c r="AC2448" s="46">
        <f t="shared" si="83"/>
        <v>45137</v>
      </c>
      <c r="AD2448" s="47" t="str">
        <f>IFERROR(AVERAGEIFS(OSA!$AV:$AV,OSA!$C:$C,$AA2448,OSA!$D:$D,$AB2448)," ")</f>
        <v xml:space="preserve"> </v>
      </c>
      <c r="AE2448" s="42" t="str">
        <f t="shared" si="84"/>
        <v xml:space="preserve"> </v>
      </c>
    </row>
    <row r="2449" spans="27:31" x14ac:dyDescent="0.35">
      <c r="AA2449" t="s">
        <v>1648</v>
      </c>
      <c r="AB2449" t="s">
        <v>694</v>
      </c>
      <c r="AC2449" s="46">
        <f t="shared" si="83"/>
        <v>45137</v>
      </c>
      <c r="AD2449" s="47" t="str">
        <f>IFERROR(AVERAGEIFS(OSA!$AV:$AV,OSA!$C:$C,$AA2449,OSA!$D:$D,$AB2449)," ")</f>
        <v xml:space="preserve"> </v>
      </c>
      <c r="AE2449" s="42" t="str">
        <f t="shared" si="84"/>
        <v xml:space="preserve"> </v>
      </c>
    </row>
    <row r="2450" spans="27:31" x14ac:dyDescent="0.35">
      <c r="AA2450" t="s">
        <v>1648</v>
      </c>
      <c r="AB2450" t="s">
        <v>710</v>
      </c>
      <c r="AC2450" s="46">
        <f t="shared" si="83"/>
        <v>45137</v>
      </c>
      <c r="AD2450" s="47" t="str">
        <f>IFERROR(AVERAGEIFS(OSA!$AV:$AV,OSA!$C:$C,$AA2450,OSA!$D:$D,$AB2450)," ")</f>
        <v xml:space="preserve"> </v>
      </c>
      <c r="AE2450" s="42" t="str">
        <f t="shared" si="84"/>
        <v xml:space="preserve"> </v>
      </c>
    </row>
    <row r="2451" spans="27:31" x14ac:dyDescent="0.35">
      <c r="AA2451" t="s">
        <v>2305</v>
      </c>
      <c r="AB2451" t="s">
        <v>19</v>
      </c>
      <c r="AC2451" s="46">
        <f t="shared" si="83"/>
        <v>45137</v>
      </c>
      <c r="AD2451" s="47" t="str">
        <f>IFERROR(AVERAGEIFS(OSA!$AV:$AV,OSA!$C:$C,$AA2451,OSA!$D:$D,$AB2451)," ")</f>
        <v xml:space="preserve"> </v>
      </c>
      <c r="AE2451" s="42" t="str">
        <f t="shared" si="84"/>
        <v xml:space="preserve"> </v>
      </c>
    </row>
    <row r="2452" spans="27:31" x14ac:dyDescent="0.35">
      <c r="AA2452" t="s">
        <v>2305</v>
      </c>
      <c r="AB2452" t="s">
        <v>65</v>
      </c>
      <c r="AC2452" s="46">
        <f t="shared" si="83"/>
        <v>45137</v>
      </c>
      <c r="AD2452" s="47" t="str">
        <f>IFERROR(AVERAGEIFS(OSA!$AV:$AV,OSA!$C:$C,$AA2452,OSA!$D:$D,$AB2452)," ")</f>
        <v xml:space="preserve"> </v>
      </c>
      <c r="AE2452" s="42" t="str">
        <f t="shared" si="84"/>
        <v xml:space="preserve"> </v>
      </c>
    </row>
    <row r="2453" spans="27:31" x14ac:dyDescent="0.35">
      <c r="AA2453" t="s">
        <v>2305</v>
      </c>
      <c r="AB2453" t="s">
        <v>119</v>
      </c>
      <c r="AC2453" s="46">
        <f t="shared" si="83"/>
        <v>45137</v>
      </c>
      <c r="AD2453" s="47" t="str">
        <f>IFERROR(AVERAGEIFS(OSA!$AV:$AV,OSA!$C:$C,$AA2453,OSA!$D:$D,$AB2453)," ")</f>
        <v xml:space="preserve"> </v>
      </c>
      <c r="AE2453" s="42" t="str">
        <f t="shared" si="84"/>
        <v xml:space="preserve"> </v>
      </c>
    </row>
    <row r="2454" spans="27:31" x14ac:dyDescent="0.35">
      <c r="AA2454" t="s">
        <v>2305</v>
      </c>
      <c r="AB2454" t="s">
        <v>193</v>
      </c>
      <c r="AC2454" s="46">
        <f t="shared" si="83"/>
        <v>45137</v>
      </c>
      <c r="AD2454" s="47" t="str">
        <f>IFERROR(AVERAGEIFS(OSA!$AV:$AV,OSA!$C:$C,$AA2454,OSA!$D:$D,$AB2454)," ")</f>
        <v xml:space="preserve"> </v>
      </c>
      <c r="AE2454" s="42" t="str">
        <f t="shared" si="84"/>
        <v xml:space="preserve"> </v>
      </c>
    </row>
    <row r="2455" spans="27:31" x14ac:dyDescent="0.35">
      <c r="AA2455" t="s">
        <v>2305</v>
      </c>
      <c r="AB2455" t="s">
        <v>248</v>
      </c>
      <c r="AC2455" s="46">
        <f t="shared" si="83"/>
        <v>45137</v>
      </c>
      <c r="AD2455" s="47" t="str">
        <f>IFERROR(AVERAGEIFS(OSA!$AV:$AV,OSA!$C:$C,$AA2455,OSA!$D:$D,$AB2455)," ")</f>
        <v xml:space="preserve"> </v>
      </c>
      <c r="AE2455" s="42" t="str">
        <f t="shared" si="84"/>
        <v xml:space="preserve"> </v>
      </c>
    </row>
    <row r="2456" spans="27:31" x14ac:dyDescent="0.35">
      <c r="AA2456" t="s">
        <v>2305</v>
      </c>
      <c r="AB2456" t="s">
        <v>294</v>
      </c>
      <c r="AC2456" s="46">
        <f t="shared" ref="AC2456:AC2519" si="85">AC2372+1</f>
        <v>45137</v>
      </c>
      <c r="AD2456" s="47" t="str">
        <f>IFERROR(AVERAGEIFS(OSA!$AV:$AV,OSA!$C:$C,$AA2456,OSA!$D:$D,$AB2456)," ")</f>
        <v xml:space="preserve"> </v>
      </c>
      <c r="AE2456" s="42" t="str">
        <f t="shared" si="84"/>
        <v xml:space="preserve"> </v>
      </c>
    </row>
    <row r="2457" spans="27:31" x14ac:dyDescent="0.35">
      <c r="AA2457" t="s">
        <v>2305</v>
      </c>
      <c r="AB2457" t="s">
        <v>405</v>
      </c>
      <c r="AC2457" s="46">
        <f t="shared" si="85"/>
        <v>45137</v>
      </c>
      <c r="AD2457" s="47" t="str">
        <f>IFERROR(AVERAGEIFS(OSA!$AV:$AV,OSA!$C:$C,$AA2457,OSA!$D:$D,$AB2457)," ")</f>
        <v xml:space="preserve"> </v>
      </c>
      <c r="AE2457" s="42" t="str">
        <f t="shared" si="84"/>
        <v xml:space="preserve"> </v>
      </c>
    </row>
    <row r="2458" spans="27:31" x14ac:dyDescent="0.35">
      <c r="AA2458" t="s">
        <v>2305</v>
      </c>
      <c r="AB2458" t="s">
        <v>455</v>
      </c>
      <c r="AC2458" s="46">
        <f t="shared" si="85"/>
        <v>45137</v>
      </c>
      <c r="AD2458" s="47" t="str">
        <f>IFERROR(AVERAGEIFS(OSA!$AV:$AV,OSA!$C:$C,$AA2458,OSA!$D:$D,$AB2458)," ")</f>
        <v xml:space="preserve"> </v>
      </c>
      <c r="AE2458" s="42" t="str">
        <f t="shared" si="84"/>
        <v xml:space="preserve"> </v>
      </c>
    </row>
    <row r="2459" spans="27:31" x14ac:dyDescent="0.35">
      <c r="AA2459" t="s">
        <v>2305</v>
      </c>
      <c r="AB2459" t="s">
        <v>549</v>
      </c>
      <c r="AC2459" s="46">
        <f t="shared" si="85"/>
        <v>45137</v>
      </c>
      <c r="AD2459" s="47" t="str">
        <f>IFERROR(AVERAGEIFS(OSA!$AV:$AV,OSA!$C:$C,$AA2459,OSA!$D:$D,$AB2459)," ")</f>
        <v xml:space="preserve"> </v>
      </c>
      <c r="AE2459" s="42" t="str">
        <f t="shared" si="84"/>
        <v xml:space="preserve"> </v>
      </c>
    </row>
    <row r="2460" spans="27:31" x14ac:dyDescent="0.35">
      <c r="AA2460" t="s">
        <v>2305</v>
      </c>
      <c r="AB2460" t="s">
        <v>650</v>
      </c>
      <c r="AC2460" s="46">
        <f t="shared" si="85"/>
        <v>45137</v>
      </c>
      <c r="AD2460" s="47" t="str">
        <f>IFERROR(AVERAGEIFS(OSA!$AV:$AV,OSA!$C:$C,$AA2460,OSA!$D:$D,$AB2460)," ")</f>
        <v xml:space="preserve"> </v>
      </c>
      <c r="AE2460" s="42" t="str">
        <f t="shared" si="84"/>
        <v xml:space="preserve"> </v>
      </c>
    </row>
    <row r="2461" spans="27:31" x14ac:dyDescent="0.35">
      <c r="AA2461" t="s">
        <v>2305</v>
      </c>
      <c r="AB2461" t="s">
        <v>694</v>
      </c>
      <c r="AC2461" s="46">
        <f t="shared" si="85"/>
        <v>45137</v>
      </c>
      <c r="AD2461" s="47" t="str">
        <f>IFERROR(AVERAGEIFS(OSA!$AV:$AV,OSA!$C:$C,$AA2461,OSA!$D:$D,$AB2461)," ")</f>
        <v xml:space="preserve"> </v>
      </c>
      <c r="AE2461" s="42" t="str">
        <f t="shared" si="84"/>
        <v xml:space="preserve"> </v>
      </c>
    </row>
    <row r="2462" spans="27:31" x14ac:dyDescent="0.35">
      <c r="AA2462" t="s">
        <v>2305</v>
      </c>
      <c r="AB2462" t="s">
        <v>710</v>
      </c>
      <c r="AC2462" s="46">
        <f t="shared" si="85"/>
        <v>45137</v>
      </c>
      <c r="AD2462" s="47" t="str">
        <f>IFERROR(AVERAGEIFS(OSA!$AV:$AV,OSA!$C:$C,$AA2462,OSA!$D:$D,$AB2462)," ")</f>
        <v xml:space="preserve"> </v>
      </c>
      <c r="AE2462" s="42" t="str">
        <f t="shared" si="84"/>
        <v xml:space="preserve"> </v>
      </c>
    </row>
    <row r="2463" spans="27:31" x14ac:dyDescent="0.35">
      <c r="AA2463" t="s">
        <v>2657</v>
      </c>
      <c r="AB2463" t="s">
        <v>19</v>
      </c>
      <c r="AC2463" s="46">
        <f t="shared" si="85"/>
        <v>45137</v>
      </c>
      <c r="AD2463" s="47" t="str">
        <f ca="1">IFERROR(AVERAGEIFS(OSA!$AV:$AV,OSA!$C:$C,$AA2463,OSA!$D:$D,$AB2463)," ")</f>
        <v xml:space="preserve"> </v>
      </c>
      <c r="AE2463" s="42" t="str">
        <f t="shared" ca="1" si="84"/>
        <v xml:space="preserve"> </v>
      </c>
    </row>
    <row r="2464" spans="27:31" x14ac:dyDescent="0.35">
      <c r="AA2464" t="s">
        <v>2657</v>
      </c>
      <c r="AB2464" t="s">
        <v>65</v>
      </c>
      <c r="AC2464" s="46">
        <f t="shared" si="85"/>
        <v>45137</v>
      </c>
      <c r="AD2464" s="47" t="str">
        <f ca="1">IFERROR(AVERAGEIFS(OSA!$AV:$AV,OSA!$C:$C,$AA2464,OSA!$D:$D,$AB2464)," ")</f>
        <v xml:space="preserve"> </v>
      </c>
      <c r="AE2464" s="42" t="str">
        <f t="shared" ca="1" si="84"/>
        <v xml:space="preserve"> </v>
      </c>
    </row>
    <row r="2465" spans="27:31" x14ac:dyDescent="0.35">
      <c r="AA2465" t="s">
        <v>2657</v>
      </c>
      <c r="AB2465" t="s">
        <v>119</v>
      </c>
      <c r="AC2465" s="46">
        <f t="shared" si="85"/>
        <v>45137</v>
      </c>
      <c r="AD2465" s="47" t="str">
        <f ca="1">IFERROR(AVERAGEIFS(OSA!$AV:$AV,OSA!$C:$C,$AA2465,OSA!$D:$D,$AB2465)," ")</f>
        <v xml:space="preserve"> </v>
      </c>
      <c r="AE2465" s="42" t="str">
        <f t="shared" ca="1" si="84"/>
        <v xml:space="preserve"> </v>
      </c>
    </row>
    <row r="2466" spans="27:31" x14ac:dyDescent="0.35">
      <c r="AA2466" t="s">
        <v>2657</v>
      </c>
      <c r="AB2466" t="s">
        <v>193</v>
      </c>
      <c r="AC2466" s="46">
        <f t="shared" si="85"/>
        <v>45137</v>
      </c>
      <c r="AD2466" s="47" t="str">
        <f ca="1">IFERROR(AVERAGEIFS(OSA!$AV:$AV,OSA!$C:$C,$AA2466,OSA!$D:$D,$AB2466)," ")</f>
        <v xml:space="preserve"> </v>
      </c>
      <c r="AE2466" s="42" t="str">
        <f t="shared" ca="1" si="84"/>
        <v xml:space="preserve"> </v>
      </c>
    </row>
    <row r="2467" spans="27:31" x14ac:dyDescent="0.35">
      <c r="AA2467" t="s">
        <v>2657</v>
      </c>
      <c r="AB2467" t="s">
        <v>248</v>
      </c>
      <c r="AC2467" s="46">
        <f t="shared" si="85"/>
        <v>45137</v>
      </c>
      <c r="AD2467" s="47" t="str">
        <f ca="1">IFERROR(AVERAGEIFS(OSA!$AV:$AV,OSA!$C:$C,$AA2467,OSA!$D:$D,$AB2467)," ")</f>
        <v xml:space="preserve"> </v>
      </c>
      <c r="AE2467" s="42" t="str">
        <f t="shared" ca="1" si="84"/>
        <v xml:space="preserve"> </v>
      </c>
    </row>
    <row r="2468" spans="27:31" x14ac:dyDescent="0.35">
      <c r="AA2468" t="s">
        <v>2657</v>
      </c>
      <c r="AB2468" t="s">
        <v>294</v>
      </c>
      <c r="AC2468" s="46">
        <f t="shared" si="85"/>
        <v>45137</v>
      </c>
      <c r="AD2468" s="47" t="str">
        <f ca="1">IFERROR(AVERAGEIFS(OSA!$AV:$AV,OSA!$C:$C,$AA2468,OSA!$D:$D,$AB2468)," ")</f>
        <v xml:space="preserve"> </v>
      </c>
      <c r="AE2468" s="42" t="str">
        <f t="shared" ca="1" si="84"/>
        <v xml:space="preserve"> </v>
      </c>
    </row>
    <row r="2469" spans="27:31" x14ac:dyDescent="0.35">
      <c r="AA2469" t="s">
        <v>2657</v>
      </c>
      <c r="AB2469" t="s">
        <v>405</v>
      </c>
      <c r="AC2469" s="46">
        <f t="shared" si="85"/>
        <v>45137</v>
      </c>
      <c r="AD2469" s="47" t="str">
        <f ca="1">IFERROR(AVERAGEIFS(OSA!$AV:$AV,OSA!$C:$C,$AA2469,OSA!$D:$D,$AB2469)," ")</f>
        <v xml:space="preserve"> </v>
      </c>
      <c r="AE2469" s="42" t="str">
        <f t="shared" ca="1" si="84"/>
        <v xml:space="preserve"> </v>
      </c>
    </row>
    <row r="2470" spans="27:31" x14ac:dyDescent="0.35">
      <c r="AA2470" t="s">
        <v>2657</v>
      </c>
      <c r="AB2470" t="s">
        <v>455</v>
      </c>
      <c r="AC2470" s="46">
        <f t="shared" si="85"/>
        <v>45137</v>
      </c>
      <c r="AD2470" s="47" t="str">
        <f ca="1">IFERROR(AVERAGEIFS(OSA!$AV:$AV,OSA!$C:$C,$AA2470,OSA!$D:$D,$AB2470)," ")</f>
        <v xml:space="preserve"> </v>
      </c>
      <c r="AE2470" s="42" t="str">
        <f t="shared" ca="1" si="84"/>
        <v xml:space="preserve"> </v>
      </c>
    </row>
    <row r="2471" spans="27:31" x14ac:dyDescent="0.35">
      <c r="AA2471" t="s">
        <v>2657</v>
      </c>
      <c r="AB2471" t="s">
        <v>549</v>
      </c>
      <c r="AC2471" s="46">
        <f t="shared" si="85"/>
        <v>45137</v>
      </c>
      <c r="AD2471" s="47" t="str">
        <f ca="1">IFERROR(AVERAGEIFS(OSA!$AV:$AV,OSA!$C:$C,$AA2471,OSA!$D:$D,$AB2471)," ")</f>
        <v xml:space="preserve"> </v>
      </c>
      <c r="AE2471" s="42" t="str">
        <f t="shared" ca="1" si="84"/>
        <v xml:space="preserve"> </v>
      </c>
    </row>
    <row r="2472" spans="27:31" x14ac:dyDescent="0.35">
      <c r="AA2472" t="s">
        <v>2657</v>
      </c>
      <c r="AB2472" t="s">
        <v>650</v>
      </c>
      <c r="AC2472" s="46">
        <f t="shared" si="85"/>
        <v>45137</v>
      </c>
      <c r="AD2472" s="47" t="str">
        <f ca="1">IFERROR(AVERAGEIFS(OSA!$AV:$AV,OSA!$C:$C,$AA2472,OSA!$D:$D,$AB2472)," ")</f>
        <v xml:space="preserve"> </v>
      </c>
      <c r="AE2472" s="42" t="str">
        <f t="shared" ca="1" si="84"/>
        <v xml:space="preserve"> </v>
      </c>
    </row>
    <row r="2473" spans="27:31" x14ac:dyDescent="0.35">
      <c r="AA2473" t="s">
        <v>2657</v>
      </c>
      <c r="AB2473" t="s">
        <v>694</v>
      </c>
      <c r="AC2473" s="46">
        <f t="shared" si="85"/>
        <v>45137</v>
      </c>
      <c r="AD2473" s="47" t="str">
        <f ca="1">IFERROR(AVERAGEIFS(OSA!$AV:$AV,OSA!$C:$C,$AA2473,OSA!$D:$D,$AB2473)," ")</f>
        <v xml:space="preserve"> </v>
      </c>
      <c r="AE2473" s="42" t="str">
        <f t="shared" ca="1" si="84"/>
        <v xml:space="preserve"> </v>
      </c>
    </row>
    <row r="2474" spans="27:31" x14ac:dyDescent="0.35">
      <c r="AA2474" t="s">
        <v>2657</v>
      </c>
      <c r="AB2474" t="s">
        <v>710</v>
      </c>
      <c r="AC2474" s="46">
        <f t="shared" si="85"/>
        <v>45137</v>
      </c>
      <c r="AD2474" s="47" t="str">
        <f ca="1">IFERROR(AVERAGEIFS(OSA!$AV:$AV,OSA!$C:$C,$AA2474,OSA!$D:$D,$AB2474)," ")</f>
        <v xml:space="preserve"> </v>
      </c>
      <c r="AE2474" s="42" t="str">
        <f t="shared" ca="1" si="84"/>
        <v xml:space="preserve"> </v>
      </c>
    </row>
    <row r="2475" spans="27:31" x14ac:dyDescent="0.35">
      <c r="AA2475" t="s">
        <v>3042</v>
      </c>
      <c r="AB2475" t="s">
        <v>19</v>
      </c>
      <c r="AC2475" s="46">
        <f t="shared" si="85"/>
        <v>45137</v>
      </c>
      <c r="AD2475" s="47" t="str">
        <f>IFERROR(AVERAGEIFS(OSA!$AV:$AV,OSA!$C:$C,$AA2475,OSA!$D:$D,$AB2475)," ")</f>
        <v xml:space="preserve"> </v>
      </c>
      <c r="AE2475" s="42" t="str">
        <f t="shared" si="84"/>
        <v xml:space="preserve"> </v>
      </c>
    </row>
    <row r="2476" spans="27:31" x14ac:dyDescent="0.35">
      <c r="AA2476" t="s">
        <v>3042</v>
      </c>
      <c r="AB2476" t="s">
        <v>65</v>
      </c>
      <c r="AC2476" s="46">
        <f t="shared" si="85"/>
        <v>45137</v>
      </c>
      <c r="AD2476" s="47" t="str">
        <f>IFERROR(AVERAGEIFS(OSA!$AV:$AV,OSA!$C:$C,$AA2476,OSA!$D:$D,$AB2476)," ")</f>
        <v xml:space="preserve"> </v>
      </c>
      <c r="AE2476" s="42" t="str">
        <f t="shared" si="84"/>
        <v xml:space="preserve"> </v>
      </c>
    </row>
    <row r="2477" spans="27:31" x14ac:dyDescent="0.35">
      <c r="AA2477" t="s">
        <v>3042</v>
      </c>
      <c r="AB2477" t="s">
        <v>119</v>
      </c>
      <c r="AC2477" s="46">
        <f t="shared" si="85"/>
        <v>45137</v>
      </c>
      <c r="AD2477" s="47" t="str">
        <f>IFERROR(AVERAGEIFS(OSA!$AV:$AV,OSA!$C:$C,$AA2477,OSA!$D:$D,$AB2477)," ")</f>
        <v xml:space="preserve"> </v>
      </c>
      <c r="AE2477" s="42" t="str">
        <f t="shared" si="84"/>
        <v xml:space="preserve"> </v>
      </c>
    </row>
    <row r="2478" spans="27:31" x14ac:dyDescent="0.35">
      <c r="AA2478" t="s">
        <v>3042</v>
      </c>
      <c r="AB2478" t="s">
        <v>193</v>
      </c>
      <c r="AC2478" s="46">
        <f t="shared" si="85"/>
        <v>45137</v>
      </c>
      <c r="AD2478" s="47" t="str">
        <f>IFERROR(AVERAGEIFS(OSA!$AV:$AV,OSA!$C:$C,$AA2478,OSA!$D:$D,$AB2478)," ")</f>
        <v xml:space="preserve"> </v>
      </c>
      <c r="AE2478" s="42" t="str">
        <f t="shared" si="84"/>
        <v xml:space="preserve"> </v>
      </c>
    </row>
    <row r="2479" spans="27:31" x14ac:dyDescent="0.35">
      <c r="AA2479" t="s">
        <v>3042</v>
      </c>
      <c r="AB2479" t="s">
        <v>248</v>
      </c>
      <c r="AC2479" s="46">
        <f t="shared" si="85"/>
        <v>45137</v>
      </c>
      <c r="AD2479" s="47" t="str">
        <f>IFERROR(AVERAGEIFS(OSA!$AV:$AV,OSA!$C:$C,$AA2479,OSA!$D:$D,$AB2479)," ")</f>
        <v xml:space="preserve"> </v>
      </c>
      <c r="AE2479" s="42" t="str">
        <f t="shared" si="84"/>
        <v xml:space="preserve"> </v>
      </c>
    </row>
    <row r="2480" spans="27:31" x14ac:dyDescent="0.35">
      <c r="AA2480" t="s">
        <v>3042</v>
      </c>
      <c r="AB2480" t="s">
        <v>294</v>
      </c>
      <c r="AC2480" s="46">
        <f t="shared" si="85"/>
        <v>45137</v>
      </c>
      <c r="AD2480" s="47" t="str">
        <f>IFERROR(AVERAGEIFS(OSA!$AV:$AV,OSA!$C:$C,$AA2480,OSA!$D:$D,$AB2480)," ")</f>
        <v xml:space="preserve"> </v>
      </c>
      <c r="AE2480" s="42" t="str">
        <f t="shared" si="84"/>
        <v xml:space="preserve"> </v>
      </c>
    </row>
    <row r="2481" spans="27:31" x14ac:dyDescent="0.35">
      <c r="AA2481" t="s">
        <v>3042</v>
      </c>
      <c r="AB2481" t="s">
        <v>405</v>
      </c>
      <c r="AC2481" s="46">
        <f t="shared" si="85"/>
        <v>45137</v>
      </c>
      <c r="AD2481" s="47" t="str">
        <f>IFERROR(AVERAGEIFS(OSA!$AV:$AV,OSA!$C:$C,$AA2481,OSA!$D:$D,$AB2481)," ")</f>
        <v xml:space="preserve"> </v>
      </c>
      <c r="AE2481" s="42" t="str">
        <f t="shared" si="84"/>
        <v xml:space="preserve"> </v>
      </c>
    </row>
    <row r="2482" spans="27:31" x14ac:dyDescent="0.35">
      <c r="AA2482" t="s">
        <v>3042</v>
      </c>
      <c r="AB2482" t="s">
        <v>455</v>
      </c>
      <c r="AC2482" s="46">
        <f t="shared" si="85"/>
        <v>45137</v>
      </c>
      <c r="AD2482" s="47" t="str">
        <f>IFERROR(AVERAGEIFS(OSA!$AV:$AV,OSA!$C:$C,$AA2482,OSA!$D:$D,$AB2482)," ")</f>
        <v xml:space="preserve"> </v>
      </c>
      <c r="AE2482" s="42" t="str">
        <f t="shared" si="84"/>
        <v xml:space="preserve"> </v>
      </c>
    </row>
    <row r="2483" spans="27:31" x14ac:dyDescent="0.35">
      <c r="AA2483" t="s">
        <v>3042</v>
      </c>
      <c r="AB2483" t="s">
        <v>549</v>
      </c>
      <c r="AC2483" s="46">
        <f t="shared" si="85"/>
        <v>45137</v>
      </c>
      <c r="AD2483" s="47" t="str">
        <f>IFERROR(AVERAGEIFS(OSA!$AV:$AV,OSA!$C:$C,$AA2483,OSA!$D:$D,$AB2483)," ")</f>
        <v xml:space="preserve"> </v>
      </c>
      <c r="AE2483" s="42" t="str">
        <f t="shared" si="84"/>
        <v xml:space="preserve"> </v>
      </c>
    </row>
    <row r="2484" spans="27:31" x14ac:dyDescent="0.35">
      <c r="AA2484" t="s">
        <v>3042</v>
      </c>
      <c r="AB2484" t="s">
        <v>650</v>
      </c>
      <c r="AC2484" s="46">
        <f t="shared" si="85"/>
        <v>45137</v>
      </c>
      <c r="AD2484" s="47" t="str">
        <f>IFERROR(AVERAGEIFS(OSA!$AV:$AV,OSA!$C:$C,$AA2484,OSA!$D:$D,$AB2484)," ")</f>
        <v xml:space="preserve"> </v>
      </c>
      <c r="AE2484" s="42" t="str">
        <f t="shared" si="84"/>
        <v xml:space="preserve"> </v>
      </c>
    </row>
    <row r="2485" spans="27:31" x14ac:dyDescent="0.35">
      <c r="AA2485" t="s">
        <v>3042</v>
      </c>
      <c r="AB2485" t="s">
        <v>694</v>
      </c>
      <c r="AC2485" s="46">
        <f t="shared" si="85"/>
        <v>45137</v>
      </c>
      <c r="AD2485" s="47" t="str">
        <f>IFERROR(AVERAGEIFS(OSA!$AV:$AV,OSA!$C:$C,$AA2485,OSA!$D:$D,$AB2485)," ")</f>
        <v xml:space="preserve"> </v>
      </c>
      <c r="AE2485" s="42" t="str">
        <f t="shared" si="84"/>
        <v xml:space="preserve"> </v>
      </c>
    </row>
    <row r="2486" spans="27:31" x14ac:dyDescent="0.35">
      <c r="AA2486" t="s">
        <v>3042</v>
      </c>
      <c r="AB2486" t="s">
        <v>710</v>
      </c>
      <c r="AC2486" s="46">
        <f t="shared" si="85"/>
        <v>45137</v>
      </c>
      <c r="AD2486" s="47" t="str">
        <f>IFERROR(AVERAGEIFS(OSA!$AV:$AV,OSA!$C:$C,$AA2486,OSA!$D:$D,$AB2486)," ")</f>
        <v xml:space="preserve"> </v>
      </c>
      <c r="AE2486" s="42" t="str">
        <f t="shared" si="84"/>
        <v xml:space="preserve"> </v>
      </c>
    </row>
    <row r="2487" spans="27:31" x14ac:dyDescent="0.35">
      <c r="AA2487" t="s">
        <v>2329</v>
      </c>
      <c r="AB2487" t="s">
        <v>19</v>
      </c>
      <c r="AC2487" s="46">
        <f t="shared" si="85"/>
        <v>45137</v>
      </c>
      <c r="AD2487" s="47" t="str">
        <f>IFERROR(AVERAGEIFS(OSA!$AV:$AV,OSA!$C:$C,$AA2487,OSA!$D:$D,$AB2487)," ")</f>
        <v xml:space="preserve"> </v>
      </c>
      <c r="AE2487" s="42" t="str">
        <f t="shared" si="84"/>
        <v xml:space="preserve"> </v>
      </c>
    </row>
    <row r="2488" spans="27:31" x14ac:dyDescent="0.35">
      <c r="AA2488" t="s">
        <v>2329</v>
      </c>
      <c r="AB2488" t="s">
        <v>65</v>
      </c>
      <c r="AC2488" s="46">
        <f t="shared" si="85"/>
        <v>45137</v>
      </c>
      <c r="AD2488" s="47" t="str">
        <f>IFERROR(AVERAGEIFS(OSA!$AV:$AV,OSA!$C:$C,$AA2488,OSA!$D:$D,$AB2488)," ")</f>
        <v xml:space="preserve"> </v>
      </c>
      <c r="AE2488" s="42" t="str">
        <f t="shared" si="84"/>
        <v xml:space="preserve"> </v>
      </c>
    </row>
    <row r="2489" spans="27:31" x14ac:dyDescent="0.35">
      <c r="AA2489" t="s">
        <v>2329</v>
      </c>
      <c r="AB2489" t="s">
        <v>119</v>
      </c>
      <c r="AC2489" s="46">
        <f t="shared" si="85"/>
        <v>45137</v>
      </c>
      <c r="AD2489" s="47" t="str">
        <f>IFERROR(AVERAGEIFS(OSA!$AV:$AV,OSA!$C:$C,$AA2489,OSA!$D:$D,$AB2489)," ")</f>
        <v xml:space="preserve"> </v>
      </c>
      <c r="AE2489" s="42" t="str">
        <f t="shared" si="84"/>
        <v xml:space="preserve"> </v>
      </c>
    </row>
    <row r="2490" spans="27:31" x14ac:dyDescent="0.35">
      <c r="AA2490" t="s">
        <v>2329</v>
      </c>
      <c r="AB2490" t="s">
        <v>193</v>
      </c>
      <c r="AC2490" s="46">
        <f t="shared" si="85"/>
        <v>45137</v>
      </c>
      <c r="AD2490" s="47" t="str">
        <f>IFERROR(AVERAGEIFS(OSA!$AV:$AV,OSA!$C:$C,$AA2490,OSA!$D:$D,$AB2490)," ")</f>
        <v xml:space="preserve"> </v>
      </c>
      <c r="AE2490" s="42" t="str">
        <f t="shared" si="84"/>
        <v xml:space="preserve"> </v>
      </c>
    </row>
    <row r="2491" spans="27:31" x14ac:dyDescent="0.35">
      <c r="AA2491" t="s">
        <v>2329</v>
      </c>
      <c r="AB2491" t="s">
        <v>248</v>
      </c>
      <c r="AC2491" s="46">
        <f t="shared" si="85"/>
        <v>45137</v>
      </c>
      <c r="AD2491" s="47" t="str">
        <f>IFERROR(AVERAGEIFS(OSA!$AV:$AV,OSA!$C:$C,$AA2491,OSA!$D:$D,$AB2491)," ")</f>
        <v xml:space="preserve"> </v>
      </c>
      <c r="AE2491" s="42" t="str">
        <f t="shared" si="84"/>
        <v xml:space="preserve"> </v>
      </c>
    </row>
    <row r="2492" spans="27:31" x14ac:dyDescent="0.35">
      <c r="AA2492" t="s">
        <v>2329</v>
      </c>
      <c r="AB2492" t="s">
        <v>294</v>
      </c>
      <c r="AC2492" s="46">
        <f t="shared" si="85"/>
        <v>45137</v>
      </c>
      <c r="AD2492" s="47" t="str">
        <f>IFERROR(AVERAGEIFS(OSA!$AV:$AV,OSA!$C:$C,$AA2492,OSA!$D:$D,$AB2492)," ")</f>
        <v xml:space="preserve"> </v>
      </c>
      <c r="AE2492" s="42" t="str">
        <f t="shared" si="84"/>
        <v xml:space="preserve"> </v>
      </c>
    </row>
    <row r="2493" spans="27:31" x14ac:dyDescent="0.35">
      <c r="AA2493" t="s">
        <v>2329</v>
      </c>
      <c r="AB2493" t="s">
        <v>405</v>
      </c>
      <c r="AC2493" s="46">
        <f t="shared" si="85"/>
        <v>45137</v>
      </c>
      <c r="AD2493" s="47" t="str">
        <f>IFERROR(AVERAGEIFS(OSA!$AV:$AV,OSA!$C:$C,$AA2493,OSA!$D:$D,$AB2493)," ")</f>
        <v xml:space="preserve"> </v>
      </c>
      <c r="AE2493" s="42" t="str">
        <f t="shared" si="84"/>
        <v xml:space="preserve"> </v>
      </c>
    </row>
    <row r="2494" spans="27:31" x14ac:dyDescent="0.35">
      <c r="AA2494" t="s">
        <v>2329</v>
      </c>
      <c r="AB2494" t="s">
        <v>455</v>
      </c>
      <c r="AC2494" s="46">
        <f t="shared" si="85"/>
        <v>45137</v>
      </c>
      <c r="AD2494" s="47" t="str">
        <f>IFERROR(AVERAGEIFS(OSA!$AV:$AV,OSA!$C:$C,$AA2494,OSA!$D:$D,$AB2494)," ")</f>
        <v xml:space="preserve"> </v>
      </c>
      <c r="AE2494" s="42" t="str">
        <f t="shared" si="84"/>
        <v xml:space="preserve"> </v>
      </c>
    </row>
    <row r="2495" spans="27:31" x14ac:dyDescent="0.35">
      <c r="AA2495" t="s">
        <v>2329</v>
      </c>
      <c r="AB2495" t="s">
        <v>549</v>
      </c>
      <c r="AC2495" s="46">
        <f t="shared" si="85"/>
        <v>45137</v>
      </c>
      <c r="AD2495" s="47" t="str">
        <f>IFERROR(AVERAGEIFS(OSA!$AV:$AV,OSA!$C:$C,$AA2495,OSA!$D:$D,$AB2495)," ")</f>
        <v xml:space="preserve"> </v>
      </c>
      <c r="AE2495" s="42" t="str">
        <f t="shared" si="84"/>
        <v xml:space="preserve"> </v>
      </c>
    </row>
    <row r="2496" spans="27:31" x14ac:dyDescent="0.35">
      <c r="AA2496" t="s">
        <v>2329</v>
      </c>
      <c r="AB2496" t="s">
        <v>650</v>
      </c>
      <c r="AC2496" s="46">
        <f t="shared" si="85"/>
        <v>45137</v>
      </c>
      <c r="AD2496" s="47" t="str">
        <f>IFERROR(AVERAGEIFS(OSA!$AV:$AV,OSA!$C:$C,$AA2496,OSA!$D:$D,$AB2496)," ")</f>
        <v xml:space="preserve"> </v>
      </c>
      <c r="AE2496" s="42" t="str">
        <f t="shared" si="84"/>
        <v xml:space="preserve"> </v>
      </c>
    </row>
    <row r="2497" spans="27:31" x14ac:dyDescent="0.35">
      <c r="AA2497" t="s">
        <v>2329</v>
      </c>
      <c r="AB2497" t="s">
        <v>694</v>
      </c>
      <c r="AC2497" s="46">
        <f t="shared" si="85"/>
        <v>45137</v>
      </c>
      <c r="AD2497" s="47" t="str">
        <f>IFERROR(AVERAGEIFS(OSA!$AV:$AV,OSA!$C:$C,$AA2497,OSA!$D:$D,$AB2497)," ")</f>
        <v xml:space="preserve"> </v>
      </c>
      <c r="AE2497" s="42" t="str">
        <f t="shared" si="84"/>
        <v xml:space="preserve"> </v>
      </c>
    </row>
    <row r="2498" spans="27:31" x14ac:dyDescent="0.35">
      <c r="AA2498" t="s">
        <v>2329</v>
      </c>
      <c r="AB2498" t="s">
        <v>710</v>
      </c>
      <c r="AC2498" s="46">
        <f t="shared" si="85"/>
        <v>45137</v>
      </c>
      <c r="AD2498" s="47" t="str">
        <f>IFERROR(AVERAGEIFS(OSA!$AV:$AV,OSA!$C:$C,$AA2498,OSA!$D:$D,$AB2498)," ")</f>
        <v xml:space="preserve"> </v>
      </c>
      <c r="AE2498" s="42" t="str">
        <f t="shared" si="84"/>
        <v xml:space="preserve"> </v>
      </c>
    </row>
    <row r="2499" spans="27:31" x14ac:dyDescent="0.35">
      <c r="AA2499" t="s">
        <v>806</v>
      </c>
      <c r="AB2499" t="s">
        <v>19</v>
      </c>
      <c r="AC2499" s="46">
        <f t="shared" si="85"/>
        <v>45137</v>
      </c>
      <c r="AD2499" s="47" t="str">
        <f>IFERROR(AVERAGEIFS(OSA!$AV:$AV,OSA!$C:$C,$AA2499,OSA!$D:$D,$AB2499)," ")</f>
        <v xml:space="preserve"> </v>
      </c>
      <c r="AE2499" s="42" t="str">
        <f t="shared" si="84"/>
        <v xml:space="preserve"> </v>
      </c>
    </row>
    <row r="2500" spans="27:31" x14ac:dyDescent="0.35">
      <c r="AA2500" t="s">
        <v>806</v>
      </c>
      <c r="AB2500" t="s">
        <v>65</v>
      </c>
      <c r="AC2500" s="46">
        <f t="shared" si="85"/>
        <v>45137</v>
      </c>
      <c r="AD2500" s="47" t="str">
        <f>IFERROR(AVERAGEIFS(OSA!$AV:$AV,OSA!$C:$C,$AA2500,OSA!$D:$D,$AB2500)," ")</f>
        <v xml:space="preserve"> </v>
      </c>
      <c r="AE2500" s="42" t="str">
        <f t="shared" ref="AE2500:AE2563" si="86">IFERROR(1-(AD2500)," ")</f>
        <v xml:space="preserve"> </v>
      </c>
    </row>
    <row r="2501" spans="27:31" x14ac:dyDescent="0.35">
      <c r="AA2501" t="s">
        <v>806</v>
      </c>
      <c r="AB2501" t="s">
        <v>119</v>
      </c>
      <c r="AC2501" s="46">
        <f t="shared" si="85"/>
        <v>45137</v>
      </c>
      <c r="AD2501" s="47" t="str">
        <f>IFERROR(AVERAGEIFS(OSA!$AV:$AV,OSA!$C:$C,$AA2501,OSA!$D:$D,$AB2501)," ")</f>
        <v xml:space="preserve"> </v>
      </c>
      <c r="AE2501" s="42" t="str">
        <f t="shared" si="86"/>
        <v xml:space="preserve"> </v>
      </c>
    </row>
    <row r="2502" spans="27:31" x14ac:dyDescent="0.35">
      <c r="AA2502" t="s">
        <v>806</v>
      </c>
      <c r="AB2502" t="s">
        <v>193</v>
      </c>
      <c r="AC2502" s="46">
        <f t="shared" si="85"/>
        <v>45137</v>
      </c>
      <c r="AD2502" s="47" t="str">
        <f>IFERROR(AVERAGEIFS(OSA!$AV:$AV,OSA!$C:$C,$AA2502,OSA!$D:$D,$AB2502)," ")</f>
        <v xml:space="preserve"> </v>
      </c>
      <c r="AE2502" s="42" t="str">
        <f t="shared" si="86"/>
        <v xml:space="preserve"> </v>
      </c>
    </row>
    <row r="2503" spans="27:31" x14ac:dyDescent="0.35">
      <c r="AA2503" t="s">
        <v>806</v>
      </c>
      <c r="AB2503" t="s">
        <v>248</v>
      </c>
      <c r="AC2503" s="46">
        <f t="shared" si="85"/>
        <v>45137</v>
      </c>
      <c r="AD2503" s="47" t="str">
        <f>IFERROR(AVERAGEIFS(OSA!$AV:$AV,OSA!$C:$C,$AA2503,OSA!$D:$D,$AB2503)," ")</f>
        <v xml:space="preserve"> </v>
      </c>
      <c r="AE2503" s="42" t="str">
        <f t="shared" si="86"/>
        <v xml:space="preserve"> </v>
      </c>
    </row>
    <row r="2504" spans="27:31" x14ac:dyDescent="0.35">
      <c r="AA2504" t="s">
        <v>806</v>
      </c>
      <c r="AB2504" t="s">
        <v>294</v>
      </c>
      <c r="AC2504" s="46">
        <f t="shared" si="85"/>
        <v>45137</v>
      </c>
      <c r="AD2504" s="47" t="str">
        <f>IFERROR(AVERAGEIFS(OSA!$AV:$AV,OSA!$C:$C,$AA2504,OSA!$D:$D,$AB2504)," ")</f>
        <v xml:space="preserve"> </v>
      </c>
      <c r="AE2504" s="42" t="str">
        <f t="shared" si="86"/>
        <v xml:space="preserve"> </v>
      </c>
    </row>
    <row r="2505" spans="27:31" x14ac:dyDescent="0.35">
      <c r="AA2505" t="s">
        <v>806</v>
      </c>
      <c r="AB2505" t="s">
        <v>405</v>
      </c>
      <c r="AC2505" s="46">
        <f t="shared" si="85"/>
        <v>45137</v>
      </c>
      <c r="AD2505" s="47" t="str">
        <f>IFERROR(AVERAGEIFS(OSA!$AV:$AV,OSA!$C:$C,$AA2505,OSA!$D:$D,$AB2505)," ")</f>
        <v xml:space="preserve"> </v>
      </c>
      <c r="AE2505" s="42" t="str">
        <f t="shared" si="86"/>
        <v xml:space="preserve"> </v>
      </c>
    </row>
    <row r="2506" spans="27:31" x14ac:dyDescent="0.35">
      <c r="AA2506" t="s">
        <v>806</v>
      </c>
      <c r="AB2506" t="s">
        <v>455</v>
      </c>
      <c r="AC2506" s="46">
        <f t="shared" si="85"/>
        <v>45137</v>
      </c>
      <c r="AD2506" s="47" t="str">
        <f>IFERROR(AVERAGEIFS(OSA!$AV:$AV,OSA!$C:$C,$AA2506,OSA!$D:$D,$AB2506)," ")</f>
        <v xml:space="preserve"> </v>
      </c>
      <c r="AE2506" s="42" t="str">
        <f t="shared" si="86"/>
        <v xml:space="preserve"> </v>
      </c>
    </row>
    <row r="2507" spans="27:31" x14ac:dyDescent="0.35">
      <c r="AA2507" t="s">
        <v>806</v>
      </c>
      <c r="AB2507" t="s">
        <v>549</v>
      </c>
      <c r="AC2507" s="46">
        <f t="shared" si="85"/>
        <v>45137</v>
      </c>
      <c r="AD2507" s="47" t="str">
        <f>IFERROR(AVERAGEIFS(OSA!$AV:$AV,OSA!$C:$C,$AA2507,OSA!$D:$D,$AB2507)," ")</f>
        <v xml:space="preserve"> </v>
      </c>
      <c r="AE2507" s="42" t="str">
        <f t="shared" si="86"/>
        <v xml:space="preserve"> </v>
      </c>
    </row>
    <row r="2508" spans="27:31" x14ac:dyDescent="0.35">
      <c r="AA2508" t="s">
        <v>806</v>
      </c>
      <c r="AB2508" t="s">
        <v>650</v>
      </c>
      <c r="AC2508" s="46">
        <f t="shared" si="85"/>
        <v>45137</v>
      </c>
      <c r="AD2508" s="47" t="str">
        <f>IFERROR(AVERAGEIFS(OSA!$AV:$AV,OSA!$C:$C,$AA2508,OSA!$D:$D,$AB2508)," ")</f>
        <v xml:space="preserve"> </v>
      </c>
      <c r="AE2508" s="42" t="str">
        <f t="shared" si="86"/>
        <v xml:space="preserve"> </v>
      </c>
    </row>
    <row r="2509" spans="27:31" x14ac:dyDescent="0.35">
      <c r="AA2509" t="s">
        <v>806</v>
      </c>
      <c r="AB2509" t="s">
        <v>694</v>
      </c>
      <c r="AC2509" s="46">
        <f t="shared" si="85"/>
        <v>45137</v>
      </c>
      <c r="AD2509" s="47" t="str">
        <f>IFERROR(AVERAGEIFS(OSA!$AV:$AV,OSA!$C:$C,$AA2509,OSA!$D:$D,$AB2509)," ")</f>
        <v xml:space="preserve"> </v>
      </c>
      <c r="AE2509" s="42" t="str">
        <f t="shared" si="86"/>
        <v xml:space="preserve"> </v>
      </c>
    </row>
    <row r="2510" spans="27:31" x14ac:dyDescent="0.35">
      <c r="AA2510" t="s">
        <v>806</v>
      </c>
      <c r="AB2510" t="s">
        <v>710</v>
      </c>
      <c r="AC2510" s="46">
        <f t="shared" si="85"/>
        <v>45137</v>
      </c>
      <c r="AD2510" s="47" t="str">
        <f>IFERROR(AVERAGEIFS(OSA!$AV:$AV,OSA!$C:$C,$AA2510,OSA!$D:$D,$AB2510)," ")</f>
        <v xml:space="preserve"> </v>
      </c>
      <c r="AE2510" s="42" t="str">
        <f t="shared" si="86"/>
        <v xml:space="preserve"> </v>
      </c>
    </row>
    <row r="2511" spans="27:31" x14ac:dyDescent="0.35">
      <c r="AA2511" t="s">
        <v>2517</v>
      </c>
      <c r="AB2511" t="s">
        <v>19</v>
      </c>
      <c r="AC2511" s="46">
        <f t="shared" si="85"/>
        <v>45137</v>
      </c>
      <c r="AD2511" s="47" t="str">
        <f>IFERROR(AVERAGEIFS(OSA!$AV:$AV,OSA!$C:$C,$AA2511,OSA!$D:$D,$AB2511)," ")</f>
        <v xml:space="preserve"> </v>
      </c>
      <c r="AE2511" s="42" t="str">
        <f t="shared" si="86"/>
        <v xml:space="preserve"> </v>
      </c>
    </row>
    <row r="2512" spans="27:31" x14ac:dyDescent="0.35">
      <c r="AA2512" t="s">
        <v>2517</v>
      </c>
      <c r="AB2512" t="s">
        <v>65</v>
      </c>
      <c r="AC2512" s="46">
        <f t="shared" si="85"/>
        <v>45137</v>
      </c>
      <c r="AD2512" s="47" t="str">
        <f>IFERROR(AVERAGEIFS(OSA!$AV:$AV,OSA!$C:$C,$AA2512,OSA!$D:$D,$AB2512)," ")</f>
        <v xml:space="preserve"> </v>
      </c>
      <c r="AE2512" s="42" t="str">
        <f t="shared" si="86"/>
        <v xml:space="preserve"> </v>
      </c>
    </row>
    <row r="2513" spans="27:31" x14ac:dyDescent="0.35">
      <c r="AA2513" t="s">
        <v>2517</v>
      </c>
      <c r="AB2513" t="s">
        <v>119</v>
      </c>
      <c r="AC2513" s="46">
        <f t="shared" si="85"/>
        <v>45137</v>
      </c>
      <c r="AD2513" s="47" t="str">
        <f>IFERROR(AVERAGEIFS(OSA!$AV:$AV,OSA!$C:$C,$AA2513,OSA!$D:$D,$AB2513)," ")</f>
        <v xml:space="preserve"> </v>
      </c>
      <c r="AE2513" s="42" t="str">
        <f t="shared" si="86"/>
        <v xml:space="preserve"> </v>
      </c>
    </row>
    <row r="2514" spans="27:31" x14ac:dyDescent="0.35">
      <c r="AA2514" t="s">
        <v>2517</v>
      </c>
      <c r="AB2514" t="s">
        <v>193</v>
      </c>
      <c r="AC2514" s="46">
        <f t="shared" si="85"/>
        <v>45137</v>
      </c>
      <c r="AD2514" s="47" t="str">
        <f>IFERROR(AVERAGEIFS(OSA!$AV:$AV,OSA!$C:$C,$AA2514,OSA!$D:$D,$AB2514)," ")</f>
        <v xml:space="preserve"> </v>
      </c>
      <c r="AE2514" s="42" t="str">
        <f t="shared" si="86"/>
        <v xml:space="preserve"> </v>
      </c>
    </row>
    <row r="2515" spans="27:31" x14ac:dyDescent="0.35">
      <c r="AA2515" t="s">
        <v>2517</v>
      </c>
      <c r="AB2515" t="s">
        <v>248</v>
      </c>
      <c r="AC2515" s="46">
        <f t="shared" si="85"/>
        <v>45137</v>
      </c>
      <c r="AD2515" s="47" t="str">
        <f>IFERROR(AVERAGEIFS(OSA!$AV:$AV,OSA!$C:$C,$AA2515,OSA!$D:$D,$AB2515)," ")</f>
        <v xml:space="preserve"> </v>
      </c>
      <c r="AE2515" s="42" t="str">
        <f t="shared" si="86"/>
        <v xml:space="preserve"> </v>
      </c>
    </row>
    <row r="2516" spans="27:31" x14ac:dyDescent="0.35">
      <c r="AA2516" t="s">
        <v>2517</v>
      </c>
      <c r="AB2516" t="s">
        <v>294</v>
      </c>
      <c r="AC2516" s="46">
        <f t="shared" si="85"/>
        <v>45137</v>
      </c>
      <c r="AD2516" s="47" t="str">
        <f>IFERROR(AVERAGEIFS(OSA!$AV:$AV,OSA!$C:$C,$AA2516,OSA!$D:$D,$AB2516)," ")</f>
        <v xml:space="preserve"> </v>
      </c>
      <c r="AE2516" s="42" t="str">
        <f t="shared" si="86"/>
        <v xml:space="preserve"> </v>
      </c>
    </row>
    <row r="2517" spans="27:31" x14ac:dyDescent="0.35">
      <c r="AA2517" t="s">
        <v>2517</v>
      </c>
      <c r="AB2517" t="s">
        <v>405</v>
      </c>
      <c r="AC2517" s="46">
        <f t="shared" si="85"/>
        <v>45137</v>
      </c>
      <c r="AD2517" s="47" t="str">
        <f>IFERROR(AVERAGEIFS(OSA!$AV:$AV,OSA!$C:$C,$AA2517,OSA!$D:$D,$AB2517)," ")</f>
        <v xml:space="preserve"> </v>
      </c>
      <c r="AE2517" s="42" t="str">
        <f t="shared" si="86"/>
        <v xml:space="preserve"> </v>
      </c>
    </row>
    <row r="2518" spans="27:31" x14ac:dyDescent="0.35">
      <c r="AA2518" t="s">
        <v>2517</v>
      </c>
      <c r="AB2518" t="s">
        <v>455</v>
      </c>
      <c r="AC2518" s="46">
        <f t="shared" si="85"/>
        <v>45137</v>
      </c>
      <c r="AD2518" s="47" t="str">
        <f>IFERROR(AVERAGEIFS(OSA!$AV:$AV,OSA!$C:$C,$AA2518,OSA!$D:$D,$AB2518)," ")</f>
        <v xml:space="preserve"> </v>
      </c>
      <c r="AE2518" s="42" t="str">
        <f t="shared" si="86"/>
        <v xml:space="preserve"> </v>
      </c>
    </row>
    <row r="2519" spans="27:31" x14ac:dyDescent="0.35">
      <c r="AA2519" t="s">
        <v>2517</v>
      </c>
      <c r="AB2519" t="s">
        <v>549</v>
      </c>
      <c r="AC2519" s="46">
        <f t="shared" si="85"/>
        <v>45137</v>
      </c>
      <c r="AD2519" s="47" t="str">
        <f>IFERROR(AVERAGEIFS(OSA!$AV:$AV,OSA!$C:$C,$AA2519,OSA!$D:$D,$AB2519)," ")</f>
        <v xml:space="preserve"> </v>
      </c>
      <c r="AE2519" s="42" t="str">
        <f t="shared" si="86"/>
        <v xml:space="preserve"> </v>
      </c>
    </row>
    <row r="2520" spans="27:31" x14ac:dyDescent="0.35">
      <c r="AA2520" t="s">
        <v>2517</v>
      </c>
      <c r="AB2520" t="s">
        <v>650</v>
      </c>
      <c r="AC2520" s="46">
        <f t="shared" ref="AC2520:AC2583" si="87">AC2436+1</f>
        <v>45137</v>
      </c>
      <c r="AD2520" s="47" t="str">
        <f>IFERROR(AVERAGEIFS(OSA!$AV:$AV,OSA!$C:$C,$AA2520,OSA!$D:$D,$AB2520)," ")</f>
        <v xml:space="preserve"> </v>
      </c>
      <c r="AE2520" s="42" t="str">
        <f t="shared" si="86"/>
        <v xml:space="preserve"> </v>
      </c>
    </row>
    <row r="2521" spans="27:31" x14ac:dyDescent="0.35">
      <c r="AA2521" t="s">
        <v>2517</v>
      </c>
      <c r="AB2521" t="s">
        <v>694</v>
      </c>
      <c r="AC2521" s="46">
        <f t="shared" si="87"/>
        <v>45137</v>
      </c>
      <c r="AD2521" s="47" t="str">
        <f>IFERROR(AVERAGEIFS(OSA!$AV:$AV,OSA!$C:$C,$AA2521,OSA!$D:$D,$AB2521)," ")</f>
        <v xml:space="preserve"> </v>
      </c>
      <c r="AE2521" s="42" t="str">
        <f t="shared" si="86"/>
        <v xml:space="preserve"> </v>
      </c>
    </row>
    <row r="2522" spans="27:31" x14ac:dyDescent="0.35">
      <c r="AA2522" t="s">
        <v>2517</v>
      </c>
      <c r="AB2522" t="s">
        <v>710</v>
      </c>
      <c r="AC2522" s="46">
        <f t="shared" si="87"/>
        <v>45137</v>
      </c>
      <c r="AD2522" s="47" t="str">
        <f>IFERROR(AVERAGEIFS(OSA!$AV:$AV,OSA!$C:$C,$AA2522,OSA!$D:$D,$AB2522)," ")</f>
        <v xml:space="preserve"> </v>
      </c>
      <c r="AE2522" s="42" t="str">
        <f t="shared" si="86"/>
        <v xml:space="preserve"> </v>
      </c>
    </row>
    <row r="2523" spans="27:31" x14ac:dyDescent="0.35">
      <c r="AA2523" t="s">
        <v>1648</v>
      </c>
      <c r="AB2523" t="s">
        <v>19</v>
      </c>
      <c r="AC2523" s="46">
        <f t="shared" si="87"/>
        <v>45138</v>
      </c>
      <c r="AD2523" s="47" t="str">
        <f>IFERROR(AVERAGEIFS(OSA!$AW:$AW,OSA!$C:$C,$AA2523,OSA!$D:$D,$AB2523)," ")</f>
        <v xml:space="preserve"> </v>
      </c>
      <c r="AE2523" s="42" t="str">
        <f t="shared" si="86"/>
        <v xml:space="preserve"> </v>
      </c>
    </row>
    <row r="2524" spans="27:31" x14ac:dyDescent="0.35">
      <c r="AA2524" t="s">
        <v>1648</v>
      </c>
      <c r="AB2524" t="s">
        <v>65</v>
      </c>
      <c r="AC2524" s="46">
        <f t="shared" si="87"/>
        <v>45138</v>
      </c>
      <c r="AD2524" s="47" t="str">
        <f>IFERROR(AVERAGEIFS(OSA!$AW:$AW,OSA!$C:$C,$AA2524,OSA!$D:$D,$AB2524)," ")</f>
        <v xml:space="preserve"> </v>
      </c>
      <c r="AE2524" s="42" t="str">
        <f t="shared" si="86"/>
        <v xml:space="preserve"> </v>
      </c>
    </row>
    <row r="2525" spans="27:31" x14ac:dyDescent="0.35">
      <c r="AA2525" t="s">
        <v>1648</v>
      </c>
      <c r="AB2525" t="s">
        <v>119</v>
      </c>
      <c r="AC2525" s="46">
        <f t="shared" si="87"/>
        <v>45138</v>
      </c>
      <c r="AD2525" s="47" t="str">
        <f>IFERROR(AVERAGEIFS(OSA!$AW:$AW,OSA!$C:$C,$AA2525,OSA!$D:$D,$AB2525)," ")</f>
        <v xml:space="preserve"> </v>
      </c>
      <c r="AE2525" s="42" t="str">
        <f t="shared" si="86"/>
        <v xml:space="preserve"> </v>
      </c>
    </row>
    <row r="2526" spans="27:31" x14ac:dyDescent="0.35">
      <c r="AA2526" t="s">
        <v>1648</v>
      </c>
      <c r="AB2526" t="s">
        <v>193</v>
      </c>
      <c r="AC2526" s="46">
        <f t="shared" si="87"/>
        <v>45138</v>
      </c>
      <c r="AD2526" s="47" t="str">
        <f>IFERROR(AVERAGEIFS(OSA!$AW:$AW,OSA!$C:$C,$AA2526,OSA!$D:$D,$AB2526)," ")</f>
        <v xml:space="preserve"> </v>
      </c>
      <c r="AE2526" s="42" t="str">
        <f t="shared" si="86"/>
        <v xml:space="preserve"> </v>
      </c>
    </row>
    <row r="2527" spans="27:31" x14ac:dyDescent="0.35">
      <c r="AA2527" t="s">
        <v>1648</v>
      </c>
      <c r="AB2527" t="s">
        <v>248</v>
      </c>
      <c r="AC2527" s="46">
        <f t="shared" si="87"/>
        <v>45138</v>
      </c>
      <c r="AD2527" s="47" t="str">
        <f>IFERROR(AVERAGEIFS(OSA!$AW:$AW,OSA!$C:$C,$AA2527,OSA!$D:$D,$AB2527)," ")</f>
        <v xml:space="preserve"> </v>
      </c>
      <c r="AE2527" s="42" t="str">
        <f t="shared" si="86"/>
        <v xml:space="preserve"> </v>
      </c>
    </row>
    <row r="2528" spans="27:31" x14ac:dyDescent="0.35">
      <c r="AA2528" t="s">
        <v>1648</v>
      </c>
      <c r="AB2528" t="s">
        <v>294</v>
      </c>
      <c r="AC2528" s="46">
        <f t="shared" si="87"/>
        <v>45138</v>
      </c>
      <c r="AD2528" s="47" t="str">
        <f>IFERROR(AVERAGEIFS(OSA!$AW:$AW,OSA!$C:$C,$AA2528,OSA!$D:$D,$AB2528)," ")</f>
        <v xml:space="preserve"> </v>
      </c>
      <c r="AE2528" s="42" t="str">
        <f t="shared" si="86"/>
        <v xml:space="preserve"> </v>
      </c>
    </row>
    <row r="2529" spans="27:31" x14ac:dyDescent="0.35">
      <c r="AA2529" t="s">
        <v>1648</v>
      </c>
      <c r="AB2529" t="s">
        <v>405</v>
      </c>
      <c r="AC2529" s="46">
        <f t="shared" si="87"/>
        <v>45138</v>
      </c>
      <c r="AD2529" s="47" t="str">
        <f>IFERROR(AVERAGEIFS(OSA!$AW:$AW,OSA!$C:$C,$AA2529,OSA!$D:$D,$AB2529)," ")</f>
        <v xml:space="preserve"> </v>
      </c>
      <c r="AE2529" s="42" t="str">
        <f t="shared" si="86"/>
        <v xml:space="preserve"> </v>
      </c>
    </row>
    <row r="2530" spans="27:31" x14ac:dyDescent="0.35">
      <c r="AA2530" t="s">
        <v>1648</v>
      </c>
      <c r="AB2530" t="s">
        <v>455</v>
      </c>
      <c r="AC2530" s="46">
        <f t="shared" si="87"/>
        <v>45138</v>
      </c>
      <c r="AD2530" s="47" t="str">
        <f>IFERROR(AVERAGEIFS(OSA!$AW:$AW,OSA!$C:$C,$AA2530,OSA!$D:$D,$AB2530)," ")</f>
        <v xml:space="preserve"> </v>
      </c>
      <c r="AE2530" s="42" t="str">
        <f t="shared" si="86"/>
        <v xml:space="preserve"> </v>
      </c>
    </row>
    <row r="2531" spans="27:31" x14ac:dyDescent="0.35">
      <c r="AA2531" t="s">
        <v>1648</v>
      </c>
      <c r="AB2531" t="s">
        <v>549</v>
      </c>
      <c r="AC2531" s="46">
        <f t="shared" si="87"/>
        <v>45138</v>
      </c>
      <c r="AD2531" s="47" t="str">
        <f>IFERROR(AVERAGEIFS(OSA!$AW:$AW,OSA!$C:$C,$AA2531,OSA!$D:$D,$AB2531)," ")</f>
        <v xml:space="preserve"> </v>
      </c>
      <c r="AE2531" s="42" t="str">
        <f t="shared" si="86"/>
        <v xml:space="preserve"> </v>
      </c>
    </row>
    <row r="2532" spans="27:31" x14ac:dyDescent="0.35">
      <c r="AA2532" t="s">
        <v>1648</v>
      </c>
      <c r="AB2532" t="s">
        <v>650</v>
      </c>
      <c r="AC2532" s="46">
        <f t="shared" si="87"/>
        <v>45138</v>
      </c>
      <c r="AD2532" s="47" t="str">
        <f>IFERROR(AVERAGEIFS(OSA!$AW:$AW,OSA!$C:$C,$AA2532,OSA!$D:$D,$AB2532)," ")</f>
        <v xml:space="preserve"> </v>
      </c>
      <c r="AE2532" s="42" t="str">
        <f t="shared" si="86"/>
        <v xml:space="preserve"> </v>
      </c>
    </row>
    <row r="2533" spans="27:31" x14ac:dyDescent="0.35">
      <c r="AA2533" t="s">
        <v>1648</v>
      </c>
      <c r="AB2533" t="s">
        <v>694</v>
      </c>
      <c r="AC2533" s="46">
        <f t="shared" si="87"/>
        <v>45138</v>
      </c>
      <c r="AD2533" s="47" t="str">
        <f>IFERROR(AVERAGEIFS(OSA!$AW:$AW,OSA!$C:$C,$AA2533,OSA!$D:$D,$AB2533)," ")</f>
        <v xml:space="preserve"> </v>
      </c>
      <c r="AE2533" s="42" t="str">
        <f t="shared" si="86"/>
        <v xml:space="preserve"> </v>
      </c>
    </row>
    <row r="2534" spans="27:31" x14ac:dyDescent="0.35">
      <c r="AA2534" t="s">
        <v>1648</v>
      </c>
      <c r="AB2534" t="s">
        <v>710</v>
      </c>
      <c r="AC2534" s="46">
        <f t="shared" si="87"/>
        <v>45138</v>
      </c>
      <c r="AD2534" s="47" t="str">
        <f>IFERROR(AVERAGEIFS(OSA!$AW:$AW,OSA!$C:$C,$AA2534,OSA!$D:$D,$AB2534)," ")</f>
        <v xml:space="preserve"> </v>
      </c>
      <c r="AE2534" s="42" t="str">
        <f t="shared" si="86"/>
        <v xml:space="preserve"> </v>
      </c>
    </row>
    <row r="2535" spans="27:31" x14ac:dyDescent="0.35">
      <c r="AA2535" t="s">
        <v>2305</v>
      </c>
      <c r="AB2535" t="s">
        <v>19</v>
      </c>
      <c r="AC2535" s="46">
        <f t="shared" si="87"/>
        <v>45138</v>
      </c>
      <c r="AD2535" s="47" t="str">
        <f>IFERROR(AVERAGEIFS(OSA!$AW:$AW,OSA!$C:$C,$AA2535,OSA!$D:$D,$AB2535)," ")</f>
        <v xml:space="preserve"> </v>
      </c>
      <c r="AE2535" s="42" t="str">
        <f t="shared" si="86"/>
        <v xml:space="preserve"> </v>
      </c>
    </row>
    <row r="2536" spans="27:31" x14ac:dyDescent="0.35">
      <c r="AA2536" t="s">
        <v>2305</v>
      </c>
      <c r="AB2536" t="s">
        <v>65</v>
      </c>
      <c r="AC2536" s="46">
        <f t="shared" si="87"/>
        <v>45138</v>
      </c>
      <c r="AD2536" s="47" t="str">
        <f>IFERROR(AVERAGEIFS(OSA!$AW:$AW,OSA!$C:$C,$AA2536,OSA!$D:$D,$AB2536)," ")</f>
        <v xml:space="preserve"> </v>
      </c>
      <c r="AE2536" s="42" t="str">
        <f t="shared" si="86"/>
        <v xml:space="preserve"> </v>
      </c>
    </row>
    <row r="2537" spans="27:31" x14ac:dyDescent="0.35">
      <c r="AA2537" t="s">
        <v>2305</v>
      </c>
      <c r="AB2537" t="s">
        <v>119</v>
      </c>
      <c r="AC2537" s="46">
        <f t="shared" si="87"/>
        <v>45138</v>
      </c>
      <c r="AD2537" s="47" t="str">
        <f>IFERROR(AVERAGEIFS(OSA!$AW:$AW,OSA!$C:$C,$AA2537,OSA!$D:$D,$AB2537)," ")</f>
        <v xml:space="preserve"> </v>
      </c>
      <c r="AE2537" s="42" t="str">
        <f t="shared" si="86"/>
        <v xml:space="preserve"> </v>
      </c>
    </row>
    <row r="2538" spans="27:31" x14ac:dyDescent="0.35">
      <c r="AA2538" t="s">
        <v>2305</v>
      </c>
      <c r="AB2538" t="s">
        <v>193</v>
      </c>
      <c r="AC2538" s="46">
        <f t="shared" si="87"/>
        <v>45138</v>
      </c>
      <c r="AD2538" s="47" t="str">
        <f>IFERROR(AVERAGEIFS(OSA!$AW:$AW,OSA!$C:$C,$AA2538,OSA!$D:$D,$AB2538)," ")</f>
        <v xml:space="preserve"> </v>
      </c>
      <c r="AE2538" s="42" t="str">
        <f t="shared" si="86"/>
        <v xml:space="preserve"> </v>
      </c>
    </row>
    <row r="2539" spans="27:31" x14ac:dyDescent="0.35">
      <c r="AA2539" t="s">
        <v>2305</v>
      </c>
      <c r="AB2539" t="s">
        <v>248</v>
      </c>
      <c r="AC2539" s="46">
        <f t="shared" si="87"/>
        <v>45138</v>
      </c>
      <c r="AD2539" s="47" t="str">
        <f>IFERROR(AVERAGEIFS(OSA!$AW:$AW,OSA!$C:$C,$AA2539,OSA!$D:$D,$AB2539)," ")</f>
        <v xml:space="preserve"> </v>
      </c>
      <c r="AE2539" s="42" t="str">
        <f t="shared" si="86"/>
        <v xml:space="preserve"> </v>
      </c>
    </row>
    <row r="2540" spans="27:31" x14ac:dyDescent="0.35">
      <c r="AA2540" t="s">
        <v>2305</v>
      </c>
      <c r="AB2540" t="s">
        <v>294</v>
      </c>
      <c r="AC2540" s="46">
        <f t="shared" si="87"/>
        <v>45138</v>
      </c>
      <c r="AD2540" s="47" t="str">
        <f>IFERROR(AVERAGEIFS(OSA!$AW:$AW,OSA!$C:$C,$AA2540,OSA!$D:$D,$AB2540)," ")</f>
        <v xml:space="preserve"> </v>
      </c>
      <c r="AE2540" s="42" t="str">
        <f t="shared" si="86"/>
        <v xml:space="preserve"> </v>
      </c>
    </row>
    <row r="2541" spans="27:31" x14ac:dyDescent="0.35">
      <c r="AA2541" t="s">
        <v>2305</v>
      </c>
      <c r="AB2541" t="s">
        <v>405</v>
      </c>
      <c r="AC2541" s="46">
        <f t="shared" si="87"/>
        <v>45138</v>
      </c>
      <c r="AD2541" s="47" t="str">
        <f>IFERROR(AVERAGEIFS(OSA!$AW:$AW,OSA!$C:$C,$AA2541,OSA!$D:$D,$AB2541)," ")</f>
        <v xml:space="preserve"> </v>
      </c>
      <c r="AE2541" s="42" t="str">
        <f t="shared" si="86"/>
        <v xml:space="preserve"> </v>
      </c>
    </row>
    <row r="2542" spans="27:31" x14ac:dyDescent="0.35">
      <c r="AA2542" t="s">
        <v>2305</v>
      </c>
      <c r="AB2542" t="s">
        <v>455</v>
      </c>
      <c r="AC2542" s="46">
        <f t="shared" si="87"/>
        <v>45138</v>
      </c>
      <c r="AD2542" s="47" t="str">
        <f>IFERROR(AVERAGEIFS(OSA!$AW:$AW,OSA!$C:$C,$AA2542,OSA!$D:$D,$AB2542)," ")</f>
        <v xml:space="preserve"> </v>
      </c>
      <c r="AE2542" s="42" t="str">
        <f t="shared" si="86"/>
        <v xml:space="preserve"> </v>
      </c>
    </row>
    <row r="2543" spans="27:31" x14ac:dyDescent="0.35">
      <c r="AA2543" t="s">
        <v>2305</v>
      </c>
      <c r="AB2543" t="s">
        <v>549</v>
      </c>
      <c r="AC2543" s="46">
        <f t="shared" si="87"/>
        <v>45138</v>
      </c>
      <c r="AD2543" s="47" t="str">
        <f>IFERROR(AVERAGEIFS(OSA!$AW:$AW,OSA!$C:$C,$AA2543,OSA!$D:$D,$AB2543)," ")</f>
        <v xml:space="preserve"> </v>
      </c>
      <c r="AE2543" s="42" t="str">
        <f t="shared" si="86"/>
        <v xml:space="preserve"> </v>
      </c>
    </row>
    <row r="2544" spans="27:31" x14ac:dyDescent="0.35">
      <c r="AA2544" t="s">
        <v>2305</v>
      </c>
      <c r="AB2544" t="s">
        <v>650</v>
      </c>
      <c r="AC2544" s="46">
        <f t="shared" si="87"/>
        <v>45138</v>
      </c>
      <c r="AD2544" s="47" t="str">
        <f>IFERROR(AVERAGEIFS(OSA!$AW:$AW,OSA!$C:$C,$AA2544,OSA!$D:$D,$AB2544)," ")</f>
        <v xml:space="preserve"> </v>
      </c>
      <c r="AE2544" s="42" t="str">
        <f t="shared" si="86"/>
        <v xml:space="preserve"> </v>
      </c>
    </row>
    <row r="2545" spans="27:31" x14ac:dyDescent="0.35">
      <c r="AA2545" t="s">
        <v>2305</v>
      </c>
      <c r="AB2545" t="s">
        <v>694</v>
      </c>
      <c r="AC2545" s="46">
        <f t="shared" si="87"/>
        <v>45138</v>
      </c>
      <c r="AD2545" s="47" t="str">
        <f>IFERROR(AVERAGEIFS(OSA!$AW:$AW,OSA!$C:$C,$AA2545,OSA!$D:$D,$AB2545)," ")</f>
        <v xml:space="preserve"> </v>
      </c>
      <c r="AE2545" s="42" t="str">
        <f t="shared" si="86"/>
        <v xml:space="preserve"> </v>
      </c>
    </row>
    <row r="2546" spans="27:31" x14ac:dyDescent="0.35">
      <c r="AA2546" t="s">
        <v>2305</v>
      </c>
      <c r="AB2546" t="s">
        <v>710</v>
      </c>
      <c r="AC2546" s="46">
        <f t="shared" si="87"/>
        <v>45138</v>
      </c>
      <c r="AD2546" s="47" t="str">
        <f>IFERROR(AVERAGEIFS(OSA!$AW:$AW,OSA!$C:$C,$AA2546,OSA!$D:$D,$AB2546)," ")</f>
        <v xml:space="preserve"> </v>
      </c>
      <c r="AE2546" s="42" t="str">
        <f t="shared" si="86"/>
        <v xml:space="preserve"> </v>
      </c>
    </row>
    <row r="2547" spans="27:31" x14ac:dyDescent="0.35">
      <c r="AA2547" t="s">
        <v>2657</v>
      </c>
      <c r="AB2547" t="s">
        <v>19</v>
      </c>
      <c r="AC2547" s="46">
        <f t="shared" si="87"/>
        <v>45138</v>
      </c>
      <c r="AD2547" s="47" t="str">
        <f ca="1">IFERROR(AVERAGEIFS(OSA!$AW:$AW,OSA!$C:$C,$AA2547,OSA!$D:$D,$AB2547)," ")</f>
        <v xml:space="preserve"> </v>
      </c>
      <c r="AE2547" s="42" t="str">
        <f t="shared" ca="1" si="86"/>
        <v xml:space="preserve"> </v>
      </c>
    </row>
    <row r="2548" spans="27:31" x14ac:dyDescent="0.35">
      <c r="AA2548" t="s">
        <v>2657</v>
      </c>
      <c r="AB2548" t="s">
        <v>65</v>
      </c>
      <c r="AC2548" s="46">
        <f t="shared" si="87"/>
        <v>45138</v>
      </c>
      <c r="AD2548" s="47" t="str">
        <f ca="1">IFERROR(AVERAGEIFS(OSA!$AW:$AW,OSA!$C:$C,$AA2548,OSA!$D:$D,$AB2548)," ")</f>
        <v xml:space="preserve"> </v>
      </c>
      <c r="AE2548" s="42" t="str">
        <f t="shared" ca="1" si="86"/>
        <v xml:space="preserve"> </v>
      </c>
    </row>
    <row r="2549" spans="27:31" x14ac:dyDescent="0.35">
      <c r="AA2549" t="s">
        <v>2657</v>
      </c>
      <c r="AB2549" t="s">
        <v>119</v>
      </c>
      <c r="AC2549" s="46">
        <f t="shared" si="87"/>
        <v>45138</v>
      </c>
      <c r="AD2549" s="47" t="str">
        <f ca="1">IFERROR(AVERAGEIFS(OSA!$AW:$AW,OSA!$C:$C,$AA2549,OSA!$D:$D,$AB2549)," ")</f>
        <v xml:space="preserve"> </v>
      </c>
      <c r="AE2549" s="42" t="str">
        <f t="shared" ca="1" si="86"/>
        <v xml:space="preserve"> </v>
      </c>
    </row>
    <row r="2550" spans="27:31" x14ac:dyDescent="0.35">
      <c r="AA2550" t="s">
        <v>2657</v>
      </c>
      <c r="AB2550" t="s">
        <v>193</v>
      </c>
      <c r="AC2550" s="46">
        <f t="shared" si="87"/>
        <v>45138</v>
      </c>
      <c r="AD2550" s="47" t="str">
        <f ca="1">IFERROR(AVERAGEIFS(OSA!$AW:$AW,OSA!$C:$C,$AA2550,OSA!$D:$D,$AB2550)," ")</f>
        <v xml:space="preserve"> </v>
      </c>
      <c r="AE2550" s="42" t="str">
        <f t="shared" ca="1" si="86"/>
        <v xml:space="preserve"> </v>
      </c>
    </row>
    <row r="2551" spans="27:31" x14ac:dyDescent="0.35">
      <c r="AA2551" t="s">
        <v>2657</v>
      </c>
      <c r="AB2551" t="s">
        <v>248</v>
      </c>
      <c r="AC2551" s="46">
        <f t="shared" si="87"/>
        <v>45138</v>
      </c>
      <c r="AD2551" s="47" t="str">
        <f ca="1">IFERROR(AVERAGEIFS(OSA!$AW:$AW,OSA!$C:$C,$AA2551,OSA!$D:$D,$AB2551)," ")</f>
        <v xml:space="preserve"> </v>
      </c>
      <c r="AE2551" s="42" t="str">
        <f t="shared" ca="1" si="86"/>
        <v xml:space="preserve"> </v>
      </c>
    </row>
    <row r="2552" spans="27:31" x14ac:dyDescent="0.35">
      <c r="AA2552" t="s">
        <v>2657</v>
      </c>
      <c r="AB2552" t="s">
        <v>294</v>
      </c>
      <c r="AC2552" s="46">
        <f t="shared" si="87"/>
        <v>45138</v>
      </c>
      <c r="AD2552" s="47" t="str">
        <f ca="1">IFERROR(AVERAGEIFS(OSA!$AW:$AW,OSA!$C:$C,$AA2552,OSA!$D:$D,$AB2552)," ")</f>
        <v xml:space="preserve"> </v>
      </c>
      <c r="AE2552" s="42" t="str">
        <f t="shared" ca="1" si="86"/>
        <v xml:space="preserve"> </v>
      </c>
    </row>
    <row r="2553" spans="27:31" x14ac:dyDescent="0.35">
      <c r="AA2553" t="s">
        <v>2657</v>
      </c>
      <c r="AB2553" t="s">
        <v>405</v>
      </c>
      <c r="AC2553" s="46">
        <f t="shared" si="87"/>
        <v>45138</v>
      </c>
      <c r="AD2553" s="47" t="str">
        <f ca="1">IFERROR(AVERAGEIFS(OSA!$AW:$AW,OSA!$C:$C,$AA2553,OSA!$D:$D,$AB2553)," ")</f>
        <v xml:space="preserve"> </v>
      </c>
      <c r="AE2553" s="42" t="str">
        <f t="shared" ca="1" si="86"/>
        <v xml:space="preserve"> </v>
      </c>
    </row>
    <row r="2554" spans="27:31" x14ac:dyDescent="0.35">
      <c r="AA2554" t="s">
        <v>2657</v>
      </c>
      <c r="AB2554" t="s">
        <v>455</v>
      </c>
      <c r="AC2554" s="46">
        <f t="shared" si="87"/>
        <v>45138</v>
      </c>
      <c r="AD2554" s="47" t="str">
        <f ca="1">IFERROR(AVERAGEIFS(OSA!$AW:$AW,OSA!$C:$C,$AA2554,OSA!$D:$D,$AB2554)," ")</f>
        <v xml:space="preserve"> </v>
      </c>
      <c r="AE2554" s="42" t="str">
        <f t="shared" ca="1" si="86"/>
        <v xml:space="preserve"> </v>
      </c>
    </row>
    <row r="2555" spans="27:31" x14ac:dyDescent="0.35">
      <c r="AA2555" t="s">
        <v>2657</v>
      </c>
      <c r="AB2555" t="s">
        <v>549</v>
      </c>
      <c r="AC2555" s="46">
        <f t="shared" si="87"/>
        <v>45138</v>
      </c>
      <c r="AD2555" s="47" t="str">
        <f ca="1">IFERROR(AVERAGEIFS(OSA!$AW:$AW,OSA!$C:$C,$AA2555,OSA!$D:$D,$AB2555)," ")</f>
        <v xml:space="preserve"> </v>
      </c>
      <c r="AE2555" s="42" t="str">
        <f t="shared" ca="1" si="86"/>
        <v xml:space="preserve"> </v>
      </c>
    </row>
    <row r="2556" spans="27:31" x14ac:dyDescent="0.35">
      <c r="AA2556" t="s">
        <v>2657</v>
      </c>
      <c r="AB2556" t="s">
        <v>650</v>
      </c>
      <c r="AC2556" s="46">
        <f t="shared" si="87"/>
        <v>45138</v>
      </c>
      <c r="AD2556" s="47" t="str">
        <f ca="1">IFERROR(AVERAGEIFS(OSA!$AW:$AW,OSA!$C:$C,$AA2556,OSA!$D:$D,$AB2556)," ")</f>
        <v xml:space="preserve"> </v>
      </c>
      <c r="AE2556" s="42" t="str">
        <f t="shared" ca="1" si="86"/>
        <v xml:space="preserve"> </v>
      </c>
    </row>
    <row r="2557" spans="27:31" x14ac:dyDescent="0.35">
      <c r="AA2557" t="s">
        <v>2657</v>
      </c>
      <c r="AB2557" t="s">
        <v>694</v>
      </c>
      <c r="AC2557" s="46">
        <f t="shared" si="87"/>
        <v>45138</v>
      </c>
      <c r="AD2557" s="47" t="str">
        <f ca="1">IFERROR(AVERAGEIFS(OSA!$AW:$AW,OSA!$C:$C,$AA2557,OSA!$D:$D,$AB2557)," ")</f>
        <v xml:space="preserve"> </v>
      </c>
      <c r="AE2557" s="42" t="str">
        <f t="shared" ca="1" si="86"/>
        <v xml:space="preserve"> </v>
      </c>
    </row>
    <row r="2558" spans="27:31" x14ac:dyDescent="0.35">
      <c r="AA2558" t="s">
        <v>2657</v>
      </c>
      <c r="AB2558" t="s">
        <v>710</v>
      </c>
      <c r="AC2558" s="46">
        <f t="shared" si="87"/>
        <v>45138</v>
      </c>
      <c r="AD2558" s="47" t="str">
        <f ca="1">IFERROR(AVERAGEIFS(OSA!$AW:$AW,OSA!$C:$C,$AA2558,OSA!$D:$D,$AB2558)," ")</f>
        <v xml:space="preserve"> </v>
      </c>
      <c r="AE2558" s="42" t="str">
        <f t="shared" ca="1" si="86"/>
        <v xml:space="preserve"> </v>
      </c>
    </row>
    <row r="2559" spans="27:31" x14ac:dyDescent="0.35">
      <c r="AA2559" t="s">
        <v>3042</v>
      </c>
      <c r="AB2559" t="s">
        <v>19</v>
      </c>
      <c r="AC2559" s="46">
        <f t="shared" si="87"/>
        <v>45138</v>
      </c>
      <c r="AD2559" s="47" t="str">
        <f>IFERROR(AVERAGEIFS(OSA!$AW:$AW,OSA!$C:$C,$AA2559,OSA!$D:$D,$AB2559)," ")</f>
        <v xml:space="preserve"> </v>
      </c>
      <c r="AE2559" s="42" t="str">
        <f t="shared" si="86"/>
        <v xml:space="preserve"> </v>
      </c>
    </row>
    <row r="2560" spans="27:31" x14ac:dyDescent="0.35">
      <c r="AA2560" t="s">
        <v>3042</v>
      </c>
      <c r="AB2560" t="s">
        <v>65</v>
      </c>
      <c r="AC2560" s="46">
        <f t="shared" si="87"/>
        <v>45138</v>
      </c>
      <c r="AD2560" s="47" t="str">
        <f>IFERROR(AVERAGEIFS(OSA!$AW:$AW,OSA!$C:$C,$AA2560,OSA!$D:$D,$AB2560)," ")</f>
        <v xml:space="preserve"> </v>
      </c>
      <c r="AE2560" s="42" t="str">
        <f t="shared" si="86"/>
        <v xml:space="preserve"> </v>
      </c>
    </row>
    <row r="2561" spans="27:31" x14ac:dyDescent="0.35">
      <c r="AA2561" t="s">
        <v>3042</v>
      </c>
      <c r="AB2561" t="s">
        <v>119</v>
      </c>
      <c r="AC2561" s="46">
        <f t="shared" si="87"/>
        <v>45138</v>
      </c>
      <c r="AD2561" s="47" t="str">
        <f>IFERROR(AVERAGEIFS(OSA!$AW:$AW,OSA!$C:$C,$AA2561,OSA!$D:$D,$AB2561)," ")</f>
        <v xml:space="preserve"> </v>
      </c>
      <c r="AE2561" s="42" t="str">
        <f t="shared" si="86"/>
        <v xml:space="preserve"> </v>
      </c>
    </row>
    <row r="2562" spans="27:31" x14ac:dyDescent="0.35">
      <c r="AA2562" t="s">
        <v>3042</v>
      </c>
      <c r="AB2562" t="s">
        <v>193</v>
      </c>
      <c r="AC2562" s="46">
        <f t="shared" si="87"/>
        <v>45138</v>
      </c>
      <c r="AD2562" s="47" t="str">
        <f>IFERROR(AVERAGEIFS(OSA!$AW:$AW,OSA!$C:$C,$AA2562,OSA!$D:$D,$AB2562)," ")</f>
        <v xml:space="preserve"> </v>
      </c>
      <c r="AE2562" s="42" t="str">
        <f t="shared" si="86"/>
        <v xml:space="preserve"> </v>
      </c>
    </row>
    <row r="2563" spans="27:31" x14ac:dyDescent="0.35">
      <c r="AA2563" t="s">
        <v>3042</v>
      </c>
      <c r="AB2563" t="s">
        <v>248</v>
      </c>
      <c r="AC2563" s="46">
        <f t="shared" si="87"/>
        <v>45138</v>
      </c>
      <c r="AD2563" s="47" t="str">
        <f>IFERROR(AVERAGEIFS(OSA!$AW:$AW,OSA!$C:$C,$AA2563,OSA!$D:$D,$AB2563)," ")</f>
        <v xml:space="preserve"> </v>
      </c>
      <c r="AE2563" s="42" t="str">
        <f t="shared" si="86"/>
        <v xml:space="preserve"> </v>
      </c>
    </row>
    <row r="2564" spans="27:31" x14ac:dyDescent="0.35">
      <c r="AA2564" t="s">
        <v>3042</v>
      </c>
      <c r="AB2564" t="s">
        <v>294</v>
      </c>
      <c r="AC2564" s="46">
        <f t="shared" si="87"/>
        <v>45138</v>
      </c>
      <c r="AD2564" s="47" t="str">
        <f>IFERROR(AVERAGEIFS(OSA!$AW:$AW,OSA!$C:$C,$AA2564,OSA!$D:$D,$AB2564)," ")</f>
        <v xml:space="preserve"> </v>
      </c>
      <c r="AE2564" s="42" t="str">
        <f t="shared" ref="AE2564:AE2606" si="88">IFERROR(1-(AD2564)," ")</f>
        <v xml:space="preserve"> </v>
      </c>
    </row>
    <row r="2565" spans="27:31" x14ac:dyDescent="0.35">
      <c r="AA2565" t="s">
        <v>3042</v>
      </c>
      <c r="AB2565" t="s">
        <v>405</v>
      </c>
      <c r="AC2565" s="46">
        <f t="shared" si="87"/>
        <v>45138</v>
      </c>
      <c r="AD2565" s="47" t="str">
        <f>IFERROR(AVERAGEIFS(OSA!$AW:$AW,OSA!$C:$C,$AA2565,OSA!$D:$D,$AB2565)," ")</f>
        <v xml:space="preserve"> </v>
      </c>
      <c r="AE2565" s="42" t="str">
        <f t="shared" si="88"/>
        <v xml:space="preserve"> </v>
      </c>
    </row>
    <row r="2566" spans="27:31" x14ac:dyDescent="0.35">
      <c r="AA2566" t="s">
        <v>3042</v>
      </c>
      <c r="AB2566" t="s">
        <v>455</v>
      </c>
      <c r="AC2566" s="46">
        <f t="shared" si="87"/>
        <v>45138</v>
      </c>
      <c r="AD2566" s="47" t="str">
        <f>IFERROR(AVERAGEIFS(OSA!$AW:$AW,OSA!$C:$C,$AA2566,OSA!$D:$D,$AB2566)," ")</f>
        <v xml:space="preserve"> </v>
      </c>
      <c r="AE2566" s="42" t="str">
        <f t="shared" si="88"/>
        <v xml:space="preserve"> </v>
      </c>
    </row>
    <row r="2567" spans="27:31" x14ac:dyDescent="0.35">
      <c r="AA2567" t="s">
        <v>3042</v>
      </c>
      <c r="AB2567" t="s">
        <v>549</v>
      </c>
      <c r="AC2567" s="46">
        <f t="shared" si="87"/>
        <v>45138</v>
      </c>
      <c r="AD2567" s="47" t="str">
        <f>IFERROR(AVERAGEIFS(OSA!$AW:$AW,OSA!$C:$C,$AA2567,OSA!$D:$D,$AB2567)," ")</f>
        <v xml:space="preserve"> </v>
      </c>
      <c r="AE2567" s="42" t="str">
        <f t="shared" si="88"/>
        <v xml:space="preserve"> </v>
      </c>
    </row>
    <row r="2568" spans="27:31" x14ac:dyDescent="0.35">
      <c r="AA2568" t="s">
        <v>3042</v>
      </c>
      <c r="AB2568" t="s">
        <v>650</v>
      </c>
      <c r="AC2568" s="46">
        <f t="shared" si="87"/>
        <v>45138</v>
      </c>
      <c r="AD2568" s="47" t="str">
        <f>IFERROR(AVERAGEIFS(OSA!$AW:$AW,OSA!$C:$C,$AA2568,OSA!$D:$D,$AB2568)," ")</f>
        <v xml:space="preserve"> </v>
      </c>
      <c r="AE2568" s="42" t="str">
        <f t="shared" si="88"/>
        <v xml:space="preserve"> </v>
      </c>
    </row>
    <row r="2569" spans="27:31" x14ac:dyDescent="0.35">
      <c r="AA2569" t="s">
        <v>3042</v>
      </c>
      <c r="AB2569" t="s">
        <v>694</v>
      </c>
      <c r="AC2569" s="46">
        <f t="shared" si="87"/>
        <v>45138</v>
      </c>
      <c r="AD2569" s="47" t="str">
        <f>IFERROR(AVERAGEIFS(OSA!$AW:$AW,OSA!$C:$C,$AA2569,OSA!$D:$D,$AB2569)," ")</f>
        <v xml:space="preserve"> </v>
      </c>
      <c r="AE2569" s="42" t="str">
        <f t="shared" si="88"/>
        <v xml:space="preserve"> </v>
      </c>
    </row>
    <row r="2570" spans="27:31" x14ac:dyDescent="0.35">
      <c r="AA2570" t="s">
        <v>3042</v>
      </c>
      <c r="AB2570" t="s">
        <v>710</v>
      </c>
      <c r="AC2570" s="46">
        <f t="shared" si="87"/>
        <v>45138</v>
      </c>
      <c r="AD2570" s="47" t="str">
        <f>IFERROR(AVERAGEIFS(OSA!$AW:$AW,OSA!$C:$C,$AA2570,OSA!$D:$D,$AB2570)," ")</f>
        <v xml:space="preserve"> </v>
      </c>
      <c r="AE2570" s="42" t="str">
        <f t="shared" si="88"/>
        <v xml:space="preserve"> </v>
      </c>
    </row>
    <row r="2571" spans="27:31" x14ac:dyDescent="0.35">
      <c r="AA2571" t="s">
        <v>2329</v>
      </c>
      <c r="AB2571" t="s">
        <v>19</v>
      </c>
      <c r="AC2571" s="46">
        <f t="shared" si="87"/>
        <v>45138</v>
      </c>
      <c r="AD2571" s="47" t="str">
        <f>IFERROR(AVERAGEIFS(OSA!$AW:$AW,OSA!$C:$C,$AA2571,OSA!$D:$D,$AB2571)," ")</f>
        <v xml:space="preserve"> </v>
      </c>
      <c r="AE2571" s="42" t="str">
        <f t="shared" si="88"/>
        <v xml:space="preserve"> </v>
      </c>
    </row>
    <row r="2572" spans="27:31" x14ac:dyDescent="0.35">
      <c r="AA2572" t="s">
        <v>2329</v>
      </c>
      <c r="AB2572" t="s">
        <v>65</v>
      </c>
      <c r="AC2572" s="46">
        <f t="shared" si="87"/>
        <v>45138</v>
      </c>
      <c r="AD2572" s="47" t="str">
        <f>IFERROR(AVERAGEIFS(OSA!$AW:$AW,OSA!$C:$C,$AA2572,OSA!$D:$D,$AB2572)," ")</f>
        <v xml:space="preserve"> </v>
      </c>
      <c r="AE2572" s="42" t="str">
        <f t="shared" si="88"/>
        <v xml:space="preserve"> </v>
      </c>
    </row>
    <row r="2573" spans="27:31" x14ac:dyDescent="0.35">
      <c r="AA2573" t="s">
        <v>2329</v>
      </c>
      <c r="AB2573" t="s">
        <v>119</v>
      </c>
      <c r="AC2573" s="46">
        <f t="shared" si="87"/>
        <v>45138</v>
      </c>
      <c r="AD2573" s="47" t="str">
        <f>IFERROR(AVERAGEIFS(OSA!$AW:$AW,OSA!$C:$C,$AA2573,OSA!$D:$D,$AB2573)," ")</f>
        <v xml:space="preserve"> </v>
      </c>
      <c r="AE2573" s="42" t="str">
        <f t="shared" si="88"/>
        <v xml:space="preserve"> </v>
      </c>
    </row>
    <row r="2574" spans="27:31" x14ac:dyDescent="0.35">
      <c r="AA2574" t="s">
        <v>2329</v>
      </c>
      <c r="AB2574" t="s">
        <v>193</v>
      </c>
      <c r="AC2574" s="46">
        <f t="shared" si="87"/>
        <v>45138</v>
      </c>
      <c r="AD2574" s="47" t="str">
        <f>IFERROR(AVERAGEIFS(OSA!$AW:$AW,OSA!$C:$C,$AA2574,OSA!$D:$D,$AB2574)," ")</f>
        <v xml:space="preserve"> </v>
      </c>
      <c r="AE2574" s="42" t="str">
        <f t="shared" si="88"/>
        <v xml:space="preserve"> </v>
      </c>
    </row>
    <row r="2575" spans="27:31" x14ac:dyDescent="0.35">
      <c r="AA2575" t="s">
        <v>2329</v>
      </c>
      <c r="AB2575" t="s">
        <v>248</v>
      </c>
      <c r="AC2575" s="46">
        <f t="shared" si="87"/>
        <v>45138</v>
      </c>
      <c r="AD2575" s="47" t="str">
        <f>IFERROR(AVERAGEIFS(OSA!$AW:$AW,OSA!$C:$C,$AA2575,OSA!$D:$D,$AB2575)," ")</f>
        <v xml:space="preserve"> </v>
      </c>
      <c r="AE2575" s="42" t="str">
        <f t="shared" si="88"/>
        <v xml:space="preserve"> </v>
      </c>
    </row>
    <row r="2576" spans="27:31" x14ac:dyDescent="0.35">
      <c r="AA2576" t="s">
        <v>2329</v>
      </c>
      <c r="AB2576" t="s">
        <v>294</v>
      </c>
      <c r="AC2576" s="46">
        <f t="shared" si="87"/>
        <v>45138</v>
      </c>
      <c r="AD2576" s="47" t="str">
        <f>IFERROR(AVERAGEIFS(OSA!$AW:$AW,OSA!$C:$C,$AA2576,OSA!$D:$D,$AB2576)," ")</f>
        <v xml:space="preserve"> </v>
      </c>
      <c r="AE2576" s="42" t="str">
        <f t="shared" si="88"/>
        <v xml:space="preserve"> </v>
      </c>
    </row>
    <row r="2577" spans="27:31" x14ac:dyDescent="0.35">
      <c r="AA2577" t="s">
        <v>2329</v>
      </c>
      <c r="AB2577" t="s">
        <v>405</v>
      </c>
      <c r="AC2577" s="46">
        <f t="shared" si="87"/>
        <v>45138</v>
      </c>
      <c r="AD2577" s="47" t="str">
        <f>IFERROR(AVERAGEIFS(OSA!$AW:$AW,OSA!$C:$C,$AA2577,OSA!$D:$D,$AB2577)," ")</f>
        <v xml:space="preserve"> </v>
      </c>
      <c r="AE2577" s="42" t="str">
        <f t="shared" si="88"/>
        <v xml:space="preserve"> </v>
      </c>
    </row>
    <row r="2578" spans="27:31" x14ac:dyDescent="0.35">
      <c r="AA2578" t="s">
        <v>2329</v>
      </c>
      <c r="AB2578" t="s">
        <v>455</v>
      </c>
      <c r="AC2578" s="46">
        <f t="shared" si="87"/>
        <v>45138</v>
      </c>
      <c r="AD2578" s="47" t="str">
        <f>IFERROR(AVERAGEIFS(OSA!$AW:$AW,OSA!$C:$C,$AA2578,OSA!$D:$D,$AB2578)," ")</f>
        <v xml:space="preserve"> </v>
      </c>
      <c r="AE2578" s="42" t="str">
        <f t="shared" si="88"/>
        <v xml:space="preserve"> </v>
      </c>
    </row>
    <row r="2579" spans="27:31" x14ac:dyDescent="0.35">
      <c r="AA2579" t="s">
        <v>2329</v>
      </c>
      <c r="AB2579" t="s">
        <v>549</v>
      </c>
      <c r="AC2579" s="46">
        <f t="shared" si="87"/>
        <v>45138</v>
      </c>
      <c r="AD2579" s="47" t="str">
        <f>IFERROR(AVERAGEIFS(OSA!$AW:$AW,OSA!$C:$C,$AA2579,OSA!$D:$D,$AB2579)," ")</f>
        <v xml:space="preserve"> </v>
      </c>
      <c r="AE2579" s="42" t="str">
        <f t="shared" si="88"/>
        <v xml:space="preserve"> </v>
      </c>
    </row>
    <row r="2580" spans="27:31" x14ac:dyDescent="0.35">
      <c r="AA2580" t="s">
        <v>2329</v>
      </c>
      <c r="AB2580" t="s">
        <v>650</v>
      </c>
      <c r="AC2580" s="46">
        <f t="shared" si="87"/>
        <v>45138</v>
      </c>
      <c r="AD2580" s="47" t="str">
        <f>IFERROR(AVERAGEIFS(OSA!$AW:$AW,OSA!$C:$C,$AA2580,OSA!$D:$D,$AB2580)," ")</f>
        <v xml:space="preserve"> </v>
      </c>
      <c r="AE2580" s="42" t="str">
        <f t="shared" si="88"/>
        <v xml:space="preserve"> </v>
      </c>
    </row>
    <row r="2581" spans="27:31" x14ac:dyDescent="0.35">
      <c r="AA2581" t="s">
        <v>2329</v>
      </c>
      <c r="AB2581" t="s">
        <v>694</v>
      </c>
      <c r="AC2581" s="46">
        <f t="shared" si="87"/>
        <v>45138</v>
      </c>
      <c r="AD2581" s="47" t="str">
        <f>IFERROR(AVERAGEIFS(OSA!$AW:$AW,OSA!$C:$C,$AA2581,OSA!$D:$D,$AB2581)," ")</f>
        <v xml:space="preserve"> </v>
      </c>
      <c r="AE2581" s="42" t="str">
        <f t="shared" si="88"/>
        <v xml:space="preserve"> </v>
      </c>
    </row>
    <row r="2582" spans="27:31" x14ac:dyDescent="0.35">
      <c r="AA2582" t="s">
        <v>2329</v>
      </c>
      <c r="AB2582" t="s">
        <v>710</v>
      </c>
      <c r="AC2582" s="46">
        <f t="shared" si="87"/>
        <v>45138</v>
      </c>
      <c r="AD2582" s="47" t="str">
        <f>IFERROR(AVERAGEIFS(OSA!$AW:$AW,OSA!$C:$C,$AA2582,OSA!$D:$D,$AB2582)," ")</f>
        <v xml:space="preserve"> </v>
      </c>
      <c r="AE2582" s="42" t="str">
        <f t="shared" si="88"/>
        <v xml:space="preserve"> </v>
      </c>
    </row>
    <row r="2583" spans="27:31" x14ac:dyDescent="0.35">
      <c r="AA2583" t="s">
        <v>806</v>
      </c>
      <c r="AB2583" t="s">
        <v>19</v>
      </c>
      <c r="AC2583" s="46">
        <f t="shared" si="87"/>
        <v>45138</v>
      </c>
      <c r="AD2583" s="47" t="str">
        <f>IFERROR(AVERAGEIFS(OSA!$AW:$AW,OSA!$C:$C,$AA2583,OSA!$D:$D,$AB2583)," ")</f>
        <v xml:space="preserve"> </v>
      </c>
      <c r="AE2583" s="42" t="str">
        <f t="shared" si="88"/>
        <v xml:space="preserve"> </v>
      </c>
    </row>
    <row r="2584" spans="27:31" x14ac:dyDescent="0.35">
      <c r="AA2584" t="s">
        <v>806</v>
      </c>
      <c r="AB2584" t="s">
        <v>65</v>
      </c>
      <c r="AC2584" s="46">
        <f t="shared" ref="AC2584:AC2606" si="89">AC2500+1</f>
        <v>45138</v>
      </c>
      <c r="AD2584" s="47" t="str">
        <f>IFERROR(AVERAGEIFS(OSA!$AW:$AW,OSA!$C:$C,$AA2584,OSA!$D:$D,$AB2584)," ")</f>
        <v xml:space="preserve"> </v>
      </c>
      <c r="AE2584" s="42" t="str">
        <f t="shared" si="88"/>
        <v xml:space="preserve"> </v>
      </c>
    </row>
    <row r="2585" spans="27:31" x14ac:dyDescent="0.35">
      <c r="AA2585" t="s">
        <v>806</v>
      </c>
      <c r="AB2585" t="s">
        <v>119</v>
      </c>
      <c r="AC2585" s="46">
        <f t="shared" si="89"/>
        <v>45138</v>
      </c>
      <c r="AD2585" s="47" t="str">
        <f>IFERROR(AVERAGEIFS(OSA!$AW:$AW,OSA!$C:$C,$AA2585,OSA!$D:$D,$AB2585)," ")</f>
        <v xml:space="preserve"> </v>
      </c>
      <c r="AE2585" s="42" t="str">
        <f t="shared" si="88"/>
        <v xml:space="preserve"> </v>
      </c>
    </row>
    <row r="2586" spans="27:31" x14ac:dyDescent="0.35">
      <c r="AA2586" t="s">
        <v>806</v>
      </c>
      <c r="AB2586" t="s">
        <v>193</v>
      </c>
      <c r="AC2586" s="46">
        <f t="shared" si="89"/>
        <v>45138</v>
      </c>
      <c r="AD2586" s="47" t="str">
        <f>IFERROR(AVERAGEIFS(OSA!$AW:$AW,OSA!$C:$C,$AA2586,OSA!$D:$D,$AB2586)," ")</f>
        <v xml:space="preserve"> </v>
      </c>
      <c r="AE2586" s="42" t="str">
        <f t="shared" si="88"/>
        <v xml:space="preserve"> </v>
      </c>
    </row>
    <row r="2587" spans="27:31" x14ac:dyDescent="0.35">
      <c r="AA2587" t="s">
        <v>806</v>
      </c>
      <c r="AB2587" t="s">
        <v>248</v>
      </c>
      <c r="AC2587" s="46">
        <f t="shared" si="89"/>
        <v>45138</v>
      </c>
      <c r="AD2587" s="47" t="str">
        <f>IFERROR(AVERAGEIFS(OSA!$AW:$AW,OSA!$C:$C,$AA2587,OSA!$D:$D,$AB2587)," ")</f>
        <v xml:space="preserve"> </v>
      </c>
      <c r="AE2587" s="42" t="str">
        <f t="shared" si="88"/>
        <v xml:space="preserve"> </v>
      </c>
    </row>
    <row r="2588" spans="27:31" x14ac:dyDescent="0.35">
      <c r="AA2588" t="s">
        <v>806</v>
      </c>
      <c r="AB2588" t="s">
        <v>294</v>
      </c>
      <c r="AC2588" s="46">
        <f t="shared" si="89"/>
        <v>45138</v>
      </c>
      <c r="AD2588" s="47" t="str">
        <f>IFERROR(AVERAGEIFS(OSA!$AW:$AW,OSA!$C:$C,$AA2588,OSA!$D:$D,$AB2588)," ")</f>
        <v xml:space="preserve"> </v>
      </c>
      <c r="AE2588" s="42" t="str">
        <f t="shared" si="88"/>
        <v xml:space="preserve"> </v>
      </c>
    </row>
    <row r="2589" spans="27:31" x14ac:dyDescent="0.35">
      <c r="AA2589" t="s">
        <v>806</v>
      </c>
      <c r="AB2589" t="s">
        <v>405</v>
      </c>
      <c r="AC2589" s="46">
        <f t="shared" si="89"/>
        <v>45138</v>
      </c>
      <c r="AD2589" s="47" t="str">
        <f>IFERROR(AVERAGEIFS(OSA!$AW:$AW,OSA!$C:$C,$AA2589,OSA!$D:$D,$AB2589)," ")</f>
        <v xml:space="preserve"> </v>
      </c>
      <c r="AE2589" s="42" t="str">
        <f t="shared" si="88"/>
        <v xml:space="preserve"> </v>
      </c>
    </row>
    <row r="2590" spans="27:31" x14ac:dyDescent="0.35">
      <c r="AA2590" t="s">
        <v>806</v>
      </c>
      <c r="AB2590" t="s">
        <v>455</v>
      </c>
      <c r="AC2590" s="46">
        <f t="shared" si="89"/>
        <v>45138</v>
      </c>
      <c r="AD2590" s="47" t="str">
        <f>IFERROR(AVERAGEIFS(OSA!$AW:$AW,OSA!$C:$C,$AA2590,OSA!$D:$D,$AB2590)," ")</f>
        <v xml:space="preserve"> </v>
      </c>
      <c r="AE2590" s="42" t="str">
        <f t="shared" si="88"/>
        <v xml:space="preserve"> </v>
      </c>
    </row>
    <row r="2591" spans="27:31" x14ac:dyDescent="0.35">
      <c r="AA2591" t="s">
        <v>806</v>
      </c>
      <c r="AB2591" t="s">
        <v>549</v>
      </c>
      <c r="AC2591" s="46">
        <f t="shared" si="89"/>
        <v>45138</v>
      </c>
      <c r="AD2591" s="47" t="str">
        <f>IFERROR(AVERAGEIFS(OSA!$AW:$AW,OSA!$C:$C,$AA2591,OSA!$D:$D,$AB2591)," ")</f>
        <v xml:space="preserve"> </v>
      </c>
      <c r="AE2591" s="42" t="str">
        <f t="shared" si="88"/>
        <v xml:space="preserve"> </v>
      </c>
    </row>
    <row r="2592" spans="27:31" x14ac:dyDescent="0.35">
      <c r="AA2592" t="s">
        <v>806</v>
      </c>
      <c r="AB2592" t="s">
        <v>650</v>
      </c>
      <c r="AC2592" s="46">
        <f t="shared" si="89"/>
        <v>45138</v>
      </c>
      <c r="AD2592" s="47" t="str">
        <f>IFERROR(AVERAGEIFS(OSA!$AW:$AW,OSA!$C:$C,$AA2592,OSA!$D:$D,$AB2592)," ")</f>
        <v xml:space="preserve"> </v>
      </c>
      <c r="AE2592" s="42" t="str">
        <f t="shared" si="88"/>
        <v xml:space="preserve"> </v>
      </c>
    </row>
    <row r="2593" spans="27:31" x14ac:dyDescent="0.35">
      <c r="AA2593" t="s">
        <v>806</v>
      </c>
      <c r="AB2593" t="s">
        <v>694</v>
      </c>
      <c r="AC2593" s="46">
        <f t="shared" si="89"/>
        <v>45138</v>
      </c>
      <c r="AD2593" s="47" t="str">
        <f>IFERROR(AVERAGEIFS(OSA!$AW:$AW,OSA!$C:$C,$AA2593,OSA!$D:$D,$AB2593)," ")</f>
        <v xml:space="preserve"> </v>
      </c>
      <c r="AE2593" s="42" t="str">
        <f t="shared" si="88"/>
        <v xml:space="preserve"> </v>
      </c>
    </row>
    <row r="2594" spans="27:31" x14ac:dyDescent="0.35">
      <c r="AA2594" t="s">
        <v>806</v>
      </c>
      <c r="AB2594" t="s">
        <v>710</v>
      </c>
      <c r="AC2594" s="46">
        <f t="shared" si="89"/>
        <v>45138</v>
      </c>
      <c r="AD2594" s="47" t="str">
        <f>IFERROR(AVERAGEIFS(OSA!$AW:$AW,OSA!$C:$C,$AA2594,OSA!$D:$D,$AB2594)," ")</f>
        <v xml:space="preserve"> </v>
      </c>
      <c r="AE2594" s="42" t="str">
        <f t="shared" si="88"/>
        <v xml:space="preserve"> </v>
      </c>
    </row>
    <row r="2595" spans="27:31" x14ac:dyDescent="0.35">
      <c r="AA2595" t="s">
        <v>2517</v>
      </c>
      <c r="AB2595" t="s">
        <v>19</v>
      </c>
      <c r="AC2595" s="46">
        <f t="shared" si="89"/>
        <v>45138</v>
      </c>
      <c r="AD2595" s="47" t="str">
        <f>IFERROR(AVERAGEIFS(OSA!$AW:$AW,OSA!$C:$C,$AA2595,OSA!$D:$D,$AB2595)," ")</f>
        <v xml:space="preserve"> </v>
      </c>
      <c r="AE2595" s="42" t="str">
        <f t="shared" si="88"/>
        <v xml:space="preserve"> </v>
      </c>
    </row>
    <row r="2596" spans="27:31" x14ac:dyDescent="0.35">
      <c r="AA2596" t="s">
        <v>2517</v>
      </c>
      <c r="AB2596" t="s">
        <v>65</v>
      </c>
      <c r="AC2596" s="46">
        <f t="shared" si="89"/>
        <v>45138</v>
      </c>
      <c r="AD2596" s="47" t="str">
        <f>IFERROR(AVERAGEIFS(OSA!$AW:$AW,OSA!$C:$C,$AA2596,OSA!$D:$D,$AB2596)," ")</f>
        <v xml:space="preserve"> </v>
      </c>
      <c r="AE2596" s="42" t="str">
        <f t="shared" si="88"/>
        <v xml:space="preserve"> </v>
      </c>
    </row>
    <row r="2597" spans="27:31" x14ac:dyDescent="0.35">
      <c r="AA2597" t="s">
        <v>2517</v>
      </c>
      <c r="AB2597" t="s">
        <v>119</v>
      </c>
      <c r="AC2597" s="46">
        <f t="shared" si="89"/>
        <v>45138</v>
      </c>
      <c r="AD2597" s="47" t="str">
        <f>IFERROR(AVERAGEIFS(OSA!$AW:$AW,OSA!$C:$C,$AA2597,OSA!$D:$D,$AB2597)," ")</f>
        <v xml:space="preserve"> </v>
      </c>
      <c r="AE2597" s="42" t="str">
        <f t="shared" si="88"/>
        <v xml:space="preserve"> </v>
      </c>
    </row>
    <row r="2598" spans="27:31" x14ac:dyDescent="0.35">
      <c r="AA2598" t="s">
        <v>2517</v>
      </c>
      <c r="AB2598" t="s">
        <v>193</v>
      </c>
      <c r="AC2598" s="46">
        <f t="shared" si="89"/>
        <v>45138</v>
      </c>
      <c r="AD2598" s="47" t="str">
        <f>IFERROR(AVERAGEIFS(OSA!$AW:$AW,OSA!$C:$C,$AA2598,OSA!$D:$D,$AB2598)," ")</f>
        <v xml:space="preserve"> </v>
      </c>
      <c r="AE2598" s="42" t="str">
        <f t="shared" si="88"/>
        <v xml:space="preserve"> </v>
      </c>
    </row>
    <row r="2599" spans="27:31" x14ac:dyDescent="0.35">
      <c r="AA2599" t="s">
        <v>2517</v>
      </c>
      <c r="AB2599" t="s">
        <v>248</v>
      </c>
      <c r="AC2599" s="46">
        <f t="shared" si="89"/>
        <v>45138</v>
      </c>
      <c r="AD2599" s="47" t="str">
        <f>IFERROR(AVERAGEIFS(OSA!$AW:$AW,OSA!$C:$C,$AA2599,OSA!$D:$D,$AB2599)," ")</f>
        <v xml:space="preserve"> </v>
      </c>
      <c r="AE2599" s="42" t="str">
        <f t="shared" si="88"/>
        <v xml:space="preserve"> </v>
      </c>
    </row>
    <row r="2600" spans="27:31" x14ac:dyDescent="0.35">
      <c r="AA2600" t="s">
        <v>2517</v>
      </c>
      <c r="AB2600" t="s">
        <v>294</v>
      </c>
      <c r="AC2600" s="46">
        <f t="shared" si="89"/>
        <v>45138</v>
      </c>
      <c r="AD2600" s="47" t="str">
        <f>IFERROR(AVERAGEIFS(OSA!$AW:$AW,OSA!$C:$C,$AA2600,OSA!$D:$D,$AB2600)," ")</f>
        <v xml:space="preserve"> </v>
      </c>
      <c r="AE2600" s="42" t="str">
        <f t="shared" si="88"/>
        <v xml:space="preserve"> </v>
      </c>
    </row>
    <row r="2601" spans="27:31" x14ac:dyDescent="0.35">
      <c r="AA2601" t="s">
        <v>2517</v>
      </c>
      <c r="AB2601" t="s">
        <v>405</v>
      </c>
      <c r="AC2601" s="46">
        <f t="shared" si="89"/>
        <v>45138</v>
      </c>
      <c r="AD2601" s="47" t="str">
        <f>IFERROR(AVERAGEIFS(OSA!$AW:$AW,OSA!$C:$C,$AA2601,OSA!$D:$D,$AB2601)," ")</f>
        <v xml:space="preserve"> </v>
      </c>
      <c r="AE2601" s="42" t="str">
        <f t="shared" si="88"/>
        <v xml:space="preserve"> </v>
      </c>
    </row>
    <row r="2602" spans="27:31" x14ac:dyDescent="0.35">
      <c r="AA2602" t="s">
        <v>2517</v>
      </c>
      <c r="AB2602" t="s">
        <v>455</v>
      </c>
      <c r="AC2602" s="46">
        <f t="shared" si="89"/>
        <v>45138</v>
      </c>
      <c r="AD2602" s="47" t="str">
        <f>IFERROR(AVERAGEIFS(OSA!$AW:$AW,OSA!$C:$C,$AA2602,OSA!$D:$D,$AB2602)," ")</f>
        <v xml:space="preserve"> </v>
      </c>
      <c r="AE2602" s="42" t="str">
        <f t="shared" si="88"/>
        <v xml:space="preserve"> </v>
      </c>
    </row>
    <row r="2603" spans="27:31" x14ac:dyDescent="0.35">
      <c r="AA2603" t="s">
        <v>2517</v>
      </c>
      <c r="AB2603" t="s">
        <v>549</v>
      </c>
      <c r="AC2603" s="46">
        <f t="shared" si="89"/>
        <v>45138</v>
      </c>
      <c r="AD2603" s="47" t="str">
        <f>IFERROR(AVERAGEIFS(OSA!$AW:$AW,OSA!$C:$C,$AA2603,OSA!$D:$D,$AB2603)," ")</f>
        <v xml:space="preserve"> </v>
      </c>
      <c r="AE2603" s="42" t="str">
        <f t="shared" si="88"/>
        <v xml:space="preserve"> </v>
      </c>
    </row>
    <row r="2604" spans="27:31" x14ac:dyDescent="0.35">
      <c r="AA2604" t="s">
        <v>2517</v>
      </c>
      <c r="AB2604" t="s">
        <v>650</v>
      </c>
      <c r="AC2604" s="46">
        <f t="shared" si="89"/>
        <v>45138</v>
      </c>
      <c r="AD2604" s="47" t="str">
        <f>IFERROR(AVERAGEIFS(OSA!$AW:$AW,OSA!$C:$C,$AA2604,OSA!$D:$D,$AB2604)," ")</f>
        <v xml:space="preserve"> </v>
      </c>
      <c r="AE2604" s="42" t="str">
        <f t="shared" si="88"/>
        <v xml:space="preserve"> </v>
      </c>
    </row>
    <row r="2605" spans="27:31" x14ac:dyDescent="0.35">
      <c r="AA2605" t="s">
        <v>2517</v>
      </c>
      <c r="AB2605" t="s">
        <v>694</v>
      </c>
      <c r="AC2605" s="46">
        <f t="shared" si="89"/>
        <v>45138</v>
      </c>
      <c r="AD2605" s="47" t="str">
        <f>IFERROR(AVERAGEIFS(OSA!$AW:$AW,OSA!$C:$C,$AA2605,OSA!$D:$D,$AB2605)," ")</f>
        <v xml:space="preserve"> </v>
      </c>
      <c r="AE2605" s="42" t="str">
        <f t="shared" si="88"/>
        <v xml:space="preserve"> </v>
      </c>
    </row>
    <row r="2606" spans="27:31" x14ac:dyDescent="0.35">
      <c r="AA2606" t="s">
        <v>2517</v>
      </c>
      <c r="AB2606" t="s">
        <v>710</v>
      </c>
      <c r="AC2606" s="46">
        <f t="shared" si="89"/>
        <v>45138</v>
      </c>
      <c r="AD2606" s="47" t="str">
        <f>IFERROR(AVERAGEIFS(OSA!$AW:$AW,OSA!$C:$C,$AA2606,OSA!$D:$D,$AB2606)," ")</f>
        <v xml:space="preserve"> </v>
      </c>
      <c r="AE2606" s="42" t="str">
        <f t="shared" si="88"/>
        <v xml:space="preserve"> </v>
      </c>
    </row>
    <row r="2621" spans="27:30" x14ac:dyDescent="0.35">
      <c r="AA2621" s="195" t="s">
        <v>3090</v>
      </c>
      <c r="AB2621" s="195" t="s">
        <v>2</v>
      </c>
      <c r="AC2621" s="195" t="s">
        <v>3072</v>
      </c>
      <c r="AD2621" t="s">
        <v>3075</v>
      </c>
    </row>
    <row r="2622" spans="27:30" x14ac:dyDescent="0.35">
      <c r="AA2622" t="s">
        <v>2657</v>
      </c>
      <c r="AB2622" t="s">
        <v>19</v>
      </c>
      <c r="AC2622" s="1">
        <v>45108</v>
      </c>
      <c r="AD2622" s="42">
        <v>1</v>
      </c>
    </row>
    <row r="2623" spans="27:30" x14ac:dyDescent="0.35">
      <c r="AC2623" s="1">
        <v>45109</v>
      </c>
      <c r="AD2623" s="42">
        <v>0</v>
      </c>
    </row>
    <row r="2624" spans="27:30" x14ac:dyDescent="0.35">
      <c r="AC2624" s="1">
        <v>45110</v>
      </c>
      <c r="AD2624" s="42">
        <v>0</v>
      </c>
    </row>
    <row r="2625" spans="29:30" x14ac:dyDescent="0.35">
      <c r="AC2625" s="1">
        <v>45111</v>
      </c>
      <c r="AD2625" s="42">
        <v>1</v>
      </c>
    </row>
    <row r="2626" spans="29:30" x14ac:dyDescent="0.35">
      <c r="AC2626" s="1">
        <v>45112</v>
      </c>
      <c r="AD2626" s="42">
        <v>1</v>
      </c>
    </row>
    <row r="2627" spans="29:30" x14ac:dyDescent="0.35">
      <c r="AC2627" s="1">
        <v>45113</v>
      </c>
      <c r="AD2627" s="42">
        <v>1</v>
      </c>
    </row>
    <row r="2628" spans="29:30" x14ac:dyDescent="0.35">
      <c r="AC2628" s="1">
        <v>45114</v>
      </c>
      <c r="AD2628" s="42">
        <v>0</v>
      </c>
    </row>
    <row r="2629" spans="29:30" x14ac:dyDescent="0.35">
      <c r="AC2629" s="1">
        <v>45115</v>
      </c>
      <c r="AD2629" s="42">
        <v>0</v>
      </c>
    </row>
    <row r="2630" spans="29:30" x14ac:dyDescent="0.35">
      <c r="AC2630" s="1">
        <v>45116</v>
      </c>
      <c r="AD2630" s="42">
        <v>0</v>
      </c>
    </row>
    <row r="2631" spans="29:30" x14ac:dyDescent="0.35">
      <c r="AC2631" s="1">
        <v>45117</v>
      </c>
      <c r="AD2631" s="42">
        <v>0</v>
      </c>
    </row>
    <row r="2632" spans="29:30" x14ac:dyDescent="0.35">
      <c r="AC2632" s="1">
        <v>45118</v>
      </c>
      <c r="AD2632" s="42">
        <v>0</v>
      </c>
    </row>
    <row r="2633" spans="29:30" x14ac:dyDescent="0.35">
      <c r="AC2633" s="1">
        <v>45119</v>
      </c>
      <c r="AD2633" s="42">
        <v>0</v>
      </c>
    </row>
    <row r="2634" spans="29:30" x14ac:dyDescent="0.35">
      <c r="AC2634" s="1">
        <v>45120</v>
      </c>
      <c r="AD2634" s="42">
        <v>0</v>
      </c>
    </row>
    <row r="2635" spans="29:30" x14ac:dyDescent="0.35">
      <c r="AC2635" s="1">
        <v>45121</v>
      </c>
      <c r="AD2635" s="42">
        <v>0</v>
      </c>
    </row>
    <row r="2636" spans="29:30" x14ac:dyDescent="0.35">
      <c r="AC2636" s="1">
        <v>45122</v>
      </c>
      <c r="AD2636" s="42">
        <v>0</v>
      </c>
    </row>
    <row r="2637" spans="29:30" x14ac:dyDescent="0.35">
      <c r="AC2637" s="1">
        <v>45123</v>
      </c>
      <c r="AD2637" s="42">
        <v>0</v>
      </c>
    </row>
    <row r="2638" spans="29:30" x14ac:dyDescent="0.35">
      <c r="AC2638" s="1">
        <v>45124</v>
      </c>
      <c r="AD2638" s="42">
        <v>0</v>
      </c>
    </row>
    <row r="2639" spans="29:30" x14ac:dyDescent="0.35">
      <c r="AC2639" s="1">
        <v>45125</v>
      </c>
      <c r="AD2639" s="42">
        <v>0</v>
      </c>
    </row>
    <row r="2640" spans="29:30" x14ac:dyDescent="0.35">
      <c r="AC2640" s="1">
        <v>45126</v>
      </c>
      <c r="AD2640" s="42">
        <v>0</v>
      </c>
    </row>
    <row r="2641" spans="28:30" x14ac:dyDescent="0.35">
      <c r="AC2641" s="1">
        <v>45127</v>
      </c>
      <c r="AD2641" s="42">
        <v>0</v>
      </c>
    </row>
    <row r="2642" spans="28:30" x14ac:dyDescent="0.35">
      <c r="AC2642" s="1">
        <v>45128</v>
      </c>
      <c r="AD2642" s="42">
        <v>0</v>
      </c>
    </row>
    <row r="2643" spans="28:30" x14ac:dyDescent="0.35">
      <c r="AC2643" s="1">
        <v>45129</v>
      </c>
      <c r="AD2643" s="42">
        <v>0</v>
      </c>
    </row>
    <row r="2644" spans="28:30" x14ac:dyDescent="0.35">
      <c r="AC2644" s="1">
        <v>45130</v>
      </c>
      <c r="AD2644" s="42">
        <v>0</v>
      </c>
    </row>
    <row r="2645" spans="28:30" x14ac:dyDescent="0.35">
      <c r="AC2645" s="1">
        <v>45131</v>
      </c>
      <c r="AD2645" s="42">
        <v>0</v>
      </c>
    </row>
    <row r="2646" spans="28:30" x14ac:dyDescent="0.35">
      <c r="AC2646" s="1">
        <v>45132</v>
      </c>
      <c r="AD2646" s="42">
        <v>0</v>
      </c>
    </row>
    <row r="2647" spans="28:30" x14ac:dyDescent="0.35">
      <c r="AC2647" s="1">
        <v>45133</v>
      </c>
      <c r="AD2647" s="42">
        <v>0</v>
      </c>
    </row>
    <row r="2648" spans="28:30" x14ac:dyDescent="0.35">
      <c r="AC2648" s="1">
        <v>45134</v>
      </c>
      <c r="AD2648" s="42">
        <v>0</v>
      </c>
    </row>
    <row r="2649" spans="28:30" x14ac:dyDescent="0.35">
      <c r="AC2649" s="1">
        <v>45135</v>
      </c>
      <c r="AD2649" s="42">
        <v>0</v>
      </c>
    </row>
    <row r="2650" spans="28:30" x14ac:dyDescent="0.35">
      <c r="AC2650" s="1">
        <v>45136</v>
      </c>
      <c r="AD2650" s="42">
        <v>0</v>
      </c>
    </row>
    <row r="2651" spans="28:30" x14ac:dyDescent="0.35">
      <c r="AC2651" s="1">
        <v>45137</v>
      </c>
      <c r="AD2651" s="42">
        <v>0</v>
      </c>
    </row>
    <row r="2652" spans="28:30" x14ac:dyDescent="0.35">
      <c r="AB2652" t="s">
        <v>65</v>
      </c>
      <c r="AC2652" s="1">
        <v>45108</v>
      </c>
      <c r="AD2652" s="42">
        <v>1</v>
      </c>
    </row>
    <row r="2653" spans="28:30" x14ac:dyDescent="0.35">
      <c r="AC2653" s="1">
        <v>45109</v>
      </c>
      <c r="AD2653" s="42">
        <v>0</v>
      </c>
    </row>
    <row r="2654" spans="28:30" x14ac:dyDescent="0.35">
      <c r="AC2654" s="1">
        <v>45110</v>
      </c>
      <c r="AD2654" s="42">
        <v>0</v>
      </c>
    </row>
    <row r="2655" spans="28:30" x14ac:dyDescent="0.35">
      <c r="AC2655" s="1">
        <v>45111</v>
      </c>
      <c r="AD2655" s="42">
        <v>1</v>
      </c>
    </row>
    <row r="2656" spans="28:30" x14ac:dyDescent="0.35">
      <c r="AC2656" s="1">
        <v>45112</v>
      </c>
      <c r="AD2656" s="42">
        <v>1</v>
      </c>
    </row>
    <row r="2657" spans="29:30" x14ac:dyDescent="0.35">
      <c r="AC2657" s="1">
        <v>45113</v>
      </c>
      <c r="AD2657" s="42">
        <v>1</v>
      </c>
    </row>
    <row r="2658" spans="29:30" x14ac:dyDescent="0.35">
      <c r="AC2658" s="1">
        <v>45114</v>
      </c>
      <c r="AD2658" s="42">
        <v>0</v>
      </c>
    </row>
    <row r="2659" spans="29:30" x14ac:dyDescent="0.35">
      <c r="AC2659" s="1">
        <v>45115</v>
      </c>
      <c r="AD2659" s="42">
        <v>0</v>
      </c>
    </row>
    <row r="2660" spans="29:30" x14ac:dyDescent="0.35">
      <c r="AC2660" s="1">
        <v>45116</v>
      </c>
      <c r="AD2660" s="42">
        <v>0</v>
      </c>
    </row>
    <row r="2661" spans="29:30" x14ac:dyDescent="0.35">
      <c r="AC2661" s="1">
        <v>45117</v>
      </c>
      <c r="AD2661" s="42">
        <v>0</v>
      </c>
    </row>
    <row r="2662" spans="29:30" x14ac:dyDescent="0.35">
      <c r="AC2662" s="1">
        <v>45118</v>
      </c>
      <c r="AD2662" s="42">
        <v>0</v>
      </c>
    </row>
    <row r="2663" spans="29:30" x14ac:dyDescent="0.35">
      <c r="AC2663" s="1">
        <v>45119</v>
      </c>
      <c r="AD2663" s="42">
        <v>0</v>
      </c>
    </row>
    <row r="2664" spans="29:30" x14ac:dyDescent="0.35">
      <c r="AC2664" s="1">
        <v>45120</v>
      </c>
      <c r="AD2664" s="42">
        <v>0</v>
      </c>
    </row>
    <row r="2665" spans="29:30" x14ac:dyDescent="0.35">
      <c r="AC2665" s="1">
        <v>45121</v>
      </c>
      <c r="AD2665" s="42">
        <v>0</v>
      </c>
    </row>
    <row r="2666" spans="29:30" x14ac:dyDescent="0.35">
      <c r="AC2666" s="1">
        <v>45122</v>
      </c>
      <c r="AD2666" s="42">
        <v>0</v>
      </c>
    </row>
    <row r="2667" spans="29:30" x14ac:dyDescent="0.35">
      <c r="AC2667" s="1">
        <v>45123</v>
      </c>
      <c r="AD2667" s="42">
        <v>0</v>
      </c>
    </row>
    <row r="2668" spans="29:30" x14ac:dyDescent="0.35">
      <c r="AC2668" s="1">
        <v>45124</v>
      </c>
      <c r="AD2668" s="42">
        <v>0</v>
      </c>
    </row>
    <row r="2669" spans="29:30" x14ac:dyDescent="0.35">
      <c r="AC2669" s="1">
        <v>45125</v>
      </c>
      <c r="AD2669" s="42">
        <v>0</v>
      </c>
    </row>
    <row r="2670" spans="29:30" x14ac:dyDescent="0.35">
      <c r="AC2670" s="1">
        <v>45126</v>
      </c>
      <c r="AD2670" s="42">
        <v>0</v>
      </c>
    </row>
    <row r="2671" spans="29:30" x14ac:dyDescent="0.35">
      <c r="AC2671" s="1">
        <v>45127</v>
      </c>
      <c r="AD2671" s="42">
        <v>0</v>
      </c>
    </row>
    <row r="2672" spans="29:30" x14ac:dyDescent="0.35">
      <c r="AC2672" s="1">
        <v>45128</v>
      </c>
      <c r="AD2672" s="42">
        <v>0</v>
      </c>
    </row>
    <row r="2673" spans="28:30" x14ac:dyDescent="0.35">
      <c r="AC2673" s="1">
        <v>45129</v>
      </c>
      <c r="AD2673" s="42">
        <v>0</v>
      </c>
    </row>
    <row r="2674" spans="28:30" x14ac:dyDescent="0.35">
      <c r="AC2674" s="1">
        <v>45130</v>
      </c>
      <c r="AD2674" s="42">
        <v>0</v>
      </c>
    </row>
    <row r="2675" spans="28:30" x14ac:dyDescent="0.35">
      <c r="AC2675" s="1">
        <v>45131</v>
      </c>
      <c r="AD2675" s="42">
        <v>0</v>
      </c>
    </row>
    <row r="2676" spans="28:30" x14ac:dyDescent="0.35">
      <c r="AC2676" s="1">
        <v>45132</v>
      </c>
      <c r="AD2676" s="42">
        <v>0</v>
      </c>
    </row>
    <row r="2677" spans="28:30" x14ac:dyDescent="0.35">
      <c r="AC2677" s="1">
        <v>45133</v>
      </c>
      <c r="AD2677" s="42">
        <v>0</v>
      </c>
    </row>
    <row r="2678" spans="28:30" x14ac:dyDescent="0.35">
      <c r="AC2678" s="1">
        <v>45134</v>
      </c>
      <c r="AD2678" s="42">
        <v>0</v>
      </c>
    </row>
    <row r="2679" spans="28:30" x14ac:dyDescent="0.35">
      <c r="AC2679" s="1">
        <v>45135</v>
      </c>
      <c r="AD2679" s="42">
        <v>0</v>
      </c>
    </row>
    <row r="2680" spans="28:30" x14ac:dyDescent="0.35">
      <c r="AC2680" s="1">
        <v>45136</v>
      </c>
      <c r="AD2680" s="42">
        <v>0</v>
      </c>
    </row>
    <row r="2681" spans="28:30" x14ac:dyDescent="0.35">
      <c r="AC2681" s="1">
        <v>45137</v>
      </c>
      <c r="AD2681" s="42">
        <v>0</v>
      </c>
    </row>
    <row r="2682" spans="28:30" x14ac:dyDescent="0.35">
      <c r="AB2682" t="s">
        <v>119</v>
      </c>
      <c r="AC2682" s="1">
        <v>45108</v>
      </c>
      <c r="AD2682" s="42">
        <v>1</v>
      </c>
    </row>
    <row r="2683" spans="28:30" x14ac:dyDescent="0.35">
      <c r="AC2683" s="1">
        <v>45109</v>
      </c>
      <c r="AD2683" s="42">
        <v>0</v>
      </c>
    </row>
    <row r="2684" spans="28:30" x14ac:dyDescent="0.35">
      <c r="AC2684" s="1">
        <v>45110</v>
      </c>
      <c r="AD2684" s="42">
        <v>0</v>
      </c>
    </row>
    <row r="2685" spans="28:30" x14ac:dyDescent="0.35">
      <c r="AC2685" s="1">
        <v>45111</v>
      </c>
      <c r="AD2685" s="42">
        <v>1</v>
      </c>
    </row>
    <row r="2686" spans="28:30" x14ac:dyDescent="0.35">
      <c r="AC2686" s="1">
        <v>45112</v>
      </c>
      <c r="AD2686" s="42">
        <v>1</v>
      </c>
    </row>
    <row r="2687" spans="28:30" x14ac:dyDescent="0.35">
      <c r="AC2687" s="1">
        <v>45113</v>
      </c>
      <c r="AD2687" s="42">
        <v>1</v>
      </c>
    </row>
    <row r="2688" spans="28:30" x14ac:dyDescent="0.35">
      <c r="AC2688" s="1">
        <v>45114</v>
      </c>
      <c r="AD2688" s="42">
        <v>0</v>
      </c>
    </row>
    <row r="2689" spans="29:30" x14ac:dyDescent="0.35">
      <c r="AC2689" s="1">
        <v>45115</v>
      </c>
      <c r="AD2689" s="42">
        <v>0</v>
      </c>
    </row>
    <row r="2690" spans="29:30" x14ac:dyDescent="0.35">
      <c r="AC2690" s="1">
        <v>45116</v>
      </c>
      <c r="AD2690" s="42">
        <v>0</v>
      </c>
    </row>
    <row r="2691" spans="29:30" x14ac:dyDescent="0.35">
      <c r="AC2691" s="1">
        <v>45117</v>
      </c>
      <c r="AD2691" s="42">
        <v>0</v>
      </c>
    </row>
    <row r="2692" spans="29:30" x14ac:dyDescent="0.35">
      <c r="AC2692" s="1">
        <v>45118</v>
      </c>
      <c r="AD2692" s="42">
        <v>0</v>
      </c>
    </row>
    <row r="2693" spans="29:30" x14ac:dyDescent="0.35">
      <c r="AC2693" s="1">
        <v>45119</v>
      </c>
      <c r="AD2693" s="42">
        <v>0</v>
      </c>
    </row>
    <row r="2694" spans="29:30" x14ac:dyDescent="0.35">
      <c r="AC2694" s="1">
        <v>45120</v>
      </c>
      <c r="AD2694" s="42">
        <v>0</v>
      </c>
    </row>
    <row r="2695" spans="29:30" x14ac:dyDescent="0.35">
      <c r="AC2695" s="1">
        <v>45121</v>
      </c>
      <c r="AD2695" s="42">
        <v>0</v>
      </c>
    </row>
    <row r="2696" spans="29:30" x14ac:dyDescent="0.35">
      <c r="AC2696" s="1">
        <v>45122</v>
      </c>
      <c r="AD2696" s="42">
        <v>0</v>
      </c>
    </row>
    <row r="2697" spans="29:30" x14ac:dyDescent="0.35">
      <c r="AC2697" s="1">
        <v>45123</v>
      </c>
      <c r="AD2697" s="42">
        <v>0</v>
      </c>
    </row>
    <row r="2698" spans="29:30" x14ac:dyDescent="0.35">
      <c r="AC2698" s="1">
        <v>45124</v>
      </c>
      <c r="AD2698" s="42">
        <v>0</v>
      </c>
    </row>
    <row r="2699" spans="29:30" x14ac:dyDescent="0.35">
      <c r="AC2699" s="1">
        <v>45125</v>
      </c>
      <c r="AD2699" s="42">
        <v>0</v>
      </c>
    </row>
    <row r="2700" spans="29:30" x14ac:dyDescent="0.35">
      <c r="AC2700" s="1">
        <v>45126</v>
      </c>
      <c r="AD2700" s="42">
        <v>0</v>
      </c>
    </row>
    <row r="2701" spans="29:30" x14ac:dyDescent="0.35">
      <c r="AC2701" s="1">
        <v>45127</v>
      </c>
      <c r="AD2701" s="42">
        <v>0</v>
      </c>
    </row>
    <row r="2702" spans="29:30" x14ac:dyDescent="0.35">
      <c r="AC2702" s="1">
        <v>45128</v>
      </c>
      <c r="AD2702" s="42">
        <v>0</v>
      </c>
    </row>
    <row r="2703" spans="29:30" x14ac:dyDescent="0.35">
      <c r="AC2703" s="1">
        <v>45129</v>
      </c>
      <c r="AD2703" s="42">
        <v>0</v>
      </c>
    </row>
    <row r="2704" spans="29:30" x14ac:dyDescent="0.35">
      <c r="AC2704" s="1">
        <v>45130</v>
      </c>
      <c r="AD2704" s="42">
        <v>0</v>
      </c>
    </row>
    <row r="2705" spans="28:30" x14ac:dyDescent="0.35">
      <c r="AC2705" s="1">
        <v>45131</v>
      </c>
      <c r="AD2705" s="42">
        <v>0</v>
      </c>
    </row>
    <row r="2706" spans="28:30" x14ac:dyDescent="0.35">
      <c r="AC2706" s="1">
        <v>45132</v>
      </c>
      <c r="AD2706" s="42">
        <v>0</v>
      </c>
    </row>
    <row r="2707" spans="28:30" x14ac:dyDescent="0.35">
      <c r="AC2707" s="1">
        <v>45133</v>
      </c>
      <c r="AD2707" s="42">
        <v>0</v>
      </c>
    </row>
    <row r="2708" spans="28:30" x14ac:dyDescent="0.35">
      <c r="AC2708" s="1">
        <v>45134</v>
      </c>
      <c r="AD2708" s="42">
        <v>0</v>
      </c>
    </row>
    <row r="2709" spans="28:30" x14ac:dyDescent="0.35">
      <c r="AC2709" s="1">
        <v>45135</v>
      </c>
      <c r="AD2709" s="42">
        <v>0</v>
      </c>
    </row>
    <row r="2710" spans="28:30" x14ac:dyDescent="0.35">
      <c r="AC2710" s="1">
        <v>45136</v>
      </c>
      <c r="AD2710" s="42">
        <v>0</v>
      </c>
    </row>
    <row r="2711" spans="28:30" x14ac:dyDescent="0.35">
      <c r="AC2711" s="1">
        <v>45137</v>
      </c>
      <c r="AD2711" s="42">
        <v>0</v>
      </c>
    </row>
    <row r="2712" spans="28:30" x14ac:dyDescent="0.35">
      <c r="AB2712" t="s">
        <v>193</v>
      </c>
      <c r="AC2712" s="1">
        <v>45108</v>
      </c>
      <c r="AD2712" s="42">
        <v>1</v>
      </c>
    </row>
    <row r="2713" spans="28:30" x14ac:dyDescent="0.35">
      <c r="AC2713" s="1">
        <v>45109</v>
      </c>
      <c r="AD2713" s="42">
        <v>0</v>
      </c>
    </row>
    <row r="2714" spans="28:30" x14ac:dyDescent="0.35">
      <c r="AC2714" s="1">
        <v>45110</v>
      </c>
      <c r="AD2714" s="42">
        <v>0</v>
      </c>
    </row>
    <row r="2715" spans="28:30" x14ac:dyDescent="0.35">
      <c r="AC2715" s="1">
        <v>45111</v>
      </c>
      <c r="AD2715" s="42">
        <v>1</v>
      </c>
    </row>
    <row r="2716" spans="28:30" x14ac:dyDescent="0.35">
      <c r="AC2716" s="1">
        <v>45112</v>
      </c>
      <c r="AD2716" s="42">
        <v>1</v>
      </c>
    </row>
    <row r="2717" spans="28:30" x14ac:dyDescent="0.35">
      <c r="AC2717" s="1">
        <v>45113</v>
      </c>
      <c r="AD2717" s="42">
        <v>1</v>
      </c>
    </row>
    <row r="2718" spans="28:30" x14ac:dyDescent="0.35">
      <c r="AC2718" s="1">
        <v>45114</v>
      </c>
      <c r="AD2718" s="42">
        <v>0</v>
      </c>
    </row>
    <row r="2719" spans="28:30" x14ac:dyDescent="0.35">
      <c r="AC2719" s="1">
        <v>45115</v>
      </c>
      <c r="AD2719" s="42">
        <v>0</v>
      </c>
    </row>
    <row r="2720" spans="28:30" x14ac:dyDescent="0.35">
      <c r="AC2720" s="1">
        <v>45116</v>
      </c>
      <c r="AD2720" s="42">
        <v>0</v>
      </c>
    </row>
    <row r="2721" spans="29:30" x14ac:dyDescent="0.35">
      <c r="AC2721" s="1">
        <v>45117</v>
      </c>
      <c r="AD2721" s="42">
        <v>0</v>
      </c>
    </row>
    <row r="2722" spans="29:30" x14ac:dyDescent="0.35">
      <c r="AC2722" s="1">
        <v>45118</v>
      </c>
      <c r="AD2722" s="42">
        <v>0</v>
      </c>
    </row>
    <row r="2723" spans="29:30" x14ac:dyDescent="0.35">
      <c r="AC2723" s="1">
        <v>45119</v>
      </c>
      <c r="AD2723" s="42">
        <v>0</v>
      </c>
    </row>
    <row r="2724" spans="29:30" x14ac:dyDescent="0.35">
      <c r="AC2724" s="1">
        <v>45120</v>
      </c>
      <c r="AD2724" s="42">
        <v>0</v>
      </c>
    </row>
    <row r="2725" spans="29:30" x14ac:dyDescent="0.35">
      <c r="AC2725" s="1">
        <v>45121</v>
      </c>
      <c r="AD2725" s="42">
        <v>0</v>
      </c>
    </row>
    <row r="2726" spans="29:30" x14ac:dyDescent="0.35">
      <c r="AC2726" s="1">
        <v>45122</v>
      </c>
      <c r="AD2726" s="42">
        <v>0</v>
      </c>
    </row>
    <row r="2727" spans="29:30" x14ac:dyDescent="0.35">
      <c r="AC2727" s="1">
        <v>45123</v>
      </c>
      <c r="AD2727" s="42">
        <v>0</v>
      </c>
    </row>
    <row r="2728" spans="29:30" x14ac:dyDescent="0.35">
      <c r="AC2728" s="1">
        <v>45124</v>
      </c>
      <c r="AD2728" s="42">
        <v>0</v>
      </c>
    </row>
    <row r="2729" spans="29:30" x14ac:dyDescent="0.35">
      <c r="AC2729" s="1">
        <v>45125</v>
      </c>
      <c r="AD2729" s="42">
        <v>0</v>
      </c>
    </row>
    <row r="2730" spans="29:30" x14ac:dyDescent="0.35">
      <c r="AC2730" s="1">
        <v>45126</v>
      </c>
      <c r="AD2730" s="42">
        <v>0</v>
      </c>
    </row>
    <row r="2731" spans="29:30" x14ac:dyDescent="0.35">
      <c r="AC2731" s="1">
        <v>45127</v>
      </c>
      <c r="AD2731" s="42">
        <v>0</v>
      </c>
    </row>
    <row r="2732" spans="29:30" x14ac:dyDescent="0.35">
      <c r="AC2732" s="1">
        <v>45128</v>
      </c>
      <c r="AD2732" s="42">
        <v>0</v>
      </c>
    </row>
    <row r="2733" spans="29:30" x14ac:dyDescent="0.35">
      <c r="AC2733" s="1">
        <v>45129</v>
      </c>
      <c r="AD2733" s="42">
        <v>0</v>
      </c>
    </row>
    <row r="2734" spans="29:30" x14ac:dyDescent="0.35">
      <c r="AC2734" s="1">
        <v>45130</v>
      </c>
      <c r="AD2734" s="42">
        <v>0</v>
      </c>
    </row>
    <row r="2735" spans="29:30" x14ac:dyDescent="0.35">
      <c r="AC2735" s="1">
        <v>45131</v>
      </c>
      <c r="AD2735" s="42">
        <v>0</v>
      </c>
    </row>
    <row r="2736" spans="29:30" x14ac:dyDescent="0.35">
      <c r="AC2736" s="1">
        <v>45132</v>
      </c>
      <c r="AD2736" s="42">
        <v>0</v>
      </c>
    </row>
    <row r="2737" spans="28:30" x14ac:dyDescent="0.35">
      <c r="AC2737" s="1">
        <v>45133</v>
      </c>
      <c r="AD2737" s="42">
        <v>0</v>
      </c>
    </row>
    <row r="2738" spans="28:30" x14ac:dyDescent="0.35">
      <c r="AC2738" s="1">
        <v>45134</v>
      </c>
      <c r="AD2738" s="42">
        <v>0</v>
      </c>
    </row>
    <row r="2739" spans="28:30" x14ac:dyDescent="0.35">
      <c r="AC2739" s="1">
        <v>45135</v>
      </c>
      <c r="AD2739" s="42">
        <v>0</v>
      </c>
    </row>
    <row r="2740" spans="28:30" x14ac:dyDescent="0.35">
      <c r="AC2740" s="1">
        <v>45136</v>
      </c>
      <c r="AD2740" s="42">
        <v>0</v>
      </c>
    </row>
    <row r="2741" spans="28:30" x14ac:dyDescent="0.35">
      <c r="AC2741" s="1">
        <v>45137</v>
      </c>
      <c r="AD2741" s="42">
        <v>0</v>
      </c>
    </row>
    <row r="2742" spans="28:30" x14ac:dyDescent="0.35">
      <c r="AB2742" t="s">
        <v>248</v>
      </c>
      <c r="AC2742" s="1">
        <v>45108</v>
      </c>
      <c r="AD2742" s="42">
        <v>1</v>
      </c>
    </row>
    <row r="2743" spans="28:30" x14ac:dyDescent="0.35">
      <c r="AC2743" s="1">
        <v>45109</v>
      </c>
      <c r="AD2743" s="42">
        <v>0</v>
      </c>
    </row>
    <row r="2744" spans="28:30" x14ac:dyDescent="0.35">
      <c r="AC2744" s="1">
        <v>45110</v>
      </c>
      <c r="AD2744" s="42">
        <v>0</v>
      </c>
    </row>
    <row r="2745" spans="28:30" x14ac:dyDescent="0.35">
      <c r="AC2745" s="1">
        <v>45111</v>
      </c>
      <c r="AD2745" s="42">
        <v>1</v>
      </c>
    </row>
    <row r="2746" spans="28:30" x14ac:dyDescent="0.35">
      <c r="AC2746" s="1">
        <v>45112</v>
      </c>
      <c r="AD2746" s="42">
        <v>1</v>
      </c>
    </row>
    <row r="2747" spans="28:30" x14ac:dyDescent="0.35">
      <c r="AC2747" s="1">
        <v>45113</v>
      </c>
      <c r="AD2747" s="42">
        <v>1</v>
      </c>
    </row>
    <row r="2748" spans="28:30" x14ac:dyDescent="0.35">
      <c r="AC2748" s="1">
        <v>45114</v>
      </c>
      <c r="AD2748" s="42">
        <v>0</v>
      </c>
    </row>
    <row r="2749" spans="28:30" x14ac:dyDescent="0.35">
      <c r="AC2749" s="1">
        <v>45115</v>
      </c>
      <c r="AD2749" s="42">
        <v>0</v>
      </c>
    </row>
    <row r="2750" spans="28:30" x14ac:dyDescent="0.35">
      <c r="AC2750" s="1">
        <v>45116</v>
      </c>
      <c r="AD2750" s="42">
        <v>0</v>
      </c>
    </row>
    <row r="2751" spans="28:30" x14ac:dyDescent="0.35">
      <c r="AC2751" s="1">
        <v>45117</v>
      </c>
      <c r="AD2751" s="42">
        <v>0</v>
      </c>
    </row>
    <row r="2752" spans="28:30" x14ac:dyDescent="0.35">
      <c r="AC2752" s="1">
        <v>45118</v>
      </c>
      <c r="AD2752" s="42">
        <v>0</v>
      </c>
    </row>
    <row r="2753" spans="29:30" x14ac:dyDescent="0.35">
      <c r="AC2753" s="1">
        <v>45119</v>
      </c>
      <c r="AD2753" s="42">
        <v>0</v>
      </c>
    </row>
    <row r="2754" spans="29:30" x14ac:dyDescent="0.35">
      <c r="AC2754" s="1">
        <v>45120</v>
      </c>
      <c r="AD2754" s="42">
        <v>0</v>
      </c>
    </row>
    <row r="2755" spans="29:30" x14ac:dyDescent="0.35">
      <c r="AC2755" s="1">
        <v>45121</v>
      </c>
      <c r="AD2755" s="42">
        <v>0</v>
      </c>
    </row>
    <row r="2756" spans="29:30" x14ac:dyDescent="0.35">
      <c r="AC2756" s="1">
        <v>45122</v>
      </c>
      <c r="AD2756" s="42">
        <v>0</v>
      </c>
    </row>
    <row r="2757" spans="29:30" x14ac:dyDescent="0.35">
      <c r="AC2757" s="1">
        <v>45123</v>
      </c>
      <c r="AD2757" s="42">
        <v>0</v>
      </c>
    </row>
    <row r="2758" spans="29:30" x14ac:dyDescent="0.35">
      <c r="AC2758" s="1">
        <v>45124</v>
      </c>
      <c r="AD2758" s="42">
        <v>0</v>
      </c>
    </row>
    <row r="2759" spans="29:30" x14ac:dyDescent="0.35">
      <c r="AC2759" s="1">
        <v>45125</v>
      </c>
      <c r="AD2759" s="42">
        <v>0</v>
      </c>
    </row>
    <row r="2760" spans="29:30" x14ac:dyDescent="0.35">
      <c r="AC2760" s="1">
        <v>45126</v>
      </c>
      <c r="AD2760" s="42">
        <v>0</v>
      </c>
    </row>
    <row r="2761" spans="29:30" x14ac:dyDescent="0.35">
      <c r="AC2761" s="1">
        <v>45127</v>
      </c>
      <c r="AD2761" s="42">
        <v>0</v>
      </c>
    </row>
    <row r="2762" spans="29:30" x14ac:dyDescent="0.35">
      <c r="AC2762" s="1">
        <v>45128</v>
      </c>
      <c r="AD2762" s="42">
        <v>0</v>
      </c>
    </row>
    <row r="2763" spans="29:30" x14ac:dyDescent="0.35">
      <c r="AC2763" s="1">
        <v>45129</v>
      </c>
      <c r="AD2763" s="42">
        <v>0</v>
      </c>
    </row>
    <row r="2764" spans="29:30" x14ac:dyDescent="0.35">
      <c r="AC2764" s="1">
        <v>45130</v>
      </c>
      <c r="AD2764" s="42">
        <v>0</v>
      </c>
    </row>
    <row r="2765" spans="29:30" x14ac:dyDescent="0.35">
      <c r="AC2765" s="1">
        <v>45131</v>
      </c>
      <c r="AD2765" s="42">
        <v>0</v>
      </c>
    </row>
    <row r="2766" spans="29:30" x14ac:dyDescent="0.35">
      <c r="AC2766" s="1">
        <v>45132</v>
      </c>
      <c r="AD2766" s="42">
        <v>0</v>
      </c>
    </row>
    <row r="2767" spans="29:30" x14ac:dyDescent="0.35">
      <c r="AC2767" s="1">
        <v>45133</v>
      </c>
      <c r="AD2767" s="42">
        <v>0</v>
      </c>
    </row>
    <row r="2768" spans="29:30" x14ac:dyDescent="0.35">
      <c r="AC2768" s="1">
        <v>45134</v>
      </c>
      <c r="AD2768" s="42">
        <v>0</v>
      </c>
    </row>
    <row r="2769" spans="28:30" x14ac:dyDescent="0.35">
      <c r="AC2769" s="1">
        <v>45135</v>
      </c>
      <c r="AD2769" s="42">
        <v>0</v>
      </c>
    </row>
    <row r="2770" spans="28:30" x14ac:dyDescent="0.35">
      <c r="AC2770" s="1">
        <v>45136</v>
      </c>
      <c r="AD2770" s="42">
        <v>0</v>
      </c>
    </row>
    <row r="2771" spans="28:30" x14ac:dyDescent="0.35">
      <c r="AC2771" s="1">
        <v>45137</v>
      </c>
      <c r="AD2771" s="42">
        <v>0</v>
      </c>
    </row>
    <row r="2772" spans="28:30" x14ac:dyDescent="0.35">
      <c r="AB2772" t="s">
        <v>294</v>
      </c>
      <c r="AC2772" s="1">
        <v>45108</v>
      </c>
      <c r="AD2772" s="42">
        <v>1</v>
      </c>
    </row>
    <row r="2773" spans="28:30" x14ac:dyDescent="0.35">
      <c r="AC2773" s="1">
        <v>45109</v>
      </c>
      <c r="AD2773" s="42">
        <v>0</v>
      </c>
    </row>
    <row r="2774" spans="28:30" x14ac:dyDescent="0.35">
      <c r="AC2774" s="1">
        <v>45110</v>
      </c>
      <c r="AD2774" s="42">
        <v>0</v>
      </c>
    </row>
    <row r="2775" spans="28:30" x14ac:dyDescent="0.35">
      <c r="AC2775" s="1">
        <v>45111</v>
      </c>
      <c r="AD2775" s="42">
        <v>1</v>
      </c>
    </row>
    <row r="2776" spans="28:30" x14ac:dyDescent="0.35">
      <c r="AC2776" s="1">
        <v>45112</v>
      </c>
      <c r="AD2776" s="42">
        <v>1</v>
      </c>
    </row>
    <row r="2777" spans="28:30" x14ac:dyDescent="0.35">
      <c r="AC2777" s="1">
        <v>45113</v>
      </c>
      <c r="AD2777" s="42">
        <v>1</v>
      </c>
    </row>
    <row r="2778" spans="28:30" x14ac:dyDescent="0.35">
      <c r="AC2778" s="1">
        <v>45114</v>
      </c>
      <c r="AD2778" s="42">
        <v>0</v>
      </c>
    </row>
    <row r="2779" spans="28:30" x14ac:dyDescent="0.35">
      <c r="AC2779" s="1">
        <v>45115</v>
      </c>
      <c r="AD2779" s="42">
        <v>0</v>
      </c>
    </row>
    <row r="2780" spans="28:30" x14ac:dyDescent="0.35">
      <c r="AC2780" s="1">
        <v>45116</v>
      </c>
      <c r="AD2780" s="42">
        <v>0</v>
      </c>
    </row>
    <row r="2781" spans="28:30" x14ac:dyDescent="0.35">
      <c r="AC2781" s="1">
        <v>45117</v>
      </c>
      <c r="AD2781" s="42">
        <v>0</v>
      </c>
    </row>
    <row r="2782" spans="28:30" x14ac:dyDescent="0.35">
      <c r="AC2782" s="1">
        <v>45118</v>
      </c>
      <c r="AD2782" s="42">
        <v>0</v>
      </c>
    </row>
    <row r="2783" spans="28:30" x14ac:dyDescent="0.35">
      <c r="AC2783" s="1">
        <v>45119</v>
      </c>
      <c r="AD2783" s="42">
        <v>0</v>
      </c>
    </row>
    <row r="2784" spans="28:30" x14ac:dyDescent="0.35">
      <c r="AC2784" s="1">
        <v>45120</v>
      </c>
      <c r="AD2784" s="42">
        <v>0</v>
      </c>
    </row>
    <row r="2785" spans="29:30" x14ac:dyDescent="0.35">
      <c r="AC2785" s="1">
        <v>45121</v>
      </c>
      <c r="AD2785" s="42">
        <v>0</v>
      </c>
    </row>
    <row r="2786" spans="29:30" x14ac:dyDescent="0.35">
      <c r="AC2786" s="1">
        <v>45122</v>
      </c>
      <c r="AD2786" s="42">
        <v>0</v>
      </c>
    </row>
    <row r="2787" spans="29:30" x14ac:dyDescent="0.35">
      <c r="AC2787" s="1">
        <v>45123</v>
      </c>
      <c r="AD2787" s="42">
        <v>0</v>
      </c>
    </row>
    <row r="2788" spans="29:30" x14ac:dyDescent="0.35">
      <c r="AC2788" s="1">
        <v>45124</v>
      </c>
      <c r="AD2788" s="42">
        <v>0</v>
      </c>
    </row>
    <row r="2789" spans="29:30" x14ac:dyDescent="0.35">
      <c r="AC2789" s="1">
        <v>45125</v>
      </c>
      <c r="AD2789" s="42">
        <v>0</v>
      </c>
    </row>
    <row r="2790" spans="29:30" x14ac:dyDescent="0.35">
      <c r="AC2790" s="1">
        <v>45126</v>
      </c>
      <c r="AD2790" s="42">
        <v>0</v>
      </c>
    </row>
    <row r="2791" spans="29:30" x14ac:dyDescent="0.35">
      <c r="AC2791" s="1">
        <v>45127</v>
      </c>
      <c r="AD2791" s="42">
        <v>0</v>
      </c>
    </row>
    <row r="2792" spans="29:30" x14ac:dyDescent="0.35">
      <c r="AC2792" s="1">
        <v>45128</v>
      </c>
      <c r="AD2792" s="42">
        <v>0</v>
      </c>
    </row>
    <row r="2793" spans="29:30" x14ac:dyDescent="0.35">
      <c r="AC2793" s="1">
        <v>45129</v>
      </c>
      <c r="AD2793" s="42">
        <v>0</v>
      </c>
    </row>
    <row r="2794" spans="29:30" x14ac:dyDescent="0.35">
      <c r="AC2794" s="1">
        <v>45130</v>
      </c>
      <c r="AD2794" s="42">
        <v>0</v>
      </c>
    </row>
    <row r="2795" spans="29:30" x14ac:dyDescent="0.35">
      <c r="AC2795" s="1">
        <v>45131</v>
      </c>
      <c r="AD2795" s="42">
        <v>0</v>
      </c>
    </row>
    <row r="2796" spans="29:30" x14ac:dyDescent="0.35">
      <c r="AC2796" s="1">
        <v>45132</v>
      </c>
      <c r="AD2796" s="42">
        <v>0</v>
      </c>
    </row>
    <row r="2797" spans="29:30" x14ac:dyDescent="0.35">
      <c r="AC2797" s="1">
        <v>45133</v>
      </c>
      <c r="AD2797" s="42">
        <v>0</v>
      </c>
    </row>
    <row r="2798" spans="29:30" x14ac:dyDescent="0.35">
      <c r="AC2798" s="1">
        <v>45134</v>
      </c>
      <c r="AD2798" s="42">
        <v>0</v>
      </c>
    </row>
    <row r="2799" spans="29:30" x14ac:dyDescent="0.35">
      <c r="AC2799" s="1">
        <v>45135</v>
      </c>
      <c r="AD2799" s="42">
        <v>0</v>
      </c>
    </row>
    <row r="2800" spans="29:30" x14ac:dyDescent="0.35">
      <c r="AC2800" s="1">
        <v>45136</v>
      </c>
      <c r="AD2800" s="42">
        <v>0</v>
      </c>
    </row>
    <row r="2801" spans="28:30" x14ac:dyDescent="0.35">
      <c r="AC2801" s="1">
        <v>45137</v>
      </c>
      <c r="AD2801" s="42">
        <v>0</v>
      </c>
    </row>
    <row r="2802" spans="28:30" x14ac:dyDescent="0.35">
      <c r="AB2802" t="s">
        <v>455</v>
      </c>
      <c r="AC2802" s="1">
        <v>45108</v>
      </c>
      <c r="AD2802" s="42">
        <v>0</v>
      </c>
    </row>
    <row r="2803" spans="28:30" x14ac:dyDescent="0.35">
      <c r="AC2803" s="1">
        <v>45109</v>
      </c>
      <c r="AD2803" s="42">
        <v>0</v>
      </c>
    </row>
    <row r="2804" spans="28:30" x14ac:dyDescent="0.35">
      <c r="AC2804" s="1">
        <v>45110</v>
      </c>
      <c r="AD2804" s="42">
        <v>0</v>
      </c>
    </row>
    <row r="2805" spans="28:30" x14ac:dyDescent="0.35">
      <c r="AC2805" s="1">
        <v>45111</v>
      </c>
      <c r="AD2805" s="42">
        <v>0</v>
      </c>
    </row>
    <row r="2806" spans="28:30" x14ac:dyDescent="0.35">
      <c r="AC2806" s="1">
        <v>45112</v>
      </c>
      <c r="AD2806" s="42">
        <v>0</v>
      </c>
    </row>
    <row r="2807" spans="28:30" x14ac:dyDescent="0.35">
      <c r="AC2807" s="1">
        <v>45113</v>
      </c>
      <c r="AD2807" s="42">
        <v>0</v>
      </c>
    </row>
    <row r="2808" spans="28:30" x14ac:dyDescent="0.35">
      <c r="AC2808" s="1">
        <v>45114</v>
      </c>
      <c r="AD2808" s="42">
        <v>0</v>
      </c>
    </row>
    <row r="2809" spans="28:30" x14ac:dyDescent="0.35">
      <c r="AC2809" s="1">
        <v>45115</v>
      </c>
      <c r="AD2809" s="42">
        <v>0</v>
      </c>
    </row>
    <row r="2810" spans="28:30" x14ac:dyDescent="0.35">
      <c r="AC2810" s="1">
        <v>45116</v>
      </c>
      <c r="AD2810" s="42">
        <v>0</v>
      </c>
    </row>
    <row r="2811" spans="28:30" x14ac:dyDescent="0.35">
      <c r="AC2811" s="1">
        <v>45117</v>
      </c>
      <c r="AD2811" s="42">
        <v>0</v>
      </c>
    </row>
    <row r="2812" spans="28:30" x14ac:dyDescent="0.35">
      <c r="AC2812" s="1">
        <v>45118</v>
      </c>
      <c r="AD2812" s="42">
        <v>0</v>
      </c>
    </row>
    <row r="2813" spans="28:30" x14ac:dyDescent="0.35">
      <c r="AC2813" s="1">
        <v>45119</v>
      </c>
      <c r="AD2813" s="42">
        <v>0</v>
      </c>
    </row>
    <row r="2814" spans="28:30" x14ac:dyDescent="0.35">
      <c r="AC2814" s="1">
        <v>45120</v>
      </c>
      <c r="AD2814" s="42">
        <v>0</v>
      </c>
    </row>
    <row r="2815" spans="28:30" x14ac:dyDescent="0.35">
      <c r="AC2815" s="1">
        <v>45121</v>
      </c>
      <c r="AD2815" s="42">
        <v>0</v>
      </c>
    </row>
    <row r="2816" spans="28:30" x14ac:dyDescent="0.35">
      <c r="AC2816" s="1">
        <v>45122</v>
      </c>
      <c r="AD2816" s="42">
        <v>0</v>
      </c>
    </row>
    <row r="2817" spans="27:30" x14ac:dyDescent="0.35">
      <c r="AC2817" s="1">
        <v>45123</v>
      </c>
      <c r="AD2817" s="42">
        <v>0</v>
      </c>
    </row>
    <row r="2818" spans="27:30" x14ac:dyDescent="0.35">
      <c r="AC2818" s="1">
        <v>45124</v>
      </c>
      <c r="AD2818" s="42">
        <v>0</v>
      </c>
    </row>
    <row r="2819" spans="27:30" x14ac:dyDescent="0.35">
      <c r="AC2819" s="1">
        <v>45125</v>
      </c>
      <c r="AD2819" s="42">
        <v>0</v>
      </c>
    </row>
    <row r="2820" spans="27:30" x14ac:dyDescent="0.35">
      <c r="AC2820" s="1">
        <v>45126</v>
      </c>
      <c r="AD2820" s="42">
        <v>0</v>
      </c>
    </row>
    <row r="2821" spans="27:30" x14ac:dyDescent="0.35">
      <c r="AC2821" s="1">
        <v>45127</v>
      </c>
      <c r="AD2821" s="42">
        <v>0</v>
      </c>
    </row>
    <row r="2822" spans="27:30" x14ac:dyDescent="0.35">
      <c r="AC2822" s="1">
        <v>45128</v>
      </c>
      <c r="AD2822" s="42">
        <v>0</v>
      </c>
    </row>
    <row r="2823" spans="27:30" x14ac:dyDescent="0.35">
      <c r="AC2823" s="1">
        <v>45129</v>
      </c>
      <c r="AD2823" s="42">
        <v>0</v>
      </c>
    </row>
    <row r="2824" spans="27:30" x14ac:dyDescent="0.35">
      <c r="AC2824" s="1">
        <v>45130</v>
      </c>
      <c r="AD2824" s="42">
        <v>0</v>
      </c>
    </row>
    <row r="2825" spans="27:30" x14ac:dyDescent="0.35">
      <c r="AC2825" s="1">
        <v>45131</v>
      </c>
      <c r="AD2825" s="42">
        <v>0</v>
      </c>
    </row>
    <row r="2826" spans="27:30" x14ac:dyDescent="0.35">
      <c r="AC2826" s="1">
        <v>45132</v>
      </c>
      <c r="AD2826" s="42">
        <v>0</v>
      </c>
    </row>
    <row r="2827" spans="27:30" x14ac:dyDescent="0.35">
      <c r="AC2827" s="1">
        <v>45133</v>
      </c>
      <c r="AD2827" s="42">
        <v>0</v>
      </c>
    </row>
    <row r="2828" spans="27:30" x14ac:dyDescent="0.35">
      <c r="AC2828" s="1">
        <v>45134</v>
      </c>
      <c r="AD2828" s="42">
        <v>0</v>
      </c>
    </row>
    <row r="2829" spans="27:30" x14ac:dyDescent="0.35">
      <c r="AC2829" s="1">
        <v>45135</v>
      </c>
      <c r="AD2829" s="42">
        <v>0</v>
      </c>
    </row>
    <row r="2830" spans="27:30" x14ac:dyDescent="0.35">
      <c r="AC2830" s="1">
        <v>45136</v>
      </c>
      <c r="AD2830" s="42">
        <v>0</v>
      </c>
    </row>
    <row r="2831" spans="27:30" x14ac:dyDescent="0.35">
      <c r="AC2831" s="1">
        <v>45137</v>
      </c>
      <c r="AD2831" s="42">
        <v>0</v>
      </c>
    </row>
    <row r="2832" spans="27:30" x14ac:dyDescent="0.35">
      <c r="AA2832" t="s">
        <v>3078</v>
      </c>
      <c r="AD2832" s="42">
        <v>24</v>
      </c>
    </row>
    <row r="2833" spans="30:30" x14ac:dyDescent="0.35">
      <c r="AD2833"/>
    </row>
    <row r="2834" spans="30:30" x14ac:dyDescent="0.35">
      <c r="AD2834"/>
    </row>
    <row r="2835" spans="30:30" x14ac:dyDescent="0.35">
      <c r="AD2835"/>
    </row>
    <row r="2836" spans="30:30" x14ac:dyDescent="0.35">
      <c r="AD2836"/>
    </row>
    <row r="2837" spans="30:30" x14ac:dyDescent="0.35">
      <c r="AD2837"/>
    </row>
    <row r="2838" spans="30:30" x14ac:dyDescent="0.35">
      <c r="AD2838"/>
    </row>
    <row r="2839" spans="30:30" x14ac:dyDescent="0.35">
      <c r="AD2839"/>
    </row>
    <row r="2840" spans="30:30" x14ac:dyDescent="0.35">
      <c r="AD2840"/>
    </row>
    <row r="2841" spans="30:30" x14ac:dyDescent="0.35">
      <c r="AD2841"/>
    </row>
    <row r="2842" spans="30:30" x14ac:dyDescent="0.35">
      <c r="AD2842"/>
    </row>
    <row r="2843" spans="30:30" x14ac:dyDescent="0.35">
      <c r="AD2843"/>
    </row>
    <row r="2844" spans="30:30" x14ac:dyDescent="0.35">
      <c r="AD2844"/>
    </row>
    <row r="2845" spans="30:30" x14ac:dyDescent="0.35">
      <c r="AD2845"/>
    </row>
    <row r="2846" spans="30:30" x14ac:dyDescent="0.35">
      <c r="AD2846"/>
    </row>
    <row r="2847" spans="30:30" x14ac:dyDescent="0.35">
      <c r="AD2847"/>
    </row>
    <row r="2848" spans="30:30" x14ac:dyDescent="0.35">
      <c r="AD2848"/>
    </row>
    <row r="2849" spans="30:30" x14ac:dyDescent="0.35">
      <c r="AD2849"/>
    </row>
    <row r="2850" spans="30:30" x14ac:dyDescent="0.35">
      <c r="AD2850"/>
    </row>
    <row r="2851" spans="30:30" x14ac:dyDescent="0.35">
      <c r="AD2851"/>
    </row>
    <row r="2852" spans="30:30" x14ac:dyDescent="0.35">
      <c r="AD2852"/>
    </row>
    <row r="2853" spans="30:30" x14ac:dyDescent="0.35">
      <c r="AD2853"/>
    </row>
    <row r="2854" spans="30:30" x14ac:dyDescent="0.35">
      <c r="AD2854"/>
    </row>
    <row r="2855" spans="30:30" x14ac:dyDescent="0.35">
      <c r="AD2855"/>
    </row>
    <row r="2856" spans="30:30" x14ac:dyDescent="0.35">
      <c r="AD2856"/>
    </row>
    <row r="2857" spans="30:30" x14ac:dyDescent="0.35">
      <c r="AD2857"/>
    </row>
    <row r="2858" spans="30:30" x14ac:dyDescent="0.35">
      <c r="AD2858"/>
    </row>
    <row r="2859" spans="30:30" x14ac:dyDescent="0.35">
      <c r="AD2859"/>
    </row>
    <row r="2860" spans="30:30" x14ac:dyDescent="0.35">
      <c r="AD2860"/>
    </row>
    <row r="2861" spans="30:30" x14ac:dyDescent="0.35">
      <c r="AD2861"/>
    </row>
    <row r="2862" spans="30:30" x14ac:dyDescent="0.35">
      <c r="AD2862"/>
    </row>
    <row r="2863" spans="30:30" x14ac:dyDescent="0.35">
      <c r="AD2863"/>
    </row>
    <row r="2864" spans="30:30" x14ac:dyDescent="0.35">
      <c r="AD2864"/>
    </row>
    <row r="2865" spans="30:30" x14ac:dyDescent="0.35">
      <c r="AD2865"/>
    </row>
    <row r="2866" spans="30:30" x14ac:dyDescent="0.35">
      <c r="AD2866"/>
    </row>
    <row r="2867" spans="30:30" x14ac:dyDescent="0.35">
      <c r="AD2867"/>
    </row>
    <row r="2868" spans="30:30" x14ac:dyDescent="0.35">
      <c r="AD2868"/>
    </row>
    <row r="2869" spans="30:30" x14ac:dyDescent="0.35">
      <c r="AD2869"/>
    </row>
    <row r="2870" spans="30:30" x14ac:dyDescent="0.35">
      <c r="AD2870"/>
    </row>
    <row r="2871" spans="30:30" x14ac:dyDescent="0.35">
      <c r="AD2871"/>
    </row>
    <row r="2872" spans="30:30" x14ac:dyDescent="0.35">
      <c r="AD2872"/>
    </row>
    <row r="2873" spans="30:30" x14ac:dyDescent="0.35">
      <c r="AD2873"/>
    </row>
    <row r="2874" spans="30:30" x14ac:dyDescent="0.35">
      <c r="AD2874"/>
    </row>
    <row r="2875" spans="30:30" x14ac:dyDescent="0.35">
      <c r="AD2875"/>
    </row>
    <row r="2876" spans="30:30" x14ac:dyDescent="0.35">
      <c r="AD2876"/>
    </row>
    <row r="2877" spans="30:30" x14ac:dyDescent="0.35">
      <c r="AD2877"/>
    </row>
    <row r="2878" spans="30:30" x14ac:dyDescent="0.35">
      <c r="AD2878"/>
    </row>
    <row r="2879" spans="30:30" x14ac:dyDescent="0.35">
      <c r="AD2879"/>
    </row>
    <row r="2880" spans="30:30" x14ac:dyDescent="0.35">
      <c r="AD2880"/>
    </row>
    <row r="2881" spans="30:30" x14ac:dyDescent="0.35">
      <c r="AD2881"/>
    </row>
    <row r="2882" spans="30:30" x14ac:dyDescent="0.35">
      <c r="AD2882"/>
    </row>
    <row r="2883" spans="30:30" x14ac:dyDescent="0.35">
      <c r="AD2883"/>
    </row>
    <row r="2884" spans="30:30" x14ac:dyDescent="0.35">
      <c r="AD2884"/>
    </row>
    <row r="2885" spans="30:30" x14ac:dyDescent="0.35">
      <c r="AD2885"/>
    </row>
    <row r="2886" spans="30:30" x14ac:dyDescent="0.35">
      <c r="AD2886"/>
    </row>
    <row r="2887" spans="30:30" x14ac:dyDescent="0.35">
      <c r="AD2887"/>
    </row>
    <row r="2888" spans="30:30" x14ac:dyDescent="0.35">
      <c r="AD2888"/>
    </row>
    <row r="2889" spans="30:30" x14ac:dyDescent="0.35">
      <c r="AD2889"/>
    </row>
    <row r="2890" spans="30:30" x14ac:dyDescent="0.35">
      <c r="AD2890"/>
    </row>
    <row r="2891" spans="30:30" x14ac:dyDescent="0.35">
      <c r="AD2891"/>
    </row>
    <row r="2892" spans="30:30" x14ac:dyDescent="0.35">
      <c r="AD2892"/>
    </row>
    <row r="2893" spans="30:30" x14ac:dyDescent="0.35">
      <c r="AD2893"/>
    </row>
    <row r="2894" spans="30:30" x14ac:dyDescent="0.35">
      <c r="AD2894"/>
    </row>
    <row r="2895" spans="30:30" x14ac:dyDescent="0.35">
      <c r="AD2895"/>
    </row>
    <row r="2896" spans="30:30" x14ac:dyDescent="0.35">
      <c r="AD2896"/>
    </row>
    <row r="2897" spans="30:30" x14ac:dyDescent="0.35">
      <c r="AD2897"/>
    </row>
    <row r="2898" spans="30:30" x14ac:dyDescent="0.35">
      <c r="AD2898"/>
    </row>
    <row r="2899" spans="30:30" x14ac:dyDescent="0.35">
      <c r="AD2899"/>
    </row>
    <row r="2900" spans="30:30" x14ac:dyDescent="0.35">
      <c r="AD2900"/>
    </row>
    <row r="2901" spans="30:30" x14ac:dyDescent="0.35">
      <c r="AD2901"/>
    </row>
    <row r="2902" spans="30:30" x14ac:dyDescent="0.35">
      <c r="AD2902"/>
    </row>
    <row r="2903" spans="30:30" x14ac:dyDescent="0.35">
      <c r="AD2903"/>
    </row>
    <row r="2904" spans="30:30" x14ac:dyDescent="0.35">
      <c r="AD2904"/>
    </row>
    <row r="2905" spans="30:30" x14ac:dyDescent="0.35">
      <c r="AD2905"/>
    </row>
    <row r="2906" spans="30:30" x14ac:dyDescent="0.35">
      <c r="AD2906"/>
    </row>
    <row r="2907" spans="30:30" x14ac:dyDescent="0.35">
      <c r="AD2907"/>
    </row>
    <row r="2908" spans="30:30" x14ac:dyDescent="0.35">
      <c r="AD2908"/>
    </row>
    <row r="2909" spans="30:30" x14ac:dyDescent="0.35">
      <c r="AD2909"/>
    </row>
    <row r="2910" spans="30:30" x14ac:dyDescent="0.35">
      <c r="AD2910"/>
    </row>
    <row r="2911" spans="30:30" x14ac:dyDescent="0.35">
      <c r="AD2911"/>
    </row>
    <row r="2912" spans="30:30" x14ac:dyDescent="0.35">
      <c r="AD2912"/>
    </row>
    <row r="2913" spans="30:30" x14ac:dyDescent="0.35">
      <c r="AD2913"/>
    </row>
    <row r="2914" spans="30:30" x14ac:dyDescent="0.35">
      <c r="AD2914"/>
    </row>
    <row r="2915" spans="30:30" x14ac:dyDescent="0.35">
      <c r="AD2915"/>
    </row>
    <row r="2916" spans="30:30" x14ac:dyDescent="0.35">
      <c r="AD2916"/>
    </row>
    <row r="2917" spans="30:30" x14ac:dyDescent="0.35">
      <c r="AD2917"/>
    </row>
    <row r="2918" spans="30:30" x14ac:dyDescent="0.35">
      <c r="AD2918"/>
    </row>
    <row r="2919" spans="30:30" x14ac:dyDescent="0.35">
      <c r="AD2919"/>
    </row>
    <row r="2920" spans="30:30" x14ac:dyDescent="0.35">
      <c r="AD2920"/>
    </row>
    <row r="2921" spans="30:30" x14ac:dyDescent="0.35">
      <c r="AD2921"/>
    </row>
    <row r="2922" spans="30:30" x14ac:dyDescent="0.35">
      <c r="AD2922"/>
    </row>
    <row r="2923" spans="30:30" x14ac:dyDescent="0.35">
      <c r="AD2923"/>
    </row>
    <row r="2924" spans="30:30" x14ac:dyDescent="0.35">
      <c r="AD2924"/>
    </row>
    <row r="2925" spans="30:30" x14ac:dyDescent="0.35">
      <c r="AD2925"/>
    </row>
    <row r="2926" spans="30:30" x14ac:dyDescent="0.35">
      <c r="AD2926"/>
    </row>
    <row r="2927" spans="30:30" x14ac:dyDescent="0.35">
      <c r="AD2927"/>
    </row>
    <row r="2928" spans="30:30" x14ac:dyDescent="0.35">
      <c r="AD2928"/>
    </row>
    <row r="2929" spans="30:30" x14ac:dyDescent="0.35">
      <c r="AD2929"/>
    </row>
    <row r="2930" spans="30:30" x14ac:dyDescent="0.35">
      <c r="AD2930"/>
    </row>
    <row r="2931" spans="30:30" x14ac:dyDescent="0.35">
      <c r="AD2931"/>
    </row>
    <row r="2932" spans="30:30" x14ac:dyDescent="0.35">
      <c r="AD2932"/>
    </row>
    <row r="2933" spans="30:30" x14ac:dyDescent="0.35">
      <c r="AD2933"/>
    </row>
    <row r="2934" spans="30:30" x14ac:dyDescent="0.35">
      <c r="AD2934"/>
    </row>
    <row r="2935" spans="30:30" x14ac:dyDescent="0.35">
      <c r="AD2935"/>
    </row>
    <row r="2936" spans="30:30" x14ac:dyDescent="0.35">
      <c r="AD2936"/>
    </row>
    <row r="2937" spans="30:30" x14ac:dyDescent="0.35">
      <c r="AD2937"/>
    </row>
    <row r="2938" spans="30:30" x14ac:dyDescent="0.35">
      <c r="AD2938"/>
    </row>
    <row r="2939" spans="30:30" x14ac:dyDescent="0.35">
      <c r="AD2939"/>
    </row>
    <row r="2940" spans="30:30" x14ac:dyDescent="0.35">
      <c r="AD2940"/>
    </row>
    <row r="2941" spans="30:30" x14ac:dyDescent="0.35">
      <c r="AD2941"/>
    </row>
    <row r="2942" spans="30:30" x14ac:dyDescent="0.35">
      <c r="AD2942"/>
    </row>
    <row r="2943" spans="30:30" x14ac:dyDescent="0.35">
      <c r="AD2943"/>
    </row>
    <row r="2944" spans="30:30" x14ac:dyDescent="0.35">
      <c r="AD2944"/>
    </row>
    <row r="2945" spans="30:30" x14ac:dyDescent="0.35">
      <c r="AD2945"/>
    </row>
    <row r="2946" spans="30:30" x14ac:dyDescent="0.35">
      <c r="AD2946"/>
    </row>
    <row r="2947" spans="30:30" x14ac:dyDescent="0.35">
      <c r="AD2947"/>
    </row>
    <row r="2948" spans="30:30" x14ac:dyDescent="0.35">
      <c r="AD2948"/>
    </row>
    <row r="2949" spans="30:30" x14ac:dyDescent="0.35">
      <c r="AD2949"/>
    </row>
    <row r="2950" spans="30:30" x14ac:dyDescent="0.35">
      <c r="AD2950"/>
    </row>
    <row r="2951" spans="30:30" x14ac:dyDescent="0.35">
      <c r="AD2951"/>
    </row>
    <row r="2952" spans="30:30" x14ac:dyDescent="0.35">
      <c r="AD2952"/>
    </row>
    <row r="2953" spans="30:30" x14ac:dyDescent="0.35">
      <c r="AD2953"/>
    </row>
    <row r="2954" spans="30:30" x14ac:dyDescent="0.35">
      <c r="AD2954"/>
    </row>
    <row r="2955" spans="30:30" x14ac:dyDescent="0.35">
      <c r="AD2955"/>
    </row>
    <row r="2956" spans="30:30" x14ac:dyDescent="0.35">
      <c r="AD2956"/>
    </row>
    <row r="2957" spans="30:30" x14ac:dyDescent="0.35">
      <c r="AD2957"/>
    </row>
    <row r="2958" spans="30:30" x14ac:dyDescent="0.35">
      <c r="AD2958"/>
    </row>
    <row r="2959" spans="30:30" x14ac:dyDescent="0.35">
      <c r="AD2959"/>
    </row>
    <row r="2960" spans="30:30" x14ac:dyDescent="0.35">
      <c r="AD2960"/>
    </row>
    <row r="2961" spans="30:30" x14ac:dyDescent="0.35">
      <c r="AD2961"/>
    </row>
    <row r="2962" spans="30:30" x14ac:dyDescent="0.35">
      <c r="AD2962"/>
    </row>
    <row r="2963" spans="30:30" x14ac:dyDescent="0.35">
      <c r="AD2963"/>
    </row>
    <row r="2964" spans="30:30" x14ac:dyDescent="0.35">
      <c r="AD2964"/>
    </row>
    <row r="2965" spans="30:30" x14ac:dyDescent="0.35">
      <c r="AD2965"/>
    </row>
    <row r="2966" spans="30:30" x14ac:dyDescent="0.35">
      <c r="AD2966"/>
    </row>
    <row r="2967" spans="30:30" x14ac:dyDescent="0.35">
      <c r="AD2967"/>
    </row>
    <row r="2968" spans="30:30" x14ac:dyDescent="0.35">
      <c r="AD2968"/>
    </row>
    <row r="2969" spans="30:30" x14ac:dyDescent="0.35">
      <c r="AD2969"/>
    </row>
    <row r="2970" spans="30:30" x14ac:dyDescent="0.35">
      <c r="AD2970"/>
    </row>
    <row r="2971" spans="30:30" x14ac:dyDescent="0.35">
      <c r="AD2971"/>
    </row>
    <row r="2972" spans="30:30" x14ac:dyDescent="0.35">
      <c r="AD2972"/>
    </row>
    <row r="2973" spans="30:30" x14ac:dyDescent="0.35">
      <c r="AD2973"/>
    </row>
    <row r="2974" spans="30:30" x14ac:dyDescent="0.35">
      <c r="AD2974"/>
    </row>
    <row r="2975" spans="30:30" x14ac:dyDescent="0.35">
      <c r="AD2975"/>
    </row>
    <row r="2976" spans="30:30" x14ac:dyDescent="0.35">
      <c r="AD2976"/>
    </row>
    <row r="2977" spans="30:30" x14ac:dyDescent="0.35">
      <c r="AD2977"/>
    </row>
    <row r="2978" spans="30:30" x14ac:dyDescent="0.35">
      <c r="AD2978"/>
    </row>
    <row r="2979" spans="30:30" x14ac:dyDescent="0.35">
      <c r="AD2979"/>
    </row>
    <row r="2980" spans="30:30" x14ac:dyDescent="0.35">
      <c r="AD2980"/>
    </row>
    <row r="2981" spans="30:30" x14ac:dyDescent="0.35">
      <c r="AD2981"/>
    </row>
    <row r="2982" spans="30:30" x14ac:dyDescent="0.35">
      <c r="AD2982"/>
    </row>
    <row r="2983" spans="30:30" x14ac:dyDescent="0.35">
      <c r="AD2983"/>
    </row>
    <row r="2984" spans="30:30" x14ac:dyDescent="0.35">
      <c r="AD2984"/>
    </row>
    <row r="2985" spans="30:30" x14ac:dyDescent="0.35">
      <c r="AD2985"/>
    </row>
    <row r="2986" spans="30:30" x14ac:dyDescent="0.35">
      <c r="AD2986"/>
    </row>
    <row r="2987" spans="30:30" x14ac:dyDescent="0.35">
      <c r="AD2987"/>
    </row>
    <row r="2988" spans="30:30" x14ac:dyDescent="0.35">
      <c r="AD2988"/>
    </row>
    <row r="2989" spans="30:30" x14ac:dyDescent="0.35">
      <c r="AD2989"/>
    </row>
    <row r="2990" spans="30:30" x14ac:dyDescent="0.35">
      <c r="AD2990"/>
    </row>
    <row r="2991" spans="30:30" x14ac:dyDescent="0.35">
      <c r="AD2991"/>
    </row>
    <row r="2992" spans="30:30" x14ac:dyDescent="0.35">
      <c r="AD2992"/>
    </row>
    <row r="2993" spans="30:30" x14ac:dyDescent="0.35">
      <c r="AD2993"/>
    </row>
    <row r="2994" spans="30:30" x14ac:dyDescent="0.35">
      <c r="AD2994"/>
    </row>
    <row r="2995" spans="30:30" x14ac:dyDescent="0.35">
      <c r="AD2995"/>
    </row>
    <row r="2996" spans="30:30" x14ac:dyDescent="0.35">
      <c r="AD2996"/>
    </row>
    <row r="2997" spans="30:30" x14ac:dyDescent="0.35">
      <c r="AD2997"/>
    </row>
    <row r="2998" spans="30:30" x14ac:dyDescent="0.35">
      <c r="AD2998"/>
    </row>
    <row r="2999" spans="30:30" x14ac:dyDescent="0.35">
      <c r="AD2999"/>
    </row>
    <row r="3000" spans="30:30" x14ac:dyDescent="0.35">
      <c r="AD3000"/>
    </row>
    <row r="3001" spans="30:30" x14ac:dyDescent="0.35">
      <c r="AD3001"/>
    </row>
    <row r="3002" spans="30:30" x14ac:dyDescent="0.35">
      <c r="AD3002"/>
    </row>
    <row r="3003" spans="30:30" x14ac:dyDescent="0.35">
      <c r="AD3003"/>
    </row>
    <row r="3004" spans="30:30" x14ac:dyDescent="0.35">
      <c r="AD3004"/>
    </row>
    <row r="3005" spans="30:30" x14ac:dyDescent="0.35">
      <c r="AD3005"/>
    </row>
    <row r="3006" spans="30:30" x14ac:dyDescent="0.35">
      <c r="AD3006"/>
    </row>
    <row r="3007" spans="30:30" x14ac:dyDescent="0.35">
      <c r="AD3007"/>
    </row>
    <row r="3008" spans="30:30" x14ac:dyDescent="0.35">
      <c r="AD3008"/>
    </row>
    <row r="3009" spans="30:30" x14ac:dyDescent="0.35">
      <c r="AD3009"/>
    </row>
    <row r="3010" spans="30:30" x14ac:dyDescent="0.35">
      <c r="AD3010"/>
    </row>
    <row r="3011" spans="30:30" x14ac:dyDescent="0.35">
      <c r="AD3011"/>
    </row>
    <row r="3012" spans="30:30" x14ac:dyDescent="0.35">
      <c r="AD3012"/>
    </row>
    <row r="3013" spans="30:30" x14ac:dyDescent="0.35">
      <c r="AD3013"/>
    </row>
    <row r="3014" spans="30:30" x14ac:dyDescent="0.35">
      <c r="AD3014"/>
    </row>
    <row r="3015" spans="30:30" x14ac:dyDescent="0.35">
      <c r="AD3015"/>
    </row>
    <row r="3016" spans="30:30" x14ac:dyDescent="0.35">
      <c r="AD3016"/>
    </row>
    <row r="3017" spans="30:30" x14ac:dyDescent="0.35">
      <c r="AD3017"/>
    </row>
    <row r="3018" spans="30:30" x14ac:dyDescent="0.35">
      <c r="AD3018"/>
    </row>
    <row r="3019" spans="30:30" x14ac:dyDescent="0.35">
      <c r="AD3019"/>
    </row>
    <row r="3020" spans="30:30" x14ac:dyDescent="0.35">
      <c r="AD3020"/>
    </row>
    <row r="3021" spans="30:30" x14ac:dyDescent="0.35">
      <c r="AD3021"/>
    </row>
    <row r="3022" spans="30:30" x14ac:dyDescent="0.35">
      <c r="AD3022"/>
    </row>
    <row r="3023" spans="30:30" x14ac:dyDescent="0.35">
      <c r="AD3023"/>
    </row>
    <row r="3024" spans="30:30" x14ac:dyDescent="0.35">
      <c r="AD3024"/>
    </row>
    <row r="3025" spans="30:30" x14ac:dyDescent="0.35">
      <c r="AD3025"/>
    </row>
    <row r="3026" spans="30:30" x14ac:dyDescent="0.35">
      <c r="AD3026"/>
    </row>
    <row r="3027" spans="30:30" x14ac:dyDescent="0.35">
      <c r="AD3027"/>
    </row>
    <row r="3028" spans="30:30" x14ac:dyDescent="0.35">
      <c r="AD3028"/>
    </row>
    <row r="3029" spans="30:30" x14ac:dyDescent="0.35">
      <c r="AD3029"/>
    </row>
    <row r="3030" spans="30:30" x14ac:dyDescent="0.35">
      <c r="AD3030"/>
    </row>
    <row r="3031" spans="30:30" x14ac:dyDescent="0.35">
      <c r="AD3031"/>
    </row>
    <row r="3032" spans="30:30" x14ac:dyDescent="0.35">
      <c r="AD3032"/>
    </row>
    <row r="3033" spans="30:30" x14ac:dyDescent="0.35">
      <c r="AD3033"/>
    </row>
    <row r="3034" spans="30:30" x14ac:dyDescent="0.35">
      <c r="AD3034"/>
    </row>
    <row r="3035" spans="30:30" x14ac:dyDescent="0.35">
      <c r="AD3035"/>
    </row>
    <row r="3036" spans="30:30" x14ac:dyDescent="0.35">
      <c r="AD3036"/>
    </row>
    <row r="3037" spans="30:30" x14ac:dyDescent="0.35">
      <c r="AD3037"/>
    </row>
    <row r="3038" spans="30:30" x14ac:dyDescent="0.35">
      <c r="AD3038"/>
    </row>
    <row r="3039" spans="30:30" x14ac:dyDescent="0.35">
      <c r="AD3039"/>
    </row>
    <row r="3040" spans="30:30" x14ac:dyDescent="0.35">
      <c r="AD3040"/>
    </row>
    <row r="3041" spans="30:30" x14ac:dyDescent="0.35">
      <c r="AD3041"/>
    </row>
    <row r="3042" spans="30:30" x14ac:dyDescent="0.35">
      <c r="AD3042"/>
    </row>
    <row r="3043" spans="30:30" x14ac:dyDescent="0.35">
      <c r="AD3043"/>
    </row>
    <row r="3044" spans="30:30" x14ac:dyDescent="0.35">
      <c r="AD3044"/>
    </row>
    <row r="3045" spans="30:30" x14ac:dyDescent="0.35">
      <c r="AD3045"/>
    </row>
    <row r="3046" spans="30:30" x14ac:dyDescent="0.35">
      <c r="AD3046"/>
    </row>
    <row r="3047" spans="30:30" x14ac:dyDescent="0.35">
      <c r="AD3047"/>
    </row>
    <row r="3048" spans="30:30" x14ac:dyDescent="0.35">
      <c r="AD3048"/>
    </row>
    <row r="3049" spans="30:30" x14ac:dyDescent="0.35">
      <c r="AD3049"/>
    </row>
    <row r="3050" spans="30:30" x14ac:dyDescent="0.35">
      <c r="AD3050"/>
    </row>
    <row r="3051" spans="30:30" x14ac:dyDescent="0.35">
      <c r="AD3051"/>
    </row>
    <row r="3052" spans="30:30" x14ac:dyDescent="0.35">
      <c r="AD3052"/>
    </row>
    <row r="3053" spans="30:30" x14ac:dyDescent="0.35">
      <c r="AD3053"/>
    </row>
    <row r="3054" spans="30:30" x14ac:dyDescent="0.35">
      <c r="AD3054"/>
    </row>
    <row r="3055" spans="30:30" x14ac:dyDescent="0.35">
      <c r="AD3055"/>
    </row>
    <row r="3056" spans="30:30" x14ac:dyDescent="0.35">
      <c r="AD3056"/>
    </row>
    <row r="3057" spans="30:30" x14ac:dyDescent="0.35">
      <c r="AD3057"/>
    </row>
    <row r="3058" spans="30:30" x14ac:dyDescent="0.35">
      <c r="AD3058"/>
    </row>
    <row r="3059" spans="30:30" x14ac:dyDescent="0.35">
      <c r="AD3059"/>
    </row>
    <row r="3060" spans="30:30" x14ac:dyDescent="0.35">
      <c r="AD3060"/>
    </row>
    <row r="3061" spans="30:30" x14ac:dyDescent="0.35">
      <c r="AD3061"/>
    </row>
    <row r="3062" spans="30:30" x14ac:dyDescent="0.35">
      <c r="AD3062"/>
    </row>
    <row r="3063" spans="30:30" x14ac:dyDescent="0.35">
      <c r="AD3063"/>
    </row>
    <row r="3064" spans="30:30" x14ac:dyDescent="0.35">
      <c r="AD3064"/>
    </row>
    <row r="3065" spans="30:30" x14ac:dyDescent="0.35">
      <c r="AD3065"/>
    </row>
    <row r="3066" spans="30:30" x14ac:dyDescent="0.35">
      <c r="AD3066"/>
    </row>
    <row r="3067" spans="30:30" x14ac:dyDescent="0.35">
      <c r="AD3067"/>
    </row>
    <row r="3068" spans="30:30" x14ac:dyDescent="0.35">
      <c r="AD3068"/>
    </row>
    <row r="3069" spans="30:30" x14ac:dyDescent="0.35">
      <c r="AD3069"/>
    </row>
    <row r="3070" spans="30:30" x14ac:dyDescent="0.35">
      <c r="AD3070"/>
    </row>
    <row r="3071" spans="30:30" x14ac:dyDescent="0.35">
      <c r="AD3071"/>
    </row>
    <row r="3072" spans="30:30" x14ac:dyDescent="0.35">
      <c r="AD3072"/>
    </row>
    <row r="3073" spans="30:30" x14ac:dyDescent="0.35">
      <c r="AD3073"/>
    </row>
    <row r="3074" spans="30:30" x14ac:dyDescent="0.35">
      <c r="AD3074"/>
    </row>
    <row r="3075" spans="30:30" x14ac:dyDescent="0.35">
      <c r="AD3075"/>
    </row>
    <row r="3076" spans="30:30" x14ac:dyDescent="0.35">
      <c r="AD3076"/>
    </row>
    <row r="3077" spans="30:30" x14ac:dyDescent="0.35">
      <c r="AD3077"/>
    </row>
    <row r="3078" spans="30:30" x14ac:dyDescent="0.35">
      <c r="AD3078"/>
    </row>
    <row r="3079" spans="30:30" x14ac:dyDescent="0.35">
      <c r="AD3079"/>
    </row>
    <row r="3080" spans="30:30" x14ac:dyDescent="0.35">
      <c r="AD3080"/>
    </row>
    <row r="3081" spans="30:30" x14ac:dyDescent="0.35">
      <c r="AD3081"/>
    </row>
    <row r="3082" spans="30:30" x14ac:dyDescent="0.35">
      <c r="AD3082"/>
    </row>
    <row r="3083" spans="30:30" x14ac:dyDescent="0.35">
      <c r="AD3083"/>
    </row>
    <row r="3084" spans="30:30" x14ac:dyDescent="0.35">
      <c r="AD3084"/>
    </row>
    <row r="3085" spans="30:30" x14ac:dyDescent="0.35">
      <c r="AD3085"/>
    </row>
    <row r="3086" spans="30:30" x14ac:dyDescent="0.35">
      <c r="AD3086"/>
    </row>
    <row r="3087" spans="30:30" x14ac:dyDescent="0.35">
      <c r="AD3087"/>
    </row>
    <row r="3088" spans="30:30" x14ac:dyDescent="0.35">
      <c r="AD3088"/>
    </row>
    <row r="3089" spans="30:30" x14ac:dyDescent="0.35">
      <c r="AD3089"/>
    </row>
    <row r="3090" spans="30:30" x14ac:dyDescent="0.35">
      <c r="AD3090"/>
    </row>
    <row r="3091" spans="30:30" x14ac:dyDescent="0.35">
      <c r="AD3091"/>
    </row>
    <row r="3092" spans="30:30" x14ac:dyDescent="0.35">
      <c r="AD3092"/>
    </row>
    <row r="3093" spans="30:30" x14ac:dyDescent="0.35">
      <c r="AD3093"/>
    </row>
    <row r="3094" spans="30:30" x14ac:dyDescent="0.35">
      <c r="AD3094"/>
    </row>
    <row r="3095" spans="30:30" x14ac:dyDescent="0.35">
      <c r="AD3095"/>
    </row>
    <row r="3096" spans="30:30" x14ac:dyDescent="0.35">
      <c r="AD3096"/>
    </row>
    <row r="3097" spans="30:30" x14ac:dyDescent="0.35">
      <c r="AD3097"/>
    </row>
    <row r="3098" spans="30:30" x14ac:dyDescent="0.35">
      <c r="AD3098"/>
    </row>
    <row r="3099" spans="30:30" x14ac:dyDescent="0.35">
      <c r="AD3099"/>
    </row>
    <row r="3100" spans="30:30" x14ac:dyDescent="0.35">
      <c r="AD3100"/>
    </row>
    <row r="3101" spans="30:30" x14ac:dyDescent="0.35">
      <c r="AD3101"/>
    </row>
    <row r="3102" spans="30:30" x14ac:dyDescent="0.35">
      <c r="AD3102"/>
    </row>
    <row r="3103" spans="30:30" x14ac:dyDescent="0.35">
      <c r="AD3103"/>
    </row>
    <row r="3104" spans="30:30" x14ac:dyDescent="0.35">
      <c r="AD3104"/>
    </row>
    <row r="3105" spans="30:30" x14ac:dyDescent="0.35">
      <c r="AD3105"/>
    </row>
    <row r="3106" spans="30:30" x14ac:dyDescent="0.35">
      <c r="AD3106"/>
    </row>
    <row r="3107" spans="30:30" x14ac:dyDescent="0.35">
      <c r="AD3107"/>
    </row>
    <row r="3108" spans="30:30" x14ac:dyDescent="0.35">
      <c r="AD3108"/>
    </row>
    <row r="3109" spans="30:30" x14ac:dyDescent="0.35">
      <c r="AD3109"/>
    </row>
    <row r="3110" spans="30:30" x14ac:dyDescent="0.35">
      <c r="AD3110"/>
    </row>
    <row r="3111" spans="30:30" x14ac:dyDescent="0.35">
      <c r="AD3111"/>
    </row>
    <row r="3112" spans="30:30" x14ac:dyDescent="0.35">
      <c r="AD3112"/>
    </row>
    <row r="3113" spans="30:30" x14ac:dyDescent="0.35">
      <c r="AD3113"/>
    </row>
    <row r="3114" spans="30:30" x14ac:dyDescent="0.35">
      <c r="AD3114"/>
    </row>
    <row r="3115" spans="30:30" x14ac:dyDescent="0.35">
      <c r="AD3115"/>
    </row>
    <row r="3116" spans="30:30" x14ac:dyDescent="0.35">
      <c r="AD3116"/>
    </row>
    <row r="3117" spans="30:30" x14ac:dyDescent="0.35">
      <c r="AD3117"/>
    </row>
    <row r="3118" spans="30:30" x14ac:dyDescent="0.35">
      <c r="AD3118"/>
    </row>
    <row r="3119" spans="30:30" x14ac:dyDescent="0.35">
      <c r="AD3119"/>
    </row>
    <row r="3120" spans="30:30" x14ac:dyDescent="0.35">
      <c r="AD3120"/>
    </row>
    <row r="3121" spans="30:30" x14ac:dyDescent="0.35">
      <c r="AD3121"/>
    </row>
    <row r="3122" spans="30:30" x14ac:dyDescent="0.35">
      <c r="AD3122"/>
    </row>
    <row r="3123" spans="30:30" x14ac:dyDescent="0.35">
      <c r="AD3123"/>
    </row>
    <row r="3124" spans="30:30" x14ac:dyDescent="0.35">
      <c r="AD3124"/>
    </row>
    <row r="3125" spans="30:30" x14ac:dyDescent="0.35">
      <c r="AD3125"/>
    </row>
    <row r="3126" spans="30:30" x14ac:dyDescent="0.35">
      <c r="AD3126"/>
    </row>
    <row r="3127" spans="30:30" x14ac:dyDescent="0.35">
      <c r="AD3127"/>
    </row>
    <row r="3128" spans="30:30" x14ac:dyDescent="0.35">
      <c r="AD3128"/>
    </row>
    <row r="3129" spans="30:30" x14ac:dyDescent="0.35">
      <c r="AD3129"/>
    </row>
    <row r="3130" spans="30:30" x14ac:dyDescent="0.35">
      <c r="AD3130"/>
    </row>
    <row r="3131" spans="30:30" x14ac:dyDescent="0.35">
      <c r="AD3131"/>
    </row>
    <row r="3132" spans="30:30" x14ac:dyDescent="0.35">
      <c r="AD3132"/>
    </row>
    <row r="3133" spans="30:30" x14ac:dyDescent="0.35">
      <c r="AD3133"/>
    </row>
    <row r="3134" spans="30:30" x14ac:dyDescent="0.35">
      <c r="AD3134"/>
    </row>
    <row r="3135" spans="30:30" x14ac:dyDescent="0.35">
      <c r="AD3135"/>
    </row>
    <row r="3136" spans="30:30" x14ac:dyDescent="0.35">
      <c r="AD3136"/>
    </row>
    <row r="3137" spans="30:30" x14ac:dyDescent="0.35">
      <c r="AD3137"/>
    </row>
    <row r="3138" spans="30:30" x14ac:dyDescent="0.35">
      <c r="AD3138"/>
    </row>
    <row r="3139" spans="30:30" x14ac:dyDescent="0.35">
      <c r="AD3139"/>
    </row>
    <row r="3140" spans="30:30" x14ac:dyDescent="0.35">
      <c r="AD3140"/>
    </row>
    <row r="3141" spans="30:30" x14ac:dyDescent="0.35">
      <c r="AD3141"/>
    </row>
    <row r="3142" spans="30:30" x14ac:dyDescent="0.35">
      <c r="AD3142"/>
    </row>
    <row r="3143" spans="30:30" x14ac:dyDescent="0.35">
      <c r="AD3143"/>
    </row>
    <row r="3144" spans="30:30" x14ac:dyDescent="0.35">
      <c r="AD3144"/>
    </row>
    <row r="3145" spans="30:30" x14ac:dyDescent="0.35">
      <c r="AD3145"/>
    </row>
    <row r="3146" spans="30:30" x14ac:dyDescent="0.35">
      <c r="AD3146"/>
    </row>
    <row r="3147" spans="30:30" x14ac:dyDescent="0.35">
      <c r="AD3147"/>
    </row>
    <row r="3148" spans="30:30" x14ac:dyDescent="0.35">
      <c r="AD3148"/>
    </row>
    <row r="3149" spans="30:30" x14ac:dyDescent="0.35">
      <c r="AD3149"/>
    </row>
    <row r="3150" spans="30:30" x14ac:dyDescent="0.35">
      <c r="AD3150"/>
    </row>
    <row r="3151" spans="30:30" x14ac:dyDescent="0.35">
      <c r="AD3151"/>
    </row>
    <row r="3152" spans="30:30" x14ac:dyDescent="0.35">
      <c r="AD3152"/>
    </row>
    <row r="3153" spans="30:30" x14ac:dyDescent="0.35">
      <c r="AD3153"/>
    </row>
    <row r="3154" spans="30:30" x14ac:dyDescent="0.35">
      <c r="AD3154"/>
    </row>
    <row r="3155" spans="30:30" x14ac:dyDescent="0.35">
      <c r="AD3155"/>
    </row>
    <row r="3156" spans="30:30" x14ac:dyDescent="0.35">
      <c r="AD3156"/>
    </row>
    <row r="3157" spans="30:30" x14ac:dyDescent="0.35">
      <c r="AD3157"/>
    </row>
    <row r="3158" spans="30:30" x14ac:dyDescent="0.35">
      <c r="AD3158"/>
    </row>
    <row r="3159" spans="30:30" x14ac:dyDescent="0.35">
      <c r="AD3159"/>
    </row>
    <row r="3160" spans="30:30" x14ac:dyDescent="0.35">
      <c r="AD3160"/>
    </row>
    <row r="3161" spans="30:30" x14ac:dyDescent="0.35">
      <c r="AD3161"/>
    </row>
    <row r="3162" spans="30:30" x14ac:dyDescent="0.35">
      <c r="AD3162"/>
    </row>
    <row r="3163" spans="30:30" x14ac:dyDescent="0.35">
      <c r="AD3163"/>
    </row>
    <row r="3164" spans="30:30" x14ac:dyDescent="0.35">
      <c r="AD3164"/>
    </row>
    <row r="3165" spans="30:30" x14ac:dyDescent="0.35">
      <c r="AD3165"/>
    </row>
    <row r="3166" spans="30:30" x14ac:dyDescent="0.35">
      <c r="AD3166"/>
    </row>
    <row r="3167" spans="30:30" x14ac:dyDescent="0.35">
      <c r="AD3167"/>
    </row>
    <row r="3168" spans="30:30" x14ac:dyDescent="0.35">
      <c r="AD3168"/>
    </row>
    <row r="3169" spans="30:30" x14ac:dyDescent="0.35">
      <c r="AD3169"/>
    </row>
    <row r="3170" spans="30:30" x14ac:dyDescent="0.35">
      <c r="AD3170"/>
    </row>
    <row r="3171" spans="30:30" x14ac:dyDescent="0.35">
      <c r="AD3171"/>
    </row>
    <row r="3172" spans="30:30" x14ac:dyDescent="0.35">
      <c r="AD3172"/>
    </row>
    <row r="3173" spans="30:30" x14ac:dyDescent="0.35">
      <c r="AD3173"/>
    </row>
    <row r="3174" spans="30:30" x14ac:dyDescent="0.35">
      <c r="AD3174"/>
    </row>
    <row r="3175" spans="30:30" x14ac:dyDescent="0.35">
      <c r="AD3175"/>
    </row>
    <row r="3176" spans="30:30" x14ac:dyDescent="0.35">
      <c r="AD3176"/>
    </row>
    <row r="3177" spans="30:30" x14ac:dyDescent="0.35">
      <c r="AD3177"/>
    </row>
    <row r="3178" spans="30:30" x14ac:dyDescent="0.35">
      <c r="AD3178"/>
    </row>
    <row r="3179" spans="30:30" x14ac:dyDescent="0.35">
      <c r="AD3179"/>
    </row>
    <row r="3180" spans="30:30" x14ac:dyDescent="0.35">
      <c r="AD3180"/>
    </row>
    <row r="3181" spans="30:30" x14ac:dyDescent="0.35">
      <c r="AD3181"/>
    </row>
    <row r="3182" spans="30:30" x14ac:dyDescent="0.35">
      <c r="AD3182"/>
    </row>
    <row r="3183" spans="30:30" x14ac:dyDescent="0.35">
      <c r="AD3183"/>
    </row>
    <row r="3184" spans="30:30" x14ac:dyDescent="0.35">
      <c r="AD3184"/>
    </row>
    <row r="3185" spans="30:30" x14ac:dyDescent="0.35">
      <c r="AD3185"/>
    </row>
    <row r="3186" spans="30:30" x14ac:dyDescent="0.35">
      <c r="AD3186"/>
    </row>
    <row r="3187" spans="30:30" x14ac:dyDescent="0.35">
      <c r="AD3187"/>
    </row>
    <row r="3188" spans="30:30" x14ac:dyDescent="0.35">
      <c r="AD3188"/>
    </row>
    <row r="3189" spans="30:30" x14ac:dyDescent="0.35">
      <c r="AD3189"/>
    </row>
    <row r="3190" spans="30:30" x14ac:dyDescent="0.35">
      <c r="AD3190"/>
    </row>
    <row r="3191" spans="30:30" x14ac:dyDescent="0.35">
      <c r="AD3191"/>
    </row>
    <row r="3192" spans="30:30" x14ac:dyDescent="0.35">
      <c r="AD3192"/>
    </row>
    <row r="3193" spans="30:30" x14ac:dyDescent="0.35">
      <c r="AD3193"/>
    </row>
    <row r="3194" spans="30:30" x14ac:dyDescent="0.35">
      <c r="AD3194"/>
    </row>
    <row r="3195" spans="30:30" x14ac:dyDescent="0.35">
      <c r="AD3195"/>
    </row>
    <row r="3196" spans="30:30" x14ac:dyDescent="0.35">
      <c r="AD3196"/>
    </row>
    <row r="3197" spans="30:30" x14ac:dyDescent="0.35">
      <c r="AD3197"/>
    </row>
    <row r="3198" spans="30:30" x14ac:dyDescent="0.35">
      <c r="AD3198"/>
    </row>
    <row r="3199" spans="30:30" x14ac:dyDescent="0.35">
      <c r="AD3199"/>
    </row>
    <row r="3200" spans="30:30" x14ac:dyDescent="0.35">
      <c r="AD3200"/>
    </row>
    <row r="3201" spans="30:30" x14ac:dyDescent="0.35">
      <c r="AD3201"/>
    </row>
    <row r="3202" spans="30:30" x14ac:dyDescent="0.35">
      <c r="AD3202"/>
    </row>
    <row r="3203" spans="30:30" x14ac:dyDescent="0.35">
      <c r="AD3203"/>
    </row>
    <row r="3204" spans="30:30" x14ac:dyDescent="0.35">
      <c r="AD3204"/>
    </row>
    <row r="3205" spans="30:30" x14ac:dyDescent="0.35">
      <c r="AD3205"/>
    </row>
    <row r="3206" spans="30:30" x14ac:dyDescent="0.35">
      <c r="AD3206"/>
    </row>
    <row r="3207" spans="30:30" x14ac:dyDescent="0.35">
      <c r="AD3207"/>
    </row>
    <row r="3208" spans="30:30" x14ac:dyDescent="0.35">
      <c r="AD3208"/>
    </row>
    <row r="3209" spans="30:30" x14ac:dyDescent="0.35">
      <c r="AD3209"/>
    </row>
    <row r="3210" spans="30:30" x14ac:dyDescent="0.35">
      <c r="AD3210"/>
    </row>
    <row r="3211" spans="30:30" x14ac:dyDescent="0.35">
      <c r="AD3211"/>
    </row>
    <row r="3212" spans="30:30" x14ac:dyDescent="0.35">
      <c r="AD3212"/>
    </row>
    <row r="3213" spans="30:30" x14ac:dyDescent="0.35">
      <c r="AD3213"/>
    </row>
    <row r="3214" spans="30:30" x14ac:dyDescent="0.35">
      <c r="AD3214"/>
    </row>
    <row r="3215" spans="30:30" x14ac:dyDescent="0.35">
      <c r="AD3215"/>
    </row>
    <row r="3216" spans="30:30" x14ac:dyDescent="0.35">
      <c r="AD3216"/>
    </row>
    <row r="3217" spans="30:30" x14ac:dyDescent="0.35">
      <c r="AD3217"/>
    </row>
    <row r="3218" spans="30:30" x14ac:dyDescent="0.35">
      <c r="AD3218"/>
    </row>
    <row r="3219" spans="30:30" x14ac:dyDescent="0.35">
      <c r="AD3219"/>
    </row>
    <row r="3220" spans="30:30" x14ac:dyDescent="0.35">
      <c r="AD3220"/>
    </row>
    <row r="3221" spans="30:30" x14ac:dyDescent="0.35">
      <c r="AD3221"/>
    </row>
    <row r="3222" spans="30:30" x14ac:dyDescent="0.35">
      <c r="AD3222"/>
    </row>
    <row r="3223" spans="30:30" x14ac:dyDescent="0.35">
      <c r="AD3223"/>
    </row>
    <row r="3224" spans="30:30" x14ac:dyDescent="0.35">
      <c r="AD3224"/>
    </row>
    <row r="3225" spans="30:30" x14ac:dyDescent="0.35">
      <c r="AD3225"/>
    </row>
    <row r="3226" spans="30:30" x14ac:dyDescent="0.35">
      <c r="AD3226"/>
    </row>
    <row r="3227" spans="30:30" x14ac:dyDescent="0.35">
      <c r="AD3227"/>
    </row>
    <row r="3228" spans="30:30" x14ac:dyDescent="0.35">
      <c r="AD3228"/>
    </row>
    <row r="3229" spans="30:30" x14ac:dyDescent="0.35">
      <c r="AD3229"/>
    </row>
    <row r="3230" spans="30:30" x14ac:dyDescent="0.35">
      <c r="AD3230"/>
    </row>
    <row r="3231" spans="30:30" x14ac:dyDescent="0.35">
      <c r="AD3231"/>
    </row>
    <row r="3232" spans="30:30" x14ac:dyDescent="0.35">
      <c r="AD3232"/>
    </row>
    <row r="3233" spans="30:30" x14ac:dyDescent="0.35">
      <c r="AD3233"/>
    </row>
    <row r="3234" spans="30:30" x14ac:dyDescent="0.35">
      <c r="AD3234"/>
    </row>
    <row r="3235" spans="30:30" x14ac:dyDescent="0.35">
      <c r="AD3235"/>
    </row>
    <row r="3236" spans="30:30" x14ac:dyDescent="0.35">
      <c r="AD3236"/>
    </row>
    <row r="3237" spans="30:30" x14ac:dyDescent="0.35">
      <c r="AD3237"/>
    </row>
    <row r="3238" spans="30:30" x14ac:dyDescent="0.35">
      <c r="AD3238"/>
    </row>
    <row r="3239" spans="30:30" x14ac:dyDescent="0.35">
      <c r="AD3239"/>
    </row>
    <row r="3240" spans="30:30" x14ac:dyDescent="0.35">
      <c r="AD3240"/>
    </row>
    <row r="3241" spans="30:30" x14ac:dyDescent="0.35">
      <c r="AD3241"/>
    </row>
    <row r="3242" spans="30:30" x14ac:dyDescent="0.35">
      <c r="AD3242"/>
    </row>
    <row r="3243" spans="30:30" x14ac:dyDescent="0.35">
      <c r="AD3243"/>
    </row>
    <row r="3244" spans="30:30" x14ac:dyDescent="0.35">
      <c r="AD3244"/>
    </row>
    <row r="3245" spans="30:30" x14ac:dyDescent="0.35">
      <c r="AD3245"/>
    </row>
    <row r="3246" spans="30:30" x14ac:dyDescent="0.35">
      <c r="AD3246"/>
    </row>
    <row r="3247" spans="30:30" x14ac:dyDescent="0.35">
      <c r="AD3247"/>
    </row>
    <row r="3248" spans="30:30" x14ac:dyDescent="0.35">
      <c r="AD3248"/>
    </row>
    <row r="3249" spans="30:30" x14ac:dyDescent="0.35">
      <c r="AD3249"/>
    </row>
    <row r="3250" spans="30:30" x14ac:dyDescent="0.35">
      <c r="AD3250"/>
    </row>
    <row r="3251" spans="30:30" x14ac:dyDescent="0.35">
      <c r="AD3251"/>
    </row>
    <row r="3252" spans="30:30" x14ac:dyDescent="0.35">
      <c r="AD3252"/>
    </row>
    <row r="3253" spans="30:30" x14ac:dyDescent="0.35">
      <c r="AD3253"/>
    </row>
    <row r="3254" spans="30:30" x14ac:dyDescent="0.35">
      <c r="AD3254"/>
    </row>
    <row r="3255" spans="30:30" x14ac:dyDescent="0.35">
      <c r="AD3255"/>
    </row>
    <row r="3256" spans="30:30" x14ac:dyDescent="0.35">
      <c r="AD3256"/>
    </row>
    <row r="3257" spans="30:30" x14ac:dyDescent="0.35">
      <c r="AD3257"/>
    </row>
    <row r="3258" spans="30:30" x14ac:dyDescent="0.35">
      <c r="AD3258"/>
    </row>
    <row r="3259" spans="30:30" x14ac:dyDescent="0.35">
      <c r="AD3259"/>
    </row>
    <row r="3260" spans="30:30" x14ac:dyDescent="0.35">
      <c r="AD3260"/>
    </row>
    <row r="3261" spans="30:30" x14ac:dyDescent="0.35">
      <c r="AD3261"/>
    </row>
    <row r="3262" spans="30:30" x14ac:dyDescent="0.35">
      <c r="AD3262"/>
    </row>
    <row r="3263" spans="30:30" x14ac:dyDescent="0.35">
      <c r="AD3263"/>
    </row>
    <row r="3264" spans="30:30" x14ac:dyDescent="0.35">
      <c r="AD3264"/>
    </row>
    <row r="3265" spans="30:30" x14ac:dyDescent="0.35">
      <c r="AD3265"/>
    </row>
    <row r="3266" spans="30:30" x14ac:dyDescent="0.35">
      <c r="AD3266"/>
    </row>
    <row r="3267" spans="30:30" x14ac:dyDescent="0.35">
      <c r="AD3267"/>
    </row>
    <row r="3268" spans="30:30" x14ac:dyDescent="0.35">
      <c r="AD3268"/>
    </row>
    <row r="3269" spans="30:30" x14ac:dyDescent="0.35">
      <c r="AD3269"/>
    </row>
    <row r="3270" spans="30:30" x14ac:dyDescent="0.35">
      <c r="AD3270"/>
    </row>
    <row r="3271" spans="30:30" x14ac:dyDescent="0.35">
      <c r="AD3271"/>
    </row>
    <row r="3272" spans="30:30" x14ac:dyDescent="0.35">
      <c r="AD3272"/>
    </row>
    <row r="3273" spans="30:30" x14ac:dyDescent="0.35">
      <c r="AD3273"/>
    </row>
    <row r="3274" spans="30:30" x14ac:dyDescent="0.35">
      <c r="AD3274"/>
    </row>
    <row r="3275" spans="30:30" x14ac:dyDescent="0.35">
      <c r="AD3275"/>
    </row>
    <row r="3276" spans="30:30" x14ac:dyDescent="0.35">
      <c r="AD3276"/>
    </row>
    <row r="3277" spans="30:30" x14ac:dyDescent="0.35">
      <c r="AD3277"/>
    </row>
    <row r="3278" spans="30:30" x14ac:dyDescent="0.35">
      <c r="AD3278"/>
    </row>
    <row r="3279" spans="30:30" x14ac:dyDescent="0.35">
      <c r="AD3279"/>
    </row>
    <row r="3280" spans="30:30" x14ac:dyDescent="0.35">
      <c r="AD3280"/>
    </row>
    <row r="3281" spans="30:30" x14ac:dyDescent="0.35">
      <c r="AD3281"/>
    </row>
    <row r="3282" spans="30:30" x14ac:dyDescent="0.35">
      <c r="AD3282"/>
    </row>
    <row r="3283" spans="30:30" x14ac:dyDescent="0.35">
      <c r="AD3283"/>
    </row>
    <row r="3284" spans="30:30" x14ac:dyDescent="0.35">
      <c r="AD3284"/>
    </row>
    <row r="3285" spans="30:30" x14ac:dyDescent="0.35">
      <c r="AD3285"/>
    </row>
    <row r="3286" spans="30:30" x14ac:dyDescent="0.35">
      <c r="AD3286"/>
    </row>
    <row r="3287" spans="30:30" x14ac:dyDescent="0.35">
      <c r="AD3287"/>
    </row>
    <row r="3288" spans="30:30" x14ac:dyDescent="0.35">
      <c r="AD3288"/>
    </row>
    <row r="3289" spans="30:30" x14ac:dyDescent="0.35">
      <c r="AD3289"/>
    </row>
    <row r="3290" spans="30:30" x14ac:dyDescent="0.35">
      <c r="AD3290"/>
    </row>
    <row r="3291" spans="30:30" x14ac:dyDescent="0.35">
      <c r="AD3291"/>
    </row>
    <row r="3292" spans="30:30" x14ac:dyDescent="0.35">
      <c r="AD3292"/>
    </row>
    <row r="3293" spans="30:30" x14ac:dyDescent="0.35">
      <c r="AD3293"/>
    </row>
    <row r="3294" spans="30:30" x14ac:dyDescent="0.35">
      <c r="AD3294"/>
    </row>
    <row r="3295" spans="30:30" x14ac:dyDescent="0.35">
      <c r="AD3295"/>
    </row>
    <row r="3296" spans="30:30" x14ac:dyDescent="0.35">
      <c r="AD3296"/>
    </row>
    <row r="3297" spans="30:30" x14ac:dyDescent="0.35">
      <c r="AD3297"/>
    </row>
    <row r="3298" spans="30:30" x14ac:dyDescent="0.35">
      <c r="AD3298"/>
    </row>
    <row r="3299" spans="30:30" x14ac:dyDescent="0.35">
      <c r="AD3299"/>
    </row>
    <row r="3300" spans="30:30" x14ac:dyDescent="0.35">
      <c r="AD3300"/>
    </row>
    <row r="3301" spans="30:30" x14ac:dyDescent="0.35">
      <c r="AD3301"/>
    </row>
    <row r="3302" spans="30:30" x14ac:dyDescent="0.35">
      <c r="AD3302"/>
    </row>
    <row r="3303" spans="30:30" x14ac:dyDescent="0.35">
      <c r="AD3303"/>
    </row>
    <row r="3304" spans="30:30" x14ac:dyDescent="0.35">
      <c r="AD3304"/>
    </row>
    <row r="3305" spans="30:30" x14ac:dyDescent="0.35">
      <c r="AD3305"/>
    </row>
    <row r="3306" spans="30:30" x14ac:dyDescent="0.35">
      <c r="AD3306"/>
    </row>
    <row r="3307" spans="30:30" x14ac:dyDescent="0.35">
      <c r="AD3307"/>
    </row>
    <row r="3308" spans="30:30" x14ac:dyDescent="0.35">
      <c r="AD3308"/>
    </row>
    <row r="3309" spans="30:30" x14ac:dyDescent="0.35">
      <c r="AD3309"/>
    </row>
    <row r="3310" spans="30:30" x14ac:dyDescent="0.35">
      <c r="AD3310"/>
    </row>
    <row r="3311" spans="30:30" x14ac:dyDescent="0.35">
      <c r="AD3311"/>
    </row>
    <row r="3312" spans="30:30" x14ac:dyDescent="0.35">
      <c r="AD3312"/>
    </row>
    <row r="3313" spans="30:30" x14ac:dyDescent="0.35">
      <c r="AD3313"/>
    </row>
    <row r="3314" spans="30:30" x14ac:dyDescent="0.35">
      <c r="AD3314"/>
    </row>
    <row r="3315" spans="30:30" x14ac:dyDescent="0.35">
      <c r="AD3315"/>
    </row>
    <row r="3316" spans="30:30" x14ac:dyDescent="0.35">
      <c r="AD3316"/>
    </row>
    <row r="3317" spans="30:30" x14ac:dyDescent="0.35">
      <c r="AD3317"/>
    </row>
    <row r="3318" spans="30:30" x14ac:dyDescent="0.35">
      <c r="AD3318"/>
    </row>
    <row r="3319" spans="30:30" x14ac:dyDescent="0.35">
      <c r="AD3319"/>
    </row>
    <row r="3320" spans="30:30" x14ac:dyDescent="0.35">
      <c r="AD3320"/>
    </row>
    <row r="3321" spans="30:30" x14ac:dyDescent="0.35">
      <c r="AD3321"/>
    </row>
    <row r="3322" spans="30:30" x14ac:dyDescent="0.35">
      <c r="AD3322"/>
    </row>
    <row r="3323" spans="30:30" x14ac:dyDescent="0.35">
      <c r="AD3323"/>
    </row>
    <row r="3324" spans="30:30" x14ac:dyDescent="0.35">
      <c r="AD3324"/>
    </row>
    <row r="3325" spans="30:30" x14ac:dyDescent="0.35">
      <c r="AD3325"/>
    </row>
    <row r="3326" spans="30:30" x14ac:dyDescent="0.35">
      <c r="AD3326"/>
    </row>
    <row r="3327" spans="30:30" x14ac:dyDescent="0.35">
      <c r="AD3327"/>
    </row>
    <row r="3328" spans="30:30" x14ac:dyDescent="0.35">
      <c r="AD3328"/>
    </row>
    <row r="3329" spans="30:30" x14ac:dyDescent="0.35">
      <c r="AD3329"/>
    </row>
    <row r="3330" spans="30:30" x14ac:dyDescent="0.35">
      <c r="AD3330"/>
    </row>
    <row r="3331" spans="30:30" x14ac:dyDescent="0.35">
      <c r="AD3331"/>
    </row>
    <row r="3332" spans="30:30" x14ac:dyDescent="0.35">
      <c r="AD3332"/>
    </row>
    <row r="3333" spans="30:30" x14ac:dyDescent="0.35">
      <c r="AD3333"/>
    </row>
    <row r="3334" spans="30:30" x14ac:dyDescent="0.35">
      <c r="AD3334"/>
    </row>
    <row r="3335" spans="30:30" x14ac:dyDescent="0.35">
      <c r="AD3335"/>
    </row>
    <row r="3336" spans="30:30" x14ac:dyDescent="0.35">
      <c r="AD3336"/>
    </row>
    <row r="3337" spans="30:30" x14ac:dyDescent="0.35">
      <c r="AD3337"/>
    </row>
    <row r="3338" spans="30:30" x14ac:dyDescent="0.35">
      <c r="AD3338"/>
    </row>
    <row r="3339" spans="30:30" x14ac:dyDescent="0.35">
      <c r="AD3339"/>
    </row>
    <row r="3340" spans="30:30" x14ac:dyDescent="0.35">
      <c r="AD3340"/>
    </row>
    <row r="3341" spans="30:30" x14ac:dyDescent="0.35">
      <c r="AD3341"/>
    </row>
    <row r="3342" spans="30:30" x14ac:dyDescent="0.35">
      <c r="AD3342"/>
    </row>
    <row r="3343" spans="30:30" x14ac:dyDescent="0.35">
      <c r="AD3343"/>
    </row>
    <row r="3344" spans="30:30" x14ac:dyDescent="0.35">
      <c r="AD3344"/>
    </row>
    <row r="3345" spans="30:30" x14ac:dyDescent="0.35">
      <c r="AD3345"/>
    </row>
    <row r="3346" spans="30:30" x14ac:dyDescent="0.35">
      <c r="AD3346"/>
    </row>
    <row r="3347" spans="30:30" x14ac:dyDescent="0.35">
      <c r="AD3347"/>
    </row>
    <row r="3348" spans="30:30" x14ac:dyDescent="0.35">
      <c r="AD3348"/>
    </row>
    <row r="3349" spans="30:30" x14ac:dyDescent="0.35">
      <c r="AD3349"/>
    </row>
    <row r="3350" spans="30:30" x14ac:dyDescent="0.35">
      <c r="AD3350"/>
    </row>
    <row r="3351" spans="30:30" x14ac:dyDescent="0.35">
      <c r="AD3351"/>
    </row>
    <row r="3352" spans="30:30" x14ac:dyDescent="0.35">
      <c r="AD3352"/>
    </row>
    <row r="3353" spans="30:30" x14ac:dyDescent="0.35">
      <c r="AD3353"/>
    </row>
    <row r="3354" spans="30:30" x14ac:dyDescent="0.35">
      <c r="AD3354"/>
    </row>
    <row r="3355" spans="30:30" x14ac:dyDescent="0.35">
      <c r="AD3355"/>
    </row>
    <row r="3356" spans="30:30" x14ac:dyDescent="0.35">
      <c r="AD3356"/>
    </row>
    <row r="3357" spans="30:30" x14ac:dyDescent="0.35">
      <c r="AD3357"/>
    </row>
    <row r="3358" spans="30:30" x14ac:dyDescent="0.35">
      <c r="AD3358"/>
    </row>
    <row r="3359" spans="30:30" x14ac:dyDescent="0.35">
      <c r="AD3359"/>
    </row>
    <row r="3360" spans="30:30" x14ac:dyDescent="0.35">
      <c r="AD3360"/>
    </row>
    <row r="3361" spans="30:30" x14ac:dyDescent="0.35">
      <c r="AD3361"/>
    </row>
    <row r="3362" spans="30:30" x14ac:dyDescent="0.35">
      <c r="AD3362"/>
    </row>
    <row r="3363" spans="30:30" x14ac:dyDescent="0.35">
      <c r="AD3363"/>
    </row>
    <row r="3364" spans="30:30" x14ac:dyDescent="0.35">
      <c r="AD3364"/>
    </row>
    <row r="3365" spans="30:30" x14ac:dyDescent="0.35">
      <c r="AD3365"/>
    </row>
    <row r="3366" spans="30:30" x14ac:dyDescent="0.35">
      <c r="AD3366"/>
    </row>
    <row r="3367" spans="30:30" x14ac:dyDescent="0.35">
      <c r="AD3367"/>
    </row>
    <row r="3368" spans="30:30" x14ac:dyDescent="0.35">
      <c r="AD3368"/>
    </row>
    <row r="3369" spans="30:30" x14ac:dyDescent="0.35">
      <c r="AD3369"/>
    </row>
    <row r="3370" spans="30:30" x14ac:dyDescent="0.35">
      <c r="AD3370"/>
    </row>
    <row r="3371" spans="30:30" x14ac:dyDescent="0.35">
      <c r="AD3371"/>
    </row>
    <row r="3372" spans="30:30" x14ac:dyDescent="0.35">
      <c r="AD3372"/>
    </row>
    <row r="3373" spans="30:30" x14ac:dyDescent="0.35">
      <c r="AD3373"/>
    </row>
    <row r="3374" spans="30:30" x14ac:dyDescent="0.35">
      <c r="AD3374"/>
    </row>
    <row r="3375" spans="30:30" x14ac:dyDescent="0.35">
      <c r="AD3375"/>
    </row>
    <row r="3376" spans="30:30" x14ac:dyDescent="0.35">
      <c r="AD3376"/>
    </row>
    <row r="3377" spans="30:30" x14ac:dyDescent="0.35">
      <c r="AD3377"/>
    </row>
    <row r="3378" spans="30:30" x14ac:dyDescent="0.35">
      <c r="AD3378"/>
    </row>
    <row r="3379" spans="30:30" x14ac:dyDescent="0.35">
      <c r="AD3379"/>
    </row>
    <row r="3380" spans="30:30" x14ac:dyDescent="0.35">
      <c r="AD3380"/>
    </row>
    <row r="3381" spans="30:30" x14ac:dyDescent="0.35">
      <c r="AD3381"/>
    </row>
    <row r="3382" spans="30:30" x14ac:dyDescent="0.35">
      <c r="AD3382"/>
    </row>
    <row r="3383" spans="30:30" x14ac:dyDescent="0.35">
      <c r="AD3383"/>
    </row>
    <row r="3384" spans="30:30" x14ac:dyDescent="0.35">
      <c r="AD3384"/>
    </row>
    <row r="3385" spans="30:30" x14ac:dyDescent="0.35">
      <c r="AD3385"/>
    </row>
    <row r="3386" spans="30:30" x14ac:dyDescent="0.35">
      <c r="AD3386"/>
    </row>
    <row r="3387" spans="30:30" x14ac:dyDescent="0.35">
      <c r="AD3387"/>
    </row>
    <row r="3388" spans="30:30" x14ac:dyDescent="0.35">
      <c r="AD3388"/>
    </row>
    <row r="3389" spans="30:30" x14ac:dyDescent="0.35">
      <c r="AD3389"/>
    </row>
    <row r="3390" spans="30:30" x14ac:dyDescent="0.35">
      <c r="AD3390"/>
    </row>
    <row r="3391" spans="30:30" x14ac:dyDescent="0.35">
      <c r="AD3391"/>
    </row>
    <row r="3392" spans="30:30" x14ac:dyDescent="0.35">
      <c r="AD3392"/>
    </row>
    <row r="3393" spans="30:30" x14ac:dyDescent="0.35">
      <c r="AD3393"/>
    </row>
    <row r="3394" spans="30:30" x14ac:dyDescent="0.35">
      <c r="AD3394"/>
    </row>
    <row r="3395" spans="30:30" x14ac:dyDescent="0.35">
      <c r="AD3395"/>
    </row>
    <row r="3396" spans="30:30" x14ac:dyDescent="0.35">
      <c r="AD3396"/>
    </row>
    <row r="3397" spans="30:30" x14ac:dyDescent="0.35">
      <c r="AD3397"/>
    </row>
    <row r="3398" spans="30:30" x14ac:dyDescent="0.35">
      <c r="AD3398"/>
    </row>
    <row r="3399" spans="30:30" x14ac:dyDescent="0.35">
      <c r="AD3399"/>
    </row>
    <row r="3400" spans="30:30" x14ac:dyDescent="0.35">
      <c r="AD3400"/>
    </row>
    <row r="3401" spans="30:30" x14ac:dyDescent="0.35">
      <c r="AD3401"/>
    </row>
    <row r="3402" spans="30:30" x14ac:dyDescent="0.35">
      <c r="AD3402"/>
    </row>
    <row r="3403" spans="30:30" x14ac:dyDescent="0.35">
      <c r="AD3403"/>
    </row>
    <row r="3404" spans="30:30" x14ac:dyDescent="0.35">
      <c r="AD3404"/>
    </row>
    <row r="3405" spans="30:30" x14ac:dyDescent="0.35">
      <c r="AD3405"/>
    </row>
    <row r="3406" spans="30:30" x14ac:dyDescent="0.35">
      <c r="AD3406"/>
    </row>
    <row r="3407" spans="30:30" x14ac:dyDescent="0.35">
      <c r="AD3407"/>
    </row>
    <row r="3408" spans="30:30" x14ac:dyDescent="0.35">
      <c r="AD3408"/>
    </row>
    <row r="3409" spans="30:30" x14ac:dyDescent="0.35">
      <c r="AD3409"/>
    </row>
    <row r="3410" spans="30:30" x14ac:dyDescent="0.35">
      <c r="AD3410"/>
    </row>
    <row r="3411" spans="30:30" x14ac:dyDescent="0.35">
      <c r="AD3411"/>
    </row>
    <row r="3412" spans="30:30" x14ac:dyDescent="0.35">
      <c r="AD3412"/>
    </row>
    <row r="3413" spans="30:30" x14ac:dyDescent="0.35">
      <c r="AD3413"/>
    </row>
    <row r="3414" spans="30:30" x14ac:dyDescent="0.35">
      <c r="AD3414"/>
    </row>
    <row r="3415" spans="30:30" x14ac:dyDescent="0.35">
      <c r="AD3415"/>
    </row>
    <row r="3416" spans="30:30" x14ac:dyDescent="0.35">
      <c r="AD3416"/>
    </row>
    <row r="3417" spans="30:30" x14ac:dyDescent="0.35">
      <c r="AD3417"/>
    </row>
    <row r="3418" spans="30:30" x14ac:dyDescent="0.35">
      <c r="AD3418"/>
    </row>
    <row r="3419" spans="30:30" x14ac:dyDescent="0.35">
      <c r="AD3419"/>
    </row>
    <row r="3420" spans="30:30" x14ac:dyDescent="0.35">
      <c r="AD3420"/>
    </row>
    <row r="3421" spans="30:30" x14ac:dyDescent="0.35">
      <c r="AD3421"/>
    </row>
    <row r="3422" spans="30:30" x14ac:dyDescent="0.35">
      <c r="AD3422"/>
    </row>
    <row r="3423" spans="30:30" x14ac:dyDescent="0.35">
      <c r="AD3423"/>
    </row>
    <row r="3424" spans="30:30" x14ac:dyDescent="0.35">
      <c r="AD3424"/>
    </row>
    <row r="3425" spans="30:30" x14ac:dyDescent="0.35">
      <c r="AD3425"/>
    </row>
    <row r="3426" spans="30:30" x14ac:dyDescent="0.35">
      <c r="AD3426"/>
    </row>
    <row r="3427" spans="30:30" x14ac:dyDescent="0.35">
      <c r="AD3427"/>
    </row>
    <row r="3428" spans="30:30" x14ac:dyDescent="0.35">
      <c r="AD3428"/>
    </row>
    <row r="3429" spans="30:30" x14ac:dyDescent="0.35">
      <c r="AD3429"/>
    </row>
    <row r="3430" spans="30:30" x14ac:dyDescent="0.35">
      <c r="AD3430"/>
    </row>
    <row r="3431" spans="30:30" x14ac:dyDescent="0.35">
      <c r="AD3431"/>
    </row>
    <row r="3432" spans="30:30" x14ac:dyDescent="0.35">
      <c r="AD3432"/>
    </row>
    <row r="3433" spans="30:30" x14ac:dyDescent="0.35">
      <c r="AD3433"/>
    </row>
    <row r="3434" spans="30:30" x14ac:dyDescent="0.35">
      <c r="AD3434"/>
    </row>
    <row r="3435" spans="30:30" x14ac:dyDescent="0.35">
      <c r="AD3435"/>
    </row>
    <row r="3436" spans="30:30" x14ac:dyDescent="0.35">
      <c r="AD3436"/>
    </row>
    <row r="3437" spans="30:30" x14ac:dyDescent="0.35">
      <c r="AD3437"/>
    </row>
    <row r="3438" spans="30:30" x14ac:dyDescent="0.35">
      <c r="AD3438"/>
    </row>
    <row r="3439" spans="30:30" x14ac:dyDescent="0.35">
      <c r="AD3439"/>
    </row>
    <row r="3440" spans="30:30" x14ac:dyDescent="0.35">
      <c r="AD3440"/>
    </row>
    <row r="3441" spans="30:30" x14ac:dyDescent="0.35">
      <c r="AD3441"/>
    </row>
    <row r="3442" spans="30:30" x14ac:dyDescent="0.35">
      <c r="AD3442"/>
    </row>
    <row r="3443" spans="30:30" x14ac:dyDescent="0.35">
      <c r="AD3443"/>
    </row>
    <row r="3444" spans="30:30" x14ac:dyDescent="0.35">
      <c r="AD3444"/>
    </row>
    <row r="3445" spans="30:30" x14ac:dyDescent="0.35">
      <c r="AD3445"/>
    </row>
    <row r="3446" spans="30:30" x14ac:dyDescent="0.35">
      <c r="AD3446"/>
    </row>
    <row r="3447" spans="30:30" x14ac:dyDescent="0.35">
      <c r="AD3447"/>
    </row>
    <row r="3448" spans="30:30" x14ac:dyDescent="0.35">
      <c r="AD3448"/>
    </row>
    <row r="3449" spans="30:30" x14ac:dyDescent="0.35">
      <c r="AD3449"/>
    </row>
    <row r="3450" spans="30:30" x14ac:dyDescent="0.35">
      <c r="AD3450"/>
    </row>
    <row r="3451" spans="30:30" x14ac:dyDescent="0.35">
      <c r="AD3451"/>
    </row>
    <row r="3452" spans="30:30" x14ac:dyDescent="0.35">
      <c r="AD3452"/>
    </row>
    <row r="3453" spans="30:30" x14ac:dyDescent="0.35">
      <c r="AD3453"/>
    </row>
    <row r="3454" spans="30:30" x14ac:dyDescent="0.35">
      <c r="AD3454"/>
    </row>
    <row r="3455" spans="30:30" x14ac:dyDescent="0.35">
      <c r="AD3455"/>
    </row>
    <row r="3456" spans="30:30" x14ac:dyDescent="0.35">
      <c r="AD3456"/>
    </row>
    <row r="3457" spans="30:30" x14ac:dyDescent="0.35">
      <c r="AD3457"/>
    </row>
    <row r="3458" spans="30:30" x14ac:dyDescent="0.35">
      <c r="AD3458"/>
    </row>
    <row r="3459" spans="30:30" x14ac:dyDescent="0.35">
      <c r="AD3459"/>
    </row>
    <row r="3460" spans="30:30" x14ac:dyDescent="0.35">
      <c r="AD3460"/>
    </row>
    <row r="3461" spans="30:30" x14ac:dyDescent="0.35">
      <c r="AD3461"/>
    </row>
    <row r="3462" spans="30:30" x14ac:dyDescent="0.35">
      <c r="AD3462"/>
    </row>
    <row r="3463" spans="30:30" x14ac:dyDescent="0.35">
      <c r="AD3463"/>
    </row>
    <row r="3464" spans="30:30" x14ac:dyDescent="0.35">
      <c r="AD3464"/>
    </row>
    <row r="3465" spans="30:30" x14ac:dyDescent="0.35">
      <c r="AD3465"/>
    </row>
    <row r="3466" spans="30:30" x14ac:dyDescent="0.35">
      <c r="AD3466"/>
    </row>
    <row r="3467" spans="30:30" x14ac:dyDescent="0.35">
      <c r="AD3467"/>
    </row>
    <row r="3468" spans="30:30" x14ac:dyDescent="0.35">
      <c r="AD3468"/>
    </row>
    <row r="3469" spans="30:30" x14ac:dyDescent="0.35">
      <c r="AD3469"/>
    </row>
    <row r="3470" spans="30:30" x14ac:dyDescent="0.35">
      <c r="AD3470"/>
    </row>
    <row r="3471" spans="30:30" x14ac:dyDescent="0.35">
      <c r="AD3471"/>
    </row>
    <row r="3472" spans="30:30" x14ac:dyDescent="0.35">
      <c r="AD3472"/>
    </row>
    <row r="3473" spans="30:30" x14ac:dyDescent="0.35">
      <c r="AD3473"/>
    </row>
    <row r="3474" spans="30:30" x14ac:dyDescent="0.35">
      <c r="AD3474"/>
    </row>
    <row r="3475" spans="30:30" x14ac:dyDescent="0.35">
      <c r="AD3475"/>
    </row>
    <row r="3476" spans="30:30" x14ac:dyDescent="0.35">
      <c r="AD3476"/>
    </row>
    <row r="3477" spans="30:30" x14ac:dyDescent="0.35">
      <c r="AD3477"/>
    </row>
    <row r="3478" spans="30:30" x14ac:dyDescent="0.35">
      <c r="AD3478"/>
    </row>
    <row r="3479" spans="30:30" x14ac:dyDescent="0.35">
      <c r="AD3479"/>
    </row>
    <row r="3480" spans="30:30" x14ac:dyDescent="0.35">
      <c r="AD3480"/>
    </row>
    <row r="3481" spans="30:30" x14ac:dyDescent="0.35">
      <c r="AD3481"/>
    </row>
    <row r="3482" spans="30:30" x14ac:dyDescent="0.35">
      <c r="AD3482"/>
    </row>
    <row r="3483" spans="30:30" x14ac:dyDescent="0.35">
      <c r="AD3483"/>
    </row>
    <row r="3484" spans="30:30" x14ac:dyDescent="0.35">
      <c r="AD3484"/>
    </row>
    <row r="3485" spans="30:30" x14ac:dyDescent="0.35">
      <c r="AD3485"/>
    </row>
    <row r="3486" spans="30:30" x14ac:dyDescent="0.35">
      <c r="AD3486"/>
    </row>
    <row r="3487" spans="30:30" x14ac:dyDescent="0.35">
      <c r="AD3487"/>
    </row>
    <row r="3488" spans="30:30" x14ac:dyDescent="0.35">
      <c r="AD3488"/>
    </row>
    <row r="3489" spans="30:30" x14ac:dyDescent="0.35">
      <c r="AD3489"/>
    </row>
    <row r="3490" spans="30:30" x14ac:dyDescent="0.35">
      <c r="AD3490"/>
    </row>
    <row r="3491" spans="30:30" x14ac:dyDescent="0.35">
      <c r="AD3491"/>
    </row>
    <row r="3492" spans="30:30" x14ac:dyDescent="0.35">
      <c r="AD3492"/>
    </row>
    <row r="3493" spans="30:30" x14ac:dyDescent="0.35">
      <c r="AD3493"/>
    </row>
    <row r="3494" spans="30:30" x14ac:dyDescent="0.35">
      <c r="AD3494"/>
    </row>
    <row r="3495" spans="30:30" x14ac:dyDescent="0.35">
      <c r="AD3495"/>
    </row>
    <row r="3496" spans="30:30" x14ac:dyDescent="0.35">
      <c r="AD3496"/>
    </row>
    <row r="3497" spans="30:30" x14ac:dyDescent="0.35">
      <c r="AD3497"/>
    </row>
    <row r="3498" spans="30:30" x14ac:dyDescent="0.35">
      <c r="AD3498"/>
    </row>
    <row r="3499" spans="30:30" x14ac:dyDescent="0.35">
      <c r="AD3499"/>
    </row>
    <row r="3500" spans="30:30" x14ac:dyDescent="0.35">
      <c r="AD3500"/>
    </row>
    <row r="3501" spans="30:30" x14ac:dyDescent="0.35">
      <c r="AD3501"/>
    </row>
    <row r="3502" spans="30:30" x14ac:dyDescent="0.35">
      <c r="AD3502"/>
    </row>
    <row r="3503" spans="30:30" x14ac:dyDescent="0.35">
      <c r="AD3503"/>
    </row>
    <row r="3504" spans="30:30" x14ac:dyDescent="0.35">
      <c r="AD3504"/>
    </row>
    <row r="3505" spans="30:30" x14ac:dyDescent="0.35">
      <c r="AD3505"/>
    </row>
    <row r="3506" spans="30:30" x14ac:dyDescent="0.35">
      <c r="AD3506"/>
    </row>
    <row r="3507" spans="30:30" x14ac:dyDescent="0.35">
      <c r="AD3507"/>
    </row>
    <row r="3508" spans="30:30" x14ac:dyDescent="0.35">
      <c r="AD3508"/>
    </row>
    <row r="3509" spans="30:30" x14ac:dyDescent="0.35">
      <c r="AD3509"/>
    </row>
    <row r="3510" spans="30:30" x14ac:dyDescent="0.35">
      <c r="AD3510"/>
    </row>
    <row r="3511" spans="30:30" x14ac:dyDescent="0.35">
      <c r="AD3511"/>
    </row>
    <row r="3512" spans="30:30" x14ac:dyDescent="0.35">
      <c r="AD3512"/>
    </row>
    <row r="3513" spans="30:30" x14ac:dyDescent="0.35">
      <c r="AD3513"/>
    </row>
    <row r="3514" spans="30:30" x14ac:dyDescent="0.35">
      <c r="AD3514"/>
    </row>
    <row r="3515" spans="30:30" x14ac:dyDescent="0.35">
      <c r="AD3515"/>
    </row>
    <row r="3516" spans="30:30" x14ac:dyDescent="0.35">
      <c r="AD3516"/>
    </row>
    <row r="3517" spans="30:30" x14ac:dyDescent="0.35">
      <c r="AD3517"/>
    </row>
    <row r="3518" spans="30:30" x14ac:dyDescent="0.35">
      <c r="AD3518"/>
    </row>
    <row r="3519" spans="30:30" x14ac:dyDescent="0.35">
      <c r="AD3519"/>
    </row>
    <row r="3520" spans="30:30" x14ac:dyDescent="0.35">
      <c r="AD3520"/>
    </row>
    <row r="3521" spans="30:30" x14ac:dyDescent="0.35">
      <c r="AD3521"/>
    </row>
    <row r="3522" spans="30:30" x14ac:dyDescent="0.35">
      <c r="AD3522"/>
    </row>
    <row r="3523" spans="30:30" x14ac:dyDescent="0.35">
      <c r="AD3523"/>
    </row>
    <row r="3524" spans="30:30" x14ac:dyDescent="0.35">
      <c r="AD3524"/>
    </row>
    <row r="3525" spans="30:30" x14ac:dyDescent="0.35">
      <c r="AD3525"/>
    </row>
    <row r="3526" spans="30:30" x14ac:dyDescent="0.35">
      <c r="AD3526"/>
    </row>
    <row r="3527" spans="30:30" x14ac:dyDescent="0.35">
      <c r="AD3527"/>
    </row>
    <row r="3528" spans="30:30" x14ac:dyDescent="0.35">
      <c r="AD3528"/>
    </row>
    <row r="3529" spans="30:30" x14ac:dyDescent="0.35">
      <c r="AD3529"/>
    </row>
    <row r="3530" spans="30:30" x14ac:dyDescent="0.35">
      <c r="AD3530"/>
    </row>
    <row r="3531" spans="30:30" x14ac:dyDescent="0.35">
      <c r="AD3531"/>
    </row>
    <row r="3532" spans="30:30" x14ac:dyDescent="0.35">
      <c r="AD3532"/>
    </row>
    <row r="3533" spans="30:30" x14ac:dyDescent="0.35">
      <c r="AD3533"/>
    </row>
    <row r="3534" spans="30:30" x14ac:dyDescent="0.35">
      <c r="AD3534"/>
    </row>
    <row r="3535" spans="30:30" x14ac:dyDescent="0.35">
      <c r="AD3535"/>
    </row>
    <row r="3536" spans="30:30" x14ac:dyDescent="0.35">
      <c r="AD3536"/>
    </row>
    <row r="3537" spans="30:30" x14ac:dyDescent="0.35">
      <c r="AD3537"/>
    </row>
    <row r="3538" spans="30:30" x14ac:dyDescent="0.35">
      <c r="AD3538"/>
    </row>
    <row r="3539" spans="30:30" x14ac:dyDescent="0.35">
      <c r="AD3539"/>
    </row>
    <row r="3540" spans="30:30" x14ac:dyDescent="0.35">
      <c r="AD3540"/>
    </row>
    <row r="3541" spans="30:30" x14ac:dyDescent="0.35">
      <c r="AD3541"/>
    </row>
    <row r="3542" spans="30:30" x14ac:dyDescent="0.35">
      <c r="AD3542"/>
    </row>
    <row r="3543" spans="30:30" x14ac:dyDescent="0.35">
      <c r="AD3543"/>
    </row>
    <row r="3544" spans="30:30" x14ac:dyDescent="0.35">
      <c r="AD3544"/>
    </row>
    <row r="3545" spans="30:30" x14ac:dyDescent="0.35">
      <c r="AD3545"/>
    </row>
    <row r="3546" spans="30:30" x14ac:dyDescent="0.35">
      <c r="AD3546"/>
    </row>
    <row r="3547" spans="30:30" x14ac:dyDescent="0.35">
      <c r="AD3547"/>
    </row>
    <row r="3548" spans="30:30" x14ac:dyDescent="0.35">
      <c r="AD3548"/>
    </row>
    <row r="3549" spans="30:30" x14ac:dyDescent="0.35">
      <c r="AD3549"/>
    </row>
    <row r="3550" spans="30:30" x14ac:dyDescent="0.35">
      <c r="AD3550"/>
    </row>
    <row r="3551" spans="30:30" x14ac:dyDescent="0.35">
      <c r="AD3551"/>
    </row>
    <row r="3552" spans="30:30" x14ac:dyDescent="0.35">
      <c r="AD3552"/>
    </row>
    <row r="3553" spans="30:30" x14ac:dyDescent="0.35">
      <c r="AD3553"/>
    </row>
    <row r="3554" spans="30:30" x14ac:dyDescent="0.35">
      <c r="AD3554"/>
    </row>
    <row r="3555" spans="30:30" x14ac:dyDescent="0.35">
      <c r="AD3555"/>
    </row>
    <row r="3556" spans="30:30" x14ac:dyDescent="0.35">
      <c r="AD3556"/>
    </row>
    <row r="3557" spans="30:30" x14ac:dyDescent="0.35">
      <c r="AD3557"/>
    </row>
    <row r="3558" spans="30:30" x14ac:dyDescent="0.35">
      <c r="AD3558"/>
    </row>
    <row r="3559" spans="30:30" x14ac:dyDescent="0.35">
      <c r="AD3559"/>
    </row>
    <row r="3560" spans="30:30" x14ac:dyDescent="0.35">
      <c r="AD3560"/>
    </row>
    <row r="3561" spans="30:30" x14ac:dyDescent="0.35">
      <c r="AD3561"/>
    </row>
    <row r="3562" spans="30:30" x14ac:dyDescent="0.35">
      <c r="AD3562"/>
    </row>
    <row r="3563" spans="30:30" x14ac:dyDescent="0.35">
      <c r="AD3563"/>
    </row>
    <row r="3564" spans="30:30" x14ac:dyDescent="0.35">
      <c r="AD3564"/>
    </row>
    <row r="3565" spans="30:30" x14ac:dyDescent="0.35">
      <c r="AD3565"/>
    </row>
    <row r="3566" spans="30:30" x14ac:dyDescent="0.35">
      <c r="AD3566"/>
    </row>
    <row r="3567" spans="30:30" x14ac:dyDescent="0.35">
      <c r="AD3567"/>
    </row>
    <row r="3568" spans="30:30" x14ac:dyDescent="0.35">
      <c r="AD3568"/>
    </row>
    <row r="3569" spans="30:30" x14ac:dyDescent="0.35">
      <c r="AD3569"/>
    </row>
    <row r="3570" spans="30:30" x14ac:dyDescent="0.35">
      <c r="AD3570"/>
    </row>
    <row r="3571" spans="30:30" x14ac:dyDescent="0.35">
      <c r="AD3571"/>
    </row>
    <row r="3572" spans="30:30" x14ac:dyDescent="0.35">
      <c r="AD3572"/>
    </row>
    <row r="3573" spans="30:30" x14ac:dyDescent="0.35">
      <c r="AD3573"/>
    </row>
    <row r="3574" spans="30:30" x14ac:dyDescent="0.35">
      <c r="AD3574"/>
    </row>
    <row r="3575" spans="30:30" x14ac:dyDescent="0.35">
      <c r="AD3575"/>
    </row>
    <row r="3576" spans="30:30" x14ac:dyDescent="0.35">
      <c r="AD3576"/>
    </row>
    <row r="3577" spans="30:30" x14ac:dyDescent="0.35">
      <c r="AD3577"/>
    </row>
    <row r="3578" spans="30:30" x14ac:dyDescent="0.35">
      <c r="AD3578"/>
    </row>
    <row r="3579" spans="30:30" x14ac:dyDescent="0.35">
      <c r="AD3579"/>
    </row>
    <row r="3580" spans="30:30" x14ac:dyDescent="0.35">
      <c r="AD3580"/>
    </row>
    <row r="3581" spans="30:30" x14ac:dyDescent="0.35">
      <c r="AD3581"/>
    </row>
    <row r="3582" spans="30:30" x14ac:dyDescent="0.35">
      <c r="AD3582"/>
    </row>
    <row r="3583" spans="30:30" x14ac:dyDescent="0.35">
      <c r="AD3583"/>
    </row>
    <row r="3584" spans="30:30" x14ac:dyDescent="0.35">
      <c r="AD3584"/>
    </row>
    <row r="3585" spans="30:30" x14ac:dyDescent="0.35">
      <c r="AD3585"/>
    </row>
    <row r="3586" spans="30:30" x14ac:dyDescent="0.35">
      <c r="AD3586"/>
    </row>
    <row r="3587" spans="30:30" x14ac:dyDescent="0.35">
      <c r="AD3587"/>
    </row>
    <row r="3588" spans="30:30" x14ac:dyDescent="0.35">
      <c r="AD3588"/>
    </row>
    <row r="3589" spans="30:30" x14ac:dyDescent="0.35">
      <c r="AD3589"/>
    </row>
    <row r="3590" spans="30:30" x14ac:dyDescent="0.35">
      <c r="AD3590"/>
    </row>
    <row r="3591" spans="30:30" x14ac:dyDescent="0.35">
      <c r="AD3591"/>
    </row>
    <row r="3592" spans="30:30" x14ac:dyDescent="0.35">
      <c r="AD3592"/>
    </row>
    <row r="3593" spans="30:30" x14ac:dyDescent="0.35">
      <c r="AD3593"/>
    </row>
    <row r="3594" spans="30:30" x14ac:dyDescent="0.35">
      <c r="AD3594"/>
    </row>
    <row r="3595" spans="30:30" x14ac:dyDescent="0.35">
      <c r="AD3595"/>
    </row>
    <row r="3596" spans="30:30" x14ac:dyDescent="0.35">
      <c r="AD3596"/>
    </row>
    <row r="3597" spans="30:30" x14ac:dyDescent="0.35">
      <c r="AD3597"/>
    </row>
    <row r="3598" spans="30:30" x14ac:dyDescent="0.35">
      <c r="AD3598"/>
    </row>
    <row r="3599" spans="30:30" x14ac:dyDescent="0.35">
      <c r="AD3599"/>
    </row>
    <row r="3600" spans="30:30" x14ac:dyDescent="0.35">
      <c r="AD3600"/>
    </row>
    <row r="3601" spans="30:30" x14ac:dyDescent="0.35">
      <c r="AD3601"/>
    </row>
    <row r="3602" spans="30:30" x14ac:dyDescent="0.35">
      <c r="AD3602"/>
    </row>
    <row r="3603" spans="30:30" x14ac:dyDescent="0.35">
      <c r="AD3603"/>
    </row>
    <row r="3604" spans="30:30" x14ac:dyDescent="0.35">
      <c r="AD3604"/>
    </row>
    <row r="3605" spans="30:30" x14ac:dyDescent="0.35">
      <c r="AD3605"/>
    </row>
    <row r="3606" spans="30:30" x14ac:dyDescent="0.35">
      <c r="AD3606"/>
    </row>
    <row r="3607" spans="30:30" x14ac:dyDescent="0.35">
      <c r="AD3607"/>
    </row>
    <row r="3608" spans="30:30" x14ac:dyDescent="0.35">
      <c r="AD3608"/>
    </row>
    <row r="3609" spans="30:30" x14ac:dyDescent="0.35">
      <c r="AD3609"/>
    </row>
    <row r="3610" spans="30:30" x14ac:dyDescent="0.35">
      <c r="AD3610"/>
    </row>
    <row r="3611" spans="30:30" x14ac:dyDescent="0.35">
      <c r="AD3611"/>
    </row>
    <row r="3612" spans="30:30" x14ac:dyDescent="0.35">
      <c r="AD3612"/>
    </row>
    <row r="3613" spans="30:30" x14ac:dyDescent="0.35">
      <c r="AD3613"/>
    </row>
    <row r="3614" spans="30:30" x14ac:dyDescent="0.35">
      <c r="AD3614"/>
    </row>
    <row r="3615" spans="30:30" x14ac:dyDescent="0.35">
      <c r="AD3615"/>
    </row>
    <row r="3616" spans="30:30" x14ac:dyDescent="0.35">
      <c r="AD3616"/>
    </row>
    <row r="3617" spans="30:30" x14ac:dyDescent="0.35">
      <c r="AD3617"/>
    </row>
    <row r="3618" spans="30:30" x14ac:dyDescent="0.35">
      <c r="AD3618"/>
    </row>
    <row r="3619" spans="30:30" x14ac:dyDescent="0.35">
      <c r="AD3619"/>
    </row>
    <row r="3620" spans="30:30" x14ac:dyDescent="0.35">
      <c r="AD3620"/>
    </row>
    <row r="3621" spans="30:30" x14ac:dyDescent="0.35">
      <c r="AD3621"/>
    </row>
    <row r="3622" spans="30:30" x14ac:dyDescent="0.35">
      <c r="AD3622"/>
    </row>
    <row r="3623" spans="30:30" x14ac:dyDescent="0.35">
      <c r="AD3623"/>
    </row>
    <row r="3624" spans="30:30" x14ac:dyDescent="0.35">
      <c r="AD3624"/>
    </row>
    <row r="3625" spans="30:30" x14ac:dyDescent="0.35">
      <c r="AD3625"/>
    </row>
    <row r="3626" spans="30:30" x14ac:dyDescent="0.35">
      <c r="AD3626"/>
    </row>
    <row r="3627" spans="30:30" x14ac:dyDescent="0.35">
      <c r="AD3627"/>
    </row>
    <row r="3628" spans="30:30" x14ac:dyDescent="0.35">
      <c r="AD3628"/>
    </row>
    <row r="3629" spans="30:30" x14ac:dyDescent="0.35">
      <c r="AD3629"/>
    </row>
    <row r="3630" spans="30:30" x14ac:dyDescent="0.35">
      <c r="AD3630"/>
    </row>
    <row r="3631" spans="30:30" x14ac:dyDescent="0.35">
      <c r="AD3631"/>
    </row>
    <row r="3632" spans="30:30" x14ac:dyDescent="0.35">
      <c r="AD3632"/>
    </row>
    <row r="3633" spans="30:30" x14ac:dyDescent="0.35">
      <c r="AD3633"/>
    </row>
    <row r="3634" spans="30:30" x14ac:dyDescent="0.35">
      <c r="AD3634"/>
    </row>
    <row r="3635" spans="30:30" x14ac:dyDescent="0.35">
      <c r="AD3635"/>
    </row>
    <row r="3636" spans="30:30" x14ac:dyDescent="0.35">
      <c r="AD3636"/>
    </row>
    <row r="3637" spans="30:30" x14ac:dyDescent="0.35">
      <c r="AD3637"/>
    </row>
    <row r="3638" spans="30:30" x14ac:dyDescent="0.35">
      <c r="AD3638"/>
    </row>
    <row r="3639" spans="30:30" x14ac:dyDescent="0.35">
      <c r="AD3639"/>
    </row>
    <row r="3640" spans="30:30" x14ac:dyDescent="0.35">
      <c r="AD3640"/>
    </row>
    <row r="3641" spans="30:30" x14ac:dyDescent="0.35">
      <c r="AD3641"/>
    </row>
    <row r="3642" spans="30:30" x14ac:dyDescent="0.35">
      <c r="AD3642"/>
    </row>
    <row r="3643" spans="30:30" x14ac:dyDescent="0.35">
      <c r="AD3643"/>
    </row>
    <row r="3644" spans="30:30" x14ac:dyDescent="0.35">
      <c r="AD3644"/>
    </row>
    <row r="3645" spans="30:30" x14ac:dyDescent="0.35">
      <c r="AD3645"/>
    </row>
    <row r="3646" spans="30:30" x14ac:dyDescent="0.35">
      <c r="AD3646"/>
    </row>
    <row r="3647" spans="30:30" x14ac:dyDescent="0.35">
      <c r="AD3647"/>
    </row>
    <row r="3648" spans="30:30" x14ac:dyDescent="0.35">
      <c r="AD3648"/>
    </row>
    <row r="3649" spans="30:30" x14ac:dyDescent="0.35">
      <c r="AD3649"/>
    </row>
    <row r="3650" spans="30:30" x14ac:dyDescent="0.35">
      <c r="AD3650"/>
    </row>
    <row r="3651" spans="30:30" x14ac:dyDescent="0.35">
      <c r="AD3651"/>
    </row>
    <row r="3652" spans="30:30" x14ac:dyDescent="0.35">
      <c r="AD3652"/>
    </row>
    <row r="3653" spans="30:30" x14ac:dyDescent="0.35">
      <c r="AD3653"/>
    </row>
    <row r="3654" spans="30:30" x14ac:dyDescent="0.35">
      <c r="AD3654"/>
    </row>
    <row r="3655" spans="30:30" x14ac:dyDescent="0.35">
      <c r="AD3655"/>
    </row>
    <row r="3656" spans="30:30" x14ac:dyDescent="0.35">
      <c r="AD3656"/>
    </row>
    <row r="3657" spans="30:30" x14ac:dyDescent="0.35">
      <c r="AD3657"/>
    </row>
    <row r="3658" spans="30:30" x14ac:dyDescent="0.35">
      <c r="AD3658"/>
    </row>
    <row r="3659" spans="30:30" x14ac:dyDescent="0.35">
      <c r="AD3659"/>
    </row>
    <row r="3660" spans="30:30" x14ac:dyDescent="0.35">
      <c r="AD3660"/>
    </row>
    <row r="3661" spans="30:30" x14ac:dyDescent="0.35">
      <c r="AD3661"/>
    </row>
    <row r="3662" spans="30:30" x14ac:dyDescent="0.35">
      <c r="AD3662"/>
    </row>
    <row r="3663" spans="30:30" x14ac:dyDescent="0.35">
      <c r="AD3663"/>
    </row>
    <row r="3664" spans="30:30" x14ac:dyDescent="0.35">
      <c r="AD3664"/>
    </row>
    <row r="3665" spans="30:30" x14ac:dyDescent="0.35">
      <c r="AD3665"/>
    </row>
    <row r="3666" spans="30:30" x14ac:dyDescent="0.35">
      <c r="AD3666"/>
    </row>
    <row r="3667" spans="30:30" x14ac:dyDescent="0.35">
      <c r="AD3667"/>
    </row>
    <row r="3668" spans="30:30" x14ac:dyDescent="0.35">
      <c r="AD3668"/>
    </row>
    <row r="3669" spans="30:30" x14ac:dyDescent="0.35">
      <c r="AD3669"/>
    </row>
    <row r="3670" spans="30:30" x14ac:dyDescent="0.35">
      <c r="AD3670"/>
    </row>
    <row r="3671" spans="30:30" x14ac:dyDescent="0.35">
      <c r="AD3671"/>
    </row>
    <row r="3672" spans="30:30" x14ac:dyDescent="0.35">
      <c r="AD3672"/>
    </row>
    <row r="3673" spans="30:30" x14ac:dyDescent="0.35">
      <c r="AD3673"/>
    </row>
    <row r="3674" spans="30:30" x14ac:dyDescent="0.35">
      <c r="AD3674"/>
    </row>
    <row r="3675" spans="30:30" x14ac:dyDescent="0.35">
      <c r="AD3675"/>
    </row>
    <row r="3676" spans="30:30" x14ac:dyDescent="0.35">
      <c r="AD3676"/>
    </row>
    <row r="3677" spans="30:30" x14ac:dyDescent="0.35">
      <c r="AD3677"/>
    </row>
    <row r="3678" spans="30:30" x14ac:dyDescent="0.35">
      <c r="AD3678"/>
    </row>
    <row r="3679" spans="30:30" x14ac:dyDescent="0.35">
      <c r="AD3679"/>
    </row>
    <row r="3680" spans="30:30" x14ac:dyDescent="0.35">
      <c r="AD3680"/>
    </row>
    <row r="3681" spans="30:30" x14ac:dyDescent="0.35">
      <c r="AD3681"/>
    </row>
    <row r="3682" spans="30:30" x14ac:dyDescent="0.35">
      <c r="AD3682"/>
    </row>
    <row r="3683" spans="30:30" x14ac:dyDescent="0.35">
      <c r="AD3683"/>
    </row>
    <row r="3684" spans="30:30" x14ac:dyDescent="0.35">
      <c r="AD3684"/>
    </row>
    <row r="3685" spans="30:30" x14ac:dyDescent="0.35">
      <c r="AD3685"/>
    </row>
    <row r="3686" spans="30:30" x14ac:dyDescent="0.35">
      <c r="AD3686"/>
    </row>
    <row r="3687" spans="30:30" x14ac:dyDescent="0.35">
      <c r="AD3687"/>
    </row>
    <row r="3688" spans="30:30" x14ac:dyDescent="0.35">
      <c r="AD3688"/>
    </row>
    <row r="3689" spans="30:30" x14ac:dyDescent="0.35">
      <c r="AD3689"/>
    </row>
    <row r="3690" spans="30:30" x14ac:dyDescent="0.35">
      <c r="AD3690"/>
    </row>
    <row r="3691" spans="30:30" x14ac:dyDescent="0.35">
      <c r="AD3691"/>
    </row>
    <row r="3692" spans="30:30" x14ac:dyDescent="0.35">
      <c r="AD3692"/>
    </row>
    <row r="3693" spans="30:30" x14ac:dyDescent="0.35">
      <c r="AD3693"/>
    </row>
    <row r="3694" spans="30:30" x14ac:dyDescent="0.35">
      <c r="AD3694"/>
    </row>
    <row r="3695" spans="30:30" x14ac:dyDescent="0.35">
      <c r="AD3695"/>
    </row>
    <row r="3696" spans="30:30" x14ac:dyDescent="0.35">
      <c r="AD3696"/>
    </row>
    <row r="3697" spans="30:30" x14ac:dyDescent="0.35">
      <c r="AD3697"/>
    </row>
    <row r="3698" spans="30:30" x14ac:dyDescent="0.35">
      <c r="AD3698"/>
    </row>
    <row r="3699" spans="30:30" x14ac:dyDescent="0.35">
      <c r="AD3699"/>
    </row>
    <row r="3700" spans="30:30" x14ac:dyDescent="0.35">
      <c r="AD3700"/>
    </row>
    <row r="3701" spans="30:30" x14ac:dyDescent="0.35">
      <c r="AD3701"/>
    </row>
    <row r="3702" spans="30:30" x14ac:dyDescent="0.35">
      <c r="AD3702"/>
    </row>
    <row r="3703" spans="30:30" x14ac:dyDescent="0.35">
      <c r="AD3703"/>
    </row>
    <row r="3704" spans="30:30" x14ac:dyDescent="0.35">
      <c r="AD3704"/>
    </row>
    <row r="3705" spans="30:30" x14ac:dyDescent="0.35">
      <c r="AD3705"/>
    </row>
    <row r="3706" spans="30:30" x14ac:dyDescent="0.35">
      <c r="AD3706"/>
    </row>
    <row r="3707" spans="30:30" x14ac:dyDescent="0.35">
      <c r="AD3707"/>
    </row>
    <row r="3708" spans="30:30" x14ac:dyDescent="0.35">
      <c r="AD3708"/>
    </row>
    <row r="3709" spans="30:30" x14ac:dyDescent="0.35">
      <c r="AD3709"/>
    </row>
    <row r="3710" spans="30:30" x14ac:dyDescent="0.35">
      <c r="AD3710"/>
    </row>
    <row r="3711" spans="30:30" x14ac:dyDescent="0.35">
      <c r="AD3711"/>
    </row>
    <row r="3712" spans="30:30" x14ac:dyDescent="0.35">
      <c r="AD3712"/>
    </row>
    <row r="3713" spans="30:30" x14ac:dyDescent="0.35">
      <c r="AD3713"/>
    </row>
    <row r="3714" spans="30:30" x14ac:dyDescent="0.35">
      <c r="AD3714"/>
    </row>
    <row r="3715" spans="30:30" x14ac:dyDescent="0.35">
      <c r="AD3715"/>
    </row>
    <row r="3716" spans="30:30" x14ac:dyDescent="0.35">
      <c r="AD3716"/>
    </row>
    <row r="3717" spans="30:30" x14ac:dyDescent="0.35">
      <c r="AD3717"/>
    </row>
    <row r="3718" spans="30:30" x14ac:dyDescent="0.35">
      <c r="AD3718"/>
    </row>
    <row r="3719" spans="30:30" x14ac:dyDescent="0.35">
      <c r="AD3719"/>
    </row>
    <row r="3720" spans="30:30" x14ac:dyDescent="0.35">
      <c r="AD3720"/>
    </row>
    <row r="3721" spans="30:30" x14ac:dyDescent="0.35">
      <c r="AD3721"/>
    </row>
    <row r="3722" spans="30:30" x14ac:dyDescent="0.35">
      <c r="AD3722"/>
    </row>
    <row r="3723" spans="30:30" x14ac:dyDescent="0.35">
      <c r="AD3723"/>
    </row>
    <row r="3724" spans="30:30" x14ac:dyDescent="0.35">
      <c r="AD3724"/>
    </row>
    <row r="3725" spans="30:30" x14ac:dyDescent="0.35">
      <c r="AD3725"/>
    </row>
    <row r="3726" spans="30:30" x14ac:dyDescent="0.35">
      <c r="AD3726"/>
    </row>
    <row r="3727" spans="30:30" x14ac:dyDescent="0.35">
      <c r="AD3727"/>
    </row>
    <row r="3728" spans="30:30" x14ac:dyDescent="0.35">
      <c r="AD3728"/>
    </row>
    <row r="3729" spans="30:30" x14ac:dyDescent="0.35">
      <c r="AD3729"/>
    </row>
    <row r="3730" spans="30:30" x14ac:dyDescent="0.35">
      <c r="AD3730"/>
    </row>
    <row r="3731" spans="30:30" x14ac:dyDescent="0.35">
      <c r="AD3731"/>
    </row>
    <row r="3732" spans="30:30" x14ac:dyDescent="0.35">
      <c r="AD3732"/>
    </row>
    <row r="3733" spans="30:30" x14ac:dyDescent="0.35">
      <c r="AD3733"/>
    </row>
    <row r="3734" spans="30:30" x14ac:dyDescent="0.35">
      <c r="AD3734"/>
    </row>
    <row r="3735" spans="30:30" x14ac:dyDescent="0.35">
      <c r="AD3735"/>
    </row>
    <row r="3736" spans="30:30" x14ac:dyDescent="0.35">
      <c r="AD3736"/>
    </row>
    <row r="3737" spans="30:30" x14ac:dyDescent="0.35">
      <c r="AD3737"/>
    </row>
    <row r="3738" spans="30:30" x14ac:dyDescent="0.35">
      <c r="AD3738"/>
    </row>
    <row r="3739" spans="30:30" x14ac:dyDescent="0.35">
      <c r="AD3739"/>
    </row>
    <row r="3740" spans="30:30" x14ac:dyDescent="0.35">
      <c r="AD3740"/>
    </row>
    <row r="3741" spans="30:30" x14ac:dyDescent="0.35">
      <c r="AD3741"/>
    </row>
    <row r="3742" spans="30:30" x14ac:dyDescent="0.35">
      <c r="AD3742"/>
    </row>
    <row r="3743" spans="30:30" x14ac:dyDescent="0.35">
      <c r="AD3743"/>
    </row>
    <row r="3744" spans="30:30" x14ac:dyDescent="0.35">
      <c r="AD3744"/>
    </row>
    <row r="3745" spans="30:30" x14ac:dyDescent="0.35">
      <c r="AD3745"/>
    </row>
    <row r="3746" spans="30:30" x14ac:dyDescent="0.35">
      <c r="AD3746"/>
    </row>
    <row r="3747" spans="30:30" x14ac:dyDescent="0.35">
      <c r="AD3747"/>
    </row>
    <row r="3748" spans="30:30" x14ac:dyDescent="0.35">
      <c r="AD3748"/>
    </row>
    <row r="3749" spans="30:30" x14ac:dyDescent="0.35">
      <c r="AD3749"/>
    </row>
    <row r="3750" spans="30:30" x14ac:dyDescent="0.35">
      <c r="AD3750"/>
    </row>
    <row r="3751" spans="30:30" x14ac:dyDescent="0.35">
      <c r="AD3751"/>
    </row>
    <row r="3752" spans="30:30" x14ac:dyDescent="0.35">
      <c r="AD3752"/>
    </row>
    <row r="3753" spans="30:30" x14ac:dyDescent="0.35">
      <c r="AD3753"/>
    </row>
    <row r="3754" spans="30:30" x14ac:dyDescent="0.35">
      <c r="AD3754"/>
    </row>
    <row r="3755" spans="30:30" x14ac:dyDescent="0.35">
      <c r="AD3755"/>
    </row>
    <row r="3756" spans="30:30" x14ac:dyDescent="0.35">
      <c r="AD3756"/>
    </row>
    <row r="3757" spans="30:30" x14ac:dyDescent="0.35">
      <c r="AD3757"/>
    </row>
    <row r="3758" spans="30:30" x14ac:dyDescent="0.35">
      <c r="AD3758"/>
    </row>
    <row r="3759" spans="30:30" x14ac:dyDescent="0.35">
      <c r="AD3759"/>
    </row>
    <row r="3760" spans="30:30" x14ac:dyDescent="0.35">
      <c r="AD3760"/>
    </row>
    <row r="3761" spans="30:30" x14ac:dyDescent="0.35">
      <c r="AD3761"/>
    </row>
    <row r="3762" spans="30:30" x14ac:dyDescent="0.35">
      <c r="AD3762"/>
    </row>
    <row r="3763" spans="30:30" x14ac:dyDescent="0.35">
      <c r="AD3763"/>
    </row>
    <row r="3764" spans="30:30" x14ac:dyDescent="0.35">
      <c r="AD3764"/>
    </row>
    <row r="3765" spans="30:30" x14ac:dyDescent="0.35">
      <c r="AD3765"/>
    </row>
    <row r="3766" spans="30:30" x14ac:dyDescent="0.35">
      <c r="AD3766"/>
    </row>
    <row r="3767" spans="30:30" x14ac:dyDescent="0.35">
      <c r="AD3767"/>
    </row>
    <row r="3768" spans="30:30" x14ac:dyDescent="0.35">
      <c r="AD3768"/>
    </row>
    <row r="3769" spans="30:30" x14ac:dyDescent="0.35">
      <c r="AD3769"/>
    </row>
    <row r="3770" spans="30:30" x14ac:dyDescent="0.35">
      <c r="AD3770"/>
    </row>
    <row r="3771" spans="30:30" x14ac:dyDescent="0.35">
      <c r="AD3771"/>
    </row>
    <row r="3772" spans="30:30" x14ac:dyDescent="0.35">
      <c r="AD3772"/>
    </row>
    <row r="3773" spans="30:30" x14ac:dyDescent="0.35">
      <c r="AD3773"/>
    </row>
    <row r="3774" spans="30:30" x14ac:dyDescent="0.35">
      <c r="AD3774"/>
    </row>
    <row r="3775" spans="30:30" x14ac:dyDescent="0.35">
      <c r="AD3775"/>
    </row>
    <row r="3776" spans="30:30" x14ac:dyDescent="0.35">
      <c r="AD3776"/>
    </row>
    <row r="3777" spans="30:30" x14ac:dyDescent="0.35">
      <c r="AD3777"/>
    </row>
    <row r="3778" spans="30:30" x14ac:dyDescent="0.35">
      <c r="AD3778"/>
    </row>
    <row r="3779" spans="30:30" x14ac:dyDescent="0.35">
      <c r="AD3779"/>
    </row>
    <row r="3780" spans="30:30" x14ac:dyDescent="0.35">
      <c r="AD3780"/>
    </row>
    <row r="3781" spans="30:30" x14ac:dyDescent="0.35">
      <c r="AD3781"/>
    </row>
    <row r="3782" spans="30:30" x14ac:dyDescent="0.35">
      <c r="AD3782"/>
    </row>
    <row r="3783" spans="30:30" x14ac:dyDescent="0.35">
      <c r="AD3783"/>
    </row>
    <row r="3784" spans="30:30" x14ac:dyDescent="0.35">
      <c r="AD3784"/>
    </row>
    <row r="3785" spans="30:30" x14ac:dyDescent="0.35">
      <c r="AD3785"/>
    </row>
    <row r="3786" spans="30:30" x14ac:dyDescent="0.35">
      <c r="AD3786"/>
    </row>
    <row r="3787" spans="30:30" x14ac:dyDescent="0.35">
      <c r="AD3787"/>
    </row>
    <row r="3788" spans="30:30" x14ac:dyDescent="0.35">
      <c r="AD3788"/>
    </row>
    <row r="3789" spans="30:30" x14ac:dyDescent="0.35">
      <c r="AD3789"/>
    </row>
    <row r="3790" spans="30:30" x14ac:dyDescent="0.35">
      <c r="AD3790"/>
    </row>
    <row r="3791" spans="30:30" x14ac:dyDescent="0.35">
      <c r="AD3791"/>
    </row>
    <row r="3792" spans="30:30" x14ac:dyDescent="0.35">
      <c r="AD3792"/>
    </row>
    <row r="3793" spans="30:30" x14ac:dyDescent="0.35">
      <c r="AD3793"/>
    </row>
    <row r="3794" spans="30:30" x14ac:dyDescent="0.35">
      <c r="AD3794"/>
    </row>
    <row r="3795" spans="30:30" x14ac:dyDescent="0.35">
      <c r="AD3795"/>
    </row>
    <row r="3796" spans="30:30" x14ac:dyDescent="0.35">
      <c r="AD3796"/>
    </row>
    <row r="3797" spans="30:30" x14ac:dyDescent="0.35">
      <c r="AD3797"/>
    </row>
    <row r="3798" spans="30:30" x14ac:dyDescent="0.35">
      <c r="AD3798"/>
    </row>
    <row r="3799" spans="30:30" x14ac:dyDescent="0.35">
      <c r="AD3799"/>
    </row>
    <row r="3800" spans="30:30" x14ac:dyDescent="0.35">
      <c r="AD3800"/>
    </row>
    <row r="3801" spans="30:30" x14ac:dyDescent="0.35">
      <c r="AD3801"/>
    </row>
    <row r="3802" spans="30:30" x14ac:dyDescent="0.35">
      <c r="AD3802"/>
    </row>
    <row r="3803" spans="30:30" x14ac:dyDescent="0.35">
      <c r="AD3803"/>
    </row>
    <row r="3804" spans="30:30" x14ac:dyDescent="0.35">
      <c r="AD3804"/>
    </row>
    <row r="3805" spans="30:30" x14ac:dyDescent="0.35">
      <c r="AD3805"/>
    </row>
    <row r="3806" spans="30:30" x14ac:dyDescent="0.35">
      <c r="AD3806"/>
    </row>
    <row r="3807" spans="30:30" x14ac:dyDescent="0.35">
      <c r="AD3807"/>
    </row>
    <row r="3808" spans="30:30" x14ac:dyDescent="0.35">
      <c r="AD3808"/>
    </row>
    <row r="3809" spans="30:30" x14ac:dyDescent="0.35">
      <c r="AD3809"/>
    </row>
    <row r="3810" spans="30:30" x14ac:dyDescent="0.35">
      <c r="AD3810"/>
    </row>
    <row r="3811" spans="30:30" x14ac:dyDescent="0.35">
      <c r="AD3811"/>
    </row>
    <row r="3812" spans="30:30" x14ac:dyDescent="0.35">
      <c r="AD3812"/>
    </row>
    <row r="3813" spans="30:30" x14ac:dyDescent="0.35">
      <c r="AD3813"/>
    </row>
    <row r="3814" spans="30:30" x14ac:dyDescent="0.35">
      <c r="AD3814"/>
    </row>
    <row r="3815" spans="30:30" x14ac:dyDescent="0.35">
      <c r="AD3815"/>
    </row>
    <row r="3816" spans="30:30" x14ac:dyDescent="0.35">
      <c r="AD3816"/>
    </row>
    <row r="3817" spans="30:30" x14ac:dyDescent="0.35">
      <c r="AD3817"/>
    </row>
    <row r="3818" spans="30:30" x14ac:dyDescent="0.35">
      <c r="AD3818"/>
    </row>
    <row r="3819" spans="30:30" x14ac:dyDescent="0.35">
      <c r="AD3819"/>
    </row>
    <row r="3820" spans="30:30" x14ac:dyDescent="0.35">
      <c r="AD3820"/>
    </row>
    <row r="3821" spans="30:30" x14ac:dyDescent="0.35">
      <c r="AD3821"/>
    </row>
    <row r="3822" spans="30:30" x14ac:dyDescent="0.35">
      <c r="AD3822"/>
    </row>
    <row r="3823" spans="30:30" x14ac:dyDescent="0.35">
      <c r="AD3823"/>
    </row>
    <row r="3824" spans="30:30" x14ac:dyDescent="0.35">
      <c r="AD3824"/>
    </row>
    <row r="3825" spans="30:30" x14ac:dyDescent="0.35">
      <c r="AD3825"/>
    </row>
    <row r="3826" spans="30:30" x14ac:dyDescent="0.35">
      <c r="AD3826"/>
    </row>
    <row r="3827" spans="30:30" x14ac:dyDescent="0.35">
      <c r="AD3827"/>
    </row>
    <row r="3828" spans="30:30" x14ac:dyDescent="0.35">
      <c r="AD3828"/>
    </row>
    <row r="3829" spans="30:30" x14ac:dyDescent="0.35">
      <c r="AD3829"/>
    </row>
    <row r="3830" spans="30:30" x14ac:dyDescent="0.35">
      <c r="AD3830"/>
    </row>
    <row r="3831" spans="30:30" x14ac:dyDescent="0.35">
      <c r="AD3831"/>
    </row>
    <row r="3832" spans="30:30" x14ac:dyDescent="0.35">
      <c r="AD3832"/>
    </row>
    <row r="3833" spans="30:30" x14ac:dyDescent="0.35">
      <c r="AD3833"/>
    </row>
    <row r="3834" spans="30:30" x14ac:dyDescent="0.35">
      <c r="AD3834"/>
    </row>
    <row r="3835" spans="30:30" x14ac:dyDescent="0.35">
      <c r="AD3835"/>
    </row>
    <row r="3836" spans="30:30" x14ac:dyDescent="0.35">
      <c r="AD3836"/>
    </row>
    <row r="3837" spans="30:30" x14ac:dyDescent="0.35">
      <c r="AD3837"/>
    </row>
    <row r="3838" spans="30:30" x14ac:dyDescent="0.35">
      <c r="AD3838"/>
    </row>
    <row r="3839" spans="30:30" x14ac:dyDescent="0.35">
      <c r="AD3839"/>
    </row>
    <row r="3840" spans="30:30" x14ac:dyDescent="0.35">
      <c r="AD3840"/>
    </row>
    <row r="3841" spans="30:30" x14ac:dyDescent="0.35">
      <c r="AD3841"/>
    </row>
    <row r="3842" spans="30:30" x14ac:dyDescent="0.35">
      <c r="AD3842"/>
    </row>
    <row r="3843" spans="30:30" x14ac:dyDescent="0.35">
      <c r="AD3843"/>
    </row>
    <row r="3844" spans="30:30" x14ac:dyDescent="0.35">
      <c r="AD3844"/>
    </row>
    <row r="3845" spans="30:30" x14ac:dyDescent="0.35">
      <c r="AD3845"/>
    </row>
    <row r="3846" spans="30:30" x14ac:dyDescent="0.35">
      <c r="AD3846"/>
    </row>
    <row r="3847" spans="30:30" x14ac:dyDescent="0.35">
      <c r="AD3847"/>
    </row>
    <row r="3848" spans="30:30" x14ac:dyDescent="0.35">
      <c r="AD3848"/>
    </row>
    <row r="3849" spans="30:30" x14ac:dyDescent="0.35">
      <c r="AD3849"/>
    </row>
    <row r="3850" spans="30:30" x14ac:dyDescent="0.35">
      <c r="AD3850"/>
    </row>
    <row r="3851" spans="30:30" x14ac:dyDescent="0.35">
      <c r="AD3851"/>
    </row>
    <row r="3852" spans="30:30" x14ac:dyDescent="0.35">
      <c r="AD3852"/>
    </row>
    <row r="3853" spans="30:30" x14ac:dyDescent="0.35">
      <c r="AD3853"/>
    </row>
    <row r="3854" spans="30:30" x14ac:dyDescent="0.35">
      <c r="AD3854"/>
    </row>
    <row r="3855" spans="30:30" x14ac:dyDescent="0.35">
      <c r="AD3855"/>
    </row>
    <row r="3856" spans="30:30" x14ac:dyDescent="0.35">
      <c r="AD3856"/>
    </row>
    <row r="3857" spans="30:30" x14ac:dyDescent="0.35">
      <c r="AD3857"/>
    </row>
    <row r="3858" spans="30:30" x14ac:dyDescent="0.35">
      <c r="AD3858"/>
    </row>
    <row r="3859" spans="30:30" x14ac:dyDescent="0.35">
      <c r="AD3859"/>
    </row>
    <row r="3860" spans="30:30" x14ac:dyDescent="0.35">
      <c r="AD3860"/>
    </row>
    <row r="3861" spans="30:30" x14ac:dyDescent="0.35">
      <c r="AD3861"/>
    </row>
    <row r="3862" spans="30:30" x14ac:dyDescent="0.35">
      <c r="AD3862"/>
    </row>
    <row r="3863" spans="30:30" x14ac:dyDescent="0.35">
      <c r="AD3863"/>
    </row>
    <row r="3864" spans="30:30" x14ac:dyDescent="0.35">
      <c r="AD3864"/>
    </row>
    <row r="3865" spans="30:30" x14ac:dyDescent="0.35">
      <c r="AD3865"/>
    </row>
    <row r="3866" spans="30:30" x14ac:dyDescent="0.35">
      <c r="AD3866"/>
    </row>
    <row r="3867" spans="30:30" x14ac:dyDescent="0.35">
      <c r="AD3867"/>
    </row>
    <row r="3868" spans="30:30" x14ac:dyDescent="0.35">
      <c r="AD3868"/>
    </row>
    <row r="3869" spans="30:30" x14ac:dyDescent="0.35">
      <c r="AD3869"/>
    </row>
    <row r="3870" spans="30:30" x14ac:dyDescent="0.35">
      <c r="AD3870"/>
    </row>
    <row r="3871" spans="30:30" x14ac:dyDescent="0.35">
      <c r="AD3871"/>
    </row>
    <row r="3872" spans="30:30" x14ac:dyDescent="0.35">
      <c r="AD3872"/>
    </row>
    <row r="3873" spans="30:30" x14ac:dyDescent="0.35">
      <c r="AD3873"/>
    </row>
    <row r="3874" spans="30:30" x14ac:dyDescent="0.35">
      <c r="AD3874"/>
    </row>
    <row r="3875" spans="30:30" x14ac:dyDescent="0.35">
      <c r="AD3875"/>
    </row>
    <row r="3876" spans="30:30" x14ac:dyDescent="0.35">
      <c r="AD3876"/>
    </row>
    <row r="3877" spans="30:30" x14ac:dyDescent="0.35">
      <c r="AD3877"/>
    </row>
    <row r="3878" spans="30:30" x14ac:dyDescent="0.35">
      <c r="AD3878"/>
    </row>
    <row r="3879" spans="30:30" x14ac:dyDescent="0.35">
      <c r="AD3879"/>
    </row>
    <row r="3880" spans="30:30" x14ac:dyDescent="0.35">
      <c r="AD3880"/>
    </row>
    <row r="3881" spans="30:30" x14ac:dyDescent="0.35">
      <c r="AD3881"/>
    </row>
    <row r="3882" spans="30:30" x14ac:dyDescent="0.35">
      <c r="AD3882"/>
    </row>
    <row r="3883" spans="30:30" x14ac:dyDescent="0.35">
      <c r="AD3883"/>
    </row>
    <row r="3884" spans="30:30" x14ac:dyDescent="0.35">
      <c r="AD3884"/>
    </row>
    <row r="3885" spans="30:30" x14ac:dyDescent="0.35">
      <c r="AD3885"/>
    </row>
    <row r="3886" spans="30:30" x14ac:dyDescent="0.35">
      <c r="AD3886"/>
    </row>
    <row r="3887" spans="30:30" x14ac:dyDescent="0.35">
      <c r="AD3887"/>
    </row>
    <row r="3888" spans="30:30" x14ac:dyDescent="0.35">
      <c r="AD3888"/>
    </row>
    <row r="3889" spans="30:30" x14ac:dyDescent="0.35">
      <c r="AD3889"/>
    </row>
    <row r="3890" spans="30:30" x14ac:dyDescent="0.35">
      <c r="AD3890"/>
    </row>
    <row r="3891" spans="30:30" x14ac:dyDescent="0.35">
      <c r="AD3891"/>
    </row>
    <row r="3892" spans="30:30" x14ac:dyDescent="0.35">
      <c r="AD3892"/>
    </row>
    <row r="3893" spans="30:30" x14ac:dyDescent="0.35">
      <c r="AD3893"/>
    </row>
    <row r="3894" spans="30:30" x14ac:dyDescent="0.35">
      <c r="AD3894"/>
    </row>
    <row r="3895" spans="30:30" x14ac:dyDescent="0.35">
      <c r="AD3895"/>
    </row>
    <row r="3896" spans="30:30" x14ac:dyDescent="0.35">
      <c r="AD3896"/>
    </row>
    <row r="3897" spans="30:30" x14ac:dyDescent="0.35">
      <c r="AD3897"/>
    </row>
    <row r="3898" spans="30:30" x14ac:dyDescent="0.35">
      <c r="AD3898"/>
    </row>
    <row r="3899" spans="30:30" x14ac:dyDescent="0.35">
      <c r="AD3899"/>
    </row>
    <row r="3900" spans="30:30" x14ac:dyDescent="0.35">
      <c r="AD3900"/>
    </row>
    <row r="3901" spans="30:30" x14ac:dyDescent="0.35">
      <c r="AD3901"/>
    </row>
    <row r="3902" spans="30:30" x14ac:dyDescent="0.35">
      <c r="AD3902"/>
    </row>
    <row r="3903" spans="30:30" x14ac:dyDescent="0.35">
      <c r="AD3903"/>
    </row>
    <row r="3904" spans="30:30" x14ac:dyDescent="0.35">
      <c r="AD3904"/>
    </row>
    <row r="3905" spans="30:30" x14ac:dyDescent="0.35">
      <c r="AD3905"/>
    </row>
    <row r="3906" spans="30:30" x14ac:dyDescent="0.35">
      <c r="AD3906"/>
    </row>
    <row r="3907" spans="30:30" x14ac:dyDescent="0.35">
      <c r="AD3907"/>
    </row>
    <row r="3908" spans="30:30" x14ac:dyDescent="0.35">
      <c r="AD3908"/>
    </row>
    <row r="3909" spans="30:30" x14ac:dyDescent="0.35">
      <c r="AD3909"/>
    </row>
    <row r="3910" spans="30:30" x14ac:dyDescent="0.35">
      <c r="AD3910"/>
    </row>
    <row r="3911" spans="30:30" x14ac:dyDescent="0.35">
      <c r="AD3911"/>
    </row>
    <row r="3912" spans="30:30" x14ac:dyDescent="0.35">
      <c r="AD3912"/>
    </row>
    <row r="3913" spans="30:30" x14ac:dyDescent="0.35">
      <c r="AD3913"/>
    </row>
    <row r="3914" spans="30:30" x14ac:dyDescent="0.35">
      <c r="AD3914"/>
    </row>
    <row r="3915" spans="30:30" x14ac:dyDescent="0.35">
      <c r="AD3915"/>
    </row>
    <row r="3916" spans="30:30" x14ac:dyDescent="0.35">
      <c r="AD3916"/>
    </row>
    <row r="3917" spans="30:30" x14ac:dyDescent="0.35">
      <c r="AD3917"/>
    </row>
    <row r="3918" spans="30:30" x14ac:dyDescent="0.35">
      <c r="AD3918"/>
    </row>
    <row r="3919" spans="30:30" x14ac:dyDescent="0.35">
      <c r="AD3919"/>
    </row>
    <row r="3920" spans="30:30" x14ac:dyDescent="0.35">
      <c r="AD3920"/>
    </row>
    <row r="3921" spans="30:30" x14ac:dyDescent="0.35">
      <c r="AD3921"/>
    </row>
    <row r="3922" spans="30:30" x14ac:dyDescent="0.35">
      <c r="AD3922"/>
    </row>
    <row r="3923" spans="30:30" x14ac:dyDescent="0.35">
      <c r="AD3923"/>
    </row>
    <row r="3924" spans="30:30" x14ac:dyDescent="0.35">
      <c r="AD3924"/>
    </row>
    <row r="3925" spans="30:30" x14ac:dyDescent="0.35">
      <c r="AD3925"/>
    </row>
    <row r="3926" spans="30:30" x14ac:dyDescent="0.35">
      <c r="AD3926"/>
    </row>
    <row r="3927" spans="30:30" x14ac:dyDescent="0.35">
      <c r="AD3927"/>
    </row>
    <row r="3928" spans="30:30" x14ac:dyDescent="0.35">
      <c r="AD3928"/>
    </row>
    <row r="3929" spans="30:30" x14ac:dyDescent="0.35">
      <c r="AD3929"/>
    </row>
    <row r="3930" spans="30:30" x14ac:dyDescent="0.35">
      <c r="AD3930"/>
    </row>
    <row r="3931" spans="30:30" x14ac:dyDescent="0.35">
      <c r="AD3931"/>
    </row>
    <row r="3932" spans="30:30" x14ac:dyDescent="0.35">
      <c r="AD3932"/>
    </row>
    <row r="3933" spans="30:30" x14ac:dyDescent="0.35">
      <c r="AD3933"/>
    </row>
    <row r="3934" spans="30:30" x14ac:dyDescent="0.35">
      <c r="AD3934"/>
    </row>
    <row r="3935" spans="30:30" x14ac:dyDescent="0.35">
      <c r="AD3935"/>
    </row>
    <row r="3936" spans="30:30" x14ac:dyDescent="0.35">
      <c r="AD3936"/>
    </row>
    <row r="3937" spans="30:30" x14ac:dyDescent="0.35">
      <c r="AD3937"/>
    </row>
    <row r="3938" spans="30:30" x14ac:dyDescent="0.35">
      <c r="AD3938"/>
    </row>
    <row r="3939" spans="30:30" x14ac:dyDescent="0.35">
      <c r="AD3939"/>
    </row>
    <row r="3940" spans="30:30" x14ac:dyDescent="0.35">
      <c r="AD3940"/>
    </row>
    <row r="3941" spans="30:30" x14ac:dyDescent="0.35">
      <c r="AD3941"/>
    </row>
    <row r="3942" spans="30:30" x14ac:dyDescent="0.35">
      <c r="AD3942"/>
    </row>
    <row r="3943" spans="30:30" x14ac:dyDescent="0.35">
      <c r="AD3943"/>
    </row>
    <row r="3944" spans="30:30" x14ac:dyDescent="0.35">
      <c r="AD3944"/>
    </row>
    <row r="3945" spans="30:30" x14ac:dyDescent="0.35">
      <c r="AD3945"/>
    </row>
    <row r="3946" spans="30:30" x14ac:dyDescent="0.35">
      <c r="AD3946"/>
    </row>
    <row r="3947" spans="30:30" x14ac:dyDescent="0.35">
      <c r="AD3947"/>
    </row>
    <row r="3948" spans="30:30" x14ac:dyDescent="0.35">
      <c r="AD3948"/>
    </row>
    <row r="3949" spans="30:30" x14ac:dyDescent="0.35">
      <c r="AD3949"/>
    </row>
    <row r="3950" spans="30:30" x14ac:dyDescent="0.35">
      <c r="AD3950"/>
    </row>
    <row r="3951" spans="30:30" x14ac:dyDescent="0.35">
      <c r="AD3951"/>
    </row>
    <row r="3952" spans="30:30" x14ac:dyDescent="0.35">
      <c r="AD3952"/>
    </row>
    <row r="3953" spans="30:30" x14ac:dyDescent="0.35">
      <c r="AD3953"/>
    </row>
    <row r="3954" spans="30:30" x14ac:dyDescent="0.35">
      <c r="AD3954"/>
    </row>
    <row r="3955" spans="30:30" x14ac:dyDescent="0.35">
      <c r="AD3955"/>
    </row>
    <row r="3956" spans="30:30" x14ac:dyDescent="0.35">
      <c r="AD3956"/>
    </row>
    <row r="3957" spans="30:30" x14ac:dyDescent="0.35">
      <c r="AD3957"/>
    </row>
    <row r="3958" spans="30:30" x14ac:dyDescent="0.35">
      <c r="AD3958"/>
    </row>
    <row r="3959" spans="30:30" x14ac:dyDescent="0.35">
      <c r="AD3959"/>
    </row>
    <row r="3960" spans="30:30" x14ac:dyDescent="0.35">
      <c r="AD3960"/>
    </row>
    <row r="3961" spans="30:30" x14ac:dyDescent="0.35">
      <c r="AD3961"/>
    </row>
    <row r="3962" spans="30:30" x14ac:dyDescent="0.35">
      <c r="AD3962"/>
    </row>
    <row r="3963" spans="30:30" x14ac:dyDescent="0.35">
      <c r="AD3963"/>
    </row>
    <row r="3964" spans="30:30" x14ac:dyDescent="0.35">
      <c r="AD3964"/>
    </row>
    <row r="3965" spans="30:30" x14ac:dyDescent="0.35">
      <c r="AD3965"/>
    </row>
    <row r="3966" spans="30:30" x14ac:dyDescent="0.35">
      <c r="AD3966"/>
    </row>
    <row r="3967" spans="30:30" x14ac:dyDescent="0.35">
      <c r="AD3967"/>
    </row>
    <row r="3968" spans="30:30" x14ac:dyDescent="0.35">
      <c r="AD3968"/>
    </row>
    <row r="3969" spans="30:30" x14ac:dyDescent="0.35">
      <c r="AD3969"/>
    </row>
    <row r="3970" spans="30:30" x14ac:dyDescent="0.35">
      <c r="AD3970"/>
    </row>
    <row r="3971" spans="30:30" x14ac:dyDescent="0.35">
      <c r="AD3971"/>
    </row>
    <row r="3972" spans="30:30" x14ac:dyDescent="0.35">
      <c r="AD3972"/>
    </row>
    <row r="3973" spans="30:30" x14ac:dyDescent="0.35">
      <c r="AD3973"/>
    </row>
    <row r="3974" spans="30:30" x14ac:dyDescent="0.35">
      <c r="AD3974"/>
    </row>
    <row r="3975" spans="30:30" x14ac:dyDescent="0.35">
      <c r="AD3975"/>
    </row>
    <row r="3976" spans="30:30" x14ac:dyDescent="0.35">
      <c r="AD3976"/>
    </row>
    <row r="3977" spans="30:30" x14ac:dyDescent="0.35">
      <c r="AD3977"/>
    </row>
    <row r="3978" spans="30:30" x14ac:dyDescent="0.35">
      <c r="AD3978"/>
    </row>
    <row r="3979" spans="30:30" x14ac:dyDescent="0.35">
      <c r="AD3979"/>
    </row>
    <row r="3980" spans="30:30" x14ac:dyDescent="0.35">
      <c r="AD3980"/>
    </row>
    <row r="3981" spans="30:30" x14ac:dyDescent="0.35">
      <c r="AD3981"/>
    </row>
    <row r="3982" spans="30:30" x14ac:dyDescent="0.35">
      <c r="AD3982"/>
    </row>
    <row r="3983" spans="30:30" x14ac:dyDescent="0.35">
      <c r="AD3983"/>
    </row>
    <row r="3984" spans="30:30" x14ac:dyDescent="0.35">
      <c r="AD3984"/>
    </row>
    <row r="3985" spans="30:30" x14ac:dyDescent="0.35">
      <c r="AD3985"/>
    </row>
    <row r="3986" spans="30:30" x14ac:dyDescent="0.35">
      <c r="AD3986"/>
    </row>
    <row r="3987" spans="30:30" x14ac:dyDescent="0.35">
      <c r="AD3987"/>
    </row>
    <row r="3988" spans="30:30" x14ac:dyDescent="0.35">
      <c r="AD3988"/>
    </row>
    <row r="3989" spans="30:30" x14ac:dyDescent="0.35">
      <c r="AD3989"/>
    </row>
    <row r="3990" spans="30:30" x14ac:dyDescent="0.35">
      <c r="AD3990"/>
    </row>
    <row r="3991" spans="30:30" x14ac:dyDescent="0.35">
      <c r="AD3991"/>
    </row>
    <row r="3992" spans="30:30" x14ac:dyDescent="0.35">
      <c r="AD3992"/>
    </row>
    <row r="3993" spans="30:30" x14ac:dyDescent="0.35">
      <c r="AD3993"/>
    </row>
    <row r="3994" spans="30:30" x14ac:dyDescent="0.35">
      <c r="AD3994"/>
    </row>
    <row r="3995" spans="30:30" x14ac:dyDescent="0.35">
      <c r="AD3995"/>
    </row>
    <row r="3996" spans="30:30" x14ac:dyDescent="0.35">
      <c r="AD3996"/>
    </row>
    <row r="3997" spans="30:30" x14ac:dyDescent="0.35">
      <c r="AD3997"/>
    </row>
    <row r="3998" spans="30:30" x14ac:dyDescent="0.35">
      <c r="AD3998"/>
    </row>
    <row r="3999" spans="30:30" x14ac:dyDescent="0.35">
      <c r="AD3999"/>
    </row>
    <row r="4000" spans="30:30" x14ac:dyDescent="0.35">
      <c r="AD4000"/>
    </row>
    <row r="4001" spans="30:30" x14ac:dyDescent="0.35">
      <c r="AD4001"/>
    </row>
    <row r="4002" spans="30:30" x14ac:dyDescent="0.35">
      <c r="AD4002"/>
    </row>
    <row r="4003" spans="30:30" x14ac:dyDescent="0.35">
      <c r="AD4003"/>
    </row>
    <row r="4004" spans="30:30" x14ac:dyDescent="0.35">
      <c r="AD4004"/>
    </row>
    <row r="4005" spans="30:30" x14ac:dyDescent="0.35">
      <c r="AD4005"/>
    </row>
    <row r="4006" spans="30:30" x14ac:dyDescent="0.35">
      <c r="AD4006"/>
    </row>
    <row r="4007" spans="30:30" x14ac:dyDescent="0.35">
      <c r="AD4007"/>
    </row>
    <row r="4008" spans="30:30" x14ac:dyDescent="0.35">
      <c r="AD4008"/>
    </row>
    <row r="4009" spans="30:30" x14ac:dyDescent="0.35">
      <c r="AD4009"/>
    </row>
    <row r="4010" spans="30:30" x14ac:dyDescent="0.35">
      <c r="AD4010"/>
    </row>
    <row r="4011" spans="30:30" x14ac:dyDescent="0.35">
      <c r="AD4011"/>
    </row>
    <row r="4012" spans="30:30" x14ac:dyDescent="0.35">
      <c r="AD4012"/>
    </row>
    <row r="4013" spans="30:30" x14ac:dyDescent="0.35">
      <c r="AD4013"/>
    </row>
    <row r="4014" spans="30:30" x14ac:dyDescent="0.35">
      <c r="AD4014"/>
    </row>
    <row r="4015" spans="30:30" x14ac:dyDescent="0.35">
      <c r="AD4015"/>
    </row>
    <row r="4016" spans="30:30" x14ac:dyDescent="0.35">
      <c r="AD4016"/>
    </row>
    <row r="4017" spans="30:30" x14ac:dyDescent="0.35">
      <c r="AD4017"/>
    </row>
    <row r="4018" spans="30:30" x14ac:dyDescent="0.35">
      <c r="AD4018"/>
    </row>
    <row r="4019" spans="30:30" x14ac:dyDescent="0.35">
      <c r="AD4019"/>
    </row>
    <row r="4020" spans="30:30" x14ac:dyDescent="0.35">
      <c r="AD4020"/>
    </row>
    <row r="4021" spans="30:30" x14ac:dyDescent="0.35">
      <c r="AD4021"/>
    </row>
    <row r="4022" spans="30:30" x14ac:dyDescent="0.35">
      <c r="AD4022"/>
    </row>
    <row r="4023" spans="30:30" x14ac:dyDescent="0.35">
      <c r="AD4023"/>
    </row>
    <row r="4024" spans="30:30" x14ac:dyDescent="0.35">
      <c r="AD4024"/>
    </row>
    <row r="4025" spans="30:30" x14ac:dyDescent="0.35">
      <c r="AD4025"/>
    </row>
    <row r="4026" spans="30:30" x14ac:dyDescent="0.35">
      <c r="AD4026"/>
    </row>
    <row r="4027" spans="30:30" x14ac:dyDescent="0.35">
      <c r="AD4027"/>
    </row>
    <row r="4028" spans="30:30" x14ac:dyDescent="0.35">
      <c r="AD4028"/>
    </row>
    <row r="4029" spans="30:30" x14ac:dyDescent="0.35">
      <c r="AD4029"/>
    </row>
    <row r="4030" spans="30:30" x14ac:dyDescent="0.35">
      <c r="AD4030"/>
    </row>
    <row r="4031" spans="30:30" x14ac:dyDescent="0.35">
      <c r="AD4031"/>
    </row>
    <row r="4032" spans="30:30" x14ac:dyDescent="0.35">
      <c r="AD4032"/>
    </row>
    <row r="4033" spans="30:30" x14ac:dyDescent="0.35">
      <c r="AD4033"/>
    </row>
    <row r="4034" spans="30:30" x14ac:dyDescent="0.35">
      <c r="AD4034"/>
    </row>
    <row r="4035" spans="30:30" x14ac:dyDescent="0.35">
      <c r="AD4035"/>
    </row>
    <row r="4036" spans="30:30" x14ac:dyDescent="0.35">
      <c r="AD4036"/>
    </row>
    <row r="4037" spans="30:30" x14ac:dyDescent="0.35">
      <c r="AD4037"/>
    </row>
    <row r="4038" spans="30:30" x14ac:dyDescent="0.35">
      <c r="AD4038"/>
    </row>
    <row r="4039" spans="30:30" x14ac:dyDescent="0.35">
      <c r="AD4039"/>
    </row>
    <row r="4040" spans="30:30" x14ac:dyDescent="0.35">
      <c r="AD4040"/>
    </row>
    <row r="4041" spans="30:30" x14ac:dyDescent="0.35">
      <c r="AD4041"/>
    </row>
    <row r="4042" spans="30:30" x14ac:dyDescent="0.35">
      <c r="AD4042"/>
    </row>
    <row r="4043" spans="30:30" x14ac:dyDescent="0.35">
      <c r="AD4043"/>
    </row>
    <row r="4044" spans="30:30" x14ac:dyDescent="0.35">
      <c r="AD4044"/>
    </row>
    <row r="4045" spans="30:30" x14ac:dyDescent="0.35">
      <c r="AD4045"/>
    </row>
    <row r="4046" spans="30:30" x14ac:dyDescent="0.35">
      <c r="AD4046"/>
    </row>
    <row r="4047" spans="30:30" x14ac:dyDescent="0.35">
      <c r="AD4047"/>
    </row>
    <row r="4048" spans="30:30" x14ac:dyDescent="0.35">
      <c r="AD4048"/>
    </row>
    <row r="4049" spans="30:30" x14ac:dyDescent="0.35">
      <c r="AD4049"/>
    </row>
    <row r="4050" spans="30:30" x14ac:dyDescent="0.35">
      <c r="AD4050"/>
    </row>
    <row r="4051" spans="30:30" x14ac:dyDescent="0.35">
      <c r="AD4051"/>
    </row>
    <row r="4052" spans="30:30" x14ac:dyDescent="0.35">
      <c r="AD4052"/>
    </row>
    <row r="4053" spans="30:30" x14ac:dyDescent="0.35">
      <c r="AD4053"/>
    </row>
    <row r="4054" spans="30:30" x14ac:dyDescent="0.35">
      <c r="AD4054"/>
    </row>
    <row r="4055" spans="30:30" x14ac:dyDescent="0.35">
      <c r="AD4055"/>
    </row>
    <row r="4056" spans="30:30" x14ac:dyDescent="0.35">
      <c r="AD4056"/>
    </row>
    <row r="4057" spans="30:30" x14ac:dyDescent="0.35">
      <c r="AD4057"/>
    </row>
    <row r="4058" spans="30:30" x14ac:dyDescent="0.35">
      <c r="AD4058"/>
    </row>
    <row r="4059" spans="30:30" x14ac:dyDescent="0.35">
      <c r="AD4059"/>
    </row>
    <row r="4060" spans="30:30" x14ac:dyDescent="0.35">
      <c r="AD4060"/>
    </row>
    <row r="4061" spans="30:30" x14ac:dyDescent="0.35">
      <c r="AD4061"/>
    </row>
    <row r="4062" spans="30:30" x14ac:dyDescent="0.35">
      <c r="AD4062"/>
    </row>
    <row r="4063" spans="30:30" x14ac:dyDescent="0.35">
      <c r="AD4063"/>
    </row>
    <row r="4064" spans="30:30" x14ac:dyDescent="0.35">
      <c r="AD4064"/>
    </row>
    <row r="4065" spans="30:30" x14ac:dyDescent="0.35">
      <c r="AD4065"/>
    </row>
    <row r="4066" spans="30:30" x14ac:dyDescent="0.35">
      <c r="AD4066"/>
    </row>
    <row r="4067" spans="30:30" x14ac:dyDescent="0.35">
      <c r="AD4067"/>
    </row>
    <row r="4068" spans="30:30" x14ac:dyDescent="0.35">
      <c r="AD4068"/>
    </row>
    <row r="4069" spans="30:30" x14ac:dyDescent="0.35">
      <c r="AD4069"/>
    </row>
    <row r="4070" spans="30:30" x14ac:dyDescent="0.35">
      <c r="AD4070"/>
    </row>
    <row r="4071" spans="30:30" x14ac:dyDescent="0.35">
      <c r="AD4071"/>
    </row>
    <row r="4072" spans="30:30" x14ac:dyDescent="0.35">
      <c r="AD4072"/>
    </row>
    <row r="4073" spans="30:30" x14ac:dyDescent="0.35">
      <c r="AD4073"/>
    </row>
    <row r="4074" spans="30:30" x14ac:dyDescent="0.35">
      <c r="AD4074"/>
    </row>
    <row r="4075" spans="30:30" x14ac:dyDescent="0.35">
      <c r="AD4075"/>
    </row>
    <row r="4076" spans="30:30" x14ac:dyDescent="0.35">
      <c r="AD4076"/>
    </row>
    <row r="4077" spans="30:30" x14ac:dyDescent="0.35">
      <c r="AD4077"/>
    </row>
    <row r="4078" spans="30:30" x14ac:dyDescent="0.35">
      <c r="AD4078"/>
    </row>
    <row r="4079" spans="30:30" x14ac:dyDescent="0.35">
      <c r="AD4079"/>
    </row>
    <row r="4080" spans="30:30" x14ac:dyDescent="0.35">
      <c r="AD4080"/>
    </row>
    <row r="4081" spans="30:30" x14ac:dyDescent="0.35">
      <c r="AD4081"/>
    </row>
    <row r="4082" spans="30:30" x14ac:dyDescent="0.35">
      <c r="AD4082"/>
    </row>
    <row r="4083" spans="30:30" x14ac:dyDescent="0.35">
      <c r="AD4083"/>
    </row>
    <row r="4084" spans="30:30" x14ac:dyDescent="0.35">
      <c r="AD4084"/>
    </row>
    <row r="4085" spans="30:30" x14ac:dyDescent="0.35">
      <c r="AD4085"/>
    </row>
    <row r="4086" spans="30:30" x14ac:dyDescent="0.35">
      <c r="AD4086"/>
    </row>
    <row r="4087" spans="30:30" x14ac:dyDescent="0.35">
      <c r="AD4087"/>
    </row>
    <row r="4088" spans="30:30" x14ac:dyDescent="0.35">
      <c r="AD4088"/>
    </row>
    <row r="4089" spans="30:30" x14ac:dyDescent="0.35">
      <c r="AD4089"/>
    </row>
    <row r="4090" spans="30:30" x14ac:dyDescent="0.35">
      <c r="AD4090"/>
    </row>
    <row r="4091" spans="30:30" x14ac:dyDescent="0.35">
      <c r="AD4091"/>
    </row>
    <row r="4092" spans="30:30" x14ac:dyDescent="0.35">
      <c r="AD4092"/>
    </row>
    <row r="4093" spans="30:30" x14ac:dyDescent="0.35">
      <c r="AD4093"/>
    </row>
    <row r="4094" spans="30:30" x14ac:dyDescent="0.35">
      <c r="AD4094"/>
    </row>
    <row r="4095" spans="30:30" x14ac:dyDescent="0.35">
      <c r="AD4095"/>
    </row>
    <row r="4096" spans="30:30" x14ac:dyDescent="0.35">
      <c r="AD4096"/>
    </row>
    <row r="4097" spans="30:30" x14ac:dyDescent="0.35">
      <c r="AD4097"/>
    </row>
    <row r="4098" spans="30:30" x14ac:dyDescent="0.35">
      <c r="AD4098"/>
    </row>
    <row r="4099" spans="30:30" x14ac:dyDescent="0.35">
      <c r="AD4099"/>
    </row>
    <row r="4100" spans="30:30" x14ac:dyDescent="0.35">
      <c r="AD4100"/>
    </row>
    <row r="4101" spans="30:30" x14ac:dyDescent="0.35">
      <c r="AD4101"/>
    </row>
    <row r="4102" spans="30:30" x14ac:dyDescent="0.35">
      <c r="AD4102"/>
    </row>
    <row r="4103" spans="30:30" x14ac:dyDescent="0.35">
      <c r="AD4103"/>
    </row>
    <row r="4104" spans="30:30" x14ac:dyDescent="0.35">
      <c r="AD4104"/>
    </row>
    <row r="4105" spans="30:30" x14ac:dyDescent="0.35">
      <c r="AD4105"/>
    </row>
    <row r="4106" spans="30:30" x14ac:dyDescent="0.35">
      <c r="AD4106"/>
    </row>
    <row r="4107" spans="30:30" x14ac:dyDescent="0.35">
      <c r="AD4107"/>
    </row>
    <row r="4108" spans="30:30" x14ac:dyDescent="0.35">
      <c r="AD4108"/>
    </row>
    <row r="4109" spans="30:30" x14ac:dyDescent="0.35">
      <c r="AD4109"/>
    </row>
    <row r="4110" spans="30:30" x14ac:dyDescent="0.35">
      <c r="AD4110"/>
    </row>
    <row r="4111" spans="30:30" x14ac:dyDescent="0.35">
      <c r="AD4111"/>
    </row>
    <row r="4112" spans="30:30" x14ac:dyDescent="0.35">
      <c r="AD4112"/>
    </row>
    <row r="4113" spans="30:30" x14ac:dyDescent="0.35">
      <c r="AD4113"/>
    </row>
    <row r="4114" spans="30:30" x14ac:dyDescent="0.35">
      <c r="AD4114"/>
    </row>
    <row r="4115" spans="30:30" x14ac:dyDescent="0.35">
      <c r="AD4115"/>
    </row>
    <row r="4116" spans="30:30" x14ac:dyDescent="0.35">
      <c r="AD4116"/>
    </row>
    <row r="4117" spans="30:30" x14ac:dyDescent="0.35">
      <c r="AD4117"/>
    </row>
    <row r="4118" spans="30:30" x14ac:dyDescent="0.35">
      <c r="AD4118"/>
    </row>
    <row r="4119" spans="30:30" x14ac:dyDescent="0.35">
      <c r="AD4119"/>
    </row>
    <row r="4120" spans="30:30" x14ac:dyDescent="0.35">
      <c r="AD4120"/>
    </row>
    <row r="4121" spans="30:30" x14ac:dyDescent="0.35">
      <c r="AD4121"/>
    </row>
    <row r="4122" spans="30:30" x14ac:dyDescent="0.35">
      <c r="AD4122"/>
    </row>
    <row r="4123" spans="30:30" x14ac:dyDescent="0.35">
      <c r="AD4123"/>
    </row>
    <row r="4124" spans="30:30" x14ac:dyDescent="0.35">
      <c r="AD4124"/>
    </row>
    <row r="4125" spans="30:30" x14ac:dyDescent="0.35">
      <c r="AD4125"/>
    </row>
    <row r="4126" spans="30:30" x14ac:dyDescent="0.35">
      <c r="AD4126"/>
    </row>
    <row r="4127" spans="30:30" x14ac:dyDescent="0.35">
      <c r="AD4127"/>
    </row>
    <row r="4128" spans="30:30" x14ac:dyDescent="0.35">
      <c r="AD4128"/>
    </row>
    <row r="4129" spans="30:30" x14ac:dyDescent="0.35">
      <c r="AD4129"/>
    </row>
    <row r="4130" spans="30:30" x14ac:dyDescent="0.35">
      <c r="AD4130"/>
    </row>
    <row r="4131" spans="30:30" x14ac:dyDescent="0.35">
      <c r="AD4131"/>
    </row>
    <row r="4132" spans="30:30" x14ac:dyDescent="0.35">
      <c r="AD4132"/>
    </row>
    <row r="4133" spans="30:30" x14ac:dyDescent="0.35">
      <c r="AD4133"/>
    </row>
    <row r="4134" spans="30:30" x14ac:dyDescent="0.35">
      <c r="AD4134"/>
    </row>
    <row r="4135" spans="30:30" x14ac:dyDescent="0.35">
      <c r="AD4135"/>
    </row>
    <row r="4136" spans="30:30" x14ac:dyDescent="0.35">
      <c r="AD4136"/>
    </row>
    <row r="4137" spans="30:30" x14ac:dyDescent="0.35">
      <c r="AD4137"/>
    </row>
    <row r="4138" spans="30:30" x14ac:dyDescent="0.35">
      <c r="AD4138"/>
    </row>
    <row r="4139" spans="30:30" x14ac:dyDescent="0.35">
      <c r="AD4139"/>
    </row>
    <row r="4140" spans="30:30" x14ac:dyDescent="0.35">
      <c r="AD4140"/>
    </row>
    <row r="4141" spans="30:30" x14ac:dyDescent="0.35">
      <c r="AD4141"/>
    </row>
    <row r="4142" spans="30:30" x14ac:dyDescent="0.35">
      <c r="AD4142"/>
    </row>
    <row r="4143" spans="30:30" x14ac:dyDescent="0.35">
      <c r="AD4143"/>
    </row>
    <row r="4144" spans="30:30" x14ac:dyDescent="0.35">
      <c r="AD4144"/>
    </row>
    <row r="4145" spans="30:30" x14ac:dyDescent="0.35">
      <c r="AD4145"/>
    </row>
    <row r="4146" spans="30:30" x14ac:dyDescent="0.35">
      <c r="AD4146"/>
    </row>
    <row r="4147" spans="30:30" x14ac:dyDescent="0.35">
      <c r="AD4147"/>
    </row>
    <row r="4148" spans="30:30" x14ac:dyDescent="0.35">
      <c r="AD4148"/>
    </row>
    <row r="4149" spans="30:30" x14ac:dyDescent="0.35">
      <c r="AD4149"/>
    </row>
    <row r="4150" spans="30:30" x14ac:dyDescent="0.35">
      <c r="AD4150"/>
    </row>
    <row r="4151" spans="30:30" x14ac:dyDescent="0.35">
      <c r="AD4151"/>
    </row>
    <row r="4152" spans="30:30" x14ac:dyDescent="0.35">
      <c r="AD4152"/>
    </row>
    <row r="4153" spans="30:30" x14ac:dyDescent="0.35">
      <c r="AD4153"/>
    </row>
    <row r="4154" spans="30:30" x14ac:dyDescent="0.35">
      <c r="AD4154"/>
    </row>
    <row r="4155" spans="30:30" x14ac:dyDescent="0.35">
      <c r="AD4155"/>
    </row>
    <row r="4156" spans="30:30" x14ac:dyDescent="0.35">
      <c r="AD4156"/>
    </row>
    <row r="4157" spans="30:30" x14ac:dyDescent="0.35">
      <c r="AD4157"/>
    </row>
    <row r="4158" spans="30:30" x14ac:dyDescent="0.35">
      <c r="AD4158"/>
    </row>
    <row r="4159" spans="30:30" x14ac:dyDescent="0.35">
      <c r="AD4159"/>
    </row>
    <row r="4160" spans="30:30" x14ac:dyDescent="0.35">
      <c r="AD4160"/>
    </row>
    <row r="4161" spans="30:30" x14ac:dyDescent="0.35">
      <c r="AD4161"/>
    </row>
    <row r="4162" spans="30:30" x14ac:dyDescent="0.35">
      <c r="AD4162"/>
    </row>
    <row r="4163" spans="30:30" x14ac:dyDescent="0.35">
      <c r="AD4163"/>
    </row>
    <row r="4164" spans="30:30" x14ac:dyDescent="0.35">
      <c r="AD4164"/>
    </row>
    <row r="4165" spans="30:30" x14ac:dyDescent="0.35">
      <c r="AD4165"/>
    </row>
    <row r="4166" spans="30:30" x14ac:dyDescent="0.35">
      <c r="AD4166"/>
    </row>
    <row r="4167" spans="30:30" x14ac:dyDescent="0.35">
      <c r="AD4167"/>
    </row>
    <row r="4168" spans="30:30" x14ac:dyDescent="0.35">
      <c r="AD4168"/>
    </row>
    <row r="4169" spans="30:30" x14ac:dyDescent="0.35">
      <c r="AD4169"/>
    </row>
    <row r="4170" spans="30:30" x14ac:dyDescent="0.35">
      <c r="AD4170"/>
    </row>
    <row r="4171" spans="30:30" x14ac:dyDescent="0.35">
      <c r="AD4171"/>
    </row>
    <row r="4172" spans="30:30" x14ac:dyDescent="0.35">
      <c r="AD4172"/>
    </row>
    <row r="4173" spans="30:30" x14ac:dyDescent="0.35">
      <c r="AD4173"/>
    </row>
    <row r="4174" spans="30:30" x14ac:dyDescent="0.35">
      <c r="AD4174"/>
    </row>
    <row r="4175" spans="30:30" x14ac:dyDescent="0.35">
      <c r="AD4175"/>
    </row>
    <row r="4176" spans="30:30" x14ac:dyDescent="0.35">
      <c r="AD4176"/>
    </row>
    <row r="4177" spans="30:30" x14ac:dyDescent="0.35">
      <c r="AD4177"/>
    </row>
    <row r="4178" spans="30:30" x14ac:dyDescent="0.35">
      <c r="AD4178"/>
    </row>
    <row r="4179" spans="30:30" x14ac:dyDescent="0.35">
      <c r="AD4179"/>
    </row>
    <row r="4180" spans="30:30" x14ac:dyDescent="0.35">
      <c r="AD4180"/>
    </row>
    <row r="4181" spans="30:30" x14ac:dyDescent="0.35">
      <c r="AD4181"/>
    </row>
    <row r="4182" spans="30:30" x14ac:dyDescent="0.35">
      <c r="AD4182"/>
    </row>
    <row r="4183" spans="30:30" x14ac:dyDescent="0.35">
      <c r="AD4183"/>
    </row>
    <row r="4184" spans="30:30" x14ac:dyDescent="0.35">
      <c r="AD4184"/>
    </row>
    <row r="4185" spans="30:30" x14ac:dyDescent="0.35">
      <c r="AD4185"/>
    </row>
    <row r="4186" spans="30:30" x14ac:dyDescent="0.35">
      <c r="AD4186"/>
    </row>
    <row r="4187" spans="30:30" x14ac:dyDescent="0.35">
      <c r="AD4187"/>
    </row>
    <row r="4188" spans="30:30" x14ac:dyDescent="0.35">
      <c r="AD4188"/>
    </row>
    <row r="4189" spans="30:30" x14ac:dyDescent="0.35">
      <c r="AD4189"/>
    </row>
    <row r="4190" spans="30:30" x14ac:dyDescent="0.35">
      <c r="AD4190"/>
    </row>
    <row r="4191" spans="30:30" x14ac:dyDescent="0.35">
      <c r="AD4191"/>
    </row>
    <row r="4192" spans="30:30" x14ac:dyDescent="0.35">
      <c r="AD4192"/>
    </row>
    <row r="4193" spans="30:30" x14ac:dyDescent="0.35">
      <c r="AD4193"/>
    </row>
    <row r="4194" spans="30:30" x14ac:dyDescent="0.35">
      <c r="AD4194"/>
    </row>
    <row r="4195" spans="30:30" x14ac:dyDescent="0.35">
      <c r="AD4195"/>
    </row>
    <row r="4196" spans="30:30" x14ac:dyDescent="0.35">
      <c r="AD4196"/>
    </row>
    <row r="4197" spans="30:30" x14ac:dyDescent="0.35">
      <c r="AD4197"/>
    </row>
    <row r="4198" spans="30:30" x14ac:dyDescent="0.35">
      <c r="AD4198"/>
    </row>
    <row r="4199" spans="30:30" x14ac:dyDescent="0.35">
      <c r="AD4199"/>
    </row>
    <row r="4200" spans="30:30" x14ac:dyDescent="0.35">
      <c r="AD4200"/>
    </row>
    <row r="4201" spans="30:30" x14ac:dyDescent="0.35">
      <c r="AD4201"/>
    </row>
    <row r="4202" spans="30:30" x14ac:dyDescent="0.35">
      <c r="AD4202"/>
    </row>
    <row r="4203" spans="30:30" x14ac:dyDescent="0.35">
      <c r="AD4203"/>
    </row>
    <row r="4204" spans="30:30" x14ac:dyDescent="0.35">
      <c r="AD4204"/>
    </row>
    <row r="4205" spans="30:30" x14ac:dyDescent="0.35">
      <c r="AD4205"/>
    </row>
    <row r="4206" spans="30:30" x14ac:dyDescent="0.35">
      <c r="AD4206"/>
    </row>
    <row r="4207" spans="30:30" x14ac:dyDescent="0.35">
      <c r="AD4207"/>
    </row>
    <row r="4208" spans="30:30" x14ac:dyDescent="0.35">
      <c r="AD4208"/>
    </row>
    <row r="4209" spans="30:30" x14ac:dyDescent="0.35">
      <c r="AD4209"/>
    </row>
    <row r="4210" spans="30:30" x14ac:dyDescent="0.35">
      <c r="AD4210"/>
    </row>
    <row r="4211" spans="30:30" x14ac:dyDescent="0.35">
      <c r="AD4211"/>
    </row>
    <row r="4212" spans="30:30" x14ac:dyDescent="0.35">
      <c r="AD4212"/>
    </row>
    <row r="4213" spans="30:30" x14ac:dyDescent="0.35">
      <c r="AD4213"/>
    </row>
    <row r="4214" spans="30:30" x14ac:dyDescent="0.35">
      <c r="AD4214"/>
    </row>
    <row r="4215" spans="30:30" x14ac:dyDescent="0.35">
      <c r="AD4215"/>
    </row>
    <row r="4216" spans="30:30" x14ac:dyDescent="0.35">
      <c r="AD4216"/>
    </row>
    <row r="4217" spans="30:30" x14ac:dyDescent="0.35">
      <c r="AD4217"/>
    </row>
    <row r="4218" spans="30:30" x14ac:dyDescent="0.35">
      <c r="AD4218"/>
    </row>
    <row r="4219" spans="30:30" x14ac:dyDescent="0.35">
      <c r="AD4219"/>
    </row>
    <row r="4220" spans="30:30" x14ac:dyDescent="0.35">
      <c r="AD4220"/>
    </row>
    <row r="4221" spans="30:30" x14ac:dyDescent="0.35">
      <c r="AD4221"/>
    </row>
    <row r="4222" spans="30:30" x14ac:dyDescent="0.35">
      <c r="AD4222"/>
    </row>
    <row r="4223" spans="30:30" x14ac:dyDescent="0.35">
      <c r="AD4223"/>
    </row>
    <row r="4224" spans="30:30" x14ac:dyDescent="0.35">
      <c r="AD4224"/>
    </row>
    <row r="4225" spans="30:30" x14ac:dyDescent="0.35">
      <c r="AD4225"/>
    </row>
    <row r="4226" spans="30:30" x14ac:dyDescent="0.35">
      <c r="AD4226"/>
    </row>
    <row r="4227" spans="30:30" x14ac:dyDescent="0.35">
      <c r="AD4227"/>
    </row>
    <row r="4228" spans="30:30" x14ac:dyDescent="0.35">
      <c r="AD4228"/>
    </row>
    <row r="4229" spans="30:30" x14ac:dyDescent="0.35">
      <c r="AD4229"/>
    </row>
    <row r="4230" spans="30:30" x14ac:dyDescent="0.35">
      <c r="AD4230"/>
    </row>
    <row r="4231" spans="30:30" x14ac:dyDescent="0.35">
      <c r="AD4231"/>
    </row>
    <row r="4232" spans="30:30" x14ac:dyDescent="0.35">
      <c r="AD4232"/>
    </row>
    <row r="4233" spans="30:30" x14ac:dyDescent="0.35">
      <c r="AD4233"/>
    </row>
    <row r="4234" spans="30:30" x14ac:dyDescent="0.35">
      <c r="AD4234"/>
    </row>
    <row r="4235" spans="30:30" x14ac:dyDescent="0.35">
      <c r="AD4235"/>
    </row>
    <row r="4236" spans="30:30" x14ac:dyDescent="0.35">
      <c r="AD4236"/>
    </row>
    <row r="4237" spans="30:30" x14ac:dyDescent="0.35">
      <c r="AD4237"/>
    </row>
    <row r="4238" spans="30:30" x14ac:dyDescent="0.35">
      <c r="AD4238"/>
    </row>
    <row r="4239" spans="30:30" x14ac:dyDescent="0.35">
      <c r="AD4239"/>
    </row>
    <row r="4240" spans="30:30" x14ac:dyDescent="0.35">
      <c r="AD4240"/>
    </row>
    <row r="4241" spans="30:30" x14ac:dyDescent="0.35">
      <c r="AD4241"/>
    </row>
    <row r="4242" spans="30:30" x14ac:dyDescent="0.35">
      <c r="AD4242"/>
    </row>
    <row r="4243" spans="30:30" x14ac:dyDescent="0.35">
      <c r="AD4243"/>
    </row>
    <row r="4244" spans="30:30" x14ac:dyDescent="0.35">
      <c r="AD4244"/>
    </row>
    <row r="4245" spans="30:30" x14ac:dyDescent="0.35">
      <c r="AD4245"/>
    </row>
    <row r="4246" spans="30:30" x14ac:dyDescent="0.35">
      <c r="AD4246"/>
    </row>
    <row r="4247" spans="30:30" x14ac:dyDescent="0.35">
      <c r="AD4247"/>
    </row>
    <row r="4248" spans="30:30" x14ac:dyDescent="0.35">
      <c r="AD4248"/>
    </row>
    <row r="4249" spans="30:30" x14ac:dyDescent="0.35">
      <c r="AD4249"/>
    </row>
    <row r="4250" spans="30:30" x14ac:dyDescent="0.35">
      <c r="AD4250"/>
    </row>
    <row r="4251" spans="30:30" x14ac:dyDescent="0.35">
      <c r="AD4251"/>
    </row>
    <row r="4252" spans="30:30" x14ac:dyDescent="0.35">
      <c r="AD4252"/>
    </row>
    <row r="4253" spans="30:30" x14ac:dyDescent="0.35">
      <c r="AD4253"/>
    </row>
    <row r="4254" spans="30:30" x14ac:dyDescent="0.35">
      <c r="AD4254"/>
    </row>
    <row r="4255" spans="30:30" x14ac:dyDescent="0.35">
      <c r="AD4255"/>
    </row>
    <row r="4256" spans="30:30" x14ac:dyDescent="0.35">
      <c r="AD4256"/>
    </row>
    <row r="4257" spans="30:30" x14ac:dyDescent="0.35">
      <c r="AD4257"/>
    </row>
    <row r="4258" spans="30:30" x14ac:dyDescent="0.35">
      <c r="AD4258"/>
    </row>
    <row r="4259" spans="30:30" x14ac:dyDescent="0.35">
      <c r="AD4259"/>
    </row>
    <row r="4260" spans="30:30" x14ac:dyDescent="0.35">
      <c r="AD4260"/>
    </row>
    <row r="4261" spans="30:30" x14ac:dyDescent="0.35">
      <c r="AD4261"/>
    </row>
    <row r="4262" spans="30:30" x14ac:dyDescent="0.35">
      <c r="AD4262"/>
    </row>
    <row r="4263" spans="30:30" x14ac:dyDescent="0.35">
      <c r="AD4263"/>
    </row>
    <row r="4264" spans="30:30" x14ac:dyDescent="0.35">
      <c r="AD4264"/>
    </row>
    <row r="4265" spans="30:30" x14ac:dyDescent="0.35">
      <c r="AD4265"/>
    </row>
    <row r="4266" spans="30:30" x14ac:dyDescent="0.35">
      <c r="AD4266"/>
    </row>
    <row r="4267" spans="30:30" x14ac:dyDescent="0.35">
      <c r="AD4267"/>
    </row>
    <row r="4268" spans="30:30" x14ac:dyDescent="0.35">
      <c r="AD4268"/>
    </row>
    <row r="4269" spans="30:30" x14ac:dyDescent="0.35">
      <c r="AD4269"/>
    </row>
    <row r="4270" spans="30:30" x14ac:dyDescent="0.35">
      <c r="AD4270"/>
    </row>
    <row r="4271" spans="30:30" x14ac:dyDescent="0.35">
      <c r="AD4271"/>
    </row>
    <row r="4272" spans="30:30" x14ac:dyDescent="0.35">
      <c r="AD4272"/>
    </row>
    <row r="4273" spans="30:30" x14ac:dyDescent="0.35">
      <c r="AD4273"/>
    </row>
    <row r="4274" spans="30:30" x14ac:dyDescent="0.35">
      <c r="AD4274"/>
    </row>
    <row r="4275" spans="30:30" x14ac:dyDescent="0.35">
      <c r="AD4275"/>
    </row>
    <row r="4276" spans="30:30" x14ac:dyDescent="0.35">
      <c r="AD4276"/>
    </row>
    <row r="4277" spans="30:30" x14ac:dyDescent="0.35">
      <c r="AD4277"/>
    </row>
    <row r="4278" spans="30:30" x14ac:dyDescent="0.35">
      <c r="AD4278"/>
    </row>
    <row r="4279" spans="30:30" x14ac:dyDescent="0.35">
      <c r="AD4279"/>
    </row>
    <row r="4280" spans="30:30" x14ac:dyDescent="0.35">
      <c r="AD4280"/>
    </row>
    <row r="4281" spans="30:30" x14ac:dyDescent="0.35">
      <c r="AD4281"/>
    </row>
    <row r="4282" spans="30:30" x14ac:dyDescent="0.35">
      <c r="AD4282"/>
    </row>
    <row r="4283" spans="30:30" x14ac:dyDescent="0.35">
      <c r="AD4283"/>
    </row>
    <row r="4284" spans="30:30" x14ac:dyDescent="0.35">
      <c r="AD4284"/>
    </row>
    <row r="4285" spans="30:30" x14ac:dyDescent="0.35">
      <c r="AD4285"/>
    </row>
    <row r="4286" spans="30:30" x14ac:dyDescent="0.35">
      <c r="AD4286"/>
    </row>
    <row r="4287" spans="30:30" x14ac:dyDescent="0.35">
      <c r="AD4287"/>
    </row>
    <row r="4288" spans="30:30" x14ac:dyDescent="0.35">
      <c r="AD4288"/>
    </row>
    <row r="4289" spans="30:30" x14ac:dyDescent="0.35">
      <c r="AD4289"/>
    </row>
    <row r="4290" spans="30:30" x14ac:dyDescent="0.35">
      <c r="AD4290"/>
    </row>
    <row r="4291" spans="30:30" x14ac:dyDescent="0.35">
      <c r="AD4291"/>
    </row>
    <row r="4292" spans="30:30" x14ac:dyDescent="0.35">
      <c r="AD4292"/>
    </row>
    <row r="4293" spans="30:30" x14ac:dyDescent="0.35">
      <c r="AD4293"/>
    </row>
    <row r="4294" spans="30:30" x14ac:dyDescent="0.35">
      <c r="AD4294"/>
    </row>
    <row r="4295" spans="30:30" x14ac:dyDescent="0.35">
      <c r="AD4295"/>
    </row>
    <row r="4296" spans="30:30" x14ac:dyDescent="0.35">
      <c r="AD4296"/>
    </row>
    <row r="4297" spans="30:30" x14ac:dyDescent="0.35">
      <c r="AD4297"/>
    </row>
    <row r="4298" spans="30:30" x14ac:dyDescent="0.35">
      <c r="AD4298"/>
    </row>
    <row r="4299" spans="30:30" x14ac:dyDescent="0.35">
      <c r="AD4299"/>
    </row>
    <row r="4300" spans="30:30" x14ac:dyDescent="0.35">
      <c r="AD4300"/>
    </row>
    <row r="4301" spans="30:30" x14ac:dyDescent="0.35">
      <c r="AD4301"/>
    </row>
    <row r="4302" spans="30:30" x14ac:dyDescent="0.35">
      <c r="AD4302"/>
    </row>
    <row r="4303" spans="30:30" x14ac:dyDescent="0.35">
      <c r="AD4303"/>
    </row>
    <row r="4304" spans="30:30" x14ac:dyDescent="0.35">
      <c r="AD4304"/>
    </row>
    <row r="4305" spans="30:30" x14ac:dyDescent="0.35">
      <c r="AD4305"/>
    </row>
    <row r="4306" spans="30:30" x14ac:dyDescent="0.35">
      <c r="AD4306"/>
    </row>
    <row r="4307" spans="30:30" x14ac:dyDescent="0.35">
      <c r="AD4307"/>
    </row>
    <row r="4308" spans="30:30" x14ac:dyDescent="0.35">
      <c r="AD4308"/>
    </row>
    <row r="4309" spans="30:30" x14ac:dyDescent="0.35">
      <c r="AD4309"/>
    </row>
    <row r="4310" spans="30:30" x14ac:dyDescent="0.35">
      <c r="AD4310"/>
    </row>
    <row r="4311" spans="30:30" x14ac:dyDescent="0.35">
      <c r="AD4311"/>
    </row>
    <row r="4312" spans="30:30" x14ac:dyDescent="0.35">
      <c r="AD4312"/>
    </row>
    <row r="4313" spans="30:30" x14ac:dyDescent="0.35">
      <c r="AD4313"/>
    </row>
    <row r="4314" spans="30:30" x14ac:dyDescent="0.35">
      <c r="AD4314"/>
    </row>
    <row r="4315" spans="30:30" x14ac:dyDescent="0.35">
      <c r="AD4315"/>
    </row>
    <row r="4316" spans="30:30" x14ac:dyDescent="0.35">
      <c r="AD4316"/>
    </row>
    <row r="4317" spans="30:30" x14ac:dyDescent="0.35">
      <c r="AD4317"/>
    </row>
    <row r="4318" spans="30:30" x14ac:dyDescent="0.35">
      <c r="AD4318"/>
    </row>
    <row r="4319" spans="30:30" x14ac:dyDescent="0.35">
      <c r="AD4319"/>
    </row>
    <row r="4320" spans="30:30" x14ac:dyDescent="0.35">
      <c r="AD4320"/>
    </row>
    <row r="4321" spans="30:30" x14ac:dyDescent="0.35">
      <c r="AD4321"/>
    </row>
    <row r="4322" spans="30:30" x14ac:dyDescent="0.35">
      <c r="AD4322"/>
    </row>
    <row r="4323" spans="30:30" x14ac:dyDescent="0.35">
      <c r="AD4323"/>
    </row>
    <row r="4324" spans="30:30" x14ac:dyDescent="0.35">
      <c r="AD4324"/>
    </row>
    <row r="4325" spans="30:30" x14ac:dyDescent="0.35">
      <c r="AD4325"/>
    </row>
    <row r="4326" spans="30:30" x14ac:dyDescent="0.35">
      <c r="AD4326"/>
    </row>
    <row r="4327" spans="30:30" x14ac:dyDescent="0.35">
      <c r="AD4327"/>
    </row>
    <row r="4328" spans="30:30" x14ac:dyDescent="0.35">
      <c r="AD4328"/>
    </row>
    <row r="4329" spans="30:30" x14ac:dyDescent="0.35">
      <c r="AD4329"/>
    </row>
    <row r="4330" spans="30:30" x14ac:dyDescent="0.35">
      <c r="AD4330"/>
    </row>
    <row r="4331" spans="30:30" x14ac:dyDescent="0.35">
      <c r="AD4331"/>
    </row>
    <row r="4332" spans="30:30" x14ac:dyDescent="0.35">
      <c r="AD4332"/>
    </row>
    <row r="4333" spans="30:30" x14ac:dyDescent="0.35">
      <c r="AD4333"/>
    </row>
    <row r="4334" spans="30:30" x14ac:dyDescent="0.35">
      <c r="AD4334"/>
    </row>
    <row r="4335" spans="30:30" x14ac:dyDescent="0.35">
      <c r="AD4335"/>
    </row>
    <row r="4336" spans="30:30" x14ac:dyDescent="0.35">
      <c r="AD4336"/>
    </row>
    <row r="4337" spans="30:30" x14ac:dyDescent="0.35">
      <c r="AD4337"/>
    </row>
    <row r="4338" spans="30:30" x14ac:dyDescent="0.35">
      <c r="AD4338"/>
    </row>
    <row r="4339" spans="30:30" x14ac:dyDescent="0.35">
      <c r="AD4339"/>
    </row>
    <row r="4340" spans="30:30" x14ac:dyDescent="0.35">
      <c r="AD4340"/>
    </row>
    <row r="4341" spans="30:30" x14ac:dyDescent="0.35">
      <c r="AD4341"/>
    </row>
    <row r="4342" spans="30:30" x14ac:dyDescent="0.35">
      <c r="AD4342"/>
    </row>
    <row r="4343" spans="30:30" x14ac:dyDescent="0.35">
      <c r="AD4343"/>
    </row>
    <row r="4344" spans="30:30" x14ac:dyDescent="0.35">
      <c r="AD4344"/>
    </row>
    <row r="4345" spans="30:30" x14ac:dyDescent="0.35">
      <c r="AD4345"/>
    </row>
    <row r="4346" spans="30:30" x14ac:dyDescent="0.35">
      <c r="AD4346"/>
    </row>
    <row r="4347" spans="30:30" x14ac:dyDescent="0.35">
      <c r="AD4347"/>
    </row>
    <row r="4348" spans="30:30" x14ac:dyDescent="0.35">
      <c r="AD4348"/>
    </row>
    <row r="4349" spans="30:30" x14ac:dyDescent="0.35">
      <c r="AD4349"/>
    </row>
    <row r="4350" spans="30:30" x14ac:dyDescent="0.35">
      <c r="AD4350"/>
    </row>
    <row r="4351" spans="30:30" x14ac:dyDescent="0.35">
      <c r="AD4351"/>
    </row>
    <row r="4352" spans="30:30" x14ac:dyDescent="0.35">
      <c r="AD4352"/>
    </row>
    <row r="4353" spans="30:30" x14ac:dyDescent="0.35">
      <c r="AD4353"/>
    </row>
    <row r="4354" spans="30:30" x14ac:dyDescent="0.35">
      <c r="AD4354"/>
    </row>
    <row r="4355" spans="30:30" x14ac:dyDescent="0.35">
      <c r="AD4355"/>
    </row>
    <row r="4356" spans="30:30" x14ac:dyDescent="0.35">
      <c r="AD4356"/>
    </row>
    <row r="4357" spans="30:30" x14ac:dyDescent="0.35">
      <c r="AD4357"/>
    </row>
    <row r="4358" spans="30:30" x14ac:dyDescent="0.35">
      <c r="AD4358"/>
    </row>
    <row r="4359" spans="30:30" x14ac:dyDescent="0.35">
      <c r="AD4359"/>
    </row>
    <row r="4360" spans="30:30" x14ac:dyDescent="0.35">
      <c r="AD4360"/>
    </row>
    <row r="4361" spans="30:30" x14ac:dyDescent="0.35">
      <c r="AD4361"/>
    </row>
    <row r="4362" spans="30:30" x14ac:dyDescent="0.35">
      <c r="AD4362"/>
    </row>
    <row r="4363" spans="30:30" x14ac:dyDescent="0.35">
      <c r="AD4363"/>
    </row>
    <row r="4364" spans="30:30" x14ac:dyDescent="0.35">
      <c r="AD4364"/>
    </row>
    <row r="4365" spans="30:30" x14ac:dyDescent="0.35">
      <c r="AD4365"/>
    </row>
    <row r="4366" spans="30:30" x14ac:dyDescent="0.35">
      <c r="AD4366"/>
    </row>
    <row r="4367" spans="30:30" x14ac:dyDescent="0.35">
      <c r="AD4367"/>
    </row>
    <row r="4368" spans="30:30" x14ac:dyDescent="0.35">
      <c r="AD4368"/>
    </row>
    <row r="4369" spans="30:30" x14ac:dyDescent="0.35">
      <c r="AD4369"/>
    </row>
    <row r="4370" spans="30:30" x14ac:dyDescent="0.35">
      <c r="AD4370"/>
    </row>
    <row r="4371" spans="30:30" x14ac:dyDescent="0.35">
      <c r="AD4371"/>
    </row>
    <row r="4372" spans="30:30" x14ac:dyDescent="0.35">
      <c r="AD4372"/>
    </row>
    <row r="4373" spans="30:30" x14ac:dyDescent="0.35">
      <c r="AD4373"/>
    </row>
    <row r="4374" spans="30:30" x14ac:dyDescent="0.35">
      <c r="AD4374"/>
    </row>
    <row r="4375" spans="30:30" x14ac:dyDescent="0.35">
      <c r="AD4375"/>
    </row>
    <row r="4376" spans="30:30" x14ac:dyDescent="0.35">
      <c r="AD4376"/>
    </row>
    <row r="4377" spans="30:30" x14ac:dyDescent="0.35">
      <c r="AD4377"/>
    </row>
    <row r="4378" spans="30:30" x14ac:dyDescent="0.35">
      <c r="AD4378"/>
    </row>
    <row r="4379" spans="30:30" x14ac:dyDescent="0.35">
      <c r="AD4379"/>
    </row>
    <row r="4380" spans="30:30" x14ac:dyDescent="0.35">
      <c r="AD4380"/>
    </row>
    <row r="4381" spans="30:30" x14ac:dyDescent="0.35">
      <c r="AD4381"/>
    </row>
    <row r="4382" spans="30:30" x14ac:dyDescent="0.35">
      <c r="AD4382"/>
    </row>
    <row r="4383" spans="30:30" x14ac:dyDescent="0.35">
      <c r="AD4383"/>
    </row>
    <row r="4384" spans="30:30" x14ac:dyDescent="0.35">
      <c r="AD4384"/>
    </row>
    <row r="4385" spans="30:30" x14ac:dyDescent="0.35">
      <c r="AD4385"/>
    </row>
    <row r="4386" spans="30:30" x14ac:dyDescent="0.35">
      <c r="AD4386"/>
    </row>
    <row r="4387" spans="30:30" x14ac:dyDescent="0.35">
      <c r="AD4387"/>
    </row>
    <row r="4388" spans="30:30" x14ac:dyDescent="0.35">
      <c r="AD4388"/>
    </row>
    <row r="4389" spans="30:30" x14ac:dyDescent="0.35">
      <c r="AD4389"/>
    </row>
    <row r="4390" spans="30:30" x14ac:dyDescent="0.35">
      <c r="AD4390"/>
    </row>
    <row r="4391" spans="30:30" x14ac:dyDescent="0.35">
      <c r="AD4391"/>
    </row>
    <row r="4392" spans="30:30" x14ac:dyDescent="0.35">
      <c r="AD4392"/>
    </row>
    <row r="4393" spans="30:30" x14ac:dyDescent="0.35">
      <c r="AD4393"/>
    </row>
    <row r="4394" spans="30:30" x14ac:dyDescent="0.35">
      <c r="AD4394"/>
    </row>
    <row r="4395" spans="30:30" x14ac:dyDescent="0.35">
      <c r="AD4395"/>
    </row>
    <row r="4396" spans="30:30" x14ac:dyDescent="0.35">
      <c r="AD4396"/>
    </row>
    <row r="4397" spans="30:30" x14ac:dyDescent="0.35">
      <c r="AD4397"/>
    </row>
    <row r="4398" spans="30:30" x14ac:dyDescent="0.35">
      <c r="AD4398"/>
    </row>
    <row r="4399" spans="30:30" x14ac:dyDescent="0.35">
      <c r="AD4399"/>
    </row>
    <row r="4400" spans="30:30" x14ac:dyDescent="0.35">
      <c r="AD4400"/>
    </row>
    <row r="4401" spans="30:30" x14ac:dyDescent="0.35">
      <c r="AD4401"/>
    </row>
    <row r="4402" spans="30:30" x14ac:dyDescent="0.35">
      <c r="AD4402"/>
    </row>
    <row r="4403" spans="30:30" x14ac:dyDescent="0.35">
      <c r="AD4403"/>
    </row>
    <row r="4404" spans="30:30" x14ac:dyDescent="0.35">
      <c r="AD4404"/>
    </row>
    <row r="4405" spans="30:30" x14ac:dyDescent="0.35">
      <c r="AD4405"/>
    </row>
    <row r="4406" spans="30:30" x14ac:dyDescent="0.35">
      <c r="AD4406"/>
    </row>
    <row r="4407" spans="30:30" x14ac:dyDescent="0.35">
      <c r="AD4407"/>
    </row>
    <row r="4408" spans="30:30" x14ac:dyDescent="0.35">
      <c r="AD4408"/>
    </row>
    <row r="4409" spans="30:30" x14ac:dyDescent="0.35">
      <c r="AD4409"/>
    </row>
    <row r="4410" spans="30:30" x14ac:dyDescent="0.35">
      <c r="AD4410"/>
    </row>
    <row r="4411" spans="30:30" x14ac:dyDescent="0.35">
      <c r="AD4411"/>
    </row>
    <row r="4412" spans="30:30" x14ac:dyDescent="0.35">
      <c r="AD4412"/>
    </row>
    <row r="4413" spans="30:30" x14ac:dyDescent="0.35">
      <c r="AD4413"/>
    </row>
    <row r="4414" spans="30:30" x14ac:dyDescent="0.35">
      <c r="AD4414"/>
    </row>
    <row r="4415" spans="30:30" x14ac:dyDescent="0.35">
      <c r="AD4415"/>
    </row>
    <row r="4416" spans="30:30" x14ac:dyDescent="0.35">
      <c r="AD4416"/>
    </row>
    <row r="4417" spans="30:30" x14ac:dyDescent="0.35">
      <c r="AD4417"/>
    </row>
    <row r="4418" spans="30:30" x14ac:dyDescent="0.35">
      <c r="AD4418"/>
    </row>
    <row r="4419" spans="30:30" x14ac:dyDescent="0.35">
      <c r="AD4419"/>
    </row>
    <row r="4420" spans="30:30" x14ac:dyDescent="0.35">
      <c r="AD4420"/>
    </row>
    <row r="4421" spans="30:30" x14ac:dyDescent="0.35">
      <c r="AD4421"/>
    </row>
    <row r="4422" spans="30:30" x14ac:dyDescent="0.35">
      <c r="AD4422"/>
    </row>
    <row r="4423" spans="30:30" x14ac:dyDescent="0.35">
      <c r="AD4423"/>
    </row>
    <row r="4424" spans="30:30" x14ac:dyDescent="0.35">
      <c r="AD4424"/>
    </row>
    <row r="4425" spans="30:30" x14ac:dyDescent="0.35">
      <c r="AD4425"/>
    </row>
    <row r="4426" spans="30:30" x14ac:dyDescent="0.35">
      <c r="AD4426"/>
    </row>
    <row r="4427" spans="30:30" x14ac:dyDescent="0.35">
      <c r="AD4427"/>
    </row>
    <row r="4428" spans="30:30" x14ac:dyDescent="0.35">
      <c r="AD4428"/>
    </row>
    <row r="4429" spans="30:30" x14ac:dyDescent="0.35">
      <c r="AD4429"/>
    </row>
    <row r="4430" spans="30:30" x14ac:dyDescent="0.35">
      <c r="AD4430"/>
    </row>
    <row r="4431" spans="30:30" x14ac:dyDescent="0.35">
      <c r="AD4431"/>
    </row>
    <row r="4432" spans="30:30" x14ac:dyDescent="0.35">
      <c r="AD4432"/>
    </row>
    <row r="4433" spans="30:30" x14ac:dyDescent="0.35">
      <c r="AD4433"/>
    </row>
    <row r="4434" spans="30:30" x14ac:dyDescent="0.35">
      <c r="AD4434"/>
    </row>
    <row r="4435" spans="30:30" x14ac:dyDescent="0.35">
      <c r="AD4435"/>
    </row>
    <row r="4436" spans="30:30" x14ac:dyDescent="0.35">
      <c r="AD4436"/>
    </row>
    <row r="4437" spans="30:30" x14ac:dyDescent="0.35">
      <c r="AD4437"/>
    </row>
    <row r="4438" spans="30:30" x14ac:dyDescent="0.35">
      <c r="AD4438"/>
    </row>
    <row r="4439" spans="30:30" x14ac:dyDescent="0.35">
      <c r="AD4439"/>
    </row>
    <row r="4440" spans="30:30" x14ac:dyDescent="0.35">
      <c r="AD4440"/>
    </row>
    <row r="4441" spans="30:30" x14ac:dyDescent="0.35">
      <c r="AD4441"/>
    </row>
    <row r="4442" spans="30:30" x14ac:dyDescent="0.35">
      <c r="AD4442"/>
    </row>
    <row r="4443" spans="30:30" x14ac:dyDescent="0.35">
      <c r="AD4443"/>
    </row>
    <row r="4444" spans="30:30" x14ac:dyDescent="0.35">
      <c r="AD4444"/>
    </row>
    <row r="4445" spans="30:30" x14ac:dyDescent="0.35">
      <c r="AD4445"/>
    </row>
    <row r="4446" spans="30:30" x14ac:dyDescent="0.35">
      <c r="AD4446"/>
    </row>
    <row r="4447" spans="30:30" x14ac:dyDescent="0.35">
      <c r="AD4447"/>
    </row>
    <row r="4448" spans="30:30" x14ac:dyDescent="0.35">
      <c r="AD4448"/>
    </row>
    <row r="4449" spans="30:30" x14ac:dyDescent="0.35">
      <c r="AD4449"/>
    </row>
    <row r="4450" spans="30:30" x14ac:dyDescent="0.35">
      <c r="AD4450"/>
    </row>
    <row r="4451" spans="30:30" x14ac:dyDescent="0.35">
      <c r="AD4451"/>
    </row>
    <row r="4452" spans="30:30" x14ac:dyDescent="0.35">
      <c r="AD4452"/>
    </row>
    <row r="4453" spans="30:30" x14ac:dyDescent="0.35">
      <c r="AD4453"/>
    </row>
    <row r="4454" spans="30:30" x14ac:dyDescent="0.35">
      <c r="AD4454"/>
    </row>
    <row r="4455" spans="30:30" x14ac:dyDescent="0.35">
      <c r="AD4455"/>
    </row>
    <row r="4456" spans="30:30" x14ac:dyDescent="0.35">
      <c r="AD4456"/>
    </row>
    <row r="4457" spans="30:30" x14ac:dyDescent="0.35">
      <c r="AD4457"/>
    </row>
    <row r="4458" spans="30:30" x14ac:dyDescent="0.35">
      <c r="AD4458"/>
    </row>
    <row r="4459" spans="30:30" x14ac:dyDescent="0.35">
      <c r="AD4459"/>
    </row>
    <row r="4460" spans="30:30" x14ac:dyDescent="0.35">
      <c r="AD4460"/>
    </row>
    <row r="4461" spans="30:30" x14ac:dyDescent="0.35">
      <c r="AD4461"/>
    </row>
    <row r="4462" spans="30:30" x14ac:dyDescent="0.35">
      <c r="AD4462"/>
    </row>
    <row r="4463" spans="30:30" x14ac:dyDescent="0.35">
      <c r="AD4463"/>
    </row>
    <row r="4464" spans="30:30" x14ac:dyDescent="0.35">
      <c r="AD4464"/>
    </row>
    <row r="4465" spans="30:30" x14ac:dyDescent="0.35">
      <c r="AD4465"/>
    </row>
    <row r="4466" spans="30:30" x14ac:dyDescent="0.35">
      <c r="AD4466"/>
    </row>
    <row r="4467" spans="30:30" x14ac:dyDescent="0.35">
      <c r="AD4467"/>
    </row>
    <row r="4468" spans="30:30" x14ac:dyDescent="0.35">
      <c r="AD4468"/>
    </row>
    <row r="4469" spans="30:30" x14ac:dyDescent="0.35">
      <c r="AD4469"/>
    </row>
    <row r="4470" spans="30:30" x14ac:dyDescent="0.35">
      <c r="AD4470"/>
    </row>
    <row r="4471" spans="30:30" x14ac:dyDescent="0.35">
      <c r="AD4471"/>
    </row>
    <row r="4472" spans="30:30" x14ac:dyDescent="0.35">
      <c r="AD4472"/>
    </row>
    <row r="4473" spans="30:30" x14ac:dyDescent="0.35">
      <c r="AD4473"/>
    </row>
    <row r="4474" spans="30:30" x14ac:dyDescent="0.35">
      <c r="AD4474"/>
    </row>
    <row r="4475" spans="30:30" x14ac:dyDescent="0.35">
      <c r="AD4475"/>
    </row>
    <row r="4476" spans="30:30" x14ac:dyDescent="0.35">
      <c r="AD4476"/>
    </row>
    <row r="4477" spans="30:30" x14ac:dyDescent="0.35">
      <c r="AD4477"/>
    </row>
    <row r="4478" spans="30:30" x14ac:dyDescent="0.35">
      <c r="AD4478"/>
    </row>
    <row r="4479" spans="30:30" x14ac:dyDescent="0.35">
      <c r="AD4479"/>
    </row>
    <row r="4480" spans="30:30" x14ac:dyDescent="0.35">
      <c r="AD4480"/>
    </row>
    <row r="4481" spans="30:30" x14ac:dyDescent="0.35">
      <c r="AD4481"/>
    </row>
    <row r="4482" spans="30:30" x14ac:dyDescent="0.35">
      <c r="AD4482"/>
    </row>
    <row r="4483" spans="30:30" x14ac:dyDescent="0.35">
      <c r="AD4483"/>
    </row>
    <row r="4484" spans="30:30" x14ac:dyDescent="0.35">
      <c r="AD4484"/>
    </row>
    <row r="4485" spans="30:30" x14ac:dyDescent="0.35">
      <c r="AD4485"/>
    </row>
    <row r="4486" spans="30:30" x14ac:dyDescent="0.35">
      <c r="AD4486"/>
    </row>
    <row r="4487" spans="30:30" x14ac:dyDescent="0.35">
      <c r="AD4487"/>
    </row>
    <row r="4488" spans="30:30" x14ac:dyDescent="0.35">
      <c r="AD4488"/>
    </row>
    <row r="4489" spans="30:30" x14ac:dyDescent="0.35">
      <c r="AD4489"/>
    </row>
    <row r="4490" spans="30:30" x14ac:dyDescent="0.35">
      <c r="AD4490"/>
    </row>
    <row r="4491" spans="30:30" x14ac:dyDescent="0.35">
      <c r="AD4491"/>
    </row>
    <row r="4492" spans="30:30" x14ac:dyDescent="0.35">
      <c r="AD4492"/>
    </row>
    <row r="4493" spans="30:30" x14ac:dyDescent="0.35">
      <c r="AD4493"/>
    </row>
    <row r="4494" spans="30:30" x14ac:dyDescent="0.35">
      <c r="AD4494"/>
    </row>
    <row r="4495" spans="30:30" x14ac:dyDescent="0.35">
      <c r="AD4495"/>
    </row>
    <row r="4496" spans="30:30" x14ac:dyDescent="0.35">
      <c r="AD4496"/>
    </row>
    <row r="4497" spans="30:30" x14ac:dyDescent="0.35">
      <c r="AD4497"/>
    </row>
    <row r="4498" spans="30:30" x14ac:dyDescent="0.35">
      <c r="AD4498"/>
    </row>
    <row r="4499" spans="30:30" x14ac:dyDescent="0.35">
      <c r="AD4499"/>
    </row>
    <row r="4500" spans="30:30" x14ac:dyDescent="0.35">
      <c r="AD4500"/>
    </row>
    <row r="4501" spans="30:30" x14ac:dyDescent="0.35">
      <c r="AD4501"/>
    </row>
    <row r="4502" spans="30:30" x14ac:dyDescent="0.35">
      <c r="AD4502"/>
    </row>
    <row r="4503" spans="30:30" x14ac:dyDescent="0.35">
      <c r="AD4503"/>
    </row>
    <row r="4504" spans="30:30" x14ac:dyDescent="0.35">
      <c r="AD4504"/>
    </row>
    <row r="4505" spans="30:30" x14ac:dyDescent="0.35">
      <c r="AD4505"/>
    </row>
    <row r="4506" spans="30:30" x14ac:dyDescent="0.35">
      <c r="AD4506"/>
    </row>
    <row r="4507" spans="30:30" x14ac:dyDescent="0.35">
      <c r="AD4507"/>
    </row>
    <row r="4508" spans="30:30" x14ac:dyDescent="0.35">
      <c r="AD4508"/>
    </row>
    <row r="4509" spans="30:30" x14ac:dyDescent="0.35">
      <c r="AD4509"/>
    </row>
    <row r="4510" spans="30:30" x14ac:dyDescent="0.35">
      <c r="AD4510"/>
    </row>
    <row r="4511" spans="30:30" x14ac:dyDescent="0.35">
      <c r="AD4511"/>
    </row>
    <row r="4512" spans="30:30" x14ac:dyDescent="0.35">
      <c r="AD4512"/>
    </row>
    <row r="4513" spans="30:30" x14ac:dyDescent="0.35">
      <c r="AD4513"/>
    </row>
    <row r="4514" spans="30:30" x14ac:dyDescent="0.35">
      <c r="AD4514"/>
    </row>
    <row r="4515" spans="30:30" x14ac:dyDescent="0.35">
      <c r="AD4515"/>
    </row>
    <row r="4516" spans="30:30" x14ac:dyDescent="0.35">
      <c r="AD4516"/>
    </row>
    <row r="4517" spans="30:30" x14ac:dyDescent="0.35">
      <c r="AD4517"/>
    </row>
    <row r="4518" spans="30:30" x14ac:dyDescent="0.35">
      <c r="AD4518"/>
    </row>
    <row r="4519" spans="30:30" x14ac:dyDescent="0.35">
      <c r="AD4519"/>
    </row>
    <row r="4520" spans="30:30" x14ac:dyDescent="0.35">
      <c r="AD4520"/>
    </row>
    <row r="4521" spans="30:30" x14ac:dyDescent="0.35">
      <c r="AD4521"/>
    </row>
    <row r="4522" spans="30:30" x14ac:dyDescent="0.35">
      <c r="AD4522"/>
    </row>
    <row r="4523" spans="30:30" x14ac:dyDescent="0.35">
      <c r="AD4523"/>
    </row>
    <row r="4524" spans="30:30" x14ac:dyDescent="0.35">
      <c r="AD4524"/>
    </row>
    <row r="4525" spans="30:30" x14ac:dyDescent="0.35">
      <c r="AD4525"/>
    </row>
    <row r="4526" spans="30:30" x14ac:dyDescent="0.35">
      <c r="AD4526"/>
    </row>
    <row r="4527" spans="30:30" x14ac:dyDescent="0.35">
      <c r="AD4527"/>
    </row>
    <row r="4528" spans="30:30" x14ac:dyDescent="0.35">
      <c r="AD4528"/>
    </row>
    <row r="4529" spans="30:30" x14ac:dyDescent="0.35">
      <c r="AD4529"/>
    </row>
    <row r="4530" spans="30:30" x14ac:dyDescent="0.35">
      <c r="AD4530"/>
    </row>
    <row r="4531" spans="30:30" x14ac:dyDescent="0.35">
      <c r="AD4531"/>
    </row>
    <row r="4532" spans="30:30" x14ac:dyDescent="0.35">
      <c r="AD4532"/>
    </row>
    <row r="4533" spans="30:30" x14ac:dyDescent="0.35">
      <c r="AD4533"/>
    </row>
    <row r="4534" spans="30:30" x14ac:dyDescent="0.35">
      <c r="AD4534"/>
    </row>
    <row r="4535" spans="30:30" x14ac:dyDescent="0.35">
      <c r="AD4535"/>
    </row>
    <row r="4536" spans="30:30" x14ac:dyDescent="0.35">
      <c r="AD4536"/>
    </row>
    <row r="4537" spans="30:30" x14ac:dyDescent="0.35">
      <c r="AD4537"/>
    </row>
    <row r="4538" spans="30:30" x14ac:dyDescent="0.35">
      <c r="AD4538"/>
    </row>
    <row r="4539" spans="30:30" x14ac:dyDescent="0.35">
      <c r="AD4539"/>
    </row>
    <row r="4540" spans="30:30" x14ac:dyDescent="0.35">
      <c r="AD4540"/>
    </row>
    <row r="4541" spans="30:30" x14ac:dyDescent="0.35">
      <c r="AD4541"/>
    </row>
    <row r="4542" spans="30:30" x14ac:dyDescent="0.35">
      <c r="AD4542"/>
    </row>
    <row r="4543" spans="30:30" x14ac:dyDescent="0.35">
      <c r="AD4543"/>
    </row>
    <row r="4544" spans="30:30" x14ac:dyDescent="0.35">
      <c r="AD4544"/>
    </row>
    <row r="4545" spans="30:30" x14ac:dyDescent="0.35">
      <c r="AD4545"/>
    </row>
    <row r="4546" spans="30:30" x14ac:dyDescent="0.35">
      <c r="AD4546"/>
    </row>
    <row r="4547" spans="30:30" x14ac:dyDescent="0.35">
      <c r="AD4547"/>
    </row>
    <row r="4548" spans="30:30" x14ac:dyDescent="0.35">
      <c r="AD4548"/>
    </row>
    <row r="4549" spans="30:30" x14ac:dyDescent="0.35">
      <c r="AD4549"/>
    </row>
    <row r="4550" spans="30:30" x14ac:dyDescent="0.35">
      <c r="AD4550"/>
    </row>
    <row r="4551" spans="30:30" x14ac:dyDescent="0.35">
      <c r="AD4551"/>
    </row>
    <row r="4552" spans="30:30" x14ac:dyDescent="0.35">
      <c r="AD4552"/>
    </row>
    <row r="4553" spans="30:30" x14ac:dyDescent="0.35">
      <c r="AD4553"/>
    </row>
    <row r="4554" spans="30:30" x14ac:dyDescent="0.35">
      <c r="AD4554"/>
    </row>
    <row r="4555" spans="30:30" x14ac:dyDescent="0.35">
      <c r="AD4555"/>
    </row>
    <row r="4556" spans="30:30" x14ac:dyDescent="0.35">
      <c r="AD4556"/>
    </row>
    <row r="4557" spans="30:30" x14ac:dyDescent="0.35">
      <c r="AD4557"/>
    </row>
    <row r="4558" spans="30:30" x14ac:dyDescent="0.35">
      <c r="AD4558"/>
    </row>
    <row r="4559" spans="30:30" x14ac:dyDescent="0.35">
      <c r="AD4559"/>
    </row>
    <row r="4560" spans="30:30" x14ac:dyDescent="0.35">
      <c r="AD4560"/>
    </row>
    <row r="4561" spans="30:30" x14ac:dyDescent="0.35">
      <c r="AD4561"/>
    </row>
    <row r="4562" spans="30:30" x14ac:dyDescent="0.35">
      <c r="AD4562"/>
    </row>
    <row r="4563" spans="30:30" x14ac:dyDescent="0.35">
      <c r="AD4563"/>
    </row>
    <row r="4564" spans="30:30" x14ac:dyDescent="0.35">
      <c r="AD4564"/>
    </row>
    <row r="4565" spans="30:30" x14ac:dyDescent="0.35">
      <c r="AD4565"/>
    </row>
    <row r="4566" spans="30:30" x14ac:dyDescent="0.35">
      <c r="AD4566"/>
    </row>
    <row r="4567" spans="30:30" x14ac:dyDescent="0.35">
      <c r="AD4567"/>
    </row>
    <row r="4568" spans="30:30" x14ac:dyDescent="0.35">
      <c r="AD4568"/>
    </row>
    <row r="4569" spans="30:30" x14ac:dyDescent="0.35">
      <c r="AD4569"/>
    </row>
    <row r="4570" spans="30:30" x14ac:dyDescent="0.35">
      <c r="AD4570"/>
    </row>
    <row r="4571" spans="30:30" x14ac:dyDescent="0.35">
      <c r="AD4571"/>
    </row>
    <row r="4572" spans="30:30" x14ac:dyDescent="0.35">
      <c r="AD4572"/>
    </row>
    <row r="4573" spans="30:30" x14ac:dyDescent="0.35">
      <c r="AD4573"/>
    </row>
    <row r="4574" spans="30:30" x14ac:dyDescent="0.35">
      <c r="AD4574"/>
    </row>
    <row r="4575" spans="30:30" x14ac:dyDescent="0.35">
      <c r="AD4575"/>
    </row>
    <row r="4576" spans="30:30" x14ac:dyDescent="0.35">
      <c r="AD4576"/>
    </row>
    <row r="4577" spans="30:30" x14ac:dyDescent="0.35">
      <c r="AD4577"/>
    </row>
    <row r="4578" spans="30:30" x14ac:dyDescent="0.35">
      <c r="AD4578"/>
    </row>
    <row r="4579" spans="30:30" x14ac:dyDescent="0.35">
      <c r="AD4579"/>
    </row>
    <row r="4580" spans="30:30" x14ac:dyDescent="0.35">
      <c r="AD4580"/>
    </row>
    <row r="4581" spans="30:30" x14ac:dyDescent="0.35">
      <c r="AD4581"/>
    </row>
    <row r="4582" spans="30:30" x14ac:dyDescent="0.35">
      <c r="AD4582"/>
    </row>
    <row r="4583" spans="30:30" x14ac:dyDescent="0.35">
      <c r="AD4583"/>
    </row>
    <row r="4584" spans="30:30" x14ac:dyDescent="0.35">
      <c r="AD4584"/>
    </row>
    <row r="4585" spans="30:30" x14ac:dyDescent="0.35">
      <c r="AD4585"/>
    </row>
    <row r="4586" spans="30:30" x14ac:dyDescent="0.35">
      <c r="AD4586"/>
    </row>
    <row r="4587" spans="30:30" x14ac:dyDescent="0.35">
      <c r="AD4587"/>
    </row>
    <row r="4588" spans="30:30" x14ac:dyDescent="0.35">
      <c r="AD4588"/>
    </row>
    <row r="4589" spans="30:30" x14ac:dyDescent="0.35">
      <c r="AD4589"/>
    </row>
    <row r="4590" spans="30:30" x14ac:dyDescent="0.35">
      <c r="AD4590"/>
    </row>
    <row r="4591" spans="30:30" x14ac:dyDescent="0.35">
      <c r="AD4591"/>
    </row>
    <row r="4592" spans="30:30" x14ac:dyDescent="0.35">
      <c r="AD4592"/>
    </row>
    <row r="4593" spans="30:30" x14ac:dyDescent="0.35">
      <c r="AD4593"/>
    </row>
    <row r="4594" spans="30:30" x14ac:dyDescent="0.35">
      <c r="AD4594"/>
    </row>
    <row r="4595" spans="30:30" x14ac:dyDescent="0.35">
      <c r="AD4595"/>
    </row>
    <row r="4596" spans="30:30" x14ac:dyDescent="0.35">
      <c r="AD4596"/>
    </row>
    <row r="4597" spans="30:30" x14ac:dyDescent="0.35">
      <c r="AD4597"/>
    </row>
    <row r="4598" spans="30:30" x14ac:dyDescent="0.35">
      <c r="AD4598"/>
    </row>
    <row r="4599" spans="30:30" x14ac:dyDescent="0.35">
      <c r="AD4599"/>
    </row>
    <row r="4600" spans="30:30" x14ac:dyDescent="0.35">
      <c r="AD4600"/>
    </row>
    <row r="4601" spans="30:30" x14ac:dyDescent="0.35">
      <c r="AD4601"/>
    </row>
    <row r="4602" spans="30:30" x14ac:dyDescent="0.35">
      <c r="AD4602"/>
    </row>
    <row r="4603" spans="30:30" x14ac:dyDescent="0.35">
      <c r="AD4603"/>
    </row>
    <row r="4604" spans="30:30" x14ac:dyDescent="0.35">
      <c r="AD4604"/>
    </row>
    <row r="4605" spans="30:30" x14ac:dyDescent="0.35">
      <c r="AD4605"/>
    </row>
    <row r="4606" spans="30:30" x14ac:dyDescent="0.35">
      <c r="AD4606"/>
    </row>
    <row r="4607" spans="30:30" x14ac:dyDescent="0.35">
      <c r="AD4607"/>
    </row>
    <row r="4608" spans="30:30" x14ac:dyDescent="0.35">
      <c r="AD4608"/>
    </row>
    <row r="4609" spans="30:30" x14ac:dyDescent="0.35">
      <c r="AD4609"/>
    </row>
    <row r="4610" spans="30:30" x14ac:dyDescent="0.35">
      <c r="AD4610"/>
    </row>
    <row r="4611" spans="30:30" x14ac:dyDescent="0.35">
      <c r="AD4611"/>
    </row>
    <row r="4612" spans="30:30" x14ac:dyDescent="0.35">
      <c r="AD4612"/>
    </row>
    <row r="4613" spans="30:30" x14ac:dyDescent="0.35">
      <c r="AD4613"/>
    </row>
    <row r="4614" spans="30:30" x14ac:dyDescent="0.35">
      <c r="AD4614"/>
    </row>
    <row r="4615" spans="30:30" x14ac:dyDescent="0.35">
      <c r="AD4615"/>
    </row>
    <row r="4616" spans="30:30" x14ac:dyDescent="0.35">
      <c r="AD4616"/>
    </row>
    <row r="4617" spans="30:30" x14ac:dyDescent="0.35">
      <c r="AD4617"/>
    </row>
    <row r="4618" spans="30:30" x14ac:dyDescent="0.35">
      <c r="AD4618"/>
    </row>
    <row r="4619" spans="30:30" x14ac:dyDescent="0.35">
      <c r="AD4619"/>
    </row>
    <row r="4620" spans="30:30" x14ac:dyDescent="0.35">
      <c r="AD4620"/>
    </row>
    <row r="4621" spans="30:30" x14ac:dyDescent="0.35">
      <c r="AD4621"/>
    </row>
    <row r="4622" spans="30:30" x14ac:dyDescent="0.35">
      <c r="AD4622"/>
    </row>
    <row r="4623" spans="30:30" x14ac:dyDescent="0.35">
      <c r="AD4623"/>
    </row>
    <row r="4624" spans="30:30" x14ac:dyDescent="0.35">
      <c r="AD4624"/>
    </row>
    <row r="4625" spans="30:30" x14ac:dyDescent="0.35">
      <c r="AD4625"/>
    </row>
    <row r="4626" spans="30:30" x14ac:dyDescent="0.35">
      <c r="AD4626"/>
    </row>
    <row r="4627" spans="30:30" x14ac:dyDescent="0.35">
      <c r="AD4627"/>
    </row>
    <row r="4628" spans="30:30" x14ac:dyDescent="0.35">
      <c r="AD4628"/>
    </row>
    <row r="4629" spans="30:30" x14ac:dyDescent="0.35">
      <c r="AD4629"/>
    </row>
    <row r="4630" spans="30:30" x14ac:dyDescent="0.35">
      <c r="AD4630"/>
    </row>
    <row r="4631" spans="30:30" x14ac:dyDescent="0.35">
      <c r="AD4631"/>
    </row>
    <row r="4632" spans="30:30" x14ac:dyDescent="0.35">
      <c r="AD4632"/>
    </row>
    <row r="4633" spans="30:30" x14ac:dyDescent="0.35">
      <c r="AD4633"/>
    </row>
    <row r="4634" spans="30:30" x14ac:dyDescent="0.35">
      <c r="AD4634"/>
    </row>
    <row r="4635" spans="30:30" x14ac:dyDescent="0.35">
      <c r="AD4635"/>
    </row>
    <row r="4636" spans="30:30" x14ac:dyDescent="0.35">
      <c r="AD4636"/>
    </row>
    <row r="4637" spans="30:30" x14ac:dyDescent="0.35">
      <c r="AD4637"/>
    </row>
    <row r="4638" spans="30:30" x14ac:dyDescent="0.35">
      <c r="AD4638"/>
    </row>
    <row r="4639" spans="30:30" x14ac:dyDescent="0.35">
      <c r="AD4639"/>
    </row>
    <row r="4640" spans="30:30" x14ac:dyDescent="0.35">
      <c r="AD4640"/>
    </row>
    <row r="4641" spans="30:30" x14ac:dyDescent="0.35">
      <c r="AD4641"/>
    </row>
    <row r="4642" spans="30:30" x14ac:dyDescent="0.35">
      <c r="AD4642"/>
    </row>
    <row r="4643" spans="30:30" x14ac:dyDescent="0.35">
      <c r="AD4643"/>
    </row>
    <row r="4644" spans="30:30" x14ac:dyDescent="0.35">
      <c r="AD4644"/>
    </row>
    <row r="4645" spans="30:30" x14ac:dyDescent="0.35">
      <c r="AD4645"/>
    </row>
    <row r="4646" spans="30:30" x14ac:dyDescent="0.35">
      <c r="AD4646"/>
    </row>
    <row r="4647" spans="30:30" x14ac:dyDescent="0.35">
      <c r="AD4647"/>
    </row>
    <row r="4648" spans="30:30" x14ac:dyDescent="0.35">
      <c r="AD4648"/>
    </row>
    <row r="4649" spans="30:30" x14ac:dyDescent="0.35">
      <c r="AD4649"/>
    </row>
    <row r="4650" spans="30:30" x14ac:dyDescent="0.35">
      <c r="AD4650"/>
    </row>
    <row r="4651" spans="30:30" x14ac:dyDescent="0.35">
      <c r="AD4651"/>
    </row>
    <row r="4652" spans="30:30" x14ac:dyDescent="0.35">
      <c r="AD4652"/>
    </row>
    <row r="4653" spans="30:30" x14ac:dyDescent="0.35">
      <c r="AD4653"/>
    </row>
    <row r="4654" spans="30:30" x14ac:dyDescent="0.35">
      <c r="AD4654"/>
    </row>
    <row r="4655" spans="30:30" x14ac:dyDescent="0.35">
      <c r="AD4655"/>
    </row>
    <row r="4656" spans="30:30" x14ac:dyDescent="0.35">
      <c r="AD4656"/>
    </row>
    <row r="4657" spans="30:30" x14ac:dyDescent="0.35">
      <c r="AD4657"/>
    </row>
    <row r="4658" spans="30:30" x14ac:dyDescent="0.35">
      <c r="AD4658"/>
    </row>
    <row r="4659" spans="30:30" x14ac:dyDescent="0.35">
      <c r="AD4659"/>
    </row>
    <row r="4660" spans="30:30" x14ac:dyDescent="0.35">
      <c r="AD4660"/>
    </row>
    <row r="4661" spans="30:30" x14ac:dyDescent="0.35">
      <c r="AD4661"/>
    </row>
    <row r="4662" spans="30:30" x14ac:dyDescent="0.35">
      <c r="AD4662"/>
    </row>
    <row r="4663" spans="30:30" x14ac:dyDescent="0.35">
      <c r="AD4663"/>
    </row>
    <row r="4664" spans="30:30" x14ac:dyDescent="0.35">
      <c r="AD4664"/>
    </row>
    <row r="4665" spans="30:30" x14ac:dyDescent="0.35">
      <c r="AD4665"/>
    </row>
    <row r="4666" spans="30:30" x14ac:dyDescent="0.35">
      <c r="AD4666"/>
    </row>
    <row r="4667" spans="30:30" x14ac:dyDescent="0.35">
      <c r="AD4667"/>
    </row>
    <row r="4668" spans="30:30" x14ac:dyDescent="0.35">
      <c r="AD4668"/>
    </row>
    <row r="4669" spans="30:30" x14ac:dyDescent="0.35">
      <c r="AD4669"/>
    </row>
    <row r="4670" spans="30:30" x14ac:dyDescent="0.35">
      <c r="AD4670"/>
    </row>
    <row r="4671" spans="30:30" x14ac:dyDescent="0.35">
      <c r="AD4671"/>
    </row>
    <row r="4672" spans="30:30" x14ac:dyDescent="0.35">
      <c r="AD4672"/>
    </row>
    <row r="4673" spans="30:30" x14ac:dyDescent="0.35">
      <c r="AD4673"/>
    </row>
    <row r="4674" spans="30:30" x14ac:dyDescent="0.35">
      <c r="AD4674"/>
    </row>
    <row r="4675" spans="30:30" x14ac:dyDescent="0.35">
      <c r="AD4675"/>
    </row>
    <row r="4676" spans="30:30" x14ac:dyDescent="0.35">
      <c r="AD4676"/>
    </row>
    <row r="4677" spans="30:30" x14ac:dyDescent="0.35">
      <c r="AD4677"/>
    </row>
    <row r="4678" spans="30:30" x14ac:dyDescent="0.35">
      <c r="AD4678"/>
    </row>
    <row r="4679" spans="30:30" x14ac:dyDescent="0.35">
      <c r="AD4679"/>
    </row>
    <row r="4680" spans="30:30" x14ac:dyDescent="0.35">
      <c r="AD4680"/>
    </row>
    <row r="4681" spans="30:30" x14ac:dyDescent="0.35">
      <c r="AD4681"/>
    </row>
    <row r="4682" spans="30:30" x14ac:dyDescent="0.35">
      <c r="AD4682"/>
    </row>
    <row r="4683" spans="30:30" x14ac:dyDescent="0.35">
      <c r="AD4683"/>
    </row>
    <row r="4684" spans="30:30" x14ac:dyDescent="0.35">
      <c r="AD4684"/>
    </row>
    <row r="4685" spans="30:30" x14ac:dyDescent="0.35">
      <c r="AD4685"/>
    </row>
    <row r="4686" spans="30:30" x14ac:dyDescent="0.35">
      <c r="AD4686"/>
    </row>
    <row r="4687" spans="30:30" x14ac:dyDescent="0.35">
      <c r="AD4687"/>
    </row>
    <row r="4688" spans="30:30" x14ac:dyDescent="0.35">
      <c r="AD4688"/>
    </row>
    <row r="4689" spans="30:30" x14ac:dyDescent="0.35">
      <c r="AD4689"/>
    </row>
    <row r="4690" spans="30:30" x14ac:dyDescent="0.35">
      <c r="AD4690"/>
    </row>
    <row r="4691" spans="30:30" x14ac:dyDescent="0.35">
      <c r="AD4691"/>
    </row>
    <row r="4692" spans="30:30" x14ac:dyDescent="0.35">
      <c r="AD4692"/>
    </row>
    <row r="4693" spans="30:30" x14ac:dyDescent="0.35">
      <c r="AD4693"/>
    </row>
    <row r="4694" spans="30:30" x14ac:dyDescent="0.35">
      <c r="AD4694"/>
    </row>
    <row r="4695" spans="30:30" x14ac:dyDescent="0.35">
      <c r="AD4695"/>
    </row>
    <row r="4696" spans="30:30" x14ac:dyDescent="0.35">
      <c r="AD4696"/>
    </row>
    <row r="4697" spans="30:30" x14ac:dyDescent="0.35">
      <c r="AD4697"/>
    </row>
    <row r="4698" spans="30:30" x14ac:dyDescent="0.35">
      <c r="AD4698"/>
    </row>
    <row r="4699" spans="30:30" x14ac:dyDescent="0.35">
      <c r="AD4699"/>
    </row>
    <row r="4700" spans="30:30" x14ac:dyDescent="0.35">
      <c r="AD4700"/>
    </row>
    <row r="4701" spans="30:30" x14ac:dyDescent="0.35">
      <c r="AD4701"/>
    </row>
    <row r="4702" spans="30:30" x14ac:dyDescent="0.35">
      <c r="AD4702"/>
    </row>
    <row r="4703" spans="30:30" x14ac:dyDescent="0.35">
      <c r="AD4703"/>
    </row>
    <row r="4704" spans="30:30" x14ac:dyDescent="0.35">
      <c r="AD4704"/>
    </row>
    <row r="4705" spans="30:30" x14ac:dyDescent="0.35">
      <c r="AD4705"/>
    </row>
    <row r="4706" spans="30:30" x14ac:dyDescent="0.35">
      <c r="AD4706"/>
    </row>
    <row r="4707" spans="30:30" x14ac:dyDescent="0.35">
      <c r="AD4707"/>
    </row>
    <row r="4708" spans="30:30" x14ac:dyDescent="0.35">
      <c r="AD4708"/>
    </row>
    <row r="4709" spans="30:30" x14ac:dyDescent="0.35">
      <c r="AD4709"/>
    </row>
    <row r="4710" spans="30:30" x14ac:dyDescent="0.35">
      <c r="AD4710"/>
    </row>
    <row r="4711" spans="30:30" x14ac:dyDescent="0.35">
      <c r="AD4711"/>
    </row>
    <row r="4712" spans="30:30" x14ac:dyDescent="0.35">
      <c r="AD4712"/>
    </row>
    <row r="4713" spans="30:30" x14ac:dyDescent="0.35">
      <c r="AD4713"/>
    </row>
    <row r="4714" spans="30:30" x14ac:dyDescent="0.35">
      <c r="AD4714"/>
    </row>
    <row r="4715" spans="30:30" x14ac:dyDescent="0.35">
      <c r="AD4715"/>
    </row>
    <row r="4716" spans="30:30" x14ac:dyDescent="0.35">
      <c r="AD4716"/>
    </row>
    <row r="4717" spans="30:30" x14ac:dyDescent="0.35">
      <c r="AD4717"/>
    </row>
    <row r="4718" spans="30:30" x14ac:dyDescent="0.35">
      <c r="AD4718"/>
    </row>
    <row r="4719" spans="30:30" x14ac:dyDescent="0.35">
      <c r="AD4719"/>
    </row>
    <row r="4720" spans="30:30" x14ac:dyDescent="0.35">
      <c r="AD4720"/>
    </row>
    <row r="4721" spans="30:30" x14ac:dyDescent="0.35">
      <c r="AD4721"/>
    </row>
    <row r="4722" spans="30:30" x14ac:dyDescent="0.35">
      <c r="AD4722"/>
    </row>
    <row r="4723" spans="30:30" x14ac:dyDescent="0.35">
      <c r="AD4723"/>
    </row>
    <row r="4724" spans="30:30" x14ac:dyDescent="0.35">
      <c r="AD4724"/>
    </row>
    <row r="4725" spans="30:30" x14ac:dyDescent="0.35">
      <c r="AD4725"/>
    </row>
    <row r="4726" spans="30:30" x14ac:dyDescent="0.35">
      <c r="AD4726"/>
    </row>
    <row r="4727" spans="30:30" x14ac:dyDescent="0.35">
      <c r="AD4727"/>
    </row>
    <row r="4728" spans="30:30" x14ac:dyDescent="0.35">
      <c r="AD4728"/>
    </row>
    <row r="4729" spans="30:30" x14ac:dyDescent="0.35">
      <c r="AD4729"/>
    </row>
    <row r="4730" spans="30:30" x14ac:dyDescent="0.35">
      <c r="AD4730"/>
    </row>
    <row r="4731" spans="30:30" x14ac:dyDescent="0.35">
      <c r="AD4731"/>
    </row>
    <row r="4732" spans="30:30" x14ac:dyDescent="0.35">
      <c r="AD4732"/>
    </row>
    <row r="4733" spans="30:30" x14ac:dyDescent="0.35">
      <c r="AD4733"/>
    </row>
    <row r="4734" spans="30:30" x14ac:dyDescent="0.35">
      <c r="AD4734"/>
    </row>
    <row r="4735" spans="30:30" x14ac:dyDescent="0.35">
      <c r="AD4735"/>
    </row>
    <row r="4736" spans="30:30" x14ac:dyDescent="0.35">
      <c r="AD4736"/>
    </row>
    <row r="4737" spans="30:30" x14ac:dyDescent="0.35">
      <c r="AD4737"/>
    </row>
    <row r="4738" spans="30:30" x14ac:dyDescent="0.35">
      <c r="AD4738"/>
    </row>
    <row r="4739" spans="30:30" x14ac:dyDescent="0.35">
      <c r="AD4739"/>
    </row>
    <row r="4740" spans="30:30" x14ac:dyDescent="0.35">
      <c r="AD4740"/>
    </row>
    <row r="4741" spans="30:30" x14ac:dyDescent="0.35">
      <c r="AD4741"/>
    </row>
    <row r="4742" spans="30:30" x14ac:dyDescent="0.35">
      <c r="AD4742"/>
    </row>
    <row r="4743" spans="30:30" x14ac:dyDescent="0.35">
      <c r="AD4743"/>
    </row>
    <row r="4744" spans="30:30" x14ac:dyDescent="0.35">
      <c r="AD4744"/>
    </row>
    <row r="4745" spans="30:30" x14ac:dyDescent="0.35">
      <c r="AD4745"/>
    </row>
    <row r="4746" spans="30:30" x14ac:dyDescent="0.35">
      <c r="AD4746"/>
    </row>
    <row r="4747" spans="30:30" x14ac:dyDescent="0.35">
      <c r="AD4747"/>
    </row>
    <row r="4748" spans="30:30" x14ac:dyDescent="0.35">
      <c r="AD4748"/>
    </row>
    <row r="4749" spans="30:30" x14ac:dyDescent="0.35">
      <c r="AD4749"/>
    </row>
    <row r="4750" spans="30:30" x14ac:dyDescent="0.35">
      <c r="AD4750"/>
    </row>
    <row r="4751" spans="30:30" x14ac:dyDescent="0.35">
      <c r="AD4751"/>
    </row>
    <row r="4752" spans="30:30" x14ac:dyDescent="0.35">
      <c r="AD4752"/>
    </row>
    <row r="4753" spans="30:30" x14ac:dyDescent="0.35">
      <c r="AD4753"/>
    </row>
    <row r="4754" spans="30:30" x14ac:dyDescent="0.35">
      <c r="AD4754"/>
    </row>
    <row r="4755" spans="30:30" x14ac:dyDescent="0.35">
      <c r="AD4755"/>
    </row>
    <row r="4756" spans="30:30" x14ac:dyDescent="0.35">
      <c r="AD4756"/>
    </row>
    <row r="4757" spans="30:30" x14ac:dyDescent="0.35">
      <c r="AD4757"/>
    </row>
    <row r="4758" spans="30:30" x14ac:dyDescent="0.35">
      <c r="AD4758"/>
    </row>
    <row r="4759" spans="30:30" x14ac:dyDescent="0.35">
      <c r="AD4759"/>
    </row>
    <row r="4760" spans="30:30" x14ac:dyDescent="0.35">
      <c r="AD4760"/>
    </row>
    <row r="4761" spans="30:30" x14ac:dyDescent="0.35">
      <c r="AD4761"/>
    </row>
    <row r="4762" spans="30:30" x14ac:dyDescent="0.35">
      <c r="AD4762"/>
    </row>
    <row r="4763" spans="30:30" x14ac:dyDescent="0.35">
      <c r="AD4763"/>
    </row>
    <row r="4764" spans="30:30" x14ac:dyDescent="0.35">
      <c r="AD4764"/>
    </row>
    <row r="4765" spans="30:30" x14ac:dyDescent="0.35">
      <c r="AD4765"/>
    </row>
    <row r="4766" spans="30:30" x14ac:dyDescent="0.35">
      <c r="AD4766"/>
    </row>
    <row r="4767" spans="30:30" x14ac:dyDescent="0.35">
      <c r="AD4767"/>
    </row>
    <row r="4768" spans="30:30" x14ac:dyDescent="0.35">
      <c r="AD4768"/>
    </row>
    <row r="4769" spans="30:30" x14ac:dyDescent="0.35">
      <c r="AD4769"/>
    </row>
    <row r="4770" spans="30:30" x14ac:dyDescent="0.35">
      <c r="AD4770"/>
    </row>
    <row r="4771" spans="30:30" x14ac:dyDescent="0.35">
      <c r="AD4771"/>
    </row>
    <row r="4772" spans="30:30" x14ac:dyDescent="0.35">
      <c r="AD4772"/>
    </row>
    <row r="4773" spans="30:30" x14ac:dyDescent="0.35">
      <c r="AD4773"/>
    </row>
    <row r="4774" spans="30:30" x14ac:dyDescent="0.35">
      <c r="AD4774"/>
    </row>
    <row r="4775" spans="30:30" x14ac:dyDescent="0.35">
      <c r="AD4775"/>
    </row>
    <row r="4776" spans="30:30" x14ac:dyDescent="0.35">
      <c r="AD4776"/>
    </row>
    <row r="4777" spans="30:30" x14ac:dyDescent="0.35">
      <c r="AD4777"/>
    </row>
    <row r="4778" spans="30:30" x14ac:dyDescent="0.35">
      <c r="AD4778"/>
    </row>
    <row r="4779" spans="30:30" x14ac:dyDescent="0.35">
      <c r="AD4779"/>
    </row>
    <row r="4780" spans="30:30" x14ac:dyDescent="0.35">
      <c r="AD4780"/>
    </row>
    <row r="4781" spans="30:30" x14ac:dyDescent="0.35">
      <c r="AD4781"/>
    </row>
    <row r="4782" spans="30:30" x14ac:dyDescent="0.35">
      <c r="AD4782"/>
    </row>
    <row r="4783" spans="30:30" x14ac:dyDescent="0.35">
      <c r="AD4783"/>
    </row>
    <row r="4784" spans="30:30" x14ac:dyDescent="0.35">
      <c r="AD4784"/>
    </row>
    <row r="4785" spans="30:30" x14ac:dyDescent="0.35">
      <c r="AD4785"/>
    </row>
    <row r="4786" spans="30:30" x14ac:dyDescent="0.35">
      <c r="AD4786"/>
    </row>
    <row r="4787" spans="30:30" x14ac:dyDescent="0.35">
      <c r="AD4787"/>
    </row>
    <row r="4788" spans="30:30" x14ac:dyDescent="0.35">
      <c r="AD4788"/>
    </row>
    <row r="4789" spans="30:30" x14ac:dyDescent="0.35">
      <c r="AD4789"/>
    </row>
    <row r="4790" spans="30:30" x14ac:dyDescent="0.35">
      <c r="AD4790"/>
    </row>
    <row r="4791" spans="30:30" x14ac:dyDescent="0.35">
      <c r="AD4791"/>
    </row>
    <row r="4792" spans="30:30" x14ac:dyDescent="0.35">
      <c r="AD4792"/>
    </row>
    <row r="4793" spans="30:30" x14ac:dyDescent="0.35">
      <c r="AD4793"/>
    </row>
    <row r="4794" spans="30:30" x14ac:dyDescent="0.35">
      <c r="AD4794"/>
    </row>
    <row r="4795" spans="30:30" x14ac:dyDescent="0.35">
      <c r="AD4795"/>
    </row>
    <row r="4796" spans="30:30" x14ac:dyDescent="0.35">
      <c r="AD4796"/>
    </row>
    <row r="4797" spans="30:30" x14ac:dyDescent="0.35">
      <c r="AD4797"/>
    </row>
    <row r="4798" spans="30:30" x14ac:dyDescent="0.35">
      <c r="AD4798"/>
    </row>
    <row r="4799" spans="30:30" x14ac:dyDescent="0.35">
      <c r="AD4799"/>
    </row>
    <row r="4800" spans="30:30" x14ac:dyDescent="0.35">
      <c r="AD4800"/>
    </row>
    <row r="4801" spans="30:30" x14ac:dyDescent="0.35">
      <c r="AD4801"/>
    </row>
    <row r="4802" spans="30:30" x14ac:dyDescent="0.35">
      <c r="AD4802"/>
    </row>
    <row r="4803" spans="30:30" x14ac:dyDescent="0.35">
      <c r="AD4803"/>
    </row>
    <row r="4804" spans="30:30" x14ac:dyDescent="0.35">
      <c r="AD4804"/>
    </row>
    <row r="4805" spans="30:30" x14ac:dyDescent="0.35">
      <c r="AD4805"/>
    </row>
    <row r="4806" spans="30:30" x14ac:dyDescent="0.35">
      <c r="AD4806"/>
    </row>
    <row r="4807" spans="30:30" x14ac:dyDescent="0.35">
      <c r="AD4807"/>
    </row>
    <row r="4808" spans="30:30" x14ac:dyDescent="0.35">
      <c r="AD4808"/>
    </row>
    <row r="4809" spans="30:30" x14ac:dyDescent="0.35">
      <c r="AD4809"/>
    </row>
    <row r="4810" spans="30:30" x14ac:dyDescent="0.35">
      <c r="AD4810"/>
    </row>
    <row r="4811" spans="30:30" x14ac:dyDescent="0.35">
      <c r="AD4811"/>
    </row>
    <row r="4812" spans="30:30" x14ac:dyDescent="0.35">
      <c r="AD4812"/>
    </row>
    <row r="4813" spans="30:30" x14ac:dyDescent="0.35">
      <c r="AD4813"/>
    </row>
    <row r="4814" spans="30:30" x14ac:dyDescent="0.35">
      <c r="AD4814"/>
    </row>
    <row r="4815" spans="30:30" x14ac:dyDescent="0.35">
      <c r="AD4815"/>
    </row>
    <row r="4816" spans="30:30" x14ac:dyDescent="0.35">
      <c r="AD4816"/>
    </row>
    <row r="4817" spans="30:30" x14ac:dyDescent="0.35">
      <c r="AD4817"/>
    </row>
    <row r="4818" spans="30:30" x14ac:dyDescent="0.35">
      <c r="AD4818"/>
    </row>
    <row r="4819" spans="30:30" x14ac:dyDescent="0.35">
      <c r="AD4819"/>
    </row>
    <row r="4820" spans="30:30" x14ac:dyDescent="0.35">
      <c r="AD4820"/>
    </row>
    <row r="4821" spans="30:30" x14ac:dyDescent="0.35">
      <c r="AD4821"/>
    </row>
    <row r="4822" spans="30:30" x14ac:dyDescent="0.35">
      <c r="AD4822"/>
    </row>
    <row r="4823" spans="30:30" x14ac:dyDescent="0.35">
      <c r="AD4823"/>
    </row>
    <row r="4824" spans="30:30" x14ac:dyDescent="0.35">
      <c r="AD4824"/>
    </row>
    <row r="4825" spans="30:30" x14ac:dyDescent="0.35">
      <c r="AD4825"/>
    </row>
    <row r="4826" spans="30:30" x14ac:dyDescent="0.35">
      <c r="AD4826"/>
    </row>
    <row r="4827" spans="30:30" x14ac:dyDescent="0.35">
      <c r="AD4827"/>
    </row>
    <row r="4828" spans="30:30" x14ac:dyDescent="0.35">
      <c r="AD4828"/>
    </row>
    <row r="4829" spans="30:30" x14ac:dyDescent="0.35">
      <c r="AD4829"/>
    </row>
    <row r="4830" spans="30:30" x14ac:dyDescent="0.35">
      <c r="AD4830"/>
    </row>
    <row r="4831" spans="30:30" x14ac:dyDescent="0.35">
      <c r="AD4831"/>
    </row>
    <row r="4832" spans="30:30" x14ac:dyDescent="0.35">
      <c r="AD4832"/>
    </row>
    <row r="4833" spans="30:30" x14ac:dyDescent="0.35">
      <c r="AD4833"/>
    </row>
    <row r="4834" spans="30:30" x14ac:dyDescent="0.35">
      <c r="AD4834"/>
    </row>
    <row r="4835" spans="30:30" x14ac:dyDescent="0.35">
      <c r="AD4835"/>
    </row>
    <row r="4836" spans="30:30" x14ac:dyDescent="0.35">
      <c r="AD4836"/>
    </row>
    <row r="4837" spans="30:30" x14ac:dyDescent="0.35">
      <c r="AD4837"/>
    </row>
    <row r="4838" spans="30:30" x14ac:dyDescent="0.35">
      <c r="AD4838"/>
    </row>
    <row r="4839" spans="30:30" x14ac:dyDescent="0.35">
      <c r="AD4839"/>
    </row>
    <row r="4840" spans="30:30" x14ac:dyDescent="0.35">
      <c r="AD4840"/>
    </row>
    <row r="4841" spans="30:30" x14ac:dyDescent="0.35">
      <c r="AD4841"/>
    </row>
    <row r="4842" spans="30:30" x14ac:dyDescent="0.35">
      <c r="AD4842"/>
    </row>
    <row r="4843" spans="30:30" x14ac:dyDescent="0.35">
      <c r="AD4843"/>
    </row>
    <row r="4844" spans="30:30" x14ac:dyDescent="0.35">
      <c r="AD4844"/>
    </row>
    <row r="4845" spans="30:30" x14ac:dyDescent="0.35">
      <c r="AD4845"/>
    </row>
    <row r="4846" spans="30:30" x14ac:dyDescent="0.35">
      <c r="AD4846"/>
    </row>
    <row r="4847" spans="30:30" x14ac:dyDescent="0.35">
      <c r="AD4847"/>
    </row>
    <row r="4848" spans="30:30" x14ac:dyDescent="0.35">
      <c r="AD4848"/>
    </row>
    <row r="4849" spans="30:30" x14ac:dyDescent="0.35">
      <c r="AD4849"/>
    </row>
    <row r="4850" spans="30:30" x14ac:dyDescent="0.35">
      <c r="AD4850"/>
    </row>
    <row r="4851" spans="30:30" x14ac:dyDescent="0.35">
      <c r="AD4851"/>
    </row>
    <row r="4852" spans="30:30" x14ac:dyDescent="0.35">
      <c r="AD4852"/>
    </row>
    <row r="4853" spans="30:30" x14ac:dyDescent="0.35">
      <c r="AD4853"/>
    </row>
    <row r="4854" spans="30:30" x14ac:dyDescent="0.35">
      <c r="AD4854"/>
    </row>
    <row r="4855" spans="30:30" x14ac:dyDescent="0.35">
      <c r="AD4855"/>
    </row>
    <row r="4856" spans="30:30" x14ac:dyDescent="0.35">
      <c r="AD4856"/>
    </row>
    <row r="4857" spans="30:30" x14ac:dyDescent="0.35">
      <c r="AD4857"/>
    </row>
    <row r="4858" spans="30:30" x14ac:dyDescent="0.35">
      <c r="AD4858"/>
    </row>
    <row r="4859" spans="30:30" x14ac:dyDescent="0.35">
      <c r="AD4859"/>
    </row>
    <row r="4860" spans="30:30" x14ac:dyDescent="0.35">
      <c r="AD4860"/>
    </row>
    <row r="4861" spans="30:30" x14ac:dyDescent="0.35">
      <c r="AD4861"/>
    </row>
    <row r="4862" spans="30:30" x14ac:dyDescent="0.35">
      <c r="AD4862"/>
    </row>
    <row r="4863" spans="30:30" x14ac:dyDescent="0.35">
      <c r="AD4863"/>
    </row>
    <row r="4864" spans="30:30" x14ac:dyDescent="0.35">
      <c r="AD4864"/>
    </row>
    <row r="4865" spans="30:30" x14ac:dyDescent="0.35">
      <c r="AD4865"/>
    </row>
    <row r="4866" spans="30:30" x14ac:dyDescent="0.35">
      <c r="AD4866"/>
    </row>
    <row r="4867" spans="30:30" x14ac:dyDescent="0.35">
      <c r="AD4867"/>
    </row>
    <row r="4868" spans="30:30" x14ac:dyDescent="0.35">
      <c r="AD4868"/>
    </row>
    <row r="4869" spans="30:30" x14ac:dyDescent="0.35">
      <c r="AD4869"/>
    </row>
    <row r="4870" spans="30:30" x14ac:dyDescent="0.35">
      <c r="AD4870"/>
    </row>
    <row r="4871" spans="30:30" x14ac:dyDescent="0.35">
      <c r="AD4871"/>
    </row>
    <row r="4872" spans="30:30" x14ac:dyDescent="0.35">
      <c r="AD4872"/>
    </row>
    <row r="4873" spans="30:30" x14ac:dyDescent="0.35">
      <c r="AD4873"/>
    </row>
    <row r="4874" spans="30:30" x14ac:dyDescent="0.35">
      <c r="AD4874"/>
    </row>
    <row r="4875" spans="30:30" x14ac:dyDescent="0.35">
      <c r="AD4875"/>
    </row>
    <row r="4876" spans="30:30" x14ac:dyDescent="0.35">
      <c r="AD4876"/>
    </row>
    <row r="4877" spans="30:30" x14ac:dyDescent="0.35">
      <c r="AD4877"/>
    </row>
    <row r="4878" spans="30:30" x14ac:dyDescent="0.35">
      <c r="AD4878"/>
    </row>
    <row r="4879" spans="30:30" x14ac:dyDescent="0.35">
      <c r="AD4879"/>
    </row>
    <row r="4880" spans="30:30" x14ac:dyDescent="0.35">
      <c r="AD4880"/>
    </row>
    <row r="4881" spans="30:30" x14ac:dyDescent="0.35">
      <c r="AD4881"/>
    </row>
    <row r="4882" spans="30:30" x14ac:dyDescent="0.35">
      <c r="AD4882"/>
    </row>
    <row r="4883" spans="30:30" x14ac:dyDescent="0.35">
      <c r="AD4883"/>
    </row>
    <row r="4884" spans="30:30" x14ac:dyDescent="0.35">
      <c r="AD4884"/>
    </row>
    <row r="4885" spans="30:30" x14ac:dyDescent="0.35">
      <c r="AD4885"/>
    </row>
    <row r="4886" spans="30:30" x14ac:dyDescent="0.35">
      <c r="AD4886"/>
    </row>
    <row r="4887" spans="30:30" x14ac:dyDescent="0.35">
      <c r="AD4887"/>
    </row>
    <row r="4888" spans="30:30" x14ac:dyDescent="0.35">
      <c r="AD4888"/>
    </row>
    <row r="4889" spans="30:30" x14ac:dyDescent="0.35">
      <c r="AD4889"/>
    </row>
    <row r="4890" spans="30:30" x14ac:dyDescent="0.35">
      <c r="AD4890"/>
    </row>
    <row r="4891" spans="30:30" x14ac:dyDescent="0.35">
      <c r="AD4891"/>
    </row>
    <row r="4892" spans="30:30" x14ac:dyDescent="0.35">
      <c r="AD4892"/>
    </row>
    <row r="4893" spans="30:30" x14ac:dyDescent="0.35">
      <c r="AD4893"/>
    </row>
    <row r="4894" spans="30:30" x14ac:dyDescent="0.35">
      <c r="AD4894"/>
    </row>
    <row r="4895" spans="30:30" x14ac:dyDescent="0.35">
      <c r="AD4895"/>
    </row>
    <row r="4896" spans="30:30" x14ac:dyDescent="0.35">
      <c r="AD4896"/>
    </row>
    <row r="4897" spans="30:30" x14ac:dyDescent="0.35">
      <c r="AD4897"/>
    </row>
    <row r="4898" spans="30:30" x14ac:dyDescent="0.35">
      <c r="AD4898"/>
    </row>
    <row r="4899" spans="30:30" x14ac:dyDescent="0.35">
      <c r="AD4899"/>
    </row>
    <row r="4900" spans="30:30" x14ac:dyDescent="0.35">
      <c r="AD4900"/>
    </row>
    <row r="4901" spans="30:30" x14ac:dyDescent="0.35">
      <c r="AD4901"/>
    </row>
    <row r="4902" spans="30:30" x14ac:dyDescent="0.35">
      <c r="AD4902"/>
    </row>
    <row r="4903" spans="30:30" x14ac:dyDescent="0.35">
      <c r="AD4903"/>
    </row>
    <row r="4904" spans="30:30" x14ac:dyDescent="0.35">
      <c r="AD4904"/>
    </row>
    <row r="4905" spans="30:30" x14ac:dyDescent="0.35">
      <c r="AD4905"/>
    </row>
    <row r="4906" spans="30:30" x14ac:dyDescent="0.35">
      <c r="AD4906"/>
    </row>
    <row r="4907" spans="30:30" x14ac:dyDescent="0.35">
      <c r="AD4907"/>
    </row>
    <row r="4908" spans="30:30" x14ac:dyDescent="0.35">
      <c r="AD4908"/>
    </row>
    <row r="4909" spans="30:30" x14ac:dyDescent="0.35">
      <c r="AD4909"/>
    </row>
    <row r="4910" spans="30:30" x14ac:dyDescent="0.35">
      <c r="AD4910"/>
    </row>
    <row r="4911" spans="30:30" x14ac:dyDescent="0.35">
      <c r="AD4911"/>
    </row>
    <row r="4912" spans="30:30" x14ac:dyDescent="0.35">
      <c r="AD4912"/>
    </row>
    <row r="4913" spans="30:30" x14ac:dyDescent="0.35">
      <c r="AD4913"/>
    </row>
    <row r="4914" spans="30:30" x14ac:dyDescent="0.35">
      <c r="AD4914"/>
    </row>
    <row r="4915" spans="30:30" x14ac:dyDescent="0.35">
      <c r="AD4915"/>
    </row>
    <row r="4916" spans="30:30" x14ac:dyDescent="0.35">
      <c r="AD4916"/>
    </row>
    <row r="4917" spans="30:30" x14ac:dyDescent="0.35">
      <c r="AD4917"/>
    </row>
    <row r="4918" spans="30:30" x14ac:dyDescent="0.35">
      <c r="AD4918"/>
    </row>
    <row r="4919" spans="30:30" x14ac:dyDescent="0.35">
      <c r="AD4919"/>
    </row>
    <row r="4920" spans="30:30" x14ac:dyDescent="0.35">
      <c r="AD4920"/>
    </row>
    <row r="4921" spans="30:30" x14ac:dyDescent="0.35">
      <c r="AD4921"/>
    </row>
    <row r="4922" spans="30:30" x14ac:dyDescent="0.35">
      <c r="AD4922"/>
    </row>
    <row r="4923" spans="30:30" x14ac:dyDescent="0.35">
      <c r="AD4923"/>
    </row>
    <row r="4924" spans="30:30" x14ac:dyDescent="0.35">
      <c r="AD4924"/>
    </row>
    <row r="4925" spans="30:30" x14ac:dyDescent="0.35">
      <c r="AD4925"/>
    </row>
    <row r="4926" spans="30:30" x14ac:dyDescent="0.35">
      <c r="AD4926"/>
    </row>
    <row r="4927" spans="30:30" x14ac:dyDescent="0.35">
      <c r="AD4927"/>
    </row>
    <row r="4928" spans="30:30" x14ac:dyDescent="0.35">
      <c r="AD4928"/>
    </row>
    <row r="4929" spans="30:30" x14ac:dyDescent="0.35">
      <c r="AD4929"/>
    </row>
    <row r="4930" spans="30:30" x14ac:dyDescent="0.35">
      <c r="AD4930"/>
    </row>
    <row r="4931" spans="30:30" x14ac:dyDescent="0.35">
      <c r="AD4931"/>
    </row>
    <row r="4932" spans="30:30" x14ac:dyDescent="0.35">
      <c r="AD4932"/>
    </row>
    <row r="4933" spans="30:30" x14ac:dyDescent="0.35">
      <c r="AD4933"/>
    </row>
    <row r="4934" spans="30:30" x14ac:dyDescent="0.35">
      <c r="AD4934"/>
    </row>
    <row r="4935" spans="30:30" x14ac:dyDescent="0.35">
      <c r="AD4935"/>
    </row>
    <row r="4936" spans="30:30" x14ac:dyDescent="0.35">
      <c r="AD4936"/>
    </row>
    <row r="4937" spans="30:30" x14ac:dyDescent="0.35">
      <c r="AD4937"/>
    </row>
    <row r="4938" spans="30:30" x14ac:dyDescent="0.35">
      <c r="AD4938"/>
    </row>
    <row r="4939" spans="30:30" x14ac:dyDescent="0.35">
      <c r="AD4939"/>
    </row>
    <row r="4940" spans="30:30" x14ac:dyDescent="0.35">
      <c r="AD4940"/>
    </row>
    <row r="4941" spans="30:30" x14ac:dyDescent="0.35">
      <c r="AD4941"/>
    </row>
    <row r="4942" spans="30:30" x14ac:dyDescent="0.35">
      <c r="AD4942"/>
    </row>
    <row r="4943" spans="30:30" x14ac:dyDescent="0.35">
      <c r="AD4943"/>
    </row>
    <row r="4944" spans="30:30" x14ac:dyDescent="0.35">
      <c r="AD4944"/>
    </row>
    <row r="4945" spans="30:30" x14ac:dyDescent="0.35">
      <c r="AD4945"/>
    </row>
    <row r="4946" spans="30:30" x14ac:dyDescent="0.35">
      <c r="AD4946"/>
    </row>
    <row r="4947" spans="30:30" x14ac:dyDescent="0.35">
      <c r="AD4947"/>
    </row>
    <row r="4948" spans="30:30" x14ac:dyDescent="0.35">
      <c r="AD4948"/>
    </row>
    <row r="4949" spans="30:30" x14ac:dyDescent="0.35">
      <c r="AD4949"/>
    </row>
    <row r="4950" spans="30:30" x14ac:dyDescent="0.35">
      <c r="AD4950"/>
    </row>
    <row r="4951" spans="30:30" x14ac:dyDescent="0.35">
      <c r="AD4951"/>
    </row>
    <row r="4952" spans="30:30" x14ac:dyDescent="0.35">
      <c r="AD4952"/>
    </row>
    <row r="4953" spans="30:30" x14ac:dyDescent="0.35">
      <c r="AD4953"/>
    </row>
    <row r="4954" spans="30:30" x14ac:dyDescent="0.35">
      <c r="AD4954"/>
    </row>
    <row r="4955" spans="30:30" x14ac:dyDescent="0.35">
      <c r="AD4955"/>
    </row>
    <row r="4956" spans="30:30" x14ac:dyDescent="0.35">
      <c r="AD4956"/>
    </row>
    <row r="4957" spans="30:30" x14ac:dyDescent="0.35">
      <c r="AD4957"/>
    </row>
    <row r="4958" spans="30:30" x14ac:dyDescent="0.35">
      <c r="AD4958"/>
    </row>
    <row r="4959" spans="30:30" x14ac:dyDescent="0.35">
      <c r="AD4959"/>
    </row>
    <row r="4960" spans="30:30" x14ac:dyDescent="0.35">
      <c r="AD4960"/>
    </row>
    <row r="4961" spans="30:30" x14ac:dyDescent="0.35">
      <c r="AD4961"/>
    </row>
    <row r="4962" spans="30:30" x14ac:dyDescent="0.35">
      <c r="AD4962"/>
    </row>
    <row r="4963" spans="30:30" x14ac:dyDescent="0.35">
      <c r="AD4963"/>
    </row>
    <row r="4964" spans="30:30" x14ac:dyDescent="0.35">
      <c r="AD4964"/>
    </row>
    <row r="4965" spans="30:30" x14ac:dyDescent="0.35">
      <c r="AD4965"/>
    </row>
    <row r="4966" spans="30:30" x14ac:dyDescent="0.35">
      <c r="AD4966"/>
    </row>
    <row r="4967" spans="30:30" x14ac:dyDescent="0.35">
      <c r="AD4967"/>
    </row>
    <row r="4968" spans="30:30" x14ac:dyDescent="0.35">
      <c r="AD4968"/>
    </row>
    <row r="4969" spans="30:30" x14ac:dyDescent="0.35">
      <c r="AD4969"/>
    </row>
    <row r="4970" spans="30:30" x14ac:dyDescent="0.35">
      <c r="AD4970"/>
    </row>
    <row r="4971" spans="30:30" x14ac:dyDescent="0.35">
      <c r="AD4971"/>
    </row>
    <row r="4972" spans="30:30" x14ac:dyDescent="0.35">
      <c r="AD4972"/>
    </row>
    <row r="4973" spans="30:30" x14ac:dyDescent="0.35">
      <c r="AD4973"/>
    </row>
    <row r="4974" spans="30:30" x14ac:dyDescent="0.35">
      <c r="AD4974"/>
    </row>
    <row r="4975" spans="30:30" x14ac:dyDescent="0.35">
      <c r="AD4975"/>
    </row>
    <row r="4976" spans="30:30" x14ac:dyDescent="0.35">
      <c r="AD4976"/>
    </row>
    <row r="4977" spans="30:30" x14ac:dyDescent="0.35">
      <c r="AD4977"/>
    </row>
    <row r="4978" spans="30:30" x14ac:dyDescent="0.35">
      <c r="AD4978"/>
    </row>
    <row r="4979" spans="30:30" x14ac:dyDescent="0.35">
      <c r="AD4979"/>
    </row>
    <row r="4980" spans="30:30" x14ac:dyDescent="0.35">
      <c r="AD4980"/>
    </row>
    <row r="4981" spans="30:30" x14ac:dyDescent="0.35">
      <c r="AD4981"/>
    </row>
    <row r="4982" spans="30:30" x14ac:dyDescent="0.35">
      <c r="AD4982"/>
    </row>
    <row r="4983" spans="30:30" x14ac:dyDescent="0.35">
      <c r="AD4983"/>
    </row>
    <row r="4984" spans="30:30" x14ac:dyDescent="0.35">
      <c r="AD4984"/>
    </row>
    <row r="4985" spans="30:30" x14ac:dyDescent="0.35">
      <c r="AD4985"/>
    </row>
    <row r="4986" spans="30:30" x14ac:dyDescent="0.35">
      <c r="AD4986"/>
    </row>
    <row r="4987" spans="30:30" x14ac:dyDescent="0.35">
      <c r="AD4987"/>
    </row>
    <row r="4988" spans="30:30" x14ac:dyDescent="0.35">
      <c r="AD4988"/>
    </row>
    <row r="4989" spans="30:30" x14ac:dyDescent="0.35">
      <c r="AD4989"/>
    </row>
    <row r="4990" spans="30:30" x14ac:dyDescent="0.35">
      <c r="AD4990"/>
    </row>
    <row r="4991" spans="30:30" x14ac:dyDescent="0.35">
      <c r="AD4991"/>
    </row>
    <row r="4992" spans="30:30" x14ac:dyDescent="0.35">
      <c r="AD4992"/>
    </row>
    <row r="4993" spans="30:30" x14ac:dyDescent="0.35">
      <c r="AD4993"/>
    </row>
    <row r="4994" spans="30:30" x14ac:dyDescent="0.35">
      <c r="AD4994"/>
    </row>
    <row r="4995" spans="30:30" x14ac:dyDescent="0.35">
      <c r="AD4995"/>
    </row>
    <row r="4996" spans="30:30" x14ac:dyDescent="0.35">
      <c r="AD4996"/>
    </row>
    <row r="4997" spans="30:30" x14ac:dyDescent="0.35">
      <c r="AD4997"/>
    </row>
    <row r="4998" spans="30:30" x14ac:dyDescent="0.35">
      <c r="AD4998"/>
    </row>
    <row r="4999" spans="30:30" x14ac:dyDescent="0.35">
      <c r="AD4999"/>
    </row>
    <row r="5000" spans="30:30" x14ac:dyDescent="0.35">
      <c r="AD5000"/>
    </row>
    <row r="5001" spans="30:30" x14ac:dyDescent="0.35">
      <c r="AD5001"/>
    </row>
    <row r="5002" spans="30:30" x14ac:dyDescent="0.35">
      <c r="AD5002"/>
    </row>
    <row r="5003" spans="30:30" x14ac:dyDescent="0.35">
      <c r="AD5003"/>
    </row>
    <row r="5004" spans="30:30" x14ac:dyDescent="0.35">
      <c r="AD5004"/>
    </row>
    <row r="5005" spans="30:30" x14ac:dyDescent="0.35">
      <c r="AD5005"/>
    </row>
    <row r="5006" spans="30:30" x14ac:dyDescent="0.35">
      <c r="AD5006"/>
    </row>
    <row r="5007" spans="30:30" x14ac:dyDescent="0.35">
      <c r="AD5007"/>
    </row>
    <row r="5008" spans="30:30" x14ac:dyDescent="0.35">
      <c r="AD5008"/>
    </row>
    <row r="5009" spans="30:30" x14ac:dyDescent="0.35">
      <c r="AD5009"/>
    </row>
    <row r="5010" spans="30:30" x14ac:dyDescent="0.35">
      <c r="AD5010"/>
    </row>
    <row r="5011" spans="30:30" x14ac:dyDescent="0.35">
      <c r="AD5011"/>
    </row>
    <row r="5012" spans="30:30" x14ac:dyDescent="0.35">
      <c r="AD5012"/>
    </row>
    <row r="5013" spans="30:30" x14ac:dyDescent="0.35">
      <c r="AD5013"/>
    </row>
    <row r="5014" spans="30:30" x14ac:dyDescent="0.35">
      <c r="AD5014"/>
    </row>
    <row r="5015" spans="30:30" x14ac:dyDescent="0.35">
      <c r="AD5015"/>
    </row>
    <row r="5016" spans="30:30" x14ac:dyDescent="0.35">
      <c r="AD5016"/>
    </row>
    <row r="5017" spans="30:30" x14ac:dyDescent="0.35">
      <c r="AD5017"/>
    </row>
    <row r="5018" spans="30:30" x14ac:dyDescent="0.35">
      <c r="AD5018"/>
    </row>
    <row r="5019" spans="30:30" x14ac:dyDescent="0.35">
      <c r="AD5019"/>
    </row>
    <row r="5020" spans="30:30" x14ac:dyDescent="0.35">
      <c r="AD5020"/>
    </row>
    <row r="5021" spans="30:30" x14ac:dyDescent="0.35">
      <c r="AD5021"/>
    </row>
    <row r="5022" spans="30:30" x14ac:dyDescent="0.35">
      <c r="AD5022"/>
    </row>
    <row r="5023" spans="30:30" x14ac:dyDescent="0.35">
      <c r="AD5023"/>
    </row>
    <row r="5024" spans="30:30" x14ac:dyDescent="0.35">
      <c r="AD5024"/>
    </row>
    <row r="5025" spans="30:30" x14ac:dyDescent="0.35">
      <c r="AD5025"/>
    </row>
    <row r="5026" spans="30:30" x14ac:dyDescent="0.35">
      <c r="AD5026"/>
    </row>
    <row r="5027" spans="30:30" x14ac:dyDescent="0.35">
      <c r="AD5027"/>
    </row>
    <row r="5028" spans="30:30" x14ac:dyDescent="0.35">
      <c r="AD5028"/>
    </row>
    <row r="5029" spans="30:30" x14ac:dyDescent="0.35">
      <c r="AD5029"/>
    </row>
    <row r="5030" spans="30:30" x14ac:dyDescent="0.35">
      <c r="AD5030"/>
    </row>
    <row r="5031" spans="30:30" x14ac:dyDescent="0.35">
      <c r="AD5031"/>
    </row>
    <row r="5032" spans="30:30" x14ac:dyDescent="0.35">
      <c r="AD5032"/>
    </row>
    <row r="5033" spans="30:30" x14ac:dyDescent="0.35">
      <c r="AD5033"/>
    </row>
    <row r="5034" spans="30:30" x14ac:dyDescent="0.35">
      <c r="AD5034"/>
    </row>
    <row r="5035" spans="30:30" x14ac:dyDescent="0.35">
      <c r="AD5035"/>
    </row>
    <row r="5036" spans="30:30" x14ac:dyDescent="0.35">
      <c r="AD5036"/>
    </row>
    <row r="5037" spans="30:30" x14ac:dyDescent="0.35">
      <c r="AD5037"/>
    </row>
    <row r="5038" spans="30:30" x14ac:dyDescent="0.35">
      <c r="AD5038"/>
    </row>
    <row r="5039" spans="30:30" x14ac:dyDescent="0.35">
      <c r="AD5039"/>
    </row>
    <row r="5040" spans="30:30" x14ac:dyDescent="0.35">
      <c r="AD5040"/>
    </row>
    <row r="5041" spans="30:30" x14ac:dyDescent="0.35">
      <c r="AD5041"/>
    </row>
    <row r="5042" spans="30:30" x14ac:dyDescent="0.35">
      <c r="AD5042"/>
    </row>
    <row r="5043" spans="30:30" x14ac:dyDescent="0.35">
      <c r="AD5043"/>
    </row>
    <row r="5044" spans="30:30" x14ac:dyDescent="0.35">
      <c r="AD5044"/>
    </row>
    <row r="5045" spans="30:30" x14ac:dyDescent="0.35">
      <c r="AD5045"/>
    </row>
    <row r="5046" spans="30:30" x14ac:dyDescent="0.35">
      <c r="AD5046"/>
    </row>
    <row r="5047" spans="30:30" x14ac:dyDescent="0.35">
      <c r="AD5047"/>
    </row>
    <row r="5048" spans="30:30" x14ac:dyDescent="0.35">
      <c r="AD5048"/>
    </row>
    <row r="5049" spans="30:30" x14ac:dyDescent="0.35">
      <c r="AD5049"/>
    </row>
    <row r="5050" spans="30:30" x14ac:dyDescent="0.35">
      <c r="AD5050"/>
    </row>
    <row r="5051" spans="30:30" x14ac:dyDescent="0.35">
      <c r="AD5051"/>
    </row>
    <row r="5052" spans="30:30" x14ac:dyDescent="0.35">
      <c r="AD5052"/>
    </row>
    <row r="5053" spans="30:30" x14ac:dyDescent="0.35">
      <c r="AD5053"/>
    </row>
    <row r="5054" spans="30:30" x14ac:dyDescent="0.35">
      <c r="AD5054"/>
    </row>
    <row r="5055" spans="30:30" x14ac:dyDescent="0.35">
      <c r="AD5055"/>
    </row>
    <row r="5056" spans="30:30" x14ac:dyDescent="0.35">
      <c r="AD5056"/>
    </row>
    <row r="5057" spans="30:30" x14ac:dyDescent="0.35">
      <c r="AD5057"/>
    </row>
    <row r="5058" spans="30:30" x14ac:dyDescent="0.35">
      <c r="AD5058"/>
    </row>
    <row r="5059" spans="30:30" x14ac:dyDescent="0.35">
      <c r="AD5059"/>
    </row>
    <row r="5060" spans="30:30" x14ac:dyDescent="0.35">
      <c r="AD5060"/>
    </row>
    <row r="5061" spans="30:30" x14ac:dyDescent="0.35">
      <c r="AD5061"/>
    </row>
    <row r="5062" spans="30:30" x14ac:dyDescent="0.35">
      <c r="AD5062"/>
    </row>
    <row r="5063" spans="30:30" x14ac:dyDescent="0.35">
      <c r="AD5063"/>
    </row>
    <row r="5064" spans="30:30" x14ac:dyDescent="0.35">
      <c r="AD5064"/>
    </row>
    <row r="5065" spans="30:30" x14ac:dyDescent="0.35">
      <c r="AD5065"/>
    </row>
    <row r="5066" spans="30:30" x14ac:dyDescent="0.35">
      <c r="AD5066"/>
    </row>
    <row r="5067" spans="30:30" x14ac:dyDescent="0.35">
      <c r="AD5067"/>
    </row>
    <row r="5068" spans="30:30" x14ac:dyDescent="0.35">
      <c r="AD5068"/>
    </row>
    <row r="5069" spans="30:30" x14ac:dyDescent="0.35">
      <c r="AD5069"/>
    </row>
    <row r="5070" spans="30:30" x14ac:dyDescent="0.35">
      <c r="AD5070"/>
    </row>
    <row r="5071" spans="30:30" x14ac:dyDescent="0.35">
      <c r="AD5071"/>
    </row>
    <row r="5072" spans="30:30" x14ac:dyDescent="0.35">
      <c r="AD5072"/>
    </row>
    <row r="5073" spans="30:30" x14ac:dyDescent="0.35">
      <c r="AD5073"/>
    </row>
    <row r="5074" spans="30:30" x14ac:dyDescent="0.35">
      <c r="AD5074"/>
    </row>
    <row r="5075" spans="30:30" x14ac:dyDescent="0.35">
      <c r="AD5075"/>
    </row>
    <row r="5076" spans="30:30" x14ac:dyDescent="0.35">
      <c r="AD5076"/>
    </row>
    <row r="5077" spans="30:30" x14ac:dyDescent="0.35">
      <c r="AD5077"/>
    </row>
    <row r="5078" spans="30:30" x14ac:dyDescent="0.35">
      <c r="AD5078"/>
    </row>
    <row r="5079" spans="30:30" x14ac:dyDescent="0.35">
      <c r="AD5079"/>
    </row>
    <row r="5080" spans="30:30" x14ac:dyDescent="0.35">
      <c r="AD5080"/>
    </row>
    <row r="5081" spans="30:30" x14ac:dyDescent="0.35">
      <c r="AD5081"/>
    </row>
    <row r="5082" spans="30:30" x14ac:dyDescent="0.35">
      <c r="AD5082"/>
    </row>
    <row r="5083" spans="30:30" x14ac:dyDescent="0.35">
      <c r="AD5083"/>
    </row>
    <row r="5084" spans="30:30" x14ac:dyDescent="0.35">
      <c r="AD5084"/>
    </row>
    <row r="5085" spans="30:30" x14ac:dyDescent="0.35">
      <c r="AD5085"/>
    </row>
    <row r="5086" spans="30:30" x14ac:dyDescent="0.35">
      <c r="AD5086"/>
    </row>
    <row r="5087" spans="30:30" x14ac:dyDescent="0.35">
      <c r="AD5087"/>
    </row>
    <row r="5088" spans="30:30" x14ac:dyDescent="0.35">
      <c r="AD5088"/>
    </row>
    <row r="5089" spans="30:30" x14ac:dyDescent="0.35">
      <c r="AD5089"/>
    </row>
    <row r="5090" spans="30:30" x14ac:dyDescent="0.35">
      <c r="AD5090"/>
    </row>
    <row r="5091" spans="30:30" x14ac:dyDescent="0.35">
      <c r="AD5091"/>
    </row>
    <row r="5092" spans="30:30" x14ac:dyDescent="0.35">
      <c r="AD5092"/>
    </row>
    <row r="5093" spans="30:30" x14ac:dyDescent="0.35">
      <c r="AD5093"/>
    </row>
    <row r="5094" spans="30:30" x14ac:dyDescent="0.35">
      <c r="AD5094"/>
    </row>
    <row r="5095" spans="30:30" x14ac:dyDescent="0.35">
      <c r="AD5095"/>
    </row>
    <row r="5096" spans="30:30" x14ac:dyDescent="0.35">
      <c r="AD5096"/>
    </row>
    <row r="5097" spans="30:30" x14ac:dyDescent="0.35">
      <c r="AD5097"/>
    </row>
    <row r="5098" spans="30:30" x14ac:dyDescent="0.35">
      <c r="AD5098"/>
    </row>
    <row r="5099" spans="30:30" x14ac:dyDescent="0.35">
      <c r="AD5099"/>
    </row>
    <row r="5100" spans="30:30" x14ac:dyDescent="0.35">
      <c r="AD5100"/>
    </row>
    <row r="5101" spans="30:30" x14ac:dyDescent="0.35">
      <c r="AD5101"/>
    </row>
    <row r="5102" spans="30:30" x14ac:dyDescent="0.35">
      <c r="AD5102"/>
    </row>
    <row r="5103" spans="30:30" x14ac:dyDescent="0.35">
      <c r="AD5103"/>
    </row>
    <row r="5104" spans="30:30" x14ac:dyDescent="0.35">
      <c r="AD5104"/>
    </row>
    <row r="5105" spans="30:30" x14ac:dyDescent="0.35">
      <c r="AD5105"/>
    </row>
    <row r="5106" spans="30:30" x14ac:dyDescent="0.35">
      <c r="AD5106"/>
    </row>
    <row r="5107" spans="30:30" x14ac:dyDescent="0.35">
      <c r="AD5107"/>
    </row>
    <row r="5108" spans="30:30" x14ac:dyDescent="0.35">
      <c r="AD5108"/>
    </row>
    <row r="5109" spans="30:30" x14ac:dyDescent="0.35">
      <c r="AD5109"/>
    </row>
    <row r="5110" spans="30:30" x14ac:dyDescent="0.35">
      <c r="AD5110"/>
    </row>
    <row r="5111" spans="30:30" x14ac:dyDescent="0.35">
      <c r="AD5111"/>
    </row>
    <row r="5112" spans="30:30" x14ac:dyDescent="0.35">
      <c r="AD5112"/>
    </row>
    <row r="5113" spans="30:30" x14ac:dyDescent="0.35">
      <c r="AD5113"/>
    </row>
    <row r="5114" spans="30:30" x14ac:dyDescent="0.35">
      <c r="AD5114"/>
    </row>
    <row r="5115" spans="30:30" x14ac:dyDescent="0.35">
      <c r="AD5115"/>
    </row>
    <row r="5116" spans="30:30" x14ac:dyDescent="0.35">
      <c r="AD5116"/>
    </row>
    <row r="5117" spans="30:30" x14ac:dyDescent="0.35">
      <c r="AD5117"/>
    </row>
    <row r="5118" spans="30:30" x14ac:dyDescent="0.35">
      <c r="AD5118"/>
    </row>
    <row r="5119" spans="30:30" x14ac:dyDescent="0.35">
      <c r="AD5119"/>
    </row>
    <row r="5120" spans="30:30" x14ac:dyDescent="0.35">
      <c r="AD5120"/>
    </row>
    <row r="5121" spans="30:30" x14ac:dyDescent="0.35">
      <c r="AD5121"/>
    </row>
    <row r="5122" spans="30:30" x14ac:dyDescent="0.35">
      <c r="AD5122"/>
    </row>
    <row r="5123" spans="30:30" x14ac:dyDescent="0.35">
      <c r="AD5123"/>
    </row>
    <row r="5124" spans="30:30" x14ac:dyDescent="0.35">
      <c r="AD5124"/>
    </row>
    <row r="5125" spans="30:30" x14ac:dyDescent="0.35">
      <c r="AD5125"/>
    </row>
    <row r="5126" spans="30:30" x14ac:dyDescent="0.35">
      <c r="AD5126"/>
    </row>
    <row r="5127" spans="30:30" x14ac:dyDescent="0.35">
      <c r="AD5127"/>
    </row>
    <row r="5128" spans="30:30" x14ac:dyDescent="0.35">
      <c r="AD5128"/>
    </row>
    <row r="5129" spans="30:30" x14ac:dyDescent="0.35">
      <c r="AD5129"/>
    </row>
    <row r="5130" spans="30:30" x14ac:dyDescent="0.35">
      <c r="AD5130"/>
    </row>
    <row r="5131" spans="30:30" x14ac:dyDescent="0.35">
      <c r="AD5131"/>
    </row>
    <row r="5132" spans="30:30" x14ac:dyDescent="0.35">
      <c r="AD5132"/>
    </row>
    <row r="5133" spans="30:30" x14ac:dyDescent="0.35">
      <c r="AD5133"/>
    </row>
    <row r="5134" spans="30:30" x14ac:dyDescent="0.35">
      <c r="AD5134"/>
    </row>
    <row r="5135" spans="30:30" x14ac:dyDescent="0.35">
      <c r="AD5135"/>
    </row>
    <row r="5136" spans="30:30" x14ac:dyDescent="0.35">
      <c r="AD5136"/>
    </row>
    <row r="5137" spans="30:30" x14ac:dyDescent="0.35">
      <c r="AD5137"/>
    </row>
    <row r="5138" spans="30:30" x14ac:dyDescent="0.35">
      <c r="AD5138"/>
    </row>
    <row r="5139" spans="30:30" x14ac:dyDescent="0.35">
      <c r="AD5139"/>
    </row>
    <row r="5140" spans="30:30" x14ac:dyDescent="0.35">
      <c r="AD5140"/>
    </row>
    <row r="5141" spans="30:30" x14ac:dyDescent="0.35">
      <c r="AD5141"/>
    </row>
    <row r="5142" spans="30:30" x14ac:dyDescent="0.35">
      <c r="AD5142"/>
    </row>
    <row r="5143" spans="30:30" x14ac:dyDescent="0.35">
      <c r="AD5143"/>
    </row>
    <row r="5144" spans="30:30" x14ac:dyDescent="0.35">
      <c r="AD5144"/>
    </row>
    <row r="5145" spans="30:30" x14ac:dyDescent="0.35">
      <c r="AD5145"/>
    </row>
    <row r="5146" spans="30:30" x14ac:dyDescent="0.35">
      <c r="AD5146"/>
    </row>
    <row r="5147" spans="30:30" x14ac:dyDescent="0.35">
      <c r="AD5147"/>
    </row>
    <row r="5148" spans="30:30" x14ac:dyDescent="0.35">
      <c r="AD5148"/>
    </row>
    <row r="5149" spans="30:30" x14ac:dyDescent="0.35">
      <c r="AD5149"/>
    </row>
    <row r="5150" spans="30:30" x14ac:dyDescent="0.35">
      <c r="AD5150"/>
    </row>
    <row r="5151" spans="30:30" x14ac:dyDescent="0.35">
      <c r="AD5151"/>
    </row>
    <row r="5152" spans="30:30" x14ac:dyDescent="0.35">
      <c r="AD5152"/>
    </row>
    <row r="5153" spans="30:30" x14ac:dyDescent="0.35">
      <c r="AD5153"/>
    </row>
    <row r="5154" spans="30:30" x14ac:dyDescent="0.35">
      <c r="AD5154"/>
    </row>
    <row r="5155" spans="30:30" x14ac:dyDescent="0.35">
      <c r="AD5155"/>
    </row>
    <row r="5156" spans="30:30" x14ac:dyDescent="0.35">
      <c r="AD5156"/>
    </row>
    <row r="5157" spans="30:30" x14ac:dyDescent="0.35">
      <c r="AD5157"/>
    </row>
    <row r="5158" spans="30:30" x14ac:dyDescent="0.35">
      <c r="AD5158"/>
    </row>
    <row r="5159" spans="30:30" x14ac:dyDescent="0.35">
      <c r="AD5159"/>
    </row>
    <row r="5160" spans="30:30" x14ac:dyDescent="0.35">
      <c r="AD5160"/>
    </row>
    <row r="5161" spans="30:30" x14ac:dyDescent="0.35">
      <c r="AD5161"/>
    </row>
    <row r="5162" spans="30:30" x14ac:dyDescent="0.35">
      <c r="AD5162"/>
    </row>
    <row r="5163" spans="30:30" x14ac:dyDescent="0.35">
      <c r="AD5163"/>
    </row>
    <row r="5164" spans="30:30" x14ac:dyDescent="0.35">
      <c r="AD5164"/>
    </row>
    <row r="5165" spans="30:30" x14ac:dyDescent="0.35">
      <c r="AD5165"/>
    </row>
    <row r="5166" spans="30:30" x14ac:dyDescent="0.35">
      <c r="AD5166"/>
    </row>
    <row r="5167" spans="30:30" x14ac:dyDescent="0.35">
      <c r="AD5167"/>
    </row>
    <row r="5168" spans="30:30" x14ac:dyDescent="0.35">
      <c r="AD5168"/>
    </row>
    <row r="5169" spans="30:30" x14ac:dyDescent="0.35">
      <c r="AD5169"/>
    </row>
    <row r="5170" spans="30:30" x14ac:dyDescent="0.35">
      <c r="AD5170"/>
    </row>
    <row r="5171" spans="30:30" x14ac:dyDescent="0.35">
      <c r="AD5171"/>
    </row>
    <row r="5172" spans="30:30" x14ac:dyDescent="0.35">
      <c r="AD5172"/>
    </row>
    <row r="5173" spans="30:30" x14ac:dyDescent="0.35">
      <c r="AD5173"/>
    </row>
    <row r="5174" spans="30:30" x14ac:dyDescent="0.35">
      <c r="AD5174"/>
    </row>
    <row r="5175" spans="30:30" x14ac:dyDescent="0.35">
      <c r="AD5175"/>
    </row>
    <row r="5176" spans="30:30" x14ac:dyDescent="0.35">
      <c r="AD5176"/>
    </row>
    <row r="5177" spans="30:30" x14ac:dyDescent="0.35">
      <c r="AD5177"/>
    </row>
    <row r="5178" spans="30:30" x14ac:dyDescent="0.35">
      <c r="AD5178"/>
    </row>
    <row r="5179" spans="30:30" x14ac:dyDescent="0.35">
      <c r="AD5179"/>
    </row>
    <row r="5180" spans="30:30" x14ac:dyDescent="0.35">
      <c r="AD5180"/>
    </row>
    <row r="5181" spans="30:30" x14ac:dyDescent="0.35">
      <c r="AD5181"/>
    </row>
    <row r="5182" spans="30:30" x14ac:dyDescent="0.35">
      <c r="AD5182"/>
    </row>
    <row r="5183" spans="30:30" x14ac:dyDescent="0.35">
      <c r="AD5183"/>
    </row>
    <row r="5184" spans="30:30" x14ac:dyDescent="0.35">
      <c r="AD5184"/>
    </row>
    <row r="5185" spans="30:30" x14ac:dyDescent="0.35">
      <c r="AD5185"/>
    </row>
    <row r="5186" spans="30:30" x14ac:dyDescent="0.35">
      <c r="AD5186"/>
    </row>
    <row r="5187" spans="30:30" x14ac:dyDescent="0.35">
      <c r="AD5187"/>
    </row>
    <row r="5188" spans="30:30" x14ac:dyDescent="0.35">
      <c r="AD5188"/>
    </row>
    <row r="5189" spans="30:30" x14ac:dyDescent="0.35">
      <c r="AD5189"/>
    </row>
    <row r="5190" spans="30:30" x14ac:dyDescent="0.35">
      <c r="AD5190"/>
    </row>
    <row r="5191" spans="30:30" x14ac:dyDescent="0.35">
      <c r="AD5191"/>
    </row>
    <row r="5192" spans="30:30" x14ac:dyDescent="0.35">
      <c r="AD5192"/>
    </row>
    <row r="5193" spans="30:30" x14ac:dyDescent="0.35">
      <c r="AD5193"/>
    </row>
    <row r="5194" spans="30:30" x14ac:dyDescent="0.35">
      <c r="AD5194"/>
    </row>
    <row r="5195" spans="30:30" x14ac:dyDescent="0.35">
      <c r="AD5195"/>
    </row>
    <row r="5196" spans="30:30" x14ac:dyDescent="0.35">
      <c r="AD5196"/>
    </row>
    <row r="5197" spans="30:30" x14ac:dyDescent="0.35">
      <c r="AD5197"/>
    </row>
    <row r="5198" spans="30:30" x14ac:dyDescent="0.35">
      <c r="AD5198"/>
    </row>
    <row r="5199" spans="30:30" x14ac:dyDescent="0.35">
      <c r="AD5199"/>
    </row>
    <row r="5200" spans="30:30" x14ac:dyDescent="0.35">
      <c r="AD5200"/>
    </row>
    <row r="5201" spans="30:30" x14ac:dyDescent="0.35">
      <c r="AD5201"/>
    </row>
    <row r="5202" spans="30:30" x14ac:dyDescent="0.35">
      <c r="AD5202"/>
    </row>
    <row r="5203" spans="30:30" x14ac:dyDescent="0.35">
      <c r="AD5203"/>
    </row>
    <row r="5204" spans="30:30" x14ac:dyDescent="0.35">
      <c r="AD5204"/>
    </row>
    <row r="5205" spans="30:30" x14ac:dyDescent="0.35">
      <c r="AD5205"/>
    </row>
    <row r="5206" spans="30:30" x14ac:dyDescent="0.35">
      <c r="AD5206"/>
    </row>
    <row r="5207" spans="30:30" x14ac:dyDescent="0.35">
      <c r="AD5207"/>
    </row>
    <row r="5208" spans="30:30" x14ac:dyDescent="0.35">
      <c r="AD5208"/>
    </row>
    <row r="5209" spans="30:30" x14ac:dyDescent="0.35">
      <c r="AD5209"/>
    </row>
    <row r="5210" spans="30:30" x14ac:dyDescent="0.35">
      <c r="AD5210"/>
    </row>
    <row r="5211" spans="30:30" x14ac:dyDescent="0.35">
      <c r="AD5211"/>
    </row>
    <row r="5212" spans="30:30" x14ac:dyDescent="0.35">
      <c r="AD5212"/>
    </row>
    <row r="5213" spans="30:30" x14ac:dyDescent="0.35">
      <c r="AD5213"/>
    </row>
    <row r="5214" spans="30:30" x14ac:dyDescent="0.35">
      <c r="AD5214"/>
    </row>
    <row r="5215" spans="30:30" x14ac:dyDescent="0.35">
      <c r="AD5215"/>
    </row>
    <row r="5216" spans="30:30" x14ac:dyDescent="0.35">
      <c r="AD5216"/>
    </row>
    <row r="5217" spans="30:30" x14ac:dyDescent="0.35">
      <c r="AD5217"/>
    </row>
    <row r="5218" spans="30:30" x14ac:dyDescent="0.35">
      <c r="AD5218"/>
    </row>
    <row r="5219" spans="30:30" x14ac:dyDescent="0.35">
      <c r="AD5219"/>
    </row>
    <row r="5220" spans="30:30" x14ac:dyDescent="0.35">
      <c r="AD5220"/>
    </row>
    <row r="5221" spans="30:30" x14ac:dyDescent="0.35">
      <c r="AD5221"/>
    </row>
    <row r="5222" spans="30:30" x14ac:dyDescent="0.35">
      <c r="AD5222"/>
    </row>
    <row r="5223" spans="30:30" x14ac:dyDescent="0.35">
      <c r="AD5223"/>
    </row>
    <row r="5224" spans="30:30" x14ac:dyDescent="0.35">
      <c r="AD5224"/>
    </row>
    <row r="5225" spans="30:30" x14ac:dyDescent="0.35">
      <c r="AD5225"/>
    </row>
    <row r="5226" spans="30:30" x14ac:dyDescent="0.35">
      <c r="AD5226"/>
    </row>
    <row r="5227" spans="30:30" x14ac:dyDescent="0.35">
      <c r="AD5227"/>
    </row>
    <row r="5228" spans="30:30" x14ac:dyDescent="0.35">
      <c r="AD5228"/>
    </row>
    <row r="5229" spans="30:30" x14ac:dyDescent="0.35">
      <c r="AD5229"/>
    </row>
    <row r="5230" spans="30:30" x14ac:dyDescent="0.35">
      <c r="AD5230"/>
    </row>
    <row r="5231" spans="30:30" x14ac:dyDescent="0.35">
      <c r="AD5231"/>
    </row>
    <row r="5232" spans="30:30" x14ac:dyDescent="0.35">
      <c r="AD5232"/>
    </row>
    <row r="5233" spans="30:30" x14ac:dyDescent="0.35">
      <c r="AD5233"/>
    </row>
  </sheetData>
  <sortState xmlns:xlrd2="http://schemas.microsoft.com/office/spreadsheetml/2017/richdata2" ref="AA3:AC2606">
    <sortCondition ref="AC3:AC2606"/>
  </sortState>
  <pageMargins left="0.7" right="0.7" top="0.75" bottom="0.75" header="0.3" footer="0.3"/>
  <pageSetup paperSize="9" orientation="portrait" horizontalDpi="0"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AH143"/>
  <sheetViews>
    <sheetView showGridLines="0" zoomScale="85" zoomScaleNormal="85" workbookViewId="0">
      <pane xSplit="2" ySplit="2" topLeftCell="C3" activePane="bottomRight" state="frozen"/>
      <selection pane="topRight" activeCell="C1" sqref="C1"/>
      <selection pane="bottomLeft" activeCell="A3" sqref="A3"/>
      <selection pane="bottomRight" activeCell="J6" sqref="J6"/>
    </sheetView>
  </sheetViews>
  <sheetFormatPr defaultRowHeight="14.5" x14ac:dyDescent="0.35"/>
  <cols>
    <col min="1" max="1" width="1.54296875" customWidth="1"/>
    <col min="2" max="2" width="24.453125" customWidth="1"/>
    <col min="3" max="9" width="9.1796875" customWidth="1"/>
    <col min="10" max="10" width="13.36328125" customWidth="1"/>
    <col min="11" max="13" width="9.1796875" customWidth="1"/>
    <col min="14" max="15" width="11.1796875" customWidth="1"/>
    <col min="16" max="16" width="12" customWidth="1"/>
    <col min="17" max="17" width="9.1796875" customWidth="1"/>
    <col min="18" max="18" width="9.54296875" customWidth="1"/>
    <col min="19" max="29" width="9.1796875" customWidth="1"/>
    <col min="30" max="30" width="12" customWidth="1"/>
    <col min="31" max="31" width="14.7265625" customWidth="1"/>
    <col min="32" max="32" width="14.08984375" customWidth="1"/>
  </cols>
  <sheetData>
    <row r="1" spans="2:34" ht="15.75" customHeight="1" x14ac:dyDescent="0.35">
      <c r="B1" s="3" t="s">
        <v>3051</v>
      </c>
      <c r="C1" s="19" t="s">
        <v>3052</v>
      </c>
      <c r="D1" s="19" t="s">
        <v>3053</v>
      </c>
      <c r="E1" s="19" t="s">
        <v>3054</v>
      </c>
      <c r="F1" s="19" t="s">
        <v>3055</v>
      </c>
      <c r="G1" s="19" t="s">
        <v>3056</v>
      </c>
      <c r="H1" s="19" t="s">
        <v>3057</v>
      </c>
      <c r="I1" s="19" t="s">
        <v>3058</v>
      </c>
      <c r="J1" s="19" t="s">
        <v>3052</v>
      </c>
      <c r="K1" s="19" t="s">
        <v>3053</v>
      </c>
      <c r="L1" s="19" t="s">
        <v>3054</v>
      </c>
      <c r="M1" s="19" t="s">
        <v>3055</v>
      </c>
      <c r="N1" s="19" t="s">
        <v>3056</v>
      </c>
      <c r="O1" s="19" t="s">
        <v>3057</v>
      </c>
      <c r="P1" s="19" t="s">
        <v>3058</v>
      </c>
      <c r="Q1" s="19" t="s">
        <v>3052</v>
      </c>
      <c r="R1" s="19" t="s">
        <v>3053</v>
      </c>
      <c r="S1" s="19" t="s">
        <v>3054</v>
      </c>
      <c r="T1" s="19" t="s">
        <v>3055</v>
      </c>
      <c r="U1" s="19" t="s">
        <v>3056</v>
      </c>
      <c r="V1" s="19" t="s">
        <v>3057</v>
      </c>
      <c r="W1" s="19" t="s">
        <v>3058</v>
      </c>
      <c r="X1" s="19" t="s">
        <v>3052</v>
      </c>
      <c r="Y1" s="19" t="s">
        <v>3053</v>
      </c>
      <c r="Z1" s="19" t="s">
        <v>3054</v>
      </c>
      <c r="AA1" s="19" t="s">
        <v>3055</v>
      </c>
      <c r="AB1" s="19" t="s">
        <v>3056</v>
      </c>
      <c r="AC1" s="19" t="s">
        <v>3057</v>
      </c>
      <c r="AD1" s="19" t="s">
        <v>3058</v>
      </c>
      <c r="AE1" s="19" t="s">
        <v>3052</v>
      </c>
      <c r="AF1" s="19" t="s">
        <v>3053</v>
      </c>
      <c r="AG1" s="19" t="s">
        <v>3054</v>
      </c>
    </row>
    <row r="2" spans="2:34" x14ac:dyDescent="0.35">
      <c r="B2" s="12" t="s">
        <v>3050</v>
      </c>
      <c r="C2" s="20">
        <f>OSA!S3</f>
        <v>45170</v>
      </c>
      <c r="D2" s="190">
        <f>C2+1</f>
        <v>45171</v>
      </c>
      <c r="E2" s="190">
        <f t="shared" ref="E2:M2" si="0">D2+1</f>
        <v>45172</v>
      </c>
      <c r="F2" s="20">
        <f t="shared" si="0"/>
        <v>45173</v>
      </c>
      <c r="G2" s="20">
        <f t="shared" si="0"/>
        <v>45174</v>
      </c>
      <c r="H2" s="20">
        <f t="shared" si="0"/>
        <v>45175</v>
      </c>
      <c r="I2" s="20">
        <f t="shared" si="0"/>
        <v>45176</v>
      </c>
      <c r="J2" s="20">
        <f t="shared" si="0"/>
        <v>45177</v>
      </c>
      <c r="K2" s="190">
        <f t="shared" si="0"/>
        <v>45178</v>
      </c>
      <c r="L2" s="190">
        <f t="shared" si="0"/>
        <v>45179</v>
      </c>
      <c r="M2" s="20">
        <f t="shared" si="0"/>
        <v>45180</v>
      </c>
      <c r="N2" s="20">
        <f t="shared" ref="N2" si="1">M2+1</f>
        <v>45181</v>
      </c>
      <c r="O2" s="20">
        <f t="shared" ref="O2" si="2">N2+1</f>
        <v>45182</v>
      </c>
      <c r="P2" s="20">
        <f t="shared" ref="P2" si="3">O2+1</f>
        <v>45183</v>
      </c>
      <c r="Q2" s="20">
        <f t="shared" ref="Q2" si="4">P2+1</f>
        <v>45184</v>
      </c>
      <c r="R2" s="190">
        <f t="shared" ref="R2" si="5">Q2+1</f>
        <v>45185</v>
      </c>
      <c r="S2" s="190">
        <f t="shared" ref="S2" si="6">R2+1</f>
        <v>45186</v>
      </c>
      <c r="T2" s="20">
        <f t="shared" ref="T2" si="7">S2+1</f>
        <v>45187</v>
      </c>
      <c r="U2" s="20">
        <f t="shared" ref="U2" si="8">T2+1</f>
        <v>45188</v>
      </c>
      <c r="V2" s="20">
        <f t="shared" ref="V2" si="9">U2+1</f>
        <v>45189</v>
      </c>
      <c r="W2" s="20">
        <f t="shared" ref="W2" si="10">V2+1</f>
        <v>45190</v>
      </c>
      <c r="X2" s="20">
        <f t="shared" ref="X2" si="11">W2+1</f>
        <v>45191</v>
      </c>
      <c r="Y2" s="190">
        <f t="shared" ref="Y2" si="12">X2+1</f>
        <v>45192</v>
      </c>
      <c r="Z2" s="190">
        <f t="shared" ref="Z2" si="13">Y2+1</f>
        <v>45193</v>
      </c>
      <c r="AA2" s="20">
        <f t="shared" ref="AA2" si="14">Z2+1</f>
        <v>45194</v>
      </c>
      <c r="AB2" s="20">
        <f t="shared" ref="AB2" si="15">AA2+1</f>
        <v>45195</v>
      </c>
      <c r="AC2" s="20">
        <f t="shared" ref="AC2" si="16">AB2+1</f>
        <v>45196</v>
      </c>
      <c r="AD2" s="190">
        <f t="shared" ref="AD2" si="17">AC2+1</f>
        <v>45197</v>
      </c>
      <c r="AE2" s="20">
        <f t="shared" ref="AE2" si="18">AD2+1</f>
        <v>45198</v>
      </c>
      <c r="AF2" s="20">
        <f t="shared" ref="AF2:AG2" si="19">AE2+1</f>
        <v>45199</v>
      </c>
      <c r="AG2" s="20">
        <f t="shared" si="19"/>
        <v>45200</v>
      </c>
    </row>
    <row r="3" spans="2:34" x14ac:dyDescent="0.35">
      <c r="B3" s="21" t="s">
        <v>2329</v>
      </c>
      <c r="C3" s="107">
        <f>IFERROR(AVERAGEIFS(OSA!S:S,OSA!$C:$C,'By Customer'!$B3),"")</f>
        <v>0.96849087893864017</v>
      </c>
      <c r="D3" s="107" t="str">
        <f>IFERROR(AVERAGEIFS(OSA!T:T,OSA!$C:$C,'By Customer'!$B3),"")</f>
        <v/>
      </c>
      <c r="E3" s="107" t="str">
        <f>IFERROR(AVERAGEIFS(OSA!U:U,OSA!$C:$C,'By Customer'!$B3),"")</f>
        <v/>
      </c>
      <c r="F3" s="107">
        <f>IFERROR(AVERAGEIFS(OSA!V:V,OSA!$C:$C,'By Customer'!$B3),"")</f>
        <v>0.96517412935323388</v>
      </c>
      <c r="G3" s="107">
        <f>IFERROR(AVERAGEIFS(OSA!W:W,OSA!$C:$C,'By Customer'!$B3),"")</f>
        <v>0.96351575456053073</v>
      </c>
      <c r="H3" s="107">
        <f>IFERROR(AVERAGEIFS(OSA!X:X,OSA!$C:$C,'By Customer'!$B3),"")</f>
        <v>0.96517412935323388</v>
      </c>
      <c r="I3" s="107">
        <f>IFERROR(AVERAGEIFS(OSA!Y:Y,OSA!$C:$C,'By Customer'!$B3),"")</f>
        <v>0.96517412935323388</v>
      </c>
      <c r="J3" s="107">
        <f>IFERROR(AVERAGEIFS(OSA!Z:Z,OSA!$C:$C,'By Customer'!$B3),"")</f>
        <v>0.96185737976782748</v>
      </c>
      <c r="K3" s="107" t="str">
        <f>IFERROR(AVERAGEIFS(OSA!AA:AA,OSA!$C:$C,'By Customer'!$B3),"")</f>
        <v/>
      </c>
      <c r="L3" s="107" t="str">
        <f>IFERROR(AVERAGEIFS(OSA!AB:AB,OSA!$C:$C,'By Customer'!$B3),"")</f>
        <v/>
      </c>
      <c r="M3" s="107" t="str">
        <f>IFERROR(AVERAGEIFS(OSA!AC:AC,OSA!$C:$C,'By Customer'!$B3),"")</f>
        <v/>
      </c>
      <c r="N3" s="107" t="str">
        <f>IFERROR(AVERAGEIFS(OSA!AD:AD,OSA!$C:$C,'By Customer'!$B3),"")</f>
        <v/>
      </c>
      <c r="O3" s="107" t="str">
        <f>IFERROR(AVERAGEIFS(OSA!AE:AE,OSA!$C:$C,'By Customer'!$B3),"")</f>
        <v/>
      </c>
      <c r="P3" s="107" t="str">
        <f>IFERROR(AVERAGEIFS(OSA!AF:AF,OSA!$C:$C,'By Customer'!$B3),"")</f>
        <v/>
      </c>
      <c r="Q3" s="107" t="str">
        <f>IFERROR(AVERAGEIFS(OSA!AG:AG,OSA!$C:$C,'By Customer'!$B3),"")</f>
        <v/>
      </c>
      <c r="R3" s="107" t="str">
        <f>IFERROR(AVERAGEIFS(OSA!AH:AH,OSA!$C:$C,'By Customer'!$B3),"")</f>
        <v/>
      </c>
      <c r="S3" s="107" t="str">
        <f>IFERROR(AVERAGEIFS(OSA!AI:AI,OSA!$C:$C,'By Customer'!$B3),"")</f>
        <v/>
      </c>
      <c r="T3" s="107" t="str">
        <f>IFERROR(AVERAGEIFS(OSA!AJ:AJ,OSA!$C:$C,'By Customer'!$B3),"")</f>
        <v/>
      </c>
      <c r="U3" s="107" t="str">
        <f>IFERROR(AVERAGEIFS(OSA!AK:AK,OSA!$C:$C,'By Customer'!$B3),"")</f>
        <v/>
      </c>
      <c r="V3" s="107" t="str">
        <f>IFERROR(AVERAGEIFS(OSA!AL:AL,OSA!$C:$C,'By Customer'!$B3),"")</f>
        <v/>
      </c>
      <c r="W3" s="107" t="str">
        <f>IFERROR(AVERAGEIFS(OSA!AM:AM,OSA!$C:$C,'By Customer'!$B3),"")</f>
        <v/>
      </c>
      <c r="X3" s="107" t="str">
        <f>IFERROR(AVERAGEIFS(OSA!AN:AN,OSA!$C:$C,'By Customer'!$B3),"")</f>
        <v/>
      </c>
      <c r="Y3" s="107" t="str">
        <f>IFERROR(AVERAGEIFS(OSA!AO:AO,OSA!$C:$C,'By Customer'!$B3),"")</f>
        <v/>
      </c>
      <c r="Z3" s="107" t="str">
        <f>IFERROR(AVERAGEIFS(OSA!AP:AP,OSA!$C:$C,'By Customer'!$B3),"")</f>
        <v/>
      </c>
      <c r="AA3" s="107" t="str">
        <f>IFERROR(AVERAGEIFS(OSA!AQ:AQ,OSA!$C:$C,'By Customer'!$B3),"")</f>
        <v/>
      </c>
      <c r="AB3" s="107" t="str">
        <f>IFERROR(AVERAGEIFS(OSA!AR:AR,OSA!$C:$C,'By Customer'!$B3),"")</f>
        <v/>
      </c>
      <c r="AC3" s="107" t="str">
        <f>IFERROR(AVERAGEIFS(OSA!AS:AS,OSA!$C:$C,'By Customer'!$B3),"")</f>
        <v/>
      </c>
      <c r="AD3" s="107" t="str">
        <f>IFERROR(AVERAGEIFS(OSA!AT:AT,OSA!$C:$C,'By Customer'!$B3),"")</f>
        <v/>
      </c>
      <c r="AE3" s="107" t="str">
        <f>IFERROR(AVERAGEIFS(OSA!AU:AU,OSA!$C:$C,'By Customer'!$B3),"")</f>
        <v/>
      </c>
      <c r="AF3" s="107" t="str">
        <f>IFERROR(AVERAGEIFS(OSA!AV:AV,OSA!$C:$C,'By Customer'!$B3),"")</f>
        <v/>
      </c>
      <c r="AG3" s="107" t="str">
        <f>IFERROR(AVERAGEIFS(OSA!#REF!,OSA!$C:$C,'By Customer'!$B3),"")</f>
        <v/>
      </c>
      <c r="AH3" s="144"/>
    </row>
    <row r="4" spans="2:34" x14ac:dyDescent="0.35">
      <c r="B4" s="21" t="s">
        <v>806</v>
      </c>
      <c r="C4" s="107" t="str">
        <f>IFERROR(AVERAGEIFS(OSA!S:S,OSA!$C:$C,'By Customer'!$B4),"")</f>
        <v/>
      </c>
      <c r="D4" s="107" t="str">
        <f>IFERROR(AVERAGEIFS(OSA!T:T,OSA!$C:$C,'By Customer'!$B4),"")</f>
        <v/>
      </c>
      <c r="E4" s="107" t="str">
        <f>IFERROR(AVERAGEIFS(OSA!U:U,OSA!$C:$C,'By Customer'!$B4),"")</f>
        <v/>
      </c>
      <c r="F4" s="107" t="str">
        <f>IFERROR(AVERAGEIFS(OSA!V:V,OSA!$C:$C,'By Customer'!$B4),"")</f>
        <v/>
      </c>
      <c r="G4" s="107" t="str">
        <f>IFERROR(AVERAGEIFS(OSA!W:W,OSA!$C:$C,'By Customer'!$B4),"")</f>
        <v/>
      </c>
      <c r="H4" s="107" t="str">
        <f>IFERROR(AVERAGEIFS(OSA!X:X,OSA!$C:$C,'By Customer'!$B4),"")</f>
        <v/>
      </c>
      <c r="I4" s="107" t="str">
        <f>IFERROR(AVERAGEIFS(OSA!Y:Y,OSA!$C:$C,'By Customer'!$B4),"")</f>
        <v/>
      </c>
      <c r="J4" s="107" t="str">
        <f>IFERROR(AVERAGEIFS(OSA!Z:Z,OSA!$C:$C,'By Customer'!$B4),"")</f>
        <v/>
      </c>
      <c r="K4" s="107" t="str">
        <f>IFERROR(AVERAGEIFS(OSA!AA:AA,OSA!$C:$C,'By Customer'!$B4),"")</f>
        <v/>
      </c>
      <c r="L4" s="107" t="str">
        <f>IFERROR(AVERAGEIFS(OSA!AB:AB,OSA!$C:$C,'By Customer'!$B4),"")</f>
        <v/>
      </c>
      <c r="M4" s="107" t="str">
        <f>IFERROR(AVERAGEIFS(OSA!AC:AC,OSA!$C:$C,'By Customer'!$B4),"")</f>
        <v/>
      </c>
      <c r="N4" s="107" t="str">
        <f>IFERROR(AVERAGEIFS(OSA!AD:AD,OSA!$C:$C,'By Customer'!$B4),"")</f>
        <v/>
      </c>
      <c r="O4" s="107" t="str">
        <f>IFERROR(AVERAGEIFS(OSA!AE:AE,OSA!$C:$C,'By Customer'!$B4),"")</f>
        <v/>
      </c>
      <c r="P4" s="107" t="str">
        <f>IFERROR(AVERAGEIFS(OSA!AF:AF,OSA!$C:$C,'By Customer'!$B4),"")</f>
        <v/>
      </c>
      <c r="Q4" s="107" t="str">
        <f>IFERROR(AVERAGEIFS(OSA!AG:AG,OSA!$C:$C,'By Customer'!$B4),"")</f>
        <v/>
      </c>
      <c r="R4" s="107" t="str">
        <f>IFERROR(AVERAGEIFS(OSA!AH:AH,OSA!$C:$C,'By Customer'!$B4),"")</f>
        <v/>
      </c>
      <c r="S4" s="107" t="str">
        <f>IFERROR(AVERAGEIFS(OSA!AI:AI,OSA!$C:$C,'By Customer'!$B4),"")</f>
        <v/>
      </c>
      <c r="T4" s="107" t="str">
        <f>IFERROR(AVERAGEIFS(OSA!AJ:AJ,OSA!$C:$C,'By Customer'!$B4),"")</f>
        <v/>
      </c>
      <c r="U4" s="107" t="str">
        <f>IFERROR(AVERAGEIFS(OSA!AK:AK,OSA!$C:$C,'By Customer'!$B4),"")</f>
        <v/>
      </c>
      <c r="V4" s="107" t="str">
        <f>IFERROR(AVERAGEIFS(OSA!AL:AL,OSA!$C:$C,'By Customer'!$B4),"")</f>
        <v/>
      </c>
      <c r="W4" s="107" t="str">
        <f>IFERROR(AVERAGEIFS(OSA!AM:AM,OSA!$C:$C,'By Customer'!$B4),"")</f>
        <v/>
      </c>
      <c r="X4" s="107" t="str">
        <f>IFERROR(AVERAGEIFS(OSA!AN:AN,OSA!$C:$C,'By Customer'!$B4),"")</f>
        <v/>
      </c>
      <c r="Y4" s="107" t="str">
        <f>IFERROR(AVERAGEIFS(OSA!AO:AO,OSA!$C:$C,'By Customer'!$B4),"")</f>
        <v/>
      </c>
      <c r="Z4" s="107" t="str">
        <f>IFERROR(AVERAGEIFS(OSA!AP:AP,OSA!$C:$C,'By Customer'!$B4),"")</f>
        <v/>
      </c>
      <c r="AA4" s="107" t="str">
        <f>IFERROR(AVERAGEIFS(OSA!AQ:AQ,OSA!$C:$C,'By Customer'!$B4),"")</f>
        <v/>
      </c>
      <c r="AB4" s="107" t="str">
        <f>IFERROR(AVERAGEIFS(OSA!AR:AR,OSA!$C:$C,'By Customer'!$B4),"")</f>
        <v/>
      </c>
      <c r="AC4" s="107" t="str">
        <f>IFERROR(AVERAGEIFS(OSA!AS:AS,OSA!$C:$C,'By Customer'!$B4),"")</f>
        <v/>
      </c>
      <c r="AD4" s="107" t="str">
        <f>IFERROR(AVERAGEIFS(OSA!AT:AT,OSA!$C:$C,'By Customer'!$B4),"")</f>
        <v/>
      </c>
      <c r="AE4" s="107" t="str">
        <f>IFERROR(AVERAGEIFS(OSA!AU:AU,OSA!$C:$C,'By Customer'!$B4),"")</f>
        <v/>
      </c>
      <c r="AF4" s="107" t="str">
        <f>IFERROR(AVERAGEIFS(OSA!AV:AV,OSA!$C:$C,'By Customer'!$B4),"")</f>
        <v/>
      </c>
      <c r="AG4" s="107" t="str">
        <f>IFERROR(AVERAGEIFS(OSA!#REF!,OSA!$C:$C,'By Customer'!$B4),"")</f>
        <v/>
      </c>
      <c r="AH4" s="144"/>
    </row>
    <row r="5" spans="2:34" x14ac:dyDescent="0.35">
      <c r="B5" s="167" t="s">
        <v>1648</v>
      </c>
      <c r="C5" s="168">
        <f>IFERROR(AVERAGEIFS(OSA!S:S,OSA!$C:$C,'By Customer'!$B5),"")</f>
        <v>0.96768707482993199</v>
      </c>
      <c r="D5" s="168" t="str">
        <f>IFERROR(AVERAGEIFS(OSA!T:T,OSA!$C:$C,'By Customer'!$B5),"")</f>
        <v/>
      </c>
      <c r="E5" s="168" t="str">
        <f>IFERROR(AVERAGEIFS(OSA!U:U,OSA!$C:$C,'By Customer'!$B5),"")</f>
        <v/>
      </c>
      <c r="F5" s="168">
        <f>IFERROR(AVERAGEIFS(OSA!V:V,OSA!$C:$C,'By Customer'!$B5),"")</f>
        <v>0.95059625212947185</v>
      </c>
      <c r="G5" s="168">
        <f>IFERROR(AVERAGEIFS(OSA!W:W,OSA!$C:$C,'By Customer'!$B5),"")</f>
        <v>0.95229982964224869</v>
      </c>
      <c r="H5" s="168">
        <f>IFERROR(AVERAGEIFS(OSA!X:X,OSA!$C:$C,'By Customer'!$B5),"")</f>
        <v>0.96081771720613285</v>
      </c>
      <c r="I5" s="168">
        <f>IFERROR(AVERAGEIFS(OSA!Y:Y,OSA!$C:$C,'By Customer'!$B5),"")</f>
        <v>0.96081771720613285</v>
      </c>
      <c r="J5" s="168">
        <f>IFERROR(AVERAGEIFS(OSA!Z:Z,OSA!$C:$C,'By Customer'!$B5),"")</f>
        <v>0.96933560477001701</v>
      </c>
      <c r="K5" s="168" t="str">
        <f>IFERROR(AVERAGEIFS(OSA!AA:AA,OSA!$C:$C,'By Customer'!$B5),"")</f>
        <v/>
      </c>
      <c r="L5" s="168" t="str">
        <f>IFERROR(AVERAGEIFS(OSA!AB:AB,OSA!$C:$C,'By Customer'!$B5),"")</f>
        <v/>
      </c>
      <c r="M5" s="168" t="str">
        <f>IFERROR(AVERAGEIFS(OSA!AC:AC,OSA!$C:$C,'By Customer'!$B5),"")</f>
        <v/>
      </c>
      <c r="N5" s="168" t="str">
        <f>IFERROR(AVERAGEIFS(OSA!AD:AD,OSA!$C:$C,'By Customer'!$B5),"")</f>
        <v/>
      </c>
      <c r="O5" s="168" t="str">
        <f>IFERROR(AVERAGEIFS(OSA!AE:AE,OSA!$C:$C,'By Customer'!$B5),"")</f>
        <v/>
      </c>
      <c r="P5" s="168" t="str">
        <f>IFERROR(AVERAGEIFS(OSA!AF:AF,OSA!$C:$C,'By Customer'!$B5),"")</f>
        <v/>
      </c>
      <c r="Q5" s="168" t="str">
        <f>IFERROR(AVERAGEIFS(OSA!AG:AG,OSA!$C:$C,'By Customer'!$B5),"")</f>
        <v/>
      </c>
      <c r="R5" s="168" t="str">
        <f>IFERROR(AVERAGEIFS(OSA!AH:AH,OSA!$C:$C,'By Customer'!$B5),"")</f>
        <v/>
      </c>
      <c r="S5" s="168" t="str">
        <f>IFERROR(AVERAGEIFS(OSA!AI:AI,OSA!$C:$C,'By Customer'!$B5),"")</f>
        <v/>
      </c>
      <c r="T5" s="168" t="str">
        <f>IFERROR(AVERAGEIFS(OSA!AJ:AJ,OSA!$C:$C,'By Customer'!$B5),"")</f>
        <v/>
      </c>
      <c r="U5" s="168" t="str">
        <f>IFERROR(AVERAGEIFS(OSA!AK:AK,OSA!$C:$C,'By Customer'!$B5),"")</f>
        <v/>
      </c>
      <c r="V5" s="168" t="str">
        <f>IFERROR(AVERAGEIFS(OSA!AL:AL,OSA!$C:$C,'By Customer'!$B5),"")</f>
        <v/>
      </c>
      <c r="W5" s="168" t="str">
        <f>IFERROR(AVERAGEIFS(OSA!AM:AM,OSA!$C:$C,'By Customer'!$B5),"")</f>
        <v/>
      </c>
      <c r="X5" s="168" t="str">
        <f>IFERROR(AVERAGEIFS(OSA!AN:AN,OSA!$C:$C,'By Customer'!$B5),"")</f>
        <v/>
      </c>
      <c r="Y5" s="168" t="str">
        <f>IFERROR(AVERAGEIFS(OSA!AO:AO,OSA!$C:$C,'By Customer'!$B5),"")</f>
        <v/>
      </c>
      <c r="Z5" s="168" t="str">
        <f>IFERROR(AVERAGEIFS(OSA!AP:AP,OSA!$C:$C,'By Customer'!$B5),"")</f>
        <v/>
      </c>
      <c r="AA5" s="168" t="str">
        <f>IFERROR(AVERAGEIFS(OSA!AQ:AQ,OSA!$C:$C,'By Customer'!$B5),"")</f>
        <v/>
      </c>
      <c r="AB5" s="168" t="str">
        <f>IFERROR(AVERAGEIFS(OSA!AR:AR,OSA!$C:$C,'By Customer'!$B5),"")</f>
        <v/>
      </c>
      <c r="AC5" s="168" t="str">
        <f>IFERROR(AVERAGEIFS(OSA!AS:AS,OSA!$C:$C,'By Customer'!$B5),"")</f>
        <v/>
      </c>
      <c r="AD5" s="168" t="str">
        <f>IFERROR(AVERAGEIFS(OSA!AT:AT,OSA!$C:$C,'By Customer'!$B5),"")</f>
        <v/>
      </c>
      <c r="AE5" s="168" t="str">
        <f>IFERROR(AVERAGEIFS(OSA!AU:AU,OSA!$C:$C,'By Customer'!$B5),"")</f>
        <v/>
      </c>
      <c r="AF5" s="168" t="str">
        <f>IFERROR(AVERAGEIFS(OSA!AV:AV,OSA!$C:$C,'By Customer'!$B5),"")</f>
        <v/>
      </c>
      <c r="AG5" s="168" t="str">
        <f>IFERROR(AVERAGEIFS(OSA!#REF!,OSA!$C:$C,'By Customer'!$B5),"")</f>
        <v/>
      </c>
      <c r="AH5" s="169"/>
    </row>
    <row r="6" spans="2:34" x14ac:dyDescent="0.35">
      <c r="B6" s="21" t="s">
        <v>2305</v>
      </c>
      <c r="C6" s="107">
        <f>IFERROR(AVERAGEIFS(OSA!S:S,OSA!$C:$C,'By Customer'!$B6),"")</f>
        <v>0.79653679653679654</v>
      </c>
      <c r="D6" s="107" t="str">
        <f>IFERROR(AVERAGEIFS(OSA!T:T,OSA!$C:$C,'By Customer'!$B6),"")</f>
        <v/>
      </c>
      <c r="E6" s="107" t="str">
        <f>IFERROR(AVERAGEIFS(OSA!U:U,OSA!$C:$C,'By Customer'!$B6),"")</f>
        <v/>
      </c>
      <c r="F6" s="107">
        <f>IFERROR(AVERAGEIFS(OSA!V:V,OSA!$C:$C,'By Customer'!$B6),"")</f>
        <v>0.77056277056277056</v>
      </c>
      <c r="G6" s="107">
        <f>IFERROR(AVERAGEIFS(OSA!W:W,OSA!$C:$C,'By Customer'!$B6),"")</f>
        <v>0.77056277056277056</v>
      </c>
      <c r="H6" s="107">
        <f>IFERROR(AVERAGEIFS(OSA!X:X,OSA!$C:$C,'By Customer'!$B6),"")</f>
        <v>0.77056277056277056</v>
      </c>
      <c r="I6" s="107">
        <f>IFERROR(AVERAGEIFS(OSA!Y:Y,OSA!$C:$C,'By Customer'!$B6),"")</f>
        <v>0.77056277056277056</v>
      </c>
      <c r="J6" s="107" t="str">
        <f>IFERROR(AVERAGEIFS(OSA!Z:Z,OSA!$C:$C,'By Customer'!$B6),"")</f>
        <v/>
      </c>
      <c r="K6" s="107" t="str">
        <f>IFERROR(AVERAGEIFS(OSA!AA:AA,OSA!$C:$C,'By Customer'!$B6),"")</f>
        <v/>
      </c>
      <c r="L6" s="107" t="str">
        <f>IFERROR(AVERAGEIFS(OSA!AB:AB,OSA!$C:$C,'By Customer'!$B6),"")</f>
        <v/>
      </c>
      <c r="M6" s="107" t="str">
        <f>IFERROR(AVERAGEIFS(OSA!AC:AC,OSA!$C:$C,'By Customer'!$B6),"")</f>
        <v/>
      </c>
      <c r="N6" s="107" t="str">
        <f>IFERROR(AVERAGEIFS(OSA!AD:AD,OSA!$C:$C,'By Customer'!$B6),"")</f>
        <v/>
      </c>
      <c r="O6" s="107" t="str">
        <f>IFERROR(AVERAGEIFS(OSA!AE:AE,OSA!$C:$C,'By Customer'!$B6),"")</f>
        <v/>
      </c>
      <c r="P6" s="107" t="str">
        <f>IFERROR(AVERAGEIFS(OSA!AF:AF,OSA!$C:$C,'By Customer'!$B6),"")</f>
        <v/>
      </c>
      <c r="Q6" s="107" t="str">
        <f>IFERROR(AVERAGEIFS(OSA!AG:AG,OSA!$C:$C,'By Customer'!$B6),"")</f>
        <v/>
      </c>
      <c r="R6" s="107" t="str">
        <f>IFERROR(AVERAGEIFS(OSA!AH:AH,OSA!$C:$C,'By Customer'!$B6),"")</f>
        <v/>
      </c>
      <c r="S6" s="107" t="str">
        <f>IFERROR(AVERAGEIFS(OSA!AI:AI,OSA!$C:$C,'By Customer'!$B6),"")</f>
        <v/>
      </c>
      <c r="T6" s="107" t="str">
        <f>IFERROR(AVERAGEIFS(OSA!AJ:AJ,OSA!$C:$C,'By Customer'!$B6),"")</f>
        <v/>
      </c>
      <c r="U6" s="107" t="str">
        <f>IFERROR(AVERAGEIFS(OSA!AK:AK,OSA!$C:$C,'By Customer'!$B6),"")</f>
        <v/>
      </c>
      <c r="V6" s="107" t="str">
        <f>IFERROR(AVERAGEIFS(OSA!AL:AL,OSA!$C:$C,'By Customer'!$B6),"")</f>
        <v/>
      </c>
      <c r="W6" s="107" t="str">
        <f>IFERROR(AVERAGEIFS(OSA!AM:AM,OSA!$C:$C,'By Customer'!$B6),"")</f>
        <v/>
      </c>
      <c r="X6" s="107" t="str">
        <f>IFERROR(AVERAGEIFS(OSA!AN:AN,OSA!$C:$C,'By Customer'!$B6),"")</f>
        <v/>
      </c>
      <c r="Y6" s="107" t="str">
        <f>IFERROR(AVERAGEIFS(OSA!AO:AO,OSA!$C:$C,'By Customer'!$B6),"")</f>
        <v/>
      </c>
      <c r="Z6" s="107" t="str">
        <f>IFERROR(AVERAGEIFS(OSA!AP:AP,OSA!$C:$C,'By Customer'!$B6),"")</f>
        <v/>
      </c>
      <c r="AA6" s="107" t="str">
        <f>IFERROR(AVERAGEIFS(OSA!AQ:AQ,OSA!$C:$C,'By Customer'!$B6),"")</f>
        <v/>
      </c>
      <c r="AB6" s="107" t="str">
        <f>IFERROR(AVERAGEIFS(OSA!AR:AR,OSA!$C:$C,'By Customer'!$B6),"")</f>
        <v/>
      </c>
      <c r="AC6" s="107" t="str">
        <f>IFERROR(AVERAGEIFS(OSA!AS:AS,OSA!$C:$C,'By Customer'!$B6),"")</f>
        <v/>
      </c>
      <c r="AD6" s="107" t="str">
        <f>IFERROR(AVERAGEIFS(OSA!AT:AT,OSA!$C:$C,'By Customer'!$B6),"")</f>
        <v/>
      </c>
      <c r="AE6" s="107" t="str">
        <f>IFERROR(AVERAGEIFS(OSA!AU:AU,OSA!$C:$C,'By Customer'!$B6),"")</f>
        <v/>
      </c>
      <c r="AF6" s="107" t="str">
        <f>IFERROR(AVERAGEIFS(OSA!AV:AV,OSA!$C:$C,'By Customer'!$B6),"")</f>
        <v/>
      </c>
      <c r="AG6" s="107" t="str">
        <f>IFERROR(AVERAGEIFS(OSA!#REF!,OSA!$C:$C,'By Customer'!$B6),"")</f>
        <v/>
      </c>
      <c r="AH6" s="144"/>
    </row>
    <row r="7" spans="2:34" x14ac:dyDescent="0.35">
      <c r="B7" s="21" t="s">
        <v>2517</v>
      </c>
      <c r="C7" s="107">
        <f>IFERROR(AVERAGEIFS(OSA!S:S,OSA!$C:$C,'By Customer'!$B7),"")</f>
        <v>1</v>
      </c>
      <c r="D7" s="107" t="str">
        <f>IFERROR(AVERAGEIFS(OSA!T:T,OSA!$C:$C,'By Customer'!$B7),"")</f>
        <v/>
      </c>
      <c r="E7" s="107" t="str">
        <f>IFERROR(AVERAGEIFS(OSA!U:U,OSA!$C:$C,'By Customer'!$B7),"")</f>
        <v/>
      </c>
      <c r="F7" s="107">
        <f>IFERROR(AVERAGEIFS(OSA!V:V,OSA!$C:$C,'By Customer'!$B7),"")</f>
        <v>1</v>
      </c>
      <c r="G7" s="107">
        <f>IFERROR(AVERAGEIFS(OSA!W:W,OSA!$C:$C,'By Customer'!$B7),"")</f>
        <v>1</v>
      </c>
      <c r="H7" s="107">
        <f>IFERROR(AVERAGEIFS(OSA!X:X,OSA!$C:$C,'By Customer'!$B7),"")</f>
        <v>0.99864130434782605</v>
      </c>
      <c r="I7" s="107">
        <f>IFERROR(AVERAGEIFS(OSA!Y:Y,OSA!$C:$C,'By Customer'!$B7),"")</f>
        <v>0.99728260869565222</v>
      </c>
      <c r="J7" s="107">
        <f>IFERROR(AVERAGEIFS(OSA!Z:Z,OSA!$C:$C,'By Customer'!$B7),"")</f>
        <v>0.99863945578231295</v>
      </c>
      <c r="K7" s="107" t="str">
        <f>IFERROR(AVERAGEIFS(OSA!AA:AA,OSA!$C:$C,'By Customer'!$B7),"")</f>
        <v/>
      </c>
      <c r="L7" s="107" t="str">
        <f>IFERROR(AVERAGEIFS(OSA!AB:AB,OSA!$C:$C,'By Customer'!$B7),"")</f>
        <v/>
      </c>
      <c r="M7" s="107" t="str">
        <f>IFERROR(AVERAGEIFS(OSA!AC:AC,OSA!$C:$C,'By Customer'!$B7),"")</f>
        <v/>
      </c>
      <c r="N7" s="107" t="str">
        <f>IFERROR(AVERAGEIFS(OSA!AD:AD,OSA!$C:$C,'By Customer'!$B7),"")</f>
        <v/>
      </c>
      <c r="O7" s="107" t="str">
        <f>IFERROR(AVERAGEIFS(OSA!AE:AE,OSA!$C:$C,'By Customer'!$B7),"")</f>
        <v/>
      </c>
      <c r="P7" s="107" t="str">
        <f>IFERROR(AVERAGEIFS(OSA!AF:AF,OSA!$C:$C,'By Customer'!$B7),"")</f>
        <v/>
      </c>
      <c r="Q7" s="107" t="str">
        <f>IFERROR(AVERAGEIFS(OSA!AG:AG,OSA!$C:$C,'By Customer'!$B7),"")</f>
        <v/>
      </c>
      <c r="R7" s="107" t="str">
        <f>IFERROR(AVERAGEIFS(OSA!AH:AH,OSA!$C:$C,'By Customer'!$B7),"")</f>
        <v/>
      </c>
      <c r="S7" s="107" t="str">
        <f>IFERROR(AVERAGEIFS(OSA!AI:AI,OSA!$C:$C,'By Customer'!$B7),"")</f>
        <v/>
      </c>
      <c r="T7" s="107" t="str">
        <f>IFERROR(AVERAGEIFS(OSA!AJ:AJ,OSA!$C:$C,'By Customer'!$B7),"")</f>
        <v/>
      </c>
      <c r="U7" s="107" t="str">
        <f>IFERROR(AVERAGEIFS(OSA!AK:AK,OSA!$C:$C,'By Customer'!$B7),"")</f>
        <v/>
      </c>
      <c r="V7" s="107" t="str">
        <f>IFERROR(AVERAGEIFS(OSA!AL:AL,OSA!$C:$C,'By Customer'!$B7),"")</f>
        <v/>
      </c>
      <c r="W7" s="107" t="str">
        <f>IFERROR(AVERAGEIFS(OSA!AM:AM,OSA!$C:$C,'By Customer'!$B7),"")</f>
        <v/>
      </c>
      <c r="X7" s="107" t="str">
        <f>IFERROR(AVERAGEIFS(OSA!AN:AN,OSA!$C:$C,'By Customer'!$B7),"")</f>
        <v/>
      </c>
      <c r="Y7" s="107" t="str">
        <f>IFERROR(AVERAGEIFS(OSA!AO:AO,OSA!$C:$C,'By Customer'!$B7),"")</f>
        <v/>
      </c>
      <c r="Z7" s="107" t="str">
        <f>IFERROR(AVERAGEIFS(OSA!AP:AP,OSA!$C:$C,'By Customer'!$B7),"")</f>
        <v/>
      </c>
      <c r="AA7" s="107" t="str">
        <f>IFERROR(AVERAGEIFS(OSA!AQ:AQ,OSA!$C:$C,'By Customer'!$B7),"")</f>
        <v/>
      </c>
      <c r="AB7" s="107" t="str">
        <f>IFERROR(AVERAGEIFS(OSA!AR:AR,OSA!$C:$C,'By Customer'!$B7),"")</f>
        <v/>
      </c>
      <c r="AC7" s="107" t="str">
        <f>IFERROR(AVERAGEIFS(OSA!AS:AS,OSA!$C:$C,'By Customer'!$B7),"")</f>
        <v/>
      </c>
      <c r="AD7" s="107" t="str">
        <f>IFERROR(AVERAGEIFS(OSA!AT:AT,OSA!$C:$C,'By Customer'!$B7),"")</f>
        <v/>
      </c>
      <c r="AE7" s="107" t="str">
        <f>IFERROR(AVERAGEIFS(OSA!AU:AU,OSA!$C:$C,'By Customer'!$B7),"")</f>
        <v/>
      </c>
      <c r="AF7" s="107" t="str">
        <f>IFERROR(AVERAGEIFS(OSA!AV:AV,OSA!$C:$C,'By Customer'!$B7),"")</f>
        <v/>
      </c>
      <c r="AG7" s="107" t="str">
        <f>IFERROR(AVERAGEIFS(OSA!#REF!,OSA!$C:$C,'By Customer'!$B7),"")</f>
        <v/>
      </c>
      <c r="AH7" s="144"/>
    </row>
    <row r="8" spans="2:34" x14ac:dyDescent="0.35">
      <c r="B8" s="21" t="s">
        <v>2657</v>
      </c>
      <c r="C8" s="107">
        <f>IFERROR(AVERAGEIFS(OSA!S:S,OSA!$C:$C,'By Customer'!$B8),"")</f>
        <v>1</v>
      </c>
      <c r="D8" s="107" t="str">
        <f>IFERROR(AVERAGEIFS(OSA!T:T,OSA!$C:$C,'By Customer'!$B8),"")</f>
        <v/>
      </c>
      <c r="E8" s="107" t="str">
        <f>IFERROR(AVERAGEIFS(OSA!U:U,OSA!$C:$C,'By Customer'!$B8),"")</f>
        <v/>
      </c>
      <c r="F8" s="107">
        <f>IFERROR(AVERAGEIFS(OSA!V:V,OSA!$C:$C,'By Customer'!$B8),"")</f>
        <v>1</v>
      </c>
      <c r="G8" s="107">
        <f>IFERROR(AVERAGEIFS(OSA!W:W,OSA!$C:$C,'By Customer'!$B8),"")</f>
        <v>1</v>
      </c>
      <c r="H8" s="107">
        <f>IFERROR(AVERAGEIFS(OSA!X:X,OSA!$C:$C,'By Customer'!$B8),"")</f>
        <v>1</v>
      </c>
      <c r="I8" s="107">
        <f>IFERROR(AVERAGEIFS(OSA!Y:Y,OSA!$C:$C,'By Customer'!$B8),"")</f>
        <v>1</v>
      </c>
      <c r="J8" s="107">
        <f>IFERROR(AVERAGEIFS(OSA!Z:Z,OSA!$C:$C,'By Customer'!$B8),"")</f>
        <v>0.99597585513078468</v>
      </c>
      <c r="K8" s="107" t="str">
        <f>IFERROR(AVERAGEIFS(OSA!AA:AA,OSA!$C:$C,'By Customer'!$B8),"")</f>
        <v/>
      </c>
      <c r="L8" s="107" t="str">
        <f>IFERROR(AVERAGEIFS(OSA!AB:AB,OSA!$C:$C,'By Customer'!$B8),"")</f>
        <v/>
      </c>
      <c r="M8" s="107" t="str">
        <f>IFERROR(AVERAGEIFS(OSA!AC:AC,OSA!$C:$C,'By Customer'!$B8),"")</f>
        <v/>
      </c>
      <c r="N8" s="107" t="str">
        <f>IFERROR(AVERAGEIFS(OSA!AD:AD,OSA!$C:$C,'By Customer'!$B8),"")</f>
        <v/>
      </c>
      <c r="O8" s="107" t="str">
        <f>IFERROR(AVERAGEIFS(OSA!AE:AE,OSA!$C:$C,'By Customer'!$B8),"")</f>
        <v/>
      </c>
      <c r="P8" s="107" t="str">
        <f>IFERROR(AVERAGEIFS(OSA!AF:AF,OSA!$C:$C,'By Customer'!$B8),"")</f>
        <v/>
      </c>
      <c r="Q8" s="107" t="str">
        <f>IFERROR(AVERAGEIFS(OSA!AG:AG,OSA!$C:$C,'By Customer'!$B8),"")</f>
        <v/>
      </c>
      <c r="R8" s="107" t="str">
        <f>IFERROR(AVERAGEIFS(OSA!AH:AH,OSA!$C:$C,'By Customer'!$B8),"")</f>
        <v/>
      </c>
      <c r="S8" s="107" t="str">
        <f>IFERROR(AVERAGEIFS(OSA!AI:AI,OSA!$C:$C,'By Customer'!$B8),"")</f>
        <v/>
      </c>
      <c r="T8" s="107" t="str">
        <f>IFERROR(AVERAGEIFS(OSA!AJ:AJ,OSA!$C:$C,'By Customer'!$B8),"")</f>
        <v/>
      </c>
      <c r="U8" s="107" t="str">
        <f>IFERROR(AVERAGEIFS(OSA!AK:AK,OSA!$C:$C,'By Customer'!$B8),"")</f>
        <v/>
      </c>
      <c r="V8" s="107" t="str">
        <f>IFERROR(AVERAGEIFS(OSA!AL:AL,OSA!$C:$C,'By Customer'!$B8),"")</f>
        <v/>
      </c>
      <c r="W8" s="107" t="str">
        <f>IFERROR(AVERAGEIFS(OSA!AM:AM,OSA!$C:$C,'By Customer'!$B8),"")</f>
        <v/>
      </c>
      <c r="X8" s="107" t="str">
        <f>IFERROR(AVERAGEIFS(OSA!AN:AN,OSA!$C:$C,'By Customer'!$B8),"")</f>
        <v/>
      </c>
      <c r="Y8" s="107" t="str">
        <f>IFERROR(AVERAGEIFS(OSA!AO:AO,OSA!$C:$C,'By Customer'!$B8),"")</f>
        <v/>
      </c>
      <c r="Z8" s="107" t="str">
        <f>IFERROR(AVERAGEIFS(OSA!AP:AP,OSA!$C:$C,'By Customer'!$B8),"")</f>
        <v/>
      </c>
      <c r="AA8" s="107" t="str">
        <f>IFERROR(AVERAGEIFS(OSA!AQ:AQ,OSA!$C:$C,'By Customer'!$B8),"")</f>
        <v/>
      </c>
      <c r="AB8" s="107" t="str">
        <f>IFERROR(AVERAGEIFS(OSA!AR:AR,OSA!$C:$C,'By Customer'!$B8),"")</f>
        <v/>
      </c>
      <c r="AC8" s="107" t="str">
        <f>IFERROR(AVERAGEIFS(OSA!AS:AS,OSA!$C:$C,'By Customer'!$B8),"")</f>
        <v/>
      </c>
      <c r="AD8" s="107" t="str">
        <f>IFERROR(AVERAGEIFS(OSA!AT:AT,OSA!$C:$C,'By Customer'!$B8),"")</f>
        <v/>
      </c>
      <c r="AE8" s="107" t="str">
        <f>IFERROR(AVERAGEIFS(OSA!AU:AU,OSA!$C:$C,'By Customer'!$B8),"")</f>
        <v/>
      </c>
      <c r="AF8" s="107" t="str">
        <f>IFERROR(AVERAGEIFS(OSA!AV:AV,OSA!$C:$C,'By Customer'!$B8),"")</f>
        <v/>
      </c>
      <c r="AG8" s="107" t="str">
        <f>IFERROR(AVERAGEIFS(OSA!#REF!,OSA!$C:$C,'By Customer'!$B8),"")</f>
        <v/>
      </c>
      <c r="AH8" s="144"/>
    </row>
    <row r="9" spans="2:34" ht="4.5" customHeight="1" thickBot="1" x14ac:dyDescent="0.4">
      <c r="AA9" s="42"/>
    </row>
    <row r="10" spans="2:34" ht="44" thickBot="1" x14ac:dyDescent="0.4">
      <c r="B10" s="22" t="s">
        <v>3050</v>
      </c>
      <c r="C10" s="23" t="s">
        <v>3059</v>
      </c>
      <c r="D10" s="23" t="s">
        <v>3060</v>
      </c>
      <c r="E10" s="23" t="s">
        <v>3061</v>
      </c>
      <c r="F10" s="23" t="s">
        <v>3062</v>
      </c>
      <c r="G10" s="23" t="s">
        <v>3063</v>
      </c>
      <c r="H10" s="23" t="s">
        <v>3064</v>
      </c>
      <c r="I10" s="24" t="s">
        <v>3046</v>
      </c>
      <c r="J10" s="25" t="s">
        <v>3047</v>
      </c>
      <c r="W10" s="42"/>
      <c r="X10" s="42"/>
      <c r="Y10" s="42"/>
    </row>
    <row r="11" spans="2:34" x14ac:dyDescent="0.35">
      <c r="B11" s="26" t="s">
        <v>2329</v>
      </c>
      <c r="C11" s="27">
        <f>IFERROR(AVERAGE(C3:E3),0)</f>
        <v>0.96849087893864017</v>
      </c>
      <c r="D11" s="27">
        <f>IFERROR(AVERAGE(F3:J3),0)</f>
        <v>0.96417910447761201</v>
      </c>
      <c r="E11" s="27">
        <f>IFERROR(AVERAGE(M3:Q3),0)</f>
        <v>0</v>
      </c>
      <c r="F11" s="27"/>
      <c r="G11" s="27"/>
      <c r="H11" s="27">
        <f t="shared" ref="H11:H16" si="20">IFERROR(AVERAGE(C3:AG3),0)</f>
        <v>0.96489773355445008</v>
      </c>
      <c r="I11" s="28">
        <f t="shared" ref="I11:I16" si="21">IFERROR($H11-$J11, "ERROR")</f>
        <v>6.9462093355606713E-3</v>
      </c>
      <c r="J11" s="27">
        <v>0.95795152421888941</v>
      </c>
      <c r="K11" s="64"/>
      <c r="L11" s="42"/>
    </row>
    <row r="12" spans="2:34" x14ac:dyDescent="0.35">
      <c r="B12" s="30" t="s">
        <v>806</v>
      </c>
      <c r="C12" s="27">
        <f t="shared" ref="C12:C16" si="22">IFERROR(AVERAGE(C4:E4),0)</f>
        <v>0</v>
      </c>
      <c r="D12" s="27">
        <f t="shared" ref="D12:D16" si="23">IFERROR(AVERAGE(F4:J4),0)</f>
        <v>0</v>
      </c>
      <c r="E12" s="27">
        <f t="shared" ref="E12:E16" si="24">IFERROR(AVERAGE(M4:Q4),0)</f>
        <v>0</v>
      </c>
      <c r="F12" s="27"/>
      <c r="G12" s="27"/>
      <c r="H12" s="27">
        <f t="shared" si="20"/>
        <v>0</v>
      </c>
      <c r="I12" s="15">
        <f t="shared" si="21"/>
        <v>0</v>
      </c>
      <c r="J12" s="31">
        <v>0</v>
      </c>
      <c r="K12" s="64"/>
      <c r="L12" s="99"/>
    </row>
    <row r="13" spans="2:34" x14ac:dyDescent="0.35">
      <c r="B13" s="30" t="s">
        <v>1648</v>
      </c>
      <c r="C13" s="27">
        <f t="shared" si="22"/>
        <v>0.96768707482993199</v>
      </c>
      <c r="D13" s="27">
        <f t="shared" si="23"/>
        <v>0.95877342419080058</v>
      </c>
      <c r="E13" s="27">
        <f t="shared" si="24"/>
        <v>0</v>
      </c>
      <c r="F13" s="27"/>
      <c r="G13" s="27"/>
      <c r="H13" s="27">
        <f t="shared" si="20"/>
        <v>0.96025903263065582</v>
      </c>
      <c r="I13" s="15">
        <f t="shared" si="21"/>
        <v>-2.3197048819032506E-3</v>
      </c>
      <c r="J13" s="31">
        <v>0.96257873751255907</v>
      </c>
      <c r="K13" s="64"/>
      <c r="L13" s="42"/>
    </row>
    <row r="14" spans="2:34" x14ac:dyDescent="0.35">
      <c r="B14" s="30" t="s">
        <v>2305</v>
      </c>
      <c r="C14" s="27">
        <f t="shared" si="22"/>
        <v>0.79653679653679654</v>
      </c>
      <c r="D14" s="27">
        <f t="shared" si="23"/>
        <v>0.77056277056277056</v>
      </c>
      <c r="E14" s="27">
        <f t="shared" si="24"/>
        <v>0</v>
      </c>
      <c r="F14" s="27"/>
      <c r="G14" s="27"/>
      <c r="H14" s="27">
        <f t="shared" si="20"/>
        <v>0.77575757575757565</v>
      </c>
      <c r="I14" s="15">
        <f t="shared" si="21"/>
        <v>-2.2506920978707989E-2</v>
      </c>
      <c r="J14" s="31">
        <v>0.79826449673628364</v>
      </c>
      <c r="K14" s="64"/>
      <c r="L14" s="42"/>
    </row>
    <row r="15" spans="2:34" x14ac:dyDescent="0.35">
      <c r="B15" s="30" t="s">
        <v>2517</v>
      </c>
      <c r="C15" s="27">
        <f t="shared" si="22"/>
        <v>1</v>
      </c>
      <c r="D15" s="27">
        <f t="shared" si="23"/>
        <v>0.99891267376515835</v>
      </c>
      <c r="E15" s="27">
        <f t="shared" si="24"/>
        <v>0</v>
      </c>
      <c r="F15" s="27"/>
      <c r="G15" s="27"/>
      <c r="H15" s="27">
        <f t="shared" si="20"/>
        <v>0.99909389480429855</v>
      </c>
      <c r="I15" s="15">
        <f t="shared" si="21"/>
        <v>4.9190937082725927E-3</v>
      </c>
      <c r="J15" s="31">
        <v>0.99417480109602596</v>
      </c>
      <c r="K15" s="64"/>
      <c r="L15" s="42"/>
    </row>
    <row r="16" spans="2:34" ht="15" thickBot="1" x14ac:dyDescent="0.4">
      <c r="B16" s="32" t="s">
        <v>2657</v>
      </c>
      <c r="C16" s="27">
        <f t="shared" si="22"/>
        <v>1</v>
      </c>
      <c r="D16" s="27">
        <f t="shared" si="23"/>
        <v>0.99919517102615685</v>
      </c>
      <c r="E16" s="27">
        <f t="shared" si="24"/>
        <v>0</v>
      </c>
      <c r="F16" s="27"/>
      <c r="G16" s="27"/>
      <c r="H16" s="27">
        <f t="shared" si="20"/>
        <v>0.99932930918846408</v>
      </c>
      <c r="I16" s="34">
        <f t="shared" si="21"/>
        <v>1.1966866340961113E-3</v>
      </c>
      <c r="J16" s="33">
        <v>0.99813262255436797</v>
      </c>
      <c r="K16" s="64"/>
      <c r="L16" s="42"/>
    </row>
    <row r="17" spans="2:34" x14ac:dyDescent="0.35">
      <c r="B17" s="35"/>
      <c r="C17" s="29"/>
      <c r="D17" s="29"/>
      <c r="E17" s="29"/>
      <c r="F17" s="29"/>
      <c r="G17" s="29"/>
      <c r="H17" s="29"/>
      <c r="J17" s="19"/>
      <c r="K17" s="29"/>
    </row>
    <row r="18" spans="2:34" x14ac:dyDescent="0.35">
      <c r="B18" s="3" t="s">
        <v>3051</v>
      </c>
      <c r="D18" s="202" t="s">
        <v>3065</v>
      </c>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row>
    <row r="19" spans="2:34" x14ac:dyDescent="0.35">
      <c r="B19" s="12" t="s">
        <v>3050</v>
      </c>
      <c r="C19" s="36" t="s">
        <v>3066</v>
      </c>
      <c r="D19" s="20">
        <f>C2</f>
        <v>45170</v>
      </c>
      <c r="E19" s="190">
        <f t="shared" ref="E19:AE19" si="25">D19+1</f>
        <v>45171</v>
      </c>
      <c r="F19" s="190">
        <f>E19+1</f>
        <v>45172</v>
      </c>
      <c r="G19" s="20">
        <f t="shared" si="25"/>
        <v>45173</v>
      </c>
      <c r="H19" s="20">
        <f t="shared" si="25"/>
        <v>45174</v>
      </c>
      <c r="I19" s="20">
        <f t="shared" si="25"/>
        <v>45175</v>
      </c>
      <c r="J19" s="20">
        <f t="shared" si="25"/>
        <v>45176</v>
      </c>
      <c r="K19" s="20">
        <f t="shared" si="25"/>
        <v>45177</v>
      </c>
      <c r="L19" s="190">
        <f t="shared" si="25"/>
        <v>45178</v>
      </c>
      <c r="M19" s="190">
        <f t="shared" si="25"/>
        <v>45179</v>
      </c>
      <c r="N19" s="20">
        <f t="shared" si="25"/>
        <v>45180</v>
      </c>
      <c r="O19" s="20">
        <f t="shared" si="25"/>
        <v>45181</v>
      </c>
      <c r="P19" s="20">
        <f t="shared" si="25"/>
        <v>45182</v>
      </c>
      <c r="Q19" s="20">
        <f t="shared" si="25"/>
        <v>45183</v>
      </c>
      <c r="R19" s="20">
        <f t="shared" si="25"/>
        <v>45184</v>
      </c>
      <c r="S19" s="190">
        <f t="shared" si="25"/>
        <v>45185</v>
      </c>
      <c r="T19" s="190">
        <f t="shared" si="25"/>
        <v>45186</v>
      </c>
      <c r="U19" s="20">
        <f t="shared" si="25"/>
        <v>45187</v>
      </c>
      <c r="V19" s="20">
        <f t="shared" si="25"/>
        <v>45188</v>
      </c>
      <c r="W19" s="20">
        <f t="shared" si="25"/>
        <v>45189</v>
      </c>
      <c r="X19" s="20">
        <f t="shared" si="25"/>
        <v>45190</v>
      </c>
      <c r="Y19" s="20">
        <f t="shared" si="25"/>
        <v>45191</v>
      </c>
      <c r="Z19" s="190">
        <f t="shared" si="25"/>
        <v>45192</v>
      </c>
      <c r="AA19" s="190">
        <f t="shared" si="25"/>
        <v>45193</v>
      </c>
      <c r="AB19" s="20">
        <f t="shared" si="25"/>
        <v>45194</v>
      </c>
      <c r="AC19" s="20">
        <f t="shared" si="25"/>
        <v>45195</v>
      </c>
      <c r="AD19" s="20">
        <f t="shared" si="25"/>
        <v>45196</v>
      </c>
      <c r="AE19" s="190">
        <f t="shared" si="25"/>
        <v>45197</v>
      </c>
      <c r="AF19" s="20">
        <f t="shared" ref="AF19" si="26">AE19+1</f>
        <v>45198</v>
      </c>
      <c r="AG19" s="20">
        <f t="shared" ref="AG19:AH19" si="27">AF19+1</f>
        <v>45199</v>
      </c>
      <c r="AH19" s="20">
        <f t="shared" si="27"/>
        <v>45200</v>
      </c>
    </row>
    <row r="20" spans="2:34" x14ac:dyDescent="0.35">
      <c r="B20" s="21" t="s">
        <v>2329</v>
      </c>
      <c r="C20" s="21">
        <f>SUMIF(OSA!$C:$C,'By Customer'!$B20,OSA!AZ:AZ)</f>
        <v>1062</v>
      </c>
      <c r="D20" s="37">
        <f>COUNTIFS(OSA!$C:$C,'By Customer'!$B20,OSA!S:S,"&lt;=0%")</f>
        <v>19</v>
      </c>
      <c r="E20" s="37">
        <f>COUNTIFS(OSA!$C:$C,'By Customer'!$B20,OSA!T:T,"&lt;=0%")</f>
        <v>0</v>
      </c>
      <c r="F20" s="37">
        <f>COUNTIFS(OSA!$C:$C,'By Customer'!$B20,OSA!U:U,"&lt;=0%")</f>
        <v>0</v>
      </c>
      <c r="G20" s="37">
        <f>COUNTIFS(OSA!$C:$C,'By Customer'!$B20,OSA!V:V,"&lt;=0%")</f>
        <v>21</v>
      </c>
      <c r="H20" s="37">
        <f>COUNTIFS(OSA!$C:$C,'By Customer'!$B20,OSA!W:W,"&lt;=0%")</f>
        <v>22</v>
      </c>
      <c r="I20" s="37">
        <f>COUNTIFS(OSA!$C:$C,'By Customer'!$B20,OSA!X:X,"&lt;=0%")</f>
        <v>21</v>
      </c>
      <c r="J20" s="37">
        <f>COUNTIFS(OSA!$C:$C,'By Customer'!$B20,OSA!Y:Y,"&lt;=0%")</f>
        <v>21</v>
      </c>
      <c r="K20" s="37">
        <f>COUNTIFS(OSA!$C:$C,'By Customer'!$B20,OSA!Z:Z,"&lt;=0%")</f>
        <v>23</v>
      </c>
      <c r="L20" s="37">
        <f>COUNTIFS(OSA!$C:$C,'By Customer'!$B20,OSA!AA:AA,"&lt;=0%")</f>
        <v>0</v>
      </c>
      <c r="M20" s="37">
        <f>COUNTIFS(OSA!$C:$C,'By Customer'!$B20,OSA!AB:AB,"&lt;=0%")</f>
        <v>0</v>
      </c>
      <c r="N20" s="37">
        <f>COUNTIFS(OSA!$C:$C,'By Customer'!$B20,OSA!AC:AC,"&lt;=0%")</f>
        <v>0</v>
      </c>
      <c r="O20" s="37">
        <f>COUNTIFS(OSA!$C:$C,'By Customer'!$B20,OSA!AD:AD,"&lt;=0%")</f>
        <v>0</v>
      </c>
      <c r="P20" s="37">
        <f>COUNTIFS(OSA!$C:$C,'By Customer'!$B20,OSA!AE:AE,"&lt;=0%")</f>
        <v>0</v>
      </c>
      <c r="Q20" s="37">
        <f>COUNTIFS(OSA!$C:$C,'By Customer'!$B20,OSA!AF:AF,"&lt;=0%")</f>
        <v>0</v>
      </c>
      <c r="R20" s="37">
        <f>COUNTIFS(OSA!$C:$C,'By Customer'!$B20,OSA!AG:AG,"&lt;=0%")</f>
        <v>0</v>
      </c>
      <c r="S20" s="37">
        <f>COUNTIFS(OSA!$C:$C,'By Customer'!$B20,OSA!AH:AH,"&lt;=0%")</f>
        <v>0</v>
      </c>
      <c r="T20" s="37">
        <f>COUNTIFS(OSA!$C:$C,'By Customer'!$B20,OSA!AI:AI,"&lt;=0%")</f>
        <v>0</v>
      </c>
      <c r="U20" s="37">
        <f>COUNTIFS(OSA!$C:$C,'By Customer'!$B20,OSA!AJ:AJ,"&lt;=0%")</f>
        <v>0</v>
      </c>
      <c r="V20" s="37">
        <f>COUNTIFS(OSA!$C:$C,'By Customer'!$B20,OSA!AK:AK,"&lt;=0%")</f>
        <v>0</v>
      </c>
      <c r="W20" s="37">
        <f>COUNTIFS(OSA!$C:$C,'By Customer'!$B20,OSA!AL:AL,"&lt;=0%")</f>
        <v>0</v>
      </c>
      <c r="X20" s="37">
        <f>COUNTIFS(OSA!$C:$C,'By Customer'!$B20,OSA!AM:AM,"&lt;=0%")</f>
        <v>0</v>
      </c>
      <c r="Y20" s="37">
        <f>COUNTIFS(OSA!$C:$C,'By Customer'!$B20,OSA!AN:AN,"&lt;=0%")</f>
        <v>0</v>
      </c>
      <c r="Z20" s="37">
        <f>COUNTIFS(OSA!$C:$C,'By Customer'!$B20,OSA!AO:AO,"&lt;=0%")</f>
        <v>0</v>
      </c>
      <c r="AA20" s="37">
        <f>COUNTIFS(OSA!$C:$C,'By Customer'!$B20,OSA!AP:AP,"&lt;=0%")</f>
        <v>0</v>
      </c>
      <c r="AB20" s="37">
        <f>COUNTIFS(OSA!$C:$C,'By Customer'!$B20,OSA!AQ:AQ,"&lt;=0%")</f>
        <v>0</v>
      </c>
      <c r="AC20" s="37">
        <f>COUNTIFS(OSA!$C:$C,'By Customer'!$B20,OSA!AR:AR,"&lt;=0%")</f>
        <v>0</v>
      </c>
      <c r="AD20" s="37">
        <f>COUNTIFS(OSA!$C:$C,'By Customer'!$B20,OSA!AS:AS,"&lt;=0%")</f>
        <v>0</v>
      </c>
      <c r="AE20" s="37">
        <f>COUNTIFS(OSA!$C:$C,'By Customer'!$B20,OSA!AT:AT,"&lt;=0%")</f>
        <v>0</v>
      </c>
      <c r="AF20" s="37">
        <f>COUNTIFS(OSA!$C:$C,'By Customer'!$B20,OSA!AU:AU,"&lt;=0%")</f>
        <v>0</v>
      </c>
      <c r="AG20" s="37">
        <f>COUNTIFS(OSA!$C:$C,'By Customer'!$B20,OSA!AV:AV,"&lt;=0%")</f>
        <v>0</v>
      </c>
      <c r="AH20" s="37" t="e">
        <f>COUNTIFS(OSA!$C:$C,'By Customer'!$B20,OSA!#REF!,"&lt;=0%")</f>
        <v>#REF!</v>
      </c>
    </row>
    <row r="21" spans="2:34" x14ac:dyDescent="0.35">
      <c r="B21" s="21" t="s">
        <v>806</v>
      </c>
      <c r="C21" s="21">
        <f>SUMIF(OSA!$C:$C,'By Customer'!$B21,OSA!AZ:AZ)</f>
        <v>1257</v>
      </c>
      <c r="D21" s="37">
        <f>COUNTIFS(OSA!$C:$C,'By Customer'!$B21,OSA!S:S,"&lt;=0%")</f>
        <v>0</v>
      </c>
      <c r="E21" s="37">
        <f>COUNTIFS(OSA!$C:$C,'By Customer'!$B21,OSA!T:T,"&lt;=0%")</f>
        <v>0</v>
      </c>
      <c r="F21" s="37">
        <f>COUNTIFS(OSA!$C:$C,'By Customer'!$B21,OSA!U:U,"&lt;=0%")</f>
        <v>0</v>
      </c>
      <c r="G21" s="37">
        <f>COUNTIFS(OSA!$C:$C,'By Customer'!$B21,OSA!V:V,"&lt;=0%")</f>
        <v>0</v>
      </c>
      <c r="H21" s="37">
        <f>COUNTIFS(OSA!$C:$C,'By Customer'!$B21,OSA!W:W,"&lt;=0%")</f>
        <v>0</v>
      </c>
      <c r="I21" s="37">
        <f>COUNTIFS(OSA!$C:$C,'By Customer'!$B21,OSA!X:X,"&lt;=0%")</f>
        <v>0</v>
      </c>
      <c r="J21" s="37">
        <f>COUNTIFS(OSA!$C:$C,'By Customer'!$B21,OSA!Y:Y,"&lt;=0%")</f>
        <v>0</v>
      </c>
      <c r="K21" s="37">
        <f>COUNTIFS(OSA!$C:$C,'By Customer'!$B21,OSA!Z:Z,"&lt;=0%")</f>
        <v>0</v>
      </c>
      <c r="L21" s="37">
        <f>COUNTIFS(OSA!$C:$C,'By Customer'!$B21,OSA!AA:AA,"&lt;=0%")</f>
        <v>0</v>
      </c>
      <c r="M21" s="37">
        <f>COUNTIFS(OSA!$C:$C,'By Customer'!$B21,OSA!AB:AB,"&lt;=0%")</f>
        <v>0</v>
      </c>
      <c r="N21" s="37">
        <f>COUNTIFS(OSA!$C:$C,'By Customer'!$B21,OSA!AC:AC,"&lt;=0%")</f>
        <v>0</v>
      </c>
      <c r="O21" s="37">
        <f>COUNTIFS(OSA!$C:$C,'By Customer'!$B21,OSA!AD:AD,"&lt;=0%")</f>
        <v>0</v>
      </c>
      <c r="P21" s="37">
        <f>COUNTIFS(OSA!$C:$C,'By Customer'!$B21,OSA!AE:AE,"&lt;=0%")</f>
        <v>0</v>
      </c>
      <c r="Q21" s="37">
        <f>COUNTIFS(OSA!$C:$C,'By Customer'!$B21,OSA!AF:AF,"&lt;=0%")</f>
        <v>0</v>
      </c>
      <c r="R21" s="37">
        <f>COUNTIFS(OSA!$C:$C,'By Customer'!$B21,OSA!AG:AG,"&lt;=0%")</f>
        <v>0</v>
      </c>
      <c r="S21" s="37">
        <f>COUNTIFS(OSA!$C:$C,'By Customer'!$B21,OSA!AH:AH,"&lt;=0%")</f>
        <v>0</v>
      </c>
      <c r="T21" s="37">
        <f>COUNTIFS(OSA!$C:$C,'By Customer'!$B21,OSA!AI:AI,"&lt;=0%")</f>
        <v>0</v>
      </c>
      <c r="U21" s="37">
        <f>COUNTIFS(OSA!$C:$C,'By Customer'!$B21,OSA!AJ:AJ,"&lt;=0%")</f>
        <v>0</v>
      </c>
      <c r="V21" s="37">
        <f>COUNTIFS(OSA!$C:$C,'By Customer'!$B21,OSA!AK:AK,"&lt;=0%")</f>
        <v>0</v>
      </c>
      <c r="W21" s="37">
        <f>COUNTIFS(OSA!$C:$C,'By Customer'!$B21,OSA!AL:AL,"&lt;=0%")</f>
        <v>0</v>
      </c>
      <c r="X21" s="37">
        <f>COUNTIFS(OSA!$C:$C,'By Customer'!$B21,OSA!AM:AM,"&lt;=0%")</f>
        <v>0</v>
      </c>
      <c r="Y21" s="37">
        <f>COUNTIFS(OSA!$C:$C,'By Customer'!$B21,OSA!AN:AN,"&lt;=0%")</f>
        <v>0</v>
      </c>
      <c r="Z21" s="37">
        <f>COUNTIFS(OSA!$C:$C,'By Customer'!$B21,OSA!AO:AO,"&lt;=0%")</f>
        <v>0</v>
      </c>
      <c r="AA21" s="37">
        <f>COUNTIFS(OSA!$C:$C,'By Customer'!$B21,OSA!AP:AP,"&lt;=0%")</f>
        <v>0</v>
      </c>
      <c r="AB21" s="37">
        <f>COUNTIFS(OSA!$C:$C,'By Customer'!$B21,OSA!AQ:AQ,"&lt;=0%")</f>
        <v>0</v>
      </c>
      <c r="AC21" s="37">
        <f>COUNTIFS(OSA!$C:$C,'By Customer'!$B21,OSA!AR:AR,"&lt;=0%")</f>
        <v>0</v>
      </c>
      <c r="AD21" s="37">
        <f>COUNTIFS(OSA!$C:$C,'By Customer'!$B21,OSA!AS:AS,"&lt;=0%")</f>
        <v>0</v>
      </c>
      <c r="AE21" s="37">
        <f>COUNTIFS(OSA!$C:$C,'By Customer'!$B21,OSA!AT:AT,"&lt;=0%")</f>
        <v>0</v>
      </c>
      <c r="AF21" s="37">
        <f>COUNTIFS(OSA!$C:$C,'By Customer'!$B21,OSA!AU:AU,"&lt;=0%")</f>
        <v>0</v>
      </c>
      <c r="AG21" s="37">
        <f>COUNTIFS(OSA!$C:$C,'By Customer'!$B21,OSA!AV:AV,"&lt;=0%")</f>
        <v>0</v>
      </c>
      <c r="AH21" s="37" t="e">
        <f>COUNTIFS(OSA!$C:$C,'By Customer'!$B21,OSA!#REF!,"&lt;=0%")</f>
        <v>#REF!</v>
      </c>
    </row>
    <row r="22" spans="2:34" x14ac:dyDescent="0.35">
      <c r="B22" s="21" t="s">
        <v>1648</v>
      </c>
      <c r="C22" s="21">
        <f>SUMIF(OSA!$C:$C,'By Customer'!$B22,OSA!AZ:AZ)</f>
        <v>897</v>
      </c>
      <c r="D22" s="37">
        <f>COUNTIFS(OSA!$C:$C,'By Customer'!$B22,OSA!S:S,"&lt;=0%")</f>
        <v>19</v>
      </c>
      <c r="E22" s="37">
        <f>COUNTIFS(OSA!$C:$C,'By Customer'!$B22,OSA!T:T,"&lt;=0%")</f>
        <v>0</v>
      </c>
      <c r="F22" s="37">
        <f>COUNTIFS(OSA!$C:$C,'By Customer'!$B22,OSA!U:U,"&lt;=0%")</f>
        <v>0</v>
      </c>
      <c r="G22" s="37">
        <f>COUNTIFS(OSA!$C:$C,'By Customer'!$B22,OSA!V:V,"&lt;=0%")</f>
        <v>29</v>
      </c>
      <c r="H22" s="37">
        <f>COUNTIFS(OSA!$C:$C,'By Customer'!$B22,OSA!W:W,"&lt;=0%")</f>
        <v>28</v>
      </c>
      <c r="I22" s="37">
        <f>COUNTIFS(OSA!$C:$C,'By Customer'!$B22,OSA!X:X,"&lt;=0%")</f>
        <v>23</v>
      </c>
      <c r="J22" s="37">
        <f>COUNTIFS(OSA!$C:$C,'By Customer'!$B22,OSA!Y:Y,"&lt;=0%")</f>
        <v>23</v>
      </c>
      <c r="K22" s="37">
        <f>COUNTIFS(OSA!$C:$C,'By Customer'!$B22,OSA!Z:Z,"&lt;=0%")</f>
        <v>18</v>
      </c>
      <c r="L22" s="37">
        <f>COUNTIFS(OSA!$C:$C,'By Customer'!$B22,OSA!AA:AA,"&lt;=0%")</f>
        <v>0</v>
      </c>
      <c r="M22" s="37">
        <f>COUNTIFS(OSA!$C:$C,'By Customer'!$B22,OSA!AB:AB,"&lt;=0%")</f>
        <v>0</v>
      </c>
      <c r="N22" s="37">
        <f>COUNTIFS(OSA!$C:$C,'By Customer'!$B22,OSA!AC:AC,"&lt;=0%")</f>
        <v>0</v>
      </c>
      <c r="O22" s="37">
        <f>COUNTIFS(OSA!$C:$C,'By Customer'!$B22,OSA!AD:AD,"&lt;=0%")</f>
        <v>0</v>
      </c>
      <c r="P22" s="37">
        <f>COUNTIFS(OSA!$C:$C,'By Customer'!$B22,OSA!AE:AE,"&lt;=0%")</f>
        <v>0</v>
      </c>
      <c r="Q22" s="37">
        <f>COUNTIFS(OSA!$C:$C,'By Customer'!$B22,OSA!AF:AF,"&lt;=0%")</f>
        <v>0</v>
      </c>
      <c r="R22" s="37">
        <f>COUNTIFS(OSA!$C:$C,'By Customer'!$B22,OSA!AG:AG,"&lt;=0%")</f>
        <v>0</v>
      </c>
      <c r="S22" s="37">
        <f>COUNTIFS(OSA!$C:$C,'By Customer'!$B22,OSA!AH:AH,"&lt;=0%")</f>
        <v>0</v>
      </c>
      <c r="T22" s="37">
        <f>COUNTIFS(OSA!$C:$C,'By Customer'!$B22,OSA!AI:AI,"&lt;=0%")</f>
        <v>0</v>
      </c>
      <c r="U22" s="37">
        <f>COUNTIFS(OSA!$C:$C,'By Customer'!$B22,OSA!AJ:AJ,"&lt;=0%")</f>
        <v>0</v>
      </c>
      <c r="V22" s="37">
        <f>COUNTIFS(OSA!$C:$C,'By Customer'!$B22,OSA!AK:AK,"&lt;=0%")</f>
        <v>0</v>
      </c>
      <c r="W22" s="37">
        <f>COUNTIFS(OSA!$C:$C,'By Customer'!$B22,OSA!AL:AL,"&lt;=0%")</f>
        <v>0</v>
      </c>
      <c r="X22" s="37">
        <f>COUNTIFS(OSA!$C:$C,'By Customer'!$B22,OSA!AM:AM,"&lt;=0%")</f>
        <v>0</v>
      </c>
      <c r="Y22" s="37">
        <f>COUNTIFS(OSA!$C:$C,'By Customer'!$B22,OSA!AN:AN,"&lt;=0%")</f>
        <v>0</v>
      </c>
      <c r="Z22" s="37">
        <f>COUNTIFS(OSA!$C:$C,'By Customer'!$B22,OSA!AO:AO,"&lt;=0%")</f>
        <v>0</v>
      </c>
      <c r="AA22" s="37">
        <f>COUNTIFS(OSA!$C:$C,'By Customer'!$B22,OSA!AP:AP,"&lt;=0%")</f>
        <v>0</v>
      </c>
      <c r="AB22" s="37">
        <f>COUNTIFS(OSA!$C:$C,'By Customer'!$B22,OSA!AQ:AQ,"&lt;=0%")</f>
        <v>0</v>
      </c>
      <c r="AC22" s="37">
        <f>COUNTIFS(OSA!$C:$C,'By Customer'!$B22,OSA!AR:AR,"&lt;=0%")</f>
        <v>0</v>
      </c>
      <c r="AD22" s="37">
        <f>COUNTIFS(OSA!$C:$C,'By Customer'!$B22,OSA!AS:AS,"&lt;=0%")</f>
        <v>0</v>
      </c>
      <c r="AE22" s="37">
        <f>COUNTIFS(OSA!$C:$C,'By Customer'!$B22,OSA!AT:AT,"&lt;=0%")</f>
        <v>0</v>
      </c>
      <c r="AF22" s="37">
        <f>COUNTIFS(OSA!$C:$C,'By Customer'!$B22,OSA!AU:AU,"&lt;=0%")</f>
        <v>0</v>
      </c>
      <c r="AG22" s="37">
        <f>COUNTIFS(OSA!$C:$C,'By Customer'!$B22,OSA!AV:AV,"&lt;=0%")</f>
        <v>0</v>
      </c>
      <c r="AH22" s="37" t="e">
        <f>COUNTIFS(OSA!$C:$C,'By Customer'!$B22,OSA!#REF!,"&lt;=0%")</f>
        <v>#REF!</v>
      </c>
    </row>
    <row r="23" spans="2:34" x14ac:dyDescent="0.35">
      <c r="B23" s="21" t="s">
        <v>2305</v>
      </c>
      <c r="C23" s="21">
        <f>SUMIF(OSA!$C:$C,'By Customer'!$B23,OSA!AZ:AZ)</f>
        <v>433</v>
      </c>
      <c r="D23" s="37">
        <f>COUNTIFS(OSA!$C:$C,'By Customer'!$B23,OSA!S:S,"&lt;=0%")</f>
        <v>47</v>
      </c>
      <c r="E23" s="37">
        <f>COUNTIFS(OSA!$C:$C,'By Customer'!$B23,OSA!T:T,"&lt;=0%")</f>
        <v>0</v>
      </c>
      <c r="F23" s="37">
        <f>COUNTIFS(OSA!$C:$C,'By Customer'!$B23,OSA!U:U,"&lt;=0%")</f>
        <v>0</v>
      </c>
      <c r="G23" s="37">
        <f>COUNTIFS(OSA!$C:$C,'By Customer'!$B23,OSA!V:V,"&lt;=0%")</f>
        <v>53</v>
      </c>
      <c r="H23" s="37">
        <f>COUNTIFS(OSA!$C:$C,'By Customer'!$B23,OSA!W:W,"&lt;=0%")</f>
        <v>53</v>
      </c>
      <c r="I23" s="37">
        <f>COUNTIFS(OSA!$C:$C,'By Customer'!$B23,OSA!X:X,"&lt;=0%")</f>
        <v>53</v>
      </c>
      <c r="J23" s="37">
        <f>COUNTIFS(OSA!$C:$C,'By Customer'!$B23,OSA!Y:Y,"&lt;=0%")</f>
        <v>53</v>
      </c>
      <c r="K23" s="37">
        <f>COUNTIFS(OSA!$C:$C,'By Customer'!$B23,OSA!Z:Z,"&lt;=0%")</f>
        <v>0</v>
      </c>
      <c r="L23" s="37">
        <f>COUNTIFS(OSA!$C:$C,'By Customer'!$B23,OSA!AA:AA,"&lt;=0%")</f>
        <v>0</v>
      </c>
      <c r="M23" s="37">
        <f>COUNTIFS(OSA!$C:$C,'By Customer'!$B23,OSA!AB:AB,"&lt;=0%")</f>
        <v>0</v>
      </c>
      <c r="N23" s="37">
        <f>COUNTIFS(OSA!$C:$C,'By Customer'!$B23,OSA!AC:AC,"&lt;=0%")</f>
        <v>0</v>
      </c>
      <c r="O23" s="37">
        <f>COUNTIFS(OSA!$C:$C,'By Customer'!$B23,OSA!AD:AD,"&lt;=0%")</f>
        <v>0</v>
      </c>
      <c r="P23" s="37">
        <f>COUNTIFS(OSA!$C:$C,'By Customer'!$B23,OSA!AE:AE,"&lt;=0%")</f>
        <v>0</v>
      </c>
      <c r="Q23" s="37">
        <f>COUNTIFS(OSA!$C:$C,'By Customer'!$B23,OSA!AF:AF,"&lt;=0%")</f>
        <v>0</v>
      </c>
      <c r="R23" s="37">
        <f>COUNTIFS(OSA!$C:$C,'By Customer'!$B23,OSA!AG:AG,"&lt;=0%")</f>
        <v>0</v>
      </c>
      <c r="S23" s="37">
        <f>COUNTIFS(OSA!$C:$C,'By Customer'!$B23,OSA!AH:AH,"&lt;=0%")</f>
        <v>0</v>
      </c>
      <c r="T23" s="37">
        <f>COUNTIFS(OSA!$C:$C,'By Customer'!$B23,OSA!AI:AI,"&lt;=0%")</f>
        <v>0</v>
      </c>
      <c r="U23" s="37">
        <f>COUNTIFS(OSA!$C:$C,'By Customer'!$B23,OSA!AJ:AJ,"&lt;=0%")</f>
        <v>0</v>
      </c>
      <c r="V23" s="37">
        <f>COUNTIFS(OSA!$C:$C,'By Customer'!$B23,OSA!AK:AK,"&lt;=0%")</f>
        <v>0</v>
      </c>
      <c r="W23" s="37">
        <f>COUNTIFS(OSA!$C:$C,'By Customer'!$B23,OSA!AL:AL,"&lt;=0%")</f>
        <v>0</v>
      </c>
      <c r="X23" s="37">
        <f>COUNTIFS(OSA!$C:$C,'By Customer'!$B23,OSA!AM:AM,"&lt;=0%")</f>
        <v>0</v>
      </c>
      <c r="Y23" s="37">
        <f>COUNTIFS(OSA!$C:$C,'By Customer'!$B23,OSA!AN:AN,"&lt;=0%")</f>
        <v>0</v>
      </c>
      <c r="Z23" s="37">
        <f>COUNTIFS(OSA!$C:$C,'By Customer'!$B23,OSA!AO:AO,"&lt;=0%")</f>
        <v>0</v>
      </c>
      <c r="AA23" s="37">
        <f>COUNTIFS(OSA!$C:$C,'By Customer'!$B23,OSA!AP:AP,"&lt;=0%")</f>
        <v>0</v>
      </c>
      <c r="AB23" s="37">
        <f>COUNTIFS(OSA!$C:$C,'By Customer'!$B23,OSA!AQ:AQ,"&lt;=0%")</f>
        <v>0</v>
      </c>
      <c r="AC23" s="37">
        <f>COUNTIFS(OSA!$C:$C,'By Customer'!$B23,OSA!AR:AR,"&lt;=0%")</f>
        <v>0</v>
      </c>
      <c r="AD23" s="37">
        <f>COUNTIFS(OSA!$C:$C,'By Customer'!$B23,OSA!AS:AS,"&lt;=0%")</f>
        <v>0</v>
      </c>
      <c r="AE23" s="37">
        <f>COUNTIFS(OSA!$C:$C,'By Customer'!$B23,OSA!AT:AT,"&lt;=0%")</f>
        <v>0</v>
      </c>
      <c r="AF23" s="37">
        <f>COUNTIFS(OSA!$C:$C,'By Customer'!$B23,OSA!AU:AU,"&lt;=0%")</f>
        <v>0</v>
      </c>
      <c r="AG23" s="37">
        <f>COUNTIFS(OSA!$C:$C,'By Customer'!$B23,OSA!AV:AV,"&lt;=0%")</f>
        <v>0</v>
      </c>
      <c r="AH23" s="37" t="e">
        <f>COUNTIFS(OSA!$C:$C,'By Customer'!$B23,OSA!#REF!,"&lt;=0%")</f>
        <v>#REF!</v>
      </c>
    </row>
    <row r="24" spans="2:34" x14ac:dyDescent="0.35">
      <c r="B24" s="21" t="s">
        <v>2517</v>
      </c>
      <c r="C24" s="21">
        <f>SUMIF(OSA!$C:$C,'By Customer'!$B24,OSA!AZ:AZ)</f>
        <v>1137</v>
      </c>
      <c r="D24" s="37">
        <f>COUNTIFS(OSA!$C:$C,'By Customer'!$B24,OSA!S:S,"&lt;=0%")</f>
        <v>0</v>
      </c>
      <c r="E24" s="37">
        <f>COUNTIFS(OSA!$C:$C,'By Customer'!$B24,OSA!T:T,"&lt;=0%")</f>
        <v>0</v>
      </c>
      <c r="F24" s="37">
        <f>COUNTIFS(OSA!$C:$C,'By Customer'!$B24,OSA!U:U,"&lt;=0%")</f>
        <v>0</v>
      </c>
      <c r="G24" s="37">
        <f>COUNTIFS(OSA!$C:$C,'By Customer'!$B24,OSA!V:V,"&lt;=0%")</f>
        <v>0</v>
      </c>
      <c r="H24" s="37">
        <f>COUNTIFS(OSA!$C:$C,'By Customer'!$B24,OSA!W:W,"&lt;=0%")</f>
        <v>0</v>
      </c>
      <c r="I24" s="37">
        <f>COUNTIFS(OSA!$C:$C,'By Customer'!$B24,OSA!X:X,"&lt;=0%")</f>
        <v>1</v>
      </c>
      <c r="J24" s="37">
        <f>COUNTIFS(OSA!$C:$C,'By Customer'!$B24,OSA!Y:Y,"&lt;=0%")</f>
        <v>2</v>
      </c>
      <c r="K24" s="37">
        <f>COUNTIFS(OSA!$C:$C,'By Customer'!$B24,OSA!Z:Z,"&lt;=0%")</f>
        <v>1</v>
      </c>
      <c r="L24" s="37">
        <f>COUNTIFS(OSA!$C:$C,'By Customer'!$B24,OSA!AA:AA,"&lt;=0%")</f>
        <v>0</v>
      </c>
      <c r="M24" s="37">
        <f>COUNTIFS(OSA!$C:$C,'By Customer'!$B24,OSA!AB:AB,"&lt;=0%")</f>
        <v>0</v>
      </c>
      <c r="N24" s="37">
        <f>COUNTIFS(OSA!$C:$C,'By Customer'!$B24,OSA!AC:AC,"&lt;=0%")</f>
        <v>0</v>
      </c>
      <c r="O24" s="37">
        <f>COUNTIFS(OSA!$C:$C,'By Customer'!$B24,OSA!AD:AD,"&lt;=0%")</f>
        <v>0</v>
      </c>
      <c r="P24" s="37">
        <f>COUNTIFS(OSA!$C:$C,'By Customer'!$B24,OSA!AE:AE,"&lt;=0%")</f>
        <v>0</v>
      </c>
      <c r="Q24" s="37">
        <f>COUNTIFS(OSA!$C:$C,'By Customer'!$B24,OSA!AF:AF,"&lt;=0%")</f>
        <v>0</v>
      </c>
      <c r="R24" s="37">
        <f>COUNTIFS(OSA!$C:$C,'By Customer'!$B24,OSA!AG:AG,"&lt;=0%")</f>
        <v>0</v>
      </c>
      <c r="S24" s="37">
        <f>COUNTIFS(OSA!$C:$C,'By Customer'!$B24,OSA!AH:AH,"&lt;=0%")</f>
        <v>0</v>
      </c>
      <c r="T24" s="37">
        <f>COUNTIFS(OSA!$C:$C,'By Customer'!$B24,OSA!AI:AI,"&lt;=0%")</f>
        <v>0</v>
      </c>
      <c r="U24" s="37">
        <f>COUNTIFS(OSA!$C:$C,'By Customer'!$B24,OSA!AJ:AJ,"&lt;=0%")</f>
        <v>0</v>
      </c>
      <c r="V24" s="37">
        <f>COUNTIFS(OSA!$C:$C,'By Customer'!$B24,OSA!AK:AK,"&lt;=0%")</f>
        <v>0</v>
      </c>
      <c r="W24" s="37">
        <f>COUNTIFS(OSA!$C:$C,'By Customer'!$B24,OSA!AL:AL,"&lt;=0%")</f>
        <v>0</v>
      </c>
      <c r="X24" s="37">
        <f>COUNTIFS(OSA!$C:$C,'By Customer'!$B24,OSA!AM:AM,"&lt;=0%")</f>
        <v>0</v>
      </c>
      <c r="Y24" s="37">
        <f>COUNTIFS(OSA!$C:$C,'By Customer'!$B24,OSA!AN:AN,"&lt;=0%")</f>
        <v>0</v>
      </c>
      <c r="Z24" s="37">
        <f>COUNTIFS(OSA!$C:$C,'By Customer'!$B24,OSA!AO:AO,"&lt;=0%")</f>
        <v>0</v>
      </c>
      <c r="AA24" s="37">
        <f>COUNTIFS(OSA!$C:$C,'By Customer'!$B24,OSA!AP:AP,"&lt;=0%")</f>
        <v>0</v>
      </c>
      <c r="AB24" s="37">
        <f>COUNTIFS(OSA!$C:$C,'By Customer'!$B24,OSA!AQ:AQ,"&lt;=0%")</f>
        <v>0</v>
      </c>
      <c r="AC24" s="37">
        <f>COUNTIFS(OSA!$C:$C,'By Customer'!$B24,OSA!AR:AR,"&lt;=0%")</f>
        <v>0</v>
      </c>
      <c r="AD24" s="37">
        <f>COUNTIFS(OSA!$C:$C,'By Customer'!$B24,OSA!AS:AS,"&lt;=0%")</f>
        <v>0</v>
      </c>
      <c r="AE24" s="37">
        <f>COUNTIFS(OSA!$C:$C,'By Customer'!$B24,OSA!AT:AT,"&lt;=0%")</f>
        <v>0</v>
      </c>
      <c r="AF24" s="37">
        <f>COUNTIFS(OSA!$C:$C,'By Customer'!$B24,OSA!AU:AU,"&lt;=0%")</f>
        <v>0</v>
      </c>
      <c r="AG24" s="37">
        <f>COUNTIFS(OSA!$C:$C,'By Customer'!$B24,OSA!AV:AV,"&lt;=0%")</f>
        <v>0</v>
      </c>
      <c r="AH24" s="37" t="e">
        <f>COUNTIFS(OSA!$C:$C,'By Customer'!$B24,OSA!#REF!,"&lt;=0%")</f>
        <v>#REF!</v>
      </c>
    </row>
    <row r="25" spans="2:34" x14ac:dyDescent="0.35">
      <c r="B25" s="21" t="s">
        <v>2657</v>
      </c>
      <c r="C25" s="21">
        <f>SUMIF(OSA!$C:$C,'By Customer'!$B25,OSA!AZ:AZ)</f>
        <v>907</v>
      </c>
      <c r="D25" s="37">
        <f>COUNTIFS(OSA!$C:$C,'By Customer'!$B25,OSA!S:S,"&lt;=0%")</f>
        <v>0</v>
      </c>
      <c r="E25" s="37">
        <f>COUNTIFS(OSA!$C:$C,'By Customer'!$B25,OSA!T:T,"&lt;=0%")</f>
        <v>0</v>
      </c>
      <c r="F25" s="37">
        <f>COUNTIFS(OSA!$C:$C,'By Customer'!$B25,OSA!U:U,"&lt;=0%")</f>
        <v>0</v>
      </c>
      <c r="G25" s="37">
        <f>COUNTIFS(OSA!$C:$C,'By Customer'!$B25,OSA!V:V,"&lt;=0%")</f>
        <v>0</v>
      </c>
      <c r="H25" s="37">
        <f>COUNTIFS(OSA!$C:$C,'By Customer'!$B25,OSA!W:W,"&lt;=0%")</f>
        <v>0</v>
      </c>
      <c r="I25" s="37">
        <f>COUNTIFS(OSA!$C:$C,'By Customer'!$B25,OSA!X:X,"&lt;=0%")</f>
        <v>0</v>
      </c>
      <c r="J25" s="37">
        <f>COUNTIFS(OSA!$C:$C,'By Customer'!$B25,OSA!Y:Y,"&lt;=0%")</f>
        <v>0</v>
      </c>
      <c r="K25" s="37">
        <f>COUNTIFS(OSA!$C:$C,'By Customer'!$B25,OSA!Z:Z,"&lt;=0%")</f>
        <v>2</v>
      </c>
      <c r="L25" s="37">
        <f>COUNTIFS(OSA!$C:$C,'By Customer'!$B25,OSA!AA:AA,"&lt;=0%")</f>
        <v>0</v>
      </c>
      <c r="M25" s="37">
        <f>COUNTIFS(OSA!$C:$C,'By Customer'!$B25,OSA!AB:AB,"&lt;=0%")</f>
        <v>0</v>
      </c>
      <c r="N25" s="37">
        <f>COUNTIFS(OSA!$C:$C,'By Customer'!$B25,OSA!AC:AC,"&lt;=0%")</f>
        <v>0</v>
      </c>
      <c r="O25" s="37">
        <f>COUNTIFS(OSA!$C:$C,'By Customer'!$B25,OSA!AD:AD,"&lt;=0%")</f>
        <v>0</v>
      </c>
      <c r="P25" s="37">
        <f>COUNTIFS(OSA!$C:$C,'By Customer'!$B25,OSA!AE:AE,"&lt;=0%")</f>
        <v>0</v>
      </c>
      <c r="Q25" s="37">
        <f>COUNTIFS(OSA!$C:$C,'By Customer'!$B25,OSA!AF:AF,"&lt;=0%")</f>
        <v>0</v>
      </c>
      <c r="R25" s="37">
        <f>COUNTIFS(OSA!$C:$C,'By Customer'!$B25,OSA!AG:AG,"&lt;=0%")</f>
        <v>0</v>
      </c>
      <c r="S25" s="37">
        <f>COUNTIFS(OSA!$C:$C,'By Customer'!$B25,OSA!AH:AH,"&lt;=0%")</f>
        <v>0</v>
      </c>
      <c r="T25" s="37">
        <f>COUNTIFS(OSA!$C:$C,'By Customer'!$B25,OSA!AI:AI,"&lt;=0%")</f>
        <v>0</v>
      </c>
      <c r="U25" s="37">
        <f>COUNTIFS(OSA!$C:$C,'By Customer'!$B25,OSA!AJ:AJ,"&lt;=0%")</f>
        <v>0</v>
      </c>
      <c r="V25" s="37">
        <f>COUNTIFS(OSA!$C:$C,'By Customer'!$B25,OSA!AK:AK,"&lt;=0%")</f>
        <v>0</v>
      </c>
      <c r="W25" s="37">
        <f>COUNTIFS(OSA!$C:$C,'By Customer'!$B25,OSA!AL:AL,"&lt;=0%")</f>
        <v>0</v>
      </c>
      <c r="X25" s="37">
        <f>COUNTIFS(OSA!$C:$C,'By Customer'!$B25,OSA!AM:AM,"&lt;=0%")</f>
        <v>0</v>
      </c>
      <c r="Y25" s="37">
        <f>COUNTIFS(OSA!$C:$C,'By Customer'!$B25,OSA!AN:AN,"&lt;=0%")</f>
        <v>0</v>
      </c>
      <c r="Z25" s="37">
        <f>COUNTIFS(OSA!$C:$C,'By Customer'!$B25,OSA!AO:AO,"&lt;=0%")</f>
        <v>0</v>
      </c>
      <c r="AA25" s="37">
        <f>COUNTIFS(OSA!$C:$C,'By Customer'!$B25,OSA!AP:AP,"&lt;=0%")</f>
        <v>0</v>
      </c>
      <c r="AB25" s="37">
        <f>COUNTIFS(OSA!$C:$C,'By Customer'!$B25,OSA!AQ:AQ,"&lt;=0%")</f>
        <v>0</v>
      </c>
      <c r="AC25" s="37">
        <f>COUNTIFS(OSA!$C:$C,'By Customer'!$B25,OSA!AR:AR,"&lt;=0%")</f>
        <v>0</v>
      </c>
      <c r="AD25" s="37">
        <f>COUNTIFS(OSA!$C:$C,'By Customer'!$B25,OSA!AS:AS,"&lt;=0%")</f>
        <v>0</v>
      </c>
      <c r="AE25" s="37">
        <f>COUNTIFS(OSA!$C:$C,'By Customer'!$B25,OSA!AT:AT,"&lt;=0%")</f>
        <v>0</v>
      </c>
      <c r="AF25" s="37">
        <f>COUNTIFS(OSA!$C:$C,'By Customer'!$B25,OSA!AU:AU,"&lt;=0%")</f>
        <v>0</v>
      </c>
      <c r="AG25" s="37">
        <f>COUNTIFS(OSA!$C:$C,'By Customer'!$B25,OSA!AV:AV,"&lt;=0%")</f>
        <v>0</v>
      </c>
      <c r="AH25" s="37" t="e">
        <f>COUNTIFS(OSA!$C:$C,'By Customer'!$B25,OSA!#REF!,"&lt;=0%")</f>
        <v>#REF!</v>
      </c>
    </row>
    <row r="26" spans="2:34" x14ac:dyDescent="0.35">
      <c r="Y26" s="39"/>
    </row>
    <row r="27" spans="2:34" x14ac:dyDescent="0.35">
      <c r="B27" s="3" t="s">
        <v>3051</v>
      </c>
      <c r="C27" s="204" t="s">
        <v>3065</v>
      </c>
      <c r="D27" s="204"/>
      <c r="E27" s="204"/>
      <c r="F27" s="204"/>
      <c r="G27" s="204"/>
      <c r="H27" s="204"/>
    </row>
    <row r="28" spans="2:34" x14ac:dyDescent="0.35">
      <c r="B28" s="12" t="s">
        <v>3050</v>
      </c>
      <c r="C28" s="13" t="s">
        <v>3059</v>
      </c>
      <c r="D28" s="13" t="s">
        <v>3060</v>
      </c>
      <c r="E28" s="13" t="s">
        <v>3061</v>
      </c>
      <c r="F28" s="13" t="s">
        <v>3062</v>
      </c>
      <c r="G28" s="13" t="s">
        <v>3063</v>
      </c>
      <c r="H28" s="13" t="s">
        <v>3064</v>
      </c>
    </row>
    <row r="29" spans="2:34" x14ac:dyDescent="0.35">
      <c r="B29" s="21" t="s">
        <v>2329</v>
      </c>
      <c r="C29" s="37">
        <f>IFERROR(AVERAGE(D20),0)</f>
        <v>19</v>
      </c>
      <c r="D29" s="37">
        <f>IFERROR(AVERAGE(M20:S20),0)</f>
        <v>0</v>
      </c>
      <c r="E29" s="37">
        <f>IFERROR(AVERAGE(T20:Z20),0)</f>
        <v>0</v>
      </c>
      <c r="F29" s="37">
        <f>IFERROR(AVERAGE(AA20:AG20),0)</f>
        <v>0</v>
      </c>
      <c r="G29" s="37">
        <f>IFERROR(AVERAGE(AH20:AL20),0)</f>
        <v>0</v>
      </c>
      <c r="H29" s="37">
        <f>COUNTIFS(OSA!$C:$C,'By Customer'!$B29,OSA!$R:$R,"&lt;=0%")</f>
        <v>14</v>
      </c>
    </row>
    <row r="30" spans="2:34" hidden="1" x14ac:dyDescent="0.35">
      <c r="B30" s="21" t="s">
        <v>806</v>
      </c>
      <c r="C30" s="37">
        <f t="shared" ref="C30:C34" si="28">IFERROR(AVERAGE(D21:J21),0)</f>
        <v>0</v>
      </c>
      <c r="D30" s="37">
        <f t="shared" ref="D30:D34" si="29">IFERROR(AVERAGE(M21:S21),0)</f>
        <v>0</v>
      </c>
      <c r="E30" s="37">
        <f t="shared" ref="E30:E34" si="30">IFERROR(AVERAGE(T21:Z21),0)</f>
        <v>0</v>
      </c>
      <c r="F30" s="37">
        <f t="shared" ref="F30:F34" si="31">IFERROR(AVERAGE(AA21:AG21),0)</f>
        <v>0</v>
      </c>
      <c r="G30" s="37">
        <f t="shared" ref="G30:G34" si="32">IFERROR(AVERAGE(AH21:AL21),0)</f>
        <v>0</v>
      </c>
      <c r="H30" s="37">
        <f>COUNTIFS(OSA!$C:$C,'By Customer'!$B30,OSA!$R:$R,"&lt;=0%")</f>
        <v>0</v>
      </c>
    </row>
    <row r="31" spans="2:34" x14ac:dyDescent="0.35">
      <c r="B31" s="21" t="s">
        <v>1648</v>
      </c>
      <c r="C31" s="37">
        <f t="shared" si="28"/>
        <v>17.428571428571427</v>
      </c>
      <c r="D31" s="37">
        <f t="shared" si="29"/>
        <v>0</v>
      </c>
      <c r="E31" s="37">
        <f t="shared" si="30"/>
        <v>0</v>
      </c>
      <c r="F31" s="37">
        <f t="shared" si="31"/>
        <v>0</v>
      </c>
      <c r="G31" s="37">
        <f t="shared" si="32"/>
        <v>0</v>
      </c>
      <c r="H31" s="37">
        <f>COUNTIFS(OSA!$C:$C,'By Customer'!$B31,OSA!$R:$R,"&lt;=0%")</f>
        <v>6</v>
      </c>
    </row>
    <row r="32" spans="2:34" x14ac:dyDescent="0.35">
      <c r="B32" s="21" t="s">
        <v>2305</v>
      </c>
      <c r="C32" s="37">
        <f t="shared" si="28"/>
        <v>37</v>
      </c>
      <c r="D32" s="37">
        <f t="shared" si="29"/>
        <v>0</v>
      </c>
      <c r="E32" s="37">
        <f t="shared" si="30"/>
        <v>0</v>
      </c>
      <c r="F32" s="37">
        <f t="shared" si="31"/>
        <v>0</v>
      </c>
      <c r="G32" s="37">
        <f t="shared" si="32"/>
        <v>0</v>
      </c>
      <c r="H32" s="37">
        <f>COUNTIFS(OSA!$C:$C,'By Customer'!$B32,OSA!$R:$R,"&lt;=0%")</f>
        <v>47</v>
      </c>
    </row>
    <row r="33" spans="2:33" x14ac:dyDescent="0.35">
      <c r="B33" s="21" t="s">
        <v>2517</v>
      </c>
      <c r="C33" s="37">
        <f t="shared" si="28"/>
        <v>0.42857142857142855</v>
      </c>
      <c r="D33" s="37">
        <f t="shared" si="29"/>
        <v>0</v>
      </c>
      <c r="E33" s="37">
        <f t="shared" si="30"/>
        <v>0</v>
      </c>
      <c r="F33" s="37">
        <f t="shared" si="31"/>
        <v>0</v>
      </c>
      <c r="G33" s="37">
        <f t="shared" si="32"/>
        <v>0</v>
      </c>
      <c r="H33" s="37">
        <f>COUNTIFS(OSA!$C:$C,'By Customer'!$B33,OSA!$R:$R,"&lt;=0%")</f>
        <v>0</v>
      </c>
    </row>
    <row r="34" spans="2:33" x14ac:dyDescent="0.35">
      <c r="B34" s="21" t="s">
        <v>2657</v>
      </c>
      <c r="C34" s="37">
        <f t="shared" si="28"/>
        <v>0</v>
      </c>
      <c r="D34" s="37">
        <f t="shared" si="29"/>
        <v>0</v>
      </c>
      <c r="E34" s="37">
        <f t="shared" si="30"/>
        <v>0</v>
      </c>
      <c r="F34" s="37">
        <f t="shared" si="31"/>
        <v>0</v>
      </c>
      <c r="G34" s="37">
        <f t="shared" si="32"/>
        <v>0</v>
      </c>
      <c r="H34" s="37">
        <f>COUNTIFS(OSA!$C:$C,'By Customer'!$B34,OSA!$R:$R,"&lt;=0%")</f>
        <v>0</v>
      </c>
    </row>
    <row r="35" spans="2:33" x14ac:dyDescent="0.35">
      <c r="B35" s="38"/>
      <c r="C35" s="39"/>
      <c r="D35" s="39"/>
      <c r="E35" s="39"/>
      <c r="F35" s="39"/>
      <c r="G35" s="39"/>
      <c r="H35" s="39"/>
    </row>
    <row r="36" spans="2:33" hidden="1" x14ac:dyDescent="0.35">
      <c r="B36" s="40" t="s">
        <v>3545</v>
      </c>
    </row>
    <row r="37" spans="2:33" hidden="1" x14ac:dyDescent="0.35">
      <c r="B37" s="12" t="s">
        <v>3050</v>
      </c>
      <c r="C37" s="20">
        <f>$C$2</f>
        <v>45170</v>
      </c>
      <c r="D37" s="20">
        <f>C37+1</f>
        <v>45171</v>
      </c>
      <c r="E37" s="20">
        <f t="shared" ref="E37:AD37" si="33">D37+1</f>
        <v>45172</v>
      </c>
      <c r="F37" s="20">
        <f t="shared" si="33"/>
        <v>45173</v>
      </c>
      <c r="G37" s="20">
        <f t="shared" si="33"/>
        <v>45174</v>
      </c>
      <c r="H37" s="20">
        <f t="shared" si="33"/>
        <v>45175</v>
      </c>
      <c r="I37" s="20">
        <f t="shared" si="33"/>
        <v>45176</v>
      </c>
      <c r="J37" s="20">
        <f t="shared" si="33"/>
        <v>45177</v>
      </c>
      <c r="K37" s="20">
        <f t="shared" si="33"/>
        <v>45178</v>
      </c>
      <c r="L37" s="20">
        <f t="shared" si="33"/>
        <v>45179</v>
      </c>
      <c r="M37" s="20">
        <f t="shared" si="33"/>
        <v>45180</v>
      </c>
      <c r="N37" s="20">
        <f t="shared" si="33"/>
        <v>45181</v>
      </c>
      <c r="O37" s="20">
        <f t="shared" si="33"/>
        <v>45182</v>
      </c>
      <c r="P37" s="20">
        <f t="shared" si="33"/>
        <v>45183</v>
      </c>
      <c r="Q37" s="20">
        <f t="shared" si="33"/>
        <v>45184</v>
      </c>
      <c r="R37" s="20">
        <f t="shared" si="33"/>
        <v>45185</v>
      </c>
      <c r="S37" s="20">
        <f t="shared" si="33"/>
        <v>45186</v>
      </c>
      <c r="T37" s="20">
        <f t="shared" si="33"/>
        <v>45187</v>
      </c>
      <c r="U37" s="20">
        <f t="shared" si="33"/>
        <v>45188</v>
      </c>
      <c r="V37" s="20">
        <f t="shared" si="33"/>
        <v>45189</v>
      </c>
      <c r="W37" s="20">
        <f t="shared" si="33"/>
        <v>45190</v>
      </c>
      <c r="X37" s="20">
        <f t="shared" si="33"/>
        <v>45191</v>
      </c>
      <c r="Y37" s="20">
        <f t="shared" si="33"/>
        <v>45192</v>
      </c>
      <c r="Z37" s="20">
        <f t="shared" si="33"/>
        <v>45193</v>
      </c>
      <c r="AA37" s="20">
        <f t="shared" si="33"/>
        <v>45194</v>
      </c>
      <c r="AB37" s="20">
        <f t="shared" si="33"/>
        <v>45195</v>
      </c>
      <c r="AC37" s="20">
        <f t="shared" si="33"/>
        <v>45196</v>
      </c>
      <c r="AD37" s="20">
        <f t="shared" si="33"/>
        <v>45197</v>
      </c>
      <c r="AE37" s="20">
        <f t="shared" ref="AE37" si="34">AD37+1</f>
        <v>45198</v>
      </c>
      <c r="AF37" s="20">
        <f t="shared" ref="AF37" si="35">AE37+1</f>
        <v>45199</v>
      </c>
      <c r="AG37" s="20"/>
    </row>
    <row r="38" spans="2:33" hidden="1" x14ac:dyDescent="0.35">
      <c r="B38" s="21" t="s">
        <v>2329</v>
      </c>
      <c r="C38" s="15" t="str">
        <f>IFERROR(AVERAGEIFS(OSA!S:S,OSA!$C:$C,'By Customer'!$B38,OSA!$BB:$BB,'By Customer'!$B$36),"")</f>
        <v/>
      </c>
      <c r="D38" s="15" t="str">
        <f>IFERROR(AVERAGEIFS(OSA!T:T,OSA!$C:$C,'By Customer'!$B38,OSA!$BB:$BB,'By Customer'!$B$36),"")</f>
        <v/>
      </c>
      <c r="E38" s="15" t="str">
        <f>IFERROR(AVERAGEIFS(OSA!U:U,OSA!$C:$C,'By Customer'!$B38,OSA!$BB:$BB,'By Customer'!$B$36),"")</f>
        <v/>
      </c>
      <c r="F38" s="15" t="str">
        <f>IFERROR(AVERAGEIFS(OSA!V:V,OSA!$C:$C,'By Customer'!$B38,OSA!$BB:$BB,'By Customer'!$B$36),"")</f>
        <v/>
      </c>
      <c r="G38" s="15" t="str">
        <f>IFERROR(AVERAGEIFS(OSA!W:W,OSA!$C:$C,'By Customer'!$B38,OSA!$BB:$BB,'By Customer'!$B$36),"")</f>
        <v/>
      </c>
      <c r="H38" s="15" t="str">
        <f>IFERROR(AVERAGEIFS(OSA!X:X,OSA!$C:$C,'By Customer'!$B38,OSA!$BB:$BB,'By Customer'!$B$36),"")</f>
        <v/>
      </c>
      <c r="I38" s="15" t="str">
        <f>IFERROR(AVERAGEIFS(OSA!Y:Y,OSA!$C:$C,'By Customer'!$B38,OSA!$BB:$BB,'By Customer'!$B$36),"")</f>
        <v/>
      </c>
      <c r="J38" s="15" t="str">
        <f>IFERROR(AVERAGEIFS(OSA!Z:Z,OSA!$C:$C,'By Customer'!$B38,OSA!$BB:$BB,'By Customer'!$B$36),"")</f>
        <v/>
      </c>
      <c r="K38" s="15" t="str">
        <f>IFERROR(AVERAGEIFS(OSA!AA:AA,OSA!$C:$C,'By Customer'!$B38,OSA!$BB:$BB,'By Customer'!$B$36),"")</f>
        <v/>
      </c>
      <c r="L38" s="15" t="str">
        <f>IFERROR(AVERAGEIFS(OSA!AB:AB,OSA!$C:$C,'By Customer'!$B38,OSA!$BB:$BB,'By Customer'!$B$36),"")</f>
        <v/>
      </c>
      <c r="M38" s="15" t="str">
        <f>IFERROR(AVERAGEIFS(OSA!AC:AC,OSA!$C:$C,'By Customer'!$B38,OSA!$BB:$BB,'By Customer'!$B$36),"")</f>
        <v/>
      </c>
      <c r="N38" s="15" t="str">
        <f>IFERROR(AVERAGEIFS(OSA!AD:AD,OSA!$C:$C,'By Customer'!$B38,OSA!$BB:$BB,'By Customer'!$B$36),"")</f>
        <v/>
      </c>
      <c r="O38" s="15" t="str">
        <f>IFERROR(AVERAGEIFS(OSA!AE:AE,OSA!$C:$C,'By Customer'!$B38,OSA!$BB:$BB,'By Customer'!$B$36),"")</f>
        <v/>
      </c>
      <c r="P38" s="15" t="str">
        <f>IFERROR(AVERAGEIFS(OSA!AF:AF,OSA!$C:$C,'By Customer'!$B38,OSA!$BB:$BB,'By Customer'!$B$36),"")</f>
        <v/>
      </c>
      <c r="Q38" s="15" t="str">
        <f>IFERROR(AVERAGEIFS(OSA!AG:AG,OSA!$C:$C,'By Customer'!$B38,OSA!$BB:$BB,'By Customer'!$B$36),"")</f>
        <v/>
      </c>
      <c r="R38" s="15" t="str">
        <f>IFERROR(AVERAGEIFS(OSA!AH:AH,OSA!$C:$C,'By Customer'!$B38,OSA!$BB:$BB,'By Customer'!$B$36),"")</f>
        <v/>
      </c>
      <c r="S38" s="15" t="str">
        <f>IFERROR(AVERAGEIFS(OSA!AI:AI,OSA!$C:$C,'By Customer'!$B38,OSA!$BB:$BB,'By Customer'!$B$36),"")</f>
        <v/>
      </c>
      <c r="T38" s="15" t="str">
        <f>IFERROR(AVERAGEIFS(OSA!AJ:AJ,OSA!$C:$C,'By Customer'!$B38,OSA!$BB:$BB,'By Customer'!$B$36),"")</f>
        <v/>
      </c>
      <c r="U38" s="15" t="str">
        <f>IFERROR(AVERAGEIFS(OSA!AK:AK,OSA!$C:$C,'By Customer'!$B38,OSA!$BB:$BB,'By Customer'!$B$36),"")</f>
        <v/>
      </c>
      <c r="V38" s="15" t="str">
        <f>IFERROR(AVERAGEIFS(OSA!AL:AL,OSA!$C:$C,'By Customer'!$B38,OSA!$BB:$BB,'By Customer'!$B$36),"")</f>
        <v/>
      </c>
      <c r="W38" s="15" t="str">
        <f>IFERROR(AVERAGEIFS(OSA!AM:AM,OSA!$C:$C,'By Customer'!$B38,OSA!$BB:$BB,'By Customer'!$B$36),"")</f>
        <v/>
      </c>
      <c r="X38" s="15" t="str">
        <f>IFERROR(AVERAGEIFS(OSA!AN:AN,OSA!$C:$C,'By Customer'!$B38,OSA!$BB:$BB,'By Customer'!$B$36),"")</f>
        <v/>
      </c>
      <c r="Y38" s="15" t="str">
        <f>IFERROR(AVERAGEIFS(OSA!AO:AO,OSA!$C:$C,'By Customer'!$B38,OSA!$BB:$BB,'By Customer'!$B$36),"")</f>
        <v/>
      </c>
      <c r="Z38" s="15" t="str">
        <f>IFERROR(AVERAGEIFS(OSA!AP:AP,OSA!$C:$C,'By Customer'!$B38,OSA!$BB:$BB,'By Customer'!$B$36),"")</f>
        <v/>
      </c>
      <c r="AA38" s="41" t="str">
        <f>IFERROR(AVERAGEIFS(OSA!AQ:AQ,OSA!$C:$C,'By Customer'!$B38,OSA!$BB:$BB,'By Customer'!$B$36),"")</f>
        <v/>
      </c>
      <c r="AB38" s="15" t="str">
        <f>IFERROR(AVERAGEIFS(OSA!AR:AR,OSA!$C:$C,'By Customer'!$B38,OSA!$BB:$BB,'By Customer'!$B$36),"")</f>
        <v/>
      </c>
      <c r="AC38" s="15" t="str">
        <f>IFERROR(AVERAGEIFS(OSA!AS:AS,OSA!$C:$C,'By Customer'!$B38,OSA!$BB:$BB,'By Customer'!$B$36),"")</f>
        <v/>
      </c>
      <c r="AD38" s="15" t="str">
        <f>IFERROR(AVERAGEIFS(OSA!AT:AT,OSA!$C:$C,'By Customer'!$B38,OSA!$BB:$BB,'By Customer'!$B$36),"")</f>
        <v/>
      </c>
      <c r="AE38" s="15" t="str">
        <f>IFERROR(AVERAGEIFS(OSA!AU:AU,OSA!$C:$C,'By Customer'!$B38,OSA!$BB:$BB,'By Customer'!$B$36),"")</f>
        <v/>
      </c>
      <c r="AF38" s="15" t="str">
        <f>IFERROR(AVERAGEIFS(OSA!AV:AV,OSA!$C:$C,'By Customer'!$B38,OSA!$BB:$BB,'By Customer'!$B$36),"")</f>
        <v/>
      </c>
      <c r="AG38" s="15" t="str">
        <f>IFERROR(AVERAGEIFS(OSA!AW:AW,OSA!$C:$C,'By Customer'!$B38,OSA!$BB:$BB,'By Customer'!$B$36),"")</f>
        <v/>
      </c>
    </row>
    <row r="39" spans="2:33" hidden="1" x14ac:dyDescent="0.35">
      <c r="B39" s="21" t="s">
        <v>806</v>
      </c>
      <c r="C39" s="15" t="str">
        <f>IFERROR(AVERAGEIFS(OSA!S:S,OSA!$C:$C,'By Customer'!$B39,OSA!$BB:$BB,'By Customer'!$B$36),"")</f>
        <v/>
      </c>
      <c r="D39" s="15" t="str">
        <f>IFERROR(AVERAGEIFS(OSA!T:T,OSA!$C:$C,'By Customer'!$B39,OSA!$BB:$BB,'By Customer'!$B$36),"")</f>
        <v/>
      </c>
      <c r="E39" s="15" t="str">
        <f>IFERROR(AVERAGEIFS(OSA!U:U,OSA!$C:$C,'By Customer'!$B39,OSA!$BB:$BB,'By Customer'!$B$36),"")</f>
        <v/>
      </c>
      <c r="F39" s="15" t="str">
        <f>IFERROR(AVERAGEIFS(OSA!V:V,OSA!$C:$C,'By Customer'!$B39,OSA!$BB:$BB,'By Customer'!$B$36),"")</f>
        <v/>
      </c>
      <c r="G39" s="15" t="str">
        <f>IFERROR(AVERAGEIFS(OSA!W:W,OSA!$C:$C,'By Customer'!$B39,OSA!$BB:$BB,'By Customer'!$B$36),"")</f>
        <v/>
      </c>
      <c r="H39" s="15" t="str">
        <f>IFERROR(AVERAGEIFS(OSA!X:X,OSA!$C:$C,'By Customer'!$B39,OSA!$BB:$BB,'By Customer'!$B$36),"")</f>
        <v/>
      </c>
      <c r="I39" s="15" t="str">
        <f>IFERROR(AVERAGEIFS(OSA!Y:Y,OSA!$C:$C,'By Customer'!$B39,OSA!$BB:$BB,'By Customer'!$B$36),"")</f>
        <v/>
      </c>
      <c r="J39" s="15" t="str">
        <f>IFERROR(AVERAGEIFS(OSA!Z:Z,OSA!$C:$C,'By Customer'!$B39,OSA!$BB:$BB,'By Customer'!$B$36),"")</f>
        <v/>
      </c>
      <c r="K39" s="15" t="str">
        <f>IFERROR(AVERAGEIFS(OSA!AA:AA,OSA!$C:$C,'By Customer'!$B39,OSA!$BB:$BB,'By Customer'!$B$36),"")</f>
        <v/>
      </c>
      <c r="L39" s="15" t="str">
        <f>IFERROR(AVERAGEIFS(OSA!AB:AB,OSA!$C:$C,'By Customer'!$B39,OSA!$BB:$BB,'By Customer'!$B$36),"")</f>
        <v/>
      </c>
      <c r="M39" s="15" t="str">
        <f>IFERROR(AVERAGEIFS(OSA!AC:AC,OSA!$C:$C,'By Customer'!$B39,OSA!$BB:$BB,'By Customer'!$B$36),"")</f>
        <v/>
      </c>
      <c r="N39" s="15" t="str">
        <f>IFERROR(AVERAGEIFS(OSA!AD:AD,OSA!$C:$C,'By Customer'!$B39,OSA!$BB:$BB,'By Customer'!$B$36),"")</f>
        <v/>
      </c>
      <c r="O39" s="15" t="str">
        <f>IFERROR(AVERAGEIFS(OSA!AE:AE,OSA!$C:$C,'By Customer'!$B39,OSA!$BB:$BB,'By Customer'!$B$36),"")</f>
        <v/>
      </c>
      <c r="P39" s="15" t="str">
        <f>IFERROR(AVERAGEIFS(OSA!AF:AF,OSA!$C:$C,'By Customer'!$B39,OSA!$BB:$BB,'By Customer'!$B$36),"")</f>
        <v/>
      </c>
      <c r="Q39" s="15" t="str">
        <f>IFERROR(AVERAGEIFS(OSA!AG:AG,OSA!$C:$C,'By Customer'!$B39,OSA!$BB:$BB,'By Customer'!$B$36),"")</f>
        <v/>
      </c>
      <c r="R39" s="15" t="str">
        <f>IFERROR(AVERAGEIFS(OSA!AH:AH,OSA!$C:$C,'By Customer'!$B39,OSA!$BB:$BB,'By Customer'!$B$36),"")</f>
        <v/>
      </c>
      <c r="S39" s="15" t="str">
        <f>IFERROR(AVERAGEIFS(OSA!AI:AI,OSA!$C:$C,'By Customer'!$B39,OSA!$BB:$BB,'By Customer'!$B$36),"")</f>
        <v/>
      </c>
      <c r="T39" s="15" t="str">
        <f>IFERROR(AVERAGEIFS(OSA!AJ:AJ,OSA!$C:$C,'By Customer'!$B39,OSA!$BB:$BB,'By Customer'!$B$36),"")</f>
        <v/>
      </c>
      <c r="U39" s="15" t="str">
        <f>IFERROR(AVERAGEIFS(OSA!AK:AK,OSA!$C:$C,'By Customer'!$B39,OSA!$BB:$BB,'By Customer'!$B$36),"")</f>
        <v/>
      </c>
      <c r="V39" s="15" t="str">
        <f>IFERROR(AVERAGEIFS(OSA!AL:AL,OSA!$C:$C,'By Customer'!$B39,OSA!$BB:$BB,'By Customer'!$B$36),"")</f>
        <v/>
      </c>
      <c r="W39" s="15" t="str">
        <f>IFERROR(AVERAGEIFS(OSA!AM:AM,OSA!$C:$C,'By Customer'!$B39,OSA!$BB:$BB,'By Customer'!$B$36),"")</f>
        <v/>
      </c>
      <c r="X39" s="15" t="str">
        <f>IFERROR(AVERAGEIFS(OSA!AN:AN,OSA!$C:$C,'By Customer'!$B39,OSA!$BB:$BB,'By Customer'!$B$36),"")</f>
        <v/>
      </c>
      <c r="Y39" s="15" t="str">
        <f>IFERROR(AVERAGEIFS(OSA!AO:AO,OSA!$C:$C,'By Customer'!$B39,OSA!$BB:$BB,'By Customer'!$B$36),"")</f>
        <v/>
      </c>
      <c r="Z39" s="15" t="str">
        <f>IFERROR(AVERAGEIFS(OSA!AP:AP,OSA!$C:$C,'By Customer'!$B39,OSA!$BB:$BB,'By Customer'!$B$36),"")</f>
        <v/>
      </c>
      <c r="AA39" s="41" t="str">
        <f>IFERROR(AVERAGEIFS(OSA!AQ:AQ,OSA!$C:$C,'By Customer'!$B39,OSA!$BB:$BB,'By Customer'!$B$36),"")</f>
        <v/>
      </c>
      <c r="AB39" s="15" t="str">
        <f>IFERROR(AVERAGEIFS(OSA!AR:AR,OSA!$C:$C,'By Customer'!$B39,OSA!$BB:$BB,'By Customer'!$B$36),"")</f>
        <v/>
      </c>
      <c r="AC39" s="15" t="str">
        <f>IFERROR(AVERAGEIFS(OSA!AS:AS,OSA!$C:$C,'By Customer'!$B39,OSA!$BB:$BB,'By Customer'!$B$36),"")</f>
        <v/>
      </c>
      <c r="AD39" s="15" t="str">
        <f>IFERROR(AVERAGEIFS(OSA!AT:AT,OSA!$C:$C,'By Customer'!$B39,OSA!$BB:$BB,'By Customer'!$B$36),"")</f>
        <v/>
      </c>
      <c r="AE39" s="15" t="str">
        <f>IFERROR(AVERAGEIFS(OSA!AU:AU,OSA!$C:$C,'By Customer'!$B39,OSA!$BB:$BB,'By Customer'!$B$36),"")</f>
        <v/>
      </c>
      <c r="AF39" s="15" t="str">
        <f>IFERROR(AVERAGEIFS(OSA!AV:AV,OSA!$C:$C,'By Customer'!$B39,OSA!$BB:$BB,'By Customer'!$B$36),"")</f>
        <v/>
      </c>
      <c r="AG39" s="15" t="str">
        <f>IFERROR(AVERAGEIFS(OSA!AW:AW,OSA!$C:$C,'By Customer'!$B39,OSA!$BB:$BB,'By Customer'!$B$36),"")</f>
        <v/>
      </c>
    </row>
    <row r="40" spans="2:33" hidden="1" x14ac:dyDescent="0.35">
      <c r="B40" s="21" t="s">
        <v>3042</v>
      </c>
      <c r="C40" s="15" t="str">
        <f>IFERROR(AVERAGEIFS(OSA!S:S,OSA!$C:$C,'By Customer'!$B40,OSA!$BB:$BB,'By Customer'!$B$36),"")</f>
        <v/>
      </c>
      <c r="D40" s="15" t="str">
        <f>IFERROR(AVERAGEIFS(OSA!T:T,OSA!$C:$C,'By Customer'!$B40,OSA!$BB:$BB,'By Customer'!$B$36),"")</f>
        <v/>
      </c>
      <c r="E40" s="15" t="str">
        <f>IFERROR(AVERAGEIFS(OSA!U:U,OSA!$C:$C,'By Customer'!$B40,OSA!$BB:$BB,'By Customer'!$B$36),"")</f>
        <v/>
      </c>
      <c r="F40" s="15" t="str">
        <f>IFERROR(AVERAGEIFS(OSA!V:V,OSA!$C:$C,'By Customer'!$B40,OSA!$BB:$BB,'By Customer'!$B$36),"")</f>
        <v/>
      </c>
      <c r="G40" s="15" t="str">
        <f>IFERROR(AVERAGEIFS(OSA!W:W,OSA!$C:$C,'By Customer'!$B40,OSA!$BB:$BB,'By Customer'!$B$36),"")</f>
        <v/>
      </c>
      <c r="H40" s="15" t="str">
        <f>IFERROR(AVERAGEIFS(OSA!X:X,OSA!$C:$C,'By Customer'!$B40,OSA!$BB:$BB,'By Customer'!$B$36),"")</f>
        <v/>
      </c>
      <c r="I40" s="15" t="str">
        <f>IFERROR(AVERAGEIFS(OSA!Y:Y,OSA!$C:$C,'By Customer'!$B40,OSA!$BB:$BB,'By Customer'!$B$36),"")</f>
        <v/>
      </c>
      <c r="J40" s="15" t="str">
        <f>IFERROR(AVERAGEIFS(OSA!Z:Z,OSA!$C:$C,'By Customer'!$B40,OSA!$BB:$BB,'By Customer'!$B$36),"")</f>
        <v/>
      </c>
      <c r="K40" s="15" t="str">
        <f>IFERROR(AVERAGEIFS(OSA!AA:AA,OSA!$C:$C,'By Customer'!$B40,OSA!$BB:$BB,'By Customer'!$B$36),"")</f>
        <v/>
      </c>
      <c r="L40" s="15" t="str">
        <f>IFERROR(AVERAGEIFS(OSA!AB:AB,OSA!$C:$C,'By Customer'!$B40,OSA!$BB:$BB,'By Customer'!$B$36),"")</f>
        <v/>
      </c>
      <c r="M40" s="15" t="str">
        <f>IFERROR(AVERAGEIFS(OSA!AC:AC,OSA!$C:$C,'By Customer'!$B40,OSA!$BB:$BB,'By Customer'!$B$36),"")</f>
        <v/>
      </c>
      <c r="N40" s="15" t="str">
        <f>IFERROR(AVERAGEIFS(OSA!AD:AD,OSA!$C:$C,'By Customer'!$B40,OSA!$BB:$BB,'By Customer'!$B$36),"")</f>
        <v/>
      </c>
      <c r="O40" s="15" t="str">
        <f>IFERROR(AVERAGEIFS(OSA!AE:AE,OSA!$C:$C,'By Customer'!$B40,OSA!$BB:$BB,'By Customer'!$B$36),"")</f>
        <v/>
      </c>
      <c r="P40" s="15" t="str">
        <f>IFERROR(AVERAGEIFS(OSA!AF:AF,OSA!$C:$C,'By Customer'!$B40,OSA!$BB:$BB,'By Customer'!$B$36),"")</f>
        <v/>
      </c>
      <c r="Q40" s="15" t="str">
        <f>IFERROR(AVERAGEIFS(OSA!AG:AG,OSA!$C:$C,'By Customer'!$B40,OSA!$BB:$BB,'By Customer'!$B$36),"")</f>
        <v/>
      </c>
      <c r="R40" s="15" t="str">
        <f>IFERROR(AVERAGEIFS(OSA!AH:AH,OSA!$C:$C,'By Customer'!$B40,OSA!$BB:$BB,'By Customer'!$B$36),"")</f>
        <v/>
      </c>
      <c r="S40" s="15" t="str">
        <f>IFERROR(AVERAGEIFS(OSA!AI:AI,OSA!$C:$C,'By Customer'!$B40,OSA!$BB:$BB,'By Customer'!$B$36),"")</f>
        <v/>
      </c>
      <c r="T40" s="15" t="str">
        <f>IFERROR(AVERAGEIFS(OSA!AJ:AJ,OSA!$C:$C,'By Customer'!$B40,OSA!$BB:$BB,'By Customer'!$B$36),"")</f>
        <v/>
      </c>
      <c r="U40" s="15" t="str">
        <f>IFERROR(AVERAGEIFS(OSA!AK:AK,OSA!$C:$C,'By Customer'!$B40,OSA!$BB:$BB,'By Customer'!$B$36),"")</f>
        <v/>
      </c>
      <c r="V40" s="15" t="str">
        <f>IFERROR(AVERAGEIFS(OSA!AL:AL,OSA!$C:$C,'By Customer'!$B40,OSA!$BB:$BB,'By Customer'!$B$36),"")</f>
        <v/>
      </c>
      <c r="W40" s="15" t="str">
        <f>IFERROR(AVERAGEIFS(OSA!AM:AM,OSA!$C:$C,'By Customer'!$B40,OSA!$BB:$BB,'By Customer'!$B$36),"")</f>
        <v/>
      </c>
      <c r="X40" s="15" t="str">
        <f>IFERROR(AVERAGEIFS(OSA!AN:AN,OSA!$C:$C,'By Customer'!$B40,OSA!$BB:$BB,'By Customer'!$B$36),"")</f>
        <v/>
      </c>
      <c r="Y40" s="15" t="str">
        <f>IFERROR(AVERAGEIFS(OSA!AO:AO,OSA!$C:$C,'By Customer'!$B40,OSA!$BB:$BB,'By Customer'!$B$36),"")</f>
        <v/>
      </c>
      <c r="Z40" s="15" t="str">
        <f>IFERROR(AVERAGEIFS(OSA!AP:AP,OSA!$C:$C,'By Customer'!$B40,OSA!$BB:$BB,'By Customer'!$B$36),"")</f>
        <v/>
      </c>
      <c r="AA40" s="41" t="str">
        <f>IFERROR(AVERAGEIFS(OSA!AQ:AQ,OSA!$C:$C,'By Customer'!$B40,OSA!$BB:$BB,'By Customer'!$B$36),"")</f>
        <v/>
      </c>
      <c r="AB40" s="15" t="str">
        <f>IFERROR(AVERAGEIFS(OSA!AR:AR,OSA!$C:$C,'By Customer'!$B40,OSA!$BB:$BB,'By Customer'!$B$36),"")</f>
        <v/>
      </c>
      <c r="AC40" s="15" t="str">
        <f>IFERROR(AVERAGEIFS(OSA!AS:AS,OSA!$C:$C,'By Customer'!$B40,OSA!$BB:$BB,'By Customer'!$B$36),"")</f>
        <v/>
      </c>
      <c r="AD40" s="15" t="str">
        <f>IFERROR(AVERAGEIFS(OSA!AT:AT,OSA!$C:$C,'By Customer'!$B40,OSA!$BB:$BB,'By Customer'!$B$36),"")</f>
        <v/>
      </c>
      <c r="AE40" s="15" t="str">
        <f>IFERROR(AVERAGEIFS(OSA!AU:AU,OSA!$C:$C,'By Customer'!$B40,OSA!$BB:$BB,'By Customer'!$B$36),"")</f>
        <v/>
      </c>
      <c r="AF40" s="15" t="str">
        <f>IFERROR(AVERAGEIFS(OSA!AV:AV,OSA!$C:$C,'By Customer'!$B40,OSA!$BB:$BB,'By Customer'!$B$36),"")</f>
        <v/>
      </c>
      <c r="AG40" s="15" t="str">
        <f>IFERROR(AVERAGEIFS(OSA!AW:AW,OSA!$C:$C,'By Customer'!$B40,OSA!$BB:$BB,'By Customer'!$B$36),"")</f>
        <v/>
      </c>
    </row>
    <row r="41" spans="2:33" hidden="1" x14ac:dyDescent="0.35">
      <c r="B41" s="21" t="s">
        <v>1648</v>
      </c>
      <c r="C41" s="15" t="str">
        <f>IFERROR(AVERAGEIFS(OSA!S:S,OSA!$C:$C,'By Customer'!$B41,OSA!$BB:$BB,'By Customer'!$B$36),"")</f>
        <v/>
      </c>
      <c r="D41" s="15" t="str">
        <f>IFERROR(AVERAGEIFS(OSA!T:T,OSA!$C:$C,'By Customer'!$B41,OSA!$BB:$BB,'By Customer'!$B$36),"")</f>
        <v/>
      </c>
      <c r="E41" s="15" t="str">
        <f>IFERROR(AVERAGEIFS(OSA!U:U,OSA!$C:$C,'By Customer'!$B41,OSA!$BB:$BB,'By Customer'!$B$36),"")</f>
        <v/>
      </c>
      <c r="F41" s="15" t="str">
        <f>IFERROR(AVERAGEIFS(OSA!V:V,OSA!$C:$C,'By Customer'!$B41,OSA!$BB:$BB,'By Customer'!$B$36),"")</f>
        <v/>
      </c>
      <c r="G41" s="15" t="str">
        <f>IFERROR(AVERAGEIFS(OSA!W:W,OSA!$C:$C,'By Customer'!$B41,OSA!$BB:$BB,'By Customer'!$B$36),"")</f>
        <v/>
      </c>
      <c r="H41" s="15" t="str">
        <f>IFERROR(AVERAGEIFS(OSA!X:X,OSA!$C:$C,'By Customer'!$B41,OSA!$BB:$BB,'By Customer'!$B$36),"")</f>
        <v/>
      </c>
      <c r="I41" s="15" t="str">
        <f>IFERROR(AVERAGEIFS(OSA!Y:Y,OSA!$C:$C,'By Customer'!$B41,OSA!$BB:$BB,'By Customer'!$B$36),"")</f>
        <v/>
      </c>
      <c r="J41" s="15" t="str">
        <f>IFERROR(AVERAGEIFS(OSA!Z:Z,OSA!$C:$C,'By Customer'!$B41,OSA!$BB:$BB,'By Customer'!$B$36),"")</f>
        <v/>
      </c>
      <c r="K41" s="15" t="str">
        <f>IFERROR(AVERAGEIFS(OSA!AA:AA,OSA!$C:$C,'By Customer'!$B41,OSA!$BB:$BB,'By Customer'!$B$36),"")</f>
        <v/>
      </c>
      <c r="L41" s="15" t="str">
        <f>IFERROR(AVERAGEIFS(OSA!AB:AB,OSA!$C:$C,'By Customer'!$B41,OSA!$BB:$BB,'By Customer'!$B$36),"")</f>
        <v/>
      </c>
      <c r="M41" s="15" t="str">
        <f>IFERROR(AVERAGEIFS(OSA!AC:AC,OSA!$C:$C,'By Customer'!$B41,OSA!$BB:$BB,'By Customer'!$B$36),"")</f>
        <v/>
      </c>
      <c r="N41" s="15" t="str">
        <f>IFERROR(AVERAGEIFS(OSA!AD:AD,OSA!$C:$C,'By Customer'!$B41,OSA!$BB:$BB,'By Customer'!$B$36),"")</f>
        <v/>
      </c>
      <c r="O41" s="15" t="str">
        <f>IFERROR(AVERAGEIFS(OSA!AE:AE,OSA!$C:$C,'By Customer'!$B41,OSA!$BB:$BB,'By Customer'!$B$36),"")</f>
        <v/>
      </c>
      <c r="P41" s="15" t="str">
        <f>IFERROR(AVERAGEIFS(OSA!AF:AF,OSA!$C:$C,'By Customer'!$B41,OSA!$BB:$BB,'By Customer'!$B$36),"")</f>
        <v/>
      </c>
      <c r="Q41" s="15" t="str">
        <f>IFERROR(AVERAGEIFS(OSA!AG:AG,OSA!$C:$C,'By Customer'!$B41,OSA!$BB:$BB,'By Customer'!$B$36),"")</f>
        <v/>
      </c>
      <c r="R41" s="15" t="str">
        <f>IFERROR(AVERAGEIFS(OSA!AH:AH,OSA!$C:$C,'By Customer'!$B41,OSA!$BB:$BB,'By Customer'!$B$36),"")</f>
        <v/>
      </c>
      <c r="S41" s="15" t="str">
        <f>IFERROR(AVERAGEIFS(OSA!AI:AI,OSA!$C:$C,'By Customer'!$B41,OSA!$BB:$BB,'By Customer'!$B$36),"")</f>
        <v/>
      </c>
      <c r="T41" s="15" t="str">
        <f>IFERROR(AVERAGEIFS(OSA!AJ:AJ,OSA!$C:$C,'By Customer'!$B41,OSA!$BB:$BB,'By Customer'!$B$36),"")</f>
        <v/>
      </c>
      <c r="U41" s="15" t="str">
        <f>IFERROR(AVERAGEIFS(OSA!AK:AK,OSA!$C:$C,'By Customer'!$B41,OSA!$BB:$BB,'By Customer'!$B$36),"")</f>
        <v/>
      </c>
      <c r="V41" s="15" t="str">
        <f>IFERROR(AVERAGEIFS(OSA!AL:AL,OSA!$C:$C,'By Customer'!$B41,OSA!$BB:$BB,'By Customer'!$B$36),"")</f>
        <v/>
      </c>
      <c r="W41" s="15" t="str">
        <f>IFERROR(AVERAGEIFS(OSA!AM:AM,OSA!$C:$C,'By Customer'!$B41,OSA!$BB:$BB,'By Customer'!$B$36),"")</f>
        <v/>
      </c>
      <c r="X41" s="15" t="str">
        <f>IFERROR(AVERAGEIFS(OSA!AN:AN,OSA!$C:$C,'By Customer'!$B41,OSA!$BB:$BB,'By Customer'!$B$36),"")</f>
        <v/>
      </c>
      <c r="Y41" s="15" t="str">
        <f>IFERROR(AVERAGEIFS(OSA!AO:AO,OSA!$C:$C,'By Customer'!$B41,OSA!$BB:$BB,'By Customer'!$B$36),"")</f>
        <v/>
      </c>
      <c r="Z41" s="15" t="str">
        <f>IFERROR(AVERAGEIFS(OSA!AP:AP,OSA!$C:$C,'By Customer'!$B41,OSA!$BB:$BB,'By Customer'!$B$36),"")</f>
        <v/>
      </c>
      <c r="AA41" s="41" t="str">
        <f>IFERROR(AVERAGEIFS(OSA!AQ:AQ,OSA!$C:$C,'By Customer'!$B41,OSA!$BB:$BB,'By Customer'!$B$36),"")</f>
        <v/>
      </c>
      <c r="AB41" s="15" t="str">
        <f>IFERROR(AVERAGEIFS(OSA!AR:AR,OSA!$C:$C,'By Customer'!$B41,OSA!$BB:$BB,'By Customer'!$B$36),"")</f>
        <v/>
      </c>
      <c r="AC41" s="15" t="str">
        <f>IFERROR(AVERAGEIFS(OSA!AS:AS,OSA!$C:$C,'By Customer'!$B41,OSA!$BB:$BB,'By Customer'!$B$36),"")</f>
        <v/>
      </c>
      <c r="AD41" s="15" t="str">
        <f>IFERROR(AVERAGEIFS(OSA!AT:AT,OSA!$C:$C,'By Customer'!$B41,OSA!$BB:$BB,'By Customer'!$B$36),"")</f>
        <v/>
      </c>
      <c r="AE41" s="15" t="str">
        <f>IFERROR(AVERAGEIFS(OSA!AU:AU,OSA!$C:$C,'By Customer'!$B41,OSA!$BB:$BB,'By Customer'!$B$36),"")</f>
        <v/>
      </c>
      <c r="AF41" s="15" t="str">
        <f>IFERROR(AVERAGEIFS(OSA!AV:AV,OSA!$C:$C,'By Customer'!$B41,OSA!$BB:$BB,'By Customer'!$B$36),"")</f>
        <v/>
      </c>
      <c r="AG41" s="15" t="str">
        <f>IFERROR(AVERAGEIFS(OSA!AW:AW,OSA!$C:$C,'By Customer'!$B41,OSA!$BB:$BB,'By Customer'!$B$36),"")</f>
        <v/>
      </c>
    </row>
    <row r="42" spans="2:33" hidden="1" x14ac:dyDescent="0.35">
      <c r="B42" s="21" t="s">
        <v>2305</v>
      </c>
      <c r="C42" s="15" t="str">
        <f>IFERROR(AVERAGEIFS(OSA!S:S,OSA!$C:$C,'By Customer'!$B42,OSA!$BB:$BB,'By Customer'!$B$36),"")</f>
        <v/>
      </c>
      <c r="D42" s="15" t="str">
        <f>IFERROR(AVERAGEIFS(OSA!T:T,OSA!$C:$C,'By Customer'!$B42,OSA!$BB:$BB,'By Customer'!$B$36),"")</f>
        <v/>
      </c>
      <c r="E42" s="15" t="str">
        <f>IFERROR(AVERAGEIFS(OSA!U:U,OSA!$C:$C,'By Customer'!$B42,OSA!$BB:$BB,'By Customer'!$B$36),"")</f>
        <v/>
      </c>
      <c r="F42" s="15" t="str">
        <f>IFERROR(AVERAGEIFS(OSA!V:V,OSA!$C:$C,'By Customer'!$B42,OSA!$BB:$BB,'By Customer'!$B$36),"")</f>
        <v/>
      </c>
      <c r="G42" s="15" t="str">
        <f>IFERROR(AVERAGEIFS(OSA!W:W,OSA!$C:$C,'By Customer'!$B42,OSA!$BB:$BB,'By Customer'!$B$36),"")</f>
        <v/>
      </c>
      <c r="H42" s="15" t="str">
        <f>IFERROR(AVERAGEIFS(OSA!X:X,OSA!$C:$C,'By Customer'!$B42,OSA!$BB:$BB,'By Customer'!$B$36),"")</f>
        <v/>
      </c>
      <c r="I42" s="15" t="str">
        <f>IFERROR(AVERAGEIFS(OSA!Y:Y,OSA!$C:$C,'By Customer'!$B42,OSA!$BB:$BB,'By Customer'!$B$36),"")</f>
        <v/>
      </c>
      <c r="J42" s="15" t="str">
        <f>IFERROR(AVERAGEIFS(OSA!Z:Z,OSA!$C:$C,'By Customer'!$B42,OSA!$BB:$BB,'By Customer'!$B$36),"")</f>
        <v/>
      </c>
      <c r="K42" s="15" t="str">
        <f>IFERROR(AVERAGEIFS(OSA!AA:AA,OSA!$C:$C,'By Customer'!$B42,OSA!$BB:$BB,'By Customer'!$B$36),"")</f>
        <v/>
      </c>
      <c r="L42" s="15" t="str">
        <f>IFERROR(AVERAGEIFS(OSA!AB:AB,OSA!$C:$C,'By Customer'!$B42,OSA!$BB:$BB,'By Customer'!$B$36),"")</f>
        <v/>
      </c>
      <c r="M42" s="15" t="str">
        <f>IFERROR(AVERAGEIFS(OSA!AC:AC,OSA!$C:$C,'By Customer'!$B42,OSA!$BB:$BB,'By Customer'!$B$36),"")</f>
        <v/>
      </c>
      <c r="N42" s="15" t="str">
        <f>IFERROR(AVERAGEIFS(OSA!AD:AD,OSA!$C:$C,'By Customer'!$B42,OSA!$BB:$BB,'By Customer'!$B$36),"")</f>
        <v/>
      </c>
      <c r="O42" s="15" t="str">
        <f>IFERROR(AVERAGEIFS(OSA!AE:AE,OSA!$C:$C,'By Customer'!$B42,OSA!$BB:$BB,'By Customer'!$B$36),"")</f>
        <v/>
      </c>
      <c r="P42" s="15" t="str">
        <f>IFERROR(AVERAGEIFS(OSA!AF:AF,OSA!$C:$C,'By Customer'!$B42,OSA!$BB:$BB,'By Customer'!$B$36),"")</f>
        <v/>
      </c>
      <c r="Q42" s="15" t="str">
        <f>IFERROR(AVERAGEIFS(OSA!AG:AG,OSA!$C:$C,'By Customer'!$B42,OSA!$BB:$BB,'By Customer'!$B$36),"")</f>
        <v/>
      </c>
      <c r="R42" s="15" t="str">
        <f>IFERROR(AVERAGEIFS(OSA!AH:AH,OSA!$C:$C,'By Customer'!$B42,OSA!$BB:$BB,'By Customer'!$B$36),"")</f>
        <v/>
      </c>
      <c r="S42" s="15" t="str">
        <f>IFERROR(AVERAGEIFS(OSA!AI:AI,OSA!$C:$C,'By Customer'!$B42,OSA!$BB:$BB,'By Customer'!$B$36),"")</f>
        <v/>
      </c>
      <c r="T42" s="15" t="str">
        <f>IFERROR(AVERAGEIFS(OSA!AJ:AJ,OSA!$C:$C,'By Customer'!$B42,OSA!$BB:$BB,'By Customer'!$B$36),"")</f>
        <v/>
      </c>
      <c r="U42" s="15" t="str">
        <f>IFERROR(AVERAGEIFS(OSA!AK:AK,OSA!$C:$C,'By Customer'!$B42,OSA!$BB:$BB,'By Customer'!$B$36),"")</f>
        <v/>
      </c>
      <c r="V42" s="15" t="str">
        <f>IFERROR(AVERAGEIFS(OSA!AL:AL,OSA!$C:$C,'By Customer'!$B42,OSA!$BB:$BB,'By Customer'!$B$36),"")</f>
        <v/>
      </c>
      <c r="W42" s="15" t="str">
        <f>IFERROR(AVERAGEIFS(OSA!AM:AM,OSA!$C:$C,'By Customer'!$B42,OSA!$BB:$BB,'By Customer'!$B$36),"")</f>
        <v/>
      </c>
      <c r="X42" s="15" t="str">
        <f>IFERROR(AVERAGEIFS(OSA!AN:AN,OSA!$C:$C,'By Customer'!$B42,OSA!$BB:$BB,'By Customer'!$B$36),"")</f>
        <v/>
      </c>
      <c r="Y42" s="15" t="str">
        <f>IFERROR(AVERAGEIFS(OSA!AO:AO,OSA!$C:$C,'By Customer'!$B42,OSA!$BB:$BB,'By Customer'!$B$36),"")</f>
        <v/>
      </c>
      <c r="Z42" s="15" t="str">
        <f>IFERROR(AVERAGEIFS(OSA!AP:AP,OSA!$C:$C,'By Customer'!$B42,OSA!$BB:$BB,'By Customer'!$B$36),"")</f>
        <v/>
      </c>
      <c r="AA42" s="41" t="str">
        <f>IFERROR(AVERAGEIFS(OSA!AQ:AQ,OSA!$C:$C,'By Customer'!$B42,OSA!$BB:$BB,'By Customer'!$B$36),"")</f>
        <v/>
      </c>
      <c r="AB42" s="15" t="str">
        <f>IFERROR(AVERAGEIFS(OSA!AR:AR,OSA!$C:$C,'By Customer'!$B42,OSA!$BB:$BB,'By Customer'!$B$36),"")</f>
        <v/>
      </c>
      <c r="AC42" s="15" t="str">
        <f>IFERROR(AVERAGEIFS(OSA!AS:AS,OSA!$C:$C,'By Customer'!$B42,OSA!$BB:$BB,'By Customer'!$B$36),"")</f>
        <v/>
      </c>
      <c r="AD42" s="15" t="str">
        <f>IFERROR(AVERAGEIFS(OSA!AT:AT,OSA!$C:$C,'By Customer'!$B42,OSA!$BB:$BB,'By Customer'!$B$36),"")</f>
        <v/>
      </c>
      <c r="AE42" s="15" t="str">
        <f>IFERROR(AVERAGEIFS(OSA!AU:AU,OSA!$C:$C,'By Customer'!$B42,OSA!$BB:$BB,'By Customer'!$B$36),"")</f>
        <v/>
      </c>
      <c r="AF42" s="15" t="str">
        <f>IFERROR(AVERAGEIFS(OSA!AV:AV,OSA!$C:$C,'By Customer'!$B42,OSA!$BB:$BB,'By Customer'!$B$36),"")</f>
        <v/>
      </c>
      <c r="AG42" s="15" t="str">
        <f>IFERROR(AVERAGEIFS(OSA!AW:AW,OSA!$C:$C,'By Customer'!$B42,OSA!$BB:$BB,'By Customer'!$B$36),"")</f>
        <v/>
      </c>
    </row>
    <row r="43" spans="2:33" hidden="1" x14ac:dyDescent="0.35">
      <c r="B43" s="21" t="s">
        <v>2517</v>
      </c>
      <c r="C43" s="15" t="str">
        <f>IFERROR(AVERAGEIFS(OSA!S:S,OSA!$C:$C,'By Customer'!$B43,OSA!$BB:$BB,'By Customer'!$B$36),"")</f>
        <v/>
      </c>
      <c r="D43" s="15" t="str">
        <f>IFERROR(AVERAGEIFS(OSA!T:T,OSA!$C:$C,'By Customer'!$B43,OSA!$BB:$BB,'By Customer'!$B$36),"")</f>
        <v/>
      </c>
      <c r="E43" s="15" t="str">
        <f>IFERROR(AVERAGEIFS(OSA!U:U,OSA!$C:$C,'By Customer'!$B43,OSA!$BB:$BB,'By Customer'!$B$36),"")</f>
        <v/>
      </c>
      <c r="F43" s="15" t="str">
        <f>IFERROR(AVERAGEIFS(OSA!V:V,OSA!$C:$C,'By Customer'!$B43,OSA!$BB:$BB,'By Customer'!$B$36),"")</f>
        <v/>
      </c>
      <c r="G43" s="15" t="str">
        <f>IFERROR(AVERAGEIFS(OSA!W:W,OSA!$C:$C,'By Customer'!$B43,OSA!$BB:$BB,'By Customer'!$B$36),"")</f>
        <v/>
      </c>
      <c r="H43" s="15" t="str">
        <f>IFERROR(AVERAGEIFS(OSA!X:X,OSA!$C:$C,'By Customer'!$B43,OSA!$BB:$BB,'By Customer'!$B$36),"")</f>
        <v/>
      </c>
      <c r="I43" s="15" t="str">
        <f>IFERROR(AVERAGEIFS(OSA!Y:Y,OSA!$C:$C,'By Customer'!$B43,OSA!$BB:$BB,'By Customer'!$B$36),"")</f>
        <v/>
      </c>
      <c r="J43" s="15" t="str">
        <f>IFERROR(AVERAGEIFS(OSA!Z:Z,OSA!$C:$C,'By Customer'!$B43,OSA!$BB:$BB,'By Customer'!$B$36),"")</f>
        <v/>
      </c>
      <c r="K43" s="15" t="str">
        <f>IFERROR(AVERAGEIFS(OSA!AA:AA,OSA!$C:$C,'By Customer'!$B43,OSA!$BB:$BB,'By Customer'!$B$36),"")</f>
        <v/>
      </c>
      <c r="L43" s="15" t="str">
        <f>IFERROR(AVERAGEIFS(OSA!AB:AB,OSA!$C:$C,'By Customer'!$B43,OSA!$BB:$BB,'By Customer'!$B$36),"")</f>
        <v/>
      </c>
      <c r="M43" s="15" t="str">
        <f>IFERROR(AVERAGEIFS(OSA!AC:AC,OSA!$C:$C,'By Customer'!$B43,OSA!$BB:$BB,'By Customer'!$B$36),"")</f>
        <v/>
      </c>
      <c r="N43" s="15" t="str">
        <f>IFERROR(AVERAGEIFS(OSA!AD:AD,OSA!$C:$C,'By Customer'!$B43,OSA!$BB:$BB,'By Customer'!$B$36),"")</f>
        <v/>
      </c>
      <c r="O43" s="15" t="str">
        <f>IFERROR(AVERAGEIFS(OSA!AE:AE,OSA!$C:$C,'By Customer'!$B43,OSA!$BB:$BB,'By Customer'!$B$36),"")</f>
        <v/>
      </c>
      <c r="P43" s="15" t="str">
        <f>IFERROR(AVERAGEIFS(OSA!AF:AF,OSA!$C:$C,'By Customer'!$B43,OSA!$BB:$BB,'By Customer'!$B$36),"")</f>
        <v/>
      </c>
      <c r="Q43" s="15" t="str">
        <f>IFERROR(AVERAGEIFS(OSA!AG:AG,OSA!$C:$C,'By Customer'!$B43,OSA!$BB:$BB,'By Customer'!$B$36),"")</f>
        <v/>
      </c>
      <c r="R43" s="15" t="str">
        <f>IFERROR(AVERAGEIFS(OSA!AH:AH,OSA!$C:$C,'By Customer'!$B43,OSA!$BB:$BB,'By Customer'!$B$36),"")</f>
        <v/>
      </c>
      <c r="S43" s="15" t="str">
        <f>IFERROR(AVERAGEIFS(OSA!AI:AI,OSA!$C:$C,'By Customer'!$B43,OSA!$BB:$BB,'By Customer'!$B$36),"")</f>
        <v/>
      </c>
      <c r="T43" s="15" t="str">
        <f>IFERROR(AVERAGEIFS(OSA!AJ:AJ,OSA!$C:$C,'By Customer'!$B43,OSA!$BB:$BB,'By Customer'!$B$36),"")</f>
        <v/>
      </c>
      <c r="U43" s="15" t="str">
        <f>IFERROR(AVERAGEIFS(OSA!AK:AK,OSA!$C:$C,'By Customer'!$B43,OSA!$BB:$BB,'By Customer'!$B$36),"")</f>
        <v/>
      </c>
      <c r="V43" s="15" t="str">
        <f>IFERROR(AVERAGEIFS(OSA!AL:AL,OSA!$C:$C,'By Customer'!$B43,OSA!$BB:$BB,'By Customer'!$B$36),"")</f>
        <v/>
      </c>
      <c r="W43" s="15" t="str">
        <f>IFERROR(AVERAGEIFS(OSA!AM:AM,OSA!$C:$C,'By Customer'!$B43,OSA!$BB:$BB,'By Customer'!$B$36),"")</f>
        <v/>
      </c>
      <c r="X43" s="15" t="str">
        <f>IFERROR(AVERAGEIFS(OSA!AN:AN,OSA!$C:$C,'By Customer'!$B43,OSA!$BB:$BB,'By Customer'!$B$36),"")</f>
        <v/>
      </c>
      <c r="Y43" s="15" t="str">
        <f>IFERROR(AVERAGEIFS(OSA!AO:AO,OSA!$C:$C,'By Customer'!$B43,OSA!$BB:$BB,'By Customer'!$B$36),"")</f>
        <v/>
      </c>
      <c r="Z43" s="15" t="str">
        <f>IFERROR(AVERAGEIFS(OSA!AP:AP,OSA!$C:$C,'By Customer'!$B43,OSA!$BB:$BB,'By Customer'!$B$36),"")</f>
        <v/>
      </c>
      <c r="AA43" s="41" t="str">
        <f>IFERROR(AVERAGEIFS(OSA!AQ:AQ,OSA!$C:$C,'By Customer'!$B43,OSA!$BB:$BB,'By Customer'!$B$36),"")</f>
        <v/>
      </c>
      <c r="AB43" s="15" t="str">
        <f>IFERROR(AVERAGEIFS(OSA!AR:AR,OSA!$C:$C,'By Customer'!$B43,OSA!$BB:$BB,'By Customer'!$B$36),"")</f>
        <v/>
      </c>
      <c r="AC43" s="15" t="str">
        <f>IFERROR(AVERAGEIFS(OSA!AS:AS,OSA!$C:$C,'By Customer'!$B43,OSA!$BB:$BB,'By Customer'!$B$36),"")</f>
        <v/>
      </c>
      <c r="AD43" s="15" t="str">
        <f>IFERROR(AVERAGEIFS(OSA!AT:AT,OSA!$C:$C,'By Customer'!$B43,OSA!$BB:$BB,'By Customer'!$B$36),"")</f>
        <v/>
      </c>
      <c r="AE43" s="15" t="str">
        <f>IFERROR(AVERAGEIFS(OSA!AU:AU,OSA!$C:$C,'By Customer'!$B43,OSA!$BB:$BB,'By Customer'!$B$36),"")</f>
        <v/>
      </c>
      <c r="AF43" s="15" t="str">
        <f>IFERROR(AVERAGEIFS(OSA!AV:AV,OSA!$C:$C,'By Customer'!$B43,OSA!$BB:$BB,'By Customer'!$B$36),"")</f>
        <v/>
      </c>
      <c r="AG43" s="15" t="str">
        <f>IFERROR(AVERAGEIFS(OSA!AW:AW,OSA!$C:$C,'By Customer'!$B43,OSA!$BB:$BB,'By Customer'!$B$36),"")</f>
        <v/>
      </c>
    </row>
    <row r="44" spans="2:33" hidden="1" x14ac:dyDescent="0.35">
      <c r="B44" s="21" t="s">
        <v>2657</v>
      </c>
      <c r="C44" s="15" t="str">
        <f>IFERROR(AVERAGEIFS(OSA!S:S,OSA!$C:$C,'By Customer'!$B44,OSA!$BB:$BB,'By Customer'!$B$36),"")</f>
        <v/>
      </c>
      <c r="D44" s="15" t="str">
        <f>IFERROR(AVERAGEIFS(OSA!T:T,OSA!$C:$C,'By Customer'!$B44,OSA!$BB:$BB,'By Customer'!$B$36),"")</f>
        <v/>
      </c>
      <c r="E44" s="15" t="str">
        <f>IFERROR(AVERAGEIFS(OSA!U:U,OSA!$C:$C,'By Customer'!$B44,OSA!$BB:$BB,'By Customer'!$B$36),"")</f>
        <v/>
      </c>
      <c r="F44" s="15" t="str">
        <f>IFERROR(AVERAGEIFS(OSA!V:V,OSA!$C:$C,'By Customer'!$B44,OSA!$BB:$BB,'By Customer'!$B$36),"")</f>
        <v/>
      </c>
      <c r="G44" s="15" t="str">
        <f>IFERROR(AVERAGEIFS(OSA!W:W,OSA!$C:$C,'By Customer'!$B44,OSA!$BB:$BB,'By Customer'!$B$36),"")</f>
        <v/>
      </c>
      <c r="H44" s="15" t="str">
        <f>IFERROR(AVERAGEIFS(OSA!X:X,OSA!$C:$C,'By Customer'!$B44,OSA!$BB:$BB,'By Customer'!$B$36),"")</f>
        <v/>
      </c>
      <c r="I44" s="15" t="str">
        <f>IFERROR(AVERAGEIFS(OSA!Y:Y,OSA!$C:$C,'By Customer'!$B44,OSA!$BB:$BB,'By Customer'!$B$36),"")</f>
        <v/>
      </c>
      <c r="J44" s="15" t="str">
        <f>IFERROR(AVERAGEIFS(OSA!Z:Z,OSA!$C:$C,'By Customer'!$B44,OSA!$BB:$BB,'By Customer'!$B$36),"")</f>
        <v/>
      </c>
      <c r="K44" s="15" t="str">
        <f>IFERROR(AVERAGEIFS(OSA!AA:AA,OSA!$C:$C,'By Customer'!$B44,OSA!$BB:$BB,'By Customer'!$B$36),"")</f>
        <v/>
      </c>
      <c r="L44" s="15" t="str">
        <f>IFERROR(AVERAGEIFS(OSA!AB:AB,OSA!$C:$C,'By Customer'!$B44,OSA!$BB:$BB,'By Customer'!$B$36),"")</f>
        <v/>
      </c>
      <c r="M44" s="15" t="str">
        <f>IFERROR(AVERAGEIFS(OSA!AC:AC,OSA!$C:$C,'By Customer'!$B44,OSA!$BB:$BB,'By Customer'!$B$36),"")</f>
        <v/>
      </c>
      <c r="N44" s="15" t="str">
        <f>IFERROR(AVERAGEIFS(OSA!AD:AD,OSA!$C:$C,'By Customer'!$B44,OSA!$BB:$BB,'By Customer'!$B$36),"")</f>
        <v/>
      </c>
      <c r="O44" s="15" t="str">
        <f>IFERROR(AVERAGEIFS(OSA!AE:AE,OSA!$C:$C,'By Customer'!$B44,OSA!$BB:$BB,'By Customer'!$B$36),"")</f>
        <v/>
      </c>
      <c r="P44" s="15" t="str">
        <f>IFERROR(AVERAGEIFS(OSA!AF:AF,OSA!$C:$C,'By Customer'!$B44,OSA!$BB:$BB,'By Customer'!$B$36),"")</f>
        <v/>
      </c>
      <c r="Q44" s="15" t="str">
        <f>IFERROR(AVERAGEIFS(OSA!AG:AG,OSA!$C:$C,'By Customer'!$B44,OSA!$BB:$BB,'By Customer'!$B$36),"")</f>
        <v/>
      </c>
      <c r="R44" s="15" t="str">
        <f>IFERROR(AVERAGEIFS(OSA!AH:AH,OSA!$C:$C,'By Customer'!$B44,OSA!$BB:$BB,'By Customer'!$B$36),"")</f>
        <v/>
      </c>
      <c r="S44" s="15" t="str">
        <f>IFERROR(AVERAGEIFS(OSA!AI:AI,OSA!$C:$C,'By Customer'!$B44,OSA!$BB:$BB,'By Customer'!$B$36),"")</f>
        <v/>
      </c>
      <c r="T44" s="15" t="str">
        <f>IFERROR(AVERAGEIFS(OSA!AJ:AJ,OSA!$C:$C,'By Customer'!$B44,OSA!$BB:$BB,'By Customer'!$B$36),"")</f>
        <v/>
      </c>
      <c r="U44" s="15" t="str">
        <f>IFERROR(AVERAGEIFS(OSA!AK:AK,OSA!$C:$C,'By Customer'!$B44,OSA!$BB:$BB,'By Customer'!$B$36),"")</f>
        <v/>
      </c>
      <c r="V44" s="15" t="str">
        <f>IFERROR(AVERAGEIFS(OSA!AL:AL,OSA!$C:$C,'By Customer'!$B44,OSA!$BB:$BB,'By Customer'!$B$36),"")</f>
        <v/>
      </c>
      <c r="W44" s="15" t="str">
        <f>IFERROR(AVERAGEIFS(OSA!AM:AM,OSA!$C:$C,'By Customer'!$B44,OSA!$BB:$BB,'By Customer'!$B$36),"")</f>
        <v/>
      </c>
      <c r="X44" s="15" t="str">
        <f>IFERROR(AVERAGEIFS(OSA!AN:AN,OSA!$C:$C,'By Customer'!$B44,OSA!$BB:$BB,'By Customer'!$B$36),"")</f>
        <v/>
      </c>
      <c r="Y44" s="15" t="str">
        <f>IFERROR(AVERAGEIFS(OSA!AO:AO,OSA!$C:$C,'By Customer'!$B44,OSA!$BB:$BB,'By Customer'!$B$36),"")</f>
        <v/>
      </c>
      <c r="Z44" s="15" t="str">
        <f>IFERROR(AVERAGEIFS(OSA!AP:AP,OSA!$C:$C,'By Customer'!$B44,OSA!$BB:$BB,'By Customer'!$B$36),"")</f>
        <v/>
      </c>
      <c r="AA44" s="41" t="str">
        <f>IFERROR(AVERAGEIFS(OSA!AQ:AQ,OSA!$C:$C,'By Customer'!$B44,OSA!$BB:$BB,'By Customer'!$B$36),"")</f>
        <v/>
      </c>
      <c r="AB44" s="15" t="str">
        <f>IFERROR(AVERAGEIFS(OSA!AR:AR,OSA!$C:$C,'By Customer'!$B44,OSA!$BB:$BB,'By Customer'!$B$36),"")</f>
        <v/>
      </c>
      <c r="AC44" s="15" t="str">
        <f>IFERROR(AVERAGEIFS(OSA!AS:AS,OSA!$C:$C,'By Customer'!$B44,OSA!$BB:$BB,'By Customer'!$B$36),"")</f>
        <v/>
      </c>
      <c r="AD44" s="15" t="str">
        <f>IFERROR(AVERAGEIFS(OSA!AT:AT,OSA!$C:$C,'By Customer'!$B44,OSA!$BB:$BB,'By Customer'!$B$36),"")</f>
        <v/>
      </c>
      <c r="AE44" s="15" t="str">
        <f>IFERROR(AVERAGEIFS(OSA!AU:AU,OSA!$C:$C,'By Customer'!$B44,OSA!$BB:$BB,'By Customer'!$B$36),"")</f>
        <v/>
      </c>
      <c r="AF44" s="15" t="str">
        <f>IFERROR(AVERAGEIFS(OSA!AV:AV,OSA!$C:$C,'By Customer'!$B44,OSA!$BB:$BB,'By Customer'!$B$36),"")</f>
        <v/>
      </c>
      <c r="AG44" s="15" t="str">
        <f>IFERROR(AVERAGEIFS(OSA!AW:AW,OSA!$C:$C,'By Customer'!$B44,OSA!$BB:$BB,'By Customer'!$B$36),"")</f>
        <v/>
      </c>
    </row>
    <row r="45" spans="2:33" ht="4.5" hidden="1" customHeight="1" thickBot="1" x14ac:dyDescent="0.4"/>
    <row r="46" spans="2:33" ht="43.5" hidden="1" x14ac:dyDescent="0.35">
      <c r="B46" s="55" t="s">
        <v>3050</v>
      </c>
      <c r="C46" s="56" t="s">
        <v>3059</v>
      </c>
      <c r="D46" s="56" t="s">
        <v>3060</v>
      </c>
      <c r="E46" s="56" t="s">
        <v>3061</v>
      </c>
      <c r="F46" s="56" t="s">
        <v>3062</v>
      </c>
      <c r="G46" s="56" t="s">
        <v>3063</v>
      </c>
      <c r="H46" s="56" t="s">
        <v>3064</v>
      </c>
      <c r="I46" s="57" t="s">
        <v>3046</v>
      </c>
      <c r="J46" s="58" t="s">
        <v>3047</v>
      </c>
    </row>
    <row r="47" spans="2:33" hidden="1" x14ac:dyDescent="0.35">
      <c r="B47" s="30" t="s">
        <v>2329</v>
      </c>
      <c r="C47" s="27">
        <f>IFERROR(AVERAGE(E38:K38),0)</f>
        <v>0</v>
      </c>
      <c r="D47" s="27">
        <f>IFERROR(AVERAGE(L38:R38),0)</f>
        <v>0</v>
      </c>
      <c r="E47" s="27">
        <f>IFERROR(AVERAGE(S38:Y38),0)</f>
        <v>0</v>
      </c>
      <c r="F47" s="27">
        <f>IFERROR(AVERAGE(Z38:AF38),0)</f>
        <v>0</v>
      </c>
      <c r="G47" s="27">
        <f>IFERROR(AVERAGE(AG38),0)</f>
        <v>0</v>
      </c>
      <c r="H47" s="27">
        <f>IFERROR(AVERAGE(C38:AG38),0)</f>
        <v>0</v>
      </c>
      <c r="I47" s="15">
        <f t="shared" ref="I47:I53" si="36">IFERROR($H47-$J47, "ERROR")</f>
        <v>0</v>
      </c>
      <c r="J47" s="31">
        <v>0</v>
      </c>
    </row>
    <row r="48" spans="2:33" hidden="1" x14ac:dyDescent="0.35">
      <c r="B48" s="30" t="s">
        <v>806</v>
      </c>
      <c r="C48" s="27">
        <f t="shared" ref="C48:C53" si="37">IFERROR(AVERAGE(E39:K39),0)</f>
        <v>0</v>
      </c>
      <c r="D48" s="27">
        <f t="shared" ref="D48:D53" si="38">IFERROR(AVERAGE(L39:R39),0)</f>
        <v>0</v>
      </c>
      <c r="E48" s="27">
        <f t="shared" ref="E48:E53" si="39">IFERROR(AVERAGE(S39:Y39),0)</f>
        <v>0</v>
      </c>
      <c r="F48" s="27">
        <f t="shared" ref="F48:F53" si="40">IFERROR(AVERAGE(Z39:AF39),0)</f>
        <v>0</v>
      </c>
      <c r="G48" s="27">
        <f t="shared" ref="G48:G53" si="41">IFERROR(AVERAGE(AG39),0)</f>
        <v>0</v>
      </c>
      <c r="H48" s="27">
        <f t="shared" ref="H48:H53" si="42">IFERROR(AVERAGE(C39:AG39),0)</f>
        <v>0</v>
      </c>
      <c r="I48" s="15">
        <f t="shared" si="36"/>
        <v>0</v>
      </c>
      <c r="J48" s="31">
        <v>0</v>
      </c>
    </row>
    <row r="49" spans="2:33" hidden="1" x14ac:dyDescent="0.35">
      <c r="B49" s="30" t="s">
        <v>3042</v>
      </c>
      <c r="C49" s="27">
        <f t="shared" si="37"/>
        <v>0</v>
      </c>
      <c r="D49" s="27">
        <f t="shared" si="38"/>
        <v>0</v>
      </c>
      <c r="E49" s="27">
        <f t="shared" si="39"/>
        <v>0</v>
      </c>
      <c r="F49" s="27">
        <f t="shared" si="40"/>
        <v>0</v>
      </c>
      <c r="G49" s="27">
        <f t="shared" si="41"/>
        <v>0</v>
      </c>
      <c r="H49" s="27">
        <f t="shared" si="42"/>
        <v>0</v>
      </c>
      <c r="I49" s="15">
        <f t="shared" si="36"/>
        <v>0</v>
      </c>
      <c r="J49" s="31">
        <v>0</v>
      </c>
    </row>
    <row r="50" spans="2:33" hidden="1" x14ac:dyDescent="0.35">
      <c r="B50" s="30" t="s">
        <v>1648</v>
      </c>
      <c r="C50" s="27">
        <f t="shared" si="37"/>
        <v>0</v>
      </c>
      <c r="D50" s="27">
        <f t="shared" si="38"/>
        <v>0</v>
      </c>
      <c r="E50" s="27">
        <f t="shared" si="39"/>
        <v>0</v>
      </c>
      <c r="F50" s="27">
        <f t="shared" si="40"/>
        <v>0</v>
      </c>
      <c r="G50" s="27">
        <f t="shared" si="41"/>
        <v>0</v>
      </c>
      <c r="H50" s="27">
        <f t="shared" si="42"/>
        <v>0</v>
      </c>
      <c r="I50" s="15">
        <f t="shared" si="36"/>
        <v>0</v>
      </c>
      <c r="J50" s="31">
        <v>0</v>
      </c>
    </row>
    <row r="51" spans="2:33" hidden="1" x14ac:dyDescent="0.35">
      <c r="B51" s="30" t="s">
        <v>2305</v>
      </c>
      <c r="C51" s="27">
        <f t="shared" si="37"/>
        <v>0</v>
      </c>
      <c r="D51" s="27">
        <f t="shared" si="38"/>
        <v>0</v>
      </c>
      <c r="E51" s="27">
        <f t="shared" si="39"/>
        <v>0</v>
      </c>
      <c r="F51" s="27">
        <f t="shared" si="40"/>
        <v>0</v>
      </c>
      <c r="G51" s="27">
        <f t="shared" si="41"/>
        <v>0</v>
      </c>
      <c r="H51" s="27">
        <f t="shared" si="42"/>
        <v>0</v>
      </c>
      <c r="I51" s="15">
        <f t="shared" si="36"/>
        <v>0</v>
      </c>
      <c r="J51" s="31">
        <v>0</v>
      </c>
    </row>
    <row r="52" spans="2:33" hidden="1" x14ac:dyDescent="0.35">
      <c r="B52" s="30" t="s">
        <v>2517</v>
      </c>
      <c r="C52" s="27">
        <f t="shared" si="37"/>
        <v>0</v>
      </c>
      <c r="D52" s="27">
        <f t="shared" si="38"/>
        <v>0</v>
      </c>
      <c r="E52" s="27">
        <f t="shared" si="39"/>
        <v>0</v>
      </c>
      <c r="F52" s="27">
        <f t="shared" si="40"/>
        <v>0</v>
      </c>
      <c r="G52" s="27">
        <f t="shared" si="41"/>
        <v>0</v>
      </c>
      <c r="H52" s="27">
        <f t="shared" si="42"/>
        <v>0</v>
      </c>
      <c r="I52" s="15">
        <f t="shared" si="36"/>
        <v>0</v>
      </c>
      <c r="J52" s="31">
        <v>0</v>
      </c>
    </row>
    <row r="53" spans="2:33" ht="15" hidden="1" thickBot="1" x14ac:dyDescent="0.4">
      <c r="B53" s="32" t="s">
        <v>2657</v>
      </c>
      <c r="C53" s="27">
        <f t="shared" si="37"/>
        <v>0</v>
      </c>
      <c r="D53" s="27">
        <f t="shared" si="38"/>
        <v>0</v>
      </c>
      <c r="E53" s="27">
        <f t="shared" si="39"/>
        <v>0</v>
      </c>
      <c r="F53" s="27">
        <f t="shared" si="40"/>
        <v>0</v>
      </c>
      <c r="G53" s="27">
        <f t="shared" si="41"/>
        <v>0</v>
      </c>
      <c r="H53" s="27">
        <f t="shared" si="42"/>
        <v>0</v>
      </c>
      <c r="I53" s="34">
        <f t="shared" si="36"/>
        <v>0</v>
      </c>
      <c r="J53" s="33">
        <v>0</v>
      </c>
    </row>
    <row r="54" spans="2:33" hidden="1" x14ac:dyDescent="0.35">
      <c r="B54" s="38"/>
      <c r="C54" s="42"/>
      <c r="D54" s="42"/>
      <c r="E54" s="42"/>
      <c r="F54" s="42"/>
      <c r="G54" s="42"/>
      <c r="H54" s="42"/>
    </row>
    <row r="55" spans="2:33" hidden="1" x14ac:dyDescent="0.35">
      <c r="B55" s="40" t="s">
        <v>3545</v>
      </c>
      <c r="D55" s="204" t="s">
        <v>3065</v>
      </c>
      <c r="E55" s="204"/>
      <c r="F55" s="204"/>
      <c r="G55" s="204"/>
      <c r="H55" s="204"/>
      <c r="I55" s="204"/>
      <c r="J55" s="204"/>
      <c r="K55" s="204"/>
      <c r="L55" s="204"/>
      <c r="M55" s="204"/>
      <c r="N55" s="204"/>
      <c r="O55" s="204"/>
      <c r="P55" s="204"/>
      <c r="Q55" s="204"/>
      <c r="R55" s="204"/>
      <c r="S55" s="204"/>
      <c r="T55" s="204"/>
      <c r="U55" s="204"/>
      <c r="V55" s="204"/>
      <c r="W55" s="204"/>
      <c r="X55" s="204"/>
      <c r="Y55" s="204"/>
      <c r="Z55" s="204"/>
      <c r="AA55" s="204"/>
      <c r="AB55" s="204"/>
      <c r="AC55" s="204"/>
      <c r="AD55" s="204"/>
      <c r="AE55" s="204"/>
      <c r="AF55" s="204"/>
      <c r="AG55" s="204"/>
    </row>
    <row r="56" spans="2:33" hidden="1" x14ac:dyDescent="0.35">
      <c r="B56" s="12" t="s">
        <v>3050</v>
      </c>
      <c r="C56" s="36" t="s">
        <v>3066</v>
      </c>
      <c r="D56" s="20">
        <f>C37</f>
        <v>45170</v>
      </c>
      <c r="E56" s="20">
        <f t="shared" ref="E56:AE56" si="43">D56+1</f>
        <v>45171</v>
      </c>
      <c r="F56" s="20">
        <f t="shared" si="43"/>
        <v>45172</v>
      </c>
      <c r="G56" s="20">
        <f t="shared" si="43"/>
        <v>45173</v>
      </c>
      <c r="H56" s="20">
        <f t="shared" si="43"/>
        <v>45174</v>
      </c>
      <c r="I56" s="20">
        <f t="shared" si="43"/>
        <v>45175</v>
      </c>
      <c r="J56" s="20">
        <f t="shared" si="43"/>
        <v>45176</v>
      </c>
      <c r="K56" s="20">
        <f t="shared" si="43"/>
        <v>45177</v>
      </c>
      <c r="L56" s="20">
        <f t="shared" si="43"/>
        <v>45178</v>
      </c>
      <c r="M56" s="20">
        <f t="shared" si="43"/>
        <v>45179</v>
      </c>
      <c r="N56" s="20">
        <f t="shared" si="43"/>
        <v>45180</v>
      </c>
      <c r="O56" s="20">
        <f t="shared" si="43"/>
        <v>45181</v>
      </c>
      <c r="P56" s="20">
        <f t="shared" si="43"/>
        <v>45182</v>
      </c>
      <c r="Q56" s="20">
        <f t="shared" si="43"/>
        <v>45183</v>
      </c>
      <c r="R56" s="20">
        <f t="shared" si="43"/>
        <v>45184</v>
      </c>
      <c r="S56" s="20">
        <f t="shared" si="43"/>
        <v>45185</v>
      </c>
      <c r="T56" s="20">
        <f t="shared" si="43"/>
        <v>45186</v>
      </c>
      <c r="U56" s="20">
        <f t="shared" si="43"/>
        <v>45187</v>
      </c>
      <c r="V56" s="20">
        <f t="shared" si="43"/>
        <v>45188</v>
      </c>
      <c r="W56" s="20">
        <f t="shared" si="43"/>
        <v>45189</v>
      </c>
      <c r="X56" s="20">
        <f t="shared" si="43"/>
        <v>45190</v>
      </c>
      <c r="Y56" s="20">
        <f t="shared" si="43"/>
        <v>45191</v>
      </c>
      <c r="Z56" s="20">
        <f t="shared" si="43"/>
        <v>45192</v>
      </c>
      <c r="AA56" s="20">
        <f t="shared" si="43"/>
        <v>45193</v>
      </c>
      <c r="AB56" s="20">
        <f t="shared" si="43"/>
        <v>45194</v>
      </c>
      <c r="AC56" s="20">
        <f t="shared" si="43"/>
        <v>45195</v>
      </c>
      <c r="AD56" s="20">
        <f t="shared" si="43"/>
        <v>45196</v>
      </c>
      <c r="AE56" s="20">
        <f t="shared" si="43"/>
        <v>45197</v>
      </c>
      <c r="AF56" s="20">
        <f t="shared" ref="AF56" si="44">AE56+1</f>
        <v>45198</v>
      </c>
      <c r="AG56" s="20">
        <f t="shared" ref="AG56" si="45">AF56+1</f>
        <v>45199</v>
      </c>
    </row>
    <row r="57" spans="2:33" hidden="1" x14ac:dyDescent="0.35">
      <c r="B57" s="21" t="s">
        <v>2329</v>
      </c>
      <c r="C57" s="21">
        <f>SUMIF(OSA!$C:$C,'By Customer'!$B$55,OSA!AZ:AZ)</f>
        <v>0</v>
      </c>
      <c r="D57" s="37"/>
      <c r="E57" s="37"/>
      <c r="F57" s="37">
        <f>COUNTIFS(OSA!$C:$C,'By Customer'!$B57,OSA!$BB:$BB,'By Customer'!$B$55,OSA!U:U,"&lt;=0%")</f>
        <v>0</v>
      </c>
      <c r="G57" s="37">
        <f>COUNTIFS(OSA!$C:$C,'By Customer'!$B57,OSA!$BB:$BB,'By Customer'!$B$55,OSA!V:V,"&lt;=0%")</f>
        <v>0</v>
      </c>
      <c r="H57" s="37">
        <f>COUNTIFS(OSA!$C:$C,'By Customer'!$B57,OSA!$BB:$BB,'By Customer'!$B$55,OSA!W:W,"&lt;=0%")</f>
        <v>0</v>
      </c>
      <c r="I57" s="37">
        <f>COUNTIFS(OSA!$C:$C,'By Customer'!$B57,OSA!$BB:$BB,'By Customer'!$B$55,OSA!X:X,"&lt;=0%")</f>
        <v>0</v>
      </c>
      <c r="J57" s="37">
        <f>COUNTIFS(OSA!$C:$C,'By Customer'!$B57,OSA!$BB:$BB,'By Customer'!$B$55,OSA!Y:Y,"&lt;=0%")</f>
        <v>0</v>
      </c>
      <c r="K57" s="37"/>
      <c r="L57" s="37"/>
      <c r="M57" s="37">
        <f>COUNTIFS(OSA!$C:$C,'By Customer'!$B57,OSA!$BB:$BB,'By Customer'!$B$55,OSA!AB:AB,"&lt;=0%")</f>
        <v>0</v>
      </c>
      <c r="N57" s="37">
        <f>COUNTIFS(OSA!$C:$C,'By Customer'!$B57,OSA!$BB:$BB,'By Customer'!$B$55,OSA!AC:AC,"&lt;=0%")</f>
        <v>0</v>
      </c>
      <c r="O57" s="37">
        <f>COUNTIFS(OSA!$C:$C,'By Customer'!$B57,OSA!$BB:$BB,'By Customer'!$B$55,OSA!AD:AD,"&lt;=0%")</f>
        <v>0</v>
      </c>
      <c r="P57" s="37">
        <f>COUNTIFS(OSA!$C:$C,'By Customer'!$B57,OSA!$BB:$BB,'By Customer'!$B$55,OSA!AE:AE,"&lt;=0%")</f>
        <v>0</v>
      </c>
      <c r="Q57" s="37">
        <f>COUNTIFS(OSA!$C:$C,'By Customer'!$B57,OSA!$BB:$BB,'By Customer'!$B$55,OSA!AF:AF,"&lt;=0%")</f>
        <v>0</v>
      </c>
      <c r="R57" s="37"/>
      <c r="S57" s="37"/>
      <c r="T57" s="37">
        <f>COUNTIFS(OSA!$C:$C,'By Customer'!$B57,OSA!$BB:$BB,'By Customer'!$B$55,OSA!AI:AI,"&lt;=0%")</f>
        <v>0</v>
      </c>
      <c r="U57" s="37">
        <f>COUNTIFS(OSA!$C:$C,'By Customer'!$B57,OSA!$BB:$BB,'By Customer'!$B$55,OSA!AJ:AJ,"&lt;=0%")</f>
        <v>0</v>
      </c>
      <c r="V57" s="37">
        <f>COUNTIFS(OSA!$C:$C,'By Customer'!$B57,OSA!$BB:$BB,'By Customer'!$B$55,OSA!AK:AK,"&lt;=0%")</f>
        <v>0</v>
      </c>
      <c r="W57" s="37">
        <f>COUNTIFS(OSA!$C:$C,'By Customer'!$B57,OSA!$BB:$BB,'By Customer'!$B$55,OSA!AL:AL,"&lt;=0%")</f>
        <v>0</v>
      </c>
      <c r="X57" s="37">
        <f>COUNTIFS(OSA!$C:$C,'By Customer'!$B57,OSA!$BB:$BB,'By Customer'!$B$55,OSA!AM:AM,"&lt;=0%")</f>
        <v>0</v>
      </c>
      <c r="Y57" s="37"/>
      <c r="Z57" s="37"/>
      <c r="AA57" s="37">
        <f>COUNTIFS(OSA!$C:$C,'By Customer'!$B57,OSA!$BB:$BB,'By Customer'!$B$55,OSA!AP:AP,"&lt;=0%")</f>
        <v>0</v>
      </c>
      <c r="AB57" s="37"/>
      <c r="AC57" s="37"/>
      <c r="AD57" s="37"/>
      <c r="AE57" s="37"/>
      <c r="AF57" s="37"/>
      <c r="AG57" s="37"/>
    </row>
    <row r="58" spans="2:33" hidden="1" x14ac:dyDescent="0.35">
      <c r="B58" s="21" t="s">
        <v>806</v>
      </c>
      <c r="C58" s="21">
        <f>SUMIF(OSA!$C:$C,'By Customer'!$B$55,OSA!AZ:AZ)</f>
        <v>0</v>
      </c>
      <c r="D58" s="37"/>
      <c r="E58" s="37"/>
      <c r="F58" s="37">
        <f>COUNTIFS(OSA!$C:$C,'By Customer'!$B58,OSA!$BB:$BB,'By Customer'!$B$55,OSA!U:U,"&lt;=0%")</f>
        <v>0</v>
      </c>
      <c r="G58" s="37">
        <f>COUNTIFS(OSA!$C:$C,'By Customer'!$B58,OSA!$BB:$BB,'By Customer'!$B$55,OSA!V:V,"&lt;=0%")</f>
        <v>0</v>
      </c>
      <c r="H58" s="37">
        <f>COUNTIFS(OSA!$C:$C,'By Customer'!$B58,OSA!$BB:$BB,'By Customer'!$B$55,OSA!W:W,"&lt;=0%")</f>
        <v>0</v>
      </c>
      <c r="I58" s="37">
        <f>COUNTIFS(OSA!$C:$C,'By Customer'!$B58,OSA!$BB:$BB,'By Customer'!$B$55,OSA!X:X,"&lt;=0%")</f>
        <v>0</v>
      </c>
      <c r="J58" s="37">
        <f>COUNTIFS(OSA!$C:$C,'By Customer'!$B58,OSA!$BB:$BB,'By Customer'!$B$55,OSA!Y:Y,"&lt;=0%")</f>
        <v>0</v>
      </c>
      <c r="K58" s="37"/>
      <c r="L58" s="37"/>
      <c r="M58" s="37">
        <f>COUNTIFS(OSA!$C:$C,'By Customer'!$B58,OSA!$BB:$BB,'By Customer'!$B$55,OSA!AB:AB,"&lt;=0%")</f>
        <v>0</v>
      </c>
      <c r="N58" s="37">
        <f>COUNTIFS(OSA!$C:$C,'By Customer'!$B58,OSA!$BB:$BB,'By Customer'!$B$55,OSA!AC:AC,"&lt;=0%")</f>
        <v>0</v>
      </c>
      <c r="O58" s="37">
        <f>COUNTIFS(OSA!$C:$C,'By Customer'!$B58,OSA!$BB:$BB,'By Customer'!$B$55,OSA!AD:AD,"&lt;=0%")</f>
        <v>0</v>
      </c>
      <c r="P58" s="37">
        <f>COUNTIFS(OSA!$C:$C,'By Customer'!$B58,OSA!$BB:$BB,'By Customer'!$B$55,OSA!AE:AE,"&lt;=0%")</f>
        <v>0</v>
      </c>
      <c r="Q58" s="37">
        <f>COUNTIFS(OSA!$C:$C,'By Customer'!$B58,OSA!$BB:$BB,'By Customer'!$B$55,OSA!AF:AF,"&lt;=0%")</f>
        <v>0</v>
      </c>
      <c r="R58" s="37"/>
      <c r="S58" s="37"/>
      <c r="T58" s="37">
        <f>COUNTIFS(OSA!$C:$C,'By Customer'!$B58,OSA!$BB:$BB,'By Customer'!$B$55,OSA!AI:AI,"&lt;=0%")</f>
        <v>0</v>
      </c>
      <c r="U58" s="37">
        <f>COUNTIFS(OSA!$C:$C,'By Customer'!$B58,OSA!$BB:$BB,'By Customer'!$B$55,OSA!AJ:AJ,"&lt;=0%")</f>
        <v>0</v>
      </c>
      <c r="V58" s="37">
        <f>COUNTIFS(OSA!$C:$C,'By Customer'!$B58,OSA!$BB:$BB,'By Customer'!$B$55,OSA!AK:AK,"&lt;=0%")</f>
        <v>0</v>
      </c>
      <c r="W58" s="37">
        <f>COUNTIFS(OSA!$C:$C,'By Customer'!$B58,OSA!$BB:$BB,'By Customer'!$B$55,OSA!AL:AL,"&lt;=0%")</f>
        <v>0</v>
      </c>
      <c r="X58" s="37">
        <f>COUNTIFS(OSA!$C:$C,'By Customer'!$B58,OSA!$BB:$BB,'By Customer'!$B$55,OSA!AM:AM,"&lt;=0%")</f>
        <v>0</v>
      </c>
      <c r="Y58" s="37"/>
      <c r="Z58" s="37"/>
      <c r="AA58" s="37">
        <f>COUNTIFS(OSA!$C:$C,'By Customer'!$B58,OSA!$BB:$BB,'By Customer'!$B$55,OSA!AP:AP,"&lt;=0%")</f>
        <v>0</v>
      </c>
      <c r="AB58" s="37"/>
      <c r="AC58" s="37"/>
      <c r="AD58" s="37"/>
      <c r="AE58" s="37"/>
      <c r="AF58" s="37"/>
      <c r="AG58" s="37"/>
    </row>
    <row r="59" spans="2:33" hidden="1" x14ac:dyDescent="0.35">
      <c r="B59" s="21" t="s">
        <v>3042</v>
      </c>
      <c r="C59" s="21">
        <f>SUMIF(OSA!$C:$C,'By Customer'!$B$55,OSA!AZ:AZ)</f>
        <v>0</v>
      </c>
      <c r="D59" s="37"/>
      <c r="E59" s="37"/>
      <c r="F59" s="37">
        <f>COUNTIFS(OSA!$C:$C,'By Customer'!$B59,OSA!$BB:$BB,'By Customer'!$B$55,OSA!U:U,"&lt;=0%")</f>
        <v>0</v>
      </c>
      <c r="G59" s="37">
        <f>COUNTIFS(OSA!$C:$C,'By Customer'!$B59,OSA!$BB:$BB,'By Customer'!$B$55,OSA!V:V,"&lt;=0%")</f>
        <v>0</v>
      </c>
      <c r="H59" s="37">
        <f>COUNTIFS(OSA!$C:$C,'By Customer'!$B59,OSA!$BB:$BB,'By Customer'!$B$55,OSA!W:W,"&lt;=0%")</f>
        <v>0</v>
      </c>
      <c r="I59" s="37">
        <f>COUNTIFS(OSA!$C:$C,'By Customer'!$B59,OSA!$BB:$BB,'By Customer'!$B$55,OSA!X:X,"&lt;=0%")</f>
        <v>0</v>
      </c>
      <c r="J59" s="37">
        <f>COUNTIFS(OSA!$C:$C,'By Customer'!$B59,OSA!$BB:$BB,'By Customer'!$B$55,OSA!Y:Y,"&lt;=0%")</f>
        <v>0</v>
      </c>
      <c r="K59" s="37"/>
      <c r="L59" s="37"/>
      <c r="M59" s="37">
        <f>COUNTIFS(OSA!$C:$C,'By Customer'!$B59,OSA!$BB:$BB,'By Customer'!$B$55,OSA!AB:AB,"&lt;=0%")</f>
        <v>0</v>
      </c>
      <c r="N59" s="37">
        <f>COUNTIFS(OSA!$C:$C,'By Customer'!$B59,OSA!$BB:$BB,'By Customer'!$B$55,OSA!AC:AC,"&lt;=0%")</f>
        <v>0</v>
      </c>
      <c r="O59" s="37">
        <f>COUNTIFS(OSA!$C:$C,'By Customer'!$B59,OSA!$BB:$BB,'By Customer'!$B$55,OSA!AD:AD,"&lt;=0%")</f>
        <v>0</v>
      </c>
      <c r="P59" s="37">
        <f>COUNTIFS(OSA!$C:$C,'By Customer'!$B59,OSA!$BB:$BB,'By Customer'!$B$55,OSA!AE:AE,"&lt;=0%")</f>
        <v>0</v>
      </c>
      <c r="Q59" s="37">
        <f>COUNTIFS(OSA!$C:$C,'By Customer'!$B59,OSA!$BB:$BB,'By Customer'!$B$55,OSA!AF:AF,"&lt;=0%")</f>
        <v>0</v>
      </c>
      <c r="R59" s="37"/>
      <c r="S59" s="37"/>
      <c r="T59" s="37">
        <f>COUNTIFS(OSA!$C:$C,'By Customer'!$B59,OSA!$BB:$BB,'By Customer'!$B$55,OSA!AI:AI,"&lt;=0%")</f>
        <v>0</v>
      </c>
      <c r="U59" s="37">
        <f>COUNTIFS(OSA!$C:$C,'By Customer'!$B59,OSA!$BB:$BB,'By Customer'!$B$55,OSA!AJ:AJ,"&lt;=0%")</f>
        <v>0</v>
      </c>
      <c r="V59" s="37">
        <f>COUNTIFS(OSA!$C:$C,'By Customer'!$B59,OSA!$BB:$BB,'By Customer'!$B$55,OSA!AK:AK,"&lt;=0%")</f>
        <v>0</v>
      </c>
      <c r="W59" s="37">
        <f>COUNTIFS(OSA!$C:$C,'By Customer'!$B59,OSA!$BB:$BB,'By Customer'!$B$55,OSA!AL:AL,"&lt;=0%")</f>
        <v>0</v>
      </c>
      <c r="X59" s="37">
        <f>COUNTIFS(OSA!$C:$C,'By Customer'!$B59,OSA!$BB:$BB,'By Customer'!$B$55,OSA!AM:AM,"&lt;=0%")</f>
        <v>0</v>
      </c>
      <c r="Y59" s="37"/>
      <c r="Z59" s="37"/>
      <c r="AA59" s="37">
        <f>COUNTIFS(OSA!$C:$C,'By Customer'!$B59,OSA!$BB:$BB,'By Customer'!$B$55,OSA!AP:AP,"&lt;=0%")</f>
        <v>0</v>
      </c>
      <c r="AB59" s="37"/>
      <c r="AC59" s="37"/>
      <c r="AD59" s="37"/>
      <c r="AE59" s="37"/>
      <c r="AF59" s="37"/>
      <c r="AG59" s="37"/>
    </row>
    <row r="60" spans="2:33" hidden="1" x14ac:dyDescent="0.35">
      <c r="B60" s="21" t="s">
        <v>1648</v>
      </c>
      <c r="C60" s="21">
        <f>SUMIF(OSA!$C:$C,'By Customer'!$B$55,OSA!AZ:AZ)</f>
        <v>0</v>
      </c>
      <c r="D60" s="37"/>
      <c r="E60" s="37"/>
      <c r="F60" s="37">
        <f>COUNTIFS(OSA!$C:$C,'By Customer'!$B60,OSA!$BB:$BB,'By Customer'!$B$55,OSA!U:U,"&lt;=0%")</f>
        <v>0</v>
      </c>
      <c r="G60" s="37">
        <f>COUNTIFS(OSA!$C:$C,'By Customer'!$B60,OSA!$BB:$BB,'By Customer'!$B$55,OSA!V:V,"&lt;=0%")</f>
        <v>0</v>
      </c>
      <c r="H60" s="37">
        <f>COUNTIFS(OSA!$C:$C,'By Customer'!$B60,OSA!$BB:$BB,'By Customer'!$B$55,OSA!W:W,"&lt;=0%")</f>
        <v>0</v>
      </c>
      <c r="I60" s="37">
        <f>COUNTIFS(OSA!$C:$C,'By Customer'!$B60,OSA!$BB:$BB,'By Customer'!$B$55,OSA!X:X,"&lt;=0%")</f>
        <v>0</v>
      </c>
      <c r="J60" s="37">
        <f>COUNTIFS(OSA!$C:$C,'By Customer'!$B60,OSA!$BB:$BB,'By Customer'!$B$55,OSA!Y:Y,"&lt;=0%")</f>
        <v>0</v>
      </c>
      <c r="K60" s="37"/>
      <c r="L60" s="37"/>
      <c r="M60" s="37">
        <f>COUNTIFS(OSA!$C:$C,'By Customer'!$B60,OSA!$BB:$BB,'By Customer'!$B$55,OSA!AB:AB,"&lt;=0%")</f>
        <v>0</v>
      </c>
      <c r="N60" s="37">
        <f>COUNTIFS(OSA!$C:$C,'By Customer'!$B60,OSA!$BB:$BB,'By Customer'!$B$55,OSA!AC:AC,"&lt;=0%")</f>
        <v>0</v>
      </c>
      <c r="O60" s="37">
        <f>COUNTIFS(OSA!$C:$C,'By Customer'!$B60,OSA!$BB:$BB,'By Customer'!$B$55,OSA!AD:AD,"&lt;=0%")</f>
        <v>0</v>
      </c>
      <c r="P60" s="37">
        <f>COUNTIFS(OSA!$C:$C,'By Customer'!$B60,OSA!$BB:$BB,'By Customer'!$B$55,OSA!AE:AE,"&lt;=0%")</f>
        <v>0</v>
      </c>
      <c r="Q60" s="37">
        <f>COUNTIFS(OSA!$C:$C,'By Customer'!$B60,OSA!$BB:$BB,'By Customer'!$B$55,OSA!AF:AF,"&lt;=0%")</f>
        <v>0</v>
      </c>
      <c r="R60" s="37"/>
      <c r="S60" s="37"/>
      <c r="T60" s="37">
        <f>COUNTIFS(OSA!$C:$C,'By Customer'!$B60,OSA!$BB:$BB,'By Customer'!$B$55,OSA!AI:AI,"&lt;=0%")</f>
        <v>0</v>
      </c>
      <c r="U60" s="37">
        <f>COUNTIFS(OSA!$C:$C,'By Customer'!$B60,OSA!$BB:$BB,'By Customer'!$B$55,OSA!AJ:AJ,"&lt;=0%")</f>
        <v>0</v>
      </c>
      <c r="V60" s="37">
        <f>COUNTIFS(OSA!$C:$C,'By Customer'!$B60,OSA!$BB:$BB,'By Customer'!$B$55,OSA!AK:AK,"&lt;=0%")</f>
        <v>0</v>
      </c>
      <c r="W60" s="37">
        <f>COUNTIFS(OSA!$C:$C,'By Customer'!$B60,OSA!$BB:$BB,'By Customer'!$B$55,OSA!AL:AL,"&lt;=0%")</f>
        <v>0</v>
      </c>
      <c r="X60" s="37">
        <f>COUNTIFS(OSA!$C:$C,'By Customer'!$B60,OSA!$BB:$BB,'By Customer'!$B$55,OSA!AM:AM,"&lt;=0%")</f>
        <v>0</v>
      </c>
      <c r="Y60" s="37"/>
      <c r="Z60" s="37"/>
      <c r="AA60" s="37">
        <f>COUNTIFS(OSA!$C:$C,'By Customer'!$B60,OSA!$BB:$BB,'By Customer'!$B$55,OSA!AP:AP,"&lt;=0%")</f>
        <v>0</v>
      </c>
      <c r="AB60" s="37"/>
      <c r="AC60" s="37"/>
      <c r="AD60" s="37"/>
      <c r="AE60" s="37"/>
      <c r="AF60" s="37"/>
      <c r="AG60" s="37"/>
    </row>
    <row r="61" spans="2:33" hidden="1" x14ac:dyDescent="0.35">
      <c r="B61" s="21" t="s">
        <v>2305</v>
      </c>
      <c r="C61" s="21">
        <f>SUMIF(OSA!$C:$C,'By Customer'!$B$55,OSA!AZ:AZ)</f>
        <v>0</v>
      </c>
      <c r="D61" s="37"/>
      <c r="E61" s="37"/>
      <c r="F61" s="37">
        <f>COUNTIFS(OSA!$C:$C,'By Customer'!$B61,OSA!$BB:$BB,'By Customer'!$B$55,OSA!U:U,"&lt;=0%")</f>
        <v>0</v>
      </c>
      <c r="G61" s="37">
        <f>COUNTIFS(OSA!$C:$C,'By Customer'!$B61,OSA!$BB:$BB,'By Customer'!$B$55,OSA!V:V,"&lt;=0%")</f>
        <v>0</v>
      </c>
      <c r="H61" s="37">
        <f>COUNTIFS(OSA!$C:$C,'By Customer'!$B61,OSA!$BB:$BB,'By Customer'!$B$55,OSA!W:W,"&lt;=0%")</f>
        <v>0</v>
      </c>
      <c r="I61" s="37">
        <f>COUNTIFS(OSA!$C:$C,'By Customer'!$B61,OSA!$BB:$BB,'By Customer'!$B$55,OSA!X:X,"&lt;=0%")</f>
        <v>0</v>
      </c>
      <c r="J61" s="37">
        <f>COUNTIFS(OSA!$C:$C,'By Customer'!$B61,OSA!$BB:$BB,'By Customer'!$B$55,OSA!Y:Y,"&lt;=0%")</f>
        <v>0</v>
      </c>
      <c r="K61" s="37"/>
      <c r="L61" s="37"/>
      <c r="M61" s="37">
        <f>COUNTIFS(OSA!$C:$C,'By Customer'!$B61,OSA!$BB:$BB,'By Customer'!$B$55,OSA!AB:AB,"&lt;=0%")</f>
        <v>0</v>
      </c>
      <c r="N61" s="37">
        <f>COUNTIFS(OSA!$C:$C,'By Customer'!$B61,OSA!$BB:$BB,'By Customer'!$B$55,OSA!AC:AC,"&lt;=0%")</f>
        <v>0</v>
      </c>
      <c r="O61" s="37">
        <f>COUNTIFS(OSA!$C:$C,'By Customer'!$B61,OSA!$BB:$BB,'By Customer'!$B$55,OSA!AD:AD,"&lt;=0%")</f>
        <v>0</v>
      </c>
      <c r="P61" s="37">
        <f>COUNTIFS(OSA!$C:$C,'By Customer'!$B61,OSA!$BB:$BB,'By Customer'!$B$55,OSA!AE:AE,"&lt;=0%")</f>
        <v>0</v>
      </c>
      <c r="Q61" s="37">
        <f>COUNTIFS(OSA!$C:$C,'By Customer'!$B61,OSA!$BB:$BB,'By Customer'!$B$55,OSA!AF:AF,"&lt;=0%")</f>
        <v>0</v>
      </c>
      <c r="R61" s="37"/>
      <c r="S61" s="37"/>
      <c r="T61" s="37">
        <f>COUNTIFS(OSA!$C:$C,'By Customer'!$B61,OSA!$BB:$BB,'By Customer'!$B$55,OSA!AI:AI,"&lt;=0%")</f>
        <v>0</v>
      </c>
      <c r="U61" s="37">
        <f>COUNTIFS(OSA!$C:$C,'By Customer'!$B61,OSA!$BB:$BB,'By Customer'!$B$55,OSA!AJ:AJ,"&lt;=0%")</f>
        <v>0</v>
      </c>
      <c r="V61" s="37">
        <f>COUNTIFS(OSA!$C:$C,'By Customer'!$B61,OSA!$BB:$BB,'By Customer'!$B$55,OSA!AK:AK,"&lt;=0%")</f>
        <v>0</v>
      </c>
      <c r="W61" s="37">
        <f>COUNTIFS(OSA!$C:$C,'By Customer'!$B61,OSA!$BB:$BB,'By Customer'!$B$55,OSA!AL:AL,"&lt;=0%")</f>
        <v>0</v>
      </c>
      <c r="X61" s="37">
        <f>COUNTIFS(OSA!$C:$C,'By Customer'!$B61,OSA!$BB:$BB,'By Customer'!$B$55,OSA!AM:AM,"&lt;=0%")</f>
        <v>0</v>
      </c>
      <c r="Y61" s="37"/>
      <c r="Z61" s="37"/>
      <c r="AA61" s="37">
        <f>COUNTIFS(OSA!$C:$C,'By Customer'!$B61,OSA!$BB:$BB,'By Customer'!$B$55,OSA!AP:AP,"&lt;=0%")</f>
        <v>0</v>
      </c>
      <c r="AB61" s="37"/>
      <c r="AC61" s="37"/>
      <c r="AD61" s="37"/>
      <c r="AE61" s="37"/>
      <c r="AF61" s="37"/>
      <c r="AG61" s="37"/>
    </row>
    <row r="62" spans="2:33" hidden="1" x14ac:dyDescent="0.35">
      <c r="B62" s="21" t="s">
        <v>2517</v>
      </c>
      <c r="C62" s="21">
        <f>SUMIF(OSA!$C:$C,'By Customer'!$B$55,OSA!AZ:AZ)</f>
        <v>0</v>
      </c>
      <c r="D62" s="37"/>
      <c r="E62" s="37"/>
      <c r="F62" s="37">
        <f>COUNTIFS(OSA!$C:$C,'By Customer'!$B62,OSA!$BB:$BB,'By Customer'!$B$55,OSA!U:U,"&lt;=0%")</f>
        <v>0</v>
      </c>
      <c r="G62" s="37">
        <f>COUNTIFS(OSA!$C:$C,'By Customer'!$B62,OSA!$BB:$BB,'By Customer'!$B$55,OSA!V:V,"&lt;=0%")</f>
        <v>0</v>
      </c>
      <c r="H62" s="37">
        <f>COUNTIFS(OSA!$C:$C,'By Customer'!$B62,OSA!$BB:$BB,'By Customer'!$B$55,OSA!W:W,"&lt;=0%")</f>
        <v>0</v>
      </c>
      <c r="I62" s="37">
        <f>COUNTIFS(OSA!$C:$C,'By Customer'!$B62,OSA!$BB:$BB,'By Customer'!$B$55,OSA!X:X,"&lt;=0%")</f>
        <v>0</v>
      </c>
      <c r="J62" s="37">
        <f>COUNTIFS(OSA!$C:$C,'By Customer'!$B62,OSA!$BB:$BB,'By Customer'!$B$55,OSA!Y:Y,"&lt;=0%")</f>
        <v>0</v>
      </c>
      <c r="K62" s="37"/>
      <c r="L62" s="37"/>
      <c r="M62" s="37">
        <f>COUNTIFS(OSA!$C:$C,'By Customer'!$B62,OSA!$BB:$BB,'By Customer'!$B$55,OSA!AB:AB,"&lt;=0%")</f>
        <v>0</v>
      </c>
      <c r="N62" s="37">
        <f>COUNTIFS(OSA!$C:$C,'By Customer'!$B62,OSA!$BB:$BB,'By Customer'!$B$55,OSA!AC:AC,"&lt;=0%")</f>
        <v>0</v>
      </c>
      <c r="O62" s="37">
        <f>COUNTIFS(OSA!$C:$C,'By Customer'!$B62,OSA!$BB:$BB,'By Customer'!$B$55,OSA!AD:AD,"&lt;=0%")</f>
        <v>0</v>
      </c>
      <c r="P62" s="37">
        <f>COUNTIFS(OSA!$C:$C,'By Customer'!$B62,OSA!$BB:$BB,'By Customer'!$B$55,OSA!AE:AE,"&lt;=0%")</f>
        <v>0</v>
      </c>
      <c r="Q62" s="37">
        <f>COUNTIFS(OSA!$C:$C,'By Customer'!$B62,OSA!$BB:$BB,'By Customer'!$B$55,OSA!AF:AF,"&lt;=0%")</f>
        <v>0</v>
      </c>
      <c r="R62" s="37"/>
      <c r="S62" s="37"/>
      <c r="T62" s="37">
        <f>COUNTIFS(OSA!$C:$C,'By Customer'!$B62,OSA!$BB:$BB,'By Customer'!$B$55,OSA!AI:AI,"&lt;=0%")</f>
        <v>0</v>
      </c>
      <c r="U62" s="37">
        <f>COUNTIFS(OSA!$C:$C,'By Customer'!$B62,OSA!$BB:$BB,'By Customer'!$B$55,OSA!AJ:AJ,"&lt;=0%")</f>
        <v>0</v>
      </c>
      <c r="V62" s="37">
        <f>COUNTIFS(OSA!$C:$C,'By Customer'!$B62,OSA!$BB:$BB,'By Customer'!$B$55,OSA!AK:AK,"&lt;=0%")</f>
        <v>0</v>
      </c>
      <c r="W62" s="37">
        <f>COUNTIFS(OSA!$C:$C,'By Customer'!$B62,OSA!$BB:$BB,'By Customer'!$B$55,OSA!AL:AL,"&lt;=0%")</f>
        <v>0</v>
      </c>
      <c r="X62" s="37">
        <f>COUNTIFS(OSA!$C:$C,'By Customer'!$B62,OSA!$BB:$BB,'By Customer'!$B$55,OSA!AM:AM,"&lt;=0%")</f>
        <v>0</v>
      </c>
      <c r="Y62" s="37"/>
      <c r="Z62" s="37"/>
      <c r="AA62" s="37">
        <f>COUNTIFS(OSA!$C:$C,'By Customer'!$B62,OSA!$BB:$BB,'By Customer'!$B$55,OSA!AP:AP,"&lt;=0%")</f>
        <v>0</v>
      </c>
      <c r="AB62" s="37"/>
      <c r="AC62" s="37"/>
      <c r="AD62" s="37"/>
      <c r="AE62" s="37"/>
      <c r="AF62" s="37"/>
      <c r="AG62" s="37"/>
    </row>
    <row r="63" spans="2:33" hidden="1" x14ac:dyDescent="0.35">
      <c r="B63" s="21" t="s">
        <v>2657</v>
      </c>
      <c r="C63" s="21">
        <f>SUMIF(OSA!$C:$C,'By Customer'!$B$55,OSA!AZ:AZ)</f>
        <v>0</v>
      </c>
      <c r="D63" s="37"/>
      <c r="E63" s="37"/>
      <c r="F63" s="37">
        <f>COUNTIFS(OSA!$C:$C,'By Customer'!$B63,OSA!$BB:$BB,'By Customer'!$B$55,OSA!U:U,"&lt;=0%")</f>
        <v>0</v>
      </c>
      <c r="G63" s="37">
        <f>COUNTIFS(OSA!$C:$C,'By Customer'!$B63,OSA!$BB:$BB,'By Customer'!$B$55,OSA!V:V,"&lt;=0%")</f>
        <v>0</v>
      </c>
      <c r="H63" s="37">
        <f>COUNTIFS(OSA!$C:$C,'By Customer'!$B63,OSA!$BB:$BB,'By Customer'!$B$55,OSA!W:W,"&lt;=0%")</f>
        <v>0</v>
      </c>
      <c r="I63" s="37">
        <f>COUNTIFS(OSA!$C:$C,'By Customer'!$B63,OSA!$BB:$BB,'By Customer'!$B$55,OSA!X:X,"&lt;=0%")</f>
        <v>0</v>
      </c>
      <c r="J63" s="37">
        <f>COUNTIFS(OSA!$C:$C,'By Customer'!$B63,OSA!$BB:$BB,'By Customer'!$B$55,OSA!Y:Y,"&lt;=0%")</f>
        <v>0</v>
      </c>
      <c r="K63" s="37"/>
      <c r="L63" s="37"/>
      <c r="M63" s="37">
        <f>COUNTIFS(OSA!$C:$C,'By Customer'!$B63,OSA!$BB:$BB,'By Customer'!$B$55,OSA!AB:AB,"&lt;=0%")</f>
        <v>0</v>
      </c>
      <c r="N63" s="37">
        <f>COUNTIFS(OSA!$C:$C,'By Customer'!$B63,OSA!$BB:$BB,'By Customer'!$B$55,OSA!AC:AC,"&lt;=0%")</f>
        <v>0</v>
      </c>
      <c r="O63" s="37">
        <f>COUNTIFS(OSA!$C:$C,'By Customer'!$B63,OSA!$BB:$BB,'By Customer'!$B$55,OSA!AD:AD,"&lt;=0%")</f>
        <v>0</v>
      </c>
      <c r="P63" s="37">
        <f>COUNTIFS(OSA!$C:$C,'By Customer'!$B63,OSA!$BB:$BB,'By Customer'!$B$55,OSA!AE:AE,"&lt;=0%")</f>
        <v>0</v>
      </c>
      <c r="Q63" s="37">
        <f>COUNTIFS(OSA!$C:$C,'By Customer'!$B63,OSA!$BB:$BB,'By Customer'!$B$55,OSA!AF:AF,"&lt;=0%")</f>
        <v>0</v>
      </c>
      <c r="R63" s="37"/>
      <c r="S63" s="37"/>
      <c r="T63" s="37">
        <f>COUNTIFS(OSA!$C:$C,'By Customer'!$B63,OSA!$BB:$BB,'By Customer'!$B$55,OSA!AI:AI,"&lt;=0%")</f>
        <v>0</v>
      </c>
      <c r="U63" s="37">
        <f>COUNTIFS(OSA!$C:$C,'By Customer'!$B63,OSA!$BB:$BB,'By Customer'!$B$55,OSA!AJ:AJ,"&lt;=0%")</f>
        <v>0</v>
      </c>
      <c r="V63" s="37">
        <f>COUNTIFS(OSA!$C:$C,'By Customer'!$B63,OSA!$BB:$BB,'By Customer'!$B$55,OSA!AK:AK,"&lt;=0%")</f>
        <v>0</v>
      </c>
      <c r="W63" s="37">
        <f>COUNTIFS(OSA!$C:$C,'By Customer'!$B63,OSA!$BB:$BB,'By Customer'!$B$55,OSA!AL:AL,"&lt;=0%")</f>
        <v>0</v>
      </c>
      <c r="X63" s="37">
        <f>COUNTIFS(OSA!$C:$C,'By Customer'!$B63,OSA!$BB:$BB,'By Customer'!$B$55,OSA!AM:AM,"&lt;=0%")</f>
        <v>0</v>
      </c>
      <c r="Y63" s="37"/>
      <c r="Z63" s="37"/>
      <c r="AA63" s="37">
        <f>COUNTIFS(OSA!$C:$C,'By Customer'!$B63,OSA!$BB:$BB,'By Customer'!$B$55,OSA!AP:AP,"&lt;=0%")</f>
        <v>0</v>
      </c>
      <c r="AB63" s="37"/>
      <c r="AC63" s="37"/>
      <c r="AD63" s="37"/>
      <c r="AE63" s="37"/>
      <c r="AF63" s="37"/>
      <c r="AG63" s="37"/>
    </row>
    <row r="64" spans="2:33" hidden="1" x14ac:dyDescent="0.35"/>
    <row r="65" spans="2:33" hidden="1" x14ac:dyDescent="0.35">
      <c r="C65" s="204" t="s">
        <v>3065</v>
      </c>
      <c r="D65" s="204"/>
      <c r="E65" s="204"/>
      <c r="F65" s="204"/>
      <c r="G65" s="204"/>
      <c r="H65" s="204"/>
    </row>
    <row r="66" spans="2:33" hidden="1" x14ac:dyDescent="0.35">
      <c r="B66" s="12" t="s">
        <v>3050</v>
      </c>
      <c r="C66" s="13" t="s">
        <v>3059</v>
      </c>
      <c r="D66" s="13" t="s">
        <v>3060</v>
      </c>
      <c r="E66" s="13" t="s">
        <v>3061</v>
      </c>
      <c r="F66" s="13" t="s">
        <v>3062</v>
      </c>
      <c r="G66" s="13" t="s">
        <v>3063</v>
      </c>
      <c r="H66" s="13" t="s">
        <v>3064</v>
      </c>
    </row>
    <row r="67" spans="2:33" hidden="1" x14ac:dyDescent="0.35">
      <c r="B67" s="21" t="s">
        <v>2329</v>
      </c>
      <c r="C67" s="37">
        <f>IFERROR(AVERAGE(D57:J57),0)</f>
        <v>0</v>
      </c>
      <c r="D67" s="37">
        <f>IFERROR(AVERAGE(K57:Q57),0)</f>
        <v>0</v>
      </c>
      <c r="E67" s="37">
        <f>IFERROR(AVERAGE(R57:X57),0)</f>
        <v>0</v>
      </c>
      <c r="F67" s="37">
        <f>IFERROR(AVERAGE(Y57:AE57),0)</f>
        <v>0</v>
      </c>
      <c r="G67" s="37">
        <f t="shared" ref="G67:G73" si="46">IFERROR(AVERAGE(AF57:AG57),0)</f>
        <v>0</v>
      </c>
      <c r="H67" s="37">
        <f>COUNTIFS(OSA!$C:$C,'By Customer'!$B67,OSA!$R:$R,"&lt;=0%",OSA!$BB:$BB,'By Customer'!$B$55)</f>
        <v>0</v>
      </c>
    </row>
    <row r="68" spans="2:33" hidden="1" x14ac:dyDescent="0.35">
      <c r="B68" s="21" t="s">
        <v>806</v>
      </c>
      <c r="C68" s="37">
        <f t="shared" ref="C68:C73" si="47">IFERROR(AVERAGE(D58:J58),0)</f>
        <v>0</v>
      </c>
      <c r="D68" s="37">
        <f t="shared" ref="D68:D73" si="48">IFERROR(AVERAGE(K58:Q58),0)</f>
        <v>0</v>
      </c>
      <c r="E68" s="37">
        <f t="shared" ref="E68:E73" si="49">IFERROR(AVERAGE(R58:X58),0)</f>
        <v>0</v>
      </c>
      <c r="F68" s="37">
        <f t="shared" ref="F68:F73" si="50">IFERROR(AVERAGE(Y58:AE58),0)</f>
        <v>0</v>
      </c>
      <c r="G68" s="37">
        <f t="shared" si="46"/>
        <v>0</v>
      </c>
      <c r="H68" s="37">
        <f>COUNTIFS(OSA!$C:$C,'By Customer'!$B68,OSA!$R:$R,"&lt;=0%",OSA!$BB:$BB,'By Customer'!$B$55)</f>
        <v>0</v>
      </c>
    </row>
    <row r="69" spans="2:33" hidden="1" x14ac:dyDescent="0.35">
      <c r="B69" s="21" t="s">
        <v>3042</v>
      </c>
      <c r="C69" s="37">
        <f t="shared" si="47"/>
        <v>0</v>
      </c>
      <c r="D69" s="37">
        <f t="shared" si="48"/>
        <v>0</v>
      </c>
      <c r="E69" s="37">
        <f t="shared" si="49"/>
        <v>0</v>
      </c>
      <c r="F69" s="37">
        <f t="shared" si="50"/>
        <v>0</v>
      </c>
      <c r="G69" s="37">
        <f t="shared" si="46"/>
        <v>0</v>
      </c>
      <c r="H69" s="37">
        <f>COUNTIFS(OSA!$C:$C,'By Customer'!$B69,OSA!$R:$R,"&lt;=0%",OSA!$BB:$BB,'By Customer'!$B$55)</f>
        <v>0</v>
      </c>
    </row>
    <row r="70" spans="2:33" hidden="1" x14ac:dyDescent="0.35">
      <c r="B70" s="21" t="s">
        <v>1648</v>
      </c>
      <c r="C70" s="37">
        <f t="shared" si="47"/>
        <v>0</v>
      </c>
      <c r="D70" s="37">
        <f t="shared" si="48"/>
        <v>0</v>
      </c>
      <c r="E70" s="37">
        <f t="shared" si="49"/>
        <v>0</v>
      </c>
      <c r="F70" s="37">
        <f t="shared" si="50"/>
        <v>0</v>
      </c>
      <c r="G70" s="37">
        <f t="shared" si="46"/>
        <v>0</v>
      </c>
      <c r="H70" s="37">
        <f>COUNTIFS(OSA!$C:$C,'By Customer'!$B70,OSA!$R:$R,"&lt;=0%",OSA!$BB:$BB,'By Customer'!$B$55)</f>
        <v>0</v>
      </c>
    </row>
    <row r="71" spans="2:33" hidden="1" x14ac:dyDescent="0.35">
      <c r="B71" s="21" t="s">
        <v>2305</v>
      </c>
      <c r="C71" s="37">
        <f t="shared" si="47"/>
        <v>0</v>
      </c>
      <c r="D71" s="37">
        <f t="shared" si="48"/>
        <v>0</v>
      </c>
      <c r="E71" s="37">
        <f t="shared" si="49"/>
        <v>0</v>
      </c>
      <c r="F71" s="37">
        <f t="shared" si="50"/>
        <v>0</v>
      </c>
      <c r="G71" s="37">
        <f t="shared" si="46"/>
        <v>0</v>
      </c>
      <c r="H71" s="37">
        <f>COUNTIFS(OSA!$C:$C,'By Customer'!$B71,OSA!$R:$R,"&lt;=0%",OSA!$BB:$BB,'By Customer'!$B$55)</f>
        <v>0</v>
      </c>
    </row>
    <row r="72" spans="2:33" hidden="1" x14ac:dyDescent="0.35">
      <c r="B72" s="21" t="s">
        <v>2517</v>
      </c>
      <c r="C72" s="37">
        <f t="shared" si="47"/>
        <v>0</v>
      </c>
      <c r="D72" s="37">
        <f t="shared" si="48"/>
        <v>0</v>
      </c>
      <c r="E72" s="37">
        <f t="shared" si="49"/>
        <v>0</v>
      </c>
      <c r="F72" s="37">
        <f t="shared" si="50"/>
        <v>0</v>
      </c>
      <c r="G72" s="37">
        <f t="shared" si="46"/>
        <v>0</v>
      </c>
      <c r="H72" s="37">
        <f>COUNTIFS(OSA!$C:$C,'By Customer'!$B72,OSA!$R:$R,"&lt;=0%",OSA!$BB:$BB,'By Customer'!$B$55)</f>
        <v>0</v>
      </c>
    </row>
    <row r="73" spans="2:33" hidden="1" x14ac:dyDescent="0.35">
      <c r="B73" s="21" t="s">
        <v>2657</v>
      </c>
      <c r="C73" s="37">
        <f t="shared" si="47"/>
        <v>0</v>
      </c>
      <c r="D73" s="37">
        <f t="shared" si="48"/>
        <v>0</v>
      </c>
      <c r="E73" s="37">
        <f t="shared" si="49"/>
        <v>0</v>
      </c>
      <c r="F73" s="37">
        <f t="shared" si="50"/>
        <v>0</v>
      </c>
      <c r="G73" s="37">
        <f t="shared" si="46"/>
        <v>0</v>
      </c>
      <c r="H73" s="37">
        <f>COUNTIFS(OSA!$C:$C,'By Customer'!$B73,OSA!$R:$R,"&lt;=0%",OSA!$BB:$BB,'By Customer'!$B$55)</f>
        <v>0</v>
      </c>
    </row>
    <row r="75" spans="2:33" x14ac:dyDescent="0.35">
      <c r="B75" s="40" t="s">
        <v>31</v>
      </c>
    </row>
    <row r="76" spans="2:33" x14ac:dyDescent="0.35">
      <c r="B76" s="12" t="s">
        <v>3050</v>
      </c>
      <c r="C76" s="20">
        <f>$C$2</f>
        <v>45170</v>
      </c>
      <c r="D76" s="190">
        <f>C76+1</f>
        <v>45171</v>
      </c>
      <c r="E76" s="190">
        <f t="shared" ref="E76:M76" si="51">D76+1</f>
        <v>45172</v>
      </c>
      <c r="F76" s="20">
        <f t="shared" si="51"/>
        <v>45173</v>
      </c>
      <c r="G76" s="20">
        <f t="shared" si="51"/>
        <v>45174</v>
      </c>
      <c r="H76" s="20">
        <f t="shared" si="51"/>
        <v>45175</v>
      </c>
      <c r="I76" s="20">
        <f t="shared" si="51"/>
        <v>45176</v>
      </c>
      <c r="J76" s="20">
        <f t="shared" si="51"/>
        <v>45177</v>
      </c>
      <c r="K76" s="190">
        <f t="shared" si="51"/>
        <v>45178</v>
      </c>
      <c r="L76" s="190">
        <f t="shared" si="51"/>
        <v>45179</v>
      </c>
      <c r="M76" s="20">
        <f t="shared" si="51"/>
        <v>45180</v>
      </c>
      <c r="N76" s="20">
        <f t="shared" ref="N76" si="52">M76+1</f>
        <v>45181</v>
      </c>
      <c r="O76" s="20">
        <f t="shared" ref="O76" si="53">N76+1</f>
        <v>45182</v>
      </c>
      <c r="P76" s="20">
        <f t="shared" ref="P76" si="54">O76+1</f>
        <v>45183</v>
      </c>
      <c r="Q76" s="20">
        <f t="shared" ref="Q76" si="55">P76+1</f>
        <v>45184</v>
      </c>
      <c r="R76" s="190">
        <f t="shared" ref="R76" si="56">Q76+1</f>
        <v>45185</v>
      </c>
      <c r="S76" s="190">
        <f t="shared" ref="S76" si="57">R76+1</f>
        <v>45186</v>
      </c>
      <c r="T76" s="20">
        <f t="shared" ref="T76" si="58">S76+1</f>
        <v>45187</v>
      </c>
      <c r="U76" s="20">
        <f t="shared" ref="U76" si="59">T76+1</f>
        <v>45188</v>
      </c>
      <c r="V76" s="20">
        <f t="shared" ref="V76" si="60">U76+1</f>
        <v>45189</v>
      </c>
      <c r="W76" s="20">
        <f t="shared" ref="W76" si="61">V76+1</f>
        <v>45190</v>
      </c>
      <c r="X76" s="20">
        <f t="shared" ref="X76" si="62">W76+1</f>
        <v>45191</v>
      </c>
      <c r="Y76" s="190">
        <f t="shared" ref="Y76" si="63">X76+1</f>
        <v>45192</v>
      </c>
      <c r="Z76" s="190">
        <f t="shared" ref="Z76" si="64">Y76+1</f>
        <v>45193</v>
      </c>
      <c r="AA76" s="20">
        <f t="shared" ref="AA76" si="65">Z76+1</f>
        <v>45194</v>
      </c>
      <c r="AB76" s="20">
        <f t="shared" ref="AB76" si="66">AA76+1</f>
        <v>45195</v>
      </c>
      <c r="AC76" s="20">
        <f t="shared" ref="AC76" si="67">AB76+1</f>
        <v>45196</v>
      </c>
      <c r="AD76" s="190">
        <f t="shared" ref="AD76" si="68">AC76+1</f>
        <v>45197</v>
      </c>
      <c r="AE76" s="20">
        <f t="shared" ref="AE76" si="69">AD76+1</f>
        <v>45198</v>
      </c>
      <c r="AF76" s="20">
        <f t="shared" ref="AF76:AG76" si="70">AE76+1</f>
        <v>45199</v>
      </c>
      <c r="AG76" s="20">
        <f t="shared" si="70"/>
        <v>45200</v>
      </c>
    </row>
    <row r="77" spans="2:33" x14ac:dyDescent="0.35">
      <c r="B77" s="21" t="s">
        <v>2329</v>
      </c>
      <c r="C77" s="107">
        <f>IFERROR(AVERAGEIFS(OSA!S:S,OSA!$C:$C,'By Customer'!$B77,OSA!$BA:$BA,'By Customer'!$B$75),"")</f>
        <v>1</v>
      </c>
      <c r="D77" s="107" t="str">
        <f>IFERROR(AVERAGEIFS(OSA!T:T,OSA!$C:$C,'By Customer'!$B77,OSA!$BA:$BA,'By Customer'!$B$75),"")</f>
        <v/>
      </c>
      <c r="E77" s="107" t="str">
        <f>IFERROR(AVERAGEIFS(OSA!U:U,OSA!$C:$C,'By Customer'!$B77,OSA!$BA:$BA,'By Customer'!$B$75),"")</f>
        <v/>
      </c>
      <c r="F77" s="107">
        <f>IFERROR(AVERAGEIFS(OSA!V:V,OSA!$C:$C,'By Customer'!$B77,OSA!$BA:$BA,'By Customer'!$B$75),"")</f>
        <v>0.99236641221374045</v>
      </c>
      <c r="G77" s="107">
        <f>IFERROR(AVERAGEIFS(OSA!W:W,OSA!$C:$C,'By Customer'!$B77,OSA!$BA:$BA,'By Customer'!$B$75),"")</f>
        <v>1</v>
      </c>
      <c r="H77" s="107">
        <f>IFERROR(AVERAGEIFS(OSA!X:X,OSA!$C:$C,'By Customer'!$B77,OSA!$BA:$BA,'By Customer'!$B$75),"")</f>
        <v>1</v>
      </c>
      <c r="I77" s="107">
        <f>IFERROR(AVERAGEIFS(OSA!Y:Y,OSA!$C:$C,'By Customer'!$B77,OSA!$BA:$BA,'By Customer'!$B$75),"")</f>
        <v>1</v>
      </c>
      <c r="J77" s="107">
        <f>IFERROR(AVERAGEIFS(OSA!Z:Z,OSA!$C:$C,'By Customer'!$B77,OSA!$BA:$BA,'By Customer'!$B$75),"")</f>
        <v>0.99236641221374045</v>
      </c>
      <c r="K77" s="107" t="str">
        <f>IFERROR(AVERAGEIFS(OSA!AA:AA,OSA!$C:$C,'By Customer'!$B77,OSA!$BA:$BA,'By Customer'!$B$75),"")</f>
        <v/>
      </c>
      <c r="L77" s="107" t="str">
        <f>IFERROR(AVERAGEIFS(OSA!AB:AB,OSA!$C:$C,'By Customer'!$B77,OSA!$BA:$BA,'By Customer'!$B$75),"")</f>
        <v/>
      </c>
      <c r="M77" s="107" t="str">
        <f>IFERROR(AVERAGEIFS(OSA!AC:AC,OSA!$C:$C,'By Customer'!$B77,OSA!$BA:$BA,'By Customer'!$B$75),"")</f>
        <v/>
      </c>
      <c r="N77" s="107" t="str">
        <f>IFERROR(AVERAGEIFS(OSA!AD:AD,OSA!$C:$C,'By Customer'!$B77,OSA!$BA:$BA,'By Customer'!$B$75),"")</f>
        <v/>
      </c>
      <c r="O77" s="107" t="str">
        <f>IFERROR(AVERAGEIFS(OSA!AE:AE,OSA!$C:$C,'By Customer'!$B77,OSA!$BA:$BA,'By Customer'!$B$75),"")</f>
        <v/>
      </c>
      <c r="P77" s="107" t="str">
        <f>IFERROR(AVERAGEIFS(OSA!AF:AF,OSA!$C:$C,'By Customer'!$B77,OSA!$BA:$BA,'By Customer'!$B$75),"")</f>
        <v/>
      </c>
      <c r="Q77" s="107" t="str">
        <f>IFERROR(AVERAGEIFS(OSA!AG:AG,OSA!$C:$C,'By Customer'!$B77,OSA!$BA:$BA,'By Customer'!$B$75),"")</f>
        <v/>
      </c>
      <c r="R77" s="107" t="str">
        <f>IFERROR(AVERAGEIFS(OSA!AH:AH,OSA!$C:$C,'By Customer'!$B77,OSA!$BA:$BA,'By Customer'!$B$75),"")</f>
        <v/>
      </c>
      <c r="S77" s="107" t="str">
        <f>IFERROR(AVERAGEIFS(OSA!AI:AI,OSA!$C:$C,'By Customer'!$B77,OSA!$BA:$BA,'By Customer'!$B$75),"")</f>
        <v/>
      </c>
      <c r="T77" s="107" t="str">
        <f>IFERROR(AVERAGEIFS(OSA!AJ:AJ,OSA!$C:$C,'By Customer'!$B77,OSA!$BA:$BA,'By Customer'!$B$75),"")</f>
        <v/>
      </c>
      <c r="U77" s="107" t="str">
        <f>IFERROR(AVERAGEIFS(OSA!AK:AK,OSA!$C:$C,'By Customer'!$B77,OSA!$BA:$BA,'By Customer'!$B$75),"")</f>
        <v/>
      </c>
      <c r="V77" s="107" t="str">
        <f>IFERROR(AVERAGEIFS(OSA!AL:AL,OSA!$C:$C,'By Customer'!$B77,OSA!$BA:$BA,'By Customer'!$B$75),"")</f>
        <v/>
      </c>
      <c r="W77" s="107" t="str">
        <f>IFERROR(AVERAGEIFS(OSA!AM:AM,OSA!$C:$C,'By Customer'!$B77,OSA!$BA:$BA,'By Customer'!$B$75),"")</f>
        <v/>
      </c>
      <c r="X77" s="107" t="str">
        <f>IFERROR(AVERAGEIFS(OSA!AN:AN,OSA!$C:$C,'By Customer'!$B77,OSA!$BA:$BA,'By Customer'!$B$75),"")</f>
        <v/>
      </c>
      <c r="Y77" s="107" t="str">
        <f>IFERROR(AVERAGEIFS(OSA!AO:AO,OSA!$C:$C,'By Customer'!$B77,OSA!$BA:$BA,'By Customer'!$B$75),"")</f>
        <v/>
      </c>
      <c r="Z77" s="107" t="str">
        <f>IFERROR(AVERAGEIFS(OSA!AP:AP,OSA!$C:$C,'By Customer'!$B77,OSA!$BA:$BA,'By Customer'!$B$75),"")</f>
        <v/>
      </c>
      <c r="AA77" s="107" t="str">
        <f>IFERROR(AVERAGEIFS(OSA!AQ:AQ,OSA!$C:$C,'By Customer'!$B77,OSA!$BA:$BA,'By Customer'!$B$75),"")</f>
        <v/>
      </c>
      <c r="AB77" s="107" t="str">
        <f>IFERROR(AVERAGEIFS(OSA!AR:AR,OSA!$C:$C,'By Customer'!$B77,OSA!$BA:$BA,'By Customer'!$B$75),"")</f>
        <v/>
      </c>
      <c r="AC77" s="107" t="str">
        <f>IFERROR(AVERAGEIFS(OSA!AS:AS,OSA!$C:$C,'By Customer'!$B77,OSA!$BA:$BA,'By Customer'!$B$75),"")</f>
        <v/>
      </c>
      <c r="AD77" s="107" t="str">
        <f>IFERROR(AVERAGEIFS(OSA!AT:AT,OSA!$C:$C,'By Customer'!$B77,OSA!$BA:$BA,'By Customer'!$B$75),"")</f>
        <v/>
      </c>
      <c r="AE77" s="107" t="str">
        <f>IFERROR(AVERAGEIFS(OSA!AU:AU,OSA!$C:$C,'By Customer'!$B77,OSA!$BA:$BA,'By Customer'!$B$75),"")</f>
        <v/>
      </c>
      <c r="AF77" s="107" t="str">
        <f>IFERROR(AVERAGEIFS(OSA!AV:AV,OSA!$C:$C,'By Customer'!$B77,OSA!$BA:$BA,'By Customer'!$B$75),"")</f>
        <v/>
      </c>
      <c r="AG77" s="107" t="str">
        <f>IFERROR(AVERAGEIFS(OSA!#REF!,OSA!$C:$C,'By Customer'!$B77,OSA!$BA:$BA,'By Customer'!$B$75),"")</f>
        <v/>
      </c>
    </row>
    <row r="78" spans="2:33" x14ac:dyDescent="0.35">
      <c r="B78" s="21" t="s">
        <v>806</v>
      </c>
      <c r="C78" s="107" t="str">
        <f>IFERROR(AVERAGEIFS(OSA!S:S,OSA!$C:$C,'By Customer'!$B78,OSA!$BA:$BA,'By Customer'!$B$75),"")</f>
        <v/>
      </c>
      <c r="D78" s="107" t="str">
        <f>IFERROR(AVERAGEIFS(OSA!T:T,OSA!$C:$C,'By Customer'!$B78,OSA!$BA:$BA,'By Customer'!$B$75),"")</f>
        <v/>
      </c>
      <c r="E78" s="107" t="str">
        <f>IFERROR(AVERAGEIFS(OSA!U:U,OSA!$C:$C,'By Customer'!$B78,OSA!$BA:$BA,'By Customer'!$B$75),"")</f>
        <v/>
      </c>
      <c r="F78" s="107" t="str">
        <f>IFERROR(AVERAGEIFS(OSA!V:V,OSA!$C:$C,'By Customer'!$B78,OSA!$BA:$BA,'By Customer'!$B$75),"")</f>
        <v/>
      </c>
      <c r="G78" s="107" t="str">
        <f>IFERROR(AVERAGEIFS(OSA!W:W,OSA!$C:$C,'By Customer'!$B78,OSA!$BA:$BA,'By Customer'!$B$75),"")</f>
        <v/>
      </c>
      <c r="H78" s="107" t="str">
        <f>IFERROR(AVERAGEIFS(OSA!X:X,OSA!$C:$C,'By Customer'!$B78,OSA!$BA:$BA,'By Customer'!$B$75),"")</f>
        <v/>
      </c>
      <c r="I78" s="107" t="str">
        <f>IFERROR(AVERAGEIFS(OSA!Y:Y,OSA!$C:$C,'By Customer'!$B78,OSA!$BA:$BA,'By Customer'!$B$75),"")</f>
        <v/>
      </c>
      <c r="J78" s="107" t="str">
        <f>IFERROR(AVERAGEIFS(OSA!Z:Z,OSA!$C:$C,'By Customer'!$B78,OSA!$BA:$BA,'By Customer'!$B$75),"")</f>
        <v/>
      </c>
      <c r="K78" s="107" t="str">
        <f>IFERROR(AVERAGEIFS(OSA!AA:AA,OSA!$C:$C,'By Customer'!$B78,OSA!$BA:$BA,'By Customer'!$B$75),"")</f>
        <v/>
      </c>
      <c r="L78" s="107" t="str">
        <f>IFERROR(AVERAGEIFS(OSA!AB:AB,OSA!$C:$C,'By Customer'!$B78,OSA!$BA:$BA,'By Customer'!$B$75),"")</f>
        <v/>
      </c>
      <c r="M78" s="107" t="str">
        <f>IFERROR(AVERAGEIFS(OSA!AC:AC,OSA!$C:$C,'By Customer'!$B78,OSA!$BA:$BA,'By Customer'!$B$75),"")</f>
        <v/>
      </c>
      <c r="N78" s="107" t="str">
        <f>IFERROR(AVERAGEIFS(OSA!AD:AD,OSA!$C:$C,'By Customer'!$B78,OSA!$BA:$BA,'By Customer'!$B$75),"")</f>
        <v/>
      </c>
      <c r="O78" s="107" t="str">
        <f>IFERROR(AVERAGEIFS(OSA!AE:AE,OSA!$C:$C,'By Customer'!$B78,OSA!$BA:$BA,'By Customer'!$B$75),"")</f>
        <v/>
      </c>
      <c r="P78" s="107" t="str">
        <f>IFERROR(AVERAGEIFS(OSA!AF:AF,OSA!$C:$C,'By Customer'!$B78,OSA!$BA:$BA,'By Customer'!$B$75),"")</f>
        <v/>
      </c>
      <c r="Q78" s="107" t="str">
        <f>IFERROR(AVERAGEIFS(OSA!AG:AG,OSA!$C:$C,'By Customer'!$B78,OSA!$BA:$BA,'By Customer'!$B$75),"")</f>
        <v/>
      </c>
      <c r="R78" s="107" t="str">
        <f>IFERROR(AVERAGEIFS(OSA!AH:AH,OSA!$C:$C,'By Customer'!$B78,OSA!$BA:$BA,'By Customer'!$B$75),"")</f>
        <v/>
      </c>
      <c r="S78" s="107" t="str">
        <f>IFERROR(AVERAGEIFS(OSA!AI:AI,OSA!$C:$C,'By Customer'!$B78,OSA!$BA:$BA,'By Customer'!$B$75),"")</f>
        <v/>
      </c>
      <c r="T78" s="107" t="str">
        <f>IFERROR(AVERAGEIFS(OSA!AJ:AJ,OSA!$C:$C,'By Customer'!$B78,OSA!$BA:$BA,'By Customer'!$B$75),"")</f>
        <v/>
      </c>
      <c r="U78" s="107" t="str">
        <f>IFERROR(AVERAGEIFS(OSA!AK:AK,OSA!$C:$C,'By Customer'!$B78,OSA!$BA:$BA,'By Customer'!$B$75),"")</f>
        <v/>
      </c>
      <c r="V78" s="107" t="str">
        <f>IFERROR(AVERAGEIFS(OSA!AL:AL,OSA!$C:$C,'By Customer'!$B78,OSA!$BA:$BA,'By Customer'!$B$75),"")</f>
        <v/>
      </c>
      <c r="W78" s="107" t="str">
        <f>IFERROR(AVERAGEIFS(OSA!AM:AM,OSA!$C:$C,'By Customer'!$B78,OSA!$BA:$BA,'By Customer'!$B$75),"")</f>
        <v/>
      </c>
      <c r="X78" s="107" t="str">
        <f>IFERROR(AVERAGEIFS(OSA!AN:AN,OSA!$C:$C,'By Customer'!$B78,OSA!$BA:$BA,'By Customer'!$B$75),"")</f>
        <v/>
      </c>
      <c r="Y78" s="107" t="str">
        <f>IFERROR(AVERAGEIFS(OSA!AO:AO,OSA!$C:$C,'By Customer'!$B78,OSA!$BA:$BA,'By Customer'!$B$75),"")</f>
        <v/>
      </c>
      <c r="Z78" s="107" t="str">
        <f>IFERROR(AVERAGEIFS(OSA!AP:AP,OSA!$C:$C,'By Customer'!$B78,OSA!$BA:$BA,'By Customer'!$B$75),"")</f>
        <v/>
      </c>
      <c r="AA78" s="107" t="str">
        <f>IFERROR(AVERAGEIFS(OSA!AQ:AQ,OSA!$C:$C,'By Customer'!$B78,OSA!$BA:$BA,'By Customer'!$B$75),"")</f>
        <v/>
      </c>
      <c r="AB78" s="107" t="str">
        <f>IFERROR(AVERAGEIFS(OSA!AR:AR,OSA!$C:$C,'By Customer'!$B78,OSA!$BA:$BA,'By Customer'!$B$75),"")</f>
        <v/>
      </c>
      <c r="AC78" s="107" t="str">
        <f>IFERROR(AVERAGEIFS(OSA!AS:AS,OSA!$C:$C,'By Customer'!$B78,OSA!$BA:$BA,'By Customer'!$B$75),"")</f>
        <v/>
      </c>
      <c r="AD78" s="107" t="str">
        <f>IFERROR(AVERAGEIFS(OSA!AT:AT,OSA!$C:$C,'By Customer'!$B78,OSA!$BA:$BA,'By Customer'!$B$75),"")</f>
        <v/>
      </c>
      <c r="AE78" s="107" t="str">
        <f>IFERROR(AVERAGEIFS(OSA!AU:AU,OSA!$C:$C,'By Customer'!$B78,OSA!$BA:$BA,'By Customer'!$B$75),"")</f>
        <v/>
      </c>
      <c r="AF78" s="107" t="str">
        <f>IFERROR(AVERAGEIFS(OSA!AV:AV,OSA!$C:$C,'By Customer'!$B78,OSA!$BA:$BA,'By Customer'!$B$75),"")</f>
        <v/>
      </c>
      <c r="AG78" s="107" t="str">
        <f>IFERROR(AVERAGEIFS(OSA!#REF!,OSA!$C:$C,'By Customer'!$B78,OSA!$BA:$BA,'By Customer'!$B$75),"")</f>
        <v/>
      </c>
    </row>
    <row r="79" spans="2:33" x14ac:dyDescent="0.35">
      <c r="B79" s="21" t="s">
        <v>1648</v>
      </c>
      <c r="C79" s="107">
        <f>IFERROR(AVERAGEIFS(OSA!S:S,OSA!$C:$C,'By Customer'!$B79,OSA!$BA:$BA,'By Customer'!$B$75),"")</f>
        <v>0.95154185022026427</v>
      </c>
      <c r="D79" s="107" t="str">
        <f>IFERROR(AVERAGEIFS(OSA!T:T,OSA!$C:$C,'By Customer'!$B79,OSA!$BA:$BA,'By Customer'!$B$75),"")</f>
        <v/>
      </c>
      <c r="E79" s="107" t="str">
        <f>IFERROR(AVERAGEIFS(OSA!U:U,OSA!$C:$C,'By Customer'!$B79,OSA!$BA:$BA,'By Customer'!$B$75),"")</f>
        <v/>
      </c>
      <c r="F79" s="107">
        <f>IFERROR(AVERAGEIFS(OSA!V:V,OSA!$C:$C,'By Customer'!$B79,OSA!$BA:$BA,'By Customer'!$B$75),"")</f>
        <v>0.95154185022026427</v>
      </c>
      <c r="G79" s="107">
        <f>IFERROR(AVERAGEIFS(OSA!W:W,OSA!$C:$C,'By Customer'!$B79,OSA!$BA:$BA,'By Customer'!$B$75),"")</f>
        <v>0.94713656387665202</v>
      </c>
      <c r="H79" s="107">
        <f>IFERROR(AVERAGEIFS(OSA!X:X,OSA!$C:$C,'By Customer'!$B79,OSA!$BA:$BA,'By Customer'!$B$75),"")</f>
        <v>0.96916299559471364</v>
      </c>
      <c r="I79" s="107">
        <f>IFERROR(AVERAGEIFS(OSA!Y:Y,OSA!$C:$C,'By Customer'!$B79,OSA!$BA:$BA,'By Customer'!$B$75),"")</f>
        <v>0.96916299559471364</v>
      </c>
      <c r="J79" s="107">
        <f>IFERROR(AVERAGEIFS(OSA!Z:Z,OSA!$C:$C,'By Customer'!$B79,OSA!$BA:$BA,'By Customer'!$B$75),"")</f>
        <v>0.99118942731277537</v>
      </c>
      <c r="K79" s="107" t="str">
        <f>IFERROR(AVERAGEIFS(OSA!AA:AA,OSA!$C:$C,'By Customer'!$B79,OSA!$BA:$BA,'By Customer'!$B$75),"")</f>
        <v/>
      </c>
      <c r="L79" s="107" t="str">
        <f>IFERROR(AVERAGEIFS(OSA!AB:AB,OSA!$C:$C,'By Customer'!$B79,OSA!$BA:$BA,'By Customer'!$B$75),"")</f>
        <v/>
      </c>
      <c r="M79" s="107" t="str">
        <f>IFERROR(AVERAGEIFS(OSA!AC:AC,OSA!$C:$C,'By Customer'!$B79,OSA!$BA:$BA,'By Customer'!$B$75),"")</f>
        <v/>
      </c>
      <c r="N79" s="107" t="str">
        <f>IFERROR(AVERAGEIFS(OSA!AD:AD,OSA!$C:$C,'By Customer'!$B79,OSA!$BA:$BA,'By Customer'!$B$75),"")</f>
        <v/>
      </c>
      <c r="O79" s="107" t="str">
        <f>IFERROR(AVERAGEIFS(OSA!AE:AE,OSA!$C:$C,'By Customer'!$B79,OSA!$BA:$BA,'By Customer'!$B$75),"")</f>
        <v/>
      </c>
      <c r="P79" s="107" t="str">
        <f>IFERROR(AVERAGEIFS(OSA!AF:AF,OSA!$C:$C,'By Customer'!$B79,OSA!$BA:$BA,'By Customer'!$B$75),"")</f>
        <v/>
      </c>
      <c r="Q79" s="107" t="str">
        <f>IFERROR(AVERAGEIFS(OSA!AG:AG,OSA!$C:$C,'By Customer'!$B79,OSA!$BA:$BA,'By Customer'!$B$75),"")</f>
        <v/>
      </c>
      <c r="R79" s="107" t="str">
        <f>IFERROR(AVERAGEIFS(OSA!AH:AH,OSA!$C:$C,'By Customer'!$B79,OSA!$BA:$BA,'By Customer'!$B$75),"")</f>
        <v/>
      </c>
      <c r="S79" s="107" t="str">
        <f>IFERROR(AVERAGEIFS(OSA!AI:AI,OSA!$C:$C,'By Customer'!$B79,OSA!$BA:$BA,'By Customer'!$B$75),"")</f>
        <v/>
      </c>
      <c r="T79" s="107" t="str">
        <f>IFERROR(AVERAGEIFS(OSA!AJ:AJ,OSA!$C:$C,'By Customer'!$B79,OSA!$BA:$BA,'By Customer'!$B$75),"")</f>
        <v/>
      </c>
      <c r="U79" s="107" t="str">
        <f>IFERROR(AVERAGEIFS(OSA!AK:AK,OSA!$C:$C,'By Customer'!$B79,OSA!$BA:$BA,'By Customer'!$B$75),"")</f>
        <v/>
      </c>
      <c r="V79" s="107" t="str">
        <f>IFERROR(AVERAGEIFS(OSA!AL:AL,OSA!$C:$C,'By Customer'!$B79,OSA!$BA:$BA,'By Customer'!$B$75),"")</f>
        <v/>
      </c>
      <c r="W79" s="107" t="str">
        <f>IFERROR(AVERAGEIFS(OSA!AM:AM,OSA!$C:$C,'By Customer'!$B79,OSA!$BA:$BA,'By Customer'!$B$75),"")</f>
        <v/>
      </c>
      <c r="X79" s="107" t="str">
        <f>IFERROR(AVERAGEIFS(OSA!AN:AN,OSA!$C:$C,'By Customer'!$B79,OSA!$BA:$BA,'By Customer'!$B$75),"")</f>
        <v/>
      </c>
      <c r="Y79" s="107" t="str">
        <f>IFERROR(AVERAGEIFS(OSA!AO:AO,OSA!$C:$C,'By Customer'!$B79,OSA!$BA:$BA,'By Customer'!$B$75),"")</f>
        <v/>
      </c>
      <c r="Z79" s="107" t="str">
        <f>IFERROR(AVERAGEIFS(OSA!AP:AP,OSA!$C:$C,'By Customer'!$B79,OSA!$BA:$BA,'By Customer'!$B$75),"")</f>
        <v/>
      </c>
      <c r="AA79" s="107" t="str">
        <f>IFERROR(AVERAGEIFS(OSA!AQ:AQ,OSA!$C:$C,'By Customer'!$B79,OSA!$BA:$BA,'By Customer'!$B$75),"")</f>
        <v/>
      </c>
      <c r="AB79" s="107" t="str">
        <f>IFERROR(AVERAGEIFS(OSA!AR:AR,OSA!$C:$C,'By Customer'!$B79,OSA!$BA:$BA,'By Customer'!$B$75),"")</f>
        <v/>
      </c>
      <c r="AC79" s="107" t="str">
        <f>IFERROR(AVERAGEIFS(OSA!AS:AS,OSA!$C:$C,'By Customer'!$B79,OSA!$BA:$BA,'By Customer'!$B$75),"")</f>
        <v/>
      </c>
      <c r="AD79" s="107" t="str">
        <f>IFERROR(AVERAGEIFS(OSA!AT:AT,OSA!$C:$C,'By Customer'!$B79,OSA!$BA:$BA,'By Customer'!$B$75),"")</f>
        <v/>
      </c>
      <c r="AE79" s="107" t="str">
        <f>IFERROR(AVERAGEIFS(OSA!AU:AU,OSA!$C:$C,'By Customer'!$B79,OSA!$BA:$BA,'By Customer'!$B$75),"")</f>
        <v/>
      </c>
      <c r="AF79" s="107" t="str">
        <f>IFERROR(AVERAGEIFS(OSA!AV:AV,OSA!$C:$C,'By Customer'!$B79,OSA!$BA:$BA,'By Customer'!$B$75),"")</f>
        <v/>
      </c>
      <c r="AG79" s="107" t="str">
        <f>IFERROR(AVERAGEIFS(OSA!#REF!,OSA!$C:$C,'By Customer'!$B79,OSA!$BA:$BA,'By Customer'!$B$75),"")</f>
        <v/>
      </c>
    </row>
    <row r="80" spans="2:33" x14ac:dyDescent="0.35">
      <c r="B80" s="21" t="s">
        <v>2305</v>
      </c>
      <c r="C80" s="107" t="str">
        <f>IFERROR(AVERAGEIFS(OSA!S:S,OSA!$C:$C,'By Customer'!$B80,OSA!$BA:$BA,'By Customer'!$B$75),"")</f>
        <v/>
      </c>
      <c r="D80" s="107" t="str">
        <f>IFERROR(AVERAGEIFS(OSA!T:T,OSA!$C:$C,'By Customer'!$B80,OSA!$BA:$BA,'By Customer'!$B$75),"")</f>
        <v/>
      </c>
      <c r="E80" s="107" t="str">
        <f>IFERROR(AVERAGEIFS(OSA!U:U,OSA!$C:$C,'By Customer'!$B80,OSA!$BA:$BA,'By Customer'!$B$75),"")</f>
        <v/>
      </c>
      <c r="F80" s="107" t="str">
        <f>IFERROR(AVERAGEIFS(OSA!V:V,OSA!$C:$C,'By Customer'!$B80,OSA!$BA:$BA,'By Customer'!$B$75),"")</f>
        <v/>
      </c>
      <c r="G80" s="107" t="str">
        <f>IFERROR(AVERAGEIFS(OSA!W:W,OSA!$C:$C,'By Customer'!$B80,OSA!$BA:$BA,'By Customer'!$B$75),"")</f>
        <v/>
      </c>
      <c r="H80" s="107" t="str">
        <f>IFERROR(AVERAGEIFS(OSA!X:X,OSA!$C:$C,'By Customer'!$B80,OSA!$BA:$BA,'By Customer'!$B$75),"")</f>
        <v/>
      </c>
      <c r="I80" s="107" t="str">
        <f>IFERROR(AVERAGEIFS(OSA!Y:Y,OSA!$C:$C,'By Customer'!$B80,OSA!$BA:$BA,'By Customer'!$B$75),"")</f>
        <v/>
      </c>
      <c r="J80" s="107" t="str">
        <f>IFERROR(AVERAGEIFS(OSA!Z:Z,OSA!$C:$C,'By Customer'!$B80,OSA!$BA:$BA,'By Customer'!$B$75),"")</f>
        <v/>
      </c>
      <c r="K80" s="107" t="str">
        <f>IFERROR(AVERAGEIFS(OSA!AA:AA,OSA!$C:$C,'By Customer'!$B80,OSA!$BA:$BA,'By Customer'!$B$75),"")</f>
        <v/>
      </c>
      <c r="L80" s="107" t="str">
        <f>IFERROR(AVERAGEIFS(OSA!AB:AB,OSA!$C:$C,'By Customer'!$B80,OSA!$BA:$BA,'By Customer'!$B$75),"")</f>
        <v/>
      </c>
      <c r="M80" s="107" t="str">
        <f>IFERROR(AVERAGEIFS(OSA!AC:AC,OSA!$C:$C,'By Customer'!$B80,OSA!$BA:$BA,'By Customer'!$B$75),"")</f>
        <v/>
      </c>
      <c r="N80" s="107" t="str">
        <f>IFERROR(AVERAGEIFS(OSA!AD:AD,OSA!$C:$C,'By Customer'!$B80,OSA!$BA:$BA,'By Customer'!$B$75),"")</f>
        <v/>
      </c>
      <c r="O80" s="107" t="str">
        <f>IFERROR(AVERAGEIFS(OSA!AE:AE,OSA!$C:$C,'By Customer'!$B80,OSA!$BA:$BA,'By Customer'!$B$75),"")</f>
        <v/>
      </c>
      <c r="P80" s="107" t="str">
        <f>IFERROR(AVERAGEIFS(OSA!AF:AF,OSA!$C:$C,'By Customer'!$B80,OSA!$BA:$BA,'By Customer'!$B$75),"")</f>
        <v/>
      </c>
      <c r="Q80" s="107" t="str">
        <f>IFERROR(AVERAGEIFS(OSA!AG:AG,OSA!$C:$C,'By Customer'!$B80,OSA!$BA:$BA,'By Customer'!$B$75),"")</f>
        <v/>
      </c>
      <c r="R80" s="107" t="str">
        <f>IFERROR(AVERAGEIFS(OSA!AH:AH,OSA!$C:$C,'By Customer'!$B80,OSA!$BA:$BA,'By Customer'!$B$75),"")</f>
        <v/>
      </c>
      <c r="S80" s="107" t="str">
        <f>IFERROR(AVERAGEIFS(OSA!AI:AI,OSA!$C:$C,'By Customer'!$B80,OSA!$BA:$BA,'By Customer'!$B$75),"")</f>
        <v/>
      </c>
      <c r="T80" s="107" t="str">
        <f>IFERROR(AVERAGEIFS(OSA!AJ:AJ,OSA!$C:$C,'By Customer'!$B80,OSA!$BA:$BA,'By Customer'!$B$75),"")</f>
        <v/>
      </c>
      <c r="U80" s="107" t="str">
        <f>IFERROR(AVERAGEIFS(OSA!AK:AK,OSA!$C:$C,'By Customer'!$B80,OSA!$BA:$BA,'By Customer'!$B$75),"")</f>
        <v/>
      </c>
      <c r="V80" s="107" t="str">
        <f>IFERROR(AVERAGEIFS(OSA!AL:AL,OSA!$C:$C,'By Customer'!$B80,OSA!$BA:$BA,'By Customer'!$B$75),"")</f>
        <v/>
      </c>
      <c r="W80" s="107" t="str">
        <f>IFERROR(AVERAGEIFS(OSA!AM:AM,OSA!$C:$C,'By Customer'!$B80,OSA!$BA:$BA,'By Customer'!$B$75),"")</f>
        <v/>
      </c>
      <c r="X80" s="107" t="str">
        <f>IFERROR(AVERAGEIFS(OSA!AN:AN,OSA!$C:$C,'By Customer'!$B80,OSA!$BA:$BA,'By Customer'!$B$75),"")</f>
        <v/>
      </c>
      <c r="Y80" s="107" t="str">
        <f>IFERROR(AVERAGEIFS(OSA!AO:AO,OSA!$C:$C,'By Customer'!$B80,OSA!$BA:$BA,'By Customer'!$B$75),"")</f>
        <v/>
      </c>
      <c r="Z80" s="107" t="str">
        <f>IFERROR(AVERAGEIFS(OSA!AP:AP,OSA!$C:$C,'By Customer'!$B80,OSA!$BA:$BA,'By Customer'!$B$75),"")</f>
        <v/>
      </c>
      <c r="AA80" s="107" t="str">
        <f>IFERROR(AVERAGEIFS(OSA!AQ:AQ,OSA!$C:$C,'By Customer'!$B80,OSA!$BA:$BA,'By Customer'!$B$75),"")</f>
        <v/>
      </c>
      <c r="AB80" s="107" t="str">
        <f>IFERROR(AVERAGEIFS(OSA!AR:AR,OSA!$C:$C,'By Customer'!$B80,OSA!$BA:$BA,'By Customer'!$B$75),"")</f>
        <v/>
      </c>
      <c r="AC80" s="107" t="str">
        <f>IFERROR(AVERAGEIFS(OSA!AS:AS,OSA!$C:$C,'By Customer'!$B80,OSA!$BA:$BA,'By Customer'!$B$75),"")</f>
        <v/>
      </c>
      <c r="AD80" s="107" t="str">
        <f>IFERROR(AVERAGEIFS(OSA!AT:AT,OSA!$C:$C,'By Customer'!$B80,OSA!$BA:$BA,'By Customer'!$B$75),"")</f>
        <v/>
      </c>
      <c r="AE80" s="107" t="str">
        <f>IFERROR(AVERAGEIFS(OSA!AU:AU,OSA!$C:$C,'By Customer'!$B80,OSA!$BA:$BA,'By Customer'!$B$75),"")</f>
        <v/>
      </c>
      <c r="AF80" s="107" t="str">
        <f>IFERROR(AVERAGEIFS(OSA!AV:AV,OSA!$C:$C,'By Customer'!$B80,OSA!$BA:$BA,'By Customer'!$B$75),"")</f>
        <v/>
      </c>
      <c r="AG80" s="107" t="str">
        <f>IFERROR(AVERAGEIFS(OSA!#REF!,OSA!$C:$C,'By Customer'!$B80,OSA!$BA:$BA,'By Customer'!$B$75),"")</f>
        <v/>
      </c>
    </row>
    <row r="81" spans="2:34" x14ac:dyDescent="0.35">
      <c r="B81" s="21" t="s">
        <v>2517</v>
      </c>
      <c r="C81" s="107">
        <f>IFERROR(AVERAGEIFS(OSA!S:S,OSA!$C:$C,'By Customer'!$B81,OSA!$BA:$BA,'By Customer'!$B$75),"")</f>
        <v>1</v>
      </c>
      <c r="D81" s="107" t="str">
        <f>IFERROR(AVERAGEIFS(OSA!T:T,OSA!$C:$C,'By Customer'!$B81,OSA!$BA:$BA,'By Customer'!$B$75),"")</f>
        <v/>
      </c>
      <c r="E81" s="107" t="str">
        <f>IFERROR(AVERAGEIFS(OSA!U:U,OSA!$C:$C,'By Customer'!$B81,OSA!$BA:$BA,'By Customer'!$B$75),"")</f>
        <v/>
      </c>
      <c r="F81" s="107">
        <f>IFERROR(AVERAGEIFS(OSA!V:V,OSA!$C:$C,'By Customer'!$B81,OSA!$BA:$BA,'By Customer'!$B$75),"")</f>
        <v>1</v>
      </c>
      <c r="G81" s="107">
        <f>IFERROR(AVERAGEIFS(OSA!W:W,OSA!$C:$C,'By Customer'!$B81,OSA!$BA:$BA,'By Customer'!$B$75),"")</f>
        <v>1</v>
      </c>
      <c r="H81" s="107">
        <f>IFERROR(AVERAGEIFS(OSA!X:X,OSA!$C:$C,'By Customer'!$B81,OSA!$BA:$BA,'By Customer'!$B$75),"")</f>
        <v>1</v>
      </c>
      <c r="I81" s="107">
        <f>IFERROR(AVERAGEIFS(OSA!Y:Y,OSA!$C:$C,'By Customer'!$B81,OSA!$BA:$BA,'By Customer'!$B$75),"")</f>
        <v>1</v>
      </c>
      <c r="J81" s="107">
        <f>IFERROR(AVERAGEIFS(OSA!Z:Z,OSA!$C:$C,'By Customer'!$B81,OSA!$BA:$BA,'By Customer'!$B$75),"")</f>
        <v>0.99636363636363634</v>
      </c>
      <c r="K81" s="107" t="str">
        <f>IFERROR(AVERAGEIFS(OSA!AA:AA,OSA!$C:$C,'By Customer'!$B81,OSA!$BA:$BA,'By Customer'!$B$75),"")</f>
        <v/>
      </c>
      <c r="L81" s="107" t="str">
        <f>IFERROR(AVERAGEIFS(OSA!AB:AB,OSA!$C:$C,'By Customer'!$B81,OSA!$BA:$BA,'By Customer'!$B$75),"")</f>
        <v/>
      </c>
      <c r="M81" s="107" t="str">
        <f>IFERROR(AVERAGEIFS(OSA!AC:AC,OSA!$C:$C,'By Customer'!$B81,OSA!$BA:$BA,'By Customer'!$B$75),"")</f>
        <v/>
      </c>
      <c r="N81" s="107" t="str">
        <f>IFERROR(AVERAGEIFS(OSA!AD:AD,OSA!$C:$C,'By Customer'!$B81,OSA!$BA:$BA,'By Customer'!$B$75),"")</f>
        <v/>
      </c>
      <c r="O81" s="107" t="str">
        <f>IFERROR(AVERAGEIFS(OSA!AE:AE,OSA!$C:$C,'By Customer'!$B81,OSA!$BA:$BA,'By Customer'!$B$75),"")</f>
        <v/>
      </c>
      <c r="P81" s="107" t="str">
        <f>IFERROR(AVERAGEIFS(OSA!AF:AF,OSA!$C:$C,'By Customer'!$B81,OSA!$BA:$BA,'By Customer'!$B$75),"")</f>
        <v/>
      </c>
      <c r="Q81" s="107" t="str">
        <f>IFERROR(AVERAGEIFS(OSA!AG:AG,OSA!$C:$C,'By Customer'!$B81,OSA!$BA:$BA,'By Customer'!$B$75),"")</f>
        <v/>
      </c>
      <c r="R81" s="107" t="str">
        <f>IFERROR(AVERAGEIFS(OSA!AH:AH,OSA!$C:$C,'By Customer'!$B81,OSA!$BA:$BA,'By Customer'!$B$75),"")</f>
        <v/>
      </c>
      <c r="S81" s="107" t="str">
        <f>IFERROR(AVERAGEIFS(OSA!AI:AI,OSA!$C:$C,'By Customer'!$B81,OSA!$BA:$BA,'By Customer'!$B$75),"")</f>
        <v/>
      </c>
      <c r="T81" s="107" t="str">
        <f>IFERROR(AVERAGEIFS(OSA!AJ:AJ,OSA!$C:$C,'By Customer'!$B81,OSA!$BA:$BA,'By Customer'!$B$75),"")</f>
        <v/>
      </c>
      <c r="U81" s="107" t="str">
        <f>IFERROR(AVERAGEIFS(OSA!AK:AK,OSA!$C:$C,'By Customer'!$B81,OSA!$BA:$BA,'By Customer'!$B$75),"")</f>
        <v/>
      </c>
      <c r="V81" s="107" t="str">
        <f>IFERROR(AVERAGEIFS(OSA!AL:AL,OSA!$C:$C,'By Customer'!$B81,OSA!$BA:$BA,'By Customer'!$B$75),"")</f>
        <v/>
      </c>
      <c r="W81" s="107" t="str">
        <f>IFERROR(AVERAGEIFS(OSA!AM:AM,OSA!$C:$C,'By Customer'!$B81,OSA!$BA:$BA,'By Customer'!$B$75),"")</f>
        <v/>
      </c>
      <c r="X81" s="107" t="str">
        <f>IFERROR(AVERAGEIFS(OSA!AN:AN,OSA!$C:$C,'By Customer'!$B81,OSA!$BA:$BA,'By Customer'!$B$75),"")</f>
        <v/>
      </c>
      <c r="Y81" s="107" t="str">
        <f>IFERROR(AVERAGEIFS(OSA!AO:AO,OSA!$C:$C,'By Customer'!$B81,OSA!$BA:$BA,'By Customer'!$B$75),"")</f>
        <v/>
      </c>
      <c r="Z81" s="107" t="str">
        <f>IFERROR(AVERAGEIFS(OSA!AP:AP,OSA!$C:$C,'By Customer'!$B81,OSA!$BA:$BA,'By Customer'!$B$75),"")</f>
        <v/>
      </c>
      <c r="AA81" s="107" t="str">
        <f>IFERROR(AVERAGEIFS(OSA!AQ:AQ,OSA!$C:$C,'By Customer'!$B81,OSA!$BA:$BA,'By Customer'!$B$75),"")</f>
        <v/>
      </c>
      <c r="AB81" s="107" t="str">
        <f>IFERROR(AVERAGEIFS(OSA!AR:AR,OSA!$C:$C,'By Customer'!$B81,OSA!$BA:$BA,'By Customer'!$B$75),"")</f>
        <v/>
      </c>
      <c r="AC81" s="107" t="str">
        <f>IFERROR(AVERAGEIFS(OSA!AS:AS,OSA!$C:$C,'By Customer'!$B81,OSA!$BA:$BA,'By Customer'!$B$75),"")</f>
        <v/>
      </c>
      <c r="AD81" s="107" t="str">
        <f>IFERROR(AVERAGEIFS(OSA!AT:AT,OSA!$C:$C,'By Customer'!$B81,OSA!$BA:$BA,'By Customer'!$B$75),"")</f>
        <v/>
      </c>
      <c r="AE81" s="107" t="str">
        <f>IFERROR(AVERAGEIFS(OSA!AU:AU,OSA!$C:$C,'By Customer'!$B81,OSA!$BA:$BA,'By Customer'!$B$75),"")</f>
        <v/>
      </c>
      <c r="AF81" s="107" t="str">
        <f>IFERROR(AVERAGEIFS(OSA!AV:AV,OSA!$C:$C,'By Customer'!$B81,OSA!$BA:$BA,'By Customer'!$B$75),"")</f>
        <v/>
      </c>
      <c r="AG81" s="107" t="str">
        <f>IFERROR(AVERAGEIFS(OSA!#REF!,OSA!$C:$C,'By Customer'!$B81,OSA!$BA:$BA,'By Customer'!$B$75),"")</f>
        <v/>
      </c>
    </row>
    <row r="82" spans="2:34" x14ac:dyDescent="0.35">
      <c r="B82" s="21" t="s">
        <v>2657</v>
      </c>
      <c r="C82" s="107">
        <f>IFERROR(AVERAGEIFS(OSA!S:S,OSA!$C:$C,'By Customer'!$B82,OSA!$BA:$BA,'By Customer'!$B$75),"")</f>
        <v>1</v>
      </c>
      <c r="D82" s="107" t="str">
        <f>IFERROR(AVERAGEIFS(OSA!T:T,OSA!$C:$C,'By Customer'!$B82,OSA!$BA:$BA,'By Customer'!$B$75),"")</f>
        <v/>
      </c>
      <c r="E82" s="107" t="str">
        <f>IFERROR(AVERAGEIFS(OSA!U:U,OSA!$C:$C,'By Customer'!$B82,OSA!$BA:$BA,'By Customer'!$B$75),"")</f>
        <v/>
      </c>
      <c r="F82" s="107">
        <f>IFERROR(AVERAGEIFS(OSA!V:V,OSA!$C:$C,'By Customer'!$B82,OSA!$BA:$BA,'By Customer'!$B$75),"")</f>
        <v>1</v>
      </c>
      <c r="G82" s="107">
        <f>IFERROR(AVERAGEIFS(OSA!W:W,OSA!$C:$C,'By Customer'!$B82,OSA!$BA:$BA,'By Customer'!$B$75),"")</f>
        <v>1</v>
      </c>
      <c r="H82" s="107">
        <f>IFERROR(AVERAGEIFS(OSA!X:X,OSA!$C:$C,'By Customer'!$B82,OSA!$BA:$BA,'By Customer'!$B$75),"")</f>
        <v>1</v>
      </c>
      <c r="I82" s="107">
        <f>IFERROR(AVERAGEIFS(OSA!Y:Y,OSA!$C:$C,'By Customer'!$B82,OSA!$BA:$BA,'By Customer'!$B$75),"")</f>
        <v>1</v>
      </c>
      <c r="J82" s="107">
        <f>IFERROR(AVERAGEIFS(OSA!Z:Z,OSA!$C:$C,'By Customer'!$B82,OSA!$BA:$BA,'By Customer'!$B$75),"")</f>
        <v>1</v>
      </c>
      <c r="K82" s="107" t="str">
        <f>IFERROR(AVERAGEIFS(OSA!AA:AA,OSA!$C:$C,'By Customer'!$B82,OSA!$BA:$BA,'By Customer'!$B$75),"")</f>
        <v/>
      </c>
      <c r="L82" s="107" t="str">
        <f>IFERROR(AVERAGEIFS(OSA!AB:AB,OSA!$C:$C,'By Customer'!$B82,OSA!$BA:$BA,'By Customer'!$B$75),"")</f>
        <v/>
      </c>
      <c r="M82" s="107" t="str">
        <f>IFERROR(AVERAGEIFS(OSA!AC:AC,OSA!$C:$C,'By Customer'!$B82,OSA!$BA:$BA,'By Customer'!$B$75),"")</f>
        <v/>
      </c>
      <c r="N82" s="107" t="str">
        <f>IFERROR(AVERAGEIFS(OSA!AD:AD,OSA!$C:$C,'By Customer'!$B82,OSA!$BA:$BA,'By Customer'!$B$75),"")</f>
        <v/>
      </c>
      <c r="O82" s="107" t="str">
        <f>IFERROR(AVERAGEIFS(OSA!AE:AE,OSA!$C:$C,'By Customer'!$B82,OSA!$BA:$BA,'By Customer'!$B$75),"")</f>
        <v/>
      </c>
      <c r="P82" s="107" t="str">
        <f>IFERROR(AVERAGEIFS(OSA!AF:AF,OSA!$C:$C,'By Customer'!$B82,OSA!$BA:$BA,'By Customer'!$B$75),"")</f>
        <v/>
      </c>
      <c r="Q82" s="107" t="str">
        <f>IFERROR(AVERAGEIFS(OSA!AG:AG,OSA!$C:$C,'By Customer'!$B82,OSA!$BA:$BA,'By Customer'!$B$75),"")</f>
        <v/>
      </c>
      <c r="R82" s="107" t="str">
        <f>IFERROR(AVERAGEIFS(OSA!AH:AH,OSA!$C:$C,'By Customer'!$B82,OSA!$BA:$BA,'By Customer'!$B$75),"")</f>
        <v/>
      </c>
      <c r="S82" s="107" t="str">
        <f>IFERROR(AVERAGEIFS(OSA!AI:AI,OSA!$C:$C,'By Customer'!$B82,OSA!$BA:$BA,'By Customer'!$B$75),"")</f>
        <v/>
      </c>
      <c r="T82" s="107" t="str">
        <f>IFERROR(AVERAGEIFS(OSA!AJ:AJ,OSA!$C:$C,'By Customer'!$B82,OSA!$BA:$BA,'By Customer'!$B$75),"")</f>
        <v/>
      </c>
      <c r="U82" s="107" t="str">
        <f>IFERROR(AVERAGEIFS(OSA!AK:AK,OSA!$C:$C,'By Customer'!$B82,OSA!$BA:$BA,'By Customer'!$B$75),"")</f>
        <v/>
      </c>
      <c r="V82" s="107" t="str">
        <f>IFERROR(AVERAGEIFS(OSA!AL:AL,OSA!$C:$C,'By Customer'!$B82,OSA!$BA:$BA,'By Customer'!$B$75),"")</f>
        <v/>
      </c>
      <c r="W82" s="107" t="str">
        <f>IFERROR(AVERAGEIFS(OSA!AM:AM,OSA!$C:$C,'By Customer'!$B82,OSA!$BA:$BA,'By Customer'!$B$75),"")</f>
        <v/>
      </c>
      <c r="X82" s="107" t="str">
        <f>IFERROR(AVERAGEIFS(OSA!AN:AN,OSA!$C:$C,'By Customer'!$B82,OSA!$BA:$BA,'By Customer'!$B$75),"")</f>
        <v/>
      </c>
      <c r="Y82" s="107" t="str">
        <f>IFERROR(AVERAGEIFS(OSA!AO:AO,OSA!$C:$C,'By Customer'!$B82,OSA!$BA:$BA,'By Customer'!$B$75),"")</f>
        <v/>
      </c>
      <c r="Z82" s="107" t="str">
        <f>IFERROR(AVERAGEIFS(OSA!AP:AP,OSA!$C:$C,'By Customer'!$B82,OSA!$BA:$BA,'By Customer'!$B$75),"")</f>
        <v/>
      </c>
      <c r="AA82" s="107" t="str">
        <f>IFERROR(AVERAGEIFS(OSA!AQ:AQ,OSA!$C:$C,'By Customer'!$B82,OSA!$BA:$BA,'By Customer'!$B$75),"")</f>
        <v/>
      </c>
      <c r="AB82" s="107" t="str">
        <f>IFERROR(AVERAGEIFS(OSA!AR:AR,OSA!$C:$C,'By Customer'!$B82,OSA!$BA:$BA,'By Customer'!$B$75),"")</f>
        <v/>
      </c>
      <c r="AC82" s="107" t="str">
        <f>IFERROR(AVERAGEIFS(OSA!AS:AS,OSA!$C:$C,'By Customer'!$B82,OSA!$BA:$BA,'By Customer'!$B$75),"")</f>
        <v/>
      </c>
      <c r="AD82" s="107" t="str">
        <f>IFERROR(AVERAGEIFS(OSA!AT:AT,OSA!$C:$C,'By Customer'!$B82,OSA!$BA:$BA,'By Customer'!$B$75),"")</f>
        <v/>
      </c>
      <c r="AE82" s="107" t="str">
        <f>IFERROR(AVERAGEIFS(OSA!AU:AU,OSA!$C:$C,'By Customer'!$B82,OSA!$BA:$BA,'By Customer'!$B$75),"")</f>
        <v/>
      </c>
      <c r="AF82" s="107" t="str">
        <f>IFERROR(AVERAGEIFS(OSA!AV:AV,OSA!$C:$C,'By Customer'!$B82,OSA!$BA:$BA,'By Customer'!$B$75),"")</f>
        <v/>
      </c>
      <c r="AG82" s="107" t="str">
        <f>IFERROR(AVERAGEIFS(OSA!#REF!,OSA!$C:$C,'By Customer'!$B82,OSA!$BA:$BA,'By Customer'!$B$75),"")</f>
        <v/>
      </c>
    </row>
    <row r="83" spans="2:34" ht="4.5" customHeight="1" thickBot="1" x14ac:dyDescent="0.4"/>
    <row r="84" spans="2:34" ht="43.5" x14ac:dyDescent="0.35">
      <c r="B84" s="55" t="s">
        <v>3050</v>
      </c>
      <c r="C84" s="56" t="s">
        <v>3059</v>
      </c>
      <c r="D84" s="56" t="s">
        <v>3060</v>
      </c>
      <c r="E84" s="56" t="s">
        <v>3061</v>
      </c>
      <c r="F84" s="56" t="s">
        <v>3062</v>
      </c>
      <c r="G84" s="56" t="s">
        <v>3063</v>
      </c>
      <c r="H84" s="56" t="s">
        <v>3064</v>
      </c>
      <c r="I84" s="57" t="s">
        <v>3046</v>
      </c>
      <c r="J84" s="58" t="s">
        <v>3047</v>
      </c>
      <c r="W84" s="42"/>
      <c r="X84" s="42"/>
      <c r="AC84" s="99"/>
      <c r="AD84" s="99"/>
    </row>
    <row r="85" spans="2:34" x14ac:dyDescent="0.35">
      <c r="B85" s="30" t="s">
        <v>2329</v>
      </c>
      <c r="C85" s="27">
        <f>IFERROR(AVERAGE(C77:H77),0)</f>
        <v>0.99809160305343514</v>
      </c>
      <c r="D85" s="27">
        <f>IFERROR(AVERAGE(F77:K77),0)</f>
        <v>0.99694656488549627</v>
      </c>
      <c r="E85" s="27"/>
      <c r="F85" s="27"/>
      <c r="G85" s="27"/>
      <c r="H85" s="27">
        <f>IFERROR(AVERAGE(C77:AG77),0)</f>
        <v>0.99745547073791352</v>
      </c>
      <c r="I85" s="15">
        <f t="shared" ref="I85:I90" si="71">IFERROR($H85-$J85, "ERROR")</f>
        <v>5.4980758311778621E-2</v>
      </c>
      <c r="J85" s="139">
        <v>0.9424747124261349</v>
      </c>
    </row>
    <row r="86" spans="2:34" x14ac:dyDescent="0.35">
      <c r="B86" s="30" t="s">
        <v>806</v>
      </c>
      <c r="C86" s="27">
        <f t="shared" ref="C86:C90" si="72">IFERROR(AVERAGE(C78:H78),0)</f>
        <v>0</v>
      </c>
      <c r="D86" s="27">
        <f t="shared" ref="D86:D90" si="73">IFERROR(AVERAGE(F78:K78),0)</f>
        <v>0</v>
      </c>
      <c r="E86" s="27"/>
      <c r="F86" s="27"/>
      <c r="G86" s="27"/>
      <c r="H86" s="27">
        <f t="shared" ref="H86:H90" si="74">IFERROR(AVERAGE(C78:AG78),0)</f>
        <v>0</v>
      </c>
      <c r="I86" s="15">
        <f t="shared" si="71"/>
        <v>0</v>
      </c>
      <c r="J86" s="139">
        <v>0</v>
      </c>
    </row>
    <row r="87" spans="2:34" x14ac:dyDescent="0.35">
      <c r="B87" s="30" t="s">
        <v>1648</v>
      </c>
      <c r="C87" s="27">
        <f t="shared" si="72"/>
        <v>0.95484581497797361</v>
      </c>
      <c r="D87" s="27">
        <f t="shared" si="73"/>
        <v>0.96563876651982383</v>
      </c>
      <c r="E87" s="27"/>
      <c r="F87" s="27"/>
      <c r="G87" s="27"/>
      <c r="H87" s="27">
        <f t="shared" si="74"/>
        <v>0.96328928046989726</v>
      </c>
      <c r="I87" s="15">
        <f t="shared" si="71"/>
        <v>2.3995461220130965E-2</v>
      </c>
      <c r="J87" s="139">
        <v>0.93929381924976629</v>
      </c>
    </row>
    <row r="88" spans="2:34" x14ac:dyDescent="0.35">
      <c r="B88" s="30" t="s">
        <v>2305</v>
      </c>
      <c r="C88" s="27">
        <f t="shared" si="72"/>
        <v>0</v>
      </c>
      <c r="D88" s="27">
        <f t="shared" si="73"/>
        <v>0</v>
      </c>
      <c r="E88" s="27"/>
      <c r="F88" s="27"/>
      <c r="G88" s="27"/>
      <c r="H88" s="27">
        <f t="shared" si="74"/>
        <v>0</v>
      </c>
      <c r="I88" s="15">
        <f t="shared" si="71"/>
        <v>0</v>
      </c>
      <c r="J88" s="139">
        <v>0</v>
      </c>
    </row>
    <row r="89" spans="2:34" x14ac:dyDescent="0.35">
      <c r="B89" s="30" t="s">
        <v>2517</v>
      </c>
      <c r="C89" s="27">
        <f t="shared" si="72"/>
        <v>1</v>
      </c>
      <c r="D89" s="27">
        <f t="shared" si="73"/>
        <v>0.9992727272727272</v>
      </c>
      <c r="E89" s="27"/>
      <c r="F89" s="27"/>
      <c r="G89" s="27"/>
      <c r="H89" s="27">
        <f t="shared" si="74"/>
        <v>0.99939393939393939</v>
      </c>
      <c r="I89" s="15">
        <f t="shared" si="71"/>
        <v>5.4441134667664315E-3</v>
      </c>
      <c r="J89" s="139">
        <v>0.99394982592717296</v>
      </c>
    </row>
    <row r="90" spans="2:34" ht="15" thickBot="1" x14ac:dyDescent="0.4">
      <c r="B90" s="32" t="s">
        <v>2657</v>
      </c>
      <c r="C90" s="27">
        <f t="shared" si="72"/>
        <v>1</v>
      </c>
      <c r="D90" s="27">
        <f t="shared" si="73"/>
        <v>1</v>
      </c>
      <c r="E90" s="27"/>
      <c r="F90" s="27"/>
      <c r="G90" s="27"/>
      <c r="H90" s="27">
        <f t="shared" si="74"/>
        <v>1</v>
      </c>
      <c r="I90" s="34">
        <f t="shared" si="71"/>
        <v>5.3675472902864341E-3</v>
      </c>
      <c r="J90" s="140">
        <v>0.99463245270971357</v>
      </c>
    </row>
    <row r="91" spans="2:34" x14ac:dyDescent="0.35">
      <c r="B91" s="38"/>
      <c r="C91" s="42"/>
      <c r="D91" s="42"/>
      <c r="E91" s="42"/>
      <c r="F91" s="42"/>
      <c r="G91" s="42"/>
      <c r="H91" s="42"/>
    </row>
    <row r="92" spans="2:34" x14ac:dyDescent="0.35">
      <c r="B92" s="40" t="s">
        <v>31</v>
      </c>
      <c r="D92" s="202" t="s">
        <v>3065</v>
      </c>
      <c r="E92" s="203"/>
      <c r="F92" s="203"/>
      <c r="G92" s="203"/>
      <c r="H92" s="203"/>
      <c r="I92" s="203"/>
      <c r="J92" s="203"/>
      <c r="K92" s="203"/>
      <c r="L92" s="203"/>
      <c r="M92" s="203"/>
      <c r="N92" s="203"/>
      <c r="O92" s="203"/>
      <c r="P92" s="203"/>
      <c r="Q92" s="203"/>
      <c r="R92" s="203"/>
      <c r="S92" s="203"/>
      <c r="T92" s="203"/>
      <c r="U92" s="203"/>
      <c r="V92" s="203"/>
      <c r="W92" s="203"/>
      <c r="X92" s="203"/>
      <c r="Y92" s="203"/>
      <c r="Z92" s="203"/>
      <c r="AA92" s="203"/>
      <c r="AB92" s="203"/>
      <c r="AC92" s="203"/>
      <c r="AD92" s="203"/>
      <c r="AE92" s="203"/>
      <c r="AF92" s="203"/>
      <c r="AG92" s="203"/>
      <c r="AH92" s="203"/>
    </row>
    <row r="93" spans="2:34" ht="15" customHeight="1" x14ac:dyDescent="0.35">
      <c r="B93" s="12" t="s">
        <v>3050</v>
      </c>
      <c r="C93" s="36" t="s">
        <v>3066</v>
      </c>
      <c r="D93" s="20">
        <f>C76</f>
        <v>45170</v>
      </c>
      <c r="E93" s="190">
        <f t="shared" ref="E93:AE93" si="75">D93+1</f>
        <v>45171</v>
      </c>
      <c r="F93" s="190">
        <f t="shared" si="75"/>
        <v>45172</v>
      </c>
      <c r="G93" s="20">
        <f t="shared" si="75"/>
        <v>45173</v>
      </c>
      <c r="H93" s="20">
        <f t="shared" si="75"/>
        <v>45174</v>
      </c>
      <c r="I93" s="20">
        <f t="shared" si="75"/>
        <v>45175</v>
      </c>
      <c r="J93" s="20">
        <f t="shared" si="75"/>
        <v>45176</v>
      </c>
      <c r="K93" s="20">
        <f t="shared" si="75"/>
        <v>45177</v>
      </c>
      <c r="L93" s="190">
        <f t="shared" si="75"/>
        <v>45178</v>
      </c>
      <c r="M93" s="190">
        <f t="shared" si="75"/>
        <v>45179</v>
      </c>
      <c r="N93" s="20">
        <f t="shared" si="75"/>
        <v>45180</v>
      </c>
      <c r="O93" s="20">
        <f t="shared" si="75"/>
        <v>45181</v>
      </c>
      <c r="P93" s="20">
        <f t="shared" si="75"/>
        <v>45182</v>
      </c>
      <c r="Q93" s="20">
        <f t="shared" si="75"/>
        <v>45183</v>
      </c>
      <c r="R93" s="20">
        <f t="shared" si="75"/>
        <v>45184</v>
      </c>
      <c r="S93" s="190">
        <f t="shared" si="75"/>
        <v>45185</v>
      </c>
      <c r="T93" s="190">
        <f t="shared" si="75"/>
        <v>45186</v>
      </c>
      <c r="U93" s="20">
        <f t="shared" si="75"/>
        <v>45187</v>
      </c>
      <c r="V93" s="20">
        <f t="shared" si="75"/>
        <v>45188</v>
      </c>
      <c r="W93" s="20">
        <f t="shared" si="75"/>
        <v>45189</v>
      </c>
      <c r="X93" s="20">
        <f t="shared" si="75"/>
        <v>45190</v>
      </c>
      <c r="Y93" s="20">
        <f t="shared" si="75"/>
        <v>45191</v>
      </c>
      <c r="Z93" s="190">
        <f t="shared" si="75"/>
        <v>45192</v>
      </c>
      <c r="AA93" s="190">
        <f t="shared" si="75"/>
        <v>45193</v>
      </c>
      <c r="AB93" s="20">
        <f t="shared" si="75"/>
        <v>45194</v>
      </c>
      <c r="AC93" s="20">
        <f t="shared" si="75"/>
        <v>45195</v>
      </c>
      <c r="AD93" s="20">
        <f t="shared" si="75"/>
        <v>45196</v>
      </c>
      <c r="AE93" s="190">
        <f t="shared" si="75"/>
        <v>45197</v>
      </c>
      <c r="AF93" s="20">
        <f t="shared" ref="AF93:AH93" si="76">AE93+1</f>
        <v>45198</v>
      </c>
      <c r="AG93" s="20">
        <f t="shared" ref="AG93" si="77">AF93+1</f>
        <v>45199</v>
      </c>
      <c r="AH93" s="20">
        <f t="shared" si="76"/>
        <v>45200</v>
      </c>
    </row>
    <row r="94" spans="2:34" x14ac:dyDescent="0.35">
      <c r="B94" s="21" t="s">
        <v>2329</v>
      </c>
      <c r="C94" s="21">
        <f>SUMIFS(OSA!$AZ:$AZ,OSA!$C:$C,$B94,OSA!$BA:$BA,$B$92)</f>
        <v>143</v>
      </c>
      <c r="D94" s="37">
        <f>COUNTIFS(OSA!$C:$C,'By Customer'!$B94,OSA!$BA:$BA,'By Customer'!$B$92,OSA!S:S,"&lt;=0%")</f>
        <v>0</v>
      </c>
      <c r="E94" s="37">
        <f>COUNTIFS(OSA!$C:$C,'By Customer'!$B94,OSA!$BA:$BA,'By Customer'!$B$92,OSA!T:T,"&lt;=0%")</f>
        <v>0</v>
      </c>
      <c r="F94" s="37">
        <f>COUNTIFS(OSA!$C:$C,'By Customer'!$B94,OSA!$BA:$BA,'By Customer'!$B$92,OSA!U:U,"&lt;=0%")</f>
        <v>0</v>
      </c>
      <c r="G94" s="37">
        <f>COUNTIFS(OSA!$C:$C,'By Customer'!$B94,OSA!$BA:$BA,'By Customer'!$B$92,OSA!V:V,"&lt;=0%")</f>
        <v>1</v>
      </c>
      <c r="H94" s="37">
        <f>COUNTIFS(OSA!$C:$C,'By Customer'!$B94,OSA!$BA:$BA,'By Customer'!$B$92,OSA!W:W,"&lt;=0%")</f>
        <v>0</v>
      </c>
      <c r="I94" s="37">
        <f>COUNTIFS(OSA!$C:$C,'By Customer'!$B94,OSA!$BA:$BA,'By Customer'!$B$92,OSA!X:X,"&lt;=0%")</f>
        <v>0</v>
      </c>
      <c r="J94" s="37">
        <f>COUNTIFS(OSA!$C:$C,'By Customer'!$B94,OSA!$BA:$BA,'By Customer'!$B$92,OSA!Y:Y,"&lt;=0%")</f>
        <v>0</v>
      </c>
      <c r="K94" s="37">
        <f>COUNTIFS(OSA!$C:$C,'By Customer'!$B94,OSA!$BA:$BA,'By Customer'!$B$92,OSA!Z:Z,"&lt;=0%")</f>
        <v>1</v>
      </c>
      <c r="L94" s="37">
        <f>COUNTIFS(OSA!$C:$C,'By Customer'!$B94,OSA!$BA:$BA,'By Customer'!$B$92,OSA!AA:AA,"&lt;=0%")</f>
        <v>0</v>
      </c>
      <c r="M94" s="37">
        <f>COUNTIFS(OSA!$C:$C,'By Customer'!$B94,OSA!$BA:$BA,'By Customer'!$B$92,OSA!AB:AB,"&lt;=0%")</f>
        <v>0</v>
      </c>
      <c r="N94" s="37">
        <f>COUNTIFS(OSA!$C:$C,'By Customer'!$B94,OSA!$BA:$BA,'By Customer'!$B$92,OSA!AC:AC,"&lt;=0%")</f>
        <v>0</v>
      </c>
      <c r="O94" s="37">
        <f>COUNTIFS(OSA!$C:$C,'By Customer'!$B94,OSA!$BA:$BA,'By Customer'!$B$92,OSA!AD:AD,"&lt;=0%")</f>
        <v>0</v>
      </c>
      <c r="P94" s="37">
        <f>COUNTIFS(OSA!$C:$C,'By Customer'!$B94,OSA!$BA:$BA,'By Customer'!$B$92,OSA!AE:AE,"&lt;=0%")</f>
        <v>0</v>
      </c>
      <c r="Q94" s="37">
        <f>COUNTIFS(OSA!$C:$C,'By Customer'!$B94,OSA!$BA:$BA,'By Customer'!$B$92,OSA!AF:AF,"&lt;=0%")</f>
        <v>0</v>
      </c>
      <c r="R94" s="37">
        <f>COUNTIFS(OSA!$C:$C,'By Customer'!$B94,OSA!$BA:$BA,'By Customer'!$B$92,OSA!AG:AG,"&lt;=0%")</f>
        <v>0</v>
      </c>
      <c r="S94" s="37">
        <f>COUNTIFS(OSA!$C:$C,'By Customer'!$B94,OSA!$BA:$BA,'By Customer'!$B$92,OSA!AH:AH,"&lt;=0%")</f>
        <v>0</v>
      </c>
      <c r="T94" s="37">
        <f>COUNTIFS(OSA!$C:$C,'By Customer'!$B94,OSA!$BA:$BA,'By Customer'!$B$92,OSA!AI:AI,"&lt;=0%")</f>
        <v>0</v>
      </c>
      <c r="U94" s="37">
        <f>COUNTIFS(OSA!$C:$C,'By Customer'!$B94,OSA!$BA:$BA,'By Customer'!$B$92,OSA!AJ:AJ,"&lt;=0%")</f>
        <v>0</v>
      </c>
      <c r="V94" s="37">
        <f>COUNTIFS(OSA!$C:$C,'By Customer'!$B94,OSA!$BA:$BA,'By Customer'!$B$92,OSA!AK:AK,"&lt;=0%")</f>
        <v>0</v>
      </c>
      <c r="W94" s="37">
        <f>COUNTIFS(OSA!$C:$C,'By Customer'!$B94,OSA!$BA:$BA,'By Customer'!$B$92,OSA!AL:AL,"&lt;=0%")</f>
        <v>0</v>
      </c>
      <c r="X94" s="37">
        <f>COUNTIFS(OSA!$C:$C,'By Customer'!$B94,OSA!$BA:$BA,'By Customer'!$B$92,OSA!AM:AM,"&lt;=0%")</f>
        <v>0</v>
      </c>
      <c r="Y94" s="37">
        <f>COUNTIFS(OSA!$C:$C,'By Customer'!$B94,OSA!$BA:$BA,'By Customer'!$B$92,OSA!AN:AN,"&lt;=0%")</f>
        <v>0</v>
      </c>
      <c r="Z94" s="37">
        <f>COUNTIFS(OSA!$C:$C,'By Customer'!$B94,OSA!$BA:$BA,'By Customer'!$B$92,OSA!AO:AO,"&lt;=0%")</f>
        <v>0</v>
      </c>
      <c r="AA94" s="37">
        <f>COUNTIFS(OSA!$C:$C,'By Customer'!$B94,OSA!$BA:$BA,'By Customer'!$B$92,OSA!AP:AP,"&lt;=0%")</f>
        <v>0</v>
      </c>
      <c r="AB94" s="37">
        <f>COUNTIFS(OSA!$C:$C,'By Customer'!$B94,OSA!$BA:$BA,'By Customer'!$B$92,OSA!AQ:AQ,"&lt;=0%")</f>
        <v>0</v>
      </c>
      <c r="AC94" s="37">
        <f>COUNTIFS(OSA!$C:$C,'By Customer'!$B94,OSA!$BA:$BA,'By Customer'!$B$92,OSA!AR:AR,"&lt;=0%")</f>
        <v>0</v>
      </c>
      <c r="AD94" s="37">
        <f>COUNTIFS(OSA!$C:$C,'By Customer'!$B94,OSA!$BA:$BA,'By Customer'!$B$92,OSA!AS:AS,"&lt;=0%")</f>
        <v>0</v>
      </c>
      <c r="AE94" s="37">
        <f>COUNTIFS(OSA!$C:$C,'By Customer'!$B94,OSA!$BA:$BA,'By Customer'!$B$92,OSA!AT:AT,"&lt;=0%")</f>
        <v>0</v>
      </c>
      <c r="AF94" s="37">
        <f>COUNTIFS(OSA!$C:$C,'By Customer'!$B94,OSA!$BA:$BA,'By Customer'!$B$92,OSA!AU:AU,"&lt;=0%")</f>
        <v>0</v>
      </c>
      <c r="AG94" s="37">
        <f>COUNTIFS(OSA!$C:$C,'By Customer'!$B94,OSA!$BA:$BA,'By Customer'!$B$92,OSA!AV:AV,"&lt;=0%")</f>
        <v>0</v>
      </c>
      <c r="AH94" s="37" t="e">
        <f>COUNTIFS(OSA!$C:$C,'By Customer'!$B94,OSA!$BA:$BA,'By Customer'!$B$92,OSA!#REF!,"&lt;=0%")</f>
        <v>#REF!</v>
      </c>
    </row>
    <row r="95" spans="2:34" hidden="1" x14ac:dyDescent="0.35">
      <c r="B95" s="21" t="s">
        <v>806</v>
      </c>
      <c r="C95" s="21">
        <f>SUMIFS(OSA!$AZ:$AZ,OSA!$C:$C,$B95,OSA!$BA:$BA,$B$92)</f>
        <v>299</v>
      </c>
      <c r="D95" s="37">
        <f>COUNTIFS(OSA!$C:$C,'By Customer'!$B95,OSA!$BA:$BA,'By Customer'!$B$92,OSA!S:S,"&lt;=0%")</f>
        <v>0</v>
      </c>
      <c r="E95" s="37">
        <f>COUNTIFS(OSA!$C:$C,'By Customer'!$B95,OSA!$BA:$BA,'By Customer'!$B$92,OSA!T:T,"&lt;=0%")</f>
        <v>0</v>
      </c>
      <c r="F95" s="37">
        <f>COUNTIFS(OSA!$C:$C,'By Customer'!$B95,OSA!$BA:$BA,'By Customer'!$B$92,OSA!U:U,"&lt;=0%")</f>
        <v>0</v>
      </c>
      <c r="G95" s="37">
        <f>COUNTIFS(OSA!$C:$C,'By Customer'!$B95,OSA!$BA:$BA,'By Customer'!$B$92,OSA!V:V,"&lt;=0%")</f>
        <v>0</v>
      </c>
      <c r="H95" s="37">
        <f>COUNTIFS(OSA!$C:$C,'By Customer'!$B95,OSA!$BA:$BA,'By Customer'!$B$92,OSA!W:W,"&lt;=0%")</f>
        <v>0</v>
      </c>
      <c r="I95" s="37">
        <f>COUNTIFS(OSA!$C:$C,'By Customer'!$B95,OSA!$BA:$BA,'By Customer'!$B$92,OSA!X:X,"&lt;=0%")</f>
        <v>0</v>
      </c>
      <c r="J95" s="37">
        <f>COUNTIFS(OSA!$C:$C,'By Customer'!$B95,OSA!$BA:$BA,'By Customer'!$B$92,OSA!Y:Y,"&lt;=0%")</f>
        <v>0</v>
      </c>
      <c r="K95" s="37">
        <f>COUNTIFS(OSA!$C:$C,'By Customer'!$B95,OSA!$BA:$BA,'By Customer'!$B$92,OSA!Z:Z,"&lt;=0%")</f>
        <v>0</v>
      </c>
      <c r="L95" s="37">
        <f>COUNTIFS(OSA!$C:$C,'By Customer'!$B95,OSA!$BA:$BA,'By Customer'!$B$92,OSA!AA:AA,"&lt;=0%")</f>
        <v>0</v>
      </c>
      <c r="M95" s="37">
        <f>COUNTIFS(OSA!$C:$C,'By Customer'!$B95,OSA!$BA:$BA,'By Customer'!$B$92,OSA!AB:AB,"&lt;=0%")</f>
        <v>0</v>
      </c>
      <c r="N95" s="37">
        <f>COUNTIFS(OSA!$C:$C,'By Customer'!$B95,OSA!$BA:$BA,'By Customer'!$B$92,OSA!AC:AC,"&lt;=0%")</f>
        <v>0</v>
      </c>
      <c r="O95" s="37">
        <f>COUNTIFS(OSA!$C:$C,'By Customer'!$B95,OSA!$BA:$BA,'By Customer'!$B$92,OSA!AD:AD,"&lt;=0%")</f>
        <v>0</v>
      </c>
      <c r="P95" s="37">
        <f>COUNTIFS(OSA!$C:$C,'By Customer'!$B95,OSA!$BA:$BA,'By Customer'!$B$92,OSA!AE:AE,"&lt;=0%")</f>
        <v>0</v>
      </c>
      <c r="Q95" s="37">
        <f>COUNTIFS(OSA!$C:$C,'By Customer'!$B95,OSA!$BA:$BA,'By Customer'!$B$92,OSA!AF:AF,"&lt;=0%")</f>
        <v>0</v>
      </c>
      <c r="R95" s="37">
        <f>COUNTIFS(OSA!$C:$C,'By Customer'!$B95,OSA!$BA:$BA,'By Customer'!$B$92,OSA!AG:AG,"&lt;=0%")</f>
        <v>0</v>
      </c>
      <c r="S95" s="37">
        <f>COUNTIFS(OSA!$C:$C,'By Customer'!$B95,OSA!$BA:$BA,'By Customer'!$B$92,OSA!AH:AH,"&lt;=0%")</f>
        <v>0</v>
      </c>
      <c r="T95" s="37">
        <f>COUNTIFS(OSA!$C:$C,'By Customer'!$B95,OSA!$BA:$BA,'By Customer'!$B$92,OSA!AI:AI,"&lt;=0%")</f>
        <v>0</v>
      </c>
      <c r="U95" s="37">
        <f>COUNTIFS(OSA!$C:$C,'By Customer'!$B95,OSA!$BA:$BA,'By Customer'!$B$92,OSA!AJ:AJ,"&lt;=0%")</f>
        <v>0</v>
      </c>
      <c r="V95" s="37">
        <f>COUNTIFS(OSA!$C:$C,'By Customer'!$B95,OSA!$BA:$BA,'By Customer'!$B$92,OSA!AK:AK,"&lt;=0%")</f>
        <v>0</v>
      </c>
      <c r="W95" s="37">
        <f>COUNTIFS(OSA!$C:$C,'By Customer'!$B95,OSA!$BA:$BA,'By Customer'!$B$92,OSA!AL:AL,"&lt;=0%")</f>
        <v>0</v>
      </c>
      <c r="X95" s="37">
        <f>COUNTIFS(OSA!$C:$C,'By Customer'!$B95,OSA!$BA:$BA,'By Customer'!$B$92,OSA!AM:AM,"&lt;=0%")</f>
        <v>0</v>
      </c>
      <c r="Y95" s="37">
        <f>COUNTIFS(OSA!$C:$C,'By Customer'!$B95,OSA!$BA:$BA,'By Customer'!$B$92,OSA!AN:AN,"&lt;=0%")</f>
        <v>0</v>
      </c>
      <c r="Z95" s="37">
        <f>COUNTIFS(OSA!$C:$C,'By Customer'!$B95,OSA!$BA:$BA,'By Customer'!$B$92,OSA!AO:AO,"&lt;=0%")</f>
        <v>0</v>
      </c>
      <c r="AA95" s="37">
        <f>COUNTIFS(OSA!$C:$C,'By Customer'!$B95,OSA!$BA:$BA,'By Customer'!$B$92,OSA!AP:AP,"&lt;=0%")</f>
        <v>0</v>
      </c>
      <c r="AB95" s="37">
        <f>COUNTIFS(OSA!$C:$C,'By Customer'!$B95,OSA!$BA:$BA,'By Customer'!$B$92,OSA!AQ:AQ,"&lt;=0%")</f>
        <v>0</v>
      </c>
      <c r="AC95" s="37">
        <f>COUNTIFS(OSA!$C:$C,'By Customer'!$B95,OSA!$BA:$BA,'By Customer'!$B$92,OSA!AR:AR,"&lt;=0%")</f>
        <v>0</v>
      </c>
      <c r="AD95" s="37">
        <f>COUNTIFS(OSA!$C:$C,'By Customer'!$B95,OSA!$BA:$BA,'By Customer'!$B$92,OSA!AS:AS,"&lt;=0%")</f>
        <v>0</v>
      </c>
      <c r="AE95" s="37">
        <f>COUNTIFS(OSA!$C:$C,'By Customer'!$B95,OSA!$BA:$BA,'By Customer'!$B$92,OSA!AT:AT,"&lt;=0%")</f>
        <v>0</v>
      </c>
      <c r="AF95" s="37">
        <f>COUNTIFS(OSA!$C:$C,'By Customer'!$B95,OSA!$BA:$BA,'By Customer'!$B$92,OSA!AU:AU,"&lt;=0%")</f>
        <v>0</v>
      </c>
      <c r="AG95" s="37">
        <f>COUNTIFS(OSA!$C:$C,'By Customer'!$B95,OSA!$BA:$BA,'By Customer'!$B$92,OSA!AV:AV,"&lt;=0%")</f>
        <v>0</v>
      </c>
      <c r="AH95" s="37" t="e">
        <f>COUNTIFS(OSA!$C:$C,'By Customer'!$B95,OSA!$BA:$BA,'By Customer'!$B$92,OSA!#REF!,"&lt;=0%")</f>
        <v>#REF!</v>
      </c>
    </row>
    <row r="96" spans="2:34" x14ac:dyDescent="0.35">
      <c r="B96" s="21" t="s">
        <v>1648</v>
      </c>
      <c r="C96" s="21">
        <f>SUMIFS(OSA!$AZ:$AZ,OSA!$C:$C,$B96,OSA!$BA:$BA,$B$92)</f>
        <v>239</v>
      </c>
      <c r="D96" s="37">
        <f>COUNTIFS(OSA!$C:$C,'By Customer'!$B96,OSA!$BA:$BA,'By Customer'!$B$92,OSA!S:S,"&lt;=0%")</f>
        <v>11</v>
      </c>
      <c r="E96" s="37">
        <f>COUNTIFS(OSA!$C:$C,'By Customer'!$B96,OSA!$BA:$BA,'By Customer'!$B$92,OSA!T:T,"&lt;=0%")</f>
        <v>0</v>
      </c>
      <c r="F96" s="37">
        <f>COUNTIFS(OSA!$C:$C,'By Customer'!$B96,OSA!$BA:$BA,'By Customer'!$B$92,OSA!U:U,"&lt;=0%")</f>
        <v>0</v>
      </c>
      <c r="G96" s="37">
        <f>COUNTIFS(OSA!$C:$C,'By Customer'!$B96,OSA!$BA:$BA,'By Customer'!$B$92,OSA!V:V,"&lt;=0%")</f>
        <v>11</v>
      </c>
      <c r="H96" s="37">
        <f>COUNTIFS(OSA!$C:$C,'By Customer'!$B96,OSA!$BA:$BA,'By Customer'!$B$92,OSA!W:W,"&lt;=0%")</f>
        <v>12</v>
      </c>
      <c r="I96" s="37">
        <f>COUNTIFS(OSA!$C:$C,'By Customer'!$B96,OSA!$BA:$BA,'By Customer'!$B$92,OSA!X:X,"&lt;=0%")</f>
        <v>7</v>
      </c>
      <c r="J96" s="37">
        <f>COUNTIFS(OSA!$C:$C,'By Customer'!$B96,OSA!$BA:$BA,'By Customer'!$B$92,OSA!Y:Y,"&lt;=0%")</f>
        <v>7</v>
      </c>
      <c r="K96" s="37">
        <f>COUNTIFS(OSA!$C:$C,'By Customer'!$B96,OSA!$BA:$BA,'By Customer'!$B$92,OSA!Z:Z,"&lt;=0%")</f>
        <v>2</v>
      </c>
      <c r="L96" s="37">
        <f>COUNTIFS(OSA!$C:$C,'By Customer'!$B96,OSA!$BA:$BA,'By Customer'!$B$92,OSA!AA:AA,"&lt;=0%")</f>
        <v>0</v>
      </c>
      <c r="M96" s="37">
        <f>COUNTIFS(OSA!$C:$C,'By Customer'!$B96,OSA!$BA:$BA,'By Customer'!$B$92,OSA!AB:AB,"&lt;=0%")</f>
        <v>0</v>
      </c>
      <c r="N96" s="37">
        <f>COUNTIFS(OSA!$C:$C,'By Customer'!$B96,OSA!$BA:$BA,'By Customer'!$B$92,OSA!AC:AC,"&lt;=0%")</f>
        <v>0</v>
      </c>
      <c r="O96" s="37">
        <f>COUNTIFS(OSA!$C:$C,'By Customer'!$B96,OSA!$BA:$BA,'By Customer'!$B$92,OSA!AD:AD,"&lt;=0%")</f>
        <v>0</v>
      </c>
      <c r="P96" s="37">
        <f>COUNTIFS(OSA!$C:$C,'By Customer'!$B96,OSA!$BA:$BA,'By Customer'!$B$92,OSA!AE:AE,"&lt;=0%")</f>
        <v>0</v>
      </c>
      <c r="Q96" s="37">
        <f>COUNTIFS(OSA!$C:$C,'By Customer'!$B96,OSA!$BA:$BA,'By Customer'!$B$92,OSA!AF:AF,"&lt;=0%")</f>
        <v>0</v>
      </c>
      <c r="R96" s="37">
        <f>COUNTIFS(OSA!$C:$C,'By Customer'!$B96,OSA!$BA:$BA,'By Customer'!$B$92,OSA!AG:AG,"&lt;=0%")</f>
        <v>0</v>
      </c>
      <c r="S96" s="37">
        <f>COUNTIFS(OSA!$C:$C,'By Customer'!$B96,OSA!$BA:$BA,'By Customer'!$B$92,OSA!AH:AH,"&lt;=0%")</f>
        <v>0</v>
      </c>
      <c r="T96" s="37">
        <f>COUNTIFS(OSA!$C:$C,'By Customer'!$B96,OSA!$BA:$BA,'By Customer'!$B$92,OSA!AI:AI,"&lt;=0%")</f>
        <v>0</v>
      </c>
      <c r="U96" s="37">
        <f>COUNTIFS(OSA!$C:$C,'By Customer'!$B96,OSA!$BA:$BA,'By Customer'!$B$92,OSA!AJ:AJ,"&lt;=0%")</f>
        <v>0</v>
      </c>
      <c r="V96" s="37">
        <f>COUNTIFS(OSA!$C:$C,'By Customer'!$B96,OSA!$BA:$BA,'By Customer'!$B$92,OSA!AK:AK,"&lt;=0%")</f>
        <v>0</v>
      </c>
      <c r="W96" s="37">
        <f>COUNTIFS(OSA!$C:$C,'By Customer'!$B96,OSA!$BA:$BA,'By Customer'!$B$92,OSA!AL:AL,"&lt;=0%")</f>
        <v>0</v>
      </c>
      <c r="X96" s="37">
        <f>COUNTIFS(OSA!$C:$C,'By Customer'!$B96,OSA!$BA:$BA,'By Customer'!$B$92,OSA!AM:AM,"&lt;=0%")</f>
        <v>0</v>
      </c>
      <c r="Y96" s="37">
        <f>COUNTIFS(OSA!$C:$C,'By Customer'!$B96,OSA!$BA:$BA,'By Customer'!$B$92,OSA!AN:AN,"&lt;=0%")</f>
        <v>0</v>
      </c>
      <c r="Z96" s="37">
        <f>COUNTIFS(OSA!$C:$C,'By Customer'!$B96,OSA!$BA:$BA,'By Customer'!$B$92,OSA!AO:AO,"&lt;=0%")</f>
        <v>0</v>
      </c>
      <c r="AA96" s="37">
        <f>COUNTIFS(OSA!$C:$C,'By Customer'!$B96,OSA!$BA:$BA,'By Customer'!$B$92,OSA!AP:AP,"&lt;=0%")</f>
        <v>0</v>
      </c>
      <c r="AB96" s="37">
        <f>COUNTIFS(OSA!$C:$C,'By Customer'!$B96,OSA!$BA:$BA,'By Customer'!$B$92,OSA!AQ:AQ,"&lt;=0%")</f>
        <v>0</v>
      </c>
      <c r="AC96" s="37">
        <f>COUNTIFS(OSA!$C:$C,'By Customer'!$B96,OSA!$BA:$BA,'By Customer'!$B$92,OSA!AR:AR,"&lt;=0%")</f>
        <v>0</v>
      </c>
      <c r="AD96" s="37">
        <f>COUNTIFS(OSA!$C:$C,'By Customer'!$B96,OSA!$BA:$BA,'By Customer'!$B$92,OSA!AS:AS,"&lt;=0%")</f>
        <v>0</v>
      </c>
      <c r="AE96" s="37">
        <f>COUNTIFS(OSA!$C:$C,'By Customer'!$B96,OSA!$BA:$BA,'By Customer'!$B$92,OSA!AT:AT,"&lt;=0%")</f>
        <v>0</v>
      </c>
      <c r="AF96" s="37">
        <f>COUNTIFS(OSA!$C:$C,'By Customer'!$B96,OSA!$BA:$BA,'By Customer'!$B$92,OSA!AU:AU,"&lt;=0%")</f>
        <v>0</v>
      </c>
      <c r="AG96" s="37">
        <f>COUNTIFS(OSA!$C:$C,'By Customer'!$B96,OSA!$BA:$BA,'By Customer'!$B$92,OSA!AV:AV,"&lt;=0%")</f>
        <v>0</v>
      </c>
      <c r="AH96" s="37" t="e">
        <f>COUNTIFS(OSA!$C:$C,'By Customer'!$B96,OSA!$BA:$BA,'By Customer'!$B$92,OSA!#REF!,"&lt;=0%")</f>
        <v>#REF!</v>
      </c>
    </row>
    <row r="97" spans="2:34" x14ac:dyDescent="0.35">
      <c r="B97" s="21" t="s">
        <v>2305</v>
      </c>
      <c r="C97" s="21">
        <f>SUMIFS(OSA!$AZ:$AZ,OSA!$C:$C,$B97,OSA!$BA:$BA,$B$92)</f>
        <v>0</v>
      </c>
      <c r="D97" s="37">
        <f>COUNTIFS(OSA!$C:$C,'By Customer'!$B97,OSA!$BA:$BA,'By Customer'!$B$92,OSA!S:S,"&lt;=0%")</f>
        <v>0</v>
      </c>
      <c r="E97" s="37">
        <f>COUNTIFS(OSA!$C:$C,'By Customer'!$B97,OSA!$BA:$BA,'By Customer'!$B$92,OSA!T:T,"&lt;=0%")</f>
        <v>0</v>
      </c>
      <c r="F97" s="37">
        <f>COUNTIFS(OSA!$C:$C,'By Customer'!$B97,OSA!$BA:$BA,'By Customer'!$B$92,OSA!U:U,"&lt;=0%")</f>
        <v>0</v>
      </c>
      <c r="G97" s="37">
        <f>COUNTIFS(OSA!$C:$C,'By Customer'!$B97,OSA!$BA:$BA,'By Customer'!$B$92,OSA!V:V,"&lt;=0%")</f>
        <v>0</v>
      </c>
      <c r="H97" s="37">
        <f>COUNTIFS(OSA!$C:$C,'By Customer'!$B97,OSA!$BA:$BA,'By Customer'!$B$92,OSA!W:W,"&lt;=0%")</f>
        <v>0</v>
      </c>
      <c r="I97" s="37">
        <f>COUNTIFS(OSA!$C:$C,'By Customer'!$B97,OSA!$BA:$BA,'By Customer'!$B$92,OSA!X:X,"&lt;=0%")</f>
        <v>0</v>
      </c>
      <c r="J97" s="37">
        <f>COUNTIFS(OSA!$C:$C,'By Customer'!$B97,OSA!$BA:$BA,'By Customer'!$B$92,OSA!Y:Y,"&lt;=0%")</f>
        <v>0</v>
      </c>
      <c r="K97" s="37">
        <f>COUNTIFS(OSA!$C:$C,'By Customer'!$B97,OSA!$BA:$BA,'By Customer'!$B$92,OSA!Z:Z,"&lt;=0%")</f>
        <v>0</v>
      </c>
      <c r="L97" s="37">
        <f>COUNTIFS(OSA!$C:$C,'By Customer'!$B97,OSA!$BA:$BA,'By Customer'!$B$92,OSA!AA:AA,"&lt;=0%")</f>
        <v>0</v>
      </c>
      <c r="M97" s="37">
        <f>COUNTIFS(OSA!$C:$C,'By Customer'!$B97,OSA!$BA:$BA,'By Customer'!$B$92,OSA!AB:AB,"&lt;=0%")</f>
        <v>0</v>
      </c>
      <c r="N97" s="37">
        <f>COUNTIFS(OSA!$C:$C,'By Customer'!$B97,OSA!$BA:$BA,'By Customer'!$B$92,OSA!AC:AC,"&lt;=0%")</f>
        <v>0</v>
      </c>
      <c r="O97" s="37">
        <f>COUNTIFS(OSA!$C:$C,'By Customer'!$B97,OSA!$BA:$BA,'By Customer'!$B$92,OSA!AD:AD,"&lt;=0%")</f>
        <v>0</v>
      </c>
      <c r="P97" s="37">
        <f>COUNTIFS(OSA!$C:$C,'By Customer'!$B97,OSA!$BA:$BA,'By Customer'!$B$92,OSA!AE:AE,"&lt;=0%")</f>
        <v>0</v>
      </c>
      <c r="Q97" s="37">
        <f>COUNTIFS(OSA!$C:$C,'By Customer'!$B97,OSA!$BA:$BA,'By Customer'!$B$92,OSA!AF:AF,"&lt;=0%")</f>
        <v>0</v>
      </c>
      <c r="R97" s="37">
        <f>COUNTIFS(OSA!$C:$C,'By Customer'!$B97,OSA!$BA:$BA,'By Customer'!$B$92,OSA!AG:AG,"&lt;=0%")</f>
        <v>0</v>
      </c>
      <c r="S97" s="37">
        <f>COUNTIFS(OSA!$C:$C,'By Customer'!$B97,OSA!$BA:$BA,'By Customer'!$B$92,OSA!AH:AH,"&lt;=0%")</f>
        <v>0</v>
      </c>
      <c r="T97" s="37">
        <f>COUNTIFS(OSA!$C:$C,'By Customer'!$B97,OSA!$BA:$BA,'By Customer'!$B$92,OSA!AI:AI,"&lt;=0%")</f>
        <v>0</v>
      </c>
      <c r="U97" s="37">
        <f>COUNTIFS(OSA!$C:$C,'By Customer'!$B97,OSA!$BA:$BA,'By Customer'!$B$92,OSA!AJ:AJ,"&lt;=0%")</f>
        <v>0</v>
      </c>
      <c r="V97" s="37">
        <f>COUNTIFS(OSA!$C:$C,'By Customer'!$B97,OSA!$BA:$BA,'By Customer'!$B$92,OSA!AK:AK,"&lt;=0%")</f>
        <v>0</v>
      </c>
      <c r="W97" s="37">
        <f>COUNTIFS(OSA!$C:$C,'By Customer'!$B97,OSA!$BA:$BA,'By Customer'!$B$92,OSA!AL:AL,"&lt;=0%")</f>
        <v>0</v>
      </c>
      <c r="X97" s="37">
        <f>COUNTIFS(OSA!$C:$C,'By Customer'!$B97,OSA!$BA:$BA,'By Customer'!$B$92,OSA!AM:AM,"&lt;=0%")</f>
        <v>0</v>
      </c>
      <c r="Y97" s="37">
        <f>COUNTIFS(OSA!$C:$C,'By Customer'!$B97,OSA!$BA:$BA,'By Customer'!$B$92,OSA!AN:AN,"&lt;=0%")</f>
        <v>0</v>
      </c>
      <c r="Z97" s="37">
        <f>COUNTIFS(OSA!$C:$C,'By Customer'!$B97,OSA!$BA:$BA,'By Customer'!$B$92,OSA!AO:AO,"&lt;=0%")</f>
        <v>0</v>
      </c>
      <c r="AA97" s="37">
        <f>COUNTIFS(OSA!$C:$C,'By Customer'!$B97,OSA!$BA:$BA,'By Customer'!$B$92,OSA!AP:AP,"&lt;=0%")</f>
        <v>0</v>
      </c>
      <c r="AB97" s="37">
        <f>COUNTIFS(OSA!$C:$C,'By Customer'!$B97,OSA!$BA:$BA,'By Customer'!$B$92,OSA!AQ:AQ,"&lt;=0%")</f>
        <v>0</v>
      </c>
      <c r="AC97" s="37">
        <f>COUNTIFS(OSA!$C:$C,'By Customer'!$B97,OSA!$BA:$BA,'By Customer'!$B$92,OSA!AR:AR,"&lt;=0%")</f>
        <v>0</v>
      </c>
      <c r="AD97" s="37">
        <f>COUNTIFS(OSA!$C:$C,'By Customer'!$B97,OSA!$BA:$BA,'By Customer'!$B$92,OSA!AS:AS,"&lt;=0%")</f>
        <v>0</v>
      </c>
      <c r="AE97" s="37">
        <f>COUNTIFS(OSA!$C:$C,'By Customer'!$B97,OSA!$BA:$BA,'By Customer'!$B$92,OSA!AT:AT,"&lt;=0%")</f>
        <v>0</v>
      </c>
      <c r="AF97" s="37">
        <f>COUNTIFS(OSA!$C:$C,'By Customer'!$B97,OSA!$BA:$BA,'By Customer'!$B$92,OSA!AU:AU,"&lt;=0%")</f>
        <v>0</v>
      </c>
      <c r="AG97" s="37">
        <f>COUNTIFS(OSA!$C:$C,'By Customer'!$B97,OSA!$BA:$BA,'By Customer'!$B$92,OSA!AV:AV,"&lt;=0%")</f>
        <v>0</v>
      </c>
      <c r="AH97" s="37" t="e">
        <f>COUNTIFS(OSA!$C:$C,'By Customer'!$B97,OSA!$BA:$BA,'By Customer'!$B$92,OSA!#REF!,"&lt;=0%")</f>
        <v>#REF!</v>
      </c>
    </row>
    <row r="98" spans="2:34" x14ac:dyDescent="0.35">
      <c r="B98" s="21" t="s">
        <v>2517</v>
      </c>
      <c r="C98" s="21">
        <f>SUMIFS(OSA!$AZ:$AZ,OSA!$C:$C,$B98,OSA!$BA:$BA,$B$92)</f>
        <v>293</v>
      </c>
      <c r="D98" s="37">
        <f>COUNTIFS(OSA!$C:$C,'By Customer'!$B98,OSA!$BA:$BA,'By Customer'!$B$92,OSA!S:S,"&lt;=0%")</f>
        <v>0</v>
      </c>
      <c r="E98" s="37">
        <f>COUNTIFS(OSA!$C:$C,'By Customer'!$B98,OSA!$BA:$BA,'By Customer'!$B$92,OSA!T:T,"&lt;=0%")</f>
        <v>0</v>
      </c>
      <c r="F98" s="37">
        <f>COUNTIFS(OSA!$C:$C,'By Customer'!$B98,OSA!$BA:$BA,'By Customer'!$B$92,OSA!U:U,"&lt;=0%")</f>
        <v>0</v>
      </c>
      <c r="G98" s="37">
        <f>COUNTIFS(OSA!$C:$C,'By Customer'!$B98,OSA!$BA:$BA,'By Customer'!$B$92,OSA!V:V,"&lt;=0%")</f>
        <v>0</v>
      </c>
      <c r="H98" s="37">
        <f>COUNTIFS(OSA!$C:$C,'By Customer'!$B98,OSA!$BA:$BA,'By Customer'!$B$92,OSA!W:W,"&lt;=0%")</f>
        <v>0</v>
      </c>
      <c r="I98" s="37">
        <f>COUNTIFS(OSA!$C:$C,'By Customer'!$B98,OSA!$BA:$BA,'By Customer'!$B$92,OSA!X:X,"&lt;=0%")</f>
        <v>0</v>
      </c>
      <c r="J98" s="37">
        <f>COUNTIFS(OSA!$C:$C,'By Customer'!$B98,OSA!$BA:$BA,'By Customer'!$B$92,OSA!Y:Y,"&lt;=0%")</f>
        <v>0</v>
      </c>
      <c r="K98" s="37">
        <f>COUNTIFS(OSA!$C:$C,'By Customer'!$B98,OSA!$BA:$BA,'By Customer'!$B$92,OSA!Z:Z,"&lt;=0%")</f>
        <v>1</v>
      </c>
      <c r="L98" s="37">
        <f>COUNTIFS(OSA!$C:$C,'By Customer'!$B98,OSA!$BA:$BA,'By Customer'!$B$92,OSA!AA:AA,"&lt;=0%")</f>
        <v>0</v>
      </c>
      <c r="M98" s="37">
        <f>COUNTIFS(OSA!$C:$C,'By Customer'!$B98,OSA!$BA:$BA,'By Customer'!$B$92,OSA!AB:AB,"&lt;=0%")</f>
        <v>0</v>
      </c>
      <c r="N98" s="37">
        <f>COUNTIFS(OSA!$C:$C,'By Customer'!$B98,OSA!$BA:$BA,'By Customer'!$B$92,OSA!AC:AC,"&lt;=0%")</f>
        <v>0</v>
      </c>
      <c r="O98" s="37">
        <f>COUNTIFS(OSA!$C:$C,'By Customer'!$B98,OSA!$BA:$BA,'By Customer'!$B$92,OSA!AD:AD,"&lt;=0%")</f>
        <v>0</v>
      </c>
      <c r="P98" s="37">
        <f>COUNTIFS(OSA!$C:$C,'By Customer'!$B98,OSA!$BA:$BA,'By Customer'!$B$92,OSA!AE:AE,"&lt;=0%")</f>
        <v>0</v>
      </c>
      <c r="Q98" s="37">
        <f>COUNTIFS(OSA!$C:$C,'By Customer'!$B98,OSA!$BA:$BA,'By Customer'!$B$92,OSA!AF:AF,"&lt;=0%")</f>
        <v>0</v>
      </c>
      <c r="R98" s="37">
        <f>COUNTIFS(OSA!$C:$C,'By Customer'!$B98,OSA!$BA:$BA,'By Customer'!$B$92,OSA!AG:AG,"&lt;=0%")</f>
        <v>0</v>
      </c>
      <c r="S98" s="37">
        <f>COUNTIFS(OSA!$C:$C,'By Customer'!$B98,OSA!$BA:$BA,'By Customer'!$B$92,OSA!AH:AH,"&lt;=0%")</f>
        <v>0</v>
      </c>
      <c r="T98" s="37">
        <f>COUNTIFS(OSA!$C:$C,'By Customer'!$B98,OSA!$BA:$BA,'By Customer'!$B$92,OSA!AI:AI,"&lt;=0%")</f>
        <v>0</v>
      </c>
      <c r="U98" s="37">
        <f>COUNTIFS(OSA!$C:$C,'By Customer'!$B98,OSA!$BA:$BA,'By Customer'!$B$92,OSA!AJ:AJ,"&lt;=0%")</f>
        <v>0</v>
      </c>
      <c r="V98" s="37">
        <f>COUNTIFS(OSA!$C:$C,'By Customer'!$B98,OSA!$BA:$BA,'By Customer'!$B$92,OSA!AK:AK,"&lt;=0%")</f>
        <v>0</v>
      </c>
      <c r="W98" s="37">
        <f>COUNTIFS(OSA!$C:$C,'By Customer'!$B98,OSA!$BA:$BA,'By Customer'!$B$92,OSA!AL:AL,"&lt;=0%")</f>
        <v>0</v>
      </c>
      <c r="X98" s="37">
        <f>COUNTIFS(OSA!$C:$C,'By Customer'!$B98,OSA!$BA:$BA,'By Customer'!$B$92,OSA!AM:AM,"&lt;=0%")</f>
        <v>0</v>
      </c>
      <c r="Y98" s="37">
        <f>COUNTIFS(OSA!$C:$C,'By Customer'!$B98,OSA!$BA:$BA,'By Customer'!$B$92,OSA!AN:AN,"&lt;=0%")</f>
        <v>0</v>
      </c>
      <c r="Z98" s="37">
        <f>COUNTIFS(OSA!$C:$C,'By Customer'!$B98,OSA!$BA:$BA,'By Customer'!$B$92,OSA!AO:AO,"&lt;=0%")</f>
        <v>0</v>
      </c>
      <c r="AA98" s="37">
        <f>COUNTIFS(OSA!$C:$C,'By Customer'!$B98,OSA!$BA:$BA,'By Customer'!$B$92,OSA!AP:AP,"&lt;=0%")</f>
        <v>0</v>
      </c>
      <c r="AB98" s="37">
        <f>COUNTIFS(OSA!$C:$C,'By Customer'!$B98,OSA!$BA:$BA,'By Customer'!$B$92,OSA!AQ:AQ,"&lt;=0%")</f>
        <v>0</v>
      </c>
      <c r="AC98" s="37">
        <f>COUNTIFS(OSA!$C:$C,'By Customer'!$B98,OSA!$BA:$BA,'By Customer'!$B$92,OSA!AR:AR,"&lt;=0%")</f>
        <v>0</v>
      </c>
      <c r="AD98" s="37">
        <f>COUNTIFS(OSA!$C:$C,'By Customer'!$B98,OSA!$BA:$BA,'By Customer'!$B$92,OSA!AS:AS,"&lt;=0%")</f>
        <v>0</v>
      </c>
      <c r="AE98" s="37">
        <f>COUNTIFS(OSA!$C:$C,'By Customer'!$B98,OSA!$BA:$BA,'By Customer'!$B$92,OSA!AT:AT,"&lt;=0%")</f>
        <v>0</v>
      </c>
      <c r="AF98" s="37">
        <f>COUNTIFS(OSA!$C:$C,'By Customer'!$B98,OSA!$BA:$BA,'By Customer'!$B$92,OSA!AU:AU,"&lt;=0%")</f>
        <v>0</v>
      </c>
      <c r="AG98" s="37">
        <f>COUNTIFS(OSA!$C:$C,'By Customer'!$B98,OSA!$BA:$BA,'By Customer'!$B$92,OSA!AV:AV,"&lt;=0%")</f>
        <v>0</v>
      </c>
      <c r="AH98" s="37" t="e">
        <f>COUNTIFS(OSA!$C:$C,'By Customer'!$B98,OSA!$BA:$BA,'By Customer'!$B$92,OSA!#REF!,"&lt;=0%")</f>
        <v>#REF!</v>
      </c>
    </row>
    <row r="99" spans="2:34" x14ac:dyDescent="0.35">
      <c r="B99" s="21" t="s">
        <v>2657</v>
      </c>
      <c r="C99" s="21">
        <f>SUMIFS(OSA!$AZ:$AZ,OSA!$C:$C,$B99,OSA!$BA:$BA,$B$92)</f>
        <v>96</v>
      </c>
      <c r="D99" s="37">
        <f>COUNTIFS(OSA!$C:$C,'By Customer'!$B99,OSA!$BA:$BA,'By Customer'!$B$92,OSA!S:S,"&lt;=0%")</f>
        <v>0</v>
      </c>
      <c r="E99" s="37">
        <f>COUNTIFS(OSA!$C:$C,'By Customer'!$B99,OSA!$BA:$BA,'By Customer'!$B$92,OSA!T:T,"&lt;=0%")</f>
        <v>0</v>
      </c>
      <c r="F99" s="37">
        <f>COUNTIFS(OSA!$C:$C,'By Customer'!$B99,OSA!$BA:$BA,'By Customer'!$B$92,OSA!U:U,"&lt;=0%")</f>
        <v>0</v>
      </c>
      <c r="G99" s="37">
        <f>COUNTIFS(OSA!$C:$C,'By Customer'!$B99,OSA!$BA:$BA,'By Customer'!$B$92,OSA!V:V,"&lt;=0%")</f>
        <v>0</v>
      </c>
      <c r="H99" s="37">
        <f>COUNTIFS(OSA!$C:$C,'By Customer'!$B99,OSA!$BA:$BA,'By Customer'!$B$92,OSA!W:W,"&lt;=0%")</f>
        <v>0</v>
      </c>
      <c r="I99" s="37">
        <f>COUNTIFS(OSA!$C:$C,'By Customer'!$B99,OSA!$BA:$BA,'By Customer'!$B$92,OSA!X:X,"&lt;=0%")</f>
        <v>0</v>
      </c>
      <c r="J99" s="37">
        <f>COUNTIFS(OSA!$C:$C,'By Customer'!$B99,OSA!$BA:$BA,'By Customer'!$B$92,OSA!Y:Y,"&lt;=0%")</f>
        <v>0</v>
      </c>
      <c r="K99" s="37">
        <f>COUNTIFS(OSA!$C:$C,'By Customer'!$B99,OSA!$BA:$BA,'By Customer'!$B$92,OSA!Z:Z,"&lt;=0%")</f>
        <v>0</v>
      </c>
      <c r="L99" s="37">
        <f>COUNTIFS(OSA!$C:$C,'By Customer'!$B99,OSA!$BA:$BA,'By Customer'!$B$92,OSA!AA:AA,"&lt;=0%")</f>
        <v>0</v>
      </c>
      <c r="M99" s="37">
        <f>COUNTIFS(OSA!$C:$C,'By Customer'!$B99,OSA!$BA:$BA,'By Customer'!$B$92,OSA!AB:AB,"&lt;=0%")</f>
        <v>0</v>
      </c>
      <c r="N99" s="37">
        <f>COUNTIFS(OSA!$C:$C,'By Customer'!$B99,OSA!$BA:$BA,'By Customer'!$B$92,OSA!AC:AC,"&lt;=0%")</f>
        <v>0</v>
      </c>
      <c r="O99" s="37">
        <f>COUNTIFS(OSA!$C:$C,'By Customer'!$B99,OSA!$BA:$BA,'By Customer'!$B$92,OSA!AD:AD,"&lt;=0%")</f>
        <v>0</v>
      </c>
      <c r="P99" s="37">
        <f>COUNTIFS(OSA!$C:$C,'By Customer'!$B99,OSA!$BA:$BA,'By Customer'!$B$92,OSA!AE:AE,"&lt;=0%")</f>
        <v>0</v>
      </c>
      <c r="Q99" s="37">
        <f>COUNTIFS(OSA!$C:$C,'By Customer'!$B99,OSA!$BA:$BA,'By Customer'!$B$92,OSA!AF:AF,"&lt;=0%")</f>
        <v>0</v>
      </c>
      <c r="R99" s="37">
        <f>COUNTIFS(OSA!$C:$C,'By Customer'!$B99,OSA!$BA:$BA,'By Customer'!$B$92,OSA!AG:AG,"&lt;=0%")</f>
        <v>0</v>
      </c>
      <c r="S99" s="37">
        <f>COUNTIFS(OSA!$C:$C,'By Customer'!$B99,OSA!$BA:$BA,'By Customer'!$B$92,OSA!AH:AH,"&lt;=0%")</f>
        <v>0</v>
      </c>
      <c r="T99" s="37">
        <f>COUNTIFS(OSA!$C:$C,'By Customer'!$B99,OSA!$BA:$BA,'By Customer'!$B$92,OSA!AI:AI,"&lt;=0%")</f>
        <v>0</v>
      </c>
      <c r="U99" s="37">
        <f>COUNTIFS(OSA!$C:$C,'By Customer'!$B99,OSA!$BA:$BA,'By Customer'!$B$92,OSA!AJ:AJ,"&lt;=0%")</f>
        <v>0</v>
      </c>
      <c r="V99" s="37">
        <f>COUNTIFS(OSA!$C:$C,'By Customer'!$B99,OSA!$BA:$BA,'By Customer'!$B$92,OSA!AK:AK,"&lt;=0%")</f>
        <v>0</v>
      </c>
      <c r="W99" s="37">
        <f>COUNTIFS(OSA!$C:$C,'By Customer'!$B99,OSA!$BA:$BA,'By Customer'!$B$92,OSA!AL:AL,"&lt;=0%")</f>
        <v>0</v>
      </c>
      <c r="X99" s="37">
        <f>COUNTIFS(OSA!$C:$C,'By Customer'!$B99,OSA!$BA:$BA,'By Customer'!$B$92,OSA!AM:AM,"&lt;=0%")</f>
        <v>0</v>
      </c>
      <c r="Y99" s="37">
        <f>COUNTIFS(OSA!$C:$C,'By Customer'!$B99,OSA!$BA:$BA,'By Customer'!$B$92,OSA!AN:AN,"&lt;=0%")</f>
        <v>0</v>
      </c>
      <c r="Z99" s="37">
        <f>COUNTIFS(OSA!$C:$C,'By Customer'!$B99,OSA!$BA:$BA,'By Customer'!$B$92,OSA!AO:AO,"&lt;=0%")</f>
        <v>0</v>
      </c>
      <c r="AA99" s="37">
        <f>COUNTIFS(OSA!$C:$C,'By Customer'!$B99,OSA!$BA:$BA,'By Customer'!$B$92,OSA!AP:AP,"&lt;=0%")</f>
        <v>0</v>
      </c>
      <c r="AB99" s="37">
        <f>COUNTIFS(OSA!$C:$C,'By Customer'!$B99,OSA!$BA:$BA,'By Customer'!$B$92,OSA!AQ:AQ,"&lt;=0%")</f>
        <v>0</v>
      </c>
      <c r="AC99" s="37">
        <f>COUNTIFS(OSA!$C:$C,'By Customer'!$B99,OSA!$BA:$BA,'By Customer'!$B$92,OSA!AR:AR,"&lt;=0%")</f>
        <v>0</v>
      </c>
      <c r="AD99" s="37">
        <f>COUNTIFS(OSA!$C:$C,'By Customer'!$B99,OSA!$BA:$BA,'By Customer'!$B$92,OSA!AS:AS,"&lt;=0%")</f>
        <v>0</v>
      </c>
      <c r="AE99" s="37">
        <f>COUNTIFS(OSA!$C:$C,'By Customer'!$B99,OSA!$BA:$BA,'By Customer'!$B$92,OSA!AT:AT,"&lt;=0%")</f>
        <v>0</v>
      </c>
      <c r="AF99" s="37">
        <f>COUNTIFS(OSA!$C:$C,'By Customer'!$B99,OSA!$BA:$BA,'By Customer'!$B$92,OSA!AU:AU,"&lt;=0%")</f>
        <v>0</v>
      </c>
      <c r="AG99" s="37">
        <f>COUNTIFS(OSA!$C:$C,'By Customer'!$B99,OSA!$BA:$BA,'By Customer'!$B$92,OSA!AV:AV,"&lt;=0%")</f>
        <v>0</v>
      </c>
      <c r="AH99" s="37" t="e">
        <f>COUNTIFS(OSA!$C:$C,'By Customer'!$B99,OSA!$BA:$BA,'By Customer'!$B$92,OSA!#REF!,"&lt;=0%")</f>
        <v>#REF!</v>
      </c>
    </row>
    <row r="101" spans="2:34" x14ac:dyDescent="0.35">
      <c r="C101" s="204" t="s">
        <v>3065</v>
      </c>
      <c r="D101" s="204"/>
      <c r="E101" s="204"/>
      <c r="F101" s="204"/>
      <c r="G101" s="204"/>
      <c r="H101" s="204"/>
    </row>
    <row r="102" spans="2:34" x14ac:dyDescent="0.35">
      <c r="B102" s="12" t="s">
        <v>3050</v>
      </c>
      <c r="C102" s="13" t="s">
        <v>3059</v>
      </c>
      <c r="D102" s="13" t="s">
        <v>3060</v>
      </c>
      <c r="E102" s="13" t="s">
        <v>3061</v>
      </c>
      <c r="F102" s="13" t="s">
        <v>3062</v>
      </c>
      <c r="G102" s="13" t="s">
        <v>3063</v>
      </c>
      <c r="H102" s="13" t="s">
        <v>3064</v>
      </c>
    </row>
    <row r="103" spans="2:34" ht="14.15" customHeight="1" x14ac:dyDescent="0.35">
      <c r="B103" s="21" t="s">
        <v>2329</v>
      </c>
      <c r="C103" s="37">
        <f>IFERROR(AVERAGE(D94:J95),0)</f>
        <v>7.1428571428571425E-2</v>
      </c>
      <c r="D103" s="37">
        <f>IFERROR(AVERAGE(M94:S94),0)</f>
        <v>0</v>
      </c>
      <c r="E103" s="37">
        <f>IFERROR(AVERAGE(T94:Z94),0)</f>
        <v>0</v>
      </c>
      <c r="F103" s="37">
        <f>IFERROR(AVERAGE(AA94:AG94),0)</f>
        <v>0</v>
      </c>
      <c r="G103" s="37">
        <f>IFERROR(AVERAGE(AH94:AL94),0)</f>
        <v>0</v>
      </c>
      <c r="H103" s="37">
        <f>COUNTIFS(OSA!$C:$C,'By Customer'!$B103,OSA!$R:$R,"&lt;=0%",OSA!$BA:$BA,'By Customer'!$B$92)</f>
        <v>0</v>
      </c>
    </row>
    <row r="104" spans="2:34" x14ac:dyDescent="0.35">
      <c r="B104" s="21" t="s">
        <v>806</v>
      </c>
      <c r="C104" s="37">
        <f t="shared" ref="C104:C108" si="78">IFERROR(AVERAGE(D95:J96),0)</f>
        <v>3.4285714285714284</v>
      </c>
      <c r="D104" s="37">
        <f t="shared" ref="D104:D108" si="79">IFERROR(AVERAGE(M95:S95),0)</f>
        <v>0</v>
      </c>
      <c r="E104" s="37">
        <f t="shared" ref="E104:E108" si="80">IFERROR(AVERAGE(T95:Z95),0)</f>
        <v>0</v>
      </c>
      <c r="F104" s="37">
        <f t="shared" ref="F104:F108" si="81">IFERROR(AVERAGE(AA95:AG95),0)</f>
        <v>0</v>
      </c>
      <c r="G104" s="37">
        <f t="shared" ref="G104:G108" si="82">IFERROR(AVERAGE(AH95:AL95),0)</f>
        <v>0</v>
      </c>
      <c r="H104" s="37">
        <f>COUNTIFS(OSA!$C:$C,'By Customer'!$B104,OSA!$R:$R,"&lt;=0%",OSA!$BA:$BA,'By Customer'!$B$92)</f>
        <v>0</v>
      </c>
    </row>
    <row r="105" spans="2:34" x14ac:dyDescent="0.35">
      <c r="B105" s="21" t="s">
        <v>1648</v>
      </c>
      <c r="C105" s="37">
        <f t="shared" si="78"/>
        <v>3.4285714285714284</v>
      </c>
      <c r="D105" s="37">
        <f t="shared" si="79"/>
        <v>0</v>
      </c>
      <c r="E105" s="37">
        <f t="shared" si="80"/>
        <v>0</v>
      </c>
      <c r="F105" s="37">
        <f t="shared" si="81"/>
        <v>0</v>
      </c>
      <c r="G105" s="37">
        <f t="shared" si="82"/>
        <v>0</v>
      </c>
      <c r="H105" s="37">
        <f>COUNTIFS(OSA!$C:$C,'By Customer'!$B105,OSA!$R:$R,"&lt;=0%",OSA!$BA:$BA,'By Customer'!$B$92)</f>
        <v>1</v>
      </c>
    </row>
    <row r="106" spans="2:34" x14ac:dyDescent="0.35">
      <c r="B106" s="21" t="s">
        <v>2305</v>
      </c>
      <c r="C106" s="37">
        <f t="shared" si="78"/>
        <v>0</v>
      </c>
      <c r="D106" s="37">
        <f t="shared" si="79"/>
        <v>0</v>
      </c>
      <c r="E106" s="37">
        <f t="shared" si="80"/>
        <v>0</v>
      </c>
      <c r="F106" s="37">
        <f t="shared" si="81"/>
        <v>0</v>
      </c>
      <c r="G106" s="37">
        <f t="shared" si="82"/>
        <v>0</v>
      </c>
      <c r="H106" s="37">
        <f>COUNTIFS(OSA!$C:$C,'By Customer'!$B106,OSA!$R:$R,"&lt;=0%",OSA!$BA:$BA,'By Customer'!$B$92)</f>
        <v>0</v>
      </c>
    </row>
    <row r="107" spans="2:34" x14ac:dyDescent="0.35">
      <c r="B107" s="21" t="s">
        <v>2517</v>
      </c>
      <c r="C107" s="37">
        <f t="shared" si="78"/>
        <v>0</v>
      </c>
      <c r="D107" s="37">
        <f t="shared" si="79"/>
        <v>0</v>
      </c>
      <c r="E107" s="37">
        <f t="shared" si="80"/>
        <v>0</v>
      </c>
      <c r="F107" s="37">
        <f t="shared" si="81"/>
        <v>0</v>
      </c>
      <c r="G107" s="37">
        <f t="shared" si="82"/>
        <v>0</v>
      </c>
      <c r="H107" s="37">
        <f>COUNTIFS(OSA!$C:$C,'By Customer'!$B107,OSA!$R:$R,"&lt;=0%",OSA!$BA:$BA,'By Customer'!$B$92)</f>
        <v>0</v>
      </c>
    </row>
    <row r="108" spans="2:34" x14ac:dyDescent="0.35">
      <c r="B108" s="21" t="s">
        <v>2657</v>
      </c>
      <c r="C108" s="37">
        <f t="shared" si="78"/>
        <v>0</v>
      </c>
      <c r="D108" s="37">
        <f t="shared" si="79"/>
        <v>0</v>
      </c>
      <c r="E108" s="37">
        <f t="shared" si="80"/>
        <v>0</v>
      </c>
      <c r="F108" s="37">
        <f t="shared" si="81"/>
        <v>0</v>
      </c>
      <c r="G108" s="37">
        <f t="shared" si="82"/>
        <v>0</v>
      </c>
      <c r="H108" s="37">
        <f>COUNTIFS(OSA!$C:$C,'By Customer'!$B108,OSA!$R:$R,"&lt;=0%",OSA!$BA:$BA,'By Customer'!$B$92)</f>
        <v>0</v>
      </c>
    </row>
    <row r="110" spans="2:34" x14ac:dyDescent="0.35">
      <c r="B110" s="40" t="s">
        <v>22</v>
      </c>
    </row>
    <row r="111" spans="2:34" x14ac:dyDescent="0.35">
      <c r="B111" s="12" t="s">
        <v>3050</v>
      </c>
      <c r="C111" s="20">
        <f>$C$2</f>
        <v>45170</v>
      </c>
      <c r="D111" s="190">
        <f>C111+1</f>
        <v>45171</v>
      </c>
      <c r="E111" s="190">
        <f t="shared" ref="E111:AD111" si="83">D111+1</f>
        <v>45172</v>
      </c>
      <c r="F111" s="20">
        <f t="shared" si="83"/>
        <v>45173</v>
      </c>
      <c r="G111" s="20">
        <f t="shared" si="83"/>
        <v>45174</v>
      </c>
      <c r="H111" s="20">
        <f t="shared" si="83"/>
        <v>45175</v>
      </c>
      <c r="I111" s="20">
        <f t="shared" si="83"/>
        <v>45176</v>
      </c>
      <c r="J111" s="20">
        <f t="shared" si="83"/>
        <v>45177</v>
      </c>
      <c r="K111" s="190">
        <f t="shared" si="83"/>
        <v>45178</v>
      </c>
      <c r="L111" s="190">
        <f t="shared" si="83"/>
        <v>45179</v>
      </c>
      <c r="M111" s="20">
        <f t="shared" si="83"/>
        <v>45180</v>
      </c>
      <c r="N111" s="20">
        <f t="shared" si="83"/>
        <v>45181</v>
      </c>
      <c r="O111" s="20">
        <f t="shared" si="83"/>
        <v>45182</v>
      </c>
      <c r="P111" s="20">
        <f t="shared" si="83"/>
        <v>45183</v>
      </c>
      <c r="Q111" s="20">
        <f t="shared" si="83"/>
        <v>45184</v>
      </c>
      <c r="R111" s="190">
        <f t="shared" si="83"/>
        <v>45185</v>
      </c>
      <c r="S111" s="190">
        <f t="shared" si="83"/>
        <v>45186</v>
      </c>
      <c r="T111" s="20">
        <f t="shared" si="83"/>
        <v>45187</v>
      </c>
      <c r="U111" s="20">
        <f t="shared" si="83"/>
        <v>45188</v>
      </c>
      <c r="V111" s="20">
        <f t="shared" si="83"/>
        <v>45189</v>
      </c>
      <c r="W111" s="20">
        <f t="shared" si="83"/>
        <v>45190</v>
      </c>
      <c r="X111" s="20">
        <f t="shared" si="83"/>
        <v>45191</v>
      </c>
      <c r="Y111" s="190">
        <f t="shared" si="83"/>
        <v>45192</v>
      </c>
      <c r="Z111" s="190">
        <f t="shared" si="83"/>
        <v>45193</v>
      </c>
      <c r="AA111" s="20">
        <f t="shared" si="83"/>
        <v>45194</v>
      </c>
      <c r="AB111" s="20">
        <f t="shared" si="83"/>
        <v>45195</v>
      </c>
      <c r="AC111" s="20">
        <f t="shared" si="83"/>
        <v>45196</v>
      </c>
      <c r="AD111" s="190">
        <f t="shared" si="83"/>
        <v>45197</v>
      </c>
      <c r="AE111" s="20">
        <f t="shared" ref="AE111" si="84">AD111+1</f>
        <v>45198</v>
      </c>
      <c r="AF111" s="20">
        <f t="shared" ref="AF111:AG111" si="85">AE111+1</f>
        <v>45199</v>
      </c>
      <c r="AG111" s="20">
        <f t="shared" si="85"/>
        <v>45200</v>
      </c>
    </row>
    <row r="112" spans="2:34" x14ac:dyDescent="0.35">
      <c r="B112" s="21" t="s">
        <v>2329</v>
      </c>
      <c r="C112" s="15">
        <f>IFERROR(AVERAGEIFS(OSA!S:S,OSA!$C:$C,'By Customer'!$B112,OSA!$BA:$BA,'By Customer'!$B$110),"")</f>
        <v>0.9597457627118644</v>
      </c>
      <c r="D112" s="15" t="str">
        <f>IFERROR(AVERAGEIFS(OSA!T:T,OSA!$C:$C,'By Customer'!$B112,OSA!$BA:$BA,'By Customer'!$B$110),"")</f>
        <v/>
      </c>
      <c r="E112" s="15" t="str">
        <f>IFERROR(AVERAGEIFS(OSA!U:U,OSA!$C:$C,'By Customer'!$B112,OSA!$BA:$BA,'By Customer'!$B$110),"")</f>
        <v/>
      </c>
      <c r="F112" s="15">
        <f>IFERROR(AVERAGEIFS(OSA!V:V,OSA!$C:$C,'By Customer'!$B112,OSA!$BA:$BA,'By Customer'!$B$110),"")</f>
        <v>0.9576271186440678</v>
      </c>
      <c r="G112" s="15">
        <f>IFERROR(AVERAGEIFS(OSA!W:W,OSA!$C:$C,'By Customer'!$B112,OSA!$BA:$BA,'By Customer'!$B$110),"")</f>
        <v>0.95338983050847459</v>
      </c>
      <c r="H112" s="15">
        <f>IFERROR(AVERAGEIFS(OSA!X:X,OSA!$C:$C,'By Customer'!$B112,OSA!$BA:$BA,'By Customer'!$B$110),"")</f>
        <v>0.95550847457627119</v>
      </c>
      <c r="I112" s="15">
        <f>IFERROR(AVERAGEIFS(OSA!Y:Y,OSA!$C:$C,'By Customer'!$B112,OSA!$BA:$BA,'By Customer'!$B$110),"")</f>
        <v>0.95550847457627119</v>
      </c>
      <c r="J112" s="15">
        <f>IFERROR(AVERAGEIFS(OSA!Z:Z,OSA!$C:$C,'By Customer'!$B112,OSA!$BA:$BA,'By Customer'!$B$110),"")</f>
        <v>0.95338983050847459</v>
      </c>
      <c r="K112" s="15" t="str">
        <f>IFERROR(AVERAGEIFS(OSA!AA:AA,OSA!$C:$C,'By Customer'!$B112,OSA!$BA:$BA,'By Customer'!$B$110),"")</f>
        <v/>
      </c>
      <c r="L112" s="15" t="str">
        <f>IFERROR(AVERAGEIFS(OSA!AB:AB,OSA!$C:$C,'By Customer'!$B112,OSA!$BA:$BA,'By Customer'!$B$110),"")</f>
        <v/>
      </c>
      <c r="M112" s="15" t="str">
        <f>IFERROR(AVERAGEIFS(OSA!AC:AC,OSA!$C:$C,'By Customer'!$B112,OSA!$BA:$BA,'By Customer'!$B$110),"")</f>
        <v/>
      </c>
      <c r="N112" s="15" t="str">
        <f>IFERROR(AVERAGEIFS(OSA!AD:AD,OSA!$C:$C,'By Customer'!$B112,OSA!$BA:$BA,'By Customer'!$B$110),"")</f>
        <v/>
      </c>
      <c r="O112" s="15" t="str">
        <f>IFERROR(AVERAGEIFS(OSA!AE:AE,OSA!$C:$C,'By Customer'!$B112,OSA!$BA:$BA,'By Customer'!$B$110),"")</f>
        <v/>
      </c>
      <c r="P112" s="15" t="str">
        <f>IFERROR(AVERAGEIFS(OSA!AF:AF,OSA!$C:$C,'By Customer'!$B112,OSA!$BA:$BA,'By Customer'!$B$110),"")</f>
        <v/>
      </c>
      <c r="Q112" s="15" t="str">
        <f>IFERROR(AVERAGEIFS(OSA!AG:AG,OSA!$C:$C,'By Customer'!$B112,OSA!$BA:$BA,'By Customer'!$B$110),"")</f>
        <v/>
      </c>
      <c r="R112" s="15" t="str">
        <f>IFERROR(AVERAGEIFS(OSA!AH:AH,OSA!$C:$C,'By Customer'!$B112,OSA!$BA:$BA,'By Customer'!$B$110),"")</f>
        <v/>
      </c>
      <c r="S112" s="15" t="str">
        <f>IFERROR(AVERAGEIFS(OSA!AI:AI,OSA!$C:$C,'By Customer'!$B112,OSA!$BA:$BA,'By Customer'!$B$110),"")</f>
        <v/>
      </c>
      <c r="T112" s="15" t="str">
        <f>IFERROR(AVERAGEIFS(OSA!AJ:AJ,OSA!$C:$C,'By Customer'!$B112,OSA!$BA:$BA,'By Customer'!$B$110),"")</f>
        <v/>
      </c>
      <c r="U112" s="15" t="str">
        <f>IFERROR(AVERAGEIFS(OSA!AK:AK,OSA!$C:$C,'By Customer'!$B112,OSA!$BA:$BA,'By Customer'!$B$110),"")</f>
        <v/>
      </c>
      <c r="V112" s="15" t="str">
        <f>IFERROR(AVERAGEIFS(OSA!AL:AL,OSA!$C:$C,'By Customer'!$B112,OSA!$BA:$BA,'By Customer'!$B$110),"")</f>
        <v/>
      </c>
      <c r="W112" s="15" t="str">
        <f>IFERROR(AVERAGEIFS(OSA!AM:AM,OSA!$C:$C,'By Customer'!$B112,OSA!$BA:$BA,'By Customer'!$B$110),"")</f>
        <v/>
      </c>
      <c r="X112" s="15" t="str">
        <f>IFERROR(AVERAGEIFS(OSA!AN:AN,OSA!$C:$C,'By Customer'!$B112,OSA!$BA:$BA,'By Customer'!$B$110),"")</f>
        <v/>
      </c>
      <c r="Y112" s="15" t="str">
        <f>IFERROR(AVERAGEIFS(OSA!AO:AO,OSA!$C:$C,'By Customer'!$B112,OSA!$BA:$BA,'By Customer'!$B$110),"")</f>
        <v/>
      </c>
      <c r="Z112" s="15" t="str">
        <f>IFERROR(AVERAGEIFS(OSA!AP:AP,OSA!$C:$C,'By Customer'!$B112,OSA!$BA:$BA,'By Customer'!$B$110),"")</f>
        <v/>
      </c>
      <c r="AA112" s="15" t="str">
        <f>IFERROR(AVERAGEIFS(OSA!AQ:AQ,OSA!$C:$C,'By Customer'!$B112,OSA!$BA:$BA,'By Customer'!$B$110),"")</f>
        <v/>
      </c>
      <c r="AB112" s="15" t="str">
        <f>IFERROR(AVERAGEIFS(OSA!AR:AR,OSA!$C:$C,'By Customer'!$B112,OSA!$BA:$BA,'By Customer'!$B$110),"")</f>
        <v/>
      </c>
      <c r="AC112" s="15" t="str">
        <f>IFERROR(AVERAGEIFS(OSA!AS:AS,OSA!$C:$C,'By Customer'!$B112,OSA!$BA:$BA,'By Customer'!$B$110),"")</f>
        <v/>
      </c>
      <c r="AD112" s="15" t="str">
        <f>IFERROR(AVERAGEIFS(OSA!AT:AT,OSA!$C:$C,'By Customer'!$B112,OSA!$BA:$BA,'By Customer'!$B$110),"")</f>
        <v/>
      </c>
      <c r="AE112" s="15" t="str">
        <f>IFERROR(AVERAGEIFS(OSA!AU:AU,OSA!$C:$C,'By Customer'!$B112,OSA!$BA:$BA,'By Customer'!$B$110),"")</f>
        <v/>
      </c>
      <c r="AF112" s="15" t="str">
        <f>IFERROR(AVERAGEIFS(OSA!AV:AV,OSA!$C:$C,'By Customer'!$B112,OSA!$BA:$BA,'By Customer'!$B$110),"")</f>
        <v/>
      </c>
      <c r="AG112" s="15" t="str">
        <f>IFERROR(AVERAGEIFS(OSA!#REF!,OSA!$C:$C,'By Customer'!$B112,OSA!$BA:$BA,'By Customer'!$B$110),"")</f>
        <v/>
      </c>
    </row>
    <row r="113" spans="2:34" hidden="1" x14ac:dyDescent="0.35">
      <c r="B113" s="21" t="s">
        <v>806</v>
      </c>
      <c r="C113" s="15" t="str">
        <f>IFERROR(AVERAGEIFS(OSA!S:S,OSA!$C:$C,'By Customer'!$B113,OSA!$BA:$BA,'By Customer'!$B$110),"")</f>
        <v/>
      </c>
      <c r="D113" s="15" t="str">
        <f>IFERROR(AVERAGEIFS(OSA!T:T,OSA!$C:$C,'By Customer'!$B113,OSA!$BA:$BA,'By Customer'!$B$110),"")</f>
        <v/>
      </c>
      <c r="E113" s="15" t="str">
        <f>IFERROR(AVERAGEIFS(OSA!U:U,OSA!$C:$C,'By Customer'!$B113,OSA!$BA:$BA,'By Customer'!$B$110),"")</f>
        <v/>
      </c>
      <c r="F113" s="15" t="str">
        <f>IFERROR(AVERAGEIFS(OSA!V:V,OSA!$C:$C,'By Customer'!$B113,OSA!$BA:$BA,'By Customer'!$B$110),"")</f>
        <v/>
      </c>
      <c r="G113" s="15" t="str">
        <f>IFERROR(AVERAGEIFS(OSA!W:W,OSA!$C:$C,'By Customer'!$B113,OSA!$BA:$BA,'By Customer'!$B$110),"")</f>
        <v/>
      </c>
      <c r="H113" s="15" t="str">
        <f>IFERROR(AVERAGEIFS(OSA!X:X,OSA!$C:$C,'By Customer'!$B113,OSA!$BA:$BA,'By Customer'!$B$110),"")</f>
        <v/>
      </c>
      <c r="I113" s="15" t="str">
        <f>IFERROR(AVERAGEIFS(OSA!Y:Y,OSA!$C:$C,'By Customer'!$B113,OSA!$BA:$BA,'By Customer'!$B$110),"")</f>
        <v/>
      </c>
      <c r="J113" s="15" t="str">
        <f>IFERROR(AVERAGEIFS(OSA!Z:Z,OSA!$C:$C,'By Customer'!$B113,OSA!$BA:$BA,'By Customer'!$B$110),"")</f>
        <v/>
      </c>
      <c r="K113" s="15" t="str">
        <f>IFERROR(AVERAGEIFS(OSA!AA:AA,OSA!$C:$C,'By Customer'!$B113,OSA!$BA:$BA,'By Customer'!$B$110),"")</f>
        <v/>
      </c>
      <c r="L113" s="15" t="str">
        <f>IFERROR(AVERAGEIFS(OSA!AB:AB,OSA!$C:$C,'By Customer'!$B113,OSA!$BA:$BA,'By Customer'!$B$110),"")</f>
        <v/>
      </c>
      <c r="M113" s="15" t="str">
        <f>IFERROR(AVERAGEIFS(OSA!AC:AC,OSA!$C:$C,'By Customer'!$B113,OSA!$BA:$BA,'By Customer'!$B$110),"")</f>
        <v/>
      </c>
      <c r="N113" s="15" t="str">
        <f>IFERROR(AVERAGEIFS(OSA!AD:AD,OSA!$C:$C,'By Customer'!$B113,OSA!$BA:$BA,'By Customer'!$B$110),"")</f>
        <v/>
      </c>
      <c r="O113" s="15" t="str">
        <f>IFERROR(AVERAGEIFS(OSA!AE:AE,OSA!$C:$C,'By Customer'!$B113,OSA!$BA:$BA,'By Customer'!$B$110),"")</f>
        <v/>
      </c>
      <c r="P113" s="15" t="str">
        <f>IFERROR(AVERAGEIFS(OSA!AF:AF,OSA!$C:$C,'By Customer'!$B113,OSA!$BA:$BA,'By Customer'!$B$110),"")</f>
        <v/>
      </c>
      <c r="Q113" s="15" t="str">
        <f>IFERROR(AVERAGEIFS(OSA!AG:AG,OSA!$C:$C,'By Customer'!$B113,OSA!$BA:$BA,'By Customer'!$B$110),"")</f>
        <v/>
      </c>
      <c r="R113" s="15" t="str">
        <f>IFERROR(AVERAGEIFS(OSA!AH:AH,OSA!$C:$C,'By Customer'!$B113,OSA!$BA:$BA,'By Customer'!$B$110),"")</f>
        <v/>
      </c>
      <c r="S113" s="15" t="str">
        <f>IFERROR(AVERAGEIFS(OSA!AI:AI,OSA!$C:$C,'By Customer'!$B113,OSA!$BA:$BA,'By Customer'!$B$110),"")</f>
        <v/>
      </c>
      <c r="T113" s="15" t="str">
        <f>IFERROR(AVERAGEIFS(OSA!AJ:AJ,OSA!$C:$C,'By Customer'!$B113,OSA!$BA:$BA,'By Customer'!$B$110),"")</f>
        <v/>
      </c>
      <c r="U113" s="15" t="str">
        <f>IFERROR(AVERAGEIFS(OSA!AK:AK,OSA!$C:$C,'By Customer'!$B113,OSA!$BA:$BA,'By Customer'!$B$110),"")</f>
        <v/>
      </c>
      <c r="V113" s="15" t="str">
        <f>IFERROR(AVERAGEIFS(OSA!AL:AL,OSA!$C:$C,'By Customer'!$B113,OSA!$BA:$BA,'By Customer'!$B$110),"")</f>
        <v/>
      </c>
      <c r="W113" s="15" t="str">
        <f>IFERROR(AVERAGEIFS(OSA!AM:AM,OSA!$C:$C,'By Customer'!$B113,OSA!$BA:$BA,'By Customer'!$B$110),"")</f>
        <v/>
      </c>
      <c r="X113" s="15" t="str">
        <f>IFERROR(AVERAGEIFS(OSA!AN:AN,OSA!$C:$C,'By Customer'!$B113,OSA!$BA:$BA,'By Customer'!$B$110),"")</f>
        <v/>
      </c>
      <c r="Y113" s="15" t="str">
        <f>IFERROR(AVERAGEIFS(OSA!AO:AO,OSA!$C:$C,'By Customer'!$B113,OSA!$BA:$BA,'By Customer'!$B$110),"")</f>
        <v/>
      </c>
      <c r="Z113" s="15" t="str">
        <f>IFERROR(AVERAGEIFS(OSA!AP:AP,OSA!$C:$C,'By Customer'!$B113,OSA!$BA:$BA,'By Customer'!$B$110),"")</f>
        <v/>
      </c>
      <c r="AA113" s="15" t="str">
        <f>IFERROR(AVERAGEIFS(OSA!AQ:AQ,OSA!$C:$C,'By Customer'!$B113,OSA!$BA:$BA,'By Customer'!$B$110),"")</f>
        <v/>
      </c>
      <c r="AB113" s="15" t="str">
        <f>IFERROR(AVERAGEIFS(OSA!AR:AR,OSA!$C:$C,'By Customer'!$B113,OSA!$BA:$BA,'By Customer'!$B$110),"")</f>
        <v/>
      </c>
      <c r="AC113" s="15" t="str">
        <f>IFERROR(AVERAGEIFS(OSA!AS:AS,OSA!$C:$C,'By Customer'!$B113,OSA!$BA:$BA,'By Customer'!$B$110),"")</f>
        <v/>
      </c>
      <c r="AD113" s="15" t="str">
        <f>IFERROR(AVERAGEIFS(OSA!AT:AT,OSA!$C:$C,'By Customer'!$B113,OSA!$BA:$BA,'By Customer'!$B$110),"")</f>
        <v/>
      </c>
      <c r="AE113" s="15" t="str">
        <f>IFERROR(AVERAGEIFS(OSA!AU:AU,OSA!$C:$C,'By Customer'!$B113,OSA!$BA:$BA,'By Customer'!$B$110),"")</f>
        <v/>
      </c>
      <c r="AF113" s="15" t="str">
        <f>IFERROR(AVERAGEIFS(OSA!AV:AV,OSA!$C:$C,'By Customer'!$B113,OSA!$BA:$BA,'By Customer'!$B$110),"")</f>
        <v/>
      </c>
      <c r="AG113" s="15" t="str">
        <f>IFERROR(AVERAGEIFS(OSA!#REF!,OSA!$C:$C,'By Customer'!$B113,OSA!$BA:$BA,'By Customer'!$B$110),"")</f>
        <v/>
      </c>
    </row>
    <row r="114" spans="2:34" x14ac:dyDescent="0.35">
      <c r="B114" s="21" t="s">
        <v>1648</v>
      </c>
      <c r="C114" s="15">
        <f>IFERROR(AVERAGEIFS(OSA!S:S,OSA!$C:$C,'By Customer'!$B114,OSA!$BA:$BA,'By Customer'!$B$110),"")</f>
        <v>0.97783933518005539</v>
      </c>
      <c r="D114" s="15" t="str">
        <f>IFERROR(AVERAGEIFS(OSA!T:T,OSA!$C:$C,'By Customer'!$B114,OSA!$BA:$BA,'By Customer'!$B$110),"")</f>
        <v/>
      </c>
      <c r="E114" s="15" t="str">
        <f>IFERROR(AVERAGEIFS(OSA!U:U,OSA!$C:$C,'By Customer'!$B114,OSA!$BA:$BA,'By Customer'!$B$110),"")</f>
        <v/>
      </c>
      <c r="F114" s="15">
        <f>IFERROR(AVERAGEIFS(OSA!V:V,OSA!$C:$C,'By Customer'!$B114,OSA!$BA:$BA,'By Customer'!$B$110),"")</f>
        <v>0.95</v>
      </c>
      <c r="G114" s="15">
        <f>IFERROR(AVERAGEIFS(OSA!W:W,OSA!$C:$C,'By Customer'!$B114,OSA!$BA:$BA,'By Customer'!$B$110),"")</f>
        <v>0.9555555555555556</v>
      </c>
      <c r="H114" s="15">
        <f>IFERROR(AVERAGEIFS(OSA!X:X,OSA!$C:$C,'By Customer'!$B114,OSA!$BA:$BA,'By Customer'!$B$110),"")</f>
        <v>0.9555555555555556</v>
      </c>
      <c r="I114" s="15">
        <f>IFERROR(AVERAGEIFS(OSA!Y:Y,OSA!$C:$C,'By Customer'!$B114,OSA!$BA:$BA,'By Customer'!$B$110),"")</f>
        <v>0.9555555555555556</v>
      </c>
      <c r="J114" s="15">
        <f>IFERROR(AVERAGEIFS(OSA!Z:Z,OSA!$C:$C,'By Customer'!$B114,OSA!$BA:$BA,'By Customer'!$B$110),"")</f>
        <v>0.9555555555555556</v>
      </c>
      <c r="K114" s="15" t="str">
        <f>IFERROR(AVERAGEIFS(OSA!AA:AA,OSA!$C:$C,'By Customer'!$B114,OSA!$BA:$BA,'By Customer'!$B$110),"")</f>
        <v/>
      </c>
      <c r="L114" s="15" t="str">
        <f>IFERROR(AVERAGEIFS(OSA!AB:AB,OSA!$C:$C,'By Customer'!$B114,OSA!$BA:$BA,'By Customer'!$B$110),"")</f>
        <v/>
      </c>
      <c r="M114" s="15" t="str">
        <f>IFERROR(AVERAGEIFS(OSA!AC:AC,OSA!$C:$C,'By Customer'!$B114,OSA!$BA:$BA,'By Customer'!$B$110),"")</f>
        <v/>
      </c>
      <c r="N114" s="15" t="str">
        <f>IFERROR(AVERAGEIFS(OSA!AD:AD,OSA!$C:$C,'By Customer'!$B114,OSA!$BA:$BA,'By Customer'!$B$110),"")</f>
        <v/>
      </c>
      <c r="O114" s="15" t="str">
        <f>IFERROR(AVERAGEIFS(OSA!AE:AE,OSA!$C:$C,'By Customer'!$B114,OSA!$BA:$BA,'By Customer'!$B$110),"")</f>
        <v/>
      </c>
      <c r="P114" s="15" t="str">
        <f>IFERROR(AVERAGEIFS(OSA!AF:AF,OSA!$C:$C,'By Customer'!$B114,OSA!$BA:$BA,'By Customer'!$B$110),"")</f>
        <v/>
      </c>
      <c r="Q114" s="15" t="str">
        <f>IFERROR(AVERAGEIFS(OSA!AG:AG,OSA!$C:$C,'By Customer'!$B114,OSA!$BA:$BA,'By Customer'!$B$110),"")</f>
        <v/>
      </c>
      <c r="R114" s="15" t="str">
        <f>IFERROR(AVERAGEIFS(OSA!AH:AH,OSA!$C:$C,'By Customer'!$B114,OSA!$BA:$BA,'By Customer'!$B$110),"")</f>
        <v/>
      </c>
      <c r="S114" s="15" t="str">
        <f>IFERROR(AVERAGEIFS(OSA!AI:AI,OSA!$C:$C,'By Customer'!$B114,OSA!$BA:$BA,'By Customer'!$B$110),"")</f>
        <v/>
      </c>
      <c r="T114" s="15" t="str">
        <f>IFERROR(AVERAGEIFS(OSA!AJ:AJ,OSA!$C:$C,'By Customer'!$B114,OSA!$BA:$BA,'By Customer'!$B$110),"")</f>
        <v/>
      </c>
      <c r="U114" s="15" t="str">
        <f>IFERROR(AVERAGEIFS(OSA!AK:AK,OSA!$C:$C,'By Customer'!$B114,OSA!$BA:$BA,'By Customer'!$B$110),"")</f>
        <v/>
      </c>
      <c r="V114" s="15" t="str">
        <f>IFERROR(AVERAGEIFS(OSA!AL:AL,OSA!$C:$C,'By Customer'!$B114,OSA!$BA:$BA,'By Customer'!$B$110),"")</f>
        <v/>
      </c>
      <c r="W114" s="15" t="str">
        <f>IFERROR(AVERAGEIFS(OSA!AM:AM,OSA!$C:$C,'By Customer'!$B114,OSA!$BA:$BA,'By Customer'!$B$110),"")</f>
        <v/>
      </c>
      <c r="X114" s="15" t="str">
        <f>IFERROR(AVERAGEIFS(OSA!AN:AN,OSA!$C:$C,'By Customer'!$B114,OSA!$BA:$BA,'By Customer'!$B$110),"")</f>
        <v/>
      </c>
      <c r="Y114" s="15" t="str">
        <f>IFERROR(AVERAGEIFS(OSA!AO:AO,OSA!$C:$C,'By Customer'!$B114,OSA!$BA:$BA,'By Customer'!$B$110),"")</f>
        <v/>
      </c>
      <c r="Z114" s="15" t="str">
        <f>IFERROR(AVERAGEIFS(OSA!AP:AP,OSA!$C:$C,'By Customer'!$B114,OSA!$BA:$BA,'By Customer'!$B$110),"")</f>
        <v/>
      </c>
      <c r="AA114" s="15" t="str">
        <f>IFERROR(AVERAGEIFS(OSA!AQ:AQ,OSA!$C:$C,'By Customer'!$B114,OSA!$BA:$BA,'By Customer'!$B$110),"")</f>
        <v/>
      </c>
      <c r="AB114" s="15" t="str">
        <f>IFERROR(AVERAGEIFS(OSA!AR:AR,OSA!$C:$C,'By Customer'!$B114,OSA!$BA:$BA,'By Customer'!$B$110),"")</f>
        <v/>
      </c>
      <c r="AC114" s="15" t="str">
        <f>IFERROR(AVERAGEIFS(OSA!AS:AS,OSA!$C:$C,'By Customer'!$B114,OSA!$BA:$BA,'By Customer'!$B$110),"")</f>
        <v/>
      </c>
      <c r="AD114" s="15" t="str">
        <f>IFERROR(AVERAGEIFS(OSA!AT:AT,OSA!$C:$C,'By Customer'!$B114,OSA!$BA:$BA,'By Customer'!$B$110),"")</f>
        <v/>
      </c>
      <c r="AE114" s="15" t="str">
        <f>IFERROR(AVERAGEIFS(OSA!AU:AU,OSA!$C:$C,'By Customer'!$B114,OSA!$BA:$BA,'By Customer'!$B$110),"")</f>
        <v/>
      </c>
      <c r="AF114" s="15" t="str">
        <f>IFERROR(AVERAGEIFS(OSA!AV:AV,OSA!$C:$C,'By Customer'!$B114,OSA!$BA:$BA,'By Customer'!$B$110),"")</f>
        <v/>
      </c>
      <c r="AG114" s="15" t="str">
        <f>IFERROR(AVERAGEIFS(OSA!#REF!,OSA!$C:$C,'By Customer'!$B114,OSA!$BA:$BA,'By Customer'!$B$110),"")</f>
        <v/>
      </c>
    </row>
    <row r="115" spans="2:34" x14ac:dyDescent="0.35">
      <c r="B115" s="21" t="s">
        <v>2305</v>
      </c>
      <c r="C115" s="15">
        <f>IFERROR(AVERAGEIFS(OSA!S:S,OSA!$C:$C,'By Customer'!$B115,OSA!$BA:$BA,'By Customer'!$B$110),"")</f>
        <v>0.79653679653679654</v>
      </c>
      <c r="D115" s="15" t="str">
        <f>IFERROR(AVERAGEIFS(OSA!T:T,OSA!$C:$C,'By Customer'!$B115,OSA!$BA:$BA,'By Customer'!$B$110),"")</f>
        <v/>
      </c>
      <c r="E115" s="15" t="str">
        <f>IFERROR(AVERAGEIFS(OSA!U:U,OSA!$C:$C,'By Customer'!$B115,OSA!$BA:$BA,'By Customer'!$B$110),"")</f>
        <v/>
      </c>
      <c r="F115" s="15">
        <f>IFERROR(AVERAGEIFS(OSA!V:V,OSA!$C:$C,'By Customer'!$B115,OSA!$BA:$BA,'By Customer'!$B$110),"")</f>
        <v>0.77056277056277056</v>
      </c>
      <c r="G115" s="15">
        <f>IFERROR(AVERAGEIFS(OSA!W:W,OSA!$C:$C,'By Customer'!$B115,OSA!$BA:$BA,'By Customer'!$B$110),"")</f>
        <v>0.77056277056277056</v>
      </c>
      <c r="H115" s="15">
        <f>IFERROR(AVERAGEIFS(OSA!X:X,OSA!$C:$C,'By Customer'!$B115,OSA!$BA:$BA,'By Customer'!$B$110),"")</f>
        <v>0.77056277056277056</v>
      </c>
      <c r="I115" s="15">
        <f>IFERROR(AVERAGEIFS(OSA!Y:Y,OSA!$C:$C,'By Customer'!$B115,OSA!$BA:$BA,'By Customer'!$B$110),"")</f>
        <v>0.77056277056277056</v>
      </c>
      <c r="J115" s="15" t="str">
        <f>IFERROR(AVERAGEIFS(OSA!Z:Z,OSA!$C:$C,'By Customer'!$B115,OSA!$BA:$BA,'By Customer'!$B$110),"")</f>
        <v/>
      </c>
      <c r="K115" s="15" t="str">
        <f>IFERROR(AVERAGEIFS(OSA!AA:AA,OSA!$C:$C,'By Customer'!$B115,OSA!$BA:$BA,'By Customer'!$B$110),"")</f>
        <v/>
      </c>
      <c r="L115" s="15" t="str">
        <f>IFERROR(AVERAGEIFS(OSA!AB:AB,OSA!$C:$C,'By Customer'!$B115,OSA!$BA:$BA,'By Customer'!$B$110),"")</f>
        <v/>
      </c>
      <c r="M115" s="15" t="str">
        <f>IFERROR(AVERAGEIFS(OSA!AC:AC,OSA!$C:$C,'By Customer'!$B115,OSA!$BA:$BA,'By Customer'!$B$110),"")</f>
        <v/>
      </c>
      <c r="N115" s="15" t="str">
        <f>IFERROR(AVERAGEIFS(OSA!AD:AD,OSA!$C:$C,'By Customer'!$B115,OSA!$BA:$BA,'By Customer'!$B$110),"")</f>
        <v/>
      </c>
      <c r="O115" s="15" t="str">
        <f>IFERROR(AVERAGEIFS(OSA!AE:AE,OSA!$C:$C,'By Customer'!$B115,OSA!$BA:$BA,'By Customer'!$B$110),"")</f>
        <v/>
      </c>
      <c r="P115" s="15" t="str">
        <f>IFERROR(AVERAGEIFS(OSA!AF:AF,OSA!$C:$C,'By Customer'!$B115,OSA!$BA:$BA,'By Customer'!$B$110),"")</f>
        <v/>
      </c>
      <c r="Q115" s="15" t="str">
        <f>IFERROR(AVERAGEIFS(OSA!AG:AG,OSA!$C:$C,'By Customer'!$B115,OSA!$BA:$BA,'By Customer'!$B$110),"")</f>
        <v/>
      </c>
      <c r="R115" s="15" t="str">
        <f>IFERROR(AVERAGEIFS(OSA!AH:AH,OSA!$C:$C,'By Customer'!$B115,OSA!$BA:$BA,'By Customer'!$B$110),"")</f>
        <v/>
      </c>
      <c r="S115" s="15" t="str">
        <f>IFERROR(AVERAGEIFS(OSA!AI:AI,OSA!$C:$C,'By Customer'!$B115,OSA!$BA:$BA,'By Customer'!$B$110),"")</f>
        <v/>
      </c>
      <c r="T115" s="15" t="str">
        <f>IFERROR(AVERAGEIFS(OSA!AJ:AJ,OSA!$C:$C,'By Customer'!$B115,OSA!$BA:$BA,'By Customer'!$B$110),"")</f>
        <v/>
      </c>
      <c r="U115" s="15" t="str">
        <f>IFERROR(AVERAGEIFS(OSA!AK:AK,OSA!$C:$C,'By Customer'!$B115,OSA!$BA:$BA,'By Customer'!$B$110),"")</f>
        <v/>
      </c>
      <c r="V115" s="15" t="str">
        <f>IFERROR(AVERAGEIFS(OSA!AL:AL,OSA!$C:$C,'By Customer'!$B115,OSA!$BA:$BA,'By Customer'!$B$110),"")</f>
        <v/>
      </c>
      <c r="W115" s="15" t="str">
        <f>IFERROR(AVERAGEIFS(OSA!AM:AM,OSA!$C:$C,'By Customer'!$B115,OSA!$BA:$BA,'By Customer'!$B$110),"")</f>
        <v/>
      </c>
      <c r="X115" s="15" t="str">
        <f>IFERROR(AVERAGEIFS(OSA!AN:AN,OSA!$C:$C,'By Customer'!$B115,OSA!$BA:$BA,'By Customer'!$B$110),"")</f>
        <v/>
      </c>
      <c r="Y115" s="15" t="str">
        <f>IFERROR(AVERAGEIFS(OSA!AO:AO,OSA!$C:$C,'By Customer'!$B115,OSA!$BA:$BA,'By Customer'!$B$110),"")</f>
        <v/>
      </c>
      <c r="Z115" s="15" t="str">
        <f>IFERROR(AVERAGEIFS(OSA!AP:AP,OSA!$C:$C,'By Customer'!$B115,OSA!$BA:$BA,'By Customer'!$B$110),"")</f>
        <v/>
      </c>
      <c r="AA115" s="15" t="str">
        <f>IFERROR(AVERAGEIFS(OSA!AQ:AQ,OSA!$C:$C,'By Customer'!$B115,OSA!$BA:$BA,'By Customer'!$B$110),"")</f>
        <v/>
      </c>
      <c r="AB115" s="15" t="str">
        <f>IFERROR(AVERAGEIFS(OSA!AR:AR,OSA!$C:$C,'By Customer'!$B115,OSA!$BA:$BA,'By Customer'!$B$110),"")</f>
        <v/>
      </c>
      <c r="AC115" s="15" t="str">
        <f>IFERROR(AVERAGEIFS(OSA!AS:AS,OSA!$C:$C,'By Customer'!$B115,OSA!$BA:$BA,'By Customer'!$B$110),"")</f>
        <v/>
      </c>
      <c r="AD115" s="15" t="str">
        <f>IFERROR(AVERAGEIFS(OSA!AT:AT,OSA!$C:$C,'By Customer'!$B115,OSA!$BA:$BA,'By Customer'!$B$110),"")</f>
        <v/>
      </c>
      <c r="AE115" s="15" t="str">
        <f>IFERROR(AVERAGEIFS(OSA!AU:AU,OSA!$C:$C,'By Customer'!$B115,OSA!$BA:$BA,'By Customer'!$B$110),"")</f>
        <v/>
      </c>
      <c r="AF115" s="15" t="str">
        <f>IFERROR(AVERAGEIFS(OSA!AV:AV,OSA!$C:$C,'By Customer'!$B115,OSA!$BA:$BA,'By Customer'!$B$110),"")</f>
        <v/>
      </c>
      <c r="AG115" s="15" t="str">
        <f>IFERROR(AVERAGEIFS(OSA!#REF!,OSA!$C:$C,'By Customer'!$B115,OSA!$BA:$BA,'By Customer'!$B$110),"")</f>
        <v/>
      </c>
    </row>
    <row r="116" spans="2:34" ht="16.5" customHeight="1" x14ac:dyDescent="0.35">
      <c r="B116" s="21" t="s">
        <v>2517</v>
      </c>
      <c r="C116" s="15">
        <f>IFERROR(AVERAGEIFS(OSA!S:S,OSA!$C:$C,'By Customer'!$B116,OSA!$BA:$BA,'By Customer'!$B$110),"")</f>
        <v>1</v>
      </c>
      <c r="D116" s="15" t="str">
        <f>IFERROR(AVERAGEIFS(OSA!T:T,OSA!$C:$C,'By Customer'!$B116,OSA!$BA:$BA,'By Customer'!$B$110),"")</f>
        <v/>
      </c>
      <c r="E116" s="15" t="str">
        <f>IFERROR(AVERAGEIFS(OSA!U:U,OSA!$C:$C,'By Customer'!$B116,OSA!$BA:$BA,'By Customer'!$B$110),"")</f>
        <v/>
      </c>
      <c r="F116" s="15">
        <f>IFERROR(AVERAGEIFS(OSA!V:V,OSA!$C:$C,'By Customer'!$B116,OSA!$BA:$BA,'By Customer'!$B$110),"")</f>
        <v>1</v>
      </c>
      <c r="G116" s="15">
        <f>IFERROR(AVERAGEIFS(OSA!W:W,OSA!$C:$C,'By Customer'!$B116,OSA!$BA:$BA,'By Customer'!$B$110),"")</f>
        <v>1</v>
      </c>
      <c r="H116" s="15">
        <f>IFERROR(AVERAGEIFS(OSA!X:X,OSA!$C:$C,'By Customer'!$B116,OSA!$BA:$BA,'By Customer'!$B$110),"")</f>
        <v>0.99783080260303691</v>
      </c>
      <c r="I116" s="15">
        <f>IFERROR(AVERAGEIFS(OSA!Y:Y,OSA!$C:$C,'By Customer'!$B116,OSA!$BA:$BA,'By Customer'!$B$110),"")</f>
        <v>0.99566160520607372</v>
      </c>
      <c r="J116" s="15">
        <f>IFERROR(AVERAGEIFS(OSA!Z:Z,OSA!$C:$C,'By Customer'!$B116,OSA!$BA:$BA,'By Customer'!$B$110),"")</f>
        <v>1</v>
      </c>
      <c r="K116" s="15" t="str">
        <f>IFERROR(AVERAGEIFS(OSA!AA:AA,OSA!$C:$C,'By Customer'!$B116,OSA!$BA:$BA,'By Customer'!$B$110),"")</f>
        <v/>
      </c>
      <c r="L116" s="15" t="str">
        <f>IFERROR(AVERAGEIFS(OSA!AB:AB,OSA!$C:$C,'By Customer'!$B116,OSA!$BA:$BA,'By Customer'!$B$110),"")</f>
        <v/>
      </c>
      <c r="M116" s="15" t="str">
        <f>IFERROR(AVERAGEIFS(OSA!AC:AC,OSA!$C:$C,'By Customer'!$B116,OSA!$BA:$BA,'By Customer'!$B$110),"")</f>
        <v/>
      </c>
      <c r="N116" s="15" t="str">
        <f>IFERROR(AVERAGEIFS(OSA!AD:AD,OSA!$C:$C,'By Customer'!$B116,OSA!$BA:$BA,'By Customer'!$B$110),"")</f>
        <v/>
      </c>
      <c r="O116" s="15" t="str">
        <f>IFERROR(AVERAGEIFS(OSA!AE:AE,OSA!$C:$C,'By Customer'!$B116,OSA!$BA:$BA,'By Customer'!$B$110),"")</f>
        <v/>
      </c>
      <c r="P116" s="15" t="str">
        <f>IFERROR(AVERAGEIFS(OSA!AF:AF,OSA!$C:$C,'By Customer'!$B116,OSA!$BA:$BA,'By Customer'!$B$110),"")</f>
        <v/>
      </c>
      <c r="Q116" s="15" t="str">
        <f>IFERROR(AVERAGEIFS(OSA!AG:AG,OSA!$C:$C,'By Customer'!$B116,OSA!$BA:$BA,'By Customer'!$B$110),"")</f>
        <v/>
      </c>
      <c r="R116" s="15" t="str">
        <f>IFERROR(AVERAGEIFS(OSA!AH:AH,OSA!$C:$C,'By Customer'!$B116,OSA!$BA:$BA,'By Customer'!$B$110),"")</f>
        <v/>
      </c>
      <c r="S116" s="15" t="str">
        <f>IFERROR(AVERAGEIFS(OSA!AI:AI,OSA!$C:$C,'By Customer'!$B116,OSA!$BA:$BA,'By Customer'!$B$110),"")</f>
        <v/>
      </c>
      <c r="T116" s="15" t="str">
        <f>IFERROR(AVERAGEIFS(OSA!AJ:AJ,OSA!$C:$C,'By Customer'!$B116,OSA!$BA:$BA,'By Customer'!$B$110),"")</f>
        <v/>
      </c>
      <c r="U116" s="15" t="str">
        <f>IFERROR(AVERAGEIFS(OSA!AK:AK,OSA!$C:$C,'By Customer'!$B116,OSA!$BA:$BA,'By Customer'!$B$110),"")</f>
        <v/>
      </c>
      <c r="V116" s="15" t="str">
        <f>IFERROR(AVERAGEIFS(OSA!AL:AL,OSA!$C:$C,'By Customer'!$B116,OSA!$BA:$BA,'By Customer'!$B$110),"")</f>
        <v/>
      </c>
      <c r="W116" s="15" t="str">
        <f>IFERROR(AVERAGEIFS(OSA!AM:AM,OSA!$C:$C,'By Customer'!$B116,OSA!$BA:$BA,'By Customer'!$B$110),"")</f>
        <v/>
      </c>
      <c r="X116" s="15" t="str">
        <f>IFERROR(AVERAGEIFS(OSA!AN:AN,OSA!$C:$C,'By Customer'!$B116,OSA!$BA:$BA,'By Customer'!$B$110),"")</f>
        <v/>
      </c>
      <c r="Y116" s="15" t="str">
        <f>IFERROR(AVERAGEIFS(OSA!AO:AO,OSA!$C:$C,'By Customer'!$B116,OSA!$BA:$BA,'By Customer'!$B$110),"")</f>
        <v/>
      </c>
      <c r="Z116" s="15" t="str">
        <f>IFERROR(AVERAGEIFS(OSA!AP:AP,OSA!$C:$C,'By Customer'!$B116,OSA!$BA:$BA,'By Customer'!$B$110),"")</f>
        <v/>
      </c>
      <c r="AA116" s="15" t="str">
        <f>IFERROR(AVERAGEIFS(OSA!AQ:AQ,OSA!$C:$C,'By Customer'!$B116,OSA!$BA:$BA,'By Customer'!$B$110),"")</f>
        <v/>
      </c>
      <c r="AB116" s="15" t="str">
        <f>IFERROR(AVERAGEIFS(OSA!AR:AR,OSA!$C:$C,'By Customer'!$B116,OSA!$BA:$BA,'By Customer'!$B$110),"")</f>
        <v/>
      </c>
      <c r="AC116" s="15" t="str">
        <f>IFERROR(AVERAGEIFS(OSA!AS:AS,OSA!$C:$C,'By Customer'!$B116,OSA!$BA:$BA,'By Customer'!$B$110),"")</f>
        <v/>
      </c>
      <c r="AD116" s="15" t="str">
        <f>IFERROR(AVERAGEIFS(OSA!AT:AT,OSA!$C:$C,'By Customer'!$B116,OSA!$BA:$BA,'By Customer'!$B$110),"")</f>
        <v/>
      </c>
      <c r="AE116" s="15" t="str">
        <f>IFERROR(AVERAGEIFS(OSA!AU:AU,OSA!$C:$C,'By Customer'!$B116,OSA!$BA:$BA,'By Customer'!$B$110),"")</f>
        <v/>
      </c>
      <c r="AF116" s="15" t="str">
        <f>IFERROR(AVERAGEIFS(OSA!AV:AV,OSA!$C:$C,'By Customer'!$B116,OSA!$BA:$BA,'By Customer'!$B$110),"")</f>
        <v/>
      </c>
      <c r="AG116" s="15" t="str">
        <f>IFERROR(AVERAGEIFS(OSA!#REF!,OSA!$C:$C,'By Customer'!$B116,OSA!$BA:$BA,'By Customer'!$B$110),"")</f>
        <v/>
      </c>
    </row>
    <row r="117" spans="2:34" x14ac:dyDescent="0.35">
      <c r="B117" s="21" t="s">
        <v>2657</v>
      </c>
      <c r="C117" s="15">
        <f>IFERROR(AVERAGEIFS(OSA!S:S,OSA!$C:$C,'By Customer'!$B117,OSA!$BA:$BA,'By Customer'!$B$110),"")</f>
        <v>1</v>
      </c>
      <c r="D117" s="15" t="str">
        <f>IFERROR(AVERAGEIFS(OSA!T:T,OSA!$C:$C,'By Customer'!$B117,OSA!$BA:$BA,'By Customer'!$B$110),"")</f>
        <v/>
      </c>
      <c r="E117" s="15" t="str">
        <f>IFERROR(AVERAGEIFS(OSA!U:U,OSA!$C:$C,'By Customer'!$B117,OSA!$BA:$BA,'By Customer'!$B$110),"")</f>
        <v/>
      </c>
      <c r="F117" s="15">
        <f>IFERROR(AVERAGEIFS(OSA!V:V,OSA!$C:$C,'By Customer'!$B117,OSA!$BA:$BA,'By Customer'!$B$110),"")</f>
        <v>1</v>
      </c>
      <c r="G117" s="15">
        <f>IFERROR(AVERAGEIFS(OSA!W:W,OSA!$C:$C,'By Customer'!$B117,OSA!$BA:$BA,'By Customer'!$B$110),"")</f>
        <v>1</v>
      </c>
      <c r="H117" s="15">
        <f>IFERROR(AVERAGEIFS(OSA!X:X,OSA!$C:$C,'By Customer'!$B117,OSA!$BA:$BA,'By Customer'!$B$110),"")</f>
        <v>1</v>
      </c>
      <c r="I117" s="15">
        <f>IFERROR(AVERAGEIFS(OSA!Y:Y,OSA!$C:$C,'By Customer'!$B117,OSA!$BA:$BA,'By Customer'!$B$110),"")</f>
        <v>1</v>
      </c>
      <c r="J117" s="15">
        <f>IFERROR(AVERAGEIFS(OSA!Z:Z,OSA!$C:$C,'By Customer'!$B117,OSA!$BA:$BA,'By Customer'!$B$110),"")</f>
        <v>0.99534883720930234</v>
      </c>
      <c r="K117" s="15" t="str">
        <f>IFERROR(AVERAGEIFS(OSA!AA:AA,OSA!$C:$C,'By Customer'!$B117,OSA!$BA:$BA,'By Customer'!$B$110),"")</f>
        <v/>
      </c>
      <c r="L117" s="15" t="str">
        <f>IFERROR(AVERAGEIFS(OSA!AB:AB,OSA!$C:$C,'By Customer'!$B117,OSA!$BA:$BA,'By Customer'!$B$110),"")</f>
        <v/>
      </c>
      <c r="M117" s="15" t="str">
        <f>IFERROR(AVERAGEIFS(OSA!AC:AC,OSA!$C:$C,'By Customer'!$B117,OSA!$BA:$BA,'By Customer'!$B$110),"")</f>
        <v/>
      </c>
      <c r="N117" s="15" t="str">
        <f>IFERROR(AVERAGEIFS(OSA!AD:AD,OSA!$C:$C,'By Customer'!$B117,OSA!$BA:$BA,'By Customer'!$B$110),"")</f>
        <v/>
      </c>
      <c r="O117" s="15" t="str">
        <f>IFERROR(AVERAGEIFS(OSA!AE:AE,OSA!$C:$C,'By Customer'!$B117,OSA!$BA:$BA,'By Customer'!$B$110),"")</f>
        <v/>
      </c>
      <c r="P117" s="15" t="str">
        <f>IFERROR(AVERAGEIFS(OSA!AF:AF,OSA!$C:$C,'By Customer'!$B117,OSA!$BA:$BA,'By Customer'!$B$110),"")</f>
        <v/>
      </c>
      <c r="Q117" s="15" t="str">
        <f>IFERROR(AVERAGEIFS(OSA!AG:AG,OSA!$C:$C,'By Customer'!$B117,OSA!$BA:$BA,'By Customer'!$B$110),"")</f>
        <v/>
      </c>
      <c r="R117" s="15" t="str">
        <f>IFERROR(AVERAGEIFS(OSA!AH:AH,OSA!$C:$C,'By Customer'!$B117,OSA!$BA:$BA,'By Customer'!$B$110),"")</f>
        <v/>
      </c>
      <c r="S117" s="15" t="str">
        <f>IFERROR(AVERAGEIFS(OSA!AI:AI,OSA!$C:$C,'By Customer'!$B117,OSA!$BA:$BA,'By Customer'!$B$110),"")</f>
        <v/>
      </c>
      <c r="T117" s="15" t="str">
        <f>IFERROR(AVERAGEIFS(OSA!AJ:AJ,OSA!$C:$C,'By Customer'!$B117,OSA!$BA:$BA,'By Customer'!$B$110),"")</f>
        <v/>
      </c>
      <c r="U117" s="15" t="str">
        <f>IFERROR(AVERAGEIFS(OSA!AK:AK,OSA!$C:$C,'By Customer'!$B117,OSA!$BA:$BA,'By Customer'!$B$110),"")</f>
        <v/>
      </c>
      <c r="V117" s="15" t="str">
        <f>IFERROR(AVERAGEIFS(OSA!AL:AL,OSA!$C:$C,'By Customer'!$B117,OSA!$BA:$BA,'By Customer'!$B$110),"")</f>
        <v/>
      </c>
      <c r="W117" s="15" t="str">
        <f>IFERROR(AVERAGEIFS(OSA!AM:AM,OSA!$C:$C,'By Customer'!$B117,OSA!$BA:$BA,'By Customer'!$B$110),"")</f>
        <v/>
      </c>
      <c r="X117" s="15" t="str">
        <f>IFERROR(AVERAGEIFS(OSA!AN:AN,OSA!$C:$C,'By Customer'!$B117,OSA!$BA:$BA,'By Customer'!$B$110),"")</f>
        <v/>
      </c>
      <c r="Y117" s="15" t="str">
        <f>IFERROR(AVERAGEIFS(OSA!AO:AO,OSA!$C:$C,'By Customer'!$B117,OSA!$BA:$BA,'By Customer'!$B$110),"")</f>
        <v/>
      </c>
      <c r="Z117" s="15" t="str">
        <f>IFERROR(AVERAGEIFS(OSA!AP:AP,OSA!$C:$C,'By Customer'!$B117,OSA!$BA:$BA,'By Customer'!$B$110),"")</f>
        <v/>
      </c>
      <c r="AA117" s="15" t="str">
        <f>IFERROR(AVERAGEIFS(OSA!AQ:AQ,OSA!$C:$C,'By Customer'!$B117,OSA!$BA:$BA,'By Customer'!$B$110),"")</f>
        <v/>
      </c>
      <c r="AB117" s="15" t="str">
        <f>IFERROR(AVERAGEIFS(OSA!AR:AR,OSA!$C:$C,'By Customer'!$B117,OSA!$BA:$BA,'By Customer'!$B$110),"")</f>
        <v/>
      </c>
      <c r="AC117" s="15" t="str">
        <f>IFERROR(AVERAGEIFS(OSA!AS:AS,OSA!$C:$C,'By Customer'!$B117,OSA!$BA:$BA,'By Customer'!$B$110),"")</f>
        <v/>
      </c>
      <c r="AD117" s="15" t="str">
        <f>IFERROR(AVERAGEIFS(OSA!AT:AT,OSA!$C:$C,'By Customer'!$B117,OSA!$BA:$BA,'By Customer'!$B$110),"")</f>
        <v/>
      </c>
      <c r="AE117" s="15" t="str">
        <f>IFERROR(AVERAGEIFS(OSA!AU:AU,OSA!$C:$C,'By Customer'!$B117,OSA!$BA:$BA,'By Customer'!$B$110),"")</f>
        <v/>
      </c>
      <c r="AF117" s="15" t="str">
        <f>IFERROR(AVERAGEIFS(OSA!AV:AV,OSA!$C:$C,'By Customer'!$B117,OSA!$BA:$BA,'By Customer'!$B$110),"")</f>
        <v/>
      </c>
      <c r="AG117" s="15" t="str">
        <f>IFERROR(AVERAGEIFS(OSA!#REF!,OSA!$C:$C,'By Customer'!$B117,OSA!$BA:$BA,'By Customer'!$B$110),"")</f>
        <v/>
      </c>
    </row>
    <row r="118" spans="2:34" ht="4.5" customHeight="1" thickBot="1" x14ac:dyDescent="0.4"/>
    <row r="119" spans="2:34" ht="43.5" x14ac:dyDescent="0.35">
      <c r="B119" s="55" t="s">
        <v>3050</v>
      </c>
      <c r="C119" s="56" t="s">
        <v>3059</v>
      </c>
      <c r="D119" s="56" t="s">
        <v>3060</v>
      </c>
      <c r="E119" s="56" t="s">
        <v>3061</v>
      </c>
      <c r="F119" s="56" t="s">
        <v>3062</v>
      </c>
      <c r="G119" s="56" t="s">
        <v>3063</v>
      </c>
      <c r="H119" s="56" t="s">
        <v>3064</v>
      </c>
      <c r="I119" s="57" t="s">
        <v>3046</v>
      </c>
      <c r="J119" s="58" t="s">
        <v>3047</v>
      </c>
    </row>
    <row r="120" spans="2:34" x14ac:dyDescent="0.35">
      <c r="B120" s="30" t="s">
        <v>2329</v>
      </c>
      <c r="C120" s="27">
        <f>IFERROR(AVERAGE(C112:I113),0)</f>
        <v>0.95635593220338977</v>
      </c>
      <c r="D120" s="27">
        <f>IFERROR(AVERAGE(L112:R112),0)</f>
        <v>0</v>
      </c>
      <c r="E120" s="27">
        <f>IFERROR(AVERAGE(S112:Y112),0)</f>
        <v>0</v>
      </c>
      <c r="F120" s="27">
        <f>IFERROR(AVERAGE(Z112:AF112),0)</f>
        <v>0</v>
      </c>
      <c r="G120" s="27">
        <f>IFERROR(AVERAGE(AG112:AK112),0)</f>
        <v>0</v>
      </c>
      <c r="H120" s="27">
        <f>IFERROR(AVERAGE(C112:AG112),0)</f>
        <v>0.95586158192090398</v>
      </c>
      <c r="I120" s="15">
        <f t="shared" ref="I120:I125" si="86">IFERROR($H120-$J120, "ERROR")</f>
        <v>-6.4504140391856701E-3</v>
      </c>
      <c r="J120" s="31">
        <v>0.96231199596008965</v>
      </c>
    </row>
    <row r="121" spans="2:34" hidden="1" x14ac:dyDescent="0.35">
      <c r="B121" s="30" t="s">
        <v>806</v>
      </c>
      <c r="C121" s="27">
        <f t="shared" ref="C121:C125" si="87">IFERROR(AVERAGE(C113:I114),0)</f>
        <v>0.95890120036934445</v>
      </c>
      <c r="D121" s="27">
        <f t="shared" ref="D121:D125" si="88">IFERROR(AVERAGE(L113:R113),0)</f>
        <v>0</v>
      </c>
      <c r="E121" s="27">
        <f t="shared" ref="E121:E125" si="89">IFERROR(AVERAGE(S113:Y113),0)</f>
        <v>0</v>
      </c>
      <c r="F121" s="27">
        <f t="shared" ref="F121:F125" si="90">IFERROR(AVERAGE(Z113:AF113),0)</f>
        <v>0</v>
      </c>
      <c r="G121" s="27">
        <f t="shared" ref="G121:G125" si="91">IFERROR(AVERAGE(AG113:AK113),0)</f>
        <v>0</v>
      </c>
      <c r="H121" s="27">
        <f t="shared" ref="H121:H125" si="92">IFERROR(AVERAGE(C113:AG113),0)</f>
        <v>0</v>
      </c>
      <c r="I121" s="15">
        <f t="shared" si="86"/>
        <v>0</v>
      </c>
      <c r="J121" s="31">
        <v>0</v>
      </c>
    </row>
    <row r="122" spans="2:34" x14ac:dyDescent="0.35">
      <c r="B122" s="30" t="s">
        <v>1648</v>
      </c>
      <c r="C122" s="27">
        <f t="shared" si="87"/>
        <v>0.86732938806346005</v>
      </c>
      <c r="D122" s="27">
        <f t="shared" si="88"/>
        <v>0</v>
      </c>
      <c r="E122" s="27">
        <f t="shared" si="89"/>
        <v>0</v>
      </c>
      <c r="F122" s="27">
        <f t="shared" si="90"/>
        <v>0</v>
      </c>
      <c r="G122" s="27">
        <f t="shared" si="91"/>
        <v>0</v>
      </c>
      <c r="H122" s="27">
        <f t="shared" si="92"/>
        <v>0.95834359290037963</v>
      </c>
      <c r="I122" s="15">
        <f t="shared" si="86"/>
        <v>-1.8954650276707063E-2</v>
      </c>
      <c r="J122" s="31">
        <v>0.97729824317708669</v>
      </c>
    </row>
    <row r="123" spans="2:34" x14ac:dyDescent="0.35">
      <c r="B123" s="30" t="s">
        <v>2305</v>
      </c>
      <c r="C123" s="27">
        <f t="shared" si="87"/>
        <v>0.88722802865969896</v>
      </c>
      <c r="D123" s="27">
        <f t="shared" si="88"/>
        <v>0</v>
      </c>
      <c r="E123" s="27">
        <f t="shared" si="89"/>
        <v>0</v>
      </c>
      <c r="F123" s="27">
        <f t="shared" si="90"/>
        <v>0</v>
      </c>
      <c r="G123" s="27">
        <f t="shared" si="91"/>
        <v>0</v>
      </c>
      <c r="H123" s="27">
        <f t="shared" si="92"/>
        <v>0.77575757575757565</v>
      </c>
      <c r="I123" s="15">
        <f t="shared" si="86"/>
        <v>-2.2506920978707989E-2</v>
      </c>
      <c r="J123" s="31">
        <v>0.79826449673628364</v>
      </c>
    </row>
    <row r="124" spans="2:34" x14ac:dyDescent="0.35">
      <c r="B124" s="30" t="s">
        <v>2517</v>
      </c>
      <c r="C124" s="27">
        <f t="shared" si="87"/>
        <v>0.99934924078091103</v>
      </c>
      <c r="D124" s="27">
        <f t="shared" si="88"/>
        <v>0</v>
      </c>
      <c r="E124" s="27">
        <f t="shared" si="89"/>
        <v>0</v>
      </c>
      <c r="F124" s="27">
        <f t="shared" si="90"/>
        <v>0</v>
      </c>
      <c r="G124" s="27">
        <f t="shared" si="91"/>
        <v>0</v>
      </c>
      <c r="H124" s="27">
        <f t="shared" si="92"/>
        <v>0.99891540130151846</v>
      </c>
      <c r="I124" s="15">
        <f t="shared" si="86"/>
        <v>4.5977008077950909E-3</v>
      </c>
      <c r="J124" s="31">
        <v>0.99431770049372337</v>
      </c>
    </row>
    <row r="125" spans="2:34" ht="15" thickBot="1" x14ac:dyDescent="0.4">
      <c r="B125" s="32" t="s">
        <v>2657</v>
      </c>
      <c r="C125" s="27">
        <f t="shared" si="87"/>
        <v>1</v>
      </c>
      <c r="D125" s="27">
        <f t="shared" si="88"/>
        <v>0</v>
      </c>
      <c r="E125" s="27">
        <f t="shared" si="89"/>
        <v>0</v>
      </c>
      <c r="F125" s="27">
        <f t="shared" si="90"/>
        <v>0</v>
      </c>
      <c r="G125" s="27">
        <f t="shared" si="91"/>
        <v>0</v>
      </c>
      <c r="H125" s="27">
        <f t="shared" si="92"/>
        <v>0.99922480620155041</v>
      </c>
      <c r="I125" s="34">
        <f t="shared" si="86"/>
        <v>5.5735993944683315E-4</v>
      </c>
      <c r="J125" s="33">
        <v>0.99866744626210358</v>
      </c>
    </row>
    <row r="126" spans="2:34" x14ac:dyDescent="0.35">
      <c r="B126" s="38"/>
      <c r="C126" s="42"/>
      <c r="D126" s="42"/>
      <c r="E126" s="42"/>
      <c r="F126" s="42"/>
      <c r="G126" s="42"/>
      <c r="H126" s="42"/>
    </row>
    <row r="127" spans="2:34" x14ac:dyDescent="0.35">
      <c r="B127" s="40" t="s">
        <v>22</v>
      </c>
      <c r="D127" s="205" t="s">
        <v>3065</v>
      </c>
      <c r="E127" s="206"/>
      <c r="F127" s="206"/>
      <c r="G127" s="206"/>
      <c r="H127" s="206"/>
      <c r="I127" s="206"/>
      <c r="J127" s="206"/>
      <c r="K127" s="206"/>
      <c r="L127" s="206"/>
      <c r="M127" s="206"/>
      <c r="N127" s="206"/>
      <c r="O127" s="206"/>
      <c r="P127" s="206"/>
      <c r="Q127" s="206"/>
      <c r="R127" s="206"/>
      <c r="S127" s="206"/>
      <c r="T127" s="206"/>
      <c r="U127" s="206"/>
      <c r="V127" s="206"/>
      <c r="W127" s="206"/>
      <c r="X127" s="206"/>
      <c r="Y127" s="206"/>
      <c r="Z127" s="206"/>
      <c r="AA127" s="206"/>
      <c r="AB127" s="206"/>
      <c r="AC127" s="206"/>
      <c r="AD127" s="206"/>
      <c r="AE127" s="206"/>
      <c r="AF127" s="206"/>
      <c r="AG127" s="206"/>
      <c r="AH127" s="207"/>
    </row>
    <row r="128" spans="2:34" x14ac:dyDescent="0.35">
      <c r="B128" s="12" t="s">
        <v>3050</v>
      </c>
      <c r="C128" s="36" t="s">
        <v>3066</v>
      </c>
      <c r="D128" s="20">
        <f>C111</f>
        <v>45170</v>
      </c>
      <c r="E128" s="190">
        <f t="shared" ref="E128:X128" si="93">D128+1</f>
        <v>45171</v>
      </c>
      <c r="F128" s="190">
        <f t="shared" si="93"/>
        <v>45172</v>
      </c>
      <c r="G128" s="20">
        <f t="shared" si="93"/>
        <v>45173</v>
      </c>
      <c r="H128" s="20">
        <f t="shared" si="93"/>
        <v>45174</v>
      </c>
      <c r="I128" s="20">
        <f t="shared" si="93"/>
        <v>45175</v>
      </c>
      <c r="J128" s="20">
        <f t="shared" si="93"/>
        <v>45176</v>
      </c>
      <c r="K128" s="20">
        <f t="shared" si="93"/>
        <v>45177</v>
      </c>
      <c r="L128" s="190">
        <f t="shared" si="93"/>
        <v>45178</v>
      </c>
      <c r="M128" s="190">
        <f t="shared" si="93"/>
        <v>45179</v>
      </c>
      <c r="N128" s="20">
        <f t="shared" si="93"/>
        <v>45180</v>
      </c>
      <c r="O128" s="20">
        <f t="shared" si="93"/>
        <v>45181</v>
      </c>
      <c r="P128" s="20">
        <f t="shared" si="93"/>
        <v>45182</v>
      </c>
      <c r="Q128" s="20">
        <f t="shared" si="93"/>
        <v>45183</v>
      </c>
      <c r="R128" s="20">
        <f t="shared" si="93"/>
        <v>45184</v>
      </c>
      <c r="S128" s="190">
        <f t="shared" si="93"/>
        <v>45185</v>
      </c>
      <c r="T128" s="190">
        <f t="shared" si="93"/>
        <v>45186</v>
      </c>
      <c r="U128" s="20">
        <f t="shared" si="93"/>
        <v>45187</v>
      </c>
      <c r="V128" s="20">
        <f t="shared" si="93"/>
        <v>45188</v>
      </c>
      <c r="W128" s="20">
        <f t="shared" si="93"/>
        <v>45189</v>
      </c>
      <c r="X128" s="20">
        <f t="shared" si="93"/>
        <v>45190</v>
      </c>
      <c r="Y128" s="20">
        <f t="shared" ref="Y128" si="94">X128+1</f>
        <v>45191</v>
      </c>
      <c r="Z128" s="190">
        <f t="shared" ref="Z128" si="95">Y128+1</f>
        <v>45192</v>
      </c>
      <c r="AA128" s="190">
        <f t="shared" ref="AA128" si="96">Z128+1</f>
        <v>45193</v>
      </c>
      <c r="AB128" s="20">
        <f t="shared" ref="AB128" si="97">AA128+1</f>
        <v>45194</v>
      </c>
      <c r="AC128" s="20">
        <f t="shared" ref="AC128" si="98">AB128+1</f>
        <v>45195</v>
      </c>
      <c r="AD128" s="20">
        <f t="shared" ref="AD128" si="99">AC128+1</f>
        <v>45196</v>
      </c>
      <c r="AE128" s="190">
        <f t="shared" ref="AE128" si="100">AD128+1</f>
        <v>45197</v>
      </c>
      <c r="AF128" s="20">
        <f t="shared" ref="AF128" si="101">AE128+1</f>
        <v>45198</v>
      </c>
      <c r="AG128" s="20">
        <f t="shared" ref="AG128:AH128" si="102">AF128+1</f>
        <v>45199</v>
      </c>
      <c r="AH128" s="20">
        <f t="shared" si="102"/>
        <v>45200</v>
      </c>
    </row>
    <row r="129" spans="2:34" x14ac:dyDescent="0.35">
      <c r="B129" s="21" t="s">
        <v>2329</v>
      </c>
      <c r="C129" s="21">
        <f>SUMIFS(OSA!$AZ:$AZ,OSA!$C:$C,$B129,OSA!$BA:$BA,$B$127)</f>
        <v>919</v>
      </c>
      <c r="D129" s="37">
        <f>COUNTIFS(OSA!$C:$C,'By Customer'!$B129,OSA!$BA:$BA,'By Customer'!$B$127,OSA!S:S,"&lt;=0%")</f>
        <v>19</v>
      </c>
      <c r="E129" s="37">
        <f>COUNTIFS(OSA!$C:$C,'By Customer'!$B129,OSA!$BA:$BA,'By Customer'!$B$127,OSA!T:T,"&lt;=0%")</f>
        <v>0</v>
      </c>
      <c r="F129" s="37">
        <f>COUNTIFS(OSA!$C:$C,'By Customer'!$B129,OSA!$BA:$BA,'By Customer'!$B$127,OSA!U:U,"&lt;=0%")</f>
        <v>0</v>
      </c>
      <c r="G129" s="37">
        <f>COUNTIFS(OSA!$C:$C,'By Customer'!$B129,OSA!$BA:$BA,'By Customer'!$B$127,OSA!V:V,"&lt;=0%")</f>
        <v>20</v>
      </c>
      <c r="H129" s="37">
        <f>COUNTIFS(OSA!$C:$C,'By Customer'!$B129,OSA!$BA:$BA,'By Customer'!$B$127,OSA!W:W,"&lt;=0%")</f>
        <v>22</v>
      </c>
      <c r="I129" s="37">
        <f>COUNTIFS(OSA!$C:$C,'By Customer'!$B129,OSA!$BA:$BA,'By Customer'!$B$127,OSA!X:X,"&lt;=0%")</f>
        <v>21</v>
      </c>
      <c r="J129" s="37">
        <f>COUNTIFS(OSA!$C:$C,'By Customer'!$B129,OSA!$BA:$BA,'By Customer'!$B$127,OSA!Y:Y,"&lt;=0%")</f>
        <v>21</v>
      </c>
      <c r="K129" s="37">
        <f>COUNTIFS(OSA!$C:$C,'By Customer'!$B129,OSA!$BA:$BA,'By Customer'!$B$127,OSA!Z:Z,"&lt;=0%")</f>
        <v>22</v>
      </c>
      <c r="L129" s="37">
        <f>COUNTIFS(OSA!$C:$C,'By Customer'!$B129,OSA!$BA:$BA,'By Customer'!$B$127,OSA!AA:AA,"&lt;=0%")</f>
        <v>0</v>
      </c>
      <c r="M129" s="37">
        <f>COUNTIFS(OSA!$C:$C,'By Customer'!$B129,OSA!$BA:$BA,'By Customer'!$B$127,OSA!AB:AB,"&lt;=0%")</f>
        <v>0</v>
      </c>
      <c r="N129" s="37">
        <f>COUNTIFS(OSA!$C:$C,'By Customer'!$B129,OSA!$BA:$BA,'By Customer'!$B$127,OSA!AC:AC,"&lt;=0%")</f>
        <v>0</v>
      </c>
      <c r="O129" s="37">
        <f>COUNTIFS(OSA!$C:$C,'By Customer'!$B129,OSA!$BA:$BA,'By Customer'!$B$127,OSA!AD:AD,"&lt;=0%")</f>
        <v>0</v>
      </c>
      <c r="P129" s="37">
        <f>COUNTIFS(OSA!$C:$C,'By Customer'!$B129,OSA!$BA:$BA,'By Customer'!$B$127,OSA!AE:AE,"&lt;=0%")</f>
        <v>0</v>
      </c>
      <c r="Q129" s="37">
        <f>COUNTIFS(OSA!$C:$C,'By Customer'!$B129,OSA!$BA:$BA,'By Customer'!$B$127,OSA!AF:AF,"&lt;=0%")</f>
        <v>0</v>
      </c>
      <c r="R129" s="37">
        <f>COUNTIFS(OSA!$C:$C,'By Customer'!$B129,OSA!$BA:$BA,'By Customer'!$B$127,OSA!AG:AG,"&lt;=0%")</f>
        <v>0</v>
      </c>
      <c r="S129" s="37">
        <f>COUNTIFS(OSA!$C:$C,'By Customer'!$B129,OSA!$BA:$BA,'By Customer'!$B$127,OSA!AH:AH,"&lt;=0%")</f>
        <v>0</v>
      </c>
      <c r="T129" s="37">
        <f>COUNTIFS(OSA!$C:$C,'By Customer'!$B129,OSA!$BA:$BA,'By Customer'!$B$127,OSA!AI:AI,"&lt;=0%")</f>
        <v>0</v>
      </c>
      <c r="U129" s="37">
        <f>COUNTIFS(OSA!$C:$C,'By Customer'!$B129,OSA!$BA:$BA,'By Customer'!$B$127,OSA!AJ:AJ,"&lt;=0%")</f>
        <v>0</v>
      </c>
      <c r="V129" s="37">
        <f>COUNTIFS(OSA!$C:$C,'By Customer'!$B129,OSA!$BA:$BA,'By Customer'!$B$127,OSA!AK:AK,"&lt;=0%")</f>
        <v>0</v>
      </c>
      <c r="W129" s="37">
        <f>COUNTIFS(OSA!$C:$C,'By Customer'!$B129,OSA!$BA:$BA,'By Customer'!$B$127,OSA!AL:AL,"&lt;=0%")</f>
        <v>0</v>
      </c>
      <c r="X129" s="37">
        <f>COUNTIFS(OSA!$C:$C,'By Customer'!$B129,OSA!$BA:$BA,'By Customer'!$B$127,OSA!AM:AM,"&lt;=0%")</f>
        <v>0</v>
      </c>
      <c r="Y129" s="37">
        <f>COUNTIFS(OSA!$C:$C,'By Customer'!$B129,OSA!$BA:$BA,'By Customer'!$B$127,OSA!AN:AN,"&lt;=0%")</f>
        <v>0</v>
      </c>
      <c r="Z129" s="37">
        <f>COUNTIFS(OSA!$C:$C,'By Customer'!$B129,OSA!$BA:$BA,'By Customer'!$B$127,OSA!AO:AO,"&lt;=0%")</f>
        <v>0</v>
      </c>
      <c r="AA129" s="37">
        <f>COUNTIFS(OSA!$C:$C,'By Customer'!$B129,OSA!$BA:$BA,'By Customer'!$B$127,OSA!AP:AP,"&lt;=0%")</f>
        <v>0</v>
      </c>
      <c r="AB129" s="37">
        <f>COUNTIFS(OSA!$C:$C,'By Customer'!$B129,OSA!$BA:$BA,'By Customer'!$B$127,OSA!AQ:AQ,"&lt;=0%")</f>
        <v>0</v>
      </c>
      <c r="AC129" s="37">
        <f>COUNTIFS(OSA!$C:$C,'By Customer'!$B129,OSA!$BA:$BA,'By Customer'!$B$127,OSA!AR:AR,"&lt;=0%")</f>
        <v>0</v>
      </c>
      <c r="AD129" s="37">
        <f>COUNTIFS(OSA!$C:$C,'By Customer'!$B129,OSA!$BA:$BA,'By Customer'!$B$127,OSA!AS:AS,"&lt;=0%")</f>
        <v>0</v>
      </c>
      <c r="AE129" s="37">
        <f>COUNTIFS(OSA!$C:$C,'By Customer'!$B129,OSA!$BA:$BA,'By Customer'!$B$127,OSA!AT:AT,"&lt;=0%")</f>
        <v>0</v>
      </c>
      <c r="AF129" s="37">
        <f>COUNTIFS(OSA!$C:$C,'By Customer'!$B129,OSA!$BA:$BA,'By Customer'!$B$127,OSA!AU:AU,"&lt;=0%")</f>
        <v>0</v>
      </c>
      <c r="AG129" s="37">
        <f>COUNTIFS(OSA!$C:$C,'By Customer'!$B129,OSA!$BA:$BA,'By Customer'!$B$127,OSA!AV:AV,"&lt;=0%")</f>
        <v>0</v>
      </c>
      <c r="AH129" s="37" t="e">
        <f>COUNTIFS(OSA!$C:$C,'By Customer'!$B129,OSA!$BA:$BA,'By Customer'!$B$127,OSA!#REF!,"&lt;=0%")</f>
        <v>#REF!</v>
      </c>
    </row>
    <row r="130" spans="2:34" hidden="1" x14ac:dyDescent="0.35">
      <c r="B130" s="21" t="s">
        <v>806</v>
      </c>
      <c r="C130" s="21">
        <f>SUMIFS(OSA!$AZ:$AZ,OSA!$C:$C,$B130,OSA!$BA:$BA,$B$127)</f>
        <v>821</v>
      </c>
      <c r="D130" s="37">
        <f>COUNTIFS(OSA!$C:$C,'By Customer'!$B130,OSA!$BA:$BA,'By Customer'!$B$127,OSA!S:S,"&lt;=0%")</f>
        <v>0</v>
      </c>
      <c r="E130" s="37">
        <f>COUNTIFS(OSA!$C:$C,'By Customer'!$B130,OSA!$BA:$BA,'By Customer'!$B$127,OSA!T:T,"&lt;=0%")</f>
        <v>0</v>
      </c>
      <c r="F130" s="37">
        <f>COUNTIFS(OSA!$C:$C,'By Customer'!$B130,OSA!$BA:$BA,'By Customer'!$B$127,OSA!U:U,"&lt;=0%")</f>
        <v>0</v>
      </c>
      <c r="G130" s="37">
        <f>COUNTIFS(OSA!$C:$C,'By Customer'!$B130,OSA!$BA:$BA,'By Customer'!$B$127,OSA!V:V,"&lt;=0%")</f>
        <v>0</v>
      </c>
      <c r="H130" s="37">
        <f>COUNTIFS(OSA!$C:$C,'By Customer'!$B130,OSA!$BA:$BA,'By Customer'!$B$127,OSA!W:W,"&lt;=0%")</f>
        <v>0</v>
      </c>
      <c r="I130" s="37">
        <f>COUNTIFS(OSA!$C:$C,'By Customer'!$B130,OSA!$BA:$BA,'By Customer'!$B$127,OSA!X:X,"&lt;=0%")</f>
        <v>0</v>
      </c>
      <c r="J130" s="37">
        <f>COUNTIFS(OSA!$C:$C,'By Customer'!$B130,OSA!$BA:$BA,'By Customer'!$B$127,OSA!Y:Y,"&lt;=0%")</f>
        <v>0</v>
      </c>
      <c r="K130" s="37">
        <f>COUNTIFS(OSA!$C:$C,'By Customer'!$B130,OSA!$BA:$BA,'By Customer'!$B$127,OSA!Z:Z,"&lt;=0%")</f>
        <v>0</v>
      </c>
      <c r="L130" s="37">
        <f>COUNTIFS(OSA!$C:$C,'By Customer'!$B130,OSA!$BA:$BA,'By Customer'!$B$127,OSA!AA:AA,"&lt;=0%")</f>
        <v>0</v>
      </c>
      <c r="M130" s="37">
        <f>COUNTIFS(OSA!$C:$C,'By Customer'!$B130,OSA!$BA:$BA,'By Customer'!$B$127,OSA!AB:AB,"&lt;=0%")</f>
        <v>0</v>
      </c>
      <c r="N130" s="37">
        <f>COUNTIFS(OSA!$C:$C,'By Customer'!$B130,OSA!$BA:$BA,'By Customer'!$B$127,OSA!AC:AC,"&lt;=0%")</f>
        <v>0</v>
      </c>
      <c r="O130" s="37">
        <f>COUNTIFS(OSA!$C:$C,'By Customer'!$B130,OSA!$BA:$BA,'By Customer'!$B$127,OSA!AD:AD,"&lt;=0%")</f>
        <v>0</v>
      </c>
      <c r="P130" s="37">
        <f>COUNTIFS(OSA!$C:$C,'By Customer'!$B130,OSA!$BA:$BA,'By Customer'!$B$127,OSA!AE:AE,"&lt;=0%")</f>
        <v>0</v>
      </c>
      <c r="Q130" s="37">
        <f>COUNTIFS(OSA!$C:$C,'By Customer'!$B130,OSA!$BA:$BA,'By Customer'!$B$127,OSA!AF:AF,"&lt;=0%")</f>
        <v>0</v>
      </c>
      <c r="R130" s="37">
        <f>COUNTIFS(OSA!$C:$C,'By Customer'!$B130,OSA!$BA:$BA,'By Customer'!$B$127,OSA!AG:AG,"&lt;=0%")</f>
        <v>0</v>
      </c>
      <c r="S130" s="37">
        <f>COUNTIFS(OSA!$C:$C,'By Customer'!$B130,OSA!$BA:$BA,'By Customer'!$B$127,OSA!AH:AH,"&lt;=0%")</f>
        <v>0</v>
      </c>
      <c r="T130" s="37">
        <f>COUNTIFS(OSA!$C:$C,'By Customer'!$B130,OSA!$BA:$BA,'By Customer'!$B$127,OSA!AI:AI,"&lt;=0%")</f>
        <v>0</v>
      </c>
      <c r="U130" s="37">
        <f>COUNTIFS(OSA!$C:$C,'By Customer'!$B130,OSA!$BA:$BA,'By Customer'!$B$127,OSA!AJ:AJ,"&lt;=0%")</f>
        <v>0</v>
      </c>
      <c r="V130" s="37">
        <f>COUNTIFS(OSA!$C:$C,'By Customer'!$B130,OSA!$BA:$BA,'By Customer'!$B$127,OSA!AK:AK,"&lt;=0%")</f>
        <v>0</v>
      </c>
      <c r="W130" s="37">
        <f>COUNTIFS(OSA!$C:$C,'By Customer'!$B130,OSA!$BA:$BA,'By Customer'!$B$127,OSA!AL:AL,"&lt;=0%")</f>
        <v>0</v>
      </c>
      <c r="X130" s="37">
        <f>COUNTIFS(OSA!$C:$C,'By Customer'!$B130,OSA!$BA:$BA,'By Customer'!$B$127,OSA!AM:AM,"&lt;=0%")</f>
        <v>0</v>
      </c>
      <c r="Y130" s="37">
        <f>COUNTIFS(OSA!$C:$C,'By Customer'!$B130,OSA!$BA:$BA,'By Customer'!$B$127,OSA!AN:AN,"&lt;=0%")</f>
        <v>0</v>
      </c>
      <c r="Z130" s="37">
        <f>COUNTIFS(OSA!$C:$C,'By Customer'!$B130,OSA!$BA:$BA,'By Customer'!$B$127,OSA!AO:AO,"&lt;=0%")</f>
        <v>0</v>
      </c>
      <c r="AA130" s="37">
        <f>COUNTIFS(OSA!$C:$C,'By Customer'!$B130,OSA!$BA:$BA,'By Customer'!$B$127,OSA!AP:AP,"&lt;=0%")</f>
        <v>0</v>
      </c>
      <c r="AB130" s="37">
        <f>COUNTIFS(OSA!$C:$C,'By Customer'!$B130,OSA!$BA:$BA,'By Customer'!$B$127,OSA!AQ:AQ,"&lt;=0%")</f>
        <v>0</v>
      </c>
      <c r="AC130" s="37">
        <f>COUNTIFS(OSA!$C:$C,'By Customer'!$B130,OSA!$BA:$BA,'By Customer'!$B$127,OSA!AR:AR,"&lt;=0%")</f>
        <v>0</v>
      </c>
      <c r="AD130" s="37">
        <f>COUNTIFS(OSA!$C:$C,'By Customer'!$B130,OSA!$BA:$BA,'By Customer'!$B$127,OSA!AS:AS,"&lt;=0%")</f>
        <v>0</v>
      </c>
      <c r="AE130" s="37">
        <f>COUNTIFS(OSA!$C:$C,'By Customer'!$B130,OSA!$BA:$BA,'By Customer'!$B$127,OSA!AT:AT,"&lt;=0%")</f>
        <v>0</v>
      </c>
      <c r="AF130" s="37">
        <f>COUNTIFS(OSA!$C:$C,'By Customer'!$B130,OSA!$BA:$BA,'By Customer'!$B$127,OSA!AU:AU,"&lt;=0%")</f>
        <v>0</v>
      </c>
      <c r="AG130" s="37">
        <f>COUNTIFS(OSA!$C:$C,'By Customer'!$B130,OSA!$BA:$BA,'By Customer'!$B$127,OSA!AV:AV,"&lt;=0%")</f>
        <v>0</v>
      </c>
      <c r="AH130" s="37" t="e">
        <f>COUNTIFS(OSA!$C:$C,'By Customer'!$B130,OSA!$BA:$BA,'By Customer'!$B$127,OSA!#REF!,"&lt;=0%")</f>
        <v>#REF!</v>
      </c>
    </row>
    <row r="131" spans="2:34" x14ac:dyDescent="0.35">
      <c r="B131" s="21" t="s">
        <v>1648</v>
      </c>
      <c r="C131" s="21">
        <f>SUMIFS(OSA!$AZ:$AZ,OSA!$C:$C,$B131,OSA!$BA:$BA,$B$127)</f>
        <v>658</v>
      </c>
      <c r="D131" s="37">
        <f>COUNTIFS(OSA!$C:$C,'By Customer'!$B131,OSA!$BA:$BA,'By Customer'!$B$127,OSA!S:S,"&lt;=0%")</f>
        <v>8</v>
      </c>
      <c r="E131" s="37">
        <f>COUNTIFS(OSA!$C:$C,'By Customer'!$B131,OSA!$BA:$BA,'By Customer'!$B$127,OSA!T:T,"&lt;=0%")</f>
        <v>0</v>
      </c>
      <c r="F131" s="37">
        <f>COUNTIFS(OSA!$C:$C,'By Customer'!$B131,OSA!$BA:$BA,'By Customer'!$B$127,OSA!U:U,"&lt;=0%")</f>
        <v>0</v>
      </c>
      <c r="G131" s="37">
        <f>COUNTIFS(OSA!$C:$C,'By Customer'!$B131,OSA!$BA:$BA,'By Customer'!$B$127,OSA!V:V,"&lt;=0%")</f>
        <v>18</v>
      </c>
      <c r="H131" s="37">
        <f>COUNTIFS(OSA!$C:$C,'By Customer'!$B131,OSA!$BA:$BA,'By Customer'!$B$127,OSA!W:W,"&lt;=0%")</f>
        <v>16</v>
      </c>
      <c r="I131" s="37">
        <f>COUNTIFS(OSA!$C:$C,'By Customer'!$B131,OSA!$BA:$BA,'By Customer'!$B$127,OSA!X:X,"&lt;=0%")</f>
        <v>16</v>
      </c>
      <c r="J131" s="37">
        <f>COUNTIFS(OSA!$C:$C,'By Customer'!$B131,OSA!$BA:$BA,'By Customer'!$B$127,OSA!Y:Y,"&lt;=0%")</f>
        <v>16</v>
      </c>
      <c r="K131" s="37">
        <f>COUNTIFS(OSA!$C:$C,'By Customer'!$B131,OSA!$BA:$BA,'By Customer'!$B$127,OSA!Z:Z,"&lt;=0%")</f>
        <v>16</v>
      </c>
      <c r="L131" s="37">
        <f>COUNTIFS(OSA!$C:$C,'By Customer'!$B131,OSA!$BA:$BA,'By Customer'!$B$127,OSA!AA:AA,"&lt;=0%")</f>
        <v>0</v>
      </c>
      <c r="M131" s="37">
        <f>COUNTIFS(OSA!$C:$C,'By Customer'!$B131,OSA!$BA:$BA,'By Customer'!$B$127,OSA!AB:AB,"&lt;=0%")</f>
        <v>0</v>
      </c>
      <c r="N131" s="37">
        <f>COUNTIFS(OSA!$C:$C,'By Customer'!$B131,OSA!$BA:$BA,'By Customer'!$B$127,OSA!AC:AC,"&lt;=0%")</f>
        <v>0</v>
      </c>
      <c r="O131" s="37">
        <f>COUNTIFS(OSA!$C:$C,'By Customer'!$B131,OSA!$BA:$BA,'By Customer'!$B$127,OSA!AD:AD,"&lt;=0%")</f>
        <v>0</v>
      </c>
      <c r="P131" s="37">
        <f>COUNTIFS(OSA!$C:$C,'By Customer'!$B131,OSA!$BA:$BA,'By Customer'!$B$127,OSA!AE:AE,"&lt;=0%")</f>
        <v>0</v>
      </c>
      <c r="Q131" s="37">
        <f>COUNTIFS(OSA!$C:$C,'By Customer'!$B131,OSA!$BA:$BA,'By Customer'!$B$127,OSA!AF:AF,"&lt;=0%")</f>
        <v>0</v>
      </c>
      <c r="R131" s="37">
        <f>COUNTIFS(OSA!$C:$C,'By Customer'!$B131,OSA!$BA:$BA,'By Customer'!$B$127,OSA!AG:AG,"&lt;=0%")</f>
        <v>0</v>
      </c>
      <c r="S131" s="37">
        <f>COUNTIFS(OSA!$C:$C,'By Customer'!$B131,OSA!$BA:$BA,'By Customer'!$B$127,OSA!AH:AH,"&lt;=0%")</f>
        <v>0</v>
      </c>
      <c r="T131" s="37">
        <f>COUNTIFS(OSA!$C:$C,'By Customer'!$B131,OSA!$BA:$BA,'By Customer'!$B$127,OSA!AI:AI,"&lt;=0%")</f>
        <v>0</v>
      </c>
      <c r="U131" s="37">
        <f>COUNTIFS(OSA!$C:$C,'By Customer'!$B131,OSA!$BA:$BA,'By Customer'!$B$127,OSA!AJ:AJ,"&lt;=0%")</f>
        <v>0</v>
      </c>
      <c r="V131" s="37">
        <f>COUNTIFS(OSA!$C:$C,'By Customer'!$B131,OSA!$BA:$BA,'By Customer'!$B$127,OSA!AK:AK,"&lt;=0%")</f>
        <v>0</v>
      </c>
      <c r="W131" s="37">
        <f>COUNTIFS(OSA!$C:$C,'By Customer'!$B131,OSA!$BA:$BA,'By Customer'!$B$127,OSA!AL:AL,"&lt;=0%")</f>
        <v>0</v>
      </c>
      <c r="X131" s="37">
        <f>COUNTIFS(OSA!$C:$C,'By Customer'!$B131,OSA!$BA:$BA,'By Customer'!$B$127,OSA!AM:AM,"&lt;=0%")</f>
        <v>0</v>
      </c>
      <c r="Y131" s="37">
        <f>COUNTIFS(OSA!$C:$C,'By Customer'!$B131,OSA!$BA:$BA,'By Customer'!$B$127,OSA!AN:AN,"&lt;=0%")</f>
        <v>0</v>
      </c>
      <c r="Z131" s="37">
        <f>COUNTIFS(OSA!$C:$C,'By Customer'!$B131,OSA!$BA:$BA,'By Customer'!$B$127,OSA!AO:AO,"&lt;=0%")</f>
        <v>0</v>
      </c>
      <c r="AA131" s="37">
        <f>COUNTIFS(OSA!$C:$C,'By Customer'!$B131,OSA!$BA:$BA,'By Customer'!$B$127,OSA!AP:AP,"&lt;=0%")</f>
        <v>0</v>
      </c>
      <c r="AB131" s="37">
        <f>COUNTIFS(OSA!$C:$C,'By Customer'!$B131,OSA!$BA:$BA,'By Customer'!$B$127,OSA!AQ:AQ,"&lt;=0%")</f>
        <v>0</v>
      </c>
      <c r="AC131" s="37">
        <f>COUNTIFS(OSA!$C:$C,'By Customer'!$B131,OSA!$BA:$BA,'By Customer'!$B$127,OSA!AR:AR,"&lt;=0%")</f>
        <v>0</v>
      </c>
      <c r="AD131" s="37">
        <f>COUNTIFS(OSA!$C:$C,'By Customer'!$B131,OSA!$BA:$BA,'By Customer'!$B$127,OSA!AS:AS,"&lt;=0%")</f>
        <v>0</v>
      </c>
      <c r="AE131" s="37">
        <f>COUNTIFS(OSA!$C:$C,'By Customer'!$B131,OSA!$BA:$BA,'By Customer'!$B$127,OSA!AT:AT,"&lt;=0%")</f>
        <v>0</v>
      </c>
      <c r="AF131" s="37">
        <f>COUNTIFS(OSA!$C:$C,'By Customer'!$B131,OSA!$BA:$BA,'By Customer'!$B$127,OSA!AU:AU,"&lt;=0%")</f>
        <v>0</v>
      </c>
      <c r="AG131" s="37">
        <f>COUNTIFS(OSA!$C:$C,'By Customer'!$B131,OSA!$BA:$BA,'By Customer'!$B$127,OSA!AV:AV,"&lt;=0%")</f>
        <v>0</v>
      </c>
      <c r="AH131" s="37" t="e">
        <f>COUNTIFS(OSA!$C:$C,'By Customer'!$B131,OSA!$BA:$BA,'By Customer'!$B$127,OSA!#REF!,"&lt;=0%")</f>
        <v>#REF!</v>
      </c>
    </row>
    <row r="132" spans="2:34" x14ac:dyDescent="0.35">
      <c r="B132" s="21" t="s">
        <v>2305</v>
      </c>
      <c r="C132" s="21">
        <f>SUMIFS(OSA!$AZ:$AZ,OSA!$C:$C,$B132,OSA!$BA:$BA,$B$127)</f>
        <v>433</v>
      </c>
      <c r="D132" s="37">
        <f>COUNTIFS(OSA!$C:$C,'By Customer'!$B132,OSA!$BA:$BA,'By Customer'!$B$127,OSA!S:S,"&lt;=0%")</f>
        <v>47</v>
      </c>
      <c r="E132" s="37">
        <f>COUNTIFS(OSA!$C:$C,'By Customer'!$B132,OSA!$BA:$BA,'By Customer'!$B$127,OSA!T:T,"&lt;=0%")</f>
        <v>0</v>
      </c>
      <c r="F132" s="37">
        <f>COUNTIFS(OSA!$C:$C,'By Customer'!$B132,OSA!$BA:$BA,'By Customer'!$B$127,OSA!U:U,"&lt;=0%")</f>
        <v>0</v>
      </c>
      <c r="G132" s="37">
        <f>COUNTIFS(OSA!$C:$C,'By Customer'!$B132,OSA!$BA:$BA,'By Customer'!$B$127,OSA!V:V,"&lt;=0%")</f>
        <v>53</v>
      </c>
      <c r="H132" s="37">
        <f>COUNTIFS(OSA!$C:$C,'By Customer'!$B132,OSA!$BA:$BA,'By Customer'!$B$127,OSA!W:W,"&lt;=0%")</f>
        <v>53</v>
      </c>
      <c r="I132" s="37">
        <f>COUNTIFS(OSA!$C:$C,'By Customer'!$B132,OSA!$BA:$BA,'By Customer'!$B$127,OSA!X:X,"&lt;=0%")</f>
        <v>53</v>
      </c>
      <c r="J132" s="37">
        <f>COUNTIFS(OSA!$C:$C,'By Customer'!$B132,OSA!$BA:$BA,'By Customer'!$B$127,OSA!Y:Y,"&lt;=0%")</f>
        <v>53</v>
      </c>
      <c r="K132" s="37">
        <f>COUNTIFS(OSA!$C:$C,'By Customer'!$B132,OSA!$BA:$BA,'By Customer'!$B$127,OSA!Z:Z,"&lt;=0%")</f>
        <v>0</v>
      </c>
      <c r="L132" s="37">
        <f>COUNTIFS(OSA!$C:$C,'By Customer'!$B132,OSA!$BA:$BA,'By Customer'!$B$127,OSA!AA:AA,"&lt;=0%")</f>
        <v>0</v>
      </c>
      <c r="M132" s="37">
        <f>COUNTIFS(OSA!$C:$C,'By Customer'!$B132,OSA!$BA:$BA,'By Customer'!$B$127,OSA!AB:AB,"&lt;=0%")</f>
        <v>0</v>
      </c>
      <c r="N132" s="37">
        <f>COUNTIFS(OSA!$C:$C,'By Customer'!$B132,OSA!$BA:$BA,'By Customer'!$B$127,OSA!AC:AC,"&lt;=0%")</f>
        <v>0</v>
      </c>
      <c r="O132" s="37">
        <f>COUNTIFS(OSA!$C:$C,'By Customer'!$B132,OSA!$BA:$BA,'By Customer'!$B$127,OSA!AD:AD,"&lt;=0%")</f>
        <v>0</v>
      </c>
      <c r="P132" s="37">
        <f>COUNTIFS(OSA!$C:$C,'By Customer'!$B132,OSA!$BA:$BA,'By Customer'!$B$127,OSA!AE:AE,"&lt;=0%")</f>
        <v>0</v>
      </c>
      <c r="Q132" s="37">
        <f>COUNTIFS(OSA!$C:$C,'By Customer'!$B132,OSA!$BA:$BA,'By Customer'!$B$127,OSA!AF:AF,"&lt;=0%")</f>
        <v>0</v>
      </c>
      <c r="R132" s="37">
        <f>COUNTIFS(OSA!$C:$C,'By Customer'!$B132,OSA!$BA:$BA,'By Customer'!$B$127,OSA!AG:AG,"&lt;=0%")</f>
        <v>0</v>
      </c>
      <c r="S132" s="37">
        <f>COUNTIFS(OSA!$C:$C,'By Customer'!$B132,OSA!$BA:$BA,'By Customer'!$B$127,OSA!AH:AH,"&lt;=0%")</f>
        <v>0</v>
      </c>
      <c r="T132" s="37">
        <f>COUNTIFS(OSA!$C:$C,'By Customer'!$B132,OSA!$BA:$BA,'By Customer'!$B$127,OSA!AI:AI,"&lt;=0%")</f>
        <v>0</v>
      </c>
      <c r="U132" s="37">
        <f>COUNTIFS(OSA!$C:$C,'By Customer'!$B132,OSA!$BA:$BA,'By Customer'!$B$127,OSA!AJ:AJ,"&lt;=0%")</f>
        <v>0</v>
      </c>
      <c r="V132" s="37">
        <f>COUNTIFS(OSA!$C:$C,'By Customer'!$B132,OSA!$BA:$BA,'By Customer'!$B$127,OSA!AK:AK,"&lt;=0%")</f>
        <v>0</v>
      </c>
      <c r="W132" s="37">
        <f>COUNTIFS(OSA!$C:$C,'By Customer'!$B132,OSA!$BA:$BA,'By Customer'!$B$127,OSA!AL:AL,"&lt;=0%")</f>
        <v>0</v>
      </c>
      <c r="X132" s="37">
        <f>COUNTIFS(OSA!$C:$C,'By Customer'!$B132,OSA!$BA:$BA,'By Customer'!$B$127,OSA!AM:AM,"&lt;=0%")</f>
        <v>0</v>
      </c>
      <c r="Y132" s="37">
        <f>COUNTIFS(OSA!$C:$C,'By Customer'!$B132,OSA!$BA:$BA,'By Customer'!$B$127,OSA!AN:AN,"&lt;=0%")</f>
        <v>0</v>
      </c>
      <c r="Z132" s="37">
        <f>COUNTIFS(OSA!$C:$C,'By Customer'!$B132,OSA!$BA:$BA,'By Customer'!$B$127,OSA!AO:AO,"&lt;=0%")</f>
        <v>0</v>
      </c>
      <c r="AA132" s="37">
        <f>COUNTIFS(OSA!$C:$C,'By Customer'!$B132,OSA!$BA:$BA,'By Customer'!$B$127,OSA!AP:AP,"&lt;=0%")</f>
        <v>0</v>
      </c>
      <c r="AB132" s="37">
        <f>COUNTIFS(OSA!$C:$C,'By Customer'!$B132,OSA!$BA:$BA,'By Customer'!$B$127,OSA!AQ:AQ,"&lt;=0%")</f>
        <v>0</v>
      </c>
      <c r="AC132" s="37">
        <f>COUNTIFS(OSA!$C:$C,'By Customer'!$B132,OSA!$BA:$BA,'By Customer'!$B$127,OSA!AR:AR,"&lt;=0%")</f>
        <v>0</v>
      </c>
      <c r="AD132" s="37">
        <f>COUNTIFS(OSA!$C:$C,'By Customer'!$B132,OSA!$BA:$BA,'By Customer'!$B$127,OSA!AS:AS,"&lt;=0%")</f>
        <v>0</v>
      </c>
      <c r="AE132" s="37">
        <f>COUNTIFS(OSA!$C:$C,'By Customer'!$B132,OSA!$BA:$BA,'By Customer'!$B$127,OSA!AT:AT,"&lt;=0%")</f>
        <v>0</v>
      </c>
      <c r="AF132" s="37">
        <f>COUNTIFS(OSA!$C:$C,'By Customer'!$B132,OSA!$BA:$BA,'By Customer'!$B$127,OSA!AU:AU,"&lt;=0%")</f>
        <v>0</v>
      </c>
      <c r="AG132" s="37">
        <f>COUNTIFS(OSA!$C:$C,'By Customer'!$B132,OSA!$BA:$BA,'By Customer'!$B$127,OSA!AV:AV,"&lt;=0%")</f>
        <v>0</v>
      </c>
      <c r="AH132" s="37" t="e">
        <f>COUNTIFS(OSA!$C:$C,'By Customer'!$B132,OSA!$BA:$BA,'By Customer'!$B$127,OSA!#REF!,"&lt;=0%")</f>
        <v>#REF!</v>
      </c>
    </row>
    <row r="133" spans="2:34" x14ac:dyDescent="0.35">
      <c r="B133" s="21" t="s">
        <v>2517</v>
      </c>
      <c r="C133" s="21">
        <f>SUMIFS(OSA!$AZ:$AZ,OSA!$C:$C,$B133,OSA!$BA:$BA,$B$127)</f>
        <v>844</v>
      </c>
      <c r="D133" s="37">
        <f>COUNTIFS(OSA!$C:$C,'By Customer'!$B133,OSA!$BA:$BA,'By Customer'!$B$127,OSA!S:S,"&lt;=0%")</f>
        <v>0</v>
      </c>
      <c r="E133" s="37">
        <f>COUNTIFS(OSA!$C:$C,'By Customer'!$B133,OSA!$BA:$BA,'By Customer'!$B$127,OSA!T:T,"&lt;=0%")</f>
        <v>0</v>
      </c>
      <c r="F133" s="37">
        <f>COUNTIFS(OSA!$C:$C,'By Customer'!$B133,OSA!$BA:$BA,'By Customer'!$B$127,OSA!U:U,"&lt;=0%")</f>
        <v>0</v>
      </c>
      <c r="G133" s="37">
        <f>COUNTIFS(OSA!$C:$C,'By Customer'!$B133,OSA!$BA:$BA,'By Customer'!$B$127,OSA!V:V,"&lt;=0%")</f>
        <v>0</v>
      </c>
      <c r="H133" s="37">
        <f>COUNTIFS(OSA!$C:$C,'By Customer'!$B133,OSA!$BA:$BA,'By Customer'!$B$127,OSA!W:W,"&lt;=0%")</f>
        <v>0</v>
      </c>
      <c r="I133" s="37">
        <f>COUNTIFS(OSA!$C:$C,'By Customer'!$B133,OSA!$BA:$BA,'By Customer'!$B$127,OSA!X:X,"&lt;=0%")</f>
        <v>1</v>
      </c>
      <c r="J133" s="37">
        <f>COUNTIFS(OSA!$C:$C,'By Customer'!$B133,OSA!$BA:$BA,'By Customer'!$B$127,OSA!Y:Y,"&lt;=0%")</f>
        <v>2</v>
      </c>
      <c r="K133" s="37">
        <f>COUNTIFS(OSA!$C:$C,'By Customer'!$B133,OSA!$BA:$BA,'By Customer'!$B$127,OSA!Z:Z,"&lt;=0%")</f>
        <v>0</v>
      </c>
      <c r="L133" s="37">
        <f>COUNTIFS(OSA!$C:$C,'By Customer'!$B133,OSA!$BA:$BA,'By Customer'!$B$127,OSA!AA:AA,"&lt;=0%")</f>
        <v>0</v>
      </c>
      <c r="M133" s="37">
        <f>COUNTIFS(OSA!$C:$C,'By Customer'!$B133,OSA!$BA:$BA,'By Customer'!$B$127,OSA!AB:AB,"&lt;=0%")</f>
        <v>0</v>
      </c>
      <c r="N133" s="37">
        <f>COUNTIFS(OSA!$C:$C,'By Customer'!$B133,OSA!$BA:$BA,'By Customer'!$B$127,OSA!AC:AC,"&lt;=0%")</f>
        <v>0</v>
      </c>
      <c r="O133" s="37">
        <f>COUNTIFS(OSA!$C:$C,'By Customer'!$B133,OSA!$BA:$BA,'By Customer'!$B$127,OSA!AD:AD,"&lt;=0%")</f>
        <v>0</v>
      </c>
      <c r="P133" s="37">
        <f>COUNTIFS(OSA!$C:$C,'By Customer'!$B133,OSA!$BA:$BA,'By Customer'!$B$127,OSA!AE:AE,"&lt;=0%")</f>
        <v>0</v>
      </c>
      <c r="Q133" s="37">
        <f>COUNTIFS(OSA!$C:$C,'By Customer'!$B133,OSA!$BA:$BA,'By Customer'!$B$127,OSA!AF:AF,"&lt;=0%")</f>
        <v>0</v>
      </c>
      <c r="R133" s="37">
        <f>COUNTIFS(OSA!$C:$C,'By Customer'!$B133,OSA!$BA:$BA,'By Customer'!$B$127,OSA!AG:AG,"&lt;=0%")</f>
        <v>0</v>
      </c>
      <c r="S133" s="37">
        <f>COUNTIFS(OSA!$C:$C,'By Customer'!$B133,OSA!$BA:$BA,'By Customer'!$B$127,OSA!AH:AH,"&lt;=0%")</f>
        <v>0</v>
      </c>
      <c r="T133" s="37">
        <f>COUNTIFS(OSA!$C:$C,'By Customer'!$B133,OSA!$BA:$BA,'By Customer'!$B$127,OSA!AI:AI,"&lt;=0%")</f>
        <v>0</v>
      </c>
      <c r="U133" s="37">
        <f>COUNTIFS(OSA!$C:$C,'By Customer'!$B133,OSA!$BA:$BA,'By Customer'!$B$127,OSA!AJ:AJ,"&lt;=0%")</f>
        <v>0</v>
      </c>
      <c r="V133" s="37">
        <f>COUNTIFS(OSA!$C:$C,'By Customer'!$B133,OSA!$BA:$BA,'By Customer'!$B$127,OSA!AK:AK,"&lt;=0%")</f>
        <v>0</v>
      </c>
      <c r="W133" s="37">
        <f>COUNTIFS(OSA!$C:$C,'By Customer'!$B133,OSA!$BA:$BA,'By Customer'!$B$127,OSA!AL:AL,"&lt;=0%")</f>
        <v>0</v>
      </c>
      <c r="X133" s="37">
        <f>COUNTIFS(OSA!$C:$C,'By Customer'!$B133,OSA!$BA:$BA,'By Customer'!$B$127,OSA!AM:AM,"&lt;=0%")</f>
        <v>0</v>
      </c>
      <c r="Y133" s="37">
        <f>COUNTIFS(OSA!$C:$C,'By Customer'!$B133,OSA!$BA:$BA,'By Customer'!$B$127,OSA!AN:AN,"&lt;=0%")</f>
        <v>0</v>
      </c>
      <c r="Z133" s="37">
        <f>COUNTIFS(OSA!$C:$C,'By Customer'!$B133,OSA!$BA:$BA,'By Customer'!$B$127,OSA!AO:AO,"&lt;=0%")</f>
        <v>0</v>
      </c>
      <c r="AA133" s="37">
        <f>COUNTIFS(OSA!$C:$C,'By Customer'!$B133,OSA!$BA:$BA,'By Customer'!$B$127,OSA!AP:AP,"&lt;=0%")</f>
        <v>0</v>
      </c>
      <c r="AB133" s="37">
        <f>COUNTIFS(OSA!$C:$C,'By Customer'!$B133,OSA!$BA:$BA,'By Customer'!$B$127,OSA!AQ:AQ,"&lt;=0%")</f>
        <v>0</v>
      </c>
      <c r="AC133" s="37">
        <f>COUNTIFS(OSA!$C:$C,'By Customer'!$B133,OSA!$BA:$BA,'By Customer'!$B$127,OSA!AR:AR,"&lt;=0%")</f>
        <v>0</v>
      </c>
      <c r="AD133" s="37">
        <f>COUNTIFS(OSA!$C:$C,'By Customer'!$B133,OSA!$BA:$BA,'By Customer'!$B$127,OSA!AS:AS,"&lt;=0%")</f>
        <v>0</v>
      </c>
      <c r="AE133" s="37">
        <f>COUNTIFS(OSA!$C:$C,'By Customer'!$B133,OSA!$BA:$BA,'By Customer'!$B$127,OSA!AT:AT,"&lt;=0%")</f>
        <v>0</v>
      </c>
      <c r="AF133" s="37">
        <f>COUNTIFS(OSA!$C:$C,'By Customer'!$B133,OSA!$BA:$BA,'By Customer'!$B$127,OSA!AU:AU,"&lt;=0%")</f>
        <v>0</v>
      </c>
      <c r="AG133" s="37">
        <f>COUNTIFS(OSA!$C:$C,'By Customer'!$B133,OSA!$BA:$BA,'By Customer'!$B$127,OSA!AV:AV,"&lt;=0%")</f>
        <v>0</v>
      </c>
      <c r="AH133" s="37" t="e">
        <f>COUNTIFS(OSA!$C:$C,'By Customer'!$B133,OSA!$BA:$BA,'By Customer'!$B$127,OSA!#REF!,"&lt;=0%")</f>
        <v>#REF!</v>
      </c>
    </row>
    <row r="134" spans="2:34" x14ac:dyDescent="0.35">
      <c r="B134" s="21" t="s">
        <v>2657</v>
      </c>
      <c r="C134" s="21">
        <f>SUMIFS(OSA!$AZ:$AZ,OSA!$C:$C,$B134,OSA!$BA:$BA,$B$127)</f>
        <v>811</v>
      </c>
      <c r="D134" s="37">
        <f>COUNTIFS(OSA!$C:$C,'By Customer'!$B134,OSA!$BA:$BA,'By Customer'!$B$127,OSA!S:S,"&lt;=0%")</f>
        <v>0</v>
      </c>
      <c r="E134" s="37">
        <f>COUNTIFS(OSA!$C:$C,'By Customer'!$B134,OSA!$BA:$BA,'By Customer'!$B$127,OSA!T:T,"&lt;=0%")</f>
        <v>0</v>
      </c>
      <c r="F134" s="37">
        <f>COUNTIFS(OSA!$C:$C,'By Customer'!$B134,OSA!$BA:$BA,'By Customer'!$B$127,OSA!U:U,"&lt;=0%")</f>
        <v>0</v>
      </c>
      <c r="G134" s="37">
        <f>COUNTIFS(OSA!$C:$C,'By Customer'!$B134,OSA!$BA:$BA,'By Customer'!$B$127,OSA!V:V,"&lt;=0%")</f>
        <v>0</v>
      </c>
      <c r="H134" s="37">
        <f>COUNTIFS(OSA!$C:$C,'By Customer'!$B134,OSA!$BA:$BA,'By Customer'!$B$127,OSA!W:W,"&lt;=0%")</f>
        <v>0</v>
      </c>
      <c r="I134" s="37">
        <f>COUNTIFS(OSA!$C:$C,'By Customer'!$B134,OSA!$BA:$BA,'By Customer'!$B$127,OSA!X:X,"&lt;=0%")</f>
        <v>0</v>
      </c>
      <c r="J134" s="37">
        <f>COUNTIFS(OSA!$C:$C,'By Customer'!$B134,OSA!$BA:$BA,'By Customer'!$B$127,OSA!Y:Y,"&lt;=0%")</f>
        <v>0</v>
      </c>
      <c r="K134" s="37">
        <f>COUNTIFS(OSA!$C:$C,'By Customer'!$B134,OSA!$BA:$BA,'By Customer'!$B$127,OSA!Z:Z,"&lt;=0%")</f>
        <v>2</v>
      </c>
      <c r="L134" s="37">
        <f>COUNTIFS(OSA!$C:$C,'By Customer'!$B134,OSA!$BA:$BA,'By Customer'!$B$127,OSA!AA:AA,"&lt;=0%")</f>
        <v>0</v>
      </c>
      <c r="M134" s="37">
        <f>COUNTIFS(OSA!$C:$C,'By Customer'!$B134,OSA!$BA:$BA,'By Customer'!$B$127,OSA!AB:AB,"&lt;=0%")</f>
        <v>0</v>
      </c>
      <c r="N134" s="37">
        <f>COUNTIFS(OSA!$C:$C,'By Customer'!$B134,OSA!$BA:$BA,'By Customer'!$B$127,OSA!AC:AC,"&lt;=0%")</f>
        <v>0</v>
      </c>
      <c r="O134" s="37">
        <f>COUNTIFS(OSA!$C:$C,'By Customer'!$B134,OSA!$BA:$BA,'By Customer'!$B$127,OSA!AD:AD,"&lt;=0%")</f>
        <v>0</v>
      </c>
      <c r="P134" s="37">
        <f>COUNTIFS(OSA!$C:$C,'By Customer'!$B134,OSA!$BA:$BA,'By Customer'!$B$127,OSA!AE:AE,"&lt;=0%")</f>
        <v>0</v>
      </c>
      <c r="Q134" s="37">
        <f>COUNTIFS(OSA!$C:$C,'By Customer'!$B134,OSA!$BA:$BA,'By Customer'!$B$127,OSA!AF:AF,"&lt;=0%")</f>
        <v>0</v>
      </c>
      <c r="R134" s="37">
        <f>COUNTIFS(OSA!$C:$C,'By Customer'!$B134,OSA!$BA:$BA,'By Customer'!$B$127,OSA!AG:AG,"&lt;=0%")</f>
        <v>0</v>
      </c>
      <c r="S134" s="37">
        <f>COUNTIFS(OSA!$C:$C,'By Customer'!$B134,OSA!$BA:$BA,'By Customer'!$B$127,OSA!AH:AH,"&lt;=0%")</f>
        <v>0</v>
      </c>
      <c r="T134" s="37">
        <f>COUNTIFS(OSA!$C:$C,'By Customer'!$B134,OSA!$BA:$BA,'By Customer'!$B$127,OSA!AI:AI,"&lt;=0%")</f>
        <v>0</v>
      </c>
      <c r="U134" s="37">
        <f>COUNTIFS(OSA!$C:$C,'By Customer'!$B134,OSA!$BA:$BA,'By Customer'!$B$127,OSA!AJ:AJ,"&lt;=0%")</f>
        <v>0</v>
      </c>
      <c r="V134" s="37">
        <f>COUNTIFS(OSA!$C:$C,'By Customer'!$B134,OSA!$BA:$BA,'By Customer'!$B$127,OSA!AK:AK,"&lt;=0%")</f>
        <v>0</v>
      </c>
      <c r="W134" s="37">
        <f>COUNTIFS(OSA!$C:$C,'By Customer'!$B134,OSA!$BA:$BA,'By Customer'!$B$127,OSA!AL:AL,"&lt;=0%")</f>
        <v>0</v>
      </c>
      <c r="X134" s="37">
        <f>COUNTIFS(OSA!$C:$C,'By Customer'!$B134,OSA!$BA:$BA,'By Customer'!$B$127,OSA!AM:AM,"&lt;=0%")</f>
        <v>0</v>
      </c>
      <c r="Y134" s="37">
        <f>COUNTIFS(OSA!$C:$C,'By Customer'!$B134,OSA!$BA:$BA,'By Customer'!$B$127,OSA!AN:AN,"&lt;=0%")</f>
        <v>0</v>
      </c>
      <c r="Z134" s="37">
        <f>COUNTIFS(OSA!$C:$C,'By Customer'!$B134,OSA!$BA:$BA,'By Customer'!$B$127,OSA!AO:AO,"&lt;=0%")</f>
        <v>0</v>
      </c>
      <c r="AA134" s="37">
        <f>COUNTIFS(OSA!$C:$C,'By Customer'!$B134,OSA!$BA:$BA,'By Customer'!$B$127,OSA!AP:AP,"&lt;=0%")</f>
        <v>0</v>
      </c>
      <c r="AB134" s="37">
        <f>COUNTIFS(OSA!$C:$C,'By Customer'!$B134,OSA!$BA:$BA,'By Customer'!$B$127,OSA!AQ:AQ,"&lt;=0%")</f>
        <v>0</v>
      </c>
      <c r="AC134" s="37">
        <f>COUNTIFS(OSA!$C:$C,'By Customer'!$B134,OSA!$BA:$BA,'By Customer'!$B$127,OSA!AR:AR,"&lt;=0%")</f>
        <v>0</v>
      </c>
      <c r="AD134" s="37">
        <f>COUNTIFS(OSA!$C:$C,'By Customer'!$B134,OSA!$BA:$BA,'By Customer'!$B$127,OSA!AS:AS,"&lt;=0%")</f>
        <v>0</v>
      </c>
      <c r="AE134" s="37">
        <f>COUNTIFS(OSA!$C:$C,'By Customer'!$B134,OSA!$BA:$BA,'By Customer'!$B$127,OSA!AT:AT,"&lt;=0%")</f>
        <v>0</v>
      </c>
      <c r="AF134" s="37">
        <f>COUNTIFS(OSA!$C:$C,'By Customer'!$B134,OSA!$BA:$BA,'By Customer'!$B$127,OSA!AU:AU,"&lt;=0%")</f>
        <v>0</v>
      </c>
      <c r="AG134" s="37">
        <f>COUNTIFS(OSA!$C:$C,'By Customer'!$B134,OSA!$BA:$BA,'By Customer'!$B$127,OSA!AV:AV,"&lt;=0%")</f>
        <v>0</v>
      </c>
      <c r="AH134" s="37" t="e">
        <f>COUNTIFS(OSA!$C:$C,'By Customer'!$B134,OSA!$BA:$BA,'By Customer'!$B$127,OSA!#REF!,"&lt;=0%")</f>
        <v>#REF!</v>
      </c>
    </row>
    <row r="136" spans="2:34" x14ac:dyDescent="0.35">
      <c r="C136" s="204" t="s">
        <v>3065</v>
      </c>
      <c r="D136" s="204"/>
      <c r="E136" s="204"/>
      <c r="F136" s="204"/>
      <c r="G136" s="204"/>
      <c r="H136" s="204"/>
    </row>
    <row r="137" spans="2:34" x14ac:dyDescent="0.35">
      <c r="B137" s="12" t="s">
        <v>3050</v>
      </c>
      <c r="C137" s="13" t="s">
        <v>3059</v>
      </c>
      <c r="D137" s="13" t="s">
        <v>3060</v>
      </c>
      <c r="E137" s="13" t="s">
        <v>3061</v>
      </c>
      <c r="F137" s="13" t="s">
        <v>3062</v>
      </c>
      <c r="G137" s="13" t="s">
        <v>3063</v>
      </c>
      <c r="H137" s="13" t="s">
        <v>3064</v>
      </c>
    </row>
    <row r="138" spans="2:34" x14ac:dyDescent="0.35">
      <c r="B138" s="21" t="s">
        <v>2329</v>
      </c>
      <c r="C138" s="37">
        <f>IFERROR(AVERAGE(D129:J129),0)</f>
        <v>14.714285714285714</v>
      </c>
      <c r="D138" s="37">
        <f>IFERROR(AVERAGE(M129:S129),0)</f>
        <v>0</v>
      </c>
      <c r="E138" s="37">
        <f>IFERROR(AVERAGE(T129:Z129),0)</f>
        <v>0</v>
      </c>
      <c r="F138" s="37">
        <f>IFERROR(AVERAGE(AA129:AG129),0)</f>
        <v>0</v>
      </c>
      <c r="G138" s="37">
        <f>IFERROR(AVERAGE(AH129:AL129),0)</f>
        <v>0</v>
      </c>
      <c r="H138" s="37">
        <f>COUNTIFS(OSA!$C:$C,'By Customer'!$B138,OSA!$R:$R,"&lt;=0%",OSA!$BA:BA,'By Customer'!$B$127)</f>
        <v>14</v>
      </c>
      <c r="L138" s="37"/>
    </row>
    <row r="139" spans="2:34" hidden="1" x14ac:dyDescent="0.35">
      <c r="B139" s="21" t="s">
        <v>806</v>
      </c>
      <c r="C139" s="37">
        <f t="shared" ref="C139:C143" si="103">IFERROR(AVERAGE(D130:J130),0)</f>
        <v>0</v>
      </c>
      <c r="D139" s="37">
        <f t="shared" ref="D139:D143" si="104">IFERROR(AVERAGE(M130:S130),0)</f>
        <v>0</v>
      </c>
      <c r="E139" s="37">
        <f t="shared" ref="E139:E143" si="105">IFERROR(AVERAGE(T130:Z130),0)</f>
        <v>0</v>
      </c>
      <c r="F139" s="37">
        <f t="shared" ref="F139:F143" si="106">IFERROR(AVERAGE(AA130:AG130),0)</f>
        <v>0</v>
      </c>
      <c r="G139" s="37">
        <f t="shared" ref="G139:G143" si="107">IFERROR(AVERAGE(AH130:AL130),0)</f>
        <v>0</v>
      </c>
      <c r="H139" s="37">
        <f>COUNTIFS(OSA!$C:$C,'By Customer'!$B139,OSA!$R:$R,"&lt;=0%",OSA!$BA:BA,'By Customer'!$B$127)</f>
        <v>0</v>
      </c>
    </row>
    <row r="140" spans="2:34" x14ac:dyDescent="0.35">
      <c r="B140" s="21" t="s">
        <v>1648</v>
      </c>
      <c r="C140" s="37">
        <f t="shared" si="103"/>
        <v>10.571428571428571</v>
      </c>
      <c r="D140" s="37">
        <f t="shared" si="104"/>
        <v>0</v>
      </c>
      <c r="E140" s="37">
        <f t="shared" si="105"/>
        <v>0</v>
      </c>
      <c r="F140" s="37">
        <f t="shared" si="106"/>
        <v>0</v>
      </c>
      <c r="G140" s="37">
        <f t="shared" si="107"/>
        <v>0</v>
      </c>
      <c r="H140" s="37">
        <f>COUNTIFS(OSA!$C:$C,'By Customer'!$B140,OSA!$R:$R,"&lt;=0%",OSA!$BA:BA,'By Customer'!$B$127)</f>
        <v>5</v>
      </c>
    </row>
    <row r="141" spans="2:34" x14ac:dyDescent="0.35">
      <c r="B141" s="21" t="s">
        <v>2305</v>
      </c>
      <c r="C141" s="37">
        <f t="shared" si="103"/>
        <v>37</v>
      </c>
      <c r="D141" s="37">
        <f t="shared" si="104"/>
        <v>0</v>
      </c>
      <c r="E141" s="37">
        <f t="shared" si="105"/>
        <v>0</v>
      </c>
      <c r="F141" s="37">
        <f t="shared" si="106"/>
        <v>0</v>
      </c>
      <c r="G141" s="37">
        <f t="shared" si="107"/>
        <v>0</v>
      </c>
      <c r="H141" s="37">
        <f>COUNTIFS(OSA!$C:$C,'By Customer'!$B141,OSA!$R:$R,"&lt;=0%",OSA!$BA:BA,'By Customer'!$B$127)</f>
        <v>47</v>
      </c>
    </row>
    <row r="142" spans="2:34" x14ac:dyDescent="0.35">
      <c r="B142" s="21" t="s">
        <v>2517</v>
      </c>
      <c r="C142" s="37">
        <f t="shared" si="103"/>
        <v>0.42857142857142855</v>
      </c>
      <c r="D142" s="37">
        <f t="shared" si="104"/>
        <v>0</v>
      </c>
      <c r="E142" s="37">
        <f t="shared" si="105"/>
        <v>0</v>
      </c>
      <c r="F142" s="37">
        <f t="shared" si="106"/>
        <v>0</v>
      </c>
      <c r="G142" s="37">
        <f t="shared" si="107"/>
        <v>0</v>
      </c>
      <c r="H142" s="37">
        <f>COUNTIFS(OSA!$C:$C,'By Customer'!$B142,OSA!$R:$R,"&lt;=0%",OSA!$BA:BA,'By Customer'!$B$127)</f>
        <v>0</v>
      </c>
    </row>
    <row r="143" spans="2:34" x14ac:dyDescent="0.35">
      <c r="B143" s="21" t="s">
        <v>2657</v>
      </c>
      <c r="C143" s="37">
        <f t="shared" si="103"/>
        <v>0</v>
      </c>
      <c r="D143" s="37">
        <f t="shared" si="104"/>
        <v>0</v>
      </c>
      <c r="E143" s="37">
        <f t="shared" si="105"/>
        <v>0</v>
      </c>
      <c r="F143" s="37">
        <f t="shared" si="106"/>
        <v>0</v>
      </c>
      <c r="G143" s="37">
        <f t="shared" si="107"/>
        <v>0</v>
      </c>
      <c r="H143" s="37">
        <f>COUNTIFS(OSA!$C:$C,'By Customer'!$B143,OSA!$R:$R,"&lt;=0%",OSA!$BA:BA,'By Customer'!$B$127)</f>
        <v>0</v>
      </c>
    </row>
  </sheetData>
  <mergeCells count="8">
    <mergeCell ref="D18:AH18"/>
    <mergeCell ref="C136:H136"/>
    <mergeCell ref="C27:H27"/>
    <mergeCell ref="D55:AG55"/>
    <mergeCell ref="C65:H65"/>
    <mergeCell ref="C101:H101"/>
    <mergeCell ref="D92:AH92"/>
    <mergeCell ref="D127:AH127"/>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2:AG78"/>
  <sheetViews>
    <sheetView zoomScale="85" zoomScaleNormal="85" workbookViewId="0">
      <pane xSplit="1" ySplit="2" topLeftCell="B48" activePane="bottomRight" state="frozen"/>
      <selection pane="topRight" activeCell="B1" sqref="B1"/>
      <selection pane="bottomLeft" activeCell="A3" sqref="A3"/>
      <selection pane="bottomRight" activeCell="G62" sqref="G62:G68"/>
    </sheetView>
  </sheetViews>
  <sheetFormatPr defaultRowHeight="14.5" x14ac:dyDescent="0.35"/>
  <cols>
    <col min="1" max="1" width="21.81640625" bestFit="1" customWidth="1"/>
    <col min="2" max="2" width="16.1796875" bestFit="1" customWidth="1"/>
  </cols>
  <sheetData>
    <row r="2" spans="1:32" x14ac:dyDescent="0.35">
      <c r="A2" s="3" t="s">
        <v>3051</v>
      </c>
      <c r="B2" s="3" t="s">
        <v>455</v>
      </c>
      <c r="C2" s="19" t="s">
        <v>3053</v>
      </c>
      <c r="D2" s="19" t="s">
        <v>3054</v>
      </c>
      <c r="E2" s="19" t="s">
        <v>3055</v>
      </c>
      <c r="F2" s="19" t="s">
        <v>3056</v>
      </c>
      <c r="G2" s="19" t="s">
        <v>3057</v>
      </c>
      <c r="H2" s="19" t="s">
        <v>3058</v>
      </c>
      <c r="I2" s="19" t="s">
        <v>3052</v>
      </c>
      <c r="J2" s="19" t="s">
        <v>3053</v>
      </c>
      <c r="K2" s="19" t="s">
        <v>3054</v>
      </c>
      <c r="L2" s="19" t="s">
        <v>3055</v>
      </c>
      <c r="M2" s="19" t="s">
        <v>3056</v>
      </c>
      <c r="N2" s="19" t="s">
        <v>3057</v>
      </c>
      <c r="O2" s="19" t="s">
        <v>3058</v>
      </c>
      <c r="P2" s="19" t="s">
        <v>3052</v>
      </c>
      <c r="Q2" s="19" t="s">
        <v>3053</v>
      </c>
      <c r="R2" s="19" t="s">
        <v>3054</v>
      </c>
      <c r="S2" s="19" t="s">
        <v>3055</v>
      </c>
      <c r="T2" s="19" t="s">
        <v>3056</v>
      </c>
      <c r="U2" s="19" t="s">
        <v>3057</v>
      </c>
      <c r="V2" s="19" t="s">
        <v>3058</v>
      </c>
      <c r="W2" s="19" t="s">
        <v>3052</v>
      </c>
      <c r="X2" s="19" t="s">
        <v>3053</v>
      </c>
      <c r="Y2" s="19" t="s">
        <v>3054</v>
      </c>
      <c r="Z2" s="19" t="s">
        <v>3055</v>
      </c>
      <c r="AA2" s="19" t="s">
        <v>3056</v>
      </c>
      <c r="AB2" s="19" t="s">
        <v>3057</v>
      </c>
      <c r="AC2" s="19" t="s">
        <v>3058</v>
      </c>
      <c r="AD2" s="19" t="s">
        <v>3052</v>
      </c>
      <c r="AE2" s="19" t="s">
        <v>3053</v>
      </c>
      <c r="AF2" s="19" t="s">
        <v>3054</v>
      </c>
    </row>
    <row r="3" spans="1:32" x14ac:dyDescent="0.35">
      <c r="A3" s="12" t="s">
        <v>13213</v>
      </c>
      <c r="B3" s="20">
        <f>OSA!S3</f>
        <v>45170</v>
      </c>
      <c r="C3" s="20">
        <f t="shared" ref="C3:AF3" si="0">B3+1</f>
        <v>45171</v>
      </c>
      <c r="D3" s="20">
        <f t="shared" si="0"/>
        <v>45172</v>
      </c>
      <c r="E3" s="20">
        <f t="shared" si="0"/>
        <v>45173</v>
      </c>
      <c r="F3" s="20">
        <f t="shared" si="0"/>
        <v>45174</v>
      </c>
      <c r="G3" s="20">
        <f t="shared" si="0"/>
        <v>45175</v>
      </c>
      <c r="H3" s="20">
        <f t="shared" si="0"/>
        <v>45176</v>
      </c>
      <c r="I3" s="20">
        <f t="shared" si="0"/>
        <v>45177</v>
      </c>
      <c r="J3" s="20">
        <f t="shared" si="0"/>
        <v>45178</v>
      </c>
      <c r="K3" s="20">
        <f t="shared" si="0"/>
        <v>45179</v>
      </c>
      <c r="L3" s="20">
        <f t="shared" si="0"/>
        <v>45180</v>
      </c>
      <c r="M3" s="20">
        <f t="shared" si="0"/>
        <v>45181</v>
      </c>
      <c r="N3" s="20">
        <f t="shared" si="0"/>
        <v>45182</v>
      </c>
      <c r="O3" s="20">
        <f t="shared" si="0"/>
        <v>45183</v>
      </c>
      <c r="P3" s="20">
        <f t="shared" si="0"/>
        <v>45184</v>
      </c>
      <c r="Q3" s="20">
        <f t="shared" si="0"/>
        <v>45185</v>
      </c>
      <c r="R3" s="20">
        <f t="shared" si="0"/>
        <v>45186</v>
      </c>
      <c r="S3" s="20">
        <f t="shared" si="0"/>
        <v>45187</v>
      </c>
      <c r="T3" s="20">
        <f t="shared" si="0"/>
        <v>45188</v>
      </c>
      <c r="U3" s="20">
        <f t="shared" si="0"/>
        <v>45189</v>
      </c>
      <c r="V3" s="20">
        <f t="shared" si="0"/>
        <v>45190</v>
      </c>
      <c r="W3" s="20">
        <f t="shared" si="0"/>
        <v>45191</v>
      </c>
      <c r="X3" s="20">
        <f t="shared" si="0"/>
        <v>45192</v>
      </c>
      <c r="Y3" s="20">
        <f t="shared" si="0"/>
        <v>45193</v>
      </c>
      <c r="Z3" s="20">
        <f t="shared" si="0"/>
        <v>45194</v>
      </c>
      <c r="AA3" s="20">
        <f t="shared" si="0"/>
        <v>45195</v>
      </c>
      <c r="AB3" s="20">
        <f t="shared" si="0"/>
        <v>45196</v>
      </c>
      <c r="AC3" s="20">
        <f t="shared" si="0"/>
        <v>45197</v>
      </c>
      <c r="AD3" s="20">
        <f t="shared" si="0"/>
        <v>45198</v>
      </c>
      <c r="AE3" s="20">
        <f t="shared" si="0"/>
        <v>45199</v>
      </c>
      <c r="AF3" s="20">
        <f t="shared" si="0"/>
        <v>45200</v>
      </c>
    </row>
    <row r="4" spans="1:32" x14ac:dyDescent="0.35">
      <c r="A4" s="21" t="s">
        <v>2329</v>
      </c>
      <c r="B4" s="15">
        <f>IFERROR(AVERAGEIFS(OSA!S:S,OSA!$C:$C,'(Exclude Pampers)'!$A4,OSA!$D:$D,"&lt;&gt;Pampers"),"")</f>
        <v>0.96849087893864017</v>
      </c>
      <c r="C4" s="15" t="str">
        <f>IFERROR(AVERAGEIFS(OSA!T:T,OSA!$C:$C,'(Exclude Pampers)'!$A4,OSA!$D:$D,"&lt;&gt;Pampers"),"")</f>
        <v/>
      </c>
      <c r="D4" s="15" t="str">
        <f>IFERROR(AVERAGEIFS(OSA!U:U,OSA!$C:$C,'(Exclude Pampers)'!$A4,OSA!$D:$D,"&lt;&gt;Pampers"),"")</f>
        <v/>
      </c>
      <c r="E4" s="15">
        <f>IFERROR(AVERAGEIFS(OSA!V:V,OSA!$C:$C,'(Exclude Pampers)'!$A4,OSA!$D:$D,"&lt;&gt;Pampers"),"")</f>
        <v>0.96517412935323388</v>
      </c>
      <c r="F4" s="15">
        <f>IFERROR(AVERAGEIFS(OSA!W:W,OSA!$C:$C,'(Exclude Pampers)'!$A4,OSA!$D:$D,"&lt;&gt;Pampers"),"")</f>
        <v>0.96351575456053073</v>
      </c>
      <c r="G4" s="15">
        <f>IFERROR(AVERAGEIFS(OSA!X:X,OSA!$C:$C,'(Exclude Pampers)'!$A4,OSA!$D:$D,"&lt;&gt;Pampers"),"")</f>
        <v>0.96517412935323388</v>
      </c>
      <c r="H4" s="15">
        <f>IFERROR(AVERAGEIFS(OSA!Y:Y,OSA!$C:$C,'(Exclude Pampers)'!$A4,OSA!$D:$D,"&lt;&gt;Pampers"),"")</f>
        <v>0.96517412935323388</v>
      </c>
      <c r="I4" s="15">
        <f>IFERROR(AVERAGEIFS(OSA!Z:Z,OSA!$C:$C,'(Exclude Pampers)'!$A4,OSA!$D:$D,"&lt;&gt;Pampers"),"")</f>
        <v>0.96185737976782748</v>
      </c>
      <c r="J4" s="15" t="str">
        <f>IFERROR(AVERAGEIFS(OSA!AA:AA,OSA!$C:$C,'(Exclude Pampers)'!$A4,OSA!$D:$D,"&lt;&gt;Pampers"),"")</f>
        <v/>
      </c>
      <c r="K4" s="15" t="str">
        <f>IFERROR(AVERAGEIFS(OSA!AB:AB,OSA!$C:$C,'(Exclude Pampers)'!$A4,OSA!$D:$D,"&lt;&gt;Pampers"),"")</f>
        <v/>
      </c>
      <c r="L4" s="15" t="str">
        <f>IFERROR(AVERAGEIFS(OSA!AC:AC,OSA!$C:$C,'(Exclude Pampers)'!$A4,OSA!$D:$D,"&lt;&gt;Pampers"),"")</f>
        <v/>
      </c>
      <c r="M4" s="15" t="str">
        <f>IFERROR(AVERAGEIFS(OSA!AD:AD,OSA!$C:$C,'(Exclude Pampers)'!$A4,OSA!$D:$D,"&lt;&gt;Pampers"),"")</f>
        <v/>
      </c>
      <c r="N4" s="15" t="str">
        <f>IFERROR(AVERAGEIFS(OSA!AE:AE,OSA!$C:$C,'(Exclude Pampers)'!$A4,OSA!$D:$D,"&lt;&gt;Pampers"),"")</f>
        <v/>
      </c>
      <c r="O4" s="15" t="str">
        <f>IFERROR(AVERAGEIFS(OSA!AF:AF,OSA!$C:$C,'(Exclude Pampers)'!$A4,OSA!$D:$D,"&lt;&gt;Pampers"),"")</f>
        <v/>
      </c>
      <c r="P4" s="15" t="str">
        <f>IFERROR(AVERAGEIFS(OSA!AG:AG,OSA!$C:$C,'(Exclude Pampers)'!$A4,OSA!$D:$D,"&lt;&gt;Pampers"),"")</f>
        <v/>
      </c>
      <c r="Q4" s="15" t="str">
        <f>IFERROR(AVERAGEIFS(OSA!AH:AH,OSA!$C:$C,'(Exclude Pampers)'!$A4,OSA!$D:$D,"&lt;&gt;Pampers"),"")</f>
        <v/>
      </c>
      <c r="R4" s="15" t="str">
        <f>IFERROR(AVERAGEIFS(OSA!AI:AI,OSA!$C:$C,'(Exclude Pampers)'!$A4,OSA!$D:$D,"&lt;&gt;Pampers"),"")</f>
        <v/>
      </c>
      <c r="S4" s="15" t="str">
        <f>IFERROR(AVERAGEIFS(OSA!AJ:AJ,OSA!$C:$C,'(Exclude Pampers)'!$A4,OSA!$D:$D,"&lt;&gt;Pampers"),"")</f>
        <v/>
      </c>
      <c r="T4" s="15" t="str">
        <f>IFERROR(AVERAGEIFS(OSA!AK:AK,OSA!$C:$C,'(Exclude Pampers)'!$A4,OSA!$D:$D,"&lt;&gt;Pampers"),"")</f>
        <v/>
      </c>
      <c r="U4" s="15" t="str">
        <f>IFERROR(AVERAGEIFS(OSA!AL:AL,OSA!$C:$C,'(Exclude Pampers)'!$A4,OSA!$D:$D,"&lt;&gt;Pampers"),"")</f>
        <v/>
      </c>
      <c r="V4" s="15" t="str">
        <f>IFERROR(AVERAGEIFS(OSA!AM:AM,OSA!$C:$C,'(Exclude Pampers)'!$A4,OSA!$D:$D,"&lt;&gt;Pampers"),"")</f>
        <v/>
      </c>
      <c r="W4" s="15" t="str">
        <f>IFERROR(AVERAGEIFS(OSA!AN:AN,OSA!$C:$C,'(Exclude Pampers)'!$A4,OSA!$D:$D,"&lt;&gt;Pampers"),"")</f>
        <v/>
      </c>
      <c r="X4" s="15" t="str">
        <f>IFERROR(AVERAGEIFS(OSA!AO:AO,OSA!$C:$C,'(Exclude Pampers)'!$A4,OSA!$D:$D,"&lt;&gt;Pampers"),"")</f>
        <v/>
      </c>
      <c r="Y4" s="15" t="str">
        <f>IFERROR(AVERAGEIFS(OSA!AP:AP,OSA!$C:$C,'(Exclude Pampers)'!$A4,OSA!$D:$D,"&lt;&gt;Pampers"),"")</f>
        <v/>
      </c>
      <c r="Z4" s="15" t="str">
        <f>IFERROR(AVERAGEIFS(OSA!AQ:AQ,OSA!$C:$C,'(Exclude Pampers)'!$A4,OSA!$D:$D,"&lt;&gt;Pampers"),"")</f>
        <v/>
      </c>
      <c r="AA4" s="15" t="str">
        <f>IFERROR(AVERAGEIFS(OSA!AR:AR,OSA!$C:$C,'(Exclude Pampers)'!$A4,OSA!$D:$D,"&lt;&gt;Pampers"),"")</f>
        <v/>
      </c>
      <c r="AB4" s="15" t="str">
        <f>IFERROR(AVERAGEIFS(OSA!AS:AS,OSA!$C:$C,'(Exclude Pampers)'!$A4,OSA!$D:$D,"&lt;&gt;Pampers"),"")</f>
        <v/>
      </c>
      <c r="AC4" s="15" t="str">
        <f>IFERROR(AVERAGEIFS(OSA!AT:AT,OSA!$C:$C,'(Exclude Pampers)'!$A4,OSA!$D:$D,"&lt;&gt;Pampers"),"")</f>
        <v/>
      </c>
      <c r="AD4" s="15" t="str">
        <f>IFERROR(AVERAGEIFS(OSA!AU:AU,OSA!$C:$C,'(Exclude Pampers)'!$A4,OSA!$D:$D,"&lt;&gt;Pampers"),"")</f>
        <v/>
      </c>
      <c r="AE4" s="15" t="str">
        <f>IFERROR(AVERAGEIFS(OSA!AV:AV,OSA!$C:$C,'(Exclude Pampers)'!$A4,OSA!$D:$D,"&lt;&gt;Pampers"),"")</f>
        <v/>
      </c>
      <c r="AF4" s="15" t="str">
        <f>IFERROR(AVERAGEIFS(OSA!AW:AW,OSA!$C:$C,'(Exclude Pampers)'!$A4,OSA!$D:$D,"&lt;&gt;Pampers"),"")</f>
        <v/>
      </c>
    </row>
    <row r="5" spans="1:32" x14ac:dyDescent="0.35">
      <c r="A5" s="21" t="s">
        <v>806</v>
      </c>
      <c r="B5" s="15" t="str">
        <f>IFERROR(AVERAGEIFS(OSA!S:S,OSA!$C:$C,'(Exclude Pampers)'!$A5,OSA!$D:$D,"&lt;&gt;Pampers"),"")</f>
        <v/>
      </c>
      <c r="C5" s="15" t="str">
        <f>IFERROR(AVERAGEIFS(OSA!T:T,OSA!$C:$C,'(Exclude Pampers)'!$A5,OSA!$D:$D,"&lt;&gt;Pampers"),"")</f>
        <v/>
      </c>
      <c r="D5" s="15" t="str">
        <f>IFERROR(AVERAGEIFS(OSA!U:U,OSA!$C:$C,'(Exclude Pampers)'!$A5,OSA!$D:$D,"&lt;&gt;Pampers"),"")</f>
        <v/>
      </c>
      <c r="E5" s="15" t="str">
        <f>IFERROR(AVERAGEIFS(OSA!V:V,OSA!$C:$C,'(Exclude Pampers)'!$A5,OSA!$D:$D,"&lt;&gt;Pampers"),"")</f>
        <v/>
      </c>
      <c r="F5" s="15" t="str">
        <f>IFERROR(AVERAGEIFS(OSA!W:W,OSA!$C:$C,'(Exclude Pampers)'!$A5,OSA!$D:$D,"&lt;&gt;Pampers"),"")</f>
        <v/>
      </c>
      <c r="G5" s="15" t="str">
        <f>IFERROR(AVERAGEIFS(OSA!X:X,OSA!$C:$C,'(Exclude Pampers)'!$A5,OSA!$D:$D,"&lt;&gt;Pampers"),"")</f>
        <v/>
      </c>
      <c r="H5" s="15" t="str">
        <f>IFERROR(AVERAGEIFS(OSA!Y:Y,OSA!$C:$C,'(Exclude Pampers)'!$A5,OSA!$D:$D,"&lt;&gt;Pampers"),"")</f>
        <v/>
      </c>
      <c r="I5" s="15" t="str">
        <f>IFERROR(AVERAGEIFS(OSA!Z:Z,OSA!$C:$C,'(Exclude Pampers)'!$A5,OSA!$D:$D,"&lt;&gt;Pampers"),"")</f>
        <v/>
      </c>
      <c r="J5" s="15" t="str">
        <f>IFERROR(AVERAGEIFS(OSA!AA:AA,OSA!$C:$C,'(Exclude Pampers)'!$A5,OSA!$D:$D,"&lt;&gt;Pampers"),"")</f>
        <v/>
      </c>
      <c r="K5" s="15" t="str">
        <f>IFERROR(AVERAGEIFS(OSA!AB:AB,OSA!$C:$C,'(Exclude Pampers)'!$A5,OSA!$D:$D,"&lt;&gt;Pampers"),"")</f>
        <v/>
      </c>
      <c r="L5" s="15" t="str">
        <f>IFERROR(AVERAGEIFS(OSA!AC:AC,OSA!$C:$C,'(Exclude Pampers)'!$A5,OSA!$D:$D,"&lt;&gt;Pampers"),"")</f>
        <v/>
      </c>
      <c r="M5" s="15" t="str">
        <f>IFERROR(AVERAGEIFS(OSA!AD:AD,OSA!$C:$C,'(Exclude Pampers)'!$A5,OSA!$D:$D,"&lt;&gt;Pampers"),"")</f>
        <v/>
      </c>
      <c r="N5" s="15" t="str">
        <f>IFERROR(AVERAGEIFS(OSA!AE:AE,OSA!$C:$C,'(Exclude Pampers)'!$A5,OSA!$D:$D,"&lt;&gt;Pampers"),"")</f>
        <v/>
      </c>
      <c r="O5" s="15" t="str">
        <f>IFERROR(AVERAGEIFS(OSA!AF:AF,OSA!$C:$C,'(Exclude Pampers)'!$A5,OSA!$D:$D,"&lt;&gt;Pampers"),"")</f>
        <v/>
      </c>
      <c r="P5" s="15" t="str">
        <f>IFERROR(AVERAGEIFS(OSA!AG:AG,OSA!$C:$C,'(Exclude Pampers)'!$A5,OSA!$D:$D,"&lt;&gt;Pampers"),"")</f>
        <v/>
      </c>
      <c r="Q5" s="15" t="str">
        <f>IFERROR(AVERAGEIFS(OSA!AH:AH,OSA!$C:$C,'(Exclude Pampers)'!$A5,OSA!$D:$D,"&lt;&gt;Pampers"),"")</f>
        <v/>
      </c>
      <c r="R5" s="15" t="str">
        <f>IFERROR(AVERAGEIFS(OSA!AI:AI,OSA!$C:$C,'(Exclude Pampers)'!$A5,OSA!$D:$D,"&lt;&gt;Pampers"),"")</f>
        <v/>
      </c>
      <c r="S5" s="15" t="str">
        <f>IFERROR(AVERAGEIFS(OSA!AJ:AJ,OSA!$C:$C,'(Exclude Pampers)'!$A5,OSA!$D:$D,"&lt;&gt;Pampers"),"")</f>
        <v/>
      </c>
      <c r="T5" s="15" t="str">
        <f>IFERROR(AVERAGEIFS(OSA!AK:AK,OSA!$C:$C,'(Exclude Pampers)'!$A5,OSA!$D:$D,"&lt;&gt;Pampers"),"")</f>
        <v/>
      </c>
      <c r="U5" s="15" t="str">
        <f>IFERROR(AVERAGEIFS(OSA!AL:AL,OSA!$C:$C,'(Exclude Pampers)'!$A5,OSA!$D:$D,"&lt;&gt;Pampers"),"")</f>
        <v/>
      </c>
      <c r="V5" s="15" t="str">
        <f>IFERROR(AVERAGEIFS(OSA!AM:AM,OSA!$C:$C,'(Exclude Pampers)'!$A5,OSA!$D:$D,"&lt;&gt;Pampers"),"")</f>
        <v/>
      </c>
      <c r="W5" s="15" t="str">
        <f>IFERROR(AVERAGEIFS(OSA!AN:AN,OSA!$C:$C,'(Exclude Pampers)'!$A5,OSA!$D:$D,"&lt;&gt;Pampers"),"")</f>
        <v/>
      </c>
      <c r="X5" s="15" t="str">
        <f>IFERROR(AVERAGEIFS(OSA!AO:AO,OSA!$C:$C,'(Exclude Pampers)'!$A5,OSA!$D:$D,"&lt;&gt;Pampers"),"")</f>
        <v/>
      </c>
      <c r="Y5" s="15" t="str">
        <f>IFERROR(AVERAGEIFS(OSA!AP:AP,OSA!$C:$C,'(Exclude Pampers)'!$A5,OSA!$D:$D,"&lt;&gt;Pampers"),"")</f>
        <v/>
      </c>
      <c r="Z5" s="15" t="str">
        <f>IFERROR(AVERAGEIFS(OSA!AQ:AQ,OSA!$C:$C,'(Exclude Pampers)'!$A5,OSA!$D:$D,"&lt;&gt;Pampers"),"")</f>
        <v/>
      </c>
      <c r="AA5" s="15" t="str">
        <f>IFERROR(AVERAGEIFS(OSA!AR:AR,OSA!$C:$C,'(Exclude Pampers)'!$A5,OSA!$D:$D,"&lt;&gt;Pampers"),"")</f>
        <v/>
      </c>
      <c r="AB5" s="15" t="str">
        <f>IFERROR(AVERAGEIFS(OSA!AS:AS,OSA!$C:$C,'(Exclude Pampers)'!$A5,OSA!$D:$D,"&lt;&gt;Pampers"),"")</f>
        <v/>
      </c>
      <c r="AC5" s="15" t="str">
        <f>IFERROR(AVERAGEIFS(OSA!AT:AT,OSA!$C:$C,'(Exclude Pampers)'!$A5,OSA!$D:$D,"&lt;&gt;Pampers"),"")</f>
        <v/>
      </c>
      <c r="AD5" s="15" t="str">
        <f>IFERROR(AVERAGEIFS(OSA!AU:AU,OSA!$C:$C,'(Exclude Pampers)'!$A5,OSA!$D:$D,"&lt;&gt;Pampers"),"")</f>
        <v/>
      </c>
      <c r="AE5" s="15" t="str">
        <f>IFERROR(AVERAGEIFS(OSA!AV:AV,OSA!$C:$C,'(Exclude Pampers)'!$A5,OSA!$D:$D,"&lt;&gt;Pampers"),"")</f>
        <v/>
      </c>
      <c r="AF5" s="15" t="str">
        <f>IFERROR(AVERAGEIFS(OSA!AW:AW,OSA!$C:$C,'(Exclude Pampers)'!$A5,OSA!$D:$D,"&lt;&gt;Pampers"),"")</f>
        <v/>
      </c>
    </row>
    <row r="6" spans="1:32" x14ac:dyDescent="0.35">
      <c r="A6" s="21" t="s">
        <v>3042</v>
      </c>
      <c r="B6" s="15" t="str">
        <f>IFERROR(AVERAGEIFS(OSA!S:S,OSA!$C:$C,'(Exclude Pampers)'!$A6,OSA!$D:$D,"&lt;&gt;Pampers"),"")</f>
        <v/>
      </c>
      <c r="C6" s="15" t="str">
        <f>IFERROR(AVERAGEIFS(OSA!T:T,OSA!$C:$C,'(Exclude Pampers)'!$A6,OSA!$D:$D,"&lt;&gt;Pampers"),"")</f>
        <v/>
      </c>
      <c r="D6" s="15" t="str">
        <f>IFERROR(AVERAGEIFS(OSA!U:U,OSA!$C:$C,'(Exclude Pampers)'!$A6,OSA!$D:$D,"&lt;&gt;Pampers"),"")</f>
        <v/>
      </c>
      <c r="E6" s="15" t="str">
        <f>IFERROR(AVERAGEIFS(OSA!V:V,OSA!$C:$C,'(Exclude Pampers)'!$A6,OSA!$D:$D,"&lt;&gt;Pampers"),"")</f>
        <v/>
      </c>
      <c r="F6" s="15" t="str">
        <f>IFERROR(AVERAGEIFS(OSA!W:W,OSA!$C:$C,'(Exclude Pampers)'!$A6,OSA!$D:$D,"&lt;&gt;Pampers"),"")</f>
        <v/>
      </c>
      <c r="G6" s="15" t="str">
        <f>IFERROR(AVERAGEIFS(OSA!X:X,OSA!$C:$C,'(Exclude Pampers)'!$A6,OSA!$D:$D,"&lt;&gt;Pampers"),"")</f>
        <v/>
      </c>
      <c r="H6" s="15" t="str">
        <f>IFERROR(AVERAGEIFS(OSA!Y:Y,OSA!$C:$C,'(Exclude Pampers)'!$A6,OSA!$D:$D,"&lt;&gt;Pampers"),"")</f>
        <v/>
      </c>
      <c r="I6" s="15" t="str">
        <f>IFERROR(AVERAGEIFS(OSA!Z:Z,OSA!$C:$C,'(Exclude Pampers)'!$A6,OSA!$D:$D,"&lt;&gt;Pampers"),"")</f>
        <v/>
      </c>
      <c r="J6" s="15" t="str">
        <f>IFERROR(AVERAGEIFS(OSA!AA:AA,OSA!$C:$C,'(Exclude Pampers)'!$A6,OSA!$D:$D,"&lt;&gt;Pampers"),"")</f>
        <v/>
      </c>
      <c r="K6" s="15" t="str">
        <f>IFERROR(AVERAGEIFS(OSA!AB:AB,OSA!$C:$C,'(Exclude Pampers)'!$A6,OSA!$D:$D,"&lt;&gt;Pampers"),"")</f>
        <v/>
      </c>
      <c r="L6" s="15" t="str">
        <f>IFERROR(AVERAGEIFS(OSA!AC:AC,OSA!$C:$C,'(Exclude Pampers)'!$A6,OSA!$D:$D,"&lt;&gt;Pampers"),"")</f>
        <v/>
      </c>
      <c r="M6" s="15" t="str">
        <f>IFERROR(AVERAGEIFS(OSA!AD:AD,OSA!$C:$C,'(Exclude Pampers)'!$A6,OSA!$D:$D,"&lt;&gt;Pampers"),"")</f>
        <v/>
      </c>
      <c r="N6" s="15" t="str">
        <f>IFERROR(AVERAGEIFS(OSA!AE:AE,OSA!$C:$C,'(Exclude Pampers)'!$A6,OSA!$D:$D,"&lt;&gt;Pampers"),"")</f>
        <v/>
      </c>
      <c r="O6" s="15" t="str">
        <f>IFERROR(AVERAGEIFS(OSA!AF:AF,OSA!$C:$C,'(Exclude Pampers)'!$A6,OSA!$D:$D,"&lt;&gt;Pampers"),"")</f>
        <v/>
      </c>
      <c r="P6" s="15" t="str">
        <f>IFERROR(AVERAGEIFS(OSA!AG:AG,OSA!$C:$C,'(Exclude Pampers)'!$A6,OSA!$D:$D,"&lt;&gt;Pampers"),"")</f>
        <v/>
      </c>
      <c r="Q6" s="15" t="str">
        <f>IFERROR(AVERAGEIFS(OSA!AH:AH,OSA!$C:$C,'(Exclude Pampers)'!$A6,OSA!$D:$D,"&lt;&gt;Pampers"),"")</f>
        <v/>
      </c>
      <c r="R6" s="15" t="str">
        <f>IFERROR(AVERAGEIFS(OSA!AI:AI,OSA!$C:$C,'(Exclude Pampers)'!$A6,OSA!$D:$D,"&lt;&gt;Pampers"),"")</f>
        <v/>
      </c>
      <c r="S6" s="15" t="str">
        <f>IFERROR(AVERAGEIFS(OSA!AJ:AJ,OSA!$C:$C,'(Exclude Pampers)'!$A6,OSA!$D:$D,"&lt;&gt;Pampers"),"")</f>
        <v/>
      </c>
      <c r="T6" s="15" t="str">
        <f>IFERROR(AVERAGEIFS(OSA!AK:AK,OSA!$C:$C,'(Exclude Pampers)'!$A6,OSA!$D:$D,"&lt;&gt;Pampers"),"")</f>
        <v/>
      </c>
      <c r="U6" s="15" t="str">
        <f>IFERROR(AVERAGEIFS(OSA!AL:AL,OSA!$C:$C,'(Exclude Pampers)'!$A6,OSA!$D:$D,"&lt;&gt;Pampers"),"")</f>
        <v/>
      </c>
      <c r="V6" s="15" t="str">
        <f>IFERROR(AVERAGEIFS(OSA!AM:AM,OSA!$C:$C,'(Exclude Pampers)'!$A6,OSA!$D:$D,"&lt;&gt;Pampers"),"")</f>
        <v/>
      </c>
      <c r="W6" s="15" t="str">
        <f>IFERROR(AVERAGEIFS(OSA!AN:AN,OSA!$C:$C,'(Exclude Pampers)'!$A6,OSA!$D:$D,"&lt;&gt;Pampers"),"")</f>
        <v/>
      </c>
      <c r="X6" s="15" t="str">
        <f>IFERROR(AVERAGEIFS(OSA!AO:AO,OSA!$C:$C,'(Exclude Pampers)'!$A6,OSA!$D:$D,"&lt;&gt;Pampers"),"")</f>
        <v/>
      </c>
      <c r="Y6" s="15" t="str">
        <f>IFERROR(AVERAGEIFS(OSA!AP:AP,OSA!$C:$C,'(Exclude Pampers)'!$A6,OSA!$D:$D,"&lt;&gt;Pampers"),"")</f>
        <v/>
      </c>
      <c r="Z6" s="15" t="str">
        <f>IFERROR(AVERAGEIFS(OSA!AQ:AQ,OSA!$C:$C,'(Exclude Pampers)'!$A6,OSA!$D:$D,"&lt;&gt;Pampers"),"")</f>
        <v/>
      </c>
      <c r="AA6" s="15" t="str">
        <f>IFERROR(AVERAGEIFS(OSA!AR:AR,OSA!$C:$C,'(Exclude Pampers)'!$A6,OSA!$D:$D,"&lt;&gt;Pampers"),"")</f>
        <v/>
      </c>
      <c r="AB6" s="15" t="str">
        <f>IFERROR(AVERAGEIFS(OSA!AS:AS,OSA!$C:$C,'(Exclude Pampers)'!$A6,OSA!$D:$D,"&lt;&gt;Pampers"),"")</f>
        <v/>
      </c>
      <c r="AC6" s="15" t="str">
        <f>IFERROR(AVERAGEIFS(OSA!AT:AT,OSA!$C:$C,'(Exclude Pampers)'!$A6,OSA!$D:$D,"&lt;&gt;Pampers"),"")</f>
        <v/>
      </c>
      <c r="AD6" s="15" t="str">
        <f>IFERROR(AVERAGEIFS(OSA!AU:AU,OSA!$C:$C,'(Exclude Pampers)'!$A6,OSA!$D:$D,"&lt;&gt;Pampers"),"")</f>
        <v/>
      </c>
      <c r="AE6" s="15" t="str">
        <f>IFERROR(AVERAGEIFS(OSA!AV:AV,OSA!$C:$C,'(Exclude Pampers)'!$A6,OSA!$D:$D,"&lt;&gt;Pampers"),"")</f>
        <v/>
      </c>
      <c r="AF6" s="15" t="str">
        <f>IFERROR(AVERAGEIFS(OSA!AW:AW,OSA!$C:$C,'(Exclude Pampers)'!$A6,OSA!$D:$D,"&lt;&gt;Pampers"),"")</f>
        <v/>
      </c>
    </row>
    <row r="7" spans="1:32" x14ac:dyDescent="0.35">
      <c r="A7" s="21" t="s">
        <v>1648</v>
      </c>
      <c r="B7" s="15">
        <f>IFERROR(AVERAGEIFS(OSA!S:S,OSA!$C:$C,'(Exclude Pampers)'!$A7,OSA!$D:$D,"&lt;&gt;Pampers"),"")</f>
        <v>0.96768707482993199</v>
      </c>
      <c r="C7" s="15" t="str">
        <f>IFERROR(AVERAGEIFS(OSA!T:T,OSA!$C:$C,'(Exclude Pampers)'!$A7,OSA!$D:$D,"&lt;&gt;Pampers"),"")</f>
        <v/>
      </c>
      <c r="D7" s="15" t="str">
        <f>IFERROR(AVERAGEIFS(OSA!U:U,OSA!$C:$C,'(Exclude Pampers)'!$A7,OSA!$D:$D,"&lt;&gt;Pampers"),"")</f>
        <v/>
      </c>
      <c r="E7" s="15">
        <f>IFERROR(AVERAGEIFS(OSA!V:V,OSA!$C:$C,'(Exclude Pampers)'!$A7,OSA!$D:$D,"&lt;&gt;Pampers"),"")</f>
        <v>0.95059625212947185</v>
      </c>
      <c r="F7" s="15">
        <f>IFERROR(AVERAGEIFS(OSA!W:W,OSA!$C:$C,'(Exclude Pampers)'!$A7,OSA!$D:$D,"&lt;&gt;Pampers"),"")</f>
        <v>0.95229982964224869</v>
      </c>
      <c r="G7" s="15">
        <f>IFERROR(AVERAGEIFS(OSA!X:X,OSA!$C:$C,'(Exclude Pampers)'!$A7,OSA!$D:$D,"&lt;&gt;Pampers"),"")</f>
        <v>0.96081771720613285</v>
      </c>
      <c r="H7" s="15">
        <f>IFERROR(AVERAGEIFS(OSA!Y:Y,OSA!$C:$C,'(Exclude Pampers)'!$A7,OSA!$D:$D,"&lt;&gt;Pampers"),"")</f>
        <v>0.96081771720613285</v>
      </c>
      <c r="I7" s="15">
        <f>IFERROR(AVERAGEIFS(OSA!Z:Z,OSA!$C:$C,'(Exclude Pampers)'!$A7,OSA!$D:$D,"&lt;&gt;Pampers"),"")</f>
        <v>0.96933560477001701</v>
      </c>
      <c r="J7" s="15" t="str">
        <f>IFERROR(AVERAGEIFS(OSA!AA:AA,OSA!$C:$C,'(Exclude Pampers)'!$A7,OSA!$D:$D,"&lt;&gt;Pampers"),"")</f>
        <v/>
      </c>
      <c r="K7" s="15" t="str">
        <f>IFERROR(AVERAGEIFS(OSA!AB:AB,OSA!$C:$C,'(Exclude Pampers)'!$A7,OSA!$D:$D,"&lt;&gt;Pampers"),"")</f>
        <v/>
      </c>
      <c r="L7" s="15" t="str">
        <f>IFERROR(AVERAGEIFS(OSA!AC:AC,OSA!$C:$C,'(Exclude Pampers)'!$A7,OSA!$D:$D,"&lt;&gt;Pampers"),"")</f>
        <v/>
      </c>
      <c r="M7" s="15" t="str">
        <f>IFERROR(AVERAGEIFS(OSA!AD:AD,OSA!$C:$C,'(Exclude Pampers)'!$A7,OSA!$D:$D,"&lt;&gt;Pampers"),"")</f>
        <v/>
      </c>
      <c r="N7" s="15" t="str">
        <f>IFERROR(AVERAGEIFS(OSA!AE:AE,OSA!$C:$C,'(Exclude Pampers)'!$A7,OSA!$D:$D,"&lt;&gt;Pampers"),"")</f>
        <v/>
      </c>
      <c r="O7" s="15" t="str">
        <f>IFERROR(AVERAGEIFS(OSA!AF:AF,OSA!$C:$C,'(Exclude Pampers)'!$A7,OSA!$D:$D,"&lt;&gt;Pampers"),"")</f>
        <v/>
      </c>
      <c r="P7" s="15" t="str">
        <f>IFERROR(AVERAGEIFS(OSA!AG:AG,OSA!$C:$C,'(Exclude Pampers)'!$A7,OSA!$D:$D,"&lt;&gt;Pampers"),"")</f>
        <v/>
      </c>
      <c r="Q7" s="15" t="str">
        <f>IFERROR(AVERAGEIFS(OSA!AH:AH,OSA!$C:$C,'(Exclude Pampers)'!$A7,OSA!$D:$D,"&lt;&gt;Pampers"),"")</f>
        <v/>
      </c>
      <c r="R7" s="15" t="str">
        <f>IFERROR(AVERAGEIFS(OSA!AI:AI,OSA!$C:$C,'(Exclude Pampers)'!$A7,OSA!$D:$D,"&lt;&gt;Pampers"),"")</f>
        <v/>
      </c>
      <c r="S7" s="15" t="str">
        <f>IFERROR(AVERAGEIFS(OSA!AJ:AJ,OSA!$C:$C,'(Exclude Pampers)'!$A7,OSA!$D:$D,"&lt;&gt;Pampers"),"")</f>
        <v/>
      </c>
      <c r="T7" s="15" t="str">
        <f>IFERROR(AVERAGEIFS(OSA!AK:AK,OSA!$C:$C,'(Exclude Pampers)'!$A7,OSA!$D:$D,"&lt;&gt;Pampers"),"")</f>
        <v/>
      </c>
      <c r="U7" s="15" t="str">
        <f>IFERROR(AVERAGEIFS(OSA!AL:AL,OSA!$C:$C,'(Exclude Pampers)'!$A7,OSA!$D:$D,"&lt;&gt;Pampers"),"")</f>
        <v/>
      </c>
      <c r="V7" s="15" t="str">
        <f>IFERROR(AVERAGEIFS(OSA!AM:AM,OSA!$C:$C,'(Exclude Pampers)'!$A7,OSA!$D:$D,"&lt;&gt;Pampers"),"")</f>
        <v/>
      </c>
      <c r="W7" s="15" t="str">
        <f>IFERROR(AVERAGEIFS(OSA!AN:AN,OSA!$C:$C,'(Exclude Pampers)'!$A7,OSA!$D:$D,"&lt;&gt;Pampers"),"")</f>
        <v/>
      </c>
      <c r="X7" s="15" t="str">
        <f>IFERROR(AVERAGEIFS(OSA!AO:AO,OSA!$C:$C,'(Exclude Pampers)'!$A7,OSA!$D:$D,"&lt;&gt;Pampers"),"")</f>
        <v/>
      </c>
      <c r="Y7" s="15" t="str">
        <f>IFERROR(AVERAGEIFS(OSA!AP:AP,OSA!$C:$C,'(Exclude Pampers)'!$A7,OSA!$D:$D,"&lt;&gt;Pampers"),"")</f>
        <v/>
      </c>
      <c r="Z7" s="15" t="str">
        <f>IFERROR(AVERAGEIFS(OSA!AQ:AQ,OSA!$C:$C,'(Exclude Pampers)'!$A7,OSA!$D:$D,"&lt;&gt;Pampers"),"")</f>
        <v/>
      </c>
      <c r="AA7" s="15" t="str">
        <f>IFERROR(AVERAGEIFS(OSA!AR:AR,OSA!$C:$C,'(Exclude Pampers)'!$A7,OSA!$D:$D,"&lt;&gt;Pampers"),"")</f>
        <v/>
      </c>
      <c r="AB7" s="15" t="str">
        <f>IFERROR(AVERAGEIFS(OSA!AS:AS,OSA!$C:$C,'(Exclude Pampers)'!$A7,OSA!$D:$D,"&lt;&gt;Pampers"),"")</f>
        <v/>
      </c>
      <c r="AC7" s="15" t="str">
        <f>IFERROR(AVERAGEIFS(OSA!AT:AT,OSA!$C:$C,'(Exclude Pampers)'!$A7,OSA!$D:$D,"&lt;&gt;Pampers"),"")</f>
        <v/>
      </c>
      <c r="AD7" s="15" t="str">
        <f>IFERROR(AVERAGEIFS(OSA!AU:AU,OSA!$C:$C,'(Exclude Pampers)'!$A7,OSA!$D:$D,"&lt;&gt;Pampers"),"")</f>
        <v/>
      </c>
      <c r="AE7" s="15" t="str">
        <f>IFERROR(AVERAGEIFS(OSA!AV:AV,OSA!$C:$C,'(Exclude Pampers)'!$A7,OSA!$D:$D,"&lt;&gt;Pampers"),"")</f>
        <v/>
      </c>
      <c r="AF7" s="15" t="str">
        <f>IFERROR(AVERAGEIFS(OSA!AW:AW,OSA!$C:$C,'(Exclude Pampers)'!$A7,OSA!$D:$D,"&lt;&gt;Pampers"),"")</f>
        <v/>
      </c>
    </row>
    <row r="8" spans="1:32" x14ac:dyDescent="0.35">
      <c r="A8" s="21" t="s">
        <v>2305</v>
      </c>
      <c r="B8" s="15">
        <f>IFERROR(AVERAGEIFS(OSA!S:S,OSA!$C:$C,'(Exclude Pampers)'!$A8,OSA!$D:$D,"&lt;&gt;Pampers"),"")</f>
        <v>0.79653679653679654</v>
      </c>
      <c r="C8" s="15" t="str">
        <f>IFERROR(AVERAGEIFS(OSA!T:T,OSA!$C:$C,'(Exclude Pampers)'!$A8,OSA!$D:$D,"&lt;&gt;Pampers"),"")</f>
        <v/>
      </c>
      <c r="D8" s="15" t="str">
        <f>IFERROR(AVERAGEIFS(OSA!U:U,OSA!$C:$C,'(Exclude Pampers)'!$A8,OSA!$D:$D,"&lt;&gt;Pampers"),"")</f>
        <v/>
      </c>
      <c r="E8" s="15">
        <f>IFERROR(AVERAGEIFS(OSA!V:V,OSA!$C:$C,'(Exclude Pampers)'!$A8,OSA!$D:$D,"&lt;&gt;Pampers"),"")</f>
        <v>0.77056277056277056</v>
      </c>
      <c r="F8" s="15">
        <f>IFERROR(AVERAGEIFS(OSA!W:W,OSA!$C:$C,'(Exclude Pampers)'!$A8,OSA!$D:$D,"&lt;&gt;Pampers"),"")</f>
        <v>0.77056277056277056</v>
      </c>
      <c r="G8" s="15">
        <f>IFERROR(AVERAGEIFS(OSA!X:X,OSA!$C:$C,'(Exclude Pampers)'!$A8,OSA!$D:$D,"&lt;&gt;Pampers"),"")</f>
        <v>0.77056277056277056</v>
      </c>
      <c r="H8" s="15">
        <f>IFERROR(AVERAGEIFS(OSA!Y:Y,OSA!$C:$C,'(Exclude Pampers)'!$A8,OSA!$D:$D,"&lt;&gt;Pampers"),"")</f>
        <v>0.77056277056277056</v>
      </c>
      <c r="I8" s="15" t="str">
        <f>IFERROR(AVERAGEIFS(OSA!Z:Z,OSA!$C:$C,'(Exclude Pampers)'!$A8,OSA!$D:$D,"&lt;&gt;Pampers"),"")</f>
        <v/>
      </c>
      <c r="J8" s="15" t="str">
        <f>IFERROR(AVERAGEIFS(OSA!AA:AA,OSA!$C:$C,'(Exclude Pampers)'!$A8,OSA!$D:$D,"&lt;&gt;Pampers"),"")</f>
        <v/>
      </c>
      <c r="K8" s="15" t="str">
        <f>IFERROR(AVERAGEIFS(OSA!AB:AB,OSA!$C:$C,'(Exclude Pampers)'!$A8,OSA!$D:$D,"&lt;&gt;Pampers"),"")</f>
        <v/>
      </c>
      <c r="L8" s="15" t="str">
        <f>IFERROR(AVERAGEIFS(OSA!AC:AC,OSA!$C:$C,'(Exclude Pampers)'!$A8,OSA!$D:$D,"&lt;&gt;Pampers"),"")</f>
        <v/>
      </c>
      <c r="M8" s="15" t="str">
        <f>IFERROR(AVERAGEIFS(OSA!AD:AD,OSA!$C:$C,'(Exclude Pampers)'!$A8,OSA!$D:$D,"&lt;&gt;Pampers"),"")</f>
        <v/>
      </c>
      <c r="N8" s="15" t="str">
        <f>IFERROR(AVERAGEIFS(OSA!AE:AE,OSA!$C:$C,'(Exclude Pampers)'!$A8,OSA!$D:$D,"&lt;&gt;Pampers"),"")</f>
        <v/>
      </c>
      <c r="O8" s="15" t="str">
        <f>IFERROR(AVERAGEIFS(OSA!AF:AF,OSA!$C:$C,'(Exclude Pampers)'!$A8,OSA!$D:$D,"&lt;&gt;Pampers"),"")</f>
        <v/>
      </c>
      <c r="P8" s="15" t="str">
        <f>IFERROR(AVERAGEIFS(OSA!AG:AG,OSA!$C:$C,'(Exclude Pampers)'!$A8,OSA!$D:$D,"&lt;&gt;Pampers"),"")</f>
        <v/>
      </c>
      <c r="Q8" s="15" t="str">
        <f>IFERROR(AVERAGEIFS(OSA!AH:AH,OSA!$C:$C,'(Exclude Pampers)'!$A8,OSA!$D:$D,"&lt;&gt;Pampers"),"")</f>
        <v/>
      </c>
      <c r="R8" s="15" t="str">
        <f>IFERROR(AVERAGEIFS(OSA!AI:AI,OSA!$C:$C,'(Exclude Pampers)'!$A8,OSA!$D:$D,"&lt;&gt;Pampers"),"")</f>
        <v/>
      </c>
      <c r="S8" s="15" t="str">
        <f>IFERROR(AVERAGEIFS(OSA!AJ:AJ,OSA!$C:$C,'(Exclude Pampers)'!$A8,OSA!$D:$D,"&lt;&gt;Pampers"),"")</f>
        <v/>
      </c>
      <c r="T8" s="15" t="str">
        <f>IFERROR(AVERAGEIFS(OSA!AK:AK,OSA!$C:$C,'(Exclude Pampers)'!$A8,OSA!$D:$D,"&lt;&gt;Pampers"),"")</f>
        <v/>
      </c>
      <c r="U8" s="15" t="str">
        <f>IFERROR(AVERAGEIFS(OSA!AL:AL,OSA!$C:$C,'(Exclude Pampers)'!$A8,OSA!$D:$D,"&lt;&gt;Pampers"),"")</f>
        <v/>
      </c>
      <c r="V8" s="15" t="str">
        <f>IFERROR(AVERAGEIFS(OSA!AM:AM,OSA!$C:$C,'(Exclude Pampers)'!$A8,OSA!$D:$D,"&lt;&gt;Pampers"),"")</f>
        <v/>
      </c>
      <c r="W8" s="15" t="str">
        <f>IFERROR(AVERAGEIFS(OSA!AN:AN,OSA!$C:$C,'(Exclude Pampers)'!$A8,OSA!$D:$D,"&lt;&gt;Pampers"),"")</f>
        <v/>
      </c>
      <c r="X8" s="15" t="str">
        <f>IFERROR(AVERAGEIFS(OSA!AO:AO,OSA!$C:$C,'(Exclude Pampers)'!$A8,OSA!$D:$D,"&lt;&gt;Pampers"),"")</f>
        <v/>
      </c>
      <c r="Y8" s="15" t="str">
        <f>IFERROR(AVERAGEIFS(OSA!AP:AP,OSA!$C:$C,'(Exclude Pampers)'!$A8,OSA!$D:$D,"&lt;&gt;Pampers"),"")</f>
        <v/>
      </c>
      <c r="Z8" s="15" t="str">
        <f>IFERROR(AVERAGEIFS(OSA!AQ:AQ,OSA!$C:$C,'(Exclude Pampers)'!$A8,OSA!$D:$D,"&lt;&gt;Pampers"),"")</f>
        <v/>
      </c>
      <c r="AA8" s="15" t="str">
        <f>IFERROR(AVERAGEIFS(OSA!AR:AR,OSA!$C:$C,'(Exclude Pampers)'!$A8,OSA!$D:$D,"&lt;&gt;Pampers"),"")</f>
        <v/>
      </c>
      <c r="AB8" s="15" t="str">
        <f>IFERROR(AVERAGEIFS(OSA!AS:AS,OSA!$C:$C,'(Exclude Pampers)'!$A8,OSA!$D:$D,"&lt;&gt;Pampers"),"")</f>
        <v/>
      </c>
      <c r="AC8" s="15" t="str">
        <f>IFERROR(AVERAGEIFS(OSA!AT:AT,OSA!$C:$C,'(Exclude Pampers)'!$A8,OSA!$D:$D,"&lt;&gt;Pampers"),"")</f>
        <v/>
      </c>
      <c r="AD8" s="15" t="str">
        <f>IFERROR(AVERAGEIFS(OSA!AU:AU,OSA!$C:$C,'(Exclude Pampers)'!$A8,OSA!$D:$D,"&lt;&gt;Pampers"),"")</f>
        <v/>
      </c>
      <c r="AE8" s="15" t="str">
        <f>IFERROR(AVERAGEIFS(OSA!AV:AV,OSA!$C:$C,'(Exclude Pampers)'!$A8,OSA!$D:$D,"&lt;&gt;Pampers"),"")</f>
        <v/>
      </c>
      <c r="AF8" s="15" t="str">
        <f>IFERROR(AVERAGEIFS(OSA!AW:AW,OSA!$C:$C,'(Exclude Pampers)'!$A8,OSA!$D:$D,"&lt;&gt;Pampers"),"")</f>
        <v/>
      </c>
    </row>
    <row r="9" spans="1:32" x14ac:dyDescent="0.35">
      <c r="A9" s="21" t="s">
        <v>2517</v>
      </c>
      <c r="B9" s="15">
        <f>IFERROR(AVERAGEIFS(OSA!S:S,OSA!$C:$C,'(Exclude Pampers)'!$A9,OSA!$D:$D,"&lt;&gt;Pampers"),"")</f>
        <v>1</v>
      </c>
      <c r="C9" s="15" t="str">
        <f>IFERROR(AVERAGEIFS(OSA!T:T,OSA!$C:$C,'(Exclude Pampers)'!$A9,OSA!$D:$D,"&lt;&gt;Pampers"),"")</f>
        <v/>
      </c>
      <c r="D9" s="15" t="str">
        <f>IFERROR(AVERAGEIFS(OSA!U:U,OSA!$C:$C,'(Exclude Pampers)'!$A9,OSA!$D:$D,"&lt;&gt;Pampers"),"")</f>
        <v/>
      </c>
      <c r="E9" s="15">
        <f>IFERROR(AVERAGEIFS(OSA!V:V,OSA!$C:$C,'(Exclude Pampers)'!$A9,OSA!$D:$D,"&lt;&gt;Pampers"),"")</f>
        <v>1</v>
      </c>
      <c r="F9" s="15">
        <f>IFERROR(AVERAGEIFS(OSA!W:W,OSA!$C:$C,'(Exclude Pampers)'!$A9,OSA!$D:$D,"&lt;&gt;Pampers"),"")</f>
        <v>1</v>
      </c>
      <c r="G9" s="15">
        <f>IFERROR(AVERAGEIFS(OSA!X:X,OSA!$C:$C,'(Exclude Pampers)'!$A9,OSA!$D:$D,"&lt;&gt;Pampers"),"")</f>
        <v>0.99864130434782605</v>
      </c>
      <c r="H9" s="15">
        <f>IFERROR(AVERAGEIFS(OSA!Y:Y,OSA!$C:$C,'(Exclude Pampers)'!$A9,OSA!$D:$D,"&lt;&gt;Pampers"),"")</f>
        <v>0.99728260869565222</v>
      </c>
      <c r="I9" s="15">
        <f>IFERROR(AVERAGEIFS(OSA!Z:Z,OSA!$C:$C,'(Exclude Pampers)'!$A9,OSA!$D:$D,"&lt;&gt;Pampers"),"")</f>
        <v>0.99863945578231295</v>
      </c>
      <c r="J9" s="15" t="str">
        <f>IFERROR(AVERAGEIFS(OSA!AA:AA,OSA!$C:$C,'(Exclude Pampers)'!$A9,OSA!$D:$D,"&lt;&gt;Pampers"),"")</f>
        <v/>
      </c>
      <c r="K9" s="15" t="str">
        <f>IFERROR(AVERAGEIFS(OSA!AB:AB,OSA!$C:$C,'(Exclude Pampers)'!$A9,OSA!$D:$D,"&lt;&gt;Pampers"),"")</f>
        <v/>
      </c>
      <c r="L9" s="15" t="str">
        <f>IFERROR(AVERAGEIFS(OSA!AC:AC,OSA!$C:$C,'(Exclude Pampers)'!$A9,OSA!$D:$D,"&lt;&gt;Pampers"),"")</f>
        <v/>
      </c>
      <c r="M9" s="15" t="str">
        <f>IFERROR(AVERAGEIFS(OSA!AD:AD,OSA!$C:$C,'(Exclude Pampers)'!$A9,OSA!$D:$D,"&lt;&gt;Pampers"),"")</f>
        <v/>
      </c>
      <c r="N9" s="15" t="str">
        <f>IFERROR(AVERAGEIFS(OSA!AE:AE,OSA!$C:$C,'(Exclude Pampers)'!$A9,OSA!$D:$D,"&lt;&gt;Pampers"),"")</f>
        <v/>
      </c>
      <c r="O9" s="15" t="str">
        <f>IFERROR(AVERAGEIFS(OSA!AF:AF,OSA!$C:$C,'(Exclude Pampers)'!$A9,OSA!$D:$D,"&lt;&gt;Pampers"),"")</f>
        <v/>
      </c>
      <c r="P9" s="15" t="str">
        <f>IFERROR(AVERAGEIFS(OSA!AG:AG,OSA!$C:$C,'(Exclude Pampers)'!$A9,OSA!$D:$D,"&lt;&gt;Pampers"),"")</f>
        <v/>
      </c>
      <c r="Q9" s="15" t="str">
        <f>IFERROR(AVERAGEIFS(OSA!AH:AH,OSA!$C:$C,'(Exclude Pampers)'!$A9,OSA!$D:$D,"&lt;&gt;Pampers"),"")</f>
        <v/>
      </c>
      <c r="R9" s="15" t="str">
        <f>IFERROR(AVERAGEIFS(OSA!AI:AI,OSA!$C:$C,'(Exclude Pampers)'!$A9,OSA!$D:$D,"&lt;&gt;Pampers"),"")</f>
        <v/>
      </c>
      <c r="S9" s="15" t="str">
        <f>IFERROR(AVERAGEIFS(OSA!AJ:AJ,OSA!$C:$C,'(Exclude Pampers)'!$A9,OSA!$D:$D,"&lt;&gt;Pampers"),"")</f>
        <v/>
      </c>
      <c r="T9" s="15" t="str">
        <f>IFERROR(AVERAGEIFS(OSA!AK:AK,OSA!$C:$C,'(Exclude Pampers)'!$A9,OSA!$D:$D,"&lt;&gt;Pampers"),"")</f>
        <v/>
      </c>
      <c r="U9" s="15" t="str">
        <f>IFERROR(AVERAGEIFS(OSA!AL:AL,OSA!$C:$C,'(Exclude Pampers)'!$A9,OSA!$D:$D,"&lt;&gt;Pampers"),"")</f>
        <v/>
      </c>
      <c r="V9" s="15" t="str">
        <f>IFERROR(AVERAGEIFS(OSA!AM:AM,OSA!$C:$C,'(Exclude Pampers)'!$A9,OSA!$D:$D,"&lt;&gt;Pampers"),"")</f>
        <v/>
      </c>
      <c r="W9" s="15" t="str">
        <f>IFERROR(AVERAGEIFS(OSA!AN:AN,OSA!$C:$C,'(Exclude Pampers)'!$A9,OSA!$D:$D,"&lt;&gt;Pampers"),"")</f>
        <v/>
      </c>
      <c r="X9" s="15" t="str">
        <f>IFERROR(AVERAGEIFS(OSA!AO:AO,OSA!$C:$C,'(Exclude Pampers)'!$A9,OSA!$D:$D,"&lt;&gt;Pampers"),"")</f>
        <v/>
      </c>
      <c r="Y9" s="15" t="str">
        <f>IFERROR(AVERAGEIFS(OSA!AP:AP,OSA!$C:$C,'(Exclude Pampers)'!$A9,OSA!$D:$D,"&lt;&gt;Pampers"),"")</f>
        <v/>
      </c>
      <c r="Z9" s="15" t="str">
        <f>IFERROR(AVERAGEIFS(OSA!AQ:AQ,OSA!$C:$C,'(Exclude Pampers)'!$A9,OSA!$D:$D,"&lt;&gt;Pampers"),"")</f>
        <v/>
      </c>
      <c r="AA9" s="15" t="str">
        <f>IFERROR(AVERAGEIFS(OSA!AR:AR,OSA!$C:$C,'(Exclude Pampers)'!$A9,OSA!$D:$D,"&lt;&gt;Pampers"),"")</f>
        <v/>
      </c>
      <c r="AB9" s="15" t="str">
        <f>IFERROR(AVERAGEIFS(OSA!AS:AS,OSA!$C:$C,'(Exclude Pampers)'!$A9,OSA!$D:$D,"&lt;&gt;Pampers"),"")</f>
        <v/>
      </c>
      <c r="AC9" s="15" t="str">
        <f>IFERROR(AVERAGEIFS(OSA!AT:AT,OSA!$C:$C,'(Exclude Pampers)'!$A9,OSA!$D:$D,"&lt;&gt;Pampers"),"")</f>
        <v/>
      </c>
      <c r="AD9" s="15" t="str">
        <f>IFERROR(AVERAGEIFS(OSA!AU:AU,OSA!$C:$C,'(Exclude Pampers)'!$A9,OSA!$D:$D,"&lt;&gt;Pampers"),"")</f>
        <v/>
      </c>
      <c r="AE9" s="15" t="str">
        <f>IFERROR(AVERAGEIFS(OSA!AV:AV,OSA!$C:$C,'(Exclude Pampers)'!$A9,OSA!$D:$D,"&lt;&gt;Pampers"),"")</f>
        <v/>
      </c>
      <c r="AF9" s="15" t="str">
        <f>IFERROR(AVERAGEIFS(OSA!AW:AW,OSA!$C:$C,'(Exclude Pampers)'!$A9,OSA!$D:$D,"&lt;&gt;Pampers"),"")</f>
        <v/>
      </c>
    </row>
    <row r="10" spans="1:32" x14ac:dyDescent="0.35">
      <c r="A10" s="21" t="s">
        <v>2657</v>
      </c>
      <c r="B10" s="15">
        <f ca="1">IFERROR(AVERAGEIFS(OSA!S:S,OSA!$C:$C,'(Exclude Pampers)'!$A10,OSA!$D:$D,"&lt;&gt;Pampers"),"")</f>
        <v>1</v>
      </c>
      <c r="C10" s="15" t="str">
        <f ca="1">IFERROR(AVERAGEIFS(OSA!T:T,OSA!$C:$C,'(Exclude Pampers)'!$A10,OSA!$D:$D,"&lt;&gt;Pampers"),"")</f>
        <v/>
      </c>
      <c r="D10" s="15" t="str">
        <f ca="1">IFERROR(AVERAGEIFS(OSA!U:U,OSA!$C:$C,'(Exclude Pampers)'!$A10,OSA!$D:$D,"&lt;&gt;Pampers"),"")</f>
        <v/>
      </c>
      <c r="E10" s="15">
        <f ca="1">IFERROR(AVERAGEIFS(OSA!V:V,OSA!$C:$C,'(Exclude Pampers)'!$A10,OSA!$D:$D,"&lt;&gt;Pampers"),"")</f>
        <v>1</v>
      </c>
      <c r="F10" s="15">
        <f ca="1">IFERROR(AVERAGEIFS(OSA!W:W,OSA!$C:$C,'(Exclude Pampers)'!$A10,OSA!$D:$D,"&lt;&gt;Pampers"),"")</f>
        <v>1</v>
      </c>
      <c r="G10" s="15">
        <f ca="1">IFERROR(AVERAGEIFS(OSA!X:X,OSA!$C:$C,'(Exclude Pampers)'!$A10,OSA!$D:$D,"&lt;&gt;Pampers"),"")</f>
        <v>1</v>
      </c>
      <c r="H10" s="15">
        <f ca="1">IFERROR(AVERAGEIFS(OSA!Y:Y,OSA!$C:$C,'(Exclude Pampers)'!$A10,OSA!$D:$D,"&lt;&gt;Pampers"),"")</f>
        <v>1</v>
      </c>
      <c r="I10" s="15">
        <f ca="1">IFERROR(AVERAGEIFS(OSA!Z:Z,OSA!$C:$C,'(Exclude Pampers)'!$A10,OSA!$D:$D,"&lt;&gt;Pampers"),"")</f>
        <v>0.99597585513078468</v>
      </c>
      <c r="J10" s="15" t="str">
        <f ca="1">IFERROR(AVERAGEIFS(OSA!AA:AA,OSA!$C:$C,'(Exclude Pampers)'!$A10,OSA!$D:$D,"&lt;&gt;Pampers"),"")</f>
        <v/>
      </c>
      <c r="K10" s="15" t="str">
        <f ca="1">IFERROR(AVERAGEIFS(OSA!AB:AB,OSA!$C:$C,'(Exclude Pampers)'!$A10,OSA!$D:$D,"&lt;&gt;Pampers"),"")</f>
        <v/>
      </c>
      <c r="L10" s="15" t="str">
        <f ca="1">IFERROR(AVERAGEIFS(OSA!AC:AC,OSA!$C:$C,'(Exclude Pampers)'!$A10,OSA!$D:$D,"&lt;&gt;Pampers"),"")</f>
        <v/>
      </c>
      <c r="M10" s="15" t="str">
        <f ca="1">IFERROR(AVERAGEIFS(OSA!AD:AD,OSA!$C:$C,'(Exclude Pampers)'!$A10,OSA!$D:$D,"&lt;&gt;Pampers"),"")</f>
        <v/>
      </c>
      <c r="N10" s="15" t="str">
        <f ca="1">IFERROR(AVERAGEIFS(OSA!AE:AE,OSA!$C:$C,'(Exclude Pampers)'!$A10,OSA!$D:$D,"&lt;&gt;Pampers"),"")</f>
        <v/>
      </c>
      <c r="O10" s="15" t="str">
        <f ca="1">IFERROR(AVERAGEIFS(OSA!AF:AF,OSA!$C:$C,'(Exclude Pampers)'!$A10,OSA!$D:$D,"&lt;&gt;Pampers"),"")</f>
        <v/>
      </c>
      <c r="P10" s="15" t="str">
        <f ca="1">IFERROR(AVERAGEIFS(OSA!AG:AG,OSA!$C:$C,'(Exclude Pampers)'!$A10,OSA!$D:$D,"&lt;&gt;Pampers"),"")</f>
        <v/>
      </c>
      <c r="Q10" s="15" t="str">
        <f ca="1">IFERROR(AVERAGEIFS(OSA!AH:AH,OSA!$C:$C,'(Exclude Pampers)'!$A10,OSA!$D:$D,"&lt;&gt;Pampers"),"")</f>
        <v/>
      </c>
      <c r="R10" s="15" t="str">
        <f ca="1">IFERROR(AVERAGEIFS(OSA!AI:AI,OSA!$C:$C,'(Exclude Pampers)'!$A10,OSA!$D:$D,"&lt;&gt;Pampers"),"")</f>
        <v/>
      </c>
      <c r="S10" s="15" t="str">
        <f ca="1">IFERROR(AVERAGEIFS(OSA!AJ:AJ,OSA!$C:$C,'(Exclude Pampers)'!$A10,OSA!$D:$D,"&lt;&gt;Pampers"),"")</f>
        <v/>
      </c>
      <c r="T10" s="15" t="str">
        <f ca="1">IFERROR(AVERAGEIFS(OSA!AK:AK,OSA!$C:$C,'(Exclude Pampers)'!$A10,OSA!$D:$D,"&lt;&gt;Pampers"),"")</f>
        <v/>
      </c>
      <c r="U10" s="15" t="str">
        <f ca="1">IFERROR(AVERAGEIFS(OSA!AL:AL,OSA!$C:$C,'(Exclude Pampers)'!$A10,OSA!$D:$D,"&lt;&gt;Pampers"),"")</f>
        <v/>
      </c>
      <c r="V10" s="15" t="str">
        <f ca="1">IFERROR(AVERAGEIFS(OSA!AM:AM,OSA!$C:$C,'(Exclude Pampers)'!$A10,OSA!$D:$D,"&lt;&gt;Pampers"),"")</f>
        <v/>
      </c>
      <c r="W10" s="15" t="str">
        <f ca="1">IFERROR(AVERAGEIFS(OSA!AN:AN,OSA!$C:$C,'(Exclude Pampers)'!$A10,OSA!$D:$D,"&lt;&gt;Pampers"),"")</f>
        <v/>
      </c>
      <c r="X10" s="15" t="str">
        <f ca="1">IFERROR(AVERAGEIFS(OSA!AO:AO,OSA!$C:$C,'(Exclude Pampers)'!$A10,OSA!$D:$D,"&lt;&gt;Pampers"),"")</f>
        <v/>
      </c>
      <c r="Y10" s="15" t="str">
        <f ca="1">IFERROR(AVERAGEIFS(OSA!AP:AP,OSA!$C:$C,'(Exclude Pampers)'!$A10,OSA!$D:$D,"&lt;&gt;Pampers"),"")</f>
        <v/>
      </c>
      <c r="Z10" s="15" t="str">
        <f ca="1">IFERROR(AVERAGEIFS(OSA!AQ:AQ,OSA!$C:$C,'(Exclude Pampers)'!$A10,OSA!$D:$D,"&lt;&gt;Pampers"),"")</f>
        <v/>
      </c>
      <c r="AA10" s="15" t="str">
        <f ca="1">IFERROR(AVERAGEIFS(OSA!AR:AR,OSA!$C:$C,'(Exclude Pampers)'!$A10,OSA!$D:$D,"&lt;&gt;Pampers"),"")</f>
        <v/>
      </c>
      <c r="AB10" s="15" t="str">
        <f ca="1">IFERROR(AVERAGEIFS(OSA!AS:AS,OSA!$C:$C,'(Exclude Pampers)'!$A10,OSA!$D:$D,"&lt;&gt;Pampers"),"")</f>
        <v/>
      </c>
      <c r="AC10" s="15" t="str">
        <f ca="1">IFERROR(AVERAGEIFS(OSA!AT:AT,OSA!$C:$C,'(Exclude Pampers)'!$A10,OSA!$D:$D,"&lt;&gt;Pampers"),"")</f>
        <v/>
      </c>
      <c r="AD10" s="15" t="str">
        <f ca="1">IFERROR(AVERAGEIFS(OSA!AU:AU,OSA!$C:$C,'(Exclude Pampers)'!$A10,OSA!$D:$D,"&lt;&gt;Pampers"),"")</f>
        <v/>
      </c>
      <c r="AE10" s="15" t="str">
        <f ca="1">IFERROR(AVERAGEIFS(OSA!AV:AV,OSA!$C:$C,'(Exclude Pampers)'!$A10,OSA!$D:$D,"&lt;&gt;Pampers"),"")</f>
        <v/>
      </c>
      <c r="AF10" s="15" t="str">
        <f ca="1">IFERROR(AVERAGEIFS(OSA!AW:AW,OSA!$C:$C,'(Exclude Pampers)'!$A10,OSA!$D:$D,"&lt;&gt;Pampers"),"")</f>
        <v/>
      </c>
    </row>
    <row r="11" spans="1:32" ht="15" thickBot="1" x14ac:dyDescent="0.4"/>
    <row r="12" spans="1:32" ht="44" thickBot="1" x14ac:dyDescent="0.4">
      <c r="A12" s="22" t="s">
        <v>13213</v>
      </c>
      <c r="B12" s="23" t="s">
        <v>3059</v>
      </c>
      <c r="C12" s="23" t="s">
        <v>3060</v>
      </c>
      <c r="D12" s="23" t="s">
        <v>3061</v>
      </c>
      <c r="E12" s="23" t="s">
        <v>3062</v>
      </c>
      <c r="F12" s="23" t="s">
        <v>3063</v>
      </c>
      <c r="G12" s="23" t="s">
        <v>3064</v>
      </c>
      <c r="H12" s="24" t="s">
        <v>3046</v>
      </c>
      <c r="I12" s="25" t="s">
        <v>3047</v>
      </c>
    </row>
    <row r="13" spans="1:32" x14ac:dyDescent="0.35">
      <c r="A13" s="26" t="s">
        <v>2329</v>
      </c>
      <c r="B13" s="27">
        <f>IFERROR(AVERAGE(B4:D4),0)</f>
        <v>0.96849087893864017</v>
      </c>
      <c r="C13" s="27">
        <f>IFERROR(AVERAGE(E4:K4),0)</f>
        <v>0.96417910447761201</v>
      </c>
      <c r="D13" s="27">
        <f>IFERROR(AVERAGE(L4:R4),0)</f>
        <v>0</v>
      </c>
      <c r="E13" s="27">
        <f>IFERROR(AVERAGE(S4:Y4),0)</f>
        <v>0</v>
      </c>
      <c r="F13" s="27">
        <f>IFERROR(AVERAGE(Z4:AF4),0)</f>
        <v>0</v>
      </c>
      <c r="G13" s="27">
        <f>IFERROR(AVERAGE(B4:AF4),0)</f>
        <v>0.96489773355445008</v>
      </c>
      <c r="H13" s="28">
        <f>IFERROR($G13-$I13, "ERROR")</f>
        <v>1.8023795211190907E-2</v>
      </c>
      <c r="I13" s="27">
        <v>0.94687393834325917</v>
      </c>
      <c r="J13" s="64"/>
      <c r="K13" s="42"/>
    </row>
    <row r="14" spans="1:32" x14ac:dyDescent="0.35">
      <c r="A14" s="30" t="s">
        <v>806</v>
      </c>
      <c r="B14" s="27">
        <f t="shared" ref="B14:B19" si="1">IFERROR(AVERAGE(B5:D5),0)</f>
        <v>0</v>
      </c>
      <c r="C14" s="27">
        <f t="shared" ref="C14:C19" si="2">IFERROR(AVERAGE(E5:K5),0)</f>
        <v>0</v>
      </c>
      <c r="D14" s="27">
        <f t="shared" ref="D14:D19" si="3">IFERROR(AVERAGE(L5:R5),0)</f>
        <v>0</v>
      </c>
      <c r="E14" s="27">
        <f t="shared" ref="E14:E19" si="4">IFERROR(AVERAGE(S5:Y5),0)</f>
        <v>0</v>
      </c>
      <c r="F14" s="27">
        <f t="shared" ref="F14:F19" si="5">IFERROR(AVERAGE(Z5:AF5),0)</f>
        <v>0</v>
      </c>
      <c r="G14" s="27">
        <f t="shared" ref="G14:G19" si="6">IFERROR(AVERAGE(B5:AF5),0)</f>
        <v>0</v>
      </c>
      <c r="H14" s="28">
        <f t="shared" ref="H14:H19" si="7">IFERROR($G14-$I14, "ERROR")</f>
        <v>-0.96771470300504581</v>
      </c>
      <c r="I14" s="31">
        <v>0.96771470300504581</v>
      </c>
      <c r="J14" s="64"/>
      <c r="K14" s="42"/>
    </row>
    <row r="15" spans="1:32" x14ac:dyDescent="0.35">
      <c r="A15" s="30" t="s">
        <v>3042</v>
      </c>
      <c r="B15" s="27">
        <f t="shared" si="1"/>
        <v>0</v>
      </c>
      <c r="C15" s="27">
        <f t="shared" si="2"/>
        <v>0</v>
      </c>
      <c r="D15" s="27">
        <f t="shared" si="3"/>
        <v>0</v>
      </c>
      <c r="E15" s="27">
        <f t="shared" si="4"/>
        <v>0</v>
      </c>
      <c r="F15" s="27">
        <f t="shared" si="5"/>
        <v>0</v>
      </c>
      <c r="G15" s="27">
        <f t="shared" si="6"/>
        <v>0</v>
      </c>
      <c r="H15" s="28">
        <f t="shared" si="7"/>
        <v>-0.87499356516504367</v>
      </c>
      <c r="I15" s="31">
        <v>0.87499356516504367</v>
      </c>
      <c r="J15" s="64"/>
      <c r="K15" s="42"/>
    </row>
    <row r="16" spans="1:32" x14ac:dyDescent="0.35">
      <c r="A16" s="30" t="s">
        <v>1648</v>
      </c>
      <c r="B16" s="27">
        <f t="shared" si="1"/>
        <v>0.96768707482993199</v>
      </c>
      <c r="C16" s="27">
        <f t="shared" si="2"/>
        <v>0.95877342419080058</v>
      </c>
      <c r="D16" s="27">
        <f t="shared" si="3"/>
        <v>0</v>
      </c>
      <c r="E16" s="27">
        <f t="shared" si="4"/>
        <v>0</v>
      </c>
      <c r="F16" s="27">
        <f t="shared" si="5"/>
        <v>0</v>
      </c>
      <c r="G16" s="27">
        <f t="shared" si="6"/>
        <v>0.96025903263065582</v>
      </c>
      <c r="H16" s="28">
        <f t="shared" si="7"/>
        <v>5.5527654293456852E-3</v>
      </c>
      <c r="I16" s="31">
        <v>0.95470626720131013</v>
      </c>
      <c r="J16" s="64"/>
      <c r="K16" s="42"/>
    </row>
    <row r="17" spans="1:33" x14ac:dyDescent="0.35">
      <c r="A17" s="30" t="s">
        <v>2305</v>
      </c>
      <c r="B17" s="27">
        <f t="shared" si="1"/>
        <v>0.79653679653679654</v>
      </c>
      <c r="C17" s="27">
        <f t="shared" si="2"/>
        <v>0.77056277056277056</v>
      </c>
      <c r="D17" s="27">
        <f t="shared" si="3"/>
        <v>0</v>
      </c>
      <c r="E17" s="27">
        <f t="shared" si="4"/>
        <v>0</v>
      </c>
      <c r="F17" s="27">
        <f t="shared" si="5"/>
        <v>0</v>
      </c>
      <c r="G17" s="27">
        <f t="shared" si="6"/>
        <v>0.77575757575757565</v>
      </c>
      <c r="H17" s="28">
        <f t="shared" si="7"/>
        <v>0.23736702573911861</v>
      </c>
      <c r="I17" s="31">
        <v>0.53839055001845704</v>
      </c>
      <c r="J17" s="64"/>
      <c r="K17" s="42"/>
    </row>
    <row r="18" spans="1:33" x14ac:dyDescent="0.35">
      <c r="A18" s="30" t="s">
        <v>2517</v>
      </c>
      <c r="B18" s="27">
        <f t="shared" si="1"/>
        <v>1</v>
      </c>
      <c r="C18" s="27">
        <f t="shared" si="2"/>
        <v>0.99891267376515835</v>
      </c>
      <c r="D18" s="27">
        <f t="shared" si="3"/>
        <v>0</v>
      </c>
      <c r="E18" s="27">
        <f t="shared" si="4"/>
        <v>0</v>
      </c>
      <c r="F18" s="27">
        <f t="shared" si="5"/>
        <v>0</v>
      </c>
      <c r="G18" s="27">
        <f t="shared" si="6"/>
        <v>0.99909389480429855</v>
      </c>
      <c r="H18" s="28">
        <f t="shared" si="7"/>
        <v>4.9380732587984699E-3</v>
      </c>
      <c r="I18" s="31">
        <v>0.99415582154550008</v>
      </c>
      <c r="J18" s="64"/>
      <c r="K18" s="42"/>
    </row>
    <row r="19" spans="1:33" ht="15" thickBot="1" x14ac:dyDescent="0.4">
      <c r="A19" s="32" t="s">
        <v>2657</v>
      </c>
      <c r="B19" s="27">
        <f t="shared" ca="1" si="1"/>
        <v>1</v>
      </c>
      <c r="C19" s="27">
        <f t="shared" ca="1" si="2"/>
        <v>0.99919517102615685</v>
      </c>
      <c r="D19" s="27">
        <f t="shared" ca="1" si="3"/>
        <v>0</v>
      </c>
      <c r="E19" s="27">
        <f t="shared" ca="1" si="4"/>
        <v>0</v>
      </c>
      <c r="F19" s="27">
        <f t="shared" ca="1" si="5"/>
        <v>0</v>
      </c>
      <c r="G19" s="27">
        <f t="shared" ca="1" si="6"/>
        <v>0.99932930918846408</v>
      </c>
      <c r="H19" s="28">
        <f t="shared" ca="1" si="7"/>
        <v>2.6384531234628916E-3</v>
      </c>
      <c r="I19" s="33">
        <v>0.99669085606500119</v>
      </c>
      <c r="J19" s="64"/>
      <c r="K19" s="42"/>
    </row>
    <row r="21" spans="1:33" x14ac:dyDescent="0.35">
      <c r="A21" s="3" t="s">
        <v>3051</v>
      </c>
      <c r="B21" t="s">
        <v>455</v>
      </c>
      <c r="C21" s="204" t="s">
        <v>3065</v>
      </c>
      <c r="D21" s="204"/>
      <c r="E21" s="204"/>
      <c r="F21" s="204"/>
      <c r="G21" s="204"/>
      <c r="H21" s="204"/>
      <c r="I21" s="204"/>
      <c r="J21" s="204"/>
      <c r="K21" s="204"/>
      <c r="L21" s="204"/>
      <c r="M21" s="204"/>
      <c r="N21" s="204"/>
      <c r="O21" s="204"/>
      <c r="P21" s="204"/>
      <c r="Q21" s="204"/>
      <c r="R21" s="204"/>
      <c r="S21" s="204"/>
      <c r="T21" s="204"/>
      <c r="U21" s="204"/>
      <c r="V21" s="204"/>
      <c r="W21" s="204"/>
      <c r="X21" s="204"/>
      <c r="Y21" s="204"/>
      <c r="Z21" s="204"/>
      <c r="AA21" s="204"/>
      <c r="AB21" s="204"/>
      <c r="AC21" s="204"/>
      <c r="AD21" s="204"/>
      <c r="AE21" s="204"/>
      <c r="AF21" s="204"/>
      <c r="AG21" s="204"/>
    </row>
    <row r="22" spans="1:33" x14ac:dyDescent="0.35">
      <c r="A22" s="12" t="s">
        <v>13213</v>
      </c>
      <c r="B22" s="36" t="s">
        <v>3066</v>
      </c>
      <c r="C22" s="20">
        <f>B3</f>
        <v>45170</v>
      </c>
      <c r="D22" s="20">
        <f t="shared" ref="D22:AG22" si="8">C22+1</f>
        <v>45171</v>
      </c>
      <c r="E22" s="20">
        <f t="shared" si="8"/>
        <v>45172</v>
      </c>
      <c r="F22" s="20">
        <f t="shared" si="8"/>
        <v>45173</v>
      </c>
      <c r="G22" s="20">
        <f t="shared" si="8"/>
        <v>45174</v>
      </c>
      <c r="H22" s="20">
        <f t="shared" si="8"/>
        <v>45175</v>
      </c>
      <c r="I22" s="20">
        <f t="shared" si="8"/>
        <v>45176</v>
      </c>
      <c r="J22" s="20">
        <f t="shared" si="8"/>
        <v>45177</v>
      </c>
      <c r="K22" s="20">
        <f t="shared" si="8"/>
        <v>45178</v>
      </c>
      <c r="L22" s="20">
        <f t="shared" si="8"/>
        <v>45179</v>
      </c>
      <c r="M22" s="20">
        <f t="shared" si="8"/>
        <v>45180</v>
      </c>
      <c r="N22" s="20">
        <f t="shared" si="8"/>
        <v>45181</v>
      </c>
      <c r="O22" s="20">
        <f t="shared" si="8"/>
        <v>45182</v>
      </c>
      <c r="P22" s="20">
        <f t="shared" si="8"/>
        <v>45183</v>
      </c>
      <c r="Q22" s="20">
        <f t="shared" si="8"/>
        <v>45184</v>
      </c>
      <c r="R22" s="20">
        <f t="shared" si="8"/>
        <v>45185</v>
      </c>
      <c r="S22" s="20">
        <f t="shared" si="8"/>
        <v>45186</v>
      </c>
      <c r="T22" s="20">
        <f t="shared" si="8"/>
        <v>45187</v>
      </c>
      <c r="U22" s="20">
        <f t="shared" si="8"/>
        <v>45188</v>
      </c>
      <c r="V22" s="20">
        <f t="shared" si="8"/>
        <v>45189</v>
      </c>
      <c r="W22" s="20">
        <f t="shared" si="8"/>
        <v>45190</v>
      </c>
      <c r="X22" s="20">
        <f t="shared" si="8"/>
        <v>45191</v>
      </c>
      <c r="Y22" s="20">
        <f t="shared" si="8"/>
        <v>45192</v>
      </c>
      <c r="Z22" s="20">
        <f t="shared" si="8"/>
        <v>45193</v>
      </c>
      <c r="AA22" s="20">
        <f t="shared" si="8"/>
        <v>45194</v>
      </c>
      <c r="AB22" s="20">
        <f t="shared" si="8"/>
        <v>45195</v>
      </c>
      <c r="AC22" s="20">
        <f t="shared" si="8"/>
        <v>45196</v>
      </c>
      <c r="AD22" s="20">
        <f t="shared" si="8"/>
        <v>45197</v>
      </c>
      <c r="AE22" s="20">
        <f t="shared" si="8"/>
        <v>45198</v>
      </c>
      <c r="AF22" s="20">
        <f t="shared" si="8"/>
        <v>45199</v>
      </c>
      <c r="AG22" s="20">
        <f t="shared" si="8"/>
        <v>45200</v>
      </c>
    </row>
    <row r="23" spans="1:33" x14ac:dyDescent="0.35">
      <c r="A23" s="21" t="s">
        <v>2329</v>
      </c>
      <c r="B23" s="21">
        <f>SUMIFS(OSA!$AZ:$AZ,OSA!$C:$C,'(Exclude Pampers)'!$A23,OSA!$D:$D,"&lt;&gt;Pampers")</f>
        <v>1022</v>
      </c>
      <c r="C23" s="37">
        <f>COUNTIFS(OSA!$C:$C,'(Exclude Pampers)'!$A23,OSA!$D:$D,"&lt;&gt;Pampers",OSA!S:S,"&lt;=0%")</f>
        <v>19</v>
      </c>
      <c r="D23" s="37"/>
      <c r="E23" s="37"/>
      <c r="F23" s="37">
        <f>COUNTIFS(OSA!$C:$C,'(Exclude Pampers)'!$A23,OSA!$D:$D,"&lt;&gt;Pampers",OSA!V:V,"&lt;=0%")</f>
        <v>21</v>
      </c>
      <c r="G23" s="37">
        <f>COUNTIFS(OSA!$C:$C,'(Exclude Pampers)'!$A23,OSA!$D:$D,"&lt;&gt;Pampers",OSA!W:W,"&lt;=0%")</f>
        <v>22</v>
      </c>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row>
    <row r="24" spans="1:33" x14ac:dyDescent="0.35">
      <c r="A24" s="21" t="s">
        <v>806</v>
      </c>
      <c r="B24" s="21">
        <f>SUMIFS(OSA!$AZ:$AZ,OSA!$C:$C,'(Exclude Pampers)'!$A24,OSA!$D:$D,"&lt;&gt;Pampers")</f>
        <v>1204</v>
      </c>
      <c r="C24" s="37">
        <f>COUNTIFS(OSA!$C:$C,'(Exclude Pampers)'!$A24,OSA!$D:$D,"&lt;&gt;Pampers",OSA!S:S,"&lt;=0%")</f>
        <v>0</v>
      </c>
      <c r="D24" s="37"/>
      <c r="E24" s="37"/>
      <c r="F24" s="37">
        <f>COUNTIFS(OSA!$C:$C,'(Exclude Pampers)'!$A24,OSA!$D:$D,"&lt;&gt;Pampers",OSA!V:V,"&lt;=0%")</f>
        <v>0</v>
      </c>
      <c r="G24" s="37">
        <f>COUNTIFS(OSA!$C:$C,'(Exclude Pampers)'!$A24,OSA!$D:$D,"&lt;&gt;Pampers",OSA!W:W,"&lt;=0%")</f>
        <v>0</v>
      </c>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row>
    <row r="25" spans="1:33" x14ac:dyDescent="0.35">
      <c r="A25" s="21" t="s">
        <v>3042</v>
      </c>
      <c r="B25" s="21">
        <f>SUMIFS(OSA!$AZ:$AZ,OSA!$C:$C,'(Exclude Pampers)'!$A25,OSA!$D:$D,"&lt;&gt;Pampers")</f>
        <v>0</v>
      </c>
      <c r="C25" s="37">
        <f>COUNTIFS(OSA!$C:$C,'(Exclude Pampers)'!$A25,OSA!$D:$D,"&lt;&gt;Pampers",OSA!S:S,"&lt;=0%")</f>
        <v>0</v>
      </c>
      <c r="D25" s="37"/>
      <c r="E25" s="37"/>
      <c r="F25" s="37">
        <f>COUNTIFS(OSA!$C:$C,'(Exclude Pampers)'!$A25,OSA!$D:$D,"&lt;&gt;Pampers",OSA!V:V,"&lt;=0%")</f>
        <v>0</v>
      </c>
      <c r="G25" s="37">
        <f>COUNTIFS(OSA!$C:$C,'(Exclude Pampers)'!$A25,OSA!$D:$D,"&lt;&gt;Pampers",OSA!W:W,"&lt;=0%")</f>
        <v>0</v>
      </c>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row>
    <row r="26" spans="1:33" x14ac:dyDescent="0.35">
      <c r="A26" s="21" t="s">
        <v>1648</v>
      </c>
      <c r="B26" s="21">
        <f>SUMIFS(OSA!$AZ:$AZ,OSA!$C:$C,'(Exclude Pampers)'!$A26,OSA!$D:$D,"&lt;&gt;Pampers")</f>
        <v>867</v>
      </c>
      <c r="C26" s="37">
        <f>COUNTIFS(OSA!$C:$C,'(Exclude Pampers)'!$A26,OSA!$D:$D,"&lt;&gt;Pampers",OSA!S:S,"&lt;=0%")</f>
        <v>19</v>
      </c>
      <c r="D26" s="37"/>
      <c r="E26" s="37"/>
      <c r="F26" s="37">
        <f>COUNTIFS(OSA!$C:$C,'(Exclude Pampers)'!$A26,OSA!$D:$D,"&lt;&gt;Pampers",OSA!V:V,"&lt;=0%")</f>
        <v>29</v>
      </c>
      <c r="G26" s="37">
        <f>COUNTIFS(OSA!$C:$C,'(Exclude Pampers)'!$A26,OSA!$D:$D,"&lt;&gt;Pampers",OSA!W:W,"&lt;=0%")</f>
        <v>28</v>
      </c>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row>
    <row r="27" spans="1:33" x14ac:dyDescent="0.35">
      <c r="A27" s="21" t="s">
        <v>2305</v>
      </c>
      <c r="B27" s="21">
        <f>SUMIFS(OSA!$AZ:$AZ,OSA!$C:$C,'(Exclude Pampers)'!$A27,OSA!$D:$D,"&lt;&gt;Pampers")</f>
        <v>406</v>
      </c>
      <c r="C27" s="37">
        <f>COUNTIFS(OSA!$C:$C,'(Exclude Pampers)'!$A27,OSA!$D:$D,"&lt;&gt;Pampers",OSA!S:S,"&lt;=0%")</f>
        <v>47</v>
      </c>
      <c r="D27" s="37"/>
      <c r="E27" s="37"/>
      <c r="F27" s="37">
        <f>COUNTIFS(OSA!$C:$C,'(Exclude Pampers)'!$A27,OSA!$D:$D,"&lt;&gt;Pampers",OSA!V:V,"&lt;=0%")</f>
        <v>53</v>
      </c>
      <c r="G27" s="37">
        <f>COUNTIFS(OSA!$C:$C,'(Exclude Pampers)'!$A27,OSA!$D:$D,"&lt;&gt;Pampers",OSA!W:W,"&lt;=0%")</f>
        <v>53</v>
      </c>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row>
    <row r="28" spans="1:33" x14ac:dyDescent="0.35">
      <c r="A28" s="21" t="s">
        <v>2517</v>
      </c>
      <c r="B28" s="21">
        <f>SUMIFS(OSA!$AZ:$AZ,OSA!$C:$C,'(Exclude Pampers)'!$A28,OSA!$D:$D,"&lt;&gt;Pampers")</f>
        <v>1074</v>
      </c>
      <c r="C28" s="37">
        <f>COUNTIFS(OSA!$C:$C,'(Exclude Pampers)'!$A28,OSA!$D:$D,"&lt;&gt;Pampers",OSA!S:S,"&lt;=0%")</f>
        <v>0</v>
      </c>
      <c r="D28" s="37"/>
      <c r="E28" s="37"/>
      <c r="F28" s="37">
        <f>COUNTIFS(OSA!$C:$C,'(Exclude Pampers)'!$A28,OSA!$D:$D,"&lt;&gt;Pampers",OSA!V:V,"&lt;=0%")</f>
        <v>0</v>
      </c>
      <c r="G28" s="37">
        <f>COUNTIFS(OSA!$C:$C,'(Exclude Pampers)'!$A28,OSA!$D:$D,"&lt;&gt;Pampers",OSA!W:W,"&lt;=0%")</f>
        <v>0</v>
      </c>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row>
    <row r="29" spans="1:33" x14ac:dyDescent="0.35">
      <c r="A29" s="21" t="s">
        <v>2657</v>
      </c>
      <c r="B29" s="21">
        <f ca="1">SUMIFS(OSA!$AZ:$AZ,OSA!$C:$C,'(Exclude Pampers)'!$A29,OSA!$D:$D,"&lt;&gt;Pampers")</f>
        <v>866</v>
      </c>
      <c r="C29" s="37">
        <f ca="1">COUNTIFS(OSA!$C:$C,'(Exclude Pampers)'!$A29,OSA!$D:$D,"&lt;&gt;Pampers",OSA!S:S,"&lt;=0%")</f>
        <v>0</v>
      </c>
      <c r="D29" s="37"/>
      <c r="E29" s="37"/>
      <c r="F29" s="37">
        <f ca="1">COUNTIFS(OSA!$C:$C,'(Exclude Pampers)'!$A29,OSA!$D:$D,"&lt;&gt;Pampers",OSA!V:V,"&lt;=0%")</f>
        <v>0</v>
      </c>
      <c r="G29" s="37">
        <f ca="1">COUNTIFS(OSA!$C:$C,'(Exclude Pampers)'!$A29,OSA!$D:$D,"&lt;&gt;Pampers",OSA!W:W,"&lt;=0%")</f>
        <v>0</v>
      </c>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row>
    <row r="31" spans="1:33" x14ac:dyDescent="0.35">
      <c r="A31" s="3" t="s">
        <v>3051</v>
      </c>
      <c r="B31" s="204" t="s">
        <v>3065</v>
      </c>
      <c r="C31" s="204"/>
      <c r="D31" s="204"/>
      <c r="E31" s="204"/>
      <c r="F31" s="204"/>
      <c r="G31" s="204"/>
    </row>
    <row r="32" spans="1:33" x14ac:dyDescent="0.35">
      <c r="A32" s="12" t="s">
        <v>13213</v>
      </c>
      <c r="B32" s="13" t="s">
        <v>3059</v>
      </c>
      <c r="C32" s="13" t="s">
        <v>3060</v>
      </c>
      <c r="D32" s="13" t="s">
        <v>3061</v>
      </c>
      <c r="E32" s="13" t="s">
        <v>3062</v>
      </c>
      <c r="F32" s="13" t="s">
        <v>3063</v>
      </c>
      <c r="G32" s="13" t="s">
        <v>3064</v>
      </c>
    </row>
    <row r="33" spans="1:32" x14ac:dyDescent="0.35">
      <c r="A33" s="21" t="s">
        <v>2329</v>
      </c>
      <c r="B33" s="37">
        <f>IFERROR(AVERAGE(C23:E23),0)</f>
        <v>19</v>
      </c>
      <c r="C33" s="37">
        <f>IFERROR(AVERAGE(F23:L23),0)</f>
        <v>21.5</v>
      </c>
      <c r="D33" s="37">
        <f>IFERROR(AVERAGE(M23:S23),0)</f>
        <v>0</v>
      </c>
      <c r="E33" s="37">
        <f>IFERROR(AVERAGE(T23:Z23),0)</f>
        <v>0</v>
      </c>
      <c r="F33" s="37">
        <f>IFERROR(AVERAGE(AA23:AG23),0)</f>
        <v>0</v>
      </c>
      <c r="G33" s="37">
        <f>IFERROR(AVERAGE(C23:AG23),0)</f>
        <v>20.666666666666668</v>
      </c>
    </row>
    <row r="34" spans="1:32" x14ac:dyDescent="0.35">
      <c r="A34" s="21" t="s">
        <v>806</v>
      </c>
      <c r="B34" s="37">
        <f t="shared" ref="B34:B39" si="9">IFERROR(AVERAGE(C24:E24),0)</f>
        <v>0</v>
      </c>
      <c r="C34" s="37">
        <f t="shared" ref="C34:C39" si="10">IFERROR(AVERAGE(F24:L24),0)</f>
        <v>0</v>
      </c>
      <c r="D34" s="37">
        <f t="shared" ref="D34:D39" si="11">IFERROR(AVERAGE(M24:S24),0)</f>
        <v>0</v>
      </c>
      <c r="E34" s="37">
        <f t="shared" ref="E34:E39" si="12">IFERROR(AVERAGE(T24:Z24),0)</f>
        <v>0</v>
      </c>
      <c r="F34" s="37">
        <f t="shared" ref="F34:F39" si="13">IFERROR(AVERAGE(AA24:AG24),0)</f>
        <v>0</v>
      </c>
      <c r="G34" s="37">
        <f t="shared" ref="G34:G39" si="14">IFERROR(AVERAGE(C24:AG24),0)</f>
        <v>0</v>
      </c>
    </row>
    <row r="35" spans="1:32" x14ac:dyDescent="0.35">
      <c r="A35" s="21" t="s">
        <v>3042</v>
      </c>
      <c r="B35" s="37">
        <f t="shared" si="9"/>
        <v>0</v>
      </c>
      <c r="C35" s="37">
        <f t="shared" si="10"/>
        <v>0</v>
      </c>
      <c r="D35" s="37">
        <f t="shared" si="11"/>
        <v>0</v>
      </c>
      <c r="E35" s="37">
        <f t="shared" si="12"/>
        <v>0</v>
      </c>
      <c r="F35" s="37">
        <f t="shared" si="13"/>
        <v>0</v>
      </c>
      <c r="G35" s="37">
        <f t="shared" si="14"/>
        <v>0</v>
      </c>
    </row>
    <row r="36" spans="1:32" x14ac:dyDescent="0.35">
      <c r="A36" s="21" t="s">
        <v>1648</v>
      </c>
      <c r="B36" s="37">
        <f t="shared" si="9"/>
        <v>19</v>
      </c>
      <c r="C36" s="37">
        <f t="shared" si="10"/>
        <v>28.5</v>
      </c>
      <c r="D36" s="37">
        <f t="shared" si="11"/>
        <v>0</v>
      </c>
      <c r="E36" s="37">
        <f t="shared" si="12"/>
        <v>0</v>
      </c>
      <c r="F36" s="37">
        <f t="shared" si="13"/>
        <v>0</v>
      </c>
      <c r="G36" s="37">
        <f t="shared" si="14"/>
        <v>25.333333333333332</v>
      </c>
    </row>
    <row r="37" spans="1:32" x14ac:dyDescent="0.35">
      <c r="A37" s="21" t="s">
        <v>2305</v>
      </c>
      <c r="B37" s="37">
        <f t="shared" si="9"/>
        <v>47</v>
      </c>
      <c r="C37" s="37">
        <f t="shared" si="10"/>
        <v>53</v>
      </c>
      <c r="D37" s="37">
        <f t="shared" si="11"/>
        <v>0</v>
      </c>
      <c r="E37" s="37">
        <f t="shared" si="12"/>
        <v>0</v>
      </c>
      <c r="F37" s="37">
        <f t="shared" si="13"/>
        <v>0</v>
      </c>
      <c r="G37" s="37">
        <f t="shared" si="14"/>
        <v>51</v>
      </c>
    </row>
    <row r="38" spans="1:32" x14ac:dyDescent="0.35">
      <c r="A38" s="21" t="s">
        <v>2517</v>
      </c>
      <c r="B38" s="37">
        <f t="shared" si="9"/>
        <v>0</v>
      </c>
      <c r="C38" s="37">
        <f t="shared" si="10"/>
        <v>0</v>
      </c>
      <c r="D38" s="37">
        <f t="shared" si="11"/>
        <v>0</v>
      </c>
      <c r="E38" s="37">
        <f t="shared" si="12"/>
        <v>0</v>
      </c>
      <c r="F38" s="37">
        <f t="shared" si="13"/>
        <v>0</v>
      </c>
      <c r="G38" s="37">
        <f t="shared" si="14"/>
        <v>0</v>
      </c>
    </row>
    <row r="39" spans="1:32" x14ac:dyDescent="0.35">
      <c r="A39" s="21" t="s">
        <v>2657</v>
      </c>
      <c r="B39" s="37">
        <f t="shared" ca="1" si="9"/>
        <v>0</v>
      </c>
      <c r="C39" s="37">
        <f t="shared" ca="1" si="10"/>
        <v>0</v>
      </c>
      <c r="D39" s="37">
        <f t="shared" si="11"/>
        <v>0</v>
      </c>
      <c r="E39" s="37">
        <f t="shared" si="12"/>
        <v>0</v>
      </c>
      <c r="F39" s="37">
        <f t="shared" si="13"/>
        <v>0</v>
      </c>
      <c r="G39" s="37">
        <f t="shared" ca="1" si="14"/>
        <v>0</v>
      </c>
    </row>
    <row r="41" spans="1:32" x14ac:dyDescent="0.35">
      <c r="A41" s="40" t="s">
        <v>31</v>
      </c>
      <c r="B41" t="s">
        <v>455</v>
      </c>
    </row>
    <row r="42" spans="1:32" x14ac:dyDescent="0.35">
      <c r="A42" s="12" t="s">
        <v>13213</v>
      </c>
      <c r="B42" s="20">
        <f>OSA!S3</f>
        <v>45170</v>
      </c>
      <c r="C42" s="20">
        <f t="shared" ref="C42:AF42" si="15">B42+1</f>
        <v>45171</v>
      </c>
      <c r="D42" s="20">
        <f t="shared" si="15"/>
        <v>45172</v>
      </c>
      <c r="E42" s="20">
        <f t="shared" si="15"/>
        <v>45173</v>
      </c>
      <c r="F42" s="20">
        <f t="shared" si="15"/>
        <v>45174</v>
      </c>
      <c r="G42" s="20">
        <f t="shared" si="15"/>
        <v>45175</v>
      </c>
      <c r="H42" s="20">
        <f t="shared" si="15"/>
        <v>45176</v>
      </c>
      <c r="I42" s="20">
        <f t="shared" si="15"/>
        <v>45177</v>
      </c>
      <c r="J42" s="20">
        <f t="shared" si="15"/>
        <v>45178</v>
      </c>
      <c r="K42" s="20">
        <f t="shared" si="15"/>
        <v>45179</v>
      </c>
      <c r="L42" s="20">
        <f t="shared" si="15"/>
        <v>45180</v>
      </c>
      <c r="M42" s="20">
        <f t="shared" si="15"/>
        <v>45181</v>
      </c>
      <c r="N42" s="20">
        <f t="shared" si="15"/>
        <v>45182</v>
      </c>
      <c r="O42" s="20">
        <f t="shared" si="15"/>
        <v>45183</v>
      </c>
      <c r="P42" s="20">
        <f t="shared" si="15"/>
        <v>45184</v>
      </c>
      <c r="Q42" s="20">
        <f t="shared" si="15"/>
        <v>45185</v>
      </c>
      <c r="R42" s="20">
        <f t="shared" si="15"/>
        <v>45186</v>
      </c>
      <c r="S42" s="20">
        <f t="shared" si="15"/>
        <v>45187</v>
      </c>
      <c r="T42" s="20">
        <f t="shared" si="15"/>
        <v>45188</v>
      </c>
      <c r="U42" s="20">
        <f t="shared" si="15"/>
        <v>45189</v>
      </c>
      <c r="V42" s="20">
        <f t="shared" si="15"/>
        <v>45190</v>
      </c>
      <c r="W42" s="20">
        <f t="shared" si="15"/>
        <v>45191</v>
      </c>
      <c r="X42" s="20">
        <f t="shared" si="15"/>
        <v>45192</v>
      </c>
      <c r="Y42" s="20">
        <f t="shared" si="15"/>
        <v>45193</v>
      </c>
      <c r="Z42" s="20">
        <f t="shared" si="15"/>
        <v>45194</v>
      </c>
      <c r="AA42" s="20">
        <f t="shared" si="15"/>
        <v>45195</v>
      </c>
      <c r="AB42" s="20">
        <f t="shared" si="15"/>
        <v>45196</v>
      </c>
      <c r="AC42" s="20">
        <f t="shared" si="15"/>
        <v>45197</v>
      </c>
      <c r="AD42" s="20">
        <f t="shared" si="15"/>
        <v>45198</v>
      </c>
      <c r="AE42" s="20">
        <f t="shared" si="15"/>
        <v>45199</v>
      </c>
      <c r="AF42" s="20">
        <f t="shared" si="15"/>
        <v>45200</v>
      </c>
    </row>
    <row r="43" spans="1:32" x14ac:dyDescent="0.35">
      <c r="A43" s="21" t="s">
        <v>2329</v>
      </c>
      <c r="B43" s="15">
        <f>IFERROR(AVERAGEIFS(OSA!S:S,OSA!$C:$C,'(Exclude Pampers)'!$A43,OSA!$BA:$BA,'(Exclude Pampers)'!$A$41,OSA!$D:$D,"&lt;&gt;Pampers"),"")</f>
        <v>1</v>
      </c>
      <c r="C43" s="15" t="str">
        <f>IFERROR(AVERAGEIFS(OSA!T:T,OSA!$C:$C,'(Exclude Pampers)'!$A43,OSA!$BA:$BA,'(Exclude Pampers)'!$A$41,OSA!$D:$D,"&lt;&gt;Pampers"),"")</f>
        <v/>
      </c>
      <c r="D43" s="15" t="str">
        <f>IFERROR(AVERAGEIFS(OSA!U:U,OSA!$C:$C,'(Exclude Pampers)'!$A43,OSA!$BA:$BA,'(Exclude Pampers)'!$A$41,OSA!$D:$D,"&lt;&gt;Pampers"),"")</f>
        <v/>
      </c>
      <c r="E43" s="15">
        <f>IFERROR(AVERAGEIFS(OSA!V:V,OSA!$C:$C,'(Exclude Pampers)'!$A43,OSA!$BA:$BA,'(Exclude Pampers)'!$A$41,OSA!$D:$D,"&lt;&gt;Pampers"),"")</f>
        <v>0.99236641221374045</v>
      </c>
      <c r="F43" s="15">
        <f>IFERROR(AVERAGEIFS(OSA!W:W,OSA!$C:$C,'(Exclude Pampers)'!$A43,OSA!$BA:$BA,'(Exclude Pampers)'!$A$41,OSA!$D:$D,"&lt;&gt;Pampers"),"")</f>
        <v>1</v>
      </c>
      <c r="G43" s="15">
        <f>IFERROR(AVERAGEIFS(OSA!X:X,OSA!$C:$C,'(Exclude Pampers)'!$A43,OSA!$BA:$BA,'(Exclude Pampers)'!$A$41,OSA!$D:$D,"&lt;&gt;Pampers"),"")</f>
        <v>1</v>
      </c>
      <c r="H43" s="15">
        <f>IFERROR(AVERAGEIFS(OSA!Y:Y,OSA!$C:$C,'(Exclude Pampers)'!$A43,OSA!$BA:$BA,'(Exclude Pampers)'!$A$41,OSA!$D:$D,"&lt;&gt;Pampers"),"")</f>
        <v>1</v>
      </c>
      <c r="I43" s="15">
        <f>IFERROR(AVERAGEIFS(OSA!Z:Z,OSA!$C:$C,'(Exclude Pampers)'!$A43,OSA!$BA:$BA,'(Exclude Pampers)'!$A$41,OSA!$D:$D,"&lt;&gt;Pampers"),"")</f>
        <v>0.99236641221374045</v>
      </c>
      <c r="J43" s="15" t="str">
        <f>IFERROR(AVERAGEIFS(OSA!AA:AA,OSA!$C:$C,'(Exclude Pampers)'!$A43,OSA!$BA:$BA,'(Exclude Pampers)'!$A$41,OSA!$D:$D,"&lt;&gt;Pampers"),"")</f>
        <v/>
      </c>
      <c r="K43" s="15" t="str">
        <f>IFERROR(AVERAGEIFS(OSA!AB:AB,OSA!$C:$C,'(Exclude Pampers)'!$A43,OSA!$BA:$BA,'(Exclude Pampers)'!$A$41,OSA!$D:$D,"&lt;&gt;Pampers"),"")</f>
        <v/>
      </c>
      <c r="L43" s="15" t="str">
        <f>IFERROR(AVERAGEIFS(OSA!AC:AC,OSA!$C:$C,'(Exclude Pampers)'!$A43,OSA!$BA:$BA,'(Exclude Pampers)'!$A$41,OSA!$D:$D,"&lt;&gt;Pampers"),"")</f>
        <v/>
      </c>
      <c r="M43" s="15" t="str">
        <f>IFERROR(AVERAGEIFS(OSA!AD:AD,OSA!$C:$C,'(Exclude Pampers)'!$A43,OSA!$BA:$BA,'(Exclude Pampers)'!$A$41,OSA!$D:$D,"&lt;&gt;Pampers"),"")</f>
        <v/>
      </c>
      <c r="N43" s="15" t="str">
        <f>IFERROR(AVERAGEIFS(OSA!AE:AE,OSA!$C:$C,'(Exclude Pampers)'!$A43,OSA!$BA:$BA,'(Exclude Pampers)'!$A$41,OSA!$D:$D,"&lt;&gt;Pampers"),"")</f>
        <v/>
      </c>
      <c r="O43" s="15" t="str">
        <f>IFERROR(AVERAGEIFS(OSA!AF:AF,OSA!$C:$C,'(Exclude Pampers)'!$A43,OSA!$BA:$BA,'(Exclude Pampers)'!$A$41,OSA!$D:$D,"&lt;&gt;Pampers"),"")</f>
        <v/>
      </c>
      <c r="P43" s="15" t="str">
        <f>IFERROR(AVERAGEIFS(OSA!AG:AG,OSA!$C:$C,'(Exclude Pampers)'!$A43,OSA!$BA:$BA,'(Exclude Pampers)'!$A$41,OSA!$D:$D,"&lt;&gt;Pampers"),"")</f>
        <v/>
      </c>
      <c r="Q43" s="15" t="str">
        <f>IFERROR(AVERAGEIFS(OSA!AH:AH,OSA!$C:$C,'(Exclude Pampers)'!$A43,OSA!$BA:$BA,'(Exclude Pampers)'!$A$41,OSA!$D:$D,"&lt;&gt;Pampers"),"")</f>
        <v/>
      </c>
      <c r="R43" s="15" t="str">
        <f>IFERROR(AVERAGEIFS(OSA!AI:AI,OSA!$C:$C,'(Exclude Pampers)'!$A43,OSA!$BA:$BA,'(Exclude Pampers)'!$A$41,OSA!$D:$D,"&lt;&gt;Pampers"),"")</f>
        <v/>
      </c>
      <c r="S43" s="15" t="str">
        <f>IFERROR(AVERAGEIFS(OSA!AJ:AJ,OSA!$C:$C,'(Exclude Pampers)'!$A43,OSA!$BA:$BA,'(Exclude Pampers)'!$A$41,OSA!$D:$D,"&lt;&gt;Pampers"),"")</f>
        <v/>
      </c>
      <c r="T43" s="15" t="str">
        <f>IFERROR(AVERAGEIFS(OSA!AK:AK,OSA!$C:$C,'(Exclude Pampers)'!$A43,OSA!$BA:$BA,'(Exclude Pampers)'!$A$41,OSA!$D:$D,"&lt;&gt;Pampers"),"")</f>
        <v/>
      </c>
      <c r="U43" s="15" t="str">
        <f>IFERROR(AVERAGEIFS(OSA!AL:AL,OSA!$C:$C,'(Exclude Pampers)'!$A43,OSA!$BA:$BA,'(Exclude Pampers)'!$A$41,OSA!$D:$D,"&lt;&gt;Pampers"),"")</f>
        <v/>
      </c>
      <c r="V43" s="15" t="str">
        <f>IFERROR(AVERAGEIFS(OSA!AM:AM,OSA!$C:$C,'(Exclude Pampers)'!$A43,OSA!$BA:$BA,'(Exclude Pampers)'!$A$41,OSA!$D:$D,"&lt;&gt;Pampers"),"")</f>
        <v/>
      </c>
      <c r="W43" s="15" t="str">
        <f>IFERROR(AVERAGEIFS(OSA!AN:AN,OSA!$C:$C,'(Exclude Pampers)'!$A43,OSA!$BA:$BA,'(Exclude Pampers)'!$A$41,OSA!$D:$D,"&lt;&gt;Pampers"),"")</f>
        <v/>
      </c>
      <c r="X43" s="15" t="str">
        <f>IFERROR(AVERAGEIFS(OSA!AO:AO,OSA!$C:$C,'(Exclude Pampers)'!$A43,OSA!$BA:$BA,'(Exclude Pampers)'!$A$41,OSA!$D:$D,"&lt;&gt;Pampers"),"")</f>
        <v/>
      </c>
      <c r="Y43" s="15" t="str">
        <f>IFERROR(AVERAGEIFS(OSA!AP:AP,OSA!$C:$C,'(Exclude Pampers)'!$A43,OSA!$BA:$BA,'(Exclude Pampers)'!$A$41,OSA!$D:$D,"&lt;&gt;Pampers"),"")</f>
        <v/>
      </c>
      <c r="Z43" s="15" t="str">
        <f>IFERROR(AVERAGEIFS(OSA!AQ:AQ,OSA!$C:$C,'(Exclude Pampers)'!$A43,OSA!$BA:$BA,'(Exclude Pampers)'!$A$41,OSA!$D:$D,"&lt;&gt;Pampers"),"")</f>
        <v/>
      </c>
      <c r="AA43" s="15" t="str">
        <f>IFERROR(AVERAGEIFS(OSA!AR:AR,OSA!$C:$C,'(Exclude Pampers)'!$A43,OSA!$BA:$BA,'(Exclude Pampers)'!$A$41,OSA!$D:$D,"&lt;&gt;Pampers"),"")</f>
        <v/>
      </c>
      <c r="AB43" s="15" t="str">
        <f>IFERROR(AVERAGEIFS(OSA!AS:AS,OSA!$C:$C,'(Exclude Pampers)'!$A43,OSA!$BA:$BA,'(Exclude Pampers)'!$A$41,OSA!$D:$D,"&lt;&gt;Pampers"),"")</f>
        <v/>
      </c>
      <c r="AC43" s="15" t="str">
        <f>IFERROR(AVERAGEIFS(OSA!AT:AT,OSA!$C:$C,'(Exclude Pampers)'!$A43,OSA!$BA:$BA,'(Exclude Pampers)'!$A$41,OSA!$D:$D,"&lt;&gt;Pampers"),"")</f>
        <v/>
      </c>
      <c r="AD43" s="15" t="str">
        <f>IFERROR(AVERAGEIFS(OSA!AU:AU,OSA!$C:$C,'(Exclude Pampers)'!$A43,OSA!$BA:$BA,'(Exclude Pampers)'!$A$41,OSA!$D:$D,"&lt;&gt;Pampers"),"")</f>
        <v/>
      </c>
      <c r="AE43" s="15" t="str">
        <f>IFERROR(AVERAGEIFS(OSA!AV:AV,OSA!$C:$C,'(Exclude Pampers)'!$A43,OSA!$BA:$BA,'(Exclude Pampers)'!$A$41,OSA!$D:$D,"&lt;&gt;Pampers"),"")</f>
        <v/>
      </c>
      <c r="AF43" s="15" t="str">
        <f>IFERROR(AVERAGEIFS(OSA!AW:AW,OSA!$C:$C,'(Exclude Pampers)'!$A43,OSA!$BA:$BA,'(Exclude Pampers)'!$A$41,OSA!$D:$D,"&lt;&gt;Pampers"),"")</f>
        <v/>
      </c>
    </row>
    <row r="44" spans="1:32" x14ac:dyDescent="0.35">
      <c r="A44" s="21" t="s">
        <v>806</v>
      </c>
      <c r="B44" s="15" t="str">
        <f>IFERROR(AVERAGEIFS(OSA!S:S,OSA!$C:$C,'(Exclude Pampers)'!$A44,OSA!$BA:$BA,'(Exclude Pampers)'!$A$41,OSA!$D:$D,"&lt;&gt;Pampers"),"")</f>
        <v/>
      </c>
      <c r="C44" s="15" t="str">
        <f>IFERROR(AVERAGEIFS(OSA!T:T,OSA!$C:$C,'(Exclude Pampers)'!$A44,OSA!$BA:$BA,'(Exclude Pampers)'!$A$41,OSA!$D:$D,"&lt;&gt;Pampers"),"")</f>
        <v/>
      </c>
      <c r="D44" s="15" t="str">
        <f>IFERROR(AVERAGEIFS(OSA!U:U,OSA!$C:$C,'(Exclude Pampers)'!$A44,OSA!$BA:$BA,'(Exclude Pampers)'!$A$41,OSA!$D:$D,"&lt;&gt;Pampers"),"")</f>
        <v/>
      </c>
      <c r="E44" s="15" t="str">
        <f>IFERROR(AVERAGEIFS(OSA!V:V,OSA!$C:$C,'(Exclude Pampers)'!$A44,OSA!$BA:$BA,'(Exclude Pampers)'!$A$41,OSA!$D:$D,"&lt;&gt;Pampers"),"")</f>
        <v/>
      </c>
      <c r="F44" s="15" t="str">
        <f>IFERROR(AVERAGEIFS(OSA!W:W,OSA!$C:$C,'(Exclude Pampers)'!$A44,OSA!$BA:$BA,'(Exclude Pampers)'!$A$41,OSA!$D:$D,"&lt;&gt;Pampers"),"")</f>
        <v/>
      </c>
      <c r="G44" s="15" t="str">
        <f>IFERROR(AVERAGEIFS(OSA!X:X,OSA!$C:$C,'(Exclude Pampers)'!$A44,OSA!$BA:$BA,'(Exclude Pampers)'!$A$41,OSA!$D:$D,"&lt;&gt;Pampers"),"")</f>
        <v/>
      </c>
      <c r="H44" s="15" t="str">
        <f>IFERROR(AVERAGEIFS(OSA!Y:Y,OSA!$C:$C,'(Exclude Pampers)'!$A44,OSA!$BA:$BA,'(Exclude Pampers)'!$A$41,OSA!$D:$D,"&lt;&gt;Pampers"),"")</f>
        <v/>
      </c>
      <c r="I44" s="15" t="str">
        <f>IFERROR(AVERAGEIFS(OSA!Z:Z,OSA!$C:$C,'(Exclude Pampers)'!$A44,OSA!$BA:$BA,'(Exclude Pampers)'!$A$41,OSA!$D:$D,"&lt;&gt;Pampers"),"")</f>
        <v/>
      </c>
      <c r="J44" s="15" t="str">
        <f>IFERROR(AVERAGEIFS(OSA!AA:AA,OSA!$C:$C,'(Exclude Pampers)'!$A44,OSA!$BA:$BA,'(Exclude Pampers)'!$A$41,OSA!$D:$D,"&lt;&gt;Pampers"),"")</f>
        <v/>
      </c>
      <c r="K44" s="15" t="str">
        <f>IFERROR(AVERAGEIFS(OSA!AB:AB,OSA!$C:$C,'(Exclude Pampers)'!$A44,OSA!$BA:$BA,'(Exclude Pampers)'!$A$41,OSA!$D:$D,"&lt;&gt;Pampers"),"")</f>
        <v/>
      </c>
      <c r="L44" s="15" t="str">
        <f>IFERROR(AVERAGEIFS(OSA!AC:AC,OSA!$C:$C,'(Exclude Pampers)'!$A44,OSA!$BA:$BA,'(Exclude Pampers)'!$A$41,OSA!$D:$D,"&lt;&gt;Pampers"),"")</f>
        <v/>
      </c>
      <c r="M44" s="15" t="str">
        <f>IFERROR(AVERAGEIFS(OSA!AD:AD,OSA!$C:$C,'(Exclude Pampers)'!$A44,OSA!$BA:$BA,'(Exclude Pampers)'!$A$41,OSA!$D:$D,"&lt;&gt;Pampers"),"")</f>
        <v/>
      </c>
      <c r="N44" s="15" t="str">
        <f>IFERROR(AVERAGEIFS(OSA!AE:AE,OSA!$C:$C,'(Exclude Pampers)'!$A44,OSA!$BA:$BA,'(Exclude Pampers)'!$A$41,OSA!$D:$D,"&lt;&gt;Pampers"),"")</f>
        <v/>
      </c>
      <c r="O44" s="15" t="str">
        <f>IFERROR(AVERAGEIFS(OSA!AF:AF,OSA!$C:$C,'(Exclude Pampers)'!$A44,OSA!$BA:$BA,'(Exclude Pampers)'!$A$41,OSA!$D:$D,"&lt;&gt;Pampers"),"")</f>
        <v/>
      </c>
      <c r="P44" s="15" t="str">
        <f>IFERROR(AVERAGEIFS(OSA!AG:AG,OSA!$C:$C,'(Exclude Pampers)'!$A44,OSA!$BA:$BA,'(Exclude Pampers)'!$A$41,OSA!$D:$D,"&lt;&gt;Pampers"),"")</f>
        <v/>
      </c>
      <c r="Q44" s="15" t="str">
        <f>IFERROR(AVERAGEIFS(OSA!AH:AH,OSA!$C:$C,'(Exclude Pampers)'!$A44,OSA!$BA:$BA,'(Exclude Pampers)'!$A$41,OSA!$D:$D,"&lt;&gt;Pampers"),"")</f>
        <v/>
      </c>
      <c r="R44" s="15" t="str">
        <f>IFERROR(AVERAGEIFS(OSA!AI:AI,OSA!$C:$C,'(Exclude Pampers)'!$A44,OSA!$BA:$BA,'(Exclude Pampers)'!$A$41,OSA!$D:$D,"&lt;&gt;Pampers"),"")</f>
        <v/>
      </c>
      <c r="S44" s="15" t="str">
        <f>IFERROR(AVERAGEIFS(OSA!AJ:AJ,OSA!$C:$C,'(Exclude Pampers)'!$A44,OSA!$BA:$BA,'(Exclude Pampers)'!$A$41,OSA!$D:$D,"&lt;&gt;Pampers"),"")</f>
        <v/>
      </c>
      <c r="T44" s="15" t="str">
        <f>IFERROR(AVERAGEIFS(OSA!AK:AK,OSA!$C:$C,'(Exclude Pampers)'!$A44,OSA!$BA:$BA,'(Exclude Pampers)'!$A$41,OSA!$D:$D,"&lt;&gt;Pampers"),"")</f>
        <v/>
      </c>
      <c r="U44" s="15" t="str">
        <f>IFERROR(AVERAGEIFS(OSA!AL:AL,OSA!$C:$C,'(Exclude Pampers)'!$A44,OSA!$BA:$BA,'(Exclude Pampers)'!$A$41,OSA!$D:$D,"&lt;&gt;Pampers"),"")</f>
        <v/>
      </c>
      <c r="V44" s="15" t="str">
        <f>IFERROR(AVERAGEIFS(OSA!AM:AM,OSA!$C:$C,'(Exclude Pampers)'!$A44,OSA!$BA:$BA,'(Exclude Pampers)'!$A$41,OSA!$D:$D,"&lt;&gt;Pampers"),"")</f>
        <v/>
      </c>
      <c r="W44" s="15" t="str">
        <f>IFERROR(AVERAGEIFS(OSA!AN:AN,OSA!$C:$C,'(Exclude Pampers)'!$A44,OSA!$BA:$BA,'(Exclude Pampers)'!$A$41,OSA!$D:$D,"&lt;&gt;Pampers"),"")</f>
        <v/>
      </c>
      <c r="X44" s="15" t="str">
        <f>IFERROR(AVERAGEIFS(OSA!AO:AO,OSA!$C:$C,'(Exclude Pampers)'!$A44,OSA!$BA:$BA,'(Exclude Pampers)'!$A$41,OSA!$D:$D,"&lt;&gt;Pampers"),"")</f>
        <v/>
      </c>
      <c r="Y44" s="15" t="str">
        <f>IFERROR(AVERAGEIFS(OSA!AP:AP,OSA!$C:$C,'(Exclude Pampers)'!$A44,OSA!$BA:$BA,'(Exclude Pampers)'!$A$41,OSA!$D:$D,"&lt;&gt;Pampers"),"")</f>
        <v/>
      </c>
      <c r="Z44" s="15" t="str">
        <f>IFERROR(AVERAGEIFS(OSA!AQ:AQ,OSA!$C:$C,'(Exclude Pampers)'!$A44,OSA!$BA:$BA,'(Exclude Pampers)'!$A$41,OSA!$D:$D,"&lt;&gt;Pampers"),"")</f>
        <v/>
      </c>
      <c r="AA44" s="15" t="str">
        <f>IFERROR(AVERAGEIFS(OSA!AR:AR,OSA!$C:$C,'(Exclude Pampers)'!$A44,OSA!$BA:$BA,'(Exclude Pampers)'!$A$41,OSA!$D:$D,"&lt;&gt;Pampers"),"")</f>
        <v/>
      </c>
      <c r="AB44" s="15" t="str">
        <f>IFERROR(AVERAGEIFS(OSA!AS:AS,OSA!$C:$C,'(Exclude Pampers)'!$A44,OSA!$BA:$BA,'(Exclude Pampers)'!$A$41,OSA!$D:$D,"&lt;&gt;Pampers"),"")</f>
        <v/>
      </c>
      <c r="AC44" s="15" t="str">
        <f>IFERROR(AVERAGEIFS(OSA!AT:AT,OSA!$C:$C,'(Exclude Pampers)'!$A44,OSA!$BA:$BA,'(Exclude Pampers)'!$A$41,OSA!$D:$D,"&lt;&gt;Pampers"),"")</f>
        <v/>
      </c>
      <c r="AD44" s="15" t="str">
        <f>IFERROR(AVERAGEIFS(OSA!AU:AU,OSA!$C:$C,'(Exclude Pampers)'!$A44,OSA!$BA:$BA,'(Exclude Pampers)'!$A$41,OSA!$D:$D,"&lt;&gt;Pampers"),"")</f>
        <v/>
      </c>
      <c r="AE44" s="15" t="str">
        <f>IFERROR(AVERAGEIFS(OSA!AV:AV,OSA!$C:$C,'(Exclude Pampers)'!$A44,OSA!$BA:$BA,'(Exclude Pampers)'!$A$41,OSA!$D:$D,"&lt;&gt;Pampers"),"")</f>
        <v/>
      </c>
      <c r="AF44" s="15" t="str">
        <f>IFERROR(AVERAGEIFS(OSA!AW:AW,OSA!$C:$C,'(Exclude Pampers)'!$A44,OSA!$BA:$BA,'(Exclude Pampers)'!$A$41,OSA!$D:$D,"&lt;&gt;Pampers"),"")</f>
        <v/>
      </c>
    </row>
    <row r="45" spans="1:32" x14ac:dyDescent="0.35">
      <c r="A45" s="21" t="s">
        <v>3042</v>
      </c>
      <c r="B45" s="15" t="str">
        <f>IFERROR(AVERAGEIFS(OSA!S:S,OSA!$C:$C,'(Exclude Pampers)'!$A45,OSA!$BA:$BA,'(Exclude Pampers)'!$A$41,OSA!$D:$D,"&lt;&gt;Pampers"),"")</f>
        <v/>
      </c>
      <c r="C45" s="15" t="str">
        <f>IFERROR(AVERAGEIFS(OSA!T:T,OSA!$C:$C,'(Exclude Pampers)'!$A45,OSA!$BA:$BA,'(Exclude Pampers)'!$A$41,OSA!$D:$D,"&lt;&gt;Pampers"),"")</f>
        <v/>
      </c>
      <c r="D45" s="15" t="str">
        <f>IFERROR(AVERAGEIFS(OSA!U:U,OSA!$C:$C,'(Exclude Pampers)'!$A45,OSA!$BA:$BA,'(Exclude Pampers)'!$A$41,OSA!$D:$D,"&lt;&gt;Pampers"),"")</f>
        <v/>
      </c>
      <c r="E45" s="15" t="str">
        <f>IFERROR(AVERAGEIFS(OSA!V:V,OSA!$C:$C,'(Exclude Pampers)'!$A45,OSA!$BA:$BA,'(Exclude Pampers)'!$A$41,OSA!$D:$D,"&lt;&gt;Pampers"),"")</f>
        <v/>
      </c>
      <c r="F45" s="15" t="str">
        <f>IFERROR(AVERAGEIFS(OSA!W:W,OSA!$C:$C,'(Exclude Pampers)'!$A45,OSA!$BA:$BA,'(Exclude Pampers)'!$A$41,OSA!$D:$D,"&lt;&gt;Pampers"),"")</f>
        <v/>
      </c>
      <c r="G45" s="15" t="str">
        <f>IFERROR(AVERAGEIFS(OSA!X:X,OSA!$C:$C,'(Exclude Pampers)'!$A45,OSA!$BA:$BA,'(Exclude Pampers)'!$A$41,OSA!$D:$D,"&lt;&gt;Pampers"),"")</f>
        <v/>
      </c>
      <c r="H45" s="15" t="str">
        <f>IFERROR(AVERAGEIFS(OSA!Y:Y,OSA!$C:$C,'(Exclude Pampers)'!$A45,OSA!$BA:$BA,'(Exclude Pampers)'!$A$41,OSA!$D:$D,"&lt;&gt;Pampers"),"")</f>
        <v/>
      </c>
      <c r="I45" s="15" t="str">
        <f>IFERROR(AVERAGEIFS(OSA!Z:Z,OSA!$C:$C,'(Exclude Pampers)'!$A45,OSA!$BA:$BA,'(Exclude Pampers)'!$A$41,OSA!$D:$D,"&lt;&gt;Pampers"),"")</f>
        <v/>
      </c>
      <c r="J45" s="15" t="str">
        <f>IFERROR(AVERAGEIFS(OSA!AA:AA,OSA!$C:$C,'(Exclude Pampers)'!$A45,OSA!$BA:$BA,'(Exclude Pampers)'!$A$41,OSA!$D:$D,"&lt;&gt;Pampers"),"")</f>
        <v/>
      </c>
      <c r="K45" s="15" t="str">
        <f>IFERROR(AVERAGEIFS(OSA!AB:AB,OSA!$C:$C,'(Exclude Pampers)'!$A45,OSA!$BA:$BA,'(Exclude Pampers)'!$A$41,OSA!$D:$D,"&lt;&gt;Pampers"),"")</f>
        <v/>
      </c>
      <c r="L45" s="15" t="str">
        <f>IFERROR(AVERAGEIFS(OSA!AC:AC,OSA!$C:$C,'(Exclude Pampers)'!$A45,OSA!$BA:$BA,'(Exclude Pampers)'!$A$41,OSA!$D:$D,"&lt;&gt;Pampers"),"")</f>
        <v/>
      </c>
      <c r="M45" s="15" t="str">
        <f>IFERROR(AVERAGEIFS(OSA!AD:AD,OSA!$C:$C,'(Exclude Pampers)'!$A45,OSA!$BA:$BA,'(Exclude Pampers)'!$A$41,OSA!$D:$D,"&lt;&gt;Pampers"),"")</f>
        <v/>
      </c>
      <c r="N45" s="15" t="str">
        <f>IFERROR(AVERAGEIFS(OSA!AE:AE,OSA!$C:$C,'(Exclude Pampers)'!$A45,OSA!$BA:$BA,'(Exclude Pampers)'!$A$41,OSA!$D:$D,"&lt;&gt;Pampers"),"")</f>
        <v/>
      </c>
      <c r="O45" s="15" t="str">
        <f>IFERROR(AVERAGEIFS(OSA!AF:AF,OSA!$C:$C,'(Exclude Pampers)'!$A45,OSA!$BA:$BA,'(Exclude Pampers)'!$A$41,OSA!$D:$D,"&lt;&gt;Pampers"),"")</f>
        <v/>
      </c>
      <c r="P45" s="15" t="str">
        <f>IFERROR(AVERAGEIFS(OSA!AG:AG,OSA!$C:$C,'(Exclude Pampers)'!$A45,OSA!$BA:$BA,'(Exclude Pampers)'!$A$41,OSA!$D:$D,"&lt;&gt;Pampers"),"")</f>
        <v/>
      </c>
      <c r="Q45" s="15" t="str">
        <f>IFERROR(AVERAGEIFS(OSA!AH:AH,OSA!$C:$C,'(Exclude Pampers)'!$A45,OSA!$BA:$BA,'(Exclude Pampers)'!$A$41,OSA!$D:$D,"&lt;&gt;Pampers"),"")</f>
        <v/>
      </c>
      <c r="R45" s="15" t="str">
        <f>IFERROR(AVERAGEIFS(OSA!AI:AI,OSA!$C:$C,'(Exclude Pampers)'!$A45,OSA!$BA:$BA,'(Exclude Pampers)'!$A$41,OSA!$D:$D,"&lt;&gt;Pampers"),"")</f>
        <v/>
      </c>
      <c r="S45" s="15" t="str">
        <f>IFERROR(AVERAGEIFS(OSA!AJ:AJ,OSA!$C:$C,'(Exclude Pampers)'!$A45,OSA!$BA:$BA,'(Exclude Pampers)'!$A$41,OSA!$D:$D,"&lt;&gt;Pampers"),"")</f>
        <v/>
      </c>
      <c r="T45" s="15" t="str">
        <f>IFERROR(AVERAGEIFS(OSA!AK:AK,OSA!$C:$C,'(Exclude Pampers)'!$A45,OSA!$BA:$BA,'(Exclude Pampers)'!$A$41,OSA!$D:$D,"&lt;&gt;Pampers"),"")</f>
        <v/>
      </c>
      <c r="U45" s="15" t="str">
        <f>IFERROR(AVERAGEIFS(OSA!AL:AL,OSA!$C:$C,'(Exclude Pampers)'!$A45,OSA!$BA:$BA,'(Exclude Pampers)'!$A$41,OSA!$D:$D,"&lt;&gt;Pampers"),"")</f>
        <v/>
      </c>
      <c r="V45" s="15" t="str">
        <f>IFERROR(AVERAGEIFS(OSA!AM:AM,OSA!$C:$C,'(Exclude Pampers)'!$A45,OSA!$BA:$BA,'(Exclude Pampers)'!$A$41,OSA!$D:$D,"&lt;&gt;Pampers"),"")</f>
        <v/>
      </c>
      <c r="W45" s="15" t="str">
        <f>IFERROR(AVERAGEIFS(OSA!AN:AN,OSA!$C:$C,'(Exclude Pampers)'!$A45,OSA!$BA:$BA,'(Exclude Pampers)'!$A$41,OSA!$D:$D,"&lt;&gt;Pampers"),"")</f>
        <v/>
      </c>
      <c r="X45" s="15" t="str">
        <f>IFERROR(AVERAGEIFS(OSA!AO:AO,OSA!$C:$C,'(Exclude Pampers)'!$A45,OSA!$BA:$BA,'(Exclude Pampers)'!$A$41,OSA!$D:$D,"&lt;&gt;Pampers"),"")</f>
        <v/>
      </c>
      <c r="Y45" s="15" t="str">
        <f>IFERROR(AVERAGEIFS(OSA!AP:AP,OSA!$C:$C,'(Exclude Pampers)'!$A45,OSA!$BA:$BA,'(Exclude Pampers)'!$A$41,OSA!$D:$D,"&lt;&gt;Pampers"),"")</f>
        <v/>
      </c>
      <c r="Z45" s="15" t="str">
        <f>IFERROR(AVERAGEIFS(OSA!AQ:AQ,OSA!$C:$C,'(Exclude Pampers)'!$A45,OSA!$BA:$BA,'(Exclude Pampers)'!$A$41,OSA!$D:$D,"&lt;&gt;Pampers"),"")</f>
        <v/>
      </c>
      <c r="AA45" s="15" t="str">
        <f>IFERROR(AVERAGEIFS(OSA!AR:AR,OSA!$C:$C,'(Exclude Pampers)'!$A45,OSA!$BA:$BA,'(Exclude Pampers)'!$A$41,OSA!$D:$D,"&lt;&gt;Pampers"),"")</f>
        <v/>
      </c>
      <c r="AB45" s="15" t="str">
        <f>IFERROR(AVERAGEIFS(OSA!AS:AS,OSA!$C:$C,'(Exclude Pampers)'!$A45,OSA!$BA:$BA,'(Exclude Pampers)'!$A$41,OSA!$D:$D,"&lt;&gt;Pampers"),"")</f>
        <v/>
      </c>
      <c r="AC45" s="15" t="str">
        <f>IFERROR(AVERAGEIFS(OSA!AT:AT,OSA!$C:$C,'(Exclude Pampers)'!$A45,OSA!$BA:$BA,'(Exclude Pampers)'!$A$41,OSA!$D:$D,"&lt;&gt;Pampers"),"")</f>
        <v/>
      </c>
      <c r="AD45" s="15" t="str">
        <f>IFERROR(AVERAGEIFS(OSA!AU:AU,OSA!$C:$C,'(Exclude Pampers)'!$A45,OSA!$BA:$BA,'(Exclude Pampers)'!$A$41,OSA!$D:$D,"&lt;&gt;Pampers"),"")</f>
        <v/>
      </c>
      <c r="AE45" s="15" t="str">
        <f>IFERROR(AVERAGEIFS(OSA!AV:AV,OSA!$C:$C,'(Exclude Pampers)'!$A45,OSA!$BA:$BA,'(Exclude Pampers)'!$A$41,OSA!$D:$D,"&lt;&gt;Pampers"),"")</f>
        <v/>
      </c>
      <c r="AF45" s="15" t="str">
        <f>IFERROR(AVERAGEIFS(OSA!AW:AW,OSA!$C:$C,'(Exclude Pampers)'!$A45,OSA!$BA:$BA,'(Exclude Pampers)'!$A$41,OSA!$D:$D,"&lt;&gt;Pampers"),"")</f>
        <v/>
      </c>
    </row>
    <row r="46" spans="1:32" x14ac:dyDescent="0.35">
      <c r="A46" s="21" t="s">
        <v>1648</v>
      </c>
      <c r="B46" s="15">
        <f>IFERROR(AVERAGEIFS(OSA!S:S,OSA!$C:$C,'(Exclude Pampers)'!$A46,OSA!$BA:$BA,'(Exclude Pampers)'!$A$41,OSA!$D:$D,"&lt;&gt;Pampers"),"")</f>
        <v>0.95154185022026427</v>
      </c>
      <c r="C46" s="15" t="str">
        <f>IFERROR(AVERAGEIFS(OSA!T:T,OSA!$C:$C,'(Exclude Pampers)'!$A46,OSA!$BA:$BA,'(Exclude Pampers)'!$A$41,OSA!$D:$D,"&lt;&gt;Pampers"),"")</f>
        <v/>
      </c>
      <c r="D46" s="15" t="str">
        <f>IFERROR(AVERAGEIFS(OSA!U:U,OSA!$C:$C,'(Exclude Pampers)'!$A46,OSA!$BA:$BA,'(Exclude Pampers)'!$A$41,OSA!$D:$D,"&lt;&gt;Pampers"),"")</f>
        <v/>
      </c>
      <c r="E46" s="15">
        <f>IFERROR(AVERAGEIFS(OSA!V:V,OSA!$C:$C,'(Exclude Pampers)'!$A46,OSA!$BA:$BA,'(Exclude Pampers)'!$A$41,OSA!$D:$D,"&lt;&gt;Pampers"),"")</f>
        <v>0.95154185022026427</v>
      </c>
      <c r="F46" s="15">
        <f>IFERROR(AVERAGEIFS(OSA!W:W,OSA!$C:$C,'(Exclude Pampers)'!$A46,OSA!$BA:$BA,'(Exclude Pampers)'!$A$41,OSA!$D:$D,"&lt;&gt;Pampers"),"")</f>
        <v>0.94713656387665202</v>
      </c>
      <c r="G46" s="15">
        <f>IFERROR(AVERAGEIFS(OSA!X:X,OSA!$C:$C,'(Exclude Pampers)'!$A46,OSA!$BA:$BA,'(Exclude Pampers)'!$A$41,OSA!$D:$D,"&lt;&gt;Pampers"),"")</f>
        <v>0.96916299559471364</v>
      </c>
      <c r="H46" s="15">
        <f>IFERROR(AVERAGEIFS(OSA!Y:Y,OSA!$C:$C,'(Exclude Pampers)'!$A46,OSA!$BA:$BA,'(Exclude Pampers)'!$A$41,OSA!$D:$D,"&lt;&gt;Pampers"),"")</f>
        <v>0.96916299559471364</v>
      </c>
      <c r="I46" s="15">
        <f>IFERROR(AVERAGEIFS(OSA!Z:Z,OSA!$C:$C,'(Exclude Pampers)'!$A46,OSA!$BA:$BA,'(Exclude Pampers)'!$A$41,OSA!$D:$D,"&lt;&gt;Pampers"),"")</f>
        <v>0.99118942731277537</v>
      </c>
      <c r="J46" s="15" t="str">
        <f>IFERROR(AVERAGEIFS(OSA!AA:AA,OSA!$C:$C,'(Exclude Pampers)'!$A46,OSA!$BA:$BA,'(Exclude Pampers)'!$A$41,OSA!$D:$D,"&lt;&gt;Pampers"),"")</f>
        <v/>
      </c>
      <c r="K46" s="15" t="str">
        <f>IFERROR(AVERAGEIFS(OSA!AB:AB,OSA!$C:$C,'(Exclude Pampers)'!$A46,OSA!$BA:$BA,'(Exclude Pampers)'!$A$41,OSA!$D:$D,"&lt;&gt;Pampers"),"")</f>
        <v/>
      </c>
      <c r="L46" s="15" t="str">
        <f>IFERROR(AVERAGEIFS(OSA!AC:AC,OSA!$C:$C,'(Exclude Pampers)'!$A46,OSA!$BA:$BA,'(Exclude Pampers)'!$A$41,OSA!$D:$D,"&lt;&gt;Pampers"),"")</f>
        <v/>
      </c>
      <c r="M46" s="15" t="str">
        <f>IFERROR(AVERAGEIFS(OSA!AD:AD,OSA!$C:$C,'(Exclude Pampers)'!$A46,OSA!$BA:$BA,'(Exclude Pampers)'!$A$41,OSA!$D:$D,"&lt;&gt;Pampers"),"")</f>
        <v/>
      </c>
      <c r="N46" s="15" t="str">
        <f>IFERROR(AVERAGEIFS(OSA!AE:AE,OSA!$C:$C,'(Exclude Pampers)'!$A46,OSA!$BA:$BA,'(Exclude Pampers)'!$A$41,OSA!$D:$D,"&lt;&gt;Pampers"),"")</f>
        <v/>
      </c>
      <c r="O46" s="15" t="str">
        <f>IFERROR(AVERAGEIFS(OSA!AF:AF,OSA!$C:$C,'(Exclude Pampers)'!$A46,OSA!$BA:$BA,'(Exclude Pampers)'!$A$41,OSA!$D:$D,"&lt;&gt;Pampers"),"")</f>
        <v/>
      </c>
      <c r="P46" s="15" t="str">
        <f>IFERROR(AVERAGEIFS(OSA!AG:AG,OSA!$C:$C,'(Exclude Pampers)'!$A46,OSA!$BA:$BA,'(Exclude Pampers)'!$A$41,OSA!$D:$D,"&lt;&gt;Pampers"),"")</f>
        <v/>
      </c>
      <c r="Q46" s="15" t="str">
        <f>IFERROR(AVERAGEIFS(OSA!AH:AH,OSA!$C:$C,'(Exclude Pampers)'!$A46,OSA!$BA:$BA,'(Exclude Pampers)'!$A$41,OSA!$D:$D,"&lt;&gt;Pampers"),"")</f>
        <v/>
      </c>
      <c r="R46" s="15" t="str">
        <f>IFERROR(AVERAGEIFS(OSA!AI:AI,OSA!$C:$C,'(Exclude Pampers)'!$A46,OSA!$BA:$BA,'(Exclude Pampers)'!$A$41,OSA!$D:$D,"&lt;&gt;Pampers"),"")</f>
        <v/>
      </c>
      <c r="S46" s="15" t="str">
        <f>IFERROR(AVERAGEIFS(OSA!AJ:AJ,OSA!$C:$C,'(Exclude Pampers)'!$A46,OSA!$BA:$BA,'(Exclude Pampers)'!$A$41,OSA!$D:$D,"&lt;&gt;Pampers"),"")</f>
        <v/>
      </c>
      <c r="T46" s="15" t="str">
        <f>IFERROR(AVERAGEIFS(OSA!AK:AK,OSA!$C:$C,'(Exclude Pampers)'!$A46,OSA!$BA:$BA,'(Exclude Pampers)'!$A$41,OSA!$D:$D,"&lt;&gt;Pampers"),"")</f>
        <v/>
      </c>
      <c r="U46" s="15" t="str">
        <f>IFERROR(AVERAGEIFS(OSA!AL:AL,OSA!$C:$C,'(Exclude Pampers)'!$A46,OSA!$BA:$BA,'(Exclude Pampers)'!$A$41,OSA!$D:$D,"&lt;&gt;Pampers"),"")</f>
        <v/>
      </c>
      <c r="V46" s="15" t="str">
        <f>IFERROR(AVERAGEIFS(OSA!AM:AM,OSA!$C:$C,'(Exclude Pampers)'!$A46,OSA!$BA:$BA,'(Exclude Pampers)'!$A$41,OSA!$D:$D,"&lt;&gt;Pampers"),"")</f>
        <v/>
      </c>
      <c r="W46" s="15" t="str">
        <f>IFERROR(AVERAGEIFS(OSA!AN:AN,OSA!$C:$C,'(Exclude Pampers)'!$A46,OSA!$BA:$BA,'(Exclude Pampers)'!$A$41,OSA!$D:$D,"&lt;&gt;Pampers"),"")</f>
        <v/>
      </c>
      <c r="X46" s="15" t="str">
        <f>IFERROR(AVERAGEIFS(OSA!AO:AO,OSA!$C:$C,'(Exclude Pampers)'!$A46,OSA!$BA:$BA,'(Exclude Pampers)'!$A$41,OSA!$D:$D,"&lt;&gt;Pampers"),"")</f>
        <v/>
      </c>
      <c r="Y46" s="15" t="str">
        <f>IFERROR(AVERAGEIFS(OSA!AP:AP,OSA!$C:$C,'(Exclude Pampers)'!$A46,OSA!$BA:$BA,'(Exclude Pampers)'!$A$41,OSA!$D:$D,"&lt;&gt;Pampers"),"")</f>
        <v/>
      </c>
      <c r="Z46" s="15" t="str">
        <f>IFERROR(AVERAGEIFS(OSA!AQ:AQ,OSA!$C:$C,'(Exclude Pampers)'!$A46,OSA!$BA:$BA,'(Exclude Pampers)'!$A$41,OSA!$D:$D,"&lt;&gt;Pampers"),"")</f>
        <v/>
      </c>
      <c r="AA46" s="15" t="str">
        <f>IFERROR(AVERAGEIFS(OSA!AR:AR,OSA!$C:$C,'(Exclude Pampers)'!$A46,OSA!$BA:$BA,'(Exclude Pampers)'!$A$41,OSA!$D:$D,"&lt;&gt;Pampers"),"")</f>
        <v/>
      </c>
      <c r="AB46" s="15" t="str">
        <f>IFERROR(AVERAGEIFS(OSA!AS:AS,OSA!$C:$C,'(Exclude Pampers)'!$A46,OSA!$BA:$BA,'(Exclude Pampers)'!$A$41,OSA!$D:$D,"&lt;&gt;Pampers"),"")</f>
        <v/>
      </c>
      <c r="AC46" s="15" t="str">
        <f>IFERROR(AVERAGEIFS(OSA!AT:AT,OSA!$C:$C,'(Exclude Pampers)'!$A46,OSA!$BA:$BA,'(Exclude Pampers)'!$A$41,OSA!$D:$D,"&lt;&gt;Pampers"),"")</f>
        <v/>
      </c>
      <c r="AD46" s="15" t="str">
        <f>IFERROR(AVERAGEIFS(OSA!AU:AU,OSA!$C:$C,'(Exclude Pampers)'!$A46,OSA!$BA:$BA,'(Exclude Pampers)'!$A$41,OSA!$D:$D,"&lt;&gt;Pampers"),"")</f>
        <v/>
      </c>
      <c r="AE46" s="15" t="str">
        <f>IFERROR(AVERAGEIFS(OSA!AV:AV,OSA!$C:$C,'(Exclude Pampers)'!$A46,OSA!$BA:$BA,'(Exclude Pampers)'!$A$41,OSA!$D:$D,"&lt;&gt;Pampers"),"")</f>
        <v/>
      </c>
      <c r="AF46" s="15" t="str">
        <f>IFERROR(AVERAGEIFS(OSA!AW:AW,OSA!$C:$C,'(Exclude Pampers)'!$A46,OSA!$BA:$BA,'(Exclude Pampers)'!$A$41,OSA!$D:$D,"&lt;&gt;Pampers"),"")</f>
        <v/>
      </c>
    </row>
    <row r="47" spans="1:32" x14ac:dyDescent="0.35">
      <c r="A47" s="21" t="s">
        <v>2305</v>
      </c>
      <c r="B47" s="15" t="str">
        <f>IFERROR(AVERAGEIFS(OSA!S:S,OSA!$C:$C,'(Exclude Pampers)'!$A47,OSA!$BA:$BA,'(Exclude Pampers)'!$A$41,OSA!$D:$D,"&lt;&gt;Pampers"),"")</f>
        <v/>
      </c>
      <c r="C47" s="15" t="str">
        <f>IFERROR(AVERAGEIFS(OSA!T:T,OSA!$C:$C,'(Exclude Pampers)'!$A47,OSA!$BA:$BA,'(Exclude Pampers)'!$A$41,OSA!$D:$D,"&lt;&gt;Pampers"),"")</f>
        <v/>
      </c>
      <c r="D47" s="15" t="str">
        <f>IFERROR(AVERAGEIFS(OSA!U:U,OSA!$C:$C,'(Exclude Pampers)'!$A47,OSA!$BA:$BA,'(Exclude Pampers)'!$A$41,OSA!$D:$D,"&lt;&gt;Pampers"),"")</f>
        <v/>
      </c>
      <c r="E47" s="15" t="str">
        <f>IFERROR(AVERAGEIFS(OSA!V:V,OSA!$C:$C,'(Exclude Pampers)'!$A47,OSA!$BA:$BA,'(Exclude Pampers)'!$A$41,OSA!$D:$D,"&lt;&gt;Pampers"),"")</f>
        <v/>
      </c>
      <c r="F47" s="15" t="str">
        <f>IFERROR(AVERAGEIFS(OSA!W:W,OSA!$C:$C,'(Exclude Pampers)'!$A47,OSA!$BA:$BA,'(Exclude Pampers)'!$A$41,OSA!$D:$D,"&lt;&gt;Pampers"),"")</f>
        <v/>
      </c>
      <c r="G47" s="15" t="str">
        <f>IFERROR(AVERAGEIFS(OSA!X:X,OSA!$C:$C,'(Exclude Pampers)'!$A47,OSA!$BA:$BA,'(Exclude Pampers)'!$A$41,OSA!$D:$D,"&lt;&gt;Pampers"),"")</f>
        <v/>
      </c>
      <c r="H47" s="15" t="str">
        <f>IFERROR(AVERAGEIFS(OSA!Y:Y,OSA!$C:$C,'(Exclude Pampers)'!$A47,OSA!$BA:$BA,'(Exclude Pampers)'!$A$41,OSA!$D:$D,"&lt;&gt;Pampers"),"")</f>
        <v/>
      </c>
      <c r="I47" s="15" t="str">
        <f>IFERROR(AVERAGEIFS(OSA!Z:Z,OSA!$C:$C,'(Exclude Pampers)'!$A47,OSA!$BA:$BA,'(Exclude Pampers)'!$A$41,OSA!$D:$D,"&lt;&gt;Pampers"),"")</f>
        <v/>
      </c>
      <c r="J47" s="15" t="str">
        <f>IFERROR(AVERAGEIFS(OSA!AA:AA,OSA!$C:$C,'(Exclude Pampers)'!$A47,OSA!$BA:$BA,'(Exclude Pampers)'!$A$41,OSA!$D:$D,"&lt;&gt;Pampers"),"")</f>
        <v/>
      </c>
      <c r="K47" s="15" t="str">
        <f>IFERROR(AVERAGEIFS(OSA!AB:AB,OSA!$C:$C,'(Exclude Pampers)'!$A47,OSA!$BA:$BA,'(Exclude Pampers)'!$A$41,OSA!$D:$D,"&lt;&gt;Pampers"),"")</f>
        <v/>
      </c>
      <c r="L47" s="15" t="str">
        <f>IFERROR(AVERAGEIFS(OSA!AC:AC,OSA!$C:$C,'(Exclude Pampers)'!$A47,OSA!$BA:$BA,'(Exclude Pampers)'!$A$41,OSA!$D:$D,"&lt;&gt;Pampers"),"")</f>
        <v/>
      </c>
      <c r="M47" s="15" t="str">
        <f>IFERROR(AVERAGEIFS(OSA!AD:AD,OSA!$C:$C,'(Exclude Pampers)'!$A47,OSA!$BA:$BA,'(Exclude Pampers)'!$A$41,OSA!$D:$D,"&lt;&gt;Pampers"),"")</f>
        <v/>
      </c>
      <c r="N47" s="15" t="str">
        <f>IFERROR(AVERAGEIFS(OSA!AE:AE,OSA!$C:$C,'(Exclude Pampers)'!$A47,OSA!$BA:$BA,'(Exclude Pampers)'!$A$41,OSA!$D:$D,"&lt;&gt;Pampers"),"")</f>
        <v/>
      </c>
      <c r="O47" s="15" t="str">
        <f>IFERROR(AVERAGEIFS(OSA!AF:AF,OSA!$C:$C,'(Exclude Pampers)'!$A47,OSA!$BA:$BA,'(Exclude Pampers)'!$A$41,OSA!$D:$D,"&lt;&gt;Pampers"),"")</f>
        <v/>
      </c>
      <c r="P47" s="15" t="str">
        <f>IFERROR(AVERAGEIFS(OSA!AG:AG,OSA!$C:$C,'(Exclude Pampers)'!$A47,OSA!$BA:$BA,'(Exclude Pampers)'!$A$41,OSA!$D:$D,"&lt;&gt;Pampers"),"")</f>
        <v/>
      </c>
      <c r="Q47" s="15" t="str">
        <f>IFERROR(AVERAGEIFS(OSA!AH:AH,OSA!$C:$C,'(Exclude Pampers)'!$A47,OSA!$BA:$BA,'(Exclude Pampers)'!$A$41,OSA!$D:$D,"&lt;&gt;Pampers"),"")</f>
        <v/>
      </c>
      <c r="R47" s="15" t="str">
        <f>IFERROR(AVERAGEIFS(OSA!AI:AI,OSA!$C:$C,'(Exclude Pampers)'!$A47,OSA!$BA:$BA,'(Exclude Pampers)'!$A$41,OSA!$D:$D,"&lt;&gt;Pampers"),"")</f>
        <v/>
      </c>
      <c r="S47" s="15" t="str">
        <f>IFERROR(AVERAGEIFS(OSA!AJ:AJ,OSA!$C:$C,'(Exclude Pampers)'!$A47,OSA!$BA:$BA,'(Exclude Pampers)'!$A$41,OSA!$D:$D,"&lt;&gt;Pampers"),"")</f>
        <v/>
      </c>
      <c r="T47" s="15" t="str">
        <f>IFERROR(AVERAGEIFS(OSA!AK:AK,OSA!$C:$C,'(Exclude Pampers)'!$A47,OSA!$BA:$BA,'(Exclude Pampers)'!$A$41,OSA!$D:$D,"&lt;&gt;Pampers"),"")</f>
        <v/>
      </c>
      <c r="U47" s="15" t="str">
        <f>IFERROR(AVERAGEIFS(OSA!AL:AL,OSA!$C:$C,'(Exclude Pampers)'!$A47,OSA!$BA:$BA,'(Exclude Pampers)'!$A$41,OSA!$D:$D,"&lt;&gt;Pampers"),"")</f>
        <v/>
      </c>
      <c r="V47" s="15" t="str">
        <f>IFERROR(AVERAGEIFS(OSA!AM:AM,OSA!$C:$C,'(Exclude Pampers)'!$A47,OSA!$BA:$BA,'(Exclude Pampers)'!$A$41,OSA!$D:$D,"&lt;&gt;Pampers"),"")</f>
        <v/>
      </c>
      <c r="W47" s="15" t="str">
        <f>IFERROR(AVERAGEIFS(OSA!AN:AN,OSA!$C:$C,'(Exclude Pampers)'!$A47,OSA!$BA:$BA,'(Exclude Pampers)'!$A$41,OSA!$D:$D,"&lt;&gt;Pampers"),"")</f>
        <v/>
      </c>
      <c r="X47" s="15" t="str">
        <f>IFERROR(AVERAGEIFS(OSA!AO:AO,OSA!$C:$C,'(Exclude Pampers)'!$A47,OSA!$BA:$BA,'(Exclude Pampers)'!$A$41,OSA!$D:$D,"&lt;&gt;Pampers"),"")</f>
        <v/>
      </c>
      <c r="Y47" s="15" t="str">
        <f>IFERROR(AVERAGEIFS(OSA!AP:AP,OSA!$C:$C,'(Exclude Pampers)'!$A47,OSA!$BA:$BA,'(Exclude Pampers)'!$A$41,OSA!$D:$D,"&lt;&gt;Pampers"),"")</f>
        <v/>
      </c>
      <c r="Z47" s="15" t="str">
        <f>IFERROR(AVERAGEIFS(OSA!AQ:AQ,OSA!$C:$C,'(Exclude Pampers)'!$A47,OSA!$BA:$BA,'(Exclude Pampers)'!$A$41,OSA!$D:$D,"&lt;&gt;Pampers"),"")</f>
        <v/>
      </c>
      <c r="AA47" s="15" t="str">
        <f>IFERROR(AVERAGEIFS(OSA!AR:AR,OSA!$C:$C,'(Exclude Pampers)'!$A47,OSA!$BA:$BA,'(Exclude Pampers)'!$A$41,OSA!$D:$D,"&lt;&gt;Pampers"),"")</f>
        <v/>
      </c>
      <c r="AB47" s="15" t="str">
        <f>IFERROR(AVERAGEIFS(OSA!AS:AS,OSA!$C:$C,'(Exclude Pampers)'!$A47,OSA!$BA:$BA,'(Exclude Pampers)'!$A$41,OSA!$D:$D,"&lt;&gt;Pampers"),"")</f>
        <v/>
      </c>
      <c r="AC47" s="15" t="str">
        <f>IFERROR(AVERAGEIFS(OSA!AT:AT,OSA!$C:$C,'(Exclude Pampers)'!$A47,OSA!$BA:$BA,'(Exclude Pampers)'!$A$41,OSA!$D:$D,"&lt;&gt;Pampers"),"")</f>
        <v/>
      </c>
      <c r="AD47" s="15" t="str">
        <f>IFERROR(AVERAGEIFS(OSA!AU:AU,OSA!$C:$C,'(Exclude Pampers)'!$A47,OSA!$BA:$BA,'(Exclude Pampers)'!$A$41,OSA!$D:$D,"&lt;&gt;Pampers"),"")</f>
        <v/>
      </c>
      <c r="AE47" s="15" t="str">
        <f>IFERROR(AVERAGEIFS(OSA!AV:AV,OSA!$C:$C,'(Exclude Pampers)'!$A47,OSA!$BA:$BA,'(Exclude Pampers)'!$A$41,OSA!$D:$D,"&lt;&gt;Pampers"),"")</f>
        <v/>
      </c>
      <c r="AF47" s="15" t="str">
        <f>IFERROR(AVERAGEIFS(OSA!AW:AW,OSA!$C:$C,'(Exclude Pampers)'!$A47,OSA!$BA:$BA,'(Exclude Pampers)'!$A$41,OSA!$D:$D,"&lt;&gt;Pampers"),"")</f>
        <v/>
      </c>
    </row>
    <row r="48" spans="1:32" x14ac:dyDescent="0.35">
      <c r="A48" s="21" t="s">
        <v>2517</v>
      </c>
      <c r="B48" s="15">
        <f>IFERROR(AVERAGEIFS(OSA!S:S,OSA!$C:$C,'(Exclude Pampers)'!$A48,OSA!$BA:$BA,'(Exclude Pampers)'!$A$41,OSA!$D:$D,"&lt;&gt;Pampers"),"")</f>
        <v>1</v>
      </c>
      <c r="C48" s="15" t="str">
        <f>IFERROR(AVERAGEIFS(OSA!T:T,OSA!$C:$C,'(Exclude Pampers)'!$A48,OSA!$BA:$BA,'(Exclude Pampers)'!$A$41,OSA!$D:$D,"&lt;&gt;Pampers"),"")</f>
        <v/>
      </c>
      <c r="D48" s="15" t="str">
        <f>IFERROR(AVERAGEIFS(OSA!U:U,OSA!$C:$C,'(Exclude Pampers)'!$A48,OSA!$BA:$BA,'(Exclude Pampers)'!$A$41,OSA!$D:$D,"&lt;&gt;Pampers"),"")</f>
        <v/>
      </c>
      <c r="E48" s="15">
        <f>IFERROR(AVERAGEIFS(OSA!V:V,OSA!$C:$C,'(Exclude Pampers)'!$A48,OSA!$BA:$BA,'(Exclude Pampers)'!$A$41,OSA!$D:$D,"&lt;&gt;Pampers"),"")</f>
        <v>1</v>
      </c>
      <c r="F48" s="15">
        <f>IFERROR(AVERAGEIFS(OSA!W:W,OSA!$C:$C,'(Exclude Pampers)'!$A48,OSA!$BA:$BA,'(Exclude Pampers)'!$A$41,OSA!$D:$D,"&lt;&gt;Pampers"),"")</f>
        <v>1</v>
      </c>
      <c r="G48" s="15">
        <f>IFERROR(AVERAGEIFS(OSA!X:X,OSA!$C:$C,'(Exclude Pampers)'!$A48,OSA!$BA:$BA,'(Exclude Pampers)'!$A$41,OSA!$D:$D,"&lt;&gt;Pampers"),"")</f>
        <v>1</v>
      </c>
      <c r="H48" s="15">
        <f>IFERROR(AVERAGEIFS(OSA!Y:Y,OSA!$C:$C,'(Exclude Pampers)'!$A48,OSA!$BA:$BA,'(Exclude Pampers)'!$A$41,OSA!$D:$D,"&lt;&gt;Pampers"),"")</f>
        <v>1</v>
      </c>
      <c r="I48" s="15">
        <f>IFERROR(AVERAGEIFS(OSA!Z:Z,OSA!$C:$C,'(Exclude Pampers)'!$A48,OSA!$BA:$BA,'(Exclude Pampers)'!$A$41,OSA!$D:$D,"&lt;&gt;Pampers"),"")</f>
        <v>0.99636363636363634</v>
      </c>
      <c r="J48" s="15" t="str">
        <f>IFERROR(AVERAGEIFS(OSA!AA:AA,OSA!$C:$C,'(Exclude Pampers)'!$A48,OSA!$BA:$BA,'(Exclude Pampers)'!$A$41,OSA!$D:$D,"&lt;&gt;Pampers"),"")</f>
        <v/>
      </c>
      <c r="K48" s="15" t="str">
        <f>IFERROR(AVERAGEIFS(OSA!AB:AB,OSA!$C:$C,'(Exclude Pampers)'!$A48,OSA!$BA:$BA,'(Exclude Pampers)'!$A$41,OSA!$D:$D,"&lt;&gt;Pampers"),"")</f>
        <v/>
      </c>
      <c r="L48" s="15" t="str">
        <f>IFERROR(AVERAGEIFS(OSA!AC:AC,OSA!$C:$C,'(Exclude Pampers)'!$A48,OSA!$BA:$BA,'(Exclude Pampers)'!$A$41,OSA!$D:$D,"&lt;&gt;Pampers"),"")</f>
        <v/>
      </c>
      <c r="M48" s="15" t="str">
        <f>IFERROR(AVERAGEIFS(OSA!AD:AD,OSA!$C:$C,'(Exclude Pampers)'!$A48,OSA!$BA:$BA,'(Exclude Pampers)'!$A$41,OSA!$D:$D,"&lt;&gt;Pampers"),"")</f>
        <v/>
      </c>
      <c r="N48" s="15" t="str">
        <f>IFERROR(AVERAGEIFS(OSA!AE:AE,OSA!$C:$C,'(Exclude Pampers)'!$A48,OSA!$BA:$BA,'(Exclude Pampers)'!$A$41,OSA!$D:$D,"&lt;&gt;Pampers"),"")</f>
        <v/>
      </c>
      <c r="O48" s="15" t="str">
        <f>IFERROR(AVERAGEIFS(OSA!AF:AF,OSA!$C:$C,'(Exclude Pampers)'!$A48,OSA!$BA:$BA,'(Exclude Pampers)'!$A$41,OSA!$D:$D,"&lt;&gt;Pampers"),"")</f>
        <v/>
      </c>
      <c r="P48" s="15" t="str">
        <f>IFERROR(AVERAGEIFS(OSA!AG:AG,OSA!$C:$C,'(Exclude Pampers)'!$A48,OSA!$BA:$BA,'(Exclude Pampers)'!$A$41,OSA!$D:$D,"&lt;&gt;Pampers"),"")</f>
        <v/>
      </c>
      <c r="Q48" s="15" t="str">
        <f>IFERROR(AVERAGEIFS(OSA!AH:AH,OSA!$C:$C,'(Exclude Pampers)'!$A48,OSA!$BA:$BA,'(Exclude Pampers)'!$A$41,OSA!$D:$D,"&lt;&gt;Pampers"),"")</f>
        <v/>
      </c>
      <c r="R48" s="15" t="str">
        <f>IFERROR(AVERAGEIFS(OSA!AI:AI,OSA!$C:$C,'(Exclude Pampers)'!$A48,OSA!$BA:$BA,'(Exclude Pampers)'!$A$41,OSA!$D:$D,"&lt;&gt;Pampers"),"")</f>
        <v/>
      </c>
      <c r="S48" s="15" t="str">
        <f>IFERROR(AVERAGEIFS(OSA!AJ:AJ,OSA!$C:$C,'(Exclude Pampers)'!$A48,OSA!$BA:$BA,'(Exclude Pampers)'!$A$41,OSA!$D:$D,"&lt;&gt;Pampers"),"")</f>
        <v/>
      </c>
      <c r="T48" s="15" t="str">
        <f>IFERROR(AVERAGEIFS(OSA!AK:AK,OSA!$C:$C,'(Exclude Pampers)'!$A48,OSA!$BA:$BA,'(Exclude Pampers)'!$A$41,OSA!$D:$D,"&lt;&gt;Pampers"),"")</f>
        <v/>
      </c>
      <c r="U48" s="15" t="str">
        <f>IFERROR(AVERAGEIFS(OSA!AL:AL,OSA!$C:$C,'(Exclude Pampers)'!$A48,OSA!$BA:$BA,'(Exclude Pampers)'!$A$41,OSA!$D:$D,"&lt;&gt;Pampers"),"")</f>
        <v/>
      </c>
      <c r="V48" s="15" t="str">
        <f>IFERROR(AVERAGEIFS(OSA!AM:AM,OSA!$C:$C,'(Exclude Pampers)'!$A48,OSA!$BA:$BA,'(Exclude Pampers)'!$A$41,OSA!$D:$D,"&lt;&gt;Pampers"),"")</f>
        <v/>
      </c>
      <c r="W48" s="15" t="str">
        <f>IFERROR(AVERAGEIFS(OSA!AN:AN,OSA!$C:$C,'(Exclude Pampers)'!$A48,OSA!$BA:$BA,'(Exclude Pampers)'!$A$41,OSA!$D:$D,"&lt;&gt;Pampers"),"")</f>
        <v/>
      </c>
      <c r="X48" s="15" t="str">
        <f>IFERROR(AVERAGEIFS(OSA!AO:AO,OSA!$C:$C,'(Exclude Pampers)'!$A48,OSA!$BA:$BA,'(Exclude Pampers)'!$A$41,OSA!$D:$D,"&lt;&gt;Pampers"),"")</f>
        <v/>
      </c>
      <c r="Y48" s="15" t="str">
        <f>IFERROR(AVERAGEIFS(OSA!AP:AP,OSA!$C:$C,'(Exclude Pampers)'!$A48,OSA!$BA:$BA,'(Exclude Pampers)'!$A$41,OSA!$D:$D,"&lt;&gt;Pampers"),"")</f>
        <v/>
      </c>
      <c r="Z48" s="15" t="str">
        <f>IFERROR(AVERAGEIFS(OSA!AQ:AQ,OSA!$C:$C,'(Exclude Pampers)'!$A48,OSA!$BA:$BA,'(Exclude Pampers)'!$A$41,OSA!$D:$D,"&lt;&gt;Pampers"),"")</f>
        <v/>
      </c>
      <c r="AA48" s="15" t="str">
        <f>IFERROR(AVERAGEIFS(OSA!AR:AR,OSA!$C:$C,'(Exclude Pampers)'!$A48,OSA!$BA:$BA,'(Exclude Pampers)'!$A$41,OSA!$D:$D,"&lt;&gt;Pampers"),"")</f>
        <v/>
      </c>
      <c r="AB48" s="15" t="str">
        <f>IFERROR(AVERAGEIFS(OSA!AS:AS,OSA!$C:$C,'(Exclude Pampers)'!$A48,OSA!$BA:$BA,'(Exclude Pampers)'!$A$41,OSA!$D:$D,"&lt;&gt;Pampers"),"")</f>
        <v/>
      </c>
      <c r="AC48" s="15" t="str">
        <f>IFERROR(AVERAGEIFS(OSA!AT:AT,OSA!$C:$C,'(Exclude Pampers)'!$A48,OSA!$BA:$BA,'(Exclude Pampers)'!$A$41,OSA!$D:$D,"&lt;&gt;Pampers"),"")</f>
        <v/>
      </c>
      <c r="AD48" s="15" t="str">
        <f>IFERROR(AVERAGEIFS(OSA!AU:AU,OSA!$C:$C,'(Exclude Pampers)'!$A48,OSA!$BA:$BA,'(Exclude Pampers)'!$A$41,OSA!$D:$D,"&lt;&gt;Pampers"),"")</f>
        <v/>
      </c>
      <c r="AE48" s="15" t="str">
        <f>IFERROR(AVERAGEIFS(OSA!AV:AV,OSA!$C:$C,'(Exclude Pampers)'!$A48,OSA!$BA:$BA,'(Exclude Pampers)'!$A$41,OSA!$D:$D,"&lt;&gt;Pampers"),"")</f>
        <v/>
      </c>
      <c r="AF48" s="15" t="str">
        <f>IFERROR(AVERAGEIFS(OSA!AW:AW,OSA!$C:$C,'(Exclude Pampers)'!$A48,OSA!$BA:$BA,'(Exclude Pampers)'!$A$41,OSA!$D:$D,"&lt;&gt;Pampers"),"")</f>
        <v/>
      </c>
    </row>
    <row r="49" spans="1:33" x14ac:dyDescent="0.35">
      <c r="A49" s="21" t="s">
        <v>2657</v>
      </c>
      <c r="B49" s="15">
        <f>IFERROR(AVERAGEIFS(OSA!S:S,OSA!$C:$C,'(Exclude Pampers)'!$A49,OSA!$BA:$BA,'(Exclude Pampers)'!$A$41,OSA!$D:$D,"&lt;&gt;Pampers"),"")</f>
        <v>1</v>
      </c>
      <c r="C49" s="15" t="str">
        <f>IFERROR(AVERAGEIFS(OSA!T:T,OSA!$C:$C,'(Exclude Pampers)'!$A49,OSA!$BA:$BA,'(Exclude Pampers)'!$A$41,OSA!$D:$D,"&lt;&gt;Pampers"),"")</f>
        <v/>
      </c>
      <c r="D49" s="15" t="str">
        <f>IFERROR(AVERAGEIFS(OSA!U:U,OSA!$C:$C,'(Exclude Pampers)'!$A49,OSA!$BA:$BA,'(Exclude Pampers)'!$A$41,OSA!$D:$D,"&lt;&gt;Pampers"),"")</f>
        <v/>
      </c>
      <c r="E49" s="15">
        <f>IFERROR(AVERAGEIFS(OSA!V:V,OSA!$C:$C,'(Exclude Pampers)'!$A49,OSA!$BA:$BA,'(Exclude Pampers)'!$A$41,OSA!$D:$D,"&lt;&gt;Pampers"),"")</f>
        <v>1</v>
      </c>
      <c r="F49" s="15">
        <f ca="1">IFERROR(AVERAGEIFS(OSA!W:W,OSA!$C:$C,'(Exclude Pampers)'!$A49,OSA!$BA:$BA,'(Exclude Pampers)'!$A$41,OSA!$D:$D,"&lt;&gt;Pampers"),"")</f>
        <v>1</v>
      </c>
      <c r="G49" s="15">
        <f>IFERROR(AVERAGEIFS(OSA!X:X,OSA!$C:$C,'(Exclude Pampers)'!$A49,OSA!$BA:$BA,'(Exclude Pampers)'!$A$41,OSA!$D:$D,"&lt;&gt;Pampers"),"")</f>
        <v>1</v>
      </c>
      <c r="H49" s="15">
        <f>IFERROR(AVERAGEIFS(OSA!Y:Y,OSA!$C:$C,'(Exclude Pampers)'!$A49,OSA!$BA:$BA,'(Exclude Pampers)'!$A$41,OSA!$D:$D,"&lt;&gt;Pampers"),"")</f>
        <v>1</v>
      </c>
      <c r="I49" s="15">
        <f>IFERROR(AVERAGEIFS(OSA!Z:Z,OSA!$C:$C,'(Exclude Pampers)'!$A49,OSA!$BA:$BA,'(Exclude Pampers)'!$A$41,OSA!$D:$D,"&lt;&gt;Pampers"),"")</f>
        <v>1</v>
      </c>
      <c r="J49" s="15" t="str">
        <f>IFERROR(AVERAGEIFS(OSA!AA:AA,OSA!$C:$C,'(Exclude Pampers)'!$A49,OSA!$BA:$BA,'(Exclude Pampers)'!$A$41,OSA!$D:$D,"&lt;&gt;Pampers"),"")</f>
        <v/>
      </c>
      <c r="K49" s="15" t="str">
        <f>IFERROR(AVERAGEIFS(OSA!AB:AB,OSA!$C:$C,'(Exclude Pampers)'!$A49,OSA!$BA:$BA,'(Exclude Pampers)'!$A$41,OSA!$D:$D,"&lt;&gt;Pampers"),"")</f>
        <v/>
      </c>
      <c r="L49" s="15" t="str">
        <f>IFERROR(AVERAGEIFS(OSA!AC:AC,OSA!$C:$C,'(Exclude Pampers)'!$A49,OSA!$BA:$BA,'(Exclude Pampers)'!$A$41,OSA!$D:$D,"&lt;&gt;Pampers"),"")</f>
        <v/>
      </c>
      <c r="M49" s="15" t="str">
        <f>IFERROR(AVERAGEIFS(OSA!AD:AD,OSA!$C:$C,'(Exclude Pampers)'!$A49,OSA!$BA:$BA,'(Exclude Pampers)'!$A$41,OSA!$D:$D,"&lt;&gt;Pampers"),"")</f>
        <v/>
      </c>
      <c r="N49" s="15" t="str">
        <f>IFERROR(AVERAGEIFS(OSA!AE:AE,OSA!$C:$C,'(Exclude Pampers)'!$A49,OSA!$BA:$BA,'(Exclude Pampers)'!$A$41,OSA!$D:$D,"&lt;&gt;Pampers"),"")</f>
        <v/>
      </c>
      <c r="O49" s="15" t="str">
        <f>IFERROR(AVERAGEIFS(OSA!AF:AF,OSA!$C:$C,'(Exclude Pampers)'!$A49,OSA!$BA:$BA,'(Exclude Pampers)'!$A$41,OSA!$D:$D,"&lt;&gt;Pampers"),"")</f>
        <v/>
      </c>
      <c r="P49" s="15" t="str">
        <f>IFERROR(AVERAGEIFS(OSA!AG:AG,OSA!$C:$C,'(Exclude Pampers)'!$A49,OSA!$BA:$BA,'(Exclude Pampers)'!$A$41,OSA!$D:$D,"&lt;&gt;Pampers"),"")</f>
        <v/>
      </c>
      <c r="Q49" s="15" t="str">
        <f>IFERROR(AVERAGEIFS(OSA!AH:AH,OSA!$C:$C,'(Exclude Pampers)'!$A49,OSA!$BA:$BA,'(Exclude Pampers)'!$A$41,OSA!$D:$D,"&lt;&gt;Pampers"),"")</f>
        <v/>
      </c>
      <c r="R49" s="15" t="str">
        <f>IFERROR(AVERAGEIFS(OSA!AI:AI,OSA!$C:$C,'(Exclude Pampers)'!$A49,OSA!$BA:$BA,'(Exclude Pampers)'!$A$41,OSA!$D:$D,"&lt;&gt;Pampers"),"")</f>
        <v/>
      </c>
      <c r="S49" s="15" t="str">
        <f>IFERROR(AVERAGEIFS(OSA!AJ:AJ,OSA!$C:$C,'(Exclude Pampers)'!$A49,OSA!$BA:$BA,'(Exclude Pampers)'!$A$41,OSA!$D:$D,"&lt;&gt;Pampers"),"")</f>
        <v/>
      </c>
      <c r="T49" s="15" t="str">
        <f>IFERROR(AVERAGEIFS(OSA!AK:AK,OSA!$C:$C,'(Exclude Pampers)'!$A49,OSA!$BA:$BA,'(Exclude Pampers)'!$A$41,OSA!$D:$D,"&lt;&gt;Pampers"),"")</f>
        <v/>
      </c>
      <c r="U49" s="15" t="str">
        <f>IFERROR(AVERAGEIFS(OSA!AL:AL,OSA!$C:$C,'(Exclude Pampers)'!$A49,OSA!$BA:$BA,'(Exclude Pampers)'!$A$41,OSA!$D:$D,"&lt;&gt;Pampers"),"")</f>
        <v/>
      </c>
      <c r="V49" s="15" t="str">
        <f>IFERROR(AVERAGEIFS(OSA!AM:AM,OSA!$C:$C,'(Exclude Pampers)'!$A49,OSA!$BA:$BA,'(Exclude Pampers)'!$A$41,OSA!$D:$D,"&lt;&gt;Pampers"),"")</f>
        <v/>
      </c>
      <c r="W49" s="15" t="str">
        <f>IFERROR(AVERAGEIFS(OSA!AN:AN,OSA!$C:$C,'(Exclude Pampers)'!$A49,OSA!$BA:$BA,'(Exclude Pampers)'!$A$41,OSA!$D:$D,"&lt;&gt;Pampers"),"")</f>
        <v/>
      </c>
      <c r="X49" s="15" t="str">
        <f>IFERROR(AVERAGEIFS(OSA!AO:AO,OSA!$C:$C,'(Exclude Pampers)'!$A49,OSA!$BA:$BA,'(Exclude Pampers)'!$A$41,OSA!$D:$D,"&lt;&gt;Pampers"),"")</f>
        <v/>
      </c>
      <c r="Y49" s="15" t="str">
        <f>IFERROR(AVERAGEIFS(OSA!AP:AP,OSA!$C:$C,'(Exclude Pampers)'!$A49,OSA!$BA:$BA,'(Exclude Pampers)'!$A$41,OSA!$D:$D,"&lt;&gt;Pampers"),"")</f>
        <v/>
      </c>
      <c r="Z49" s="15" t="str">
        <f>IFERROR(AVERAGEIFS(OSA!AQ:AQ,OSA!$C:$C,'(Exclude Pampers)'!$A49,OSA!$BA:$BA,'(Exclude Pampers)'!$A$41,OSA!$D:$D,"&lt;&gt;Pampers"),"")</f>
        <v/>
      </c>
      <c r="AA49" s="15" t="str">
        <f>IFERROR(AVERAGEIFS(OSA!AR:AR,OSA!$C:$C,'(Exclude Pampers)'!$A49,OSA!$BA:$BA,'(Exclude Pampers)'!$A$41,OSA!$D:$D,"&lt;&gt;Pampers"),"")</f>
        <v/>
      </c>
      <c r="AB49" s="15" t="str">
        <f>IFERROR(AVERAGEIFS(OSA!AS:AS,OSA!$C:$C,'(Exclude Pampers)'!$A49,OSA!$BA:$BA,'(Exclude Pampers)'!$A$41,OSA!$D:$D,"&lt;&gt;Pampers"),"")</f>
        <v/>
      </c>
      <c r="AC49" s="15" t="str">
        <f>IFERROR(AVERAGEIFS(OSA!AT:AT,OSA!$C:$C,'(Exclude Pampers)'!$A49,OSA!$BA:$BA,'(Exclude Pampers)'!$A$41,OSA!$D:$D,"&lt;&gt;Pampers"),"")</f>
        <v/>
      </c>
      <c r="AD49" s="15" t="str">
        <f>IFERROR(AVERAGEIFS(OSA!AU:AU,OSA!$C:$C,'(Exclude Pampers)'!$A49,OSA!$BA:$BA,'(Exclude Pampers)'!$A$41,OSA!$D:$D,"&lt;&gt;Pampers"),"")</f>
        <v/>
      </c>
      <c r="AE49" s="15" t="str">
        <f>IFERROR(AVERAGEIFS(OSA!AV:AV,OSA!$C:$C,'(Exclude Pampers)'!$A49,OSA!$BA:$BA,'(Exclude Pampers)'!$A$41,OSA!$D:$D,"&lt;&gt;Pampers"),"")</f>
        <v/>
      </c>
      <c r="AF49" s="15" t="str">
        <f>IFERROR(AVERAGEIFS(OSA!AW:AW,OSA!$C:$C,'(Exclude Pampers)'!$A49,OSA!$BA:$BA,'(Exclude Pampers)'!$A$41,OSA!$D:$D,"&lt;&gt;Pampers"),"")</f>
        <v/>
      </c>
    </row>
    <row r="50" spans="1:33" ht="15" thickBot="1" x14ac:dyDescent="0.4"/>
    <row r="51" spans="1:33" ht="43.5" x14ac:dyDescent="0.35">
      <c r="A51" s="55" t="s">
        <v>13213</v>
      </c>
      <c r="B51" s="56" t="s">
        <v>3059</v>
      </c>
      <c r="C51" s="56" t="s">
        <v>3060</v>
      </c>
      <c r="D51" s="56" t="s">
        <v>3061</v>
      </c>
      <c r="E51" s="56" t="s">
        <v>3062</v>
      </c>
      <c r="F51" s="56" t="s">
        <v>3063</v>
      </c>
      <c r="G51" s="56" t="s">
        <v>3064</v>
      </c>
      <c r="H51" s="57" t="s">
        <v>3046</v>
      </c>
      <c r="I51" s="58" t="s">
        <v>3047</v>
      </c>
    </row>
    <row r="52" spans="1:33" x14ac:dyDescent="0.35">
      <c r="A52" s="30" t="s">
        <v>2329</v>
      </c>
      <c r="B52" s="27">
        <f>IFERROR(AVERAGE(B43:D43),0)</f>
        <v>1</v>
      </c>
      <c r="C52" s="27">
        <f>IFERROR(AVERAGE(E43:K43),0)</f>
        <v>0.99694656488549627</v>
      </c>
      <c r="D52" s="27">
        <f>IFERROR(AVERAGE(L43:R43),0)</f>
        <v>0</v>
      </c>
      <c r="E52" s="27">
        <f>IFERROR(AVERAGE(S43:Y43),0)</f>
        <v>0</v>
      </c>
      <c r="F52" s="27">
        <f>IFERROR(AVERAGE(Z43:AF43),0)</f>
        <v>0</v>
      </c>
      <c r="G52" s="31">
        <f>IFERROR(AVERAGE(B43:AF43),0)</f>
        <v>0.99745547073791352</v>
      </c>
      <c r="H52" s="15">
        <f t="shared" ref="H52:H58" si="16">IFERROR($G52-$I52, "ERROR")</f>
        <v>5.3897829090853833E-2</v>
      </c>
      <c r="I52" s="31">
        <v>0.94355764164705969</v>
      </c>
    </row>
    <row r="53" spans="1:33" x14ac:dyDescent="0.35">
      <c r="A53" s="30" t="s">
        <v>806</v>
      </c>
      <c r="B53" s="27">
        <f t="shared" ref="B53:B58" si="17">IFERROR(AVERAGE(B44:D44),0)</f>
        <v>0</v>
      </c>
      <c r="C53" s="27">
        <f t="shared" ref="C53:C58" si="18">IFERROR(AVERAGE(E44:K44),0)</f>
        <v>0</v>
      </c>
      <c r="D53" s="27">
        <f t="shared" ref="D53:D58" si="19">IFERROR(AVERAGE(L44:R44),0)</f>
        <v>0</v>
      </c>
      <c r="E53" s="27">
        <f t="shared" ref="E53:E58" si="20">IFERROR(AVERAGE(S44:Y44),0)</f>
        <v>0</v>
      </c>
      <c r="F53" s="27">
        <f t="shared" ref="F53:F58" si="21">IFERROR(AVERAGE(Z44:AF44),0)</f>
        <v>0</v>
      </c>
      <c r="G53" s="31">
        <f t="shared" ref="G53:G58" si="22">IFERROR(AVERAGE(B44:AF44),0)</f>
        <v>0</v>
      </c>
      <c r="H53" s="15">
        <f t="shared" si="16"/>
        <v>-0.98219533982005136</v>
      </c>
      <c r="I53" s="31">
        <v>0.98219533982005136</v>
      </c>
    </row>
    <row r="54" spans="1:33" x14ac:dyDescent="0.35">
      <c r="A54" s="30" t="s">
        <v>3042</v>
      </c>
      <c r="B54" s="27">
        <f t="shared" si="17"/>
        <v>0</v>
      </c>
      <c r="C54" s="27">
        <f t="shared" si="18"/>
        <v>0</v>
      </c>
      <c r="D54" s="27">
        <f t="shared" si="19"/>
        <v>0</v>
      </c>
      <c r="E54" s="27">
        <f t="shared" si="20"/>
        <v>0</v>
      </c>
      <c r="F54" s="27">
        <f t="shared" si="21"/>
        <v>0</v>
      </c>
      <c r="G54" s="31">
        <f t="shared" si="22"/>
        <v>0</v>
      </c>
      <c r="H54" s="15">
        <f t="shared" si="16"/>
        <v>-0.85896512113617363</v>
      </c>
      <c r="I54" s="31">
        <v>0.85896512113617363</v>
      </c>
    </row>
    <row r="55" spans="1:33" x14ac:dyDescent="0.35">
      <c r="A55" s="30" t="s">
        <v>1648</v>
      </c>
      <c r="B55" s="27">
        <f t="shared" si="17"/>
        <v>0.95154185022026427</v>
      </c>
      <c r="C55" s="27">
        <f t="shared" si="18"/>
        <v>0.96563876651982383</v>
      </c>
      <c r="D55" s="27">
        <f t="shared" si="19"/>
        <v>0</v>
      </c>
      <c r="E55" s="27">
        <f t="shared" si="20"/>
        <v>0</v>
      </c>
      <c r="F55" s="27">
        <f t="shared" si="21"/>
        <v>0</v>
      </c>
      <c r="G55" s="31">
        <f t="shared" si="22"/>
        <v>0.96328928046989726</v>
      </c>
      <c r="H55" s="15">
        <f t="shared" si="16"/>
        <v>3.8038060337386104E-2</v>
      </c>
      <c r="I55" s="31">
        <v>0.92525122013251115</v>
      </c>
    </row>
    <row r="56" spans="1:33" x14ac:dyDescent="0.35">
      <c r="A56" s="30" t="s">
        <v>2305</v>
      </c>
      <c r="B56" s="27">
        <f t="shared" si="17"/>
        <v>0</v>
      </c>
      <c r="C56" s="27">
        <f t="shared" si="18"/>
        <v>0</v>
      </c>
      <c r="D56" s="27">
        <f t="shared" si="19"/>
        <v>0</v>
      </c>
      <c r="E56" s="27">
        <f t="shared" si="20"/>
        <v>0</v>
      </c>
      <c r="F56" s="27">
        <f t="shared" si="21"/>
        <v>0</v>
      </c>
      <c r="G56" s="31">
        <f t="shared" si="22"/>
        <v>0</v>
      </c>
      <c r="H56" s="15">
        <f t="shared" si="16"/>
        <v>0</v>
      </c>
      <c r="I56" s="31">
        <v>0</v>
      </c>
    </row>
    <row r="57" spans="1:33" x14ac:dyDescent="0.35">
      <c r="A57" s="30" t="s">
        <v>2517</v>
      </c>
      <c r="B57" s="27">
        <f t="shared" si="17"/>
        <v>1</v>
      </c>
      <c r="C57" s="27">
        <f t="shared" si="18"/>
        <v>0.9992727272727272</v>
      </c>
      <c r="D57" s="27">
        <f t="shared" si="19"/>
        <v>0</v>
      </c>
      <c r="E57" s="27">
        <f t="shared" si="20"/>
        <v>0</v>
      </c>
      <c r="F57" s="27">
        <f t="shared" si="21"/>
        <v>0</v>
      </c>
      <c r="G57" s="31">
        <f t="shared" si="22"/>
        <v>0.99939393939393939</v>
      </c>
      <c r="H57" s="15">
        <f t="shared" si="16"/>
        <v>4.205187856108572E-3</v>
      </c>
      <c r="I57" s="31">
        <v>0.99518875153783082</v>
      </c>
    </row>
    <row r="58" spans="1:33" ht="15" thickBot="1" x14ac:dyDescent="0.4">
      <c r="A58" s="32" t="s">
        <v>2657</v>
      </c>
      <c r="B58" s="27">
        <f t="shared" si="17"/>
        <v>1</v>
      </c>
      <c r="C58" s="27">
        <f t="shared" ca="1" si="18"/>
        <v>1</v>
      </c>
      <c r="D58" s="27">
        <f t="shared" si="19"/>
        <v>0</v>
      </c>
      <c r="E58" s="27">
        <f t="shared" si="20"/>
        <v>0</v>
      </c>
      <c r="F58" s="27">
        <f t="shared" si="21"/>
        <v>0</v>
      </c>
      <c r="G58" s="31">
        <f t="shared" ca="1" si="22"/>
        <v>1</v>
      </c>
      <c r="H58" s="34">
        <f t="shared" ca="1" si="16"/>
        <v>6.5751947039673908E-3</v>
      </c>
      <c r="I58" s="33">
        <v>0.99342480529603261</v>
      </c>
    </row>
    <row r="59" spans="1:33" x14ac:dyDescent="0.35">
      <c r="A59" s="38"/>
      <c r="B59" s="42"/>
      <c r="C59" s="42"/>
      <c r="D59" s="42"/>
      <c r="E59" s="42"/>
      <c r="F59" s="42"/>
      <c r="G59" s="42"/>
    </row>
    <row r="60" spans="1:33" x14ac:dyDescent="0.35">
      <c r="A60" s="40" t="s">
        <v>31</v>
      </c>
      <c r="B60" t="s">
        <v>455</v>
      </c>
      <c r="C60" s="204" t="s">
        <v>3065</v>
      </c>
      <c r="D60" s="204"/>
      <c r="E60" s="204"/>
      <c r="F60" s="204"/>
      <c r="G60" s="204"/>
      <c r="H60" s="204"/>
      <c r="I60" s="204"/>
      <c r="J60" s="204"/>
      <c r="K60" s="204"/>
      <c r="L60" s="204"/>
      <c r="M60" s="204"/>
      <c r="N60" s="204"/>
      <c r="O60" s="204"/>
      <c r="P60" s="204"/>
      <c r="Q60" s="204"/>
      <c r="R60" s="204"/>
      <c r="S60" s="204"/>
      <c r="T60" s="204"/>
      <c r="U60" s="204"/>
      <c r="V60" s="204"/>
      <c r="W60" s="204"/>
      <c r="X60" s="204"/>
      <c r="Y60" s="204"/>
      <c r="Z60" s="204"/>
      <c r="AA60" s="204"/>
      <c r="AB60" s="204"/>
      <c r="AC60" s="204"/>
      <c r="AD60" s="204"/>
      <c r="AE60" s="204"/>
      <c r="AF60" s="204"/>
      <c r="AG60" s="204"/>
    </row>
    <row r="61" spans="1:33" x14ac:dyDescent="0.35">
      <c r="A61" s="12" t="s">
        <v>13213</v>
      </c>
      <c r="B61" s="36" t="s">
        <v>3066</v>
      </c>
      <c r="C61" s="20">
        <f>B42</f>
        <v>45170</v>
      </c>
      <c r="D61" s="20">
        <f t="shared" ref="D61:AG61" si="23">C61+1</f>
        <v>45171</v>
      </c>
      <c r="E61" s="20">
        <f t="shared" si="23"/>
        <v>45172</v>
      </c>
      <c r="F61" s="20">
        <f t="shared" si="23"/>
        <v>45173</v>
      </c>
      <c r="G61" s="20">
        <f t="shared" si="23"/>
        <v>45174</v>
      </c>
      <c r="H61" s="20">
        <f t="shared" si="23"/>
        <v>45175</v>
      </c>
      <c r="I61" s="20">
        <f t="shared" si="23"/>
        <v>45176</v>
      </c>
      <c r="J61" s="20">
        <f t="shared" si="23"/>
        <v>45177</v>
      </c>
      <c r="K61" s="20">
        <f t="shared" si="23"/>
        <v>45178</v>
      </c>
      <c r="L61" s="20">
        <f t="shared" si="23"/>
        <v>45179</v>
      </c>
      <c r="M61" s="20">
        <f t="shared" si="23"/>
        <v>45180</v>
      </c>
      <c r="N61" s="20">
        <f t="shared" si="23"/>
        <v>45181</v>
      </c>
      <c r="O61" s="20">
        <f t="shared" si="23"/>
        <v>45182</v>
      </c>
      <c r="P61" s="20">
        <f t="shared" si="23"/>
        <v>45183</v>
      </c>
      <c r="Q61" s="20">
        <f t="shared" si="23"/>
        <v>45184</v>
      </c>
      <c r="R61" s="20">
        <f t="shared" si="23"/>
        <v>45185</v>
      </c>
      <c r="S61" s="20">
        <f t="shared" si="23"/>
        <v>45186</v>
      </c>
      <c r="T61" s="20">
        <f t="shared" si="23"/>
        <v>45187</v>
      </c>
      <c r="U61" s="20">
        <f t="shared" si="23"/>
        <v>45188</v>
      </c>
      <c r="V61" s="20">
        <f t="shared" si="23"/>
        <v>45189</v>
      </c>
      <c r="W61" s="20">
        <f t="shared" si="23"/>
        <v>45190</v>
      </c>
      <c r="X61" s="20">
        <f t="shared" si="23"/>
        <v>45191</v>
      </c>
      <c r="Y61" s="20">
        <f t="shared" si="23"/>
        <v>45192</v>
      </c>
      <c r="Z61" s="20">
        <f t="shared" si="23"/>
        <v>45193</v>
      </c>
      <c r="AA61" s="20">
        <f t="shared" si="23"/>
        <v>45194</v>
      </c>
      <c r="AB61" s="20">
        <f t="shared" si="23"/>
        <v>45195</v>
      </c>
      <c r="AC61" s="20">
        <f t="shared" si="23"/>
        <v>45196</v>
      </c>
      <c r="AD61" s="20">
        <f t="shared" si="23"/>
        <v>45197</v>
      </c>
      <c r="AE61" s="20">
        <f t="shared" si="23"/>
        <v>45198</v>
      </c>
      <c r="AF61" s="20">
        <f t="shared" si="23"/>
        <v>45199</v>
      </c>
      <c r="AG61" s="20">
        <f t="shared" si="23"/>
        <v>45200</v>
      </c>
    </row>
    <row r="62" spans="1:33" x14ac:dyDescent="0.35">
      <c r="A62" s="21" t="s">
        <v>2329</v>
      </c>
      <c r="B62" s="21">
        <f>SUMIFS(OSA!$AZ:$AZ,OSA!$C:$C,'(Exclude Pampers)'!$A62,OSA!$BA:$BA,'(Exclude Pampers)'!$A$60,OSA!$D:$D,"&lt;&gt;Pampers")</f>
        <v>143</v>
      </c>
      <c r="C62" s="37">
        <f>COUNTIFS(OSA!$C:$C,'(Exclude Pampers)'!$A62,OSA!$BA:$BA,'(Exclude Pampers)'!$A$60,OSA!$D:$D,"&lt;&gt;Pampers",OSA!S:S,"&lt;=0%")</f>
        <v>0</v>
      </c>
      <c r="D62" s="37"/>
      <c r="E62" s="37"/>
      <c r="F62" s="37">
        <f>COUNTIFS(OSA!$C:$C,'(Exclude Pampers)'!$A62,OSA!$BA:$BA,'(Exclude Pampers)'!$A$60,OSA!$D:$D,"&lt;&gt;Pampers",OSA!V:V,"&lt;=0%")</f>
        <v>1</v>
      </c>
      <c r="G62" s="37">
        <f>COUNTIFS(OSA!$C:$C,'(Exclude Pampers)'!$A62,OSA!$BA:$BA,'(Exclude Pampers)'!$A$60,OSA!$D:$D,"&lt;&gt;Pampers",OSA!W:W,"&lt;=0%")</f>
        <v>0</v>
      </c>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row>
    <row r="63" spans="1:33" x14ac:dyDescent="0.35">
      <c r="A63" s="21" t="s">
        <v>806</v>
      </c>
      <c r="B63" s="21">
        <f>SUMIFS(OSA!$AZ:$AZ,OSA!$C:$C,'(Exclude Pampers)'!$A63,OSA!$BA:$BA,'(Exclude Pampers)'!$A$60,OSA!$D:$D,"&lt;&gt;Pampers")</f>
        <v>299</v>
      </c>
      <c r="C63" s="37">
        <f>COUNTIFS(OSA!$C:$C,'(Exclude Pampers)'!$A63,OSA!$BA:$BA,'(Exclude Pampers)'!$A$60,OSA!$D:$D,"&lt;&gt;Pampers",OSA!S:S,"&lt;=0%")</f>
        <v>0</v>
      </c>
      <c r="D63" s="37"/>
      <c r="E63" s="37"/>
      <c r="F63" s="37">
        <f>COUNTIFS(OSA!$C:$C,'(Exclude Pampers)'!$A63,OSA!$BA:$BA,'(Exclude Pampers)'!$A$60,OSA!$D:$D,"&lt;&gt;Pampers",OSA!V:V,"&lt;=0%")</f>
        <v>0</v>
      </c>
      <c r="G63" s="37">
        <f>COUNTIFS(OSA!$C:$C,'(Exclude Pampers)'!$A63,OSA!$BA:$BA,'(Exclude Pampers)'!$A$60,OSA!$D:$D,"&lt;&gt;Pampers",OSA!W:W,"&lt;=0%")</f>
        <v>0</v>
      </c>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row>
    <row r="64" spans="1:33" x14ac:dyDescent="0.35">
      <c r="A64" s="21" t="s">
        <v>3042</v>
      </c>
      <c r="B64" s="21">
        <f>SUMIFS(OSA!$AZ:$AZ,OSA!$C:$C,'(Exclude Pampers)'!$A64,OSA!$BA:$BA,'(Exclude Pampers)'!$A$60,OSA!$D:$D,"&lt;&gt;Pampers")</f>
        <v>0</v>
      </c>
      <c r="C64" s="37">
        <f>COUNTIFS(OSA!$C:$C,'(Exclude Pampers)'!$A64,OSA!$BA:$BA,'(Exclude Pampers)'!$A$60,OSA!$D:$D,"&lt;&gt;Pampers",OSA!S:S,"&lt;=0%")</f>
        <v>0</v>
      </c>
      <c r="D64" s="37"/>
      <c r="E64" s="37"/>
      <c r="F64" s="37">
        <f>COUNTIFS(OSA!$C:$C,'(Exclude Pampers)'!$A64,OSA!$BA:$BA,'(Exclude Pampers)'!$A$60,OSA!$D:$D,"&lt;&gt;Pampers",OSA!V:V,"&lt;=0%")</f>
        <v>0</v>
      </c>
      <c r="G64" s="37">
        <f>COUNTIFS(OSA!$C:$C,'(Exclude Pampers)'!$A64,OSA!$BA:$BA,'(Exclude Pampers)'!$A$60,OSA!$D:$D,"&lt;&gt;Pampers",OSA!W:W,"&lt;=0%")</f>
        <v>0</v>
      </c>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row>
    <row r="65" spans="1:33" x14ac:dyDescent="0.35">
      <c r="A65" s="21" t="s">
        <v>1648</v>
      </c>
      <c r="B65" s="21">
        <f>SUMIFS(OSA!$AZ:$AZ,OSA!$C:$C,'(Exclude Pampers)'!$A65,OSA!$BA:$BA,'(Exclude Pampers)'!$A$60,OSA!$D:$D,"&lt;&gt;Pampers")</f>
        <v>239</v>
      </c>
      <c r="C65" s="37">
        <f>COUNTIFS(OSA!$C:$C,'(Exclude Pampers)'!$A65,OSA!$BA:$BA,'(Exclude Pampers)'!$A$60,OSA!$D:$D,"&lt;&gt;Pampers",OSA!S:S,"&lt;=0%")</f>
        <v>11</v>
      </c>
      <c r="D65" s="37"/>
      <c r="E65" s="37"/>
      <c r="F65" s="37">
        <f>COUNTIFS(OSA!$C:$C,'(Exclude Pampers)'!$A65,OSA!$BA:$BA,'(Exclude Pampers)'!$A$60,OSA!$D:$D,"&lt;&gt;Pampers",OSA!V:V,"&lt;=0%")</f>
        <v>11</v>
      </c>
      <c r="G65" s="37">
        <f>COUNTIFS(OSA!$C:$C,'(Exclude Pampers)'!$A65,OSA!$BA:$BA,'(Exclude Pampers)'!$A$60,OSA!$D:$D,"&lt;&gt;Pampers",OSA!W:W,"&lt;=0%")</f>
        <v>12</v>
      </c>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row>
    <row r="66" spans="1:33" x14ac:dyDescent="0.35">
      <c r="A66" s="21" t="s">
        <v>2305</v>
      </c>
      <c r="B66" s="21">
        <f>SUMIFS(OSA!$AZ:$AZ,OSA!$C:$C,'(Exclude Pampers)'!$A66,OSA!$BA:$BA,'(Exclude Pampers)'!$A$60,OSA!$D:$D,"&lt;&gt;Pampers")</f>
        <v>0</v>
      </c>
      <c r="C66" s="37">
        <f>COUNTIFS(OSA!$C:$C,'(Exclude Pampers)'!$A66,OSA!$BA:$BA,'(Exclude Pampers)'!$A$60,OSA!$D:$D,"&lt;&gt;Pampers",OSA!S:S,"&lt;=0%")</f>
        <v>0</v>
      </c>
      <c r="D66" s="37"/>
      <c r="E66" s="37"/>
      <c r="F66" s="37">
        <f>COUNTIFS(OSA!$C:$C,'(Exclude Pampers)'!$A66,OSA!$BA:$BA,'(Exclude Pampers)'!$A$60,OSA!$D:$D,"&lt;&gt;Pampers",OSA!V:V,"&lt;=0%")</f>
        <v>0</v>
      </c>
      <c r="G66" s="37">
        <f>COUNTIFS(OSA!$C:$C,'(Exclude Pampers)'!$A66,OSA!$BA:$BA,'(Exclude Pampers)'!$A$60,OSA!$D:$D,"&lt;&gt;Pampers",OSA!W:W,"&lt;=0%")</f>
        <v>0</v>
      </c>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row>
    <row r="67" spans="1:33" x14ac:dyDescent="0.35">
      <c r="A67" s="21" t="s">
        <v>2517</v>
      </c>
      <c r="B67" s="21">
        <f>SUMIFS(OSA!$AZ:$AZ,OSA!$C:$C,'(Exclude Pampers)'!$A67,OSA!$BA:$BA,'(Exclude Pampers)'!$A$60,OSA!$D:$D,"&lt;&gt;Pampers")</f>
        <v>293</v>
      </c>
      <c r="C67" s="37">
        <f>COUNTIFS(OSA!$C:$C,'(Exclude Pampers)'!$A67,OSA!$BA:$BA,'(Exclude Pampers)'!$A$60,OSA!$D:$D,"&lt;&gt;Pampers",OSA!S:S,"&lt;=0%")</f>
        <v>0</v>
      </c>
      <c r="D67" s="37"/>
      <c r="E67" s="37"/>
      <c r="F67" s="37">
        <f>COUNTIFS(OSA!$C:$C,'(Exclude Pampers)'!$A67,OSA!$BA:$BA,'(Exclude Pampers)'!$A$60,OSA!$D:$D,"&lt;&gt;Pampers",OSA!V:V,"&lt;=0%")</f>
        <v>0</v>
      </c>
      <c r="G67" s="37">
        <f>COUNTIFS(OSA!$C:$C,'(Exclude Pampers)'!$A67,OSA!$BA:$BA,'(Exclude Pampers)'!$A$60,OSA!$D:$D,"&lt;&gt;Pampers",OSA!W:W,"&lt;=0%")</f>
        <v>0</v>
      </c>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row>
    <row r="68" spans="1:33" x14ac:dyDescent="0.35">
      <c r="A68" s="21" t="s">
        <v>2657</v>
      </c>
      <c r="B68" s="21">
        <f>SUMIFS(OSA!$AZ:$AZ,OSA!$C:$C,'(Exclude Pampers)'!$A68,OSA!$BA:$BA,'(Exclude Pampers)'!$A$60,OSA!$D:$D,"&lt;&gt;Pampers")</f>
        <v>91</v>
      </c>
      <c r="C68" s="37">
        <f>COUNTIFS(OSA!$C:$C,'(Exclude Pampers)'!$A68,OSA!$BA:$BA,'(Exclude Pampers)'!$A$60,OSA!$D:$D,"&lt;&gt;Pampers",OSA!S:S,"&lt;=0%")</f>
        <v>0</v>
      </c>
      <c r="D68" s="37"/>
      <c r="E68" s="37"/>
      <c r="F68" s="37">
        <f>COUNTIFS(OSA!$C:$C,'(Exclude Pampers)'!$A68,OSA!$BA:$BA,'(Exclude Pampers)'!$A$60,OSA!$D:$D,"&lt;&gt;Pampers",OSA!V:V,"&lt;=0%")</f>
        <v>0</v>
      </c>
      <c r="G68" s="37">
        <f ca="1">COUNTIFS(OSA!$C:$C,'(Exclude Pampers)'!$A68,OSA!$BA:$BA,'(Exclude Pampers)'!$A$60,OSA!$D:$D,"&lt;&gt;Pampers",OSA!W:W,"&lt;=0%")</f>
        <v>0</v>
      </c>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row>
    <row r="70" spans="1:33" x14ac:dyDescent="0.35">
      <c r="B70" s="204" t="s">
        <v>3065</v>
      </c>
      <c r="C70" s="204"/>
      <c r="D70" s="204"/>
      <c r="E70" s="204"/>
      <c r="F70" s="204"/>
      <c r="G70" s="204"/>
    </row>
    <row r="71" spans="1:33" x14ac:dyDescent="0.35">
      <c r="A71" s="12" t="s">
        <v>13213</v>
      </c>
      <c r="B71" s="13" t="s">
        <v>3059</v>
      </c>
      <c r="C71" s="13" t="s">
        <v>3060</v>
      </c>
      <c r="D71" s="13" t="s">
        <v>3061</v>
      </c>
      <c r="E71" s="13" t="s">
        <v>3062</v>
      </c>
      <c r="F71" s="13" t="s">
        <v>3063</v>
      </c>
      <c r="G71" s="13" t="s">
        <v>3064</v>
      </c>
    </row>
    <row r="72" spans="1:33" x14ac:dyDescent="0.35">
      <c r="A72" s="21" t="s">
        <v>2329</v>
      </c>
      <c r="B72" s="37">
        <f>IFERROR(AVERAGE(C62:E62),0)</f>
        <v>0</v>
      </c>
      <c r="C72" s="37">
        <f>IFERROR(AVERAGE(F62:L62),0)</f>
        <v>0.5</v>
      </c>
      <c r="D72" s="37">
        <f>IFERROR(AVERAGE(M62:S62),0)</f>
        <v>0</v>
      </c>
      <c r="E72" s="37">
        <f>IFERROR(AVERAGE(T62:Z62),0)</f>
        <v>0</v>
      </c>
      <c r="F72" s="37">
        <f>IFERROR(AVERAGE(AA62:AG62),0)</f>
        <v>0</v>
      </c>
      <c r="G72" s="37">
        <f>IFERROR(AVERAGE(C62:AG62),0)</f>
        <v>0.33333333333333331</v>
      </c>
    </row>
    <row r="73" spans="1:33" x14ac:dyDescent="0.35">
      <c r="A73" s="21" t="s">
        <v>806</v>
      </c>
      <c r="B73" s="37">
        <f t="shared" ref="B73:B78" si="24">IFERROR(AVERAGE(C63:E63),0)</f>
        <v>0</v>
      </c>
      <c r="C73" s="37">
        <f t="shared" ref="C73:C78" si="25">IFERROR(AVERAGE(F63:L63),0)</f>
        <v>0</v>
      </c>
      <c r="D73" s="37">
        <f t="shared" ref="D73:D78" si="26">IFERROR(AVERAGE(M63:S63),0)</f>
        <v>0</v>
      </c>
      <c r="E73" s="37">
        <f t="shared" ref="E73:E78" si="27">IFERROR(AVERAGE(T63:Z63),0)</f>
        <v>0</v>
      </c>
      <c r="F73" s="37">
        <f t="shared" ref="F73:F78" si="28">IFERROR(AVERAGE(AA63:AG63),0)</f>
        <v>0</v>
      </c>
      <c r="G73" s="37">
        <f t="shared" ref="G73:G78" si="29">IFERROR(AVERAGE(C63:AG63),0)</f>
        <v>0</v>
      </c>
    </row>
    <row r="74" spans="1:33" x14ac:dyDescent="0.35">
      <c r="A74" s="21" t="s">
        <v>3042</v>
      </c>
      <c r="B74" s="37">
        <f t="shared" si="24"/>
        <v>0</v>
      </c>
      <c r="C74" s="37">
        <f t="shared" si="25"/>
        <v>0</v>
      </c>
      <c r="D74" s="37">
        <f t="shared" si="26"/>
        <v>0</v>
      </c>
      <c r="E74" s="37">
        <f t="shared" si="27"/>
        <v>0</v>
      </c>
      <c r="F74" s="37">
        <f t="shared" si="28"/>
        <v>0</v>
      </c>
      <c r="G74" s="37">
        <f t="shared" si="29"/>
        <v>0</v>
      </c>
    </row>
    <row r="75" spans="1:33" x14ac:dyDescent="0.35">
      <c r="A75" s="21" t="s">
        <v>1648</v>
      </c>
      <c r="B75" s="37">
        <f t="shared" si="24"/>
        <v>11</v>
      </c>
      <c r="C75" s="37">
        <f t="shared" si="25"/>
        <v>11.5</v>
      </c>
      <c r="D75" s="37">
        <f t="shared" si="26"/>
        <v>0</v>
      </c>
      <c r="E75" s="37">
        <f t="shared" si="27"/>
        <v>0</v>
      </c>
      <c r="F75" s="37">
        <f t="shared" si="28"/>
        <v>0</v>
      </c>
      <c r="G75" s="37">
        <f t="shared" si="29"/>
        <v>11.333333333333334</v>
      </c>
    </row>
    <row r="76" spans="1:33" x14ac:dyDescent="0.35">
      <c r="A76" s="21" t="s">
        <v>2305</v>
      </c>
      <c r="B76" s="37">
        <f t="shared" si="24"/>
        <v>0</v>
      </c>
      <c r="C76" s="37">
        <f t="shared" si="25"/>
        <v>0</v>
      </c>
      <c r="D76" s="37">
        <f t="shared" si="26"/>
        <v>0</v>
      </c>
      <c r="E76" s="37">
        <f t="shared" si="27"/>
        <v>0</v>
      </c>
      <c r="F76" s="37">
        <f t="shared" si="28"/>
        <v>0</v>
      </c>
      <c r="G76" s="37">
        <f t="shared" si="29"/>
        <v>0</v>
      </c>
    </row>
    <row r="77" spans="1:33" x14ac:dyDescent="0.35">
      <c r="A77" s="21" t="s">
        <v>2517</v>
      </c>
      <c r="B77" s="37">
        <f t="shared" si="24"/>
        <v>0</v>
      </c>
      <c r="C77" s="37">
        <f t="shared" si="25"/>
        <v>0</v>
      </c>
      <c r="D77" s="37">
        <f t="shared" si="26"/>
        <v>0</v>
      </c>
      <c r="E77" s="37">
        <f t="shared" si="27"/>
        <v>0</v>
      </c>
      <c r="F77" s="37">
        <f t="shared" si="28"/>
        <v>0</v>
      </c>
      <c r="G77" s="37">
        <f t="shared" si="29"/>
        <v>0</v>
      </c>
    </row>
    <row r="78" spans="1:33" x14ac:dyDescent="0.35">
      <c r="A78" s="21" t="s">
        <v>2657</v>
      </c>
      <c r="B78" s="37">
        <f t="shared" si="24"/>
        <v>0</v>
      </c>
      <c r="C78" s="37">
        <f t="shared" ca="1" si="25"/>
        <v>0</v>
      </c>
      <c r="D78" s="37">
        <f t="shared" si="26"/>
        <v>0</v>
      </c>
      <c r="E78" s="37">
        <f t="shared" si="27"/>
        <v>0</v>
      </c>
      <c r="F78" s="37">
        <f t="shared" si="28"/>
        <v>0</v>
      </c>
      <c r="G78" s="37">
        <f t="shared" ca="1" si="29"/>
        <v>0</v>
      </c>
    </row>
  </sheetData>
  <mergeCells count="4">
    <mergeCell ref="C21:AG21"/>
    <mergeCell ref="B31:G31"/>
    <mergeCell ref="C60:AG60"/>
    <mergeCell ref="B70:G7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B1:K87"/>
  <sheetViews>
    <sheetView showGridLines="0" zoomScale="115" zoomScaleNormal="115" workbookViewId="0">
      <selection activeCell="F3" sqref="F3"/>
    </sheetView>
  </sheetViews>
  <sheetFormatPr defaultRowHeight="14.5" x14ac:dyDescent="0.35"/>
  <cols>
    <col min="1" max="1" width="1.1796875" customWidth="1"/>
    <col min="2" max="2" width="13.453125" bestFit="1" customWidth="1"/>
    <col min="3" max="3" width="7.1796875" bestFit="1" customWidth="1"/>
    <col min="4" max="4" width="21.81640625" bestFit="1" customWidth="1"/>
    <col min="5" max="5" width="16.81640625" bestFit="1" customWidth="1"/>
    <col min="6" max="6" width="8" style="2" customWidth="1"/>
    <col min="7" max="7" width="8.1796875" style="2" customWidth="1"/>
    <col min="8" max="8" width="8" style="2" customWidth="1"/>
    <col min="10" max="10" width="18" bestFit="1" customWidth="1"/>
    <col min="11" max="11" width="13.81640625" bestFit="1" customWidth="1"/>
    <col min="13" max="13" width="13.81640625" bestFit="1" customWidth="1"/>
  </cols>
  <sheetData>
    <row r="1" spans="2:11" ht="3.75" customHeight="1" x14ac:dyDescent="0.35"/>
    <row r="2" spans="2:11" ht="66" customHeight="1" x14ac:dyDescent="0.35">
      <c r="B2" s="18" t="s">
        <v>3</v>
      </c>
      <c r="C2" s="11" t="s">
        <v>0</v>
      </c>
      <c r="D2" s="12" t="s">
        <v>3050</v>
      </c>
      <c r="E2" s="12" t="s">
        <v>2</v>
      </c>
      <c r="F2" s="13" t="s">
        <v>3045</v>
      </c>
      <c r="G2" s="14" t="s">
        <v>3046</v>
      </c>
      <c r="H2" s="14" t="s">
        <v>3047</v>
      </c>
      <c r="J2" t="s">
        <v>2</v>
      </c>
      <c r="K2" t="s">
        <v>3</v>
      </c>
    </row>
    <row r="3" spans="2:11" x14ac:dyDescent="0.35">
      <c r="B3" s="10" t="s">
        <v>20</v>
      </c>
      <c r="C3" s="10" t="s">
        <v>17</v>
      </c>
      <c r="D3" s="10" t="s">
        <v>2329</v>
      </c>
      <c r="E3" s="10" t="s">
        <v>19</v>
      </c>
      <c r="F3" s="15">
        <f>IFERROR(AVERAGEIFS(OSA!$R:$R,OSA!$C:$C,'By Brand'!$D3,OSA!$D:$D,'By Brand'!$E3)," ")</f>
        <v>0.92307692307692313</v>
      </c>
      <c r="G3" s="15">
        <f>IFERROR($F3-$H3, " ")</f>
        <v>-4.6153846153846101E-2</v>
      </c>
      <c r="H3" s="15">
        <v>0.96923076923076923</v>
      </c>
      <c r="J3" t="s">
        <v>19</v>
      </c>
      <c r="K3" t="s">
        <v>20</v>
      </c>
    </row>
    <row r="4" spans="2:11" x14ac:dyDescent="0.35">
      <c r="B4" s="10" t="s">
        <v>66</v>
      </c>
      <c r="C4" s="10" t="s">
        <v>17</v>
      </c>
      <c r="D4" s="10" t="s">
        <v>2329</v>
      </c>
      <c r="E4" s="10" t="s">
        <v>65</v>
      </c>
      <c r="F4" s="15">
        <f>IFERROR(AVERAGEIFS(OSA!$R:$R,OSA!$C:$C,'By Brand'!$D4,OSA!$D:$D,'By Brand'!$E4)," ")</f>
        <v>0.9385964912280701</v>
      </c>
      <c r="G4" s="15">
        <f t="shared" ref="G4:G53" si="0">IFERROR($F4-$H4, " ")</f>
        <v>-4.4178628389154762E-2</v>
      </c>
      <c r="H4" s="15">
        <v>0.98277511961722486</v>
      </c>
      <c r="J4" t="s">
        <v>65</v>
      </c>
      <c r="K4" t="s">
        <v>66</v>
      </c>
    </row>
    <row r="5" spans="2:11" x14ac:dyDescent="0.35">
      <c r="B5" s="10" t="s">
        <v>120</v>
      </c>
      <c r="C5" s="10" t="s">
        <v>17</v>
      </c>
      <c r="D5" s="10" t="s">
        <v>2329</v>
      </c>
      <c r="E5" s="10" t="s">
        <v>119</v>
      </c>
      <c r="F5" s="15">
        <f>IFERROR(AVERAGEIFS(OSA!$R:$R,OSA!$C:$C,'By Brand'!$D5,OSA!$D:$D,'By Brand'!$E5)," ")</f>
        <v>0.96354166666666674</v>
      </c>
      <c r="G5" s="15">
        <f t="shared" si="0"/>
        <v>-1.3731060606060552E-2</v>
      </c>
      <c r="H5" s="15">
        <v>0.97727272727272729</v>
      </c>
      <c r="J5" t="s">
        <v>119</v>
      </c>
      <c r="K5" t="s">
        <v>120</v>
      </c>
    </row>
    <row r="6" spans="2:11" x14ac:dyDescent="0.35">
      <c r="B6" s="10" t="s">
        <v>194</v>
      </c>
      <c r="C6" s="10" t="s">
        <v>17</v>
      </c>
      <c r="D6" s="10" t="s">
        <v>2329</v>
      </c>
      <c r="E6" s="10" t="s">
        <v>193</v>
      </c>
      <c r="F6" s="15">
        <f>IFERROR(AVERAGEIFS(OSA!$R:$R,OSA!$C:$C,'By Brand'!$D6,OSA!$D:$D,'By Brand'!$E6)," ")</f>
        <v>0.97037037037037044</v>
      </c>
      <c r="G6" s="15">
        <f t="shared" si="0"/>
        <v>-3.3670033670031296E-3</v>
      </c>
      <c r="H6" s="15">
        <v>0.97373737373737357</v>
      </c>
      <c r="J6" t="s">
        <v>193</v>
      </c>
      <c r="K6" t="s">
        <v>194</v>
      </c>
    </row>
    <row r="7" spans="2:11" x14ac:dyDescent="0.35">
      <c r="B7" s="10" t="s">
        <v>194</v>
      </c>
      <c r="C7" s="10" t="s">
        <v>17</v>
      </c>
      <c r="D7" s="10" t="s">
        <v>2329</v>
      </c>
      <c r="E7" s="10" t="s">
        <v>248</v>
      </c>
      <c r="F7" s="15">
        <f>IFERROR(AVERAGEIFS(OSA!$R:$R,OSA!$C:$C,'By Brand'!$D7,OSA!$D:$D,'By Brand'!$E7)," ")</f>
        <v>0.9642857142857143</v>
      </c>
      <c r="G7" s="15">
        <f t="shared" si="0"/>
        <v>2.1915584415584388E-2</v>
      </c>
      <c r="H7" s="15">
        <v>0.94237012987012991</v>
      </c>
      <c r="J7" t="s">
        <v>248</v>
      </c>
      <c r="K7" t="s">
        <v>194</v>
      </c>
    </row>
    <row r="8" spans="2:11" x14ac:dyDescent="0.35">
      <c r="B8" s="10" t="s">
        <v>295</v>
      </c>
      <c r="C8" s="10" t="s">
        <v>17</v>
      </c>
      <c r="D8" s="10" t="s">
        <v>2329</v>
      </c>
      <c r="E8" s="10" t="s">
        <v>294</v>
      </c>
      <c r="F8" s="15">
        <f>IFERROR(AVERAGEIFS(OSA!$R:$R,OSA!$C:$C,'By Brand'!$D8,OSA!$D:$D,'By Brand'!$E8)," ")</f>
        <v>0.98594377510040176</v>
      </c>
      <c r="G8" s="15">
        <f t="shared" si="0"/>
        <v>0.11856409595601702</v>
      </c>
      <c r="H8" s="15">
        <v>0.86737967914438474</v>
      </c>
      <c r="J8" t="s">
        <v>294</v>
      </c>
      <c r="K8" t="s">
        <v>295</v>
      </c>
    </row>
    <row r="9" spans="2:11" x14ac:dyDescent="0.35">
      <c r="B9" s="10" t="s">
        <v>406</v>
      </c>
      <c r="C9" s="10" t="s">
        <v>17</v>
      </c>
      <c r="D9" s="10" t="s">
        <v>2329</v>
      </c>
      <c r="E9" s="10" t="s">
        <v>405</v>
      </c>
      <c r="F9" s="15">
        <f>IFERROR(AVERAGEIFS(OSA!$R:$R,OSA!$C:$C,'By Brand'!$D9,OSA!$D:$D,'By Brand'!$E9)," ")</f>
        <v>1</v>
      </c>
      <c r="G9" s="15">
        <f t="shared" si="0"/>
        <v>2.6136363636363513E-2</v>
      </c>
      <c r="H9" s="15">
        <v>0.97386363636363649</v>
      </c>
      <c r="J9" t="s">
        <v>405</v>
      </c>
      <c r="K9" t="s">
        <v>406</v>
      </c>
    </row>
    <row r="10" spans="2:11" x14ac:dyDescent="0.35">
      <c r="B10" s="10" t="s">
        <v>456</v>
      </c>
      <c r="C10" s="10" t="s">
        <v>17</v>
      </c>
      <c r="D10" s="10" t="s">
        <v>2329</v>
      </c>
      <c r="E10" s="10" t="s">
        <v>455</v>
      </c>
      <c r="F10" s="15" t="str">
        <f>IFERROR(AVERAGEIFS(OSA!$R:$R,OSA!$C:$C,'By Brand'!$D10,OSA!$D:$D,'By Brand'!$E10)," ")</f>
        <v xml:space="preserve"> </v>
      </c>
      <c r="G10" s="15" t="str">
        <f t="shared" si="0"/>
        <v xml:space="preserve"> </v>
      </c>
      <c r="H10" s="15" t="s">
        <v>3048</v>
      </c>
      <c r="J10" t="s">
        <v>455</v>
      </c>
      <c r="K10" t="s">
        <v>456</v>
      </c>
    </row>
    <row r="11" spans="2:11" x14ac:dyDescent="0.35">
      <c r="B11" s="10" t="s">
        <v>194</v>
      </c>
      <c r="C11" s="10" t="s">
        <v>17</v>
      </c>
      <c r="D11" s="10" t="s">
        <v>2329</v>
      </c>
      <c r="E11" s="10" t="s">
        <v>549</v>
      </c>
      <c r="F11" s="15">
        <f>IFERROR(AVERAGEIFS(OSA!$R:$R,OSA!$C:$C,'By Brand'!$D11,OSA!$D:$D,'By Brand'!$E11)," ")</f>
        <v>0.95870206489675514</v>
      </c>
      <c r="G11" s="15">
        <f t="shared" si="0"/>
        <v>-1.0324483775811188E-2</v>
      </c>
      <c r="H11" s="15">
        <v>0.96902654867256632</v>
      </c>
      <c r="J11" t="s">
        <v>549</v>
      </c>
      <c r="K11" t="s">
        <v>194</v>
      </c>
    </row>
    <row r="12" spans="2:11" x14ac:dyDescent="0.35">
      <c r="B12" s="10" t="s">
        <v>194</v>
      </c>
      <c r="C12" s="10" t="s">
        <v>17</v>
      </c>
      <c r="D12" s="10" t="s">
        <v>2329</v>
      </c>
      <c r="E12" s="10" t="s">
        <v>650</v>
      </c>
      <c r="F12" s="15">
        <f>IFERROR(AVERAGEIFS(OSA!$R:$R,OSA!$C:$C,'By Brand'!$D12,OSA!$D:$D,'By Brand'!$E12)," ")</f>
        <v>1</v>
      </c>
      <c r="G12" s="15">
        <f t="shared" si="0"/>
        <v>5.4545454545454675E-2</v>
      </c>
      <c r="H12" s="15">
        <v>0.94545454545454533</v>
      </c>
      <c r="J12" t="s">
        <v>650</v>
      </c>
      <c r="K12" t="s">
        <v>194</v>
      </c>
    </row>
    <row r="13" spans="2:11" x14ac:dyDescent="0.35">
      <c r="B13" s="10" t="s">
        <v>695</v>
      </c>
      <c r="C13" s="10" t="s">
        <v>17</v>
      </c>
      <c r="D13" s="10" t="s">
        <v>2329</v>
      </c>
      <c r="E13" s="10" t="s">
        <v>694</v>
      </c>
      <c r="F13" s="15">
        <f>IFERROR(AVERAGEIFS(OSA!$R:$R,OSA!$C:$C,'By Brand'!$D13,OSA!$D:$D,'By Brand'!$E13)," ")</f>
        <v>0.85833333333333317</v>
      </c>
      <c r="G13" s="15">
        <f t="shared" si="0"/>
        <v>-0.11893939393939412</v>
      </c>
      <c r="H13" s="15">
        <v>0.97727272727272729</v>
      </c>
      <c r="J13" t="s">
        <v>694</v>
      </c>
      <c r="K13" t="s">
        <v>695</v>
      </c>
    </row>
    <row r="14" spans="2:11" x14ac:dyDescent="0.35">
      <c r="B14" s="10" t="s">
        <v>711</v>
      </c>
      <c r="C14" s="10" t="s">
        <v>17</v>
      </c>
      <c r="D14" s="10" t="s">
        <v>2329</v>
      </c>
      <c r="E14" s="10" t="s">
        <v>710</v>
      </c>
      <c r="F14" s="15">
        <f>IFERROR(AVERAGEIFS(OSA!$R:$R,OSA!$C:$C,'By Brand'!$D14,OSA!$D:$D,'By Brand'!$E14)," ")</f>
        <v>1</v>
      </c>
      <c r="G14" s="15">
        <f t="shared" si="0"/>
        <v>0</v>
      </c>
      <c r="H14" s="15">
        <v>1</v>
      </c>
      <c r="J14" t="s">
        <v>710</v>
      </c>
      <c r="K14" t="s">
        <v>711</v>
      </c>
    </row>
    <row r="15" spans="2:11" x14ac:dyDescent="0.35">
      <c r="B15" s="10" t="s">
        <v>695</v>
      </c>
      <c r="C15" s="10" t="s">
        <v>17</v>
      </c>
      <c r="D15" s="10" t="s">
        <v>2329</v>
      </c>
      <c r="E15" s="10" t="s">
        <v>11583</v>
      </c>
      <c r="F15" s="15" t="str">
        <f>IFERROR(AVERAGEIFS(OSA!$R:$R,OSA!$C:$C,'By Brand'!$D15,OSA!$D:$D,'By Brand'!$E15)," ")</f>
        <v xml:space="preserve"> </v>
      </c>
      <c r="G15" s="15" t="str">
        <f t="shared" si="0"/>
        <v xml:space="preserve"> </v>
      </c>
      <c r="H15" s="15" t="s">
        <v>3048</v>
      </c>
      <c r="J15" t="s">
        <v>4241</v>
      </c>
      <c r="K15" t="s">
        <v>20</v>
      </c>
    </row>
    <row r="16" spans="2:11" x14ac:dyDescent="0.35">
      <c r="B16" s="10" t="s">
        <v>695</v>
      </c>
      <c r="C16" s="10" t="s">
        <v>17</v>
      </c>
      <c r="D16" s="10" t="s">
        <v>2329</v>
      </c>
      <c r="E16" s="10" t="s">
        <v>10003</v>
      </c>
      <c r="F16" s="15" t="str">
        <f>IFERROR(AVERAGEIFS(OSA!$R:$R,OSA!$C:$C,'By Brand'!$D16,OSA!$D:$D,'By Brand'!$E16)," ")</f>
        <v xml:space="preserve"> </v>
      </c>
      <c r="G16" s="15" t="str">
        <f t="shared" si="0"/>
        <v xml:space="preserve"> </v>
      </c>
      <c r="H16" s="15" t="s">
        <v>3048</v>
      </c>
      <c r="J16" t="s">
        <v>11583</v>
      </c>
      <c r="K16" t="s">
        <v>695</v>
      </c>
    </row>
    <row r="17" spans="2:11" x14ac:dyDescent="0.35">
      <c r="B17" s="10" t="s">
        <v>20</v>
      </c>
      <c r="C17" s="10" t="s">
        <v>17</v>
      </c>
      <c r="D17" s="10" t="s">
        <v>806</v>
      </c>
      <c r="E17" s="10" t="s">
        <v>19</v>
      </c>
      <c r="F17" s="15" t="str">
        <f>IFERROR(AVERAGEIFS(OSA!$R:$R,OSA!$C:$C,'By Brand'!$D17,OSA!$D:$D,'By Brand'!$E17)," ")</f>
        <v xml:space="preserve"> </v>
      </c>
      <c r="G17" s="15" t="str">
        <f t="shared" si="0"/>
        <v xml:space="preserve"> </v>
      </c>
      <c r="H17" s="15" t="s">
        <v>3048</v>
      </c>
      <c r="J17" t="s">
        <v>10003</v>
      </c>
      <c r="K17" t="s">
        <v>695</v>
      </c>
    </row>
    <row r="18" spans="2:11" x14ac:dyDescent="0.35">
      <c r="B18" s="10" t="s">
        <v>66</v>
      </c>
      <c r="C18" s="10" t="s">
        <v>17</v>
      </c>
      <c r="D18" s="10" t="s">
        <v>806</v>
      </c>
      <c r="E18" s="10" t="s">
        <v>65</v>
      </c>
      <c r="F18" s="15" t="str">
        <f>IFERROR(AVERAGEIFS(OSA!$R:$R,OSA!$C:$C,'By Brand'!$D18,OSA!$D:$D,'By Brand'!$E18)," ")</f>
        <v xml:space="preserve"> </v>
      </c>
      <c r="G18" s="15" t="str">
        <f t="shared" si="0"/>
        <v xml:space="preserve"> </v>
      </c>
      <c r="H18" s="15" t="s">
        <v>3048</v>
      </c>
    </row>
    <row r="19" spans="2:11" x14ac:dyDescent="0.35">
      <c r="B19" s="10" t="s">
        <v>120</v>
      </c>
      <c r="C19" s="10" t="s">
        <v>17</v>
      </c>
      <c r="D19" s="10" t="s">
        <v>806</v>
      </c>
      <c r="E19" s="10" t="s">
        <v>119</v>
      </c>
      <c r="F19" s="15" t="str">
        <f>IFERROR(AVERAGEIFS(OSA!$R:$R,OSA!$C:$C,'By Brand'!$D19,OSA!$D:$D,'By Brand'!$E19)," ")</f>
        <v xml:space="preserve"> </v>
      </c>
      <c r="G19" s="15" t="str">
        <f t="shared" si="0"/>
        <v xml:space="preserve"> </v>
      </c>
      <c r="H19" s="15" t="s">
        <v>3048</v>
      </c>
    </row>
    <row r="20" spans="2:11" x14ac:dyDescent="0.35">
      <c r="B20" s="10" t="s">
        <v>194</v>
      </c>
      <c r="C20" s="10" t="s">
        <v>17</v>
      </c>
      <c r="D20" s="10" t="s">
        <v>806</v>
      </c>
      <c r="E20" s="10" t="s">
        <v>193</v>
      </c>
      <c r="F20" s="15" t="str">
        <f>IFERROR(AVERAGEIFS(OSA!$R:$R,OSA!$C:$C,'By Brand'!$D20,OSA!$D:$D,'By Brand'!$E20)," ")</f>
        <v xml:space="preserve"> </v>
      </c>
      <c r="G20" s="15" t="str">
        <f t="shared" si="0"/>
        <v xml:space="preserve"> </v>
      </c>
      <c r="H20" s="15" t="s">
        <v>3048</v>
      </c>
    </row>
    <row r="21" spans="2:11" x14ac:dyDescent="0.35">
      <c r="B21" s="10" t="s">
        <v>194</v>
      </c>
      <c r="C21" s="10" t="s">
        <v>17</v>
      </c>
      <c r="D21" s="10" t="s">
        <v>806</v>
      </c>
      <c r="E21" s="10" t="s">
        <v>248</v>
      </c>
      <c r="F21" s="15" t="str">
        <f>IFERROR(AVERAGEIFS(OSA!$R:$R,OSA!$C:$C,'By Brand'!$D21,OSA!$D:$D,'By Brand'!$E21)," ")</f>
        <v xml:space="preserve"> </v>
      </c>
      <c r="G21" s="15" t="str">
        <f t="shared" si="0"/>
        <v xml:space="preserve"> </v>
      </c>
      <c r="H21" s="15" t="s">
        <v>3048</v>
      </c>
    </row>
    <row r="22" spans="2:11" x14ac:dyDescent="0.35">
      <c r="B22" s="10" t="s">
        <v>295</v>
      </c>
      <c r="C22" s="10" t="s">
        <v>17</v>
      </c>
      <c r="D22" s="10" t="s">
        <v>806</v>
      </c>
      <c r="E22" s="10" t="s">
        <v>294</v>
      </c>
      <c r="F22" s="15" t="str">
        <f>IFERROR(AVERAGEIFS(OSA!$R:$R,OSA!$C:$C,'By Brand'!$D22,OSA!$D:$D,'By Brand'!$E22)," ")</f>
        <v xml:space="preserve"> </v>
      </c>
      <c r="G22" s="15" t="str">
        <f t="shared" si="0"/>
        <v xml:space="preserve"> </v>
      </c>
      <c r="H22" s="15" t="s">
        <v>3048</v>
      </c>
    </row>
    <row r="23" spans="2:11" x14ac:dyDescent="0.35">
      <c r="B23" s="10" t="s">
        <v>406</v>
      </c>
      <c r="C23" s="10" t="s">
        <v>17</v>
      </c>
      <c r="D23" s="10" t="s">
        <v>806</v>
      </c>
      <c r="E23" s="10" t="s">
        <v>405</v>
      </c>
      <c r="F23" s="15" t="str">
        <f>IFERROR(AVERAGEIFS(OSA!$R:$R,OSA!$C:$C,'By Brand'!$D23,OSA!$D:$D,'By Brand'!$E23)," ")</f>
        <v xml:space="preserve"> </v>
      </c>
      <c r="G23" s="15" t="str">
        <f t="shared" si="0"/>
        <v xml:space="preserve"> </v>
      </c>
      <c r="H23" s="15" t="s">
        <v>3048</v>
      </c>
    </row>
    <row r="24" spans="2:11" x14ac:dyDescent="0.35">
      <c r="B24" s="10" t="s">
        <v>456</v>
      </c>
      <c r="C24" s="10" t="s">
        <v>17</v>
      </c>
      <c r="D24" s="10" t="s">
        <v>806</v>
      </c>
      <c r="E24" s="10" t="s">
        <v>455</v>
      </c>
      <c r="F24" s="15" t="str">
        <f>IFERROR(AVERAGEIFS(OSA!$R:$R,OSA!$C:$C,'By Brand'!$D24,OSA!$D:$D,'By Brand'!$E24)," ")</f>
        <v xml:space="preserve"> </v>
      </c>
      <c r="G24" s="15" t="str">
        <f t="shared" si="0"/>
        <v xml:space="preserve"> </v>
      </c>
      <c r="H24" s="15" t="s">
        <v>3048</v>
      </c>
    </row>
    <row r="25" spans="2:11" x14ac:dyDescent="0.35">
      <c r="B25" s="10" t="s">
        <v>194</v>
      </c>
      <c r="C25" s="10" t="s">
        <v>17</v>
      </c>
      <c r="D25" s="10" t="s">
        <v>806</v>
      </c>
      <c r="E25" s="10" t="s">
        <v>549</v>
      </c>
      <c r="F25" s="15" t="str">
        <f>IFERROR(AVERAGEIFS(OSA!$R:$R,OSA!$C:$C,'By Brand'!$D25,OSA!$D:$D,'By Brand'!$E25)," ")</f>
        <v xml:space="preserve"> </v>
      </c>
      <c r="G25" s="15" t="str">
        <f t="shared" si="0"/>
        <v xml:space="preserve"> </v>
      </c>
      <c r="H25" s="15" t="s">
        <v>3048</v>
      </c>
    </row>
    <row r="26" spans="2:11" x14ac:dyDescent="0.35">
      <c r="B26" s="10" t="s">
        <v>194</v>
      </c>
      <c r="C26" s="10" t="s">
        <v>17</v>
      </c>
      <c r="D26" s="10" t="s">
        <v>806</v>
      </c>
      <c r="E26" s="10" t="s">
        <v>650</v>
      </c>
      <c r="F26" s="15" t="str">
        <f>IFERROR(AVERAGEIFS(OSA!$R:$R,OSA!$C:$C,'By Brand'!$D26,OSA!$D:$D,'By Brand'!$E26)," ")</f>
        <v xml:space="preserve"> </v>
      </c>
      <c r="G26" s="15" t="str">
        <f t="shared" si="0"/>
        <v xml:space="preserve"> </v>
      </c>
      <c r="H26" s="15" t="s">
        <v>3048</v>
      </c>
    </row>
    <row r="27" spans="2:11" x14ac:dyDescent="0.35">
      <c r="B27" s="10" t="s">
        <v>695</v>
      </c>
      <c r="C27" s="10" t="s">
        <v>17</v>
      </c>
      <c r="D27" s="10" t="s">
        <v>806</v>
      </c>
      <c r="E27" s="10" t="s">
        <v>694</v>
      </c>
      <c r="F27" s="15" t="str">
        <f>IFERROR(AVERAGEIFS(OSA!$R:$R,OSA!$C:$C,'By Brand'!$D27,OSA!$D:$D,'By Brand'!$E27)," ")</f>
        <v xml:space="preserve"> </v>
      </c>
      <c r="G27" s="15" t="str">
        <f t="shared" si="0"/>
        <v xml:space="preserve"> </v>
      </c>
      <c r="H27" s="15" t="s">
        <v>3048</v>
      </c>
    </row>
    <row r="28" spans="2:11" x14ac:dyDescent="0.35">
      <c r="B28" s="10" t="s">
        <v>711</v>
      </c>
      <c r="C28" s="10" t="s">
        <v>17</v>
      </c>
      <c r="D28" s="10" t="s">
        <v>806</v>
      </c>
      <c r="E28" s="10" t="s">
        <v>710</v>
      </c>
      <c r="F28" s="15" t="str">
        <f>IFERROR(AVERAGEIFS(OSA!$R:$R,OSA!$C:$C,'By Brand'!$D28,OSA!$D:$D,'By Brand'!$E28)," ")</f>
        <v xml:space="preserve"> </v>
      </c>
      <c r="G28" s="15" t="str">
        <f t="shared" si="0"/>
        <v xml:space="preserve"> </v>
      </c>
      <c r="H28" s="15" t="s">
        <v>3048</v>
      </c>
    </row>
    <row r="29" spans="2:11" x14ac:dyDescent="0.35">
      <c r="B29" s="10" t="s">
        <v>695</v>
      </c>
      <c r="C29" s="10" t="s">
        <v>17</v>
      </c>
      <c r="D29" s="10" t="s">
        <v>806</v>
      </c>
      <c r="E29" s="10" t="s">
        <v>11583</v>
      </c>
      <c r="F29" s="15" t="str">
        <f>IFERROR(AVERAGEIFS(OSA!$R:$R,OSA!$C:$C,'By Brand'!$D29,OSA!$D:$D,'By Brand'!$E29)," ")</f>
        <v xml:space="preserve"> </v>
      </c>
      <c r="G29" s="15" t="str">
        <f t="shared" si="0"/>
        <v xml:space="preserve"> </v>
      </c>
      <c r="H29" s="15" t="s">
        <v>3048</v>
      </c>
    </row>
    <row r="30" spans="2:11" x14ac:dyDescent="0.35">
      <c r="B30" s="10" t="s">
        <v>695</v>
      </c>
      <c r="C30" s="10" t="s">
        <v>17</v>
      </c>
      <c r="D30" s="10" t="s">
        <v>806</v>
      </c>
      <c r="E30" s="10" t="s">
        <v>10003</v>
      </c>
      <c r="F30" s="15" t="str">
        <f>IFERROR(AVERAGEIFS(OSA!$R:$R,OSA!$C:$C,'By Brand'!$D30,OSA!$D:$D,'By Brand'!$E30)," ")</f>
        <v xml:space="preserve"> </v>
      </c>
      <c r="G30" s="15" t="str">
        <f t="shared" si="0"/>
        <v xml:space="preserve"> </v>
      </c>
      <c r="H30" s="15" t="s">
        <v>3048</v>
      </c>
    </row>
    <row r="31" spans="2:11" x14ac:dyDescent="0.35">
      <c r="B31" s="10" t="s">
        <v>20</v>
      </c>
      <c r="C31" s="10" t="s">
        <v>17</v>
      </c>
      <c r="D31" s="10" t="s">
        <v>1648</v>
      </c>
      <c r="E31" s="10" t="s">
        <v>19</v>
      </c>
      <c r="F31" s="15" t="str">
        <f>IFERROR(AVERAGEIFS(OSA!$R:$R,OSA!$C:$C,'By Brand'!$D31,OSA!$D:$D,'By Brand'!$E31)," ")</f>
        <v xml:space="preserve"> </v>
      </c>
      <c r="G31" s="15" t="str">
        <f t="shared" si="0"/>
        <v xml:space="preserve"> </v>
      </c>
      <c r="H31" s="15" t="s">
        <v>3048</v>
      </c>
    </row>
    <row r="32" spans="2:11" x14ac:dyDescent="0.35">
      <c r="B32" s="10" t="s">
        <v>66</v>
      </c>
      <c r="C32" s="10" t="s">
        <v>17</v>
      </c>
      <c r="D32" s="10" t="s">
        <v>1648</v>
      </c>
      <c r="E32" s="10" t="s">
        <v>65</v>
      </c>
      <c r="F32" s="15">
        <f>IFERROR(AVERAGEIFS(OSA!$R:$R,OSA!$C:$C,'By Brand'!$D32,OSA!$D:$D,'By Brand'!$E32)," ")</f>
        <v>0.97619047619047605</v>
      </c>
      <c r="G32" s="15">
        <f t="shared" si="0"/>
        <v>-1.2512503740573888E-2</v>
      </c>
      <c r="H32" s="15">
        <v>0.98870297993104994</v>
      </c>
    </row>
    <row r="33" spans="2:8" x14ac:dyDescent="0.35">
      <c r="B33" s="10" t="s">
        <v>120</v>
      </c>
      <c r="C33" s="10" t="s">
        <v>17</v>
      </c>
      <c r="D33" s="10" t="s">
        <v>1648</v>
      </c>
      <c r="E33" s="10" t="s">
        <v>119</v>
      </c>
      <c r="F33" s="15">
        <f>IFERROR(AVERAGEIFS(OSA!$R:$R,OSA!$C:$C,'By Brand'!$D33,OSA!$D:$D,'By Brand'!$E33)," ")</f>
        <v>0.93666666666666676</v>
      </c>
      <c r="G33" s="15">
        <f t="shared" si="0"/>
        <v>-3.9090909090908843E-2</v>
      </c>
      <c r="H33" s="15">
        <v>0.9757575757575756</v>
      </c>
    </row>
    <row r="34" spans="2:8" x14ac:dyDescent="0.35">
      <c r="B34" s="10" t="s">
        <v>194</v>
      </c>
      <c r="C34" s="10" t="s">
        <v>17</v>
      </c>
      <c r="D34" s="10" t="s">
        <v>1648</v>
      </c>
      <c r="E34" s="10" t="s">
        <v>193</v>
      </c>
      <c r="F34" s="15">
        <f>IFERROR(AVERAGEIFS(OSA!$R:$R,OSA!$C:$C,'By Brand'!$D34,OSA!$D:$D,'By Brand'!$E34)," ")</f>
        <v>0.95666666666666667</v>
      </c>
      <c r="G34" s="15">
        <f t="shared" si="0"/>
        <v>4.5244755244755352E-2</v>
      </c>
      <c r="H34" s="15">
        <v>0.91142191142191131</v>
      </c>
    </row>
    <row r="35" spans="2:8" x14ac:dyDescent="0.35">
      <c r="B35" s="10" t="s">
        <v>194</v>
      </c>
      <c r="C35" s="10" t="s">
        <v>17</v>
      </c>
      <c r="D35" s="10" t="s">
        <v>1648</v>
      </c>
      <c r="E35" s="10" t="s">
        <v>248</v>
      </c>
      <c r="F35" s="15">
        <f>IFERROR(AVERAGEIFS(OSA!$R:$R,OSA!$C:$C,'By Brand'!$D35,OSA!$D:$D,'By Brand'!$E35)," ")</f>
        <v>0.97807017543859665</v>
      </c>
      <c r="G35" s="15">
        <f t="shared" si="0"/>
        <v>-3.9872408293439854E-4</v>
      </c>
      <c r="H35" s="15">
        <v>0.97846889952153104</v>
      </c>
    </row>
    <row r="36" spans="2:8" x14ac:dyDescent="0.35">
      <c r="B36" s="10" t="s">
        <v>295</v>
      </c>
      <c r="C36" s="10" t="s">
        <v>17</v>
      </c>
      <c r="D36" s="10" t="s">
        <v>1648</v>
      </c>
      <c r="E36" s="10" t="s">
        <v>294</v>
      </c>
      <c r="F36" s="15">
        <f>IFERROR(AVERAGEIFS(OSA!$R:$R,OSA!$C:$C,'By Brand'!$D36,OSA!$D:$D,'By Brand'!$E36)," ")</f>
        <v>0.96899224806201556</v>
      </c>
      <c r="G36" s="15">
        <f t="shared" si="0"/>
        <v>1.3413735665321114E-2</v>
      </c>
      <c r="H36" s="15">
        <v>0.95557851239669445</v>
      </c>
    </row>
    <row r="37" spans="2:8" x14ac:dyDescent="0.35">
      <c r="B37" s="10" t="s">
        <v>406</v>
      </c>
      <c r="C37" s="10" t="s">
        <v>17</v>
      </c>
      <c r="D37" s="10" t="s">
        <v>1648</v>
      </c>
      <c r="E37" s="10" t="s">
        <v>405</v>
      </c>
      <c r="F37" s="15">
        <f>IFERROR(AVERAGEIFS(OSA!$R:$R,OSA!$C:$C,'By Brand'!$D37,OSA!$D:$D,'By Brand'!$E37)," ")</f>
        <v>0.96527777777777779</v>
      </c>
      <c r="G37" s="15">
        <f t="shared" si="0"/>
        <v>1.8204303307043146E-2</v>
      </c>
      <c r="H37" s="15">
        <v>0.94707347447073464</v>
      </c>
    </row>
    <row r="38" spans="2:8" x14ac:dyDescent="0.35">
      <c r="B38" s="10" t="s">
        <v>456</v>
      </c>
      <c r="C38" s="10" t="s">
        <v>17</v>
      </c>
      <c r="D38" s="10" t="s">
        <v>1648</v>
      </c>
      <c r="E38" s="10" t="s">
        <v>455</v>
      </c>
      <c r="F38" s="15" t="str">
        <f>IFERROR(AVERAGEIFS(OSA!$R:$R,OSA!$C:$C,'By Brand'!$D38,OSA!$D:$D,'By Brand'!$E38)," ")</f>
        <v xml:space="preserve"> </v>
      </c>
      <c r="G38" s="15" t="str">
        <f t="shared" si="0"/>
        <v xml:space="preserve"> </v>
      </c>
      <c r="H38" s="15" t="s">
        <v>3048</v>
      </c>
    </row>
    <row r="39" spans="2:8" x14ac:dyDescent="0.35">
      <c r="B39" s="10" t="s">
        <v>194</v>
      </c>
      <c r="C39" s="10" t="s">
        <v>17</v>
      </c>
      <c r="D39" s="10" t="s">
        <v>1648</v>
      </c>
      <c r="E39" s="10" t="s">
        <v>549</v>
      </c>
      <c r="F39" s="15">
        <f>IFERROR(AVERAGEIFS(OSA!$R:$R,OSA!$C:$C,'By Brand'!$D39,OSA!$D:$D,'By Brand'!$E39)," ")</f>
        <v>0.93644067796610186</v>
      </c>
      <c r="G39" s="15">
        <f t="shared" si="0"/>
        <v>-2.6890108894096598E-2</v>
      </c>
      <c r="H39" s="15">
        <v>0.96333078686019846</v>
      </c>
    </row>
    <row r="40" spans="2:8" x14ac:dyDescent="0.35">
      <c r="B40" s="10" t="s">
        <v>194</v>
      </c>
      <c r="C40" s="10" t="s">
        <v>17</v>
      </c>
      <c r="D40" s="10" t="s">
        <v>1648</v>
      </c>
      <c r="E40" s="10" t="s">
        <v>650</v>
      </c>
      <c r="F40" s="15">
        <f>IFERROR(AVERAGEIFS(OSA!$R:$R,OSA!$C:$C,'By Brand'!$D40,OSA!$D:$D,'By Brand'!$E40)," ")</f>
        <v>0.99523809523809514</v>
      </c>
      <c r="G40" s="15">
        <f t="shared" si="0"/>
        <v>8.8478188478188446E-2</v>
      </c>
      <c r="H40" s="15">
        <v>0.9067599067599067</v>
      </c>
    </row>
    <row r="41" spans="2:8" x14ac:dyDescent="0.35">
      <c r="B41" s="10" t="s">
        <v>695</v>
      </c>
      <c r="C41" s="10" t="s">
        <v>17</v>
      </c>
      <c r="D41" s="10" t="s">
        <v>1648</v>
      </c>
      <c r="E41" s="10" t="s">
        <v>694</v>
      </c>
      <c r="F41" s="15">
        <f>IFERROR(AVERAGEIFS(OSA!$R:$R,OSA!$C:$C,'By Brand'!$D41,OSA!$D:$D,'By Brand'!$E41)," ")</f>
        <v>1</v>
      </c>
      <c r="G41" s="15">
        <f t="shared" si="0"/>
        <v>5.050505050504972E-3</v>
      </c>
      <c r="H41" s="15">
        <v>0.99494949494949503</v>
      </c>
    </row>
    <row r="42" spans="2:8" x14ac:dyDescent="0.35">
      <c r="B42" s="10" t="s">
        <v>711</v>
      </c>
      <c r="C42" s="10" t="s">
        <v>17</v>
      </c>
      <c r="D42" s="10" t="s">
        <v>1648</v>
      </c>
      <c r="E42" s="10" t="s">
        <v>710</v>
      </c>
      <c r="F42" s="15">
        <f>IFERROR(AVERAGEIFS(OSA!$R:$R,OSA!$C:$C,'By Brand'!$D42,OSA!$D:$D,'By Brand'!$E42)," ")</f>
        <v>1</v>
      </c>
      <c r="G42" s="15">
        <f t="shared" si="0"/>
        <v>0</v>
      </c>
      <c r="H42" s="15">
        <v>1</v>
      </c>
    </row>
    <row r="43" spans="2:8" x14ac:dyDescent="0.35">
      <c r="B43" s="10" t="s">
        <v>695</v>
      </c>
      <c r="C43" s="10" t="s">
        <v>17</v>
      </c>
      <c r="D43" s="10" t="s">
        <v>1648</v>
      </c>
      <c r="E43" s="10" t="s">
        <v>11583</v>
      </c>
      <c r="F43" s="15" t="str">
        <f>IFERROR(AVERAGEIFS(OSA!$R:$R,OSA!$C:$C,'By Brand'!$D43,OSA!$D:$D,'By Brand'!$E43)," ")</f>
        <v xml:space="preserve"> </v>
      </c>
      <c r="G43" s="15" t="str">
        <f t="shared" si="0"/>
        <v xml:space="preserve"> </v>
      </c>
      <c r="H43" s="15" t="s">
        <v>3048</v>
      </c>
    </row>
    <row r="44" spans="2:8" x14ac:dyDescent="0.35">
      <c r="B44" s="10" t="s">
        <v>695</v>
      </c>
      <c r="C44" s="10" t="s">
        <v>17</v>
      </c>
      <c r="D44" s="10" t="s">
        <v>1648</v>
      </c>
      <c r="E44" s="10" t="s">
        <v>10003</v>
      </c>
      <c r="F44" s="15">
        <f>IFERROR(AVERAGEIFS(OSA!$R:$R,OSA!$C:$C,'By Brand'!$D44,OSA!$D:$D,'By Brand'!$E44)," ")</f>
        <v>0.58333333333333326</v>
      </c>
      <c r="G44" s="15">
        <f t="shared" si="0"/>
        <v>0.13787878787878782</v>
      </c>
      <c r="H44" s="15">
        <v>0.44545454545454544</v>
      </c>
    </row>
    <row r="45" spans="2:8" x14ac:dyDescent="0.35">
      <c r="B45" s="10" t="s">
        <v>20</v>
      </c>
      <c r="C45" s="10" t="s">
        <v>17</v>
      </c>
      <c r="D45" s="10" t="s">
        <v>2305</v>
      </c>
      <c r="E45" s="10" t="s">
        <v>19</v>
      </c>
      <c r="F45" s="15" t="str">
        <f>IFERROR(AVERAGEIFS(OSA!$R:$R,OSA!$C:$C,'By Brand'!$D45,OSA!$D:$D,'By Brand'!$E45)," ")</f>
        <v xml:space="preserve"> </v>
      </c>
      <c r="G45" s="15" t="str">
        <f t="shared" si="0"/>
        <v xml:space="preserve"> </v>
      </c>
      <c r="H45" s="15" t="s">
        <v>3048</v>
      </c>
    </row>
    <row r="46" spans="2:8" x14ac:dyDescent="0.35">
      <c r="B46" s="10" t="s">
        <v>66</v>
      </c>
      <c r="C46" s="10" t="s">
        <v>17</v>
      </c>
      <c r="D46" s="10" t="s">
        <v>2305</v>
      </c>
      <c r="E46" s="10" t="s">
        <v>65</v>
      </c>
      <c r="F46" s="15">
        <f>IFERROR(AVERAGEIFS(OSA!$R:$R,OSA!$C:$C,'By Brand'!$D46,OSA!$D:$D,'By Brand'!$E46)," ")</f>
        <v>0.2857142857142857</v>
      </c>
      <c r="G46" s="15">
        <f t="shared" si="0"/>
        <v>-3.2467532467532478E-2</v>
      </c>
      <c r="H46" s="15">
        <v>0.31818181818181818</v>
      </c>
    </row>
    <row r="47" spans="2:8" x14ac:dyDescent="0.35">
      <c r="B47" s="10" t="s">
        <v>120</v>
      </c>
      <c r="C47" s="10" t="s">
        <v>17</v>
      </c>
      <c r="D47" s="10" t="s">
        <v>2305</v>
      </c>
      <c r="E47" s="10" t="s">
        <v>119</v>
      </c>
      <c r="F47" s="15">
        <f>IFERROR(AVERAGEIFS(OSA!$R:$R,OSA!$C:$C,'By Brand'!$D47,OSA!$D:$D,'By Brand'!$E47)," ")</f>
        <v>0.71363636363636362</v>
      </c>
      <c r="G47" s="15">
        <f t="shared" si="0"/>
        <v>3.0864197530865445E-3</v>
      </c>
      <c r="H47" s="15">
        <v>0.71054994388327708</v>
      </c>
    </row>
    <row r="48" spans="2:8" x14ac:dyDescent="0.35">
      <c r="B48" s="10" t="s">
        <v>194</v>
      </c>
      <c r="C48" s="10" t="s">
        <v>17</v>
      </c>
      <c r="D48" s="10" t="s">
        <v>2305</v>
      </c>
      <c r="E48" s="10" t="s">
        <v>193</v>
      </c>
      <c r="F48" s="15">
        <f>IFERROR(AVERAGEIFS(OSA!$R:$R,OSA!$C:$C,'By Brand'!$D48,OSA!$D:$D,'By Brand'!$E48)," ")</f>
        <v>0.78787878787878785</v>
      </c>
      <c r="G48" s="15">
        <f t="shared" si="0"/>
        <v>-3.5812672176308458E-2</v>
      </c>
      <c r="H48" s="15">
        <v>0.8236914600550963</v>
      </c>
    </row>
    <row r="49" spans="2:8" x14ac:dyDescent="0.35">
      <c r="B49" s="10" t="s">
        <v>194</v>
      </c>
      <c r="C49" s="10" t="s">
        <v>17</v>
      </c>
      <c r="D49" s="10" t="s">
        <v>2305</v>
      </c>
      <c r="E49" s="10" t="s">
        <v>248</v>
      </c>
      <c r="F49" s="15">
        <f>IFERROR(AVERAGEIFS(OSA!$R:$R,OSA!$C:$C,'By Brand'!$D49,OSA!$D:$D,'By Brand'!$E49)," ")</f>
        <v>0.82608695652173914</v>
      </c>
      <c r="G49" s="15">
        <f t="shared" si="0"/>
        <v>0</v>
      </c>
      <c r="H49" s="15">
        <v>0.82608695652173914</v>
      </c>
    </row>
    <row r="50" spans="2:8" x14ac:dyDescent="0.35">
      <c r="B50" s="10" t="s">
        <v>295</v>
      </c>
      <c r="C50" s="10" t="s">
        <v>17</v>
      </c>
      <c r="D50" s="10" t="s">
        <v>2305</v>
      </c>
      <c r="E50" s="10" t="s">
        <v>294</v>
      </c>
      <c r="F50" s="15" t="str">
        <f>IFERROR(AVERAGEIFS(OSA!$R:$R,OSA!$C:$C,'By Brand'!$D50,OSA!$D:$D,'By Brand'!$E50)," ")</f>
        <v xml:space="preserve"> </v>
      </c>
      <c r="G50" s="15" t="str">
        <f t="shared" si="0"/>
        <v xml:space="preserve"> </v>
      </c>
      <c r="H50" s="15" t="s">
        <v>3048</v>
      </c>
    </row>
    <row r="51" spans="2:8" x14ac:dyDescent="0.35">
      <c r="B51" s="10" t="s">
        <v>406</v>
      </c>
      <c r="C51" s="10" t="s">
        <v>17</v>
      </c>
      <c r="D51" s="10" t="s">
        <v>2305</v>
      </c>
      <c r="E51" s="10" t="s">
        <v>405</v>
      </c>
      <c r="F51" s="15">
        <f>IFERROR(AVERAGEIFS(OSA!$R:$R,OSA!$C:$C,'By Brand'!$D51,OSA!$D:$D,'By Brand'!$E51)," ")</f>
        <v>0.92</v>
      </c>
      <c r="G51" s="15">
        <f t="shared" si="0"/>
        <v>-1.8181818181818299E-3</v>
      </c>
      <c r="H51" s="15">
        <v>0.92181818181818187</v>
      </c>
    </row>
    <row r="52" spans="2:8" x14ac:dyDescent="0.35">
      <c r="B52" s="10" t="s">
        <v>456</v>
      </c>
      <c r="C52" s="10" t="s">
        <v>17</v>
      </c>
      <c r="D52" s="10" t="s">
        <v>2305</v>
      </c>
      <c r="E52" s="10" t="s">
        <v>455</v>
      </c>
      <c r="F52" s="15" t="str">
        <f>IFERROR(AVERAGEIFS(OSA!$R:$R,OSA!$C:$C,'By Brand'!$D52,OSA!$D:$D,'By Brand'!$E52)," ")</f>
        <v xml:space="preserve"> </v>
      </c>
      <c r="G52" s="15" t="str">
        <f t="shared" si="0"/>
        <v xml:space="preserve"> </v>
      </c>
      <c r="H52" s="15" t="s">
        <v>3048</v>
      </c>
    </row>
    <row r="53" spans="2:8" x14ac:dyDescent="0.35">
      <c r="B53" s="10" t="s">
        <v>194</v>
      </c>
      <c r="C53" s="10" t="s">
        <v>17</v>
      </c>
      <c r="D53" s="10" t="s">
        <v>2305</v>
      </c>
      <c r="E53" s="10" t="s">
        <v>549</v>
      </c>
      <c r="F53" s="15">
        <f>IFERROR(AVERAGEIFS(OSA!$R:$R,OSA!$C:$C,'By Brand'!$D53,OSA!$D:$D,'By Brand'!$E53)," ")</f>
        <v>0.76052631578947361</v>
      </c>
      <c r="G53" s="15">
        <f t="shared" si="0"/>
        <v>-4.6889952153110093E-2</v>
      </c>
      <c r="H53" s="15">
        <v>0.8074162679425837</v>
      </c>
    </row>
    <row r="54" spans="2:8" x14ac:dyDescent="0.35">
      <c r="B54" s="10" t="s">
        <v>194</v>
      </c>
      <c r="C54" s="10" t="s">
        <v>17</v>
      </c>
      <c r="D54" s="10" t="s">
        <v>2305</v>
      </c>
      <c r="E54" s="10" t="s">
        <v>650</v>
      </c>
      <c r="F54" s="15">
        <f>IFERROR(AVERAGEIFS(OSA!$R:$R,OSA!$C:$C,'By Brand'!$D54,OSA!$D:$D,'By Brand'!$E54)," ")</f>
        <v>0.8571428571428571</v>
      </c>
      <c r="G54" s="15">
        <f t="shared" ref="G54:G86" si="1">IFERROR($F54-$H54, " ")</f>
        <v>-3.2467532467532756E-3</v>
      </c>
      <c r="H54" s="15">
        <v>0.86038961038961037</v>
      </c>
    </row>
    <row r="55" spans="2:8" x14ac:dyDescent="0.35">
      <c r="B55" s="10" t="s">
        <v>695</v>
      </c>
      <c r="C55" s="10" t="s">
        <v>17</v>
      </c>
      <c r="D55" s="10" t="s">
        <v>2305</v>
      </c>
      <c r="E55" s="10" t="s">
        <v>694</v>
      </c>
      <c r="F55" s="15" t="str">
        <f>IFERROR(AVERAGEIFS(OSA!$R:$R,OSA!$C:$C,'By Brand'!$D55,OSA!$D:$D,'By Brand'!$E55)," ")</f>
        <v xml:space="preserve"> </v>
      </c>
      <c r="G55" s="15" t="str">
        <f t="shared" si="1"/>
        <v xml:space="preserve"> </v>
      </c>
      <c r="H55" s="15" t="s">
        <v>3048</v>
      </c>
    </row>
    <row r="56" spans="2:8" x14ac:dyDescent="0.35">
      <c r="B56" s="10" t="s">
        <v>711</v>
      </c>
      <c r="C56" s="10" t="s">
        <v>17</v>
      </c>
      <c r="D56" s="10" t="s">
        <v>2305</v>
      </c>
      <c r="E56" s="10" t="s">
        <v>710</v>
      </c>
      <c r="F56" s="15">
        <f>IFERROR(AVERAGEIFS(OSA!$R:$R,OSA!$C:$C,'By Brand'!$D56,OSA!$D:$D,'By Brand'!$E56)," ")</f>
        <v>0.5</v>
      </c>
      <c r="G56" s="15">
        <f t="shared" si="1"/>
        <v>0</v>
      </c>
      <c r="H56" s="15">
        <v>0.5</v>
      </c>
    </row>
    <row r="57" spans="2:8" x14ac:dyDescent="0.35">
      <c r="B57" s="10" t="s">
        <v>695</v>
      </c>
      <c r="C57" s="10" t="s">
        <v>17</v>
      </c>
      <c r="D57" s="10" t="s">
        <v>11623</v>
      </c>
      <c r="E57" s="10" t="s">
        <v>11583</v>
      </c>
      <c r="F57" s="15" t="str">
        <f>IFERROR(AVERAGEIFS(OSA!$R:$R,OSA!$C:$C,'By Brand'!$D57,OSA!$D:$D,'By Brand'!$E57)," ")</f>
        <v xml:space="preserve"> </v>
      </c>
      <c r="G57" s="15" t="str">
        <f t="shared" si="1"/>
        <v xml:space="preserve"> </v>
      </c>
      <c r="H57" s="15" t="s">
        <v>3048</v>
      </c>
    </row>
    <row r="58" spans="2:8" x14ac:dyDescent="0.35">
      <c r="B58" s="10" t="s">
        <v>695</v>
      </c>
      <c r="C58" s="10" t="s">
        <v>17</v>
      </c>
      <c r="D58" s="10" t="s">
        <v>11623</v>
      </c>
      <c r="E58" s="10" t="s">
        <v>10003</v>
      </c>
      <c r="F58" s="15" t="str">
        <f>IFERROR(AVERAGEIFS(OSA!$R:$R,OSA!$C:$C,'By Brand'!$D58,OSA!$D:$D,'By Brand'!$E58)," ")</f>
        <v xml:space="preserve"> </v>
      </c>
      <c r="G58" s="15" t="str">
        <f t="shared" si="1"/>
        <v xml:space="preserve"> </v>
      </c>
      <c r="H58" s="15" t="s">
        <v>3048</v>
      </c>
    </row>
    <row r="59" spans="2:8" x14ac:dyDescent="0.35">
      <c r="B59" s="10" t="s">
        <v>20</v>
      </c>
      <c r="C59" s="10" t="s">
        <v>17</v>
      </c>
      <c r="D59" s="10" t="s">
        <v>2517</v>
      </c>
      <c r="E59" s="10" t="s">
        <v>19</v>
      </c>
      <c r="F59" s="15">
        <f>IFERROR(AVERAGEIFS(OSA!$R:$R,OSA!$C:$C,'By Brand'!$D59,OSA!$D:$D,'By Brand'!$E59)," ")</f>
        <v>1</v>
      </c>
      <c r="G59" s="15">
        <f t="shared" si="1"/>
        <v>2.3674242424242431E-2</v>
      </c>
      <c r="H59" s="15">
        <v>0.97632575757575757</v>
      </c>
    </row>
    <row r="60" spans="2:8" x14ac:dyDescent="0.35">
      <c r="B60" s="10" t="s">
        <v>66</v>
      </c>
      <c r="C60" s="10" t="s">
        <v>17</v>
      </c>
      <c r="D60" s="10" t="s">
        <v>2517</v>
      </c>
      <c r="E60" s="10" t="s">
        <v>65</v>
      </c>
      <c r="F60" s="15">
        <f>IFERROR(AVERAGEIFS(OSA!$R:$R,OSA!$C:$C,'By Brand'!$D60,OSA!$D:$D,'By Brand'!$E60)," ")</f>
        <v>0.9968847352024921</v>
      </c>
      <c r="G60" s="15">
        <f t="shared" si="1"/>
        <v>-1.4160294534126816E-4</v>
      </c>
      <c r="H60" s="15">
        <v>0.99702633814783337</v>
      </c>
    </row>
    <row r="61" spans="2:8" x14ac:dyDescent="0.35">
      <c r="B61" s="10" t="s">
        <v>120</v>
      </c>
      <c r="C61" s="10" t="s">
        <v>17</v>
      </c>
      <c r="D61" s="10" t="s">
        <v>2517</v>
      </c>
      <c r="E61" s="10" t="s">
        <v>119</v>
      </c>
      <c r="F61" s="15">
        <f>IFERROR(AVERAGEIFS(OSA!$R:$R,OSA!$C:$C,'By Brand'!$D61,OSA!$D:$D,'By Brand'!$E61)," ")</f>
        <v>1</v>
      </c>
      <c r="G61" s="15">
        <f t="shared" si="1"/>
        <v>7.4573863636363535E-3</v>
      </c>
      <c r="H61" s="15">
        <v>0.99254261363636365</v>
      </c>
    </row>
    <row r="62" spans="2:8" x14ac:dyDescent="0.35">
      <c r="B62" s="10" t="s">
        <v>194</v>
      </c>
      <c r="C62" s="10" t="s">
        <v>17</v>
      </c>
      <c r="D62" s="10" t="s">
        <v>2517</v>
      </c>
      <c r="E62" s="10" t="s">
        <v>193</v>
      </c>
      <c r="F62" s="15">
        <f>IFERROR(AVERAGEIFS(OSA!$R:$R,OSA!$C:$C,'By Brand'!$D62,OSA!$D:$D,'By Brand'!$E62)," ")</f>
        <v>0.99435028248587576</v>
      </c>
      <c r="G62" s="15">
        <f t="shared" si="1"/>
        <v>8.1356774188117154E-3</v>
      </c>
      <c r="H62" s="15">
        <v>0.98621460506706404</v>
      </c>
    </row>
    <row r="63" spans="2:8" x14ac:dyDescent="0.35">
      <c r="B63" s="10" t="s">
        <v>194</v>
      </c>
      <c r="C63" s="10" t="s">
        <v>17</v>
      </c>
      <c r="D63" s="10" t="s">
        <v>2517</v>
      </c>
      <c r="E63" s="10" t="s">
        <v>248</v>
      </c>
      <c r="F63" s="15">
        <f>IFERROR(AVERAGEIFS(OSA!$R:$R,OSA!$C:$C,'By Brand'!$D63,OSA!$D:$D,'By Brand'!$E63)," ")</f>
        <v>1</v>
      </c>
      <c r="G63" s="15">
        <f t="shared" si="1"/>
        <v>4.1958041958043424E-3</v>
      </c>
      <c r="H63" s="15">
        <v>0.99580419580419566</v>
      </c>
    </row>
    <row r="64" spans="2:8" x14ac:dyDescent="0.35">
      <c r="B64" s="10" t="s">
        <v>295</v>
      </c>
      <c r="C64" s="10" t="s">
        <v>17</v>
      </c>
      <c r="D64" s="10" t="s">
        <v>2517</v>
      </c>
      <c r="E64" s="10" t="s">
        <v>294</v>
      </c>
      <c r="F64" s="15">
        <f>IFERROR(AVERAGEIFS(OSA!$R:$R,OSA!$C:$C,'By Brand'!$D64,OSA!$D:$D,'By Brand'!$E64)," ")</f>
        <v>1</v>
      </c>
      <c r="G64" s="15">
        <f t="shared" si="1"/>
        <v>4.0950040950040734E-3</v>
      </c>
      <c r="H64" s="15">
        <v>0.99590499590499593</v>
      </c>
    </row>
    <row r="65" spans="2:8" x14ac:dyDescent="0.35">
      <c r="B65" s="10" t="s">
        <v>406</v>
      </c>
      <c r="C65" s="10" t="s">
        <v>17</v>
      </c>
      <c r="D65" s="10" t="s">
        <v>2517</v>
      </c>
      <c r="E65" s="10" t="s">
        <v>405</v>
      </c>
      <c r="F65" s="15">
        <f>IFERROR(AVERAGEIFS(OSA!$R:$R,OSA!$C:$C,'By Brand'!$D65,OSA!$D:$D,'By Brand'!$E65)," ")</f>
        <v>1</v>
      </c>
      <c r="G65" s="15">
        <f t="shared" si="1"/>
        <v>9.012539184953039E-3</v>
      </c>
      <c r="H65" s="15">
        <v>0.99098746081504696</v>
      </c>
    </row>
    <row r="66" spans="2:8" x14ac:dyDescent="0.35">
      <c r="B66" s="10" t="s">
        <v>456</v>
      </c>
      <c r="C66" s="10" t="s">
        <v>17</v>
      </c>
      <c r="D66" s="10" t="s">
        <v>2517</v>
      </c>
      <c r="E66" s="10" t="s">
        <v>455</v>
      </c>
      <c r="F66" s="15" t="str">
        <f>IFERROR(AVERAGEIFS(OSA!$R:$R,OSA!$C:$C,'By Brand'!$D66,OSA!$D:$D,'By Brand'!$E66)," ")</f>
        <v xml:space="preserve"> </v>
      </c>
      <c r="G66" s="15" t="str">
        <f t="shared" si="1"/>
        <v xml:space="preserve"> </v>
      </c>
      <c r="H66" s="15" t="s">
        <v>3048</v>
      </c>
    </row>
    <row r="67" spans="2:8" x14ac:dyDescent="0.35">
      <c r="B67" s="10" t="s">
        <v>194</v>
      </c>
      <c r="C67" s="10" t="s">
        <v>17</v>
      </c>
      <c r="D67" s="10" t="s">
        <v>2517</v>
      </c>
      <c r="E67" s="10" t="s">
        <v>549</v>
      </c>
      <c r="F67" s="15">
        <f>IFERROR(AVERAGEIFS(OSA!$R:$R,OSA!$C:$C,'By Brand'!$D67,OSA!$D:$D,'By Brand'!$E67)," ")</f>
        <v>1</v>
      </c>
      <c r="G67" s="15">
        <f t="shared" si="1"/>
        <v>1.8939393939393367E-3</v>
      </c>
      <c r="H67" s="15">
        <v>0.99810606060606066</v>
      </c>
    </row>
    <row r="68" spans="2:8" x14ac:dyDescent="0.35">
      <c r="B68" s="10" t="s">
        <v>194</v>
      </c>
      <c r="C68" s="10" t="s">
        <v>17</v>
      </c>
      <c r="D68" s="10" t="s">
        <v>2517</v>
      </c>
      <c r="E68" s="10" t="s">
        <v>650</v>
      </c>
      <c r="F68" s="15">
        <f>IFERROR(AVERAGEIFS(OSA!$R:$R,OSA!$C:$C,'By Brand'!$D68,OSA!$D:$D,'By Brand'!$E68)," ")</f>
        <v>1</v>
      </c>
      <c r="G68" s="15">
        <f t="shared" si="1"/>
        <v>5.8651026392960715E-3</v>
      </c>
      <c r="H68" s="15">
        <v>0.99413489736070393</v>
      </c>
    </row>
    <row r="69" spans="2:8" x14ac:dyDescent="0.35">
      <c r="B69" s="10" t="s">
        <v>695</v>
      </c>
      <c r="C69" s="10" t="s">
        <v>17</v>
      </c>
      <c r="D69" s="10" t="s">
        <v>2517</v>
      </c>
      <c r="E69" s="10" t="s">
        <v>694</v>
      </c>
      <c r="F69" s="15">
        <f>IFERROR(AVERAGEIFS(OSA!$R:$R,OSA!$C:$C,'By Brand'!$D69,OSA!$D:$D,'By Brand'!$E69)," ")</f>
        <v>1</v>
      </c>
      <c r="G69" s="15">
        <f t="shared" si="1"/>
        <v>2.2727272727272818E-2</v>
      </c>
      <c r="H69" s="15">
        <v>0.97727272727272718</v>
      </c>
    </row>
    <row r="70" spans="2:8" x14ac:dyDescent="0.35">
      <c r="B70" s="10" t="s">
        <v>711</v>
      </c>
      <c r="C70" s="10" t="s">
        <v>17</v>
      </c>
      <c r="D70" s="10" t="s">
        <v>2517</v>
      </c>
      <c r="E70" s="10" t="s">
        <v>710</v>
      </c>
      <c r="F70" s="15">
        <f>IFERROR(AVERAGEIFS(OSA!$R:$R,OSA!$C:$C,'By Brand'!$D70,OSA!$D:$D,'By Brand'!$E70)," ")</f>
        <v>1</v>
      </c>
      <c r="G70" s="15">
        <f t="shared" si="1"/>
        <v>1.1363636363636354E-2</v>
      </c>
      <c r="H70" s="15">
        <v>0.98863636363636365</v>
      </c>
    </row>
    <row r="71" spans="2:8" x14ac:dyDescent="0.35">
      <c r="B71" s="10" t="s">
        <v>695</v>
      </c>
      <c r="C71" s="10" t="s">
        <v>17</v>
      </c>
      <c r="D71" s="10" t="s">
        <v>2517</v>
      </c>
      <c r="E71" s="10" t="s">
        <v>11583</v>
      </c>
      <c r="F71" s="15">
        <f>IFERROR(AVERAGEIFS(OSA!$R:$R,OSA!$C:$C,'By Brand'!$D71,OSA!$D:$D,'By Brand'!$E71)," ")</f>
        <v>1</v>
      </c>
      <c r="G71" s="15">
        <f t="shared" si="1"/>
        <v>4.5454545454545414E-2</v>
      </c>
      <c r="H71" s="15">
        <v>0.95454545454545459</v>
      </c>
    </row>
    <row r="72" spans="2:8" x14ac:dyDescent="0.35">
      <c r="B72" s="10" t="s">
        <v>695</v>
      </c>
      <c r="C72" s="10" t="s">
        <v>17</v>
      </c>
      <c r="D72" s="10" t="s">
        <v>2517</v>
      </c>
      <c r="E72" s="10" t="s">
        <v>10003</v>
      </c>
      <c r="F72" s="15">
        <f>IFERROR(AVERAGEIFS(OSA!$R:$R,OSA!$C:$C,'By Brand'!$D72,OSA!$D:$D,'By Brand'!$E72)," ")</f>
        <v>1</v>
      </c>
      <c r="G72" s="15">
        <f t="shared" si="1"/>
        <v>0.12109557109557112</v>
      </c>
      <c r="H72" s="15">
        <v>0.87890442890442888</v>
      </c>
    </row>
    <row r="73" spans="2:8" x14ac:dyDescent="0.35">
      <c r="B73" s="10" t="s">
        <v>20</v>
      </c>
      <c r="C73" s="10" t="s">
        <v>17</v>
      </c>
      <c r="D73" s="10" t="s">
        <v>2657</v>
      </c>
      <c r="E73" s="10" t="s">
        <v>19</v>
      </c>
      <c r="F73" s="15">
        <f ca="1">IFERROR(AVERAGEIFS(OSA!$R:$R,OSA!$C:$C,'By Brand'!$D73,OSA!$D:$D,'By Brand'!$E73)," ")</f>
        <v>1</v>
      </c>
      <c r="G73" s="15">
        <f t="shared" ca="1" si="1"/>
        <v>0</v>
      </c>
      <c r="H73" s="15">
        <v>1</v>
      </c>
    </row>
    <row r="74" spans="2:8" x14ac:dyDescent="0.35">
      <c r="B74" s="10" t="s">
        <v>66</v>
      </c>
      <c r="C74" s="10" t="s">
        <v>17</v>
      </c>
      <c r="D74" s="10" t="s">
        <v>2657</v>
      </c>
      <c r="E74" s="10" t="s">
        <v>65</v>
      </c>
      <c r="F74" s="15">
        <f ca="1">IFERROR(AVERAGEIFS(OSA!$R:$R,OSA!$C:$C,'By Brand'!$D74,OSA!$D:$D,'By Brand'!$E74)," ")</f>
        <v>1</v>
      </c>
      <c r="G74" s="15">
        <f t="shared" ca="1" si="1"/>
        <v>0</v>
      </c>
      <c r="H74" s="15">
        <v>1</v>
      </c>
    </row>
    <row r="75" spans="2:8" x14ac:dyDescent="0.35">
      <c r="B75" s="10" t="s">
        <v>120</v>
      </c>
      <c r="C75" s="10" t="s">
        <v>17</v>
      </c>
      <c r="D75" s="10" t="s">
        <v>2657</v>
      </c>
      <c r="E75" s="10" t="s">
        <v>119</v>
      </c>
      <c r="F75" s="15">
        <f ca="1">IFERROR(AVERAGEIFS(OSA!$R:$R,OSA!$C:$C,'By Brand'!$D75,OSA!$D:$D,'By Brand'!$E75)," ")</f>
        <v>0.99371069182389937</v>
      </c>
      <c r="G75" s="15">
        <f t="shared" ca="1" si="1"/>
        <v>1.8275749407824504E-3</v>
      </c>
      <c r="H75" s="15">
        <v>0.99188311688311692</v>
      </c>
    </row>
    <row r="76" spans="2:8" x14ac:dyDescent="0.35">
      <c r="B76" s="10" t="s">
        <v>194</v>
      </c>
      <c r="C76" s="10" t="s">
        <v>17</v>
      </c>
      <c r="D76" s="10" t="s">
        <v>2657</v>
      </c>
      <c r="E76" s="10" t="s">
        <v>193</v>
      </c>
      <c r="F76" s="15">
        <f ca="1">IFERROR(AVERAGEIFS(OSA!$R:$R,OSA!$C:$C,'By Brand'!$D76,OSA!$D:$D,'By Brand'!$E76)," ")</f>
        <v>1</v>
      </c>
      <c r="G76" s="15">
        <f t="shared" ca="1" si="1"/>
        <v>3.4305317324185847E-3</v>
      </c>
      <c r="H76" s="15">
        <v>0.99656946826758142</v>
      </c>
    </row>
    <row r="77" spans="2:8" x14ac:dyDescent="0.35">
      <c r="B77" s="10" t="s">
        <v>194</v>
      </c>
      <c r="C77" s="10" t="s">
        <v>17</v>
      </c>
      <c r="D77" s="10" t="s">
        <v>2657</v>
      </c>
      <c r="E77" s="10" t="s">
        <v>248</v>
      </c>
      <c r="F77" s="15">
        <f ca="1">IFERROR(AVERAGEIFS(OSA!$R:$R,OSA!$C:$C,'By Brand'!$D77,OSA!$D:$D,'By Brand'!$E77)," ")</f>
        <v>1</v>
      </c>
      <c r="G77" s="15">
        <f t="shared" ca="1" si="1"/>
        <v>0</v>
      </c>
      <c r="H77" s="15">
        <v>1</v>
      </c>
    </row>
    <row r="78" spans="2:8" x14ac:dyDescent="0.35">
      <c r="B78" s="10" t="s">
        <v>295</v>
      </c>
      <c r="C78" s="10" t="s">
        <v>17</v>
      </c>
      <c r="D78" s="10" t="s">
        <v>2657</v>
      </c>
      <c r="E78" s="10" t="s">
        <v>294</v>
      </c>
      <c r="F78" s="15">
        <f ca="1">IFERROR(AVERAGEIFS(OSA!$R:$R,OSA!$C:$C,'By Brand'!$D78,OSA!$D:$D,'By Brand'!$E78)," ")</f>
        <v>1</v>
      </c>
      <c r="G78" s="15">
        <f t="shared" ca="1" si="1"/>
        <v>1.3175230566535578E-3</v>
      </c>
      <c r="H78" s="15">
        <v>0.99868247694334644</v>
      </c>
    </row>
    <row r="79" spans="2:8" x14ac:dyDescent="0.35">
      <c r="B79" s="10" t="s">
        <v>406</v>
      </c>
      <c r="C79" s="10" t="s">
        <v>17</v>
      </c>
      <c r="D79" s="10" t="s">
        <v>2657</v>
      </c>
      <c r="E79" s="10" t="s">
        <v>405</v>
      </c>
      <c r="F79" s="15">
        <f ca="1">IFERROR(AVERAGEIFS(OSA!$R:$R,OSA!$C:$C,'By Brand'!$D79,OSA!$D:$D,'By Brand'!$E79)," ")</f>
        <v>1</v>
      </c>
      <c r="G79" s="15">
        <f t="shared" ca="1" si="1"/>
        <v>0</v>
      </c>
      <c r="H79" s="15">
        <v>1</v>
      </c>
    </row>
    <row r="80" spans="2:8" x14ac:dyDescent="0.35">
      <c r="B80" s="10" t="s">
        <v>456</v>
      </c>
      <c r="C80" s="10" t="s">
        <v>17</v>
      </c>
      <c r="D80" s="10" t="s">
        <v>2657</v>
      </c>
      <c r="E80" s="10" t="s">
        <v>455</v>
      </c>
      <c r="F80" s="15" t="str">
        <f ca="1">IFERROR(AVERAGEIFS(OSA!$R:$R,OSA!$C:$C,'By Brand'!$D80,OSA!$D:$D,'By Brand'!$E80)," ")</f>
        <v xml:space="preserve"> </v>
      </c>
      <c r="G80" s="15" t="str">
        <f t="shared" ca="1" si="1"/>
        <v xml:space="preserve"> </v>
      </c>
      <c r="H80" s="15" t="s">
        <v>3048</v>
      </c>
    </row>
    <row r="81" spans="2:8" x14ac:dyDescent="0.35">
      <c r="B81" s="10" t="s">
        <v>194</v>
      </c>
      <c r="C81" s="10" t="s">
        <v>17</v>
      </c>
      <c r="D81" s="10" t="s">
        <v>2657</v>
      </c>
      <c r="E81" s="10" t="s">
        <v>549</v>
      </c>
      <c r="F81" s="15">
        <f ca="1">IFERROR(AVERAGEIFS(OSA!$R:$R,OSA!$C:$C,'By Brand'!$D81,OSA!$D:$D,'By Brand'!$E81)," ")</f>
        <v>1</v>
      </c>
      <c r="G81" s="15">
        <f t="shared" ca="1" si="1"/>
        <v>2.1905805038335835E-3</v>
      </c>
      <c r="H81" s="15">
        <v>0.99780941949616642</v>
      </c>
    </row>
    <row r="82" spans="2:8" x14ac:dyDescent="0.35">
      <c r="B82" s="10" t="s">
        <v>194</v>
      </c>
      <c r="C82" s="10" t="s">
        <v>17</v>
      </c>
      <c r="D82" s="10" t="s">
        <v>2657</v>
      </c>
      <c r="E82" s="10" t="s">
        <v>650</v>
      </c>
      <c r="F82" s="15">
        <f ca="1">IFERROR(AVERAGEIFS(OSA!$R:$R,OSA!$C:$C,'By Brand'!$D82,OSA!$D:$D,'By Brand'!$E82)," ")</f>
        <v>1</v>
      </c>
      <c r="G82" s="15">
        <f t="shared" ca="1" si="1"/>
        <v>0</v>
      </c>
      <c r="H82" s="15">
        <v>1</v>
      </c>
    </row>
    <row r="83" spans="2:8" x14ac:dyDescent="0.35">
      <c r="B83" s="10" t="s">
        <v>695</v>
      </c>
      <c r="C83" s="10" t="s">
        <v>17</v>
      </c>
      <c r="D83" s="10" t="s">
        <v>2657</v>
      </c>
      <c r="E83" s="10" t="s">
        <v>694</v>
      </c>
      <c r="F83" s="15">
        <f ca="1">IFERROR(AVERAGEIFS(OSA!$R:$R,OSA!$C:$C,'By Brand'!$D83,OSA!$D:$D,'By Brand'!$E83)," ")</f>
        <v>1</v>
      </c>
      <c r="G83" s="15">
        <f t="shared" ca="1" si="1"/>
        <v>0</v>
      </c>
      <c r="H83" s="15">
        <v>1</v>
      </c>
    </row>
    <row r="84" spans="2:8" x14ac:dyDescent="0.35">
      <c r="B84" s="10" t="s">
        <v>711</v>
      </c>
      <c r="C84" s="10" t="s">
        <v>17</v>
      </c>
      <c r="D84" s="10" t="s">
        <v>2657</v>
      </c>
      <c r="E84" s="10" t="s">
        <v>710</v>
      </c>
      <c r="F84" s="15">
        <f ca="1">IFERROR(AVERAGEIFS(OSA!$R:$R,OSA!$C:$C,'By Brand'!$D84,OSA!$D:$D,'By Brand'!$E84)," ")</f>
        <v>1</v>
      </c>
      <c r="G84" s="15">
        <f t="shared" ca="1" si="1"/>
        <v>0</v>
      </c>
      <c r="H84" s="15">
        <v>1</v>
      </c>
    </row>
    <row r="85" spans="2:8" x14ac:dyDescent="0.35">
      <c r="B85" s="10" t="s">
        <v>695</v>
      </c>
      <c r="C85" s="10" t="s">
        <v>17</v>
      </c>
      <c r="D85" s="10" t="s">
        <v>2657</v>
      </c>
      <c r="E85" s="10" t="s">
        <v>11583</v>
      </c>
      <c r="F85" s="15" t="str">
        <f ca="1">IFERROR(AVERAGEIFS(OSA!$R:$R,OSA!$C:$C,'By Brand'!$D85,OSA!$D:$D,'By Brand'!$E85)," ")</f>
        <v xml:space="preserve"> </v>
      </c>
      <c r="G85" s="15" t="str">
        <f t="shared" ca="1" si="1"/>
        <v xml:space="preserve"> </v>
      </c>
      <c r="H85" s="15" t="s">
        <v>3048</v>
      </c>
    </row>
    <row r="86" spans="2:8" x14ac:dyDescent="0.35">
      <c r="B86" s="10" t="s">
        <v>695</v>
      </c>
      <c r="C86" s="10" t="s">
        <v>17</v>
      </c>
      <c r="D86" s="10" t="s">
        <v>2657</v>
      </c>
      <c r="E86" s="10" t="s">
        <v>10003</v>
      </c>
      <c r="F86" s="15">
        <f ca="1">IFERROR(AVERAGEIFS(OSA!$R:$R,OSA!$C:$C,'By Brand'!$D86,OSA!$D:$D,'By Brand'!$E86)," ")</f>
        <v>1</v>
      </c>
      <c r="G86" s="15">
        <f t="shared" ca="1" si="1"/>
        <v>1.2499999999999956E-2</v>
      </c>
      <c r="H86" s="15">
        <v>0.98750000000000004</v>
      </c>
    </row>
    <row r="87" spans="2:8" x14ac:dyDescent="0.35">
      <c r="B87" s="16" t="s">
        <v>3049</v>
      </c>
      <c r="C87" s="16"/>
      <c r="D87" s="16"/>
      <c r="E87" s="16"/>
      <c r="F87" s="17">
        <f ca="1">AVERAGE(F3:F86)</f>
        <v>0.93628468604534054</v>
      </c>
      <c r="G87" s="17">
        <f ca="1">AVERAGE(G3:G86)</f>
        <v>6.9598503395363132E-3</v>
      </c>
      <c r="H87" s="17">
        <v>0.92932483570580404</v>
      </c>
    </row>
  </sheetData>
  <autoFilter ref="B2:K87" xr:uid="{00000000-0009-0000-0000-000004000000}"/>
  <conditionalFormatting sqref="G2">
    <cfRule type="iconSet" priority="1">
      <iconSet iconSet="3Arrows">
        <cfvo type="percent" val="0"/>
        <cfvo type="percent" val="33"/>
        <cfvo type="percent" val="67"/>
      </iconSet>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B1:K5773"/>
  <sheetViews>
    <sheetView showGridLines="0" zoomScale="70" zoomScaleNormal="70" workbookViewId="0">
      <selection activeCell="H16" sqref="H16"/>
    </sheetView>
  </sheetViews>
  <sheetFormatPr defaultRowHeight="14.5" x14ac:dyDescent="0.35"/>
  <cols>
    <col min="1" max="1" width="0.54296875" customWidth="1"/>
    <col min="2" max="2" width="9.1796875" bestFit="1" customWidth="1"/>
    <col min="3" max="3" width="21.81640625" bestFit="1" customWidth="1"/>
    <col min="4" max="4" width="13.453125" bestFit="1" customWidth="1"/>
    <col min="5" max="7" width="9.81640625" style="2" customWidth="1"/>
  </cols>
  <sheetData>
    <row r="1" spans="2:7" ht="3.75" customHeight="1" x14ac:dyDescent="0.35"/>
    <row r="2" spans="2:7" ht="48.75" customHeight="1" x14ac:dyDescent="0.35">
      <c r="B2" s="11" t="s">
        <v>0</v>
      </c>
      <c r="C2" s="12" t="s">
        <v>3044</v>
      </c>
      <c r="D2" s="12" t="s">
        <v>3</v>
      </c>
      <c r="E2" s="13" t="s">
        <v>3045</v>
      </c>
      <c r="F2" s="14" t="s">
        <v>3046</v>
      </c>
      <c r="G2" s="14" t="s">
        <v>3047</v>
      </c>
    </row>
    <row r="3" spans="2:7" x14ac:dyDescent="0.35">
      <c r="B3" s="10" t="s">
        <v>17</v>
      </c>
      <c r="C3" s="10" t="s">
        <v>2329</v>
      </c>
      <c r="D3" s="10" t="s">
        <v>20</v>
      </c>
      <c r="E3" s="15">
        <f>IFERROR(AVERAGEIFS(OSA!$R:$R,OSA!$C:$C,'By Category'!$C3,OSA!$E:$E,'By Category'!$D3)," ")</f>
        <v>0.92307692307692313</v>
      </c>
      <c r="F3" s="15">
        <f>IFERROR($E3-$G3, " ")</f>
        <v>-4.6153846153846101E-2</v>
      </c>
      <c r="G3" s="15">
        <v>0.96923076923076923</v>
      </c>
    </row>
    <row r="4" spans="2:7" x14ac:dyDescent="0.35">
      <c r="B4" s="10" t="s">
        <v>17</v>
      </c>
      <c r="C4" s="10" t="s">
        <v>2329</v>
      </c>
      <c r="D4" s="10" t="s">
        <v>66</v>
      </c>
      <c r="E4" s="15">
        <f>IFERROR(AVERAGEIFS(OSA!$R:$R,OSA!$C:$C,'By Category'!$C4,OSA!$E:$E,'By Category'!$D4)," ")</f>
        <v>0.9385964912280701</v>
      </c>
      <c r="F4" s="15">
        <f t="shared" ref="F4:F56" si="0">IFERROR($E4-$G4, " ")</f>
        <v>-4.4178628389154762E-2</v>
      </c>
      <c r="G4" s="15">
        <v>0.98277511961722486</v>
      </c>
    </row>
    <row r="5" spans="2:7" x14ac:dyDescent="0.35">
      <c r="B5" s="10" t="s">
        <v>17</v>
      </c>
      <c r="C5" s="10" t="s">
        <v>2329</v>
      </c>
      <c r="D5" s="10" t="s">
        <v>120</v>
      </c>
      <c r="E5" s="15">
        <f>IFERROR(AVERAGEIFS(OSA!$R:$R,OSA!$C:$C,'By Category'!$C5,OSA!$E:$E,'By Category'!$D5)," ")</f>
        <v>0.96354166666666674</v>
      </c>
      <c r="F5" s="15">
        <f t="shared" si="0"/>
        <v>-1.3731060606060552E-2</v>
      </c>
      <c r="G5" s="15">
        <v>0.97727272727272729</v>
      </c>
    </row>
    <row r="6" spans="2:7" x14ac:dyDescent="0.35">
      <c r="B6" s="10" t="s">
        <v>17</v>
      </c>
      <c r="C6" s="10" t="s">
        <v>2329</v>
      </c>
      <c r="D6" s="10" t="s">
        <v>194</v>
      </c>
      <c r="E6" s="15">
        <f>IFERROR(AVERAGEIFS(OSA!$R:$R,OSA!$C:$C,'By Category'!$C6,OSA!$E:$E,'By Category'!$D6)," ")</f>
        <v>0.96581196581196593</v>
      </c>
      <c r="F6" s="15">
        <f t="shared" si="0"/>
        <v>4.2735042735042583E-3</v>
      </c>
      <c r="G6" s="15">
        <v>0.96153846153846168</v>
      </c>
    </row>
    <row r="7" spans="2:7" x14ac:dyDescent="0.35">
      <c r="B7" s="10" t="s">
        <v>17</v>
      </c>
      <c r="C7" s="10" t="s">
        <v>2329</v>
      </c>
      <c r="D7" s="10" t="s">
        <v>295</v>
      </c>
      <c r="E7" s="15">
        <f>IFERROR(AVERAGEIFS(OSA!$R:$R,OSA!$C:$C,'By Category'!$C7,OSA!$E:$E,'By Category'!$D7)," ")</f>
        <v>0.9857723577235773</v>
      </c>
      <c r="F7" s="15">
        <f t="shared" si="0"/>
        <v>0.11997149192271173</v>
      </c>
      <c r="G7" s="15">
        <v>0.86580086580086557</v>
      </c>
    </row>
    <row r="8" spans="2:7" x14ac:dyDescent="0.35">
      <c r="B8" s="10" t="s">
        <v>17</v>
      </c>
      <c r="C8" s="10" t="s">
        <v>2329</v>
      </c>
      <c r="D8" s="10" t="s">
        <v>406</v>
      </c>
      <c r="E8" s="15">
        <f>IFERROR(AVERAGEIFS(OSA!$R:$R,OSA!$C:$C,'By Category'!$C8,OSA!$E:$E,'By Category'!$D8)," ")</f>
        <v>1</v>
      </c>
      <c r="F8" s="15">
        <f t="shared" si="0"/>
        <v>2.6136363636363513E-2</v>
      </c>
      <c r="G8" s="15">
        <v>0.97386363636363649</v>
      </c>
    </row>
    <row r="9" spans="2:7" x14ac:dyDescent="0.35">
      <c r="B9" s="10" t="s">
        <v>17</v>
      </c>
      <c r="C9" s="10" t="s">
        <v>2329</v>
      </c>
      <c r="D9" s="10" t="s">
        <v>456</v>
      </c>
      <c r="E9" s="15" t="str">
        <f>IFERROR(AVERAGEIFS(OSA!$R:$R,OSA!$C:$C,'By Category'!$C9,OSA!$E:$E,'By Category'!$D9)," ")</f>
        <v xml:space="preserve"> </v>
      </c>
      <c r="F9" s="15" t="str">
        <f t="shared" si="0"/>
        <v xml:space="preserve"> </v>
      </c>
      <c r="G9" s="15" t="s">
        <v>3048</v>
      </c>
    </row>
    <row r="10" spans="2:7" x14ac:dyDescent="0.35">
      <c r="B10" s="10" t="s">
        <v>17</v>
      </c>
      <c r="C10" s="10" t="s">
        <v>2329</v>
      </c>
      <c r="D10" s="10" t="s">
        <v>695</v>
      </c>
      <c r="E10" s="15">
        <f>IFERROR(AVERAGEIFS(OSA!$R:$R,OSA!$C:$C,'By Category'!$C10,OSA!$E:$E,'By Category'!$D10)," ")</f>
        <v>0.85833333333333317</v>
      </c>
      <c r="F10" s="15">
        <f t="shared" si="0"/>
        <v>-0.11893939393939412</v>
      </c>
      <c r="G10" s="15">
        <v>0.97727272727272729</v>
      </c>
    </row>
    <row r="11" spans="2:7" x14ac:dyDescent="0.35">
      <c r="B11" s="10" t="s">
        <v>17</v>
      </c>
      <c r="C11" s="10" t="s">
        <v>2329</v>
      </c>
      <c r="D11" s="10" t="s">
        <v>711</v>
      </c>
      <c r="E11" s="15">
        <f>IFERROR(AVERAGEIFS(OSA!$R:$R,OSA!$C:$C,'By Category'!$C11,OSA!$E:$E,'By Category'!$D11)," ")</f>
        <v>1</v>
      </c>
      <c r="F11" s="15">
        <f t="shared" si="0"/>
        <v>0</v>
      </c>
      <c r="G11" s="15">
        <v>1</v>
      </c>
    </row>
    <row r="12" spans="2:7" x14ac:dyDescent="0.35">
      <c r="B12" s="10" t="s">
        <v>17</v>
      </c>
      <c r="C12" s="10" t="s">
        <v>806</v>
      </c>
      <c r="D12" s="10" t="s">
        <v>20</v>
      </c>
      <c r="E12" s="15" t="str">
        <f>IFERROR(AVERAGEIFS(OSA!$R:$R,OSA!$C:$C,'By Category'!$C12,OSA!$E:$E,'By Category'!$D12)," ")</f>
        <v xml:space="preserve"> </v>
      </c>
      <c r="F12" s="15" t="str">
        <f t="shared" si="0"/>
        <v xml:space="preserve"> </v>
      </c>
      <c r="G12" s="15" t="s">
        <v>3048</v>
      </c>
    </row>
    <row r="13" spans="2:7" x14ac:dyDescent="0.35">
      <c r="B13" s="10" t="s">
        <v>17</v>
      </c>
      <c r="C13" s="10" t="s">
        <v>806</v>
      </c>
      <c r="D13" s="10" t="s">
        <v>66</v>
      </c>
      <c r="E13" s="15" t="str">
        <f>IFERROR(AVERAGEIFS(OSA!$R:$R,OSA!$C:$C,'By Category'!$C13,OSA!$E:$E,'By Category'!$D13)," ")</f>
        <v xml:space="preserve"> </v>
      </c>
      <c r="F13" s="15" t="str">
        <f t="shared" si="0"/>
        <v xml:space="preserve"> </v>
      </c>
      <c r="G13" s="15" t="s">
        <v>3048</v>
      </c>
    </row>
    <row r="14" spans="2:7" x14ac:dyDescent="0.35">
      <c r="B14" s="10" t="s">
        <v>17</v>
      </c>
      <c r="C14" s="10" t="s">
        <v>806</v>
      </c>
      <c r="D14" s="10" t="s">
        <v>120</v>
      </c>
      <c r="E14" s="15" t="str">
        <f>IFERROR(AVERAGEIFS(OSA!$R:$R,OSA!$C:$C,'By Category'!$C14,OSA!$E:$E,'By Category'!$D14)," ")</f>
        <v xml:space="preserve"> </v>
      </c>
      <c r="F14" s="15" t="str">
        <f t="shared" si="0"/>
        <v xml:space="preserve"> </v>
      </c>
      <c r="G14" s="15" t="s">
        <v>3048</v>
      </c>
    </row>
    <row r="15" spans="2:7" x14ac:dyDescent="0.35">
      <c r="B15" s="10" t="s">
        <v>17</v>
      </c>
      <c r="C15" s="10" t="s">
        <v>806</v>
      </c>
      <c r="D15" s="10" t="s">
        <v>194</v>
      </c>
      <c r="E15" s="15" t="str">
        <f>IFERROR(AVERAGEIFS(OSA!$R:$R,OSA!$C:$C,'By Category'!$C15,OSA!$E:$E,'By Category'!$D15)," ")</f>
        <v xml:space="preserve"> </v>
      </c>
      <c r="F15" s="15" t="str">
        <f t="shared" si="0"/>
        <v xml:space="preserve"> </v>
      </c>
      <c r="G15" s="15" t="s">
        <v>3048</v>
      </c>
    </row>
    <row r="16" spans="2:7" x14ac:dyDescent="0.35">
      <c r="B16" s="10" t="s">
        <v>17</v>
      </c>
      <c r="C16" s="10" t="s">
        <v>806</v>
      </c>
      <c r="D16" s="10" t="s">
        <v>295</v>
      </c>
      <c r="E16" s="15" t="str">
        <f>IFERROR(AVERAGEIFS(OSA!$R:$R,OSA!$C:$C,'By Category'!$C16,OSA!$E:$E,'By Category'!$D16)," ")</f>
        <v xml:space="preserve"> </v>
      </c>
      <c r="F16" s="15" t="str">
        <f t="shared" si="0"/>
        <v xml:space="preserve"> </v>
      </c>
      <c r="G16" s="15" t="s">
        <v>3048</v>
      </c>
    </row>
    <row r="17" spans="2:7" x14ac:dyDescent="0.35">
      <c r="B17" s="10" t="s">
        <v>17</v>
      </c>
      <c r="C17" s="10" t="s">
        <v>806</v>
      </c>
      <c r="D17" s="10" t="s">
        <v>406</v>
      </c>
      <c r="E17" s="15" t="str">
        <f>IFERROR(AVERAGEIFS(OSA!$R:$R,OSA!$C:$C,'By Category'!$C17,OSA!$E:$E,'By Category'!$D17)," ")</f>
        <v xml:space="preserve"> </v>
      </c>
      <c r="F17" s="15" t="str">
        <f t="shared" si="0"/>
        <v xml:space="preserve"> </v>
      </c>
      <c r="G17" s="15" t="s">
        <v>3048</v>
      </c>
    </row>
    <row r="18" spans="2:7" x14ac:dyDescent="0.35">
      <c r="B18" s="10" t="s">
        <v>17</v>
      </c>
      <c r="C18" s="10" t="s">
        <v>806</v>
      </c>
      <c r="D18" s="10" t="s">
        <v>456</v>
      </c>
      <c r="E18" s="15" t="str">
        <f>IFERROR(AVERAGEIFS(OSA!$R:$R,OSA!$C:$C,'By Category'!$C18,OSA!$E:$E,'By Category'!$D18)," ")</f>
        <v xml:space="preserve"> </v>
      </c>
      <c r="F18" s="15" t="str">
        <f t="shared" si="0"/>
        <v xml:space="preserve"> </v>
      </c>
      <c r="G18" s="15" t="s">
        <v>3048</v>
      </c>
    </row>
    <row r="19" spans="2:7" x14ac:dyDescent="0.35">
      <c r="B19" s="10" t="s">
        <v>17</v>
      </c>
      <c r="C19" s="10" t="s">
        <v>806</v>
      </c>
      <c r="D19" s="10" t="s">
        <v>695</v>
      </c>
      <c r="E19" s="15" t="str">
        <f>IFERROR(AVERAGEIFS(OSA!$R:$R,OSA!$C:$C,'By Category'!$C19,OSA!$E:$E,'By Category'!$D19)," ")</f>
        <v xml:space="preserve"> </v>
      </c>
      <c r="F19" s="15" t="str">
        <f t="shared" si="0"/>
        <v xml:space="preserve"> </v>
      </c>
      <c r="G19" s="15" t="s">
        <v>3048</v>
      </c>
    </row>
    <row r="20" spans="2:7" x14ac:dyDescent="0.35">
      <c r="B20" s="10" t="s">
        <v>17</v>
      </c>
      <c r="C20" s="10" t="s">
        <v>806</v>
      </c>
      <c r="D20" s="10" t="s">
        <v>711</v>
      </c>
      <c r="E20" s="15" t="str">
        <f>IFERROR(AVERAGEIFS(OSA!$R:$R,OSA!$C:$C,'By Category'!$C20,OSA!$E:$E,'By Category'!$D20)," ")</f>
        <v xml:space="preserve"> </v>
      </c>
      <c r="F20" s="15" t="str">
        <f t="shared" si="0"/>
        <v xml:space="preserve"> </v>
      </c>
      <c r="G20" s="15" t="s">
        <v>3048</v>
      </c>
    </row>
    <row r="21" spans="2:7" x14ac:dyDescent="0.35">
      <c r="B21" s="10" t="s">
        <v>17</v>
      </c>
      <c r="C21" s="10" t="s">
        <v>1648</v>
      </c>
      <c r="D21" s="10" t="s">
        <v>20</v>
      </c>
      <c r="E21" s="15" t="str">
        <f>IFERROR(AVERAGEIFS(OSA!$R:$R,OSA!$C:$C,'By Category'!$C21,OSA!$E:$E,'By Category'!$D21)," ")</f>
        <v xml:space="preserve"> </v>
      </c>
      <c r="F21" s="15" t="str">
        <f t="shared" si="0"/>
        <v xml:space="preserve"> </v>
      </c>
      <c r="G21" s="15" t="s">
        <v>3048</v>
      </c>
    </row>
    <row r="22" spans="2:7" x14ac:dyDescent="0.35">
      <c r="B22" s="10" t="s">
        <v>17</v>
      </c>
      <c r="C22" s="10" t="s">
        <v>1648</v>
      </c>
      <c r="D22" s="10" t="s">
        <v>66</v>
      </c>
      <c r="E22" s="15">
        <f>IFERROR(AVERAGEIFS(OSA!$R:$R,OSA!$C:$C,'By Category'!$C22,OSA!$E:$E,'By Category'!$D22)," ")</f>
        <v>0.97619047619047605</v>
      </c>
      <c r="F22" s="15">
        <f t="shared" si="0"/>
        <v>-1.2512503740573888E-2</v>
      </c>
      <c r="G22" s="15">
        <v>0.98870297993104994</v>
      </c>
    </row>
    <row r="23" spans="2:7" x14ac:dyDescent="0.35">
      <c r="B23" s="10" t="s">
        <v>17</v>
      </c>
      <c r="C23" s="10" t="s">
        <v>1648</v>
      </c>
      <c r="D23" s="10" t="s">
        <v>120</v>
      </c>
      <c r="E23" s="15">
        <f>IFERROR(AVERAGEIFS(OSA!$R:$R,OSA!$C:$C,'By Category'!$C23,OSA!$E:$E,'By Category'!$D23)," ")</f>
        <v>0.94722222222222219</v>
      </c>
      <c r="F23" s="15">
        <f t="shared" si="0"/>
        <v>-1.9696969696969768E-2</v>
      </c>
      <c r="G23" s="15">
        <v>0.96691919191919196</v>
      </c>
    </row>
    <row r="24" spans="2:7" x14ac:dyDescent="0.35">
      <c r="B24" s="10" t="s">
        <v>17</v>
      </c>
      <c r="C24" s="10" t="s">
        <v>1648</v>
      </c>
      <c r="D24" s="10" t="s">
        <v>194</v>
      </c>
      <c r="E24" s="15">
        <f>IFERROR(AVERAGEIFS(OSA!$R:$R,OSA!$C:$C,'By Category'!$C24,OSA!$E:$E,'By Category'!$D24)," ")</f>
        <v>0.95573997233748254</v>
      </c>
      <c r="F24" s="15">
        <f t="shared" si="0"/>
        <v>9.8699821126531084E-3</v>
      </c>
      <c r="G24" s="15">
        <v>0.94586999022482943</v>
      </c>
    </row>
    <row r="25" spans="2:7" x14ac:dyDescent="0.35">
      <c r="B25" s="10" t="s">
        <v>17</v>
      </c>
      <c r="C25" s="10" t="s">
        <v>1648</v>
      </c>
      <c r="D25" s="10" t="s">
        <v>295</v>
      </c>
      <c r="E25" s="15">
        <f>IFERROR(AVERAGEIFS(OSA!$R:$R,OSA!$C:$C,'By Category'!$C25,OSA!$E:$E,'By Category'!$D25)," ")</f>
        <v>0.96899224806201556</v>
      </c>
      <c r="F25" s="15">
        <f t="shared" si="0"/>
        <v>1.3413735665321114E-2</v>
      </c>
      <c r="G25" s="15">
        <v>0.95557851239669445</v>
      </c>
    </row>
    <row r="26" spans="2:7" x14ac:dyDescent="0.35">
      <c r="B26" s="10" t="s">
        <v>17</v>
      </c>
      <c r="C26" s="10" t="s">
        <v>1648</v>
      </c>
      <c r="D26" s="10" t="s">
        <v>406</v>
      </c>
      <c r="E26" s="15">
        <f>IFERROR(AVERAGEIFS(OSA!$R:$R,OSA!$C:$C,'By Category'!$C26,OSA!$E:$E,'By Category'!$D26)," ")</f>
        <v>0.96527777777777779</v>
      </c>
      <c r="F26" s="15">
        <f t="shared" si="0"/>
        <v>1.8204303307043146E-2</v>
      </c>
      <c r="G26" s="15">
        <v>0.94707347447073464</v>
      </c>
    </row>
    <row r="27" spans="2:7" x14ac:dyDescent="0.35">
      <c r="B27" s="10" t="s">
        <v>17</v>
      </c>
      <c r="C27" s="10" t="s">
        <v>1648</v>
      </c>
      <c r="D27" s="10" t="s">
        <v>456</v>
      </c>
      <c r="E27" s="15" t="str">
        <f>IFERROR(AVERAGEIFS(OSA!$R:$R,OSA!$C:$C,'By Category'!$C27,OSA!$E:$E,'By Category'!$D27)," ")</f>
        <v xml:space="preserve"> </v>
      </c>
      <c r="F27" s="15" t="str">
        <f t="shared" si="0"/>
        <v xml:space="preserve"> </v>
      </c>
      <c r="G27" s="15" t="s">
        <v>3048</v>
      </c>
    </row>
    <row r="28" spans="2:7" x14ac:dyDescent="0.35">
      <c r="B28" s="10" t="s">
        <v>17</v>
      </c>
      <c r="C28" s="10" t="s">
        <v>1648</v>
      </c>
      <c r="D28" s="10" t="s">
        <v>695</v>
      </c>
      <c r="E28" s="15">
        <f>IFERROR(AVERAGEIFS(OSA!$R:$R,OSA!$C:$C,'By Category'!$C28,OSA!$E:$E,'By Category'!$D28)," ")</f>
        <v>1</v>
      </c>
      <c r="F28" s="15">
        <f t="shared" si="0"/>
        <v>4.1322314049586639E-3</v>
      </c>
      <c r="G28" s="15">
        <v>0.99586776859504134</v>
      </c>
    </row>
    <row r="29" spans="2:7" x14ac:dyDescent="0.35">
      <c r="B29" s="10" t="s">
        <v>17</v>
      </c>
      <c r="C29" s="10" t="s">
        <v>1648</v>
      </c>
      <c r="D29" s="10" t="s">
        <v>711</v>
      </c>
      <c r="E29" s="15">
        <f>IFERROR(AVERAGEIFS(OSA!$R:$R,OSA!$C:$C,'By Category'!$C29,OSA!$E:$E,'By Category'!$D29)," ")</f>
        <v>1</v>
      </c>
      <c r="F29" s="15">
        <f t="shared" si="0"/>
        <v>0</v>
      </c>
      <c r="G29" s="15">
        <v>1</v>
      </c>
    </row>
    <row r="30" spans="2:7" x14ac:dyDescent="0.35">
      <c r="B30" s="10" t="s">
        <v>17</v>
      </c>
      <c r="C30" s="10" t="s">
        <v>1648</v>
      </c>
      <c r="D30" s="10" t="s">
        <v>20</v>
      </c>
      <c r="E30" s="15" t="str">
        <f>IFERROR(AVERAGEIFS(OSA!$R:$R,OSA!$C:$C,'By Category'!$C30,OSA!$E:$E,'By Category'!$D30)," ")</f>
        <v xml:space="preserve"> </v>
      </c>
      <c r="F30" s="15" t="str">
        <f t="shared" si="0"/>
        <v xml:space="preserve"> </v>
      </c>
      <c r="G30" s="15" t="s">
        <v>3048</v>
      </c>
    </row>
    <row r="31" spans="2:7" x14ac:dyDescent="0.35">
      <c r="B31" s="10" t="s">
        <v>17</v>
      </c>
      <c r="C31" s="10" t="s">
        <v>1648</v>
      </c>
      <c r="D31" s="10" t="s">
        <v>66</v>
      </c>
      <c r="E31" s="15">
        <f>IFERROR(AVERAGEIFS(OSA!$R:$R,OSA!$C:$C,'By Category'!$C31,OSA!$E:$E,'By Category'!$D31)," ")</f>
        <v>0.97619047619047605</v>
      </c>
      <c r="F31" s="15">
        <f t="shared" si="0"/>
        <v>-1.2512503740573888E-2</v>
      </c>
      <c r="G31" s="15">
        <v>0.98870297993104994</v>
      </c>
    </row>
    <row r="32" spans="2:7" x14ac:dyDescent="0.35">
      <c r="B32" s="10" t="s">
        <v>17</v>
      </c>
      <c r="C32" s="10" t="s">
        <v>1648</v>
      </c>
      <c r="D32" s="10" t="s">
        <v>120</v>
      </c>
      <c r="E32" s="15">
        <f>IFERROR(AVERAGEIFS(OSA!$R:$R,OSA!$C:$C,'By Category'!$C32,OSA!$E:$E,'By Category'!$D32)," ")</f>
        <v>0.94722222222222219</v>
      </c>
      <c r="F32" s="15">
        <f t="shared" si="0"/>
        <v>-1.9696969696969768E-2</v>
      </c>
      <c r="G32" s="15">
        <v>0.96691919191919196</v>
      </c>
    </row>
    <row r="33" spans="2:7" x14ac:dyDescent="0.35">
      <c r="B33" s="10" t="s">
        <v>17</v>
      </c>
      <c r="C33" s="10" t="s">
        <v>2305</v>
      </c>
      <c r="D33" s="10" t="s">
        <v>194</v>
      </c>
      <c r="E33" s="15">
        <f>IFERROR(AVERAGEIFS(OSA!$R:$R,OSA!$C:$C,'By Category'!$C33,OSA!$E:$E,'By Category'!$D33)," ")</f>
        <v>0.79142857142857137</v>
      </c>
      <c r="F33" s="15">
        <f t="shared" si="0"/>
        <v>-3.1298701298701381E-2</v>
      </c>
      <c r="G33" s="15">
        <v>0.82272727272727275</v>
      </c>
    </row>
    <row r="34" spans="2:7" x14ac:dyDescent="0.35">
      <c r="B34" s="10" t="s">
        <v>17</v>
      </c>
      <c r="C34" s="10" t="s">
        <v>2305</v>
      </c>
      <c r="D34" s="10" t="s">
        <v>295</v>
      </c>
      <c r="E34" s="15" t="str">
        <f>IFERROR(AVERAGEIFS(OSA!$R:$R,OSA!$C:$C,'By Category'!$C34,OSA!$E:$E,'By Category'!$D34)," ")</f>
        <v xml:space="preserve"> </v>
      </c>
      <c r="F34" s="15" t="str">
        <f t="shared" si="0"/>
        <v xml:space="preserve"> </v>
      </c>
      <c r="G34" s="15" t="s">
        <v>3048</v>
      </c>
    </row>
    <row r="35" spans="2:7" x14ac:dyDescent="0.35">
      <c r="B35" s="10" t="s">
        <v>17</v>
      </c>
      <c r="C35" s="10" t="s">
        <v>2305</v>
      </c>
      <c r="D35" s="10" t="s">
        <v>406</v>
      </c>
      <c r="E35" s="15">
        <f>IFERROR(AVERAGEIFS(OSA!$R:$R,OSA!$C:$C,'By Category'!$C35,OSA!$E:$E,'By Category'!$D35)," ")</f>
        <v>0.92307692307692313</v>
      </c>
      <c r="F35" s="15">
        <f t="shared" si="0"/>
        <v>0</v>
      </c>
      <c r="G35" s="15">
        <v>0.92307692307692313</v>
      </c>
    </row>
    <row r="36" spans="2:7" x14ac:dyDescent="0.35">
      <c r="B36" s="10" t="s">
        <v>17</v>
      </c>
      <c r="C36" s="10" t="s">
        <v>2305</v>
      </c>
      <c r="D36" s="10" t="s">
        <v>456</v>
      </c>
      <c r="E36" s="15" t="str">
        <f>IFERROR(AVERAGEIFS(OSA!$R:$R,OSA!$C:$C,'By Category'!$C36,OSA!$E:$E,'By Category'!$D36)," ")</f>
        <v xml:space="preserve"> </v>
      </c>
      <c r="F36" s="15" t="str">
        <f t="shared" si="0"/>
        <v xml:space="preserve"> </v>
      </c>
      <c r="G36" s="15" t="s">
        <v>3048</v>
      </c>
    </row>
    <row r="37" spans="2:7" x14ac:dyDescent="0.35">
      <c r="B37" s="10" t="s">
        <v>17</v>
      </c>
      <c r="C37" s="10" t="s">
        <v>2305</v>
      </c>
      <c r="D37" s="10" t="s">
        <v>695</v>
      </c>
      <c r="E37" s="15" t="str">
        <f>IFERROR(AVERAGEIFS(OSA!$R:$R,OSA!$C:$C,'By Category'!$C37,OSA!$E:$E,'By Category'!$D37)," ")</f>
        <v xml:space="preserve"> </v>
      </c>
      <c r="F37" s="15" t="str">
        <f t="shared" si="0"/>
        <v xml:space="preserve"> </v>
      </c>
      <c r="G37" s="15" t="s">
        <v>3048</v>
      </c>
    </row>
    <row r="38" spans="2:7" x14ac:dyDescent="0.35">
      <c r="B38" s="10" t="s">
        <v>17</v>
      </c>
      <c r="C38" s="10" t="s">
        <v>2305</v>
      </c>
      <c r="D38" s="10" t="s">
        <v>711</v>
      </c>
      <c r="E38" s="15">
        <f>IFERROR(AVERAGEIFS(OSA!$R:$R,OSA!$C:$C,'By Category'!$C38,OSA!$E:$E,'By Category'!$D38)," ")</f>
        <v>0.5</v>
      </c>
      <c r="F38" s="15">
        <f t="shared" si="0"/>
        <v>0</v>
      </c>
      <c r="G38" s="15">
        <v>0.5</v>
      </c>
    </row>
    <row r="39" spans="2:7" x14ac:dyDescent="0.35">
      <c r="B39" s="10" t="s">
        <v>17</v>
      </c>
      <c r="C39" s="10" t="s">
        <v>2305</v>
      </c>
      <c r="D39" s="10" t="s">
        <v>20</v>
      </c>
      <c r="E39" s="15" t="str">
        <f>IFERROR(AVERAGEIFS(OSA!$R:$R,OSA!$C:$C,'By Category'!$C39,OSA!$E:$E,'By Category'!$D39)," ")</f>
        <v xml:space="preserve"> </v>
      </c>
      <c r="F39" s="15" t="str">
        <f t="shared" si="0"/>
        <v xml:space="preserve"> </v>
      </c>
      <c r="G39" s="15" t="s">
        <v>3048</v>
      </c>
    </row>
    <row r="40" spans="2:7" x14ac:dyDescent="0.35">
      <c r="B40" s="10" t="s">
        <v>17</v>
      </c>
      <c r="C40" s="10" t="s">
        <v>2305</v>
      </c>
      <c r="D40" s="10" t="s">
        <v>66</v>
      </c>
      <c r="E40" s="15">
        <f>IFERROR(AVERAGEIFS(OSA!$R:$R,OSA!$C:$C,'By Category'!$C40,OSA!$E:$E,'By Category'!$D40)," ")</f>
        <v>0.2857142857142857</v>
      </c>
      <c r="F40" s="15">
        <f t="shared" si="0"/>
        <v>-3.2467532467532478E-2</v>
      </c>
      <c r="G40" s="15">
        <v>0.31818181818181818</v>
      </c>
    </row>
    <row r="41" spans="2:7" x14ac:dyDescent="0.35">
      <c r="B41" s="10" t="s">
        <v>17</v>
      </c>
      <c r="C41" s="10" t="s">
        <v>2305</v>
      </c>
      <c r="D41" s="10" t="s">
        <v>120</v>
      </c>
      <c r="E41" s="15">
        <f>IFERROR(AVERAGEIFS(OSA!$R:$R,OSA!$C:$C,'By Category'!$C41,OSA!$E:$E,'By Category'!$D41)," ")</f>
        <v>0.7</v>
      </c>
      <c r="F41" s="15">
        <f t="shared" si="0"/>
        <v>2.9128494244773373E-3</v>
      </c>
      <c r="G41" s="15">
        <v>0.69708715057552262</v>
      </c>
    </row>
    <row r="42" spans="2:7" x14ac:dyDescent="0.35">
      <c r="B42" s="10" t="s">
        <v>17</v>
      </c>
      <c r="C42" s="10" t="s">
        <v>2305</v>
      </c>
      <c r="D42" s="10" t="s">
        <v>194</v>
      </c>
      <c r="E42" s="15">
        <f>IFERROR(AVERAGEIFS(OSA!$R:$R,OSA!$C:$C,'By Category'!$C42,OSA!$E:$E,'By Category'!$D42)," ")</f>
        <v>0.79142857142857137</v>
      </c>
      <c r="F42" s="15">
        <f t="shared" si="0"/>
        <v>-3.1298701298701381E-2</v>
      </c>
      <c r="G42" s="15">
        <v>0.82272727272727275</v>
      </c>
    </row>
    <row r="43" spans="2:7" x14ac:dyDescent="0.35">
      <c r="B43" s="10" t="s">
        <v>17</v>
      </c>
      <c r="C43" s="10" t="s">
        <v>2305</v>
      </c>
      <c r="D43" s="10" t="s">
        <v>295</v>
      </c>
      <c r="E43" s="15" t="str">
        <f>IFERROR(AVERAGEIFS(OSA!$R:$R,OSA!$C:$C,'By Category'!$C43,OSA!$E:$E,'By Category'!$D43)," ")</f>
        <v xml:space="preserve"> </v>
      </c>
      <c r="F43" s="15" t="str">
        <f t="shared" si="0"/>
        <v xml:space="preserve"> </v>
      </c>
      <c r="G43" s="15" t="s">
        <v>3048</v>
      </c>
    </row>
    <row r="44" spans="2:7" x14ac:dyDescent="0.35">
      <c r="B44" s="10" t="s">
        <v>17</v>
      </c>
      <c r="C44" s="10" t="s">
        <v>2305</v>
      </c>
      <c r="D44" s="10" t="s">
        <v>406</v>
      </c>
      <c r="E44" s="15">
        <f>IFERROR(AVERAGEIFS(OSA!$R:$R,OSA!$C:$C,'By Category'!$C44,OSA!$E:$E,'By Category'!$D44)," ")</f>
        <v>0.92307692307692313</v>
      </c>
      <c r="F44" s="15">
        <f t="shared" si="0"/>
        <v>0</v>
      </c>
      <c r="G44" s="15">
        <v>0.92307692307692313</v>
      </c>
    </row>
    <row r="45" spans="2:7" x14ac:dyDescent="0.35">
      <c r="B45" s="10" t="s">
        <v>17</v>
      </c>
      <c r="C45" s="10" t="s">
        <v>2517</v>
      </c>
      <c r="D45" s="10" t="s">
        <v>456</v>
      </c>
      <c r="E45" s="15" t="str">
        <f>IFERROR(AVERAGEIFS(OSA!$R:$R,OSA!$C:$C,'By Category'!$C45,OSA!$E:$E,'By Category'!$D45)," ")</f>
        <v xml:space="preserve"> </v>
      </c>
      <c r="F45" s="15" t="str">
        <f t="shared" si="0"/>
        <v xml:space="preserve"> </v>
      </c>
      <c r="G45" s="15" t="s">
        <v>3048</v>
      </c>
    </row>
    <row r="46" spans="2:7" x14ac:dyDescent="0.35">
      <c r="B46" s="10" t="s">
        <v>17</v>
      </c>
      <c r="C46" s="10" t="s">
        <v>2517</v>
      </c>
      <c r="D46" s="10" t="s">
        <v>695</v>
      </c>
      <c r="E46" s="15">
        <f>IFERROR(AVERAGEIFS(OSA!$R:$R,OSA!$C:$C,'By Category'!$C46,OSA!$E:$E,'By Category'!$D46)," ")</f>
        <v>1</v>
      </c>
      <c r="F46" s="15">
        <f t="shared" si="0"/>
        <v>8.7803030303030383E-2</v>
      </c>
      <c r="G46" s="15">
        <v>0.91219696969696962</v>
      </c>
    </row>
    <row r="47" spans="2:7" x14ac:dyDescent="0.35">
      <c r="B47" s="10" t="s">
        <v>17</v>
      </c>
      <c r="C47" s="10" t="s">
        <v>2517</v>
      </c>
      <c r="D47" s="10" t="s">
        <v>711</v>
      </c>
      <c r="E47" s="15">
        <f>IFERROR(AVERAGEIFS(OSA!$R:$R,OSA!$C:$C,'By Category'!$C47,OSA!$E:$E,'By Category'!$D47)," ")</f>
        <v>1</v>
      </c>
      <c r="F47" s="15">
        <f t="shared" si="0"/>
        <v>1.1363636363636354E-2</v>
      </c>
      <c r="G47" s="15">
        <v>0.98863636363636365</v>
      </c>
    </row>
    <row r="48" spans="2:7" x14ac:dyDescent="0.35">
      <c r="B48" s="10" t="s">
        <v>17</v>
      </c>
      <c r="C48" s="10" t="s">
        <v>2657</v>
      </c>
      <c r="D48" s="10" t="s">
        <v>20</v>
      </c>
      <c r="E48" s="15">
        <f>IFERROR(AVERAGEIFS(OSA!$R:$R,OSA!$C:$C,'By Category'!$C48,OSA!$E:$E,'By Category'!$D48)," ")</f>
        <v>1</v>
      </c>
      <c r="F48" s="15">
        <f t="shared" si="0"/>
        <v>0</v>
      </c>
      <c r="G48" s="15">
        <v>1</v>
      </c>
    </row>
    <row r="49" spans="2:7" x14ac:dyDescent="0.35">
      <c r="B49" s="10" t="s">
        <v>17</v>
      </c>
      <c r="C49" s="10" t="s">
        <v>2657</v>
      </c>
      <c r="D49" s="10" t="s">
        <v>66</v>
      </c>
      <c r="E49" s="15">
        <f>IFERROR(AVERAGEIFS(OSA!$R:$R,OSA!$C:$C,'By Category'!$C49,OSA!$E:$E,'By Category'!$D49)," ")</f>
        <v>1</v>
      </c>
      <c r="F49" s="15">
        <f t="shared" si="0"/>
        <v>0</v>
      </c>
      <c r="G49" s="15">
        <v>1</v>
      </c>
    </row>
    <row r="50" spans="2:7" x14ac:dyDescent="0.35">
      <c r="B50" s="10" t="s">
        <v>17</v>
      </c>
      <c r="C50" s="10" t="s">
        <v>2657</v>
      </c>
      <c r="D50" s="10" t="s">
        <v>120</v>
      </c>
      <c r="E50" s="15">
        <f>IFERROR(AVERAGEIFS(OSA!$R:$R,OSA!$C:$C,'By Category'!$C50,OSA!$E:$E,'By Category'!$D50)," ")</f>
        <v>0.99371069182389937</v>
      </c>
      <c r="F50" s="15">
        <f t="shared" si="0"/>
        <v>1.8275749407824504E-3</v>
      </c>
      <c r="G50" s="15">
        <v>0.99188311688311692</v>
      </c>
    </row>
    <row r="51" spans="2:7" x14ac:dyDescent="0.35">
      <c r="B51" s="10" t="s">
        <v>17</v>
      </c>
      <c r="C51" s="10" t="s">
        <v>2657</v>
      </c>
      <c r="D51" s="10" t="s">
        <v>194</v>
      </c>
      <c r="E51" s="15">
        <f>IFERROR(AVERAGEIFS(OSA!$R:$R,OSA!$C:$C,'By Category'!$C51,OSA!$E:$E,'By Category'!$D51)," ")</f>
        <v>1</v>
      </c>
      <c r="F51" s="15">
        <f t="shared" si="0"/>
        <v>1.7825311942959443E-3</v>
      </c>
      <c r="G51" s="15">
        <v>0.99821746880570406</v>
      </c>
    </row>
    <row r="52" spans="2:7" x14ac:dyDescent="0.35">
      <c r="B52" s="10" t="s">
        <v>17</v>
      </c>
      <c r="C52" s="10" t="s">
        <v>2657</v>
      </c>
      <c r="D52" s="10" t="s">
        <v>295</v>
      </c>
      <c r="E52" s="15">
        <f>IFERROR(AVERAGEIFS(OSA!$R:$R,OSA!$C:$C,'By Category'!$C52,OSA!$E:$E,'By Category'!$D52)," ")</f>
        <v>1</v>
      </c>
      <c r="F52" s="15">
        <f t="shared" si="0"/>
        <v>1.3175230566535578E-3</v>
      </c>
      <c r="G52" s="15">
        <v>0.99868247694334644</v>
      </c>
    </row>
    <row r="53" spans="2:7" x14ac:dyDescent="0.35">
      <c r="B53" s="10" t="s">
        <v>17</v>
      </c>
      <c r="C53" s="10" t="s">
        <v>2657</v>
      </c>
      <c r="D53" s="10" t="s">
        <v>406</v>
      </c>
      <c r="E53" s="15">
        <f>IFERROR(AVERAGEIFS(OSA!$R:$R,OSA!$C:$C,'By Category'!$C53,OSA!$E:$E,'By Category'!$D53)," ")</f>
        <v>1</v>
      </c>
      <c r="F53" s="15">
        <f t="shared" si="0"/>
        <v>0</v>
      </c>
      <c r="G53" s="15">
        <v>1</v>
      </c>
    </row>
    <row r="54" spans="2:7" x14ac:dyDescent="0.35">
      <c r="B54" s="10" t="s">
        <v>17</v>
      </c>
      <c r="C54" s="10" t="s">
        <v>2657</v>
      </c>
      <c r="D54" s="10" t="s">
        <v>456</v>
      </c>
      <c r="E54" s="15" t="str">
        <f>IFERROR(AVERAGEIFS(OSA!$R:$R,OSA!$C:$C,'By Category'!$C54,OSA!$E:$E,'By Category'!$D54)," ")</f>
        <v xml:space="preserve"> </v>
      </c>
      <c r="F54" s="15" t="str">
        <f t="shared" si="0"/>
        <v xml:space="preserve"> </v>
      </c>
      <c r="G54" s="15" t="s">
        <v>3048</v>
      </c>
    </row>
    <row r="55" spans="2:7" x14ac:dyDescent="0.35">
      <c r="B55" s="10" t="s">
        <v>17</v>
      </c>
      <c r="C55" s="10" t="s">
        <v>2657</v>
      </c>
      <c r="D55" s="10" t="s">
        <v>695</v>
      </c>
      <c r="E55" s="15">
        <f>IFERROR(AVERAGEIFS(OSA!$R:$R,OSA!$C:$C,'By Category'!$C55,OSA!$E:$E,'By Category'!$D55)," ")</f>
        <v>1</v>
      </c>
      <c r="F55" s="15">
        <f t="shared" si="0"/>
        <v>5.6818181818182323E-3</v>
      </c>
      <c r="G55" s="15">
        <v>0.99431818181818177</v>
      </c>
    </row>
    <row r="56" spans="2:7" x14ac:dyDescent="0.35">
      <c r="B56" s="10" t="s">
        <v>17</v>
      </c>
      <c r="C56" s="10" t="s">
        <v>2657</v>
      </c>
      <c r="D56" s="10" t="s">
        <v>711</v>
      </c>
      <c r="E56" s="15">
        <f>IFERROR(AVERAGEIFS(OSA!$R:$R,OSA!$C:$C,'By Category'!$C56,OSA!$E:$E,'By Category'!$D56)," ")</f>
        <v>1</v>
      </c>
      <c r="F56" s="15">
        <f t="shared" si="0"/>
        <v>0</v>
      </c>
      <c r="G56" s="15">
        <v>1</v>
      </c>
    </row>
    <row r="57" spans="2:7" x14ac:dyDescent="0.35">
      <c r="B57" s="16" t="s">
        <v>3049</v>
      </c>
      <c r="C57" s="16"/>
      <c r="D57" s="16"/>
      <c r="E57" s="17">
        <f>AVERAGE(E3:E56)</f>
        <v>0.92001188527624667</v>
      </c>
      <c r="F57" s="17">
        <f t="shared" ref="F57" si="1">AVERAGE(F3:F56)</f>
        <v>-2.1704775070949499E-3</v>
      </c>
      <c r="G57" s="17">
        <v>0.92218236278334154</v>
      </c>
    </row>
    <row r="2745" spans="10:10" x14ac:dyDescent="0.35">
      <c r="J2745" s="87"/>
    </row>
    <row r="2746" spans="10:10" x14ac:dyDescent="0.35">
      <c r="J2746" s="87"/>
    </row>
    <row r="2747" spans="10:10" x14ac:dyDescent="0.35">
      <c r="J2747" s="87"/>
    </row>
    <row r="2748" spans="10:10" x14ac:dyDescent="0.35">
      <c r="J2748" s="87"/>
    </row>
    <row r="2750" spans="10:10" x14ac:dyDescent="0.35">
      <c r="J2750" s="87"/>
    </row>
    <row r="2751" spans="10:10" x14ac:dyDescent="0.35">
      <c r="J2751" s="87"/>
    </row>
    <row r="2752" spans="10:10" x14ac:dyDescent="0.35">
      <c r="J2752" s="87"/>
    </row>
    <row r="2753" spans="10:10" x14ac:dyDescent="0.35">
      <c r="J2753" s="87"/>
    </row>
    <row r="2754" spans="10:10" x14ac:dyDescent="0.35">
      <c r="J2754" s="87"/>
    </row>
    <row r="2755" spans="10:10" x14ac:dyDescent="0.35">
      <c r="J2755" s="87"/>
    </row>
    <row r="2758" spans="10:10" x14ac:dyDescent="0.35">
      <c r="J2758" s="87"/>
    </row>
    <row r="2759" spans="10:10" x14ac:dyDescent="0.35">
      <c r="J2759" s="87"/>
    </row>
    <row r="2760" spans="10:10" x14ac:dyDescent="0.35">
      <c r="J2760" s="87"/>
    </row>
    <row r="2761" spans="10:10" x14ac:dyDescent="0.35">
      <c r="J2761" s="87"/>
    </row>
    <row r="2762" spans="10:10" x14ac:dyDescent="0.35">
      <c r="J2762" s="87"/>
    </row>
    <row r="2764" spans="10:10" x14ac:dyDescent="0.35">
      <c r="J2764" s="87"/>
    </row>
    <row r="2765" spans="10:10" x14ac:dyDescent="0.35">
      <c r="J2765" s="87"/>
    </row>
    <row r="2767" spans="10:10" x14ac:dyDescent="0.35">
      <c r="J2767" s="87"/>
    </row>
    <row r="2769" spans="10:10" x14ac:dyDescent="0.35">
      <c r="J2769" s="87"/>
    </row>
    <row r="2770" spans="10:10" x14ac:dyDescent="0.35">
      <c r="J2770" s="87"/>
    </row>
    <row r="2772" spans="10:10" x14ac:dyDescent="0.35">
      <c r="J2772" s="87"/>
    </row>
    <row r="2773" spans="10:10" x14ac:dyDescent="0.35">
      <c r="J2773" s="87"/>
    </row>
    <row r="2777" spans="10:10" x14ac:dyDescent="0.35">
      <c r="J2777" s="87"/>
    </row>
    <row r="2801" spans="10:10" x14ac:dyDescent="0.35">
      <c r="J2801" s="87"/>
    </row>
    <row r="2803" spans="10:10" x14ac:dyDescent="0.35">
      <c r="J2803" s="87"/>
    </row>
    <row r="2804" spans="10:10" x14ac:dyDescent="0.35">
      <c r="J2804" s="87"/>
    </row>
    <row r="2805" spans="10:10" x14ac:dyDescent="0.35">
      <c r="J2805" s="87"/>
    </row>
    <row r="2807" spans="10:10" x14ac:dyDescent="0.35">
      <c r="J2807" s="87"/>
    </row>
    <row r="2808" spans="10:10" x14ac:dyDescent="0.35">
      <c r="J2808" s="87"/>
    </row>
    <row r="2810" spans="10:10" x14ac:dyDescent="0.35">
      <c r="J2810" s="87"/>
    </row>
    <row r="2811" spans="10:10" x14ac:dyDescent="0.35">
      <c r="J2811" s="87"/>
    </row>
    <row r="2812" spans="10:10" x14ac:dyDescent="0.35">
      <c r="J2812" s="87"/>
    </row>
    <row r="2813" spans="10:10" x14ac:dyDescent="0.35">
      <c r="J2813" s="87"/>
    </row>
    <row r="2814" spans="10:10" x14ac:dyDescent="0.35">
      <c r="J2814" s="87"/>
    </row>
    <row r="2816" spans="10:10" x14ac:dyDescent="0.35">
      <c r="J2816" s="87"/>
    </row>
    <row r="2820" spans="10:10" x14ac:dyDescent="0.35">
      <c r="J2820" s="87"/>
    </row>
    <row r="2821" spans="10:10" x14ac:dyDescent="0.35">
      <c r="J2821" s="87"/>
    </row>
    <row r="2822" spans="10:10" x14ac:dyDescent="0.35">
      <c r="J2822" s="87"/>
    </row>
    <row r="2830" spans="10:10" x14ac:dyDescent="0.35">
      <c r="J2830" s="87"/>
    </row>
    <row r="2831" spans="10:10" x14ac:dyDescent="0.35">
      <c r="J2831" s="87"/>
    </row>
    <row r="2833" spans="10:10" x14ac:dyDescent="0.35">
      <c r="J2833" s="87"/>
    </row>
    <row r="2835" spans="10:10" x14ac:dyDescent="0.35">
      <c r="J2835" s="87"/>
    </row>
    <row r="2842" spans="10:10" x14ac:dyDescent="0.35">
      <c r="J2842" s="87"/>
    </row>
    <row r="2844" spans="10:10" x14ac:dyDescent="0.35">
      <c r="J2844" s="87"/>
    </row>
    <row r="2848" spans="10:10" x14ac:dyDescent="0.35">
      <c r="J2848" s="87"/>
    </row>
    <row r="2849" spans="10:10" x14ac:dyDescent="0.35">
      <c r="J2849" s="87"/>
    </row>
    <row r="2874" spans="10:10" x14ac:dyDescent="0.35">
      <c r="J2874" s="87"/>
    </row>
    <row r="2875" spans="10:10" x14ac:dyDescent="0.35">
      <c r="J2875" s="87"/>
    </row>
    <row r="2876" spans="10:10" x14ac:dyDescent="0.35">
      <c r="J2876" s="87"/>
    </row>
    <row r="2881" spans="10:10" x14ac:dyDescent="0.35">
      <c r="J2881" s="87"/>
    </row>
    <row r="2882" spans="10:10" x14ac:dyDescent="0.35">
      <c r="J2882" s="87"/>
    </row>
    <row r="2883" spans="10:10" x14ac:dyDescent="0.35">
      <c r="J2883" s="87"/>
    </row>
    <row r="2884" spans="10:10" x14ac:dyDescent="0.35">
      <c r="J2884" s="87"/>
    </row>
    <row r="2885" spans="10:10" x14ac:dyDescent="0.35">
      <c r="J2885" s="87"/>
    </row>
    <row r="2886" spans="10:10" x14ac:dyDescent="0.35">
      <c r="J2886" s="87"/>
    </row>
    <row r="2887" spans="10:10" x14ac:dyDescent="0.35">
      <c r="J2887" s="87"/>
    </row>
    <row r="2888" spans="10:10" x14ac:dyDescent="0.35">
      <c r="J2888" s="87"/>
    </row>
    <row r="2889" spans="10:10" x14ac:dyDescent="0.35">
      <c r="J2889" s="87"/>
    </row>
    <row r="2890" spans="10:10" x14ac:dyDescent="0.35">
      <c r="J2890" s="87"/>
    </row>
    <row r="2891" spans="10:10" x14ac:dyDescent="0.35">
      <c r="J2891" s="87"/>
    </row>
    <row r="2892" spans="10:10" x14ac:dyDescent="0.35">
      <c r="J2892" s="87"/>
    </row>
    <row r="2893" spans="10:10" x14ac:dyDescent="0.35">
      <c r="J2893" s="87"/>
    </row>
    <row r="2894" spans="10:10" x14ac:dyDescent="0.35">
      <c r="J2894" s="87"/>
    </row>
    <row r="2897" spans="10:10" x14ac:dyDescent="0.35">
      <c r="J2897" s="87"/>
    </row>
    <row r="2898" spans="10:10" x14ac:dyDescent="0.35">
      <c r="J2898" s="87"/>
    </row>
    <row r="2899" spans="10:10" x14ac:dyDescent="0.35">
      <c r="J2899" s="87"/>
    </row>
    <row r="2900" spans="10:10" x14ac:dyDescent="0.35">
      <c r="J2900" s="87"/>
    </row>
    <row r="2901" spans="10:10" x14ac:dyDescent="0.35">
      <c r="J2901" s="87"/>
    </row>
    <row r="2902" spans="10:10" x14ac:dyDescent="0.35">
      <c r="J2902" s="87"/>
    </row>
    <row r="2904" spans="10:10" x14ac:dyDescent="0.35">
      <c r="J2904" s="87"/>
    </row>
    <row r="2906" spans="10:10" x14ac:dyDescent="0.35">
      <c r="J2906" s="87"/>
    </row>
    <row r="2907" spans="10:10" x14ac:dyDescent="0.35">
      <c r="J2907" s="87"/>
    </row>
    <row r="2908" spans="10:10" x14ac:dyDescent="0.35">
      <c r="J2908" s="87"/>
    </row>
    <row r="2909" spans="10:10" x14ac:dyDescent="0.35">
      <c r="J2909" s="87"/>
    </row>
    <row r="2910" spans="10:10" x14ac:dyDescent="0.35">
      <c r="J2910" s="87"/>
    </row>
    <row r="2911" spans="10:10" x14ac:dyDescent="0.35">
      <c r="J2911" s="87"/>
    </row>
    <row r="2912" spans="10:10" x14ac:dyDescent="0.35">
      <c r="J2912" s="87"/>
    </row>
    <row r="2913" spans="10:10" x14ac:dyDescent="0.35">
      <c r="J2913" s="87"/>
    </row>
    <row r="2915" spans="10:10" x14ac:dyDescent="0.35">
      <c r="J2915" s="87"/>
    </row>
    <row r="2916" spans="10:10" x14ac:dyDescent="0.35">
      <c r="J2916" s="87"/>
    </row>
    <row r="2917" spans="10:10" x14ac:dyDescent="0.35">
      <c r="J2917" s="87"/>
    </row>
    <row r="2918" spans="10:10" x14ac:dyDescent="0.35">
      <c r="J2918" s="87"/>
    </row>
    <row r="2919" spans="10:10" x14ac:dyDescent="0.35">
      <c r="J2919" s="87"/>
    </row>
    <row r="2920" spans="10:10" x14ac:dyDescent="0.35">
      <c r="J2920" s="87"/>
    </row>
    <row r="2921" spans="10:10" x14ac:dyDescent="0.35">
      <c r="J2921" s="87"/>
    </row>
    <row r="2922" spans="10:10" x14ac:dyDescent="0.35">
      <c r="J2922" s="87"/>
    </row>
    <row r="2923" spans="10:10" x14ac:dyDescent="0.35">
      <c r="J2923" s="87"/>
    </row>
    <row r="2924" spans="10:10" x14ac:dyDescent="0.35">
      <c r="J2924" s="87"/>
    </row>
    <row r="2925" spans="10:10" x14ac:dyDescent="0.35">
      <c r="J2925" s="87"/>
    </row>
    <row r="2927" spans="10:10" x14ac:dyDescent="0.35">
      <c r="J2927" s="87"/>
    </row>
    <row r="2928" spans="10:10" x14ac:dyDescent="0.35">
      <c r="J2928" s="87"/>
    </row>
    <row r="2929" spans="10:10" x14ac:dyDescent="0.35">
      <c r="J2929" s="87"/>
    </row>
    <row r="2930" spans="10:10" x14ac:dyDescent="0.35">
      <c r="J2930" s="87"/>
    </row>
    <row r="2931" spans="10:10" x14ac:dyDescent="0.35">
      <c r="J2931" s="87"/>
    </row>
    <row r="2933" spans="10:10" x14ac:dyDescent="0.35">
      <c r="J2933" s="87"/>
    </row>
    <row r="2934" spans="10:10" x14ac:dyDescent="0.35">
      <c r="J2934" s="87"/>
    </row>
    <row r="2935" spans="10:10" x14ac:dyDescent="0.35">
      <c r="J2935" s="87"/>
    </row>
    <row r="2936" spans="10:10" x14ac:dyDescent="0.35">
      <c r="J2936" s="87"/>
    </row>
    <row r="2937" spans="10:10" x14ac:dyDescent="0.35">
      <c r="J2937" s="87"/>
    </row>
    <row r="2938" spans="10:10" x14ac:dyDescent="0.35">
      <c r="J2938" s="87"/>
    </row>
    <row r="5088" spans="6:6" x14ac:dyDescent="0.35">
      <c r="F5088" s="2" t="s">
        <v>755</v>
      </c>
    </row>
    <row r="5773" spans="11:11" x14ac:dyDescent="0.35">
      <c r="K5773" s="44"/>
    </row>
  </sheetData>
  <conditionalFormatting sqref="F2">
    <cfRule type="iconSet" priority="13">
      <iconSet iconSet="3Arrows">
        <cfvo type="percent" val="0"/>
        <cfvo type="percent" val="33"/>
        <cfvo type="percent" val="67"/>
      </iconSet>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L5699"/>
  <sheetViews>
    <sheetView showGridLines="0" tabSelected="1" zoomScale="69" zoomScaleNormal="69" workbookViewId="0">
      <pane xSplit="1" topLeftCell="B1" activePane="topRight" state="frozen"/>
      <selection pane="topRight" activeCell="G14" sqref="G14"/>
    </sheetView>
  </sheetViews>
  <sheetFormatPr defaultRowHeight="13.5" customHeight="1" x14ac:dyDescent="0.35"/>
  <cols>
    <col min="1" max="1" width="3.1796875" customWidth="1"/>
    <col min="2" max="2" width="9.453125" customWidth="1"/>
    <col min="3" max="3" width="11" customWidth="1"/>
    <col min="4" max="4" width="8.6328125" customWidth="1"/>
    <col min="5" max="5" width="13" customWidth="1"/>
    <col min="6" max="6" width="19.08984375" customWidth="1"/>
    <col min="7" max="7" width="24" style="48" customWidth="1"/>
    <col min="8" max="8" width="23.26953125" customWidth="1"/>
    <col min="9" max="9" width="58.81640625" customWidth="1"/>
    <col min="10" max="10" width="157.90625" customWidth="1"/>
    <col min="11" max="11" width="105.1796875" hidden="1" customWidth="1"/>
    <col min="12" max="12" width="21.7265625" hidden="1" customWidth="1"/>
    <col min="13" max="13" width="21.453125" hidden="1" customWidth="1"/>
    <col min="14" max="14" width="21" hidden="1" customWidth="1"/>
    <col min="15" max="15" width="25.453125" hidden="1" customWidth="1"/>
    <col min="16" max="16" width="34.81640625" hidden="1" customWidth="1"/>
    <col min="17" max="17" width="24.453125" hidden="1" customWidth="1"/>
    <col min="18" max="18" width="41.26953125" style="2" hidden="1" customWidth="1"/>
    <col min="19" max="19" width="19.90625" style="2" hidden="1" customWidth="1"/>
    <col min="20" max="20" width="20.36328125" style="2" hidden="1" customWidth="1"/>
    <col min="21" max="21" width="22.81640625" style="2" hidden="1" customWidth="1"/>
    <col min="22" max="22" width="9.36328125" style="2" hidden="1" customWidth="1"/>
    <col min="23" max="23" width="11.36328125" style="2" hidden="1" customWidth="1"/>
    <col min="24" max="24" width="13.54296875" style="2" customWidth="1"/>
    <col min="25" max="25" width="7.36328125" style="65" customWidth="1"/>
    <col min="26" max="26" width="16.1796875" style="65" customWidth="1"/>
    <col min="27" max="27" width="12.54296875" style="65" customWidth="1"/>
    <col min="28" max="28" width="10.54296875" style="2" customWidth="1"/>
    <col min="29" max="29" width="16.08984375" style="2" customWidth="1"/>
    <col min="30" max="30" width="14.36328125" style="2" customWidth="1"/>
    <col min="31" max="31" width="22.81640625" style="2" customWidth="1"/>
    <col min="32" max="32" width="10" style="2" customWidth="1"/>
    <col min="33" max="34" width="22.81640625" style="2" customWidth="1"/>
    <col min="35" max="35" width="20.54296875" style="2" customWidth="1"/>
    <col min="36" max="36" width="20.81640625" style="65" customWidth="1"/>
    <col min="37" max="37" width="22.81640625" style="2" customWidth="1"/>
    <col min="38" max="38" width="7.90625" style="2" customWidth="1"/>
    <col min="39" max="39" width="14.08984375" style="2" customWidth="1"/>
    <col min="40" max="40" width="13" style="2" customWidth="1"/>
    <col min="41" max="41" width="18.08984375" style="2" customWidth="1"/>
    <col min="42" max="42" width="12.81640625" style="2" customWidth="1"/>
    <col min="43" max="43" width="21" style="2" customWidth="1"/>
    <col min="44" max="44" width="21.453125" style="2" customWidth="1"/>
    <col min="45" max="45" width="18.81640625" style="2" customWidth="1"/>
    <col min="46" max="46" width="21.7265625" style="65" customWidth="1"/>
    <col min="47" max="47" width="21" style="2" customWidth="1"/>
    <col min="48" max="48" width="12.81640625" style="2" customWidth="1"/>
    <col min="49" max="49" width="29.1796875" style="2" customWidth="1"/>
    <col min="50" max="50" width="30.7265625" style="2" customWidth="1"/>
    <col min="51" max="51" width="7.1796875" style="2" customWidth="1"/>
    <col min="52" max="52" width="10.54296875" customWidth="1"/>
    <col min="53" max="53" width="7.453125" customWidth="1"/>
    <col min="54" max="54" width="7.1796875" customWidth="1"/>
    <col min="55" max="55" width="7.81640625" customWidth="1"/>
    <col min="56" max="56" width="12.1796875" customWidth="1"/>
    <col min="57" max="57" width="23.81640625" customWidth="1"/>
    <col min="58" max="58" width="20.54296875" customWidth="1"/>
    <col min="59" max="59" width="36.6328125" customWidth="1"/>
    <col min="60" max="60" width="22.08984375" customWidth="1"/>
    <col min="62" max="63" width="22.26953125" bestFit="1" customWidth="1"/>
  </cols>
  <sheetData>
    <row r="1" spans="1:64" ht="14.5" x14ac:dyDescent="0.35">
      <c r="C1" s="7">
        <v>0</v>
      </c>
      <c r="D1" s="7"/>
      <c r="E1" s="7"/>
      <c r="F1" s="7">
        <v>0</v>
      </c>
      <c r="G1" s="135">
        <v>0</v>
      </c>
      <c r="H1" s="7"/>
      <c r="K1" t="s">
        <v>806</v>
      </c>
      <c r="L1" s="7">
        <f>IFERROR(VLOOKUP($G1&amp;$C1,Sales!$J:$W,9,0),0)</f>
        <v>0</v>
      </c>
      <c r="M1" s="7">
        <f>IFERROR(VLOOKUP($G1&amp;$C1,Sales!$J:$W,10,0),0)</f>
        <v>0</v>
      </c>
      <c r="N1" s="7">
        <f>IFERROR(VLOOKUP($G1&amp;$C1,Sales!$J:$W,11,0),0)</f>
        <v>0</v>
      </c>
      <c r="O1" s="7">
        <f>IFERROR(VLOOKUP($G1&amp;$C1,Sales!$J:$W,12,0),0)</f>
        <v>0</v>
      </c>
      <c r="P1" s="7">
        <f>IFERROR(VLOOKUP($G1&amp;$C1,Sales!$J:$W,13,0),0)</f>
        <v>0</v>
      </c>
      <c r="Q1" s="7">
        <f>IFERROR(VLOOKUP($G1&amp;$C1,Sales!$A:$H,7,0),0)</f>
        <v>0</v>
      </c>
      <c r="R1" s="2" t="str">
        <f>IFERROR(AVERAGE($S1:$AW1),"ERROR")</f>
        <v>ERROR</v>
      </c>
      <c r="S1" s="59"/>
      <c r="T1" s="59"/>
      <c r="U1" s="59"/>
      <c r="V1" s="59"/>
      <c r="W1" s="59"/>
      <c r="X1" s="59"/>
      <c r="Y1" s="89"/>
      <c r="Z1" s="89"/>
      <c r="AA1" s="89"/>
      <c r="AB1" s="59"/>
      <c r="AC1" s="59"/>
      <c r="AD1" s="59"/>
      <c r="AE1" s="59"/>
      <c r="AF1" s="59"/>
      <c r="AG1" s="59"/>
      <c r="AH1" s="59"/>
      <c r="AI1" s="59"/>
      <c r="AJ1" s="59"/>
      <c r="AK1" s="59"/>
      <c r="AL1" s="59"/>
      <c r="AM1" s="59"/>
      <c r="AN1" s="59"/>
      <c r="AO1" s="59"/>
      <c r="AP1" s="59"/>
      <c r="AQ1" s="59"/>
      <c r="AR1" s="59"/>
      <c r="AS1" s="59"/>
      <c r="AT1" s="89"/>
      <c r="AU1" s="59"/>
      <c r="AV1" s="59"/>
      <c r="AW1" s="59"/>
      <c r="AY1" s="59"/>
      <c r="AZ1" s="7"/>
      <c r="BA1" s="7"/>
      <c r="BB1" s="7"/>
      <c r="BC1" s="7"/>
      <c r="BD1" s="7" t="str">
        <f>G1&amp;C1</f>
        <v>00</v>
      </c>
    </row>
    <row r="2" spans="1:64" ht="14.5" x14ac:dyDescent="0.35">
      <c r="C2" s="7">
        <v>0</v>
      </c>
      <c r="D2" s="7"/>
      <c r="E2" s="7"/>
      <c r="F2" s="148">
        <v>0</v>
      </c>
      <c r="G2" s="135">
        <v>0</v>
      </c>
      <c r="H2" s="7"/>
      <c r="I2" s="6"/>
      <c r="K2" t="s">
        <v>3033</v>
      </c>
      <c r="L2" s="7">
        <f>IFERROR(VLOOKUP($F2&amp;$C2,Sales!$J:$W,9,0),0)</f>
        <v>0</v>
      </c>
      <c r="M2" s="7">
        <f>IFERROR(VLOOKUP($F2&amp;$C2,Sales!$J:$W,10,0),0)</f>
        <v>0</v>
      </c>
      <c r="N2" s="7">
        <f>IFERROR(VLOOKUP($F2&amp;$C2,Sales!$J:$W,11,0),0)</f>
        <v>0</v>
      </c>
      <c r="O2" s="7">
        <f>IFERROR(VLOOKUP($F2&amp;$C2,Sales!$J:$W,12,0),0)</f>
        <v>0</v>
      </c>
      <c r="P2" s="7">
        <f>IFERROR(VLOOKUP($F2&amp;$C2,Sales!$J:$W,13,0),0)</f>
        <v>0</v>
      </c>
      <c r="Q2" s="7">
        <f>IFERROR(VLOOKUP($F2&amp;$C2,Sales!$A:$H,7,0),0)</f>
        <v>0</v>
      </c>
      <c r="R2" s="2" t="str">
        <f>IFERROR(AVERAGE($S2:$AW2),"ERROR")</f>
        <v>ERROR</v>
      </c>
      <c r="S2" s="59"/>
      <c r="T2" s="59"/>
      <c r="U2" s="59"/>
      <c r="V2" s="59"/>
      <c r="W2" s="59"/>
      <c r="X2" s="59"/>
      <c r="Y2" s="89"/>
      <c r="Z2" s="89"/>
      <c r="AA2" s="89"/>
      <c r="AB2" s="59"/>
      <c r="AC2" s="59"/>
      <c r="AD2" s="59"/>
      <c r="AE2" s="59"/>
      <c r="AF2" s="59"/>
      <c r="AG2" s="59"/>
      <c r="AH2" s="59"/>
      <c r="AI2" s="59"/>
      <c r="AJ2" s="59"/>
      <c r="AK2" s="59"/>
      <c r="AL2" s="59"/>
      <c r="AM2" s="59"/>
      <c r="AN2" s="59"/>
      <c r="AO2" s="59"/>
      <c r="AP2" s="59"/>
      <c r="AQ2" s="59"/>
      <c r="AR2" s="59"/>
      <c r="AS2" s="59"/>
      <c r="AT2" s="89"/>
      <c r="AU2" s="59"/>
      <c r="AV2" s="59"/>
      <c r="AW2" s="59"/>
      <c r="AY2" s="59"/>
      <c r="AZ2" s="7"/>
      <c r="BA2" s="7"/>
      <c r="BB2" s="7"/>
      <c r="BC2" s="7"/>
      <c r="BD2" s="7" t="str">
        <f>F2&amp;C2</f>
        <v>00</v>
      </c>
    </row>
    <row r="3" spans="1:64" ht="36" customHeight="1" x14ac:dyDescent="0.35">
      <c r="A3" t="s">
        <v>3048</v>
      </c>
      <c r="B3" s="49" t="s">
        <v>0</v>
      </c>
      <c r="C3" s="49" t="s">
        <v>1</v>
      </c>
      <c r="D3" s="49" t="s">
        <v>2</v>
      </c>
      <c r="E3" s="49" t="s">
        <v>3</v>
      </c>
      <c r="F3" s="49" t="s">
        <v>4</v>
      </c>
      <c r="G3" s="136" t="s">
        <v>5</v>
      </c>
      <c r="H3" s="50" t="s">
        <v>12739</v>
      </c>
      <c r="I3" s="51" t="s">
        <v>6</v>
      </c>
      <c r="J3" s="78" t="s">
        <v>7</v>
      </c>
      <c r="K3" s="49" t="s">
        <v>19031</v>
      </c>
      <c r="L3" s="52" t="str">
        <f>Sales!O2</f>
        <v>06. Jun'23</v>
      </c>
      <c r="M3" s="52" t="str">
        <f>Sales!P2</f>
        <v>07. Jul'23</v>
      </c>
      <c r="N3" s="52" t="str">
        <f>Sales!Q2</f>
        <v>08. Agt'23</v>
      </c>
      <c r="O3" s="51" t="s">
        <v>9</v>
      </c>
      <c r="P3" s="51" t="s">
        <v>10</v>
      </c>
      <c r="Q3" s="53" t="s">
        <v>11</v>
      </c>
      <c r="R3" s="54" t="s">
        <v>12</v>
      </c>
      <c r="S3" s="20">
        <v>45170</v>
      </c>
      <c r="T3" s="20">
        <v>45171</v>
      </c>
      <c r="U3" s="20">
        <v>45172</v>
      </c>
      <c r="V3" s="20">
        <v>45173</v>
      </c>
      <c r="W3" s="20">
        <v>45174</v>
      </c>
      <c r="X3" s="20">
        <v>45175</v>
      </c>
      <c r="Y3" s="20">
        <v>45176</v>
      </c>
      <c r="Z3" s="20">
        <v>45177</v>
      </c>
      <c r="AA3" s="20">
        <v>45178</v>
      </c>
      <c r="AB3" s="20">
        <v>45179</v>
      </c>
      <c r="AC3" s="20">
        <v>45180</v>
      </c>
      <c r="AD3" s="20">
        <v>45181</v>
      </c>
      <c r="AE3" s="20">
        <v>45182</v>
      </c>
      <c r="AF3" s="20">
        <v>45183</v>
      </c>
      <c r="AG3" s="20">
        <v>45184</v>
      </c>
      <c r="AH3" s="20">
        <v>45185</v>
      </c>
      <c r="AI3" s="20">
        <v>45186</v>
      </c>
      <c r="AJ3" s="20">
        <v>45187</v>
      </c>
      <c r="AK3" s="20">
        <v>45188</v>
      </c>
      <c r="AL3" s="20">
        <v>45189</v>
      </c>
      <c r="AM3" s="20">
        <v>45190</v>
      </c>
      <c r="AN3" s="20">
        <v>45191</v>
      </c>
      <c r="AO3" s="20">
        <v>45192</v>
      </c>
      <c r="AP3" s="20">
        <v>45193</v>
      </c>
      <c r="AQ3" s="20">
        <v>45194</v>
      </c>
      <c r="AR3" s="20">
        <v>45195</v>
      </c>
      <c r="AS3" s="20">
        <v>45196</v>
      </c>
      <c r="AT3" s="20">
        <v>45197</v>
      </c>
      <c r="AU3" s="20">
        <v>45198</v>
      </c>
      <c r="AV3" s="20">
        <v>45199</v>
      </c>
      <c r="AW3" s="20"/>
      <c r="AX3" s="90" t="s">
        <v>13672</v>
      </c>
      <c r="AY3" s="20" t="s">
        <v>13673</v>
      </c>
      <c r="AZ3" s="10" t="s">
        <v>11611</v>
      </c>
      <c r="BA3" t="s">
        <v>13</v>
      </c>
      <c r="BB3" t="s">
        <v>14</v>
      </c>
      <c r="BC3" t="s">
        <v>15</v>
      </c>
      <c r="BD3" t="s">
        <v>16</v>
      </c>
      <c r="BE3" t="s">
        <v>13387</v>
      </c>
      <c r="BF3" t="s">
        <v>13388</v>
      </c>
      <c r="BG3" t="s">
        <v>13389</v>
      </c>
      <c r="BH3" t="s">
        <v>17159</v>
      </c>
      <c r="BI3" t="s">
        <v>13389</v>
      </c>
      <c r="BJ3" t="s">
        <v>13387</v>
      </c>
      <c r="BK3" t="s">
        <v>13388</v>
      </c>
      <c r="BL3" t="s">
        <v>19046</v>
      </c>
    </row>
    <row r="4" spans="1:64" ht="12.65" customHeight="1" x14ac:dyDescent="0.35">
      <c r="B4" s="10" t="s">
        <v>17</v>
      </c>
      <c r="C4" s="10" t="s">
        <v>2657</v>
      </c>
      <c r="D4" s="10" t="s">
        <v>19</v>
      </c>
      <c r="E4" s="10" t="s">
        <v>20</v>
      </c>
      <c r="F4" s="10" t="s">
        <v>799</v>
      </c>
      <c r="G4" s="137" t="s">
        <v>799</v>
      </c>
      <c r="H4" s="10"/>
      <c r="I4" s="10">
        <v>0</v>
      </c>
      <c r="J4" s="10" t="s">
        <v>8211</v>
      </c>
      <c r="K4" s="10" t="s">
        <v>8212</v>
      </c>
      <c r="L4" s="98">
        <f>IFERROR(VLOOKUP($F4&amp;$C4,Sales!$J:$W,9,0),0)</f>
        <v>121801.80180180179</v>
      </c>
      <c r="M4" s="98">
        <f>IFERROR(VLOOKUP($F4&amp;$C4,Sales!$J:$W,10,0),0)</f>
        <v>30450.450450450448</v>
      </c>
      <c r="N4" s="98">
        <f>IFERROR(VLOOKUP($F4&amp;$C4,Sales!$J:$W,11,0),0)</f>
        <v>243603.60360360358</v>
      </c>
      <c r="O4" s="98">
        <f>IFERROR(VLOOKUP($F4&amp;$C4,Sales!$J:$W,12,0),0)</f>
        <v>4.333333333333333</v>
      </c>
      <c r="P4" s="98">
        <f>IFERROR(VLOOKUP($F4&amp;$C4,Sales!$J:$W,13,0),0)</f>
        <v>131951.95195195195</v>
      </c>
      <c r="Q4" s="98">
        <f>IFERROR(VLOOKUP($F4&amp;$C4,Sales!$A:$H,7,0),0)</f>
        <v>0</v>
      </c>
      <c r="R4" s="41">
        <f t="shared" ref="R4:R67" si="0">IFERROR(AVERAGE($S4:$AW4),"ERROR")</f>
        <v>1</v>
      </c>
      <c r="S4" s="15">
        <v>1</v>
      </c>
      <c r="T4" s="15"/>
      <c r="U4" s="15"/>
      <c r="V4" s="15">
        <v>1</v>
      </c>
      <c r="W4" s="15">
        <v>1</v>
      </c>
      <c r="X4" s="15">
        <v>1</v>
      </c>
      <c r="Y4" s="41">
        <v>1</v>
      </c>
      <c r="Z4" s="41">
        <v>1</v>
      </c>
      <c r="AA4" s="41"/>
      <c r="AB4" s="15"/>
      <c r="AC4" s="15"/>
      <c r="AD4" s="15"/>
      <c r="AE4" s="15"/>
      <c r="AF4" s="15"/>
      <c r="AG4" s="15"/>
      <c r="AH4" s="15"/>
      <c r="AI4" s="15"/>
      <c r="AJ4" s="15"/>
      <c r="AK4" s="15"/>
      <c r="AL4" s="15"/>
      <c r="AM4" s="15"/>
      <c r="AN4" s="15"/>
      <c r="AO4" s="15"/>
      <c r="AP4" s="15"/>
      <c r="AQ4" s="15"/>
      <c r="AR4" s="15"/>
      <c r="AS4" s="15"/>
      <c r="AT4" s="15"/>
      <c r="AU4" s="15"/>
      <c r="AV4" s="15"/>
      <c r="AW4" s="15"/>
      <c r="AX4" s="15"/>
      <c r="AY4" s="15"/>
      <c r="AZ4" s="10">
        <v>1</v>
      </c>
      <c r="BA4" t="s">
        <v>22</v>
      </c>
      <c r="BB4" t="s">
        <v>23</v>
      </c>
      <c r="BD4" s="39" t="str">
        <f t="shared" ref="BD4:BD67" si="1">F4&amp;C4</f>
        <v>01/316027111HBukalapak</v>
      </c>
    </row>
    <row r="5" spans="1:64" ht="13.5" customHeight="1" x14ac:dyDescent="0.35">
      <c r="B5" s="10" t="s">
        <v>17</v>
      </c>
      <c r="C5" s="10" t="s">
        <v>2657</v>
      </c>
      <c r="D5" s="10" t="s">
        <v>19</v>
      </c>
      <c r="E5" s="10" t="s">
        <v>20</v>
      </c>
      <c r="F5" s="10" t="s">
        <v>28</v>
      </c>
      <c r="G5" s="137" t="s">
        <v>28</v>
      </c>
      <c r="H5" s="10"/>
      <c r="I5" s="10" t="s">
        <v>29</v>
      </c>
      <c r="J5" s="10" t="s">
        <v>8213</v>
      </c>
      <c r="K5" s="10" t="s">
        <v>8214</v>
      </c>
      <c r="L5" s="98">
        <f>IFERROR(VLOOKUP($F5&amp;$C5,Sales!$J:$W,9,0),0)</f>
        <v>60900.900900900895</v>
      </c>
      <c r="M5" s="98">
        <f>IFERROR(VLOOKUP($F5&amp;$C5,Sales!$J:$W,10,0),0)</f>
        <v>0</v>
      </c>
      <c r="N5" s="98">
        <f>IFERROR(VLOOKUP($F5&amp;$C5,Sales!$J:$W,11,0),0)</f>
        <v>60900.900900900895</v>
      </c>
      <c r="O5" s="98">
        <f>IFERROR(VLOOKUP($F5&amp;$C5,Sales!$J:$W,12,0),0)</f>
        <v>1.3333333333333333</v>
      </c>
      <c r="P5" s="98">
        <f>IFERROR(VLOOKUP($F5&amp;$C5,Sales!$J:$W,13,0),0)</f>
        <v>40600.600600600599</v>
      </c>
      <c r="Q5" s="98">
        <f>IFERROR(VLOOKUP($F5&amp;$C5,Sales!$A:$H,7,0),0)</f>
        <v>0</v>
      </c>
      <c r="R5" s="41">
        <f t="shared" si="0"/>
        <v>1</v>
      </c>
      <c r="S5" s="15">
        <v>1</v>
      </c>
      <c r="T5" s="15"/>
      <c r="U5" s="15"/>
      <c r="V5" s="15">
        <v>1</v>
      </c>
      <c r="W5" s="15">
        <v>1</v>
      </c>
      <c r="X5" s="15">
        <v>1</v>
      </c>
      <c r="Y5" s="41">
        <v>1</v>
      </c>
      <c r="Z5" s="41">
        <v>1</v>
      </c>
      <c r="AA5" s="41"/>
      <c r="AB5" s="15"/>
      <c r="AC5" s="15"/>
      <c r="AD5" s="15"/>
      <c r="AE5" s="15"/>
      <c r="AF5" s="15"/>
      <c r="AG5" s="15"/>
      <c r="AH5" s="15"/>
      <c r="AI5" s="15"/>
      <c r="AJ5" s="15"/>
      <c r="AK5" s="15"/>
      <c r="AL5" s="15"/>
      <c r="AM5" s="15"/>
      <c r="AN5" s="15"/>
      <c r="AO5" s="15"/>
      <c r="AP5" s="15"/>
      <c r="AQ5" s="15"/>
      <c r="AR5" s="15"/>
      <c r="AS5" s="15"/>
      <c r="AT5" s="15"/>
      <c r="AU5" s="15"/>
      <c r="AV5" s="15"/>
      <c r="AW5" s="15"/>
      <c r="AX5" s="15"/>
      <c r="AY5" s="15"/>
      <c r="AZ5" s="10">
        <v>1</v>
      </c>
      <c r="BA5" t="s">
        <v>22</v>
      </c>
      <c r="BB5" t="s">
        <v>23</v>
      </c>
      <c r="BD5" s="39" t="str">
        <f t="shared" si="1"/>
        <v>01/316027110HBukalapak</v>
      </c>
    </row>
    <row r="6" spans="1:64" ht="13.5" customHeight="1" x14ac:dyDescent="0.35">
      <c r="B6" s="10" t="s">
        <v>17</v>
      </c>
      <c r="C6" s="10" t="s">
        <v>2657</v>
      </c>
      <c r="D6" s="10" t="s">
        <v>19</v>
      </c>
      <c r="E6" s="10" t="s">
        <v>20</v>
      </c>
      <c r="F6" s="10" t="s">
        <v>32</v>
      </c>
      <c r="G6" s="137" t="s">
        <v>32</v>
      </c>
      <c r="H6" s="10"/>
      <c r="I6" s="10" t="s">
        <v>33</v>
      </c>
      <c r="J6" s="10" t="s">
        <v>5337</v>
      </c>
      <c r="K6" s="10" t="s">
        <v>11035</v>
      </c>
      <c r="L6" s="98">
        <f>IFERROR(VLOOKUP($F6&amp;$C6,Sales!$J:$W,9,0),0)</f>
        <v>182702.70270270269</v>
      </c>
      <c r="M6" s="98">
        <f>IFERROR(VLOOKUP($F6&amp;$C6,Sales!$J:$W,10,0),0)</f>
        <v>243603.60360360358</v>
      </c>
      <c r="N6" s="98">
        <f>IFERROR(VLOOKUP($F6&amp;$C6,Sales!$J:$W,11,0),0)</f>
        <v>91351.351351351346</v>
      </c>
      <c r="O6" s="98">
        <f>IFERROR(VLOOKUP($F6&amp;$C6,Sales!$J:$W,12,0),0)</f>
        <v>5.666666666666667</v>
      </c>
      <c r="P6" s="98">
        <f>IFERROR(VLOOKUP($F6&amp;$C6,Sales!$J:$W,13,0),0)</f>
        <v>172552.55255255254</v>
      </c>
      <c r="Q6" s="98">
        <f>IFERROR(VLOOKUP($F6&amp;$C6,Sales!$A:$H,7,0),0)</f>
        <v>60900.900900900895</v>
      </c>
      <c r="R6" s="41">
        <f t="shared" si="0"/>
        <v>1</v>
      </c>
      <c r="S6" s="15">
        <v>1</v>
      </c>
      <c r="T6" s="15"/>
      <c r="U6" s="15"/>
      <c r="V6" s="15">
        <v>1</v>
      </c>
      <c r="W6" s="15">
        <v>1</v>
      </c>
      <c r="X6" s="15">
        <v>1</v>
      </c>
      <c r="Y6" s="41">
        <v>1</v>
      </c>
      <c r="Z6" s="41">
        <v>1</v>
      </c>
      <c r="AA6" s="41"/>
      <c r="AB6" s="15"/>
      <c r="AC6" s="15"/>
      <c r="AD6" s="15"/>
      <c r="AE6" s="15"/>
      <c r="AF6" s="15"/>
      <c r="AG6" s="15"/>
      <c r="AH6" s="15"/>
      <c r="AI6" s="15"/>
      <c r="AJ6" s="15"/>
      <c r="AK6" s="15"/>
      <c r="AL6" s="15"/>
      <c r="AM6" s="15"/>
      <c r="AN6" s="15"/>
      <c r="AO6" s="15"/>
      <c r="AP6" s="15"/>
      <c r="AQ6" s="15"/>
      <c r="AR6" s="15"/>
      <c r="AS6" s="15"/>
      <c r="AT6" s="15"/>
      <c r="AU6" s="15"/>
      <c r="AV6" s="15"/>
      <c r="AW6" s="15"/>
      <c r="AX6" s="15"/>
      <c r="AY6" s="15"/>
      <c r="AZ6" s="10">
        <v>1</v>
      </c>
      <c r="BA6" t="s">
        <v>31</v>
      </c>
      <c r="BB6" t="s">
        <v>23</v>
      </c>
      <c r="BD6" s="39" t="str">
        <f t="shared" si="1"/>
        <v>01/316027110CBukalapak</v>
      </c>
    </row>
    <row r="7" spans="1:64" ht="13.5" customHeight="1" x14ac:dyDescent="0.35">
      <c r="B7" s="10" t="s">
        <v>17</v>
      </c>
      <c r="C7" s="10" t="s">
        <v>2657</v>
      </c>
      <c r="D7" s="10" t="s">
        <v>19</v>
      </c>
      <c r="E7" s="10" t="s">
        <v>20</v>
      </c>
      <c r="F7" s="10" t="s">
        <v>58</v>
      </c>
      <c r="G7" s="137" t="s">
        <v>58</v>
      </c>
      <c r="H7" s="10"/>
      <c r="I7" s="10" t="s">
        <v>839</v>
      </c>
      <c r="J7" s="10" t="s">
        <v>8215</v>
      </c>
      <c r="K7" s="10" t="s">
        <v>8216</v>
      </c>
      <c r="L7" s="98">
        <f>IFERROR(VLOOKUP($F7&amp;$C7,Sales!$J:$W,9,0),0)</f>
        <v>0</v>
      </c>
      <c r="M7" s="98">
        <f>IFERROR(VLOOKUP($F7&amp;$C7,Sales!$J:$W,10,0),0)</f>
        <v>0</v>
      </c>
      <c r="N7" s="98">
        <f>IFERROR(VLOOKUP($F7&amp;$C7,Sales!$J:$W,11,0),0)</f>
        <v>0</v>
      </c>
      <c r="O7" s="98">
        <f>IFERROR(VLOOKUP($F7&amp;$C7,Sales!$J:$W,12,0),0)</f>
        <v>0</v>
      </c>
      <c r="P7" s="98">
        <f>IFERROR(VLOOKUP($F7&amp;$C7,Sales!$J:$W,13,0),0)</f>
        <v>0</v>
      </c>
      <c r="Q7" s="98">
        <f>IFERROR(VLOOKUP($F7&amp;$C7,Sales!$A:$H,7,0),0)</f>
        <v>0</v>
      </c>
      <c r="R7" s="41">
        <f t="shared" si="0"/>
        <v>1</v>
      </c>
      <c r="S7" s="15">
        <v>1</v>
      </c>
      <c r="T7" s="15"/>
      <c r="U7" s="15"/>
      <c r="V7" s="15">
        <v>1</v>
      </c>
      <c r="W7" s="15">
        <v>1</v>
      </c>
      <c r="X7" s="15">
        <v>1</v>
      </c>
      <c r="Y7" s="41">
        <v>1</v>
      </c>
      <c r="Z7" s="41">
        <v>1</v>
      </c>
      <c r="AA7" s="41"/>
      <c r="AB7" s="15"/>
      <c r="AC7" s="15"/>
      <c r="AD7" s="15"/>
      <c r="AE7" s="15"/>
      <c r="AF7" s="15"/>
      <c r="AG7" s="15"/>
      <c r="AH7" s="15"/>
      <c r="AI7" s="15"/>
      <c r="AJ7" s="15"/>
      <c r="AK7" s="15"/>
      <c r="AL7" s="15"/>
      <c r="AM7" s="15"/>
      <c r="AN7" s="15"/>
      <c r="AO7" s="15"/>
      <c r="AP7" s="15"/>
      <c r="AQ7" s="15"/>
      <c r="AR7" s="15"/>
      <c r="AS7" s="15"/>
      <c r="AT7" s="15"/>
      <c r="AU7" s="15"/>
      <c r="AV7" s="15"/>
      <c r="AW7" s="15"/>
      <c r="AX7" s="15"/>
      <c r="AY7" s="15"/>
      <c r="AZ7" s="10">
        <v>1</v>
      </c>
      <c r="BA7" t="s">
        <v>31</v>
      </c>
      <c r="BB7" t="s">
        <v>23</v>
      </c>
      <c r="BD7" s="39" t="str">
        <f t="shared" si="1"/>
        <v>01/316027112CBukalapak</v>
      </c>
    </row>
    <row r="8" spans="1:64" ht="13.5" customHeight="1" x14ac:dyDescent="0.35">
      <c r="B8" s="10" t="s">
        <v>17</v>
      </c>
      <c r="C8" s="10" t="s">
        <v>2657</v>
      </c>
      <c r="D8" s="10" t="s">
        <v>19</v>
      </c>
      <c r="E8" s="10" t="s">
        <v>20</v>
      </c>
      <c r="F8" s="10" t="s">
        <v>26</v>
      </c>
      <c r="G8" s="137" t="s">
        <v>26</v>
      </c>
      <c r="H8" s="10"/>
      <c r="I8" s="10" t="s">
        <v>27</v>
      </c>
      <c r="J8" s="10" t="s">
        <v>5347</v>
      </c>
      <c r="K8" s="10" t="s">
        <v>11036</v>
      </c>
      <c r="L8" s="98">
        <f>IFERROR(VLOOKUP($F8&amp;$C8,Sales!$J:$W,9,0),0)</f>
        <v>0</v>
      </c>
      <c r="M8" s="98">
        <f>IFERROR(VLOOKUP($F8&amp;$C8,Sales!$J:$W,10,0),0)</f>
        <v>0</v>
      </c>
      <c r="N8" s="98">
        <f>IFERROR(VLOOKUP($F8&amp;$C8,Sales!$J:$W,11,0),0)</f>
        <v>0</v>
      </c>
      <c r="O8" s="98">
        <f>IFERROR(VLOOKUP($F8&amp;$C8,Sales!$J:$W,12,0),0)</f>
        <v>0</v>
      </c>
      <c r="P8" s="98">
        <f>IFERROR(VLOOKUP($F8&amp;$C8,Sales!$J:$W,13,0),0)</f>
        <v>0</v>
      </c>
      <c r="Q8" s="98">
        <f>IFERROR(VLOOKUP($F8&amp;$C8,Sales!$A:$H,7,0),0)</f>
        <v>0</v>
      </c>
      <c r="R8" s="41" t="str">
        <f t="shared" si="0"/>
        <v>ERROR</v>
      </c>
      <c r="S8" s="15"/>
      <c r="T8" s="15"/>
      <c r="U8" s="15"/>
      <c r="V8" s="15"/>
      <c r="W8" s="15"/>
      <c r="X8" s="15"/>
      <c r="Y8" s="41"/>
      <c r="Z8" s="41"/>
      <c r="AA8" s="41"/>
      <c r="AB8" s="15"/>
      <c r="AC8" s="15"/>
      <c r="AD8" s="15"/>
      <c r="AE8" s="15"/>
      <c r="AF8" s="15"/>
      <c r="AG8" s="15"/>
      <c r="AH8" s="15"/>
      <c r="AI8" s="15"/>
      <c r="AJ8" s="41"/>
      <c r="AK8" s="15"/>
      <c r="AL8" s="15"/>
      <c r="AM8" s="15"/>
      <c r="AN8" s="15"/>
      <c r="AO8" s="15"/>
      <c r="AP8" s="15"/>
      <c r="AQ8" s="15"/>
      <c r="AR8" s="15"/>
      <c r="AS8" s="15"/>
      <c r="AT8" s="15"/>
      <c r="AU8" s="15"/>
      <c r="AV8" s="15"/>
      <c r="AW8" s="15"/>
      <c r="AX8" s="15"/>
      <c r="AY8" s="15"/>
      <c r="AZ8" s="10">
        <v>1</v>
      </c>
      <c r="BA8" t="s">
        <v>31</v>
      </c>
      <c r="BB8" t="s">
        <v>88</v>
      </c>
      <c r="BD8" s="39" t="str">
        <f t="shared" si="1"/>
        <v>01/316027110LBukalapak</v>
      </c>
    </row>
    <row r="9" spans="1:64" ht="13.5" customHeight="1" x14ac:dyDescent="0.35">
      <c r="B9" s="10" t="s">
        <v>17</v>
      </c>
      <c r="C9" s="10" t="s">
        <v>2657</v>
      </c>
      <c r="D9" s="10" t="s">
        <v>19</v>
      </c>
      <c r="E9" s="10" t="s">
        <v>20</v>
      </c>
      <c r="F9" s="10" t="s">
        <v>39</v>
      </c>
      <c r="G9" s="137" t="s">
        <v>39</v>
      </c>
      <c r="H9" s="10"/>
      <c r="I9" s="10" t="s">
        <v>40</v>
      </c>
      <c r="J9" s="10" t="s">
        <v>5365</v>
      </c>
      <c r="K9" s="10" t="s">
        <v>11037</v>
      </c>
      <c r="L9" s="98">
        <f>IFERROR(VLOOKUP($F9&amp;$C9,Sales!$J:$W,9,0),0)</f>
        <v>30450.450450450448</v>
      </c>
      <c r="M9" s="98">
        <f>IFERROR(VLOOKUP($F9&amp;$C9,Sales!$J:$W,10,0),0)</f>
        <v>182702.70270270269</v>
      </c>
      <c r="N9" s="98">
        <f>IFERROR(VLOOKUP($F9&amp;$C9,Sales!$J:$W,11,0),0)</f>
        <v>121801.80180180179</v>
      </c>
      <c r="O9" s="98">
        <f>IFERROR(VLOOKUP($F9&amp;$C9,Sales!$J:$W,12,0),0)</f>
        <v>3.6666666666666665</v>
      </c>
      <c r="P9" s="98">
        <f>IFERROR(VLOOKUP($F9&amp;$C9,Sales!$J:$W,13,0),0)</f>
        <v>111651.65165165164</v>
      </c>
      <c r="Q9" s="98">
        <f>IFERROR(VLOOKUP($F9&amp;$C9,Sales!$A:$H,7,0),0)</f>
        <v>0</v>
      </c>
      <c r="R9" s="41">
        <f t="shared" si="0"/>
        <v>1</v>
      </c>
      <c r="S9" s="15">
        <v>1</v>
      </c>
      <c r="T9" s="15"/>
      <c r="U9" s="15"/>
      <c r="V9" s="15">
        <v>1</v>
      </c>
      <c r="W9" s="15">
        <v>1</v>
      </c>
      <c r="X9" s="15">
        <v>1</v>
      </c>
      <c r="Y9" s="41">
        <v>1</v>
      </c>
      <c r="Z9" s="41">
        <v>1</v>
      </c>
      <c r="AA9" s="41"/>
      <c r="AB9" s="15"/>
      <c r="AC9" s="15"/>
      <c r="AD9" s="15"/>
      <c r="AE9" s="15"/>
      <c r="AF9" s="15"/>
      <c r="AG9" s="15"/>
      <c r="AH9" s="15"/>
      <c r="AI9" s="15"/>
      <c r="AJ9" s="15"/>
      <c r="AK9" s="15"/>
      <c r="AL9" s="15"/>
      <c r="AM9" s="15"/>
      <c r="AN9" s="15"/>
      <c r="AO9" s="15"/>
      <c r="AP9" s="15"/>
      <c r="AQ9" s="15"/>
      <c r="AR9" s="15"/>
      <c r="AS9" s="15"/>
      <c r="AT9" s="15"/>
      <c r="AU9" s="15"/>
      <c r="AV9" s="15"/>
      <c r="AW9" s="15"/>
      <c r="AX9" s="15"/>
      <c r="AY9" s="15"/>
      <c r="AZ9" s="10">
        <v>1</v>
      </c>
      <c r="BA9" t="s">
        <v>31</v>
      </c>
      <c r="BB9" t="s">
        <v>23</v>
      </c>
      <c r="BD9" s="39" t="str">
        <f t="shared" si="1"/>
        <v>01/316027110GBukalapak</v>
      </c>
    </row>
    <row r="10" spans="1:64" ht="13.5" customHeight="1" x14ac:dyDescent="0.35">
      <c r="B10" s="10" t="s">
        <v>17</v>
      </c>
      <c r="C10" s="10" t="s">
        <v>2657</v>
      </c>
      <c r="D10" s="10" t="s">
        <v>19</v>
      </c>
      <c r="E10" s="10" t="s">
        <v>20</v>
      </c>
      <c r="F10" s="10" t="s">
        <v>803</v>
      </c>
      <c r="G10" s="137" t="s">
        <v>803</v>
      </c>
      <c r="H10" s="10"/>
      <c r="I10" s="10" t="s">
        <v>837</v>
      </c>
      <c r="J10" s="10" t="s">
        <v>5367</v>
      </c>
      <c r="K10" s="10" t="s">
        <v>11038</v>
      </c>
      <c r="L10" s="98">
        <f>IFERROR(VLOOKUP($F10&amp;$C10,Sales!$J:$W,9,0),0)</f>
        <v>0</v>
      </c>
      <c r="M10" s="98">
        <f>IFERROR(VLOOKUP($F10&amp;$C10,Sales!$J:$W,10,0),0)</f>
        <v>0</v>
      </c>
      <c r="N10" s="98">
        <f>IFERROR(VLOOKUP($F10&amp;$C10,Sales!$J:$W,11,0),0)</f>
        <v>0</v>
      </c>
      <c r="O10" s="98">
        <f>IFERROR(VLOOKUP($F10&amp;$C10,Sales!$J:$W,12,0),0)</f>
        <v>0</v>
      </c>
      <c r="P10" s="98">
        <f>IFERROR(VLOOKUP($F10&amp;$C10,Sales!$J:$W,13,0),0)</f>
        <v>0</v>
      </c>
      <c r="Q10" s="98">
        <f>IFERROR(VLOOKUP($F10&amp;$C10,Sales!$A:$H,7,0),0)</f>
        <v>0</v>
      </c>
      <c r="R10" s="41">
        <f t="shared" si="0"/>
        <v>1</v>
      </c>
      <c r="S10" s="15">
        <v>1</v>
      </c>
      <c r="T10" s="15"/>
      <c r="U10" s="15"/>
      <c r="V10" s="15">
        <v>1</v>
      </c>
      <c r="W10" s="15">
        <v>1</v>
      </c>
      <c r="X10" s="15">
        <v>1</v>
      </c>
      <c r="Y10" s="41">
        <v>1</v>
      </c>
      <c r="Z10" s="41">
        <v>1</v>
      </c>
      <c r="AA10" s="41"/>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0">
        <v>1</v>
      </c>
      <c r="BA10" t="s">
        <v>22</v>
      </c>
      <c r="BB10" t="s">
        <v>23</v>
      </c>
      <c r="BD10" s="39" t="str">
        <f t="shared" si="1"/>
        <v>01/316027112FBukalapak</v>
      </c>
    </row>
    <row r="11" spans="1:64" ht="13.5" customHeight="1" x14ac:dyDescent="0.35">
      <c r="B11" s="10" t="s">
        <v>17</v>
      </c>
      <c r="C11" s="10" t="s">
        <v>2657</v>
      </c>
      <c r="D11" s="10" t="s">
        <v>19</v>
      </c>
      <c r="E11" s="10" t="s">
        <v>20</v>
      </c>
      <c r="F11" s="10" t="s">
        <v>55</v>
      </c>
      <c r="G11" s="137" t="s">
        <v>55</v>
      </c>
      <c r="H11" s="10"/>
      <c r="I11" s="10" t="s">
        <v>56</v>
      </c>
      <c r="J11" s="10" t="s">
        <v>5369</v>
      </c>
      <c r="K11" s="10" t="s">
        <v>11039</v>
      </c>
      <c r="L11" s="98">
        <f>IFERROR(VLOOKUP($F11&amp;$C11,Sales!$J:$W,9,0),0)</f>
        <v>122432.43243243243</v>
      </c>
      <c r="M11" s="98">
        <f>IFERROR(VLOOKUP($F11&amp;$C11,Sales!$J:$W,10,0),0)</f>
        <v>244864.86486486482</v>
      </c>
      <c r="N11" s="98">
        <f>IFERROR(VLOOKUP($F11&amp;$C11,Sales!$J:$W,11,0),0)</f>
        <v>204054.05405405402</v>
      </c>
      <c r="O11" s="98">
        <f>IFERROR(VLOOKUP($F11&amp;$C11,Sales!$J:$W,12,0),0)</f>
        <v>4.666666666666667</v>
      </c>
      <c r="P11" s="98">
        <f>IFERROR(VLOOKUP($F11&amp;$C11,Sales!$J:$W,13,0),0)</f>
        <v>190450.45045045041</v>
      </c>
      <c r="Q11" s="98">
        <f>IFERROR(VLOOKUP($F11&amp;$C11,Sales!$A:$H,7,0),0)</f>
        <v>0</v>
      </c>
      <c r="R11" s="41">
        <f t="shared" si="0"/>
        <v>1</v>
      </c>
      <c r="S11" s="15">
        <v>1</v>
      </c>
      <c r="T11" s="15"/>
      <c r="U11" s="15"/>
      <c r="V11" s="15">
        <v>1</v>
      </c>
      <c r="W11" s="15">
        <v>1</v>
      </c>
      <c r="X11" s="15">
        <v>1</v>
      </c>
      <c r="Y11" s="41">
        <v>1</v>
      </c>
      <c r="Z11" s="41">
        <v>1</v>
      </c>
      <c r="AA11" s="41"/>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0">
        <v>1</v>
      </c>
      <c r="BA11" t="s">
        <v>31</v>
      </c>
      <c r="BB11" t="s">
        <v>23</v>
      </c>
      <c r="BD11" s="39" t="str">
        <f t="shared" si="1"/>
        <v>01/316027112GBukalapak</v>
      </c>
    </row>
    <row r="12" spans="1:64" ht="13.5" customHeight="1" x14ac:dyDescent="0.35">
      <c r="B12" s="10" t="s">
        <v>17</v>
      </c>
      <c r="C12" s="10" t="s">
        <v>2657</v>
      </c>
      <c r="D12" s="10" t="s">
        <v>19</v>
      </c>
      <c r="E12" s="10" t="s">
        <v>20</v>
      </c>
      <c r="F12" s="10" t="s">
        <v>801</v>
      </c>
      <c r="G12" s="137" t="s">
        <v>801</v>
      </c>
      <c r="H12" s="10"/>
      <c r="I12" s="10">
        <v>0</v>
      </c>
      <c r="J12" s="10" t="s">
        <v>8217</v>
      </c>
      <c r="K12" s="10" t="s">
        <v>8218</v>
      </c>
      <c r="L12" s="98">
        <f>IFERROR(VLOOKUP($F12&amp;$C12,Sales!$J:$W,9,0),0)</f>
        <v>0</v>
      </c>
      <c r="M12" s="98">
        <f>IFERROR(VLOOKUP($F12&amp;$C12,Sales!$J:$W,10,0),0)</f>
        <v>30450.450450450448</v>
      </c>
      <c r="N12" s="98">
        <f>IFERROR(VLOOKUP($F12&amp;$C12,Sales!$J:$W,11,0),0)</f>
        <v>0</v>
      </c>
      <c r="O12" s="98">
        <f>IFERROR(VLOOKUP($F12&amp;$C12,Sales!$J:$W,12,0),0)</f>
        <v>0.33333333333333331</v>
      </c>
      <c r="P12" s="98">
        <f>IFERROR(VLOOKUP($F12&amp;$C12,Sales!$J:$W,13,0),0)</f>
        <v>10150.15015015015</v>
      </c>
      <c r="Q12" s="98">
        <f>IFERROR(VLOOKUP($F12&amp;$C12,Sales!$A:$H,7,0),0)</f>
        <v>0</v>
      </c>
      <c r="R12" s="41">
        <f t="shared" si="0"/>
        <v>1</v>
      </c>
      <c r="S12" s="15">
        <v>1</v>
      </c>
      <c r="T12" s="15"/>
      <c r="U12" s="15"/>
      <c r="V12" s="15">
        <v>1</v>
      </c>
      <c r="W12" s="15">
        <v>1</v>
      </c>
      <c r="X12" s="15">
        <v>1</v>
      </c>
      <c r="Y12" s="41">
        <v>1</v>
      </c>
      <c r="Z12" s="41">
        <v>1</v>
      </c>
      <c r="AA12" s="41"/>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0">
        <v>1</v>
      </c>
      <c r="BA12" t="s">
        <v>22</v>
      </c>
      <c r="BB12" t="s">
        <v>23</v>
      </c>
      <c r="BD12" s="39" t="str">
        <f t="shared" si="1"/>
        <v>01/316027111LBukalapak</v>
      </c>
    </row>
    <row r="13" spans="1:64" ht="13.5" customHeight="1" x14ac:dyDescent="0.35">
      <c r="B13" s="10" t="s">
        <v>17</v>
      </c>
      <c r="C13" s="10" t="s">
        <v>2657</v>
      </c>
      <c r="D13" s="10" t="s">
        <v>405</v>
      </c>
      <c r="E13" s="10" t="s">
        <v>406</v>
      </c>
      <c r="F13" s="10" t="s">
        <v>7836</v>
      </c>
      <c r="G13" s="137" t="s">
        <v>7836</v>
      </c>
      <c r="H13" s="10"/>
      <c r="I13" s="10">
        <v>0</v>
      </c>
      <c r="J13" s="10" t="s">
        <v>8219</v>
      </c>
      <c r="K13" s="10" t="s">
        <v>8220</v>
      </c>
      <c r="L13" s="98">
        <f>IFERROR(VLOOKUP($F13&amp;$C13,Sales!$J:$W,9,0),0)</f>
        <v>0</v>
      </c>
      <c r="M13" s="98">
        <f>IFERROR(VLOOKUP($F13&amp;$C13,Sales!$J:$W,10,0),0)</f>
        <v>0</v>
      </c>
      <c r="N13" s="98">
        <f>IFERROR(VLOOKUP($F13&amp;$C13,Sales!$J:$W,11,0),0)</f>
        <v>0</v>
      </c>
      <c r="O13" s="98">
        <f>IFERROR(VLOOKUP($F13&amp;$C13,Sales!$J:$W,12,0),0)</f>
        <v>0</v>
      </c>
      <c r="P13" s="98">
        <f>IFERROR(VLOOKUP($F13&amp;$C13,Sales!$J:$W,13,0),0)</f>
        <v>0</v>
      </c>
      <c r="Q13" s="98">
        <f>IFERROR(VLOOKUP($F13&amp;$C13,Sales!$A:$H,7,0),0)</f>
        <v>0</v>
      </c>
      <c r="R13" s="41">
        <f t="shared" si="0"/>
        <v>1</v>
      </c>
      <c r="S13" s="15">
        <v>1</v>
      </c>
      <c r="T13" s="15"/>
      <c r="U13" s="15"/>
      <c r="V13" s="15">
        <v>1</v>
      </c>
      <c r="W13" s="15">
        <v>1</v>
      </c>
      <c r="X13" s="15">
        <v>1</v>
      </c>
      <c r="Y13" s="41">
        <v>1</v>
      </c>
      <c r="Z13" s="41">
        <v>1</v>
      </c>
      <c r="AA13" s="41"/>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0">
        <v>1</v>
      </c>
      <c r="BA13" t="s">
        <v>22</v>
      </c>
      <c r="BB13" t="s">
        <v>23</v>
      </c>
      <c r="BC13">
        <v>0</v>
      </c>
      <c r="BD13" s="39" t="str">
        <f t="shared" si="1"/>
        <v>01/394929501XBukalapak</v>
      </c>
    </row>
    <row r="14" spans="1:64" ht="13.5" customHeight="1" x14ac:dyDescent="0.35">
      <c r="B14" s="10" t="s">
        <v>17</v>
      </c>
      <c r="C14" s="10" t="s">
        <v>2657</v>
      </c>
      <c r="D14" s="10" t="s">
        <v>19</v>
      </c>
      <c r="E14" s="10" t="s">
        <v>20</v>
      </c>
      <c r="F14" s="10" t="s">
        <v>48</v>
      </c>
      <c r="G14" s="137" t="s">
        <v>48</v>
      </c>
      <c r="H14" s="10"/>
      <c r="I14" s="10">
        <v>0</v>
      </c>
      <c r="J14" s="10" t="s">
        <v>8221</v>
      </c>
      <c r="K14" s="10" t="s">
        <v>8222</v>
      </c>
      <c r="L14" s="98">
        <f>IFERROR(VLOOKUP($F14&amp;$C14,Sales!$J:$W,9,0),0)</f>
        <v>121801.80180180179</v>
      </c>
      <c r="M14" s="98">
        <f>IFERROR(VLOOKUP($F14&amp;$C14,Sales!$J:$W,10,0),0)</f>
        <v>0</v>
      </c>
      <c r="N14" s="98">
        <f>IFERROR(VLOOKUP($F14&amp;$C14,Sales!$J:$W,11,0),0)</f>
        <v>0</v>
      </c>
      <c r="O14" s="98">
        <f>IFERROR(VLOOKUP($F14&amp;$C14,Sales!$J:$W,12,0),0)</f>
        <v>1.3333333333333333</v>
      </c>
      <c r="P14" s="98">
        <f>IFERROR(VLOOKUP($F14&amp;$C14,Sales!$J:$W,13,0),0)</f>
        <v>40600.600600600599</v>
      </c>
      <c r="Q14" s="98">
        <f>IFERROR(VLOOKUP($F14&amp;$C14,Sales!$A:$H,7,0),0)</f>
        <v>0</v>
      </c>
      <c r="R14" s="41" t="str">
        <f t="shared" si="0"/>
        <v>ERROR</v>
      </c>
      <c r="S14" s="15"/>
      <c r="T14" s="15"/>
      <c r="U14" s="15"/>
      <c r="V14" s="15"/>
      <c r="W14" s="15"/>
      <c r="X14" s="15"/>
      <c r="Y14" s="41"/>
      <c r="Z14" s="41"/>
      <c r="AA14" s="41"/>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0">
        <v>1</v>
      </c>
      <c r="BA14" t="s">
        <v>22</v>
      </c>
      <c r="BB14" t="s">
        <v>23</v>
      </c>
      <c r="BD14" s="39" t="str">
        <f t="shared" si="1"/>
        <v>01/316027110FBukalapak</v>
      </c>
      <c r="BF14" t="s">
        <v>13950</v>
      </c>
    </row>
    <row r="15" spans="1:64" ht="13.5" customHeight="1" x14ac:dyDescent="0.35">
      <c r="B15" s="10" t="s">
        <v>17</v>
      </c>
      <c r="C15" s="10" t="s">
        <v>2657</v>
      </c>
      <c r="D15" s="10" t="s">
        <v>455</v>
      </c>
      <c r="E15" s="10" t="s">
        <v>456</v>
      </c>
      <c r="F15" s="10" t="s">
        <v>3453</v>
      </c>
      <c r="G15" s="137" t="s">
        <v>3453</v>
      </c>
      <c r="H15" s="10"/>
      <c r="I15" s="10" t="s">
        <v>461</v>
      </c>
      <c r="J15" s="10" t="s">
        <v>8223</v>
      </c>
      <c r="K15" s="10" t="s">
        <v>3440</v>
      </c>
      <c r="L15" s="98">
        <f>IFERROR(VLOOKUP($F15&amp;$C15,Sales!$J:$W,9,0),0)</f>
        <v>0</v>
      </c>
      <c r="M15" s="98">
        <f>IFERROR(VLOOKUP($F15&amp;$C15,Sales!$J:$W,10,0),0)</f>
        <v>0</v>
      </c>
      <c r="N15" s="98">
        <f>IFERROR(VLOOKUP($F15&amp;$C15,Sales!$J:$W,11,0),0)</f>
        <v>0</v>
      </c>
      <c r="O15" s="98">
        <f>IFERROR(VLOOKUP($F15&amp;$C15,Sales!$J:$W,12,0),0)</f>
        <v>0</v>
      </c>
      <c r="P15" s="98">
        <f>IFERROR(VLOOKUP($F15&amp;$C15,Sales!$J:$W,13,0),0)</f>
        <v>0</v>
      </c>
      <c r="Q15" s="98">
        <f>IFERROR(VLOOKUP($F15&amp;$C15,Sales!$A:$H,7,0),0)</f>
        <v>0</v>
      </c>
      <c r="R15" s="41" t="str">
        <f t="shared" si="0"/>
        <v>ERROR</v>
      </c>
      <c r="S15" s="15"/>
      <c r="T15" s="15"/>
      <c r="U15" s="15"/>
      <c r="V15" s="15"/>
      <c r="W15" s="15"/>
      <c r="X15" s="15"/>
      <c r="Y15" s="41"/>
      <c r="Z15" s="41"/>
      <c r="AA15" s="41"/>
      <c r="AB15" s="15"/>
      <c r="AC15" s="15"/>
      <c r="AD15" s="15"/>
      <c r="AE15" s="15"/>
      <c r="AF15" s="15"/>
      <c r="AG15" s="15"/>
      <c r="AH15" s="15"/>
      <c r="AI15" s="15"/>
      <c r="AJ15" s="41"/>
      <c r="AK15" s="15"/>
      <c r="AL15" s="15"/>
      <c r="AM15" s="15"/>
      <c r="AN15" s="15"/>
      <c r="AO15" s="15"/>
      <c r="AP15" s="15"/>
      <c r="AQ15" s="15"/>
      <c r="AR15" s="15"/>
      <c r="AS15" s="15"/>
      <c r="AT15" s="15"/>
      <c r="AU15" s="15"/>
      <c r="AV15" s="15"/>
      <c r="AW15" s="15"/>
      <c r="AX15" s="15"/>
      <c r="AY15" s="15"/>
      <c r="AZ15" s="10">
        <v>1</v>
      </c>
      <c r="BA15" t="s">
        <v>22</v>
      </c>
      <c r="BB15" t="s">
        <v>88</v>
      </c>
      <c r="BC15">
        <v>0</v>
      </c>
      <c r="BD15" s="39" t="str">
        <f t="shared" si="1"/>
        <v>01/395029502LBukalapak</v>
      </c>
    </row>
    <row r="16" spans="1:64" ht="13.5" customHeight="1" x14ac:dyDescent="0.35">
      <c r="B16" s="10" t="s">
        <v>17</v>
      </c>
      <c r="C16" s="10" t="s">
        <v>2657</v>
      </c>
      <c r="D16" s="10" t="s">
        <v>65</v>
      </c>
      <c r="E16" s="10" t="s">
        <v>66</v>
      </c>
      <c r="F16" s="10" t="s">
        <v>6111</v>
      </c>
      <c r="G16" s="137" t="s">
        <v>6111</v>
      </c>
      <c r="H16" s="10"/>
      <c r="I16" s="10" t="s">
        <v>871</v>
      </c>
      <c r="J16" s="10" t="s">
        <v>8224</v>
      </c>
      <c r="K16" s="10" t="s">
        <v>8225</v>
      </c>
      <c r="L16" s="98">
        <f>IFERROR(VLOOKUP($F16&amp;$C16,Sales!$J:$W,9,0),0)</f>
        <v>0</v>
      </c>
      <c r="M16" s="98">
        <f>IFERROR(VLOOKUP($F16&amp;$C16,Sales!$J:$W,10,0),0)</f>
        <v>0</v>
      </c>
      <c r="N16" s="98">
        <f>IFERROR(VLOOKUP($F16&amp;$C16,Sales!$J:$W,11,0),0)</f>
        <v>0</v>
      </c>
      <c r="O16" s="98">
        <f>IFERROR(VLOOKUP($F16&amp;$C16,Sales!$J:$W,12,0),0)</f>
        <v>0</v>
      </c>
      <c r="P16" s="98">
        <f>IFERROR(VLOOKUP($F16&amp;$C16,Sales!$J:$W,13,0),0)</f>
        <v>0</v>
      </c>
      <c r="Q16" s="98">
        <f>IFERROR(VLOOKUP($F16&amp;$C16,Sales!$A:$H,7,0),0)</f>
        <v>0</v>
      </c>
      <c r="R16" s="41" t="str">
        <f t="shared" si="0"/>
        <v>ERROR</v>
      </c>
      <c r="S16" s="15"/>
      <c r="T16" s="15"/>
      <c r="U16" s="15"/>
      <c r="V16" s="15"/>
      <c r="W16" s="15"/>
      <c r="X16" s="15"/>
      <c r="Y16" s="41"/>
      <c r="Z16" s="41"/>
      <c r="AA16" s="41"/>
      <c r="AB16" s="15"/>
      <c r="AC16" s="15"/>
      <c r="AD16" s="15"/>
      <c r="AE16" s="15"/>
      <c r="AF16" s="15"/>
      <c r="AG16" s="15"/>
      <c r="AH16" s="15"/>
      <c r="AI16" s="15"/>
      <c r="AJ16" s="41"/>
      <c r="AK16" s="15"/>
      <c r="AL16" s="15"/>
      <c r="AM16" s="15"/>
      <c r="AN16" s="15"/>
      <c r="AO16" s="15"/>
      <c r="AP16" s="15"/>
      <c r="AQ16" s="15"/>
      <c r="AR16" s="15"/>
      <c r="AS16" s="15"/>
      <c r="AT16" s="15"/>
      <c r="AU16" s="15"/>
      <c r="AV16" s="15"/>
      <c r="AW16" s="15"/>
      <c r="AX16" s="15"/>
      <c r="AY16" s="15"/>
      <c r="AZ16" s="10">
        <v>1</v>
      </c>
      <c r="BA16" t="s">
        <v>22</v>
      </c>
      <c r="BB16" t="s">
        <v>88</v>
      </c>
      <c r="BC16">
        <v>0</v>
      </c>
      <c r="BD16" s="39" t="str">
        <f t="shared" si="1"/>
        <v>01/396129507CBukalapak</v>
      </c>
      <c r="BE16" s="81">
        <v>44817</v>
      </c>
      <c r="BF16" t="s">
        <v>13657</v>
      </c>
    </row>
    <row r="17" spans="2:59" ht="13.5" customHeight="1" x14ac:dyDescent="0.35">
      <c r="B17" s="10" t="s">
        <v>17</v>
      </c>
      <c r="C17" s="10" t="s">
        <v>2657</v>
      </c>
      <c r="D17" s="10" t="s">
        <v>19</v>
      </c>
      <c r="E17" s="10" t="s">
        <v>20</v>
      </c>
      <c r="F17" s="10" t="s">
        <v>53</v>
      </c>
      <c r="G17" s="137" t="s">
        <v>53</v>
      </c>
      <c r="H17" s="10"/>
      <c r="I17" s="10" t="s">
        <v>840</v>
      </c>
      <c r="J17" s="10" t="s">
        <v>8226</v>
      </c>
      <c r="K17" s="10" t="s">
        <v>8227</v>
      </c>
      <c r="L17" s="98">
        <f>IFERROR(VLOOKUP($F17&amp;$C17,Sales!$J:$W,9,0),0)</f>
        <v>0</v>
      </c>
      <c r="M17" s="98">
        <f>IFERROR(VLOOKUP($F17&amp;$C17,Sales!$J:$W,10,0),0)</f>
        <v>0</v>
      </c>
      <c r="N17" s="98">
        <f>IFERROR(VLOOKUP($F17&amp;$C17,Sales!$J:$W,11,0),0)</f>
        <v>40810.810810810806</v>
      </c>
      <c r="O17" s="98">
        <f>IFERROR(VLOOKUP($F17&amp;$C17,Sales!$J:$W,12,0),0)</f>
        <v>0.33333333333333331</v>
      </c>
      <c r="P17" s="98">
        <f>IFERROR(VLOOKUP($F17&amp;$C17,Sales!$J:$W,13,0),0)</f>
        <v>13603.603603603602</v>
      </c>
      <c r="Q17" s="98">
        <f>IFERROR(VLOOKUP($F17&amp;$C17,Sales!$A:$H,7,0),0)</f>
        <v>0</v>
      </c>
      <c r="R17" s="41" t="str">
        <f t="shared" si="0"/>
        <v>ERROR</v>
      </c>
      <c r="S17" s="15"/>
      <c r="T17" s="15"/>
      <c r="U17" s="15"/>
      <c r="V17" s="15"/>
      <c r="W17" s="15"/>
      <c r="X17" s="15"/>
      <c r="Y17" s="41"/>
      <c r="Z17" s="41"/>
      <c r="AA17" s="41"/>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0">
        <v>1</v>
      </c>
      <c r="BA17" t="s">
        <v>22</v>
      </c>
      <c r="BB17" t="s">
        <v>23</v>
      </c>
      <c r="BD17" s="39" t="str">
        <f t="shared" si="1"/>
        <v>01/316027112EBukalapak</v>
      </c>
      <c r="BF17" t="s">
        <v>20671</v>
      </c>
    </row>
    <row r="18" spans="2:59" ht="13.5" customHeight="1" x14ac:dyDescent="0.35">
      <c r="B18" s="10" t="s">
        <v>17</v>
      </c>
      <c r="C18" s="10" t="s">
        <v>2657</v>
      </c>
      <c r="D18" s="10" t="s">
        <v>19</v>
      </c>
      <c r="E18" s="10" t="s">
        <v>20</v>
      </c>
      <c r="F18" s="10" t="s">
        <v>62</v>
      </c>
      <c r="G18" s="137" t="s">
        <v>62</v>
      </c>
      <c r="H18" s="10"/>
      <c r="I18" s="10" t="s">
        <v>63</v>
      </c>
      <c r="J18" s="10" t="s">
        <v>5371</v>
      </c>
      <c r="K18" s="10" t="s">
        <v>11040</v>
      </c>
      <c r="L18" s="98">
        <f>IFERROR(VLOOKUP($F18&amp;$C18,Sales!$J:$W,9,0),0)</f>
        <v>274054.05405405402</v>
      </c>
      <c r="M18" s="98">
        <f>IFERROR(VLOOKUP($F18&amp;$C18,Sales!$J:$W,10,0),0)</f>
        <v>334954.95495495497</v>
      </c>
      <c r="N18" s="98">
        <f>IFERROR(VLOOKUP($F18&amp;$C18,Sales!$J:$W,11,0),0)</f>
        <v>0</v>
      </c>
      <c r="O18" s="98">
        <f>IFERROR(VLOOKUP($F18&amp;$C18,Sales!$J:$W,12,0),0)</f>
        <v>6.666666666666667</v>
      </c>
      <c r="P18" s="98">
        <f>IFERROR(VLOOKUP($F18&amp;$C18,Sales!$J:$W,13,0),0)</f>
        <v>203003.00300300299</v>
      </c>
      <c r="Q18" s="98">
        <f>IFERROR(VLOOKUP($F18&amp;$C18,Sales!$A:$H,7,0),0)</f>
        <v>30450.450450450448</v>
      </c>
      <c r="R18" s="41">
        <f t="shared" si="0"/>
        <v>1</v>
      </c>
      <c r="S18" s="15">
        <v>1</v>
      </c>
      <c r="T18" s="15"/>
      <c r="U18" s="15"/>
      <c r="V18" s="15">
        <v>1</v>
      </c>
      <c r="W18" s="15">
        <v>1</v>
      </c>
      <c r="X18" s="15">
        <v>1</v>
      </c>
      <c r="Y18" s="41">
        <v>1</v>
      </c>
      <c r="Z18" s="41">
        <v>1</v>
      </c>
      <c r="AA18" s="41"/>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0">
        <v>1</v>
      </c>
      <c r="BA18" t="s">
        <v>31</v>
      </c>
      <c r="BB18" t="s">
        <v>23</v>
      </c>
      <c r="BD18" s="39" t="str">
        <f t="shared" si="1"/>
        <v>01/316027110EBukalapak</v>
      </c>
    </row>
    <row r="19" spans="2:59" ht="13.5" customHeight="1" x14ac:dyDescent="0.35">
      <c r="B19" s="10" t="s">
        <v>17</v>
      </c>
      <c r="C19" s="10" t="s">
        <v>2657</v>
      </c>
      <c r="D19" s="10" t="s">
        <v>19</v>
      </c>
      <c r="E19" s="10" t="s">
        <v>20</v>
      </c>
      <c r="F19" s="10" t="s">
        <v>36</v>
      </c>
      <c r="G19" s="137" t="s">
        <v>36</v>
      </c>
      <c r="H19" s="10"/>
      <c r="I19" s="10" t="s">
        <v>37</v>
      </c>
      <c r="J19" s="10" t="s">
        <v>5373</v>
      </c>
      <c r="K19" s="10" t="s">
        <v>11041</v>
      </c>
      <c r="L19" s="98">
        <f>IFERROR(VLOOKUP($F19&amp;$C19,Sales!$J:$W,9,0),0)</f>
        <v>122432.43243243243</v>
      </c>
      <c r="M19" s="98">
        <f>IFERROR(VLOOKUP($F19&amp;$C19,Sales!$J:$W,10,0),0)</f>
        <v>0</v>
      </c>
      <c r="N19" s="98">
        <f>IFERROR(VLOOKUP($F19&amp;$C19,Sales!$J:$W,11,0),0)</f>
        <v>40810.810810810806</v>
      </c>
      <c r="O19" s="98">
        <f>IFERROR(VLOOKUP($F19&amp;$C19,Sales!$J:$W,12,0),0)</f>
        <v>1.3333333333333333</v>
      </c>
      <c r="P19" s="98">
        <f>IFERROR(VLOOKUP($F19&amp;$C19,Sales!$J:$W,13,0),0)</f>
        <v>54414.414414414408</v>
      </c>
      <c r="Q19" s="98">
        <f>IFERROR(VLOOKUP($F19&amp;$C19,Sales!$A:$H,7,0),0)</f>
        <v>0</v>
      </c>
      <c r="R19" s="41">
        <f t="shared" si="0"/>
        <v>1</v>
      </c>
      <c r="S19" s="15">
        <v>1</v>
      </c>
      <c r="T19" s="15"/>
      <c r="U19" s="15"/>
      <c r="V19" s="15">
        <v>1</v>
      </c>
      <c r="W19" s="15">
        <v>1</v>
      </c>
      <c r="X19" s="15">
        <v>1</v>
      </c>
      <c r="Y19" s="41">
        <v>1</v>
      </c>
      <c r="Z19" s="41">
        <v>1</v>
      </c>
      <c r="AA19" s="41"/>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0">
        <v>1</v>
      </c>
      <c r="BA19" t="s">
        <v>31</v>
      </c>
      <c r="BB19" t="s">
        <v>23</v>
      </c>
      <c r="BD19" s="39" t="str">
        <f t="shared" si="1"/>
        <v>01/316027112DBukalapak</v>
      </c>
    </row>
    <row r="20" spans="2:59" ht="13.5" customHeight="1" x14ac:dyDescent="0.35">
      <c r="B20" s="10" t="s">
        <v>17</v>
      </c>
      <c r="C20" s="10" t="s">
        <v>2657</v>
      </c>
      <c r="D20" s="10" t="s">
        <v>19</v>
      </c>
      <c r="E20" s="10" t="s">
        <v>20</v>
      </c>
      <c r="F20" s="10" t="s">
        <v>42</v>
      </c>
      <c r="G20" s="137" t="s">
        <v>42</v>
      </c>
      <c r="H20" s="10"/>
      <c r="I20" s="10" t="s">
        <v>43</v>
      </c>
      <c r="J20" s="10" t="s">
        <v>8228</v>
      </c>
      <c r="K20" s="10" t="s">
        <v>8229</v>
      </c>
      <c r="L20" s="98">
        <f>IFERROR(VLOOKUP($F20&amp;$C20,Sales!$J:$W,9,0),0)</f>
        <v>0</v>
      </c>
      <c r="M20" s="98">
        <f>IFERROR(VLOOKUP($F20&amp;$C20,Sales!$J:$W,10,0),0)</f>
        <v>0</v>
      </c>
      <c r="N20" s="98">
        <f>IFERROR(VLOOKUP($F20&amp;$C20,Sales!$J:$W,11,0),0)</f>
        <v>0</v>
      </c>
      <c r="O20" s="98">
        <f>IFERROR(VLOOKUP($F20&amp;$C20,Sales!$J:$W,12,0),0)</f>
        <v>0</v>
      </c>
      <c r="P20" s="98">
        <f>IFERROR(VLOOKUP($F20&amp;$C20,Sales!$J:$W,13,0),0)</f>
        <v>0</v>
      </c>
      <c r="Q20" s="98">
        <f>IFERROR(VLOOKUP($F20&amp;$C20,Sales!$A:$H,7,0),0)</f>
        <v>0</v>
      </c>
      <c r="R20" s="41">
        <f t="shared" si="0"/>
        <v>1</v>
      </c>
      <c r="S20" s="15">
        <v>1</v>
      </c>
      <c r="T20" s="15"/>
      <c r="U20" s="15"/>
      <c r="V20" s="15">
        <v>1</v>
      </c>
      <c r="W20" s="15">
        <v>1</v>
      </c>
      <c r="X20" s="15">
        <v>1</v>
      </c>
      <c r="Y20" s="41">
        <v>1</v>
      </c>
      <c r="Z20" s="41">
        <v>1</v>
      </c>
      <c r="AA20" s="41"/>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0">
        <v>1</v>
      </c>
      <c r="BA20" t="s">
        <v>22</v>
      </c>
      <c r="BB20" t="s">
        <v>23</v>
      </c>
      <c r="BD20" s="39" t="str">
        <f t="shared" si="1"/>
        <v>01/316027112ABukalapak</v>
      </c>
    </row>
    <row r="21" spans="2:59" ht="13.5" customHeight="1" x14ac:dyDescent="0.35">
      <c r="B21" s="10" t="s">
        <v>17</v>
      </c>
      <c r="C21" s="10" t="s">
        <v>2657</v>
      </c>
      <c r="D21" s="10" t="s">
        <v>19</v>
      </c>
      <c r="E21" s="10" t="s">
        <v>20</v>
      </c>
      <c r="F21" s="10" t="s">
        <v>51</v>
      </c>
      <c r="G21" s="137" t="s">
        <v>51</v>
      </c>
      <c r="H21" s="10"/>
      <c r="I21" s="10" t="s">
        <v>841</v>
      </c>
      <c r="J21" s="10" t="s">
        <v>5377</v>
      </c>
      <c r="K21" s="10" t="s">
        <v>11042</v>
      </c>
      <c r="L21" s="98">
        <f>IFERROR(VLOOKUP($F21&amp;$C21,Sales!$J:$W,9,0),0)</f>
        <v>152252.25225225225</v>
      </c>
      <c r="M21" s="98">
        <f>IFERROR(VLOOKUP($F21&amp;$C21,Sales!$J:$W,10,0),0)</f>
        <v>91351.351351351346</v>
      </c>
      <c r="N21" s="98">
        <f>IFERROR(VLOOKUP($F21&amp;$C21,Sales!$J:$W,11,0),0)</f>
        <v>91351.351351351346</v>
      </c>
      <c r="O21" s="98">
        <f>IFERROR(VLOOKUP($F21&amp;$C21,Sales!$J:$W,12,0),0)</f>
        <v>3.6666666666666665</v>
      </c>
      <c r="P21" s="98">
        <f>IFERROR(VLOOKUP($F21&amp;$C21,Sales!$J:$W,13,0),0)</f>
        <v>111651.65165165166</v>
      </c>
      <c r="Q21" s="98">
        <f>IFERROR(VLOOKUP($F21&amp;$C21,Sales!$A:$H,7,0),0)</f>
        <v>30450.450450450448</v>
      </c>
      <c r="R21" s="41">
        <f t="shared" si="0"/>
        <v>1</v>
      </c>
      <c r="S21" s="15">
        <v>1</v>
      </c>
      <c r="T21" s="15"/>
      <c r="U21" s="15"/>
      <c r="V21" s="15">
        <v>1</v>
      </c>
      <c r="W21" s="15">
        <v>1</v>
      </c>
      <c r="X21" s="15">
        <v>1</v>
      </c>
      <c r="Y21" s="41">
        <v>1</v>
      </c>
      <c r="Z21" s="41">
        <v>1</v>
      </c>
      <c r="AA21" s="41"/>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0">
        <v>1</v>
      </c>
      <c r="BA21" t="s">
        <v>22</v>
      </c>
      <c r="BB21" t="s">
        <v>23</v>
      </c>
      <c r="BD21" s="39" t="str">
        <f t="shared" si="1"/>
        <v>01/316027110BBukalapak</v>
      </c>
    </row>
    <row r="22" spans="2:59" ht="13.5" customHeight="1" x14ac:dyDescent="0.35">
      <c r="B22" s="10" t="s">
        <v>17</v>
      </c>
      <c r="C22" s="10" t="s">
        <v>2657</v>
      </c>
      <c r="D22" s="10" t="s">
        <v>65</v>
      </c>
      <c r="E22" s="10" t="s">
        <v>66</v>
      </c>
      <c r="F22" s="10" t="s">
        <v>2201</v>
      </c>
      <c r="G22" s="137" t="s">
        <v>2201</v>
      </c>
      <c r="H22" s="10"/>
      <c r="I22" s="10" t="s">
        <v>2202</v>
      </c>
      <c r="J22" s="10" t="s">
        <v>8230</v>
      </c>
      <c r="K22" s="10" t="s">
        <v>8231</v>
      </c>
      <c r="L22" s="98">
        <f>IFERROR(VLOOKUP($F22&amp;$C22,Sales!$J:$W,9,0),0)</f>
        <v>0</v>
      </c>
      <c r="M22" s="98">
        <f>IFERROR(VLOOKUP($F22&amp;$C22,Sales!$J:$W,10,0),0)</f>
        <v>0</v>
      </c>
      <c r="N22" s="98">
        <f>IFERROR(VLOOKUP($F22&amp;$C22,Sales!$J:$W,11,0),0)</f>
        <v>0</v>
      </c>
      <c r="O22" s="98">
        <f>IFERROR(VLOOKUP($F22&amp;$C22,Sales!$J:$W,12,0),0)</f>
        <v>0</v>
      </c>
      <c r="P22" s="98">
        <f>IFERROR(VLOOKUP($F22&amp;$C22,Sales!$J:$W,13,0),0)</f>
        <v>0</v>
      </c>
      <c r="Q22" s="98">
        <f>IFERROR(VLOOKUP($F22&amp;$C22,Sales!$A:$H,7,0),0)</f>
        <v>0</v>
      </c>
      <c r="R22" s="41" t="str">
        <f t="shared" si="0"/>
        <v>ERROR</v>
      </c>
      <c r="S22" s="15"/>
      <c r="T22" s="15"/>
      <c r="U22" s="15"/>
      <c r="V22" s="15"/>
      <c r="W22" s="15"/>
      <c r="X22" s="15"/>
      <c r="Y22" s="41"/>
      <c r="Z22" s="41"/>
      <c r="AA22" s="41"/>
      <c r="AB22" s="15"/>
      <c r="AC22" s="15"/>
      <c r="AD22" s="15"/>
      <c r="AE22" s="15"/>
      <c r="AF22" s="15"/>
      <c r="AG22" s="15"/>
      <c r="AH22" s="15"/>
      <c r="AI22" s="15"/>
      <c r="AJ22" s="41"/>
      <c r="AK22" s="15"/>
      <c r="AL22" s="15"/>
      <c r="AM22" s="15"/>
      <c r="AN22" s="15"/>
      <c r="AO22" s="15"/>
      <c r="AP22" s="15"/>
      <c r="AQ22" s="15"/>
      <c r="AR22" s="15"/>
      <c r="AS22" s="15"/>
      <c r="AT22" s="15"/>
      <c r="AU22" s="15"/>
      <c r="AV22" s="15"/>
      <c r="AW22" s="15"/>
      <c r="AX22" s="15"/>
      <c r="AY22" s="15"/>
      <c r="AZ22" s="10">
        <v>1</v>
      </c>
      <c r="BA22" t="s">
        <v>22</v>
      </c>
      <c r="BB22" t="s">
        <v>88</v>
      </c>
      <c r="BC22">
        <v>0</v>
      </c>
      <c r="BD22" s="39" t="str">
        <f t="shared" si="1"/>
        <v>01/396129505NBukalapak</v>
      </c>
    </row>
    <row r="23" spans="2:59" ht="13.5" customHeight="1" x14ac:dyDescent="0.35">
      <c r="B23" s="10" t="s">
        <v>17</v>
      </c>
      <c r="C23" s="10" t="s">
        <v>2657</v>
      </c>
      <c r="D23" s="10" t="s">
        <v>65</v>
      </c>
      <c r="E23" s="10" t="s">
        <v>66</v>
      </c>
      <c r="F23" s="10" t="s">
        <v>11721</v>
      </c>
      <c r="G23" s="137" t="s">
        <v>11721</v>
      </c>
      <c r="H23" s="10"/>
      <c r="I23" s="10" t="s">
        <v>2120</v>
      </c>
      <c r="J23" s="10" t="s">
        <v>13442</v>
      </c>
      <c r="K23" s="10" t="s">
        <v>13441</v>
      </c>
      <c r="L23" s="98">
        <f>IFERROR(VLOOKUP($F23&amp;$C23,Sales!$J:$W,9,0),0)</f>
        <v>0</v>
      </c>
      <c r="M23" s="98">
        <f>IFERROR(VLOOKUP($F23&amp;$C23,Sales!$J:$W,10,0),0)</f>
        <v>0</v>
      </c>
      <c r="N23" s="98">
        <f>IFERROR(VLOOKUP($F23&amp;$C23,Sales!$J:$W,11,0),0)</f>
        <v>0</v>
      </c>
      <c r="O23" s="98">
        <f>IFERROR(VLOOKUP($F23&amp;$C23,Sales!$J:$W,12,0),0)</f>
        <v>0</v>
      </c>
      <c r="P23" s="98">
        <f>IFERROR(VLOOKUP($F23&amp;$C23,Sales!$J:$W,13,0),0)</f>
        <v>0</v>
      </c>
      <c r="Q23" s="98">
        <f>IFERROR(VLOOKUP($F23&amp;$C23,Sales!$A:$H,7,0),0)</f>
        <v>0</v>
      </c>
      <c r="R23" s="41">
        <f t="shared" si="0"/>
        <v>1</v>
      </c>
      <c r="S23" s="15">
        <v>1</v>
      </c>
      <c r="T23" s="15"/>
      <c r="U23" s="15"/>
      <c r="V23" s="15">
        <v>1</v>
      </c>
      <c r="W23" s="15">
        <v>1</v>
      </c>
      <c r="X23" s="15">
        <v>1</v>
      </c>
      <c r="Y23" s="41">
        <v>1</v>
      </c>
      <c r="Z23" s="41">
        <v>1</v>
      </c>
      <c r="AA23" s="41"/>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0">
        <v>1</v>
      </c>
      <c r="BA23" t="s">
        <v>22</v>
      </c>
      <c r="BB23" t="s">
        <v>23</v>
      </c>
      <c r="BD23" s="39" t="str">
        <f t="shared" si="1"/>
        <v>01/326127308QBukalapak</v>
      </c>
      <c r="BG23" t="s">
        <v>13443</v>
      </c>
    </row>
    <row r="24" spans="2:59" ht="13.5" customHeight="1" x14ac:dyDescent="0.35">
      <c r="B24" s="10" t="s">
        <v>17</v>
      </c>
      <c r="C24" s="10" t="s">
        <v>2657</v>
      </c>
      <c r="D24" s="10" t="s">
        <v>65</v>
      </c>
      <c r="E24" s="10" t="s">
        <v>66</v>
      </c>
      <c r="F24" s="10" t="s">
        <v>11151</v>
      </c>
      <c r="G24" s="137" t="s">
        <v>11151</v>
      </c>
      <c r="H24" s="10"/>
      <c r="I24" s="10" t="s">
        <v>2250</v>
      </c>
      <c r="J24" s="10" t="s">
        <v>13445</v>
      </c>
      <c r="K24" s="10" t="s">
        <v>13444</v>
      </c>
      <c r="L24" s="98">
        <f>IFERROR(VLOOKUP($F24&amp;$C24,Sales!$J:$W,9,0),0)</f>
        <v>0</v>
      </c>
      <c r="M24" s="98">
        <f>IFERROR(VLOOKUP($F24&amp;$C24,Sales!$J:$W,10,0),0)</f>
        <v>0</v>
      </c>
      <c r="N24" s="98">
        <f>IFERROR(VLOOKUP($F24&amp;$C24,Sales!$J:$W,11,0),0)</f>
        <v>0</v>
      </c>
      <c r="O24" s="98">
        <f>IFERROR(VLOOKUP($F24&amp;$C24,Sales!$J:$W,12,0),0)</f>
        <v>0</v>
      </c>
      <c r="P24" s="98">
        <f>IFERROR(VLOOKUP($F24&amp;$C24,Sales!$J:$W,13,0),0)</f>
        <v>0</v>
      </c>
      <c r="Q24" s="98">
        <f>IFERROR(VLOOKUP($F24&amp;$C24,Sales!$A:$H,7,0),0)</f>
        <v>0</v>
      </c>
      <c r="R24" s="41">
        <f t="shared" si="0"/>
        <v>1</v>
      </c>
      <c r="S24" s="15">
        <v>1</v>
      </c>
      <c r="T24" s="15"/>
      <c r="U24" s="15"/>
      <c r="V24" s="15">
        <v>1</v>
      </c>
      <c r="W24" s="15">
        <v>1</v>
      </c>
      <c r="X24" s="15">
        <v>1</v>
      </c>
      <c r="Y24" s="41">
        <v>1</v>
      </c>
      <c r="Z24" s="41">
        <v>1</v>
      </c>
      <c r="AA24" s="41"/>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0">
        <v>1</v>
      </c>
      <c r="BA24" t="s">
        <v>22</v>
      </c>
      <c r="BB24" t="s">
        <v>23</v>
      </c>
      <c r="BD24" s="39" t="str">
        <f t="shared" si="1"/>
        <v>01/396129511HBukalapak</v>
      </c>
      <c r="BG24" t="s">
        <v>13443</v>
      </c>
    </row>
    <row r="25" spans="2:59" ht="13.5" customHeight="1" x14ac:dyDescent="0.35">
      <c r="B25" s="10" t="s">
        <v>17</v>
      </c>
      <c r="C25" s="10" t="s">
        <v>2657</v>
      </c>
      <c r="D25" s="10" t="s">
        <v>65</v>
      </c>
      <c r="E25" s="10" t="s">
        <v>66</v>
      </c>
      <c r="F25" s="10" t="s">
        <v>4127</v>
      </c>
      <c r="G25" s="137" t="s">
        <v>4127</v>
      </c>
      <c r="H25" s="10"/>
      <c r="I25" s="10" t="s">
        <v>2280</v>
      </c>
      <c r="J25" s="10" t="s">
        <v>8232</v>
      </c>
      <c r="K25" s="10" t="s">
        <v>11043</v>
      </c>
      <c r="L25" s="98">
        <f>IFERROR(VLOOKUP($F25&amp;$C25,Sales!$J:$W,9,0),0)</f>
        <v>0</v>
      </c>
      <c r="M25" s="98">
        <f>IFERROR(VLOOKUP($F25&amp;$C25,Sales!$J:$W,10,0),0)</f>
        <v>0</v>
      </c>
      <c r="N25" s="98">
        <f>IFERROR(VLOOKUP($F25&amp;$C25,Sales!$J:$W,11,0),0)</f>
        <v>0</v>
      </c>
      <c r="O25" s="98">
        <f>IFERROR(VLOOKUP($F25&amp;$C25,Sales!$J:$W,12,0),0)</f>
        <v>0</v>
      </c>
      <c r="P25" s="98">
        <f>IFERROR(VLOOKUP($F25&amp;$C25,Sales!$J:$W,13,0),0)</f>
        <v>0</v>
      </c>
      <c r="Q25" s="98">
        <f>IFERROR(VLOOKUP($F25&amp;$C25,Sales!$A:$H,7,0),0)</f>
        <v>0</v>
      </c>
      <c r="R25" s="41" t="str">
        <f t="shared" si="0"/>
        <v>ERROR</v>
      </c>
      <c r="S25" s="15"/>
      <c r="T25" s="15"/>
      <c r="U25" s="15"/>
      <c r="V25" s="15"/>
      <c r="W25" s="15"/>
      <c r="X25" s="15"/>
      <c r="Y25" s="41"/>
      <c r="Z25" s="41"/>
      <c r="AA25" s="41"/>
      <c r="AB25" s="15"/>
      <c r="AC25" s="15"/>
      <c r="AD25" s="15"/>
      <c r="AE25" s="15"/>
      <c r="AF25" s="15"/>
      <c r="AG25" s="15"/>
      <c r="AH25" s="15"/>
      <c r="AI25" s="15"/>
      <c r="AJ25" s="41"/>
      <c r="AK25" s="15"/>
      <c r="AL25" s="15"/>
      <c r="AM25" s="15"/>
      <c r="AN25" s="15"/>
      <c r="AO25" s="15"/>
      <c r="AP25" s="15"/>
      <c r="AQ25" s="15"/>
      <c r="AR25" s="15"/>
      <c r="AS25" s="15"/>
      <c r="AT25" s="15"/>
      <c r="AU25" s="15"/>
      <c r="AV25" s="15"/>
      <c r="AW25" s="15"/>
      <c r="AX25" s="15"/>
      <c r="AY25" s="15"/>
      <c r="AZ25" s="10">
        <v>1</v>
      </c>
      <c r="BA25" t="s">
        <v>22</v>
      </c>
      <c r="BB25" t="s">
        <v>88</v>
      </c>
      <c r="BD25" s="39" t="str">
        <f t="shared" si="1"/>
        <v>01/396129507MBukalapak</v>
      </c>
    </row>
    <row r="26" spans="2:59" ht="13.5" customHeight="1" x14ac:dyDescent="0.35">
      <c r="B26" s="10" t="s">
        <v>17</v>
      </c>
      <c r="C26" s="10" t="s">
        <v>2657</v>
      </c>
      <c r="D26" s="10" t="s">
        <v>65</v>
      </c>
      <c r="E26" s="10" t="s">
        <v>66</v>
      </c>
      <c r="F26" s="10" t="s">
        <v>4180</v>
      </c>
      <c r="G26" s="137" t="s">
        <v>4180</v>
      </c>
      <c r="H26" s="10"/>
      <c r="I26" s="10">
        <v>0</v>
      </c>
      <c r="J26" s="10" t="s">
        <v>8233</v>
      </c>
      <c r="K26" s="10" t="s">
        <v>8234</v>
      </c>
      <c r="L26" s="98">
        <f>IFERROR(VLOOKUP($F26&amp;$C26,Sales!$J:$W,9,0),0)</f>
        <v>0</v>
      </c>
      <c r="M26" s="98">
        <f>IFERROR(VLOOKUP($F26&amp;$C26,Sales!$J:$W,10,0),0)</f>
        <v>0</v>
      </c>
      <c r="N26" s="98">
        <f>IFERROR(VLOOKUP($F26&amp;$C26,Sales!$J:$W,11,0),0)</f>
        <v>0</v>
      </c>
      <c r="O26" s="98">
        <f>IFERROR(VLOOKUP($F26&amp;$C26,Sales!$J:$W,12,0),0)</f>
        <v>0</v>
      </c>
      <c r="P26" s="98">
        <f>IFERROR(VLOOKUP($F26&amp;$C26,Sales!$J:$W,13,0),0)</f>
        <v>0</v>
      </c>
      <c r="Q26" s="98">
        <f>IFERROR(VLOOKUP($F26&amp;$C26,Sales!$A:$H,7,0),0)</f>
        <v>0</v>
      </c>
      <c r="R26" s="41" t="str">
        <f t="shared" si="0"/>
        <v>ERROR</v>
      </c>
      <c r="S26" s="15"/>
      <c r="T26" s="15"/>
      <c r="U26" s="15"/>
      <c r="V26" s="15"/>
      <c r="W26" s="15"/>
      <c r="X26" s="15"/>
      <c r="Y26" s="41"/>
      <c r="Z26" s="41"/>
      <c r="AA26" s="41"/>
      <c r="AB26" s="15"/>
      <c r="AC26" s="15"/>
      <c r="AD26" s="15"/>
      <c r="AE26" s="15"/>
      <c r="AF26" s="15"/>
      <c r="AG26" s="15"/>
      <c r="AH26" s="15"/>
      <c r="AI26" s="15"/>
      <c r="AJ26" s="41"/>
      <c r="AK26" s="15"/>
      <c r="AL26" s="15"/>
      <c r="AM26" s="15"/>
      <c r="AN26" s="15"/>
      <c r="AO26" s="15"/>
      <c r="AP26" s="15"/>
      <c r="AQ26" s="15"/>
      <c r="AR26" s="15"/>
      <c r="AS26" s="15"/>
      <c r="AT26" s="15"/>
      <c r="AU26" s="15"/>
      <c r="AV26" s="15"/>
      <c r="AW26" s="15"/>
      <c r="AX26" s="15"/>
      <c r="AY26" s="15"/>
      <c r="AZ26" s="10">
        <v>1</v>
      </c>
      <c r="BA26" t="s">
        <v>22</v>
      </c>
      <c r="BB26" t="s">
        <v>88</v>
      </c>
      <c r="BD26" s="39" t="str">
        <f t="shared" si="1"/>
        <v>01/326127307IBukalapak</v>
      </c>
      <c r="BE26" s="81">
        <v>44879</v>
      </c>
      <c r="BF26" t="s">
        <v>13954</v>
      </c>
    </row>
    <row r="27" spans="2:59" ht="13.5" customHeight="1" x14ac:dyDescent="0.35">
      <c r="B27" s="10" t="s">
        <v>17</v>
      </c>
      <c r="C27" s="10" t="s">
        <v>2657</v>
      </c>
      <c r="D27" s="10" t="s">
        <v>65</v>
      </c>
      <c r="E27" s="10" t="s">
        <v>66</v>
      </c>
      <c r="F27" s="10" t="s">
        <v>6104</v>
      </c>
      <c r="G27" s="137" t="s">
        <v>6104</v>
      </c>
      <c r="H27" s="10"/>
      <c r="I27" s="10">
        <v>0</v>
      </c>
      <c r="J27" s="10" t="s">
        <v>8235</v>
      </c>
      <c r="K27" s="10" t="s">
        <v>8236</v>
      </c>
      <c r="L27" s="98">
        <f>IFERROR(VLOOKUP($F27&amp;$C27,Sales!$J:$W,9,0),0)</f>
        <v>0</v>
      </c>
      <c r="M27" s="98">
        <f>IFERROR(VLOOKUP($F27&amp;$C27,Sales!$J:$W,10,0),0)</f>
        <v>0</v>
      </c>
      <c r="N27" s="98">
        <f>IFERROR(VLOOKUP($F27&amp;$C27,Sales!$J:$W,11,0),0)</f>
        <v>0</v>
      </c>
      <c r="O27" s="98">
        <f>IFERROR(VLOOKUP($F27&amp;$C27,Sales!$J:$W,12,0),0)</f>
        <v>0</v>
      </c>
      <c r="P27" s="98">
        <f>IFERROR(VLOOKUP($F27&amp;$C27,Sales!$J:$W,13,0),0)</f>
        <v>0</v>
      </c>
      <c r="Q27" s="98">
        <f>IFERROR(VLOOKUP($F27&amp;$C27,Sales!$A:$H,7,0),0)</f>
        <v>0</v>
      </c>
      <c r="R27" s="41" t="str">
        <f t="shared" si="0"/>
        <v>ERROR</v>
      </c>
      <c r="S27" s="15"/>
      <c r="T27" s="15"/>
      <c r="U27" s="15"/>
      <c r="V27" s="15"/>
      <c r="W27" s="15"/>
      <c r="X27" s="15"/>
      <c r="Y27" s="41"/>
      <c r="Z27" s="41"/>
      <c r="AA27" s="41"/>
      <c r="AB27" s="15"/>
      <c r="AC27" s="15"/>
      <c r="AD27" s="15"/>
      <c r="AE27" s="15"/>
      <c r="AF27" s="15"/>
      <c r="AG27" s="15"/>
      <c r="AH27" s="15"/>
      <c r="AI27" s="15"/>
      <c r="AJ27" s="41"/>
      <c r="AK27" s="15"/>
      <c r="AL27" s="15"/>
      <c r="AM27" s="15"/>
      <c r="AN27" s="15"/>
      <c r="AO27" s="15"/>
      <c r="AP27" s="15"/>
      <c r="AQ27" s="15"/>
      <c r="AR27" s="15"/>
      <c r="AS27" s="15"/>
      <c r="AT27" s="15"/>
      <c r="AU27" s="15"/>
      <c r="AV27" s="15"/>
      <c r="AW27" s="15"/>
      <c r="AX27" s="15"/>
      <c r="AY27" s="15"/>
      <c r="AZ27" s="10">
        <v>1</v>
      </c>
      <c r="BA27" t="s">
        <v>22</v>
      </c>
      <c r="BB27" t="s">
        <v>88</v>
      </c>
      <c r="BD27" s="39" t="str">
        <f t="shared" si="1"/>
        <v>01/396129506NBukalapak</v>
      </c>
    </row>
    <row r="28" spans="2:59" ht="13.5" customHeight="1" x14ac:dyDescent="0.35">
      <c r="B28" s="10" t="s">
        <v>17</v>
      </c>
      <c r="C28" s="10" t="s">
        <v>2657</v>
      </c>
      <c r="D28" s="10" t="s">
        <v>65</v>
      </c>
      <c r="E28" s="10" t="s">
        <v>66</v>
      </c>
      <c r="F28" s="10" t="s">
        <v>4182</v>
      </c>
      <c r="G28" s="137" t="s">
        <v>4182</v>
      </c>
      <c r="H28" s="10"/>
      <c r="I28" s="10">
        <v>0</v>
      </c>
      <c r="J28" s="10" t="s">
        <v>8237</v>
      </c>
      <c r="K28" s="10" t="s">
        <v>11044</v>
      </c>
      <c r="L28" s="98">
        <f>IFERROR(VLOOKUP($F28&amp;$C28,Sales!$J:$W,9,0),0)</f>
        <v>0</v>
      </c>
      <c r="M28" s="98">
        <f>IFERROR(VLOOKUP($F28&amp;$C28,Sales!$J:$W,10,0),0)</f>
        <v>0</v>
      </c>
      <c r="N28" s="98">
        <f>IFERROR(VLOOKUP($F28&amp;$C28,Sales!$J:$W,11,0),0)</f>
        <v>0</v>
      </c>
      <c r="O28" s="98">
        <f>IFERROR(VLOOKUP($F28&amp;$C28,Sales!$J:$W,12,0),0)</f>
        <v>0</v>
      </c>
      <c r="P28" s="98">
        <f>IFERROR(VLOOKUP($F28&amp;$C28,Sales!$J:$W,13,0),0)</f>
        <v>0</v>
      </c>
      <c r="Q28" s="98">
        <f>IFERROR(VLOOKUP($F28&amp;$C28,Sales!$A:$H,7,0),0)</f>
        <v>0</v>
      </c>
      <c r="R28" s="41" t="str">
        <f t="shared" si="0"/>
        <v>ERROR</v>
      </c>
      <c r="S28" s="15"/>
      <c r="T28" s="15"/>
      <c r="U28" s="15"/>
      <c r="V28" s="15"/>
      <c r="W28" s="15"/>
      <c r="X28" s="15"/>
      <c r="Y28" s="41"/>
      <c r="Z28" s="41"/>
      <c r="AA28" s="41"/>
      <c r="AB28" s="15"/>
      <c r="AC28" s="15"/>
      <c r="AD28" s="15"/>
      <c r="AE28" s="15"/>
      <c r="AF28" s="15"/>
      <c r="AG28" s="15"/>
      <c r="AH28" s="15"/>
      <c r="AI28" s="15"/>
      <c r="AJ28" s="41"/>
      <c r="AK28" s="15"/>
      <c r="AL28" s="15"/>
      <c r="AM28" s="15"/>
      <c r="AN28" s="15"/>
      <c r="AO28" s="15"/>
      <c r="AP28" s="15"/>
      <c r="AQ28" s="15"/>
      <c r="AR28" s="15"/>
      <c r="AS28" s="15"/>
      <c r="AT28" s="15"/>
      <c r="AU28" s="15"/>
      <c r="AV28" s="15"/>
      <c r="AW28" s="15"/>
      <c r="AX28" s="15"/>
      <c r="AY28" s="15"/>
      <c r="AZ28" s="10">
        <v>1</v>
      </c>
      <c r="BA28" t="s">
        <v>22</v>
      </c>
      <c r="BB28" t="s">
        <v>88</v>
      </c>
      <c r="BD28" s="39" t="str">
        <f t="shared" si="1"/>
        <v>01/326127307EBukalapak</v>
      </c>
      <c r="BE28" s="81">
        <v>44893</v>
      </c>
      <c r="BF28" t="s">
        <v>13956</v>
      </c>
    </row>
    <row r="29" spans="2:59" ht="13.5" customHeight="1" x14ac:dyDescent="0.35">
      <c r="B29" s="10" t="s">
        <v>17</v>
      </c>
      <c r="C29" s="10" t="s">
        <v>2657</v>
      </c>
      <c r="D29" s="10" t="s">
        <v>65</v>
      </c>
      <c r="E29" s="10" t="s">
        <v>66</v>
      </c>
      <c r="F29" s="10" t="s">
        <v>6282</v>
      </c>
      <c r="G29" s="137" t="s">
        <v>6282</v>
      </c>
      <c r="H29" s="10"/>
      <c r="I29" s="10">
        <v>0</v>
      </c>
      <c r="J29" s="10" t="s">
        <v>8238</v>
      </c>
      <c r="K29" s="10" t="s">
        <v>8302</v>
      </c>
      <c r="L29" s="98">
        <f>IFERROR(VLOOKUP($F29&amp;$C29,Sales!$J:$W,9,0),0)</f>
        <v>0</v>
      </c>
      <c r="M29" s="98">
        <f>IFERROR(VLOOKUP($F29&amp;$C29,Sales!$J:$W,10,0),0)</f>
        <v>0</v>
      </c>
      <c r="N29" s="98">
        <f>IFERROR(VLOOKUP($F29&amp;$C29,Sales!$J:$W,11,0),0)</f>
        <v>0</v>
      </c>
      <c r="O29" s="98">
        <f>IFERROR(VLOOKUP($F29&amp;$C29,Sales!$J:$W,12,0),0)</f>
        <v>0</v>
      </c>
      <c r="P29" s="98">
        <f>IFERROR(VLOOKUP($F29&amp;$C29,Sales!$J:$W,13,0),0)</f>
        <v>0</v>
      </c>
      <c r="Q29" s="98">
        <f>IFERROR(VLOOKUP($F29&amp;$C29,Sales!$A:$H,7,0),0)</f>
        <v>0</v>
      </c>
      <c r="R29" s="41" t="str">
        <f t="shared" si="0"/>
        <v>ERROR</v>
      </c>
      <c r="S29" s="15"/>
      <c r="T29" s="15"/>
      <c r="U29" s="15"/>
      <c r="V29" s="15"/>
      <c r="W29" s="15"/>
      <c r="X29" s="15"/>
      <c r="Y29" s="41"/>
      <c r="Z29" s="41"/>
      <c r="AA29" s="41"/>
      <c r="AB29" s="15"/>
      <c r="AC29" s="15"/>
      <c r="AD29" s="15"/>
      <c r="AE29" s="15"/>
      <c r="AF29" s="15"/>
      <c r="AG29" s="15"/>
      <c r="AH29" s="15"/>
      <c r="AI29" s="15"/>
      <c r="AJ29" s="41"/>
      <c r="AK29" s="15"/>
      <c r="AL29" s="15"/>
      <c r="AM29" s="15"/>
      <c r="AN29" s="15"/>
      <c r="AO29" s="15"/>
      <c r="AP29" s="15"/>
      <c r="AQ29" s="15"/>
      <c r="AR29" s="15"/>
      <c r="AS29" s="15"/>
      <c r="AT29" s="15"/>
      <c r="AU29" s="15"/>
      <c r="AV29" s="15"/>
      <c r="AW29" s="15"/>
      <c r="AX29" s="15"/>
      <c r="AY29" s="15"/>
      <c r="AZ29" s="10">
        <v>1</v>
      </c>
      <c r="BA29" t="s">
        <v>22</v>
      </c>
      <c r="BB29" t="s">
        <v>88</v>
      </c>
      <c r="BD29" s="39" t="str">
        <f t="shared" si="1"/>
        <v>01/396129507IBukalapak</v>
      </c>
      <c r="BE29" s="81">
        <v>44893</v>
      </c>
      <c r="BF29" t="s">
        <v>13956</v>
      </c>
    </row>
    <row r="30" spans="2:59" ht="13.5" customHeight="1" x14ac:dyDescent="0.35">
      <c r="B30" s="10" t="s">
        <v>17</v>
      </c>
      <c r="C30" s="10" t="s">
        <v>2657</v>
      </c>
      <c r="D30" s="10" t="s">
        <v>65</v>
      </c>
      <c r="E30" s="10" t="s">
        <v>66</v>
      </c>
      <c r="F30" s="10" t="s">
        <v>4084</v>
      </c>
      <c r="G30" s="137" t="s">
        <v>4084</v>
      </c>
      <c r="H30" s="10"/>
      <c r="I30" s="10">
        <v>0</v>
      </c>
      <c r="J30" s="10" t="s">
        <v>8239</v>
      </c>
      <c r="K30" s="10" t="s">
        <v>8240</v>
      </c>
      <c r="L30" s="98">
        <f>IFERROR(VLOOKUP($F30&amp;$C30,Sales!$J:$W,9,0),0)</f>
        <v>0</v>
      </c>
      <c r="M30" s="98">
        <f>IFERROR(VLOOKUP($F30&amp;$C30,Sales!$J:$W,10,0),0)</f>
        <v>0</v>
      </c>
      <c r="N30" s="98">
        <f>IFERROR(VLOOKUP($F30&amp;$C30,Sales!$J:$W,11,0),0)</f>
        <v>0</v>
      </c>
      <c r="O30" s="98">
        <f>IFERROR(VLOOKUP($F30&amp;$C30,Sales!$J:$W,12,0),0)</f>
        <v>0</v>
      </c>
      <c r="P30" s="98">
        <f>IFERROR(VLOOKUP($F30&amp;$C30,Sales!$J:$W,13,0),0)</f>
        <v>0</v>
      </c>
      <c r="Q30" s="98">
        <f>IFERROR(VLOOKUP($F30&amp;$C30,Sales!$A:$H,7,0),0)</f>
        <v>0</v>
      </c>
      <c r="R30" s="41" t="str">
        <f t="shared" si="0"/>
        <v>ERROR</v>
      </c>
      <c r="S30" s="15"/>
      <c r="T30" s="15"/>
      <c r="U30" s="15"/>
      <c r="V30" s="15"/>
      <c r="W30" s="15"/>
      <c r="X30" s="15"/>
      <c r="Y30" s="41"/>
      <c r="Z30" s="41"/>
      <c r="AA30" s="41"/>
      <c r="AB30" s="15"/>
      <c r="AC30" s="15"/>
      <c r="AD30" s="15"/>
      <c r="AE30" s="15"/>
      <c r="AF30" s="15"/>
      <c r="AG30" s="15"/>
      <c r="AH30" s="15"/>
      <c r="AI30" s="15"/>
      <c r="AJ30" s="41"/>
      <c r="AK30" s="15"/>
      <c r="AL30" s="15"/>
      <c r="AM30" s="15"/>
      <c r="AN30" s="15"/>
      <c r="AO30" s="15"/>
      <c r="AP30" s="15"/>
      <c r="AQ30" s="15"/>
      <c r="AR30" s="15"/>
      <c r="AS30" s="15"/>
      <c r="AT30" s="15"/>
      <c r="AU30" s="15"/>
      <c r="AV30" s="15"/>
      <c r="AW30" s="15"/>
      <c r="AX30" s="15"/>
      <c r="AY30" s="15"/>
      <c r="AZ30" s="10">
        <v>1</v>
      </c>
      <c r="BA30" t="s">
        <v>22</v>
      </c>
      <c r="BB30" t="s">
        <v>88</v>
      </c>
      <c r="BD30" s="39" t="str">
        <f t="shared" si="1"/>
        <v>01/396129506LBukalapak</v>
      </c>
    </row>
    <row r="31" spans="2:59" ht="13.5" customHeight="1" x14ac:dyDescent="0.35">
      <c r="B31" s="10" t="s">
        <v>17</v>
      </c>
      <c r="C31" s="10" t="s">
        <v>2657</v>
      </c>
      <c r="D31" s="10" t="s">
        <v>65</v>
      </c>
      <c r="E31" s="10" t="s">
        <v>66</v>
      </c>
      <c r="F31" s="10" t="s">
        <v>4114</v>
      </c>
      <c r="G31" s="137" t="s">
        <v>4114</v>
      </c>
      <c r="H31" s="10"/>
      <c r="I31" s="10">
        <v>0</v>
      </c>
      <c r="J31" s="10" t="s">
        <v>5307</v>
      </c>
      <c r="K31" s="10" t="s">
        <v>7526</v>
      </c>
      <c r="L31" s="98">
        <f>IFERROR(VLOOKUP($F31&amp;$C31,Sales!$J:$W,9,0),0)</f>
        <v>0</v>
      </c>
      <c r="M31" s="98">
        <f>IFERROR(VLOOKUP($F31&amp;$C31,Sales!$J:$W,10,0),0)</f>
        <v>0</v>
      </c>
      <c r="N31" s="98">
        <f>IFERROR(VLOOKUP($F31&amp;$C31,Sales!$J:$W,11,0),0)</f>
        <v>0</v>
      </c>
      <c r="O31" s="98">
        <f>IFERROR(VLOOKUP($F31&amp;$C31,Sales!$J:$W,12,0),0)</f>
        <v>0</v>
      </c>
      <c r="P31" s="98">
        <f>IFERROR(VLOOKUP($F31&amp;$C31,Sales!$J:$W,13,0),0)</f>
        <v>0</v>
      </c>
      <c r="Q31" s="98">
        <f>IFERROR(VLOOKUP($F31&amp;$C31,Sales!$A:$H,7,0),0)</f>
        <v>0</v>
      </c>
      <c r="R31" s="41" t="str">
        <f t="shared" si="0"/>
        <v>ERROR</v>
      </c>
      <c r="S31" s="15"/>
      <c r="T31" s="15"/>
      <c r="U31" s="15"/>
      <c r="V31" s="15"/>
      <c r="W31" s="15"/>
      <c r="X31" s="15"/>
      <c r="Y31" s="41"/>
      <c r="Z31" s="41"/>
      <c r="AA31" s="41"/>
      <c r="AB31" s="15"/>
      <c r="AC31" s="15"/>
      <c r="AD31" s="15"/>
      <c r="AE31" s="15"/>
      <c r="AF31" s="15"/>
      <c r="AG31" s="15"/>
      <c r="AH31" s="15"/>
      <c r="AI31" s="15"/>
      <c r="AJ31" s="41"/>
      <c r="AK31" s="15"/>
      <c r="AL31" s="15"/>
      <c r="AM31" s="15"/>
      <c r="AN31" s="15"/>
      <c r="AO31" s="15"/>
      <c r="AP31" s="15"/>
      <c r="AQ31" s="15"/>
      <c r="AR31" s="15"/>
      <c r="AS31" s="15"/>
      <c r="AT31" s="15"/>
      <c r="AU31" s="15"/>
      <c r="AV31" s="15"/>
      <c r="AW31" s="15"/>
      <c r="AX31" s="15"/>
      <c r="AY31" s="15"/>
      <c r="AZ31" s="10">
        <v>1</v>
      </c>
      <c r="BA31" t="s">
        <v>22</v>
      </c>
      <c r="BB31" t="s">
        <v>88</v>
      </c>
      <c r="BD31" s="39" t="str">
        <f t="shared" si="1"/>
        <v>01/326127307GBukalapak</v>
      </c>
      <c r="BE31" s="81">
        <v>44876</v>
      </c>
      <c r="BF31" t="s">
        <v>13953</v>
      </c>
    </row>
    <row r="32" spans="2:59" ht="13.5" customHeight="1" x14ac:dyDescent="0.35">
      <c r="B32" s="10" t="s">
        <v>17</v>
      </c>
      <c r="C32" s="10" t="s">
        <v>2657</v>
      </c>
      <c r="D32" s="10" t="s">
        <v>65</v>
      </c>
      <c r="E32" s="10" t="s">
        <v>66</v>
      </c>
      <c r="F32" s="10" t="s">
        <v>4118</v>
      </c>
      <c r="G32" s="137" t="s">
        <v>4118</v>
      </c>
      <c r="H32" s="10"/>
      <c r="I32" s="10">
        <v>0</v>
      </c>
      <c r="J32" s="10" t="s">
        <v>8241</v>
      </c>
      <c r="K32" s="10" t="s">
        <v>11045</v>
      </c>
      <c r="L32" s="98">
        <f>IFERROR(VLOOKUP($F32&amp;$C32,Sales!$J:$W,9,0),0)</f>
        <v>0</v>
      </c>
      <c r="M32" s="98">
        <f>IFERROR(VLOOKUP($F32&amp;$C32,Sales!$J:$W,10,0),0)</f>
        <v>0</v>
      </c>
      <c r="N32" s="98">
        <f>IFERROR(VLOOKUP($F32&amp;$C32,Sales!$J:$W,11,0),0)</f>
        <v>0</v>
      </c>
      <c r="O32" s="98">
        <f>IFERROR(VLOOKUP($F32&amp;$C32,Sales!$J:$W,12,0),0)</f>
        <v>0</v>
      </c>
      <c r="P32" s="98">
        <f>IFERROR(VLOOKUP($F32&amp;$C32,Sales!$J:$W,13,0),0)</f>
        <v>0</v>
      </c>
      <c r="Q32" s="98">
        <f>IFERROR(VLOOKUP($F32&amp;$C32,Sales!$A:$H,7,0),0)</f>
        <v>0</v>
      </c>
      <c r="R32" s="41" t="str">
        <f t="shared" si="0"/>
        <v>ERROR</v>
      </c>
      <c r="S32" s="15"/>
      <c r="T32" s="15"/>
      <c r="U32" s="15"/>
      <c r="V32" s="15"/>
      <c r="W32" s="15"/>
      <c r="X32" s="15"/>
      <c r="Y32" s="41"/>
      <c r="Z32" s="41"/>
      <c r="AA32" s="41"/>
      <c r="AB32" s="15"/>
      <c r="AC32" s="15"/>
      <c r="AD32" s="15"/>
      <c r="AE32" s="15"/>
      <c r="AF32" s="15"/>
      <c r="AG32" s="15"/>
      <c r="AH32" s="15"/>
      <c r="AI32" s="15"/>
      <c r="AJ32" s="41"/>
      <c r="AK32" s="15"/>
      <c r="AL32" s="15"/>
      <c r="AM32" s="15"/>
      <c r="AN32" s="15"/>
      <c r="AO32" s="15"/>
      <c r="AP32" s="15"/>
      <c r="AQ32" s="15"/>
      <c r="AR32" s="15"/>
      <c r="AS32" s="15"/>
      <c r="AT32" s="15"/>
      <c r="AU32" s="15"/>
      <c r="AV32" s="15"/>
      <c r="AW32" s="15"/>
      <c r="AX32" s="15"/>
      <c r="AY32" s="15"/>
      <c r="AZ32" s="10">
        <v>1</v>
      </c>
      <c r="BA32" t="s">
        <v>22</v>
      </c>
      <c r="BB32" t="s">
        <v>88</v>
      </c>
      <c r="BD32" s="39" t="str">
        <f t="shared" si="1"/>
        <v>01/396129508LBukalapak</v>
      </c>
      <c r="BE32" s="1">
        <v>45058</v>
      </c>
      <c r="BF32" t="s">
        <v>17304</v>
      </c>
    </row>
    <row r="33" spans="2:58" ht="13.5" customHeight="1" x14ac:dyDescent="0.35">
      <c r="B33" s="10" t="s">
        <v>17</v>
      </c>
      <c r="C33" s="10" t="s">
        <v>2657</v>
      </c>
      <c r="D33" s="10" t="s">
        <v>65</v>
      </c>
      <c r="E33" s="10" t="s">
        <v>66</v>
      </c>
      <c r="F33" s="10" t="s">
        <v>3625</v>
      </c>
      <c r="G33" s="137" t="s">
        <v>3625</v>
      </c>
      <c r="H33" s="10"/>
      <c r="I33" s="10">
        <v>0</v>
      </c>
      <c r="J33" s="10" t="s">
        <v>8242</v>
      </c>
      <c r="K33" s="10" t="s">
        <v>8243</v>
      </c>
      <c r="L33" s="98">
        <f>IFERROR(VLOOKUP($F33&amp;$C33,Sales!$J:$W,9,0),0)</f>
        <v>0</v>
      </c>
      <c r="M33" s="98">
        <f>IFERROR(VLOOKUP($F33&amp;$C33,Sales!$J:$W,10,0),0)</f>
        <v>0</v>
      </c>
      <c r="N33" s="98">
        <f>IFERROR(VLOOKUP($F33&amp;$C33,Sales!$J:$W,11,0),0)</f>
        <v>0</v>
      </c>
      <c r="O33" s="98">
        <f>IFERROR(VLOOKUP($F33&amp;$C33,Sales!$J:$W,12,0),0)</f>
        <v>0</v>
      </c>
      <c r="P33" s="98">
        <f>IFERROR(VLOOKUP($F33&amp;$C33,Sales!$J:$W,13,0),0)</f>
        <v>0</v>
      </c>
      <c r="Q33" s="98">
        <f>IFERROR(VLOOKUP($F33&amp;$C33,Sales!$A:$H,7,0),0)</f>
        <v>0</v>
      </c>
      <c r="R33" s="41" t="str">
        <f t="shared" si="0"/>
        <v>ERROR</v>
      </c>
      <c r="S33" s="15"/>
      <c r="T33" s="15"/>
      <c r="U33" s="15"/>
      <c r="V33" s="15"/>
      <c r="W33" s="15"/>
      <c r="X33" s="15"/>
      <c r="Y33" s="41"/>
      <c r="Z33" s="41"/>
      <c r="AA33" s="41"/>
      <c r="AB33" s="15"/>
      <c r="AC33" s="15"/>
      <c r="AD33" s="15"/>
      <c r="AE33" s="15"/>
      <c r="AF33" s="15"/>
      <c r="AG33" s="15"/>
      <c r="AH33" s="15"/>
      <c r="AI33" s="15"/>
      <c r="AJ33" s="41"/>
      <c r="AK33" s="15"/>
      <c r="AL33" s="15"/>
      <c r="AM33" s="15"/>
      <c r="AN33" s="15"/>
      <c r="AO33" s="15"/>
      <c r="AP33" s="15"/>
      <c r="AQ33" s="15"/>
      <c r="AR33" s="15"/>
      <c r="AS33" s="15"/>
      <c r="AT33" s="15"/>
      <c r="AU33" s="15"/>
      <c r="AV33" s="15"/>
      <c r="AW33" s="15"/>
      <c r="AX33" s="15"/>
      <c r="AY33" s="15"/>
      <c r="AZ33" s="10">
        <v>1</v>
      </c>
      <c r="BA33" t="s">
        <v>22</v>
      </c>
      <c r="BB33" t="s">
        <v>88</v>
      </c>
      <c r="BD33" s="39" t="str">
        <f t="shared" si="1"/>
        <v>01/326127306ZBukalapak</v>
      </c>
      <c r="BE33" s="81">
        <v>44817</v>
      </c>
      <c r="BF33" t="s">
        <v>13657</v>
      </c>
    </row>
    <row r="34" spans="2:58" ht="13.5" customHeight="1" x14ac:dyDescent="0.35">
      <c r="B34" s="10" t="s">
        <v>17</v>
      </c>
      <c r="C34" s="10" t="s">
        <v>2657</v>
      </c>
      <c r="D34" s="10" t="s">
        <v>65</v>
      </c>
      <c r="E34" s="10" t="s">
        <v>66</v>
      </c>
      <c r="F34" s="10" t="s">
        <v>6116</v>
      </c>
      <c r="G34" s="137" t="s">
        <v>6116</v>
      </c>
      <c r="H34" s="10"/>
      <c r="I34" s="10">
        <v>0</v>
      </c>
      <c r="J34" s="10" t="s">
        <v>8244</v>
      </c>
      <c r="K34" s="10" t="s">
        <v>8245</v>
      </c>
      <c r="L34" s="98">
        <f>IFERROR(VLOOKUP($F34&amp;$C34,Sales!$J:$W,9,0),0)</f>
        <v>0</v>
      </c>
      <c r="M34" s="98">
        <f>IFERROR(VLOOKUP($F34&amp;$C34,Sales!$J:$W,10,0),0)</f>
        <v>0</v>
      </c>
      <c r="N34" s="98">
        <f>IFERROR(VLOOKUP($F34&amp;$C34,Sales!$J:$W,11,0),0)</f>
        <v>0</v>
      </c>
      <c r="O34" s="98">
        <f>IFERROR(VLOOKUP($F34&amp;$C34,Sales!$J:$W,12,0),0)</f>
        <v>0</v>
      </c>
      <c r="P34" s="98">
        <f>IFERROR(VLOOKUP($F34&amp;$C34,Sales!$J:$W,13,0),0)</f>
        <v>0</v>
      </c>
      <c r="Q34" s="98">
        <f>IFERROR(VLOOKUP($F34&amp;$C34,Sales!$A:$H,7,0),0)</f>
        <v>0</v>
      </c>
      <c r="R34" s="41" t="str">
        <f t="shared" si="0"/>
        <v>ERROR</v>
      </c>
      <c r="S34" s="15"/>
      <c r="T34" s="15"/>
      <c r="U34" s="15"/>
      <c r="V34" s="15"/>
      <c r="W34" s="15"/>
      <c r="X34" s="15"/>
      <c r="Y34" s="41"/>
      <c r="Z34" s="41"/>
      <c r="AA34" s="41"/>
      <c r="AB34" s="15"/>
      <c r="AC34" s="15"/>
      <c r="AD34" s="15"/>
      <c r="AE34" s="15"/>
      <c r="AF34" s="15"/>
      <c r="AG34" s="15"/>
      <c r="AH34" s="15"/>
      <c r="AI34" s="15"/>
      <c r="AJ34" s="41"/>
      <c r="AK34" s="15"/>
      <c r="AL34" s="15"/>
      <c r="AM34" s="15"/>
      <c r="AN34" s="15"/>
      <c r="AO34" s="15"/>
      <c r="AP34" s="15"/>
      <c r="AQ34" s="15"/>
      <c r="AR34" s="15"/>
      <c r="AS34" s="15"/>
      <c r="AT34" s="15"/>
      <c r="AU34" s="15"/>
      <c r="AV34" s="15"/>
      <c r="AW34" s="15"/>
      <c r="AX34" s="15"/>
      <c r="AY34" s="15"/>
      <c r="AZ34" s="10">
        <v>1</v>
      </c>
      <c r="BA34" t="s">
        <v>22</v>
      </c>
      <c r="BB34" t="s">
        <v>88</v>
      </c>
      <c r="BD34" s="39" t="str">
        <f t="shared" si="1"/>
        <v>01/396129507YBukalapak</v>
      </c>
      <c r="BE34" s="81">
        <v>44817</v>
      </c>
      <c r="BF34" t="s">
        <v>13657</v>
      </c>
    </row>
    <row r="35" spans="2:58" ht="13.5" customHeight="1" x14ac:dyDescent="0.35">
      <c r="B35" s="10" t="s">
        <v>17</v>
      </c>
      <c r="C35" s="10" t="s">
        <v>2657</v>
      </c>
      <c r="D35" s="10" t="s">
        <v>65</v>
      </c>
      <c r="E35" s="10" t="s">
        <v>66</v>
      </c>
      <c r="F35" s="10" t="s">
        <v>3594</v>
      </c>
      <c r="G35" s="137" t="s">
        <v>3594</v>
      </c>
      <c r="H35" s="10"/>
      <c r="I35" s="10">
        <v>0</v>
      </c>
      <c r="J35" s="10" t="s">
        <v>8246</v>
      </c>
      <c r="K35" s="10" t="s">
        <v>8247</v>
      </c>
      <c r="L35" s="98">
        <f>IFERROR(VLOOKUP($F35&amp;$C35,Sales!$J:$W,9,0),0)</f>
        <v>0</v>
      </c>
      <c r="M35" s="98">
        <f>IFERROR(VLOOKUP($F35&amp;$C35,Sales!$J:$W,10,0),0)</f>
        <v>0</v>
      </c>
      <c r="N35" s="98">
        <f>IFERROR(VLOOKUP($F35&amp;$C35,Sales!$J:$W,11,0),0)</f>
        <v>0</v>
      </c>
      <c r="O35" s="98">
        <f>IFERROR(VLOOKUP($F35&amp;$C35,Sales!$J:$W,12,0),0)</f>
        <v>0</v>
      </c>
      <c r="P35" s="98">
        <f>IFERROR(VLOOKUP($F35&amp;$C35,Sales!$J:$W,13,0),0)</f>
        <v>0</v>
      </c>
      <c r="Q35" s="98">
        <f>IFERROR(VLOOKUP($F35&amp;$C35,Sales!$A:$H,7,0),0)</f>
        <v>0</v>
      </c>
      <c r="R35" s="41" t="str">
        <f t="shared" si="0"/>
        <v>ERROR</v>
      </c>
      <c r="S35" s="15"/>
      <c r="T35" s="15"/>
      <c r="U35" s="15"/>
      <c r="V35" s="15"/>
      <c r="W35" s="15"/>
      <c r="X35" s="15"/>
      <c r="Y35" s="41"/>
      <c r="Z35" s="41"/>
      <c r="AA35" s="41"/>
      <c r="AB35" s="15"/>
      <c r="AC35" s="15"/>
      <c r="AD35" s="15"/>
      <c r="AE35" s="15"/>
      <c r="AF35" s="15"/>
      <c r="AG35" s="15"/>
      <c r="AH35" s="15"/>
      <c r="AI35" s="15"/>
      <c r="AJ35" s="41"/>
      <c r="AK35" s="15"/>
      <c r="AL35" s="15"/>
      <c r="AM35" s="15"/>
      <c r="AN35" s="15"/>
      <c r="AO35" s="15"/>
      <c r="AP35" s="15"/>
      <c r="AQ35" s="15"/>
      <c r="AR35" s="15"/>
      <c r="AS35" s="15"/>
      <c r="AT35" s="15"/>
      <c r="AU35" s="15"/>
      <c r="AV35" s="15"/>
      <c r="AW35" s="15"/>
      <c r="AX35" s="15"/>
      <c r="AY35" s="15"/>
      <c r="AZ35" s="10">
        <v>1</v>
      </c>
      <c r="BA35" t="s">
        <v>22</v>
      </c>
      <c r="BB35" t="s">
        <v>88</v>
      </c>
      <c r="BD35" s="39" t="str">
        <f t="shared" si="1"/>
        <v>01/396129507ZBukalapak</v>
      </c>
    </row>
    <row r="36" spans="2:58" ht="13.5" customHeight="1" x14ac:dyDescent="0.35">
      <c r="B36" s="10" t="s">
        <v>17</v>
      </c>
      <c r="C36" s="10" t="s">
        <v>2657</v>
      </c>
      <c r="D36" s="10" t="s">
        <v>65</v>
      </c>
      <c r="E36" s="10" t="s">
        <v>66</v>
      </c>
      <c r="F36" s="10" t="s">
        <v>4171</v>
      </c>
      <c r="G36" s="137" t="s">
        <v>4171</v>
      </c>
      <c r="H36" s="10"/>
      <c r="I36" s="10">
        <v>0</v>
      </c>
      <c r="J36" s="10" t="s">
        <v>8248</v>
      </c>
      <c r="K36" s="10" t="s">
        <v>8249</v>
      </c>
      <c r="L36" s="98">
        <f>IFERROR(VLOOKUP($F36&amp;$C36,Sales!$J:$W,9,0),0)</f>
        <v>0</v>
      </c>
      <c r="M36" s="98">
        <f>IFERROR(VLOOKUP($F36&amp;$C36,Sales!$J:$W,10,0),0)</f>
        <v>0</v>
      </c>
      <c r="N36" s="98">
        <f>IFERROR(VLOOKUP($F36&amp;$C36,Sales!$J:$W,11,0),0)</f>
        <v>0</v>
      </c>
      <c r="O36" s="98">
        <f>IFERROR(VLOOKUP($F36&amp;$C36,Sales!$J:$W,12,0),0)</f>
        <v>0</v>
      </c>
      <c r="P36" s="98">
        <f>IFERROR(VLOOKUP($F36&amp;$C36,Sales!$J:$W,13,0),0)</f>
        <v>0</v>
      </c>
      <c r="Q36" s="98">
        <f>IFERROR(VLOOKUP($F36&amp;$C36,Sales!$A:$H,7,0),0)</f>
        <v>0</v>
      </c>
      <c r="R36" s="41" t="str">
        <f t="shared" si="0"/>
        <v>ERROR</v>
      </c>
      <c r="S36" s="15"/>
      <c r="T36" s="15"/>
      <c r="U36" s="15"/>
      <c r="V36" s="15"/>
      <c r="W36" s="15"/>
      <c r="X36" s="15"/>
      <c r="Y36" s="41"/>
      <c r="Z36" s="41"/>
      <c r="AA36" s="41"/>
      <c r="AB36" s="15"/>
      <c r="AC36" s="15"/>
      <c r="AD36" s="15"/>
      <c r="AE36" s="15"/>
      <c r="AF36" s="15"/>
      <c r="AG36" s="15"/>
      <c r="AH36" s="15"/>
      <c r="AI36" s="15"/>
      <c r="AJ36" s="41"/>
      <c r="AK36" s="15"/>
      <c r="AL36" s="15"/>
      <c r="AM36" s="15"/>
      <c r="AN36" s="15"/>
      <c r="AO36" s="15"/>
      <c r="AP36" s="15"/>
      <c r="AQ36" s="15"/>
      <c r="AR36" s="15"/>
      <c r="AS36" s="15"/>
      <c r="AT36" s="15"/>
      <c r="AU36" s="15"/>
      <c r="AV36" s="15"/>
      <c r="AW36" s="15"/>
      <c r="AX36" s="15"/>
      <c r="AY36" s="15"/>
      <c r="AZ36" s="10">
        <v>1</v>
      </c>
      <c r="BA36" t="s">
        <v>22</v>
      </c>
      <c r="BB36" t="s">
        <v>88</v>
      </c>
      <c r="BD36" s="39" t="str">
        <f t="shared" si="1"/>
        <v>01/326127306QBukalapak</v>
      </c>
      <c r="BE36" s="88">
        <v>44904</v>
      </c>
      <c r="BF36" t="s">
        <v>14065</v>
      </c>
    </row>
    <row r="37" spans="2:58" ht="13.5" customHeight="1" x14ac:dyDescent="0.35">
      <c r="B37" s="10" t="s">
        <v>17</v>
      </c>
      <c r="C37" s="10" t="s">
        <v>2657</v>
      </c>
      <c r="D37" s="10" t="s">
        <v>65</v>
      </c>
      <c r="E37" s="10" t="s">
        <v>66</v>
      </c>
      <c r="F37" s="10" t="s">
        <v>4126</v>
      </c>
      <c r="G37" s="137" t="s">
        <v>4126</v>
      </c>
      <c r="H37" s="10"/>
      <c r="I37" s="10">
        <v>0</v>
      </c>
      <c r="J37" s="10" t="s">
        <v>8250</v>
      </c>
      <c r="K37" s="10" t="s">
        <v>11046</v>
      </c>
      <c r="L37" s="98">
        <f>IFERROR(VLOOKUP($F37&amp;$C37,Sales!$J:$W,9,0),0)</f>
        <v>0</v>
      </c>
      <c r="M37" s="98">
        <f>IFERROR(VLOOKUP($F37&amp;$C37,Sales!$J:$W,10,0),0)</f>
        <v>0</v>
      </c>
      <c r="N37" s="98">
        <f>IFERROR(VLOOKUP($F37&amp;$C37,Sales!$J:$W,11,0),0)</f>
        <v>0</v>
      </c>
      <c r="O37" s="98">
        <f>IFERROR(VLOOKUP($F37&amp;$C37,Sales!$J:$W,12,0),0)</f>
        <v>0</v>
      </c>
      <c r="P37" s="98">
        <f>IFERROR(VLOOKUP($F37&amp;$C37,Sales!$J:$W,13,0),0)</f>
        <v>0</v>
      </c>
      <c r="Q37" s="98">
        <f>IFERROR(VLOOKUP($F37&amp;$C37,Sales!$A:$H,7,0),0)</f>
        <v>0</v>
      </c>
      <c r="R37" s="41" t="str">
        <f t="shared" si="0"/>
        <v>ERROR</v>
      </c>
      <c r="S37" s="15"/>
      <c r="T37" s="15"/>
      <c r="U37" s="15"/>
      <c r="V37" s="15"/>
      <c r="W37" s="15"/>
      <c r="X37" s="15"/>
      <c r="Y37" s="41"/>
      <c r="Z37" s="41"/>
      <c r="AA37" s="41"/>
      <c r="AB37" s="15"/>
      <c r="AC37" s="15"/>
      <c r="AD37" s="15"/>
      <c r="AE37" s="15"/>
      <c r="AF37" s="15"/>
      <c r="AG37" s="15"/>
      <c r="AH37" s="15"/>
      <c r="AI37" s="15"/>
      <c r="AJ37" s="41"/>
      <c r="AK37" s="15"/>
      <c r="AL37" s="15"/>
      <c r="AM37" s="15"/>
      <c r="AN37" s="15"/>
      <c r="AO37" s="15"/>
      <c r="AP37" s="15"/>
      <c r="AQ37" s="15"/>
      <c r="AR37" s="15"/>
      <c r="AS37" s="15"/>
      <c r="AT37" s="15"/>
      <c r="AU37" s="15"/>
      <c r="AV37" s="15"/>
      <c r="AW37" s="15"/>
      <c r="AX37" s="15"/>
      <c r="AY37" s="15"/>
      <c r="AZ37" s="10">
        <v>1</v>
      </c>
      <c r="BA37" t="s">
        <v>22</v>
      </c>
      <c r="BB37" t="s">
        <v>88</v>
      </c>
      <c r="BD37" s="39" t="str">
        <f t="shared" si="1"/>
        <v>01/396129508BBukalapak</v>
      </c>
    </row>
    <row r="38" spans="2:58" ht="13.5" customHeight="1" x14ac:dyDescent="0.35">
      <c r="B38" s="10" t="s">
        <v>17</v>
      </c>
      <c r="C38" s="10" t="s">
        <v>2657</v>
      </c>
      <c r="D38" s="10" t="s">
        <v>65</v>
      </c>
      <c r="E38" s="10" t="s">
        <v>66</v>
      </c>
      <c r="F38" s="10" t="s">
        <v>4142</v>
      </c>
      <c r="G38" s="137" t="s">
        <v>4142</v>
      </c>
      <c r="H38" s="10"/>
      <c r="I38" s="10">
        <v>0</v>
      </c>
      <c r="J38" s="10" t="s">
        <v>8251</v>
      </c>
      <c r="K38" s="10" t="s">
        <v>11047</v>
      </c>
      <c r="L38" s="98">
        <f>IFERROR(VLOOKUP($F38&amp;$C38,Sales!$J:$W,9,0),0)</f>
        <v>0</v>
      </c>
      <c r="M38" s="98">
        <f>IFERROR(VLOOKUP($F38&amp;$C38,Sales!$J:$W,10,0),0)</f>
        <v>0</v>
      </c>
      <c r="N38" s="98">
        <f>IFERROR(VLOOKUP($F38&amp;$C38,Sales!$J:$W,11,0),0)</f>
        <v>0</v>
      </c>
      <c r="O38" s="98">
        <f>IFERROR(VLOOKUP($F38&amp;$C38,Sales!$J:$W,12,0),0)</f>
        <v>0</v>
      </c>
      <c r="P38" s="98">
        <f>IFERROR(VLOOKUP($F38&amp;$C38,Sales!$J:$W,13,0),0)</f>
        <v>0</v>
      </c>
      <c r="Q38" s="98">
        <f>IFERROR(VLOOKUP($F38&amp;$C38,Sales!$A:$H,7,0),0)</f>
        <v>0</v>
      </c>
      <c r="R38" s="41" t="str">
        <f t="shared" si="0"/>
        <v>ERROR</v>
      </c>
      <c r="S38" s="15"/>
      <c r="T38" s="15"/>
      <c r="U38" s="15"/>
      <c r="V38" s="15"/>
      <c r="W38" s="15"/>
      <c r="X38" s="15"/>
      <c r="Y38" s="41"/>
      <c r="Z38" s="41"/>
      <c r="AA38" s="41"/>
      <c r="AB38" s="15"/>
      <c r="AC38" s="15"/>
      <c r="AD38" s="15"/>
      <c r="AE38" s="15"/>
      <c r="AF38" s="15"/>
      <c r="AG38" s="15"/>
      <c r="AH38" s="15"/>
      <c r="AI38" s="15"/>
      <c r="AJ38" s="41"/>
      <c r="AK38" s="15"/>
      <c r="AL38" s="15"/>
      <c r="AM38" s="15"/>
      <c r="AN38" s="15"/>
      <c r="AO38" s="15"/>
      <c r="AP38" s="15"/>
      <c r="AQ38" s="15"/>
      <c r="AR38" s="15"/>
      <c r="AS38" s="15"/>
      <c r="AT38" s="15"/>
      <c r="AU38" s="15"/>
      <c r="AV38" s="15"/>
      <c r="AW38" s="15"/>
      <c r="AX38" s="15"/>
      <c r="AY38" s="15"/>
      <c r="AZ38" s="10">
        <v>1</v>
      </c>
      <c r="BA38" t="s">
        <v>22</v>
      </c>
      <c r="BB38" t="s">
        <v>88</v>
      </c>
      <c r="BD38" s="39" t="str">
        <f t="shared" si="1"/>
        <v>01/326127306UBukalapak</v>
      </c>
    </row>
    <row r="39" spans="2:58" ht="13.5" customHeight="1" x14ac:dyDescent="0.35">
      <c r="B39" s="10" t="s">
        <v>17</v>
      </c>
      <c r="C39" s="10" t="s">
        <v>2657</v>
      </c>
      <c r="D39" s="10" t="s">
        <v>65</v>
      </c>
      <c r="E39" s="10" t="s">
        <v>66</v>
      </c>
      <c r="F39" s="10" t="s">
        <v>6118</v>
      </c>
      <c r="G39" s="137" t="s">
        <v>6118</v>
      </c>
      <c r="H39" s="10"/>
      <c r="I39" s="10">
        <v>0</v>
      </c>
      <c r="J39" s="10" t="s">
        <v>8252</v>
      </c>
      <c r="K39" s="10" t="s">
        <v>11048</v>
      </c>
      <c r="L39" s="98">
        <f>IFERROR(VLOOKUP($F39&amp;$C39,Sales!$J:$W,9,0),0)</f>
        <v>0</v>
      </c>
      <c r="M39" s="98">
        <f>IFERROR(VLOOKUP($F39&amp;$C39,Sales!$J:$W,10,0),0)</f>
        <v>0</v>
      </c>
      <c r="N39" s="98">
        <f>IFERROR(VLOOKUP($F39&amp;$C39,Sales!$J:$W,11,0),0)</f>
        <v>0</v>
      </c>
      <c r="O39" s="98">
        <f>IFERROR(VLOOKUP($F39&amp;$C39,Sales!$J:$W,12,0),0)</f>
        <v>0</v>
      </c>
      <c r="P39" s="98">
        <f>IFERROR(VLOOKUP($F39&amp;$C39,Sales!$J:$W,13,0),0)</f>
        <v>0</v>
      </c>
      <c r="Q39" s="98">
        <f>IFERROR(VLOOKUP($F39&amp;$C39,Sales!$A:$H,7,0),0)</f>
        <v>0</v>
      </c>
      <c r="R39" s="41" t="str">
        <f t="shared" si="0"/>
        <v>ERROR</v>
      </c>
      <c r="S39" s="15"/>
      <c r="T39" s="15"/>
      <c r="U39" s="15"/>
      <c r="V39" s="15"/>
      <c r="W39" s="15"/>
      <c r="X39" s="15"/>
      <c r="Y39" s="41"/>
      <c r="Z39" s="41"/>
      <c r="AA39" s="41"/>
      <c r="AB39" s="15"/>
      <c r="AC39" s="15"/>
      <c r="AD39" s="15"/>
      <c r="AE39" s="15"/>
      <c r="AF39" s="15"/>
      <c r="AG39" s="15"/>
      <c r="AH39" s="15"/>
      <c r="AI39" s="15"/>
      <c r="AJ39" s="41"/>
      <c r="AK39" s="15"/>
      <c r="AL39" s="15"/>
      <c r="AM39" s="15"/>
      <c r="AN39" s="15"/>
      <c r="AO39" s="15"/>
      <c r="AP39" s="15"/>
      <c r="AQ39" s="15"/>
      <c r="AR39" s="15"/>
      <c r="AS39" s="15"/>
      <c r="AT39" s="15"/>
      <c r="AU39" s="15"/>
      <c r="AV39" s="15"/>
      <c r="AW39" s="15"/>
      <c r="AX39" s="15"/>
      <c r="AY39" s="15"/>
      <c r="AZ39" s="10">
        <v>1</v>
      </c>
      <c r="BA39" t="s">
        <v>22</v>
      </c>
      <c r="BB39" t="s">
        <v>88</v>
      </c>
      <c r="BD39" s="39" t="str">
        <f t="shared" si="1"/>
        <v>01/396129508OBukalapak</v>
      </c>
    </row>
    <row r="40" spans="2:58" ht="13.5" customHeight="1" x14ac:dyDescent="0.35">
      <c r="B40" s="10" t="s">
        <v>17</v>
      </c>
      <c r="C40" s="10" t="s">
        <v>2657</v>
      </c>
      <c r="D40" s="10" t="s">
        <v>65</v>
      </c>
      <c r="E40" s="10" t="s">
        <v>66</v>
      </c>
      <c r="F40" s="10" t="s">
        <v>4143</v>
      </c>
      <c r="G40" s="137" t="s">
        <v>4143</v>
      </c>
      <c r="H40" s="10"/>
      <c r="I40" s="10">
        <v>0</v>
      </c>
      <c r="J40" s="10" t="s">
        <v>8253</v>
      </c>
      <c r="K40" s="10" t="s">
        <v>8314</v>
      </c>
      <c r="L40" s="98">
        <f>IFERROR(VLOOKUP($F40&amp;$C40,Sales!$J:$W,9,0),0)</f>
        <v>0</v>
      </c>
      <c r="M40" s="98">
        <f>IFERROR(VLOOKUP($F40&amp;$C40,Sales!$J:$W,10,0),0)</f>
        <v>0</v>
      </c>
      <c r="N40" s="98">
        <f>IFERROR(VLOOKUP($F40&amp;$C40,Sales!$J:$W,11,0),0)</f>
        <v>0</v>
      </c>
      <c r="O40" s="98">
        <f>IFERROR(VLOOKUP($F40&amp;$C40,Sales!$J:$W,12,0),0)</f>
        <v>0</v>
      </c>
      <c r="P40" s="98">
        <f>IFERROR(VLOOKUP($F40&amp;$C40,Sales!$J:$W,13,0),0)</f>
        <v>0</v>
      </c>
      <c r="Q40" s="98">
        <f>IFERROR(VLOOKUP($F40&amp;$C40,Sales!$A:$H,7,0),0)</f>
        <v>0</v>
      </c>
      <c r="R40" s="41" t="str">
        <f t="shared" si="0"/>
        <v>ERROR</v>
      </c>
      <c r="S40" s="15"/>
      <c r="T40" s="15"/>
      <c r="U40" s="15"/>
      <c r="V40" s="15"/>
      <c r="W40" s="15"/>
      <c r="X40" s="15"/>
      <c r="Y40" s="41"/>
      <c r="Z40" s="41"/>
      <c r="AA40" s="41"/>
      <c r="AB40" s="15"/>
      <c r="AC40" s="15"/>
      <c r="AD40" s="15"/>
      <c r="AE40" s="15"/>
      <c r="AF40" s="15"/>
      <c r="AG40" s="15"/>
      <c r="AH40" s="15"/>
      <c r="AI40" s="15"/>
      <c r="AJ40" s="41"/>
      <c r="AK40" s="15"/>
      <c r="AL40" s="15"/>
      <c r="AM40" s="15"/>
      <c r="AN40" s="15"/>
      <c r="AO40" s="15"/>
      <c r="AP40" s="15"/>
      <c r="AQ40" s="15"/>
      <c r="AR40" s="15"/>
      <c r="AS40" s="15"/>
      <c r="AT40" s="15"/>
      <c r="AU40" s="15"/>
      <c r="AV40" s="15"/>
      <c r="AW40" s="15"/>
      <c r="AX40" s="15"/>
      <c r="AY40" s="15"/>
      <c r="AZ40" s="10">
        <v>1</v>
      </c>
      <c r="BA40" t="s">
        <v>22</v>
      </c>
      <c r="BB40" t="s">
        <v>88</v>
      </c>
      <c r="BD40" s="39" t="str">
        <f t="shared" si="1"/>
        <v>01/396129508PBukalapak</v>
      </c>
    </row>
    <row r="41" spans="2:58" ht="13.5" customHeight="1" x14ac:dyDescent="0.35">
      <c r="B41" s="10" t="s">
        <v>17</v>
      </c>
      <c r="C41" s="10" t="s">
        <v>2657</v>
      </c>
      <c r="D41" s="10" t="s">
        <v>65</v>
      </c>
      <c r="E41" s="10" t="s">
        <v>66</v>
      </c>
      <c r="F41" s="10" t="s">
        <v>3626</v>
      </c>
      <c r="G41" s="137" t="s">
        <v>3626</v>
      </c>
      <c r="H41" s="10"/>
      <c r="I41" s="10">
        <v>0</v>
      </c>
      <c r="J41" s="10" t="s">
        <v>8254</v>
      </c>
      <c r="K41" s="10" t="s">
        <v>8255</v>
      </c>
      <c r="L41" s="98">
        <f>IFERROR(VLOOKUP($F41&amp;$C41,Sales!$J:$W,9,0),0)</f>
        <v>0</v>
      </c>
      <c r="M41" s="98">
        <f>IFERROR(VLOOKUP($F41&amp;$C41,Sales!$J:$W,10,0),0)</f>
        <v>0</v>
      </c>
      <c r="N41" s="98">
        <f>IFERROR(VLOOKUP($F41&amp;$C41,Sales!$J:$W,11,0),0)</f>
        <v>0</v>
      </c>
      <c r="O41" s="98">
        <f>IFERROR(VLOOKUP($F41&amp;$C41,Sales!$J:$W,12,0),0)</f>
        <v>0</v>
      </c>
      <c r="P41" s="98">
        <f>IFERROR(VLOOKUP($F41&amp;$C41,Sales!$J:$W,13,0),0)</f>
        <v>0</v>
      </c>
      <c r="Q41" s="98">
        <f>IFERROR(VLOOKUP($F41&amp;$C41,Sales!$A:$H,7,0),0)</f>
        <v>0</v>
      </c>
      <c r="R41" s="41" t="str">
        <f t="shared" si="0"/>
        <v>ERROR</v>
      </c>
      <c r="S41" s="15"/>
      <c r="T41" s="15"/>
      <c r="U41" s="15"/>
      <c r="V41" s="15"/>
      <c r="W41" s="15"/>
      <c r="X41" s="15"/>
      <c r="Y41" s="41"/>
      <c r="Z41" s="41"/>
      <c r="AA41" s="41"/>
      <c r="AB41" s="15"/>
      <c r="AC41" s="15"/>
      <c r="AD41" s="15"/>
      <c r="AE41" s="15"/>
      <c r="AF41" s="15"/>
      <c r="AG41" s="15"/>
      <c r="AH41" s="15"/>
      <c r="AI41" s="15"/>
      <c r="AJ41" s="41"/>
      <c r="AK41" s="15"/>
      <c r="AL41" s="15"/>
      <c r="AM41" s="15"/>
      <c r="AN41" s="15"/>
      <c r="AO41" s="15"/>
      <c r="AP41" s="15"/>
      <c r="AQ41" s="15"/>
      <c r="AR41" s="15"/>
      <c r="AS41" s="15"/>
      <c r="AT41" s="15"/>
      <c r="AU41" s="15"/>
      <c r="AV41" s="15"/>
      <c r="AW41" s="15"/>
      <c r="AX41" s="15"/>
      <c r="AY41" s="15"/>
      <c r="AZ41" s="10">
        <v>1</v>
      </c>
      <c r="BA41" t="s">
        <v>22</v>
      </c>
      <c r="BB41" t="s">
        <v>88</v>
      </c>
      <c r="BD41" s="39" t="str">
        <f t="shared" si="1"/>
        <v>01/326127306RBukalapak</v>
      </c>
    </row>
    <row r="42" spans="2:58" ht="13.5" customHeight="1" x14ac:dyDescent="0.35">
      <c r="B42" s="10" t="s">
        <v>17</v>
      </c>
      <c r="C42" s="10" t="s">
        <v>2657</v>
      </c>
      <c r="D42" s="10" t="s">
        <v>65</v>
      </c>
      <c r="E42" s="10" t="s">
        <v>66</v>
      </c>
      <c r="F42" s="10" t="s">
        <v>4115</v>
      </c>
      <c r="G42" s="137" t="s">
        <v>4115</v>
      </c>
      <c r="H42" s="10"/>
      <c r="I42" s="10">
        <v>0</v>
      </c>
      <c r="J42" s="10" t="s">
        <v>8256</v>
      </c>
      <c r="K42" s="10" t="s">
        <v>8257</v>
      </c>
      <c r="L42" s="98">
        <f>IFERROR(VLOOKUP($F42&amp;$C42,Sales!$J:$W,9,0),0)</f>
        <v>0</v>
      </c>
      <c r="M42" s="98">
        <f>IFERROR(VLOOKUP($F42&amp;$C42,Sales!$J:$W,10,0),0)</f>
        <v>0</v>
      </c>
      <c r="N42" s="98">
        <f>IFERROR(VLOOKUP($F42&amp;$C42,Sales!$J:$W,11,0),0)</f>
        <v>0</v>
      </c>
      <c r="O42" s="98">
        <f>IFERROR(VLOOKUP($F42&amp;$C42,Sales!$J:$W,12,0),0)</f>
        <v>0</v>
      </c>
      <c r="P42" s="98">
        <f>IFERROR(VLOOKUP($F42&amp;$C42,Sales!$J:$W,13,0),0)</f>
        <v>0</v>
      </c>
      <c r="Q42" s="98">
        <f>IFERROR(VLOOKUP($F42&amp;$C42,Sales!$A:$H,7,0),0)</f>
        <v>0</v>
      </c>
      <c r="R42" s="41" t="str">
        <f t="shared" si="0"/>
        <v>ERROR</v>
      </c>
      <c r="S42" s="15"/>
      <c r="T42" s="15"/>
      <c r="U42" s="15"/>
      <c r="V42" s="15"/>
      <c r="W42" s="15"/>
      <c r="X42" s="15"/>
      <c r="Y42" s="41"/>
      <c r="Z42" s="41"/>
      <c r="AA42" s="41"/>
      <c r="AB42" s="15"/>
      <c r="AC42" s="15"/>
      <c r="AD42" s="15"/>
      <c r="AE42" s="15"/>
      <c r="AF42" s="15"/>
      <c r="AG42" s="15"/>
      <c r="AH42" s="15"/>
      <c r="AI42" s="15"/>
      <c r="AJ42" s="41"/>
      <c r="AK42" s="15"/>
      <c r="AL42" s="15"/>
      <c r="AM42" s="15"/>
      <c r="AN42" s="15"/>
      <c r="AO42" s="15"/>
      <c r="AP42" s="15"/>
      <c r="AQ42" s="15"/>
      <c r="AR42" s="15"/>
      <c r="AS42" s="15"/>
      <c r="AT42" s="15"/>
      <c r="AU42" s="15"/>
      <c r="AV42" s="15"/>
      <c r="AW42" s="15"/>
      <c r="AX42" s="15"/>
      <c r="AY42" s="15"/>
      <c r="AZ42" s="10">
        <v>1</v>
      </c>
      <c r="BA42" t="s">
        <v>22</v>
      </c>
      <c r="BB42" t="s">
        <v>88</v>
      </c>
      <c r="BD42" s="39" t="str">
        <f t="shared" si="1"/>
        <v>01/396129508IBukalapak</v>
      </c>
      <c r="BE42" t="s">
        <v>13747</v>
      </c>
      <c r="BF42" t="s">
        <v>13748</v>
      </c>
    </row>
    <row r="43" spans="2:58" ht="13.5" customHeight="1" x14ac:dyDescent="0.35">
      <c r="B43" s="10" t="s">
        <v>17</v>
      </c>
      <c r="C43" s="10" t="s">
        <v>2657</v>
      </c>
      <c r="D43" s="10" t="s">
        <v>65</v>
      </c>
      <c r="E43" s="10" t="s">
        <v>66</v>
      </c>
      <c r="F43" s="10" t="s">
        <v>2973</v>
      </c>
      <c r="G43" s="137" t="s">
        <v>2973</v>
      </c>
      <c r="H43" s="10"/>
      <c r="I43" s="10">
        <v>0</v>
      </c>
      <c r="J43" s="10" t="s">
        <v>8258</v>
      </c>
      <c r="K43" s="10" t="s">
        <v>11049</v>
      </c>
      <c r="L43" s="98">
        <f>IFERROR(VLOOKUP($F43&amp;$C43,Sales!$J:$W,9,0),0)</f>
        <v>0</v>
      </c>
      <c r="M43" s="98">
        <f>IFERROR(VLOOKUP($F43&amp;$C43,Sales!$J:$W,10,0),0)</f>
        <v>0</v>
      </c>
      <c r="N43" s="98">
        <f>IFERROR(VLOOKUP($F43&amp;$C43,Sales!$J:$W,11,0),0)</f>
        <v>0</v>
      </c>
      <c r="O43" s="98">
        <f>IFERROR(VLOOKUP($F43&amp;$C43,Sales!$J:$W,12,0),0)</f>
        <v>0</v>
      </c>
      <c r="P43" s="98">
        <f>IFERROR(VLOOKUP($F43&amp;$C43,Sales!$J:$W,13,0),0)</f>
        <v>0</v>
      </c>
      <c r="Q43" s="98">
        <f>IFERROR(VLOOKUP($F43&amp;$C43,Sales!$A:$H,7,0),0)</f>
        <v>0</v>
      </c>
      <c r="R43" s="41" t="str">
        <f t="shared" si="0"/>
        <v>ERROR</v>
      </c>
      <c r="S43" s="15"/>
      <c r="T43" s="15"/>
      <c r="U43" s="15"/>
      <c r="V43" s="15"/>
      <c r="W43" s="15"/>
      <c r="X43" s="15"/>
      <c r="Y43" s="41"/>
      <c r="Z43" s="41"/>
      <c r="AA43" s="41"/>
      <c r="AB43" s="15"/>
      <c r="AC43" s="15"/>
      <c r="AD43" s="15"/>
      <c r="AE43" s="15"/>
      <c r="AF43" s="15"/>
      <c r="AG43" s="15"/>
      <c r="AH43" s="15"/>
      <c r="AI43" s="15"/>
      <c r="AJ43" s="41"/>
      <c r="AK43" s="15"/>
      <c r="AL43" s="15"/>
      <c r="AM43" s="15"/>
      <c r="AN43" s="15"/>
      <c r="AO43" s="15"/>
      <c r="AP43" s="15"/>
      <c r="AQ43" s="15"/>
      <c r="AR43" s="15"/>
      <c r="AS43" s="15"/>
      <c r="AT43" s="15"/>
      <c r="AU43" s="15"/>
      <c r="AV43" s="15"/>
      <c r="AW43" s="15"/>
      <c r="AX43" s="15"/>
      <c r="AY43" s="15"/>
      <c r="AZ43" s="10">
        <v>1</v>
      </c>
      <c r="BA43" t="s">
        <v>22</v>
      </c>
      <c r="BB43" t="s">
        <v>88</v>
      </c>
      <c r="BD43" s="39" t="str">
        <f t="shared" si="1"/>
        <v>01/326127306KBukalapak</v>
      </c>
    </row>
    <row r="44" spans="2:58" ht="13.5" customHeight="1" x14ac:dyDescent="0.35">
      <c r="B44" s="10" t="s">
        <v>17</v>
      </c>
      <c r="C44" s="10" t="s">
        <v>2657</v>
      </c>
      <c r="D44" s="10" t="s">
        <v>65</v>
      </c>
      <c r="E44" s="10" t="s">
        <v>66</v>
      </c>
      <c r="F44" s="10" t="s">
        <v>3136</v>
      </c>
      <c r="G44" s="137" t="s">
        <v>3136</v>
      </c>
      <c r="H44" s="10"/>
      <c r="I44" s="10">
        <v>0</v>
      </c>
      <c r="J44" s="10" t="s">
        <v>8259</v>
      </c>
      <c r="K44" s="10" t="s">
        <v>11050</v>
      </c>
      <c r="L44" s="98">
        <f>IFERROR(VLOOKUP($F44&amp;$C44,Sales!$J:$W,9,0),0)</f>
        <v>0</v>
      </c>
      <c r="M44" s="98">
        <f>IFERROR(VLOOKUP($F44&amp;$C44,Sales!$J:$W,10,0),0)</f>
        <v>0</v>
      </c>
      <c r="N44" s="98">
        <f>IFERROR(VLOOKUP($F44&amp;$C44,Sales!$J:$W,11,0),0)</f>
        <v>0</v>
      </c>
      <c r="O44" s="98">
        <f>IFERROR(VLOOKUP($F44&amp;$C44,Sales!$J:$W,12,0),0)</f>
        <v>0</v>
      </c>
      <c r="P44" s="98">
        <f>IFERROR(VLOOKUP($F44&amp;$C44,Sales!$J:$W,13,0),0)</f>
        <v>0</v>
      </c>
      <c r="Q44" s="98">
        <f>IFERROR(VLOOKUP($F44&amp;$C44,Sales!$A:$H,7,0),0)</f>
        <v>0</v>
      </c>
      <c r="R44" s="41" t="str">
        <f t="shared" si="0"/>
        <v>ERROR</v>
      </c>
      <c r="S44" s="15"/>
      <c r="T44" s="15"/>
      <c r="U44" s="15"/>
      <c r="V44" s="15"/>
      <c r="W44" s="15"/>
      <c r="X44" s="15"/>
      <c r="Y44" s="41"/>
      <c r="Z44" s="41"/>
      <c r="AA44" s="41"/>
      <c r="AB44" s="15"/>
      <c r="AC44" s="15"/>
      <c r="AD44" s="15"/>
      <c r="AE44" s="15"/>
      <c r="AF44" s="15"/>
      <c r="AG44" s="15"/>
      <c r="AH44" s="15"/>
      <c r="AI44" s="15"/>
      <c r="AJ44" s="41"/>
      <c r="AK44" s="15"/>
      <c r="AL44" s="15"/>
      <c r="AM44" s="15"/>
      <c r="AN44" s="15"/>
      <c r="AO44" s="15"/>
      <c r="AP44" s="15"/>
      <c r="AQ44" s="15"/>
      <c r="AR44" s="15"/>
      <c r="AS44" s="15"/>
      <c r="AT44" s="15"/>
      <c r="AU44" s="15"/>
      <c r="AV44" s="15"/>
      <c r="AW44" s="15"/>
      <c r="AX44" s="15"/>
      <c r="AY44" s="15"/>
      <c r="AZ44" s="10">
        <v>1</v>
      </c>
      <c r="BA44" t="s">
        <v>22</v>
      </c>
      <c r="BB44" t="s">
        <v>88</v>
      </c>
      <c r="BD44" s="39" t="str">
        <f t="shared" si="1"/>
        <v>01/396129506JBukalapak</v>
      </c>
    </row>
    <row r="45" spans="2:58" ht="13.5" customHeight="1" x14ac:dyDescent="0.35">
      <c r="B45" s="10" t="s">
        <v>17</v>
      </c>
      <c r="C45" s="10" t="s">
        <v>2657</v>
      </c>
      <c r="D45" s="10" t="s">
        <v>65</v>
      </c>
      <c r="E45" s="10" t="s">
        <v>66</v>
      </c>
      <c r="F45" s="10" t="s">
        <v>4120</v>
      </c>
      <c r="G45" s="137" t="s">
        <v>4120</v>
      </c>
      <c r="H45" s="10"/>
      <c r="I45" s="10" t="s">
        <v>2160</v>
      </c>
      <c r="J45" s="10" t="s">
        <v>8260</v>
      </c>
      <c r="K45" s="10" t="s">
        <v>5274</v>
      </c>
      <c r="L45" s="98">
        <f>IFERROR(VLOOKUP($F45&amp;$C45,Sales!$J:$W,9,0),0)</f>
        <v>0</v>
      </c>
      <c r="M45" s="98">
        <f>IFERROR(VLOOKUP($F45&amp;$C45,Sales!$J:$W,10,0),0)</f>
        <v>0</v>
      </c>
      <c r="N45" s="98">
        <f>IFERROR(VLOOKUP($F45&amp;$C45,Sales!$J:$W,11,0),0)</f>
        <v>0</v>
      </c>
      <c r="O45" s="98">
        <f>IFERROR(VLOOKUP($F45&amp;$C45,Sales!$J:$W,12,0),0)</f>
        <v>0</v>
      </c>
      <c r="P45" s="98">
        <f>IFERROR(VLOOKUP($F45&amp;$C45,Sales!$J:$W,13,0),0)</f>
        <v>0</v>
      </c>
      <c r="Q45" s="98">
        <f>IFERROR(VLOOKUP($F45&amp;$C45,Sales!$A:$H,7,0),0)</f>
        <v>0</v>
      </c>
      <c r="R45" s="41" t="str">
        <f t="shared" si="0"/>
        <v>ERROR</v>
      </c>
      <c r="S45" s="15"/>
      <c r="T45" s="15"/>
      <c r="U45" s="15"/>
      <c r="V45" s="15"/>
      <c r="W45" s="15"/>
      <c r="X45" s="15"/>
      <c r="Y45" s="41"/>
      <c r="Z45" s="41"/>
      <c r="AA45" s="41"/>
      <c r="AB45" s="15"/>
      <c r="AC45" s="15"/>
      <c r="AD45" s="15"/>
      <c r="AE45" s="15"/>
      <c r="AF45" s="15"/>
      <c r="AG45" s="15"/>
      <c r="AH45" s="15"/>
      <c r="AI45" s="15"/>
      <c r="AJ45" s="41"/>
      <c r="AK45" s="15"/>
      <c r="AL45" s="15"/>
      <c r="AM45" s="15"/>
      <c r="AN45" s="15"/>
      <c r="AO45" s="15"/>
      <c r="AP45" s="15"/>
      <c r="AQ45" s="15"/>
      <c r="AR45" s="15"/>
      <c r="AS45" s="15"/>
      <c r="AT45" s="15"/>
      <c r="AU45" s="15"/>
      <c r="AV45" s="15"/>
      <c r="AW45" s="15"/>
      <c r="AX45" s="15"/>
      <c r="AY45" s="15"/>
      <c r="AZ45" s="10">
        <v>1</v>
      </c>
      <c r="BA45" t="s">
        <v>22</v>
      </c>
      <c r="BB45" t="s">
        <v>88</v>
      </c>
      <c r="BD45" s="39" t="str">
        <f t="shared" si="1"/>
        <v>01/396129507EBukalapak</v>
      </c>
    </row>
    <row r="46" spans="2:58" ht="13.5" customHeight="1" x14ac:dyDescent="0.35">
      <c r="B46" s="10" t="s">
        <v>17</v>
      </c>
      <c r="C46" s="10" t="s">
        <v>2657</v>
      </c>
      <c r="D46" s="10" t="s">
        <v>65</v>
      </c>
      <c r="E46" s="10" t="s">
        <v>66</v>
      </c>
      <c r="F46" s="10" t="s">
        <v>4122</v>
      </c>
      <c r="G46" s="137" t="s">
        <v>4122</v>
      </c>
      <c r="H46" s="10"/>
      <c r="I46" s="10" t="s">
        <v>2221</v>
      </c>
      <c r="J46" s="10" t="s">
        <v>8261</v>
      </c>
      <c r="K46" s="10" t="s">
        <v>5275</v>
      </c>
      <c r="L46" s="98">
        <f>IFERROR(VLOOKUP($F46&amp;$C46,Sales!$J:$W,9,0),0)</f>
        <v>0</v>
      </c>
      <c r="M46" s="98">
        <f>IFERROR(VLOOKUP($F46&amp;$C46,Sales!$J:$W,10,0),0)</f>
        <v>0</v>
      </c>
      <c r="N46" s="98">
        <f>IFERROR(VLOOKUP($F46&amp;$C46,Sales!$J:$W,11,0),0)</f>
        <v>0</v>
      </c>
      <c r="O46" s="98">
        <f>IFERROR(VLOOKUP($F46&amp;$C46,Sales!$J:$W,12,0),0)</f>
        <v>0</v>
      </c>
      <c r="P46" s="98">
        <f>IFERROR(VLOOKUP($F46&amp;$C46,Sales!$J:$W,13,0),0)</f>
        <v>0</v>
      </c>
      <c r="Q46" s="98">
        <f>IFERROR(VLOOKUP($F46&amp;$C46,Sales!$A:$H,7,0),0)</f>
        <v>0</v>
      </c>
      <c r="R46" s="41" t="str">
        <f t="shared" si="0"/>
        <v>ERROR</v>
      </c>
      <c r="S46" s="15"/>
      <c r="T46" s="15"/>
      <c r="U46" s="15"/>
      <c r="V46" s="15"/>
      <c r="W46" s="15"/>
      <c r="X46" s="15"/>
      <c r="Y46" s="41"/>
      <c r="Z46" s="41"/>
      <c r="AA46" s="41"/>
      <c r="AB46" s="15"/>
      <c r="AC46" s="15"/>
      <c r="AD46" s="15"/>
      <c r="AE46" s="15"/>
      <c r="AF46" s="15"/>
      <c r="AG46" s="15"/>
      <c r="AH46" s="15"/>
      <c r="AI46" s="15"/>
      <c r="AJ46" s="41"/>
      <c r="AK46" s="15"/>
      <c r="AL46" s="15"/>
      <c r="AM46" s="15"/>
      <c r="AN46" s="15"/>
      <c r="AO46" s="15"/>
      <c r="AP46" s="15"/>
      <c r="AQ46" s="15"/>
      <c r="AR46" s="15"/>
      <c r="AS46" s="15"/>
      <c r="AT46" s="15"/>
      <c r="AU46" s="15"/>
      <c r="AV46" s="15"/>
      <c r="AW46" s="15"/>
      <c r="AX46" s="15"/>
      <c r="AY46" s="15"/>
      <c r="AZ46" s="10">
        <v>1</v>
      </c>
      <c r="BA46" t="s">
        <v>22</v>
      </c>
      <c r="BB46" t="s">
        <v>88</v>
      </c>
      <c r="BD46" s="39" t="str">
        <f t="shared" si="1"/>
        <v>01/396129507FBukalapak</v>
      </c>
    </row>
    <row r="47" spans="2:58" ht="13.5" customHeight="1" x14ac:dyDescent="0.35">
      <c r="B47" s="10" t="s">
        <v>17</v>
      </c>
      <c r="C47" s="10" t="s">
        <v>2657</v>
      </c>
      <c r="D47" s="10" t="s">
        <v>65</v>
      </c>
      <c r="E47" s="10" t="s">
        <v>66</v>
      </c>
      <c r="F47" s="10" t="s">
        <v>4141</v>
      </c>
      <c r="G47" s="137" t="s">
        <v>4141</v>
      </c>
      <c r="H47" s="10"/>
      <c r="I47" s="10">
        <v>0</v>
      </c>
      <c r="J47" s="10" t="s">
        <v>8262</v>
      </c>
      <c r="K47" s="10" t="s">
        <v>5288</v>
      </c>
      <c r="L47" s="98">
        <f>IFERROR(VLOOKUP($F47&amp;$C47,Sales!$J:$W,9,0),0)</f>
        <v>0</v>
      </c>
      <c r="M47" s="98">
        <f>IFERROR(VLOOKUP($F47&amp;$C47,Sales!$J:$W,10,0),0)</f>
        <v>0</v>
      </c>
      <c r="N47" s="98">
        <f>IFERROR(VLOOKUP($F47&amp;$C47,Sales!$J:$W,11,0),0)</f>
        <v>0</v>
      </c>
      <c r="O47" s="98">
        <f>IFERROR(VLOOKUP($F47&amp;$C47,Sales!$J:$W,12,0),0)</f>
        <v>0</v>
      </c>
      <c r="P47" s="98">
        <f>IFERROR(VLOOKUP($F47&amp;$C47,Sales!$J:$W,13,0),0)</f>
        <v>0</v>
      </c>
      <c r="Q47" s="98">
        <f>IFERROR(VLOOKUP($F47&amp;$C47,Sales!$A:$H,7,0),0)</f>
        <v>0</v>
      </c>
      <c r="R47" s="41" t="str">
        <f t="shared" si="0"/>
        <v>ERROR</v>
      </c>
      <c r="S47" s="15"/>
      <c r="T47" s="15"/>
      <c r="U47" s="15"/>
      <c r="V47" s="15"/>
      <c r="W47" s="15"/>
      <c r="X47" s="15"/>
      <c r="Y47" s="41"/>
      <c r="Z47" s="41"/>
      <c r="AA47" s="41"/>
      <c r="AB47" s="15"/>
      <c r="AC47" s="15"/>
      <c r="AD47" s="15"/>
      <c r="AE47" s="15"/>
      <c r="AF47" s="15"/>
      <c r="AG47" s="15"/>
      <c r="AH47" s="15"/>
      <c r="AI47" s="15"/>
      <c r="AJ47" s="41"/>
      <c r="AK47" s="15"/>
      <c r="AL47" s="15"/>
      <c r="AM47" s="15"/>
      <c r="AN47" s="15"/>
      <c r="AO47" s="15"/>
      <c r="AP47" s="15"/>
      <c r="AQ47" s="15"/>
      <c r="AR47" s="15"/>
      <c r="AS47" s="15"/>
      <c r="AT47" s="15"/>
      <c r="AU47" s="15"/>
      <c r="AV47" s="15"/>
      <c r="AW47" s="15"/>
      <c r="AX47" s="15"/>
      <c r="AY47" s="15"/>
      <c r="AZ47" s="10">
        <v>1</v>
      </c>
      <c r="BA47" t="s">
        <v>22</v>
      </c>
      <c r="BB47" t="s">
        <v>88</v>
      </c>
      <c r="BD47" s="39" t="str">
        <f t="shared" si="1"/>
        <v>01/396129507XBukalapak</v>
      </c>
      <c r="BE47" s="81">
        <v>44817</v>
      </c>
      <c r="BF47" t="s">
        <v>13657</v>
      </c>
    </row>
    <row r="48" spans="2:58" ht="13.5" customHeight="1" x14ac:dyDescent="0.35">
      <c r="B48" s="10" t="s">
        <v>17</v>
      </c>
      <c r="C48" s="10" t="s">
        <v>2657</v>
      </c>
      <c r="D48" s="10" t="s">
        <v>65</v>
      </c>
      <c r="E48" s="10" t="s">
        <v>66</v>
      </c>
      <c r="F48" s="10" t="s">
        <v>4309</v>
      </c>
      <c r="G48" s="137" t="s">
        <v>4309</v>
      </c>
      <c r="H48" s="10"/>
      <c r="I48" s="10" t="s">
        <v>2142</v>
      </c>
      <c r="J48" s="10" t="s">
        <v>5308</v>
      </c>
      <c r="K48" s="10" t="s">
        <v>11051</v>
      </c>
      <c r="L48" s="98">
        <f>IFERROR(VLOOKUP($F48&amp;$C48,Sales!$J:$W,9,0),0)</f>
        <v>0</v>
      </c>
      <c r="M48" s="98">
        <f>IFERROR(VLOOKUP($F48&amp;$C48,Sales!$J:$W,10,0),0)</f>
        <v>0</v>
      </c>
      <c r="N48" s="98">
        <f>IFERROR(VLOOKUP($F48&amp;$C48,Sales!$J:$W,11,0),0)</f>
        <v>0</v>
      </c>
      <c r="O48" s="98">
        <f>IFERROR(VLOOKUP($F48&amp;$C48,Sales!$J:$W,12,0),0)</f>
        <v>0</v>
      </c>
      <c r="P48" s="98">
        <f>IFERROR(VLOOKUP($F48&amp;$C48,Sales!$J:$W,13,0),0)</f>
        <v>0</v>
      </c>
      <c r="Q48" s="98">
        <f>IFERROR(VLOOKUP($F48&amp;$C48,Sales!$A:$H,7,0),0)</f>
        <v>0</v>
      </c>
      <c r="R48" s="41" t="str">
        <f t="shared" si="0"/>
        <v>ERROR</v>
      </c>
      <c r="S48" s="15"/>
      <c r="T48" s="15"/>
      <c r="U48" s="15"/>
      <c r="V48" s="15"/>
      <c r="W48" s="15"/>
      <c r="X48" s="15"/>
      <c r="Y48" s="41"/>
      <c r="Z48" s="41"/>
      <c r="AA48" s="41"/>
      <c r="AB48" s="15"/>
      <c r="AC48" s="15"/>
      <c r="AD48" s="15"/>
      <c r="AE48" s="15"/>
      <c r="AF48" s="15"/>
      <c r="AG48" s="15"/>
      <c r="AH48" s="15"/>
      <c r="AI48" s="15"/>
      <c r="AJ48" s="41"/>
      <c r="AK48" s="15"/>
      <c r="AL48" s="15"/>
      <c r="AM48" s="15"/>
      <c r="AN48" s="15"/>
      <c r="AO48" s="15"/>
      <c r="AP48" s="15"/>
      <c r="AQ48" s="15"/>
      <c r="AR48" s="15"/>
      <c r="AS48" s="15"/>
      <c r="AT48" s="15"/>
      <c r="AU48" s="15"/>
      <c r="AV48" s="15"/>
      <c r="AW48" s="15"/>
      <c r="AX48" s="15"/>
      <c r="AY48" s="15"/>
      <c r="AZ48" s="10">
        <v>1</v>
      </c>
      <c r="BA48" t="s">
        <v>22</v>
      </c>
      <c r="BB48" t="s">
        <v>88</v>
      </c>
      <c r="BD48" s="39" t="str">
        <f t="shared" si="1"/>
        <v>01/396129507TBukalapak</v>
      </c>
    </row>
    <row r="49" spans="2:58" ht="13.5" customHeight="1" x14ac:dyDescent="0.35">
      <c r="B49" s="10" t="s">
        <v>17</v>
      </c>
      <c r="C49" s="10" t="s">
        <v>2657</v>
      </c>
      <c r="D49" s="10" t="s">
        <v>65</v>
      </c>
      <c r="E49" s="10" t="s">
        <v>66</v>
      </c>
      <c r="F49" s="10" t="s">
        <v>4113</v>
      </c>
      <c r="G49" s="137" t="s">
        <v>4113</v>
      </c>
      <c r="H49" s="10"/>
      <c r="I49" s="10">
        <v>0</v>
      </c>
      <c r="J49" s="10" t="s">
        <v>8263</v>
      </c>
      <c r="K49" s="10" t="s">
        <v>8343</v>
      </c>
      <c r="L49" s="98">
        <f>IFERROR(VLOOKUP($F49&amp;$C49,Sales!$J:$W,9,0),0)</f>
        <v>0</v>
      </c>
      <c r="M49" s="98">
        <f>IFERROR(VLOOKUP($F49&amp;$C49,Sales!$J:$W,10,0),0)</f>
        <v>0</v>
      </c>
      <c r="N49" s="98">
        <f>IFERROR(VLOOKUP($F49&amp;$C49,Sales!$J:$W,11,0),0)</f>
        <v>0</v>
      </c>
      <c r="O49" s="98">
        <f>IFERROR(VLOOKUP($F49&amp;$C49,Sales!$J:$W,12,0),0)</f>
        <v>0</v>
      </c>
      <c r="P49" s="98">
        <f>IFERROR(VLOOKUP($F49&amp;$C49,Sales!$J:$W,13,0),0)</f>
        <v>0</v>
      </c>
      <c r="Q49" s="98">
        <f>IFERROR(VLOOKUP($F49&amp;$C49,Sales!$A:$H,7,0),0)</f>
        <v>0</v>
      </c>
      <c r="R49" s="41" t="str">
        <f t="shared" si="0"/>
        <v>ERROR</v>
      </c>
      <c r="S49" s="15"/>
      <c r="T49" s="15"/>
      <c r="U49" s="15"/>
      <c r="V49" s="15"/>
      <c r="W49" s="15"/>
      <c r="X49" s="15"/>
      <c r="Y49" s="41"/>
      <c r="Z49" s="41"/>
      <c r="AA49" s="41"/>
      <c r="AB49" s="15"/>
      <c r="AC49" s="15"/>
      <c r="AD49" s="15"/>
      <c r="AE49" s="15"/>
      <c r="AF49" s="15"/>
      <c r="AG49" s="15"/>
      <c r="AH49" s="15"/>
      <c r="AI49" s="15"/>
      <c r="AJ49" s="41"/>
      <c r="AK49" s="15"/>
      <c r="AL49" s="15"/>
      <c r="AM49" s="15"/>
      <c r="AN49" s="15"/>
      <c r="AO49" s="15"/>
      <c r="AP49" s="15"/>
      <c r="AQ49" s="15"/>
      <c r="AR49" s="15"/>
      <c r="AS49" s="15"/>
      <c r="AT49" s="15"/>
      <c r="AU49" s="15"/>
      <c r="AV49" s="15"/>
      <c r="AW49" s="15"/>
      <c r="AX49" s="15"/>
      <c r="AY49" s="15"/>
      <c r="AZ49" s="10">
        <v>1</v>
      </c>
      <c r="BA49" t="s">
        <v>22</v>
      </c>
      <c r="BB49" t="s">
        <v>88</v>
      </c>
      <c r="BD49" s="39" t="str">
        <f t="shared" si="1"/>
        <v>01/396129507UBukalapak</v>
      </c>
    </row>
    <row r="50" spans="2:58" ht="13.5" customHeight="1" x14ac:dyDescent="0.35">
      <c r="B50" s="10" t="s">
        <v>17</v>
      </c>
      <c r="C50" s="10" t="s">
        <v>2657</v>
      </c>
      <c r="D50" s="10" t="s">
        <v>65</v>
      </c>
      <c r="E50" s="10" t="s">
        <v>66</v>
      </c>
      <c r="F50" s="10" t="s">
        <v>4119</v>
      </c>
      <c r="G50" s="137" t="s">
        <v>4119</v>
      </c>
      <c r="H50" s="10"/>
      <c r="I50" s="10" t="s">
        <v>86</v>
      </c>
      <c r="J50" s="10" t="s">
        <v>5309</v>
      </c>
      <c r="K50" s="10" t="s">
        <v>5310</v>
      </c>
      <c r="L50" s="98">
        <f>IFERROR(VLOOKUP($F50&amp;$C50,Sales!$J:$W,9,0),0)</f>
        <v>0</v>
      </c>
      <c r="M50" s="98">
        <f>IFERROR(VLOOKUP($F50&amp;$C50,Sales!$J:$W,10,0),0)</f>
        <v>0</v>
      </c>
      <c r="N50" s="98">
        <f>IFERROR(VLOOKUP($F50&amp;$C50,Sales!$J:$W,11,0),0)</f>
        <v>0</v>
      </c>
      <c r="O50" s="98">
        <f>IFERROR(VLOOKUP($F50&amp;$C50,Sales!$J:$W,12,0),0)</f>
        <v>0</v>
      </c>
      <c r="P50" s="98">
        <f>IFERROR(VLOOKUP($F50&amp;$C50,Sales!$J:$W,13,0),0)</f>
        <v>0</v>
      </c>
      <c r="Q50" s="98">
        <f>IFERROR(VLOOKUP($F50&amp;$C50,Sales!$A:$H,7,0),0)</f>
        <v>0</v>
      </c>
      <c r="R50" s="41" t="str">
        <f t="shared" si="0"/>
        <v>ERROR</v>
      </c>
      <c r="S50" s="15"/>
      <c r="T50" s="15"/>
      <c r="U50" s="15"/>
      <c r="V50" s="15"/>
      <c r="W50" s="15"/>
      <c r="X50" s="15"/>
      <c r="Y50" s="41"/>
      <c r="Z50" s="41"/>
      <c r="AA50" s="41"/>
      <c r="AB50" s="15"/>
      <c r="AC50" s="15"/>
      <c r="AD50" s="15"/>
      <c r="AE50" s="15"/>
      <c r="AF50" s="15"/>
      <c r="AG50" s="15"/>
      <c r="AH50" s="15"/>
      <c r="AI50" s="15"/>
      <c r="AJ50" s="41"/>
      <c r="AK50" s="15"/>
      <c r="AL50" s="15"/>
      <c r="AM50" s="15"/>
      <c r="AN50" s="15"/>
      <c r="AO50" s="15"/>
      <c r="AP50" s="15"/>
      <c r="AQ50" s="15"/>
      <c r="AR50" s="15"/>
      <c r="AS50" s="15"/>
      <c r="AT50" s="15"/>
      <c r="AU50" s="15"/>
      <c r="AV50" s="15"/>
      <c r="AW50" s="15"/>
      <c r="AX50" s="15"/>
      <c r="AY50" s="15"/>
      <c r="AZ50" s="10">
        <v>1</v>
      </c>
      <c r="BA50" t="s">
        <v>22</v>
      </c>
      <c r="BB50" t="s">
        <v>88</v>
      </c>
      <c r="BD50" s="39" t="str">
        <f t="shared" si="1"/>
        <v>01/326127307DBukalapak</v>
      </c>
    </row>
    <row r="51" spans="2:58" ht="13.5" customHeight="1" x14ac:dyDescent="0.35">
      <c r="B51" s="10" t="s">
        <v>17</v>
      </c>
      <c r="C51" s="10" t="s">
        <v>2657</v>
      </c>
      <c r="D51" s="10" t="s">
        <v>65</v>
      </c>
      <c r="E51" s="10" t="s">
        <v>66</v>
      </c>
      <c r="F51" s="10" t="s">
        <v>4304</v>
      </c>
      <c r="G51" s="137" t="s">
        <v>4304</v>
      </c>
      <c r="H51" s="10"/>
      <c r="I51" s="10">
        <v>0</v>
      </c>
      <c r="J51" s="10" t="s">
        <v>8264</v>
      </c>
      <c r="K51" s="10" t="s">
        <v>5276</v>
      </c>
      <c r="L51" s="98">
        <f>IFERROR(VLOOKUP($F51&amp;$C51,Sales!$J:$W,9,0),0)</f>
        <v>0</v>
      </c>
      <c r="M51" s="98">
        <f>IFERROR(VLOOKUP($F51&amp;$C51,Sales!$J:$W,10,0),0)</f>
        <v>0</v>
      </c>
      <c r="N51" s="98">
        <f>IFERROR(VLOOKUP($F51&amp;$C51,Sales!$J:$W,11,0),0)</f>
        <v>0</v>
      </c>
      <c r="O51" s="98">
        <f>IFERROR(VLOOKUP($F51&amp;$C51,Sales!$J:$W,12,0),0)</f>
        <v>0</v>
      </c>
      <c r="P51" s="98">
        <f>IFERROR(VLOOKUP($F51&amp;$C51,Sales!$J:$W,13,0),0)</f>
        <v>0</v>
      </c>
      <c r="Q51" s="98">
        <f>IFERROR(VLOOKUP($F51&amp;$C51,Sales!$A:$H,7,0),0)</f>
        <v>0</v>
      </c>
      <c r="R51" s="41" t="str">
        <f t="shared" si="0"/>
        <v>ERROR</v>
      </c>
      <c r="S51" s="15"/>
      <c r="T51" s="15"/>
      <c r="U51" s="15"/>
      <c r="V51" s="15"/>
      <c r="W51" s="15"/>
      <c r="X51" s="15"/>
      <c r="Y51" s="41"/>
      <c r="Z51" s="41"/>
      <c r="AA51" s="41"/>
      <c r="AB51" s="15"/>
      <c r="AC51" s="15"/>
      <c r="AD51" s="15"/>
      <c r="AE51" s="15"/>
      <c r="AF51" s="15"/>
      <c r="AG51" s="15"/>
      <c r="AH51" s="15"/>
      <c r="AI51" s="15"/>
      <c r="AJ51" s="41"/>
      <c r="AK51" s="15"/>
      <c r="AL51" s="15"/>
      <c r="AM51" s="15"/>
      <c r="AN51" s="15"/>
      <c r="AO51" s="15"/>
      <c r="AP51" s="15"/>
      <c r="AQ51" s="15"/>
      <c r="AR51" s="15"/>
      <c r="AS51" s="15"/>
      <c r="AT51" s="15"/>
      <c r="AU51" s="15"/>
      <c r="AV51" s="15"/>
      <c r="AW51" s="15"/>
      <c r="AX51" s="15"/>
      <c r="AY51" s="15"/>
      <c r="AZ51" s="10">
        <v>1</v>
      </c>
      <c r="BA51" t="s">
        <v>22</v>
      </c>
      <c r="BB51" t="s">
        <v>88</v>
      </c>
      <c r="BD51" s="39" t="str">
        <f t="shared" si="1"/>
        <v>01/396129507GBukalapak</v>
      </c>
    </row>
    <row r="52" spans="2:58" ht="13.5" customHeight="1" x14ac:dyDescent="0.35">
      <c r="B52" s="10" t="s">
        <v>17</v>
      </c>
      <c r="C52" s="10" t="s">
        <v>2657</v>
      </c>
      <c r="D52" s="10" t="s">
        <v>65</v>
      </c>
      <c r="E52" s="10" t="s">
        <v>66</v>
      </c>
      <c r="F52" s="10" t="s">
        <v>4145</v>
      </c>
      <c r="G52" s="137" t="s">
        <v>4145</v>
      </c>
      <c r="H52" s="10"/>
      <c r="I52" s="10">
        <v>0</v>
      </c>
      <c r="J52" s="10" t="s">
        <v>8265</v>
      </c>
      <c r="K52" s="10" t="s">
        <v>7524</v>
      </c>
      <c r="L52" s="98">
        <f>IFERROR(VLOOKUP($F52&amp;$C52,Sales!$J:$W,9,0),0)</f>
        <v>0</v>
      </c>
      <c r="M52" s="98">
        <f>IFERROR(VLOOKUP($F52&amp;$C52,Sales!$J:$W,10,0),0)</f>
        <v>0</v>
      </c>
      <c r="N52" s="98">
        <f>IFERROR(VLOOKUP($F52&amp;$C52,Sales!$J:$W,11,0),0)</f>
        <v>0</v>
      </c>
      <c r="O52" s="98">
        <f>IFERROR(VLOOKUP($F52&amp;$C52,Sales!$J:$W,12,0),0)</f>
        <v>0</v>
      </c>
      <c r="P52" s="98">
        <f>IFERROR(VLOOKUP($F52&amp;$C52,Sales!$J:$W,13,0),0)</f>
        <v>0</v>
      </c>
      <c r="Q52" s="98">
        <f>IFERROR(VLOOKUP($F52&amp;$C52,Sales!$A:$H,7,0),0)</f>
        <v>0</v>
      </c>
      <c r="R52" s="41" t="str">
        <f t="shared" si="0"/>
        <v>ERROR</v>
      </c>
      <c r="S52" s="15"/>
      <c r="T52" s="15"/>
      <c r="U52" s="15"/>
      <c r="V52" s="15"/>
      <c r="W52" s="15"/>
      <c r="X52" s="15"/>
      <c r="Y52" s="41"/>
      <c r="Z52" s="41"/>
      <c r="AA52" s="41"/>
      <c r="AB52" s="15"/>
      <c r="AC52" s="15"/>
      <c r="AD52" s="15"/>
      <c r="AE52" s="15"/>
      <c r="AF52" s="15"/>
      <c r="AG52" s="15"/>
      <c r="AH52" s="15"/>
      <c r="AI52" s="15"/>
      <c r="AJ52" s="41"/>
      <c r="AK52" s="15"/>
      <c r="AL52" s="15"/>
      <c r="AM52" s="15"/>
      <c r="AN52" s="15"/>
      <c r="AO52" s="15"/>
      <c r="AP52" s="15"/>
      <c r="AQ52" s="15"/>
      <c r="AR52" s="15"/>
      <c r="AS52" s="15"/>
      <c r="AT52" s="15"/>
      <c r="AU52" s="15"/>
      <c r="AV52" s="15"/>
      <c r="AW52" s="15"/>
      <c r="AX52" s="15"/>
      <c r="AY52" s="15"/>
      <c r="AZ52" s="10">
        <v>1</v>
      </c>
      <c r="BA52" t="s">
        <v>22</v>
      </c>
      <c r="BB52" t="s">
        <v>88</v>
      </c>
      <c r="BD52" s="39" t="str">
        <f t="shared" si="1"/>
        <v>01/326127306YBukalapak</v>
      </c>
    </row>
    <row r="53" spans="2:58" ht="13.5" customHeight="1" x14ac:dyDescent="0.35">
      <c r="B53" s="10" t="s">
        <v>17</v>
      </c>
      <c r="C53" s="10" t="s">
        <v>2657</v>
      </c>
      <c r="D53" s="10" t="s">
        <v>65</v>
      </c>
      <c r="E53" s="10" t="s">
        <v>66</v>
      </c>
      <c r="F53" s="10" t="s">
        <v>6109</v>
      </c>
      <c r="G53" s="137" t="s">
        <v>6109</v>
      </c>
      <c r="H53" s="10"/>
      <c r="I53" s="10">
        <v>0</v>
      </c>
      <c r="J53" s="10" t="s">
        <v>8266</v>
      </c>
      <c r="K53" s="10" t="s">
        <v>8267</v>
      </c>
      <c r="L53" s="98">
        <f>IFERROR(VLOOKUP($F53&amp;$C53,Sales!$J:$W,9,0),0)</f>
        <v>0</v>
      </c>
      <c r="M53" s="98">
        <f>IFERROR(VLOOKUP($F53&amp;$C53,Sales!$J:$W,10,0),0)</f>
        <v>0</v>
      </c>
      <c r="N53" s="98">
        <f>IFERROR(VLOOKUP($F53&amp;$C53,Sales!$J:$W,11,0),0)</f>
        <v>0</v>
      </c>
      <c r="O53" s="98">
        <f>IFERROR(VLOOKUP($F53&amp;$C53,Sales!$J:$W,12,0),0)</f>
        <v>0</v>
      </c>
      <c r="P53" s="98">
        <f>IFERROR(VLOOKUP($F53&amp;$C53,Sales!$J:$W,13,0),0)</f>
        <v>0</v>
      </c>
      <c r="Q53" s="98">
        <f>IFERROR(VLOOKUP($F53&amp;$C53,Sales!$A:$H,7,0),0)</f>
        <v>0</v>
      </c>
      <c r="R53" s="41" t="str">
        <f t="shared" si="0"/>
        <v>ERROR</v>
      </c>
      <c r="S53" s="15"/>
      <c r="T53" s="15"/>
      <c r="U53" s="15"/>
      <c r="V53" s="15"/>
      <c r="W53" s="15"/>
      <c r="X53" s="15"/>
      <c r="Y53" s="41"/>
      <c r="Z53" s="41"/>
      <c r="AA53" s="41"/>
      <c r="AB53" s="15"/>
      <c r="AC53" s="15"/>
      <c r="AD53" s="15"/>
      <c r="AE53" s="15"/>
      <c r="AF53" s="15"/>
      <c r="AG53" s="15"/>
      <c r="AH53" s="15"/>
      <c r="AI53" s="15"/>
      <c r="AJ53" s="41"/>
      <c r="AK53" s="15"/>
      <c r="AL53" s="15"/>
      <c r="AM53" s="15"/>
      <c r="AN53" s="15"/>
      <c r="AO53" s="15"/>
      <c r="AP53" s="15"/>
      <c r="AQ53" s="15"/>
      <c r="AR53" s="15"/>
      <c r="AS53" s="15"/>
      <c r="AT53" s="15"/>
      <c r="AU53" s="15"/>
      <c r="AV53" s="15"/>
      <c r="AW53" s="15"/>
      <c r="AX53" s="15"/>
      <c r="AY53" s="15"/>
      <c r="AZ53" s="10">
        <v>1</v>
      </c>
      <c r="BA53" t="s">
        <v>22</v>
      </c>
      <c r="BB53" t="s">
        <v>88</v>
      </c>
      <c r="BD53" s="39" t="str">
        <f t="shared" si="1"/>
        <v>01/396129506YBukalapak</v>
      </c>
      <c r="BE53" s="81">
        <v>44813</v>
      </c>
      <c r="BF53" t="s">
        <v>13656</v>
      </c>
    </row>
    <row r="54" spans="2:58" ht="13.5" customHeight="1" x14ac:dyDescent="0.35">
      <c r="B54" s="10" t="s">
        <v>17</v>
      </c>
      <c r="C54" s="10" t="s">
        <v>2657</v>
      </c>
      <c r="D54" s="10" t="s">
        <v>65</v>
      </c>
      <c r="E54" s="10" t="s">
        <v>66</v>
      </c>
      <c r="F54" s="10" t="s">
        <v>4311</v>
      </c>
      <c r="G54" s="137" t="s">
        <v>4311</v>
      </c>
      <c r="H54" s="10"/>
      <c r="I54" s="10">
        <v>0</v>
      </c>
      <c r="J54" s="10" t="s">
        <v>8268</v>
      </c>
      <c r="K54" s="10" t="s">
        <v>11052</v>
      </c>
      <c r="L54" s="98">
        <f>IFERROR(VLOOKUP($F54&amp;$C54,Sales!$J:$W,9,0),0)</f>
        <v>0</v>
      </c>
      <c r="M54" s="98">
        <f>IFERROR(VLOOKUP($F54&amp;$C54,Sales!$J:$W,10,0),0)</f>
        <v>0</v>
      </c>
      <c r="N54" s="98">
        <f>IFERROR(VLOOKUP($F54&amp;$C54,Sales!$J:$W,11,0),0)</f>
        <v>0</v>
      </c>
      <c r="O54" s="98">
        <f>IFERROR(VLOOKUP($F54&amp;$C54,Sales!$J:$W,12,0),0)</f>
        <v>0</v>
      </c>
      <c r="P54" s="98">
        <f>IFERROR(VLOOKUP($F54&amp;$C54,Sales!$J:$W,13,0),0)</f>
        <v>0</v>
      </c>
      <c r="Q54" s="98">
        <f>IFERROR(VLOOKUP($F54&amp;$C54,Sales!$A:$H,7,0),0)</f>
        <v>0</v>
      </c>
      <c r="R54" s="41" t="str">
        <f t="shared" si="0"/>
        <v>ERROR</v>
      </c>
      <c r="S54" s="15"/>
      <c r="T54" s="15"/>
      <c r="U54" s="15"/>
      <c r="V54" s="15"/>
      <c r="W54" s="15"/>
      <c r="X54" s="15"/>
      <c r="Y54" s="41"/>
      <c r="Z54" s="41"/>
      <c r="AA54" s="41"/>
      <c r="AB54" s="15"/>
      <c r="AC54" s="15"/>
      <c r="AD54" s="15"/>
      <c r="AE54" s="15"/>
      <c r="AF54" s="15"/>
      <c r="AG54" s="15"/>
      <c r="AH54" s="15"/>
      <c r="AI54" s="15"/>
      <c r="AJ54" s="41"/>
      <c r="AK54" s="15"/>
      <c r="AL54" s="15"/>
      <c r="AM54" s="15"/>
      <c r="AN54" s="15"/>
      <c r="AO54" s="15"/>
      <c r="AP54" s="15"/>
      <c r="AQ54" s="15"/>
      <c r="AR54" s="15"/>
      <c r="AS54" s="15"/>
      <c r="AT54" s="15"/>
      <c r="AU54" s="15"/>
      <c r="AV54" s="15"/>
      <c r="AW54" s="15"/>
      <c r="AX54" s="15"/>
      <c r="AY54" s="15"/>
      <c r="AZ54" s="10">
        <v>1</v>
      </c>
      <c r="BA54" t="s">
        <v>22</v>
      </c>
      <c r="BB54" t="s">
        <v>88</v>
      </c>
      <c r="BD54" s="39" t="str">
        <f t="shared" si="1"/>
        <v>01/396129506ZBukalapak</v>
      </c>
      <c r="BE54" s="81">
        <v>44817</v>
      </c>
      <c r="BF54" t="s">
        <v>13657</v>
      </c>
    </row>
    <row r="55" spans="2:58" ht="13.5" customHeight="1" x14ac:dyDescent="0.35">
      <c r="B55" s="10" t="s">
        <v>17</v>
      </c>
      <c r="C55" s="10" t="s">
        <v>2657</v>
      </c>
      <c r="D55" s="10" t="s">
        <v>65</v>
      </c>
      <c r="E55" s="10" t="s">
        <v>66</v>
      </c>
      <c r="F55" s="10" t="s">
        <v>2307</v>
      </c>
      <c r="G55" s="137" t="s">
        <v>2307</v>
      </c>
      <c r="H55" s="10"/>
      <c r="I55" s="10">
        <v>0</v>
      </c>
      <c r="J55" s="10" t="s">
        <v>8269</v>
      </c>
      <c r="K55" s="10" t="s">
        <v>8270</v>
      </c>
      <c r="L55" s="98">
        <f>IFERROR(VLOOKUP($F55&amp;$C55,Sales!$J:$W,9,0),0)</f>
        <v>0</v>
      </c>
      <c r="M55" s="98">
        <f>IFERROR(VLOOKUP($F55&amp;$C55,Sales!$J:$W,10,0),0)</f>
        <v>0</v>
      </c>
      <c r="N55" s="98">
        <f>IFERROR(VLOOKUP($F55&amp;$C55,Sales!$J:$W,11,0),0)</f>
        <v>0</v>
      </c>
      <c r="O55" s="98">
        <f>IFERROR(VLOOKUP($F55&amp;$C55,Sales!$J:$W,12,0),0)</f>
        <v>0</v>
      </c>
      <c r="P55" s="98">
        <f>IFERROR(VLOOKUP($F55&amp;$C55,Sales!$J:$W,13,0),0)</f>
        <v>0</v>
      </c>
      <c r="Q55" s="98">
        <f>IFERROR(VLOOKUP($F55&amp;$C55,Sales!$A:$H,7,0),0)</f>
        <v>0</v>
      </c>
      <c r="R55" s="41" t="str">
        <f t="shared" si="0"/>
        <v>ERROR</v>
      </c>
      <c r="S55" s="15"/>
      <c r="T55" s="15"/>
      <c r="U55" s="15"/>
      <c r="V55" s="15"/>
      <c r="W55" s="15"/>
      <c r="X55" s="15"/>
      <c r="Y55" s="41"/>
      <c r="Z55" s="41"/>
      <c r="AA55" s="41"/>
      <c r="AB55" s="15"/>
      <c r="AC55" s="15"/>
      <c r="AD55" s="15"/>
      <c r="AE55" s="15"/>
      <c r="AF55" s="15"/>
      <c r="AG55" s="15"/>
      <c r="AH55" s="15"/>
      <c r="AI55" s="15"/>
      <c r="AJ55" s="41"/>
      <c r="AK55" s="15"/>
      <c r="AL55" s="15"/>
      <c r="AM55" s="15"/>
      <c r="AN55" s="15"/>
      <c r="AO55" s="15"/>
      <c r="AP55" s="15"/>
      <c r="AQ55" s="15"/>
      <c r="AR55" s="15"/>
      <c r="AS55" s="15"/>
      <c r="AT55" s="15"/>
      <c r="AU55" s="15"/>
      <c r="AV55" s="15"/>
      <c r="AW55" s="15"/>
      <c r="AX55" s="15"/>
      <c r="AY55" s="15"/>
      <c r="AZ55" s="10">
        <v>1</v>
      </c>
      <c r="BA55" t="s">
        <v>22</v>
      </c>
      <c r="BB55" t="s">
        <v>88</v>
      </c>
      <c r="BC55">
        <v>0</v>
      </c>
      <c r="BD55" s="39" t="str">
        <f t="shared" si="1"/>
        <v>01/396129503EBukalapak</v>
      </c>
    </row>
    <row r="56" spans="2:58" ht="13.5" customHeight="1" x14ac:dyDescent="0.35">
      <c r="B56" s="10" t="s">
        <v>17</v>
      </c>
      <c r="C56" s="10" t="s">
        <v>2657</v>
      </c>
      <c r="D56" s="10" t="s">
        <v>65</v>
      </c>
      <c r="E56" s="10" t="s">
        <v>66</v>
      </c>
      <c r="F56" s="10" t="s">
        <v>3414</v>
      </c>
      <c r="G56" s="137" t="s">
        <v>3414</v>
      </c>
      <c r="H56" s="10"/>
      <c r="I56" s="10" t="s">
        <v>1277</v>
      </c>
      <c r="J56" s="10" t="s">
        <v>8271</v>
      </c>
      <c r="K56" s="10" t="s">
        <v>3450</v>
      </c>
      <c r="L56" s="98">
        <f>IFERROR(VLOOKUP($F56&amp;$C56,Sales!$J:$W,9,0),0)</f>
        <v>0</v>
      </c>
      <c r="M56" s="98">
        <f>IFERROR(VLOOKUP($F56&amp;$C56,Sales!$J:$W,10,0),0)</f>
        <v>0</v>
      </c>
      <c r="N56" s="98">
        <f>IFERROR(VLOOKUP($F56&amp;$C56,Sales!$J:$W,11,0),0)</f>
        <v>0</v>
      </c>
      <c r="O56" s="98">
        <f>IFERROR(VLOOKUP($F56&amp;$C56,Sales!$J:$W,12,0),0)</f>
        <v>0</v>
      </c>
      <c r="P56" s="98">
        <f>IFERROR(VLOOKUP($F56&amp;$C56,Sales!$J:$W,13,0),0)</f>
        <v>0</v>
      </c>
      <c r="Q56" s="98">
        <f>IFERROR(VLOOKUP($F56&amp;$C56,Sales!$A:$H,7,0),0)</f>
        <v>0</v>
      </c>
      <c r="R56" s="41" t="str">
        <f t="shared" si="0"/>
        <v>ERROR</v>
      </c>
      <c r="S56" s="15"/>
      <c r="T56" s="15"/>
      <c r="U56" s="15"/>
      <c r="V56" s="15"/>
      <c r="W56" s="15"/>
      <c r="X56" s="15"/>
      <c r="Y56" s="41"/>
      <c r="Z56" s="41"/>
      <c r="AA56" s="41"/>
      <c r="AB56" s="15"/>
      <c r="AC56" s="15"/>
      <c r="AD56" s="15"/>
      <c r="AE56" s="15"/>
      <c r="AF56" s="15"/>
      <c r="AG56" s="15"/>
      <c r="AH56" s="15"/>
      <c r="AI56" s="15"/>
      <c r="AJ56" s="41"/>
      <c r="AK56" s="15"/>
      <c r="AL56" s="15"/>
      <c r="AM56" s="15"/>
      <c r="AN56" s="15"/>
      <c r="AO56" s="15"/>
      <c r="AP56" s="15"/>
      <c r="AQ56" s="15"/>
      <c r="AR56" s="15"/>
      <c r="AS56" s="15"/>
      <c r="AT56" s="15"/>
      <c r="AU56" s="15"/>
      <c r="AV56" s="15"/>
      <c r="AW56" s="15"/>
      <c r="AX56" s="15"/>
      <c r="AY56" s="15"/>
      <c r="AZ56" s="10">
        <v>1</v>
      </c>
      <c r="BA56" t="s">
        <v>22</v>
      </c>
      <c r="BB56" t="s">
        <v>88</v>
      </c>
      <c r="BC56">
        <v>0</v>
      </c>
      <c r="BD56" s="39" t="str">
        <f t="shared" si="1"/>
        <v>01/395030001ABukalapak</v>
      </c>
    </row>
    <row r="57" spans="2:58" ht="13.5" customHeight="1" x14ac:dyDescent="0.35">
      <c r="B57" s="10" t="s">
        <v>17</v>
      </c>
      <c r="C57" s="10" t="s">
        <v>2657</v>
      </c>
      <c r="D57" s="10" t="s">
        <v>65</v>
      </c>
      <c r="E57" s="10" t="s">
        <v>66</v>
      </c>
      <c r="F57" s="10" t="s">
        <v>544</v>
      </c>
      <c r="G57" s="137" t="s">
        <v>544</v>
      </c>
      <c r="H57" s="10"/>
      <c r="I57" s="10" t="s">
        <v>6157</v>
      </c>
      <c r="J57" s="10" t="s">
        <v>8272</v>
      </c>
      <c r="K57" s="10" t="s">
        <v>3451</v>
      </c>
      <c r="L57" s="98">
        <f>IFERROR(VLOOKUP($F57&amp;$C57,Sales!$J:$W,9,0),0)</f>
        <v>0</v>
      </c>
      <c r="M57" s="98">
        <f>IFERROR(VLOOKUP($F57&amp;$C57,Sales!$J:$W,10,0),0)</f>
        <v>0</v>
      </c>
      <c r="N57" s="98">
        <f>IFERROR(VLOOKUP($F57&amp;$C57,Sales!$J:$W,11,0),0)</f>
        <v>0</v>
      </c>
      <c r="O57" s="98">
        <f>IFERROR(VLOOKUP($F57&amp;$C57,Sales!$J:$W,12,0),0)</f>
        <v>0</v>
      </c>
      <c r="P57" s="98">
        <f>IFERROR(VLOOKUP($F57&amp;$C57,Sales!$J:$W,13,0),0)</f>
        <v>0</v>
      </c>
      <c r="Q57" s="98">
        <f>IFERROR(VLOOKUP($F57&amp;$C57,Sales!$A:$H,7,0),0)</f>
        <v>0</v>
      </c>
      <c r="R57" s="41" t="str">
        <f t="shared" si="0"/>
        <v>ERROR</v>
      </c>
      <c r="S57" s="15"/>
      <c r="T57" s="15"/>
      <c r="U57" s="15"/>
      <c r="V57" s="15"/>
      <c r="W57" s="15"/>
      <c r="X57" s="15"/>
      <c r="Y57" s="41"/>
      <c r="Z57" s="41"/>
      <c r="AA57" s="41"/>
      <c r="AB57" s="15"/>
      <c r="AC57" s="15"/>
      <c r="AD57" s="15"/>
      <c r="AE57" s="15"/>
      <c r="AF57" s="15"/>
      <c r="AG57" s="15"/>
      <c r="AH57" s="15"/>
      <c r="AI57" s="15"/>
      <c r="AJ57" s="41"/>
      <c r="AK57" s="15"/>
      <c r="AL57" s="15"/>
      <c r="AM57" s="15"/>
      <c r="AN57" s="15"/>
      <c r="AO57" s="15"/>
      <c r="AP57" s="15"/>
      <c r="AQ57" s="15"/>
      <c r="AR57" s="15"/>
      <c r="AS57" s="15"/>
      <c r="AT57" s="15"/>
      <c r="AU57" s="15"/>
      <c r="AV57" s="15"/>
      <c r="AW57" s="15"/>
      <c r="AX57" s="15"/>
      <c r="AY57" s="15"/>
      <c r="AZ57" s="10">
        <v>1</v>
      </c>
      <c r="BA57" t="s">
        <v>22</v>
      </c>
      <c r="BB57" t="s">
        <v>88</v>
      </c>
      <c r="BC57">
        <v>0</v>
      </c>
      <c r="BD57" s="39" t="str">
        <f t="shared" si="1"/>
        <v>01/395030001CBukalapak</v>
      </c>
    </row>
    <row r="58" spans="2:58" ht="13.5" customHeight="1" x14ac:dyDescent="0.35">
      <c r="B58" s="10" t="s">
        <v>17</v>
      </c>
      <c r="C58" s="10" t="s">
        <v>2657</v>
      </c>
      <c r="D58" s="10" t="s">
        <v>65</v>
      </c>
      <c r="E58" s="10" t="s">
        <v>66</v>
      </c>
      <c r="F58" s="10" t="s">
        <v>3361</v>
      </c>
      <c r="G58" s="137" t="s">
        <v>3361</v>
      </c>
      <c r="H58" s="10"/>
      <c r="I58" s="10">
        <v>0</v>
      </c>
      <c r="J58" s="10" t="s">
        <v>8273</v>
      </c>
      <c r="K58" s="10" t="s">
        <v>8274</v>
      </c>
      <c r="L58" s="98">
        <f>IFERROR(VLOOKUP($F58&amp;$C58,Sales!$J:$W,9,0),0)</f>
        <v>0</v>
      </c>
      <c r="M58" s="98">
        <f>IFERROR(VLOOKUP($F58&amp;$C58,Sales!$J:$W,10,0),0)</f>
        <v>0</v>
      </c>
      <c r="N58" s="98">
        <f>IFERROR(VLOOKUP($F58&amp;$C58,Sales!$J:$W,11,0),0)</f>
        <v>0</v>
      </c>
      <c r="O58" s="98">
        <f>IFERROR(VLOOKUP($F58&amp;$C58,Sales!$J:$W,12,0),0)</f>
        <v>0</v>
      </c>
      <c r="P58" s="98">
        <f>IFERROR(VLOOKUP($F58&amp;$C58,Sales!$J:$W,13,0),0)</f>
        <v>0</v>
      </c>
      <c r="Q58" s="98">
        <f>IFERROR(VLOOKUP($F58&amp;$C58,Sales!$A:$H,7,0),0)</f>
        <v>0</v>
      </c>
      <c r="R58" s="41" t="str">
        <f t="shared" si="0"/>
        <v>ERROR</v>
      </c>
      <c r="S58" s="15"/>
      <c r="T58" s="15"/>
      <c r="U58" s="15"/>
      <c r="V58" s="15"/>
      <c r="W58" s="15"/>
      <c r="X58" s="15"/>
      <c r="Y58" s="41"/>
      <c r="Z58" s="41"/>
      <c r="AA58" s="41"/>
      <c r="AB58" s="15"/>
      <c r="AC58" s="15"/>
      <c r="AD58" s="15"/>
      <c r="AE58" s="15"/>
      <c r="AF58" s="15"/>
      <c r="AG58" s="15"/>
      <c r="AH58" s="15"/>
      <c r="AI58" s="15"/>
      <c r="AJ58" s="41"/>
      <c r="AK58" s="15"/>
      <c r="AL58" s="15"/>
      <c r="AM58" s="15"/>
      <c r="AN58" s="15"/>
      <c r="AO58" s="15"/>
      <c r="AP58" s="15"/>
      <c r="AQ58" s="15"/>
      <c r="AR58" s="15"/>
      <c r="AS58" s="15"/>
      <c r="AT58" s="15"/>
      <c r="AU58" s="15"/>
      <c r="AV58" s="15"/>
      <c r="AW58" s="15"/>
      <c r="AX58" s="15"/>
      <c r="AY58" s="15"/>
      <c r="AZ58" s="10">
        <v>1</v>
      </c>
      <c r="BA58" t="s">
        <v>22</v>
      </c>
      <c r="BB58" t="s">
        <v>88</v>
      </c>
      <c r="BD58" s="39" t="str">
        <f t="shared" si="1"/>
        <v>01/326127203TBukalapak</v>
      </c>
    </row>
    <row r="59" spans="2:58" ht="13.5" customHeight="1" x14ac:dyDescent="0.35">
      <c r="B59" s="10" t="s">
        <v>17</v>
      </c>
      <c r="C59" s="10" t="s">
        <v>2657</v>
      </c>
      <c r="D59" s="10" t="s">
        <v>65</v>
      </c>
      <c r="E59" s="10" t="s">
        <v>66</v>
      </c>
      <c r="F59" s="10" t="s">
        <v>2405</v>
      </c>
      <c r="G59" s="137" t="s">
        <v>2405</v>
      </c>
      <c r="H59" s="10"/>
      <c r="I59" s="10">
        <v>0</v>
      </c>
      <c r="J59" s="10" t="s">
        <v>8275</v>
      </c>
      <c r="K59" s="10" t="s">
        <v>8276</v>
      </c>
      <c r="L59" s="98">
        <f>IFERROR(VLOOKUP($F59&amp;$C59,Sales!$J:$W,9,0),0)</f>
        <v>0</v>
      </c>
      <c r="M59" s="98">
        <f>IFERROR(VLOOKUP($F59&amp;$C59,Sales!$J:$W,10,0),0)</f>
        <v>0</v>
      </c>
      <c r="N59" s="98">
        <f>IFERROR(VLOOKUP($F59&amp;$C59,Sales!$J:$W,11,0),0)</f>
        <v>0</v>
      </c>
      <c r="O59" s="98">
        <f>IFERROR(VLOOKUP($F59&amp;$C59,Sales!$J:$W,12,0),0)</f>
        <v>0</v>
      </c>
      <c r="P59" s="98">
        <f>IFERROR(VLOOKUP($F59&amp;$C59,Sales!$J:$W,13,0),0)</f>
        <v>0</v>
      </c>
      <c r="Q59" s="98">
        <f>IFERROR(VLOOKUP($F59&amp;$C59,Sales!$A:$H,7,0),0)</f>
        <v>0</v>
      </c>
      <c r="R59" s="41" t="str">
        <f t="shared" si="0"/>
        <v>ERROR</v>
      </c>
      <c r="S59" s="15"/>
      <c r="T59" s="15"/>
      <c r="U59" s="15"/>
      <c r="V59" s="15"/>
      <c r="W59" s="15"/>
      <c r="X59" s="15"/>
      <c r="Y59" s="41"/>
      <c r="Z59" s="41"/>
      <c r="AA59" s="41"/>
      <c r="AB59" s="15"/>
      <c r="AC59" s="15"/>
      <c r="AD59" s="15"/>
      <c r="AE59" s="15"/>
      <c r="AF59" s="15"/>
      <c r="AG59" s="15"/>
      <c r="AH59" s="15"/>
      <c r="AI59" s="15"/>
      <c r="AJ59" s="41"/>
      <c r="AK59" s="15"/>
      <c r="AL59" s="15"/>
      <c r="AM59" s="15"/>
      <c r="AN59" s="15"/>
      <c r="AO59" s="15"/>
      <c r="AP59" s="15"/>
      <c r="AQ59" s="15"/>
      <c r="AR59" s="15"/>
      <c r="AS59" s="15"/>
      <c r="AT59" s="15"/>
      <c r="AU59" s="15"/>
      <c r="AV59" s="15"/>
      <c r="AW59" s="15"/>
      <c r="AX59" s="15"/>
      <c r="AY59" s="15"/>
      <c r="AZ59" s="10">
        <v>1</v>
      </c>
      <c r="BA59" t="s">
        <v>22</v>
      </c>
      <c r="BB59" t="s">
        <v>88</v>
      </c>
      <c r="BC59">
        <v>0</v>
      </c>
      <c r="BD59" s="39" t="str">
        <f t="shared" si="1"/>
        <v>01/396129505CBukalapak</v>
      </c>
    </row>
    <row r="60" spans="2:58" ht="13.5" customHeight="1" x14ac:dyDescent="0.35">
      <c r="B60" s="10" t="s">
        <v>17</v>
      </c>
      <c r="C60" s="10" t="s">
        <v>2657</v>
      </c>
      <c r="D60" s="10" t="s">
        <v>65</v>
      </c>
      <c r="E60" s="10" t="s">
        <v>66</v>
      </c>
      <c r="F60" s="10" t="s">
        <v>8277</v>
      </c>
      <c r="G60" s="137" t="s">
        <v>8277</v>
      </c>
      <c r="H60" s="10"/>
      <c r="I60" s="10" t="s">
        <v>74</v>
      </c>
      <c r="J60" s="10" t="s">
        <v>8278</v>
      </c>
      <c r="K60" s="10" t="s">
        <v>11053</v>
      </c>
      <c r="L60" s="98">
        <f>IFERROR(VLOOKUP($F60&amp;$C60,Sales!$J:$W,9,0),0)</f>
        <v>0</v>
      </c>
      <c r="M60" s="98">
        <f>IFERROR(VLOOKUP($F60&amp;$C60,Sales!$J:$W,10,0),0)</f>
        <v>0</v>
      </c>
      <c r="N60" s="98">
        <f>IFERROR(VLOOKUP($F60&amp;$C60,Sales!$J:$W,11,0),0)</f>
        <v>0</v>
      </c>
      <c r="O60" s="98">
        <f>IFERROR(VLOOKUP($F60&amp;$C60,Sales!$J:$W,12,0),0)</f>
        <v>0</v>
      </c>
      <c r="P60" s="98">
        <f>IFERROR(VLOOKUP($F60&amp;$C60,Sales!$J:$W,13,0),0)</f>
        <v>0</v>
      </c>
      <c r="Q60" s="98">
        <f>IFERROR(VLOOKUP($F60&amp;$C60,Sales!$A:$H,7,0),0)</f>
        <v>0</v>
      </c>
      <c r="R60" s="41" t="str">
        <f t="shared" si="0"/>
        <v>ERROR</v>
      </c>
      <c r="S60" s="15"/>
      <c r="T60" s="15"/>
      <c r="U60" s="15"/>
      <c r="V60" s="15"/>
      <c r="W60" s="15"/>
      <c r="X60" s="15"/>
      <c r="Y60" s="41"/>
      <c r="Z60" s="41"/>
      <c r="AA60" s="41"/>
      <c r="AB60" s="15"/>
      <c r="AC60" s="15"/>
      <c r="AD60" s="15"/>
      <c r="AE60" s="15"/>
      <c r="AF60" s="15"/>
      <c r="AG60" s="15"/>
      <c r="AH60" s="15"/>
      <c r="AI60" s="15"/>
      <c r="AJ60" s="41"/>
      <c r="AK60" s="15"/>
      <c r="AL60" s="15"/>
      <c r="AM60" s="15"/>
      <c r="AN60" s="15"/>
      <c r="AO60" s="15"/>
      <c r="AP60" s="15"/>
      <c r="AQ60" s="15"/>
      <c r="AR60" s="15"/>
      <c r="AS60" s="15"/>
      <c r="AT60" s="15"/>
      <c r="AU60" s="15"/>
      <c r="AV60" s="15"/>
      <c r="AW60" s="15"/>
      <c r="AX60" s="15"/>
      <c r="AY60" s="15"/>
      <c r="AZ60" s="10">
        <v>1</v>
      </c>
      <c r="BA60" t="s">
        <v>22</v>
      </c>
      <c r="BB60" t="s">
        <v>88</v>
      </c>
      <c r="BD60" s="39" t="str">
        <f t="shared" si="1"/>
        <v>01/326127306J Bukalapak</v>
      </c>
      <c r="BE60" s="1">
        <v>45005</v>
      </c>
      <c r="BF60" t="s">
        <v>16187</v>
      </c>
    </row>
    <row r="61" spans="2:58" ht="13.5" customHeight="1" x14ac:dyDescent="0.35">
      <c r="B61" s="10" t="s">
        <v>17</v>
      </c>
      <c r="C61" s="10" t="s">
        <v>2657</v>
      </c>
      <c r="D61" s="10" t="s">
        <v>65</v>
      </c>
      <c r="E61" s="10" t="s">
        <v>66</v>
      </c>
      <c r="F61" s="10" t="s">
        <v>2321</v>
      </c>
      <c r="G61" s="137" t="s">
        <v>2321</v>
      </c>
      <c r="H61" s="10"/>
      <c r="I61" s="10" t="s">
        <v>875</v>
      </c>
      <c r="J61" s="10" t="s">
        <v>8279</v>
      </c>
      <c r="K61" s="10" t="s">
        <v>8280</v>
      </c>
      <c r="L61" s="98">
        <f>IFERROR(VLOOKUP($F61&amp;$C61,Sales!$J:$W,9,0),0)</f>
        <v>0</v>
      </c>
      <c r="M61" s="98">
        <f>IFERROR(VLOOKUP($F61&amp;$C61,Sales!$J:$W,10,0),0)</f>
        <v>0</v>
      </c>
      <c r="N61" s="98">
        <f>IFERROR(VLOOKUP($F61&amp;$C61,Sales!$J:$W,11,0),0)</f>
        <v>0</v>
      </c>
      <c r="O61" s="98">
        <f>IFERROR(VLOOKUP($F61&amp;$C61,Sales!$J:$W,12,0),0)</f>
        <v>0</v>
      </c>
      <c r="P61" s="98">
        <f>IFERROR(VLOOKUP($F61&amp;$C61,Sales!$J:$W,13,0),0)</f>
        <v>0</v>
      </c>
      <c r="Q61" s="98">
        <f>IFERROR(VLOOKUP($F61&amp;$C61,Sales!$A:$H,7,0),0)</f>
        <v>0</v>
      </c>
      <c r="R61" s="41" t="str">
        <f t="shared" si="0"/>
        <v>ERROR</v>
      </c>
      <c r="S61" s="15"/>
      <c r="T61" s="15"/>
      <c r="U61" s="15"/>
      <c r="V61" s="15"/>
      <c r="W61" s="15"/>
      <c r="X61" s="15"/>
      <c r="Y61" s="41"/>
      <c r="Z61" s="41"/>
      <c r="AA61" s="41"/>
      <c r="AB61" s="15"/>
      <c r="AC61" s="15"/>
      <c r="AD61" s="15"/>
      <c r="AE61" s="15"/>
      <c r="AF61" s="15"/>
      <c r="AG61" s="15"/>
      <c r="AH61" s="15"/>
      <c r="AI61" s="15"/>
      <c r="AJ61" s="41"/>
      <c r="AK61" s="15"/>
      <c r="AL61" s="15"/>
      <c r="AM61" s="15"/>
      <c r="AN61" s="15"/>
      <c r="AO61" s="15"/>
      <c r="AP61" s="15"/>
      <c r="AQ61" s="15"/>
      <c r="AR61" s="15"/>
      <c r="AS61" s="15"/>
      <c r="AT61" s="15"/>
      <c r="AU61" s="15"/>
      <c r="AV61" s="15"/>
      <c r="AW61" s="15"/>
      <c r="AX61" s="15"/>
      <c r="AY61" s="15"/>
      <c r="AZ61" s="10">
        <v>1</v>
      </c>
      <c r="BA61" t="s">
        <v>22</v>
      </c>
      <c r="BB61" t="s">
        <v>88</v>
      </c>
      <c r="BD61" s="39" t="str">
        <f t="shared" si="1"/>
        <v>01/326127301MBukalapak</v>
      </c>
    </row>
    <row r="62" spans="2:58" ht="13.5" customHeight="1" x14ac:dyDescent="0.35">
      <c r="B62" s="10" t="s">
        <v>17</v>
      </c>
      <c r="C62" s="10" t="s">
        <v>2657</v>
      </c>
      <c r="D62" s="10" t="s">
        <v>65</v>
      </c>
      <c r="E62" s="10" t="s">
        <v>66</v>
      </c>
      <c r="F62" s="10" t="s">
        <v>10436</v>
      </c>
      <c r="G62" s="137" t="s">
        <v>10436</v>
      </c>
      <c r="H62" s="10"/>
      <c r="I62" s="10" t="s">
        <v>2184</v>
      </c>
      <c r="J62" s="10" t="s">
        <v>11589</v>
      </c>
      <c r="K62" s="10" t="s">
        <v>10437</v>
      </c>
      <c r="L62" s="98">
        <f>IFERROR(VLOOKUP($F62&amp;$C62,Sales!$J:$W,9,0),0)</f>
        <v>0</v>
      </c>
      <c r="M62" s="98">
        <f>IFERROR(VLOOKUP($F62&amp;$C62,Sales!$J:$W,10,0),0)</f>
        <v>0</v>
      </c>
      <c r="N62" s="98">
        <f>IFERROR(VLOOKUP($F62&amp;$C62,Sales!$J:$W,11,0),0)</f>
        <v>0</v>
      </c>
      <c r="O62" s="98">
        <f>IFERROR(VLOOKUP($F62&amp;$C62,Sales!$J:$W,12,0),0)</f>
        <v>0</v>
      </c>
      <c r="P62" s="98">
        <f>IFERROR(VLOOKUP($F62&amp;$C62,Sales!$J:$W,13,0),0)</f>
        <v>0</v>
      </c>
      <c r="Q62" s="98">
        <f>IFERROR(VLOOKUP($F62&amp;$C62,Sales!$A:$H,7,0),0)</f>
        <v>0</v>
      </c>
      <c r="R62" s="41">
        <f t="shared" si="0"/>
        <v>1</v>
      </c>
      <c r="S62" s="15">
        <v>1</v>
      </c>
      <c r="T62" s="15"/>
      <c r="U62" s="15"/>
      <c r="V62" s="15">
        <v>1</v>
      </c>
      <c r="W62" s="15">
        <v>1</v>
      </c>
      <c r="X62" s="15">
        <v>1</v>
      </c>
      <c r="Y62" s="41">
        <v>1</v>
      </c>
      <c r="Z62" s="41">
        <v>1</v>
      </c>
      <c r="AA62" s="41"/>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0">
        <v>1</v>
      </c>
      <c r="BA62" t="s">
        <v>22</v>
      </c>
      <c r="BB62" t="s">
        <v>23</v>
      </c>
      <c r="BD62" s="39" t="str">
        <f t="shared" si="1"/>
        <v>01/396129511KBukalapak</v>
      </c>
    </row>
    <row r="63" spans="2:58" ht="13.5" customHeight="1" x14ac:dyDescent="0.35">
      <c r="B63" s="10" t="s">
        <v>17</v>
      </c>
      <c r="C63" s="10" t="s">
        <v>2657</v>
      </c>
      <c r="D63" s="10" t="s">
        <v>65</v>
      </c>
      <c r="E63" s="10" t="s">
        <v>66</v>
      </c>
      <c r="F63" s="10" t="s">
        <v>10434</v>
      </c>
      <c r="G63" s="137" t="s">
        <v>10434</v>
      </c>
      <c r="H63" s="10"/>
      <c r="I63" s="10" t="s">
        <v>2138</v>
      </c>
      <c r="J63" s="10" t="s">
        <v>11590</v>
      </c>
      <c r="K63" s="10" t="s">
        <v>10435</v>
      </c>
      <c r="L63" s="98">
        <f>IFERROR(VLOOKUP($F63&amp;$C63,Sales!$J:$W,9,0),0)</f>
        <v>0</v>
      </c>
      <c r="M63" s="98">
        <f>IFERROR(VLOOKUP($F63&amp;$C63,Sales!$J:$W,10,0),0)</f>
        <v>0</v>
      </c>
      <c r="N63" s="98">
        <f>IFERROR(VLOOKUP($F63&amp;$C63,Sales!$J:$W,11,0),0)</f>
        <v>0</v>
      </c>
      <c r="O63" s="98">
        <f>IFERROR(VLOOKUP($F63&amp;$C63,Sales!$J:$W,12,0),0)</f>
        <v>0</v>
      </c>
      <c r="P63" s="98">
        <f>IFERROR(VLOOKUP($F63&amp;$C63,Sales!$J:$W,13,0),0)</f>
        <v>0</v>
      </c>
      <c r="Q63" s="98">
        <f>IFERROR(VLOOKUP($F63&amp;$C63,Sales!$A:$H,7,0),0)</f>
        <v>0</v>
      </c>
      <c r="R63" s="41">
        <f t="shared" si="0"/>
        <v>1</v>
      </c>
      <c r="S63" s="15">
        <v>1</v>
      </c>
      <c r="T63" s="15"/>
      <c r="U63" s="15"/>
      <c r="V63" s="15">
        <v>1</v>
      </c>
      <c r="W63" s="15">
        <v>1</v>
      </c>
      <c r="X63" s="15">
        <v>1</v>
      </c>
      <c r="Y63" s="41">
        <v>1</v>
      </c>
      <c r="Z63" s="41">
        <v>1</v>
      </c>
      <c r="AA63" s="41"/>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0">
        <v>1</v>
      </c>
      <c r="BA63" t="s">
        <v>22</v>
      </c>
      <c r="BB63" t="s">
        <v>23</v>
      </c>
      <c r="BD63" s="39" t="str">
        <f t="shared" si="1"/>
        <v>01/396129511JBukalapak</v>
      </c>
    </row>
    <row r="64" spans="2:58" ht="13.5" customHeight="1" x14ac:dyDescent="0.35">
      <c r="B64" s="10" t="s">
        <v>17</v>
      </c>
      <c r="C64" s="10" t="s">
        <v>2657</v>
      </c>
      <c r="D64" s="10" t="s">
        <v>65</v>
      </c>
      <c r="E64" s="10" t="s">
        <v>66</v>
      </c>
      <c r="F64" s="10" t="s">
        <v>2273</v>
      </c>
      <c r="G64" s="137" t="s">
        <v>2273</v>
      </c>
      <c r="H64" s="10"/>
      <c r="I64" s="10" t="s">
        <v>6220</v>
      </c>
      <c r="J64" s="10" t="s">
        <v>8281</v>
      </c>
      <c r="K64" s="10" t="s">
        <v>6288</v>
      </c>
      <c r="L64" s="98">
        <f>IFERROR(VLOOKUP($F64&amp;$C64,Sales!$J:$W,9,0),0)</f>
        <v>0</v>
      </c>
      <c r="M64" s="98">
        <f>IFERROR(VLOOKUP($F64&amp;$C64,Sales!$J:$W,10,0),0)</f>
        <v>386486.48648648645</v>
      </c>
      <c r="N64" s="98">
        <f>IFERROR(VLOOKUP($F64&amp;$C64,Sales!$J:$W,11,0),0)</f>
        <v>0</v>
      </c>
      <c r="O64" s="98">
        <f>IFERROR(VLOOKUP($F64&amp;$C64,Sales!$J:$W,12,0),0)</f>
        <v>3.3333333333333335</v>
      </c>
      <c r="P64" s="98">
        <f>IFERROR(VLOOKUP($F64&amp;$C64,Sales!$J:$W,13,0),0)</f>
        <v>128828.82882882882</v>
      </c>
      <c r="Q64" s="98">
        <f>IFERROR(VLOOKUP($F64&amp;$C64,Sales!$A:$H,7,0),0)</f>
        <v>0</v>
      </c>
      <c r="R64" s="41">
        <f t="shared" si="0"/>
        <v>1</v>
      </c>
      <c r="S64" s="15">
        <v>1</v>
      </c>
      <c r="T64" s="15"/>
      <c r="U64" s="15"/>
      <c r="V64" s="15">
        <v>1</v>
      </c>
      <c r="W64" s="15">
        <v>1</v>
      </c>
      <c r="X64" s="15">
        <v>1</v>
      </c>
      <c r="Y64" s="41">
        <v>1</v>
      </c>
      <c r="Z64" s="41">
        <v>1</v>
      </c>
      <c r="AA64" s="41"/>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0">
        <v>1</v>
      </c>
      <c r="BA64" t="s">
        <v>31</v>
      </c>
      <c r="BB64" t="s">
        <v>23</v>
      </c>
      <c r="BD64" s="39" t="str">
        <f t="shared" si="1"/>
        <v>01/326127203EBukalapak</v>
      </c>
    </row>
    <row r="65" spans="2:58" ht="13.5" customHeight="1" x14ac:dyDescent="0.35">
      <c r="B65" s="10" t="s">
        <v>17</v>
      </c>
      <c r="C65" s="10" t="s">
        <v>2657</v>
      </c>
      <c r="D65" s="10" t="s">
        <v>65</v>
      </c>
      <c r="E65" s="10" t="s">
        <v>66</v>
      </c>
      <c r="F65" s="10" t="s">
        <v>6114</v>
      </c>
      <c r="G65" s="137" t="s">
        <v>6114</v>
      </c>
      <c r="H65" s="10"/>
      <c r="I65" s="10" t="s">
        <v>2116</v>
      </c>
      <c r="J65" s="10" t="s">
        <v>10088</v>
      </c>
      <c r="K65" s="10" t="s">
        <v>10087</v>
      </c>
      <c r="L65" s="98">
        <f>IFERROR(VLOOKUP($F65&amp;$C65,Sales!$J:$W,9,0),0)</f>
        <v>0</v>
      </c>
      <c r="M65" s="98">
        <f>IFERROR(VLOOKUP($F65&amp;$C65,Sales!$J:$W,10,0),0)</f>
        <v>0</v>
      </c>
      <c r="N65" s="98">
        <f>IFERROR(VLOOKUP($F65&amp;$C65,Sales!$J:$W,11,0),0)</f>
        <v>0</v>
      </c>
      <c r="O65" s="98">
        <f>IFERROR(VLOOKUP($F65&amp;$C65,Sales!$J:$W,12,0),0)</f>
        <v>0</v>
      </c>
      <c r="P65" s="98">
        <f>IFERROR(VLOOKUP($F65&amp;$C65,Sales!$J:$W,13,0),0)</f>
        <v>0</v>
      </c>
      <c r="Q65" s="98">
        <f>IFERROR(VLOOKUP($F65&amp;$C65,Sales!$A:$H,7,0),0)</f>
        <v>0</v>
      </c>
      <c r="R65" s="41" t="str">
        <f t="shared" si="0"/>
        <v>ERROR</v>
      </c>
      <c r="S65" s="15"/>
      <c r="T65" s="15"/>
      <c r="U65" s="15"/>
      <c r="V65" s="15"/>
      <c r="W65" s="15"/>
      <c r="X65" s="15"/>
      <c r="Y65" s="41"/>
      <c r="Z65" s="41"/>
      <c r="AA65" s="41"/>
      <c r="AB65" s="15"/>
      <c r="AC65" s="15"/>
      <c r="AD65" s="15"/>
      <c r="AE65" s="15"/>
      <c r="AF65" s="15"/>
      <c r="AG65" s="15"/>
      <c r="AH65" s="15"/>
      <c r="AI65" s="15"/>
      <c r="AJ65" s="41"/>
      <c r="AK65" s="15"/>
      <c r="AL65" s="15"/>
      <c r="AM65" s="15"/>
      <c r="AN65" s="15"/>
      <c r="AO65" s="15"/>
      <c r="AP65" s="15"/>
      <c r="AQ65" s="15"/>
      <c r="AR65" s="15"/>
      <c r="AS65" s="15"/>
      <c r="AT65" s="15"/>
      <c r="AU65" s="15"/>
      <c r="AV65" s="15"/>
      <c r="AW65" s="15"/>
      <c r="AX65" s="15"/>
      <c r="AY65" s="15"/>
      <c r="AZ65" s="10">
        <v>1</v>
      </c>
      <c r="BA65" t="s">
        <v>22</v>
      </c>
      <c r="BB65" t="s">
        <v>88</v>
      </c>
      <c r="BD65" s="39" t="str">
        <f t="shared" si="1"/>
        <v>01/396129507RBukalapak</v>
      </c>
    </row>
    <row r="66" spans="2:58" ht="13.5" customHeight="1" x14ac:dyDescent="0.35">
      <c r="B66" s="10" t="s">
        <v>17</v>
      </c>
      <c r="C66" s="10" t="s">
        <v>2657</v>
      </c>
      <c r="D66" s="10" t="s">
        <v>65</v>
      </c>
      <c r="E66" s="10" t="s">
        <v>66</v>
      </c>
      <c r="F66" s="10" t="s">
        <v>919</v>
      </c>
      <c r="G66" s="137" t="s">
        <v>919</v>
      </c>
      <c r="H66" s="10"/>
      <c r="I66" s="10" t="s">
        <v>920</v>
      </c>
      <c r="J66" s="10" t="s">
        <v>8282</v>
      </c>
      <c r="K66" s="10" t="s">
        <v>6289</v>
      </c>
      <c r="L66" s="98">
        <f>IFERROR(VLOOKUP($F66&amp;$C66,Sales!$J:$W,9,0),0)</f>
        <v>0</v>
      </c>
      <c r="M66" s="98">
        <f>IFERROR(VLOOKUP($F66&amp;$C66,Sales!$J:$W,10,0),0)</f>
        <v>0</v>
      </c>
      <c r="N66" s="98">
        <f>IFERROR(VLOOKUP($F66&amp;$C66,Sales!$J:$W,11,0),0)</f>
        <v>0</v>
      </c>
      <c r="O66" s="98">
        <f>IFERROR(VLOOKUP($F66&amp;$C66,Sales!$J:$W,12,0),0)</f>
        <v>0</v>
      </c>
      <c r="P66" s="98">
        <f>IFERROR(VLOOKUP($F66&amp;$C66,Sales!$J:$W,13,0),0)</f>
        <v>0</v>
      </c>
      <c r="Q66" s="98">
        <f>IFERROR(VLOOKUP($F66&amp;$C66,Sales!$A:$H,7,0),0)</f>
        <v>0</v>
      </c>
      <c r="R66" s="41" t="str">
        <f t="shared" si="0"/>
        <v>ERROR</v>
      </c>
      <c r="S66" s="15"/>
      <c r="T66" s="15"/>
      <c r="U66" s="15"/>
      <c r="V66" s="15"/>
      <c r="W66" s="15"/>
      <c r="X66" s="15"/>
      <c r="Y66" s="41"/>
      <c r="Z66" s="41"/>
      <c r="AA66" s="41"/>
      <c r="AB66" s="15"/>
      <c r="AC66" s="15"/>
      <c r="AD66" s="15"/>
      <c r="AE66" s="15"/>
      <c r="AF66" s="15"/>
      <c r="AG66" s="15"/>
      <c r="AH66" s="15"/>
      <c r="AI66" s="15"/>
      <c r="AJ66" s="41"/>
      <c r="AK66" s="15"/>
      <c r="AL66" s="15"/>
      <c r="AM66" s="15"/>
      <c r="AN66" s="15"/>
      <c r="AO66" s="15"/>
      <c r="AP66" s="15"/>
      <c r="AQ66" s="15"/>
      <c r="AR66" s="15"/>
      <c r="AS66" s="15"/>
      <c r="AT66" s="15"/>
      <c r="AU66" s="15"/>
      <c r="AV66" s="15"/>
      <c r="AW66" s="15"/>
      <c r="AX66" s="15"/>
      <c r="AY66" s="15"/>
      <c r="AZ66" s="10">
        <v>1</v>
      </c>
      <c r="BA66" t="s">
        <v>22</v>
      </c>
      <c r="BB66" t="s">
        <v>88</v>
      </c>
      <c r="BD66" s="39" t="str">
        <f t="shared" si="1"/>
        <v>01/326127306EBukalapak</v>
      </c>
      <c r="BE66" s="88">
        <v>44881</v>
      </c>
      <c r="BF66" t="s">
        <v>13954</v>
      </c>
    </row>
    <row r="67" spans="2:58" ht="13.5" customHeight="1" x14ac:dyDescent="0.35">
      <c r="B67" s="10" t="s">
        <v>17</v>
      </c>
      <c r="C67" s="10" t="s">
        <v>2657</v>
      </c>
      <c r="D67" s="10" t="s">
        <v>65</v>
      </c>
      <c r="E67" s="10" t="s">
        <v>66</v>
      </c>
      <c r="F67" s="10" t="s">
        <v>938</v>
      </c>
      <c r="G67" s="137" t="s">
        <v>938</v>
      </c>
      <c r="H67" s="10"/>
      <c r="I67" s="10" t="s">
        <v>939</v>
      </c>
      <c r="J67" s="10" t="s">
        <v>8283</v>
      </c>
      <c r="K67" s="10" t="s">
        <v>6290</v>
      </c>
      <c r="L67" s="98">
        <f>IFERROR(VLOOKUP($F67&amp;$C67,Sales!$J:$W,9,0),0)</f>
        <v>0</v>
      </c>
      <c r="M67" s="98">
        <f>IFERROR(VLOOKUP($F67&amp;$C67,Sales!$J:$W,10,0),0)</f>
        <v>0</v>
      </c>
      <c r="N67" s="98">
        <f>IFERROR(VLOOKUP($F67&amp;$C67,Sales!$J:$W,11,0),0)</f>
        <v>0</v>
      </c>
      <c r="O67" s="98">
        <f>IFERROR(VLOOKUP($F67&amp;$C67,Sales!$J:$W,12,0),0)</f>
        <v>0</v>
      </c>
      <c r="P67" s="98">
        <f>IFERROR(VLOOKUP($F67&amp;$C67,Sales!$J:$W,13,0),0)</f>
        <v>0</v>
      </c>
      <c r="Q67" s="98">
        <f>IFERROR(VLOOKUP($F67&amp;$C67,Sales!$A:$H,7,0),0)</f>
        <v>0</v>
      </c>
      <c r="R67" s="41" t="str">
        <f t="shared" si="0"/>
        <v>ERROR</v>
      </c>
      <c r="S67" s="15"/>
      <c r="T67" s="15"/>
      <c r="U67" s="15"/>
      <c r="V67" s="15"/>
      <c r="W67" s="15"/>
      <c r="X67" s="15"/>
      <c r="Y67" s="41"/>
      <c r="Z67" s="41"/>
      <c r="AA67" s="41"/>
      <c r="AB67" s="15"/>
      <c r="AC67" s="15"/>
      <c r="AD67" s="15"/>
      <c r="AE67" s="15"/>
      <c r="AF67" s="15"/>
      <c r="AG67" s="15"/>
      <c r="AH67" s="15"/>
      <c r="AI67" s="15"/>
      <c r="AJ67" s="41"/>
      <c r="AK67" s="15"/>
      <c r="AL67" s="15"/>
      <c r="AM67" s="15"/>
      <c r="AN67" s="15"/>
      <c r="AO67" s="15"/>
      <c r="AP67" s="15"/>
      <c r="AQ67" s="15"/>
      <c r="AR67" s="15"/>
      <c r="AS67" s="15"/>
      <c r="AT67" s="15"/>
      <c r="AU67" s="15"/>
      <c r="AV67" s="15"/>
      <c r="AW67" s="15"/>
      <c r="AX67" s="15"/>
      <c r="AY67" s="15"/>
      <c r="AZ67" s="10">
        <v>1</v>
      </c>
      <c r="BA67" t="s">
        <v>22</v>
      </c>
      <c r="BB67" t="s">
        <v>88</v>
      </c>
      <c r="BD67" s="39" t="str">
        <f t="shared" si="1"/>
        <v>01/396129506HBukalapak</v>
      </c>
      <c r="BE67" s="81">
        <v>44876</v>
      </c>
      <c r="BF67" t="s">
        <v>13953</v>
      </c>
    </row>
    <row r="68" spans="2:58" ht="13.5" customHeight="1" x14ac:dyDescent="0.35">
      <c r="B68" s="10" t="s">
        <v>17</v>
      </c>
      <c r="C68" s="10" t="s">
        <v>2657</v>
      </c>
      <c r="D68" s="10" t="s">
        <v>65</v>
      </c>
      <c r="E68" s="10" t="s">
        <v>66</v>
      </c>
      <c r="F68" s="10" t="s">
        <v>936</v>
      </c>
      <c r="G68" s="137" t="s">
        <v>936</v>
      </c>
      <c r="H68" s="10"/>
      <c r="I68" s="10" t="s">
        <v>937</v>
      </c>
      <c r="J68" s="10" t="s">
        <v>8284</v>
      </c>
      <c r="K68" s="10" t="s">
        <v>6291</v>
      </c>
      <c r="L68" s="98">
        <f>IFERROR(VLOOKUP($F68&amp;$C68,Sales!$J:$W,9,0),0)</f>
        <v>0</v>
      </c>
      <c r="M68" s="98">
        <f>IFERROR(VLOOKUP($F68&amp;$C68,Sales!$J:$W,10,0),0)</f>
        <v>0</v>
      </c>
      <c r="N68" s="98">
        <f>IFERROR(VLOOKUP($F68&amp;$C68,Sales!$J:$W,11,0),0)</f>
        <v>0</v>
      </c>
      <c r="O68" s="98">
        <f>IFERROR(VLOOKUP($F68&amp;$C68,Sales!$J:$W,12,0),0)</f>
        <v>0</v>
      </c>
      <c r="P68" s="98">
        <f>IFERROR(VLOOKUP($F68&amp;$C68,Sales!$J:$W,13,0),0)</f>
        <v>0</v>
      </c>
      <c r="Q68" s="98">
        <f>IFERROR(VLOOKUP($F68&amp;$C68,Sales!$A:$H,7,0),0)</f>
        <v>0</v>
      </c>
      <c r="R68" s="41" t="str">
        <f t="shared" ref="R68:R131" si="2">IFERROR(AVERAGE($S68:$AW68),"ERROR")</f>
        <v>ERROR</v>
      </c>
      <c r="S68" s="15"/>
      <c r="T68" s="15"/>
      <c r="U68" s="15"/>
      <c r="V68" s="15"/>
      <c r="W68" s="15"/>
      <c r="X68" s="15"/>
      <c r="Y68" s="41"/>
      <c r="Z68" s="41"/>
      <c r="AA68" s="41"/>
      <c r="AB68" s="15"/>
      <c r="AC68" s="15"/>
      <c r="AD68" s="15"/>
      <c r="AE68" s="15"/>
      <c r="AF68" s="15"/>
      <c r="AG68" s="15"/>
      <c r="AH68" s="15"/>
      <c r="AI68" s="15"/>
      <c r="AJ68" s="41"/>
      <c r="AK68" s="15"/>
      <c r="AL68" s="15"/>
      <c r="AM68" s="15"/>
      <c r="AN68" s="15"/>
      <c r="AO68" s="15"/>
      <c r="AP68" s="15"/>
      <c r="AQ68" s="15"/>
      <c r="AR68" s="15"/>
      <c r="AS68" s="15"/>
      <c r="AT68" s="15"/>
      <c r="AU68" s="15"/>
      <c r="AV68" s="15"/>
      <c r="AW68" s="15"/>
      <c r="AX68" s="15"/>
      <c r="AY68" s="15"/>
      <c r="AZ68" s="10">
        <v>1</v>
      </c>
      <c r="BA68" t="s">
        <v>22</v>
      </c>
      <c r="BB68" t="s">
        <v>88</v>
      </c>
      <c r="BD68" s="39" t="str">
        <f t="shared" ref="BD68:BD131" si="3">F68&amp;C68</f>
        <v>01/396129506IBukalapak</v>
      </c>
      <c r="BE68" s="81">
        <v>44817</v>
      </c>
      <c r="BF68" t="s">
        <v>13657</v>
      </c>
    </row>
    <row r="69" spans="2:58" ht="13.5" customHeight="1" x14ac:dyDescent="0.35">
      <c r="B69" s="10" t="s">
        <v>17</v>
      </c>
      <c r="C69" s="10" t="s">
        <v>2657</v>
      </c>
      <c r="D69" s="10" t="s">
        <v>65</v>
      </c>
      <c r="E69" s="10" t="s">
        <v>66</v>
      </c>
      <c r="F69" s="10" t="s">
        <v>4140</v>
      </c>
      <c r="G69" s="137" t="s">
        <v>4140</v>
      </c>
      <c r="H69" s="10"/>
      <c r="I69" s="10" t="s">
        <v>74</v>
      </c>
      <c r="J69" s="10" t="s">
        <v>8285</v>
      </c>
      <c r="K69" s="10" t="s">
        <v>8286</v>
      </c>
      <c r="L69" s="98">
        <f>IFERROR(VLOOKUP($F69&amp;$C69,Sales!$J:$W,9,0),0)</f>
        <v>0</v>
      </c>
      <c r="M69" s="98">
        <f>IFERROR(VLOOKUP($F69&amp;$C69,Sales!$J:$W,10,0),0)</f>
        <v>0</v>
      </c>
      <c r="N69" s="98">
        <f>IFERROR(VLOOKUP($F69&amp;$C69,Sales!$J:$W,11,0),0)</f>
        <v>0</v>
      </c>
      <c r="O69" s="98">
        <f>IFERROR(VLOOKUP($F69&amp;$C69,Sales!$J:$W,12,0),0)</f>
        <v>0</v>
      </c>
      <c r="P69" s="98">
        <f>IFERROR(VLOOKUP($F69&amp;$C69,Sales!$J:$W,13,0),0)</f>
        <v>0</v>
      </c>
      <c r="Q69" s="98">
        <f>IFERROR(VLOOKUP($F69&amp;$C69,Sales!$A:$H,7,0),0)</f>
        <v>0</v>
      </c>
      <c r="R69" s="41" t="str">
        <f t="shared" si="2"/>
        <v>ERROR</v>
      </c>
      <c r="S69" s="15"/>
      <c r="T69" s="15"/>
      <c r="U69" s="15"/>
      <c r="V69" s="15"/>
      <c r="W69" s="15"/>
      <c r="X69" s="15"/>
      <c r="Y69" s="41"/>
      <c r="Z69" s="41"/>
      <c r="AA69" s="41"/>
      <c r="AB69" s="15"/>
      <c r="AC69" s="15"/>
      <c r="AD69" s="15"/>
      <c r="AE69" s="15"/>
      <c r="AF69" s="15"/>
      <c r="AG69" s="15"/>
      <c r="AH69" s="15"/>
      <c r="AI69" s="15"/>
      <c r="AJ69" s="41"/>
      <c r="AK69" s="15"/>
      <c r="AL69" s="15"/>
      <c r="AM69" s="15"/>
      <c r="AN69" s="15"/>
      <c r="AO69" s="15"/>
      <c r="AP69" s="15"/>
      <c r="AQ69" s="15"/>
      <c r="AR69" s="15"/>
      <c r="AS69" s="15"/>
      <c r="AT69" s="15"/>
      <c r="AU69" s="15"/>
      <c r="AV69" s="15"/>
      <c r="AW69" s="15"/>
      <c r="AX69" s="15"/>
      <c r="AY69" s="15"/>
      <c r="AZ69" s="10">
        <v>1</v>
      </c>
      <c r="BA69" t="s">
        <v>22</v>
      </c>
      <c r="BB69" t="s">
        <v>88</v>
      </c>
      <c r="BD69" s="39" t="str">
        <f t="shared" si="3"/>
        <v>01/326127307JBukalapak</v>
      </c>
    </row>
    <row r="70" spans="2:58" ht="13.5" customHeight="1" x14ac:dyDescent="0.35">
      <c r="B70" s="10" t="s">
        <v>17</v>
      </c>
      <c r="C70" s="10" t="s">
        <v>2657</v>
      </c>
      <c r="D70" s="10" t="s">
        <v>65</v>
      </c>
      <c r="E70" s="10" t="s">
        <v>66</v>
      </c>
      <c r="F70" s="10" t="s">
        <v>6106</v>
      </c>
      <c r="G70" s="137" t="s">
        <v>6106</v>
      </c>
      <c r="H70" s="10"/>
      <c r="I70" s="10" t="s">
        <v>74</v>
      </c>
      <c r="J70" s="10" t="s">
        <v>8287</v>
      </c>
      <c r="K70" s="10" t="s">
        <v>8288</v>
      </c>
      <c r="L70" s="98">
        <f>IFERROR(VLOOKUP($F70&amp;$C70,Sales!$J:$W,9,0),0)</f>
        <v>0</v>
      </c>
      <c r="M70" s="98">
        <f>IFERROR(VLOOKUP($F70&amp;$C70,Sales!$J:$W,10,0),0)</f>
        <v>0</v>
      </c>
      <c r="N70" s="98">
        <f>IFERROR(VLOOKUP($F70&amp;$C70,Sales!$J:$W,11,0),0)</f>
        <v>0</v>
      </c>
      <c r="O70" s="98">
        <f>IFERROR(VLOOKUP($F70&amp;$C70,Sales!$J:$W,12,0),0)</f>
        <v>0</v>
      </c>
      <c r="P70" s="98">
        <f>IFERROR(VLOOKUP($F70&amp;$C70,Sales!$J:$W,13,0),0)</f>
        <v>0</v>
      </c>
      <c r="Q70" s="98">
        <f>IFERROR(VLOOKUP($F70&amp;$C70,Sales!$A:$H,7,0),0)</f>
        <v>0</v>
      </c>
      <c r="R70" s="41" t="str">
        <f t="shared" si="2"/>
        <v>ERROR</v>
      </c>
      <c r="S70" s="15"/>
      <c r="T70" s="15"/>
      <c r="U70" s="15"/>
      <c r="V70" s="15"/>
      <c r="W70" s="15"/>
      <c r="X70" s="15"/>
      <c r="Y70" s="41"/>
      <c r="Z70" s="41"/>
      <c r="AA70" s="41"/>
      <c r="AB70" s="15"/>
      <c r="AC70" s="15"/>
      <c r="AD70" s="15"/>
      <c r="AE70" s="15"/>
      <c r="AF70" s="15"/>
      <c r="AG70" s="15"/>
      <c r="AH70" s="15"/>
      <c r="AI70" s="15"/>
      <c r="AJ70" s="41"/>
      <c r="AK70" s="15"/>
      <c r="AL70" s="15"/>
      <c r="AM70" s="15"/>
      <c r="AN70" s="15"/>
      <c r="AO70" s="15"/>
      <c r="AP70" s="15"/>
      <c r="AQ70" s="15"/>
      <c r="AR70" s="15"/>
      <c r="AS70" s="15"/>
      <c r="AT70" s="15"/>
      <c r="AU70" s="15"/>
      <c r="AV70" s="15"/>
      <c r="AW70" s="15"/>
      <c r="AX70" s="15"/>
      <c r="AY70" s="15"/>
      <c r="AZ70" s="10">
        <v>1</v>
      </c>
      <c r="BA70" t="s">
        <v>22</v>
      </c>
      <c r="BB70" t="s">
        <v>88</v>
      </c>
      <c r="BD70" s="39" t="str">
        <f t="shared" si="3"/>
        <v>01/396129506QBukalapak</v>
      </c>
    </row>
    <row r="71" spans="2:58" ht="13.5" customHeight="1" x14ac:dyDescent="0.35">
      <c r="B71" s="10" t="s">
        <v>17</v>
      </c>
      <c r="C71" s="10" t="s">
        <v>2657</v>
      </c>
      <c r="D71" s="10" t="s">
        <v>65</v>
      </c>
      <c r="E71" s="10" t="s">
        <v>66</v>
      </c>
      <c r="F71" s="10" t="s">
        <v>6107</v>
      </c>
      <c r="G71" s="137" t="s">
        <v>6107</v>
      </c>
      <c r="H71" s="10"/>
      <c r="I71" s="10">
        <v>0</v>
      </c>
      <c r="J71" s="10" t="s">
        <v>8289</v>
      </c>
      <c r="K71" s="10" t="s">
        <v>8196</v>
      </c>
      <c r="L71" s="98">
        <f>IFERROR(VLOOKUP($F71&amp;$C71,Sales!$J:$W,9,0),0)</f>
        <v>0</v>
      </c>
      <c r="M71" s="98">
        <f>IFERROR(VLOOKUP($F71&amp;$C71,Sales!$J:$W,10,0),0)</f>
        <v>0</v>
      </c>
      <c r="N71" s="98">
        <f>IFERROR(VLOOKUP($F71&amp;$C71,Sales!$J:$W,11,0),0)</f>
        <v>0</v>
      </c>
      <c r="O71" s="98">
        <f>IFERROR(VLOOKUP($F71&amp;$C71,Sales!$J:$W,12,0),0)</f>
        <v>0</v>
      </c>
      <c r="P71" s="98">
        <f>IFERROR(VLOOKUP($F71&amp;$C71,Sales!$J:$W,13,0),0)</f>
        <v>0</v>
      </c>
      <c r="Q71" s="98">
        <f>IFERROR(VLOOKUP($F71&amp;$C71,Sales!$A:$H,7,0),0)</f>
        <v>0</v>
      </c>
      <c r="R71" s="41" t="str">
        <f t="shared" si="2"/>
        <v>ERROR</v>
      </c>
      <c r="S71" s="15"/>
      <c r="T71" s="15"/>
      <c r="U71" s="15"/>
      <c r="V71" s="15"/>
      <c r="W71" s="15"/>
      <c r="X71" s="15"/>
      <c r="Y71" s="41"/>
      <c r="Z71" s="41"/>
      <c r="AA71" s="41"/>
      <c r="AB71" s="15"/>
      <c r="AC71" s="15"/>
      <c r="AD71" s="15"/>
      <c r="AE71" s="15"/>
      <c r="AF71" s="15"/>
      <c r="AG71" s="15"/>
      <c r="AH71" s="15"/>
      <c r="AI71" s="15"/>
      <c r="AJ71" s="41"/>
      <c r="AK71" s="15"/>
      <c r="AL71" s="15"/>
      <c r="AM71" s="15"/>
      <c r="AN71" s="15"/>
      <c r="AO71" s="15"/>
      <c r="AP71" s="15"/>
      <c r="AQ71" s="15"/>
      <c r="AR71" s="15"/>
      <c r="AS71" s="15"/>
      <c r="AT71" s="15"/>
      <c r="AU71" s="15"/>
      <c r="AV71" s="15"/>
      <c r="AW71" s="15"/>
      <c r="AX71" s="15"/>
      <c r="AY71" s="15"/>
      <c r="AZ71" s="10">
        <v>1</v>
      </c>
      <c r="BA71" t="s">
        <v>22</v>
      </c>
      <c r="BB71" t="s">
        <v>88</v>
      </c>
      <c r="BD71" s="39" t="str">
        <f t="shared" si="3"/>
        <v>01/396129506RBukalapak</v>
      </c>
    </row>
    <row r="72" spans="2:58" ht="13.5" customHeight="1" x14ac:dyDescent="0.35">
      <c r="B72" s="10" t="s">
        <v>17</v>
      </c>
      <c r="C72" s="10" t="s">
        <v>2657</v>
      </c>
      <c r="D72" s="10" t="s">
        <v>65</v>
      </c>
      <c r="E72" s="10" t="s">
        <v>66</v>
      </c>
      <c r="F72" s="10" t="s">
        <v>923</v>
      </c>
      <c r="G72" s="137" t="s">
        <v>923</v>
      </c>
      <c r="H72" s="10"/>
      <c r="I72" s="10">
        <v>0</v>
      </c>
      <c r="J72" s="10" t="s">
        <v>8290</v>
      </c>
      <c r="K72" s="10" t="s">
        <v>6292</v>
      </c>
      <c r="L72" s="98">
        <f>IFERROR(VLOOKUP($F72&amp;$C72,Sales!$J:$W,9,0),0)</f>
        <v>0</v>
      </c>
      <c r="M72" s="98">
        <f>IFERROR(VLOOKUP($F72&amp;$C72,Sales!$J:$W,10,0),0)</f>
        <v>0</v>
      </c>
      <c r="N72" s="98">
        <f>IFERROR(VLOOKUP($F72&amp;$C72,Sales!$J:$W,11,0),0)</f>
        <v>0</v>
      </c>
      <c r="O72" s="98">
        <f>IFERROR(VLOOKUP($F72&amp;$C72,Sales!$J:$W,12,0),0)</f>
        <v>0</v>
      </c>
      <c r="P72" s="98">
        <f>IFERROR(VLOOKUP($F72&amp;$C72,Sales!$J:$W,13,0),0)</f>
        <v>0</v>
      </c>
      <c r="Q72" s="98">
        <f>IFERROR(VLOOKUP($F72&amp;$C72,Sales!$A:$H,7,0),0)</f>
        <v>0</v>
      </c>
      <c r="R72" s="41" t="str">
        <f t="shared" si="2"/>
        <v>ERROR</v>
      </c>
      <c r="S72" s="15"/>
      <c r="T72" s="15"/>
      <c r="U72" s="15"/>
      <c r="V72" s="15"/>
      <c r="W72" s="15"/>
      <c r="X72" s="15"/>
      <c r="Y72" s="41"/>
      <c r="Z72" s="41"/>
      <c r="AA72" s="41"/>
      <c r="AB72" s="15"/>
      <c r="AC72" s="15"/>
      <c r="AD72" s="15"/>
      <c r="AE72" s="15"/>
      <c r="AF72" s="15"/>
      <c r="AG72" s="15"/>
      <c r="AH72" s="15"/>
      <c r="AI72" s="15"/>
      <c r="AJ72" s="41"/>
      <c r="AK72" s="15"/>
      <c r="AL72" s="15"/>
      <c r="AM72" s="15"/>
      <c r="AN72" s="15"/>
      <c r="AO72" s="15"/>
      <c r="AP72" s="15"/>
      <c r="AQ72" s="15"/>
      <c r="AR72" s="15"/>
      <c r="AS72" s="15"/>
      <c r="AT72" s="15"/>
      <c r="AU72" s="15"/>
      <c r="AV72" s="15"/>
      <c r="AW72" s="15"/>
      <c r="AX72" s="15"/>
      <c r="AY72" s="15"/>
      <c r="AZ72" s="10">
        <v>1</v>
      </c>
      <c r="BA72" t="s">
        <v>22</v>
      </c>
      <c r="BB72" t="s">
        <v>88</v>
      </c>
      <c r="BD72" s="39" t="str">
        <f t="shared" si="3"/>
        <v>01/326127306GBukalapak</v>
      </c>
      <c r="BE72" s="88">
        <v>44881</v>
      </c>
      <c r="BF72" t="s">
        <v>13954</v>
      </c>
    </row>
    <row r="73" spans="2:58" ht="13.5" customHeight="1" x14ac:dyDescent="0.35">
      <c r="B73" s="10" t="s">
        <v>17</v>
      </c>
      <c r="C73" s="10" t="s">
        <v>2657</v>
      </c>
      <c r="D73" s="10" t="s">
        <v>65</v>
      </c>
      <c r="E73" s="10" t="s">
        <v>66</v>
      </c>
      <c r="F73" s="10" t="s">
        <v>934</v>
      </c>
      <c r="G73" s="137" t="s">
        <v>934</v>
      </c>
      <c r="H73" s="10"/>
      <c r="I73" s="10" t="s">
        <v>935</v>
      </c>
      <c r="J73" s="10" t="s">
        <v>8291</v>
      </c>
      <c r="K73" s="10" t="s">
        <v>6293</v>
      </c>
      <c r="L73" s="98">
        <f>IFERROR(VLOOKUP($F73&amp;$C73,Sales!$J:$W,9,0),0)</f>
        <v>0</v>
      </c>
      <c r="M73" s="98">
        <f>IFERROR(VLOOKUP($F73&amp;$C73,Sales!$J:$W,10,0),0)</f>
        <v>0</v>
      </c>
      <c r="N73" s="98">
        <f>IFERROR(VLOOKUP($F73&amp;$C73,Sales!$J:$W,11,0),0)</f>
        <v>0</v>
      </c>
      <c r="O73" s="98">
        <f>IFERROR(VLOOKUP($F73&amp;$C73,Sales!$J:$W,12,0),0)</f>
        <v>0</v>
      </c>
      <c r="P73" s="98">
        <f>IFERROR(VLOOKUP($F73&amp;$C73,Sales!$J:$W,13,0),0)</f>
        <v>0</v>
      </c>
      <c r="Q73" s="98">
        <f>IFERROR(VLOOKUP($F73&amp;$C73,Sales!$A:$H,7,0),0)</f>
        <v>0</v>
      </c>
      <c r="R73" s="41" t="str">
        <f t="shared" si="2"/>
        <v>ERROR</v>
      </c>
      <c r="S73" s="15"/>
      <c r="T73" s="15"/>
      <c r="U73" s="15"/>
      <c r="V73" s="15"/>
      <c r="W73" s="15"/>
      <c r="X73" s="15"/>
      <c r="Y73" s="41"/>
      <c r="Z73" s="41"/>
      <c r="AA73" s="41"/>
      <c r="AB73" s="15"/>
      <c r="AC73" s="15"/>
      <c r="AD73" s="15"/>
      <c r="AE73" s="15"/>
      <c r="AF73" s="15"/>
      <c r="AG73" s="15"/>
      <c r="AH73" s="15"/>
      <c r="AI73" s="15"/>
      <c r="AJ73" s="41"/>
      <c r="AK73" s="15"/>
      <c r="AL73" s="15"/>
      <c r="AM73" s="15"/>
      <c r="AN73" s="15"/>
      <c r="AO73" s="15"/>
      <c r="AP73" s="15"/>
      <c r="AQ73" s="15"/>
      <c r="AR73" s="15"/>
      <c r="AS73" s="15"/>
      <c r="AT73" s="15"/>
      <c r="AU73" s="15"/>
      <c r="AV73" s="15"/>
      <c r="AW73" s="15"/>
      <c r="AX73" s="15"/>
      <c r="AY73" s="15"/>
      <c r="AZ73" s="10">
        <v>1</v>
      </c>
      <c r="BA73" t="s">
        <v>22</v>
      </c>
      <c r="BB73" t="s">
        <v>88</v>
      </c>
      <c r="BD73" s="39" t="str">
        <f t="shared" si="3"/>
        <v>01/396129506DBukalapak</v>
      </c>
      <c r="BE73" s="81">
        <v>44879</v>
      </c>
      <c r="BF73" t="s">
        <v>13954</v>
      </c>
    </row>
    <row r="74" spans="2:58" ht="13.5" customHeight="1" x14ac:dyDescent="0.35">
      <c r="B74" s="10" t="s">
        <v>17</v>
      </c>
      <c r="C74" s="10" t="s">
        <v>2657</v>
      </c>
      <c r="D74" s="10" t="s">
        <v>65</v>
      </c>
      <c r="E74" s="10" t="s">
        <v>66</v>
      </c>
      <c r="F74" s="10" t="s">
        <v>921</v>
      </c>
      <c r="G74" s="137" t="s">
        <v>921</v>
      </c>
      <c r="H74" s="10"/>
      <c r="I74" s="10" t="s">
        <v>922</v>
      </c>
      <c r="J74" s="10" t="s">
        <v>8292</v>
      </c>
      <c r="K74" s="10" t="s">
        <v>4510</v>
      </c>
      <c r="L74" s="98">
        <f>IFERROR(VLOOKUP($F74&amp;$C74,Sales!$J:$W,9,0),0)</f>
        <v>0</v>
      </c>
      <c r="M74" s="98">
        <f>IFERROR(VLOOKUP($F74&amp;$C74,Sales!$J:$W,10,0),0)</f>
        <v>0</v>
      </c>
      <c r="N74" s="98">
        <f>IFERROR(VLOOKUP($F74&amp;$C74,Sales!$J:$W,11,0),0)</f>
        <v>0</v>
      </c>
      <c r="O74" s="98">
        <f>IFERROR(VLOOKUP($F74&amp;$C74,Sales!$J:$W,12,0),0)</f>
        <v>0</v>
      </c>
      <c r="P74" s="98">
        <f>IFERROR(VLOOKUP($F74&amp;$C74,Sales!$J:$W,13,0),0)</f>
        <v>0</v>
      </c>
      <c r="Q74" s="98">
        <f>IFERROR(VLOOKUP($F74&amp;$C74,Sales!$A:$H,7,0),0)</f>
        <v>0</v>
      </c>
      <c r="R74" s="41" t="str">
        <f t="shared" si="2"/>
        <v>ERROR</v>
      </c>
      <c r="S74" s="15"/>
      <c r="T74" s="15"/>
      <c r="U74" s="15"/>
      <c r="V74" s="15"/>
      <c r="W74" s="15"/>
      <c r="X74" s="15"/>
      <c r="Y74" s="41"/>
      <c r="Z74" s="41"/>
      <c r="AA74" s="41"/>
      <c r="AB74" s="15"/>
      <c r="AC74" s="15"/>
      <c r="AD74" s="15"/>
      <c r="AE74" s="15"/>
      <c r="AF74" s="15"/>
      <c r="AG74" s="15"/>
      <c r="AH74" s="15"/>
      <c r="AI74" s="15"/>
      <c r="AJ74" s="41"/>
      <c r="AK74" s="15"/>
      <c r="AL74" s="15"/>
      <c r="AM74" s="15"/>
      <c r="AN74" s="15"/>
      <c r="AO74" s="15"/>
      <c r="AP74" s="15"/>
      <c r="AQ74" s="15"/>
      <c r="AR74" s="15"/>
      <c r="AS74" s="15"/>
      <c r="AT74" s="15"/>
      <c r="AU74" s="15"/>
      <c r="AV74" s="15"/>
      <c r="AW74" s="15"/>
      <c r="AX74" s="15"/>
      <c r="AY74" s="15"/>
      <c r="AZ74" s="10">
        <v>1</v>
      </c>
      <c r="BA74" t="s">
        <v>22</v>
      </c>
      <c r="BB74" t="s">
        <v>88</v>
      </c>
      <c r="BD74" s="39" t="str">
        <f t="shared" si="3"/>
        <v>01/396129506EBukalapak</v>
      </c>
      <c r="BE74" s="81">
        <v>44817</v>
      </c>
      <c r="BF74" t="s">
        <v>13657</v>
      </c>
    </row>
    <row r="75" spans="2:58" ht="13.5" customHeight="1" x14ac:dyDescent="0.35">
      <c r="B75" s="10" t="s">
        <v>17</v>
      </c>
      <c r="C75" s="10" t="s">
        <v>2657</v>
      </c>
      <c r="D75" s="10" t="s">
        <v>65</v>
      </c>
      <c r="E75" s="10" t="s">
        <v>66</v>
      </c>
      <c r="F75" s="10" t="s">
        <v>10432</v>
      </c>
      <c r="G75" s="137" t="s">
        <v>10432</v>
      </c>
      <c r="H75" s="10"/>
      <c r="I75" s="10">
        <v>4902430844741</v>
      </c>
      <c r="J75" s="10" t="s">
        <v>11591</v>
      </c>
      <c r="K75" s="10" t="s">
        <v>10433</v>
      </c>
      <c r="L75" s="98">
        <f>IFERROR(VLOOKUP($F75&amp;$C75,Sales!$J:$W,9,0),0)</f>
        <v>0</v>
      </c>
      <c r="M75" s="98">
        <f>IFERROR(VLOOKUP($F75&amp;$C75,Sales!$J:$W,10,0),0)</f>
        <v>0</v>
      </c>
      <c r="N75" s="98">
        <f>IFERROR(VLOOKUP($F75&amp;$C75,Sales!$J:$W,11,0),0)</f>
        <v>0</v>
      </c>
      <c r="O75" s="98">
        <f>IFERROR(VLOOKUP($F75&amp;$C75,Sales!$J:$W,12,0),0)</f>
        <v>0</v>
      </c>
      <c r="P75" s="98">
        <f>IFERROR(VLOOKUP($F75&amp;$C75,Sales!$J:$W,13,0),0)</f>
        <v>0</v>
      </c>
      <c r="Q75" s="98">
        <f>IFERROR(VLOOKUP($F75&amp;$C75,Sales!$A:$H,7,0),0)</f>
        <v>0</v>
      </c>
      <c r="R75" s="41">
        <f t="shared" si="2"/>
        <v>1</v>
      </c>
      <c r="S75" s="15">
        <v>1</v>
      </c>
      <c r="T75" s="15"/>
      <c r="U75" s="15"/>
      <c r="V75" s="15">
        <v>1</v>
      </c>
      <c r="W75" s="15">
        <v>1</v>
      </c>
      <c r="X75" s="15">
        <v>1</v>
      </c>
      <c r="Y75" s="41">
        <v>1</v>
      </c>
      <c r="Z75" s="41">
        <v>1</v>
      </c>
      <c r="AA75" s="41"/>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0">
        <v>1</v>
      </c>
      <c r="BA75" t="s">
        <v>22</v>
      </c>
      <c r="BB75" t="s">
        <v>23</v>
      </c>
      <c r="BD75" s="39" t="str">
        <f t="shared" si="3"/>
        <v>01/326127308SBukalapak</v>
      </c>
    </row>
    <row r="76" spans="2:58" ht="13.5" customHeight="1" x14ac:dyDescent="0.35">
      <c r="B76" s="10" t="s">
        <v>17</v>
      </c>
      <c r="C76" s="10" t="s">
        <v>2657</v>
      </c>
      <c r="D76" s="10" t="s">
        <v>65</v>
      </c>
      <c r="E76" s="10" t="s">
        <v>66</v>
      </c>
      <c r="F76" s="10" t="s">
        <v>6745</v>
      </c>
      <c r="G76" s="137" t="s">
        <v>6745</v>
      </c>
      <c r="H76" s="10"/>
      <c r="I76" s="10">
        <v>0</v>
      </c>
      <c r="J76" s="10" t="s">
        <v>8293</v>
      </c>
      <c r="K76" s="10" t="s">
        <v>8294</v>
      </c>
      <c r="L76" s="98">
        <f>IFERROR(VLOOKUP($F76&amp;$C76,Sales!$J:$W,9,0),0)</f>
        <v>0</v>
      </c>
      <c r="M76" s="98">
        <f>IFERROR(VLOOKUP($F76&amp;$C76,Sales!$J:$W,10,0),0)</f>
        <v>0</v>
      </c>
      <c r="N76" s="98">
        <f>IFERROR(VLOOKUP($F76&amp;$C76,Sales!$J:$W,11,0),0)</f>
        <v>0</v>
      </c>
      <c r="O76" s="98">
        <f>IFERROR(VLOOKUP($F76&amp;$C76,Sales!$J:$W,12,0),0)</f>
        <v>0</v>
      </c>
      <c r="P76" s="98">
        <f>IFERROR(VLOOKUP($F76&amp;$C76,Sales!$J:$W,13,0),0)</f>
        <v>0</v>
      </c>
      <c r="Q76" s="98">
        <f>IFERROR(VLOOKUP($F76&amp;$C76,Sales!$A:$H,7,0),0)</f>
        <v>0</v>
      </c>
      <c r="R76" s="41" t="str">
        <f t="shared" si="2"/>
        <v>ERROR</v>
      </c>
      <c r="S76" s="15"/>
      <c r="T76" s="15"/>
      <c r="U76" s="15"/>
      <c r="V76" s="15"/>
      <c r="W76" s="15"/>
      <c r="X76" s="15"/>
      <c r="Y76" s="41"/>
      <c r="Z76" s="41"/>
      <c r="AA76" s="41"/>
      <c r="AB76" s="15"/>
      <c r="AC76" s="15"/>
      <c r="AD76" s="15"/>
      <c r="AE76" s="15"/>
      <c r="AF76" s="15"/>
      <c r="AG76" s="15"/>
      <c r="AH76" s="15"/>
      <c r="AI76" s="15"/>
      <c r="AJ76" s="41"/>
      <c r="AK76" s="15"/>
      <c r="AL76" s="15"/>
      <c r="AM76" s="15"/>
      <c r="AN76" s="15"/>
      <c r="AO76" s="15"/>
      <c r="AP76" s="15"/>
      <c r="AQ76" s="15"/>
      <c r="AR76" s="15"/>
      <c r="AS76" s="15"/>
      <c r="AT76" s="15"/>
      <c r="AU76" s="15"/>
      <c r="AV76" s="15"/>
      <c r="AW76" s="15"/>
      <c r="AX76" s="15"/>
      <c r="AY76" s="15"/>
      <c r="AZ76" s="10">
        <v>1</v>
      </c>
      <c r="BA76" t="s">
        <v>22</v>
      </c>
      <c r="BB76" t="s">
        <v>88</v>
      </c>
      <c r="BC76">
        <v>0</v>
      </c>
      <c r="BD76" s="39" t="str">
        <f t="shared" si="3"/>
        <v>01/396129505DBukalapak</v>
      </c>
    </row>
    <row r="77" spans="2:58" ht="13.5" customHeight="1" x14ac:dyDescent="0.35">
      <c r="B77" s="10" t="s">
        <v>17</v>
      </c>
      <c r="C77" s="10" t="s">
        <v>2657</v>
      </c>
      <c r="D77" s="10" t="str">
        <f ca="1">IFERROR(OSA!BA5296AVERAGEIFS(OSA!T:T,OSA!$C:$C,'By Customer'!$B77,OSA!$BA:$BA,'By Customer'!$B$75),"")</f>
        <v/>
      </c>
      <c r="E77" s="10" t="s">
        <v>66</v>
      </c>
      <c r="F77" s="10" t="s">
        <v>907</v>
      </c>
      <c r="G77" s="137" t="s">
        <v>907</v>
      </c>
      <c r="H77" s="10"/>
      <c r="I77" s="10" t="s">
        <v>908</v>
      </c>
      <c r="J77" s="10" t="s">
        <v>8295</v>
      </c>
      <c r="K77" s="10" t="s">
        <v>8296</v>
      </c>
      <c r="L77" s="98">
        <f>IFERROR(VLOOKUP($F77&amp;$C77,Sales!$J:$W,9,0),0)</f>
        <v>0</v>
      </c>
      <c r="M77" s="98">
        <f>IFERROR(VLOOKUP($F77&amp;$C77,Sales!$J:$W,10,0),0)</f>
        <v>0</v>
      </c>
      <c r="N77" s="98">
        <f>IFERROR(VLOOKUP($F77&amp;$C77,Sales!$J:$W,11,0),0)</f>
        <v>0</v>
      </c>
      <c r="O77" s="98">
        <f>IFERROR(VLOOKUP($F77&amp;$C77,Sales!$J:$W,12,0),0)</f>
        <v>0</v>
      </c>
      <c r="P77" s="98">
        <f>IFERROR(VLOOKUP($F77&amp;$C77,Sales!$J:$W,13,0),0)</f>
        <v>0</v>
      </c>
      <c r="Q77" s="98">
        <f>IFERROR(VLOOKUP($F77&amp;$C77,Sales!$A:$H,7,0),0)</f>
        <v>0</v>
      </c>
      <c r="R77" s="41" t="str">
        <f t="shared" si="2"/>
        <v>ERROR</v>
      </c>
      <c r="S77" s="15"/>
      <c r="T77" s="15"/>
      <c r="U77" s="15"/>
      <c r="V77" s="15"/>
      <c r="W77" s="15"/>
      <c r="X77" s="15"/>
      <c r="Y77" s="41"/>
      <c r="Z77" s="41"/>
      <c r="AA77" s="41"/>
      <c r="AB77" s="15"/>
      <c r="AC77" s="15"/>
      <c r="AD77" s="15"/>
      <c r="AE77" s="15"/>
      <c r="AF77" s="15"/>
      <c r="AG77" s="15"/>
      <c r="AH77" s="15"/>
      <c r="AI77" s="15"/>
      <c r="AJ77" s="41"/>
      <c r="AK77" s="15"/>
      <c r="AL77" s="15"/>
      <c r="AM77" s="15"/>
      <c r="AN77" s="15"/>
      <c r="AO77" s="15"/>
      <c r="AP77" s="15"/>
      <c r="AQ77" s="15"/>
      <c r="AR77" s="15"/>
      <c r="AS77" s="15"/>
      <c r="AT77" s="15"/>
      <c r="AU77" s="15"/>
      <c r="AV77" s="15"/>
      <c r="AW77" s="15"/>
      <c r="AX77" s="15"/>
      <c r="AY77" s="15"/>
      <c r="AZ77" s="10">
        <v>1</v>
      </c>
      <c r="BA77" t="s">
        <v>22</v>
      </c>
      <c r="BB77" t="s">
        <v>88</v>
      </c>
      <c r="BC77">
        <v>0</v>
      </c>
      <c r="BD77" s="39" t="str">
        <f t="shared" si="3"/>
        <v>01/396129505HBukalapak</v>
      </c>
    </row>
    <row r="78" spans="2:58" ht="13.5" customHeight="1" x14ac:dyDescent="0.35">
      <c r="B78" s="10" t="s">
        <v>17</v>
      </c>
      <c r="C78" s="10" t="s">
        <v>2657</v>
      </c>
      <c r="D78" s="10" t="s">
        <v>65</v>
      </c>
      <c r="E78" s="10" t="s">
        <v>66</v>
      </c>
      <c r="F78" s="10" t="s">
        <v>113</v>
      </c>
      <c r="G78" s="137" t="s">
        <v>113</v>
      </c>
      <c r="H78" s="10"/>
      <c r="I78" s="10" t="s">
        <v>114</v>
      </c>
      <c r="J78" s="10" t="s">
        <v>8297</v>
      </c>
      <c r="K78" s="10" t="s">
        <v>8298</v>
      </c>
      <c r="L78" s="98">
        <f>IFERROR(VLOOKUP($F78&amp;$C78,Sales!$J:$W,9,0),0)</f>
        <v>0</v>
      </c>
      <c r="M78" s="98">
        <f>IFERROR(VLOOKUP($F78&amp;$C78,Sales!$J:$W,10,0),0)</f>
        <v>0</v>
      </c>
      <c r="N78" s="98">
        <f>IFERROR(VLOOKUP($F78&amp;$C78,Sales!$J:$W,11,0),0)</f>
        <v>0</v>
      </c>
      <c r="O78" s="98">
        <f>IFERROR(VLOOKUP($F78&amp;$C78,Sales!$J:$W,12,0),0)</f>
        <v>0</v>
      </c>
      <c r="P78" s="98">
        <f>IFERROR(VLOOKUP($F78&amp;$C78,Sales!$J:$W,13,0),0)</f>
        <v>0</v>
      </c>
      <c r="Q78" s="98">
        <f>IFERROR(VLOOKUP($F78&amp;$C78,Sales!$A:$H,7,0),0)</f>
        <v>0</v>
      </c>
      <c r="R78" s="41" t="str">
        <f t="shared" si="2"/>
        <v>ERROR</v>
      </c>
      <c r="S78" s="15"/>
      <c r="T78" s="15"/>
      <c r="U78" s="15"/>
      <c r="V78" s="15"/>
      <c r="W78" s="15"/>
      <c r="X78" s="15"/>
      <c r="Y78" s="41"/>
      <c r="Z78" s="41"/>
      <c r="AA78" s="41"/>
      <c r="AB78" s="15"/>
      <c r="AC78" s="15"/>
      <c r="AD78" s="15"/>
      <c r="AE78" s="15"/>
      <c r="AF78" s="15"/>
      <c r="AG78" s="15"/>
      <c r="AH78" s="15"/>
      <c r="AI78" s="15"/>
      <c r="AJ78" s="41"/>
      <c r="AK78" s="15"/>
      <c r="AL78" s="15"/>
      <c r="AM78" s="15"/>
      <c r="AN78" s="15"/>
      <c r="AO78" s="15"/>
      <c r="AP78" s="15"/>
      <c r="AQ78" s="15"/>
      <c r="AR78" s="15"/>
      <c r="AS78" s="15"/>
      <c r="AT78" s="15"/>
      <c r="AU78" s="15"/>
      <c r="AV78" s="15"/>
      <c r="AW78" s="15"/>
      <c r="AX78" s="15"/>
      <c r="AY78" s="15"/>
      <c r="AZ78" s="10">
        <v>1</v>
      </c>
      <c r="BA78" t="s">
        <v>22</v>
      </c>
      <c r="BB78" t="s">
        <v>88</v>
      </c>
      <c r="BD78" s="39" t="str">
        <f t="shared" si="3"/>
        <v>01/326127305ZBukalapak</v>
      </c>
    </row>
    <row r="79" spans="2:58" ht="13.5" customHeight="1" x14ac:dyDescent="0.35">
      <c r="B79" s="10" t="s">
        <v>17</v>
      </c>
      <c r="C79" s="10" t="s">
        <v>2657</v>
      </c>
      <c r="D79" s="10" t="s">
        <v>65</v>
      </c>
      <c r="E79" s="10" t="s">
        <v>66</v>
      </c>
      <c r="F79" s="10" t="s">
        <v>6112</v>
      </c>
      <c r="G79" s="137" t="s">
        <v>6112</v>
      </c>
      <c r="H79" s="10"/>
      <c r="I79" s="10" t="s">
        <v>913</v>
      </c>
      <c r="J79" s="10" t="s">
        <v>8299</v>
      </c>
      <c r="K79" s="10" t="s">
        <v>8300</v>
      </c>
      <c r="L79" s="98">
        <f>IFERROR(VLOOKUP($F79&amp;$C79,Sales!$J:$W,9,0),0)</f>
        <v>0</v>
      </c>
      <c r="M79" s="98">
        <f>IFERROR(VLOOKUP($F79&amp;$C79,Sales!$J:$W,10,0),0)</f>
        <v>0</v>
      </c>
      <c r="N79" s="98">
        <f>IFERROR(VLOOKUP($F79&amp;$C79,Sales!$J:$W,11,0),0)</f>
        <v>0</v>
      </c>
      <c r="O79" s="98">
        <f>IFERROR(VLOOKUP($F79&amp;$C79,Sales!$J:$W,12,0),0)</f>
        <v>0</v>
      </c>
      <c r="P79" s="98">
        <f>IFERROR(VLOOKUP($F79&amp;$C79,Sales!$J:$W,13,0),0)</f>
        <v>0</v>
      </c>
      <c r="Q79" s="98">
        <f>IFERROR(VLOOKUP($F79&amp;$C79,Sales!$A:$H,7,0),0)</f>
        <v>0</v>
      </c>
      <c r="R79" s="41" t="str">
        <f t="shared" si="2"/>
        <v>ERROR</v>
      </c>
      <c r="S79" s="15"/>
      <c r="T79" s="15"/>
      <c r="U79" s="15"/>
      <c r="V79" s="15"/>
      <c r="W79" s="15"/>
      <c r="X79" s="15"/>
      <c r="Y79" s="41"/>
      <c r="Z79" s="41"/>
      <c r="AA79" s="41"/>
      <c r="AB79" s="15"/>
      <c r="AC79" s="15"/>
      <c r="AD79" s="15"/>
      <c r="AE79" s="15"/>
      <c r="AF79" s="15"/>
      <c r="AG79" s="15"/>
      <c r="AH79" s="15"/>
      <c r="AI79" s="15"/>
      <c r="AJ79" s="41"/>
      <c r="AK79" s="15"/>
      <c r="AL79" s="15"/>
      <c r="AM79" s="15"/>
      <c r="AN79" s="15"/>
      <c r="AO79" s="15"/>
      <c r="AP79" s="15"/>
      <c r="AQ79" s="15"/>
      <c r="AR79" s="15"/>
      <c r="AS79" s="15"/>
      <c r="AT79" s="15"/>
      <c r="AU79" s="15"/>
      <c r="AV79" s="15"/>
      <c r="AW79" s="15"/>
      <c r="AX79" s="15"/>
      <c r="AY79" s="15"/>
      <c r="AZ79" s="10">
        <v>1</v>
      </c>
      <c r="BA79" t="s">
        <v>22</v>
      </c>
      <c r="BB79" t="s">
        <v>88</v>
      </c>
      <c r="BD79" s="39" t="str">
        <f t="shared" si="3"/>
        <v>01/396129507HBukalapak</v>
      </c>
      <c r="BE79" s="81">
        <v>44893</v>
      </c>
      <c r="BF79" t="s">
        <v>13956</v>
      </c>
    </row>
    <row r="80" spans="2:58" ht="13.5" customHeight="1" x14ac:dyDescent="0.35">
      <c r="B80" s="10" t="s">
        <v>17</v>
      </c>
      <c r="C80" s="10" t="s">
        <v>2657</v>
      </c>
      <c r="D80" s="10" t="s">
        <v>65</v>
      </c>
      <c r="E80" s="10" t="s">
        <v>66</v>
      </c>
      <c r="F80" s="10" t="s">
        <v>6282</v>
      </c>
      <c r="G80" s="137" t="s">
        <v>6282</v>
      </c>
      <c r="H80" s="10"/>
      <c r="I80" s="10"/>
      <c r="J80" s="10" t="s">
        <v>8301</v>
      </c>
      <c r="K80" s="10" t="s">
        <v>8302</v>
      </c>
      <c r="L80" s="98">
        <f>IFERROR(VLOOKUP($F80&amp;$C80,Sales!$J:$W,9,0),0)</f>
        <v>0</v>
      </c>
      <c r="M80" s="98">
        <f>IFERROR(VLOOKUP($F80&amp;$C80,Sales!$J:$W,10,0),0)</f>
        <v>0</v>
      </c>
      <c r="N80" s="98">
        <f>IFERROR(VLOOKUP($F80&amp;$C80,Sales!$J:$W,11,0),0)</f>
        <v>0</v>
      </c>
      <c r="O80" s="98">
        <f>IFERROR(VLOOKUP($F80&amp;$C80,Sales!$J:$W,12,0),0)</f>
        <v>0</v>
      </c>
      <c r="P80" s="98">
        <f>IFERROR(VLOOKUP($F80&amp;$C80,Sales!$J:$W,13,0),0)</f>
        <v>0</v>
      </c>
      <c r="Q80" s="98">
        <f>IFERROR(VLOOKUP($F80&amp;$C80,Sales!$A:$H,7,0),0)</f>
        <v>0</v>
      </c>
      <c r="R80" s="41" t="str">
        <f t="shared" si="2"/>
        <v>ERROR</v>
      </c>
      <c r="S80" s="15"/>
      <c r="T80" s="15"/>
      <c r="U80" s="15"/>
      <c r="V80" s="15"/>
      <c r="W80" s="15"/>
      <c r="X80" s="15"/>
      <c r="Y80" s="41"/>
      <c r="Z80" s="41"/>
      <c r="AA80" s="41"/>
      <c r="AB80" s="15"/>
      <c r="AC80" s="15"/>
      <c r="AD80" s="15"/>
      <c r="AE80" s="15"/>
      <c r="AF80" s="15"/>
      <c r="AG80" s="15"/>
      <c r="AH80" s="15"/>
      <c r="AI80" s="15"/>
      <c r="AJ80" s="41"/>
      <c r="AK80" s="15"/>
      <c r="AL80" s="15"/>
      <c r="AM80" s="15"/>
      <c r="AN80" s="15"/>
      <c r="AO80" s="15"/>
      <c r="AP80" s="15"/>
      <c r="AQ80" s="15"/>
      <c r="AR80" s="15"/>
      <c r="AS80" s="15"/>
      <c r="AT80" s="15"/>
      <c r="AU80" s="15"/>
      <c r="AV80" s="15"/>
      <c r="AW80" s="15"/>
      <c r="AX80" s="15"/>
      <c r="AY80" s="15"/>
      <c r="AZ80" s="10">
        <v>1</v>
      </c>
      <c r="BA80" t="s">
        <v>22</v>
      </c>
      <c r="BB80" t="s">
        <v>88</v>
      </c>
      <c r="BD80" s="39" t="str">
        <f t="shared" si="3"/>
        <v>01/396129507IBukalapak</v>
      </c>
      <c r="BE80" s="81">
        <v>44893</v>
      </c>
      <c r="BF80" t="s">
        <v>13956</v>
      </c>
    </row>
    <row r="81" spans="2:59" ht="13.5" customHeight="1" x14ac:dyDescent="0.35">
      <c r="B81" s="10" t="s">
        <v>17</v>
      </c>
      <c r="C81" s="10" t="s">
        <v>2657</v>
      </c>
      <c r="D81" s="10" t="s">
        <v>65</v>
      </c>
      <c r="E81" s="10" t="s">
        <v>66</v>
      </c>
      <c r="F81" s="10" t="s">
        <v>11271</v>
      </c>
      <c r="G81" s="137" t="s">
        <v>11271</v>
      </c>
      <c r="H81" s="10"/>
      <c r="I81" s="10" t="s">
        <v>74</v>
      </c>
      <c r="J81" s="10" t="s">
        <v>13447</v>
      </c>
      <c r="K81" s="10" t="s">
        <v>13446</v>
      </c>
      <c r="L81" s="98">
        <f>IFERROR(VLOOKUP($F81&amp;$C81,Sales!$J:$W,9,0),0)</f>
        <v>118738.73873873873</v>
      </c>
      <c r="M81" s="98">
        <f>IFERROR(VLOOKUP($F81&amp;$C81,Sales!$J:$W,10,0),0)</f>
        <v>0</v>
      </c>
      <c r="N81" s="98">
        <f>IFERROR(VLOOKUP($F81&amp;$C81,Sales!$J:$W,11,0),0)</f>
        <v>0</v>
      </c>
      <c r="O81" s="98">
        <f>IFERROR(VLOOKUP($F81&amp;$C81,Sales!$J:$W,12,0),0)</f>
        <v>0.66666666666666663</v>
      </c>
      <c r="P81" s="98">
        <f>IFERROR(VLOOKUP($F81&amp;$C81,Sales!$J:$W,13,0),0)</f>
        <v>39579.579579579578</v>
      </c>
      <c r="Q81" s="98">
        <f>IFERROR(VLOOKUP($F81&amp;$C81,Sales!$A:$H,7,0),0)</f>
        <v>0</v>
      </c>
      <c r="R81" s="41">
        <f t="shared" si="2"/>
        <v>1</v>
      </c>
      <c r="S81" s="15">
        <v>1</v>
      </c>
      <c r="T81" s="15"/>
      <c r="U81" s="15"/>
      <c r="V81" s="15">
        <v>1</v>
      </c>
      <c r="W81" s="15">
        <v>1</v>
      </c>
      <c r="X81" s="15">
        <v>1</v>
      </c>
      <c r="Y81" s="41">
        <v>1</v>
      </c>
      <c r="Z81" s="41">
        <v>1</v>
      </c>
      <c r="AA81" s="41"/>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0">
        <v>1</v>
      </c>
      <c r="BA81" t="s">
        <v>22</v>
      </c>
      <c r="BB81" t="s">
        <v>23</v>
      </c>
      <c r="BD81" s="39" t="str">
        <f t="shared" si="3"/>
        <v>01/326127308HBukalapak</v>
      </c>
      <c r="BG81" t="s">
        <v>13443</v>
      </c>
    </row>
    <row r="82" spans="2:59" ht="13.5" customHeight="1" x14ac:dyDescent="0.35">
      <c r="B82" s="10" t="s">
        <v>17</v>
      </c>
      <c r="C82" s="10" t="s">
        <v>2657</v>
      </c>
      <c r="D82" s="10" t="s">
        <v>65</v>
      </c>
      <c r="E82" s="10" t="s">
        <v>66</v>
      </c>
      <c r="F82" s="10" t="s">
        <v>896</v>
      </c>
      <c r="G82" s="137" t="s">
        <v>896</v>
      </c>
      <c r="H82" s="10"/>
      <c r="I82" s="10" t="s">
        <v>897</v>
      </c>
      <c r="J82" s="10" t="s">
        <v>8303</v>
      </c>
      <c r="K82" s="10" t="s">
        <v>8304</v>
      </c>
      <c r="L82" s="98">
        <f>IFERROR(VLOOKUP($F82&amp;$C82,Sales!$J:$W,9,0),0)</f>
        <v>0</v>
      </c>
      <c r="M82" s="98">
        <f>IFERROR(VLOOKUP($F82&amp;$C82,Sales!$J:$W,10,0),0)</f>
        <v>0</v>
      </c>
      <c r="N82" s="98">
        <f>IFERROR(VLOOKUP($F82&amp;$C82,Sales!$J:$W,11,0),0)</f>
        <v>0</v>
      </c>
      <c r="O82" s="98">
        <f>IFERROR(VLOOKUP($F82&amp;$C82,Sales!$J:$W,12,0),0)</f>
        <v>0</v>
      </c>
      <c r="P82" s="98">
        <f>IFERROR(VLOOKUP($F82&amp;$C82,Sales!$J:$W,13,0),0)</f>
        <v>0</v>
      </c>
      <c r="Q82" s="98">
        <f>IFERROR(VLOOKUP($F82&amp;$C82,Sales!$A:$H,7,0),0)</f>
        <v>0</v>
      </c>
      <c r="R82" s="41" t="str">
        <f t="shared" si="2"/>
        <v>ERROR</v>
      </c>
      <c r="S82" s="15"/>
      <c r="T82" s="15"/>
      <c r="U82" s="15"/>
      <c r="V82" s="15"/>
      <c r="W82" s="15"/>
      <c r="X82" s="15"/>
      <c r="Y82" s="41"/>
      <c r="Z82" s="41"/>
      <c r="AA82" s="41"/>
      <c r="AB82" s="15"/>
      <c r="AC82" s="15"/>
      <c r="AD82" s="15"/>
      <c r="AE82" s="15"/>
      <c r="AF82" s="15"/>
      <c r="AG82" s="15"/>
      <c r="AH82" s="15"/>
      <c r="AI82" s="15"/>
      <c r="AJ82" s="41"/>
      <c r="AK82" s="15"/>
      <c r="AL82" s="15"/>
      <c r="AM82" s="15"/>
      <c r="AN82" s="15"/>
      <c r="AO82" s="15"/>
      <c r="AP82" s="15"/>
      <c r="AQ82" s="15"/>
      <c r="AR82" s="15"/>
      <c r="AS82" s="15"/>
      <c r="AT82" s="15"/>
      <c r="AU82" s="15"/>
      <c r="AV82" s="15"/>
      <c r="AW82" s="15"/>
      <c r="AX82" s="15"/>
      <c r="AY82" s="15"/>
      <c r="AZ82" s="10">
        <v>1</v>
      </c>
      <c r="BA82" t="s">
        <v>22</v>
      </c>
      <c r="BB82" t="s">
        <v>88</v>
      </c>
      <c r="BD82" s="39" t="str">
        <f t="shared" si="3"/>
        <v>01/326127304YBukalapak</v>
      </c>
    </row>
    <row r="83" spans="2:59" ht="13.5" customHeight="1" x14ac:dyDescent="0.35">
      <c r="B83" s="10" t="s">
        <v>17</v>
      </c>
      <c r="C83" s="10" t="s">
        <v>2657</v>
      </c>
      <c r="D83" s="10" t="s">
        <v>65</v>
      </c>
      <c r="E83" s="10" t="s">
        <v>66</v>
      </c>
      <c r="F83" s="10" t="s">
        <v>2122</v>
      </c>
      <c r="G83" s="137" t="s">
        <v>2122</v>
      </c>
      <c r="H83" s="10"/>
      <c r="I83" s="10" t="s">
        <v>2124</v>
      </c>
      <c r="J83" s="10" t="s">
        <v>8305</v>
      </c>
      <c r="K83" s="10" t="s">
        <v>8306</v>
      </c>
      <c r="L83" s="98">
        <f>IFERROR(VLOOKUP($F83&amp;$C83,Sales!$J:$W,9,0),0)</f>
        <v>0</v>
      </c>
      <c r="M83" s="98">
        <f>IFERROR(VLOOKUP($F83&amp;$C83,Sales!$J:$W,10,0),0)</f>
        <v>0</v>
      </c>
      <c r="N83" s="98">
        <f>IFERROR(VLOOKUP($F83&amp;$C83,Sales!$J:$W,11,0),0)</f>
        <v>0</v>
      </c>
      <c r="O83" s="98">
        <f>IFERROR(VLOOKUP($F83&amp;$C83,Sales!$J:$W,12,0),0)</f>
        <v>0</v>
      </c>
      <c r="P83" s="98">
        <f>IFERROR(VLOOKUP($F83&amp;$C83,Sales!$J:$W,13,0),0)</f>
        <v>0</v>
      </c>
      <c r="Q83" s="98">
        <f>IFERROR(VLOOKUP($F83&amp;$C83,Sales!$A:$H,7,0),0)</f>
        <v>0</v>
      </c>
      <c r="R83" s="41" t="str">
        <f t="shared" si="2"/>
        <v>ERROR</v>
      </c>
      <c r="S83" s="15"/>
      <c r="T83" s="15"/>
      <c r="U83" s="15"/>
      <c r="V83" s="15"/>
      <c r="W83" s="15"/>
      <c r="X83" s="15"/>
      <c r="Y83" s="41"/>
      <c r="Z83" s="41"/>
      <c r="AA83" s="41"/>
      <c r="AB83" s="15"/>
      <c r="AC83" s="15"/>
      <c r="AD83" s="15"/>
      <c r="AE83" s="15"/>
      <c r="AF83" s="15"/>
      <c r="AG83" s="15"/>
      <c r="AH83" s="15"/>
      <c r="AI83" s="15"/>
      <c r="AJ83" s="41"/>
      <c r="AK83" s="15"/>
      <c r="AL83" s="15"/>
      <c r="AM83" s="15"/>
      <c r="AN83" s="15"/>
      <c r="AO83" s="15"/>
      <c r="AP83" s="15"/>
      <c r="AQ83" s="15"/>
      <c r="AR83" s="15"/>
      <c r="AS83" s="15"/>
      <c r="AT83" s="15"/>
      <c r="AU83" s="15"/>
      <c r="AV83" s="15"/>
      <c r="AW83" s="15"/>
      <c r="AX83" s="15"/>
      <c r="AY83" s="15"/>
      <c r="AZ83" s="10">
        <v>1</v>
      </c>
      <c r="BA83" t="s">
        <v>22</v>
      </c>
      <c r="BB83" t="s">
        <v>88</v>
      </c>
      <c r="BC83">
        <v>0</v>
      </c>
      <c r="BD83" s="39" t="str">
        <f t="shared" si="3"/>
        <v>01/396129501UBukalapak</v>
      </c>
    </row>
    <row r="84" spans="2:59" ht="13.5" customHeight="1" x14ac:dyDescent="0.35">
      <c r="B84" s="10" t="s">
        <v>17</v>
      </c>
      <c r="C84" s="10" t="s">
        <v>2657</v>
      </c>
      <c r="D84" s="10" t="s">
        <v>65</v>
      </c>
      <c r="E84" s="10" t="s">
        <v>66</v>
      </c>
      <c r="F84" s="10" t="s">
        <v>4126</v>
      </c>
      <c r="G84" s="137" t="s">
        <v>4126</v>
      </c>
      <c r="H84" s="10"/>
      <c r="I84" s="10" t="s">
        <v>2256</v>
      </c>
      <c r="J84" s="10" t="s">
        <v>8307</v>
      </c>
      <c r="K84" s="10" t="s">
        <v>11046</v>
      </c>
      <c r="L84" s="98">
        <f>IFERROR(VLOOKUP($F84&amp;$C84,Sales!$J:$W,9,0),0)</f>
        <v>0</v>
      </c>
      <c r="M84" s="98">
        <f>IFERROR(VLOOKUP($F84&amp;$C84,Sales!$J:$W,10,0),0)</f>
        <v>0</v>
      </c>
      <c r="N84" s="98">
        <f>IFERROR(VLOOKUP($F84&amp;$C84,Sales!$J:$W,11,0),0)</f>
        <v>0</v>
      </c>
      <c r="O84" s="98">
        <f>IFERROR(VLOOKUP($F84&amp;$C84,Sales!$J:$W,12,0),0)</f>
        <v>0</v>
      </c>
      <c r="P84" s="98">
        <f>IFERROR(VLOOKUP($F84&amp;$C84,Sales!$J:$W,13,0),0)</f>
        <v>0</v>
      </c>
      <c r="Q84" s="98">
        <f>IFERROR(VLOOKUP($F84&amp;$C84,Sales!$A:$H,7,0),0)</f>
        <v>0</v>
      </c>
      <c r="R84" s="41" t="str">
        <f t="shared" si="2"/>
        <v>ERROR</v>
      </c>
      <c r="S84" s="15"/>
      <c r="T84" s="15"/>
      <c r="U84" s="15"/>
      <c r="V84" s="15"/>
      <c r="W84" s="15"/>
      <c r="X84" s="15"/>
      <c r="Y84" s="41"/>
      <c r="Z84" s="41"/>
      <c r="AA84" s="41"/>
      <c r="AB84" s="15"/>
      <c r="AC84" s="15"/>
      <c r="AD84" s="15"/>
      <c r="AE84" s="15"/>
      <c r="AF84" s="15"/>
      <c r="AG84" s="15"/>
      <c r="AH84" s="15"/>
      <c r="AI84" s="15"/>
      <c r="AJ84" s="41"/>
      <c r="AK84" s="15"/>
      <c r="AL84" s="15"/>
      <c r="AM84" s="15"/>
      <c r="AN84" s="15"/>
      <c r="AO84" s="15"/>
      <c r="AP84" s="15"/>
      <c r="AQ84" s="15"/>
      <c r="AR84" s="15"/>
      <c r="AS84" s="15"/>
      <c r="AT84" s="15"/>
      <c r="AU84" s="15"/>
      <c r="AV84" s="15"/>
      <c r="AW84" s="15"/>
      <c r="AX84" s="15"/>
      <c r="AY84" s="15"/>
      <c r="AZ84" s="10">
        <v>1</v>
      </c>
      <c r="BA84" t="s">
        <v>22</v>
      </c>
      <c r="BB84" t="s">
        <v>88</v>
      </c>
      <c r="BC84">
        <v>0</v>
      </c>
      <c r="BD84" s="39" t="str">
        <f t="shared" si="3"/>
        <v>01/396129508BBukalapak</v>
      </c>
    </row>
    <row r="85" spans="2:59" ht="13.5" customHeight="1" x14ac:dyDescent="0.35">
      <c r="B85" s="10" t="s">
        <v>17</v>
      </c>
      <c r="C85" s="10" t="s">
        <v>2657</v>
      </c>
      <c r="D85" s="10" t="s">
        <v>294</v>
      </c>
      <c r="E85" s="10" t="s">
        <v>295</v>
      </c>
      <c r="F85" s="10" t="s">
        <v>8308</v>
      </c>
      <c r="G85" s="137" t="s">
        <v>8308</v>
      </c>
      <c r="H85" s="10"/>
      <c r="I85" s="10">
        <v>0</v>
      </c>
      <c r="J85" s="10" t="s">
        <v>8309</v>
      </c>
      <c r="K85" s="10" t="s">
        <v>8310</v>
      </c>
      <c r="L85" s="98">
        <f>IFERROR(VLOOKUP($F85&amp;$C85,Sales!$J:$W,9,0),0)</f>
        <v>0</v>
      </c>
      <c r="M85" s="98">
        <f>IFERROR(VLOOKUP($F85&amp;$C85,Sales!$J:$W,10,0),0)</f>
        <v>0</v>
      </c>
      <c r="N85" s="98">
        <f>IFERROR(VLOOKUP($F85&amp;$C85,Sales!$J:$W,11,0),0)</f>
        <v>0</v>
      </c>
      <c r="O85" s="98">
        <f>IFERROR(VLOOKUP($F85&amp;$C85,Sales!$J:$W,12,0),0)</f>
        <v>0</v>
      </c>
      <c r="P85" s="98">
        <f>IFERROR(VLOOKUP($F85&amp;$C85,Sales!$J:$W,13,0),0)</f>
        <v>0</v>
      </c>
      <c r="Q85" s="98">
        <f>IFERROR(VLOOKUP($F85&amp;$C85,Sales!$A:$H,7,0),0)</f>
        <v>0</v>
      </c>
      <c r="R85" s="41" t="str">
        <f t="shared" si="2"/>
        <v>ERROR</v>
      </c>
      <c r="S85" s="15"/>
      <c r="T85" s="15"/>
      <c r="U85" s="15"/>
      <c r="V85" s="15"/>
      <c r="W85" s="15"/>
      <c r="X85" s="15"/>
      <c r="Y85" s="41"/>
      <c r="Z85" s="41"/>
      <c r="AA85" s="41"/>
      <c r="AB85" s="15"/>
      <c r="AC85" s="15"/>
      <c r="AD85" s="15"/>
      <c r="AE85" s="15"/>
      <c r="AF85" s="15"/>
      <c r="AG85" s="15"/>
      <c r="AH85" s="15"/>
      <c r="AI85" s="15"/>
      <c r="AJ85" s="41"/>
      <c r="AK85" s="15"/>
      <c r="AL85" s="15"/>
      <c r="AM85" s="15"/>
      <c r="AN85" s="15"/>
      <c r="AO85" s="15"/>
      <c r="AP85" s="15"/>
      <c r="AQ85" s="15"/>
      <c r="AR85" s="15"/>
      <c r="AS85" s="15"/>
      <c r="AT85" s="15"/>
      <c r="AU85" s="15"/>
      <c r="AV85" s="15"/>
      <c r="AW85" s="15"/>
      <c r="AX85" s="15"/>
      <c r="AY85" s="15"/>
      <c r="AZ85" s="10">
        <v>1</v>
      </c>
      <c r="BA85" t="s">
        <v>22</v>
      </c>
      <c r="BB85" t="s">
        <v>88</v>
      </c>
      <c r="BC85">
        <v>0</v>
      </c>
      <c r="BD85" s="39" t="str">
        <f t="shared" si="3"/>
        <v>01/394830001NBukalapak</v>
      </c>
    </row>
    <row r="86" spans="2:59" ht="13.5" customHeight="1" x14ac:dyDescent="0.35">
      <c r="B86" s="10" t="s">
        <v>17</v>
      </c>
      <c r="C86" s="10" t="s">
        <v>2657</v>
      </c>
      <c r="D86" s="10" t="s">
        <v>65</v>
      </c>
      <c r="E86" s="10" t="s">
        <v>66</v>
      </c>
      <c r="F86" s="10" t="s">
        <v>6287</v>
      </c>
      <c r="G86" s="137" t="s">
        <v>6287</v>
      </c>
      <c r="H86" s="10"/>
      <c r="I86" s="10" t="s">
        <v>2259</v>
      </c>
      <c r="J86" s="10" t="s">
        <v>8311</v>
      </c>
      <c r="K86" s="10" t="s">
        <v>8312</v>
      </c>
      <c r="L86" s="98">
        <f>IFERROR(VLOOKUP($F86&amp;$C86,Sales!$J:$W,9,0),0)</f>
        <v>0</v>
      </c>
      <c r="M86" s="98">
        <f>IFERROR(VLOOKUP($F86&amp;$C86,Sales!$J:$W,10,0),0)</f>
        <v>0</v>
      </c>
      <c r="N86" s="98">
        <f>IFERROR(VLOOKUP($F86&amp;$C86,Sales!$J:$W,11,0),0)</f>
        <v>0</v>
      </c>
      <c r="O86" s="98">
        <f>IFERROR(VLOOKUP($F86&amp;$C86,Sales!$J:$W,12,0),0)</f>
        <v>0</v>
      </c>
      <c r="P86" s="98">
        <f>IFERROR(VLOOKUP($F86&amp;$C86,Sales!$J:$W,13,0),0)</f>
        <v>0</v>
      </c>
      <c r="Q86" s="98">
        <f>IFERROR(VLOOKUP($F86&amp;$C86,Sales!$A:$H,7,0),0)</f>
        <v>0</v>
      </c>
      <c r="R86" s="41" t="str">
        <f t="shared" si="2"/>
        <v>ERROR</v>
      </c>
      <c r="S86" s="15"/>
      <c r="T86" s="15"/>
      <c r="U86" s="15"/>
      <c r="V86" s="15"/>
      <c r="W86" s="15"/>
      <c r="X86" s="15"/>
      <c r="Y86" s="41"/>
      <c r="Z86" s="41"/>
      <c r="AA86" s="41"/>
      <c r="AB86" s="15"/>
      <c r="AC86" s="15"/>
      <c r="AD86" s="15"/>
      <c r="AE86" s="15"/>
      <c r="AF86" s="15"/>
      <c r="AG86" s="15"/>
      <c r="AH86" s="15"/>
      <c r="AI86" s="15"/>
      <c r="AJ86" s="41"/>
      <c r="AK86" s="15"/>
      <c r="AL86" s="15"/>
      <c r="AM86" s="15"/>
      <c r="AN86" s="15"/>
      <c r="AO86" s="15"/>
      <c r="AP86" s="15"/>
      <c r="AQ86" s="15"/>
      <c r="AR86" s="15"/>
      <c r="AS86" s="15"/>
      <c r="AT86" s="15"/>
      <c r="AU86" s="15"/>
      <c r="AV86" s="15"/>
      <c r="AW86" s="15"/>
      <c r="AX86" s="15"/>
      <c r="AY86" s="15"/>
      <c r="AZ86" s="10">
        <v>1</v>
      </c>
      <c r="BA86" t="s">
        <v>22</v>
      </c>
      <c r="BB86" t="s">
        <v>88</v>
      </c>
      <c r="BD86" s="39" t="str">
        <f t="shared" si="3"/>
        <v>01/396129506VBukalapak</v>
      </c>
    </row>
    <row r="87" spans="2:59" ht="13.5" customHeight="1" x14ac:dyDescent="0.35">
      <c r="B87" s="10" t="s">
        <v>17</v>
      </c>
      <c r="C87" s="10" t="s">
        <v>2657</v>
      </c>
      <c r="D87" s="10" t="s">
        <v>65</v>
      </c>
      <c r="E87" s="10" t="s">
        <v>66</v>
      </c>
      <c r="F87" s="10" t="s">
        <v>4143</v>
      </c>
      <c r="G87" s="137" t="s">
        <v>4143</v>
      </c>
      <c r="H87" s="10"/>
      <c r="I87" s="10" t="s">
        <v>2092</v>
      </c>
      <c r="J87" s="10" t="s">
        <v>8313</v>
      </c>
      <c r="K87" s="10" t="s">
        <v>8314</v>
      </c>
      <c r="L87" s="98">
        <f>IFERROR(VLOOKUP($F87&amp;$C87,Sales!$J:$W,9,0),0)</f>
        <v>0</v>
      </c>
      <c r="M87" s="98">
        <f>IFERROR(VLOOKUP($F87&amp;$C87,Sales!$J:$W,10,0),0)</f>
        <v>0</v>
      </c>
      <c r="N87" s="98">
        <f>IFERROR(VLOOKUP($F87&amp;$C87,Sales!$J:$W,11,0),0)</f>
        <v>0</v>
      </c>
      <c r="O87" s="98">
        <f>IFERROR(VLOOKUP($F87&amp;$C87,Sales!$J:$W,12,0),0)</f>
        <v>0</v>
      </c>
      <c r="P87" s="98">
        <f>IFERROR(VLOOKUP($F87&amp;$C87,Sales!$J:$W,13,0),0)</f>
        <v>0</v>
      </c>
      <c r="Q87" s="98">
        <f>IFERROR(VLOOKUP($F87&amp;$C87,Sales!$A:$H,7,0),0)</f>
        <v>0</v>
      </c>
      <c r="R87" s="41" t="str">
        <f t="shared" si="2"/>
        <v>ERROR</v>
      </c>
      <c r="S87" s="15"/>
      <c r="T87" s="15"/>
      <c r="U87" s="15"/>
      <c r="V87" s="15"/>
      <c r="W87" s="15"/>
      <c r="X87" s="15"/>
      <c r="Y87" s="41"/>
      <c r="Z87" s="41"/>
      <c r="AA87" s="41"/>
      <c r="AB87" s="15"/>
      <c r="AC87" s="15"/>
      <c r="AD87" s="15"/>
      <c r="AE87" s="15"/>
      <c r="AF87" s="15"/>
      <c r="AG87" s="15"/>
      <c r="AH87" s="15"/>
      <c r="AI87" s="15"/>
      <c r="AJ87" s="41"/>
      <c r="AK87" s="15"/>
      <c r="AL87" s="15"/>
      <c r="AM87" s="15"/>
      <c r="AN87" s="15"/>
      <c r="AO87" s="15"/>
      <c r="AP87" s="15"/>
      <c r="AQ87" s="15"/>
      <c r="AR87" s="15"/>
      <c r="AS87" s="15"/>
      <c r="AT87" s="15"/>
      <c r="AU87" s="15"/>
      <c r="AV87" s="15"/>
      <c r="AW87" s="15"/>
      <c r="AX87" s="15"/>
      <c r="AY87" s="15"/>
      <c r="AZ87" s="10">
        <v>1</v>
      </c>
      <c r="BA87" t="s">
        <v>22</v>
      </c>
      <c r="BB87" t="s">
        <v>88</v>
      </c>
      <c r="BD87" s="39" t="str">
        <f t="shared" si="3"/>
        <v>01/396129508PBukalapak</v>
      </c>
    </row>
    <row r="88" spans="2:59" ht="13.5" customHeight="1" x14ac:dyDescent="0.35">
      <c r="B88" s="10" t="s">
        <v>17</v>
      </c>
      <c r="C88" s="10" t="s">
        <v>2657</v>
      </c>
      <c r="D88" s="10" t="s">
        <v>294</v>
      </c>
      <c r="E88" s="10" t="s">
        <v>295</v>
      </c>
      <c r="F88" s="10" t="s">
        <v>7765</v>
      </c>
      <c r="G88" s="137" t="s">
        <v>7765</v>
      </c>
      <c r="H88" s="10"/>
      <c r="I88" s="10" t="s">
        <v>1885</v>
      </c>
      <c r="J88" s="10" t="s">
        <v>8315</v>
      </c>
      <c r="K88" s="10" t="s">
        <v>7767</v>
      </c>
      <c r="L88" s="98">
        <f>IFERROR(VLOOKUP($F88&amp;$C88,Sales!$J:$W,9,0),0)</f>
        <v>0</v>
      </c>
      <c r="M88" s="98">
        <f>IFERROR(VLOOKUP($F88&amp;$C88,Sales!$J:$W,10,0),0)</f>
        <v>0</v>
      </c>
      <c r="N88" s="98">
        <f>IFERROR(VLOOKUP($F88&amp;$C88,Sales!$J:$W,11,0),0)</f>
        <v>0</v>
      </c>
      <c r="O88" s="98">
        <f>IFERROR(VLOOKUP($F88&amp;$C88,Sales!$J:$W,12,0),0)</f>
        <v>0</v>
      </c>
      <c r="P88" s="98">
        <f>IFERROR(VLOOKUP($F88&amp;$C88,Sales!$J:$W,13,0),0)</f>
        <v>0</v>
      </c>
      <c r="Q88" s="98">
        <f>IFERROR(VLOOKUP($F88&amp;$C88,Sales!$A:$H,7,0),0)</f>
        <v>0</v>
      </c>
      <c r="R88" s="41" t="str">
        <f t="shared" si="2"/>
        <v>ERROR</v>
      </c>
      <c r="S88" s="15"/>
      <c r="T88" s="15"/>
      <c r="U88" s="15"/>
      <c r="V88" s="15"/>
      <c r="W88" s="15"/>
      <c r="X88" s="15"/>
      <c r="Y88" s="41"/>
      <c r="Z88" s="41"/>
      <c r="AA88" s="41"/>
      <c r="AB88" s="15"/>
      <c r="AC88" s="15"/>
      <c r="AD88" s="15"/>
      <c r="AE88" s="15"/>
      <c r="AF88" s="15"/>
      <c r="AG88" s="15"/>
      <c r="AH88" s="15"/>
      <c r="AI88" s="15"/>
      <c r="AJ88" s="41"/>
      <c r="AK88" s="15"/>
      <c r="AL88" s="15"/>
      <c r="AM88" s="15"/>
      <c r="AN88" s="15"/>
      <c r="AO88" s="15"/>
      <c r="AP88" s="15"/>
      <c r="AQ88" s="15"/>
      <c r="AR88" s="15"/>
      <c r="AS88" s="15"/>
      <c r="AT88" s="15"/>
      <c r="AU88" s="15"/>
      <c r="AV88" s="15"/>
      <c r="AW88" s="15"/>
      <c r="AX88" s="15"/>
      <c r="AY88" s="15"/>
      <c r="AZ88" s="10">
        <v>1</v>
      </c>
      <c r="BA88" t="s">
        <v>22</v>
      </c>
      <c r="BB88" t="s">
        <v>88</v>
      </c>
      <c r="BC88">
        <v>0</v>
      </c>
      <c r="BD88" s="39" t="str">
        <f t="shared" si="3"/>
        <v>01/394829601ABukalapak</v>
      </c>
    </row>
    <row r="89" spans="2:59" ht="13.5" customHeight="1" x14ac:dyDescent="0.35">
      <c r="B89" s="10" t="s">
        <v>17</v>
      </c>
      <c r="C89" s="10" t="s">
        <v>2657</v>
      </c>
      <c r="D89" s="10" t="s">
        <v>405</v>
      </c>
      <c r="E89" s="10" t="s">
        <v>406</v>
      </c>
      <c r="F89" s="10" t="s">
        <v>3582</v>
      </c>
      <c r="G89" s="137" t="s">
        <v>3582</v>
      </c>
      <c r="H89" s="10"/>
      <c r="I89" s="10">
        <v>0</v>
      </c>
      <c r="J89" s="31" t="s">
        <v>13962</v>
      </c>
      <c r="K89" s="10" t="s">
        <v>6374</v>
      </c>
      <c r="L89" s="98">
        <f>IFERROR(VLOOKUP($F89&amp;$C89,Sales!$J:$W,9,0),0)</f>
        <v>0</v>
      </c>
      <c r="M89" s="98">
        <f>IFERROR(VLOOKUP($F89&amp;$C89,Sales!$J:$W,10,0),0)</f>
        <v>0</v>
      </c>
      <c r="N89" s="98">
        <f>IFERROR(VLOOKUP($F89&amp;$C89,Sales!$J:$W,11,0),0)</f>
        <v>0</v>
      </c>
      <c r="O89" s="98">
        <f>IFERROR(VLOOKUP($F89&amp;$C89,Sales!$J:$W,12,0),0)</f>
        <v>0</v>
      </c>
      <c r="P89" s="98">
        <f>IFERROR(VLOOKUP($F89&amp;$C89,Sales!$J:$W,13,0),0)</f>
        <v>0</v>
      </c>
      <c r="Q89" s="98">
        <f>IFERROR(VLOOKUP($F89&amp;$C89,Sales!$A:$H,7,0),0)</f>
        <v>0</v>
      </c>
      <c r="R89" s="41">
        <f t="shared" si="2"/>
        <v>1</v>
      </c>
      <c r="S89" s="15">
        <v>1</v>
      </c>
      <c r="T89" s="15"/>
      <c r="U89" s="15"/>
      <c r="V89" s="15">
        <v>1</v>
      </c>
      <c r="W89" s="15">
        <v>1</v>
      </c>
      <c r="X89" s="15">
        <v>1</v>
      </c>
      <c r="Y89" s="41">
        <v>1</v>
      </c>
      <c r="Z89" s="41">
        <v>1</v>
      </c>
      <c r="AA89" s="41"/>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0">
        <v>1</v>
      </c>
      <c r="BA89" t="s">
        <v>22</v>
      </c>
      <c r="BB89" t="s">
        <v>23</v>
      </c>
      <c r="BC89">
        <v>0</v>
      </c>
      <c r="BD89" s="39" t="str">
        <f t="shared" si="3"/>
        <v>01/394929504BBukalapak</v>
      </c>
      <c r="BG89" t="s">
        <v>13967</v>
      </c>
    </row>
    <row r="90" spans="2:59" ht="13.5" customHeight="1" x14ac:dyDescent="0.35">
      <c r="B90" s="10" t="s">
        <v>17</v>
      </c>
      <c r="C90" s="10" t="s">
        <v>2657</v>
      </c>
      <c r="D90" s="10" t="s">
        <v>405</v>
      </c>
      <c r="E90" s="10" t="s">
        <v>406</v>
      </c>
      <c r="F90" s="10" t="s">
        <v>2990</v>
      </c>
      <c r="G90" s="137" t="s">
        <v>2990</v>
      </c>
      <c r="H90" s="10"/>
      <c r="I90" s="10">
        <v>0</v>
      </c>
      <c r="J90" s="10" t="s">
        <v>8316</v>
      </c>
      <c r="K90" s="10" t="s">
        <v>8317</v>
      </c>
      <c r="L90" s="98">
        <f>IFERROR(VLOOKUP($F90&amp;$C90,Sales!$J:$W,9,0),0)</f>
        <v>0</v>
      </c>
      <c r="M90" s="98">
        <f>IFERROR(VLOOKUP($F90&amp;$C90,Sales!$J:$W,10,0),0)</f>
        <v>0</v>
      </c>
      <c r="N90" s="98">
        <f>IFERROR(VLOOKUP($F90&amp;$C90,Sales!$J:$W,11,0),0)</f>
        <v>0</v>
      </c>
      <c r="O90" s="98">
        <f>IFERROR(VLOOKUP($F90&amp;$C90,Sales!$J:$W,12,0),0)</f>
        <v>0</v>
      </c>
      <c r="P90" s="98">
        <f>IFERROR(VLOOKUP($F90&amp;$C90,Sales!$J:$W,13,0),0)</f>
        <v>0</v>
      </c>
      <c r="Q90" s="98">
        <f>IFERROR(VLOOKUP($F90&amp;$C90,Sales!$A:$H,7,0),0)</f>
        <v>0</v>
      </c>
      <c r="R90" s="41">
        <f t="shared" si="2"/>
        <v>1</v>
      </c>
      <c r="S90" s="15">
        <v>1</v>
      </c>
      <c r="T90" s="15"/>
      <c r="U90" s="15"/>
      <c r="V90" s="15">
        <v>1</v>
      </c>
      <c r="W90" s="15">
        <v>1</v>
      </c>
      <c r="X90" s="15">
        <v>1</v>
      </c>
      <c r="Y90" s="41">
        <v>1</v>
      </c>
      <c r="Z90" s="41">
        <v>1</v>
      </c>
      <c r="AA90" s="41"/>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0">
        <v>1</v>
      </c>
      <c r="BA90" t="s">
        <v>22</v>
      </c>
      <c r="BB90" t="s">
        <v>23</v>
      </c>
      <c r="BC90">
        <v>0</v>
      </c>
      <c r="BD90" s="39" t="str">
        <f t="shared" si="3"/>
        <v>01/394929501ZBukalapak</v>
      </c>
    </row>
    <row r="91" spans="2:59" ht="13.5" customHeight="1" x14ac:dyDescent="0.35">
      <c r="B91" s="10" t="s">
        <v>17</v>
      </c>
      <c r="C91" s="10" t="s">
        <v>2657</v>
      </c>
      <c r="D91" s="10" t="s">
        <v>455</v>
      </c>
      <c r="E91" s="10" t="s">
        <v>456</v>
      </c>
      <c r="F91" s="10" t="s">
        <v>462</v>
      </c>
      <c r="G91" s="137" t="s">
        <v>462</v>
      </c>
      <c r="H91" s="10"/>
      <c r="I91" s="10" t="s">
        <v>463</v>
      </c>
      <c r="J91" s="10" t="s">
        <v>8318</v>
      </c>
      <c r="K91" s="10" t="s">
        <v>3441</v>
      </c>
      <c r="L91" s="98">
        <f>IFERROR(VLOOKUP($F91&amp;$C91,Sales!$J:$W,9,0),0)</f>
        <v>0</v>
      </c>
      <c r="M91" s="98">
        <f>IFERROR(VLOOKUP($F91&amp;$C91,Sales!$J:$W,10,0),0)</f>
        <v>0</v>
      </c>
      <c r="N91" s="98">
        <f>IFERROR(VLOOKUP($F91&amp;$C91,Sales!$J:$W,11,0),0)</f>
        <v>0</v>
      </c>
      <c r="O91" s="98">
        <f>IFERROR(VLOOKUP($F91&amp;$C91,Sales!$J:$W,12,0),0)</f>
        <v>0</v>
      </c>
      <c r="P91" s="98">
        <f>IFERROR(VLOOKUP($F91&amp;$C91,Sales!$J:$W,13,0),0)</f>
        <v>0</v>
      </c>
      <c r="Q91" s="98">
        <f>IFERROR(VLOOKUP($F91&amp;$C91,Sales!$A:$H,7,0),0)</f>
        <v>0</v>
      </c>
      <c r="R91" s="41" t="str">
        <f t="shared" si="2"/>
        <v>ERROR</v>
      </c>
      <c r="S91" s="15"/>
      <c r="T91" s="15"/>
      <c r="U91" s="15"/>
      <c r="V91" s="15"/>
      <c r="W91" s="15"/>
      <c r="X91" s="15"/>
      <c r="Y91" s="41"/>
      <c r="Z91" s="41"/>
      <c r="AA91" s="41"/>
      <c r="AB91" s="15"/>
      <c r="AC91" s="15"/>
      <c r="AD91" s="15"/>
      <c r="AE91" s="15"/>
      <c r="AF91" s="15"/>
      <c r="AG91" s="15"/>
      <c r="AH91" s="15"/>
      <c r="AI91" s="15"/>
      <c r="AJ91" s="41"/>
      <c r="AK91" s="15"/>
      <c r="AL91" s="15"/>
      <c r="AM91" s="15"/>
      <c r="AN91" s="15"/>
      <c r="AO91" s="15"/>
      <c r="AP91" s="15"/>
      <c r="AQ91" s="15"/>
      <c r="AR91" s="15"/>
      <c r="AS91" s="15"/>
      <c r="AT91" s="15"/>
      <c r="AU91" s="15"/>
      <c r="AV91" s="15"/>
      <c r="AW91" s="15"/>
      <c r="AX91" s="15"/>
      <c r="AY91" s="15"/>
      <c r="AZ91" s="10">
        <v>1</v>
      </c>
      <c r="BA91" t="s">
        <v>22</v>
      </c>
      <c r="BB91" t="s">
        <v>88</v>
      </c>
      <c r="BC91">
        <v>0</v>
      </c>
      <c r="BD91" s="39" t="str">
        <f t="shared" si="3"/>
        <v>01/395029501LBukalapak</v>
      </c>
    </row>
    <row r="92" spans="2:59" ht="13.5" customHeight="1" x14ac:dyDescent="0.35">
      <c r="B92" s="10" t="s">
        <v>17</v>
      </c>
      <c r="C92" s="10" t="s">
        <v>2657</v>
      </c>
      <c r="D92" s="10" t="s">
        <v>65</v>
      </c>
      <c r="E92" s="10" t="s">
        <v>66</v>
      </c>
      <c r="F92" s="10" t="s">
        <v>4121</v>
      </c>
      <c r="G92" s="137" t="s">
        <v>4121</v>
      </c>
      <c r="H92" s="10"/>
      <c r="I92" s="10" t="s">
        <v>883</v>
      </c>
      <c r="J92" s="10" t="s">
        <v>8319</v>
      </c>
      <c r="K92" s="10" t="s">
        <v>8320</v>
      </c>
      <c r="L92" s="98">
        <f>IFERROR(VLOOKUP($F92&amp;$C92,Sales!$J:$W,9,0),0)</f>
        <v>0</v>
      </c>
      <c r="M92" s="98">
        <f>IFERROR(VLOOKUP($F92&amp;$C92,Sales!$J:$W,10,0),0)</f>
        <v>0</v>
      </c>
      <c r="N92" s="98">
        <f>IFERROR(VLOOKUP($F92&amp;$C92,Sales!$J:$W,11,0),0)</f>
        <v>0</v>
      </c>
      <c r="O92" s="98">
        <f>IFERROR(VLOOKUP($F92&amp;$C92,Sales!$J:$W,12,0),0)</f>
        <v>0</v>
      </c>
      <c r="P92" s="98">
        <f>IFERROR(VLOOKUP($F92&amp;$C92,Sales!$J:$W,13,0),0)</f>
        <v>0</v>
      </c>
      <c r="Q92" s="98">
        <f>IFERROR(VLOOKUP($F92&amp;$C92,Sales!$A:$H,7,0),0)</f>
        <v>0</v>
      </c>
      <c r="R92" s="41" t="str">
        <f t="shared" si="2"/>
        <v>ERROR</v>
      </c>
      <c r="S92" s="15"/>
      <c r="T92" s="15"/>
      <c r="U92" s="15"/>
      <c r="V92" s="15"/>
      <c r="W92" s="15"/>
      <c r="X92" s="15"/>
      <c r="Y92" s="41"/>
      <c r="Z92" s="41"/>
      <c r="AA92" s="41"/>
      <c r="AB92" s="15"/>
      <c r="AC92" s="15"/>
      <c r="AD92" s="15"/>
      <c r="AE92" s="15"/>
      <c r="AF92" s="15"/>
      <c r="AG92" s="15"/>
      <c r="AH92" s="15"/>
      <c r="AI92" s="15"/>
      <c r="AJ92" s="41"/>
      <c r="AK92" s="15"/>
      <c r="AL92" s="15"/>
      <c r="AM92" s="15"/>
      <c r="AN92" s="15"/>
      <c r="AO92" s="15"/>
      <c r="AP92" s="15"/>
      <c r="AQ92" s="15"/>
      <c r="AR92" s="15"/>
      <c r="AS92" s="15"/>
      <c r="AT92" s="15"/>
      <c r="AU92" s="15"/>
      <c r="AV92" s="15"/>
      <c r="AW92" s="15"/>
      <c r="AX92" s="15"/>
      <c r="AY92" s="15"/>
      <c r="AZ92" s="10">
        <v>1</v>
      </c>
      <c r="BA92" t="s">
        <v>22</v>
      </c>
      <c r="BB92" t="s">
        <v>88</v>
      </c>
      <c r="BD92" s="39" t="str">
        <f t="shared" si="3"/>
        <v>01/396129508KBukalapak</v>
      </c>
      <c r="BE92" s="1">
        <v>45058</v>
      </c>
      <c r="BF92" t="s">
        <v>17304</v>
      </c>
    </row>
    <row r="93" spans="2:59" ht="13.5" customHeight="1" x14ac:dyDescent="0.35">
      <c r="B93" s="10" t="s">
        <v>17</v>
      </c>
      <c r="C93" s="10" t="s">
        <v>2657</v>
      </c>
      <c r="D93" s="10" t="s">
        <v>65</v>
      </c>
      <c r="E93" s="10" t="s">
        <v>66</v>
      </c>
      <c r="F93" s="10" t="s">
        <v>69</v>
      </c>
      <c r="G93" s="137" t="s">
        <v>69</v>
      </c>
      <c r="H93" s="10"/>
      <c r="I93" s="10" t="s">
        <v>70</v>
      </c>
      <c r="J93" s="10" t="s">
        <v>8321</v>
      </c>
      <c r="K93" s="10" t="s">
        <v>8322</v>
      </c>
      <c r="L93" s="98">
        <f>IFERROR(VLOOKUP($F93&amp;$C93,Sales!$J:$W,9,0),0)</f>
        <v>0</v>
      </c>
      <c r="M93" s="98">
        <f>IFERROR(VLOOKUP($F93&amp;$C93,Sales!$J:$W,10,0),0)</f>
        <v>0</v>
      </c>
      <c r="N93" s="98">
        <f>IFERROR(VLOOKUP($F93&amp;$C93,Sales!$J:$W,11,0),0)</f>
        <v>0</v>
      </c>
      <c r="O93" s="98">
        <f>IFERROR(VLOOKUP($F93&amp;$C93,Sales!$J:$W,12,0),0)</f>
        <v>0</v>
      </c>
      <c r="P93" s="98">
        <f>IFERROR(VLOOKUP($F93&amp;$C93,Sales!$J:$W,13,0),0)</f>
        <v>0</v>
      </c>
      <c r="Q93" s="98">
        <f>IFERROR(VLOOKUP($F93&amp;$C93,Sales!$A:$H,7,0),0)</f>
        <v>0</v>
      </c>
      <c r="R93" s="41" t="str">
        <f t="shared" si="2"/>
        <v>ERROR</v>
      </c>
      <c r="S93" s="15"/>
      <c r="T93" s="15"/>
      <c r="U93" s="15"/>
      <c r="V93" s="15"/>
      <c r="W93" s="15"/>
      <c r="X93" s="15"/>
      <c r="Y93" s="41"/>
      <c r="Z93" s="41"/>
      <c r="AA93" s="41"/>
      <c r="AB93" s="15"/>
      <c r="AC93" s="15"/>
      <c r="AD93" s="15"/>
      <c r="AE93" s="15"/>
      <c r="AF93" s="15"/>
      <c r="AG93" s="15"/>
      <c r="AH93" s="15"/>
      <c r="AI93" s="15"/>
      <c r="AJ93" s="41"/>
      <c r="AK93" s="15"/>
      <c r="AL93" s="15"/>
      <c r="AM93" s="15"/>
      <c r="AN93" s="15"/>
      <c r="AO93" s="15"/>
      <c r="AP93" s="15"/>
      <c r="AQ93" s="15"/>
      <c r="AR93" s="15"/>
      <c r="AS93" s="15"/>
      <c r="AT93" s="15"/>
      <c r="AU93" s="15"/>
      <c r="AV93" s="15"/>
      <c r="AW93" s="15"/>
      <c r="AX93" s="15"/>
      <c r="AY93" s="15"/>
      <c r="AZ93" s="10">
        <v>1</v>
      </c>
      <c r="BA93" t="s">
        <v>22</v>
      </c>
      <c r="BB93" t="s">
        <v>88</v>
      </c>
      <c r="BD93" s="39" t="str">
        <f t="shared" si="3"/>
        <v>01/326127301KBukalapak</v>
      </c>
    </row>
    <row r="94" spans="2:59" ht="13.5" customHeight="1" x14ac:dyDescent="0.35">
      <c r="B94" s="10" t="s">
        <v>17</v>
      </c>
      <c r="C94" s="10" t="s">
        <v>2657</v>
      </c>
      <c r="D94" s="10" t="s">
        <v>65</v>
      </c>
      <c r="E94" s="10" t="s">
        <v>66</v>
      </c>
      <c r="F94" s="10" t="s">
        <v>11281</v>
      </c>
      <c r="G94" s="137" t="s">
        <v>11281</v>
      </c>
      <c r="H94" s="10"/>
      <c r="I94" s="10" t="s">
        <v>2104</v>
      </c>
      <c r="J94" s="10" t="s">
        <v>11593</v>
      </c>
      <c r="K94" s="10" t="s">
        <v>11521</v>
      </c>
      <c r="L94" s="98">
        <f>IFERROR(VLOOKUP($F94&amp;$C94,Sales!$J:$W,9,0),0)</f>
        <v>0</v>
      </c>
      <c r="M94" s="98">
        <f>IFERROR(VLOOKUP($F94&amp;$C94,Sales!$J:$W,10,0),0)</f>
        <v>0</v>
      </c>
      <c r="N94" s="98">
        <f>IFERROR(VLOOKUP($F94&amp;$C94,Sales!$J:$W,11,0),0)</f>
        <v>0</v>
      </c>
      <c r="O94" s="98">
        <f>IFERROR(VLOOKUP($F94&amp;$C94,Sales!$J:$W,12,0),0)</f>
        <v>0</v>
      </c>
      <c r="P94" s="98">
        <f>IFERROR(VLOOKUP($F94&amp;$C94,Sales!$J:$W,13,0),0)</f>
        <v>0</v>
      </c>
      <c r="Q94" s="98">
        <f>IFERROR(VLOOKUP($F94&amp;$C94,Sales!$A:$H,7,0),0)</f>
        <v>0</v>
      </c>
      <c r="R94" s="41">
        <f t="shared" si="2"/>
        <v>1</v>
      </c>
      <c r="S94" s="15">
        <v>1</v>
      </c>
      <c r="T94" s="15"/>
      <c r="U94" s="15"/>
      <c r="V94" s="15">
        <v>1</v>
      </c>
      <c r="W94" s="15">
        <v>1</v>
      </c>
      <c r="X94" s="15">
        <v>1</v>
      </c>
      <c r="Y94" s="41">
        <v>1</v>
      </c>
      <c r="Z94" s="41">
        <v>1</v>
      </c>
      <c r="AA94" s="41"/>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0">
        <v>1</v>
      </c>
      <c r="BA94" t="s">
        <v>22</v>
      </c>
      <c r="BB94" t="s">
        <v>23</v>
      </c>
      <c r="BD94" s="39" t="str">
        <f t="shared" si="3"/>
        <v>01/396129511LBukalapak</v>
      </c>
    </row>
    <row r="95" spans="2:59" ht="13.5" customHeight="1" x14ac:dyDescent="0.35">
      <c r="B95" s="10" t="s">
        <v>17</v>
      </c>
      <c r="C95" s="10" t="s">
        <v>2657</v>
      </c>
      <c r="D95" s="10" t="s">
        <v>65</v>
      </c>
      <c r="E95" s="10" t="s">
        <v>66</v>
      </c>
      <c r="F95" s="10" t="s">
        <v>4305</v>
      </c>
      <c r="G95" s="137" t="s">
        <v>4305</v>
      </c>
      <c r="H95" s="10"/>
      <c r="I95" s="10" t="s">
        <v>2227</v>
      </c>
      <c r="J95" s="10" t="s">
        <v>8323</v>
      </c>
      <c r="K95" s="10" t="s">
        <v>5273</v>
      </c>
      <c r="L95" s="98">
        <f>IFERROR(VLOOKUP($F95&amp;$C95,Sales!$J:$W,9,0),0)</f>
        <v>0</v>
      </c>
      <c r="M95" s="98">
        <f>IFERROR(VLOOKUP($F95&amp;$C95,Sales!$J:$W,10,0),0)</f>
        <v>0</v>
      </c>
      <c r="N95" s="98">
        <f>IFERROR(VLOOKUP($F95&amp;$C95,Sales!$J:$W,11,0),0)</f>
        <v>0</v>
      </c>
      <c r="O95" s="98">
        <f>IFERROR(VLOOKUP($F95&amp;$C95,Sales!$J:$W,12,0),0)</f>
        <v>0</v>
      </c>
      <c r="P95" s="98">
        <f>IFERROR(VLOOKUP($F95&amp;$C95,Sales!$J:$W,13,0),0)</f>
        <v>0</v>
      </c>
      <c r="Q95" s="98">
        <f>IFERROR(VLOOKUP($F95&amp;$C95,Sales!$A:$H,7,0),0)</f>
        <v>0</v>
      </c>
      <c r="R95" s="41" t="str">
        <f t="shared" si="2"/>
        <v>ERROR</v>
      </c>
      <c r="S95" s="15"/>
      <c r="T95" s="15"/>
      <c r="U95" s="15"/>
      <c r="V95" s="15"/>
      <c r="W95" s="15"/>
      <c r="X95" s="15"/>
      <c r="Y95" s="41"/>
      <c r="Z95" s="41"/>
      <c r="AA95" s="41"/>
      <c r="AB95" s="15"/>
      <c r="AC95" s="15"/>
      <c r="AD95" s="15"/>
      <c r="AE95" s="15"/>
      <c r="AF95" s="15"/>
      <c r="AG95" s="15"/>
      <c r="AH95" s="15"/>
      <c r="AI95" s="15"/>
      <c r="AJ95" s="41"/>
      <c r="AK95" s="15"/>
      <c r="AL95" s="15"/>
      <c r="AM95" s="15"/>
      <c r="AN95" s="15"/>
      <c r="AO95" s="15"/>
      <c r="AP95" s="15"/>
      <c r="AQ95" s="15"/>
      <c r="AR95" s="15"/>
      <c r="AS95" s="15"/>
      <c r="AT95" s="15"/>
      <c r="AU95" s="15"/>
      <c r="AV95" s="15"/>
      <c r="AW95" s="15"/>
      <c r="AX95" s="15"/>
      <c r="AY95" s="15"/>
      <c r="AZ95" s="10">
        <v>1</v>
      </c>
      <c r="BA95" t="s">
        <v>22</v>
      </c>
      <c r="BB95" t="s">
        <v>88</v>
      </c>
      <c r="BD95" s="39" t="str">
        <f t="shared" si="3"/>
        <v>01/396129506MBukalapak</v>
      </c>
    </row>
    <row r="96" spans="2:59" ht="13.5" customHeight="1" x14ac:dyDescent="0.35">
      <c r="B96" s="10" t="s">
        <v>17</v>
      </c>
      <c r="C96" s="10" t="s">
        <v>2657</v>
      </c>
      <c r="D96" s="10" t="s">
        <v>455</v>
      </c>
      <c r="E96" s="10" t="s">
        <v>456</v>
      </c>
      <c r="F96" s="10" t="s">
        <v>547</v>
      </c>
      <c r="G96" s="137" t="s">
        <v>547</v>
      </c>
      <c r="H96" s="10"/>
      <c r="I96" s="10">
        <v>0</v>
      </c>
      <c r="J96" s="10" t="s">
        <v>8324</v>
      </c>
      <c r="K96" s="10" t="s">
        <v>8325</v>
      </c>
      <c r="L96" s="98">
        <f>IFERROR(VLOOKUP($F96&amp;$C96,Sales!$J:$W,9,0),0)</f>
        <v>0</v>
      </c>
      <c r="M96" s="98">
        <f>IFERROR(VLOOKUP($F96&amp;$C96,Sales!$J:$W,10,0),0)</f>
        <v>0</v>
      </c>
      <c r="N96" s="98">
        <f>IFERROR(VLOOKUP($F96&amp;$C96,Sales!$J:$W,11,0),0)</f>
        <v>0</v>
      </c>
      <c r="O96" s="98">
        <f>IFERROR(VLOOKUP($F96&amp;$C96,Sales!$J:$W,12,0),0)</f>
        <v>0</v>
      </c>
      <c r="P96" s="98">
        <f>IFERROR(VLOOKUP($F96&amp;$C96,Sales!$J:$W,13,0),0)</f>
        <v>0</v>
      </c>
      <c r="Q96" s="98">
        <f>IFERROR(VLOOKUP($F96&amp;$C96,Sales!$A:$H,7,0),0)</f>
        <v>0</v>
      </c>
      <c r="R96" s="41" t="str">
        <f t="shared" si="2"/>
        <v>ERROR</v>
      </c>
      <c r="S96" s="15"/>
      <c r="T96" s="15"/>
      <c r="U96" s="15"/>
      <c r="V96" s="15"/>
      <c r="W96" s="15"/>
      <c r="X96" s="15"/>
      <c r="Y96" s="41"/>
      <c r="Z96" s="41"/>
      <c r="AA96" s="41"/>
      <c r="AB96" s="15"/>
      <c r="AC96" s="15"/>
      <c r="AD96" s="15"/>
      <c r="AE96" s="15"/>
      <c r="AF96" s="15"/>
      <c r="AG96" s="15"/>
      <c r="AH96" s="15"/>
      <c r="AI96" s="15"/>
      <c r="AJ96" s="41"/>
      <c r="AK96" s="15"/>
      <c r="AL96" s="15"/>
      <c r="AM96" s="15"/>
      <c r="AN96" s="15"/>
      <c r="AO96" s="15"/>
      <c r="AP96" s="15"/>
      <c r="AQ96" s="15"/>
      <c r="AR96" s="15"/>
      <c r="AS96" s="15"/>
      <c r="AT96" s="15"/>
      <c r="AU96" s="15"/>
      <c r="AV96" s="15"/>
      <c r="AW96" s="15"/>
      <c r="AX96" s="15"/>
      <c r="AY96" s="15"/>
      <c r="AZ96" s="10">
        <v>1</v>
      </c>
      <c r="BA96" t="s">
        <v>22</v>
      </c>
      <c r="BB96" t="s">
        <v>88</v>
      </c>
      <c r="BD96" s="39" t="str">
        <f t="shared" si="3"/>
        <v>01/395030001DBukalapak</v>
      </c>
    </row>
    <row r="97" spans="2:58" ht="13.5" customHeight="1" x14ac:dyDescent="0.35">
      <c r="B97" s="10" t="s">
        <v>17</v>
      </c>
      <c r="C97" s="10" t="s">
        <v>2657</v>
      </c>
      <c r="D97" s="10" t="s">
        <v>65</v>
      </c>
      <c r="E97" s="10" t="s">
        <v>66</v>
      </c>
      <c r="F97" s="10" t="s">
        <v>6214</v>
      </c>
      <c r="G97" s="137" t="s">
        <v>6214</v>
      </c>
      <c r="H97" s="10"/>
      <c r="I97" s="10" t="s">
        <v>6215</v>
      </c>
      <c r="J97" s="10" t="s">
        <v>8326</v>
      </c>
      <c r="K97" s="10" t="s">
        <v>8327</v>
      </c>
      <c r="L97" s="98">
        <f>IFERROR(VLOOKUP($F97&amp;$C97,Sales!$J:$W,9,0),0)</f>
        <v>0</v>
      </c>
      <c r="M97" s="98">
        <f>IFERROR(VLOOKUP($F97&amp;$C97,Sales!$J:$W,10,0),0)</f>
        <v>0</v>
      </c>
      <c r="N97" s="98">
        <f>IFERROR(VLOOKUP($F97&amp;$C97,Sales!$J:$W,11,0),0)</f>
        <v>0</v>
      </c>
      <c r="O97" s="98">
        <f>IFERROR(VLOOKUP($F97&amp;$C97,Sales!$J:$W,12,0),0)</f>
        <v>0</v>
      </c>
      <c r="P97" s="98">
        <f>IFERROR(VLOOKUP($F97&amp;$C97,Sales!$J:$W,13,0),0)</f>
        <v>0</v>
      </c>
      <c r="Q97" s="98">
        <f>IFERROR(VLOOKUP($F97&amp;$C97,Sales!$A:$H,7,0),0)</f>
        <v>0</v>
      </c>
      <c r="R97" s="41" t="str">
        <f t="shared" si="2"/>
        <v>ERROR</v>
      </c>
      <c r="S97" s="15"/>
      <c r="T97" s="15"/>
      <c r="U97" s="15"/>
      <c r="V97" s="15"/>
      <c r="W97" s="15"/>
      <c r="X97" s="15"/>
      <c r="Y97" s="41"/>
      <c r="Z97" s="41"/>
      <c r="AA97" s="41"/>
      <c r="AB97" s="15"/>
      <c r="AC97" s="15"/>
      <c r="AD97" s="15"/>
      <c r="AE97" s="15"/>
      <c r="AF97" s="15"/>
      <c r="AG97" s="15"/>
      <c r="AH97" s="15"/>
      <c r="AI97" s="15"/>
      <c r="AJ97" s="41"/>
      <c r="AK97" s="15"/>
      <c r="AL97" s="15"/>
      <c r="AM97" s="15"/>
      <c r="AN97" s="15"/>
      <c r="AO97" s="15"/>
      <c r="AP97" s="15"/>
      <c r="AQ97" s="15"/>
      <c r="AR97" s="15"/>
      <c r="AS97" s="15"/>
      <c r="AT97" s="15"/>
      <c r="AU97" s="15"/>
      <c r="AV97" s="15"/>
      <c r="AW97" s="15"/>
      <c r="AX97" s="15"/>
      <c r="AY97" s="15"/>
      <c r="AZ97" s="10">
        <v>1</v>
      </c>
      <c r="BA97" t="s">
        <v>22</v>
      </c>
      <c r="BB97" t="s">
        <v>88</v>
      </c>
      <c r="BD97" s="39" t="str">
        <f t="shared" si="3"/>
        <v>01/396129505KBukalapak</v>
      </c>
    </row>
    <row r="98" spans="2:58" ht="13.5" customHeight="1" x14ac:dyDescent="0.35">
      <c r="B98" s="10" t="s">
        <v>17</v>
      </c>
      <c r="C98" s="10" t="s">
        <v>2657</v>
      </c>
      <c r="D98" s="10" t="s">
        <v>549</v>
      </c>
      <c r="E98" s="10" t="s">
        <v>194</v>
      </c>
      <c r="F98" s="10" t="s">
        <v>2362</v>
      </c>
      <c r="G98" s="137" t="s">
        <v>2362</v>
      </c>
      <c r="H98" s="10"/>
      <c r="I98" s="10" t="s">
        <v>2363</v>
      </c>
      <c r="J98" s="10" t="s">
        <v>8328</v>
      </c>
      <c r="K98" s="10" t="s">
        <v>8329</v>
      </c>
      <c r="L98" s="98">
        <f>IFERROR(VLOOKUP($F98&amp;$C98,Sales!$J:$W,9,0),0)</f>
        <v>0</v>
      </c>
      <c r="M98" s="98">
        <f>IFERROR(VLOOKUP($F98&amp;$C98,Sales!$J:$W,10,0),0)</f>
        <v>0</v>
      </c>
      <c r="N98" s="98">
        <f>IFERROR(VLOOKUP($F98&amp;$C98,Sales!$J:$W,11,0),0)</f>
        <v>0</v>
      </c>
      <c r="O98" s="98">
        <f>IFERROR(VLOOKUP($F98&amp;$C98,Sales!$J:$W,12,0),0)</f>
        <v>0</v>
      </c>
      <c r="P98" s="98">
        <f>IFERROR(VLOOKUP($F98&amp;$C98,Sales!$J:$W,13,0),0)</f>
        <v>0</v>
      </c>
      <c r="Q98" s="98">
        <f>IFERROR(VLOOKUP($F98&amp;$C98,Sales!$A:$H,7,0),0)</f>
        <v>0</v>
      </c>
      <c r="R98" s="41" t="str">
        <f t="shared" si="2"/>
        <v>ERROR</v>
      </c>
      <c r="S98" s="15"/>
      <c r="T98" s="15"/>
      <c r="U98" s="15"/>
      <c r="V98" s="15"/>
      <c r="W98" s="15"/>
      <c r="X98" s="15"/>
      <c r="Y98" s="41"/>
      <c r="Z98" s="41"/>
      <c r="AA98" s="41"/>
      <c r="AB98" s="15"/>
      <c r="AC98" s="15"/>
      <c r="AD98" s="15"/>
      <c r="AE98" s="15"/>
      <c r="AF98" s="15"/>
      <c r="AG98" s="15"/>
      <c r="AH98" s="15"/>
      <c r="AI98" s="15"/>
      <c r="AJ98" s="41"/>
      <c r="AK98" s="15"/>
      <c r="AL98" s="15"/>
      <c r="AM98" s="15"/>
      <c r="AN98" s="15"/>
      <c r="AO98" s="15"/>
      <c r="AP98" s="15"/>
      <c r="AQ98" s="15"/>
      <c r="AR98" s="15"/>
      <c r="AS98" s="15"/>
      <c r="AT98" s="15"/>
      <c r="AU98" s="15"/>
      <c r="AV98" s="15"/>
      <c r="AW98" s="15"/>
      <c r="AX98" s="15"/>
      <c r="AY98" s="15"/>
      <c r="AZ98" s="10">
        <v>1</v>
      </c>
      <c r="BA98" t="s">
        <v>22</v>
      </c>
      <c r="BB98" t="s">
        <v>88</v>
      </c>
      <c r="BD98" s="39" t="str">
        <f t="shared" si="3"/>
        <v>01/395129502BBukalapak</v>
      </c>
    </row>
    <row r="99" spans="2:58" ht="13.5" customHeight="1" x14ac:dyDescent="0.35">
      <c r="B99" s="10" t="s">
        <v>17</v>
      </c>
      <c r="C99" s="10" t="s">
        <v>2657</v>
      </c>
      <c r="D99" s="10" t="s">
        <v>549</v>
      </c>
      <c r="E99" s="10" t="s">
        <v>194</v>
      </c>
      <c r="F99" s="10" t="s">
        <v>2386</v>
      </c>
      <c r="G99" s="137" t="s">
        <v>2386</v>
      </c>
      <c r="H99" s="10"/>
      <c r="I99" s="10" t="s">
        <v>6403</v>
      </c>
      <c r="J99" s="10" t="s">
        <v>8330</v>
      </c>
      <c r="K99" s="10" t="s">
        <v>8331</v>
      </c>
      <c r="L99" s="98">
        <f>IFERROR(VLOOKUP($F99&amp;$C99,Sales!$J:$W,9,0),0)</f>
        <v>0</v>
      </c>
      <c r="M99" s="98">
        <f>IFERROR(VLOOKUP($F99&amp;$C99,Sales!$J:$W,10,0),0)</f>
        <v>0</v>
      </c>
      <c r="N99" s="98">
        <f>IFERROR(VLOOKUP($F99&amp;$C99,Sales!$J:$W,11,0),0)</f>
        <v>0</v>
      </c>
      <c r="O99" s="98">
        <f>IFERROR(VLOOKUP($F99&amp;$C99,Sales!$J:$W,12,0),0)</f>
        <v>0</v>
      </c>
      <c r="P99" s="98">
        <f>IFERROR(VLOOKUP($F99&amp;$C99,Sales!$J:$W,13,0),0)</f>
        <v>0</v>
      </c>
      <c r="Q99" s="98">
        <f>IFERROR(VLOOKUP($F99&amp;$C99,Sales!$A:$H,7,0),0)</f>
        <v>0</v>
      </c>
      <c r="R99" s="41" t="str">
        <f t="shared" si="2"/>
        <v>ERROR</v>
      </c>
      <c r="S99" s="15"/>
      <c r="T99" s="15"/>
      <c r="U99" s="15"/>
      <c r="V99" s="15"/>
      <c r="W99" s="15"/>
      <c r="X99" s="15"/>
      <c r="Y99" s="41"/>
      <c r="Z99" s="41"/>
      <c r="AA99" s="41"/>
      <c r="AB99" s="15"/>
      <c r="AC99" s="15"/>
      <c r="AD99" s="15"/>
      <c r="AE99" s="15"/>
      <c r="AF99" s="15"/>
      <c r="AG99" s="15"/>
      <c r="AH99" s="15"/>
      <c r="AI99" s="15"/>
      <c r="AJ99" s="41"/>
      <c r="AK99" s="15"/>
      <c r="AL99" s="15"/>
      <c r="AM99" s="15"/>
      <c r="AN99" s="15"/>
      <c r="AO99" s="15"/>
      <c r="AP99" s="15"/>
      <c r="AQ99" s="15"/>
      <c r="AR99" s="15"/>
      <c r="AS99" s="15"/>
      <c r="AT99" s="15"/>
      <c r="AU99" s="15"/>
      <c r="AV99" s="15"/>
      <c r="AW99" s="15"/>
      <c r="AX99" s="15"/>
      <c r="AY99" s="15"/>
      <c r="AZ99" s="10">
        <v>1</v>
      </c>
      <c r="BA99" t="s">
        <v>22</v>
      </c>
      <c r="BB99" t="s">
        <v>88</v>
      </c>
      <c r="BD99" s="39" t="str">
        <f t="shared" si="3"/>
        <v>01/395129504ABukalapak</v>
      </c>
    </row>
    <row r="100" spans="2:58" ht="13.5" customHeight="1" x14ac:dyDescent="0.35">
      <c r="B100" s="10" t="s">
        <v>17</v>
      </c>
      <c r="C100" s="10" t="s">
        <v>2657</v>
      </c>
      <c r="D100" s="10" t="s">
        <v>549</v>
      </c>
      <c r="E100" s="10" t="s">
        <v>194</v>
      </c>
      <c r="F100" s="10" t="s">
        <v>2364</v>
      </c>
      <c r="G100" s="137" t="s">
        <v>2364</v>
      </c>
      <c r="H100" s="10"/>
      <c r="I100" s="10" t="s">
        <v>2365</v>
      </c>
      <c r="J100" s="10" t="s">
        <v>8332</v>
      </c>
      <c r="K100" s="10" t="s">
        <v>8333</v>
      </c>
      <c r="L100" s="98">
        <f>IFERROR(VLOOKUP($F100&amp;$C100,Sales!$J:$W,9,0),0)</f>
        <v>0</v>
      </c>
      <c r="M100" s="98">
        <f>IFERROR(VLOOKUP($F100&amp;$C100,Sales!$J:$W,10,0),0)</f>
        <v>0</v>
      </c>
      <c r="N100" s="98">
        <f>IFERROR(VLOOKUP($F100&amp;$C100,Sales!$J:$W,11,0),0)</f>
        <v>0</v>
      </c>
      <c r="O100" s="98">
        <f>IFERROR(VLOOKUP($F100&amp;$C100,Sales!$J:$W,12,0),0)</f>
        <v>0</v>
      </c>
      <c r="P100" s="98">
        <f>IFERROR(VLOOKUP($F100&amp;$C100,Sales!$J:$W,13,0),0)</f>
        <v>0</v>
      </c>
      <c r="Q100" s="98">
        <f>IFERROR(VLOOKUP($F100&amp;$C100,Sales!$A:$H,7,0),0)</f>
        <v>0</v>
      </c>
      <c r="R100" s="41" t="str">
        <f t="shared" si="2"/>
        <v>ERROR</v>
      </c>
      <c r="S100" s="15"/>
      <c r="T100" s="15"/>
      <c r="U100" s="15"/>
      <c r="V100" s="15"/>
      <c r="W100" s="15"/>
      <c r="X100" s="15"/>
      <c r="Y100" s="41"/>
      <c r="Z100" s="41"/>
      <c r="AA100" s="41"/>
      <c r="AB100" s="15"/>
      <c r="AC100" s="15"/>
      <c r="AD100" s="15"/>
      <c r="AE100" s="15"/>
      <c r="AF100" s="15"/>
      <c r="AG100" s="15"/>
      <c r="AH100" s="15"/>
      <c r="AI100" s="15"/>
      <c r="AJ100" s="41"/>
      <c r="AK100" s="15"/>
      <c r="AL100" s="15"/>
      <c r="AM100" s="15"/>
      <c r="AN100" s="15"/>
      <c r="AO100" s="15"/>
      <c r="AP100" s="15"/>
      <c r="AQ100" s="15"/>
      <c r="AR100" s="15"/>
      <c r="AS100" s="15"/>
      <c r="AT100" s="15"/>
      <c r="AU100" s="15"/>
      <c r="AV100" s="15"/>
      <c r="AW100" s="15"/>
      <c r="AX100" s="15"/>
      <c r="AY100" s="15"/>
      <c r="AZ100" s="10">
        <v>1</v>
      </c>
      <c r="BA100" t="s">
        <v>22</v>
      </c>
      <c r="BB100" t="s">
        <v>88</v>
      </c>
      <c r="BD100" s="39" t="str">
        <f t="shared" si="3"/>
        <v>01/395129502ABukalapak</v>
      </c>
    </row>
    <row r="101" spans="2:58" ht="13.5" customHeight="1" x14ac:dyDescent="0.35">
      <c r="B101" s="10" t="s">
        <v>17</v>
      </c>
      <c r="C101" s="10" t="s">
        <v>2657</v>
      </c>
      <c r="D101" s="10" t="s">
        <v>65</v>
      </c>
      <c r="E101" s="10" t="s">
        <v>66</v>
      </c>
      <c r="F101" s="10" t="s">
        <v>95</v>
      </c>
      <c r="G101" s="137" t="s">
        <v>95</v>
      </c>
      <c r="H101" s="10"/>
      <c r="I101" s="10" t="s">
        <v>96</v>
      </c>
      <c r="J101" s="10" t="s">
        <v>8334</v>
      </c>
      <c r="K101" s="10" t="s">
        <v>8335</v>
      </c>
      <c r="L101" s="98">
        <f>IFERROR(VLOOKUP($F101&amp;$C101,Sales!$J:$W,9,0),0)</f>
        <v>0</v>
      </c>
      <c r="M101" s="98">
        <f>IFERROR(VLOOKUP($F101&amp;$C101,Sales!$J:$W,10,0),0)</f>
        <v>386486.48648648645</v>
      </c>
      <c r="N101" s="98">
        <f>IFERROR(VLOOKUP($F101&amp;$C101,Sales!$J:$W,11,0),0)</f>
        <v>0</v>
      </c>
      <c r="O101" s="98">
        <f>IFERROR(VLOOKUP($F101&amp;$C101,Sales!$J:$W,12,0),0)</f>
        <v>3.3333333333333335</v>
      </c>
      <c r="P101" s="98">
        <f>IFERROR(VLOOKUP($F101&amp;$C101,Sales!$J:$W,13,0),0)</f>
        <v>128828.82882882882</v>
      </c>
      <c r="Q101" s="98">
        <f>IFERROR(VLOOKUP($F101&amp;$C101,Sales!$A:$H,7,0),0)</f>
        <v>0</v>
      </c>
      <c r="R101" s="41">
        <f t="shared" si="2"/>
        <v>1</v>
      </c>
      <c r="S101" s="15">
        <v>1</v>
      </c>
      <c r="T101" s="15"/>
      <c r="U101" s="15"/>
      <c r="V101" s="15">
        <v>1</v>
      </c>
      <c r="W101" s="15">
        <v>1</v>
      </c>
      <c r="X101" s="15">
        <v>1</v>
      </c>
      <c r="Y101" s="41">
        <v>1</v>
      </c>
      <c r="Z101" s="41">
        <v>1</v>
      </c>
      <c r="AA101" s="41"/>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0">
        <v>1</v>
      </c>
      <c r="BA101" t="s">
        <v>22</v>
      </c>
      <c r="BB101" t="s">
        <v>23</v>
      </c>
      <c r="BD101" s="39" t="str">
        <f t="shared" si="3"/>
        <v>01/326127203IBukalapak</v>
      </c>
    </row>
    <row r="102" spans="2:58" ht="13.5" customHeight="1" x14ac:dyDescent="0.35">
      <c r="B102" s="10" t="s">
        <v>17</v>
      </c>
      <c r="C102" s="10" t="s">
        <v>2657</v>
      </c>
      <c r="D102" s="10" t="s">
        <v>549</v>
      </c>
      <c r="E102" s="10" t="s">
        <v>194</v>
      </c>
      <c r="F102" s="10" t="s">
        <v>8114</v>
      </c>
      <c r="G102" s="137" t="s">
        <v>8114</v>
      </c>
      <c r="H102" s="10"/>
      <c r="I102" s="10" t="s">
        <v>8115</v>
      </c>
      <c r="J102" s="10" t="s">
        <v>8336</v>
      </c>
      <c r="K102" s="10" t="s">
        <v>8337</v>
      </c>
      <c r="L102" s="98">
        <f>IFERROR(VLOOKUP($F102&amp;$C102,Sales!$J:$W,9,0),0)</f>
        <v>0</v>
      </c>
      <c r="M102" s="98">
        <f>IFERROR(VLOOKUP($F102&amp;$C102,Sales!$J:$W,10,0),0)</f>
        <v>0</v>
      </c>
      <c r="N102" s="98">
        <f>IFERROR(VLOOKUP($F102&amp;$C102,Sales!$J:$W,11,0),0)</f>
        <v>0</v>
      </c>
      <c r="O102" s="98">
        <f>IFERROR(VLOOKUP($F102&amp;$C102,Sales!$J:$W,12,0),0)</f>
        <v>0</v>
      </c>
      <c r="P102" s="98">
        <f>IFERROR(VLOOKUP($F102&amp;$C102,Sales!$J:$W,13,0),0)</f>
        <v>0</v>
      </c>
      <c r="Q102" s="98">
        <f>IFERROR(VLOOKUP($F102&amp;$C102,Sales!$A:$H,7,0),0)</f>
        <v>0</v>
      </c>
      <c r="R102" s="41" t="str">
        <f t="shared" si="2"/>
        <v>ERROR</v>
      </c>
      <c r="S102" s="15"/>
      <c r="T102" s="15"/>
      <c r="U102" s="15"/>
      <c r="V102" s="15"/>
      <c r="W102" s="15"/>
      <c r="X102" s="15"/>
      <c r="Y102" s="41"/>
      <c r="Z102" s="41"/>
      <c r="AA102" s="41"/>
      <c r="AB102" s="15"/>
      <c r="AC102" s="15"/>
      <c r="AD102" s="15"/>
      <c r="AE102" s="15"/>
      <c r="AF102" s="15"/>
      <c r="AG102" s="15"/>
      <c r="AH102" s="15"/>
      <c r="AI102" s="15"/>
      <c r="AJ102" s="41"/>
      <c r="AK102" s="15"/>
      <c r="AL102" s="15"/>
      <c r="AM102" s="15"/>
      <c r="AN102" s="15"/>
      <c r="AO102" s="15"/>
      <c r="AP102" s="15"/>
      <c r="AQ102" s="15"/>
      <c r="AR102" s="15"/>
      <c r="AS102" s="15"/>
      <c r="AT102" s="15"/>
      <c r="AU102" s="15"/>
      <c r="AV102" s="15"/>
      <c r="AW102" s="15"/>
      <c r="AX102" s="15"/>
      <c r="AY102" s="15"/>
      <c r="AZ102" s="10">
        <v>1</v>
      </c>
      <c r="BA102" t="s">
        <v>22</v>
      </c>
      <c r="BB102" t="s">
        <v>88</v>
      </c>
      <c r="BD102" s="39" t="str">
        <f t="shared" si="3"/>
        <v>01/395129801LBukalapak</v>
      </c>
    </row>
    <row r="103" spans="2:58" ht="13.5" customHeight="1" x14ac:dyDescent="0.35">
      <c r="B103" s="10" t="s">
        <v>17</v>
      </c>
      <c r="C103" s="10" t="s">
        <v>2657</v>
      </c>
      <c r="D103" s="10" t="s">
        <v>65</v>
      </c>
      <c r="E103" s="10" t="s">
        <v>66</v>
      </c>
      <c r="F103" s="10" t="s">
        <v>11268</v>
      </c>
      <c r="G103" s="137" t="s">
        <v>11268</v>
      </c>
      <c r="H103" s="10"/>
      <c r="I103" s="10" t="s">
        <v>78</v>
      </c>
      <c r="J103" s="10" t="s">
        <v>13211</v>
      </c>
      <c r="K103" s="10" t="s">
        <v>13212</v>
      </c>
      <c r="L103" s="98">
        <f>IFERROR(VLOOKUP($F103&amp;$C103,Sales!$J:$W,9,0),0)</f>
        <v>0</v>
      </c>
      <c r="M103" s="98">
        <f>IFERROR(VLOOKUP($F103&amp;$C103,Sales!$J:$W,10,0),0)</f>
        <v>0</v>
      </c>
      <c r="N103" s="98">
        <f>IFERROR(VLOOKUP($F103&amp;$C103,Sales!$J:$W,11,0),0)</f>
        <v>0</v>
      </c>
      <c r="O103" s="98">
        <f>IFERROR(VLOOKUP($F103&amp;$C103,Sales!$J:$W,12,0),0)</f>
        <v>0</v>
      </c>
      <c r="P103" s="98">
        <f>IFERROR(VLOOKUP($F103&amp;$C103,Sales!$J:$W,13,0),0)</f>
        <v>0</v>
      </c>
      <c r="Q103" s="98">
        <f>IFERROR(VLOOKUP($F103&amp;$C103,Sales!$A:$H,7,0),0)</f>
        <v>0</v>
      </c>
      <c r="R103" s="41">
        <f t="shared" si="2"/>
        <v>1</v>
      </c>
      <c r="S103" s="15">
        <v>1</v>
      </c>
      <c r="T103" s="15"/>
      <c r="U103" s="15"/>
      <c r="V103" s="15">
        <v>1</v>
      </c>
      <c r="W103" s="15">
        <v>1</v>
      </c>
      <c r="X103" s="15">
        <v>1</v>
      </c>
      <c r="Y103" s="41">
        <v>1</v>
      </c>
      <c r="Z103" s="41">
        <v>1</v>
      </c>
      <c r="AA103" s="41"/>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0">
        <v>1</v>
      </c>
      <c r="BA103" t="s">
        <v>22</v>
      </c>
      <c r="BB103" t="s">
        <v>23</v>
      </c>
      <c r="BD103" s="39" t="str">
        <f t="shared" si="3"/>
        <v>01/326127308BBukalapak</v>
      </c>
    </row>
    <row r="104" spans="2:58" ht="13.5" customHeight="1" x14ac:dyDescent="0.35">
      <c r="B104" s="10" t="s">
        <v>17</v>
      </c>
      <c r="C104" s="10" t="s">
        <v>2657</v>
      </c>
      <c r="D104" s="10" t="s">
        <v>549</v>
      </c>
      <c r="E104" s="10" t="s">
        <v>194</v>
      </c>
      <c r="F104" s="10" t="s">
        <v>2529</v>
      </c>
      <c r="G104" s="137" t="s">
        <v>2529</v>
      </c>
      <c r="H104" s="10"/>
      <c r="I104" s="10" t="s">
        <v>8111</v>
      </c>
      <c r="J104" s="10" t="s">
        <v>8338</v>
      </c>
      <c r="K104" s="10" t="s">
        <v>8339</v>
      </c>
      <c r="L104" s="98">
        <f>IFERROR(VLOOKUP($F104&amp;$C104,Sales!$J:$W,9,0),0)</f>
        <v>0</v>
      </c>
      <c r="M104" s="98">
        <f>IFERROR(VLOOKUP($F104&amp;$C104,Sales!$J:$W,10,0),0)</f>
        <v>0</v>
      </c>
      <c r="N104" s="98">
        <f>IFERROR(VLOOKUP($F104&amp;$C104,Sales!$J:$W,11,0),0)</f>
        <v>0</v>
      </c>
      <c r="O104" s="98">
        <f>IFERROR(VLOOKUP($F104&amp;$C104,Sales!$J:$W,12,0),0)</f>
        <v>0</v>
      </c>
      <c r="P104" s="98">
        <f>IFERROR(VLOOKUP($F104&amp;$C104,Sales!$J:$W,13,0),0)</f>
        <v>0</v>
      </c>
      <c r="Q104" s="98">
        <f>IFERROR(VLOOKUP($F104&amp;$C104,Sales!$A:$H,7,0),0)</f>
        <v>0</v>
      </c>
      <c r="R104" s="41" t="str">
        <f t="shared" si="2"/>
        <v>ERROR</v>
      </c>
      <c r="S104" s="15"/>
      <c r="T104" s="15"/>
      <c r="U104" s="15"/>
      <c r="V104" s="15"/>
      <c r="W104" s="15"/>
      <c r="X104" s="15"/>
      <c r="Y104" s="41"/>
      <c r="Z104" s="41"/>
      <c r="AA104" s="41"/>
      <c r="AB104" s="15"/>
      <c r="AC104" s="15"/>
      <c r="AD104" s="15"/>
      <c r="AE104" s="15"/>
      <c r="AF104" s="15"/>
      <c r="AG104" s="15"/>
      <c r="AH104" s="15"/>
      <c r="AI104" s="15"/>
      <c r="AJ104" s="41"/>
      <c r="AK104" s="15"/>
      <c r="AL104" s="15"/>
      <c r="AM104" s="15"/>
      <c r="AN104" s="15"/>
      <c r="AO104" s="15"/>
      <c r="AP104" s="15"/>
      <c r="AQ104" s="15"/>
      <c r="AR104" s="15"/>
      <c r="AS104" s="15"/>
      <c r="AT104" s="15"/>
      <c r="AU104" s="15"/>
      <c r="AV104" s="15"/>
      <c r="AW104" s="15"/>
      <c r="AX104" s="15"/>
      <c r="AY104" s="15"/>
      <c r="AZ104" s="10">
        <v>1</v>
      </c>
      <c r="BA104" t="s">
        <v>22</v>
      </c>
      <c r="BB104" t="s">
        <v>88</v>
      </c>
      <c r="BD104" s="39" t="str">
        <f t="shared" si="3"/>
        <v>01/395129801EBukalapak</v>
      </c>
    </row>
    <row r="105" spans="2:58" ht="13.5" customHeight="1" x14ac:dyDescent="0.35">
      <c r="B105" s="10" t="s">
        <v>17</v>
      </c>
      <c r="C105" s="10" t="s">
        <v>2657</v>
      </c>
      <c r="D105" s="10" t="s">
        <v>549</v>
      </c>
      <c r="E105" s="10" t="s">
        <v>194</v>
      </c>
      <c r="F105" s="10" t="s">
        <v>8118</v>
      </c>
      <c r="G105" s="137" t="s">
        <v>8118</v>
      </c>
      <c r="H105" s="10"/>
      <c r="I105" s="10" t="s">
        <v>8119</v>
      </c>
      <c r="J105" s="10" t="s">
        <v>8340</v>
      </c>
      <c r="K105" s="10" t="s">
        <v>8341</v>
      </c>
      <c r="L105" s="98">
        <f>IFERROR(VLOOKUP($F105&amp;$C105,Sales!$J:$W,9,0),0)</f>
        <v>0</v>
      </c>
      <c r="M105" s="98">
        <f>IFERROR(VLOOKUP($F105&amp;$C105,Sales!$J:$W,10,0),0)</f>
        <v>0</v>
      </c>
      <c r="N105" s="98">
        <f>IFERROR(VLOOKUP($F105&amp;$C105,Sales!$J:$W,11,0),0)</f>
        <v>0</v>
      </c>
      <c r="O105" s="98">
        <f>IFERROR(VLOOKUP($F105&amp;$C105,Sales!$J:$W,12,0),0)</f>
        <v>0</v>
      </c>
      <c r="P105" s="98">
        <f>IFERROR(VLOOKUP($F105&amp;$C105,Sales!$J:$W,13,0),0)</f>
        <v>0</v>
      </c>
      <c r="Q105" s="98">
        <f>IFERROR(VLOOKUP($F105&amp;$C105,Sales!$A:$H,7,0),0)</f>
        <v>0</v>
      </c>
      <c r="R105" s="41" t="str">
        <f t="shared" si="2"/>
        <v>ERROR</v>
      </c>
      <c r="S105" s="15"/>
      <c r="T105" s="15"/>
      <c r="U105" s="15"/>
      <c r="V105" s="15"/>
      <c r="W105" s="15"/>
      <c r="X105" s="15"/>
      <c r="Y105" s="41"/>
      <c r="Z105" s="41"/>
      <c r="AA105" s="41"/>
      <c r="AB105" s="15"/>
      <c r="AC105" s="15"/>
      <c r="AD105" s="15"/>
      <c r="AE105" s="15"/>
      <c r="AF105" s="15"/>
      <c r="AG105" s="15"/>
      <c r="AH105" s="15"/>
      <c r="AI105" s="15"/>
      <c r="AJ105" s="41"/>
      <c r="AK105" s="15"/>
      <c r="AL105" s="15"/>
      <c r="AM105" s="15"/>
      <c r="AN105" s="15"/>
      <c r="AO105" s="15"/>
      <c r="AP105" s="15"/>
      <c r="AQ105" s="15"/>
      <c r="AR105" s="15"/>
      <c r="AS105" s="15"/>
      <c r="AT105" s="15"/>
      <c r="AU105" s="15"/>
      <c r="AV105" s="15"/>
      <c r="AW105" s="15"/>
      <c r="AX105" s="15"/>
      <c r="AY105" s="15"/>
      <c r="AZ105" s="10">
        <v>1</v>
      </c>
      <c r="BA105" t="s">
        <v>22</v>
      </c>
      <c r="BB105" t="s">
        <v>88</v>
      </c>
      <c r="BD105" s="39" t="str">
        <f t="shared" si="3"/>
        <v>01/395129801OBukalapak</v>
      </c>
    </row>
    <row r="106" spans="2:58" ht="13.5" customHeight="1" x14ac:dyDescent="0.35">
      <c r="B106" s="10" t="s">
        <v>17</v>
      </c>
      <c r="C106" s="10" t="s">
        <v>2657</v>
      </c>
      <c r="D106" s="10" t="s">
        <v>65</v>
      </c>
      <c r="E106" s="10" t="s">
        <v>66</v>
      </c>
      <c r="F106" s="10" t="s">
        <v>4113</v>
      </c>
      <c r="G106" s="137" t="s">
        <v>4113</v>
      </c>
      <c r="H106" s="10"/>
      <c r="I106" s="10">
        <v>0</v>
      </c>
      <c r="J106" s="10" t="s">
        <v>8342</v>
      </c>
      <c r="K106" s="10" t="s">
        <v>8343</v>
      </c>
      <c r="L106" s="98">
        <f>IFERROR(VLOOKUP($F106&amp;$C106,Sales!$J:$W,9,0),0)</f>
        <v>0</v>
      </c>
      <c r="M106" s="98">
        <f>IFERROR(VLOOKUP($F106&amp;$C106,Sales!$J:$W,10,0),0)</f>
        <v>0</v>
      </c>
      <c r="N106" s="98">
        <f>IFERROR(VLOOKUP($F106&amp;$C106,Sales!$J:$W,11,0),0)</f>
        <v>0</v>
      </c>
      <c r="O106" s="98">
        <f>IFERROR(VLOOKUP($F106&amp;$C106,Sales!$J:$W,12,0),0)</f>
        <v>0</v>
      </c>
      <c r="P106" s="98">
        <f>IFERROR(VLOOKUP($F106&amp;$C106,Sales!$J:$W,13,0),0)</f>
        <v>0</v>
      </c>
      <c r="Q106" s="98">
        <f>IFERROR(VLOOKUP($F106&amp;$C106,Sales!$A:$H,7,0),0)</f>
        <v>0</v>
      </c>
      <c r="R106" s="41" t="str">
        <f t="shared" si="2"/>
        <v>ERROR</v>
      </c>
      <c r="S106" s="15"/>
      <c r="T106" s="15"/>
      <c r="U106" s="15"/>
      <c r="V106" s="15"/>
      <c r="W106" s="15"/>
      <c r="X106" s="15"/>
      <c r="Y106" s="41"/>
      <c r="Z106" s="41"/>
      <c r="AA106" s="41"/>
      <c r="AB106" s="15"/>
      <c r="AC106" s="15"/>
      <c r="AD106" s="15"/>
      <c r="AE106" s="15"/>
      <c r="AF106" s="15"/>
      <c r="AG106" s="15"/>
      <c r="AH106" s="15"/>
      <c r="AI106" s="15"/>
      <c r="AJ106" s="41"/>
      <c r="AK106" s="15"/>
      <c r="AL106" s="15"/>
      <c r="AM106" s="15"/>
      <c r="AN106" s="15"/>
      <c r="AO106" s="15"/>
      <c r="AP106" s="15"/>
      <c r="AQ106" s="15"/>
      <c r="AR106" s="15"/>
      <c r="AS106" s="15"/>
      <c r="AT106" s="15"/>
      <c r="AU106" s="15"/>
      <c r="AV106" s="15"/>
      <c r="AW106" s="15"/>
      <c r="AX106" s="15"/>
      <c r="AY106" s="15"/>
      <c r="AZ106" s="10">
        <v>1</v>
      </c>
      <c r="BA106" t="s">
        <v>22</v>
      </c>
      <c r="BB106" t="s">
        <v>88</v>
      </c>
      <c r="BD106" s="39" t="str">
        <f t="shared" si="3"/>
        <v>01/396129507UBukalapak</v>
      </c>
    </row>
    <row r="107" spans="2:58" ht="13.5" customHeight="1" x14ac:dyDescent="0.35">
      <c r="B107" s="10" t="s">
        <v>17</v>
      </c>
      <c r="C107" s="10" t="s">
        <v>2657</v>
      </c>
      <c r="D107" s="10" t="s">
        <v>65</v>
      </c>
      <c r="E107" s="10" t="s">
        <v>66</v>
      </c>
      <c r="F107" s="10" t="s">
        <v>4179</v>
      </c>
      <c r="G107" s="137" t="s">
        <v>4179</v>
      </c>
      <c r="H107" s="10"/>
      <c r="I107" s="10" t="s">
        <v>84</v>
      </c>
      <c r="J107" s="10" t="s">
        <v>8344</v>
      </c>
      <c r="K107" s="10" t="s">
        <v>8345</v>
      </c>
      <c r="L107" s="98">
        <f>IFERROR(VLOOKUP($F107&amp;$C107,Sales!$J:$W,9,0),0)</f>
        <v>0</v>
      </c>
      <c r="M107" s="98">
        <f>IFERROR(VLOOKUP($F107&amp;$C107,Sales!$J:$W,10,0),0)</f>
        <v>0</v>
      </c>
      <c r="N107" s="98">
        <f>IFERROR(VLOOKUP($F107&amp;$C107,Sales!$J:$W,11,0),0)</f>
        <v>0</v>
      </c>
      <c r="O107" s="98">
        <f>IFERROR(VLOOKUP($F107&amp;$C107,Sales!$J:$W,12,0),0)</f>
        <v>0</v>
      </c>
      <c r="P107" s="98">
        <f>IFERROR(VLOOKUP($F107&amp;$C107,Sales!$J:$W,13,0),0)</f>
        <v>0</v>
      </c>
      <c r="Q107" s="98">
        <f>IFERROR(VLOOKUP($F107&amp;$C107,Sales!$A:$H,7,0),0)</f>
        <v>0</v>
      </c>
      <c r="R107" s="41" t="str">
        <f t="shared" si="2"/>
        <v>ERROR</v>
      </c>
      <c r="S107" s="15"/>
      <c r="T107" s="15"/>
      <c r="U107" s="15"/>
      <c r="V107" s="15"/>
      <c r="W107" s="15"/>
      <c r="X107" s="15"/>
      <c r="Y107" s="41"/>
      <c r="Z107" s="41"/>
      <c r="AA107" s="41"/>
      <c r="AB107" s="15"/>
      <c r="AC107" s="15"/>
      <c r="AD107" s="15"/>
      <c r="AE107" s="15"/>
      <c r="AF107" s="15"/>
      <c r="AG107" s="15"/>
      <c r="AH107" s="15"/>
      <c r="AI107" s="15"/>
      <c r="AJ107" s="41"/>
      <c r="AK107" s="15"/>
      <c r="AL107" s="15"/>
      <c r="AM107" s="15"/>
      <c r="AN107" s="15"/>
      <c r="AO107" s="15"/>
      <c r="AP107" s="15"/>
      <c r="AQ107" s="15"/>
      <c r="AR107" s="15"/>
      <c r="AS107" s="15"/>
      <c r="AT107" s="15"/>
      <c r="AU107" s="15"/>
      <c r="AV107" s="15"/>
      <c r="AW107" s="15"/>
      <c r="AX107" s="15"/>
      <c r="AY107" s="15"/>
      <c r="AZ107" s="10">
        <v>1</v>
      </c>
      <c r="BA107" t="s">
        <v>22</v>
      </c>
      <c r="BB107" t="s">
        <v>88</v>
      </c>
      <c r="BD107" s="39" t="str">
        <f t="shared" si="3"/>
        <v>01/326127307HBukalapak</v>
      </c>
      <c r="BE107" s="81">
        <v>44893</v>
      </c>
      <c r="BF107" t="s">
        <v>13956</v>
      </c>
    </row>
    <row r="108" spans="2:58" ht="13.5" customHeight="1" x14ac:dyDescent="0.35">
      <c r="B108" s="10" t="s">
        <v>17</v>
      </c>
      <c r="C108" s="10" t="s">
        <v>2657</v>
      </c>
      <c r="D108" s="10" t="s">
        <v>65</v>
      </c>
      <c r="E108" s="10" t="s">
        <v>66</v>
      </c>
      <c r="F108" s="10" t="s">
        <v>11276</v>
      </c>
      <c r="G108" s="137" t="s">
        <v>11276</v>
      </c>
      <c r="H108" s="10"/>
      <c r="I108" s="10" t="s">
        <v>2164</v>
      </c>
      <c r="J108" s="10" t="s">
        <v>11594</v>
      </c>
      <c r="K108" s="10" t="s">
        <v>11522</v>
      </c>
      <c r="L108" s="98">
        <f>IFERROR(VLOOKUP($F108&amp;$C108,Sales!$J:$W,9,0),0)</f>
        <v>0</v>
      </c>
      <c r="M108" s="98">
        <f>IFERROR(VLOOKUP($F108&amp;$C108,Sales!$J:$W,10,0),0)</f>
        <v>0</v>
      </c>
      <c r="N108" s="98">
        <f>IFERROR(VLOOKUP($F108&amp;$C108,Sales!$J:$W,11,0),0)</f>
        <v>0</v>
      </c>
      <c r="O108" s="98">
        <f>IFERROR(VLOOKUP($F108&amp;$C108,Sales!$J:$W,12,0),0)</f>
        <v>0</v>
      </c>
      <c r="P108" s="98">
        <f>IFERROR(VLOOKUP($F108&amp;$C108,Sales!$J:$W,13,0),0)</f>
        <v>0</v>
      </c>
      <c r="Q108" s="98">
        <f>IFERROR(VLOOKUP($F108&amp;$C108,Sales!$A:$H,7,0),0)</f>
        <v>0</v>
      </c>
      <c r="R108" s="41">
        <f t="shared" si="2"/>
        <v>1</v>
      </c>
      <c r="S108" s="15">
        <v>1</v>
      </c>
      <c r="T108" s="15"/>
      <c r="U108" s="15"/>
      <c r="V108" s="15">
        <v>1</v>
      </c>
      <c r="W108" s="15">
        <v>1</v>
      </c>
      <c r="X108" s="15">
        <v>1</v>
      </c>
      <c r="Y108" s="41">
        <v>1</v>
      </c>
      <c r="Z108" s="41">
        <v>1</v>
      </c>
      <c r="AA108" s="41"/>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0">
        <v>1</v>
      </c>
      <c r="BA108" t="s">
        <v>22</v>
      </c>
      <c r="BB108" t="s">
        <v>23</v>
      </c>
      <c r="BD108" s="39" t="str">
        <f t="shared" si="3"/>
        <v>01/396129510JBukalapak</v>
      </c>
    </row>
    <row r="109" spans="2:58" ht="13.5" customHeight="1" x14ac:dyDescent="0.35">
      <c r="B109" s="10" t="s">
        <v>17</v>
      </c>
      <c r="C109" s="10" t="s">
        <v>2657</v>
      </c>
      <c r="D109" s="10" t="s">
        <v>65</v>
      </c>
      <c r="E109" s="10" t="s">
        <v>66</v>
      </c>
      <c r="F109" s="10" t="s">
        <v>6066</v>
      </c>
      <c r="G109" s="137" t="s">
        <v>6066</v>
      </c>
      <c r="H109" s="10"/>
      <c r="I109" s="10"/>
      <c r="J109" s="10" t="s">
        <v>8346</v>
      </c>
      <c r="K109" s="10" t="s">
        <v>8347</v>
      </c>
      <c r="L109" s="98">
        <f>IFERROR(VLOOKUP($F109&amp;$C109,Sales!$J:$W,9,0),0)</f>
        <v>0</v>
      </c>
      <c r="M109" s="98">
        <f>IFERROR(VLOOKUP($F109&amp;$C109,Sales!$J:$W,10,0),0)</f>
        <v>0</v>
      </c>
      <c r="N109" s="98">
        <f>IFERROR(VLOOKUP($F109&amp;$C109,Sales!$J:$W,11,0),0)</f>
        <v>0</v>
      </c>
      <c r="O109" s="98">
        <f>IFERROR(VLOOKUP($F109&amp;$C109,Sales!$J:$W,12,0),0)</f>
        <v>0</v>
      </c>
      <c r="P109" s="98">
        <f>IFERROR(VLOOKUP($F109&amp;$C109,Sales!$J:$W,13,0),0)</f>
        <v>0</v>
      </c>
      <c r="Q109" s="98">
        <f>IFERROR(VLOOKUP($F109&amp;$C109,Sales!$A:$H,7,0),0)</f>
        <v>0</v>
      </c>
      <c r="R109" s="41" t="str">
        <f t="shared" si="2"/>
        <v>ERROR</v>
      </c>
      <c r="S109" s="15"/>
      <c r="T109" s="15"/>
      <c r="U109" s="15"/>
      <c r="V109" s="15"/>
      <c r="W109" s="15"/>
      <c r="X109" s="15"/>
      <c r="Y109" s="41"/>
      <c r="Z109" s="41"/>
      <c r="AA109" s="41"/>
      <c r="AB109" s="15"/>
      <c r="AC109" s="15"/>
      <c r="AD109" s="15"/>
      <c r="AE109" s="15"/>
      <c r="AF109" s="15"/>
      <c r="AG109" s="15"/>
      <c r="AH109" s="15"/>
      <c r="AI109" s="15"/>
      <c r="AJ109" s="41"/>
      <c r="AK109" s="15"/>
      <c r="AL109" s="15"/>
      <c r="AM109" s="15"/>
      <c r="AN109" s="15"/>
      <c r="AO109" s="15"/>
      <c r="AP109" s="15"/>
      <c r="AQ109" s="15"/>
      <c r="AR109" s="15"/>
      <c r="AS109" s="15"/>
      <c r="AT109" s="15"/>
      <c r="AU109" s="15"/>
      <c r="AV109" s="15"/>
      <c r="AW109" s="15"/>
      <c r="AX109" s="15"/>
      <c r="AY109" s="15"/>
      <c r="AZ109" s="10">
        <v>1</v>
      </c>
      <c r="BA109" t="s">
        <v>22</v>
      </c>
      <c r="BB109" t="s">
        <v>88</v>
      </c>
      <c r="BD109" s="39" t="str">
        <f t="shared" si="3"/>
        <v>01/326127303TBukalapak</v>
      </c>
    </row>
    <row r="110" spans="2:58" ht="13.5" customHeight="1" x14ac:dyDescent="0.35">
      <c r="B110" s="10" t="s">
        <v>17</v>
      </c>
      <c r="C110" s="10" t="s">
        <v>2657</v>
      </c>
      <c r="D110" s="10" t="s">
        <v>65</v>
      </c>
      <c r="E110" s="10" t="s">
        <v>66</v>
      </c>
      <c r="F110" s="10" t="s">
        <v>843</v>
      </c>
      <c r="G110" s="137" t="s">
        <v>843</v>
      </c>
      <c r="H110" s="10"/>
      <c r="I110" s="10" t="s">
        <v>844</v>
      </c>
      <c r="J110" s="10" t="s">
        <v>8348</v>
      </c>
      <c r="K110" s="10" t="s">
        <v>8349</v>
      </c>
      <c r="L110" s="98">
        <f>IFERROR(VLOOKUP($F110&amp;$C110,Sales!$J:$W,9,0),0)</f>
        <v>0</v>
      </c>
      <c r="M110" s="98">
        <f>IFERROR(VLOOKUP($F110&amp;$C110,Sales!$J:$W,10,0),0)</f>
        <v>0</v>
      </c>
      <c r="N110" s="98">
        <f>IFERROR(VLOOKUP($F110&amp;$C110,Sales!$J:$W,11,0),0)</f>
        <v>0</v>
      </c>
      <c r="O110" s="98">
        <f>IFERROR(VLOOKUP($F110&amp;$C110,Sales!$J:$W,12,0),0)</f>
        <v>0</v>
      </c>
      <c r="P110" s="98">
        <f>IFERROR(VLOOKUP($F110&amp;$C110,Sales!$J:$W,13,0),0)</f>
        <v>0</v>
      </c>
      <c r="Q110" s="98">
        <f>IFERROR(VLOOKUP($F110&amp;$C110,Sales!$A:$H,7,0),0)</f>
        <v>0</v>
      </c>
      <c r="R110" s="41" t="str">
        <f t="shared" si="2"/>
        <v>ERROR</v>
      </c>
      <c r="S110" s="15"/>
      <c r="T110" s="15"/>
      <c r="U110" s="15"/>
      <c r="V110" s="15"/>
      <c r="W110" s="15"/>
      <c r="X110" s="15"/>
      <c r="Y110" s="41"/>
      <c r="Z110" s="41"/>
      <c r="AA110" s="41"/>
      <c r="AB110" s="15"/>
      <c r="AC110" s="15"/>
      <c r="AD110" s="15"/>
      <c r="AE110" s="15"/>
      <c r="AF110" s="15"/>
      <c r="AG110" s="15"/>
      <c r="AH110" s="15"/>
      <c r="AI110" s="15"/>
      <c r="AJ110" s="41"/>
      <c r="AK110" s="15"/>
      <c r="AL110" s="15"/>
      <c r="AM110" s="15"/>
      <c r="AN110" s="15"/>
      <c r="AO110" s="15"/>
      <c r="AP110" s="15"/>
      <c r="AQ110" s="15"/>
      <c r="AR110" s="15"/>
      <c r="AS110" s="15"/>
      <c r="AT110" s="15"/>
      <c r="AU110" s="15"/>
      <c r="AV110" s="15"/>
      <c r="AW110" s="15"/>
      <c r="AX110" s="15"/>
      <c r="AY110" s="15"/>
      <c r="AZ110" s="10">
        <v>1</v>
      </c>
      <c r="BA110" t="s">
        <v>22</v>
      </c>
      <c r="BB110" t="s">
        <v>88</v>
      </c>
      <c r="BD110" s="39" t="str">
        <f t="shared" si="3"/>
        <v>01/396129501TBukalapak</v>
      </c>
    </row>
    <row r="111" spans="2:58" ht="13.5" customHeight="1" x14ac:dyDescent="0.35">
      <c r="B111" s="10" t="s">
        <v>17</v>
      </c>
      <c r="C111" s="10" t="s">
        <v>2657</v>
      </c>
      <c r="D111" s="10" t="s">
        <v>65</v>
      </c>
      <c r="E111" s="10" t="s">
        <v>66</v>
      </c>
      <c r="F111" s="10" t="s">
        <v>4117</v>
      </c>
      <c r="G111" s="137" t="s">
        <v>4117</v>
      </c>
      <c r="H111" s="10"/>
      <c r="I111" s="10" t="s">
        <v>2133</v>
      </c>
      <c r="J111" s="10" t="s">
        <v>8350</v>
      </c>
      <c r="K111" s="10" t="s">
        <v>8351</v>
      </c>
      <c r="L111" s="98">
        <f>IFERROR(VLOOKUP($F111&amp;$C111,Sales!$J:$W,9,0),0)</f>
        <v>0</v>
      </c>
      <c r="M111" s="98">
        <f>IFERROR(VLOOKUP($F111&amp;$C111,Sales!$J:$W,10,0),0)</f>
        <v>0</v>
      </c>
      <c r="N111" s="98">
        <f>IFERROR(VLOOKUP($F111&amp;$C111,Sales!$J:$W,11,0),0)</f>
        <v>0</v>
      </c>
      <c r="O111" s="98">
        <f>IFERROR(VLOOKUP($F111&amp;$C111,Sales!$J:$W,12,0),0)</f>
        <v>0</v>
      </c>
      <c r="P111" s="98">
        <f>IFERROR(VLOOKUP($F111&amp;$C111,Sales!$J:$W,13,0),0)</f>
        <v>0</v>
      </c>
      <c r="Q111" s="98">
        <f>IFERROR(VLOOKUP($F111&amp;$C111,Sales!$A:$H,7,0),0)</f>
        <v>0</v>
      </c>
      <c r="R111" s="41" t="str">
        <f t="shared" si="2"/>
        <v>ERROR</v>
      </c>
      <c r="S111" s="15"/>
      <c r="T111" s="15"/>
      <c r="U111" s="15"/>
      <c r="V111" s="15"/>
      <c r="W111" s="15"/>
      <c r="X111" s="15"/>
      <c r="Y111" s="41"/>
      <c r="Z111" s="41"/>
      <c r="AA111" s="41"/>
      <c r="AB111" s="15"/>
      <c r="AC111" s="15"/>
      <c r="AD111" s="15"/>
      <c r="AE111" s="15"/>
      <c r="AF111" s="15"/>
      <c r="AG111" s="15"/>
      <c r="AH111" s="15"/>
      <c r="AI111" s="15"/>
      <c r="AJ111" s="41"/>
      <c r="AK111" s="15"/>
      <c r="AL111" s="15"/>
      <c r="AM111" s="15"/>
      <c r="AN111" s="15"/>
      <c r="AO111" s="15"/>
      <c r="AP111" s="15"/>
      <c r="AQ111" s="15"/>
      <c r="AR111" s="15"/>
      <c r="AS111" s="15"/>
      <c r="AT111" s="15"/>
      <c r="AU111" s="15"/>
      <c r="AV111" s="15"/>
      <c r="AW111" s="15"/>
      <c r="AX111" s="15"/>
      <c r="AY111" s="15"/>
      <c r="AZ111" s="10">
        <v>1</v>
      </c>
      <c r="BA111" t="s">
        <v>22</v>
      </c>
      <c r="BB111" t="s">
        <v>88</v>
      </c>
      <c r="BD111" s="39" t="str">
        <f t="shared" si="3"/>
        <v>01/396129508EBukalapak</v>
      </c>
      <c r="BE111" s="81">
        <v>44813</v>
      </c>
      <c r="BF111" t="s">
        <v>13656</v>
      </c>
    </row>
    <row r="112" spans="2:58" ht="13.5" customHeight="1" x14ac:dyDescent="0.35">
      <c r="B112" s="10" t="s">
        <v>17</v>
      </c>
      <c r="C112" s="10" t="s">
        <v>2657</v>
      </c>
      <c r="D112" s="10" t="s">
        <v>549</v>
      </c>
      <c r="E112" s="10" t="s">
        <v>194</v>
      </c>
      <c r="F112" s="10" t="s">
        <v>6279</v>
      </c>
      <c r="G112" s="137" t="s">
        <v>6279</v>
      </c>
      <c r="H112" s="10"/>
      <c r="I112" s="10" t="s">
        <v>6280</v>
      </c>
      <c r="J112" s="10" t="s">
        <v>8352</v>
      </c>
      <c r="K112" s="10" t="s">
        <v>1344</v>
      </c>
      <c r="L112" s="98">
        <f>IFERROR(VLOOKUP($F112&amp;$C112,Sales!$J:$W,9,0),0)</f>
        <v>0</v>
      </c>
      <c r="M112" s="98">
        <f>IFERROR(VLOOKUP($F112&amp;$C112,Sales!$J:$W,10,0),0)</f>
        <v>0</v>
      </c>
      <c r="N112" s="98">
        <f>IFERROR(VLOOKUP($F112&amp;$C112,Sales!$J:$W,11,0),0)</f>
        <v>0</v>
      </c>
      <c r="O112" s="98">
        <f>IFERROR(VLOOKUP($F112&amp;$C112,Sales!$J:$W,12,0),0)</f>
        <v>0</v>
      </c>
      <c r="P112" s="98">
        <f>IFERROR(VLOOKUP($F112&amp;$C112,Sales!$J:$W,13,0),0)</f>
        <v>0</v>
      </c>
      <c r="Q112" s="98">
        <f>IFERROR(VLOOKUP($F112&amp;$C112,Sales!$A:$H,7,0),0)</f>
        <v>0</v>
      </c>
      <c r="R112" s="41" t="str">
        <f t="shared" si="2"/>
        <v>ERROR</v>
      </c>
      <c r="S112" s="15"/>
      <c r="T112" s="15"/>
      <c r="U112" s="15"/>
      <c r="V112" s="15"/>
      <c r="W112" s="15"/>
      <c r="X112" s="15"/>
      <c r="Y112" s="41"/>
      <c r="Z112" s="41"/>
      <c r="AA112" s="41"/>
      <c r="AB112" s="15"/>
      <c r="AC112" s="15"/>
      <c r="AD112" s="15"/>
      <c r="AE112" s="15"/>
      <c r="AF112" s="15"/>
      <c r="AG112" s="15"/>
      <c r="AH112" s="15"/>
      <c r="AI112" s="15"/>
      <c r="AJ112" s="41"/>
      <c r="AK112" s="15"/>
      <c r="AL112" s="15"/>
      <c r="AM112" s="15"/>
      <c r="AN112" s="15"/>
      <c r="AO112" s="15"/>
      <c r="AP112" s="15"/>
      <c r="AQ112" s="15"/>
      <c r="AR112" s="15"/>
      <c r="AS112" s="15"/>
      <c r="AT112" s="15"/>
      <c r="AU112" s="15"/>
      <c r="AV112" s="15"/>
      <c r="AW112" s="15"/>
      <c r="AX112" s="15"/>
      <c r="AY112" s="15"/>
      <c r="AZ112" s="10">
        <v>1</v>
      </c>
      <c r="BA112" t="s">
        <v>22</v>
      </c>
      <c r="BB112" t="s">
        <v>88</v>
      </c>
      <c r="BD112" s="39" t="str">
        <f t="shared" si="3"/>
        <v>01/395129501VBukalapak</v>
      </c>
    </row>
    <row r="113" spans="2:58" ht="13.5" customHeight="1" x14ac:dyDescent="0.35">
      <c r="B113" s="10" t="s">
        <v>17</v>
      </c>
      <c r="C113" s="10" t="s">
        <v>2657</v>
      </c>
      <c r="D113" s="10" t="s">
        <v>65</v>
      </c>
      <c r="E113" s="10" t="s">
        <v>66</v>
      </c>
      <c r="F113" s="10" t="s">
        <v>2186</v>
      </c>
      <c r="G113" s="137" t="s">
        <v>2186</v>
      </c>
      <c r="H113" s="10"/>
      <c r="I113" s="10"/>
      <c r="J113" s="10" t="s">
        <v>8353</v>
      </c>
      <c r="K113" s="10" t="s">
        <v>8354</v>
      </c>
      <c r="L113" s="98">
        <f>IFERROR(VLOOKUP($F113&amp;$C113,Sales!$J:$W,9,0),0)</f>
        <v>34414.414414414408</v>
      </c>
      <c r="M113" s="98">
        <f>IFERROR(VLOOKUP($F113&amp;$C113,Sales!$J:$W,10,0),0)</f>
        <v>0</v>
      </c>
      <c r="N113" s="98">
        <f>IFERROR(VLOOKUP($F113&amp;$C113,Sales!$J:$W,11,0),0)</f>
        <v>0</v>
      </c>
      <c r="O113" s="98">
        <f>IFERROR(VLOOKUP($F113&amp;$C113,Sales!$J:$W,12,0),0)</f>
        <v>0.33333333333333331</v>
      </c>
      <c r="P113" s="98">
        <f>IFERROR(VLOOKUP($F113&amp;$C113,Sales!$J:$W,13,0),0)</f>
        <v>11471.47147147147</v>
      </c>
      <c r="Q113" s="98">
        <f>IFERROR(VLOOKUP($F113&amp;$C113,Sales!$A:$H,7,0),0)</f>
        <v>0</v>
      </c>
      <c r="R113" s="41" t="str">
        <f t="shared" si="2"/>
        <v>ERROR</v>
      </c>
      <c r="S113" s="15"/>
      <c r="T113" s="15"/>
      <c r="U113" s="15"/>
      <c r="V113" s="15"/>
      <c r="W113" s="15"/>
      <c r="X113" s="15"/>
      <c r="Y113" s="41"/>
      <c r="Z113" s="41"/>
      <c r="AA113" s="41"/>
      <c r="AB113" s="15"/>
      <c r="AC113" s="15"/>
      <c r="AD113" s="15"/>
      <c r="AE113" s="15"/>
      <c r="AF113" s="15"/>
      <c r="AG113" s="15"/>
      <c r="AH113" s="15"/>
      <c r="AI113" s="15"/>
      <c r="AJ113" s="41"/>
      <c r="AK113" s="15"/>
      <c r="AL113" s="15"/>
      <c r="AM113" s="15"/>
      <c r="AN113" s="15"/>
      <c r="AO113" s="15"/>
      <c r="AP113" s="15"/>
      <c r="AQ113" s="15"/>
      <c r="AR113" s="15"/>
      <c r="AS113" s="15"/>
      <c r="AT113" s="15"/>
      <c r="AU113" s="15"/>
      <c r="AV113" s="15"/>
      <c r="AW113" s="15"/>
      <c r="AX113" s="15"/>
      <c r="AY113" s="15"/>
      <c r="AZ113" s="10">
        <v>1</v>
      </c>
      <c r="BA113" t="s">
        <v>31</v>
      </c>
      <c r="BB113" t="s">
        <v>88</v>
      </c>
      <c r="BD113" s="39" t="str">
        <f t="shared" si="3"/>
        <v>01/326127303MBukalapak</v>
      </c>
    </row>
    <row r="114" spans="2:58" ht="13.5" customHeight="1" x14ac:dyDescent="0.35">
      <c r="B114" s="10" t="s">
        <v>17</v>
      </c>
      <c r="C114" s="10" t="s">
        <v>2657</v>
      </c>
      <c r="D114" s="10" t="s">
        <v>549</v>
      </c>
      <c r="E114" s="10" t="s">
        <v>194</v>
      </c>
      <c r="F114" s="10" t="s">
        <v>2362</v>
      </c>
      <c r="G114" s="137" t="s">
        <v>2362</v>
      </c>
      <c r="H114" s="10"/>
      <c r="I114" s="10" t="s">
        <v>2363</v>
      </c>
      <c r="J114" s="10" t="s">
        <v>8355</v>
      </c>
      <c r="K114" s="10" t="s">
        <v>2788</v>
      </c>
      <c r="L114" s="98">
        <f>IFERROR(VLOOKUP($F114&amp;$C114,Sales!$J:$W,9,0),0)</f>
        <v>0</v>
      </c>
      <c r="M114" s="98">
        <f>IFERROR(VLOOKUP($F114&amp;$C114,Sales!$J:$W,10,0),0)</f>
        <v>0</v>
      </c>
      <c r="N114" s="98">
        <f>IFERROR(VLOOKUP($F114&amp;$C114,Sales!$J:$W,11,0),0)</f>
        <v>0</v>
      </c>
      <c r="O114" s="98">
        <f>IFERROR(VLOOKUP($F114&amp;$C114,Sales!$J:$W,12,0),0)</f>
        <v>0</v>
      </c>
      <c r="P114" s="98">
        <f>IFERROR(VLOOKUP($F114&amp;$C114,Sales!$J:$W,13,0),0)</f>
        <v>0</v>
      </c>
      <c r="Q114" s="98">
        <f>IFERROR(VLOOKUP($F114&amp;$C114,Sales!$A:$H,7,0),0)</f>
        <v>0</v>
      </c>
      <c r="R114" s="41" t="str">
        <f t="shared" si="2"/>
        <v>ERROR</v>
      </c>
      <c r="S114" s="15"/>
      <c r="T114" s="15"/>
      <c r="U114" s="15"/>
      <c r="V114" s="15"/>
      <c r="W114" s="15"/>
      <c r="X114" s="15"/>
      <c r="Y114" s="41"/>
      <c r="Z114" s="41"/>
      <c r="AA114" s="41"/>
      <c r="AB114" s="15"/>
      <c r="AC114" s="15"/>
      <c r="AD114" s="15"/>
      <c r="AE114" s="15"/>
      <c r="AF114" s="15"/>
      <c r="AG114" s="15"/>
      <c r="AH114" s="15"/>
      <c r="AI114" s="15"/>
      <c r="AJ114" s="41"/>
      <c r="AK114" s="15"/>
      <c r="AL114" s="15"/>
      <c r="AM114" s="15"/>
      <c r="AN114" s="15"/>
      <c r="AO114" s="15"/>
      <c r="AP114" s="15"/>
      <c r="AQ114" s="15"/>
      <c r="AR114" s="15"/>
      <c r="AS114" s="15"/>
      <c r="AT114" s="15"/>
      <c r="AU114" s="15"/>
      <c r="AV114" s="15"/>
      <c r="AW114" s="15"/>
      <c r="AX114" s="15"/>
      <c r="AY114" s="15"/>
      <c r="AZ114" s="10">
        <v>1</v>
      </c>
      <c r="BA114" t="s">
        <v>22</v>
      </c>
      <c r="BB114" t="s">
        <v>88</v>
      </c>
      <c r="BD114" s="39" t="str">
        <f t="shared" si="3"/>
        <v>01/395129502BBukalapak</v>
      </c>
    </row>
    <row r="115" spans="2:58" ht="13.5" customHeight="1" x14ac:dyDescent="0.35">
      <c r="B115" s="10" t="s">
        <v>17</v>
      </c>
      <c r="C115" s="10" t="s">
        <v>2657</v>
      </c>
      <c r="D115" s="10" t="s">
        <v>549</v>
      </c>
      <c r="E115" s="10" t="s">
        <v>194</v>
      </c>
      <c r="F115" s="10" t="s">
        <v>1979</v>
      </c>
      <c r="G115" s="137" t="s">
        <v>1979</v>
      </c>
      <c r="H115" s="10"/>
      <c r="I115" s="10" t="s">
        <v>1980</v>
      </c>
      <c r="J115" s="10" t="s">
        <v>8356</v>
      </c>
      <c r="K115" s="10" t="s">
        <v>2688</v>
      </c>
      <c r="L115" s="98">
        <f>IFERROR(VLOOKUP($F115&amp;$C115,Sales!$J:$W,9,0),0)</f>
        <v>0</v>
      </c>
      <c r="M115" s="98">
        <f>IFERROR(VLOOKUP($F115&amp;$C115,Sales!$J:$W,10,0),0)</f>
        <v>0</v>
      </c>
      <c r="N115" s="98">
        <f>IFERROR(VLOOKUP($F115&amp;$C115,Sales!$J:$W,11,0),0)</f>
        <v>0</v>
      </c>
      <c r="O115" s="98">
        <f>IFERROR(VLOOKUP($F115&amp;$C115,Sales!$J:$W,12,0),0)</f>
        <v>0</v>
      </c>
      <c r="P115" s="98">
        <f>IFERROR(VLOOKUP($F115&amp;$C115,Sales!$J:$W,13,0),0)</f>
        <v>0</v>
      </c>
      <c r="Q115" s="98">
        <f>IFERROR(VLOOKUP($F115&amp;$C115,Sales!$A:$H,7,0),0)</f>
        <v>0</v>
      </c>
      <c r="R115" s="41" t="str">
        <f t="shared" si="2"/>
        <v>ERROR</v>
      </c>
      <c r="S115" s="15"/>
      <c r="T115" s="15"/>
      <c r="U115" s="15"/>
      <c r="V115" s="15"/>
      <c r="W115" s="15"/>
      <c r="X115" s="15"/>
      <c r="Y115" s="41"/>
      <c r="Z115" s="41"/>
      <c r="AA115" s="41"/>
      <c r="AB115" s="15"/>
      <c r="AC115" s="15"/>
      <c r="AD115" s="15"/>
      <c r="AE115" s="15"/>
      <c r="AF115" s="15"/>
      <c r="AG115" s="15"/>
      <c r="AH115" s="15"/>
      <c r="AI115" s="15"/>
      <c r="AJ115" s="41"/>
      <c r="AK115" s="15"/>
      <c r="AL115" s="15"/>
      <c r="AM115" s="15"/>
      <c r="AN115" s="15"/>
      <c r="AO115" s="15"/>
      <c r="AP115" s="15"/>
      <c r="AQ115" s="15"/>
      <c r="AR115" s="15"/>
      <c r="AS115" s="15"/>
      <c r="AT115" s="15"/>
      <c r="AU115" s="15"/>
      <c r="AV115" s="15"/>
      <c r="AW115" s="15"/>
      <c r="AX115" s="15"/>
      <c r="AY115" s="15"/>
      <c r="AZ115" s="10">
        <v>1</v>
      </c>
      <c r="BA115" t="s">
        <v>22</v>
      </c>
      <c r="BB115" t="s">
        <v>88</v>
      </c>
      <c r="BD115" s="39" t="str">
        <f t="shared" si="3"/>
        <v>01/395129501XBukalapak</v>
      </c>
    </row>
    <row r="116" spans="2:58" ht="13.5" customHeight="1" x14ac:dyDescent="0.35">
      <c r="B116" s="10" t="s">
        <v>17</v>
      </c>
      <c r="C116" s="10" t="s">
        <v>2657</v>
      </c>
      <c r="D116" s="10" t="s">
        <v>549</v>
      </c>
      <c r="E116" s="10" t="s">
        <v>194</v>
      </c>
      <c r="F116" s="10" t="s">
        <v>2364</v>
      </c>
      <c r="G116" s="137" t="s">
        <v>2364</v>
      </c>
      <c r="H116" s="10"/>
      <c r="I116" s="10" t="s">
        <v>2365</v>
      </c>
      <c r="J116" s="10" t="s">
        <v>8357</v>
      </c>
      <c r="K116" s="10" t="s">
        <v>2790</v>
      </c>
      <c r="L116" s="98">
        <f>IFERROR(VLOOKUP($F116&amp;$C116,Sales!$J:$W,9,0),0)</f>
        <v>0</v>
      </c>
      <c r="M116" s="98">
        <f>IFERROR(VLOOKUP($F116&amp;$C116,Sales!$J:$W,10,0),0)</f>
        <v>0</v>
      </c>
      <c r="N116" s="98">
        <f>IFERROR(VLOOKUP($F116&amp;$C116,Sales!$J:$W,11,0),0)</f>
        <v>0</v>
      </c>
      <c r="O116" s="98">
        <f>IFERROR(VLOOKUP($F116&amp;$C116,Sales!$J:$W,12,0),0)</f>
        <v>0</v>
      </c>
      <c r="P116" s="98">
        <f>IFERROR(VLOOKUP($F116&amp;$C116,Sales!$J:$W,13,0),0)</f>
        <v>0</v>
      </c>
      <c r="Q116" s="98">
        <f>IFERROR(VLOOKUP($F116&amp;$C116,Sales!$A:$H,7,0),0)</f>
        <v>0</v>
      </c>
      <c r="R116" s="41" t="str">
        <f t="shared" si="2"/>
        <v>ERROR</v>
      </c>
      <c r="S116" s="15"/>
      <c r="T116" s="15"/>
      <c r="U116" s="15"/>
      <c r="V116" s="15"/>
      <c r="W116" s="15"/>
      <c r="X116" s="15"/>
      <c r="Y116" s="41"/>
      <c r="Z116" s="41"/>
      <c r="AA116" s="41"/>
      <c r="AB116" s="15"/>
      <c r="AC116" s="15"/>
      <c r="AD116" s="15"/>
      <c r="AE116" s="15"/>
      <c r="AF116" s="15"/>
      <c r="AG116" s="15"/>
      <c r="AH116" s="15"/>
      <c r="AI116" s="15"/>
      <c r="AJ116" s="41"/>
      <c r="AK116" s="15"/>
      <c r="AL116" s="15"/>
      <c r="AM116" s="15"/>
      <c r="AN116" s="15"/>
      <c r="AO116" s="15"/>
      <c r="AP116" s="15"/>
      <c r="AQ116" s="15"/>
      <c r="AR116" s="15"/>
      <c r="AS116" s="15"/>
      <c r="AT116" s="15"/>
      <c r="AU116" s="15"/>
      <c r="AV116" s="15"/>
      <c r="AW116" s="15"/>
      <c r="AX116" s="15"/>
      <c r="AY116" s="15"/>
      <c r="AZ116" s="10">
        <v>1</v>
      </c>
      <c r="BA116" t="s">
        <v>22</v>
      </c>
      <c r="BB116" t="s">
        <v>88</v>
      </c>
      <c r="BD116" s="39" t="str">
        <f t="shared" si="3"/>
        <v>01/395129502ABukalapak</v>
      </c>
    </row>
    <row r="117" spans="2:58" ht="13.5" customHeight="1" x14ac:dyDescent="0.35">
      <c r="B117" s="10" t="s">
        <v>17</v>
      </c>
      <c r="C117" s="10" t="s">
        <v>2657</v>
      </c>
      <c r="D117" s="10" t="s">
        <v>119</v>
      </c>
      <c r="E117" s="10" t="s">
        <v>120</v>
      </c>
      <c r="F117" s="10" t="s">
        <v>174</v>
      </c>
      <c r="G117" s="137" t="s">
        <v>174</v>
      </c>
      <c r="H117" s="10"/>
      <c r="I117" s="10">
        <v>0</v>
      </c>
      <c r="J117" s="10" t="s">
        <v>8358</v>
      </c>
      <c r="K117" s="10" t="s">
        <v>8359</v>
      </c>
      <c r="L117" s="98">
        <f>IFERROR(VLOOKUP($F117&amp;$C117,Sales!$J:$W,9,0),0)</f>
        <v>0</v>
      </c>
      <c r="M117" s="98">
        <f>IFERROR(VLOOKUP($F117&amp;$C117,Sales!$J:$W,10,0),0)</f>
        <v>0</v>
      </c>
      <c r="N117" s="98">
        <f>IFERROR(VLOOKUP($F117&amp;$C117,Sales!$J:$W,11,0),0)</f>
        <v>0</v>
      </c>
      <c r="O117" s="98">
        <f>IFERROR(VLOOKUP($F117&amp;$C117,Sales!$J:$W,12,0),0)</f>
        <v>0</v>
      </c>
      <c r="P117" s="98">
        <f>IFERROR(VLOOKUP($F117&amp;$C117,Sales!$J:$W,13,0),0)</f>
        <v>0</v>
      </c>
      <c r="Q117" s="98">
        <f>IFERROR(VLOOKUP($F117&amp;$C117,Sales!$A:$H,7,0),0)</f>
        <v>0</v>
      </c>
      <c r="R117" s="41" t="str">
        <f t="shared" si="2"/>
        <v>ERROR</v>
      </c>
      <c r="S117" s="15"/>
      <c r="T117" s="15"/>
      <c r="U117" s="15"/>
      <c r="V117" s="15"/>
      <c r="W117" s="15"/>
      <c r="X117" s="15"/>
      <c r="Y117" s="41"/>
      <c r="Z117" s="41"/>
      <c r="AA117" s="41"/>
      <c r="AB117" s="15"/>
      <c r="AC117" s="15"/>
      <c r="AD117" s="15"/>
      <c r="AE117" s="15"/>
      <c r="AF117" s="15"/>
      <c r="AG117" s="15"/>
      <c r="AH117" s="15"/>
      <c r="AI117" s="15"/>
      <c r="AJ117" s="41"/>
      <c r="AK117" s="15"/>
      <c r="AL117" s="15"/>
      <c r="AM117" s="15"/>
      <c r="AN117" s="15"/>
      <c r="AO117" s="15"/>
      <c r="AP117" s="15"/>
      <c r="AQ117" s="15"/>
      <c r="AR117" s="15"/>
      <c r="AS117" s="15"/>
      <c r="AT117" s="15"/>
      <c r="AU117" s="15"/>
      <c r="AV117" s="15"/>
      <c r="AW117" s="15"/>
      <c r="AX117" s="15"/>
      <c r="AY117" s="15"/>
      <c r="AZ117" s="10">
        <v>1</v>
      </c>
      <c r="BA117" t="s">
        <v>22</v>
      </c>
      <c r="BB117" t="s">
        <v>88</v>
      </c>
      <c r="BD117" s="39" t="str">
        <f t="shared" si="3"/>
        <v>01/214424901WBukalapak</v>
      </c>
    </row>
    <row r="118" spans="2:58" ht="13.5" customHeight="1" x14ac:dyDescent="0.35">
      <c r="B118" s="10" t="s">
        <v>17</v>
      </c>
      <c r="C118" s="10" t="s">
        <v>2657</v>
      </c>
      <c r="D118" s="10" t="s">
        <v>65</v>
      </c>
      <c r="E118" s="10" t="s">
        <v>66</v>
      </c>
      <c r="F118" s="10" t="s">
        <v>6105</v>
      </c>
      <c r="G118" s="137" t="s">
        <v>6105</v>
      </c>
      <c r="H118" s="10"/>
      <c r="I118" s="10">
        <v>0</v>
      </c>
      <c r="J118" s="10" t="s">
        <v>8360</v>
      </c>
      <c r="K118" s="10" t="s">
        <v>8361</v>
      </c>
      <c r="L118" s="98">
        <f>IFERROR(VLOOKUP($F118&amp;$C118,Sales!$J:$W,9,0),0)</f>
        <v>0</v>
      </c>
      <c r="M118" s="98">
        <f>IFERROR(VLOOKUP($F118&amp;$C118,Sales!$J:$W,10,0),0)</f>
        <v>0</v>
      </c>
      <c r="N118" s="98">
        <f>IFERROR(VLOOKUP($F118&amp;$C118,Sales!$J:$W,11,0),0)</f>
        <v>0</v>
      </c>
      <c r="O118" s="98">
        <f>IFERROR(VLOOKUP($F118&amp;$C118,Sales!$J:$W,12,0),0)</f>
        <v>0</v>
      </c>
      <c r="P118" s="98">
        <f>IFERROR(VLOOKUP($F118&amp;$C118,Sales!$J:$W,13,0),0)</f>
        <v>0</v>
      </c>
      <c r="Q118" s="98">
        <f>IFERROR(VLOOKUP($F118&amp;$C118,Sales!$A:$H,7,0),0)</f>
        <v>0</v>
      </c>
      <c r="R118" s="41" t="str">
        <f t="shared" si="2"/>
        <v>ERROR</v>
      </c>
      <c r="S118" s="15"/>
      <c r="T118" s="15"/>
      <c r="U118" s="15"/>
      <c r="V118" s="15"/>
      <c r="W118" s="15"/>
      <c r="X118" s="15"/>
      <c r="Y118" s="41"/>
      <c r="Z118" s="41"/>
      <c r="AA118" s="41"/>
      <c r="AB118" s="15"/>
      <c r="AC118" s="15"/>
      <c r="AD118" s="15"/>
      <c r="AE118" s="15"/>
      <c r="AF118" s="15"/>
      <c r="AG118" s="15"/>
      <c r="AH118" s="15"/>
      <c r="AI118" s="15"/>
      <c r="AJ118" s="41"/>
      <c r="AK118" s="15"/>
      <c r="AL118" s="15"/>
      <c r="AM118" s="15"/>
      <c r="AN118" s="15"/>
      <c r="AO118" s="15"/>
      <c r="AP118" s="15"/>
      <c r="AQ118" s="15"/>
      <c r="AR118" s="15"/>
      <c r="AS118" s="15"/>
      <c r="AT118" s="15"/>
      <c r="AU118" s="15"/>
      <c r="AV118" s="15"/>
      <c r="AW118" s="15"/>
      <c r="AX118" s="15"/>
      <c r="AY118" s="15"/>
      <c r="AZ118" s="10">
        <v>1</v>
      </c>
      <c r="BA118" t="s">
        <v>22</v>
      </c>
      <c r="BB118" t="s">
        <v>88</v>
      </c>
      <c r="BD118" s="39" t="str">
        <f t="shared" si="3"/>
        <v>01/396129506OBukalapak</v>
      </c>
    </row>
    <row r="119" spans="2:58" ht="13.5" customHeight="1" x14ac:dyDescent="0.35">
      <c r="B119" s="10" t="s">
        <v>17</v>
      </c>
      <c r="C119" s="10" t="s">
        <v>2657</v>
      </c>
      <c r="D119" s="10" t="s">
        <v>65</v>
      </c>
      <c r="E119" s="10" t="s">
        <v>66</v>
      </c>
      <c r="F119" s="10" t="s">
        <v>6112</v>
      </c>
      <c r="G119" s="137" t="s">
        <v>6112</v>
      </c>
      <c r="H119" s="10"/>
      <c r="I119" s="10">
        <v>0</v>
      </c>
      <c r="J119" s="10" t="s">
        <v>8362</v>
      </c>
      <c r="K119" s="10" t="s">
        <v>8363</v>
      </c>
      <c r="L119" s="98">
        <f>IFERROR(VLOOKUP($F119&amp;$C119,Sales!$J:$W,9,0),0)</f>
        <v>0</v>
      </c>
      <c r="M119" s="98">
        <f>IFERROR(VLOOKUP($F119&amp;$C119,Sales!$J:$W,10,0),0)</f>
        <v>0</v>
      </c>
      <c r="N119" s="98">
        <f>IFERROR(VLOOKUP($F119&amp;$C119,Sales!$J:$W,11,0),0)</f>
        <v>0</v>
      </c>
      <c r="O119" s="98">
        <f>IFERROR(VLOOKUP($F119&amp;$C119,Sales!$J:$W,12,0),0)</f>
        <v>0</v>
      </c>
      <c r="P119" s="98">
        <f>IFERROR(VLOOKUP($F119&amp;$C119,Sales!$J:$W,13,0),0)</f>
        <v>0</v>
      </c>
      <c r="Q119" s="98">
        <f>IFERROR(VLOOKUP($F119&amp;$C119,Sales!$A:$H,7,0),0)</f>
        <v>0</v>
      </c>
      <c r="R119" s="41" t="str">
        <f t="shared" si="2"/>
        <v>ERROR</v>
      </c>
      <c r="S119" s="15"/>
      <c r="T119" s="15"/>
      <c r="U119" s="15"/>
      <c r="V119" s="15"/>
      <c r="W119" s="15"/>
      <c r="X119" s="15"/>
      <c r="Y119" s="41"/>
      <c r="Z119" s="41"/>
      <c r="AA119" s="41"/>
      <c r="AB119" s="15"/>
      <c r="AC119" s="15"/>
      <c r="AD119" s="15"/>
      <c r="AE119" s="15"/>
      <c r="AF119" s="15"/>
      <c r="AG119" s="15"/>
      <c r="AH119" s="15"/>
      <c r="AI119" s="15"/>
      <c r="AJ119" s="41"/>
      <c r="AK119" s="15"/>
      <c r="AL119" s="15"/>
      <c r="AM119" s="15"/>
      <c r="AN119" s="15"/>
      <c r="AO119" s="15"/>
      <c r="AP119" s="15"/>
      <c r="AQ119" s="15"/>
      <c r="AR119" s="15"/>
      <c r="AS119" s="15"/>
      <c r="AT119" s="15"/>
      <c r="AU119" s="15"/>
      <c r="AV119" s="15"/>
      <c r="AW119" s="15"/>
      <c r="AX119" s="15"/>
      <c r="AY119" s="15"/>
      <c r="AZ119" s="10">
        <v>1</v>
      </c>
      <c r="BA119" t="s">
        <v>22</v>
      </c>
      <c r="BB119" t="s">
        <v>88</v>
      </c>
      <c r="BD119" s="39" t="str">
        <f t="shared" si="3"/>
        <v>01/396129507HBukalapak</v>
      </c>
    </row>
    <row r="120" spans="2:58" ht="13.5" customHeight="1" x14ac:dyDescent="0.35">
      <c r="B120" s="10" t="s">
        <v>17</v>
      </c>
      <c r="C120" s="10" t="s">
        <v>2657</v>
      </c>
      <c r="D120" s="10" t="s">
        <v>65</v>
      </c>
      <c r="E120" s="10" t="s">
        <v>66</v>
      </c>
      <c r="F120" s="10" t="s">
        <v>4116</v>
      </c>
      <c r="G120" s="137" t="s">
        <v>4116</v>
      </c>
      <c r="H120" s="10"/>
      <c r="I120" s="10">
        <v>0</v>
      </c>
      <c r="J120" s="10" t="s">
        <v>8364</v>
      </c>
      <c r="K120" s="10" t="s">
        <v>8365</v>
      </c>
      <c r="L120" s="98">
        <f>IFERROR(VLOOKUP($F120&amp;$C120,Sales!$J:$W,9,0),0)</f>
        <v>0</v>
      </c>
      <c r="M120" s="98">
        <f>IFERROR(VLOOKUP($F120&amp;$C120,Sales!$J:$W,10,0),0)</f>
        <v>0</v>
      </c>
      <c r="N120" s="98">
        <f>IFERROR(VLOOKUP($F120&amp;$C120,Sales!$J:$W,11,0),0)</f>
        <v>0</v>
      </c>
      <c r="O120" s="98">
        <f>IFERROR(VLOOKUP($F120&amp;$C120,Sales!$J:$W,12,0),0)</f>
        <v>0</v>
      </c>
      <c r="P120" s="98">
        <f>IFERROR(VLOOKUP($F120&amp;$C120,Sales!$J:$W,13,0),0)</f>
        <v>0</v>
      </c>
      <c r="Q120" s="98">
        <f>IFERROR(VLOOKUP($F120&amp;$C120,Sales!$A:$H,7,0),0)</f>
        <v>0</v>
      </c>
      <c r="R120" s="41" t="str">
        <f t="shared" si="2"/>
        <v>ERROR</v>
      </c>
      <c r="S120" s="15"/>
      <c r="T120" s="15"/>
      <c r="U120" s="15"/>
      <c r="V120" s="15"/>
      <c r="W120" s="15"/>
      <c r="X120" s="15"/>
      <c r="Y120" s="41"/>
      <c r="Z120" s="41"/>
      <c r="AA120" s="41"/>
      <c r="AB120" s="15"/>
      <c r="AC120" s="15"/>
      <c r="AD120" s="15"/>
      <c r="AE120" s="15"/>
      <c r="AF120" s="15"/>
      <c r="AG120" s="15"/>
      <c r="AH120" s="15"/>
      <c r="AI120" s="15"/>
      <c r="AJ120" s="41"/>
      <c r="AK120" s="15"/>
      <c r="AL120" s="15"/>
      <c r="AM120" s="15"/>
      <c r="AN120" s="15"/>
      <c r="AO120" s="15"/>
      <c r="AP120" s="15"/>
      <c r="AQ120" s="15"/>
      <c r="AR120" s="15"/>
      <c r="AS120" s="15"/>
      <c r="AT120" s="15"/>
      <c r="AU120" s="15"/>
      <c r="AV120" s="15"/>
      <c r="AW120" s="15"/>
      <c r="AX120" s="15"/>
      <c r="AY120" s="15"/>
      <c r="AZ120" s="10">
        <v>1</v>
      </c>
      <c r="BA120" t="s">
        <v>22</v>
      </c>
      <c r="BB120" t="s">
        <v>88</v>
      </c>
      <c r="BD120" s="39" t="str">
        <f t="shared" si="3"/>
        <v>01/396129506KBukalapak</v>
      </c>
    </row>
    <row r="121" spans="2:58" ht="13.5" customHeight="1" x14ac:dyDescent="0.35">
      <c r="B121" s="10" t="s">
        <v>17</v>
      </c>
      <c r="C121" s="10" t="s">
        <v>2657</v>
      </c>
      <c r="D121" s="10" t="s">
        <v>65</v>
      </c>
      <c r="E121" s="10" t="s">
        <v>66</v>
      </c>
      <c r="F121" s="10" t="s">
        <v>3627</v>
      </c>
      <c r="G121" s="137" t="s">
        <v>3627</v>
      </c>
      <c r="H121" s="10"/>
      <c r="I121" s="10">
        <v>0</v>
      </c>
      <c r="J121" s="10" t="s">
        <v>8366</v>
      </c>
      <c r="K121" s="10" t="s">
        <v>8367</v>
      </c>
      <c r="L121" s="98">
        <f>IFERROR(VLOOKUP($F121&amp;$C121,Sales!$J:$W,9,0),0)</f>
        <v>0</v>
      </c>
      <c r="M121" s="98">
        <f>IFERROR(VLOOKUP($F121&amp;$C121,Sales!$J:$W,10,0),0)</f>
        <v>0</v>
      </c>
      <c r="N121" s="98">
        <f>IFERROR(VLOOKUP($F121&amp;$C121,Sales!$J:$W,11,0),0)</f>
        <v>0</v>
      </c>
      <c r="O121" s="98">
        <f>IFERROR(VLOOKUP($F121&amp;$C121,Sales!$J:$W,12,0),0)</f>
        <v>0</v>
      </c>
      <c r="P121" s="98">
        <f>IFERROR(VLOOKUP($F121&amp;$C121,Sales!$J:$W,13,0),0)</f>
        <v>0</v>
      </c>
      <c r="Q121" s="98">
        <f>IFERROR(VLOOKUP($F121&amp;$C121,Sales!$A:$H,7,0),0)</f>
        <v>0</v>
      </c>
      <c r="R121" s="41" t="str">
        <f t="shared" si="2"/>
        <v>ERROR</v>
      </c>
      <c r="S121" s="15"/>
      <c r="T121" s="15"/>
      <c r="U121" s="15"/>
      <c r="V121" s="15"/>
      <c r="W121" s="15"/>
      <c r="X121" s="15"/>
      <c r="Y121" s="41"/>
      <c r="Z121" s="41"/>
      <c r="AA121" s="41"/>
      <c r="AB121" s="15"/>
      <c r="AC121" s="15"/>
      <c r="AD121" s="15"/>
      <c r="AE121" s="15"/>
      <c r="AF121" s="15"/>
      <c r="AG121" s="15"/>
      <c r="AH121" s="15"/>
      <c r="AI121" s="15"/>
      <c r="AJ121" s="41"/>
      <c r="AK121" s="15"/>
      <c r="AL121" s="15"/>
      <c r="AM121" s="15"/>
      <c r="AN121" s="15"/>
      <c r="AO121" s="15"/>
      <c r="AP121" s="15"/>
      <c r="AQ121" s="15"/>
      <c r="AR121" s="15"/>
      <c r="AS121" s="15"/>
      <c r="AT121" s="15"/>
      <c r="AU121" s="15"/>
      <c r="AV121" s="15"/>
      <c r="AW121" s="15"/>
      <c r="AX121" s="15"/>
      <c r="AY121" s="15"/>
      <c r="AZ121" s="10">
        <v>1</v>
      </c>
      <c r="BA121" t="s">
        <v>22</v>
      </c>
      <c r="BB121" t="s">
        <v>88</v>
      </c>
      <c r="BD121" s="39" t="str">
        <f t="shared" si="3"/>
        <v>01/326127306SBukalapak</v>
      </c>
    </row>
    <row r="122" spans="2:58" ht="13.5" customHeight="1" x14ac:dyDescent="0.35">
      <c r="B122" s="10" t="s">
        <v>17</v>
      </c>
      <c r="C122" s="10" t="s">
        <v>2657</v>
      </c>
      <c r="D122" s="10" t="s">
        <v>65</v>
      </c>
      <c r="E122" s="10" t="s">
        <v>66</v>
      </c>
      <c r="F122" s="10" t="s">
        <v>4138</v>
      </c>
      <c r="G122" s="137" t="s">
        <v>4138</v>
      </c>
      <c r="H122" s="10"/>
      <c r="I122" s="10">
        <v>0</v>
      </c>
      <c r="J122" s="10" t="s">
        <v>8368</v>
      </c>
      <c r="K122" s="10" t="s">
        <v>8369</v>
      </c>
      <c r="L122" s="98">
        <f>IFERROR(VLOOKUP($F122&amp;$C122,Sales!$J:$W,9,0),0)</f>
        <v>0</v>
      </c>
      <c r="M122" s="98">
        <f>IFERROR(VLOOKUP($F122&amp;$C122,Sales!$J:$W,10,0),0)</f>
        <v>0</v>
      </c>
      <c r="N122" s="98">
        <f>IFERROR(VLOOKUP($F122&amp;$C122,Sales!$J:$W,11,0),0)</f>
        <v>0</v>
      </c>
      <c r="O122" s="98">
        <f>IFERROR(VLOOKUP($F122&amp;$C122,Sales!$J:$W,12,0),0)</f>
        <v>0</v>
      </c>
      <c r="P122" s="98">
        <f>IFERROR(VLOOKUP($F122&amp;$C122,Sales!$J:$W,13,0),0)</f>
        <v>0</v>
      </c>
      <c r="Q122" s="98">
        <f>IFERROR(VLOOKUP($F122&amp;$C122,Sales!$A:$H,7,0),0)</f>
        <v>0</v>
      </c>
      <c r="R122" s="41" t="str">
        <f t="shared" si="2"/>
        <v>ERROR</v>
      </c>
      <c r="S122" s="15"/>
      <c r="T122" s="15"/>
      <c r="U122" s="15"/>
      <c r="V122" s="15"/>
      <c r="W122" s="15"/>
      <c r="X122" s="15"/>
      <c r="Y122" s="41"/>
      <c r="Z122" s="41"/>
      <c r="AA122" s="41"/>
      <c r="AB122" s="15"/>
      <c r="AC122" s="15"/>
      <c r="AD122" s="15"/>
      <c r="AE122" s="15"/>
      <c r="AF122" s="15"/>
      <c r="AG122" s="15"/>
      <c r="AH122" s="15"/>
      <c r="AI122" s="15"/>
      <c r="AJ122" s="41"/>
      <c r="AK122" s="15"/>
      <c r="AL122" s="15"/>
      <c r="AM122" s="15"/>
      <c r="AN122" s="15"/>
      <c r="AO122" s="15"/>
      <c r="AP122" s="15"/>
      <c r="AQ122" s="15"/>
      <c r="AR122" s="15"/>
      <c r="AS122" s="15"/>
      <c r="AT122" s="15"/>
      <c r="AU122" s="15"/>
      <c r="AV122" s="15"/>
      <c r="AW122" s="15"/>
      <c r="AX122" s="15"/>
      <c r="AY122" s="15"/>
      <c r="AZ122" s="10">
        <v>1</v>
      </c>
      <c r="BA122" t="s">
        <v>22</v>
      </c>
      <c r="BB122" t="s">
        <v>88</v>
      </c>
      <c r="BD122" s="39" t="str">
        <f t="shared" si="3"/>
        <v>01/326127306WBukalapak</v>
      </c>
    </row>
    <row r="123" spans="2:58" ht="13.5" customHeight="1" x14ac:dyDescent="0.35">
      <c r="B123" s="10" t="s">
        <v>17</v>
      </c>
      <c r="C123" s="10" t="s">
        <v>2657</v>
      </c>
      <c r="D123" s="10" t="s">
        <v>65</v>
      </c>
      <c r="E123" s="10" t="s">
        <v>66</v>
      </c>
      <c r="F123" s="10" t="s">
        <v>4139</v>
      </c>
      <c r="G123" s="137" t="s">
        <v>4139</v>
      </c>
      <c r="H123" s="10"/>
      <c r="I123" s="10" t="s">
        <v>2267</v>
      </c>
      <c r="J123" s="10" t="s">
        <v>8370</v>
      </c>
      <c r="K123" s="10" t="s">
        <v>5303</v>
      </c>
      <c r="L123" s="98">
        <f>IFERROR(VLOOKUP($F123&amp;$C123,Sales!$J:$W,9,0),0)</f>
        <v>0</v>
      </c>
      <c r="M123" s="98">
        <f>IFERROR(VLOOKUP($F123&amp;$C123,Sales!$J:$W,10,0),0)</f>
        <v>0</v>
      </c>
      <c r="N123" s="98">
        <f>IFERROR(VLOOKUP($F123&amp;$C123,Sales!$J:$W,11,0),0)</f>
        <v>0</v>
      </c>
      <c r="O123" s="98">
        <f>IFERROR(VLOOKUP($F123&amp;$C123,Sales!$J:$W,12,0),0)</f>
        <v>0</v>
      </c>
      <c r="P123" s="98">
        <f>IFERROR(VLOOKUP($F123&amp;$C123,Sales!$J:$W,13,0),0)</f>
        <v>0</v>
      </c>
      <c r="Q123" s="98">
        <f>IFERROR(VLOOKUP($F123&amp;$C123,Sales!$A:$H,7,0),0)</f>
        <v>0</v>
      </c>
      <c r="R123" s="41" t="str">
        <f t="shared" si="2"/>
        <v>ERROR</v>
      </c>
      <c r="S123" s="15"/>
      <c r="T123" s="15"/>
      <c r="U123" s="15"/>
      <c r="V123" s="15"/>
      <c r="W123" s="15"/>
      <c r="X123" s="15"/>
      <c r="Y123" s="41"/>
      <c r="Z123" s="41"/>
      <c r="AA123" s="41"/>
      <c r="AB123" s="15"/>
      <c r="AC123" s="15"/>
      <c r="AD123" s="15"/>
      <c r="AE123" s="15"/>
      <c r="AF123" s="15"/>
      <c r="AG123" s="15"/>
      <c r="AH123" s="15"/>
      <c r="AI123" s="15"/>
      <c r="AJ123" s="41"/>
      <c r="AK123" s="15"/>
      <c r="AL123" s="15"/>
      <c r="AM123" s="15"/>
      <c r="AN123" s="15"/>
      <c r="AO123" s="15"/>
      <c r="AP123" s="15"/>
      <c r="AQ123" s="15"/>
      <c r="AR123" s="15"/>
      <c r="AS123" s="15"/>
      <c r="AT123" s="15"/>
      <c r="AU123" s="15"/>
      <c r="AV123" s="15"/>
      <c r="AW123" s="15"/>
      <c r="AX123" s="15"/>
      <c r="AY123" s="15"/>
      <c r="AZ123" s="10">
        <v>1</v>
      </c>
      <c r="BA123" t="s">
        <v>22</v>
      </c>
      <c r="BB123" t="s">
        <v>88</v>
      </c>
      <c r="BD123" s="39" t="str">
        <f t="shared" si="3"/>
        <v>01/396129508MBukalapak</v>
      </c>
    </row>
    <row r="124" spans="2:58" ht="13.5" customHeight="1" x14ac:dyDescent="0.35">
      <c r="B124" s="10" t="s">
        <v>17</v>
      </c>
      <c r="C124" s="10" t="s">
        <v>2657</v>
      </c>
      <c r="D124" s="10" t="s">
        <v>65</v>
      </c>
      <c r="E124" s="10" t="s">
        <v>66</v>
      </c>
      <c r="F124" s="10" t="s">
        <v>4087</v>
      </c>
      <c r="G124" s="137" t="s">
        <v>4087</v>
      </c>
      <c r="H124" s="10"/>
      <c r="I124" s="10">
        <v>0</v>
      </c>
      <c r="J124" s="10" t="s">
        <v>8371</v>
      </c>
      <c r="K124" s="10" t="s">
        <v>8372</v>
      </c>
      <c r="L124" s="98">
        <f>IFERROR(VLOOKUP($F124&amp;$C124,Sales!$J:$W,9,0),0)</f>
        <v>0</v>
      </c>
      <c r="M124" s="98">
        <f>IFERROR(VLOOKUP($F124&amp;$C124,Sales!$J:$W,10,0),0)</f>
        <v>0</v>
      </c>
      <c r="N124" s="98">
        <f>IFERROR(VLOOKUP($F124&amp;$C124,Sales!$J:$W,11,0),0)</f>
        <v>0</v>
      </c>
      <c r="O124" s="98">
        <f>IFERROR(VLOOKUP($F124&amp;$C124,Sales!$J:$W,12,0),0)</f>
        <v>0</v>
      </c>
      <c r="P124" s="98">
        <f>IFERROR(VLOOKUP($F124&amp;$C124,Sales!$J:$W,13,0),0)</f>
        <v>0</v>
      </c>
      <c r="Q124" s="98">
        <f>IFERROR(VLOOKUP($F124&amp;$C124,Sales!$A:$H,7,0),0)</f>
        <v>0</v>
      </c>
      <c r="R124" s="41" t="str">
        <f t="shared" si="2"/>
        <v>ERROR</v>
      </c>
      <c r="S124" s="15"/>
      <c r="T124" s="15"/>
      <c r="U124" s="15"/>
      <c r="V124" s="15"/>
      <c r="W124" s="15"/>
      <c r="X124" s="15"/>
      <c r="Y124" s="41"/>
      <c r="Z124" s="41"/>
      <c r="AA124" s="41"/>
      <c r="AB124" s="15"/>
      <c r="AC124" s="15"/>
      <c r="AD124" s="15"/>
      <c r="AE124" s="15"/>
      <c r="AF124" s="15"/>
      <c r="AG124" s="15"/>
      <c r="AH124" s="15"/>
      <c r="AI124" s="15"/>
      <c r="AJ124" s="41"/>
      <c r="AK124" s="15"/>
      <c r="AL124" s="15"/>
      <c r="AM124" s="15"/>
      <c r="AN124" s="15"/>
      <c r="AO124" s="15"/>
      <c r="AP124" s="15"/>
      <c r="AQ124" s="15"/>
      <c r="AR124" s="15"/>
      <c r="AS124" s="15"/>
      <c r="AT124" s="15"/>
      <c r="AU124" s="15"/>
      <c r="AV124" s="15"/>
      <c r="AW124" s="15"/>
      <c r="AX124" s="15"/>
      <c r="AY124" s="15"/>
      <c r="AZ124" s="10">
        <v>1</v>
      </c>
      <c r="BA124" t="s">
        <v>22</v>
      </c>
      <c r="BB124" t="s">
        <v>88</v>
      </c>
      <c r="BD124" s="39" t="str">
        <f t="shared" si="3"/>
        <v>01/396129508NBukalapak</v>
      </c>
    </row>
    <row r="125" spans="2:58" ht="13.5" customHeight="1" x14ac:dyDescent="0.35">
      <c r="B125" s="10" t="s">
        <v>17</v>
      </c>
      <c r="C125" s="10" t="s">
        <v>2657</v>
      </c>
      <c r="D125" s="10" t="s">
        <v>65</v>
      </c>
      <c r="E125" s="10" t="s">
        <v>66</v>
      </c>
      <c r="F125" s="10" t="s">
        <v>2152</v>
      </c>
      <c r="G125" s="137" t="s">
        <v>2152</v>
      </c>
      <c r="H125" s="10"/>
      <c r="I125" s="10" t="s">
        <v>2154</v>
      </c>
      <c r="J125" s="10" t="s">
        <v>8373</v>
      </c>
      <c r="K125" s="10" t="s">
        <v>8374</v>
      </c>
      <c r="L125" s="98">
        <f>IFERROR(VLOOKUP($F125&amp;$C125,Sales!$J:$W,9,0),0)</f>
        <v>0</v>
      </c>
      <c r="M125" s="98">
        <f>IFERROR(VLOOKUP($F125&amp;$C125,Sales!$J:$W,10,0),0)</f>
        <v>0</v>
      </c>
      <c r="N125" s="98">
        <f>IFERROR(VLOOKUP($F125&amp;$C125,Sales!$J:$W,11,0),0)</f>
        <v>0</v>
      </c>
      <c r="O125" s="98">
        <f>IFERROR(VLOOKUP($F125&amp;$C125,Sales!$J:$W,12,0),0)</f>
        <v>0</v>
      </c>
      <c r="P125" s="98">
        <f>IFERROR(VLOOKUP($F125&amp;$C125,Sales!$J:$W,13,0),0)</f>
        <v>0</v>
      </c>
      <c r="Q125" s="98">
        <f>IFERROR(VLOOKUP($F125&amp;$C125,Sales!$A:$H,7,0),0)</f>
        <v>0</v>
      </c>
      <c r="R125" s="41" t="str">
        <f t="shared" si="2"/>
        <v>ERROR</v>
      </c>
      <c r="S125" s="15"/>
      <c r="T125" s="15"/>
      <c r="U125" s="15"/>
      <c r="V125" s="15"/>
      <c r="W125" s="15"/>
      <c r="X125" s="15"/>
      <c r="Y125" s="41"/>
      <c r="Z125" s="41"/>
      <c r="AA125" s="41"/>
      <c r="AB125" s="15"/>
      <c r="AC125" s="15"/>
      <c r="AD125" s="15"/>
      <c r="AE125" s="15"/>
      <c r="AF125" s="15"/>
      <c r="AG125" s="15"/>
      <c r="AH125" s="15"/>
      <c r="AI125" s="15"/>
      <c r="AJ125" s="41"/>
      <c r="AK125" s="15"/>
      <c r="AL125" s="15"/>
      <c r="AM125" s="15"/>
      <c r="AN125" s="15"/>
      <c r="AO125" s="15"/>
      <c r="AP125" s="15"/>
      <c r="AQ125" s="15"/>
      <c r="AR125" s="15"/>
      <c r="AS125" s="15"/>
      <c r="AT125" s="15"/>
      <c r="AU125" s="15"/>
      <c r="AV125" s="15"/>
      <c r="AW125" s="15"/>
      <c r="AX125" s="15"/>
      <c r="AY125" s="15"/>
      <c r="AZ125" s="10">
        <v>1</v>
      </c>
      <c r="BA125" t="s">
        <v>22</v>
      </c>
      <c r="BB125" t="s">
        <v>88</v>
      </c>
      <c r="BD125" s="39" t="str">
        <f t="shared" si="3"/>
        <v>01/396129502MBukalapak</v>
      </c>
    </row>
    <row r="126" spans="2:58" ht="13.5" customHeight="1" x14ac:dyDescent="0.35">
      <c r="B126" s="10" t="s">
        <v>17</v>
      </c>
      <c r="C126" s="10" t="s">
        <v>2657</v>
      </c>
      <c r="D126" s="10" t="s">
        <v>65</v>
      </c>
      <c r="E126" s="10" t="s">
        <v>66</v>
      </c>
      <c r="F126" s="10" t="s">
        <v>2253</v>
      </c>
      <c r="G126" s="137" t="s">
        <v>2253</v>
      </c>
      <c r="H126" s="10"/>
      <c r="I126" s="10" t="s">
        <v>6218</v>
      </c>
      <c r="J126" s="10" t="s">
        <v>8375</v>
      </c>
      <c r="K126" s="10" t="s">
        <v>8376</v>
      </c>
      <c r="L126" s="98">
        <f>IFERROR(VLOOKUP($F126&amp;$C126,Sales!$J:$W,9,0),0)</f>
        <v>0</v>
      </c>
      <c r="M126" s="98">
        <f>IFERROR(VLOOKUP($F126&amp;$C126,Sales!$J:$W,10,0),0)</f>
        <v>0</v>
      </c>
      <c r="N126" s="98">
        <f>IFERROR(VLOOKUP($F126&amp;$C126,Sales!$J:$W,11,0),0)</f>
        <v>0</v>
      </c>
      <c r="O126" s="98">
        <f>IFERROR(VLOOKUP($F126&amp;$C126,Sales!$J:$W,12,0),0)</f>
        <v>0</v>
      </c>
      <c r="P126" s="98">
        <f>IFERROR(VLOOKUP($F126&amp;$C126,Sales!$J:$W,13,0),0)</f>
        <v>0</v>
      </c>
      <c r="Q126" s="98">
        <f>IFERROR(VLOOKUP($F126&amp;$C126,Sales!$A:$H,7,0),0)</f>
        <v>0</v>
      </c>
      <c r="R126" s="41" t="str">
        <f t="shared" si="2"/>
        <v>ERROR</v>
      </c>
      <c r="S126" s="15"/>
      <c r="T126" s="15"/>
      <c r="U126" s="15"/>
      <c r="V126" s="15"/>
      <c r="W126" s="15"/>
      <c r="X126" s="15"/>
      <c r="Y126" s="41"/>
      <c r="Z126" s="41"/>
      <c r="AA126" s="41"/>
      <c r="AB126" s="15"/>
      <c r="AC126" s="15"/>
      <c r="AD126" s="15"/>
      <c r="AE126" s="15"/>
      <c r="AF126" s="15"/>
      <c r="AG126" s="15"/>
      <c r="AH126" s="15"/>
      <c r="AI126" s="15"/>
      <c r="AJ126" s="41"/>
      <c r="AK126" s="15"/>
      <c r="AL126" s="15"/>
      <c r="AM126" s="15"/>
      <c r="AN126" s="15"/>
      <c r="AO126" s="15"/>
      <c r="AP126" s="15"/>
      <c r="AQ126" s="15"/>
      <c r="AR126" s="15"/>
      <c r="AS126" s="15"/>
      <c r="AT126" s="15"/>
      <c r="AU126" s="15"/>
      <c r="AV126" s="15"/>
      <c r="AW126" s="15"/>
      <c r="AX126" s="15"/>
      <c r="AY126" s="15"/>
      <c r="AZ126" s="10">
        <v>1</v>
      </c>
      <c r="BA126" t="s">
        <v>22</v>
      </c>
      <c r="BB126" t="s">
        <v>88</v>
      </c>
      <c r="BD126" s="39" t="str">
        <f t="shared" si="3"/>
        <v>01/396129505JBukalapak</v>
      </c>
      <c r="BE126" t="s">
        <v>13747</v>
      </c>
      <c r="BF126" t="s">
        <v>13748</v>
      </c>
    </row>
    <row r="127" spans="2:58" ht="13.5" customHeight="1" x14ac:dyDescent="0.35">
      <c r="B127" s="10" t="s">
        <v>17</v>
      </c>
      <c r="C127" s="10" t="s">
        <v>2657</v>
      </c>
      <c r="D127" s="10" t="s">
        <v>65</v>
      </c>
      <c r="E127" s="10" t="s">
        <v>66</v>
      </c>
      <c r="F127" s="10" t="s">
        <v>4181</v>
      </c>
      <c r="G127" s="137" t="s">
        <v>4181</v>
      </c>
      <c r="H127" s="10"/>
      <c r="I127" s="10" t="s">
        <v>74</v>
      </c>
      <c r="J127" s="10" t="s">
        <v>8377</v>
      </c>
      <c r="K127" s="10" t="s">
        <v>8378</v>
      </c>
      <c r="L127" s="98">
        <f>IFERROR(VLOOKUP($F127&amp;$C127,Sales!$J:$W,9,0),0)</f>
        <v>0</v>
      </c>
      <c r="M127" s="98">
        <f>IFERROR(VLOOKUP($F127&amp;$C127,Sales!$J:$W,10,0),0)</f>
        <v>0</v>
      </c>
      <c r="N127" s="98">
        <f>IFERROR(VLOOKUP($F127&amp;$C127,Sales!$J:$W,11,0),0)</f>
        <v>0</v>
      </c>
      <c r="O127" s="98">
        <f>IFERROR(VLOOKUP($F127&amp;$C127,Sales!$J:$W,12,0),0)</f>
        <v>0</v>
      </c>
      <c r="P127" s="98">
        <f>IFERROR(VLOOKUP($F127&amp;$C127,Sales!$J:$W,13,0),0)</f>
        <v>0</v>
      </c>
      <c r="Q127" s="98">
        <f>IFERROR(VLOOKUP($F127&amp;$C127,Sales!$A:$H,7,0),0)</f>
        <v>0</v>
      </c>
      <c r="R127" s="41" t="str">
        <f t="shared" si="2"/>
        <v>ERROR</v>
      </c>
      <c r="S127" s="15"/>
      <c r="T127" s="15"/>
      <c r="U127" s="15"/>
      <c r="V127" s="15"/>
      <c r="W127" s="15"/>
      <c r="X127" s="15"/>
      <c r="Y127" s="41"/>
      <c r="Z127" s="41"/>
      <c r="AA127" s="41"/>
      <c r="AB127" s="15"/>
      <c r="AC127" s="15"/>
      <c r="AD127" s="15"/>
      <c r="AE127" s="15"/>
      <c r="AF127" s="15"/>
      <c r="AG127" s="15"/>
      <c r="AH127" s="15"/>
      <c r="AI127" s="15"/>
      <c r="AJ127" s="41"/>
      <c r="AK127" s="15"/>
      <c r="AL127" s="15"/>
      <c r="AM127" s="15"/>
      <c r="AN127" s="15"/>
      <c r="AO127" s="15"/>
      <c r="AP127" s="15"/>
      <c r="AQ127" s="15"/>
      <c r="AR127" s="15"/>
      <c r="AS127" s="15"/>
      <c r="AT127" s="15"/>
      <c r="AU127" s="15"/>
      <c r="AV127" s="15"/>
      <c r="AW127" s="15"/>
      <c r="AX127" s="15"/>
      <c r="AY127" s="15"/>
      <c r="AZ127" s="10">
        <v>1</v>
      </c>
      <c r="BA127" t="s">
        <v>22</v>
      </c>
      <c r="BB127" t="s">
        <v>88</v>
      </c>
      <c r="BD127" s="39" t="str">
        <f t="shared" si="3"/>
        <v>01/396129506PBukalapak</v>
      </c>
    </row>
    <row r="128" spans="2:58" ht="13.5" customHeight="1" x14ac:dyDescent="0.35">
      <c r="B128" s="10" t="s">
        <v>17</v>
      </c>
      <c r="C128" s="10" t="s">
        <v>2657</v>
      </c>
      <c r="D128" s="10" t="s">
        <v>65</v>
      </c>
      <c r="E128" s="10" t="s">
        <v>66</v>
      </c>
      <c r="F128" s="10" t="s">
        <v>2197</v>
      </c>
      <c r="G128" s="137" t="s">
        <v>2197</v>
      </c>
      <c r="H128" s="10"/>
      <c r="I128" s="10" t="s">
        <v>2199</v>
      </c>
      <c r="J128" s="10" t="s">
        <v>8379</v>
      </c>
      <c r="K128" s="10" t="s">
        <v>8380</v>
      </c>
      <c r="L128" s="98">
        <f>IFERROR(VLOOKUP($F128&amp;$C128,Sales!$J:$W,9,0),0)</f>
        <v>0</v>
      </c>
      <c r="M128" s="98">
        <f>IFERROR(VLOOKUP($F128&amp;$C128,Sales!$J:$W,10,0),0)</f>
        <v>0</v>
      </c>
      <c r="N128" s="98">
        <f>IFERROR(VLOOKUP($F128&amp;$C128,Sales!$J:$W,11,0),0)</f>
        <v>0</v>
      </c>
      <c r="O128" s="98">
        <f>IFERROR(VLOOKUP($F128&amp;$C128,Sales!$J:$W,12,0),0)</f>
        <v>0</v>
      </c>
      <c r="P128" s="98">
        <f>IFERROR(VLOOKUP($F128&amp;$C128,Sales!$J:$W,13,0),0)</f>
        <v>0</v>
      </c>
      <c r="Q128" s="98">
        <f>IFERROR(VLOOKUP($F128&amp;$C128,Sales!$A:$H,7,0),0)</f>
        <v>0</v>
      </c>
      <c r="R128" s="41" t="str">
        <f t="shared" si="2"/>
        <v>ERROR</v>
      </c>
      <c r="S128" s="15"/>
      <c r="T128" s="15"/>
      <c r="U128" s="15"/>
      <c r="V128" s="15"/>
      <c r="W128" s="15"/>
      <c r="X128" s="15"/>
      <c r="Y128" s="41"/>
      <c r="Z128" s="41"/>
      <c r="AA128" s="41"/>
      <c r="AB128" s="15"/>
      <c r="AC128" s="15"/>
      <c r="AD128" s="15"/>
      <c r="AE128" s="15"/>
      <c r="AF128" s="15"/>
      <c r="AG128" s="15"/>
      <c r="AH128" s="15"/>
      <c r="AI128" s="15"/>
      <c r="AJ128" s="41"/>
      <c r="AK128" s="15"/>
      <c r="AL128" s="15"/>
      <c r="AM128" s="15"/>
      <c r="AN128" s="15"/>
      <c r="AO128" s="15"/>
      <c r="AP128" s="15"/>
      <c r="AQ128" s="15"/>
      <c r="AR128" s="15"/>
      <c r="AS128" s="15"/>
      <c r="AT128" s="15"/>
      <c r="AU128" s="15"/>
      <c r="AV128" s="15"/>
      <c r="AW128" s="15"/>
      <c r="AX128" s="15"/>
      <c r="AY128" s="15"/>
      <c r="AZ128" s="10">
        <v>1</v>
      </c>
      <c r="BA128" t="s">
        <v>22</v>
      </c>
      <c r="BB128" t="s">
        <v>88</v>
      </c>
      <c r="BD128" s="39" t="str">
        <f t="shared" si="3"/>
        <v>01/396129505MBukalapak</v>
      </c>
    </row>
    <row r="129" spans="2:59" ht="13.5" customHeight="1" x14ac:dyDescent="0.35">
      <c r="B129" s="10" t="s">
        <v>17</v>
      </c>
      <c r="C129" s="10" t="s">
        <v>2657</v>
      </c>
      <c r="D129" s="10" t="s">
        <v>65</v>
      </c>
      <c r="E129" s="10" t="s">
        <v>66</v>
      </c>
      <c r="F129" s="10" t="s">
        <v>8381</v>
      </c>
      <c r="G129" s="137" t="s">
        <v>8381</v>
      </c>
      <c r="H129" s="10"/>
      <c r="I129" s="10">
        <v>0</v>
      </c>
      <c r="J129" s="10" t="s">
        <v>8382</v>
      </c>
      <c r="K129" s="10" t="s">
        <v>8383</v>
      </c>
      <c r="L129" s="98">
        <f>IFERROR(VLOOKUP($F129&amp;$C129,Sales!$J:$W,9,0),0)</f>
        <v>0</v>
      </c>
      <c r="M129" s="98">
        <f>IFERROR(VLOOKUP($F129&amp;$C129,Sales!$J:$W,10,0),0)</f>
        <v>0</v>
      </c>
      <c r="N129" s="98">
        <f>IFERROR(VLOOKUP($F129&amp;$C129,Sales!$J:$W,11,0),0)</f>
        <v>0</v>
      </c>
      <c r="O129" s="98">
        <f>IFERROR(VLOOKUP($F129&amp;$C129,Sales!$J:$W,12,0),0)</f>
        <v>0</v>
      </c>
      <c r="P129" s="98">
        <f>IFERROR(VLOOKUP($F129&amp;$C129,Sales!$J:$W,13,0),0)</f>
        <v>0</v>
      </c>
      <c r="Q129" s="98">
        <f>IFERROR(VLOOKUP($F129&amp;$C129,Sales!$A:$H,7,0),0)</f>
        <v>0</v>
      </c>
      <c r="R129" s="41" t="str">
        <f t="shared" si="2"/>
        <v>ERROR</v>
      </c>
      <c r="S129" s="15"/>
      <c r="T129" s="15"/>
      <c r="U129" s="15"/>
      <c r="V129" s="15"/>
      <c r="W129" s="15"/>
      <c r="X129" s="15"/>
      <c r="Y129" s="41"/>
      <c r="Z129" s="41"/>
      <c r="AA129" s="41"/>
      <c r="AB129" s="15"/>
      <c r="AC129" s="15"/>
      <c r="AD129" s="15"/>
      <c r="AE129" s="15"/>
      <c r="AF129" s="15"/>
      <c r="AG129" s="15"/>
      <c r="AH129" s="15"/>
      <c r="AI129" s="15"/>
      <c r="AJ129" s="41"/>
      <c r="AK129" s="15"/>
      <c r="AL129" s="15"/>
      <c r="AM129" s="15"/>
      <c r="AN129" s="15"/>
      <c r="AO129" s="15"/>
      <c r="AP129" s="15"/>
      <c r="AQ129" s="15"/>
      <c r="AR129" s="15"/>
      <c r="AS129" s="15"/>
      <c r="AT129" s="15"/>
      <c r="AU129" s="15"/>
      <c r="AV129" s="15"/>
      <c r="AW129" s="15"/>
      <c r="AX129" s="15"/>
      <c r="AY129" s="15"/>
      <c r="AZ129" s="10">
        <v>1</v>
      </c>
      <c r="BA129" t="s">
        <v>22</v>
      </c>
      <c r="BB129" t="s">
        <v>88</v>
      </c>
      <c r="BD129" s="39" t="str">
        <f t="shared" si="3"/>
        <v>01/326127203SBukalapak</v>
      </c>
    </row>
    <row r="130" spans="2:59" ht="13.5" customHeight="1" x14ac:dyDescent="0.35">
      <c r="B130" s="10" t="s">
        <v>17</v>
      </c>
      <c r="C130" s="10" t="s">
        <v>2657</v>
      </c>
      <c r="D130" s="10" t="s">
        <v>65</v>
      </c>
      <c r="E130" s="10" t="s">
        <v>66</v>
      </c>
      <c r="F130" s="10" t="s">
        <v>879</v>
      </c>
      <c r="G130" s="137" t="s">
        <v>879</v>
      </c>
      <c r="H130" s="10"/>
      <c r="I130" s="10" t="s">
        <v>880</v>
      </c>
      <c r="J130" s="10" t="s">
        <v>8384</v>
      </c>
      <c r="K130" s="10" t="s">
        <v>8385</v>
      </c>
      <c r="L130" s="98">
        <f>IFERROR(VLOOKUP($F130&amp;$C130,Sales!$J:$W,9,0),0)</f>
        <v>0</v>
      </c>
      <c r="M130" s="98">
        <f>IFERROR(VLOOKUP($F130&amp;$C130,Sales!$J:$W,10,0),0)</f>
        <v>0</v>
      </c>
      <c r="N130" s="98">
        <f>IFERROR(VLOOKUP($F130&amp;$C130,Sales!$J:$W,11,0),0)</f>
        <v>0</v>
      </c>
      <c r="O130" s="98">
        <f>IFERROR(VLOOKUP($F130&amp;$C130,Sales!$J:$W,12,0),0)</f>
        <v>0</v>
      </c>
      <c r="P130" s="98">
        <f>IFERROR(VLOOKUP($F130&amp;$C130,Sales!$J:$W,13,0),0)</f>
        <v>0</v>
      </c>
      <c r="Q130" s="98">
        <f>IFERROR(VLOOKUP($F130&amp;$C130,Sales!$A:$H,7,0),0)</f>
        <v>0</v>
      </c>
      <c r="R130" s="41" t="str">
        <f t="shared" si="2"/>
        <v>ERROR</v>
      </c>
      <c r="S130" s="15"/>
      <c r="T130" s="15"/>
      <c r="U130" s="15"/>
      <c r="V130" s="15"/>
      <c r="W130" s="15"/>
      <c r="X130" s="15"/>
      <c r="Y130" s="41"/>
      <c r="Z130" s="41"/>
      <c r="AA130" s="41"/>
      <c r="AB130" s="15"/>
      <c r="AC130" s="15"/>
      <c r="AD130" s="15"/>
      <c r="AE130" s="15"/>
      <c r="AF130" s="15"/>
      <c r="AG130" s="15"/>
      <c r="AH130" s="15"/>
      <c r="AI130" s="15"/>
      <c r="AJ130" s="41"/>
      <c r="AK130" s="15"/>
      <c r="AL130" s="15"/>
      <c r="AM130" s="15"/>
      <c r="AN130" s="15"/>
      <c r="AO130" s="15"/>
      <c r="AP130" s="15"/>
      <c r="AQ130" s="15"/>
      <c r="AR130" s="15"/>
      <c r="AS130" s="15"/>
      <c r="AT130" s="15"/>
      <c r="AU130" s="15"/>
      <c r="AV130" s="15"/>
      <c r="AW130" s="15"/>
      <c r="AX130" s="15"/>
      <c r="AY130" s="15"/>
      <c r="AZ130" s="10">
        <v>1</v>
      </c>
      <c r="BA130" t="s">
        <v>22</v>
      </c>
      <c r="BB130" t="s">
        <v>88</v>
      </c>
      <c r="BD130" s="39" t="str">
        <f t="shared" si="3"/>
        <v>01/326127305FBukalapak</v>
      </c>
    </row>
    <row r="131" spans="2:59" ht="13.5" customHeight="1" x14ac:dyDescent="0.35">
      <c r="B131" s="10" t="s">
        <v>17</v>
      </c>
      <c r="C131" s="10" t="s">
        <v>2657</v>
      </c>
      <c r="D131" s="10" t="s">
        <v>65</v>
      </c>
      <c r="E131" s="10" t="s">
        <v>66</v>
      </c>
      <c r="F131" s="10" t="s">
        <v>2085</v>
      </c>
      <c r="G131" s="137" t="s">
        <v>2085</v>
      </c>
      <c r="H131" s="10"/>
      <c r="I131" s="10">
        <v>0</v>
      </c>
      <c r="J131" s="10" t="s">
        <v>8386</v>
      </c>
      <c r="K131" s="10" t="s">
        <v>8387</v>
      </c>
      <c r="L131" s="98">
        <f>IFERROR(VLOOKUP($F131&amp;$C131,Sales!$J:$W,9,0),0)</f>
        <v>0</v>
      </c>
      <c r="M131" s="98">
        <f>IFERROR(VLOOKUP($F131&amp;$C131,Sales!$J:$W,10,0),0)</f>
        <v>0</v>
      </c>
      <c r="N131" s="98">
        <f>IFERROR(VLOOKUP($F131&amp;$C131,Sales!$J:$W,11,0),0)</f>
        <v>0</v>
      </c>
      <c r="O131" s="98">
        <f>IFERROR(VLOOKUP($F131&amp;$C131,Sales!$J:$W,12,0),0)</f>
        <v>0</v>
      </c>
      <c r="P131" s="98">
        <f>IFERROR(VLOOKUP($F131&amp;$C131,Sales!$J:$W,13,0),0)</f>
        <v>0</v>
      </c>
      <c r="Q131" s="98">
        <f>IFERROR(VLOOKUP($F131&amp;$C131,Sales!$A:$H,7,0),0)</f>
        <v>0</v>
      </c>
      <c r="R131" s="41" t="str">
        <f t="shared" si="2"/>
        <v>ERROR</v>
      </c>
      <c r="S131" s="15"/>
      <c r="T131" s="15"/>
      <c r="U131" s="15"/>
      <c r="V131" s="15"/>
      <c r="W131" s="15"/>
      <c r="X131" s="15"/>
      <c r="Y131" s="41"/>
      <c r="Z131" s="41"/>
      <c r="AA131" s="41"/>
      <c r="AB131" s="15"/>
      <c r="AC131" s="15"/>
      <c r="AD131" s="15"/>
      <c r="AE131" s="15"/>
      <c r="AF131" s="15"/>
      <c r="AG131" s="15"/>
      <c r="AH131" s="15"/>
      <c r="AI131" s="15"/>
      <c r="AJ131" s="41"/>
      <c r="AK131" s="15"/>
      <c r="AL131" s="15"/>
      <c r="AM131" s="15"/>
      <c r="AN131" s="15"/>
      <c r="AO131" s="15"/>
      <c r="AP131" s="15"/>
      <c r="AQ131" s="15"/>
      <c r="AR131" s="15"/>
      <c r="AS131" s="15"/>
      <c r="AT131" s="15"/>
      <c r="AU131" s="15"/>
      <c r="AV131" s="15"/>
      <c r="AW131" s="15"/>
      <c r="AX131" s="15"/>
      <c r="AY131" s="15"/>
      <c r="AZ131" s="10">
        <v>1</v>
      </c>
      <c r="BA131" t="s">
        <v>22</v>
      </c>
      <c r="BB131" t="s">
        <v>88</v>
      </c>
      <c r="BD131" s="39" t="str">
        <f t="shared" si="3"/>
        <v>01/326127303YBukalapak</v>
      </c>
    </row>
    <row r="132" spans="2:59" ht="13.5" customHeight="1" x14ac:dyDescent="0.35">
      <c r="B132" s="10" t="s">
        <v>17</v>
      </c>
      <c r="C132" s="10" t="s">
        <v>2657</v>
      </c>
      <c r="D132" s="10" t="s">
        <v>65</v>
      </c>
      <c r="E132" s="10" t="s">
        <v>66</v>
      </c>
      <c r="F132" s="10" t="s">
        <v>2278</v>
      </c>
      <c r="G132" s="137" t="s">
        <v>2278</v>
      </c>
      <c r="H132" s="10"/>
      <c r="I132" s="10"/>
      <c r="J132" s="10" t="s">
        <v>2665</v>
      </c>
      <c r="K132" s="10" t="s">
        <v>2521</v>
      </c>
      <c r="L132" s="98">
        <f>IFERROR(VLOOKUP($F132&amp;$C132,Sales!$J:$W,9,0),0)</f>
        <v>0</v>
      </c>
      <c r="M132" s="98">
        <f>IFERROR(VLOOKUP($F132&amp;$C132,Sales!$J:$W,10,0),0)</f>
        <v>0</v>
      </c>
      <c r="N132" s="98">
        <f>IFERROR(VLOOKUP($F132&amp;$C132,Sales!$J:$W,11,0),0)</f>
        <v>0</v>
      </c>
      <c r="O132" s="98">
        <f>IFERROR(VLOOKUP($F132&amp;$C132,Sales!$J:$W,12,0),0)</f>
        <v>0</v>
      </c>
      <c r="P132" s="98">
        <f>IFERROR(VLOOKUP($F132&amp;$C132,Sales!$J:$W,13,0),0)</f>
        <v>0</v>
      </c>
      <c r="Q132" s="98">
        <f>IFERROR(VLOOKUP($F132&amp;$C132,Sales!$A:$H,7,0),0)</f>
        <v>0</v>
      </c>
      <c r="R132" s="41" t="str">
        <f t="shared" ref="R132:R195" si="4">IFERROR(AVERAGE($S132:$AW132),"ERROR")</f>
        <v>ERROR</v>
      </c>
      <c r="S132" s="15"/>
      <c r="T132" s="15"/>
      <c r="U132" s="15"/>
      <c r="V132" s="15"/>
      <c r="W132" s="15"/>
      <c r="X132" s="15"/>
      <c r="Y132" s="41"/>
      <c r="Z132" s="41"/>
      <c r="AA132" s="41"/>
      <c r="AB132" s="15"/>
      <c r="AC132" s="15"/>
      <c r="AD132" s="15"/>
      <c r="AE132" s="15"/>
      <c r="AF132" s="15"/>
      <c r="AG132" s="15"/>
      <c r="AH132" s="15"/>
      <c r="AI132" s="15"/>
      <c r="AJ132" s="41"/>
      <c r="AK132" s="15"/>
      <c r="AL132" s="15"/>
      <c r="AM132" s="15"/>
      <c r="AN132" s="15"/>
      <c r="AO132" s="15"/>
      <c r="AP132" s="15"/>
      <c r="AQ132" s="15"/>
      <c r="AR132" s="15"/>
      <c r="AS132" s="15"/>
      <c r="AT132" s="15"/>
      <c r="AU132" s="15"/>
      <c r="AV132" s="15"/>
      <c r="AW132" s="15"/>
      <c r="AX132" s="15"/>
      <c r="AY132" s="15"/>
      <c r="AZ132" s="10">
        <v>1</v>
      </c>
      <c r="BA132" t="s">
        <v>31</v>
      </c>
      <c r="BB132" t="s">
        <v>88</v>
      </c>
      <c r="BD132" s="39" t="str">
        <f t="shared" ref="BD132:BD195" si="5">F132&amp;C132</f>
        <v>01/396129503OBukalapak</v>
      </c>
    </row>
    <row r="133" spans="2:59" ht="13.5" customHeight="1" x14ac:dyDescent="0.35">
      <c r="B133" s="10" t="s">
        <v>17</v>
      </c>
      <c r="C133" s="10" t="s">
        <v>2657</v>
      </c>
      <c r="D133" s="10" t="s">
        <v>119</v>
      </c>
      <c r="E133" s="10" t="s">
        <v>120</v>
      </c>
      <c r="F133" s="10" t="s">
        <v>2977</v>
      </c>
      <c r="G133" s="137" t="s">
        <v>2977</v>
      </c>
      <c r="H133" s="10"/>
      <c r="I133" s="10">
        <v>0</v>
      </c>
      <c r="J133" s="10" t="s">
        <v>8388</v>
      </c>
      <c r="K133" s="10" t="s">
        <v>8389</v>
      </c>
      <c r="L133" s="98">
        <f>IFERROR(VLOOKUP($F133&amp;$C133,Sales!$J:$W,9,0),0)</f>
        <v>0</v>
      </c>
      <c r="M133" s="98">
        <f>IFERROR(VLOOKUP($F133&amp;$C133,Sales!$J:$W,10,0),0)</f>
        <v>0</v>
      </c>
      <c r="N133" s="98">
        <f>IFERROR(VLOOKUP($F133&amp;$C133,Sales!$J:$W,11,0),0)</f>
        <v>0</v>
      </c>
      <c r="O133" s="98">
        <f>IFERROR(VLOOKUP($F133&amp;$C133,Sales!$J:$W,12,0),0)</f>
        <v>0</v>
      </c>
      <c r="P133" s="98">
        <f>IFERROR(VLOOKUP($F133&amp;$C133,Sales!$J:$W,13,0),0)</f>
        <v>0</v>
      </c>
      <c r="Q133" s="98">
        <f>IFERROR(VLOOKUP($F133&amp;$C133,Sales!$A:$H,7,0),0)</f>
        <v>0</v>
      </c>
      <c r="R133" s="41">
        <f t="shared" si="4"/>
        <v>1</v>
      </c>
      <c r="S133" s="15">
        <v>1</v>
      </c>
      <c r="T133" s="15"/>
      <c r="U133" s="15"/>
      <c r="V133" s="15">
        <v>1</v>
      </c>
      <c r="W133" s="15">
        <v>1</v>
      </c>
      <c r="X133" s="15">
        <v>1</v>
      </c>
      <c r="Y133" s="41">
        <v>1</v>
      </c>
      <c r="Z133" s="41">
        <v>1</v>
      </c>
      <c r="AA133" s="41"/>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0">
        <v>1</v>
      </c>
      <c r="BA133" t="s">
        <v>22</v>
      </c>
      <c r="BB133" t="s">
        <v>23</v>
      </c>
      <c r="BD133" s="39" t="str">
        <f t="shared" si="5"/>
        <v>01/394429501MBukalapak</v>
      </c>
    </row>
    <row r="134" spans="2:59" ht="13.5" customHeight="1" x14ac:dyDescent="0.35">
      <c r="B134" s="10" t="s">
        <v>17</v>
      </c>
      <c r="C134" s="10" t="s">
        <v>2657</v>
      </c>
      <c r="D134" s="10" t="s">
        <v>119</v>
      </c>
      <c r="E134" s="10" t="s">
        <v>120</v>
      </c>
      <c r="F134" s="10" t="s">
        <v>2983</v>
      </c>
      <c r="G134" s="137" t="s">
        <v>2983</v>
      </c>
      <c r="H134" s="10"/>
      <c r="I134" s="10">
        <v>0</v>
      </c>
      <c r="J134" s="10" t="s">
        <v>8390</v>
      </c>
      <c r="K134" s="10" t="s">
        <v>8391</v>
      </c>
      <c r="L134" s="98">
        <f>IFERROR(VLOOKUP($F134&amp;$C134,Sales!$J:$W,9,0),0)</f>
        <v>0</v>
      </c>
      <c r="M134" s="98">
        <f>IFERROR(VLOOKUP($F134&amp;$C134,Sales!$J:$W,10,0),0)</f>
        <v>0</v>
      </c>
      <c r="N134" s="98">
        <f>IFERROR(VLOOKUP($F134&amp;$C134,Sales!$J:$W,11,0),0)</f>
        <v>0</v>
      </c>
      <c r="O134" s="98">
        <f>IFERROR(VLOOKUP($F134&amp;$C134,Sales!$J:$W,12,0),0)</f>
        <v>0</v>
      </c>
      <c r="P134" s="98">
        <f>IFERROR(VLOOKUP($F134&amp;$C134,Sales!$J:$W,13,0),0)</f>
        <v>0</v>
      </c>
      <c r="Q134" s="98">
        <f>IFERROR(VLOOKUP($F134&amp;$C134,Sales!$A:$H,7,0),0)</f>
        <v>0</v>
      </c>
      <c r="R134" s="41">
        <f t="shared" si="4"/>
        <v>1</v>
      </c>
      <c r="S134" s="15">
        <v>1</v>
      </c>
      <c r="T134" s="15"/>
      <c r="U134" s="15"/>
      <c r="V134" s="15">
        <v>1</v>
      </c>
      <c r="W134" s="15">
        <v>1</v>
      </c>
      <c r="X134" s="15">
        <v>1</v>
      </c>
      <c r="Y134" s="41">
        <v>1</v>
      </c>
      <c r="Z134" s="41">
        <v>1</v>
      </c>
      <c r="AA134" s="41"/>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0">
        <v>1</v>
      </c>
      <c r="BA134" t="s">
        <v>22</v>
      </c>
      <c r="BB134" t="s">
        <v>23</v>
      </c>
      <c r="BD134" s="39" t="str">
        <f t="shared" si="5"/>
        <v>01/394429501UBukalapak</v>
      </c>
    </row>
    <row r="135" spans="2:59" ht="13.5" customHeight="1" x14ac:dyDescent="0.35">
      <c r="B135" s="10" t="s">
        <v>17</v>
      </c>
      <c r="C135" s="10" t="s">
        <v>2657</v>
      </c>
      <c r="D135" s="10" t="s">
        <v>119</v>
      </c>
      <c r="E135" s="10" t="s">
        <v>120</v>
      </c>
      <c r="F135" s="10" t="s">
        <v>4078</v>
      </c>
      <c r="G135" s="137" t="s">
        <v>4078</v>
      </c>
      <c r="H135" s="10"/>
      <c r="I135" s="10">
        <v>0</v>
      </c>
      <c r="J135" s="10" t="s">
        <v>8392</v>
      </c>
      <c r="K135" s="10" t="s">
        <v>6311</v>
      </c>
      <c r="L135" s="98">
        <f>IFERROR(VLOOKUP($F135&amp;$C135,Sales!$J:$W,9,0),0)</f>
        <v>0</v>
      </c>
      <c r="M135" s="98">
        <f>IFERROR(VLOOKUP($F135&amp;$C135,Sales!$J:$W,10,0),0)</f>
        <v>0</v>
      </c>
      <c r="N135" s="98">
        <f>IFERROR(VLOOKUP($F135&amp;$C135,Sales!$J:$W,11,0),0)</f>
        <v>0</v>
      </c>
      <c r="O135" s="98">
        <f>IFERROR(VLOOKUP($F135&amp;$C135,Sales!$J:$W,12,0),0)</f>
        <v>0</v>
      </c>
      <c r="P135" s="98">
        <f>IFERROR(VLOOKUP($F135&amp;$C135,Sales!$J:$W,13,0),0)</f>
        <v>0</v>
      </c>
      <c r="Q135" s="98">
        <f>IFERROR(VLOOKUP($F135&amp;$C135,Sales!$A:$H,7,0),0)</f>
        <v>0</v>
      </c>
      <c r="R135" s="41">
        <f t="shared" si="4"/>
        <v>1</v>
      </c>
      <c r="S135" s="15">
        <v>1</v>
      </c>
      <c r="T135" s="15"/>
      <c r="U135" s="15"/>
      <c r="V135" s="15">
        <v>1</v>
      </c>
      <c r="W135" s="15">
        <v>1</v>
      </c>
      <c r="X135" s="15">
        <v>1</v>
      </c>
      <c r="Y135" s="41">
        <v>1</v>
      </c>
      <c r="Z135" s="41">
        <v>1</v>
      </c>
      <c r="AA135" s="41"/>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0">
        <v>1</v>
      </c>
      <c r="BA135" t="s">
        <v>22</v>
      </c>
      <c r="BB135" t="s">
        <v>23</v>
      </c>
      <c r="BD135" s="39" t="str">
        <f t="shared" si="5"/>
        <v>01/394429501YBukalapak</v>
      </c>
    </row>
    <row r="136" spans="2:59" ht="13.5" customHeight="1" x14ac:dyDescent="0.35">
      <c r="B136" s="10" t="s">
        <v>17</v>
      </c>
      <c r="C136" s="10" t="s">
        <v>2657</v>
      </c>
      <c r="D136" s="10" t="s">
        <v>119</v>
      </c>
      <c r="E136" s="10" t="s">
        <v>120</v>
      </c>
      <c r="F136" s="10" t="s">
        <v>4081</v>
      </c>
      <c r="G136" s="137" t="s">
        <v>4081</v>
      </c>
      <c r="H136" s="10"/>
      <c r="I136" s="10">
        <v>0</v>
      </c>
      <c r="J136" s="10" t="s">
        <v>8393</v>
      </c>
      <c r="K136" s="10" t="s">
        <v>6315</v>
      </c>
      <c r="L136" s="98">
        <f>IFERROR(VLOOKUP($F136&amp;$C136,Sales!$J:$W,9,0),0)</f>
        <v>0</v>
      </c>
      <c r="M136" s="98">
        <f>IFERROR(VLOOKUP($F136&amp;$C136,Sales!$J:$W,10,0),0)</f>
        <v>0</v>
      </c>
      <c r="N136" s="98">
        <f>IFERROR(VLOOKUP($F136&amp;$C136,Sales!$J:$W,11,0),0)</f>
        <v>0</v>
      </c>
      <c r="O136" s="98">
        <f>IFERROR(VLOOKUP($F136&amp;$C136,Sales!$J:$W,12,0),0)</f>
        <v>0</v>
      </c>
      <c r="P136" s="98">
        <f>IFERROR(VLOOKUP($F136&amp;$C136,Sales!$J:$W,13,0),0)</f>
        <v>0</v>
      </c>
      <c r="Q136" s="98">
        <f>IFERROR(VLOOKUP($F136&amp;$C136,Sales!$A:$H,7,0),0)</f>
        <v>0</v>
      </c>
      <c r="R136" s="41" t="str">
        <f t="shared" si="4"/>
        <v>ERROR</v>
      </c>
      <c r="S136" s="15"/>
      <c r="T136" s="15"/>
      <c r="U136" s="15"/>
      <c r="V136" s="15"/>
      <c r="W136" s="15"/>
      <c r="X136" s="15"/>
      <c r="Y136" s="41"/>
      <c r="Z136" s="41"/>
      <c r="AA136" s="41"/>
      <c r="AB136" s="15"/>
      <c r="AC136" s="15"/>
      <c r="AD136" s="15"/>
      <c r="AE136" s="15"/>
      <c r="AF136" s="15"/>
      <c r="AG136" s="15"/>
      <c r="AH136" s="15"/>
      <c r="AI136" s="15"/>
      <c r="AJ136" s="41"/>
      <c r="AK136" s="15"/>
      <c r="AL136" s="15"/>
      <c r="AM136" s="15"/>
      <c r="AN136" s="15"/>
      <c r="AO136" s="15"/>
      <c r="AP136" s="15"/>
      <c r="AQ136" s="15"/>
      <c r="AR136" s="15"/>
      <c r="AS136" s="15"/>
      <c r="AT136" s="15"/>
      <c r="AU136" s="15"/>
      <c r="AV136" s="15"/>
      <c r="AW136" s="15"/>
      <c r="AX136" s="15"/>
      <c r="AY136" s="15"/>
      <c r="AZ136" s="10">
        <v>1</v>
      </c>
      <c r="BA136" t="s">
        <v>22</v>
      </c>
      <c r="BB136" t="s">
        <v>88</v>
      </c>
      <c r="BD136" s="39" t="str">
        <f t="shared" si="5"/>
        <v>01/394429501WBukalapak</v>
      </c>
      <c r="BE136" s="81">
        <v>44817</v>
      </c>
      <c r="BF136" t="s">
        <v>13657</v>
      </c>
    </row>
    <row r="137" spans="2:59" ht="13.5" customHeight="1" x14ac:dyDescent="0.35">
      <c r="B137" s="10" t="s">
        <v>17</v>
      </c>
      <c r="C137" s="10" t="s">
        <v>2657</v>
      </c>
      <c r="D137" s="10" t="s">
        <v>549</v>
      </c>
      <c r="E137" s="10" t="s">
        <v>194</v>
      </c>
      <c r="F137" s="10" t="s">
        <v>6279</v>
      </c>
      <c r="G137" s="137" t="s">
        <v>6279</v>
      </c>
      <c r="H137" s="10"/>
      <c r="I137" s="10" t="s">
        <v>6280</v>
      </c>
      <c r="J137" s="10" t="s">
        <v>8394</v>
      </c>
      <c r="K137" s="10" t="s">
        <v>8395</v>
      </c>
      <c r="L137" s="98">
        <f>IFERROR(VLOOKUP($F137&amp;$C137,Sales!$J:$W,9,0),0)</f>
        <v>0</v>
      </c>
      <c r="M137" s="98">
        <f>IFERROR(VLOOKUP($F137&amp;$C137,Sales!$J:$W,10,0),0)</f>
        <v>0</v>
      </c>
      <c r="N137" s="98">
        <f>IFERROR(VLOOKUP($F137&amp;$C137,Sales!$J:$W,11,0),0)</f>
        <v>0</v>
      </c>
      <c r="O137" s="98">
        <f>IFERROR(VLOOKUP($F137&amp;$C137,Sales!$J:$W,12,0),0)</f>
        <v>0</v>
      </c>
      <c r="P137" s="98">
        <f>IFERROR(VLOOKUP($F137&amp;$C137,Sales!$J:$W,13,0),0)</f>
        <v>0</v>
      </c>
      <c r="Q137" s="98">
        <f>IFERROR(VLOOKUP($F137&amp;$C137,Sales!$A:$H,7,0),0)</f>
        <v>0</v>
      </c>
      <c r="R137" s="41" t="str">
        <f t="shared" si="4"/>
        <v>ERROR</v>
      </c>
      <c r="S137" s="15"/>
      <c r="T137" s="15"/>
      <c r="U137" s="15"/>
      <c r="V137" s="15"/>
      <c r="W137" s="15"/>
      <c r="X137" s="15"/>
      <c r="Y137" s="41"/>
      <c r="Z137" s="41"/>
      <c r="AA137" s="41"/>
      <c r="AB137" s="15"/>
      <c r="AC137" s="15"/>
      <c r="AD137" s="15"/>
      <c r="AE137" s="15"/>
      <c r="AF137" s="15"/>
      <c r="AG137" s="15"/>
      <c r="AH137" s="15"/>
      <c r="AI137" s="15"/>
      <c r="AJ137" s="41"/>
      <c r="AK137" s="15"/>
      <c r="AL137" s="15"/>
      <c r="AM137" s="15"/>
      <c r="AN137" s="15"/>
      <c r="AO137" s="15"/>
      <c r="AP137" s="15"/>
      <c r="AQ137" s="15"/>
      <c r="AR137" s="15"/>
      <c r="AS137" s="15"/>
      <c r="AT137" s="15"/>
      <c r="AU137" s="15"/>
      <c r="AV137" s="15"/>
      <c r="AW137" s="15"/>
      <c r="AX137" s="15"/>
      <c r="AY137" s="15"/>
      <c r="AZ137" s="10">
        <v>1</v>
      </c>
      <c r="BA137" t="s">
        <v>22</v>
      </c>
      <c r="BB137" t="s">
        <v>88</v>
      </c>
      <c r="BD137" s="39" t="str">
        <f t="shared" si="5"/>
        <v>01/395129501VBukalapak</v>
      </c>
    </row>
    <row r="138" spans="2:59" ht="13.5" customHeight="1" x14ac:dyDescent="0.35">
      <c r="B138" s="10" t="s">
        <v>17</v>
      </c>
      <c r="C138" s="10" t="s">
        <v>2657</v>
      </c>
      <c r="D138" s="10" t="s">
        <v>650</v>
      </c>
      <c r="E138" s="10" t="s">
        <v>194</v>
      </c>
      <c r="F138" s="10" t="s">
        <v>1508</v>
      </c>
      <c r="G138" s="137" t="s">
        <v>1508</v>
      </c>
      <c r="H138" s="10"/>
      <c r="I138" s="10" t="s">
        <v>1509</v>
      </c>
      <c r="J138" s="10" t="s">
        <v>8396</v>
      </c>
      <c r="K138" s="10" t="s">
        <v>8397</v>
      </c>
      <c r="L138" s="98">
        <f>IFERROR(VLOOKUP($F138&amp;$C138,Sales!$J:$W,9,0),0)</f>
        <v>0</v>
      </c>
      <c r="M138" s="98">
        <f>IFERROR(VLOOKUP($F138&amp;$C138,Sales!$J:$W,10,0),0)</f>
        <v>0</v>
      </c>
      <c r="N138" s="98">
        <f>IFERROR(VLOOKUP($F138&amp;$C138,Sales!$J:$W,11,0),0)</f>
        <v>0</v>
      </c>
      <c r="O138" s="98">
        <f>IFERROR(VLOOKUP($F138&amp;$C138,Sales!$J:$W,12,0),0)</f>
        <v>0</v>
      </c>
      <c r="P138" s="98">
        <f>IFERROR(VLOOKUP($F138&amp;$C138,Sales!$J:$W,13,0),0)</f>
        <v>0</v>
      </c>
      <c r="Q138" s="98">
        <f>IFERROR(VLOOKUP($F138&amp;$C138,Sales!$A:$H,7,0),0)</f>
        <v>0</v>
      </c>
      <c r="R138" s="41" t="str">
        <f t="shared" si="4"/>
        <v>ERROR</v>
      </c>
      <c r="S138" s="15"/>
      <c r="T138" s="15"/>
      <c r="U138" s="15"/>
      <c r="V138" s="15"/>
      <c r="W138" s="15"/>
      <c r="X138" s="15"/>
      <c r="Y138" s="41"/>
      <c r="Z138" s="41"/>
      <c r="AA138" s="41"/>
      <c r="AB138" s="15"/>
      <c r="AC138" s="15"/>
      <c r="AD138" s="15"/>
      <c r="AE138" s="15"/>
      <c r="AF138" s="15"/>
      <c r="AG138" s="15"/>
      <c r="AH138" s="15"/>
      <c r="AI138" s="15"/>
      <c r="AJ138" s="41"/>
      <c r="AK138" s="15"/>
      <c r="AL138" s="15"/>
      <c r="AM138" s="15"/>
      <c r="AN138" s="15"/>
      <c r="AO138" s="15"/>
      <c r="AP138" s="15"/>
      <c r="AQ138" s="15"/>
      <c r="AR138" s="15"/>
      <c r="AS138" s="15"/>
      <c r="AT138" s="15"/>
      <c r="AU138" s="15"/>
      <c r="AV138" s="15"/>
      <c r="AW138" s="15"/>
      <c r="AX138" s="15"/>
      <c r="AY138" s="15"/>
      <c r="AZ138" s="10">
        <v>1</v>
      </c>
      <c r="BA138" t="s">
        <v>22</v>
      </c>
      <c r="BB138" t="s">
        <v>88</v>
      </c>
      <c r="BD138" s="39" t="str">
        <f t="shared" si="5"/>
        <v>01/395329502EBukalapak</v>
      </c>
    </row>
    <row r="139" spans="2:59" ht="13.5" customHeight="1" x14ac:dyDescent="0.35">
      <c r="B139" s="10" t="s">
        <v>17</v>
      </c>
      <c r="C139" s="10" t="s">
        <v>2657</v>
      </c>
      <c r="D139" s="10" t="s">
        <v>119</v>
      </c>
      <c r="E139" s="10" t="s">
        <v>120</v>
      </c>
      <c r="F139" s="10" t="s">
        <v>4077</v>
      </c>
      <c r="G139" s="137" t="s">
        <v>4077</v>
      </c>
      <c r="H139" s="10"/>
      <c r="I139" s="10">
        <v>0</v>
      </c>
      <c r="J139" s="10" t="s">
        <v>8398</v>
      </c>
      <c r="K139" s="10" t="s">
        <v>6310</v>
      </c>
      <c r="L139" s="98">
        <f>IFERROR(VLOOKUP($F139&amp;$C139,Sales!$J:$W,9,0),0)</f>
        <v>0</v>
      </c>
      <c r="M139" s="98">
        <f>IFERROR(VLOOKUP($F139&amp;$C139,Sales!$J:$W,10,0),0)</f>
        <v>0</v>
      </c>
      <c r="N139" s="98">
        <f>IFERROR(VLOOKUP($F139&amp;$C139,Sales!$J:$W,11,0),0)</f>
        <v>0</v>
      </c>
      <c r="O139" s="98">
        <f>IFERROR(VLOOKUP($F139&amp;$C139,Sales!$J:$W,12,0),0)</f>
        <v>0</v>
      </c>
      <c r="P139" s="98">
        <f>IFERROR(VLOOKUP($F139&amp;$C139,Sales!$J:$W,13,0),0)</f>
        <v>0</v>
      </c>
      <c r="Q139" s="98">
        <f>IFERROR(VLOOKUP($F139&amp;$C139,Sales!$A:$H,7,0),0)</f>
        <v>0</v>
      </c>
      <c r="R139" s="41" t="str">
        <f t="shared" si="4"/>
        <v>ERROR</v>
      </c>
      <c r="S139" s="15"/>
      <c r="T139" s="15"/>
      <c r="U139" s="15"/>
      <c r="V139" s="15"/>
      <c r="W139" s="15"/>
      <c r="X139" s="15"/>
      <c r="Y139" s="41"/>
      <c r="Z139" s="41"/>
      <c r="AA139" s="41"/>
      <c r="AB139" s="15"/>
      <c r="AC139" s="15"/>
      <c r="AD139" s="15"/>
      <c r="AE139" s="15"/>
      <c r="AF139" s="15"/>
      <c r="AG139" s="15"/>
      <c r="AH139" s="15"/>
      <c r="AI139" s="15"/>
      <c r="AJ139" s="41"/>
      <c r="AK139" s="15"/>
      <c r="AL139" s="15"/>
      <c r="AM139" s="15"/>
      <c r="AN139" s="15"/>
      <c r="AO139" s="15"/>
      <c r="AP139" s="15"/>
      <c r="AQ139" s="15"/>
      <c r="AR139" s="15"/>
      <c r="AS139" s="15"/>
      <c r="AT139" s="15"/>
      <c r="AU139" s="15"/>
      <c r="AV139" s="15"/>
      <c r="AW139" s="15"/>
      <c r="AX139" s="15"/>
      <c r="AY139" s="15"/>
      <c r="AZ139" s="10">
        <v>1</v>
      </c>
      <c r="BA139" t="s">
        <v>22</v>
      </c>
      <c r="BB139" t="s">
        <v>88</v>
      </c>
      <c r="BD139" s="39" t="str">
        <f t="shared" si="5"/>
        <v>01/394429501ZBukalapak</v>
      </c>
    </row>
    <row r="140" spans="2:59" ht="13.5" customHeight="1" x14ac:dyDescent="0.35">
      <c r="B140" s="10" t="s">
        <v>17</v>
      </c>
      <c r="C140" s="10" t="s">
        <v>2657</v>
      </c>
      <c r="D140" s="10" t="s">
        <v>119</v>
      </c>
      <c r="E140" s="10" t="s">
        <v>120</v>
      </c>
      <c r="F140" s="10" t="s">
        <v>4080</v>
      </c>
      <c r="G140" s="137" t="s">
        <v>4080</v>
      </c>
      <c r="H140" s="10"/>
      <c r="I140" s="10">
        <v>0</v>
      </c>
      <c r="J140" s="10" t="s">
        <v>8399</v>
      </c>
      <c r="K140" s="10" t="s">
        <v>6314</v>
      </c>
      <c r="L140" s="98">
        <f>IFERROR(VLOOKUP($F140&amp;$C140,Sales!$J:$W,9,0),0)</f>
        <v>0</v>
      </c>
      <c r="M140" s="98">
        <f>IFERROR(VLOOKUP($F140&amp;$C140,Sales!$J:$W,10,0),0)</f>
        <v>0</v>
      </c>
      <c r="N140" s="98">
        <f>IFERROR(VLOOKUP($F140&amp;$C140,Sales!$J:$W,11,0),0)</f>
        <v>0</v>
      </c>
      <c r="O140" s="98">
        <f>IFERROR(VLOOKUP($F140&amp;$C140,Sales!$J:$W,12,0),0)</f>
        <v>0</v>
      </c>
      <c r="P140" s="98">
        <f>IFERROR(VLOOKUP($F140&amp;$C140,Sales!$J:$W,13,0),0)</f>
        <v>0</v>
      </c>
      <c r="Q140" s="98">
        <f>IFERROR(VLOOKUP($F140&amp;$C140,Sales!$A:$H,7,0),0)</f>
        <v>0</v>
      </c>
      <c r="R140" s="41" t="str">
        <f t="shared" si="4"/>
        <v>ERROR</v>
      </c>
      <c r="S140" s="15"/>
      <c r="T140" s="15"/>
      <c r="U140" s="15"/>
      <c r="V140" s="15"/>
      <c r="W140" s="15"/>
      <c r="X140" s="15"/>
      <c r="Y140" s="41"/>
      <c r="Z140" s="41"/>
      <c r="AA140" s="41"/>
      <c r="AB140" s="15"/>
      <c r="AC140" s="15"/>
      <c r="AD140" s="15"/>
      <c r="AE140" s="15"/>
      <c r="AF140" s="15"/>
      <c r="AG140" s="15"/>
      <c r="AH140" s="15"/>
      <c r="AI140" s="15"/>
      <c r="AJ140" s="41"/>
      <c r="AK140" s="15"/>
      <c r="AL140" s="15"/>
      <c r="AM140" s="15"/>
      <c r="AN140" s="15"/>
      <c r="AO140" s="15"/>
      <c r="AP140" s="15"/>
      <c r="AQ140" s="15"/>
      <c r="AR140" s="15"/>
      <c r="AS140" s="15"/>
      <c r="AT140" s="15"/>
      <c r="AU140" s="15"/>
      <c r="AV140" s="15"/>
      <c r="AW140" s="15"/>
      <c r="AX140" s="15"/>
      <c r="AY140" s="15"/>
      <c r="AZ140" s="10">
        <v>1</v>
      </c>
      <c r="BA140" t="s">
        <v>22</v>
      </c>
      <c r="BB140" t="s">
        <v>88</v>
      </c>
      <c r="BD140" s="39" t="str">
        <f t="shared" si="5"/>
        <v>01/394429501VBukalapak</v>
      </c>
      <c r="BE140" s="1">
        <v>45048</v>
      </c>
      <c r="BF140" t="s">
        <v>16968</v>
      </c>
    </row>
    <row r="141" spans="2:59" ht="13.5" customHeight="1" x14ac:dyDescent="0.35">
      <c r="B141" s="10" t="s">
        <v>17</v>
      </c>
      <c r="C141" s="10" t="s">
        <v>2657</v>
      </c>
      <c r="D141" s="10" t="s">
        <v>119</v>
      </c>
      <c r="E141" s="10" t="s">
        <v>120</v>
      </c>
      <c r="F141" s="10" t="s">
        <v>3556</v>
      </c>
      <c r="G141" s="137" t="s">
        <v>3556</v>
      </c>
      <c r="H141" s="10"/>
      <c r="I141" s="10">
        <v>0</v>
      </c>
      <c r="J141" s="10" t="s">
        <v>11531</v>
      </c>
      <c r="K141" s="10" t="s">
        <v>11530</v>
      </c>
      <c r="L141" s="98">
        <f>IFERROR(VLOOKUP($F141&amp;$C141,Sales!$J:$W,9,0),0)</f>
        <v>0</v>
      </c>
      <c r="M141" s="98">
        <f>IFERROR(VLOOKUP($F141&amp;$C141,Sales!$J:$W,10,0),0)</f>
        <v>0</v>
      </c>
      <c r="N141" s="98">
        <f>IFERROR(VLOOKUP($F141&amp;$C141,Sales!$J:$W,11,0),0)</f>
        <v>0</v>
      </c>
      <c r="O141" s="98">
        <f>IFERROR(VLOOKUP($F141&amp;$C141,Sales!$J:$W,12,0),0)</f>
        <v>0</v>
      </c>
      <c r="P141" s="98">
        <f>IFERROR(VLOOKUP($F141&amp;$C141,Sales!$J:$W,13,0),0)</f>
        <v>0</v>
      </c>
      <c r="Q141" s="98">
        <f>IFERROR(VLOOKUP($F141&amp;$C141,Sales!$A:$H,7,0),0)</f>
        <v>0</v>
      </c>
      <c r="R141" s="41" t="str">
        <f t="shared" si="4"/>
        <v>ERROR</v>
      </c>
      <c r="S141" s="15"/>
      <c r="T141" s="15"/>
      <c r="U141" s="15"/>
      <c r="V141" s="15"/>
      <c r="W141" s="15"/>
      <c r="X141" s="15"/>
      <c r="Y141" s="41"/>
      <c r="Z141" s="41"/>
      <c r="AA141" s="41"/>
      <c r="AB141" s="15"/>
      <c r="AC141" s="15"/>
      <c r="AD141" s="15"/>
      <c r="AE141" s="15"/>
      <c r="AF141" s="15"/>
      <c r="AG141" s="15"/>
      <c r="AH141" s="15"/>
      <c r="AI141" s="15"/>
      <c r="AJ141" s="41"/>
      <c r="AK141" s="15"/>
      <c r="AL141" s="15"/>
      <c r="AM141" s="15"/>
      <c r="AN141" s="15"/>
      <c r="AO141" s="15"/>
      <c r="AP141" s="15"/>
      <c r="AQ141" s="15"/>
      <c r="AR141" s="15"/>
      <c r="AS141" s="15"/>
      <c r="AT141" s="15"/>
      <c r="AU141" s="15"/>
      <c r="AV141" s="15"/>
      <c r="AW141" s="15"/>
      <c r="AX141" s="15"/>
      <c r="AY141" s="15"/>
      <c r="AZ141" s="10">
        <v>1</v>
      </c>
      <c r="BA141" t="s">
        <v>22</v>
      </c>
      <c r="BB141" t="s">
        <v>88</v>
      </c>
      <c r="BD141" s="39" t="str">
        <f t="shared" si="5"/>
        <v>01/394929504FBukalapak</v>
      </c>
      <c r="BE141" s="88">
        <v>44921</v>
      </c>
      <c r="BF141" t="s">
        <v>14105</v>
      </c>
    </row>
    <row r="142" spans="2:59" ht="13.5" customHeight="1" x14ac:dyDescent="0.35">
      <c r="B142" s="10" t="s">
        <v>17</v>
      </c>
      <c r="C142" s="10" t="s">
        <v>2657</v>
      </c>
      <c r="D142" s="10" t="s">
        <v>119</v>
      </c>
      <c r="E142" s="10" t="s">
        <v>120</v>
      </c>
      <c r="F142" s="10" t="s">
        <v>949</v>
      </c>
      <c r="G142" s="137" t="s">
        <v>949</v>
      </c>
      <c r="H142" s="10"/>
      <c r="I142" s="10">
        <v>0</v>
      </c>
      <c r="J142" s="31" t="s">
        <v>15805</v>
      </c>
      <c r="K142" s="10" t="s">
        <v>8400</v>
      </c>
      <c r="L142" s="98">
        <f>IFERROR(VLOOKUP($F142&amp;$C142,Sales!$J:$W,9,0),0)</f>
        <v>0</v>
      </c>
      <c r="M142" s="98">
        <f>IFERROR(VLOOKUP($F142&amp;$C142,Sales!$J:$W,10,0),0)</f>
        <v>0</v>
      </c>
      <c r="N142" s="98">
        <f>IFERROR(VLOOKUP($F142&amp;$C142,Sales!$J:$W,11,0),0)</f>
        <v>83333.333333333328</v>
      </c>
      <c r="O142" s="98">
        <f>IFERROR(VLOOKUP($F142&amp;$C142,Sales!$J:$W,12,0),0)</f>
        <v>0.33333333333333331</v>
      </c>
      <c r="P142" s="98">
        <f>IFERROR(VLOOKUP($F142&amp;$C142,Sales!$J:$W,13,0),0)</f>
        <v>27777.777777777777</v>
      </c>
      <c r="Q142" s="98">
        <f>IFERROR(VLOOKUP($F142&amp;$C142,Sales!$A:$H,7,0),0)</f>
        <v>83333.333333333328</v>
      </c>
      <c r="R142" s="41">
        <f t="shared" si="4"/>
        <v>1</v>
      </c>
      <c r="S142" s="15">
        <v>1</v>
      </c>
      <c r="T142" s="15"/>
      <c r="U142" s="15"/>
      <c r="V142" s="15">
        <v>1</v>
      </c>
      <c r="W142" s="15">
        <v>1</v>
      </c>
      <c r="X142" s="15">
        <v>1</v>
      </c>
      <c r="Y142" s="41">
        <v>1</v>
      </c>
      <c r="Z142" s="41">
        <v>1</v>
      </c>
      <c r="AA142" s="41"/>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0">
        <v>1</v>
      </c>
      <c r="BA142" t="s">
        <v>22</v>
      </c>
      <c r="BB142" t="s">
        <v>23</v>
      </c>
      <c r="BD142" s="39" t="str">
        <f t="shared" si="5"/>
        <v>01/33109901ABukalapak</v>
      </c>
      <c r="BG142" t="s">
        <v>13967</v>
      </c>
    </row>
    <row r="143" spans="2:59" ht="13.5" customHeight="1" x14ac:dyDescent="0.35">
      <c r="B143" s="10" t="s">
        <v>17</v>
      </c>
      <c r="C143" s="10" t="s">
        <v>2657</v>
      </c>
      <c r="D143" s="10" t="s">
        <v>119</v>
      </c>
      <c r="E143" s="10" t="s">
        <v>120</v>
      </c>
      <c r="F143" s="10" t="s">
        <v>3557</v>
      </c>
      <c r="G143" s="137" t="s">
        <v>3557</v>
      </c>
      <c r="H143" s="10"/>
      <c r="I143" s="10">
        <v>0</v>
      </c>
      <c r="J143" s="31" t="s">
        <v>13963</v>
      </c>
      <c r="K143" s="10" t="s">
        <v>8401</v>
      </c>
      <c r="L143" s="98">
        <f>IFERROR(VLOOKUP($F143&amp;$C143,Sales!$J:$W,9,0),0)</f>
        <v>0</v>
      </c>
      <c r="M143" s="98">
        <f>IFERROR(VLOOKUP($F143&amp;$C143,Sales!$J:$W,10,0),0)</f>
        <v>0</v>
      </c>
      <c r="N143" s="98">
        <f>IFERROR(VLOOKUP($F143&amp;$C143,Sales!$J:$W,11,0),0)</f>
        <v>0</v>
      </c>
      <c r="O143" s="98">
        <f>IFERROR(VLOOKUP($F143&amp;$C143,Sales!$J:$W,12,0),0)</f>
        <v>0</v>
      </c>
      <c r="P143" s="98">
        <f>IFERROR(VLOOKUP($F143&amp;$C143,Sales!$J:$W,13,0),0)</f>
        <v>0</v>
      </c>
      <c r="Q143" s="98">
        <f>IFERROR(VLOOKUP($F143&amp;$C143,Sales!$A:$H,7,0),0)</f>
        <v>0</v>
      </c>
      <c r="R143" s="41">
        <f t="shared" si="4"/>
        <v>1</v>
      </c>
      <c r="S143" s="15">
        <v>1</v>
      </c>
      <c r="T143" s="15"/>
      <c r="U143" s="15"/>
      <c r="V143" s="15">
        <v>1</v>
      </c>
      <c r="W143" s="15">
        <v>1</v>
      </c>
      <c r="X143" s="15">
        <v>1</v>
      </c>
      <c r="Y143" s="41">
        <v>1</v>
      </c>
      <c r="Z143" s="41">
        <v>1</v>
      </c>
      <c r="AA143" s="41"/>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0">
        <v>1</v>
      </c>
      <c r="BA143" t="s">
        <v>22</v>
      </c>
      <c r="BB143" t="s">
        <v>23</v>
      </c>
      <c r="BD143" s="39" t="str">
        <f t="shared" si="5"/>
        <v>01/394430001HBukalapak</v>
      </c>
      <c r="BG143" t="s">
        <v>13967</v>
      </c>
    </row>
    <row r="144" spans="2:59" ht="13.5" customHeight="1" x14ac:dyDescent="0.35">
      <c r="B144" s="10" t="s">
        <v>17</v>
      </c>
      <c r="C144" s="10" t="s">
        <v>2657</v>
      </c>
      <c r="D144" s="10" t="s">
        <v>119</v>
      </c>
      <c r="E144" s="10" t="s">
        <v>120</v>
      </c>
      <c r="F144" s="10" t="s">
        <v>2976</v>
      </c>
      <c r="G144" s="137" t="s">
        <v>2976</v>
      </c>
      <c r="H144" s="10"/>
      <c r="I144" s="10">
        <v>0</v>
      </c>
      <c r="J144" s="10" t="s">
        <v>8402</v>
      </c>
      <c r="K144" s="10" t="s">
        <v>8403</v>
      </c>
      <c r="L144" s="98">
        <f>IFERROR(VLOOKUP($F144&amp;$C144,Sales!$J:$W,9,0),0)</f>
        <v>0</v>
      </c>
      <c r="M144" s="98">
        <f>IFERROR(VLOOKUP($F144&amp;$C144,Sales!$J:$W,10,0),0)</f>
        <v>0</v>
      </c>
      <c r="N144" s="98">
        <f>IFERROR(VLOOKUP($F144&amp;$C144,Sales!$J:$W,11,0),0)</f>
        <v>0</v>
      </c>
      <c r="O144" s="98">
        <f>IFERROR(VLOOKUP($F144&amp;$C144,Sales!$J:$W,12,0),0)</f>
        <v>0</v>
      </c>
      <c r="P144" s="98">
        <f>IFERROR(VLOOKUP($F144&amp;$C144,Sales!$J:$W,13,0),0)</f>
        <v>0</v>
      </c>
      <c r="Q144" s="98">
        <f>IFERROR(VLOOKUP($F144&amp;$C144,Sales!$A:$H,7,0),0)</f>
        <v>0</v>
      </c>
      <c r="R144" s="41">
        <f t="shared" si="4"/>
        <v>1</v>
      </c>
      <c r="S144" s="15">
        <v>1</v>
      </c>
      <c r="T144" s="15"/>
      <c r="U144" s="15"/>
      <c r="V144" s="15">
        <v>1</v>
      </c>
      <c r="W144" s="15">
        <v>1</v>
      </c>
      <c r="X144" s="15">
        <v>1</v>
      </c>
      <c r="Y144" s="41">
        <v>1</v>
      </c>
      <c r="Z144" s="41">
        <v>1</v>
      </c>
      <c r="AA144" s="41"/>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0">
        <v>1</v>
      </c>
      <c r="BA144" t="s">
        <v>22</v>
      </c>
      <c r="BB144" t="s">
        <v>23</v>
      </c>
      <c r="BD144" s="39" t="str">
        <f t="shared" si="5"/>
        <v>01/394429501KBukalapak</v>
      </c>
    </row>
    <row r="145" spans="2:59" ht="13.5" customHeight="1" x14ac:dyDescent="0.35">
      <c r="B145" s="10" t="s">
        <v>17</v>
      </c>
      <c r="C145" s="10" t="s">
        <v>2657</v>
      </c>
      <c r="D145" s="10" t="s">
        <v>119</v>
      </c>
      <c r="E145" s="10" t="s">
        <v>120</v>
      </c>
      <c r="F145" s="10" t="s">
        <v>6074</v>
      </c>
      <c r="G145" s="137" t="s">
        <v>6074</v>
      </c>
      <c r="H145" s="10"/>
      <c r="I145" s="10">
        <v>0</v>
      </c>
      <c r="J145" s="10" t="s">
        <v>8404</v>
      </c>
      <c r="K145" s="10" t="s">
        <v>8405</v>
      </c>
      <c r="L145" s="98">
        <f>IFERROR(VLOOKUP($F145&amp;$C145,Sales!$J:$W,9,0),0)</f>
        <v>0</v>
      </c>
      <c r="M145" s="98">
        <f>IFERROR(VLOOKUP($F145&amp;$C145,Sales!$J:$W,10,0),0)</f>
        <v>0</v>
      </c>
      <c r="N145" s="98">
        <f>IFERROR(VLOOKUP($F145&amp;$C145,Sales!$J:$W,11,0),0)</f>
        <v>0</v>
      </c>
      <c r="O145" s="98">
        <f>IFERROR(VLOOKUP($F145&amp;$C145,Sales!$J:$W,12,0),0)</f>
        <v>0</v>
      </c>
      <c r="P145" s="98">
        <f>IFERROR(VLOOKUP($F145&amp;$C145,Sales!$J:$W,13,0),0)</f>
        <v>0</v>
      </c>
      <c r="Q145" s="98">
        <f>IFERROR(VLOOKUP($F145&amp;$C145,Sales!$A:$H,7,0),0)</f>
        <v>0</v>
      </c>
      <c r="R145" s="41">
        <f t="shared" si="4"/>
        <v>0.83333333333333337</v>
      </c>
      <c r="S145" s="15">
        <v>1</v>
      </c>
      <c r="T145" s="15"/>
      <c r="U145" s="15"/>
      <c r="V145" s="15">
        <v>1</v>
      </c>
      <c r="W145" s="15">
        <v>1</v>
      </c>
      <c r="X145" s="15">
        <v>1</v>
      </c>
      <c r="Y145" s="41">
        <v>1</v>
      </c>
      <c r="Z145" s="41">
        <v>0</v>
      </c>
      <c r="AA145" s="41"/>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0">
        <v>1</v>
      </c>
      <c r="BA145" t="s">
        <v>22</v>
      </c>
      <c r="BB145" t="s">
        <v>23</v>
      </c>
      <c r="BD145" s="39" t="str">
        <f t="shared" si="5"/>
        <v>01/394429501LBukalapak</v>
      </c>
    </row>
    <row r="146" spans="2:59" ht="13.5" customHeight="1" x14ac:dyDescent="0.35">
      <c r="B146" s="10" t="s">
        <v>17</v>
      </c>
      <c r="C146" s="10" t="s">
        <v>2657</v>
      </c>
      <c r="D146" s="10" t="s">
        <v>119</v>
      </c>
      <c r="E146" s="10" t="s">
        <v>120</v>
      </c>
      <c r="F146" s="10" t="s">
        <v>6075</v>
      </c>
      <c r="G146" s="137" t="s">
        <v>6075</v>
      </c>
      <c r="H146" s="10"/>
      <c r="I146" s="10">
        <v>0</v>
      </c>
      <c r="J146" s="31" t="s">
        <v>13964</v>
      </c>
      <c r="K146" s="10" t="s">
        <v>8406</v>
      </c>
      <c r="L146" s="98">
        <f>IFERROR(VLOOKUP($F146&amp;$C146,Sales!$J:$W,9,0),0)</f>
        <v>0</v>
      </c>
      <c r="M146" s="98">
        <f>IFERROR(VLOOKUP($F146&amp;$C146,Sales!$J:$W,10,0),0)</f>
        <v>0</v>
      </c>
      <c r="N146" s="98">
        <f>IFERROR(VLOOKUP($F146&amp;$C146,Sales!$J:$W,11,0),0)</f>
        <v>0</v>
      </c>
      <c r="O146" s="98">
        <f>IFERROR(VLOOKUP($F146&amp;$C146,Sales!$J:$W,12,0),0)</f>
        <v>0</v>
      </c>
      <c r="P146" s="98">
        <f>IFERROR(VLOOKUP($F146&amp;$C146,Sales!$J:$W,13,0),0)</f>
        <v>0</v>
      </c>
      <c r="Q146" s="98">
        <f>IFERROR(VLOOKUP($F146&amp;$C146,Sales!$A:$H,7,0),0)</f>
        <v>0</v>
      </c>
      <c r="R146" s="41">
        <f t="shared" si="4"/>
        <v>0.83333333333333337</v>
      </c>
      <c r="S146" s="15">
        <v>1</v>
      </c>
      <c r="T146" s="15"/>
      <c r="U146" s="15"/>
      <c r="V146" s="15">
        <v>1</v>
      </c>
      <c r="W146" s="15">
        <v>1</v>
      </c>
      <c r="X146" s="15">
        <v>1</v>
      </c>
      <c r="Y146" s="41">
        <v>1</v>
      </c>
      <c r="Z146" s="41">
        <v>0</v>
      </c>
      <c r="AA146" s="41"/>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0">
        <v>1</v>
      </c>
      <c r="BA146" t="s">
        <v>22</v>
      </c>
      <c r="BB146" t="s">
        <v>23</v>
      </c>
      <c r="BD146" s="39" t="str">
        <f t="shared" si="5"/>
        <v>01/394429501SBukalapak</v>
      </c>
      <c r="BG146" t="s">
        <v>13967</v>
      </c>
    </row>
    <row r="147" spans="2:59" ht="13.5" customHeight="1" x14ac:dyDescent="0.35">
      <c r="B147" s="10" t="s">
        <v>17</v>
      </c>
      <c r="C147" s="10" t="s">
        <v>2657</v>
      </c>
      <c r="D147" s="10" t="s">
        <v>119</v>
      </c>
      <c r="E147" s="10" t="s">
        <v>120</v>
      </c>
      <c r="F147" s="10" t="s">
        <v>2981</v>
      </c>
      <c r="G147" s="137" t="s">
        <v>2981</v>
      </c>
      <c r="H147" s="10"/>
      <c r="I147" s="10">
        <v>0</v>
      </c>
      <c r="J147" s="10" t="s">
        <v>8407</v>
      </c>
      <c r="K147" s="10" t="s">
        <v>8408</v>
      </c>
      <c r="L147" s="98">
        <f>IFERROR(VLOOKUP($F147&amp;$C147,Sales!$J:$W,9,0),0)</f>
        <v>0</v>
      </c>
      <c r="M147" s="98">
        <f>IFERROR(VLOOKUP($F147&amp;$C147,Sales!$J:$W,10,0),0)</f>
        <v>0</v>
      </c>
      <c r="N147" s="98">
        <f>IFERROR(VLOOKUP($F147&amp;$C147,Sales!$J:$W,11,0),0)</f>
        <v>0</v>
      </c>
      <c r="O147" s="98">
        <f>IFERROR(VLOOKUP($F147&amp;$C147,Sales!$J:$W,12,0),0)</f>
        <v>0</v>
      </c>
      <c r="P147" s="98">
        <f>IFERROR(VLOOKUP($F147&amp;$C147,Sales!$J:$W,13,0),0)</f>
        <v>0</v>
      </c>
      <c r="Q147" s="98">
        <f>IFERROR(VLOOKUP($F147&amp;$C147,Sales!$A:$H,7,0),0)</f>
        <v>0</v>
      </c>
      <c r="R147" s="41" t="str">
        <f t="shared" si="4"/>
        <v>ERROR</v>
      </c>
      <c r="S147" s="15"/>
      <c r="T147" s="15"/>
      <c r="U147" s="15"/>
      <c r="V147" s="15"/>
      <c r="W147" s="15"/>
      <c r="X147" s="15"/>
      <c r="Y147" s="41"/>
      <c r="Z147" s="41"/>
      <c r="AA147" s="41"/>
      <c r="AB147" s="15"/>
      <c r="AC147" s="15"/>
      <c r="AD147" s="15"/>
      <c r="AE147" s="15"/>
      <c r="AF147" s="15"/>
      <c r="AG147" s="15"/>
      <c r="AH147" s="15"/>
      <c r="AI147" s="15"/>
      <c r="AJ147" s="41"/>
      <c r="AK147" s="15"/>
      <c r="AL147" s="15"/>
      <c r="AM147" s="15"/>
      <c r="AN147" s="15"/>
      <c r="AO147" s="15"/>
      <c r="AP147" s="15"/>
      <c r="AQ147" s="15"/>
      <c r="AR147" s="15"/>
      <c r="AS147" s="15"/>
      <c r="AT147" s="15"/>
      <c r="AU147" s="15"/>
      <c r="AV147" s="15"/>
      <c r="AW147" s="15"/>
      <c r="AX147" s="15"/>
      <c r="AY147" s="15"/>
      <c r="AZ147" s="10">
        <v>1</v>
      </c>
      <c r="BA147" t="s">
        <v>22</v>
      </c>
      <c r="BB147" t="s">
        <v>88</v>
      </c>
      <c r="BD147" s="39" t="str">
        <f t="shared" si="5"/>
        <v>01/394429501QBukalapak</v>
      </c>
      <c r="BE147" s="88">
        <v>44921</v>
      </c>
      <c r="BF147" t="s">
        <v>14105</v>
      </c>
    </row>
    <row r="148" spans="2:59" ht="13.5" customHeight="1" x14ac:dyDescent="0.35">
      <c r="B148" s="10" t="s">
        <v>17</v>
      </c>
      <c r="C148" s="10" t="s">
        <v>2657</v>
      </c>
      <c r="D148" s="10" t="s">
        <v>119</v>
      </c>
      <c r="E148" s="10" t="s">
        <v>120</v>
      </c>
      <c r="F148" s="10" t="s">
        <v>2981</v>
      </c>
      <c r="G148" s="137" t="s">
        <v>2981</v>
      </c>
      <c r="H148" s="10"/>
      <c r="I148" s="10">
        <v>0</v>
      </c>
      <c r="J148" s="10" t="s">
        <v>8409</v>
      </c>
      <c r="K148" s="10" t="s">
        <v>8410</v>
      </c>
      <c r="L148" s="98">
        <f>IFERROR(VLOOKUP($F148&amp;$C148,Sales!$J:$W,9,0),0)</f>
        <v>0</v>
      </c>
      <c r="M148" s="98">
        <f>IFERROR(VLOOKUP($F148&amp;$C148,Sales!$J:$W,10,0),0)</f>
        <v>0</v>
      </c>
      <c r="N148" s="98">
        <f>IFERROR(VLOOKUP($F148&amp;$C148,Sales!$J:$W,11,0),0)</f>
        <v>0</v>
      </c>
      <c r="O148" s="98">
        <f>IFERROR(VLOOKUP($F148&amp;$C148,Sales!$J:$W,12,0),0)</f>
        <v>0</v>
      </c>
      <c r="P148" s="98">
        <f>IFERROR(VLOOKUP($F148&amp;$C148,Sales!$J:$W,13,0),0)</f>
        <v>0</v>
      </c>
      <c r="Q148" s="98">
        <f>IFERROR(VLOOKUP($F148&amp;$C148,Sales!$A:$H,7,0),0)</f>
        <v>0</v>
      </c>
      <c r="R148" s="41">
        <f t="shared" si="4"/>
        <v>1</v>
      </c>
      <c r="S148" s="15">
        <v>1</v>
      </c>
      <c r="T148" s="15"/>
      <c r="U148" s="15"/>
      <c r="V148" s="15">
        <v>1</v>
      </c>
      <c r="W148" s="15">
        <v>1</v>
      </c>
      <c r="X148" s="15">
        <v>1</v>
      </c>
      <c r="Y148" s="41">
        <v>1</v>
      </c>
      <c r="Z148" s="41">
        <v>1</v>
      </c>
      <c r="AA148" s="41"/>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0">
        <v>1</v>
      </c>
      <c r="BA148" t="s">
        <v>22</v>
      </c>
      <c r="BB148" t="s">
        <v>23</v>
      </c>
      <c r="BD148" s="39" t="str">
        <f t="shared" si="5"/>
        <v>01/394429501QBukalapak</v>
      </c>
    </row>
    <row r="149" spans="2:59" ht="13.5" customHeight="1" x14ac:dyDescent="0.35">
      <c r="B149" s="10" t="s">
        <v>17</v>
      </c>
      <c r="C149" s="10" t="s">
        <v>2657</v>
      </c>
      <c r="D149" s="10" t="s">
        <v>119</v>
      </c>
      <c r="E149" s="10" t="s">
        <v>120</v>
      </c>
      <c r="F149" s="10" t="s">
        <v>2978</v>
      </c>
      <c r="G149" s="137" t="s">
        <v>2978</v>
      </c>
      <c r="H149" s="10"/>
      <c r="I149" s="10">
        <v>0</v>
      </c>
      <c r="J149" s="10" t="s">
        <v>8411</v>
      </c>
      <c r="K149" s="10" t="s">
        <v>11054</v>
      </c>
      <c r="L149" s="98">
        <f>IFERROR(VLOOKUP($F149&amp;$C149,Sales!$J:$W,9,0),0)</f>
        <v>0</v>
      </c>
      <c r="M149" s="98">
        <f>IFERROR(VLOOKUP($F149&amp;$C149,Sales!$J:$W,10,0),0)</f>
        <v>0</v>
      </c>
      <c r="N149" s="98">
        <f>IFERROR(VLOOKUP($F149&amp;$C149,Sales!$J:$W,11,0),0)</f>
        <v>0</v>
      </c>
      <c r="O149" s="98">
        <f>IFERROR(VLOOKUP($F149&amp;$C149,Sales!$J:$W,12,0),0)</f>
        <v>0</v>
      </c>
      <c r="P149" s="98">
        <f>IFERROR(VLOOKUP($F149&amp;$C149,Sales!$J:$W,13,0),0)</f>
        <v>0</v>
      </c>
      <c r="Q149" s="98">
        <f>IFERROR(VLOOKUP($F149&amp;$C149,Sales!$A:$H,7,0),0)</f>
        <v>0</v>
      </c>
      <c r="R149" s="41">
        <f t="shared" si="4"/>
        <v>1</v>
      </c>
      <c r="S149" s="15">
        <v>1</v>
      </c>
      <c r="T149" s="15"/>
      <c r="U149" s="15"/>
      <c r="V149" s="15">
        <v>1</v>
      </c>
      <c r="W149" s="15">
        <v>1</v>
      </c>
      <c r="X149" s="15">
        <v>1</v>
      </c>
      <c r="Y149" s="41">
        <v>1</v>
      </c>
      <c r="Z149" s="41">
        <v>1</v>
      </c>
      <c r="AA149" s="41"/>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0">
        <v>1</v>
      </c>
      <c r="BA149" t="s">
        <v>31</v>
      </c>
      <c r="BB149" t="s">
        <v>23</v>
      </c>
      <c r="BD149" s="39" t="str">
        <f t="shared" si="5"/>
        <v>01/394429501NBukalapak</v>
      </c>
    </row>
    <row r="150" spans="2:59" ht="13.5" customHeight="1" x14ac:dyDescent="0.35">
      <c r="B150" s="10" t="s">
        <v>17</v>
      </c>
      <c r="C150" s="10" t="s">
        <v>2657</v>
      </c>
      <c r="D150" s="10" t="s">
        <v>119</v>
      </c>
      <c r="E150" s="10" t="s">
        <v>120</v>
      </c>
      <c r="F150" s="10" t="s">
        <v>2979</v>
      </c>
      <c r="G150" s="137" t="s">
        <v>2979</v>
      </c>
      <c r="H150" s="10"/>
      <c r="I150" s="10">
        <v>0</v>
      </c>
      <c r="J150" s="10" t="s">
        <v>8412</v>
      </c>
      <c r="K150" s="10" t="s">
        <v>8413</v>
      </c>
      <c r="L150" s="98">
        <f>IFERROR(VLOOKUP($F150&amp;$C150,Sales!$J:$W,9,0),0)</f>
        <v>0</v>
      </c>
      <c r="M150" s="98">
        <f>IFERROR(VLOOKUP($F150&amp;$C150,Sales!$J:$W,10,0),0)</f>
        <v>0</v>
      </c>
      <c r="N150" s="98">
        <f>IFERROR(VLOOKUP($F150&amp;$C150,Sales!$J:$W,11,0),0)</f>
        <v>0</v>
      </c>
      <c r="O150" s="98">
        <f>IFERROR(VLOOKUP($F150&amp;$C150,Sales!$J:$W,12,0),0)</f>
        <v>0</v>
      </c>
      <c r="P150" s="98">
        <f>IFERROR(VLOOKUP($F150&amp;$C150,Sales!$J:$W,13,0),0)</f>
        <v>0</v>
      </c>
      <c r="Q150" s="98">
        <f>IFERROR(VLOOKUP($F150&amp;$C150,Sales!$A:$H,7,0),0)</f>
        <v>0</v>
      </c>
      <c r="R150" s="41">
        <f t="shared" si="4"/>
        <v>1</v>
      </c>
      <c r="S150" s="15">
        <v>1</v>
      </c>
      <c r="T150" s="15"/>
      <c r="U150" s="15"/>
      <c r="V150" s="15">
        <v>1</v>
      </c>
      <c r="W150" s="15">
        <v>1</v>
      </c>
      <c r="X150" s="15">
        <v>1</v>
      </c>
      <c r="Y150" s="41">
        <v>1</v>
      </c>
      <c r="Z150" s="41">
        <v>1</v>
      </c>
      <c r="AA150" s="41"/>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0">
        <v>1</v>
      </c>
      <c r="BA150" t="s">
        <v>22</v>
      </c>
      <c r="BB150" t="s">
        <v>23</v>
      </c>
      <c r="BD150" s="39" t="str">
        <f t="shared" si="5"/>
        <v>01/394429501OBukalapak</v>
      </c>
    </row>
    <row r="151" spans="2:59" ht="13.5" customHeight="1" x14ac:dyDescent="0.35">
      <c r="B151" s="10" t="s">
        <v>17</v>
      </c>
      <c r="C151" s="10" t="s">
        <v>2657</v>
      </c>
      <c r="D151" s="10" t="s">
        <v>119</v>
      </c>
      <c r="E151" s="10" t="s">
        <v>120</v>
      </c>
      <c r="F151" s="10" t="s">
        <v>2980</v>
      </c>
      <c r="G151" s="137" t="s">
        <v>2980</v>
      </c>
      <c r="H151" s="10"/>
      <c r="I151" s="10">
        <v>0</v>
      </c>
      <c r="J151" s="10" t="s">
        <v>8414</v>
      </c>
      <c r="K151" s="10" t="s">
        <v>8415</v>
      </c>
      <c r="L151" s="98">
        <f>IFERROR(VLOOKUP($F151&amp;$C151,Sales!$J:$W,9,0),0)</f>
        <v>0</v>
      </c>
      <c r="M151" s="98">
        <f>IFERROR(VLOOKUP($F151&amp;$C151,Sales!$J:$W,10,0),0)</f>
        <v>0</v>
      </c>
      <c r="N151" s="98">
        <f>IFERROR(VLOOKUP($F151&amp;$C151,Sales!$J:$W,11,0),0)</f>
        <v>0</v>
      </c>
      <c r="O151" s="98">
        <f>IFERROR(VLOOKUP($F151&amp;$C151,Sales!$J:$W,12,0),0)</f>
        <v>0</v>
      </c>
      <c r="P151" s="98">
        <f>IFERROR(VLOOKUP($F151&amp;$C151,Sales!$J:$W,13,0),0)</f>
        <v>0</v>
      </c>
      <c r="Q151" s="98">
        <f>IFERROR(VLOOKUP($F151&amp;$C151,Sales!$A:$H,7,0),0)</f>
        <v>0</v>
      </c>
      <c r="R151" s="41">
        <f t="shared" si="4"/>
        <v>1</v>
      </c>
      <c r="S151" s="15">
        <v>1</v>
      </c>
      <c r="T151" s="15"/>
      <c r="U151" s="15"/>
      <c r="V151" s="15">
        <v>1</v>
      </c>
      <c r="W151" s="15">
        <v>1</v>
      </c>
      <c r="X151" s="15">
        <v>1</v>
      </c>
      <c r="Y151" s="41">
        <v>1</v>
      </c>
      <c r="Z151" s="41">
        <v>1</v>
      </c>
      <c r="AA151" s="41"/>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0">
        <v>1</v>
      </c>
      <c r="BA151" t="s">
        <v>22</v>
      </c>
      <c r="BB151" t="s">
        <v>23</v>
      </c>
      <c r="BD151" s="39" t="str">
        <f t="shared" si="5"/>
        <v>01/394429501PBukalapak</v>
      </c>
    </row>
    <row r="152" spans="2:59" ht="13.5" customHeight="1" x14ac:dyDescent="0.35">
      <c r="B152" s="10" t="s">
        <v>17</v>
      </c>
      <c r="C152" s="10" t="s">
        <v>2657</v>
      </c>
      <c r="D152" s="10" t="s">
        <v>119</v>
      </c>
      <c r="E152" s="10" t="s">
        <v>120</v>
      </c>
      <c r="F152" s="10" t="s">
        <v>957</v>
      </c>
      <c r="G152" s="137" t="s">
        <v>957</v>
      </c>
      <c r="H152" s="10"/>
      <c r="I152" s="10" t="s">
        <v>958</v>
      </c>
      <c r="J152" s="10" t="s">
        <v>8416</v>
      </c>
      <c r="K152" s="10" t="s">
        <v>8417</v>
      </c>
      <c r="L152" s="98">
        <f>IFERROR(VLOOKUP($F152&amp;$C152,Sales!$J:$W,9,0),0)</f>
        <v>0</v>
      </c>
      <c r="M152" s="98">
        <f>IFERROR(VLOOKUP($F152&amp;$C152,Sales!$J:$W,10,0),0)</f>
        <v>0</v>
      </c>
      <c r="N152" s="98">
        <f>IFERROR(VLOOKUP($F152&amp;$C152,Sales!$J:$W,11,0),0)</f>
        <v>0</v>
      </c>
      <c r="O152" s="98">
        <f>IFERROR(VLOOKUP($F152&amp;$C152,Sales!$J:$W,12,0),0)</f>
        <v>0</v>
      </c>
      <c r="P152" s="98">
        <f>IFERROR(VLOOKUP($F152&amp;$C152,Sales!$J:$W,13,0),0)</f>
        <v>0</v>
      </c>
      <c r="Q152" s="98">
        <f>IFERROR(VLOOKUP($F152&amp;$C152,Sales!$A:$H,7,0),0)</f>
        <v>0</v>
      </c>
      <c r="R152" s="41">
        <f t="shared" si="4"/>
        <v>1</v>
      </c>
      <c r="S152" s="15">
        <v>1</v>
      </c>
      <c r="T152" s="15"/>
      <c r="U152" s="15"/>
      <c r="V152" s="15">
        <v>1</v>
      </c>
      <c r="W152" s="15">
        <v>1</v>
      </c>
      <c r="X152" s="15">
        <v>1</v>
      </c>
      <c r="Y152" s="41">
        <v>1</v>
      </c>
      <c r="Z152" s="41">
        <v>1</v>
      </c>
      <c r="AA152" s="41"/>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0">
        <v>1</v>
      </c>
      <c r="BA152" t="s">
        <v>22</v>
      </c>
      <c r="BB152" t="s">
        <v>23</v>
      </c>
      <c r="BD152" s="39" t="str">
        <f t="shared" si="5"/>
        <v>01/214427001IBukalapak</v>
      </c>
    </row>
    <row r="153" spans="2:59" ht="13.5" customHeight="1" x14ac:dyDescent="0.35">
      <c r="B153" s="10" t="s">
        <v>17</v>
      </c>
      <c r="C153" s="10" t="s">
        <v>2657</v>
      </c>
      <c r="D153" s="10" t="s">
        <v>119</v>
      </c>
      <c r="E153" s="10" t="s">
        <v>120</v>
      </c>
      <c r="F153" s="10" t="s">
        <v>961</v>
      </c>
      <c r="G153" s="137" t="s">
        <v>961</v>
      </c>
      <c r="H153" s="10"/>
      <c r="I153" s="10" t="s">
        <v>962</v>
      </c>
      <c r="J153" s="10" t="s">
        <v>8418</v>
      </c>
      <c r="K153" s="10" t="s">
        <v>8419</v>
      </c>
      <c r="L153" s="98">
        <f>IFERROR(VLOOKUP($F153&amp;$C153,Sales!$J:$W,9,0),0)</f>
        <v>32252.252252252249</v>
      </c>
      <c r="M153" s="98">
        <f>IFERROR(VLOOKUP($F153&amp;$C153,Sales!$J:$W,10,0),0)</f>
        <v>0</v>
      </c>
      <c r="N153" s="98">
        <f>IFERROR(VLOOKUP($F153&amp;$C153,Sales!$J:$W,11,0),0)</f>
        <v>0</v>
      </c>
      <c r="O153" s="98">
        <f>IFERROR(VLOOKUP($F153&amp;$C153,Sales!$J:$W,12,0),0)</f>
        <v>0.33333333333333331</v>
      </c>
      <c r="P153" s="98">
        <f>IFERROR(VLOOKUP($F153&amp;$C153,Sales!$J:$W,13,0),0)</f>
        <v>10750.750750750749</v>
      </c>
      <c r="Q153" s="98">
        <f>IFERROR(VLOOKUP($F153&amp;$C153,Sales!$A:$H,7,0),0)</f>
        <v>0</v>
      </c>
      <c r="R153" s="41">
        <f t="shared" si="4"/>
        <v>1</v>
      </c>
      <c r="S153" s="15">
        <v>1</v>
      </c>
      <c r="T153" s="15"/>
      <c r="U153" s="15"/>
      <c r="V153" s="15">
        <v>1</v>
      </c>
      <c r="W153" s="15">
        <v>1</v>
      </c>
      <c r="X153" s="15">
        <v>1</v>
      </c>
      <c r="Y153" s="41">
        <v>1</v>
      </c>
      <c r="Z153" s="41">
        <v>1</v>
      </c>
      <c r="AA153" s="41"/>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0">
        <v>1</v>
      </c>
      <c r="BA153" t="s">
        <v>22</v>
      </c>
      <c r="BB153" t="s">
        <v>23</v>
      </c>
      <c r="BD153" s="39" t="str">
        <f t="shared" si="5"/>
        <v>01/214427002ABukalapak</v>
      </c>
    </row>
    <row r="154" spans="2:59" ht="13.5" customHeight="1" x14ac:dyDescent="0.35">
      <c r="B154" s="10" t="s">
        <v>17</v>
      </c>
      <c r="C154" s="10" t="s">
        <v>2657</v>
      </c>
      <c r="D154" s="10" t="s">
        <v>119</v>
      </c>
      <c r="E154" s="10" t="s">
        <v>120</v>
      </c>
      <c r="F154" s="10" t="s">
        <v>7592</v>
      </c>
      <c r="G154" s="137" t="s">
        <v>7592</v>
      </c>
      <c r="H154" s="10"/>
      <c r="I154" s="10" t="s">
        <v>918</v>
      </c>
      <c r="J154" s="10" t="s">
        <v>8420</v>
      </c>
      <c r="K154" s="10" t="s">
        <v>11055</v>
      </c>
      <c r="L154" s="98">
        <f>IFERROR(VLOOKUP($F154&amp;$C154,Sales!$J:$W,9,0),0)</f>
        <v>0</v>
      </c>
      <c r="M154" s="98">
        <f>IFERROR(VLOOKUP($F154&amp;$C154,Sales!$J:$W,10,0),0)</f>
        <v>0</v>
      </c>
      <c r="N154" s="98">
        <f>IFERROR(VLOOKUP($F154&amp;$C154,Sales!$J:$W,11,0),0)</f>
        <v>0</v>
      </c>
      <c r="O154" s="98">
        <f>IFERROR(VLOOKUP($F154&amp;$C154,Sales!$J:$W,12,0),0)</f>
        <v>0</v>
      </c>
      <c r="P154" s="98">
        <f>IFERROR(VLOOKUP($F154&amp;$C154,Sales!$J:$W,13,0),0)</f>
        <v>0</v>
      </c>
      <c r="Q154" s="98">
        <f>IFERROR(VLOOKUP($F154&amp;$C154,Sales!$A:$H,7,0),0)</f>
        <v>0</v>
      </c>
      <c r="R154" s="41" t="str">
        <f t="shared" si="4"/>
        <v>ERROR</v>
      </c>
      <c r="S154" s="15"/>
      <c r="T154" s="15"/>
      <c r="U154" s="15"/>
      <c r="V154" s="15"/>
      <c r="W154" s="15"/>
      <c r="X154" s="15"/>
      <c r="Y154" s="41"/>
      <c r="Z154" s="41"/>
      <c r="AA154" s="41"/>
      <c r="AB154" s="15"/>
      <c r="AC154" s="15"/>
      <c r="AD154" s="15"/>
      <c r="AE154" s="15"/>
      <c r="AF154" s="15"/>
      <c r="AG154" s="15"/>
      <c r="AH154" s="15"/>
      <c r="AI154" s="15"/>
      <c r="AJ154" s="41"/>
      <c r="AK154" s="15"/>
      <c r="AL154" s="15"/>
      <c r="AM154" s="15"/>
      <c r="AN154" s="15"/>
      <c r="AO154" s="15"/>
      <c r="AP154" s="15"/>
      <c r="AQ154" s="15"/>
      <c r="AR154" s="15"/>
      <c r="AS154" s="15"/>
      <c r="AT154" s="15"/>
      <c r="AU154" s="15"/>
      <c r="AV154" s="15"/>
      <c r="AW154" s="15"/>
      <c r="AX154" s="15"/>
      <c r="AY154" s="15"/>
      <c r="AZ154" s="10">
        <v>1</v>
      </c>
      <c r="BA154" t="s">
        <v>31</v>
      </c>
      <c r="BB154" t="s">
        <v>13210</v>
      </c>
      <c r="BD154" s="39" t="str">
        <f t="shared" si="5"/>
        <v>01/394430001FBukalapak</v>
      </c>
    </row>
    <row r="155" spans="2:59" ht="13.5" customHeight="1" x14ac:dyDescent="0.35">
      <c r="B155" s="10" t="s">
        <v>17</v>
      </c>
      <c r="C155" s="10" t="s">
        <v>2657</v>
      </c>
      <c r="D155" s="10" t="s">
        <v>119</v>
      </c>
      <c r="E155" s="10" t="s">
        <v>120</v>
      </c>
      <c r="F155" s="10" t="s">
        <v>7595</v>
      </c>
      <c r="G155" s="137" t="s">
        <v>7595</v>
      </c>
      <c r="H155" s="10"/>
      <c r="I155" s="10" t="s">
        <v>929</v>
      </c>
      <c r="J155" s="10" t="s">
        <v>8421</v>
      </c>
      <c r="K155" s="10" t="s">
        <v>8422</v>
      </c>
      <c r="L155" s="98">
        <f>IFERROR(VLOOKUP($F155&amp;$C155,Sales!$J:$W,9,0),0)</f>
        <v>0</v>
      </c>
      <c r="M155" s="98">
        <f>IFERROR(VLOOKUP($F155&amp;$C155,Sales!$J:$W,10,0),0)</f>
        <v>0</v>
      </c>
      <c r="N155" s="98">
        <f>IFERROR(VLOOKUP($F155&amp;$C155,Sales!$J:$W,11,0),0)</f>
        <v>0</v>
      </c>
      <c r="O155" s="98">
        <f>IFERROR(VLOOKUP($F155&amp;$C155,Sales!$J:$W,12,0),0)</f>
        <v>0</v>
      </c>
      <c r="P155" s="98">
        <f>IFERROR(VLOOKUP($F155&amp;$C155,Sales!$J:$W,13,0),0)</f>
        <v>0</v>
      </c>
      <c r="Q155" s="98">
        <f>IFERROR(VLOOKUP($F155&amp;$C155,Sales!$A:$H,7,0),0)</f>
        <v>0</v>
      </c>
      <c r="R155" s="41" t="str">
        <f t="shared" si="4"/>
        <v>ERROR</v>
      </c>
      <c r="S155" s="15"/>
      <c r="T155" s="15"/>
      <c r="U155" s="15"/>
      <c r="V155" s="15"/>
      <c r="W155" s="15"/>
      <c r="X155" s="15"/>
      <c r="Y155" s="41"/>
      <c r="Z155" s="41"/>
      <c r="AA155" s="41"/>
      <c r="AB155" s="15"/>
      <c r="AC155" s="15"/>
      <c r="AD155" s="15"/>
      <c r="AE155" s="15"/>
      <c r="AF155" s="15"/>
      <c r="AG155" s="15"/>
      <c r="AH155" s="15"/>
      <c r="AI155" s="15"/>
      <c r="AJ155" s="41"/>
      <c r="AK155" s="15"/>
      <c r="AL155" s="15"/>
      <c r="AM155" s="15"/>
      <c r="AN155" s="15"/>
      <c r="AO155" s="15"/>
      <c r="AP155" s="15"/>
      <c r="AQ155" s="15"/>
      <c r="AR155" s="15"/>
      <c r="AS155" s="15"/>
      <c r="AT155" s="15"/>
      <c r="AU155" s="15"/>
      <c r="AV155" s="15"/>
      <c r="AW155" s="15"/>
      <c r="AX155" s="15"/>
      <c r="AY155" s="15"/>
      <c r="AZ155" s="10">
        <v>1</v>
      </c>
      <c r="BA155" t="s">
        <v>22</v>
      </c>
      <c r="BB155" t="s">
        <v>13210</v>
      </c>
      <c r="BD155" s="39" t="str">
        <f t="shared" si="5"/>
        <v>01/394430001GBukalapak</v>
      </c>
    </row>
    <row r="156" spans="2:59" ht="13.5" customHeight="1" x14ac:dyDescent="0.35">
      <c r="B156" s="10" t="s">
        <v>17</v>
      </c>
      <c r="C156" s="10" t="s">
        <v>2657</v>
      </c>
      <c r="D156" s="10" t="s">
        <v>119</v>
      </c>
      <c r="E156" s="10" t="s">
        <v>120</v>
      </c>
      <c r="F156" s="10" t="s">
        <v>7601</v>
      </c>
      <c r="G156" s="137" t="s">
        <v>7601</v>
      </c>
      <c r="H156" s="10"/>
      <c r="I156" s="10" t="s">
        <v>931</v>
      </c>
      <c r="J156" s="10" t="s">
        <v>20662</v>
      </c>
      <c r="K156" s="10" t="s">
        <v>8423</v>
      </c>
      <c r="L156" s="98">
        <f>IFERROR(VLOOKUP($F156&amp;$C156,Sales!$J:$W,9,0),0)</f>
        <v>0</v>
      </c>
      <c r="M156" s="98">
        <f>IFERROR(VLOOKUP($F156&amp;$C156,Sales!$J:$W,10,0),0)</f>
        <v>0</v>
      </c>
      <c r="N156" s="98">
        <f>IFERROR(VLOOKUP($F156&amp;$C156,Sales!$J:$W,11,0),0)</f>
        <v>0</v>
      </c>
      <c r="O156" s="98">
        <f>IFERROR(VLOOKUP($F156&amp;$C156,Sales!$J:$W,12,0),0)</f>
        <v>0</v>
      </c>
      <c r="P156" s="98">
        <f>IFERROR(VLOOKUP($F156&amp;$C156,Sales!$J:$W,13,0),0)</f>
        <v>0</v>
      </c>
      <c r="Q156" s="98">
        <f>IFERROR(VLOOKUP($F156&amp;$C156,Sales!$A:$H,7,0),0)</f>
        <v>0</v>
      </c>
      <c r="R156" s="41" t="str">
        <f t="shared" si="4"/>
        <v>ERROR</v>
      </c>
      <c r="S156" s="15"/>
      <c r="T156" s="15"/>
      <c r="U156" s="15"/>
      <c r="V156" s="15"/>
      <c r="W156" s="15"/>
      <c r="X156" s="15"/>
      <c r="Y156" s="41"/>
      <c r="Z156" s="41"/>
      <c r="AA156" s="41"/>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0">
        <v>1</v>
      </c>
      <c r="BA156" t="s">
        <v>22</v>
      </c>
      <c r="BB156" t="s">
        <v>88</v>
      </c>
      <c r="BD156" s="39" t="str">
        <f t="shared" si="5"/>
        <v>01/394430001IBukalapak</v>
      </c>
      <c r="BG156" t="s">
        <v>20663</v>
      </c>
    </row>
    <row r="157" spans="2:59" ht="13.5" customHeight="1" x14ac:dyDescent="0.35">
      <c r="B157" s="10" t="s">
        <v>17</v>
      </c>
      <c r="C157" s="10" t="s">
        <v>2657</v>
      </c>
      <c r="D157" s="10" t="s">
        <v>119</v>
      </c>
      <c r="E157" s="10" t="s">
        <v>120</v>
      </c>
      <c r="F157" s="10" t="s">
        <v>6073</v>
      </c>
      <c r="G157" s="137" t="s">
        <v>6073</v>
      </c>
      <c r="H157" s="10"/>
      <c r="I157" s="10" t="s">
        <v>5745</v>
      </c>
      <c r="J157" s="10" t="s">
        <v>8424</v>
      </c>
      <c r="K157" s="10" t="s">
        <v>8425</v>
      </c>
      <c r="L157" s="98">
        <f>IFERROR(VLOOKUP($F157&amp;$C157,Sales!$J:$W,9,0),0)</f>
        <v>0</v>
      </c>
      <c r="M157" s="98">
        <f>IFERROR(VLOOKUP($F157&amp;$C157,Sales!$J:$W,10,0),0)</f>
        <v>0</v>
      </c>
      <c r="N157" s="98">
        <f>IFERROR(VLOOKUP($F157&amp;$C157,Sales!$J:$W,11,0),0)</f>
        <v>0</v>
      </c>
      <c r="O157" s="98">
        <f>IFERROR(VLOOKUP($F157&amp;$C157,Sales!$J:$W,12,0),0)</f>
        <v>0</v>
      </c>
      <c r="P157" s="98">
        <f>IFERROR(VLOOKUP($F157&amp;$C157,Sales!$J:$W,13,0),0)</f>
        <v>0</v>
      </c>
      <c r="Q157" s="98">
        <f>IFERROR(VLOOKUP($F157&amp;$C157,Sales!$A:$H,7,0),0)</f>
        <v>0</v>
      </c>
      <c r="R157" s="41">
        <f t="shared" si="4"/>
        <v>1</v>
      </c>
      <c r="S157" s="15">
        <v>1</v>
      </c>
      <c r="T157" s="15"/>
      <c r="U157" s="15"/>
      <c r="V157" s="15">
        <v>1</v>
      </c>
      <c r="W157" s="15">
        <v>1</v>
      </c>
      <c r="X157" s="15">
        <v>1</v>
      </c>
      <c r="Y157" s="41">
        <v>1</v>
      </c>
      <c r="Z157" s="41">
        <v>1</v>
      </c>
      <c r="AA157" s="41"/>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0">
        <v>1</v>
      </c>
      <c r="BA157" t="s">
        <v>22</v>
      </c>
      <c r="BB157" t="s">
        <v>23</v>
      </c>
      <c r="BD157" s="39" t="str">
        <f t="shared" si="5"/>
        <v>01/394429501IBukalapak</v>
      </c>
    </row>
    <row r="158" spans="2:59" ht="13.5" customHeight="1" x14ac:dyDescent="0.35">
      <c r="B158" s="10" t="s">
        <v>17</v>
      </c>
      <c r="C158" s="10" t="s">
        <v>2657</v>
      </c>
      <c r="D158" s="10" t="s">
        <v>119</v>
      </c>
      <c r="E158" s="10" t="s">
        <v>120</v>
      </c>
      <c r="F158" s="10" t="s">
        <v>1789</v>
      </c>
      <c r="G158" s="137" t="s">
        <v>1789</v>
      </c>
      <c r="H158" s="10"/>
      <c r="I158" s="10" t="s">
        <v>1791</v>
      </c>
      <c r="J158" s="10" t="s">
        <v>8426</v>
      </c>
      <c r="K158" s="10" t="s">
        <v>5629</v>
      </c>
      <c r="L158" s="98">
        <f>IFERROR(VLOOKUP($F158&amp;$C158,Sales!$J:$W,9,0),0)</f>
        <v>27297.297297297297</v>
      </c>
      <c r="M158" s="98">
        <f>IFERROR(VLOOKUP($F158&amp;$C158,Sales!$J:$W,10,0),0)</f>
        <v>0</v>
      </c>
      <c r="N158" s="98">
        <f>IFERROR(VLOOKUP($F158&amp;$C158,Sales!$J:$W,11,0),0)</f>
        <v>0</v>
      </c>
      <c r="O158" s="98">
        <f>IFERROR(VLOOKUP($F158&amp;$C158,Sales!$J:$W,12,0),0)</f>
        <v>0.33333333333333331</v>
      </c>
      <c r="P158" s="98">
        <f>IFERROR(VLOOKUP($F158&amp;$C158,Sales!$J:$W,13,0),0)</f>
        <v>9099.0990990990995</v>
      </c>
      <c r="Q158" s="98">
        <f>IFERROR(VLOOKUP($F158&amp;$C158,Sales!$A:$H,7,0),0)</f>
        <v>0</v>
      </c>
      <c r="R158" s="41">
        <f t="shared" si="4"/>
        <v>1</v>
      </c>
      <c r="S158" s="15">
        <v>1</v>
      </c>
      <c r="T158" s="15"/>
      <c r="U158" s="15"/>
      <c r="V158" s="15">
        <v>1</v>
      </c>
      <c r="W158" s="15">
        <v>1</v>
      </c>
      <c r="X158" s="15">
        <v>1</v>
      </c>
      <c r="Y158" s="41">
        <v>1</v>
      </c>
      <c r="Z158" s="41">
        <v>1</v>
      </c>
      <c r="AA158" s="41"/>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0">
        <v>1</v>
      </c>
      <c r="BA158" t="s">
        <v>22</v>
      </c>
      <c r="BB158" t="s">
        <v>23</v>
      </c>
      <c r="BD158" s="39" t="str">
        <f t="shared" si="5"/>
        <v>01/214424902CBukalapak</v>
      </c>
    </row>
    <row r="159" spans="2:59" ht="13.5" customHeight="1" x14ac:dyDescent="0.35">
      <c r="B159" s="10" t="s">
        <v>17</v>
      </c>
      <c r="C159" s="10" t="s">
        <v>2657</v>
      </c>
      <c r="D159" s="10" t="s">
        <v>119</v>
      </c>
      <c r="E159" s="10" t="s">
        <v>120</v>
      </c>
      <c r="F159" s="10" t="s">
        <v>1793</v>
      </c>
      <c r="G159" s="137" t="s">
        <v>1793</v>
      </c>
      <c r="H159" s="10"/>
      <c r="I159" s="10" t="s">
        <v>1795</v>
      </c>
      <c r="J159" s="10" t="s">
        <v>8427</v>
      </c>
      <c r="K159" s="10" t="s">
        <v>5686</v>
      </c>
      <c r="L159" s="98">
        <f>IFERROR(VLOOKUP($F159&amp;$C159,Sales!$J:$W,9,0),0)</f>
        <v>49099.099099099098</v>
      </c>
      <c r="M159" s="98">
        <f>IFERROR(VLOOKUP($F159&amp;$C159,Sales!$J:$W,10,0),0)</f>
        <v>0</v>
      </c>
      <c r="N159" s="98">
        <f>IFERROR(VLOOKUP($F159&amp;$C159,Sales!$J:$W,11,0),0)</f>
        <v>98198.198198198195</v>
      </c>
      <c r="O159" s="98">
        <f>IFERROR(VLOOKUP($F159&amp;$C159,Sales!$J:$W,12,0),0)</f>
        <v>1</v>
      </c>
      <c r="P159" s="98">
        <f>IFERROR(VLOOKUP($F159&amp;$C159,Sales!$J:$W,13,0),0)</f>
        <v>49099.09909909909</v>
      </c>
      <c r="Q159" s="98">
        <f>IFERROR(VLOOKUP($F159&amp;$C159,Sales!$A:$H,7,0),0)</f>
        <v>0</v>
      </c>
      <c r="R159" s="41">
        <f t="shared" si="4"/>
        <v>1</v>
      </c>
      <c r="S159" s="15">
        <v>1</v>
      </c>
      <c r="T159" s="15"/>
      <c r="U159" s="15"/>
      <c r="V159" s="15">
        <v>1</v>
      </c>
      <c r="W159" s="15">
        <v>1</v>
      </c>
      <c r="X159" s="15">
        <v>1</v>
      </c>
      <c r="Y159" s="41">
        <v>1</v>
      </c>
      <c r="Z159" s="41">
        <v>1</v>
      </c>
      <c r="AA159" s="41"/>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0">
        <v>1</v>
      </c>
      <c r="BA159" t="s">
        <v>22</v>
      </c>
      <c r="BB159" t="s">
        <v>23</v>
      </c>
      <c r="BD159" s="39" t="str">
        <f t="shared" si="5"/>
        <v>01/214424902DBukalapak</v>
      </c>
    </row>
    <row r="160" spans="2:59" ht="13.5" customHeight="1" x14ac:dyDescent="0.35">
      <c r="B160" s="10" t="s">
        <v>17</v>
      </c>
      <c r="C160" s="10" t="s">
        <v>2657</v>
      </c>
      <c r="D160" s="10" t="s">
        <v>119</v>
      </c>
      <c r="E160" s="10" t="s">
        <v>120</v>
      </c>
      <c r="F160" s="10" t="s">
        <v>973</v>
      </c>
      <c r="G160" s="137" t="s">
        <v>973</v>
      </c>
      <c r="H160" s="10"/>
      <c r="I160" s="10" t="s">
        <v>974</v>
      </c>
      <c r="J160" s="124" t="s">
        <v>8428</v>
      </c>
      <c r="K160" s="10" t="s">
        <v>976</v>
      </c>
      <c r="L160" s="98">
        <f>IFERROR(VLOOKUP($F160&amp;$C160,Sales!$J:$W,9,0),0)</f>
        <v>40900.900900900895</v>
      </c>
      <c r="M160" s="98">
        <f>IFERROR(VLOOKUP($F160&amp;$C160,Sales!$J:$W,10,0),0)</f>
        <v>0</v>
      </c>
      <c r="N160" s="98">
        <f>IFERROR(VLOOKUP($F160&amp;$C160,Sales!$J:$W,11,0),0)</f>
        <v>0</v>
      </c>
      <c r="O160" s="98">
        <f>IFERROR(VLOOKUP($F160&amp;$C160,Sales!$J:$W,12,0),0)</f>
        <v>0.33333333333333331</v>
      </c>
      <c r="P160" s="98">
        <f>IFERROR(VLOOKUP($F160&amp;$C160,Sales!$J:$W,13,0),0)</f>
        <v>13633.633633633632</v>
      </c>
      <c r="Q160" s="98">
        <f>IFERROR(VLOOKUP($F160&amp;$C160,Sales!$A:$H,7,0),0)</f>
        <v>0</v>
      </c>
      <c r="R160" s="41">
        <f t="shared" si="4"/>
        <v>1</v>
      </c>
      <c r="S160" s="15">
        <v>1</v>
      </c>
      <c r="T160" s="15"/>
      <c r="U160" s="15"/>
      <c r="V160" s="15">
        <v>1</v>
      </c>
      <c r="W160" s="15">
        <v>1</v>
      </c>
      <c r="X160" s="15">
        <v>1</v>
      </c>
      <c r="Y160" s="41">
        <v>1</v>
      </c>
      <c r="Z160" s="41">
        <v>1</v>
      </c>
      <c r="AA160" s="41"/>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0">
        <v>1</v>
      </c>
      <c r="BA160" t="s">
        <v>22</v>
      </c>
      <c r="BB160" t="s">
        <v>23</v>
      </c>
      <c r="BD160" s="39" t="str">
        <f t="shared" si="5"/>
        <v>01/214424902EBukalapak</v>
      </c>
    </row>
    <row r="161" spans="2:58" ht="13.5" customHeight="1" x14ac:dyDescent="0.35">
      <c r="B161" s="10" t="s">
        <v>17</v>
      </c>
      <c r="C161" s="10" t="s">
        <v>2657</v>
      </c>
      <c r="D161" s="10" t="s">
        <v>119</v>
      </c>
      <c r="E161" s="10" t="s">
        <v>120</v>
      </c>
      <c r="F161" s="10" t="s">
        <v>6072</v>
      </c>
      <c r="G161" s="137" t="s">
        <v>6072</v>
      </c>
      <c r="H161" s="10"/>
      <c r="I161" s="10" t="s">
        <v>5743</v>
      </c>
      <c r="J161" s="10" t="s">
        <v>8429</v>
      </c>
      <c r="K161" s="10" t="s">
        <v>8430</v>
      </c>
      <c r="L161" s="98">
        <f>IFERROR(VLOOKUP($F161&amp;$C161,Sales!$J:$W,9,0),0)</f>
        <v>0</v>
      </c>
      <c r="M161" s="98">
        <f>IFERROR(VLOOKUP($F161&amp;$C161,Sales!$J:$W,10,0),0)</f>
        <v>0</v>
      </c>
      <c r="N161" s="98">
        <f>IFERROR(VLOOKUP($F161&amp;$C161,Sales!$J:$W,11,0),0)</f>
        <v>0</v>
      </c>
      <c r="O161" s="98">
        <f>IFERROR(VLOOKUP($F161&amp;$C161,Sales!$J:$W,12,0),0)</f>
        <v>0</v>
      </c>
      <c r="P161" s="98">
        <f>IFERROR(VLOOKUP($F161&amp;$C161,Sales!$J:$W,13,0),0)</f>
        <v>0</v>
      </c>
      <c r="Q161" s="98">
        <f>IFERROR(VLOOKUP($F161&amp;$C161,Sales!$A:$H,7,0),0)</f>
        <v>0</v>
      </c>
      <c r="R161" s="41">
        <f t="shared" si="4"/>
        <v>1</v>
      </c>
      <c r="S161" s="15">
        <v>1</v>
      </c>
      <c r="T161" s="15"/>
      <c r="U161" s="15"/>
      <c r="V161" s="15">
        <v>1</v>
      </c>
      <c r="W161" s="15">
        <v>1</v>
      </c>
      <c r="X161" s="15">
        <v>1</v>
      </c>
      <c r="Y161" s="41">
        <v>1</v>
      </c>
      <c r="Z161" s="41">
        <v>1</v>
      </c>
      <c r="AA161" s="41"/>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0">
        <v>1</v>
      </c>
      <c r="BA161" t="s">
        <v>22</v>
      </c>
      <c r="BB161" t="s">
        <v>23</v>
      </c>
      <c r="BD161" s="39" t="str">
        <f t="shared" si="5"/>
        <v>01/394429501HBukalapak</v>
      </c>
    </row>
    <row r="162" spans="2:58" ht="13.5" customHeight="1" x14ac:dyDescent="0.35">
      <c r="B162" s="10" t="s">
        <v>17</v>
      </c>
      <c r="C162" s="10" t="s">
        <v>2657</v>
      </c>
      <c r="D162" s="10" t="s">
        <v>650</v>
      </c>
      <c r="E162" s="10" t="s">
        <v>194</v>
      </c>
      <c r="F162" s="10" t="s">
        <v>1468</v>
      </c>
      <c r="G162" s="137" t="s">
        <v>1468</v>
      </c>
      <c r="H162" s="10"/>
      <c r="I162" s="10">
        <v>0</v>
      </c>
      <c r="J162" s="10" t="s">
        <v>8431</v>
      </c>
      <c r="K162" s="10" t="s">
        <v>1470</v>
      </c>
      <c r="L162" s="98">
        <f>IFERROR(VLOOKUP($F162&amp;$C162,Sales!$J:$W,9,0),0)</f>
        <v>0</v>
      </c>
      <c r="M162" s="98">
        <f>IFERROR(VLOOKUP($F162&amp;$C162,Sales!$J:$W,10,0),0)</f>
        <v>0</v>
      </c>
      <c r="N162" s="98">
        <f>IFERROR(VLOOKUP($F162&amp;$C162,Sales!$J:$W,11,0),0)</f>
        <v>0</v>
      </c>
      <c r="O162" s="98">
        <f>IFERROR(VLOOKUP($F162&amp;$C162,Sales!$J:$W,12,0),0)</f>
        <v>0</v>
      </c>
      <c r="P162" s="98">
        <f>IFERROR(VLOOKUP($F162&amp;$C162,Sales!$J:$W,13,0),0)</f>
        <v>0</v>
      </c>
      <c r="Q162" s="98">
        <f>IFERROR(VLOOKUP($F162&amp;$C162,Sales!$A:$H,7,0),0)</f>
        <v>0</v>
      </c>
      <c r="R162" s="41" t="str">
        <f t="shared" si="4"/>
        <v>ERROR</v>
      </c>
      <c r="S162" s="15"/>
      <c r="T162" s="15"/>
      <c r="U162" s="15"/>
      <c r="V162" s="15"/>
      <c r="W162" s="15"/>
      <c r="X162" s="15"/>
      <c r="Y162" s="41"/>
      <c r="Z162" s="41"/>
      <c r="AA162" s="41"/>
      <c r="AB162" s="15"/>
      <c r="AC162" s="15"/>
      <c r="AD162" s="15"/>
      <c r="AE162" s="15"/>
      <c r="AF162" s="15"/>
      <c r="AG162" s="15"/>
      <c r="AH162" s="15"/>
      <c r="AI162" s="15"/>
      <c r="AJ162" s="41"/>
      <c r="AK162" s="15"/>
      <c r="AL162" s="15"/>
      <c r="AM162" s="15"/>
      <c r="AN162" s="15"/>
      <c r="AO162" s="15"/>
      <c r="AP162" s="15"/>
      <c r="AQ162" s="15"/>
      <c r="AR162" s="15"/>
      <c r="AS162" s="15"/>
      <c r="AT162" s="15"/>
      <c r="AU162" s="15"/>
      <c r="AV162" s="15"/>
      <c r="AW162" s="15"/>
      <c r="AX162" s="15"/>
      <c r="AY162" s="15"/>
      <c r="AZ162" s="10">
        <v>1</v>
      </c>
      <c r="BA162" t="s">
        <v>22</v>
      </c>
      <c r="BB162" t="s">
        <v>88</v>
      </c>
      <c r="BD162" s="39" t="str">
        <f t="shared" si="5"/>
        <v>01/395329801ABukalapak</v>
      </c>
    </row>
    <row r="163" spans="2:58" ht="13.5" customHeight="1" x14ac:dyDescent="0.35">
      <c r="B163" s="10" t="s">
        <v>17</v>
      </c>
      <c r="C163" s="10" t="s">
        <v>2657</v>
      </c>
      <c r="D163" s="10" t="s">
        <v>119</v>
      </c>
      <c r="E163" s="10" t="s">
        <v>120</v>
      </c>
      <c r="F163" s="10" t="s">
        <v>2431</v>
      </c>
      <c r="G163" s="137" t="s">
        <v>2431</v>
      </c>
      <c r="H163" s="10"/>
      <c r="I163" s="10">
        <v>0</v>
      </c>
      <c r="J163" s="10" t="s">
        <v>8432</v>
      </c>
      <c r="K163" s="10" t="s">
        <v>8433</v>
      </c>
      <c r="L163" s="98">
        <f>IFERROR(VLOOKUP($F163&amp;$C163,Sales!$J:$W,9,0),0)</f>
        <v>0</v>
      </c>
      <c r="M163" s="98">
        <f>IFERROR(VLOOKUP($F163&amp;$C163,Sales!$J:$W,10,0),0)</f>
        <v>0</v>
      </c>
      <c r="N163" s="98">
        <f>IFERROR(VLOOKUP($F163&amp;$C163,Sales!$J:$W,11,0),0)</f>
        <v>0</v>
      </c>
      <c r="O163" s="98">
        <f>IFERROR(VLOOKUP($F163&amp;$C163,Sales!$J:$W,12,0),0)</f>
        <v>0</v>
      </c>
      <c r="P163" s="98">
        <f>IFERROR(VLOOKUP($F163&amp;$C163,Sales!$J:$W,13,0),0)</f>
        <v>0</v>
      </c>
      <c r="Q163" s="98">
        <f>IFERROR(VLOOKUP($F163&amp;$C163,Sales!$A:$H,7,0),0)</f>
        <v>0</v>
      </c>
      <c r="R163" s="41">
        <f t="shared" si="4"/>
        <v>1</v>
      </c>
      <c r="S163" s="15">
        <v>1</v>
      </c>
      <c r="T163" s="15"/>
      <c r="U163" s="15"/>
      <c r="V163" s="15">
        <v>1</v>
      </c>
      <c r="W163" s="15">
        <v>1</v>
      </c>
      <c r="X163" s="15">
        <v>1</v>
      </c>
      <c r="Y163" s="41">
        <v>1</v>
      </c>
      <c r="Z163" s="41">
        <v>1</v>
      </c>
      <c r="AA163" s="41"/>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0">
        <v>1</v>
      </c>
      <c r="BA163" t="s">
        <v>22</v>
      </c>
      <c r="BB163" t="s">
        <v>23</v>
      </c>
      <c r="BD163" s="39" t="str">
        <f t="shared" si="5"/>
        <v>01/394529502RBukalapak</v>
      </c>
    </row>
    <row r="164" spans="2:58" ht="13.5" customHeight="1" x14ac:dyDescent="0.35">
      <c r="B164" s="10" t="s">
        <v>17</v>
      </c>
      <c r="C164" s="10" t="s">
        <v>2657</v>
      </c>
      <c r="D164" s="10" t="s">
        <v>119</v>
      </c>
      <c r="E164" s="10" t="s">
        <v>120</v>
      </c>
      <c r="F164" s="10" t="s">
        <v>123</v>
      </c>
      <c r="G164" s="137" t="s">
        <v>123</v>
      </c>
      <c r="H164" s="10"/>
      <c r="I164" s="10">
        <v>0</v>
      </c>
      <c r="J164" s="10" t="s">
        <v>8434</v>
      </c>
      <c r="K164" s="10" t="s">
        <v>8435</v>
      </c>
      <c r="L164" s="98">
        <f>IFERROR(VLOOKUP($F164&amp;$C164,Sales!$J:$W,9,0),0)</f>
        <v>0</v>
      </c>
      <c r="M164" s="98">
        <f>IFERROR(VLOOKUP($F164&amp;$C164,Sales!$J:$W,10,0),0)</f>
        <v>0</v>
      </c>
      <c r="N164" s="98">
        <f>IFERROR(VLOOKUP($F164&amp;$C164,Sales!$J:$W,11,0),0)</f>
        <v>0</v>
      </c>
      <c r="O164" s="98">
        <f>IFERROR(VLOOKUP($F164&amp;$C164,Sales!$J:$W,12,0),0)</f>
        <v>0</v>
      </c>
      <c r="P164" s="98">
        <f>IFERROR(VLOOKUP($F164&amp;$C164,Sales!$J:$W,13,0),0)</f>
        <v>0</v>
      </c>
      <c r="Q164" s="98">
        <f>IFERROR(VLOOKUP($F164&amp;$C164,Sales!$A:$H,7,0),0)</f>
        <v>0</v>
      </c>
      <c r="R164" s="41" t="str">
        <f t="shared" si="4"/>
        <v>ERROR</v>
      </c>
      <c r="S164" s="15"/>
      <c r="T164" s="15"/>
      <c r="U164" s="15"/>
      <c r="V164" s="15"/>
      <c r="W164" s="15"/>
      <c r="X164" s="15"/>
      <c r="Y164" s="41"/>
      <c r="Z164" s="41"/>
      <c r="AA164" s="41"/>
      <c r="AB164" s="15"/>
      <c r="AC164" s="15"/>
      <c r="AD164" s="15"/>
      <c r="AE164" s="15"/>
      <c r="AF164" s="15"/>
      <c r="AG164" s="15"/>
      <c r="AH164" s="15"/>
      <c r="AI164" s="15"/>
      <c r="AJ164" s="41"/>
      <c r="AK164" s="15"/>
      <c r="AL164" s="15"/>
      <c r="AM164" s="15"/>
      <c r="AN164" s="15"/>
      <c r="AO164" s="15"/>
      <c r="AP164" s="15"/>
      <c r="AQ164" s="15"/>
      <c r="AR164" s="15"/>
      <c r="AS164" s="15"/>
      <c r="AT164" s="15"/>
      <c r="AU164" s="15"/>
      <c r="AV164" s="15"/>
      <c r="AW164" s="15"/>
      <c r="AX164" s="15"/>
      <c r="AY164" s="15"/>
      <c r="AZ164" s="10">
        <v>1</v>
      </c>
      <c r="BA164" t="s">
        <v>22</v>
      </c>
      <c r="BB164" t="s">
        <v>13210</v>
      </c>
      <c r="BD164" s="39" t="str">
        <f t="shared" si="5"/>
        <v>01/394429801ABukalapak</v>
      </c>
    </row>
    <row r="165" spans="2:58" ht="13.5" customHeight="1" x14ac:dyDescent="0.35">
      <c r="B165" s="10" t="s">
        <v>17</v>
      </c>
      <c r="C165" s="10" t="s">
        <v>2657</v>
      </c>
      <c r="D165" s="10" t="s">
        <v>119</v>
      </c>
      <c r="E165" s="10" t="s">
        <v>120</v>
      </c>
      <c r="F165" s="10" t="s">
        <v>175</v>
      </c>
      <c r="G165" s="137" t="s">
        <v>175</v>
      </c>
      <c r="H165" s="10"/>
      <c r="I165" s="10">
        <v>0</v>
      </c>
      <c r="J165" s="10" t="s">
        <v>8436</v>
      </c>
      <c r="K165" s="10" t="s">
        <v>8437</v>
      </c>
      <c r="L165" s="98">
        <f>IFERROR(VLOOKUP($F165&amp;$C165,Sales!$J:$W,9,0),0)</f>
        <v>0</v>
      </c>
      <c r="M165" s="98">
        <f>IFERROR(VLOOKUP($F165&amp;$C165,Sales!$J:$W,10,0),0)</f>
        <v>0</v>
      </c>
      <c r="N165" s="98">
        <f>IFERROR(VLOOKUP($F165&amp;$C165,Sales!$J:$W,11,0),0)</f>
        <v>0</v>
      </c>
      <c r="O165" s="98">
        <f>IFERROR(VLOOKUP($F165&amp;$C165,Sales!$J:$W,12,0),0)</f>
        <v>0</v>
      </c>
      <c r="P165" s="98">
        <f>IFERROR(VLOOKUP($F165&amp;$C165,Sales!$J:$W,13,0),0)</f>
        <v>0</v>
      </c>
      <c r="Q165" s="98">
        <f>IFERROR(VLOOKUP($F165&amp;$C165,Sales!$A:$H,7,0),0)</f>
        <v>0</v>
      </c>
      <c r="R165" s="41">
        <f t="shared" si="4"/>
        <v>1</v>
      </c>
      <c r="S165" s="15">
        <v>1</v>
      </c>
      <c r="T165" s="15"/>
      <c r="U165" s="15"/>
      <c r="V165" s="15">
        <v>1</v>
      </c>
      <c r="W165" s="15">
        <v>1</v>
      </c>
      <c r="X165" s="15">
        <v>1</v>
      </c>
      <c r="Y165" s="41">
        <v>1</v>
      </c>
      <c r="Z165" s="41">
        <v>1</v>
      </c>
      <c r="AA165" s="41"/>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0">
        <v>1</v>
      </c>
      <c r="BA165" t="s">
        <v>22</v>
      </c>
      <c r="BB165" t="s">
        <v>23</v>
      </c>
      <c r="BD165" s="39" t="str">
        <f t="shared" si="5"/>
        <v>01/214420902IBukalapak</v>
      </c>
    </row>
    <row r="166" spans="2:58" ht="13.5" customHeight="1" x14ac:dyDescent="0.35">
      <c r="B166" s="10" t="s">
        <v>17</v>
      </c>
      <c r="C166" s="10" t="s">
        <v>2657</v>
      </c>
      <c r="D166" s="10" t="s">
        <v>193</v>
      </c>
      <c r="E166" s="10" t="s">
        <v>194</v>
      </c>
      <c r="F166" s="10" t="s">
        <v>782</v>
      </c>
      <c r="G166" s="137" t="s">
        <v>782</v>
      </c>
      <c r="H166" s="10"/>
      <c r="I166" s="10">
        <v>0</v>
      </c>
      <c r="J166" s="10" t="s">
        <v>8438</v>
      </c>
      <c r="K166" s="10" t="s">
        <v>8439</v>
      </c>
      <c r="L166" s="98">
        <f>IFERROR(VLOOKUP($F166&amp;$C166,Sales!$J:$W,9,0),0)</f>
        <v>0</v>
      </c>
      <c r="M166" s="98">
        <f>IFERROR(VLOOKUP($F166&amp;$C166,Sales!$J:$W,10,0),0)</f>
        <v>0</v>
      </c>
      <c r="N166" s="98">
        <f>IFERROR(VLOOKUP($F166&amp;$C166,Sales!$J:$W,11,0),0)</f>
        <v>29639.639639639638</v>
      </c>
      <c r="O166" s="98">
        <f>IFERROR(VLOOKUP($F166&amp;$C166,Sales!$J:$W,12,0),0)</f>
        <v>0.33333333333333331</v>
      </c>
      <c r="P166" s="98">
        <f>IFERROR(VLOOKUP($F166&amp;$C166,Sales!$J:$W,13,0),0)</f>
        <v>9879.8798798798798</v>
      </c>
      <c r="Q166" s="98">
        <f>IFERROR(VLOOKUP($F166&amp;$C166,Sales!$A:$H,7,0),0)</f>
        <v>0</v>
      </c>
      <c r="R166" s="41" t="str">
        <f t="shared" si="4"/>
        <v>ERROR</v>
      </c>
      <c r="S166" s="15"/>
      <c r="T166" s="15"/>
      <c r="U166" s="15"/>
      <c r="V166" s="15"/>
      <c r="W166" s="15"/>
      <c r="X166" s="15"/>
      <c r="Y166" s="41"/>
      <c r="Z166" s="41"/>
      <c r="AA166" s="41"/>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0">
        <v>1</v>
      </c>
      <c r="BA166" t="s">
        <v>22</v>
      </c>
      <c r="BB166" t="s">
        <v>88</v>
      </c>
      <c r="BD166" s="39" t="str">
        <f t="shared" si="5"/>
        <v>01/244521105XBukalapak</v>
      </c>
    </row>
    <row r="167" spans="2:58" ht="13.5" customHeight="1" x14ac:dyDescent="0.35">
      <c r="B167" s="10" t="s">
        <v>17</v>
      </c>
      <c r="C167" s="10" t="s">
        <v>2657</v>
      </c>
      <c r="D167" s="10" t="s">
        <v>119</v>
      </c>
      <c r="E167" s="10" t="s">
        <v>120</v>
      </c>
      <c r="F167" s="10" t="s">
        <v>5960</v>
      </c>
      <c r="G167" s="137" t="s">
        <v>5960</v>
      </c>
      <c r="H167" s="10"/>
      <c r="I167" s="10" t="s">
        <v>5984</v>
      </c>
      <c r="J167" s="10" t="s">
        <v>8440</v>
      </c>
      <c r="K167" s="10" t="s">
        <v>8441</v>
      </c>
      <c r="L167" s="98">
        <f>IFERROR(VLOOKUP($F167&amp;$C167,Sales!$J:$W,9,0),0)</f>
        <v>0</v>
      </c>
      <c r="M167" s="98">
        <f>IFERROR(VLOOKUP($F167&amp;$C167,Sales!$J:$W,10,0),0)</f>
        <v>0</v>
      </c>
      <c r="N167" s="98">
        <f>IFERROR(VLOOKUP($F167&amp;$C167,Sales!$J:$W,11,0),0)</f>
        <v>0</v>
      </c>
      <c r="O167" s="98">
        <f>IFERROR(VLOOKUP($F167&amp;$C167,Sales!$J:$W,12,0),0)</f>
        <v>0</v>
      </c>
      <c r="P167" s="98">
        <f>IFERROR(VLOOKUP($F167&amp;$C167,Sales!$J:$W,13,0),0)</f>
        <v>0</v>
      </c>
      <c r="Q167" s="98">
        <f>IFERROR(VLOOKUP($F167&amp;$C167,Sales!$A:$H,7,0),0)</f>
        <v>0</v>
      </c>
      <c r="R167" s="41">
        <f t="shared" si="4"/>
        <v>1</v>
      </c>
      <c r="S167" s="15">
        <v>1</v>
      </c>
      <c r="T167" s="15"/>
      <c r="U167" s="15"/>
      <c r="V167" s="15">
        <v>1</v>
      </c>
      <c r="W167" s="15">
        <v>1</v>
      </c>
      <c r="X167" s="15">
        <v>1</v>
      </c>
      <c r="Y167" s="41">
        <v>1</v>
      </c>
      <c r="Z167" s="41">
        <v>1</v>
      </c>
      <c r="AA167" s="41"/>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0">
        <v>1</v>
      </c>
      <c r="BA167" t="s">
        <v>22</v>
      </c>
      <c r="BB167" t="s">
        <v>23</v>
      </c>
      <c r="BD167" s="39" t="str">
        <f t="shared" si="5"/>
        <v>01/214424902KBukalapak</v>
      </c>
    </row>
    <row r="168" spans="2:58" ht="13.5" customHeight="1" x14ac:dyDescent="0.35">
      <c r="B168" s="10" t="s">
        <v>17</v>
      </c>
      <c r="C168" s="10" t="s">
        <v>2657</v>
      </c>
      <c r="D168" s="10" t="s">
        <v>119</v>
      </c>
      <c r="E168" s="10" t="s">
        <v>120</v>
      </c>
      <c r="F168" s="10" t="s">
        <v>1835</v>
      </c>
      <c r="G168" s="137" t="s">
        <v>1835</v>
      </c>
      <c r="H168" s="10"/>
      <c r="I168" s="10" t="s">
        <v>1837</v>
      </c>
      <c r="J168" s="10" t="s">
        <v>8442</v>
      </c>
      <c r="K168" s="10" t="s">
        <v>8443</v>
      </c>
      <c r="L168" s="98">
        <f>IFERROR(VLOOKUP($F168&amp;$C168,Sales!$J:$W,9,0),0)</f>
        <v>0</v>
      </c>
      <c r="M168" s="98">
        <f>IFERROR(VLOOKUP($F168&amp;$C168,Sales!$J:$W,10,0),0)</f>
        <v>0</v>
      </c>
      <c r="N168" s="98">
        <f>IFERROR(VLOOKUP($F168&amp;$C168,Sales!$J:$W,11,0),0)</f>
        <v>0</v>
      </c>
      <c r="O168" s="98">
        <f>IFERROR(VLOOKUP($F168&amp;$C168,Sales!$J:$W,12,0),0)</f>
        <v>0</v>
      </c>
      <c r="P168" s="98">
        <f>IFERROR(VLOOKUP($F168&amp;$C168,Sales!$J:$W,13,0),0)</f>
        <v>0</v>
      </c>
      <c r="Q168" s="98">
        <f>IFERROR(VLOOKUP($F168&amp;$C168,Sales!$A:$H,7,0),0)</f>
        <v>0</v>
      </c>
      <c r="R168" s="41">
        <f t="shared" si="4"/>
        <v>1</v>
      </c>
      <c r="S168" s="15">
        <v>1</v>
      </c>
      <c r="T168" s="15"/>
      <c r="U168" s="15"/>
      <c r="V168" s="15">
        <v>1</v>
      </c>
      <c r="W168" s="15">
        <v>1</v>
      </c>
      <c r="X168" s="15">
        <v>1</v>
      </c>
      <c r="Y168" s="41">
        <v>1</v>
      </c>
      <c r="Z168" s="41">
        <v>1</v>
      </c>
      <c r="AA168" s="41"/>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0">
        <v>1</v>
      </c>
      <c r="BA168" t="s">
        <v>22</v>
      </c>
      <c r="BB168" t="s">
        <v>23</v>
      </c>
      <c r="BD168" s="39" t="str">
        <f t="shared" si="5"/>
        <v>01/214424901YBukalapak</v>
      </c>
    </row>
    <row r="169" spans="2:58" ht="13.5" customHeight="1" x14ac:dyDescent="0.35">
      <c r="B169" s="10" t="s">
        <v>17</v>
      </c>
      <c r="C169" s="10" t="s">
        <v>2657</v>
      </c>
      <c r="D169" s="10" t="s">
        <v>193</v>
      </c>
      <c r="E169" s="10" t="s">
        <v>194</v>
      </c>
      <c r="F169" s="10" t="s">
        <v>778</v>
      </c>
      <c r="G169" s="137" t="s">
        <v>778</v>
      </c>
      <c r="H169" s="10"/>
      <c r="I169" s="10">
        <v>0</v>
      </c>
      <c r="J169" s="10" t="s">
        <v>8444</v>
      </c>
      <c r="K169" s="10" t="s">
        <v>8445</v>
      </c>
      <c r="L169" s="98">
        <f>IFERROR(VLOOKUP($F169&amp;$C169,Sales!$J:$W,9,0),0)</f>
        <v>29639.639639639638</v>
      </c>
      <c r="M169" s="98">
        <f>IFERROR(VLOOKUP($F169&amp;$C169,Sales!$J:$W,10,0),0)</f>
        <v>0</v>
      </c>
      <c r="N169" s="98">
        <f>IFERROR(VLOOKUP($F169&amp;$C169,Sales!$J:$W,11,0),0)</f>
        <v>29639.639639639638</v>
      </c>
      <c r="O169" s="98">
        <f>IFERROR(VLOOKUP($F169&amp;$C169,Sales!$J:$W,12,0),0)</f>
        <v>0.66666666666666663</v>
      </c>
      <c r="P169" s="98">
        <f>IFERROR(VLOOKUP($F169&amp;$C169,Sales!$J:$W,13,0),0)</f>
        <v>19759.75975975976</v>
      </c>
      <c r="Q169" s="98">
        <f>IFERROR(VLOOKUP($F169&amp;$C169,Sales!$A:$H,7,0),0)</f>
        <v>0</v>
      </c>
      <c r="R169" s="41">
        <f t="shared" si="4"/>
        <v>1</v>
      </c>
      <c r="S169" s="15">
        <v>1</v>
      </c>
      <c r="T169" s="15"/>
      <c r="U169" s="15"/>
      <c r="V169" s="15">
        <v>1</v>
      </c>
      <c r="W169" s="15">
        <v>1</v>
      </c>
      <c r="X169" s="15">
        <v>1</v>
      </c>
      <c r="Y169" s="41">
        <v>1</v>
      </c>
      <c r="Z169" s="41">
        <v>1</v>
      </c>
      <c r="AA169" s="41"/>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0">
        <v>1</v>
      </c>
      <c r="BA169" t="s">
        <v>31</v>
      </c>
      <c r="BB169" t="s">
        <v>23</v>
      </c>
      <c r="BD169" s="39" t="str">
        <f t="shared" si="5"/>
        <v>01/244521105WBukalapak</v>
      </c>
    </row>
    <row r="170" spans="2:58" ht="13.5" customHeight="1" x14ac:dyDescent="0.35">
      <c r="B170" s="10" t="s">
        <v>17</v>
      </c>
      <c r="C170" s="10" t="s">
        <v>2657</v>
      </c>
      <c r="D170" s="10" t="s">
        <v>119</v>
      </c>
      <c r="E170" s="10" t="s">
        <v>120</v>
      </c>
      <c r="F170" s="10" t="s">
        <v>189</v>
      </c>
      <c r="G170" s="137" t="s">
        <v>189</v>
      </c>
      <c r="H170" s="10"/>
      <c r="I170" s="10" t="s">
        <v>190</v>
      </c>
      <c r="J170" s="10" t="s">
        <v>8446</v>
      </c>
      <c r="K170" s="10" t="s">
        <v>8447</v>
      </c>
      <c r="L170" s="98">
        <f>IFERROR(VLOOKUP($F170&amp;$C170,Sales!$J:$W,9,0),0)</f>
        <v>0</v>
      </c>
      <c r="M170" s="98">
        <f>IFERROR(VLOOKUP($F170&amp;$C170,Sales!$J:$W,10,0),0)</f>
        <v>0</v>
      </c>
      <c r="N170" s="98">
        <f>IFERROR(VLOOKUP($F170&amp;$C170,Sales!$J:$W,11,0),0)</f>
        <v>0</v>
      </c>
      <c r="O170" s="98">
        <f>IFERROR(VLOOKUP($F170&amp;$C170,Sales!$J:$W,12,0),0)</f>
        <v>0</v>
      </c>
      <c r="P170" s="98">
        <f>IFERROR(VLOOKUP($F170&amp;$C170,Sales!$J:$W,13,0),0)</f>
        <v>0</v>
      </c>
      <c r="Q170" s="98">
        <f>IFERROR(VLOOKUP($F170&amp;$C170,Sales!$A:$H,7,0),0)</f>
        <v>0</v>
      </c>
      <c r="R170" s="41">
        <f t="shared" si="4"/>
        <v>1</v>
      </c>
      <c r="S170" s="15">
        <v>1</v>
      </c>
      <c r="T170" s="15"/>
      <c r="U170" s="15"/>
      <c r="V170" s="15">
        <v>1</v>
      </c>
      <c r="W170" s="15">
        <v>1</v>
      </c>
      <c r="X170" s="15">
        <v>1</v>
      </c>
      <c r="Y170" s="41">
        <v>1</v>
      </c>
      <c r="Z170" s="41">
        <v>1</v>
      </c>
      <c r="AA170" s="41"/>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0">
        <v>1</v>
      </c>
      <c r="BA170" t="s">
        <v>22</v>
      </c>
      <c r="BB170" t="s">
        <v>23</v>
      </c>
      <c r="BD170" s="39" t="str">
        <f t="shared" si="5"/>
        <v>01/214424901VBukalapak</v>
      </c>
    </row>
    <row r="171" spans="2:58" ht="13.5" customHeight="1" x14ac:dyDescent="0.35">
      <c r="B171" s="10" t="s">
        <v>17</v>
      </c>
      <c r="C171" s="10" t="s">
        <v>2657</v>
      </c>
      <c r="D171" s="10" t="s">
        <v>193</v>
      </c>
      <c r="E171" s="10" t="s">
        <v>194</v>
      </c>
      <c r="F171" s="10" t="s">
        <v>236</v>
      </c>
      <c r="G171" s="137" t="s">
        <v>236</v>
      </c>
      <c r="H171" s="10"/>
      <c r="I171" s="10" t="s">
        <v>4797</v>
      </c>
      <c r="J171" s="10" t="s">
        <v>8448</v>
      </c>
      <c r="K171" s="10" t="s">
        <v>8449</v>
      </c>
      <c r="L171" s="98">
        <f>IFERROR(VLOOKUP($F171&amp;$C171,Sales!$J:$W,9,0),0)</f>
        <v>0</v>
      </c>
      <c r="M171" s="98">
        <f>IFERROR(VLOOKUP($F171&amp;$C171,Sales!$J:$W,10,0),0)</f>
        <v>0</v>
      </c>
      <c r="N171" s="98">
        <f>IFERROR(VLOOKUP($F171&amp;$C171,Sales!$J:$W,11,0),0)</f>
        <v>0</v>
      </c>
      <c r="O171" s="98">
        <f>IFERROR(VLOOKUP($F171&amp;$C171,Sales!$J:$W,12,0),0)</f>
        <v>0</v>
      </c>
      <c r="P171" s="98">
        <f>IFERROR(VLOOKUP($F171&amp;$C171,Sales!$J:$W,13,0),0)</f>
        <v>0</v>
      </c>
      <c r="Q171" s="98">
        <f>IFERROR(VLOOKUP($F171&amp;$C171,Sales!$A:$H,7,0),0)</f>
        <v>0</v>
      </c>
      <c r="R171" s="41" t="str">
        <f t="shared" si="4"/>
        <v>ERROR</v>
      </c>
      <c r="S171" s="15"/>
      <c r="T171" s="15"/>
      <c r="U171" s="15"/>
      <c r="V171" s="15"/>
      <c r="W171" s="15"/>
      <c r="X171" s="15"/>
      <c r="Y171" s="41"/>
      <c r="Z171" s="41"/>
      <c r="AA171" s="41"/>
      <c r="AB171" s="15"/>
      <c r="AC171" s="15"/>
      <c r="AD171" s="15"/>
      <c r="AE171" s="15"/>
      <c r="AF171" s="15"/>
      <c r="AG171" s="15"/>
      <c r="AH171" s="15"/>
      <c r="AI171" s="15"/>
      <c r="AJ171" s="41"/>
      <c r="AK171" s="15"/>
      <c r="AL171" s="15"/>
      <c r="AM171" s="15"/>
      <c r="AN171" s="15"/>
      <c r="AO171" s="15"/>
      <c r="AP171" s="15"/>
      <c r="AQ171" s="15"/>
      <c r="AR171" s="15"/>
      <c r="AS171" s="15"/>
      <c r="AT171" s="15"/>
      <c r="AU171" s="15"/>
      <c r="AV171" s="15"/>
      <c r="AW171" s="15"/>
      <c r="AX171" s="15"/>
      <c r="AY171" s="15"/>
      <c r="AZ171" s="10">
        <v>1</v>
      </c>
      <c r="BA171" t="s">
        <v>22</v>
      </c>
      <c r="BB171" t="s">
        <v>88</v>
      </c>
      <c r="BD171" s="39" t="str">
        <f t="shared" si="5"/>
        <v>01/244521001CBukalapak</v>
      </c>
      <c r="BE171" s="1">
        <v>44939</v>
      </c>
      <c r="BF171" t="s">
        <v>14778</v>
      </c>
    </row>
    <row r="172" spans="2:58" ht="13.5" customHeight="1" x14ac:dyDescent="0.35">
      <c r="B172" s="10" t="s">
        <v>17</v>
      </c>
      <c r="C172" s="10" t="s">
        <v>2657</v>
      </c>
      <c r="D172" s="10" t="s">
        <v>65</v>
      </c>
      <c r="E172" s="10" t="s">
        <v>66</v>
      </c>
      <c r="F172" s="10" t="s">
        <v>6110</v>
      </c>
      <c r="G172" s="137" t="s">
        <v>6110</v>
      </c>
      <c r="H172" s="10"/>
      <c r="I172" s="10">
        <v>0</v>
      </c>
      <c r="J172" s="10" t="s">
        <v>8450</v>
      </c>
      <c r="K172" s="10" t="s">
        <v>8451</v>
      </c>
      <c r="L172" s="98">
        <f>IFERROR(VLOOKUP($F172&amp;$C172,Sales!$J:$W,9,0),0)</f>
        <v>0</v>
      </c>
      <c r="M172" s="98">
        <f>IFERROR(VLOOKUP($F172&amp;$C172,Sales!$J:$W,10,0),0)</f>
        <v>0</v>
      </c>
      <c r="N172" s="98">
        <f>IFERROR(VLOOKUP($F172&amp;$C172,Sales!$J:$W,11,0),0)</f>
        <v>0</v>
      </c>
      <c r="O172" s="98">
        <f>IFERROR(VLOOKUP($F172&amp;$C172,Sales!$J:$W,12,0),0)</f>
        <v>0</v>
      </c>
      <c r="P172" s="98">
        <f>IFERROR(VLOOKUP($F172&amp;$C172,Sales!$J:$W,13,0),0)</f>
        <v>0</v>
      </c>
      <c r="Q172" s="98">
        <f>IFERROR(VLOOKUP($F172&amp;$C172,Sales!$A:$H,7,0),0)</f>
        <v>0</v>
      </c>
      <c r="R172" s="41" t="str">
        <f t="shared" si="4"/>
        <v>ERROR</v>
      </c>
      <c r="S172" s="15"/>
      <c r="T172" s="15"/>
      <c r="U172" s="15"/>
      <c r="V172" s="15"/>
      <c r="W172" s="15"/>
      <c r="X172" s="15"/>
      <c r="Y172" s="41"/>
      <c r="Z172" s="41"/>
      <c r="AA172" s="41"/>
      <c r="AB172" s="15"/>
      <c r="AC172" s="15"/>
      <c r="AD172" s="15"/>
      <c r="AE172" s="15"/>
      <c r="AF172" s="15"/>
      <c r="AG172" s="15"/>
      <c r="AH172" s="15"/>
      <c r="AI172" s="15"/>
      <c r="AJ172" s="41"/>
      <c r="AK172" s="15"/>
      <c r="AL172" s="15"/>
      <c r="AM172" s="15"/>
      <c r="AN172" s="15"/>
      <c r="AO172" s="15"/>
      <c r="AP172" s="15"/>
      <c r="AQ172" s="15"/>
      <c r="AR172" s="15"/>
      <c r="AS172" s="15"/>
      <c r="AT172" s="15"/>
      <c r="AU172" s="15"/>
      <c r="AV172" s="15"/>
      <c r="AW172" s="15"/>
      <c r="AX172" s="15"/>
      <c r="AY172" s="15"/>
      <c r="AZ172" s="10">
        <v>1</v>
      </c>
      <c r="BA172" t="s">
        <v>22</v>
      </c>
      <c r="BB172" t="s">
        <v>88</v>
      </c>
      <c r="BD172" s="39" t="str">
        <f t="shared" si="5"/>
        <v>01/396129507BBukalapak</v>
      </c>
      <c r="BE172" s="81">
        <v>44893</v>
      </c>
      <c r="BF172" t="s">
        <v>13956</v>
      </c>
    </row>
    <row r="173" spans="2:58" ht="13.5" customHeight="1" x14ac:dyDescent="0.35">
      <c r="B173" s="10" t="s">
        <v>17</v>
      </c>
      <c r="C173" s="10" t="s">
        <v>2657</v>
      </c>
      <c r="D173" s="10" t="s">
        <v>193</v>
      </c>
      <c r="E173" s="10" t="s">
        <v>194</v>
      </c>
      <c r="F173" s="10" t="s">
        <v>5650</v>
      </c>
      <c r="G173" s="137" t="s">
        <v>5650</v>
      </c>
      <c r="H173" s="10"/>
      <c r="I173" s="10" t="s">
        <v>6151</v>
      </c>
      <c r="J173" s="10" t="s">
        <v>8452</v>
      </c>
      <c r="K173" s="10" t="s">
        <v>8453</v>
      </c>
      <c r="L173" s="98">
        <f>IFERROR(VLOOKUP($F173&amp;$C173,Sales!$J:$W,9,0),0)</f>
        <v>0</v>
      </c>
      <c r="M173" s="98">
        <f>IFERROR(VLOOKUP($F173&amp;$C173,Sales!$J:$W,10,0),0)</f>
        <v>0</v>
      </c>
      <c r="N173" s="98">
        <f>IFERROR(VLOOKUP($F173&amp;$C173,Sales!$J:$W,11,0),0)</f>
        <v>0</v>
      </c>
      <c r="O173" s="98">
        <f>IFERROR(VLOOKUP($F173&amp;$C173,Sales!$J:$W,12,0),0)</f>
        <v>0</v>
      </c>
      <c r="P173" s="98">
        <f>IFERROR(VLOOKUP($F173&amp;$C173,Sales!$J:$W,13,0),0)</f>
        <v>0</v>
      </c>
      <c r="Q173" s="98">
        <f>IFERROR(VLOOKUP($F173&amp;$C173,Sales!$A:$H,7,0),0)</f>
        <v>0</v>
      </c>
      <c r="R173" s="41">
        <f t="shared" si="4"/>
        <v>1</v>
      </c>
      <c r="S173" s="15">
        <v>1</v>
      </c>
      <c r="T173" s="15"/>
      <c r="U173" s="15"/>
      <c r="V173" s="15">
        <v>1</v>
      </c>
      <c r="W173" s="15">
        <v>1</v>
      </c>
      <c r="X173" s="15">
        <v>1</v>
      </c>
      <c r="Y173" s="41">
        <v>1</v>
      </c>
      <c r="Z173" s="41">
        <v>1</v>
      </c>
      <c r="AA173" s="41"/>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0">
        <v>1</v>
      </c>
      <c r="BA173" t="s">
        <v>22</v>
      </c>
      <c r="BB173" t="s">
        <v>23</v>
      </c>
      <c r="BD173" s="39" t="str">
        <f t="shared" si="5"/>
        <v>01/394529503HBukalapak</v>
      </c>
    </row>
    <row r="174" spans="2:58" ht="13.5" customHeight="1" x14ac:dyDescent="0.35">
      <c r="B174" s="10" t="s">
        <v>17</v>
      </c>
      <c r="C174" s="10" t="s">
        <v>2657</v>
      </c>
      <c r="D174" s="10" t="s">
        <v>119</v>
      </c>
      <c r="E174" s="10" t="s">
        <v>120</v>
      </c>
      <c r="F174" s="10" t="s">
        <v>2566</v>
      </c>
      <c r="G174" s="137" t="s">
        <v>2566</v>
      </c>
      <c r="H174" s="10"/>
      <c r="I174" s="10">
        <v>0</v>
      </c>
      <c r="J174" s="10" t="s">
        <v>8454</v>
      </c>
      <c r="K174" s="10" t="s">
        <v>8455</v>
      </c>
      <c r="L174" s="98">
        <f>IFERROR(VLOOKUP($F174&amp;$C174,Sales!$J:$W,9,0),0)</f>
        <v>0</v>
      </c>
      <c r="M174" s="98">
        <f>IFERROR(VLOOKUP($F174&amp;$C174,Sales!$J:$W,10,0),0)</f>
        <v>0</v>
      </c>
      <c r="N174" s="98">
        <f>IFERROR(VLOOKUP($F174&amp;$C174,Sales!$J:$W,11,0),0)</f>
        <v>16126.126126126124</v>
      </c>
      <c r="O174" s="98">
        <f>IFERROR(VLOOKUP($F174&amp;$C174,Sales!$J:$W,12,0),0)</f>
        <v>0.33333333333333331</v>
      </c>
      <c r="P174" s="98">
        <f>IFERROR(VLOOKUP($F174&amp;$C174,Sales!$J:$W,13,0),0)</f>
        <v>5375.3753753753745</v>
      </c>
      <c r="Q174" s="98">
        <f>IFERROR(VLOOKUP($F174&amp;$C174,Sales!$A:$H,7,0),0)</f>
        <v>0</v>
      </c>
      <c r="R174" s="41">
        <f t="shared" si="4"/>
        <v>1</v>
      </c>
      <c r="S174" s="15">
        <v>1</v>
      </c>
      <c r="T174" s="15"/>
      <c r="U174" s="15"/>
      <c r="V174" s="15">
        <v>1</v>
      </c>
      <c r="W174" s="15">
        <v>1</v>
      </c>
      <c r="X174" s="15">
        <v>1</v>
      </c>
      <c r="Y174" s="41">
        <v>1</v>
      </c>
      <c r="Z174" s="41">
        <v>1</v>
      </c>
      <c r="AA174" s="41"/>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0">
        <v>1</v>
      </c>
      <c r="BA174" t="s">
        <v>22</v>
      </c>
      <c r="BB174" t="s">
        <v>23</v>
      </c>
      <c r="BD174" s="39" t="str">
        <f t="shared" si="5"/>
        <v>01/331111101BBukalapak</v>
      </c>
    </row>
    <row r="175" spans="2:58" ht="13.5" customHeight="1" x14ac:dyDescent="0.35">
      <c r="B175" s="10" t="s">
        <v>17</v>
      </c>
      <c r="C175" s="10" t="s">
        <v>2657</v>
      </c>
      <c r="D175" s="10" t="s">
        <v>119</v>
      </c>
      <c r="E175" s="10" t="s">
        <v>120</v>
      </c>
      <c r="F175" s="10" t="s">
        <v>158</v>
      </c>
      <c r="G175" s="137" t="s">
        <v>158</v>
      </c>
      <c r="H175" s="10"/>
      <c r="I175" s="10" t="s">
        <v>159</v>
      </c>
      <c r="J175" s="10" t="s">
        <v>8456</v>
      </c>
      <c r="K175" s="10" t="s">
        <v>8457</v>
      </c>
      <c r="L175" s="98">
        <f>IFERROR(VLOOKUP($F175&amp;$C175,Sales!$J:$W,9,0),0)</f>
        <v>0</v>
      </c>
      <c r="M175" s="98">
        <f>IFERROR(VLOOKUP($F175&amp;$C175,Sales!$J:$W,10,0),0)</f>
        <v>0</v>
      </c>
      <c r="N175" s="98">
        <f>IFERROR(VLOOKUP($F175&amp;$C175,Sales!$J:$W,11,0),0)</f>
        <v>0</v>
      </c>
      <c r="O175" s="98">
        <f>IFERROR(VLOOKUP($F175&amp;$C175,Sales!$J:$W,12,0),0)</f>
        <v>0</v>
      </c>
      <c r="P175" s="98">
        <f>IFERROR(VLOOKUP($F175&amp;$C175,Sales!$J:$W,13,0),0)</f>
        <v>0</v>
      </c>
      <c r="Q175" s="98">
        <f>IFERROR(VLOOKUP($F175&amp;$C175,Sales!$A:$H,7,0),0)</f>
        <v>0</v>
      </c>
      <c r="R175" s="41">
        <f t="shared" si="4"/>
        <v>1</v>
      </c>
      <c r="S175" s="15">
        <v>1</v>
      </c>
      <c r="T175" s="15"/>
      <c r="U175" s="15"/>
      <c r="V175" s="15">
        <v>1</v>
      </c>
      <c r="W175" s="15">
        <v>1</v>
      </c>
      <c r="X175" s="15">
        <v>1</v>
      </c>
      <c r="Y175" s="41">
        <v>1</v>
      </c>
      <c r="Z175" s="41">
        <v>1</v>
      </c>
      <c r="AA175" s="41"/>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0">
        <v>1</v>
      </c>
      <c r="BA175" t="s">
        <v>22</v>
      </c>
      <c r="BB175" t="s">
        <v>23</v>
      </c>
      <c r="BD175" s="39" t="str">
        <f t="shared" si="5"/>
        <v>01/214420904ABukalapak</v>
      </c>
    </row>
    <row r="176" spans="2:58" ht="13.5" customHeight="1" x14ac:dyDescent="0.35">
      <c r="B176" s="10" t="s">
        <v>17</v>
      </c>
      <c r="C176" s="10" t="s">
        <v>2657</v>
      </c>
      <c r="D176" s="10" t="s">
        <v>119</v>
      </c>
      <c r="E176" s="10" t="s">
        <v>120</v>
      </c>
      <c r="F176" s="10" t="s">
        <v>143</v>
      </c>
      <c r="G176" s="137" t="s">
        <v>143</v>
      </c>
      <c r="H176" s="10"/>
      <c r="I176" s="10" t="s">
        <v>144</v>
      </c>
      <c r="J176" s="10" t="s">
        <v>8458</v>
      </c>
      <c r="K176" s="10" t="s">
        <v>8459</v>
      </c>
      <c r="L176" s="98">
        <f>IFERROR(VLOOKUP($F176&amp;$C176,Sales!$J:$W,9,0),0)</f>
        <v>0</v>
      </c>
      <c r="M176" s="98">
        <f>IFERROR(VLOOKUP($F176&amp;$C176,Sales!$J:$W,10,0),0)</f>
        <v>522972.99099099095</v>
      </c>
      <c r="N176" s="98">
        <f>IFERROR(VLOOKUP($F176&amp;$C176,Sales!$J:$W,11,0),0)</f>
        <v>116216.21621621621</v>
      </c>
      <c r="O176" s="98">
        <f>IFERROR(VLOOKUP($F176&amp;$C176,Sales!$J:$W,12,0),0)</f>
        <v>3.6666666666666665</v>
      </c>
      <c r="P176" s="98">
        <f>IFERROR(VLOOKUP($F176&amp;$C176,Sales!$J:$W,13,0),0)</f>
        <v>213063.06906906902</v>
      </c>
      <c r="Q176" s="98">
        <f>IFERROR(VLOOKUP($F176&amp;$C176,Sales!$A:$H,7,0),0)</f>
        <v>58108.108108108107</v>
      </c>
      <c r="R176" s="41">
        <f t="shared" si="4"/>
        <v>1</v>
      </c>
      <c r="S176" s="15">
        <v>1</v>
      </c>
      <c r="T176" s="15"/>
      <c r="U176" s="15"/>
      <c r="V176" s="15">
        <v>1</v>
      </c>
      <c r="W176" s="15">
        <v>1</v>
      </c>
      <c r="X176" s="15">
        <v>1</v>
      </c>
      <c r="Y176" s="41">
        <v>1</v>
      </c>
      <c r="Z176" s="41">
        <v>1</v>
      </c>
      <c r="AA176" s="41"/>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0">
        <v>1</v>
      </c>
      <c r="BA176" t="s">
        <v>31</v>
      </c>
      <c r="BB176" t="s">
        <v>23</v>
      </c>
      <c r="BD176" s="39" t="str">
        <f t="shared" si="5"/>
        <v>01/214422402ABukalapak</v>
      </c>
    </row>
    <row r="177" spans="2:58" ht="13.5" customHeight="1" x14ac:dyDescent="0.35">
      <c r="B177" s="10" t="s">
        <v>17</v>
      </c>
      <c r="C177" s="10" t="s">
        <v>2657</v>
      </c>
      <c r="D177" s="10" t="s">
        <v>119</v>
      </c>
      <c r="E177" s="10" t="s">
        <v>120</v>
      </c>
      <c r="F177" s="10" t="s">
        <v>148</v>
      </c>
      <c r="G177" s="137" t="s">
        <v>148</v>
      </c>
      <c r="H177" s="10"/>
      <c r="I177" s="10" t="s">
        <v>149</v>
      </c>
      <c r="J177" s="10" t="s">
        <v>2739</v>
      </c>
      <c r="K177" s="10" t="s">
        <v>2611</v>
      </c>
      <c r="L177" s="98">
        <f>IFERROR(VLOOKUP($F177&amp;$C177,Sales!$J:$W,9,0),0)</f>
        <v>0</v>
      </c>
      <c r="M177" s="98">
        <f>IFERROR(VLOOKUP($F177&amp;$C177,Sales!$J:$W,10,0),0)</f>
        <v>0</v>
      </c>
      <c r="N177" s="98">
        <f>IFERROR(VLOOKUP($F177&amp;$C177,Sales!$J:$W,11,0),0)</f>
        <v>83333.333333333328</v>
      </c>
      <c r="O177" s="98">
        <f>IFERROR(VLOOKUP($F177&amp;$C177,Sales!$J:$W,12,0),0)</f>
        <v>0.33333333333333331</v>
      </c>
      <c r="P177" s="98">
        <f>IFERROR(VLOOKUP($F177&amp;$C177,Sales!$J:$W,13,0),0)</f>
        <v>27777.777777777777</v>
      </c>
      <c r="Q177" s="98">
        <f>IFERROR(VLOOKUP($F177&amp;$C177,Sales!$A:$H,7,0),0)</f>
        <v>0</v>
      </c>
      <c r="R177" s="41">
        <f t="shared" si="4"/>
        <v>1</v>
      </c>
      <c r="S177" s="15">
        <v>1</v>
      </c>
      <c r="T177" s="15"/>
      <c r="U177" s="15"/>
      <c r="V177" s="15">
        <v>1</v>
      </c>
      <c r="W177" s="15">
        <v>1</v>
      </c>
      <c r="X177" s="15">
        <v>1</v>
      </c>
      <c r="Y177" s="41">
        <v>1</v>
      </c>
      <c r="Z177" s="41">
        <v>1</v>
      </c>
      <c r="AA177" s="41"/>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0">
        <v>1</v>
      </c>
      <c r="BA177" t="s">
        <v>31</v>
      </c>
      <c r="BB177" t="s">
        <v>23</v>
      </c>
      <c r="BD177" s="39" t="str">
        <f t="shared" si="5"/>
        <v>01/214422401HBukalapak</v>
      </c>
    </row>
    <row r="178" spans="2:58" ht="13.5" customHeight="1" x14ac:dyDescent="0.35">
      <c r="B178" s="10" t="s">
        <v>17</v>
      </c>
      <c r="C178" s="10" t="s">
        <v>2657</v>
      </c>
      <c r="D178" s="10" t="s">
        <v>119</v>
      </c>
      <c r="E178" s="10" t="s">
        <v>120</v>
      </c>
      <c r="F178" s="10" t="s">
        <v>168</v>
      </c>
      <c r="G178" s="137" t="s">
        <v>168</v>
      </c>
      <c r="H178" s="10"/>
      <c r="I178" s="10" t="s">
        <v>169</v>
      </c>
      <c r="J178" s="10" t="s">
        <v>8460</v>
      </c>
      <c r="K178" s="10" t="s">
        <v>8461</v>
      </c>
      <c r="L178" s="98">
        <f>IFERROR(VLOOKUP($F178&amp;$C178,Sales!$J:$W,9,0),0)</f>
        <v>0</v>
      </c>
      <c r="M178" s="98">
        <f>IFERROR(VLOOKUP($F178&amp;$C178,Sales!$J:$W,10,0),0)</f>
        <v>0</v>
      </c>
      <c r="N178" s="98">
        <f>IFERROR(VLOOKUP($F178&amp;$C178,Sales!$J:$W,11,0),0)</f>
        <v>0</v>
      </c>
      <c r="O178" s="98">
        <f>IFERROR(VLOOKUP($F178&amp;$C178,Sales!$J:$W,12,0),0)</f>
        <v>0</v>
      </c>
      <c r="P178" s="98">
        <f>IFERROR(VLOOKUP($F178&amp;$C178,Sales!$J:$W,13,0),0)</f>
        <v>0</v>
      </c>
      <c r="Q178" s="98">
        <f>IFERROR(VLOOKUP($F178&amp;$C178,Sales!$A:$H,7,0),0)</f>
        <v>0</v>
      </c>
      <c r="R178" s="41">
        <f t="shared" si="4"/>
        <v>1</v>
      </c>
      <c r="S178" s="15">
        <v>1</v>
      </c>
      <c r="T178" s="15"/>
      <c r="U178" s="15"/>
      <c r="V178" s="15">
        <v>1</v>
      </c>
      <c r="W178" s="15">
        <v>1</v>
      </c>
      <c r="X178" s="15">
        <v>1</v>
      </c>
      <c r="Y178" s="41">
        <v>1</v>
      </c>
      <c r="Z178" s="41">
        <v>1</v>
      </c>
      <c r="AA178" s="41"/>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0">
        <v>1</v>
      </c>
      <c r="BA178" t="s">
        <v>22</v>
      </c>
      <c r="BB178" t="s">
        <v>23</v>
      </c>
      <c r="BD178" s="39" t="str">
        <f t="shared" si="5"/>
        <v>01/214424901TBukalapak</v>
      </c>
    </row>
    <row r="179" spans="2:58" ht="13.5" customHeight="1" x14ac:dyDescent="0.35">
      <c r="B179" s="10" t="s">
        <v>17</v>
      </c>
      <c r="C179" s="10" t="s">
        <v>2657</v>
      </c>
      <c r="D179" s="10" t="s">
        <v>119</v>
      </c>
      <c r="E179" s="10" t="s">
        <v>120</v>
      </c>
      <c r="F179" s="10" t="s">
        <v>794</v>
      </c>
      <c r="G179" s="137" t="s">
        <v>794</v>
      </c>
      <c r="H179" s="10"/>
      <c r="I179" s="10" t="s">
        <v>942</v>
      </c>
      <c r="J179" s="10" t="s">
        <v>8462</v>
      </c>
      <c r="K179" s="10" t="s">
        <v>8463</v>
      </c>
      <c r="L179" s="98">
        <f>IFERROR(VLOOKUP($F179&amp;$C179,Sales!$J:$W,9,0),0)</f>
        <v>207567.54054054053</v>
      </c>
      <c r="M179" s="98">
        <f>IFERROR(VLOOKUP($F179&amp;$C179,Sales!$J:$W,10,0),0)</f>
        <v>207567.54054054053</v>
      </c>
      <c r="N179" s="98">
        <f>IFERROR(VLOOKUP($F179&amp;$C179,Sales!$J:$W,11,0),0)</f>
        <v>830270.16216216213</v>
      </c>
      <c r="O179" s="98">
        <f>IFERROR(VLOOKUP($F179&amp;$C179,Sales!$J:$W,12,0),0)</f>
        <v>12</v>
      </c>
      <c r="P179" s="98">
        <f>IFERROR(VLOOKUP($F179&amp;$C179,Sales!$J:$W,13,0),0)</f>
        <v>415135.08108108101</v>
      </c>
      <c r="Q179" s="98">
        <f>IFERROR(VLOOKUP($F179&amp;$C179,Sales!$A:$H,7,0),0)</f>
        <v>69189.180180180178</v>
      </c>
      <c r="R179" s="41">
        <f t="shared" si="4"/>
        <v>1</v>
      </c>
      <c r="S179" s="15">
        <v>1</v>
      </c>
      <c r="T179" s="15"/>
      <c r="U179" s="15"/>
      <c r="V179" s="15">
        <v>1</v>
      </c>
      <c r="W179" s="15">
        <v>1</v>
      </c>
      <c r="X179" s="15">
        <v>1</v>
      </c>
      <c r="Y179" s="41">
        <v>1</v>
      </c>
      <c r="Z179" s="41">
        <v>1</v>
      </c>
      <c r="AA179" s="41"/>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0">
        <v>1</v>
      </c>
      <c r="BA179" t="s">
        <v>22</v>
      </c>
      <c r="BB179" t="s">
        <v>23</v>
      </c>
      <c r="BD179" s="39" t="str">
        <f t="shared" si="5"/>
        <v>01/284422402GBukalapak</v>
      </c>
    </row>
    <row r="180" spans="2:58" ht="13.5" customHeight="1" x14ac:dyDescent="0.35">
      <c r="B180" s="10" t="s">
        <v>17</v>
      </c>
      <c r="C180" s="10" t="s">
        <v>2657</v>
      </c>
      <c r="D180" s="10" t="s">
        <v>119</v>
      </c>
      <c r="E180" s="10" t="s">
        <v>120</v>
      </c>
      <c r="F180" s="10" t="s">
        <v>164</v>
      </c>
      <c r="G180" s="137" t="s">
        <v>164</v>
      </c>
      <c r="H180" s="10"/>
      <c r="I180" s="10" t="s">
        <v>165</v>
      </c>
      <c r="J180" s="10" t="s">
        <v>8464</v>
      </c>
      <c r="K180" s="10" t="s">
        <v>5355</v>
      </c>
      <c r="L180" s="98">
        <f>IFERROR(VLOOKUP($F180&amp;$C180,Sales!$J:$W,9,0),0)</f>
        <v>0</v>
      </c>
      <c r="M180" s="98">
        <f>IFERROR(VLOOKUP($F180&amp;$C180,Sales!$J:$W,10,0),0)</f>
        <v>795675.56756756757</v>
      </c>
      <c r="N180" s="98">
        <f>IFERROR(VLOOKUP($F180&amp;$C180,Sales!$J:$W,11,0),0)</f>
        <v>276756.72072072071</v>
      </c>
      <c r="O180" s="98">
        <f>IFERROR(VLOOKUP($F180&amp;$C180,Sales!$J:$W,12,0),0)</f>
        <v>10.333333333333334</v>
      </c>
      <c r="P180" s="98">
        <f>IFERROR(VLOOKUP($F180&amp;$C180,Sales!$J:$W,13,0),0)</f>
        <v>357477.42942942941</v>
      </c>
      <c r="Q180" s="98">
        <f>IFERROR(VLOOKUP($F180&amp;$C180,Sales!$A:$H,7,0),0)</f>
        <v>34594.585585585584</v>
      </c>
      <c r="R180" s="41" t="str">
        <f t="shared" si="4"/>
        <v>ERROR</v>
      </c>
      <c r="S180" s="15"/>
      <c r="T180" s="15"/>
      <c r="U180" s="15"/>
      <c r="V180" s="15"/>
      <c r="W180" s="15"/>
      <c r="X180" s="15"/>
      <c r="Y180" s="41"/>
      <c r="Z180" s="41"/>
      <c r="AA180" s="41"/>
      <c r="AB180" s="15"/>
      <c r="AC180" s="15"/>
      <c r="AD180" s="15"/>
      <c r="AE180" s="15"/>
      <c r="AF180" s="15"/>
      <c r="AG180" s="15"/>
      <c r="AH180" s="15"/>
      <c r="AI180" s="15"/>
      <c r="AJ180" s="41"/>
      <c r="AK180" s="15"/>
      <c r="AL180" s="15"/>
      <c r="AM180" s="15"/>
      <c r="AN180" s="15"/>
      <c r="AO180" s="15"/>
      <c r="AP180" s="15"/>
      <c r="AQ180" s="15"/>
      <c r="AR180" s="15"/>
      <c r="AS180" s="15"/>
      <c r="AT180" s="15"/>
      <c r="AU180" s="15"/>
      <c r="AV180" s="15"/>
      <c r="AW180" s="15"/>
      <c r="AX180" s="15"/>
      <c r="AY180" s="15"/>
      <c r="AZ180" s="10">
        <v>1</v>
      </c>
      <c r="BA180" t="s">
        <v>31</v>
      </c>
      <c r="BB180" t="s">
        <v>88</v>
      </c>
      <c r="BD180" s="39" t="str">
        <f t="shared" si="5"/>
        <v>01/284422402DBukalapak</v>
      </c>
      <c r="BE180" s="88">
        <v>44921</v>
      </c>
      <c r="BF180" t="s">
        <v>14105</v>
      </c>
    </row>
    <row r="181" spans="2:58" ht="13.5" customHeight="1" x14ac:dyDescent="0.35">
      <c r="B181" s="10" t="s">
        <v>17</v>
      </c>
      <c r="C181" s="10" t="s">
        <v>2657</v>
      </c>
      <c r="D181" s="10" t="s">
        <v>119</v>
      </c>
      <c r="E181" s="10" t="s">
        <v>120</v>
      </c>
      <c r="F181" s="10" t="s">
        <v>125</v>
      </c>
      <c r="G181" s="137" t="s">
        <v>125</v>
      </c>
      <c r="H181" s="10"/>
      <c r="I181" s="10" t="s">
        <v>126</v>
      </c>
      <c r="J181" s="10" t="s">
        <v>5357</v>
      </c>
      <c r="K181" s="10" t="s">
        <v>5358</v>
      </c>
      <c r="L181" s="98">
        <f>IFERROR(VLOOKUP($F181&amp;$C181,Sales!$J:$W,9,0),0)</f>
        <v>0</v>
      </c>
      <c r="M181" s="98">
        <f>IFERROR(VLOOKUP($F181&amp;$C181,Sales!$J:$W,10,0),0)</f>
        <v>0</v>
      </c>
      <c r="N181" s="98">
        <f>IFERROR(VLOOKUP($F181&amp;$C181,Sales!$J:$W,11,0),0)</f>
        <v>0</v>
      </c>
      <c r="O181" s="98">
        <f>IFERROR(VLOOKUP($F181&amp;$C181,Sales!$J:$W,12,0),0)</f>
        <v>0</v>
      </c>
      <c r="P181" s="98">
        <f>IFERROR(VLOOKUP($F181&amp;$C181,Sales!$J:$W,13,0),0)</f>
        <v>0</v>
      </c>
      <c r="Q181" s="98">
        <f>IFERROR(VLOOKUP($F181&amp;$C181,Sales!$A:$H,7,0),0)</f>
        <v>0</v>
      </c>
      <c r="R181" s="41">
        <f t="shared" si="4"/>
        <v>1</v>
      </c>
      <c r="S181" s="15">
        <v>1</v>
      </c>
      <c r="T181" s="15"/>
      <c r="U181" s="15"/>
      <c r="V181" s="15">
        <v>1</v>
      </c>
      <c r="W181" s="15">
        <v>1</v>
      </c>
      <c r="X181" s="15">
        <v>1</v>
      </c>
      <c r="Y181" s="41">
        <v>1</v>
      </c>
      <c r="Z181" s="41">
        <v>1</v>
      </c>
      <c r="AA181" s="41"/>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0">
        <v>1</v>
      </c>
      <c r="BA181" t="s">
        <v>22</v>
      </c>
      <c r="BB181" t="s">
        <v>23</v>
      </c>
      <c r="BD181" s="39" t="str">
        <f t="shared" si="5"/>
        <v>01/214424901OBukalapak</v>
      </c>
    </row>
    <row r="182" spans="2:58" ht="13.5" customHeight="1" x14ac:dyDescent="0.35">
      <c r="B182" s="10" t="s">
        <v>17</v>
      </c>
      <c r="C182" s="10" t="s">
        <v>2657</v>
      </c>
      <c r="D182" s="10" t="s">
        <v>119</v>
      </c>
      <c r="E182" s="10" t="s">
        <v>120</v>
      </c>
      <c r="F182" s="10" t="s">
        <v>153</v>
      </c>
      <c r="G182" s="137" t="s">
        <v>153</v>
      </c>
      <c r="H182" s="10"/>
      <c r="I182" s="10" t="s">
        <v>154</v>
      </c>
      <c r="J182" s="10" t="s">
        <v>8465</v>
      </c>
      <c r="K182" s="10" t="s">
        <v>5359</v>
      </c>
      <c r="L182" s="98">
        <f>IFERROR(VLOOKUP($F182&amp;$C182,Sales!$J:$W,9,0),0)</f>
        <v>0</v>
      </c>
      <c r="M182" s="98">
        <f>IFERROR(VLOOKUP($F182&amp;$C182,Sales!$J:$W,10,0),0)</f>
        <v>0</v>
      </c>
      <c r="N182" s="98">
        <f>IFERROR(VLOOKUP($F182&amp;$C182,Sales!$J:$W,11,0),0)</f>
        <v>0</v>
      </c>
      <c r="O182" s="98">
        <f>IFERROR(VLOOKUP($F182&amp;$C182,Sales!$J:$W,12,0),0)</f>
        <v>0</v>
      </c>
      <c r="P182" s="98">
        <f>IFERROR(VLOOKUP($F182&amp;$C182,Sales!$J:$W,13,0),0)</f>
        <v>0</v>
      </c>
      <c r="Q182" s="98">
        <f>IFERROR(VLOOKUP($F182&amp;$C182,Sales!$A:$H,7,0),0)</f>
        <v>0</v>
      </c>
      <c r="R182" s="41" t="str">
        <f t="shared" si="4"/>
        <v>ERROR</v>
      </c>
      <c r="S182" s="15"/>
      <c r="T182" s="15"/>
      <c r="U182" s="15"/>
      <c r="V182" s="15"/>
      <c r="W182" s="15"/>
      <c r="X182" s="15"/>
      <c r="Y182" s="41"/>
      <c r="Z182" s="41"/>
      <c r="AA182" s="41"/>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0">
        <v>1</v>
      </c>
      <c r="BA182" t="s">
        <v>22</v>
      </c>
      <c r="BB182" t="s">
        <v>88</v>
      </c>
      <c r="BD182" s="39" t="str">
        <f t="shared" si="5"/>
        <v>01/284422402EBukalapak</v>
      </c>
    </row>
    <row r="183" spans="2:58" ht="13.5" customHeight="1" x14ac:dyDescent="0.35">
      <c r="B183" s="10" t="s">
        <v>17</v>
      </c>
      <c r="C183" s="10" t="s">
        <v>2657</v>
      </c>
      <c r="D183" s="10" t="s">
        <v>119</v>
      </c>
      <c r="E183" s="10" t="s">
        <v>120</v>
      </c>
      <c r="F183" s="10" t="s">
        <v>135</v>
      </c>
      <c r="G183" s="137" t="s">
        <v>135</v>
      </c>
      <c r="H183" s="10"/>
      <c r="I183" s="10" t="s">
        <v>136</v>
      </c>
      <c r="J183" s="10" t="s">
        <v>8466</v>
      </c>
      <c r="K183" s="10" t="s">
        <v>5361</v>
      </c>
      <c r="L183" s="98">
        <f>IFERROR(VLOOKUP($F183&amp;$C183,Sales!$J:$W,9,0),0)</f>
        <v>0</v>
      </c>
      <c r="M183" s="98">
        <f>IFERROR(VLOOKUP($F183&amp;$C183,Sales!$J:$W,10,0),0)</f>
        <v>215315.3153153153</v>
      </c>
      <c r="N183" s="98">
        <f>IFERROR(VLOOKUP($F183&amp;$C183,Sales!$J:$W,11,0),0)</f>
        <v>0</v>
      </c>
      <c r="O183" s="98">
        <f>IFERROR(VLOOKUP($F183&amp;$C183,Sales!$J:$W,12,0),0)</f>
        <v>0.66666666666666663</v>
      </c>
      <c r="P183" s="98">
        <f>IFERROR(VLOOKUP($F183&amp;$C183,Sales!$J:$W,13,0),0)</f>
        <v>71771.771771771761</v>
      </c>
      <c r="Q183" s="98">
        <f>IFERROR(VLOOKUP($F183&amp;$C183,Sales!$A:$H,7,0),0)</f>
        <v>0</v>
      </c>
      <c r="R183" s="41">
        <f t="shared" si="4"/>
        <v>1</v>
      </c>
      <c r="S183" s="15">
        <v>1</v>
      </c>
      <c r="T183" s="15"/>
      <c r="U183" s="15"/>
      <c r="V183" s="15">
        <v>1</v>
      </c>
      <c r="W183" s="15">
        <v>1</v>
      </c>
      <c r="X183" s="15">
        <v>1</v>
      </c>
      <c r="Y183" s="41">
        <v>1</v>
      </c>
      <c r="Z183" s="41">
        <v>1</v>
      </c>
      <c r="AA183" s="41"/>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0">
        <v>1</v>
      </c>
      <c r="BA183" t="s">
        <v>22</v>
      </c>
      <c r="BB183" t="s">
        <v>23</v>
      </c>
      <c r="BD183" s="39" t="str">
        <f t="shared" si="5"/>
        <v>01/214422403KBukalapak</v>
      </c>
    </row>
    <row r="184" spans="2:58" ht="13.5" customHeight="1" x14ac:dyDescent="0.35">
      <c r="B184" s="10" t="s">
        <v>17</v>
      </c>
      <c r="C184" s="10" t="s">
        <v>2657</v>
      </c>
      <c r="D184" s="10" t="s">
        <v>119</v>
      </c>
      <c r="E184" s="10" t="s">
        <v>120</v>
      </c>
      <c r="F184" s="10" t="s">
        <v>155</v>
      </c>
      <c r="G184" s="137" t="s">
        <v>155</v>
      </c>
      <c r="H184" s="10"/>
      <c r="I184" s="10" t="s">
        <v>156</v>
      </c>
      <c r="J184" s="10" t="s">
        <v>2692</v>
      </c>
      <c r="K184" s="10" t="s">
        <v>2570</v>
      </c>
      <c r="L184" s="98">
        <f>IFERROR(VLOOKUP($F184&amp;$C184,Sales!$J:$W,9,0),0)</f>
        <v>0</v>
      </c>
      <c r="M184" s="98">
        <f>IFERROR(VLOOKUP($F184&amp;$C184,Sales!$J:$W,10,0),0)</f>
        <v>0</v>
      </c>
      <c r="N184" s="98">
        <f>IFERROR(VLOOKUP($F184&amp;$C184,Sales!$J:$W,11,0),0)</f>
        <v>81081.08108108108</v>
      </c>
      <c r="O184" s="98">
        <f>IFERROR(VLOOKUP($F184&amp;$C184,Sales!$J:$W,12,0),0)</f>
        <v>1.3333333333333333</v>
      </c>
      <c r="P184" s="98">
        <f>IFERROR(VLOOKUP($F184&amp;$C184,Sales!$J:$W,13,0),0)</f>
        <v>27027.027027027027</v>
      </c>
      <c r="Q184" s="98">
        <f>IFERROR(VLOOKUP($F184&amp;$C184,Sales!$A:$H,7,0),0)</f>
        <v>20270.27027027027</v>
      </c>
      <c r="R184" s="41" t="str">
        <f t="shared" si="4"/>
        <v>ERROR</v>
      </c>
      <c r="S184" s="15"/>
      <c r="T184" s="15"/>
      <c r="U184" s="15"/>
      <c r="V184" s="15"/>
      <c r="W184" s="15"/>
      <c r="X184" s="15"/>
      <c r="Y184" s="41"/>
      <c r="Z184" s="41"/>
      <c r="AA184" s="41"/>
      <c r="AB184" s="15"/>
      <c r="AC184" s="15"/>
      <c r="AD184" s="15"/>
      <c r="AE184" s="15"/>
      <c r="AF184" s="15"/>
      <c r="AG184" s="15"/>
      <c r="AH184" s="15"/>
      <c r="AI184" s="15"/>
      <c r="AJ184" s="41"/>
      <c r="AK184" s="15"/>
      <c r="AL184" s="15"/>
      <c r="AM184" s="15"/>
      <c r="AN184" s="15"/>
      <c r="AO184" s="15"/>
      <c r="AP184" s="15"/>
      <c r="AQ184" s="15"/>
      <c r="AR184" s="15"/>
      <c r="AS184" s="15"/>
      <c r="AT184" s="15"/>
      <c r="AU184" s="15"/>
      <c r="AV184" s="15"/>
      <c r="AW184" s="15"/>
      <c r="AX184" s="15"/>
      <c r="AY184" s="15"/>
      <c r="AZ184" s="10">
        <v>1</v>
      </c>
      <c r="BA184" t="s">
        <v>31</v>
      </c>
      <c r="BB184" t="s">
        <v>88</v>
      </c>
      <c r="BD184" s="39" t="str">
        <f t="shared" si="5"/>
        <v>01/331010801ABukalapak</v>
      </c>
    </row>
    <row r="185" spans="2:58" ht="13.5" customHeight="1" x14ac:dyDescent="0.35">
      <c r="B185" s="10" t="s">
        <v>17</v>
      </c>
      <c r="C185" s="10" t="s">
        <v>2657</v>
      </c>
      <c r="D185" s="10" t="s">
        <v>119</v>
      </c>
      <c r="E185" s="10" t="s">
        <v>120</v>
      </c>
      <c r="F185" s="10" t="s">
        <v>146</v>
      </c>
      <c r="G185" s="137" t="s">
        <v>146</v>
      </c>
      <c r="H185" s="10"/>
      <c r="I185" s="10" t="s">
        <v>147</v>
      </c>
      <c r="J185" s="10" t="s">
        <v>8467</v>
      </c>
      <c r="K185" s="10" t="s">
        <v>8468</v>
      </c>
      <c r="L185" s="98">
        <f>IFERROR(VLOOKUP($F185&amp;$C185,Sales!$J:$W,9,0),0)</f>
        <v>0</v>
      </c>
      <c r="M185" s="98">
        <f>IFERROR(VLOOKUP($F185&amp;$C185,Sales!$J:$W,10,0),0)</f>
        <v>0</v>
      </c>
      <c r="N185" s="98">
        <f>IFERROR(VLOOKUP($F185&amp;$C185,Sales!$J:$W,11,0),0)</f>
        <v>0</v>
      </c>
      <c r="O185" s="98">
        <f>IFERROR(VLOOKUP($F185&amp;$C185,Sales!$J:$W,12,0),0)</f>
        <v>0</v>
      </c>
      <c r="P185" s="98">
        <f>IFERROR(VLOOKUP($F185&amp;$C185,Sales!$J:$W,13,0),0)</f>
        <v>0</v>
      </c>
      <c r="Q185" s="98">
        <f>IFERROR(VLOOKUP($F185&amp;$C185,Sales!$A:$H,7,0),0)</f>
        <v>0</v>
      </c>
      <c r="R185" s="41" t="str">
        <f t="shared" si="4"/>
        <v>ERROR</v>
      </c>
      <c r="S185" s="15"/>
      <c r="T185" s="15"/>
      <c r="U185" s="15"/>
      <c r="V185" s="15"/>
      <c r="W185" s="15"/>
      <c r="X185" s="15"/>
      <c r="Y185" s="41"/>
      <c r="Z185" s="41"/>
      <c r="AA185" s="41"/>
      <c r="AB185" s="15"/>
      <c r="AC185" s="15"/>
      <c r="AD185" s="15"/>
      <c r="AE185" s="15"/>
      <c r="AF185" s="15"/>
      <c r="AG185" s="15"/>
      <c r="AH185" s="15"/>
      <c r="AI185" s="15"/>
      <c r="AJ185" s="41"/>
      <c r="AK185" s="15"/>
      <c r="AL185" s="15"/>
      <c r="AM185" s="15"/>
      <c r="AN185" s="15"/>
      <c r="AO185" s="15"/>
      <c r="AP185" s="15"/>
      <c r="AQ185" s="15"/>
      <c r="AR185" s="15"/>
      <c r="AS185" s="15"/>
      <c r="AT185" s="15"/>
      <c r="AU185" s="15"/>
      <c r="AV185" s="15"/>
      <c r="AW185" s="15"/>
      <c r="AX185" s="15"/>
      <c r="AY185" s="15"/>
      <c r="AZ185" s="10">
        <v>1</v>
      </c>
      <c r="BA185" t="s">
        <v>22</v>
      </c>
      <c r="BB185" t="s">
        <v>88</v>
      </c>
      <c r="BD185" s="39" t="str">
        <f t="shared" si="5"/>
        <v>01/284422402HBukalapak</v>
      </c>
      <c r="BE185" s="81">
        <v>44876</v>
      </c>
      <c r="BF185" t="s">
        <v>13953</v>
      </c>
    </row>
    <row r="186" spans="2:58" ht="13.5" customHeight="1" x14ac:dyDescent="0.35">
      <c r="B186" s="10" t="s">
        <v>17</v>
      </c>
      <c r="C186" s="10" t="s">
        <v>2657</v>
      </c>
      <c r="D186" s="10" t="s">
        <v>119</v>
      </c>
      <c r="E186" s="10" t="s">
        <v>120</v>
      </c>
      <c r="F186" s="10" t="s">
        <v>131</v>
      </c>
      <c r="G186" s="137" t="s">
        <v>131</v>
      </c>
      <c r="H186" s="10"/>
      <c r="I186" s="10" t="s">
        <v>132</v>
      </c>
      <c r="J186" s="10" t="s">
        <v>8469</v>
      </c>
      <c r="K186" s="10" t="s">
        <v>5362</v>
      </c>
      <c r="L186" s="98">
        <f>IFERROR(VLOOKUP($F186&amp;$C186,Sales!$J:$W,9,0),0)</f>
        <v>0</v>
      </c>
      <c r="M186" s="98">
        <f>IFERROR(VLOOKUP($F186&amp;$C186,Sales!$J:$W,10,0),0)</f>
        <v>151801.80180180178</v>
      </c>
      <c r="N186" s="98">
        <f>IFERROR(VLOOKUP($F186&amp;$C186,Sales!$J:$W,11,0),0)</f>
        <v>0</v>
      </c>
      <c r="O186" s="98">
        <f>IFERROR(VLOOKUP($F186&amp;$C186,Sales!$J:$W,12,0),0)</f>
        <v>0.33333333333333331</v>
      </c>
      <c r="P186" s="98">
        <f>IFERROR(VLOOKUP($F186&amp;$C186,Sales!$J:$W,13,0),0)</f>
        <v>50600.600600600592</v>
      </c>
      <c r="Q186" s="98">
        <f>IFERROR(VLOOKUP($F186&amp;$C186,Sales!$A:$H,7,0),0)</f>
        <v>0</v>
      </c>
      <c r="R186" s="41">
        <f t="shared" si="4"/>
        <v>1</v>
      </c>
      <c r="S186" s="15">
        <v>1</v>
      </c>
      <c r="T186" s="15"/>
      <c r="U186" s="15"/>
      <c r="V186" s="15">
        <v>1</v>
      </c>
      <c r="W186" s="15">
        <v>1</v>
      </c>
      <c r="X186" s="15">
        <v>1</v>
      </c>
      <c r="Y186" s="41">
        <v>1</v>
      </c>
      <c r="Z186" s="41">
        <v>1</v>
      </c>
      <c r="AA186" s="41"/>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0">
        <v>1</v>
      </c>
      <c r="BA186" t="s">
        <v>31</v>
      </c>
      <c r="BB186" t="s">
        <v>23</v>
      </c>
      <c r="BD186" s="39" t="str">
        <f t="shared" si="5"/>
        <v>01/214422403ABukalapak</v>
      </c>
    </row>
    <row r="187" spans="2:58" ht="13.5" customHeight="1" x14ac:dyDescent="0.35">
      <c r="B187" s="10" t="s">
        <v>17</v>
      </c>
      <c r="C187" s="10" t="s">
        <v>2657</v>
      </c>
      <c r="D187" s="10" t="s">
        <v>119</v>
      </c>
      <c r="E187" s="10" t="s">
        <v>120</v>
      </c>
      <c r="F187" s="10" t="s">
        <v>133</v>
      </c>
      <c r="G187" s="137" t="s">
        <v>133</v>
      </c>
      <c r="H187" s="10"/>
      <c r="I187" s="10" t="s">
        <v>134</v>
      </c>
      <c r="J187" s="10" t="s">
        <v>8470</v>
      </c>
      <c r="K187" s="10" t="s">
        <v>5363</v>
      </c>
      <c r="L187" s="98">
        <f>IFERROR(VLOOKUP($F187&amp;$C187,Sales!$J:$W,9,0),0)</f>
        <v>393333.34234234231</v>
      </c>
      <c r="M187" s="98">
        <f>IFERROR(VLOOKUP($F187&amp;$C187,Sales!$J:$W,10,0),0)</f>
        <v>0</v>
      </c>
      <c r="N187" s="98">
        <f>IFERROR(VLOOKUP($F187&amp;$C187,Sales!$J:$W,11,0),0)</f>
        <v>983333.34234234225</v>
      </c>
      <c r="O187" s="98">
        <f>IFERROR(VLOOKUP($F187&amp;$C187,Sales!$J:$W,12,0),0)</f>
        <v>2.3333333333333335</v>
      </c>
      <c r="P187" s="98">
        <f>IFERROR(VLOOKUP($F187&amp;$C187,Sales!$J:$W,13,0),0)</f>
        <v>458888.89489489485</v>
      </c>
      <c r="Q187" s="98">
        <f>IFERROR(VLOOKUP($F187&amp;$C187,Sales!$A:$H,7,0),0)</f>
        <v>0</v>
      </c>
      <c r="R187" s="41">
        <f t="shared" si="4"/>
        <v>1</v>
      </c>
      <c r="S187" s="15">
        <v>1</v>
      </c>
      <c r="T187" s="15"/>
      <c r="U187" s="15"/>
      <c r="V187" s="15">
        <v>1</v>
      </c>
      <c r="W187" s="15">
        <v>1</v>
      </c>
      <c r="X187" s="15">
        <v>1</v>
      </c>
      <c r="Y187" s="41">
        <v>1</v>
      </c>
      <c r="Z187" s="41">
        <v>1</v>
      </c>
      <c r="AA187" s="41"/>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0">
        <v>1</v>
      </c>
      <c r="BA187" t="s">
        <v>31</v>
      </c>
      <c r="BB187" t="s">
        <v>23</v>
      </c>
      <c r="BD187" s="39" t="str">
        <f t="shared" si="5"/>
        <v>01/33109701ABukalapak</v>
      </c>
    </row>
    <row r="188" spans="2:58" ht="13.5" customHeight="1" x14ac:dyDescent="0.35">
      <c r="B188" s="10" t="s">
        <v>17</v>
      </c>
      <c r="C188" s="10" t="s">
        <v>2657</v>
      </c>
      <c r="D188" s="10" t="s">
        <v>119</v>
      </c>
      <c r="E188" s="10" t="s">
        <v>120</v>
      </c>
      <c r="F188" s="10" t="s">
        <v>965</v>
      </c>
      <c r="G188" s="137" t="s">
        <v>965</v>
      </c>
      <c r="H188" s="10"/>
      <c r="I188" s="10" t="s">
        <v>966</v>
      </c>
      <c r="J188" s="10" t="s">
        <v>8471</v>
      </c>
      <c r="K188" s="10" t="s">
        <v>8472</v>
      </c>
      <c r="L188" s="98">
        <f>IFERROR(VLOOKUP($F188&amp;$C188,Sales!$J:$W,9,0),0)</f>
        <v>0</v>
      </c>
      <c r="M188" s="98">
        <f>IFERROR(VLOOKUP($F188&amp;$C188,Sales!$J:$W,10,0),0)</f>
        <v>0</v>
      </c>
      <c r="N188" s="98">
        <f>IFERROR(VLOOKUP($F188&amp;$C188,Sales!$J:$W,11,0),0)</f>
        <v>0</v>
      </c>
      <c r="O188" s="98">
        <f>IFERROR(VLOOKUP($F188&amp;$C188,Sales!$J:$W,12,0),0)</f>
        <v>0</v>
      </c>
      <c r="P188" s="98">
        <f>IFERROR(VLOOKUP($F188&amp;$C188,Sales!$J:$W,13,0),0)</f>
        <v>0</v>
      </c>
      <c r="Q188" s="98">
        <f>IFERROR(VLOOKUP($F188&amp;$C188,Sales!$A:$H,7,0),0)</f>
        <v>0</v>
      </c>
      <c r="R188" s="41">
        <f t="shared" si="4"/>
        <v>1</v>
      </c>
      <c r="S188" s="15">
        <v>1</v>
      </c>
      <c r="T188" s="15"/>
      <c r="U188" s="15"/>
      <c r="V188" s="15">
        <v>1</v>
      </c>
      <c r="W188" s="15">
        <v>1</v>
      </c>
      <c r="X188" s="15">
        <v>1</v>
      </c>
      <c r="Y188" s="41">
        <v>1</v>
      </c>
      <c r="Z188" s="41">
        <v>1</v>
      </c>
      <c r="AA188" s="41"/>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0">
        <v>1</v>
      </c>
      <c r="BA188" t="s">
        <v>22</v>
      </c>
      <c r="BB188" t="s">
        <v>23</v>
      </c>
      <c r="BD188" s="39" t="str">
        <f t="shared" si="5"/>
        <v>01/214427002BBukalapak</v>
      </c>
    </row>
    <row r="189" spans="2:58" ht="13.5" customHeight="1" x14ac:dyDescent="0.35">
      <c r="B189" s="10" t="s">
        <v>17</v>
      </c>
      <c r="C189" s="10" t="s">
        <v>2657</v>
      </c>
      <c r="D189" s="10" t="s">
        <v>119</v>
      </c>
      <c r="E189" s="10" t="s">
        <v>120</v>
      </c>
      <c r="F189" s="10" t="s">
        <v>139</v>
      </c>
      <c r="G189" s="137" t="s">
        <v>139</v>
      </c>
      <c r="H189" s="10"/>
      <c r="I189" s="10" t="s">
        <v>140</v>
      </c>
      <c r="J189" s="10" t="s">
        <v>2695</v>
      </c>
      <c r="K189" s="10" t="s">
        <v>2610</v>
      </c>
      <c r="L189" s="98">
        <f>IFERROR(VLOOKUP($F189&amp;$C189,Sales!$J:$W,9,0),0)</f>
        <v>373963.95495495491</v>
      </c>
      <c r="M189" s="98">
        <f>IFERROR(VLOOKUP($F189&amp;$C189,Sales!$J:$W,10,0),0)</f>
        <v>587657.63063063065</v>
      </c>
      <c r="N189" s="98">
        <f>IFERROR(VLOOKUP($F189&amp;$C189,Sales!$J:$W,11,0),0)</f>
        <v>534234.20720720722</v>
      </c>
      <c r="O189" s="98">
        <f>IFERROR(VLOOKUP($F189&amp;$C189,Sales!$J:$W,12,0),0)</f>
        <v>9.3333333333333339</v>
      </c>
      <c r="P189" s="98">
        <f>IFERROR(VLOOKUP($F189&amp;$C189,Sales!$J:$W,13,0),0)</f>
        <v>498618.59759759763</v>
      </c>
      <c r="Q189" s="98">
        <f>IFERROR(VLOOKUP($F189&amp;$C189,Sales!$A:$H,7,0),0)</f>
        <v>53423.423423423417</v>
      </c>
      <c r="R189" s="41">
        <f t="shared" si="4"/>
        <v>1</v>
      </c>
      <c r="S189" s="15">
        <v>1</v>
      </c>
      <c r="T189" s="15"/>
      <c r="U189" s="15"/>
      <c r="V189" s="15">
        <v>1</v>
      </c>
      <c r="W189" s="15">
        <v>1</v>
      </c>
      <c r="X189" s="15">
        <v>1</v>
      </c>
      <c r="Y189" s="41">
        <v>1</v>
      </c>
      <c r="Z189" s="41">
        <v>1</v>
      </c>
      <c r="AA189" s="41"/>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0">
        <v>1</v>
      </c>
      <c r="BA189" t="s">
        <v>31</v>
      </c>
      <c r="BB189" t="s">
        <v>23</v>
      </c>
      <c r="BD189" s="39" t="str">
        <f t="shared" si="5"/>
        <v>01/214427001ABukalapak</v>
      </c>
    </row>
    <row r="190" spans="2:58" ht="13.5" customHeight="1" x14ac:dyDescent="0.35">
      <c r="B190" s="10" t="s">
        <v>17</v>
      </c>
      <c r="C190" s="10" t="s">
        <v>2657</v>
      </c>
      <c r="D190" s="10" t="s">
        <v>119</v>
      </c>
      <c r="E190" s="10" t="s">
        <v>120</v>
      </c>
      <c r="F190" s="10" t="s">
        <v>180</v>
      </c>
      <c r="G190" s="137" t="s">
        <v>180</v>
      </c>
      <c r="H190" s="10"/>
      <c r="I190" s="10" t="s">
        <v>181</v>
      </c>
      <c r="J190" s="10" t="s">
        <v>2765</v>
      </c>
      <c r="K190" s="10" t="s">
        <v>2609</v>
      </c>
      <c r="L190" s="98">
        <f>IFERROR(VLOOKUP($F190&amp;$C190,Sales!$J:$W,9,0),0)</f>
        <v>0</v>
      </c>
      <c r="M190" s="98">
        <f>IFERROR(VLOOKUP($F190&amp;$C190,Sales!$J:$W,10,0),0)</f>
        <v>0</v>
      </c>
      <c r="N190" s="98">
        <f>IFERROR(VLOOKUP($F190&amp;$C190,Sales!$J:$W,11,0),0)</f>
        <v>0</v>
      </c>
      <c r="O190" s="98">
        <f>IFERROR(VLOOKUP($F190&amp;$C190,Sales!$J:$W,12,0),0)</f>
        <v>0</v>
      </c>
      <c r="P190" s="98">
        <f>IFERROR(VLOOKUP($F190&amp;$C190,Sales!$J:$W,13,0),0)</f>
        <v>0</v>
      </c>
      <c r="Q190" s="98">
        <f>IFERROR(VLOOKUP($F190&amp;$C190,Sales!$A:$H,7,0),0)</f>
        <v>0</v>
      </c>
      <c r="R190" s="41" t="str">
        <f t="shared" si="4"/>
        <v>ERROR</v>
      </c>
      <c r="S190" s="15"/>
      <c r="T190" s="15"/>
      <c r="U190" s="15"/>
      <c r="V190" s="15"/>
      <c r="W190" s="15"/>
      <c r="X190" s="15"/>
      <c r="Y190" s="41"/>
      <c r="Z190" s="41"/>
      <c r="AA190" s="41"/>
      <c r="AB190" s="15"/>
      <c r="AC190" s="15"/>
      <c r="AD190" s="15"/>
      <c r="AE190" s="15"/>
      <c r="AF190" s="15"/>
      <c r="AG190" s="15"/>
      <c r="AH190" s="15"/>
      <c r="AI190" s="15"/>
      <c r="AJ190" s="41"/>
      <c r="AK190" s="15"/>
      <c r="AL190" s="15"/>
      <c r="AM190" s="15"/>
      <c r="AN190" s="15"/>
      <c r="AO190" s="15"/>
      <c r="AP190" s="15"/>
      <c r="AQ190" s="15"/>
      <c r="AR190" s="15"/>
      <c r="AS190" s="15"/>
      <c r="AT190" s="15"/>
      <c r="AU190" s="15"/>
      <c r="AV190" s="15"/>
      <c r="AW190" s="15"/>
      <c r="AX190" s="15"/>
      <c r="AY190" s="15"/>
      <c r="AZ190" s="10">
        <v>1</v>
      </c>
      <c r="BA190" t="s">
        <v>31</v>
      </c>
      <c r="BB190" t="s">
        <v>88</v>
      </c>
      <c r="BD190" s="39" t="str">
        <f t="shared" si="5"/>
        <v>01/214427001HBukalapak</v>
      </c>
    </row>
    <row r="191" spans="2:58" ht="13.5" customHeight="1" x14ac:dyDescent="0.35">
      <c r="B191" s="10" t="s">
        <v>17</v>
      </c>
      <c r="C191" s="10" t="s">
        <v>2657</v>
      </c>
      <c r="D191" s="10" t="s">
        <v>119</v>
      </c>
      <c r="E191" s="10" t="s">
        <v>120</v>
      </c>
      <c r="F191" s="10" t="s">
        <v>129</v>
      </c>
      <c r="G191" s="137" t="s">
        <v>129</v>
      </c>
      <c r="H191" s="10"/>
      <c r="I191" s="10" t="s">
        <v>130</v>
      </c>
      <c r="J191" s="10" t="s">
        <v>12712</v>
      </c>
      <c r="K191" s="10" t="s">
        <v>8473</v>
      </c>
      <c r="L191" s="98">
        <f>IFERROR(VLOOKUP($F191&amp;$C191,Sales!$J:$W,9,0),0)</f>
        <v>399999.99999999994</v>
      </c>
      <c r="M191" s="98">
        <f>IFERROR(VLOOKUP($F191&amp;$C191,Sales!$J:$W,10,0),0)</f>
        <v>0</v>
      </c>
      <c r="N191" s="98">
        <f>IFERROR(VLOOKUP($F191&amp;$C191,Sales!$J:$W,11,0),0)</f>
        <v>0</v>
      </c>
      <c r="O191" s="98">
        <f>IFERROR(VLOOKUP($F191&amp;$C191,Sales!$J:$W,12,0),0)</f>
        <v>1.3333333333333333</v>
      </c>
      <c r="P191" s="98">
        <f>IFERROR(VLOOKUP($F191&amp;$C191,Sales!$J:$W,13,0),0)</f>
        <v>133333.33333333331</v>
      </c>
      <c r="Q191" s="98">
        <f>IFERROR(VLOOKUP($F191&amp;$C191,Sales!$A:$H,7,0),0)</f>
        <v>0</v>
      </c>
      <c r="R191" s="41">
        <f t="shared" si="4"/>
        <v>1</v>
      </c>
      <c r="S191" s="15">
        <v>1</v>
      </c>
      <c r="T191" s="15"/>
      <c r="U191" s="15"/>
      <c r="V191" s="15">
        <v>1</v>
      </c>
      <c r="W191" s="15">
        <v>1</v>
      </c>
      <c r="X191" s="15">
        <v>1</v>
      </c>
      <c r="Y191" s="41">
        <v>1</v>
      </c>
      <c r="Z191" s="41">
        <v>1</v>
      </c>
      <c r="AA191" s="41"/>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0">
        <v>1</v>
      </c>
      <c r="BA191" t="s">
        <v>22</v>
      </c>
      <c r="BB191" t="s">
        <v>23</v>
      </c>
      <c r="BD191" s="39" t="str">
        <f t="shared" si="5"/>
        <v>01/331010002ABukalapak</v>
      </c>
    </row>
    <row r="192" spans="2:58" ht="13.5" customHeight="1" x14ac:dyDescent="0.35">
      <c r="B192" s="10" t="s">
        <v>17</v>
      </c>
      <c r="C192" s="10" t="s">
        <v>2657</v>
      </c>
      <c r="D192" s="10" t="s">
        <v>119</v>
      </c>
      <c r="E192" s="10" t="s">
        <v>120</v>
      </c>
      <c r="F192" s="10" t="s">
        <v>127</v>
      </c>
      <c r="G192" s="137" t="s">
        <v>127</v>
      </c>
      <c r="H192" s="10"/>
      <c r="I192" s="10" t="s">
        <v>128</v>
      </c>
      <c r="J192" s="10" t="s">
        <v>8474</v>
      </c>
      <c r="K192" s="10" t="s">
        <v>8475</v>
      </c>
      <c r="L192" s="98">
        <f>IFERROR(VLOOKUP($F192&amp;$C192,Sales!$J:$W,9,0),0)</f>
        <v>0</v>
      </c>
      <c r="M192" s="98">
        <f>IFERROR(VLOOKUP($F192&amp;$C192,Sales!$J:$W,10,0),0)</f>
        <v>0</v>
      </c>
      <c r="N192" s="98">
        <f>IFERROR(VLOOKUP($F192&amp;$C192,Sales!$J:$W,11,0),0)</f>
        <v>0</v>
      </c>
      <c r="O192" s="98">
        <f>IFERROR(VLOOKUP($F192&amp;$C192,Sales!$J:$W,12,0),0)</f>
        <v>0</v>
      </c>
      <c r="P192" s="98">
        <f>IFERROR(VLOOKUP($F192&amp;$C192,Sales!$J:$W,13,0),0)</f>
        <v>0</v>
      </c>
      <c r="Q192" s="98">
        <f>IFERROR(VLOOKUP($F192&amp;$C192,Sales!$A:$H,7,0),0)</f>
        <v>0</v>
      </c>
      <c r="R192" s="41">
        <f t="shared" si="4"/>
        <v>1</v>
      </c>
      <c r="S192" s="15">
        <v>1</v>
      </c>
      <c r="T192" s="15"/>
      <c r="U192" s="15"/>
      <c r="V192" s="15">
        <v>1</v>
      </c>
      <c r="W192" s="15">
        <v>1</v>
      </c>
      <c r="X192" s="15">
        <v>1</v>
      </c>
      <c r="Y192" s="41">
        <v>1</v>
      </c>
      <c r="Z192" s="41">
        <v>1</v>
      </c>
      <c r="AA192" s="41"/>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0">
        <v>1</v>
      </c>
      <c r="BA192" t="s">
        <v>22</v>
      </c>
      <c r="BB192" t="s">
        <v>23</v>
      </c>
      <c r="BD192" s="39" t="str">
        <f t="shared" si="5"/>
        <v>01/214420902GBukalapak</v>
      </c>
    </row>
    <row r="193" spans="2:56" ht="13.5" customHeight="1" x14ac:dyDescent="0.35">
      <c r="B193" s="10" t="s">
        <v>17</v>
      </c>
      <c r="C193" s="10" t="s">
        <v>2657</v>
      </c>
      <c r="D193" s="10" t="s">
        <v>119</v>
      </c>
      <c r="E193" s="10" t="s">
        <v>120</v>
      </c>
      <c r="F193" s="10" t="s">
        <v>162</v>
      </c>
      <c r="G193" s="137" t="s">
        <v>162</v>
      </c>
      <c r="H193" s="10"/>
      <c r="I193" s="10" t="s">
        <v>163</v>
      </c>
      <c r="J193" s="10" t="s">
        <v>2749</v>
      </c>
      <c r="K193" s="10" t="s">
        <v>2518</v>
      </c>
      <c r="L193" s="98">
        <f>IFERROR(VLOOKUP($F193&amp;$C193,Sales!$J:$W,9,0),0)</f>
        <v>1556756.7567567567</v>
      </c>
      <c r="M193" s="98">
        <f>IFERROR(VLOOKUP($F193&amp;$C193,Sales!$J:$W,10,0),0)</f>
        <v>1297297.2972972973</v>
      </c>
      <c r="N193" s="98">
        <f>IFERROR(VLOOKUP($F193&amp;$C193,Sales!$J:$W,11,0),0)</f>
        <v>3308108.1081081079</v>
      </c>
      <c r="O193" s="98">
        <f>IFERROR(VLOOKUP($F193&amp;$C193,Sales!$J:$W,12,0),0)</f>
        <v>31.666666666666668</v>
      </c>
      <c r="P193" s="98">
        <f>IFERROR(VLOOKUP($F193&amp;$C193,Sales!$J:$W,13,0),0)</f>
        <v>2054054.0540540542</v>
      </c>
      <c r="Q193" s="98">
        <f>IFERROR(VLOOKUP($F193&amp;$C193,Sales!$A:$H,7,0),0)</f>
        <v>0</v>
      </c>
      <c r="R193" s="41">
        <f t="shared" si="4"/>
        <v>1</v>
      </c>
      <c r="S193" s="15">
        <v>1</v>
      </c>
      <c r="T193" s="15"/>
      <c r="U193" s="15"/>
      <c r="V193" s="15">
        <v>1</v>
      </c>
      <c r="W193" s="15">
        <v>1</v>
      </c>
      <c r="X193" s="15">
        <v>1</v>
      </c>
      <c r="Y193" s="41">
        <v>1</v>
      </c>
      <c r="Z193" s="41">
        <v>1</v>
      </c>
      <c r="AA193" s="41"/>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0">
        <v>1</v>
      </c>
      <c r="BA193" t="s">
        <v>31</v>
      </c>
      <c r="BB193" t="s">
        <v>23</v>
      </c>
      <c r="BD193" s="39" t="str">
        <f t="shared" si="5"/>
        <v>01/214424901KBukalapak</v>
      </c>
    </row>
    <row r="194" spans="2:56" ht="13.5" customHeight="1" x14ac:dyDescent="0.35">
      <c r="B194" s="10" t="s">
        <v>17</v>
      </c>
      <c r="C194" s="10" t="s">
        <v>2657</v>
      </c>
      <c r="D194" s="10" t="s">
        <v>119</v>
      </c>
      <c r="E194" s="10" t="s">
        <v>120</v>
      </c>
      <c r="F194" s="10" t="s">
        <v>137</v>
      </c>
      <c r="G194" s="137" t="s">
        <v>137</v>
      </c>
      <c r="H194" s="10"/>
      <c r="I194" s="10" t="s">
        <v>138</v>
      </c>
      <c r="J194" s="10" t="s">
        <v>8476</v>
      </c>
      <c r="K194" s="10" t="s">
        <v>8477</v>
      </c>
      <c r="L194" s="98">
        <f>IFERROR(VLOOKUP($F194&amp;$C194,Sales!$J:$W,9,0),0)</f>
        <v>0</v>
      </c>
      <c r="M194" s="98">
        <f>IFERROR(VLOOKUP($F194&amp;$C194,Sales!$J:$W,10,0),0)</f>
        <v>280720.72072072071</v>
      </c>
      <c r="N194" s="98">
        <f>IFERROR(VLOOKUP($F194&amp;$C194,Sales!$J:$W,11,0),0)</f>
        <v>0</v>
      </c>
      <c r="O194" s="98">
        <f>IFERROR(VLOOKUP($F194&amp;$C194,Sales!$J:$W,12,0),0)</f>
        <v>0.66666666666666663</v>
      </c>
      <c r="P194" s="98">
        <f>IFERROR(VLOOKUP($F194&amp;$C194,Sales!$J:$W,13,0),0)</f>
        <v>93573.573573573565</v>
      </c>
      <c r="Q194" s="98">
        <f>IFERROR(VLOOKUP($F194&amp;$C194,Sales!$A:$H,7,0),0)</f>
        <v>0</v>
      </c>
      <c r="R194" s="41">
        <f t="shared" si="4"/>
        <v>1</v>
      </c>
      <c r="S194" s="15">
        <v>1</v>
      </c>
      <c r="T194" s="15"/>
      <c r="U194" s="15"/>
      <c r="V194" s="15">
        <v>1</v>
      </c>
      <c r="W194" s="15">
        <v>1</v>
      </c>
      <c r="X194" s="15">
        <v>1</v>
      </c>
      <c r="Y194" s="41">
        <v>1</v>
      </c>
      <c r="Z194" s="41">
        <v>1</v>
      </c>
      <c r="AA194" s="41"/>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0">
        <v>1</v>
      </c>
      <c r="BA194" t="s">
        <v>22</v>
      </c>
      <c r="BB194" t="s">
        <v>23</v>
      </c>
      <c r="BD194" s="39" t="str">
        <f t="shared" si="5"/>
        <v>01/214424901SBukalapak</v>
      </c>
    </row>
    <row r="195" spans="2:56" ht="13.5" customHeight="1" x14ac:dyDescent="0.35">
      <c r="B195" s="10" t="s">
        <v>17</v>
      </c>
      <c r="C195" s="10" t="s">
        <v>2657</v>
      </c>
      <c r="D195" s="10" t="s">
        <v>119</v>
      </c>
      <c r="E195" s="10" t="s">
        <v>120</v>
      </c>
      <c r="F195" s="10" t="s">
        <v>141</v>
      </c>
      <c r="G195" s="137" t="s">
        <v>141</v>
      </c>
      <c r="H195" s="10"/>
      <c r="I195" s="10" t="s">
        <v>142</v>
      </c>
      <c r="J195" s="10" t="s">
        <v>8478</v>
      </c>
      <c r="K195" s="10" t="s">
        <v>8479</v>
      </c>
      <c r="L195" s="98">
        <f>IFERROR(VLOOKUP($F195&amp;$C195,Sales!$J:$W,9,0),0)</f>
        <v>0</v>
      </c>
      <c r="M195" s="98">
        <f>IFERROR(VLOOKUP($F195&amp;$C195,Sales!$J:$W,10,0),0)</f>
        <v>281711.71171171172</v>
      </c>
      <c r="N195" s="98">
        <f>IFERROR(VLOOKUP($F195&amp;$C195,Sales!$J:$W,11,0),0)</f>
        <v>0</v>
      </c>
      <c r="O195" s="98">
        <f>IFERROR(VLOOKUP($F195&amp;$C195,Sales!$J:$W,12,0),0)</f>
        <v>0.33333333333333331</v>
      </c>
      <c r="P195" s="98">
        <f>IFERROR(VLOOKUP($F195&amp;$C195,Sales!$J:$W,13,0),0)</f>
        <v>93903.903903903905</v>
      </c>
      <c r="Q195" s="98">
        <f>IFERROR(VLOOKUP($F195&amp;$C195,Sales!$A:$H,7,0),0)</f>
        <v>0</v>
      </c>
      <c r="R195" s="41">
        <f t="shared" si="4"/>
        <v>1</v>
      </c>
      <c r="S195" s="15">
        <v>1</v>
      </c>
      <c r="T195" s="15"/>
      <c r="U195" s="15"/>
      <c r="V195" s="15">
        <v>1</v>
      </c>
      <c r="W195" s="15">
        <v>1</v>
      </c>
      <c r="X195" s="15">
        <v>1</v>
      </c>
      <c r="Y195" s="41">
        <v>1</v>
      </c>
      <c r="Z195" s="41">
        <v>1</v>
      </c>
      <c r="AA195" s="41"/>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0">
        <v>1</v>
      </c>
      <c r="BA195" t="s">
        <v>22</v>
      </c>
      <c r="BB195" t="s">
        <v>23</v>
      </c>
      <c r="BD195" s="39" t="str">
        <f t="shared" si="5"/>
        <v>01/214424901IBukalapak</v>
      </c>
    </row>
    <row r="196" spans="2:56" ht="13.5" customHeight="1" x14ac:dyDescent="0.35">
      <c r="B196" s="10" t="s">
        <v>17</v>
      </c>
      <c r="C196" s="10" t="s">
        <v>2657</v>
      </c>
      <c r="D196" s="10" t="s">
        <v>119</v>
      </c>
      <c r="E196" s="10" t="s">
        <v>120</v>
      </c>
      <c r="F196" s="10" t="s">
        <v>789</v>
      </c>
      <c r="G196" s="137" t="s">
        <v>789</v>
      </c>
      <c r="H196" s="10"/>
      <c r="I196" s="10" t="s">
        <v>956</v>
      </c>
      <c r="J196" s="10" t="s">
        <v>8480</v>
      </c>
      <c r="K196" s="10" t="s">
        <v>8481</v>
      </c>
      <c r="L196" s="98">
        <f>IFERROR(VLOOKUP($F196&amp;$C196,Sales!$J:$W,9,0),0)</f>
        <v>0</v>
      </c>
      <c r="M196" s="98">
        <f>IFERROR(VLOOKUP($F196&amp;$C196,Sales!$J:$W,10,0),0)</f>
        <v>154414.41441441441</v>
      </c>
      <c r="N196" s="98">
        <f>IFERROR(VLOOKUP($F196&amp;$C196,Sales!$J:$W,11,0),0)</f>
        <v>0</v>
      </c>
      <c r="O196" s="98">
        <f>IFERROR(VLOOKUP($F196&amp;$C196,Sales!$J:$W,12,0),0)</f>
        <v>0.33333333333333331</v>
      </c>
      <c r="P196" s="98">
        <f>IFERROR(VLOOKUP($F196&amp;$C196,Sales!$J:$W,13,0),0)</f>
        <v>51471.471471471472</v>
      </c>
      <c r="Q196" s="98">
        <f>IFERROR(VLOOKUP($F196&amp;$C196,Sales!$A:$H,7,0),0)</f>
        <v>0</v>
      </c>
      <c r="R196" s="41">
        <f t="shared" ref="R196:R259" si="6">IFERROR(AVERAGE($S196:$AW196),"ERROR")</f>
        <v>1</v>
      </c>
      <c r="S196" s="15">
        <v>1</v>
      </c>
      <c r="T196" s="15"/>
      <c r="U196" s="15"/>
      <c r="V196" s="15">
        <v>1</v>
      </c>
      <c r="W196" s="15">
        <v>1</v>
      </c>
      <c r="X196" s="15">
        <v>1</v>
      </c>
      <c r="Y196" s="41">
        <v>1</v>
      </c>
      <c r="Z196" s="41">
        <v>1</v>
      </c>
      <c r="AA196" s="41"/>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0">
        <v>1</v>
      </c>
      <c r="BA196" t="s">
        <v>22</v>
      </c>
      <c r="BB196" t="s">
        <v>23</v>
      </c>
      <c r="BD196" s="39" t="str">
        <f t="shared" ref="BD196:BD259" si="7">F196&amp;C196</f>
        <v>01/214424901HBukalapak</v>
      </c>
    </row>
    <row r="197" spans="2:56" ht="13.5" customHeight="1" x14ac:dyDescent="0.35">
      <c r="B197" s="10" t="s">
        <v>17</v>
      </c>
      <c r="C197" s="10" t="s">
        <v>2657</v>
      </c>
      <c r="D197" s="10" t="s">
        <v>119</v>
      </c>
      <c r="E197" s="10" t="s">
        <v>120</v>
      </c>
      <c r="F197" s="10" t="s">
        <v>170</v>
      </c>
      <c r="G197" s="137" t="s">
        <v>170</v>
      </c>
      <c r="H197" s="10"/>
      <c r="I197" s="10" t="s">
        <v>171</v>
      </c>
      <c r="J197" s="10" t="s">
        <v>8482</v>
      </c>
      <c r="K197" s="10" t="s">
        <v>5392</v>
      </c>
      <c r="L197" s="98">
        <f>IFERROR(VLOOKUP($F197&amp;$C197,Sales!$J:$W,9,0),0)</f>
        <v>2009729.7297297295</v>
      </c>
      <c r="M197" s="98">
        <f>IFERROR(VLOOKUP($F197&amp;$C197,Sales!$J:$W,10,0),0)</f>
        <v>541081.08108108107</v>
      </c>
      <c r="N197" s="98">
        <f>IFERROR(VLOOKUP($F197&amp;$C197,Sales!$J:$W,11,0),0)</f>
        <v>927567.56756756746</v>
      </c>
      <c r="O197" s="98">
        <f>IFERROR(VLOOKUP($F197&amp;$C197,Sales!$J:$W,12,0),0)</f>
        <v>30</v>
      </c>
      <c r="P197" s="98">
        <f>IFERROR(VLOOKUP($F197&amp;$C197,Sales!$J:$W,13,0),0)</f>
        <v>1159459.4594594592</v>
      </c>
      <c r="Q197" s="98">
        <f>IFERROR(VLOOKUP($F197&amp;$C197,Sales!$A:$H,7,0),0)</f>
        <v>0</v>
      </c>
      <c r="R197" s="41">
        <f t="shared" si="6"/>
        <v>1</v>
      </c>
      <c r="S197" s="15">
        <v>1</v>
      </c>
      <c r="T197" s="15"/>
      <c r="U197" s="15"/>
      <c r="V197" s="15">
        <v>1</v>
      </c>
      <c r="W197" s="15">
        <v>1</v>
      </c>
      <c r="X197" s="15">
        <v>1</v>
      </c>
      <c r="Y197" s="41">
        <v>1</v>
      </c>
      <c r="Z197" s="41">
        <v>1</v>
      </c>
      <c r="AA197" s="41"/>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0">
        <v>1</v>
      </c>
      <c r="BA197" t="s">
        <v>31</v>
      </c>
      <c r="BB197" t="s">
        <v>23</v>
      </c>
      <c r="BD197" s="39" t="str">
        <f t="shared" si="7"/>
        <v>01/331010902ABukalapak</v>
      </c>
    </row>
    <row r="198" spans="2:56" ht="13.5" customHeight="1" x14ac:dyDescent="0.35">
      <c r="B198" s="10" t="s">
        <v>17</v>
      </c>
      <c r="C198" s="10" t="s">
        <v>2657</v>
      </c>
      <c r="D198" s="10" t="s">
        <v>119</v>
      </c>
      <c r="E198" s="10" t="s">
        <v>120</v>
      </c>
      <c r="F198" s="10" t="s">
        <v>946</v>
      </c>
      <c r="G198" s="137" t="s">
        <v>946</v>
      </c>
      <c r="H198" s="10"/>
      <c r="I198" s="10" t="s">
        <v>947</v>
      </c>
      <c r="J198" s="10" t="s">
        <v>8483</v>
      </c>
      <c r="K198" s="10" t="s">
        <v>4671</v>
      </c>
      <c r="L198" s="98">
        <f>IFERROR(VLOOKUP($F198&amp;$C198,Sales!$J:$W,9,0),0)</f>
        <v>0</v>
      </c>
      <c r="M198" s="98">
        <f>IFERROR(VLOOKUP($F198&amp;$C198,Sales!$J:$W,10,0),0)</f>
        <v>0</v>
      </c>
      <c r="N198" s="98">
        <f>IFERROR(VLOOKUP($F198&amp;$C198,Sales!$J:$W,11,0),0)</f>
        <v>0</v>
      </c>
      <c r="O198" s="98">
        <f>IFERROR(VLOOKUP($F198&amp;$C198,Sales!$J:$W,12,0),0)</f>
        <v>0</v>
      </c>
      <c r="P198" s="98">
        <f>IFERROR(VLOOKUP($F198&amp;$C198,Sales!$J:$W,13,0),0)</f>
        <v>0</v>
      </c>
      <c r="Q198" s="98">
        <f>IFERROR(VLOOKUP($F198&amp;$C198,Sales!$A:$H,7,0),0)</f>
        <v>0</v>
      </c>
      <c r="R198" s="41" t="str">
        <f t="shared" si="6"/>
        <v>ERROR</v>
      </c>
      <c r="S198" s="15"/>
      <c r="T198" s="15"/>
      <c r="U198" s="15"/>
      <c r="V198" s="15"/>
      <c r="W198" s="15"/>
      <c r="X198" s="15"/>
      <c r="Y198" s="41"/>
      <c r="Z198" s="41"/>
      <c r="AA198" s="41"/>
      <c r="AB198" s="15"/>
      <c r="AC198" s="15"/>
      <c r="AD198" s="15"/>
      <c r="AE198" s="15"/>
      <c r="AF198" s="15"/>
      <c r="AG198" s="15"/>
      <c r="AH198" s="15"/>
      <c r="AI198" s="15"/>
      <c r="AJ198" s="41"/>
      <c r="AK198" s="15"/>
      <c r="AL198" s="15"/>
      <c r="AM198" s="15"/>
      <c r="AN198" s="15"/>
      <c r="AO198" s="15"/>
      <c r="AP198" s="15"/>
      <c r="AQ198" s="15"/>
      <c r="AR198" s="15"/>
      <c r="AS198" s="15"/>
      <c r="AT198" s="15"/>
      <c r="AU198" s="15"/>
      <c r="AV198" s="15"/>
      <c r="AW198" s="15"/>
      <c r="AX198" s="15"/>
      <c r="AY198" s="15"/>
      <c r="AZ198" s="10">
        <v>1</v>
      </c>
      <c r="BA198" t="s">
        <v>31</v>
      </c>
      <c r="BB198" t="s">
        <v>88</v>
      </c>
      <c r="BD198" s="39" t="str">
        <f t="shared" si="7"/>
        <v>01/394429501BBukalapak</v>
      </c>
    </row>
    <row r="199" spans="2:56" ht="13.5" customHeight="1" x14ac:dyDescent="0.35">
      <c r="B199" s="10" t="s">
        <v>17</v>
      </c>
      <c r="C199" s="10" t="s">
        <v>2657</v>
      </c>
      <c r="D199" s="10" t="s">
        <v>119</v>
      </c>
      <c r="E199" s="10" t="s">
        <v>120</v>
      </c>
      <c r="F199" s="10" t="s">
        <v>19008</v>
      </c>
      <c r="G199" s="137" t="s">
        <v>19008</v>
      </c>
      <c r="H199" s="10"/>
      <c r="I199" s="10" t="s">
        <v>1777</v>
      </c>
      <c r="J199" s="10" t="s">
        <v>20115</v>
      </c>
      <c r="K199" s="10" t="s">
        <v>8484</v>
      </c>
      <c r="L199" s="98">
        <f>IFERROR(VLOOKUP($F199&amp;$C199,Sales!$J:$W,9,0),0)</f>
        <v>269549.54954954953</v>
      </c>
      <c r="M199" s="98">
        <f>IFERROR(VLOOKUP($F199&amp;$C199,Sales!$J:$W,10,0),0)</f>
        <v>0</v>
      </c>
      <c r="N199" s="98">
        <f>IFERROR(VLOOKUP($F199&amp;$C199,Sales!$J:$W,11,0),0)</f>
        <v>0</v>
      </c>
      <c r="O199" s="98">
        <f>IFERROR(VLOOKUP($F199&amp;$C199,Sales!$J:$W,12,0),0)</f>
        <v>2.6666666666666665</v>
      </c>
      <c r="P199" s="98">
        <f>IFERROR(VLOOKUP($F199&amp;$C199,Sales!$J:$W,13,0),0)</f>
        <v>89849.849849849837</v>
      </c>
      <c r="Q199" s="98">
        <f>IFERROR(VLOOKUP($F199&amp;$C199,Sales!$A:$H,7,0),0)</f>
        <v>0</v>
      </c>
      <c r="R199" s="41">
        <f t="shared" si="6"/>
        <v>1</v>
      </c>
      <c r="S199" s="15">
        <v>1</v>
      </c>
      <c r="T199" s="15"/>
      <c r="U199" s="15"/>
      <c r="V199" s="15">
        <v>1</v>
      </c>
      <c r="W199" s="15">
        <v>1</v>
      </c>
      <c r="X199" s="15">
        <v>1</v>
      </c>
      <c r="Y199" s="15">
        <v>1</v>
      </c>
      <c r="Z199" s="15">
        <v>1</v>
      </c>
      <c r="AA199" s="177"/>
      <c r="AB199" s="177"/>
      <c r="AC199" s="177"/>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0">
        <v>1</v>
      </c>
      <c r="BA199" t="s">
        <v>22</v>
      </c>
      <c r="BB199" t="s">
        <v>23</v>
      </c>
      <c r="BD199" s="39" t="str">
        <f t="shared" si="7"/>
        <v>01/214424902UBukalapak</v>
      </c>
    </row>
    <row r="200" spans="2:56" ht="13.5" customHeight="1" x14ac:dyDescent="0.35">
      <c r="B200" s="10" t="s">
        <v>17</v>
      </c>
      <c r="C200" s="10" t="s">
        <v>2657</v>
      </c>
      <c r="D200" s="10" t="s">
        <v>193</v>
      </c>
      <c r="E200" s="10" t="s">
        <v>194</v>
      </c>
      <c r="F200" s="10" t="s">
        <v>3408</v>
      </c>
      <c r="G200" s="137" t="s">
        <v>3408</v>
      </c>
      <c r="H200" s="10"/>
      <c r="I200" s="10" t="s">
        <v>6335</v>
      </c>
      <c r="J200" s="10" t="s">
        <v>8485</v>
      </c>
      <c r="K200" s="10" t="s">
        <v>3429</v>
      </c>
      <c r="L200" s="98">
        <f>IFERROR(VLOOKUP($F200&amp;$C200,Sales!$J:$W,9,0),0)</f>
        <v>0</v>
      </c>
      <c r="M200" s="98">
        <f>IFERROR(VLOOKUP($F200&amp;$C200,Sales!$J:$W,10,0),0)</f>
        <v>0</v>
      </c>
      <c r="N200" s="98">
        <f>IFERROR(VLOOKUP($F200&amp;$C200,Sales!$J:$W,11,0),0)</f>
        <v>0</v>
      </c>
      <c r="O200" s="98">
        <f>IFERROR(VLOOKUP($F200&amp;$C200,Sales!$J:$W,12,0),0)</f>
        <v>0</v>
      </c>
      <c r="P200" s="98">
        <f>IFERROR(VLOOKUP($F200&amp;$C200,Sales!$J:$W,13,0),0)</f>
        <v>0</v>
      </c>
      <c r="Q200" s="98">
        <f>IFERROR(VLOOKUP($F200&amp;$C200,Sales!$A:$H,7,0),0)</f>
        <v>0</v>
      </c>
      <c r="R200" s="41">
        <f t="shared" si="6"/>
        <v>1</v>
      </c>
      <c r="S200" s="15">
        <v>1</v>
      </c>
      <c r="T200" s="15"/>
      <c r="U200" s="15"/>
      <c r="V200" s="15">
        <v>1</v>
      </c>
      <c r="W200" s="15">
        <v>1</v>
      </c>
      <c r="X200" s="15">
        <v>1</v>
      </c>
      <c r="Y200" s="41">
        <v>1</v>
      </c>
      <c r="Z200" s="41">
        <v>1</v>
      </c>
      <c r="AA200" s="41"/>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0">
        <v>1</v>
      </c>
      <c r="BA200" t="s">
        <v>22</v>
      </c>
      <c r="BB200" t="s">
        <v>23</v>
      </c>
      <c r="BD200" s="39" t="str">
        <f t="shared" si="7"/>
        <v>01/394529503IBukalapak</v>
      </c>
    </row>
    <row r="201" spans="2:56" ht="13.5" customHeight="1" x14ac:dyDescent="0.35">
      <c r="B201" s="10" t="s">
        <v>17</v>
      </c>
      <c r="C201" s="10" t="s">
        <v>2657</v>
      </c>
      <c r="D201" s="10" t="s">
        <v>193</v>
      </c>
      <c r="E201" s="10" t="s">
        <v>194</v>
      </c>
      <c r="F201" s="10" t="s">
        <v>242</v>
      </c>
      <c r="G201" s="137" t="s">
        <v>242</v>
      </c>
      <c r="H201" s="10"/>
      <c r="I201" s="10" t="s">
        <v>243</v>
      </c>
      <c r="J201" s="10" t="s">
        <v>8486</v>
      </c>
      <c r="K201" s="10" t="s">
        <v>3449</v>
      </c>
      <c r="L201" s="98">
        <f>IFERROR(VLOOKUP($F201&amp;$C201,Sales!$J:$W,9,0),0)</f>
        <v>0</v>
      </c>
      <c r="M201" s="98">
        <f>IFERROR(VLOOKUP($F201&amp;$C201,Sales!$J:$W,10,0),0)</f>
        <v>0</v>
      </c>
      <c r="N201" s="98">
        <f>IFERROR(VLOOKUP($F201&amp;$C201,Sales!$J:$W,11,0),0)</f>
        <v>0</v>
      </c>
      <c r="O201" s="98">
        <f>IFERROR(VLOOKUP($F201&amp;$C201,Sales!$J:$W,12,0),0)</f>
        <v>0</v>
      </c>
      <c r="P201" s="98">
        <f>IFERROR(VLOOKUP($F201&amp;$C201,Sales!$J:$W,13,0),0)</f>
        <v>0</v>
      </c>
      <c r="Q201" s="98">
        <f>IFERROR(VLOOKUP($F201&amp;$C201,Sales!$A:$H,7,0),0)</f>
        <v>0</v>
      </c>
      <c r="R201" s="41">
        <f t="shared" si="6"/>
        <v>1</v>
      </c>
      <c r="S201" s="15">
        <v>1</v>
      </c>
      <c r="T201" s="15"/>
      <c r="U201" s="15"/>
      <c r="V201" s="15">
        <v>1</v>
      </c>
      <c r="W201" s="15">
        <v>1</v>
      </c>
      <c r="X201" s="15">
        <v>1</v>
      </c>
      <c r="Y201" s="41">
        <v>1</v>
      </c>
      <c r="Z201" s="41">
        <v>1</v>
      </c>
      <c r="AA201" s="41"/>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0">
        <v>1</v>
      </c>
      <c r="BA201" t="s">
        <v>22</v>
      </c>
      <c r="BB201" t="s">
        <v>23</v>
      </c>
      <c r="BD201" s="39" t="str">
        <f t="shared" si="7"/>
        <v>01/244521101QBukalapak</v>
      </c>
    </row>
    <row r="202" spans="2:56" ht="13.5" customHeight="1" x14ac:dyDescent="0.35">
      <c r="B202" s="10" t="s">
        <v>17</v>
      </c>
      <c r="C202" s="10" t="s">
        <v>2657</v>
      </c>
      <c r="D202" s="10" t="s">
        <v>193</v>
      </c>
      <c r="E202" s="10" t="s">
        <v>194</v>
      </c>
      <c r="F202" s="10" t="s">
        <v>1842</v>
      </c>
      <c r="G202" s="137" t="s">
        <v>1842</v>
      </c>
      <c r="H202" s="10"/>
      <c r="I202" s="10" t="s">
        <v>6840</v>
      </c>
      <c r="J202" s="10" t="s">
        <v>8487</v>
      </c>
      <c r="K202" s="10" t="s">
        <v>3431</v>
      </c>
      <c r="L202" s="98">
        <f>IFERROR(VLOOKUP($F202&amp;$C202,Sales!$J:$W,9,0),0)</f>
        <v>0</v>
      </c>
      <c r="M202" s="98">
        <f>IFERROR(VLOOKUP($F202&amp;$C202,Sales!$J:$W,10,0),0)</f>
        <v>0</v>
      </c>
      <c r="N202" s="98">
        <f>IFERROR(VLOOKUP($F202&amp;$C202,Sales!$J:$W,11,0),0)</f>
        <v>0</v>
      </c>
      <c r="O202" s="98">
        <f>IFERROR(VLOOKUP($F202&amp;$C202,Sales!$J:$W,12,0),0)</f>
        <v>0</v>
      </c>
      <c r="P202" s="98">
        <f>IFERROR(VLOOKUP($F202&amp;$C202,Sales!$J:$W,13,0),0)</f>
        <v>0</v>
      </c>
      <c r="Q202" s="98">
        <f>IFERROR(VLOOKUP($F202&amp;$C202,Sales!$A:$H,7,0),0)</f>
        <v>0</v>
      </c>
      <c r="R202" s="41">
        <f t="shared" si="6"/>
        <v>1</v>
      </c>
      <c r="S202" s="15">
        <v>1</v>
      </c>
      <c r="T202" s="15"/>
      <c r="U202" s="15"/>
      <c r="V202" s="15">
        <v>1</v>
      </c>
      <c r="W202" s="15">
        <v>1</v>
      </c>
      <c r="X202" s="15">
        <v>1</v>
      </c>
      <c r="Y202" s="41">
        <v>1</v>
      </c>
      <c r="Z202" s="41">
        <v>1</v>
      </c>
      <c r="AA202" s="41"/>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0">
        <v>1</v>
      </c>
      <c r="BA202" t="s">
        <v>22</v>
      </c>
      <c r="BB202" t="s">
        <v>23</v>
      </c>
      <c r="BD202" s="39" t="str">
        <f t="shared" si="7"/>
        <v>01/394529503MBukalapak</v>
      </c>
    </row>
    <row r="203" spans="2:56" ht="13.5" customHeight="1" x14ac:dyDescent="0.35">
      <c r="B203" s="10" t="s">
        <v>17</v>
      </c>
      <c r="C203" s="10" t="s">
        <v>2657</v>
      </c>
      <c r="D203" s="10" t="s">
        <v>119</v>
      </c>
      <c r="E203" s="10" t="s">
        <v>120</v>
      </c>
      <c r="F203" s="10" t="s">
        <v>2975</v>
      </c>
      <c r="G203" s="137" t="s">
        <v>2975</v>
      </c>
      <c r="H203" s="10"/>
      <c r="I203" s="10">
        <v>0</v>
      </c>
      <c r="J203" s="10" t="s">
        <v>8488</v>
      </c>
      <c r="K203" s="10" t="s">
        <v>8489</v>
      </c>
      <c r="L203" s="98">
        <f>IFERROR(VLOOKUP($F203&amp;$C203,Sales!$J:$W,9,0),0)</f>
        <v>0</v>
      </c>
      <c r="M203" s="98">
        <f>IFERROR(VLOOKUP($F203&amp;$C203,Sales!$J:$W,10,0),0)</f>
        <v>0</v>
      </c>
      <c r="N203" s="98">
        <f>IFERROR(VLOOKUP($F203&amp;$C203,Sales!$J:$W,11,0),0)</f>
        <v>0</v>
      </c>
      <c r="O203" s="98">
        <f>IFERROR(VLOOKUP($F203&amp;$C203,Sales!$J:$W,12,0),0)</f>
        <v>0</v>
      </c>
      <c r="P203" s="98">
        <f>IFERROR(VLOOKUP($F203&amp;$C203,Sales!$J:$W,13,0),0)</f>
        <v>0</v>
      </c>
      <c r="Q203" s="98">
        <f>IFERROR(VLOOKUP($F203&amp;$C203,Sales!$A:$H,7,0),0)</f>
        <v>0</v>
      </c>
      <c r="R203" s="41">
        <f t="shared" si="6"/>
        <v>1</v>
      </c>
      <c r="S203" s="15">
        <v>1</v>
      </c>
      <c r="T203" s="15"/>
      <c r="U203" s="15"/>
      <c r="V203" s="15">
        <v>1</v>
      </c>
      <c r="W203" s="15">
        <v>1</v>
      </c>
      <c r="X203" s="15">
        <v>1</v>
      </c>
      <c r="Y203" s="41">
        <v>1</v>
      </c>
      <c r="Z203" s="41">
        <v>1</v>
      </c>
      <c r="AA203" s="41"/>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0">
        <v>1</v>
      </c>
      <c r="BA203" t="s">
        <v>22</v>
      </c>
      <c r="BB203" t="s">
        <v>23</v>
      </c>
      <c r="BD203" s="39" t="str">
        <f t="shared" si="7"/>
        <v>01/394429501JBukalapak</v>
      </c>
    </row>
    <row r="204" spans="2:56" ht="13.5" customHeight="1" x14ac:dyDescent="0.35">
      <c r="B204" s="10" t="s">
        <v>17</v>
      </c>
      <c r="C204" s="10" t="s">
        <v>2657</v>
      </c>
      <c r="D204" s="10" t="s">
        <v>119</v>
      </c>
      <c r="E204" s="10" t="s">
        <v>120</v>
      </c>
      <c r="F204" s="10" t="s">
        <v>6076</v>
      </c>
      <c r="G204" s="137" t="s">
        <v>6076</v>
      </c>
      <c r="H204" s="10"/>
      <c r="I204" s="10">
        <v>0</v>
      </c>
      <c r="J204" s="10" t="s">
        <v>8490</v>
      </c>
      <c r="K204" s="10" t="s">
        <v>8491</v>
      </c>
      <c r="L204" s="98">
        <f>IFERROR(VLOOKUP($F204&amp;$C204,Sales!$J:$W,9,0),0)</f>
        <v>0</v>
      </c>
      <c r="M204" s="98">
        <f>IFERROR(VLOOKUP($F204&amp;$C204,Sales!$J:$W,10,0),0)</f>
        <v>0</v>
      </c>
      <c r="N204" s="98">
        <f>IFERROR(VLOOKUP($F204&amp;$C204,Sales!$J:$W,11,0),0)</f>
        <v>0</v>
      </c>
      <c r="O204" s="98">
        <f>IFERROR(VLOOKUP($F204&amp;$C204,Sales!$J:$W,12,0),0)</f>
        <v>0</v>
      </c>
      <c r="P204" s="98">
        <f>IFERROR(VLOOKUP($F204&amp;$C204,Sales!$J:$W,13,0),0)</f>
        <v>0</v>
      </c>
      <c r="Q204" s="98">
        <f>IFERROR(VLOOKUP($F204&amp;$C204,Sales!$A:$H,7,0),0)</f>
        <v>0</v>
      </c>
      <c r="R204" s="41">
        <f t="shared" si="6"/>
        <v>1</v>
      </c>
      <c r="S204" s="15">
        <v>1</v>
      </c>
      <c r="T204" s="15"/>
      <c r="U204" s="15"/>
      <c r="V204" s="15">
        <v>1</v>
      </c>
      <c r="W204" s="15">
        <v>1</v>
      </c>
      <c r="X204" s="15">
        <v>1</v>
      </c>
      <c r="Y204" s="41">
        <v>1</v>
      </c>
      <c r="Z204" s="41">
        <v>1</v>
      </c>
      <c r="AA204" s="41"/>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0">
        <v>1</v>
      </c>
      <c r="BA204" t="s">
        <v>22</v>
      </c>
      <c r="BB204" t="s">
        <v>23</v>
      </c>
      <c r="BD204" s="39" t="str">
        <f t="shared" si="7"/>
        <v>01/394429501TBukalapak</v>
      </c>
    </row>
    <row r="205" spans="2:56" ht="13.5" customHeight="1" x14ac:dyDescent="0.35">
      <c r="B205" s="10" t="s">
        <v>17</v>
      </c>
      <c r="C205" s="10" t="s">
        <v>2657</v>
      </c>
      <c r="D205" s="10" t="s">
        <v>119</v>
      </c>
      <c r="E205" s="10" t="s">
        <v>120</v>
      </c>
      <c r="F205" s="10" t="s">
        <v>3454</v>
      </c>
      <c r="G205" s="137" t="s">
        <v>3454</v>
      </c>
      <c r="H205" s="10"/>
      <c r="I205" s="10" t="s">
        <v>929</v>
      </c>
      <c r="J205" s="10" t="s">
        <v>8492</v>
      </c>
      <c r="K205" s="10" t="s">
        <v>8493</v>
      </c>
      <c r="L205" s="98">
        <f>IFERROR(VLOOKUP($F205&amp;$C205,Sales!$J:$W,9,0),0)</f>
        <v>0</v>
      </c>
      <c r="M205" s="98">
        <f>IFERROR(VLOOKUP($F205&amp;$C205,Sales!$J:$W,10,0),0)</f>
        <v>0</v>
      </c>
      <c r="N205" s="98">
        <f>IFERROR(VLOOKUP($F205&amp;$C205,Sales!$J:$W,11,0),0)</f>
        <v>0</v>
      </c>
      <c r="O205" s="98">
        <f>IFERROR(VLOOKUP($F205&amp;$C205,Sales!$J:$W,12,0),0)</f>
        <v>0</v>
      </c>
      <c r="P205" s="98">
        <f>IFERROR(VLOOKUP($F205&amp;$C205,Sales!$J:$W,13,0),0)</f>
        <v>0</v>
      </c>
      <c r="Q205" s="98">
        <f>IFERROR(VLOOKUP($F205&amp;$C205,Sales!$A:$H,7,0),0)</f>
        <v>0</v>
      </c>
      <c r="R205" s="41">
        <f t="shared" si="6"/>
        <v>1</v>
      </c>
      <c r="S205" s="15">
        <v>1</v>
      </c>
      <c r="T205" s="15"/>
      <c r="U205" s="15"/>
      <c r="V205" s="15">
        <v>1</v>
      </c>
      <c r="W205" s="15">
        <v>1</v>
      </c>
      <c r="X205" s="15">
        <v>1</v>
      </c>
      <c r="Y205" s="41">
        <v>1</v>
      </c>
      <c r="Z205" s="41">
        <v>1</v>
      </c>
      <c r="AA205" s="41"/>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0">
        <v>1</v>
      </c>
      <c r="BA205" t="s">
        <v>22</v>
      </c>
      <c r="BB205" t="s">
        <v>23</v>
      </c>
      <c r="BD205" s="39" t="str">
        <f t="shared" si="7"/>
        <v>01/394430001KBukalapak</v>
      </c>
    </row>
    <row r="206" spans="2:56" ht="13.5" customHeight="1" x14ac:dyDescent="0.35">
      <c r="B206" s="10" t="s">
        <v>17</v>
      </c>
      <c r="C206" s="10" t="s">
        <v>2657</v>
      </c>
      <c r="D206" s="10" t="s">
        <v>119</v>
      </c>
      <c r="E206" s="10" t="s">
        <v>120</v>
      </c>
      <c r="F206" s="10" t="s">
        <v>8494</v>
      </c>
      <c r="G206" s="137" t="s">
        <v>8494</v>
      </c>
      <c r="H206" s="10"/>
      <c r="I206" s="10" t="s">
        <v>931</v>
      </c>
      <c r="J206" s="10" t="s">
        <v>8495</v>
      </c>
      <c r="K206" s="10" t="s">
        <v>8496</v>
      </c>
      <c r="L206" s="98">
        <f>IFERROR(VLOOKUP($F206&amp;$C206,Sales!$J:$W,9,0),0)</f>
        <v>0</v>
      </c>
      <c r="M206" s="98">
        <f>IFERROR(VLOOKUP($F206&amp;$C206,Sales!$J:$W,10,0),0)</f>
        <v>0</v>
      </c>
      <c r="N206" s="98">
        <f>IFERROR(VLOOKUP($F206&amp;$C206,Sales!$J:$W,11,0),0)</f>
        <v>0</v>
      </c>
      <c r="O206" s="98">
        <f>IFERROR(VLOOKUP($F206&amp;$C206,Sales!$J:$W,12,0),0)</f>
        <v>0</v>
      </c>
      <c r="P206" s="98">
        <f>IFERROR(VLOOKUP($F206&amp;$C206,Sales!$J:$W,13,0),0)</f>
        <v>0</v>
      </c>
      <c r="Q206" s="98">
        <f>IFERROR(VLOOKUP($F206&amp;$C206,Sales!$A:$H,7,0),0)</f>
        <v>0</v>
      </c>
      <c r="R206" s="41" t="str">
        <f t="shared" si="6"/>
        <v>ERROR</v>
      </c>
      <c r="S206" s="15"/>
      <c r="T206" s="15"/>
      <c r="U206" s="15"/>
      <c r="V206" s="15"/>
      <c r="W206" s="15"/>
      <c r="X206" s="15"/>
      <c r="Y206" s="41"/>
      <c r="Z206" s="41"/>
      <c r="AA206" s="41"/>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0">
        <v>1</v>
      </c>
      <c r="BA206" t="s">
        <v>22</v>
      </c>
      <c r="BB206" t="s">
        <v>88</v>
      </c>
      <c r="BD206" s="39" t="str">
        <f t="shared" si="7"/>
        <v>01/394430001LBukalapak</v>
      </c>
    </row>
    <row r="207" spans="2:56" ht="13.5" customHeight="1" x14ac:dyDescent="0.35">
      <c r="B207" s="10" t="s">
        <v>17</v>
      </c>
      <c r="C207" s="10" t="s">
        <v>2657</v>
      </c>
      <c r="D207" s="10" t="s">
        <v>119</v>
      </c>
      <c r="E207" s="10" t="s">
        <v>120</v>
      </c>
      <c r="F207" s="10" t="s">
        <v>959</v>
      </c>
      <c r="G207" s="137" t="s">
        <v>959</v>
      </c>
      <c r="H207" s="10"/>
      <c r="I207" s="10" t="s">
        <v>960</v>
      </c>
      <c r="J207" s="10" t="s">
        <v>8497</v>
      </c>
      <c r="K207" s="10" t="s">
        <v>8498</v>
      </c>
      <c r="L207" s="98">
        <f>IFERROR(VLOOKUP($F207&amp;$C207,Sales!$J:$W,9,0),0)</f>
        <v>345945.96396396391</v>
      </c>
      <c r="M207" s="98">
        <f>IFERROR(VLOOKUP($F207&amp;$C207,Sales!$J:$W,10,0),0)</f>
        <v>518918.93693693687</v>
      </c>
      <c r="N207" s="98">
        <f>IFERROR(VLOOKUP($F207&amp;$C207,Sales!$J:$W,11,0),0)</f>
        <v>576576.60360360355</v>
      </c>
      <c r="O207" s="98">
        <f>IFERROR(VLOOKUP($F207&amp;$C207,Sales!$J:$W,12,0),0)</f>
        <v>8.3333333333333339</v>
      </c>
      <c r="P207" s="98">
        <f>IFERROR(VLOOKUP($F207&amp;$C207,Sales!$J:$W,13,0),0)</f>
        <v>480480.50150150148</v>
      </c>
      <c r="Q207" s="98">
        <f>IFERROR(VLOOKUP($F207&amp;$C207,Sales!$A:$H,7,0),0)</f>
        <v>57657.657657657655</v>
      </c>
      <c r="R207" s="41">
        <f t="shared" si="6"/>
        <v>1</v>
      </c>
      <c r="S207" s="15">
        <v>1</v>
      </c>
      <c r="T207" s="15"/>
      <c r="U207" s="15"/>
      <c r="V207" s="15">
        <v>1</v>
      </c>
      <c r="W207" s="15">
        <v>1</v>
      </c>
      <c r="X207" s="15">
        <v>1</v>
      </c>
      <c r="Y207" s="41">
        <v>1</v>
      </c>
      <c r="Z207" s="41">
        <v>1</v>
      </c>
      <c r="AA207" s="41"/>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0">
        <v>1</v>
      </c>
      <c r="BA207" t="s">
        <v>22</v>
      </c>
      <c r="BB207" t="s">
        <v>23</v>
      </c>
      <c r="BD207" s="39" t="str">
        <f t="shared" si="7"/>
        <v>01/214427001BBukalapak</v>
      </c>
    </row>
    <row r="208" spans="2:56" ht="13.5" customHeight="1" x14ac:dyDescent="0.35">
      <c r="B208" s="10" t="s">
        <v>17</v>
      </c>
      <c r="C208" s="10" t="s">
        <v>2657</v>
      </c>
      <c r="D208" s="10" t="s">
        <v>119</v>
      </c>
      <c r="E208" s="10" t="s">
        <v>120</v>
      </c>
      <c r="F208" s="10" t="s">
        <v>943</v>
      </c>
      <c r="G208" s="137" t="s">
        <v>943</v>
      </c>
      <c r="H208" s="10"/>
      <c r="I208" s="10" t="s">
        <v>944</v>
      </c>
      <c r="J208" s="10" t="s">
        <v>8499</v>
      </c>
      <c r="K208" s="10" t="s">
        <v>5360</v>
      </c>
      <c r="L208" s="98">
        <f>IFERROR(VLOOKUP($F208&amp;$C208,Sales!$J:$W,9,0),0)</f>
        <v>0</v>
      </c>
      <c r="M208" s="98">
        <f>IFERROR(VLOOKUP($F208&amp;$C208,Sales!$J:$W,10,0),0)</f>
        <v>21531.531531531531</v>
      </c>
      <c r="N208" s="98">
        <f>IFERROR(VLOOKUP($F208&amp;$C208,Sales!$J:$W,11,0),0)</f>
        <v>0</v>
      </c>
      <c r="O208" s="98">
        <f>IFERROR(VLOOKUP($F208&amp;$C208,Sales!$J:$W,12,0),0)</f>
        <v>0.33333333333333331</v>
      </c>
      <c r="P208" s="98">
        <f>IFERROR(VLOOKUP($F208&amp;$C208,Sales!$J:$W,13,0),0)</f>
        <v>7177.1771771771773</v>
      </c>
      <c r="Q208" s="98">
        <f>IFERROR(VLOOKUP($F208&amp;$C208,Sales!$A:$H,7,0),0)</f>
        <v>64594.594594594586</v>
      </c>
      <c r="R208" s="41">
        <f t="shared" si="6"/>
        <v>1</v>
      </c>
      <c r="S208" s="15">
        <v>1</v>
      </c>
      <c r="T208" s="15"/>
      <c r="U208" s="15"/>
      <c r="V208" s="15">
        <v>1</v>
      </c>
      <c r="W208" s="15">
        <v>1</v>
      </c>
      <c r="X208" s="15">
        <v>1</v>
      </c>
      <c r="Y208" s="41">
        <v>1</v>
      </c>
      <c r="Z208" s="41">
        <v>1</v>
      </c>
      <c r="AA208" s="41"/>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0">
        <v>1</v>
      </c>
      <c r="BA208" t="s">
        <v>31</v>
      </c>
      <c r="BB208" t="s">
        <v>23</v>
      </c>
      <c r="BD208" s="39" t="str">
        <f t="shared" si="7"/>
        <v>01/331010901ABukalapak</v>
      </c>
    </row>
    <row r="209" spans="2:56" ht="13.5" customHeight="1" x14ac:dyDescent="0.35">
      <c r="B209" s="10" t="s">
        <v>17</v>
      </c>
      <c r="C209" s="10" t="s">
        <v>2657</v>
      </c>
      <c r="D209" s="10" t="s">
        <v>119</v>
      </c>
      <c r="E209" s="10" t="s">
        <v>120</v>
      </c>
      <c r="F209" s="10" t="s">
        <v>151</v>
      </c>
      <c r="G209" s="137" t="s">
        <v>151</v>
      </c>
      <c r="H209" s="10"/>
      <c r="I209" s="10" t="s">
        <v>152</v>
      </c>
      <c r="J209" s="10" t="s">
        <v>8500</v>
      </c>
      <c r="K209" s="10" t="s">
        <v>8501</v>
      </c>
      <c r="L209" s="98">
        <f>IFERROR(VLOOKUP($F209&amp;$C209,Sales!$J:$W,9,0),0)</f>
        <v>0</v>
      </c>
      <c r="M209" s="98">
        <f>IFERROR(VLOOKUP($F209&amp;$C209,Sales!$J:$W,10,0),0)</f>
        <v>0</v>
      </c>
      <c r="N209" s="98">
        <f>IFERROR(VLOOKUP($F209&amp;$C209,Sales!$J:$W,11,0),0)</f>
        <v>0</v>
      </c>
      <c r="O209" s="98">
        <f>IFERROR(VLOOKUP($F209&amp;$C209,Sales!$J:$W,12,0),0)</f>
        <v>0</v>
      </c>
      <c r="P209" s="98">
        <f>IFERROR(VLOOKUP($F209&amp;$C209,Sales!$J:$W,13,0),0)</f>
        <v>0</v>
      </c>
      <c r="Q209" s="98">
        <f>IFERROR(VLOOKUP($F209&amp;$C209,Sales!$A:$H,7,0),0)</f>
        <v>0</v>
      </c>
      <c r="R209" s="41">
        <f t="shared" si="6"/>
        <v>1</v>
      </c>
      <c r="S209" s="15">
        <v>1</v>
      </c>
      <c r="T209" s="15"/>
      <c r="U209" s="15"/>
      <c r="V209" s="15">
        <v>1</v>
      </c>
      <c r="W209" s="15">
        <v>1</v>
      </c>
      <c r="X209" s="15">
        <v>1</v>
      </c>
      <c r="Y209" s="41">
        <v>1</v>
      </c>
      <c r="Z209" s="41">
        <v>1</v>
      </c>
      <c r="AA209" s="41"/>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0">
        <v>1</v>
      </c>
      <c r="BA209" t="s">
        <v>22</v>
      </c>
      <c r="BB209" t="s">
        <v>23</v>
      </c>
      <c r="BD209" s="39" t="str">
        <f t="shared" si="7"/>
        <v>01/214424901LBukalapak</v>
      </c>
    </row>
    <row r="210" spans="2:56" ht="13.5" customHeight="1" x14ac:dyDescent="0.35">
      <c r="B210" s="10" t="s">
        <v>17</v>
      </c>
      <c r="C210" s="10" t="s">
        <v>2657</v>
      </c>
      <c r="D210" s="10" t="s">
        <v>119</v>
      </c>
      <c r="E210" s="10" t="s">
        <v>120</v>
      </c>
      <c r="F210" s="10" t="s">
        <v>940</v>
      </c>
      <c r="G210" s="137" t="s">
        <v>940</v>
      </c>
      <c r="H210" s="10"/>
      <c r="I210" s="10" t="s">
        <v>941</v>
      </c>
      <c r="J210" s="10" t="s">
        <v>8502</v>
      </c>
      <c r="K210" s="10" t="s">
        <v>8503</v>
      </c>
      <c r="L210" s="98">
        <f>IFERROR(VLOOKUP($F210&amp;$C210,Sales!$J:$W,9,0),0)</f>
        <v>0</v>
      </c>
      <c r="M210" s="98">
        <f>IFERROR(VLOOKUP($F210&amp;$C210,Sales!$J:$W,10,0),0)</f>
        <v>0</v>
      </c>
      <c r="N210" s="98">
        <f>IFERROR(VLOOKUP($F210&amp;$C210,Sales!$J:$W,11,0),0)</f>
        <v>0</v>
      </c>
      <c r="O210" s="98">
        <f>IFERROR(VLOOKUP($F210&amp;$C210,Sales!$J:$W,12,0),0)</f>
        <v>0</v>
      </c>
      <c r="P210" s="98">
        <f>IFERROR(VLOOKUP($F210&amp;$C210,Sales!$J:$W,13,0),0)</f>
        <v>0</v>
      </c>
      <c r="Q210" s="98">
        <f>IFERROR(VLOOKUP($F210&amp;$C210,Sales!$A:$H,7,0),0)</f>
        <v>0</v>
      </c>
      <c r="R210" s="41">
        <f t="shared" si="6"/>
        <v>1</v>
      </c>
      <c r="S210" s="15">
        <v>1</v>
      </c>
      <c r="T210" s="15"/>
      <c r="U210" s="15"/>
      <c r="V210" s="15">
        <v>1</v>
      </c>
      <c r="W210" s="15">
        <v>1</v>
      </c>
      <c r="X210" s="15">
        <v>1</v>
      </c>
      <c r="Y210" s="41">
        <v>1</v>
      </c>
      <c r="Z210" s="41">
        <v>1</v>
      </c>
      <c r="AA210" s="41"/>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0">
        <v>1</v>
      </c>
      <c r="BA210" t="s">
        <v>22</v>
      </c>
      <c r="BB210" t="s">
        <v>23</v>
      </c>
      <c r="BD210" s="39" t="str">
        <f t="shared" si="7"/>
        <v>01/33109101ABukalapak</v>
      </c>
    </row>
    <row r="211" spans="2:56" ht="13.5" customHeight="1" x14ac:dyDescent="0.35">
      <c r="B211" s="10" t="s">
        <v>17</v>
      </c>
      <c r="C211" s="10" t="s">
        <v>2657</v>
      </c>
      <c r="D211" s="10" t="s">
        <v>193</v>
      </c>
      <c r="E211" s="10" t="s">
        <v>194</v>
      </c>
      <c r="F211" s="10" t="s">
        <v>7642</v>
      </c>
      <c r="G211" s="137" t="s">
        <v>7642</v>
      </c>
      <c r="H211" s="10"/>
      <c r="I211" s="10">
        <v>0</v>
      </c>
      <c r="J211" s="10" t="s">
        <v>8504</v>
      </c>
      <c r="K211" s="10" t="s">
        <v>8505</v>
      </c>
      <c r="L211" s="98">
        <f>IFERROR(VLOOKUP($F211&amp;$C211,Sales!$J:$W,9,0),0)</f>
        <v>0</v>
      </c>
      <c r="M211" s="98">
        <f>IFERROR(VLOOKUP($F211&amp;$C211,Sales!$J:$W,10,0),0)</f>
        <v>0</v>
      </c>
      <c r="N211" s="98">
        <f>IFERROR(VLOOKUP($F211&amp;$C211,Sales!$J:$W,11,0),0)</f>
        <v>0</v>
      </c>
      <c r="O211" s="98">
        <f>IFERROR(VLOOKUP($F211&amp;$C211,Sales!$J:$W,12,0),0)</f>
        <v>0</v>
      </c>
      <c r="P211" s="98">
        <f>IFERROR(VLOOKUP($F211&amp;$C211,Sales!$J:$W,13,0),0)</f>
        <v>0</v>
      </c>
      <c r="Q211" s="98">
        <f>IFERROR(VLOOKUP($F211&amp;$C211,Sales!$A:$H,7,0),0)</f>
        <v>0</v>
      </c>
      <c r="R211" s="41" t="str">
        <f t="shared" si="6"/>
        <v>ERROR</v>
      </c>
      <c r="S211" s="15"/>
      <c r="T211" s="15"/>
      <c r="U211" s="15"/>
      <c r="V211" s="15"/>
      <c r="W211" s="15"/>
      <c r="X211" s="15"/>
      <c r="Y211" s="41"/>
      <c r="Z211" s="41"/>
      <c r="AA211" s="41"/>
      <c r="AB211" s="15"/>
      <c r="AC211" s="15"/>
      <c r="AD211" s="15"/>
      <c r="AE211" s="15"/>
      <c r="AF211" s="15"/>
      <c r="AG211" s="15"/>
      <c r="AH211" s="15"/>
      <c r="AI211" s="15"/>
      <c r="AJ211" s="41"/>
      <c r="AK211" s="15"/>
      <c r="AL211" s="15"/>
      <c r="AM211" s="15"/>
      <c r="AN211" s="15"/>
      <c r="AO211" s="15"/>
      <c r="AP211" s="15"/>
      <c r="AQ211" s="15"/>
      <c r="AR211" s="15"/>
      <c r="AS211" s="15"/>
      <c r="AT211" s="15"/>
      <c r="AU211" s="15"/>
      <c r="AV211" s="15"/>
      <c r="AW211" s="15"/>
      <c r="AX211" s="15"/>
      <c r="AY211" s="15"/>
      <c r="AZ211" s="10">
        <v>1</v>
      </c>
      <c r="BA211" t="s">
        <v>22</v>
      </c>
      <c r="BB211" t="s">
        <v>88</v>
      </c>
      <c r="BD211" s="39" t="str">
        <f t="shared" si="7"/>
        <v>01/394529501MBukalapak</v>
      </c>
    </row>
    <row r="212" spans="2:56" ht="13.5" customHeight="1" x14ac:dyDescent="0.35">
      <c r="B212" s="10" t="s">
        <v>17</v>
      </c>
      <c r="C212" s="10" t="s">
        <v>2657</v>
      </c>
      <c r="D212" s="10" t="s">
        <v>193</v>
      </c>
      <c r="E212" s="10" t="s">
        <v>194</v>
      </c>
      <c r="F212" s="10" t="s">
        <v>1841</v>
      </c>
      <c r="G212" s="137" t="s">
        <v>1841</v>
      </c>
      <c r="H212" s="10"/>
      <c r="I212" s="10" t="s">
        <v>6189</v>
      </c>
      <c r="J212" s="10" t="s">
        <v>8506</v>
      </c>
      <c r="K212" s="10" t="s">
        <v>2642</v>
      </c>
      <c r="L212" s="98">
        <f>IFERROR(VLOOKUP($F212&amp;$C212,Sales!$J:$W,9,0),0)</f>
        <v>0</v>
      </c>
      <c r="M212" s="98">
        <f>IFERROR(VLOOKUP($F212&amp;$C212,Sales!$J:$W,10,0),0)</f>
        <v>0</v>
      </c>
      <c r="N212" s="98">
        <f>IFERROR(VLOOKUP($F212&amp;$C212,Sales!$J:$W,11,0),0)</f>
        <v>0</v>
      </c>
      <c r="O212" s="98">
        <f>IFERROR(VLOOKUP($F212&amp;$C212,Sales!$J:$W,12,0),0)</f>
        <v>0</v>
      </c>
      <c r="P212" s="98">
        <f>IFERROR(VLOOKUP($F212&amp;$C212,Sales!$J:$W,13,0),0)</f>
        <v>0</v>
      </c>
      <c r="Q212" s="98">
        <f>IFERROR(VLOOKUP($F212&amp;$C212,Sales!$A:$H,7,0),0)</f>
        <v>0</v>
      </c>
      <c r="R212" s="41">
        <f t="shared" si="6"/>
        <v>1</v>
      </c>
      <c r="S212" s="15">
        <v>1</v>
      </c>
      <c r="T212" s="15"/>
      <c r="U212" s="15"/>
      <c r="V212" s="15">
        <v>1</v>
      </c>
      <c r="W212" s="15">
        <v>1</v>
      </c>
      <c r="X212" s="15">
        <v>1</v>
      </c>
      <c r="Y212" s="41">
        <v>1</v>
      </c>
      <c r="Z212" s="41">
        <v>1</v>
      </c>
      <c r="AA212" s="41"/>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0">
        <v>1</v>
      </c>
      <c r="BA212" t="s">
        <v>22</v>
      </c>
      <c r="BB212" t="s">
        <v>23</v>
      </c>
      <c r="BD212" s="39" t="str">
        <f t="shared" si="7"/>
        <v>01/394529503LBukalapak</v>
      </c>
    </row>
    <row r="213" spans="2:56" ht="13.5" customHeight="1" x14ac:dyDescent="0.35">
      <c r="B213" s="10" t="s">
        <v>17</v>
      </c>
      <c r="C213" s="10" t="s">
        <v>2657</v>
      </c>
      <c r="D213" s="10" t="s">
        <v>193</v>
      </c>
      <c r="E213" s="10" t="s">
        <v>194</v>
      </c>
      <c r="F213" s="10" t="s">
        <v>6323</v>
      </c>
      <c r="G213" s="137" t="s">
        <v>6323</v>
      </c>
      <c r="H213" s="10"/>
      <c r="I213" s="10">
        <v>0</v>
      </c>
      <c r="J213" s="10" t="s">
        <v>8507</v>
      </c>
      <c r="K213" s="10" t="s">
        <v>8508</v>
      </c>
      <c r="L213" s="98">
        <f>IFERROR(VLOOKUP($F213&amp;$C213,Sales!$J:$W,9,0),0)</f>
        <v>0</v>
      </c>
      <c r="M213" s="98">
        <f>IFERROR(VLOOKUP($F213&amp;$C213,Sales!$J:$W,10,0),0)</f>
        <v>0</v>
      </c>
      <c r="N213" s="98">
        <f>IFERROR(VLOOKUP($F213&amp;$C213,Sales!$J:$W,11,0),0)</f>
        <v>0</v>
      </c>
      <c r="O213" s="98">
        <f>IFERROR(VLOOKUP($F213&amp;$C213,Sales!$J:$W,12,0),0)</f>
        <v>0</v>
      </c>
      <c r="P213" s="98">
        <f>IFERROR(VLOOKUP($F213&amp;$C213,Sales!$J:$W,13,0),0)</f>
        <v>0</v>
      </c>
      <c r="Q213" s="98">
        <f>IFERROR(VLOOKUP($F213&amp;$C213,Sales!$A:$H,7,0),0)</f>
        <v>0</v>
      </c>
      <c r="R213" s="41">
        <f t="shared" si="6"/>
        <v>1</v>
      </c>
      <c r="S213" s="15">
        <v>1</v>
      </c>
      <c r="T213" s="15"/>
      <c r="U213" s="15"/>
      <c r="V213" s="15">
        <v>1</v>
      </c>
      <c r="W213" s="15">
        <v>1</v>
      </c>
      <c r="X213" s="15">
        <v>1</v>
      </c>
      <c r="Y213" s="41">
        <v>1</v>
      </c>
      <c r="Z213" s="41">
        <v>1</v>
      </c>
      <c r="AA213" s="41"/>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0">
        <v>1</v>
      </c>
      <c r="BA213" t="s">
        <v>22</v>
      </c>
      <c r="BB213" t="s">
        <v>23</v>
      </c>
      <c r="BD213" s="39" t="str">
        <f t="shared" si="7"/>
        <v>01/394529502XBukalapak</v>
      </c>
    </row>
    <row r="214" spans="2:56" ht="13.5" customHeight="1" x14ac:dyDescent="0.35">
      <c r="B214" s="10" t="s">
        <v>17</v>
      </c>
      <c r="C214" s="10" t="s">
        <v>2657</v>
      </c>
      <c r="D214" s="10" t="s">
        <v>193</v>
      </c>
      <c r="E214" s="10" t="s">
        <v>194</v>
      </c>
      <c r="F214" s="10" t="s">
        <v>233</v>
      </c>
      <c r="G214" s="137" t="s">
        <v>233</v>
      </c>
      <c r="H214" s="10"/>
      <c r="I214" s="10" t="s">
        <v>234</v>
      </c>
      <c r="J214" s="10" t="s">
        <v>5311</v>
      </c>
      <c r="K214" s="10" t="s">
        <v>2660</v>
      </c>
      <c r="L214" s="98">
        <f>IFERROR(VLOOKUP($F214&amp;$C214,Sales!$J:$W,9,0),0)</f>
        <v>2667927.927927928</v>
      </c>
      <c r="M214" s="98">
        <f>IFERROR(VLOOKUP($F214&amp;$C214,Sales!$J:$W,10,0),0)</f>
        <v>1847027.027027027</v>
      </c>
      <c r="N214" s="98">
        <f>IFERROR(VLOOKUP($F214&amp;$C214,Sales!$J:$W,11,0),0)</f>
        <v>3694054.054054053</v>
      </c>
      <c r="O214" s="98">
        <f>IFERROR(VLOOKUP($F214&amp;$C214,Sales!$J:$W,12,0),0)</f>
        <v>26.666666666666668</v>
      </c>
      <c r="P214" s="98">
        <f>IFERROR(VLOOKUP($F214&amp;$C214,Sales!$J:$W,13,0),0)</f>
        <v>2736336.3363363356</v>
      </c>
      <c r="Q214" s="98">
        <f>IFERROR(VLOOKUP($F214&amp;$C214,Sales!$A:$H,7,0),0)</f>
        <v>307837.83783783781</v>
      </c>
      <c r="R214" s="41">
        <f t="shared" si="6"/>
        <v>1</v>
      </c>
      <c r="S214" s="15">
        <v>1</v>
      </c>
      <c r="T214" s="15"/>
      <c r="U214" s="15"/>
      <c r="V214" s="15">
        <v>1</v>
      </c>
      <c r="W214" s="15">
        <v>1</v>
      </c>
      <c r="X214" s="15">
        <v>1</v>
      </c>
      <c r="Y214" s="41">
        <v>1</v>
      </c>
      <c r="Z214" s="41">
        <v>1</v>
      </c>
      <c r="AA214" s="41"/>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0">
        <v>1</v>
      </c>
      <c r="BA214" t="s">
        <v>31</v>
      </c>
      <c r="BB214" t="s">
        <v>23</v>
      </c>
      <c r="BD214" s="39" t="str">
        <f t="shared" si="7"/>
        <v>01/244521102YBukalapak</v>
      </c>
    </row>
    <row r="215" spans="2:56" ht="13.5" customHeight="1" x14ac:dyDescent="0.35">
      <c r="B215" s="10" t="s">
        <v>17</v>
      </c>
      <c r="C215" s="10" t="s">
        <v>2657</v>
      </c>
      <c r="D215" s="10" t="s">
        <v>193</v>
      </c>
      <c r="E215" s="10" t="s">
        <v>194</v>
      </c>
      <c r="F215" s="10" t="s">
        <v>1018</v>
      </c>
      <c r="G215" s="137" t="s">
        <v>1018</v>
      </c>
      <c r="H215" s="10"/>
      <c r="I215" s="10" t="s">
        <v>1019</v>
      </c>
      <c r="J215" s="10" t="s">
        <v>5312</v>
      </c>
      <c r="K215" s="10" t="s">
        <v>5313</v>
      </c>
      <c r="L215" s="98">
        <f>IFERROR(VLOOKUP($F215&amp;$C215,Sales!$J:$W,9,0),0)</f>
        <v>0</v>
      </c>
      <c r="M215" s="98">
        <f>IFERROR(VLOOKUP($F215&amp;$C215,Sales!$J:$W,10,0),0)</f>
        <v>0</v>
      </c>
      <c r="N215" s="98">
        <f>IFERROR(VLOOKUP($F215&amp;$C215,Sales!$J:$W,11,0),0)</f>
        <v>0</v>
      </c>
      <c r="O215" s="98">
        <f>IFERROR(VLOOKUP($F215&amp;$C215,Sales!$J:$W,12,0),0)</f>
        <v>0</v>
      </c>
      <c r="P215" s="98">
        <f>IFERROR(VLOOKUP($F215&amp;$C215,Sales!$J:$W,13,0),0)</f>
        <v>0</v>
      </c>
      <c r="Q215" s="98">
        <f>IFERROR(VLOOKUP($F215&amp;$C215,Sales!$A:$H,7,0),0)</f>
        <v>0</v>
      </c>
      <c r="R215" s="41">
        <f t="shared" si="6"/>
        <v>1</v>
      </c>
      <c r="S215" s="15">
        <v>1</v>
      </c>
      <c r="T215" s="15"/>
      <c r="U215" s="15"/>
      <c r="V215" s="15">
        <v>1</v>
      </c>
      <c r="W215" s="15">
        <v>1</v>
      </c>
      <c r="X215" s="15">
        <v>1</v>
      </c>
      <c r="Y215" s="41">
        <v>1</v>
      </c>
      <c r="Z215" s="41">
        <v>1</v>
      </c>
      <c r="AA215" s="41"/>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0">
        <v>1</v>
      </c>
      <c r="BA215" t="s">
        <v>22</v>
      </c>
      <c r="BB215" t="s">
        <v>23</v>
      </c>
      <c r="BD215" s="39" t="str">
        <f t="shared" si="7"/>
        <v>01/394529503CBukalapak</v>
      </c>
    </row>
    <row r="216" spans="2:56" ht="13.5" customHeight="1" x14ac:dyDescent="0.35">
      <c r="B216" s="10" t="s">
        <v>17</v>
      </c>
      <c r="C216" s="10" t="s">
        <v>2657</v>
      </c>
      <c r="D216" s="10" t="s">
        <v>193</v>
      </c>
      <c r="E216" s="10" t="s">
        <v>194</v>
      </c>
      <c r="F216" s="10" t="s">
        <v>1008</v>
      </c>
      <c r="G216" s="137" t="s">
        <v>1008</v>
      </c>
      <c r="H216" s="10"/>
      <c r="I216" s="10" t="s">
        <v>1009</v>
      </c>
      <c r="J216" s="10" t="s">
        <v>8509</v>
      </c>
      <c r="K216" s="10" t="s">
        <v>8510</v>
      </c>
      <c r="L216" s="98">
        <f>IFERROR(VLOOKUP($F216&amp;$C216,Sales!$J:$W,9,0),0)</f>
        <v>0</v>
      </c>
      <c r="M216" s="98">
        <f>IFERROR(VLOOKUP($F216&amp;$C216,Sales!$J:$W,10,0),0)</f>
        <v>0</v>
      </c>
      <c r="N216" s="98">
        <f>IFERROR(VLOOKUP($F216&amp;$C216,Sales!$J:$W,11,0),0)</f>
        <v>0</v>
      </c>
      <c r="O216" s="98">
        <f>IFERROR(VLOOKUP($F216&amp;$C216,Sales!$J:$W,12,0),0)</f>
        <v>0</v>
      </c>
      <c r="P216" s="98">
        <f>IFERROR(VLOOKUP($F216&amp;$C216,Sales!$J:$W,13,0),0)</f>
        <v>0</v>
      </c>
      <c r="Q216" s="98">
        <f>IFERROR(VLOOKUP($F216&amp;$C216,Sales!$A:$H,7,0),0)</f>
        <v>0</v>
      </c>
      <c r="R216" s="41">
        <f t="shared" si="6"/>
        <v>1</v>
      </c>
      <c r="S216" s="15">
        <v>1</v>
      </c>
      <c r="T216" s="15"/>
      <c r="U216" s="15"/>
      <c r="V216" s="15">
        <v>1</v>
      </c>
      <c r="W216" s="15">
        <v>1</v>
      </c>
      <c r="X216" s="15">
        <v>1</v>
      </c>
      <c r="Y216" s="41">
        <v>1</v>
      </c>
      <c r="Z216" s="41">
        <v>1</v>
      </c>
      <c r="AA216" s="41"/>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0">
        <v>1</v>
      </c>
      <c r="BA216" t="s">
        <v>22</v>
      </c>
      <c r="BB216" t="s">
        <v>23</v>
      </c>
      <c r="BD216" s="39" t="str">
        <f t="shared" si="7"/>
        <v>01/394529503EBukalapak</v>
      </c>
    </row>
    <row r="217" spans="2:56" ht="13.5" customHeight="1" x14ac:dyDescent="0.35">
      <c r="B217" s="10" t="s">
        <v>17</v>
      </c>
      <c r="C217" s="10" t="s">
        <v>2657</v>
      </c>
      <c r="D217" s="10" t="s">
        <v>193</v>
      </c>
      <c r="E217" s="10" t="s">
        <v>194</v>
      </c>
      <c r="F217" s="10" t="s">
        <v>237</v>
      </c>
      <c r="G217" s="137" t="s">
        <v>237</v>
      </c>
      <c r="H217" s="10"/>
      <c r="I217" s="10">
        <v>0</v>
      </c>
      <c r="J217" s="10" t="s">
        <v>8511</v>
      </c>
      <c r="K217" s="10" t="s">
        <v>8512</v>
      </c>
      <c r="L217" s="98">
        <f>IFERROR(VLOOKUP($F217&amp;$C217,Sales!$J:$W,9,0),0)</f>
        <v>2052252.2072072071</v>
      </c>
      <c r="M217" s="98">
        <f>IFERROR(VLOOKUP($F217&amp;$C217,Sales!$J:$W,10,0),0)</f>
        <v>0</v>
      </c>
      <c r="N217" s="98">
        <f>IFERROR(VLOOKUP($F217&amp;$C217,Sales!$J:$W,11,0),0)</f>
        <v>1333963.927927928</v>
      </c>
      <c r="O217" s="98">
        <f>IFERROR(VLOOKUP($F217&amp;$C217,Sales!$J:$W,12,0),0)</f>
        <v>11</v>
      </c>
      <c r="P217" s="98">
        <f>IFERROR(VLOOKUP($F217&amp;$C217,Sales!$J:$W,13,0),0)</f>
        <v>1128738.7117117117</v>
      </c>
      <c r="Q217" s="98">
        <f>IFERROR(VLOOKUP($F217&amp;$C217,Sales!$A:$H,7,0),0)</f>
        <v>0</v>
      </c>
      <c r="R217" s="41">
        <f t="shared" si="6"/>
        <v>1</v>
      </c>
      <c r="S217" s="15">
        <v>1</v>
      </c>
      <c r="T217" s="15"/>
      <c r="U217" s="15"/>
      <c r="V217" s="15">
        <v>1</v>
      </c>
      <c r="W217" s="15">
        <v>1</v>
      </c>
      <c r="X217" s="15">
        <v>1</v>
      </c>
      <c r="Y217" s="41">
        <v>1</v>
      </c>
      <c r="Z217" s="41">
        <v>1</v>
      </c>
      <c r="AA217" s="41"/>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0">
        <v>1</v>
      </c>
      <c r="BA217" t="s">
        <v>31</v>
      </c>
      <c r="BB217" t="s">
        <v>23</v>
      </c>
      <c r="BD217" s="39" t="str">
        <f t="shared" si="7"/>
        <v>01/244521102ZBukalapak</v>
      </c>
    </row>
    <row r="218" spans="2:56" ht="13.5" customHeight="1" x14ac:dyDescent="0.35">
      <c r="B218" s="10" t="s">
        <v>17</v>
      </c>
      <c r="C218" s="10" t="s">
        <v>2657</v>
      </c>
      <c r="D218" s="10" t="s">
        <v>193</v>
      </c>
      <c r="E218" s="10" t="s">
        <v>194</v>
      </c>
      <c r="F218" s="10" t="s">
        <v>1024</v>
      </c>
      <c r="G218" s="137" t="s">
        <v>1024</v>
      </c>
      <c r="H218" s="10"/>
      <c r="I218" s="10" t="s">
        <v>1025</v>
      </c>
      <c r="J218" s="10" t="s">
        <v>5314</v>
      </c>
      <c r="K218" s="10" t="s">
        <v>5315</v>
      </c>
      <c r="L218" s="98">
        <f>IFERROR(VLOOKUP($F218&amp;$C218,Sales!$J:$W,9,0),0)</f>
        <v>0</v>
      </c>
      <c r="M218" s="98">
        <f>IFERROR(VLOOKUP($F218&amp;$C218,Sales!$J:$W,10,0),0)</f>
        <v>0</v>
      </c>
      <c r="N218" s="98">
        <f>IFERROR(VLOOKUP($F218&amp;$C218,Sales!$J:$W,11,0),0)</f>
        <v>0</v>
      </c>
      <c r="O218" s="98">
        <f>IFERROR(VLOOKUP($F218&amp;$C218,Sales!$J:$W,12,0),0)</f>
        <v>0</v>
      </c>
      <c r="P218" s="98">
        <f>IFERROR(VLOOKUP($F218&amp;$C218,Sales!$J:$W,13,0),0)</f>
        <v>0</v>
      </c>
      <c r="Q218" s="98">
        <f>IFERROR(VLOOKUP($F218&amp;$C218,Sales!$A:$H,7,0),0)</f>
        <v>0</v>
      </c>
      <c r="R218" s="41">
        <f t="shared" si="6"/>
        <v>1</v>
      </c>
      <c r="S218" s="15">
        <v>1</v>
      </c>
      <c r="T218" s="15"/>
      <c r="U218" s="15"/>
      <c r="V218" s="15">
        <v>1</v>
      </c>
      <c r="W218" s="15">
        <v>1</v>
      </c>
      <c r="X218" s="15">
        <v>1</v>
      </c>
      <c r="Y218" s="41">
        <v>1</v>
      </c>
      <c r="Z218" s="41">
        <v>1</v>
      </c>
      <c r="AA218" s="41"/>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0">
        <v>1</v>
      </c>
      <c r="BA218" t="s">
        <v>22</v>
      </c>
      <c r="BB218" t="s">
        <v>23</v>
      </c>
      <c r="BD218" s="39" t="str">
        <f t="shared" si="7"/>
        <v>01/394529503BBukalapak</v>
      </c>
    </row>
    <row r="219" spans="2:56" ht="13.5" customHeight="1" x14ac:dyDescent="0.35">
      <c r="B219" s="10" t="s">
        <v>17</v>
      </c>
      <c r="C219" s="10" t="s">
        <v>2657</v>
      </c>
      <c r="D219" s="10" t="s">
        <v>193</v>
      </c>
      <c r="E219" s="10" t="s">
        <v>194</v>
      </c>
      <c r="F219" s="10" t="s">
        <v>1021</v>
      </c>
      <c r="G219" s="137" t="s">
        <v>1021</v>
      </c>
      <c r="H219" s="10"/>
      <c r="I219" s="10" t="s">
        <v>1022</v>
      </c>
      <c r="J219" s="10" t="s">
        <v>8513</v>
      </c>
      <c r="K219" s="10" t="s">
        <v>3428</v>
      </c>
      <c r="L219" s="98">
        <f>IFERROR(VLOOKUP($F219&amp;$C219,Sales!$J:$W,9,0),0)</f>
        <v>0</v>
      </c>
      <c r="M219" s="98">
        <f>IFERROR(VLOOKUP($F219&amp;$C219,Sales!$J:$W,10,0),0)</f>
        <v>0</v>
      </c>
      <c r="N219" s="98">
        <f>IFERROR(VLOOKUP($F219&amp;$C219,Sales!$J:$W,11,0),0)</f>
        <v>0</v>
      </c>
      <c r="O219" s="98">
        <f>IFERROR(VLOOKUP($F219&amp;$C219,Sales!$J:$W,12,0),0)</f>
        <v>0</v>
      </c>
      <c r="P219" s="98">
        <f>IFERROR(VLOOKUP($F219&amp;$C219,Sales!$J:$W,13,0),0)</f>
        <v>0</v>
      </c>
      <c r="Q219" s="98">
        <f>IFERROR(VLOOKUP($F219&amp;$C219,Sales!$A:$H,7,0),0)</f>
        <v>0</v>
      </c>
      <c r="R219" s="41">
        <f t="shared" si="6"/>
        <v>1</v>
      </c>
      <c r="S219" s="15">
        <v>1</v>
      </c>
      <c r="T219" s="15"/>
      <c r="U219" s="15"/>
      <c r="V219" s="15">
        <v>1</v>
      </c>
      <c r="W219" s="15">
        <v>1</v>
      </c>
      <c r="X219" s="15">
        <v>1</v>
      </c>
      <c r="Y219" s="41">
        <v>1</v>
      </c>
      <c r="Z219" s="41">
        <v>1</v>
      </c>
      <c r="AA219" s="41"/>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0">
        <v>1</v>
      </c>
      <c r="BA219" t="s">
        <v>22</v>
      </c>
      <c r="BB219" t="s">
        <v>23</v>
      </c>
      <c r="BD219" s="39" t="str">
        <f t="shared" si="7"/>
        <v>01/394529503DBukalapak</v>
      </c>
    </row>
    <row r="220" spans="2:56" ht="13.5" customHeight="1" x14ac:dyDescent="0.35">
      <c r="B220" s="10" t="s">
        <v>17</v>
      </c>
      <c r="C220" s="10" t="s">
        <v>2657</v>
      </c>
      <c r="D220" s="10" t="s">
        <v>193</v>
      </c>
      <c r="E220" s="10" t="s">
        <v>194</v>
      </c>
      <c r="F220" s="10" t="s">
        <v>784</v>
      </c>
      <c r="G220" s="137" t="s">
        <v>784</v>
      </c>
      <c r="H220" s="10"/>
      <c r="I220" s="10" t="s">
        <v>785</v>
      </c>
      <c r="J220" s="10" t="s">
        <v>8514</v>
      </c>
      <c r="K220" s="10" t="s">
        <v>8515</v>
      </c>
      <c r="L220" s="98">
        <f>IFERROR(VLOOKUP($F220&amp;$C220,Sales!$J:$W,9,0),0)</f>
        <v>0</v>
      </c>
      <c r="M220" s="98">
        <f>IFERROR(VLOOKUP($F220&amp;$C220,Sales!$J:$W,10,0),0)</f>
        <v>0</v>
      </c>
      <c r="N220" s="98">
        <f>IFERROR(VLOOKUP($F220&amp;$C220,Sales!$J:$W,11,0),0)</f>
        <v>0</v>
      </c>
      <c r="O220" s="98">
        <f>IFERROR(VLOOKUP($F220&amp;$C220,Sales!$J:$W,12,0),0)</f>
        <v>0</v>
      </c>
      <c r="P220" s="98">
        <f>IFERROR(VLOOKUP($F220&amp;$C220,Sales!$J:$W,13,0),0)</f>
        <v>0</v>
      </c>
      <c r="Q220" s="98">
        <f>IFERROR(VLOOKUP($F220&amp;$C220,Sales!$A:$H,7,0),0)</f>
        <v>29639.639639639638</v>
      </c>
      <c r="R220" s="41" t="str">
        <f t="shared" si="6"/>
        <v>ERROR</v>
      </c>
      <c r="S220" s="15"/>
      <c r="T220" s="15"/>
      <c r="U220" s="15"/>
      <c r="V220" s="15"/>
      <c r="W220" s="15"/>
      <c r="X220" s="15"/>
      <c r="Y220" s="41"/>
      <c r="Z220" s="41"/>
      <c r="AA220" s="41"/>
      <c r="AB220" s="15"/>
      <c r="AC220" s="15"/>
      <c r="AD220" s="15"/>
      <c r="AE220" s="15"/>
      <c r="AF220" s="15"/>
      <c r="AG220" s="15"/>
      <c r="AH220" s="15"/>
      <c r="AI220" s="15"/>
      <c r="AJ220" s="41"/>
      <c r="AK220" s="15"/>
      <c r="AL220" s="15"/>
      <c r="AM220" s="15"/>
      <c r="AN220" s="15"/>
      <c r="AO220" s="15"/>
      <c r="AP220" s="15"/>
      <c r="AQ220" s="15"/>
      <c r="AR220" s="15"/>
      <c r="AS220" s="15"/>
      <c r="AT220" s="15"/>
      <c r="AU220" s="15"/>
      <c r="AV220" s="15"/>
      <c r="AW220" s="15"/>
      <c r="AX220" s="15"/>
      <c r="AY220" s="15"/>
      <c r="AZ220" s="10">
        <v>1</v>
      </c>
      <c r="BA220" t="s">
        <v>22</v>
      </c>
      <c r="BB220" t="s">
        <v>88</v>
      </c>
      <c r="BD220" s="39" t="str">
        <f t="shared" si="7"/>
        <v>01/244521101FBukalapak</v>
      </c>
    </row>
    <row r="221" spans="2:56" ht="13.5" customHeight="1" x14ac:dyDescent="0.35">
      <c r="B221" s="10" t="s">
        <v>17</v>
      </c>
      <c r="C221" s="10" t="s">
        <v>2657</v>
      </c>
      <c r="D221" s="10" t="s">
        <v>193</v>
      </c>
      <c r="E221" s="10" t="s">
        <v>194</v>
      </c>
      <c r="F221" s="10" t="s">
        <v>213</v>
      </c>
      <c r="G221" s="137" t="s">
        <v>213</v>
      </c>
      <c r="H221" s="10"/>
      <c r="I221" s="10">
        <v>0</v>
      </c>
      <c r="J221" s="10" t="s">
        <v>8516</v>
      </c>
      <c r="K221" s="10" t="s">
        <v>8517</v>
      </c>
      <c r="L221" s="98">
        <f>IFERROR(VLOOKUP($F221&amp;$C221,Sales!$J:$W,9,0),0)</f>
        <v>0</v>
      </c>
      <c r="M221" s="98">
        <f>IFERROR(VLOOKUP($F221&amp;$C221,Sales!$J:$W,10,0),0)</f>
        <v>0</v>
      </c>
      <c r="N221" s="98">
        <f>IFERROR(VLOOKUP($F221&amp;$C221,Sales!$J:$W,11,0),0)</f>
        <v>0</v>
      </c>
      <c r="O221" s="98">
        <f>IFERROR(VLOOKUP($F221&amp;$C221,Sales!$J:$W,12,0),0)</f>
        <v>0</v>
      </c>
      <c r="P221" s="98">
        <f>IFERROR(VLOOKUP($F221&amp;$C221,Sales!$J:$W,13,0),0)</f>
        <v>0</v>
      </c>
      <c r="Q221" s="98">
        <f>IFERROR(VLOOKUP($F221&amp;$C221,Sales!$A:$H,7,0),0)</f>
        <v>0</v>
      </c>
      <c r="R221" s="41" t="str">
        <f t="shared" si="6"/>
        <v>ERROR</v>
      </c>
      <c r="S221" s="15"/>
      <c r="T221" s="15"/>
      <c r="U221" s="15"/>
      <c r="V221" s="15"/>
      <c r="W221" s="15"/>
      <c r="X221" s="15"/>
      <c r="Y221" s="41"/>
      <c r="Z221" s="41"/>
      <c r="AA221" s="41"/>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0">
        <v>1</v>
      </c>
      <c r="BA221" t="s">
        <v>22</v>
      </c>
      <c r="BB221" t="s">
        <v>88</v>
      </c>
      <c r="BD221" s="39" t="str">
        <f t="shared" si="7"/>
        <v>01/244521105SBukalapak</v>
      </c>
    </row>
    <row r="222" spans="2:56" ht="13.5" customHeight="1" x14ac:dyDescent="0.35">
      <c r="B222" s="10" t="s">
        <v>17</v>
      </c>
      <c r="C222" s="10" t="s">
        <v>2657</v>
      </c>
      <c r="D222" s="10" t="s">
        <v>193</v>
      </c>
      <c r="E222" s="10" t="s">
        <v>194</v>
      </c>
      <c r="F222" s="10" t="s">
        <v>221</v>
      </c>
      <c r="G222" s="137" t="s">
        <v>221</v>
      </c>
      <c r="H222" s="10"/>
      <c r="I222" s="10">
        <v>0</v>
      </c>
      <c r="J222" s="10" t="s">
        <v>8518</v>
      </c>
      <c r="K222" s="10" t="s">
        <v>8519</v>
      </c>
      <c r="L222" s="98">
        <f>IFERROR(VLOOKUP($F222&amp;$C222,Sales!$J:$W,9,0),0)</f>
        <v>0</v>
      </c>
      <c r="M222" s="98">
        <f>IFERROR(VLOOKUP($F222&amp;$C222,Sales!$J:$W,10,0),0)</f>
        <v>0</v>
      </c>
      <c r="N222" s="98">
        <f>IFERROR(VLOOKUP($F222&amp;$C222,Sales!$J:$W,11,0),0)</f>
        <v>0</v>
      </c>
      <c r="O222" s="98">
        <f>IFERROR(VLOOKUP($F222&amp;$C222,Sales!$J:$W,12,0),0)</f>
        <v>0</v>
      </c>
      <c r="P222" s="98">
        <f>IFERROR(VLOOKUP($F222&amp;$C222,Sales!$J:$W,13,0),0)</f>
        <v>0</v>
      </c>
      <c r="Q222" s="98">
        <f>IFERROR(VLOOKUP($F222&amp;$C222,Sales!$A:$H,7,0),0)</f>
        <v>0</v>
      </c>
      <c r="R222" s="41">
        <f t="shared" si="6"/>
        <v>1</v>
      </c>
      <c r="S222" s="15">
        <v>1</v>
      </c>
      <c r="T222" s="15"/>
      <c r="U222" s="15"/>
      <c r="V222" s="15">
        <v>1</v>
      </c>
      <c r="W222" s="15">
        <v>1</v>
      </c>
      <c r="X222" s="15">
        <v>1</v>
      </c>
      <c r="Y222" s="41">
        <v>1</v>
      </c>
      <c r="Z222" s="41">
        <v>1</v>
      </c>
      <c r="AA222" s="41"/>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0">
        <v>1</v>
      </c>
      <c r="BA222" t="s">
        <v>22</v>
      </c>
      <c r="BB222" t="s">
        <v>23</v>
      </c>
      <c r="BD222" s="39" t="str">
        <f t="shared" si="7"/>
        <v>01/244521105MBukalapak</v>
      </c>
    </row>
    <row r="223" spans="2:56" ht="13.5" customHeight="1" x14ac:dyDescent="0.35">
      <c r="B223" s="10" t="s">
        <v>17</v>
      </c>
      <c r="C223" s="10" t="s">
        <v>2657</v>
      </c>
      <c r="D223" s="10" t="s">
        <v>193</v>
      </c>
      <c r="E223" s="10" t="s">
        <v>194</v>
      </c>
      <c r="F223" s="10" t="s">
        <v>1053</v>
      </c>
      <c r="G223" s="137" t="s">
        <v>1053</v>
      </c>
      <c r="H223" s="10"/>
      <c r="I223" s="10">
        <v>0</v>
      </c>
      <c r="J223" s="10" t="s">
        <v>8520</v>
      </c>
      <c r="K223" s="10" t="s">
        <v>8521</v>
      </c>
      <c r="L223" s="98">
        <f>IFERROR(VLOOKUP($F223&amp;$C223,Sales!$J:$W,9,0),0)</f>
        <v>0</v>
      </c>
      <c r="M223" s="98">
        <f>IFERROR(VLOOKUP($F223&amp;$C223,Sales!$J:$W,10,0),0)</f>
        <v>0</v>
      </c>
      <c r="N223" s="98">
        <f>IFERROR(VLOOKUP($F223&amp;$C223,Sales!$J:$W,11,0),0)</f>
        <v>0</v>
      </c>
      <c r="O223" s="98">
        <f>IFERROR(VLOOKUP($F223&amp;$C223,Sales!$J:$W,12,0),0)</f>
        <v>0</v>
      </c>
      <c r="P223" s="98">
        <f>IFERROR(VLOOKUP($F223&amp;$C223,Sales!$J:$W,13,0),0)</f>
        <v>0</v>
      </c>
      <c r="Q223" s="98">
        <f>IFERROR(VLOOKUP($F223&amp;$C223,Sales!$A:$H,7,0),0)</f>
        <v>0</v>
      </c>
      <c r="R223" s="41">
        <f t="shared" si="6"/>
        <v>1</v>
      </c>
      <c r="S223" s="15">
        <v>1</v>
      </c>
      <c r="T223" s="15"/>
      <c r="U223" s="15"/>
      <c r="V223" s="15">
        <v>1</v>
      </c>
      <c r="W223" s="15">
        <v>1</v>
      </c>
      <c r="X223" s="15">
        <v>1</v>
      </c>
      <c r="Y223" s="41">
        <v>1</v>
      </c>
      <c r="Z223" s="41">
        <v>1</v>
      </c>
      <c r="AA223" s="41"/>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0">
        <v>1</v>
      </c>
      <c r="BA223" t="s">
        <v>22</v>
      </c>
      <c r="BB223" t="s">
        <v>23</v>
      </c>
      <c r="BD223" s="39" t="str">
        <f t="shared" si="7"/>
        <v>01/244521108GBukalapak</v>
      </c>
    </row>
    <row r="224" spans="2:56" ht="13.5" customHeight="1" x14ac:dyDescent="0.35">
      <c r="B224" s="10" t="s">
        <v>17</v>
      </c>
      <c r="C224" s="10" t="s">
        <v>2657</v>
      </c>
      <c r="D224" s="10" t="s">
        <v>193</v>
      </c>
      <c r="E224" s="10" t="s">
        <v>194</v>
      </c>
      <c r="F224" s="10" t="s">
        <v>2624</v>
      </c>
      <c r="G224" s="137" t="s">
        <v>2624</v>
      </c>
      <c r="H224" s="10"/>
      <c r="I224" s="10">
        <v>0</v>
      </c>
      <c r="J224" s="10" t="s">
        <v>8522</v>
      </c>
      <c r="K224" s="10" t="s">
        <v>8523</v>
      </c>
      <c r="L224" s="98">
        <f>IFERROR(VLOOKUP($F224&amp;$C224,Sales!$J:$W,9,0),0)</f>
        <v>0</v>
      </c>
      <c r="M224" s="98">
        <f>IFERROR(VLOOKUP($F224&amp;$C224,Sales!$J:$W,10,0),0)</f>
        <v>0</v>
      </c>
      <c r="N224" s="98">
        <f>IFERROR(VLOOKUP($F224&amp;$C224,Sales!$J:$W,11,0),0)</f>
        <v>0</v>
      </c>
      <c r="O224" s="98">
        <f>IFERROR(VLOOKUP($F224&amp;$C224,Sales!$J:$W,12,0),0)</f>
        <v>0</v>
      </c>
      <c r="P224" s="98">
        <f>IFERROR(VLOOKUP($F224&amp;$C224,Sales!$J:$W,13,0),0)</f>
        <v>0</v>
      </c>
      <c r="Q224" s="98">
        <f>IFERROR(VLOOKUP($F224&amp;$C224,Sales!$A:$H,7,0),0)</f>
        <v>0</v>
      </c>
      <c r="R224" s="41">
        <f t="shared" si="6"/>
        <v>1</v>
      </c>
      <c r="S224" s="15">
        <v>1</v>
      </c>
      <c r="T224" s="15"/>
      <c r="U224" s="15"/>
      <c r="V224" s="15">
        <v>1</v>
      </c>
      <c r="W224" s="15">
        <v>1</v>
      </c>
      <c r="X224" s="15">
        <v>1</v>
      </c>
      <c r="Y224" s="41">
        <v>1</v>
      </c>
      <c r="Z224" s="41">
        <v>1</v>
      </c>
      <c r="AA224" s="41"/>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0">
        <v>1</v>
      </c>
      <c r="BA224" t="s">
        <v>22</v>
      </c>
      <c r="BB224" t="s">
        <v>23</v>
      </c>
      <c r="BD224" s="39" t="str">
        <f t="shared" si="7"/>
        <v>01/394529503FBukalapak</v>
      </c>
    </row>
    <row r="225" spans="2:58" ht="13.5" customHeight="1" x14ac:dyDescent="0.35">
      <c r="B225" s="10" t="s">
        <v>17</v>
      </c>
      <c r="C225" s="10" t="s">
        <v>2657</v>
      </c>
      <c r="D225" s="10" t="s">
        <v>193</v>
      </c>
      <c r="E225" s="10" t="s">
        <v>194</v>
      </c>
      <c r="F225" s="10" t="s">
        <v>6082</v>
      </c>
      <c r="G225" s="137" t="s">
        <v>6082</v>
      </c>
      <c r="H225" s="10"/>
      <c r="I225" s="10">
        <v>0</v>
      </c>
      <c r="J225" s="10" t="s">
        <v>8524</v>
      </c>
      <c r="K225" s="10" t="s">
        <v>8525</v>
      </c>
      <c r="L225" s="98">
        <f>IFERROR(VLOOKUP($F225&amp;$C225,Sales!$J:$W,9,0),0)</f>
        <v>0</v>
      </c>
      <c r="M225" s="98">
        <f>IFERROR(VLOOKUP($F225&amp;$C225,Sales!$J:$W,10,0),0)</f>
        <v>0</v>
      </c>
      <c r="N225" s="98">
        <f>IFERROR(VLOOKUP($F225&amp;$C225,Sales!$J:$W,11,0),0)</f>
        <v>0</v>
      </c>
      <c r="O225" s="98">
        <f>IFERROR(VLOOKUP($F225&amp;$C225,Sales!$J:$W,12,0),0)</f>
        <v>0</v>
      </c>
      <c r="P225" s="98">
        <f>IFERROR(VLOOKUP($F225&amp;$C225,Sales!$J:$W,13,0),0)</f>
        <v>0</v>
      </c>
      <c r="Q225" s="98">
        <f>IFERROR(VLOOKUP($F225&amp;$C225,Sales!$A:$H,7,0),0)</f>
        <v>0</v>
      </c>
      <c r="R225" s="41" t="str">
        <f t="shared" si="6"/>
        <v>ERROR</v>
      </c>
      <c r="S225" s="15"/>
      <c r="T225" s="15"/>
      <c r="U225" s="15"/>
      <c r="V225" s="15"/>
      <c r="W225" s="15"/>
      <c r="X225" s="15"/>
      <c r="Y225" s="41"/>
      <c r="Z225" s="41"/>
      <c r="AA225" s="41"/>
      <c r="AB225" s="15"/>
      <c r="AC225" s="15"/>
      <c r="AD225" s="15"/>
      <c r="AE225" s="15"/>
      <c r="AF225" s="15"/>
      <c r="AG225" s="15"/>
      <c r="AH225" s="15"/>
      <c r="AI225" s="15"/>
      <c r="AJ225" s="41"/>
      <c r="AK225" s="15"/>
      <c r="AL225" s="15"/>
      <c r="AM225" s="15"/>
      <c r="AN225" s="15"/>
      <c r="AO225" s="15"/>
      <c r="AP225" s="15"/>
      <c r="AQ225" s="15"/>
      <c r="AR225" s="15"/>
      <c r="AS225" s="15"/>
      <c r="AT225" s="15"/>
      <c r="AU225" s="15"/>
      <c r="AV225" s="15"/>
      <c r="AW225" s="15"/>
      <c r="AX225" s="15"/>
      <c r="AY225" s="15"/>
      <c r="AZ225" s="10">
        <v>1</v>
      </c>
      <c r="BA225" t="s">
        <v>22</v>
      </c>
      <c r="BB225" t="s">
        <v>13210</v>
      </c>
      <c r="BD225" s="39" t="str">
        <f t="shared" si="7"/>
        <v>01/394529503GBukalapak</v>
      </c>
    </row>
    <row r="226" spans="2:58" ht="13.5" customHeight="1" x14ac:dyDescent="0.35">
      <c r="B226" s="10" t="s">
        <v>17</v>
      </c>
      <c r="C226" s="10" t="s">
        <v>2657</v>
      </c>
      <c r="D226" s="10" t="s">
        <v>193</v>
      </c>
      <c r="E226" s="10" t="s">
        <v>194</v>
      </c>
      <c r="F226" s="10" t="s">
        <v>1397</v>
      </c>
      <c r="G226" s="137" t="s">
        <v>1397</v>
      </c>
      <c r="H226" s="10"/>
      <c r="I226" s="10">
        <v>0</v>
      </c>
      <c r="J226" s="10" t="s">
        <v>8526</v>
      </c>
      <c r="K226" s="10" t="s">
        <v>8527</v>
      </c>
      <c r="L226" s="98">
        <f>IFERROR(VLOOKUP($F226&amp;$C226,Sales!$J:$W,9,0),0)</f>
        <v>0</v>
      </c>
      <c r="M226" s="98">
        <f>IFERROR(VLOOKUP($F226&amp;$C226,Sales!$J:$W,10,0),0)</f>
        <v>0</v>
      </c>
      <c r="N226" s="98">
        <f>IFERROR(VLOOKUP($F226&amp;$C226,Sales!$J:$W,11,0),0)</f>
        <v>0</v>
      </c>
      <c r="O226" s="98">
        <f>IFERROR(VLOOKUP($F226&amp;$C226,Sales!$J:$W,12,0),0)</f>
        <v>0</v>
      </c>
      <c r="P226" s="98">
        <f>IFERROR(VLOOKUP($F226&amp;$C226,Sales!$J:$W,13,0),0)</f>
        <v>0</v>
      </c>
      <c r="Q226" s="98">
        <f>IFERROR(VLOOKUP($F226&amp;$C226,Sales!$A:$H,7,0),0)</f>
        <v>0</v>
      </c>
      <c r="R226" s="41">
        <f t="shared" si="6"/>
        <v>1</v>
      </c>
      <c r="S226" s="15">
        <v>1</v>
      </c>
      <c r="T226" s="15"/>
      <c r="U226" s="15"/>
      <c r="V226" s="15">
        <v>1</v>
      </c>
      <c r="W226" s="15">
        <v>1</v>
      </c>
      <c r="X226" s="15">
        <v>1</v>
      </c>
      <c r="Y226" s="41">
        <v>1</v>
      </c>
      <c r="Z226" s="41">
        <v>1</v>
      </c>
      <c r="AA226" s="41"/>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0">
        <v>1</v>
      </c>
      <c r="BA226" t="s">
        <v>22</v>
      </c>
      <c r="BB226" t="s">
        <v>23</v>
      </c>
      <c r="BD226" s="39" t="str">
        <f t="shared" si="7"/>
        <v>01/395129505PBukalapak</v>
      </c>
    </row>
    <row r="227" spans="2:58" ht="13.5" customHeight="1" x14ac:dyDescent="0.35">
      <c r="B227" s="10" t="s">
        <v>17</v>
      </c>
      <c r="C227" s="10" t="s">
        <v>2657</v>
      </c>
      <c r="D227" s="10" t="s">
        <v>193</v>
      </c>
      <c r="E227" s="10" t="s">
        <v>194</v>
      </c>
      <c r="F227" s="10" t="s">
        <v>1399</v>
      </c>
      <c r="G227" s="137" t="s">
        <v>1399</v>
      </c>
      <c r="H227" s="10"/>
      <c r="I227" s="10">
        <v>0</v>
      </c>
      <c r="J227" s="10" t="s">
        <v>8528</v>
      </c>
      <c r="K227" s="10" t="s">
        <v>8529</v>
      </c>
      <c r="L227" s="98">
        <f>IFERROR(VLOOKUP($F227&amp;$C227,Sales!$J:$W,9,0),0)</f>
        <v>0</v>
      </c>
      <c r="M227" s="98">
        <f>IFERROR(VLOOKUP($F227&amp;$C227,Sales!$J:$W,10,0),0)</f>
        <v>0</v>
      </c>
      <c r="N227" s="98">
        <f>IFERROR(VLOOKUP($F227&amp;$C227,Sales!$J:$W,11,0),0)</f>
        <v>0</v>
      </c>
      <c r="O227" s="98">
        <f>IFERROR(VLOOKUP($F227&amp;$C227,Sales!$J:$W,12,0),0)</f>
        <v>0</v>
      </c>
      <c r="P227" s="98">
        <f>IFERROR(VLOOKUP($F227&amp;$C227,Sales!$J:$W,13,0),0)</f>
        <v>0</v>
      </c>
      <c r="Q227" s="98">
        <f>IFERROR(VLOOKUP($F227&amp;$C227,Sales!$A:$H,7,0),0)</f>
        <v>0</v>
      </c>
      <c r="R227" s="41" t="str">
        <f t="shared" si="6"/>
        <v>ERROR</v>
      </c>
      <c r="S227" s="15"/>
      <c r="T227" s="15"/>
      <c r="U227" s="15"/>
      <c r="V227" s="15"/>
      <c r="W227" s="15"/>
      <c r="X227" s="15"/>
      <c r="Y227" s="41"/>
      <c r="Z227" s="41"/>
      <c r="AA227" s="41"/>
      <c r="AB227" s="15"/>
      <c r="AC227" s="15"/>
      <c r="AD227" s="15"/>
      <c r="AE227" s="15"/>
      <c r="AF227" s="15"/>
      <c r="AG227" s="15"/>
      <c r="AH227" s="15"/>
      <c r="AI227" s="15"/>
      <c r="AJ227" s="41"/>
      <c r="AK227" s="15"/>
      <c r="AL227" s="15"/>
      <c r="AM227" s="15"/>
      <c r="AN227" s="15"/>
      <c r="AO227" s="15"/>
      <c r="AP227" s="15"/>
      <c r="AQ227" s="15"/>
      <c r="AR227" s="15"/>
      <c r="AS227" s="15"/>
      <c r="AT227" s="15"/>
      <c r="AU227" s="15"/>
      <c r="AV227" s="15"/>
      <c r="AW227" s="15"/>
      <c r="AX227" s="15"/>
      <c r="AY227" s="15"/>
      <c r="AZ227" s="10">
        <v>1</v>
      </c>
      <c r="BA227" t="s">
        <v>22</v>
      </c>
      <c r="BB227" t="s">
        <v>88</v>
      </c>
      <c r="BD227" s="39" t="str">
        <f t="shared" si="7"/>
        <v>01/395129505OBukalapak</v>
      </c>
      <c r="BE227" s="1">
        <v>44991</v>
      </c>
      <c r="BF227" t="s">
        <v>16180</v>
      </c>
    </row>
    <row r="228" spans="2:58" ht="13.5" customHeight="1" x14ac:dyDescent="0.35">
      <c r="B228" s="10" t="s">
        <v>17</v>
      </c>
      <c r="C228" s="10" t="s">
        <v>2657</v>
      </c>
      <c r="D228" s="10" t="s">
        <v>65</v>
      </c>
      <c r="E228" s="10" t="s">
        <v>66</v>
      </c>
      <c r="F228" s="10" t="s">
        <v>8530</v>
      </c>
      <c r="G228" s="137" t="s">
        <v>8530</v>
      </c>
      <c r="H228" s="10"/>
      <c r="I228" s="10">
        <v>0</v>
      </c>
      <c r="J228" s="10" t="s">
        <v>8531</v>
      </c>
      <c r="K228" s="10" t="s">
        <v>8532</v>
      </c>
      <c r="L228" s="98">
        <f>IFERROR(VLOOKUP($F228&amp;$C228,Sales!$J:$W,9,0),0)</f>
        <v>0</v>
      </c>
      <c r="M228" s="98">
        <f>IFERROR(VLOOKUP($F228&amp;$C228,Sales!$J:$W,10,0),0)</f>
        <v>0</v>
      </c>
      <c r="N228" s="98">
        <f>IFERROR(VLOOKUP($F228&amp;$C228,Sales!$J:$W,11,0),0)</f>
        <v>0</v>
      </c>
      <c r="O228" s="98">
        <f>IFERROR(VLOOKUP($F228&amp;$C228,Sales!$J:$W,12,0),0)</f>
        <v>0</v>
      </c>
      <c r="P228" s="98">
        <f>IFERROR(VLOOKUP($F228&amp;$C228,Sales!$J:$W,13,0),0)</f>
        <v>0</v>
      </c>
      <c r="Q228" s="98">
        <f>IFERROR(VLOOKUP($F228&amp;$C228,Sales!$A:$H,7,0),0)</f>
        <v>0</v>
      </c>
      <c r="R228" s="41" t="str">
        <f t="shared" si="6"/>
        <v>ERROR</v>
      </c>
      <c r="S228" s="15"/>
      <c r="T228" s="15"/>
      <c r="U228" s="15"/>
      <c r="V228" s="15"/>
      <c r="W228" s="15"/>
      <c r="X228" s="15"/>
      <c r="Y228" s="41"/>
      <c r="Z228" s="41"/>
      <c r="AA228" s="41"/>
      <c r="AB228" s="15"/>
      <c r="AC228" s="15"/>
      <c r="AD228" s="15"/>
      <c r="AE228" s="15"/>
      <c r="AF228" s="15"/>
      <c r="AG228" s="15"/>
      <c r="AH228" s="15"/>
      <c r="AI228" s="15"/>
      <c r="AJ228" s="41"/>
      <c r="AK228" s="15"/>
      <c r="AL228" s="15"/>
      <c r="AM228" s="15"/>
      <c r="AN228" s="15"/>
      <c r="AO228" s="15"/>
      <c r="AP228" s="15"/>
      <c r="AQ228" s="15"/>
      <c r="AR228" s="15"/>
      <c r="AS228" s="15"/>
      <c r="AT228" s="15"/>
      <c r="AU228" s="15"/>
      <c r="AV228" s="15"/>
      <c r="AW228" s="15"/>
      <c r="AX228" s="15"/>
      <c r="AY228" s="15"/>
      <c r="AZ228" s="10">
        <v>1</v>
      </c>
      <c r="BA228" t="s">
        <v>22</v>
      </c>
      <c r="BB228" t="s">
        <v>88</v>
      </c>
      <c r="BD228" s="39" t="str">
        <f t="shared" si="7"/>
        <v>01/396130001EBukalapak</v>
      </c>
    </row>
    <row r="229" spans="2:58" ht="13.5" customHeight="1" x14ac:dyDescent="0.35">
      <c r="B229" s="10" t="s">
        <v>17</v>
      </c>
      <c r="C229" s="10" t="s">
        <v>2657</v>
      </c>
      <c r="D229" s="10" t="s">
        <v>193</v>
      </c>
      <c r="E229" s="10" t="s">
        <v>194</v>
      </c>
      <c r="F229" s="10" t="s">
        <v>245</v>
      </c>
      <c r="G229" s="137" t="s">
        <v>245</v>
      </c>
      <c r="H229" s="10"/>
      <c r="I229" s="10" t="s">
        <v>246</v>
      </c>
      <c r="J229" s="124" t="s">
        <v>8533</v>
      </c>
      <c r="K229" s="10" t="s">
        <v>3448</v>
      </c>
      <c r="L229" s="98">
        <f>IFERROR(VLOOKUP($F229&amp;$C229,Sales!$J:$W,9,0),0)</f>
        <v>160810.80180180178</v>
      </c>
      <c r="M229" s="98">
        <f>IFERROR(VLOOKUP($F229&amp;$C229,Sales!$J:$W,10,0),0)</f>
        <v>160810.80180180178</v>
      </c>
      <c r="N229" s="98">
        <f>IFERROR(VLOOKUP($F229&amp;$C229,Sales!$J:$W,11,0),0)</f>
        <v>160810.80180180178</v>
      </c>
      <c r="O229" s="98">
        <f>IFERROR(VLOOKUP($F229&amp;$C229,Sales!$J:$W,12,0),0)</f>
        <v>3</v>
      </c>
      <c r="P229" s="98">
        <f>IFERROR(VLOOKUP($F229&amp;$C229,Sales!$J:$W,13,0),0)</f>
        <v>160810.80180180178</v>
      </c>
      <c r="Q229" s="98">
        <f>IFERROR(VLOOKUP($F229&amp;$C229,Sales!$A:$H,7,0),0)</f>
        <v>0</v>
      </c>
      <c r="R229" s="41">
        <f t="shared" si="6"/>
        <v>1</v>
      </c>
      <c r="S229" s="15">
        <v>1</v>
      </c>
      <c r="T229" s="15"/>
      <c r="U229" s="15"/>
      <c r="V229" s="15">
        <v>1</v>
      </c>
      <c r="W229" s="15">
        <v>1</v>
      </c>
      <c r="X229" s="15">
        <v>1</v>
      </c>
      <c r="Y229" s="41">
        <v>1</v>
      </c>
      <c r="Z229" s="41">
        <v>1</v>
      </c>
      <c r="AA229" s="41"/>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0">
        <v>1</v>
      </c>
      <c r="BA229" t="s">
        <v>31</v>
      </c>
      <c r="BB229" t="s">
        <v>23</v>
      </c>
      <c r="BD229" s="39" t="str">
        <f t="shared" si="7"/>
        <v>01/244521101PBukalapak</v>
      </c>
    </row>
    <row r="230" spans="2:58" ht="13.5" customHeight="1" x14ac:dyDescent="0.35">
      <c r="B230" s="10" t="s">
        <v>17</v>
      </c>
      <c r="C230" s="10" t="s">
        <v>2657</v>
      </c>
      <c r="D230" s="10" t="s">
        <v>193</v>
      </c>
      <c r="E230" s="10" t="s">
        <v>194</v>
      </c>
      <c r="F230" s="10" t="s">
        <v>2483</v>
      </c>
      <c r="G230" s="137" t="s">
        <v>2483</v>
      </c>
      <c r="H230" s="10"/>
      <c r="I230" s="10" t="s">
        <v>6190</v>
      </c>
      <c r="J230" s="10" t="s">
        <v>8534</v>
      </c>
      <c r="K230" s="10" t="s">
        <v>3430</v>
      </c>
      <c r="L230" s="98">
        <f>IFERROR(VLOOKUP($F230&amp;$C230,Sales!$J:$W,9,0),0)</f>
        <v>0</v>
      </c>
      <c r="M230" s="98">
        <f>IFERROR(VLOOKUP($F230&amp;$C230,Sales!$J:$W,10,0),0)</f>
        <v>0</v>
      </c>
      <c r="N230" s="98">
        <f>IFERROR(VLOOKUP($F230&amp;$C230,Sales!$J:$W,11,0),0)</f>
        <v>0</v>
      </c>
      <c r="O230" s="98">
        <f>IFERROR(VLOOKUP($F230&amp;$C230,Sales!$J:$W,12,0),0)</f>
        <v>0</v>
      </c>
      <c r="P230" s="98">
        <f>IFERROR(VLOOKUP($F230&amp;$C230,Sales!$J:$W,13,0),0)</f>
        <v>0</v>
      </c>
      <c r="Q230" s="98">
        <f>IFERROR(VLOOKUP($F230&amp;$C230,Sales!$A:$H,7,0),0)</f>
        <v>0</v>
      </c>
      <c r="R230" s="41">
        <f t="shared" si="6"/>
        <v>1</v>
      </c>
      <c r="S230" s="15">
        <v>1</v>
      </c>
      <c r="T230" s="15"/>
      <c r="U230" s="15"/>
      <c r="V230" s="15">
        <v>1</v>
      </c>
      <c r="W230" s="15">
        <v>1</v>
      </c>
      <c r="X230" s="15">
        <v>1</v>
      </c>
      <c r="Y230" s="41">
        <v>1</v>
      </c>
      <c r="Z230" s="41">
        <v>1</v>
      </c>
      <c r="AA230" s="41"/>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0">
        <v>1</v>
      </c>
      <c r="BA230" t="s">
        <v>22</v>
      </c>
      <c r="BB230" t="s">
        <v>23</v>
      </c>
      <c r="BD230" s="39" t="str">
        <f t="shared" si="7"/>
        <v>01/394529503JBukalapak</v>
      </c>
    </row>
    <row r="231" spans="2:58" ht="13.5" customHeight="1" x14ac:dyDescent="0.35">
      <c r="B231" s="10" t="s">
        <v>17</v>
      </c>
      <c r="C231" s="10" t="s">
        <v>2657</v>
      </c>
      <c r="D231" s="10" t="s">
        <v>193</v>
      </c>
      <c r="E231" s="10" t="s">
        <v>194</v>
      </c>
      <c r="F231" s="10" t="s">
        <v>1843</v>
      </c>
      <c r="G231" s="137" t="s">
        <v>1843</v>
      </c>
      <c r="H231" s="10"/>
      <c r="I231" s="10" t="s">
        <v>6191</v>
      </c>
      <c r="J231" s="10" t="s">
        <v>8535</v>
      </c>
      <c r="K231" s="10" t="s">
        <v>8536</v>
      </c>
      <c r="L231" s="98">
        <f>IFERROR(VLOOKUP($F231&amp;$C231,Sales!$J:$W,9,0),0)</f>
        <v>0</v>
      </c>
      <c r="M231" s="98">
        <f>IFERROR(VLOOKUP($F231&amp;$C231,Sales!$J:$W,10,0),0)</f>
        <v>0</v>
      </c>
      <c r="N231" s="98">
        <f>IFERROR(VLOOKUP($F231&amp;$C231,Sales!$J:$W,11,0),0)</f>
        <v>0</v>
      </c>
      <c r="O231" s="98">
        <f>IFERROR(VLOOKUP($F231&amp;$C231,Sales!$J:$W,12,0),0)</f>
        <v>0</v>
      </c>
      <c r="P231" s="98">
        <f>IFERROR(VLOOKUP($F231&amp;$C231,Sales!$J:$W,13,0),0)</f>
        <v>0</v>
      </c>
      <c r="Q231" s="98">
        <f>IFERROR(VLOOKUP($F231&amp;$C231,Sales!$A:$H,7,0),0)</f>
        <v>0</v>
      </c>
      <c r="R231" s="41">
        <f t="shared" si="6"/>
        <v>1</v>
      </c>
      <c r="S231" s="15">
        <v>1</v>
      </c>
      <c r="T231" s="15"/>
      <c r="U231" s="15"/>
      <c r="V231" s="15">
        <v>1</v>
      </c>
      <c r="W231" s="15">
        <v>1</v>
      </c>
      <c r="X231" s="15">
        <v>1</v>
      </c>
      <c r="Y231" s="41">
        <v>1</v>
      </c>
      <c r="Z231" s="41">
        <v>1</v>
      </c>
      <c r="AA231" s="41"/>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0">
        <v>1</v>
      </c>
      <c r="BA231" t="s">
        <v>22</v>
      </c>
      <c r="BB231" t="s">
        <v>23</v>
      </c>
      <c r="BD231" s="39" t="str">
        <f t="shared" si="7"/>
        <v>01/394529503KBukalapak</v>
      </c>
    </row>
    <row r="232" spans="2:58" ht="13.5" customHeight="1" x14ac:dyDescent="0.35">
      <c r="B232" s="10" t="s">
        <v>17</v>
      </c>
      <c r="C232" s="10" t="s">
        <v>2657</v>
      </c>
      <c r="D232" s="10" t="s">
        <v>193</v>
      </c>
      <c r="E232" s="10" t="s">
        <v>194</v>
      </c>
      <c r="F232" s="10" t="s">
        <v>783</v>
      </c>
      <c r="G232" s="137" t="s">
        <v>783</v>
      </c>
      <c r="H232" s="10"/>
      <c r="I232" s="10" t="s">
        <v>6843</v>
      </c>
      <c r="J232" s="10" t="s">
        <v>8537</v>
      </c>
      <c r="K232" s="10" t="s">
        <v>8538</v>
      </c>
      <c r="L232" s="98">
        <f>IFERROR(VLOOKUP($F232&amp;$C232,Sales!$J:$W,9,0),0)</f>
        <v>0</v>
      </c>
      <c r="M232" s="98">
        <f>IFERROR(VLOOKUP($F232&amp;$C232,Sales!$J:$W,10,0),0)</f>
        <v>29639.639639639638</v>
      </c>
      <c r="N232" s="98">
        <f>IFERROR(VLOOKUP($F232&amp;$C232,Sales!$J:$W,11,0),0)</f>
        <v>0</v>
      </c>
      <c r="O232" s="98">
        <f>IFERROR(VLOOKUP($F232&amp;$C232,Sales!$J:$W,12,0),0)</f>
        <v>0.33333333333333331</v>
      </c>
      <c r="P232" s="98">
        <f>IFERROR(VLOOKUP($F232&amp;$C232,Sales!$J:$W,13,0),0)</f>
        <v>9879.8798798798798</v>
      </c>
      <c r="Q232" s="98">
        <f>IFERROR(VLOOKUP($F232&amp;$C232,Sales!$A:$H,7,0),0)</f>
        <v>0</v>
      </c>
      <c r="R232" s="41">
        <f t="shared" si="6"/>
        <v>1</v>
      </c>
      <c r="S232" s="15">
        <v>1</v>
      </c>
      <c r="T232" s="15"/>
      <c r="U232" s="15"/>
      <c r="V232" s="15">
        <v>1</v>
      </c>
      <c r="W232" s="15">
        <v>1</v>
      </c>
      <c r="X232" s="15">
        <v>1</v>
      </c>
      <c r="Y232" s="41">
        <v>1</v>
      </c>
      <c r="Z232" s="41">
        <v>1</v>
      </c>
      <c r="AA232" s="41"/>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0">
        <v>1</v>
      </c>
      <c r="BA232" t="s">
        <v>31</v>
      </c>
      <c r="BB232" t="s">
        <v>23</v>
      </c>
      <c r="BD232" s="39" t="str">
        <f t="shared" si="7"/>
        <v>01/244521105TBukalapak</v>
      </c>
    </row>
    <row r="233" spans="2:58" ht="13.5" customHeight="1" x14ac:dyDescent="0.35">
      <c r="B233" s="10" t="s">
        <v>17</v>
      </c>
      <c r="C233" s="10" t="s">
        <v>2657</v>
      </c>
      <c r="D233" s="10" t="s">
        <v>193</v>
      </c>
      <c r="E233" s="10" t="s">
        <v>194</v>
      </c>
      <c r="F233" s="10" t="s">
        <v>776</v>
      </c>
      <c r="G233" s="137" t="s">
        <v>776</v>
      </c>
      <c r="H233" s="10"/>
      <c r="I233" s="10" t="s">
        <v>777</v>
      </c>
      <c r="J233" s="10" t="s">
        <v>8539</v>
      </c>
      <c r="K233" s="10" t="s">
        <v>8540</v>
      </c>
      <c r="L233" s="98">
        <f>IFERROR(VLOOKUP($F233&amp;$C233,Sales!$J:$W,9,0),0)</f>
        <v>0</v>
      </c>
      <c r="M233" s="98">
        <f>IFERROR(VLOOKUP($F233&amp;$C233,Sales!$J:$W,10,0),0)</f>
        <v>0</v>
      </c>
      <c r="N233" s="98">
        <f>IFERROR(VLOOKUP($F233&amp;$C233,Sales!$J:$W,11,0),0)</f>
        <v>0</v>
      </c>
      <c r="O233" s="98">
        <f>IFERROR(VLOOKUP($F233&amp;$C233,Sales!$J:$W,12,0),0)</f>
        <v>0</v>
      </c>
      <c r="P233" s="98">
        <f>IFERROR(VLOOKUP($F233&amp;$C233,Sales!$J:$W,13,0),0)</f>
        <v>0</v>
      </c>
      <c r="Q233" s="98">
        <f>IFERROR(VLOOKUP($F233&amp;$C233,Sales!$A:$H,7,0),0)</f>
        <v>0</v>
      </c>
      <c r="R233" s="41">
        <f t="shared" si="6"/>
        <v>1</v>
      </c>
      <c r="S233" s="15">
        <v>1</v>
      </c>
      <c r="T233" s="15"/>
      <c r="U233" s="15"/>
      <c r="V233" s="15">
        <v>1</v>
      </c>
      <c r="W233" s="15">
        <v>1</v>
      </c>
      <c r="X233" s="15">
        <v>1</v>
      </c>
      <c r="Y233" s="41">
        <v>1</v>
      </c>
      <c r="Z233" s="41">
        <v>1</v>
      </c>
      <c r="AA233" s="41"/>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0">
        <v>1</v>
      </c>
      <c r="BA233" t="s">
        <v>22</v>
      </c>
      <c r="BB233" t="s">
        <v>23</v>
      </c>
      <c r="BD233" s="39" t="str">
        <f t="shared" si="7"/>
        <v>01/244521105VBukalapak</v>
      </c>
    </row>
    <row r="234" spans="2:58" ht="13.5" customHeight="1" x14ac:dyDescent="0.35">
      <c r="B234" s="10" t="s">
        <v>17</v>
      </c>
      <c r="C234" s="10" t="s">
        <v>2657</v>
      </c>
      <c r="D234" s="10" t="s">
        <v>193</v>
      </c>
      <c r="E234" s="10" t="s">
        <v>194</v>
      </c>
      <c r="F234" s="10" t="s">
        <v>1869</v>
      </c>
      <c r="G234" s="137" t="s">
        <v>1869</v>
      </c>
      <c r="H234" s="10"/>
      <c r="I234" s="10" t="s">
        <v>1870</v>
      </c>
      <c r="J234" s="10" t="s">
        <v>8541</v>
      </c>
      <c r="K234" s="10" t="s">
        <v>6328</v>
      </c>
      <c r="L234" s="98">
        <f>IFERROR(VLOOKUP($F234&amp;$C234,Sales!$J:$W,9,0),0)</f>
        <v>0</v>
      </c>
      <c r="M234" s="98">
        <f>IFERROR(VLOOKUP($F234&amp;$C234,Sales!$J:$W,10,0),0)</f>
        <v>0</v>
      </c>
      <c r="N234" s="98">
        <f>IFERROR(VLOOKUP($F234&amp;$C234,Sales!$J:$W,11,0),0)</f>
        <v>0</v>
      </c>
      <c r="O234" s="98">
        <f>IFERROR(VLOOKUP($F234&amp;$C234,Sales!$J:$W,12,0),0)</f>
        <v>0</v>
      </c>
      <c r="P234" s="98">
        <f>IFERROR(VLOOKUP($F234&amp;$C234,Sales!$J:$W,13,0),0)</f>
        <v>0</v>
      </c>
      <c r="Q234" s="98">
        <f>IFERROR(VLOOKUP($F234&amp;$C234,Sales!$A:$H,7,0),0)</f>
        <v>0</v>
      </c>
      <c r="R234" s="41">
        <f t="shared" si="6"/>
        <v>1</v>
      </c>
      <c r="S234" s="15">
        <v>1</v>
      </c>
      <c r="T234" s="15"/>
      <c r="U234" s="15"/>
      <c r="V234" s="15">
        <v>1</v>
      </c>
      <c r="W234" s="15">
        <v>1</v>
      </c>
      <c r="X234" s="15">
        <v>1</v>
      </c>
      <c r="Y234" s="41">
        <v>1</v>
      </c>
      <c r="Z234" s="41">
        <v>1</v>
      </c>
      <c r="AA234" s="41"/>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0">
        <v>1</v>
      </c>
      <c r="BA234" t="s">
        <v>31</v>
      </c>
      <c r="BB234" t="s">
        <v>23</v>
      </c>
      <c r="BD234" s="39" t="str">
        <f t="shared" si="7"/>
        <v>01/244521103WBukalapak</v>
      </c>
    </row>
    <row r="235" spans="2:58" ht="13.5" customHeight="1" x14ac:dyDescent="0.35">
      <c r="B235" s="10" t="s">
        <v>17</v>
      </c>
      <c r="C235" s="10" t="s">
        <v>2657</v>
      </c>
      <c r="D235" s="10" t="s">
        <v>65</v>
      </c>
      <c r="E235" s="10" t="s">
        <v>66</v>
      </c>
      <c r="F235" s="10" t="s">
        <v>904</v>
      </c>
      <c r="G235" s="137" t="s">
        <v>904</v>
      </c>
      <c r="H235" s="10"/>
      <c r="I235" s="10" t="s">
        <v>905</v>
      </c>
      <c r="J235" s="10" t="s">
        <v>8542</v>
      </c>
      <c r="K235" s="10" t="s">
        <v>8543</v>
      </c>
      <c r="L235" s="98">
        <f>IFERROR(VLOOKUP($F235&amp;$C235,Sales!$J:$W,9,0),0)</f>
        <v>0</v>
      </c>
      <c r="M235" s="98">
        <f>IFERROR(VLOOKUP($F235&amp;$C235,Sales!$J:$W,10,0),0)</f>
        <v>0</v>
      </c>
      <c r="N235" s="98">
        <f>IFERROR(VLOOKUP($F235&amp;$C235,Sales!$J:$W,11,0),0)</f>
        <v>0</v>
      </c>
      <c r="O235" s="98">
        <f>IFERROR(VLOOKUP($F235&amp;$C235,Sales!$J:$W,12,0),0)</f>
        <v>0</v>
      </c>
      <c r="P235" s="98">
        <f>IFERROR(VLOOKUP($F235&amp;$C235,Sales!$J:$W,13,0),0)</f>
        <v>0</v>
      </c>
      <c r="Q235" s="98">
        <f>IFERROR(VLOOKUP($F235&amp;$C235,Sales!$A:$H,7,0),0)</f>
        <v>0</v>
      </c>
      <c r="R235" s="41" t="str">
        <f t="shared" si="6"/>
        <v>ERROR</v>
      </c>
      <c r="S235" s="15"/>
      <c r="T235" s="15"/>
      <c r="U235" s="15"/>
      <c r="V235" s="15"/>
      <c r="W235" s="15"/>
      <c r="X235" s="15"/>
      <c r="Y235" s="41"/>
      <c r="Z235" s="41"/>
      <c r="AA235" s="41"/>
      <c r="AB235" s="15"/>
      <c r="AC235" s="15"/>
      <c r="AD235" s="15"/>
      <c r="AE235" s="15"/>
      <c r="AF235" s="15"/>
      <c r="AG235" s="15"/>
      <c r="AH235" s="15"/>
      <c r="AI235" s="15"/>
      <c r="AJ235" s="41"/>
      <c r="AK235" s="15"/>
      <c r="AL235" s="15"/>
      <c r="AM235" s="15"/>
      <c r="AN235" s="15"/>
      <c r="AO235" s="15"/>
      <c r="AP235" s="15"/>
      <c r="AQ235" s="15"/>
      <c r="AR235" s="15"/>
      <c r="AS235" s="15"/>
      <c r="AT235" s="15"/>
      <c r="AU235" s="15"/>
      <c r="AV235" s="15"/>
      <c r="AW235" s="15"/>
      <c r="AX235" s="15"/>
      <c r="AY235" s="15"/>
      <c r="AZ235" s="10">
        <v>1</v>
      </c>
      <c r="BA235" t="s">
        <v>22</v>
      </c>
      <c r="BB235" t="s">
        <v>88</v>
      </c>
      <c r="BD235" s="39" t="str">
        <f t="shared" si="7"/>
        <v>01/396129505FBukalapak</v>
      </c>
      <c r="BE235" s="81">
        <v>44813</v>
      </c>
      <c r="BF235" t="s">
        <v>13656</v>
      </c>
    </row>
    <row r="236" spans="2:58" ht="13.5" customHeight="1" x14ac:dyDescent="0.35">
      <c r="B236" s="10" t="s">
        <v>17</v>
      </c>
      <c r="C236" s="10" t="s">
        <v>2657</v>
      </c>
      <c r="D236" s="10" t="s">
        <v>193</v>
      </c>
      <c r="E236" s="10" t="s">
        <v>194</v>
      </c>
      <c r="F236" s="10" t="s">
        <v>219</v>
      </c>
      <c r="G236" s="137" t="s">
        <v>219</v>
      </c>
      <c r="H236" s="10"/>
      <c r="I236" s="10" t="s">
        <v>220</v>
      </c>
      <c r="J236" s="10" t="s">
        <v>8544</v>
      </c>
      <c r="K236" s="10" t="s">
        <v>3418</v>
      </c>
      <c r="L236" s="98">
        <f>IFERROR(VLOOKUP($F236&amp;$C236,Sales!$J:$W,9,0),0)</f>
        <v>0</v>
      </c>
      <c r="M236" s="98">
        <f>IFERROR(VLOOKUP($F236&amp;$C236,Sales!$J:$W,10,0),0)</f>
        <v>0</v>
      </c>
      <c r="N236" s="98">
        <f>IFERROR(VLOOKUP($F236&amp;$C236,Sales!$J:$W,11,0),0)</f>
        <v>0</v>
      </c>
      <c r="O236" s="98">
        <f>IFERROR(VLOOKUP($F236&amp;$C236,Sales!$J:$W,12,0),0)</f>
        <v>0</v>
      </c>
      <c r="P236" s="98">
        <f>IFERROR(VLOOKUP($F236&amp;$C236,Sales!$J:$W,13,0),0)</f>
        <v>0</v>
      </c>
      <c r="Q236" s="98">
        <f>IFERROR(VLOOKUP($F236&amp;$C236,Sales!$A:$H,7,0),0)</f>
        <v>0</v>
      </c>
      <c r="R236" s="41">
        <f t="shared" si="6"/>
        <v>1</v>
      </c>
      <c r="S236" s="15">
        <v>1</v>
      </c>
      <c r="T236" s="15"/>
      <c r="U236" s="15"/>
      <c r="V236" s="15">
        <v>1</v>
      </c>
      <c r="W236" s="15">
        <v>1</v>
      </c>
      <c r="X236" s="15">
        <v>1</v>
      </c>
      <c r="Y236" s="41">
        <v>1</v>
      </c>
      <c r="Z236" s="41">
        <v>1</v>
      </c>
      <c r="AA236" s="41"/>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0">
        <v>1</v>
      </c>
      <c r="BA236" t="s">
        <v>22</v>
      </c>
      <c r="BB236" t="s">
        <v>23</v>
      </c>
      <c r="BD236" s="39" t="str">
        <f t="shared" si="7"/>
        <v>01/244521105OBukalapak</v>
      </c>
    </row>
    <row r="237" spans="2:58" ht="13.5" customHeight="1" x14ac:dyDescent="0.35">
      <c r="B237" s="10" t="s">
        <v>17</v>
      </c>
      <c r="C237" s="10" t="s">
        <v>2657</v>
      </c>
      <c r="D237" s="10" t="s">
        <v>193</v>
      </c>
      <c r="E237" s="10" t="s">
        <v>194</v>
      </c>
      <c r="F237" s="10" t="s">
        <v>1852</v>
      </c>
      <c r="G237" s="137" t="s">
        <v>1852</v>
      </c>
      <c r="H237" s="10"/>
      <c r="I237" s="10" t="s">
        <v>6192</v>
      </c>
      <c r="J237" s="10" t="s">
        <v>8545</v>
      </c>
      <c r="K237" s="10" t="s">
        <v>8546</v>
      </c>
      <c r="L237" s="98">
        <f>IFERROR(VLOOKUP($F237&amp;$C237,Sales!$J:$W,9,0),0)</f>
        <v>0</v>
      </c>
      <c r="M237" s="98">
        <f>IFERROR(VLOOKUP($F237&amp;$C237,Sales!$J:$W,10,0),0)</f>
        <v>0</v>
      </c>
      <c r="N237" s="98">
        <f>IFERROR(VLOOKUP($F237&amp;$C237,Sales!$J:$W,11,0),0)</f>
        <v>0</v>
      </c>
      <c r="O237" s="98">
        <f>IFERROR(VLOOKUP($F237&amp;$C237,Sales!$J:$W,12,0),0)</f>
        <v>0</v>
      </c>
      <c r="P237" s="98">
        <f>IFERROR(VLOOKUP($F237&amp;$C237,Sales!$J:$W,13,0),0)</f>
        <v>0</v>
      </c>
      <c r="Q237" s="98">
        <f>IFERROR(VLOOKUP($F237&amp;$C237,Sales!$A:$H,7,0),0)</f>
        <v>0</v>
      </c>
      <c r="R237" s="41">
        <f t="shared" si="6"/>
        <v>1</v>
      </c>
      <c r="S237" s="15">
        <v>1</v>
      </c>
      <c r="T237" s="15"/>
      <c r="U237" s="15"/>
      <c r="V237" s="15">
        <v>1</v>
      </c>
      <c r="W237" s="15">
        <v>1</v>
      </c>
      <c r="X237" s="15">
        <v>1</v>
      </c>
      <c r="Y237" s="41">
        <v>1</v>
      </c>
      <c r="Z237" s="41">
        <v>1</v>
      </c>
      <c r="AA237" s="41"/>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0">
        <v>1</v>
      </c>
      <c r="BA237" t="s">
        <v>22</v>
      </c>
      <c r="BB237" t="s">
        <v>23</v>
      </c>
      <c r="BD237" s="39" t="str">
        <f t="shared" si="7"/>
        <v>01/244521103KBukalapak</v>
      </c>
    </row>
    <row r="238" spans="2:58" ht="13.5" customHeight="1" x14ac:dyDescent="0.35">
      <c r="B238" s="10" t="s">
        <v>17</v>
      </c>
      <c r="C238" s="10" t="s">
        <v>2657</v>
      </c>
      <c r="D238" s="10" t="s">
        <v>193</v>
      </c>
      <c r="E238" s="10" t="s">
        <v>194</v>
      </c>
      <c r="F238" s="10" t="s">
        <v>2485</v>
      </c>
      <c r="G238" s="137" t="s">
        <v>2485</v>
      </c>
      <c r="H238" s="10"/>
      <c r="I238" s="10">
        <v>0</v>
      </c>
      <c r="J238" s="10" t="s">
        <v>8547</v>
      </c>
      <c r="K238" s="10" t="s">
        <v>2557</v>
      </c>
      <c r="L238" s="98">
        <f>IFERROR(VLOOKUP($F238&amp;$C238,Sales!$J:$W,9,0),0)</f>
        <v>0</v>
      </c>
      <c r="M238" s="98">
        <f>IFERROR(VLOOKUP($F238&amp;$C238,Sales!$J:$W,10,0),0)</f>
        <v>0</v>
      </c>
      <c r="N238" s="98">
        <f>IFERROR(VLOOKUP($F238&amp;$C238,Sales!$J:$W,11,0),0)</f>
        <v>0</v>
      </c>
      <c r="O238" s="98">
        <f>IFERROR(VLOOKUP($F238&amp;$C238,Sales!$J:$W,12,0),0)</f>
        <v>0</v>
      </c>
      <c r="P238" s="98">
        <f>IFERROR(VLOOKUP($F238&amp;$C238,Sales!$J:$W,13,0),0)</f>
        <v>0</v>
      </c>
      <c r="Q238" s="98">
        <f>IFERROR(VLOOKUP($F238&amp;$C238,Sales!$A:$H,7,0),0)</f>
        <v>0</v>
      </c>
      <c r="R238" s="41">
        <f t="shared" si="6"/>
        <v>1</v>
      </c>
      <c r="S238" s="15">
        <v>1</v>
      </c>
      <c r="T238" s="15"/>
      <c r="U238" s="15"/>
      <c r="V238" s="15">
        <v>1</v>
      </c>
      <c r="W238" s="15">
        <v>1</v>
      </c>
      <c r="X238" s="15">
        <v>1</v>
      </c>
      <c r="Y238" s="41">
        <v>1</v>
      </c>
      <c r="Z238" s="41">
        <v>1</v>
      </c>
      <c r="AA238" s="41"/>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0">
        <v>1</v>
      </c>
      <c r="BA238" t="s">
        <v>22</v>
      </c>
      <c r="BB238" t="s">
        <v>23</v>
      </c>
      <c r="BD238" s="39" t="str">
        <f t="shared" si="7"/>
        <v>01/394529502YBukalapak</v>
      </c>
    </row>
    <row r="239" spans="2:58" ht="13.5" customHeight="1" x14ac:dyDescent="0.35">
      <c r="B239" s="10" t="s">
        <v>17</v>
      </c>
      <c r="C239" s="10" t="s">
        <v>2657</v>
      </c>
      <c r="D239" s="10" t="s">
        <v>193</v>
      </c>
      <c r="E239" s="10" t="s">
        <v>194</v>
      </c>
      <c r="F239" s="10" t="s">
        <v>2484</v>
      </c>
      <c r="G239" s="137" t="s">
        <v>2484</v>
      </c>
      <c r="H239" s="10"/>
      <c r="I239" s="10" t="s">
        <v>3607</v>
      </c>
      <c r="J239" s="10" t="s">
        <v>5327</v>
      </c>
      <c r="K239" s="10" t="s">
        <v>5328</v>
      </c>
      <c r="L239" s="98">
        <f>IFERROR(VLOOKUP($F239&amp;$C239,Sales!$J:$W,9,0),0)</f>
        <v>0</v>
      </c>
      <c r="M239" s="98">
        <f>IFERROR(VLOOKUP($F239&amp;$C239,Sales!$J:$W,10,0),0)</f>
        <v>0</v>
      </c>
      <c r="N239" s="98">
        <f>IFERROR(VLOOKUP($F239&amp;$C239,Sales!$J:$W,11,0),0)</f>
        <v>0</v>
      </c>
      <c r="O239" s="98">
        <f>IFERROR(VLOOKUP($F239&amp;$C239,Sales!$J:$W,12,0),0)</f>
        <v>0</v>
      </c>
      <c r="P239" s="98">
        <f>IFERROR(VLOOKUP($F239&amp;$C239,Sales!$J:$W,13,0),0)</f>
        <v>0</v>
      </c>
      <c r="Q239" s="98">
        <f>IFERROR(VLOOKUP($F239&amp;$C239,Sales!$A:$H,7,0),0)</f>
        <v>0</v>
      </c>
      <c r="R239" s="41">
        <f t="shared" si="6"/>
        <v>1</v>
      </c>
      <c r="S239" s="15">
        <v>1</v>
      </c>
      <c r="T239" s="15"/>
      <c r="U239" s="15"/>
      <c r="V239" s="15">
        <v>1</v>
      </c>
      <c r="W239" s="15">
        <v>1</v>
      </c>
      <c r="X239" s="15">
        <v>1</v>
      </c>
      <c r="Y239" s="41">
        <v>1</v>
      </c>
      <c r="Z239" s="41">
        <v>1</v>
      </c>
      <c r="AA239" s="41"/>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0">
        <v>1</v>
      </c>
      <c r="BA239" t="s">
        <v>22</v>
      </c>
      <c r="BB239" t="s">
        <v>23</v>
      </c>
      <c r="BD239" s="39" t="str">
        <f t="shared" si="7"/>
        <v>01/394529502ZBukalapak</v>
      </c>
    </row>
    <row r="240" spans="2:58" ht="13.5" customHeight="1" x14ac:dyDescent="0.35">
      <c r="B240" s="10" t="s">
        <v>17</v>
      </c>
      <c r="C240" s="10" t="s">
        <v>2657</v>
      </c>
      <c r="D240" s="10" t="s">
        <v>193</v>
      </c>
      <c r="E240" s="10" t="s">
        <v>194</v>
      </c>
      <c r="F240" s="10" t="s">
        <v>205</v>
      </c>
      <c r="G240" s="137" t="s">
        <v>205</v>
      </c>
      <c r="H240" s="10"/>
      <c r="I240" s="10" t="s">
        <v>206</v>
      </c>
      <c r="J240" s="10" t="s">
        <v>8548</v>
      </c>
      <c r="K240" s="10" t="s">
        <v>8549</v>
      </c>
      <c r="L240" s="98">
        <f>IFERROR(VLOOKUP($F240&amp;$C240,Sales!$J:$W,9,0),0)</f>
        <v>0</v>
      </c>
      <c r="M240" s="98">
        <f>IFERROR(VLOOKUP($F240&amp;$C240,Sales!$J:$W,10,0),0)</f>
        <v>0</v>
      </c>
      <c r="N240" s="98">
        <f>IFERROR(VLOOKUP($F240&amp;$C240,Sales!$J:$W,11,0),0)</f>
        <v>0</v>
      </c>
      <c r="O240" s="98">
        <f>IFERROR(VLOOKUP($F240&amp;$C240,Sales!$J:$W,12,0),0)</f>
        <v>0</v>
      </c>
      <c r="P240" s="98">
        <f>IFERROR(VLOOKUP($F240&amp;$C240,Sales!$J:$W,13,0),0)</f>
        <v>0</v>
      </c>
      <c r="Q240" s="98">
        <f>IFERROR(VLOOKUP($F240&amp;$C240,Sales!$A:$H,7,0),0)</f>
        <v>0</v>
      </c>
      <c r="R240" s="41">
        <f t="shared" si="6"/>
        <v>1</v>
      </c>
      <c r="S240" s="15">
        <v>1</v>
      </c>
      <c r="T240" s="15"/>
      <c r="U240" s="15"/>
      <c r="V240" s="15">
        <v>1</v>
      </c>
      <c r="W240" s="15">
        <v>1</v>
      </c>
      <c r="X240" s="15">
        <v>1</v>
      </c>
      <c r="Y240" s="41">
        <v>1</v>
      </c>
      <c r="Z240" s="41">
        <v>1</v>
      </c>
      <c r="AA240" s="41"/>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0">
        <v>1</v>
      </c>
      <c r="BA240" t="s">
        <v>22</v>
      </c>
      <c r="BB240" t="s">
        <v>23</v>
      </c>
      <c r="BD240" s="39" t="str">
        <f t="shared" si="7"/>
        <v>01/244521104PBukalapak</v>
      </c>
    </row>
    <row r="241" spans="2:58" ht="13.5" customHeight="1" x14ac:dyDescent="0.35">
      <c r="B241" s="10" t="s">
        <v>17</v>
      </c>
      <c r="C241" s="10" t="s">
        <v>2657</v>
      </c>
      <c r="D241" s="10" t="s">
        <v>193</v>
      </c>
      <c r="E241" s="10" t="s">
        <v>194</v>
      </c>
      <c r="F241" s="10" t="s">
        <v>1044</v>
      </c>
      <c r="G241" s="137" t="s">
        <v>1044</v>
      </c>
      <c r="H241" s="10"/>
      <c r="I241" s="10" t="s">
        <v>1045</v>
      </c>
      <c r="J241" s="10" t="s">
        <v>8550</v>
      </c>
      <c r="K241" s="10" t="s">
        <v>8551</v>
      </c>
      <c r="L241" s="98">
        <f>IFERROR(VLOOKUP($F241&amp;$C241,Sales!$J:$W,9,0),0)</f>
        <v>0</v>
      </c>
      <c r="M241" s="98">
        <f>IFERROR(VLOOKUP($F241&amp;$C241,Sales!$J:$W,10,0),0)</f>
        <v>0</v>
      </c>
      <c r="N241" s="98">
        <f>IFERROR(VLOOKUP($F241&amp;$C241,Sales!$J:$W,11,0),0)</f>
        <v>0</v>
      </c>
      <c r="O241" s="98">
        <f>IFERROR(VLOOKUP($F241&amp;$C241,Sales!$J:$W,12,0),0)</f>
        <v>0</v>
      </c>
      <c r="P241" s="98">
        <f>IFERROR(VLOOKUP($F241&amp;$C241,Sales!$J:$W,13,0),0)</f>
        <v>0</v>
      </c>
      <c r="Q241" s="98">
        <f>IFERROR(VLOOKUP($F241&amp;$C241,Sales!$A:$H,7,0),0)</f>
        <v>0</v>
      </c>
      <c r="R241" s="41">
        <f t="shared" si="6"/>
        <v>1</v>
      </c>
      <c r="S241" s="15">
        <v>1</v>
      </c>
      <c r="T241" s="15"/>
      <c r="U241" s="15"/>
      <c r="V241" s="15">
        <v>1</v>
      </c>
      <c r="W241" s="15">
        <v>1</v>
      </c>
      <c r="X241" s="15">
        <v>1</v>
      </c>
      <c r="Y241" s="41">
        <v>1</v>
      </c>
      <c r="Z241" s="41">
        <v>1</v>
      </c>
      <c r="AA241" s="41"/>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0">
        <v>1</v>
      </c>
      <c r="BA241" t="s">
        <v>22</v>
      </c>
      <c r="BB241" t="s">
        <v>23</v>
      </c>
      <c r="BD241" s="39" t="str">
        <f t="shared" si="7"/>
        <v>01/244521103MBukalapak</v>
      </c>
    </row>
    <row r="242" spans="2:58" ht="13.5" customHeight="1" x14ac:dyDescent="0.35">
      <c r="B242" s="10" t="s">
        <v>17</v>
      </c>
      <c r="C242" s="10" t="s">
        <v>2657</v>
      </c>
      <c r="D242" s="10" t="s">
        <v>193</v>
      </c>
      <c r="E242" s="10" t="s">
        <v>194</v>
      </c>
      <c r="F242" s="10" t="s">
        <v>197</v>
      </c>
      <c r="G242" s="137" t="s">
        <v>197</v>
      </c>
      <c r="H242" s="10"/>
      <c r="I242" s="10" t="s">
        <v>198</v>
      </c>
      <c r="J242" s="10" t="s">
        <v>8552</v>
      </c>
      <c r="K242" s="10" t="s">
        <v>8553</v>
      </c>
      <c r="L242" s="98">
        <f>IFERROR(VLOOKUP($F242&amp;$C242,Sales!$J:$W,9,0),0)</f>
        <v>0</v>
      </c>
      <c r="M242" s="98">
        <f>IFERROR(VLOOKUP($F242&amp;$C242,Sales!$J:$W,10,0),0)</f>
        <v>53603.603603603602</v>
      </c>
      <c r="N242" s="98">
        <f>IFERROR(VLOOKUP($F242&amp;$C242,Sales!$J:$W,11,0),0)</f>
        <v>0</v>
      </c>
      <c r="O242" s="98">
        <f>IFERROR(VLOOKUP($F242&amp;$C242,Sales!$J:$W,12,0),0)</f>
        <v>0.33333333333333331</v>
      </c>
      <c r="P242" s="98">
        <f>IFERROR(VLOOKUP($F242&amp;$C242,Sales!$J:$W,13,0),0)</f>
        <v>17867.867867867866</v>
      </c>
      <c r="Q242" s="98">
        <f>IFERROR(VLOOKUP($F242&amp;$C242,Sales!$A:$H,7,0),0)</f>
        <v>0</v>
      </c>
      <c r="R242" s="41">
        <f t="shared" si="6"/>
        <v>1</v>
      </c>
      <c r="S242" s="15">
        <v>1</v>
      </c>
      <c r="T242" s="15"/>
      <c r="U242" s="15"/>
      <c r="V242" s="15">
        <v>1</v>
      </c>
      <c r="W242" s="15">
        <v>1</v>
      </c>
      <c r="X242" s="15">
        <v>1</v>
      </c>
      <c r="Y242" s="41">
        <v>1</v>
      </c>
      <c r="Z242" s="41">
        <v>1</v>
      </c>
      <c r="AA242" s="41"/>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0">
        <v>1</v>
      </c>
      <c r="BA242" t="s">
        <v>31</v>
      </c>
      <c r="BB242" t="s">
        <v>23</v>
      </c>
      <c r="BD242" s="39" t="str">
        <f t="shared" si="7"/>
        <v>01/244521101GBukalapak</v>
      </c>
    </row>
    <row r="243" spans="2:58" ht="13.5" customHeight="1" x14ac:dyDescent="0.35">
      <c r="B243" s="10" t="s">
        <v>17</v>
      </c>
      <c r="C243" s="10" t="s">
        <v>2657</v>
      </c>
      <c r="D243" s="10" t="s">
        <v>193</v>
      </c>
      <c r="E243" s="10" t="s">
        <v>194</v>
      </c>
      <c r="F243" s="10" t="s">
        <v>774</v>
      </c>
      <c r="G243" s="137" t="s">
        <v>774</v>
      </c>
      <c r="H243" s="10"/>
      <c r="I243" s="10" t="s">
        <v>775</v>
      </c>
      <c r="J243" s="10" t="s">
        <v>8554</v>
      </c>
      <c r="K243" s="10" t="s">
        <v>8555</v>
      </c>
      <c r="L243" s="98">
        <f>IFERROR(VLOOKUP($F243&amp;$C243,Sales!$J:$W,9,0),0)</f>
        <v>118558.55855855855</v>
      </c>
      <c r="M243" s="98">
        <f>IFERROR(VLOOKUP($F243&amp;$C243,Sales!$J:$W,10,0),0)</f>
        <v>0</v>
      </c>
      <c r="N243" s="98">
        <f>IFERROR(VLOOKUP($F243&amp;$C243,Sales!$J:$W,11,0),0)</f>
        <v>0</v>
      </c>
      <c r="O243" s="98">
        <f>IFERROR(VLOOKUP($F243&amp;$C243,Sales!$J:$W,12,0),0)</f>
        <v>1.3333333333333333</v>
      </c>
      <c r="P243" s="98">
        <f>IFERROR(VLOOKUP($F243&amp;$C243,Sales!$J:$W,13,0),0)</f>
        <v>39519.519519519519</v>
      </c>
      <c r="Q243" s="98">
        <f>IFERROR(VLOOKUP($F243&amp;$C243,Sales!$A:$H,7,0),0)</f>
        <v>0</v>
      </c>
      <c r="R243" s="41">
        <f t="shared" si="6"/>
        <v>1</v>
      </c>
      <c r="S243" s="15">
        <v>1</v>
      </c>
      <c r="T243" s="15"/>
      <c r="U243" s="15"/>
      <c r="V243" s="15">
        <v>1</v>
      </c>
      <c r="W243" s="15">
        <v>1</v>
      </c>
      <c r="X243" s="15">
        <v>1</v>
      </c>
      <c r="Y243" s="41">
        <v>1</v>
      </c>
      <c r="Z243" s="41">
        <v>1</v>
      </c>
      <c r="AA243" s="41"/>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0">
        <v>1</v>
      </c>
      <c r="BA243" t="s">
        <v>22</v>
      </c>
      <c r="BB243" t="s">
        <v>23</v>
      </c>
      <c r="BD243" s="39" t="str">
        <f t="shared" si="7"/>
        <v>01/244521103VBukalapak</v>
      </c>
    </row>
    <row r="244" spans="2:58" ht="13.5" customHeight="1" x14ac:dyDescent="0.35">
      <c r="B244" s="10" t="s">
        <v>17</v>
      </c>
      <c r="C244" s="10" t="s">
        <v>2657</v>
      </c>
      <c r="D244" s="10" t="s">
        <v>193</v>
      </c>
      <c r="E244" s="10" t="s">
        <v>194</v>
      </c>
      <c r="F244" s="10" t="s">
        <v>2702</v>
      </c>
      <c r="G244" s="137" t="s">
        <v>2702</v>
      </c>
      <c r="H244" s="10"/>
      <c r="I244" s="10" t="s">
        <v>2616</v>
      </c>
      <c r="J244" s="10" t="s">
        <v>2703</v>
      </c>
      <c r="K244" s="10" t="s">
        <v>2704</v>
      </c>
      <c r="L244" s="98">
        <f>IFERROR(VLOOKUP($F244&amp;$C244,Sales!$J:$W,9,0),0)</f>
        <v>0</v>
      </c>
      <c r="M244" s="98">
        <f>IFERROR(VLOOKUP($F244&amp;$C244,Sales!$J:$W,10,0),0)</f>
        <v>0</v>
      </c>
      <c r="N244" s="98">
        <f>IFERROR(VLOOKUP($F244&amp;$C244,Sales!$J:$W,11,0),0)</f>
        <v>0</v>
      </c>
      <c r="O244" s="98">
        <f>IFERROR(VLOOKUP($F244&amp;$C244,Sales!$J:$W,12,0),0)</f>
        <v>0</v>
      </c>
      <c r="P244" s="98">
        <f>IFERROR(VLOOKUP($F244&amp;$C244,Sales!$J:$W,13,0),0)</f>
        <v>0</v>
      </c>
      <c r="Q244" s="98">
        <f>IFERROR(VLOOKUP($F244&amp;$C244,Sales!$A:$H,7,0),0)</f>
        <v>0</v>
      </c>
      <c r="R244" s="41">
        <f t="shared" si="6"/>
        <v>1</v>
      </c>
      <c r="S244" s="15">
        <v>1</v>
      </c>
      <c r="T244" s="15"/>
      <c r="U244" s="15"/>
      <c r="V244" s="15">
        <v>1</v>
      </c>
      <c r="W244" s="15">
        <v>1</v>
      </c>
      <c r="X244" s="15">
        <v>1</v>
      </c>
      <c r="Y244" s="41">
        <v>1</v>
      </c>
      <c r="Z244" s="41">
        <v>1</v>
      </c>
      <c r="AA244" s="41"/>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0">
        <v>1</v>
      </c>
      <c r="BA244" t="s">
        <v>31</v>
      </c>
      <c r="BB244" t="s">
        <v>23</v>
      </c>
      <c r="BD244" s="39" t="str">
        <f t="shared" si="7"/>
        <v>01/244521101DBukalapak</v>
      </c>
    </row>
    <row r="245" spans="2:58" ht="13.5" customHeight="1" x14ac:dyDescent="0.35">
      <c r="B245" s="10" t="s">
        <v>17</v>
      </c>
      <c r="C245" s="10" t="s">
        <v>2657</v>
      </c>
      <c r="D245" s="10" t="s">
        <v>193</v>
      </c>
      <c r="E245" s="10" t="s">
        <v>194</v>
      </c>
      <c r="F245" s="10" t="s">
        <v>209</v>
      </c>
      <c r="G245" s="137" t="s">
        <v>209</v>
      </c>
      <c r="H245" s="10"/>
      <c r="I245" s="10" t="s">
        <v>210</v>
      </c>
      <c r="J245" s="10" t="s">
        <v>5333</v>
      </c>
      <c r="K245" s="10" t="s">
        <v>5334</v>
      </c>
      <c r="L245" s="98">
        <f>IFERROR(VLOOKUP($F245&amp;$C245,Sales!$J:$W,9,0),0)</f>
        <v>0</v>
      </c>
      <c r="M245" s="98">
        <f>IFERROR(VLOOKUP($F245&amp;$C245,Sales!$J:$W,10,0),0)</f>
        <v>0</v>
      </c>
      <c r="N245" s="98">
        <f>IFERROR(VLOOKUP($F245&amp;$C245,Sales!$J:$W,11,0),0)</f>
        <v>0</v>
      </c>
      <c r="O245" s="98">
        <f>IFERROR(VLOOKUP($F245&amp;$C245,Sales!$J:$W,12,0),0)</f>
        <v>0</v>
      </c>
      <c r="P245" s="98">
        <f>IFERROR(VLOOKUP($F245&amp;$C245,Sales!$J:$W,13,0),0)</f>
        <v>0</v>
      </c>
      <c r="Q245" s="98">
        <f>IFERROR(VLOOKUP($F245&amp;$C245,Sales!$A:$H,7,0),0)</f>
        <v>0</v>
      </c>
      <c r="R245" s="41">
        <f t="shared" si="6"/>
        <v>1</v>
      </c>
      <c r="S245" s="15">
        <v>1</v>
      </c>
      <c r="T245" s="15"/>
      <c r="U245" s="15"/>
      <c r="V245" s="15">
        <v>1</v>
      </c>
      <c r="W245" s="15">
        <v>1</v>
      </c>
      <c r="X245" s="15">
        <v>1</v>
      </c>
      <c r="Y245" s="41">
        <v>1</v>
      </c>
      <c r="Z245" s="41">
        <v>1</v>
      </c>
      <c r="AA245" s="41"/>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0">
        <v>1</v>
      </c>
      <c r="BA245" t="s">
        <v>22</v>
      </c>
      <c r="BB245" t="s">
        <v>23</v>
      </c>
      <c r="BD245" s="39" t="str">
        <f t="shared" si="7"/>
        <v>01/244521101EBukalapak</v>
      </c>
    </row>
    <row r="246" spans="2:58" ht="13.5" customHeight="1" x14ac:dyDescent="0.35">
      <c r="B246" s="10" t="s">
        <v>17</v>
      </c>
      <c r="C246" s="10" t="s">
        <v>2657</v>
      </c>
      <c r="D246" s="10" t="s">
        <v>193</v>
      </c>
      <c r="E246" s="10" t="s">
        <v>194</v>
      </c>
      <c r="F246" s="10" t="s">
        <v>223</v>
      </c>
      <c r="G246" s="137" t="s">
        <v>223</v>
      </c>
      <c r="H246" s="10"/>
      <c r="I246" s="10" t="s">
        <v>224</v>
      </c>
      <c r="J246" s="10" t="s">
        <v>2709</v>
      </c>
      <c r="K246" s="10" t="s">
        <v>2710</v>
      </c>
      <c r="L246" s="98">
        <f>IFERROR(VLOOKUP($F246&amp;$C246,Sales!$J:$W,9,0),0)</f>
        <v>125945.94594594593</v>
      </c>
      <c r="M246" s="98">
        <f>IFERROR(VLOOKUP($F246&amp;$C246,Sales!$J:$W,10,0),0)</f>
        <v>0</v>
      </c>
      <c r="N246" s="98">
        <f>IFERROR(VLOOKUP($F246&amp;$C246,Sales!$J:$W,11,0),0)</f>
        <v>0</v>
      </c>
      <c r="O246" s="98">
        <f>IFERROR(VLOOKUP($F246&amp;$C246,Sales!$J:$W,12,0),0)</f>
        <v>0.66666666666666663</v>
      </c>
      <c r="P246" s="98">
        <f>IFERROR(VLOOKUP($F246&amp;$C246,Sales!$J:$W,13,0),0)</f>
        <v>41981.981981981975</v>
      </c>
      <c r="Q246" s="98">
        <f>IFERROR(VLOOKUP($F246&amp;$C246,Sales!$A:$H,7,0),0)</f>
        <v>0</v>
      </c>
      <c r="R246" s="41">
        <f t="shared" si="6"/>
        <v>1</v>
      </c>
      <c r="S246" s="15">
        <v>1</v>
      </c>
      <c r="T246" s="15"/>
      <c r="U246" s="15"/>
      <c r="V246" s="15">
        <v>1</v>
      </c>
      <c r="W246" s="15">
        <v>1</v>
      </c>
      <c r="X246" s="15">
        <v>1</v>
      </c>
      <c r="Y246" s="41">
        <v>1</v>
      </c>
      <c r="Z246" s="41">
        <v>1</v>
      </c>
      <c r="AA246" s="41"/>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0">
        <v>1</v>
      </c>
      <c r="BA246" t="s">
        <v>31</v>
      </c>
      <c r="BB246" t="s">
        <v>23</v>
      </c>
      <c r="BD246" s="39" t="str">
        <f t="shared" si="7"/>
        <v>01/244521104ZBukalapak</v>
      </c>
    </row>
    <row r="247" spans="2:58" ht="13.5" customHeight="1" x14ac:dyDescent="0.35">
      <c r="B247" s="10" t="s">
        <v>17</v>
      </c>
      <c r="C247" s="10" t="s">
        <v>2657</v>
      </c>
      <c r="D247" s="10" t="s">
        <v>119</v>
      </c>
      <c r="E247" s="10" t="s">
        <v>120</v>
      </c>
      <c r="F247" s="10" t="s">
        <v>4076</v>
      </c>
      <c r="G247" s="137" t="s">
        <v>4076</v>
      </c>
      <c r="H247" s="10"/>
      <c r="I247" s="10">
        <v>0</v>
      </c>
      <c r="J247" s="10" t="s">
        <v>8556</v>
      </c>
      <c r="K247" s="10" t="s">
        <v>6309</v>
      </c>
      <c r="L247" s="98">
        <f>IFERROR(VLOOKUP($F247&amp;$C247,Sales!$J:$W,9,0),0)</f>
        <v>0</v>
      </c>
      <c r="M247" s="98">
        <f>IFERROR(VLOOKUP($F247&amp;$C247,Sales!$J:$W,10,0),0)</f>
        <v>0</v>
      </c>
      <c r="N247" s="98">
        <f>IFERROR(VLOOKUP($F247&amp;$C247,Sales!$J:$W,11,0),0)</f>
        <v>0</v>
      </c>
      <c r="O247" s="98">
        <f>IFERROR(VLOOKUP($F247&amp;$C247,Sales!$J:$W,12,0),0)</f>
        <v>0</v>
      </c>
      <c r="P247" s="98">
        <f>IFERROR(VLOOKUP($F247&amp;$C247,Sales!$J:$W,13,0),0)</f>
        <v>0</v>
      </c>
      <c r="Q247" s="98">
        <f>IFERROR(VLOOKUP($F247&amp;$C247,Sales!$A:$H,7,0),0)</f>
        <v>0</v>
      </c>
      <c r="R247" s="41" t="str">
        <f t="shared" si="6"/>
        <v>ERROR</v>
      </c>
      <c r="S247" s="15"/>
      <c r="T247" s="15"/>
      <c r="U247" s="15"/>
      <c r="V247" s="15"/>
      <c r="W247" s="15"/>
      <c r="X247" s="15"/>
      <c r="Y247" s="41"/>
      <c r="Z247" s="41"/>
      <c r="AA247" s="41"/>
      <c r="AB247" s="15"/>
      <c r="AC247" s="15"/>
      <c r="AD247" s="15"/>
      <c r="AE247" s="15"/>
      <c r="AF247" s="15"/>
      <c r="AG247" s="15"/>
      <c r="AH247" s="15"/>
      <c r="AI247" s="15"/>
      <c r="AJ247" s="41"/>
      <c r="AK247" s="15"/>
      <c r="AL247" s="15"/>
      <c r="AM247" s="15"/>
      <c r="AN247" s="15"/>
      <c r="AO247" s="15"/>
      <c r="AP247" s="15"/>
      <c r="AQ247" s="15"/>
      <c r="AR247" s="15"/>
      <c r="AS247" s="15"/>
      <c r="AT247" s="15"/>
      <c r="AU247" s="15"/>
      <c r="AV247" s="15"/>
      <c r="AW247" s="15"/>
      <c r="AX247" s="15"/>
      <c r="AY247" s="15"/>
      <c r="AZ247" s="10">
        <v>1</v>
      </c>
      <c r="BA247" t="s">
        <v>22</v>
      </c>
      <c r="BB247" t="s">
        <v>88</v>
      </c>
      <c r="BD247" s="39" t="str">
        <f t="shared" si="7"/>
        <v>01/394429501XBukalapak</v>
      </c>
      <c r="BE247" s="88">
        <v>44921</v>
      </c>
      <c r="BF247" t="s">
        <v>14108</v>
      </c>
    </row>
    <row r="248" spans="2:58" ht="13.5" customHeight="1" x14ac:dyDescent="0.35">
      <c r="B248" s="10" t="s">
        <v>17</v>
      </c>
      <c r="C248" s="10" t="s">
        <v>2657</v>
      </c>
      <c r="D248" s="10" t="s">
        <v>193</v>
      </c>
      <c r="E248" s="10" t="s">
        <v>194</v>
      </c>
      <c r="F248" s="10" t="s">
        <v>231</v>
      </c>
      <c r="G248" s="137" t="s">
        <v>231</v>
      </c>
      <c r="H248" s="10"/>
      <c r="I248" s="10" t="s">
        <v>232</v>
      </c>
      <c r="J248" s="10" t="s">
        <v>2711</v>
      </c>
      <c r="K248" s="10" t="s">
        <v>2712</v>
      </c>
      <c r="L248" s="98">
        <f>IFERROR(VLOOKUP($F248&amp;$C248,Sales!$J:$W,9,0),0)</f>
        <v>0</v>
      </c>
      <c r="M248" s="98">
        <f>IFERROR(VLOOKUP($F248&amp;$C248,Sales!$J:$W,10,0),0)</f>
        <v>60270.270270270266</v>
      </c>
      <c r="N248" s="98">
        <f>IFERROR(VLOOKUP($F248&amp;$C248,Sales!$J:$W,11,0),0)</f>
        <v>60270.270270270266</v>
      </c>
      <c r="O248" s="98">
        <f>IFERROR(VLOOKUP($F248&amp;$C248,Sales!$J:$W,12,0),0)</f>
        <v>0.66666666666666663</v>
      </c>
      <c r="P248" s="98">
        <f>IFERROR(VLOOKUP($F248&amp;$C248,Sales!$J:$W,13,0),0)</f>
        <v>40180.180180180178</v>
      </c>
      <c r="Q248" s="98">
        <f>IFERROR(VLOOKUP($F248&amp;$C248,Sales!$A:$H,7,0),0)</f>
        <v>0</v>
      </c>
      <c r="R248" s="41">
        <f t="shared" si="6"/>
        <v>1</v>
      </c>
      <c r="S248" s="15">
        <v>1</v>
      </c>
      <c r="T248" s="15"/>
      <c r="U248" s="15"/>
      <c r="V248" s="15">
        <v>1</v>
      </c>
      <c r="W248" s="15">
        <v>1</v>
      </c>
      <c r="X248" s="15">
        <v>1</v>
      </c>
      <c r="Y248" s="41">
        <v>1</v>
      </c>
      <c r="Z248" s="41">
        <v>1</v>
      </c>
      <c r="AA248" s="41"/>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0">
        <v>1</v>
      </c>
      <c r="BA248" t="s">
        <v>22</v>
      </c>
      <c r="BB248" t="s">
        <v>23</v>
      </c>
      <c r="BD248" s="39" t="str">
        <f t="shared" si="7"/>
        <v>01/244521105LBukalapak</v>
      </c>
    </row>
    <row r="249" spans="2:58" ht="13.5" customHeight="1" x14ac:dyDescent="0.35">
      <c r="B249" s="10" t="s">
        <v>17</v>
      </c>
      <c r="C249" s="10" t="s">
        <v>2657</v>
      </c>
      <c r="D249" s="10" t="s">
        <v>193</v>
      </c>
      <c r="E249" s="10" t="s">
        <v>194</v>
      </c>
      <c r="F249" s="10" t="s">
        <v>203</v>
      </c>
      <c r="G249" s="137" t="s">
        <v>203</v>
      </c>
      <c r="H249" s="10"/>
      <c r="I249" s="10" t="s">
        <v>204</v>
      </c>
      <c r="J249" s="10" t="s">
        <v>5339</v>
      </c>
      <c r="K249" s="10" t="s">
        <v>5340</v>
      </c>
      <c r="L249" s="98">
        <f>IFERROR(VLOOKUP($F249&amp;$C249,Sales!$J:$W,9,0),0)</f>
        <v>0</v>
      </c>
      <c r="M249" s="98">
        <f>IFERROR(VLOOKUP($F249&amp;$C249,Sales!$J:$W,10,0),0)</f>
        <v>0</v>
      </c>
      <c r="N249" s="98">
        <f>IFERROR(VLOOKUP($F249&amp;$C249,Sales!$J:$W,11,0),0)</f>
        <v>0</v>
      </c>
      <c r="O249" s="98">
        <f>IFERROR(VLOOKUP($F249&amp;$C249,Sales!$J:$W,12,0),0)</f>
        <v>0</v>
      </c>
      <c r="P249" s="98">
        <f>IFERROR(VLOOKUP($F249&amp;$C249,Sales!$J:$W,13,0),0)</f>
        <v>0</v>
      </c>
      <c r="Q249" s="98">
        <f>IFERROR(VLOOKUP($F249&amp;$C249,Sales!$A:$H,7,0),0)</f>
        <v>0</v>
      </c>
      <c r="R249" s="41">
        <f t="shared" si="6"/>
        <v>1</v>
      </c>
      <c r="S249" s="15">
        <v>1</v>
      </c>
      <c r="T249" s="15"/>
      <c r="U249" s="15"/>
      <c r="V249" s="15">
        <v>1</v>
      </c>
      <c r="W249" s="15">
        <v>1</v>
      </c>
      <c r="X249" s="15">
        <v>1</v>
      </c>
      <c r="Y249" s="41">
        <v>1</v>
      </c>
      <c r="Z249" s="41">
        <v>1</v>
      </c>
      <c r="AA249" s="41"/>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0">
        <v>1</v>
      </c>
      <c r="BA249" t="s">
        <v>22</v>
      </c>
      <c r="BB249" t="s">
        <v>23</v>
      </c>
      <c r="BD249" s="39" t="str">
        <f t="shared" si="7"/>
        <v>01/244521105QBukalapak</v>
      </c>
    </row>
    <row r="250" spans="2:58" ht="13.5" customHeight="1" x14ac:dyDescent="0.35">
      <c r="B250" s="10" t="s">
        <v>17</v>
      </c>
      <c r="C250" s="10" t="s">
        <v>2657</v>
      </c>
      <c r="D250" s="10" t="s">
        <v>193</v>
      </c>
      <c r="E250" s="10" t="s">
        <v>194</v>
      </c>
      <c r="F250" s="10" t="s">
        <v>217</v>
      </c>
      <c r="G250" s="137" t="s">
        <v>217</v>
      </c>
      <c r="H250" s="10"/>
      <c r="I250" s="10" t="s">
        <v>218</v>
      </c>
      <c r="J250" s="10" t="s">
        <v>2667</v>
      </c>
      <c r="K250" s="10" t="s">
        <v>2668</v>
      </c>
      <c r="L250" s="98">
        <f>IFERROR(VLOOKUP($F250&amp;$C250,Sales!$J:$W,9,0),0)</f>
        <v>60270.270270270266</v>
      </c>
      <c r="M250" s="98">
        <f>IFERROR(VLOOKUP($F250&amp;$C250,Sales!$J:$W,10,0),0)</f>
        <v>0</v>
      </c>
      <c r="N250" s="98">
        <f>IFERROR(VLOOKUP($F250&amp;$C250,Sales!$J:$W,11,0),0)</f>
        <v>0</v>
      </c>
      <c r="O250" s="98">
        <f>IFERROR(VLOOKUP($F250&amp;$C250,Sales!$J:$W,12,0),0)</f>
        <v>0.33333333333333331</v>
      </c>
      <c r="P250" s="98">
        <f>IFERROR(VLOOKUP($F250&amp;$C250,Sales!$J:$W,13,0),0)</f>
        <v>20090.090090090089</v>
      </c>
      <c r="Q250" s="98">
        <f>IFERROR(VLOOKUP($F250&amp;$C250,Sales!$A:$H,7,0),0)</f>
        <v>0</v>
      </c>
      <c r="R250" s="41">
        <f t="shared" si="6"/>
        <v>1</v>
      </c>
      <c r="S250" s="15">
        <v>1</v>
      </c>
      <c r="T250" s="15"/>
      <c r="U250" s="15"/>
      <c r="V250" s="15">
        <v>1</v>
      </c>
      <c r="W250" s="15">
        <v>1</v>
      </c>
      <c r="X250" s="15">
        <v>1</v>
      </c>
      <c r="Y250" s="41">
        <v>1</v>
      </c>
      <c r="Z250" s="41">
        <v>1</v>
      </c>
      <c r="AA250" s="41"/>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0">
        <v>1</v>
      </c>
      <c r="BA250" t="s">
        <v>22</v>
      </c>
      <c r="BB250" t="s">
        <v>23</v>
      </c>
      <c r="BD250" s="39" t="str">
        <f t="shared" si="7"/>
        <v>01/244521105NBukalapak</v>
      </c>
    </row>
    <row r="251" spans="2:58" ht="13.5" customHeight="1" x14ac:dyDescent="0.35">
      <c r="B251" s="10" t="s">
        <v>17</v>
      </c>
      <c r="C251" s="10" t="s">
        <v>2657</v>
      </c>
      <c r="D251" s="10" t="s">
        <v>119</v>
      </c>
      <c r="E251" s="10" t="s">
        <v>120</v>
      </c>
      <c r="F251" s="10" t="s">
        <v>4079</v>
      </c>
      <c r="G251" s="137" t="s">
        <v>4079</v>
      </c>
      <c r="H251" s="10"/>
      <c r="I251" s="10">
        <v>0</v>
      </c>
      <c r="J251" s="10" t="s">
        <v>8557</v>
      </c>
      <c r="K251" s="10" t="s">
        <v>6312</v>
      </c>
      <c r="L251" s="98">
        <f>IFERROR(VLOOKUP($F251&amp;$C251,Sales!$J:$W,9,0),0)</f>
        <v>0</v>
      </c>
      <c r="M251" s="98">
        <f>IFERROR(VLOOKUP($F251&amp;$C251,Sales!$J:$W,10,0),0)</f>
        <v>0</v>
      </c>
      <c r="N251" s="98">
        <f>IFERROR(VLOOKUP($F251&amp;$C251,Sales!$J:$W,11,0),0)</f>
        <v>0</v>
      </c>
      <c r="O251" s="98">
        <f>IFERROR(VLOOKUP($F251&amp;$C251,Sales!$J:$W,12,0),0)</f>
        <v>0</v>
      </c>
      <c r="P251" s="98">
        <f>IFERROR(VLOOKUP($F251&amp;$C251,Sales!$J:$W,13,0),0)</f>
        <v>0</v>
      </c>
      <c r="Q251" s="98">
        <f>IFERROR(VLOOKUP($F251&amp;$C251,Sales!$A:$H,7,0),0)</f>
        <v>0</v>
      </c>
      <c r="R251" s="41" t="str">
        <f t="shared" si="6"/>
        <v>ERROR</v>
      </c>
      <c r="S251" s="15"/>
      <c r="T251" s="15"/>
      <c r="U251" s="15"/>
      <c r="V251" s="15"/>
      <c r="W251" s="15"/>
      <c r="X251" s="15"/>
      <c r="Y251" s="41"/>
      <c r="Z251" s="41"/>
      <c r="AA251" s="41"/>
      <c r="AB251" s="15"/>
      <c r="AC251" s="15"/>
      <c r="AD251" s="15"/>
      <c r="AE251" s="15"/>
      <c r="AF251" s="15"/>
      <c r="AG251" s="15"/>
      <c r="AH251" s="15"/>
      <c r="AI251" s="15"/>
      <c r="AJ251" s="41"/>
      <c r="AK251" s="15"/>
      <c r="AL251" s="15"/>
      <c r="AM251" s="15"/>
      <c r="AN251" s="15"/>
      <c r="AO251" s="15"/>
      <c r="AP251" s="15"/>
      <c r="AQ251" s="15"/>
      <c r="AR251" s="15"/>
      <c r="AS251" s="15"/>
      <c r="AT251" s="15"/>
      <c r="AU251" s="15"/>
      <c r="AV251" s="15"/>
      <c r="AW251" s="15"/>
      <c r="AX251" s="15"/>
      <c r="AY251" s="15"/>
      <c r="AZ251" s="10">
        <v>1</v>
      </c>
      <c r="BA251" t="s">
        <v>22</v>
      </c>
      <c r="BB251" t="s">
        <v>88</v>
      </c>
      <c r="BD251" s="39" t="str">
        <f t="shared" si="7"/>
        <v>01/394429502ABukalapak</v>
      </c>
      <c r="BE251" s="1">
        <v>45065</v>
      </c>
      <c r="BF251" t="s">
        <v>18646</v>
      </c>
    </row>
    <row r="252" spans="2:58" ht="13.5" customHeight="1" x14ac:dyDescent="0.35">
      <c r="B252" s="10" t="s">
        <v>17</v>
      </c>
      <c r="C252" s="10" t="s">
        <v>2657</v>
      </c>
      <c r="D252" s="10" t="s">
        <v>193</v>
      </c>
      <c r="E252" s="10" t="s">
        <v>194</v>
      </c>
      <c r="F252" s="10" t="s">
        <v>1853</v>
      </c>
      <c r="G252" s="137" t="s">
        <v>1853</v>
      </c>
      <c r="H252" s="10"/>
      <c r="I252" s="10" t="s">
        <v>1854</v>
      </c>
      <c r="J252" s="10" t="s">
        <v>2670</v>
      </c>
      <c r="K252" s="10" t="s">
        <v>2671</v>
      </c>
      <c r="L252" s="98">
        <f>IFERROR(VLOOKUP($F252&amp;$C252,Sales!$J:$W,9,0),0)</f>
        <v>0</v>
      </c>
      <c r="M252" s="98">
        <f>IFERROR(VLOOKUP($F252&amp;$C252,Sales!$J:$W,10,0),0)</f>
        <v>0</v>
      </c>
      <c r="N252" s="98">
        <f>IFERROR(VLOOKUP($F252&amp;$C252,Sales!$J:$W,11,0),0)</f>
        <v>0</v>
      </c>
      <c r="O252" s="98">
        <f>IFERROR(VLOOKUP($F252&amp;$C252,Sales!$J:$W,12,0),0)</f>
        <v>0</v>
      </c>
      <c r="P252" s="98">
        <f>IFERROR(VLOOKUP($F252&amp;$C252,Sales!$J:$W,13,0),0)</f>
        <v>0</v>
      </c>
      <c r="Q252" s="98">
        <f>IFERROR(VLOOKUP($F252&amp;$C252,Sales!$A:$H,7,0),0)</f>
        <v>0</v>
      </c>
      <c r="R252" s="41" t="str">
        <f t="shared" si="6"/>
        <v>ERROR</v>
      </c>
      <c r="S252" s="15"/>
      <c r="T252" s="15"/>
      <c r="U252" s="15"/>
      <c r="V252" s="15"/>
      <c r="W252" s="15"/>
      <c r="X252" s="15"/>
      <c r="Y252" s="41"/>
      <c r="Z252" s="41"/>
      <c r="AA252" s="41"/>
      <c r="AB252" s="15"/>
      <c r="AC252" s="15"/>
      <c r="AD252" s="15"/>
      <c r="AE252" s="15"/>
      <c r="AF252" s="15"/>
      <c r="AG252" s="15"/>
      <c r="AH252" s="15"/>
      <c r="AI252" s="15"/>
      <c r="AJ252" s="41"/>
      <c r="AK252" s="15"/>
      <c r="AL252" s="15"/>
      <c r="AM252" s="15"/>
      <c r="AN252" s="15"/>
      <c r="AO252" s="15"/>
      <c r="AP252" s="15"/>
      <c r="AQ252" s="15"/>
      <c r="AR252" s="15"/>
      <c r="AS252" s="15"/>
      <c r="AT252" s="15"/>
      <c r="AU252" s="15"/>
      <c r="AV252" s="15"/>
      <c r="AW252" s="15"/>
      <c r="AX252" s="15"/>
      <c r="AY252" s="15"/>
      <c r="AZ252" s="10">
        <v>1</v>
      </c>
      <c r="BA252" t="s">
        <v>31</v>
      </c>
      <c r="BB252" t="s">
        <v>13210</v>
      </c>
      <c r="BD252" s="39" t="str">
        <f t="shared" si="7"/>
        <v>01/394529501ZBukalapak</v>
      </c>
    </row>
    <row r="253" spans="2:58" ht="13.5" customHeight="1" x14ac:dyDescent="0.35">
      <c r="B253" s="10" t="s">
        <v>17</v>
      </c>
      <c r="C253" s="10" t="s">
        <v>2657</v>
      </c>
      <c r="D253" s="10" t="s">
        <v>248</v>
      </c>
      <c r="E253" s="10" t="s">
        <v>194</v>
      </c>
      <c r="F253" s="10" t="s">
        <v>3585</v>
      </c>
      <c r="G253" s="137" t="s">
        <v>3585</v>
      </c>
      <c r="H253" s="10"/>
      <c r="I253" s="10">
        <v>0</v>
      </c>
      <c r="J253" s="10" t="s">
        <v>8558</v>
      </c>
      <c r="K253" s="10" t="s">
        <v>6338</v>
      </c>
      <c r="L253" s="98">
        <f>IFERROR(VLOOKUP($F253&amp;$C253,Sales!$J:$W,9,0),0)</f>
        <v>0</v>
      </c>
      <c r="M253" s="98">
        <f>IFERROR(VLOOKUP($F253&amp;$C253,Sales!$J:$W,10,0),0)</f>
        <v>0</v>
      </c>
      <c r="N253" s="98">
        <f>IFERROR(VLOOKUP($F253&amp;$C253,Sales!$J:$W,11,0),0)</f>
        <v>0</v>
      </c>
      <c r="O253" s="98">
        <f>IFERROR(VLOOKUP($F253&amp;$C253,Sales!$J:$W,12,0),0)</f>
        <v>0</v>
      </c>
      <c r="P253" s="98">
        <f>IFERROR(VLOOKUP($F253&amp;$C253,Sales!$J:$W,13,0),0)</f>
        <v>0</v>
      </c>
      <c r="Q253" s="98">
        <f>IFERROR(VLOOKUP($F253&amp;$C253,Sales!$A:$H,7,0),0)</f>
        <v>0</v>
      </c>
      <c r="R253" s="41">
        <f t="shared" si="6"/>
        <v>1</v>
      </c>
      <c r="S253" s="15">
        <v>1</v>
      </c>
      <c r="T253" s="15"/>
      <c r="U253" s="15"/>
      <c r="V253" s="15">
        <v>1</v>
      </c>
      <c r="W253" s="15">
        <v>1</v>
      </c>
      <c r="X253" s="15">
        <v>1</v>
      </c>
      <c r="Y253" s="41">
        <v>1</v>
      </c>
      <c r="Z253" s="41">
        <v>1</v>
      </c>
      <c r="AA253" s="41"/>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0">
        <v>1</v>
      </c>
      <c r="BA253" t="s">
        <v>22</v>
      </c>
      <c r="BB253" t="s">
        <v>23</v>
      </c>
      <c r="BD253" s="39" t="str">
        <f t="shared" si="7"/>
        <v>01/394629502FBukalapak</v>
      </c>
    </row>
    <row r="254" spans="2:58" ht="13.5" customHeight="1" x14ac:dyDescent="0.35">
      <c r="B254" s="10" t="s">
        <v>17</v>
      </c>
      <c r="C254" s="10" t="s">
        <v>2657</v>
      </c>
      <c r="D254" s="10" t="s">
        <v>193</v>
      </c>
      <c r="E254" s="10" t="s">
        <v>194</v>
      </c>
      <c r="F254" s="10" t="s">
        <v>201</v>
      </c>
      <c r="G254" s="137" t="s">
        <v>201</v>
      </c>
      <c r="H254" s="10"/>
      <c r="I254" s="10" t="s">
        <v>202</v>
      </c>
      <c r="J254" s="10" t="s">
        <v>8559</v>
      </c>
      <c r="K254" s="10" t="s">
        <v>6329</v>
      </c>
      <c r="L254" s="98">
        <f>IFERROR(VLOOKUP($F254&amp;$C254,Sales!$J:$W,9,0),0)</f>
        <v>0</v>
      </c>
      <c r="M254" s="98">
        <f>IFERROR(VLOOKUP($F254&amp;$C254,Sales!$J:$W,10,0),0)</f>
        <v>0</v>
      </c>
      <c r="N254" s="98">
        <f>IFERROR(VLOOKUP($F254&amp;$C254,Sales!$J:$W,11,0),0)</f>
        <v>0</v>
      </c>
      <c r="O254" s="98">
        <f>IFERROR(VLOOKUP($F254&amp;$C254,Sales!$J:$W,12,0),0)</f>
        <v>0</v>
      </c>
      <c r="P254" s="98">
        <f>IFERROR(VLOOKUP($F254&amp;$C254,Sales!$J:$W,13,0),0)</f>
        <v>0</v>
      </c>
      <c r="Q254" s="98">
        <f>IFERROR(VLOOKUP($F254&amp;$C254,Sales!$A:$H,7,0),0)</f>
        <v>0</v>
      </c>
      <c r="R254" s="41">
        <f t="shared" si="6"/>
        <v>1</v>
      </c>
      <c r="S254" s="15">
        <v>1</v>
      </c>
      <c r="T254" s="15"/>
      <c r="U254" s="15"/>
      <c r="V254" s="15">
        <v>1</v>
      </c>
      <c r="W254" s="15">
        <v>1</v>
      </c>
      <c r="X254" s="15">
        <v>1</v>
      </c>
      <c r="Y254" s="41">
        <v>1</v>
      </c>
      <c r="Z254" s="41">
        <v>1</v>
      </c>
      <c r="AA254" s="41"/>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0">
        <v>1</v>
      </c>
      <c r="BA254" t="s">
        <v>22</v>
      </c>
      <c r="BB254" t="s">
        <v>23</v>
      </c>
      <c r="BD254" s="39" t="str">
        <f t="shared" si="7"/>
        <v>01/244521103YBukalapak</v>
      </c>
    </row>
    <row r="255" spans="2:58" ht="13.5" customHeight="1" x14ac:dyDescent="0.35">
      <c r="B255" s="10" t="s">
        <v>17</v>
      </c>
      <c r="C255" s="10" t="s">
        <v>2657</v>
      </c>
      <c r="D255" s="10" t="s">
        <v>193</v>
      </c>
      <c r="E255" s="10" t="s">
        <v>194</v>
      </c>
      <c r="F255" s="10" t="s">
        <v>225</v>
      </c>
      <c r="G255" s="137" t="s">
        <v>225</v>
      </c>
      <c r="H255" s="10"/>
      <c r="I255" s="10">
        <v>0</v>
      </c>
      <c r="J255" s="10" t="s">
        <v>8560</v>
      </c>
      <c r="K255" s="10" t="s">
        <v>3242</v>
      </c>
      <c r="L255" s="98">
        <f>IFERROR(VLOOKUP($F255&amp;$C255,Sales!$J:$W,9,0),0)</f>
        <v>0</v>
      </c>
      <c r="M255" s="98">
        <f>IFERROR(VLOOKUP($F255&amp;$C255,Sales!$J:$W,10,0),0)</f>
        <v>0</v>
      </c>
      <c r="N255" s="98">
        <f>IFERROR(VLOOKUP($F255&amp;$C255,Sales!$J:$W,11,0),0)</f>
        <v>60270.270270270266</v>
      </c>
      <c r="O255" s="98">
        <f>IFERROR(VLOOKUP($F255&amp;$C255,Sales!$J:$W,12,0),0)</f>
        <v>0.33333333333333331</v>
      </c>
      <c r="P255" s="98">
        <f>IFERROR(VLOOKUP($F255&amp;$C255,Sales!$J:$W,13,0),0)</f>
        <v>20090.090090090089</v>
      </c>
      <c r="Q255" s="98">
        <f>IFERROR(VLOOKUP($F255&amp;$C255,Sales!$A:$H,7,0),0)</f>
        <v>0</v>
      </c>
      <c r="R255" s="41">
        <f t="shared" si="6"/>
        <v>1</v>
      </c>
      <c r="S255" s="15">
        <v>1</v>
      </c>
      <c r="T255" s="15"/>
      <c r="U255" s="15"/>
      <c r="V255" s="15">
        <v>1</v>
      </c>
      <c r="W255" s="15">
        <v>1</v>
      </c>
      <c r="X255" s="15">
        <v>1</v>
      </c>
      <c r="Y255" s="41">
        <v>1</v>
      </c>
      <c r="Z255" s="41">
        <v>1</v>
      </c>
      <c r="AA255" s="41"/>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0">
        <v>1</v>
      </c>
      <c r="BA255" t="s">
        <v>31</v>
      </c>
      <c r="BB255" t="s">
        <v>23</v>
      </c>
      <c r="BD255" s="39" t="str">
        <f t="shared" si="7"/>
        <v>01/244521105KBukalapak</v>
      </c>
    </row>
    <row r="256" spans="2:58" ht="13.5" customHeight="1" x14ac:dyDescent="0.35">
      <c r="B256" s="10" t="s">
        <v>17</v>
      </c>
      <c r="C256" s="10" t="s">
        <v>2657</v>
      </c>
      <c r="D256" s="10" t="s">
        <v>294</v>
      </c>
      <c r="E256" s="10" t="s">
        <v>295</v>
      </c>
      <c r="F256" s="10" t="s">
        <v>1160</v>
      </c>
      <c r="G256" s="137" t="s">
        <v>1160</v>
      </c>
      <c r="H256" s="10"/>
      <c r="I256" s="10">
        <v>0</v>
      </c>
      <c r="J256" s="10" t="s">
        <v>8561</v>
      </c>
      <c r="K256" s="10" t="s">
        <v>6057</v>
      </c>
      <c r="L256" s="98">
        <f>IFERROR(VLOOKUP($F256&amp;$C256,Sales!$J:$W,9,0),0)</f>
        <v>0</v>
      </c>
      <c r="M256" s="98">
        <f>IFERROR(VLOOKUP($F256&amp;$C256,Sales!$J:$W,10,0),0)</f>
        <v>0</v>
      </c>
      <c r="N256" s="98">
        <f>IFERROR(VLOOKUP($F256&amp;$C256,Sales!$J:$W,11,0),0)</f>
        <v>0</v>
      </c>
      <c r="O256" s="98">
        <f>IFERROR(VLOOKUP($F256&amp;$C256,Sales!$J:$W,12,0),0)</f>
        <v>0</v>
      </c>
      <c r="P256" s="98">
        <f>IFERROR(VLOOKUP($F256&amp;$C256,Sales!$J:$W,13,0),0)</f>
        <v>0</v>
      </c>
      <c r="Q256" s="98">
        <f>IFERROR(VLOOKUP($F256&amp;$C256,Sales!$A:$H,7,0),0)</f>
        <v>0</v>
      </c>
      <c r="R256" s="41" t="str">
        <f t="shared" si="6"/>
        <v>ERROR</v>
      </c>
      <c r="S256" s="15"/>
      <c r="T256" s="15"/>
      <c r="U256" s="15"/>
      <c r="V256" s="15"/>
      <c r="W256" s="15"/>
      <c r="X256" s="15"/>
      <c r="Y256" s="41"/>
      <c r="Z256" s="41"/>
      <c r="AA256" s="41"/>
      <c r="AB256" s="15"/>
      <c r="AC256" s="15"/>
      <c r="AD256" s="15"/>
      <c r="AE256" s="15"/>
      <c r="AF256" s="15"/>
      <c r="AG256" s="15"/>
      <c r="AH256" s="15"/>
      <c r="AI256" s="15"/>
      <c r="AJ256" s="41"/>
      <c r="AK256" s="15"/>
      <c r="AL256" s="15"/>
      <c r="AM256" s="15"/>
      <c r="AN256" s="15"/>
      <c r="AO256" s="15"/>
      <c r="AP256" s="15"/>
      <c r="AQ256" s="15"/>
      <c r="AR256" s="15"/>
      <c r="AS256" s="15"/>
      <c r="AT256" s="15"/>
      <c r="AU256" s="15"/>
      <c r="AV256" s="15"/>
      <c r="AW256" s="15"/>
      <c r="AX256" s="15"/>
      <c r="AY256" s="15"/>
      <c r="AZ256" s="10">
        <v>1</v>
      </c>
      <c r="BA256" t="s">
        <v>22</v>
      </c>
      <c r="BB256" t="s">
        <v>88</v>
      </c>
      <c r="BD256" s="39" t="str">
        <f t="shared" si="7"/>
        <v>01/294826801BBukalapak</v>
      </c>
      <c r="BE256" s="81">
        <v>44879</v>
      </c>
      <c r="BF256" t="s">
        <v>13954</v>
      </c>
    </row>
    <row r="257" spans="2:56" ht="13.5" customHeight="1" x14ac:dyDescent="0.35">
      <c r="B257" s="10" t="s">
        <v>17</v>
      </c>
      <c r="C257" s="10" t="s">
        <v>2657</v>
      </c>
      <c r="D257" s="10" t="s">
        <v>248</v>
      </c>
      <c r="E257" s="10" t="s">
        <v>194</v>
      </c>
      <c r="F257" s="10" t="s">
        <v>3457</v>
      </c>
      <c r="G257" s="137" t="s">
        <v>3457</v>
      </c>
      <c r="H257" s="10"/>
      <c r="I257" s="10">
        <v>0</v>
      </c>
      <c r="J257" s="10" t="s">
        <v>8562</v>
      </c>
      <c r="K257" s="10" t="s">
        <v>6341</v>
      </c>
      <c r="L257" s="98">
        <f>IFERROR(VLOOKUP($F257&amp;$C257,Sales!$J:$W,9,0),0)</f>
        <v>0</v>
      </c>
      <c r="M257" s="98">
        <f>IFERROR(VLOOKUP($F257&amp;$C257,Sales!$J:$W,10,0),0)</f>
        <v>0</v>
      </c>
      <c r="N257" s="98">
        <f>IFERROR(VLOOKUP($F257&amp;$C257,Sales!$J:$W,11,0),0)</f>
        <v>0</v>
      </c>
      <c r="O257" s="98">
        <f>IFERROR(VLOOKUP($F257&amp;$C257,Sales!$J:$W,12,0),0)</f>
        <v>0</v>
      </c>
      <c r="P257" s="98">
        <f>IFERROR(VLOOKUP($F257&amp;$C257,Sales!$J:$W,13,0),0)</f>
        <v>0</v>
      </c>
      <c r="Q257" s="98">
        <f>IFERROR(VLOOKUP($F257&amp;$C257,Sales!$A:$H,7,0),0)</f>
        <v>0</v>
      </c>
      <c r="R257" s="41">
        <f t="shared" si="6"/>
        <v>1</v>
      </c>
      <c r="S257" s="15">
        <v>1</v>
      </c>
      <c r="T257" s="15"/>
      <c r="U257" s="15"/>
      <c r="V257" s="15">
        <v>1</v>
      </c>
      <c r="W257" s="15">
        <v>1</v>
      </c>
      <c r="X257" s="15">
        <v>1</v>
      </c>
      <c r="Y257" s="41">
        <v>1</v>
      </c>
      <c r="Z257" s="41">
        <v>1</v>
      </c>
      <c r="AA257" s="41"/>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0">
        <v>1</v>
      </c>
      <c r="BA257" t="s">
        <v>22</v>
      </c>
      <c r="BB257" t="s">
        <v>23</v>
      </c>
      <c r="BD257" s="39" t="str">
        <f t="shared" si="7"/>
        <v>01/394629502OBukalapak</v>
      </c>
    </row>
    <row r="258" spans="2:56" ht="13.5" customHeight="1" x14ac:dyDescent="0.35">
      <c r="B258" s="10" t="s">
        <v>17</v>
      </c>
      <c r="C258" s="10" t="s">
        <v>2657</v>
      </c>
      <c r="D258" s="10" t="s">
        <v>294</v>
      </c>
      <c r="E258" s="10" t="s">
        <v>295</v>
      </c>
      <c r="F258" s="10" t="s">
        <v>6055</v>
      </c>
      <c r="G258" s="137" t="s">
        <v>6055</v>
      </c>
      <c r="H258" s="10"/>
      <c r="I258" s="10">
        <v>0</v>
      </c>
      <c r="J258" s="10" t="s">
        <v>8563</v>
      </c>
      <c r="K258" s="10" t="s">
        <v>6056</v>
      </c>
      <c r="L258" s="98">
        <f>IFERROR(VLOOKUP($F258&amp;$C258,Sales!$J:$W,9,0),0)</f>
        <v>0</v>
      </c>
      <c r="M258" s="98">
        <f>IFERROR(VLOOKUP($F258&amp;$C258,Sales!$J:$W,10,0),0)</f>
        <v>0</v>
      </c>
      <c r="N258" s="98">
        <f>IFERROR(VLOOKUP($F258&amp;$C258,Sales!$J:$W,11,0),0)</f>
        <v>0</v>
      </c>
      <c r="O258" s="98">
        <f>IFERROR(VLOOKUP($F258&amp;$C258,Sales!$J:$W,12,0),0)</f>
        <v>0</v>
      </c>
      <c r="P258" s="98">
        <f>IFERROR(VLOOKUP($F258&amp;$C258,Sales!$J:$W,13,0),0)</f>
        <v>0</v>
      </c>
      <c r="Q258" s="98">
        <f>IFERROR(VLOOKUP($F258&amp;$C258,Sales!$A:$H,7,0),0)</f>
        <v>0</v>
      </c>
      <c r="R258" s="41">
        <f t="shared" si="6"/>
        <v>1</v>
      </c>
      <c r="S258" s="15">
        <v>1</v>
      </c>
      <c r="T258" s="15"/>
      <c r="U258" s="15"/>
      <c r="V258" s="15">
        <v>1</v>
      </c>
      <c r="W258" s="15">
        <v>1</v>
      </c>
      <c r="X258" s="15">
        <v>1</v>
      </c>
      <c r="Y258" s="41">
        <v>1</v>
      </c>
      <c r="Z258" s="41">
        <v>1</v>
      </c>
      <c r="AA258" s="41"/>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0">
        <v>1</v>
      </c>
      <c r="BA258" t="s">
        <v>22</v>
      </c>
      <c r="BB258" t="s">
        <v>23</v>
      </c>
      <c r="BD258" s="39" t="str">
        <f t="shared" si="7"/>
        <v>01/294826801ABukalapak</v>
      </c>
    </row>
    <row r="259" spans="2:56" ht="13.5" customHeight="1" x14ac:dyDescent="0.35">
      <c r="B259" s="10" t="s">
        <v>17</v>
      </c>
      <c r="C259" s="10" t="s">
        <v>2657</v>
      </c>
      <c r="D259" s="10" t="s">
        <v>193</v>
      </c>
      <c r="E259" s="10" t="s">
        <v>194</v>
      </c>
      <c r="F259" s="10" t="s">
        <v>199</v>
      </c>
      <c r="G259" s="137" t="s">
        <v>199</v>
      </c>
      <c r="H259" s="10"/>
      <c r="I259" s="10" t="s">
        <v>200</v>
      </c>
      <c r="J259" s="10" t="s">
        <v>8564</v>
      </c>
      <c r="K259" s="10" t="s">
        <v>8565</v>
      </c>
      <c r="L259" s="98">
        <f>IFERROR(VLOOKUP($F259&amp;$C259,Sales!$J:$W,9,0),0)</f>
        <v>60270.270270270266</v>
      </c>
      <c r="M259" s="98">
        <f>IFERROR(VLOOKUP($F259&amp;$C259,Sales!$J:$W,10,0),0)</f>
        <v>60270.270270270266</v>
      </c>
      <c r="N259" s="98">
        <f>IFERROR(VLOOKUP($F259&amp;$C259,Sales!$J:$W,11,0),0)</f>
        <v>0</v>
      </c>
      <c r="O259" s="98">
        <f>IFERROR(VLOOKUP($F259&amp;$C259,Sales!$J:$W,12,0),0)</f>
        <v>0.66666666666666663</v>
      </c>
      <c r="P259" s="98">
        <f>IFERROR(VLOOKUP($F259&amp;$C259,Sales!$J:$W,13,0),0)</f>
        <v>40180.180180180178</v>
      </c>
      <c r="Q259" s="98">
        <f>IFERROR(VLOOKUP($F259&amp;$C259,Sales!$A:$H,7,0),0)</f>
        <v>0</v>
      </c>
      <c r="R259" s="41" t="str">
        <f t="shared" si="6"/>
        <v>ERROR</v>
      </c>
      <c r="S259" s="15"/>
      <c r="T259" s="15"/>
      <c r="U259" s="15"/>
      <c r="V259" s="15"/>
      <c r="W259" s="15"/>
      <c r="X259" s="15"/>
      <c r="Y259" s="41"/>
      <c r="Z259" s="41"/>
      <c r="AA259" s="41"/>
      <c r="AB259" s="15"/>
      <c r="AC259" s="15"/>
      <c r="AD259" s="15"/>
      <c r="AE259" s="15"/>
      <c r="AF259" s="15"/>
      <c r="AG259" s="15"/>
      <c r="AH259" s="15"/>
      <c r="AI259" s="15"/>
      <c r="AJ259" s="41"/>
      <c r="AK259" s="15"/>
      <c r="AL259" s="15"/>
      <c r="AM259" s="15"/>
      <c r="AN259" s="15"/>
      <c r="AO259" s="15"/>
      <c r="AP259" s="15"/>
      <c r="AQ259" s="15"/>
      <c r="AR259" s="15"/>
      <c r="AS259" s="15"/>
      <c r="AT259" s="15"/>
      <c r="AU259" s="15"/>
      <c r="AV259" s="15"/>
      <c r="AW259" s="15"/>
      <c r="AX259" s="15"/>
      <c r="AY259" s="15"/>
      <c r="AZ259" s="10">
        <v>1</v>
      </c>
      <c r="BA259" t="s">
        <v>31</v>
      </c>
      <c r="BB259" t="s">
        <v>88</v>
      </c>
      <c r="BD259" s="39" t="str">
        <f t="shared" si="7"/>
        <v>01/244521104RBukalapak</v>
      </c>
    </row>
    <row r="260" spans="2:56" ht="13.5" customHeight="1" x14ac:dyDescent="0.35">
      <c r="B260" s="10" t="s">
        <v>17</v>
      </c>
      <c r="C260" s="10" t="s">
        <v>2657</v>
      </c>
      <c r="D260" s="10" t="s">
        <v>294</v>
      </c>
      <c r="E260" s="10" t="s">
        <v>295</v>
      </c>
      <c r="F260" s="10" t="s">
        <v>6901</v>
      </c>
      <c r="G260" s="137" t="s">
        <v>6901</v>
      </c>
      <c r="H260" s="10"/>
      <c r="I260" s="10" t="s">
        <v>6903</v>
      </c>
      <c r="J260" s="10" t="s">
        <v>8566</v>
      </c>
      <c r="K260" s="10" t="s">
        <v>7753</v>
      </c>
      <c r="L260" s="98">
        <f>IFERROR(VLOOKUP($F260&amp;$C260,Sales!$J:$W,9,0),0)</f>
        <v>0</v>
      </c>
      <c r="M260" s="98">
        <f>IFERROR(VLOOKUP($F260&amp;$C260,Sales!$J:$W,10,0),0)</f>
        <v>0</v>
      </c>
      <c r="N260" s="98">
        <f>IFERROR(VLOOKUP($F260&amp;$C260,Sales!$J:$W,11,0),0)</f>
        <v>0</v>
      </c>
      <c r="O260" s="98">
        <f>IFERROR(VLOOKUP($F260&amp;$C260,Sales!$J:$W,12,0),0)</f>
        <v>0</v>
      </c>
      <c r="P260" s="98">
        <f>IFERROR(VLOOKUP($F260&amp;$C260,Sales!$J:$W,13,0),0)</f>
        <v>0</v>
      </c>
      <c r="Q260" s="98">
        <f>IFERROR(VLOOKUP($F260&amp;$C260,Sales!$A:$H,7,0),0)</f>
        <v>0</v>
      </c>
      <c r="R260" s="41" t="str">
        <f t="shared" ref="R260:R323" si="8">IFERROR(AVERAGE($S260:$AW260),"ERROR")</f>
        <v>ERROR</v>
      </c>
      <c r="S260" s="15"/>
      <c r="T260" s="15"/>
      <c r="U260" s="15"/>
      <c r="V260" s="15"/>
      <c r="W260" s="15"/>
      <c r="X260" s="15"/>
      <c r="Y260" s="41"/>
      <c r="Z260" s="41"/>
      <c r="AA260" s="41"/>
      <c r="AB260" s="15"/>
      <c r="AC260" s="15"/>
      <c r="AD260" s="15"/>
      <c r="AE260" s="15"/>
      <c r="AF260" s="15"/>
      <c r="AG260" s="15"/>
      <c r="AH260" s="15"/>
      <c r="AI260" s="15"/>
      <c r="AJ260" s="41"/>
      <c r="AK260" s="15"/>
      <c r="AL260" s="15"/>
      <c r="AM260" s="15"/>
      <c r="AN260" s="15"/>
      <c r="AO260" s="15"/>
      <c r="AP260" s="15"/>
      <c r="AQ260" s="15"/>
      <c r="AR260" s="15"/>
      <c r="AS260" s="15"/>
      <c r="AT260" s="15"/>
      <c r="AU260" s="15"/>
      <c r="AV260" s="15"/>
      <c r="AW260" s="15"/>
      <c r="AX260" s="15"/>
      <c r="AY260" s="15"/>
      <c r="AZ260" s="10">
        <v>1</v>
      </c>
      <c r="BA260" t="s">
        <v>22</v>
      </c>
      <c r="BB260" t="s">
        <v>88</v>
      </c>
      <c r="BD260" s="39" t="str">
        <f t="shared" ref="BD260:BD323" si="9">F260&amp;C260</f>
        <v>01/394829503UBukalapak</v>
      </c>
    </row>
    <row r="261" spans="2:56" ht="13.5" customHeight="1" x14ac:dyDescent="0.35">
      <c r="B261" s="10" t="s">
        <v>17</v>
      </c>
      <c r="C261" s="10" t="s">
        <v>2657</v>
      </c>
      <c r="D261" s="10" t="s">
        <v>193</v>
      </c>
      <c r="E261" s="10" t="s">
        <v>194</v>
      </c>
      <c r="F261" s="10" t="s">
        <v>1039</v>
      </c>
      <c r="G261" s="137" t="s">
        <v>1039</v>
      </c>
      <c r="H261" s="10"/>
      <c r="I261" s="10" t="s">
        <v>1040</v>
      </c>
      <c r="J261" s="10" t="s">
        <v>8567</v>
      </c>
      <c r="K261" s="10" t="s">
        <v>8568</v>
      </c>
      <c r="L261" s="98">
        <f>IFERROR(VLOOKUP($F261&amp;$C261,Sales!$J:$W,9,0),0)</f>
        <v>0</v>
      </c>
      <c r="M261" s="98">
        <f>IFERROR(VLOOKUP($F261&amp;$C261,Sales!$J:$W,10,0),0)</f>
        <v>0</v>
      </c>
      <c r="N261" s="98">
        <f>IFERROR(VLOOKUP($F261&amp;$C261,Sales!$J:$W,11,0),0)</f>
        <v>0</v>
      </c>
      <c r="O261" s="98">
        <f>IFERROR(VLOOKUP($F261&amp;$C261,Sales!$J:$W,12,0),0)</f>
        <v>0</v>
      </c>
      <c r="P261" s="98">
        <f>IFERROR(VLOOKUP($F261&amp;$C261,Sales!$J:$W,13,0),0)</f>
        <v>0</v>
      </c>
      <c r="Q261" s="98">
        <f>IFERROR(VLOOKUP($F261&amp;$C261,Sales!$A:$H,7,0),0)</f>
        <v>0</v>
      </c>
      <c r="R261" s="41">
        <f t="shared" si="8"/>
        <v>1</v>
      </c>
      <c r="S261" s="15">
        <v>1</v>
      </c>
      <c r="T261" s="15"/>
      <c r="U261" s="15"/>
      <c r="V261" s="15">
        <v>1</v>
      </c>
      <c r="W261" s="15">
        <v>1</v>
      </c>
      <c r="X261" s="15">
        <v>1</v>
      </c>
      <c r="Y261" s="41">
        <v>1</v>
      </c>
      <c r="Z261" s="41">
        <v>1</v>
      </c>
      <c r="AA261" s="41"/>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0">
        <v>1</v>
      </c>
      <c r="BA261" t="s">
        <v>22</v>
      </c>
      <c r="BB261" t="s">
        <v>23</v>
      </c>
      <c r="BD261" s="39" t="str">
        <f t="shared" si="9"/>
        <v>01/244521104NBukalapak</v>
      </c>
    </row>
    <row r="262" spans="2:56" ht="13.5" customHeight="1" x14ac:dyDescent="0.35">
      <c r="B262" s="10" t="s">
        <v>17</v>
      </c>
      <c r="C262" s="10" t="s">
        <v>2657</v>
      </c>
      <c r="D262" s="10" t="s">
        <v>193</v>
      </c>
      <c r="E262" s="10" t="s">
        <v>194</v>
      </c>
      <c r="F262" s="10" t="s">
        <v>790</v>
      </c>
      <c r="G262" s="137" t="s">
        <v>790</v>
      </c>
      <c r="H262" s="10"/>
      <c r="I262" s="10" t="s">
        <v>1035</v>
      </c>
      <c r="J262" s="10" t="s">
        <v>8569</v>
      </c>
      <c r="K262" s="10" t="s">
        <v>6327</v>
      </c>
      <c r="L262" s="98">
        <f>IFERROR(VLOOKUP($F262&amp;$C262,Sales!$J:$W,9,0),0)</f>
        <v>0</v>
      </c>
      <c r="M262" s="98">
        <f>IFERROR(VLOOKUP($F262&amp;$C262,Sales!$J:$W,10,0),0)</f>
        <v>0</v>
      </c>
      <c r="N262" s="98">
        <f>IFERROR(VLOOKUP($F262&amp;$C262,Sales!$J:$W,11,0),0)</f>
        <v>0</v>
      </c>
      <c r="O262" s="98">
        <f>IFERROR(VLOOKUP($F262&amp;$C262,Sales!$J:$W,12,0),0)</f>
        <v>0</v>
      </c>
      <c r="P262" s="98">
        <f>IFERROR(VLOOKUP($F262&amp;$C262,Sales!$J:$W,13,0),0)</f>
        <v>0</v>
      </c>
      <c r="Q262" s="98">
        <f>IFERROR(VLOOKUP($F262&amp;$C262,Sales!$A:$H,7,0),0)</f>
        <v>0</v>
      </c>
      <c r="R262" s="41">
        <f t="shared" si="8"/>
        <v>1</v>
      </c>
      <c r="S262" s="15">
        <v>1</v>
      </c>
      <c r="T262" s="15"/>
      <c r="U262" s="15"/>
      <c r="V262" s="15">
        <v>1</v>
      </c>
      <c r="W262" s="15">
        <v>1</v>
      </c>
      <c r="X262" s="15">
        <v>1</v>
      </c>
      <c r="Y262" s="41">
        <v>1</v>
      </c>
      <c r="Z262" s="41">
        <v>1</v>
      </c>
      <c r="AA262" s="41"/>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0">
        <v>1</v>
      </c>
      <c r="BA262" t="s">
        <v>22</v>
      </c>
      <c r="BB262" t="s">
        <v>23</v>
      </c>
      <c r="BD262" s="39" t="str">
        <f t="shared" si="9"/>
        <v>01/244521103XBukalapak</v>
      </c>
    </row>
    <row r="263" spans="2:56" ht="13.5" customHeight="1" x14ac:dyDescent="0.35">
      <c r="B263" s="10" t="s">
        <v>17</v>
      </c>
      <c r="C263" s="10" t="s">
        <v>2657</v>
      </c>
      <c r="D263" s="10" t="s">
        <v>248</v>
      </c>
      <c r="E263" s="10" t="s">
        <v>194</v>
      </c>
      <c r="F263" s="10" t="s">
        <v>3458</v>
      </c>
      <c r="G263" s="137" t="s">
        <v>3458</v>
      </c>
      <c r="H263" s="10"/>
      <c r="I263" s="10">
        <v>0</v>
      </c>
      <c r="J263" s="10" t="s">
        <v>8570</v>
      </c>
      <c r="K263" s="10" t="s">
        <v>6339</v>
      </c>
      <c r="L263" s="98">
        <f>IFERROR(VLOOKUP($F263&amp;$C263,Sales!$J:$W,9,0),0)</f>
        <v>0</v>
      </c>
      <c r="M263" s="98">
        <f>IFERROR(VLOOKUP($F263&amp;$C263,Sales!$J:$W,10,0),0)</f>
        <v>0</v>
      </c>
      <c r="N263" s="98">
        <f>IFERROR(VLOOKUP($F263&amp;$C263,Sales!$J:$W,11,0),0)</f>
        <v>0</v>
      </c>
      <c r="O263" s="98">
        <f>IFERROR(VLOOKUP($F263&amp;$C263,Sales!$J:$W,12,0),0)</f>
        <v>0</v>
      </c>
      <c r="P263" s="98">
        <f>IFERROR(VLOOKUP($F263&amp;$C263,Sales!$J:$W,13,0),0)</f>
        <v>0</v>
      </c>
      <c r="Q263" s="98">
        <f>IFERROR(VLOOKUP($F263&amp;$C263,Sales!$A:$H,7,0),0)</f>
        <v>0</v>
      </c>
      <c r="R263" s="41">
        <f t="shared" si="8"/>
        <v>1</v>
      </c>
      <c r="S263" s="15">
        <v>1</v>
      </c>
      <c r="T263" s="15"/>
      <c r="U263" s="15"/>
      <c r="V263" s="15">
        <v>1</v>
      </c>
      <c r="W263" s="15">
        <v>1</v>
      </c>
      <c r="X263" s="15">
        <v>1</v>
      </c>
      <c r="Y263" s="41">
        <v>1</v>
      </c>
      <c r="Z263" s="41">
        <v>1</v>
      </c>
      <c r="AA263" s="41"/>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0">
        <v>1</v>
      </c>
      <c r="BA263" t="s">
        <v>22</v>
      </c>
      <c r="BB263" t="s">
        <v>23</v>
      </c>
      <c r="BD263" s="39" t="str">
        <f t="shared" si="9"/>
        <v>01/394629502PBukalapak</v>
      </c>
    </row>
    <row r="264" spans="2:56" ht="13.5" customHeight="1" x14ac:dyDescent="0.35">
      <c r="B264" s="10" t="s">
        <v>17</v>
      </c>
      <c r="C264" s="10" t="s">
        <v>2657</v>
      </c>
      <c r="D264" s="10" t="s">
        <v>294</v>
      </c>
      <c r="E264" s="10" t="s">
        <v>295</v>
      </c>
      <c r="F264" s="10" t="s">
        <v>331</v>
      </c>
      <c r="G264" s="137" t="s">
        <v>331</v>
      </c>
      <c r="H264" s="10"/>
      <c r="I264" s="10">
        <v>0</v>
      </c>
      <c r="J264" s="10" t="s">
        <v>8571</v>
      </c>
      <c r="K264" s="10" t="s">
        <v>8572</v>
      </c>
      <c r="L264" s="98">
        <f>IFERROR(VLOOKUP($F264&amp;$C264,Sales!$J:$W,9,0),0)</f>
        <v>0</v>
      </c>
      <c r="M264" s="98">
        <f>IFERROR(VLOOKUP($F264&amp;$C264,Sales!$J:$W,10,0),0)</f>
        <v>0</v>
      </c>
      <c r="N264" s="98">
        <f>IFERROR(VLOOKUP($F264&amp;$C264,Sales!$J:$W,11,0),0)</f>
        <v>0</v>
      </c>
      <c r="O264" s="98">
        <f>IFERROR(VLOOKUP($F264&amp;$C264,Sales!$J:$W,12,0),0)</f>
        <v>0</v>
      </c>
      <c r="P264" s="98">
        <f>IFERROR(VLOOKUP($F264&amp;$C264,Sales!$J:$W,13,0),0)</f>
        <v>0</v>
      </c>
      <c r="Q264" s="98">
        <f>IFERROR(VLOOKUP($F264&amp;$C264,Sales!$A:$H,7,0),0)</f>
        <v>0</v>
      </c>
      <c r="R264" s="41" t="str">
        <f t="shared" si="8"/>
        <v>ERROR</v>
      </c>
      <c r="S264" s="15"/>
      <c r="T264" s="15"/>
      <c r="U264" s="15"/>
      <c r="V264" s="15"/>
      <c r="W264" s="15"/>
      <c r="X264" s="15"/>
      <c r="Y264" s="41"/>
      <c r="Z264" s="41"/>
      <c r="AA264" s="41"/>
      <c r="AB264" s="15"/>
      <c r="AC264" s="15"/>
      <c r="AD264" s="15"/>
      <c r="AE264" s="15"/>
      <c r="AF264" s="15"/>
      <c r="AG264" s="15"/>
      <c r="AH264" s="15"/>
      <c r="AI264" s="15"/>
      <c r="AJ264" s="41"/>
      <c r="AK264" s="15"/>
      <c r="AL264" s="15"/>
      <c r="AM264" s="15"/>
      <c r="AN264" s="15"/>
      <c r="AO264" s="15"/>
      <c r="AP264" s="15"/>
      <c r="AQ264" s="15"/>
      <c r="AR264" s="15"/>
      <c r="AS264" s="15"/>
      <c r="AT264" s="15"/>
      <c r="AU264" s="15"/>
      <c r="AV264" s="15"/>
      <c r="AW264" s="15"/>
      <c r="AX264" s="15"/>
      <c r="AY264" s="15"/>
      <c r="AZ264" s="10">
        <v>1</v>
      </c>
      <c r="BA264" t="s">
        <v>22</v>
      </c>
      <c r="BB264" t="s">
        <v>88</v>
      </c>
      <c r="BD264" s="39" t="str">
        <f t="shared" si="9"/>
        <v>01/294825206QBukalapak</v>
      </c>
    </row>
    <row r="265" spans="2:56" ht="13.5" customHeight="1" x14ac:dyDescent="0.35">
      <c r="B265" s="10" t="s">
        <v>17</v>
      </c>
      <c r="C265" s="10" t="s">
        <v>2657</v>
      </c>
      <c r="D265" s="10" t="s">
        <v>193</v>
      </c>
      <c r="E265" s="10" t="s">
        <v>194</v>
      </c>
      <c r="F265" s="10" t="s">
        <v>229</v>
      </c>
      <c r="G265" s="137" t="s">
        <v>229</v>
      </c>
      <c r="H265" s="10"/>
      <c r="I265" s="10" t="s">
        <v>230</v>
      </c>
      <c r="J265" s="10" t="s">
        <v>2744</v>
      </c>
      <c r="K265" s="10" t="s">
        <v>2601</v>
      </c>
      <c r="L265" s="98">
        <f>IFERROR(VLOOKUP($F265&amp;$C265,Sales!$J:$W,9,0),0)</f>
        <v>0</v>
      </c>
      <c r="M265" s="98">
        <f>IFERROR(VLOOKUP($F265&amp;$C265,Sales!$J:$W,10,0),0)</f>
        <v>0</v>
      </c>
      <c r="N265" s="98">
        <f>IFERROR(VLOOKUP($F265&amp;$C265,Sales!$J:$W,11,0),0)</f>
        <v>0</v>
      </c>
      <c r="O265" s="98">
        <f>IFERROR(VLOOKUP($F265&amp;$C265,Sales!$J:$W,12,0),0)</f>
        <v>0</v>
      </c>
      <c r="P265" s="98">
        <f>IFERROR(VLOOKUP($F265&amp;$C265,Sales!$J:$W,13,0),0)</f>
        <v>0</v>
      </c>
      <c r="Q265" s="98">
        <f>IFERROR(VLOOKUP($F265&amp;$C265,Sales!$A:$H,7,0),0)</f>
        <v>0</v>
      </c>
      <c r="R265" s="41">
        <f t="shared" si="8"/>
        <v>1</v>
      </c>
      <c r="S265" s="15">
        <v>1</v>
      </c>
      <c r="T265" s="15"/>
      <c r="U265" s="15"/>
      <c r="V265" s="15">
        <v>1</v>
      </c>
      <c r="W265" s="15">
        <v>1</v>
      </c>
      <c r="X265" s="15">
        <v>1</v>
      </c>
      <c r="Y265" s="41">
        <v>1</v>
      </c>
      <c r="Z265" s="41">
        <v>1</v>
      </c>
      <c r="AA265" s="41"/>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0">
        <v>1</v>
      </c>
      <c r="BA265" t="s">
        <v>22</v>
      </c>
      <c r="BB265" t="s">
        <v>23</v>
      </c>
      <c r="BD265" s="39" t="str">
        <f t="shared" si="9"/>
        <v>01/244521108FBukalapak</v>
      </c>
    </row>
    <row r="266" spans="2:56" ht="13.5" customHeight="1" x14ac:dyDescent="0.35">
      <c r="B266" s="10" t="s">
        <v>17</v>
      </c>
      <c r="C266" s="10" t="s">
        <v>2657</v>
      </c>
      <c r="D266" s="10" t="s">
        <v>193</v>
      </c>
      <c r="E266" s="10" t="s">
        <v>194</v>
      </c>
      <c r="F266" s="10" t="s">
        <v>215</v>
      </c>
      <c r="G266" s="137" t="s">
        <v>215</v>
      </c>
      <c r="H266" s="10"/>
      <c r="I266" s="10" t="s">
        <v>216</v>
      </c>
      <c r="J266" s="10" t="s">
        <v>2745</v>
      </c>
      <c r="K266" s="10" t="s">
        <v>2746</v>
      </c>
      <c r="L266" s="98">
        <f>IFERROR(VLOOKUP($F266&amp;$C266,Sales!$J:$W,9,0),0)</f>
        <v>0</v>
      </c>
      <c r="M266" s="98">
        <f>IFERROR(VLOOKUP($F266&amp;$C266,Sales!$J:$W,10,0),0)</f>
        <v>0</v>
      </c>
      <c r="N266" s="98">
        <f>IFERROR(VLOOKUP($F266&amp;$C266,Sales!$J:$W,11,0),0)</f>
        <v>0</v>
      </c>
      <c r="O266" s="98">
        <f>IFERROR(VLOOKUP($F266&amp;$C266,Sales!$J:$W,12,0),0)</f>
        <v>0</v>
      </c>
      <c r="P266" s="98">
        <f>IFERROR(VLOOKUP($F266&amp;$C266,Sales!$J:$W,13,0),0)</f>
        <v>0</v>
      </c>
      <c r="Q266" s="98">
        <f>IFERROR(VLOOKUP($F266&amp;$C266,Sales!$A:$H,7,0),0)</f>
        <v>0</v>
      </c>
      <c r="R266" s="41" t="str">
        <f t="shared" si="8"/>
        <v>ERROR</v>
      </c>
      <c r="S266" s="15"/>
      <c r="T266" s="15"/>
      <c r="U266" s="15"/>
      <c r="V266" s="15"/>
      <c r="W266" s="15"/>
      <c r="X266" s="15"/>
      <c r="Y266" s="41"/>
      <c r="Z266" s="41"/>
      <c r="AA266" s="41"/>
      <c r="AB266" s="15"/>
      <c r="AC266" s="15"/>
      <c r="AD266" s="15"/>
      <c r="AE266" s="15"/>
      <c r="AF266" s="15"/>
      <c r="AG266" s="15"/>
      <c r="AH266" s="15"/>
      <c r="AI266" s="15"/>
      <c r="AJ266" s="41"/>
      <c r="AK266" s="15"/>
      <c r="AL266" s="15"/>
      <c r="AM266" s="15"/>
      <c r="AN266" s="15"/>
      <c r="AO266" s="15"/>
      <c r="AP266" s="15"/>
      <c r="AQ266" s="15"/>
      <c r="AR266" s="15"/>
      <c r="AS266" s="15"/>
      <c r="AT266" s="15"/>
      <c r="AU266" s="15"/>
      <c r="AV266" s="15"/>
      <c r="AW266" s="15"/>
      <c r="AX266" s="15"/>
      <c r="AY266" s="15"/>
      <c r="AZ266" s="10">
        <v>1</v>
      </c>
      <c r="BA266" t="s">
        <v>22</v>
      </c>
      <c r="BB266" t="s">
        <v>88</v>
      </c>
      <c r="BD266" s="39" t="str">
        <f t="shared" si="9"/>
        <v>01/244521104VBukalapak</v>
      </c>
    </row>
    <row r="267" spans="2:56" ht="13.5" customHeight="1" x14ac:dyDescent="0.35">
      <c r="B267" s="10" t="s">
        <v>17</v>
      </c>
      <c r="C267" s="10" t="s">
        <v>2657</v>
      </c>
      <c r="D267" s="10" t="s">
        <v>193</v>
      </c>
      <c r="E267" s="10" t="s">
        <v>194</v>
      </c>
      <c r="F267" s="10" t="s">
        <v>227</v>
      </c>
      <c r="G267" s="137" t="s">
        <v>227</v>
      </c>
      <c r="H267" s="10"/>
      <c r="I267" s="10" t="s">
        <v>228</v>
      </c>
      <c r="J267" s="10" t="s">
        <v>2747</v>
      </c>
      <c r="K267" s="10" t="s">
        <v>2748</v>
      </c>
      <c r="L267" s="98">
        <f>IFERROR(VLOOKUP($F267&amp;$C267,Sales!$J:$W,9,0),0)</f>
        <v>0</v>
      </c>
      <c r="M267" s="98">
        <f>IFERROR(VLOOKUP($F267&amp;$C267,Sales!$J:$W,10,0),0)</f>
        <v>0</v>
      </c>
      <c r="N267" s="98">
        <f>IFERROR(VLOOKUP($F267&amp;$C267,Sales!$J:$W,11,0),0)</f>
        <v>0</v>
      </c>
      <c r="O267" s="98">
        <f>IFERROR(VLOOKUP($F267&amp;$C267,Sales!$J:$W,12,0),0)</f>
        <v>0</v>
      </c>
      <c r="P267" s="98">
        <f>IFERROR(VLOOKUP($F267&amp;$C267,Sales!$J:$W,13,0),0)</f>
        <v>0</v>
      </c>
      <c r="Q267" s="98">
        <f>IFERROR(VLOOKUP($F267&amp;$C267,Sales!$A:$H,7,0),0)</f>
        <v>0</v>
      </c>
      <c r="R267" s="41">
        <f t="shared" si="8"/>
        <v>1</v>
      </c>
      <c r="S267" s="15">
        <v>1</v>
      </c>
      <c r="T267" s="15"/>
      <c r="U267" s="15"/>
      <c r="V267" s="15">
        <v>1</v>
      </c>
      <c r="W267" s="15">
        <v>1</v>
      </c>
      <c r="X267" s="15">
        <v>1</v>
      </c>
      <c r="Y267" s="41">
        <v>1</v>
      </c>
      <c r="Z267" s="41">
        <v>1</v>
      </c>
      <c r="AA267" s="41"/>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0">
        <v>1</v>
      </c>
      <c r="BA267" t="s">
        <v>31</v>
      </c>
      <c r="BB267" t="s">
        <v>23</v>
      </c>
      <c r="BD267" s="39" t="str">
        <f t="shared" si="9"/>
        <v>01/244521109GBukalapak</v>
      </c>
    </row>
    <row r="268" spans="2:56" ht="13.5" customHeight="1" x14ac:dyDescent="0.35">
      <c r="B268" s="10" t="s">
        <v>17</v>
      </c>
      <c r="C268" s="10" t="s">
        <v>2657</v>
      </c>
      <c r="D268" s="10" t="s">
        <v>193</v>
      </c>
      <c r="E268" s="10" t="s">
        <v>194</v>
      </c>
      <c r="F268" s="10" t="s">
        <v>2433</v>
      </c>
      <c r="G268" s="137" t="s">
        <v>2433</v>
      </c>
      <c r="H268" s="10"/>
      <c r="I268" s="10" t="s">
        <v>2435</v>
      </c>
      <c r="J268" s="10" t="s">
        <v>8573</v>
      </c>
      <c r="K268" s="10" t="s">
        <v>8574</v>
      </c>
      <c r="L268" s="98">
        <f>IFERROR(VLOOKUP($F268&amp;$C268,Sales!$J:$W,9,0),0)</f>
        <v>0</v>
      </c>
      <c r="M268" s="98">
        <f>IFERROR(VLOOKUP($F268&amp;$C268,Sales!$J:$W,10,0),0)</f>
        <v>0</v>
      </c>
      <c r="N268" s="98">
        <f>IFERROR(VLOOKUP($F268&amp;$C268,Sales!$J:$W,11,0),0)</f>
        <v>0</v>
      </c>
      <c r="O268" s="98">
        <f>IFERROR(VLOOKUP($F268&amp;$C268,Sales!$J:$W,12,0),0)</f>
        <v>0</v>
      </c>
      <c r="P268" s="98">
        <f>IFERROR(VLOOKUP($F268&amp;$C268,Sales!$J:$W,13,0),0)</f>
        <v>0</v>
      </c>
      <c r="Q268" s="98">
        <f>IFERROR(VLOOKUP($F268&amp;$C268,Sales!$A:$H,7,0),0)</f>
        <v>0</v>
      </c>
      <c r="R268" s="41">
        <f t="shared" si="8"/>
        <v>1</v>
      </c>
      <c r="S268" s="15">
        <v>1</v>
      </c>
      <c r="T268" s="15"/>
      <c r="U268" s="15"/>
      <c r="V268" s="15">
        <v>1</v>
      </c>
      <c r="W268" s="15">
        <v>1</v>
      </c>
      <c r="X268" s="15">
        <v>1</v>
      </c>
      <c r="Y268" s="41">
        <v>1</v>
      </c>
      <c r="Z268" s="41">
        <v>1</v>
      </c>
      <c r="AA268" s="41"/>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0">
        <v>1</v>
      </c>
      <c r="BA268" t="s">
        <v>31</v>
      </c>
      <c r="BB268" t="s">
        <v>23</v>
      </c>
      <c r="BD268" s="39" t="str">
        <f t="shared" si="9"/>
        <v>01/394529501IBukalapak</v>
      </c>
    </row>
    <row r="269" spans="2:56" ht="13.5" customHeight="1" x14ac:dyDescent="0.35">
      <c r="B269" s="10" t="s">
        <v>17</v>
      </c>
      <c r="C269" s="10" t="s">
        <v>2657</v>
      </c>
      <c r="D269" s="10" t="s">
        <v>193</v>
      </c>
      <c r="E269" s="10" t="s">
        <v>194</v>
      </c>
      <c r="F269" s="10" t="s">
        <v>1861</v>
      </c>
      <c r="G269" s="137" t="s">
        <v>1861</v>
      </c>
      <c r="H269" s="10"/>
      <c r="I269" s="10">
        <v>0</v>
      </c>
      <c r="J269" s="10" t="s">
        <v>8575</v>
      </c>
      <c r="K269" s="10" t="s">
        <v>8576</v>
      </c>
      <c r="L269" s="98">
        <f>IFERROR(VLOOKUP($F269&amp;$C269,Sales!$J:$W,9,0),0)</f>
        <v>0</v>
      </c>
      <c r="M269" s="98">
        <f>IFERROR(VLOOKUP($F269&amp;$C269,Sales!$J:$W,10,0),0)</f>
        <v>0</v>
      </c>
      <c r="N269" s="98">
        <f>IFERROR(VLOOKUP($F269&amp;$C269,Sales!$J:$W,11,0),0)</f>
        <v>0</v>
      </c>
      <c r="O269" s="98">
        <f>IFERROR(VLOOKUP($F269&amp;$C269,Sales!$J:$W,12,0),0)</f>
        <v>0</v>
      </c>
      <c r="P269" s="98">
        <f>IFERROR(VLOOKUP($F269&amp;$C269,Sales!$J:$W,13,0),0)</f>
        <v>0</v>
      </c>
      <c r="Q269" s="98">
        <f>IFERROR(VLOOKUP($F269&amp;$C269,Sales!$A:$H,7,0),0)</f>
        <v>0</v>
      </c>
      <c r="R269" s="41" t="str">
        <f t="shared" si="8"/>
        <v>ERROR</v>
      </c>
      <c r="S269" s="15"/>
      <c r="T269" s="15"/>
      <c r="U269" s="15"/>
      <c r="V269" s="15"/>
      <c r="W269" s="15"/>
      <c r="X269" s="15"/>
      <c r="Y269" s="41"/>
      <c r="Z269" s="41"/>
      <c r="AA269" s="41"/>
      <c r="AB269" s="15"/>
      <c r="AC269" s="15"/>
      <c r="AD269" s="15"/>
      <c r="AE269" s="15"/>
      <c r="AF269" s="15"/>
      <c r="AG269" s="15"/>
      <c r="AH269" s="15"/>
      <c r="AI269" s="15"/>
      <c r="AJ269" s="41"/>
      <c r="AK269" s="15"/>
      <c r="AL269" s="15"/>
      <c r="AM269" s="15"/>
      <c r="AN269" s="15"/>
      <c r="AO269" s="15"/>
      <c r="AP269" s="15"/>
      <c r="AQ269" s="15"/>
      <c r="AR269" s="15"/>
      <c r="AS269" s="15"/>
      <c r="AT269" s="15"/>
      <c r="AU269" s="15"/>
      <c r="AV269" s="15"/>
      <c r="AW269" s="15"/>
      <c r="AX269" s="15"/>
      <c r="AY269" s="15"/>
      <c r="AZ269" s="10">
        <v>1</v>
      </c>
      <c r="BA269" t="s">
        <v>22</v>
      </c>
      <c r="BB269" t="s">
        <v>13210</v>
      </c>
      <c r="BD269" s="39" t="str">
        <f t="shared" si="9"/>
        <v>01/394529501JBukalapak</v>
      </c>
    </row>
    <row r="270" spans="2:56" ht="13.5" customHeight="1" x14ac:dyDescent="0.35">
      <c r="B270" s="10" t="s">
        <v>17</v>
      </c>
      <c r="C270" s="10" t="s">
        <v>2657</v>
      </c>
      <c r="D270" s="10" t="s">
        <v>193</v>
      </c>
      <c r="E270" s="10" t="s">
        <v>194</v>
      </c>
      <c r="F270" s="10" t="s">
        <v>211</v>
      </c>
      <c r="G270" s="137" t="s">
        <v>211</v>
      </c>
      <c r="H270" s="10"/>
      <c r="I270" s="10">
        <v>0</v>
      </c>
      <c r="J270" s="10" t="s">
        <v>2768</v>
      </c>
      <c r="K270" s="10" t="s">
        <v>3217</v>
      </c>
      <c r="L270" s="98">
        <f>IFERROR(VLOOKUP($F270&amp;$C270,Sales!$J:$W,9,0),0)</f>
        <v>62972.972972972966</v>
      </c>
      <c r="M270" s="98">
        <f>IFERROR(VLOOKUP($F270&amp;$C270,Sales!$J:$W,10,0),0)</f>
        <v>0</v>
      </c>
      <c r="N270" s="98">
        <f>IFERROR(VLOOKUP($F270&amp;$C270,Sales!$J:$W,11,0),0)</f>
        <v>0</v>
      </c>
      <c r="O270" s="98">
        <f>IFERROR(VLOOKUP($F270&amp;$C270,Sales!$J:$W,12,0),0)</f>
        <v>0.33333333333333331</v>
      </c>
      <c r="P270" s="98">
        <f>IFERROR(VLOOKUP($F270&amp;$C270,Sales!$J:$W,13,0),0)</f>
        <v>20990.990990990987</v>
      </c>
      <c r="Q270" s="98">
        <f>IFERROR(VLOOKUP($F270&amp;$C270,Sales!$A:$H,7,0),0)</f>
        <v>0</v>
      </c>
      <c r="R270" s="41">
        <f t="shared" si="8"/>
        <v>1</v>
      </c>
      <c r="S270" s="15">
        <v>1</v>
      </c>
      <c r="T270" s="15"/>
      <c r="U270" s="15"/>
      <c r="V270" s="15">
        <v>1</v>
      </c>
      <c r="W270" s="15">
        <v>1</v>
      </c>
      <c r="X270" s="15">
        <v>1</v>
      </c>
      <c r="Y270" s="41">
        <v>1</v>
      </c>
      <c r="Z270" s="41">
        <v>1</v>
      </c>
      <c r="AA270" s="41"/>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0">
        <v>1</v>
      </c>
      <c r="BA270" t="s">
        <v>31</v>
      </c>
      <c r="BB270" t="s">
        <v>23</v>
      </c>
      <c r="BD270" s="39" t="str">
        <f t="shared" si="9"/>
        <v>01/244521104YBukalapak</v>
      </c>
    </row>
    <row r="271" spans="2:56" ht="13.5" customHeight="1" x14ac:dyDescent="0.35">
      <c r="B271" s="10" t="s">
        <v>17</v>
      </c>
      <c r="C271" s="10" t="s">
        <v>2657</v>
      </c>
      <c r="D271" s="10" t="s">
        <v>193</v>
      </c>
      <c r="E271" s="10" t="s">
        <v>194</v>
      </c>
      <c r="F271" s="10" t="s">
        <v>240</v>
      </c>
      <c r="G271" s="137" t="s">
        <v>240</v>
      </c>
      <c r="H271" s="10"/>
      <c r="I271" s="10" t="s">
        <v>6152</v>
      </c>
      <c r="J271" s="10" t="s">
        <v>8577</v>
      </c>
      <c r="K271" s="10" t="s">
        <v>8578</v>
      </c>
      <c r="L271" s="98">
        <f>IFERROR(VLOOKUP($F271&amp;$C271,Sales!$J:$W,9,0),0)</f>
        <v>59279.279279279275</v>
      </c>
      <c r="M271" s="98">
        <f>IFERROR(VLOOKUP($F271&amp;$C271,Sales!$J:$W,10,0),0)</f>
        <v>0</v>
      </c>
      <c r="N271" s="98">
        <f>IFERROR(VLOOKUP($F271&amp;$C271,Sales!$J:$W,11,0),0)</f>
        <v>0</v>
      </c>
      <c r="O271" s="98">
        <f>IFERROR(VLOOKUP($F271&amp;$C271,Sales!$J:$W,12,0),0)</f>
        <v>0.66666666666666663</v>
      </c>
      <c r="P271" s="98">
        <f>IFERROR(VLOOKUP($F271&amp;$C271,Sales!$J:$W,13,0),0)</f>
        <v>19759.75975975976</v>
      </c>
      <c r="Q271" s="98">
        <f>IFERROR(VLOOKUP($F271&amp;$C271,Sales!$A:$H,7,0),0)</f>
        <v>29639.639639639638</v>
      </c>
      <c r="R271" s="41">
        <f t="shared" si="8"/>
        <v>1</v>
      </c>
      <c r="S271" s="15">
        <v>1</v>
      </c>
      <c r="T271" s="15"/>
      <c r="U271" s="15"/>
      <c r="V271" s="15">
        <v>1</v>
      </c>
      <c r="W271" s="15">
        <v>1</v>
      </c>
      <c r="X271" s="15">
        <v>1</v>
      </c>
      <c r="Y271" s="41">
        <v>1</v>
      </c>
      <c r="Z271" s="41">
        <v>1</v>
      </c>
      <c r="AA271" s="41"/>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0">
        <v>1</v>
      </c>
      <c r="BA271" t="s">
        <v>22</v>
      </c>
      <c r="BB271" t="s">
        <v>23</v>
      </c>
      <c r="BD271" s="39" t="str">
        <f t="shared" si="9"/>
        <v>01/244521101OBukalapak</v>
      </c>
    </row>
    <row r="272" spans="2:56" ht="13.5" customHeight="1" x14ac:dyDescent="0.35">
      <c r="B272" s="10" t="s">
        <v>17</v>
      </c>
      <c r="C272" s="10" t="s">
        <v>2657</v>
      </c>
      <c r="D272" s="10" t="s">
        <v>193</v>
      </c>
      <c r="E272" s="10" t="s">
        <v>194</v>
      </c>
      <c r="F272" s="10" t="s">
        <v>2384</v>
      </c>
      <c r="G272" s="137" t="s">
        <v>2384</v>
      </c>
      <c r="H272" s="10"/>
      <c r="I272" s="10" t="s">
        <v>2385</v>
      </c>
      <c r="J272" t="s">
        <v>13379</v>
      </c>
      <c r="K272" s="10" t="s">
        <v>8579</v>
      </c>
      <c r="L272" s="98">
        <f>IFERROR(VLOOKUP($F272&amp;$C272,Sales!$J:$W,9,0),0)</f>
        <v>0</v>
      </c>
      <c r="M272" s="98">
        <f>IFERROR(VLOOKUP($F272&amp;$C272,Sales!$J:$W,10,0),0)</f>
        <v>0</v>
      </c>
      <c r="N272" s="98">
        <f>IFERROR(VLOOKUP($F272&amp;$C272,Sales!$J:$W,11,0),0)</f>
        <v>0</v>
      </c>
      <c r="O272" s="98">
        <f>IFERROR(VLOOKUP($F272&amp;$C272,Sales!$J:$W,12,0),0)</f>
        <v>0</v>
      </c>
      <c r="P272" s="98">
        <f>IFERROR(VLOOKUP($F272&amp;$C272,Sales!$J:$W,13,0),0)</f>
        <v>0</v>
      </c>
      <c r="Q272" s="98">
        <f>IFERROR(VLOOKUP($F272&amp;$C272,Sales!$A:$H,7,0),0)</f>
        <v>0</v>
      </c>
      <c r="R272" s="41">
        <f t="shared" si="8"/>
        <v>1</v>
      </c>
      <c r="S272" s="15">
        <v>1</v>
      </c>
      <c r="T272" s="41"/>
      <c r="U272" s="41"/>
      <c r="V272" s="15">
        <v>1</v>
      </c>
      <c r="W272" s="15">
        <v>1</v>
      </c>
      <c r="X272" s="15">
        <v>1</v>
      </c>
      <c r="Y272" s="41">
        <v>1</v>
      </c>
      <c r="Z272" s="41">
        <v>1</v>
      </c>
      <c r="AA272" s="41"/>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0">
        <v>1</v>
      </c>
      <c r="BA272" t="s">
        <v>22</v>
      </c>
      <c r="BB272" t="s">
        <v>23</v>
      </c>
      <c r="BD272" s="39" t="str">
        <f t="shared" si="9"/>
        <v>01/394529502WBukalapak</v>
      </c>
    </row>
    <row r="273" spans="2:59" ht="13.5" customHeight="1" x14ac:dyDescent="0.35">
      <c r="B273" s="10" t="s">
        <v>17</v>
      </c>
      <c r="C273" s="10" t="s">
        <v>2657</v>
      </c>
      <c r="D273" s="10" t="s">
        <v>193</v>
      </c>
      <c r="E273" s="10" t="s">
        <v>194</v>
      </c>
      <c r="F273" s="10" t="s">
        <v>6857</v>
      </c>
      <c r="G273" s="137" t="s">
        <v>6857</v>
      </c>
      <c r="H273" s="10"/>
      <c r="I273" s="10">
        <v>0</v>
      </c>
      <c r="J273" s="10" t="s">
        <v>8580</v>
      </c>
      <c r="K273" s="10" t="s">
        <v>8581</v>
      </c>
      <c r="L273" s="98">
        <f>IFERROR(VLOOKUP($F273&amp;$C273,Sales!$J:$W,9,0),0)</f>
        <v>0</v>
      </c>
      <c r="M273" s="98">
        <f>IFERROR(VLOOKUP($F273&amp;$C273,Sales!$J:$W,10,0),0)</f>
        <v>0</v>
      </c>
      <c r="N273" s="98">
        <f>IFERROR(VLOOKUP($F273&amp;$C273,Sales!$J:$W,11,0),0)</f>
        <v>0</v>
      </c>
      <c r="O273" s="98">
        <f>IFERROR(VLOOKUP($F273&amp;$C273,Sales!$J:$W,12,0),0)</f>
        <v>0</v>
      </c>
      <c r="P273" s="98">
        <f>IFERROR(VLOOKUP($F273&amp;$C273,Sales!$J:$W,13,0),0)</f>
        <v>0</v>
      </c>
      <c r="Q273" s="98">
        <f>IFERROR(VLOOKUP($F273&amp;$C273,Sales!$A:$H,7,0),0)</f>
        <v>0</v>
      </c>
      <c r="R273" s="41" t="str">
        <f t="shared" si="8"/>
        <v>ERROR</v>
      </c>
      <c r="S273" s="15"/>
      <c r="T273" s="15"/>
      <c r="U273" s="15"/>
      <c r="V273" s="15"/>
      <c r="W273" s="15"/>
      <c r="X273" s="15"/>
      <c r="Y273" s="41"/>
      <c r="Z273" s="41"/>
      <c r="AA273" s="41"/>
      <c r="AB273" s="15"/>
      <c r="AC273" s="15"/>
      <c r="AD273" s="15"/>
      <c r="AE273" s="15"/>
      <c r="AF273" s="15"/>
      <c r="AG273" s="15"/>
      <c r="AH273" s="15"/>
      <c r="AI273" s="15"/>
      <c r="AJ273" s="41"/>
      <c r="AK273" s="15"/>
      <c r="AL273" s="15"/>
      <c r="AM273" s="15"/>
      <c r="AN273" s="15"/>
      <c r="AO273" s="15"/>
      <c r="AP273" s="15"/>
      <c r="AQ273" s="15"/>
      <c r="AR273" s="15"/>
      <c r="AS273" s="15"/>
      <c r="AT273" s="15"/>
      <c r="AU273" s="15"/>
      <c r="AV273" s="15"/>
      <c r="AW273" s="15"/>
      <c r="AX273" s="15"/>
      <c r="AY273" s="15"/>
      <c r="AZ273" s="10">
        <v>1</v>
      </c>
      <c r="BA273" t="s">
        <v>22</v>
      </c>
      <c r="BB273" t="s">
        <v>88</v>
      </c>
      <c r="BD273" s="39" t="str">
        <f t="shared" si="9"/>
        <v>01/244521103RBukalapak</v>
      </c>
    </row>
    <row r="274" spans="2:59" ht="13.5" customHeight="1" x14ac:dyDescent="0.35">
      <c r="B274" s="10" t="s">
        <v>17</v>
      </c>
      <c r="C274" s="10" t="s">
        <v>2657</v>
      </c>
      <c r="D274" s="10" t="s">
        <v>193</v>
      </c>
      <c r="E274" s="10" t="s">
        <v>194</v>
      </c>
      <c r="F274" s="10" t="s">
        <v>1848</v>
      </c>
      <c r="G274" s="137" t="s">
        <v>1848</v>
      </c>
      <c r="H274" s="10"/>
      <c r="I274" s="10" t="s">
        <v>6846</v>
      </c>
      <c r="J274" s="10" t="s">
        <v>8582</v>
      </c>
      <c r="K274" s="10" t="s">
        <v>8583</v>
      </c>
      <c r="L274" s="98">
        <f>IFERROR(VLOOKUP($F274&amp;$C274,Sales!$J:$W,9,0),0)</f>
        <v>0</v>
      </c>
      <c r="M274" s="98">
        <f>IFERROR(VLOOKUP($F274&amp;$C274,Sales!$J:$W,10,0),0)</f>
        <v>0</v>
      </c>
      <c r="N274" s="98">
        <f>IFERROR(VLOOKUP($F274&amp;$C274,Sales!$J:$W,11,0),0)</f>
        <v>0</v>
      </c>
      <c r="O274" s="98">
        <f>IFERROR(VLOOKUP($F274&amp;$C274,Sales!$J:$W,12,0),0)</f>
        <v>0</v>
      </c>
      <c r="P274" s="98">
        <f>IFERROR(VLOOKUP($F274&amp;$C274,Sales!$J:$W,13,0),0)</f>
        <v>0</v>
      </c>
      <c r="Q274" s="98">
        <f>IFERROR(VLOOKUP($F274&amp;$C274,Sales!$A:$H,7,0),0)</f>
        <v>0</v>
      </c>
      <c r="R274" s="41">
        <f t="shared" si="8"/>
        <v>1</v>
      </c>
      <c r="S274" s="15">
        <v>1</v>
      </c>
      <c r="T274" s="15"/>
      <c r="U274" s="15"/>
      <c r="V274" s="15">
        <v>1</v>
      </c>
      <c r="W274" s="15">
        <v>1</v>
      </c>
      <c r="X274" s="15">
        <v>1</v>
      </c>
      <c r="Y274" s="41">
        <v>1</v>
      </c>
      <c r="Z274" s="41">
        <v>1</v>
      </c>
      <c r="AA274" s="41"/>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0">
        <v>1</v>
      </c>
      <c r="BA274" t="s">
        <v>22</v>
      </c>
      <c r="BB274" t="s">
        <v>23</v>
      </c>
      <c r="BD274" s="39" t="str">
        <f t="shared" si="9"/>
        <v>01/244521105UBukalapak</v>
      </c>
    </row>
    <row r="275" spans="2:59" ht="13.5" customHeight="1" x14ac:dyDescent="0.35">
      <c r="B275" s="10" t="s">
        <v>17</v>
      </c>
      <c r="C275" s="10" t="s">
        <v>2657</v>
      </c>
      <c r="D275" s="10" t="s">
        <v>193</v>
      </c>
      <c r="E275" s="10" t="s">
        <v>194</v>
      </c>
      <c r="F275" s="10" t="s">
        <v>6850</v>
      </c>
      <c r="G275" s="137" t="s">
        <v>6850</v>
      </c>
      <c r="H275" s="10"/>
      <c r="I275" s="10" t="s">
        <v>777</v>
      </c>
      <c r="J275" s="10" t="s">
        <v>8584</v>
      </c>
      <c r="K275" s="10" t="s">
        <v>8585</v>
      </c>
      <c r="L275" s="98">
        <f>IFERROR(VLOOKUP($F275&amp;$C275,Sales!$J:$W,9,0),0)</f>
        <v>0</v>
      </c>
      <c r="M275" s="98">
        <f>IFERROR(VLOOKUP($F275&amp;$C275,Sales!$J:$W,10,0),0)</f>
        <v>0</v>
      </c>
      <c r="N275" s="98">
        <f>IFERROR(VLOOKUP($F275&amp;$C275,Sales!$J:$W,11,0),0)</f>
        <v>0</v>
      </c>
      <c r="O275" s="98">
        <f>IFERROR(VLOOKUP($F275&amp;$C275,Sales!$J:$W,12,0),0)</f>
        <v>0</v>
      </c>
      <c r="P275" s="98">
        <f>IFERROR(VLOOKUP($F275&amp;$C275,Sales!$J:$W,13,0),0)</f>
        <v>0</v>
      </c>
      <c r="Q275" s="98">
        <f>IFERROR(VLOOKUP($F275&amp;$C275,Sales!$A:$H,7,0),0)</f>
        <v>0</v>
      </c>
      <c r="R275" s="41" t="str">
        <f t="shared" si="8"/>
        <v>ERROR</v>
      </c>
      <c r="S275" s="15"/>
      <c r="T275" s="15"/>
      <c r="U275" s="15"/>
      <c r="V275" s="15"/>
      <c r="W275" s="15"/>
      <c r="X275" s="15"/>
      <c r="Y275" s="41"/>
      <c r="Z275" s="41"/>
      <c r="AA275" s="41"/>
      <c r="AB275" s="15"/>
      <c r="AC275" s="15"/>
      <c r="AD275" s="15"/>
      <c r="AE275" s="15"/>
      <c r="AF275" s="15"/>
      <c r="AG275" s="15"/>
      <c r="AH275" s="15"/>
      <c r="AI275" s="15"/>
      <c r="AJ275" s="41"/>
      <c r="AK275" s="15"/>
      <c r="AL275" s="15"/>
      <c r="AM275" s="15"/>
      <c r="AN275" s="15"/>
      <c r="AO275" s="15"/>
      <c r="AP275" s="15"/>
      <c r="AQ275" s="15"/>
      <c r="AR275" s="15"/>
      <c r="AS275" s="15"/>
      <c r="AT275" s="15"/>
      <c r="AU275" s="15"/>
      <c r="AV275" s="15"/>
      <c r="AW275" s="15"/>
      <c r="AX275" s="15"/>
      <c r="AY275" s="15"/>
      <c r="AZ275" s="10">
        <v>1</v>
      </c>
      <c r="BA275" t="s">
        <v>22</v>
      </c>
      <c r="BB275" t="s">
        <v>88</v>
      </c>
      <c r="BD275" s="39" t="str">
        <f t="shared" si="9"/>
        <v>01/244521103OBukalapak</v>
      </c>
    </row>
    <row r="276" spans="2:59" ht="13.5" customHeight="1" x14ac:dyDescent="0.35">
      <c r="B276" s="10" t="s">
        <v>17</v>
      </c>
      <c r="C276" s="10" t="s">
        <v>2657</v>
      </c>
      <c r="D276" s="10" t="s">
        <v>193</v>
      </c>
      <c r="E276" s="10" t="s">
        <v>194</v>
      </c>
      <c r="F276" s="10" t="s">
        <v>2425</v>
      </c>
      <c r="G276" s="137" t="s">
        <v>2425</v>
      </c>
      <c r="H276" s="10"/>
      <c r="I276" s="10">
        <v>0</v>
      </c>
      <c r="J276" s="10" t="s">
        <v>8586</v>
      </c>
      <c r="K276" s="10" t="s">
        <v>8587</v>
      </c>
      <c r="L276" s="98">
        <f>IFERROR(VLOOKUP($F276&amp;$C276,Sales!$J:$W,9,0),0)</f>
        <v>0</v>
      </c>
      <c r="M276" s="98">
        <f>IFERROR(VLOOKUP($F276&amp;$C276,Sales!$J:$W,10,0),0)</f>
        <v>0</v>
      </c>
      <c r="N276" s="98">
        <f>IFERROR(VLOOKUP($F276&amp;$C276,Sales!$J:$W,11,0),0)</f>
        <v>0</v>
      </c>
      <c r="O276" s="98">
        <f>IFERROR(VLOOKUP($F276&amp;$C276,Sales!$J:$W,12,0),0)</f>
        <v>0</v>
      </c>
      <c r="P276" s="98">
        <f>IFERROR(VLOOKUP($F276&amp;$C276,Sales!$J:$W,13,0),0)</f>
        <v>0</v>
      </c>
      <c r="Q276" s="98">
        <f>IFERROR(VLOOKUP($F276&amp;$C276,Sales!$A:$H,7,0),0)</f>
        <v>0</v>
      </c>
      <c r="R276" s="41">
        <f t="shared" si="8"/>
        <v>1</v>
      </c>
      <c r="S276" s="15">
        <v>1</v>
      </c>
      <c r="T276" s="15"/>
      <c r="U276" s="15"/>
      <c r="V276" s="15">
        <v>1</v>
      </c>
      <c r="W276" s="15">
        <v>1</v>
      </c>
      <c r="X276" s="15">
        <v>1</v>
      </c>
      <c r="Y276" s="41">
        <v>1</v>
      </c>
      <c r="Z276" s="41">
        <v>1</v>
      </c>
      <c r="AA276" s="41"/>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0">
        <v>1</v>
      </c>
      <c r="BA276" t="s">
        <v>31</v>
      </c>
      <c r="BB276" t="s">
        <v>23</v>
      </c>
      <c r="BD276" s="39" t="str">
        <f t="shared" si="9"/>
        <v>01/394529502ABukalapak</v>
      </c>
    </row>
    <row r="277" spans="2:59" ht="13.5" customHeight="1" x14ac:dyDescent="0.35">
      <c r="B277" s="10" t="s">
        <v>17</v>
      </c>
      <c r="C277" s="10" t="s">
        <v>2657</v>
      </c>
      <c r="D277" s="10" t="s">
        <v>248</v>
      </c>
      <c r="E277" s="10" t="s">
        <v>194</v>
      </c>
      <c r="F277" s="10" t="s">
        <v>722</v>
      </c>
      <c r="G277" s="137" t="s">
        <v>722</v>
      </c>
      <c r="H277" s="10"/>
      <c r="I277" s="10">
        <v>0</v>
      </c>
      <c r="J277" s="10" t="s">
        <v>8588</v>
      </c>
      <c r="K277" s="10" t="s">
        <v>8589</v>
      </c>
      <c r="L277" s="98">
        <f>IFERROR(VLOOKUP($F277&amp;$C277,Sales!$J:$W,9,0),0)</f>
        <v>0</v>
      </c>
      <c r="M277" s="98">
        <f>IFERROR(VLOOKUP($F277&amp;$C277,Sales!$J:$W,10,0),0)</f>
        <v>0</v>
      </c>
      <c r="N277" s="98">
        <f>IFERROR(VLOOKUP($F277&amp;$C277,Sales!$J:$W,11,0),0)</f>
        <v>196396.39639639639</v>
      </c>
      <c r="O277" s="98">
        <f>IFERROR(VLOOKUP($F277&amp;$C277,Sales!$J:$W,12,0),0)</f>
        <v>0.66666666666666663</v>
      </c>
      <c r="P277" s="98">
        <f>IFERROR(VLOOKUP($F277&amp;$C277,Sales!$J:$W,13,0),0)</f>
        <v>65465.465465465466</v>
      </c>
      <c r="Q277" s="98">
        <f>IFERROR(VLOOKUP($F277&amp;$C277,Sales!$A:$H,7,0),0)</f>
        <v>0</v>
      </c>
      <c r="R277" s="41">
        <f t="shared" si="8"/>
        <v>1</v>
      </c>
      <c r="S277" s="15">
        <v>1</v>
      </c>
      <c r="T277" s="15"/>
      <c r="U277" s="15"/>
      <c r="V277" s="15">
        <v>1</v>
      </c>
      <c r="W277" s="15">
        <v>1</v>
      </c>
      <c r="X277" s="15">
        <v>1</v>
      </c>
      <c r="Y277" s="41">
        <v>1</v>
      </c>
      <c r="Z277" s="41">
        <v>1</v>
      </c>
      <c r="AA277" s="41"/>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0">
        <v>1</v>
      </c>
      <c r="BA277" t="s">
        <v>22</v>
      </c>
      <c r="BB277" t="s">
        <v>23</v>
      </c>
      <c r="BD277" s="39" t="str">
        <f t="shared" si="9"/>
        <v>01/244621008OBukalapak</v>
      </c>
    </row>
    <row r="278" spans="2:59" ht="13.5" customHeight="1" x14ac:dyDescent="0.35">
      <c r="B278" s="10" t="s">
        <v>17</v>
      </c>
      <c r="C278" s="10" t="s">
        <v>2657</v>
      </c>
      <c r="D278" s="10" t="s">
        <v>248</v>
      </c>
      <c r="E278" s="10" t="s">
        <v>194</v>
      </c>
      <c r="F278" s="10" t="s">
        <v>721</v>
      </c>
      <c r="G278" s="137" t="s">
        <v>721</v>
      </c>
      <c r="H278" s="10"/>
      <c r="I278" s="10">
        <v>0</v>
      </c>
      <c r="J278" s="10" t="s">
        <v>8590</v>
      </c>
      <c r="K278" s="10" t="s">
        <v>8591</v>
      </c>
      <c r="L278" s="98">
        <f>IFERROR(VLOOKUP($F278&amp;$C278,Sales!$J:$W,9,0),0)</f>
        <v>0</v>
      </c>
      <c r="M278" s="98">
        <f>IFERROR(VLOOKUP($F278&amp;$C278,Sales!$J:$W,10,0),0)</f>
        <v>0</v>
      </c>
      <c r="N278" s="98">
        <f>IFERROR(VLOOKUP($F278&amp;$C278,Sales!$J:$W,11,0),0)</f>
        <v>98198.198198198195</v>
      </c>
      <c r="O278" s="98">
        <f>IFERROR(VLOOKUP($F278&amp;$C278,Sales!$J:$W,12,0),0)</f>
        <v>0.33333333333333331</v>
      </c>
      <c r="P278" s="98">
        <f>IFERROR(VLOOKUP($F278&amp;$C278,Sales!$J:$W,13,0),0)</f>
        <v>32732.732732732733</v>
      </c>
      <c r="Q278" s="98">
        <f>IFERROR(VLOOKUP($F278&amp;$C278,Sales!$A:$H,7,0),0)</f>
        <v>0</v>
      </c>
      <c r="R278" s="41">
        <f t="shared" si="8"/>
        <v>1</v>
      </c>
      <c r="S278" s="15">
        <v>1</v>
      </c>
      <c r="T278" s="15"/>
      <c r="U278" s="15"/>
      <c r="V278" s="15">
        <v>1</v>
      </c>
      <c r="W278" s="15">
        <v>1</v>
      </c>
      <c r="X278" s="15">
        <v>1</v>
      </c>
      <c r="Y278" s="41">
        <v>1</v>
      </c>
      <c r="Z278" s="41">
        <v>1</v>
      </c>
      <c r="AA278" s="41"/>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0">
        <v>1</v>
      </c>
      <c r="BA278" t="s">
        <v>22</v>
      </c>
      <c r="BB278" t="s">
        <v>23</v>
      </c>
      <c r="BD278" s="39" t="str">
        <f t="shared" si="9"/>
        <v>01/244621109MBukalapak</v>
      </c>
    </row>
    <row r="279" spans="2:59" ht="13.5" customHeight="1" x14ac:dyDescent="0.35">
      <c r="B279" s="10" t="s">
        <v>17</v>
      </c>
      <c r="C279" s="10" t="s">
        <v>2657</v>
      </c>
      <c r="D279" s="10" t="s">
        <v>248</v>
      </c>
      <c r="E279" s="10" t="s">
        <v>194</v>
      </c>
      <c r="F279" s="10" t="s">
        <v>723</v>
      </c>
      <c r="G279" s="137" t="s">
        <v>723</v>
      </c>
      <c r="H279" s="10"/>
      <c r="I279" s="10">
        <v>0</v>
      </c>
      <c r="J279" s="10" t="s">
        <v>8592</v>
      </c>
      <c r="K279" s="10" t="s">
        <v>8593</v>
      </c>
      <c r="L279" s="98">
        <f>IFERROR(VLOOKUP($F279&amp;$C279,Sales!$J:$W,9,0),0)</f>
        <v>0</v>
      </c>
      <c r="M279" s="98">
        <f>IFERROR(VLOOKUP($F279&amp;$C279,Sales!$J:$W,10,0),0)</f>
        <v>0</v>
      </c>
      <c r="N279" s="98">
        <f>IFERROR(VLOOKUP($F279&amp;$C279,Sales!$J:$W,11,0),0)</f>
        <v>0</v>
      </c>
      <c r="O279" s="98">
        <f>IFERROR(VLOOKUP($F279&amp;$C279,Sales!$J:$W,12,0),0)</f>
        <v>0</v>
      </c>
      <c r="P279" s="98">
        <f>IFERROR(VLOOKUP($F279&amp;$C279,Sales!$J:$W,13,0),0)</f>
        <v>0</v>
      </c>
      <c r="Q279" s="98">
        <f>IFERROR(VLOOKUP($F279&amp;$C279,Sales!$A:$H,7,0),0)</f>
        <v>0</v>
      </c>
      <c r="R279" s="41">
        <f t="shared" si="8"/>
        <v>1</v>
      </c>
      <c r="S279" s="15">
        <v>1</v>
      </c>
      <c r="T279" s="15"/>
      <c r="U279" s="15"/>
      <c r="V279" s="15">
        <v>1</v>
      </c>
      <c r="W279" s="15">
        <v>1</v>
      </c>
      <c r="X279" s="15">
        <v>1</v>
      </c>
      <c r="Y279" s="41">
        <v>1</v>
      </c>
      <c r="Z279" s="41">
        <v>1</v>
      </c>
      <c r="AA279" s="41"/>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0">
        <v>1</v>
      </c>
      <c r="BA279" t="s">
        <v>22</v>
      </c>
      <c r="BB279" t="s">
        <v>23</v>
      </c>
      <c r="BD279" s="39" t="str">
        <f t="shared" si="9"/>
        <v>01/244621109LBukalapak</v>
      </c>
    </row>
    <row r="280" spans="2:59" ht="13.5" customHeight="1" x14ac:dyDescent="0.35">
      <c r="B280" s="10" t="s">
        <v>17</v>
      </c>
      <c r="C280" s="10" t="s">
        <v>2657</v>
      </c>
      <c r="D280" s="10" t="s">
        <v>248</v>
      </c>
      <c r="E280" s="10" t="s">
        <v>194</v>
      </c>
      <c r="F280" s="10" t="s">
        <v>724</v>
      </c>
      <c r="G280" s="137" t="s">
        <v>724</v>
      </c>
      <c r="H280" s="10"/>
      <c r="I280" s="10">
        <v>0</v>
      </c>
      <c r="J280" s="10" t="s">
        <v>8594</v>
      </c>
      <c r="K280" s="10" t="s">
        <v>8595</v>
      </c>
      <c r="L280" s="98">
        <f>IFERROR(VLOOKUP($F280&amp;$C280,Sales!$J:$W,9,0),0)</f>
        <v>0</v>
      </c>
      <c r="M280" s="98">
        <f>IFERROR(VLOOKUP($F280&amp;$C280,Sales!$J:$W,10,0),0)</f>
        <v>0</v>
      </c>
      <c r="N280" s="98">
        <f>IFERROR(VLOOKUP($F280&amp;$C280,Sales!$J:$W,11,0),0)</f>
        <v>0</v>
      </c>
      <c r="O280" s="98">
        <f>IFERROR(VLOOKUP($F280&amp;$C280,Sales!$J:$W,12,0),0)</f>
        <v>0</v>
      </c>
      <c r="P280" s="98">
        <f>IFERROR(VLOOKUP($F280&amp;$C280,Sales!$J:$W,13,0),0)</f>
        <v>0</v>
      </c>
      <c r="Q280" s="98">
        <f>IFERROR(VLOOKUP($F280&amp;$C280,Sales!$A:$H,7,0),0)</f>
        <v>0</v>
      </c>
      <c r="R280" s="41">
        <f t="shared" si="8"/>
        <v>1</v>
      </c>
      <c r="S280" s="15">
        <v>1</v>
      </c>
      <c r="T280" s="15"/>
      <c r="U280" s="15"/>
      <c r="V280" s="15">
        <v>1</v>
      </c>
      <c r="W280" s="15">
        <v>1</v>
      </c>
      <c r="X280" s="15">
        <v>1</v>
      </c>
      <c r="Y280" s="41">
        <v>1</v>
      </c>
      <c r="Z280" s="41">
        <v>1</v>
      </c>
      <c r="AA280" s="41"/>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0">
        <v>1</v>
      </c>
      <c r="BA280" t="s">
        <v>22</v>
      </c>
      <c r="BB280" t="s">
        <v>23</v>
      </c>
      <c r="BD280" s="39" t="str">
        <f t="shared" si="9"/>
        <v>01/244621008NBukalapak</v>
      </c>
    </row>
    <row r="281" spans="2:59" ht="13.5" customHeight="1" x14ac:dyDescent="0.35">
      <c r="B281" s="10" t="s">
        <v>17</v>
      </c>
      <c r="C281" s="10" t="s">
        <v>2657</v>
      </c>
      <c r="D281" s="10" t="s">
        <v>248</v>
      </c>
      <c r="E281" s="10" t="s">
        <v>194</v>
      </c>
      <c r="F281" s="10" t="s">
        <v>3459</v>
      </c>
      <c r="G281" s="137" t="s">
        <v>3459</v>
      </c>
      <c r="H281" s="10"/>
      <c r="I281" s="10">
        <v>0</v>
      </c>
      <c r="J281" s="10" t="s">
        <v>8596</v>
      </c>
      <c r="K281" s="10" t="s">
        <v>6350</v>
      </c>
      <c r="L281" s="98">
        <f>IFERROR(VLOOKUP($F281&amp;$C281,Sales!$J:$W,9,0),0)</f>
        <v>0</v>
      </c>
      <c r="M281" s="98">
        <f>IFERROR(VLOOKUP($F281&amp;$C281,Sales!$J:$W,10,0),0)</f>
        <v>0</v>
      </c>
      <c r="N281" s="98">
        <f>IFERROR(VLOOKUP($F281&amp;$C281,Sales!$J:$W,11,0),0)</f>
        <v>0</v>
      </c>
      <c r="O281" s="98">
        <f>IFERROR(VLOOKUP($F281&amp;$C281,Sales!$J:$W,12,0),0)</f>
        <v>0</v>
      </c>
      <c r="P281" s="98">
        <f>IFERROR(VLOOKUP($F281&amp;$C281,Sales!$J:$W,13,0),0)</f>
        <v>0</v>
      </c>
      <c r="Q281" s="98">
        <f>IFERROR(VLOOKUP($F281&amp;$C281,Sales!$A:$H,7,0),0)</f>
        <v>0</v>
      </c>
      <c r="R281" s="41">
        <f t="shared" si="8"/>
        <v>1</v>
      </c>
      <c r="S281" s="15">
        <v>1</v>
      </c>
      <c r="T281" s="15"/>
      <c r="U281" s="15"/>
      <c r="V281" s="15">
        <v>1</v>
      </c>
      <c r="W281" s="15">
        <v>1</v>
      </c>
      <c r="X281" s="15">
        <v>1</v>
      </c>
      <c r="Y281" s="41">
        <v>1</v>
      </c>
      <c r="Z281" s="41">
        <v>1</v>
      </c>
      <c r="AA281" s="41"/>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0">
        <v>1</v>
      </c>
      <c r="BA281" t="s">
        <v>22</v>
      </c>
      <c r="BB281" t="s">
        <v>23</v>
      </c>
      <c r="BD281" s="39" t="str">
        <f t="shared" si="9"/>
        <v>01/394629502QBukalapak</v>
      </c>
    </row>
    <row r="282" spans="2:59" ht="13.5" customHeight="1" x14ac:dyDescent="0.35">
      <c r="B282" s="10" t="s">
        <v>17</v>
      </c>
      <c r="C282" s="10" t="s">
        <v>2657</v>
      </c>
      <c r="D282" s="10" t="s">
        <v>248</v>
      </c>
      <c r="E282" s="10" t="s">
        <v>194</v>
      </c>
      <c r="F282" s="10" t="s">
        <v>3586</v>
      </c>
      <c r="G282" s="137" t="s">
        <v>3586</v>
      </c>
      <c r="H282" s="10"/>
      <c r="I282" s="10">
        <v>0</v>
      </c>
      <c r="J282" s="10" t="s">
        <v>8597</v>
      </c>
      <c r="K282" s="10" t="s">
        <v>6344</v>
      </c>
      <c r="L282" s="98">
        <f>IFERROR(VLOOKUP($F282&amp;$C282,Sales!$J:$W,9,0),0)</f>
        <v>0</v>
      </c>
      <c r="M282" s="98">
        <f>IFERROR(VLOOKUP($F282&amp;$C282,Sales!$J:$W,10,0),0)</f>
        <v>0</v>
      </c>
      <c r="N282" s="98">
        <f>IFERROR(VLOOKUP($F282&amp;$C282,Sales!$J:$W,11,0),0)</f>
        <v>0</v>
      </c>
      <c r="O282" s="98">
        <f>IFERROR(VLOOKUP($F282&amp;$C282,Sales!$J:$W,12,0),0)</f>
        <v>0</v>
      </c>
      <c r="P282" s="98">
        <f>IFERROR(VLOOKUP($F282&amp;$C282,Sales!$J:$W,13,0),0)</f>
        <v>0</v>
      </c>
      <c r="Q282" s="98">
        <f>IFERROR(VLOOKUP($F282&amp;$C282,Sales!$A:$H,7,0),0)</f>
        <v>0</v>
      </c>
      <c r="R282" s="41">
        <f t="shared" si="8"/>
        <v>1</v>
      </c>
      <c r="S282" s="15">
        <v>1</v>
      </c>
      <c r="T282" s="15"/>
      <c r="U282" s="15"/>
      <c r="V282" s="15">
        <v>1</v>
      </c>
      <c r="W282" s="15">
        <v>1</v>
      </c>
      <c r="X282" s="15">
        <v>1</v>
      </c>
      <c r="Y282" s="41">
        <v>1</v>
      </c>
      <c r="Z282" s="41">
        <v>1</v>
      </c>
      <c r="AA282" s="41"/>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0">
        <v>1</v>
      </c>
      <c r="BA282" t="s">
        <v>22</v>
      </c>
      <c r="BB282" t="s">
        <v>23</v>
      </c>
      <c r="BD282" s="39" t="str">
        <f t="shared" si="9"/>
        <v>01/394629502GBukalapak</v>
      </c>
    </row>
    <row r="283" spans="2:59" ht="13.5" customHeight="1" x14ac:dyDescent="0.35">
      <c r="B283" s="10" t="s">
        <v>17</v>
      </c>
      <c r="C283" s="10" t="s">
        <v>2657</v>
      </c>
      <c r="D283" s="10" t="s">
        <v>248</v>
      </c>
      <c r="E283" s="10" t="s">
        <v>194</v>
      </c>
      <c r="F283" s="10" t="s">
        <v>3587</v>
      </c>
      <c r="G283" s="137" t="s">
        <v>3587</v>
      </c>
      <c r="H283" s="10"/>
      <c r="I283" s="10">
        <v>0</v>
      </c>
      <c r="J283" s="10" t="s">
        <v>8598</v>
      </c>
      <c r="K283" s="10" t="s">
        <v>6357</v>
      </c>
      <c r="L283" s="98">
        <f>IFERROR(VLOOKUP($F283&amp;$C283,Sales!$J:$W,9,0),0)</f>
        <v>0</v>
      </c>
      <c r="M283" s="98">
        <f>IFERROR(VLOOKUP($F283&amp;$C283,Sales!$J:$W,10,0),0)</f>
        <v>0</v>
      </c>
      <c r="N283" s="98">
        <f>IFERROR(VLOOKUP($F283&amp;$C283,Sales!$J:$W,11,0),0)</f>
        <v>0</v>
      </c>
      <c r="O283" s="98">
        <f>IFERROR(VLOOKUP($F283&amp;$C283,Sales!$J:$W,12,0),0)</f>
        <v>0</v>
      </c>
      <c r="P283" s="98">
        <f>IFERROR(VLOOKUP($F283&amp;$C283,Sales!$J:$W,13,0),0)</f>
        <v>0</v>
      </c>
      <c r="Q283" s="98">
        <f>IFERROR(VLOOKUP($F283&amp;$C283,Sales!$A:$H,7,0),0)</f>
        <v>0</v>
      </c>
      <c r="R283" s="41">
        <f t="shared" si="8"/>
        <v>1</v>
      </c>
      <c r="S283" s="15">
        <v>1</v>
      </c>
      <c r="T283" s="15"/>
      <c r="U283" s="15"/>
      <c r="V283" s="15">
        <v>1</v>
      </c>
      <c r="W283" s="15">
        <v>1</v>
      </c>
      <c r="X283" s="15">
        <v>1</v>
      </c>
      <c r="Y283" s="41">
        <v>1</v>
      </c>
      <c r="Z283" s="41">
        <v>1</v>
      </c>
      <c r="AA283" s="41"/>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0">
        <v>1</v>
      </c>
      <c r="BA283" t="s">
        <v>22</v>
      </c>
      <c r="BB283" t="s">
        <v>23</v>
      </c>
      <c r="BD283" s="39" t="str">
        <f t="shared" si="9"/>
        <v>01/394629502HBukalapak</v>
      </c>
    </row>
    <row r="284" spans="2:59" ht="13.5" customHeight="1" x14ac:dyDescent="0.35">
      <c r="B284" s="10" t="s">
        <v>17</v>
      </c>
      <c r="C284" s="10" t="s">
        <v>2657</v>
      </c>
      <c r="D284" s="10" t="s">
        <v>248</v>
      </c>
      <c r="E284" s="10" t="s">
        <v>194</v>
      </c>
      <c r="F284" s="10" t="s">
        <v>3588</v>
      </c>
      <c r="G284" s="137" t="s">
        <v>3588</v>
      </c>
      <c r="H284" s="10"/>
      <c r="I284" s="10">
        <v>0</v>
      </c>
      <c r="J284" s="31" t="s">
        <v>13965</v>
      </c>
      <c r="K284" s="10" t="s">
        <v>6347</v>
      </c>
      <c r="L284" s="98">
        <f>IFERROR(VLOOKUP($F284&amp;$C284,Sales!$J:$W,9,0),0)</f>
        <v>0</v>
      </c>
      <c r="M284" s="98">
        <f>IFERROR(VLOOKUP($F284&amp;$C284,Sales!$J:$W,10,0),0)</f>
        <v>0</v>
      </c>
      <c r="N284" s="98">
        <f>IFERROR(VLOOKUP($F284&amp;$C284,Sales!$J:$W,11,0),0)</f>
        <v>0</v>
      </c>
      <c r="O284" s="98">
        <f>IFERROR(VLOOKUP($F284&amp;$C284,Sales!$J:$W,12,0),0)</f>
        <v>0</v>
      </c>
      <c r="P284" s="98">
        <f>IFERROR(VLOOKUP($F284&amp;$C284,Sales!$J:$W,13,0),0)</f>
        <v>0</v>
      </c>
      <c r="Q284" s="98">
        <f>IFERROR(VLOOKUP($F284&amp;$C284,Sales!$A:$H,7,0),0)</f>
        <v>0</v>
      </c>
      <c r="R284" s="41">
        <f t="shared" si="8"/>
        <v>1</v>
      </c>
      <c r="S284" s="15">
        <v>1</v>
      </c>
      <c r="T284" s="15"/>
      <c r="U284" s="15"/>
      <c r="V284" s="15">
        <v>1</v>
      </c>
      <c r="W284" s="15">
        <v>1</v>
      </c>
      <c r="X284" s="15">
        <v>1</v>
      </c>
      <c r="Y284" s="41">
        <v>1</v>
      </c>
      <c r="Z284" s="41">
        <v>1</v>
      </c>
      <c r="AA284" s="41"/>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0">
        <v>1</v>
      </c>
      <c r="BA284" t="s">
        <v>22</v>
      </c>
      <c r="BB284" t="s">
        <v>23</v>
      </c>
      <c r="BD284" s="39" t="str">
        <f t="shared" si="9"/>
        <v>01/394629502IBukalapak</v>
      </c>
      <c r="BG284" t="s">
        <v>13967</v>
      </c>
    </row>
    <row r="285" spans="2:59" ht="13.5" customHeight="1" x14ac:dyDescent="0.35">
      <c r="B285" s="10" t="s">
        <v>17</v>
      </c>
      <c r="C285" s="10" t="s">
        <v>2657</v>
      </c>
      <c r="D285" s="10" t="s">
        <v>248</v>
      </c>
      <c r="E285" s="10" t="s">
        <v>194</v>
      </c>
      <c r="F285" s="10" t="s">
        <v>3589</v>
      </c>
      <c r="G285" s="137" t="s">
        <v>3589</v>
      </c>
      <c r="H285" s="10"/>
      <c r="I285" s="10">
        <v>0</v>
      </c>
      <c r="J285" s="10" t="s">
        <v>8599</v>
      </c>
      <c r="K285" s="10" t="s">
        <v>6349</v>
      </c>
      <c r="L285" s="98">
        <f>IFERROR(VLOOKUP($F285&amp;$C285,Sales!$J:$W,9,0),0)</f>
        <v>0</v>
      </c>
      <c r="M285" s="98">
        <f>IFERROR(VLOOKUP($F285&amp;$C285,Sales!$J:$W,10,0),0)</f>
        <v>0</v>
      </c>
      <c r="N285" s="98">
        <f>IFERROR(VLOOKUP($F285&amp;$C285,Sales!$J:$W,11,0),0)</f>
        <v>0</v>
      </c>
      <c r="O285" s="98">
        <f>IFERROR(VLOOKUP($F285&amp;$C285,Sales!$J:$W,12,0),0)</f>
        <v>0</v>
      </c>
      <c r="P285" s="98">
        <f>IFERROR(VLOOKUP($F285&amp;$C285,Sales!$J:$W,13,0),0)</f>
        <v>0</v>
      </c>
      <c r="Q285" s="98">
        <f>IFERROR(VLOOKUP($F285&amp;$C285,Sales!$A:$H,7,0),0)</f>
        <v>0</v>
      </c>
      <c r="R285" s="41">
        <f t="shared" si="8"/>
        <v>1</v>
      </c>
      <c r="S285" s="15">
        <v>1</v>
      </c>
      <c r="T285" s="15"/>
      <c r="U285" s="15"/>
      <c r="V285" s="15">
        <v>1</v>
      </c>
      <c r="W285" s="15">
        <v>1</v>
      </c>
      <c r="X285" s="15">
        <v>1</v>
      </c>
      <c r="Y285" s="41">
        <v>1</v>
      </c>
      <c r="Z285" s="41">
        <v>1</v>
      </c>
      <c r="AA285" s="41"/>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0">
        <v>1</v>
      </c>
      <c r="BA285" t="s">
        <v>22</v>
      </c>
      <c r="BB285" t="s">
        <v>23</v>
      </c>
      <c r="BD285" s="39" t="str">
        <f t="shared" si="9"/>
        <v>01/394629502JBukalapak</v>
      </c>
    </row>
    <row r="286" spans="2:59" ht="13.5" customHeight="1" x14ac:dyDescent="0.35">
      <c r="B286" s="10" t="s">
        <v>17</v>
      </c>
      <c r="C286" s="10" t="s">
        <v>2657</v>
      </c>
      <c r="D286" s="10" t="s">
        <v>248</v>
      </c>
      <c r="E286" s="10" t="s">
        <v>194</v>
      </c>
      <c r="F286" s="10" t="s">
        <v>3590</v>
      </c>
      <c r="G286" s="137" t="s">
        <v>3590</v>
      </c>
      <c r="H286" s="10"/>
      <c r="I286" s="10">
        <v>0</v>
      </c>
      <c r="J286" s="10" t="s">
        <v>8600</v>
      </c>
      <c r="K286" s="10" t="s">
        <v>6359</v>
      </c>
      <c r="L286" s="98">
        <f>IFERROR(VLOOKUP($F286&amp;$C286,Sales!$J:$W,9,0),0)</f>
        <v>0</v>
      </c>
      <c r="M286" s="98">
        <f>IFERROR(VLOOKUP($F286&amp;$C286,Sales!$J:$W,10,0),0)</f>
        <v>0</v>
      </c>
      <c r="N286" s="98">
        <f>IFERROR(VLOOKUP($F286&amp;$C286,Sales!$J:$W,11,0),0)</f>
        <v>0</v>
      </c>
      <c r="O286" s="98">
        <f>IFERROR(VLOOKUP($F286&amp;$C286,Sales!$J:$W,12,0),0)</f>
        <v>0</v>
      </c>
      <c r="P286" s="98">
        <f>IFERROR(VLOOKUP($F286&amp;$C286,Sales!$J:$W,13,0),0)</f>
        <v>0</v>
      </c>
      <c r="Q286" s="98">
        <f>IFERROR(VLOOKUP($F286&amp;$C286,Sales!$A:$H,7,0),0)</f>
        <v>0</v>
      </c>
      <c r="R286" s="41">
        <f t="shared" si="8"/>
        <v>1</v>
      </c>
      <c r="S286" s="15">
        <v>1</v>
      </c>
      <c r="T286" s="15"/>
      <c r="U286" s="15"/>
      <c r="V286" s="15">
        <v>1</v>
      </c>
      <c r="W286" s="15">
        <v>1</v>
      </c>
      <c r="X286" s="15">
        <v>1</v>
      </c>
      <c r="Y286" s="41">
        <v>1</v>
      </c>
      <c r="Z286" s="41">
        <v>1</v>
      </c>
      <c r="AA286" s="41"/>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0">
        <v>1</v>
      </c>
      <c r="BA286" t="s">
        <v>22</v>
      </c>
      <c r="BB286" t="s">
        <v>23</v>
      </c>
      <c r="BD286" s="39" t="str">
        <f t="shared" si="9"/>
        <v>01/394629502KBukalapak</v>
      </c>
    </row>
    <row r="287" spans="2:59" ht="13.5" customHeight="1" x14ac:dyDescent="0.35">
      <c r="B287" s="10" t="s">
        <v>17</v>
      </c>
      <c r="C287" s="10" t="s">
        <v>2657</v>
      </c>
      <c r="D287" s="10" t="s">
        <v>248</v>
      </c>
      <c r="E287" s="10" t="s">
        <v>194</v>
      </c>
      <c r="F287" s="10" t="s">
        <v>3591</v>
      </c>
      <c r="G287" s="137" t="s">
        <v>3591</v>
      </c>
      <c r="H287" s="10"/>
      <c r="I287" s="10">
        <v>0</v>
      </c>
      <c r="J287" s="10" t="s">
        <v>8601</v>
      </c>
      <c r="K287" s="10" t="s">
        <v>6355</v>
      </c>
      <c r="L287" s="98">
        <f>IFERROR(VLOOKUP($F287&amp;$C287,Sales!$J:$W,9,0),0)</f>
        <v>0</v>
      </c>
      <c r="M287" s="98">
        <f>IFERROR(VLOOKUP($F287&amp;$C287,Sales!$J:$W,10,0),0)</f>
        <v>0</v>
      </c>
      <c r="N287" s="98">
        <f>IFERROR(VLOOKUP($F287&amp;$C287,Sales!$J:$W,11,0),0)</f>
        <v>0</v>
      </c>
      <c r="O287" s="98">
        <f>IFERROR(VLOOKUP($F287&amp;$C287,Sales!$J:$W,12,0),0)</f>
        <v>0</v>
      </c>
      <c r="P287" s="98">
        <f>IFERROR(VLOOKUP($F287&amp;$C287,Sales!$J:$W,13,0),0)</f>
        <v>0</v>
      </c>
      <c r="Q287" s="98">
        <f>IFERROR(VLOOKUP($F287&amp;$C287,Sales!$A:$H,7,0),0)</f>
        <v>0</v>
      </c>
      <c r="R287" s="41">
        <f t="shared" si="8"/>
        <v>1</v>
      </c>
      <c r="S287" s="15">
        <v>1</v>
      </c>
      <c r="T287" s="15"/>
      <c r="U287" s="15"/>
      <c r="V287" s="15">
        <v>1</v>
      </c>
      <c r="W287" s="15">
        <v>1</v>
      </c>
      <c r="X287" s="15">
        <v>1</v>
      </c>
      <c r="Y287" s="41">
        <v>1</v>
      </c>
      <c r="Z287" s="41">
        <v>1</v>
      </c>
      <c r="AA287" s="41"/>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0">
        <v>1</v>
      </c>
      <c r="BA287" t="s">
        <v>22</v>
      </c>
      <c r="BB287" t="s">
        <v>23</v>
      </c>
      <c r="BD287" s="39" t="str">
        <f t="shared" si="9"/>
        <v>01/394629502LBukalapak</v>
      </c>
    </row>
    <row r="288" spans="2:59" ht="13.5" customHeight="1" x14ac:dyDescent="0.35">
      <c r="B288" s="10" t="s">
        <v>17</v>
      </c>
      <c r="C288" s="10" t="s">
        <v>2657</v>
      </c>
      <c r="D288" s="10" t="s">
        <v>248</v>
      </c>
      <c r="E288" s="10" t="s">
        <v>194</v>
      </c>
      <c r="F288" s="10" t="s">
        <v>3592</v>
      </c>
      <c r="G288" s="137" t="s">
        <v>3592</v>
      </c>
      <c r="H288" s="10"/>
      <c r="I288" s="10">
        <v>0</v>
      </c>
      <c r="J288" s="10" t="s">
        <v>8602</v>
      </c>
      <c r="K288" s="10" t="s">
        <v>6354</v>
      </c>
      <c r="L288" s="98">
        <f>IFERROR(VLOOKUP($F288&amp;$C288,Sales!$J:$W,9,0),0)</f>
        <v>0</v>
      </c>
      <c r="M288" s="98">
        <f>IFERROR(VLOOKUP($F288&amp;$C288,Sales!$J:$W,10,0),0)</f>
        <v>0</v>
      </c>
      <c r="N288" s="98">
        <f>IFERROR(VLOOKUP($F288&amp;$C288,Sales!$J:$W,11,0),0)</f>
        <v>0</v>
      </c>
      <c r="O288" s="98">
        <f>IFERROR(VLOOKUP($F288&amp;$C288,Sales!$J:$W,12,0),0)</f>
        <v>0</v>
      </c>
      <c r="P288" s="98">
        <f>IFERROR(VLOOKUP($F288&amp;$C288,Sales!$J:$W,13,0),0)</f>
        <v>0</v>
      </c>
      <c r="Q288" s="98">
        <f>IFERROR(VLOOKUP($F288&amp;$C288,Sales!$A:$H,7,0),0)</f>
        <v>0</v>
      </c>
      <c r="R288" s="41">
        <f t="shared" si="8"/>
        <v>1</v>
      </c>
      <c r="S288" s="15">
        <v>1</v>
      </c>
      <c r="T288" s="15"/>
      <c r="U288" s="15"/>
      <c r="V288" s="15">
        <v>1</v>
      </c>
      <c r="W288" s="15">
        <v>1</v>
      </c>
      <c r="X288" s="15">
        <v>1</v>
      </c>
      <c r="Y288" s="41">
        <v>1</v>
      </c>
      <c r="Z288" s="41">
        <v>1</v>
      </c>
      <c r="AA288" s="41"/>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0">
        <v>1</v>
      </c>
      <c r="BA288" t="s">
        <v>22</v>
      </c>
      <c r="BB288" t="s">
        <v>23</v>
      </c>
      <c r="BD288" s="39" t="str">
        <f t="shared" si="9"/>
        <v>01/394629502MBukalapak</v>
      </c>
    </row>
    <row r="289" spans="2:56" ht="13.5" customHeight="1" x14ac:dyDescent="0.35">
      <c r="B289" s="10" t="s">
        <v>17</v>
      </c>
      <c r="C289" s="10" t="s">
        <v>2657</v>
      </c>
      <c r="D289" s="10" t="s">
        <v>248</v>
      </c>
      <c r="E289" s="10" t="s">
        <v>194</v>
      </c>
      <c r="F289" s="10" t="s">
        <v>3593</v>
      </c>
      <c r="G289" s="137" t="s">
        <v>3593</v>
      </c>
      <c r="H289" s="10"/>
      <c r="I289" s="10">
        <v>0</v>
      </c>
      <c r="J289" s="10" t="s">
        <v>8603</v>
      </c>
      <c r="K289" s="10" t="s">
        <v>6345</v>
      </c>
      <c r="L289" s="98">
        <f>IFERROR(VLOOKUP($F289&amp;$C289,Sales!$J:$W,9,0),0)</f>
        <v>0</v>
      </c>
      <c r="M289" s="98">
        <f>IFERROR(VLOOKUP($F289&amp;$C289,Sales!$J:$W,10,0),0)</f>
        <v>0</v>
      </c>
      <c r="N289" s="98">
        <f>IFERROR(VLOOKUP($F289&amp;$C289,Sales!$J:$W,11,0),0)</f>
        <v>0</v>
      </c>
      <c r="O289" s="98">
        <f>IFERROR(VLOOKUP($F289&amp;$C289,Sales!$J:$W,12,0),0)</f>
        <v>0</v>
      </c>
      <c r="P289" s="98">
        <f>IFERROR(VLOOKUP($F289&amp;$C289,Sales!$J:$W,13,0),0)</f>
        <v>0</v>
      </c>
      <c r="Q289" s="98">
        <f>IFERROR(VLOOKUP($F289&amp;$C289,Sales!$A:$H,7,0),0)</f>
        <v>0</v>
      </c>
      <c r="R289" s="41">
        <f t="shared" si="8"/>
        <v>1</v>
      </c>
      <c r="S289" s="15">
        <v>1</v>
      </c>
      <c r="T289" s="15"/>
      <c r="U289" s="15"/>
      <c r="V289" s="15">
        <v>1</v>
      </c>
      <c r="W289" s="15">
        <v>1</v>
      </c>
      <c r="X289" s="15">
        <v>1</v>
      </c>
      <c r="Y289" s="41">
        <v>1</v>
      </c>
      <c r="Z289" s="41">
        <v>1</v>
      </c>
      <c r="AA289" s="41"/>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0">
        <v>1</v>
      </c>
      <c r="BA289" t="s">
        <v>22</v>
      </c>
      <c r="BB289" t="s">
        <v>23</v>
      </c>
      <c r="BD289" s="39" t="str">
        <f t="shared" si="9"/>
        <v>01/394629502NBukalapak</v>
      </c>
    </row>
    <row r="290" spans="2:56" ht="13.5" customHeight="1" x14ac:dyDescent="0.35">
      <c r="B290" s="10" t="s">
        <v>17</v>
      </c>
      <c r="C290" s="10" t="s">
        <v>2657</v>
      </c>
      <c r="D290" s="10" t="s">
        <v>248</v>
      </c>
      <c r="E290" s="10" t="s">
        <v>194</v>
      </c>
      <c r="F290" s="10" t="s">
        <v>2378</v>
      </c>
      <c r="G290" s="137" t="s">
        <v>2378</v>
      </c>
      <c r="H290" s="10"/>
      <c r="I290" s="10" t="s">
        <v>1885</v>
      </c>
      <c r="J290" s="124" t="s">
        <v>2675</v>
      </c>
      <c r="K290" s="10" t="s">
        <v>2676</v>
      </c>
      <c r="L290" s="98">
        <f>IFERROR(VLOOKUP($F290&amp;$C290,Sales!$J:$W,9,0),0)</f>
        <v>0</v>
      </c>
      <c r="M290" s="98">
        <f>IFERROR(VLOOKUP($F290&amp;$C290,Sales!$J:$W,10,0),0)</f>
        <v>0</v>
      </c>
      <c r="N290" s="98">
        <f>IFERROR(VLOOKUP($F290&amp;$C290,Sales!$J:$W,11,0),0)</f>
        <v>0</v>
      </c>
      <c r="O290" s="98">
        <f>IFERROR(VLOOKUP($F290&amp;$C290,Sales!$J:$W,12,0),0)</f>
        <v>0</v>
      </c>
      <c r="P290" s="98">
        <f>IFERROR(VLOOKUP($F290&amp;$C290,Sales!$J:$W,13,0),0)</f>
        <v>0</v>
      </c>
      <c r="Q290" s="98">
        <f>IFERROR(VLOOKUP($F290&amp;$C290,Sales!$A:$H,7,0),0)</f>
        <v>0</v>
      </c>
      <c r="R290" s="41">
        <f t="shared" si="8"/>
        <v>1</v>
      </c>
      <c r="S290" s="15">
        <v>1</v>
      </c>
      <c r="T290" s="15"/>
      <c r="U290" s="15"/>
      <c r="V290" s="15">
        <v>1</v>
      </c>
      <c r="W290" s="15">
        <v>1</v>
      </c>
      <c r="X290" s="15">
        <v>1</v>
      </c>
      <c r="Y290" s="41">
        <v>1</v>
      </c>
      <c r="Z290" s="41">
        <v>1</v>
      </c>
      <c r="AA290" s="41"/>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0">
        <v>1</v>
      </c>
      <c r="BA290" t="s">
        <v>22</v>
      </c>
      <c r="BB290" t="s">
        <v>23</v>
      </c>
      <c r="BD290" s="39" t="str">
        <f t="shared" si="9"/>
        <v>01/394629501QBukalapak</v>
      </c>
    </row>
    <row r="291" spans="2:56" ht="13.5" customHeight="1" x14ac:dyDescent="0.35">
      <c r="B291" s="10" t="s">
        <v>17</v>
      </c>
      <c r="C291" s="10" t="s">
        <v>2657</v>
      </c>
      <c r="D291" s="10" t="s">
        <v>248</v>
      </c>
      <c r="E291" s="10" t="s">
        <v>194</v>
      </c>
      <c r="F291" s="10" t="s">
        <v>2561</v>
      </c>
      <c r="G291" s="137" t="s">
        <v>2561</v>
      </c>
      <c r="H291" s="10"/>
      <c r="I291" s="10" t="s">
        <v>2562</v>
      </c>
      <c r="J291" s="10" t="s">
        <v>2677</v>
      </c>
      <c r="K291" s="10" t="s">
        <v>2563</v>
      </c>
      <c r="L291" s="98">
        <f>IFERROR(VLOOKUP($F291&amp;$C291,Sales!$J:$W,9,0),0)</f>
        <v>0</v>
      </c>
      <c r="M291" s="98">
        <f>IFERROR(VLOOKUP($F291&amp;$C291,Sales!$J:$W,10,0),0)</f>
        <v>0</v>
      </c>
      <c r="N291" s="98">
        <f>IFERROR(VLOOKUP($F291&amp;$C291,Sales!$J:$W,11,0),0)</f>
        <v>0</v>
      </c>
      <c r="O291" s="98">
        <f>IFERROR(VLOOKUP($F291&amp;$C291,Sales!$J:$W,12,0),0)</f>
        <v>0</v>
      </c>
      <c r="P291" s="98">
        <f>IFERROR(VLOOKUP($F291&amp;$C291,Sales!$J:$W,13,0),0)</f>
        <v>0</v>
      </c>
      <c r="Q291" s="98">
        <f>IFERROR(VLOOKUP($F291&amp;$C291,Sales!$A:$H,7,0),0)</f>
        <v>0</v>
      </c>
      <c r="R291" s="41">
        <f t="shared" si="8"/>
        <v>1</v>
      </c>
      <c r="S291" s="15">
        <v>1</v>
      </c>
      <c r="T291" s="15"/>
      <c r="U291" s="15"/>
      <c r="V291" s="15">
        <v>1</v>
      </c>
      <c r="W291" s="15">
        <v>1</v>
      </c>
      <c r="X291" s="15">
        <v>1</v>
      </c>
      <c r="Y291" s="41">
        <v>1</v>
      </c>
      <c r="Z291" s="41">
        <v>1</v>
      </c>
      <c r="AA291" s="41"/>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0">
        <v>1</v>
      </c>
      <c r="BA291" t="s">
        <v>31</v>
      </c>
      <c r="BB291" t="s">
        <v>23</v>
      </c>
      <c r="BD291" s="39" t="str">
        <f t="shared" si="9"/>
        <v>01/394629501IBukalapak</v>
      </c>
    </row>
    <row r="292" spans="2:56" ht="13.5" customHeight="1" x14ac:dyDescent="0.35">
      <c r="B292" s="10" t="s">
        <v>17</v>
      </c>
      <c r="C292" s="10" t="s">
        <v>2657</v>
      </c>
      <c r="D292" s="10" t="s">
        <v>405</v>
      </c>
      <c r="E292" s="10" t="s">
        <v>406</v>
      </c>
      <c r="F292" s="10" t="s">
        <v>2347</v>
      </c>
      <c r="G292" s="137" t="s">
        <v>2347</v>
      </c>
      <c r="H292" s="10"/>
      <c r="I292" s="10" t="s">
        <v>3599</v>
      </c>
      <c r="J292" t="s">
        <v>20659</v>
      </c>
      <c r="K292" s="10" t="s">
        <v>8604</v>
      </c>
      <c r="L292" s="98">
        <f>IFERROR(VLOOKUP($F292&amp;$C292,Sales!$J:$W,9,0),0)</f>
        <v>0</v>
      </c>
      <c r="M292" s="98">
        <f>IFERROR(VLOOKUP($F292&amp;$C292,Sales!$J:$W,10,0),0)</f>
        <v>0</v>
      </c>
      <c r="N292" s="98">
        <f>IFERROR(VLOOKUP($F292&amp;$C292,Sales!$J:$W,11,0),0)</f>
        <v>0</v>
      </c>
      <c r="O292" s="98">
        <f>IFERROR(VLOOKUP($F292&amp;$C292,Sales!$J:$W,12,0),0)</f>
        <v>0</v>
      </c>
      <c r="P292" s="98">
        <f>IFERROR(VLOOKUP($F292&amp;$C292,Sales!$J:$W,13,0),0)</f>
        <v>0</v>
      </c>
      <c r="Q292" s="98">
        <f>IFERROR(VLOOKUP($F292&amp;$C292,Sales!$A:$H,7,0),0)</f>
        <v>0</v>
      </c>
      <c r="R292" s="41">
        <f t="shared" si="8"/>
        <v>1</v>
      </c>
      <c r="S292" s="15">
        <v>1</v>
      </c>
      <c r="T292" s="41"/>
      <c r="U292" s="41"/>
      <c r="V292" s="15">
        <v>1</v>
      </c>
      <c r="W292" s="15">
        <v>1</v>
      </c>
      <c r="X292" s="15">
        <v>1</v>
      </c>
      <c r="Y292" s="15">
        <v>1</v>
      </c>
      <c r="Z292" s="15">
        <v>1</v>
      </c>
      <c r="AA292" s="41"/>
      <c r="AB292" s="177"/>
      <c r="AC292" s="177"/>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0">
        <v>1</v>
      </c>
      <c r="BA292" t="s">
        <v>22</v>
      </c>
      <c r="BB292" t="s">
        <v>23</v>
      </c>
      <c r="BD292" s="39" t="str">
        <f t="shared" si="9"/>
        <v>01/394929501LBukalapak</v>
      </c>
    </row>
    <row r="293" spans="2:56" ht="13.5" customHeight="1" x14ac:dyDescent="0.35">
      <c r="B293" s="10" t="s">
        <v>17</v>
      </c>
      <c r="C293" s="10" t="s">
        <v>2657</v>
      </c>
      <c r="D293" s="10" t="s">
        <v>248</v>
      </c>
      <c r="E293" s="10" t="s">
        <v>194</v>
      </c>
      <c r="F293" s="10" t="s">
        <v>3460</v>
      </c>
      <c r="G293" s="137" t="s">
        <v>3460</v>
      </c>
      <c r="H293" s="10"/>
      <c r="I293" s="10">
        <v>0</v>
      </c>
      <c r="J293" s="10" t="s">
        <v>8605</v>
      </c>
      <c r="K293" s="10" t="s">
        <v>6351</v>
      </c>
      <c r="L293" s="98">
        <f>IFERROR(VLOOKUP($F293&amp;$C293,Sales!$J:$W,9,0),0)</f>
        <v>0</v>
      </c>
      <c r="M293" s="98">
        <f>IFERROR(VLOOKUP($F293&amp;$C293,Sales!$J:$W,10,0),0)</f>
        <v>0</v>
      </c>
      <c r="N293" s="98">
        <f>IFERROR(VLOOKUP($F293&amp;$C293,Sales!$J:$W,11,0),0)</f>
        <v>0</v>
      </c>
      <c r="O293" s="98">
        <f>IFERROR(VLOOKUP($F293&amp;$C293,Sales!$J:$W,12,0),0)</f>
        <v>0</v>
      </c>
      <c r="P293" s="98">
        <f>IFERROR(VLOOKUP($F293&amp;$C293,Sales!$J:$W,13,0),0)</f>
        <v>0</v>
      </c>
      <c r="Q293" s="98">
        <f>IFERROR(VLOOKUP($F293&amp;$C293,Sales!$A:$H,7,0),0)</f>
        <v>0</v>
      </c>
      <c r="R293" s="41">
        <f t="shared" si="8"/>
        <v>1</v>
      </c>
      <c r="S293" s="15">
        <v>1</v>
      </c>
      <c r="T293" s="15"/>
      <c r="U293" s="15"/>
      <c r="V293" s="15">
        <v>1</v>
      </c>
      <c r="W293" s="15">
        <v>1</v>
      </c>
      <c r="X293" s="15">
        <v>1</v>
      </c>
      <c r="Y293" s="41">
        <v>1</v>
      </c>
      <c r="Z293" s="41">
        <v>1</v>
      </c>
      <c r="AA293" s="41"/>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0">
        <v>1</v>
      </c>
      <c r="BA293" t="s">
        <v>22</v>
      </c>
      <c r="BB293" t="s">
        <v>23</v>
      </c>
      <c r="BD293" s="39" t="str">
        <f t="shared" si="9"/>
        <v>01/394629502RBukalapak</v>
      </c>
    </row>
    <row r="294" spans="2:56" ht="13.5" customHeight="1" x14ac:dyDescent="0.35">
      <c r="B294" s="10" t="s">
        <v>17</v>
      </c>
      <c r="C294" s="10" t="s">
        <v>2657</v>
      </c>
      <c r="D294" s="10" t="s">
        <v>248</v>
      </c>
      <c r="E294" s="10" t="s">
        <v>194</v>
      </c>
      <c r="F294" s="10" t="s">
        <v>2621</v>
      </c>
      <c r="G294" s="137" t="s">
        <v>2621</v>
      </c>
      <c r="H294" s="10"/>
      <c r="I294" s="10" t="s">
        <v>4186</v>
      </c>
      <c r="J294" s="10" t="s">
        <v>8606</v>
      </c>
      <c r="K294" s="10" t="s">
        <v>8607</v>
      </c>
      <c r="L294" s="98">
        <f>IFERROR(VLOOKUP($F294&amp;$C294,Sales!$J:$W,9,0),0)</f>
        <v>0</v>
      </c>
      <c r="M294" s="98">
        <f>IFERROR(VLOOKUP($F294&amp;$C294,Sales!$J:$W,10,0),0)</f>
        <v>0</v>
      </c>
      <c r="N294" s="98">
        <f>IFERROR(VLOOKUP($F294&amp;$C294,Sales!$J:$W,11,0),0)</f>
        <v>0</v>
      </c>
      <c r="O294" s="98">
        <f>IFERROR(VLOOKUP($F294&amp;$C294,Sales!$J:$W,12,0),0)</f>
        <v>0</v>
      </c>
      <c r="P294" s="98">
        <f>IFERROR(VLOOKUP($F294&amp;$C294,Sales!$J:$W,13,0),0)</f>
        <v>0</v>
      </c>
      <c r="Q294" s="98">
        <f>IFERROR(VLOOKUP($F294&amp;$C294,Sales!$A:$H,7,0),0)</f>
        <v>0</v>
      </c>
      <c r="R294" s="41">
        <f t="shared" si="8"/>
        <v>1</v>
      </c>
      <c r="S294" s="15">
        <v>1</v>
      </c>
      <c r="T294" s="15"/>
      <c r="U294" s="15"/>
      <c r="V294" s="15">
        <v>1</v>
      </c>
      <c r="W294" s="15">
        <v>1</v>
      </c>
      <c r="X294" s="15">
        <v>1</v>
      </c>
      <c r="Y294" s="41">
        <v>1</v>
      </c>
      <c r="Z294" s="41">
        <v>1</v>
      </c>
      <c r="AA294" s="41"/>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0">
        <v>1</v>
      </c>
      <c r="BA294" t="s">
        <v>22</v>
      </c>
      <c r="BB294" t="s">
        <v>23</v>
      </c>
      <c r="BD294" s="39" t="str">
        <f t="shared" si="9"/>
        <v>01/394629502ABukalapak</v>
      </c>
    </row>
    <row r="295" spans="2:56" ht="13.5" customHeight="1" x14ac:dyDescent="0.35">
      <c r="B295" s="10" t="s">
        <v>17</v>
      </c>
      <c r="C295" s="10" t="s">
        <v>2657</v>
      </c>
      <c r="D295" s="10" t="s">
        <v>248</v>
      </c>
      <c r="E295" s="10" t="s">
        <v>194</v>
      </c>
      <c r="F295" s="10" t="s">
        <v>6083</v>
      </c>
      <c r="G295" s="137" t="s">
        <v>6083</v>
      </c>
      <c r="H295" s="10"/>
      <c r="I295" s="10" t="s">
        <v>6284</v>
      </c>
      <c r="J295" s="10" t="s">
        <v>8608</v>
      </c>
      <c r="K295" s="10" t="s">
        <v>8609</v>
      </c>
      <c r="L295" s="98">
        <f>IFERROR(VLOOKUP($F295&amp;$C295,Sales!$J:$W,9,0),0)</f>
        <v>0</v>
      </c>
      <c r="M295" s="98">
        <f>IFERROR(VLOOKUP($F295&amp;$C295,Sales!$J:$W,10,0),0)</f>
        <v>0</v>
      </c>
      <c r="N295" s="98">
        <f>IFERROR(VLOOKUP($F295&amp;$C295,Sales!$J:$W,11,0),0)</f>
        <v>0</v>
      </c>
      <c r="O295" s="98">
        <f>IFERROR(VLOOKUP($F295&amp;$C295,Sales!$J:$W,12,0),0)</f>
        <v>0</v>
      </c>
      <c r="P295" s="98">
        <f>IFERROR(VLOOKUP($F295&amp;$C295,Sales!$J:$W,13,0),0)</f>
        <v>0</v>
      </c>
      <c r="Q295" s="98">
        <f>IFERROR(VLOOKUP($F295&amp;$C295,Sales!$A:$H,7,0),0)</f>
        <v>0</v>
      </c>
      <c r="R295" s="41">
        <f t="shared" si="8"/>
        <v>1</v>
      </c>
      <c r="S295" s="15">
        <v>1</v>
      </c>
      <c r="T295" s="15"/>
      <c r="U295" s="15"/>
      <c r="V295" s="15">
        <v>1</v>
      </c>
      <c r="W295" s="15">
        <v>1</v>
      </c>
      <c r="X295" s="15">
        <v>1</v>
      </c>
      <c r="Y295" s="41">
        <v>1</v>
      </c>
      <c r="Z295" s="41">
        <v>1</v>
      </c>
      <c r="AA295" s="41"/>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0">
        <v>1</v>
      </c>
      <c r="BA295" t="s">
        <v>22</v>
      </c>
      <c r="BB295" t="s">
        <v>23</v>
      </c>
      <c r="BD295" s="39" t="str">
        <f t="shared" si="9"/>
        <v>01/394629501VBukalapak</v>
      </c>
    </row>
    <row r="296" spans="2:56" ht="13.5" customHeight="1" x14ac:dyDescent="0.35">
      <c r="B296" s="10" t="s">
        <v>17</v>
      </c>
      <c r="C296" s="10" t="s">
        <v>2657</v>
      </c>
      <c r="D296" s="10" t="s">
        <v>248</v>
      </c>
      <c r="E296" s="10" t="s">
        <v>194</v>
      </c>
      <c r="F296" s="10" t="s">
        <v>2403</v>
      </c>
      <c r="G296" s="137" t="s">
        <v>2403</v>
      </c>
      <c r="H296" s="10"/>
      <c r="I296" s="10" t="s">
        <v>3605</v>
      </c>
      <c r="J296" s="10" t="s">
        <v>10089</v>
      </c>
      <c r="K296" s="10" t="s">
        <v>8610</v>
      </c>
      <c r="L296" s="98">
        <f>IFERROR(VLOOKUP($F296&amp;$C296,Sales!$J:$W,9,0),0)</f>
        <v>0</v>
      </c>
      <c r="M296" s="98">
        <f>IFERROR(VLOOKUP($F296&amp;$C296,Sales!$J:$W,10,0),0)</f>
        <v>0</v>
      </c>
      <c r="N296" s="98">
        <f>IFERROR(VLOOKUP($F296&amp;$C296,Sales!$J:$W,11,0),0)</f>
        <v>0</v>
      </c>
      <c r="O296" s="98">
        <f>IFERROR(VLOOKUP($F296&amp;$C296,Sales!$J:$W,12,0),0)</f>
        <v>0</v>
      </c>
      <c r="P296" s="98">
        <f>IFERROR(VLOOKUP($F296&amp;$C296,Sales!$J:$W,13,0),0)</f>
        <v>0</v>
      </c>
      <c r="Q296" s="98">
        <f>IFERROR(VLOOKUP($F296&amp;$C296,Sales!$A:$H,7,0),0)</f>
        <v>0</v>
      </c>
      <c r="R296" s="41">
        <f t="shared" si="8"/>
        <v>1</v>
      </c>
      <c r="S296" s="15">
        <v>1</v>
      </c>
      <c r="T296" s="15"/>
      <c r="U296" s="15"/>
      <c r="V296" s="15">
        <v>1</v>
      </c>
      <c r="W296" s="15">
        <v>1</v>
      </c>
      <c r="X296" s="15">
        <v>1</v>
      </c>
      <c r="Y296" s="41">
        <v>1</v>
      </c>
      <c r="Z296" s="41">
        <v>1</v>
      </c>
      <c r="AA296" s="41"/>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0">
        <v>1</v>
      </c>
      <c r="BA296" t="s">
        <v>22</v>
      </c>
      <c r="BB296" t="s">
        <v>23</v>
      </c>
      <c r="BD296" s="39" t="str">
        <f t="shared" si="9"/>
        <v>01/394629501UBukalapak</v>
      </c>
    </row>
    <row r="297" spans="2:56" ht="13.5" customHeight="1" x14ac:dyDescent="0.35">
      <c r="B297" s="10" t="s">
        <v>17</v>
      </c>
      <c r="C297" s="10" t="s">
        <v>2657</v>
      </c>
      <c r="D297" s="10" t="s">
        <v>248</v>
      </c>
      <c r="E297" s="10" t="s">
        <v>194</v>
      </c>
      <c r="F297" s="10" t="s">
        <v>283</v>
      </c>
      <c r="G297" s="137" t="s">
        <v>283</v>
      </c>
      <c r="H297" s="10"/>
      <c r="I297" s="10" t="s">
        <v>284</v>
      </c>
      <c r="J297" s="10" t="s">
        <v>5318</v>
      </c>
      <c r="K297" s="10" t="s">
        <v>3394</v>
      </c>
      <c r="L297" s="98">
        <f>IFERROR(VLOOKUP($F297&amp;$C297,Sales!$J:$W,9,0),0)</f>
        <v>0</v>
      </c>
      <c r="M297" s="98">
        <f>IFERROR(VLOOKUP($F297&amp;$C297,Sales!$J:$W,10,0),0)</f>
        <v>31801.801801801797</v>
      </c>
      <c r="N297" s="98">
        <f>IFERROR(VLOOKUP($F297&amp;$C297,Sales!$J:$W,11,0),0)</f>
        <v>0</v>
      </c>
      <c r="O297" s="98">
        <f>IFERROR(VLOOKUP($F297&amp;$C297,Sales!$J:$W,12,0),0)</f>
        <v>0.33333333333333331</v>
      </c>
      <c r="P297" s="98">
        <f>IFERROR(VLOOKUP($F297&amp;$C297,Sales!$J:$W,13,0),0)</f>
        <v>10600.600600600599</v>
      </c>
      <c r="Q297" s="98">
        <f>IFERROR(VLOOKUP($F297&amp;$C297,Sales!$A:$H,7,0),0)</f>
        <v>0</v>
      </c>
      <c r="R297" s="41">
        <f t="shared" si="8"/>
        <v>1</v>
      </c>
      <c r="S297" s="15">
        <v>1</v>
      </c>
      <c r="T297" s="15"/>
      <c r="U297" s="15"/>
      <c r="V297" s="15">
        <v>1</v>
      </c>
      <c r="W297" s="15">
        <v>1</v>
      </c>
      <c r="X297" s="15">
        <v>1</v>
      </c>
      <c r="Y297" s="41">
        <v>1</v>
      </c>
      <c r="Z297" s="41">
        <v>1</v>
      </c>
      <c r="AA297" s="41"/>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0">
        <v>1</v>
      </c>
      <c r="BA297" t="s">
        <v>22</v>
      </c>
      <c r="BB297" t="s">
        <v>23</v>
      </c>
      <c r="BD297" s="39" t="str">
        <f t="shared" si="9"/>
        <v>01/244621109JBukalapak</v>
      </c>
    </row>
    <row r="298" spans="2:56" ht="13.5" customHeight="1" x14ac:dyDescent="0.35">
      <c r="B298" s="10" t="s">
        <v>17</v>
      </c>
      <c r="C298" s="10" t="s">
        <v>2657</v>
      </c>
      <c r="D298" s="10" t="s">
        <v>248</v>
      </c>
      <c r="E298" s="10" t="s">
        <v>194</v>
      </c>
      <c r="F298" s="10" t="s">
        <v>2618</v>
      </c>
      <c r="G298" s="137" t="s">
        <v>2618</v>
      </c>
      <c r="H298" s="10"/>
      <c r="I298" s="10" t="s">
        <v>3613</v>
      </c>
      <c r="J298" s="10" t="s">
        <v>8611</v>
      </c>
      <c r="K298" s="10" t="s">
        <v>8612</v>
      </c>
      <c r="L298" s="98">
        <f>IFERROR(VLOOKUP($F298&amp;$C298,Sales!$J:$W,9,0),0)</f>
        <v>0</v>
      </c>
      <c r="M298" s="98">
        <f>IFERROR(VLOOKUP($F298&amp;$C298,Sales!$J:$W,10,0),0)</f>
        <v>0</v>
      </c>
      <c r="N298" s="98">
        <f>IFERROR(VLOOKUP($F298&amp;$C298,Sales!$J:$W,11,0),0)</f>
        <v>0</v>
      </c>
      <c r="O298" s="98">
        <f>IFERROR(VLOOKUP($F298&amp;$C298,Sales!$J:$W,12,0),0)</f>
        <v>0</v>
      </c>
      <c r="P298" s="98">
        <f>IFERROR(VLOOKUP($F298&amp;$C298,Sales!$J:$W,13,0),0)</f>
        <v>0</v>
      </c>
      <c r="Q298" s="98">
        <f>IFERROR(VLOOKUP($F298&amp;$C298,Sales!$A:$H,7,0),0)</f>
        <v>0</v>
      </c>
      <c r="R298" s="41">
        <f t="shared" si="8"/>
        <v>1</v>
      </c>
      <c r="S298" s="15">
        <v>1</v>
      </c>
      <c r="T298" s="15"/>
      <c r="U298" s="15"/>
      <c r="V298" s="15">
        <v>1</v>
      </c>
      <c r="W298" s="15">
        <v>1</v>
      </c>
      <c r="X298" s="15">
        <v>1</v>
      </c>
      <c r="Y298" s="41">
        <v>1</v>
      </c>
      <c r="Z298" s="41">
        <v>1</v>
      </c>
      <c r="AA298" s="41"/>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0">
        <v>1</v>
      </c>
      <c r="BA298" t="s">
        <v>22</v>
      </c>
      <c r="BB298" t="s">
        <v>23</v>
      </c>
      <c r="BD298" s="39" t="str">
        <f t="shared" si="9"/>
        <v>01/394629502CBukalapak</v>
      </c>
    </row>
    <row r="299" spans="2:56" ht="13.5" customHeight="1" x14ac:dyDescent="0.35">
      <c r="B299" s="10" t="s">
        <v>17</v>
      </c>
      <c r="C299" s="10" t="s">
        <v>2657</v>
      </c>
      <c r="D299" s="10" t="s">
        <v>248</v>
      </c>
      <c r="E299" s="10" t="s">
        <v>194</v>
      </c>
      <c r="F299" s="10" t="s">
        <v>6085</v>
      </c>
      <c r="G299" s="137" t="s">
        <v>6085</v>
      </c>
      <c r="H299" s="10"/>
      <c r="I299" s="10" t="s">
        <v>6353</v>
      </c>
      <c r="J299" s="10" t="s">
        <v>8613</v>
      </c>
      <c r="K299" s="10" t="s">
        <v>8614</v>
      </c>
      <c r="L299" s="98">
        <f>IFERROR(VLOOKUP($F299&amp;$C299,Sales!$J:$W,9,0),0)</f>
        <v>0</v>
      </c>
      <c r="M299" s="98">
        <f>IFERROR(VLOOKUP($F299&amp;$C299,Sales!$J:$W,10,0),0)</f>
        <v>0</v>
      </c>
      <c r="N299" s="98">
        <f>IFERROR(VLOOKUP($F299&amp;$C299,Sales!$J:$W,11,0),0)</f>
        <v>0</v>
      </c>
      <c r="O299" s="98">
        <f>IFERROR(VLOOKUP($F299&amp;$C299,Sales!$J:$W,12,0),0)</f>
        <v>0</v>
      </c>
      <c r="P299" s="98">
        <f>IFERROR(VLOOKUP($F299&amp;$C299,Sales!$J:$W,13,0),0)</f>
        <v>0</v>
      </c>
      <c r="Q299" s="98">
        <f>IFERROR(VLOOKUP($F299&amp;$C299,Sales!$A:$H,7,0),0)</f>
        <v>0</v>
      </c>
      <c r="R299" s="41">
        <f t="shared" si="8"/>
        <v>1</v>
      </c>
      <c r="S299" s="15">
        <v>1</v>
      </c>
      <c r="T299" s="15"/>
      <c r="U299" s="15"/>
      <c r="V299" s="15">
        <v>1</v>
      </c>
      <c r="W299" s="15">
        <v>1</v>
      </c>
      <c r="X299" s="15">
        <v>1</v>
      </c>
      <c r="Y299" s="41">
        <v>1</v>
      </c>
      <c r="Z299" s="41">
        <v>1</v>
      </c>
      <c r="AA299" s="41"/>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0">
        <v>1</v>
      </c>
      <c r="BA299" t="s">
        <v>22</v>
      </c>
      <c r="BB299" t="s">
        <v>23</v>
      </c>
      <c r="BD299" s="39" t="str">
        <f t="shared" si="9"/>
        <v>01/394629501ZBukalapak</v>
      </c>
    </row>
    <row r="300" spans="2:56" ht="13.5" customHeight="1" x14ac:dyDescent="0.35">
      <c r="B300" s="10" t="s">
        <v>17</v>
      </c>
      <c r="C300" s="10" t="s">
        <v>2657</v>
      </c>
      <c r="D300" s="10" t="s">
        <v>248</v>
      </c>
      <c r="E300" s="10" t="s">
        <v>194</v>
      </c>
      <c r="F300" s="10" t="s">
        <v>2619</v>
      </c>
      <c r="G300" s="137" t="s">
        <v>2619</v>
      </c>
      <c r="H300" s="10"/>
      <c r="I300" s="10" t="s">
        <v>2620</v>
      </c>
      <c r="J300" s="10" t="s">
        <v>8615</v>
      </c>
      <c r="K300" s="10" t="s">
        <v>8616</v>
      </c>
      <c r="L300" s="98">
        <f>IFERROR(VLOOKUP($F300&amp;$C300,Sales!$J:$W,9,0),0)</f>
        <v>0</v>
      </c>
      <c r="M300" s="98">
        <f>IFERROR(VLOOKUP($F300&amp;$C300,Sales!$J:$W,10,0),0)</f>
        <v>0</v>
      </c>
      <c r="N300" s="98">
        <f>IFERROR(VLOOKUP($F300&amp;$C300,Sales!$J:$W,11,0),0)</f>
        <v>0</v>
      </c>
      <c r="O300" s="98">
        <f>IFERROR(VLOOKUP($F300&amp;$C300,Sales!$J:$W,12,0),0)</f>
        <v>0</v>
      </c>
      <c r="P300" s="98">
        <f>IFERROR(VLOOKUP($F300&amp;$C300,Sales!$J:$W,13,0),0)</f>
        <v>0</v>
      </c>
      <c r="Q300" s="98">
        <f>IFERROR(VLOOKUP($F300&amp;$C300,Sales!$A:$H,7,0),0)</f>
        <v>0</v>
      </c>
      <c r="R300" s="41">
        <f t="shared" si="8"/>
        <v>1</v>
      </c>
      <c r="S300" s="15">
        <v>1</v>
      </c>
      <c r="T300" s="15"/>
      <c r="U300" s="15"/>
      <c r="V300" s="15">
        <v>1</v>
      </c>
      <c r="W300" s="15">
        <v>1</v>
      </c>
      <c r="X300" s="15">
        <v>1</v>
      </c>
      <c r="Y300" s="41">
        <v>1</v>
      </c>
      <c r="Z300" s="41">
        <v>1</v>
      </c>
      <c r="AA300" s="41"/>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0">
        <v>1</v>
      </c>
      <c r="BA300" t="s">
        <v>22</v>
      </c>
      <c r="BB300" t="s">
        <v>23</v>
      </c>
      <c r="BD300" s="39" t="str">
        <f t="shared" si="9"/>
        <v>01/394629501YBukalapak</v>
      </c>
    </row>
    <row r="301" spans="2:56" ht="13.5" customHeight="1" x14ac:dyDescent="0.35">
      <c r="B301" s="10" t="s">
        <v>17</v>
      </c>
      <c r="C301" s="10" t="s">
        <v>2657</v>
      </c>
      <c r="D301" s="10" t="s">
        <v>248</v>
      </c>
      <c r="E301" s="10" t="s">
        <v>194</v>
      </c>
      <c r="F301" s="10" t="s">
        <v>2401</v>
      </c>
      <c r="G301" s="137" t="s">
        <v>2401</v>
      </c>
      <c r="H301" s="10"/>
      <c r="I301" s="10" t="s">
        <v>3604</v>
      </c>
      <c r="J301" s="10" t="s">
        <v>8617</v>
      </c>
      <c r="K301" s="10" t="s">
        <v>8618</v>
      </c>
      <c r="L301" s="98">
        <f>IFERROR(VLOOKUP($F301&amp;$C301,Sales!$J:$W,9,0),0)</f>
        <v>0</v>
      </c>
      <c r="M301" s="98">
        <f>IFERROR(VLOOKUP($F301&amp;$C301,Sales!$J:$W,10,0),0)</f>
        <v>0</v>
      </c>
      <c r="N301" s="98">
        <f>IFERROR(VLOOKUP($F301&amp;$C301,Sales!$J:$W,11,0),0)</f>
        <v>0</v>
      </c>
      <c r="O301" s="98">
        <f>IFERROR(VLOOKUP($F301&amp;$C301,Sales!$J:$W,12,0),0)</f>
        <v>0</v>
      </c>
      <c r="P301" s="98">
        <f>IFERROR(VLOOKUP($F301&amp;$C301,Sales!$J:$W,13,0),0)</f>
        <v>0</v>
      </c>
      <c r="Q301" s="98">
        <f>IFERROR(VLOOKUP($F301&amp;$C301,Sales!$A:$H,7,0),0)</f>
        <v>0</v>
      </c>
      <c r="R301" s="41">
        <f t="shared" si="8"/>
        <v>1</v>
      </c>
      <c r="S301" s="15">
        <v>1</v>
      </c>
      <c r="T301" s="15"/>
      <c r="U301" s="15"/>
      <c r="V301" s="15">
        <v>1</v>
      </c>
      <c r="W301" s="15">
        <v>1</v>
      </c>
      <c r="X301" s="15">
        <v>1</v>
      </c>
      <c r="Y301" s="41">
        <v>1</v>
      </c>
      <c r="Z301" s="41">
        <v>1</v>
      </c>
      <c r="AA301" s="41"/>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0">
        <v>1</v>
      </c>
      <c r="BA301" t="s">
        <v>22</v>
      </c>
      <c r="BB301" t="s">
        <v>23</v>
      </c>
      <c r="BD301" s="39" t="str">
        <f t="shared" si="9"/>
        <v>01/394629502BBukalapak</v>
      </c>
    </row>
    <row r="302" spans="2:56" ht="13.5" customHeight="1" x14ac:dyDescent="0.35">
      <c r="B302" s="10" t="s">
        <v>17</v>
      </c>
      <c r="C302" s="10" t="s">
        <v>2657</v>
      </c>
      <c r="D302" s="10" t="s">
        <v>248</v>
      </c>
      <c r="E302" s="10" t="s">
        <v>194</v>
      </c>
      <c r="F302" s="10" t="s">
        <v>6084</v>
      </c>
      <c r="G302" s="137" t="s">
        <v>6084</v>
      </c>
      <c r="H302" s="10"/>
      <c r="I302" s="10" t="s">
        <v>6352</v>
      </c>
      <c r="J302" s="10" t="s">
        <v>8619</v>
      </c>
      <c r="K302" s="10" t="s">
        <v>8620</v>
      </c>
      <c r="L302" s="98">
        <f>IFERROR(VLOOKUP($F302&amp;$C302,Sales!$J:$W,9,0),0)</f>
        <v>0</v>
      </c>
      <c r="M302" s="98">
        <f>IFERROR(VLOOKUP($F302&amp;$C302,Sales!$J:$W,10,0),0)</f>
        <v>0</v>
      </c>
      <c r="N302" s="98">
        <f>IFERROR(VLOOKUP($F302&amp;$C302,Sales!$J:$W,11,0),0)</f>
        <v>0</v>
      </c>
      <c r="O302" s="98">
        <f>IFERROR(VLOOKUP($F302&amp;$C302,Sales!$J:$W,12,0),0)</f>
        <v>0</v>
      </c>
      <c r="P302" s="98">
        <f>IFERROR(VLOOKUP($F302&amp;$C302,Sales!$J:$W,13,0),0)</f>
        <v>0</v>
      </c>
      <c r="Q302" s="98">
        <f>IFERROR(VLOOKUP($F302&amp;$C302,Sales!$A:$H,7,0),0)</f>
        <v>0</v>
      </c>
      <c r="R302" s="41">
        <f t="shared" si="8"/>
        <v>1</v>
      </c>
      <c r="S302" s="15">
        <v>1</v>
      </c>
      <c r="T302" s="15"/>
      <c r="U302" s="15"/>
      <c r="V302" s="15">
        <v>1</v>
      </c>
      <c r="W302" s="15">
        <v>1</v>
      </c>
      <c r="X302" s="15">
        <v>1</v>
      </c>
      <c r="Y302" s="41">
        <v>1</v>
      </c>
      <c r="Z302" s="41">
        <v>1</v>
      </c>
      <c r="AA302" s="41"/>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0">
        <v>1</v>
      </c>
      <c r="BA302" t="s">
        <v>22</v>
      </c>
      <c r="BB302" t="s">
        <v>23</v>
      </c>
      <c r="BD302" s="39" t="str">
        <f t="shared" si="9"/>
        <v>01/394629501XBukalapak</v>
      </c>
    </row>
    <row r="303" spans="2:56" ht="13.5" customHeight="1" x14ac:dyDescent="0.35">
      <c r="B303" s="10" t="s">
        <v>17</v>
      </c>
      <c r="C303" s="10" t="s">
        <v>2657</v>
      </c>
      <c r="D303" s="10" t="s">
        <v>248</v>
      </c>
      <c r="E303" s="10" t="s">
        <v>194</v>
      </c>
      <c r="F303" s="10" t="s">
        <v>273</v>
      </c>
      <c r="G303" s="137" t="s">
        <v>273</v>
      </c>
      <c r="H303" s="10"/>
      <c r="I303" s="10" t="s">
        <v>274</v>
      </c>
      <c r="J303" s="10" t="s">
        <v>8621</v>
      </c>
      <c r="K303" s="10" t="s">
        <v>3385</v>
      </c>
      <c r="L303" s="98">
        <f>IFERROR(VLOOKUP($F303&amp;$C303,Sales!$J:$W,9,0),0)</f>
        <v>0</v>
      </c>
      <c r="M303" s="98">
        <f>IFERROR(VLOOKUP($F303&amp;$C303,Sales!$J:$W,10,0),0)</f>
        <v>31801.801801801797</v>
      </c>
      <c r="N303" s="98">
        <f>IFERROR(VLOOKUP($F303&amp;$C303,Sales!$J:$W,11,0),0)</f>
        <v>0</v>
      </c>
      <c r="O303" s="98">
        <f>IFERROR(VLOOKUP($F303&amp;$C303,Sales!$J:$W,12,0),0)</f>
        <v>0.33333333333333331</v>
      </c>
      <c r="P303" s="98">
        <f>IFERROR(VLOOKUP($F303&amp;$C303,Sales!$J:$W,13,0),0)</f>
        <v>10600.600600600599</v>
      </c>
      <c r="Q303" s="98">
        <f>IFERROR(VLOOKUP($F303&amp;$C303,Sales!$A:$H,7,0),0)</f>
        <v>0</v>
      </c>
      <c r="R303" s="41">
        <f t="shared" si="8"/>
        <v>1</v>
      </c>
      <c r="S303" s="15">
        <v>1</v>
      </c>
      <c r="T303" s="15"/>
      <c r="U303" s="15"/>
      <c r="V303" s="15">
        <v>1</v>
      </c>
      <c r="W303" s="15">
        <v>1</v>
      </c>
      <c r="X303" s="15">
        <v>1</v>
      </c>
      <c r="Y303" s="41">
        <v>1</v>
      </c>
      <c r="Z303" s="41">
        <v>1</v>
      </c>
      <c r="AA303" s="41"/>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0">
        <v>1</v>
      </c>
      <c r="BA303" t="s">
        <v>22</v>
      </c>
      <c r="BB303" t="s">
        <v>23</v>
      </c>
      <c r="BD303" s="39" t="str">
        <f t="shared" si="9"/>
        <v>01/244621008MBukalapak</v>
      </c>
    </row>
    <row r="304" spans="2:56" ht="13.5" customHeight="1" x14ac:dyDescent="0.35">
      <c r="B304" s="10" t="s">
        <v>17</v>
      </c>
      <c r="C304" s="10" t="s">
        <v>2657</v>
      </c>
      <c r="D304" s="10" t="s">
        <v>248</v>
      </c>
      <c r="E304" s="10" t="s">
        <v>194</v>
      </c>
      <c r="F304" s="10" t="s">
        <v>287</v>
      </c>
      <c r="G304" s="137" t="s">
        <v>287</v>
      </c>
      <c r="H304" s="10"/>
      <c r="I304" s="10" t="s">
        <v>288</v>
      </c>
      <c r="J304" s="10" t="s">
        <v>8622</v>
      </c>
      <c r="K304" s="10" t="s">
        <v>3387</v>
      </c>
      <c r="L304" s="98">
        <f>IFERROR(VLOOKUP($F304&amp;$C304,Sales!$J:$W,9,0),0)</f>
        <v>0</v>
      </c>
      <c r="M304" s="98">
        <f>IFERROR(VLOOKUP($F304&amp;$C304,Sales!$J:$W,10,0),0)</f>
        <v>0</v>
      </c>
      <c r="N304" s="98">
        <f>IFERROR(VLOOKUP($F304&amp;$C304,Sales!$J:$W,11,0),0)</f>
        <v>0</v>
      </c>
      <c r="O304" s="98">
        <f>IFERROR(VLOOKUP($F304&amp;$C304,Sales!$J:$W,12,0),0)</f>
        <v>0</v>
      </c>
      <c r="P304" s="98">
        <f>IFERROR(VLOOKUP($F304&amp;$C304,Sales!$J:$W,13,0),0)</f>
        <v>0</v>
      </c>
      <c r="Q304" s="98">
        <f>IFERROR(VLOOKUP($F304&amp;$C304,Sales!$A:$H,7,0),0)</f>
        <v>0</v>
      </c>
      <c r="R304" s="41">
        <f t="shared" si="8"/>
        <v>1</v>
      </c>
      <c r="S304" s="15">
        <v>1</v>
      </c>
      <c r="T304" s="15"/>
      <c r="U304" s="15"/>
      <c r="V304" s="15">
        <v>1</v>
      </c>
      <c r="W304" s="15">
        <v>1</v>
      </c>
      <c r="X304" s="15">
        <v>1</v>
      </c>
      <c r="Y304" s="41">
        <v>1</v>
      </c>
      <c r="Z304" s="41">
        <v>1</v>
      </c>
      <c r="AA304" s="41"/>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0">
        <v>1</v>
      </c>
      <c r="BA304" t="s">
        <v>22</v>
      </c>
      <c r="BB304" t="s">
        <v>23</v>
      </c>
      <c r="BD304" s="39" t="str">
        <f t="shared" si="9"/>
        <v>01/244621109KBukalapak</v>
      </c>
    </row>
    <row r="305" spans="2:56" ht="13.5" customHeight="1" x14ac:dyDescent="0.35">
      <c r="B305" s="10" t="s">
        <v>17</v>
      </c>
      <c r="C305" s="10" t="s">
        <v>2657</v>
      </c>
      <c r="D305" s="10" t="s">
        <v>248</v>
      </c>
      <c r="E305" s="10" t="s">
        <v>194</v>
      </c>
      <c r="F305" s="10" t="s">
        <v>279</v>
      </c>
      <c r="G305" s="137" t="s">
        <v>279</v>
      </c>
      <c r="H305" s="10"/>
      <c r="I305" s="10" t="s">
        <v>280</v>
      </c>
      <c r="J305" s="10" t="s">
        <v>8623</v>
      </c>
      <c r="K305" s="10" t="s">
        <v>3390</v>
      </c>
      <c r="L305" s="98">
        <f>IFERROR(VLOOKUP($F305&amp;$C305,Sales!$J:$W,9,0),0)</f>
        <v>95405.4054054054</v>
      </c>
      <c r="M305" s="98">
        <f>IFERROR(VLOOKUP($F305&amp;$C305,Sales!$J:$W,10,0),0)</f>
        <v>31801.801801801797</v>
      </c>
      <c r="N305" s="98">
        <f>IFERROR(VLOOKUP($F305&amp;$C305,Sales!$J:$W,11,0),0)</f>
        <v>31801.801801801797</v>
      </c>
      <c r="O305" s="98">
        <f>IFERROR(VLOOKUP($F305&amp;$C305,Sales!$J:$W,12,0),0)</f>
        <v>1.6666666666666667</v>
      </c>
      <c r="P305" s="98">
        <f>IFERROR(VLOOKUP($F305&amp;$C305,Sales!$J:$W,13,0),0)</f>
        <v>53003.003003002996</v>
      </c>
      <c r="Q305" s="98">
        <f>IFERROR(VLOOKUP($F305&amp;$C305,Sales!$A:$H,7,0),0)</f>
        <v>0</v>
      </c>
      <c r="R305" s="41">
        <f t="shared" si="8"/>
        <v>1</v>
      </c>
      <c r="S305" s="15">
        <v>1</v>
      </c>
      <c r="T305" s="15"/>
      <c r="U305" s="15"/>
      <c r="V305" s="15">
        <v>1</v>
      </c>
      <c r="W305" s="15">
        <v>1</v>
      </c>
      <c r="X305" s="15">
        <v>1</v>
      </c>
      <c r="Y305" s="41">
        <v>1</v>
      </c>
      <c r="Z305" s="41">
        <v>1</v>
      </c>
      <c r="AA305" s="41"/>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0">
        <v>1</v>
      </c>
      <c r="BA305" t="s">
        <v>22</v>
      </c>
      <c r="BB305" t="s">
        <v>23</v>
      </c>
      <c r="BD305" s="39" t="str">
        <f t="shared" si="9"/>
        <v>01/244621109IBukalapak</v>
      </c>
    </row>
    <row r="306" spans="2:56" ht="13.5" customHeight="1" x14ac:dyDescent="0.35">
      <c r="B306" s="10" t="s">
        <v>17</v>
      </c>
      <c r="C306" s="10" t="s">
        <v>2657</v>
      </c>
      <c r="D306" s="10" t="s">
        <v>248</v>
      </c>
      <c r="E306" s="10" t="s">
        <v>194</v>
      </c>
      <c r="F306" s="10" t="s">
        <v>276</v>
      </c>
      <c r="G306" s="137" t="s">
        <v>276</v>
      </c>
      <c r="H306" s="10"/>
      <c r="I306" s="10" t="s">
        <v>277</v>
      </c>
      <c r="J306" s="10" t="s">
        <v>8624</v>
      </c>
      <c r="K306" s="10" t="s">
        <v>2402</v>
      </c>
      <c r="L306" s="98">
        <f>IFERROR(VLOOKUP($F306&amp;$C306,Sales!$J:$W,9,0),0)</f>
        <v>0</v>
      </c>
      <c r="M306" s="98">
        <f>IFERROR(VLOOKUP($F306&amp;$C306,Sales!$J:$W,10,0),0)</f>
        <v>31801.801801801797</v>
      </c>
      <c r="N306" s="98">
        <f>IFERROR(VLOOKUP($F306&amp;$C306,Sales!$J:$W,11,0),0)</f>
        <v>31801.801801801797</v>
      </c>
      <c r="O306" s="98">
        <f>IFERROR(VLOOKUP($F306&amp;$C306,Sales!$J:$W,12,0),0)</f>
        <v>0.66666666666666663</v>
      </c>
      <c r="P306" s="98">
        <f>IFERROR(VLOOKUP($F306&amp;$C306,Sales!$J:$W,13,0),0)</f>
        <v>21201.201201201198</v>
      </c>
      <c r="Q306" s="98">
        <f>IFERROR(VLOOKUP($F306&amp;$C306,Sales!$A:$H,7,0),0)</f>
        <v>0</v>
      </c>
      <c r="R306" s="41">
        <f t="shared" si="8"/>
        <v>1</v>
      </c>
      <c r="S306" s="15">
        <v>1</v>
      </c>
      <c r="T306" s="15"/>
      <c r="U306" s="15"/>
      <c r="V306" s="15">
        <v>1</v>
      </c>
      <c r="W306" s="15">
        <v>1</v>
      </c>
      <c r="X306" s="15">
        <v>1</v>
      </c>
      <c r="Y306" s="41">
        <v>1</v>
      </c>
      <c r="Z306" s="41">
        <v>1</v>
      </c>
      <c r="AA306" s="41"/>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0">
        <v>1</v>
      </c>
      <c r="BA306" t="s">
        <v>22</v>
      </c>
      <c r="BB306" t="s">
        <v>23</v>
      </c>
      <c r="BD306" s="39" t="str">
        <f t="shared" si="9"/>
        <v>01/244621008KBukalapak</v>
      </c>
    </row>
    <row r="307" spans="2:56" ht="13.5" customHeight="1" x14ac:dyDescent="0.35">
      <c r="B307" s="10" t="s">
        <v>17</v>
      </c>
      <c r="C307" s="10" t="s">
        <v>2657</v>
      </c>
      <c r="D307" s="10" t="s">
        <v>248</v>
      </c>
      <c r="E307" s="10" t="s">
        <v>194</v>
      </c>
      <c r="F307" s="10" t="s">
        <v>2554</v>
      </c>
      <c r="G307" s="137" t="s">
        <v>2554</v>
      </c>
      <c r="H307" s="10"/>
      <c r="I307" s="10" t="s">
        <v>2555</v>
      </c>
      <c r="J307" s="10" t="s">
        <v>2673</v>
      </c>
      <c r="K307" s="10" t="s">
        <v>2556</v>
      </c>
      <c r="L307" s="98">
        <f>IFERROR(VLOOKUP($F307&amp;$C307,Sales!$J:$W,9,0),0)</f>
        <v>0</v>
      </c>
      <c r="M307" s="98">
        <f>IFERROR(VLOOKUP($F307&amp;$C307,Sales!$J:$W,10,0),0)</f>
        <v>0</v>
      </c>
      <c r="N307" s="98">
        <f>IFERROR(VLOOKUP($F307&amp;$C307,Sales!$J:$W,11,0),0)</f>
        <v>0</v>
      </c>
      <c r="O307" s="98">
        <f>IFERROR(VLOOKUP($F307&amp;$C307,Sales!$J:$W,12,0),0)</f>
        <v>0</v>
      </c>
      <c r="P307" s="98">
        <f>IFERROR(VLOOKUP($F307&amp;$C307,Sales!$J:$W,13,0),0)</f>
        <v>0</v>
      </c>
      <c r="Q307" s="98">
        <f>IFERROR(VLOOKUP($F307&amp;$C307,Sales!$A:$H,7,0),0)</f>
        <v>0</v>
      </c>
      <c r="R307" s="41">
        <f t="shared" si="8"/>
        <v>1</v>
      </c>
      <c r="S307" s="15">
        <v>1</v>
      </c>
      <c r="T307" s="15"/>
      <c r="U307" s="15"/>
      <c r="V307" s="15">
        <v>1</v>
      </c>
      <c r="W307" s="15">
        <v>1</v>
      </c>
      <c r="X307" s="15">
        <v>1</v>
      </c>
      <c r="Y307" s="41">
        <v>1</v>
      </c>
      <c r="Z307" s="41">
        <v>1</v>
      </c>
      <c r="AA307" s="41"/>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0">
        <v>1</v>
      </c>
      <c r="BA307" t="s">
        <v>22</v>
      </c>
      <c r="BB307" t="s">
        <v>23</v>
      </c>
      <c r="BD307" s="39" t="str">
        <f t="shared" si="9"/>
        <v>01/394629501OBukalapak</v>
      </c>
    </row>
    <row r="308" spans="2:56" ht="13.5" customHeight="1" x14ac:dyDescent="0.35">
      <c r="B308" s="10" t="s">
        <v>17</v>
      </c>
      <c r="C308" s="10" t="s">
        <v>2657</v>
      </c>
      <c r="D308" s="10" t="s">
        <v>248</v>
      </c>
      <c r="E308" s="10" t="s">
        <v>194</v>
      </c>
      <c r="F308" s="10" t="s">
        <v>1889</v>
      </c>
      <c r="G308" s="137" t="s">
        <v>1889</v>
      </c>
      <c r="H308" s="10"/>
      <c r="I308" s="10" t="s">
        <v>1890</v>
      </c>
      <c r="J308" s="10" t="s">
        <v>2674</v>
      </c>
      <c r="K308" s="10" t="s">
        <v>2553</v>
      </c>
      <c r="L308" s="98">
        <f>IFERROR(VLOOKUP($F308&amp;$C308,Sales!$J:$W,9,0),0)</f>
        <v>0</v>
      </c>
      <c r="M308" s="98">
        <f>IFERROR(VLOOKUP($F308&amp;$C308,Sales!$J:$W,10,0),0)</f>
        <v>0</v>
      </c>
      <c r="N308" s="98">
        <f>IFERROR(VLOOKUP($F308&amp;$C308,Sales!$J:$W,11,0),0)</f>
        <v>0</v>
      </c>
      <c r="O308" s="98">
        <f>IFERROR(VLOOKUP($F308&amp;$C308,Sales!$J:$W,12,0),0)</f>
        <v>0</v>
      </c>
      <c r="P308" s="98">
        <f>IFERROR(VLOOKUP($F308&amp;$C308,Sales!$J:$W,13,0),0)</f>
        <v>0</v>
      </c>
      <c r="Q308" s="98">
        <f>IFERROR(VLOOKUP($F308&amp;$C308,Sales!$A:$H,7,0),0)</f>
        <v>0</v>
      </c>
      <c r="R308" s="41">
        <f t="shared" si="8"/>
        <v>1</v>
      </c>
      <c r="S308" s="15">
        <v>1</v>
      </c>
      <c r="T308" s="15"/>
      <c r="U308" s="15"/>
      <c r="V308" s="15">
        <v>1</v>
      </c>
      <c r="W308" s="15">
        <v>1</v>
      </c>
      <c r="X308" s="15">
        <v>1</v>
      </c>
      <c r="Y308" s="41">
        <v>1</v>
      </c>
      <c r="Z308" s="41">
        <v>1</v>
      </c>
      <c r="AA308" s="41"/>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0">
        <v>1</v>
      </c>
      <c r="BA308" t="s">
        <v>22</v>
      </c>
      <c r="BB308" t="s">
        <v>23</v>
      </c>
      <c r="BD308" s="39" t="str">
        <f t="shared" si="9"/>
        <v>01/394629501SBukalapak</v>
      </c>
    </row>
    <row r="309" spans="2:56" ht="13.5" customHeight="1" x14ac:dyDescent="0.35">
      <c r="B309" s="10" t="s">
        <v>17</v>
      </c>
      <c r="C309" s="10" t="s">
        <v>2657</v>
      </c>
      <c r="D309" s="10" t="s">
        <v>248</v>
      </c>
      <c r="E309" s="10" t="s">
        <v>194</v>
      </c>
      <c r="F309" s="10" t="s">
        <v>2376</v>
      </c>
      <c r="G309" s="137" t="s">
        <v>2376</v>
      </c>
      <c r="H309" s="10"/>
      <c r="I309" s="10" t="s">
        <v>1878</v>
      </c>
      <c r="J309" s="10" t="s">
        <v>8625</v>
      </c>
      <c r="K309" s="10" t="s">
        <v>8626</v>
      </c>
      <c r="L309" s="98">
        <f>IFERROR(VLOOKUP($F309&amp;$C309,Sales!$J:$W,9,0),0)</f>
        <v>0</v>
      </c>
      <c r="M309" s="98">
        <f>IFERROR(VLOOKUP($F309&amp;$C309,Sales!$J:$W,10,0),0)</f>
        <v>0</v>
      </c>
      <c r="N309" s="98">
        <f>IFERROR(VLOOKUP($F309&amp;$C309,Sales!$J:$W,11,0),0)</f>
        <v>0</v>
      </c>
      <c r="O309" s="98">
        <f>IFERROR(VLOOKUP($F309&amp;$C309,Sales!$J:$W,12,0),0)</f>
        <v>0</v>
      </c>
      <c r="P309" s="98">
        <f>IFERROR(VLOOKUP($F309&amp;$C309,Sales!$J:$W,13,0),0)</f>
        <v>0</v>
      </c>
      <c r="Q309" s="98">
        <f>IFERROR(VLOOKUP($F309&amp;$C309,Sales!$A:$H,7,0),0)</f>
        <v>0</v>
      </c>
      <c r="R309" s="41">
        <f t="shared" si="8"/>
        <v>1</v>
      </c>
      <c r="S309" s="15">
        <v>1</v>
      </c>
      <c r="T309" s="15"/>
      <c r="U309" s="15"/>
      <c r="V309" s="15">
        <v>1</v>
      </c>
      <c r="W309" s="15">
        <v>1</v>
      </c>
      <c r="X309" s="15">
        <v>1</v>
      </c>
      <c r="Y309" s="41">
        <v>1</v>
      </c>
      <c r="Z309" s="41">
        <v>1</v>
      </c>
      <c r="AA309" s="41"/>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0">
        <v>1</v>
      </c>
      <c r="BA309" t="s">
        <v>22</v>
      </c>
      <c r="BB309" t="s">
        <v>23</v>
      </c>
      <c r="BD309" s="39" t="str">
        <f t="shared" si="9"/>
        <v>01/394629501RBukalapak</v>
      </c>
    </row>
    <row r="310" spans="2:56" ht="13.5" customHeight="1" x14ac:dyDescent="0.35">
      <c r="B310" s="10" t="s">
        <v>17</v>
      </c>
      <c r="C310" s="10" t="s">
        <v>2657</v>
      </c>
      <c r="D310" s="10" t="s">
        <v>248</v>
      </c>
      <c r="E310" s="10" t="s">
        <v>194</v>
      </c>
      <c r="F310" s="10" t="s">
        <v>1873</v>
      </c>
      <c r="G310" s="137" t="s">
        <v>1873</v>
      </c>
      <c r="H310" s="10"/>
      <c r="I310" s="10" t="s">
        <v>1874</v>
      </c>
      <c r="J310" s="10" t="s">
        <v>5322</v>
      </c>
      <c r="K310" s="10" t="s">
        <v>2552</v>
      </c>
      <c r="L310" s="98">
        <f>IFERROR(VLOOKUP($F310&amp;$C310,Sales!$J:$W,9,0),0)</f>
        <v>0</v>
      </c>
      <c r="M310" s="98">
        <f>IFERROR(VLOOKUP($F310&amp;$C310,Sales!$J:$W,10,0),0)</f>
        <v>0</v>
      </c>
      <c r="N310" s="98">
        <f>IFERROR(VLOOKUP($F310&amp;$C310,Sales!$J:$W,11,0),0)</f>
        <v>0</v>
      </c>
      <c r="O310" s="98">
        <f>IFERROR(VLOOKUP($F310&amp;$C310,Sales!$J:$W,12,0),0)</f>
        <v>0</v>
      </c>
      <c r="P310" s="98">
        <f>IFERROR(VLOOKUP($F310&amp;$C310,Sales!$J:$W,13,0),0)</f>
        <v>0</v>
      </c>
      <c r="Q310" s="98">
        <f>IFERROR(VLOOKUP($F310&amp;$C310,Sales!$A:$H,7,0),0)</f>
        <v>0</v>
      </c>
      <c r="R310" s="41" t="str">
        <f t="shared" si="8"/>
        <v>ERROR</v>
      </c>
      <c r="S310" s="15"/>
      <c r="T310" s="15"/>
      <c r="U310" s="15"/>
      <c r="V310" s="15"/>
      <c r="W310" s="15"/>
      <c r="X310" s="15"/>
      <c r="Y310" s="41"/>
      <c r="Z310" s="41"/>
      <c r="AA310" s="41"/>
      <c r="AB310" s="15"/>
      <c r="AC310" s="15"/>
      <c r="AD310" s="15"/>
      <c r="AE310" s="15"/>
      <c r="AF310" s="15"/>
      <c r="AG310" s="15"/>
      <c r="AH310" s="15"/>
      <c r="AI310" s="15"/>
      <c r="AJ310" s="41"/>
      <c r="AK310" s="15"/>
      <c r="AL310" s="15"/>
      <c r="AM310" s="15"/>
      <c r="AN310" s="15"/>
      <c r="AO310" s="15"/>
      <c r="AP310" s="15"/>
      <c r="AQ310" s="15"/>
      <c r="AR310" s="15"/>
      <c r="AS310" s="15"/>
      <c r="AT310" s="15"/>
      <c r="AU310" s="15"/>
      <c r="AV310" s="15"/>
      <c r="AW310" s="15"/>
      <c r="AX310" s="15"/>
      <c r="AY310" s="15"/>
      <c r="AZ310" s="10">
        <v>1</v>
      </c>
      <c r="BA310" t="s">
        <v>22</v>
      </c>
      <c r="BB310" t="s">
        <v>13210</v>
      </c>
      <c r="BD310" s="39" t="str">
        <f t="shared" si="9"/>
        <v>01/394629501TBukalapak</v>
      </c>
    </row>
    <row r="311" spans="2:56" ht="13.5" customHeight="1" x14ac:dyDescent="0.35">
      <c r="B311" s="10" t="s">
        <v>17</v>
      </c>
      <c r="C311" s="10" t="s">
        <v>2657</v>
      </c>
      <c r="D311" s="10" t="s">
        <v>549</v>
      </c>
      <c r="E311" s="10" t="s">
        <v>194</v>
      </c>
      <c r="F311" s="10" t="s">
        <v>1368</v>
      </c>
      <c r="G311" s="137" t="s">
        <v>1368</v>
      </c>
      <c r="H311" s="10"/>
      <c r="I311" s="10" t="s">
        <v>1369</v>
      </c>
      <c r="J311" s="10" t="s">
        <v>8627</v>
      </c>
      <c r="K311" s="10" t="s">
        <v>8628</v>
      </c>
      <c r="L311" s="98">
        <f>IFERROR(VLOOKUP($F311&amp;$C311,Sales!$J:$W,9,0),0)</f>
        <v>0</v>
      </c>
      <c r="M311" s="98">
        <f>IFERROR(VLOOKUP($F311&amp;$C311,Sales!$J:$W,10,0),0)</f>
        <v>0</v>
      </c>
      <c r="N311" s="98">
        <f>IFERROR(VLOOKUP($F311&amp;$C311,Sales!$J:$W,11,0),0)</f>
        <v>0</v>
      </c>
      <c r="O311" s="98">
        <f>IFERROR(VLOOKUP($F311&amp;$C311,Sales!$J:$W,12,0),0)</f>
        <v>0</v>
      </c>
      <c r="P311" s="98">
        <f>IFERROR(VLOOKUP($F311&amp;$C311,Sales!$J:$W,13,0),0)</f>
        <v>0</v>
      </c>
      <c r="Q311" s="98">
        <f>IFERROR(VLOOKUP($F311&amp;$C311,Sales!$A:$H,7,0),0)</f>
        <v>0</v>
      </c>
      <c r="R311" s="41" t="str">
        <f t="shared" si="8"/>
        <v>ERROR</v>
      </c>
      <c r="S311" s="15"/>
      <c r="T311" s="15"/>
      <c r="U311" s="15"/>
      <c r="V311" s="15"/>
      <c r="W311" s="15"/>
      <c r="X311" s="15"/>
      <c r="Y311" s="41"/>
      <c r="Z311" s="41"/>
      <c r="AA311" s="41"/>
      <c r="AB311" s="15"/>
      <c r="AC311" s="15"/>
      <c r="AD311" s="15"/>
      <c r="AE311" s="15"/>
      <c r="AF311" s="15"/>
      <c r="AG311" s="15"/>
      <c r="AH311" s="15"/>
      <c r="AI311" s="15"/>
      <c r="AJ311" s="41"/>
      <c r="AK311" s="15"/>
      <c r="AL311" s="15"/>
      <c r="AM311" s="15"/>
      <c r="AN311" s="15"/>
      <c r="AO311" s="15"/>
      <c r="AP311" s="15"/>
      <c r="AQ311" s="15"/>
      <c r="AR311" s="15"/>
      <c r="AS311" s="15"/>
      <c r="AT311" s="15"/>
      <c r="AU311" s="15"/>
      <c r="AV311" s="15"/>
      <c r="AW311" s="15"/>
      <c r="AX311" s="15"/>
      <c r="AY311" s="15"/>
      <c r="AZ311" s="10">
        <v>1</v>
      </c>
      <c r="BA311" t="s">
        <v>22</v>
      </c>
      <c r="BB311" t="s">
        <v>88</v>
      </c>
      <c r="BD311" s="39" t="str">
        <f t="shared" si="9"/>
        <v>01/395129503VBukalapak</v>
      </c>
    </row>
    <row r="312" spans="2:56" ht="13.5" customHeight="1" x14ac:dyDescent="0.35">
      <c r="B312" s="10" t="s">
        <v>17</v>
      </c>
      <c r="C312" s="10" t="s">
        <v>2657</v>
      </c>
      <c r="D312" s="10" t="s">
        <v>248</v>
      </c>
      <c r="E312" s="10" t="s">
        <v>194</v>
      </c>
      <c r="F312" s="10" t="s">
        <v>263</v>
      </c>
      <c r="G312" s="137" t="s">
        <v>263</v>
      </c>
      <c r="H312" s="10"/>
      <c r="I312" s="10" t="s">
        <v>264</v>
      </c>
      <c r="J312" s="10" t="s">
        <v>8629</v>
      </c>
      <c r="K312" s="10" t="s">
        <v>8630</v>
      </c>
      <c r="L312" s="98">
        <f>IFERROR(VLOOKUP($F312&amp;$C312,Sales!$J:$W,9,0),0)</f>
        <v>0</v>
      </c>
      <c r="M312" s="98">
        <f>IFERROR(VLOOKUP($F312&amp;$C312,Sales!$J:$W,10,0),0)</f>
        <v>0</v>
      </c>
      <c r="N312" s="98">
        <f>IFERROR(VLOOKUP($F312&amp;$C312,Sales!$J:$W,11,0),0)</f>
        <v>98198.198198198195</v>
      </c>
      <c r="O312" s="98">
        <f>IFERROR(VLOOKUP($F312&amp;$C312,Sales!$J:$W,12,0),0)</f>
        <v>0.33333333333333331</v>
      </c>
      <c r="P312" s="98">
        <f>IFERROR(VLOOKUP($F312&amp;$C312,Sales!$J:$W,13,0),0)</f>
        <v>32732.732732732733</v>
      </c>
      <c r="Q312" s="98">
        <f>IFERROR(VLOOKUP($F312&amp;$C312,Sales!$A:$H,7,0),0)</f>
        <v>0</v>
      </c>
      <c r="R312" s="41">
        <f t="shared" si="8"/>
        <v>1</v>
      </c>
      <c r="S312" s="15">
        <v>1</v>
      </c>
      <c r="T312" s="15"/>
      <c r="U312" s="15"/>
      <c r="V312" s="15">
        <v>1</v>
      </c>
      <c r="W312" s="15">
        <v>1</v>
      </c>
      <c r="X312" s="15">
        <v>1</v>
      </c>
      <c r="Y312" s="41">
        <v>1</v>
      </c>
      <c r="Z312" s="41">
        <v>1</v>
      </c>
      <c r="AA312" s="41"/>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0">
        <v>1</v>
      </c>
      <c r="BA312" t="s">
        <v>22</v>
      </c>
      <c r="BB312" t="s">
        <v>23</v>
      </c>
      <c r="BD312" s="39" t="str">
        <f t="shared" si="9"/>
        <v>01/244621109FBukalapak</v>
      </c>
    </row>
    <row r="313" spans="2:56" ht="13.5" customHeight="1" x14ac:dyDescent="0.35">
      <c r="B313" s="10" t="s">
        <v>17</v>
      </c>
      <c r="C313" s="10" t="s">
        <v>2657</v>
      </c>
      <c r="D313" s="10" t="s">
        <v>549</v>
      </c>
      <c r="E313" s="10" t="s">
        <v>194</v>
      </c>
      <c r="F313" s="10" t="s">
        <v>6277</v>
      </c>
      <c r="G313" s="137" t="s">
        <v>6277</v>
      </c>
      <c r="H313" s="10"/>
      <c r="I313" s="10" t="s">
        <v>6278</v>
      </c>
      <c r="J313" s="10" t="s">
        <v>8631</v>
      </c>
      <c r="K313" s="10" t="s">
        <v>6410</v>
      </c>
      <c r="L313" s="98">
        <f>IFERROR(VLOOKUP($F313&amp;$C313,Sales!$J:$W,9,0),0)</f>
        <v>0</v>
      </c>
      <c r="M313" s="98">
        <f>IFERROR(VLOOKUP($F313&amp;$C313,Sales!$J:$W,10,0),0)</f>
        <v>0</v>
      </c>
      <c r="N313" s="98">
        <f>IFERROR(VLOOKUP($F313&amp;$C313,Sales!$J:$W,11,0),0)</f>
        <v>0</v>
      </c>
      <c r="O313" s="98">
        <f>IFERROR(VLOOKUP($F313&amp;$C313,Sales!$J:$W,12,0),0)</f>
        <v>0</v>
      </c>
      <c r="P313" s="98">
        <f>IFERROR(VLOOKUP($F313&amp;$C313,Sales!$J:$W,13,0),0)</f>
        <v>0</v>
      </c>
      <c r="Q313" s="98">
        <f>IFERROR(VLOOKUP($F313&amp;$C313,Sales!$A:$H,7,0),0)</f>
        <v>0</v>
      </c>
      <c r="R313" s="41" t="str">
        <f t="shared" si="8"/>
        <v>ERROR</v>
      </c>
      <c r="S313" s="15"/>
      <c r="T313" s="15"/>
      <c r="U313" s="15"/>
      <c r="V313" s="15"/>
      <c r="W313" s="15"/>
      <c r="X313" s="15"/>
      <c r="Y313" s="41"/>
      <c r="Z313" s="41"/>
      <c r="AA313" s="41"/>
      <c r="AB313" s="15"/>
      <c r="AC313" s="15"/>
      <c r="AD313" s="15"/>
      <c r="AE313" s="15"/>
      <c r="AF313" s="15"/>
      <c r="AG313" s="15"/>
      <c r="AH313" s="15"/>
      <c r="AI313" s="15"/>
      <c r="AJ313" s="41"/>
      <c r="AK313" s="15"/>
      <c r="AL313" s="15"/>
      <c r="AM313" s="15"/>
      <c r="AN313" s="15"/>
      <c r="AO313" s="15"/>
      <c r="AP313" s="15"/>
      <c r="AQ313" s="15"/>
      <c r="AR313" s="15"/>
      <c r="AS313" s="15"/>
      <c r="AT313" s="15"/>
      <c r="AU313" s="15"/>
      <c r="AV313" s="15"/>
      <c r="AW313" s="15"/>
      <c r="AX313" s="15"/>
      <c r="AY313" s="15"/>
      <c r="AZ313" s="10">
        <v>1</v>
      </c>
      <c r="BA313" t="s">
        <v>22</v>
      </c>
      <c r="BB313" t="s">
        <v>88</v>
      </c>
      <c r="BD313" s="39" t="str">
        <f t="shared" si="9"/>
        <v>01/395129501UBukalapak</v>
      </c>
    </row>
    <row r="314" spans="2:56" ht="13.5" customHeight="1" x14ac:dyDescent="0.35">
      <c r="B314" s="10" t="s">
        <v>17</v>
      </c>
      <c r="C314" s="10" t="s">
        <v>2657</v>
      </c>
      <c r="D314" s="10" t="s">
        <v>248</v>
      </c>
      <c r="E314" s="10" t="s">
        <v>194</v>
      </c>
      <c r="F314" s="10" t="s">
        <v>259</v>
      </c>
      <c r="G314" s="137" t="s">
        <v>259</v>
      </c>
      <c r="H314" s="10"/>
      <c r="I314" s="10" t="s">
        <v>260</v>
      </c>
      <c r="J314" s="10" t="s">
        <v>8632</v>
      </c>
      <c r="K314" s="10" t="s">
        <v>8633</v>
      </c>
      <c r="L314" s="98">
        <f>IFERROR(VLOOKUP($F314&amp;$C314,Sales!$J:$W,9,0),0)</f>
        <v>0</v>
      </c>
      <c r="M314" s="98">
        <f>IFERROR(VLOOKUP($F314&amp;$C314,Sales!$J:$W,10,0),0)</f>
        <v>0</v>
      </c>
      <c r="N314" s="98">
        <f>IFERROR(VLOOKUP($F314&amp;$C314,Sales!$J:$W,11,0),0)</f>
        <v>0</v>
      </c>
      <c r="O314" s="98">
        <f>IFERROR(VLOOKUP($F314&amp;$C314,Sales!$J:$W,12,0),0)</f>
        <v>0</v>
      </c>
      <c r="P314" s="98">
        <f>IFERROR(VLOOKUP($F314&amp;$C314,Sales!$J:$W,13,0),0)</f>
        <v>0</v>
      </c>
      <c r="Q314" s="98">
        <f>IFERROR(VLOOKUP($F314&amp;$C314,Sales!$A:$H,7,0),0)</f>
        <v>0</v>
      </c>
      <c r="R314" s="41">
        <f t="shared" si="8"/>
        <v>1</v>
      </c>
      <c r="S314" s="15">
        <v>1</v>
      </c>
      <c r="T314" s="15"/>
      <c r="U314" s="15"/>
      <c r="V314" s="15">
        <v>1</v>
      </c>
      <c r="W314" s="15">
        <v>1</v>
      </c>
      <c r="X314" s="15">
        <v>1</v>
      </c>
      <c r="Y314" s="41">
        <v>1</v>
      </c>
      <c r="Z314" s="41">
        <v>1</v>
      </c>
      <c r="AA314" s="41"/>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0">
        <v>1</v>
      </c>
      <c r="BA314" t="s">
        <v>31</v>
      </c>
      <c r="BB314" t="s">
        <v>23</v>
      </c>
      <c r="BD314" s="39" t="str">
        <f t="shared" si="9"/>
        <v>01/244621109GBukalapak</v>
      </c>
    </row>
    <row r="315" spans="2:56" ht="13.5" customHeight="1" x14ac:dyDescent="0.35">
      <c r="B315" s="10" t="s">
        <v>17</v>
      </c>
      <c r="C315" s="10" t="s">
        <v>2657</v>
      </c>
      <c r="D315" s="10" t="s">
        <v>405</v>
      </c>
      <c r="E315" s="10" t="s">
        <v>406</v>
      </c>
      <c r="F315" s="10" t="s">
        <v>1900</v>
      </c>
      <c r="G315" s="137" t="s">
        <v>1900</v>
      </c>
      <c r="H315" s="10"/>
      <c r="I315" s="10">
        <v>0</v>
      </c>
      <c r="J315" s="10" t="s">
        <v>8634</v>
      </c>
      <c r="K315" s="10" t="s">
        <v>8635</v>
      </c>
      <c r="L315" s="98">
        <f>IFERROR(VLOOKUP($F315&amp;$C315,Sales!$J:$W,9,0),0)</f>
        <v>0</v>
      </c>
      <c r="M315" s="98">
        <f>IFERROR(VLOOKUP($F315&amp;$C315,Sales!$J:$W,10,0),0)</f>
        <v>0</v>
      </c>
      <c r="N315" s="98">
        <f>IFERROR(VLOOKUP($F315&amp;$C315,Sales!$J:$W,11,0),0)</f>
        <v>0</v>
      </c>
      <c r="O315" s="98">
        <f>IFERROR(VLOOKUP($F315&amp;$C315,Sales!$J:$W,12,0),0)</f>
        <v>0</v>
      </c>
      <c r="P315" s="98">
        <f>IFERROR(VLOOKUP($F315&amp;$C315,Sales!$J:$W,13,0),0)</f>
        <v>0</v>
      </c>
      <c r="Q315" s="98">
        <f>IFERROR(VLOOKUP($F315&amp;$C315,Sales!$A:$H,7,0),0)</f>
        <v>0</v>
      </c>
      <c r="R315" s="41" t="str">
        <f t="shared" si="8"/>
        <v>ERROR</v>
      </c>
      <c r="S315" s="15"/>
      <c r="T315" s="15"/>
      <c r="U315" s="15"/>
      <c r="V315" s="15"/>
      <c r="W315" s="15"/>
      <c r="X315" s="15"/>
      <c r="Y315" s="41"/>
      <c r="Z315" s="41"/>
      <c r="AA315" s="41"/>
      <c r="AB315" s="15"/>
      <c r="AC315" s="15"/>
      <c r="AD315" s="15"/>
      <c r="AE315" s="15"/>
      <c r="AF315" s="15"/>
      <c r="AG315" s="15"/>
      <c r="AH315" s="15"/>
      <c r="AI315" s="15"/>
      <c r="AJ315" s="41"/>
      <c r="AK315" s="15"/>
      <c r="AL315" s="15"/>
      <c r="AM315" s="15"/>
      <c r="AN315" s="15"/>
      <c r="AO315" s="15"/>
      <c r="AP315" s="15"/>
      <c r="AQ315" s="15"/>
      <c r="AR315" s="15"/>
      <c r="AS315" s="15"/>
      <c r="AT315" s="15"/>
      <c r="AU315" s="15"/>
      <c r="AV315" s="15"/>
      <c r="AW315" s="15"/>
      <c r="AX315" s="15"/>
      <c r="AY315" s="15"/>
      <c r="AZ315" s="10">
        <v>1</v>
      </c>
      <c r="BA315" t="s">
        <v>22</v>
      </c>
      <c r="BB315" t="s">
        <v>88</v>
      </c>
      <c r="BD315" s="39" t="str">
        <f t="shared" si="9"/>
        <v>01/274927101EBukalapak</v>
      </c>
    </row>
    <row r="316" spans="2:56" ht="13.5" customHeight="1" x14ac:dyDescent="0.35">
      <c r="B316" s="10" t="s">
        <v>17</v>
      </c>
      <c r="C316" s="10" t="s">
        <v>2657</v>
      </c>
      <c r="D316" s="10" t="s">
        <v>248</v>
      </c>
      <c r="E316" s="10" t="s">
        <v>194</v>
      </c>
      <c r="F316" s="10" t="s">
        <v>251</v>
      </c>
      <c r="G316" s="137" t="s">
        <v>251</v>
      </c>
      <c r="H316" s="10"/>
      <c r="I316" s="10" t="s">
        <v>252</v>
      </c>
      <c r="J316" s="10" t="s">
        <v>8636</v>
      </c>
      <c r="K316" s="10" t="s">
        <v>8637</v>
      </c>
      <c r="L316" s="98">
        <f>IFERROR(VLOOKUP($F316&amp;$C316,Sales!$J:$W,9,0),0)</f>
        <v>0</v>
      </c>
      <c r="M316" s="98">
        <f>IFERROR(VLOOKUP($F316&amp;$C316,Sales!$J:$W,10,0),0)</f>
        <v>0</v>
      </c>
      <c r="N316" s="98">
        <f>IFERROR(VLOOKUP($F316&amp;$C316,Sales!$J:$W,11,0),0)</f>
        <v>0</v>
      </c>
      <c r="O316" s="98">
        <f>IFERROR(VLOOKUP($F316&amp;$C316,Sales!$J:$W,12,0),0)</f>
        <v>0</v>
      </c>
      <c r="P316" s="98">
        <f>IFERROR(VLOOKUP($F316&amp;$C316,Sales!$J:$W,13,0),0)</f>
        <v>0</v>
      </c>
      <c r="Q316" s="98">
        <f>IFERROR(VLOOKUP($F316&amp;$C316,Sales!$A:$H,7,0),0)</f>
        <v>0</v>
      </c>
      <c r="R316" s="41">
        <f t="shared" si="8"/>
        <v>1</v>
      </c>
      <c r="S316" s="15">
        <v>1</v>
      </c>
      <c r="T316" s="15"/>
      <c r="U316" s="15"/>
      <c r="V316" s="15">
        <v>1</v>
      </c>
      <c r="W316" s="15">
        <v>1</v>
      </c>
      <c r="X316" s="15">
        <v>1</v>
      </c>
      <c r="Y316" s="41">
        <v>1</v>
      </c>
      <c r="Z316" s="41">
        <v>1</v>
      </c>
      <c r="AA316" s="41"/>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0">
        <v>1</v>
      </c>
      <c r="BA316" t="s">
        <v>22</v>
      </c>
      <c r="BB316" t="s">
        <v>23</v>
      </c>
      <c r="BD316" s="39" t="str">
        <f t="shared" si="9"/>
        <v>01/244621008HBukalapak</v>
      </c>
    </row>
    <row r="317" spans="2:56" ht="13.5" customHeight="1" x14ac:dyDescent="0.35">
      <c r="B317" s="10" t="s">
        <v>17</v>
      </c>
      <c r="C317" s="10" t="s">
        <v>2657</v>
      </c>
      <c r="D317" s="10" t="s">
        <v>248</v>
      </c>
      <c r="E317" s="10" t="s">
        <v>194</v>
      </c>
      <c r="F317" s="10" t="s">
        <v>2613</v>
      </c>
      <c r="G317" s="137" t="s">
        <v>2613</v>
      </c>
      <c r="H317" s="10"/>
      <c r="I317" s="10" t="s">
        <v>3612</v>
      </c>
      <c r="J317" s="10" t="s">
        <v>8638</v>
      </c>
      <c r="K317" s="10" t="s">
        <v>8639</v>
      </c>
      <c r="L317" s="98">
        <f>IFERROR(VLOOKUP($F317&amp;$C317,Sales!$J:$W,9,0),0)</f>
        <v>0</v>
      </c>
      <c r="M317" s="98">
        <f>IFERROR(VLOOKUP($F317&amp;$C317,Sales!$J:$W,10,0),0)</f>
        <v>0</v>
      </c>
      <c r="N317" s="98">
        <f>IFERROR(VLOOKUP($F317&amp;$C317,Sales!$J:$W,11,0),0)</f>
        <v>0</v>
      </c>
      <c r="O317" s="98">
        <f>IFERROR(VLOOKUP($F317&amp;$C317,Sales!$J:$W,12,0),0)</f>
        <v>0</v>
      </c>
      <c r="P317" s="98">
        <f>IFERROR(VLOOKUP($F317&amp;$C317,Sales!$J:$W,13,0),0)</f>
        <v>0</v>
      </c>
      <c r="Q317" s="98">
        <f>IFERROR(VLOOKUP($F317&amp;$C317,Sales!$A:$H,7,0),0)</f>
        <v>0</v>
      </c>
      <c r="R317" s="41">
        <f t="shared" si="8"/>
        <v>1</v>
      </c>
      <c r="S317" s="15">
        <v>1</v>
      </c>
      <c r="T317" s="15"/>
      <c r="U317" s="15"/>
      <c r="V317" s="15">
        <v>1</v>
      </c>
      <c r="W317" s="15">
        <v>1</v>
      </c>
      <c r="X317" s="15">
        <v>1</v>
      </c>
      <c r="Y317" s="41">
        <v>1</v>
      </c>
      <c r="Z317" s="41">
        <v>1</v>
      </c>
      <c r="AA317" s="41"/>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0">
        <v>1</v>
      </c>
      <c r="BA317" t="s">
        <v>22</v>
      </c>
      <c r="BB317" t="s">
        <v>23</v>
      </c>
      <c r="BD317" s="39" t="str">
        <f t="shared" si="9"/>
        <v>01/394629501KBukalapak</v>
      </c>
    </row>
    <row r="318" spans="2:56" ht="13.5" customHeight="1" x14ac:dyDescent="0.35">
      <c r="B318" s="10" t="s">
        <v>17</v>
      </c>
      <c r="C318" s="10" t="s">
        <v>2657</v>
      </c>
      <c r="D318" s="10" t="s">
        <v>248</v>
      </c>
      <c r="E318" s="10" t="s">
        <v>194</v>
      </c>
      <c r="F318" s="10" t="s">
        <v>1129</v>
      </c>
      <c r="G318" s="137" t="s">
        <v>1129</v>
      </c>
      <c r="H318" s="10"/>
      <c r="I318" s="10" t="s">
        <v>1130</v>
      </c>
      <c r="J318" s="10" t="s">
        <v>8640</v>
      </c>
      <c r="K318" s="10" t="s">
        <v>8641</v>
      </c>
      <c r="L318" s="98">
        <f>IFERROR(VLOOKUP($F318&amp;$C318,Sales!$J:$W,9,0),0)</f>
        <v>0</v>
      </c>
      <c r="M318" s="98">
        <f>IFERROR(VLOOKUP($F318&amp;$C318,Sales!$J:$W,10,0),0)</f>
        <v>0</v>
      </c>
      <c r="N318" s="98">
        <f>IFERROR(VLOOKUP($F318&amp;$C318,Sales!$J:$W,11,0),0)</f>
        <v>0</v>
      </c>
      <c r="O318" s="98">
        <f>IFERROR(VLOOKUP($F318&amp;$C318,Sales!$J:$W,12,0),0)</f>
        <v>0</v>
      </c>
      <c r="P318" s="98">
        <f>IFERROR(VLOOKUP($F318&amp;$C318,Sales!$J:$W,13,0),0)</f>
        <v>0</v>
      </c>
      <c r="Q318" s="98">
        <f>IFERROR(VLOOKUP($F318&amp;$C318,Sales!$A:$H,7,0),0)</f>
        <v>0</v>
      </c>
      <c r="R318" s="41">
        <f t="shared" si="8"/>
        <v>1</v>
      </c>
      <c r="S318" s="15">
        <v>1</v>
      </c>
      <c r="T318" s="15"/>
      <c r="U318" s="15"/>
      <c r="V318" s="15">
        <v>1</v>
      </c>
      <c r="W318" s="15">
        <v>1</v>
      </c>
      <c r="X318" s="15">
        <v>1</v>
      </c>
      <c r="Y318" s="41">
        <v>1</v>
      </c>
      <c r="Z318" s="41">
        <v>1</v>
      </c>
      <c r="AA318" s="41"/>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0">
        <v>1</v>
      </c>
      <c r="BA318" t="s">
        <v>22</v>
      </c>
      <c r="BB318" t="s">
        <v>23</v>
      </c>
      <c r="BD318" s="39" t="str">
        <f t="shared" si="9"/>
        <v>01/394629501LBukalapak</v>
      </c>
    </row>
    <row r="319" spans="2:56" ht="13.5" customHeight="1" x14ac:dyDescent="0.35">
      <c r="B319" s="10" t="s">
        <v>17</v>
      </c>
      <c r="C319" s="10" t="s">
        <v>2657</v>
      </c>
      <c r="D319" s="10" t="s">
        <v>248</v>
      </c>
      <c r="E319" s="10" t="s">
        <v>194</v>
      </c>
      <c r="F319" s="10" t="s">
        <v>253</v>
      </c>
      <c r="G319" s="137" t="s">
        <v>253</v>
      </c>
      <c r="H319" s="10"/>
      <c r="I319" s="10" t="s">
        <v>254</v>
      </c>
      <c r="J319" s="10" t="s">
        <v>8642</v>
      </c>
      <c r="K319" s="10" t="s">
        <v>8643</v>
      </c>
      <c r="L319" s="98">
        <f>IFERROR(VLOOKUP($F319&amp;$C319,Sales!$J:$W,9,0),0)</f>
        <v>0</v>
      </c>
      <c r="M319" s="98">
        <f>IFERROR(VLOOKUP($F319&amp;$C319,Sales!$J:$W,10,0),0)</f>
        <v>0</v>
      </c>
      <c r="N319" s="98">
        <f>IFERROR(VLOOKUP($F319&amp;$C319,Sales!$J:$W,11,0),0)</f>
        <v>0</v>
      </c>
      <c r="O319" s="98">
        <f>IFERROR(VLOOKUP($F319&amp;$C319,Sales!$J:$W,12,0),0)</f>
        <v>0</v>
      </c>
      <c r="P319" s="98">
        <f>IFERROR(VLOOKUP($F319&amp;$C319,Sales!$J:$W,13,0),0)</f>
        <v>0</v>
      </c>
      <c r="Q319" s="98">
        <f>IFERROR(VLOOKUP($F319&amp;$C319,Sales!$A:$H,7,0),0)</f>
        <v>0</v>
      </c>
      <c r="R319" s="41">
        <f t="shared" si="8"/>
        <v>1</v>
      </c>
      <c r="S319" s="15">
        <v>1</v>
      </c>
      <c r="T319" s="15"/>
      <c r="U319" s="15"/>
      <c r="V319" s="15">
        <v>1</v>
      </c>
      <c r="W319" s="15">
        <v>1</v>
      </c>
      <c r="X319" s="15">
        <v>1</v>
      </c>
      <c r="Y319" s="41">
        <v>1</v>
      </c>
      <c r="Z319" s="41">
        <v>1</v>
      </c>
      <c r="AA319" s="41"/>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0">
        <v>1</v>
      </c>
      <c r="BA319" t="s">
        <v>22</v>
      </c>
      <c r="BB319" t="s">
        <v>23</v>
      </c>
      <c r="BD319" s="39" t="str">
        <f t="shared" si="9"/>
        <v>01/244621008GBukalapak</v>
      </c>
    </row>
    <row r="320" spans="2:56" ht="13.5" customHeight="1" x14ac:dyDescent="0.35">
      <c r="B320" s="10" t="s">
        <v>17</v>
      </c>
      <c r="C320" s="10" t="s">
        <v>2657</v>
      </c>
      <c r="D320" s="10" t="s">
        <v>405</v>
      </c>
      <c r="E320" s="10" t="s">
        <v>406</v>
      </c>
      <c r="F320" s="10" t="s">
        <v>8644</v>
      </c>
      <c r="G320" s="137" t="s">
        <v>8644</v>
      </c>
      <c r="H320" s="10"/>
      <c r="I320" s="10" t="s">
        <v>8645</v>
      </c>
      <c r="J320" s="10" t="s">
        <v>8646</v>
      </c>
      <c r="K320" s="10" t="s">
        <v>8647</v>
      </c>
      <c r="L320" s="98">
        <f>IFERROR(VLOOKUP($F320&amp;$C320,Sales!$J:$W,9,0),0)</f>
        <v>0</v>
      </c>
      <c r="M320" s="98">
        <f>IFERROR(VLOOKUP($F320&amp;$C320,Sales!$J:$W,10,0),0)</f>
        <v>0</v>
      </c>
      <c r="N320" s="98">
        <f>IFERROR(VLOOKUP($F320&amp;$C320,Sales!$J:$W,11,0),0)</f>
        <v>0</v>
      </c>
      <c r="O320" s="98">
        <f>IFERROR(VLOOKUP($F320&amp;$C320,Sales!$J:$W,12,0),0)</f>
        <v>0</v>
      </c>
      <c r="P320" s="98">
        <f>IFERROR(VLOOKUP($F320&amp;$C320,Sales!$J:$W,13,0),0)</f>
        <v>0</v>
      </c>
      <c r="Q320" s="98">
        <f>IFERROR(VLOOKUP($F320&amp;$C320,Sales!$A:$H,7,0),0)</f>
        <v>0</v>
      </c>
      <c r="R320" s="41" t="str">
        <f t="shared" si="8"/>
        <v>ERROR</v>
      </c>
      <c r="S320" s="15"/>
      <c r="T320" s="15"/>
      <c r="U320" s="15"/>
      <c r="V320" s="15"/>
      <c r="W320" s="15"/>
      <c r="X320" s="15"/>
      <c r="Y320" s="41"/>
      <c r="Z320" s="41"/>
      <c r="AA320" s="41"/>
      <c r="AB320" s="15"/>
      <c r="AC320" s="15"/>
      <c r="AD320" s="15"/>
      <c r="AE320" s="15"/>
      <c r="AF320" s="15"/>
      <c r="AG320" s="15"/>
      <c r="AH320" s="15"/>
      <c r="AI320" s="15"/>
      <c r="AJ320" s="41"/>
      <c r="AK320" s="15"/>
      <c r="AL320" s="15"/>
      <c r="AM320" s="15"/>
      <c r="AN320" s="15"/>
      <c r="AO320" s="15"/>
      <c r="AP320" s="15"/>
      <c r="AQ320" s="15"/>
      <c r="AR320" s="15"/>
      <c r="AS320" s="15"/>
      <c r="AT320" s="15"/>
      <c r="AU320" s="15"/>
      <c r="AV320" s="15"/>
      <c r="AW320" s="15"/>
      <c r="AX320" s="15"/>
      <c r="AY320" s="15"/>
      <c r="AZ320" s="10">
        <v>1</v>
      </c>
      <c r="BA320" t="s">
        <v>22</v>
      </c>
      <c r="BB320" t="s">
        <v>88</v>
      </c>
      <c r="BD320" s="39" t="str">
        <f t="shared" si="9"/>
        <v>01/394930001BBukalapak</v>
      </c>
    </row>
    <row r="321" spans="2:58" ht="13.5" customHeight="1" x14ac:dyDescent="0.35">
      <c r="B321" s="10" t="s">
        <v>17</v>
      </c>
      <c r="C321" s="10" t="s">
        <v>2657</v>
      </c>
      <c r="D321" s="10" t="s">
        <v>248</v>
      </c>
      <c r="E321" s="10" t="s">
        <v>194</v>
      </c>
      <c r="F321" s="10" t="s">
        <v>257</v>
      </c>
      <c r="G321" s="137" t="s">
        <v>257</v>
      </c>
      <c r="H321" s="10"/>
      <c r="I321" s="10" t="s">
        <v>258</v>
      </c>
      <c r="J321" s="10" t="s">
        <v>8648</v>
      </c>
      <c r="K321" s="10" t="s">
        <v>8649</v>
      </c>
      <c r="L321" s="98">
        <f>IFERROR(VLOOKUP($F321&amp;$C321,Sales!$J:$W,9,0),0)</f>
        <v>0</v>
      </c>
      <c r="M321" s="98">
        <f>IFERROR(VLOOKUP($F321&amp;$C321,Sales!$J:$W,10,0),0)</f>
        <v>0</v>
      </c>
      <c r="N321" s="98">
        <f>IFERROR(VLOOKUP($F321&amp;$C321,Sales!$J:$W,11,0),0)</f>
        <v>0</v>
      </c>
      <c r="O321" s="98">
        <f>IFERROR(VLOOKUP($F321&amp;$C321,Sales!$J:$W,12,0),0)</f>
        <v>0</v>
      </c>
      <c r="P321" s="98">
        <f>IFERROR(VLOOKUP($F321&amp;$C321,Sales!$J:$W,13,0),0)</f>
        <v>0</v>
      </c>
      <c r="Q321" s="98">
        <f>IFERROR(VLOOKUP($F321&amp;$C321,Sales!$A:$H,7,0),0)</f>
        <v>0</v>
      </c>
      <c r="R321" s="41">
        <f t="shared" si="8"/>
        <v>1</v>
      </c>
      <c r="S321" s="15">
        <v>1</v>
      </c>
      <c r="T321" s="15"/>
      <c r="U321" s="15"/>
      <c r="V321" s="15">
        <v>1</v>
      </c>
      <c r="W321" s="15">
        <v>1</v>
      </c>
      <c r="X321" s="15">
        <v>1</v>
      </c>
      <c r="Y321" s="41">
        <v>1</v>
      </c>
      <c r="Z321" s="41">
        <v>1</v>
      </c>
      <c r="AA321" s="41"/>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0">
        <v>1</v>
      </c>
      <c r="BA321" t="s">
        <v>31</v>
      </c>
      <c r="BB321" t="s">
        <v>23</v>
      </c>
      <c r="BD321" s="39" t="str">
        <f t="shared" si="9"/>
        <v>01/244621008IBukalapak</v>
      </c>
    </row>
    <row r="322" spans="2:58" ht="13.5" customHeight="1" x14ac:dyDescent="0.35">
      <c r="B322" s="10" t="s">
        <v>17</v>
      </c>
      <c r="C322" s="10" t="s">
        <v>2657</v>
      </c>
      <c r="D322" s="10" t="s">
        <v>248</v>
      </c>
      <c r="E322" s="10" t="s">
        <v>194</v>
      </c>
      <c r="F322" s="10" t="s">
        <v>2558</v>
      </c>
      <c r="G322" s="137" t="s">
        <v>2558</v>
      </c>
      <c r="H322" s="10"/>
      <c r="I322" s="10" t="s">
        <v>2559</v>
      </c>
      <c r="J322" s="10" t="s">
        <v>5350</v>
      </c>
      <c r="K322" s="10" t="s">
        <v>2560</v>
      </c>
      <c r="L322" s="98">
        <f>IFERROR(VLOOKUP($F322&amp;$C322,Sales!$J:$W,9,0),0)</f>
        <v>0</v>
      </c>
      <c r="M322" s="98">
        <f>IFERROR(VLOOKUP($F322&amp;$C322,Sales!$J:$W,10,0),0)</f>
        <v>0</v>
      </c>
      <c r="N322" s="98">
        <f>IFERROR(VLOOKUP($F322&amp;$C322,Sales!$J:$W,11,0),0)</f>
        <v>0</v>
      </c>
      <c r="O322" s="98">
        <f>IFERROR(VLOOKUP($F322&amp;$C322,Sales!$J:$W,12,0),0)</f>
        <v>0</v>
      </c>
      <c r="P322" s="98">
        <f>IFERROR(VLOOKUP($F322&amp;$C322,Sales!$J:$W,13,0),0)</f>
        <v>0</v>
      </c>
      <c r="Q322" s="98">
        <f>IFERROR(VLOOKUP($F322&amp;$C322,Sales!$A:$H,7,0),0)</f>
        <v>0</v>
      </c>
      <c r="R322" s="41">
        <f t="shared" si="8"/>
        <v>1</v>
      </c>
      <c r="S322" s="15">
        <v>1</v>
      </c>
      <c r="T322" s="15"/>
      <c r="U322" s="15"/>
      <c r="V322" s="15">
        <v>1</v>
      </c>
      <c r="W322" s="15">
        <v>1</v>
      </c>
      <c r="X322" s="15">
        <v>1</v>
      </c>
      <c r="Y322" s="41">
        <v>1</v>
      </c>
      <c r="Z322" s="41">
        <v>1</v>
      </c>
      <c r="AA322" s="41"/>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0">
        <v>1</v>
      </c>
      <c r="BA322" t="s">
        <v>22</v>
      </c>
      <c r="BB322" t="s">
        <v>23</v>
      </c>
      <c r="BD322" s="39" t="str">
        <f t="shared" si="9"/>
        <v>01/394629501MBukalapak</v>
      </c>
    </row>
    <row r="323" spans="2:58" ht="13.5" customHeight="1" x14ac:dyDescent="0.35">
      <c r="B323" s="10" t="s">
        <v>17</v>
      </c>
      <c r="C323" s="10" t="s">
        <v>2657</v>
      </c>
      <c r="D323" s="10" t="s">
        <v>248</v>
      </c>
      <c r="E323" s="10" t="s">
        <v>194</v>
      </c>
      <c r="F323" s="10" t="s">
        <v>1126</v>
      </c>
      <c r="G323" s="137" t="s">
        <v>1126</v>
      </c>
      <c r="H323" s="10"/>
      <c r="I323" s="10" t="s">
        <v>1127</v>
      </c>
      <c r="J323" s="10" t="s">
        <v>8650</v>
      </c>
      <c r="K323" s="10" t="s">
        <v>8651</v>
      </c>
      <c r="L323" s="98">
        <f>IFERROR(VLOOKUP($F323&amp;$C323,Sales!$J:$W,9,0),0)</f>
        <v>0</v>
      </c>
      <c r="M323" s="98">
        <f>IFERROR(VLOOKUP($F323&amp;$C323,Sales!$J:$W,10,0),0)</f>
        <v>0</v>
      </c>
      <c r="N323" s="98">
        <f>IFERROR(VLOOKUP($F323&amp;$C323,Sales!$J:$W,11,0),0)</f>
        <v>0</v>
      </c>
      <c r="O323" s="98">
        <f>IFERROR(VLOOKUP($F323&amp;$C323,Sales!$J:$W,12,0),0)</f>
        <v>0</v>
      </c>
      <c r="P323" s="98">
        <f>IFERROR(VLOOKUP($F323&amp;$C323,Sales!$J:$W,13,0),0)</f>
        <v>0</v>
      </c>
      <c r="Q323" s="98">
        <f>IFERROR(VLOOKUP($F323&amp;$C323,Sales!$A:$H,7,0),0)</f>
        <v>0</v>
      </c>
      <c r="R323" s="41">
        <f t="shared" si="8"/>
        <v>1</v>
      </c>
      <c r="S323" s="15">
        <v>1</v>
      </c>
      <c r="T323" s="15"/>
      <c r="U323" s="15"/>
      <c r="V323" s="15">
        <v>1</v>
      </c>
      <c r="W323" s="15">
        <v>1</v>
      </c>
      <c r="X323" s="15">
        <v>1</v>
      </c>
      <c r="Y323" s="41">
        <v>1</v>
      </c>
      <c r="Z323" s="41">
        <v>1</v>
      </c>
      <c r="AA323" s="41"/>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0">
        <v>1</v>
      </c>
      <c r="BA323" t="s">
        <v>22</v>
      </c>
      <c r="BB323" t="s">
        <v>23</v>
      </c>
      <c r="BD323" s="39" t="str">
        <f t="shared" si="9"/>
        <v>01/394629501NBukalapak</v>
      </c>
    </row>
    <row r="324" spans="2:58" ht="13.5" customHeight="1" x14ac:dyDescent="0.35">
      <c r="B324" s="10" t="s">
        <v>17</v>
      </c>
      <c r="C324" s="10" t="s">
        <v>2657</v>
      </c>
      <c r="D324" s="10" t="s">
        <v>248</v>
      </c>
      <c r="E324" s="10" t="s">
        <v>194</v>
      </c>
      <c r="F324" s="10" t="s">
        <v>249</v>
      </c>
      <c r="G324" s="137" t="s">
        <v>249</v>
      </c>
      <c r="H324" s="10"/>
      <c r="I324" s="10" t="s">
        <v>250</v>
      </c>
      <c r="J324" s="10" t="s">
        <v>14779</v>
      </c>
      <c r="K324" s="10" t="s">
        <v>8652</v>
      </c>
      <c r="L324" s="98">
        <f>IFERROR(VLOOKUP($F324&amp;$C324,Sales!$J:$W,9,0),0)</f>
        <v>0</v>
      </c>
      <c r="M324" s="98">
        <f>IFERROR(VLOOKUP($F324&amp;$C324,Sales!$J:$W,10,0),0)</f>
        <v>0</v>
      </c>
      <c r="N324" s="98">
        <f>IFERROR(VLOOKUP($F324&amp;$C324,Sales!$J:$W,11,0),0)</f>
        <v>0</v>
      </c>
      <c r="O324" s="98">
        <f>IFERROR(VLOOKUP($F324&amp;$C324,Sales!$J:$W,12,0),0)</f>
        <v>0</v>
      </c>
      <c r="P324" s="98">
        <f>IFERROR(VLOOKUP($F324&amp;$C324,Sales!$J:$W,13,0),0)</f>
        <v>0</v>
      </c>
      <c r="Q324" s="98">
        <f>IFERROR(VLOOKUP($F324&amp;$C324,Sales!$A:$H,7,0),0)</f>
        <v>0</v>
      </c>
      <c r="R324" s="41">
        <f t="shared" ref="R324:R387" si="10">IFERROR(AVERAGE($S324:$AW324),"ERROR")</f>
        <v>1</v>
      </c>
      <c r="S324" s="15">
        <v>1</v>
      </c>
      <c r="T324" s="15"/>
      <c r="U324" s="15"/>
      <c r="V324" s="15">
        <v>1</v>
      </c>
      <c r="W324" s="15">
        <v>1</v>
      </c>
      <c r="X324" s="15">
        <v>1</v>
      </c>
      <c r="Y324" s="41">
        <v>1</v>
      </c>
      <c r="Z324" s="41">
        <v>1</v>
      </c>
      <c r="AA324" s="41"/>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0">
        <v>1</v>
      </c>
      <c r="BA324" t="s">
        <v>22</v>
      </c>
      <c r="BB324" t="s">
        <v>23</v>
      </c>
      <c r="BD324" s="39" t="str">
        <f t="shared" ref="BD324:BD387" si="11">F324&amp;C324</f>
        <v>01/244621008JBukalapak</v>
      </c>
    </row>
    <row r="325" spans="2:58" ht="13.5" customHeight="1" x14ac:dyDescent="0.35">
      <c r="B325" s="10" t="s">
        <v>17</v>
      </c>
      <c r="C325" s="10" t="s">
        <v>2657</v>
      </c>
      <c r="D325" s="10" t="s">
        <v>248</v>
      </c>
      <c r="E325" s="10" t="s">
        <v>194</v>
      </c>
      <c r="F325" s="10" t="s">
        <v>269</v>
      </c>
      <c r="G325" s="137" t="s">
        <v>269</v>
      </c>
      <c r="H325" s="10"/>
      <c r="I325" s="10" t="s">
        <v>270</v>
      </c>
      <c r="J325" s="10" t="s">
        <v>8653</v>
      </c>
      <c r="K325" s="10" t="s">
        <v>8654</v>
      </c>
      <c r="L325" s="98">
        <f>IFERROR(VLOOKUP($F325&amp;$C325,Sales!$J:$W,9,0),0)</f>
        <v>0</v>
      </c>
      <c r="M325" s="98">
        <f>IFERROR(VLOOKUP($F325&amp;$C325,Sales!$J:$W,10,0),0)</f>
        <v>98198.198198198195</v>
      </c>
      <c r="N325" s="98">
        <f>IFERROR(VLOOKUP($F325&amp;$C325,Sales!$J:$W,11,0),0)</f>
        <v>0</v>
      </c>
      <c r="O325" s="98">
        <f>IFERROR(VLOOKUP($F325&amp;$C325,Sales!$J:$W,12,0),0)</f>
        <v>0.33333333333333331</v>
      </c>
      <c r="P325" s="98">
        <f>IFERROR(VLOOKUP($F325&amp;$C325,Sales!$J:$W,13,0),0)</f>
        <v>32732.732732732733</v>
      </c>
      <c r="Q325" s="98">
        <f>IFERROR(VLOOKUP($F325&amp;$C325,Sales!$A:$H,7,0),0)</f>
        <v>0</v>
      </c>
      <c r="R325" s="41">
        <f t="shared" si="10"/>
        <v>1</v>
      </c>
      <c r="S325" s="15">
        <v>1</v>
      </c>
      <c r="T325" s="15"/>
      <c r="U325" s="15"/>
      <c r="V325" s="15">
        <v>1</v>
      </c>
      <c r="W325" s="15">
        <v>1</v>
      </c>
      <c r="X325" s="15">
        <v>1</v>
      </c>
      <c r="Y325" s="41">
        <v>1</v>
      </c>
      <c r="Z325" s="41">
        <v>1</v>
      </c>
      <c r="AA325" s="41"/>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0">
        <v>1</v>
      </c>
      <c r="BA325" t="s">
        <v>31</v>
      </c>
      <c r="BB325" t="s">
        <v>23</v>
      </c>
      <c r="BD325" s="39" t="str">
        <f t="shared" si="11"/>
        <v>01/244621109HBukalapak</v>
      </c>
    </row>
    <row r="326" spans="2:58" ht="13.5" customHeight="1" x14ac:dyDescent="0.35">
      <c r="B326" s="10" t="s">
        <v>17</v>
      </c>
      <c r="C326" s="10" t="s">
        <v>2657</v>
      </c>
      <c r="D326" s="10" t="s">
        <v>248</v>
      </c>
      <c r="E326" s="10" t="s">
        <v>194</v>
      </c>
      <c r="F326" s="10" t="s">
        <v>291</v>
      </c>
      <c r="G326" s="137" t="s">
        <v>291</v>
      </c>
      <c r="H326" s="10"/>
      <c r="I326" s="10" t="s">
        <v>292</v>
      </c>
      <c r="J326" s="10" t="s">
        <v>5320</v>
      </c>
      <c r="K326" s="10" t="s">
        <v>3392</v>
      </c>
      <c r="L326" s="98">
        <f>IFERROR(VLOOKUP($F326&amp;$C326,Sales!$J:$W,9,0),0)</f>
        <v>0</v>
      </c>
      <c r="M326" s="98">
        <f>IFERROR(VLOOKUP($F326&amp;$C326,Sales!$J:$W,10,0),0)</f>
        <v>31801.801801801797</v>
      </c>
      <c r="N326" s="98">
        <f>IFERROR(VLOOKUP($F326&amp;$C326,Sales!$J:$W,11,0),0)</f>
        <v>0</v>
      </c>
      <c r="O326" s="98">
        <f>IFERROR(VLOOKUP($F326&amp;$C326,Sales!$J:$W,12,0),0)</f>
        <v>0.33333333333333331</v>
      </c>
      <c r="P326" s="98">
        <f>IFERROR(VLOOKUP($F326&amp;$C326,Sales!$J:$W,13,0),0)</f>
        <v>10600.600600600599</v>
      </c>
      <c r="Q326" s="98">
        <f>IFERROR(VLOOKUP($F326&amp;$C326,Sales!$A:$H,7,0),0)</f>
        <v>0</v>
      </c>
      <c r="R326" s="41">
        <f t="shared" si="10"/>
        <v>1</v>
      </c>
      <c r="S326" s="15">
        <v>1</v>
      </c>
      <c r="T326" s="15"/>
      <c r="U326" s="15"/>
      <c r="V326" s="15">
        <v>1</v>
      </c>
      <c r="W326" s="15">
        <v>1</v>
      </c>
      <c r="X326" s="15">
        <v>1</v>
      </c>
      <c r="Y326" s="41">
        <v>1</v>
      </c>
      <c r="Z326" s="41">
        <v>1</v>
      </c>
      <c r="AA326" s="41"/>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0">
        <v>1</v>
      </c>
      <c r="BA326" t="s">
        <v>22</v>
      </c>
      <c r="BB326" t="s">
        <v>23</v>
      </c>
      <c r="BD326" s="39" t="str">
        <f t="shared" si="11"/>
        <v>01/244621008LBukalapak</v>
      </c>
    </row>
    <row r="327" spans="2:58" ht="13.5" customHeight="1" x14ac:dyDescent="0.35">
      <c r="B327" s="10" t="s">
        <v>17</v>
      </c>
      <c r="C327" s="10" t="s">
        <v>2657</v>
      </c>
      <c r="D327" s="10" t="s">
        <v>248</v>
      </c>
      <c r="E327" s="10" t="s">
        <v>194</v>
      </c>
      <c r="F327" s="10" t="s">
        <v>4739</v>
      </c>
      <c r="G327" s="137" t="s">
        <v>4739</v>
      </c>
      <c r="H327" s="10"/>
      <c r="I327" s="10" t="s">
        <v>4741</v>
      </c>
      <c r="J327" s="124" t="s">
        <v>8655</v>
      </c>
      <c r="K327" s="10" t="s">
        <v>8656</v>
      </c>
      <c r="L327" s="98">
        <f>IFERROR(VLOOKUP($F327&amp;$C327,Sales!$J:$W,9,0),0)</f>
        <v>0</v>
      </c>
      <c r="M327" s="98">
        <f>IFERROR(VLOOKUP($F327&amp;$C327,Sales!$J:$W,10,0),0)</f>
        <v>0</v>
      </c>
      <c r="N327" s="98">
        <f>IFERROR(VLOOKUP($F327&amp;$C327,Sales!$J:$W,11,0),0)</f>
        <v>0</v>
      </c>
      <c r="O327" s="98">
        <f>IFERROR(VLOOKUP($F327&amp;$C327,Sales!$J:$W,12,0),0)</f>
        <v>0</v>
      </c>
      <c r="P327" s="98">
        <f>IFERROR(VLOOKUP($F327&amp;$C327,Sales!$J:$W,13,0),0)</f>
        <v>0</v>
      </c>
      <c r="Q327" s="98">
        <f>IFERROR(VLOOKUP($F327&amp;$C327,Sales!$A:$H,7,0),0)</f>
        <v>0</v>
      </c>
      <c r="R327" s="41">
        <f t="shared" si="10"/>
        <v>1</v>
      </c>
      <c r="S327" s="15">
        <v>1</v>
      </c>
      <c r="T327" s="15"/>
      <c r="U327" s="15"/>
      <c r="V327" s="15">
        <v>1</v>
      </c>
      <c r="W327" s="15">
        <v>1</v>
      </c>
      <c r="X327" s="15">
        <v>1</v>
      </c>
      <c r="Y327" s="41">
        <v>1</v>
      </c>
      <c r="Z327" s="41">
        <v>1</v>
      </c>
      <c r="AA327" s="41"/>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0">
        <v>1</v>
      </c>
      <c r="BA327" t="s">
        <v>22</v>
      </c>
      <c r="BB327" t="s">
        <v>23</v>
      </c>
      <c r="BD327" s="39" t="str">
        <f t="shared" si="11"/>
        <v>01/394629501WBukalapak</v>
      </c>
    </row>
    <row r="328" spans="2:58" ht="13.5" customHeight="1" x14ac:dyDescent="0.35">
      <c r="B328" s="10" t="s">
        <v>17</v>
      </c>
      <c r="C328" s="10" t="s">
        <v>2657</v>
      </c>
      <c r="D328" s="10" t="s">
        <v>294</v>
      </c>
      <c r="E328" s="10" t="s">
        <v>295</v>
      </c>
      <c r="F328" s="10" t="s">
        <v>3555</v>
      </c>
      <c r="G328" s="137" t="s">
        <v>3555</v>
      </c>
      <c r="H328" s="10"/>
      <c r="I328" s="10">
        <v>0</v>
      </c>
      <c r="J328" s="10" t="s">
        <v>8657</v>
      </c>
      <c r="K328" s="10" t="s">
        <v>8658</v>
      </c>
      <c r="L328" s="98">
        <f>IFERROR(VLOOKUP($F328&amp;$C328,Sales!$J:$W,9,0),0)</f>
        <v>0</v>
      </c>
      <c r="M328" s="98">
        <f>IFERROR(VLOOKUP($F328&amp;$C328,Sales!$J:$W,10,0),0)</f>
        <v>0</v>
      </c>
      <c r="N328" s="98">
        <f>IFERROR(VLOOKUP($F328&amp;$C328,Sales!$J:$W,11,0),0)</f>
        <v>0</v>
      </c>
      <c r="O328" s="98">
        <f>IFERROR(VLOOKUP($F328&amp;$C328,Sales!$J:$W,12,0),0)</f>
        <v>0</v>
      </c>
      <c r="P328" s="98">
        <f>IFERROR(VLOOKUP($F328&amp;$C328,Sales!$J:$W,13,0),0)</f>
        <v>0</v>
      </c>
      <c r="Q328" s="98">
        <f>IFERROR(VLOOKUP($F328&amp;$C328,Sales!$A:$H,7,0),0)</f>
        <v>0</v>
      </c>
      <c r="R328" s="41">
        <f t="shared" si="10"/>
        <v>1</v>
      </c>
      <c r="S328" s="15">
        <v>1</v>
      </c>
      <c r="T328" s="15"/>
      <c r="U328" s="15"/>
      <c r="V328" s="15">
        <v>1</v>
      </c>
      <c r="W328" s="15">
        <v>1</v>
      </c>
      <c r="X328" s="15">
        <v>1</v>
      </c>
      <c r="Y328" s="41">
        <v>1</v>
      </c>
      <c r="Z328" s="41">
        <v>1</v>
      </c>
      <c r="AA328" s="41"/>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0">
        <v>1</v>
      </c>
      <c r="BA328" t="s">
        <v>22</v>
      </c>
      <c r="BB328" t="s">
        <v>23</v>
      </c>
      <c r="BD328" s="39" t="str">
        <f t="shared" si="11"/>
        <v>01/394829504OBukalapak</v>
      </c>
    </row>
    <row r="329" spans="2:58" ht="13.5" customHeight="1" x14ac:dyDescent="0.35">
      <c r="B329" s="10" t="s">
        <v>17</v>
      </c>
      <c r="C329" s="10" t="s">
        <v>2657</v>
      </c>
      <c r="D329" s="10" t="s">
        <v>294</v>
      </c>
      <c r="E329" s="10" t="s">
        <v>295</v>
      </c>
      <c r="F329" s="10" t="s">
        <v>3360</v>
      </c>
      <c r="G329" s="137" t="s">
        <v>3360</v>
      </c>
      <c r="H329" s="10"/>
      <c r="I329" s="10">
        <v>0</v>
      </c>
      <c r="J329" s="10" t="s">
        <v>8659</v>
      </c>
      <c r="K329" s="10" t="s">
        <v>6053</v>
      </c>
      <c r="L329" s="98">
        <f>IFERROR(VLOOKUP($F329&amp;$C329,Sales!$J:$W,9,0),0)</f>
        <v>0</v>
      </c>
      <c r="M329" s="98">
        <f>IFERROR(VLOOKUP($F329&amp;$C329,Sales!$J:$W,10,0),0)</f>
        <v>0</v>
      </c>
      <c r="N329" s="98">
        <f>IFERROR(VLOOKUP($F329&amp;$C329,Sales!$J:$W,11,0),0)</f>
        <v>0</v>
      </c>
      <c r="O329" s="98">
        <f>IFERROR(VLOOKUP($F329&amp;$C329,Sales!$J:$W,12,0),0)</f>
        <v>0</v>
      </c>
      <c r="P329" s="98">
        <f>IFERROR(VLOOKUP($F329&amp;$C329,Sales!$J:$W,13,0),0)</f>
        <v>0</v>
      </c>
      <c r="Q329" s="98">
        <f>IFERROR(VLOOKUP($F329&amp;$C329,Sales!$A:$H,7,0),0)</f>
        <v>0</v>
      </c>
      <c r="R329" s="41" t="str">
        <f t="shared" si="10"/>
        <v>ERROR</v>
      </c>
      <c r="S329" s="15"/>
      <c r="T329" s="15"/>
      <c r="U329" s="15"/>
      <c r="V329" s="15"/>
      <c r="W329" s="15"/>
      <c r="X329" s="15"/>
      <c r="Y329" s="41"/>
      <c r="Z329" s="41"/>
      <c r="AA329" s="41"/>
      <c r="AB329" s="15"/>
      <c r="AC329" s="15"/>
      <c r="AD329" s="15"/>
      <c r="AE329" s="15"/>
      <c r="AF329" s="15"/>
      <c r="AG329" s="15"/>
      <c r="AH329" s="15"/>
      <c r="AI329" s="15"/>
      <c r="AJ329" s="41"/>
      <c r="AK329" s="15"/>
      <c r="AL329" s="15"/>
      <c r="AM329" s="15"/>
      <c r="AN329" s="15"/>
      <c r="AO329" s="15"/>
      <c r="AP329" s="15"/>
      <c r="AQ329" s="15"/>
      <c r="AR329" s="15"/>
      <c r="AS329" s="15"/>
      <c r="AT329" s="15"/>
      <c r="AU329" s="15"/>
      <c r="AV329" s="15"/>
      <c r="AW329" s="15"/>
      <c r="AX329" s="15"/>
      <c r="AY329" s="15"/>
      <c r="AZ329" s="10">
        <v>1</v>
      </c>
      <c r="BA329" t="s">
        <v>22</v>
      </c>
      <c r="BB329" t="s">
        <v>88</v>
      </c>
      <c r="BD329" s="39" t="str">
        <f t="shared" si="11"/>
        <v>01/294826004ABukalapak</v>
      </c>
      <c r="BE329" t="s">
        <v>13747</v>
      </c>
      <c r="BF329" t="s">
        <v>13748</v>
      </c>
    </row>
    <row r="330" spans="2:58" ht="13.5" customHeight="1" x14ac:dyDescent="0.35">
      <c r="B330" s="10" t="s">
        <v>17</v>
      </c>
      <c r="C330" s="10" t="s">
        <v>2657</v>
      </c>
      <c r="D330" s="10" t="s">
        <v>294</v>
      </c>
      <c r="E330" s="10" t="s">
        <v>295</v>
      </c>
      <c r="F330" s="10" t="s">
        <v>4103</v>
      </c>
      <c r="G330" s="137" t="s">
        <v>4103</v>
      </c>
      <c r="H330" s="10"/>
      <c r="I330" s="10">
        <v>0</v>
      </c>
      <c r="J330" s="10" t="s">
        <v>8660</v>
      </c>
      <c r="K330" s="10" t="s">
        <v>6166</v>
      </c>
      <c r="L330" s="98">
        <f>IFERROR(VLOOKUP($F330&amp;$C330,Sales!$J:$W,9,0),0)</f>
        <v>0</v>
      </c>
      <c r="M330" s="98">
        <f>IFERROR(VLOOKUP($F330&amp;$C330,Sales!$J:$W,10,0),0)</f>
        <v>0</v>
      </c>
      <c r="N330" s="98">
        <f>IFERROR(VLOOKUP($F330&amp;$C330,Sales!$J:$W,11,0),0)</f>
        <v>0</v>
      </c>
      <c r="O330" s="98">
        <f>IFERROR(VLOOKUP($F330&amp;$C330,Sales!$J:$W,12,0),0)</f>
        <v>0</v>
      </c>
      <c r="P330" s="98">
        <f>IFERROR(VLOOKUP($F330&amp;$C330,Sales!$J:$W,13,0),0)</f>
        <v>0</v>
      </c>
      <c r="Q330" s="98">
        <f>IFERROR(VLOOKUP($F330&amp;$C330,Sales!$A:$H,7,0),0)</f>
        <v>0</v>
      </c>
      <c r="R330" s="41" t="str">
        <f t="shared" si="10"/>
        <v>ERROR</v>
      </c>
      <c r="S330" s="15"/>
      <c r="T330" s="15"/>
      <c r="U330" s="15"/>
      <c r="V330" s="15"/>
      <c r="W330" s="15"/>
      <c r="X330" s="15"/>
      <c r="Y330" s="41"/>
      <c r="Z330" s="41"/>
      <c r="AA330" s="41"/>
      <c r="AB330" s="15"/>
      <c r="AC330" s="15"/>
      <c r="AD330" s="15"/>
      <c r="AE330" s="15"/>
      <c r="AF330" s="15"/>
      <c r="AG330" s="15"/>
      <c r="AH330" s="15"/>
      <c r="AI330" s="15"/>
      <c r="AJ330" s="41"/>
      <c r="AK330" s="15"/>
      <c r="AL330" s="15"/>
      <c r="AM330" s="15"/>
      <c r="AN330" s="15"/>
      <c r="AO330" s="15"/>
      <c r="AP330" s="15"/>
      <c r="AQ330" s="15"/>
      <c r="AR330" s="15"/>
      <c r="AS330" s="15"/>
      <c r="AT330" s="15"/>
      <c r="AU330" s="15"/>
      <c r="AV330" s="15"/>
      <c r="AW330" s="15"/>
      <c r="AX330" s="15"/>
      <c r="AY330" s="15"/>
      <c r="AZ330" s="10">
        <v>1</v>
      </c>
      <c r="BA330" t="s">
        <v>22</v>
      </c>
      <c r="BB330" t="s">
        <v>88</v>
      </c>
      <c r="BD330" s="39" t="str">
        <f t="shared" si="11"/>
        <v>01/294823701LBukalapak</v>
      </c>
      <c r="BE330" s="81">
        <v>44817</v>
      </c>
      <c r="BF330" t="s">
        <v>13657</v>
      </c>
    </row>
    <row r="331" spans="2:58" ht="13.5" customHeight="1" x14ac:dyDescent="0.35">
      <c r="B331" s="10" t="s">
        <v>17</v>
      </c>
      <c r="C331" s="10" t="s">
        <v>2657</v>
      </c>
      <c r="D331" s="10" t="s">
        <v>294</v>
      </c>
      <c r="E331" s="10" t="s">
        <v>295</v>
      </c>
      <c r="F331" s="10" t="s">
        <v>4102</v>
      </c>
      <c r="G331" s="137" t="s">
        <v>4102</v>
      </c>
      <c r="H331" s="10"/>
      <c r="I331" s="10">
        <v>0</v>
      </c>
      <c r="J331" s="10" t="s">
        <v>8661</v>
      </c>
      <c r="K331" s="10" t="s">
        <v>6165</v>
      </c>
      <c r="L331" s="98">
        <f>IFERROR(VLOOKUP($F331&amp;$C331,Sales!$J:$W,9,0),0)</f>
        <v>0</v>
      </c>
      <c r="M331" s="98">
        <f>IFERROR(VLOOKUP($F331&amp;$C331,Sales!$J:$W,10,0),0)</f>
        <v>0</v>
      </c>
      <c r="N331" s="98">
        <f>IFERROR(VLOOKUP($F331&amp;$C331,Sales!$J:$W,11,0),0)</f>
        <v>0</v>
      </c>
      <c r="O331" s="98">
        <f>IFERROR(VLOOKUP($F331&amp;$C331,Sales!$J:$W,12,0),0)</f>
        <v>0</v>
      </c>
      <c r="P331" s="98">
        <f>IFERROR(VLOOKUP($F331&amp;$C331,Sales!$J:$W,13,0),0)</f>
        <v>0</v>
      </c>
      <c r="Q331" s="98">
        <f>IFERROR(VLOOKUP($F331&amp;$C331,Sales!$A:$H,7,0),0)</f>
        <v>0</v>
      </c>
      <c r="R331" s="41" t="str">
        <f t="shared" si="10"/>
        <v>ERROR</v>
      </c>
      <c r="S331" s="15"/>
      <c r="T331" s="15"/>
      <c r="U331" s="15"/>
      <c r="V331" s="15"/>
      <c r="W331" s="15"/>
      <c r="X331" s="15"/>
      <c r="Y331" s="41"/>
      <c r="Z331" s="41"/>
      <c r="AA331" s="41"/>
      <c r="AB331" s="15"/>
      <c r="AC331" s="15"/>
      <c r="AD331" s="15"/>
      <c r="AE331" s="15"/>
      <c r="AF331" s="15"/>
      <c r="AG331" s="15"/>
      <c r="AH331" s="15"/>
      <c r="AI331" s="15"/>
      <c r="AJ331" s="41"/>
      <c r="AK331" s="15"/>
      <c r="AL331" s="15"/>
      <c r="AM331" s="15"/>
      <c r="AN331" s="15"/>
      <c r="AO331" s="15"/>
      <c r="AP331" s="15"/>
      <c r="AQ331" s="15"/>
      <c r="AR331" s="15"/>
      <c r="AS331" s="15"/>
      <c r="AT331" s="15"/>
      <c r="AU331" s="15"/>
      <c r="AV331" s="15"/>
      <c r="AW331" s="15"/>
      <c r="AX331" s="15"/>
      <c r="AY331" s="15"/>
      <c r="AZ331" s="10">
        <v>1</v>
      </c>
      <c r="BA331" t="s">
        <v>22</v>
      </c>
      <c r="BB331" t="s">
        <v>88</v>
      </c>
      <c r="BD331" s="39" t="str">
        <f t="shared" si="11"/>
        <v>01/294823701KBukalapak</v>
      </c>
      <c r="BE331" s="81">
        <v>44817</v>
      </c>
      <c r="BF331" t="s">
        <v>13657</v>
      </c>
    </row>
    <row r="332" spans="2:58" ht="13.5" customHeight="1" x14ac:dyDescent="0.35">
      <c r="B332" s="10" t="s">
        <v>17</v>
      </c>
      <c r="C332" s="10" t="s">
        <v>2657</v>
      </c>
      <c r="D332" s="10" t="s">
        <v>294</v>
      </c>
      <c r="E332" s="10" t="s">
        <v>295</v>
      </c>
      <c r="F332" s="10" t="s">
        <v>4295</v>
      </c>
      <c r="G332" s="137" t="s">
        <v>4295</v>
      </c>
      <c r="H332" s="10"/>
      <c r="I332" s="10">
        <v>0</v>
      </c>
      <c r="J332" s="10" t="s">
        <v>8662</v>
      </c>
      <c r="K332" s="10" t="s">
        <v>4242</v>
      </c>
      <c r="L332" s="98">
        <f>IFERROR(VLOOKUP($F332&amp;$C332,Sales!$J:$W,9,0),0)</f>
        <v>0</v>
      </c>
      <c r="M332" s="98">
        <f>IFERROR(VLOOKUP($F332&amp;$C332,Sales!$J:$W,10,0),0)</f>
        <v>0</v>
      </c>
      <c r="N332" s="98">
        <f>IFERROR(VLOOKUP($F332&amp;$C332,Sales!$J:$W,11,0),0)</f>
        <v>0</v>
      </c>
      <c r="O332" s="98">
        <f>IFERROR(VLOOKUP($F332&amp;$C332,Sales!$J:$W,12,0),0)</f>
        <v>0</v>
      </c>
      <c r="P332" s="98">
        <f>IFERROR(VLOOKUP($F332&amp;$C332,Sales!$J:$W,13,0),0)</f>
        <v>0</v>
      </c>
      <c r="Q332" s="98">
        <f>IFERROR(VLOOKUP($F332&amp;$C332,Sales!$A:$H,7,0),0)</f>
        <v>0</v>
      </c>
      <c r="R332" s="41" t="str">
        <f t="shared" si="10"/>
        <v>ERROR</v>
      </c>
      <c r="S332" s="15"/>
      <c r="T332" s="15"/>
      <c r="U332" s="15"/>
      <c r="V332" s="15"/>
      <c r="W332" s="15"/>
      <c r="X332" s="15"/>
      <c r="Y332" s="41"/>
      <c r="Z332" s="41"/>
      <c r="AA332" s="41"/>
      <c r="AB332" s="15"/>
      <c r="AC332" s="15"/>
      <c r="AD332" s="15"/>
      <c r="AE332" s="15"/>
      <c r="AF332" s="15"/>
      <c r="AG332" s="15"/>
      <c r="AH332" s="15"/>
      <c r="AI332" s="15"/>
      <c r="AJ332" s="41"/>
      <c r="AK332" s="15"/>
      <c r="AL332" s="15"/>
      <c r="AM332" s="15"/>
      <c r="AN332" s="15"/>
      <c r="AO332" s="15"/>
      <c r="AP332" s="15"/>
      <c r="AQ332" s="15"/>
      <c r="AR332" s="15"/>
      <c r="AS332" s="15"/>
      <c r="AT332" s="15"/>
      <c r="AU332" s="15"/>
      <c r="AV332" s="15"/>
      <c r="AW332" s="15"/>
      <c r="AX332" s="15"/>
      <c r="AY332" s="15"/>
      <c r="AZ332" s="10">
        <v>1</v>
      </c>
      <c r="BA332" t="s">
        <v>22</v>
      </c>
      <c r="BB332" t="s">
        <v>88</v>
      </c>
      <c r="BD332" s="39" t="str">
        <f t="shared" si="11"/>
        <v>01/394829504QBukalapak</v>
      </c>
      <c r="BE332" s="81">
        <v>44817</v>
      </c>
      <c r="BF332" t="s">
        <v>13657</v>
      </c>
    </row>
    <row r="333" spans="2:58" ht="13.5" customHeight="1" x14ac:dyDescent="0.35">
      <c r="B333" s="10" t="s">
        <v>17</v>
      </c>
      <c r="C333" s="10" t="s">
        <v>2657</v>
      </c>
      <c r="D333" s="10" t="s">
        <v>294</v>
      </c>
      <c r="E333" s="10" t="s">
        <v>295</v>
      </c>
      <c r="F333" s="10" t="s">
        <v>6162</v>
      </c>
      <c r="G333" s="137" t="s">
        <v>6162</v>
      </c>
      <c r="H333" s="10"/>
      <c r="I333" s="10">
        <v>0</v>
      </c>
      <c r="J333" s="10" t="s">
        <v>8663</v>
      </c>
      <c r="K333" s="10" t="s">
        <v>6164</v>
      </c>
      <c r="L333" s="98">
        <f>IFERROR(VLOOKUP($F333&amp;$C333,Sales!$J:$W,9,0),0)</f>
        <v>0</v>
      </c>
      <c r="M333" s="98">
        <f>IFERROR(VLOOKUP($F333&amp;$C333,Sales!$J:$W,10,0),0)</f>
        <v>0</v>
      </c>
      <c r="N333" s="98">
        <f>IFERROR(VLOOKUP($F333&amp;$C333,Sales!$J:$W,11,0),0)</f>
        <v>0</v>
      </c>
      <c r="O333" s="98">
        <f>IFERROR(VLOOKUP($F333&amp;$C333,Sales!$J:$W,12,0),0)</f>
        <v>0</v>
      </c>
      <c r="P333" s="98">
        <f>IFERROR(VLOOKUP($F333&amp;$C333,Sales!$J:$W,13,0),0)</f>
        <v>0</v>
      </c>
      <c r="Q333" s="98">
        <f>IFERROR(VLOOKUP($F333&amp;$C333,Sales!$A:$H,7,0),0)</f>
        <v>0</v>
      </c>
      <c r="R333" s="41" t="str">
        <f t="shared" si="10"/>
        <v>ERROR</v>
      </c>
      <c r="S333" s="15"/>
      <c r="T333" s="15"/>
      <c r="U333" s="15"/>
      <c r="V333" s="15"/>
      <c r="W333" s="15"/>
      <c r="X333" s="15"/>
      <c r="Y333" s="41"/>
      <c r="Z333" s="41"/>
      <c r="AA333" s="41"/>
      <c r="AB333" s="15"/>
      <c r="AC333" s="15"/>
      <c r="AD333" s="15"/>
      <c r="AE333" s="15"/>
      <c r="AF333" s="15"/>
      <c r="AG333" s="15"/>
      <c r="AH333" s="15"/>
      <c r="AI333" s="15"/>
      <c r="AJ333" s="41"/>
      <c r="AK333" s="15"/>
      <c r="AL333" s="15"/>
      <c r="AM333" s="15"/>
      <c r="AN333" s="15"/>
      <c r="AO333" s="15"/>
      <c r="AP333" s="15"/>
      <c r="AQ333" s="15"/>
      <c r="AR333" s="15"/>
      <c r="AS333" s="15"/>
      <c r="AT333" s="15"/>
      <c r="AU333" s="15"/>
      <c r="AV333" s="15"/>
      <c r="AW333" s="15"/>
      <c r="AX333" s="15"/>
      <c r="AY333" s="15"/>
      <c r="AZ333" s="10">
        <v>1</v>
      </c>
      <c r="BA333" t="s">
        <v>22</v>
      </c>
      <c r="BB333" t="s">
        <v>88</v>
      </c>
      <c r="BD333" s="39" t="str">
        <f t="shared" si="11"/>
        <v>01/394829504RBukalapak</v>
      </c>
      <c r="BE333" s="81">
        <v>44817</v>
      </c>
      <c r="BF333" t="s">
        <v>13657</v>
      </c>
    </row>
    <row r="334" spans="2:58" ht="13.5" customHeight="1" x14ac:dyDescent="0.35">
      <c r="B334" s="10" t="s">
        <v>17</v>
      </c>
      <c r="C334" s="10" t="s">
        <v>2657</v>
      </c>
      <c r="D334" s="10" t="s">
        <v>405</v>
      </c>
      <c r="E334" s="10" t="s">
        <v>406</v>
      </c>
      <c r="F334" s="10" t="s">
        <v>8664</v>
      </c>
      <c r="G334" s="137" t="s">
        <v>8664</v>
      </c>
      <c r="H334" s="10"/>
      <c r="I334" s="10">
        <v>0</v>
      </c>
      <c r="J334" s="10" t="s">
        <v>8665</v>
      </c>
      <c r="K334" s="10" t="s">
        <v>8666</v>
      </c>
      <c r="L334" s="98">
        <f>IFERROR(VLOOKUP($F334&amp;$C334,Sales!$J:$W,9,0),0)</f>
        <v>0</v>
      </c>
      <c r="M334" s="98">
        <f>IFERROR(VLOOKUP($F334&amp;$C334,Sales!$J:$W,10,0),0)</f>
        <v>0</v>
      </c>
      <c r="N334" s="98">
        <f>IFERROR(VLOOKUP($F334&amp;$C334,Sales!$J:$W,11,0),0)</f>
        <v>0</v>
      </c>
      <c r="O334" s="98">
        <f>IFERROR(VLOOKUP($F334&amp;$C334,Sales!$J:$W,12,0),0)</f>
        <v>0</v>
      </c>
      <c r="P334" s="98">
        <f>IFERROR(VLOOKUP($F334&amp;$C334,Sales!$J:$W,13,0),0)</f>
        <v>0</v>
      </c>
      <c r="Q334" s="98">
        <f>IFERROR(VLOOKUP($F334&amp;$C334,Sales!$A:$H,7,0),0)</f>
        <v>0</v>
      </c>
      <c r="R334" s="41" t="str">
        <f t="shared" si="10"/>
        <v>ERROR</v>
      </c>
      <c r="S334" s="15"/>
      <c r="T334" s="15"/>
      <c r="U334" s="15"/>
      <c r="V334" s="15"/>
      <c r="W334" s="15"/>
      <c r="X334" s="15"/>
      <c r="Y334" s="41"/>
      <c r="Z334" s="41"/>
      <c r="AA334" s="41"/>
      <c r="AB334" s="15"/>
      <c r="AC334" s="15"/>
      <c r="AD334" s="15"/>
      <c r="AE334" s="15"/>
      <c r="AF334" s="15"/>
      <c r="AG334" s="15"/>
      <c r="AH334" s="15"/>
      <c r="AI334" s="15"/>
      <c r="AJ334" s="41"/>
      <c r="AK334" s="15"/>
      <c r="AL334" s="15"/>
      <c r="AM334" s="15"/>
      <c r="AN334" s="15"/>
      <c r="AO334" s="15"/>
      <c r="AP334" s="15"/>
      <c r="AQ334" s="15"/>
      <c r="AR334" s="15"/>
      <c r="AS334" s="15"/>
      <c r="AT334" s="15"/>
      <c r="AU334" s="15"/>
      <c r="AV334" s="15"/>
      <c r="AW334" s="15"/>
      <c r="AX334" s="15"/>
      <c r="AY334" s="15"/>
      <c r="AZ334" s="10">
        <v>1</v>
      </c>
      <c r="BA334" t="s">
        <v>22</v>
      </c>
      <c r="BB334" t="s">
        <v>88</v>
      </c>
      <c r="BD334" s="39" t="str">
        <f t="shared" si="11"/>
        <v>01/394929501FBukalapak</v>
      </c>
    </row>
    <row r="335" spans="2:58" ht="13.5" customHeight="1" x14ac:dyDescent="0.35">
      <c r="B335" s="10" t="s">
        <v>17</v>
      </c>
      <c r="C335" s="10" t="s">
        <v>2657</v>
      </c>
      <c r="D335" s="10" t="s">
        <v>294</v>
      </c>
      <c r="E335" s="10" t="s">
        <v>295</v>
      </c>
      <c r="F335" s="10" t="s">
        <v>6446</v>
      </c>
      <c r="G335" s="137" t="s">
        <v>6446</v>
      </c>
      <c r="H335" s="10"/>
      <c r="I335" s="10">
        <v>0</v>
      </c>
      <c r="J335" s="10" t="s">
        <v>8667</v>
      </c>
      <c r="K335" s="10" t="s">
        <v>7755</v>
      </c>
      <c r="L335" s="98">
        <f>IFERROR(VLOOKUP($F335&amp;$C335,Sales!$J:$W,9,0),0)</f>
        <v>0</v>
      </c>
      <c r="M335" s="98">
        <f>IFERROR(VLOOKUP($F335&amp;$C335,Sales!$J:$W,10,0),0)</f>
        <v>0</v>
      </c>
      <c r="N335" s="98">
        <f>IFERROR(VLOOKUP($F335&amp;$C335,Sales!$J:$W,11,0),0)</f>
        <v>0</v>
      </c>
      <c r="O335" s="98">
        <f>IFERROR(VLOOKUP($F335&amp;$C335,Sales!$J:$W,12,0),0)</f>
        <v>0</v>
      </c>
      <c r="P335" s="98">
        <f>IFERROR(VLOOKUP($F335&amp;$C335,Sales!$J:$W,13,0),0)</f>
        <v>0</v>
      </c>
      <c r="Q335" s="98">
        <f>IFERROR(VLOOKUP($F335&amp;$C335,Sales!$A:$H,7,0),0)</f>
        <v>0</v>
      </c>
      <c r="R335" s="41">
        <f t="shared" si="10"/>
        <v>1</v>
      </c>
      <c r="S335" s="15">
        <v>1</v>
      </c>
      <c r="T335" s="15"/>
      <c r="U335" s="15"/>
      <c r="V335" s="15">
        <v>1</v>
      </c>
      <c r="W335" s="15">
        <v>1</v>
      </c>
      <c r="X335" s="15">
        <v>1</v>
      </c>
      <c r="Y335" s="41">
        <v>1</v>
      </c>
      <c r="Z335" s="41">
        <v>1</v>
      </c>
      <c r="AA335" s="41"/>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0">
        <v>1</v>
      </c>
      <c r="BA335" t="s">
        <v>22</v>
      </c>
      <c r="BB335" t="s">
        <v>23</v>
      </c>
      <c r="BD335" s="39" t="str">
        <f t="shared" si="11"/>
        <v>01/394829503VBukalapak</v>
      </c>
    </row>
    <row r="336" spans="2:58" ht="13.5" customHeight="1" x14ac:dyDescent="0.35">
      <c r="B336" s="10" t="s">
        <v>17</v>
      </c>
      <c r="C336" s="10" t="s">
        <v>2657</v>
      </c>
      <c r="D336" s="10" t="s">
        <v>294</v>
      </c>
      <c r="E336" s="10" t="s">
        <v>295</v>
      </c>
      <c r="F336" s="10" t="s">
        <v>6172</v>
      </c>
      <c r="G336" s="137" t="s">
        <v>6172</v>
      </c>
      <c r="H336" s="10"/>
      <c r="I336" s="10">
        <v>0</v>
      </c>
      <c r="J336" s="10" t="s">
        <v>8668</v>
      </c>
      <c r="K336" s="10" t="s">
        <v>7763</v>
      </c>
      <c r="L336" s="98">
        <f>IFERROR(VLOOKUP($F336&amp;$C336,Sales!$J:$W,9,0),0)</f>
        <v>0</v>
      </c>
      <c r="M336" s="98">
        <f>IFERROR(VLOOKUP($F336&amp;$C336,Sales!$J:$W,10,0),0)</f>
        <v>0</v>
      </c>
      <c r="N336" s="98">
        <f>IFERROR(VLOOKUP($F336&amp;$C336,Sales!$J:$W,11,0),0)</f>
        <v>0</v>
      </c>
      <c r="O336" s="98">
        <f>IFERROR(VLOOKUP($F336&amp;$C336,Sales!$J:$W,12,0),0)</f>
        <v>0</v>
      </c>
      <c r="P336" s="98">
        <f>IFERROR(VLOOKUP($F336&amp;$C336,Sales!$J:$W,13,0),0)</f>
        <v>0</v>
      </c>
      <c r="Q336" s="98">
        <f>IFERROR(VLOOKUP($F336&amp;$C336,Sales!$A:$H,7,0),0)</f>
        <v>0</v>
      </c>
      <c r="R336" s="41">
        <f t="shared" si="10"/>
        <v>1</v>
      </c>
      <c r="S336" s="15">
        <v>1</v>
      </c>
      <c r="T336" s="15"/>
      <c r="U336" s="15"/>
      <c r="V336" s="15">
        <v>1</v>
      </c>
      <c r="W336" s="15">
        <v>1</v>
      </c>
      <c r="X336" s="15">
        <v>1</v>
      </c>
      <c r="Y336" s="41">
        <v>1</v>
      </c>
      <c r="Z336" s="41">
        <v>1</v>
      </c>
      <c r="AA336" s="41"/>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0">
        <v>1</v>
      </c>
      <c r="BA336" t="s">
        <v>22</v>
      </c>
      <c r="BB336" t="s">
        <v>23</v>
      </c>
      <c r="BD336" s="39" t="str">
        <f t="shared" si="11"/>
        <v>01/394829504NBukalapak</v>
      </c>
    </row>
    <row r="337" spans="2:59" ht="13.5" customHeight="1" x14ac:dyDescent="0.35">
      <c r="B337" s="10" t="s">
        <v>17</v>
      </c>
      <c r="C337" s="10" t="s">
        <v>2657</v>
      </c>
      <c r="D337" s="10" t="s">
        <v>294</v>
      </c>
      <c r="E337" s="10" t="s">
        <v>295</v>
      </c>
      <c r="F337" s="10" t="s">
        <v>1743</v>
      </c>
      <c r="G337" s="137" t="s">
        <v>1743</v>
      </c>
      <c r="H337" s="10"/>
      <c r="I337" s="10">
        <v>0</v>
      </c>
      <c r="J337" s="10" t="s">
        <v>11150</v>
      </c>
      <c r="K337" s="10" t="s">
        <v>5317</v>
      </c>
      <c r="L337" s="98">
        <f>IFERROR(VLOOKUP($F337&amp;$C337,Sales!$J:$W,9,0),0)</f>
        <v>0</v>
      </c>
      <c r="M337" s="98">
        <f>IFERROR(VLOOKUP($F337&amp;$C337,Sales!$J:$W,10,0),0)</f>
        <v>0</v>
      </c>
      <c r="N337" s="98">
        <f>IFERROR(VLOOKUP($F337&amp;$C337,Sales!$J:$W,11,0),0)</f>
        <v>0</v>
      </c>
      <c r="O337" s="98">
        <f>IFERROR(VLOOKUP($F337&amp;$C337,Sales!$J:$W,12,0),0)</f>
        <v>0</v>
      </c>
      <c r="P337" s="98">
        <f>IFERROR(VLOOKUP($F337&amp;$C337,Sales!$J:$W,13,0),0)</f>
        <v>0</v>
      </c>
      <c r="Q337" s="98">
        <f>IFERROR(VLOOKUP($F337&amp;$C337,Sales!$A:$H,7,0),0)</f>
        <v>0</v>
      </c>
      <c r="R337" s="41">
        <f t="shared" si="10"/>
        <v>1</v>
      </c>
      <c r="S337" s="15">
        <v>1</v>
      </c>
      <c r="T337" s="15"/>
      <c r="U337" s="15"/>
      <c r="V337" s="15">
        <v>1</v>
      </c>
      <c r="W337" s="15">
        <v>1</v>
      </c>
      <c r="X337" s="15">
        <v>1</v>
      </c>
      <c r="Y337" s="41">
        <v>1</v>
      </c>
      <c r="Z337" s="41">
        <v>1</v>
      </c>
      <c r="AA337" s="41"/>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0">
        <v>1</v>
      </c>
      <c r="BA337" t="s">
        <v>31</v>
      </c>
      <c r="BB337" t="s">
        <v>23</v>
      </c>
      <c r="BD337" s="39" t="str">
        <f t="shared" si="11"/>
        <v>01/394829601PBukalapak</v>
      </c>
    </row>
    <row r="338" spans="2:59" ht="13.5" customHeight="1" x14ac:dyDescent="0.35">
      <c r="B338" s="10" t="s">
        <v>17</v>
      </c>
      <c r="C338" s="10" t="s">
        <v>2657</v>
      </c>
      <c r="D338" s="10" t="s">
        <v>294</v>
      </c>
      <c r="E338" s="10" t="s">
        <v>295</v>
      </c>
      <c r="F338" s="10" t="s">
        <v>2653</v>
      </c>
      <c r="G338" s="137" t="s">
        <v>2653</v>
      </c>
      <c r="H338" s="10"/>
      <c r="I338" s="10">
        <v>0</v>
      </c>
      <c r="J338" s="10" t="s">
        <v>8669</v>
      </c>
      <c r="K338" s="10" t="s">
        <v>8670</v>
      </c>
      <c r="L338" s="98">
        <f>IFERROR(VLOOKUP($F338&amp;$C338,Sales!$J:$W,9,0),0)</f>
        <v>0</v>
      </c>
      <c r="M338" s="98">
        <f>IFERROR(VLOOKUP($F338&amp;$C338,Sales!$J:$W,10,0),0)</f>
        <v>0</v>
      </c>
      <c r="N338" s="98">
        <f>IFERROR(VLOOKUP($F338&amp;$C338,Sales!$J:$W,11,0),0)</f>
        <v>0</v>
      </c>
      <c r="O338" s="98">
        <f>IFERROR(VLOOKUP($F338&amp;$C338,Sales!$J:$W,12,0),0)</f>
        <v>0</v>
      </c>
      <c r="P338" s="98">
        <f>IFERROR(VLOOKUP($F338&amp;$C338,Sales!$J:$W,13,0),0)</f>
        <v>0</v>
      </c>
      <c r="Q338" s="98">
        <f>IFERROR(VLOOKUP($F338&amp;$C338,Sales!$A:$H,7,0),0)</f>
        <v>0</v>
      </c>
      <c r="R338" s="41">
        <f t="shared" si="10"/>
        <v>1</v>
      </c>
      <c r="S338" s="15">
        <v>1</v>
      </c>
      <c r="T338" s="15"/>
      <c r="U338" s="15"/>
      <c r="V338" s="15">
        <v>1</v>
      </c>
      <c r="W338" s="15">
        <v>1</v>
      </c>
      <c r="X338" s="15">
        <v>1</v>
      </c>
      <c r="Y338" s="41">
        <v>1</v>
      </c>
      <c r="Z338" s="41">
        <v>1</v>
      </c>
      <c r="AA338" s="41"/>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0">
        <v>1</v>
      </c>
      <c r="BA338" t="s">
        <v>22</v>
      </c>
      <c r="BB338" t="s">
        <v>23</v>
      </c>
      <c r="BD338" s="39" t="str">
        <f t="shared" si="11"/>
        <v>01/394829504LBukalapak</v>
      </c>
    </row>
    <row r="339" spans="2:59" ht="13.5" customHeight="1" x14ac:dyDescent="0.35">
      <c r="B339" s="10" t="s">
        <v>17</v>
      </c>
      <c r="C339" s="10" t="s">
        <v>2657</v>
      </c>
      <c r="D339" s="10" t="s">
        <v>294</v>
      </c>
      <c r="E339" s="10" t="s">
        <v>295</v>
      </c>
      <c r="F339" s="10" t="s">
        <v>1750</v>
      </c>
      <c r="G339" s="137" t="s">
        <v>1750</v>
      </c>
      <c r="H339" s="10"/>
      <c r="I339" s="10">
        <v>0</v>
      </c>
      <c r="J339" s="10" t="s">
        <v>8671</v>
      </c>
      <c r="K339" s="10" t="s">
        <v>1209</v>
      </c>
      <c r="L339" s="98">
        <f>IFERROR(VLOOKUP($F339&amp;$C339,Sales!$J:$W,9,0),0)</f>
        <v>271981.98198198195</v>
      </c>
      <c r="M339" s="98">
        <f>IFERROR(VLOOKUP($F339&amp;$C339,Sales!$J:$W,10,0),0)</f>
        <v>0</v>
      </c>
      <c r="N339" s="98">
        <f>IFERROR(VLOOKUP($F339&amp;$C339,Sales!$J:$W,11,0),0)</f>
        <v>0</v>
      </c>
      <c r="O339" s="98">
        <f>IFERROR(VLOOKUP($F339&amp;$C339,Sales!$J:$W,12,0),0)</f>
        <v>0.33333333333333331</v>
      </c>
      <c r="P339" s="98">
        <f>IFERROR(VLOOKUP($F339&amp;$C339,Sales!$J:$W,13,0),0)</f>
        <v>90660.660660660651</v>
      </c>
      <c r="Q339" s="98">
        <f>IFERROR(VLOOKUP($F339&amp;$C339,Sales!$A:$H,7,0),0)</f>
        <v>0</v>
      </c>
      <c r="R339" s="41">
        <f t="shared" si="10"/>
        <v>1</v>
      </c>
      <c r="S339" s="15">
        <v>1</v>
      </c>
      <c r="T339" s="15"/>
      <c r="U339" s="15"/>
      <c r="V339" s="15">
        <v>1</v>
      </c>
      <c r="W339" s="15">
        <v>1</v>
      </c>
      <c r="X339" s="15">
        <v>1</v>
      </c>
      <c r="Y339" s="41">
        <v>1</v>
      </c>
      <c r="Z339" s="41">
        <v>1</v>
      </c>
      <c r="AA339" s="41"/>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0">
        <v>1</v>
      </c>
      <c r="BA339" t="s">
        <v>22</v>
      </c>
      <c r="BB339" t="s">
        <v>23</v>
      </c>
      <c r="BD339" s="39" t="str">
        <f t="shared" si="11"/>
        <v>01/294826801GBukalapak</v>
      </c>
    </row>
    <row r="340" spans="2:59" ht="13.5" customHeight="1" x14ac:dyDescent="0.35">
      <c r="B340" s="10" t="s">
        <v>17</v>
      </c>
      <c r="C340" s="10" t="s">
        <v>2657</v>
      </c>
      <c r="D340" s="10" t="s">
        <v>294</v>
      </c>
      <c r="E340" s="10" t="s">
        <v>295</v>
      </c>
      <c r="F340" s="10" t="s">
        <v>20084</v>
      </c>
      <c r="G340" s="137" t="s">
        <v>20084</v>
      </c>
      <c r="H340" s="10"/>
      <c r="I340" s="10">
        <v>0</v>
      </c>
      <c r="J340" s="10" t="s">
        <v>8672</v>
      </c>
      <c r="K340" s="10" t="s">
        <v>8673</v>
      </c>
      <c r="L340" s="98">
        <f>IFERROR(VLOOKUP($F340&amp;$C340,Sales!$J:$W,9,0),0)</f>
        <v>0</v>
      </c>
      <c r="M340" s="98">
        <f>IFERROR(VLOOKUP($F340&amp;$C340,Sales!$J:$W,10,0),0)</f>
        <v>0</v>
      </c>
      <c r="N340" s="98">
        <f>IFERROR(VLOOKUP($F340&amp;$C340,Sales!$J:$W,11,0),0)</f>
        <v>0</v>
      </c>
      <c r="O340" s="98">
        <f>IFERROR(VLOOKUP($F340&amp;$C340,Sales!$J:$W,12,0),0)</f>
        <v>0</v>
      </c>
      <c r="P340" s="98">
        <f>IFERROR(VLOOKUP($F340&amp;$C340,Sales!$J:$W,13,0),0)</f>
        <v>0</v>
      </c>
      <c r="Q340" s="98">
        <f>IFERROR(VLOOKUP($F340&amp;$C340,Sales!$A:$H,7,0),0)</f>
        <v>0</v>
      </c>
      <c r="R340" s="41" t="str">
        <f t="shared" si="10"/>
        <v>ERROR</v>
      </c>
      <c r="S340" s="15"/>
      <c r="T340" s="15"/>
      <c r="U340" s="15"/>
      <c r="V340" s="15"/>
      <c r="W340" s="15"/>
      <c r="X340" s="15"/>
      <c r="Y340" s="41"/>
      <c r="Z340" s="41"/>
      <c r="AA340" s="41"/>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0">
        <v>1</v>
      </c>
      <c r="BA340" t="s">
        <v>22</v>
      </c>
      <c r="BB340" t="s">
        <v>23</v>
      </c>
      <c r="BD340" s="39" t="str">
        <f t="shared" si="11"/>
        <v>01/294826801ZBukalapak</v>
      </c>
      <c r="BG340" t="s">
        <v>20085</v>
      </c>
    </row>
    <row r="341" spans="2:59" ht="13.5" customHeight="1" x14ac:dyDescent="0.35">
      <c r="B341" s="10" t="s">
        <v>17</v>
      </c>
      <c r="C341" s="10" t="s">
        <v>2657</v>
      </c>
      <c r="D341" s="10" t="s">
        <v>294</v>
      </c>
      <c r="E341" s="10" t="s">
        <v>295</v>
      </c>
      <c r="F341" s="10" t="s">
        <v>6168</v>
      </c>
      <c r="G341" s="137" t="s">
        <v>6168</v>
      </c>
      <c r="H341" s="10"/>
      <c r="I341" s="10">
        <v>0</v>
      </c>
      <c r="J341" s="10" t="s">
        <v>8674</v>
      </c>
      <c r="K341" s="10" t="s">
        <v>8675</v>
      </c>
      <c r="L341" s="98">
        <f>IFERROR(VLOOKUP($F341&amp;$C341,Sales!$J:$W,9,0),0)</f>
        <v>0</v>
      </c>
      <c r="M341" s="98">
        <f>IFERROR(VLOOKUP($F341&amp;$C341,Sales!$J:$W,10,0),0)</f>
        <v>0</v>
      </c>
      <c r="N341" s="98">
        <f>IFERROR(VLOOKUP($F341&amp;$C341,Sales!$J:$W,11,0),0)</f>
        <v>0</v>
      </c>
      <c r="O341" s="98">
        <f>IFERROR(VLOOKUP($F341&amp;$C341,Sales!$J:$W,12,0),0)</f>
        <v>0</v>
      </c>
      <c r="P341" s="98">
        <f>IFERROR(VLOOKUP($F341&amp;$C341,Sales!$J:$W,13,0),0)</f>
        <v>0</v>
      </c>
      <c r="Q341" s="98">
        <f>IFERROR(VLOOKUP($F341&amp;$C341,Sales!$A:$H,7,0),0)</f>
        <v>0</v>
      </c>
      <c r="R341" s="41">
        <f t="shared" si="10"/>
        <v>1</v>
      </c>
      <c r="S341" s="15">
        <v>1</v>
      </c>
      <c r="T341" s="15"/>
      <c r="U341" s="15"/>
      <c r="V341" s="15">
        <v>1</v>
      </c>
      <c r="W341" s="15">
        <v>1</v>
      </c>
      <c r="X341" s="15">
        <v>1</v>
      </c>
      <c r="Y341" s="41">
        <v>1</v>
      </c>
      <c r="Z341" s="41">
        <v>1</v>
      </c>
      <c r="AA341" s="41"/>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0">
        <v>1</v>
      </c>
      <c r="BA341" t="s">
        <v>22</v>
      </c>
      <c r="BB341" t="s">
        <v>23</v>
      </c>
      <c r="BD341" s="39" t="str">
        <f t="shared" si="11"/>
        <v>01/394829504KBukalapak</v>
      </c>
    </row>
    <row r="342" spans="2:59" ht="13.5" customHeight="1" x14ac:dyDescent="0.35">
      <c r="B342" s="10" t="s">
        <v>17</v>
      </c>
      <c r="C342" s="10" t="s">
        <v>2657</v>
      </c>
      <c r="D342" s="10" t="s">
        <v>294</v>
      </c>
      <c r="E342" s="10" t="s">
        <v>295</v>
      </c>
      <c r="F342" s="10" t="s">
        <v>755</v>
      </c>
      <c r="G342" s="137" t="s">
        <v>755</v>
      </c>
      <c r="H342" s="10"/>
      <c r="I342" s="10">
        <v>0</v>
      </c>
      <c r="J342" s="10" t="s">
        <v>8676</v>
      </c>
      <c r="K342" s="10" t="s">
        <v>4970</v>
      </c>
      <c r="L342" s="98">
        <f>IFERROR(VLOOKUP($F342&amp;$C342,Sales!$J:$W,9,0),0)</f>
        <v>0</v>
      </c>
      <c r="M342" s="98">
        <f>IFERROR(VLOOKUP($F342&amp;$C342,Sales!$J:$W,10,0),0)</f>
        <v>271981.98198198195</v>
      </c>
      <c r="N342" s="98">
        <f>IFERROR(VLOOKUP($F342&amp;$C342,Sales!$J:$W,11,0),0)</f>
        <v>0</v>
      </c>
      <c r="O342" s="98">
        <f>IFERROR(VLOOKUP($F342&amp;$C342,Sales!$J:$W,12,0),0)</f>
        <v>0.33333333333333331</v>
      </c>
      <c r="P342" s="98">
        <f>IFERROR(VLOOKUP($F342&amp;$C342,Sales!$J:$W,13,0),0)</f>
        <v>90660.660660660651</v>
      </c>
      <c r="Q342" s="98">
        <f>IFERROR(VLOOKUP($F342&amp;$C342,Sales!$A:$H,7,0),0)</f>
        <v>0</v>
      </c>
      <c r="R342" s="41">
        <f t="shared" si="10"/>
        <v>1</v>
      </c>
      <c r="S342" s="15">
        <v>1</v>
      </c>
      <c r="T342" s="15"/>
      <c r="U342" s="15"/>
      <c r="V342" s="15">
        <v>1</v>
      </c>
      <c r="W342" s="15">
        <v>1</v>
      </c>
      <c r="X342" s="15">
        <v>1</v>
      </c>
      <c r="Y342" s="41">
        <v>1</v>
      </c>
      <c r="Z342" s="41">
        <v>1</v>
      </c>
      <c r="AA342" s="41"/>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0">
        <v>1</v>
      </c>
      <c r="BA342" t="s">
        <v>22</v>
      </c>
      <c r="BB342" t="s">
        <v>23</v>
      </c>
      <c r="BD342" s="39" t="str">
        <f t="shared" si="11"/>
        <v>01/294826801FBukalapak</v>
      </c>
    </row>
    <row r="343" spans="2:59" ht="13.5" customHeight="1" x14ac:dyDescent="0.35">
      <c r="B343" s="10" t="s">
        <v>17</v>
      </c>
      <c r="C343" s="10" t="s">
        <v>2657</v>
      </c>
      <c r="D343" s="10" t="s">
        <v>294</v>
      </c>
      <c r="E343" s="10" t="s">
        <v>295</v>
      </c>
      <c r="F343" s="10" t="s">
        <v>753</v>
      </c>
      <c r="G343" s="137" t="s">
        <v>753</v>
      </c>
      <c r="H343" s="10"/>
      <c r="I343" s="10">
        <v>0</v>
      </c>
      <c r="J343" s="10" t="s">
        <v>8677</v>
      </c>
      <c r="K343" s="10" t="s">
        <v>8678</v>
      </c>
      <c r="L343" s="98">
        <f>IFERROR(VLOOKUP($F343&amp;$C343,Sales!$J:$W,9,0),0)</f>
        <v>543963.96396396391</v>
      </c>
      <c r="M343" s="98">
        <f>IFERROR(VLOOKUP($F343&amp;$C343,Sales!$J:$W,10,0),0)</f>
        <v>271981.98198198195</v>
      </c>
      <c r="N343" s="98">
        <f>IFERROR(VLOOKUP($F343&amp;$C343,Sales!$J:$W,11,0),0)</f>
        <v>0</v>
      </c>
      <c r="O343" s="98">
        <f>IFERROR(VLOOKUP($F343&amp;$C343,Sales!$J:$W,12,0),0)</f>
        <v>1</v>
      </c>
      <c r="P343" s="98">
        <f>IFERROR(VLOOKUP($F343&amp;$C343,Sales!$J:$W,13,0),0)</f>
        <v>271981.98198198195</v>
      </c>
      <c r="Q343" s="98">
        <f>IFERROR(VLOOKUP($F343&amp;$C343,Sales!$A:$H,7,0),0)</f>
        <v>0</v>
      </c>
      <c r="R343" s="41">
        <f t="shared" si="10"/>
        <v>1</v>
      </c>
      <c r="S343" s="15">
        <v>1</v>
      </c>
      <c r="T343" s="15"/>
      <c r="U343" s="15"/>
      <c r="V343" s="15">
        <v>1</v>
      </c>
      <c r="W343" s="15">
        <v>1</v>
      </c>
      <c r="X343" s="15">
        <v>1</v>
      </c>
      <c r="Y343" s="41">
        <v>1</v>
      </c>
      <c r="Z343" s="41">
        <v>1</v>
      </c>
      <c r="AA343" s="41"/>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0">
        <v>1</v>
      </c>
      <c r="BA343" t="s">
        <v>22</v>
      </c>
      <c r="BB343" t="s">
        <v>23</v>
      </c>
      <c r="BD343" s="39" t="str">
        <f t="shared" si="11"/>
        <v>01/294826801EBukalapak</v>
      </c>
    </row>
    <row r="344" spans="2:59" ht="13.5" customHeight="1" x14ac:dyDescent="0.35">
      <c r="B344" s="10" t="s">
        <v>17</v>
      </c>
      <c r="C344" s="10" t="s">
        <v>2657</v>
      </c>
      <c r="D344" s="10" t="s">
        <v>19</v>
      </c>
      <c r="E344" s="10" t="s">
        <v>20</v>
      </c>
      <c r="F344" s="10" t="s">
        <v>45</v>
      </c>
      <c r="G344" s="137" t="s">
        <v>45</v>
      </c>
      <c r="H344" s="10"/>
      <c r="I344" s="10" t="s">
        <v>46</v>
      </c>
      <c r="J344" s="10" t="s">
        <v>8679</v>
      </c>
      <c r="K344" s="10" t="s">
        <v>8680</v>
      </c>
      <c r="L344" s="98">
        <f>IFERROR(VLOOKUP($F344&amp;$C344,Sales!$J:$W,9,0),0)</f>
        <v>81621.621621621613</v>
      </c>
      <c r="M344" s="98">
        <f>IFERROR(VLOOKUP($F344&amp;$C344,Sales!$J:$W,10,0),0)</f>
        <v>0</v>
      </c>
      <c r="N344" s="98">
        <f>IFERROR(VLOOKUP($F344&amp;$C344,Sales!$J:$W,11,0),0)</f>
        <v>40810.810810810806</v>
      </c>
      <c r="O344" s="98">
        <f>IFERROR(VLOOKUP($F344&amp;$C344,Sales!$J:$W,12,0),0)</f>
        <v>1</v>
      </c>
      <c r="P344" s="98">
        <f>IFERROR(VLOOKUP($F344&amp;$C344,Sales!$J:$W,13,0),0)</f>
        <v>40810.810810810806</v>
      </c>
      <c r="Q344" s="98">
        <f>IFERROR(VLOOKUP($F344&amp;$C344,Sales!$A:$H,7,0),0)</f>
        <v>40810.810810810806</v>
      </c>
      <c r="R344" s="41">
        <f t="shared" si="10"/>
        <v>1</v>
      </c>
      <c r="S344" s="15">
        <v>1</v>
      </c>
      <c r="T344" s="15"/>
      <c r="U344" s="15"/>
      <c r="V344" s="15">
        <v>1</v>
      </c>
      <c r="W344" s="15">
        <v>1</v>
      </c>
      <c r="X344" s="15">
        <v>1</v>
      </c>
      <c r="Y344" s="41">
        <v>1</v>
      </c>
      <c r="Z344" s="41">
        <v>1</v>
      </c>
      <c r="AA344" s="41"/>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0">
        <v>1</v>
      </c>
      <c r="BA344" t="s">
        <v>22</v>
      </c>
      <c r="BB344" t="s">
        <v>23</v>
      </c>
      <c r="BD344" s="39" t="str">
        <f t="shared" si="11"/>
        <v>01/316027112BBukalapak</v>
      </c>
    </row>
    <row r="345" spans="2:59" ht="13.5" customHeight="1" x14ac:dyDescent="0.35">
      <c r="B345" s="10" t="s">
        <v>17</v>
      </c>
      <c r="C345" s="10" t="s">
        <v>2657</v>
      </c>
      <c r="D345" s="10" t="s">
        <v>405</v>
      </c>
      <c r="E345" s="10" t="s">
        <v>406</v>
      </c>
      <c r="F345" s="10" t="s">
        <v>421</v>
      </c>
      <c r="G345" s="137" t="s">
        <v>421</v>
      </c>
      <c r="H345" s="10"/>
      <c r="I345" s="10">
        <v>0</v>
      </c>
      <c r="J345" s="10" t="s">
        <v>8681</v>
      </c>
      <c r="K345" s="10" t="s">
        <v>8682</v>
      </c>
      <c r="L345" s="98">
        <f>IFERROR(VLOOKUP($F345&amp;$C345,Sales!$J:$W,9,0),0)</f>
        <v>0</v>
      </c>
      <c r="M345" s="98">
        <f>IFERROR(VLOOKUP($F345&amp;$C345,Sales!$J:$W,10,0),0)</f>
        <v>0</v>
      </c>
      <c r="N345" s="98">
        <f>IFERROR(VLOOKUP($F345&amp;$C345,Sales!$J:$W,11,0),0)</f>
        <v>0</v>
      </c>
      <c r="O345" s="98">
        <f>IFERROR(VLOOKUP($F345&amp;$C345,Sales!$J:$W,12,0),0)</f>
        <v>0</v>
      </c>
      <c r="P345" s="98">
        <f>IFERROR(VLOOKUP($F345&amp;$C345,Sales!$J:$W,13,0),0)</f>
        <v>0</v>
      </c>
      <c r="Q345" s="98">
        <f>IFERROR(VLOOKUP($F345&amp;$C345,Sales!$A:$H,7,0),0)</f>
        <v>0</v>
      </c>
      <c r="R345" s="41" t="str">
        <f t="shared" si="10"/>
        <v>ERROR</v>
      </c>
      <c r="S345" s="15"/>
      <c r="T345" s="15"/>
      <c r="U345" s="15"/>
      <c r="V345" s="15"/>
      <c r="W345" s="15"/>
      <c r="X345" s="15"/>
      <c r="Y345" s="41"/>
      <c r="Z345" s="41"/>
      <c r="AA345" s="41"/>
      <c r="AB345" s="15"/>
      <c r="AC345" s="15"/>
      <c r="AD345" s="15"/>
      <c r="AE345" s="15"/>
      <c r="AF345" s="15"/>
      <c r="AG345" s="15"/>
      <c r="AH345" s="15"/>
      <c r="AI345" s="15"/>
      <c r="AJ345" s="41"/>
      <c r="AK345" s="15"/>
      <c r="AL345" s="15"/>
      <c r="AM345" s="15"/>
      <c r="AN345" s="15"/>
      <c r="AO345" s="15"/>
      <c r="AP345" s="15"/>
      <c r="AQ345" s="15"/>
      <c r="AR345" s="15"/>
      <c r="AS345" s="15"/>
      <c r="AT345" s="15"/>
      <c r="AU345" s="15"/>
      <c r="AV345" s="15"/>
      <c r="AW345" s="15"/>
      <c r="AX345" s="15"/>
      <c r="AY345" s="15"/>
      <c r="AZ345" s="10">
        <v>1</v>
      </c>
      <c r="BA345" t="s">
        <v>22</v>
      </c>
      <c r="BB345" t="s">
        <v>88</v>
      </c>
      <c r="BD345" s="39" t="str">
        <f t="shared" si="11"/>
        <v>01/274927101PBukalapak</v>
      </c>
    </row>
    <row r="346" spans="2:59" ht="13.5" customHeight="1" x14ac:dyDescent="0.35">
      <c r="B346" s="10" t="s">
        <v>17</v>
      </c>
      <c r="C346" s="10" t="s">
        <v>2657</v>
      </c>
      <c r="D346" s="10" t="s">
        <v>294</v>
      </c>
      <c r="E346" s="10" t="s">
        <v>295</v>
      </c>
      <c r="F346" s="10" t="s">
        <v>381</v>
      </c>
      <c r="G346" s="137" t="s">
        <v>381</v>
      </c>
      <c r="H346" s="10"/>
      <c r="I346" s="10" t="s">
        <v>382</v>
      </c>
      <c r="J346" s="10" t="s">
        <v>8683</v>
      </c>
      <c r="K346" s="10" t="s">
        <v>1177</v>
      </c>
      <c r="L346" s="98">
        <f>IFERROR(VLOOKUP($F346&amp;$C346,Sales!$J:$W,9,0),0)</f>
        <v>0</v>
      </c>
      <c r="M346" s="98">
        <f>IFERROR(VLOOKUP($F346&amp;$C346,Sales!$J:$W,10,0),0)</f>
        <v>0</v>
      </c>
      <c r="N346" s="98">
        <f>IFERROR(VLOOKUP($F346&amp;$C346,Sales!$J:$W,11,0),0)</f>
        <v>0</v>
      </c>
      <c r="O346" s="98">
        <f>IFERROR(VLOOKUP($F346&amp;$C346,Sales!$J:$W,12,0),0)</f>
        <v>0</v>
      </c>
      <c r="P346" s="98">
        <f>IFERROR(VLOOKUP($F346&amp;$C346,Sales!$J:$W,13,0),0)</f>
        <v>0</v>
      </c>
      <c r="Q346" s="98">
        <f>IFERROR(VLOOKUP($F346&amp;$C346,Sales!$A:$H,7,0),0)</f>
        <v>0</v>
      </c>
      <c r="R346" s="41" t="str">
        <f t="shared" si="10"/>
        <v>ERROR</v>
      </c>
      <c r="S346" s="15"/>
      <c r="T346" s="15"/>
      <c r="U346" s="15"/>
      <c r="V346" s="15"/>
      <c r="W346" s="15"/>
      <c r="X346" s="15"/>
      <c r="Y346" s="41"/>
      <c r="Z346" s="41"/>
      <c r="AA346" s="41"/>
      <c r="AB346" s="15"/>
      <c r="AC346" s="15"/>
      <c r="AD346" s="15"/>
      <c r="AE346" s="15"/>
      <c r="AF346" s="15"/>
      <c r="AG346" s="15"/>
      <c r="AH346" s="15"/>
      <c r="AI346" s="15"/>
      <c r="AJ346" s="41"/>
      <c r="AK346" s="15"/>
      <c r="AL346" s="15"/>
      <c r="AM346" s="15"/>
      <c r="AN346" s="15"/>
      <c r="AO346" s="15"/>
      <c r="AP346" s="15"/>
      <c r="AQ346" s="15"/>
      <c r="AR346" s="15"/>
      <c r="AS346" s="15"/>
      <c r="AT346" s="15"/>
      <c r="AU346" s="15"/>
      <c r="AV346" s="15"/>
      <c r="AW346" s="15"/>
      <c r="AX346" s="15"/>
      <c r="AY346" s="15"/>
      <c r="AZ346" s="10">
        <v>1</v>
      </c>
      <c r="BA346" t="s">
        <v>22</v>
      </c>
      <c r="BB346" t="s">
        <v>88</v>
      </c>
      <c r="BD346" s="39" t="str">
        <f t="shared" si="11"/>
        <v>01/294823701IBukalapak</v>
      </c>
      <c r="BE346" s="88">
        <v>44881</v>
      </c>
      <c r="BF346" t="s">
        <v>13954</v>
      </c>
    </row>
    <row r="347" spans="2:59" ht="13.5" customHeight="1" x14ac:dyDescent="0.35">
      <c r="B347" s="10" t="s">
        <v>17</v>
      </c>
      <c r="C347" s="10" t="s">
        <v>2657</v>
      </c>
      <c r="D347" s="10" t="s">
        <v>294</v>
      </c>
      <c r="E347" s="10" t="s">
        <v>295</v>
      </c>
      <c r="F347" s="10" t="s">
        <v>1741</v>
      </c>
      <c r="G347" s="137" t="s">
        <v>1741</v>
      </c>
      <c r="H347" s="10"/>
      <c r="I347" s="10" t="s">
        <v>6179</v>
      </c>
      <c r="J347" s="10" t="s">
        <v>8684</v>
      </c>
      <c r="K347" s="10" t="s">
        <v>7745</v>
      </c>
      <c r="L347" s="98">
        <f>IFERROR(VLOOKUP($F347&amp;$C347,Sales!$J:$W,9,0),0)</f>
        <v>0</v>
      </c>
      <c r="M347" s="98">
        <f>IFERROR(VLOOKUP($F347&amp;$C347,Sales!$J:$W,10,0),0)</f>
        <v>0</v>
      </c>
      <c r="N347" s="98">
        <f>IFERROR(VLOOKUP($F347&amp;$C347,Sales!$J:$W,11,0),0)</f>
        <v>0</v>
      </c>
      <c r="O347" s="98">
        <f>IFERROR(VLOOKUP($F347&amp;$C347,Sales!$J:$W,12,0),0)</f>
        <v>0</v>
      </c>
      <c r="P347" s="98">
        <f>IFERROR(VLOOKUP($F347&amp;$C347,Sales!$J:$W,13,0),0)</f>
        <v>0</v>
      </c>
      <c r="Q347" s="98">
        <f>IFERROR(VLOOKUP($F347&amp;$C347,Sales!$A:$H,7,0),0)</f>
        <v>0</v>
      </c>
      <c r="R347" s="41" t="str">
        <f t="shared" si="10"/>
        <v>ERROR</v>
      </c>
      <c r="S347" s="15"/>
      <c r="T347" s="15"/>
      <c r="U347" s="15"/>
      <c r="V347" s="15"/>
      <c r="W347" s="15"/>
      <c r="X347" s="15"/>
      <c r="Y347" s="41"/>
      <c r="Z347" s="41"/>
      <c r="AA347" s="41"/>
      <c r="AB347" s="15"/>
      <c r="AC347" s="15"/>
      <c r="AD347" s="15"/>
      <c r="AE347" s="15"/>
      <c r="AF347" s="15"/>
      <c r="AG347" s="15"/>
      <c r="AH347" s="15"/>
      <c r="AI347" s="15"/>
      <c r="AJ347" s="41"/>
      <c r="AK347" s="15"/>
      <c r="AL347" s="15"/>
      <c r="AM347" s="15"/>
      <c r="AN347" s="15"/>
      <c r="AO347" s="15"/>
      <c r="AP347" s="15"/>
      <c r="AQ347" s="15"/>
      <c r="AR347" s="15"/>
      <c r="AS347" s="15"/>
      <c r="AT347" s="15"/>
      <c r="AU347" s="15"/>
      <c r="AV347" s="15"/>
      <c r="AW347" s="15"/>
      <c r="AX347" s="15"/>
      <c r="AY347" s="15"/>
      <c r="AZ347" s="10">
        <v>1</v>
      </c>
      <c r="BA347" t="s">
        <v>22</v>
      </c>
      <c r="BB347" t="s">
        <v>88</v>
      </c>
      <c r="BD347" s="39" t="str">
        <f t="shared" si="11"/>
        <v>01/394829503MBukalapak</v>
      </c>
      <c r="BE347" s="81">
        <v>44880</v>
      </c>
      <c r="BF347" t="s">
        <v>13954</v>
      </c>
    </row>
    <row r="348" spans="2:59" ht="13.5" customHeight="1" x14ac:dyDescent="0.35">
      <c r="B348" s="10" t="s">
        <v>17</v>
      </c>
      <c r="C348" s="10" t="s">
        <v>2657</v>
      </c>
      <c r="D348" s="10" t="s">
        <v>294</v>
      </c>
      <c r="E348" s="10" t="s">
        <v>295</v>
      </c>
      <c r="F348" s="10" t="s">
        <v>1190</v>
      </c>
      <c r="G348" s="137" t="s">
        <v>1190</v>
      </c>
      <c r="H348" s="10"/>
      <c r="I348" s="10" t="s">
        <v>1191</v>
      </c>
      <c r="J348" s="10" t="s">
        <v>8685</v>
      </c>
      <c r="K348" s="10" t="s">
        <v>7747</v>
      </c>
      <c r="L348" s="98">
        <f>IFERROR(VLOOKUP($F348&amp;$C348,Sales!$J:$W,9,0),0)</f>
        <v>0</v>
      </c>
      <c r="M348" s="98">
        <f>IFERROR(VLOOKUP($F348&amp;$C348,Sales!$J:$W,10,0),0)</f>
        <v>0</v>
      </c>
      <c r="N348" s="98">
        <f>IFERROR(VLOOKUP($F348&amp;$C348,Sales!$J:$W,11,0),0)</f>
        <v>0</v>
      </c>
      <c r="O348" s="98">
        <f>IFERROR(VLOOKUP($F348&amp;$C348,Sales!$J:$W,12,0),0)</f>
        <v>0</v>
      </c>
      <c r="P348" s="98">
        <f>IFERROR(VLOOKUP($F348&amp;$C348,Sales!$J:$W,13,0),0)</f>
        <v>0</v>
      </c>
      <c r="Q348" s="98">
        <f>IFERROR(VLOOKUP($F348&amp;$C348,Sales!$A:$H,7,0),0)</f>
        <v>0</v>
      </c>
      <c r="R348" s="41" t="str">
        <f t="shared" si="10"/>
        <v>ERROR</v>
      </c>
      <c r="S348" s="15"/>
      <c r="T348" s="15"/>
      <c r="U348" s="15"/>
      <c r="V348" s="15"/>
      <c r="W348" s="15"/>
      <c r="X348" s="15"/>
      <c r="Y348" s="41"/>
      <c r="Z348" s="41"/>
      <c r="AA348" s="41"/>
      <c r="AB348" s="15"/>
      <c r="AC348" s="15"/>
      <c r="AD348" s="15"/>
      <c r="AE348" s="15"/>
      <c r="AF348" s="15"/>
      <c r="AG348" s="15"/>
      <c r="AH348" s="15"/>
      <c r="AI348" s="15"/>
      <c r="AJ348" s="41"/>
      <c r="AK348" s="15"/>
      <c r="AL348" s="15"/>
      <c r="AM348" s="15"/>
      <c r="AN348" s="15"/>
      <c r="AO348" s="15"/>
      <c r="AP348" s="15"/>
      <c r="AQ348" s="15"/>
      <c r="AR348" s="15"/>
      <c r="AS348" s="15"/>
      <c r="AT348" s="15"/>
      <c r="AU348" s="15"/>
      <c r="AV348" s="15"/>
      <c r="AW348" s="15"/>
      <c r="AX348" s="15"/>
      <c r="AY348" s="15"/>
      <c r="AZ348" s="10">
        <v>1</v>
      </c>
      <c r="BA348" t="s">
        <v>22</v>
      </c>
      <c r="BB348" t="s">
        <v>88</v>
      </c>
      <c r="BD348" s="39" t="str">
        <f t="shared" si="11"/>
        <v>01/394829503NBukalapak</v>
      </c>
      <c r="BE348" s="88">
        <v>44881</v>
      </c>
      <c r="BF348" t="s">
        <v>13954</v>
      </c>
    </row>
    <row r="349" spans="2:59" ht="13.5" customHeight="1" x14ac:dyDescent="0.35">
      <c r="B349" s="10" t="s">
        <v>17</v>
      </c>
      <c r="C349" s="10" t="s">
        <v>2657</v>
      </c>
      <c r="D349" s="10" t="s">
        <v>294</v>
      </c>
      <c r="E349" s="10" t="s">
        <v>295</v>
      </c>
      <c r="F349" s="10" t="s">
        <v>384</v>
      </c>
      <c r="G349" s="137" t="s">
        <v>384</v>
      </c>
      <c r="H349" s="10"/>
      <c r="I349" s="10" t="s">
        <v>385</v>
      </c>
      <c r="J349" s="10" t="s">
        <v>8686</v>
      </c>
      <c r="K349" s="10" t="s">
        <v>1178</v>
      </c>
      <c r="L349" s="98">
        <f>IFERROR(VLOOKUP($F349&amp;$C349,Sales!$J:$W,9,0),0)</f>
        <v>0</v>
      </c>
      <c r="M349" s="98">
        <f>IFERROR(VLOOKUP($F349&amp;$C349,Sales!$J:$W,10,0),0)</f>
        <v>0</v>
      </c>
      <c r="N349" s="98">
        <f>IFERROR(VLOOKUP($F349&amp;$C349,Sales!$J:$W,11,0),0)</f>
        <v>0</v>
      </c>
      <c r="O349" s="98">
        <f>IFERROR(VLOOKUP($F349&amp;$C349,Sales!$J:$W,12,0),0)</f>
        <v>0</v>
      </c>
      <c r="P349" s="98">
        <f>IFERROR(VLOOKUP($F349&amp;$C349,Sales!$J:$W,13,0),0)</f>
        <v>0</v>
      </c>
      <c r="Q349" s="98">
        <f>IFERROR(VLOOKUP($F349&amp;$C349,Sales!$A:$H,7,0),0)</f>
        <v>0</v>
      </c>
      <c r="R349" s="41" t="str">
        <f t="shared" si="10"/>
        <v>ERROR</v>
      </c>
      <c r="S349" s="15"/>
      <c r="T349" s="15"/>
      <c r="U349" s="15"/>
      <c r="V349" s="15"/>
      <c r="W349" s="15"/>
      <c r="X349" s="15"/>
      <c r="Y349" s="41"/>
      <c r="Z349" s="41"/>
      <c r="AA349" s="41"/>
      <c r="AB349" s="15"/>
      <c r="AC349" s="15"/>
      <c r="AD349" s="15"/>
      <c r="AE349" s="15"/>
      <c r="AF349" s="15"/>
      <c r="AG349" s="15"/>
      <c r="AH349" s="15"/>
      <c r="AI349" s="15"/>
      <c r="AJ349" s="41"/>
      <c r="AK349" s="15"/>
      <c r="AL349" s="15"/>
      <c r="AM349" s="15"/>
      <c r="AN349" s="15"/>
      <c r="AO349" s="15"/>
      <c r="AP349" s="15"/>
      <c r="AQ349" s="15"/>
      <c r="AR349" s="15"/>
      <c r="AS349" s="15"/>
      <c r="AT349" s="15"/>
      <c r="AU349" s="15"/>
      <c r="AV349" s="15"/>
      <c r="AW349" s="15"/>
      <c r="AX349" s="15"/>
      <c r="AY349" s="15"/>
      <c r="AZ349" s="10">
        <v>1</v>
      </c>
      <c r="BA349" t="s">
        <v>22</v>
      </c>
      <c r="BB349" t="s">
        <v>88</v>
      </c>
      <c r="BD349" s="39" t="str">
        <f t="shared" si="11"/>
        <v>01/294823701JBukalapak</v>
      </c>
      <c r="BE349" s="88">
        <v>44881</v>
      </c>
      <c r="BF349" t="s">
        <v>13954</v>
      </c>
    </row>
    <row r="350" spans="2:59" ht="13.5" customHeight="1" x14ac:dyDescent="0.35">
      <c r="B350" s="10" t="s">
        <v>17</v>
      </c>
      <c r="C350" s="10" t="s">
        <v>2657</v>
      </c>
      <c r="D350" s="10" t="s">
        <v>294</v>
      </c>
      <c r="E350" s="10" t="s">
        <v>295</v>
      </c>
      <c r="F350" s="10" t="s">
        <v>1749</v>
      </c>
      <c r="G350" s="137" t="s">
        <v>1749</v>
      </c>
      <c r="H350" s="10"/>
      <c r="I350" s="10" t="s">
        <v>6182</v>
      </c>
      <c r="J350" s="10" t="s">
        <v>8687</v>
      </c>
      <c r="K350" s="10" t="s">
        <v>7748</v>
      </c>
      <c r="L350" s="98">
        <f>IFERROR(VLOOKUP($F350&amp;$C350,Sales!$J:$W,9,0),0)</f>
        <v>0</v>
      </c>
      <c r="M350" s="98">
        <f>IFERROR(VLOOKUP($F350&amp;$C350,Sales!$J:$W,10,0),0)</f>
        <v>0</v>
      </c>
      <c r="N350" s="98">
        <f>IFERROR(VLOOKUP($F350&amp;$C350,Sales!$J:$W,11,0),0)</f>
        <v>0</v>
      </c>
      <c r="O350" s="98">
        <f>IFERROR(VLOOKUP($F350&amp;$C350,Sales!$J:$W,12,0),0)</f>
        <v>0</v>
      </c>
      <c r="P350" s="98">
        <f>IFERROR(VLOOKUP($F350&amp;$C350,Sales!$J:$W,13,0),0)</f>
        <v>0</v>
      </c>
      <c r="Q350" s="98">
        <f>IFERROR(VLOOKUP($F350&amp;$C350,Sales!$A:$H,7,0),0)</f>
        <v>0</v>
      </c>
      <c r="R350" s="41" t="str">
        <f t="shared" si="10"/>
        <v>ERROR</v>
      </c>
      <c r="S350" s="15"/>
      <c r="T350" s="15"/>
      <c r="U350" s="15"/>
      <c r="V350" s="15"/>
      <c r="W350" s="15"/>
      <c r="X350" s="15"/>
      <c r="Y350" s="41"/>
      <c r="Z350" s="41"/>
      <c r="AA350" s="41"/>
      <c r="AB350" s="15"/>
      <c r="AC350" s="15"/>
      <c r="AD350" s="15"/>
      <c r="AE350" s="15"/>
      <c r="AF350" s="15"/>
      <c r="AG350" s="15"/>
      <c r="AH350" s="15"/>
      <c r="AI350" s="15"/>
      <c r="AJ350" s="41"/>
      <c r="AK350" s="15"/>
      <c r="AL350" s="15"/>
      <c r="AM350" s="15"/>
      <c r="AN350" s="15"/>
      <c r="AO350" s="15"/>
      <c r="AP350" s="15"/>
      <c r="AQ350" s="15"/>
      <c r="AR350" s="15"/>
      <c r="AS350" s="15"/>
      <c r="AT350" s="15"/>
      <c r="AU350" s="15"/>
      <c r="AV350" s="15"/>
      <c r="AW350" s="15"/>
      <c r="AX350" s="15"/>
      <c r="AY350" s="15"/>
      <c r="AZ350" s="10">
        <v>1</v>
      </c>
      <c r="BA350" t="s">
        <v>22</v>
      </c>
      <c r="BB350" t="s">
        <v>88</v>
      </c>
      <c r="BD350" s="39" t="str">
        <f t="shared" si="11"/>
        <v>01/394829503OBukalapak</v>
      </c>
      <c r="BE350" s="81">
        <v>44817</v>
      </c>
      <c r="BF350" t="s">
        <v>13657</v>
      </c>
    </row>
    <row r="351" spans="2:59" ht="13.5" customHeight="1" x14ac:dyDescent="0.35">
      <c r="B351" s="10" t="s">
        <v>17</v>
      </c>
      <c r="C351" s="10" t="s">
        <v>2657</v>
      </c>
      <c r="D351" s="10" t="s">
        <v>294</v>
      </c>
      <c r="E351" s="10" t="s">
        <v>295</v>
      </c>
      <c r="F351" s="10" t="s">
        <v>1729</v>
      </c>
      <c r="G351" s="137" t="s">
        <v>1729</v>
      </c>
      <c r="H351" s="10"/>
      <c r="I351" s="10" t="s">
        <v>6176</v>
      </c>
      <c r="J351" s="10" t="s">
        <v>8688</v>
      </c>
      <c r="K351" s="10" t="s">
        <v>3435</v>
      </c>
      <c r="L351" s="98">
        <f>IFERROR(VLOOKUP($F351&amp;$C351,Sales!$J:$W,9,0),0)</f>
        <v>0</v>
      </c>
      <c r="M351" s="98">
        <f>IFERROR(VLOOKUP($F351&amp;$C351,Sales!$J:$W,10,0),0)</f>
        <v>0</v>
      </c>
      <c r="N351" s="98">
        <f>IFERROR(VLOOKUP($F351&amp;$C351,Sales!$J:$W,11,0),0)</f>
        <v>0</v>
      </c>
      <c r="O351" s="98">
        <f>IFERROR(VLOOKUP($F351&amp;$C351,Sales!$J:$W,12,0),0)</f>
        <v>0</v>
      </c>
      <c r="P351" s="98">
        <f>IFERROR(VLOOKUP($F351&amp;$C351,Sales!$J:$W,13,0),0)</f>
        <v>0</v>
      </c>
      <c r="Q351" s="98">
        <f>IFERROR(VLOOKUP($F351&amp;$C351,Sales!$A:$H,7,0),0)</f>
        <v>0</v>
      </c>
      <c r="R351" s="41" t="str">
        <f t="shared" si="10"/>
        <v>ERROR</v>
      </c>
      <c r="S351" s="15"/>
      <c r="T351" s="15"/>
      <c r="U351" s="15"/>
      <c r="V351" s="15"/>
      <c r="W351" s="15"/>
      <c r="X351" s="15"/>
      <c r="Y351" s="41"/>
      <c r="Z351" s="41"/>
      <c r="AA351" s="41"/>
      <c r="AB351" s="15"/>
      <c r="AC351" s="15"/>
      <c r="AD351" s="15"/>
      <c r="AE351" s="15"/>
      <c r="AF351" s="15"/>
      <c r="AG351" s="15"/>
      <c r="AH351" s="15"/>
      <c r="AI351" s="15"/>
      <c r="AJ351" s="41"/>
      <c r="AK351" s="15"/>
      <c r="AL351" s="15"/>
      <c r="AM351" s="15"/>
      <c r="AN351" s="15"/>
      <c r="AO351" s="15"/>
      <c r="AP351" s="15"/>
      <c r="AQ351" s="15"/>
      <c r="AR351" s="15"/>
      <c r="AS351" s="15"/>
      <c r="AT351" s="15"/>
      <c r="AU351" s="15"/>
      <c r="AV351" s="15"/>
      <c r="AW351" s="15"/>
      <c r="AX351" s="15"/>
      <c r="AY351" s="15"/>
      <c r="AZ351" s="10">
        <v>1</v>
      </c>
      <c r="BA351" t="s">
        <v>22</v>
      </c>
      <c r="BB351" t="s">
        <v>88</v>
      </c>
      <c r="BD351" s="39" t="str">
        <f t="shared" si="11"/>
        <v>01/394829503PBukalapak</v>
      </c>
      <c r="BE351" s="81">
        <v>44817</v>
      </c>
      <c r="BF351" t="s">
        <v>13657</v>
      </c>
    </row>
    <row r="352" spans="2:59" ht="13.5" customHeight="1" x14ac:dyDescent="0.35">
      <c r="B352" s="10" t="s">
        <v>17</v>
      </c>
      <c r="C352" s="10" t="s">
        <v>2657</v>
      </c>
      <c r="D352" s="10" t="s">
        <v>294</v>
      </c>
      <c r="E352" s="10" t="s">
        <v>295</v>
      </c>
      <c r="F352" s="10" t="s">
        <v>1736</v>
      </c>
      <c r="G352" s="137" t="s">
        <v>1736</v>
      </c>
      <c r="H352" s="10"/>
      <c r="I352" s="10" t="s">
        <v>6177</v>
      </c>
      <c r="J352" s="10" t="s">
        <v>8689</v>
      </c>
      <c r="K352" s="10" t="s">
        <v>3436</v>
      </c>
      <c r="L352" s="98">
        <f>IFERROR(VLOOKUP($F352&amp;$C352,Sales!$J:$W,9,0),0)</f>
        <v>0</v>
      </c>
      <c r="M352" s="98">
        <f>IFERROR(VLOOKUP($F352&amp;$C352,Sales!$J:$W,10,0),0)</f>
        <v>0</v>
      </c>
      <c r="N352" s="98">
        <f>IFERROR(VLOOKUP($F352&amp;$C352,Sales!$J:$W,11,0),0)</f>
        <v>0</v>
      </c>
      <c r="O352" s="98">
        <f>IFERROR(VLOOKUP($F352&amp;$C352,Sales!$J:$W,12,0),0)</f>
        <v>0</v>
      </c>
      <c r="P352" s="98">
        <f>IFERROR(VLOOKUP($F352&amp;$C352,Sales!$J:$W,13,0),0)</f>
        <v>0</v>
      </c>
      <c r="Q352" s="98">
        <f>IFERROR(VLOOKUP($F352&amp;$C352,Sales!$A:$H,7,0),0)</f>
        <v>0</v>
      </c>
      <c r="R352" s="41" t="str">
        <f t="shared" si="10"/>
        <v>ERROR</v>
      </c>
      <c r="S352" s="15"/>
      <c r="T352" s="15"/>
      <c r="U352" s="15"/>
      <c r="V352" s="15"/>
      <c r="W352" s="15"/>
      <c r="X352" s="15"/>
      <c r="Y352" s="41"/>
      <c r="Z352" s="41"/>
      <c r="AA352" s="41"/>
      <c r="AB352" s="15"/>
      <c r="AC352" s="15"/>
      <c r="AD352" s="15"/>
      <c r="AE352" s="15"/>
      <c r="AF352" s="15"/>
      <c r="AG352" s="15"/>
      <c r="AH352" s="15"/>
      <c r="AI352" s="15"/>
      <c r="AJ352" s="41"/>
      <c r="AK352" s="15"/>
      <c r="AL352" s="15"/>
      <c r="AM352" s="15"/>
      <c r="AN352" s="15"/>
      <c r="AO352" s="15"/>
      <c r="AP352" s="15"/>
      <c r="AQ352" s="15"/>
      <c r="AR352" s="15"/>
      <c r="AS352" s="15"/>
      <c r="AT352" s="15"/>
      <c r="AU352" s="15"/>
      <c r="AV352" s="15"/>
      <c r="AW352" s="15"/>
      <c r="AX352" s="15"/>
      <c r="AY352" s="15"/>
      <c r="AZ352" s="10">
        <v>1</v>
      </c>
      <c r="BA352" t="s">
        <v>22</v>
      </c>
      <c r="BB352" t="s">
        <v>88</v>
      </c>
      <c r="BD352" s="39" t="str">
        <f t="shared" si="11"/>
        <v>01/394829503QBukalapak</v>
      </c>
      <c r="BE352" s="81">
        <v>44817</v>
      </c>
      <c r="BF352" t="s">
        <v>13657</v>
      </c>
    </row>
    <row r="353" spans="2:59" ht="13.5" customHeight="1" x14ac:dyDescent="0.35">
      <c r="B353" s="10" t="s">
        <v>17</v>
      </c>
      <c r="C353" s="10" t="s">
        <v>2657</v>
      </c>
      <c r="D353" s="10" t="s">
        <v>294</v>
      </c>
      <c r="E353" s="10" t="s">
        <v>295</v>
      </c>
      <c r="F353" s="10" t="s">
        <v>1740</v>
      </c>
      <c r="G353" s="137" t="s">
        <v>1740</v>
      </c>
      <c r="H353" s="10"/>
      <c r="I353" s="10" t="s">
        <v>5649</v>
      </c>
      <c r="J353" s="10" t="s">
        <v>8690</v>
      </c>
      <c r="K353" s="10" t="s">
        <v>3437</v>
      </c>
      <c r="L353" s="98">
        <f>IFERROR(VLOOKUP($F353&amp;$C353,Sales!$J:$W,9,0),0)</f>
        <v>0</v>
      </c>
      <c r="M353" s="98">
        <f>IFERROR(VLOOKUP($F353&amp;$C353,Sales!$J:$W,10,0),0)</f>
        <v>0</v>
      </c>
      <c r="N353" s="98">
        <f>IFERROR(VLOOKUP($F353&amp;$C353,Sales!$J:$W,11,0),0)</f>
        <v>0</v>
      </c>
      <c r="O353" s="98">
        <f>IFERROR(VLOOKUP($F353&amp;$C353,Sales!$J:$W,12,0),0)</f>
        <v>0</v>
      </c>
      <c r="P353" s="98">
        <f>IFERROR(VLOOKUP($F353&amp;$C353,Sales!$J:$W,13,0),0)</f>
        <v>0</v>
      </c>
      <c r="Q353" s="98">
        <f>IFERROR(VLOOKUP($F353&amp;$C353,Sales!$A:$H,7,0),0)</f>
        <v>0</v>
      </c>
      <c r="R353" s="41" t="str">
        <f t="shared" si="10"/>
        <v>ERROR</v>
      </c>
      <c r="S353" s="15"/>
      <c r="T353" s="15"/>
      <c r="U353" s="15"/>
      <c r="V353" s="15"/>
      <c r="W353" s="15"/>
      <c r="X353" s="15"/>
      <c r="Y353" s="41"/>
      <c r="Z353" s="41"/>
      <c r="AA353" s="41"/>
      <c r="AB353" s="15"/>
      <c r="AC353" s="15"/>
      <c r="AD353" s="15"/>
      <c r="AE353" s="15"/>
      <c r="AF353" s="15"/>
      <c r="AG353" s="15"/>
      <c r="AH353" s="15"/>
      <c r="AI353" s="15"/>
      <c r="AJ353" s="41"/>
      <c r="AK353" s="15"/>
      <c r="AL353" s="15"/>
      <c r="AM353" s="15"/>
      <c r="AN353" s="15"/>
      <c r="AO353" s="15"/>
      <c r="AP353" s="15"/>
      <c r="AQ353" s="15"/>
      <c r="AR353" s="15"/>
      <c r="AS353" s="15"/>
      <c r="AT353" s="15"/>
      <c r="AU353" s="15"/>
      <c r="AV353" s="15"/>
      <c r="AW353" s="15"/>
      <c r="AX353" s="15"/>
      <c r="AY353" s="15"/>
      <c r="AZ353" s="10">
        <v>1</v>
      </c>
      <c r="BA353" t="s">
        <v>22</v>
      </c>
      <c r="BB353" t="s">
        <v>88</v>
      </c>
      <c r="BD353" s="39" t="str">
        <f t="shared" si="11"/>
        <v>01/394829503RBukalapak</v>
      </c>
      <c r="BE353" s="81">
        <v>44817</v>
      </c>
      <c r="BF353" t="s">
        <v>13657</v>
      </c>
    </row>
    <row r="354" spans="2:59" ht="13.5" customHeight="1" x14ac:dyDescent="0.35">
      <c r="B354" s="10" t="s">
        <v>17</v>
      </c>
      <c r="C354" s="10" t="s">
        <v>2657</v>
      </c>
      <c r="D354" s="10" t="s">
        <v>294</v>
      </c>
      <c r="E354" s="10" t="s">
        <v>295</v>
      </c>
      <c r="F354" s="10" t="s">
        <v>393</v>
      </c>
      <c r="G354" s="137" t="s">
        <v>393</v>
      </c>
      <c r="H354" s="10"/>
      <c r="I354" s="10" t="s">
        <v>394</v>
      </c>
      <c r="J354" s="10" t="s">
        <v>8691</v>
      </c>
      <c r="K354" s="10" t="s">
        <v>3443</v>
      </c>
      <c r="L354" s="98">
        <f>IFERROR(VLOOKUP($F354&amp;$C354,Sales!$J:$W,9,0),0)</f>
        <v>0</v>
      </c>
      <c r="M354" s="98">
        <f>IFERROR(VLOOKUP($F354&amp;$C354,Sales!$J:$W,10,0),0)</f>
        <v>0</v>
      </c>
      <c r="N354" s="98">
        <f>IFERROR(VLOOKUP($F354&amp;$C354,Sales!$J:$W,11,0),0)</f>
        <v>0</v>
      </c>
      <c r="O354" s="98">
        <f>IFERROR(VLOOKUP($F354&amp;$C354,Sales!$J:$W,12,0),0)</f>
        <v>0</v>
      </c>
      <c r="P354" s="98">
        <f>IFERROR(VLOOKUP($F354&amp;$C354,Sales!$J:$W,13,0),0)</f>
        <v>0</v>
      </c>
      <c r="Q354" s="98">
        <f>IFERROR(VLOOKUP($F354&amp;$C354,Sales!$A:$H,7,0),0)</f>
        <v>0</v>
      </c>
      <c r="R354" s="41" t="str">
        <f t="shared" si="10"/>
        <v>ERROR</v>
      </c>
      <c r="S354" s="15"/>
      <c r="T354" s="15"/>
      <c r="U354" s="15"/>
      <c r="V354" s="15"/>
      <c r="W354" s="15"/>
      <c r="X354" s="15"/>
      <c r="Y354" s="41"/>
      <c r="Z354" s="41"/>
      <c r="AA354" s="41"/>
      <c r="AB354" s="15"/>
      <c r="AC354" s="15"/>
      <c r="AD354" s="15"/>
      <c r="AE354" s="15"/>
      <c r="AF354" s="15"/>
      <c r="AG354" s="15"/>
      <c r="AH354" s="15"/>
      <c r="AI354" s="15"/>
      <c r="AJ354" s="41"/>
      <c r="AK354" s="15"/>
      <c r="AL354" s="15"/>
      <c r="AM354" s="15"/>
      <c r="AN354" s="15"/>
      <c r="AO354" s="15"/>
      <c r="AP354" s="15"/>
      <c r="AQ354" s="15"/>
      <c r="AR354" s="15"/>
      <c r="AS354" s="15"/>
      <c r="AT354" s="15"/>
      <c r="AU354" s="15"/>
      <c r="AV354" s="15"/>
      <c r="AW354" s="15"/>
      <c r="AX354" s="15"/>
      <c r="AY354" s="15"/>
      <c r="AZ354" s="10">
        <v>1</v>
      </c>
      <c r="BA354" t="s">
        <v>22</v>
      </c>
      <c r="BB354" t="s">
        <v>88</v>
      </c>
      <c r="BD354" s="39" t="str">
        <f t="shared" si="11"/>
        <v>01/294826003ZBukalapak</v>
      </c>
      <c r="BE354" t="s">
        <v>13428</v>
      </c>
      <c r="BF354" t="s">
        <v>13430</v>
      </c>
    </row>
    <row r="355" spans="2:59" ht="13.5" customHeight="1" x14ac:dyDescent="0.35">
      <c r="B355" s="10" t="s">
        <v>17</v>
      </c>
      <c r="C355" s="10" t="s">
        <v>2657</v>
      </c>
      <c r="D355" s="10" t="s">
        <v>294</v>
      </c>
      <c r="E355" s="10" t="s">
        <v>295</v>
      </c>
      <c r="F355" s="10" t="s">
        <v>2489</v>
      </c>
      <c r="G355" s="137" t="s">
        <v>2489</v>
      </c>
      <c r="H355" s="10"/>
      <c r="I355" s="10" t="s">
        <v>19019</v>
      </c>
      <c r="J355" s="10" t="s">
        <v>8692</v>
      </c>
      <c r="K355" s="10" t="s">
        <v>3444</v>
      </c>
      <c r="L355" s="98">
        <f>IFERROR(VLOOKUP($F355&amp;$C355,Sales!$J:$W,9,0),0)</f>
        <v>0</v>
      </c>
      <c r="M355" s="98">
        <f>IFERROR(VLOOKUP($F355&amp;$C355,Sales!$J:$W,10,0),0)</f>
        <v>0</v>
      </c>
      <c r="N355" s="98">
        <f>IFERROR(VLOOKUP($F355&amp;$C355,Sales!$J:$W,11,0),0)</f>
        <v>0</v>
      </c>
      <c r="O355" s="98">
        <f>IFERROR(VLOOKUP($F355&amp;$C355,Sales!$J:$W,12,0),0)</f>
        <v>0</v>
      </c>
      <c r="P355" s="98">
        <f>IFERROR(VLOOKUP($F355&amp;$C355,Sales!$J:$W,13,0),0)</f>
        <v>0</v>
      </c>
      <c r="Q355" s="98">
        <f>IFERROR(VLOOKUP($F355&amp;$C355,Sales!$A:$H,7,0),0)</f>
        <v>0</v>
      </c>
      <c r="R355" s="41" t="str">
        <f t="shared" si="10"/>
        <v>ERROR</v>
      </c>
      <c r="S355" s="15"/>
      <c r="T355" s="15"/>
      <c r="U355" s="15"/>
      <c r="V355" s="15"/>
      <c r="W355" s="15"/>
      <c r="X355" s="15"/>
      <c r="Y355" s="41"/>
      <c r="Z355" s="41"/>
      <c r="AA355" s="41"/>
      <c r="AB355" s="15"/>
      <c r="AC355" s="15"/>
      <c r="AD355" s="15"/>
      <c r="AE355" s="15"/>
      <c r="AF355" s="15"/>
      <c r="AG355" s="15"/>
      <c r="AH355" s="15"/>
      <c r="AI355" s="15"/>
      <c r="AJ355" s="41"/>
      <c r="AK355" s="15"/>
      <c r="AL355" s="15"/>
      <c r="AM355" s="15"/>
      <c r="AN355" s="15"/>
      <c r="AO355" s="15"/>
      <c r="AP355" s="15"/>
      <c r="AQ355" s="15"/>
      <c r="AR355" s="15"/>
      <c r="AS355" s="15"/>
      <c r="AT355" s="15"/>
      <c r="AU355" s="15"/>
      <c r="AV355" s="15"/>
      <c r="AW355" s="15"/>
      <c r="AX355" s="15"/>
      <c r="AY355" s="15"/>
      <c r="AZ355" s="10">
        <v>1</v>
      </c>
      <c r="BA355" t="s">
        <v>22</v>
      </c>
      <c r="BB355" t="s">
        <v>88</v>
      </c>
      <c r="BD355" s="39" t="str">
        <f t="shared" si="11"/>
        <v>01/394829504BBukalapak</v>
      </c>
      <c r="BE355" s="115">
        <v>44963</v>
      </c>
      <c r="BF355" s="92" t="s">
        <v>14799</v>
      </c>
    </row>
    <row r="356" spans="2:59" ht="13.5" customHeight="1" x14ac:dyDescent="0.35">
      <c r="B356" s="10" t="s">
        <v>17</v>
      </c>
      <c r="C356" s="10" t="s">
        <v>2657</v>
      </c>
      <c r="D356" s="10" t="s">
        <v>294</v>
      </c>
      <c r="E356" s="10" t="s">
        <v>295</v>
      </c>
      <c r="F356" s="10" t="s">
        <v>390</v>
      </c>
      <c r="G356" s="137" t="s">
        <v>390</v>
      </c>
      <c r="H356" s="10"/>
      <c r="I356" s="10" t="s">
        <v>391</v>
      </c>
      <c r="J356" s="10" t="s">
        <v>8693</v>
      </c>
      <c r="K356" s="10" t="s">
        <v>3445</v>
      </c>
      <c r="L356" s="98">
        <f>IFERROR(VLOOKUP($F356&amp;$C356,Sales!$J:$W,9,0),0)</f>
        <v>0</v>
      </c>
      <c r="M356" s="98">
        <f>IFERROR(VLOOKUP($F356&amp;$C356,Sales!$J:$W,10,0),0)</f>
        <v>0</v>
      </c>
      <c r="N356" s="98">
        <f>IFERROR(VLOOKUP($F356&amp;$C356,Sales!$J:$W,11,0),0)</f>
        <v>0</v>
      </c>
      <c r="O356" s="98">
        <f>IFERROR(VLOOKUP($F356&amp;$C356,Sales!$J:$W,12,0),0)</f>
        <v>0</v>
      </c>
      <c r="P356" s="98">
        <f>IFERROR(VLOOKUP($F356&amp;$C356,Sales!$J:$W,13,0),0)</f>
        <v>0</v>
      </c>
      <c r="Q356" s="98">
        <f>IFERROR(VLOOKUP($F356&amp;$C356,Sales!$A:$H,7,0),0)</f>
        <v>0</v>
      </c>
      <c r="R356" s="41" t="str">
        <f t="shared" si="10"/>
        <v>ERROR</v>
      </c>
      <c r="S356" s="15"/>
      <c r="T356" s="15"/>
      <c r="U356" s="15"/>
      <c r="V356" s="15"/>
      <c r="W356" s="15"/>
      <c r="X356" s="15"/>
      <c r="Y356" s="41"/>
      <c r="Z356" s="41"/>
      <c r="AA356" s="41"/>
      <c r="AB356" s="15"/>
      <c r="AC356" s="15"/>
      <c r="AD356" s="15"/>
      <c r="AE356" s="15"/>
      <c r="AF356" s="15"/>
      <c r="AG356" s="15"/>
      <c r="AH356" s="15"/>
      <c r="AI356" s="15"/>
      <c r="AJ356" s="41"/>
      <c r="AK356" s="15"/>
      <c r="AL356" s="15"/>
      <c r="AM356" s="15"/>
      <c r="AN356" s="15"/>
      <c r="AO356" s="15"/>
      <c r="AP356" s="15"/>
      <c r="AQ356" s="15"/>
      <c r="AR356" s="15"/>
      <c r="AS356" s="15"/>
      <c r="AT356" s="15"/>
      <c r="AU356" s="15"/>
      <c r="AV356" s="15"/>
      <c r="AW356" s="15"/>
      <c r="AX356" s="15"/>
      <c r="AY356" s="15"/>
      <c r="AZ356" s="10">
        <v>1</v>
      </c>
      <c r="BA356" t="s">
        <v>22</v>
      </c>
      <c r="BB356" t="s">
        <v>88</v>
      </c>
      <c r="BD356" s="39" t="str">
        <f t="shared" si="11"/>
        <v>01/294826801CBukalapak</v>
      </c>
      <c r="BE356" s="81">
        <v>44817</v>
      </c>
      <c r="BF356" t="s">
        <v>13657</v>
      </c>
    </row>
    <row r="357" spans="2:59" ht="13.5" customHeight="1" x14ac:dyDescent="0.35">
      <c r="B357" s="10" t="s">
        <v>17</v>
      </c>
      <c r="C357" s="10" t="s">
        <v>2657</v>
      </c>
      <c r="D357" s="10" t="s">
        <v>19</v>
      </c>
      <c r="E357" s="10" t="s">
        <v>20</v>
      </c>
      <c r="F357" s="10" t="s">
        <v>8694</v>
      </c>
      <c r="G357" s="137" t="s">
        <v>8694</v>
      </c>
      <c r="H357" s="10"/>
      <c r="I357" s="10">
        <v>0</v>
      </c>
      <c r="J357" s="10" t="s">
        <v>8695</v>
      </c>
      <c r="K357" s="10" t="s">
        <v>8696</v>
      </c>
      <c r="L357" s="98">
        <f>IFERROR(VLOOKUP($F357&amp;$C357,Sales!$J:$W,9,0),0)</f>
        <v>0</v>
      </c>
      <c r="M357" s="98">
        <f>IFERROR(VLOOKUP($F357&amp;$C357,Sales!$J:$W,10,0),0)</f>
        <v>0</v>
      </c>
      <c r="N357" s="98">
        <f>IFERROR(VLOOKUP($F357&amp;$C357,Sales!$J:$W,11,0),0)</f>
        <v>0</v>
      </c>
      <c r="O357" s="98">
        <f>IFERROR(VLOOKUP($F357&amp;$C357,Sales!$J:$W,12,0),0)</f>
        <v>0</v>
      </c>
      <c r="P357" s="98">
        <f>IFERROR(VLOOKUP($F357&amp;$C357,Sales!$J:$W,13,0),0)</f>
        <v>0</v>
      </c>
      <c r="Q357" s="98">
        <f>IFERROR(VLOOKUP($F357&amp;$C357,Sales!$A:$H,7,0),0)</f>
        <v>0</v>
      </c>
      <c r="R357" s="41" t="str">
        <f t="shared" si="10"/>
        <v>ERROR</v>
      </c>
      <c r="S357" s="15"/>
      <c r="T357" s="15"/>
      <c r="U357" s="15"/>
      <c r="V357" s="15"/>
      <c r="W357" s="15"/>
      <c r="X357" s="15"/>
      <c r="Y357" s="41"/>
      <c r="Z357" s="41"/>
      <c r="AA357" s="41"/>
      <c r="AB357" s="15"/>
      <c r="AC357" s="15"/>
      <c r="AD357" s="15"/>
      <c r="AE357" s="15"/>
      <c r="AF357" s="15"/>
      <c r="AG357" s="15"/>
      <c r="AH357" s="15"/>
      <c r="AI357" s="15"/>
      <c r="AJ357" s="41"/>
      <c r="AK357" s="15"/>
      <c r="AL357" s="15"/>
      <c r="AM357" s="15"/>
      <c r="AN357" s="15"/>
      <c r="AO357" s="15"/>
      <c r="AP357" s="15"/>
      <c r="AQ357" s="15"/>
      <c r="AR357" s="15"/>
      <c r="AS357" s="15"/>
      <c r="AT357" s="15"/>
      <c r="AU357" s="15"/>
      <c r="AV357" s="15"/>
      <c r="AW357" s="15"/>
      <c r="AX357" s="15"/>
      <c r="AY357" s="15"/>
      <c r="AZ357" s="10">
        <v>1</v>
      </c>
      <c r="BA357" t="s">
        <v>22</v>
      </c>
      <c r="BB357" t="s">
        <v>88</v>
      </c>
      <c r="BD357" s="39" t="str">
        <f t="shared" si="11"/>
        <v>01/316027111DBukalapak</v>
      </c>
    </row>
    <row r="358" spans="2:59" ht="13.5" customHeight="1" x14ac:dyDescent="0.35">
      <c r="B358" s="10" t="s">
        <v>17</v>
      </c>
      <c r="C358" s="10" t="s">
        <v>2657</v>
      </c>
      <c r="D358" s="10" t="s">
        <v>294</v>
      </c>
      <c r="E358" s="10" t="s">
        <v>295</v>
      </c>
      <c r="F358" s="10" t="s">
        <v>1752</v>
      </c>
      <c r="G358" s="137" t="s">
        <v>1752</v>
      </c>
      <c r="H358" s="10"/>
      <c r="I358" s="10" t="s">
        <v>1753</v>
      </c>
      <c r="J358" s="10" t="s">
        <v>8697</v>
      </c>
      <c r="K358" s="10" t="s">
        <v>8698</v>
      </c>
      <c r="L358" s="98">
        <f>IFERROR(VLOOKUP($F358&amp;$C358,Sales!$J:$W,9,0),0)</f>
        <v>0</v>
      </c>
      <c r="M358" s="98">
        <f>IFERROR(VLOOKUP($F358&amp;$C358,Sales!$J:$W,10,0),0)</f>
        <v>0</v>
      </c>
      <c r="N358" s="98">
        <f>IFERROR(VLOOKUP($F358&amp;$C358,Sales!$J:$W,11,0),0)</f>
        <v>0</v>
      </c>
      <c r="O358" s="98">
        <f>IFERROR(VLOOKUP($F358&amp;$C358,Sales!$J:$W,12,0),0)</f>
        <v>0</v>
      </c>
      <c r="P358" s="98">
        <f>IFERROR(VLOOKUP($F358&amp;$C358,Sales!$J:$W,13,0),0)</f>
        <v>0</v>
      </c>
      <c r="Q358" s="98">
        <f>IFERROR(VLOOKUP($F358&amp;$C358,Sales!$A:$H,7,0),0)</f>
        <v>0</v>
      </c>
      <c r="R358" s="41" t="str">
        <f t="shared" si="10"/>
        <v>ERROR</v>
      </c>
      <c r="S358" s="15"/>
      <c r="T358" s="15"/>
      <c r="U358" s="15"/>
      <c r="V358" s="15"/>
      <c r="W358" s="15"/>
      <c r="X358" s="15"/>
      <c r="Y358" s="41"/>
      <c r="Z358" s="41"/>
      <c r="AA358" s="41"/>
      <c r="AB358" s="15"/>
      <c r="AC358" s="15"/>
      <c r="AD358" s="15"/>
      <c r="AE358" s="15"/>
      <c r="AF358" s="15"/>
      <c r="AG358" s="15"/>
      <c r="AH358" s="15"/>
      <c r="AI358" s="15"/>
      <c r="AJ358" s="41"/>
      <c r="AK358" s="15"/>
      <c r="AL358" s="15"/>
      <c r="AM358" s="15"/>
      <c r="AN358" s="15"/>
      <c r="AO358" s="15"/>
      <c r="AP358" s="15"/>
      <c r="AQ358" s="15"/>
      <c r="AR358" s="15"/>
      <c r="AS358" s="15"/>
      <c r="AT358" s="15"/>
      <c r="AU358" s="15"/>
      <c r="AV358" s="15"/>
      <c r="AW358" s="15"/>
      <c r="AX358" s="15"/>
      <c r="AY358" s="15"/>
      <c r="AZ358" s="10">
        <v>1</v>
      </c>
      <c r="BA358" t="s">
        <v>22</v>
      </c>
      <c r="BB358" t="s">
        <v>88</v>
      </c>
      <c r="BD358" s="39" t="str">
        <f t="shared" si="11"/>
        <v>01/394829504ABukalapak</v>
      </c>
      <c r="BE358" s="115">
        <v>44963</v>
      </c>
      <c r="BF358" s="92" t="s">
        <v>14799</v>
      </c>
    </row>
    <row r="359" spans="2:59" ht="13.5" customHeight="1" x14ac:dyDescent="0.35">
      <c r="B359" s="10" t="s">
        <v>17</v>
      </c>
      <c r="C359" s="10" t="s">
        <v>2657</v>
      </c>
      <c r="D359" s="10" t="s">
        <v>294</v>
      </c>
      <c r="E359" s="10" t="s">
        <v>295</v>
      </c>
      <c r="F359" s="10" t="s">
        <v>1756</v>
      </c>
      <c r="G359" s="137" t="s">
        <v>1756</v>
      </c>
      <c r="H359" s="10"/>
      <c r="I359" s="10" t="s">
        <v>1757</v>
      </c>
      <c r="J359" s="10" t="s">
        <v>8699</v>
      </c>
      <c r="K359" s="10" t="s">
        <v>3446</v>
      </c>
      <c r="L359" s="98">
        <f>IFERROR(VLOOKUP($F359&amp;$C359,Sales!$J:$W,9,0),0)</f>
        <v>0</v>
      </c>
      <c r="M359" s="98">
        <f>IFERROR(VLOOKUP($F359&amp;$C359,Sales!$J:$W,10,0),0)</f>
        <v>0</v>
      </c>
      <c r="N359" s="98">
        <f>IFERROR(VLOOKUP($F359&amp;$C359,Sales!$J:$W,11,0),0)</f>
        <v>0</v>
      </c>
      <c r="O359" s="98">
        <f>IFERROR(VLOOKUP($F359&amp;$C359,Sales!$J:$W,12,0),0)</f>
        <v>0</v>
      </c>
      <c r="P359" s="98">
        <f>IFERROR(VLOOKUP($F359&amp;$C359,Sales!$J:$W,13,0),0)</f>
        <v>0</v>
      </c>
      <c r="Q359" s="98">
        <f>IFERROR(VLOOKUP($F359&amp;$C359,Sales!$A:$H,7,0),0)</f>
        <v>0</v>
      </c>
      <c r="R359" s="41" t="str">
        <f t="shared" si="10"/>
        <v>ERROR</v>
      </c>
      <c r="S359" s="15"/>
      <c r="T359" s="15"/>
      <c r="U359" s="15"/>
      <c r="V359" s="15"/>
      <c r="W359" s="15"/>
      <c r="X359" s="15"/>
      <c r="Y359" s="41"/>
      <c r="Z359" s="41"/>
      <c r="AA359" s="41"/>
      <c r="AB359" s="15"/>
      <c r="AC359" s="15"/>
      <c r="AD359" s="15"/>
      <c r="AE359" s="15"/>
      <c r="AF359" s="15"/>
      <c r="AG359" s="15"/>
      <c r="AH359" s="15"/>
      <c r="AI359" s="15"/>
      <c r="AJ359" s="41"/>
      <c r="AK359" s="15"/>
      <c r="AL359" s="15"/>
      <c r="AM359" s="15"/>
      <c r="AN359" s="15"/>
      <c r="AO359" s="15"/>
      <c r="AP359" s="15"/>
      <c r="AQ359" s="15"/>
      <c r="AR359" s="15"/>
      <c r="AS359" s="15"/>
      <c r="AT359" s="15"/>
      <c r="AU359" s="15"/>
      <c r="AV359" s="15"/>
      <c r="AW359" s="15"/>
      <c r="AX359" s="15"/>
      <c r="AY359" s="15"/>
      <c r="AZ359" s="10">
        <v>1</v>
      </c>
      <c r="BA359" t="s">
        <v>22</v>
      </c>
      <c r="BB359" t="s">
        <v>88</v>
      </c>
      <c r="BD359" s="39" t="str">
        <f t="shared" si="11"/>
        <v>01/394829503XBukalapak</v>
      </c>
      <c r="BE359" s="88">
        <v>44881</v>
      </c>
      <c r="BF359" t="s">
        <v>13954</v>
      </c>
    </row>
    <row r="360" spans="2:59" ht="13.5" customHeight="1" x14ac:dyDescent="0.35">
      <c r="B360" s="10" t="s">
        <v>17</v>
      </c>
      <c r="C360" s="10" t="s">
        <v>2657</v>
      </c>
      <c r="D360" s="10" t="s">
        <v>294</v>
      </c>
      <c r="E360" s="10" t="s">
        <v>295</v>
      </c>
      <c r="F360" s="10" t="s">
        <v>1742</v>
      </c>
      <c r="G360" s="137" t="s">
        <v>1742</v>
      </c>
      <c r="H360" s="10"/>
      <c r="I360" s="10" t="s">
        <v>6180</v>
      </c>
      <c r="J360" s="10" t="s">
        <v>8700</v>
      </c>
      <c r="K360" s="10" t="s">
        <v>3434</v>
      </c>
      <c r="L360" s="98">
        <f>IFERROR(VLOOKUP($F360&amp;$C360,Sales!$J:$W,9,0),0)</f>
        <v>0</v>
      </c>
      <c r="M360" s="98">
        <f>IFERROR(VLOOKUP($F360&amp;$C360,Sales!$J:$W,10,0),0)</f>
        <v>0</v>
      </c>
      <c r="N360" s="98">
        <f>IFERROR(VLOOKUP($F360&amp;$C360,Sales!$J:$W,11,0),0)</f>
        <v>0</v>
      </c>
      <c r="O360" s="98">
        <f>IFERROR(VLOOKUP($F360&amp;$C360,Sales!$J:$W,12,0),0)</f>
        <v>0</v>
      </c>
      <c r="P360" s="98">
        <f>IFERROR(VLOOKUP($F360&amp;$C360,Sales!$J:$W,13,0),0)</f>
        <v>0</v>
      </c>
      <c r="Q360" s="98">
        <f>IFERROR(VLOOKUP($F360&amp;$C360,Sales!$A:$H,7,0),0)</f>
        <v>0</v>
      </c>
      <c r="R360" s="41" t="str">
        <f t="shared" si="10"/>
        <v>ERROR</v>
      </c>
      <c r="S360" s="15"/>
      <c r="T360" s="15"/>
      <c r="U360" s="15"/>
      <c r="V360" s="15"/>
      <c r="W360" s="15"/>
      <c r="X360" s="15"/>
      <c r="Y360" s="41"/>
      <c r="Z360" s="41"/>
      <c r="AA360" s="41"/>
      <c r="AB360" s="15"/>
      <c r="AC360" s="15"/>
      <c r="AD360" s="15"/>
      <c r="AE360" s="15"/>
      <c r="AF360" s="15"/>
      <c r="AG360" s="15"/>
      <c r="AH360" s="15"/>
      <c r="AI360" s="15"/>
      <c r="AJ360" s="41"/>
      <c r="AK360" s="15"/>
      <c r="AL360" s="15"/>
      <c r="AM360" s="15"/>
      <c r="AN360" s="15"/>
      <c r="AO360" s="15"/>
      <c r="AP360" s="15"/>
      <c r="AQ360" s="15"/>
      <c r="AR360" s="15"/>
      <c r="AS360" s="15"/>
      <c r="AT360" s="15"/>
      <c r="AU360" s="15"/>
      <c r="AV360" s="15"/>
      <c r="AW360" s="15"/>
      <c r="AX360" s="15"/>
      <c r="AY360" s="15"/>
      <c r="AZ360" s="10">
        <v>1</v>
      </c>
      <c r="BA360" t="s">
        <v>22</v>
      </c>
      <c r="BB360" t="s">
        <v>88</v>
      </c>
      <c r="BD360" s="39" t="str">
        <f t="shared" si="11"/>
        <v>01/394829503LBukalapak</v>
      </c>
      <c r="BE360" t="s">
        <v>13428</v>
      </c>
      <c r="BF360" t="s">
        <v>13430</v>
      </c>
    </row>
    <row r="361" spans="2:59" ht="13.5" customHeight="1" x14ac:dyDescent="0.35">
      <c r="B361" s="10" t="s">
        <v>17</v>
      </c>
      <c r="C361" s="10" t="s">
        <v>2657</v>
      </c>
      <c r="D361" s="10" t="s">
        <v>294</v>
      </c>
      <c r="E361" s="10" t="s">
        <v>295</v>
      </c>
      <c r="F361" s="10" t="s">
        <v>1754</v>
      </c>
      <c r="G361" s="137" t="s">
        <v>1754</v>
      </c>
      <c r="H361" s="10"/>
      <c r="I361" s="10" t="s">
        <v>1755</v>
      </c>
      <c r="J361" s="10" t="s">
        <v>8701</v>
      </c>
      <c r="K361" s="10" t="s">
        <v>8702</v>
      </c>
      <c r="L361" s="98">
        <f>IFERROR(VLOOKUP($F361&amp;$C361,Sales!$J:$W,9,0),0)</f>
        <v>0</v>
      </c>
      <c r="M361" s="98">
        <f>IFERROR(VLOOKUP($F361&amp;$C361,Sales!$J:$W,10,0),0)</f>
        <v>0</v>
      </c>
      <c r="N361" s="98">
        <f>IFERROR(VLOOKUP($F361&amp;$C361,Sales!$J:$W,11,0),0)</f>
        <v>0</v>
      </c>
      <c r="O361" s="98">
        <f>IFERROR(VLOOKUP($F361&amp;$C361,Sales!$J:$W,12,0),0)</f>
        <v>0</v>
      </c>
      <c r="P361" s="98">
        <f>IFERROR(VLOOKUP($F361&amp;$C361,Sales!$J:$W,13,0),0)</f>
        <v>0</v>
      </c>
      <c r="Q361" s="98">
        <f>IFERROR(VLOOKUP($F361&amp;$C361,Sales!$A:$H,7,0),0)</f>
        <v>0</v>
      </c>
      <c r="R361" s="41" t="str">
        <f t="shared" si="10"/>
        <v>ERROR</v>
      </c>
      <c r="S361" s="15"/>
      <c r="T361" s="15"/>
      <c r="U361" s="15"/>
      <c r="V361" s="15"/>
      <c r="W361" s="15"/>
      <c r="X361" s="15"/>
      <c r="Y361" s="41"/>
      <c r="Z361" s="41"/>
      <c r="AA361" s="41"/>
      <c r="AB361" s="15"/>
      <c r="AC361" s="15"/>
      <c r="AD361" s="15"/>
      <c r="AE361" s="15"/>
      <c r="AF361" s="15"/>
      <c r="AG361" s="15"/>
      <c r="AH361" s="15"/>
      <c r="AI361" s="15"/>
      <c r="AJ361" s="41"/>
      <c r="AK361" s="15"/>
      <c r="AL361" s="15"/>
      <c r="AM361" s="15"/>
      <c r="AN361" s="15"/>
      <c r="AO361" s="15"/>
      <c r="AP361" s="15"/>
      <c r="AQ361" s="15"/>
      <c r="AR361" s="15"/>
      <c r="AS361" s="15"/>
      <c r="AT361" s="15"/>
      <c r="AU361" s="15"/>
      <c r="AV361" s="15"/>
      <c r="AW361" s="15"/>
      <c r="AX361" s="15"/>
      <c r="AY361" s="15"/>
      <c r="AZ361" s="10">
        <v>1</v>
      </c>
      <c r="BA361" t="s">
        <v>22</v>
      </c>
      <c r="BB361" t="s">
        <v>88</v>
      </c>
      <c r="BD361" s="39" t="str">
        <f t="shared" si="11"/>
        <v>01/394829503YBukalapak</v>
      </c>
      <c r="BE361" s="88">
        <v>44881</v>
      </c>
      <c r="BF361" t="s">
        <v>13954</v>
      </c>
    </row>
    <row r="362" spans="2:59" ht="13.5" customHeight="1" x14ac:dyDescent="0.35">
      <c r="B362" s="10" t="s">
        <v>17</v>
      </c>
      <c r="C362" s="10" t="s">
        <v>2657</v>
      </c>
      <c r="D362" s="10" t="s">
        <v>294</v>
      </c>
      <c r="E362" s="10" t="s">
        <v>295</v>
      </c>
      <c r="F362" s="10" t="s">
        <v>1195</v>
      </c>
      <c r="G362" s="137" t="s">
        <v>1195</v>
      </c>
      <c r="H362" s="10"/>
      <c r="I362" s="10" t="s">
        <v>1196</v>
      </c>
      <c r="J362" s="10" t="s">
        <v>8703</v>
      </c>
      <c r="K362" s="10" t="s">
        <v>7751</v>
      </c>
      <c r="L362" s="98">
        <f>IFERROR(VLOOKUP($F362&amp;$C362,Sales!$J:$W,9,0),0)</f>
        <v>0</v>
      </c>
      <c r="M362" s="98">
        <f>IFERROR(VLOOKUP($F362&amp;$C362,Sales!$J:$W,10,0),0)</f>
        <v>0</v>
      </c>
      <c r="N362" s="98">
        <f>IFERROR(VLOOKUP($F362&amp;$C362,Sales!$J:$W,11,0),0)</f>
        <v>0</v>
      </c>
      <c r="O362" s="98">
        <f>IFERROR(VLOOKUP($F362&amp;$C362,Sales!$J:$W,12,0),0)</f>
        <v>0</v>
      </c>
      <c r="P362" s="98">
        <f>IFERROR(VLOOKUP($F362&amp;$C362,Sales!$J:$W,13,0),0)</f>
        <v>0</v>
      </c>
      <c r="Q362" s="98">
        <f>IFERROR(VLOOKUP($F362&amp;$C362,Sales!$A:$H,7,0),0)</f>
        <v>0</v>
      </c>
      <c r="R362" s="41" t="str">
        <f t="shared" si="10"/>
        <v>ERROR</v>
      </c>
      <c r="S362" s="15"/>
      <c r="T362" s="15"/>
      <c r="U362" s="15"/>
      <c r="V362" s="15"/>
      <c r="W362" s="15"/>
      <c r="X362" s="15"/>
      <c r="Y362" s="41"/>
      <c r="Z362" s="41"/>
      <c r="AA362" s="41"/>
      <c r="AB362" s="15"/>
      <c r="AC362" s="15"/>
      <c r="AD362" s="15"/>
      <c r="AE362" s="15"/>
      <c r="AF362" s="15"/>
      <c r="AG362" s="15"/>
      <c r="AH362" s="15"/>
      <c r="AI362" s="15"/>
      <c r="AJ362" s="41"/>
      <c r="AK362" s="15"/>
      <c r="AL362" s="15"/>
      <c r="AM362" s="15"/>
      <c r="AN362" s="15"/>
      <c r="AO362" s="15"/>
      <c r="AP362" s="15"/>
      <c r="AQ362" s="15"/>
      <c r="AR362" s="15"/>
      <c r="AS362" s="15"/>
      <c r="AT362" s="15"/>
      <c r="AU362" s="15"/>
      <c r="AV362" s="15"/>
      <c r="AW362" s="15"/>
      <c r="AX362" s="15"/>
      <c r="AY362" s="15"/>
      <c r="AZ362" s="10">
        <v>1</v>
      </c>
      <c r="BA362" t="s">
        <v>22</v>
      </c>
      <c r="BB362" t="s">
        <v>88</v>
      </c>
      <c r="BD362" s="39" t="str">
        <f t="shared" si="11"/>
        <v>01/394829503TBukalapak</v>
      </c>
      <c r="BE362" s="88">
        <v>44881</v>
      </c>
      <c r="BF362" t="s">
        <v>13954</v>
      </c>
    </row>
    <row r="363" spans="2:59" ht="13.5" customHeight="1" x14ac:dyDescent="0.35">
      <c r="B363" s="10" t="s">
        <v>17</v>
      </c>
      <c r="C363" s="10" t="s">
        <v>2657</v>
      </c>
      <c r="D363" s="10" t="s">
        <v>294</v>
      </c>
      <c r="E363" s="10" t="s">
        <v>295</v>
      </c>
      <c r="F363" s="10" t="s">
        <v>1758</v>
      </c>
      <c r="G363" s="137" t="s">
        <v>1758</v>
      </c>
      <c r="H363" s="10"/>
      <c r="I363" s="10" t="s">
        <v>1759</v>
      </c>
      <c r="J363" s="10" t="s">
        <v>8704</v>
      </c>
      <c r="K363" s="10" t="s">
        <v>3447</v>
      </c>
      <c r="L363" s="98">
        <f>IFERROR(VLOOKUP($F363&amp;$C363,Sales!$J:$W,9,0),0)</f>
        <v>0</v>
      </c>
      <c r="M363" s="98">
        <f>IFERROR(VLOOKUP($F363&amp;$C363,Sales!$J:$W,10,0),0)</f>
        <v>0</v>
      </c>
      <c r="N363" s="98">
        <f>IFERROR(VLOOKUP($F363&amp;$C363,Sales!$J:$W,11,0),0)</f>
        <v>0</v>
      </c>
      <c r="O363" s="98">
        <f>IFERROR(VLOOKUP($F363&amp;$C363,Sales!$J:$W,12,0),0)</f>
        <v>0</v>
      </c>
      <c r="P363" s="98">
        <f>IFERROR(VLOOKUP($F363&amp;$C363,Sales!$J:$W,13,0),0)</f>
        <v>0</v>
      </c>
      <c r="Q363" s="98">
        <f>IFERROR(VLOOKUP($F363&amp;$C363,Sales!$A:$H,7,0),0)</f>
        <v>0</v>
      </c>
      <c r="R363" s="41" t="str">
        <f t="shared" si="10"/>
        <v>ERROR</v>
      </c>
      <c r="S363" s="15"/>
      <c r="T363" s="15"/>
      <c r="U363" s="15"/>
      <c r="V363" s="15"/>
      <c r="W363" s="15"/>
      <c r="X363" s="15"/>
      <c r="Y363" s="41"/>
      <c r="Z363" s="41"/>
      <c r="AA363" s="41"/>
      <c r="AB363" s="15"/>
      <c r="AC363" s="15"/>
      <c r="AD363" s="15"/>
      <c r="AE363" s="15"/>
      <c r="AF363" s="15"/>
      <c r="AG363" s="15"/>
      <c r="AH363" s="15"/>
      <c r="AI363" s="15"/>
      <c r="AJ363" s="41"/>
      <c r="AK363" s="15"/>
      <c r="AL363" s="15"/>
      <c r="AM363" s="15"/>
      <c r="AN363" s="15"/>
      <c r="AO363" s="15"/>
      <c r="AP363" s="15"/>
      <c r="AQ363" s="15"/>
      <c r="AR363" s="15"/>
      <c r="AS363" s="15"/>
      <c r="AT363" s="15"/>
      <c r="AU363" s="15"/>
      <c r="AV363" s="15"/>
      <c r="AW363" s="15"/>
      <c r="AX363" s="15"/>
      <c r="AY363" s="15"/>
      <c r="AZ363" s="10">
        <v>1</v>
      </c>
      <c r="BA363" t="s">
        <v>22</v>
      </c>
      <c r="BB363" t="s">
        <v>88</v>
      </c>
      <c r="BD363" s="39" t="str">
        <f t="shared" si="11"/>
        <v>01/394829503WBukalapak</v>
      </c>
      <c r="BE363" s="88">
        <v>44881</v>
      </c>
      <c r="BF363" t="s">
        <v>13954</v>
      </c>
    </row>
    <row r="364" spans="2:59" ht="13.5" customHeight="1" x14ac:dyDescent="0.35">
      <c r="B364" s="10" t="s">
        <v>17</v>
      </c>
      <c r="C364" s="10" t="s">
        <v>2657</v>
      </c>
      <c r="D364" s="10" t="s">
        <v>294</v>
      </c>
      <c r="E364" s="10" t="s">
        <v>295</v>
      </c>
      <c r="F364" s="10" t="s">
        <v>1739</v>
      </c>
      <c r="G364" s="137" t="s">
        <v>1739</v>
      </c>
      <c r="H364" s="10"/>
      <c r="I364" s="10" t="s">
        <v>6178</v>
      </c>
      <c r="J364" s="10" t="s">
        <v>8705</v>
      </c>
      <c r="K364" s="10" t="s">
        <v>7740</v>
      </c>
      <c r="L364" s="98">
        <f>IFERROR(VLOOKUP($F364&amp;$C364,Sales!$J:$W,9,0),0)</f>
        <v>0</v>
      </c>
      <c r="M364" s="98">
        <f>IFERROR(VLOOKUP($F364&amp;$C364,Sales!$J:$W,10,0),0)</f>
        <v>0</v>
      </c>
      <c r="N364" s="98">
        <f>IFERROR(VLOOKUP($F364&amp;$C364,Sales!$J:$W,11,0),0)</f>
        <v>0</v>
      </c>
      <c r="O364" s="98">
        <f>IFERROR(VLOOKUP($F364&amp;$C364,Sales!$J:$W,12,0),0)</f>
        <v>0</v>
      </c>
      <c r="P364" s="98">
        <f>IFERROR(VLOOKUP($F364&amp;$C364,Sales!$J:$W,13,0),0)</f>
        <v>0</v>
      </c>
      <c r="Q364" s="98">
        <f>IFERROR(VLOOKUP($F364&amp;$C364,Sales!$A:$H,7,0),0)</f>
        <v>0</v>
      </c>
      <c r="R364" s="41" t="str">
        <f t="shared" si="10"/>
        <v>ERROR</v>
      </c>
      <c r="S364" s="15"/>
      <c r="T364" s="15"/>
      <c r="U364" s="15"/>
      <c r="V364" s="15"/>
      <c r="W364" s="15"/>
      <c r="X364" s="15"/>
      <c r="Y364" s="41"/>
      <c r="Z364" s="41"/>
      <c r="AA364" s="41"/>
      <c r="AB364" s="15"/>
      <c r="AC364" s="15"/>
      <c r="AD364" s="15"/>
      <c r="AE364" s="15"/>
      <c r="AF364" s="15"/>
      <c r="AG364" s="15"/>
      <c r="AH364" s="15"/>
      <c r="AI364" s="15"/>
      <c r="AJ364" s="41"/>
      <c r="AK364" s="15"/>
      <c r="AL364" s="15"/>
      <c r="AM364" s="15"/>
      <c r="AN364" s="15"/>
      <c r="AO364" s="15"/>
      <c r="AP364" s="15"/>
      <c r="AQ364" s="15"/>
      <c r="AR364" s="15"/>
      <c r="AS364" s="15"/>
      <c r="AT364" s="15"/>
      <c r="AU364" s="15"/>
      <c r="AV364" s="15"/>
      <c r="AW364" s="15"/>
      <c r="AX364" s="15"/>
      <c r="AY364" s="15"/>
      <c r="AZ364" s="10">
        <v>1</v>
      </c>
      <c r="BA364" t="s">
        <v>22</v>
      </c>
      <c r="BB364" t="s">
        <v>88</v>
      </c>
      <c r="BD364" s="39" t="str">
        <f t="shared" si="11"/>
        <v>01/394829503IBukalapak</v>
      </c>
      <c r="BE364" s="81">
        <v>44817</v>
      </c>
      <c r="BF364" t="s">
        <v>13657</v>
      </c>
    </row>
    <row r="365" spans="2:59" ht="13.5" customHeight="1" x14ac:dyDescent="0.35">
      <c r="B365" s="10" t="s">
        <v>17</v>
      </c>
      <c r="C365" s="10" t="s">
        <v>2657</v>
      </c>
      <c r="D365" s="10" t="s">
        <v>294</v>
      </c>
      <c r="E365" s="10" t="s">
        <v>295</v>
      </c>
      <c r="F365" s="10" t="s">
        <v>402</v>
      </c>
      <c r="G365" s="137" t="s">
        <v>402</v>
      </c>
      <c r="H365" s="10"/>
      <c r="I365" s="10" t="s">
        <v>403</v>
      </c>
      <c r="J365" s="10" t="s">
        <v>16845</v>
      </c>
      <c r="K365" s="10" t="s">
        <v>1182</v>
      </c>
      <c r="L365" s="98">
        <f>IFERROR(VLOOKUP($F365&amp;$C365,Sales!$J:$W,9,0),0)</f>
        <v>0</v>
      </c>
      <c r="M365" s="98">
        <f>IFERROR(VLOOKUP($F365&amp;$C365,Sales!$J:$W,10,0),0)</f>
        <v>0</v>
      </c>
      <c r="N365" s="98">
        <f>IFERROR(VLOOKUP($F365&amp;$C365,Sales!$J:$W,11,0),0)</f>
        <v>271981.98198198195</v>
      </c>
      <c r="O365" s="98">
        <f>IFERROR(VLOOKUP($F365&amp;$C365,Sales!$J:$W,12,0),0)</f>
        <v>0.33333333333333331</v>
      </c>
      <c r="P365" s="98">
        <f>IFERROR(VLOOKUP($F365&amp;$C365,Sales!$J:$W,13,0),0)</f>
        <v>90660.660660660651</v>
      </c>
      <c r="Q365" s="98">
        <f>IFERROR(VLOOKUP($F365&amp;$C365,Sales!$A:$H,7,0),0)</f>
        <v>0</v>
      </c>
      <c r="R365" s="41">
        <f t="shared" si="10"/>
        <v>1</v>
      </c>
      <c r="S365" s="15">
        <v>1</v>
      </c>
      <c r="T365" s="15"/>
      <c r="U365" s="15"/>
      <c r="V365" s="15">
        <v>1</v>
      </c>
      <c r="W365" s="15">
        <v>1</v>
      </c>
      <c r="X365" s="15">
        <v>1</v>
      </c>
      <c r="Y365" s="41">
        <v>1</v>
      </c>
      <c r="Z365" s="41">
        <v>1</v>
      </c>
      <c r="AA365" s="41"/>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0">
        <v>1</v>
      </c>
      <c r="BA365" t="s">
        <v>22</v>
      </c>
      <c r="BB365" t="s">
        <v>23</v>
      </c>
      <c r="BD365" s="39" t="str">
        <f t="shared" si="11"/>
        <v>01/294826002CBukalapak</v>
      </c>
      <c r="BG365" t="s">
        <v>13647</v>
      </c>
    </row>
    <row r="366" spans="2:59" ht="13.5" customHeight="1" x14ac:dyDescent="0.35">
      <c r="B366" s="10" t="s">
        <v>17</v>
      </c>
      <c r="C366" s="10" t="s">
        <v>2657</v>
      </c>
      <c r="D366" s="10" t="s">
        <v>294</v>
      </c>
      <c r="E366" s="10" t="s">
        <v>295</v>
      </c>
      <c r="F366" s="10" t="s">
        <v>399</v>
      </c>
      <c r="G366" s="137" t="s">
        <v>399</v>
      </c>
      <c r="H366" s="10"/>
      <c r="I366" s="10" t="s">
        <v>400</v>
      </c>
      <c r="J366" s="10" t="s">
        <v>8706</v>
      </c>
      <c r="K366" s="10" t="s">
        <v>1183</v>
      </c>
      <c r="L366" s="98">
        <f>IFERROR(VLOOKUP($F366&amp;$C366,Sales!$J:$W,9,0),0)</f>
        <v>0</v>
      </c>
      <c r="M366" s="98">
        <f>IFERROR(VLOOKUP($F366&amp;$C366,Sales!$J:$W,10,0),0)</f>
        <v>0</v>
      </c>
      <c r="N366" s="98">
        <f>IFERROR(VLOOKUP($F366&amp;$C366,Sales!$J:$W,11,0),0)</f>
        <v>0</v>
      </c>
      <c r="O366" s="98">
        <f>IFERROR(VLOOKUP($F366&amp;$C366,Sales!$J:$W,12,0),0)</f>
        <v>0</v>
      </c>
      <c r="P366" s="98">
        <f>IFERROR(VLOOKUP($F366&amp;$C366,Sales!$J:$W,13,0),0)</f>
        <v>0</v>
      </c>
      <c r="Q366" s="98">
        <f>IFERROR(VLOOKUP($F366&amp;$C366,Sales!$A:$H,7,0),0)</f>
        <v>0</v>
      </c>
      <c r="R366" s="41" t="str">
        <f t="shared" si="10"/>
        <v>ERROR</v>
      </c>
      <c r="S366" s="15"/>
      <c r="T366" s="15"/>
      <c r="U366" s="15"/>
      <c r="V366" s="15"/>
      <c r="W366" s="15"/>
      <c r="X366" s="15"/>
      <c r="Y366" s="41"/>
      <c r="Z366" s="41"/>
      <c r="AA366" s="41"/>
      <c r="AB366" s="15"/>
      <c r="AC366" s="15"/>
      <c r="AD366" s="15"/>
      <c r="AE366" s="15"/>
      <c r="AF366" s="15"/>
      <c r="AG366" s="15"/>
      <c r="AH366" s="15"/>
      <c r="AI366" s="15"/>
      <c r="AJ366" s="41"/>
      <c r="AK366" s="15"/>
      <c r="AL366" s="15"/>
      <c r="AM366" s="15"/>
      <c r="AN366" s="15"/>
      <c r="AO366" s="15"/>
      <c r="AP366" s="15"/>
      <c r="AQ366" s="15"/>
      <c r="AR366" s="15"/>
      <c r="AS366" s="15"/>
      <c r="AT366" s="15"/>
      <c r="AU366" s="15"/>
      <c r="AV366" s="15"/>
      <c r="AW366" s="15"/>
      <c r="AX366" s="15"/>
      <c r="AY366" s="15"/>
      <c r="AZ366" s="10">
        <v>1</v>
      </c>
      <c r="BA366" t="s">
        <v>22</v>
      </c>
      <c r="BB366" t="s">
        <v>88</v>
      </c>
      <c r="BD366" s="39" t="str">
        <f t="shared" si="11"/>
        <v>01/294825208MBukalapak</v>
      </c>
      <c r="BE366" s="1">
        <v>44974</v>
      </c>
      <c r="BF366" t="s">
        <v>15806</v>
      </c>
    </row>
    <row r="367" spans="2:59" ht="13.5" customHeight="1" x14ac:dyDescent="0.35">
      <c r="B367" s="10" t="s">
        <v>17</v>
      </c>
      <c r="C367" s="10" t="s">
        <v>2657</v>
      </c>
      <c r="D367" s="10" t="s">
        <v>294</v>
      </c>
      <c r="E367" s="10" t="s">
        <v>295</v>
      </c>
      <c r="F367" s="10" t="s">
        <v>396</v>
      </c>
      <c r="G367" s="137" t="s">
        <v>396</v>
      </c>
      <c r="H367" s="10"/>
      <c r="I367" s="10" t="s">
        <v>397</v>
      </c>
      <c r="J367" s="10" t="s">
        <v>8707</v>
      </c>
      <c r="K367" s="10" t="s">
        <v>1184</v>
      </c>
      <c r="L367" s="98">
        <f>IFERROR(VLOOKUP($F367&amp;$C367,Sales!$J:$W,9,0),0)</f>
        <v>0</v>
      </c>
      <c r="M367" s="98">
        <f>IFERROR(VLOOKUP($F367&amp;$C367,Sales!$J:$W,10,0),0)</f>
        <v>543963.96396396391</v>
      </c>
      <c r="N367" s="98">
        <f>IFERROR(VLOOKUP($F367&amp;$C367,Sales!$J:$W,11,0),0)</f>
        <v>0</v>
      </c>
      <c r="O367" s="98">
        <f>IFERROR(VLOOKUP($F367&amp;$C367,Sales!$J:$W,12,0),0)</f>
        <v>0.66666666666666663</v>
      </c>
      <c r="P367" s="98">
        <f>IFERROR(VLOOKUP($F367&amp;$C367,Sales!$J:$W,13,0),0)</f>
        <v>181321.3213213213</v>
      </c>
      <c r="Q367" s="98">
        <f>IFERROR(VLOOKUP($F367&amp;$C367,Sales!$A:$H,7,0),0)</f>
        <v>0</v>
      </c>
      <c r="R367" s="41">
        <f t="shared" si="10"/>
        <v>1</v>
      </c>
      <c r="S367" s="15">
        <v>1</v>
      </c>
      <c r="T367" s="15"/>
      <c r="U367" s="15"/>
      <c r="V367" s="15">
        <v>1</v>
      </c>
      <c r="W367" s="15">
        <v>1</v>
      </c>
      <c r="X367" s="15">
        <v>1</v>
      </c>
      <c r="Y367" s="41">
        <v>1</v>
      </c>
      <c r="Z367" s="41">
        <v>1</v>
      </c>
      <c r="AA367" s="41"/>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0">
        <v>1</v>
      </c>
      <c r="BA367" t="s">
        <v>22</v>
      </c>
      <c r="BB367" t="s">
        <v>23</v>
      </c>
      <c r="BD367" s="39" t="str">
        <f t="shared" si="11"/>
        <v>01/294826801DBukalapak</v>
      </c>
    </row>
    <row r="368" spans="2:59" ht="13.5" customHeight="1" x14ac:dyDescent="0.35">
      <c r="B368" s="10" t="s">
        <v>17</v>
      </c>
      <c r="C368" s="10" t="s">
        <v>2657</v>
      </c>
      <c r="D368" s="10" t="s">
        <v>294</v>
      </c>
      <c r="E368" s="10" t="s">
        <v>295</v>
      </c>
      <c r="F368" s="10" t="s">
        <v>1737</v>
      </c>
      <c r="G368" s="137" t="s">
        <v>1737</v>
      </c>
      <c r="H368" s="10"/>
      <c r="I368" s="10" t="s">
        <v>1738</v>
      </c>
      <c r="J368" s="10" t="s">
        <v>8708</v>
      </c>
      <c r="K368" s="10" t="s">
        <v>3432</v>
      </c>
      <c r="L368" s="98">
        <f>IFERROR(VLOOKUP($F368&amp;$C368,Sales!$J:$W,9,0),0)</f>
        <v>0</v>
      </c>
      <c r="M368" s="98">
        <f>IFERROR(VLOOKUP($F368&amp;$C368,Sales!$J:$W,10,0),0)</f>
        <v>0</v>
      </c>
      <c r="N368" s="98">
        <f>IFERROR(VLOOKUP($F368&amp;$C368,Sales!$J:$W,11,0),0)</f>
        <v>0</v>
      </c>
      <c r="O368" s="98">
        <f>IFERROR(VLOOKUP($F368&amp;$C368,Sales!$J:$W,12,0),0)</f>
        <v>0</v>
      </c>
      <c r="P368" s="98">
        <f>IFERROR(VLOOKUP($F368&amp;$C368,Sales!$J:$W,13,0),0)</f>
        <v>0</v>
      </c>
      <c r="Q368" s="98">
        <f>IFERROR(VLOOKUP($F368&amp;$C368,Sales!$A:$H,7,0),0)</f>
        <v>0</v>
      </c>
      <c r="R368" s="41" t="str">
        <f t="shared" si="10"/>
        <v>ERROR</v>
      </c>
      <c r="S368" s="15"/>
      <c r="T368" s="15"/>
      <c r="U368" s="15"/>
      <c r="V368" s="15"/>
      <c r="W368" s="15"/>
      <c r="X368" s="15"/>
      <c r="Y368" s="41"/>
      <c r="Z368" s="41"/>
      <c r="AA368" s="41"/>
      <c r="AB368" s="15"/>
      <c r="AC368" s="15"/>
      <c r="AD368" s="15"/>
      <c r="AE368" s="15"/>
      <c r="AF368" s="15"/>
      <c r="AG368" s="15"/>
      <c r="AH368" s="15"/>
      <c r="AI368" s="15"/>
      <c r="AJ368" s="41"/>
      <c r="AK368" s="15"/>
      <c r="AL368" s="15"/>
      <c r="AM368" s="15"/>
      <c r="AN368" s="15"/>
      <c r="AO368" s="15"/>
      <c r="AP368" s="15"/>
      <c r="AQ368" s="15"/>
      <c r="AR368" s="15"/>
      <c r="AS368" s="15"/>
      <c r="AT368" s="15"/>
      <c r="AU368" s="15"/>
      <c r="AV368" s="15"/>
      <c r="AW368" s="15"/>
      <c r="AX368" s="15"/>
      <c r="AY368" s="15"/>
      <c r="AZ368" s="10">
        <v>1</v>
      </c>
      <c r="BA368" t="s">
        <v>22</v>
      </c>
      <c r="BB368" t="s">
        <v>88</v>
      </c>
      <c r="BD368" s="39" t="str">
        <f t="shared" si="11"/>
        <v>01/394829503JBukalapak</v>
      </c>
      <c r="BE368" s="81">
        <v>44817</v>
      </c>
      <c r="BF368" t="s">
        <v>13657</v>
      </c>
    </row>
    <row r="369" spans="2:59" ht="13.5" customHeight="1" x14ac:dyDescent="0.35">
      <c r="B369" s="10" t="s">
        <v>17</v>
      </c>
      <c r="C369" s="10" t="s">
        <v>2657</v>
      </c>
      <c r="D369" s="10" t="s">
        <v>294</v>
      </c>
      <c r="E369" s="10" t="s">
        <v>295</v>
      </c>
      <c r="F369" s="10" t="s">
        <v>1718</v>
      </c>
      <c r="G369" s="137" t="s">
        <v>1718</v>
      </c>
      <c r="H369" s="10"/>
      <c r="I369" s="10" t="s">
        <v>1719</v>
      </c>
      <c r="J369" s="10" t="s">
        <v>5325</v>
      </c>
      <c r="K369" s="10" t="s">
        <v>5088</v>
      </c>
      <c r="L369" s="98">
        <f>IFERROR(VLOOKUP($F369&amp;$C369,Sales!$J:$W,9,0),0)</f>
        <v>0</v>
      </c>
      <c r="M369" s="98">
        <f>IFERROR(VLOOKUP($F369&amp;$C369,Sales!$J:$W,10,0),0)</f>
        <v>0</v>
      </c>
      <c r="N369" s="98">
        <f>IFERROR(VLOOKUP($F369&amp;$C369,Sales!$J:$W,11,0),0)</f>
        <v>0</v>
      </c>
      <c r="O369" s="98">
        <f>IFERROR(VLOOKUP($F369&amp;$C369,Sales!$J:$W,12,0),0)</f>
        <v>0</v>
      </c>
      <c r="P369" s="98">
        <f>IFERROR(VLOOKUP($F369&amp;$C369,Sales!$J:$W,13,0),0)</f>
        <v>0</v>
      </c>
      <c r="Q369" s="98">
        <f>IFERROR(VLOOKUP($F369&amp;$C369,Sales!$A:$H,7,0),0)</f>
        <v>0</v>
      </c>
      <c r="R369" s="41">
        <f t="shared" si="10"/>
        <v>1</v>
      </c>
      <c r="S369" s="15">
        <v>1</v>
      </c>
      <c r="T369" s="15"/>
      <c r="U369" s="15"/>
      <c r="V369" s="15">
        <v>1</v>
      </c>
      <c r="W369" s="15">
        <v>1</v>
      </c>
      <c r="X369" s="15">
        <v>1</v>
      </c>
      <c r="Y369" s="41">
        <v>1</v>
      </c>
      <c r="Z369" s="41">
        <v>1</v>
      </c>
      <c r="AA369" s="41"/>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0">
        <v>1</v>
      </c>
      <c r="BA369" t="s">
        <v>31</v>
      </c>
      <c r="BB369" t="s">
        <v>23</v>
      </c>
      <c r="BD369" s="39" t="str">
        <f t="shared" si="11"/>
        <v>01/394829502VBukalapak</v>
      </c>
    </row>
    <row r="370" spans="2:59" ht="13.5" customHeight="1" x14ac:dyDescent="0.35">
      <c r="B370" s="10" t="s">
        <v>17</v>
      </c>
      <c r="C370" s="10" t="s">
        <v>2657</v>
      </c>
      <c r="D370" s="10" t="s">
        <v>294</v>
      </c>
      <c r="E370" s="10" t="s">
        <v>295</v>
      </c>
      <c r="F370" s="10" t="s">
        <v>20086</v>
      </c>
      <c r="G370" s="10" t="s">
        <v>20086</v>
      </c>
      <c r="I370" s="10" t="s">
        <v>297</v>
      </c>
      <c r="J370" s="10" t="s">
        <v>8709</v>
      </c>
      <c r="K370" s="10" t="s">
        <v>8710</v>
      </c>
      <c r="L370" s="98">
        <f>IFERROR(VLOOKUP($F370&amp;$C370,Sales!$J:$W,9,0),0)</f>
        <v>0</v>
      </c>
      <c r="M370" s="98">
        <f>IFERROR(VLOOKUP($F370&amp;$C370,Sales!$J:$W,10,0),0)</f>
        <v>0</v>
      </c>
      <c r="N370" s="98">
        <f>IFERROR(VLOOKUP($F370&amp;$C370,Sales!$J:$W,11,0),0)</f>
        <v>0</v>
      </c>
      <c r="O370" s="98">
        <f>IFERROR(VLOOKUP($F370&amp;$C370,Sales!$J:$W,12,0),0)</f>
        <v>0</v>
      </c>
      <c r="P370" s="98">
        <f>IFERROR(VLOOKUP($F370&amp;$C370,Sales!$J:$W,13,0),0)</f>
        <v>0</v>
      </c>
      <c r="Q370" s="98">
        <f>IFERROR(VLOOKUP($F370&amp;$C370,Sales!$A:$H,7,0),0)</f>
        <v>0</v>
      </c>
      <c r="R370" s="41">
        <f t="shared" si="10"/>
        <v>1</v>
      </c>
      <c r="S370" s="15">
        <v>1</v>
      </c>
      <c r="T370" s="15"/>
      <c r="U370" s="15"/>
      <c r="V370" s="15">
        <v>1</v>
      </c>
      <c r="W370" s="15">
        <v>1</v>
      </c>
      <c r="X370" s="15">
        <v>1</v>
      </c>
      <c r="Y370" s="41">
        <v>1</v>
      </c>
      <c r="Z370" s="41">
        <v>1</v>
      </c>
      <c r="AA370" s="41"/>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0">
        <v>1</v>
      </c>
      <c r="BA370" t="s">
        <v>22</v>
      </c>
      <c r="BB370" t="s">
        <v>23</v>
      </c>
      <c r="BD370" s="39" t="str">
        <f t="shared" si="11"/>
        <v>01/394829507VBukalapak</v>
      </c>
      <c r="BG370" t="s">
        <v>20087</v>
      </c>
    </row>
    <row r="371" spans="2:59" ht="13.5" customHeight="1" x14ac:dyDescent="0.35">
      <c r="B371" s="10" t="s">
        <v>17</v>
      </c>
      <c r="C371" s="10" t="s">
        <v>2657</v>
      </c>
      <c r="D371" s="10" t="s">
        <v>294</v>
      </c>
      <c r="E371" s="10" t="s">
        <v>295</v>
      </c>
      <c r="F371" s="10" t="s">
        <v>309</v>
      </c>
      <c r="G371" s="137" t="s">
        <v>309</v>
      </c>
      <c r="H371" s="10"/>
      <c r="I371" s="10" t="s">
        <v>17094</v>
      </c>
      <c r="J371" s="10" t="s">
        <v>8711</v>
      </c>
      <c r="K371" s="10" t="s">
        <v>2551</v>
      </c>
      <c r="L371" s="98">
        <f>IFERROR(VLOOKUP($F371&amp;$C371,Sales!$J:$W,9,0),0)</f>
        <v>0</v>
      </c>
      <c r="M371" s="98">
        <f>IFERROR(VLOOKUP($F371&amp;$C371,Sales!$J:$W,10,0),0)</f>
        <v>0</v>
      </c>
      <c r="N371" s="98">
        <f>IFERROR(VLOOKUP($F371&amp;$C371,Sales!$J:$W,11,0),0)</f>
        <v>0</v>
      </c>
      <c r="O371" s="98">
        <f>IFERROR(VLOOKUP($F371&amp;$C371,Sales!$J:$W,12,0),0)</f>
        <v>0</v>
      </c>
      <c r="P371" s="98">
        <f>IFERROR(VLOOKUP($F371&amp;$C371,Sales!$J:$W,13,0),0)</f>
        <v>0</v>
      </c>
      <c r="Q371" s="98">
        <f>IFERROR(VLOOKUP($F371&amp;$C371,Sales!$A:$H,7,0),0)</f>
        <v>0</v>
      </c>
      <c r="R371" s="41">
        <f t="shared" si="10"/>
        <v>1</v>
      </c>
      <c r="S371" s="15">
        <v>1</v>
      </c>
      <c r="T371" s="15"/>
      <c r="U371" s="15"/>
      <c r="V371" s="15">
        <v>1</v>
      </c>
      <c r="W371" s="15">
        <v>1</v>
      </c>
      <c r="X371" s="15">
        <v>1</v>
      </c>
      <c r="Y371" s="41">
        <v>1</v>
      </c>
      <c r="Z371" s="41">
        <v>1</v>
      </c>
      <c r="AA371" s="41"/>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0">
        <v>1</v>
      </c>
      <c r="BA371" t="s">
        <v>22</v>
      </c>
      <c r="BB371" t="s">
        <v>23</v>
      </c>
      <c r="BD371" s="39" t="str">
        <f t="shared" si="11"/>
        <v>01/394829502UBukalapak</v>
      </c>
    </row>
    <row r="372" spans="2:59" ht="13.5" customHeight="1" x14ac:dyDescent="0.35">
      <c r="B372" s="10" t="s">
        <v>17</v>
      </c>
      <c r="C372" s="10" t="s">
        <v>2657</v>
      </c>
      <c r="D372" s="10" t="s">
        <v>294</v>
      </c>
      <c r="E372" s="10" t="s">
        <v>295</v>
      </c>
      <c r="F372" s="10" t="s">
        <v>1699</v>
      </c>
      <c r="G372" s="137" t="s">
        <v>1699</v>
      </c>
      <c r="H372" s="10"/>
      <c r="I372" s="10" t="s">
        <v>1700</v>
      </c>
      <c r="J372" s="10" t="s">
        <v>8712</v>
      </c>
      <c r="K372" s="10" t="s">
        <v>7738</v>
      </c>
      <c r="L372" s="98">
        <f>IFERROR(VLOOKUP($F372&amp;$C372,Sales!$J:$W,9,0),0)</f>
        <v>0</v>
      </c>
      <c r="M372" s="98">
        <f>IFERROR(VLOOKUP($F372&amp;$C372,Sales!$J:$W,10,0),0)</f>
        <v>0</v>
      </c>
      <c r="N372" s="98">
        <f>IFERROR(VLOOKUP($F372&amp;$C372,Sales!$J:$W,11,0),0)</f>
        <v>0</v>
      </c>
      <c r="O372" s="98">
        <f>IFERROR(VLOOKUP($F372&amp;$C372,Sales!$J:$W,12,0),0)</f>
        <v>0</v>
      </c>
      <c r="P372" s="98">
        <f>IFERROR(VLOOKUP($F372&amp;$C372,Sales!$J:$W,13,0),0)</f>
        <v>0</v>
      </c>
      <c r="Q372" s="98">
        <f>IFERROR(VLOOKUP($F372&amp;$C372,Sales!$A:$H,7,0),0)</f>
        <v>0</v>
      </c>
      <c r="R372" s="41" t="str">
        <f t="shared" si="10"/>
        <v>ERROR</v>
      </c>
      <c r="S372" s="15"/>
      <c r="T372" s="15"/>
      <c r="U372" s="15"/>
      <c r="V372" s="15"/>
      <c r="W372" s="15"/>
      <c r="X372" s="15"/>
      <c r="Y372" s="41"/>
      <c r="Z372" s="41"/>
      <c r="AA372" s="41"/>
      <c r="AB372" s="15"/>
      <c r="AC372" s="15"/>
      <c r="AD372" s="15"/>
      <c r="AE372" s="15"/>
      <c r="AF372" s="15"/>
      <c r="AG372" s="15"/>
      <c r="AH372" s="15"/>
      <c r="AI372" s="15"/>
      <c r="AJ372" s="41"/>
      <c r="AK372" s="15"/>
      <c r="AL372" s="15"/>
      <c r="AM372" s="15"/>
      <c r="AN372" s="15"/>
      <c r="AO372" s="15"/>
      <c r="AP372" s="15"/>
      <c r="AQ372" s="15"/>
      <c r="AR372" s="15"/>
      <c r="AS372" s="15"/>
      <c r="AT372" s="15"/>
      <c r="AU372" s="15"/>
      <c r="AV372" s="15"/>
      <c r="AW372" s="15"/>
      <c r="AX372" s="15"/>
      <c r="AY372" s="15"/>
      <c r="AZ372" s="10">
        <v>1</v>
      </c>
      <c r="BA372" t="s">
        <v>22</v>
      </c>
      <c r="BB372" t="s">
        <v>88</v>
      </c>
      <c r="BD372" s="39" t="str">
        <f t="shared" si="11"/>
        <v>01/394829503BBukalapak</v>
      </c>
    </row>
    <row r="373" spans="2:59" ht="13.5" customHeight="1" x14ac:dyDescent="0.35">
      <c r="B373" s="10" t="s">
        <v>17</v>
      </c>
      <c r="C373" s="10" t="s">
        <v>2657</v>
      </c>
      <c r="D373" s="10" t="s">
        <v>294</v>
      </c>
      <c r="E373" s="10" t="s">
        <v>295</v>
      </c>
      <c r="F373" s="10" t="s">
        <v>2549</v>
      </c>
      <c r="G373" s="137" t="s">
        <v>2549</v>
      </c>
      <c r="H373" s="10"/>
      <c r="I373" s="10" t="s">
        <v>3615</v>
      </c>
      <c r="J373" s="10" t="s">
        <v>2663</v>
      </c>
      <c r="K373" s="10" t="s">
        <v>2550</v>
      </c>
      <c r="L373" s="98">
        <f>IFERROR(VLOOKUP($F373&amp;$C373,Sales!$J:$W,9,0),0)</f>
        <v>0</v>
      </c>
      <c r="M373" s="98">
        <f>IFERROR(VLOOKUP($F373&amp;$C373,Sales!$J:$W,10,0),0)</f>
        <v>0</v>
      </c>
      <c r="N373" s="98">
        <f>IFERROR(VLOOKUP($F373&amp;$C373,Sales!$J:$W,11,0),0)</f>
        <v>0</v>
      </c>
      <c r="O373" s="98">
        <f>IFERROR(VLOOKUP($F373&amp;$C373,Sales!$J:$W,12,0),0)</f>
        <v>0</v>
      </c>
      <c r="P373" s="98">
        <f>IFERROR(VLOOKUP($F373&amp;$C373,Sales!$J:$W,13,0),0)</f>
        <v>0</v>
      </c>
      <c r="Q373" s="98">
        <f>IFERROR(VLOOKUP($F373&amp;$C373,Sales!$A:$H,7,0),0)</f>
        <v>0</v>
      </c>
      <c r="R373" s="41">
        <f t="shared" si="10"/>
        <v>1</v>
      </c>
      <c r="S373" s="15">
        <v>1</v>
      </c>
      <c r="T373" s="15"/>
      <c r="U373" s="15"/>
      <c r="V373" s="15">
        <v>1</v>
      </c>
      <c r="W373" s="15">
        <v>1</v>
      </c>
      <c r="X373" s="15">
        <v>1</v>
      </c>
      <c r="Y373" s="41">
        <v>1</v>
      </c>
      <c r="Z373" s="41">
        <v>1</v>
      </c>
      <c r="AA373" s="41"/>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0">
        <v>1</v>
      </c>
      <c r="BA373" t="s">
        <v>22</v>
      </c>
      <c r="BB373" t="s">
        <v>23</v>
      </c>
      <c r="BD373" s="39" t="str">
        <f t="shared" si="11"/>
        <v>01/394829503ABukalapak</v>
      </c>
    </row>
    <row r="374" spans="2:59" ht="13.5" customHeight="1" x14ac:dyDescent="0.35">
      <c r="B374" s="10" t="s">
        <v>17</v>
      </c>
      <c r="C374" s="10" t="s">
        <v>2657</v>
      </c>
      <c r="D374" s="10" t="s">
        <v>294</v>
      </c>
      <c r="E374" s="10" t="s">
        <v>295</v>
      </c>
      <c r="F374" s="10" t="s">
        <v>1703</v>
      </c>
      <c r="G374" s="137" t="s">
        <v>1703</v>
      </c>
      <c r="H374" s="10"/>
      <c r="I374" s="10" t="s">
        <v>1704</v>
      </c>
      <c r="J374" s="10" t="s">
        <v>8713</v>
      </c>
      <c r="K374" s="10" t="s">
        <v>8714</v>
      </c>
      <c r="L374" s="98">
        <f>IFERROR(VLOOKUP($F374&amp;$C374,Sales!$J:$W,9,0),0)</f>
        <v>0</v>
      </c>
      <c r="M374" s="98">
        <f>IFERROR(VLOOKUP($F374&amp;$C374,Sales!$J:$W,10,0),0)</f>
        <v>0</v>
      </c>
      <c r="N374" s="98">
        <f>IFERROR(VLOOKUP($F374&amp;$C374,Sales!$J:$W,11,0),0)</f>
        <v>0</v>
      </c>
      <c r="O374" s="98">
        <f>IFERROR(VLOOKUP($F374&amp;$C374,Sales!$J:$W,12,0),0)</f>
        <v>0</v>
      </c>
      <c r="P374" s="98">
        <f>IFERROR(VLOOKUP($F374&amp;$C374,Sales!$J:$W,13,0),0)</f>
        <v>0</v>
      </c>
      <c r="Q374" s="98">
        <f>IFERROR(VLOOKUP($F374&amp;$C374,Sales!$A:$H,7,0),0)</f>
        <v>0</v>
      </c>
      <c r="R374" s="41">
        <f t="shared" si="10"/>
        <v>1</v>
      </c>
      <c r="S374" s="15">
        <v>1</v>
      </c>
      <c r="T374" s="15"/>
      <c r="U374" s="15"/>
      <c r="V374" s="15">
        <v>1</v>
      </c>
      <c r="W374" s="15">
        <v>1</v>
      </c>
      <c r="X374" s="15">
        <v>1</v>
      </c>
      <c r="Y374" s="41">
        <v>1</v>
      </c>
      <c r="Z374" s="41">
        <v>1</v>
      </c>
      <c r="AA374" s="41"/>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0">
        <v>1</v>
      </c>
      <c r="BA374" t="s">
        <v>22</v>
      </c>
      <c r="BB374" t="s">
        <v>23</v>
      </c>
      <c r="BD374" s="39" t="str">
        <f t="shared" si="11"/>
        <v>01/394829503CBukalapak</v>
      </c>
    </row>
    <row r="375" spans="2:59" ht="13.5" customHeight="1" x14ac:dyDescent="0.35">
      <c r="B375" s="10" t="s">
        <v>17</v>
      </c>
      <c r="C375" s="10" t="s">
        <v>2657</v>
      </c>
      <c r="D375" s="10" t="s">
        <v>19</v>
      </c>
      <c r="E375" s="10" t="s">
        <v>20</v>
      </c>
      <c r="F375" s="10" t="s">
        <v>59</v>
      </c>
      <c r="G375" s="137" t="s">
        <v>59</v>
      </c>
      <c r="H375" s="10"/>
      <c r="I375" s="10">
        <v>0</v>
      </c>
      <c r="J375" s="10" t="s">
        <v>8715</v>
      </c>
      <c r="K375" s="10" t="s">
        <v>8716</v>
      </c>
      <c r="L375" s="98">
        <f>IFERROR(VLOOKUP($F375&amp;$C375,Sales!$J:$W,9,0),0)</f>
        <v>0</v>
      </c>
      <c r="M375" s="98">
        <f>IFERROR(VLOOKUP($F375&amp;$C375,Sales!$J:$W,10,0),0)</f>
        <v>0</v>
      </c>
      <c r="N375" s="98">
        <f>IFERROR(VLOOKUP($F375&amp;$C375,Sales!$J:$W,11,0),0)</f>
        <v>0</v>
      </c>
      <c r="O375" s="98">
        <f>IFERROR(VLOOKUP($F375&amp;$C375,Sales!$J:$W,12,0),0)</f>
        <v>0</v>
      </c>
      <c r="P375" s="98">
        <f>IFERROR(VLOOKUP($F375&amp;$C375,Sales!$J:$W,13,0),0)</f>
        <v>0</v>
      </c>
      <c r="Q375" s="98">
        <f>IFERROR(VLOOKUP($F375&amp;$C375,Sales!$A:$H,7,0),0)</f>
        <v>0</v>
      </c>
      <c r="R375" s="41" t="str">
        <f t="shared" si="10"/>
        <v>ERROR</v>
      </c>
      <c r="S375" s="15"/>
      <c r="T375" s="15"/>
      <c r="U375" s="15"/>
      <c r="V375" s="15"/>
      <c r="W375" s="15"/>
      <c r="X375" s="15"/>
      <c r="Y375" s="41"/>
      <c r="Z375" s="41"/>
      <c r="AA375" s="41"/>
      <c r="AB375" s="15"/>
      <c r="AC375" s="15"/>
      <c r="AD375" s="15"/>
      <c r="AE375" s="15"/>
      <c r="AF375" s="15"/>
      <c r="AG375" s="15"/>
      <c r="AH375" s="15"/>
      <c r="AI375" s="15"/>
      <c r="AJ375" s="41"/>
      <c r="AK375" s="15"/>
      <c r="AL375" s="15"/>
      <c r="AM375" s="15"/>
      <c r="AN375" s="15"/>
      <c r="AO375" s="15"/>
      <c r="AP375" s="15"/>
      <c r="AQ375" s="15"/>
      <c r="AR375" s="15"/>
      <c r="AS375" s="15"/>
      <c r="AT375" s="15"/>
      <c r="AU375" s="15"/>
      <c r="AV375" s="15"/>
      <c r="AW375" s="15"/>
      <c r="AX375" s="15"/>
      <c r="AY375" s="15"/>
      <c r="AZ375" s="10">
        <v>1</v>
      </c>
      <c r="BA375" t="s">
        <v>22</v>
      </c>
      <c r="BB375" t="s">
        <v>88</v>
      </c>
      <c r="BD375" s="39" t="str">
        <f t="shared" si="11"/>
        <v>01/316027111ABukalapak</v>
      </c>
    </row>
    <row r="376" spans="2:59" ht="13.5" customHeight="1" x14ac:dyDescent="0.35">
      <c r="B376" s="10" t="s">
        <v>17</v>
      </c>
      <c r="C376" s="10" t="s">
        <v>2657</v>
      </c>
      <c r="D376" s="10" t="s">
        <v>294</v>
      </c>
      <c r="E376" s="10" t="s">
        <v>295</v>
      </c>
      <c r="F376" s="10" t="s">
        <v>798</v>
      </c>
      <c r="G376" s="137" t="s">
        <v>798</v>
      </c>
      <c r="H376" s="10"/>
      <c r="I376" s="10">
        <v>0</v>
      </c>
      <c r="J376" s="10" t="s">
        <v>8717</v>
      </c>
      <c r="K376" s="10" t="s">
        <v>1154</v>
      </c>
      <c r="L376" s="98">
        <f>IFERROR(VLOOKUP($F376&amp;$C376,Sales!$J:$W,9,0),0)</f>
        <v>0</v>
      </c>
      <c r="M376" s="98">
        <f>IFERROR(VLOOKUP($F376&amp;$C376,Sales!$J:$W,10,0),0)</f>
        <v>0</v>
      </c>
      <c r="N376" s="98">
        <f>IFERROR(VLOOKUP($F376&amp;$C376,Sales!$J:$W,11,0),0)</f>
        <v>0</v>
      </c>
      <c r="O376" s="98">
        <f>IFERROR(VLOOKUP($F376&amp;$C376,Sales!$J:$W,12,0),0)</f>
        <v>0</v>
      </c>
      <c r="P376" s="98">
        <f>IFERROR(VLOOKUP($F376&amp;$C376,Sales!$J:$W,13,0),0)</f>
        <v>0</v>
      </c>
      <c r="Q376" s="98">
        <f>IFERROR(VLOOKUP($F376&amp;$C376,Sales!$A:$H,7,0),0)</f>
        <v>0</v>
      </c>
      <c r="R376" s="41">
        <f t="shared" si="10"/>
        <v>1</v>
      </c>
      <c r="S376" s="15">
        <v>1</v>
      </c>
      <c r="T376" s="15"/>
      <c r="U376" s="15"/>
      <c r="V376" s="15">
        <v>1</v>
      </c>
      <c r="W376" s="15">
        <v>1</v>
      </c>
      <c r="X376" s="15">
        <v>1</v>
      </c>
      <c r="Y376" s="41">
        <v>1</v>
      </c>
      <c r="Z376" s="41">
        <v>1</v>
      </c>
      <c r="AA376" s="41"/>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0">
        <v>1</v>
      </c>
      <c r="BA376" t="s">
        <v>22</v>
      </c>
      <c r="BB376" t="s">
        <v>23</v>
      </c>
      <c r="BD376" s="39" t="str">
        <f t="shared" si="11"/>
        <v>01/294825208JBukalapak</v>
      </c>
    </row>
    <row r="377" spans="2:59" ht="13.5" customHeight="1" x14ac:dyDescent="0.35">
      <c r="B377" s="10" t="s">
        <v>17</v>
      </c>
      <c r="C377" s="10" t="s">
        <v>2657</v>
      </c>
      <c r="D377" s="10" t="s">
        <v>294</v>
      </c>
      <c r="E377" s="10" t="s">
        <v>295</v>
      </c>
      <c r="F377" s="10" t="s">
        <v>796</v>
      </c>
      <c r="G377" s="137" t="s">
        <v>796</v>
      </c>
      <c r="H377" s="10"/>
      <c r="I377" s="10" t="s">
        <v>1145</v>
      </c>
      <c r="J377" s="10" t="s">
        <v>8718</v>
      </c>
      <c r="K377" s="10" t="s">
        <v>1146</v>
      </c>
      <c r="L377" s="98">
        <f>IFERROR(VLOOKUP($F377&amp;$C377,Sales!$J:$W,9,0),0)</f>
        <v>0</v>
      </c>
      <c r="M377" s="98">
        <f>IFERROR(VLOOKUP($F377&amp;$C377,Sales!$J:$W,10,0),0)</f>
        <v>0</v>
      </c>
      <c r="N377" s="98">
        <f>IFERROR(VLOOKUP($F377&amp;$C377,Sales!$J:$W,11,0),0)</f>
        <v>0</v>
      </c>
      <c r="O377" s="98">
        <f>IFERROR(VLOOKUP($F377&amp;$C377,Sales!$J:$W,12,0),0)</f>
        <v>0</v>
      </c>
      <c r="P377" s="98">
        <f>IFERROR(VLOOKUP($F377&amp;$C377,Sales!$J:$W,13,0),0)</f>
        <v>0</v>
      </c>
      <c r="Q377" s="98">
        <f>IFERROR(VLOOKUP($F377&amp;$C377,Sales!$A:$H,7,0),0)</f>
        <v>0</v>
      </c>
      <c r="R377" s="41">
        <f t="shared" si="10"/>
        <v>1</v>
      </c>
      <c r="S377" s="15">
        <v>1</v>
      </c>
      <c r="T377" s="15"/>
      <c r="U377" s="15"/>
      <c r="V377" s="15">
        <v>1</v>
      </c>
      <c r="W377" s="15">
        <v>1</v>
      </c>
      <c r="X377" s="15">
        <v>1</v>
      </c>
      <c r="Y377" s="41">
        <v>1</v>
      </c>
      <c r="Z377" s="41">
        <v>1</v>
      </c>
      <c r="AA377" s="41"/>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0">
        <v>1</v>
      </c>
      <c r="BA377" t="s">
        <v>22</v>
      </c>
      <c r="BB377" t="s">
        <v>23</v>
      </c>
      <c r="BD377" s="39" t="str">
        <f t="shared" si="11"/>
        <v>01/294825208HBukalapak</v>
      </c>
    </row>
    <row r="378" spans="2:59" ht="13.5" customHeight="1" x14ac:dyDescent="0.35">
      <c r="B378" s="10" t="s">
        <v>17</v>
      </c>
      <c r="C378" s="10" t="s">
        <v>2657</v>
      </c>
      <c r="D378" s="10" t="s">
        <v>294</v>
      </c>
      <c r="E378" s="10" t="s">
        <v>295</v>
      </c>
      <c r="F378" s="10" t="s">
        <v>301</v>
      </c>
      <c r="G378" s="137" t="s">
        <v>301</v>
      </c>
      <c r="H378" s="10"/>
      <c r="I378" s="10" t="s">
        <v>302</v>
      </c>
      <c r="J378" s="10" t="s">
        <v>8719</v>
      </c>
      <c r="K378" s="10" t="s">
        <v>1159</v>
      </c>
      <c r="L378" s="98">
        <f>IFERROR(VLOOKUP($F378&amp;$C378,Sales!$J:$W,9,0),0)</f>
        <v>0</v>
      </c>
      <c r="M378" s="98">
        <f>IFERROR(VLOOKUP($F378&amp;$C378,Sales!$J:$W,10,0),0)</f>
        <v>0</v>
      </c>
      <c r="N378" s="98">
        <f>IFERROR(VLOOKUP($F378&amp;$C378,Sales!$J:$W,11,0),0)</f>
        <v>0</v>
      </c>
      <c r="O378" s="98">
        <f>IFERROR(VLOOKUP($F378&amp;$C378,Sales!$J:$W,12,0),0)</f>
        <v>0</v>
      </c>
      <c r="P378" s="98">
        <f>IFERROR(VLOOKUP($F378&amp;$C378,Sales!$J:$W,13,0),0)</f>
        <v>0</v>
      </c>
      <c r="Q378" s="98">
        <f>IFERROR(VLOOKUP($F378&amp;$C378,Sales!$A:$H,7,0),0)</f>
        <v>0</v>
      </c>
      <c r="R378" s="41">
        <f t="shared" si="10"/>
        <v>1</v>
      </c>
      <c r="S378" s="15">
        <v>1</v>
      </c>
      <c r="T378" s="15"/>
      <c r="U378" s="15"/>
      <c r="V378" s="15">
        <v>1</v>
      </c>
      <c r="W378" s="15">
        <v>1</v>
      </c>
      <c r="X378" s="15">
        <v>1</v>
      </c>
      <c r="Y378" s="41">
        <v>1</v>
      </c>
      <c r="Z378" s="41">
        <v>1</v>
      </c>
      <c r="AA378" s="41"/>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0">
        <v>1</v>
      </c>
      <c r="BA378" t="s">
        <v>22</v>
      </c>
      <c r="BB378" t="s">
        <v>23</v>
      </c>
      <c r="BD378" s="39" t="str">
        <f t="shared" si="11"/>
        <v>01/294825208IBukalapak</v>
      </c>
    </row>
    <row r="379" spans="2:59" ht="13.5" customHeight="1" x14ac:dyDescent="0.35">
      <c r="B379" s="10" t="s">
        <v>17</v>
      </c>
      <c r="C379" s="10" t="s">
        <v>2657</v>
      </c>
      <c r="D379" s="10" t="s">
        <v>294</v>
      </c>
      <c r="E379" s="10" t="s">
        <v>295</v>
      </c>
      <c r="F379" s="10" t="s">
        <v>299</v>
      </c>
      <c r="G379" s="137" t="s">
        <v>299</v>
      </c>
      <c r="H379" s="10"/>
      <c r="I379" s="10" t="s">
        <v>300</v>
      </c>
      <c r="J379" s="10" t="s">
        <v>8720</v>
      </c>
      <c r="K379" s="10" t="s">
        <v>7438</v>
      </c>
      <c r="L379" s="98">
        <f>IFERROR(VLOOKUP($F379&amp;$C379,Sales!$J:$W,9,0),0)</f>
        <v>0</v>
      </c>
      <c r="M379" s="98">
        <f>IFERROR(VLOOKUP($F379&amp;$C379,Sales!$J:$W,10,0),0)</f>
        <v>0</v>
      </c>
      <c r="N379" s="98">
        <f>IFERROR(VLOOKUP($F379&amp;$C379,Sales!$J:$W,11,0),0)</f>
        <v>0</v>
      </c>
      <c r="O379" s="98">
        <f>IFERROR(VLOOKUP($F379&amp;$C379,Sales!$J:$W,12,0),0)</f>
        <v>0</v>
      </c>
      <c r="P379" s="98">
        <f>IFERROR(VLOOKUP($F379&amp;$C379,Sales!$J:$W,13,0),0)</f>
        <v>0</v>
      </c>
      <c r="Q379" s="98">
        <f>IFERROR(VLOOKUP($F379&amp;$C379,Sales!$A:$H,7,0),0)</f>
        <v>0</v>
      </c>
      <c r="R379" s="41">
        <f t="shared" si="10"/>
        <v>1</v>
      </c>
      <c r="S379" s="15">
        <v>1</v>
      </c>
      <c r="T379" s="15"/>
      <c r="U379" s="15"/>
      <c r="V379" s="15">
        <v>1</v>
      </c>
      <c r="W379" s="15">
        <v>1</v>
      </c>
      <c r="X379" s="15">
        <v>1</v>
      </c>
      <c r="Y379" s="41">
        <v>1</v>
      </c>
      <c r="Z379" s="41">
        <v>1</v>
      </c>
      <c r="AA379" s="41"/>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0">
        <v>1</v>
      </c>
      <c r="BA379" t="s">
        <v>22</v>
      </c>
      <c r="BB379" t="s">
        <v>23</v>
      </c>
      <c r="BD379" s="39" t="str">
        <f t="shared" si="11"/>
        <v>01/294826003WBukalapak</v>
      </c>
    </row>
    <row r="380" spans="2:59" ht="13.5" customHeight="1" x14ac:dyDescent="0.35">
      <c r="B380" s="10" t="s">
        <v>17</v>
      </c>
      <c r="C380" s="10" t="s">
        <v>2657</v>
      </c>
      <c r="D380" s="10" t="s">
        <v>294</v>
      </c>
      <c r="E380" s="10" t="s">
        <v>295</v>
      </c>
      <c r="F380" s="10" t="s">
        <v>307</v>
      </c>
      <c r="G380" s="137" t="s">
        <v>307</v>
      </c>
      <c r="H380" s="10"/>
      <c r="I380" s="10">
        <v>0</v>
      </c>
      <c r="J380" s="10" t="s">
        <v>8721</v>
      </c>
      <c r="K380" s="10" t="s">
        <v>6052</v>
      </c>
      <c r="L380" s="98">
        <f>IFERROR(VLOOKUP($F380&amp;$C380,Sales!$J:$W,9,0),0)</f>
        <v>0</v>
      </c>
      <c r="M380" s="98">
        <f>IFERROR(VLOOKUP($F380&amp;$C380,Sales!$J:$W,10,0),0)</f>
        <v>0</v>
      </c>
      <c r="N380" s="98">
        <f>IFERROR(VLOOKUP($F380&amp;$C380,Sales!$J:$W,11,0),0)</f>
        <v>0</v>
      </c>
      <c r="O380" s="98">
        <f>IFERROR(VLOOKUP($F380&amp;$C380,Sales!$J:$W,12,0),0)</f>
        <v>0</v>
      </c>
      <c r="P380" s="98">
        <f>IFERROR(VLOOKUP($F380&amp;$C380,Sales!$J:$W,13,0),0)</f>
        <v>0</v>
      </c>
      <c r="Q380" s="98">
        <f>IFERROR(VLOOKUP($F380&amp;$C380,Sales!$A:$H,7,0),0)</f>
        <v>0</v>
      </c>
      <c r="R380" s="41" t="str">
        <f t="shared" si="10"/>
        <v>ERROR</v>
      </c>
      <c r="S380" s="15"/>
      <c r="T380" s="15"/>
      <c r="U380" s="15"/>
      <c r="V380" s="15"/>
      <c r="W380" s="15"/>
      <c r="X380" s="15"/>
      <c r="Y380" s="41"/>
      <c r="Z380" s="41"/>
      <c r="AA380" s="41"/>
      <c r="AB380" s="15"/>
      <c r="AC380" s="15"/>
      <c r="AD380" s="15"/>
      <c r="AE380" s="15"/>
      <c r="AF380" s="15"/>
      <c r="AG380" s="15"/>
      <c r="AH380" s="15"/>
      <c r="AI380" s="15"/>
      <c r="AJ380" s="41"/>
      <c r="AK380" s="15"/>
      <c r="AL380" s="15"/>
      <c r="AM380" s="15"/>
      <c r="AN380" s="15"/>
      <c r="AO380" s="15"/>
      <c r="AP380" s="15"/>
      <c r="AQ380" s="15"/>
      <c r="AR380" s="15"/>
      <c r="AS380" s="15"/>
      <c r="AT380" s="15"/>
      <c r="AU380" s="15"/>
      <c r="AV380" s="15"/>
      <c r="AW380" s="15"/>
      <c r="AX380" s="15"/>
      <c r="AY380" s="15"/>
      <c r="AZ380" s="10">
        <v>1</v>
      </c>
      <c r="BA380" t="s">
        <v>22</v>
      </c>
      <c r="BB380" t="s">
        <v>88</v>
      </c>
      <c r="BD380" s="39" t="str">
        <f t="shared" si="11"/>
        <v>01/294826003XBukalapak</v>
      </c>
      <c r="BE380" s="81">
        <v>44879</v>
      </c>
      <c r="BF380" t="s">
        <v>13954</v>
      </c>
    </row>
    <row r="381" spans="2:59" ht="13.5" customHeight="1" x14ac:dyDescent="0.35">
      <c r="B381" s="10" t="s">
        <v>17</v>
      </c>
      <c r="C381" s="10" t="s">
        <v>2657</v>
      </c>
      <c r="D381" s="10" t="s">
        <v>294</v>
      </c>
      <c r="E381" s="10" t="s">
        <v>295</v>
      </c>
      <c r="F381" s="10" t="s">
        <v>1714</v>
      </c>
      <c r="G381" s="137" t="s">
        <v>1714</v>
      </c>
      <c r="H381" s="10"/>
      <c r="I381" s="10" t="s">
        <v>298</v>
      </c>
      <c r="J381" s="10" t="s">
        <v>8722</v>
      </c>
      <c r="K381" s="10" t="s">
        <v>8723</v>
      </c>
      <c r="L381" s="98">
        <f>IFERROR(VLOOKUP($F381&amp;$C381,Sales!$J:$W,9,0),0)</f>
        <v>0</v>
      </c>
      <c r="M381" s="98">
        <f>IFERROR(VLOOKUP($F381&amp;$C381,Sales!$J:$W,10,0),0)</f>
        <v>0</v>
      </c>
      <c r="N381" s="98">
        <f>IFERROR(VLOOKUP($F381&amp;$C381,Sales!$J:$W,11,0),0)</f>
        <v>0</v>
      </c>
      <c r="O381" s="98">
        <f>IFERROR(VLOOKUP($F381&amp;$C381,Sales!$J:$W,12,0),0)</f>
        <v>0</v>
      </c>
      <c r="P381" s="98">
        <f>IFERROR(VLOOKUP($F381&amp;$C381,Sales!$J:$W,13,0),0)</f>
        <v>0</v>
      </c>
      <c r="Q381" s="98">
        <f>IFERROR(VLOOKUP($F381&amp;$C381,Sales!$A:$H,7,0),0)</f>
        <v>0</v>
      </c>
      <c r="R381" s="41">
        <f t="shared" si="10"/>
        <v>1</v>
      </c>
      <c r="S381" s="15">
        <v>1</v>
      </c>
      <c r="T381" s="15"/>
      <c r="U381" s="15"/>
      <c r="V381" s="15">
        <v>1</v>
      </c>
      <c r="W381" s="15">
        <v>1</v>
      </c>
      <c r="X381" s="15">
        <v>1</v>
      </c>
      <c r="Y381" s="41">
        <v>1</v>
      </c>
      <c r="Z381" s="41">
        <v>1</v>
      </c>
      <c r="AA381" s="41"/>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0">
        <v>1</v>
      </c>
      <c r="BA381" t="s">
        <v>22</v>
      </c>
      <c r="BB381" t="s">
        <v>23</v>
      </c>
      <c r="BD381" s="39" t="str">
        <f t="shared" si="11"/>
        <v>01/394929501PBukalapak</v>
      </c>
    </row>
    <row r="382" spans="2:59" ht="13.5" customHeight="1" x14ac:dyDescent="0.35">
      <c r="B382" s="10" t="s">
        <v>17</v>
      </c>
      <c r="C382" s="10" t="s">
        <v>2657</v>
      </c>
      <c r="D382" s="10" t="s">
        <v>294</v>
      </c>
      <c r="E382" s="10" t="s">
        <v>295</v>
      </c>
      <c r="F382" s="10" t="s">
        <v>356</v>
      </c>
      <c r="G382" s="137" t="s">
        <v>356</v>
      </c>
      <c r="H382" s="10"/>
      <c r="I382" s="10" t="s">
        <v>357</v>
      </c>
      <c r="J382" s="10" t="s">
        <v>8724</v>
      </c>
      <c r="K382" s="10" t="s">
        <v>8725</v>
      </c>
      <c r="L382" s="98">
        <f>IFERROR(VLOOKUP($F382&amp;$C382,Sales!$J:$W,9,0),0)</f>
        <v>0</v>
      </c>
      <c r="M382" s="98">
        <f>IFERROR(VLOOKUP($F382&amp;$C382,Sales!$J:$W,10,0),0)</f>
        <v>0</v>
      </c>
      <c r="N382" s="98">
        <f>IFERROR(VLOOKUP($F382&amp;$C382,Sales!$J:$W,11,0),0)</f>
        <v>235585.58558558556</v>
      </c>
      <c r="O382" s="98">
        <f>IFERROR(VLOOKUP($F382&amp;$C382,Sales!$J:$W,12,0),0)</f>
        <v>0.33333333333333331</v>
      </c>
      <c r="P382" s="98">
        <f>IFERROR(VLOOKUP($F382&amp;$C382,Sales!$J:$W,13,0),0)</f>
        <v>78528.528528528521</v>
      </c>
      <c r="Q382" s="98">
        <f>IFERROR(VLOOKUP($F382&amp;$C382,Sales!$A:$H,7,0),0)</f>
        <v>0</v>
      </c>
      <c r="R382" s="41">
        <f t="shared" si="10"/>
        <v>1</v>
      </c>
      <c r="S382" s="15">
        <v>1</v>
      </c>
      <c r="T382" s="15"/>
      <c r="U382" s="15"/>
      <c r="V382" s="15">
        <v>1</v>
      </c>
      <c r="W382" s="15">
        <v>1</v>
      </c>
      <c r="X382" s="15">
        <v>1</v>
      </c>
      <c r="Y382" s="41">
        <v>1</v>
      </c>
      <c r="Z382" s="41">
        <v>1</v>
      </c>
      <c r="AA382" s="41"/>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0">
        <v>1</v>
      </c>
      <c r="BA382" t="s">
        <v>31</v>
      </c>
      <c r="BB382" t="s">
        <v>23</v>
      </c>
      <c r="BD382" s="39" t="str">
        <f t="shared" si="11"/>
        <v>01/294826003JBukalapak</v>
      </c>
    </row>
    <row r="383" spans="2:59" ht="13.5" customHeight="1" x14ac:dyDescent="0.35">
      <c r="B383" s="10" t="s">
        <v>17</v>
      </c>
      <c r="C383" s="10" t="s">
        <v>2657</v>
      </c>
      <c r="D383" s="10" t="s">
        <v>294</v>
      </c>
      <c r="E383" s="10" t="s">
        <v>295</v>
      </c>
      <c r="F383" s="10" t="s">
        <v>1151</v>
      </c>
      <c r="G383" s="137" t="s">
        <v>1151</v>
      </c>
      <c r="H383" s="10"/>
      <c r="I383" s="10" t="s">
        <v>1152</v>
      </c>
      <c r="J383" s="10" t="s">
        <v>8726</v>
      </c>
      <c r="K383" s="10" t="s">
        <v>8727</v>
      </c>
      <c r="L383" s="98">
        <f>IFERROR(VLOOKUP($F383&amp;$C383,Sales!$J:$W,9,0),0)</f>
        <v>0</v>
      </c>
      <c r="M383" s="98">
        <f>IFERROR(VLOOKUP($F383&amp;$C383,Sales!$J:$W,10,0),0)</f>
        <v>0</v>
      </c>
      <c r="N383" s="98">
        <f>IFERROR(VLOOKUP($F383&amp;$C383,Sales!$J:$W,11,0),0)</f>
        <v>0</v>
      </c>
      <c r="O383" s="98">
        <f>IFERROR(VLOOKUP($F383&amp;$C383,Sales!$J:$W,12,0),0)</f>
        <v>0</v>
      </c>
      <c r="P383" s="98">
        <f>IFERROR(VLOOKUP($F383&amp;$C383,Sales!$J:$W,13,0),0)</f>
        <v>0</v>
      </c>
      <c r="Q383" s="98">
        <f>IFERROR(VLOOKUP($F383&amp;$C383,Sales!$A:$H,7,0),0)</f>
        <v>0</v>
      </c>
      <c r="R383" s="41">
        <f t="shared" si="10"/>
        <v>1</v>
      </c>
      <c r="S383" s="15">
        <v>1</v>
      </c>
      <c r="T383" s="15"/>
      <c r="U383" s="15"/>
      <c r="V383" s="15">
        <v>1</v>
      </c>
      <c r="W383" s="15">
        <v>1</v>
      </c>
      <c r="X383" s="15">
        <v>1</v>
      </c>
      <c r="Y383" s="41">
        <v>1</v>
      </c>
      <c r="Z383" s="41">
        <v>1</v>
      </c>
      <c r="AA383" s="41"/>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0">
        <v>1</v>
      </c>
      <c r="BA383" t="s">
        <v>22</v>
      </c>
      <c r="BB383" t="s">
        <v>23</v>
      </c>
      <c r="BD383" s="39" t="str">
        <f t="shared" si="11"/>
        <v>01/394829801KBukalapak</v>
      </c>
    </row>
    <row r="384" spans="2:59" ht="13.5" customHeight="1" x14ac:dyDescent="0.35">
      <c r="B384" s="10" t="s">
        <v>17</v>
      </c>
      <c r="C384" s="10" t="s">
        <v>2657</v>
      </c>
      <c r="D384" s="10" t="s">
        <v>455</v>
      </c>
      <c r="E384" s="10" t="s">
        <v>456</v>
      </c>
      <c r="F384" s="10" t="s">
        <v>475</v>
      </c>
      <c r="G384" s="137" t="s">
        <v>475</v>
      </c>
      <c r="H384" s="10"/>
      <c r="I384" s="10">
        <v>0</v>
      </c>
      <c r="J384" s="10" t="s">
        <v>8728</v>
      </c>
      <c r="K384" s="10" t="s">
        <v>5166</v>
      </c>
      <c r="L384" s="98">
        <f>IFERROR(VLOOKUP($F384&amp;$C384,Sales!$J:$W,9,0),0)</f>
        <v>0</v>
      </c>
      <c r="M384" s="98">
        <f>IFERROR(VLOOKUP($F384&amp;$C384,Sales!$J:$W,10,0),0)</f>
        <v>0</v>
      </c>
      <c r="N384" s="98">
        <f>IFERROR(VLOOKUP($F384&amp;$C384,Sales!$J:$W,11,0),0)</f>
        <v>0</v>
      </c>
      <c r="O384" s="98">
        <f>IFERROR(VLOOKUP($F384&amp;$C384,Sales!$J:$W,12,0),0)</f>
        <v>0</v>
      </c>
      <c r="P384" s="98">
        <f>IFERROR(VLOOKUP($F384&amp;$C384,Sales!$J:$W,13,0),0)</f>
        <v>0</v>
      </c>
      <c r="Q384" s="98">
        <f>IFERROR(VLOOKUP($F384&amp;$C384,Sales!$A:$H,7,0),0)</f>
        <v>0</v>
      </c>
      <c r="R384" s="41" t="str">
        <f t="shared" si="10"/>
        <v>ERROR</v>
      </c>
      <c r="S384" s="15"/>
      <c r="T384" s="15"/>
      <c r="U384" s="15"/>
      <c r="V384" s="15"/>
      <c r="W384" s="15"/>
      <c r="X384" s="15"/>
      <c r="Y384" s="41"/>
      <c r="Z384" s="41"/>
      <c r="AA384" s="41"/>
      <c r="AB384" s="15"/>
      <c r="AC384" s="15"/>
      <c r="AD384" s="15"/>
      <c r="AE384" s="15"/>
      <c r="AF384" s="15"/>
      <c r="AG384" s="15"/>
      <c r="AH384" s="15"/>
      <c r="AI384" s="15"/>
      <c r="AJ384" s="41"/>
      <c r="AK384" s="15"/>
      <c r="AL384" s="15"/>
      <c r="AM384" s="15"/>
      <c r="AN384" s="15"/>
      <c r="AO384" s="15"/>
      <c r="AP384" s="15"/>
      <c r="AQ384" s="15"/>
      <c r="AR384" s="15"/>
      <c r="AS384" s="15"/>
      <c r="AT384" s="15"/>
      <c r="AU384" s="15"/>
      <c r="AV384" s="15"/>
      <c r="AW384" s="15"/>
      <c r="AX384" s="15"/>
      <c r="AY384" s="15"/>
      <c r="AZ384" s="10">
        <v>1</v>
      </c>
      <c r="BA384" t="s">
        <v>22</v>
      </c>
      <c r="BB384" t="s">
        <v>88</v>
      </c>
      <c r="BD384" s="39" t="str">
        <f t="shared" si="11"/>
        <v>01/395029501HBukalapak</v>
      </c>
    </row>
    <row r="385" spans="2:60" ht="13.5" customHeight="1" x14ac:dyDescent="0.35">
      <c r="B385" s="10" t="s">
        <v>17</v>
      </c>
      <c r="C385" s="10" t="s">
        <v>2657</v>
      </c>
      <c r="D385" s="10" t="s">
        <v>294</v>
      </c>
      <c r="E385" s="10" t="s">
        <v>295</v>
      </c>
      <c r="F385" s="10" t="s">
        <v>303</v>
      </c>
      <c r="G385" s="137" t="s">
        <v>303</v>
      </c>
      <c r="H385" s="10"/>
      <c r="I385" s="10" t="s">
        <v>304</v>
      </c>
      <c r="J385" s="10" t="s">
        <v>8729</v>
      </c>
      <c r="K385" s="10" t="s">
        <v>7770</v>
      </c>
      <c r="L385" s="98">
        <f>IFERROR(VLOOKUP($F385&amp;$C385,Sales!$J:$W,9,0),0)</f>
        <v>0</v>
      </c>
      <c r="M385" s="98">
        <f>IFERROR(VLOOKUP($F385&amp;$C385,Sales!$J:$W,10,0),0)</f>
        <v>0</v>
      </c>
      <c r="N385" s="98">
        <f>IFERROR(VLOOKUP($F385&amp;$C385,Sales!$J:$W,11,0),0)</f>
        <v>0</v>
      </c>
      <c r="O385" s="98">
        <f>IFERROR(VLOOKUP($F385&amp;$C385,Sales!$J:$W,12,0),0)</f>
        <v>0</v>
      </c>
      <c r="P385" s="98">
        <f>IFERROR(VLOOKUP($F385&amp;$C385,Sales!$J:$W,13,0),0)</f>
        <v>0</v>
      </c>
      <c r="Q385" s="98">
        <f>IFERROR(VLOOKUP($F385&amp;$C385,Sales!$A:$H,7,0),0)</f>
        <v>0</v>
      </c>
      <c r="R385" s="41">
        <f t="shared" si="10"/>
        <v>1</v>
      </c>
      <c r="S385" s="15">
        <v>1</v>
      </c>
      <c r="T385" s="15"/>
      <c r="U385" s="15"/>
      <c r="V385" s="15">
        <v>1</v>
      </c>
      <c r="W385" s="15">
        <v>1</v>
      </c>
      <c r="X385" s="15">
        <v>1</v>
      </c>
      <c r="Y385" s="41">
        <v>1</v>
      </c>
      <c r="Z385" s="41">
        <v>1</v>
      </c>
      <c r="AA385" s="41"/>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0">
        <v>1</v>
      </c>
      <c r="BA385" t="s">
        <v>22</v>
      </c>
      <c r="BB385" t="s">
        <v>23</v>
      </c>
      <c r="BD385" s="39" t="str">
        <f t="shared" si="11"/>
        <v>01/394829801FBukalapak</v>
      </c>
    </row>
    <row r="386" spans="2:60" ht="13.5" customHeight="1" x14ac:dyDescent="0.35">
      <c r="B386" s="10" t="s">
        <v>17</v>
      </c>
      <c r="C386" s="10" t="s">
        <v>2657</v>
      </c>
      <c r="D386" s="10" t="s">
        <v>294</v>
      </c>
      <c r="E386" s="10" t="s">
        <v>295</v>
      </c>
      <c r="F386" s="10" t="s">
        <v>305</v>
      </c>
      <c r="G386" s="137" t="s">
        <v>305</v>
      </c>
      <c r="H386" s="10"/>
      <c r="I386" s="10" t="s">
        <v>306</v>
      </c>
      <c r="J386" s="10" t="s">
        <v>2737</v>
      </c>
      <c r="K386" s="10" t="s">
        <v>2738</v>
      </c>
      <c r="L386" s="98">
        <f>IFERROR(VLOOKUP($F386&amp;$C386,Sales!$J:$W,9,0),0)</f>
        <v>0</v>
      </c>
      <c r="M386" s="98">
        <f>IFERROR(VLOOKUP($F386&amp;$C386,Sales!$J:$W,10,0),0)</f>
        <v>0</v>
      </c>
      <c r="N386" s="98">
        <f>IFERROR(VLOOKUP($F386&amp;$C386,Sales!$J:$W,11,0),0)</f>
        <v>0</v>
      </c>
      <c r="O386" s="98">
        <f>IFERROR(VLOOKUP($F386&amp;$C386,Sales!$J:$W,12,0),0)</f>
        <v>0</v>
      </c>
      <c r="P386" s="98">
        <f>IFERROR(VLOOKUP($F386&amp;$C386,Sales!$J:$W,13,0),0)</f>
        <v>0</v>
      </c>
      <c r="Q386" s="98">
        <f>IFERROR(VLOOKUP($F386&amp;$C386,Sales!$A:$H,7,0),0)</f>
        <v>0</v>
      </c>
      <c r="R386" s="41">
        <f t="shared" si="10"/>
        <v>1</v>
      </c>
      <c r="S386" s="15">
        <v>1</v>
      </c>
      <c r="T386" s="15"/>
      <c r="U386" s="15"/>
      <c r="V386" s="15">
        <v>1</v>
      </c>
      <c r="W386" s="15">
        <v>1</v>
      </c>
      <c r="X386" s="15">
        <v>1</v>
      </c>
      <c r="Y386" s="41">
        <v>1</v>
      </c>
      <c r="Z386" s="41">
        <v>1</v>
      </c>
      <c r="AA386" s="41"/>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0">
        <v>1</v>
      </c>
      <c r="BA386" t="s">
        <v>22</v>
      </c>
      <c r="BB386" t="s">
        <v>23</v>
      </c>
      <c r="BD386" s="39" t="str">
        <f t="shared" si="11"/>
        <v>01/394829601FBukalapak</v>
      </c>
    </row>
    <row r="387" spans="2:60" ht="13.5" customHeight="1" x14ac:dyDescent="0.35">
      <c r="B387" s="10" t="s">
        <v>17</v>
      </c>
      <c r="C387" s="10" t="s">
        <v>2657</v>
      </c>
      <c r="D387" s="10" t="s">
        <v>294</v>
      </c>
      <c r="E387" s="10" t="s">
        <v>295</v>
      </c>
      <c r="F387" s="10" t="s">
        <v>315</v>
      </c>
      <c r="G387" s="137" t="s">
        <v>315</v>
      </c>
      <c r="H387" s="10"/>
      <c r="I387" s="10">
        <v>0</v>
      </c>
      <c r="J387" s="10" t="s">
        <v>8730</v>
      </c>
      <c r="K387" s="10" t="s">
        <v>7025</v>
      </c>
      <c r="L387" s="98">
        <f>IFERROR(VLOOKUP($F387&amp;$C387,Sales!$J:$W,9,0),0)</f>
        <v>0</v>
      </c>
      <c r="M387" s="98">
        <f>IFERROR(VLOOKUP($F387&amp;$C387,Sales!$J:$W,10,0),0)</f>
        <v>0</v>
      </c>
      <c r="N387" s="98">
        <f>IFERROR(VLOOKUP($F387&amp;$C387,Sales!$J:$W,11,0),0)</f>
        <v>0</v>
      </c>
      <c r="O387" s="98">
        <f>IFERROR(VLOOKUP($F387&amp;$C387,Sales!$J:$W,12,0),0)</f>
        <v>0</v>
      </c>
      <c r="P387" s="98">
        <f>IFERROR(VLOOKUP($F387&amp;$C387,Sales!$J:$W,13,0),0)</f>
        <v>0</v>
      </c>
      <c r="Q387" s="98">
        <f>IFERROR(VLOOKUP($F387&amp;$C387,Sales!$A:$H,7,0),0)</f>
        <v>0</v>
      </c>
      <c r="R387" s="41">
        <f t="shared" si="10"/>
        <v>1</v>
      </c>
      <c r="S387" s="15">
        <v>1</v>
      </c>
      <c r="T387" s="15"/>
      <c r="U387" s="15"/>
      <c r="V387" s="15">
        <v>1</v>
      </c>
      <c r="W387" s="15">
        <v>1</v>
      </c>
      <c r="X387" s="15">
        <v>1</v>
      </c>
      <c r="Y387" s="41">
        <v>1</v>
      </c>
      <c r="Z387" s="41">
        <v>1</v>
      </c>
      <c r="AA387" s="41"/>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0">
        <v>1</v>
      </c>
      <c r="BA387" t="s">
        <v>22</v>
      </c>
      <c r="BB387" t="s">
        <v>23</v>
      </c>
      <c r="BD387" s="39" t="str">
        <f t="shared" si="11"/>
        <v>01/08070603ABukalapak</v>
      </c>
    </row>
    <row r="388" spans="2:60" ht="13.5" customHeight="1" x14ac:dyDescent="0.35">
      <c r="B388" s="10" t="s">
        <v>17</v>
      </c>
      <c r="C388" s="10" t="s">
        <v>2657</v>
      </c>
      <c r="D388" s="10" t="s">
        <v>294</v>
      </c>
      <c r="E388" s="10" t="s">
        <v>295</v>
      </c>
      <c r="F388" s="10" t="s">
        <v>319</v>
      </c>
      <c r="G388" s="137" t="s">
        <v>319</v>
      </c>
      <c r="H388" s="10"/>
      <c r="I388" s="10">
        <v>0</v>
      </c>
      <c r="J388" s="10" t="s">
        <v>8731</v>
      </c>
      <c r="K388" s="10" t="s">
        <v>7428</v>
      </c>
      <c r="L388" s="98">
        <f>IFERROR(VLOOKUP($F388&amp;$C388,Sales!$J:$W,9,0),0)</f>
        <v>0</v>
      </c>
      <c r="M388" s="98">
        <f>IFERROR(VLOOKUP($F388&amp;$C388,Sales!$J:$W,10,0),0)</f>
        <v>0</v>
      </c>
      <c r="N388" s="98">
        <f>IFERROR(VLOOKUP($F388&amp;$C388,Sales!$J:$W,11,0),0)</f>
        <v>0</v>
      </c>
      <c r="O388" s="98">
        <f>IFERROR(VLOOKUP($F388&amp;$C388,Sales!$J:$W,12,0),0)</f>
        <v>0</v>
      </c>
      <c r="P388" s="98">
        <f>IFERROR(VLOOKUP($F388&amp;$C388,Sales!$J:$W,13,0),0)</f>
        <v>0</v>
      </c>
      <c r="Q388" s="98">
        <f>IFERROR(VLOOKUP($F388&amp;$C388,Sales!$A:$H,7,0),0)</f>
        <v>0</v>
      </c>
      <c r="R388" s="41" t="str">
        <f t="shared" ref="R388:R451" si="12">IFERROR(AVERAGE($S388:$AW388),"ERROR")</f>
        <v>ERROR</v>
      </c>
      <c r="S388" s="15"/>
      <c r="T388" s="15"/>
      <c r="U388" s="15"/>
      <c r="V388" s="15"/>
      <c r="W388" s="15"/>
      <c r="X388" s="15"/>
      <c r="Y388" s="41"/>
      <c r="Z388" s="41"/>
      <c r="AA388" s="41"/>
      <c r="AB388" s="15"/>
      <c r="AC388" s="15"/>
      <c r="AD388" s="15"/>
      <c r="AE388" s="15"/>
      <c r="AF388" s="15"/>
      <c r="AG388" s="15"/>
      <c r="AH388" s="15"/>
      <c r="AI388" s="15"/>
      <c r="AJ388" s="41"/>
      <c r="AK388" s="15"/>
      <c r="AL388" s="15"/>
      <c r="AM388" s="15"/>
      <c r="AN388" s="15"/>
      <c r="AO388" s="15"/>
      <c r="AP388" s="15"/>
      <c r="AQ388" s="15"/>
      <c r="AR388" s="15"/>
      <c r="AS388" s="15"/>
      <c r="AT388" s="15"/>
      <c r="AU388" s="15"/>
      <c r="AV388" s="15"/>
      <c r="AW388" s="15"/>
      <c r="AX388" s="15"/>
      <c r="AY388" s="15"/>
      <c r="AZ388" s="10">
        <v>1</v>
      </c>
      <c r="BA388" t="s">
        <v>22</v>
      </c>
      <c r="BB388" t="s">
        <v>88</v>
      </c>
      <c r="BD388" s="39" t="str">
        <f t="shared" ref="BD388:BD451" si="13">F388&amp;C388</f>
        <v>01/294825207CBukalapak</v>
      </c>
    </row>
    <row r="389" spans="2:60" ht="13.5" customHeight="1" x14ac:dyDescent="0.35">
      <c r="B389" s="10" t="s">
        <v>17</v>
      </c>
      <c r="C389" s="10" t="s">
        <v>2657</v>
      </c>
      <c r="D389" s="10" t="s">
        <v>294</v>
      </c>
      <c r="E389" s="10" t="s">
        <v>295</v>
      </c>
      <c r="F389" s="10" t="s">
        <v>379</v>
      </c>
      <c r="G389" s="137" t="s">
        <v>379</v>
      </c>
      <c r="H389" s="10"/>
      <c r="I389" s="10" t="s">
        <v>380</v>
      </c>
      <c r="J389" s="10" t="s">
        <v>8732</v>
      </c>
      <c r="K389" s="10" t="s">
        <v>2714</v>
      </c>
      <c r="L389" s="98">
        <f>IFERROR(VLOOKUP($F389&amp;$C389,Sales!$J:$W,9,0),0)</f>
        <v>0</v>
      </c>
      <c r="M389" s="98">
        <f>IFERROR(VLOOKUP($F389&amp;$C389,Sales!$J:$W,10,0),0)</f>
        <v>0</v>
      </c>
      <c r="N389" s="98">
        <f>IFERROR(VLOOKUP($F389&amp;$C389,Sales!$J:$W,11,0),0)</f>
        <v>0</v>
      </c>
      <c r="O389" s="98">
        <f>IFERROR(VLOOKUP($F389&amp;$C389,Sales!$J:$W,12,0),0)</f>
        <v>0</v>
      </c>
      <c r="P389" s="98">
        <f>IFERROR(VLOOKUP($F389&amp;$C389,Sales!$J:$W,13,0),0)</f>
        <v>0</v>
      </c>
      <c r="Q389" s="98">
        <f>IFERROR(VLOOKUP($F389&amp;$C389,Sales!$A:$H,7,0),0)</f>
        <v>0</v>
      </c>
      <c r="R389" s="41" t="str">
        <f t="shared" si="12"/>
        <v>ERROR</v>
      </c>
      <c r="S389" s="15"/>
      <c r="T389" s="15"/>
      <c r="U389" s="15"/>
      <c r="V389" s="15"/>
      <c r="W389" s="15"/>
      <c r="X389" s="15"/>
      <c r="Y389" s="41"/>
      <c r="Z389" s="41"/>
      <c r="AA389" s="41"/>
      <c r="AB389" s="15"/>
      <c r="AC389" s="15"/>
      <c r="AD389" s="15"/>
      <c r="AE389" s="15"/>
      <c r="AF389" s="15"/>
      <c r="AG389" s="15"/>
      <c r="AH389" s="15"/>
      <c r="AI389" s="15"/>
      <c r="AJ389" s="41"/>
      <c r="AK389" s="15"/>
      <c r="AL389" s="15"/>
      <c r="AM389" s="15"/>
      <c r="AN389" s="15"/>
      <c r="AO389" s="15"/>
      <c r="AP389" s="15"/>
      <c r="AQ389" s="15"/>
      <c r="AR389" s="15"/>
      <c r="AS389" s="15"/>
      <c r="AT389" s="15"/>
      <c r="AU389" s="15"/>
      <c r="AV389" s="15"/>
      <c r="AW389" s="15"/>
      <c r="AX389" s="15"/>
      <c r="AY389" s="15"/>
      <c r="AZ389" s="10">
        <v>1</v>
      </c>
      <c r="BA389" t="s">
        <v>22</v>
      </c>
      <c r="BB389" t="s">
        <v>88</v>
      </c>
      <c r="BD389" s="39" t="str">
        <f t="shared" si="13"/>
        <v>01/080717701ABukalapak</v>
      </c>
    </row>
    <row r="390" spans="2:60" ht="13.5" customHeight="1" x14ac:dyDescent="0.35">
      <c r="B390" s="10" t="s">
        <v>17</v>
      </c>
      <c r="C390" s="10" t="s">
        <v>2657</v>
      </c>
      <c r="D390" s="10" t="s">
        <v>294</v>
      </c>
      <c r="E390" s="10" t="s">
        <v>295</v>
      </c>
      <c r="F390" s="10" t="s">
        <v>323</v>
      </c>
      <c r="G390" s="137" t="s">
        <v>323</v>
      </c>
      <c r="H390" s="10"/>
      <c r="I390" s="10">
        <v>0</v>
      </c>
      <c r="J390" s="10" t="s">
        <v>5379</v>
      </c>
      <c r="K390" s="10" t="s">
        <v>5380</v>
      </c>
      <c r="L390" s="98">
        <f>IFERROR(VLOOKUP($F390&amp;$C390,Sales!$J:$W,9,0),0)</f>
        <v>0</v>
      </c>
      <c r="M390" s="98">
        <f>IFERROR(VLOOKUP($F390&amp;$C390,Sales!$J:$W,10,0),0)</f>
        <v>0</v>
      </c>
      <c r="N390" s="98">
        <f>IFERROR(VLOOKUP($F390&amp;$C390,Sales!$J:$W,11,0),0)</f>
        <v>0</v>
      </c>
      <c r="O390" s="98">
        <f>IFERROR(VLOOKUP($F390&amp;$C390,Sales!$J:$W,12,0),0)</f>
        <v>0</v>
      </c>
      <c r="P390" s="98">
        <f>IFERROR(VLOOKUP($F390&amp;$C390,Sales!$J:$W,13,0),0)</f>
        <v>0</v>
      </c>
      <c r="Q390" s="98">
        <f>IFERROR(VLOOKUP($F390&amp;$C390,Sales!$A:$H,7,0),0)</f>
        <v>0</v>
      </c>
      <c r="R390" s="41" t="str">
        <f t="shared" si="12"/>
        <v>ERROR</v>
      </c>
      <c r="S390" s="15"/>
      <c r="T390" s="15"/>
      <c r="U390" s="15"/>
      <c r="V390" s="15"/>
      <c r="W390" s="15"/>
      <c r="X390" s="15"/>
      <c r="Y390" s="41"/>
      <c r="Z390" s="41"/>
      <c r="AA390" s="41"/>
      <c r="AB390" s="15"/>
      <c r="AC390" s="15"/>
      <c r="AD390" s="15"/>
      <c r="AE390" s="15"/>
      <c r="AF390" s="15"/>
      <c r="AG390" s="15"/>
      <c r="AH390" s="15"/>
      <c r="AI390" s="15"/>
      <c r="AJ390" s="41"/>
      <c r="AK390" s="15"/>
      <c r="AL390" s="15"/>
      <c r="AM390" s="15"/>
      <c r="AN390" s="15"/>
      <c r="AO390" s="15"/>
      <c r="AP390" s="15"/>
      <c r="AQ390" s="15"/>
      <c r="AR390" s="15"/>
      <c r="AS390" s="15"/>
      <c r="AT390" s="15"/>
      <c r="AU390" s="15"/>
      <c r="AV390" s="15"/>
      <c r="AW390" s="15"/>
      <c r="AX390" s="15"/>
      <c r="AY390" s="15"/>
      <c r="AZ390" s="10">
        <v>1</v>
      </c>
      <c r="BA390" t="s">
        <v>22</v>
      </c>
      <c r="BB390" t="s">
        <v>88</v>
      </c>
      <c r="BD390" s="39" t="str">
        <f t="shared" si="13"/>
        <v>01/294826902HBukalapak</v>
      </c>
    </row>
    <row r="391" spans="2:60" ht="13.5" customHeight="1" x14ac:dyDescent="0.35">
      <c r="B391" s="10" t="s">
        <v>17</v>
      </c>
      <c r="C391" s="10" t="s">
        <v>2657</v>
      </c>
      <c r="D391" s="10" t="s">
        <v>294</v>
      </c>
      <c r="E391" s="10" t="s">
        <v>295</v>
      </c>
      <c r="F391" s="10" t="s">
        <v>2324</v>
      </c>
      <c r="G391" s="137" t="s">
        <v>2324</v>
      </c>
      <c r="H391" s="10"/>
      <c r="I391" s="10" t="s">
        <v>2450</v>
      </c>
      <c r="J391" s="10" t="s">
        <v>5382</v>
      </c>
      <c r="K391" s="10" t="s">
        <v>5383</v>
      </c>
      <c r="L391" s="98">
        <f>IFERROR(VLOOKUP($F391&amp;$C391,Sales!$J:$W,9,0),0)</f>
        <v>0</v>
      </c>
      <c r="M391" s="98">
        <f>IFERROR(VLOOKUP($F391&amp;$C391,Sales!$J:$W,10,0),0)</f>
        <v>0</v>
      </c>
      <c r="N391" s="98">
        <f>IFERROR(VLOOKUP($F391&amp;$C391,Sales!$J:$W,11,0),0)</f>
        <v>0</v>
      </c>
      <c r="O391" s="98">
        <f>IFERROR(VLOOKUP($F391&amp;$C391,Sales!$J:$W,12,0),0)</f>
        <v>0</v>
      </c>
      <c r="P391" s="98">
        <f>IFERROR(VLOOKUP($F391&amp;$C391,Sales!$J:$W,13,0),0)</f>
        <v>0</v>
      </c>
      <c r="Q391" s="98">
        <f>IFERROR(VLOOKUP($F391&amp;$C391,Sales!$A:$H,7,0),0)</f>
        <v>0</v>
      </c>
      <c r="R391" s="41">
        <f t="shared" si="12"/>
        <v>1</v>
      </c>
      <c r="S391" s="15">
        <v>1</v>
      </c>
      <c r="T391" s="15"/>
      <c r="U391" s="15"/>
      <c r="V391" s="15">
        <v>1</v>
      </c>
      <c r="W391" s="15">
        <v>1</v>
      </c>
      <c r="X391" s="15">
        <v>1</v>
      </c>
      <c r="Y391" s="41">
        <v>1</v>
      </c>
      <c r="Z391" s="41">
        <v>1</v>
      </c>
      <c r="AA391" s="41"/>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0">
        <v>1</v>
      </c>
      <c r="BA391" t="s">
        <v>8733</v>
      </c>
      <c r="BB391" t="s">
        <v>23</v>
      </c>
      <c r="BD391" s="39" t="str">
        <f t="shared" si="13"/>
        <v>01/394829601EBukalapak</v>
      </c>
      <c r="BG391" t="s">
        <v>20606</v>
      </c>
    </row>
    <row r="392" spans="2:60" ht="13.5" customHeight="1" x14ac:dyDescent="0.35">
      <c r="B392" s="10" t="s">
        <v>17</v>
      </c>
      <c r="C392" s="10" t="s">
        <v>2657</v>
      </c>
      <c r="D392" s="10" t="s">
        <v>294</v>
      </c>
      <c r="E392" s="10" t="s">
        <v>295</v>
      </c>
      <c r="F392" s="10" t="s">
        <v>321</v>
      </c>
      <c r="G392" s="137" t="s">
        <v>321</v>
      </c>
      <c r="H392" s="10"/>
      <c r="I392" s="10">
        <v>0</v>
      </c>
      <c r="J392" s="10" t="s">
        <v>8734</v>
      </c>
      <c r="K392" s="10" t="s">
        <v>4947</v>
      </c>
      <c r="L392" s="98">
        <f>IFERROR(VLOOKUP($F392&amp;$C392,Sales!$J:$W,9,0),0)</f>
        <v>0</v>
      </c>
      <c r="M392" s="98">
        <f>IFERROR(VLOOKUP($F392&amp;$C392,Sales!$J:$W,10,0),0)</f>
        <v>0</v>
      </c>
      <c r="N392" s="98">
        <f>IFERROR(VLOOKUP($F392&amp;$C392,Sales!$J:$W,11,0),0)</f>
        <v>0</v>
      </c>
      <c r="O392" s="98">
        <f>IFERROR(VLOOKUP($F392&amp;$C392,Sales!$J:$W,12,0),0)</f>
        <v>0</v>
      </c>
      <c r="P392" s="98">
        <f>IFERROR(VLOOKUP($F392&amp;$C392,Sales!$J:$W,13,0),0)</f>
        <v>0</v>
      </c>
      <c r="Q392" s="98">
        <f>IFERROR(VLOOKUP($F392&amp;$C392,Sales!$A:$H,7,0),0)</f>
        <v>0</v>
      </c>
      <c r="R392" s="41">
        <f t="shared" si="12"/>
        <v>1</v>
      </c>
      <c r="S392" s="15">
        <v>1</v>
      </c>
      <c r="T392" s="15"/>
      <c r="U392" s="15"/>
      <c r="V392" s="15">
        <v>1</v>
      </c>
      <c r="W392" s="15">
        <v>1</v>
      </c>
      <c r="X392" s="15">
        <v>1</v>
      </c>
      <c r="Y392" s="41">
        <v>1</v>
      </c>
      <c r="Z392" s="41">
        <v>1</v>
      </c>
      <c r="AA392" s="41"/>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0">
        <v>1</v>
      </c>
      <c r="BA392" t="s">
        <v>22</v>
      </c>
      <c r="BB392" t="s">
        <v>23</v>
      </c>
      <c r="BD392" s="39" t="str">
        <f t="shared" si="13"/>
        <v>01/294825206BBukalapak</v>
      </c>
    </row>
    <row r="393" spans="2:60" ht="13.5" customHeight="1" x14ac:dyDescent="0.35">
      <c r="B393" s="10" t="s">
        <v>17</v>
      </c>
      <c r="C393" s="10" t="s">
        <v>2657</v>
      </c>
      <c r="D393" s="10" t="s">
        <v>294</v>
      </c>
      <c r="E393" s="10" t="s">
        <v>295</v>
      </c>
      <c r="F393" s="10" t="s">
        <v>347</v>
      </c>
      <c r="G393" s="137" t="s">
        <v>347</v>
      </c>
      <c r="H393" s="10"/>
      <c r="I393" s="10" t="s">
        <v>348</v>
      </c>
      <c r="J393" s="10" t="s">
        <v>8735</v>
      </c>
      <c r="K393" s="10" t="s">
        <v>8736</v>
      </c>
      <c r="L393" s="98">
        <f>IFERROR(VLOOKUP($F393&amp;$C393,Sales!$J:$W,9,0),0)</f>
        <v>0</v>
      </c>
      <c r="M393" s="98">
        <f>IFERROR(VLOOKUP($F393&amp;$C393,Sales!$J:$W,10,0),0)</f>
        <v>500720.72072072065</v>
      </c>
      <c r="N393" s="98">
        <f>IFERROR(VLOOKUP($F393&amp;$C393,Sales!$J:$W,11,0),0)</f>
        <v>250360.36036036033</v>
      </c>
      <c r="O393" s="98">
        <f>IFERROR(VLOOKUP($F393&amp;$C393,Sales!$J:$W,12,0),0)</f>
        <v>1</v>
      </c>
      <c r="P393" s="98">
        <f>IFERROR(VLOOKUP($F393&amp;$C393,Sales!$J:$W,13,0),0)</f>
        <v>250360.36036036033</v>
      </c>
      <c r="Q393" s="98">
        <f>IFERROR(VLOOKUP($F393&amp;$C393,Sales!$A:$H,7,0),0)</f>
        <v>0</v>
      </c>
      <c r="R393" s="41">
        <f t="shared" si="12"/>
        <v>1</v>
      </c>
      <c r="S393" s="15">
        <v>1</v>
      </c>
      <c r="T393" s="15"/>
      <c r="U393" s="15"/>
      <c r="V393" s="15">
        <v>1</v>
      </c>
      <c r="W393" s="15">
        <v>1</v>
      </c>
      <c r="X393" s="15">
        <v>1</v>
      </c>
      <c r="Y393" s="41">
        <v>1</v>
      </c>
      <c r="Z393" s="41">
        <v>1</v>
      </c>
      <c r="AA393" s="41"/>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0">
        <v>1</v>
      </c>
      <c r="BA393" t="s">
        <v>22</v>
      </c>
      <c r="BB393" t="s">
        <v>23</v>
      </c>
      <c r="BD393" s="39" t="str">
        <f t="shared" si="13"/>
        <v>01/294825206GBukalapak</v>
      </c>
      <c r="BE393" t="s">
        <v>13639</v>
      </c>
      <c r="BF393" t="s">
        <v>13640</v>
      </c>
    </row>
    <row r="394" spans="2:60" ht="13.5" customHeight="1" x14ac:dyDescent="0.35">
      <c r="B394" s="10" t="s">
        <v>17</v>
      </c>
      <c r="C394" s="10" t="s">
        <v>2657</v>
      </c>
      <c r="D394" s="10" t="s">
        <v>19</v>
      </c>
      <c r="E394" s="10" t="s">
        <v>20</v>
      </c>
      <c r="F394" s="10" t="s">
        <v>800</v>
      </c>
      <c r="G394" s="137" t="s">
        <v>800</v>
      </c>
      <c r="H394" s="10"/>
      <c r="I394" s="10" t="s">
        <v>21</v>
      </c>
      <c r="J394" s="10" t="s">
        <v>8737</v>
      </c>
      <c r="K394" s="10" t="s">
        <v>6286</v>
      </c>
      <c r="L394" s="98">
        <f>IFERROR(VLOOKUP($F394&amp;$C394,Sales!$J:$W,9,0),0)</f>
        <v>0</v>
      </c>
      <c r="M394" s="98">
        <f>IFERROR(VLOOKUP($F394&amp;$C394,Sales!$J:$W,10,0),0)</f>
        <v>0</v>
      </c>
      <c r="N394" s="98">
        <f>IFERROR(VLOOKUP($F394&amp;$C394,Sales!$J:$W,11,0),0)</f>
        <v>0</v>
      </c>
      <c r="O394" s="98">
        <f>IFERROR(VLOOKUP($F394&amp;$C394,Sales!$J:$W,12,0),0)</f>
        <v>0</v>
      </c>
      <c r="P394" s="98">
        <f>IFERROR(VLOOKUP($F394&amp;$C394,Sales!$J:$W,13,0),0)</f>
        <v>0</v>
      </c>
      <c r="Q394" s="98">
        <f>IFERROR(VLOOKUP($F394&amp;$C394,Sales!$A:$H,7,0),0)</f>
        <v>0</v>
      </c>
      <c r="R394" s="41" t="str">
        <f t="shared" si="12"/>
        <v>ERROR</v>
      </c>
      <c r="S394" s="15"/>
      <c r="T394" s="15"/>
      <c r="U394" s="15"/>
      <c r="V394" s="15"/>
      <c r="W394" s="15"/>
      <c r="X394" s="15"/>
      <c r="Y394" s="41"/>
      <c r="Z394" s="41"/>
      <c r="AA394" s="41"/>
      <c r="AB394" s="15"/>
      <c r="AC394" s="15"/>
      <c r="AD394" s="15"/>
      <c r="AE394" s="15"/>
      <c r="AF394" s="15"/>
      <c r="AG394" s="15"/>
      <c r="AH394" s="15"/>
      <c r="AI394" s="15"/>
      <c r="AJ394" s="41"/>
      <c r="AK394" s="15"/>
      <c r="AL394" s="15"/>
      <c r="AM394" s="15"/>
      <c r="AN394" s="15"/>
      <c r="AO394" s="15"/>
      <c r="AP394" s="15"/>
      <c r="AQ394" s="15"/>
      <c r="AR394" s="15"/>
      <c r="AS394" s="15"/>
      <c r="AT394" s="15"/>
      <c r="AU394" s="15"/>
      <c r="AV394" s="15"/>
      <c r="AW394" s="15"/>
      <c r="AX394" s="15"/>
      <c r="AY394" s="15"/>
      <c r="AZ394" s="10">
        <v>1</v>
      </c>
      <c r="BA394" t="s">
        <v>8733</v>
      </c>
      <c r="BB394" t="s">
        <v>88</v>
      </c>
      <c r="BD394" s="39" t="str">
        <f t="shared" si="13"/>
        <v>01/316027111IBukalapak</v>
      </c>
    </row>
    <row r="395" spans="2:60" ht="13.5" customHeight="1" x14ac:dyDescent="0.35">
      <c r="B395" s="10" t="s">
        <v>17</v>
      </c>
      <c r="C395" s="10" t="s">
        <v>2657</v>
      </c>
      <c r="D395" s="10" t="s">
        <v>294</v>
      </c>
      <c r="E395" s="10" t="s">
        <v>295</v>
      </c>
      <c r="F395" s="10" t="s">
        <v>795</v>
      </c>
      <c r="G395" s="137" t="s">
        <v>795</v>
      </c>
      <c r="H395" s="10"/>
      <c r="I395" s="10" t="s">
        <v>1149</v>
      </c>
      <c r="J395" s="10" t="s">
        <v>2751</v>
      </c>
      <c r="K395" s="10" t="s">
        <v>2580</v>
      </c>
      <c r="L395" s="98">
        <f>IFERROR(VLOOKUP($F395&amp;$C395,Sales!$J:$W,9,0),0)</f>
        <v>0</v>
      </c>
      <c r="M395" s="98">
        <f>IFERROR(VLOOKUP($F395&amp;$C395,Sales!$J:$W,10,0),0)</f>
        <v>0</v>
      </c>
      <c r="N395" s="98">
        <f>IFERROR(VLOOKUP($F395&amp;$C395,Sales!$J:$W,11,0),0)</f>
        <v>0</v>
      </c>
      <c r="O395" s="98">
        <f>IFERROR(VLOOKUP($F395&amp;$C395,Sales!$J:$W,12,0),0)</f>
        <v>0</v>
      </c>
      <c r="P395" s="98">
        <f>IFERROR(VLOOKUP($F395&amp;$C395,Sales!$J:$W,13,0),0)</f>
        <v>0</v>
      </c>
      <c r="Q395" s="98">
        <f>IFERROR(VLOOKUP($F395&amp;$C395,Sales!$A:$H,7,0),0)</f>
        <v>0</v>
      </c>
      <c r="R395" s="41">
        <f t="shared" si="12"/>
        <v>1</v>
      </c>
      <c r="S395" s="15">
        <v>1</v>
      </c>
      <c r="T395" s="15"/>
      <c r="U395" s="15"/>
      <c r="V395" s="15">
        <v>1</v>
      </c>
      <c r="W395" s="15">
        <v>1</v>
      </c>
      <c r="X395" s="15">
        <v>1</v>
      </c>
      <c r="Y395" s="41">
        <v>1</v>
      </c>
      <c r="Z395" s="41">
        <v>1</v>
      </c>
      <c r="AA395" s="41"/>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0">
        <v>1</v>
      </c>
      <c r="BA395" t="s">
        <v>22</v>
      </c>
      <c r="BB395" t="s">
        <v>23</v>
      </c>
      <c r="BD395" s="39" t="str">
        <f t="shared" si="13"/>
        <v>01/294825206DBukalapak</v>
      </c>
    </row>
    <row r="396" spans="2:60" ht="13.5" customHeight="1" x14ac:dyDescent="0.35">
      <c r="B396" s="10" t="s">
        <v>17</v>
      </c>
      <c r="C396" s="10" t="s">
        <v>2657</v>
      </c>
      <c r="D396" s="10" t="s">
        <v>294</v>
      </c>
      <c r="E396" s="10" t="s">
        <v>295</v>
      </c>
      <c r="F396" s="10" t="s">
        <v>787</v>
      </c>
      <c r="G396" s="137" t="s">
        <v>787</v>
      </c>
      <c r="H396" s="10"/>
      <c r="I396" s="10">
        <v>4987176054395</v>
      </c>
      <c r="J396" s="10" t="s">
        <v>2752</v>
      </c>
      <c r="K396" s="10" t="s">
        <v>2612</v>
      </c>
      <c r="L396" s="98">
        <f>IFERROR(VLOOKUP($F396&amp;$C396,Sales!$J:$W,9,0),0)</f>
        <v>0</v>
      </c>
      <c r="M396" s="98">
        <f>IFERROR(VLOOKUP($F396&amp;$C396,Sales!$J:$W,10,0),0)</f>
        <v>0</v>
      </c>
      <c r="N396" s="98">
        <f>IFERROR(VLOOKUP($F396&amp;$C396,Sales!$J:$W,11,0),0)</f>
        <v>0</v>
      </c>
      <c r="O396" s="98">
        <f>IFERROR(VLOOKUP($F396&amp;$C396,Sales!$J:$W,12,0),0)</f>
        <v>0</v>
      </c>
      <c r="P396" s="98">
        <f>IFERROR(VLOOKUP($F396&amp;$C396,Sales!$J:$W,13,0),0)</f>
        <v>0</v>
      </c>
      <c r="Q396" s="98">
        <f>IFERROR(VLOOKUP($F396&amp;$C396,Sales!$A:$H,7,0),0)</f>
        <v>0</v>
      </c>
      <c r="R396" s="41" t="str">
        <f t="shared" si="12"/>
        <v>ERROR</v>
      </c>
      <c r="S396" s="15"/>
      <c r="T396" s="15"/>
      <c r="U396" s="15"/>
      <c r="V396" s="15"/>
      <c r="W396" s="15"/>
      <c r="X396" s="15"/>
      <c r="Y396" s="41"/>
      <c r="Z396" s="41"/>
      <c r="AA396" s="41"/>
      <c r="AB396" s="15"/>
      <c r="AC396" s="15"/>
      <c r="AD396" s="15"/>
      <c r="AE396" s="15"/>
      <c r="AF396" s="15"/>
      <c r="AG396" s="15"/>
      <c r="AH396" s="15"/>
      <c r="AI396" s="15"/>
      <c r="AJ396" s="41"/>
      <c r="AK396" s="15"/>
      <c r="AL396" s="15"/>
      <c r="AM396" s="15"/>
      <c r="AN396" s="15"/>
      <c r="AO396" s="15"/>
      <c r="AP396" s="15"/>
      <c r="AQ396" s="15"/>
      <c r="AR396" s="15"/>
      <c r="AS396" s="15"/>
      <c r="AT396" s="15"/>
      <c r="AU396" s="15"/>
      <c r="AV396" s="15"/>
      <c r="AW396" s="15"/>
      <c r="AX396" s="15"/>
      <c r="AY396" s="15"/>
      <c r="AZ396" s="10">
        <v>1</v>
      </c>
      <c r="BA396" t="s">
        <v>31</v>
      </c>
      <c r="BB396" t="s">
        <v>88</v>
      </c>
      <c r="BD396" s="39" t="str">
        <f t="shared" si="13"/>
        <v>01/080717601ABukalapak</v>
      </c>
      <c r="BF396" t="s">
        <v>17304</v>
      </c>
      <c r="BH396" s="1">
        <v>45076</v>
      </c>
    </row>
    <row r="397" spans="2:60" ht="13.5" customHeight="1" x14ac:dyDescent="0.35">
      <c r="B397" s="10" t="s">
        <v>17</v>
      </c>
      <c r="C397" s="10" t="s">
        <v>2657</v>
      </c>
      <c r="D397" s="10" t="s">
        <v>294</v>
      </c>
      <c r="E397" s="10" t="s">
        <v>295</v>
      </c>
      <c r="F397" s="10" t="s">
        <v>350</v>
      </c>
      <c r="G397" s="137" t="s">
        <v>350</v>
      </c>
      <c r="H397" s="10"/>
      <c r="I397" s="10" t="s">
        <v>351</v>
      </c>
      <c r="J397" s="10" t="s">
        <v>8738</v>
      </c>
      <c r="K397" s="10" t="s">
        <v>11056</v>
      </c>
      <c r="L397" s="98">
        <f>IFERROR(VLOOKUP($F397&amp;$C397,Sales!$J:$W,9,0),0)</f>
        <v>136486.48648648648</v>
      </c>
      <c r="M397" s="98">
        <f>IFERROR(VLOOKUP($F397&amp;$C397,Sales!$J:$W,10,0),0)</f>
        <v>818918.91891891882</v>
      </c>
      <c r="N397" s="98">
        <f>IFERROR(VLOOKUP($F397&amp;$C397,Sales!$J:$W,11,0),0)</f>
        <v>272972.97297297296</v>
      </c>
      <c r="O397" s="98">
        <f>IFERROR(VLOOKUP($F397&amp;$C397,Sales!$J:$W,12,0),0)</f>
        <v>3</v>
      </c>
      <c r="P397" s="98">
        <f>IFERROR(VLOOKUP($F397&amp;$C397,Sales!$J:$W,13,0),0)</f>
        <v>409459.45945945941</v>
      </c>
      <c r="Q397" s="98">
        <f>IFERROR(VLOOKUP($F397&amp;$C397,Sales!$A:$H,7,0),0)</f>
        <v>0</v>
      </c>
      <c r="R397" s="41">
        <f t="shared" si="12"/>
        <v>1</v>
      </c>
      <c r="S397" s="15">
        <v>1</v>
      </c>
      <c r="T397" s="15"/>
      <c r="U397" s="15"/>
      <c r="V397" s="15">
        <v>1</v>
      </c>
      <c r="W397" s="15">
        <v>1</v>
      </c>
      <c r="X397" s="15">
        <v>1</v>
      </c>
      <c r="Y397" s="41">
        <v>1</v>
      </c>
      <c r="Z397" s="41">
        <v>1</v>
      </c>
      <c r="AA397" s="41"/>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0">
        <v>1</v>
      </c>
      <c r="BA397" t="s">
        <v>31</v>
      </c>
      <c r="BB397" t="s">
        <v>23</v>
      </c>
      <c r="BD397" s="39" t="str">
        <f t="shared" si="13"/>
        <v>01/294825207FBukalapak</v>
      </c>
      <c r="BE397" t="s">
        <v>13639</v>
      </c>
      <c r="BF397" t="s">
        <v>13640</v>
      </c>
    </row>
    <row r="398" spans="2:60" ht="13.5" customHeight="1" x14ac:dyDescent="0.35">
      <c r="B398" s="10" t="s">
        <v>17</v>
      </c>
      <c r="C398" s="10" t="s">
        <v>2657</v>
      </c>
      <c r="D398" s="10" t="s">
        <v>294</v>
      </c>
      <c r="E398" s="10" t="s">
        <v>295</v>
      </c>
      <c r="F398" s="10" t="s">
        <v>317</v>
      </c>
      <c r="G398" s="137" t="s">
        <v>317</v>
      </c>
      <c r="H398" s="10"/>
      <c r="I398" s="10" t="s">
        <v>318</v>
      </c>
      <c r="J398" s="10" t="s">
        <v>2753</v>
      </c>
      <c r="K398" s="10" t="s">
        <v>2573</v>
      </c>
      <c r="L398" s="98">
        <f>IFERROR(VLOOKUP($F398&amp;$C398,Sales!$J:$W,9,0),0)</f>
        <v>136486.48648648648</v>
      </c>
      <c r="M398" s="98">
        <f>IFERROR(VLOOKUP($F398&amp;$C398,Sales!$J:$W,10,0),0)</f>
        <v>545945.94594594592</v>
      </c>
      <c r="N398" s="98">
        <f>IFERROR(VLOOKUP($F398&amp;$C398,Sales!$J:$W,11,0),0)</f>
        <v>272972.97297297296</v>
      </c>
      <c r="O398" s="98">
        <f>IFERROR(VLOOKUP($F398&amp;$C398,Sales!$J:$W,12,0),0)</f>
        <v>2.3333333333333335</v>
      </c>
      <c r="P398" s="98">
        <f>IFERROR(VLOOKUP($F398&amp;$C398,Sales!$J:$W,13,0),0)</f>
        <v>318468.46846846846</v>
      </c>
      <c r="Q398" s="98">
        <f>IFERROR(VLOOKUP($F398&amp;$C398,Sales!$A:$H,7,0),0)</f>
        <v>0</v>
      </c>
      <c r="R398" s="41" t="str">
        <f t="shared" si="12"/>
        <v>ERROR</v>
      </c>
      <c r="S398" s="15"/>
      <c r="T398" s="15"/>
      <c r="U398" s="15"/>
      <c r="V398" s="15"/>
      <c r="W398" s="15"/>
      <c r="X398" s="15"/>
      <c r="Y398" s="41"/>
      <c r="Z398" s="41"/>
      <c r="AA398" s="41"/>
      <c r="AB398" s="15"/>
      <c r="AC398" s="15"/>
      <c r="AD398" s="15"/>
      <c r="AE398" s="15"/>
      <c r="AF398" s="15"/>
      <c r="AG398" s="15"/>
      <c r="AH398" s="15"/>
      <c r="AI398" s="15"/>
      <c r="AJ398" s="41"/>
      <c r="AK398" s="15"/>
      <c r="AL398" s="15"/>
      <c r="AM398" s="15"/>
      <c r="AN398" s="15"/>
      <c r="AO398" s="15"/>
      <c r="AP398" s="15"/>
      <c r="AQ398" s="15"/>
      <c r="AR398" s="15"/>
      <c r="AS398" s="15"/>
      <c r="AT398" s="15"/>
      <c r="AU398" s="15"/>
      <c r="AV398" s="15"/>
      <c r="AW398" s="15"/>
      <c r="AX398" s="15"/>
      <c r="AY398" s="15"/>
      <c r="AZ398" s="10">
        <v>1</v>
      </c>
      <c r="BA398" t="s">
        <v>22</v>
      </c>
      <c r="BB398" t="s">
        <v>13210</v>
      </c>
      <c r="BD398" s="39" t="str">
        <f t="shared" si="13"/>
        <v>01/294825207NBukalapak</v>
      </c>
    </row>
    <row r="399" spans="2:60" ht="13.5" customHeight="1" x14ac:dyDescent="0.35">
      <c r="B399" s="10" t="s">
        <v>17</v>
      </c>
      <c r="C399" s="10" t="s">
        <v>2657</v>
      </c>
      <c r="D399" s="10" t="s">
        <v>294</v>
      </c>
      <c r="E399" s="10" t="s">
        <v>295</v>
      </c>
      <c r="F399" s="10" t="s">
        <v>335</v>
      </c>
      <c r="G399" s="137" t="s">
        <v>335</v>
      </c>
      <c r="H399" s="10"/>
      <c r="I399" s="10">
        <v>0</v>
      </c>
      <c r="J399" s="10" t="s">
        <v>8739</v>
      </c>
      <c r="K399" s="10" t="s">
        <v>5393</v>
      </c>
      <c r="L399" s="98">
        <f>IFERROR(VLOOKUP($F399&amp;$C399,Sales!$J:$W,9,0),0)</f>
        <v>44594.594594594593</v>
      </c>
      <c r="M399" s="98">
        <f>IFERROR(VLOOKUP($F399&amp;$C399,Sales!$J:$W,10,0),0)</f>
        <v>44594.594594594593</v>
      </c>
      <c r="N399" s="98">
        <f>IFERROR(VLOOKUP($F399&amp;$C399,Sales!$J:$W,11,0),0)</f>
        <v>89189.189189189186</v>
      </c>
      <c r="O399" s="98">
        <f>IFERROR(VLOOKUP($F399&amp;$C399,Sales!$J:$W,12,0),0)</f>
        <v>1.3333333333333333</v>
      </c>
      <c r="P399" s="98">
        <f>IFERROR(VLOOKUP($F399&amp;$C399,Sales!$J:$W,13,0),0)</f>
        <v>59459.45945945946</v>
      </c>
      <c r="Q399" s="98">
        <f>IFERROR(VLOOKUP($F399&amp;$C399,Sales!$A:$H,7,0),0)</f>
        <v>0</v>
      </c>
      <c r="R399" s="41">
        <f t="shared" si="12"/>
        <v>1</v>
      </c>
      <c r="S399" s="15">
        <v>1</v>
      </c>
      <c r="T399" s="15"/>
      <c r="U399" s="15"/>
      <c r="V399" s="15">
        <v>1</v>
      </c>
      <c r="W399" s="15">
        <v>1</v>
      </c>
      <c r="X399" s="15">
        <v>1</v>
      </c>
      <c r="Y399" s="41">
        <v>1</v>
      </c>
      <c r="Z399" s="41">
        <v>1</v>
      </c>
      <c r="AA399" s="41"/>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0">
        <v>1</v>
      </c>
      <c r="BA399" t="s">
        <v>22</v>
      </c>
      <c r="BB399" t="s">
        <v>23</v>
      </c>
      <c r="BD399" s="39" t="str">
        <f t="shared" si="13"/>
        <v>01/294825207JBukalapak</v>
      </c>
    </row>
    <row r="400" spans="2:60" ht="13.5" customHeight="1" x14ac:dyDescent="0.35">
      <c r="B400" s="10" t="s">
        <v>17</v>
      </c>
      <c r="C400" s="10" t="s">
        <v>2657</v>
      </c>
      <c r="D400" s="10" t="s">
        <v>294</v>
      </c>
      <c r="E400" s="10" t="s">
        <v>295</v>
      </c>
      <c r="F400" s="10" t="s">
        <v>338</v>
      </c>
      <c r="G400" s="137" t="s">
        <v>338</v>
      </c>
      <c r="H400" s="10"/>
      <c r="I400" s="10" t="s">
        <v>339</v>
      </c>
      <c r="J400" s="10" t="s">
        <v>8740</v>
      </c>
      <c r="K400" s="10" t="s">
        <v>7426</v>
      </c>
      <c r="L400" s="98">
        <f>IFERROR(VLOOKUP($F400&amp;$C400,Sales!$J:$W,9,0),0)</f>
        <v>0</v>
      </c>
      <c r="M400" s="98">
        <f>IFERROR(VLOOKUP($F400&amp;$C400,Sales!$J:$W,10,0),0)</f>
        <v>0</v>
      </c>
      <c r="N400" s="98">
        <f>IFERROR(VLOOKUP($F400&amp;$C400,Sales!$J:$W,11,0),0)</f>
        <v>0</v>
      </c>
      <c r="O400" s="98">
        <f>IFERROR(VLOOKUP($F400&amp;$C400,Sales!$J:$W,12,0),0)</f>
        <v>0</v>
      </c>
      <c r="P400" s="98">
        <f>IFERROR(VLOOKUP($F400&amp;$C400,Sales!$J:$W,13,0),0)</f>
        <v>0</v>
      </c>
      <c r="Q400" s="98">
        <f>IFERROR(VLOOKUP($F400&amp;$C400,Sales!$A:$H,7,0),0)</f>
        <v>0</v>
      </c>
      <c r="R400" s="41">
        <f t="shared" si="12"/>
        <v>1</v>
      </c>
      <c r="S400" s="15">
        <v>1</v>
      </c>
      <c r="T400" s="15"/>
      <c r="U400" s="15"/>
      <c r="V400" s="15">
        <v>1</v>
      </c>
      <c r="W400" s="15">
        <v>1</v>
      </c>
      <c r="X400" s="15">
        <v>1</v>
      </c>
      <c r="Y400" s="41">
        <v>1</v>
      </c>
      <c r="Z400" s="41">
        <v>1</v>
      </c>
      <c r="AA400" s="41"/>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0">
        <v>1</v>
      </c>
      <c r="BA400" t="s">
        <v>22</v>
      </c>
      <c r="BB400" t="s">
        <v>23</v>
      </c>
      <c r="BD400" s="39" t="str">
        <f t="shared" si="13"/>
        <v>01/294825207BBukalapak</v>
      </c>
      <c r="BE400" t="s">
        <v>13639</v>
      </c>
      <c r="BF400" t="s">
        <v>13640</v>
      </c>
    </row>
    <row r="401" spans="2:59" ht="13.5" customHeight="1" x14ac:dyDescent="0.35">
      <c r="B401" s="10" t="s">
        <v>17</v>
      </c>
      <c r="C401" s="10" t="s">
        <v>2657</v>
      </c>
      <c r="D401" s="10" t="s">
        <v>294</v>
      </c>
      <c r="E401" s="10" t="s">
        <v>295</v>
      </c>
      <c r="F401" s="10" t="s">
        <v>360</v>
      </c>
      <c r="G401" s="137" t="s">
        <v>360</v>
      </c>
      <c r="H401" s="10"/>
      <c r="I401" s="10" t="s">
        <v>361</v>
      </c>
      <c r="J401" s="10" t="s">
        <v>8741</v>
      </c>
      <c r="K401" s="10" t="s">
        <v>5394</v>
      </c>
      <c r="L401" s="98">
        <f>IFERROR(VLOOKUP($F401&amp;$C401,Sales!$J:$W,9,0),0)</f>
        <v>0</v>
      </c>
      <c r="M401" s="98">
        <f>IFERROR(VLOOKUP($F401&amp;$C401,Sales!$J:$W,10,0),0)</f>
        <v>0</v>
      </c>
      <c r="N401" s="98">
        <f>IFERROR(VLOOKUP($F401&amp;$C401,Sales!$J:$W,11,0),0)</f>
        <v>704954.95495495491</v>
      </c>
      <c r="O401" s="98">
        <f>IFERROR(VLOOKUP($F401&amp;$C401,Sales!$J:$W,12,0),0)</f>
        <v>1.6666666666666667</v>
      </c>
      <c r="P401" s="98">
        <f>IFERROR(VLOOKUP($F401&amp;$C401,Sales!$J:$W,13,0),0)</f>
        <v>234984.98498498497</v>
      </c>
      <c r="Q401" s="98">
        <f>IFERROR(VLOOKUP($F401&amp;$C401,Sales!$A:$H,7,0),0)</f>
        <v>0</v>
      </c>
      <c r="R401" s="41">
        <f t="shared" si="12"/>
        <v>1</v>
      </c>
      <c r="S401" s="15">
        <v>1</v>
      </c>
      <c r="T401" s="15"/>
      <c r="U401" s="15"/>
      <c r="V401" s="15">
        <v>1</v>
      </c>
      <c r="W401" s="15">
        <v>1</v>
      </c>
      <c r="X401" s="15">
        <v>1</v>
      </c>
      <c r="Y401" s="41">
        <v>1</v>
      </c>
      <c r="Z401" s="41">
        <v>1</v>
      </c>
      <c r="AA401" s="41"/>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0">
        <v>1</v>
      </c>
      <c r="BA401" t="s">
        <v>22</v>
      </c>
      <c r="BB401" t="s">
        <v>23</v>
      </c>
      <c r="BD401" s="39" t="str">
        <f t="shared" si="13"/>
        <v>01/294825207IBukalapak</v>
      </c>
      <c r="BE401" t="s">
        <v>13639</v>
      </c>
      <c r="BF401" t="s">
        <v>13640</v>
      </c>
    </row>
    <row r="402" spans="2:59" ht="13.5" customHeight="1" x14ac:dyDescent="0.35">
      <c r="B402" s="10" t="s">
        <v>17</v>
      </c>
      <c r="C402" s="10" t="s">
        <v>2657</v>
      </c>
      <c r="D402" s="10" t="s">
        <v>294</v>
      </c>
      <c r="E402" s="10" t="s">
        <v>295</v>
      </c>
      <c r="F402" s="10" t="s">
        <v>353</v>
      </c>
      <c r="G402" s="137" t="s">
        <v>353</v>
      </c>
      <c r="H402" s="10"/>
      <c r="I402" s="10" t="s">
        <v>354</v>
      </c>
      <c r="J402" s="10" t="s">
        <v>13646</v>
      </c>
      <c r="K402" s="10" t="s">
        <v>5395</v>
      </c>
      <c r="L402" s="98">
        <f>IFERROR(VLOOKUP($F402&amp;$C402,Sales!$J:$W,9,0),0)</f>
        <v>136486.48648648648</v>
      </c>
      <c r="M402" s="98">
        <f>IFERROR(VLOOKUP($F402&amp;$C402,Sales!$J:$W,10,0),0)</f>
        <v>136486.48648648648</v>
      </c>
      <c r="N402" s="98">
        <f>IFERROR(VLOOKUP($F402&amp;$C402,Sales!$J:$W,11,0),0)</f>
        <v>136486.48648648648</v>
      </c>
      <c r="O402" s="98">
        <f>IFERROR(VLOOKUP($F402&amp;$C402,Sales!$J:$W,12,0),0)</f>
        <v>1</v>
      </c>
      <c r="P402" s="98">
        <f>IFERROR(VLOOKUP($F402&amp;$C402,Sales!$J:$W,13,0),0)</f>
        <v>136486.48648648648</v>
      </c>
      <c r="Q402" s="98">
        <f>IFERROR(VLOOKUP($F402&amp;$C402,Sales!$A:$H,7,0),0)</f>
        <v>0</v>
      </c>
      <c r="R402" s="41">
        <f t="shared" si="12"/>
        <v>1</v>
      </c>
      <c r="S402" s="15">
        <v>1</v>
      </c>
      <c r="T402" s="15"/>
      <c r="U402" s="15"/>
      <c r="V402" s="15">
        <v>1</v>
      </c>
      <c r="W402" s="15">
        <v>1</v>
      </c>
      <c r="X402" s="15">
        <v>1</v>
      </c>
      <c r="Y402" s="41">
        <v>1</v>
      </c>
      <c r="Z402" s="41">
        <v>1</v>
      </c>
      <c r="AA402" s="41"/>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0">
        <v>1</v>
      </c>
      <c r="BA402" t="s">
        <v>31</v>
      </c>
      <c r="BB402" t="s">
        <v>23</v>
      </c>
      <c r="BD402" s="39" t="str">
        <f t="shared" si="13"/>
        <v>01/294825207GBukalapak</v>
      </c>
      <c r="BE402" t="s">
        <v>13639</v>
      </c>
      <c r="BF402" t="s">
        <v>13640</v>
      </c>
    </row>
    <row r="403" spans="2:59" ht="13.5" customHeight="1" x14ac:dyDescent="0.35">
      <c r="B403" s="10" t="s">
        <v>17</v>
      </c>
      <c r="C403" s="10" t="s">
        <v>2657</v>
      </c>
      <c r="D403" s="10" t="s">
        <v>294</v>
      </c>
      <c r="E403" s="10" t="s">
        <v>295</v>
      </c>
      <c r="F403" s="10" t="s">
        <v>20089</v>
      </c>
      <c r="G403" s="137" t="s">
        <v>20089</v>
      </c>
      <c r="H403" s="10"/>
      <c r="I403" s="10">
        <v>0</v>
      </c>
      <c r="J403" s="10" t="s">
        <v>8742</v>
      </c>
      <c r="K403" s="10" t="s">
        <v>8743</v>
      </c>
      <c r="L403" s="98">
        <f>IFERROR(VLOOKUP($F403&amp;$C403,Sales!$J:$W,9,0),0)</f>
        <v>0</v>
      </c>
      <c r="M403" s="98">
        <f>IFERROR(VLOOKUP($F403&amp;$C403,Sales!$J:$W,10,0),0)</f>
        <v>0</v>
      </c>
      <c r="N403" s="98">
        <f>IFERROR(VLOOKUP($F403&amp;$C403,Sales!$J:$W,11,0),0)</f>
        <v>0</v>
      </c>
      <c r="O403" s="98">
        <f>IFERROR(VLOOKUP($F403&amp;$C403,Sales!$J:$W,12,0),0)</f>
        <v>0</v>
      </c>
      <c r="P403" s="98">
        <f>IFERROR(VLOOKUP($F403&amp;$C403,Sales!$J:$W,13,0),0)</f>
        <v>0</v>
      </c>
      <c r="Q403" s="98">
        <f>IFERROR(VLOOKUP($F403&amp;$C403,Sales!$A:$H,7,0),0)</f>
        <v>0</v>
      </c>
      <c r="R403" s="41" t="str">
        <f t="shared" si="12"/>
        <v>ERROR</v>
      </c>
      <c r="S403" s="15"/>
      <c r="T403" s="15"/>
      <c r="U403" s="15"/>
      <c r="V403" s="15"/>
      <c r="W403" s="15"/>
      <c r="X403" s="15"/>
      <c r="Y403" s="41"/>
      <c r="Z403" s="41"/>
      <c r="AA403" s="41"/>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0">
        <v>1</v>
      </c>
      <c r="BA403" t="s">
        <v>22</v>
      </c>
      <c r="BB403" t="s">
        <v>23</v>
      </c>
      <c r="BD403" s="39" t="str">
        <f t="shared" si="13"/>
        <v>01/394829507ZBukalapak</v>
      </c>
      <c r="BG403" t="s">
        <v>20088</v>
      </c>
    </row>
    <row r="404" spans="2:59" ht="13.5" customHeight="1" x14ac:dyDescent="0.35">
      <c r="B404" s="10" t="s">
        <v>17</v>
      </c>
      <c r="C404" s="10" t="s">
        <v>2657</v>
      </c>
      <c r="D404" s="10" t="s">
        <v>294</v>
      </c>
      <c r="E404" s="10" t="s">
        <v>295</v>
      </c>
      <c r="F404" s="10" t="s">
        <v>371</v>
      </c>
      <c r="G404" s="137" t="s">
        <v>371</v>
      </c>
      <c r="H404" s="10"/>
      <c r="I404" s="10">
        <v>0</v>
      </c>
      <c r="J404" s="10" t="s">
        <v>8744</v>
      </c>
      <c r="K404" s="10" t="s">
        <v>7450</v>
      </c>
      <c r="L404" s="98">
        <f>IFERROR(VLOOKUP($F404&amp;$C404,Sales!$J:$W,9,0),0)</f>
        <v>0</v>
      </c>
      <c r="M404" s="98">
        <f>IFERROR(VLOOKUP($F404&amp;$C404,Sales!$J:$W,10,0),0)</f>
        <v>0</v>
      </c>
      <c r="N404" s="98">
        <f>IFERROR(VLOOKUP($F404&amp;$C404,Sales!$J:$W,11,0),0)</f>
        <v>0</v>
      </c>
      <c r="O404" s="98">
        <f>IFERROR(VLOOKUP($F404&amp;$C404,Sales!$J:$W,12,0),0)</f>
        <v>0</v>
      </c>
      <c r="P404" s="98">
        <f>IFERROR(VLOOKUP($F404&amp;$C404,Sales!$J:$W,13,0),0)</f>
        <v>0</v>
      </c>
      <c r="Q404" s="98">
        <f>IFERROR(VLOOKUP($F404&amp;$C404,Sales!$A:$H,7,0),0)</f>
        <v>0</v>
      </c>
      <c r="R404" s="41" t="str">
        <f t="shared" si="12"/>
        <v>ERROR</v>
      </c>
      <c r="S404" s="15"/>
      <c r="T404" s="15"/>
      <c r="U404" s="15"/>
      <c r="V404" s="15"/>
      <c r="W404" s="15"/>
      <c r="X404" s="15"/>
      <c r="Y404" s="41"/>
      <c r="Z404" s="41"/>
      <c r="AA404" s="41"/>
      <c r="AB404" s="15"/>
      <c r="AC404" s="15"/>
      <c r="AD404" s="15"/>
      <c r="AE404" s="15"/>
      <c r="AF404" s="15"/>
      <c r="AG404" s="15"/>
      <c r="AH404" s="15"/>
      <c r="AI404" s="15"/>
      <c r="AJ404" s="41"/>
      <c r="AK404" s="15"/>
      <c r="AL404" s="15"/>
      <c r="AM404" s="15"/>
      <c r="AN404" s="15"/>
      <c r="AO404" s="15"/>
      <c r="AP404" s="15"/>
      <c r="AQ404" s="15"/>
      <c r="AR404" s="15"/>
      <c r="AS404" s="15"/>
      <c r="AT404" s="15"/>
      <c r="AU404" s="15"/>
      <c r="AV404" s="15"/>
      <c r="AW404" s="15"/>
      <c r="AX404" s="15"/>
      <c r="AY404" s="15"/>
      <c r="AZ404" s="10">
        <v>1</v>
      </c>
      <c r="BA404" t="s">
        <v>22</v>
      </c>
      <c r="BB404" t="s">
        <v>88</v>
      </c>
      <c r="BD404" s="39" t="str">
        <f t="shared" si="13"/>
        <v>01/294826902KBukalapak</v>
      </c>
    </row>
    <row r="405" spans="2:59" ht="13.5" customHeight="1" x14ac:dyDescent="0.35">
      <c r="B405" s="10" t="s">
        <v>17</v>
      </c>
      <c r="C405" s="10" t="s">
        <v>2657</v>
      </c>
      <c r="D405" s="10" t="s">
        <v>294</v>
      </c>
      <c r="E405" s="10" t="s">
        <v>295</v>
      </c>
      <c r="F405" s="10" t="s">
        <v>387</v>
      </c>
      <c r="G405" s="137" t="s">
        <v>387</v>
      </c>
      <c r="H405" s="10"/>
      <c r="I405" s="10" t="s">
        <v>388</v>
      </c>
      <c r="J405" s="10" t="s">
        <v>8745</v>
      </c>
      <c r="K405" s="10" t="s">
        <v>1179</v>
      </c>
      <c r="L405" s="98">
        <f>IFERROR(VLOOKUP($F405&amp;$C405,Sales!$J:$W,9,0),0)</f>
        <v>0</v>
      </c>
      <c r="M405" s="98">
        <f>IFERROR(VLOOKUP($F405&amp;$C405,Sales!$J:$W,10,0),0)</f>
        <v>0</v>
      </c>
      <c r="N405" s="98">
        <f>IFERROR(VLOOKUP($F405&amp;$C405,Sales!$J:$W,11,0),0)</f>
        <v>0</v>
      </c>
      <c r="O405" s="98">
        <f>IFERROR(VLOOKUP($F405&amp;$C405,Sales!$J:$W,12,0),0)</f>
        <v>0</v>
      </c>
      <c r="P405" s="98">
        <f>IFERROR(VLOOKUP($F405&amp;$C405,Sales!$J:$W,13,0),0)</f>
        <v>0</v>
      </c>
      <c r="Q405" s="98">
        <f>IFERROR(VLOOKUP($F405&amp;$C405,Sales!$A:$H,7,0),0)</f>
        <v>0</v>
      </c>
      <c r="R405" s="41" t="str">
        <f t="shared" si="12"/>
        <v>ERROR</v>
      </c>
      <c r="S405" s="15"/>
      <c r="T405" s="15"/>
      <c r="U405" s="15"/>
      <c r="V405" s="15"/>
      <c r="W405" s="15"/>
      <c r="X405" s="15"/>
      <c r="Y405" s="41"/>
      <c r="Z405" s="41"/>
      <c r="AA405" s="41"/>
      <c r="AB405" s="15"/>
      <c r="AC405" s="15"/>
      <c r="AD405" s="15"/>
      <c r="AE405" s="15"/>
      <c r="AF405" s="15"/>
      <c r="AG405" s="15"/>
      <c r="AH405" s="15"/>
      <c r="AI405" s="15"/>
      <c r="AJ405" s="41"/>
      <c r="AK405" s="15"/>
      <c r="AL405" s="15"/>
      <c r="AM405" s="15"/>
      <c r="AN405" s="15"/>
      <c r="AO405" s="15"/>
      <c r="AP405" s="15"/>
      <c r="AQ405" s="15"/>
      <c r="AR405" s="15"/>
      <c r="AS405" s="15"/>
      <c r="AT405" s="15"/>
      <c r="AU405" s="15"/>
      <c r="AV405" s="15"/>
      <c r="AW405" s="15"/>
      <c r="AX405" s="15"/>
      <c r="AY405" s="15"/>
      <c r="AZ405" s="10">
        <v>1</v>
      </c>
      <c r="BA405" t="s">
        <v>22</v>
      </c>
      <c r="BB405" t="s">
        <v>88</v>
      </c>
      <c r="BD405" s="39" t="str">
        <f t="shared" si="13"/>
        <v>01/294823701HBukalapak</v>
      </c>
    </row>
    <row r="406" spans="2:59" ht="13.5" customHeight="1" x14ac:dyDescent="0.35">
      <c r="B406" s="10" t="s">
        <v>17</v>
      </c>
      <c r="C406" s="10" t="s">
        <v>2657</v>
      </c>
      <c r="D406" s="10" t="s">
        <v>294</v>
      </c>
      <c r="E406" s="10" t="s">
        <v>295</v>
      </c>
      <c r="F406" s="10" t="s">
        <v>1707</v>
      </c>
      <c r="G406" s="137" t="s">
        <v>1707</v>
      </c>
      <c r="H406" s="10"/>
      <c r="I406" s="10" t="s">
        <v>1708</v>
      </c>
      <c r="J406" s="10" t="s">
        <v>8746</v>
      </c>
      <c r="K406" s="10" t="s">
        <v>8747</v>
      </c>
      <c r="L406" s="98">
        <f>IFERROR(VLOOKUP($F406&amp;$C406,Sales!$J:$W,9,0),0)</f>
        <v>0</v>
      </c>
      <c r="M406" s="98">
        <f>IFERROR(VLOOKUP($F406&amp;$C406,Sales!$J:$W,10,0),0)</f>
        <v>0</v>
      </c>
      <c r="N406" s="98">
        <f>IFERROR(VLOOKUP($F406&amp;$C406,Sales!$J:$W,11,0),0)</f>
        <v>0</v>
      </c>
      <c r="O406" s="98">
        <f>IFERROR(VLOOKUP($F406&amp;$C406,Sales!$J:$W,12,0),0)</f>
        <v>0</v>
      </c>
      <c r="P406" s="98">
        <f>IFERROR(VLOOKUP($F406&amp;$C406,Sales!$J:$W,13,0),0)</f>
        <v>0</v>
      </c>
      <c r="Q406" s="98">
        <f>IFERROR(VLOOKUP($F406&amp;$C406,Sales!$A:$H,7,0),0)</f>
        <v>0</v>
      </c>
      <c r="R406" s="41" t="str">
        <f t="shared" si="12"/>
        <v>ERROR</v>
      </c>
      <c r="S406" s="15"/>
      <c r="T406" s="15"/>
      <c r="U406" s="15"/>
      <c r="V406" s="15"/>
      <c r="W406" s="15"/>
      <c r="X406" s="15"/>
      <c r="Y406" s="41"/>
      <c r="Z406" s="41"/>
      <c r="AA406" s="41"/>
      <c r="AB406" s="15"/>
      <c r="AC406" s="15"/>
      <c r="AD406" s="15"/>
      <c r="AE406" s="15"/>
      <c r="AF406" s="15"/>
      <c r="AG406" s="15"/>
      <c r="AH406" s="15"/>
      <c r="AI406" s="15"/>
      <c r="AJ406" s="41"/>
      <c r="AK406" s="15"/>
      <c r="AL406" s="15"/>
      <c r="AM406" s="15"/>
      <c r="AN406" s="15"/>
      <c r="AO406" s="15"/>
      <c r="AP406" s="15"/>
      <c r="AQ406" s="15"/>
      <c r="AR406" s="15"/>
      <c r="AS406" s="15"/>
      <c r="AT406" s="15"/>
      <c r="AU406" s="15"/>
      <c r="AV406" s="15"/>
      <c r="AW406" s="15"/>
      <c r="AX406" s="15"/>
      <c r="AY406" s="15"/>
      <c r="AZ406" s="10">
        <v>1</v>
      </c>
      <c r="BA406" t="s">
        <v>22</v>
      </c>
      <c r="BB406" t="s">
        <v>88</v>
      </c>
      <c r="BD406" s="39" t="str">
        <f t="shared" si="13"/>
        <v>01/394829503ZBukalapak</v>
      </c>
      <c r="BE406" s="88">
        <v>44881</v>
      </c>
      <c r="BF406" t="s">
        <v>13954</v>
      </c>
    </row>
    <row r="407" spans="2:59" ht="13.5" customHeight="1" x14ac:dyDescent="0.35">
      <c r="B407" s="10" t="s">
        <v>17</v>
      </c>
      <c r="C407" s="10" t="s">
        <v>2657</v>
      </c>
      <c r="D407" s="10" t="s">
        <v>294</v>
      </c>
      <c r="E407" s="10" t="s">
        <v>295</v>
      </c>
      <c r="F407" s="10" t="s">
        <v>1197</v>
      </c>
      <c r="G407" s="137" t="s">
        <v>1197</v>
      </c>
      <c r="H407" s="10"/>
      <c r="I407" s="10" t="s">
        <v>1198</v>
      </c>
      <c r="J407" s="10" t="s">
        <v>8748</v>
      </c>
      <c r="K407" s="10" t="s">
        <v>7750</v>
      </c>
      <c r="L407" s="98">
        <f>IFERROR(VLOOKUP($F407&amp;$C407,Sales!$J:$W,9,0),0)</f>
        <v>0</v>
      </c>
      <c r="M407" s="98">
        <f>IFERROR(VLOOKUP($F407&amp;$C407,Sales!$J:$W,10,0),0)</f>
        <v>0</v>
      </c>
      <c r="N407" s="98">
        <f>IFERROR(VLOOKUP($F407&amp;$C407,Sales!$J:$W,11,0),0)</f>
        <v>0</v>
      </c>
      <c r="O407" s="98">
        <f>IFERROR(VLOOKUP($F407&amp;$C407,Sales!$J:$W,12,0),0)</f>
        <v>0</v>
      </c>
      <c r="P407" s="98">
        <f>IFERROR(VLOOKUP($F407&amp;$C407,Sales!$J:$W,13,0),0)</f>
        <v>0</v>
      </c>
      <c r="Q407" s="98">
        <f>IFERROR(VLOOKUP($F407&amp;$C407,Sales!$A:$H,7,0),0)</f>
        <v>0</v>
      </c>
      <c r="R407" s="41" t="str">
        <f t="shared" si="12"/>
        <v>ERROR</v>
      </c>
      <c r="S407" s="15"/>
      <c r="T407" s="15"/>
      <c r="U407" s="15"/>
      <c r="V407" s="15"/>
      <c r="W407" s="15"/>
      <c r="X407" s="15"/>
      <c r="Y407" s="41"/>
      <c r="Z407" s="41"/>
      <c r="AA407" s="41"/>
      <c r="AB407" s="15"/>
      <c r="AC407" s="15"/>
      <c r="AD407" s="15"/>
      <c r="AE407" s="15"/>
      <c r="AF407" s="15"/>
      <c r="AG407" s="15"/>
      <c r="AH407" s="15"/>
      <c r="AI407" s="15"/>
      <c r="AJ407" s="41"/>
      <c r="AK407" s="15"/>
      <c r="AL407" s="15"/>
      <c r="AM407" s="15"/>
      <c r="AN407" s="15"/>
      <c r="AO407" s="15"/>
      <c r="AP407" s="15"/>
      <c r="AQ407" s="15"/>
      <c r="AR407" s="15"/>
      <c r="AS407" s="15"/>
      <c r="AT407" s="15"/>
      <c r="AU407" s="15"/>
      <c r="AV407" s="15"/>
      <c r="AW407" s="15"/>
      <c r="AX407" s="15"/>
      <c r="AY407" s="15"/>
      <c r="AZ407" s="10">
        <v>1</v>
      </c>
      <c r="BA407" t="s">
        <v>22</v>
      </c>
      <c r="BB407" t="s">
        <v>88</v>
      </c>
      <c r="BD407" s="39" t="str">
        <f t="shared" si="13"/>
        <v>01/394829503SBukalapak</v>
      </c>
    </row>
    <row r="408" spans="2:59" ht="13.5" customHeight="1" x14ac:dyDescent="0.35">
      <c r="B408" s="10" t="s">
        <v>17</v>
      </c>
      <c r="C408" s="10" t="s">
        <v>2657</v>
      </c>
      <c r="D408" s="10" t="s">
        <v>294</v>
      </c>
      <c r="E408" s="10" t="s">
        <v>295</v>
      </c>
      <c r="F408" s="10" t="s">
        <v>1685</v>
      </c>
      <c r="G408" s="137" t="s">
        <v>1685</v>
      </c>
      <c r="H408" s="10"/>
      <c r="I408" s="10" t="s">
        <v>1686</v>
      </c>
      <c r="J408" s="10" t="s">
        <v>8749</v>
      </c>
      <c r="K408" s="10" t="s">
        <v>7769</v>
      </c>
      <c r="L408" s="98">
        <f>IFERROR(VLOOKUP($F408&amp;$C408,Sales!$J:$W,9,0),0)</f>
        <v>0</v>
      </c>
      <c r="M408" s="98">
        <f>IFERROR(VLOOKUP($F408&amp;$C408,Sales!$J:$W,10,0),0)</f>
        <v>0</v>
      </c>
      <c r="N408" s="98">
        <f>IFERROR(VLOOKUP($F408&amp;$C408,Sales!$J:$W,11,0),0)</f>
        <v>0</v>
      </c>
      <c r="O408" s="98">
        <f>IFERROR(VLOOKUP($F408&amp;$C408,Sales!$J:$W,12,0),0)</f>
        <v>0</v>
      </c>
      <c r="P408" s="98">
        <f>IFERROR(VLOOKUP($F408&amp;$C408,Sales!$J:$W,13,0),0)</f>
        <v>0</v>
      </c>
      <c r="Q408" s="98">
        <f>IFERROR(VLOOKUP($F408&amp;$C408,Sales!$A:$H,7,0),0)</f>
        <v>0</v>
      </c>
      <c r="R408" s="41">
        <f t="shared" si="12"/>
        <v>1</v>
      </c>
      <c r="S408" s="15">
        <v>1</v>
      </c>
      <c r="T408" s="15"/>
      <c r="U408" s="15"/>
      <c r="V408" s="15">
        <v>1</v>
      </c>
      <c r="W408" s="15">
        <v>1</v>
      </c>
      <c r="X408" s="15">
        <v>1</v>
      </c>
      <c r="Y408" s="41">
        <v>1</v>
      </c>
      <c r="Z408" s="41">
        <v>1</v>
      </c>
      <c r="AA408" s="41"/>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0">
        <v>1</v>
      </c>
      <c r="BA408" t="s">
        <v>22</v>
      </c>
      <c r="BB408" t="s">
        <v>23</v>
      </c>
      <c r="BD408" s="39" t="str">
        <f t="shared" si="13"/>
        <v>01/394829801BBukalapak</v>
      </c>
    </row>
    <row r="409" spans="2:59" ht="13.5" customHeight="1" x14ac:dyDescent="0.35">
      <c r="B409" s="10" t="s">
        <v>17</v>
      </c>
      <c r="C409" s="10" t="s">
        <v>2657</v>
      </c>
      <c r="D409" s="10" t="s">
        <v>294</v>
      </c>
      <c r="E409" s="10" t="s">
        <v>295</v>
      </c>
      <c r="F409" s="10" t="s">
        <v>313</v>
      </c>
      <c r="G409" s="137" t="s">
        <v>313</v>
      </c>
      <c r="H409" s="10"/>
      <c r="I409" s="10">
        <v>0</v>
      </c>
      <c r="J409" s="10" t="s">
        <v>8750</v>
      </c>
      <c r="K409" s="10" t="s">
        <v>7423</v>
      </c>
      <c r="L409" s="98">
        <f>IFERROR(VLOOKUP($F409&amp;$C409,Sales!$J:$W,9,0),0)</f>
        <v>0</v>
      </c>
      <c r="M409" s="98">
        <f>IFERROR(VLOOKUP($F409&amp;$C409,Sales!$J:$W,10,0),0)</f>
        <v>0</v>
      </c>
      <c r="N409" s="98">
        <f>IFERROR(VLOOKUP($F409&amp;$C409,Sales!$J:$W,11,0),0)</f>
        <v>0</v>
      </c>
      <c r="O409" s="98">
        <f>IFERROR(VLOOKUP($F409&amp;$C409,Sales!$J:$W,12,0),0)</f>
        <v>0</v>
      </c>
      <c r="P409" s="98">
        <f>IFERROR(VLOOKUP($F409&amp;$C409,Sales!$J:$W,13,0),0)</f>
        <v>0</v>
      </c>
      <c r="Q409" s="98">
        <f>IFERROR(VLOOKUP($F409&amp;$C409,Sales!$A:$H,7,0),0)</f>
        <v>0</v>
      </c>
      <c r="R409" s="41">
        <f t="shared" si="12"/>
        <v>1</v>
      </c>
      <c r="S409" s="15">
        <v>1</v>
      </c>
      <c r="T409" s="15"/>
      <c r="U409" s="15"/>
      <c r="V409" s="15">
        <v>1</v>
      </c>
      <c r="W409" s="15">
        <v>1</v>
      </c>
      <c r="X409" s="15">
        <v>1</v>
      </c>
      <c r="Y409" s="41">
        <v>1</v>
      </c>
      <c r="Z409" s="41">
        <v>1</v>
      </c>
      <c r="AA409" s="41"/>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0">
        <v>1</v>
      </c>
      <c r="BA409" t="s">
        <v>22</v>
      </c>
      <c r="BB409" t="s">
        <v>23</v>
      </c>
      <c r="BD409" s="39" t="str">
        <f t="shared" si="13"/>
        <v>01/294825206EBukalapak</v>
      </c>
      <c r="BE409" t="s">
        <v>13639</v>
      </c>
      <c r="BF409" t="s">
        <v>13640</v>
      </c>
    </row>
    <row r="410" spans="2:59" ht="13.5" customHeight="1" x14ac:dyDescent="0.35">
      <c r="B410" s="10" t="s">
        <v>17</v>
      </c>
      <c r="C410" s="10" t="s">
        <v>2657</v>
      </c>
      <c r="D410" s="10" t="s">
        <v>294</v>
      </c>
      <c r="E410" s="10" t="s">
        <v>295</v>
      </c>
      <c r="F410" s="10" t="s">
        <v>333</v>
      </c>
      <c r="G410" s="137" t="s">
        <v>333</v>
      </c>
      <c r="H410" s="10"/>
      <c r="I410" s="10">
        <v>0</v>
      </c>
      <c r="J410" s="10" t="s">
        <v>8751</v>
      </c>
      <c r="K410" s="10" t="s">
        <v>7431</v>
      </c>
      <c r="L410" s="98">
        <f>IFERROR(VLOOKUP($F410&amp;$C410,Sales!$J:$W,9,0),0)</f>
        <v>0</v>
      </c>
      <c r="M410" s="98">
        <f>IFERROR(VLOOKUP($F410&amp;$C410,Sales!$J:$W,10,0),0)</f>
        <v>0</v>
      </c>
      <c r="N410" s="98">
        <f>IFERROR(VLOOKUP($F410&amp;$C410,Sales!$J:$W,11,0),0)</f>
        <v>75495.495495495488</v>
      </c>
      <c r="O410" s="98">
        <f>IFERROR(VLOOKUP($F410&amp;$C410,Sales!$J:$W,12,0),0)</f>
        <v>0.66666666666666663</v>
      </c>
      <c r="P410" s="98">
        <f>IFERROR(VLOOKUP($F410&amp;$C410,Sales!$J:$W,13,0),0)</f>
        <v>25165.165165165163</v>
      </c>
      <c r="Q410" s="98">
        <f>IFERROR(VLOOKUP($F410&amp;$C410,Sales!$A:$H,7,0),0)</f>
        <v>0</v>
      </c>
      <c r="R410" s="41">
        <f t="shared" si="12"/>
        <v>1</v>
      </c>
      <c r="S410" s="15">
        <v>1</v>
      </c>
      <c r="T410" s="15"/>
      <c r="U410" s="15"/>
      <c r="V410" s="15">
        <v>1</v>
      </c>
      <c r="W410" s="15">
        <v>1</v>
      </c>
      <c r="X410" s="15">
        <v>1</v>
      </c>
      <c r="Y410" s="41">
        <v>1</v>
      </c>
      <c r="Z410" s="41">
        <v>1</v>
      </c>
      <c r="AA410" s="41"/>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0">
        <v>1</v>
      </c>
      <c r="BA410" t="s">
        <v>22</v>
      </c>
      <c r="BB410" t="s">
        <v>23</v>
      </c>
      <c r="BD410" s="39" t="str">
        <f t="shared" si="13"/>
        <v>01/294825208GBukalapak</v>
      </c>
    </row>
    <row r="411" spans="2:59" ht="13.5" customHeight="1" x14ac:dyDescent="0.35">
      <c r="B411" s="10" t="s">
        <v>17</v>
      </c>
      <c r="C411" s="10" t="s">
        <v>2657</v>
      </c>
      <c r="D411" s="10" t="s">
        <v>294</v>
      </c>
      <c r="E411" s="10" t="s">
        <v>295</v>
      </c>
      <c r="F411" s="10" t="s">
        <v>786</v>
      </c>
      <c r="G411" s="137" t="s">
        <v>786</v>
      </c>
      <c r="H411" s="10"/>
      <c r="I411" s="10">
        <v>0</v>
      </c>
      <c r="J411" s="10" t="s">
        <v>8752</v>
      </c>
      <c r="K411" s="10" t="s">
        <v>4148</v>
      </c>
      <c r="L411" s="98">
        <f>IFERROR(VLOOKUP($F411&amp;$C411,Sales!$J:$W,9,0),0)</f>
        <v>0</v>
      </c>
      <c r="M411" s="98">
        <f>IFERROR(VLOOKUP($F411&amp;$C411,Sales!$J:$W,10,0),0)</f>
        <v>45045.045045045044</v>
      </c>
      <c r="N411" s="98">
        <f>IFERROR(VLOOKUP($F411&amp;$C411,Sales!$J:$W,11,0),0)</f>
        <v>180180.18018018018</v>
      </c>
      <c r="O411" s="98">
        <f>IFERROR(VLOOKUP($F411&amp;$C411,Sales!$J:$W,12,0),0)</f>
        <v>1.6666666666666667</v>
      </c>
      <c r="P411" s="98">
        <f>IFERROR(VLOOKUP($F411&amp;$C411,Sales!$J:$W,13,0),0)</f>
        <v>75075.075075075074</v>
      </c>
      <c r="Q411" s="98">
        <f>IFERROR(VLOOKUP($F411&amp;$C411,Sales!$A:$H,7,0),0)</f>
        <v>0</v>
      </c>
      <c r="R411" s="41">
        <f t="shared" si="12"/>
        <v>1</v>
      </c>
      <c r="S411" s="15">
        <v>1</v>
      </c>
      <c r="T411" s="15"/>
      <c r="U411" s="15"/>
      <c r="V411" s="15">
        <v>1</v>
      </c>
      <c r="W411" s="15">
        <v>1</v>
      </c>
      <c r="X411" s="15">
        <v>1</v>
      </c>
      <c r="Y411" s="41">
        <v>1</v>
      </c>
      <c r="Z411" s="41">
        <v>1</v>
      </c>
      <c r="AA411" s="41"/>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0">
        <v>1</v>
      </c>
      <c r="BA411" t="s">
        <v>22</v>
      </c>
      <c r="BB411" t="s">
        <v>23</v>
      </c>
      <c r="BD411" s="39" t="str">
        <f t="shared" si="13"/>
        <v>01/08070602ABukalapak</v>
      </c>
    </row>
    <row r="412" spans="2:59" ht="13.5" customHeight="1" x14ac:dyDescent="0.35">
      <c r="B412" s="10" t="s">
        <v>17</v>
      </c>
      <c r="C412" s="10" t="s">
        <v>2657</v>
      </c>
      <c r="D412" s="10" t="s">
        <v>294</v>
      </c>
      <c r="E412" s="10" t="s">
        <v>295</v>
      </c>
      <c r="F412" s="10" t="s">
        <v>2651</v>
      </c>
      <c r="G412" s="137" t="s">
        <v>2651</v>
      </c>
      <c r="H412" s="10"/>
      <c r="I412" s="10">
        <v>0</v>
      </c>
      <c r="J412" s="10" t="s">
        <v>8753</v>
      </c>
      <c r="K412" s="10" t="s">
        <v>8754</v>
      </c>
      <c r="L412" s="98">
        <f>IFERROR(VLOOKUP($F412&amp;$C412,Sales!$J:$W,9,0),0)</f>
        <v>0</v>
      </c>
      <c r="M412" s="98">
        <f>IFERROR(VLOOKUP($F412&amp;$C412,Sales!$J:$W,10,0),0)</f>
        <v>0</v>
      </c>
      <c r="N412" s="98">
        <f>IFERROR(VLOOKUP($F412&amp;$C412,Sales!$J:$W,11,0),0)</f>
        <v>0</v>
      </c>
      <c r="O412" s="98">
        <f>IFERROR(VLOOKUP($F412&amp;$C412,Sales!$J:$W,12,0),0)</f>
        <v>0</v>
      </c>
      <c r="P412" s="98">
        <f>IFERROR(VLOOKUP($F412&amp;$C412,Sales!$J:$W,13,0),0)</f>
        <v>0</v>
      </c>
      <c r="Q412" s="98">
        <f>IFERROR(VLOOKUP($F412&amp;$C412,Sales!$A:$H,7,0),0)</f>
        <v>0</v>
      </c>
      <c r="R412" s="41" t="str">
        <f t="shared" si="12"/>
        <v>ERROR</v>
      </c>
      <c r="S412" s="15"/>
      <c r="T412" s="15"/>
      <c r="U412" s="15"/>
      <c r="V412" s="15"/>
      <c r="W412" s="15"/>
      <c r="X412" s="15"/>
      <c r="Y412" s="41"/>
      <c r="Z412" s="41"/>
      <c r="AA412" s="41"/>
      <c r="AB412" s="15"/>
      <c r="AC412" s="15"/>
      <c r="AD412" s="15"/>
      <c r="AE412" s="15"/>
      <c r="AF412" s="15"/>
      <c r="AG412" s="15"/>
      <c r="AH412" s="15"/>
      <c r="AI412" s="15"/>
      <c r="AJ412" s="41"/>
      <c r="AK412" s="15"/>
      <c r="AL412" s="15"/>
      <c r="AM412" s="15"/>
      <c r="AN412" s="15"/>
      <c r="AO412" s="15"/>
      <c r="AP412" s="15"/>
      <c r="AQ412" s="15"/>
      <c r="AR412" s="15"/>
      <c r="AS412" s="15"/>
      <c r="AT412" s="15"/>
      <c r="AU412" s="15"/>
      <c r="AV412" s="15"/>
      <c r="AW412" s="15"/>
      <c r="AX412" s="15"/>
      <c r="AY412" s="15"/>
      <c r="AZ412" s="10">
        <v>1</v>
      </c>
      <c r="BA412" t="s">
        <v>22</v>
      </c>
      <c r="BB412" t="s">
        <v>88</v>
      </c>
      <c r="BD412" s="39" t="str">
        <f t="shared" si="13"/>
        <v>01/294826003UBukalapak</v>
      </c>
    </row>
    <row r="413" spans="2:59" ht="13.5" customHeight="1" x14ac:dyDescent="0.35">
      <c r="B413" s="10" t="s">
        <v>17</v>
      </c>
      <c r="C413" s="10" t="s">
        <v>2657</v>
      </c>
      <c r="D413" s="10" t="s">
        <v>294</v>
      </c>
      <c r="E413" s="10" t="s">
        <v>295</v>
      </c>
      <c r="F413" s="10" t="s">
        <v>367</v>
      </c>
      <c r="G413" s="137" t="s">
        <v>367</v>
      </c>
      <c r="H413" s="10"/>
      <c r="I413" s="10">
        <v>0</v>
      </c>
      <c r="J413" s="10" t="s">
        <v>8755</v>
      </c>
      <c r="K413" s="10" t="s">
        <v>7446</v>
      </c>
      <c r="L413" s="98">
        <f>IFERROR(VLOOKUP($F413&amp;$C413,Sales!$J:$W,9,0),0)</f>
        <v>0</v>
      </c>
      <c r="M413" s="98">
        <f>IFERROR(VLOOKUP($F413&amp;$C413,Sales!$J:$W,10,0),0)</f>
        <v>0</v>
      </c>
      <c r="N413" s="98">
        <f>IFERROR(VLOOKUP($F413&amp;$C413,Sales!$J:$W,11,0),0)</f>
        <v>0</v>
      </c>
      <c r="O413" s="98">
        <f>IFERROR(VLOOKUP($F413&amp;$C413,Sales!$J:$W,12,0),0)</f>
        <v>0</v>
      </c>
      <c r="P413" s="98">
        <f>IFERROR(VLOOKUP($F413&amp;$C413,Sales!$J:$W,13,0),0)</f>
        <v>0</v>
      </c>
      <c r="Q413" s="98">
        <f>IFERROR(VLOOKUP($F413&amp;$C413,Sales!$A:$H,7,0),0)</f>
        <v>0</v>
      </c>
      <c r="R413" s="41" t="str">
        <f t="shared" si="12"/>
        <v>ERROR</v>
      </c>
      <c r="S413" s="15"/>
      <c r="T413" s="15"/>
      <c r="U413" s="15"/>
      <c r="V413" s="15"/>
      <c r="W413" s="15"/>
      <c r="X413" s="15"/>
      <c r="Y413" s="41"/>
      <c r="Z413" s="41"/>
      <c r="AA413" s="41"/>
      <c r="AB413" s="15"/>
      <c r="AC413" s="15"/>
      <c r="AD413" s="15"/>
      <c r="AE413" s="15"/>
      <c r="AF413" s="15"/>
      <c r="AG413" s="15"/>
      <c r="AH413" s="15"/>
      <c r="AI413" s="15"/>
      <c r="AJ413" s="41"/>
      <c r="AK413" s="15"/>
      <c r="AL413" s="15"/>
      <c r="AM413" s="15"/>
      <c r="AN413" s="15"/>
      <c r="AO413" s="15"/>
      <c r="AP413" s="15"/>
      <c r="AQ413" s="15"/>
      <c r="AR413" s="15"/>
      <c r="AS413" s="15"/>
      <c r="AT413" s="15"/>
      <c r="AU413" s="15"/>
      <c r="AV413" s="15"/>
      <c r="AW413" s="15"/>
      <c r="AX413" s="15"/>
      <c r="AY413" s="15"/>
      <c r="AZ413" s="10">
        <v>1</v>
      </c>
      <c r="BA413" t="s">
        <v>22</v>
      </c>
      <c r="BB413" t="s">
        <v>88</v>
      </c>
      <c r="BD413" s="39" t="str">
        <f t="shared" si="13"/>
        <v>01/294826902GBukalapak</v>
      </c>
    </row>
    <row r="414" spans="2:59" ht="13.5" customHeight="1" x14ac:dyDescent="0.35">
      <c r="B414" s="10" t="s">
        <v>17</v>
      </c>
      <c r="C414" s="10" t="s">
        <v>2657</v>
      </c>
      <c r="D414" s="10" t="s">
        <v>294</v>
      </c>
      <c r="E414" s="10" t="s">
        <v>295</v>
      </c>
      <c r="F414" s="10" t="s">
        <v>1143</v>
      </c>
      <c r="G414" s="137" t="s">
        <v>1143</v>
      </c>
      <c r="H414" s="10"/>
      <c r="I414" s="10">
        <v>0</v>
      </c>
      <c r="J414" s="10" t="s">
        <v>8756</v>
      </c>
      <c r="K414" s="10" t="s">
        <v>8757</v>
      </c>
      <c r="L414" s="98">
        <f>IFERROR(VLOOKUP($F414&amp;$C414,Sales!$J:$W,9,0),0)</f>
        <v>0</v>
      </c>
      <c r="M414" s="98">
        <f>IFERROR(VLOOKUP($F414&amp;$C414,Sales!$J:$W,10,0),0)</f>
        <v>0</v>
      </c>
      <c r="N414" s="98">
        <f>IFERROR(VLOOKUP($F414&amp;$C414,Sales!$J:$W,11,0),0)</f>
        <v>0</v>
      </c>
      <c r="O414" s="98">
        <f>IFERROR(VLOOKUP($F414&amp;$C414,Sales!$J:$W,12,0),0)</f>
        <v>0</v>
      </c>
      <c r="P414" s="98">
        <f>IFERROR(VLOOKUP($F414&amp;$C414,Sales!$J:$W,13,0),0)</f>
        <v>0</v>
      </c>
      <c r="Q414" s="98">
        <f>IFERROR(VLOOKUP($F414&amp;$C414,Sales!$A:$H,7,0),0)</f>
        <v>0</v>
      </c>
      <c r="R414" s="41">
        <f t="shared" si="12"/>
        <v>1</v>
      </c>
      <c r="S414" s="15">
        <v>1</v>
      </c>
      <c r="T414" s="15"/>
      <c r="U414" s="15"/>
      <c r="V414" s="15">
        <v>1</v>
      </c>
      <c r="W414" s="15">
        <v>1</v>
      </c>
      <c r="X414" s="15">
        <v>1</v>
      </c>
      <c r="Y414" s="41">
        <v>1</v>
      </c>
      <c r="Z414" s="41">
        <v>1</v>
      </c>
      <c r="AA414" s="41"/>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0">
        <v>1</v>
      </c>
      <c r="BA414" t="s">
        <v>22</v>
      </c>
      <c r="BB414" t="s">
        <v>23</v>
      </c>
      <c r="BD414" s="39" t="str">
        <f t="shared" si="13"/>
        <v>01/294825206CBukalapak</v>
      </c>
    </row>
    <row r="415" spans="2:59" ht="13.5" customHeight="1" x14ac:dyDescent="0.35">
      <c r="B415" s="10" t="s">
        <v>17</v>
      </c>
      <c r="C415" s="10" t="s">
        <v>2657</v>
      </c>
      <c r="D415" s="10" t="s">
        <v>294</v>
      </c>
      <c r="E415" s="10" t="s">
        <v>295</v>
      </c>
      <c r="F415" s="10" t="s">
        <v>329</v>
      </c>
      <c r="G415" s="137" t="s">
        <v>329</v>
      </c>
      <c r="H415" s="10"/>
      <c r="I415" s="10" t="s">
        <v>330</v>
      </c>
      <c r="J415" s="10" t="s">
        <v>8758</v>
      </c>
      <c r="K415" s="10" t="s">
        <v>8759</v>
      </c>
      <c r="L415" s="98">
        <f>IFERROR(VLOOKUP($F415&amp;$C415,Sales!$J:$W,9,0),0)</f>
        <v>24234.234234234231</v>
      </c>
      <c r="M415" s="98">
        <f>IFERROR(VLOOKUP($F415&amp;$C415,Sales!$J:$W,10,0),0)</f>
        <v>0</v>
      </c>
      <c r="N415" s="98">
        <f>IFERROR(VLOOKUP($F415&amp;$C415,Sales!$J:$W,11,0),0)</f>
        <v>48468.468468468462</v>
      </c>
      <c r="O415" s="98">
        <f>IFERROR(VLOOKUP($F415&amp;$C415,Sales!$J:$W,12,0),0)</f>
        <v>1</v>
      </c>
      <c r="P415" s="98">
        <f>IFERROR(VLOOKUP($F415&amp;$C415,Sales!$J:$W,13,0),0)</f>
        <v>24234.234234234231</v>
      </c>
      <c r="Q415" s="98">
        <f>IFERROR(VLOOKUP($F415&amp;$C415,Sales!$A:$H,7,0),0)</f>
        <v>0</v>
      </c>
      <c r="R415" s="41">
        <f t="shared" si="12"/>
        <v>1</v>
      </c>
      <c r="S415" s="15">
        <v>1</v>
      </c>
      <c r="T415" s="15"/>
      <c r="U415" s="15"/>
      <c r="V415" s="15">
        <v>1</v>
      </c>
      <c r="W415" s="15">
        <v>1</v>
      </c>
      <c r="X415" s="15">
        <v>1</v>
      </c>
      <c r="Y415" s="41">
        <v>1</v>
      </c>
      <c r="Z415" s="41">
        <v>1</v>
      </c>
      <c r="AA415" s="41"/>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0">
        <v>1</v>
      </c>
      <c r="BA415" t="s">
        <v>22</v>
      </c>
      <c r="BB415" t="s">
        <v>23</v>
      </c>
      <c r="BD415" s="39" t="str">
        <f t="shared" si="13"/>
        <v>01/294827701ABukalapak</v>
      </c>
    </row>
    <row r="416" spans="2:59" ht="13.5" customHeight="1" x14ac:dyDescent="0.35">
      <c r="B416" s="10" t="s">
        <v>17</v>
      </c>
      <c r="C416" s="10" t="s">
        <v>2657</v>
      </c>
      <c r="D416" s="10" t="s">
        <v>294</v>
      </c>
      <c r="E416" s="10" t="s">
        <v>295</v>
      </c>
      <c r="F416" s="10" t="s">
        <v>369</v>
      </c>
      <c r="G416" s="137" t="s">
        <v>369</v>
      </c>
      <c r="H416" s="10"/>
      <c r="I416" s="10" t="s">
        <v>370</v>
      </c>
      <c r="J416" s="10" t="s">
        <v>8760</v>
      </c>
      <c r="K416" s="10" t="s">
        <v>6061</v>
      </c>
      <c r="L416" s="98">
        <f>IFERROR(VLOOKUP($F416&amp;$C416,Sales!$J:$W,9,0),0)</f>
        <v>0</v>
      </c>
      <c r="M416" s="98">
        <f>IFERROR(VLOOKUP($F416&amp;$C416,Sales!$J:$W,10,0),0)</f>
        <v>0</v>
      </c>
      <c r="N416" s="98">
        <f>IFERROR(VLOOKUP($F416&amp;$C416,Sales!$J:$W,11,0),0)</f>
        <v>0</v>
      </c>
      <c r="O416" s="98">
        <f>IFERROR(VLOOKUP($F416&amp;$C416,Sales!$J:$W,12,0),0)</f>
        <v>0</v>
      </c>
      <c r="P416" s="98">
        <f>IFERROR(VLOOKUP($F416&amp;$C416,Sales!$J:$W,13,0),0)</f>
        <v>0</v>
      </c>
      <c r="Q416" s="98">
        <f>IFERROR(VLOOKUP($F416&amp;$C416,Sales!$A:$H,7,0),0)</f>
        <v>0</v>
      </c>
      <c r="R416" s="41" t="str">
        <f t="shared" si="12"/>
        <v>ERROR</v>
      </c>
      <c r="S416" s="15"/>
      <c r="T416" s="15"/>
      <c r="U416" s="15"/>
      <c r="V416" s="15"/>
      <c r="W416" s="15"/>
      <c r="X416" s="15"/>
      <c r="Y416" s="41"/>
      <c r="Z416" s="41"/>
      <c r="AA416" s="41"/>
      <c r="AB416" s="15"/>
      <c r="AC416" s="15"/>
      <c r="AD416" s="15"/>
      <c r="AE416" s="15"/>
      <c r="AF416" s="15"/>
      <c r="AG416" s="15"/>
      <c r="AH416" s="15"/>
      <c r="AI416" s="15"/>
      <c r="AJ416" s="41"/>
      <c r="AK416" s="15"/>
      <c r="AL416" s="15"/>
      <c r="AM416" s="15"/>
      <c r="AN416" s="15"/>
      <c r="AO416" s="15"/>
      <c r="AP416" s="15"/>
      <c r="AQ416" s="15"/>
      <c r="AR416" s="15"/>
      <c r="AS416" s="15"/>
      <c r="AT416" s="15"/>
      <c r="AU416" s="15"/>
      <c r="AV416" s="15"/>
      <c r="AW416" s="15"/>
      <c r="AX416" s="15"/>
      <c r="AY416" s="15"/>
      <c r="AZ416" s="10">
        <v>1</v>
      </c>
      <c r="BA416" t="s">
        <v>22</v>
      </c>
      <c r="BB416" t="s">
        <v>88</v>
      </c>
      <c r="BD416" s="39" t="str">
        <f t="shared" si="13"/>
        <v>01/294826902LBukalapak</v>
      </c>
    </row>
    <row r="417" spans="2:58" ht="13.5" customHeight="1" x14ac:dyDescent="0.35">
      <c r="B417" s="10" t="s">
        <v>17</v>
      </c>
      <c r="C417" s="10" t="s">
        <v>2657</v>
      </c>
      <c r="D417" s="10" t="s">
        <v>294</v>
      </c>
      <c r="E417" s="10" t="s">
        <v>295</v>
      </c>
      <c r="F417" s="10" t="s">
        <v>2333</v>
      </c>
      <c r="G417" s="137" t="s">
        <v>2333</v>
      </c>
      <c r="H417" s="10"/>
      <c r="I417" s="10">
        <v>0</v>
      </c>
      <c r="J417" s="10" t="s">
        <v>8761</v>
      </c>
      <c r="K417" s="10" t="s">
        <v>8762</v>
      </c>
      <c r="L417" s="98">
        <f>IFERROR(VLOOKUP($F417&amp;$C417,Sales!$J:$W,9,0),0)</f>
        <v>0</v>
      </c>
      <c r="M417" s="98">
        <f>IFERROR(VLOOKUP($F417&amp;$C417,Sales!$J:$W,10,0),0)</f>
        <v>0</v>
      </c>
      <c r="N417" s="98">
        <f>IFERROR(VLOOKUP($F417&amp;$C417,Sales!$J:$W,11,0),0)</f>
        <v>0</v>
      </c>
      <c r="O417" s="98">
        <f>IFERROR(VLOOKUP($F417&amp;$C417,Sales!$J:$W,12,0),0)</f>
        <v>0</v>
      </c>
      <c r="P417" s="98">
        <f>IFERROR(VLOOKUP($F417&amp;$C417,Sales!$J:$W,13,0),0)</f>
        <v>0</v>
      </c>
      <c r="Q417" s="98">
        <f>IFERROR(VLOOKUP($F417&amp;$C417,Sales!$A:$H,7,0),0)</f>
        <v>0</v>
      </c>
      <c r="R417" s="41" t="str">
        <f t="shared" si="12"/>
        <v>ERROR</v>
      </c>
      <c r="S417" s="15"/>
      <c r="T417" s="15"/>
      <c r="U417" s="15"/>
      <c r="V417" s="15"/>
      <c r="W417" s="15"/>
      <c r="X417" s="15"/>
      <c r="Y417" s="41"/>
      <c r="Z417" s="41"/>
      <c r="AA417" s="41"/>
      <c r="AB417" s="15"/>
      <c r="AC417" s="15"/>
      <c r="AD417" s="15"/>
      <c r="AE417" s="15"/>
      <c r="AF417" s="15"/>
      <c r="AG417" s="15"/>
      <c r="AH417" s="15"/>
      <c r="AI417" s="15"/>
      <c r="AJ417" s="41"/>
      <c r="AK417" s="15"/>
      <c r="AL417" s="15"/>
      <c r="AM417" s="15"/>
      <c r="AN417" s="15"/>
      <c r="AO417" s="15"/>
      <c r="AP417" s="15"/>
      <c r="AQ417" s="15"/>
      <c r="AR417" s="15"/>
      <c r="AS417" s="15"/>
      <c r="AT417" s="15"/>
      <c r="AU417" s="15"/>
      <c r="AV417" s="15"/>
      <c r="AW417" s="15"/>
      <c r="AX417" s="15"/>
      <c r="AY417" s="15"/>
      <c r="AZ417" s="10">
        <v>1</v>
      </c>
      <c r="BA417" t="s">
        <v>22</v>
      </c>
      <c r="BB417" t="s">
        <v>88</v>
      </c>
      <c r="BD417" s="39" t="str">
        <f t="shared" si="13"/>
        <v>01/294826902MBukalapak</v>
      </c>
    </row>
    <row r="418" spans="2:58" ht="13.5" customHeight="1" x14ac:dyDescent="0.35">
      <c r="B418" s="10" t="s">
        <v>17</v>
      </c>
      <c r="C418" s="10" t="s">
        <v>2657</v>
      </c>
      <c r="D418" s="10" t="s">
        <v>294</v>
      </c>
      <c r="E418" s="10" t="s">
        <v>295</v>
      </c>
      <c r="F418" s="10" t="s">
        <v>363</v>
      </c>
      <c r="G418" s="137" t="s">
        <v>363</v>
      </c>
      <c r="H418" s="10"/>
      <c r="I418" s="10">
        <v>0</v>
      </c>
      <c r="J418" s="10" t="s">
        <v>8763</v>
      </c>
      <c r="K418" s="10" t="s">
        <v>8764</v>
      </c>
      <c r="L418" s="98">
        <f>IFERROR(VLOOKUP($F418&amp;$C418,Sales!$J:$W,9,0),0)</f>
        <v>0</v>
      </c>
      <c r="M418" s="98">
        <f>IFERROR(VLOOKUP($F418&amp;$C418,Sales!$J:$W,10,0),0)</f>
        <v>0</v>
      </c>
      <c r="N418" s="98">
        <f>IFERROR(VLOOKUP($F418&amp;$C418,Sales!$J:$W,11,0),0)</f>
        <v>0</v>
      </c>
      <c r="O418" s="98">
        <f>IFERROR(VLOOKUP($F418&amp;$C418,Sales!$J:$W,12,0),0)</f>
        <v>0</v>
      </c>
      <c r="P418" s="98">
        <f>IFERROR(VLOOKUP($F418&amp;$C418,Sales!$J:$W,13,0),0)</f>
        <v>0</v>
      </c>
      <c r="Q418" s="98">
        <f>IFERROR(VLOOKUP($F418&amp;$C418,Sales!$A:$H,7,0),0)</f>
        <v>0</v>
      </c>
      <c r="R418" s="41" t="str">
        <f t="shared" si="12"/>
        <v>ERROR</v>
      </c>
      <c r="S418" s="15"/>
      <c r="T418" s="15"/>
      <c r="U418" s="15"/>
      <c r="V418" s="15"/>
      <c r="W418" s="15"/>
      <c r="X418" s="15"/>
      <c r="Y418" s="41"/>
      <c r="Z418" s="41"/>
      <c r="AA418" s="41"/>
      <c r="AB418" s="15"/>
      <c r="AC418" s="15"/>
      <c r="AD418" s="15"/>
      <c r="AE418" s="15"/>
      <c r="AF418" s="15"/>
      <c r="AG418" s="15"/>
      <c r="AH418" s="15"/>
      <c r="AI418" s="15"/>
      <c r="AJ418" s="41"/>
      <c r="AK418" s="15"/>
      <c r="AL418" s="15"/>
      <c r="AM418" s="15"/>
      <c r="AN418" s="15"/>
      <c r="AO418" s="15"/>
      <c r="AP418" s="15"/>
      <c r="AQ418" s="15"/>
      <c r="AR418" s="15"/>
      <c r="AS418" s="15"/>
      <c r="AT418" s="15"/>
      <c r="AU418" s="15"/>
      <c r="AV418" s="15"/>
      <c r="AW418" s="15"/>
      <c r="AX418" s="15"/>
      <c r="AY418" s="15"/>
      <c r="AZ418" s="10">
        <v>1</v>
      </c>
      <c r="BA418" t="s">
        <v>22</v>
      </c>
      <c r="BB418" t="s">
        <v>88</v>
      </c>
      <c r="BD418" s="39" t="str">
        <f t="shared" si="13"/>
        <v>01/294826902JBukalapak</v>
      </c>
    </row>
    <row r="419" spans="2:58" ht="13.5" customHeight="1" x14ac:dyDescent="0.35">
      <c r="B419" s="10" t="s">
        <v>17</v>
      </c>
      <c r="C419" s="10" t="s">
        <v>2657</v>
      </c>
      <c r="D419" s="10" t="s">
        <v>294</v>
      </c>
      <c r="E419" s="10" t="s">
        <v>295</v>
      </c>
      <c r="F419" s="10" t="s">
        <v>8765</v>
      </c>
      <c r="G419" s="137" t="s">
        <v>8765</v>
      </c>
      <c r="H419" s="10"/>
      <c r="I419" s="10">
        <v>0</v>
      </c>
      <c r="J419" s="10" t="s">
        <v>8766</v>
      </c>
      <c r="K419" s="10" t="s">
        <v>8767</v>
      </c>
      <c r="L419" s="98">
        <f>IFERROR(VLOOKUP($F419&amp;$C419,Sales!$J:$W,9,0),0)</f>
        <v>0</v>
      </c>
      <c r="M419" s="98">
        <f>IFERROR(VLOOKUP($F419&amp;$C419,Sales!$J:$W,10,0),0)</f>
        <v>0</v>
      </c>
      <c r="N419" s="98">
        <f>IFERROR(VLOOKUP($F419&amp;$C419,Sales!$J:$W,11,0),0)</f>
        <v>0</v>
      </c>
      <c r="O419" s="98">
        <f>IFERROR(VLOOKUP($F419&amp;$C419,Sales!$J:$W,12,0),0)</f>
        <v>0</v>
      </c>
      <c r="P419" s="98">
        <f>IFERROR(VLOOKUP($F419&amp;$C419,Sales!$J:$W,13,0),0)</f>
        <v>0</v>
      </c>
      <c r="Q419" s="98">
        <f>IFERROR(VLOOKUP($F419&amp;$C419,Sales!$A:$H,7,0),0)</f>
        <v>0</v>
      </c>
      <c r="R419" s="41" t="str">
        <f t="shared" si="12"/>
        <v>ERROR</v>
      </c>
      <c r="S419" s="15"/>
      <c r="T419" s="15"/>
      <c r="U419" s="15"/>
      <c r="V419" s="15"/>
      <c r="W419" s="15"/>
      <c r="X419" s="15"/>
      <c r="Y419" s="41"/>
      <c r="Z419" s="41"/>
      <c r="AA419" s="41"/>
      <c r="AB419" s="15"/>
      <c r="AC419" s="15"/>
      <c r="AD419" s="15"/>
      <c r="AE419" s="15"/>
      <c r="AF419" s="15"/>
      <c r="AG419" s="15"/>
      <c r="AH419" s="15"/>
      <c r="AI419" s="15"/>
      <c r="AJ419" s="41"/>
      <c r="AK419" s="15"/>
      <c r="AL419" s="15"/>
      <c r="AM419" s="15"/>
      <c r="AN419" s="15"/>
      <c r="AO419" s="15"/>
      <c r="AP419" s="15"/>
      <c r="AQ419" s="15"/>
      <c r="AR419" s="15"/>
      <c r="AS419" s="15"/>
      <c r="AT419" s="15"/>
      <c r="AU419" s="15"/>
      <c r="AV419" s="15"/>
      <c r="AW419" s="15"/>
      <c r="AX419" s="15"/>
      <c r="AY419" s="15"/>
      <c r="AZ419" s="10">
        <v>1</v>
      </c>
      <c r="BA419" t="s">
        <v>22</v>
      </c>
      <c r="BB419" t="s">
        <v>88</v>
      </c>
      <c r="BD419" s="39" t="str">
        <f t="shared" si="13"/>
        <v>01/294826902IBukalapak</v>
      </c>
    </row>
    <row r="420" spans="2:58" ht="13.5" customHeight="1" x14ac:dyDescent="0.35">
      <c r="B420" s="10" t="s">
        <v>17</v>
      </c>
      <c r="C420" s="10" t="s">
        <v>2657</v>
      </c>
      <c r="D420" s="10" t="s">
        <v>294</v>
      </c>
      <c r="E420" s="10" t="s">
        <v>295</v>
      </c>
      <c r="F420" s="10" t="s">
        <v>8768</v>
      </c>
      <c r="G420" s="137" t="s">
        <v>8768</v>
      </c>
      <c r="H420" s="10"/>
      <c r="I420" s="10">
        <v>0</v>
      </c>
      <c r="J420" s="10" t="s">
        <v>8769</v>
      </c>
      <c r="K420" s="10" t="s">
        <v>8770</v>
      </c>
      <c r="L420" s="98">
        <f>IFERROR(VLOOKUP($F420&amp;$C420,Sales!$J:$W,9,0),0)</f>
        <v>0</v>
      </c>
      <c r="M420" s="98">
        <f>IFERROR(VLOOKUP($F420&amp;$C420,Sales!$J:$W,10,0),0)</f>
        <v>0</v>
      </c>
      <c r="N420" s="98">
        <f>IFERROR(VLOOKUP($F420&amp;$C420,Sales!$J:$W,11,0),0)</f>
        <v>0</v>
      </c>
      <c r="O420" s="98">
        <f>IFERROR(VLOOKUP($F420&amp;$C420,Sales!$J:$W,12,0),0)</f>
        <v>0</v>
      </c>
      <c r="P420" s="98">
        <f>IFERROR(VLOOKUP($F420&amp;$C420,Sales!$J:$W,13,0),0)</f>
        <v>0</v>
      </c>
      <c r="Q420" s="98">
        <f>IFERROR(VLOOKUP($F420&amp;$C420,Sales!$A:$H,7,0),0)</f>
        <v>0</v>
      </c>
      <c r="R420" s="41" t="str">
        <f t="shared" si="12"/>
        <v>ERROR</v>
      </c>
      <c r="S420" s="15"/>
      <c r="T420" s="15"/>
      <c r="U420" s="15"/>
      <c r="V420" s="15"/>
      <c r="W420" s="15"/>
      <c r="X420" s="15"/>
      <c r="Y420" s="41"/>
      <c r="Z420" s="41"/>
      <c r="AA420" s="41"/>
      <c r="AB420" s="15"/>
      <c r="AC420" s="15"/>
      <c r="AD420" s="15"/>
      <c r="AE420" s="15"/>
      <c r="AF420" s="15"/>
      <c r="AG420" s="15"/>
      <c r="AH420" s="15"/>
      <c r="AI420" s="15"/>
      <c r="AJ420" s="41"/>
      <c r="AK420" s="15"/>
      <c r="AL420" s="15"/>
      <c r="AM420" s="15"/>
      <c r="AN420" s="15"/>
      <c r="AO420" s="15"/>
      <c r="AP420" s="15"/>
      <c r="AQ420" s="15"/>
      <c r="AR420" s="15"/>
      <c r="AS420" s="15"/>
      <c r="AT420" s="15"/>
      <c r="AU420" s="15"/>
      <c r="AV420" s="15"/>
      <c r="AW420" s="15"/>
      <c r="AX420" s="15"/>
      <c r="AY420" s="15"/>
      <c r="AZ420" s="10">
        <v>1</v>
      </c>
      <c r="BA420" t="s">
        <v>22</v>
      </c>
      <c r="BB420" t="s">
        <v>88</v>
      </c>
      <c r="BD420" s="39" t="str">
        <f t="shared" si="13"/>
        <v>01/294826902FBukalapak</v>
      </c>
    </row>
    <row r="421" spans="2:58" ht="13.5" customHeight="1" x14ac:dyDescent="0.35">
      <c r="B421" s="10" t="s">
        <v>17</v>
      </c>
      <c r="C421" s="10" t="s">
        <v>2657</v>
      </c>
      <c r="D421" s="10" t="s">
        <v>294</v>
      </c>
      <c r="E421" s="10" t="s">
        <v>295</v>
      </c>
      <c r="F421" s="10" t="s">
        <v>325</v>
      </c>
      <c r="G421" s="137" t="s">
        <v>325</v>
      </c>
      <c r="H421" s="10"/>
      <c r="I421" s="10" t="s">
        <v>326</v>
      </c>
      <c r="J421" s="10" t="s">
        <v>8771</v>
      </c>
      <c r="K421" s="10" t="s">
        <v>4962</v>
      </c>
      <c r="L421" s="98">
        <f>IFERROR(VLOOKUP($F421&amp;$C421,Sales!$J:$W,9,0),0)</f>
        <v>0</v>
      </c>
      <c r="M421" s="98">
        <f>IFERROR(VLOOKUP($F421&amp;$C421,Sales!$J:$W,10,0),0)</f>
        <v>409459.45945945941</v>
      </c>
      <c r="N421" s="98">
        <f>IFERROR(VLOOKUP($F421&amp;$C421,Sales!$J:$W,11,0),0)</f>
        <v>136486.48648648648</v>
      </c>
      <c r="O421" s="98">
        <f>IFERROR(VLOOKUP($F421&amp;$C421,Sales!$J:$W,12,0),0)</f>
        <v>1.3333333333333333</v>
      </c>
      <c r="P421" s="98">
        <f>IFERROR(VLOOKUP($F421&amp;$C421,Sales!$J:$W,13,0),0)</f>
        <v>181981.98198198198</v>
      </c>
      <c r="Q421" s="98">
        <f>IFERROR(VLOOKUP($F421&amp;$C421,Sales!$A:$H,7,0),0)</f>
        <v>0</v>
      </c>
      <c r="R421" s="41">
        <f t="shared" si="12"/>
        <v>1</v>
      </c>
      <c r="S421" s="15">
        <v>1</v>
      </c>
      <c r="T421" s="15"/>
      <c r="U421" s="15"/>
      <c r="V421" s="15">
        <v>1</v>
      </c>
      <c r="W421" s="15">
        <v>1</v>
      </c>
      <c r="X421" s="15">
        <v>1</v>
      </c>
      <c r="Y421" s="41">
        <v>1</v>
      </c>
      <c r="Z421" s="41">
        <v>1</v>
      </c>
      <c r="AA421" s="41"/>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0">
        <v>1</v>
      </c>
      <c r="BA421" t="s">
        <v>22</v>
      </c>
      <c r="BB421" t="s">
        <v>23</v>
      </c>
      <c r="BD421" s="39" t="str">
        <f t="shared" si="13"/>
        <v>01/294826003DBukalapak</v>
      </c>
      <c r="BE421" t="s">
        <v>13639</v>
      </c>
      <c r="BF421" t="s">
        <v>13640</v>
      </c>
    </row>
    <row r="422" spans="2:58" ht="13.5" customHeight="1" x14ac:dyDescent="0.35">
      <c r="B422" s="10" t="s">
        <v>17</v>
      </c>
      <c r="C422" s="10" t="s">
        <v>2657</v>
      </c>
      <c r="D422" s="10" t="s">
        <v>294</v>
      </c>
      <c r="E422" s="10" t="s">
        <v>295</v>
      </c>
      <c r="F422" s="10" t="s">
        <v>340</v>
      </c>
      <c r="G422" s="137" t="s">
        <v>340</v>
      </c>
      <c r="H422" s="10"/>
      <c r="I422" s="10">
        <v>0</v>
      </c>
      <c r="J422" s="10" t="s">
        <v>8772</v>
      </c>
      <c r="K422" s="10" t="s">
        <v>7429</v>
      </c>
      <c r="L422" s="98">
        <f>IFERROR(VLOOKUP($F422&amp;$C422,Sales!$J:$W,9,0),0)</f>
        <v>0</v>
      </c>
      <c r="M422" s="98">
        <f>IFERROR(VLOOKUP($F422&amp;$C422,Sales!$J:$W,10,0),0)</f>
        <v>59369.369369369364</v>
      </c>
      <c r="N422" s="98">
        <f>IFERROR(VLOOKUP($F422&amp;$C422,Sales!$J:$W,11,0),0)</f>
        <v>0</v>
      </c>
      <c r="O422" s="98">
        <f>IFERROR(VLOOKUP($F422&amp;$C422,Sales!$J:$W,12,0),0)</f>
        <v>0.33333333333333331</v>
      </c>
      <c r="P422" s="98">
        <f>IFERROR(VLOOKUP($F422&amp;$C422,Sales!$J:$W,13,0),0)</f>
        <v>19789.789789789789</v>
      </c>
      <c r="Q422" s="98">
        <f>IFERROR(VLOOKUP($F422&amp;$C422,Sales!$A:$H,7,0),0)</f>
        <v>0</v>
      </c>
      <c r="R422" s="41">
        <f t="shared" si="12"/>
        <v>1</v>
      </c>
      <c r="S422" s="15">
        <v>1</v>
      </c>
      <c r="T422" s="15"/>
      <c r="U422" s="15"/>
      <c r="V422" s="15">
        <v>1</v>
      </c>
      <c r="W422" s="15">
        <v>1</v>
      </c>
      <c r="X422" s="15">
        <v>1</v>
      </c>
      <c r="Y422" s="41">
        <v>1</v>
      </c>
      <c r="Z422" s="41">
        <v>1</v>
      </c>
      <c r="AA422" s="41"/>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0">
        <v>1</v>
      </c>
      <c r="BA422" t="s">
        <v>22</v>
      </c>
      <c r="BB422" t="s">
        <v>23</v>
      </c>
      <c r="BD422" s="39" t="str">
        <f t="shared" si="13"/>
        <v>01/294825207DBukalapak</v>
      </c>
    </row>
    <row r="423" spans="2:58" ht="13.5" customHeight="1" x14ac:dyDescent="0.35">
      <c r="B423" s="10" t="s">
        <v>17</v>
      </c>
      <c r="C423" s="10" t="s">
        <v>2657</v>
      </c>
      <c r="D423" s="10" t="s">
        <v>294</v>
      </c>
      <c r="E423" s="10" t="s">
        <v>295</v>
      </c>
      <c r="F423" s="10" t="s">
        <v>1165</v>
      </c>
      <c r="G423" s="137" t="s">
        <v>1165</v>
      </c>
      <c r="H423" s="10"/>
      <c r="I423" s="10">
        <v>0</v>
      </c>
      <c r="J423" s="10" t="s">
        <v>8773</v>
      </c>
      <c r="K423" s="10" t="s">
        <v>8774</v>
      </c>
      <c r="L423" s="98">
        <f>IFERROR(VLOOKUP($F423&amp;$C423,Sales!$J:$W,9,0),0)</f>
        <v>0</v>
      </c>
      <c r="M423" s="98">
        <f>IFERROR(VLOOKUP($F423&amp;$C423,Sales!$J:$W,10,0),0)</f>
        <v>0</v>
      </c>
      <c r="N423" s="98">
        <f>IFERROR(VLOOKUP($F423&amp;$C423,Sales!$J:$W,11,0),0)</f>
        <v>0</v>
      </c>
      <c r="O423" s="98">
        <f>IFERROR(VLOOKUP($F423&amp;$C423,Sales!$J:$W,12,0),0)</f>
        <v>0</v>
      </c>
      <c r="P423" s="98">
        <f>IFERROR(VLOOKUP($F423&amp;$C423,Sales!$J:$W,13,0),0)</f>
        <v>0</v>
      </c>
      <c r="Q423" s="98">
        <f>IFERROR(VLOOKUP($F423&amp;$C423,Sales!$A:$H,7,0),0)</f>
        <v>0</v>
      </c>
      <c r="R423" s="41">
        <f t="shared" si="12"/>
        <v>1</v>
      </c>
      <c r="S423" s="15">
        <v>1</v>
      </c>
      <c r="T423" s="15"/>
      <c r="U423" s="15"/>
      <c r="V423" s="15">
        <v>1</v>
      </c>
      <c r="W423" s="15">
        <v>1</v>
      </c>
      <c r="X423" s="15">
        <v>1</v>
      </c>
      <c r="Y423" s="41">
        <v>1</v>
      </c>
      <c r="Z423" s="41">
        <v>1</v>
      </c>
      <c r="AA423" s="41"/>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0">
        <v>1</v>
      </c>
      <c r="BA423" t="s">
        <v>22</v>
      </c>
      <c r="BB423" t="s">
        <v>23</v>
      </c>
      <c r="BD423" s="39" t="str">
        <f t="shared" si="13"/>
        <v>01/294825207KBukalapak</v>
      </c>
    </row>
    <row r="424" spans="2:58" ht="13.5" customHeight="1" x14ac:dyDescent="0.35">
      <c r="B424" s="10" t="s">
        <v>17</v>
      </c>
      <c r="C424" s="10" t="s">
        <v>2657</v>
      </c>
      <c r="D424" s="10" t="s">
        <v>294</v>
      </c>
      <c r="E424" s="10" t="s">
        <v>295</v>
      </c>
      <c r="F424" s="10" t="s">
        <v>327</v>
      </c>
      <c r="G424" s="137" t="s">
        <v>327</v>
      </c>
      <c r="H424" s="10"/>
      <c r="I424" s="10" t="s">
        <v>328</v>
      </c>
      <c r="J424" s="10" t="s">
        <v>8775</v>
      </c>
      <c r="K424" s="10" t="s">
        <v>5384</v>
      </c>
      <c r="L424" s="98">
        <f>IFERROR(VLOOKUP($F424&amp;$C424,Sales!$J:$W,9,0),0)</f>
        <v>0</v>
      </c>
      <c r="M424" s="98">
        <f>IFERROR(VLOOKUP($F424&amp;$C424,Sales!$J:$W,10,0),0)</f>
        <v>0</v>
      </c>
      <c r="N424" s="98">
        <f>IFERROR(VLOOKUP($F424&amp;$C424,Sales!$J:$W,11,0),0)</f>
        <v>0</v>
      </c>
      <c r="O424" s="98">
        <f>IFERROR(VLOOKUP($F424&amp;$C424,Sales!$J:$W,12,0),0)</f>
        <v>0</v>
      </c>
      <c r="P424" s="98">
        <f>IFERROR(VLOOKUP($F424&amp;$C424,Sales!$J:$W,13,0),0)</f>
        <v>0</v>
      </c>
      <c r="Q424" s="98">
        <f>IFERROR(VLOOKUP($F424&amp;$C424,Sales!$A:$H,7,0),0)</f>
        <v>0</v>
      </c>
      <c r="R424" s="41">
        <f t="shared" si="12"/>
        <v>1</v>
      </c>
      <c r="S424" s="15">
        <v>1</v>
      </c>
      <c r="T424" s="15"/>
      <c r="U424" s="15"/>
      <c r="V424" s="15">
        <v>1</v>
      </c>
      <c r="W424" s="15">
        <v>1</v>
      </c>
      <c r="X424" s="15">
        <v>1</v>
      </c>
      <c r="Y424" s="41">
        <v>1</v>
      </c>
      <c r="Z424" s="41">
        <v>1</v>
      </c>
      <c r="AA424" s="41"/>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0">
        <v>1</v>
      </c>
      <c r="BA424" t="s">
        <v>22</v>
      </c>
      <c r="BB424" t="s">
        <v>23</v>
      </c>
      <c r="BD424" s="39" t="str">
        <f t="shared" si="13"/>
        <v>01/394829801DBukalapak</v>
      </c>
    </row>
    <row r="425" spans="2:58" ht="13.5" customHeight="1" x14ac:dyDescent="0.35">
      <c r="B425" s="10" t="s">
        <v>17</v>
      </c>
      <c r="C425" s="10" t="s">
        <v>2657</v>
      </c>
      <c r="D425" s="10" t="s">
        <v>294</v>
      </c>
      <c r="E425" s="10" t="s">
        <v>295</v>
      </c>
      <c r="F425" s="10" t="s">
        <v>311</v>
      </c>
      <c r="G425" s="137" t="s">
        <v>311</v>
      </c>
      <c r="H425" s="10"/>
      <c r="I425" s="10" t="s">
        <v>312</v>
      </c>
      <c r="J425" s="10" t="s">
        <v>2722</v>
      </c>
      <c r="K425" s="10" t="s">
        <v>2723</v>
      </c>
      <c r="L425" s="98">
        <f>IFERROR(VLOOKUP($F425&amp;$C425,Sales!$J:$W,9,0),0)</f>
        <v>0</v>
      </c>
      <c r="M425" s="98">
        <f>IFERROR(VLOOKUP($F425&amp;$C425,Sales!$J:$W,10,0),0)</f>
        <v>0</v>
      </c>
      <c r="N425" s="98">
        <f>IFERROR(VLOOKUP($F425&amp;$C425,Sales!$J:$W,11,0),0)</f>
        <v>0</v>
      </c>
      <c r="O425" s="98">
        <f>IFERROR(VLOOKUP($F425&amp;$C425,Sales!$J:$W,12,0),0)</f>
        <v>0</v>
      </c>
      <c r="P425" s="98">
        <f>IFERROR(VLOOKUP($F425&amp;$C425,Sales!$J:$W,13,0),0)</f>
        <v>0</v>
      </c>
      <c r="Q425" s="98">
        <f>IFERROR(VLOOKUP($F425&amp;$C425,Sales!$A:$H,7,0),0)</f>
        <v>0</v>
      </c>
      <c r="R425" s="41">
        <f t="shared" si="12"/>
        <v>1</v>
      </c>
      <c r="S425" s="15">
        <v>1</v>
      </c>
      <c r="T425" s="15"/>
      <c r="U425" s="15"/>
      <c r="V425" s="15">
        <v>1</v>
      </c>
      <c r="W425" s="15">
        <v>1</v>
      </c>
      <c r="X425" s="15">
        <v>1</v>
      </c>
      <c r="Y425" s="41">
        <v>1</v>
      </c>
      <c r="Z425" s="41">
        <v>1</v>
      </c>
      <c r="AA425" s="41"/>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0">
        <v>1</v>
      </c>
      <c r="BA425" t="s">
        <v>8733</v>
      </c>
      <c r="BB425" t="s">
        <v>23</v>
      </c>
      <c r="BD425" s="39" t="str">
        <f t="shared" si="13"/>
        <v>01/394829601BBukalapak</v>
      </c>
    </row>
    <row r="426" spans="2:58" ht="13.5" customHeight="1" x14ac:dyDescent="0.35">
      <c r="B426" s="10" t="s">
        <v>17</v>
      </c>
      <c r="C426" s="10" t="s">
        <v>2657</v>
      </c>
      <c r="D426" s="10" t="s">
        <v>294</v>
      </c>
      <c r="E426" s="10" t="s">
        <v>295</v>
      </c>
      <c r="F426" s="10" t="s">
        <v>365</v>
      </c>
      <c r="G426" s="137" t="s">
        <v>365</v>
      </c>
      <c r="H426" s="10"/>
      <c r="I426" s="10" t="s">
        <v>366</v>
      </c>
      <c r="J426" s="10" t="s">
        <v>8776</v>
      </c>
      <c r="K426" s="10" t="s">
        <v>5390</v>
      </c>
      <c r="L426" s="98">
        <f>IFERROR(VLOOKUP($F426&amp;$C426,Sales!$J:$W,9,0),0)</f>
        <v>0</v>
      </c>
      <c r="M426" s="98">
        <f>IFERROR(VLOOKUP($F426&amp;$C426,Sales!$J:$W,10,0),0)</f>
        <v>0</v>
      </c>
      <c r="N426" s="98">
        <f>IFERROR(VLOOKUP($F426&amp;$C426,Sales!$J:$W,11,0),0)</f>
        <v>199999.99999999997</v>
      </c>
      <c r="O426" s="98">
        <f>IFERROR(VLOOKUP($F426&amp;$C426,Sales!$J:$W,12,0),0)</f>
        <v>0.33333333333333331</v>
      </c>
      <c r="P426" s="98">
        <f>IFERROR(VLOOKUP($F426&amp;$C426,Sales!$J:$W,13,0),0)</f>
        <v>66666.666666666657</v>
      </c>
      <c r="Q426" s="98">
        <f>IFERROR(VLOOKUP($F426&amp;$C426,Sales!$A:$H,7,0),0)</f>
        <v>0</v>
      </c>
      <c r="R426" s="41">
        <f t="shared" si="12"/>
        <v>1</v>
      </c>
      <c r="S426" s="15">
        <v>1</v>
      </c>
      <c r="T426" s="15"/>
      <c r="U426" s="15"/>
      <c r="V426" s="15">
        <v>1</v>
      </c>
      <c r="W426" s="15">
        <v>1</v>
      </c>
      <c r="X426" s="15">
        <v>1</v>
      </c>
      <c r="Y426" s="41">
        <v>1</v>
      </c>
      <c r="Z426" s="41">
        <v>1</v>
      </c>
      <c r="AA426" s="41"/>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0">
        <v>1</v>
      </c>
      <c r="BA426" t="s">
        <v>22</v>
      </c>
      <c r="BB426" t="s">
        <v>23</v>
      </c>
      <c r="BD426" s="39" t="str">
        <f t="shared" si="13"/>
        <v>01/294825206PBukalapak</v>
      </c>
    </row>
    <row r="427" spans="2:58" ht="13.5" customHeight="1" x14ac:dyDescent="0.35">
      <c r="B427" s="10" t="s">
        <v>17</v>
      </c>
      <c r="C427" s="10" t="s">
        <v>2657</v>
      </c>
      <c r="D427" s="10" t="s">
        <v>294</v>
      </c>
      <c r="E427" s="10" t="s">
        <v>295</v>
      </c>
      <c r="F427" s="10" t="s">
        <v>342</v>
      </c>
      <c r="G427" s="137" t="s">
        <v>342</v>
      </c>
      <c r="H427" s="10"/>
      <c r="I427" s="10" t="s">
        <v>343</v>
      </c>
      <c r="J427" s="10" t="s">
        <v>2750</v>
      </c>
      <c r="K427" s="10" t="s">
        <v>2578</v>
      </c>
      <c r="L427" s="98">
        <f>IFERROR(VLOOKUP($F427&amp;$C427,Sales!$J:$W,9,0),0)</f>
        <v>0</v>
      </c>
      <c r="M427" s="98">
        <f>IFERROR(VLOOKUP($F427&amp;$C427,Sales!$J:$W,10,0),0)</f>
        <v>250360.36036036033</v>
      </c>
      <c r="N427" s="98">
        <f>IFERROR(VLOOKUP($F427&amp;$C427,Sales!$J:$W,11,0),0)</f>
        <v>250360.36036036033</v>
      </c>
      <c r="O427" s="98">
        <f>IFERROR(VLOOKUP($F427&amp;$C427,Sales!$J:$W,12,0),0)</f>
        <v>0.66666666666666663</v>
      </c>
      <c r="P427" s="98">
        <f>IFERROR(VLOOKUP($F427&amp;$C427,Sales!$J:$W,13,0),0)</f>
        <v>166906.90690690689</v>
      </c>
      <c r="Q427" s="98">
        <f>IFERROR(VLOOKUP($F427&amp;$C427,Sales!$A:$H,7,0),0)</f>
        <v>0</v>
      </c>
      <c r="R427" s="41">
        <f t="shared" si="12"/>
        <v>1</v>
      </c>
      <c r="S427" s="15">
        <v>1</v>
      </c>
      <c r="T427" s="15"/>
      <c r="U427" s="15"/>
      <c r="V427" s="15">
        <v>1</v>
      </c>
      <c r="W427" s="15">
        <v>1</v>
      </c>
      <c r="X427" s="15">
        <v>1</v>
      </c>
      <c r="Y427" s="41">
        <v>1</v>
      </c>
      <c r="Z427" s="41">
        <v>1</v>
      </c>
      <c r="AA427" s="41"/>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0">
        <v>1</v>
      </c>
      <c r="BA427" t="s">
        <v>22</v>
      </c>
      <c r="BB427" t="s">
        <v>23</v>
      </c>
      <c r="BD427" s="39" t="str">
        <f t="shared" si="13"/>
        <v>01/294825206OBukalapak</v>
      </c>
      <c r="BE427" t="s">
        <v>13639</v>
      </c>
      <c r="BF427" t="s">
        <v>13640</v>
      </c>
    </row>
    <row r="428" spans="2:58" ht="13.5" customHeight="1" x14ac:dyDescent="0.35">
      <c r="B428" s="10" t="s">
        <v>17</v>
      </c>
      <c r="C428" s="10" t="s">
        <v>2657</v>
      </c>
      <c r="D428" s="10" t="s">
        <v>294</v>
      </c>
      <c r="E428" s="10" t="s">
        <v>295</v>
      </c>
      <c r="F428" s="10" t="s">
        <v>345</v>
      </c>
      <c r="G428" s="137" t="s">
        <v>345</v>
      </c>
      <c r="H428" s="10"/>
      <c r="I428" s="10">
        <v>0</v>
      </c>
      <c r="J428" s="10" t="s">
        <v>8777</v>
      </c>
      <c r="K428" s="10" t="s">
        <v>7430</v>
      </c>
      <c r="L428" s="98">
        <f>IFERROR(VLOOKUP($F428&amp;$C428,Sales!$J:$W,9,0),0)</f>
        <v>0</v>
      </c>
      <c r="M428" s="98">
        <f>IFERROR(VLOOKUP($F428&amp;$C428,Sales!$J:$W,10,0),0)</f>
        <v>0</v>
      </c>
      <c r="N428" s="98">
        <f>IFERROR(VLOOKUP($F428&amp;$C428,Sales!$J:$W,11,0),0)</f>
        <v>0</v>
      </c>
      <c r="O428" s="98">
        <f>IFERROR(VLOOKUP($F428&amp;$C428,Sales!$J:$W,12,0),0)</f>
        <v>0</v>
      </c>
      <c r="P428" s="98">
        <f>IFERROR(VLOOKUP($F428&amp;$C428,Sales!$J:$W,13,0),0)</f>
        <v>0</v>
      </c>
      <c r="Q428" s="98">
        <f>IFERROR(VLOOKUP($F428&amp;$C428,Sales!$A:$H,7,0),0)</f>
        <v>0</v>
      </c>
      <c r="R428" s="41" t="str">
        <f t="shared" si="12"/>
        <v>ERROR</v>
      </c>
      <c r="S428" s="15"/>
      <c r="T428" s="15"/>
      <c r="U428" s="15"/>
      <c r="V428" s="15"/>
      <c r="W428" s="15"/>
      <c r="X428" s="15"/>
      <c r="Y428" s="41"/>
      <c r="Z428" s="41"/>
      <c r="AA428" s="41"/>
      <c r="AB428" s="15"/>
      <c r="AC428" s="15"/>
      <c r="AD428" s="15"/>
      <c r="AE428" s="15"/>
      <c r="AF428" s="15"/>
      <c r="AG428" s="15"/>
      <c r="AH428" s="15"/>
      <c r="AI428" s="15"/>
      <c r="AJ428" s="41"/>
      <c r="AK428" s="15"/>
      <c r="AL428" s="15"/>
      <c r="AM428" s="15"/>
      <c r="AN428" s="15"/>
      <c r="AO428" s="15"/>
      <c r="AP428" s="15"/>
      <c r="AQ428" s="15"/>
      <c r="AR428" s="15"/>
      <c r="AS428" s="15"/>
      <c r="AT428" s="15"/>
      <c r="AU428" s="15"/>
      <c r="AV428" s="15"/>
      <c r="AW428" s="15"/>
      <c r="AX428" s="15"/>
      <c r="AY428" s="15"/>
      <c r="AZ428" s="10">
        <v>1</v>
      </c>
      <c r="BA428" t="s">
        <v>22</v>
      </c>
      <c r="BB428" t="s">
        <v>13210</v>
      </c>
      <c r="BD428" s="39" t="str">
        <f t="shared" si="13"/>
        <v>01/294825207OBukalapak</v>
      </c>
    </row>
    <row r="429" spans="2:58" ht="13.5" customHeight="1" x14ac:dyDescent="0.35">
      <c r="B429" s="10" t="s">
        <v>17</v>
      </c>
      <c r="C429" s="10" t="s">
        <v>2657</v>
      </c>
      <c r="D429" s="10" t="s">
        <v>294</v>
      </c>
      <c r="E429" s="10" t="s">
        <v>295</v>
      </c>
      <c r="F429" s="10" t="s">
        <v>372</v>
      </c>
      <c r="G429" s="137" t="s">
        <v>372</v>
      </c>
      <c r="H429" s="10"/>
      <c r="I429" s="10">
        <v>0</v>
      </c>
      <c r="J429" s="10" t="s">
        <v>8778</v>
      </c>
      <c r="K429" s="10" t="s">
        <v>2581</v>
      </c>
      <c r="L429" s="98">
        <f>IFERROR(VLOOKUP($F429&amp;$C429,Sales!$J:$W,9,0),0)</f>
        <v>0</v>
      </c>
      <c r="M429" s="98">
        <f>IFERROR(VLOOKUP($F429&amp;$C429,Sales!$J:$W,10,0),0)</f>
        <v>0</v>
      </c>
      <c r="N429" s="98">
        <f>IFERROR(VLOOKUP($F429&amp;$C429,Sales!$J:$W,11,0),0)</f>
        <v>0</v>
      </c>
      <c r="O429" s="98">
        <f>IFERROR(VLOOKUP($F429&amp;$C429,Sales!$J:$W,12,0),0)</f>
        <v>0</v>
      </c>
      <c r="P429" s="98">
        <f>IFERROR(VLOOKUP($F429&amp;$C429,Sales!$J:$W,13,0),0)</f>
        <v>0</v>
      </c>
      <c r="Q429" s="98">
        <f>IFERROR(VLOOKUP($F429&amp;$C429,Sales!$A:$H,7,0),0)</f>
        <v>0</v>
      </c>
      <c r="R429" s="41">
        <f t="shared" si="12"/>
        <v>1</v>
      </c>
      <c r="S429" s="15">
        <v>1</v>
      </c>
      <c r="T429" s="15"/>
      <c r="U429" s="15"/>
      <c r="V429" s="15">
        <v>1</v>
      </c>
      <c r="W429" s="15">
        <v>1</v>
      </c>
      <c r="X429" s="15">
        <v>1</v>
      </c>
      <c r="Y429" s="41">
        <v>1</v>
      </c>
      <c r="Z429" s="41">
        <v>1</v>
      </c>
      <c r="AA429" s="41"/>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0">
        <v>1</v>
      </c>
      <c r="BA429" t="s">
        <v>22</v>
      </c>
      <c r="BB429" t="s">
        <v>23</v>
      </c>
      <c r="BD429" s="39" t="str">
        <f t="shared" si="13"/>
        <v>01/294825205IBukalapak</v>
      </c>
    </row>
    <row r="430" spans="2:58" ht="13.5" customHeight="1" x14ac:dyDescent="0.35">
      <c r="B430" s="10" t="s">
        <v>17</v>
      </c>
      <c r="C430" s="10" t="s">
        <v>2657</v>
      </c>
      <c r="D430" s="10" t="s">
        <v>294</v>
      </c>
      <c r="E430" s="10" t="s">
        <v>295</v>
      </c>
      <c r="F430" s="10" t="s">
        <v>374</v>
      </c>
      <c r="G430" s="137" t="s">
        <v>374</v>
      </c>
      <c r="H430" s="10"/>
      <c r="I430" s="10" t="s">
        <v>375</v>
      </c>
      <c r="J430" s="10" t="s">
        <v>8779</v>
      </c>
      <c r="K430" s="10" t="s">
        <v>5401</v>
      </c>
      <c r="L430" s="98">
        <f>IFERROR(VLOOKUP($F430&amp;$C430,Sales!$J:$W,9,0),0)</f>
        <v>0</v>
      </c>
      <c r="M430" s="98">
        <f>IFERROR(VLOOKUP($F430&amp;$C430,Sales!$J:$W,10,0),0)</f>
        <v>240990.99099099098</v>
      </c>
      <c r="N430" s="98">
        <f>IFERROR(VLOOKUP($F430&amp;$C430,Sales!$J:$W,11,0),0)</f>
        <v>0</v>
      </c>
      <c r="O430" s="98">
        <f>IFERROR(VLOOKUP($F430&amp;$C430,Sales!$J:$W,12,0),0)</f>
        <v>0.33333333333333331</v>
      </c>
      <c r="P430" s="98">
        <f>IFERROR(VLOOKUP($F430&amp;$C430,Sales!$J:$W,13,0),0)</f>
        <v>80330.330330330326</v>
      </c>
      <c r="Q430" s="98">
        <f>IFERROR(VLOOKUP($F430&amp;$C430,Sales!$A:$H,7,0),0)</f>
        <v>0</v>
      </c>
      <c r="R430" s="41">
        <f t="shared" si="12"/>
        <v>1</v>
      </c>
      <c r="S430" s="15">
        <v>1</v>
      </c>
      <c r="T430" s="15"/>
      <c r="U430" s="15"/>
      <c r="V430" s="15">
        <v>1</v>
      </c>
      <c r="W430" s="15">
        <v>1</v>
      </c>
      <c r="X430" s="15">
        <v>1</v>
      </c>
      <c r="Y430" s="41">
        <v>1</v>
      </c>
      <c r="Z430" s="41">
        <v>1</v>
      </c>
      <c r="AA430" s="41"/>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0">
        <v>1</v>
      </c>
      <c r="BA430" t="s">
        <v>22</v>
      </c>
      <c r="BB430" t="s">
        <v>23</v>
      </c>
      <c r="BD430" s="39" t="str">
        <f t="shared" si="13"/>
        <v>01/294826003KBukalapak</v>
      </c>
      <c r="BE430" t="s">
        <v>13639</v>
      </c>
      <c r="BF430" t="s">
        <v>13640</v>
      </c>
    </row>
    <row r="431" spans="2:58" ht="13.5" customHeight="1" x14ac:dyDescent="0.35">
      <c r="B431" s="10" t="s">
        <v>17</v>
      </c>
      <c r="C431" s="10" t="s">
        <v>2657</v>
      </c>
      <c r="D431" s="10" t="s">
        <v>405</v>
      </c>
      <c r="E431" s="10" t="s">
        <v>406</v>
      </c>
      <c r="F431" s="10" t="s">
        <v>2995</v>
      </c>
      <c r="G431" s="137" t="s">
        <v>2995</v>
      </c>
      <c r="H431" s="10"/>
      <c r="I431" s="10">
        <v>0</v>
      </c>
      <c r="J431" s="10" t="s">
        <v>8780</v>
      </c>
      <c r="K431" s="10" t="s">
        <v>8781</v>
      </c>
      <c r="L431" s="98">
        <f>IFERROR(VLOOKUP($F431&amp;$C431,Sales!$J:$W,9,0),0)</f>
        <v>0</v>
      </c>
      <c r="M431" s="98">
        <f>IFERROR(VLOOKUP($F431&amp;$C431,Sales!$J:$W,10,0),0)</f>
        <v>0</v>
      </c>
      <c r="N431" s="98">
        <f>IFERROR(VLOOKUP($F431&amp;$C431,Sales!$J:$W,11,0),0)</f>
        <v>0</v>
      </c>
      <c r="O431" s="98">
        <f>IFERROR(VLOOKUP($F431&amp;$C431,Sales!$J:$W,12,0),0)</f>
        <v>0</v>
      </c>
      <c r="P431" s="98">
        <f>IFERROR(VLOOKUP($F431&amp;$C431,Sales!$J:$W,13,0),0)</f>
        <v>0</v>
      </c>
      <c r="Q431" s="98">
        <f>IFERROR(VLOOKUP($F431&amp;$C431,Sales!$A:$H,7,0),0)</f>
        <v>0</v>
      </c>
      <c r="R431" s="41">
        <f t="shared" si="12"/>
        <v>1</v>
      </c>
      <c r="S431" s="15">
        <v>1</v>
      </c>
      <c r="T431" s="15"/>
      <c r="U431" s="15"/>
      <c r="V431" s="15">
        <v>1</v>
      </c>
      <c r="W431" s="15">
        <v>1</v>
      </c>
      <c r="X431" s="15">
        <v>1</v>
      </c>
      <c r="Y431" s="41">
        <v>1</v>
      </c>
      <c r="Z431" s="41">
        <v>1</v>
      </c>
      <c r="AA431" s="41"/>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0">
        <v>1</v>
      </c>
      <c r="BA431" t="s">
        <v>22</v>
      </c>
      <c r="BB431" t="s">
        <v>23</v>
      </c>
      <c r="BD431" s="39" t="str">
        <f t="shared" si="13"/>
        <v>01/394929502GBukalapak</v>
      </c>
    </row>
    <row r="432" spans="2:58" ht="13.5" customHeight="1" x14ac:dyDescent="0.35">
      <c r="B432" s="10" t="s">
        <v>17</v>
      </c>
      <c r="C432" s="10" t="s">
        <v>2657</v>
      </c>
      <c r="D432" s="10" t="s">
        <v>405</v>
      </c>
      <c r="E432" s="10" t="s">
        <v>406</v>
      </c>
      <c r="F432" s="10" t="s">
        <v>3000</v>
      </c>
      <c r="G432" s="137" t="s">
        <v>3000</v>
      </c>
      <c r="H432" s="10"/>
      <c r="I432" s="10">
        <v>0</v>
      </c>
      <c r="J432" s="10" t="s">
        <v>8782</v>
      </c>
      <c r="K432" s="10" t="s">
        <v>8783</v>
      </c>
      <c r="L432" s="98">
        <f>IFERROR(VLOOKUP($F432&amp;$C432,Sales!$J:$W,9,0),0)</f>
        <v>0</v>
      </c>
      <c r="M432" s="98">
        <f>IFERROR(VLOOKUP($F432&amp;$C432,Sales!$J:$W,10,0),0)</f>
        <v>0</v>
      </c>
      <c r="N432" s="98">
        <f>IFERROR(VLOOKUP($F432&amp;$C432,Sales!$J:$W,11,0),0)</f>
        <v>0</v>
      </c>
      <c r="O432" s="98">
        <f>IFERROR(VLOOKUP($F432&amp;$C432,Sales!$J:$W,12,0),0)</f>
        <v>0</v>
      </c>
      <c r="P432" s="98">
        <f>IFERROR(VLOOKUP($F432&amp;$C432,Sales!$J:$W,13,0),0)</f>
        <v>0</v>
      </c>
      <c r="Q432" s="98">
        <f>IFERROR(VLOOKUP($F432&amp;$C432,Sales!$A:$H,7,0),0)</f>
        <v>0</v>
      </c>
      <c r="R432" s="41">
        <f t="shared" si="12"/>
        <v>1</v>
      </c>
      <c r="S432" s="15">
        <v>1</v>
      </c>
      <c r="T432" s="15"/>
      <c r="U432" s="15"/>
      <c r="V432" s="15">
        <v>1</v>
      </c>
      <c r="W432" s="15">
        <v>1</v>
      </c>
      <c r="X432" s="15">
        <v>1</v>
      </c>
      <c r="Y432" s="41">
        <v>1</v>
      </c>
      <c r="Z432" s="41">
        <v>1</v>
      </c>
      <c r="AA432" s="41"/>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0">
        <v>1</v>
      </c>
      <c r="BA432" t="s">
        <v>22</v>
      </c>
      <c r="BB432" t="s">
        <v>23</v>
      </c>
      <c r="BD432" s="39" t="str">
        <f t="shared" si="13"/>
        <v>01/394929502NBukalapak</v>
      </c>
    </row>
    <row r="433" spans="2:59" ht="13.5" customHeight="1" x14ac:dyDescent="0.35">
      <c r="B433" s="10" t="s">
        <v>17</v>
      </c>
      <c r="C433" s="10" t="s">
        <v>2657</v>
      </c>
      <c r="D433" s="10" t="s">
        <v>405</v>
      </c>
      <c r="E433" s="10" t="s">
        <v>406</v>
      </c>
      <c r="F433" s="10" t="s">
        <v>3376</v>
      </c>
      <c r="G433" s="137" t="s">
        <v>3376</v>
      </c>
      <c r="H433" s="10"/>
      <c r="I433" s="10">
        <v>0</v>
      </c>
      <c r="J433" s="10" t="s">
        <v>8784</v>
      </c>
      <c r="K433" s="10" t="s">
        <v>8785</v>
      </c>
      <c r="L433" s="98">
        <f>IFERROR(VLOOKUP($F433&amp;$C433,Sales!$J:$W,9,0),0)</f>
        <v>0</v>
      </c>
      <c r="M433" s="98">
        <f>IFERROR(VLOOKUP($F433&amp;$C433,Sales!$J:$W,10,0),0)</f>
        <v>0</v>
      </c>
      <c r="N433" s="98">
        <f>IFERROR(VLOOKUP($F433&amp;$C433,Sales!$J:$W,11,0),0)</f>
        <v>0</v>
      </c>
      <c r="O433" s="98">
        <f>IFERROR(VLOOKUP($F433&amp;$C433,Sales!$J:$W,12,0),0)</f>
        <v>0</v>
      </c>
      <c r="P433" s="98">
        <f>IFERROR(VLOOKUP($F433&amp;$C433,Sales!$J:$W,13,0),0)</f>
        <v>0</v>
      </c>
      <c r="Q433" s="98">
        <f>IFERROR(VLOOKUP($F433&amp;$C433,Sales!$A:$H,7,0),0)</f>
        <v>0</v>
      </c>
      <c r="R433" s="41">
        <f t="shared" si="12"/>
        <v>1</v>
      </c>
      <c r="S433" s="15">
        <v>1</v>
      </c>
      <c r="T433" s="15"/>
      <c r="U433" s="15"/>
      <c r="V433" s="15">
        <v>1</v>
      </c>
      <c r="W433" s="15">
        <v>1</v>
      </c>
      <c r="X433" s="15">
        <v>1</v>
      </c>
      <c r="Y433" s="41">
        <v>1</v>
      </c>
      <c r="Z433" s="41">
        <v>1</v>
      </c>
      <c r="AA433" s="41"/>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0">
        <v>1</v>
      </c>
      <c r="BA433" t="s">
        <v>22</v>
      </c>
      <c r="BB433" t="s">
        <v>23</v>
      </c>
      <c r="BD433" s="39" t="str">
        <f t="shared" si="13"/>
        <v>01/394929501DBukalapak</v>
      </c>
    </row>
    <row r="434" spans="2:59" ht="13.5" customHeight="1" x14ac:dyDescent="0.35">
      <c r="B434" s="10" t="s">
        <v>17</v>
      </c>
      <c r="C434" s="10" t="s">
        <v>2657</v>
      </c>
      <c r="D434" s="10" t="s">
        <v>405</v>
      </c>
      <c r="E434" s="10" t="s">
        <v>406</v>
      </c>
      <c r="F434" s="10" t="s">
        <v>8786</v>
      </c>
      <c r="G434" s="137" t="s">
        <v>8786</v>
      </c>
      <c r="H434" s="10"/>
      <c r="I434" s="10">
        <v>0</v>
      </c>
      <c r="J434" s="10" t="s">
        <v>8787</v>
      </c>
      <c r="K434" s="10" t="s">
        <v>8788</v>
      </c>
      <c r="L434" s="98">
        <f>IFERROR(VLOOKUP($F434&amp;$C434,Sales!$J:$W,9,0),0)</f>
        <v>0</v>
      </c>
      <c r="M434" s="98">
        <f>IFERROR(VLOOKUP($F434&amp;$C434,Sales!$J:$W,10,0),0)</f>
        <v>0</v>
      </c>
      <c r="N434" s="98">
        <f>IFERROR(VLOOKUP($F434&amp;$C434,Sales!$J:$W,11,0),0)</f>
        <v>0</v>
      </c>
      <c r="O434" s="98">
        <f>IFERROR(VLOOKUP($F434&amp;$C434,Sales!$J:$W,12,0),0)</f>
        <v>0</v>
      </c>
      <c r="P434" s="98">
        <f>IFERROR(VLOOKUP($F434&amp;$C434,Sales!$J:$W,13,0),0)</f>
        <v>0</v>
      </c>
      <c r="Q434" s="98">
        <f>IFERROR(VLOOKUP($F434&amp;$C434,Sales!$A:$H,7,0),0)</f>
        <v>0</v>
      </c>
      <c r="R434" s="41" t="str">
        <f t="shared" si="12"/>
        <v>ERROR</v>
      </c>
      <c r="S434" s="15"/>
      <c r="T434" s="15"/>
      <c r="U434" s="15"/>
      <c r="V434" s="15"/>
      <c r="W434" s="15"/>
      <c r="X434" s="15"/>
      <c r="Y434" s="41"/>
      <c r="Z434" s="41"/>
      <c r="AA434" s="41"/>
      <c r="AB434" s="15"/>
      <c r="AC434" s="15"/>
      <c r="AD434" s="15"/>
      <c r="AE434" s="15"/>
      <c r="AF434" s="15"/>
      <c r="AG434" s="15"/>
      <c r="AH434" s="15"/>
      <c r="AI434" s="15"/>
      <c r="AJ434" s="41"/>
      <c r="AK434" s="15"/>
      <c r="AL434" s="15"/>
      <c r="AM434" s="15"/>
      <c r="AN434" s="15"/>
      <c r="AO434" s="15"/>
      <c r="AP434" s="15"/>
      <c r="AQ434" s="15"/>
      <c r="AR434" s="15"/>
      <c r="AS434" s="15"/>
      <c r="AT434" s="15"/>
      <c r="AU434" s="15"/>
      <c r="AV434" s="15"/>
      <c r="AW434" s="15"/>
      <c r="AX434" s="15"/>
      <c r="AY434" s="15"/>
      <c r="AZ434" s="10">
        <v>1</v>
      </c>
      <c r="BA434" t="s">
        <v>22</v>
      </c>
      <c r="BB434" t="s">
        <v>88</v>
      </c>
      <c r="BD434" s="39" t="str">
        <f t="shared" si="13"/>
        <v>01/394929501RBukalapak</v>
      </c>
      <c r="BE434" s="1">
        <v>45048</v>
      </c>
      <c r="BF434" t="s">
        <v>16968</v>
      </c>
    </row>
    <row r="435" spans="2:59" ht="13.5" customHeight="1" x14ac:dyDescent="0.35">
      <c r="B435" s="10" t="s">
        <v>17</v>
      </c>
      <c r="C435" s="10" t="s">
        <v>2657</v>
      </c>
      <c r="D435" s="10" t="s">
        <v>405</v>
      </c>
      <c r="E435" s="10" t="s">
        <v>406</v>
      </c>
      <c r="F435" s="10" t="s">
        <v>3561</v>
      </c>
      <c r="G435" s="137" t="s">
        <v>3561</v>
      </c>
      <c r="H435" s="10"/>
      <c r="I435" s="10">
        <v>0</v>
      </c>
      <c r="J435" s="10" t="s">
        <v>8789</v>
      </c>
      <c r="K435" s="10" t="s">
        <v>8790</v>
      </c>
      <c r="L435" s="98">
        <f>IFERROR(VLOOKUP($F435&amp;$C435,Sales!$J:$W,9,0),0)</f>
        <v>0</v>
      </c>
      <c r="M435" s="98">
        <f>IFERROR(VLOOKUP($F435&amp;$C435,Sales!$J:$W,10,0),0)</f>
        <v>0</v>
      </c>
      <c r="N435" s="98">
        <f>IFERROR(VLOOKUP($F435&amp;$C435,Sales!$J:$W,11,0),0)</f>
        <v>0</v>
      </c>
      <c r="O435" s="98">
        <f>IFERROR(VLOOKUP($F435&amp;$C435,Sales!$J:$W,12,0),0)</f>
        <v>0</v>
      </c>
      <c r="P435" s="98">
        <f>IFERROR(VLOOKUP($F435&amp;$C435,Sales!$J:$W,13,0),0)</f>
        <v>0</v>
      </c>
      <c r="Q435" s="98">
        <f>IFERROR(VLOOKUP($F435&amp;$C435,Sales!$A:$H,7,0),0)</f>
        <v>0</v>
      </c>
      <c r="R435" s="41">
        <f t="shared" si="12"/>
        <v>1</v>
      </c>
      <c r="S435" s="15">
        <v>1</v>
      </c>
      <c r="T435" s="15"/>
      <c r="U435" s="15"/>
      <c r="V435" s="15">
        <v>1</v>
      </c>
      <c r="W435" s="15">
        <v>1</v>
      </c>
      <c r="X435" s="15">
        <v>1</v>
      </c>
      <c r="Y435" s="41">
        <v>1</v>
      </c>
      <c r="Z435" s="41">
        <v>1</v>
      </c>
      <c r="AA435" s="41"/>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0">
        <v>1</v>
      </c>
      <c r="BA435" t="s">
        <v>22</v>
      </c>
      <c r="BB435" t="s">
        <v>23</v>
      </c>
      <c r="BD435" s="39" t="str">
        <f t="shared" si="13"/>
        <v>01/394929503JBukalapak</v>
      </c>
    </row>
    <row r="436" spans="2:59" ht="13.5" customHeight="1" x14ac:dyDescent="0.35">
      <c r="B436" s="10" t="s">
        <v>17</v>
      </c>
      <c r="C436" s="10" t="s">
        <v>2657</v>
      </c>
      <c r="D436" s="10" t="s">
        <v>405</v>
      </c>
      <c r="E436" s="10" t="s">
        <v>406</v>
      </c>
      <c r="F436" s="10" t="s">
        <v>3572</v>
      </c>
      <c r="G436" s="137" t="s">
        <v>3572</v>
      </c>
      <c r="H436" s="10"/>
      <c r="I436" s="10">
        <v>0</v>
      </c>
      <c r="J436" s="10" t="s">
        <v>8791</v>
      </c>
      <c r="K436" s="10" t="s">
        <v>8792</v>
      </c>
      <c r="L436" s="98">
        <f>IFERROR(VLOOKUP($F436&amp;$C436,Sales!$J:$W,9,0),0)</f>
        <v>0</v>
      </c>
      <c r="M436" s="98">
        <f>IFERROR(VLOOKUP($F436&amp;$C436,Sales!$J:$W,10,0),0)</f>
        <v>0</v>
      </c>
      <c r="N436" s="98">
        <f>IFERROR(VLOOKUP($F436&amp;$C436,Sales!$J:$W,11,0),0)</f>
        <v>0</v>
      </c>
      <c r="O436" s="98">
        <f>IFERROR(VLOOKUP($F436&amp;$C436,Sales!$J:$W,12,0),0)</f>
        <v>0</v>
      </c>
      <c r="P436" s="98">
        <f>IFERROR(VLOOKUP($F436&amp;$C436,Sales!$J:$W,13,0),0)</f>
        <v>0</v>
      </c>
      <c r="Q436" s="98">
        <f>IFERROR(VLOOKUP($F436&amp;$C436,Sales!$A:$H,7,0),0)</f>
        <v>0</v>
      </c>
      <c r="R436" s="41">
        <f t="shared" si="12"/>
        <v>1</v>
      </c>
      <c r="S436" s="15">
        <v>1</v>
      </c>
      <c r="T436" s="15"/>
      <c r="U436" s="15"/>
      <c r="V436" s="15">
        <v>1</v>
      </c>
      <c r="W436" s="15">
        <v>1</v>
      </c>
      <c r="X436" s="15">
        <v>1</v>
      </c>
      <c r="Y436" s="41">
        <v>1</v>
      </c>
      <c r="Z436" s="41">
        <v>1</v>
      </c>
      <c r="AA436" s="41"/>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0">
        <v>1</v>
      </c>
      <c r="BA436" t="s">
        <v>22</v>
      </c>
      <c r="BB436" t="s">
        <v>23</v>
      </c>
      <c r="BD436" s="39" t="str">
        <f t="shared" si="13"/>
        <v>01/394929503UBukalapak</v>
      </c>
    </row>
    <row r="437" spans="2:59" ht="13.5" customHeight="1" x14ac:dyDescent="0.35">
      <c r="B437" s="10" t="s">
        <v>17</v>
      </c>
      <c r="C437" s="10" t="s">
        <v>2657</v>
      </c>
      <c r="D437" s="10" t="s">
        <v>405</v>
      </c>
      <c r="E437" s="10" t="s">
        <v>406</v>
      </c>
      <c r="F437" s="10" t="s">
        <v>3573</v>
      </c>
      <c r="G437" s="137" t="s">
        <v>3573</v>
      </c>
      <c r="H437" s="10"/>
      <c r="I437" s="10">
        <v>0</v>
      </c>
      <c r="J437" s="10" t="s">
        <v>8793</v>
      </c>
      <c r="K437" s="10" t="s">
        <v>8794</v>
      </c>
      <c r="L437" s="98">
        <f>IFERROR(VLOOKUP($F437&amp;$C437,Sales!$J:$W,9,0),0)</f>
        <v>0</v>
      </c>
      <c r="M437" s="98">
        <f>IFERROR(VLOOKUP($F437&amp;$C437,Sales!$J:$W,10,0),0)</f>
        <v>0</v>
      </c>
      <c r="N437" s="98">
        <f>IFERROR(VLOOKUP($F437&amp;$C437,Sales!$J:$W,11,0),0)</f>
        <v>0</v>
      </c>
      <c r="O437" s="98">
        <f>IFERROR(VLOOKUP($F437&amp;$C437,Sales!$J:$W,12,0),0)</f>
        <v>0</v>
      </c>
      <c r="P437" s="98">
        <f>IFERROR(VLOOKUP($F437&amp;$C437,Sales!$J:$W,13,0),0)</f>
        <v>0</v>
      </c>
      <c r="Q437" s="98">
        <f>IFERROR(VLOOKUP($F437&amp;$C437,Sales!$A:$H,7,0),0)</f>
        <v>0</v>
      </c>
      <c r="R437" s="41">
        <f t="shared" si="12"/>
        <v>1</v>
      </c>
      <c r="S437" s="15">
        <v>1</v>
      </c>
      <c r="T437" s="15"/>
      <c r="U437" s="15"/>
      <c r="V437" s="15">
        <v>1</v>
      </c>
      <c r="W437" s="15">
        <v>1</v>
      </c>
      <c r="X437" s="15">
        <v>1</v>
      </c>
      <c r="Y437" s="41">
        <v>1</v>
      </c>
      <c r="Z437" s="41">
        <v>1</v>
      </c>
      <c r="AA437" s="41"/>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0">
        <v>1</v>
      </c>
      <c r="BA437" t="s">
        <v>22</v>
      </c>
      <c r="BB437" t="s">
        <v>23</v>
      </c>
      <c r="BD437" s="39" t="str">
        <f t="shared" si="13"/>
        <v>01/394929503VBukalapak</v>
      </c>
    </row>
    <row r="438" spans="2:59" ht="13.5" customHeight="1" x14ac:dyDescent="0.35">
      <c r="B438" s="10" t="s">
        <v>17</v>
      </c>
      <c r="C438" s="10" t="s">
        <v>2657</v>
      </c>
      <c r="D438" s="10" t="s">
        <v>405</v>
      </c>
      <c r="E438" s="10" t="s">
        <v>406</v>
      </c>
      <c r="F438" s="10" t="s">
        <v>3576</v>
      </c>
      <c r="G438" s="137" t="s">
        <v>3576</v>
      </c>
      <c r="H438" s="10"/>
      <c r="I438" s="10">
        <v>0</v>
      </c>
      <c r="J438" s="10" t="s">
        <v>8795</v>
      </c>
      <c r="K438" s="10" t="s">
        <v>8796</v>
      </c>
      <c r="L438" s="98">
        <f>IFERROR(VLOOKUP($F438&amp;$C438,Sales!$J:$W,9,0),0)</f>
        <v>0</v>
      </c>
      <c r="M438" s="98">
        <f>IFERROR(VLOOKUP($F438&amp;$C438,Sales!$J:$W,10,0),0)</f>
        <v>0</v>
      </c>
      <c r="N438" s="98">
        <f>IFERROR(VLOOKUP($F438&amp;$C438,Sales!$J:$W,11,0),0)</f>
        <v>0</v>
      </c>
      <c r="O438" s="98">
        <f>IFERROR(VLOOKUP($F438&amp;$C438,Sales!$J:$W,12,0),0)</f>
        <v>0</v>
      </c>
      <c r="P438" s="98">
        <f>IFERROR(VLOOKUP($F438&amp;$C438,Sales!$J:$W,13,0),0)</f>
        <v>0</v>
      </c>
      <c r="Q438" s="98">
        <f>IFERROR(VLOOKUP($F438&amp;$C438,Sales!$A:$H,7,0),0)</f>
        <v>0</v>
      </c>
      <c r="R438" s="41">
        <f t="shared" si="12"/>
        <v>1</v>
      </c>
      <c r="S438" s="15">
        <v>1</v>
      </c>
      <c r="T438" s="15"/>
      <c r="U438" s="15"/>
      <c r="V438" s="15">
        <v>1</v>
      </c>
      <c r="W438" s="15">
        <v>1</v>
      </c>
      <c r="X438" s="15">
        <v>1</v>
      </c>
      <c r="Y438" s="41">
        <v>1</v>
      </c>
      <c r="Z438" s="41">
        <v>1</v>
      </c>
      <c r="AA438" s="41"/>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0">
        <v>1</v>
      </c>
      <c r="BA438" t="s">
        <v>22</v>
      </c>
      <c r="BB438" t="s">
        <v>23</v>
      </c>
      <c r="BD438" s="39" t="str">
        <f t="shared" si="13"/>
        <v>01/394929503YBukalapak</v>
      </c>
    </row>
    <row r="439" spans="2:59" ht="13.5" customHeight="1" x14ac:dyDescent="0.35">
      <c r="B439" s="10" t="s">
        <v>17</v>
      </c>
      <c r="C439" s="10" t="s">
        <v>2657</v>
      </c>
      <c r="D439" s="10" t="s">
        <v>405</v>
      </c>
      <c r="E439" s="10" t="s">
        <v>406</v>
      </c>
      <c r="F439" s="10" t="s">
        <v>3577</v>
      </c>
      <c r="G439" s="137" t="s">
        <v>3577</v>
      </c>
      <c r="H439" s="10"/>
      <c r="I439" s="10">
        <v>0</v>
      </c>
      <c r="J439" s="10" t="s">
        <v>8797</v>
      </c>
      <c r="K439" s="10" t="s">
        <v>8798</v>
      </c>
      <c r="L439" s="98">
        <f>IFERROR(VLOOKUP($F439&amp;$C439,Sales!$J:$W,9,0),0)</f>
        <v>0</v>
      </c>
      <c r="M439" s="98">
        <f>IFERROR(VLOOKUP($F439&amp;$C439,Sales!$J:$W,10,0),0)</f>
        <v>0</v>
      </c>
      <c r="N439" s="98">
        <f>IFERROR(VLOOKUP($F439&amp;$C439,Sales!$J:$W,11,0),0)</f>
        <v>0</v>
      </c>
      <c r="O439" s="98">
        <f>IFERROR(VLOOKUP($F439&amp;$C439,Sales!$J:$W,12,0),0)</f>
        <v>0</v>
      </c>
      <c r="P439" s="98">
        <f>IFERROR(VLOOKUP($F439&amp;$C439,Sales!$J:$W,13,0),0)</f>
        <v>0</v>
      </c>
      <c r="Q439" s="98">
        <f>IFERROR(VLOOKUP($F439&amp;$C439,Sales!$A:$H,7,0),0)</f>
        <v>0</v>
      </c>
      <c r="R439" s="41">
        <f t="shared" si="12"/>
        <v>1</v>
      </c>
      <c r="S439" s="15">
        <v>1</v>
      </c>
      <c r="T439" s="15"/>
      <c r="U439" s="15"/>
      <c r="V439" s="15">
        <v>1</v>
      </c>
      <c r="W439" s="15">
        <v>1</v>
      </c>
      <c r="X439" s="15">
        <v>1</v>
      </c>
      <c r="Y439" s="41">
        <v>1</v>
      </c>
      <c r="Z439" s="41">
        <v>1</v>
      </c>
      <c r="AA439" s="41"/>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0">
        <v>1</v>
      </c>
      <c r="BA439" t="s">
        <v>22</v>
      </c>
      <c r="BB439" t="s">
        <v>23</v>
      </c>
      <c r="BD439" s="39" t="str">
        <f t="shared" si="13"/>
        <v>01/394929503ZBukalapak</v>
      </c>
    </row>
    <row r="440" spans="2:59" ht="13.5" customHeight="1" x14ac:dyDescent="0.35">
      <c r="B440" s="10" t="s">
        <v>17</v>
      </c>
      <c r="C440" s="10" t="s">
        <v>2657</v>
      </c>
      <c r="D440" s="10" t="s">
        <v>405</v>
      </c>
      <c r="E440" s="10" t="s">
        <v>406</v>
      </c>
      <c r="F440" s="10" t="s">
        <v>3004</v>
      </c>
      <c r="G440" s="137" t="s">
        <v>3004</v>
      </c>
      <c r="H440" s="10"/>
      <c r="I440" s="10">
        <v>0</v>
      </c>
      <c r="J440" s="10" t="s">
        <v>8799</v>
      </c>
      <c r="K440" s="10" t="s">
        <v>8800</v>
      </c>
      <c r="L440" s="98">
        <f>IFERROR(VLOOKUP($F440&amp;$C440,Sales!$J:$W,9,0),0)</f>
        <v>0</v>
      </c>
      <c r="M440" s="98">
        <f>IFERROR(VLOOKUP($F440&amp;$C440,Sales!$J:$W,10,0),0)</f>
        <v>0</v>
      </c>
      <c r="N440" s="98">
        <f>IFERROR(VLOOKUP($F440&amp;$C440,Sales!$J:$W,11,0),0)</f>
        <v>0</v>
      </c>
      <c r="O440" s="98">
        <f>IFERROR(VLOOKUP($F440&amp;$C440,Sales!$J:$W,12,0),0)</f>
        <v>0</v>
      </c>
      <c r="P440" s="98">
        <f>IFERROR(VLOOKUP($F440&amp;$C440,Sales!$J:$W,13,0),0)</f>
        <v>0</v>
      </c>
      <c r="Q440" s="98">
        <f>IFERROR(VLOOKUP($F440&amp;$C440,Sales!$A:$H,7,0),0)</f>
        <v>0</v>
      </c>
      <c r="R440" s="41">
        <f t="shared" si="12"/>
        <v>1</v>
      </c>
      <c r="S440" s="15">
        <v>1</v>
      </c>
      <c r="T440" s="15"/>
      <c r="U440" s="15"/>
      <c r="V440" s="15">
        <v>1</v>
      </c>
      <c r="W440" s="15">
        <v>1</v>
      </c>
      <c r="X440" s="15">
        <v>1</v>
      </c>
      <c r="Y440" s="41">
        <v>1</v>
      </c>
      <c r="Z440" s="41">
        <v>1</v>
      </c>
      <c r="AA440" s="41"/>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0">
        <v>1</v>
      </c>
      <c r="BA440" t="s">
        <v>22</v>
      </c>
      <c r="BB440" t="s">
        <v>23</v>
      </c>
      <c r="BD440" s="39" t="str">
        <f t="shared" si="13"/>
        <v>01/394929502WBukalapak</v>
      </c>
    </row>
    <row r="441" spans="2:59" ht="13.5" customHeight="1" x14ac:dyDescent="0.35">
      <c r="B441" s="10" t="s">
        <v>17</v>
      </c>
      <c r="C441" s="10" t="s">
        <v>2657</v>
      </c>
      <c r="D441" s="10" t="s">
        <v>405</v>
      </c>
      <c r="E441" s="10" t="s">
        <v>406</v>
      </c>
      <c r="F441" s="10" t="s">
        <v>3005</v>
      </c>
      <c r="G441" s="137" t="s">
        <v>3005</v>
      </c>
      <c r="H441" s="10"/>
      <c r="I441" s="10">
        <v>0</v>
      </c>
      <c r="J441" s="10" t="s">
        <v>8801</v>
      </c>
      <c r="K441" s="10" t="s">
        <v>8802</v>
      </c>
      <c r="L441" s="98">
        <f>IFERROR(VLOOKUP($F441&amp;$C441,Sales!$J:$W,9,0),0)</f>
        <v>0</v>
      </c>
      <c r="M441" s="98">
        <f>IFERROR(VLOOKUP($F441&amp;$C441,Sales!$J:$W,10,0),0)</f>
        <v>0</v>
      </c>
      <c r="N441" s="98">
        <f>IFERROR(VLOOKUP($F441&amp;$C441,Sales!$J:$W,11,0),0)</f>
        <v>0</v>
      </c>
      <c r="O441" s="98">
        <f>IFERROR(VLOOKUP($F441&amp;$C441,Sales!$J:$W,12,0),0)</f>
        <v>0</v>
      </c>
      <c r="P441" s="98">
        <f>IFERROR(VLOOKUP($F441&amp;$C441,Sales!$J:$W,13,0),0)</f>
        <v>0</v>
      </c>
      <c r="Q441" s="98">
        <f>IFERROR(VLOOKUP($F441&amp;$C441,Sales!$A:$H,7,0),0)</f>
        <v>0</v>
      </c>
      <c r="R441" s="41">
        <f t="shared" si="12"/>
        <v>1</v>
      </c>
      <c r="S441" s="15">
        <v>1</v>
      </c>
      <c r="T441" s="15"/>
      <c r="U441" s="15"/>
      <c r="V441" s="15">
        <v>1</v>
      </c>
      <c r="W441" s="15">
        <v>1</v>
      </c>
      <c r="X441" s="15">
        <v>1</v>
      </c>
      <c r="Y441" s="41">
        <v>1</v>
      </c>
      <c r="Z441" s="41">
        <v>1</v>
      </c>
      <c r="AA441" s="41"/>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0">
        <v>1</v>
      </c>
      <c r="BA441" t="s">
        <v>22</v>
      </c>
      <c r="BB441" t="s">
        <v>23</v>
      </c>
      <c r="BD441" s="39" t="str">
        <f t="shared" si="13"/>
        <v>01/394929502XBukalapak</v>
      </c>
    </row>
    <row r="442" spans="2:59" ht="13.5" customHeight="1" x14ac:dyDescent="0.35">
      <c r="B442" s="10" t="s">
        <v>17</v>
      </c>
      <c r="C442" s="10" t="s">
        <v>2657</v>
      </c>
      <c r="D442" s="10" t="s">
        <v>455</v>
      </c>
      <c r="E442" s="10" t="s">
        <v>456</v>
      </c>
      <c r="F442" s="10" t="s">
        <v>466</v>
      </c>
      <c r="G442" s="137" t="s">
        <v>466</v>
      </c>
      <c r="H442" s="10"/>
      <c r="I442" s="10" t="s">
        <v>467</v>
      </c>
      <c r="J442" s="10" t="s">
        <v>8803</v>
      </c>
      <c r="K442" s="10" t="s">
        <v>8804</v>
      </c>
      <c r="L442" s="98">
        <f>IFERROR(VLOOKUP($F442&amp;$C442,Sales!$J:$W,9,0),0)</f>
        <v>0</v>
      </c>
      <c r="M442" s="98">
        <f>IFERROR(VLOOKUP($F442&amp;$C442,Sales!$J:$W,10,0),0)</f>
        <v>0</v>
      </c>
      <c r="N442" s="98">
        <f>IFERROR(VLOOKUP($F442&amp;$C442,Sales!$J:$W,11,0),0)</f>
        <v>0</v>
      </c>
      <c r="O442" s="98">
        <f>IFERROR(VLOOKUP($F442&amp;$C442,Sales!$J:$W,12,0),0)</f>
        <v>0</v>
      </c>
      <c r="P442" s="98">
        <f>IFERROR(VLOOKUP($F442&amp;$C442,Sales!$J:$W,13,0),0)</f>
        <v>0</v>
      </c>
      <c r="Q442" s="98">
        <f>IFERROR(VLOOKUP($F442&amp;$C442,Sales!$A:$H,7,0),0)</f>
        <v>0</v>
      </c>
      <c r="R442" s="41" t="str">
        <f t="shared" si="12"/>
        <v>ERROR</v>
      </c>
      <c r="S442" s="15"/>
      <c r="T442" s="15"/>
      <c r="U442" s="15"/>
      <c r="V442" s="15"/>
      <c r="W442" s="15"/>
      <c r="X442" s="15"/>
      <c r="Y442" s="41"/>
      <c r="Z442" s="41"/>
      <c r="AA442" s="41"/>
      <c r="AB442" s="15"/>
      <c r="AC442" s="15"/>
      <c r="AD442" s="15"/>
      <c r="AE442" s="15"/>
      <c r="AF442" s="15"/>
      <c r="AG442" s="15"/>
      <c r="AH442" s="15"/>
      <c r="AI442" s="15"/>
      <c r="AJ442" s="41"/>
      <c r="AK442" s="15"/>
      <c r="AL442" s="15"/>
      <c r="AM442" s="15"/>
      <c r="AN442" s="15"/>
      <c r="AO442" s="15"/>
      <c r="AP442" s="15"/>
      <c r="AQ442" s="15"/>
      <c r="AR442" s="15"/>
      <c r="AS442" s="15"/>
      <c r="AT442" s="15"/>
      <c r="AU442" s="15"/>
      <c r="AV442" s="15"/>
      <c r="AW442" s="15"/>
      <c r="AX442" s="15"/>
      <c r="AY442" s="15"/>
      <c r="AZ442" s="10">
        <v>1</v>
      </c>
      <c r="BA442" t="s">
        <v>22</v>
      </c>
      <c r="BB442" t="s">
        <v>88</v>
      </c>
      <c r="BD442" s="39" t="str">
        <f t="shared" si="13"/>
        <v>01/225026502PBukalapak</v>
      </c>
    </row>
    <row r="443" spans="2:59" ht="13.5" customHeight="1" x14ac:dyDescent="0.35">
      <c r="B443" s="10" t="s">
        <v>17</v>
      </c>
      <c r="C443" s="10" t="s">
        <v>2657</v>
      </c>
      <c r="D443" s="10" t="s">
        <v>455</v>
      </c>
      <c r="E443" s="10" t="s">
        <v>456</v>
      </c>
      <c r="F443" s="10" t="s">
        <v>498</v>
      </c>
      <c r="G443" s="137" t="s">
        <v>498</v>
      </c>
      <c r="H443" s="10"/>
      <c r="I443" s="10">
        <v>0</v>
      </c>
      <c r="J443" s="10" t="s">
        <v>8805</v>
      </c>
      <c r="K443" s="10" t="s">
        <v>5994</v>
      </c>
      <c r="L443" s="98">
        <f>IFERROR(VLOOKUP($F443&amp;$C443,Sales!$J:$W,9,0),0)</f>
        <v>0</v>
      </c>
      <c r="M443" s="98">
        <f>IFERROR(VLOOKUP($F443&amp;$C443,Sales!$J:$W,10,0),0)</f>
        <v>0</v>
      </c>
      <c r="N443" s="98">
        <f>IFERROR(VLOOKUP($F443&amp;$C443,Sales!$J:$W,11,0),0)</f>
        <v>0</v>
      </c>
      <c r="O443" s="98">
        <f>IFERROR(VLOOKUP($F443&amp;$C443,Sales!$J:$W,12,0),0)</f>
        <v>0</v>
      </c>
      <c r="P443" s="98">
        <f>IFERROR(VLOOKUP($F443&amp;$C443,Sales!$J:$W,13,0),0)</f>
        <v>0</v>
      </c>
      <c r="Q443" s="98">
        <f>IFERROR(VLOOKUP($F443&amp;$C443,Sales!$A:$H,7,0),0)</f>
        <v>0</v>
      </c>
      <c r="R443" s="41" t="str">
        <f t="shared" si="12"/>
        <v>ERROR</v>
      </c>
      <c r="S443" s="15"/>
      <c r="T443" s="15"/>
      <c r="U443" s="15"/>
      <c r="V443" s="15"/>
      <c r="W443" s="15"/>
      <c r="X443" s="15"/>
      <c r="Y443" s="41"/>
      <c r="Z443" s="41"/>
      <c r="AA443" s="41"/>
      <c r="AB443" s="15"/>
      <c r="AC443" s="15"/>
      <c r="AD443" s="15"/>
      <c r="AE443" s="15"/>
      <c r="AF443" s="15"/>
      <c r="AG443" s="15"/>
      <c r="AH443" s="15"/>
      <c r="AI443" s="15"/>
      <c r="AJ443" s="41"/>
      <c r="AK443" s="15"/>
      <c r="AL443" s="15"/>
      <c r="AM443" s="15"/>
      <c r="AN443" s="15"/>
      <c r="AO443" s="15"/>
      <c r="AP443" s="15"/>
      <c r="AQ443" s="15"/>
      <c r="AR443" s="15"/>
      <c r="AS443" s="15"/>
      <c r="AT443" s="15"/>
      <c r="AU443" s="15"/>
      <c r="AV443" s="15"/>
      <c r="AW443" s="15"/>
      <c r="AX443" s="15"/>
      <c r="AY443" s="15"/>
      <c r="AZ443" s="10">
        <v>1</v>
      </c>
      <c r="BA443" t="s">
        <v>22</v>
      </c>
      <c r="BB443" t="s">
        <v>88</v>
      </c>
      <c r="BD443" s="39" t="str">
        <f t="shared" si="13"/>
        <v>01/225026509HBukalapak</v>
      </c>
    </row>
    <row r="444" spans="2:59" ht="13.5" customHeight="1" x14ac:dyDescent="0.35">
      <c r="B444" s="10" t="s">
        <v>17</v>
      </c>
      <c r="C444" s="10" t="s">
        <v>2657</v>
      </c>
      <c r="D444" s="10" t="s">
        <v>405</v>
      </c>
      <c r="E444" s="10" t="s">
        <v>406</v>
      </c>
      <c r="F444" s="10" t="s">
        <v>3584</v>
      </c>
      <c r="G444" s="137" t="s">
        <v>3584</v>
      </c>
      <c r="H444" s="10"/>
      <c r="I444" s="10">
        <v>0</v>
      </c>
      <c r="J444" s="31" t="s">
        <v>16978</v>
      </c>
      <c r="K444" s="10" t="s">
        <v>6378</v>
      </c>
      <c r="L444" s="98">
        <f>IFERROR(VLOOKUP($F444&amp;$C444,Sales!$J:$W,9,0),0)</f>
        <v>0</v>
      </c>
      <c r="M444" s="98">
        <f>IFERROR(VLOOKUP($F444&amp;$C444,Sales!$J:$W,10,0),0)</f>
        <v>0</v>
      </c>
      <c r="N444" s="98">
        <f>IFERROR(VLOOKUP($F444&amp;$C444,Sales!$J:$W,11,0),0)</f>
        <v>0</v>
      </c>
      <c r="O444" s="98">
        <f>IFERROR(VLOOKUP($F444&amp;$C444,Sales!$J:$W,12,0),0)</f>
        <v>0</v>
      </c>
      <c r="P444" s="98">
        <f>IFERROR(VLOOKUP($F444&amp;$C444,Sales!$J:$W,13,0),0)</f>
        <v>0</v>
      </c>
      <c r="Q444" s="98">
        <f>IFERROR(VLOOKUP($F444&amp;$C444,Sales!$A:$H,7,0),0)</f>
        <v>0</v>
      </c>
      <c r="R444" s="41">
        <f t="shared" si="12"/>
        <v>1</v>
      </c>
      <c r="S444" s="15">
        <v>1</v>
      </c>
      <c r="T444" s="15"/>
      <c r="U444" s="15"/>
      <c r="V444" s="15">
        <v>1</v>
      </c>
      <c r="W444" s="15">
        <v>1</v>
      </c>
      <c r="X444" s="15">
        <v>1</v>
      </c>
      <c r="Y444" s="41">
        <v>1</v>
      </c>
      <c r="Z444" s="41">
        <v>1</v>
      </c>
      <c r="AA444" s="41"/>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0">
        <v>1</v>
      </c>
      <c r="BA444" t="s">
        <v>22</v>
      </c>
      <c r="BB444" t="s">
        <v>23</v>
      </c>
      <c r="BD444" s="39" t="str">
        <f t="shared" si="13"/>
        <v>01/394929504DBukalapak</v>
      </c>
      <c r="BG444" t="s">
        <v>13967</v>
      </c>
    </row>
    <row r="445" spans="2:59" ht="13.5" customHeight="1" x14ac:dyDescent="0.35">
      <c r="B445" s="10" t="s">
        <v>17</v>
      </c>
      <c r="C445" s="10" t="s">
        <v>2657</v>
      </c>
      <c r="D445" s="10" t="s">
        <v>405</v>
      </c>
      <c r="E445" s="10" t="s">
        <v>406</v>
      </c>
      <c r="F445" s="10" t="s">
        <v>3583</v>
      </c>
      <c r="G445" s="137" t="s">
        <v>3583</v>
      </c>
      <c r="H445" s="10"/>
      <c r="I445" s="10">
        <v>0</v>
      </c>
      <c r="J445" s="10" t="s">
        <v>8806</v>
      </c>
      <c r="K445" s="10" t="s">
        <v>6380</v>
      </c>
      <c r="L445" s="98">
        <f>IFERROR(VLOOKUP($F445&amp;$C445,Sales!$J:$W,9,0),0)</f>
        <v>0</v>
      </c>
      <c r="M445" s="98">
        <f>IFERROR(VLOOKUP($F445&amp;$C445,Sales!$J:$W,10,0),0)</f>
        <v>0</v>
      </c>
      <c r="N445" s="98">
        <f>IFERROR(VLOOKUP($F445&amp;$C445,Sales!$J:$W,11,0),0)</f>
        <v>0</v>
      </c>
      <c r="O445" s="98">
        <f>IFERROR(VLOOKUP($F445&amp;$C445,Sales!$J:$W,12,0),0)</f>
        <v>0</v>
      </c>
      <c r="P445" s="98">
        <f>IFERROR(VLOOKUP($F445&amp;$C445,Sales!$J:$W,13,0),0)</f>
        <v>0</v>
      </c>
      <c r="Q445" s="98">
        <f>IFERROR(VLOOKUP($F445&amp;$C445,Sales!$A:$H,7,0),0)</f>
        <v>0</v>
      </c>
      <c r="R445" s="41" t="str">
        <f t="shared" si="12"/>
        <v>ERROR</v>
      </c>
      <c r="S445" s="15"/>
      <c r="T445" s="15"/>
      <c r="U445" s="15"/>
      <c r="V445" s="15"/>
      <c r="W445" s="15"/>
      <c r="X445" s="15"/>
      <c r="Y445" s="41"/>
      <c r="Z445" s="41"/>
      <c r="AA445" s="41"/>
      <c r="AB445" s="15"/>
      <c r="AC445" s="15"/>
      <c r="AD445" s="15"/>
      <c r="AE445" s="15"/>
      <c r="AF445" s="15"/>
      <c r="AG445" s="15"/>
      <c r="AH445" s="15"/>
      <c r="AI445" s="15"/>
      <c r="AJ445" s="41"/>
      <c r="AK445" s="15"/>
      <c r="AL445" s="15"/>
      <c r="AM445" s="15"/>
      <c r="AN445" s="15"/>
      <c r="AO445" s="15"/>
      <c r="AP445" s="15"/>
      <c r="AQ445" s="15"/>
      <c r="AR445" s="15"/>
      <c r="AS445" s="15"/>
      <c r="AT445" s="15"/>
      <c r="AU445" s="15"/>
      <c r="AV445" s="15"/>
      <c r="AW445" s="15"/>
      <c r="AX445" s="15"/>
      <c r="AY445" s="15"/>
      <c r="AZ445" s="10">
        <v>1</v>
      </c>
      <c r="BA445" t="s">
        <v>22</v>
      </c>
      <c r="BB445" t="s">
        <v>88</v>
      </c>
      <c r="BD445" s="39" t="str">
        <f t="shared" si="13"/>
        <v>01/394929504CBukalapak</v>
      </c>
      <c r="BE445" s="81">
        <v>44817</v>
      </c>
      <c r="BF445" t="s">
        <v>13657</v>
      </c>
    </row>
    <row r="446" spans="2:59" ht="13.5" customHeight="1" x14ac:dyDescent="0.35">
      <c r="B446" s="10" t="s">
        <v>17</v>
      </c>
      <c r="C446" s="10" t="s">
        <v>2657</v>
      </c>
      <c r="D446" s="10" t="s">
        <v>405</v>
      </c>
      <c r="E446" s="10" t="s">
        <v>406</v>
      </c>
      <c r="F446" s="10" t="s">
        <v>4154</v>
      </c>
      <c r="G446" s="137" t="s">
        <v>4154</v>
      </c>
      <c r="H446" s="10"/>
      <c r="I446" s="10">
        <v>0</v>
      </c>
      <c r="J446" s="10" t="s">
        <v>8807</v>
      </c>
      <c r="K446" s="10" t="s">
        <v>8808</v>
      </c>
      <c r="L446" s="98">
        <f>IFERROR(VLOOKUP($F446&amp;$C446,Sales!$J:$W,9,0),0)</f>
        <v>0</v>
      </c>
      <c r="M446" s="98">
        <f>IFERROR(VLOOKUP($F446&amp;$C446,Sales!$J:$W,10,0),0)</f>
        <v>0</v>
      </c>
      <c r="N446" s="98">
        <f>IFERROR(VLOOKUP($F446&amp;$C446,Sales!$J:$W,11,0),0)</f>
        <v>0</v>
      </c>
      <c r="O446" s="98">
        <f>IFERROR(VLOOKUP($F446&amp;$C446,Sales!$J:$W,12,0),0)</f>
        <v>0</v>
      </c>
      <c r="P446" s="98">
        <f>IFERROR(VLOOKUP($F446&amp;$C446,Sales!$J:$W,13,0),0)</f>
        <v>0</v>
      </c>
      <c r="Q446" s="98">
        <f>IFERROR(VLOOKUP($F446&amp;$C446,Sales!$A:$H,7,0),0)</f>
        <v>0</v>
      </c>
      <c r="R446" s="41">
        <f t="shared" si="12"/>
        <v>1</v>
      </c>
      <c r="S446" s="15">
        <v>1</v>
      </c>
      <c r="T446" s="15"/>
      <c r="U446" s="15"/>
      <c r="V446" s="15">
        <v>1</v>
      </c>
      <c r="W446" s="15">
        <v>1</v>
      </c>
      <c r="X446" s="15">
        <v>1</v>
      </c>
      <c r="Y446" s="41">
        <v>1</v>
      </c>
      <c r="Z446" s="41">
        <v>1</v>
      </c>
      <c r="AA446" s="41"/>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0">
        <v>1</v>
      </c>
      <c r="BA446" t="s">
        <v>22</v>
      </c>
      <c r="BB446" t="s">
        <v>23</v>
      </c>
      <c r="BD446" s="39" t="str">
        <f t="shared" si="13"/>
        <v>01/274922301HBukalapak</v>
      </c>
    </row>
    <row r="447" spans="2:59" ht="13.5" customHeight="1" x14ac:dyDescent="0.35">
      <c r="B447" s="10" t="s">
        <v>17</v>
      </c>
      <c r="C447" s="10" t="s">
        <v>2657</v>
      </c>
      <c r="D447" s="10" t="s">
        <v>405</v>
      </c>
      <c r="E447" s="10" t="s">
        <v>406</v>
      </c>
      <c r="F447" s="10" t="s">
        <v>4155</v>
      </c>
      <c r="G447" s="137" t="s">
        <v>4155</v>
      </c>
      <c r="H447" s="10"/>
      <c r="I447" s="10">
        <v>0</v>
      </c>
      <c r="J447" s="10" t="s">
        <v>8809</v>
      </c>
      <c r="K447" s="10" t="s">
        <v>8810</v>
      </c>
      <c r="L447" s="98">
        <f>IFERROR(VLOOKUP($F447&amp;$C447,Sales!$J:$W,9,0),0)</f>
        <v>0</v>
      </c>
      <c r="M447" s="98">
        <f>IFERROR(VLOOKUP($F447&amp;$C447,Sales!$J:$W,10,0),0)</f>
        <v>0</v>
      </c>
      <c r="N447" s="98">
        <f>IFERROR(VLOOKUP($F447&amp;$C447,Sales!$J:$W,11,0),0)</f>
        <v>122702.70270270269</v>
      </c>
      <c r="O447" s="98">
        <f>IFERROR(VLOOKUP($F447&amp;$C447,Sales!$J:$W,12,0),0)</f>
        <v>2</v>
      </c>
      <c r="P447" s="98">
        <f>IFERROR(VLOOKUP($F447&amp;$C447,Sales!$J:$W,13,0),0)</f>
        <v>40900.900900900895</v>
      </c>
      <c r="Q447" s="98">
        <f>IFERROR(VLOOKUP($F447&amp;$C447,Sales!$A:$H,7,0),0)</f>
        <v>0</v>
      </c>
      <c r="R447" s="41">
        <f t="shared" si="12"/>
        <v>1</v>
      </c>
      <c r="S447" s="15">
        <v>1</v>
      </c>
      <c r="T447" s="15"/>
      <c r="U447" s="15"/>
      <c r="V447" s="15">
        <v>1</v>
      </c>
      <c r="W447" s="15">
        <v>1</v>
      </c>
      <c r="X447" s="15">
        <v>1</v>
      </c>
      <c r="Y447" s="41">
        <v>1</v>
      </c>
      <c r="Z447" s="41">
        <v>1</v>
      </c>
      <c r="AA447" s="41"/>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0">
        <v>1</v>
      </c>
      <c r="BA447" t="s">
        <v>22</v>
      </c>
      <c r="BB447" t="s">
        <v>23</v>
      </c>
      <c r="BD447" s="39" t="str">
        <f t="shared" si="13"/>
        <v>01/274922301IBukalapak</v>
      </c>
    </row>
    <row r="448" spans="2:59" ht="13.5" customHeight="1" x14ac:dyDescent="0.35">
      <c r="B448" s="10" t="s">
        <v>17</v>
      </c>
      <c r="C448" s="10" t="s">
        <v>2657</v>
      </c>
      <c r="D448" s="10" t="s">
        <v>405</v>
      </c>
      <c r="E448" s="10" t="s">
        <v>406</v>
      </c>
      <c r="F448" s="10" t="s">
        <v>4267</v>
      </c>
      <c r="G448" s="137" t="s">
        <v>4267</v>
      </c>
      <c r="H448" s="10"/>
      <c r="I448" s="10">
        <v>0</v>
      </c>
      <c r="J448" s="10" t="s">
        <v>8811</v>
      </c>
      <c r="K448" s="10" t="s">
        <v>8812</v>
      </c>
      <c r="L448" s="98">
        <f>IFERROR(VLOOKUP($F448&amp;$C448,Sales!$J:$W,9,0),0)</f>
        <v>0</v>
      </c>
      <c r="M448" s="98">
        <f>IFERROR(VLOOKUP($F448&amp;$C448,Sales!$J:$W,10,0),0)</f>
        <v>0</v>
      </c>
      <c r="N448" s="98">
        <f>IFERROR(VLOOKUP($F448&amp;$C448,Sales!$J:$W,11,0),0)</f>
        <v>0</v>
      </c>
      <c r="O448" s="98">
        <f>IFERROR(VLOOKUP($F448&amp;$C448,Sales!$J:$W,12,0),0)</f>
        <v>0</v>
      </c>
      <c r="P448" s="98">
        <f>IFERROR(VLOOKUP($F448&amp;$C448,Sales!$J:$W,13,0),0)</f>
        <v>0</v>
      </c>
      <c r="Q448" s="98">
        <f>IFERROR(VLOOKUP($F448&amp;$C448,Sales!$A:$H,7,0),0)</f>
        <v>0</v>
      </c>
      <c r="R448" s="41">
        <f t="shared" si="12"/>
        <v>1</v>
      </c>
      <c r="S448" s="15">
        <v>1</v>
      </c>
      <c r="T448" s="15"/>
      <c r="U448" s="15"/>
      <c r="V448" s="15">
        <v>1</v>
      </c>
      <c r="W448" s="15">
        <v>1</v>
      </c>
      <c r="X448" s="15">
        <v>1</v>
      </c>
      <c r="Y448" s="41">
        <v>1</v>
      </c>
      <c r="Z448" s="41">
        <v>1</v>
      </c>
      <c r="AA448" s="41"/>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0">
        <v>1</v>
      </c>
      <c r="BA448" t="s">
        <v>22</v>
      </c>
      <c r="BB448" t="s">
        <v>23</v>
      </c>
      <c r="BD448" s="39" t="str">
        <f t="shared" si="13"/>
        <v>01/394929504GBukalapak</v>
      </c>
    </row>
    <row r="449" spans="2:56" ht="13.5" customHeight="1" x14ac:dyDescent="0.35">
      <c r="B449" s="10" t="s">
        <v>17</v>
      </c>
      <c r="C449" s="10" t="s">
        <v>2657</v>
      </c>
      <c r="D449" s="10" t="s">
        <v>405</v>
      </c>
      <c r="E449" s="10" t="s">
        <v>406</v>
      </c>
      <c r="F449" s="10" t="s">
        <v>4269</v>
      </c>
      <c r="G449" s="137" t="s">
        <v>4269</v>
      </c>
      <c r="H449" s="10"/>
      <c r="I449" s="10">
        <v>0</v>
      </c>
      <c r="J449" s="10" t="s">
        <v>8813</v>
      </c>
      <c r="K449" s="10" t="s">
        <v>8814</v>
      </c>
      <c r="L449" s="98">
        <f>IFERROR(VLOOKUP($F449&amp;$C449,Sales!$J:$W,9,0),0)</f>
        <v>0</v>
      </c>
      <c r="M449" s="98">
        <f>IFERROR(VLOOKUP($F449&amp;$C449,Sales!$J:$W,10,0),0)</f>
        <v>0</v>
      </c>
      <c r="N449" s="98">
        <f>IFERROR(VLOOKUP($F449&amp;$C449,Sales!$J:$W,11,0),0)</f>
        <v>0</v>
      </c>
      <c r="O449" s="98">
        <f>IFERROR(VLOOKUP($F449&amp;$C449,Sales!$J:$W,12,0),0)</f>
        <v>0</v>
      </c>
      <c r="P449" s="98">
        <f>IFERROR(VLOOKUP($F449&amp;$C449,Sales!$J:$W,13,0),0)</f>
        <v>0</v>
      </c>
      <c r="Q449" s="98">
        <f>IFERROR(VLOOKUP($F449&amp;$C449,Sales!$A:$H,7,0),0)</f>
        <v>0</v>
      </c>
      <c r="R449" s="41">
        <f t="shared" si="12"/>
        <v>1</v>
      </c>
      <c r="S449" s="15">
        <v>1</v>
      </c>
      <c r="T449" s="15"/>
      <c r="U449" s="15"/>
      <c r="V449" s="15">
        <v>1</v>
      </c>
      <c r="W449" s="15">
        <v>1</v>
      </c>
      <c r="X449" s="15">
        <v>1</v>
      </c>
      <c r="Y449" s="41">
        <v>1</v>
      </c>
      <c r="Z449" s="41">
        <v>1</v>
      </c>
      <c r="AA449" s="41"/>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0">
        <v>1</v>
      </c>
      <c r="BA449" t="s">
        <v>22</v>
      </c>
      <c r="BB449" t="s">
        <v>23</v>
      </c>
      <c r="BD449" s="39" t="str">
        <f t="shared" si="13"/>
        <v>01/394929504HBukalapak</v>
      </c>
    </row>
    <row r="450" spans="2:56" ht="13.5" customHeight="1" x14ac:dyDescent="0.35">
      <c r="B450" s="10" t="s">
        <v>17</v>
      </c>
      <c r="C450" s="10" t="s">
        <v>2657</v>
      </c>
      <c r="D450" s="10" t="s">
        <v>405</v>
      </c>
      <c r="E450" s="10" t="s">
        <v>406</v>
      </c>
      <c r="F450" s="10" t="s">
        <v>4271</v>
      </c>
      <c r="G450" s="137" t="s">
        <v>4271</v>
      </c>
      <c r="H450" s="10"/>
      <c r="I450" s="10">
        <v>0</v>
      </c>
      <c r="J450" s="10" t="s">
        <v>8815</v>
      </c>
      <c r="K450" s="10" t="s">
        <v>8816</v>
      </c>
      <c r="L450" s="98">
        <f>IFERROR(VLOOKUP($F450&amp;$C450,Sales!$J:$W,9,0),0)</f>
        <v>0</v>
      </c>
      <c r="M450" s="98">
        <f>IFERROR(VLOOKUP($F450&amp;$C450,Sales!$J:$W,10,0),0)</f>
        <v>0</v>
      </c>
      <c r="N450" s="98">
        <f>IFERROR(VLOOKUP($F450&amp;$C450,Sales!$J:$W,11,0),0)</f>
        <v>0</v>
      </c>
      <c r="O450" s="98">
        <f>IFERROR(VLOOKUP($F450&amp;$C450,Sales!$J:$W,12,0),0)</f>
        <v>0</v>
      </c>
      <c r="P450" s="98">
        <f>IFERROR(VLOOKUP($F450&amp;$C450,Sales!$J:$W,13,0),0)</f>
        <v>0</v>
      </c>
      <c r="Q450" s="98">
        <f>IFERROR(VLOOKUP($F450&amp;$C450,Sales!$A:$H,7,0),0)</f>
        <v>0</v>
      </c>
      <c r="R450" s="41">
        <f t="shared" si="12"/>
        <v>1</v>
      </c>
      <c r="S450" s="15">
        <v>1</v>
      </c>
      <c r="T450" s="15"/>
      <c r="U450" s="15"/>
      <c r="V450" s="15">
        <v>1</v>
      </c>
      <c r="W450" s="15">
        <v>1</v>
      </c>
      <c r="X450" s="15">
        <v>1</v>
      </c>
      <c r="Y450" s="41">
        <v>1</v>
      </c>
      <c r="Z450" s="41">
        <v>1</v>
      </c>
      <c r="AA450" s="41"/>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0">
        <v>1</v>
      </c>
      <c r="BA450" t="s">
        <v>22</v>
      </c>
      <c r="BB450" t="s">
        <v>23</v>
      </c>
      <c r="BD450" s="39" t="str">
        <f t="shared" si="13"/>
        <v>01/394929504IBukalapak</v>
      </c>
    </row>
    <row r="451" spans="2:56" ht="13.5" customHeight="1" x14ac:dyDescent="0.35">
      <c r="B451" s="10" t="s">
        <v>17</v>
      </c>
      <c r="C451" s="10" t="s">
        <v>2657</v>
      </c>
      <c r="D451" s="10" t="s">
        <v>405</v>
      </c>
      <c r="E451" s="10" t="s">
        <v>406</v>
      </c>
      <c r="F451" s="10" t="s">
        <v>1921</v>
      </c>
      <c r="G451" s="137" t="s">
        <v>1921</v>
      </c>
      <c r="H451" s="10"/>
      <c r="I451" s="10">
        <v>0</v>
      </c>
      <c r="J451" s="10" t="s">
        <v>8817</v>
      </c>
      <c r="K451" s="10" t="s">
        <v>8818</v>
      </c>
      <c r="L451" s="98">
        <f>IFERROR(VLOOKUP($F451&amp;$C451,Sales!$J:$W,9,0),0)</f>
        <v>0</v>
      </c>
      <c r="M451" s="98">
        <f>IFERROR(VLOOKUP($F451&amp;$C451,Sales!$J:$W,10,0),0)</f>
        <v>0</v>
      </c>
      <c r="N451" s="98">
        <f>IFERROR(VLOOKUP($F451&amp;$C451,Sales!$J:$W,11,0),0)</f>
        <v>0</v>
      </c>
      <c r="O451" s="98">
        <f>IFERROR(VLOOKUP($F451&amp;$C451,Sales!$J:$W,12,0),0)</f>
        <v>0</v>
      </c>
      <c r="P451" s="98">
        <f>IFERROR(VLOOKUP($F451&amp;$C451,Sales!$J:$W,13,0),0)</f>
        <v>0</v>
      </c>
      <c r="Q451" s="98">
        <f>IFERROR(VLOOKUP($F451&amp;$C451,Sales!$A:$H,7,0),0)</f>
        <v>0</v>
      </c>
      <c r="R451" s="41">
        <f t="shared" si="12"/>
        <v>1</v>
      </c>
      <c r="S451" s="15">
        <v>1</v>
      </c>
      <c r="T451" s="15"/>
      <c r="U451" s="15"/>
      <c r="V451" s="15">
        <v>1</v>
      </c>
      <c r="W451" s="15">
        <v>1</v>
      </c>
      <c r="X451" s="15">
        <v>1</v>
      </c>
      <c r="Y451" s="41">
        <v>1</v>
      </c>
      <c r="Z451" s="41">
        <v>1</v>
      </c>
      <c r="AA451" s="41"/>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0">
        <v>1</v>
      </c>
      <c r="BA451" t="s">
        <v>22</v>
      </c>
      <c r="BB451" t="s">
        <v>23</v>
      </c>
      <c r="BD451" s="39" t="str">
        <f t="shared" si="13"/>
        <v>01/274927101OBukalapak</v>
      </c>
    </row>
    <row r="452" spans="2:56" ht="13.5" customHeight="1" x14ac:dyDescent="0.35">
      <c r="B452" s="10" t="s">
        <v>17</v>
      </c>
      <c r="C452" s="10" t="s">
        <v>2657</v>
      </c>
      <c r="D452" s="10" t="s">
        <v>405</v>
      </c>
      <c r="E452" s="10" t="s">
        <v>406</v>
      </c>
      <c r="F452" s="10" t="s">
        <v>2999</v>
      </c>
      <c r="G452" s="137" t="s">
        <v>2999</v>
      </c>
      <c r="H452" s="10"/>
      <c r="I452" s="10">
        <v>0</v>
      </c>
      <c r="J452" s="10" t="s">
        <v>8819</v>
      </c>
      <c r="K452" s="10" t="s">
        <v>8820</v>
      </c>
      <c r="L452" s="98">
        <f>IFERROR(VLOOKUP($F452&amp;$C452,Sales!$J:$W,9,0),0)</f>
        <v>0</v>
      </c>
      <c r="M452" s="98">
        <f>IFERROR(VLOOKUP($F452&amp;$C452,Sales!$J:$W,10,0),0)</f>
        <v>0</v>
      </c>
      <c r="N452" s="98">
        <f>IFERROR(VLOOKUP($F452&amp;$C452,Sales!$J:$W,11,0),0)</f>
        <v>0</v>
      </c>
      <c r="O452" s="98">
        <f>IFERROR(VLOOKUP($F452&amp;$C452,Sales!$J:$W,12,0),0)</f>
        <v>0</v>
      </c>
      <c r="P452" s="98">
        <f>IFERROR(VLOOKUP($F452&amp;$C452,Sales!$J:$W,13,0),0)</f>
        <v>0</v>
      </c>
      <c r="Q452" s="98">
        <f>IFERROR(VLOOKUP($F452&amp;$C452,Sales!$A:$H,7,0),0)</f>
        <v>0</v>
      </c>
      <c r="R452" s="41">
        <f t="shared" ref="R452:R515" si="14">IFERROR(AVERAGE($S452:$AW452),"ERROR")</f>
        <v>1</v>
      </c>
      <c r="S452" s="15">
        <v>1</v>
      </c>
      <c r="T452" s="15"/>
      <c r="U452" s="15"/>
      <c r="V452" s="15">
        <v>1</v>
      </c>
      <c r="W452" s="15">
        <v>1</v>
      </c>
      <c r="X452" s="15">
        <v>1</v>
      </c>
      <c r="Y452" s="41">
        <v>1</v>
      </c>
      <c r="Z452" s="41">
        <v>1</v>
      </c>
      <c r="AA452" s="41"/>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0">
        <v>1</v>
      </c>
      <c r="BA452" t="s">
        <v>22</v>
      </c>
      <c r="BB452" t="s">
        <v>23</v>
      </c>
      <c r="BD452" s="39" t="str">
        <f t="shared" ref="BD452:BD515" si="15">F452&amp;C452</f>
        <v>01/394929502MBukalapak</v>
      </c>
    </row>
    <row r="453" spans="2:56" ht="13.5" customHeight="1" x14ac:dyDescent="0.35">
      <c r="B453" s="10" t="s">
        <v>17</v>
      </c>
      <c r="C453" s="10" t="s">
        <v>2657</v>
      </c>
      <c r="D453" s="10" t="s">
        <v>405</v>
      </c>
      <c r="E453" s="10" t="s">
        <v>406</v>
      </c>
      <c r="F453" s="10" t="s">
        <v>3001</v>
      </c>
      <c r="G453" s="137" t="s">
        <v>3001</v>
      </c>
      <c r="H453" s="10"/>
      <c r="I453" s="10">
        <v>0</v>
      </c>
      <c r="J453" s="10" t="s">
        <v>8821</v>
      </c>
      <c r="K453" s="10" t="s">
        <v>8822</v>
      </c>
      <c r="L453" s="98">
        <f>IFERROR(VLOOKUP($F453&amp;$C453,Sales!$J:$W,9,0),0)</f>
        <v>0</v>
      </c>
      <c r="M453" s="98">
        <f>IFERROR(VLOOKUP($F453&amp;$C453,Sales!$J:$W,10,0),0)</f>
        <v>0</v>
      </c>
      <c r="N453" s="98">
        <f>IFERROR(VLOOKUP($F453&amp;$C453,Sales!$J:$W,11,0),0)</f>
        <v>0</v>
      </c>
      <c r="O453" s="98">
        <f>IFERROR(VLOOKUP($F453&amp;$C453,Sales!$J:$W,12,0),0)</f>
        <v>0</v>
      </c>
      <c r="P453" s="98">
        <f>IFERROR(VLOOKUP($F453&amp;$C453,Sales!$J:$W,13,0),0)</f>
        <v>0</v>
      </c>
      <c r="Q453" s="98">
        <f>IFERROR(VLOOKUP($F453&amp;$C453,Sales!$A:$H,7,0),0)</f>
        <v>0</v>
      </c>
      <c r="R453" s="41">
        <f t="shared" si="14"/>
        <v>1</v>
      </c>
      <c r="S453" s="15">
        <v>1</v>
      </c>
      <c r="T453" s="15"/>
      <c r="U453" s="15"/>
      <c r="V453" s="15">
        <v>1</v>
      </c>
      <c r="W453" s="15">
        <v>1</v>
      </c>
      <c r="X453" s="15">
        <v>1</v>
      </c>
      <c r="Y453" s="41">
        <v>1</v>
      </c>
      <c r="Z453" s="41">
        <v>1</v>
      </c>
      <c r="AA453" s="41"/>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0">
        <v>1</v>
      </c>
      <c r="BA453" t="s">
        <v>22</v>
      </c>
      <c r="BB453" t="s">
        <v>23</v>
      </c>
      <c r="BD453" s="39" t="str">
        <f t="shared" si="15"/>
        <v>01/394929502OBukalapak</v>
      </c>
    </row>
    <row r="454" spans="2:56" ht="13.5" customHeight="1" x14ac:dyDescent="0.35">
      <c r="B454" s="10" t="s">
        <v>17</v>
      </c>
      <c r="C454" s="10" t="s">
        <v>2657</v>
      </c>
      <c r="D454" s="10" t="s">
        <v>405</v>
      </c>
      <c r="E454" s="10" t="s">
        <v>406</v>
      </c>
      <c r="F454" s="10" t="s">
        <v>2992</v>
      </c>
      <c r="G454" s="137" t="s">
        <v>2992</v>
      </c>
      <c r="H454" s="10"/>
      <c r="I454" s="10">
        <v>0</v>
      </c>
      <c r="J454" s="10" t="s">
        <v>8823</v>
      </c>
      <c r="K454" s="10" t="s">
        <v>8824</v>
      </c>
      <c r="L454" s="98">
        <f>IFERROR(VLOOKUP($F454&amp;$C454,Sales!$J:$W,9,0),0)</f>
        <v>0</v>
      </c>
      <c r="M454" s="98">
        <f>IFERROR(VLOOKUP($F454&amp;$C454,Sales!$J:$W,10,0),0)</f>
        <v>0</v>
      </c>
      <c r="N454" s="98">
        <f>IFERROR(VLOOKUP($F454&amp;$C454,Sales!$J:$W,11,0),0)</f>
        <v>0</v>
      </c>
      <c r="O454" s="98">
        <f>IFERROR(VLOOKUP($F454&amp;$C454,Sales!$J:$W,12,0),0)</f>
        <v>0</v>
      </c>
      <c r="P454" s="98">
        <f>IFERROR(VLOOKUP($F454&amp;$C454,Sales!$J:$W,13,0),0)</f>
        <v>0</v>
      </c>
      <c r="Q454" s="98">
        <f>IFERROR(VLOOKUP($F454&amp;$C454,Sales!$A:$H,7,0),0)</f>
        <v>0</v>
      </c>
      <c r="R454" s="41">
        <f t="shared" si="14"/>
        <v>1</v>
      </c>
      <c r="S454" s="15">
        <v>1</v>
      </c>
      <c r="T454" s="15"/>
      <c r="U454" s="15"/>
      <c r="V454" s="15">
        <v>1</v>
      </c>
      <c r="W454" s="15">
        <v>1</v>
      </c>
      <c r="X454" s="15">
        <v>1</v>
      </c>
      <c r="Y454" s="41">
        <v>1</v>
      </c>
      <c r="Z454" s="41">
        <v>1</v>
      </c>
      <c r="AA454" s="41"/>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0">
        <v>1</v>
      </c>
      <c r="BA454" t="s">
        <v>22</v>
      </c>
      <c r="BB454" t="s">
        <v>23</v>
      </c>
      <c r="BD454" s="39" t="str">
        <f t="shared" si="15"/>
        <v>01/394929502CBukalapak</v>
      </c>
    </row>
    <row r="455" spans="2:56" ht="13.5" customHeight="1" x14ac:dyDescent="0.35">
      <c r="B455" s="10" t="s">
        <v>17</v>
      </c>
      <c r="C455" s="10" t="s">
        <v>2657</v>
      </c>
      <c r="D455" s="10" t="s">
        <v>549</v>
      </c>
      <c r="E455" s="10" t="s">
        <v>194</v>
      </c>
      <c r="F455" s="10" t="s">
        <v>5782</v>
      </c>
      <c r="G455" s="137" t="s">
        <v>5782</v>
      </c>
      <c r="H455" s="10"/>
      <c r="I455" s="10">
        <v>0</v>
      </c>
      <c r="J455" s="10" t="s">
        <v>8825</v>
      </c>
      <c r="K455" s="10" t="s">
        <v>6020</v>
      </c>
      <c r="L455" s="98">
        <f>IFERROR(VLOOKUP($F455&amp;$C455,Sales!$J:$W,9,0),0)</f>
        <v>0</v>
      </c>
      <c r="M455" s="98">
        <f>IFERROR(VLOOKUP($F455&amp;$C455,Sales!$J:$W,10,0),0)</f>
        <v>0</v>
      </c>
      <c r="N455" s="98">
        <f>IFERROR(VLOOKUP($F455&amp;$C455,Sales!$J:$W,11,0),0)</f>
        <v>0</v>
      </c>
      <c r="O455" s="98">
        <f>IFERROR(VLOOKUP($F455&amp;$C455,Sales!$J:$W,12,0),0)</f>
        <v>0</v>
      </c>
      <c r="P455" s="98">
        <f>IFERROR(VLOOKUP($F455&amp;$C455,Sales!$J:$W,13,0),0)</f>
        <v>0</v>
      </c>
      <c r="Q455" s="98">
        <f>IFERROR(VLOOKUP($F455&amp;$C455,Sales!$A:$H,7,0),0)</f>
        <v>0</v>
      </c>
      <c r="R455" s="41">
        <f t="shared" si="14"/>
        <v>1</v>
      </c>
      <c r="S455" s="15">
        <v>1</v>
      </c>
      <c r="T455" s="15"/>
      <c r="U455" s="15"/>
      <c r="V455" s="15">
        <v>1</v>
      </c>
      <c r="W455" s="15">
        <v>1</v>
      </c>
      <c r="X455" s="15">
        <v>1</v>
      </c>
      <c r="Y455" s="41">
        <v>1</v>
      </c>
      <c r="Z455" s="41">
        <v>1</v>
      </c>
      <c r="AA455" s="41"/>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0">
        <v>1</v>
      </c>
      <c r="BA455" t="s">
        <v>22</v>
      </c>
      <c r="BB455" t="s">
        <v>23</v>
      </c>
      <c r="BD455" s="39" t="str">
        <f t="shared" si="15"/>
        <v>01/245121102KBukalapak</v>
      </c>
    </row>
    <row r="456" spans="2:56" ht="13.5" customHeight="1" x14ac:dyDescent="0.35">
      <c r="B456" s="10" t="s">
        <v>17</v>
      </c>
      <c r="C456" s="10" t="s">
        <v>2657</v>
      </c>
      <c r="D456" s="10" t="s">
        <v>405</v>
      </c>
      <c r="E456" s="10" t="s">
        <v>406</v>
      </c>
      <c r="F456" s="10" t="s">
        <v>7831</v>
      </c>
      <c r="G456" s="137" t="s">
        <v>7831</v>
      </c>
      <c r="H456" s="10"/>
      <c r="I456" s="10">
        <v>0</v>
      </c>
      <c r="J456" s="10" t="s">
        <v>8826</v>
      </c>
      <c r="K456" s="10" t="s">
        <v>7833</v>
      </c>
      <c r="L456" s="98">
        <f>IFERROR(VLOOKUP($F456&amp;$C456,Sales!$J:$W,9,0),0)</f>
        <v>0</v>
      </c>
      <c r="M456" s="98">
        <f>IFERROR(VLOOKUP($F456&amp;$C456,Sales!$J:$W,10,0),0)</f>
        <v>0</v>
      </c>
      <c r="N456" s="98">
        <f>IFERROR(VLOOKUP($F456&amp;$C456,Sales!$J:$W,11,0),0)</f>
        <v>0</v>
      </c>
      <c r="O456" s="98">
        <f>IFERROR(VLOOKUP($F456&amp;$C456,Sales!$J:$W,12,0),0)</f>
        <v>0</v>
      </c>
      <c r="P456" s="98">
        <f>IFERROR(VLOOKUP($F456&amp;$C456,Sales!$J:$W,13,0),0)</f>
        <v>0</v>
      </c>
      <c r="Q456" s="98">
        <f>IFERROR(VLOOKUP($F456&amp;$C456,Sales!$A:$H,7,0),0)</f>
        <v>0</v>
      </c>
      <c r="R456" s="41">
        <f t="shared" si="14"/>
        <v>1</v>
      </c>
      <c r="S456" s="15">
        <v>1</v>
      </c>
      <c r="T456" s="15"/>
      <c r="U456" s="15"/>
      <c r="V456" s="15">
        <v>1</v>
      </c>
      <c r="W456" s="15">
        <v>1</v>
      </c>
      <c r="X456" s="15">
        <v>1</v>
      </c>
      <c r="Y456" s="41">
        <v>1</v>
      </c>
      <c r="Z456" s="41">
        <v>1</v>
      </c>
      <c r="AA456" s="41"/>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0">
        <v>1</v>
      </c>
      <c r="BA456" t="s">
        <v>22</v>
      </c>
      <c r="BB456" t="s">
        <v>23</v>
      </c>
      <c r="BD456" s="39" t="str">
        <f t="shared" si="15"/>
        <v>01/394929501VBukalapak</v>
      </c>
    </row>
    <row r="457" spans="2:56" ht="13.5" customHeight="1" x14ac:dyDescent="0.35">
      <c r="B457" s="10" t="s">
        <v>17</v>
      </c>
      <c r="C457" s="10" t="s">
        <v>2657</v>
      </c>
      <c r="D457" s="10" t="s">
        <v>65</v>
      </c>
      <c r="E457" s="10" t="s">
        <v>66</v>
      </c>
      <c r="F457" s="10" t="s">
        <v>2482</v>
      </c>
      <c r="G457" s="137" t="s">
        <v>2482</v>
      </c>
      <c r="H457" s="10"/>
      <c r="I457" s="10">
        <v>0</v>
      </c>
      <c r="J457" s="10" t="s">
        <v>8827</v>
      </c>
      <c r="K457" s="10" t="s">
        <v>8828</v>
      </c>
      <c r="L457" s="98">
        <f>IFERROR(VLOOKUP($F457&amp;$C457,Sales!$J:$W,9,0),0)</f>
        <v>0</v>
      </c>
      <c r="M457" s="98">
        <f>IFERROR(VLOOKUP($F457&amp;$C457,Sales!$J:$W,10,0),0)</f>
        <v>0</v>
      </c>
      <c r="N457" s="98">
        <f>IFERROR(VLOOKUP($F457&amp;$C457,Sales!$J:$W,11,0),0)</f>
        <v>0</v>
      </c>
      <c r="O457" s="98">
        <f>IFERROR(VLOOKUP($F457&amp;$C457,Sales!$J:$W,12,0),0)</f>
        <v>0</v>
      </c>
      <c r="P457" s="98">
        <f>IFERROR(VLOOKUP($F457&amp;$C457,Sales!$J:$W,13,0),0)</f>
        <v>0</v>
      </c>
      <c r="Q457" s="98">
        <f>IFERROR(VLOOKUP($F457&amp;$C457,Sales!$A:$H,7,0),0)</f>
        <v>0</v>
      </c>
      <c r="R457" s="41" t="str">
        <f t="shared" si="14"/>
        <v>ERROR</v>
      </c>
      <c r="S457" s="15"/>
      <c r="T457" s="15"/>
      <c r="U457" s="15"/>
      <c r="V457" s="15"/>
      <c r="W457" s="15"/>
      <c r="X457" s="15"/>
      <c r="Y457" s="41"/>
      <c r="Z457" s="41"/>
      <c r="AA457" s="41"/>
      <c r="AB457" s="15"/>
      <c r="AC457" s="15"/>
      <c r="AD457" s="15"/>
      <c r="AE457" s="15"/>
      <c r="AF457" s="15"/>
      <c r="AG457" s="15"/>
      <c r="AH457" s="15"/>
      <c r="AI457" s="15"/>
      <c r="AJ457" s="41"/>
      <c r="AK457" s="15"/>
      <c r="AL457" s="15"/>
      <c r="AM457" s="15"/>
      <c r="AN457" s="15"/>
      <c r="AO457" s="15"/>
      <c r="AP457" s="15"/>
      <c r="AQ457" s="15"/>
      <c r="AR457" s="15"/>
      <c r="AS457" s="15"/>
      <c r="AT457" s="15"/>
      <c r="AU457" s="15"/>
      <c r="AV457" s="15"/>
      <c r="AW457" s="15"/>
      <c r="AX457" s="15"/>
      <c r="AY457" s="15"/>
      <c r="AZ457" s="10">
        <v>1</v>
      </c>
      <c r="BA457" t="s">
        <v>8733</v>
      </c>
      <c r="BB457" t="s">
        <v>88</v>
      </c>
      <c r="BD457" s="39" t="str">
        <f t="shared" si="15"/>
        <v>01/326127301GBukalapak</v>
      </c>
    </row>
    <row r="458" spans="2:56" ht="13.5" customHeight="1" x14ac:dyDescent="0.35">
      <c r="B458" s="10" t="s">
        <v>17</v>
      </c>
      <c r="C458" s="10" t="s">
        <v>2657</v>
      </c>
      <c r="D458" s="10" t="s">
        <v>405</v>
      </c>
      <c r="E458" s="10" t="s">
        <v>406</v>
      </c>
      <c r="F458" s="10" t="s">
        <v>3002</v>
      </c>
      <c r="G458" s="137" t="s">
        <v>3002</v>
      </c>
      <c r="H458" s="10"/>
      <c r="I458" s="10">
        <v>0</v>
      </c>
      <c r="J458" s="10" t="s">
        <v>8829</v>
      </c>
      <c r="K458" s="10" t="s">
        <v>8830</v>
      </c>
      <c r="L458" s="98">
        <f>IFERROR(VLOOKUP($F458&amp;$C458,Sales!$J:$W,9,0),0)</f>
        <v>0</v>
      </c>
      <c r="M458" s="98">
        <f>IFERROR(VLOOKUP($F458&amp;$C458,Sales!$J:$W,10,0),0)</f>
        <v>0</v>
      </c>
      <c r="N458" s="98">
        <f>IFERROR(VLOOKUP($F458&amp;$C458,Sales!$J:$W,11,0),0)</f>
        <v>0</v>
      </c>
      <c r="O458" s="98">
        <f>IFERROR(VLOOKUP($F458&amp;$C458,Sales!$J:$W,12,0),0)</f>
        <v>0</v>
      </c>
      <c r="P458" s="98">
        <f>IFERROR(VLOOKUP($F458&amp;$C458,Sales!$J:$W,13,0),0)</f>
        <v>0</v>
      </c>
      <c r="Q458" s="98">
        <f>IFERROR(VLOOKUP($F458&amp;$C458,Sales!$A:$H,7,0),0)</f>
        <v>0</v>
      </c>
      <c r="R458" s="41">
        <f t="shared" si="14"/>
        <v>1</v>
      </c>
      <c r="S458" s="15">
        <v>1</v>
      </c>
      <c r="T458" s="15"/>
      <c r="U458" s="15"/>
      <c r="V458" s="15">
        <v>1</v>
      </c>
      <c r="W458" s="15">
        <v>1</v>
      </c>
      <c r="X458" s="15">
        <v>1</v>
      </c>
      <c r="Y458" s="41">
        <v>1</v>
      </c>
      <c r="Z458" s="41">
        <v>1</v>
      </c>
      <c r="AA458" s="41"/>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0">
        <v>1</v>
      </c>
      <c r="BA458" t="s">
        <v>22</v>
      </c>
      <c r="BB458" t="s">
        <v>23</v>
      </c>
      <c r="BD458" s="39" t="str">
        <f t="shared" si="15"/>
        <v>01/394929502TBukalapak</v>
      </c>
    </row>
    <row r="459" spans="2:56" ht="13.5" customHeight="1" x14ac:dyDescent="0.35">
      <c r="B459" s="10" t="s">
        <v>17</v>
      </c>
      <c r="C459" s="10" t="s">
        <v>2657</v>
      </c>
      <c r="D459" s="10" t="s">
        <v>405</v>
      </c>
      <c r="E459" s="10" t="s">
        <v>406</v>
      </c>
      <c r="F459" s="10" t="s">
        <v>3003</v>
      </c>
      <c r="G459" s="137" t="s">
        <v>3003</v>
      </c>
      <c r="H459" s="10"/>
      <c r="I459" s="10">
        <v>0</v>
      </c>
      <c r="J459" s="10" t="s">
        <v>8831</v>
      </c>
      <c r="K459" s="10" t="s">
        <v>8832</v>
      </c>
      <c r="L459" s="98">
        <f>IFERROR(VLOOKUP($F459&amp;$C459,Sales!$J:$W,9,0),0)</f>
        <v>0</v>
      </c>
      <c r="M459" s="98">
        <f>IFERROR(VLOOKUP($F459&amp;$C459,Sales!$J:$W,10,0),0)</f>
        <v>0</v>
      </c>
      <c r="N459" s="98">
        <f>IFERROR(VLOOKUP($F459&amp;$C459,Sales!$J:$W,11,0),0)</f>
        <v>0</v>
      </c>
      <c r="O459" s="98">
        <f>IFERROR(VLOOKUP($F459&amp;$C459,Sales!$J:$W,12,0),0)</f>
        <v>0</v>
      </c>
      <c r="P459" s="98">
        <f>IFERROR(VLOOKUP($F459&amp;$C459,Sales!$J:$W,13,0),0)</f>
        <v>0</v>
      </c>
      <c r="Q459" s="98">
        <f>IFERROR(VLOOKUP($F459&amp;$C459,Sales!$A:$H,7,0),0)</f>
        <v>0</v>
      </c>
      <c r="R459" s="41">
        <f t="shared" si="14"/>
        <v>1</v>
      </c>
      <c r="S459" s="15">
        <v>1</v>
      </c>
      <c r="T459" s="15"/>
      <c r="U459" s="15"/>
      <c r="V459" s="15">
        <v>1</v>
      </c>
      <c r="W459" s="15">
        <v>1</v>
      </c>
      <c r="X459" s="15">
        <v>1</v>
      </c>
      <c r="Y459" s="41">
        <v>1</v>
      </c>
      <c r="Z459" s="41">
        <v>1</v>
      </c>
      <c r="AA459" s="41"/>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0">
        <v>1</v>
      </c>
      <c r="BA459" t="s">
        <v>22</v>
      </c>
      <c r="BB459" t="s">
        <v>23</v>
      </c>
      <c r="BD459" s="39" t="str">
        <f t="shared" si="15"/>
        <v>01/394929502UBukalapak</v>
      </c>
    </row>
    <row r="460" spans="2:56" ht="13.5" customHeight="1" x14ac:dyDescent="0.35">
      <c r="B460" s="10" t="s">
        <v>17</v>
      </c>
      <c r="C460" s="10" t="s">
        <v>2657</v>
      </c>
      <c r="D460" s="10" t="s">
        <v>405</v>
      </c>
      <c r="E460" s="10" t="s">
        <v>406</v>
      </c>
      <c r="F460" s="10" t="s">
        <v>6092</v>
      </c>
      <c r="G460" s="137" t="s">
        <v>6092</v>
      </c>
      <c r="H460" s="10"/>
      <c r="I460" s="10">
        <v>0</v>
      </c>
      <c r="J460" s="10" t="s">
        <v>8833</v>
      </c>
      <c r="K460" s="10" t="s">
        <v>8834</v>
      </c>
      <c r="L460" s="98">
        <f>IFERROR(VLOOKUP($F460&amp;$C460,Sales!$J:$W,9,0),0)</f>
        <v>0</v>
      </c>
      <c r="M460" s="98">
        <f>IFERROR(VLOOKUP($F460&amp;$C460,Sales!$J:$W,10,0),0)</f>
        <v>0</v>
      </c>
      <c r="N460" s="98">
        <f>IFERROR(VLOOKUP($F460&amp;$C460,Sales!$J:$W,11,0),0)</f>
        <v>0</v>
      </c>
      <c r="O460" s="98">
        <f>IFERROR(VLOOKUP($F460&amp;$C460,Sales!$J:$W,12,0),0)</f>
        <v>0</v>
      </c>
      <c r="P460" s="98">
        <f>IFERROR(VLOOKUP($F460&amp;$C460,Sales!$J:$W,13,0),0)</f>
        <v>0</v>
      </c>
      <c r="Q460" s="98">
        <f>IFERROR(VLOOKUP($F460&amp;$C460,Sales!$A:$H,7,0),0)</f>
        <v>0</v>
      </c>
      <c r="R460" s="41">
        <f t="shared" si="14"/>
        <v>1</v>
      </c>
      <c r="S460" s="15">
        <v>1</v>
      </c>
      <c r="T460" s="15"/>
      <c r="U460" s="15"/>
      <c r="V460" s="15">
        <v>1</v>
      </c>
      <c r="W460" s="15">
        <v>1</v>
      </c>
      <c r="X460" s="15">
        <v>1</v>
      </c>
      <c r="Y460" s="41">
        <v>1</v>
      </c>
      <c r="Z460" s="41">
        <v>1</v>
      </c>
      <c r="AA460" s="41"/>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0">
        <v>1</v>
      </c>
      <c r="BA460" t="s">
        <v>22</v>
      </c>
      <c r="BB460" t="s">
        <v>23</v>
      </c>
      <c r="BD460" s="39" t="str">
        <f t="shared" si="15"/>
        <v>01/394929502PBukalapak</v>
      </c>
    </row>
    <row r="461" spans="2:56" ht="13.5" customHeight="1" x14ac:dyDescent="0.35">
      <c r="B461" s="10" t="s">
        <v>17</v>
      </c>
      <c r="C461" s="10" t="s">
        <v>2657</v>
      </c>
      <c r="D461" s="10" t="s">
        <v>405</v>
      </c>
      <c r="E461" s="10" t="s">
        <v>406</v>
      </c>
      <c r="F461" s="10" t="s">
        <v>6093</v>
      </c>
      <c r="G461" s="137" t="s">
        <v>6093</v>
      </c>
      <c r="H461" s="10"/>
      <c r="I461" s="10">
        <v>0</v>
      </c>
      <c r="J461" s="10" t="s">
        <v>8835</v>
      </c>
      <c r="K461" s="10" t="s">
        <v>8836</v>
      </c>
      <c r="L461" s="98">
        <f>IFERROR(VLOOKUP($F461&amp;$C461,Sales!$J:$W,9,0),0)</f>
        <v>0</v>
      </c>
      <c r="M461" s="98">
        <f>IFERROR(VLOOKUP($F461&amp;$C461,Sales!$J:$W,10,0),0)</f>
        <v>0</v>
      </c>
      <c r="N461" s="98">
        <f>IFERROR(VLOOKUP($F461&amp;$C461,Sales!$J:$W,11,0),0)</f>
        <v>0</v>
      </c>
      <c r="O461" s="98">
        <f>IFERROR(VLOOKUP($F461&amp;$C461,Sales!$J:$W,12,0),0)</f>
        <v>0</v>
      </c>
      <c r="P461" s="98">
        <f>IFERROR(VLOOKUP($F461&amp;$C461,Sales!$J:$W,13,0),0)</f>
        <v>0</v>
      </c>
      <c r="Q461" s="98">
        <f>IFERROR(VLOOKUP($F461&amp;$C461,Sales!$A:$H,7,0),0)</f>
        <v>0</v>
      </c>
      <c r="R461" s="41">
        <f t="shared" si="14"/>
        <v>1</v>
      </c>
      <c r="S461" s="15">
        <v>1</v>
      </c>
      <c r="T461" s="15"/>
      <c r="U461" s="15"/>
      <c r="V461" s="15">
        <v>1</v>
      </c>
      <c r="W461" s="15">
        <v>1</v>
      </c>
      <c r="X461" s="15">
        <v>1</v>
      </c>
      <c r="Y461" s="41">
        <v>1</v>
      </c>
      <c r="Z461" s="41">
        <v>1</v>
      </c>
      <c r="AA461" s="41"/>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0">
        <v>1</v>
      </c>
      <c r="BA461" t="s">
        <v>22</v>
      </c>
      <c r="BB461" t="s">
        <v>23</v>
      </c>
      <c r="BD461" s="39" t="str">
        <f t="shared" si="15"/>
        <v>01/394929502QBukalapak</v>
      </c>
    </row>
    <row r="462" spans="2:56" ht="13.5" customHeight="1" x14ac:dyDescent="0.35">
      <c r="B462" s="10" t="s">
        <v>17</v>
      </c>
      <c r="C462" s="10" t="s">
        <v>2657</v>
      </c>
      <c r="D462" s="10" t="s">
        <v>405</v>
      </c>
      <c r="E462" s="10" t="s">
        <v>406</v>
      </c>
      <c r="F462" s="10" t="s">
        <v>6094</v>
      </c>
      <c r="G462" s="137" t="s">
        <v>6094</v>
      </c>
      <c r="H462" s="10"/>
      <c r="I462" s="10">
        <v>0</v>
      </c>
      <c r="J462" s="10" t="s">
        <v>8837</v>
      </c>
      <c r="K462" s="10" t="s">
        <v>8838</v>
      </c>
      <c r="L462" s="98">
        <f>IFERROR(VLOOKUP($F462&amp;$C462,Sales!$J:$W,9,0),0)</f>
        <v>0</v>
      </c>
      <c r="M462" s="98">
        <f>IFERROR(VLOOKUP($F462&amp;$C462,Sales!$J:$W,10,0),0)</f>
        <v>0</v>
      </c>
      <c r="N462" s="98">
        <f>IFERROR(VLOOKUP($F462&amp;$C462,Sales!$J:$W,11,0),0)</f>
        <v>0</v>
      </c>
      <c r="O462" s="98">
        <f>IFERROR(VLOOKUP($F462&amp;$C462,Sales!$J:$W,12,0),0)</f>
        <v>0</v>
      </c>
      <c r="P462" s="98">
        <f>IFERROR(VLOOKUP($F462&amp;$C462,Sales!$J:$W,13,0),0)</f>
        <v>0</v>
      </c>
      <c r="Q462" s="98">
        <f>IFERROR(VLOOKUP($F462&amp;$C462,Sales!$A:$H,7,0),0)</f>
        <v>0</v>
      </c>
      <c r="R462" s="41">
        <f t="shared" si="14"/>
        <v>1</v>
      </c>
      <c r="S462" s="15">
        <v>1</v>
      </c>
      <c r="T462" s="15"/>
      <c r="U462" s="15"/>
      <c r="V462" s="15">
        <v>1</v>
      </c>
      <c r="W462" s="15">
        <v>1</v>
      </c>
      <c r="X462" s="15">
        <v>1</v>
      </c>
      <c r="Y462" s="41">
        <v>1</v>
      </c>
      <c r="Z462" s="41">
        <v>1</v>
      </c>
      <c r="AA462" s="41"/>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0">
        <v>1</v>
      </c>
      <c r="BA462" t="s">
        <v>22</v>
      </c>
      <c r="BB462" t="s">
        <v>23</v>
      </c>
      <c r="BD462" s="39" t="str">
        <f t="shared" si="15"/>
        <v>01/394929502RBukalapak</v>
      </c>
    </row>
    <row r="463" spans="2:56" ht="13.5" customHeight="1" x14ac:dyDescent="0.35">
      <c r="B463" s="10" t="s">
        <v>17</v>
      </c>
      <c r="C463" s="10" t="s">
        <v>2657</v>
      </c>
      <c r="D463" s="10" t="s">
        <v>405</v>
      </c>
      <c r="E463" s="10" t="s">
        <v>406</v>
      </c>
      <c r="F463" s="10" t="s">
        <v>3549</v>
      </c>
      <c r="G463" s="137" t="s">
        <v>3549</v>
      </c>
      <c r="H463" s="10"/>
      <c r="I463" s="10">
        <v>0</v>
      </c>
      <c r="J463" s="10" t="s">
        <v>8839</v>
      </c>
      <c r="K463" s="10" t="s">
        <v>4088</v>
      </c>
      <c r="L463" s="98">
        <f>IFERROR(VLOOKUP($F463&amp;$C463,Sales!$J:$W,9,0),0)</f>
        <v>104414.41441441441</v>
      </c>
      <c r="M463" s="98">
        <f>IFERROR(VLOOKUP($F463&amp;$C463,Sales!$J:$W,10,0),0)</f>
        <v>313243.2432432432</v>
      </c>
      <c r="N463" s="98">
        <f>IFERROR(VLOOKUP($F463&amp;$C463,Sales!$J:$W,11,0),0)</f>
        <v>313243.2432432432</v>
      </c>
      <c r="O463" s="98">
        <f>IFERROR(VLOOKUP($F463&amp;$C463,Sales!$J:$W,12,0),0)</f>
        <v>2.3333333333333335</v>
      </c>
      <c r="P463" s="98">
        <f>IFERROR(VLOOKUP($F463&amp;$C463,Sales!$J:$W,13,0),0)</f>
        <v>243633.63363363361</v>
      </c>
      <c r="Q463" s="98">
        <f>IFERROR(VLOOKUP($F463&amp;$C463,Sales!$A:$H,7,0),0)</f>
        <v>0</v>
      </c>
      <c r="R463" s="41">
        <f t="shared" si="14"/>
        <v>1</v>
      </c>
      <c r="S463" s="15">
        <v>1</v>
      </c>
      <c r="T463" s="15"/>
      <c r="U463" s="15"/>
      <c r="V463" s="15">
        <v>1</v>
      </c>
      <c r="W463" s="15">
        <v>1</v>
      </c>
      <c r="X463" s="15">
        <v>1</v>
      </c>
      <c r="Y463" s="41">
        <v>1</v>
      </c>
      <c r="Z463" s="41">
        <v>1</v>
      </c>
      <c r="AA463" s="41"/>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0">
        <v>1</v>
      </c>
      <c r="BA463" t="s">
        <v>22</v>
      </c>
      <c r="BB463" t="s">
        <v>23</v>
      </c>
      <c r="BD463" s="39" t="str">
        <f t="shared" si="15"/>
        <v>01/245121103MBukalapak</v>
      </c>
    </row>
    <row r="464" spans="2:56" ht="13.5" customHeight="1" x14ac:dyDescent="0.35">
      <c r="B464" s="10" t="s">
        <v>17</v>
      </c>
      <c r="C464" s="10" t="s">
        <v>2657</v>
      </c>
      <c r="D464" s="10" t="s">
        <v>405</v>
      </c>
      <c r="E464" s="10" t="s">
        <v>406</v>
      </c>
      <c r="F464" s="10" t="s">
        <v>3563</v>
      </c>
      <c r="G464" s="137" t="s">
        <v>3563</v>
      </c>
      <c r="H464" s="10"/>
      <c r="I464" s="10">
        <v>0</v>
      </c>
      <c r="J464" s="10" t="s">
        <v>8840</v>
      </c>
      <c r="K464" s="10" t="s">
        <v>8841</v>
      </c>
      <c r="L464" s="98">
        <f>IFERROR(VLOOKUP($F464&amp;$C464,Sales!$J:$W,9,0),0)</f>
        <v>0</v>
      </c>
      <c r="M464" s="98">
        <f>IFERROR(VLOOKUP($F464&amp;$C464,Sales!$J:$W,10,0),0)</f>
        <v>0</v>
      </c>
      <c r="N464" s="98">
        <f>IFERROR(VLOOKUP($F464&amp;$C464,Sales!$J:$W,11,0),0)</f>
        <v>0</v>
      </c>
      <c r="O464" s="98">
        <f>IFERROR(VLOOKUP($F464&amp;$C464,Sales!$J:$W,12,0),0)</f>
        <v>0</v>
      </c>
      <c r="P464" s="98">
        <f>IFERROR(VLOOKUP($F464&amp;$C464,Sales!$J:$W,13,0),0)</f>
        <v>0</v>
      </c>
      <c r="Q464" s="98">
        <f>IFERROR(VLOOKUP($F464&amp;$C464,Sales!$A:$H,7,0),0)</f>
        <v>0</v>
      </c>
      <c r="R464" s="41">
        <f t="shared" si="14"/>
        <v>1</v>
      </c>
      <c r="S464" s="15">
        <v>1</v>
      </c>
      <c r="T464" s="15"/>
      <c r="U464" s="15"/>
      <c r="V464" s="15">
        <v>1</v>
      </c>
      <c r="W464" s="15">
        <v>1</v>
      </c>
      <c r="X464" s="15">
        <v>1</v>
      </c>
      <c r="Y464" s="41">
        <v>1</v>
      </c>
      <c r="Z464" s="41">
        <v>1</v>
      </c>
      <c r="AA464" s="41"/>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0">
        <v>1</v>
      </c>
      <c r="BA464" t="s">
        <v>22</v>
      </c>
      <c r="BB464" t="s">
        <v>23</v>
      </c>
      <c r="BD464" s="39" t="str">
        <f t="shared" si="15"/>
        <v>01/394929503LBukalapak</v>
      </c>
    </row>
    <row r="465" spans="2:59" ht="13.5" customHeight="1" x14ac:dyDescent="0.35">
      <c r="B465" s="10" t="s">
        <v>17</v>
      </c>
      <c r="C465" s="10" t="s">
        <v>2657</v>
      </c>
      <c r="D465" s="10" t="s">
        <v>405</v>
      </c>
      <c r="E465" s="10" t="s">
        <v>406</v>
      </c>
      <c r="F465" s="10" t="s">
        <v>3564</v>
      </c>
      <c r="G465" s="137" t="s">
        <v>3564</v>
      </c>
      <c r="H465" s="10"/>
      <c r="I465" s="10">
        <v>0</v>
      </c>
      <c r="J465" s="10" t="s">
        <v>8842</v>
      </c>
      <c r="K465" s="10" t="s">
        <v>8843</v>
      </c>
      <c r="L465" s="98">
        <f>IFERROR(VLOOKUP($F465&amp;$C465,Sales!$J:$W,9,0),0)</f>
        <v>0</v>
      </c>
      <c r="M465" s="98">
        <f>IFERROR(VLOOKUP($F465&amp;$C465,Sales!$J:$W,10,0),0)</f>
        <v>0</v>
      </c>
      <c r="N465" s="98">
        <f>IFERROR(VLOOKUP($F465&amp;$C465,Sales!$J:$W,11,0),0)</f>
        <v>0</v>
      </c>
      <c r="O465" s="98">
        <f>IFERROR(VLOOKUP($F465&amp;$C465,Sales!$J:$W,12,0),0)</f>
        <v>0</v>
      </c>
      <c r="P465" s="98">
        <f>IFERROR(VLOOKUP($F465&amp;$C465,Sales!$J:$W,13,0),0)</f>
        <v>0</v>
      </c>
      <c r="Q465" s="98">
        <f>IFERROR(VLOOKUP($F465&amp;$C465,Sales!$A:$H,7,0),0)</f>
        <v>0</v>
      </c>
      <c r="R465" s="41">
        <f t="shared" si="14"/>
        <v>1</v>
      </c>
      <c r="S465" s="15">
        <v>1</v>
      </c>
      <c r="T465" s="15"/>
      <c r="U465" s="15"/>
      <c r="V465" s="15">
        <v>1</v>
      </c>
      <c r="W465" s="15">
        <v>1</v>
      </c>
      <c r="X465" s="15">
        <v>1</v>
      </c>
      <c r="Y465" s="41">
        <v>1</v>
      </c>
      <c r="Z465" s="41">
        <v>1</v>
      </c>
      <c r="AA465" s="41"/>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0">
        <v>1</v>
      </c>
      <c r="BA465" t="s">
        <v>22</v>
      </c>
      <c r="BB465" t="s">
        <v>23</v>
      </c>
      <c r="BD465" s="39" t="str">
        <f t="shared" si="15"/>
        <v>01/394929503MBukalapak</v>
      </c>
    </row>
    <row r="466" spans="2:59" ht="13.5" customHeight="1" x14ac:dyDescent="0.35">
      <c r="B466" s="10" t="s">
        <v>17</v>
      </c>
      <c r="C466" s="10" t="s">
        <v>2657</v>
      </c>
      <c r="D466" s="10" t="s">
        <v>405</v>
      </c>
      <c r="E466" s="10" t="s">
        <v>406</v>
      </c>
      <c r="F466" s="10" t="s">
        <v>3565</v>
      </c>
      <c r="G466" s="137" t="s">
        <v>3565</v>
      </c>
      <c r="H466" s="10"/>
      <c r="I466" s="10">
        <v>0</v>
      </c>
      <c r="J466" s="10" t="s">
        <v>8844</v>
      </c>
      <c r="K466" s="10" t="s">
        <v>8845</v>
      </c>
      <c r="L466" s="98">
        <f>IFERROR(VLOOKUP($F466&amp;$C466,Sales!$J:$W,9,0),0)</f>
        <v>0</v>
      </c>
      <c r="M466" s="98">
        <f>IFERROR(VLOOKUP($F466&amp;$C466,Sales!$J:$W,10,0),0)</f>
        <v>0</v>
      </c>
      <c r="N466" s="98">
        <f>IFERROR(VLOOKUP($F466&amp;$C466,Sales!$J:$W,11,0),0)</f>
        <v>0</v>
      </c>
      <c r="O466" s="98">
        <f>IFERROR(VLOOKUP($F466&amp;$C466,Sales!$J:$W,12,0),0)</f>
        <v>0</v>
      </c>
      <c r="P466" s="98">
        <f>IFERROR(VLOOKUP($F466&amp;$C466,Sales!$J:$W,13,0),0)</f>
        <v>0</v>
      </c>
      <c r="Q466" s="98">
        <f>IFERROR(VLOOKUP($F466&amp;$C466,Sales!$A:$H,7,0),0)</f>
        <v>0</v>
      </c>
      <c r="R466" s="41">
        <f t="shared" si="14"/>
        <v>1</v>
      </c>
      <c r="S466" s="15">
        <v>1</v>
      </c>
      <c r="T466" s="15"/>
      <c r="U466" s="15"/>
      <c r="V466" s="15">
        <v>1</v>
      </c>
      <c r="W466" s="15">
        <v>1</v>
      </c>
      <c r="X466" s="15">
        <v>1</v>
      </c>
      <c r="Y466" s="41">
        <v>1</v>
      </c>
      <c r="Z466" s="41">
        <v>1</v>
      </c>
      <c r="AA466" s="41"/>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0">
        <v>1</v>
      </c>
      <c r="BA466" t="s">
        <v>22</v>
      </c>
      <c r="BB466" t="s">
        <v>23</v>
      </c>
      <c r="BD466" s="39" t="str">
        <f t="shared" si="15"/>
        <v>01/394929503NBukalapak</v>
      </c>
    </row>
    <row r="467" spans="2:59" ht="13.5" customHeight="1" x14ac:dyDescent="0.35">
      <c r="B467" s="10" t="s">
        <v>17</v>
      </c>
      <c r="C467" s="10" t="s">
        <v>2657</v>
      </c>
      <c r="D467" s="10" t="s">
        <v>405</v>
      </c>
      <c r="E467" s="10" t="s">
        <v>406</v>
      </c>
      <c r="F467" s="10" t="s">
        <v>3566</v>
      </c>
      <c r="G467" s="137" t="s">
        <v>3566</v>
      </c>
      <c r="H467" s="10"/>
      <c r="I467" s="10">
        <v>0</v>
      </c>
      <c r="J467" s="10" t="s">
        <v>8846</v>
      </c>
      <c r="K467" s="10" t="s">
        <v>8847</v>
      </c>
      <c r="L467" s="98">
        <f>IFERROR(VLOOKUP($F467&amp;$C467,Sales!$J:$W,9,0),0)</f>
        <v>0</v>
      </c>
      <c r="M467" s="98">
        <f>IFERROR(VLOOKUP($F467&amp;$C467,Sales!$J:$W,10,0),0)</f>
        <v>0</v>
      </c>
      <c r="N467" s="98">
        <f>IFERROR(VLOOKUP($F467&amp;$C467,Sales!$J:$W,11,0),0)</f>
        <v>0</v>
      </c>
      <c r="O467" s="98">
        <f>IFERROR(VLOOKUP($F467&amp;$C467,Sales!$J:$W,12,0),0)</f>
        <v>0</v>
      </c>
      <c r="P467" s="98">
        <f>IFERROR(VLOOKUP($F467&amp;$C467,Sales!$J:$W,13,0),0)</f>
        <v>0</v>
      </c>
      <c r="Q467" s="98">
        <f>IFERROR(VLOOKUP($F467&amp;$C467,Sales!$A:$H,7,0),0)</f>
        <v>0</v>
      </c>
      <c r="R467" s="41">
        <f t="shared" si="14"/>
        <v>1</v>
      </c>
      <c r="S467" s="15">
        <v>1</v>
      </c>
      <c r="T467" s="15"/>
      <c r="U467" s="15"/>
      <c r="V467" s="15">
        <v>1</v>
      </c>
      <c r="W467" s="15">
        <v>1</v>
      </c>
      <c r="X467" s="15">
        <v>1</v>
      </c>
      <c r="Y467" s="41">
        <v>1</v>
      </c>
      <c r="Z467" s="41">
        <v>1</v>
      </c>
      <c r="AA467" s="41"/>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0">
        <v>1</v>
      </c>
      <c r="BA467" t="s">
        <v>22</v>
      </c>
      <c r="BB467" t="s">
        <v>23</v>
      </c>
      <c r="BD467" s="39" t="str">
        <f t="shared" si="15"/>
        <v>01/394929503OBukalapak</v>
      </c>
    </row>
    <row r="468" spans="2:59" ht="13.5" customHeight="1" x14ac:dyDescent="0.35">
      <c r="B468" s="10" t="s">
        <v>17</v>
      </c>
      <c r="C468" s="10" t="s">
        <v>2657</v>
      </c>
      <c r="D468" s="10" t="s">
        <v>405</v>
      </c>
      <c r="E468" s="10" t="s">
        <v>406</v>
      </c>
      <c r="F468" s="10" t="s">
        <v>3567</v>
      </c>
      <c r="G468" s="137" t="s">
        <v>3567</v>
      </c>
      <c r="H468" s="10"/>
      <c r="I468" s="10">
        <v>0</v>
      </c>
      <c r="J468" s="10" t="s">
        <v>8848</v>
      </c>
      <c r="K468" s="10" t="s">
        <v>8849</v>
      </c>
      <c r="L468" s="98">
        <f>IFERROR(VLOOKUP($F468&amp;$C468,Sales!$J:$W,9,0),0)</f>
        <v>0</v>
      </c>
      <c r="M468" s="98">
        <f>IFERROR(VLOOKUP($F468&amp;$C468,Sales!$J:$W,10,0),0)</f>
        <v>0</v>
      </c>
      <c r="N468" s="98">
        <f>IFERROR(VLOOKUP($F468&amp;$C468,Sales!$J:$W,11,0),0)</f>
        <v>0</v>
      </c>
      <c r="O468" s="98">
        <f>IFERROR(VLOOKUP($F468&amp;$C468,Sales!$J:$W,12,0),0)</f>
        <v>0</v>
      </c>
      <c r="P468" s="98">
        <f>IFERROR(VLOOKUP($F468&amp;$C468,Sales!$J:$W,13,0),0)</f>
        <v>0</v>
      </c>
      <c r="Q468" s="98">
        <f>IFERROR(VLOOKUP($F468&amp;$C468,Sales!$A:$H,7,0),0)</f>
        <v>0</v>
      </c>
      <c r="R468" s="41">
        <f t="shared" si="14"/>
        <v>1</v>
      </c>
      <c r="S468" s="15">
        <v>1</v>
      </c>
      <c r="T468" s="15"/>
      <c r="U468" s="15"/>
      <c r="V468" s="15">
        <v>1</v>
      </c>
      <c r="W468" s="15">
        <v>1</v>
      </c>
      <c r="X468" s="15">
        <v>1</v>
      </c>
      <c r="Y468" s="41">
        <v>1</v>
      </c>
      <c r="Z468" s="41">
        <v>1</v>
      </c>
      <c r="AA468" s="41"/>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0">
        <v>1</v>
      </c>
      <c r="BA468" t="s">
        <v>22</v>
      </c>
      <c r="BB468" t="s">
        <v>23</v>
      </c>
      <c r="BD468" s="39" t="str">
        <f t="shared" si="15"/>
        <v>01/394929503PBukalapak</v>
      </c>
    </row>
    <row r="469" spans="2:59" ht="13.5" customHeight="1" x14ac:dyDescent="0.35">
      <c r="B469" s="10" t="s">
        <v>17</v>
      </c>
      <c r="C469" s="10" t="s">
        <v>2657</v>
      </c>
      <c r="D469" s="10" t="s">
        <v>405</v>
      </c>
      <c r="E469" s="10" t="s">
        <v>406</v>
      </c>
      <c r="F469" s="10" t="s">
        <v>3569</v>
      </c>
      <c r="G469" s="137" t="s">
        <v>3569</v>
      </c>
      <c r="H469" s="10"/>
      <c r="I469" s="10">
        <v>0</v>
      </c>
      <c r="J469" s="10" t="s">
        <v>8850</v>
      </c>
      <c r="K469" s="10" t="s">
        <v>8851</v>
      </c>
      <c r="L469" s="98">
        <f>IFERROR(VLOOKUP($F469&amp;$C469,Sales!$J:$W,9,0),0)</f>
        <v>0</v>
      </c>
      <c r="M469" s="98">
        <f>IFERROR(VLOOKUP($F469&amp;$C469,Sales!$J:$W,10,0),0)</f>
        <v>0</v>
      </c>
      <c r="N469" s="98">
        <f>IFERROR(VLOOKUP($F469&amp;$C469,Sales!$J:$W,11,0),0)</f>
        <v>0</v>
      </c>
      <c r="O469" s="98">
        <f>IFERROR(VLOOKUP($F469&amp;$C469,Sales!$J:$W,12,0),0)</f>
        <v>0</v>
      </c>
      <c r="P469" s="98">
        <f>IFERROR(VLOOKUP($F469&amp;$C469,Sales!$J:$W,13,0),0)</f>
        <v>0</v>
      </c>
      <c r="Q469" s="98">
        <f>IFERROR(VLOOKUP($F469&amp;$C469,Sales!$A:$H,7,0),0)</f>
        <v>0</v>
      </c>
      <c r="R469" s="41">
        <f t="shared" si="14"/>
        <v>1</v>
      </c>
      <c r="S469" s="15">
        <v>1</v>
      </c>
      <c r="T469" s="15"/>
      <c r="U469" s="15"/>
      <c r="V469" s="15">
        <v>1</v>
      </c>
      <c r="W469" s="15">
        <v>1</v>
      </c>
      <c r="X469" s="15">
        <v>1</v>
      </c>
      <c r="Y469" s="41">
        <v>1</v>
      </c>
      <c r="Z469" s="41">
        <v>1</v>
      </c>
      <c r="AA469" s="41"/>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0">
        <v>1</v>
      </c>
      <c r="BA469" t="s">
        <v>22</v>
      </c>
      <c r="BB469" t="s">
        <v>23</v>
      </c>
      <c r="BD469" s="39" t="str">
        <f t="shared" si="15"/>
        <v>01/394929503RBukalapak</v>
      </c>
    </row>
    <row r="470" spans="2:59" ht="13.5" customHeight="1" x14ac:dyDescent="0.35">
      <c r="B470" s="10" t="s">
        <v>17</v>
      </c>
      <c r="C470" s="10" t="s">
        <v>2657</v>
      </c>
      <c r="D470" s="10" t="s">
        <v>405</v>
      </c>
      <c r="E470" s="10" t="s">
        <v>406</v>
      </c>
      <c r="F470" s="10" t="s">
        <v>3570</v>
      </c>
      <c r="G470" s="137" t="s">
        <v>3570</v>
      </c>
      <c r="H470" s="10"/>
      <c r="I470" s="10">
        <v>0</v>
      </c>
      <c r="J470" s="10" t="s">
        <v>8852</v>
      </c>
      <c r="K470" s="10" t="s">
        <v>8853</v>
      </c>
      <c r="L470" s="98">
        <f>IFERROR(VLOOKUP($F470&amp;$C470,Sales!$J:$W,9,0),0)</f>
        <v>0</v>
      </c>
      <c r="M470" s="98">
        <f>IFERROR(VLOOKUP($F470&amp;$C470,Sales!$J:$W,10,0),0)</f>
        <v>0</v>
      </c>
      <c r="N470" s="98">
        <f>IFERROR(VLOOKUP($F470&amp;$C470,Sales!$J:$W,11,0),0)</f>
        <v>0</v>
      </c>
      <c r="O470" s="98">
        <f>IFERROR(VLOOKUP($F470&amp;$C470,Sales!$J:$W,12,0),0)</f>
        <v>0</v>
      </c>
      <c r="P470" s="98">
        <f>IFERROR(VLOOKUP($F470&amp;$C470,Sales!$J:$W,13,0),0)</f>
        <v>0</v>
      </c>
      <c r="Q470" s="98">
        <f>IFERROR(VLOOKUP($F470&amp;$C470,Sales!$A:$H,7,0),0)</f>
        <v>0</v>
      </c>
      <c r="R470" s="41">
        <f t="shared" si="14"/>
        <v>1</v>
      </c>
      <c r="S470" s="15">
        <v>1</v>
      </c>
      <c r="T470" s="15"/>
      <c r="U470" s="15"/>
      <c r="V470" s="15">
        <v>1</v>
      </c>
      <c r="W470" s="15">
        <v>1</v>
      </c>
      <c r="X470" s="15">
        <v>1</v>
      </c>
      <c r="Y470" s="41">
        <v>1</v>
      </c>
      <c r="Z470" s="41">
        <v>1</v>
      </c>
      <c r="AA470" s="41"/>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0">
        <v>1</v>
      </c>
      <c r="BA470" t="s">
        <v>22</v>
      </c>
      <c r="BB470" t="s">
        <v>23</v>
      </c>
      <c r="BD470" s="39" t="str">
        <f t="shared" si="15"/>
        <v>01/394929503SBukalapak</v>
      </c>
    </row>
    <row r="471" spans="2:59" ht="13.5" customHeight="1" x14ac:dyDescent="0.35">
      <c r="B471" s="10" t="s">
        <v>17</v>
      </c>
      <c r="C471" s="10" t="s">
        <v>2657</v>
      </c>
      <c r="D471" s="10" t="s">
        <v>405</v>
      </c>
      <c r="E471" s="10" t="s">
        <v>406</v>
      </c>
      <c r="F471" s="10" t="s">
        <v>3571</v>
      </c>
      <c r="G471" s="137" t="s">
        <v>3571</v>
      </c>
      <c r="H471" s="10"/>
      <c r="I471" s="10">
        <v>0</v>
      </c>
      <c r="J471" s="10" t="s">
        <v>8854</v>
      </c>
      <c r="K471" s="10" t="s">
        <v>8855</v>
      </c>
      <c r="L471" s="98">
        <f>IFERROR(VLOOKUP($F471&amp;$C471,Sales!$J:$W,9,0),0)</f>
        <v>0</v>
      </c>
      <c r="M471" s="98">
        <f>IFERROR(VLOOKUP($F471&amp;$C471,Sales!$J:$W,10,0),0)</f>
        <v>0</v>
      </c>
      <c r="N471" s="98">
        <f>IFERROR(VLOOKUP($F471&amp;$C471,Sales!$J:$W,11,0),0)</f>
        <v>0</v>
      </c>
      <c r="O471" s="98">
        <f>IFERROR(VLOOKUP($F471&amp;$C471,Sales!$J:$W,12,0),0)</f>
        <v>0</v>
      </c>
      <c r="P471" s="98">
        <f>IFERROR(VLOOKUP($F471&amp;$C471,Sales!$J:$W,13,0),0)</f>
        <v>0</v>
      </c>
      <c r="Q471" s="98">
        <f>IFERROR(VLOOKUP($F471&amp;$C471,Sales!$A:$H,7,0),0)</f>
        <v>0</v>
      </c>
      <c r="R471" s="41">
        <f t="shared" si="14"/>
        <v>1</v>
      </c>
      <c r="S471" s="15">
        <v>1</v>
      </c>
      <c r="T471" s="15"/>
      <c r="U471" s="15"/>
      <c r="V471" s="15">
        <v>1</v>
      </c>
      <c r="W471" s="15">
        <v>1</v>
      </c>
      <c r="X471" s="15">
        <v>1</v>
      </c>
      <c r="Y471" s="41">
        <v>1</v>
      </c>
      <c r="Z471" s="41">
        <v>1</v>
      </c>
      <c r="AA471" s="41"/>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0">
        <v>1</v>
      </c>
      <c r="BA471" t="s">
        <v>22</v>
      </c>
      <c r="BB471" t="s">
        <v>23</v>
      </c>
      <c r="BD471" s="39" t="str">
        <f t="shared" si="15"/>
        <v>01/394929503TBukalapak</v>
      </c>
    </row>
    <row r="472" spans="2:59" ht="13.5" customHeight="1" x14ac:dyDescent="0.35">
      <c r="B472" s="10" t="s">
        <v>17</v>
      </c>
      <c r="C472" s="10" t="s">
        <v>2657</v>
      </c>
      <c r="D472" s="10" t="s">
        <v>405</v>
      </c>
      <c r="E472" s="10" t="s">
        <v>406</v>
      </c>
      <c r="F472" s="10" t="s">
        <v>3558</v>
      </c>
      <c r="G472" s="137" t="s">
        <v>3558</v>
      </c>
      <c r="H472" s="10"/>
      <c r="I472" s="10">
        <v>0</v>
      </c>
      <c r="J472" s="10" t="s">
        <v>8856</v>
      </c>
      <c r="K472" s="10" t="s">
        <v>8857</v>
      </c>
      <c r="L472" s="98">
        <f>IFERROR(VLOOKUP($F472&amp;$C472,Sales!$J:$W,9,0),0)</f>
        <v>0</v>
      </c>
      <c r="M472" s="98">
        <f>IFERROR(VLOOKUP($F472&amp;$C472,Sales!$J:$W,10,0),0)</f>
        <v>0</v>
      </c>
      <c r="N472" s="98">
        <f>IFERROR(VLOOKUP($F472&amp;$C472,Sales!$J:$W,11,0),0)</f>
        <v>0</v>
      </c>
      <c r="O472" s="98">
        <f>IFERROR(VLOOKUP($F472&amp;$C472,Sales!$J:$W,12,0),0)</f>
        <v>0</v>
      </c>
      <c r="P472" s="98">
        <f>IFERROR(VLOOKUP($F472&amp;$C472,Sales!$J:$W,13,0),0)</f>
        <v>0</v>
      </c>
      <c r="Q472" s="98">
        <f>IFERROR(VLOOKUP($F472&amp;$C472,Sales!$A:$H,7,0),0)</f>
        <v>0</v>
      </c>
      <c r="R472" s="41">
        <f t="shared" si="14"/>
        <v>1</v>
      </c>
      <c r="S472" s="15">
        <v>1</v>
      </c>
      <c r="T472" s="15"/>
      <c r="U472" s="15"/>
      <c r="V472" s="15">
        <v>1</v>
      </c>
      <c r="W472" s="15">
        <v>1</v>
      </c>
      <c r="X472" s="15">
        <v>1</v>
      </c>
      <c r="Y472" s="41">
        <v>1</v>
      </c>
      <c r="Z472" s="41">
        <v>1</v>
      </c>
      <c r="AA472" s="41"/>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0">
        <v>1</v>
      </c>
      <c r="BA472" t="s">
        <v>22</v>
      </c>
      <c r="BB472" t="s">
        <v>23</v>
      </c>
      <c r="BD472" s="39" t="str">
        <f t="shared" si="15"/>
        <v>01/394929503HBukalapak</v>
      </c>
    </row>
    <row r="473" spans="2:59" ht="13.5" customHeight="1" x14ac:dyDescent="0.35">
      <c r="B473" s="10" t="s">
        <v>17</v>
      </c>
      <c r="C473" s="10" t="s">
        <v>2657</v>
      </c>
      <c r="D473" s="10" t="s">
        <v>405</v>
      </c>
      <c r="E473" s="10" t="s">
        <v>406</v>
      </c>
      <c r="F473" s="10" t="s">
        <v>3559</v>
      </c>
      <c r="G473" s="137" t="s">
        <v>3559</v>
      </c>
      <c r="H473" s="10"/>
      <c r="I473" s="10">
        <v>0</v>
      </c>
      <c r="J473" s="10" t="s">
        <v>8858</v>
      </c>
      <c r="K473" s="10" t="s">
        <v>8859</v>
      </c>
      <c r="L473" s="98">
        <f>IFERROR(VLOOKUP($F473&amp;$C473,Sales!$J:$W,9,0),0)</f>
        <v>0</v>
      </c>
      <c r="M473" s="98">
        <f>IFERROR(VLOOKUP($F473&amp;$C473,Sales!$J:$W,10,0),0)</f>
        <v>0</v>
      </c>
      <c r="N473" s="98">
        <f>IFERROR(VLOOKUP($F473&amp;$C473,Sales!$J:$W,11,0),0)</f>
        <v>0</v>
      </c>
      <c r="O473" s="98">
        <f>IFERROR(VLOOKUP($F473&amp;$C473,Sales!$J:$W,12,0),0)</f>
        <v>0</v>
      </c>
      <c r="P473" s="98">
        <f>IFERROR(VLOOKUP($F473&amp;$C473,Sales!$J:$W,13,0),0)</f>
        <v>0</v>
      </c>
      <c r="Q473" s="98">
        <f>IFERROR(VLOOKUP($F473&amp;$C473,Sales!$A:$H,7,0),0)</f>
        <v>0</v>
      </c>
      <c r="R473" s="41">
        <f t="shared" si="14"/>
        <v>1</v>
      </c>
      <c r="S473" s="15">
        <v>1</v>
      </c>
      <c r="T473" s="15"/>
      <c r="U473" s="15"/>
      <c r="V473" s="15">
        <v>1</v>
      </c>
      <c r="W473" s="15">
        <v>1</v>
      </c>
      <c r="X473" s="15">
        <v>1</v>
      </c>
      <c r="Y473" s="41">
        <v>1</v>
      </c>
      <c r="Z473" s="41">
        <v>1</v>
      </c>
      <c r="AA473" s="41"/>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0">
        <v>1</v>
      </c>
      <c r="BA473" t="s">
        <v>22</v>
      </c>
      <c r="BB473" t="s">
        <v>23</v>
      </c>
      <c r="BD473" s="39" t="str">
        <f t="shared" si="15"/>
        <v>01/394929503IBukalapak</v>
      </c>
    </row>
    <row r="474" spans="2:59" ht="13.5" customHeight="1" x14ac:dyDescent="0.35">
      <c r="B474" s="10" t="s">
        <v>17</v>
      </c>
      <c r="C474" s="10" t="s">
        <v>2657</v>
      </c>
      <c r="D474" s="10" t="s">
        <v>405</v>
      </c>
      <c r="E474" s="10" t="s">
        <v>406</v>
      </c>
      <c r="F474" s="10" t="s">
        <v>3562</v>
      </c>
      <c r="G474" s="137" t="s">
        <v>3562</v>
      </c>
      <c r="H474" s="10"/>
      <c r="I474" s="10">
        <v>0</v>
      </c>
      <c r="J474" s="10" t="s">
        <v>8860</v>
      </c>
      <c r="K474" s="10" t="s">
        <v>8861</v>
      </c>
      <c r="L474" s="98">
        <f>IFERROR(VLOOKUP($F474&amp;$C474,Sales!$J:$W,9,0),0)</f>
        <v>0</v>
      </c>
      <c r="M474" s="98">
        <f>IFERROR(VLOOKUP($F474&amp;$C474,Sales!$J:$W,10,0),0)</f>
        <v>0</v>
      </c>
      <c r="N474" s="98">
        <f>IFERROR(VLOOKUP($F474&amp;$C474,Sales!$J:$W,11,0),0)</f>
        <v>0</v>
      </c>
      <c r="O474" s="98">
        <f>IFERROR(VLOOKUP($F474&amp;$C474,Sales!$J:$W,12,0),0)</f>
        <v>0</v>
      </c>
      <c r="P474" s="98">
        <f>IFERROR(VLOOKUP($F474&amp;$C474,Sales!$J:$W,13,0),0)</f>
        <v>0</v>
      </c>
      <c r="Q474" s="98">
        <f>IFERROR(VLOOKUP($F474&amp;$C474,Sales!$A:$H,7,0),0)</f>
        <v>0</v>
      </c>
      <c r="R474" s="41">
        <f t="shared" si="14"/>
        <v>1</v>
      </c>
      <c r="S474" s="15">
        <v>1</v>
      </c>
      <c r="T474" s="15"/>
      <c r="U474" s="15"/>
      <c r="V474" s="15">
        <v>1</v>
      </c>
      <c r="W474" s="15">
        <v>1</v>
      </c>
      <c r="X474" s="15">
        <v>1</v>
      </c>
      <c r="Y474" s="41">
        <v>1</v>
      </c>
      <c r="Z474" s="41">
        <v>1</v>
      </c>
      <c r="AA474" s="41"/>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0">
        <v>1</v>
      </c>
      <c r="BA474" t="s">
        <v>22</v>
      </c>
      <c r="BB474" t="s">
        <v>23</v>
      </c>
      <c r="BD474" s="39" t="str">
        <f t="shared" si="15"/>
        <v>01/394929503KBukalapak</v>
      </c>
    </row>
    <row r="475" spans="2:59" ht="13.5" customHeight="1" x14ac:dyDescent="0.35">
      <c r="B475" s="10" t="s">
        <v>17</v>
      </c>
      <c r="C475" s="10" t="s">
        <v>2657</v>
      </c>
      <c r="D475" s="10" t="s">
        <v>405</v>
      </c>
      <c r="E475" s="10" t="s">
        <v>406</v>
      </c>
      <c r="F475" s="10" t="s">
        <v>3579</v>
      </c>
      <c r="G475" s="137" t="s">
        <v>3579</v>
      </c>
      <c r="H475" s="10"/>
      <c r="I475" s="10">
        <v>0</v>
      </c>
      <c r="J475" s="10" t="s">
        <v>8862</v>
      </c>
      <c r="K475" s="10" t="s">
        <v>8863</v>
      </c>
      <c r="L475" s="98">
        <f>IFERROR(VLOOKUP($F475&amp;$C475,Sales!$J:$W,9,0),0)</f>
        <v>0</v>
      </c>
      <c r="M475" s="98">
        <f>IFERROR(VLOOKUP($F475&amp;$C475,Sales!$J:$W,10,0),0)</f>
        <v>0</v>
      </c>
      <c r="N475" s="98">
        <f>IFERROR(VLOOKUP($F475&amp;$C475,Sales!$J:$W,11,0),0)</f>
        <v>0</v>
      </c>
      <c r="O475" s="98">
        <f>IFERROR(VLOOKUP($F475&amp;$C475,Sales!$J:$W,12,0),0)</f>
        <v>0</v>
      </c>
      <c r="P475" s="98">
        <f>IFERROR(VLOOKUP($F475&amp;$C475,Sales!$J:$W,13,0),0)</f>
        <v>0</v>
      </c>
      <c r="Q475" s="98">
        <f>IFERROR(VLOOKUP($F475&amp;$C475,Sales!$A:$H,7,0),0)</f>
        <v>0</v>
      </c>
      <c r="R475" s="41">
        <f t="shared" si="14"/>
        <v>1</v>
      </c>
      <c r="S475" s="15">
        <v>1</v>
      </c>
      <c r="T475" s="15"/>
      <c r="U475" s="15"/>
      <c r="V475" s="15">
        <v>1</v>
      </c>
      <c r="W475" s="15">
        <v>1</v>
      </c>
      <c r="X475" s="15">
        <v>1</v>
      </c>
      <c r="Y475" s="41">
        <v>1</v>
      </c>
      <c r="Z475" s="41">
        <v>1</v>
      </c>
      <c r="AA475" s="41"/>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0">
        <v>1</v>
      </c>
      <c r="BA475" t="s">
        <v>22</v>
      </c>
      <c r="BB475" t="s">
        <v>23</v>
      </c>
      <c r="BD475" s="39" t="str">
        <f t="shared" si="15"/>
        <v>01/394929601BBukalapak</v>
      </c>
    </row>
    <row r="476" spans="2:59" ht="13.5" customHeight="1" x14ac:dyDescent="0.35">
      <c r="B476" s="10" t="s">
        <v>17</v>
      </c>
      <c r="C476" s="10" t="s">
        <v>2657</v>
      </c>
      <c r="D476" s="10" t="s">
        <v>405</v>
      </c>
      <c r="E476" s="10" t="s">
        <v>406</v>
      </c>
      <c r="F476" s="10" t="s">
        <v>3578</v>
      </c>
      <c r="G476" s="137" t="s">
        <v>3578</v>
      </c>
      <c r="H476" s="10"/>
      <c r="I476" s="10">
        <v>0</v>
      </c>
      <c r="J476" s="10" t="s">
        <v>8864</v>
      </c>
      <c r="K476" s="10" t="s">
        <v>8865</v>
      </c>
      <c r="L476" s="98">
        <f>IFERROR(VLOOKUP($F476&amp;$C476,Sales!$J:$W,9,0),0)</f>
        <v>0</v>
      </c>
      <c r="M476" s="98">
        <f>IFERROR(VLOOKUP($F476&amp;$C476,Sales!$J:$W,10,0),0)</f>
        <v>0</v>
      </c>
      <c r="N476" s="98">
        <f>IFERROR(VLOOKUP($F476&amp;$C476,Sales!$J:$W,11,0),0)</f>
        <v>0</v>
      </c>
      <c r="O476" s="98">
        <f>IFERROR(VLOOKUP($F476&amp;$C476,Sales!$J:$W,12,0),0)</f>
        <v>0</v>
      </c>
      <c r="P476" s="98">
        <f>IFERROR(VLOOKUP($F476&amp;$C476,Sales!$J:$W,13,0),0)</f>
        <v>0</v>
      </c>
      <c r="Q476" s="98">
        <f>IFERROR(VLOOKUP($F476&amp;$C476,Sales!$A:$H,7,0),0)</f>
        <v>0</v>
      </c>
      <c r="R476" s="41">
        <f t="shared" si="14"/>
        <v>1</v>
      </c>
      <c r="S476" s="15">
        <v>1</v>
      </c>
      <c r="T476" s="15"/>
      <c r="U476" s="15"/>
      <c r="V476" s="15">
        <v>1</v>
      </c>
      <c r="W476" s="15">
        <v>1</v>
      </c>
      <c r="X476" s="15">
        <v>1</v>
      </c>
      <c r="Y476" s="41">
        <v>1</v>
      </c>
      <c r="Z476" s="41">
        <v>1</v>
      </c>
      <c r="AA476" s="41"/>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0">
        <v>1</v>
      </c>
      <c r="BA476" t="s">
        <v>22</v>
      </c>
      <c r="BB476" t="s">
        <v>23</v>
      </c>
      <c r="BD476" s="39" t="str">
        <f t="shared" si="15"/>
        <v>01/394929601ABukalapak</v>
      </c>
    </row>
    <row r="477" spans="2:59" ht="13.5" customHeight="1" x14ac:dyDescent="0.35">
      <c r="B477" s="10" t="s">
        <v>17</v>
      </c>
      <c r="C477" s="10" t="s">
        <v>2657</v>
      </c>
      <c r="D477" s="10" t="s">
        <v>405</v>
      </c>
      <c r="E477" s="10" t="s">
        <v>406</v>
      </c>
      <c r="F477" s="10" t="s">
        <v>3580</v>
      </c>
      <c r="G477" s="137" t="s">
        <v>3580</v>
      </c>
      <c r="H477" s="10"/>
      <c r="I477" s="10">
        <v>0</v>
      </c>
      <c r="J477" s="31" t="s">
        <v>13966</v>
      </c>
      <c r="K477" s="10" t="s">
        <v>8866</v>
      </c>
      <c r="L477" s="98">
        <f>IFERROR(VLOOKUP($F477&amp;$C477,Sales!$J:$W,9,0),0)</f>
        <v>0</v>
      </c>
      <c r="M477" s="98">
        <f>IFERROR(VLOOKUP($F477&amp;$C477,Sales!$J:$W,10,0),0)</f>
        <v>0</v>
      </c>
      <c r="N477" s="98">
        <f>IFERROR(VLOOKUP($F477&amp;$C477,Sales!$J:$W,11,0),0)</f>
        <v>0</v>
      </c>
      <c r="O477" s="98">
        <f>IFERROR(VLOOKUP($F477&amp;$C477,Sales!$J:$W,12,0),0)</f>
        <v>0</v>
      </c>
      <c r="P477" s="98">
        <f>IFERROR(VLOOKUP($F477&amp;$C477,Sales!$J:$W,13,0),0)</f>
        <v>0</v>
      </c>
      <c r="Q477" s="98">
        <f>IFERROR(VLOOKUP($F477&amp;$C477,Sales!$A:$H,7,0),0)</f>
        <v>0</v>
      </c>
      <c r="R477" s="41" t="str">
        <f t="shared" si="14"/>
        <v>ERROR</v>
      </c>
      <c r="S477" s="15"/>
      <c r="T477" s="15"/>
      <c r="U477" s="15"/>
      <c r="V477" s="15"/>
      <c r="W477" s="15"/>
      <c r="X477" s="15"/>
      <c r="Y477" s="41"/>
      <c r="Z477" s="41"/>
      <c r="AA477" s="41"/>
      <c r="AB477" s="15"/>
      <c r="AC477" s="15"/>
      <c r="AD477" s="15"/>
      <c r="AE477" s="15"/>
      <c r="AF477" s="15"/>
      <c r="AG477" s="15"/>
      <c r="AH477" s="15"/>
      <c r="AI477" s="15"/>
      <c r="AJ477" s="41"/>
      <c r="AK477" s="15"/>
      <c r="AL477" s="15"/>
      <c r="AM477" s="15"/>
      <c r="AN477" s="15"/>
      <c r="AO477" s="15"/>
      <c r="AP477" s="15"/>
      <c r="AQ477" s="15"/>
      <c r="AR477" s="15"/>
      <c r="AS477" s="15"/>
      <c r="AT477" s="15"/>
      <c r="AU477" s="15"/>
      <c r="AV477" s="15"/>
      <c r="AW477" s="15"/>
      <c r="AX477" s="15"/>
      <c r="AY477" s="15"/>
      <c r="AZ477" s="10">
        <v>1</v>
      </c>
      <c r="BA477" t="s">
        <v>22</v>
      </c>
      <c r="BB477" t="s">
        <v>88</v>
      </c>
      <c r="BD477" s="39" t="str">
        <f t="shared" si="15"/>
        <v>01/394929504EBukalapak</v>
      </c>
      <c r="BG477" t="s">
        <v>13967</v>
      </c>
    </row>
    <row r="478" spans="2:59" ht="13.5" customHeight="1" x14ac:dyDescent="0.35">
      <c r="B478" s="10" t="s">
        <v>17</v>
      </c>
      <c r="C478" s="10" t="s">
        <v>2657</v>
      </c>
      <c r="D478" s="10" t="s">
        <v>405</v>
      </c>
      <c r="E478" s="10" t="s">
        <v>406</v>
      </c>
      <c r="F478" s="10" t="s">
        <v>2991</v>
      </c>
      <c r="G478" s="137" t="s">
        <v>2991</v>
      </c>
      <c r="H478" s="10"/>
      <c r="I478" s="10">
        <v>0</v>
      </c>
      <c r="J478" s="10" t="s">
        <v>8867</v>
      </c>
      <c r="K478" s="10" t="s">
        <v>8868</v>
      </c>
      <c r="L478" s="98">
        <f>IFERROR(VLOOKUP($F478&amp;$C478,Sales!$J:$W,9,0),0)</f>
        <v>0</v>
      </c>
      <c r="M478" s="98">
        <f>IFERROR(VLOOKUP($F478&amp;$C478,Sales!$J:$W,10,0),0)</f>
        <v>0</v>
      </c>
      <c r="N478" s="98">
        <f>IFERROR(VLOOKUP($F478&amp;$C478,Sales!$J:$W,11,0),0)</f>
        <v>0</v>
      </c>
      <c r="O478" s="98">
        <f>IFERROR(VLOOKUP($F478&amp;$C478,Sales!$J:$W,12,0),0)</f>
        <v>0</v>
      </c>
      <c r="P478" s="98">
        <f>IFERROR(VLOOKUP($F478&amp;$C478,Sales!$J:$W,13,0),0)</f>
        <v>0</v>
      </c>
      <c r="Q478" s="98">
        <f>IFERROR(VLOOKUP($F478&amp;$C478,Sales!$A:$H,7,0),0)</f>
        <v>0</v>
      </c>
      <c r="R478" s="41">
        <f t="shared" si="14"/>
        <v>1</v>
      </c>
      <c r="S478" s="15">
        <v>1</v>
      </c>
      <c r="T478" s="15"/>
      <c r="U478" s="15"/>
      <c r="V478" s="15">
        <v>1</v>
      </c>
      <c r="W478" s="15">
        <v>1</v>
      </c>
      <c r="X478" s="15">
        <v>1</v>
      </c>
      <c r="Y478" s="41">
        <v>1</v>
      </c>
      <c r="Z478" s="41">
        <v>1</v>
      </c>
      <c r="AA478" s="41"/>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0">
        <v>1</v>
      </c>
      <c r="BA478" t="s">
        <v>22</v>
      </c>
      <c r="BB478" t="s">
        <v>23</v>
      </c>
      <c r="BD478" s="39" t="str">
        <f t="shared" si="15"/>
        <v>01/394929502ABukalapak</v>
      </c>
    </row>
    <row r="479" spans="2:59" ht="13.5" customHeight="1" x14ac:dyDescent="0.35">
      <c r="B479" s="10" t="s">
        <v>17</v>
      </c>
      <c r="C479" s="10" t="s">
        <v>2657</v>
      </c>
      <c r="D479" s="10" t="s">
        <v>405</v>
      </c>
      <c r="E479" s="10" t="s">
        <v>406</v>
      </c>
      <c r="F479" s="10" t="s">
        <v>2994</v>
      </c>
      <c r="G479" s="137" t="s">
        <v>2994</v>
      </c>
      <c r="H479" s="10"/>
      <c r="I479" s="10">
        <v>0</v>
      </c>
      <c r="J479" s="10" t="s">
        <v>8869</v>
      </c>
      <c r="K479" s="10" t="s">
        <v>8870</v>
      </c>
      <c r="L479" s="98">
        <f>IFERROR(VLOOKUP($F479&amp;$C479,Sales!$J:$W,9,0),0)</f>
        <v>0</v>
      </c>
      <c r="M479" s="98">
        <f>IFERROR(VLOOKUP($F479&amp;$C479,Sales!$J:$W,10,0),0)</f>
        <v>0</v>
      </c>
      <c r="N479" s="98">
        <f>IFERROR(VLOOKUP($F479&amp;$C479,Sales!$J:$W,11,0),0)</f>
        <v>0</v>
      </c>
      <c r="O479" s="98">
        <f>IFERROR(VLOOKUP($F479&amp;$C479,Sales!$J:$W,12,0),0)</f>
        <v>0</v>
      </c>
      <c r="P479" s="98">
        <f>IFERROR(VLOOKUP($F479&amp;$C479,Sales!$J:$W,13,0),0)</f>
        <v>0</v>
      </c>
      <c r="Q479" s="98">
        <f>IFERROR(VLOOKUP($F479&amp;$C479,Sales!$A:$H,7,0),0)</f>
        <v>0</v>
      </c>
      <c r="R479" s="41">
        <f t="shared" si="14"/>
        <v>1</v>
      </c>
      <c r="S479" s="15">
        <v>1</v>
      </c>
      <c r="T479" s="15"/>
      <c r="U479" s="15"/>
      <c r="V479" s="15">
        <v>1</v>
      </c>
      <c r="W479" s="15">
        <v>1</v>
      </c>
      <c r="X479" s="15">
        <v>1</v>
      </c>
      <c r="Y479" s="41">
        <v>1</v>
      </c>
      <c r="Z479" s="41">
        <v>1</v>
      </c>
      <c r="AA479" s="41"/>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0">
        <v>1</v>
      </c>
      <c r="BA479" t="s">
        <v>22</v>
      </c>
      <c r="BB479" t="s">
        <v>23</v>
      </c>
      <c r="BD479" s="39" t="str">
        <f t="shared" si="15"/>
        <v>01/394929502FBukalapak</v>
      </c>
    </row>
    <row r="480" spans="2:59" ht="13.5" customHeight="1" x14ac:dyDescent="0.35">
      <c r="B480" s="10" t="s">
        <v>17</v>
      </c>
      <c r="C480" s="10" t="s">
        <v>2657</v>
      </c>
      <c r="D480" s="10" t="s">
        <v>405</v>
      </c>
      <c r="E480" s="10" t="s">
        <v>406</v>
      </c>
      <c r="F480" s="10" t="s">
        <v>2622</v>
      </c>
      <c r="G480" s="137" t="s">
        <v>2622</v>
      </c>
      <c r="H480" s="10"/>
      <c r="I480" s="10" t="s">
        <v>2623</v>
      </c>
      <c r="J480" s="10" t="s">
        <v>5316</v>
      </c>
      <c r="K480" s="10" t="s">
        <v>3439</v>
      </c>
      <c r="L480" s="98">
        <f>IFERROR(VLOOKUP($F480&amp;$C480,Sales!$J:$W,9,0),0)</f>
        <v>0</v>
      </c>
      <c r="M480" s="98">
        <f>IFERROR(VLOOKUP($F480&amp;$C480,Sales!$J:$W,10,0),0)</f>
        <v>0</v>
      </c>
      <c r="N480" s="98">
        <f>IFERROR(VLOOKUP($F480&amp;$C480,Sales!$J:$W,11,0),0)</f>
        <v>0</v>
      </c>
      <c r="O480" s="98">
        <f>IFERROR(VLOOKUP($F480&amp;$C480,Sales!$J:$W,12,0),0)</f>
        <v>0</v>
      </c>
      <c r="P480" s="98">
        <f>IFERROR(VLOOKUP($F480&amp;$C480,Sales!$J:$W,13,0),0)</f>
        <v>0</v>
      </c>
      <c r="Q480" s="98">
        <f>IFERROR(VLOOKUP($F480&amp;$C480,Sales!$A:$H,7,0),0)</f>
        <v>0</v>
      </c>
      <c r="R480" s="41">
        <f t="shared" si="14"/>
        <v>1</v>
      </c>
      <c r="S480" s="15">
        <v>1</v>
      </c>
      <c r="T480" s="15"/>
      <c r="U480" s="15"/>
      <c r="V480" s="15">
        <v>1</v>
      </c>
      <c r="W480" s="15">
        <v>1</v>
      </c>
      <c r="X480" s="15">
        <v>1</v>
      </c>
      <c r="Y480" s="41">
        <v>1</v>
      </c>
      <c r="Z480" s="41">
        <v>1</v>
      </c>
      <c r="AA480" s="41"/>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0">
        <v>1</v>
      </c>
      <c r="BA480" t="s">
        <v>8733</v>
      </c>
      <c r="BB480" t="s">
        <v>23</v>
      </c>
      <c r="BD480" s="39" t="str">
        <f t="shared" si="15"/>
        <v>01/394929501OBukalapak</v>
      </c>
    </row>
    <row r="481" spans="2:56" ht="13.5" customHeight="1" x14ac:dyDescent="0.35">
      <c r="B481" s="10" t="s">
        <v>17</v>
      </c>
      <c r="C481" s="10" t="s">
        <v>2657</v>
      </c>
      <c r="D481" s="10" t="s">
        <v>405</v>
      </c>
      <c r="E481" s="10" t="s">
        <v>406</v>
      </c>
      <c r="F481" s="10" t="s">
        <v>2633</v>
      </c>
      <c r="G481" s="137" t="s">
        <v>2633</v>
      </c>
      <c r="H481" s="10"/>
      <c r="I481" s="10">
        <v>0</v>
      </c>
      <c r="J481" s="10" t="s">
        <v>8871</v>
      </c>
      <c r="K481" s="10" t="s">
        <v>6050</v>
      </c>
      <c r="L481" s="98">
        <f>IFERROR(VLOOKUP($F481&amp;$C481,Sales!$J:$W,9,0),0)</f>
        <v>0</v>
      </c>
      <c r="M481" s="98">
        <f>IFERROR(VLOOKUP($F481&amp;$C481,Sales!$J:$W,10,0),0)</f>
        <v>0</v>
      </c>
      <c r="N481" s="98">
        <f>IFERROR(VLOOKUP($F481&amp;$C481,Sales!$J:$W,11,0),0)</f>
        <v>0</v>
      </c>
      <c r="O481" s="98">
        <f>IFERROR(VLOOKUP($F481&amp;$C481,Sales!$J:$W,12,0),0)</f>
        <v>0</v>
      </c>
      <c r="P481" s="98">
        <f>IFERROR(VLOOKUP($F481&amp;$C481,Sales!$J:$W,13,0),0)</f>
        <v>0</v>
      </c>
      <c r="Q481" s="98">
        <f>IFERROR(VLOOKUP($F481&amp;$C481,Sales!$A:$H,7,0),0)</f>
        <v>0</v>
      </c>
      <c r="R481" s="41">
        <f t="shared" si="14"/>
        <v>1</v>
      </c>
      <c r="S481" s="15">
        <v>1</v>
      </c>
      <c r="T481" s="15"/>
      <c r="U481" s="15"/>
      <c r="V481" s="15">
        <v>1</v>
      </c>
      <c r="W481" s="15">
        <v>1</v>
      </c>
      <c r="X481" s="15">
        <v>1</v>
      </c>
      <c r="Y481" s="41">
        <v>1</v>
      </c>
      <c r="Z481" s="41">
        <v>1</v>
      </c>
      <c r="AA481" s="41"/>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0">
        <v>1</v>
      </c>
      <c r="BA481" t="s">
        <v>22</v>
      </c>
      <c r="BB481" t="s">
        <v>23</v>
      </c>
      <c r="BD481" s="39" t="str">
        <f t="shared" si="15"/>
        <v>01/274927102BBukalapak</v>
      </c>
    </row>
    <row r="482" spans="2:56" ht="13.5" customHeight="1" x14ac:dyDescent="0.35">
      <c r="B482" s="10" t="s">
        <v>17</v>
      </c>
      <c r="C482" s="10" t="s">
        <v>2657</v>
      </c>
      <c r="D482" s="10" t="s">
        <v>65</v>
      </c>
      <c r="E482" s="10" t="s">
        <v>66</v>
      </c>
      <c r="F482" s="10" t="s">
        <v>8872</v>
      </c>
      <c r="G482" s="137" t="s">
        <v>8872</v>
      </c>
      <c r="H482" s="10"/>
      <c r="I482" s="10">
        <v>0</v>
      </c>
      <c r="J482" s="10" t="s">
        <v>8873</v>
      </c>
      <c r="K482" s="10" t="s">
        <v>8874</v>
      </c>
      <c r="L482" s="98">
        <f>IFERROR(VLOOKUP($F482&amp;$C482,Sales!$J:$W,9,0),0)</f>
        <v>0</v>
      </c>
      <c r="M482" s="98">
        <f>IFERROR(VLOOKUP($F482&amp;$C482,Sales!$J:$W,10,0),0)</f>
        <v>0</v>
      </c>
      <c r="N482" s="98">
        <f>IFERROR(VLOOKUP($F482&amp;$C482,Sales!$J:$W,11,0),0)</f>
        <v>0</v>
      </c>
      <c r="O482" s="98">
        <f>IFERROR(VLOOKUP($F482&amp;$C482,Sales!$J:$W,12,0),0)</f>
        <v>0</v>
      </c>
      <c r="P482" s="98">
        <f>IFERROR(VLOOKUP($F482&amp;$C482,Sales!$J:$W,13,0),0)</f>
        <v>0</v>
      </c>
      <c r="Q482" s="98">
        <f>IFERROR(VLOOKUP($F482&amp;$C482,Sales!$A:$H,7,0),0)</f>
        <v>0</v>
      </c>
      <c r="R482" s="41" t="str">
        <f t="shared" si="14"/>
        <v>ERROR</v>
      </c>
      <c r="S482" s="15"/>
      <c r="T482" s="15"/>
      <c r="U482" s="15"/>
      <c r="V482" s="15"/>
      <c r="W482" s="15"/>
      <c r="X482" s="15"/>
      <c r="Y482" s="41"/>
      <c r="Z482" s="41"/>
      <c r="AA482" s="41"/>
      <c r="AB482" s="15"/>
      <c r="AC482" s="15"/>
      <c r="AD482" s="15"/>
      <c r="AE482" s="15"/>
      <c r="AF482" s="15"/>
      <c r="AG482" s="15"/>
      <c r="AH482" s="15"/>
      <c r="AI482" s="15"/>
      <c r="AJ482" s="41"/>
      <c r="AK482" s="15"/>
      <c r="AL482" s="15"/>
      <c r="AM482" s="15"/>
      <c r="AN482" s="15"/>
      <c r="AO482" s="15"/>
      <c r="AP482" s="15"/>
      <c r="AQ482" s="15"/>
      <c r="AR482" s="15"/>
      <c r="AS482" s="15"/>
      <c r="AT482" s="15"/>
      <c r="AU482" s="15"/>
      <c r="AV482" s="15"/>
      <c r="AW482" s="15"/>
      <c r="AX482" s="15"/>
      <c r="AY482" s="15"/>
      <c r="AZ482" s="10">
        <v>1</v>
      </c>
      <c r="BA482" t="s">
        <v>22</v>
      </c>
      <c r="BB482" t="s">
        <v>88</v>
      </c>
      <c r="BD482" s="39" t="str">
        <f t="shared" si="15"/>
        <v>01/326127305SBukalapak</v>
      </c>
    </row>
    <row r="483" spans="2:56" ht="13.5" customHeight="1" x14ac:dyDescent="0.35">
      <c r="B483" s="10" t="s">
        <v>17</v>
      </c>
      <c r="C483" s="10" t="s">
        <v>2657</v>
      </c>
      <c r="D483" s="10" t="s">
        <v>65</v>
      </c>
      <c r="E483" s="10" t="s">
        <v>66</v>
      </c>
      <c r="F483" s="10" t="s">
        <v>115</v>
      </c>
      <c r="G483" s="137" t="s">
        <v>115</v>
      </c>
      <c r="H483" s="10"/>
      <c r="I483" s="10" t="s">
        <v>8875</v>
      </c>
      <c r="J483" s="10" t="s">
        <v>8876</v>
      </c>
      <c r="K483" s="10" t="s">
        <v>8877</v>
      </c>
      <c r="L483" s="98">
        <f>IFERROR(VLOOKUP($F483&amp;$C483,Sales!$J:$W,9,0),0)</f>
        <v>0</v>
      </c>
      <c r="M483" s="98">
        <f>IFERROR(VLOOKUP($F483&amp;$C483,Sales!$J:$W,10,0),0)</f>
        <v>0</v>
      </c>
      <c r="N483" s="98">
        <f>IFERROR(VLOOKUP($F483&amp;$C483,Sales!$J:$W,11,0),0)</f>
        <v>0</v>
      </c>
      <c r="O483" s="98">
        <f>IFERROR(VLOOKUP($F483&amp;$C483,Sales!$J:$W,12,0),0)</f>
        <v>0</v>
      </c>
      <c r="P483" s="98">
        <f>IFERROR(VLOOKUP($F483&amp;$C483,Sales!$J:$W,13,0),0)</f>
        <v>0</v>
      </c>
      <c r="Q483" s="98">
        <f>IFERROR(VLOOKUP($F483&amp;$C483,Sales!$A:$H,7,0),0)</f>
        <v>0</v>
      </c>
      <c r="R483" s="41" t="str">
        <f t="shared" si="14"/>
        <v>ERROR</v>
      </c>
      <c r="S483" s="15"/>
      <c r="T483" s="15"/>
      <c r="U483" s="15"/>
      <c r="V483" s="15"/>
      <c r="W483" s="15"/>
      <c r="X483" s="15"/>
      <c r="Y483" s="41"/>
      <c r="Z483" s="41"/>
      <c r="AA483" s="41"/>
      <c r="AB483" s="15"/>
      <c r="AC483" s="15"/>
      <c r="AD483" s="15"/>
      <c r="AE483" s="15"/>
      <c r="AF483" s="15"/>
      <c r="AG483" s="15"/>
      <c r="AH483" s="15"/>
      <c r="AI483" s="15"/>
      <c r="AJ483" s="41"/>
      <c r="AK483" s="15"/>
      <c r="AL483" s="15"/>
      <c r="AM483" s="15"/>
      <c r="AN483" s="15"/>
      <c r="AO483" s="15"/>
      <c r="AP483" s="15"/>
      <c r="AQ483" s="15"/>
      <c r="AR483" s="15"/>
      <c r="AS483" s="15"/>
      <c r="AT483" s="15"/>
      <c r="AU483" s="15"/>
      <c r="AV483" s="15"/>
      <c r="AW483" s="15"/>
      <c r="AX483" s="15"/>
      <c r="AY483" s="15"/>
      <c r="AZ483" s="10">
        <v>1</v>
      </c>
      <c r="BA483" t="s">
        <v>22</v>
      </c>
      <c r="BB483" t="s">
        <v>88</v>
      </c>
      <c r="BD483" s="39" t="str">
        <f t="shared" si="15"/>
        <v>01/326127204SBukalapak</v>
      </c>
    </row>
    <row r="484" spans="2:56" ht="13.5" customHeight="1" x14ac:dyDescent="0.35">
      <c r="B484" s="10" t="s">
        <v>17</v>
      </c>
      <c r="C484" s="10" t="s">
        <v>2657</v>
      </c>
      <c r="D484" s="10" t="s">
        <v>405</v>
      </c>
      <c r="E484" s="10" t="s">
        <v>406</v>
      </c>
      <c r="F484" s="10" t="s">
        <v>2634</v>
      </c>
      <c r="G484" s="137" t="s">
        <v>2634</v>
      </c>
      <c r="H484" s="10"/>
      <c r="I484" s="10">
        <v>0</v>
      </c>
      <c r="J484" s="10" t="s">
        <v>8878</v>
      </c>
      <c r="K484" s="10" t="s">
        <v>8879</v>
      </c>
      <c r="L484" s="98">
        <f>IFERROR(VLOOKUP($F484&amp;$C484,Sales!$J:$W,9,0),0)</f>
        <v>0</v>
      </c>
      <c r="M484" s="98">
        <f>IFERROR(VLOOKUP($F484&amp;$C484,Sales!$J:$W,10,0),0)</f>
        <v>0</v>
      </c>
      <c r="N484" s="98">
        <f>IFERROR(VLOOKUP($F484&amp;$C484,Sales!$J:$W,11,0),0)</f>
        <v>0</v>
      </c>
      <c r="O484" s="98">
        <f>IFERROR(VLOOKUP($F484&amp;$C484,Sales!$J:$W,12,0),0)</f>
        <v>0</v>
      </c>
      <c r="P484" s="98">
        <f>IFERROR(VLOOKUP($F484&amp;$C484,Sales!$J:$W,13,0),0)</f>
        <v>0</v>
      </c>
      <c r="Q484" s="98">
        <f>IFERROR(VLOOKUP($F484&amp;$C484,Sales!$A:$H,7,0),0)</f>
        <v>0</v>
      </c>
      <c r="R484" s="41">
        <f t="shared" si="14"/>
        <v>1</v>
      </c>
      <c r="S484" s="15">
        <v>1</v>
      </c>
      <c r="T484" s="15"/>
      <c r="U484" s="15"/>
      <c r="V484" s="15">
        <v>1</v>
      </c>
      <c r="W484" s="15">
        <v>1</v>
      </c>
      <c r="X484" s="15">
        <v>1</v>
      </c>
      <c r="Y484" s="41">
        <v>1</v>
      </c>
      <c r="Z484" s="41">
        <v>1</v>
      </c>
      <c r="AA484" s="41"/>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0">
        <v>1</v>
      </c>
      <c r="BA484" t="s">
        <v>22</v>
      </c>
      <c r="BB484" t="s">
        <v>23</v>
      </c>
      <c r="BD484" s="39" t="str">
        <f t="shared" si="15"/>
        <v>01/274928902CBukalapak</v>
      </c>
    </row>
    <row r="485" spans="2:56" ht="13.5" customHeight="1" x14ac:dyDescent="0.35">
      <c r="B485" s="10" t="s">
        <v>17</v>
      </c>
      <c r="C485" s="10" t="s">
        <v>2657</v>
      </c>
      <c r="D485" s="10" t="s">
        <v>405</v>
      </c>
      <c r="E485" s="10" t="s">
        <v>406</v>
      </c>
      <c r="F485" s="10" t="s">
        <v>1901</v>
      </c>
      <c r="G485" s="137" t="s">
        <v>1901</v>
      </c>
      <c r="H485" s="10"/>
      <c r="I485" s="10">
        <v>0</v>
      </c>
      <c r="J485" s="10" t="s">
        <v>8880</v>
      </c>
      <c r="K485" s="10" t="s">
        <v>8881</v>
      </c>
      <c r="L485" s="98">
        <f>IFERROR(VLOOKUP($F485&amp;$C485,Sales!$J:$W,9,0),0)</f>
        <v>0</v>
      </c>
      <c r="M485" s="98">
        <f>IFERROR(VLOOKUP($F485&amp;$C485,Sales!$J:$W,10,0),0)</f>
        <v>0</v>
      </c>
      <c r="N485" s="98">
        <f>IFERROR(VLOOKUP($F485&amp;$C485,Sales!$J:$W,11,0),0)</f>
        <v>0</v>
      </c>
      <c r="O485" s="98">
        <f>IFERROR(VLOOKUP($F485&amp;$C485,Sales!$J:$W,12,0),0)</f>
        <v>0</v>
      </c>
      <c r="P485" s="98">
        <f>IFERROR(VLOOKUP($F485&amp;$C485,Sales!$J:$W,13,0),0)</f>
        <v>0</v>
      </c>
      <c r="Q485" s="98">
        <f>IFERROR(VLOOKUP($F485&amp;$C485,Sales!$A:$H,7,0),0)</f>
        <v>0</v>
      </c>
      <c r="R485" s="41">
        <f t="shared" si="14"/>
        <v>1</v>
      </c>
      <c r="S485" s="15">
        <v>1</v>
      </c>
      <c r="T485" s="15"/>
      <c r="U485" s="15"/>
      <c r="V485" s="15">
        <v>1</v>
      </c>
      <c r="W485" s="15">
        <v>1</v>
      </c>
      <c r="X485" s="15">
        <v>1</v>
      </c>
      <c r="Y485" s="41">
        <v>1</v>
      </c>
      <c r="Z485" s="41">
        <v>1</v>
      </c>
      <c r="AA485" s="41"/>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0">
        <v>1</v>
      </c>
      <c r="BA485" t="s">
        <v>22</v>
      </c>
      <c r="BB485" t="s">
        <v>23</v>
      </c>
      <c r="BD485" s="39" t="str">
        <f t="shared" si="15"/>
        <v>01/274921601CBukalapak</v>
      </c>
    </row>
    <row r="486" spans="2:56" ht="13.5" customHeight="1" x14ac:dyDescent="0.35">
      <c r="B486" s="10" t="s">
        <v>17</v>
      </c>
      <c r="C486" s="10" t="s">
        <v>2657</v>
      </c>
      <c r="D486" s="10" t="s">
        <v>405</v>
      </c>
      <c r="E486" s="10" t="s">
        <v>406</v>
      </c>
      <c r="F486" s="10" t="s">
        <v>6041</v>
      </c>
      <c r="G486" s="137" t="s">
        <v>6041</v>
      </c>
      <c r="H486" s="10"/>
      <c r="I486" s="10">
        <v>0</v>
      </c>
      <c r="J486" s="10" t="s">
        <v>8882</v>
      </c>
      <c r="K486" s="10" t="s">
        <v>8883</v>
      </c>
      <c r="L486" s="98">
        <f>IFERROR(VLOOKUP($F486&amp;$C486,Sales!$J:$W,9,0),0)</f>
        <v>0</v>
      </c>
      <c r="M486" s="98">
        <f>IFERROR(VLOOKUP($F486&amp;$C486,Sales!$J:$W,10,0),0)</f>
        <v>0</v>
      </c>
      <c r="N486" s="98">
        <f>IFERROR(VLOOKUP($F486&amp;$C486,Sales!$J:$W,11,0),0)</f>
        <v>0</v>
      </c>
      <c r="O486" s="98">
        <f>IFERROR(VLOOKUP($F486&amp;$C486,Sales!$J:$W,12,0),0)</f>
        <v>0</v>
      </c>
      <c r="P486" s="98">
        <f>IFERROR(VLOOKUP($F486&amp;$C486,Sales!$J:$W,13,0),0)</f>
        <v>0</v>
      </c>
      <c r="Q486" s="98">
        <f>IFERROR(VLOOKUP($F486&amp;$C486,Sales!$A:$H,7,0),0)</f>
        <v>0</v>
      </c>
      <c r="R486" s="41">
        <f t="shared" si="14"/>
        <v>1</v>
      </c>
      <c r="S486" s="15">
        <v>1</v>
      </c>
      <c r="T486" s="15"/>
      <c r="U486" s="15"/>
      <c r="V486" s="15">
        <v>1</v>
      </c>
      <c r="W486" s="15">
        <v>1</v>
      </c>
      <c r="X486" s="15">
        <v>1</v>
      </c>
      <c r="Y486" s="41">
        <v>1</v>
      </c>
      <c r="Z486" s="41">
        <v>1</v>
      </c>
      <c r="AA486" s="41"/>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0">
        <v>1</v>
      </c>
      <c r="BA486" t="s">
        <v>22</v>
      </c>
      <c r="BB486" t="s">
        <v>23</v>
      </c>
      <c r="BD486" s="39" t="str">
        <f t="shared" si="15"/>
        <v>01/274923801GBukalapak</v>
      </c>
    </row>
    <row r="487" spans="2:56" ht="13.5" customHeight="1" x14ac:dyDescent="0.35">
      <c r="B487" s="10" t="s">
        <v>17</v>
      </c>
      <c r="C487" s="10" t="s">
        <v>2657</v>
      </c>
      <c r="D487" s="10" t="s">
        <v>405</v>
      </c>
      <c r="E487" s="10" t="s">
        <v>406</v>
      </c>
      <c r="F487" s="10" t="s">
        <v>2637</v>
      </c>
      <c r="G487" s="137" t="s">
        <v>2637</v>
      </c>
      <c r="H487" s="10"/>
      <c r="I487" s="10">
        <v>0</v>
      </c>
      <c r="J487" s="10" t="s">
        <v>8884</v>
      </c>
      <c r="K487" s="10" t="s">
        <v>7398</v>
      </c>
      <c r="L487" s="98">
        <f>IFERROR(VLOOKUP($F487&amp;$C487,Sales!$J:$W,9,0),0)</f>
        <v>0</v>
      </c>
      <c r="M487" s="98">
        <f>IFERROR(VLOOKUP($F487&amp;$C487,Sales!$J:$W,10,0),0)</f>
        <v>0</v>
      </c>
      <c r="N487" s="98">
        <f>IFERROR(VLOOKUP($F487&amp;$C487,Sales!$J:$W,11,0),0)</f>
        <v>0</v>
      </c>
      <c r="O487" s="98">
        <f>IFERROR(VLOOKUP($F487&amp;$C487,Sales!$J:$W,12,0),0)</f>
        <v>0</v>
      </c>
      <c r="P487" s="98">
        <f>IFERROR(VLOOKUP($F487&amp;$C487,Sales!$J:$W,13,0),0)</f>
        <v>0</v>
      </c>
      <c r="Q487" s="98">
        <f>IFERROR(VLOOKUP($F487&amp;$C487,Sales!$A:$H,7,0),0)</f>
        <v>0</v>
      </c>
      <c r="R487" s="41">
        <f t="shared" si="14"/>
        <v>1</v>
      </c>
      <c r="S487" s="15">
        <v>1</v>
      </c>
      <c r="T487" s="15"/>
      <c r="U487" s="15"/>
      <c r="V487" s="15">
        <v>1</v>
      </c>
      <c r="W487" s="15">
        <v>1</v>
      </c>
      <c r="X487" s="15">
        <v>1</v>
      </c>
      <c r="Y487" s="41">
        <v>1</v>
      </c>
      <c r="Z487" s="41">
        <v>1</v>
      </c>
      <c r="AA487" s="41"/>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0">
        <v>1</v>
      </c>
      <c r="BA487" t="s">
        <v>22</v>
      </c>
      <c r="BB487" t="s">
        <v>23</v>
      </c>
      <c r="BD487" s="39" t="str">
        <f t="shared" si="15"/>
        <v>01/274923801BBukalapak</v>
      </c>
    </row>
    <row r="488" spans="2:56" ht="13.5" customHeight="1" x14ac:dyDescent="0.35">
      <c r="B488" s="10" t="s">
        <v>17</v>
      </c>
      <c r="C488" s="10" t="s">
        <v>2657</v>
      </c>
      <c r="D488" s="10" t="s">
        <v>405</v>
      </c>
      <c r="E488" s="10" t="s">
        <v>406</v>
      </c>
      <c r="F488" s="10" t="s">
        <v>2635</v>
      </c>
      <c r="G488" s="137" t="s">
        <v>2635</v>
      </c>
      <c r="H488" s="10"/>
      <c r="I488" s="10">
        <v>0</v>
      </c>
      <c r="J488" s="10" t="s">
        <v>8885</v>
      </c>
      <c r="K488" s="10" t="s">
        <v>8886</v>
      </c>
      <c r="L488" s="98">
        <f>IFERROR(VLOOKUP($F488&amp;$C488,Sales!$J:$W,9,0),0)</f>
        <v>0</v>
      </c>
      <c r="M488" s="98">
        <f>IFERROR(VLOOKUP($F488&amp;$C488,Sales!$J:$W,10,0),0)</f>
        <v>0</v>
      </c>
      <c r="N488" s="98">
        <f>IFERROR(VLOOKUP($F488&amp;$C488,Sales!$J:$W,11,0),0)</f>
        <v>0</v>
      </c>
      <c r="O488" s="98">
        <f>IFERROR(VLOOKUP($F488&amp;$C488,Sales!$J:$W,12,0),0)</f>
        <v>0</v>
      </c>
      <c r="P488" s="98">
        <f>IFERROR(VLOOKUP($F488&amp;$C488,Sales!$J:$W,13,0),0)</f>
        <v>0</v>
      </c>
      <c r="Q488" s="98">
        <f>IFERROR(VLOOKUP($F488&amp;$C488,Sales!$A:$H,7,0),0)</f>
        <v>0</v>
      </c>
      <c r="R488" s="41">
        <f t="shared" si="14"/>
        <v>1</v>
      </c>
      <c r="S488" s="15">
        <v>1</v>
      </c>
      <c r="T488" s="15"/>
      <c r="U488" s="15"/>
      <c r="V488" s="15">
        <v>1</v>
      </c>
      <c r="W488" s="15">
        <v>1</v>
      </c>
      <c r="X488" s="15">
        <v>1</v>
      </c>
      <c r="Y488" s="41">
        <v>1</v>
      </c>
      <c r="Z488" s="41">
        <v>1</v>
      </c>
      <c r="AA488" s="41"/>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0">
        <v>1</v>
      </c>
      <c r="BA488" t="s">
        <v>22</v>
      </c>
      <c r="BB488" t="s">
        <v>23</v>
      </c>
      <c r="BD488" s="39" t="str">
        <f t="shared" si="15"/>
        <v>01/274927101MBukalapak</v>
      </c>
    </row>
    <row r="489" spans="2:56" ht="13.5" customHeight="1" x14ac:dyDescent="0.35">
      <c r="B489" s="10" t="s">
        <v>17</v>
      </c>
      <c r="C489" s="10" t="s">
        <v>2657</v>
      </c>
      <c r="D489" s="10" t="s">
        <v>405</v>
      </c>
      <c r="E489" s="10" t="s">
        <v>406</v>
      </c>
      <c r="F489" s="10" t="s">
        <v>422</v>
      </c>
      <c r="G489" s="137" t="s">
        <v>422</v>
      </c>
      <c r="H489" s="10"/>
      <c r="I489" s="10">
        <v>0</v>
      </c>
      <c r="J489" s="10" t="s">
        <v>8887</v>
      </c>
      <c r="K489" s="10" t="s">
        <v>8888</v>
      </c>
      <c r="L489" s="98">
        <f>IFERROR(VLOOKUP($F489&amp;$C489,Sales!$J:$W,9,0),0)</f>
        <v>0</v>
      </c>
      <c r="M489" s="98">
        <f>IFERROR(VLOOKUP($F489&amp;$C489,Sales!$J:$W,10,0),0)</f>
        <v>0</v>
      </c>
      <c r="N489" s="98">
        <f>IFERROR(VLOOKUP($F489&amp;$C489,Sales!$J:$W,11,0),0)</f>
        <v>0</v>
      </c>
      <c r="O489" s="98">
        <f>IFERROR(VLOOKUP($F489&amp;$C489,Sales!$J:$W,12,0),0)</f>
        <v>0</v>
      </c>
      <c r="P489" s="98">
        <f>IFERROR(VLOOKUP($F489&amp;$C489,Sales!$J:$W,13,0),0)</f>
        <v>0</v>
      </c>
      <c r="Q489" s="98">
        <f>IFERROR(VLOOKUP($F489&amp;$C489,Sales!$A:$H,7,0),0)</f>
        <v>0</v>
      </c>
      <c r="R489" s="41">
        <f t="shared" si="14"/>
        <v>1</v>
      </c>
      <c r="S489" s="15">
        <v>1</v>
      </c>
      <c r="T489" s="15"/>
      <c r="U489" s="15"/>
      <c r="V489" s="15">
        <v>1</v>
      </c>
      <c r="W489" s="15">
        <v>1</v>
      </c>
      <c r="X489" s="15">
        <v>1</v>
      </c>
      <c r="Y489" s="41">
        <v>1</v>
      </c>
      <c r="Z489" s="41">
        <v>1</v>
      </c>
      <c r="AA489" s="41"/>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0">
        <v>1</v>
      </c>
      <c r="BA489" t="s">
        <v>22</v>
      </c>
      <c r="BB489" t="s">
        <v>23</v>
      </c>
      <c r="BD489" s="39" t="str">
        <f t="shared" si="15"/>
        <v>01/274927101QBukalapak</v>
      </c>
    </row>
    <row r="490" spans="2:56" ht="13.5" customHeight="1" x14ac:dyDescent="0.35">
      <c r="B490" s="10" t="s">
        <v>17</v>
      </c>
      <c r="C490" s="10" t="s">
        <v>2657</v>
      </c>
      <c r="D490" s="10" t="s">
        <v>405</v>
      </c>
      <c r="E490" s="10" t="s">
        <v>406</v>
      </c>
      <c r="F490" s="10" t="s">
        <v>2649</v>
      </c>
      <c r="G490" s="137" t="s">
        <v>2649</v>
      </c>
      <c r="H490" s="10"/>
      <c r="I490" s="10" t="s">
        <v>2650</v>
      </c>
      <c r="J490" s="10" t="s">
        <v>8889</v>
      </c>
      <c r="K490" s="10" t="s">
        <v>8890</v>
      </c>
      <c r="L490" s="98">
        <f>IFERROR(VLOOKUP($F490&amp;$C490,Sales!$J:$W,9,0),0)</f>
        <v>0</v>
      </c>
      <c r="M490" s="98">
        <f>IFERROR(VLOOKUP($F490&amp;$C490,Sales!$J:$W,10,0),0)</f>
        <v>0</v>
      </c>
      <c r="N490" s="98">
        <f>IFERROR(VLOOKUP($F490&amp;$C490,Sales!$J:$W,11,0),0)</f>
        <v>0</v>
      </c>
      <c r="O490" s="98">
        <f>IFERROR(VLOOKUP($F490&amp;$C490,Sales!$J:$W,12,0),0)</f>
        <v>0</v>
      </c>
      <c r="P490" s="98">
        <f>IFERROR(VLOOKUP($F490&amp;$C490,Sales!$J:$W,13,0),0)</f>
        <v>0</v>
      </c>
      <c r="Q490" s="98">
        <f>IFERROR(VLOOKUP($F490&amp;$C490,Sales!$A:$H,7,0),0)</f>
        <v>0</v>
      </c>
      <c r="R490" s="41">
        <f t="shared" si="14"/>
        <v>1</v>
      </c>
      <c r="S490" s="15">
        <v>1</v>
      </c>
      <c r="T490" s="15"/>
      <c r="U490" s="15"/>
      <c r="V490" s="15">
        <v>1</v>
      </c>
      <c r="W490" s="15">
        <v>1</v>
      </c>
      <c r="X490" s="15">
        <v>1</v>
      </c>
      <c r="Y490" s="41">
        <v>1</v>
      </c>
      <c r="Z490" s="41">
        <v>1</v>
      </c>
      <c r="AA490" s="41"/>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0">
        <v>1</v>
      </c>
      <c r="BA490" t="s">
        <v>22</v>
      </c>
      <c r="BB490" t="s">
        <v>23</v>
      </c>
      <c r="BD490" s="39" t="str">
        <f t="shared" si="15"/>
        <v>01/394929501QBukalapak</v>
      </c>
    </row>
    <row r="491" spans="2:56" ht="13.5" customHeight="1" x14ac:dyDescent="0.35">
      <c r="B491" s="10" t="s">
        <v>17</v>
      </c>
      <c r="C491" s="10" t="s">
        <v>2657</v>
      </c>
      <c r="D491" s="10" t="s">
        <v>405</v>
      </c>
      <c r="E491" s="10" t="s">
        <v>406</v>
      </c>
      <c r="F491" s="10" t="s">
        <v>446</v>
      </c>
      <c r="G491" s="137" t="s">
        <v>446</v>
      </c>
      <c r="H491" s="10"/>
      <c r="I491" s="10" t="s">
        <v>447</v>
      </c>
      <c r="J491" s="10" t="s">
        <v>2666</v>
      </c>
      <c r="K491" s="10" t="s">
        <v>2400</v>
      </c>
      <c r="L491" s="98">
        <f>IFERROR(VLOOKUP($F491&amp;$C491,Sales!$J:$W,9,0),0)</f>
        <v>0</v>
      </c>
      <c r="M491" s="98">
        <f>IFERROR(VLOOKUP($F491&amp;$C491,Sales!$J:$W,10,0),0)</f>
        <v>899459.45945945941</v>
      </c>
      <c r="N491" s="98">
        <f>IFERROR(VLOOKUP($F491&amp;$C491,Sales!$J:$W,11,0),0)</f>
        <v>0</v>
      </c>
      <c r="O491" s="98">
        <f>IFERROR(VLOOKUP($F491&amp;$C491,Sales!$J:$W,12,0),0)</f>
        <v>8</v>
      </c>
      <c r="P491" s="98">
        <f>IFERROR(VLOOKUP($F491&amp;$C491,Sales!$J:$W,13,0),0)</f>
        <v>299819.81981981982</v>
      </c>
      <c r="Q491" s="98">
        <f>IFERROR(VLOOKUP($F491&amp;$C491,Sales!$A:$H,7,0),0)</f>
        <v>0</v>
      </c>
      <c r="R491" s="41">
        <f t="shared" si="14"/>
        <v>1</v>
      </c>
      <c r="S491" s="15">
        <v>1</v>
      </c>
      <c r="T491" s="15"/>
      <c r="U491" s="15"/>
      <c r="V491" s="15">
        <v>1</v>
      </c>
      <c r="W491" s="15">
        <v>1</v>
      </c>
      <c r="X491" s="15">
        <v>1</v>
      </c>
      <c r="Y491" s="41">
        <v>1</v>
      </c>
      <c r="Z491" s="41">
        <v>1</v>
      </c>
      <c r="AA491" s="41"/>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0">
        <v>1</v>
      </c>
      <c r="BA491" t="s">
        <v>22</v>
      </c>
      <c r="BB491" t="s">
        <v>23</v>
      </c>
      <c r="BD491" s="39" t="str">
        <f t="shared" si="15"/>
        <v>01/341314001ABukalapak</v>
      </c>
    </row>
    <row r="492" spans="2:56" ht="13.5" customHeight="1" x14ac:dyDescent="0.35">
      <c r="B492" s="10" t="s">
        <v>17</v>
      </c>
      <c r="C492" s="10" t="s">
        <v>2657</v>
      </c>
      <c r="D492" s="10" t="s">
        <v>405</v>
      </c>
      <c r="E492" s="10" t="s">
        <v>406</v>
      </c>
      <c r="F492" s="10" t="s">
        <v>443</v>
      </c>
      <c r="G492" s="137" t="s">
        <v>443</v>
      </c>
      <c r="H492" s="10"/>
      <c r="I492" s="10" t="s">
        <v>444</v>
      </c>
      <c r="J492" s="10" t="s">
        <v>5319</v>
      </c>
      <c r="K492" s="10" t="s">
        <v>2398</v>
      </c>
      <c r="L492" s="98">
        <f>IFERROR(VLOOKUP($F492&amp;$C492,Sales!$J:$W,9,0),0)</f>
        <v>0</v>
      </c>
      <c r="M492" s="98">
        <f>IFERROR(VLOOKUP($F492&amp;$C492,Sales!$J:$W,10,0),0)</f>
        <v>20000</v>
      </c>
      <c r="N492" s="98">
        <f>IFERROR(VLOOKUP($F492&amp;$C492,Sales!$J:$W,11,0),0)</f>
        <v>0</v>
      </c>
      <c r="O492" s="98">
        <f>IFERROR(VLOOKUP($F492&amp;$C492,Sales!$J:$W,12,0),0)</f>
        <v>0.33333333333333331</v>
      </c>
      <c r="P492" s="98">
        <f>IFERROR(VLOOKUP($F492&amp;$C492,Sales!$J:$W,13,0),0)</f>
        <v>6666.666666666667</v>
      </c>
      <c r="Q492" s="98">
        <f>IFERROR(VLOOKUP($F492&amp;$C492,Sales!$A:$H,7,0),0)</f>
        <v>0</v>
      </c>
      <c r="R492" s="41">
        <f t="shared" si="14"/>
        <v>1</v>
      </c>
      <c r="S492" s="15">
        <v>1</v>
      </c>
      <c r="T492" s="15"/>
      <c r="U492" s="15"/>
      <c r="V492" s="15">
        <v>1</v>
      </c>
      <c r="W492" s="15">
        <v>1</v>
      </c>
      <c r="X492" s="15">
        <v>1</v>
      </c>
      <c r="Y492" s="41">
        <v>1</v>
      </c>
      <c r="Z492" s="41">
        <v>1</v>
      </c>
      <c r="AA492" s="41"/>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0">
        <v>1</v>
      </c>
      <c r="BA492" t="s">
        <v>8733</v>
      </c>
      <c r="BB492" t="s">
        <v>23</v>
      </c>
      <c r="BD492" s="39" t="str">
        <f t="shared" si="15"/>
        <v>01/274922301GBukalapak</v>
      </c>
    </row>
    <row r="493" spans="2:56" ht="13.5" customHeight="1" x14ac:dyDescent="0.35">
      <c r="B493" s="10" t="s">
        <v>17</v>
      </c>
      <c r="C493" s="10" t="s">
        <v>2657</v>
      </c>
      <c r="D493" s="10" t="s">
        <v>405</v>
      </c>
      <c r="E493" s="10" t="s">
        <v>406</v>
      </c>
      <c r="F493" s="10" t="s">
        <v>1246</v>
      </c>
      <c r="G493" s="137" t="s">
        <v>1246</v>
      </c>
      <c r="H493" s="10"/>
      <c r="I493" s="10" t="s">
        <v>1247</v>
      </c>
      <c r="J493" s="10" t="s">
        <v>5331</v>
      </c>
      <c r="K493" s="10" t="s">
        <v>11057</v>
      </c>
      <c r="L493" s="98">
        <f>IFERROR(VLOOKUP($F493&amp;$C493,Sales!$J:$W,9,0),0)</f>
        <v>0</v>
      </c>
      <c r="M493" s="98">
        <f>IFERROR(VLOOKUP($F493&amp;$C493,Sales!$J:$W,10,0),0)</f>
        <v>0</v>
      </c>
      <c r="N493" s="98">
        <f>IFERROR(VLOOKUP($F493&amp;$C493,Sales!$J:$W,11,0),0)</f>
        <v>0</v>
      </c>
      <c r="O493" s="98">
        <f>IFERROR(VLOOKUP($F493&amp;$C493,Sales!$J:$W,12,0),0)</f>
        <v>0</v>
      </c>
      <c r="P493" s="98">
        <f>IFERROR(VLOOKUP($F493&amp;$C493,Sales!$J:$W,13,0),0)</f>
        <v>0</v>
      </c>
      <c r="Q493" s="98">
        <f>IFERROR(VLOOKUP($F493&amp;$C493,Sales!$A:$H,7,0),0)</f>
        <v>0</v>
      </c>
      <c r="R493" s="41">
        <f t="shared" si="14"/>
        <v>1</v>
      </c>
      <c r="S493" s="15">
        <v>1</v>
      </c>
      <c r="T493" s="15"/>
      <c r="U493" s="15"/>
      <c r="V493" s="15">
        <v>1</v>
      </c>
      <c r="W493" s="15">
        <v>1</v>
      </c>
      <c r="X493" s="15">
        <v>1</v>
      </c>
      <c r="Y493" s="41">
        <v>1</v>
      </c>
      <c r="Z493" s="41">
        <v>1</v>
      </c>
      <c r="AA493" s="41"/>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0">
        <v>1</v>
      </c>
      <c r="BA493" t="s">
        <v>22</v>
      </c>
      <c r="BB493" t="s">
        <v>23</v>
      </c>
      <c r="BD493" s="39" t="str">
        <f t="shared" si="15"/>
        <v>01/394929501JBukalapak</v>
      </c>
    </row>
    <row r="494" spans="2:56" ht="13.5" customHeight="1" x14ac:dyDescent="0.35">
      <c r="B494" s="10" t="s">
        <v>17</v>
      </c>
      <c r="C494" s="10" t="s">
        <v>2657</v>
      </c>
      <c r="D494" s="10" t="s">
        <v>405</v>
      </c>
      <c r="E494" s="10" t="s">
        <v>406</v>
      </c>
      <c r="F494" s="10" t="s">
        <v>2344</v>
      </c>
      <c r="G494" s="137" t="s">
        <v>2344</v>
      </c>
      <c r="H494" s="10"/>
      <c r="I494" s="10">
        <v>0</v>
      </c>
      <c r="J494" s="10" t="s">
        <v>3218</v>
      </c>
      <c r="K494" s="10" t="s">
        <v>2548</v>
      </c>
      <c r="L494" s="98">
        <f>IFERROR(VLOOKUP($F494&amp;$C494,Sales!$J:$W,9,0),0)</f>
        <v>0</v>
      </c>
      <c r="M494" s="98">
        <f>IFERROR(VLOOKUP($F494&amp;$C494,Sales!$J:$W,10,0),0)</f>
        <v>0</v>
      </c>
      <c r="N494" s="98">
        <f>IFERROR(VLOOKUP($F494&amp;$C494,Sales!$J:$W,11,0),0)</f>
        <v>0</v>
      </c>
      <c r="O494" s="98">
        <f>IFERROR(VLOOKUP($F494&amp;$C494,Sales!$J:$W,12,0),0)</f>
        <v>0</v>
      </c>
      <c r="P494" s="98">
        <f>IFERROR(VLOOKUP($F494&amp;$C494,Sales!$J:$W,13,0),0)</f>
        <v>0</v>
      </c>
      <c r="Q494" s="98">
        <f>IFERROR(VLOOKUP($F494&amp;$C494,Sales!$A:$H,7,0),0)</f>
        <v>0</v>
      </c>
      <c r="R494" s="41">
        <f t="shared" si="14"/>
        <v>1</v>
      </c>
      <c r="S494" s="15">
        <v>1</v>
      </c>
      <c r="T494" s="15"/>
      <c r="U494" s="15"/>
      <c r="V494" s="15">
        <v>1</v>
      </c>
      <c r="W494" s="15">
        <v>1</v>
      </c>
      <c r="X494" s="15">
        <v>1</v>
      </c>
      <c r="Y494" s="41">
        <v>1</v>
      </c>
      <c r="Z494" s="41">
        <v>1</v>
      </c>
      <c r="AA494" s="41"/>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0">
        <v>1</v>
      </c>
      <c r="BA494" t="s">
        <v>22</v>
      </c>
      <c r="BB494" t="s">
        <v>23</v>
      </c>
      <c r="BD494" s="39" t="str">
        <f t="shared" si="15"/>
        <v>01/394929501BBukalapak</v>
      </c>
    </row>
    <row r="495" spans="2:56" ht="13.5" customHeight="1" x14ac:dyDescent="0.35">
      <c r="B495" s="10" t="s">
        <v>17</v>
      </c>
      <c r="C495" s="10" t="s">
        <v>2657</v>
      </c>
      <c r="D495" s="10" t="s">
        <v>405</v>
      </c>
      <c r="E495" s="10" t="s">
        <v>406</v>
      </c>
      <c r="F495" s="10" t="s">
        <v>2338</v>
      </c>
      <c r="G495" s="137" t="s">
        <v>2338</v>
      </c>
      <c r="H495" s="10"/>
      <c r="I495" s="10" t="s">
        <v>2340</v>
      </c>
      <c r="J495" s="10" t="s">
        <v>2705</v>
      </c>
      <c r="K495" s="10" t="s">
        <v>2547</v>
      </c>
      <c r="L495" s="98">
        <f>IFERROR(VLOOKUP($F495&amp;$C495,Sales!$J:$W,9,0),0)</f>
        <v>0</v>
      </c>
      <c r="M495" s="98">
        <f>IFERROR(VLOOKUP($F495&amp;$C495,Sales!$J:$W,10,0),0)</f>
        <v>0</v>
      </c>
      <c r="N495" s="98">
        <f>IFERROR(VLOOKUP($F495&amp;$C495,Sales!$J:$W,11,0),0)</f>
        <v>0</v>
      </c>
      <c r="O495" s="98">
        <f>IFERROR(VLOOKUP($F495&amp;$C495,Sales!$J:$W,12,0),0)</f>
        <v>0</v>
      </c>
      <c r="P495" s="98">
        <f>IFERROR(VLOOKUP($F495&amp;$C495,Sales!$J:$W,13,0),0)</f>
        <v>0</v>
      </c>
      <c r="Q495" s="98">
        <f>IFERROR(VLOOKUP($F495&amp;$C495,Sales!$A:$H,7,0),0)</f>
        <v>0</v>
      </c>
      <c r="R495" s="41">
        <f t="shared" si="14"/>
        <v>1</v>
      </c>
      <c r="S495" s="15">
        <v>1</v>
      </c>
      <c r="T495" s="15"/>
      <c r="U495" s="15"/>
      <c r="V495" s="15">
        <v>1</v>
      </c>
      <c r="W495" s="15">
        <v>1</v>
      </c>
      <c r="X495" s="15">
        <v>1</v>
      </c>
      <c r="Y495" s="41">
        <v>1</v>
      </c>
      <c r="Z495" s="41">
        <v>1</v>
      </c>
      <c r="AA495" s="41"/>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0">
        <v>1</v>
      </c>
      <c r="BA495" t="s">
        <v>8733</v>
      </c>
      <c r="BB495" t="s">
        <v>23</v>
      </c>
      <c r="BD495" s="39" t="str">
        <f t="shared" si="15"/>
        <v>01/394929501EBukalapak</v>
      </c>
    </row>
    <row r="496" spans="2:56" ht="13.5" customHeight="1" x14ac:dyDescent="0.35">
      <c r="B496" s="10" t="s">
        <v>17</v>
      </c>
      <c r="C496" s="10" t="s">
        <v>2657</v>
      </c>
      <c r="D496" s="10" t="s">
        <v>405</v>
      </c>
      <c r="E496" s="10" t="s">
        <v>406</v>
      </c>
      <c r="F496" s="10" t="s">
        <v>2351</v>
      </c>
      <c r="G496" s="137" t="s">
        <v>2351</v>
      </c>
      <c r="H496" s="10"/>
      <c r="I496" s="10">
        <v>0</v>
      </c>
      <c r="J496" s="10" t="s">
        <v>8891</v>
      </c>
      <c r="K496" s="10" t="s">
        <v>2543</v>
      </c>
      <c r="L496" s="98">
        <f>IFERROR(VLOOKUP($F496&amp;$C496,Sales!$J:$W,9,0),0)</f>
        <v>0</v>
      </c>
      <c r="M496" s="98">
        <f>IFERROR(VLOOKUP($F496&amp;$C496,Sales!$J:$W,10,0),0)</f>
        <v>0</v>
      </c>
      <c r="N496" s="98">
        <f>IFERROR(VLOOKUP($F496&amp;$C496,Sales!$J:$W,11,0),0)</f>
        <v>0</v>
      </c>
      <c r="O496" s="98">
        <f>IFERROR(VLOOKUP($F496&amp;$C496,Sales!$J:$W,12,0),0)</f>
        <v>0</v>
      </c>
      <c r="P496" s="98">
        <f>IFERROR(VLOOKUP($F496&amp;$C496,Sales!$J:$W,13,0),0)</f>
        <v>0</v>
      </c>
      <c r="Q496" s="98">
        <f>IFERROR(VLOOKUP($F496&amp;$C496,Sales!$A:$H,7,0),0)</f>
        <v>0</v>
      </c>
      <c r="R496" s="41">
        <f t="shared" si="14"/>
        <v>1</v>
      </c>
      <c r="S496" s="15">
        <v>1</v>
      </c>
      <c r="T496" s="15"/>
      <c r="U496" s="15"/>
      <c r="V496" s="15">
        <v>1</v>
      </c>
      <c r="W496" s="15">
        <v>1</v>
      </c>
      <c r="X496" s="15">
        <v>1</v>
      </c>
      <c r="Y496" s="41">
        <v>1</v>
      </c>
      <c r="Z496" s="41">
        <v>1</v>
      </c>
      <c r="AA496" s="41"/>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0">
        <v>1</v>
      </c>
      <c r="BA496" t="s">
        <v>22</v>
      </c>
      <c r="BB496" t="s">
        <v>23</v>
      </c>
      <c r="BD496" s="39" t="str">
        <f t="shared" si="15"/>
        <v>01/394929501HBukalapak</v>
      </c>
    </row>
    <row r="497" spans="2:56" ht="13.5" customHeight="1" x14ac:dyDescent="0.35">
      <c r="B497" s="10" t="s">
        <v>17</v>
      </c>
      <c r="C497" s="10" t="s">
        <v>2657</v>
      </c>
      <c r="D497" s="10" t="s">
        <v>405</v>
      </c>
      <c r="E497" s="10" t="s">
        <v>406</v>
      </c>
      <c r="F497" s="10" t="s">
        <v>2352</v>
      </c>
      <c r="G497" s="137" t="s">
        <v>2352</v>
      </c>
      <c r="H497" s="10"/>
      <c r="I497" s="10">
        <v>0</v>
      </c>
      <c r="J497" s="10" t="s">
        <v>8892</v>
      </c>
      <c r="K497" s="10" t="s">
        <v>8893</v>
      </c>
      <c r="L497" s="98">
        <f>IFERROR(VLOOKUP($F497&amp;$C497,Sales!$J:$W,9,0),0)</f>
        <v>0</v>
      </c>
      <c r="M497" s="98">
        <f>IFERROR(VLOOKUP($F497&amp;$C497,Sales!$J:$W,10,0),0)</f>
        <v>0</v>
      </c>
      <c r="N497" s="98">
        <f>IFERROR(VLOOKUP($F497&amp;$C497,Sales!$J:$W,11,0),0)</f>
        <v>0</v>
      </c>
      <c r="O497" s="98">
        <f>IFERROR(VLOOKUP($F497&amp;$C497,Sales!$J:$W,12,0),0)</f>
        <v>0</v>
      </c>
      <c r="P497" s="98">
        <f>IFERROR(VLOOKUP($F497&amp;$C497,Sales!$J:$W,13,0),0)</f>
        <v>0</v>
      </c>
      <c r="Q497" s="98">
        <f>IFERROR(VLOOKUP($F497&amp;$C497,Sales!$A:$H,7,0),0)</f>
        <v>0</v>
      </c>
      <c r="R497" s="41">
        <f t="shared" si="14"/>
        <v>1</v>
      </c>
      <c r="S497" s="15">
        <v>1</v>
      </c>
      <c r="T497" s="15"/>
      <c r="U497" s="15"/>
      <c r="V497" s="15">
        <v>1</v>
      </c>
      <c r="W497" s="15">
        <v>1</v>
      </c>
      <c r="X497" s="15">
        <v>1</v>
      </c>
      <c r="Y497" s="41">
        <v>1</v>
      </c>
      <c r="Z497" s="41">
        <v>1</v>
      </c>
      <c r="AA497" s="41"/>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0">
        <v>1</v>
      </c>
      <c r="BA497" t="s">
        <v>8733</v>
      </c>
      <c r="BB497" t="s">
        <v>23</v>
      </c>
      <c r="BD497" s="39" t="str">
        <f t="shared" si="15"/>
        <v>01/394929501MBukalapak</v>
      </c>
    </row>
    <row r="498" spans="2:56" ht="13.5" customHeight="1" x14ac:dyDescent="0.35">
      <c r="B498" s="10" t="s">
        <v>17</v>
      </c>
      <c r="C498" s="10" t="s">
        <v>2657</v>
      </c>
      <c r="D498" s="10" t="s">
        <v>405</v>
      </c>
      <c r="E498" s="10" t="s">
        <v>406</v>
      </c>
      <c r="F498" s="10" t="s">
        <v>2346</v>
      </c>
      <c r="G498" s="137" t="s">
        <v>2346</v>
      </c>
      <c r="H498" s="10"/>
      <c r="I498" s="10">
        <v>0</v>
      </c>
      <c r="J498" s="10" t="s">
        <v>8894</v>
      </c>
      <c r="K498" s="10" t="s">
        <v>8895</v>
      </c>
      <c r="L498" s="98">
        <f>IFERROR(VLOOKUP($F498&amp;$C498,Sales!$J:$W,9,0),0)</f>
        <v>0</v>
      </c>
      <c r="M498" s="98">
        <f>IFERROR(VLOOKUP($F498&amp;$C498,Sales!$J:$W,10,0),0)</f>
        <v>0</v>
      </c>
      <c r="N498" s="98">
        <f>IFERROR(VLOOKUP($F498&amp;$C498,Sales!$J:$W,11,0),0)</f>
        <v>0</v>
      </c>
      <c r="O498" s="98">
        <f>IFERROR(VLOOKUP($F498&amp;$C498,Sales!$J:$W,12,0),0)</f>
        <v>0</v>
      </c>
      <c r="P498" s="98">
        <f>IFERROR(VLOOKUP($F498&amp;$C498,Sales!$J:$W,13,0),0)</f>
        <v>0</v>
      </c>
      <c r="Q498" s="98">
        <f>IFERROR(VLOOKUP($F498&amp;$C498,Sales!$A:$H,7,0),0)</f>
        <v>0</v>
      </c>
      <c r="R498" s="41">
        <f t="shared" si="14"/>
        <v>1</v>
      </c>
      <c r="S498" s="15">
        <v>1</v>
      </c>
      <c r="T498" s="15"/>
      <c r="U498" s="15"/>
      <c r="V498" s="15">
        <v>1</v>
      </c>
      <c r="W498" s="15">
        <v>1</v>
      </c>
      <c r="X498" s="15">
        <v>1</v>
      </c>
      <c r="Y498" s="41">
        <v>1</v>
      </c>
      <c r="Z498" s="41">
        <v>1</v>
      </c>
      <c r="AA498" s="41"/>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0">
        <v>1</v>
      </c>
      <c r="BA498" t="s">
        <v>22</v>
      </c>
      <c r="BB498" t="s">
        <v>23</v>
      </c>
      <c r="BD498" s="39" t="str">
        <f t="shared" si="15"/>
        <v>01/394929501CBukalapak</v>
      </c>
    </row>
    <row r="499" spans="2:56" ht="13.5" customHeight="1" x14ac:dyDescent="0.35">
      <c r="B499" s="10" t="s">
        <v>17</v>
      </c>
      <c r="C499" s="10" t="s">
        <v>2657</v>
      </c>
      <c r="D499" s="10" t="s">
        <v>405</v>
      </c>
      <c r="E499" s="10" t="s">
        <v>406</v>
      </c>
      <c r="F499" s="10" t="s">
        <v>6038</v>
      </c>
      <c r="G499" s="137" t="s">
        <v>6038</v>
      </c>
      <c r="H499" s="10"/>
      <c r="I499" s="10" t="s">
        <v>7384</v>
      </c>
      <c r="J499" s="10" t="s">
        <v>8896</v>
      </c>
      <c r="K499" s="10" t="s">
        <v>7386</v>
      </c>
      <c r="L499" s="98">
        <f>IFERROR(VLOOKUP($F499&amp;$C499,Sales!$J:$W,9,0),0)</f>
        <v>0</v>
      </c>
      <c r="M499" s="98">
        <f>IFERROR(VLOOKUP($F499&amp;$C499,Sales!$J:$W,10,0),0)</f>
        <v>8108.1081081081074</v>
      </c>
      <c r="N499" s="98">
        <f>IFERROR(VLOOKUP($F499&amp;$C499,Sales!$J:$W,11,0),0)</f>
        <v>0</v>
      </c>
      <c r="O499" s="98">
        <f>IFERROR(VLOOKUP($F499&amp;$C499,Sales!$J:$W,12,0),0)</f>
        <v>0.33333333333333331</v>
      </c>
      <c r="P499" s="98">
        <f>IFERROR(VLOOKUP($F499&amp;$C499,Sales!$J:$W,13,0),0)</f>
        <v>2702.7027027027025</v>
      </c>
      <c r="Q499" s="98">
        <f>IFERROR(VLOOKUP($F499&amp;$C499,Sales!$A:$H,7,0),0)</f>
        <v>0</v>
      </c>
      <c r="R499" s="41">
        <f t="shared" si="14"/>
        <v>1</v>
      </c>
      <c r="S499" s="15">
        <v>1</v>
      </c>
      <c r="T499" s="15"/>
      <c r="U499" s="15"/>
      <c r="V499" s="15">
        <v>1</v>
      </c>
      <c r="W499" s="15">
        <v>1</v>
      </c>
      <c r="X499" s="15">
        <v>1</v>
      </c>
      <c r="Y499" s="41">
        <v>1</v>
      </c>
      <c r="Z499" s="41">
        <v>1</v>
      </c>
      <c r="AA499" s="41"/>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0">
        <v>1</v>
      </c>
      <c r="BA499" t="s">
        <v>22</v>
      </c>
      <c r="BB499" t="s">
        <v>23</v>
      </c>
      <c r="BD499" s="39" t="str">
        <f t="shared" si="15"/>
        <v>01/274921302BBukalapak</v>
      </c>
    </row>
    <row r="500" spans="2:56" ht="13.5" customHeight="1" x14ac:dyDescent="0.35">
      <c r="B500" s="10" t="s">
        <v>17</v>
      </c>
      <c r="C500" s="10" t="s">
        <v>2657</v>
      </c>
      <c r="D500" s="10" t="s">
        <v>405</v>
      </c>
      <c r="E500" s="10" t="s">
        <v>406</v>
      </c>
      <c r="F500" s="10" t="s">
        <v>6070</v>
      </c>
      <c r="G500" s="137" t="s">
        <v>6070</v>
      </c>
      <c r="H500" s="10"/>
      <c r="I500" s="10" t="s">
        <v>7551</v>
      </c>
      <c r="J500" s="10" t="s">
        <v>8897</v>
      </c>
      <c r="K500" s="10" t="s">
        <v>8898</v>
      </c>
      <c r="L500" s="98">
        <f>IFERROR(VLOOKUP($F500&amp;$C500,Sales!$J:$W,9,0),0)</f>
        <v>0</v>
      </c>
      <c r="M500" s="98">
        <f>IFERROR(VLOOKUP($F500&amp;$C500,Sales!$J:$W,10,0),0)</f>
        <v>0</v>
      </c>
      <c r="N500" s="98">
        <f>IFERROR(VLOOKUP($F500&amp;$C500,Sales!$J:$W,11,0),0)</f>
        <v>4864.8648648648641</v>
      </c>
      <c r="O500" s="98">
        <f>IFERROR(VLOOKUP($F500&amp;$C500,Sales!$J:$W,12,0),0)</f>
        <v>0.33333333333333331</v>
      </c>
      <c r="P500" s="98">
        <f>IFERROR(VLOOKUP($F500&amp;$C500,Sales!$J:$W,13,0),0)</f>
        <v>1621.6216216216214</v>
      </c>
      <c r="Q500" s="98">
        <f>IFERROR(VLOOKUP($F500&amp;$C500,Sales!$A:$H,7,0),0)</f>
        <v>0</v>
      </c>
      <c r="R500" s="41">
        <f t="shared" si="14"/>
        <v>1</v>
      </c>
      <c r="S500" s="15">
        <v>1</v>
      </c>
      <c r="T500" s="15"/>
      <c r="U500" s="15"/>
      <c r="V500" s="15">
        <v>1</v>
      </c>
      <c r="W500" s="15">
        <v>1</v>
      </c>
      <c r="X500" s="15">
        <v>1</v>
      </c>
      <c r="Y500" s="41">
        <v>1</v>
      </c>
      <c r="Z500" s="41">
        <v>1</v>
      </c>
      <c r="AA500" s="41"/>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0">
        <v>1</v>
      </c>
      <c r="BA500" t="s">
        <v>22</v>
      </c>
      <c r="BB500" t="s">
        <v>23</v>
      </c>
      <c r="BD500" s="39" t="str">
        <f t="shared" si="15"/>
        <v>01/34133402ABukalapak</v>
      </c>
    </row>
    <row r="501" spans="2:56" ht="13.5" customHeight="1" x14ac:dyDescent="0.35">
      <c r="B501" s="10" t="s">
        <v>17</v>
      </c>
      <c r="C501" s="10" t="s">
        <v>2657</v>
      </c>
      <c r="D501" s="10" t="s">
        <v>405</v>
      </c>
      <c r="E501" s="10" t="s">
        <v>406</v>
      </c>
      <c r="F501" s="10" t="s">
        <v>6043</v>
      </c>
      <c r="G501" s="137" t="s">
        <v>6043</v>
      </c>
      <c r="H501" s="10"/>
      <c r="I501" s="10" t="s">
        <v>7403</v>
      </c>
      <c r="J501" s="10" t="s">
        <v>8899</v>
      </c>
      <c r="K501" s="10" t="s">
        <v>8900</v>
      </c>
      <c r="L501" s="98">
        <f>IFERROR(VLOOKUP($F501&amp;$C501,Sales!$J:$W,9,0),0)</f>
        <v>0</v>
      </c>
      <c r="M501" s="98">
        <f>IFERROR(VLOOKUP($F501&amp;$C501,Sales!$J:$W,10,0),0)</f>
        <v>0</v>
      </c>
      <c r="N501" s="98">
        <f>IFERROR(VLOOKUP($F501&amp;$C501,Sales!$J:$W,11,0),0)</f>
        <v>0</v>
      </c>
      <c r="O501" s="98">
        <f>IFERROR(VLOOKUP($F501&amp;$C501,Sales!$J:$W,12,0),0)</f>
        <v>0</v>
      </c>
      <c r="P501" s="98">
        <f>IFERROR(VLOOKUP($F501&amp;$C501,Sales!$J:$W,13,0),0)</f>
        <v>0</v>
      </c>
      <c r="Q501" s="98">
        <f>IFERROR(VLOOKUP($F501&amp;$C501,Sales!$A:$H,7,0),0)</f>
        <v>0</v>
      </c>
      <c r="R501" s="41">
        <f t="shared" si="14"/>
        <v>1</v>
      </c>
      <c r="S501" s="15">
        <v>1</v>
      </c>
      <c r="T501" s="15"/>
      <c r="U501" s="15"/>
      <c r="V501" s="15">
        <v>1</v>
      </c>
      <c r="W501" s="15">
        <v>1</v>
      </c>
      <c r="X501" s="15">
        <v>1</v>
      </c>
      <c r="Y501" s="41">
        <v>1</v>
      </c>
      <c r="Z501" s="41">
        <v>1</v>
      </c>
      <c r="AA501" s="41"/>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0">
        <v>1</v>
      </c>
      <c r="BA501" t="s">
        <v>22</v>
      </c>
      <c r="BB501" t="s">
        <v>23</v>
      </c>
      <c r="BD501" s="39" t="str">
        <f t="shared" si="15"/>
        <v>01/274926401BBukalapak</v>
      </c>
    </row>
    <row r="502" spans="2:56" ht="13.5" customHeight="1" x14ac:dyDescent="0.35">
      <c r="B502" s="10" t="s">
        <v>17</v>
      </c>
      <c r="C502" s="10" t="s">
        <v>2657</v>
      </c>
      <c r="D502" s="10" t="s">
        <v>65</v>
      </c>
      <c r="E502" s="10" t="s">
        <v>66</v>
      </c>
      <c r="F502" s="10" t="s">
        <v>91</v>
      </c>
      <c r="G502" s="137" t="s">
        <v>91</v>
      </c>
      <c r="H502" s="10"/>
      <c r="I502" s="10" t="s">
        <v>92</v>
      </c>
      <c r="J502" s="10" t="s">
        <v>8901</v>
      </c>
      <c r="K502" s="10" t="s">
        <v>8902</v>
      </c>
      <c r="L502" s="98">
        <f>IFERROR(VLOOKUP($F502&amp;$C502,Sales!$J:$W,9,0),0)</f>
        <v>0</v>
      </c>
      <c r="M502" s="98">
        <f>IFERROR(VLOOKUP($F502&amp;$C502,Sales!$J:$W,10,0),0)</f>
        <v>0</v>
      </c>
      <c r="N502" s="98">
        <f>IFERROR(VLOOKUP($F502&amp;$C502,Sales!$J:$W,11,0),0)</f>
        <v>0</v>
      </c>
      <c r="O502" s="98">
        <f>IFERROR(VLOOKUP($F502&amp;$C502,Sales!$J:$W,12,0),0)</f>
        <v>0</v>
      </c>
      <c r="P502" s="98">
        <f>IFERROR(VLOOKUP($F502&amp;$C502,Sales!$J:$W,13,0),0)</f>
        <v>0</v>
      </c>
      <c r="Q502" s="98">
        <f>IFERROR(VLOOKUP($F502&amp;$C502,Sales!$A:$H,7,0),0)</f>
        <v>0</v>
      </c>
      <c r="R502" s="41" t="str">
        <f t="shared" si="14"/>
        <v>ERROR</v>
      </c>
      <c r="S502" s="15"/>
      <c r="T502" s="15"/>
      <c r="U502" s="15"/>
      <c r="V502" s="15"/>
      <c r="W502" s="15"/>
      <c r="X502" s="15"/>
      <c r="Y502" s="41"/>
      <c r="Z502" s="41"/>
      <c r="AA502" s="41"/>
      <c r="AB502" s="15"/>
      <c r="AC502" s="15"/>
      <c r="AD502" s="15"/>
      <c r="AE502" s="15"/>
      <c r="AF502" s="15"/>
      <c r="AG502" s="15"/>
      <c r="AH502" s="15"/>
      <c r="AI502" s="15"/>
      <c r="AJ502" s="41"/>
      <c r="AK502" s="15"/>
      <c r="AL502" s="15"/>
      <c r="AM502" s="15"/>
      <c r="AN502" s="15"/>
      <c r="AO502" s="15"/>
      <c r="AP502" s="15"/>
      <c r="AQ502" s="15"/>
      <c r="AR502" s="15"/>
      <c r="AS502" s="15"/>
      <c r="AT502" s="15"/>
      <c r="AU502" s="15"/>
      <c r="AV502" s="15"/>
      <c r="AW502" s="15"/>
      <c r="AX502" s="15"/>
      <c r="AY502" s="15"/>
      <c r="AZ502" s="10">
        <v>1</v>
      </c>
      <c r="BA502" t="s">
        <v>22</v>
      </c>
      <c r="BB502" t="s">
        <v>88</v>
      </c>
      <c r="BD502" s="39" t="str">
        <f t="shared" si="15"/>
        <v>01/326127204PBukalapak</v>
      </c>
    </row>
    <row r="503" spans="2:56" ht="13.5" customHeight="1" x14ac:dyDescent="0.35">
      <c r="B503" s="10" t="s">
        <v>17</v>
      </c>
      <c r="C503" s="10" t="s">
        <v>2657</v>
      </c>
      <c r="D503" s="10" t="s">
        <v>405</v>
      </c>
      <c r="E503" s="10" t="s">
        <v>406</v>
      </c>
      <c r="F503" s="10" t="s">
        <v>2585</v>
      </c>
      <c r="G503" s="137" t="s">
        <v>2585</v>
      </c>
      <c r="H503" s="10"/>
      <c r="I503" s="10" t="s">
        <v>2586</v>
      </c>
      <c r="J503" s="10" t="s">
        <v>8903</v>
      </c>
      <c r="K503" s="10" t="s">
        <v>8904</v>
      </c>
      <c r="L503" s="98">
        <f>IFERROR(VLOOKUP($F503&amp;$C503,Sales!$J:$W,9,0),0)</f>
        <v>0</v>
      </c>
      <c r="M503" s="98">
        <f>IFERROR(VLOOKUP($F503&amp;$C503,Sales!$J:$W,10,0),0)</f>
        <v>0</v>
      </c>
      <c r="N503" s="98">
        <f>IFERROR(VLOOKUP($F503&amp;$C503,Sales!$J:$W,11,0),0)</f>
        <v>0</v>
      </c>
      <c r="O503" s="98">
        <f>IFERROR(VLOOKUP($F503&amp;$C503,Sales!$J:$W,12,0),0)</f>
        <v>0</v>
      </c>
      <c r="P503" s="98">
        <f>IFERROR(VLOOKUP($F503&amp;$C503,Sales!$J:$W,13,0),0)</f>
        <v>0</v>
      </c>
      <c r="Q503" s="98">
        <f>IFERROR(VLOOKUP($F503&amp;$C503,Sales!$A:$H,7,0),0)</f>
        <v>0</v>
      </c>
      <c r="R503" s="41">
        <f t="shared" si="14"/>
        <v>1</v>
      </c>
      <c r="S503" s="15">
        <v>1</v>
      </c>
      <c r="T503" s="15"/>
      <c r="U503" s="15"/>
      <c r="V503" s="15">
        <v>1</v>
      </c>
      <c r="W503" s="15">
        <v>1</v>
      </c>
      <c r="X503" s="15">
        <v>1</v>
      </c>
      <c r="Y503" s="41">
        <v>1</v>
      </c>
      <c r="Z503" s="41">
        <v>1</v>
      </c>
      <c r="AA503" s="41"/>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0">
        <v>1</v>
      </c>
      <c r="BA503" t="s">
        <v>22</v>
      </c>
      <c r="BB503" t="s">
        <v>23</v>
      </c>
      <c r="BD503" s="39" t="str">
        <f t="shared" si="15"/>
        <v>01/274926401ABukalapak</v>
      </c>
    </row>
    <row r="504" spans="2:56" ht="13.5" customHeight="1" x14ac:dyDescent="0.35">
      <c r="B504" s="10" t="s">
        <v>17</v>
      </c>
      <c r="C504" s="10" t="s">
        <v>2657</v>
      </c>
      <c r="D504" s="10" t="s">
        <v>405</v>
      </c>
      <c r="E504" s="10" t="s">
        <v>406</v>
      </c>
      <c r="F504" s="10" t="s">
        <v>6069</v>
      </c>
      <c r="G504" s="137" t="s">
        <v>6069</v>
      </c>
      <c r="H504" s="10"/>
      <c r="I504" s="10" t="s">
        <v>7548</v>
      </c>
      <c r="J504" s="10" t="s">
        <v>8905</v>
      </c>
      <c r="K504" s="10" t="s">
        <v>7550</v>
      </c>
      <c r="L504" s="98">
        <f>IFERROR(VLOOKUP($F504&amp;$C504,Sales!$J:$W,9,0),0)</f>
        <v>0</v>
      </c>
      <c r="M504" s="98">
        <f>IFERROR(VLOOKUP($F504&amp;$C504,Sales!$J:$W,10,0),0)</f>
        <v>0</v>
      </c>
      <c r="N504" s="98">
        <f>IFERROR(VLOOKUP($F504&amp;$C504,Sales!$J:$W,11,0),0)</f>
        <v>0</v>
      </c>
      <c r="O504" s="98">
        <f>IFERROR(VLOOKUP($F504&amp;$C504,Sales!$J:$W,12,0),0)</f>
        <v>0</v>
      </c>
      <c r="P504" s="98">
        <f>IFERROR(VLOOKUP($F504&amp;$C504,Sales!$J:$W,13,0),0)</f>
        <v>0</v>
      </c>
      <c r="Q504" s="98">
        <f>IFERROR(VLOOKUP($F504&amp;$C504,Sales!$A:$H,7,0),0)</f>
        <v>0</v>
      </c>
      <c r="R504" s="41">
        <f t="shared" si="14"/>
        <v>1</v>
      </c>
      <c r="S504" s="15">
        <v>1</v>
      </c>
      <c r="T504" s="15"/>
      <c r="U504" s="15"/>
      <c r="V504" s="15">
        <v>1</v>
      </c>
      <c r="W504" s="15">
        <v>1</v>
      </c>
      <c r="X504" s="15">
        <v>1</v>
      </c>
      <c r="Y504" s="41">
        <v>1</v>
      </c>
      <c r="Z504" s="41">
        <v>1</v>
      </c>
      <c r="AA504" s="41"/>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0">
        <v>1</v>
      </c>
      <c r="BA504" t="s">
        <v>22</v>
      </c>
      <c r="BB504" t="s">
        <v>23</v>
      </c>
      <c r="BD504" s="39" t="str">
        <f t="shared" si="15"/>
        <v>01/34133401ABukalapak</v>
      </c>
    </row>
    <row r="505" spans="2:56" ht="13.5" customHeight="1" x14ac:dyDescent="0.35">
      <c r="B505" s="10" t="s">
        <v>17</v>
      </c>
      <c r="C505" s="10" t="s">
        <v>2657</v>
      </c>
      <c r="D505" s="10" t="s">
        <v>549</v>
      </c>
      <c r="E505" s="10" t="s">
        <v>194</v>
      </c>
      <c r="F505" s="10" t="s">
        <v>725</v>
      </c>
      <c r="G505" s="137" t="s">
        <v>725</v>
      </c>
      <c r="H505" s="10"/>
      <c r="I505" s="10" t="s">
        <v>560</v>
      </c>
      <c r="J505" s="10" t="s">
        <v>8906</v>
      </c>
      <c r="K505" s="10" t="s">
        <v>3419</v>
      </c>
      <c r="L505" s="98">
        <f>IFERROR(VLOOKUP($F505&amp;$C505,Sales!$J:$W,9,0),0)</f>
        <v>0</v>
      </c>
      <c r="M505" s="98">
        <f>IFERROR(VLOOKUP($F505&amp;$C505,Sales!$J:$W,10,0),0)</f>
        <v>0</v>
      </c>
      <c r="N505" s="98">
        <f>IFERROR(VLOOKUP($F505&amp;$C505,Sales!$J:$W,11,0),0)</f>
        <v>0</v>
      </c>
      <c r="O505" s="98">
        <f>IFERROR(VLOOKUP($F505&amp;$C505,Sales!$J:$W,12,0),0)</f>
        <v>0</v>
      </c>
      <c r="P505" s="98">
        <f>IFERROR(VLOOKUP($F505&amp;$C505,Sales!$J:$W,13,0),0)</f>
        <v>0</v>
      </c>
      <c r="Q505" s="98">
        <f>IFERROR(VLOOKUP($F505&amp;$C505,Sales!$A:$H,7,0),0)</f>
        <v>0</v>
      </c>
      <c r="R505" s="41" t="str">
        <f t="shared" si="14"/>
        <v>ERROR</v>
      </c>
      <c r="S505" s="15"/>
      <c r="T505" s="15"/>
      <c r="U505" s="15"/>
      <c r="V505" s="15"/>
      <c r="W505" s="15"/>
      <c r="X505" s="15"/>
      <c r="Y505" s="41"/>
      <c r="Z505" s="41"/>
      <c r="AA505" s="41"/>
      <c r="AB505" s="15"/>
      <c r="AC505" s="15"/>
      <c r="AD505" s="15"/>
      <c r="AE505" s="15"/>
      <c r="AF505" s="15"/>
      <c r="AG505" s="15"/>
      <c r="AH505" s="15"/>
      <c r="AI505" s="15"/>
      <c r="AJ505" s="41"/>
      <c r="AK505" s="15"/>
      <c r="AL505" s="15"/>
      <c r="AM505" s="15"/>
      <c r="AN505" s="15"/>
      <c r="AO505" s="15"/>
      <c r="AP505" s="15"/>
      <c r="AQ505" s="15"/>
      <c r="AR505" s="15"/>
      <c r="AS505" s="15"/>
      <c r="AT505" s="15"/>
      <c r="AU505" s="15"/>
      <c r="AV505" s="15"/>
      <c r="AW505" s="15"/>
      <c r="AX505" s="15"/>
      <c r="AY505" s="15"/>
      <c r="AZ505" s="10">
        <v>1</v>
      </c>
      <c r="BA505" t="s">
        <v>22</v>
      </c>
      <c r="BB505" t="s">
        <v>88</v>
      </c>
      <c r="BD505" s="39" t="str">
        <f t="shared" si="15"/>
        <v>01/245121002YBukalapak</v>
      </c>
    </row>
    <row r="506" spans="2:56" ht="13.5" customHeight="1" x14ac:dyDescent="0.35">
      <c r="B506" s="10" t="s">
        <v>17</v>
      </c>
      <c r="C506" s="10" t="s">
        <v>2657</v>
      </c>
      <c r="D506" s="10" t="s">
        <v>405</v>
      </c>
      <c r="E506" s="10" t="s">
        <v>406</v>
      </c>
      <c r="F506" s="10" t="s">
        <v>6037</v>
      </c>
      <c r="G506" s="137" t="s">
        <v>6037</v>
      </c>
      <c r="H506" s="10"/>
      <c r="I506" s="10" t="s">
        <v>7381</v>
      </c>
      <c r="J506" s="10" t="s">
        <v>8907</v>
      </c>
      <c r="K506" s="10" t="s">
        <v>7383</v>
      </c>
      <c r="L506" s="98">
        <f>IFERROR(VLOOKUP($F506&amp;$C506,Sales!$J:$W,9,0),0)</f>
        <v>0</v>
      </c>
      <c r="M506" s="98">
        <f>IFERROR(VLOOKUP($F506&amp;$C506,Sales!$J:$W,10,0),0)</f>
        <v>0</v>
      </c>
      <c r="N506" s="98">
        <f>IFERROR(VLOOKUP($F506&amp;$C506,Sales!$J:$W,11,0),0)</f>
        <v>0</v>
      </c>
      <c r="O506" s="98">
        <f>IFERROR(VLOOKUP($F506&amp;$C506,Sales!$J:$W,12,0),0)</f>
        <v>0</v>
      </c>
      <c r="P506" s="98">
        <f>IFERROR(VLOOKUP($F506&amp;$C506,Sales!$J:$W,13,0),0)</f>
        <v>0</v>
      </c>
      <c r="Q506" s="98">
        <f>IFERROR(VLOOKUP($F506&amp;$C506,Sales!$A:$H,7,0),0)</f>
        <v>0</v>
      </c>
      <c r="R506" s="41">
        <f t="shared" si="14"/>
        <v>1</v>
      </c>
      <c r="S506" s="15">
        <v>1</v>
      </c>
      <c r="T506" s="15"/>
      <c r="U506" s="15"/>
      <c r="V506" s="15">
        <v>1</v>
      </c>
      <c r="W506" s="15">
        <v>1</v>
      </c>
      <c r="X506" s="15">
        <v>1</v>
      </c>
      <c r="Y506" s="41">
        <v>1</v>
      </c>
      <c r="Z506" s="41">
        <v>1</v>
      </c>
      <c r="AA506" s="41"/>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0">
        <v>1</v>
      </c>
      <c r="BA506" t="s">
        <v>22</v>
      </c>
      <c r="BB506" t="s">
        <v>23</v>
      </c>
      <c r="BD506" s="39" t="str">
        <f t="shared" si="15"/>
        <v>01/274921302ABukalapak</v>
      </c>
    </row>
    <row r="507" spans="2:56" ht="13.5" customHeight="1" x14ac:dyDescent="0.35">
      <c r="B507" s="10" t="s">
        <v>17</v>
      </c>
      <c r="C507" s="10" t="s">
        <v>2657</v>
      </c>
      <c r="D507" s="10" t="s">
        <v>405</v>
      </c>
      <c r="E507" s="10" t="s">
        <v>406</v>
      </c>
      <c r="F507" s="10" t="s">
        <v>1926</v>
      </c>
      <c r="G507" s="137" t="s">
        <v>1926</v>
      </c>
      <c r="H507" s="10"/>
      <c r="I507" s="10" t="s">
        <v>1927</v>
      </c>
      <c r="J507" s="10" t="s">
        <v>8908</v>
      </c>
      <c r="K507" s="10" t="s">
        <v>8909</v>
      </c>
      <c r="L507" s="98">
        <f>IFERROR(VLOOKUP($F507&amp;$C507,Sales!$J:$W,9,0),0)</f>
        <v>0</v>
      </c>
      <c r="M507" s="98">
        <f>IFERROR(VLOOKUP($F507&amp;$C507,Sales!$J:$W,10,0),0)</f>
        <v>0</v>
      </c>
      <c r="N507" s="98">
        <f>IFERROR(VLOOKUP($F507&amp;$C507,Sales!$J:$W,11,0),0)</f>
        <v>0</v>
      </c>
      <c r="O507" s="98">
        <f>IFERROR(VLOOKUP($F507&amp;$C507,Sales!$J:$W,12,0),0)</f>
        <v>0</v>
      </c>
      <c r="P507" s="98">
        <f>IFERROR(VLOOKUP($F507&amp;$C507,Sales!$J:$W,13,0),0)</f>
        <v>0</v>
      </c>
      <c r="Q507" s="98">
        <f>IFERROR(VLOOKUP($F507&amp;$C507,Sales!$A:$H,7,0),0)</f>
        <v>0</v>
      </c>
      <c r="R507" s="41">
        <f t="shared" si="14"/>
        <v>1</v>
      </c>
      <c r="S507" s="15">
        <v>1</v>
      </c>
      <c r="T507" s="15"/>
      <c r="U507" s="15"/>
      <c r="V507" s="15">
        <v>1</v>
      </c>
      <c r="W507" s="15">
        <v>1</v>
      </c>
      <c r="X507" s="15">
        <v>1</v>
      </c>
      <c r="Y507" s="41">
        <v>1</v>
      </c>
      <c r="Z507" s="41">
        <v>1</v>
      </c>
      <c r="AA507" s="41"/>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0">
        <v>1</v>
      </c>
      <c r="BA507" t="s">
        <v>22</v>
      </c>
      <c r="BB507" t="s">
        <v>23</v>
      </c>
      <c r="BD507" s="39" t="str">
        <f t="shared" si="15"/>
        <v>01/274922801DBukalapak</v>
      </c>
    </row>
    <row r="508" spans="2:56" ht="13.5" customHeight="1" x14ac:dyDescent="0.35">
      <c r="B508" s="10" t="s">
        <v>17</v>
      </c>
      <c r="C508" s="10" t="s">
        <v>2657</v>
      </c>
      <c r="D508" s="10" t="s">
        <v>405</v>
      </c>
      <c r="E508" s="10" t="s">
        <v>406</v>
      </c>
      <c r="F508" s="10" t="s">
        <v>432</v>
      </c>
      <c r="G508" s="137" t="s">
        <v>432</v>
      </c>
      <c r="H508" s="10"/>
      <c r="I508" s="10" t="s">
        <v>433</v>
      </c>
      <c r="J508" s="10" t="s">
        <v>2728</v>
      </c>
      <c r="K508" s="10" t="s">
        <v>2584</v>
      </c>
      <c r="L508" s="98">
        <f>IFERROR(VLOOKUP($F508&amp;$C508,Sales!$J:$W,9,0),0)</f>
        <v>0</v>
      </c>
      <c r="M508" s="98">
        <f>IFERROR(VLOOKUP($F508&amp;$C508,Sales!$J:$W,10,0),0)</f>
        <v>13603.603603603602</v>
      </c>
      <c r="N508" s="98">
        <f>IFERROR(VLOOKUP($F508&amp;$C508,Sales!$J:$W,11,0),0)</f>
        <v>13603.603603603602</v>
      </c>
      <c r="O508" s="98">
        <f>IFERROR(VLOOKUP($F508&amp;$C508,Sales!$J:$W,12,0),0)</f>
        <v>0.66666666666666663</v>
      </c>
      <c r="P508" s="98">
        <f>IFERROR(VLOOKUP($F508&amp;$C508,Sales!$J:$W,13,0),0)</f>
        <v>9069.0690690690681</v>
      </c>
      <c r="Q508" s="98">
        <f>IFERROR(VLOOKUP($F508&amp;$C508,Sales!$A:$H,7,0),0)</f>
        <v>13603.603603603602</v>
      </c>
      <c r="R508" s="41">
        <f t="shared" si="14"/>
        <v>1</v>
      </c>
      <c r="S508" s="15">
        <v>1</v>
      </c>
      <c r="T508" s="15"/>
      <c r="U508" s="15"/>
      <c r="V508" s="15">
        <v>1</v>
      </c>
      <c r="W508" s="15">
        <v>1</v>
      </c>
      <c r="X508" s="15">
        <v>1</v>
      </c>
      <c r="Y508" s="41">
        <v>1</v>
      </c>
      <c r="Z508" s="41">
        <v>1</v>
      </c>
      <c r="AA508" s="41"/>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0">
        <v>1</v>
      </c>
      <c r="BA508" t="s">
        <v>8733</v>
      </c>
      <c r="BB508" t="s">
        <v>23</v>
      </c>
      <c r="BD508" s="39" t="str">
        <f t="shared" si="15"/>
        <v>01/274926401JBukalapak</v>
      </c>
    </row>
    <row r="509" spans="2:56" ht="13.5" customHeight="1" x14ac:dyDescent="0.35">
      <c r="B509" s="10" t="s">
        <v>17</v>
      </c>
      <c r="C509" s="10" t="s">
        <v>2657</v>
      </c>
      <c r="D509" s="10" t="s">
        <v>405</v>
      </c>
      <c r="E509" s="10" t="s">
        <v>406</v>
      </c>
      <c r="F509" s="10" t="s">
        <v>407</v>
      </c>
      <c r="G509" s="137" t="s">
        <v>407</v>
      </c>
      <c r="H509" s="10"/>
      <c r="I509" s="10" t="s">
        <v>408</v>
      </c>
      <c r="J509" s="10" t="s">
        <v>2729</v>
      </c>
      <c r="K509" s="10" t="s">
        <v>2567</v>
      </c>
      <c r="L509" s="98">
        <f>IFERROR(VLOOKUP($F509&amp;$C509,Sales!$J:$W,9,0),0)</f>
        <v>0</v>
      </c>
      <c r="M509" s="98">
        <f>IFERROR(VLOOKUP($F509&amp;$C509,Sales!$J:$W,10,0),0)</f>
        <v>0</v>
      </c>
      <c r="N509" s="98">
        <f>IFERROR(VLOOKUP($F509&amp;$C509,Sales!$J:$W,11,0),0)</f>
        <v>84684.684684684675</v>
      </c>
      <c r="O509" s="98">
        <f>IFERROR(VLOOKUP($F509&amp;$C509,Sales!$J:$W,12,0),0)</f>
        <v>1.3333333333333333</v>
      </c>
      <c r="P509" s="98">
        <f>IFERROR(VLOOKUP($F509&amp;$C509,Sales!$J:$W,13,0),0)</f>
        <v>28228.228228228225</v>
      </c>
      <c r="Q509" s="98">
        <f>IFERROR(VLOOKUP($F509&amp;$C509,Sales!$A:$H,7,0),0)</f>
        <v>0</v>
      </c>
      <c r="R509" s="41">
        <f t="shared" si="14"/>
        <v>1</v>
      </c>
      <c r="S509" s="15">
        <v>1</v>
      </c>
      <c r="T509" s="15"/>
      <c r="U509" s="15"/>
      <c r="V509" s="15">
        <v>1</v>
      </c>
      <c r="W509" s="15">
        <v>1</v>
      </c>
      <c r="X509" s="15">
        <v>1</v>
      </c>
      <c r="Y509" s="41">
        <v>1</v>
      </c>
      <c r="Z509" s="41">
        <v>1</v>
      </c>
      <c r="AA509" s="41"/>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0">
        <v>1</v>
      </c>
      <c r="BA509" t="s">
        <v>22</v>
      </c>
      <c r="BB509" t="s">
        <v>23</v>
      </c>
      <c r="BD509" s="39" t="str">
        <f t="shared" si="15"/>
        <v>01/341313504ABukalapak</v>
      </c>
    </row>
    <row r="510" spans="2:56" ht="13.5" customHeight="1" x14ac:dyDescent="0.35">
      <c r="B510" s="10" t="s">
        <v>17</v>
      </c>
      <c r="C510" s="10" t="s">
        <v>2657</v>
      </c>
      <c r="D510" s="10" t="s">
        <v>405</v>
      </c>
      <c r="E510" s="10" t="s">
        <v>406</v>
      </c>
      <c r="F510" s="10" t="s">
        <v>417</v>
      </c>
      <c r="G510" s="137" t="s">
        <v>417</v>
      </c>
      <c r="H510" s="10"/>
      <c r="I510" s="10" t="s">
        <v>418</v>
      </c>
      <c r="J510" s="10" t="s">
        <v>8910</v>
      </c>
      <c r="K510" s="10" t="s">
        <v>11058</v>
      </c>
      <c r="L510" s="98">
        <f>IFERROR(VLOOKUP($F510&amp;$C510,Sales!$J:$W,9,0),0)</f>
        <v>1722162.1621621619</v>
      </c>
      <c r="M510" s="98">
        <f>IFERROR(VLOOKUP($F510&amp;$C510,Sales!$J:$W,10,0),0)</f>
        <v>861081.08108108095</v>
      </c>
      <c r="N510" s="98">
        <f>IFERROR(VLOOKUP($F510&amp;$C510,Sales!$J:$W,11,0),0)</f>
        <v>95675.675675675666</v>
      </c>
      <c r="O510" s="98">
        <f>IFERROR(VLOOKUP($F510&amp;$C510,Sales!$J:$W,12,0),0)</f>
        <v>18.666666666666668</v>
      </c>
      <c r="P510" s="98">
        <f>IFERROR(VLOOKUP($F510&amp;$C510,Sales!$J:$W,13,0),0)</f>
        <v>892972.97297297278</v>
      </c>
      <c r="Q510" s="98">
        <f>IFERROR(VLOOKUP($F510&amp;$C510,Sales!$A:$H,7,0),0)</f>
        <v>0</v>
      </c>
      <c r="R510" s="41">
        <f t="shared" si="14"/>
        <v>1</v>
      </c>
      <c r="S510" s="15">
        <v>1</v>
      </c>
      <c r="T510" s="15"/>
      <c r="U510" s="15"/>
      <c r="V510" s="15">
        <v>1</v>
      </c>
      <c r="W510" s="15">
        <v>1</v>
      </c>
      <c r="X510" s="15">
        <v>1</v>
      </c>
      <c r="Y510" s="41">
        <v>1</v>
      </c>
      <c r="Z510" s="41">
        <v>1</v>
      </c>
      <c r="AA510" s="41"/>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0">
        <v>1</v>
      </c>
      <c r="BA510" t="s">
        <v>22</v>
      </c>
      <c r="BB510" t="s">
        <v>23</v>
      </c>
      <c r="BD510" s="39" t="str">
        <f t="shared" si="15"/>
        <v>01/274922801CBukalapak</v>
      </c>
    </row>
    <row r="511" spans="2:56" ht="13.5" customHeight="1" x14ac:dyDescent="0.35">
      <c r="B511" s="10" t="s">
        <v>17</v>
      </c>
      <c r="C511" s="10" t="s">
        <v>2657</v>
      </c>
      <c r="D511" s="10" t="s">
        <v>405</v>
      </c>
      <c r="E511" s="10" t="s">
        <v>406</v>
      </c>
      <c r="F511" s="10" t="s">
        <v>429</v>
      </c>
      <c r="G511" s="137" t="s">
        <v>429</v>
      </c>
      <c r="H511" s="10"/>
      <c r="I511" s="10" t="s">
        <v>430</v>
      </c>
      <c r="J511" s="10" t="s">
        <v>5388</v>
      </c>
      <c r="K511" s="10" t="s">
        <v>5389</v>
      </c>
      <c r="L511" s="98">
        <f>IFERROR(VLOOKUP($F511&amp;$C511,Sales!$J:$W,9,0),0)</f>
        <v>0</v>
      </c>
      <c r="M511" s="98">
        <f>IFERROR(VLOOKUP($F511&amp;$C511,Sales!$J:$W,10,0),0)</f>
        <v>0</v>
      </c>
      <c r="N511" s="98">
        <f>IFERROR(VLOOKUP($F511&amp;$C511,Sales!$J:$W,11,0),0)</f>
        <v>27117.117117117115</v>
      </c>
      <c r="O511" s="98">
        <f>IFERROR(VLOOKUP($F511&amp;$C511,Sales!$J:$W,12,0),0)</f>
        <v>0.33333333333333331</v>
      </c>
      <c r="P511" s="98">
        <f>IFERROR(VLOOKUP($F511&amp;$C511,Sales!$J:$W,13,0),0)</f>
        <v>9039.0390390390385</v>
      </c>
      <c r="Q511" s="98">
        <f>IFERROR(VLOOKUP($F511&amp;$C511,Sales!$A:$H,7,0),0)</f>
        <v>0</v>
      </c>
      <c r="R511" s="41">
        <f t="shared" si="14"/>
        <v>1</v>
      </c>
      <c r="S511" s="15">
        <v>1</v>
      </c>
      <c r="T511" s="15"/>
      <c r="U511" s="15"/>
      <c r="V511" s="15">
        <v>1</v>
      </c>
      <c r="W511" s="15">
        <v>1</v>
      </c>
      <c r="X511" s="15">
        <v>1</v>
      </c>
      <c r="Y511" s="41">
        <v>1</v>
      </c>
      <c r="Z511" s="41">
        <v>1</v>
      </c>
      <c r="AA511" s="41"/>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0">
        <v>1</v>
      </c>
      <c r="BA511" t="s">
        <v>8733</v>
      </c>
      <c r="BB511" t="s">
        <v>23</v>
      </c>
      <c r="BD511" s="39" t="str">
        <f t="shared" si="15"/>
        <v>01/274927101RBukalapak</v>
      </c>
    </row>
    <row r="512" spans="2:56" ht="13.5" customHeight="1" x14ac:dyDescent="0.35">
      <c r="B512" s="10" t="s">
        <v>17</v>
      </c>
      <c r="C512" s="10" t="s">
        <v>2657</v>
      </c>
      <c r="D512" s="10" t="s">
        <v>405</v>
      </c>
      <c r="E512" s="10" t="s">
        <v>406</v>
      </c>
      <c r="F512" s="10" t="s">
        <v>419</v>
      </c>
      <c r="G512" s="137" t="s">
        <v>419</v>
      </c>
      <c r="H512" s="10"/>
      <c r="I512" s="10" t="s">
        <v>420</v>
      </c>
      <c r="J512" s="10" t="s">
        <v>8911</v>
      </c>
      <c r="K512" s="10" t="s">
        <v>8912</v>
      </c>
      <c r="L512" s="98">
        <f>IFERROR(VLOOKUP($F512&amp;$C512,Sales!$J:$W,9,0),0)</f>
        <v>0</v>
      </c>
      <c r="M512" s="98">
        <f>IFERROR(VLOOKUP($F512&amp;$C512,Sales!$J:$W,10,0),0)</f>
        <v>0</v>
      </c>
      <c r="N512" s="98">
        <f>IFERROR(VLOOKUP($F512&amp;$C512,Sales!$J:$W,11,0),0)</f>
        <v>0</v>
      </c>
      <c r="O512" s="98">
        <f>IFERROR(VLOOKUP($F512&amp;$C512,Sales!$J:$W,12,0),0)</f>
        <v>0</v>
      </c>
      <c r="P512" s="98">
        <f>IFERROR(VLOOKUP($F512&amp;$C512,Sales!$J:$W,13,0),0)</f>
        <v>0</v>
      </c>
      <c r="Q512" s="98">
        <f>IFERROR(VLOOKUP($F512&amp;$C512,Sales!$A:$H,7,0),0)</f>
        <v>0</v>
      </c>
      <c r="R512" s="41">
        <f t="shared" si="14"/>
        <v>1</v>
      </c>
      <c r="S512" s="15">
        <v>1</v>
      </c>
      <c r="T512" s="15"/>
      <c r="U512" s="15"/>
      <c r="V512" s="15">
        <v>1</v>
      </c>
      <c r="W512" s="15">
        <v>1</v>
      </c>
      <c r="X512" s="15">
        <v>1</v>
      </c>
      <c r="Y512" s="41">
        <v>1</v>
      </c>
      <c r="Z512" s="41">
        <v>1</v>
      </c>
      <c r="AA512" s="41"/>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0">
        <v>1</v>
      </c>
      <c r="BA512" t="s">
        <v>22</v>
      </c>
      <c r="BB512" t="s">
        <v>23</v>
      </c>
      <c r="BD512" s="39" t="str">
        <f t="shared" si="15"/>
        <v>01/274927102ABukalapak</v>
      </c>
    </row>
    <row r="513" spans="2:56" ht="13.5" customHeight="1" x14ac:dyDescent="0.35">
      <c r="B513" s="10" t="s">
        <v>17</v>
      </c>
      <c r="C513" s="10" t="s">
        <v>2657</v>
      </c>
      <c r="D513" s="10" t="s">
        <v>65</v>
      </c>
      <c r="E513" s="10" t="s">
        <v>66</v>
      </c>
      <c r="F513" s="10" t="s">
        <v>89</v>
      </c>
      <c r="G513" s="137" t="s">
        <v>89</v>
      </c>
      <c r="H513" s="10"/>
      <c r="I513" s="10" t="s">
        <v>90</v>
      </c>
      <c r="J513" s="10" t="s">
        <v>8913</v>
      </c>
      <c r="K513" s="10" t="s">
        <v>8914</v>
      </c>
      <c r="L513" s="98">
        <f>IFERROR(VLOOKUP($F513&amp;$C513,Sales!$J:$W,9,0),0)</f>
        <v>0</v>
      </c>
      <c r="M513" s="98">
        <f>IFERROR(VLOOKUP($F513&amp;$C513,Sales!$J:$W,10,0),0)</f>
        <v>0</v>
      </c>
      <c r="N513" s="98">
        <f>IFERROR(VLOOKUP($F513&amp;$C513,Sales!$J:$W,11,0),0)</f>
        <v>0</v>
      </c>
      <c r="O513" s="98">
        <f>IFERROR(VLOOKUP($F513&amp;$C513,Sales!$J:$W,12,0),0)</f>
        <v>0</v>
      </c>
      <c r="P513" s="98">
        <f>IFERROR(VLOOKUP($F513&amp;$C513,Sales!$J:$W,13,0),0)</f>
        <v>0</v>
      </c>
      <c r="Q513" s="98">
        <f>IFERROR(VLOOKUP($F513&amp;$C513,Sales!$A:$H,7,0),0)</f>
        <v>0</v>
      </c>
      <c r="R513" s="41" t="str">
        <f t="shared" si="14"/>
        <v>ERROR</v>
      </c>
      <c r="S513" s="15"/>
      <c r="T513" s="15"/>
      <c r="U513" s="15"/>
      <c r="V513" s="15"/>
      <c r="W513" s="15"/>
      <c r="X513" s="15"/>
      <c r="Y513" s="41"/>
      <c r="Z513" s="41"/>
      <c r="AA513" s="41"/>
      <c r="AB513" s="15"/>
      <c r="AC513" s="15"/>
      <c r="AD513" s="15"/>
      <c r="AE513" s="15"/>
      <c r="AF513" s="15"/>
      <c r="AG513" s="15"/>
      <c r="AH513" s="15"/>
      <c r="AI513" s="15"/>
      <c r="AJ513" s="41"/>
      <c r="AK513" s="15"/>
      <c r="AL513" s="15"/>
      <c r="AM513" s="15"/>
      <c r="AN513" s="15"/>
      <c r="AO513" s="15"/>
      <c r="AP513" s="15"/>
      <c r="AQ513" s="15"/>
      <c r="AR513" s="15"/>
      <c r="AS513" s="15"/>
      <c r="AT513" s="15"/>
      <c r="AU513" s="15"/>
      <c r="AV513" s="15"/>
      <c r="AW513" s="15"/>
      <c r="AX513" s="15"/>
      <c r="AY513" s="15"/>
      <c r="AZ513" s="10">
        <v>1</v>
      </c>
      <c r="BA513" t="s">
        <v>22</v>
      </c>
      <c r="BB513" t="s">
        <v>88</v>
      </c>
      <c r="BD513" s="39" t="str">
        <f t="shared" si="15"/>
        <v>01/326127204QBukalapak</v>
      </c>
    </row>
    <row r="514" spans="2:56" ht="13.5" customHeight="1" x14ac:dyDescent="0.35">
      <c r="B514" s="10" t="s">
        <v>17</v>
      </c>
      <c r="C514" s="10" t="s">
        <v>2657</v>
      </c>
      <c r="D514" s="10" t="s">
        <v>405</v>
      </c>
      <c r="E514" s="10" t="s">
        <v>406</v>
      </c>
      <c r="F514" s="10" t="s">
        <v>1229</v>
      </c>
      <c r="G514" s="137" t="s">
        <v>1229</v>
      </c>
      <c r="H514" s="10"/>
      <c r="I514" s="10">
        <v>0</v>
      </c>
      <c r="J514" s="10" t="s">
        <v>8915</v>
      </c>
      <c r="K514" s="10" t="s">
        <v>2582</v>
      </c>
      <c r="L514" s="98">
        <f>IFERROR(VLOOKUP($F514&amp;$C514,Sales!$J:$W,9,0),0)</f>
        <v>0</v>
      </c>
      <c r="M514" s="98">
        <f>IFERROR(VLOOKUP($F514&amp;$C514,Sales!$J:$W,10,0),0)</f>
        <v>65765.765765765755</v>
      </c>
      <c r="N514" s="98">
        <f>IFERROR(VLOOKUP($F514&amp;$C514,Sales!$J:$W,11,0),0)</f>
        <v>197297.29729729728</v>
      </c>
      <c r="O514" s="98">
        <f>IFERROR(VLOOKUP($F514&amp;$C514,Sales!$J:$W,12,0),0)</f>
        <v>2.6666666666666665</v>
      </c>
      <c r="P514" s="98">
        <f>IFERROR(VLOOKUP($F514&amp;$C514,Sales!$J:$W,13,0),0)</f>
        <v>87687.687687687678</v>
      </c>
      <c r="Q514" s="98">
        <f>IFERROR(VLOOKUP($F514&amp;$C514,Sales!$A:$H,7,0),0)</f>
        <v>0</v>
      </c>
      <c r="R514" s="41">
        <f t="shared" si="14"/>
        <v>1</v>
      </c>
      <c r="S514" s="15">
        <v>1</v>
      </c>
      <c r="T514" s="15"/>
      <c r="U514" s="15"/>
      <c r="V514" s="15">
        <v>1</v>
      </c>
      <c r="W514" s="15">
        <v>1</v>
      </c>
      <c r="X514" s="15">
        <v>1</v>
      </c>
      <c r="Y514" s="41">
        <v>1</v>
      </c>
      <c r="Z514" s="41">
        <v>1</v>
      </c>
      <c r="AA514" s="41"/>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0">
        <v>1</v>
      </c>
      <c r="BA514" t="s">
        <v>22</v>
      </c>
      <c r="BB514" t="s">
        <v>23</v>
      </c>
      <c r="BD514" s="39" t="str">
        <f t="shared" si="15"/>
        <v>01/274928902BBukalapak</v>
      </c>
    </row>
    <row r="515" spans="2:56" ht="13.5" customHeight="1" x14ac:dyDescent="0.35">
      <c r="B515" s="10" t="s">
        <v>17</v>
      </c>
      <c r="C515" s="10" t="s">
        <v>2657</v>
      </c>
      <c r="D515" s="10" t="s">
        <v>405</v>
      </c>
      <c r="E515" s="10" t="s">
        <v>406</v>
      </c>
      <c r="F515" s="10" t="s">
        <v>453</v>
      </c>
      <c r="G515" s="137" t="s">
        <v>453</v>
      </c>
      <c r="H515" s="10"/>
      <c r="I515" s="10" t="s">
        <v>454</v>
      </c>
      <c r="J515" s="10" t="s">
        <v>8916</v>
      </c>
      <c r="K515" s="10" t="s">
        <v>8917</v>
      </c>
      <c r="L515" s="98">
        <f>IFERROR(VLOOKUP($F515&amp;$C515,Sales!$J:$W,9,0),0)</f>
        <v>1148108.1081081079</v>
      </c>
      <c r="M515" s="98">
        <f>IFERROR(VLOOKUP($F515&amp;$C515,Sales!$J:$W,10,0),0)</f>
        <v>574054.05405405397</v>
      </c>
      <c r="N515" s="98">
        <f>IFERROR(VLOOKUP($F515&amp;$C515,Sales!$J:$W,11,0),0)</f>
        <v>0</v>
      </c>
      <c r="O515" s="98">
        <f>IFERROR(VLOOKUP($F515&amp;$C515,Sales!$J:$W,12,0),0)</f>
        <v>12</v>
      </c>
      <c r="P515" s="98">
        <f>IFERROR(VLOOKUP($F515&amp;$C515,Sales!$J:$W,13,0),0)</f>
        <v>574054.05405405397</v>
      </c>
      <c r="Q515" s="98">
        <f>IFERROR(VLOOKUP($F515&amp;$C515,Sales!$A:$H,7,0),0)</f>
        <v>0</v>
      </c>
      <c r="R515" s="41">
        <f t="shared" si="14"/>
        <v>1</v>
      </c>
      <c r="S515" s="15">
        <v>1</v>
      </c>
      <c r="T515" s="15"/>
      <c r="U515" s="15"/>
      <c r="V515" s="15">
        <v>1</v>
      </c>
      <c r="W515" s="15">
        <v>1</v>
      </c>
      <c r="X515" s="15">
        <v>1</v>
      </c>
      <c r="Y515" s="41">
        <v>1</v>
      </c>
      <c r="Z515" s="41">
        <v>1</v>
      </c>
      <c r="AA515" s="41"/>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0">
        <v>1</v>
      </c>
      <c r="BA515" t="s">
        <v>8733</v>
      </c>
      <c r="BB515" t="s">
        <v>23</v>
      </c>
      <c r="BD515" s="39" t="str">
        <f t="shared" si="15"/>
        <v>01/274922801ABukalapak</v>
      </c>
    </row>
    <row r="516" spans="2:56" ht="13.5" customHeight="1" x14ac:dyDescent="0.35">
      <c r="B516" s="10" t="s">
        <v>17</v>
      </c>
      <c r="C516" s="10" t="s">
        <v>2657</v>
      </c>
      <c r="D516" s="10" t="s">
        <v>549</v>
      </c>
      <c r="E516" s="10" t="s">
        <v>194</v>
      </c>
      <c r="F516" s="10" t="s">
        <v>6097</v>
      </c>
      <c r="G516" s="137" t="s">
        <v>6097</v>
      </c>
      <c r="H516" s="10"/>
      <c r="I516" s="10" t="s">
        <v>6415</v>
      </c>
      <c r="J516" s="10" t="s">
        <v>8918</v>
      </c>
      <c r="K516" s="10" t="s">
        <v>8919</v>
      </c>
      <c r="L516" s="98">
        <f>IFERROR(VLOOKUP($F516&amp;$C516,Sales!$J:$W,9,0),0)</f>
        <v>0</v>
      </c>
      <c r="M516" s="98">
        <f>IFERROR(VLOOKUP($F516&amp;$C516,Sales!$J:$W,10,0),0)</f>
        <v>0</v>
      </c>
      <c r="N516" s="98">
        <f>IFERROR(VLOOKUP($F516&amp;$C516,Sales!$J:$W,11,0),0)</f>
        <v>0</v>
      </c>
      <c r="O516" s="98">
        <f>IFERROR(VLOOKUP($F516&amp;$C516,Sales!$J:$W,12,0),0)</f>
        <v>0</v>
      </c>
      <c r="P516" s="98">
        <f>IFERROR(VLOOKUP($F516&amp;$C516,Sales!$J:$W,13,0),0)</f>
        <v>0</v>
      </c>
      <c r="Q516" s="98">
        <f>IFERROR(VLOOKUP($F516&amp;$C516,Sales!$A:$H,7,0),0)</f>
        <v>0</v>
      </c>
      <c r="R516" s="41">
        <f t="shared" ref="R516:R579" si="16">IFERROR(AVERAGE($S516:$AW516),"ERROR")</f>
        <v>1</v>
      </c>
      <c r="S516" s="15">
        <v>1</v>
      </c>
      <c r="T516" s="15"/>
      <c r="U516" s="15"/>
      <c r="V516" s="15">
        <v>1</v>
      </c>
      <c r="W516" s="15">
        <v>1</v>
      </c>
      <c r="X516" s="15">
        <v>1</v>
      </c>
      <c r="Y516" s="41">
        <v>1</v>
      </c>
      <c r="Z516" s="41">
        <v>1</v>
      </c>
      <c r="AA516" s="41"/>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0">
        <v>1</v>
      </c>
      <c r="BA516" t="s">
        <v>22</v>
      </c>
      <c r="BB516" t="s">
        <v>23</v>
      </c>
      <c r="BD516" s="39" t="str">
        <f t="shared" ref="BD516:BD579" si="17">F516&amp;C516</f>
        <v>01/395129503MBukalapak</v>
      </c>
    </row>
    <row r="517" spans="2:56" ht="13.5" customHeight="1" x14ac:dyDescent="0.35">
      <c r="B517" s="10" t="s">
        <v>17</v>
      </c>
      <c r="C517" s="10" t="s">
        <v>2657</v>
      </c>
      <c r="D517" s="10" t="s">
        <v>405</v>
      </c>
      <c r="E517" s="10" t="s">
        <v>406</v>
      </c>
      <c r="F517" s="10" t="s">
        <v>438</v>
      </c>
      <c r="G517" s="137" t="s">
        <v>438</v>
      </c>
      <c r="H517" s="10"/>
      <c r="I517" s="10">
        <v>0</v>
      </c>
      <c r="J517" s="10" t="s">
        <v>2772</v>
      </c>
      <c r="K517" s="10" t="s">
        <v>3219</v>
      </c>
      <c r="L517" s="98">
        <f>IFERROR(VLOOKUP($F517&amp;$C517,Sales!$J:$W,9,0),0)</f>
        <v>539999.99999999988</v>
      </c>
      <c r="M517" s="98">
        <f>IFERROR(VLOOKUP($F517&amp;$C517,Sales!$J:$W,10,0),0)</f>
        <v>119999.99999999999</v>
      </c>
      <c r="N517" s="98">
        <f>IFERROR(VLOOKUP($F517&amp;$C517,Sales!$J:$W,11,0),0)</f>
        <v>0</v>
      </c>
      <c r="O517" s="98">
        <f>IFERROR(VLOOKUP($F517&amp;$C517,Sales!$J:$W,12,0),0)</f>
        <v>7.333333333333333</v>
      </c>
      <c r="P517" s="98">
        <f>IFERROR(VLOOKUP($F517&amp;$C517,Sales!$J:$W,13,0),0)</f>
        <v>219999.99999999997</v>
      </c>
      <c r="Q517" s="98">
        <f>IFERROR(VLOOKUP($F517&amp;$C517,Sales!$A:$H,7,0),0)</f>
        <v>0</v>
      </c>
      <c r="R517" s="41">
        <f t="shared" si="16"/>
        <v>1</v>
      </c>
      <c r="S517" s="15">
        <v>1</v>
      </c>
      <c r="T517" s="15"/>
      <c r="U517" s="15"/>
      <c r="V517" s="15">
        <v>1</v>
      </c>
      <c r="W517" s="15">
        <v>1</v>
      </c>
      <c r="X517" s="15">
        <v>1</v>
      </c>
      <c r="Y517" s="41">
        <v>1</v>
      </c>
      <c r="Z517" s="41">
        <v>1</v>
      </c>
      <c r="AA517" s="41"/>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0">
        <v>1</v>
      </c>
      <c r="BA517" t="s">
        <v>8733</v>
      </c>
      <c r="BB517" t="s">
        <v>23</v>
      </c>
      <c r="BD517" s="39" t="str">
        <f t="shared" si="17"/>
        <v>01/341314301ABukalapak</v>
      </c>
    </row>
    <row r="518" spans="2:56" ht="13.5" customHeight="1" x14ac:dyDescent="0.35">
      <c r="B518" s="10" t="s">
        <v>17</v>
      </c>
      <c r="C518" s="10" t="s">
        <v>2657</v>
      </c>
      <c r="D518" s="10" t="s">
        <v>405</v>
      </c>
      <c r="E518" s="10" t="s">
        <v>406</v>
      </c>
      <c r="F518" s="10" t="s">
        <v>424</v>
      </c>
      <c r="G518" s="137" t="s">
        <v>424</v>
      </c>
      <c r="H518" s="10"/>
      <c r="I518" s="10" t="s">
        <v>425</v>
      </c>
      <c r="J518" s="10" t="s">
        <v>2735</v>
      </c>
      <c r="K518" s="10" t="s">
        <v>2569</v>
      </c>
      <c r="L518" s="98">
        <f>IFERROR(VLOOKUP($F518&amp;$C518,Sales!$J:$W,9,0),0)</f>
        <v>0</v>
      </c>
      <c r="M518" s="98">
        <f>IFERROR(VLOOKUP($F518&amp;$C518,Sales!$J:$W,10,0),0)</f>
        <v>21171.171171171169</v>
      </c>
      <c r="N518" s="98">
        <f>IFERROR(VLOOKUP($F518&amp;$C518,Sales!$J:$W,11,0),0)</f>
        <v>0</v>
      </c>
      <c r="O518" s="98">
        <f>IFERROR(VLOOKUP($F518&amp;$C518,Sales!$J:$W,12,0),0)</f>
        <v>0.33333333333333331</v>
      </c>
      <c r="P518" s="98">
        <f>IFERROR(VLOOKUP($F518&amp;$C518,Sales!$J:$W,13,0),0)</f>
        <v>7057.0570570570562</v>
      </c>
      <c r="Q518" s="98">
        <f>IFERROR(VLOOKUP($F518&amp;$C518,Sales!$A:$H,7,0),0)</f>
        <v>0</v>
      </c>
      <c r="R518" s="41">
        <f t="shared" si="16"/>
        <v>1</v>
      </c>
      <c r="S518" s="15">
        <v>1</v>
      </c>
      <c r="T518" s="15"/>
      <c r="U518" s="15"/>
      <c r="V518" s="15">
        <v>1</v>
      </c>
      <c r="W518" s="15">
        <v>1</v>
      </c>
      <c r="X518" s="15">
        <v>1</v>
      </c>
      <c r="Y518" s="41">
        <v>1</v>
      </c>
      <c r="Z518" s="41">
        <v>1</v>
      </c>
      <c r="AA518" s="41"/>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0">
        <v>1</v>
      </c>
      <c r="BA518" t="s">
        <v>22</v>
      </c>
      <c r="BB518" t="s">
        <v>23</v>
      </c>
      <c r="BD518" s="39" t="str">
        <f t="shared" si="17"/>
        <v>01/341313501ABukalapak</v>
      </c>
    </row>
    <row r="519" spans="2:56" ht="13.5" customHeight="1" x14ac:dyDescent="0.35">
      <c r="B519" s="10" t="s">
        <v>17</v>
      </c>
      <c r="C519" s="10" t="s">
        <v>2657</v>
      </c>
      <c r="D519" s="10" t="s">
        <v>405</v>
      </c>
      <c r="E519" s="10" t="s">
        <v>406</v>
      </c>
      <c r="F519" s="10" t="s">
        <v>411</v>
      </c>
      <c r="G519" s="137" t="s">
        <v>411</v>
      </c>
      <c r="H519" s="10"/>
      <c r="I519" s="10" t="s">
        <v>412</v>
      </c>
      <c r="J519" s="10" t="s">
        <v>2727</v>
      </c>
      <c r="K519" s="10" t="s">
        <v>2568</v>
      </c>
      <c r="L519" s="98">
        <f>IFERROR(VLOOKUP($F519&amp;$C519,Sales!$J:$W,9,0),0)</f>
        <v>0</v>
      </c>
      <c r="M519" s="98">
        <f>IFERROR(VLOOKUP($F519&amp;$C519,Sales!$J:$W,10,0),0)</f>
        <v>0</v>
      </c>
      <c r="N519" s="98">
        <f>IFERROR(VLOOKUP($F519&amp;$C519,Sales!$J:$W,11,0),0)</f>
        <v>63513.513513513506</v>
      </c>
      <c r="O519" s="98">
        <f>IFERROR(VLOOKUP($F519&amp;$C519,Sales!$J:$W,12,0),0)</f>
        <v>1</v>
      </c>
      <c r="P519" s="98">
        <f>IFERROR(VLOOKUP($F519&amp;$C519,Sales!$J:$W,13,0),0)</f>
        <v>21171.171171171169</v>
      </c>
      <c r="Q519" s="98">
        <f>IFERROR(VLOOKUP($F519&amp;$C519,Sales!$A:$H,7,0),0)</f>
        <v>0</v>
      </c>
      <c r="R519" s="41">
        <f t="shared" si="16"/>
        <v>1</v>
      </c>
      <c r="S519" s="15">
        <v>1</v>
      </c>
      <c r="T519" s="15"/>
      <c r="U519" s="15"/>
      <c r="V519" s="15">
        <v>1</v>
      </c>
      <c r="W519" s="15">
        <v>1</v>
      </c>
      <c r="X519" s="15">
        <v>1</v>
      </c>
      <c r="Y519" s="41">
        <v>1</v>
      </c>
      <c r="Z519" s="41">
        <v>1</v>
      </c>
      <c r="AA519" s="41"/>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0">
        <v>1</v>
      </c>
      <c r="BA519" t="s">
        <v>22</v>
      </c>
      <c r="BB519" t="s">
        <v>23</v>
      </c>
      <c r="BD519" s="39" t="str">
        <f t="shared" si="17"/>
        <v>01/341313503ABukalapak</v>
      </c>
    </row>
    <row r="520" spans="2:56" ht="13.5" customHeight="1" x14ac:dyDescent="0.35">
      <c r="B520" s="10" t="s">
        <v>17</v>
      </c>
      <c r="C520" s="10" t="s">
        <v>2657</v>
      </c>
      <c r="D520" s="10" t="s">
        <v>405</v>
      </c>
      <c r="E520" s="10" t="s">
        <v>406</v>
      </c>
      <c r="F520" s="10" t="s">
        <v>440</v>
      </c>
      <c r="G520" s="137" t="s">
        <v>440</v>
      </c>
      <c r="H520" s="10"/>
      <c r="I520" s="10">
        <v>4902430511551</v>
      </c>
      <c r="J520" s="10" t="s">
        <v>2726</v>
      </c>
      <c r="K520" s="10" t="s">
        <v>2583</v>
      </c>
      <c r="L520" s="98">
        <f>IFERROR(VLOOKUP($F520&amp;$C520,Sales!$J:$W,9,0),0)</f>
        <v>131891.89189189189</v>
      </c>
      <c r="M520" s="98">
        <f>IFERROR(VLOOKUP($F520&amp;$C520,Sales!$J:$W,10,0),0)</f>
        <v>43963.963963963957</v>
      </c>
      <c r="N520" s="98">
        <f>IFERROR(VLOOKUP($F520&amp;$C520,Sales!$J:$W,11,0),0)</f>
        <v>0</v>
      </c>
      <c r="O520" s="98">
        <f>IFERROR(VLOOKUP($F520&amp;$C520,Sales!$J:$W,12,0),0)</f>
        <v>1.3333333333333333</v>
      </c>
      <c r="P520" s="98">
        <f>IFERROR(VLOOKUP($F520&amp;$C520,Sales!$J:$W,13,0),0)</f>
        <v>58618.618618618617</v>
      </c>
      <c r="Q520" s="98">
        <f>IFERROR(VLOOKUP($F520&amp;$C520,Sales!$A:$H,7,0),0)</f>
        <v>0</v>
      </c>
      <c r="R520" s="41">
        <f t="shared" si="16"/>
        <v>1</v>
      </c>
      <c r="S520" s="15">
        <v>1</v>
      </c>
      <c r="T520" s="15"/>
      <c r="U520" s="15"/>
      <c r="V520" s="15">
        <v>1</v>
      </c>
      <c r="W520" s="15">
        <v>1</v>
      </c>
      <c r="X520" s="15">
        <v>1</v>
      </c>
      <c r="Y520" s="41">
        <v>1</v>
      </c>
      <c r="Z520" s="41">
        <v>1</v>
      </c>
      <c r="AA520" s="41"/>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0">
        <v>1</v>
      </c>
      <c r="BA520" t="s">
        <v>22</v>
      </c>
      <c r="BB520" t="s">
        <v>23</v>
      </c>
      <c r="BD520" s="39" t="str">
        <f t="shared" si="17"/>
        <v>01/274928901DBukalapak</v>
      </c>
    </row>
    <row r="521" spans="2:56" ht="13.5" customHeight="1" x14ac:dyDescent="0.35">
      <c r="B521" s="10" t="s">
        <v>17</v>
      </c>
      <c r="C521" s="10" t="s">
        <v>2657</v>
      </c>
      <c r="D521" s="10" t="s">
        <v>405</v>
      </c>
      <c r="E521" s="10" t="s">
        <v>406</v>
      </c>
      <c r="F521" s="10" t="s">
        <v>2545</v>
      </c>
      <c r="G521" s="137" t="s">
        <v>2545</v>
      </c>
      <c r="H521" s="10"/>
      <c r="I521" s="10" t="s">
        <v>3611</v>
      </c>
      <c r="J521" s="10" t="s">
        <v>2706</v>
      </c>
      <c r="K521" s="10" t="s">
        <v>2546</v>
      </c>
      <c r="L521" s="98">
        <f>IFERROR(VLOOKUP($F521&amp;$C521,Sales!$J:$W,9,0),0)</f>
        <v>0</v>
      </c>
      <c r="M521" s="98">
        <f>IFERROR(VLOOKUP($F521&amp;$C521,Sales!$J:$W,10,0),0)</f>
        <v>0</v>
      </c>
      <c r="N521" s="98">
        <f>IFERROR(VLOOKUP($F521&amp;$C521,Sales!$J:$W,11,0),0)</f>
        <v>0</v>
      </c>
      <c r="O521" s="98">
        <f>IFERROR(VLOOKUP($F521&amp;$C521,Sales!$J:$W,12,0),0)</f>
        <v>0</v>
      </c>
      <c r="P521" s="98">
        <f>IFERROR(VLOOKUP($F521&amp;$C521,Sales!$J:$W,13,0),0)</f>
        <v>0</v>
      </c>
      <c r="Q521" s="98">
        <f>IFERROR(VLOOKUP($F521&amp;$C521,Sales!$A:$H,7,0),0)</f>
        <v>0</v>
      </c>
      <c r="R521" s="41">
        <f t="shared" si="16"/>
        <v>1</v>
      </c>
      <c r="S521" s="15">
        <v>1</v>
      </c>
      <c r="T521" s="15"/>
      <c r="U521" s="15"/>
      <c r="V521" s="15">
        <v>1</v>
      </c>
      <c r="W521" s="15">
        <v>1</v>
      </c>
      <c r="X521" s="15">
        <v>1</v>
      </c>
      <c r="Y521" s="41">
        <v>1</v>
      </c>
      <c r="Z521" s="41">
        <v>1</v>
      </c>
      <c r="AA521" s="41"/>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0">
        <v>1</v>
      </c>
      <c r="BA521" t="s">
        <v>22</v>
      </c>
      <c r="BB521" t="s">
        <v>23</v>
      </c>
      <c r="BD521" s="39" t="str">
        <f t="shared" si="17"/>
        <v>01/394929501GBukalapak</v>
      </c>
    </row>
    <row r="522" spans="2:56" ht="13.5" customHeight="1" x14ac:dyDescent="0.35">
      <c r="B522" s="10" t="s">
        <v>17</v>
      </c>
      <c r="C522" s="10" t="s">
        <v>2657</v>
      </c>
      <c r="D522" s="10" t="s">
        <v>405</v>
      </c>
      <c r="E522" s="10" t="s">
        <v>406</v>
      </c>
      <c r="F522" s="10" t="s">
        <v>2352</v>
      </c>
      <c r="G522" s="137" t="s">
        <v>2352</v>
      </c>
      <c r="H522" s="10"/>
      <c r="I522" s="10">
        <v>0</v>
      </c>
      <c r="J522" s="10" t="s">
        <v>8920</v>
      </c>
      <c r="K522" s="10" t="s">
        <v>8921</v>
      </c>
      <c r="L522" s="98">
        <f>IFERROR(VLOOKUP($F522&amp;$C522,Sales!$J:$W,9,0),0)</f>
        <v>0</v>
      </c>
      <c r="M522" s="98">
        <f>IFERROR(VLOOKUP($F522&amp;$C522,Sales!$J:$W,10,0),0)</f>
        <v>0</v>
      </c>
      <c r="N522" s="98">
        <f>IFERROR(VLOOKUP($F522&amp;$C522,Sales!$J:$W,11,0),0)</f>
        <v>0</v>
      </c>
      <c r="O522" s="98">
        <f>IFERROR(VLOOKUP($F522&amp;$C522,Sales!$J:$W,12,0),0)</f>
        <v>0</v>
      </c>
      <c r="P522" s="98">
        <f>IFERROR(VLOOKUP($F522&amp;$C522,Sales!$J:$W,13,0),0)</f>
        <v>0</v>
      </c>
      <c r="Q522" s="98">
        <f>IFERROR(VLOOKUP($F522&amp;$C522,Sales!$A:$H,7,0),0)</f>
        <v>0</v>
      </c>
      <c r="R522" s="41">
        <f t="shared" si="16"/>
        <v>1</v>
      </c>
      <c r="S522" s="15">
        <v>1</v>
      </c>
      <c r="T522" s="15"/>
      <c r="U522" s="15"/>
      <c r="V522" s="15">
        <v>1</v>
      </c>
      <c r="W522" s="15">
        <v>1</v>
      </c>
      <c r="X522" s="15">
        <v>1</v>
      </c>
      <c r="Y522" s="41">
        <v>1</v>
      </c>
      <c r="Z522" s="41">
        <v>1</v>
      </c>
      <c r="AA522" s="41"/>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0">
        <v>1</v>
      </c>
      <c r="BA522" t="s">
        <v>22</v>
      </c>
      <c r="BB522" t="s">
        <v>23</v>
      </c>
      <c r="BD522" s="39" t="str">
        <f t="shared" si="17"/>
        <v>01/394929501MBukalapak</v>
      </c>
    </row>
    <row r="523" spans="2:56" ht="13.5" customHeight="1" x14ac:dyDescent="0.35">
      <c r="B523" s="10" t="s">
        <v>17</v>
      </c>
      <c r="C523" s="10" t="s">
        <v>2657</v>
      </c>
      <c r="D523" s="10" t="s">
        <v>405</v>
      </c>
      <c r="E523" s="10" t="s">
        <v>406</v>
      </c>
      <c r="F523" s="10" t="s">
        <v>2996</v>
      </c>
      <c r="G523" s="137" t="s">
        <v>2996</v>
      </c>
      <c r="H523" s="10"/>
      <c r="I523" s="10">
        <v>0</v>
      </c>
      <c r="J523" s="10" t="s">
        <v>8922</v>
      </c>
      <c r="K523" s="10" t="s">
        <v>8923</v>
      </c>
      <c r="L523" s="98">
        <f>IFERROR(VLOOKUP($F523&amp;$C523,Sales!$J:$W,9,0),0)</f>
        <v>0</v>
      </c>
      <c r="M523" s="98">
        <f>IFERROR(VLOOKUP($F523&amp;$C523,Sales!$J:$W,10,0),0)</f>
        <v>0</v>
      </c>
      <c r="N523" s="98">
        <f>IFERROR(VLOOKUP($F523&amp;$C523,Sales!$J:$W,11,0),0)</f>
        <v>0</v>
      </c>
      <c r="O523" s="98">
        <f>IFERROR(VLOOKUP($F523&amp;$C523,Sales!$J:$W,12,0),0)</f>
        <v>0</v>
      </c>
      <c r="P523" s="98">
        <f>IFERROR(VLOOKUP($F523&amp;$C523,Sales!$J:$W,13,0),0)</f>
        <v>0</v>
      </c>
      <c r="Q523" s="98">
        <f>IFERROR(VLOOKUP($F523&amp;$C523,Sales!$A:$H,7,0),0)</f>
        <v>0</v>
      </c>
      <c r="R523" s="41">
        <f t="shared" si="16"/>
        <v>1</v>
      </c>
      <c r="S523" s="15">
        <v>1</v>
      </c>
      <c r="T523" s="15"/>
      <c r="U523" s="15"/>
      <c r="V523" s="15">
        <v>1</v>
      </c>
      <c r="W523" s="15">
        <v>1</v>
      </c>
      <c r="X523" s="15">
        <v>1</v>
      </c>
      <c r="Y523" s="41">
        <v>1</v>
      </c>
      <c r="Z523" s="41">
        <v>1</v>
      </c>
      <c r="AA523" s="41"/>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0">
        <v>1</v>
      </c>
      <c r="BA523" t="s">
        <v>22</v>
      </c>
      <c r="BB523" t="s">
        <v>23</v>
      </c>
      <c r="BD523" s="39" t="str">
        <f t="shared" si="17"/>
        <v>01/394929502IBukalapak</v>
      </c>
    </row>
    <row r="524" spans="2:56" ht="13.5" customHeight="1" x14ac:dyDescent="0.35">
      <c r="B524" s="10" t="s">
        <v>17</v>
      </c>
      <c r="C524" s="10" t="s">
        <v>2657</v>
      </c>
      <c r="D524" s="10" t="s">
        <v>405</v>
      </c>
      <c r="E524" s="10" t="s">
        <v>406</v>
      </c>
      <c r="F524" s="10" t="s">
        <v>2997</v>
      </c>
      <c r="G524" s="137" t="s">
        <v>2997</v>
      </c>
      <c r="H524" s="10"/>
      <c r="I524" s="10">
        <v>0</v>
      </c>
      <c r="J524" s="10" t="s">
        <v>8924</v>
      </c>
      <c r="K524" s="10" t="s">
        <v>8925</v>
      </c>
      <c r="L524" s="98">
        <f>IFERROR(VLOOKUP($F524&amp;$C524,Sales!$J:$W,9,0),0)</f>
        <v>0</v>
      </c>
      <c r="M524" s="98">
        <f>IFERROR(VLOOKUP($F524&amp;$C524,Sales!$J:$W,10,0),0)</f>
        <v>0</v>
      </c>
      <c r="N524" s="98">
        <f>IFERROR(VLOOKUP($F524&amp;$C524,Sales!$J:$W,11,0),0)</f>
        <v>0</v>
      </c>
      <c r="O524" s="98">
        <f>IFERROR(VLOOKUP($F524&amp;$C524,Sales!$J:$W,12,0),0)</f>
        <v>0</v>
      </c>
      <c r="P524" s="98">
        <f>IFERROR(VLOOKUP($F524&amp;$C524,Sales!$J:$W,13,0),0)</f>
        <v>0</v>
      </c>
      <c r="Q524" s="98">
        <f>IFERROR(VLOOKUP($F524&amp;$C524,Sales!$A:$H,7,0),0)</f>
        <v>0</v>
      </c>
      <c r="R524" s="41">
        <f t="shared" si="16"/>
        <v>1</v>
      </c>
      <c r="S524" s="15">
        <v>1</v>
      </c>
      <c r="T524" s="15"/>
      <c r="U524" s="15"/>
      <c r="V524" s="15">
        <v>1</v>
      </c>
      <c r="W524" s="15">
        <v>1</v>
      </c>
      <c r="X524" s="15">
        <v>1</v>
      </c>
      <c r="Y524" s="41">
        <v>1</v>
      </c>
      <c r="Z524" s="41">
        <v>1</v>
      </c>
      <c r="AA524" s="41"/>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0">
        <v>1</v>
      </c>
      <c r="BA524" t="s">
        <v>22</v>
      </c>
      <c r="BB524" t="s">
        <v>23</v>
      </c>
      <c r="BD524" s="39" t="str">
        <f t="shared" si="17"/>
        <v>01/394929502JBukalapak</v>
      </c>
    </row>
    <row r="525" spans="2:56" ht="13.5" customHeight="1" x14ac:dyDescent="0.35">
      <c r="B525" s="10" t="s">
        <v>17</v>
      </c>
      <c r="C525" s="10" t="s">
        <v>2657</v>
      </c>
      <c r="D525" s="10" t="s">
        <v>405</v>
      </c>
      <c r="E525" s="10" t="s">
        <v>406</v>
      </c>
      <c r="F525" s="10" t="s">
        <v>2998</v>
      </c>
      <c r="G525" s="137" t="s">
        <v>2998</v>
      </c>
      <c r="H525" s="10"/>
      <c r="I525" s="10">
        <v>0</v>
      </c>
      <c r="J525" s="10" t="s">
        <v>8926</v>
      </c>
      <c r="K525" s="10" t="s">
        <v>8927</v>
      </c>
      <c r="L525" s="98">
        <f>IFERROR(VLOOKUP($F525&amp;$C525,Sales!$J:$W,9,0),0)</f>
        <v>0</v>
      </c>
      <c r="M525" s="98">
        <f>IFERROR(VLOOKUP($F525&amp;$C525,Sales!$J:$W,10,0),0)</f>
        <v>0</v>
      </c>
      <c r="N525" s="98">
        <f>IFERROR(VLOOKUP($F525&amp;$C525,Sales!$J:$W,11,0),0)</f>
        <v>0</v>
      </c>
      <c r="O525" s="98">
        <f>IFERROR(VLOOKUP($F525&amp;$C525,Sales!$J:$W,12,0),0)</f>
        <v>0</v>
      </c>
      <c r="P525" s="98">
        <f>IFERROR(VLOOKUP($F525&amp;$C525,Sales!$J:$W,13,0),0)</f>
        <v>0</v>
      </c>
      <c r="Q525" s="98">
        <f>IFERROR(VLOOKUP($F525&amp;$C525,Sales!$A:$H,7,0),0)</f>
        <v>0</v>
      </c>
      <c r="R525" s="41">
        <f t="shared" si="16"/>
        <v>1</v>
      </c>
      <c r="S525" s="15">
        <v>1</v>
      </c>
      <c r="T525" s="15"/>
      <c r="U525" s="15"/>
      <c r="V525" s="15">
        <v>1</v>
      </c>
      <c r="W525" s="15">
        <v>1</v>
      </c>
      <c r="X525" s="15">
        <v>1</v>
      </c>
      <c r="Y525" s="41">
        <v>1</v>
      </c>
      <c r="Z525" s="41">
        <v>1</v>
      </c>
      <c r="AA525" s="41"/>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0">
        <v>1</v>
      </c>
      <c r="BA525" t="s">
        <v>22</v>
      </c>
      <c r="BB525" t="s">
        <v>23</v>
      </c>
      <c r="BD525" s="39" t="str">
        <f t="shared" si="17"/>
        <v>01/394929502LBukalapak</v>
      </c>
    </row>
    <row r="526" spans="2:56" ht="13.5" customHeight="1" x14ac:dyDescent="0.35">
      <c r="B526" s="10" t="s">
        <v>17</v>
      </c>
      <c r="C526" s="10" t="s">
        <v>2657</v>
      </c>
      <c r="D526" s="10" t="s">
        <v>405</v>
      </c>
      <c r="E526" s="10" t="s">
        <v>406</v>
      </c>
      <c r="F526" s="10" t="s">
        <v>3009</v>
      </c>
      <c r="G526" s="137" t="s">
        <v>3009</v>
      </c>
      <c r="H526" s="10"/>
      <c r="I526" s="10">
        <v>0</v>
      </c>
      <c r="J526" s="10" t="s">
        <v>8928</v>
      </c>
      <c r="K526" s="10" t="s">
        <v>8929</v>
      </c>
      <c r="L526" s="98">
        <f>IFERROR(VLOOKUP($F526&amp;$C526,Sales!$J:$W,9,0),0)</f>
        <v>0</v>
      </c>
      <c r="M526" s="98">
        <f>IFERROR(VLOOKUP($F526&amp;$C526,Sales!$J:$W,10,0),0)</f>
        <v>0</v>
      </c>
      <c r="N526" s="98">
        <f>IFERROR(VLOOKUP($F526&amp;$C526,Sales!$J:$W,11,0),0)</f>
        <v>0</v>
      </c>
      <c r="O526" s="98">
        <f>IFERROR(VLOOKUP($F526&amp;$C526,Sales!$J:$W,12,0),0)</f>
        <v>0</v>
      </c>
      <c r="P526" s="98">
        <f>IFERROR(VLOOKUP($F526&amp;$C526,Sales!$J:$W,13,0),0)</f>
        <v>0</v>
      </c>
      <c r="Q526" s="98">
        <f>IFERROR(VLOOKUP($F526&amp;$C526,Sales!$A:$H,7,0),0)</f>
        <v>0</v>
      </c>
      <c r="R526" s="41">
        <f t="shared" si="16"/>
        <v>1</v>
      </c>
      <c r="S526" s="15">
        <v>1</v>
      </c>
      <c r="T526" s="15"/>
      <c r="U526" s="15"/>
      <c r="V526" s="15">
        <v>1</v>
      </c>
      <c r="W526" s="15">
        <v>1</v>
      </c>
      <c r="X526" s="15">
        <v>1</v>
      </c>
      <c r="Y526" s="41">
        <v>1</v>
      </c>
      <c r="Z526" s="41">
        <v>1</v>
      </c>
      <c r="AA526" s="41"/>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0">
        <v>1</v>
      </c>
      <c r="BA526" t="s">
        <v>22</v>
      </c>
      <c r="BB526" t="s">
        <v>23</v>
      </c>
      <c r="BD526" s="39" t="str">
        <f t="shared" si="17"/>
        <v>01/394929503CBukalapak</v>
      </c>
    </row>
    <row r="527" spans="2:56" ht="13.5" customHeight="1" x14ac:dyDescent="0.35">
      <c r="B527" s="10" t="s">
        <v>17</v>
      </c>
      <c r="C527" s="10" t="s">
        <v>2657</v>
      </c>
      <c r="D527" s="10" t="s">
        <v>405</v>
      </c>
      <c r="E527" s="10" t="s">
        <v>406</v>
      </c>
      <c r="F527" s="10" t="s">
        <v>2986</v>
      </c>
      <c r="G527" s="137" t="s">
        <v>2986</v>
      </c>
      <c r="H527" s="10"/>
      <c r="I527" s="10">
        <v>0</v>
      </c>
      <c r="J527" s="10" t="s">
        <v>8930</v>
      </c>
      <c r="K527" s="10" t="s">
        <v>8931</v>
      </c>
      <c r="L527" s="98">
        <f>IFERROR(VLOOKUP($F527&amp;$C527,Sales!$J:$W,9,0),0)</f>
        <v>0</v>
      </c>
      <c r="M527" s="98">
        <f>IFERROR(VLOOKUP($F527&amp;$C527,Sales!$J:$W,10,0),0)</f>
        <v>0</v>
      </c>
      <c r="N527" s="98">
        <f>IFERROR(VLOOKUP($F527&amp;$C527,Sales!$J:$W,11,0),0)</f>
        <v>0</v>
      </c>
      <c r="O527" s="98">
        <f>IFERROR(VLOOKUP($F527&amp;$C527,Sales!$J:$W,12,0),0)</f>
        <v>0</v>
      </c>
      <c r="P527" s="98">
        <f>IFERROR(VLOOKUP($F527&amp;$C527,Sales!$J:$W,13,0),0)</f>
        <v>0</v>
      </c>
      <c r="Q527" s="98">
        <f>IFERROR(VLOOKUP($F527&amp;$C527,Sales!$A:$H,7,0),0)</f>
        <v>0</v>
      </c>
      <c r="R527" s="41">
        <f t="shared" si="16"/>
        <v>1</v>
      </c>
      <c r="S527" s="15">
        <v>1</v>
      </c>
      <c r="T527" s="15"/>
      <c r="U527" s="15"/>
      <c r="V527" s="15">
        <v>1</v>
      </c>
      <c r="W527" s="15">
        <v>1</v>
      </c>
      <c r="X527" s="15">
        <v>1</v>
      </c>
      <c r="Y527" s="41">
        <v>1</v>
      </c>
      <c r="Z527" s="41">
        <v>1</v>
      </c>
      <c r="AA527" s="41"/>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0">
        <v>1</v>
      </c>
      <c r="BA527" t="s">
        <v>22</v>
      </c>
      <c r="BB527" t="s">
        <v>23</v>
      </c>
      <c r="BD527" s="39" t="str">
        <f t="shared" si="17"/>
        <v>01/394929501SBukalapak</v>
      </c>
    </row>
    <row r="528" spans="2:56" ht="13.5" customHeight="1" x14ac:dyDescent="0.35">
      <c r="B528" s="10" t="s">
        <v>17</v>
      </c>
      <c r="C528" s="10" t="s">
        <v>2657</v>
      </c>
      <c r="D528" s="10" t="s">
        <v>405</v>
      </c>
      <c r="E528" s="10" t="s">
        <v>406</v>
      </c>
      <c r="F528" s="10" t="s">
        <v>3560</v>
      </c>
      <c r="G528" s="137" t="s">
        <v>3560</v>
      </c>
      <c r="H528" s="10"/>
      <c r="I528" s="10">
        <v>0</v>
      </c>
      <c r="J528" s="10" t="s">
        <v>8932</v>
      </c>
      <c r="K528" s="10" t="s">
        <v>8933</v>
      </c>
      <c r="L528" s="98">
        <f>IFERROR(VLOOKUP($F528&amp;$C528,Sales!$J:$W,9,0),0)</f>
        <v>0</v>
      </c>
      <c r="M528" s="98">
        <f>IFERROR(VLOOKUP($F528&amp;$C528,Sales!$J:$W,10,0),0)</f>
        <v>0</v>
      </c>
      <c r="N528" s="98">
        <f>IFERROR(VLOOKUP($F528&amp;$C528,Sales!$J:$W,11,0),0)</f>
        <v>0</v>
      </c>
      <c r="O528" s="98">
        <f>IFERROR(VLOOKUP($F528&amp;$C528,Sales!$J:$W,12,0),0)</f>
        <v>0</v>
      </c>
      <c r="P528" s="98">
        <f>IFERROR(VLOOKUP($F528&amp;$C528,Sales!$J:$W,13,0),0)</f>
        <v>0</v>
      </c>
      <c r="Q528" s="98">
        <f>IFERROR(VLOOKUP($F528&amp;$C528,Sales!$A:$H,7,0),0)</f>
        <v>0</v>
      </c>
      <c r="R528" s="41">
        <f t="shared" si="16"/>
        <v>1</v>
      </c>
      <c r="S528" s="15">
        <v>1</v>
      </c>
      <c r="T528" s="15"/>
      <c r="U528" s="15"/>
      <c r="V528" s="15">
        <v>1</v>
      </c>
      <c r="W528" s="15">
        <v>1</v>
      </c>
      <c r="X528" s="15">
        <v>1</v>
      </c>
      <c r="Y528" s="41">
        <v>1</v>
      </c>
      <c r="Z528" s="41">
        <v>1</v>
      </c>
      <c r="AA528" s="41"/>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0">
        <v>1</v>
      </c>
      <c r="BA528" t="s">
        <v>22</v>
      </c>
      <c r="BB528" t="s">
        <v>23</v>
      </c>
      <c r="BD528" s="39" t="str">
        <f t="shared" si="17"/>
        <v>01/394929501TBukalapak</v>
      </c>
    </row>
    <row r="529" spans="2:58" ht="13.5" customHeight="1" x14ac:dyDescent="0.35">
      <c r="B529" s="10" t="s">
        <v>17</v>
      </c>
      <c r="C529" s="10" t="s">
        <v>2657</v>
      </c>
      <c r="D529" s="10" t="s">
        <v>405</v>
      </c>
      <c r="E529" s="10" t="s">
        <v>406</v>
      </c>
      <c r="F529" s="10" t="s">
        <v>3574</v>
      </c>
      <c r="G529" s="137" t="s">
        <v>3574</v>
      </c>
      <c r="H529" s="10"/>
      <c r="I529" s="10">
        <v>0</v>
      </c>
      <c r="J529" s="10" t="s">
        <v>8934</v>
      </c>
      <c r="K529" s="10" t="s">
        <v>8935</v>
      </c>
      <c r="L529" s="98">
        <f>IFERROR(VLOOKUP($F529&amp;$C529,Sales!$J:$W,9,0),0)</f>
        <v>0</v>
      </c>
      <c r="M529" s="98">
        <f>IFERROR(VLOOKUP($F529&amp;$C529,Sales!$J:$W,10,0),0)</f>
        <v>0</v>
      </c>
      <c r="N529" s="98">
        <f>IFERROR(VLOOKUP($F529&amp;$C529,Sales!$J:$W,11,0),0)</f>
        <v>0</v>
      </c>
      <c r="O529" s="98">
        <f>IFERROR(VLOOKUP($F529&amp;$C529,Sales!$J:$W,12,0),0)</f>
        <v>0</v>
      </c>
      <c r="P529" s="98">
        <f>IFERROR(VLOOKUP($F529&amp;$C529,Sales!$J:$W,13,0),0)</f>
        <v>0</v>
      </c>
      <c r="Q529" s="98">
        <f>IFERROR(VLOOKUP($F529&amp;$C529,Sales!$A:$H,7,0),0)</f>
        <v>0</v>
      </c>
      <c r="R529" s="41">
        <f t="shared" si="16"/>
        <v>1</v>
      </c>
      <c r="S529" s="15">
        <v>1</v>
      </c>
      <c r="T529" s="15"/>
      <c r="U529" s="15"/>
      <c r="V529" s="15">
        <v>1</v>
      </c>
      <c r="W529" s="15">
        <v>1</v>
      </c>
      <c r="X529" s="15">
        <v>1</v>
      </c>
      <c r="Y529" s="41">
        <v>1</v>
      </c>
      <c r="Z529" s="41">
        <v>1</v>
      </c>
      <c r="AA529" s="41"/>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0">
        <v>1</v>
      </c>
      <c r="BA529" t="s">
        <v>22</v>
      </c>
      <c r="BB529" t="s">
        <v>23</v>
      </c>
      <c r="BD529" s="39" t="str">
        <f t="shared" si="17"/>
        <v>01/394929503WBukalapak</v>
      </c>
    </row>
    <row r="530" spans="2:58" ht="13.5" customHeight="1" x14ac:dyDescent="0.35">
      <c r="B530" s="10" t="s">
        <v>17</v>
      </c>
      <c r="C530" s="10" t="s">
        <v>2657</v>
      </c>
      <c r="D530" s="10" t="s">
        <v>405</v>
      </c>
      <c r="E530" s="10" t="s">
        <v>406</v>
      </c>
      <c r="F530" s="10" t="s">
        <v>3575</v>
      </c>
      <c r="G530" s="137" t="s">
        <v>3575</v>
      </c>
      <c r="H530" s="10"/>
      <c r="I530" s="10">
        <v>0</v>
      </c>
      <c r="J530" s="10" t="s">
        <v>8936</v>
      </c>
      <c r="K530" s="10" t="s">
        <v>8937</v>
      </c>
      <c r="L530" s="98">
        <f>IFERROR(VLOOKUP($F530&amp;$C530,Sales!$J:$W,9,0),0)</f>
        <v>0</v>
      </c>
      <c r="M530" s="98">
        <f>IFERROR(VLOOKUP($F530&amp;$C530,Sales!$J:$W,10,0),0)</f>
        <v>0</v>
      </c>
      <c r="N530" s="98">
        <f>IFERROR(VLOOKUP($F530&amp;$C530,Sales!$J:$W,11,0),0)</f>
        <v>0</v>
      </c>
      <c r="O530" s="98">
        <f>IFERROR(VLOOKUP($F530&amp;$C530,Sales!$J:$W,12,0),0)</f>
        <v>0</v>
      </c>
      <c r="P530" s="98">
        <f>IFERROR(VLOOKUP($F530&amp;$C530,Sales!$J:$W,13,0),0)</f>
        <v>0</v>
      </c>
      <c r="Q530" s="98">
        <f>IFERROR(VLOOKUP($F530&amp;$C530,Sales!$A:$H,7,0),0)</f>
        <v>0</v>
      </c>
      <c r="R530" s="41">
        <f t="shared" si="16"/>
        <v>1</v>
      </c>
      <c r="S530" s="15">
        <v>1</v>
      </c>
      <c r="T530" s="15"/>
      <c r="U530" s="15"/>
      <c r="V530" s="15">
        <v>1</v>
      </c>
      <c r="W530" s="15">
        <v>1</v>
      </c>
      <c r="X530" s="15">
        <v>1</v>
      </c>
      <c r="Y530" s="41">
        <v>1</v>
      </c>
      <c r="Z530" s="41">
        <v>1</v>
      </c>
      <c r="AA530" s="41"/>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0">
        <v>1</v>
      </c>
      <c r="BA530" t="s">
        <v>22</v>
      </c>
      <c r="BB530" t="s">
        <v>23</v>
      </c>
      <c r="BD530" s="39" t="str">
        <f t="shared" si="17"/>
        <v>01/394929503XBukalapak</v>
      </c>
    </row>
    <row r="531" spans="2:58" ht="13.5" customHeight="1" x14ac:dyDescent="0.35">
      <c r="B531" s="10" t="s">
        <v>17</v>
      </c>
      <c r="C531" s="10" t="s">
        <v>2657</v>
      </c>
      <c r="D531" s="10" t="s">
        <v>405</v>
      </c>
      <c r="E531" s="10" t="s">
        <v>406</v>
      </c>
      <c r="F531" s="10" t="s">
        <v>2987</v>
      </c>
      <c r="G531" s="137" t="s">
        <v>2987</v>
      </c>
      <c r="H531" s="10"/>
      <c r="I531" s="10">
        <v>0</v>
      </c>
      <c r="J531" s="10" t="s">
        <v>8938</v>
      </c>
      <c r="K531" s="10" t="s">
        <v>8939</v>
      </c>
      <c r="L531" s="98">
        <f>IFERROR(VLOOKUP($F531&amp;$C531,Sales!$J:$W,9,0),0)</f>
        <v>0</v>
      </c>
      <c r="M531" s="98">
        <f>IFERROR(VLOOKUP($F531&amp;$C531,Sales!$J:$W,10,0),0)</f>
        <v>0</v>
      </c>
      <c r="N531" s="98">
        <f>IFERROR(VLOOKUP($F531&amp;$C531,Sales!$J:$W,11,0),0)</f>
        <v>0</v>
      </c>
      <c r="O531" s="98">
        <f>IFERROR(VLOOKUP($F531&amp;$C531,Sales!$J:$W,12,0),0)</f>
        <v>0</v>
      </c>
      <c r="P531" s="98">
        <f>IFERROR(VLOOKUP($F531&amp;$C531,Sales!$J:$W,13,0),0)</f>
        <v>0</v>
      </c>
      <c r="Q531" s="98">
        <f>IFERROR(VLOOKUP($F531&amp;$C531,Sales!$A:$H,7,0),0)</f>
        <v>0</v>
      </c>
      <c r="R531" s="41">
        <f t="shared" si="16"/>
        <v>1</v>
      </c>
      <c r="S531" s="15">
        <v>1</v>
      </c>
      <c r="T531" s="15"/>
      <c r="U531" s="15"/>
      <c r="V531" s="15">
        <v>1</v>
      </c>
      <c r="W531" s="15">
        <v>1</v>
      </c>
      <c r="X531" s="15">
        <v>1</v>
      </c>
      <c r="Y531" s="41">
        <v>1</v>
      </c>
      <c r="Z531" s="41">
        <v>1</v>
      </c>
      <c r="AA531" s="41"/>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0">
        <v>1</v>
      </c>
      <c r="BA531" t="s">
        <v>22</v>
      </c>
      <c r="BB531" t="s">
        <v>23</v>
      </c>
      <c r="BD531" s="39" t="str">
        <f t="shared" si="17"/>
        <v>01/394929501UBukalapak</v>
      </c>
    </row>
    <row r="532" spans="2:58" ht="13.5" customHeight="1" x14ac:dyDescent="0.35">
      <c r="B532" s="10" t="s">
        <v>17</v>
      </c>
      <c r="C532" s="10" t="s">
        <v>2657</v>
      </c>
      <c r="D532" s="10" t="s">
        <v>405</v>
      </c>
      <c r="E532" s="10" t="s">
        <v>406</v>
      </c>
      <c r="F532" s="10" t="s">
        <v>3581</v>
      </c>
      <c r="G532" s="137" t="s">
        <v>3581</v>
      </c>
      <c r="H532" s="10"/>
      <c r="I532" s="10">
        <v>0</v>
      </c>
      <c r="J532" s="10" t="s">
        <v>8940</v>
      </c>
      <c r="K532" s="10" t="s">
        <v>6376</v>
      </c>
      <c r="L532" s="98">
        <f>IFERROR(VLOOKUP($F532&amp;$C532,Sales!$J:$W,9,0),0)</f>
        <v>0</v>
      </c>
      <c r="M532" s="98">
        <f>IFERROR(VLOOKUP($F532&amp;$C532,Sales!$J:$W,10,0),0)</f>
        <v>0</v>
      </c>
      <c r="N532" s="98">
        <f>IFERROR(VLOOKUP($F532&amp;$C532,Sales!$J:$W,11,0),0)</f>
        <v>0</v>
      </c>
      <c r="O532" s="98">
        <f>IFERROR(VLOOKUP($F532&amp;$C532,Sales!$J:$W,12,0),0)</f>
        <v>0</v>
      </c>
      <c r="P532" s="98">
        <f>IFERROR(VLOOKUP($F532&amp;$C532,Sales!$J:$W,13,0),0)</f>
        <v>0</v>
      </c>
      <c r="Q532" s="98">
        <f>IFERROR(VLOOKUP($F532&amp;$C532,Sales!$A:$H,7,0),0)</f>
        <v>0</v>
      </c>
      <c r="R532" s="41" t="str">
        <f t="shared" si="16"/>
        <v>ERROR</v>
      </c>
      <c r="S532" s="15"/>
      <c r="T532" s="15"/>
      <c r="U532" s="15"/>
      <c r="V532" s="15"/>
      <c r="W532" s="15"/>
      <c r="X532" s="15"/>
      <c r="Y532" s="41"/>
      <c r="Z532" s="41"/>
      <c r="AA532" s="41"/>
      <c r="AB532" s="15"/>
      <c r="AC532" s="15"/>
      <c r="AD532" s="15"/>
      <c r="AE532" s="15"/>
      <c r="AF532" s="15"/>
      <c r="AG532" s="15"/>
      <c r="AH532" s="15"/>
      <c r="AI532" s="15"/>
      <c r="AJ532" s="41"/>
      <c r="AK532" s="15"/>
      <c r="AL532" s="15"/>
      <c r="AM532" s="15"/>
      <c r="AN532" s="15"/>
      <c r="AO532" s="15"/>
      <c r="AP532" s="15"/>
      <c r="AQ532" s="15"/>
      <c r="AR532" s="15"/>
      <c r="AS532" s="15"/>
      <c r="AT532" s="15"/>
      <c r="AU532" s="15"/>
      <c r="AV532" s="15"/>
      <c r="AW532" s="15"/>
      <c r="AX532" s="15"/>
      <c r="AY532" s="15"/>
      <c r="AZ532" s="10">
        <v>1</v>
      </c>
      <c r="BA532" t="s">
        <v>22</v>
      </c>
      <c r="BB532" t="s">
        <v>88</v>
      </c>
      <c r="BD532" s="39" t="str">
        <f t="shared" si="17"/>
        <v>01/394929504ABukalapak</v>
      </c>
      <c r="BE532" s="81">
        <v>44817</v>
      </c>
      <c r="BF532" t="s">
        <v>13657</v>
      </c>
    </row>
    <row r="533" spans="2:58" ht="13.5" customHeight="1" x14ac:dyDescent="0.35">
      <c r="B533" s="10" t="s">
        <v>17</v>
      </c>
      <c r="C533" s="10" t="s">
        <v>2657</v>
      </c>
      <c r="D533" s="10" t="s">
        <v>405</v>
      </c>
      <c r="E533" s="10" t="s">
        <v>406</v>
      </c>
      <c r="F533" s="10" t="s">
        <v>2988</v>
      </c>
      <c r="G533" s="137" t="s">
        <v>2988</v>
      </c>
      <c r="H533" s="10"/>
      <c r="I533" s="10">
        <v>0</v>
      </c>
      <c r="J533" s="10" t="s">
        <v>8941</v>
      </c>
      <c r="K533" s="10" t="s">
        <v>8942</v>
      </c>
      <c r="L533" s="98">
        <f>IFERROR(VLOOKUP($F533&amp;$C533,Sales!$J:$W,9,0),0)</f>
        <v>0</v>
      </c>
      <c r="M533" s="98">
        <f>IFERROR(VLOOKUP($F533&amp;$C533,Sales!$J:$W,10,0),0)</f>
        <v>0</v>
      </c>
      <c r="N533" s="98">
        <f>IFERROR(VLOOKUP($F533&amp;$C533,Sales!$J:$W,11,0),0)</f>
        <v>0</v>
      </c>
      <c r="O533" s="98">
        <f>IFERROR(VLOOKUP($F533&amp;$C533,Sales!$J:$W,12,0),0)</f>
        <v>0</v>
      </c>
      <c r="P533" s="98">
        <f>IFERROR(VLOOKUP($F533&amp;$C533,Sales!$J:$W,13,0),0)</f>
        <v>0</v>
      </c>
      <c r="Q533" s="98">
        <f>IFERROR(VLOOKUP($F533&amp;$C533,Sales!$A:$H,7,0),0)</f>
        <v>0</v>
      </c>
      <c r="R533" s="41">
        <f t="shared" si="16"/>
        <v>1</v>
      </c>
      <c r="S533" s="15">
        <v>1</v>
      </c>
      <c r="T533" s="15"/>
      <c r="U533" s="15"/>
      <c r="V533" s="15">
        <v>1</v>
      </c>
      <c r="W533" s="15">
        <v>1</v>
      </c>
      <c r="X533" s="15">
        <v>1</v>
      </c>
      <c r="Y533" s="41">
        <v>1</v>
      </c>
      <c r="Z533" s="41">
        <v>1</v>
      </c>
      <c r="AA533" s="41"/>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0">
        <v>1</v>
      </c>
      <c r="BA533" t="s">
        <v>22</v>
      </c>
      <c r="BB533" t="s">
        <v>23</v>
      </c>
      <c r="BD533" s="39" t="str">
        <f t="shared" si="17"/>
        <v>01/394929501WBukalapak</v>
      </c>
    </row>
    <row r="534" spans="2:58" ht="13.5" customHeight="1" x14ac:dyDescent="0.35">
      <c r="B534" s="10" t="s">
        <v>17</v>
      </c>
      <c r="C534" s="10" t="s">
        <v>2657</v>
      </c>
      <c r="D534" s="10" t="s">
        <v>405</v>
      </c>
      <c r="E534" s="10" t="s">
        <v>406</v>
      </c>
      <c r="F534" s="10" t="s">
        <v>3010</v>
      </c>
      <c r="G534" s="137" t="s">
        <v>3010</v>
      </c>
      <c r="H534" s="10"/>
      <c r="I534" s="10">
        <v>0</v>
      </c>
      <c r="J534" s="10" t="s">
        <v>8943</v>
      </c>
      <c r="K534" s="10" t="s">
        <v>8944</v>
      </c>
      <c r="L534" s="98">
        <f>IFERROR(VLOOKUP($F534&amp;$C534,Sales!$J:$W,9,0),0)</f>
        <v>0</v>
      </c>
      <c r="M534" s="98">
        <f>IFERROR(VLOOKUP($F534&amp;$C534,Sales!$J:$W,10,0),0)</f>
        <v>0</v>
      </c>
      <c r="N534" s="98">
        <f>IFERROR(VLOOKUP($F534&amp;$C534,Sales!$J:$W,11,0),0)</f>
        <v>0</v>
      </c>
      <c r="O534" s="98">
        <f>IFERROR(VLOOKUP($F534&amp;$C534,Sales!$J:$W,12,0),0)</f>
        <v>0</v>
      </c>
      <c r="P534" s="98">
        <f>IFERROR(VLOOKUP($F534&amp;$C534,Sales!$J:$W,13,0),0)</f>
        <v>0</v>
      </c>
      <c r="Q534" s="98">
        <f>IFERROR(VLOOKUP($F534&amp;$C534,Sales!$A:$H,7,0),0)</f>
        <v>0</v>
      </c>
      <c r="R534" s="41">
        <f t="shared" si="16"/>
        <v>1</v>
      </c>
      <c r="S534" s="15">
        <v>1</v>
      </c>
      <c r="T534" s="15"/>
      <c r="U534" s="15"/>
      <c r="V534" s="15">
        <v>1</v>
      </c>
      <c r="W534" s="15">
        <v>1</v>
      </c>
      <c r="X534" s="15">
        <v>1</v>
      </c>
      <c r="Y534" s="41">
        <v>1</v>
      </c>
      <c r="Z534" s="41">
        <v>1</v>
      </c>
      <c r="AA534" s="41"/>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0">
        <v>1</v>
      </c>
      <c r="BA534" t="s">
        <v>22</v>
      </c>
      <c r="BB534" t="s">
        <v>23</v>
      </c>
      <c r="BD534" s="39" t="str">
        <f t="shared" si="17"/>
        <v>01/394929503DBukalapak</v>
      </c>
    </row>
    <row r="535" spans="2:58" ht="13.5" customHeight="1" x14ac:dyDescent="0.35">
      <c r="B535" s="10" t="s">
        <v>17</v>
      </c>
      <c r="C535" s="10" t="s">
        <v>2657</v>
      </c>
      <c r="D535" s="10" t="s">
        <v>405</v>
      </c>
      <c r="E535" s="10" t="s">
        <v>406</v>
      </c>
      <c r="F535" s="10" t="s">
        <v>8945</v>
      </c>
      <c r="G535" s="137" t="s">
        <v>8945</v>
      </c>
      <c r="H535" s="10"/>
      <c r="I535" s="10">
        <v>0</v>
      </c>
      <c r="J535" s="10" t="s">
        <v>8946</v>
      </c>
      <c r="K535" s="10" t="s">
        <v>8947</v>
      </c>
      <c r="L535" s="98">
        <f>IFERROR(VLOOKUP($F535&amp;$C535,Sales!$J:$W,9,0),0)</f>
        <v>0</v>
      </c>
      <c r="M535" s="98">
        <f>IFERROR(VLOOKUP($F535&amp;$C535,Sales!$J:$W,10,0),0)</f>
        <v>0</v>
      </c>
      <c r="N535" s="98">
        <f>IFERROR(VLOOKUP($F535&amp;$C535,Sales!$J:$W,11,0),0)</f>
        <v>0</v>
      </c>
      <c r="O535" s="98">
        <f>IFERROR(VLOOKUP($F535&amp;$C535,Sales!$J:$W,12,0),0)</f>
        <v>0</v>
      </c>
      <c r="P535" s="98">
        <f>IFERROR(VLOOKUP($F535&amp;$C535,Sales!$J:$W,13,0),0)</f>
        <v>0</v>
      </c>
      <c r="Q535" s="98">
        <f>IFERROR(VLOOKUP($F535&amp;$C535,Sales!$A:$H,7,0),0)</f>
        <v>0</v>
      </c>
      <c r="R535" s="41">
        <f t="shared" si="16"/>
        <v>1</v>
      </c>
      <c r="S535" s="15">
        <v>1</v>
      </c>
      <c r="T535" s="15"/>
      <c r="U535" s="15"/>
      <c r="V535" s="15">
        <v>1</v>
      </c>
      <c r="W535" s="15">
        <v>1</v>
      </c>
      <c r="X535" s="15">
        <v>1</v>
      </c>
      <c r="Y535" s="41">
        <v>1</v>
      </c>
      <c r="Z535" s="41">
        <v>1</v>
      </c>
      <c r="AA535" s="41"/>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0">
        <v>1</v>
      </c>
      <c r="BA535" t="s">
        <v>22</v>
      </c>
      <c r="BB535" t="s">
        <v>23</v>
      </c>
      <c r="BD535" s="39" t="str">
        <f t="shared" si="17"/>
        <v>01/394929502VBukalapak</v>
      </c>
    </row>
    <row r="536" spans="2:58" ht="13.5" customHeight="1" x14ac:dyDescent="0.35">
      <c r="B536" s="10" t="s">
        <v>17</v>
      </c>
      <c r="C536" s="10" t="s">
        <v>2657</v>
      </c>
      <c r="D536" s="10" t="s">
        <v>405</v>
      </c>
      <c r="E536" s="10" t="s">
        <v>406</v>
      </c>
      <c r="F536" s="10" t="s">
        <v>3568</v>
      </c>
      <c r="G536" s="137" t="s">
        <v>3568</v>
      </c>
      <c r="H536" s="10"/>
      <c r="I536" s="10">
        <v>0</v>
      </c>
      <c r="J536" s="10" t="s">
        <v>8948</v>
      </c>
      <c r="K536" s="10" t="s">
        <v>8949</v>
      </c>
      <c r="L536" s="98">
        <f>IFERROR(VLOOKUP($F536&amp;$C536,Sales!$J:$W,9,0),0)</f>
        <v>0</v>
      </c>
      <c r="M536" s="98">
        <f>IFERROR(VLOOKUP($F536&amp;$C536,Sales!$J:$W,10,0),0)</f>
        <v>0</v>
      </c>
      <c r="N536" s="98">
        <f>IFERROR(VLOOKUP($F536&amp;$C536,Sales!$J:$W,11,0),0)</f>
        <v>0</v>
      </c>
      <c r="O536" s="98">
        <f>IFERROR(VLOOKUP($F536&amp;$C536,Sales!$J:$W,12,0),0)</f>
        <v>0</v>
      </c>
      <c r="P536" s="98">
        <f>IFERROR(VLOOKUP($F536&amp;$C536,Sales!$J:$W,13,0),0)</f>
        <v>0</v>
      </c>
      <c r="Q536" s="98">
        <f>IFERROR(VLOOKUP($F536&amp;$C536,Sales!$A:$H,7,0),0)</f>
        <v>0</v>
      </c>
      <c r="R536" s="41">
        <f t="shared" si="16"/>
        <v>1</v>
      </c>
      <c r="S536" s="15">
        <v>1</v>
      </c>
      <c r="T536" s="15"/>
      <c r="U536" s="15"/>
      <c r="V536" s="15">
        <v>1</v>
      </c>
      <c r="W536" s="15">
        <v>1</v>
      </c>
      <c r="X536" s="15">
        <v>1</v>
      </c>
      <c r="Y536" s="41">
        <v>1</v>
      </c>
      <c r="Z536" s="41">
        <v>1</v>
      </c>
      <c r="AA536" s="41"/>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0">
        <v>1</v>
      </c>
      <c r="BA536" t="s">
        <v>22</v>
      </c>
      <c r="BB536" t="s">
        <v>23</v>
      </c>
      <c r="BD536" s="39" t="str">
        <f t="shared" si="17"/>
        <v>01/394929503QBukalapak</v>
      </c>
    </row>
    <row r="537" spans="2:58" ht="13.5" customHeight="1" x14ac:dyDescent="0.35">
      <c r="B537" s="10" t="s">
        <v>17</v>
      </c>
      <c r="C537" s="10" t="s">
        <v>2657</v>
      </c>
      <c r="D537" s="10" t="s">
        <v>405</v>
      </c>
      <c r="E537" s="10" t="s">
        <v>406</v>
      </c>
      <c r="F537" s="10" t="s">
        <v>2993</v>
      </c>
      <c r="G537" s="137" t="s">
        <v>2993</v>
      </c>
      <c r="H537" s="10"/>
      <c r="I537" s="10">
        <v>0</v>
      </c>
      <c r="J537" s="10" t="s">
        <v>8950</v>
      </c>
      <c r="K537" s="10" t="s">
        <v>8951</v>
      </c>
      <c r="L537" s="98">
        <f>IFERROR(VLOOKUP($F537&amp;$C537,Sales!$J:$W,9,0),0)</f>
        <v>0</v>
      </c>
      <c r="M537" s="98">
        <f>IFERROR(VLOOKUP($F537&amp;$C537,Sales!$J:$W,10,0),0)</f>
        <v>0</v>
      </c>
      <c r="N537" s="98">
        <f>IFERROR(VLOOKUP($F537&amp;$C537,Sales!$J:$W,11,0),0)</f>
        <v>0</v>
      </c>
      <c r="O537" s="98">
        <f>IFERROR(VLOOKUP($F537&amp;$C537,Sales!$J:$W,12,0),0)</f>
        <v>0</v>
      </c>
      <c r="P537" s="98">
        <f>IFERROR(VLOOKUP($F537&amp;$C537,Sales!$J:$W,13,0),0)</f>
        <v>0</v>
      </c>
      <c r="Q537" s="98">
        <f>IFERROR(VLOOKUP($F537&amp;$C537,Sales!$A:$H,7,0),0)</f>
        <v>0</v>
      </c>
      <c r="R537" s="41">
        <f t="shared" si="16"/>
        <v>1</v>
      </c>
      <c r="S537" s="15">
        <v>1</v>
      </c>
      <c r="T537" s="15"/>
      <c r="U537" s="15"/>
      <c r="V537" s="15">
        <v>1</v>
      </c>
      <c r="W537" s="15">
        <v>1</v>
      </c>
      <c r="X537" s="15">
        <v>1</v>
      </c>
      <c r="Y537" s="41">
        <v>1</v>
      </c>
      <c r="Z537" s="41">
        <v>1</v>
      </c>
      <c r="AA537" s="41"/>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0">
        <v>1</v>
      </c>
      <c r="BA537" t="s">
        <v>22</v>
      </c>
      <c r="BB537" t="s">
        <v>23</v>
      </c>
      <c r="BD537" s="39" t="str">
        <f t="shared" si="17"/>
        <v>01/394929502DBukalapak</v>
      </c>
    </row>
    <row r="538" spans="2:58" ht="13.5" customHeight="1" x14ac:dyDescent="0.35">
      <c r="B538" s="10" t="s">
        <v>17</v>
      </c>
      <c r="C538" s="10" t="s">
        <v>2657</v>
      </c>
      <c r="D538" s="10" t="s">
        <v>405</v>
      </c>
      <c r="E538" s="10" t="s">
        <v>406</v>
      </c>
      <c r="F538" s="10" t="s">
        <v>2631</v>
      </c>
      <c r="G538" s="137" t="s">
        <v>2631</v>
      </c>
      <c r="H538" s="10"/>
      <c r="I538" s="10">
        <v>0</v>
      </c>
      <c r="J538" s="10" t="s">
        <v>8952</v>
      </c>
      <c r="K538" s="10" t="s">
        <v>8953</v>
      </c>
      <c r="L538" s="98">
        <f>IFERROR(VLOOKUP($F538&amp;$C538,Sales!$J:$W,9,0),0)</f>
        <v>0</v>
      </c>
      <c r="M538" s="98">
        <f>IFERROR(VLOOKUP($F538&amp;$C538,Sales!$J:$W,10,0),0)</f>
        <v>0</v>
      </c>
      <c r="N538" s="98">
        <f>IFERROR(VLOOKUP($F538&amp;$C538,Sales!$J:$W,11,0),0)</f>
        <v>62522.522522522515</v>
      </c>
      <c r="O538" s="98">
        <f>IFERROR(VLOOKUP($F538&amp;$C538,Sales!$J:$W,12,0),0)</f>
        <v>0.66666666666666663</v>
      </c>
      <c r="P538" s="98">
        <f>IFERROR(VLOOKUP($F538&amp;$C538,Sales!$J:$W,13,0),0)</f>
        <v>20840.84084084084</v>
      </c>
      <c r="Q538" s="98">
        <f>IFERROR(VLOOKUP($F538&amp;$C538,Sales!$A:$H,7,0),0)</f>
        <v>0</v>
      </c>
      <c r="R538" s="41">
        <f t="shared" si="16"/>
        <v>1</v>
      </c>
      <c r="S538" s="15">
        <v>1</v>
      </c>
      <c r="T538" s="15"/>
      <c r="U538" s="15"/>
      <c r="V538" s="15">
        <v>1</v>
      </c>
      <c r="W538" s="15">
        <v>1</v>
      </c>
      <c r="X538" s="15">
        <v>1</v>
      </c>
      <c r="Y538" s="41">
        <v>1</v>
      </c>
      <c r="Z538" s="41">
        <v>1</v>
      </c>
      <c r="AA538" s="41"/>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0">
        <v>1</v>
      </c>
      <c r="BA538" t="s">
        <v>22</v>
      </c>
      <c r="BB538" t="s">
        <v>23</v>
      </c>
      <c r="BD538" s="39" t="str">
        <f t="shared" si="17"/>
        <v>01/274921602DBukalapak</v>
      </c>
    </row>
    <row r="539" spans="2:58" ht="13.5" customHeight="1" x14ac:dyDescent="0.35">
      <c r="B539" s="10" t="s">
        <v>17</v>
      </c>
      <c r="C539" s="10" t="s">
        <v>2657</v>
      </c>
      <c r="D539" s="10" t="s">
        <v>405</v>
      </c>
      <c r="E539" s="10" t="s">
        <v>406</v>
      </c>
      <c r="F539" s="10" t="s">
        <v>2630</v>
      </c>
      <c r="G539" s="137" t="s">
        <v>2630</v>
      </c>
      <c r="H539" s="10"/>
      <c r="I539" s="10">
        <v>0</v>
      </c>
      <c r="J539" s="10" t="s">
        <v>8954</v>
      </c>
      <c r="K539" s="10" t="s">
        <v>8955</v>
      </c>
      <c r="L539" s="98">
        <f>IFERROR(VLOOKUP($F539&amp;$C539,Sales!$J:$W,9,0),0)</f>
        <v>0</v>
      </c>
      <c r="M539" s="98">
        <f>IFERROR(VLOOKUP($F539&amp;$C539,Sales!$J:$W,10,0),0)</f>
        <v>0</v>
      </c>
      <c r="N539" s="98">
        <f>IFERROR(VLOOKUP($F539&amp;$C539,Sales!$J:$W,11,0),0)</f>
        <v>0</v>
      </c>
      <c r="O539" s="98">
        <f>IFERROR(VLOOKUP($F539&amp;$C539,Sales!$J:$W,12,0),0)</f>
        <v>0</v>
      </c>
      <c r="P539" s="98">
        <f>IFERROR(VLOOKUP($F539&amp;$C539,Sales!$J:$W,13,0),0)</f>
        <v>0</v>
      </c>
      <c r="Q539" s="98">
        <f>IFERROR(VLOOKUP($F539&amp;$C539,Sales!$A:$H,7,0),0)</f>
        <v>0</v>
      </c>
      <c r="R539" s="41">
        <f t="shared" si="16"/>
        <v>1</v>
      </c>
      <c r="S539" s="15">
        <v>1</v>
      </c>
      <c r="T539" s="15"/>
      <c r="U539" s="15"/>
      <c r="V539" s="15">
        <v>1</v>
      </c>
      <c r="W539" s="15">
        <v>1</v>
      </c>
      <c r="X539" s="15">
        <v>1</v>
      </c>
      <c r="Y539" s="41">
        <v>1</v>
      </c>
      <c r="Z539" s="41">
        <v>1</v>
      </c>
      <c r="AA539" s="41"/>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0">
        <v>1</v>
      </c>
      <c r="BA539" t="s">
        <v>22</v>
      </c>
      <c r="BB539" t="s">
        <v>23</v>
      </c>
      <c r="BD539" s="39" t="str">
        <f t="shared" si="17"/>
        <v>01/274923801HBukalapak</v>
      </c>
    </row>
    <row r="540" spans="2:58" ht="13.5" customHeight="1" x14ac:dyDescent="0.35">
      <c r="B540" s="10" t="s">
        <v>17</v>
      </c>
      <c r="C540" s="10" t="s">
        <v>2657</v>
      </c>
      <c r="D540" s="10" t="s">
        <v>405</v>
      </c>
      <c r="E540" s="10" t="s">
        <v>406</v>
      </c>
      <c r="F540" s="10" t="s">
        <v>2640</v>
      </c>
      <c r="G540" s="137" t="s">
        <v>2640</v>
      </c>
      <c r="H540" s="10"/>
      <c r="I540" s="10">
        <v>0</v>
      </c>
      <c r="J540" s="10" t="s">
        <v>11528</v>
      </c>
      <c r="K540" s="10" t="s">
        <v>11529</v>
      </c>
      <c r="L540" s="98">
        <f>IFERROR(VLOOKUP($F540&amp;$C540,Sales!$J:$W,9,0),0)</f>
        <v>0</v>
      </c>
      <c r="M540" s="98">
        <f>IFERROR(VLOOKUP($F540&amp;$C540,Sales!$J:$W,10,0),0)</f>
        <v>0</v>
      </c>
      <c r="N540" s="98">
        <f>IFERROR(VLOOKUP($F540&amp;$C540,Sales!$J:$W,11,0),0)</f>
        <v>68378.378378378373</v>
      </c>
      <c r="O540" s="98">
        <f>IFERROR(VLOOKUP($F540&amp;$C540,Sales!$J:$W,12,0),0)</f>
        <v>1</v>
      </c>
      <c r="P540" s="98">
        <f>IFERROR(VLOOKUP($F540&amp;$C540,Sales!$J:$W,13,0),0)</f>
        <v>22792.792792792792</v>
      </c>
      <c r="Q540" s="98">
        <f>IFERROR(VLOOKUP($F540&amp;$C540,Sales!$A:$H,7,0),0)</f>
        <v>0</v>
      </c>
      <c r="R540" s="41">
        <f t="shared" si="16"/>
        <v>1</v>
      </c>
      <c r="S540" s="15">
        <v>1</v>
      </c>
      <c r="T540" s="15"/>
      <c r="U540" s="15"/>
      <c r="V540" s="15">
        <v>1</v>
      </c>
      <c r="W540" s="15">
        <v>1</v>
      </c>
      <c r="X540" s="15">
        <v>1</v>
      </c>
      <c r="Y540" s="41">
        <v>1</v>
      </c>
      <c r="Z540" s="41">
        <v>1</v>
      </c>
      <c r="AA540" s="41"/>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0">
        <v>1</v>
      </c>
      <c r="BA540" t="s">
        <v>22</v>
      </c>
      <c r="BB540" t="s">
        <v>23</v>
      </c>
      <c r="BD540" s="39" t="str">
        <f t="shared" si="17"/>
        <v>01/274923801CBukalapak</v>
      </c>
    </row>
    <row r="541" spans="2:58" ht="13.5" customHeight="1" x14ac:dyDescent="0.35">
      <c r="B541" s="10" t="s">
        <v>17</v>
      </c>
      <c r="C541" s="10" t="s">
        <v>2657</v>
      </c>
      <c r="D541" s="10" t="s">
        <v>405</v>
      </c>
      <c r="E541" s="10" t="s">
        <v>406</v>
      </c>
      <c r="F541" s="10" t="s">
        <v>1914</v>
      </c>
      <c r="G541" s="137" t="s">
        <v>1914</v>
      </c>
      <c r="H541" s="10"/>
      <c r="I541" s="10">
        <v>0</v>
      </c>
      <c r="J541" s="10" t="s">
        <v>8956</v>
      </c>
      <c r="K541" s="10" t="s">
        <v>8957</v>
      </c>
      <c r="L541" s="98">
        <f>IFERROR(VLOOKUP($F541&amp;$C541,Sales!$J:$W,9,0),0)</f>
        <v>0</v>
      </c>
      <c r="M541" s="98">
        <f>IFERROR(VLOOKUP($F541&amp;$C541,Sales!$J:$W,10,0),0)</f>
        <v>0</v>
      </c>
      <c r="N541" s="98">
        <f>IFERROR(VLOOKUP($F541&amp;$C541,Sales!$J:$W,11,0),0)</f>
        <v>0</v>
      </c>
      <c r="O541" s="98">
        <f>IFERROR(VLOOKUP($F541&amp;$C541,Sales!$J:$W,12,0),0)</f>
        <v>0</v>
      </c>
      <c r="P541" s="98">
        <f>IFERROR(VLOOKUP($F541&amp;$C541,Sales!$J:$W,13,0),0)</f>
        <v>0</v>
      </c>
      <c r="Q541" s="98">
        <f>IFERROR(VLOOKUP($F541&amp;$C541,Sales!$A:$H,7,0),0)</f>
        <v>0</v>
      </c>
      <c r="R541" s="41">
        <f t="shared" si="16"/>
        <v>1</v>
      </c>
      <c r="S541" s="15">
        <v>1</v>
      </c>
      <c r="T541" s="15"/>
      <c r="U541" s="15"/>
      <c r="V541" s="15">
        <v>1</v>
      </c>
      <c r="W541" s="15">
        <v>1</v>
      </c>
      <c r="X541" s="15">
        <v>1</v>
      </c>
      <c r="Y541" s="41">
        <v>1</v>
      </c>
      <c r="Z541" s="41">
        <v>1</v>
      </c>
      <c r="AA541" s="41"/>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0">
        <v>1</v>
      </c>
      <c r="BA541" t="s">
        <v>22</v>
      </c>
      <c r="BB541" t="s">
        <v>23</v>
      </c>
      <c r="BD541" s="39" t="str">
        <f t="shared" si="17"/>
        <v>01/274927101BBukalapak</v>
      </c>
    </row>
    <row r="542" spans="2:58" ht="13.5" customHeight="1" x14ac:dyDescent="0.35">
      <c r="B542" s="10" t="s">
        <v>17</v>
      </c>
      <c r="C542" s="10" t="s">
        <v>2657</v>
      </c>
      <c r="D542" s="10" t="s">
        <v>405</v>
      </c>
      <c r="E542" s="10" t="s">
        <v>406</v>
      </c>
      <c r="F542" s="10" t="s">
        <v>1256</v>
      </c>
      <c r="G542" s="137" t="s">
        <v>1256</v>
      </c>
      <c r="H542" s="10"/>
      <c r="I542" s="10" t="s">
        <v>1257</v>
      </c>
      <c r="J542" s="10" t="s">
        <v>13353</v>
      </c>
      <c r="K542" s="10" t="s">
        <v>2397</v>
      </c>
      <c r="L542" s="98">
        <f>IFERROR(VLOOKUP($F542&amp;$C542,Sales!$J:$W,9,0),0)</f>
        <v>0</v>
      </c>
      <c r="M542" s="98">
        <f>IFERROR(VLOOKUP($F542&amp;$C542,Sales!$J:$W,10,0),0)</f>
        <v>0</v>
      </c>
      <c r="N542" s="98">
        <f>IFERROR(VLOOKUP($F542&amp;$C542,Sales!$J:$W,11,0),0)</f>
        <v>16036.036036036036</v>
      </c>
      <c r="O542" s="98">
        <f>IFERROR(VLOOKUP($F542&amp;$C542,Sales!$J:$W,12,0),0)</f>
        <v>0.66666666666666663</v>
      </c>
      <c r="P542" s="98">
        <f>IFERROR(VLOOKUP($F542&amp;$C542,Sales!$J:$W,13,0),0)</f>
        <v>5345.3453453453449</v>
      </c>
      <c r="Q542" s="98">
        <f>IFERROR(VLOOKUP($F542&amp;$C542,Sales!$A:$H,7,0),0)</f>
        <v>0</v>
      </c>
      <c r="R542" s="41">
        <f t="shared" si="16"/>
        <v>1</v>
      </c>
      <c r="S542" s="15">
        <v>1</v>
      </c>
      <c r="T542" s="15"/>
      <c r="U542" s="15"/>
      <c r="V542" s="15">
        <v>1</v>
      </c>
      <c r="W542" s="15">
        <v>1</v>
      </c>
      <c r="X542" s="15">
        <v>1</v>
      </c>
      <c r="Y542" s="41">
        <v>1</v>
      </c>
      <c r="Z542" s="41">
        <v>1</v>
      </c>
      <c r="AA542" s="41"/>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0">
        <v>1</v>
      </c>
      <c r="BA542" t="s">
        <v>22</v>
      </c>
      <c r="BB542" t="s">
        <v>23</v>
      </c>
      <c r="BD542" s="39" t="str">
        <f t="shared" si="17"/>
        <v>01/274922301FBukalapak</v>
      </c>
    </row>
    <row r="543" spans="2:58" ht="13.5" customHeight="1" x14ac:dyDescent="0.35">
      <c r="B543" s="10" t="s">
        <v>17</v>
      </c>
      <c r="C543" s="10" t="s">
        <v>2657</v>
      </c>
      <c r="D543" s="10" t="s">
        <v>405</v>
      </c>
      <c r="E543" s="10" t="s">
        <v>406</v>
      </c>
      <c r="F543" s="10" t="s">
        <v>449</v>
      </c>
      <c r="G543" s="137" t="s">
        <v>449</v>
      </c>
      <c r="H543" s="10"/>
      <c r="I543" s="10">
        <v>0</v>
      </c>
      <c r="J543" s="10" t="s">
        <v>2771</v>
      </c>
      <c r="K543" s="10" t="s">
        <v>2399</v>
      </c>
      <c r="L543" s="98">
        <f>IFERROR(VLOOKUP($F543&amp;$C543,Sales!$J:$W,9,0),0)</f>
        <v>0</v>
      </c>
      <c r="M543" s="98">
        <f>IFERROR(VLOOKUP($F543&amp;$C543,Sales!$J:$W,10,0),0)</f>
        <v>67927.927927927929</v>
      </c>
      <c r="N543" s="98">
        <f>IFERROR(VLOOKUP($F543&amp;$C543,Sales!$J:$W,11,0),0)</f>
        <v>0</v>
      </c>
      <c r="O543" s="98">
        <f>IFERROR(VLOOKUP($F543&amp;$C543,Sales!$J:$W,12,0),0)</f>
        <v>0.66666666666666663</v>
      </c>
      <c r="P543" s="98">
        <f>IFERROR(VLOOKUP($F543&amp;$C543,Sales!$J:$W,13,0),0)</f>
        <v>22642.642642642644</v>
      </c>
      <c r="Q543" s="98">
        <f>IFERROR(VLOOKUP($F543&amp;$C543,Sales!$A:$H,7,0),0)</f>
        <v>0</v>
      </c>
      <c r="R543" s="41">
        <f t="shared" si="16"/>
        <v>1</v>
      </c>
      <c r="S543" s="15">
        <v>1</v>
      </c>
      <c r="T543" s="15"/>
      <c r="U543" s="15"/>
      <c r="V543" s="15">
        <v>1</v>
      </c>
      <c r="W543" s="15">
        <v>1</v>
      </c>
      <c r="X543" s="15">
        <v>1</v>
      </c>
      <c r="Y543" s="41">
        <v>1</v>
      </c>
      <c r="Z543" s="41">
        <v>1</v>
      </c>
      <c r="AA543" s="41"/>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0">
        <v>1</v>
      </c>
      <c r="BA543" t="s">
        <v>8733</v>
      </c>
      <c r="BB543" t="s">
        <v>23</v>
      </c>
      <c r="BD543" s="39" t="str">
        <f t="shared" si="17"/>
        <v>01/341313901ABukalapak</v>
      </c>
    </row>
    <row r="544" spans="2:58" ht="13.5" customHeight="1" x14ac:dyDescent="0.35">
      <c r="B544" s="10" t="s">
        <v>17</v>
      </c>
      <c r="C544" s="10" t="s">
        <v>2657</v>
      </c>
      <c r="D544" s="10" t="s">
        <v>405</v>
      </c>
      <c r="E544" s="10" t="s">
        <v>406</v>
      </c>
      <c r="F544" s="10" t="s">
        <v>2588</v>
      </c>
      <c r="G544" s="137" t="s">
        <v>2588</v>
      </c>
      <c r="H544" s="10"/>
      <c r="I544" s="10" t="s">
        <v>3614</v>
      </c>
      <c r="J544" s="10" t="s">
        <v>2669</v>
      </c>
      <c r="K544" s="10" t="s">
        <v>2589</v>
      </c>
      <c r="L544" s="98">
        <f>IFERROR(VLOOKUP($F544&amp;$C544,Sales!$J:$W,9,0),0)</f>
        <v>10090.090090090089</v>
      </c>
      <c r="M544" s="98">
        <f>IFERROR(VLOOKUP($F544&amp;$C544,Sales!$J:$W,10,0),0)</f>
        <v>0</v>
      </c>
      <c r="N544" s="98">
        <f>IFERROR(VLOOKUP($F544&amp;$C544,Sales!$J:$W,11,0),0)</f>
        <v>0</v>
      </c>
      <c r="O544" s="98">
        <f>IFERROR(VLOOKUP($F544&amp;$C544,Sales!$J:$W,12,0),0)</f>
        <v>0.33333333333333331</v>
      </c>
      <c r="P544" s="98">
        <f>IFERROR(VLOOKUP($F544&amp;$C544,Sales!$J:$W,13,0),0)</f>
        <v>3363.3633633633631</v>
      </c>
      <c r="Q544" s="98">
        <f>IFERROR(VLOOKUP($F544&amp;$C544,Sales!$A:$H,7,0),0)</f>
        <v>0</v>
      </c>
      <c r="R544" s="41">
        <f t="shared" si="16"/>
        <v>1</v>
      </c>
      <c r="S544" s="15">
        <v>1</v>
      </c>
      <c r="T544" s="15"/>
      <c r="U544" s="15"/>
      <c r="V544" s="15">
        <v>1</v>
      </c>
      <c r="W544" s="15">
        <v>1</v>
      </c>
      <c r="X544" s="15">
        <v>1</v>
      </c>
      <c r="Y544" s="41">
        <v>1</v>
      </c>
      <c r="Z544" s="41">
        <v>1</v>
      </c>
      <c r="AA544" s="41"/>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0">
        <v>1</v>
      </c>
      <c r="BA544" t="s">
        <v>8733</v>
      </c>
      <c r="BB544" t="s">
        <v>23</v>
      </c>
      <c r="BD544" s="39" t="str">
        <f t="shared" si="17"/>
        <v>01/274926401HBukalapak</v>
      </c>
    </row>
    <row r="545" spans="2:56" ht="13.5" customHeight="1" x14ac:dyDescent="0.35">
      <c r="B545" s="10" t="s">
        <v>17</v>
      </c>
      <c r="C545" s="10" t="s">
        <v>2657</v>
      </c>
      <c r="D545" s="10" t="s">
        <v>405</v>
      </c>
      <c r="E545" s="10" t="s">
        <v>406</v>
      </c>
      <c r="F545" s="10" t="s">
        <v>2342</v>
      </c>
      <c r="G545" s="137" t="s">
        <v>2342</v>
      </c>
      <c r="H545" s="10"/>
      <c r="I545" s="10" t="s">
        <v>3596</v>
      </c>
      <c r="J545" s="10" t="s">
        <v>5349</v>
      </c>
      <c r="K545" s="10" t="s">
        <v>2544</v>
      </c>
      <c r="L545" s="98">
        <f>IFERROR(VLOOKUP($F545&amp;$C545,Sales!$J:$W,9,0),0)</f>
        <v>0</v>
      </c>
      <c r="M545" s="98">
        <f>IFERROR(VLOOKUP($F545&amp;$C545,Sales!$J:$W,10,0),0)</f>
        <v>0</v>
      </c>
      <c r="N545" s="98">
        <f>IFERROR(VLOOKUP($F545&amp;$C545,Sales!$J:$W,11,0),0)</f>
        <v>0</v>
      </c>
      <c r="O545" s="98">
        <f>IFERROR(VLOOKUP($F545&amp;$C545,Sales!$J:$W,12,0),0)</f>
        <v>0</v>
      </c>
      <c r="P545" s="98">
        <f>IFERROR(VLOOKUP($F545&amp;$C545,Sales!$J:$W,13,0),0)</f>
        <v>0</v>
      </c>
      <c r="Q545" s="98">
        <f>IFERROR(VLOOKUP($F545&amp;$C545,Sales!$A:$H,7,0),0)</f>
        <v>0</v>
      </c>
      <c r="R545" s="41">
        <f t="shared" si="16"/>
        <v>1</v>
      </c>
      <c r="S545" s="15">
        <v>1</v>
      </c>
      <c r="T545" s="15"/>
      <c r="U545" s="15"/>
      <c r="V545" s="15">
        <v>1</v>
      </c>
      <c r="W545" s="15">
        <v>1</v>
      </c>
      <c r="X545" s="15">
        <v>1</v>
      </c>
      <c r="Y545" s="41">
        <v>1</v>
      </c>
      <c r="Z545" s="41">
        <v>1</v>
      </c>
      <c r="AA545" s="41"/>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0">
        <v>1</v>
      </c>
      <c r="BA545" t="s">
        <v>8733</v>
      </c>
      <c r="BB545" t="s">
        <v>23</v>
      </c>
      <c r="BD545" s="39" t="str">
        <f t="shared" si="17"/>
        <v>01/394929501KBukalapak</v>
      </c>
    </row>
    <row r="546" spans="2:56" ht="13.5" customHeight="1" x14ac:dyDescent="0.35">
      <c r="B546" s="10" t="s">
        <v>17</v>
      </c>
      <c r="C546" s="10" t="s">
        <v>2657</v>
      </c>
      <c r="D546" s="10" t="s">
        <v>405</v>
      </c>
      <c r="E546" s="10" t="s">
        <v>406</v>
      </c>
      <c r="F546" s="10" t="s">
        <v>2349</v>
      </c>
      <c r="G546" s="137" t="s">
        <v>2349</v>
      </c>
      <c r="H546" s="10"/>
      <c r="I546" s="10" t="s">
        <v>3600</v>
      </c>
      <c r="J546" s="10" t="s">
        <v>8958</v>
      </c>
      <c r="K546" s="10" t="s">
        <v>8959</v>
      </c>
      <c r="L546" s="98">
        <f>IFERROR(VLOOKUP($F546&amp;$C546,Sales!$J:$W,9,0),0)</f>
        <v>0</v>
      </c>
      <c r="M546" s="98">
        <f>IFERROR(VLOOKUP($F546&amp;$C546,Sales!$J:$W,10,0),0)</f>
        <v>0</v>
      </c>
      <c r="N546" s="98">
        <f>IFERROR(VLOOKUP($F546&amp;$C546,Sales!$J:$W,11,0),0)</f>
        <v>0</v>
      </c>
      <c r="O546" s="98">
        <f>IFERROR(VLOOKUP($F546&amp;$C546,Sales!$J:$W,12,0),0)</f>
        <v>0</v>
      </c>
      <c r="P546" s="98">
        <f>IFERROR(VLOOKUP($F546&amp;$C546,Sales!$J:$W,13,0),0)</f>
        <v>0</v>
      </c>
      <c r="Q546" s="98">
        <f>IFERROR(VLOOKUP($F546&amp;$C546,Sales!$A:$H,7,0),0)</f>
        <v>0</v>
      </c>
      <c r="R546" s="41">
        <f t="shared" si="16"/>
        <v>1</v>
      </c>
      <c r="S546" s="15">
        <v>1</v>
      </c>
      <c r="T546" s="15"/>
      <c r="U546" s="15"/>
      <c r="V546" s="15">
        <v>1</v>
      </c>
      <c r="W546" s="15">
        <v>1</v>
      </c>
      <c r="X546" s="15">
        <v>1</v>
      </c>
      <c r="Y546" s="41">
        <v>1</v>
      </c>
      <c r="Z546" s="41">
        <v>1</v>
      </c>
      <c r="AA546" s="41"/>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0">
        <v>1</v>
      </c>
      <c r="BA546" t="s">
        <v>22</v>
      </c>
      <c r="BB546" t="s">
        <v>23</v>
      </c>
      <c r="BD546" s="39" t="str">
        <f t="shared" si="17"/>
        <v>01/394929501NBukalapak</v>
      </c>
    </row>
    <row r="547" spans="2:56" ht="13.5" customHeight="1" x14ac:dyDescent="0.35">
      <c r="B547" s="10" t="s">
        <v>17</v>
      </c>
      <c r="C547" s="10" t="s">
        <v>2657</v>
      </c>
      <c r="D547" s="10" t="s">
        <v>405</v>
      </c>
      <c r="E547" s="10" t="s">
        <v>406</v>
      </c>
      <c r="F547" s="10" t="s">
        <v>2319</v>
      </c>
      <c r="G547" s="137" t="s">
        <v>2319</v>
      </c>
      <c r="H547" s="10"/>
      <c r="I547" s="10" t="s">
        <v>2334</v>
      </c>
      <c r="J547" s="10" t="s">
        <v>2732</v>
      </c>
      <c r="K547" s="10" t="s">
        <v>2590</v>
      </c>
      <c r="L547" s="98">
        <f>IFERROR(VLOOKUP($F547&amp;$C547,Sales!$J:$W,9,0),0)</f>
        <v>0</v>
      </c>
      <c r="M547" s="98">
        <f>IFERROR(VLOOKUP($F547&amp;$C547,Sales!$J:$W,10,0),0)</f>
        <v>0</v>
      </c>
      <c r="N547" s="98">
        <f>IFERROR(VLOOKUP($F547&amp;$C547,Sales!$J:$W,11,0),0)</f>
        <v>0</v>
      </c>
      <c r="O547" s="98">
        <f>IFERROR(VLOOKUP($F547&amp;$C547,Sales!$J:$W,12,0),0)</f>
        <v>0</v>
      </c>
      <c r="P547" s="98">
        <f>IFERROR(VLOOKUP($F547&amp;$C547,Sales!$J:$W,13,0),0)</f>
        <v>0</v>
      </c>
      <c r="Q547" s="98">
        <f>IFERROR(VLOOKUP($F547&amp;$C547,Sales!$A:$H,7,0),0)</f>
        <v>0</v>
      </c>
      <c r="R547" s="41">
        <f t="shared" si="16"/>
        <v>1</v>
      </c>
      <c r="S547" s="15">
        <v>1</v>
      </c>
      <c r="T547" s="15"/>
      <c r="U547" s="15"/>
      <c r="V547" s="15">
        <v>1</v>
      </c>
      <c r="W547" s="15">
        <v>1</v>
      </c>
      <c r="X547" s="15">
        <v>1</v>
      </c>
      <c r="Y547" s="41">
        <v>1</v>
      </c>
      <c r="Z547" s="41">
        <v>1</v>
      </c>
      <c r="AA547" s="41"/>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0">
        <v>1</v>
      </c>
      <c r="BA547" t="s">
        <v>22</v>
      </c>
      <c r="BB547" t="s">
        <v>23</v>
      </c>
      <c r="BD547" s="39" t="str">
        <f t="shared" si="17"/>
        <v>01/274926401GBukalapak</v>
      </c>
    </row>
    <row r="548" spans="2:56" ht="13.5" customHeight="1" x14ac:dyDescent="0.35">
      <c r="B548" s="10" t="s">
        <v>17</v>
      </c>
      <c r="C548" s="10" t="s">
        <v>2657</v>
      </c>
      <c r="D548" s="10" t="s">
        <v>405</v>
      </c>
      <c r="E548" s="10" t="s">
        <v>406</v>
      </c>
      <c r="F548" s="10" t="s">
        <v>1922</v>
      </c>
      <c r="G548" s="137" t="s">
        <v>1922</v>
      </c>
      <c r="H548" s="10"/>
      <c r="I548" s="10" t="s">
        <v>6196</v>
      </c>
      <c r="J548" s="10" t="s">
        <v>8960</v>
      </c>
      <c r="K548" s="10" t="s">
        <v>8961</v>
      </c>
      <c r="L548" s="98">
        <f>IFERROR(VLOOKUP($F548&amp;$C548,Sales!$J:$W,9,0),0)</f>
        <v>0</v>
      </c>
      <c r="M548" s="98">
        <f>IFERROR(VLOOKUP($F548&amp;$C548,Sales!$J:$W,10,0),0)</f>
        <v>0</v>
      </c>
      <c r="N548" s="98">
        <f>IFERROR(VLOOKUP($F548&amp;$C548,Sales!$J:$W,11,0),0)</f>
        <v>40540.54054054054</v>
      </c>
      <c r="O548" s="98">
        <f>IFERROR(VLOOKUP($F548&amp;$C548,Sales!$J:$W,12,0),0)</f>
        <v>0.66666666666666663</v>
      </c>
      <c r="P548" s="98">
        <f>IFERROR(VLOOKUP($F548&amp;$C548,Sales!$J:$W,13,0),0)</f>
        <v>13513.513513513513</v>
      </c>
      <c r="Q548" s="98">
        <f>IFERROR(VLOOKUP($F548&amp;$C548,Sales!$A:$H,7,0),0)</f>
        <v>0</v>
      </c>
      <c r="R548" s="41">
        <f t="shared" si="16"/>
        <v>1</v>
      </c>
      <c r="S548" s="15">
        <v>1</v>
      </c>
      <c r="T548" s="15"/>
      <c r="U548" s="15"/>
      <c r="V548" s="15">
        <v>1</v>
      </c>
      <c r="W548" s="15">
        <v>1</v>
      </c>
      <c r="X548" s="15">
        <v>1</v>
      </c>
      <c r="Y548" s="41">
        <v>1</v>
      </c>
      <c r="Z548" s="41">
        <v>1</v>
      </c>
      <c r="AA548" s="41"/>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0">
        <v>1</v>
      </c>
      <c r="BA548" t="s">
        <v>22</v>
      </c>
      <c r="BB548" t="s">
        <v>23</v>
      </c>
      <c r="BD548" s="39" t="str">
        <f t="shared" si="17"/>
        <v>01/274922801BBukalapak</v>
      </c>
    </row>
    <row r="549" spans="2:56" ht="13.5" customHeight="1" x14ac:dyDescent="0.35">
      <c r="B549" s="10" t="s">
        <v>17</v>
      </c>
      <c r="C549" s="10" t="s">
        <v>2657</v>
      </c>
      <c r="D549" s="10" t="s">
        <v>405</v>
      </c>
      <c r="E549" s="10" t="s">
        <v>406</v>
      </c>
      <c r="F549" s="10" t="s">
        <v>414</v>
      </c>
      <c r="G549" s="137" t="s">
        <v>414</v>
      </c>
      <c r="H549" s="10"/>
      <c r="I549" s="10" t="s">
        <v>415</v>
      </c>
      <c r="J549" s="10" t="s">
        <v>8962</v>
      </c>
      <c r="K549" s="10" t="s">
        <v>8963</v>
      </c>
      <c r="L549" s="98">
        <f>IFERROR(VLOOKUP($F549&amp;$C549,Sales!$J:$W,9,0),0)</f>
        <v>0</v>
      </c>
      <c r="M549" s="98">
        <f>IFERROR(VLOOKUP($F549&amp;$C549,Sales!$J:$W,10,0),0)</f>
        <v>0</v>
      </c>
      <c r="N549" s="98">
        <f>IFERROR(VLOOKUP($F549&amp;$C549,Sales!$J:$W,11,0),0)</f>
        <v>0</v>
      </c>
      <c r="O549" s="98">
        <f>IFERROR(VLOOKUP($F549&amp;$C549,Sales!$J:$W,12,0),0)</f>
        <v>0</v>
      </c>
      <c r="P549" s="98">
        <f>IFERROR(VLOOKUP($F549&amp;$C549,Sales!$J:$W,13,0),0)</f>
        <v>0</v>
      </c>
      <c r="Q549" s="98">
        <f>IFERROR(VLOOKUP($F549&amp;$C549,Sales!$A:$H,7,0),0)</f>
        <v>0</v>
      </c>
      <c r="R549" s="41">
        <f t="shared" si="16"/>
        <v>1</v>
      </c>
      <c r="S549" s="15">
        <v>1</v>
      </c>
      <c r="T549" s="15"/>
      <c r="U549" s="15"/>
      <c r="V549" s="15">
        <v>1</v>
      </c>
      <c r="W549" s="15">
        <v>1</v>
      </c>
      <c r="X549" s="15">
        <v>1</v>
      </c>
      <c r="Y549" s="41">
        <v>1</v>
      </c>
      <c r="Z549" s="41">
        <v>1</v>
      </c>
      <c r="AA549" s="41"/>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0">
        <v>1</v>
      </c>
      <c r="BA549" t="s">
        <v>22</v>
      </c>
      <c r="BB549" t="s">
        <v>23</v>
      </c>
      <c r="BD549" s="39" t="str">
        <f t="shared" si="17"/>
        <v>01/341313502ABukalapak</v>
      </c>
    </row>
    <row r="550" spans="2:56" ht="13.5" customHeight="1" x14ac:dyDescent="0.35">
      <c r="B550" s="10" t="s">
        <v>17</v>
      </c>
      <c r="C550" s="10" t="s">
        <v>2657</v>
      </c>
      <c r="D550" s="10" t="s">
        <v>405</v>
      </c>
      <c r="E550" s="10" t="s">
        <v>406</v>
      </c>
      <c r="F550" s="10" t="s">
        <v>435</v>
      </c>
      <c r="G550" s="137" t="s">
        <v>435</v>
      </c>
      <c r="H550" s="10"/>
      <c r="I550" s="10" t="s">
        <v>436</v>
      </c>
      <c r="J550" s="10" t="s">
        <v>2733</v>
      </c>
      <c r="K550" s="10" t="s">
        <v>2587</v>
      </c>
      <c r="L550" s="98">
        <f>IFERROR(VLOOKUP($F550&amp;$C550,Sales!$J:$W,9,0),0)</f>
        <v>81621.621621621613</v>
      </c>
      <c r="M550" s="98">
        <f>IFERROR(VLOOKUP($F550&amp;$C550,Sales!$J:$W,10,0),0)</f>
        <v>13603.603603603602</v>
      </c>
      <c r="N550" s="98">
        <f>IFERROR(VLOOKUP($F550&amp;$C550,Sales!$J:$W,11,0),0)</f>
        <v>0</v>
      </c>
      <c r="O550" s="98">
        <f>IFERROR(VLOOKUP($F550&amp;$C550,Sales!$J:$W,12,0),0)</f>
        <v>2.3333333333333335</v>
      </c>
      <c r="P550" s="98">
        <f>IFERROR(VLOOKUP($F550&amp;$C550,Sales!$J:$W,13,0),0)</f>
        <v>31741.741741741735</v>
      </c>
      <c r="Q550" s="98">
        <f>IFERROR(VLOOKUP($F550&amp;$C550,Sales!$A:$H,7,0),0)</f>
        <v>0</v>
      </c>
      <c r="R550" s="41">
        <f t="shared" si="16"/>
        <v>1</v>
      </c>
      <c r="S550" s="15">
        <v>1</v>
      </c>
      <c r="T550" s="15"/>
      <c r="U550" s="15"/>
      <c r="V550" s="15">
        <v>1</v>
      </c>
      <c r="W550" s="15">
        <v>1</v>
      </c>
      <c r="X550" s="15">
        <v>1</v>
      </c>
      <c r="Y550" s="41">
        <v>1</v>
      </c>
      <c r="Z550" s="41">
        <v>1</v>
      </c>
      <c r="AA550" s="41"/>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0">
        <v>1</v>
      </c>
      <c r="BA550" t="s">
        <v>8733</v>
      </c>
      <c r="BB550" t="s">
        <v>23</v>
      </c>
      <c r="BD550" s="39" t="str">
        <f t="shared" si="17"/>
        <v>01/274926401IBukalapak</v>
      </c>
    </row>
    <row r="551" spans="2:56" ht="13.5" customHeight="1" x14ac:dyDescent="0.35">
      <c r="B551" s="10" t="s">
        <v>17</v>
      </c>
      <c r="C551" s="10" t="s">
        <v>2657</v>
      </c>
      <c r="D551" s="10" t="s">
        <v>549</v>
      </c>
      <c r="E551" s="10" t="s">
        <v>194</v>
      </c>
      <c r="F551" s="10" t="s">
        <v>6411</v>
      </c>
      <c r="G551" s="137" t="s">
        <v>6411</v>
      </c>
      <c r="H551" s="10"/>
      <c r="I551" s="10" t="s">
        <v>6412</v>
      </c>
      <c r="J551" s="10" t="s">
        <v>8964</v>
      </c>
      <c r="K551" s="10" t="s">
        <v>8965</v>
      </c>
      <c r="L551" s="98">
        <f>IFERROR(VLOOKUP($F551&amp;$C551,Sales!$J:$W,9,0),0)</f>
        <v>0</v>
      </c>
      <c r="M551" s="98">
        <f>IFERROR(VLOOKUP($F551&amp;$C551,Sales!$J:$W,10,0),0)</f>
        <v>0</v>
      </c>
      <c r="N551" s="98">
        <f>IFERROR(VLOOKUP($F551&amp;$C551,Sales!$J:$W,11,0),0)</f>
        <v>0</v>
      </c>
      <c r="O551" s="98">
        <f>IFERROR(VLOOKUP($F551&amp;$C551,Sales!$J:$W,12,0),0)</f>
        <v>0</v>
      </c>
      <c r="P551" s="98">
        <f>IFERROR(VLOOKUP($F551&amp;$C551,Sales!$J:$W,13,0),0)</f>
        <v>0</v>
      </c>
      <c r="Q551" s="98">
        <f>IFERROR(VLOOKUP($F551&amp;$C551,Sales!$A:$H,7,0),0)</f>
        <v>0</v>
      </c>
      <c r="R551" s="41">
        <f t="shared" si="16"/>
        <v>1</v>
      </c>
      <c r="S551" s="15">
        <v>1</v>
      </c>
      <c r="T551" s="15"/>
      <c r="U551" s="15"/>
      <c r="V551" s="15">
        <v>1</v>
      </c>
      <c r="W551" s="15">
        <v>1</v>
      </c>
      <c r="X551" s="15">
        <v>1</v>
      </c>
      <c r="Y551" s="41">
        <v>1</v>
      </c>
      <c r="Z551" s="41">
        <v>1</v>
      </c>
      <c r="AA551" s="41"/>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0">
        <v>1</v>
      </c>
      <c r="BA551" t="s">
        <v>22</v>
      </c>
      <c r="BB551" t="s">
        <v>23</v>
      </c>
      <c r="BD551" s="39" t="str">
        <f t="shared" si="17"/>
        <v>01/395129503RBukalapak</v>
      </c>
    </row>
    <row r="552" spans="2:56" ht="13.5" customHeight="1" x14ac:dyDescent="0.35">
      <c r="B552" s="10" t="s">
        <v>17</v>
      </c>
      <c r="C552" s="10" t="s">
        <v>2657</v>
      </c>
      <c r="D552" s="10" t="s">
        <v>455</v>
      </c>
      <c r="E552" s="10" t="s">
        <v>456</v>
      </c>
      <c r="F552" s="10" t="s">
        <v>473</v>
      </c>
      <c r="G552" s="137" t="s">
        <v>473</v>
      </c>
      <c r="H552" s="10"/>
      <c r="I552" s="10">
        <v>0</v>
      </c>
      <c r="J552" s="10" t="s">
        <v>8966</v>
      </c>
      <c r="K552" s="10" t="s">
        <v>8967</v>
      </c>
      <c r="L552" s="98">
        <f>IFERROR(VLOOKUP($F552&amp;$C552,Sales!$J:$W,9,0),0)</f>
        <v>0</v>
      </c>
      <c r="M552" s="98">
        <f>IFERROR(VLOOKUP($F552&amp;$C552,Sales!$J:$W,10,0),0)</f>
        <v>0</v>
      </c>
      <c r="N552" s="98">
        <f>IFERROR(VLOOKUP($F552&amp;$C552,Sales!$J:$W,11,0),0)</f>
        <v>0</v>
      </c>
      <c r="O552" s="98">
        <f>IFERROR(VLOOKUP($F552&amp;$C552,Sales!$J:$W,12,0),0)</f>
        <v>0</v>
      </c>
      <c r="P552" s="98">
        <f>IFERROR(VLOOKUP($F552&amp;$C552,Sales!$J:$W,13,0),0)</f>
        <v>0</v>
      </c>
      <c r="Q552" s="98">
        <f>IFERROR(VLOOKUP($F552&amp;$C552,Sales!$A:$H,7,0),0)</f>
        <v>0</v>
      </c>
      <c r="R552" s="41" t="str">
        <f t="shared" si="16"/>
        <v>ERROR</v>
      </c>
      <c r="S552" s="15"/>
      <c r="T552" s="15"/>
      <c r="U552" s="15"/>
      <c r="V552" s="15"/>
      <c r="W552" s="15"/>
      <c r="X552" s="15"/>
      <c r="Y552" s="41"/>
      <c r="Z552" s="41"/>
      <c r="AA552" s="41"/>
      <c r="AB552" s="15"/>
      <c r="AC552" s="15"/>
      <c r="AD552" s="15"/>
      <c r="AE552" s="15"/>
      <c r="AF552" s="15"/>
      <c r="AG552" s="15"/>
      <c r="AH552" s="15"/>
      <c r="AI552" s="15"/>
      <c r="AJ552" s="41"/>
      <c r="AK552" s="15"/>
      <c r="AL552" s="15"/>
      <c r="AM552" s="15"/>
      <c r="AN552" s="15"/>
      <c r="AO552" s="15"/>
      <c r="AP552" s="15"/>
      <c r="AQ552" s="15"/>
      <c r="AR552" s="15"/>
      <c r="AS552" s="15"/>
      <c r="AT552" s="15"/>
      <c r="AU552" s="15"/>
      <c r="AV552" s="15"/>
      <c r="AW552" s="15"/>
      <c r="AX552" s="15"/>
      <c r="AY552" s="15"/>
      <c r="AZ552" s="10">
        <v>1</v>
      </c>
      <c r="BA552" t="s">
        <v>22</v>
      </c>
      <c r="BB552" t="s">
        <v>88</v>
      </c>
      <c r="BD552" s="39" t="str">
        <f t="shared" si="17"/>
        <v>01/395029501CBukalapak</v>
      </c>
    </row>
    <row r="553" spans="2:56" ht="13.5" customHeight="1" x14ac:dyDescent="0.35">
      <c r="B553" s="10" t="s">
        <v>17</v>
      </c>
      <c r="C553" s="10" t="s">
        <v>2657</v>
      </c>
      <c r="D553" s="10" t="s">
        <v>455</v>
      </c>
      <c r="E553" s="10" t="s">
        <v>456</v>
      </c>
      <c r="F553" s="10" t="s">
        <v>470</v>
      </c>
      <c r="G553" s="137" t="s">
        <v>470</v>
      </c>
      <c r="H553" s="10"/>
      <c r="I553" s="10">
        <v>0</v>
      </c>
      <c r="J553" s="10" t="s">
        <v>8968</v>
      </c>
      <c r="K553" s="10" t="s">
        <v>2647</v>
      </c>
      <c r="L553" s="98">
        <f>IFERROR(VLOOKUP($F553&amp;$C553,Sales!$J:$W,9,0),0)</f>
        <v>0</v>
      </c>
      <c r="M553" s="98">
        <f>IFERROR(VLOOKUP($F553&amp;$C553,Sales!$J:$W,10,0),0)</f>
        <v>0</v>
      </c>
      <c r="N553" s="98">
        <f>IFERROR(VLOOKUP($F553&amp;$C553,Sales!$J:$W,11,0),0)</f>
        <v>0</v>
      </c>
      <c r="O553" s="98">
        <f>IFERROR(VLOOKUP($F553&amp;$C553,Sales!$J:$W,12,0),0)</f>
        <v>0</v>
      </c>
      <c r="P553" s="98">
        <f>IFERROR(VLOOKUP($F553&amp;$C553,Sales!$J:$W,13,0),0)</f>
        <v>0</v>
      </c>
      <c r="Q553" s="98">
        <f>IFERROR(VLOOKUP($F553&amp;$C553,Sales!$A:$H,7,0),0)</f>
        <v>0</v>
      </c>
      <c r="R553" s="41" t="str">
        <f t="shared" si="16"/>
        <v>ERROR</v>
      </c>
      <c r="S553" s="15"/>
      <c r="T553" s="15"/>
      <c r="U553" s="15"/>
      <c r="V553" s="15"/>
      <c r="W553" s="15"/>
      <c r="X553" s="15"/>
      <c r="Y553" s="41"/>
      <c r="Z553" s="41"/>
      <c r="AA553" s="41"/>
      <c r="AB553" s="15"/>
      <c r="AC553" s="15"/>
      <c r="AD553" s="15"/>
      <c r="AE553" s="15"/>
      <c r="AF553" s="15"/>
      <c r="AG553" s="15"/>
      <c r="AH553" s="15"/>
      <c r="AI553" s="15"/>
      <c r="AJ553" s="41"/>
      <c r="AK553" s="15"/>
      <c r="AL553" s="15"/>
      <c r="AM553" s="15"/>
      <c r="AN553" s="15"/>
      <c r="AO553" s="15"/>
      <c r="AP553" s="15"/>
      <c r="AQ553" s="15"/>
      <c r="AR553" s="15"/>
      <c r="AS553" s="15"/>
      <c r="AT553" s="15"/>
      <c r="AU553" s="15"/>
      <c r="AV553" s="15"/>
      <c r="AW553" s="15"/>
      <c r="AX553" s="15"/>
      <c r="AY553" s="15"/>
      <c r="AZ553" s="10">
        <v>1</v>
      </c>
      <c r="BA553" t="s">
        <v>22</v>
      </c>
      <c r="BB553" t="s">
        <v>88</v>
      </c>
      <c r="BD553" s="39" t="str">
        <f t="shared" si="17"/>
        <v>01/395029501JBukalapak</v>
      </c>
    </row>
    <row r="554" spans="2:56" ht="13.5" customHeight="1" x14ac:dyDescent="0.35">
      <c r="B554" s="10" t="s">
        <v>17</v>
      </c>
      <c r="C554" s="10" t="s">
        <v>2657</v>
      </c>
      <c r="D554" s="10" t="s">
        <v>65</v>
      </c>
      <c r="E554" s="10" t="s">
        <v>66</v>
      </c>
      <c r="F554" s="10" t="s">
        <v>87</v>
      </c>
      <c r="G554" s="137" t="s">
        <v>87</v>
      </c>
      <c r="H554" s="10"/>
      <c r="I554" s="10" t="s">
        <v>8969</v>
      </c>
      <c r="J554" s="10" t="s">
        <v>8970</v>
      </c>
      <c r="K554" s="10" t="s">
        <v>8971</v>
      </c>
      <c r="L554" s="98">
        <f>IFERROR(VLOOKUP($F554&amp;$C554,Sales!$J:$W,9,0),0)</f>
        <v>0</v>
      </c>
      <c r="M554" s="98">
        <f>IFERROR(VLOOKUP($F554&amp;$C554,Sales!$J:$W,10,0),0)</f>
        <v>0</v>
      </c>
      <c r="N554" s="98">
        <f>IFERROR(VLOOKUP($F554&amp;$C554,Sales!$J:$W,11,0),0)</f>
        <v>0</v>
      </c>
      <c r="O554" s="98">
        <f>IFERROR(VLOOKUP($F554&amp;$C554,Sales!$J:$W,12,0),0)</f>
        <v>0</v>
      </c>
      <c r="P554" s="98">
        <f>IFERROR(VLOOKUP($F554&amp;$C554,Sales!$J:$W,13,0),0)</f>
        <v>0</v>
      </c>
      <c r="Q554" s="98">
        <f>IFERROR(VLOOKUP($F554&amp;$C554,Sales!$A:$H,7,0),0)</f>
        <v>0</v>
      </c>
      <c r="R554" s="41" t="str">
        <f t="shared" si="16"/>
        <v>ERROR</v>
      </c>
      <c r="S554" s="15"/>
      <c r="T554" s="15"/>
      <c r="U554" s="15"/>
      <c r="V554" s="15"/>
      <c r="W554" s="15"/>
      <c r="X554" s="15"/>
      <c r="Y554" s="41"/>
      <c r="Z554" s="41"/>
      <c r="AA554" s="41"/>
      <c r="AB554" s="15"/>
      <c r="AC554" s="15"/>
      <c r="AD554" s="15"/>
      <c r="AE554" s="15"/>
      <c r="AF554" s="15"/>
      <c r="AG554" s="15"/>
      <c r="AH554" s="15"/>
      <c r="AI554" s="15"/>
      <c r="AJ554" s="41"/>
      <c r="AK554" s="15"/>
      <c r="AL554" s="15"/>
      <c r="AM554" s="15"/>
      <c r="AN554" s="15"/>
      <c r="AO554" s="15"/>
      <c r="AP554" s="15"/>
      <c r="AQ554" s="15"/>
      <c r="AR554" s="15"/>
      <c r="AS554" s="15"/>
      <c r="AT554" s="15"/>
      <c r="AU554" s="15"/>
      <c r="AV554" s="15"/>
      <c r="AW554" s="15"/>
      <c r="AX554" s="15"/>
      <c r="AY554" s="15"/>
      <c r="AZ554" s="10">
        <v>1</v>
      </c>
      <c r="BA554" t="s">
        <v>22</v>
      </c>
      <c r="BB554" t="s">
        <v>88</v>
      </c>
      <c r="BD554" s="39" t="str">
        <f t="shared" si="17"/>
        <v>01/326127204RBukalapak</v>
      </c>
    </row>
    <row r="555" spans="2:56" ht="13.5" customHeight="1" x14ac:dyDescent="0.35">
      <c r="B555" s="10" t="s">
        <v>17</v>
      </c>
      <c r="C555" s="10" t="s">
        <v>2657</v>
      </c>
      <c r="D555" s="10" t="s">
        <v>455</v>
      </c>
      <c r="E555" s="10" t="s">
        <v>456</v>
      </c>
      <c r="F555" s="10" t="s">
        <v>500</v>
      </c>
      <c r="G555" s="137" t="s">
        <v>500</v>
      </c>
      <c r="H555" s="10"/>
      <c r="I555" s="10" t="s">
        <v>501</v>
      </c>
      <c r="J555" s="10" t="s">
        <v>8972</v>
      </c>
      <c r="K555" s="10" t="s">
        <v>5171</v>
      </c>
      <c r="L555" s="98">
        <f>IFERROR(VLOOKUP($F555&amp;$C555,Sales!$J:$W,9,0),0)</f>
        <v>0</v>
      </c>
      <c r="M555" s="98">
        <f>IFERROR(VLOOKUP($F555&amp;$C555,Sales!$J:$W,10,0),0)</f>
        <v>0</v>
      </c>
      <c r="N555" s="98">
        <f>IFERROR(VLOOKUP($F555&amp;$C555,Sales!$J:$W,11,0),0)</f>
        <v>0</v>
      </c>
      <c r="O555" s="98">
        <f>IFERROR(VLOOKUP($F555&amp;$C555,Sales!$J:$W,12,0),0)</f>
        <v>0</v>
      </c>
      <c r="P555" s="98">
        <f>IFERROR(VLOOKUP($F555&amp;$C555,Sales!$J:$W,13,0),0)</f>
        <v>0</v>
      </c>
      <c r="Q555" s="98">
        <f>IFERROR(VLOOKUP($F555&amp;$C555,Sales!$A:$H,7,0),0)</f>
        <v>0</v>
      </c>
      <c r="R555" s="41" t="str">
        <f t="shared" si="16"/>
        <v>ERROR</v>
      </c>
      <c r="S555" s="15"/>
      <c r="T555" s="15"/>
      <c r="U555" s="15"/>
      <c r="V555" s="15"/>
      <c r="W555" s="15"/>
      <c r="X555" s="15"/>
      <c r="Y555" s="41"/>
      <c r="Z555" s="41"/>
      <c r="AA555" s="41"/>
      <c r="AB555" s="15"/>
      <c r="AC555" s="15"/>
      <c r="AD555" s="15"/>
      <c r="AE555" s="15"/>
      <c r="AF555" s="15"/>
      <c r="AG555" s="15"/>
      <c r="AH555" s="15"/>
      <c r="AI555" s="15"/>
      <c r="AJ555" s="41"/>
      <c r="AK555" s="15"/>
      <c r="AL555" s="15"/>
      <c r="AM555" s="15"/>
      <c r="AN555" s="15"/>
      <c r="AO555" s="15"/>
      <c r="AP555" s="15"/>
      <c r="AQ555" s="15"/>
      <c r="AR555" s="15"/>
      <c r="AS555" s="15"/>
      <c r="AT555" s="15"/>
      <c r="AU555" s="15"/>
      <c r="AV555" s="15"/>
      <c r="AW555" s="15"/>
      <c r="AX555" s="15"/>
      <c r="AY555" s="15"/>
      <c r="AZ555" s="10">
        <v>1</v>
      </c>
      <c r="BA555" t="s">
        <v>8733</v>
      </c>
      <c r="BB555" t="s">
        <v>88</v>
      </c>
      <c r="BD555" s="39" t="str">
        <f t="shared" si="17"/>
        <v>01/395029501MBukalapak</v>
      </c>
    </row>
    <row r="556" spans="2:56" ht="13.5" customHeight="1" x14ac:dyDescent="0.35">
      <c r="B556" s="10" t="s">
        <v>17</v>
      </c>
      <c r="C556" s="10" t="s">
        <v>2657</v>
      </c>
      <c r="D556" s="10" t="s">
        <v>455</v>
      </c>
      <c r="E556" s="10" t="s">
        <v>456</v>
      </c>
      <c r="F556" s="10" t="s">
        <v>532</v>
      </c>
      <c r="G556" s="137" t="s">
        <v>532</v>
      </c>
      <c r="H556" s="10"/>
      <c r="I556" s="10">
        <v>0</v>
      </c>
      <c r="J556" s="10" t="s">
        <v>8973</v>
      </c>
      <c r="K556" s="10" t="s">
        <v>5173</v>
      </c>
      <c r="L556" s="98">
        <f>IFERROR(VLOOKUP($F556&amp;$C556,Sales!$J:$W,9,0),0)</f>
        <v>0</v>
      </c>
      <c r="M556" s="98">
        <f>IFERROR(VLOOKUP($F556&amp;$C556,Sales!$J:$W,10,0),0)</f>
        <v>0</v>
      </c>
      <c r="N556" s="98">
        <f>IFERROR(VLOOKUP($F556&amp;$C556,Sales!$J:$W,11,0),0)</f>
        <v>0</v>
      </c>
      <c r="O556" s="98">
        <f>IFERROR(VLOOKUP($F556&amp;$C556,Sales!$J:$W,12,0),0)</f>
        <v>0</v>
      </c>
      <c r="P556" s="98">
        <f>IFERROR(VLOOKUP($F556&amp;$C556,Sales!$J:$W,13,0),0)</f>
        <v>0</v>
      </c>
      <c r="Q556" s="98">
        <f>IFERROR(VLOOKUP($F556&amp;$C556,Sales!$A:$H,7,0),0)</f>
        <v>0</v>
      </c>
      <c r="R556" s="41" t="str">
        <f t="shared" si="16"/>
        <v>ERROR</v>
      </c>
      <c r="S556" s="15"/>
      <c r="T556" s="15"/>
      <c r="U556" s="15"/>
      <c r="V556" s="15"/>
      <c r="W556" s="15"/>
      <c r="X556" s="15"/>
      <c r="Y556" s="41"/>
      <c r="Z556" s="41"/>
      <c r="AA556" s="41"/>
      <c r="AB556" s="15"/>
      <c r="AC556" s="15"/>
      <c r="AD556" s="15"/>
      <c r="AE556" s="15"/>
      <c r="AF556" s="15"/>
      <c r="AG556" s="15"/>
      <c r="AH556" s="15"/>
      <c r="AI556" s="15"/>
      <c r="AJ556" s="41"/>
      <c r="AK556" s="15"/>
      <c r="AL556" s="15"/>
      <c r="AM556" s="15"/>
      <c r="AN556" s="15"/>
      <c r="AO556" s="15"/>
      <c r="AP556" s="15"/>
      <c r="AQ556" s="15"/>
      <c r="AR556" s="15"/>
      <c r="AS556" s="15"/>
      <c r="AT556" s="15"/>
      <c r="AU556" s="15"/>
      <c r="AV556" s="15"/>
      <c r="AW556" s="15"/>
      <c r="AX556" s="15"/>
      <c r="AY556" s="15"/>
      <c r="AZ556" s="10">
        <v>1</v>
      </c>
      <c r="BA556" t="s">
        <v>22</v>
      </c>
      <c r="BB556" t="s">
        <v>88</v>
      </c>
      <c r="BD556" s="39" t="str">
        <f t="shared" si="17"/>
        <v>01/395029501NBukalapak</v>
      </c>
    </row>
    <row r="557" spans="2:56" ht="13.5" customHeight="1" x14ac:dyDescent="0.35">
      <c r="B557" s="10" t="s">
        <v>17</v>
      </c>
      <c r="C557" s="10" t="s">
        <v>2657</v>
      </c>
      <c r="D557" s="10" t="s">
        <v>455</v>
      </c>
      <c r="E557" s="10" t="s">
        <v>456</v>
      </c>
      <c r="F557" s="10" t="s">
        <v>2646</v>
      </c>
      <c r="G557" s="137" t="s">
        <v>2646</v>
      </c>
      <c r="H557" s="10"/>
      <c r="I557" s="10">
        <v>0</v>
      </c>
      <c r="J557" s="10" t="s">
        <v>8974</v>
      </c>
      <c r="K557" s="10" t="s">
        <v>5194</v>
      </c>
      <c r="L557" s="98">
        <f>IFERROR(VLOOKUP($F557&amp;$C557,Sales!$J:$W,9,0),0)</f>
        <v>0</v>
      </c>
      <c r="M557" s="98">
        <f>IFERROR(VLOOKUP($F557&amp;$C557,Sales!$J:$W,10,0),0)</f>
        <v>0</v>
      </c>
      <c r="N557" s="98">
        <f>IFERROR(VLOOKUP($F557&amp;$C557,Sales!$J:$W,11,0),0)</f>
        <v>0</v>
      </c>
      <c r="O557" s="98">
        <f>IFERROR(VLOOKUP($F557&amp;$C557,Sales!$J:$W,12,0),0)</f>
        <v>0</v>
      </c>
      <c r="P557" s="98">
        <f>IFERROR(VLOOKUP($F557&amp;$C557,Sales!$J:$W,13,0),0)</f>
        <v>0</v>
      </c>
      <c r="Q557" s="98">
        <f>IFERROR(VLOOKUP($F557&amp;$C557,Sales!$A:$H,7,0),0)</f>
        <v>0</v>
      </c>
      <c r="R557" s="41" t="str">
        <f t="shared" si="16"/>
        <v>ERROR</v>
      </c>
      <c r="S557" s="15"/>
      <c r="T557" s="15"/>
      <c r="U557" s="15"/>
      <c r="V557" s="15"/>
      <c r="W557" s="15"/>
      <c r="X557" s="15"/>
      <c r="Y557" s="41"/>
      <c r="Z557" s="41"/>
      <c r="AA557" s="41"/>
      <c r="AB557" s="15"/>
      <c r="AC557" s="15"/>
      <c r="AD557" s="15"/>
      <c r="AE557" s="15"/>
      <c r="AF557" s="15"/>
      <c r="AG557" s="15"/>
      <c r="AH557" s="15"/>
      <c r="AI557" s="15"/>
      <c r="AJ557" s="41"/>
      <c r="AK557" s="15"/>
      <c r="AL557" s="15"/>
      <c r="AM557" s="15"/>
      <c r="AN557" s="15"/>
      <c r="AO557" s="15"/>
      <c r="AP557" s="15"/>
      <c r="AQ557" s="15"/>
      <c r="AR557" s="15"/>
      <c r="AS557" s="15"/>
      <c r="AT557" s="15"/>
      <c r="AU557" s="15"/>
      <c r="AV557" s="15"/>
      <c r="AW557" s="15"/>
      <c r="AX557" s="15"/>
      <c r="AY557" s="15"/>
      <c r="AZ557" s="10">
        <v>1</v>
      </c>
      <c r="BA557" t="s">
        <v>22</v>
      </c>
      <c r="BB557" t="s">
        <v>88</v>
      </c>
      <c r="BD557" s="39" t="str">
        <f t="shared" si="17"/>
        <v>01/395029502HBukalapak</v>
      </c>
    </row>
    <row r="558" spans="2:56" ht="13.5" customHeight="1" x14ac:dyDescent="0.35">
      <c r="B558" s="10" t="s">
        <v>17</v>
      </c>
      <c r="C558" s="10" t="s">
        <v>2657</v>
      </c>
      <c r="D558" s="10" t="s">
        <v>455</v>
      </c>
      <c r="E558" s="10" t="s">
        <v>456</v>
      </c>
      <c r="F558" s="10" t="s">
        <v>505</v>
      </c>
      <c r="G558" s="137" t="s">
        <v>505</v>
      </c>
      <c r="H558" s="10"/>
      <c r="I558" s="10">
        <v>0</v>
      </c>
      <c r="J558" s="10" t="s">
        <v>3220</v>
      </c>
      <c r="K558" s="10" t="s">
        <v>2648</v>
      </c>
      <c r="L558" s="98">
        <f>IFERROR(VLOOKUP($F558&amp;$C558,Sales!$J:$W,9,0),0)</f>
        <v>0</v>
      </c>
      <c r="M558" s="98">
        <f>IFERROR(VLOOKUP($F558&amp;$C558,Sales!$J:$W,10,0),0)</f>
        <v>0</v>
      </c>
      <c r="N558" s="98">
        <f>IFERROR(VLOOKUP($F558&amp;$C558,Sales!$J:$W,11,0),0)</f>
        <v>0</v>
      </c>
      <c r="O558" s="98">
        <f>IFERROR(VLOOKUP($F558&amp;$C558,Sales!$J:$W,12,0),0)</f>
        <v>0</v>
      </c>
      <c r="P558" s="98">
        <f>IFERROR(VLOOKUP($F558&amp;$C558,Sales!$J:$W,13,0),0)</f>
        <v>0</v>
      </c>
      <c r="Q558" s="98">
        <f>IFERROR(VLOOKUP($F558&amp;$C558,Sales!$A:$H,7,0),0)</f>
        <v>0</v>
      </c>
      <c r="R558" s="41" t="str">
        <f t="shared" si="16"/>
        <v>ERROR</v>
      </c>
      <c r="S558" s="15"/>
      <c r="T558" s="15"/>
      <c r="U558" s="15"/>
      <c r="V558" s="15"/>
      <c r="W558" s="15"/>
      <c r="X558" s="15"/>
      <c r="Y558" s="41"/>
      <c r="Z558" s="41"/>
      <c r="AA558" s="41"/>
      <c r="AB558" s="15"/>
      <c r="AC558" s="15"/>
      <c r="AD558" s="15"/>
      <c r="AE558" s="15"/>
      <c r="AF558" s="15"/>
      <c r="AG558" s="15"/>
      <c r="AH558" s="15"/>
      <c r="AI558" s="15"/>
      <c r="AJ558" s="41"/>
      <c r="AK558" s="15"/>
      <c r="AL558" s="15"/>
      <c r="AM558" s="15"/>
      <c r="AN558" s="15"/>
      <c r="AO558" s="15"/>
      <c r="AP558" s="15"/>
      <c r="AQ558" s="15"/>
      <c r="AR558" s="15"/>
      <c r="AS558" s="15"/>
      <c r="AT558" s="15"/>
      <c r="AU558" s="15"/>
      <c r="AV558" s="15"/>
      <c r="AW558" s="15"/>
      <c r="AX558" s="15"/>
      <c r="AY558" s="15"/>
      <c r="AZ558" s="10">
        <v>1</v>
      </c>
      <c r="BA558" t="s">
        <v>22</v>
      </c>
      <c r="BB558" t="s">
        <v>88</v>
      </c>
      <c r="BD558" s="39" t="str">
        <f t="shared" si="17"/>
        <v>01/395029501FBukalapak</v>
      </c>
    </row>
    <row r="559" spans="2:56" ht="13.5" customHeight="1" x14ac:dyDescent="0.35">
      <c r="B559" s="10" t="s">
        <v>17</v>
      </c>
      <c r="C559" s="10" t="s">
        <v>2657</v>
      </c>
      <c r="D559" s="10" t="s">
        <v>455</v>
      </c>
      <c r="E559" s="10" t="s">
        <v>456</v>
      </c>
      <c r="F559" s="10" t="s">
        <v>490</v>
      </c>
      <c r="G559" s="137" t="s">
        <v>490</v>
      </c>
      <c r="H559" s="10"/>
      <c r="I559" s="10" t="s">
        <v>491</v>
      </c>
      <c r="J559" s="10" t="s">
        <v>8975</v>
      </c>
      <c r="K559" s="10" t="s">
        <v>5168</v>
      </c>
      <c r="L559" s="98">
        <f>IFERROR(VLOOKUP($F559&amp;$C559,Sales!$J:$W,9,0),0)</f>
        <v>0</v>
      </c>
      <c r="M559" s="98">
        <f>IFERROR(VLOOKUP($F559&amp;$C559,Sales!$J:$W,10,0),0)</f>
        <v>0</v>
      </c>
      <c r="N559" s="98">
        <f>IFERROR(VLOOKUP($F559&amp;$C559,Sales!$J:$W,11,0),0)</f>
        <v>0</v>
      </c>
      <c r="O559" s="98">
        <f>IFERROR(VLOOKUP($F559&amp;$C559,Sales!$J:$W,12,0),0)</f>
        <v>0</v>
      </c>
      <c r="P559" s="98">
        <f>IFERROR(VLOOKUP($F559&amp;$C559,Sales!$J:$W,13,0),0)</f>
        <v>0</v>
      </c>
      <c r="Q559" s="98">
        <f>IFERROR(VLOOKUP($F559&amp;$C559,Sales!$A:$H,7,0),0)</f>
        <v>0</v>
      </c>
      <c r="R559" s="41" t="str">
        <f t="shared" si="16"/>
        <v>ERROR</v>
      </c>
      <c r="S559" s="15"/>
      <c r="T559" s="15"/>
      <c r="U559" s="15"/>
      <c r="V559" s="15"/>
      <c r="W559" s="15"/>
      <c r="X559" s="15"/>
      <c r="Y559" s="41"/>
      <c r="Z559" s="41"/>
      <c r="AA559" s="41"/>
      <c r="AB559" s="15"/>
      <c r="AC559" s="15"/>
      <c r="AD559" s="15"/>
      <c r="AE559" s="15"/>
      <c r="AF559" s="15"/>
      <c r="AG559" s="15"/>
      <c r="AH559" s="15"/>
      <c r="AI559" s="15"/>
      <c r="AJ559" s="41"/>
      <c r="AK559" s="15"/>
      <c r="AL559" s="15"/>
      <c r="AM559" s="15"/>
      <c r="AN559" s="15"/>
      <c r="AO559" s="15"/>
      <c r="AP559" s="15"/>
      <c r="AQ559" s="15"/>
      <c r="AR559" s="15"/>
      <c r="AS559" s="15"/>
      <c r="AT559" s="15"/>
      <c r="AU559" s="15"/>
      <c r="AV559" s="15"/>
      <c r="AW559" s="15"/>
      <c r="AX559" s="15"/>
      <c r="AY559" s="15"/>
      <c r="AZ559" s="10">
        <v>1</v>
      </c>
      <c r="BA559" t="s">
        <v>22</v>
      </c>
      <c r="BB559" t="s">
        <v>88</v>
      </c>
      <c r="BD559" s="39" t="str">
        <f t="shared" si="17"/>
        <v>01/395029501IBukalapak</v>
      </c>
    </row>
    <row r="560" spans="2:56" ht="13.5" customHeight="1" x14ac:dyDescent="0.35">
      <c r="B560" s="10" t="s">
        <v>17</v>
      </c>
      <c r="C560" s="10" t="s">
        <v>2657</v>
      </c>
      <c r="D560" s="10" t="s">
        <v>65</v>
      </c>
      <c r="E560" s="10" t="s">
        <v>66</v>
      </c>
      <c r="F560" s="10" t="s">
        <v>8976</v>
      </c>
      <c r="G560" s="137" t="s">
        <v>8976</v>
      </c>
      <c r="H560" s="10"/>
      <c r="I560" s="10">
        <v>0</v>
      </c>
      <c r="J560" s="10" t="s">
        <v>8977</v>
      </c>
      <c r="K560" s="10" t="s">
        <v>8978</v>
      </c>
      <c r="L560" s="98">
        <f>IFERROR(VLOOKUP($F560&amp;$C560,Sales!$J:$W,9,0),0)</f>
        <v>0</v>
      </c>
      <c r="M560" s="98">
        <f>IFERROR(VLOOKUP($F560&amp;$C560,Sales!$J:$W,10,0),0)</f>
        <v>0</v>
      </c>
      <c r="N560" s="98">
        <f>IFERROR(VLOOKUP($F560&amp;$C560,Sales!$J:$W,11,0),0)</f>
        <v>0</v>
      </c>
      <c r="O560" s="98">
        <f>IFERROR(VLOOKUP($F560&amp;$C560,Sales!$J:$W,12,0),0)</f>
        <v>0</v>
      </c>
      <c r="P560" s="98">
        <f>IFERROR(VLOOKUP($F560&amp;$C560,Sales!$J:$W,13,0),0)</f>
        <v>0</v>
      </c>
      <c r="Q560" s="98">
        <f>IFERROR(VLOOKUP($F560&amp;$C560,Sales!$A:$H,7,0),0)</f>
        <v>0</v>
      </c>
      <c r="R560" s="41" t="str">
        <f t="shared" si="16"/>
        <v>ERROR</v>
      </c>
      <c r="S560" s="15"/>
      <c r="T560" s="15"/>
      <c r="U560" s="15"/>
      <c r="V560" s="15"/>
      <c r="W560" s="15"/>
      <c r="X560" s="15"/>
      <c r="Y560" s="41"/>
      <c r="Z560" s="41"/>
      <c r="AA560" s="41"/>
      <c r="AB560" s="15"/>
      <c r="AC560" s="15"/>
      <c r="AD560" s="15"/>
      <c r="AE560" s="15"/>
      <c r="AF560" s="15"/>
      <c r="AG560" s="15"/>
      <c r="AH560" s="15"/>
      <c r="AI560" s="15"/>
      <c r="AJ560" s="41"/>
      <c r="AK560" s="15"/>
      <c r="AL560" s="15"/>
      <c r="AM560" s="15"/>
      <c r="AN560" s="15"/>
      <c r="AO560" s="15"/>
      <c r="AP560" s="15"/>
      <c r="AQ560" s="15"/>
      <c r="AR560" s="15"/>
      <c r="AS560" s="15"/>
      <c r="AT560" s="15"/>
      <c r="AU560" s="15"/>
      <c r="AV560" s="15"/>
      <c r="AW560" s="15"/>
      <c r="AX560" s="15"/>
      <c r="AY560" s="15"/>
      <c r="AZ560" s="10">
        <v>1</v>
      </c>
      <c r="BA560" t="s">
        <v>22</v>
      </c>
      <c r="BB560" t="s">
        <v>88</v>
      </c>
      <c r="BD560" s="39" t="str">
        <f t="shared" si="17"/>
        <v>01/326127305HBukalapak</v>
      </c>
    </row>
    <row r="561" spans="2:56" ht="13.5" customHeight="1" x14ac:dyDescent="0.35">
      <c r="B561" s="10" t="s">
        <v>17</v>
      </c>
      <c r="C561" s="10" t="s">
        <v>2657</v>
      </c>
      <c r="D561" s="10" t="s">
        <v>65</v>
      </c>
      <c r="E561" s="10" t="s">
        <v>66</v>
      </c>
      <c r="F561" s="10" t="s">
        <v>2118</v>
      </c>
      <c r="G561" s="137" t="s">
        <v>2118</v>
      </c>
      <c r="H561" s="10"/>
      <c r="I561" s="10" t="s">
        <v>2120</v>
      </c>
      <c r="J561" s="10" t="s">
        <v>5364</v>
      </c>
      <c r="K561" s="10" t="s">
        <v>2571</v>
      </c>
      <c r="L561" s="98">
        <f>IFERROR(VLOOKUP($F561&amp;$C561,Sales!$J:$W,9,0),0)</f>
        <v>0</v>
      </c>
      <c r="M561" s="98">
        <f>IFERROR(VLOOKUP($F561&amp;$C561,Sales!$J:$W,10,0),0)</f>
        <v>0</v>
      </c>
      <c r="N561" s="98">
        <f>IFERROR(VLOOKUP($F561&amp;$C561,Sales!$J:$W,11,0),0)</f>
        <v>0</v>
      </c>
      <c r="O561" s="98">
        <f>IFERROR(VLOOKUP($F561&amp;$C561,Sales!$J:$W,12,0),0)</f>
        <v>0</v>
      </c>
      <c r="P561" s="98">
        <f>IFERROR(VLOOKUP($F561&amp;$C561,Sales!$J:$W,13,0),0)</f>
        <v>0</v>
      </c>
      <c r="Q561" s="98">
        <f>IFERROR(VLOOKUP($F561&amp;$C561,Sales!$A:$H,7,0),0)</f>
        <v>0</v>
      </c>
      <c r="R561" s="41" t="str">
        <f t="shared" si="16"/>
        <v>ERROR</v>
      </c>
      <c r="S561" s="15"/>
      <c r="T561" s="15"/>
      <c r="U561" s="15"/>
      <c r="V561" s="15"/>
      <c r="W561" s="15"/>
      <c r="X561" s="15"/>
      <c r="Y561" s="41"/>
      <c r="Z561" s="41"/>
      <c r="AA561" s="41"/>
      <c r="AB561" s="15"/>
      <c r="AC561" s="15"/>
      <c r="AD561" s="15"/>
      <c r="AE561" s="15"/>
      <c r="AF561" s="15"/>
      <c r="AG561" s="15"/>
      <c r="AH561" s="15"/>
      <c r="AI561" s="15"/>
      <c r="AJ561" s="41"/>
      <c r="AK561" s="15"/>
      <c r="AL561" s="15"/>
      <c r="AM561" s="15"/>
      <c r="AN561" s="15"/>
      <c r="AO561" s="15"/>
      <c r="AP561" s="15"/>
      <c r="AQ561" s="15"/>
      <c r="AR561" s="15"/>
      <c r="AS561" s="15"/>
      <c r="AT561" s="15"/>
      <c r="AU561" s="15"/>
      <c r="AV561" s="15"/>
      <c r="AW561" s="15"/>
      <c r="AX561" s="15"/>
      <c r="AY561" s="15"/>
      <c r="AZ561" s="10">
        <v>1</v>
      </c>
      <c r="BA561" t="s">
        <v>22</v>
      </c>
      <c r="BB561" t="s">
        <v>88</v>
      </c>
      <c r="BD561" s="39" t="str">
        <f t="shared" si="17"/>
        <v>01/326127305JBukalapak</v>
      </c>
    </row>
    <row r="562" spans="2:56" ht="13.5" customHeight="1" x14ac:dyDescent="0.35">
      <c r="B562" s="10" t="s">
        <v>17</v>
      </c>
      <c r="C562" s="10" t="s">
        <v>2657</v>
      </c>
      <c r="D562" s="10" t="s">
        <v>455</v>
      </c>
      <c r="E562" s="10" t="s">
        <v>456</v>
      </c>
      <c r="F562" s="10" t="s">
        <v>1262</v>
      </c>
      <c r="G562" s="137" t="s">
        <v>1262</v>
      </c>
      <c r="H562" s="10"/>
      <c r="I562" s="10" t="s">
        <v>1263</v>
      </c>
      <c r="J562" s="10" t="s">
        <v>2736</v>
      </c>
      <c r="K562" s="10" t="s">
        <v>2542</v>
      </c>
      <c r="L562" s="98">
        <f>IFERROR(VLOOKUP($F562&amp;$C562,Sales!$J:$W,9,0),0)</f>
        <v>0</v>
      </c>
      <c r="M562" s="98">
        <f>IFERROR(VLOOKUP($F562&amp;$C562,Sales!$J:$W,10,0),0)</f>
        <v>0</v>
      </c>
      <c r="N562" s="98">
        <f>IFERROR(VLOOKUP($F562&amp;$C562,Sales!$J:$W,11,0),0)</f>
        <v>0</v>
      </c>
      <c r="O562" s="98">
        <f>IFERROR(VLOOKUP($F562&amp;$C562,Sales!$J:$W,12,0),0)</f>
        <v>0</v>
      </c>
      <c r="P562" s="98">
        <f>IFERROR(VLOOKUP($F562&amp;$C562,Sales!$J:$W,13,0),0)</f>
        <v>0</v>
      </c>
      <c r="Q562" s="98">
        <f>IFERROR(VLOOKUP($F562&amp;$C562,Sales!$A:$H,7,0),0)</f>
        <v>0</v>
      </c>
      <c r="R562" s="41" t="str">
        <f t="shared" si="16"/>
        <v>ERROR</v>
      </c>
      <c r="S562" s="15"/>
      <c r="T562" s="15"/>
      <c r="U562" s="15"/>
      <c r="V562" s="15"/>
      <c r="W562" s="15"/>
      <c r="X562" s="15"/>
      <c r="Y562" s="41"/>
      <c r="Z562" s="41"/>
      <c r="AA562" s="41"/>
      <c r="AB562" s="15"/>
      <c r="AC562" s="15"/>
      <c r="AD562" s="15"/>
      <c r="AE562" s="15"/>
      <c r="AF562" s="15"/>
      <c r="AG562" s="15"/>
      <c r="AH562" s="15"/>
      <c r="AI562" s="15"/>
      <c r="AJ562" s="41"/>
      <c r="AK562" s="15"/>
      <c r="AL562" s="15"/>
      <c r="AM562" s="15"/>
      <c r="AN562" s="15"/>
      <c r="AO562" s="15"/>
      <c r="AP562" s="15"/>
      <c r="AQ562" s="15"/>
      <c r="AR562" s="15"/>
      <c r="AS562" s="15"/>
      <c r="AT562" s="15"/>
      <c r="AU562" s="15"/>
      <c r="AV562" s="15"/>
      <c r="AW562" s="15"/>
      <c r="AX562" s="15"/>
      <c r="AY562" s="15"/>
      <c r="AZ562" s="10">
        <v>1</v>
      </c>
      <c r="BA562" t="s">
        <v>22</v>
      </c>
      <c r="BB562" t="s">
        <v>88</v>
      </c>
      <c r="BD562" s="39" t="str">
        <f t="shared" si="17"/>
        <v>01/395029501GBukalapak</v>
      </c>
    </row>
    <row r="563" spans="2:56" ht="13.5" customHeight="1" x14ac:dyDescent="0.35">
      <c r="B563" s="10" t="s">
        <v>17</v>
      </c>
      <c r="C563" s="10" t="s">
        <v>2657</v>
      </c>
      <c r="D563" s="10" t="s">
        <v>455</v>
      </c>
      <c r="E563" s="10" t="s">
        <v>456</v>
      </c>
      <c r="F563" s="10" t="s">
        <v>1274</v>
      </c>
      <c r="G563" s="137" t="s">
        <v>1274</v>
      </c>
      <c r="H563" s="10"/>
      <c r="I563" s="10">
        <v>0</v>
      </c>
      <c r="J563" s="10" t="s">
        <v>8979</v>
      </c>
      <c r="K563" s="10" t="s">
        <v>8980</v>
      </c>
      <c r="L563" s="98">
        <f>IFERROR(VLOOKUP($F563&amp;$C563,Sales!$J:$W,9,0),0)</f>
        <v>0</v>
      </c>
      <c r="M563" s="98">
        <f>IFERROR(VLOOKUP($F563&amp;$C563,Sales!$J:$W,10,0),0)</f>
        <v>0</v>
      </c>
      <c r="N563" s="98">
        <f>IFERROR(VLOOKUP($F563&amp;$C563,Sales!$J:$W,11,0),0)</f>
        <v>0</v>
      </c>
      <c r="O563" s="98">
        <f>IFERROR(VLOOKUP($F563&amp;$C563,Sales!$J:$W,12,0),0)</f>
        <v>0</v>
      </c>
      <c r="P563" s="98">
        <f>IFERROR(VLOOKUP($F563&amp;$C563,Sales!$J:$W,13,0),0)</f>
        <v>0</v>
      </c>
      <c r="Q563" s="98">
        <f>IFERROR(VLOOKUP($F563&amp;$C563,Sales!$A:$H,7,0),0)</f>
        <v>0</v>
      </c>
      <c r="R563" s="41" t="str">
        <f t="shared" si="16"/>
        <v>ERROR</v>
      </c>
      <c r="S563" s="15"/>
      <c r="T563" s="15"/>
      <c r="U563" s="15"/>
      <c r="V563" s="15"/>
      <c r="W563" s="15"/>
      <c r="X563" s="15"/>
      <c r="Y563" s="41"/>
      <c r="Z563" s="41"/>
      <c r="AA563" s="41"/>
      <c r="AB563" s="15"/>
      <c r="AC563" s="15"/>
      <c r="AD563" s="15"/>
      <c r="AE563" s="15"/>
      <c r="AF563" s="15"/>
      <c r="AG563" s="15"/>
      <c r="AH563" s="15"/>
      <c r="AI563" s="15"/>
      <c r="AJ563" s="41"/>
      <c r="AK563" s="15"/>
      <c r="AL563" s="15"/>
      <c r="AM563" s="15"/>
      <c r="AN563" s="15"/>
      <c r="AO563" s="15"/>
      <c r="AP563" s="15"/>
      <c r="AQ563" s="15"/>
      <c r="AR563" s="15"/>
      <c r="AS563" s="15"/>
      <c r="AT563" s="15"/>
      <c r="AU563" s="15"/>
      <c r="AV563" s="15"/>
      <c r="AW563" s="15"/>
      <c r="AX563" s="15"/>
      <c r="AY563" s="15"/>
      <c r="AZ563" s="10">
        <v>1</v>
      </c>
      <c r="BA563" t="s">
        <v>22</v>
      </c>
      <c r="BB563" t="s">
        <v>88</v>
      </c>
      <c r="BD563" s="39" t="str">
        <f t="shared" si="17"/>
        <v>01/395029501DBukalapak</v>
      </c>
    </row>
    <row r="564" spans="2:56" ht="13.5" customHeight="1" x14ac:dyDescent="0.35">
      <c r="B564" s="10" t="s">
        <v>17</v>
      </c>
      <c r="C564" s="10" t="s">
        <v>2657</v>
      </c>
      <c r="D564" s="10" t="s">
        <v>455</v>
      </c>
      <c r="E564" s="10" t="s">
        <v>456</v>
      </c>
      <c r="F564" s="10" t="s">
        <v>2539</v>
      </c>
      <c r="G564" s="137" t="s">
        <v>2539</v>
      </c>
      <c r="H564" s="10"/>
      <c r="I564" s="10" t="s">
        <v>4189</v>
      </c>
      <c r="J564" s="10" t="s">
        <v>8981</v>
      </c>
      <c r="K564" s="10" t="s">
        <v>8982</v>
      </c>
      <c r="L564" s="98">
        <f>IFERROR(VLOOKUP($F564&amp;$C564,Sales!$J:$W,9,0),0)</f>
        <v>0</v>
      </c>
      <c r="M564" s="98">
        <f>IFERROR(VLOOKUP($F564&amp;$C564,Sales!$J:$W,10,0),0)</f>
        <v>0</v>
      </c>
      <c r="N564" s="98">
        <f>IFERROR(VLOOKUP($F564&amp;$C564,Sales!$J:$W,11,0),0)</f>
        <v>0</v>
      </c>
      <c r="O564" s="98">
        <f>IFERROR(VLOOKUP($F564&amp;$C564,Sales!$J:$W,12,0),0)</f>
        <v>0</v>
      </c>
      <c r="P564" s="98">
        <f>IFERROR(VLOOKUP($F564&amp;$C564,Sales!$J:$W,13,0),0)</f>
        <v>0</v>
      </c>
      <c r="Q564" s="98">
        <f>IFERROR(VLOOKUP($F564&amp;$C564,Sales!$A:$H,7,0),0)</f>
        <v>0</v>
      </c>
      <c r="R564" s="41" t="str">
        <f t="shared" si="16"/>
        <v>ERROR</v>
      </c>
      <c r="S564" s="15"/>
      <c r="T564" s="15"/>
      <c r="U564" s="15"/>
      <c r="V564" s="15"/>
      <c r="W564" s="15"/>
      <c r="X564" s="15"/>
      <c r="Y564" s="41"/>
      <c r="Z564" s="41"/>
      <c r="AA564" s="41"/>
      <c r="AB564" s="15"/>
      <c r="AC564" s="15"/>
      <c r="AD564" s="15"/>
      <c r="AE564" s="15"/>
      <c r="AF564" s="15"/>
      <c r="AG564" s="15"/>
      <c r="AH564" s="15"/>
      <c r="AI564" s="15"/>
      <c r="AJ564" s="41"/>
      <c r="AK564" s="15"/>
      <c r="AL564" s="15"/>
      <c r="AM564" s="15"/>
      <c r="AN564" s="15"/>
      <c r="AO564" s="15"/>
      <c r="AP564" s="15"/>
      <c r="AQ564" s="15"/>
      <c r="AR564" s="15"/>
      <c r="AS564" s="15"/>
      <c r="AT564" s="15"/>
      <c r="AU564" s="15"/>
      <c r="AV564" s="15"/>
      <c r="AW564" s="15"/>
      <c r="AX564" s="15"/>
      <c r="AY564" s="15"/>
      <c r="AZ564" s="10">
        <v>1</v>
      </c>
      <c r="BA564" t="s">
        <v>22</v>
      </c>
      <c r="BB564" t="s">
        <v>88</v>
      </c>
      <c r="BD564" s="39" t="str">
        <f t="shared" si="17"/>
        <v>01/395029501XBukalapak</v>
      </c>
    </row>
    <row r="565" spans="2:56" ht="13.5" customHeight="1" x14ac:dyDescent="0.35">
      <c r="B565" s="10" t="s">
        <v>17</v>
      </c>
      <c r="C565" s="10" t="s">
        <v>2657</v>
      </c>
      <c r="D565" s="10" t="s">
        <v>455</v>
      </c>
      <c r="E565" s="10" t="s">
        <v>456</v>
      </c>
      <c r="F565" s="10" t="s">
        <v>477</v>
      </c>
      <c r="G565" s="137" t="s">
        <v>477</v>
      </c>
      <c r="H565" s="10"/>
      <c r="I565" s="10" t="s">
        <v>478</v>
      </c>
      <c r="J565" s="10" t="s">
        <v>8983</v>
      </c>
      <c r="K565" s="10" t="s">
        <v>8984</v>
      </c>
      <c r="L565" s="98">
        <f>IFERROR(VLOOKUP($F565&amp;$C565,Sales!$J:$W,9,0),0)</f>
        <v>0</v>
      </c>
      <c r="M565" s="98">
        <f>IFERROR(VLOOKUP($F565&amp;$C565,Sales!$J:$W,10,0),0)</f>
        <v>0</v>
      </c>
      <c r="N565" s="98">
        <f>IFERROR(VLOOKUP($F565&amp;$C565,Sales!$J:$W,11,0),0)</f>
        <v>0</v>
      </c>
      <c r="O565" s="98">
        <f>IFERROR(VLOOKUP($F565&amp;$C565,Sales!$J:$W,12,0),0)</f>
        <v>0</v>
      </c>
      <c r="P565" s="98">
        <f>IFERROR(VLOOKUP($F565&amp;$C565,Sales!$J:$W,13,0),0)</f>
        <v>0</v>
      </c>
      <c r="Q565" s="98">
        <f>IFERROR(VLOOKUP($F565&amp;$C565,Sales!$A:$H,7,0),0)</f>
        <v>0</v>
      </c>
      <c r="R565" s="41" t="str">
        <f t="shared" si="16"/>
        <v>ERROR</v>
      </c>
      <c r="S565" s="15"/>
      <c r="T565" s="15"/>
      <c r="U565" s="15"/>
      <c r="V565" s="15"/>
      <c r="W565" s="15"/>
      <c r="X565" s="15"/>
      <c r="Y565" s="41"/>
      <c r="Z565" s="41"/>
      <c r="AA565" s="41"/>
      <c r="AB565" s="15"/>
      <c r="AC565" s="15"/>
      <c r="AD565" s="15"/>
      <c r="AE565" s="15"/>
      <c r="AF565" s="15"/>
      <c r="AG565" s="15"/>
      <c r="AH565" s="15"/>
      <c r="AI565" s="15"/>
      <c r="AJ565" s="41"/>
      <c r="AK565" s="15"/>
      <c r="AL565" s="15"/>
      <c r="AM565" s="15"/>
      <c r="AN565" s="15"/>
      <c r="AO565" s="15"/>
      <c r="AP565" s="15"/>
      <c r="AQ565" s="15"/>
      <c r="AR565" s="15"/>
      <c r="AS565" s="15"/>
      <c r="AT565" s="15"/>
      <c r="AU565" s="15"/>
      <c r="AV565" s="15"/>
      <c r="AW565" s="15"/>
      <c r="AX565" s="15"/>
      <c r="AY565" s="15"/>
      <c r="AZ565" s="10">
        <v>1</v>
      </c>
      <c r="BA565" t="s">
        <v>8733</v>
      </c>
      <c r="BB565" t="s">
        <v>88</v>
      </c>
      <c r="BD565" s="39" t="str">
        <f t="shared" si="17"/>
        <v>01/395029501KBukalapak</v>
      </c>
    </row>
    <row r="566" spans="2:56" ht="13.5" customHeight="1" x14ac:dyDescent="0.35">
      <c r="B566" s="10" t="s">
        <v>17</v>
      </c>
      <c r="C566" s="10" t="s">
        <v>2657</v>
      </c>
      <c r="D566" s="10" t="s">
        <v>549</v>
      </c>
      <c r="E566" s="10" t="s">
        <v>194</v>
      </c>
      <c r="F566" s="10" t="s">
        <v>2366</v>
      </c>
      <c r="G566" s="137" t="s">
        <v>2366</v>
      </c>
      <c r="H566" s="10"/>
      <c r="I566" s="10" t="s">
        <v>2367</v>
      </c>
      <c r="J566" s="10" t="s">
        <v>8985</v>
      </c>
      <c r="K566" s="10" t="s">
        <v>2597</v>
      </c>
      <c r="L566" s="98">
        <f>IFERROR(VLOOKUP($F566&amp;$C566,Sales!$J:$W,9,0),0)</f>
        <v>0</v>
      </c>
      <c r="M566" s="98">
        <f>IFERROR(VLOOKUP($F566&amp;$C566,Sales!$J:$W,10,0),0)</f>
        <v>0</v>
      </c>
      <c r="N566" s="98">
        <f>IFERROR(VLOOKUP($F566&amp;$C566,Sales!$J:$W,11,0),0)</f>
        <v>0</v>
      </c>
      <c r="O566" s="98">
        <f>IFERROR(VLOOKUP($F566&amp;$C566,Sales!$J:$W,12,0),0)</f>
        <v>0</v>
      </c>
      <c r="P566" s="98">
        <f>IFERROR(VLOOKUP($F566&amp;$C566,Sales!$J:$W,13,0),0)</f>
        <v>0</v>
      </c>
      <c r="Q566" s="98">
        <f>IFERROR(VLOOKUP($F566&amp;$C566,Sales!$A:$H,7,0),0)</f>
        <v>0</v>
      </c>
      <c r="R566" s="41" t="str">
        <f t="shared" si="16"/>
        <v>ERROR</v>
      </c>
      <c r="S566" s="15"/>
      <c r="T566" s="15"/>
      <c r="U566" s="15"/>
      <c r="V566" s="15"/>
      <c r="W566" s="15"/>
      <c r="X566" s="15"/>
      <c r="Y566" s="41"/>
      <c r="Z566" s="41"/>
      <c r="AA566" s="41"/>
      <c r="AB566" s="15"/>
      <c r="AC566" s="15"/>
      <c r="AD566" s="15"/>
      <c r="AE566" s="15"/>
      <c r="AF566" s="15"/>
      <c r="AG566" s="15"/>
      <c r="AH566" s="15"/>
      <c r="AI566" s="15"/>
      <c r="AJ566" s="41"/>
      <c r="AK566" s="15"/>
      <c r="AL566" s="15"/>
      <c r="AM566" s="15"/>
      <c r="AN566" s="15"/>
      <c r="AO566" s="15"/>
      <c r="AP566" s="15"/>
      <c r="AQ566" s="15"/>
      <c r="AR566" s="15"/>
      <c r="AS566" s="15"/>
      <c r="AT566" s="15"/>
      <c r="AU566" s="15"/>
      <c r="AV566" s="15"/>
      <c r="AW566" s="15"/>
      <c r="AX566" s="15"/>
      <c r="AY566" s="15"/>
      <c r="AZ566" s="10">
        <v>1</v>
      </c>
      <c r="BA566" t="s">
        <v>22</v>
      </c>
      <c r="BB566" t="s">
        <v>88</v>
      </c>
      <c r="BD566" s="39" t="str">
        <f t="shared" si="17"/>
        <v>01/24512112CBukalapak</v>
      </c>
    </row>
    <row r="567" spans="2:56" ht="13.5" customHeight="1" x14ac:dyDescent="0.35">
      <c r="B567" s="10" t="s">
        <v>17</v>
      </c>
      <c r="C567" s="10" t="s">
        <v>2657</v>
      </c>
      <c r="D567" s="10" t="s">
        <v>455</v>
      </c>
      <c r="E567" s="10" t="s">
        <v>456</v>
      </c>
      <c r="F567" s="10" t="s">
        <v>535</v>
      </c>
      <c r="G567" s="137" t="s">
        <v>535</v>
      </c>
      <c r="H567" s="10"/>
      <c r="I567" s="10">
        <v>0</v>
      </c>
      <c r="J567" s="10" t="s">
        <v>8986</v>
      </c>
      <c r="K567" s="10" t="s">
        <v>8987</v>
      </c>
      <c r="L567" s="98">
        <f>IFERROR(VLOOKUP($F567&amp;$C567,Sales!$J:$W,9,0),0)</f>
        <v>0</v>
      </c>
      <c r="M567" s="98">
        <f>IFERROR(VLOOKUP($F567&amp;$C567,Sales!$J:$W,10,0),0)</f>
        <v>0</v>
      </c>
      <c r="N567" s="98">
        <f>IFERROR(VLOOKUP($F567&amp;$C567,Sales!$J:$W,11,0),0)</f>
        <v>0</v>
      </c>
      <c r="O567" s="98">
        <f>IFERROR(VLOOKUP($F567&amp;$C567,Sales!$J:$W,12,0),0)</f>
        <v>0</v>
      </c>
      <c r="P567" s="98">
        <f>IFERROR(VLOOKUP($F567&amp;$C567,Sales!$J:$W,13,0),0)</f>
        <v>0</v>
      </c>
      <c r="Q567" s="98">
        <f>IFERROR(VLOOKUP($F567&amp;$C567,Sales!$A:$H,7,0),0)</f>
        <v>0</v>
      </c>
      <c r="R567" s="41" t="str">
        <f t="shared" si="16"/>
        <v>ERROR</v>
      </c>
      <c r="S567" s="15"/>
      <c r="T567" s="15"/>
      <c r="U567" s="15"/>
      <c r="V567" s="15"/>
      <c r="W567" s="15"/>
      <c r="X567" s="15"/>
      <c r="Y567" s="41"/>
      <c r="Z567" s="41"/>
      <c r="AA567" s="41"/>
      <c r="AB567" s="15"/>
      <c r="AC567" s="15"/>
      <c r="AD567" s="15"/>
      <c r="AE567" s="15"/>
      <c r="AF567" s="15"/>
      <c r="AG567" s="15"/>
      <c r="AH567" s="15"/>
      <c r="AI567" s="15"/>
      <c r="AJ567" s="41"/>
      <c r="AK567" s="15"/>
      <c r="AL567" s="15"/>
      <c r="AM567" s="15"/>
      <c r="AN567" s="15"/>
      <c r="AO567" s="15"/>
      <c r="AP567" s="15"/>
      <c r="AQ567" s="15"/>
      <c r="AR567" s="15"/>
      <c r="AS567" s="15"/>
      <c r="AT567" s="15"/>
      <c r="AU567" s="15"/>
      <c r="AV567" s="15"/>
      <c r="AW567" s="15"/>
      <c r="AX567" s="15"/>
      <c r="AY567" s="15"/>
      <c r="AZ567" s="10">
        <v>1</v>
      </c>
      <c r="BA567" t="s">
        <v>22</v>
      </c>
      <c r="BB567" t="s">
        <v>88</v>
      </c>
      <c r="BD567" s="39" t="str">
        <f t="shared" si="17"/>
        <v>01/395029501TBukalapak</v>
      </c>
    </row>
    <row r="568" spans="2:56" ht="13.5" customHeight="1" x14ac:dyDescent="0.35">
      <c r="B568" s="10" t="s">
        <v>17</v>
      </c>
      <c r="C568" s="10" t="s">
        <v>2657</v>
      </c>
      <c r="D568" s="10" t="s">
        <v>455</v>
      </c>
      <c r="E568" s="10" t="s">
        <v>456</v>
      </c>
      <c r="F568" s="10" t="s">
        <v>6658</v>
      </c>
      <c r="G568" s="137" t="s">
        <v>6658</v>
      </c>
      <c r="H568" s="10"/>
      <c r="I568" s="10">
        <v>0</v>
      </c>
      <c r="J568" s="10" t="s">
        <v>8988</v>
      </c>
      <c r="K568" s="10" t="s">
        <v>8989</v>
      </c>
      <c r="L568" s="98">
        <f>IFERROR(VLOOKUP($F568&amp;$C568,Sales!$J:$W,9,0),0)</f>
        <v>0</v>
      </c>
      <c r="M568" s="98">
        <f>IFERROR(VLOOKUP($F568&amp;$C568,Sales!$J:$W,10,0),0)</f>
        <v>0</v>
      </c>
      <c r="N568" s="98">
        <f>IFERROR(VLOOKUP($F568&amp;$C568,Sales!$J:$W,11,0),0)</f>
        <v>0</v>
      </c>
      <c r="O568" s="98">
        <f>IFERROR(VLOOKUP($F568&amp;$C568,Sales!$J:$W,12,0),0)</f>
        <v>0</v>
      </c>
      <c r="P568" s="98">
        <f>IFERROR(VLOOKUP($F568&amp;$C568,Sales!$J:$W,13,0),0)</f>
        <v>0</v>
      </c>
      <c r="Q568" s="98">
        <f>IFERROR(VLOOKUP($F568&amp;$C568,Sales!$A:$H,7,0),0)</f>
        <v>0</v>
      </c>
      <c r="R568" s="41" t="str">
        <f t="shared" si="16"/>
        <v>ERROR</v>
      </c>
      <c r="S568" s="15"/>
      <c r="T568" s="15"/>
      <c r="U568" s="15"/>
      <c r="V568" s="15"/>
      <c r="W568" s="15"/>
      <c r="X568" s="15"/>
      <c r="Y568" s="41"/>
      <c r="Z568" s="41"/>
      <c r="AA568" s="41"/>
      <c r="AB568" s="15"/>
      <c r="AC568" s="15"/>
      <c r="AD568" s="15"/>
      <c r="AE568" s="15"/>
      <c r="AF568" s="15"/>
      <c r="AG568" s="15"/>
      <c r="AH568" s="15"/>
      <c r="AI568" s="15"/>
      <c r="AJ568" s="41"/>
      <c r="AK568" s="15"/>
      <c r="AL568" s="15"/>
      <c r="AM568" s="15"/>
      <c r="AN568" s="15"/>
      <c r="AO568" s="15"/>
      <c r="AP568" s="15"/>
      <c r="AQ568" s="15"/>
      <c r="AR568" s="15"/>
      <c r="AS568" s="15"/>
      <c r="AT568" s="15"/>
      <c r="AU568" s="15"/>
      <c r="AV568" s="15"/>
      <c r="AW568" s="15"/>
      <c r="AX568" s="15"/>
      <c r="AY568" s="15"/>
      <c r="AZ568" s="10">
        <v>1</v>
      </c>
      <c r="BA568" t="s">
        <v>22</v>
      </c>
      <c r="BB568" t="s">
        <v>88</v>
      </c>
      <c r="BD568" s="39" t="str">
        <f t="shared" si="17"/>
        <v>01/395029501VBukalapak</v>
      </c>
    </row>
    <row r="569" spans="2:56" ht="13.5" customHeight="1" x14ac:dyDescent="0.35">
      <c r="B569" s="10" t="s">
        <v>17</v>
      </c>
      <c r="C569" s="10" t="s">
        <v>2657</v>
      </c>
      <c r="D569" s="10" t="s">
        <v>455</v>
      </c>
      <c r="E569" s="10" t="s">
        <v>456</v>
      </c>
      <c r="F569" s="10" t="s">
        <v>479</v>
      </c>
      <c r="G569" s="137" t="s">
        <v>479</v>
      </c>
      <c r="H569" s="10"/>
      <c r="I569" s="10">
        <v>0</v>
      </c>
      <c r="J569" s="10" t="s">
        <v>8990</v>
      </c>
      <c r="K569" s="10" t="s">
        <v>4159</v>
      </c>
      <c r="L569" s="98">
        <f>IFERROR(VLOOKUP($F569&amp;$C569,Sales!$J:$W,9,0),0)</f>
        <v>0</v>
      </c>
      <c r="M569" s="98">
        <f>IFERROR(VLOOKUP($F569&amp;$C569,Sales!$J:$W,10,0),0)</f>
        <v>0</v>
      </c>
      <c r="N569" s="98">
        <f>IFERROR(VLOOKUP($F569&amp;$C569,Sales!$J:$W,11,0),0)</f>
        <v>0</v>
      </c>
      <c r="O569" s="98">
        <f>IFERROR(VLOOKUP($F569&amp;$C569,Sales!$J:$W,12,0),0)</f>
        <v>0</v>
      </c>
      <c r="P569" s="98">
        <f>IFERROR(VLOOKUP($F569&amp;$C569,Sales!$J:$W,13,0),0)</f>
        <v>0</v>
      </c>
      <c r="Q569" s="98">
        <f>IFERROR(VLOOKUP($F569&amp;$C569,Sales!$A:$H,7,0),0)</f>
        <v>0</v>
      </c>
      <c r="R569" s="41" t="str">
        <f t="shared" si="16"/>
        <v>ERROR</v>
      </c>
      <c r="S569" s="15"/>
      <c r="T569" s="15"/>
      <c r="U569" s="15"/>
      <c r="V569" s="15"/>
      <c r="W569" s="15"/>
      <c r="X569" s="15"/>
      <c r="Y569" s="41"/>
      <c r="Z569" s="41"/>
      <c r="AA569" s="41"/>
      <c r="AB569" s="15"/>
      <c r="AC569" s="15"/>
      <c r="AD569" s="15"/>
      <c r="AE569" s="15"/>
      <c r="AF569" s="15"/>
      <c r="AG569" s="15"/>
      <c r="AH569" s="15"/>
      <c r="AI569" s="15"/>
      <c r="AJ569" s="41"/>
      <c r="AK569" s="15"/>
      <c r="AL569" s="15"/>
      <c r="AM569" s="15"/>
      <c r="AN569" s="15"/>
      <c r="AO569" s="15"/>
      <c r="AP569" s="15"/>
      <c r="AQ569" s="15"/>
      <c r="AR569" s="15"/>
      <c r="AS569" s="15"/>
      <c r="AT569" s="15"/>
      <c r="AU569" s="15"/>
      <c r="AV569" s="15"/>
      <c r="AW569" s="15"/>
      <c r="AX569" s="15"/>
      <c r="AY569" s="15"/>
      <c r="AZ569" s="10">
        <v>1</v>
      </c>
      <c r="BA569" t="s">
        <v>8733</v>
      </c>
      <c r="BB569" t="s">
        <v>88</v>
      </c>
      <c r="BD569" s="39" t="str">
        <f t="shared" si="17"/>
        <v>01/225026502LBukalapak</v>
      </c>
    </row>
    <row r="570" spans="2:56" ht="13.5" customHeight="1" x14ac:dyDescent="0.35">
      <c r="B570" s="10" t="s">
        <v>17</v>
      </c>
      <c r="C570" s="10" t="s">
        <v>2657</v>
      </c>
      <c r="D570" s="10" t="s">
        <v>455</v>
      </c>
      <c r="E570" s="10" t="s">
        <v>456</v>
      </c>
      <c r="F570" s="10" t="s">
        <v>539</v>
      </c>
      <c r="G570" s="137" t="s">
        <v>539</v>
      </c>
      <c r="H570" s="10"/>
      <c r="I570" s="10" t="s">
        <v>540</v>
      </c>
      <c r="J570" s="10" t="s">
        <v>8991</v>
      </c>
      <c r="K570" s="10" t="s">
        <v>4161</v>
      </c>
      <c r="L570" s="98">
        <f>IFERROR(VLOOKUP($F570&amp;$C570,Sales!$J:$W,9,0),0)</f>
        <v>0</v>
      </c>
      <c r="M570" s="98">
        <f>IFERROR(VLOOKUP($F570&amp;$C570,Sales!$J:$W,10,0),0)</f>
        <v>0</v>
      </c>
      <c r="N570" s="98">
        <f>IFERROR(VLOOKUP($F570&amp;$C570,Sales!$J:$W,11,0),0)</f>
        <v>0</v>
      </c>
      <c r="O570" s="98">
        <f>IFERROR(VLOOKUP($F570&amp;$C570,Sales!$J:$W,12,0),0)</f>
        <v>0</v>
      </c>
      <c r="P570" s="98">
        <f>IFERROR(VLOOKUP($F570&amp;$C570,Sales!$J:$W,13,0),0)</f>
        <v>0</v>
      </c>
      <c r="Q570" s="98">
        <f>IFERROR(VLOOKUP($F570&amp;$C570,Sales!$A:$H,7,0),0)</f>
        <v>0</v>
      </c>
      <c r="R570" s="41" t="str">
        <f t="shared" si="16"/>
        <v>ERROR</v>
      </c>
      <c r="S570" s="15"/>
      <c r="T570" s="15"/>
      <c r="U570" s="15"/>
      <c r="V570" s="15"/>
      <c r="W570" s="15"/>
      <c r="X570" s="15"/>
      <c r="Y570" s="41"/>
      <c r="Z570" s="41"/>
      <c r="AA570" s="41"/>
      <c r="AB570" s="15"/>
      <c r="AC570" s="15"/>
      <c r="AD570" s="15"/>
      <c r="AE570" s="15"/>
      <c r="AF570" s="15"/>
      <c r="AG570" s="15"/>
      <c r="AH570" s="15"/>
      <c r="AI570" s="15"/>
      <c r="AJ570" s="41"/>
      <c r="AK570" s="15"/>
      <c r="AL570" s="15"/>
      <c r="AM570" s="15"/>
      <c r="AN570" s="15"/>
      <c r="AO570" s="15"/>
      <c r="AP570" s="15"/>
      <c r="AQ570" s="15"/>
      <c r="AR570" s="15"/>
      <c r="AS570" s="15"/>
      <c r="AT570" s="15"/>
      <c r="AU570" s="15"/>
      <c r="AV570" s="15"/>
      <c r="AW570" s="15"/>
      <c r="AX570" s="15"/>
      <c r="AY570" s="15"/>
      <c r="AZ570" s="10">
        <v>1</v>
      </c>
      <c r="BA570" t="s">
        <v>8733</v>
      </c>
      <c r="BB570" t="s">
        <v>88</v>
      </c>
      <c r="BD570" s="39" t="str">
        <f t="shared" si="17"/>
        <v>01/225026510ABukalapak</v>
      </c>
    </row>
    <row r="571" spans="2:56" ht="13.5" customHeight="1" x14ac:dyDescent="0.35">
      <c r="B571" s="10" t="s">
        <v>17</v>
      </c>
      <c r="C571" s="10" t="s">
        <v>2657</v>
      </c>
      <c r="D571" s="10" t="s">
        <v>455</v>
      </c>
      <c r="E571" s="10" t="s">
        <v>456</v>
      </c>
      <c r="F571" s="10" t="s">
        <v>541</v>
      </c>
      <c r="G571" s="137" t="s">
        <v>541</v>
      </c>
      <c r="H571" s="10"/>
      <c r="I571" s="10">
        <v>0</v>
      </c>
      <c r="J571" s="10" t="s">
        <v>8992</v>
      </c>
      <c r="K571" s="10" t="s">
        <v>4162</v>
      </c>
      <c r="L571" s="98">
        <f>IFERROR(VLOOKUP($F571&amp;$C571,Sales!$J:$W,9,0),0)</f>
        <v>0</v>
      </c>
      <c r="M571" s="98">
        <f>IFERROR(VLOOKUP($F571&amp;$C571,Sales!$J:$W,10,0),0)</f>
        <v>0</v>
      </c>
      <c r="N571" s="98">
        <f>IFERROR(VLOOKUP($F571&amp;$C571,Sales!$J:$W,11,0),0)</f>
        <v>0</v>
      </c>
      <c r="O571" s="98">
        <f>IFERROR(VLOOKUP($F571&amp;$C571,Sales!$J:$W,12,0),0)</f>
        <v>0</v>
      </c>
      <c r="P571" s="98">
        <f>IFERROR(VLOOKUP($F571&amp;$C571,Sales!$J:$W,13,0),0)</f>
        <v>0</v>
      </c>
      <c r="Q571" s="98">
        <f>IFERROR(VLOOKUP($F571&amp;$C571,Sales!$A:$H,7,0),0)</f>
        <v>0</v>
      </c>
      <c r="R571" s="41" t="str">
        <f t="shared" si="16"/>
        <v>ERROR</v>
      </c>
      <c r="S571" s="15"/>
      <c r="T571" s="15"/>
      <c r="U571" s="15"/>
      <c r="V571" s="15"/>
      <c r="W571" s="15"/>
      <c r="X571" s="15"/>
      <c r="Y571" s="41"/>
      <c r="Z571" s="41"/>
      <c r="AA571" s="41"/>
      <c r="AB571" s="15"/>
      <c r="AC571" s="15"/>
      <c r="AD571" s="15"/>
      <c r="AE571" s="15"/>
      <c r="AF571" s="15"/>
      <c r="AG571" s="15"/>
      <c r="AH571" s="15"/>
      <c r="AI571" s="15"/>
      <c r="AJ571" s="41"/>
      <c r="AK571" s="15"/>
      <c r="AL571" s="15"/>
      <c r="AM571" s="15"/>
      <c r="AN571" s="15"/>
      <c r="AO571" s="15"/>
      <c r="AP571" s="15"/>
      <c r="AQ571" s="15"/>
      <c r="AR571" s="15"/>
      <c r="AS571" s="15"/>
      <c r="AT571" s="15"/>
      <c r="AU571" s="15"/>
      <c r="AV571" s="15"/>
      <c r="AW571" s="15"/>
      <c r="AX571" s="15"/>
      <c r="AY571" s="15"/>
      <c r="AZ571" s="10">
        <v>1</v>
      </c>
      <c r="BA571" t="s">
        <v>22</v>
      </c>
      <c r="BB571" t="s">
        <v>88</v>
      </c>
      <c r="BD571" s="39" t="str">
        <f t="shared" si="17"/>
        <v>01/225026510BBukalapak</v>
      </c>
    </row>
    <row r="572" spans="2:56" ht="13.5" customHeight="1" x14ac:dyDescent="0.35">
      <c r="B572" s="10" t="s">
        <v>17</v>
      </c>
      <c r="C572" s="10" t="s">
        <v>2657</v>
      </c>
      <c r="D572" s="10" t="s">
        <v>455</v>
      </c>
      <c r="E572" s="10" t="s">
        <v>456</v>
      </c>
      <c r="F572" s="10" t="s">
        <v>481</v>
      </c>
      <c r="G572" s="137" t="s">
        <v>481</v>
      </c>
      <c r="H572" s="10"/>
      <c r="I572" s="10" t="s">
        <v>482</v>
      </c>
      <c r="J572" s="10" t="s">
        <v>8993</v>
      </c>
      <c r="K572" s="10" t="s">
        <v>4160</v>
      </c>
      <c r="L572" s="98">
        <f>IFERROR(VLOOKUP($F572&amp;$C572,Sales!$J:$W,9,0),0)</f>
        <v>0</v>
      </c>
      <c r="M572" s="98">
        <f>IFERROR(VLOOKUP($F572&amp;$C572,Sales!$J:$W,10,0),0)</f>
        <v>0</v>
      </c>
      <c r="N572" s="98">
        <f>IFERROR(VLOOKUP($F572&amp;$C572,Sales!$J:$W,11,0),0)</f>
        <v>0</v>
      </c>
      <c r="O572" s="98">
        <f>IFERROR(VLOOKUP($F572&amp;$C572,Sales!$J:$W,12,0),0)</f>
        <v>0</v>
      </c>
      <c r="P572" s="98">
        <f>IFERROR(VLOOKUP($F572&amp;$C572,Sales!$J:$W,13,0),0)</f>
        <v>0</v>
      </c>
      <c r="Q572" s="98">
        <f>IFERROR(VLOOKUP($F572&amp;$C572,Sales!$A:$H,7,0),0)</f>
        <v>0</v>
      </c>
      <c r="R572" s="41" t="str">
        <f t="shared" si="16"/>
        <v>ERROR</v>
      </c>
      <c r="S572" s="15"/>
      <c r="T572" s="15"/>
      <c r="U572" s="15"/>
      <c r="V572" s="15"/>
      <c r="W572" s="15"/>
      <c r="X572" s="15"/>
      <c r="Y572" s="41"/>
      <c r="Z572" s="41"/>
      <c r="AA572" s="41"/>
      <c r="AB572" s="15"/>
      <c r="AC572" s="15"/>
      <c r="AD572" s="15"/>
      <c r="AE572" s="15"/>
      <c r="AF572" s="15"/>
      <c r="AG572" s="15"/>
      <c r="AH572" s="15"/>
      <c r="AI572" s="15"/>
      <c r="AJ572" s="41"/>
      <c r="AK572" s="15"/>
      <c r="AL572" s="15"/>
      <c r="AM572" s="15"/>
      <c r="AN572" s="15"/>
      <c r="AO572" s="15"/>
      <c r="AP572" s="15"/>
      <c r="AQ572" s="15"/>
      <c r="AR572" s="15"/>
      <c r="AS572" s="15"/>
      <c r="AT572" s="15"/>
      <c r="AU572" s="15"/>
      <c r="AV572" s="15"/>
      <c r="AW572" s="15"/>
      <c r="AX572" s="15"/>
      <c r="AY572" s="15"/>
      <c r="AZ572" s="10">
        <v>1</v>
      </c>
      <c r="BA572" t="s">
        <v>22</v>
      </c>
      <c r="BB572" t="s">
        <v>88</v>
      </c>
      <c r="BD572" s="39" t="str">
        <f t="shared" si="17"/>
        <v>01/225026502QBukalapak</v>
      </c>
    </row>
    <row r="573" spans="2:56" ht="13.5" customHeight="1" x14ac:dyDescent="0.35">
      <c r="B573" s="10" t="s">
        <v>17</v>
      </c>
      <c r="C573" s="10" t="s">
        <v>2657</v>
      </c>
      <c r="D573" s="10" t="s">
        <v>455</v>
      </c>
      <c r="E573" s="10" t="s">
        <v>456</v>
      </c>
      <c r="F573" s="10" t="s">
        <v>483</v>
      </c>
      <c r="G573" s="137" t="s">
        <v>483</v>
      </c>
      <c r="H573" s="10"/>
      <c r="I573" s="10" t="s">
        <v>484</v>
      </c>
      <c r="J573" s="10" t="s">
        <v>8994</v>
      </c>
      <c r="K573" s="10" t="s">
        <v>2605</v>
      </c>
      <c r="L573" s="98">
        <f>IFERROR(VLOOKUP($F573&amp;$C573,Sales!$J:$W,9,0),0)</f>
        <v>0</v>
      </c>
      <c r="M573" s="98">
        <f>IFERROR(VLOOKUP($F573&amp;$C573,Sales!$J:$W,10,0),0)</f>
        <v>0</v>
      </c>
      <c r="N573" s="98">
        <f>IFERROR(VLOOKUP($F573&amp;$C573,Sales!$J:$W,11,0),0)</f>
        <v>0</v>
      </c>
      <c r="O573" s="98">
        <f>IFERROR(VLOOKUP($F573&amp;$C573,Sales!$J:$W,12,0),0)</f>
        <v>0</v>
      </c>
      <c r="P573" s="98">
        <f>IFERROR(VLOOKUP($F573&amp;$C573,Sales!$J:$W,13,0),0)</f>
        <v>0</v>
      </c>
      <c r="Q573" s="98">
        <f>IFERROR(VLOOKUP($F573&amp;$C573,Sales!$A:$H,7,0),0)</f>
        <v>0</v>
      </c>
      <c r="R573" s="41" t="str">
        <f t="shared" si="16"/>
        <v>ERROR</v>
      </c>
      <c r="S573" s="15"/>
      <c r="T573" s="15"/>
      <c r="U573" s="15"/>
      <c r="V573" s="15"/>
      <c r="W573" s="15"/>
      <c r="X573" s="15"/>
      <c r="Y573" s="41"/>
      <c r="Z573" s="41"/>
      <c r="AA573" s="41"/>
      <c r="AB573" s="15"/>
      <c r="AC573" s="15"/>
      <c r="AD573" s="15"/>
      <c r="AE573" s="15"/>
      <c r="AF573" s="15"/>
      <c r="AG573" s="15"/>
      <c r="AH573" s="15"/>
      <c r="AI573" s="15"/>
      <c r="AJ573" s="41"/>
      <c r="AK573" s="15"/>
      <c r="AL573" s="15"/>
      <c r="AM573" s="15"/>
      <c r="AN573" s="15"/>
      <c r="AO573" s="15"/>
      <c r="AP573" s="15"/>
      <c r="AQ573" s="15"/>
      <c r="AR573" s="15"/>
      <c r="AS573" s="15"/>
      <c r="AT573" s="15"/>
      <c r="AU573" s="15"/>
      <c r="AV573" s="15"/>
      <c r="AW573" s="15"/>
      <c r="AX573" s="15"/>
      <c r="AY573" s="15"/>
      <c r="AZ573" s="10">
        <v>1</v>
      </c>
      <c r="BA573" t="s">
        <v>22</v>
      </c>
      <c r="BB573" t="s">
        <v>88</v>
      </c>
      <c r="BD573" s="39" t="str">
        <f t="shared" si="17"/>
        <v>01/225026509ZBukalapak</v>
      </c>
    </row>
    <row r="574" spans="2:56" ht="13.5" customHeight="1" x14ac:dyDescent="0.35">
      <c r="B574" s="10" t="s">
        <v>17</v>
      </c>
      <c r="C574" s="10" t="s">
        <v>2657</v>
      </c>
      <c r="D574" s="10" t="s">
        <v>455</v>
      </c>
      <c r="E574" s="10" t="s">
        <v>456</v>
      </c>
      <c r="F574" s="10" t="s">
        <v>457</v>
      </c>
      <c r="G574" s="137" t="s">
        <v>457</v>
      </c>
      <c r="H574" s="10"/>
      <c r="I574" s="10" t="s">
        <v>458</v>
      </c>
      <c r="J574" s="10" t="s">
        <v>8995</v>
      </c>
      <c r="K574" s="10" t="s">
        <v>1264</v>
      </c>
      <c r="L574" s="98">
        <f>IFERROR(VLOOKUP($F574&amp;$C574,Sales!$J:$W,9,0),0)</f>
        <v>0</v>
      </c>
      <c r="M574" s="98">
        <f>IFERROR(VLOOKUP($F574&amp;$C574,Sales!$J:$W,10,0),0)</f>
        <v>0</v>
      </c>
      <c r="N574" s="98">
        <f>IFERROR(VLOOKUP($F574&amp;$C574,Sales!$J:$W,11,0),0)</f>
        <v>0</v>
      </c>
      <c r="O574" s="98">
        <f>IFERROR(VLOOKUP($F574&amp;$C574,Sales!$J:$W,12,0),0)</f>
        <v>0</v>
      </c>
      <c r="P574" s="98">
        <f>IFERROR(VLOOKUP($F574&amp;$C574,Sales!$J:$W,13,0),0)</f>
        <v>0</v>
      </c>
      <c r="Q574" s="98">
        <f>IFERROR(VLOOKUP($F574&amp;$C574,Sales!$A:$H,7,0),0)</f>
        <v>0</v>
      </c>
      <c r="R574" s="41" t="str">
        <f t="shared" si="16"/>
        <v>ERROR</v>
      </c>
      <c r="S574" s="15"/>
      <c r="T574" s="15"/>
      <c r="U574" s="15"/>
      <c r="V574" s="15"/>
      <c r="W574" s="15"/>
      <c r="X574" s="15"/>
      <c r="Y574" s="41"/>
      <c r="Z574" s="41"/>
      <c r="AA574" s="41"/>
      <c r="AB574" s="15"/>
      <c r="AC574" s="15"/>
      <c r="AD574" s="15"/>
      <c r="AE574" s="15"/>
      <c r="AF574" s="15"/>
      <c r="AG574" s="15"/>
      <c r="AH574" s="15"/>
      <c r="AI574" s="15"/>
      <c r="AJ574" s="41"/>
      <c r="AK574" s="15"/>
      <c r="AL574" s="15"/>
      <c r="AM574" s="15"/>
      <c r="AN574" s="15"/>
      <c r="AO574" s="15"/>
      <c r="AP574" s="15"/>
      <c r="AQ574" s="15"/>
      <c r="AR574" s="15"/>
      <c r="AS574" s="15"/>
      <c r="AT574" s="15"/>
      <c r="AU574" s="15"/>
      <c r="AV574" s="15"/>
      <c r="AW574" s="15"/>
      <c r="AX574" s="15"/>
      <c r="AY574" s="15"/>
      <c r="AZ574" s="10">
        <v>1</v>
      </c>
      <c r="BA574" t="s">
        <v>22</v>
      </c>
      <c r="BB574" t="s">
        <v>88</v>
      </c>
      <c r="BD574" s="39" t="str">
        <f t="shared" si="17"/>
        <v>01/225026509GBukalapak</v>
      </c>
    </row>
    <row r="575" spans="2:56" ht="13.5" customHeight="1" x14ac:dyDescent="0.35">
      <c r="B575" s="10" t="s">
        <v>17</v>
      </c>
      <c r="C575" s="10" t="s">
        <v>2657</v>
      </c>
      <c r="D575" s="10" t="s">
        <v>455</v>
      </c>
      <c r="E575" s="10" t="s">
        <v>456</v>
      </c>
      <c r="F575" s="10" t="s">
        <v>464</v>
      </c>
      <c r="G575" s="137" t="s">
        <v>464</v>
      </c>
      <c r="H575" s="10"/>
      <c r="I575" s="10" t="s">
        <v>465</v>
      </c>
      <c r="J575" s="10" t="s">
        <v>5396</v>
      </c>
      <c r="K575" s="10" t="s">
        <v>2607</v>
      </c>
      <c r="L575" s="98">
        <f>IFERROR(VLOOKUP($F575&amp;$C575,Sales!$J:$W,9,0),0)</f>
        <v>0</v>
      </c>
      <c r="M575" s="98">
        <f>IFERROR(VLOOKUP($F575&amp;$C575,Sales!$J:$W,10,0),0)</f>
        <v>0</v>
      </c>
      <c r="N575" s="98">
        <f>IFERROR(VLOOKUP($F575&amp;$C575,Sales!$J:$W,11,0),0)</f>
        <v>0</v>
      </c>
      <c r="O575" s="98">
        <f>IFERROR(VLOOKUP($F575&amp;$C575,Sales!$J:$W,12,0),0)</f>
        <v>0</v>
      </c>
      <c r="P575" s="98">
        <f>IFERROR(VLOOKUP($F575&amp;$C575,Sales!$J:$W,13,0),0)</f>
        <v>0</v>
      </c>
      <c r="Q575" s="98">
        <f>IFERROR(VLOOKUP($F575&amp;$C575,Sales!$A:$H,7,0),0)</f>
        <v>0</v>
      </c>
      <c r="R575" s="41" t="str">
        <f t="shared" si="16"/>
        <v>ERROR</v>
      </c>
      <c r="S575" s="15"/>
      <c r="T575" s="15"/>
      <c r="U575" s="15"/>
      <c r="V575" s="15"/>
      <c r="W575" s="15"/>
      <c r="X575" s="15"/>
      <c r="Y575" s="41"/>
      <c r="Z575" s="41"/>
      <c r="AA575" s="41"/>
      <c r="AB575" s="15"/>
      <c r="AC575" s="15"/>
      <c r="AD575" s="15"/>
      <c r="AE575" s="15"/>
      <c r="AF575" s="15"/>
      <c r="AG575" s="15"/>
      <c r="AH575" s="15"/>
      <c r="AI575" s="15"/>
      <c r="AJ575" s="41"/>
      <c r="AK575" s="15"/>
      <c r="AL575" s="15"/>
      <c r="AM575" s="15"/>
      <c r="AN575" s="15"/>
      <c r="AO575" s="15"/>
      <c r="AP575" s="15"/>
      <c r="AQ575" s="15"/>
      <c r="AR575" s="15"/>
      <c r="AS575" s="15"/>
      <c r="AT575" s="15"/>
      <c r="AU575" s="15"/>
      <c r="AV575" s="15"/>
      <c r="AW575" s="15"/>
      <c r="AX575" s="15"/>
      <c r="AY575" s="15"/>
      <c r="AZ575" s="10">
        <v>1</v>
      </c>
      <c r="BA575" t="s">
        <v>22</v>
      </c>
      <c r="BB575" t="s">
        <v>88</v>
      </c>
      <c r="BD575" s="39" t="str">
        <f t="shared" si="17"/>
        <v>01/225026509WBukalapak</v>
      </c>
    </row>
    <row r="576" spans="2:56" ht="13.5" customHeight="1" x14ac:dyDescent="0.35">
      <c r="B576" s="10" t="s">
        <v>17</v>
      </c>
      <c r="C576" s="10" t="s">
        <v>2657</v>
      </c>
      <c r="D576" s="10" t="s">
        <v>455</v>
      </c>
      <c r="E576" s="10" t="s">
        <v>456</v>
      </c>
      <c r="F576" s="10" t="s">
        <v>503</v>
      </c>
      <c r="G576" s="137" t="s">
        <v>503</v>
      </c>
      <c r="H576" s="10"/>
      <c r="I576" s="10" t="s">
        <v>504</v>
      </c>
      <c r="J576" s="10" t="s">
        <v>8996</v>
      </c>
      <c r="K576" s="10" t="s">
        <v>5992</v>
      </c>
      <c r="L576" s="98">
        <f>IFERROR(VLOOKUP($F576&amp;$C576,Sales!$J:$W,9,0),0)</f>
        <v>0</v>
      </c>
      <c r="M576" s="98">
        <f>IFERROR(VLOOKUP($F576&amp;$C576,Sales!$J:$W,10,0),0)</f>
        <v>0</v>
      </c>
      <c r="N576" s="98">
        <f>IFERROR(VLOOKUP($F576&amp;$C576,Sales!$J:$W,11,0),0)</f>
        <v>0</v>
      </c>
      <c r="O576" s="98">
        <f>IFERROR(VLOOKUP($F576&amp;$C576,Sales!$J:$W,12,0),0)</f>
        <v>0</v>
      </c>
      <c r="P576" s="98">
        <f>IFERROR(VLOOKUP($F576&amp;$C576,Sales!$J:$W,13,0),0)</f>
        <v>0</v>
      </c>
      <c r="Q576" s="98">
        <f>IFERROR(VLOOKUP($F576&amp;$C576,Sales!$A:$H,7,0),0)</f>
        <v>0</v>
      </c>
      <c r="R576" s="41" t="str">
        <f t="shared" si="16"/>
        <v>ERROR</v>
      </c>
      <c r="S576" s="15"/>
      <c r="T576" s="15"/>
      <c r="U576" s="15"/>
      <c r="V576" s="15"/>
      <c r="W576" s="15"/>
      <c r="X576" s="15"/>
      <c r="Y576" s="41"/>
      <c r="Z576" s="41"/>
      <c r="AA576" s="41"/>
      <c r="AB576" s="15"/>
      <c r="AC576" s="15"/>
      <c r="AD576" s="15"/>
      <c r="AE576" s="15"/>
      <c r="AF576" s="15"/>
      <c r="AG576" s="15"/>
      <c r="AH576" s="15"/>
      <c r="AI576" s="15"/>
      <c r="AJ576" s="41"/>
      <c r="AK576" s="15"/>
      <c r="AL576" s="15"/>
      <c r="AM576" s="15"/>
      <c r="AN576" s="15"/>
      <c r="AO576" s="15"/>
      <c r="AP576" s="15"/>
      <c r="AQ576" s="15"/>
      <c r="AR576" s="15"/>
      <c r="AS576" s="15"/>
      <c r="AT576" s="15"/>
      <c r="AU576" s="15"/>
      <c r="AV576" s="15"/>
      <c r="AW576" s="15"/>
      <c r="AX576" s="15"/>
      <c r="AY576" s="15"/>
      <c r="AZ576" s="10">
        <v>1</v>
      </c>
      <c r="BA576" t="s">
        <v>22</v>
      </c>
      <c r="BB576" t="s">
        <v>88</v>
      </c>
      <c r="BD576" s="39" t="str">
        <f t="shared" si="17"/>
        <v>01/225026502MBukalapak</v>
      </c>
    </row>
    <row r="577" spans="2:56" ht="13.5" customHeight="1" x14ac:dyDescent="0.35">
      <c r="B577" s="10" t="s">
        <v>17</v>
      </c>
      <c r="C577" s="10" t="s">
        <v>2657</v>
      </c>
      <c r="D577" s="10" t="s">
        <v>455</v>
      </c>
      <c r="E577" s="10" t="s">
        <v>456</v>
      </c>
      <c r="F577" s="10" t="s">
        <v>494</v>
      </c>
      <c r="G577" s="137" t="s">
        <v>494</v>
      </c>
      <c r="H577" s="10"/>
      <c r="I577" s="10" t="s">
        <v>495</v>
      </c>
      <c r="J577" s="10" t="s">
        <v>8997</v>
      </c>
      <c r="K577" s="10" t="s">
        <v>5996</v>
      </c>
      <c r="L577" s="98">
        <f>IFERROR(VLOOKUP($F577&amp;$C577,Sales!$J:$W,9,0),0)</f>
        <v>0</v>
      </c>
      <c r="M577" s="98">
        <f>IFERROR(VLOOKUP($F577&amp;$C577,Sales!$J:$W,10,0),0)</f>
        <v>0</v>
      </c>
      <c r="N577" s="98">
        <f>IFERROR(VLOOKUP($F577&amp;$C577,Sales!$J:$W,11,0),0)</f>
        <v>0</v>
      </c>
      <c r="O577" s="98">
        <f>IFERROR(VLOOKUP($F577&amp;$C577,Sales!$J:$W,12,0),0)</f>
        <v>0</v>
      </c>
      <c r="P577" s="98">
        <f>IFERROR(VLOOKUP($F577&amp;$C577,Sales!$J:$W,13,0),0)</f>
        <v>0</v>
      </c>
      <c r="Q577" s="98">
        <f>IFERROR(VLOOKUP($F577&amp;$C577,Sales!$A:$H,7,0),0)</f>
        <v>0</v>
      </c>
      <c r="R577" s="41" t="str">
        <f t="shared" si="16"/>
        <v>ERROR</v>
      </c>
      <c r="S577" s="15"/>
      <c r="T577" s="15"/>
      <c r="U577" s="15"/>
      <c r="V577" s="15"/>
      <c r="W577" s="15"/>
      <c r="X577" s="15"/>
      <c r="Y577" s="41"/>
      <c r="Z577" s="41"/>
      <c r="AA577" s="41"/>
      <c r="AB577" s="15"/>
      <c r="AC577" s="15"/>
      <c r="AD577" s="15"/>
      <c r="AE577" s="15"/>
      <c r="AF577" s="15"/>
      <c r="AG577" s="15"/>
      <c r="AH577" s="15"/>
      <c r="AI577" s="15"/>
      <c r="AJ577" s="41"/>
      <c r="AK577" s="15"/>
      <c r="AL577" s="15"/>
      <c r="AM577" s="15"/>
      <c r="AN577" s="15"/>
      <c r="AO577" s="15"/>
      <c r="AP577" s="15"/>
      <c r="AQ577" s="15"/>
      <c r="AR577" s="15"/>
      <c r="AS577" s="15"/>
      <c r="AT577" s="15"/>
      <c r="AU577" s="15"/>
      <c r="AV577" s="15"/>
      <c r="AW577" s="15"/>
      <c r="AX577" s="15"/>
      <c r="AY577" s="15"/>
      <c r="AZ577" s="10">
        <v>1</v>
      </c>
      <c r="BA577" t="s">
        <v>22</v>
      </c>
      <c r="BB577" t="s">
        <v>88</v>
      </c>
      <c r="BD577" s="39" t="str">
        <f t="shared" si="17"/>
        <v>01/225026509VBukalapak</v>
      </c>
    </row>
    <row r="578" spans="2:56" ht="13.5" customHeight="1" x14ac:dyDescent="0.35">
      <c r="B578" s="10" t="s">
        <v>17</v>
      </c>
      <c r="C578" s="10" t="s">
        <v>2657</v>
      </c>
      <c r="D578" s="10" t="s">
        <v>65</v>
      </c>
      <c r="E578" s="10" t="s">
        <v>66</v>
      </c>
      <c r="F578" s="10" t="s">
        <v>6065</v>
      </c>
      <c r="G578" s="137" t="s">
        <v>6065</v>
      </c>
      <c r="H578" s="10"/>
      <c r="I578" s="10">
        <v>0</v>
      </c>
      <c r="J578" s="10" t="s">
        <v>8998</v>
      </c>
      <c r="K578" s="10" t="s">
        <v>8999</v>
      </c>
      <c r="L578" s="98">
        <f>IFERROR(VLOOKUP($F578&amp;$C578,Sales!$J:$W,9,0),0)</f>
        <v>0</v>
      </c>
      <c r="M578" s="98">
        <f>IFERROR(VLOOKUP($F578&amp;$C578,Sales!$J:$W,10,0),0)</f>
        <v>0</v>
      </c>
      <c r="N578" s="98">
        <f>IFERROR(VLOOKUP($F578&amp;$C578,Sales!$J:$W,11,0),0)</f>
        <v>0</v>
      </c>
      <c r="O578" s="98">
        <f>IFERROR(VLOOKUP($F578&amp;$C578,Sales!$J:$W,12,0),0)</f>
        <v>0</v>
      </c>
      <c r="P578" s="98">
        <f>IFERROR(VLOOKUP($F578&amp;$C578,Sales!$J:$W,13,0),0)</f>
        <v>0</v>
      </c>
      <c r="Q578" s="98">
        <f>IFERROR(VLOOKUP($F578&amp;$C578,Sales!$A:$H,7,0),0)</f>
        <v>0</v>
      </c>
      <c r="R578" s="41" t="str">
        <f t="shared" si="16"/>
        <v>ERROR</v>
      </c>
      <c r="S578" s="15"/>
      <c r="T578" s="15"/>
      <c r="U578" s="15"/>
      <c r="V578" s="15"/>
      <c r="W578" s="15"/>
      <c r="X578" s="15"/>
      <c r="Y578" s="41"/>
      <c r="Z578" s="41"/>
      <c r="AA578" s="41"/>
      <c r="AB578" s="15"/>
      <c r="AC578" s="15"/>
      <c r="AD578" s="15"/>
      <c r="AE578" s="15"/>
      <c r="AF578" s="15"/>
      <c r="AG578" s="15"/>
      <c r="AH578" s="15"/>
      <c r="AI578" s="15"/>
      <c r="AJ578" s="41"/>
      <c r="AK578" s="15"/>
      <c r="AL578" s="15"/>
      <c r="AM578" s="15"/>
      <c r="AN578" s="15"/>
      <c r="AO578" s="15"/>
      <c r="AP578" s="15"/>
      <c r="AQ578" s="15"/>
      <c r="AR578" s="15"/>
      <c r="AS578" s="15"/>
      <c r="AT578" s="15"/>
      <c r="AU578" s="15"/>
      <c r="AV578" s="15"/>
      <c r="AW578" s="15"/>
      <c r="AX578" s="15"/>
      <c r="AY578" s="15"/>
      <c r="AZ578" s="10">
        <v>1</v>
      </c>
      <c r="BA578" t="s">
        <v>22</v>
      </c>
      <c r="BB578" t="s">
        <v>88</v>
      </c>
      <c r="BD578" s="39" t="str">
        <f t="shared" si="17"/>
        <v>01/326127302ZBukalapak</v>
      </c>
    </row>
    <row r="579" spans="2:56" ht="13.5" customHeight="1" x14ac:dyDescent="0.35">
      <c r="B579" s="10" t="s">
        <v>17</v>
      </c>
      <c r="C579" s="10" t="s">
        <v>2657</v>
      </c>
      <c r="D579" s="10" t="s">
        <v>455</v>
      </c>
      <c r="E579" s="10" t="s">
        <v>456</v>
      </c>
      <c r="F579" s="10" t="s">
        <v>521</v>
      </c>
      <c r="G579" s="137" t="s">
        <v>521</v>
      </c>
      <c r="H579" s="10"/>
      <c r="I579" s="10">
        <v>0</v>
      </c>
      <c r="J579" s="10" t="s">
        <v>9000</v>
      </c>
      <c r="K579" s="10" t="s">
        <v>9001</v>
      </c>
      <c r="L579" s="98">
        <f>IFERROR(VLOOKUP($F579&amp;$C579,Sales!$J:$W,9,0),0)</f>
        <v>0</v>
      </c>
      <c r="M579" s="98">
        <f>IFERROR(VLOOKUP($F579&amp;$C579,Sales!$J:$W,10,0),0)</f>
        <v>0</v>
      </c>
      <c r="N579" s="98">
        <f>IFERROR(VLOOKUP($F579&amp;$C579,Sales!$J:$W,11,0),0)</f>
        <v>0</v>
      </c>
      <c r="O579" s="98">
        <f>IFERROR(VLOOKUP($F579&amp;$C579,Sales!$J:$W,12,0),0)</f>
        <v>0</v>
      </c>
      <c r="P579" s="98">
        <f>IFERROR(VLOOKUP($F579&amp;$C579,Sales!$J:$W,13,0),0)</f>
        <v>0</v>
      </c>
      <c r="Q579" s="98">
        <f>IFERROR(VLOOKUP($F579&amp;$C579,Sales!$A:$H,7,0),0)</f>
        <v>0</v>
      </c>
      <c r="R579" s="41" t="str">
        <f t="shared" si="16"/>
        <v>ERROR</v>
      </c>
      <c r="S579" s="15"/>
      <c r="T579" s="15"/>
      <c r="U579" s="15"/>
      <c r="V579" s="15"/>
      <c r="W579" s="15"/>
      <c r="X579" s="15"/>
      <c r="Y579" s="41"/>
      <c r="Z579" s="41"/>
      <c r="AA579" s="41"/>
      <c r="AB579" s="15"/>
      <c r="AC579" s="15"/>
      <c r="AD579" s="15"/>
      <c r="AE579" s="15"/>
      <c r="AF579" s="15"/>
      <c r="AG579" s="15"/>
      <c r="AH579" s="15"/>
      <c r="AI579" s="15"/>
      <c r="AJ579" s="41"/>
      <c r="AK579" s="15"/>
      <c r="AL579" s="15"/>
      <c r="AM579" s="15"/>
      <c r="AN579" s="15"/>
      <c r="AO579" s="15"/>
      <c r="AP579" s="15"/>
      <c r="AQ579" s="15"/>
      <c r="AR579" s="15"/>
      <c r="AS579" s="15"/>
      <c r="AT579" s="15"/>
      <c r="AU579" s="15"/>
      <c r="AV579" s="15"/>
      <c r="AW579" s="15"/>
      <c r="AX579" s="15"/>
      <c r="AY579" s="15"/>
      <c r="AZ579" s="10">
        <v>1</v>
      </c>
      <c r="BA579" t="s">
        <v>22</v>
      </c>
      <c r="BB579" t="s">
        <v>88</v>
      </c>
      <c r="BD579" s="39" t="str">
        <f t="shared" si="17"/>
        <v>01/395029501RBukalapak</v>
      </c>
    </row>
    <row r="580" spans="2:56" ht="13.5" customHeight="1" x14ac:dyDescent="0.35">
      <c r="B580" s="10" t="s">
        <v>17</v>
      </c>
      <c r="C580" s="10" t="s">
        <v>2657</v>
      </c>
      <c r="D580" s="10" t="s">
        <v>455</v>
      </c>
      <c r="E580" s="10" t="s">
        <v>456</v>
      </c>
      <c r="F580" s="10" t="s">
        <v>517</v>
      </c>
      <c r="G580" s="137" t="s">
        <v>517</v>
      </c>
      <c r="H580" s="10"/>
      <c r="I580" s="10" t="s">
        <v>518</v>
      </c>
      <c r="J580" s="10" t="s">
        <v>9002</v>
      </c>
      <c r="K580" s="10" t="s">
        <v>9003</v>
      </c>
      <c r="L580" s="98">
        <f>IFERROR(VLOOKUP($F580&amp;$C580,Sales!$J:$W,9,0),0)</f>
        <v>0</v>
      </c>
      <c r="M580" s="98">
        <f>IFERROR(VLOOKUP($F580&amp;$C580,Sales!$J:$W,10,0),0)</f>
        <v>0</v>
      </c>
      <c r="N580" s="98">
        <f>IFERROR(VLOOKUP($F580&amp;$C580,Sales!$J:$W,11,0),0)</f>
        <v>0</v>
      </c>
      <c r="O580" s="98">
        <f>IFERROR(VLOOKUP($F580&amp;$C580,Sales!$J:$W,12,0),0)</f>
        <v>0</v>
      </c>
      <c r="P580" s="98">
        <f>IFERROR(VLOOKUP($F580&amp;$C580,Sales!$J:$W,13,0),0)</f>
        <v>0</v>
      </c>
      <c r="Q580" s="98">
        <f>IFERROR(VLOOKUP($F580&amp;$C580,Sales!$A:$H,7,0),0)</f>
        <v>0</v>
      </c>
      <c r="R580" s="41" t="str">
        <f t="shared" ref="R580:R643" si="18">IFERROR(AVERAGE($S580:$AW580),"ERROR")</f>
        <v>ERROR</v>
      </c>
      <c r="S580" s="15"/>
      <c r="T580" s="15"/>
      <c r="U580" s="15"/>
      <c r="V580" s="15"/>
      <c r="W580" s="15"/>
      <c r="X580" s="15"/>
      <c r="Y580" s="41"/>
      <c r="Z580" s="41"/>
      <c r="AA580" s="41"/>
      <c r="AB580" s="15"/>
      <c r="AC580" s="15"/>
      <c r="AD580" s="15"/>
      <c r="AE580" s="15"/>
      <c r="AF580" s="15"/>
      <c r="AG580" s="15"/>
      <c r="AH580" s="15"/>
      <c r="AI580" s="15"/>
      <c r="AJ580" s="41"/>
      <c r="AK580" s="15"/>
      <c r="AL580" s="15"/>
      <c r="AM580" s="15"/>
      <c r="AN580" s="15"/>
      <c r="AO580" s="15"/>
      <c r="AP580" s="15"/>
      <c r="AQ580" s="15"/>
      <c r="AR580" s="15"/>
      <c r="AS580" s="15"/>
      <c r="AT580" s="15"/>
      <c r="AU580" s="15"/>
      <c r="AV580" s="15"/>
      <c r="AW580" s="15"/>
      <c r="AX580" s="15"/>
      <c r="AY580" s="15"/>
      <c r="AZ580" s="10">
        <v>1</v>
      </c>
      <c r="BA580" t="s">
        <v>22</v>
      </c>
      <c r="BB580" t="s">
        <v>88</v>
      </c>
      <c r="BD580" s="39" t="str">
        <f t="shared" ref="BD580:BD643" si="19">F580&amp;C580</f>
        <v>01/395029501OBukalapak</v>
      </c>
    </row>
    <row r="581" spans="2:56" ht="13.5" customHeight="1" x14ac:dyDescent="0.35">
      <c r="B581" s="10" t="s">
        <v>17</v>
      </c>
      <c r="C581" s="10" t="s">
        <v>2657</v>
      </c>
      <c r="D581" s="10" t="s">
        <v>455</v>
      </c>
      <c r="E581" s="10" t="s">
        <v>456</v>
      </c>
      <c r="F581" s="10" t="s">
        <v>513</v>
      </c>
      <c r="G581" s="137" t="s">
        <v>513</v>
      </c>
      <c r="H581" s="10"/>
      <c r="I581" s="10" t="s">
        <v>514</v>
      </c>
      <c r="J581" s="10" t="s">
        <v>9004</v>
      </c>
      <c r="K581" s="10" t="s">
        <v>9005</v>
      </c>
      <c r="L581" s="98">
        <f>IFERROR(VLOOKUP($F581&amp;$C581,Sales!$J:$W,9,0),0)</f>
        <v>0</v>
      </c>
      <c r="M581" s="98">
        <f>IFERROR(VLOOKUP($F581&amp;$C581,Sales!$J:$W,10,0),0)</f>
        <v>0</v>
      </c>
      <c r="N581" s="98">
        <f>IFERROR(VLOOKUP($F581&amp;$C581,Sales!$J:$W,11,0),0)</f>
        <v>0</v>
      </c>
      <c r="O581" s="98">
        <f>IFERROR(VLOOKUP($F581&amp;$C581,Sales!$J:$W,12,0),0)</f>
        <v>0</v>
      </c>
      <c r="P581" s="98">
        <f>IFERROR(VLOOKUP($F581&amp;$C581,Sales!$J:$W,13,0),0)</f>
        <v>0</v>
      </c>
      <c r="Q581" s="98">
        <f>IFERROR(VLOOKUP($F581&amp;$C581,Sales!$A:$H,7,0),0)</f>
        <v>0</v>
      </c>
      <c r="R581" s="41" t="str">
        <f t="shared" si="18"/>
        <v>ERROR</v>
      </c>
      <c r="S581" s="15"/>
      <c r="T581" s="15"/>
      <c r="U581" s="15"/>
      <c r="V581" s="15"/>
      <c r="W581" s="15"/>
      <c r="X581" s="15"/>
      <c r="Y581" s="41"/>
      <c r="Z581" s="41"/>
      <c r="AA581" s="41"/>
      <c r="AB581" s="15"/>
      <c r="AC581" s="15"/>
      <c r="AD581" s="15"/>
      <c r="AE581" s="15"/>
      <c r="AF581" s="15"/>
      <c r="AG581" s="15"/>
      <c r="AH581" s="15"/>
      <c r="AI581" s="15"/>
      <c r="AJ581" s="41"/>
      <c r="AK581" s="15"/>
      <c r="AL581" s="15"/>
      <c r="AM581" s="15"/>
      <c r="AN581" s="15"/>
      <c r="AO581" s="15"/>
      <c r="AP581" s="15"/>
      <c r="AQ581" s="15"/>
      <c r="AR581" s="15"/>
      <c r="AS581" s="15"/>
      <c r="AT581" s="15"/>
      <c r="AU581" s="15"/>
      <c r="AV581" s="15"/>
      <c r="AW581" s="15"/>
      <c r="AX581" s="15"/>
      <c r="AY581" s="15"/>
      <c r="AZ581" s="10">
        <v>1</v>
      </c>
      <c r="BA581" t="s">
        <v>22</v>
      </c>
      <c r="BB581" t="s">
        <v>88</v>
      </c>
      <c r="BD581" s="39" t="str">
        <f t="shared" si="19"/>
        <v>01/395029501QBukalapak</v>
      </c>
    </row>
    <row r="582" spans="2:56" ht="13.5" customHeight="1" x14ac:dyDescent="0.35">
      <c r="B582" s="10" t="s">
        <v>17</v>
      </c>
      <c r="C582" s="10" t="s">
        <v>2657</v>
      </c>
      <c r="D582" s="10" t="s">
        <v>455</v>
      </c>
      <c r="E582" s="10" t="s">
        <v>456</v>
      </c>
      <c r="F582" s="10" t="s">
        <v>488</v>
      </c>
      <c r="G582" s="137" t="s">
        <v>488</v>
      </c>
      <c r="H582" s="10"/>
      <c r="I582" s="10">
        <v>0</v>
      </c>
      <c r="J582" s="10" t="s">
        <v>9006</v>
      </c>
      <c r="K582" s="10" t="s">
        <v>9007</v>
      </c>
      <c r="L582" s="98">
        <f>IFERROR(VLOOKUP($F582&amp;$C582,Sales!$J:$W,9,0),0)</f>
        <v>0</v>
      </c>
      <c r="M582" s="98">
        <f>IFERROR(VLOOKUP($F582&amp;$C582,Sales!$J:$W,10,0),0)</f>
        <v>0</v>
      </c>
      <c r="N582" s="98">
        <f>IFERROR(VLOOKUP($F582&amp;$C582,Sales!$J:$W,11,0),0)</f>
        <v>0</v>
      </c>
      <c r="O582" s="98">
        <f>IFERROR(VLOOKUP($F582&amp;$C582,Sales!$J:$W,12,0),0)</f>
        <v>0</v>
      </c>
      <c r="P582" s="98">
        <f>IFERROR(VLOOKUP($F582&amp;$C582,Sales!$J:$W,13,0),0)</f>
        <v>0</v>
      </c>
      <c r="Q582" s="98">
        <f>IFERROR(VLOOKUP($F582&amp;$C582,Sales!$A:$H,7,0),0)</f>
        <v>0</v>
      </c>
      <c r="R582" s="41" t="str">
        <f t="shared" si="18"/>
        <v>ERROR</v>
      </c>
      <c r="S582" s="15"/>
      <c r="T582" s="15"/>
      <c r="U582" s="15"/>
      <c r="V582" s="15"/>
      <c r="W582" s="15"/>
      <c r="X582" s="15"/>
      <c r="Y582" s="41"/>
      <c r="Z582" s="41"/>
      <c r="AA582" s="41"/>
      <c r="AB582" s="15"/>
      <c r="AC582" s="15"/>
      <c r="AD582" s="15"/>
      <c r="AE582" s="15"/>
      <c r="AF582" s="15"/>
      <c r="AG582" s="15"/>
      <c r="AH582" s="15"/>
      <c r="AI582" s="15"/>
      <c r="AJ582" s="41"/>
      <c r="AK582" s="15"/>
      <c r="AL582" s="15"/>
      <c r="AM582" s="15"/>
      <c r="AN582" s="15"/>
      <c r="AO582" s="15"/>
      <c r="AP582" s="15"/>
      <c r="AQ582" s="15"/>
      <c r="AR582" s="15"/>
      <c r="AS582" s="15"/>
      <c r="AT582" s="15"/>
      <c r="AU582" s="15"/>
      <c r="AV582" s="15"/>
      <c r="AW582" s="15"/>
      <c r="AX582" s="15"/>
      <c r="AY582" s="15"/>
      <c r="AZ582" s="10">
        <v>1</v>
      </c>
      <c r="BA582" t="s">
        <v>22</v>
      </c>
      <c r="BB582" t="s">
        <v>88</v>
      </c>
      <c r="BD582" s="39" t="str">
        <f t="shared" si="19"/>
        <v>01/395029502ABukalapak</v>
      </c>
    </row>
    <row r="583" spans="2:56" ht="13.5" customHeight="1" x14ac:dyDescent="0.35">
      <c r="B583" s="10" t="s">
        <v>17</v>
      </c>
      <c r="C583" s="10" t="s">
        <v>2657</v>
      </c>
      <c r="D583" s="10" t="s">
        <v>455</v>
      </c>
      <c r="E583" s="10" t="s">
        <v>456</v>
      </c>
      <c r="F583" s="10" t="s">
        <v>496</v>
      </c>
      <c r="G583" s="137" t="s">
        <v>496</v>
      </c>
      <c r="H583" s="10"/>
      <c r="I583" s="10">
        <v>0</v>
      </c>
      <c r="J583" s="10" t="s">
        <v>9008</v>
      </c>
      <c r="K583" s="10" t="s">
        <v>9009</v>
      </c>
      <c r="L583" s="98">
        <f>IFERROR(VLOOKUP($F583&amp;$C583,Sales!$J:$W,9,0),0)</f>
        <v>0</v>
      </c>
      <c r="M583" s="98">
        <f>IFERROR(VLOOKUP($F583&amp;$C583,Sales!$J:$W,10,0),0)</f>
        <v>0</v>
      </c>
      <c r="N583" s="98">
        <f>IFERROR(VLOOKUP($F583&amp;$C583,Sales!$J:$W,11,0),0)</f>
        <v>0</v>
      </c>
      <c r="O583" s="98">
        <f>IFERROR(VLOOKUP($F583&amp;$C583,Sales!$J:$W,12,0),0)</f>
        <v>0</v>
      </c>
      <c r="P583" s="98">
        <f>IFERROR(VLOOKUP($F583&amp;$C583,Sales!$J:$W,13,0),0)</f>
        <v>0</v>
      </c>
      <c r="Q583" s="98">
        <f>IFERROR(VLOOKUP($F583&amp;$C583,Sales!$A:$H,7,0),0)</f>
        <v>0</v>
      </c>
      <c r="R583" s="41" t="str">
        <f t="shared" si="18"/>
        <v>ERROR</v>
      </c>
      <c r="S583" s="15"/>
      <c r="T583" s="15"/>
      <c r="U583" s="15"/>
      <c r="V583" s="15"/>
      <c r="W583" s="15"/>
      <c r="X583" s="15"/>
      <c r="Y583" s="41"/>
      <c r="Z583" s="41"/>
      <c r="AA583" s="41"/>
      <c r="AB583" s="15"/>
      <c r="AC583" s="15"/>
      <c r="AD583" s="15"/>
      <c r="AE583" s="15"/>
      <c r="AF583" s="15"/>
      <c r="AG583" s="15"/>
      <c r="AH583" s="15"/>
      <c r="AI583" s="15"/>
      <c r="AJ583" s="41"/>
      <c r="AK583" s="15"/>
      <c r="AL583" s="15"/>
      <c r="AM583" s="15"/>
      <c r="AN583" s="15"/>
      <c r="AO583" s="15"/>
      <c r="AP583" s="15"/>
      <c r="AQ583" s="15"/>
      <c r="AR583" s="15"/>
      <c r="AS583" s="15"/>
      <c r="AT583" s="15"/>
      <c r="AU583" s="15"/>
      <c r="AV583" s="15"/>
      <c r="AW583" s="15"/>
      <c r="AX583" s="15"/>
      <c r="AY583" s="15"/>
      <c r="AZ583" s="10">
        <v>1</v>
      </c>
      <c r="BA583" t="s">
        <v>22</v>
      </c>
      <c r="BB583" t="s">
        <v>88</v>
      </c>
      <c r="BD583" s="39" t="str">
        <f t="shared" si="19"/>
        <v>01/395029502CBukalapak</v>
      </c>
    </row>
    <row r="584" spans="2:56" ht="13.5" customHeight="1" x14ac:dyDescent="0.35">
      <c r="B584" s="10" t="s">
        <v>17</v>
      </c>
      <c r="C584" s="10" t="s">
        <v>2657</v>
      </c>
      <c r="D584" s="10" t="s">
        <v>455</v>
      </c>
      <c r="E584" s="10" t="s">
        <v>456</v>
      </c>
      <c r="F584" s="10" t="s">
        <v>545</v>
      </c>
      <c r="G584" s="137" t="s">
        <v>545</v>
      </c>
      <c r="H584" s="10"/>
      <c r="I584" s="10">
        <v>0</v>
      </c>
      <c r="J584" s="10" t="s">
        <v>9010</v>
      </c>
      <c r="K584" s="10" t="s">
        <v>9011</v>
      </c>
      <c r="L584" s="98">
        <f>IFERROR(VLOOKUP($F584&amp;$C584,Sales!$J:$W,9,0),0)</f>
        <v>0</v>
      </c>
      <c r="M584" s="98">
        <f>IFERROR(VLOOKUP($F584&amp;$C584,Sales!$J:$W,10,0),0)</f>
        <v>0</v>
      </c>
      <c r="N584" s="98">
        <f>IFERROR(VLOOKUP($F584&amp;$C584,Sales!$J:$W,11,0),0)</f>
        <v>0</v>
      </c>
      <c r="O584" s="98">
        <f>IFERROR(VLOOKUP($F584&amp;$C584,Sales!$J:$W,12,0),0)</f>
        <v>0</v>
      </c>
      <c r="P584" s="98">
        <f>IFERROR(VLOOKUP($F584&amp;$C584,Sales!$J:$W,13,0),0)</f>
        <v>0</v>
      </c>
      <c r="Q584" s="98">
        <f>IFERROR(VLOOKUP($F584&amp;$C584,Sales!$A:$H,7,0),0)</f>
        <v>0</v>
      </c>
      <c r="R584" s="41" t="str">
        <f t="shared" si="18"/>
        <v>ERROR</v>
      </c>
      <c r="S584" s="15"/>
      <c r="T584" s="15"/>
      <c r="U584" s="15"/>
      <c r="V584" s="15"/>
      <c r="W584" s="15"/>
      <c r="X584" s="15"/>
      <c r="Y584" s="41"/>
      <c r="Z584" s="41"/>
      <c r="AA584" s="41"/>
      <c r="AB584" s="15"/>
      <c r="AC584" s="15"/>
      <c r="AD584" s="15"/>
      <c r="AE584" s="15"/>
      <c r="AF584" s="15"/>
      <c r="AG584" s="15"/>
      <c r="AH584" s="15"/>
      <c r="AI584" s="15"/>
      <c r="AJ584" s="41"/>
      <c r="AK584" s="15"/>
      <c r="AL584" s="15"/>
      <c r="AM584" s="15"/>
      <c r="AN584" s="15"/>
      <c r="AO584" s="15"/>
      <c r="AP584" s="15"/>
      <c r="AQ584" s="15"/>
      <c r="AR584" s="15"/>
      <c r="AS584" s="15"/>
      <c r="AT584" s="15"/>
      <c r="AU584" s="15"/>
      <c r="AV584" s="15"/>
      <c r="AW584" s="15"/>
      <c r="AX584" s="15"/>
      <c r="AY584" s="15"/>
      <c r="AZ584" s="10">
        <v>1</v>
      </c>
      <c r="BA584" t="s">
        <v>22</v>
      </c>
      <c r="BB584" t="s">
        <v>88</v>
      </c>
      <c r="BD584" s="39" t="str">
        <f t="shared" si="19"/>
        <v>01/395030001BBukalapak</v>
      </c>
    </row>
    <row r="585" spans="2:56" ht="13.5" customHeight="1" x14ac:dyDescent="0.35">
      <c r="B585" s="10" t="s">
        <v>17</v>
      </c>
      <c r="C585" s="10" t="s">
        <v>2657</v>
      </c>
      <c r="D585" s="10" t="s">
        <v>455</v>
      </c>
      <c r="E585" s="10" t="s">
        <v>456</v>
      </c>
      <c r="F585" s="10" t="s">
        <v>2289</v>
      </c>
      <c r="G585" s="137" t="s">
        <v>2289</v>
      </c>
      <c r="H585" s="10"/>
      <c r="I585" s="10" t="s">
        <v>2291</v>
      </c>
      <c r="J585" s="10" t="s">
        <v>9012</v>
      </c>
      <c r="K585" s="10" t="s">
        <v>9013</v>
      </c>
      <c r="L585" s="98">
        <f>IFERROR(VLOOKUP($F585&amp;$C585,Sales!$J:$W,9,0),0)</f>
        <v>0</v>
      </c>
      <c r="M585" s="98">
        <f>IFERROR(VLOOKUP($F585&amp;$C585,Sales!$J:$W,10,0),0)</f>
        <v>0</v>
      </c>
      <c r="N585" s="98">
        <f>IFERROR(VLOOKUP($F585&amp;$C585,Sales!$J:$W,11,0),0)</f>
        <v>0</v>
      </c>
      <c r="O585" s="98">
        <f>IFERROR(VLOOKUP($F585&amp;$C585,Sales!$J:$W,12,0),0)</f>
        <v>0</v>
      </c>
      <c r="P585" s="98">
        <f>IFERROR(VLOOKUP($F585&amp;$C585,Sales!$J:$W,13,0),0)</f>
        <v>0</v>
      </c>
      <c r="Q585" s="98">
        <f>IFERROR(VLOOKUP($F585&amp;$C585,Sales!$A:$H,7,0),0)</f>
        <v>0</v>
      </c>
      <c r="R585" s="41" t="str">
        <f t="shared" si="18"/>
        <v>ERROR</v>
      </c>
      <c r="S585" s="15"/>
      <c r="T585" s="15"/>
      <c r="U585" s="15"/>
      <c r="V585" s="15"/>
      <c r="W585" s="15"/>
      <c r="X585" s="15"/>
      <c r="Y585" s="41"/>
      <c r="Z585" s="41"/>
      <c r="AA585" s="41"/>
      <c r="AB585" s="15"/>
      <c r="AC585" s="15"/>
      <c r="AD585" s="15"/>
      <c r="AE585" s="15"/>
      <c r="AF585" s="15"/>
      <c r="AG585" s="15"/>
      <c r="AH585" s="15"/>
      <c r="AI585" s="15"/>
      <c r="AJ585" s="41"/>
      <c r="AK585" s="15"/>
      <c r="AL585" s="15"/>
      <c r="AM585" s="15"/>
      <c r="AN585" s="15"/>
      <c r="AO585" s="15"/>
      <c r="AP585" s="15"/>
      <c r="AQ585" s="15"/>
      <c r="AR585" s="15"/>
      <c r="AS585" s="15"/>
      <c r="AT585" s="15"/>
      <c r="AU585" s="15"/>
      <c r="AV585" s="15"/>
      <c r="AW585" s="15"/>
      <c r="AX585" s="15"/>
      <c r="AY585" s="15"/>
      <c r="AZ585" s="10">
        <v>1</v>
      </c>
      <c r="BA585" t="s">
        <v>22</v>
      </c>
      <c r="BB585" t="s">
        <v>88</v>
      </c>
      <c r="BD585" s="39" t="str">
        <f t="shared" si="19"/>
        <v>01/395029501BBukalapak</v>
      </c>
    </row>
    <row r="586" spans="2:56" ht="13.5" customHeight="1" x14ac:dyDescent="0.35">
      <c r="B586" s="10" t="s">
        <v>17</v>
      </c>
      <c r="C586" s="10" t="s">
        <v>2657</v>
      </c>
      <c r="D586" s="10" t="s">
        <v>455</v>
      </c>
      <c r="E586" s="10" t="s">
        <v>456</v>
      </c>
      <c r="F586" s="10" t="s">
        <v>466</v>
      </c>
      <c r="G586" s="137" t="s">
        <v>466</v>
      </c>
      <c r="H586" s="10"/>
      <c r="I586" s="10" t="s">
        <v>467</v>
      </c>
      <c r="J586" s="10" t="s">
        <v>9014</v>
      </c>
      <c r="K586" s="10" t="s">
        <v>9015</v>
      </c>
      <c r="L586" s="98">
        <f>IFERROR(VLOOKUP($F586&amp;$C586,Sales!$J:$W,9,0),0)</f>
        <v>0</v>
      </c>
      <c r="M586" s="98">
        <f>IFERROR(VLOOKUP($F586&amp;$C586,Sales!$J:$W,10,0),0)</f>
        <v>0</v>
      </c>
      <c r="N586" s="98">
        <f>IFERROR(VLOOKUP($F586&amp;$C586,Sales!$J:$W,11,0),0)</f>
        <v>0</v>
      </c>
      <c r="O586" s="98">
        <f>IFERROR(VLOOKUP($F586&amp;$C586,Sales!$J:$W,12,0),0)</f>
        <v>0</v>
      </c>
      <c r="P586" s="98">
        <f>IFERROR(VLOOKUP($F586&amp;$C586,Sales!$J:$W,13,0),0)</f>
        <v>0</v>
      </c>
      <c r="Q586" s="98">
        <f>IFERROR(VLOOKUP($F586&amp;$C586,Sales!$A:$H,7,0),0)</f>
        <v>0</v>
      </c>
      <c r="R586" s="41" t="str">
        <f t="shared" si="18"/>
        <v>ERROR</v>
      </c>
      <c r="S586" s="15"/>
      <c r="T586" s="15"/>
      <c r="U586" s="15"/>
      <c r="V586" s="15"/>
      <c r="W586" s="15"/>
      <c r="X586" s="15"/>
      <c r="Y586" s="41"/>
      <c r="Z586" s="41"/>
      <c r="AA586" s="41"/>
      <c r="AB586" s="15"/>
      <c r="AC586" s="15"/>
      <c r="AD586" s="15"/>
      <c r="AE586" s="15"/>
      <c r="AF586" s="15"/>
      <c r="AG586" s="15"/>
      <c r="AH586" s="15"/>
      <c r="AI586" s="15"/>
      <c r="AJ586" s="41"/>
      <c r="AK586" s="15"/>
      <c r="AL586" s="15"/>
      <c r="AM586" s="15"/>
      <c r="AN586" s="15"/>
      <c r="AO586" s="15"/>
      <c r="AP586" s="15"/>
      <c r="AQ586" s="15"/>
      <c r="AR586" s="15"/>
      <c r="AS586" s="15"/>
      <c r="AT586" s="15"/>
      <c r="AU586" s="15"/>
      <c r="AV586" s="15"/>
      <c r="AW586" s="15"/>
      <c r="AX586" s="15"/>
      <c r="AY586" s="15"/>
      <c r="AZ586" s="10">
        <v>1</v>
      </c>
      <c r="BA586" t="s">
        <v>22</v>
      </c>
      <c r="BB586" t="s">
        <v>88</v>
      </c>
      <c r="BD586" s="39" t="str">
        <f t="shared" si="19"/>
        <v>01/225026502PBukalapak</v>
      </c>
    </row>
    <row r="587" spans="2:56" ht="13.5" customHeight="1" x14ac:dyDescent="0.35">
      <c r="B587" s="10" t="s">
        <v>17</v>
      </c>
      <c r="C587" s="10" t="s">
        <v>2657</v>
      </c>
      <c r="D587" s="10" t="s">
        <v>455</v>
      </c>
      <c r="E587" s="10" t="s">
        <v>456</v>
      </c>
      <c r="F587" s="10" t="s">
        <v>509</v>
      </c>
      <c r="G587" s="137" t="s">
        <v>509</v>
      </c>
      <c r="H587" s="10"/>
      <c r="I587" s="10" t="s">
        <v>510</v>
      </c>
      <c r="J587" s="10" t="s">
        <v>9016</v>
      </c>
      <c r="K587" s="10" t="s">
        <v>9017</v>
      </c>
      <c r="L587" s="98">
        <f>IFERROR(VLOOKUP($F587&amp;$C587,Sales!$J:$W,9,0),0)</f>
        <v>0</v>
      </c>
      <c r="M587" s="98">
        <f>IFERROR(VLOOKUP($F587&amp;$C587,Sales!$J:$W,10,0),0)</f>
        <v>0</v>
      </c>
      <c r="N587" s="98">
        <f>IFERROR(VLOOKUP($F587&amp;$C587,Sales!$J:$W,11,0),0)</f>
        <v>0</v>
      </c>
      <c r="O587" s="98">
        <f>IFERROR(VLOOKUP($F587&amp;$C587,Sales!$J:$W,12,0),0)</f>
        <v>0</v>
      </c>
      <c r="P587" s="98">
        <f>IFERROR(VLOOKUP($F587&amp;$C587,Sales!$J:$W,13,0),0)</f>
        <v>0</v>
      </c>
      <c r="Q587" s="98">
        <f>IFERROR(VLOOKUP($F587&amp;$C587,Sales!$A:$H,7,0),0)</f>
        <v>0</v>
      </c>
      <c r="R587" s="41" t="str">
        <f t="shared" si="18"/>
        <v>ERROR</v>
      </c>
      <c r="S587" s="15"/>
      <c r="T587" s="15"/>
      <c r="U587" s="15"/>
      <c r="V587" s="15"/>
      <c r="W587" s="15"/>
      <c r="X587" s="15"/>
      <c r="Y587" s="41"/>
      <c r="Z587" s="41"/>
      <c r="AA587" s="41"/>
      <c r="AB587" s="15"/>
      <c r="AC587" s="15"/>
      <c r="AD587" s="15"/>
      <c r="AE587" s="15"/>
      <c r="AF587" s="15"/>
      <c r="AG587" s="15"/>
      <c r="AH587" s="15"/>
      <c r="AI587" s="15"/>
      <c r="AJ587" s="41"/>
      <c r="AK587" s="15"/>
      <c r="AL587" s="15"/>
      <c r="AM587" s="15"/>
      <c r="AN587" s="15"/>
      <c r="AO587" s="15"/>
      <c r="AP587" s="15"/>
      <c r="AQ587" s="15"/>
      <c r="AR587" s="15"/>
      <c r="AS587" s="15"/>
      <c r="AT587" s="15"/>
      <c r="AU587" s="15"/>
      <c r="AV587" s="15"/>
      <c r="AW587" s="15"/>
      <c r="AX587" s="15"/>
      <c r="AY587" s="15"/>
      <c r="AZ587" s="10">
        <v>1</v>
      </c>
      <c r="BA587" t="s">
        <v>8733</v>
      </c>
      <c r="BB587" t="s">
        <v>88</v>
      </c>
      <c r="BD587" s="39" t="str">
        <f t="shared" si="19"/>
        <v>01/395029501PBukalapak</v>
      </c>
    </row>
    <row r="588" spans="2:56" ht="13.5" customHeight="1" x14ac:dyDescent="0.35">
      <c r="B588" s="10" t="s">
        <v>17</v>
      </c>
      <c r="C588" s="10" t="s">
        <v>2657</v>
      </c>
      <c r="D588" s="10" t="s">
        <v>455</v>
      </c>
      <c r="E588" s="10" t="s">
        <v>456</v>
      </c>
      <c r="F588" s="10" t="s">
        <v>2540</v>
      </c>
      <c r="G588" s="137" t="s">
        <v>2540</v>
      </c>
      <c r="H588" s="10"/>
      <c r="I588" s="10" t="s">
        <v>2541</v>
      </c>
      <c r="J588" s="10" t="s">
        <v>9018</v>
      </c>
      <c r="K588" s="10" t="s">
        <v>9019</v>
      </c>
      <c r="L588" s="98">
        <f>IFERROR(VLOOKUP($F588&amp;$C588,Sales!$J:$W,9,0),0)</f>
        <v>0</v>
      </c>
      <c r="M588" s="98">
        <f>IFERROR(VLOOKUP($F588&amp;$C588,Sales!$J:$W,10,0),0)</f>
        <v>0</v>
      </c>
      <c r="N588" s="98">
        <f>IFERROR(VLOOKUP($F588&amp;$C588,Sales!$J:$W,11,0),0)</f>
        <v>0</v>
      </c>
      <c r="O588" s="98">
        <f>IFERROR(VLOOKUP($F588&amp;$C588,Sales!$J:$W,12,0),0)</f>
        <v>0</v>
      </c>
      <c r="P588" s="98">
        <f>IFERROR(VLOOKUP($F588&amp;$C588,Sales!$J:$W,13,0),0)</f>
        <v>0</v>
      </c>
      <c r="Q588" s="98">
        <f>IFERROR(VLOOKUP($F588&amp;$C588,Sales!$A:$H,7,0),0)</f>
        <v>0</v>
      </c>
      <c r="R588" s="41" t="str">
        <f t="shared" si="18"/>
        <v>ERROR</v>
      </c>
      <c r="S588" s="15"/>
      <c r="T588" s="15"/>
      <c r="U588" s="15"/>
      <c r="V588" s="15"/>
      <c r="W588" s="15"/>
      <c r="X588" s="15"/>
      <c r="Y588" s="41"/>
      <c r="Z588" s="41"/>
      <c r="AA588" s="41"/>
      <c r="AB588" s="15"/>
      <c r="AC588" s="15"/>
      <c r="AD588" s="15"/>
      <c r="AE588" s="15"/>
      <c r="AF588" s="15"/>
      <c r="AG588" s="15"/>
      <c r="AH588" s="15"/>
      <c r="AI588" s="15"/>
      <c r="AJ588" s="41"/>
      <c r="AK588" s="15"/>
      <c r="AL588" s="15"/>
      <c r="AM588" s="15"/>
      <c r="AN588" s="15"/>
      <c r="AO588" s="15"/>
      <c r="AP588" s="15"/>
      <c r="AQ588" s="15"/>
      <c r="AR588" s="15"/>
      <c r="AS588" s="15"/>
      <c r="AT588" s="15"/>
      <c r="AU588" s="15"/>
      <c r="AV588" s="15"/>
      <c r="AW588" s="15"/>
      <c r="AX588" s="15"/>
      <c r="AY588" s="15"/>
      <c r="AZ588" s="10">
        <v>1</v>
      </c>
      <c r="BA588" t="s">
        <v>22</v>
      </c>
      <c r="BB588" t="s">
        <v>88</v>
      </c>
      <c r="BD588" s="39" t="str">
        <f t="shared" si="19"/>
        <v>01/395029501WBukalapak</v>
      </c>
    </row>
    <row r="589" spans="2:56" ht="13.5" customHeight="1" x14ac:dyDescent="0.35">
      <c r="B589" s="10" t="s">
        <v>17</v>
      </c>
      <c r="C589" s="10" t="s">
        <v>2657</v>
      </c>
      <c r="D589" s="10" t="s">
        <v>455</v>
      </c>
      <c r="E589" s="10" t="s">
        <v>456</v>
      </c>
      <c r="F589" s="10" t="s">
        <v>486</v>
      </c>
      <c r="G589" s="137" t="s">
        <v>486</v>
      </c>
      <c r="H589" s="10"/>
      <c r="I589" s="10" t="s">
        <v>487</v>
      </c>
      <c r="J589" s="10" t="s">
        <v>9020</v>
      </c>
      <c r="K589" s="10" t="s">
        <v>5995</v>
      </c>
      <c r="L589" s="98">
        <f>IFERROR(VLOOKUP($F589&amp;$C589,Sales!$J:$W,9,0),0)</f>
        <v>0</v>
      </c>
      <c r="M589" s="98">
        <f>IFERROR(VLOOKUP($F589&amp;$C589,Sales!$J:$W,10,0),0)</f>
        <v>0</v>
      </c>
      <c r="N589" s="98">
        <f>IFERROR(VLOOKUP($F589&amp;$C589,Sales!$J:$W,11,0),0)</f>
        <v>0</v>
      </c>
      <c r="O589" s="98">
        <f>IFERROR(VLOOKUP($F589&amp;$C589,Sales!$J:$W,12,0),0)</f>
        <v>0</v>
      </c>
      <c r="P589" s="98">
        <f>IFERROR(VLOOKUP($F589&amp;$C589,Sales!$J:$W,13,0),0)</f>
        <v>0</v>
      </c>
      <c r="Q589" s="98">
        <f>IFERROR(VLOOKUP($F589&amp;$C589,Sales!$A:$H,7,0),0)</f>
        <v>0</v>
      </c>
      <c r="R589" s="41" t="str">
        <f t="shared" si="18"/>
        <v>ERROR</v>
      </c>
      <c r="S589" s="15"/>
      <c r="T589" s="15"/>
      <c r="U589" s="15"/>
      <c r="V589" s="15"/>
      <c r="W589" s="15"/>
      <c r="X589" s="15"/>
      <c r="Y589" s="41"/>
      <c r="Z589" s="41"/>
      <c r="AA589" s="41"/>
      <c r="AB589" s="15"/>
      <c r="AC589" s="15"/>
      <c r="AD589" s="15"/>
      <c r="AE589" s="15"/>
      <c r="AF589" s="15"/>
      <c r="AG589" s="15"/>
      <c r="AH589" s="15"/>
      <c r="AI589" s="15"/>
      <c r="AJ589" s="41"/>
      <c r="AK589" s="15"/>
      <c r="AL589" s="15"/>
      <c r="AM589" s="15"/>
      <c r="AN589" s="15"/>
      <c r="AO589" s="15"/>
      <c r="AP589" s="15"/>
      <c r="AQ589" s="15"/>
      <c r="AR589" s="15"/>
      <c r="AS589" s="15"/>
      <c r="AT589" s="15"/>
      <c r="AU589" s="15"/>
      <c r="AV589" s="15"/>
      <c r="AW589" s="15"/>
      <c r="AX589" s="15"/>
      <c r="AY589" s="15"/>
      <c r="AZ589" s="10">
        <v>1</v>
      </c>
      <c r="BA589" t="s">
        <v>22</v>
      </c>
      <c r="BB589" t="s">
        <v>88</v>
      </c>
      <c r="BD589" s="39" t="str">
        <f t="shared" si="19"/>
        <v>01/225026509JBukalapak</v>
      </c>
    </row>
    <row r="590" spans="2:56" ht="13.5" customHeight="1" x14ac:dyDescent="0.35">
      <c r="B590" s="10" t="s">
        <v>17</v>
      </c>
      <c r="C590" s="10" t="s">
        <v>2657</v>
      </c>
      <c r="D590" s="10" t="s">
        <v>455</v>
      </c>
      <c r="E590" s="10" t="s">
        <v>456</v>
      </c>
      <c r="F590" s="10" t="s">
        <v>507</v>
      </c>
      <c r="G590" s="137" t="s">
        <v>507</v>
      </c>
      <c r="H590" s="10"/>
      <c r="I590" s="10">
        <v>0</v>
      </c>
      <c r="J590" s="10" t="s">
        <v>9021</v>
      </c>
      <c r="K590" s="10" t="s">
        <v>2606</v>
      </c>
      <c r="L590" s="98">
        <f>IFERROR(VLOOKUP($F590&amp;$C590,Sales!$J:$W,9,0),0)</f>
        <v>0</v>
      </c>
      <c r="M590" s="98">
        <f>IFERROR(VLOOKUP($F590&amp;$C590,Sales!$J:$W,10,0),0)</f>
        <v>0</v>
      </c>
      <c r="N590" s="98">
        <f>IFERROR(VLOOKUP($F590&amp;$C590,Sales!$J:$W,11,0),0)</f>
        <v>0</v>
      </c>
      <c r="O590" s="98">
        <f>IFERROR(VLOOKUP($F590&amp;$C590,Sales!$J:$W,12,0),0)</f>
        <v>0</v>
      </c>
      <c r="P590" s="98">
        <f>IFERROR(VLOOKUP($F590&amp;$C590,Sales!$J:$W,13,0),0)</f>
        <v>0</v>
      </c>
      <c r="Q590" s="98">
        <f>IFERROR(VLOOKUP($F590&amp;$C590,Sales!$A:$H,7,0),0)</f>
        <v>0</v>
      </c>
      <c r="R590" s="41" t="str">
        <f t="shared" si="18"/>
        <v>ERROR</v>
      </c>
      <c r="S590" s="15"/>
      <c r="T590" s="15"/>
      <c r="U590" s="15"/>
      <c r="V590" s="15"/>
      <c r="W590" s="15"/>
      <c r="X590" s="15"/>
      <c r="Y590" s="41"/>
      <c r="Z590" s="41"/>
      <c r="AA590" s="41"/>
      <c r="AB590" s="15"/>
      <c r="AC590" s="15"/>
      <c r="AD590" s="15"/>
      <c r="AE590" s="15"/>
      <c r="AF590" s="15"/>
      <c r="AG590" s="15"/>
      <c r="AH590" s="15"/>
      <c r="AI590" s="15"/>
      <c r="AJ590" s="41"/>
      <c r="AK590" s="15"/>
      <c r="AL590" s="15"/>
      <c r="AM590" s="15"/>
      <c r="AN590" s="15"/>
      <c r="AO590" s="15"/>
      <c r="AP590" s="15"/>
      <c r="AQ590" s="15"/>
      <c r="AR590" s="15"/>
      <c r="AS590" s="15"/>
      <c r="AT590" s="15"/>
      <c r="AU590" s="15"/>
      <c r="AV590" s="15"/>
      <c r="AW590" s="15"/>
      <c r="AX590" s="15"/>
      <c r="AY590" s="15"/>
      <c r="AZ590" s="10">
        <v>1</v>
      </c>
      <c r="BA590" t="s">
        <v>22</v>
      </c>
      <c r="BB590" t="s">
        <v>88</v>
      </c>
      <c r="BD590" s="39" t="str">
        <f t="shared" si="19"/>
        <v>01/225026509YBukalapak</v>
      </c>
    </row>
    <row r="591" spans="2:56" ht="13.5" customHeight="1" x14ac:dyDescent="0.35">
      <c r="B591" s="10" t="s">
        <v>17</v>
      </c>
      <c r="C591" s="10" t="s">
        <v>2657</v>
      </c>
      <c r="D591" s="10" t="s">
        <v>455</v>
      </c>
      <c r="E591" s="10" t="s">
        <v>456</v>
      </c>
      <c r="F591" s="10" t="s">
        <v>537</v>
      </c>
      <c r="G591" s="137" t="s">
        <v>537</v>
      </c>
      <c r="H591" s="10"/>
      <c r="I591" s="10" t="s">
        <v>538</v>
      </c>
      <c r="J591" s="10" t="s">
        <v>9022</v>
      </c>
      <c r="K591" s="10" t="s">
        <v>2608</v>
      </c>
      <c r="L591" s="98">
        <f>IFERROR(VLOOKUP($F591&amp;$C591,Sales!$J:$W,9,0),0)</f>
        <v>0</v>
      </c>
      <c r="M591" s="98">
        <f>IFERROR(VLOOKUP($F591&amp;$C591,Sales!$J:$W,10,0),0)</f>
        <v>0</v>
      </c>
      <c r="N591" s="98">
        <f>IFERROR(VLOOKUP($F591&amp;$C591,Sales!$J:$W,11,0),0)</f>
        <v>0</v>
      </c>
      <c r="O591" s="98">
        <f>IFERROR(VLOOKUP($F591&amp;$C591,Sales!$J:$W,12,0),0)</f>
        <v>0</v>
      </c>
      <c r="P591" s="98">
        <f>IFERROR(VLOOKUP($F591&amp;$C591,Sales!$J:$W,13,0),0)</f>
        <v>0</v>
      </c>
      <c r="Q591" s="98">
        <f>IFERROR(VLOOKUP($F591&amp;$C591,Sales!$A:$H,7,0),0)</f>
        <v>0</v>
      </c>
      <c r="R591" s="41" t="str">
        <f t="shared" si="18"/>
        <v>ERROR</v>
      </c>
      <c r="S591" s="15"/>
      <c r="T591" s="15"/>
      <c r="U591" s="15"/>
      <c r="V591" s="15"/>
      <c r="W591" s="15"/>
      <c r="X591" s="15"/>
      <c r="Y591" s="41"/>
      <c r="Z591" s="41"/>
      <c r="AA591" s="41"/>
      <c r="AB591" s="15"/>
      <c r="AC591" s="15"/>
      <c r="AD591" s="15"/>
      <c r="AE591" s="15"/>
      <c r="AF591" s="15"/>
      <c r="AG591" s="15"/>
      <c r="AH591" s="15"/>
      <c r="AI591" s="15"/>
      <c r="AJ591" s="41"/>
      <c r="AK591" s="15"/>
      <c r="AL591" s="15"/>
      <c r="AM591" s="15"/>
      <c r="AN591" s="15"/>
      <c r="AO591" s="15"/>
      <c r="AP591" s="15"/>
      <c r="AQ591" s="15"/>
      <c r="AR591" s="15"/>
      <c r="AS591" s="15"/>
      <c r="AT591" s="15"/>
      <c r="AU591" s="15"/>
      <c r="AV591" s="15"/>
      <c r="AW591" s="15"/>
      <c r="AX591" s="15"/>
      <c r="AY591" s="15"/>
      <c r="AZ591" s="10">
        <v>1</v>
      </c>
      <c r="BA591" t="s">
        <v>22</v>
      </c>
      <c r="BB591" t="s">
        <v>88</v>
      </c>
      <c r="BD591" s="39" t="str">
        <f t="shared" si="19"/>
        <v>01/225026509DBukalapak</v>
      </c>
    </row>
    <row r="592" spans="2:56" ht="13.5" customHeight="1" x14ac:dyDescent="0.35">
      <c r="B592" s="10" t="s">
        <v>17</v>
      </c>
      <c r="C592" s="10" t="s">
        <v>2657</v>
      </c>
      <c r="D592" s="10" t="s">
        <v>65</v>
      </c>
      <c r="E592" s="10" t="s">
        <v>66</v>
      </c>
      <c r="F592" s="10" t="s">
        <v>9023</v>
      </c>
      <c r="G592" s="137" t="s">
        <v>9023</v>
      </c>
      <c r="H592" s="10"/>
      <c r="I592" s="10">
        <v>0</v>
      </c>
      <c r="J592" s="10" t="s">
        <v>9024</v>
      </c>
      <c r="K592" s="10" t="s">
        <v>9025</v>
      </c>
      <c r="L592" s="98">
        <f>IFERROR(VLOOKUP($F592&amp;$C592,Sales!$J:$W,9,0),0)</f>
        <v>0</v>
      </c>
      <c r="M592" s="98">
        <f>IFERROR(VLOOKUP($F592&amp;$C592,Sales!$J:$W,10,0),0)</f>
        <v>0</v>
      </c>
      <c r="N592" s="98">
        <f>IFERROR(VLOOKUP($F592&amp;$C592,Sales!$J:$W,11,0),0)</f>
        <v>0</v>
      </c>
      <c r="O592" s="98">
        <f>IFERROR(VLOOKUP($F592&amp;$C592,Sales!$J:$W,12,0),0)</f>
        <v>0</v>
      </c>
      <c r="P592" s="98">
        <f>IFERROR(VLOOKUP($F592&amp;$C592,Sales!$J:$W,13,0),0)</f>
        <v>0</v>
      </c>
      <c r="Q592" s="98">
        <f>IFERROR(VLOOKUP($F592&amp;$C592,Sales!$A:$H,7,0),0)</f>
        <v>0</v>
      </c>
      <c r="R592" s="41" t="str">
        <f t="shared" si="18"/>
        <v>ERROR</v>
      </c>
      <c r="S592" s="15"/>
      <c r="T592" s="15"/>
      <c r="U592" s="15"/>
      <c r="V592" s="15"/>
      <c r="W592" s="15"/>
      <c r="X592" s="15"/>
      <c r="Y592" s="41"/>
      <c r="Z592" s="41"/>
      <c r="AA592" s="41"/>
      <c r="AB592" s="15"/>
      <c r="AC592" s="15"/>
      <c r="AD592" s="15"/>
      <c r="AE592" s="15"/>
      <c r="AF592" s="15"/>
      <c r="AG592" s="15"/>
      <c r="AH592" s="15"/>
      <c r="AI592" s="15"/>
      <c r="AJ592" s="41"/>
      <c r="AK592" s="15"/>
      <c r="AL592" s="15"/>
      <c r="AM592" s="15"/>
      <c r="AN592" s="15"/>
      <c r="AO592" s="15"/>
      <c r="AP592" s="15"/>
      <c r="AQ592" s="15"/>
      <c r="AR592" s="15"/>
      <c r="AS592" s="15"/>
      <c r="AT592" s="15"/>
      <c r="AU592" s="15"/>
      <c r="AV592" s="15"/>
      <c r="AW592" s="15"/>
      <c r="AX592" s="15"/>
      <c r="AY592" s="15"/>
      <c r="AZ592" s="10">
        <v>1</v>
      </c>
      <c r="BA592" t="s">
        <v>22</v>
      </c>
      <c r="BB592" t="s">
        <v>88</v>
      </c>
      <c r="BD592" s="39" t="str">
        <f t="shared" si="19"/>
        <v>01/326127203QBukalapak</v>
      </c>
    </row>
    <row r="593" spans="2:58" ht="13.5" customHeight="1" x14ac:dyDescent="0.35">
      <c r="B593" s="10" t="s">
        <v>17</v>
      </c>
      <c r="C593" s="10" t="s">
        <v>2657</v>
      </c>
      <c r="D593" s="10" t="s">
        <v>549</v>
      </c>
      <c r="E593" s="10" t="s">
        <v>194</v>
      </c>
      <c r="F593" s="10" t="s">
        <v>6021</v>
      </c>
      <c r="G593" s="137" t="s">
        <v>6021</v>
      </c>
      <c r="H593" s="10"/>
      <c r="I593" s="10" t="s">
        <v>7255</v>
      </c>
      <c r="J593" s="10" t="s">
        <v>9026</v>
      </c>
      <c r="K593" s="10" t="s">
        <v>6022</v>
      </c>
      <c r="L593" s="98">
        <f>IFERROR(VLOOKUP($F593&amp;$C593,Sales!$J:$W,9,0),0)</f>
        <v>0</v>
      </c>
      <c r="M593" s="98">
        <f>IFERROR(VLOOKUP($F593&amp;$C593,Sales!$J:$W,10,0),0)</f>
        <v>0</v>
      </c>
      <c r="N593" s="98">
        <f>IFERROR(VLOOKUP($F593&amp;$C593,Sales!$J:$W,11,0),0)</f>
        <v>0</v>
      </c>
      <c r="O593" s="98">
        <f>IFERROR(VLOOKUP($F593&amp;$C593,Sales!$J:$W,12,0),0)</f>
        <v>0</v>
      </c>
      <c r="P593" s="98">
        <f>IFERROR(VLOOKUP($F593&amp;$C593,Sales!$J:$W,13,0),0)</f>
        <v>0</v>
      </c>
      <c r="Q593" s="98">
        <f>IFERROR(VLOOKUP($F593&amp;$C593,Sales!$A:$H,7,0),0)</f>
        <v>0</v>
      </c>
      <c r="R593" s="41" t="str">
        <f t="shared" si="18"/>
        <v>ERROR</v>
      </c>
      <c r="S593" s="15"/>
      <c r="T593" s="15"/>
      <c r="U593" s="15"/>
      <c r="V593" s="15"/>
      <c r="W593" s="15"/>
      <c r="X593" s="15"/>
      <c r="Y593" s="41"/>
      <c r="Z593" s="41"/>
      <c r="AA593" s="41"/>
      <c r="AB593" s="15"/>
      <c r="AC593" s="15"/>
      <c r="AD593" s="15"/>
      <c r="AE593" s="15"/>
      <c r="AF593" s="15"/>
      <c r="AG593" s="15"/>
      <c r="AH593" s="15"/>
      <c r="AI593" s="15"/>
      <c r="AJ593" s="41"/>
      <c r="AK593" s="15"/>
      <c r="AL593" s="15"/>
      <c r="AM593" s="15"/>
      <c r="AN593" s="15"/>
      <c r="AO593" s="15"/>
      <c r="AP593" s="15"/>
      <c r="AQ593" s="15"/>
      <c r="AR593" s="15"/>
      <c r="AS593" s="15"/>
      <c r="AT593" s="15"/>
      <c r="AU593" s="15"/>
      <c r="AV593" s="15"/>
      <c r="AW593" s="15"/>
      <c r="AX593" s="15"/>
      <c r="AY593" s="15"/>
      <c r="AZ593" s="10">
        <v>1</v>
      </c>
      <c r="BA593" t="s">
        <v>22</v>
      </c>
      <c r="BB593" t="s">
        <v>88</v>
      </c>
      <c r="BD593" s="39" t="str">
        <f t="shared" si="19"/>
        <v>01/245121102PBukalapak</v>
      </c>
      <c r="BE593" s="115">
        <v>44963</v>
      </c>
      <c r="BF593" s="92" t="s">
        <v>14799</v>
      </c>
    </row>
    <row r="594" spans="2:58" ht="13.5" customHeight="1" x14ac:dyDescent="0.35">
      <c r="B594" s="10" t="s">
        <v>17</v>
      </c>
      <c r="C594" s="10" t="s">
        <v>2657</v>
      </c>
      <c r="D594" s="10" t="s">
        <v>549</v>
      </c>
      <c r="E594" s="10" t="s">
        <v>194</v>
      </c>
      <c r="F594" s="10" t="s">
        <v>4266</v>
      </c>
      <c r="G594" s="137" t="s">
        <v>4266</v>
      </c>
      <c r="H594" s="10"/>
      <c r="I594" s="10">
        <v>0</v>
      </c>
      <c r="J594" s="10" t="s">
        <v>9027</v>
      </c>
      <c r="K594" s="10" t="s">
        <v>9028</v>
      </c>
      <c r="L594" s="98">
        <f>IFERROR(VLOOKUP($F594&amp;$C594,Sales!$J:$W,9,0),0)</f>
        <v>296396.39639639639</v>
      </c>
      <c r="M594" s="98">
        <f>IFERROR(VLOOKUP($F594&amp;$C594,Sales!$J:$W,10,0),0)</f>
        <v>296396.39639639639</v>
      </c>
      <c r="N594" s="98">
        <f>IFERROR(VLOOKUP($F594&amp;$C594,Sales!$J:$W,11,0),0)</f>
        <v>148198.1981981982</v>
      </c>
      <c r="O594" s="98">
        <f>IFERROR(VLOOKUP($F594&amp;$C594,Sales!$J:$W,12,0),0)</f>
        <v>1.6666666666666667</v>
      </c>
      <c r="P594" s="98">
        <f>IFERROR(VLOOKUP($F594&amp;$C594,Sales!$J:$W,13,0),0)</f>
        <v>246996.99699699701</v>
      </c>
      <c r="Q594" s="98">
        <f>IFERROR(VLOOKUP($F594&amp;$C594,Sales!$A:$H,7,0),0)</f>
        <v>0</v>
      </c>
      <c r="R594" s="41">
        <f t="shared" si="18"/>
        <v>1</v>
      </c>
      <c r="S594" s="15">
        <v>1</v>
      </c>
      <c r="T594" s="15"/>
      <c r="U594" s="15"/>
      <c r="V594" s="15">
        <v>1</v>
      </c>
      <c r="W594" s="15">
        <v>1</v>
      </c>
      <c r="X594" s="15">
        <v>1</v>
      </c>
      <c r="Y594" s="41">
        <v>1</v>
      </c>
      <c r="Z594" s="41">
        <v>1</v>
      </c>
      <c r="AA594" s="41"/>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0">
        <v>1</v>
      </c>
      <c r="BA594" t="s">
        <v>22</v>
      </c>
      <c r="BB594" t="s">
        <v>23</v>
      </c>
      <c r="BD594" s="39" t="str">
        <f t="shared" si="19"/>
        <v>01/245121104KBukalapak</v>
      </c>
    </row>
    <row r="595" spans="2:58" ht="13.5" customHeight="1" x14ac:dyDescent="0.35">
      <c r="B595" s="10" t="s">
        <v>17</v>
      </c>
      <c r="C595" s="10" t="s">
        <v>2657</v>
      </c>
      <c r="D595" s="10" t="s">
        <v>549</v>
      </c>
      <c r="E595" s="10" t="s">
        <v>194</v>
      </c>
      <c r="F595" s="10" t="s">
        <v>4283</v>
      </c>
      <c r="G595" s="137" t="s">
        <v>4283</v>
      </c>
      <c r="H595" s="10"/>
      <c r="I595" s="10">
        <v>0</v>
      </c>
      <c r="J595" s="10" t="s">
        <v>9029</v>
      </c>
      <c r="K595" s="10" t="s">
        <v>9030</v>
      </c>
      <c r="L595" s="98">
        <f>IFERROR(VLOOKUP($F595&amp;$C595,Sales!$J:$W,9,0),0)</f>
        <v>0</v>
      </c>
      <c r="M595" s="98">
        <f>IFERROR(VLOOKUP($F595&amp;$C595,Sales!$J:$W,10,0),0)</f>
        <v>0</v>
      </c>
      <c r="N595" s="98">
        <f>IFERROR(VLOOKUP($F595&amp;$C595,Sales!$J:$W,11,0),0)</f>
        <v>0</v>
      </c>
      <c r="O595" s="98">
        <f>IFERROR(VLOOKUP($F595&amp;$C595,Sales!$J:$W,12,0),0)</f>
        <v>0</v>
      </c>
      <c r="P595" s="98">
        <f>IFERROR(VLOOKUP($F595&amp;$C595,Sales!$J:$W,13,0),0)</f>
        <v>0</v>
      </c>
      <c r="Q595" s="98">
        <f>IFERROR(VLOOKUP($F595&amp;$C595,Sales!$A:$H,7,0),0)</f>
        <v>0</v>
      </c>
      <c r="R595" s="41">
        <f t="shared" si="18"/>
        <v>1</v>
      </c>
      <c r="S595" s="15">
        <v>1</v>
      </c>
      <c r="T595" s="15"/>
      <c r="U595" s="15"/>
      <c r="V595" s="15">
        <v>1</v>
      </c>
      <c r="W595" s="15">
        <v>1</v>
      </c>
      <c r="X595" s="15">
        <v>1</v>
      </c>
      <c r="Y595" s="41">
        <v>1</v>
      </c>
      <c r="Z595" s="41">
        <v>1</v>
      </c>
      <c r="AA595" s="41"/>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0">
        <v>1</v>
      </c>
      <c r="BA595" t="s">
        <v>22</v>
      </c>
      <c r="BB595" t="s">
        <v>23</v>
      </c>
      <c r="BD595" s="39" t="str">
        <f t="shared" si="19"/>
        <v>01/395129505ZBukalapak</v>
      </c>
    </row>
    <row r="596" spans="2:58" ht="13.5" customHeight="1" x14ac:dyDescent="0.35">
      <c r="B596" s="10" t="s">
        <v>17</v>
      </c>
      <c r="C596" s="10" t="s">
        <v>2657</v>
      </c>
      <c r="D596" s="10" t="s">
        <v>549</v>
      </c>
      <c r="E596" s="10" t="s">
        <v>194</v>
      </c>
      <c r="F596" s="10" t="s">
        <v>738</v>
      </c>
      <c r="G596" s="137" t="s">
        <v>738</v>
      </c>
      <c r="H596" s="10"/>
      <c r="I596" s="10">
        <v>0</v>
      </c>
      <c r="J596" s="10" t="s">
        <v>9031</v>
      </c>
      <c r="K596" s="10" t="s">
        <v>6015</v>
      </c>
      <c r="L596" s="98">
        <f>IFERROR(VLOOKUP($F596&amp;$C596,Sales!$J:$W,9,0),0)</f>
        <v>0</v>
      </c>
      <c r="M596" s="98">
        <f>IFERROR(VLOOKUP($F596&amp;$C596,Sales!$J:$W,10,0),0)</f>
        <v>0</v>
      </c>
      <c r="N596" s="98">
        <f>IFERROR(VLOOKUP($F596&amp;$C596,Sales!$J:$W,11,0),0)</f>
        <v>0</v>
      </c>
      <c r="O596" s="98">
        <f>IFERROR(VLOOKUP($F596&amp;$C596,Sales!$J:$W,12,0),0)</f>
        <v>0</v>
      </c>
      <c r="P596" s="98">
        <f>IFERROR(VLOOKUP($F596&amp;$C596,Sales!$J:$W,13,0),0)</f>
        <v>0</v>
      </c>
      <c r="Q596" s="98">
        <f>IFERROR(VLOOKUP($F596&amp;$C596,Sales!$A:$H,7,0),0)</f>
        <v>0</v>
      </c>
      <c r="R596" s="41">
        <f t="shared" si="18"/>
        <v>1</v>
      </c>
      <c r="S596" s="15">
        <v>1</v>
      </c>
      <c r="T596" s="15"/>
      <c r="U596" s="15"/>
      <c r="V596" s="15">
        <v>1</v>
      </c>
      <c r="W596" s="15">
        <v>1</v>
      </c>
      <c r="X596" s="15">
        <v>1</v>
      </c>
      <c r="Y596" s="41">
        <v>1</v>
      </c>
      <c r="Z596" s="41">
        <v>1</v>
      </c>
      <c r="AA596" s="41"/>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0">
        <v>1</v>
      </c>
      <c r="BA596" t="s">
        <v>22</v>
      </c>
      <c r="BB596" t="s">
        <v>23</v>
      </c>
      <c r="BD596" s="39" t="str">
        <f t="shared" si="19"/>
        <v>01/245121102DBukalapak</v>
      </c>
    </row>
    <row r="597" spans="2:58" ht="13.5" customHeight="1" x14ac:dyDescent="0.35">
      <c r="B597" s="10" t="s">
        <v>17</v>
      </c>
      <c r="C597" s="10" t="s">
        <v>2657</v>
      </c>
      <c r="D597" s="10" t="s">
        <v>549</v>
      </c>
      <c r="E597" s="10" t="s">
        <v>194</v>
      </c>
      <c r="F597" s="10" t="s">
        <v>744</v>
      </c>
      <c r="G597" s="137" t="s">
        <v>744</v>
      </c>
      <c r="H597" s="10"/>
      <c r="I597" s="10">
        <v>0</v>
      </c>
      <c r="J597" s="10" t="s">
        <v>9032</v>
      </c>
      <c r="K597" s="10" t="s">
        <v>6016</v>
      </c>
      <c r="L597" s="98">
        <f>IFERROR(VLOOKUP($F597&amp;$C597,Sales!$J:$W,9,0),0)</f>
        <v>0</v>
      </c>
      <c r="M597" s="98">
        <f>IFERROR(VLOOKUP($F597&amp;$C597,Sales!$J:$W,10,0),0)</f>
        <v>0</v>
      </c>
      <c r="N597" s="98">
        <f>IFERROR(VLOOKUP($F597&amp;$C597,Sales!$J:$W,11,0),0)</f>
        <v>148378.37837837837</v>
      </c>
      <c r="O597" s="98">
        <f>IFERROR(VLOOKUP($F597&amp;$C597,Sales!$J:$W,12,0),0)</f>
        <v>1</v>
      </c>
      <c r="P597" s="98">
        <f>IFERROR(VLOOKUP($F597&amp;$C597,Sales!$J:$W,13,0),0)</f>
        <v>49459.45945945946</v>
      </c>
      <c r="Q597" s="98">
        <f>IFERROR(VLOOKUP($F597&amp;$C597,Sales!$A:$H,7,0),0)</f>
        <v>0</v>
      </c>
      <c r="R597" s="41">
        <f t="shared" si="18"/>
        <v>1</v>
      </c>
      <c r="S597" s="15">
        <v>1</v>
      </c>
      <c r="T597" s="15"/>
      <c r="U597" s="15"/>
      <c r="V597" s="15">
        <v>1</v>
      </c>
      <c r="W597" s="15">
        <v>1</v>
      </c>
      <c r="X597" s="15">
        <v>1</v>
      </c>
      <c r="Y597" s="41">
        <v>1</v>
      </c>
      <c r="Z597" s="41">
        <v>1</v>
      </c>
      <c r="AA597" s="41"/>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0">
        <v>1</v>
      </c>
      <c r="BA597" t="s">
        <v>22</v>
      </c>
      <c r="BB597" t="s">
        <v>23</v>
      </c>
      <c r="BD597" s="39" t="str">
        <f t="shared" si="19"/>
        <v>01/245121102EBukalapak</v>
      </c>
    </row>
    <row r="598" spans="2:58" ht="13.5" customHeight="1" x14ac:dyDescent="0.35">
      <c r="B598" s="10" t="s">
        <v>17</v>
      </c>
      <c r="C598" s="10" t="s">
        <v>2657</v>
      </c>
      <c r="D598" s="10" t="s">
        <v>549</v>
      </c>
      <c r="E598" s="10" t="s">
        <v>194</v>
      </c>
      <c r="F598" s="10" t="s">
        <v>742</v>
      </c>
      <c r="G598" s="137" t="s">
        <v>742</v>
      </c>
      <c r="H598" s="10"/>
      <c r="I598" s="10">
        <v>0</v>
      </c>
      <c r="J598" s="10" t="s">
        <v>9033</v>
      </c>
      <c r="K598" s="10" t="s">
        <v>6017</v>
      </c>
      <c r="L598" s="98">
        <f>IFERROR(VLOOKUP($F598&amp;$C598,Sales!$J:$W,9,0),0)</f>
        <v>0</v>
      </c>
      <c r="M598" s="98">
        <f>IFERROR(VLOOKUP($F598&amp;$C598,Sales!$J:$W,10,0),0)</f>
        <v>0</v>
      </c>
      <c r="N598" s="98">
        <f>IFERROR(VLOOKUP($F598&amp;$C598,Sales!$J:$W,11,0),0)</f>
        <v>0</v>
      </c>
      <c r="O598" s="98">
        <f>IFERROR(VLOOKUP($F598&amp;$C598,Sales!$J:$W,12,0),0)</f>
        <v>0</v>
      </c>
      <c r="P598" s="98">
        <f>IFERROR(VLOOKUP($F598&amp;$C598,Sales!$J:$W,13,0),0)</f>
        <v>0</v>
      </c>
      <c r="Q598" s="98">
        <f>IFERROR(VLOOKUP($F598&amp;$C598,Sales!$A:$H,7,0),0)</f>
        <v>0</v>
      </c>
      <c r="R598" s="41">
        <f t="shared" si="18"/>
        <v>1</v>
      </c>
      <c r="S598" s="15">
        <v>1</v>
      </c>
      <c r="T598" s="15"/>
      <c r="U598" s="15"/>
      <c r="V598" s="15">
        <v>1</v>
      </c>
      <c r="W598" s="15">
        <v>1</v>
      </c>
      <c r="X598" s="15">
        <v>1</v>
      </c>
      <c r="Y598" s="41">
        <v>1</v>
      </c>
      <c r="Z598" s="41">
        <v>1</v>
      </c>
      <c r="AA598" s="41"/>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0">
        <v>1</v>
      </c>
      <c r="BA598" t="s">
        <v>22</v>
      </c>
      <c r="BB598" t="s">
        <v>23</v>
      </c>
      <c r="BD598" s="39" t="str">
        <f t="shared" si="19"/>
        <v>01/245121102GBukalapak</v>
      </c>
    </row>
    <row r="599" spans="2:58" ht="13.5" customHeight="1" x14ac:dyDescent="0.35">
      <c r="B599" s="10" t="s">
        <v>17</v>
      </c>
      <c r="C599" s="10" t="s">
        <v>2657</v>
      </c>
      <c r="D599" s="10" t="s">
        <v>549</v>
      </c>
      <c r="E599" s="10" t="s">
        <v>194</v>
      </c>
      <c r="F599" s="10" t="s">
        <v>752</v>
      </c>
      <c r="G599" s="137" t="s">
        <v>752</v>
      </c>
      <c r="H599" s="10"/>
      <c r="I599" s="10">
        <v>0</v>
      </c>
      <c r="J599" s="10" t="s">
        <v>9034</v>
      </c>
      <c r="K599" s="10" t="s">
        <v>6028</v>
      </c>
      <c r="L599" s="98">
        <f>IFERROR(VLOOKUP($F599&amp;$C599,Sales!$J:$W,9,0),0)</f>
        <v>0</v>
      </c>
      <c r="M599" s="98">
        <f>IFERROR(VLOOKUP($F599&amp;$C599,Sales!$J:$W,10,0),0)</f>
        <v>0</v>
      </c>
      <c r="N599" s="98">
        <f>IFERROR(VLOOKUP($F599&amp;$C599,Sales!$J:$W,11,0),0)</f>
        <v>0</v>
      </c>
      <c r="O599" s="98">
        <f>IFERROR(VLOOKUP($F599&amp;$C599,Sales!$J:$W,12,0),0)</f>
        <v>0</v>
      </c>
      <c r="P599" s="98">
        <f>IFERROR(VLOOKUP($F599&amp;$C599,Sales!$J:$W,13,0),0)</f>
        <v>0</v>
      </c>
      <c r="Q599" s="98">
        <f>IFERROR(VLOOKUP($F599&amp;$C599,Sales!$A:$H,7,0),0)</f>
        <v>0</v>
      </c>
      <c r="R599" s="41">
        <f t="shared" si="18"/>
        <v>1</v>
      </c>
      <c r="S599" s="15">
        <v>1</v>
      </c>
      <c r="T599" s="15"/>
      <c r="U599" s="15"/>
      <c r="V599" s="15">
        <v>1</v>
      </c>
      <c r="W599" s="15">
        <v>1</v>
      </c>
      <c r="X599" s="15">
        <v>1</v>
      </c>
      <c r="Y599" s="41">
        <v>1</v>
      </c>
      <c r="Z599" s="41">
        <v>1</v>
      </c>
      <c r="AA599" s="41"/>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0">
        <v>1</v>
      </c>
      <c r="BA599" t="s">
        <v>22</v>
      </c>
      <c r="BB599" t="s">
        <v>23</v>
      </c>
      <c r="BD599" s="39" t="str">
        <f t="shared" si="19"/>
        <v>01/245121117UBukalapak</v>
      </c>
    </row>
    <row r="600" spans="2:58" ht="13.5" customHeight="1" x14ac:dyDescent="0.35">
      <c r="B600" s="10" t="s">
        <v>17</v>
      </c>
      <c r="C600" s="10" t="s">
        <v>2657</v>
      </c>
      <c r="D600" s="10" t="s">
        <v>65</v>
      </c>
      <c r="E600" s="10" t="s">
        <v>66</v>
      </c>
      <c r="F600" s="10" t="s">
        <v>6800</v>
      </c>
      <c r="G600" s="137" t="s">
        <v>6800</v>
      </c>
      <c r="H600" s="10"/>
      <c r="I600" s="10" t="s">
        <v>6802</v>
      </c>
      <c r="J600" s="10" t="s">
        <v>9035</v>
      </c>
      <c r="K600" s="10" t="s">
        <v>9036</v>
      </c>
      <c r="L600" s="98">
        <f>IFERROR(VLOOKUP($F600&amp;$C600,Sales!$J:$W,9,0),0)</f>
        <v>0</v>
      </c>
      <c r="M600" s="98">
        <f>IFERROR(VLOOKUP($F600&amp;$C600,Sales!$J:$W,10,0),0)</f>
        <v>0</v>
      </c>
      <c r="N600" s="98">
        <f>IFERROR(VLOOKUP($F600&amp;$C600,Sales!$J:$W,11,0),0)</f>
        <v>0</v>
      </c>
      <c r="O600" s="98">
        <f>IFERROR(VLOOKUP($F600&amp;$C600,Sales!$J:$W,12,0),0)</f>
        <v>0</v>
      </c>
      <c r="P600" s="98">
        <f>IFERROR(VLOOKUP($F600&amp;$C600,Sales!$J:$W,13,0),0)</f>
        <v>0</v>
      </c>
      <c r="Q600" s="98">
        <f>IFERROR(VLOOKUP($F600&amp;$C600,Sales!$A:$H,7,0),0)</f>
        <v>0</v>
      </c>
      <c r="R600" s="41" t="str">
        <f t="shared" si="18"/>
        <v>ERROR</v>
      </c>
      <c r="S600" s="15"/>
      <c r="T600" s="15"/>
      <c r="U600" s="15"/>
      <c r="V600" s="15"/>
      <c r="W600" s="15"/>
      <c r="X600" s="15"/>
      <c r="Y600" s="41"/>
      <c r="Z600" s="41"/>
      <c r="AA600" s="41"/>
      <c r="AB600" s="15"/>
      <c r="AC600" s="15"/>
      <c r="AD600" s="15"/>
      <c r="AE600" s="15"/>
      <c r="AF600" s="15"/>
      <c r="AG600" s="15"/>
      <c r="AH600" s="15"/>
      <c r="AI600" s="15"/>
      <c r="AJ600" s="41"/>
      <c r="AK600" s="15"/>
      <c r="AL600" s="15"/>
      <c r="AM600" s="15"/>
      <c r="AN600" s="15"/>
      <c r="AO600" s="15"/>
      <c r="AP600" s="15"/>
      <c r="AQ600" s="15"/>
      <c r="AR600" s="15"/>
      <c r="AS600" s="15"/>
      <c r="AT600" s="15"/>
      <c r="AU600" s="15"/>
      <c r="AV600" s="15"/>
      <c r="AW600" s="15"/>
      <c r="AX600" s="15"/>
      <c r="AY600" s="15"/>
      <c r="AZ600" s="10">
        <v>1</v>
      </c>
      <c r="BA600" t="s">
        <v>8733</v>
      </c>
      <c r="BB600" t="s">
        <v>88</v>
      </c>
      <c r="BD600" s="39" t="str">
        <f t="shared" si="19"/>
        <v>01/326127305GBukalapak</v>
      </c>
    </row>
    <row r="601" spans="2:58" ht="13.5" customHeight="1" x14ac:dyDescent="0.35">
      <c r="B601" s="10" t="s">
        <v>17</v>
      </c>
      <c r="C601" s="10" t="s">
        <v>2657</v>
      </c>
      <c r="D601" s="10" t="s">
        <v>549</v>
      </c>
      <c r="E601" s="10" t="s">
        <v>194</v>
      </c>
      <c r="F601" s="10" t="s">
        <v>751</v>
      </c>
      <c r="G601" s="137" t="s">
        <v>751</v>
      </c>
      <c r="H601" s="10"/>
      <c r="I601" s="10">
        <v>0</v>
      </c>
      <c r="J601" s="10" t="s">
        <v>9037</v>
      </c>
      <c r="K601" s="10" t="s">
        <v>6027</v>
      </c>
      <c r="L601" s="98">
        <f>IFERROR(VLOOKUP($F601&amp;$C601,Sales!$J:$W,9,0),0)</f>
        <v>0</v>
      </c>
      <c r="M601" s="98">
        <f>IFERROR(VLOOKUP($F601&amp;$C601,Sales!$J:$W,10,0),0)</f>
        <v>0</v>
      </c>
      <c r="N601" s="98">
        <f>IFERROR(VLOOKUP($F601&amp;$C601,Sales!$J:$W,11,0),0)</f>
        <v>0</v>
      </c>
      <c r="O601" s="98">
        <f>IFERROR(VLOOKUP($F601&amp;$C601,Sales!$J:$W,12,0),0)</f>
        <v>0</v>
      </c>
      <c r="P601" s="98">
        <f>IFERROR(VLOOKUP($F601&amp;$C601,Sales!$J:$W,13,0),0)</f>
        <v>0</v>
      </c>
      <c r="Q601" s="98">
        <f>IFERROR(VLOOKUP($F601&amp;$C601,Sales!$A:$H,7,0),0)</f>
        <v>0</v>
      </c>
      <c r="R601" s="41">
        <f t="shared" si="18"/>
        <v>1</v>
      </c>
      <c r="S601" s="15">
        <v>1</v>
      </c>
      <c r="T601" s="15"/>
      <c r="U601" s="15"/>
      <c r="V601" s="15">
        <v>1</v>
      </c>
      <c r="W601" s="15">
        <v>1</v>
      </c>
      <c r="X601" s="15">
        <v>1</v>
      </c>
      <c r="Y601" s="41">
        <v>1</v>
      </c>
      <c r="Z601" s="41">
        <v>1</v>
      </c>
      <c r="AA601" s="41"/>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0">
        <v>1</v>
      </c>
      <c r="BA601" t="s">
        <v>22</v>
      </c>
      <c r="BB601" t="s">
        <v>23</v>
      </c>
      <c r="BD601" s="39" t="str">
        <f t="shared" si="19"/>
        <v>01/245121117QBukalapak</v>
      </c>
    </row>
    <row r="602" spans="2:58" ht="13.5" customHeight="1" x14ac:dyDescent="0.35">
      <c r="B602" s="10" t="s">
        <v>17</v>
      </c>
      <c r="C602" s="10" t="s">
        <v>2657</v>
      </c>
      <c r="D602" s="10" t="s">
        <v>549</v>
      </c>
      <c r="E602" s="10" t="s">
        <v>194</v>
      </c>
      <c r="F602" s="10" t="s">
        <v>8122</v>
      </c>
      <c r="G602" s="137" t="s">
        <v>8122</v>
      </c>
      <c r="H602" s="10"/>
      <c r="I602" s="10" t="s">
        <v>8123</v>
      </c>
      <c r="J602" s="10" t="s">
        <v>9038</v>
      </c>
      <c r="K602" s="10" t="s">
        <v>9039</v>
      </c>
      <c r="L602" s="98">
        <f>IFERROR(VLOOKUP($F602&amp;$C602,Sales!$J:$W,9,0),0)</f>
        <v>0</v>
      </c>
      <c r="M602" s="98">
        <f>IFERROR(VLOOKUP($F602&amp;$C602,Sales!$J:$W,10,0),0)</f>
        <v>0</v>
      </c>
      <c r="N602" s="98">
        <f>IFERROR(VLOOKUP($F602&amp;$C602,Sales!$J:$W,11,0),0)</f>
        <v>0</v>
      </c>
      <c r="O602" s="98">
        <f>IFERROR(VLOOKUP($F602&amp;$C602,Sales!$J:$W,12,0),0)</f>
        <v>0</v>
      </c>
      <c r="P602" s="98">
        <f>IFERROR(VLOOKUP($F602&amp;$C602,Sales!$J:$W,13,0),0)</f>
        <v>0</v>
      </c>
      <c r="Q602" s="98">
        <f>IFERROR(VLOOKUP($F602&amp;$C602,Sales!$A:$H,7,0),0)</f>
        <v>0</v>
      </c>
      <c r="R602" s="41" t="str">
        <f t="shared" si="18"/>
        <v>ERROR</v>
      </c>
      <c r="S602" s="15"/>
      <c r="T602" s="15"/>
      <c r="U602" s="15"/>
      <c r="V602" s="15"/>
      <c r="W602" s="15"/>
      <c r="X602" s="15"/>
      <c r="Y602" s="41"/>
      <c r="Z602" s="41"/>
      <c r="AA602" s="41"/>
      <c r="AB602" s="15"/>
      <c r="AC602" s="15"/>
      <c r="AD602" s="15"/>
      <c r="AE602" s="15"/>
      <c r="AF602" s="15"/>
      <c r="AG602" s="15"/>
      <c r="AH602" s="15"/>
      <c r="AI602" s="15"/>
      <c r="AJ602" s="41"/>
      <c r="AK602" s="15"/>
      <c r="AL602" s="15"/>
      <c r="AM602" s="15"/>
      <c r="AN602" s="15"/>
      <c r="AO602" s="15"/>
      <c r="AP602" s="15"/>
      <c r="AQ602" s="15"/>
      <c r="AR602" s="15"/>
      <c r="AS602" s="15"/>
      <c r="AT602" s="15"/>
      <c r="AU602" s="15"/>
      <c r="AV602" s="15"/>
      <c r="AW602" s="15"/>
      <c r="AX602" s="15"/>
      <c r="AY602" s="15"/>
      <c r="AZ602" s="10">
        <v>1</v>
      </c>
      <c r="BA602" t="s">
        <v>22</v>
      </c>
      <c r="BB602" t="s">
        <v>88</v>
      </c>
      <c r="BD602" s="39" t="str">
        <f t="shared" si="19"/>
        <v>01/395129801PBukalapak</v>
      </c>
    </row>
    <row r="603" spans="2:58" ht="13.5" customHeight="1" x14ac:dyDescent="0.35">
      <c r="B603" s="10" t="s">
        <v>17</v>
      </c>
      <c r="C603" s="10" t="s">
        <v>2657</v>
      </c>
      <c r="D603" s="10" t="s">
        <v>65</v>
      </c>
      <c r="E603" s="10" t="s">
        <v>66</v>
      </c>
      <c r="F603" s="10" t="s">
        <v>109</v>
      </c>
      <c r="G603" s="137" t="s">
        <v>109</v>
      </c>
      <c r="H603" s="10"/>
      <c r="I603" s="10"/>
      <c r="J603" s="10" t="s">
        <v>9040</v>
      </c>
      <c r="K603" s="10" t="s">
        <v>9041</v>
      </c>
      <c r="L603" s="98">
        <f>IFERROR(VLOOKUP($F603&amp;$C603,Sales!$J:$W,9,0),0)</f>
        <v>0</v>
      </c>
      <c r="M603" s="98">
        <f>IFERROR(VLOOKUP($F603&amp;$C603,Sales!$J:$W,10,0),0)</f>
        <v>0</v>
      </c>
      <c r="N603" s="98">
        <f>IFERROR(VLOOKUP($F603&amp;$C603,Sales!$J:$W,11,0),0)</f>
        <v>0</v>
      </c>
      <c r="O603" s="98">
        <f>IFERROR(VLOOKUP($F603&amp;$C603,Sales!$J:$W,12,0),0)</f>
        <v>0</v>
      </c>
      <c r="P603" s="98">
        <f>IFERROR(VLOOKUP($F603&amp;$C603,Sales!$J:$W,13,0),0)</f>
        <v>0</v>
      </c>
      <c r="Q603" s="98">
        <f>IFERROR(VLOOKUP($F603&amp;$C603,Sales!$A:$H,7,0),0)</f>
        <v>0</v>
      </c>
      <c r="R603" s="41" t="str">
        <f t="shared" si="18"/>
        <v>ERROR</v>
      </c>
      <c r="S603" s="15"/>
      <c r="T603" s="15"/>
      <c r="U603" s="15"/>
      <c r="V603" s="15"/>
      <c r="W603" s="15"/>
      <c r="X603" s="15"/>
      <c r="Y603" s="41"/>
      <c r="Z603" s="41"/>
      <c r="AA603" s="41"/>
      <c r="AB603" s="15"/>
      <c r="AC603" s="15"/>
      <c r="AD603" s="15"/>
      <c r="AE603" s="15"/>
      <c r="AF603" s="15"/>
      <c r="AG603" s="15"/>
      <c r="AH603" s="15"/>
      <c r="AI603" s="15"/>
      <c r="AJ603" s="41"/>
      <c r="AK603" s="15"/>
      <c r="AL603" s="15"/>
      <c r="AM603" s="15"/>
      <c r="AN603" s="15"/>
      <c r="AO603" s="15"/>
      <c r="AP603" s="15"/>
      <c r="AQ603" s="15"/>
      <c r="AR603" s="15"/>
      <c r="AS603" s="15"/>
      <c r="AT603" s="15"/>
      <c r="AU603" s="15"/>
      <c r="AV603" s="15"/>
      <c r="AW603" s="15"/>
      <c r="AX603" s="15"/>
      <c r="AY603" s="15"/>
      <c r="AZ603" s="10">
        <v>1</v>
      </c>
      <c r="BA603" t="s">
        <v>8733</v>
      </c>
      <c r="BB603" t="s">
        <v>88</v>
      </c>
      <c r="BD603" s="39" t="str">
        <f t="shared" si="19"/>
        <v>01/326127305NBukalapak</v>
      </c>
    </row>
    <row r="604" spans="2:58" ht="13.5" customHeight="1" x14ac:dyDescent="0.35">
      <c r="B604" s="10" t="s">
        <v>17</v>
      </c>
      <c r="C604" s="10" t="s">
        <v>2657</v>
      </c>
      <c r="D604" s="10" t="s">
        <v>119</v>
      </c>
      <c r="E604" s="10" t="s">
        <v>120</v>
      </c>
      <c r="F604" s="10" t="s">
        <v>5980</v>
      </c>
      <c r="G604" s="137" t="s">
        <v>5980</v>
      </c>
      <c r="H604" s="10"/>
      <c r="I604" s="10" t="s">
        <v>937</v>
      </c>
      <c r="J604" s="10" t="s">
        <v>9042</v>
      </c>
      <c r="K604" s="10" t="s">
        <v>9043</v>
      </c>
      <c r="L604" s="98">
        <f>IFERROR(VLOOKUP($F604&amp;$C604,Sales!$J:$W,9,0),0)</f>
        <v>0</v>
      </c>
      <c r="M604" s="98">
        <f>IFERROR(VLOOKUP($F604&amp;$C604,Sales!$J:$W,10,0),0)</f>
        <v>0</v>
      </c>
      <c r="N604" s="98">
        <f>IFERROR(VLOOKUP($F604&amp;$C604,Sales!$J:$W,11,0),0)</f>
        <v>0</v>
      </c>
      <c r="O604" s="98">
        <f>IFERROR(VLOOKUP($F604&amp;$C604,Sales!$J:$W,12,0),0)</f>
        <v>0</v>
      </c>
      <c r="P604" s="98">
        <f>IFERROR(VLOOKUP($F604&amp;$C604,Sales!$J:$W,13,0),0)</f>
        <v>0</v>
      </c>
      <c r="Q604" s="98">
        <f>IFERROR(VLOOKUP($F604&amp;$C604,Sales!$A:$H,7,0),0)</f>
        <v>0</v>
      </c>
      <c r="R604" s="41" t="str">
        <f t="shared" si="18"/>
        <v>ERROR</v>
      </c>
      <c r="S604" s="15"/>
      <c r="T604" s="15"/>
      <c r="U604" s="15"/>
      <c r="V604" s="15"/>
      <c r="W604" s="15"/>
      <c r="X604" s="15"/>
      <c r="Y604" s="41"/>
      <c r="Z604" s="41"/>
      <c r="AA604" s="41"/>
      <c r="AB604" s="15"/>
      <c r="AC604" s="15"/>
      <c r="AD604" s="15"/>
      <c r="AE604" s="15"/>
      <c r="AF604" s="15"/>
      <c r="AG604" s="15"/>
      <c r="AH604" s="15"/>
      <c r="AI604" s="15"/>
      <c r="AJ604" s="41"/>
      <c r="AK604" s="15"/>
      <c r="AL604" s="15"/>
      <c r="AM604" s="15"/>
      <c r="AN604" s="15"/>
      <c r="AO604" s="15"/>
      <c r="AP604" s="15"/>
      <c r="AQ604" s="15"/>
      <c r="AR604" s="15"/>
      <c r="AS604" s="15"/>
      <c r="AT604" s="15"/>
      <c r="AU604" s="15"/>
      <c r="AV604" s="15"/>
      <c r="AW604" s="15"/>
      <c r="AX604" s="15"/>
      <c r="AY604" s="15"/>
      <c r="AZ604" s="10">
        <v>1</v>
      </c>
      <c r="BA604" t="s">
        <v>22</v>
      </c>
      <c r="BB604" t="s">
        <v>88</v>
      </c>
      <c r="BD604" s="39" t="str">
        <f t="shared" si="19"/>
        <v>01/214424902IBukalapak</v>
      </c>
      <c r="BE604" s="88">
        <v>44921</v>
      </c>
      <c r="BF604" t="s">
        <v>14105</v>
      </c>
    </row>
    <row r="605" spans="2:58" ht="13.5" customHeight="1" x14ac:dyDescent="0.35">
      <c r="B605" s="10" t="s">
        <v>17</v>
      </c>
      <c r="C605" s="10" t="s">
        <v>2657</v>
      </c>
      <c r="D605" s="10" t="s">
        <v>549</v>
      </c>
      <c r="E605" s="10" t="s">
        <v>194</v>
      </c>
      <c r="F605" s="10" t="s">
        <v>2408</v>
      </c>
      <c r="G605" s="137" t="s">
        <v>2408</v>
      </c>
      <c r="H605" s="10"/>
      <c r="I605" s="10" t="s">
        <v>2409</v>
      </c>
      <c r="J605" s="10" t="s">
        <v>9044</v>
      </c>
      <c r="K605" s="10" t="s">
        <v>2643</v>
      </c>
      <c r="L605" s="98">
        <f>IFERROR(VLOOKUP($F605&amp;$C605,Sales!$J:$W,9,0),0)</f>
        <v>0</v>
      </c>
      <c r="M605" s="98">
        <f>IFERROR(VLOOKUP($F605&amp;$C605,Sales!$J:$W,10,0),0)</f>
        <v>0</v>
      </c>
      <c r="N605" s="98">
        <f>IFERROR(VLOOKUP($F605&amp;$C605,Sales!$J:$W,11,0),0)</f>
        <v>0</v>
      </c>
      <c r="O605" s="98">
        <f>IFERROR(VLOOKUP($F605&amp;$C605,Sales!$J:$W,12,0),0)</f>
        <v>0</v>
      </c>
      <c r="P605" s="98">
        <f>IFERROR(VLOOKUP($F605&amp;$C605,Sales!$J:$W,13,0),0)</f>
        <v>0</v>
      </c>
      <c r="Q605" s="98">
        <f>IFERROR(VLOOKUP($F605&amp;$C605,Sales!$A:$H,7,0),0)</f>
        <v>0</v>
      </c>
      <c r="R605" s="41">
        <f t="shared" si="18"/>
        <v>1</v>
      </c>
      <c r="S605" s="15">
        <v>1</v>
      </c>
      <c r="T605" s="15"/>
      <c r="U605" s="15"/>
      <c r="V605" s="15">
        <v>1</v>
      </c>
      <c r="W605" s="15">
        <v>1</v>
      </c>
      <c r="X605" s="15">
        <v>1</v>
      </c>
      <c r="Y605" s="41">
        <v>1</v>
      </c>
      <c r="Z605" s="41">
        <v>1</v>
      </c>
      <c r="AA605" s="41"/>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0">
        <v>1</v>
      </c>
      <c r="BA605" t="s">
        <v>22</v>
      </c>
      <c r="BB605" t="s">
        <v>23</v>
      </c>
      <c r="BD605" s="39" t="str">
        <f t="shared" si="19"/>
        <v>01/395129505IBukalapak</v>
      </c>
    </row>
    <row r="606" spans="2:58" ht="13.5" customHeight="1" x14ac:dyDescent="0.35">
      <c r="B606" s="10" t="s">
        <v>17</v>
      </c>
      <c r="C606" s="10" t="s">
        <v>2657</v>
      </c>
      <c r="D606" s="10" t="s">
        <v>549</v>
      </c>
      <c r="E606" s="10" t="s">
        <v>194</v>
      </c>
      <c r="F606" s="10" t="s">
        <v>1955</v>
      </c>
      <c r="G606" s="137" t="s">
        <v>1955</v>
      </c>
      <c r="H606" s="10"/>
      <c r="I606" s="10" t="s">
        <v>1957</v>
      </c>
      <c r="J606" s="10" t="s">
        <v>9045</v>
      </c>
      <c r="K606" s="10" t="s">
        <v>9046</v>
      </c>
      <c r="L606" s="98">
        <f>IFERROR(VLOOKUP($F606&amp;$C606,Sales!$J:$W,9,0),0)</f>
        <v>0</v>
      </c>
      <c r="M606" s="98">
        <f>IFERROR(VLOOKUP($F606&amp;$C606,Sales!$J:$W,10,0),0)</f>
        <v>0</v>
      </c>
      <c r="N606" s="98">
        <f>IFERROR(VLOOKUP($F606&amp;$C606,Sales!$J:$W,11,0),0)</f>
        <v>0</v>
      </c>
      <c r="O606" s="98">
        <f>IFERROR(VLOOKUP($F606&amp;$C606,Sales!$J:$W,12,0),0)</f>
        <v>0</v>
      </c>
      <c r="P606" s="98">
        <f>IFERROR(VLOOKUP($F606&amp;$C606,Sales!$J:$W,13,0),0)</f>
        <v>0</v>
      </c>
      <c r="Q606" s="98">
        <f>IFERROR(VLOOKUP($F606&amp;$C606,Sales!$A:$H,7,0),0)</f>
        <v>0</v>
      </c>
      <c r="R606" s="41">
        <f t="shared" si="18"/>
        <v>1</v>
      </c>
      <c r="S606" s="15">
        <v>1</v>
      </c>
      <c r="T606" s="15"/>
      <c r="U606" s="15"/>
      <c r="V606" s="15">
        <v>1</v>
      </c>
      <c r="W606" s="15">
        <v>1</v>
      </c>
      <c r="X606" s="15">
        <v>1</v>
      </c>
      <c r="Y606" s="41">
        <v>1</v>
      </c>
      <c r="Z606" s="41">
        <v>1</v>
      </c>
      <c r="AA606" s="41"/>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0">
        <v>1</v>
      </c>
      <c r="BA606" t="s">
        <v>22</v>
      </c>
      <c r="BB606" t="s">
        <v>23</v>
      </c>
      <c r="BD606" s="39" t="str">
        <f t="shared" si="19"/>
        <v>01/395129505LBukalapak</v>
      </c>
    </row>
    <row r="607" spans="2:58" ht="13.5" customHeight="1" x14ac:dyDescent="0.35">
      <c r="B607" s="10" t="s">
        <v>17</v>
      </c>
      <c r="C607" s="10" t="s">
        <v>2657</v>
      </c>
      <c r="D607" s="10" t="s">
        <v>549</v>
      </c>
      <c r="E607" s="10" t="s">
        <v>194</v>
      </c>
      <c r="F607" s="10" t="s">
        <v>589</v>
      </c>
      <c r="G607" s="137" t="s">
        <v>589</v>
      </c>
      <c r="H607" s="10"/>
      <c r="I607" s="10">
        <v>0</v>
      </c>
      <c r="J607" s="10" t="s">
        <v>9047</v>
      </c>
      <c r="K607" s="10" t="s">
        <v>6013</v>
      </c>
      <c r="L607" s="98">
        <f>IFERROR(VLOOKUP($F607&amp;$C607,Sales!$J:$W,9,0),0)</f>
        <v>701621.62162162154</v>
      </c>
      <c r="M607" s="98">
        <f>IFERROR(VLOOKUP($F607&amp;$C607,Sales!$J:$W,10,0),0)</f>
        <v>0</v>
      </c>
      <c r="N607" s="98">
        <f>IFERROR(VLOOKUP($F607&amp;$C607,Sales!$J:$W,11,0),0)</f>
        <v>0</v>
      </c>
      <c r="O607" s="98">
        <f>IFERROR(VLOOKUP($F607&amp;$C607,Sales!$J:$W,12,0),0)</f>
        <v>4</v>
      </c>
      <c r="P607" s="98">
        <f>IFERROR(VLOOKUP($F607&amp;$C607,Sales!$J:$W,13,0),0)</f>
        <v>233873.87387387385</v>
      </c>
      <c r="Q607" s="98">
        <f>IFERROR(VLOOKUP($F607&amp;$C607,Sales!$A:$H,7,0),0)</f>
        <v>0</v>
      </c>
      <c r="R607" s="41">
        <f t="shared" si="18"/>
        <v>1</v>
      </c>
      <c r="S607" s="15">
        <v>1</v>
      </c>
      <c r="T607" s="15"/>
      <c r="U607" s="15"/>
      <c r="V607" s="15">
        <v>1</v>
      </c>
      <c r="W607" s="15">
        <v>1</v>
      </c>
      <c r="X607" s="15">
        <v>1</v>
      </c>
      <c r="Y607" s="41">
        <v>1</v>
      </c>
      <c r="Z607" s="41">
        <v>1</v>
      </c>
      <c r="AA607" s="41"/>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0">
        <v>1</v>
      </c>
      <c r="BA607" t="s">
        <v>22</v>
      </c>
      <c r="BB607" t="s">
        <v>23</v>
      </c>
      <c r="BD607" s="39" t="str">
        <f t="shared" si="19"/>
        <v>01/245121101SBukalapak</v>
      </c>
    </row>
    <row r="608" spans="2:58" ht="13.5" customHeight="1" x14ac:dyDescent="0.35">
      <c r="B608" s="10" t="s">
        <v>17</v>
      </c>
      <c r="C608" s="10" t="s">
        <v>2657</v>
      </c>
      <c r="D608" s="10" t="s">
        <v>549</v>
      </c>
      <c r="E608" s="10" t="s">
        <v>194</v>
      </c>
      <c r="F608" s="10" t="s">
        <v>1416</v>
      </c>
      <c r="G608" s="137" t="s">
        <v>1416</v>
      </c>
      <c r="H608" s="10"/>
      <c r="I608" s="10">
        <v>0</v>
      </c>
      <c r="J608" s="10" t="s">
        <v>9048</v>
      </c>
      <c r="K608" s="10" t="s">
        <v>9049</v>
      </c>
      <c r="L608" s="98">
        <f>IFERROR(VLOOKUP($F608&amp;$C608,Sales!$J:$W,9,0),0)</f>
        <v>0</v>
      </c>
      <c r="M608" s="98">
        <f>IFERROR(VLOOKUP($F608&amp;$C608,Sales!$J:$W,10,0),0)</f>
        <v>0</v>
      </c>
      <c r="N608" s="98">
        <f>IFERROR(VLOOKUP($F608&amp;$C608,Sales!$J:$W,11,0),0)</f>
        <v>0</v>
      </c>
      <c r="O608" s="98">
        <f>IFERROR(VLOOKUP($F608&amp;$C608,Sales!$J:$W,12,0),0)</f>
        <v>0</v>
      </c>
      <c r="P608" s="98">
        <f>IFERROR(VLOOKUP($F608&amp;$C608,Sales!$J:$W,13,0),0)</f>
        <v>0</v>
      </c>
      <c r="Q608" s="98">
        <f>IFERROR(VLOOKUP($F608&amp;$C608,Sales!$A:$H,7,0),0)</f>
        <v>0</v>
      </c>
      <c r="R608" s="41">
        <f t="shared" si="18"/>
        <v>1</v>
      </c>
      <c r="S608" s="15">
        <v>1</v>
      </c>
      <c r="T608" s="15"/>
      <c r="U608" s="15"/>
      <c r="V608" s="15">
        <v>1</v>
      </c>
      <c r="W608" s="15">
        <v>1</v>
      </c>
      <c r="X608" s="15">
        <v>1</v>
      </c>
      <c r="Y608" s="41">
        <v>1</v>
      </c>
      <c r="Z608" s="41">
        <v>1</v>
      </c>
      <c r="AA608" s="41"/>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0">
        <v>1</v>
      </c>
      <c r="BA608" t="s">
        <v>22</v>
      </c>
      <c r="BB608" t="s">
        <v>23</v>
      </c>
      <c r="BD608" s="39" t="str">
        <f t="shared" si="19"/>
        <v>01/395129505JBukalapak</v>
      </c>
    </row>
    <row r="609" spans="2:58" ht="13.5" customHeight="1" x14ac:dyDescent="0.35">
      <c r="B609" s="10" t="s">
        <v>17</v>
      </c>
      <c r="C609" s="10" t="s">
        <v>2657</v>
      </c>
      <c r="D609" s="10" t="s">
        <v>549</v>
      </c>
      <c r="E609" s="10" t="s">
        <v>194</v>
      </c>
      <c r="F609" s="10" t="s">
        <v>2410</v>
      </c>
      <c r="G609" s="137" t="s">
        <v>2410</v>
      </c>
      <c r="H609" s="10"/>
      <c r="I609" s="10">
        <v>0</v>
      </c>
      <c r="J609" s="10" t="s">
        <v>9050</v>
      </c>
      <c r="K609" s="10" t="s">
        <v>9051</v>
      </c>
      <c r="L609" s="98">
        <f>IFERROR(VLOOKUP($F609&amp;$C609,Sales!$J:$W,9,0),0)</f>
        <v>0</v>
      </c>
      <c r="M609" s="98">
        <f>IFERROR(VLOOKUP($F609&amp;$C609,Sales!$J:$W,10,0),0)</f>
        <v>0</v>
      </c>
      <c r="N609" s="98">
        <f>IFERROR(VLOOKUP($F609&amp;$C609,Sales!$J:$W,11,0),0)</f>
        <v>0</v>
      </c>
      <c r="O609" s="98">
        <f>IFERROR(VLOOKUP($F609&amp;$C609,Sales!$J:$W,12,0),0)</f>
        <v>0</v>
      </c>
      <c r="P609" s="98">
        <f>IFERROR(VLOOKUP($F609&amp;$C609,Sales!$J:$W,13,0),0)</f>
        <v>0</v>
      </c>
      <c r="Q609" s="98">
        <f>IFERROR(VLOOKUP($F609&amp;$C609,Sales!$A:$H,7,0),0)</f>
        <v>0</v>
      </c>
      <c r="R609" s="41">
        <f t="shared" si="18"/>
        <v>1</v>
      </c>
      <c r="S609" s="15">
        <v>1</v>
      </c>
      <c r="T609" s="15"/>
      <c r="U609" s="15"/>
      <c r="V609" s="15">
        <v>1</v>
      </c>
      <c r="W609" s="15">
        <v>1</v>
      </c>
      <c r="X609" s="15">
        <v>1</v>
      </c>
      <c r="Y609" s="41">
        <v>1</v>
      </c>
      <c r="Z609" s="41">
        <v>1</v>
      </c>
      <c r="AA609" s="41"/>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0">
        <v>1</v>
      </c>
      <c r="BA609" t="s">
        <v>22</v>
      </c>
      <c r="BB609" t="s">
        <v>23</v>
      </c>
      <c r="BD609" s="39" t="str">
        <f t="shared" si="19"/>
        <v>01/395129505KBukalapak</v>
      </c>
    </row>
    <row r="610" spans="2:58" ht="13.5" customHeight="1" x14ac:dyDescent="0.35">
      <c r="B610" s="10" t="s">
        <v>17</v>
      </c>
      <c r="C610" s="10" t="s">
        <v>2657</v>
      </c>
      <c r="D610" s="10" t="s">
        <v>549</v>
      </c>
      <c r="E610" s="10" t="s">
        <v>194</v>
      </c>
      <c r="F610" s="10" t="s">
        <v>1930</v>
      </c>
      <c r="G610" s="137" t="s">
        <v>1930</v>
      </c>
      <c r="H610" s="10"/>
      <c r="I610" s="10">
        <v>0</v>
      </c>
      <c r="J610" s="10" t="s">
        <v>9052</v>
      </c>
      <c r="K610" s="10" t="s">
        <v>2644</v>
      </c>
      <c r="L610" s="98">
        <f>IFERROR(VLOOKUP($F610&amp;$C610,Sales!$J:$W,9,0),0)</f>
        <v>0</v>
      </c>
      <c r="M610" s="98">
        <f>IFERROR(VLOOKUP($F610&amp;$C610,Sales!$J:$W,10,0),0)</f>
        <v>0</v>
      </c>
      <c r="N610" s="98">
        <f>IFERROR(VLOOKUP($F610&amp;$C610,Sales!$J:$W,11,0),0)</f>
        <v>0</v>
      </c>
      <c r="O610" s="98">
        <f>IFERROR(VLOOKUP($F610&amp;$C610,Sales!$J:$W,12,0),0)</f>
        <v>0</v>
      </c>
      <c r="P610" s="98">
        <f>IFERROR(VLOOKUP($F610&amp;$C610,Sales!$J:$W,13,0),0)</f>
        <v>0</v>
      </c>
      <c r="Q610" s="98">
        <f>IFERROR(VLOOKUP($F610&amp;$C610,Sales!$A:$H,7,0),0)</f>
        <v>0</v>
      </c>
      <c r="R610" s="41" t="str">
        <f t="shared" si="18"/>
        <v>ERROR</v>
      </c>
      <c r="S610" s="15"/>
      <c r="T610" s="15"/>
      <c r="U610" s="15"/>
      <c r="V610" s="15"/>
      <c r="W610" s="15"/>
      <c r="X610" s="15"/>
      <c r="Y610" s="41"/>
      <c r="Z610" s="41"/>
      <c r="AA610" s="41"/>
      <c r="AB610" s="15"/>
      <c r="AC610" s="15"/>
      <c r="AD610" s="15"/>
      <c r="AE610" s="15"/>
      <c r="AF610" s="15"/>
      <c r="AG610" s="15"/>
      <c r="AH610" s="15"/>
      <c r="AI610" s="15"/>
      <c r="AJ610" s="41"/>
      <c r="AK610" s="15"/>
      <c r="AL610" s="15"/>
      <c r="AM610" s="15"/>
      <c r="AN610" s="15"/>
      <c r="AO610" s="15"/>
      <c r="AP610" s="15"/>
      <c r="AQ610" s="15"/>
      <c r="AR610" s="15"/>
      <c r="AS610" s="15"/>
      <c r="AT610" s="15"/>
      <c r="AU610" s="15"/>
      <c r="AV610" s="15"/>
      <c r="AW610" s="15"/>
      <c r="AX610" s="15"/>
      <c r="AY610" s="15"/>
      <c r="AZ610" s="10">
        <v>1</v>
      </c>
      <c r="BA610" t="s">
        <v>22</v>
      </c>
      <c r="BB610" t="s">
        <v>88</v>
      </c>
      <c r="BD610" s="39" t="str">
        <f t="shared" si="19"/>
        <v>01/395129505NBukalapak</v>
      </c>
    </row>
    <row r="611" spans="2:58" ht="13.5" customHeight="1" x14ac:dyDescent="0.35">
      <c r="B611" s="10" t="s">
        <v>17</v>
      </c>
      <c r="C611" s="10" t="s">
        <v>2657</v>
      </c>
      <c r="D611" s="10" t="s">
        <v>549</v>
      </c>
      <c r="E611" s="10" t="s">
        <v>194</v>
      </c>
      <c r="F611" s="10" t="s">
        <v>642</v>
      </c>
      <c r="G611" s="137" t="s">
        <v>642</v>
      </c>
      <c r="H611" s="10"/>
      <c r="I611" s="10">
        <v>0</v>
      </c>
      <c r="J611" s="10" t="s">
        <v>9053</v>
      </c>
      <c r="K611" s="10" t="s">
        <v>1414</v>
      </c>
      <c r="L611" s="98">
        <f>IFERROR(VLOOKUP($F611&amp;$C611,Sales!$J:$W,9,0),0)</f>
        <v>0</v>
      </c>
      <c r="M611" s="98">
        <f>IFERROR(VLOOKUP($F611&amp;$C611,Sales!$J:$W,10,0),0)</f>
        <v>0</v>
      </c>
      <c r="N611" s="98">
        <f>IFERROR(VLOOKUP($F611&amp;$C611,Sales!$J:$W,11,0),0)</f>
        <v>0</v>
      </c>
      <c r="O611" s="98">
        <f>IFERROR(VLOOKUP($F611&amp;$C611,Sales!$J:$W,12,0),0)</f>
        <v>0</v>
      </c>
      <c r="P611" s="98">
        <f>IFERROR(VLOOKUP($F611&amp;$C611,Sales!$J:$W,13,0),0)</f>
        <v>0</v>
      </c>
      <c r="Q611" s="98">
        <f>IFERROR(VLOOKUP($F611&amp;$C611,Sales!$A:$H,7,0),0)</f>
        <v>0</v>
      </c>
      <c r="R611" s="41">
        <f t="shared" si="18"/>
        <v>1</v>
      </c>
      <c r="S611" s="15">
        <v>1</v>
      </c>
      <c r="T611" s="15"/>
      <c r="U611" s="15"/>
      <c r="V611" s="15">
        <v>1</v>
      </c>
      <c r="W611" s="15">
        <v>1</v>
      </c>
      <c r="X611" s="15">
        <v>1</v>
      </c>
      <c r="Y611" s="41">
        <v>1</v>
      </c>
      <c r="Z611" s="41">
        <v>1</v>
      </c>
      <c r="AA611" s="41"/>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0">
        <v>1</v>
      </c>
      <c r="BA611" t="s">
        <v>8733</v>
      </c>
      <c r="BB611" t="s">
        <v>23</v>
      </c>
      <c r="BD611" s="39" t="str">
        <f t="shared" si="19"/>
        <v>01/245121114VBukalapak</v>
      </c>
    </row>
    <row r="612" spans="2:58" ht="13.5" customHeight="1" x14ac:dyDescent="0.35">
      <c r="B612" s="10" t="s">
        <v>17</v>
      </c>
      <c r="C612" s="10" t="s">
        <v>2657</v>
      </c>
      <c r="D612" s="10" t="s">
        <v>549</v>
      </c>
      <c r="E612" s="10" t="s">
        <v>194</v>
      </c>
      <c r="F612" s="10" t="s">
        <v>9054</v>
      </c>
      <c r="G612" s="137" t="s">
        <v>9054</v>
      </c>
      <c r="H612" s="10"/>
      <c r="I612" s="10">
        <v>0</v>
      </c>
      <c r="J612" s="10" t="s">
        <v>9055</v>
      </c>
      <c r="K612" s="10" t="s">
        <v>9056</v>
      </c>
      <c r="L612" s="98">
        <f>IFERROR(VLOOKUP($F612&amp;$C612,Sales!$J:$W,9,0),0)</f>
        <v>0</v>
      </c>
      <c r="M612" s="98">
        <f>IFERROR(VLOOKUP($F612&amp;$C612,Sales!$J:$W,10,0),0)</f>
        <v>0</v>
      </c>
      <c r="N612" s="98">
        <f>IFERROR(VLOOKUP($F612&amp;$C612,Sales!$J:$W,11,0),0)</f>
        <v>0</v>
      </c>
      <c r="O612" s="98">
        <f>IFERROR(VLOOKUP($F612&amp;$C612,Sales!$J:$W,12,0),0)</f>
        <v>0</v>
      </c>
      <c r="P612" s="98">
        <f>IFERROR(VLOOKUP($F612&amp;$C612,Sales!$J:$W,13,0),0)</f>
        <v>0</v>
      </c>
      <c r="Q612" s="98">
        <f>IFERROR(VLOOKUP($F612&amp;$C612,Sales!$A:$H,7,0),0)</f>
        <v>0</v>
      </c>
      <c r="R612" s="41" t="str">
        <f t="shared" si="18"/>
        <v>ERROR</v>
      </c>
      <c r="S612" s="15"/>
      <c r="T612" s="15"/>
      <c r="U612" s="15"/>
      <c r="V612" s="15"/>
      <c r="W612" s="15"/>
      <c r="X612" s="15"/>
      <c r="Y612" s="41"/>
      <c r="Z612" s="41"/>
      <c r="AA612" s="41"/>
      <c r="AB612" s="15"/>
      <c r="AC612" s="15"/>
      <c r="AD612" s="15"/>
      <c r="AE612" s="15"/>
      <c r="AF612" s="15"/>
      <c r="AG612" s="15"/>
      <c r="AH612" s="15"/>
      <c r="AI612" s="15"/>
      <c r="AJ612" s="41"/>
      <c r="AK612" s="15"/>
      <c r="AL612" s="15"/>
      <c r="AM612" s="15"/>
      <c r="AN612" s="15"/>
      <c r="AO612" s="15"/>
      <c r="AP612" s="15"/>
      <c r="AQ612" s="15"/>
      <c r="AR612" s="15"/>
      <c r="AS612" s="15"/>
      <c r="AT612" s="15"/>
      <c r="AU612" s="15"/>
      <c r="AV612" s="15"/>
      <c r="AW612" s="15"/>
      <c r="AX612" s="15"/>
      <c r="AY612" s="15"/>
      <c r="AZ612" s="10">
        <v>1</v>
      </c>
      <c r="BA612" t="s">
        <v>22</v>
      </c>
      <c r="BB612" t="s">
        <v>88</v>
      </c>
      <c r="BD612" s="39" t="str">
        <f t="shared" si="19"/>
        <v>01/394430001PBukalapak</v>
      </c>
    </row>
    <row r="613" spans="2:58" ht="13.5" customHeight="1" x14ac:dyDescent="0.35">
      <c r="B613" s="10" t="s">
        <v>17</v>
      </c>
      <c r="C613" s="10" t="s">
        <v>2657</v>
      </c>
      <c r="D613" s="10" t="s">
        <v>549</v>
      </c>
      <c r="E613" s="10" t="s">
        <v>194</v>
      </c>
      <c r="F613" s="10" t="s">
        <v>645</v>
      </c>
      <c r="G613" s="137" t="s">
        <v>645</v>
      </c>
      <c r="H613" s="10"/>
      <c r="I613" s="10" t="s">
        <v>646</v>
      </c>
      <c r="J613" s="10" t="s">
        <v>9057</v>
      </c>
      <c r="K613" s="10" t="s">
        <v>1412</v>
      </c>
      <c r="L613" s="98">
        <f>IFERROR(VLOOKUP($F613&amp;$C613,Sales!$J:$W,9,0),0)</f>
        <v>0</v>
      </c>
      <c r="M613" s="98">
        <f>IFERROR(VLOOKUP($F613&amp;$C613,Sales!$J:$W,10,0),0)</f>
        <v>0</v>
      </c>
      <c r="N613" s="98">
        <f>IFERROR(VLOOKUP($F613&amp;$C613,Sales!$J:$W,11,0),0)</f>
        <v>0</v>
      </c>
      <c r="O613" s="98">
        <f>IFERROR(VLOOKUP($F613&amp;$C613,Sales!$J:$W,12,0),0)</f>
        <v>0</v>
      </c>
      <c r="P613" s="98">
        <f>IFERROR(VLOOKUP($F613&amp;$C613,Sales!$J:$W,13,0),0)</f>
        <v>0</v>
      </c>
      <c r="Q613" s="98">
        <f>IFERROR(VLOOKUP($F613&amp;$C613,Sales!$A:$H,7,0),0)</f>
        <v>125135.13513513512</v>
      </c>
      <c r="R613" s="41">
        <f t="shared" si="18"/>
        <v>1</v>
      </c>
      <c r="S613" s="15">
        <v>1</v>
      </c>
      <c r="T613" s="15"/>
      <c r="U613" s="15"/>
      <c r="V613" s="15">
        <v>1</v>
      </c>
      <c r="W613" s="15">
        <v>1</v>
      </c>
      <c r="X613" s="15">
        <v>1</v>
      </c>
      <c r="Y613" s="41">
        <v>1</v>
      </c>
      <c r="Z613" s="41">
        <v>1</v>
      </c>
      <c r="AA613" s="41"/>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0">
        <v>1</v>
      </c>
      <c r="BA613" t="s">
        <v>22</v>
      </c>
      <c r="BB613" t="s">
        <v>23</v>
      </c>
      <c r="BD613" s="39" t="str">
        <f t="shared" si="19"/>
        <v>01/245121114WBukalapak</v>
      </c>
    </row>
    <row r="614" spans="2:58" ht="13.5" customHeight="1" x14ac:dyDescent="0.35">
      <c r="B614" s="10" t="s">
        <v>17</v>
      </c>
      <c r="C614" s="10" t="s">
        <v>2657</v>
      </c>
      <c r="D614" s="10" t="s">
        <v>119</v>
      </c>
      <c r="E614" s="10" t="s">
        <v>120</v>
      </c>
      <c r="F614" s="10" t="s">
        <v>963</v>
      </c>
      <c r="G614" s="137" t="s">
        <v>963</v>
      </c>
      <c r="H614" s="10"/>
      <c r="I614" s="10">
        <v>0</v>
      </c>
      <c r="J614" s="10" t="s">
        <v>9058</v>
      </c>
      <c r="K614" s="10" t="s">
        <v>9059</v>
      </c>
      <c r="L614" s="98">
        <f>IFERROR(VLOOKUP($F614&amp;$C614,Sales!$J:$W,9,0),0)</f>
        <v>0</v>
      </c>
      <c r="M614" s="98">
        <f>IFERROR(VLOOKUP($F614&amp;$C614,Sales!$J:$W,10,0),0)</f>
        <v>0</v>
      </c>
      <c r="N614" s="98">
        <f>IFERROR(VLOOKUP($F614&amp;$C614,Sales!$J:$W,11,0),0)</f>
        <v>0</v>
      </c>
      <c r="O614" s="98">
        <f>IFERROR(VLOOKUP($F614&amp;$C614,Sales!$J:$W,12,0),0)</f>
        <v>0</v>
      </c>
      <c r="P614" s="98">
        <f>IFERROR(VLOOKUP($F614&amp;$C614,Sales!$J:$W,13,0),0)</f>
        <v>0</v>
      </c>
      <c r="Q614" s="98">
        <f>IFERROR(VLOOKUP($F614&amp;$C614,Sales!$A:$H,7,0),0)</f>
        <v>0</v>
      </c>
      <c r="R614" s="41">
        <f t="shared" si="18"/>
        <v>1</v>
      </c>
      <c r="S614" s="15">
        <v>1</v>
      </c>
      <c r="T614" s="15"/>
      <c r="U614" s="15"/>
      <c r="V614" s="15">
        <v>1</v>
      </c>
      <c r="W614" s="15">
        <v>1</v>
      </c>
      <c r="X614" s="15">
        <v>1</v>
      </c>
      <c r="Y614" s="41">
        <v>1</v>
      </c>
      <c r="Z614" s="41">
        <v>1</v>
      </c>
      <c r="AA614" s="41"/>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0">
        <v>1</v>
      </c>
      <c r="BA614" t="s">
        <v>22</v>
      </c>
      <c r="BB614" t="s">
        <v>23</v>
      </c>
      <c r="BD614" s="39" t="str">
        <f t="shared" si="19"/>
        <v>01/214427003ABukalapak</v>
      </c>
    </row>
    <row r="615" spans="2:58" ht="13.5" customHeight="1" x14ac:dyDescent="0.35">
      <c r="B615" s="10" t="s">
        <v>17</v>
      </c>
      <c r="C615" s="10" t="s">
        <v>2657</v>
      </c>
      <c r="D615" s="10" t="s">
        <v>549</v>
      </c>
      <c r="E615" s="10" t="s">
        <v>194</v>
      </c>
      <c r="F615" s="10" t="s">
        <v>552</v>
      </c>
      <c r="G615" s="137" t="s">
        <v>552</v>
      </c>
      <c r="H615" s="10"/>
      <c r="I615" s="10" t="s">
        <v>553</v>
      </c>
      <c r="J615" s="10" t="s">
        <v>9060</v>
      </c>
      <c r="K615" s="10" t="s">
        <v>9061</v>
      </c>
      <c r="L615" s="98">
        <f>IFERROR(VLOOKUP($F615&amp;$C615,Sales!$J:$W,9,0),0)</f>
        <v>0</v>
      </c>
      <c r="M615" s="98">
        <f>IFERROR(VLOOKUP($F615&amp;$C615,Sales!$J:$W,10,0),0)</f>
        <v>0</v>
      </c>
      <c r="N615" s="98">
        <f>IFERROR(VLOOKUP($F615&amp;$C615,Sales!$J:$W,11,0),0)</f>
        <v>0</v>
      </c>
      <c r="O615" s="98">
        <f>IFERROR(VLOOKUP($F615&amp;$C615,Sales!$J:$W,12,0),0)</f>
        <v>0</v>
      </c>
      <c r="P615" s="98">
        <f>IFERROR(VLOOKUP($F615&amp;$C615,Sales!$J:$W,13,0),0)</f>
        <v>0</v>
      </c>
      <c r="Q615" s="98">
        <f>IFERROR(VLOOKUP($F615&amp;$C615,Sales!$A:$H,7,0),0)</f>
        <v>0</v>
      </c>
      <c r="R615" s="41">
        <f t="shared" si="18"/>
        <v>1</v>
      </c>
      <c r="S615" s="15">
        <v>1</v>
      </c>
      <c r="T615" s="15"/>
      <c r="U615" s="15"/>
      <c r="V615" s="15">
        <v>1</v>
      </c>
      <c r="W615" s="15">
        <v>1</v>
      </c>
      <c r="X615" s="15">
        <v>1</v>
      </c>
      <c r="Y615" s="41">
        <v>1</v>
      </c>
      <c r="Z615" s="41">
        <v>1</v>
      </c>
      <c r="AA615" s="41"/>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0">
        <v>1</v>
      </c>
      <c r="BA615" t="s">
        <v>22</v>
      </c>
      <c r="BB615" t="s">
        <v>23</v>
      </c>
      <c r="BD615" s="39" t="str">
        <f t="shared" si="19"/>
        <v>01/245121004DBukalapak</v>
      </c>
    </row>
    <row r="616" spans="2:58" ht="13.5" customHeight="1" x14ac:dyDescent="0.35">
      <c r="B616" s="10" t="s">
        <v>17</v>
      </c>
      <c r="C616" s="10" t="s">
        <v>2657</v>
      </c>
      <c r="D616" s="10" t="s">
        <v>549</v>
      </c>
      <c r="E616" s="10" t="s">
        <v>194</v>
      </c>
      <c r="F616" s="10" t="s">
        <v>577</v>
      </c>
      <c r="G616" s="137" t="s">
        <v>577</v>
      </c>
      <c r="H616" s="10"/>
      <c r="I616" s="10" t="s">
        <v>578</v>
      </c>
      <c r="J616" s="10" t="s">
        <v>9062</v>
      </c>
      <c r="K616" s="10" t="s">
        <v>9063</v>
      </c>
      <c r="L616" s="98">
        <f>IFERROR(VLOOKUP($F616&amp;$C616,Sales!$J:$W,9,0),0)</f>
        <v>0</v>
      </c>
      <c r="M616" s="98">
        <f>IFERROR(VLOOKUP($F616&amp;$C616,Sales!$J:$W,10,0),0)</f>
        <v>0</v>
      </c>
      <c r="N616" s="98">
        <f>IFERROR(VLOOKUP($F616&amp;$C616,Sales!$J:$W,11,0),0)</f>
        <v>0</v>
      </c>
      <c r="O616" s="98">
        <f>IFERROR(VLOOKUP($F616&amp;$C616,Sales!$J:$W,12,0),0)</f>
        <v>0</v>
      </c>
      <c r="P616" s="98">
        <f>IFERROR(VLOOKUP($F616&amp;$C616,Sales!$J:$W,13,0),0)</f>
        <v>0</v>
      </c>
      <c r="Q616" s="98">
        <f>IFERROR(VLOOKUP($F616&amp;$C616,Sales!$A:$H,7,0),0)</f>
        <v>0</v>
      </c>
      <c r="R616" s="41">
        <f t="shared" si="18"/>
        <v>1</v>
      </c>
      <c r="S616" s="15">
        <v>1</v>
      </c>
      <c r="T616" s="15"/>
      <c r="U616" s="15"/>
      <c r="V616" s="15">
        <v>1</v>
      </c>
      <c r="W616" s="15">
        <v>1</v>
      </c>
      <c r="X616" s="15">
        <v>1</v>
      </c>
      <c r="Y616" s="41">
        <v>1</v>
      </c>
      <c r="Z616" s="41">
        <v>1</v>
      </c>
      <c r="AA616" s="41"/>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0">
        <v>1</v>
      </c>
      <c r="BA616" t="s">
        <v>22</v>
      </c>
      <c r="BB616" t="s">
        <v>23</v>
      </c>
      <c r="BD616" s="39" t="str">
        <f t="shared" si="19"/>
        <v>01/245121102YBukalapak</v>
      </c>
    </row>
    <row r="617" spans="2:58" ht="13.5" customHeight="1" x14ac:dyDescent="0.35">
      <c r="B617" s="10" t="s">
        <v>17</v>
      </c>
      <c r="C617" s="10" t="s">
        <v>2657</v>
      </c>
      <c r="D617" s="10" t="s">
        <v>549</v>
      </c>
      <c r="E617" s="10" t="s">
        <v>194</v>
      </c>
      <c r="F617" s="10" t="s">
        <v>554</v>
      </c>
      <c r="G617" s="137" t="s">
        <v>554</v>
      </c>
      <c r="H617" s="10"/>
      <c r="I617" s="10" t="s">
        <v>555</v>
      </c>
      <c r="J617" s="10" t="s">
        <v>9064</v>
      </c>
      <c r="K617" s="10" t="s">
        <v>9065</v>
      </c>
      <c r="L617" s="98">
        <f>IFERROR(VLOOKUP($F617&amp;$C617,Sales!$J:$W,9,0),0)</f>
        <v>0</v>
      </c>
      <c r="M617" s="98">
        <f>IFERROR(VLOOKUP($F617&amp;$C617,Sales!$J:$W,10,0),0)</f>
        <v>0</v>
      </c>
      <c r="N617" s="98">
        <f>IFERROR(VLOOKUP($F617&amp;$C617,Sales!$J:$W,11,0),0)</f>
        <v>0</v>
      </c>
      <c r="O617" s="98">
        <f>IFERROR(VLOOKUP($F617&amp;$C617,Sales!$J:$W,12,0),0)</f>
        <v>0</v>
      </c>
      <c r="P617" s="98">
        <f>IFERROR(VLOOKUP($F617&amp;$C617,Sales!$J:$W,13,0),0)</f>
        <v>0</v>
      </c>
      <c r="Q617" s="98">
        <f>IFERROR(VLOOKUP($F617&amp;$C617,Sales!$A:$H,7,0),0)</f>
        <v>0</v>
      </c>
      <c r="R617" s="41">
        <f t="shared" si="18"/>
        <v>1</v>
      </c>
      <c r="S617" s="15">
        <v>1</v>
      </c>
      <c r="T617" s="15"/>
      <c r="U617" s="15"/>
      <c r="V617" s="15">
        <v>1</v>
      </c>
      <c r="W617" s="15">
        <v>1</v>
      </c>
      <c r="X617" s="15">
        <v>1</v>
      </c>
      <c r="Y617" s="41">
        <v>1</v>
      </c>
      <c r="Z617" s="41">
        <v>1</v>
      </c>
      <c r="AA617" s="41"/>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0">
        <v>1</v>
      </c>
      <c r="BA617" t="s">
        <v>22</v>
      </c>
      <c r="BB617" t="s">
        <v>23</v>
      </c>
      <c r="BD617" s="39" t="str">
        <f t="shared" si="19"/>
        <v>01/245121004CBukalapak</v>
      </c>
    </row>
    <row r="618" spans="2:58" ht="13.5" customHeight="1" x14ac:dyDescent="0.35">
      <c r="B618" s="10" t="s">
        <v>17</v>
      </c>
      <c r="C618" s="10" t="s">
        <v>2657</v>
      </c>
      <c r="D618" s="10" t="s">
        <v>549</v>
      </c>
      <c r="E618" s="10" t="s">
        <v>194</v>
      </c>
      <c r="F618" s="10" t="s">
        <v>583</v>
      </c>
      <c r="G618" s="137" t="s">
        <v>583</v>
      </c>
      <c r="H618" s="10"/>
      <c r="I618" s="10" t="s">
        <v>584</v>
      </c>
      <c r="J618" s="10" t="s">
        <v>9066</v>
      </c>
      <c r="K618" s="10" t="s">
        <v>9067</v>
      </c>
      <c r="L618" s="98">
        <f>IFERROR(VLOOKUP($F618&amp;$C618,Sales!$J:$W,9,0),0)</f>
        <v>0</v>
      </c>
      <c r="M618" s="98">
        <f>IFERROR(VLOOKUP($F618&amp;$C618,Sales!$J:$W,10,0),0)</f>
        <v>0</v>
      </c>
      <c r="N618" s="98">
        <f>IFERROR(VLOOKUP($F618&amp;$C618,Sales!$J:$W,11,0),0)</f>
        <v>0</v>
      </c>
      <c r="O618" s="98">
        <f>IFERROR(VLOOKUP($F618&amp;$C618,Sales!$J:$W,12,0),0)</f>
        <v>0</v>
      </c>
      <c r="P618" s="98">
        <f>IFERROR(VLOOKUP($F618&amp;$C618,Sales!$J:$W,13,0),0)</f>
        <v>0</v>
      </c>
      <c r="Q618" s="98">
        <f>IFERROR(VLOOKUP($F618&amp;$C618,Sales!$A:$H,7,0),0)</f>
        <v>0</v>
      </c>
      <c r="R618" s="41">
        <f t="shared" si="18"/>
        <v>1</v>
      </c>
      <c r="S618" s="15">
        <v>1</v>
      </c>
      <c r="T618" s="15"/>
      <c r="U618" s="15"/>
      <c r="V618" s="15">
        <v>1</v>
      </c>
      <c r="W618" s="15">
        <v>1</v>
      </c>
      <c r="X618" s="15">
        <v>1</v>
      </c>
      <c r="Y618" s="41">
        <v>1</v>
      </c>
      <c r="Z618" s="41">
        <v>1</v>
      </c>
      <c r="AA618" s="41"/>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0">
        <v>1</v>
      </c>
      <c r="BA618" t="s">
        <v>22</v>
      </c>
      <c r="BB618" t="s">
        <v>23</v>
      </c>
      <c r="BD618" s="39" t="str">
        <f t="shared" si="19"/>
        <v>01/245121102XBukalapak</v>
      </c>
    </row>
    <row r="619" spans="2:58" ht="13.5" customHeight="1" x14ac:dyDescent="0.35">
      <c r="B619" s="10" t="s">
        <v>17</v>
      </c>
      <c r="C619" s="10" t="s">
        <v>2657</v>
      </c>
      <c r="D619" s="10" t="s">
        <v>549</v>
      </c>
      <c r="E619" s="10" t="s">
        <v>194</v>
      </c>
      <c r="F619" s="10" t="s">
        <v>550</v>
      </c>
      <c r="G619" s="137" t="s">
        <v>550</v>
      </c>
      <c r="H619" s="10"/>
      <c r="I619" s="10" t="s">
        <v>551</v>
      </c>
      <c r="J619" s="10" t="s">
        <v>9068</v>
      </c>
      <c r="K619" s="10" t="s">
        <v>9069</v>
      </c>
      <c r="L619" s="98">
        <f>IFERROR(VLOOKUP($F619&amp;$C619,Sales!$J:$W,9,0),0)</f>
        <v>0</v>
      </c>
      <c r="M619" s="98">
        <f>IFERROR(VLOOKUP($F619&amp;$C619,Sales!$J:$W,10,0),0)</f>
        <v>0</v>
      </c>
      <c r="N619" s="98">
        <f>IFERROR(VLOOKUP($F619&amp;$C619,Sales!$J:$W,11,0),0)</f>
        <v>0</v>
      </c>
      <c r="O619" s="98">
        <f>IFERROR(VLOOKUP($F619&amp;$C619,Sales!$J:$W,12,0),0)</f>
        <v>0</v>
      </c>
      <c r="P619" s="98">
        <f>IFERROR(VLOOKUP($F619&amp;$C619,Sales!$J:$W,13,0),0)</f>
        <v>0</v>
      </c>
      <c r="Q619" s="98">
        <f>IFERROR(VLOOKUP($F619&amp;$C619,Sales!$A:$H,7,0),0)</f>
        <v>0</v>
      </c>
      <c r="R619" s="41">
        <f t="shared" si="18"/>
        <v>1</v>
      </c>
      <c r="S619" s="15">
        <v>1</v>
      </c>
      <c r="T619" s="15"/>
      <c r="U619" s="15"/>
      <c r="V619" s="15">
        <v>1</v>
      </c>
      <c r="W619" s="15">
        <v>1</v>
      </c>
      <c r="X619" s="15">
        <v>1</v>
      </c>
      <c r="Y619" s="41">
        <v>1</v>
      </c>
      <c r="Z619" s="41">
        <v>1</v>
      </c>
      <c r="AA619" s="41"/>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0">
        <v>1</v>
      </c>
      <c r="BA619" t="s">
        <v>22</v>
      </c>
      <c r="BB619" t="s">
        <v>23</v>
      </c>
      <c r="BD619" s="39" t="str">
        <f t="shared" si="19"/>
        <v>01/245121004BBukalapak</v>
      </c>
    </row>
    <row r="620" spans="2:58" ht="13.5" customHeight="1" x14ac:dyDescent="0.35">
      <c r="B620" s="10" t="s">
        <v>17</v>
      </c>
      <c r="C620" s="10" t="s">
        <v>2657</v>
      </c>
      <c r="D620" s="10" t="s">
        <v>549</v>
      </c>
      <c r="E620" s="10" t="s">
        <v>194</v>
      </c>
      <c r="F620" s="10" t="s">
        <v>1438</v>
      </c>
      <c r="G620" s="137" t="s">
        <v>1438</v>
      </c>
      <c r="H620" s="10"/>
      <c r="I620" s="10" t="s">
        <v>1439</v>
      </c>
      <c r="J620" s="10" t="s">
        <v>9070</v>
      </c>
      <c r="K620" s="10" t="s">
        <v>9071</v>
      </c>
      <c r="L620" s="98">
        <f>IFERROR(VLOOKUP($F620&amp;$C620,Sales!$J:$W,9,0),0)</f>
        <v>0</v>
      </c>
      <c r="M620" s="98">
        <f>IFERROR(VLOOKUP($F620&amp;$C620,Sales!$J:$W,10,0),0)</f>
        <v>0</v>
      </c>
      <c r="N620" s="98">
        <f>IFERROR(VLOOKUP($F620&amp;$C620,Sales!$J:$W,11,0),0)</f>
        <v>0</v>
      </c>
      <c r="O620" s="98">
        <f>IFERROR(VLOOKUP($F620&amp;$C620,Sales!$J:$W,12,0),0)</f>
        <v>0</v>
      </c>
      <c r="P620" s="98">
        <f>IFERROR(VLOOKUP($F620&amp;$C620,Sales!$J:$W,13,0),0)</f>
        <v>0</v>
      </c>
      <c r="Q620" s="98">
        <f>IFERROR(VLOOKUP($F620&amp;$C620,Sales!$A:$H,7,0),0)</f>
        <v>0</v>
      </c>
      <c r="R620" s="41" t="str">
        <f t="shared" si="18"/>
        <v>ERROR</v>
      </c>
      <c r="S620" s="15"/>
      <c r="T620" s="15"/>
      <c r="U620" s="15"/>
      <c r="V620" s="15"/>
      <c r="W620" s="15"/>
      <c r="X620" s="15"/>
      <c r="Y620" s="41"/>
      <c r="Z620" s="41"/>
      <c r="AA620" s="41"/>
      <c r="AB620" s="15"/>
      <c r="AC620" s="15"/>
      <c r="AD620" s="15"/>
      <c r="AE620" s="15"/>
      <c r="AF620" s="15"/>
      <c r="AG620" s="15"/>
      <c r="AH620" s="15"/>
      <c r="AI620" s="15"/>
      <c r="AJ620" s="41"/>
      <c r="AK620" s="15"/>
      <c r="AL620" s="15"/>
      <c r="AM620" s="15"/>
      <c r="AN620" s="15"/>
      <c r="AO620" s="15"/>
      <c r="AP620" s="15"/>
      <c r="AQ620" s="15"/>
      <c r="AR620" s="15"/>
      <c r="AS620" s="15"/>
      <c r="AT620" s="15"/>
      <c r="AU620" s="15"/>
      <c r="AV620" s="15"/>
      <c r="AW620" s="15"/>
      <c r="AX620" s="15"/>
      <c r="AY620" s="15"/>
      <c r="AZ620" s="10">
        <v>1</v>
      </c>
      <c r="BA620" t="s">
        <v>22</v>
      </c>
      <c r="BB620" t="s">
        <v>88</v>
      </c>
      <c r="BD620" s="39" t="str">
        <f t="shared" si="19"/>
        <v>01/395129503SBukalapak</v>
      </c>
      <c r="BE620" s="81">
        <v>44880</v>
      </c>
      <c r="BF620" t="s">
        <v>13954</v>
      </c>
    </row>
    <row r="621" spans="2:58" ht="13.5" customHeight="1" x14ac:dyDescent="0.35">
      <c r="B621" s="10" t="s">
        <v>17</v>
      </c>
      <c r="C621" s="10" t="s">
        <v>2657</v>
      </c>
      <c r="D621" s="10" t="s">
        <v>119</v>
      </c>
      <c r="E621" s="10" t="s">
        <v>120</v>
      </c>
      <c r="F621" s="10" t="s">
        <v>5991</v>
      </c>
      <c r="G621" s="137" t="s">
        <v>5991</v>
      </c>
      <c r="H621" s="10"/>
      <c r="I621" s="10" t="s">
        <v>7031</v>
      </c>
      <c r="J621" s="10" t="s">
        <v>9072</v>
      </c>
      <c r="K621" s="10" t="s">
        <v>9073</v>
      </c>
      <c r="L621" s="98">
        <f>IFERROR(VLOOKUP($F621&amp;$C621,Sales!$J:$W,9,0),0)</f>
        <v>0</v>
      </c>
      <c r="M621" s="98">
        <f>IFERROR(VLOOKUP($F621&amp;$C621,Sales!$J:$W,10,0),0)</f>
        <v>0</v>
      </c>
      <c r="N621" s="98">
        <f>IFERROR(VLOOKUP($F621&amp;$C621,Sales!$J:$W,11,0),0)</f>
        <v>0</v>
      </c>
      <c r="O621" s="98">
        <f>IFERROR(VLOOKUP($F621&amp;$C621,Sales!$J:$W,12,0),0)</f>
        <v>0</v>
      </c>
      <c r="P621" s="98">
        <f>IFERROR(VLOOKUP($F621&amp;$C621,Sales!$J:$W,13,0),0)</f>
        <v>0</v>
      </c>
      <c r="Q621" s="98">
        <f>IFERROR(VLOOKUP($F621&amp;$C621,Sales!$A:$H,7,0),0)</f>
        <v>0</v>
      </c>
      <c r="R621" s="41" t="str">
        <f t="shared" si="18"/>
        <v>ERROR</v>
      </c>
      <c r="S621" s="15"/>
      <c r="T621" s="15"/>
      <c r="U621" s="15"/>
      <c r="V621" s="15"/>
      <c r="W621" s="15"/>
      <c r="X621" s="15"/>
      <c r="Y621" s="41"/>
      <c r="Z621" s="41"/>
      <c r="AA621" s="41"/>
      <c r="AB621" s="15"/>
      <c r="AC621" s="15"/>
      <c r="AD621" s="15"/>
      <c r="AE621" s="15"/>
      <c r="AF621" s="15"/>
      <c r="AG621" s="15"/>
      <c r="AH621" s="15"/>
      <c r="AI621" s="15"/>
      <c r="AJ621" s="41"/>
      <c r="AK621" s="15"/>
      <c r="AL621" s="15"/>
      <c r="AM621" s="15"/>
      <c r="AN621" s="15"/>
      <c r="AO621" s="15"/>
      <c r="AP621" s="15"/>
      <c r="AQ621" s="15"/>
      <c r="AR621" s="15"/>
      <c r="AS621" s="15"/>
      <c r="AT621" s="15"/>
      <c r="AU621" s="15"/>
      <c r="AV621" s="15"/>
      <c r="AW621" s="15"/>
      <c r="AX621" s="15"/>
      <c r="AY621" s="15"/>
      <c r="AZ621" s="10">
        <v>1</v>
      </c>
      <c r="BA621" t="s">
        <v>22</v>
      </c>
      <c r="BB621" t="s">
        <v>88</v>
      </c>
      <c r="BD621" s="39" t="str">
        <f t="shared" si="19"/>
        <v>01/214420901ABukalapak</v>
      </c>
    </row>
    <row r="622" spans="2:58" ht="13.5" customHeight="1" x14ac:dyDescent="0.35">
      <c r="B622" s="10" t="s">
        <v>17</v>
      </c>
      <c r="C622" s="10" t="s">
        <v>2657</v>
      </c>
      <c r="D622" s="10" t="s">
        <v>119</v>
      </c>
      <c r="E622" s="10" t="s">
        <v>120</v>
      </c>
      <c r="F622" s="10" t="s">
        <v>5989</v>
      </c>
      <c r="G622" s="137" t="s">
        <v>5989</v>
      </c>
      <c r="H622" s="10"/>
      <c r="I622" s="10" t="s">
        <v>5983</v>
      </c>
      <c r="J622" s="10" t="s">
        <v>9074</v>
      </c>
      <c r="K622" s="10" t="s">
        <v>9075</v>
      </c>
      <c r="L622" s="98">
        <f>IFERROR(VLOOKUP($F622&amp;$C622,Sales!$J:$W,9,0),0)</f>
        <v>0</v>
      </c>
      <c r="M622" s="98">
        <f>IFERROR(VLOOKUP($F622&amp;$C622,Sales!$J:$W,10,0),0)</f>
        <v>0</v>
      </c>
      <c r="N622" s="98">
        <f>IFERROR(VLOOKUP($F622&amp;$C622,Sales!$J:$W,11,0),0)</f>
        <v>0</v>
      </c>
      <c r="O622" s="98">
        <f>IFERROR(VLOOKUP($F622&amp;$C622,Sales!$J:$W,12,0),0)</f>
        <v>0</v>
      </c>
      <c r="P622" s="98">
        <f>IFERROR(VLOOKUP($F622&amp;$C622,Sales!$J:$W,13,0),0)</f>
        <v>0</v>
      </c>
      <c r="Q622" s="98">
        <f>IFERROR(VLOOKUP($F622&amp;$C622,Sales!$A:$H,7,0),0)</f>
        <v>0</v>
      </c>
      <c r="R622" s="41">
        <f t="shared" si="18"/>
        <v>1</v>
      </c>
      <c r="S622" s="15">
        <v>1</v>
      </c>
      <c r="T622" s="15"/>
      <c r="U622" s="15"/>
      <c r="V622" s="15">
        <v>1</v>
      </c>
      <c r="W622" s="15">
        <v>1</v>
      </c>
      <c r="X622" s="15">
        <v>1</v>
      </c>
      <c r="Y622" s="41">
        <v>1</v>
      </c>
      <c r="Z622" s="41">
        <v>1</v>
      </c>
      <c r="AA622" s="41"/>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0">
        <v>1</v>
      </c>
      <c r="BA622" t="s">
        <v>22</v>
      </c>
      <c r="BB622" t="s">
        <v>23</v>
      </c>
      <c r="BD622" s="39" t="str">
        <f t="shared" si="19"/>
        <v>01/214424902HBukalapak</v>
      </c>
    </row>
    <row r="623" spans="2:58" ht="13.5" customHeight="1" x14ac:dyDescent="0.35">
      <c r="B623" s="10" t="s">
        <v>17</v>
      </c>
      <c r="C623" s="10" t="s">
        <v>2657</v>
      </c>
      <c r="D623" s="10" t="s">
        <v>549</v>
      </c>
      <c r="E623" s="10" t="s">
        <v>194</v>
      </c>
      <c r="F623" s="10" t="s">
        <v>6096</v>
      </c>
      <c r="G623" s="137" t="s">
        <v>6096</v>
      </c>
      <c r="H623" s="10"/>
      <c r="I623" s="10" t="s">
        <v>6414</v>
      </c>
      <c r="J623" s="10" t="s">
        <v>9076</v>
      </c>
      <c r="K623" s="10" t="s">
        <v>9077</v>
      </c>
      <c r="L623" s="98">
        <f>IFERROR(VLOOKUP($F623&amp;$C623,Sales!$J:$W,9,0),0)</f>
        <v>0</v>
      </c>
      <c r="M623" s="98">
        <f>IFERROR(VLOOKUP($F623&amp;$C623,Sales!$J:$W,10,0),0)</f>
        <v>0</v>
      </c>
      <c r="N623" s="98">
        <f>IFERROR(VLOOKUP($F623&amp;$C623,Sales!$J:$W,11,0),0)</f>
        <v>0</v>
      </c>
      <c r="O623" s="98">
        <f>IFERROR(VLOOKUP($F623&amp;$C623,Sales!$J:$W,12,0),0)</f>
        <v>0</v>
      </c>
      <c r="P623" s="98">
        <f>IFERROR(VLOOKUP($F623&amp;$C623,Sales!$J:$W,13,0),0)</f>
        <v>0</v>
      </c>
      <c r="Q623" s="98">
        <f>IFERROR(VLOOKUP($F623&amp;$C623,Sales!$A:$H,7,0),0)</f>
        <v>0</v>
      </c>
      <c r="R623" s="41" t="str">
        <f t="shared" si="18"/>
        <v>ERROR</v>
      </c>
      <c r="S623" s="15"/>
      <c r="T623" s="15"/>
      <c r="U623" s="15"/>
      <c r="V623" s="15"/>
      <c r="W623" s="15"/>
      <c r="X623" s="15"/>
      <c r="Y623" s="41"/>
      <c r="Z623" s="41"/>
      <c r="AA623" s="41"/>
      <c r="AB623" s="15"/>
      <c r="AC623" s="15"/>
      <c r="AD623" s="15"/>
      <c r="AE623" s="15"/>
      <c r="AF623" s="15"/>
      <c r="AG623" s="15"/>
      <c r="AH623" s="15"/>
      <c r="AI623" s="15"/>
      <c r="AJ623" s="41"/>
      <c r="AK623" s="15"/>
      <c r="AL623" s="15"/>
      <c r="AM623" s="15"/>
      <c r="AN623" s="15"/>
      <c r="AO623" s="15"/>
      <c r="AP623" s="15"/>
      <c r="AQ623" s="15"/>
      <c r="AR623" s="15"/>
      <c r="AS623" s="15"/>
      <c r="AT623" s="15"/>
      <c r="AU623" s="15"/>
      <c r="AV623" s="15"/>
      <c r="AW623" s="15"/>
      <c r="AX623" s="15"/>
      <c r="AY623" s="15"/>
      <c r="AZ623" s="10">
        <v>1</v>
      </c>
      <c r="BA623" t="s">
        <v>22</v>
      </c>
      <c r="BB623" t="s">
        <v>88</v>
      </c>
      <c r="BD623" s="39" t="str">
        <f t="shared" si="19"/>
        <v>01/395129503LBukalapak</v>
      </c>
      <c r="BE623" s="81">
        <v>44876</v>
      </c>
      <c r="BF623" t="s">
        <v>13953</v>
      </c>
    </row>
    <row r="624" spans="2:58" ht="13.5" customHeight="1" x14ac:dyDescent="0.35">
      <c r="B624" s="10" t="s">
        <v>17</v>
      </c>
      <c r="C624" s="10" t="s">
        <v>2657</v>
      </c>
      <c r="D624" s="10" t="s">
        <v>549</v>
      </c>
      <c r="E624" s="10" t="s">
        <v>194</v>
      </c>
      <c r="F624" s="10" t="s">
        <v>6098</v>
      </c>
      <c r="G624" s="137" t="s">
        <v>6098</v>
      </c>
      <c r="H624" s="10"/>
      <c r="I624" s="10" t="s">
        <v>6418</v>
      </c>
      <c r="J624" s="10" t="s">
        <v>9078</v>
      </c>
      <c r="K624" s="10" t="s">
        <v>9079</v>
      </c>
      <c r="L624" s="98">
        <f>IFERROR(VLOOKUP($F624&amp;$C624,Sales!$J:$W,9,0),0)</f>
        <v>0</v>
      </c>
      <c r="M624" s="98">
        <f>IFERROR(VLOOKUP($F624&amp;$C624,Sales!$J:$W,10,0),0)</f>
        <v>0</v>
      </c>
      <c r="N624" s="98">
        <f>IFERROR(VLOOKUP($F624&amp;$C624,Sales!$J:$W,11,0),0)</f>
        <v>0</v>
      </c>
      <c r="O624" s="98">
        <f>IFERROR(VLOOKUP($F624&amp;$C624,Sales!$J:$W,12,0),0)</f>
        <v>0</v>
      </c>
      <c r="P624" s="98">
        <f>IFERROR(VLOOKUP($F624&amp;$C624,Sales!$J:$W,13,0),0)</f>
        <v>0</v>
      </c>
      <c r="Q624" s="98">
        <f>IFERROR(VLOOKUP($F624&amp;$C624,Sales!$A:$H,7,0),0)</f>
        <v>0</v>
      </c>
      <c r="R624" s="41">
        <f t="shared" si="18"/>
        <v>1</v>
      </c>
      <c r="S624" s="15">
        <v>1</v>
      </c>
      <c r="T624" s="15"/>
      <c r="U624" s="15"/>
      <c r="V624" s="15">
        <v>1</v>
      </c>
      <c r="W624" s="15">
        <v>1</v>
      </c>
      <c r="X624" s="15">
        <v>1</v>
      </c>
      <c r="Y624" s="41">
        <v>1</v>
      </c>
      <c r="Z624" s="41">
        <v>1</v>
      </c>
      <c r="AA624" s="41"/>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0">
        <v>1</v>
      </c>
      <c r="BA624" t="s">
        <v>22</v>
      </c>
      <c r="BB624" t="s">
        <v>23</v>
      </c>
      <c r="BD624" s="39" t="str">
        <f t="shared" si="19"/>
        <v>01/395129503OBukalapak</v>
      </c>
    </row>
    <row r="625" spans="2:58" ht="13.5" customHeight="1" x14ac:dyDescent="0.35">
      <c r="B625" s="10" t="s">
        <v>17</v>
      </c>
      <c r="C625" s="10" t="s">
        <v>2657</v>
      </c>
      <c r="D625" s="10" t="s">
        <v>549</v>
      </c>
      <c r="E625" s="10" t="s">
        <v>194</v>
      </c>
      <c r="F625" s="10" t="s">
        <v>6419</v>
      </c>
      <c r="G625" s="137" t="s">
        <v>6419</v>
      </c>
      <c r="H625" s="10"/>
      <c r="I625" s="10" t="s">
        <v>6420</v>
      </c>
      <c r="J625" s="10" t="s">
        <v>9080</v>
      </c>
      <c r="K625" s="10" t="s">
        <v>2532</v>
      </c>
      <c r="L625" s="98">
        <f>IFERROR(VLOOKUP($F625&amp;$C625,Sales!$J:$W,9,0),0)</f>
        <v>0</v>
      </c>
      <c r="M625" s="98">
        <f>IFERROR(VLOOKUP($F625&amp;$C625,Sales!$J:$W,10,0),0)</f>
        <v>0</v>
      </c>
      <c r="N625" s="98">
        <f>IFERROR(VLOOKUP($F625&amp;$C625,Sales!$J:$W,11,0),0)</f>
        <v>0</v>
      </c>
      <c r="O625" s="98">
        <f>IFERROR(VLOOKUP($F625&amp;$C625,Sales!$J:$W,12,0),0)</f>
        <v>0</v>
      </c>
      <c r="P625" s="98">
        <f>IFERROR(VLOOKUP($F625&amp;$C625,Sales!$J:$W,13,0),0)</f>
        <v>0</v>
      </c>
      <c r="Q625" s="98">
        <f>IFERROR(VLOOKUP($F625&amp;$C625,Sales!$A:$H,7,0),0)</f>
        <v>0</v>
      </c>
      <c r="R625" s="41">
        <f t="shared" si="18"/>
        <v>1</v>
      </c>
      <c r="S625" s="15">
        <v>1</v>
      </c>
      <c r="T625" s="15"/>
      <c r="U625" s="15"/>
      <c r="V625" s="15">
        <v>1</v>
      </c>
      <c r="W625" s="15">
        <v>1</v>
      </c>
      <c r="X625" s="15">
        <v>1</v>
      </c>
      <c r="Y625" s="41">
        <v>1</v>
      </c>
      <c r="Z625" s="41">
        <v>1</v>
      </c>
      <c r="AA625" s="41"/>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0">
        <v>1</v>
      </c>
      <c r="BA625" t="s">
        <v>22</v>
      </c>
      <c r="BB625" t="s">
        <v>23</v>
      </c>
      <c r="BD625" s="39" t="str">
        <f t="shared" si="19"/>
        <v>01/395129503NBukalapak</v>
      </c>
    </row>
    <row r="626" spans="2:58" ht="13.5" customHeight="1" x14ac:dyDescent="0.35">
      <c r="B626" s="10" t="s">
        <v>17</v>
      </c>
      <c r="C626" s="10" t="s">
        <v>2657</v>
      </c>
      <c r="D626" s="10" t="s">
        <v>549</v>
      </c>
      <c r="E626" s="10" t="s">
        <v>194</v>
      </c>
      <c r="F626" s="10" t="s">
        <v>6095</v>
      </c>
      <c r="G626" s="137" t="s">
        <v>6095</v>
      </c>
      <c r="H626" s="10"/>
      <c r="I626" s="10" t="s">
        <v>6416</v>
      </c>
      <c r="J626" s="10" t="s">
        <v>9081</v>
      </c>
      <c r="K626" s="10" t="s">
        <v>9082</v>
      </c>
      <c r="L626" s="98">
        <f>IFERROR(VLOOKUP($F626&amp;$C626,Sales!$J:$W,9,0),0)</f>
        <v>0</v>
      </c>
      <c r="M626" s="98">
        <f>IFERROR(VLOOKUP($F626&amp;$C626,Sales!$J:$W,10,0),0)</f>
        <v>0</v>
      </c>
      <c r="N626" s="98">
        <f>IFERROR(VLOOKUP($F626&amp;$C626,Sales!$J:$W,11,0),0)</f>
        <v>0</v>
      </c>
      <c r="O626" s="98">
        <f>IFERROR(VLOOKUP($F626&amp;$C626,Sales!$J:$W,12,0),0)</f>
        <v>0</v>
      </c>
      <c r="P626" s="98">
        <f>IFERROR(VLOOKUP($F626&amp;$C626,Sales!$J:$W,13,0),0)</f>
        <v>0</v>
      </c>
      <c r="Q626" s="98">
        <f>IFERROR(VLOOKUP($F626&amp;$C626,Sales!$A:$H,7,0),0)</f>
        <v>0</v>
      </c>
      <c r="R626" s="41">
        <f t="shared" si="18"/>
        <v>1</v>
      </c>
      <c r="S626" s="15">
        <v>1</v>
      </c>
      <c r="T626" s="15"/>
      <c r="U626" s="15"/>
      <c r="V626" s="15">
        <v>1</v>
      </c>
      <c r="W626" s="15">
        <v>1</v>
      </c>
      <c r="X626" s="15">
        <v>1</v>
      </c>
      <c r="Y626" s="41">
        <v>1</v>
      </c>
      <c r="Z626" s="41">
        <v>1</v>
      </c>
      <c r="AA626" s="41"/>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0">
        <v>1</v>
      </c>
      <c r="BA626" t="s">
        <v>22</v>
      </c>
      <c r="BB626" t="s">
        <v>23</v>
      </c>
      <c r="BD626" s="39" t="str">
        <f t="shared" si="19"/>
        <v>01/395129503KBukalapak</v>
      </c>
    </row>
    <row r="627" spans="2:58" ht="13.5" customHeight="1" x14ac:dyDescent="0.35">
      <c r="B627" s="10" t="s">
        <v>17</v>
      </c>
      <c r="C627" s="10" t="s">
        <v>2657</v>
      </c>
      <c r="D627" s="10" t="s">
        <v>549</v>
      </c>
      <c r="E627" s="10" t="s">
        <v>194</v>
      </c>
      <c r="F627" s="10" t="s">
        <v>6099</v>
      </c>
      <c r="G627" s="137" t="s">
        <v>6099</v>
      </c>
      <c r="H627" s="10"/>
      <c r="I627" s="10" t="s">
        <v>6413</v>
      </c>
      <c r="J627" s="10" t="s">
        <v>9083</v>
      </c>
      <c r="K627" s="10" t="s">
        <v>2531</v>
      </c>
      <c r="L627" s="98">
        <f>IFERROR(VLOOKUP($F627&amp;$C627,Sales!$J:$W,9,0),0)</f>
        <v>0</v>
      </c>
      <c r="M627" s="98">
        <f>IFERROR(VLOOKUP($F627&amp;$C627,Sales!$J:$W,10,0),0)</f>
        <v>0</v>
      </c>
      <c r="N627" s="98">
        <f>IFERROR(VLOOKUP($F627&amp;$C627,Sales!$J:$W,11,0),0)</f>
        <v>0</v>
      </c>
      <c r="O627" s="98">
        <f>IFERROR(VLOOKUP($F627&amp;$C627,Sales!$J:$W,12,0),0)</f>
        <v>0</v>
      </c>
      <c r="P627" s="98">
        <f>IFERROR(VLOOKUP($F627&amp;$C627,Sales!$J:$W,13,0),0)</f>
        <v>0</v>
      </c>
      <c r="Q627" s="98">
        <f>IFERROR(VLOOKUP($F627&amp;$C627,Sales!$A:$H,7,0),0)</f>
        <v>0</v>
      </c>
      <c r="R627" s="41" t="str">
        <f t="shared" si="18"/>
        <v>ERROR</v>
      </c>
      <c r="S627" s="15"/>
      <c r="T627" s="15"/>
      <c r="U627" s="15"/>
      <c r="V627" s="15"/>
      <c r="W627" s="15"/>
      <c r="X627" s="15"/>
      <c r="Y627" s="41"/>
      <c r="Z627" s="41"/>
      <c r="AA627" s="41"/>
      <c r="AB627" s="15"/>
      <c r="AC627" s="15"/>
      <c r="AD627" s="15"/>
      <c r="AE627" s="15"/>
      <c r="AF627" s="15"/>
      <c r="AG627" s="15"/>
      <c r="AH627" s="15"/>
      <c r="AI627" s="15"/>
      <c r="AJ627" s="41"/>
      <c r="AK627" s="15"/>
      <c r="AL627" s="15"/>
      <c r="AM627" s="15"/>
      <c r="AN627" s="15"/>
      <c r="AO627" s="15"/>
      <c r="AP627" s="15"/>
      <c r="AQ627" s="15"/>
      <c r="AR627" s="15"/>
      <c r="AS627" s="15"/>
      <c r="AT627" s="15"/>
      <c r="AU627" s="15"/>
      <c r="AV627" s="15"/>
      <c r="AW627" s="15"/>
      <c r="AX627" s="15"/>
      <c r="AY627" s="15"/>
      <c r="AZ627" s="10">
        <v>1</v>
      </c>
      <c r="BA627" t="s">
        <v>22</v>
      </c>
      <c r="BB627" t="s">
        <v>88</v>
      </c>
      <c r="BD627" s="39" t="str">
        <f t="shared" si="19"/>
        <v>01/395129503QBukalapak</v>
      </c>
      <c r="BE627" s="81">
        <v>44876</v>
      </c>
      <c r="BF627" t="s">
        <v>13953</v>
      </c>
    </row>
    <row r="628" spans="2:58" ht="13.5" customHeight="1" x14ac:dyDescent="0.35">
      <c r="B628" s="10" t="s">
        <v>17</v>
      </c>
      <c r="C628" s="10" t="s">
        <v>2657</v>
      </c>
      <c r="D628" s="10" t="s">
        <v>549</v>
      </c>
      <c r="E628" s="10" t="s">
        <v>194</v>
      </c>
      <c r="F628" s="10" t="s">
        <v>728</v>
      </c>
      <c r="G628" s="137" t="s">
        <v>728</v>
      </c>
      <c r="H628" s="10"/>
      <c r="I628" s="10" t="s">
        <v>729</v>
      </c>
      <c r="J628" s="10" t="s">
        <v>9084</v>
      </c>
      <c r="K628" s="10" t="s">
        <v>9085</v>
      </c>
      <c r="L628" s="98">
        <f>IFERROR(VLOOKUP($F628&amp;$C628,Sales!$J:$W,9,0),0)</f>
        <v>0</v>
      </c>
      <c r="M628" s="98">
        <f>IFERROR(VLOOKUP($F628&amp;$C628,Sales!$J:$W,10,0),0)</f>
        <v>0</v>
      </c>
      <c r="N628" s="98">
        <f>IFERROR(VLOOKUP($F628&amp;$C628,Sales!$J:$W,11,0),0)</f>
        <v>0</v>
      </c>
      <c r="O628" s="98">
        <f>IFERROR(VLOOKUP($F628&amp;$C628,Sales!$J:$W,12,0),0)</f>
        <v>0</v>
      </c>
      <c r="P628" s="98">
        <f>IFERROR(VLOOKUP($F628&amp;$C628,Sales!$J:$W,13,0),0)</f>
        <v>0</v>
      </c>
      <c r="Q628" s="98">
        <f>IFERROR(VLOOKUP($F628&amp;$C628,Sales!$A:$H,7,0),0)</f>
        <v>0</v>
      </c>
      <c r="R628" s="41">
        <f t="shared" si="18"/>
        <v>1</v>
      </c>
      <c r="S628" s="15">
        <v>1</v>
      </c>
      <c r="T628" s="15"/>
      <c r="U628" s="15"/>
      <c r="V628" s="15">
        <v>1</v>
      </c>
      <c r="W628" s="15">
        <v>1</v>
      </c>
      <c r="X628" s="15">
        <v>1</v>
      </c>
      <c r="Y628" s="41">
        <v>1</v>
      </c>
      <c r="Z628" s="41">
        <v>1</v>
      </c>
      <c r="AA628" s="41"/>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0">
        <v>1</v>
      </c>
      <c r="BA628" t="s">
        <v>22</v>
      </c>
      <c r="BB628" t="s">
        <v>23</v>
      </c>
      <c r="BD628" s="39" t="str">
        <f t="shared" si="19"/>
        <v>01/245121004FBukalapak</v>
      </c>
    </row>
    <row r="629" spans="2:58" ht="13.5" customHeight="1" x14ac:dyDescent="0.35">
      <c r="B629" s="10" t="s">
        <v>17</v>
      </c>
      <c r="C629" s="10" t="s">
        <v>2657</v>
      </c>
      <c r="D629" s="10" t="s">
        <v>549</v>
      </c>
      <c r="E629" s="10" t="s">
        <v>194</v>
      </c>
      <c r="F629" s="10" t="s">
        <v>579</v>
      </c>
      <c r="G629" s="137" t="s">
        <v>579</v>
      </c>
      <c r="H629" s="10"/>
      <c r="I629" s="10" t="s">
        <v>580</v>
      </c>
      <c r="J629" s="10" t="s">
        <v>9086</v>
      </c>
      <c r="K629" s="10" t="s">
        <v>9087</v>
      </c>
      <c r="L629" s="98">
        <f>IFERROR(VLOOKUP($F629&amp;$C629,Sales!$J:$W,9,0),0)</f>
        <v>0</v>
      </c>
      <c r="M629" s="98">
        <f>IFERROR(VLOOKUP($F629&amp;$C629,Sales!$J:$W,10,0),0)</f>
        <v>0</v>
      </c>
      <c r="N629" s="98">
        <f>IFERROR(VLOOKUP($F629&amp;$C629,Sales!$J:$W,11,0),0)</f>
        <v>0</v>
      </c>
      <c r="O629" s="98">
        <f>IFERROR(VLOOKUP($F629&amp;$C629,Sales!$J:$W,12,0),0)</f>
        <v>0</v>
      </c>
      <c r="P629" s="98">
        <f>IFERROR(VLOOKUP($F629&amp;$C629,Sales!$J:$W,13,0),0)</f>
        <v>0</v>
      </c>
      <c r="Q629" s="98">
        <f>IFERROR(VLOOKUP($F629&amp;$C629,Sales!$A:$H,7,0),0)</f>
        <v>0</v>
      </c>
      <c r="R629" s="41" t="str">
        <f t="shared" si="18"/>
        <v>ERROR</v>
      </c>
      <c r="S629" s="15"/>
      <c r="T629" s="15"/>
      <c r="U629" s="15"/>
      <c r="V629" s="15"/>
      <c r="W629" s="15"/>
      <c r="X629" s="15"/>
      <c r="Y629" s="41"/>
      <c r="Z629" s="41"/>
      <c r="AA629" s="41"/>
      <c r="AB629" s="15"/>
      <c r="AC629" s="15"/>
      <c r="AD629" s="15"/>
      <c r="AE629" s="15"/>
      <c r="AF629" s="15"/>
      <c r="AG629" s="15"/>
      <c r="AH629" s="15"/>
      <c r="AI629" s="15"/>
      <c r="AJ629" s="41"/>
      <c r="AK629" s="15"/>
      <c r="AL629" s="15"/>
      <c r="AM629" s="15"/>
      <c r="AN629" s="15"/>
      <c r="AO629" s="15"/>
      <c r="AP629" s="15"/>
      <c r="AQ629" s="15"/>
      <c r="AR629" s="15"/>
      <c r="AS629" s="15"/>
      <c r="AT629" s="15"/>
      <c r="AU629" s="15"/>
      <c r="AV629" s="15"/>
      <c r="AW629" s="15"/>
      <c r="AX629" s="15"/>
      <c r="AY629" s="15"/>
      <c r="AZ629" s="10">
        <v>1</v>
      </c>
      <c r="BA629" t="s">
        <v>22</v>
      </c>
      <c r="BB629" t="s">
        <v>88</v>
      </c>
      <c r="BD629" s="39" t="str">
        <f t="shared" si="19"/>
        <v>01/245121102ZBukalapak</v>
      </c>
      <c r="BE629" s="1">
        <v>44939</v>
      </c>
      <c r="BF629" t="s">
        <v>14778</v>
      </c>
    </row>
    <row r="630" spans="2:58" ht="13.5" customHeight="1" x14ac:dyDescent="0.35">
      <c r="B630" s="10" t="s">
        <v>17</v>
      </c>
      <c r="C630" s="10" t="s">
        <v>2657</v>
      </c>
      <c r="D630" s="10" t="s">
        <v>549</v>
      </c>
      <c r="E630" s="10" t="s">
        <v>194</v>
      </c>
      <c r="F630" s="10" t="s">
        <v>581</v>
      </c>
      <c r="G630" s="137" t="s">
        <v>581</v>
      </c>
      <c r="H630" s="10"/>
      <c r="I630" s="10" t="s">
        <v>582</v>
      </c>
      <c r="J630" s="10" t="s">
        <v>9088</v>
      </c>
      <c r="K630" s="10" t="s">
        <v>9089</v>
      </c>
      <c r="L630" s="98">
        <f>IFERROR(VLOOKUP($F630&amp;$C630,Sales!$J:$W,9,0),0)</f>
        <v>0</v>
      </c>
      <c r="M630" s="98">
        <f>IFERROR(VLOOKUP($F630&amp;$C630,Sales!$J:$W,10,0),0)</f>
        <v>0</v>
      </c>
      <c r="N630" s="98">
        <f>IFERROR(VLOOKUP($F630&amp;$C630,Sales!$J:$W,11,0),0)</f>
        <v>0</v>
      </c>
      <c r="O630" s="98">
        <f>IFERROR(VLOOKUP($F630&amp;$C630,Sales!$J:$W,12,0),0)</f>
        <v>0</v>
      </c>
      <c r="P630" s="98">
        <f>IFERROR(VLOOKUP($F630&amp;$C630,Sales!$J:$W,13,0),0)</f>
        <v>0</v>
      </c>
      <c r="Q630" s="98">
        <f>IFERROR(VLOOKUP($F630&amp;$C630,Sales!$A:$H,7,0),0)</f>
        <v>0</v>
      </c>
      <c r="R630" s="41" t="str">
        <f t="shared" si="18"/>
        <v>ERROR</v>
      </c>
      <c r="S630" s="15"/>
      <c r="T630" s="15"/>
      <c r="U630" s="15"/>
      <c r="V630" s="15"/>
      <c r="W630" s="15"/>
      <c r="X630" s="15"/>
      <c r="Y630" s="41"/>
      <c r="Z630" s="41"/>
      <c r="AA630" s="41"/>
      <c r="AB630" s="15"/>
      <c r="AC630" s="15"/>
      <c r="AD630" s="15"/>
      <c r="AE630" s="15"/>
      <c r="AF630" s="15"/>
      <c r="AG630" s="15"/>
      <c r="AH630" s="15"/>
      <c r="AI630" s="15"/>
      <c r="AJ630" s="41"/>
      <c r="AK630" s="15"/>
      <c r="AL630" s="15"/>
      <c r="AM630" s="15"/>
      <c r="AN630" s="15"/>
      <c r="AO630" s="15"/>
      <c r="AP630" s="15"/>
      <c r="AQ630" s="15"/>
      <c r="AR630" s="15"/>
      <c r="AS630" s="15"/>
      <c r="AT630" s="15"/>
      <c r="AU630" s="15"/>
      <c r="AV630" s="15"/>
      <c r="AW630" s="15"/>
      <c r="AX630" s="15"/>
      <c r="AY630" s="15"/>
      <c r="AZ630" s="10">
        <v>1</v>
      </c>
      <c r="BA630" t="s">
        <v>22</v>
      </c>
      <c r="BB630" t="s">
        <v>88</v>
      </c>
      <c r="BD630" s="39" t="str">
        <f t="shared" si="19"/>
        <v>01/395129601FBukalapak</v>
      </c>
    </row>
    <row r="631" spans="2:58" ht="13.5" customHeight="1" x14ac:dyDescent="0.35">
      <c r="B631" s="10" t="s">
        <v>17</v>
      </c>
      <c r="C631" s="10" t="s">
        <v>2657</v>
      </c>
      <c r="D631" s="10" t="s">
        <v>549</v>
      </c>
      <c r="E631" s="10" t="s">
        <v>194</v>
      </c>
      <c r="F631" s="10" t="s">
        <v>2366</v>
      </c>
      <c r="G631" s="137" t="s">
        <v>2366</v>
      </c>
      <c r="H631" s="10"/>
      <c r="I631" s="10" t="s">
        <v>2367</v>
      </c>
      <c r="J631" s="10" t="s">
        <v>9090</v>
      </c>
      <c r="K631" s="10" t="s">
        <v>9091</v>
      </c>
      <c r="L631" s="98">
        <f>IFERROR(VLOOKUP($F631&amp;$C631,Sales!$J:$W,9,0),0)</f>
        <v>0</v>
      </c>
      <c r="M631" s="98">
        <f>IFERROR(VLOOKUP($F631&amp;$C631,Sales!$J:$W,10,0),0)</f>
        <v>0</v>
      </c>
      <c r="N631" s="98">
        <f>IFERROR(VLOOKUP($F631&amp;$C631,Sales!$J:$W,11,0),0)</f>
        <v>0</v>
      </c>
      <c r="O631" s="98">
        <f>IFERROR(VLOOKUP($F631&amp;$C631,Sales!$J:$W,12,0),0)</f>
        <v>0</v>
      </c>
      <c r="P631" s="98">
        <f>IFERROR(VLOOKUP($F631&amp;$C631,Sales!$J:$W,13,0),0)</f>
        <v>0</v>
      </c>
      <c r="Q631" s="98">
        <f>IFERROR(VLOOKUP($F631&amp;$C631,Sales!$A:$H,7,0),0)</f>
        <v>0</v>
      </c>
      <c r="R631" s="41" t="str">
        <f t="shared" si="18"/>
        <v>ERROR</v>
      </c>
      <c r="S631" s="15"/>
      <c r="T631" s="15"/>
      <c r="U631" s="15"/>
      <c r="V631" s="15"/>
      <c r="W631" s="15"/>
      <c r="X631" s="15"/>
      <c r="Y631" s="41"/>
      <c r="Z631" s="41"/>
      <c r="AA631" s="41"/>
      <c r="AB631" s="15"/>
      <c r="AC631" s="15"/>
      <c r="AD631" s="15"/>
      <c r="AE631" s="15"/>
      <c r="AF631" s="15"/>
      <c r="AG631" s="15"/>
      <c r="AH631" s="15"/>
      <c r="AI631" s="15"/>
      <c r="AJ631" s="41"/>
      <c r="AK631" s="15"/>
      <c r="AL631" s="15"/>
      <c r="AM631" s="15"/>
      <c r="AN631" s="15"/>
      <c r="AO631" s="15"/>
      <c r="AP631" s="15"/>
      <c r="AQ631" s="15"/>
      <c r="AR631" s="15"/>
      <c r="AS631" s="15"/>
      <c r="AT631" s="15"/>
      <c r="AU631" s="15"/>
      <c r="AV631" s="15"/>
      <c r="AW631" s="15"/>
      <c r="AX631" s="15"/>
      <c r="AY631" s="15"/>
      <c r="AZ631" s="10">
        <v>1</v>
      </c>
      <c r="BA631" t="s">
        <v>22</v>
      </c>
      <c r="BB631" t="s">
        <v>88</v>
      </c>
      <c r="BD631" s="39" t="str">
        <f t="shared" si="19"/>
        <v>01/24512112CBukalapak</v>
      </c>
    </row>
    <row r="632" spans="2:58" ht="13.5" customHeight="1" x14ac:dyDescent="0.35">
      <c r="B632" s="10" t="s">
        <v>17</v>
      </c>
      <c r="C632" s="10" t="s">
        <v>2657</v>
      </c>
      <c r="D632" s="10" t="s">
        <v>549</v>
      </c>
      <c r="E632" s="10" t="s">
        <v>194</v>
      </c>
      <c r="F632" s="10" t="s">
        <v>2383</v>
      </c>
      <c r="G632" s="137" t="s">
        <v>2383</v>
      </c>
      <c r="H632" s="10"/>
      <c r="I632" s="10" t="s">
        <v>6400</v>
      </c>
      <c r="J632" s="10" t="s">
        <v>9092</v>
      </c>
      <c r="K632" s="10" t="s">
        <v>9093</v>
      </c>
      <c r="L632" s="98">
        <f>IFERROR(VLOOKUP($F632&amp;$C632,Sales!$J:$W,9,0),0)</f>
        <v>0</v>
      </c>
      <c r="M632" s="98">
        <f>IFERROR(VLOOKUP($F632&amp;$C632,Sales!$J:$W,10,0),0)</f>
        <v>0</v>
      </c>
      <c r="N632" s="98">
        <f>IFERROR(VLOOKUP($F632&amp;$C632,Sales!$J:$W,11,0),0)</f>
        <v>0</v>
      </c>
      <c r="O632" s="98">
        <f>IFERROR(VLOOKUP($F632&amp;$C632,Sales!$J:$W,12,0),0)</f>
        <v>0</v>
      </c>
      <c r="P632" s="98">
        <f>IFERROR(VLOOKUP($F632&amp;$C632,Sales!$J:$W,13,0),0)</f>
        <v>0</v>
      </c>
      <c r="Q632" s="98">
        <f>IFERROR(VLOOKUP($F632&amp;$C632,Sales!$A:$H,7,0),0)</f>
        <v>0</v>
      </c>
      <c r="R632" s="41" t="str">
        <f t="shared" si="18"/>
        <v>ERROR</v>
      </c>
      <c r="S632" s="15"/>
      <c r="T632" s="15"/>
      <c r="U632" s="15"/>
      <c r="V632" s="15"/>
      <c r="W632" s="15"/>
      <c r="X632" s="15"/>
      <c r="Y632" s="41"/>
      <c r="Z632" s="41"/>
      <c r="AA632" s="41"/>
      <c r="AB632" s="15"/>
      <c r="AC632" s="15"/>
      <c r="AD632" s="15"/>
      <c r="AE632" s="15"/>
      <c r="AF632" s="15"/>
      <c r="AG632" s="15"/>
      <c r="AH632" s="15"/>
      <c r="AI632" s="15"/>
      <c r="AJ632" s="41"/>
      <c r="AK632" s="15"/>
      <c r="AL632" s="15"/>
      <c r="AM632" s="15"/>
      <c r="AN632" s="15"/>
      <c r="AO632" s="15"/>
      <c r="AP632" s="15"/>
      <c r="AQ632" s="15"/>
      <c r="AR632" s="15"/>
      <c r="AS632" s="15"/>
      <c r="AT632" s="15"/>
      <c r="AU632" s="15"/>
      <c r="AV632" s="15"/>
      <c r="AW632" s="15"/>
      <c r="AX632" s="15"/>
      <c r="AY632" s="15"/>
      <c r="AZ632" s="10">
        <v>1</v>
      </c>
      <c r="BA632" t="s">
        <v>22</v>
      </c>
      <c r="BB632" t="s">
        <v>88</v>
      </c>
      <c r="BD632" s="39" t="str">
        <f t="shared" si="19"/>
        <v>01/395129503XBukalapak</v>
      </c>
      <c r="BE632" s="81">
        <v>44879</v>
      </c>
      <c r="BF632" t="s">
        <v>13954</v>
      </c>
    </row>
    <row r="633" spans="2:58" ht="13.5" customHeight="1" x14ac:dyDescent="0.35">
      <c r="B633" s="10" t="s">
        <v>17</v>
      </c>
      <c r="C633" s="10" t="s">
        <v>2657</v>
      </c>
      <c r="D633" s="10" t="s">
        <v>193</v>
      </c>
      <c r="E633" s="10" t="s">
        <v>194</v>
      </c>
      <c r="F633" s="10" t="s">
        <v>1041</v>
      </c>
      <c r="G633" s="137" t="s">
        <v>1041</v>
      </c>
      <c r="H633" s="10"/>
      <c r="I633" s="10">
        <v>0</v>
      </c>
      <c r="J633" s="10" t="s">
        <v>9094</v>
      </c>
      <c r="K633" s="10" t="s">
        <v>9095</v>
      </c>
      <c r="L633" s="98">
        <f>IFERROR(VLOOKUP($F633&amp;$C633,Sales!$J:$W,9,0),0)</f>
        <v>0</v>
      </c>
      <c r="M633" s="98">
        <f>IFERROR(VLOOKUP($F633&amp;$C633,Sales!$J:$W,10,0),0)</f>
        <v>0</v>
      </c>
      <c r="N633" s="98">
        <f>IFERROR(VLOOKUP($F633&amp;$C633,Sales!$J:$W,11,0),0)</f>
        <v>0</v>
      </c>
      <c r="O633" s="98">
        <f>IFERROR(VLOOKUP($F633&amp;$C633,Sales!$J:$W,12,0),0)</f>
        <v>0</v>
      </c>
      <c r="P633" s="98">
        <f>IFERROR(VLOOKUP($F633&amp;$C633,Sales!$J:$W,13,0),0)</f>
        <v>0</v>
      </c>
      <c r="Q633" s="98">
        <f>IFERROR(VLOOKUP($F633&amp;$C633,Sales!$A:$H,7,0),0)</f>
        <v>0</v>
      </c>
      <c r="R633" s="41" t="str">
        <f t="shared" si="18"/>
        <v>ERROR</v>
      </c>
      <c r="S633" s="15"/>
      <c r="T633" s="15"/>
      <c r="U633" s="15"/>
      <c r="V633" s="15"/>
      <c r="W633" s="15"/>
      <c r="X633" s="15"/>
      <c r="Y633" s="41"/>
      <c r="Z633" s="41"/>
      <c r="AA633" s="41"/>
      <c r="AB633" s="15"/>
      <c r="AC633" s="15"/>
      <c r="AD633" s="15"/>
      <c r="AE633" s="15"/>
      <c r="AF633" s="15"/>
      <c r="AG633" s="15"/>
      <c r="AH633" s="15"/>
      <c r="AI633" s="15"/>
      <c r="AJ633" s="41"/>
      <c r="AK633" s="15"/>
      <c r="AL633" s="15"/>
      <c r="AM633" s="15"/>
      <c r="AN633" s="15"/>
      <c r="AO633" s="15"/>
      <c r="AP633" s="15"/>
      <c r="AQ633" s="15"/>
      <c r="AR633" s="15"/>
      <c r="AS633" s="15"/>
      <c r="AT633" s="15"/>
      <c r="AU633" s="15"/>
      <c r="AV633" s="15"/>
      <c r="AW633" s="15"/>
      <c r="AX633" s="15"/>
      <c r="AY633" s="15"/>
      <c r="AZ633" s="10">
        <v>1</v>
      </c>
      <c r="BA633" t="s">
        <v>22</v>
      </c>
      <c r="BB633" t="s">
        <v>88</v>
      </c>
      <c r="BD633" s="39" t="str">
        <f t="shared" si="19"/>
        <v>01/244521103PBukalapak</v>
      </c>
    </row>
    <row r="634" spans="2:58" ht="13.5" customHeight="1" x14ac:dyDescent="0.35">
      <c r="B634" s="10" t="s">
        <v>17</v>
      </c>
      <c r="C634" s="10" t="s">
        <v>2657</v>
      </c>
      <c r="D634" s="10" t="s">
        <v>549</v>
      </c>
      <c r="E634" s="10" t="s">
        <v>194</v>
      </c>
      <c r="F634" s="10" t="s">
        <v>593</v>
      </c>
      <c r="G634" s="137" t="s">
        <v>593</v>
      </c>
      <c r="H634" s="10"/>
      <c r="I634" s="10">
        <v>0</v>
      </c>
      <c r="J634" s="10" t="s">
        <v>9096</v>
      </c>
      <c r="K634" s="10" t="s">
        <v>1342</v>
      </c>
      <c r="L634" s="98">
        <f>IFERROR(VLOOKUP($F634&amp;$C634,Sales!$J:$W,9,0),0)</f>
        <v>0</v>
      </c>
      <c r="M634" s="98">
        <f>IFERROR(VLOOKUP($F634&amp;$C634,Sales!$J:$W,10,0),0)</f>
        <v>0</v>
      </c>
      <c r="N634" s="98">
        <f>IFERROR(VLOOKUP($F634&amp;$C634,Sales!$J:$W,11,0),0)</f>
        <v>0</v>
      </c>
      <c r="O634" s="98">
        <f>IFERROR(VLOOKUP($F634&amp;$C634,Sales!$J:$W,12,0),0)</f>
        <v>0</v>
      </c>
      <c r="P634" s="98">
        <f>IFERROR(VLOOKUP($F634&amp;$C634,Sales!$J:$W,13,0),0)</f>
        <v>0</v>
      </c>
      <c r="Q634" s="98">
        <f>IFERROR(VLOOKUP($F634&amp;$C634,Sales!$A:$H,7,0),0)</f>
        <v>0</v>
      </c>
      <c r="R634" s="41" t="str">
        <f t="shared" si="18"/>
        <v>ERROR</v>
      </c>
      <c r="S634" s="15"/>
      <c r="T634" s="15"/>
      <c r="U634" s="15"/>
      <c r="V634" s="15"/>
      <c r="W634" s="15"/>
      <c r="X634" s="15"/>
      <c r="Y634" s="41"/>
      <c r="Z634" s="41"/>
      <c r="AA634" s="41"/>
      <c r="AB634" s="15"/>
      <c r="AC634" s="15"/>
      <c r="AD634" s="15"/>
      <c r="AE634" s="15"/>
      <c r="AF634" s="15"/>
      <c r="AG634" s="15"/>
      <c r="AH634" s="15"/>
      <c r="AI634" s="15"/>
      <c r="AJ634" s="41"/>
      <c r="AK634" s="15"/>
      <c r="AL634" s="15"/>
      <c r="AM634" s="15"/>
      <c r="AN634" s="15"/>
      <c r="AO634" s="15"/>
      <c r="AP634" s="15"/>
      <c r="AQ634" s="15"/>
      <c r="AR634" s="15"/>
      <c r="AS634" s="15"/>
      <c r="AT634" s="15"/>
      <c r="AU634" s="15"/>
      <c r="AV634" s="15"/>
      <c r="AW634" s="15"/>
      <c r="AX634" s="15"/>
      <c r="AY634" s="15"/>
      <c r="AZ634" s="10">
        <v>1</v>
      </c>
      <c r="BA634" t="s">
        <v>22</v>
      </c>
      <c r="BB634" t="s">
        <v>88</v>
      </c>
      <c r="BD634" s="39" t="str">
        <f t="shared" si="19"/>
        <v>01/24512112BBukalapak</v>
      </c>
    </row>
    <row r="635" spans="2:58" ht="13.5" customHeight="1" x14ac:dyDescent="0.35">
      <c r="B635" s="10" t="s">
        <v>17</v>
      </c>
      <c r="C635" s="10" t="s">
        <v>2657</v>
      </c>
      <c r="D635" s="10" t="s">
        <v>193</v>
      </c>
      <c r="E635" s="10" t="s">
        <v>194</v>
      </c>
      <c r="F635" s="10" t="s">
        <v>9097</v>
      </c>
      <c r="G635" s="137" t="s">
        <v>9097</v>
      </c>
      <c r="H635" s="10"/>
      <c r="I635" s="10" t="s">
        <v>6846</v>
      </c>
      <c r="J635" s="10" t="s">
        <v>9098</v>
      </c>
      <c r="K635" s="10" t="s">
        <v>9099</v>
      </c>
      <c r="L635" s="98">
        <f>IFERROR(VLOOKUP($F635&amp;$C635,Sales!$J:$W,9,0),0)</f>
        <v>0</v>
      </c>
      <c r="M635" s="98">
        <f>IFERROR(VLOOKUP($F635&amp;$C635,Sales!$J:$W,10,0),0)</f>
        <v>0</v>
      </c>
      <c r="N635" s="98">
        <f>IFERROR(VLOOKUP($F635&amp;$C635,Sales!$J:$W,11,0),0)</f>
        <v>0</v>
      </c>
      <c r="O635" s="98">
        <f>IFERROR(VLOOKUP($F635&amp;$C635,Sales!$J:$W,12,0),0)</f>
        <v>0</v>
      </c>
      <c r="P635" s="98">
        <f>IFERROR(VLOOKUP($F635&amp;$C635,Sales!$J:$W,13,0),0)</f>
        <v>0</v>
      </c>
      <c r="Q635" s="98">
        <f>IFERROR(VLOOKUP($F635&amp;$C635,Sales!$A:$H,7,0),0)</f>
        <v>0</v>
      </c>
      <c r="R635" s="41" t="str">
        <f t="shared" si="18"/>
        <v>ERROR</v>
      </c>
      <c r="S635" s="15"/>
      <c r="T635" s="15"/>
      <c r="U635" s="15"/>
      <c r="V635" s="15"/>
      <c r="W635" s="15"/>
      <c r="X635" s="15"/>
      <c r="Y635" s="41"/>
      <c r="Z635" s="41"/>
      <c r="AA635" s="41"/>
      <c r="AB635" s="15"/>
      <c r="AC635" s="15"/>
      <c r="AD635" s="15"/>
      <c r="AE635" s="15"/>
      <c r="AF635" s="15"/>
      <c r="AG635" s="15"/>
      <c r="AH635" s="15"/>
      <c r="AI635" s="15"/>
      <c r="AJ635" s="41"/>
      <c r="AK635" s="15"/>
      <c r="AL635" s="15"/>
      <c r="AM635" s="15"/>
      <c r="AN635" s="15"/>
      <c r="AO635" s="15"/>
      <c r="AP635" s="15"/>
      <c r="AQ635" s="15"/>
      <c r="AR635" s="15"/>
      <c r="AS635" s="15"/>
      <c r="AT635" s="15"/>
      <c r="AU635" s="15"/>
      <c r="AV635" s="15"/>
      <c r="AW635" s="15"/>
      <c r="AX635" s="15"/>
      <c r="AY635" s="15"/>
      <c r="AZ635" s="10">
        <v>1</v>
      </c>
      <c r="BA635" t="s">
        <v>22</v>
      </c>
      <c r="BB635" t="s">
        <v>88</v>
      </c>
      <c r="BD635" s="39" t="str">
        <f t="shared" si="19"/>
        <v>01/244521103QBukalapak</v>
      </c>
    </row>
    <row r="636" spans="2:58" ht="13.5" customHeight="1" x14ac:dyDescent="0.35">
      <c r="B636" s="10" t="s">
        <v>17</v>
      </c>
      <c r="C636" s="10" t="s">
        <v>2657</v>
      </c>
      <c r="D636" s="10" t="s">
        <v>193</v>
      </c>
      <c r="E636" s="10" t="s">
        <v>194</v>
      </c>
      <c r="F636" s="10" t="s">
        <v>195</v>
      </c>
      <c r="G636" s="137" t="s">
        <v>195</v>
      </c>
      <c r="H636" s="10"/>
      <c r="I636" s="10" t="s">
        <v>196</v>
      </c>
      <c r="J636" s="10" t="s">
        <v>2724</v>
      </c>
      <c r="K636" s="10" t="s">
        <v>2604</v>
      </c>
      <c r="L636" s="98">
        <f>IFERROR(VLOOKUP($F636&amp;$C636,Sales!$J:$W,9,0),0)</f>
        <v>0</v>
      </c>
      <c r="M636" s="98">
        <f>IFERROR(VLOOKUP($F636&amp;$C636,Sales!$J:$W,10,0),0)</f>
        <v>0</v>
      </c>
      <c r="N636" s="98">
        <f>IFERROR(VLOOKUP($F636&amp;$C636,Sales!$J:$W,11,0),0)</f>
        <v>0</v>
      </c>
      <c r="O636" s="98">
        <f>IFERROR(VLOOKUP($F636&amp;$C636,Sales!$J:$W,12,0),0)</f>
        <v>0</v>
      </c>
      <c r="P636" s="98">
        <f>IFERROR(VLOOKUP($F636&amp;$C636,Sales!$J:$W,13,0),0)</f>
        <v>0</v>
      </c>
      <c r="Q636" s="98">
        <f>IFERROR(VLOOKUP($F636&amp;$C636,Sales!$A:$H,7,0),0)</f>
        <v>0</v>
      </c>
      <c r="R636" s="41" t="str">
        <f t="shared" si="18"/>
        <v>ERROR</v>
      </c>
      <c r="S636" s="15"/>
      <c r="T636" s="15"/>
      <c r="U636" s="15"/>
      <c r="V636" s="15"/>
      <c r="W636" s="15"/>
      <c r="X636" s="15"/>
      <c r="Y636" s="41"/>
      <c r="Z636" s="41"/>
      <c r="AA636" s="41"/>
      <c r="AB636" s="15"/>
      <c r="AC636" s="15"/>
      <c r="AD636" s="15"/>
      <c r="AE636" s="15"/>
      <c r="AF636" s="15"/>
      <c r="AG636" s="15"/>
      <c r="AH636" s="15"/>
      <c r="AI636" s="15"/>
      <c r="AJ636" s="41"/>
      <c r="AK636" s="15"/>
      <c r="AL636" s="15"/>
      <c r="AM636" s="15"/>
      <c r="AN636" s="15"/>
      <c r="AO636" s="15"/>
      <c r="AP636" s="15"/>
      <c r="AQ636" s="15"/>
      <c r="AR636" s="15"/>
      <c r="AS636" s="15"/>
      <c r="AT636" s="15"/>
      <c r="AU636" s="15"/>
      <c r="AV636" s="15"/>
      <c r="AW636" s="15"/>
      <c r="AX636" s="15"/>
      <c r="AY636" s="15"/>
      <c r="AZ636" s="10">
        <v>1</v>
      </c>
      <c r="BA636" t="s">
        <v>22</v>
      </c>
      <c r="BB636" t="s">
        <v>88</v>
      </c>
      <c r="BD636" s="39" t="str">
        <f t="shared" si="19"/>
        <v>01/244521001BBukalapak</v>
      </c>
    </row>
    <row r="637" spans="2:58" ht="13.5" customHeight="1" x14ac:dyDescent="0.35">
      <c r="B637" s="10" t="s">
        <v>17</v>
      </c>
      <c r="C637" s="10" t="s">
        <v>2657</v>
      </c>
      <c r="D637" s="10" t="s">
        <v>549</v>
      </c>
      <c r="E637" s="10" t="s">
        <v>194</v>
      </c>
      <c r="F637" s="10" t="s">
        <v>736</v>
      </c>
      <c r="G637" s="137" t="s">
        <v>736</v>
      </c>
      <c r="H637" s="10"/>
      <c r="I637" s="10" t="s">
        <v>737</v>
      </c>
      <c r="J637" s="10" t="s">
        <v>9100</v>
      </c>
      <c r="K637" s="10" t="s">
        <v>9101</v>
      </c>
      <c r="L637" s="98">
        <f>IFERROR(VLOOKUP($F637&amp;$C637,Sales!$J:$W,9,0),0)</f>
        <v>0</v>
      </c>
      <c r="M637" s="98">
        <f>IFERROR(VLOOKUP($F637&amp;$C637,Sales!$J:$W,10,0),0)</f>
        <v>49459.459459459453</v>
      </c>
      <c r="N637" s="98">
        <f>IFERROR(VLOOKUP($F637&amp;$C637,Sales!$J:$W,11,0),0)</f>
        <v>0</v>
      </c>
      <c r="O637" s="98">
        <f>IFERROR(VLOOKUP($F637&amp;$C637,Sales!$J:$W,12,0),0)</f>
        <v>0.33333333333333331</v>
      </c>
      <c r="P637" s="98">
        <f>IFERROR(VLOOKUP($F637&amp;$C637,Sales!$J:$W,13,0),0)</f>
        <v>16486.486486486483</v>
      </c>
      <c r="Q637" s="98">
        <f>IFERROR(VLOOKUP($F637&amp;$C637,Sales!$A:$H,7,0),0)</f>
        <v>0</v>
      </c>
      <c r="R637" s="41">
        <f t="shared" si="18"/>
        <v>1</v>
      </c>
      <c r="S637" s="15">
        <v>1</v>
      </c>
      <c r="T637" s="15"/>
      <c r="U637" s="15"/>
      <c r="V637" s="15">
        <v>1</v>
      </c>
      <c r="W637" s="15">
        <v>1</v>
      </c>
      <c r="X637" s="15">
        <v>1</v>
      </c>
      <c r="Y637" s="41">
        <v>1</v>
      </c>
      <c r="Z637" s="41">
        <v>1</v>
      </c>
      <c r="AA637" s="41"/>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0">
        <v>1</v>
      </c>
      <c r="BA637" t="s">
        <v>8733</v>
      </c>
      <c r="BB637" t="s">
        <v>23</v>
      </c>
      <c r="BD637" s="39" t="str">
        <f t="shared" si="19"/>
        <v>01/245121102NBukalapak</v>
      </c>
    </row>
    <row r="638" spans="2:58" ht="13.5" customHeight="1" x14ac:dyDescent="0.35">
      <c r="B638" s="10" t="s">
        <v>17</v>
      </c>
      <c r="C638" s="10" t="s">
        <v>2657</v>
      </c>
      <c r="D638" s="10" t="s">
        <v>248</v>
      </c>
      <c r="E638" s="10" t="s">
        <v>194</v>
      </c>
      <c r="F638" s="10" t="s">
        <v>5780</v>
      </c>
      <c r="G638" s="137" t="s">
        <v>5780</v>
      </c>
      <c r="H638" s="10"/>
      <c r="I638" s="10">
        <v>0</v>
      </c>
      <c r="J638" s="10" t="s">
        <v>9102</v>
      </c>
      <c r="K638" s="10" t="s">
        <v>9103</v>
      </c>
      <c r="L638" s="98">
        <f>IFERROR(VLOOKUP($F638&amp;$C638,Sales!$J:$W,9,0),0)</f>
        <v>0</v>
      </c>
      <c r="M638" s="98">
        <f>IFERROR(VLOOKUP($F638&amp;$C638,Sales!$J:$W,10,0),0)</f>
        <v>0</v>
      </c>
      <c r="N638" s="98">
        <f>IFERROR(VLOOKUP($F638&amp;$C638,Sales!$J:$W,11,0),0)</f>
        <v>0</v>
      </c>
      <c r="O638" s="98">
        <f>IFERROR(VLOOKUP($F638&amp;$C638,Sales!$J:$W,12,0),0)</f>
        <v>0</v>
      </c>
      <c r="P638" s="98">
        <f>IFERROR(VLOOKUP($F638&amp;$C638,Sales!$J:$W,13,0),0)</f>
        <v>0</v>
      </c>
      <c r="Q638" s="98">
        <f>IFERROR(VLOOKUP($F638&amp;$C638,Sales!$A:$H,7,0),0)</f>
        <v>0</v>
      </c>
      <c r="R638" s="41" t="str">
        <f t="shared" si="18"/>
        <v>ERROR</v>
      </c>
      <c r="S638" s="15"/>
      <c r="T638" s="15"/>
      <c r="U638" s="15"/>
      <c r="V638" s="15"/>
      <c r="W638" s="15"/>
      <c r="X638" s="15"/>
      <c r="Y638" s="41"/>
      <c r="Z638" s="41"/>
      <c r="AA638" s="41"/>
      <c r="AB638" s="15"/>
      <c r="AC638" s="15"/>
      <c r="AD638" s="15"/>
      <c r="AE638" s="15"/>
      <c r="AF638" s="15"/>
      <c r="AG638" s="15"/>
      <c r="AH638" s="15"/>
      <c r="AI638" s="15"/>
      <c r="AJ638" s="41"/>
      <c r="AK638" s="15"/>
      <c r="AL638" s="15"/>
      <c r="AM638" s="15"/>
      <c r="AN638" s="15"/>
      <c r="AO638" s="15"/>
      <c r="AP638" s="15"/>
      <c r="AQ638" s="15"/>
      <c r="AR638" s="15"/>
      <c r="AS638" s="15"/>
      <c r="AT638" s="15"/>
      <c r="AU638" s="15"/>
      <c r="AV638" s="15"/>
      <c r="AW638" s="15"/>
      <c r="AX638" s="15"/>
      <c r="AY638" s="15"/>
      <c r="AZ638" s="10">
        <v>1</v>
      </c>
      <c r="BA638" t="s">
        <v>22</v>
      </c>
      <c r="BB638" t="s">
        <v>88</v>
      </c>
      <c r="BD638" s="39" t="str">
        <f t="shared" si="19"/>
        <v>01/244621005BBukalapak</v>
      </c>
    </row>
    <row r="639" spans="2:58" ht="13.5" customHeight="1" x14ac:dyDescent="0.35">
      <c r="B639" s="10" t="s">
        <v>17</v>
      </c>
      <c r="C639" s="10" t="s">
        <v>2657</v>
      </c>
      <c r="D639" s="10" t="s">
        <v>549</v>
      </c>
      <c r="E639" s="10" t="s">
        <v>194</v>
      </c>
      <c r="F639" s="10" t="s">
        <v>2526</v>
      </c>
      <c r="G639" s="137" t="s">
        <v>2526</v>
      </c>
      <c r="H639" s="10"/>
      <c r="I639" s="10" t="s">
        <v>2527</v>
      </c>
      <c r="J639" s="10" t="s">
        <v>2661</v>
      </c>
      <c r="K639" s="10" t="s">
        <v>2528</v>
      </c>
      <c r="L639" s="98">
        <f>IFERROR(VLOOKUP($F639&amp;$C639,Sales!$J:$W,9,0),0)</f>
        <v>0</v>
      </c>
      <c r="M639" s="98">
        <f>IFERROR(VLOOKUP($F639&amp;$C639,Sales!$J:$W,10,0),0)</f>
        <v>0</v>
      </c>
      <c r="N639" s="98">
        <f>IFERROR(VLOOKUP($F639&amp;$C639,Sales!$J:$W,11,0),0)</f>
        <v>0</v>
      </c>
      <c r="O639" s="98">
        <f>IFERROR(VLOOKUP($F639&amp;$C639,Sales!$J:$W,12,0),0)</f>
        <v>0</v>
      </c>
      <c r="P639" s="98">
        <f>IFERROR(VLOOKUP($F639&amp;$C639,Sales!$J:$W,13,0),0)</f>
        <v>0</v>
      </c>
      <c r="Q639" s="98">
        <f>IFERROR(VLOOKUP($F639&amp;$C639,Sales!$A:$H,7,0),0)</f>
        <v>0</v>
      </c>
      <c r="R639" s="41">
        <f t="shared" si="18"/>
        <v>1</v>
      </c>
      <c r="S639" s="15">
        <v>1</v>
      </c>
      <c r="T639" s="15"/>
      <c r="U639" s="15"/>
      <c r="V639" s="15">
        <v>1</v>
      </c>
      <c r="W639" s="15">
        <v>1</v>
      </c>
      <c r="X639" s="15">
        <v>1</v>
      </c>
      <c r="Y639" s="41">
        <v>1</v>
      </c>
      <c r="Z639" s="41">
        <v>1</v>
      </c>
      <c r="AA639" s="41"/>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0">
        <v>1</v>
      </c>
      <c r="BA639" t="s">
        <v>22</v>
      </c>
      <c r="BB639" t="s">
        <v>23</v>
      </c>
      <c r="BD639" s="39" t="str">
        <f t="shared" si="19"/>
        <v>01/395129504FBukalapak</v>
      </c>
    </row>
    <row r="640" spans="2:58" ht="13.5" customHeight="1" x14ac:dyDescent="0.35">
      <c r="B640" s="10" t="s">
        <v>17</v>
      </c>
      <c r="C640" s="10" t="s">
        <v>2657</v>
      </c>
      <c r="D640" s="10" t="s">
        <v>549</v>
      </c>
      <c r="E640" s="10" t="s">
        <v>194</v>
      </c>
      <c r="F640" s="10" t="s">
        <v>2496</v>
      </c>
      <c r="G640" s="137" t="s">
        <v>2496</v>
      </c>
      <c r="H640" s="10"/>
      <c r="I640" s="10" t="s">
        <v>3609</v>
      </c>
      <c r="J640" s="10" t="s">
        <v>2662</v>
      </c>
      <c r="K640" s="10" t="s">
        <v>2530</v>
      </c>
      <c r="L640" s="98">
        <f>IFERROR(VLOOKUP($F640&amp;$C640,Sales!$J:$W,9,0),0)</f>
        <v>0</v>
      </c>
      <c r="M640" s="98">
        <f>IFERROR(VLOOKUP($F640&amp;$C640,Sales!$J:$W,10,0),0)</f>
        <v>0</v>
      </c>
      <c r="N640" s="98">
        <f>IFERROR(VLOOKUP($F640&amp;$C640,Sales!$J:$W,11,0),0)</f>
        <v>0</v>
      </c>
      <c r="O640" s="98">
        <f>IFERROR(VLOOKUP($F640&amp;$C640,Sales!$J:$W,12,0),0)</f>
        <v>0</v>
      </c>
      <c r="P640" s="98">
        <f>IFERROR(VLOOKUP($F640&amp;$C640,Sales!$J:$W,13,0),0)</f>
        <v>0</v>
      </c>
      <c r="Q640" s="98">
        <f>IFERROR(VLOOKUP($F640&amp;$C640,Sales!$A:$H,7,0),0)</f>
        <v>0</v>
      </c>
      <c r="R640" s="41">
        <f t="shared" si="18"/>
        <v>1</v>
      </c>
      <c r="S640" s="15">
        <v>1</v>
      </c>
      <c r="T640" s="15"/>
      <c r="U640" s="15"/>
      <c r="V640" s="15">
        <v>1</v>
      </c>
      <c r="W640" s="15">
        <v>1</v>
      </c>
      <c r="X640" s="15">
        <v>1</v>
      </c>
      <c r="Y640" s="41">
        <v>1</v>
      </c>
      <c r="Z640" s="41">
        <v>1</v>
      </c>
      <c r="AA640" s="41"/>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0">
        <v>1</v>
      </c>
      <c r="BA640" t="s">
        <v>22</v>
      </c>
      <c r="BB640" t="s">
        <v>23</v>
      </c>
      <c r="BD640" s="39" t="str">
        <f t="shared" si="19"/>
        <v>01/395129504GBukalapak</v>
      </c>
    </row>
    <row r="641" spans="2:56" ht="13.5" customHeight="1" x14ac:dyDescent="0.35">
      <c r="B641" s="10" t="s">
        <v>17</v>
      </c>
      <c r="C641" s="10" t="s">
        <v>2657</v>
      </c>
      <c r="D641" s="10" t="s">
        <v>549</v>
      </c>
      <c r="E641" s="10" t="s">
        <v>194</v>
      </c>
      <c r="F641" s="10" t="s">
        <v>2007</v>
      </c>
      <c r="G641" s="137" t="s">
        <v>2007</v>
      </c>
      <c r="H641" s="10"/>
      <c r="I641" s="10" t="s">
        <v>2009</v>
      </c>
      <c r="J641" s="10" t="s">
        <v>9104</v>
      </c>
      <c r="K641" s="10" t="s">
        <v>9105</v>
      </c>
      <c r="L641" s="98">
        <f>IFERROR(VLOOKUP($F641&amp;$C641,Sales!$J:$W,9,0),0)</f>
        <v>0</v>
      </c>
      <c r="M641" s="98">
        <f>IFERROR(VLOOKUP($F641&amp;$C641,Sales!$J:$W,10,0),0)</f>
        <v>0</v>
      </c>
      <c r="N641" s="98">
        <f>IFERROR(VLOOKUP($F641&amp;$C641,Sales!$J:$W,11,0),0)</f>
        <v>0</v>
      </c>
      <c r="O641" s="98">
        <f>IFERROR(VLOOKUP($F641&amp;$C641,Sales!$J:$W,12,0),0)</f>
        <v>0</v>
      </c>
      <c r="P641" s="98">
        <f>IFERROR(VLOOKUP($F641&amp;$C641,Sales!$J:$W,13,0),0)</f>
        <v>0</v>
      </c>
      <c r="Q641" s="98">
        <f>IFERROR(VLOOKUP($F641&amp;$C641,Sales!$A:$H,7,0),0)</f>
        <v>0</v>
      </c>
      <c r="R641" s="41">
        <f t="shared" si="18"/>
        <v>1</v>
      </c>
      <c r="S641" s="15">
        <v>1</v>
      </c>
      <c r="T641" s="15"/>
      <c r="U641" s="15"/>
      <c r="V641" s="15">
        <v>1</v>
      </c>
      <c r="W641" s="15">
        <v>1</v>
      </c>
      <c r="X641" s="15">
        <v>1</v>
      </c>
      <c r="Y641" s="41">
        <v>1</v>
      </c>
      <c r="Z641" s="41">
        <v>1</v>
      </c>
      <c r="AA641" s="41"/>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0">
        <v>1</v>
      </c>
      <c r="BA641" t="s">
        <v>22</v>
      </c>
      <c r="BB641" t="s">
        <v>23</v>
      </c>
      <c r="BD641" s="39" t="str">
        <f t="shared" si="19"/>
        <v>01/395129501QBukalapak</v>
      </c>
    </row>
    <row r="642" spans="2:56" ht="13.5" customHeight="1" x14ac:dyDescent="0.35">
      <c r="B642" s="10" t="s">
        <v>17</v>
      </c>
      <c r="C642" s="10" t="s">
        <v>2657</v>
      </c>
      <c r="D642" s="10" t="s">
        <v>549</v>
      </c>
      <c r="E642" s="10" t="s">
        <v>194</v>
      </c>
      <c r="F642" s="10" t="s">
        <v>2387</v>
      </c>
      <c r="G642" s="137" t="s">
        <v>2387</v>
      </c>
      <c r="H642" s="10"/>
      <c r="I642" s="10" t="s">
        <v>3603</v>
      </c>
      <c r="J642" s="10" t="s">
        <v>5326</v>
      </c>
      <c r="K642" s="10" t="s">
        <v>2534</v>
      </c>
      <c r="L642" s="98">
        <f>IFERROR(VLOOKUP($F642&amp;$C642,Sales!$J:$W,9,0),0)</f>
        <v>0</v>
      </c>
      <c r="M642" s="98">
        <f>IFERROR(VLOOKUP($F642&amp;$C642,Sales!$J:$W,10,0),0)</f>
        <v>0</v>
      </c>
      <c r="N642" s="98">
        <f>IFERROR(VLOOKUP($F642&amp;$C642,Sales!$J:$W,11,0),0)</f>
        <v>0</v>
      </c>
      <c r="O642" s="98">
        <f>IFERROR(VLOOKUP($F642&amp;$C642,Sales!$J:$W,12,0),0)</f>
        <v>0</v>
      </c>
      <c r="P642" s="98">
        <f>IFERROR(VLOOKUP($F642&amp;$C642,Sales!$J:$W,13,0),0)</f>
        <v>0</v>
      </c>
      <c r="Q642" s="98">
        <f>IFERROR(VLOOKUP($F642&amp;$C642,Sales!$A:$H,7,0),0)</f>
        <v>0</v>
      </c>
      <c r="R642" s="41">
        <f t="shared" si="18"/>
        <v>1</v>
      </c>
      <c r="S642" s="15">
        <v>1</v>
      </c>
      <c r="T642" s="15"/>
      <c r="U642" s="15"/>
      <c r="V642" s="15">
        <v>1</v>
      </c>
      <c r="W642" s="15">
        <v>1</v>
      </c>
      <c r="X642" s="15">
        <v>1</v>
      </c>
      <c r="Y642" s="41">
        <v>1</v>
      </c>
      <c r="Z642" s="41">
        <v>1</v>
      </c>
      <c r="AA642" s="41"/>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0">
        <v>1</v>
      </c>
      <c r="BA642" t="s">
        <v>22</v>
      </c>
      <c r="BB642" t="s">
        <v>23</v>
      </c>
      <c r="BD642" s="39" t="str">
        <f t="shared" si="19"/>
        <v>01/395129501PBukalapak</v>
      </c>
    </row>
    <row r="643" spans="2:56" ht="13.5" customHeight="1" x14ac:dyDescent="0.35">
      <c r="B643" s="10" t="s">
        <v>17</v>
      </c>
      <c r="C643" s="10" t="s">
        <v>2657</v>
      </c>
      <c r="D643" s="10" t="s">
        <v>549</v>
      </c>
      <c r="E643" s="10" t="s">
        <v>194</v>
      </c>
      <c r="F643" s="10" t="s">
        <v>607</v>
      </c>
      <c r="G643" s="137" t="s">
        <v>607</v>
      </c>
      <c r="H643" s="10"/>
      <c r="I643" s="10" t="s">
        <v>608</v>
      </c>
      <c r="J643" s="10" t="s">
        <v>2700</v>
      </c>
      <c r="K643" s="10" t="s">
        <v>2701</v>
      </c>
      <c r="L643" s="98">
        <f>IFERROR(VLOOKUP($F643&amp;$C643,Sales!$J:$W,9,0),0)</f>
        <v>350810.81081081077</v>
      </c>
      <c r="M643" s="98">
        <f>IFERROR(VLOOKUP($F643&amp;$C643,Sales!$J:$W,10,0),0)</f>
        <v>877027.02702702698</v>
      </c>
      <c r="N643" s="98">
        <f>IFERROR(VLOOKUP($F643&amp;$C643,Sales!$J:$W,11,0),0)</f>
        <v>701621.62162162154</v>
      </c>
      <c r="O643" s="98">
        <f>IFERROR(VLOOKUP($F643&amp;$C643,Sales!$J:$W,12,0),0)</f>
        <v>11</v>
      </c>
      <c r="P643" s="98">
        <f>IFERROR(VLOOKUP($F643&amp;$C643,Sales!$J:$W,13,0),0)</f>
        <v>643153.15315315302</v>
      </c>
      <c r="Q643" s="98">
        <f>IFERROR(VLOOKUP($F643&amp;$C643,Sales!$A:$H,7,0),0)</f>
        <v>0</v>
      </c>
      <c r="R643" s="41">
        <f t="shared" si="18"/>
        <v>1</v>
      </c>
      <c r="S643" s="15">
        <v>1</v>
      </c>
      <c r="T643" s="15"/>
      <c r="U643" s="15"/>
      <c r="V643" s="15">
        <v>1</v>
      </c>
      <c r="W643" s="15">
        <v>1</v>
      </c>
      <c r="X643" s="15">
        <v>1</v>
      </c>
      <c r="Y643" s="41">
        <v>1</v>
      </c>
      <c r="Z643" s="41">
        <v>1</v>
      </c>
      <c r="AA643" s="41"/>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0">
        <v>1</v>
      </c>
      <c r="BA643" t="s">
        <v>22</v>
      </c>
      <c r="BB643" t="s">
        <v>23</v>
      </c>
      <c r="BD643" s="39" t="str">
        <f t="shared" si="19"/>
        <v>01/245121101WBukalapak</v>
      </c>
    </row>
    <row r="644" spans="2:56" ht="13.5" customHeight="1" x14ac:dyDescent="0.35">
      <c r="B644" s="10" t="s">
        <v>17</v>
      </c>
      <c r="C644" s="10" t="s">
        <v>2657</v>
      </c>
      <c r="D644" s="10" t="s">
        <v>549</v>
      </c>
      <c r="E644" s="10" t="s">
        <v>194</v>
      </c>
      <c r="F644" s="10" t="s">
        <v>1333</v>
      </c>
      <c r="G644" s="137" t="s">
        <v>1333</v>
      </c>
      <c r="H644" s="10"/>
      <c r="I644" s="10" t="s">
        <v>1334</v>
      </c>
      <c r="J644" s="10" t="s">
        <v>9106</v>
      </c>
      <c r="K644" s="10" t="s">
        <v>9107</v>
      </c>
      <c r="L644" s="98">
        <f>IFERROR(VLOOKUP($F644&amp;$C644,Sales!$J:$W,9,0),0)</f>
        <v>0</v>
      </c>
      <c r="M644" s="98">
        <f>IFERROR(VLOOKUP($F644&amp;$C644,Sales!$J:$W,10,0),0)</f>
        <v>0</v>
      </c>
      <c r="N644" s="98">
        <f>IFERROR(VLOOKUP($F644&amp;$C644,Sales!$J:$W,11,0),0)</f>
        <v>0</v>
      </c>
      <c r="O644" s="98">
        <f>IFERROR(VLOOKUP($F644&amp;$C644,Sales!$J:$W,12,0),0)</f>
        <v>0</v>
      </c>
      <c r="P644" s="98">
        <f>IFERROR(VLOOKUP($F644&amp;$C644,Sales!$J:$W,13,0),0)</f>
        <v>0</v>
      </c>
      <c r="Q644" s="98">
        <f>IFERROR(VLOOKUP($F644&amp;$C644,Sales!$A:$H,7,0),0)</f>
        <v>0</v>
      </c>
      <c r="R644" s="41">
        <f t="shared" ref="R644:R707" si="20">IFERROR(AVERAGE($S644:$AW644),"ERROR")</f>
        <v>1</v>
      </c>
      <c r="S644" s="15">
        <v>1</v>
      </c>
      <c r="T644" s="15"/>
      <c r="U644" s="15"/>
      <c r="V644" s="15">
        <v>1</v>
      </c>
      <c r="W644" s="15">
        <v>1</v>
      </c>
      <c r="X644" s="15">
        <v>1</v>
      </c>
      <c r="Y644" s="41">
        <v>1</v>
      </c>
      <c r="Z644" s="41">
        <v>1</v>
      </c>
      <c r="AA644" s="41"/>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0">
        <v>1</v>
      </c>
      <c r="BA644" t="s">
        <v>8733</v>
      </c>
      <c r="BB644" t="s">
        <v>23</v>
      </c>
      <c r="BD644" s="39" t="str">
        <f t="shared" ref="BD644:BD707" si="21">F644&amp;C644</f>
        <v>01/395129503DBukalapak</v>
      </c>
    </row>
    <row r="645" spans="2:56" ht="13.5" customHeight="1" x14ac:dyDescent="0.35">
      <c r="B645" s="10" t="s">
        <v>17</v>
      </c>
      <c r="C645" s="10" t="s">
        <v>2657</v>
      </c>
      <c r="D645" s="10" t="s">
        <v>549</v>
      </c>
      <c r="E645" s="10" t="s">
        <v>194</v>
      </c>
      <c r="F645" s="10" t="s">
        <v>2491</v>
      </c>
      <c r="G645" s="137" t="s">
        <v>2491</v>
      </c>
      <c r="H645" s="10"/>
      <c r="I645" s="10" t="s">
        <v>2493</v>
      </c>
      <c r="J645" s="10" t="s">
        <v>5335</v>
      </c>
      <c r="K645" s="10" t="s">
        <v>5336</v>
      </c>
      <c r="L645" s="98">
        <f>IFERROR(VLOOKUP($F645&amp;$C645,Sales!$J:$W,9,0),0)</f>
        <v>0</v>
      </c>
      <c r="M645" s="98">
        <f>IFERROR(VLOOKUP($F645&amp;$C645,Sales!$J:$W,10,0),0)</f>
        <v>0</v>
      </c>
      <c r="N645" s="98">
        <f>IFERROR(VLOOKUP($F645&amp;$C645,Sales!$J:$W,11,0),0)</f>
        <v>0</v>
      </c>
      <c r="O645" s="98">
        <f>IFERROR(VLOOKUP($F645&amp;$C645,Sales!$J:$W,12,0),0)</f>
        <v>0</v>
      </c>
      <c r="P645" s="98">
        <f>IFERROR(VLOOKUP($F645&amp;$C645,Sales!$J:$W,13,0),0)</f>
        <v>0</v>
      </c>
      <c r="Q645" s="98">
        <f>IFERROR(VLOOKUP($F645&amp;$C645,Sales!$A:$H,7,0),0)</f>
        <v>0</v>
      </c>
      <c r="R645" s="41" t="str">
        <f t="shared" si="20"/>
        <v>ERROR</v>
      </c>
      <c r="S645" s="15"/>
      <c r="T645" s="15"/>
      <c r="U645" s="15"/>
      <c r="V645" s="15"/>
      <c r="W645" s="15"/>
      <c r="X645" s="15"/>
      <c r="Y645" s="41"/>
      <c r="Z645" s="41"/>
      <c r="AA645" s="41"/>
      <c r="AB645" s="15"/>
      <c r="AC645" s="15"/>
      <c r="AD645" s="15"/>
      <c r="AE645" s="15"/>
      <c r="AF645" s="15"/>
      <c r="AG645" s="15"/>
      <c r="AH645" s="15"/>
      <c r="AI645" s="15"/>
      <c r="AJ645" s="41"/>
      <c r="AK645" s="15"/>
      <c r="AL645" s="15"/>
      <c r="AM645" s="15"/>
      <c r="AN645" s="15"/>
      <c r="AO645" s="15"/>
      <c r="AP645" s="15"/>
      <c r="AQ645" s="15"/>
      <c r="AR645" s="15"/>
      <c r="AS645" s="15"/>
      <c r="AT645" s="15"/>
      <c r="AU645" s="15"/>
      <c r="AV645" s="15"/>
      <c r="AW645" s="15"/>
      <c r="AX645" s="15"/>
      <c r="AY645" s="15"/>
      <c r="AZ645" s="10">
        <v>1</v>
      </c>
      <c r="BA645" t="s">
        <v>22</v>
      </c>
      <c r="BB645" t="s">
        <v>13210</v>
      </c>
      <c r="BD645" s="39" t="str">
        <f t="shared" si="21"/>
        <v>01/395129502XBukalapak</v>
      </c>
    </row>
    <row r="646" spans="2:56" ht="13.5" customHeight="1" x14ac:dyDescent="0.35">
      <c r="B646" s="10" t="s">
        <v>17</v>
      </c>
      <c r="C646" s="10" t="s">
        <v>2657</v>
      </c>
      <c r="D646" s="10" t="s">
        <v>549</v>
      </c>
      <c r="E646" s="10" t="s">
        <v>194</v>
      </c>
      <c r="F646" s="10" t="s">
        <v>2458</v>
      </c>
      <c r="G646" s="137" t="s">
        <v>2458</v>
      </c>
      <c r="H646" s="10"/>
      <c r="I646" s="10" t="s">
        <v>2459</v>
      </c>
      <c r="J646" s="10" t="s">
        <v>2707</v>
      </c>
      <c r="K646" s="10" t="s">
        <v>2708</v>
      </c>
      <c r="L646" s="98">
        <f>IFERROR(VLOOKUP($F646&amp;$C646,Sales!$J:$W,9,0),0)</f>
        <v>0</v>
      </c>
      <c r="M646" s="98">
        <f>IFERROR(VLOOKUP($F646&amp;$C646,Sales!$J:$W,10,0),0)</f>
        <v>0</v>
      </c>
      <c r="N646" s="98">
        <f>IFERROR(VLOOKUP($F646&amp;$C646,Sales!$J:$W,11,0),0)</f>
        <v>0</v>
      </c>
      <c r="O646" s="98">
        <f>IFERROR(VLOOKUP($F646&amp;$C646,Sales!$J:$W,12,0),0)</f>
        <v>0</v>
      </c>
      <c r="P646" s="98">
        <f>IFERROR(VLOOKUP($F646&amp;$C646,Sales!$J:$W,13,0),0)</f>
        <v>0</v>
      </c>
      <c r="Q646" s="98">
        <f>IFERROR(VLOOKUP($F646&amp;$C646,Sales!$A:$H,7,0),0)</f>
        <v>0</v>
      </c>
      <c r="R646" s="41">
        <f t="shared" si="20"/>
        <v>1</v>
      </c>
      <c r="S646" s="15">
        <v>1</v>
      </c>
      <c r="T646" s="15"/>
      <c r="U646" s="15"/>
      <c r="V646" s="15">
        <v>1</v>
      </c>
      <c r="W646" s="15">
        <v>1</v>
      </c>
      <c r="X646" s="15">
        <v>1</v>
      </c>
      <c r="Y646" s="41">
        <v>1</v>
      </c>
      <c r="Z646" s="41">
        <v>1</v>
      </c>
      <c r="AA646" s="41"/>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0">
        <v>1</v>
      </c>
      <c r="BA646" t="s">
        <v>8733</v>
      </c>
      <c r="BB646" t="s">
        <v>23</v>
      </c>
      <c r="BD646" s="39" t="str">
        <f t="shared" si="21"/>
        <v>01/395129502WBukalapak</v>
      </c>
    </row>
    <row r="647" spans="2:56" ht="13.5" customHeight="1" x14ac:dyDescent="0.35">
      <c r="B647" s="10" t="s">
        <v>17</v>
      </c>
      <c r="C647" s="10" t="s">
        <v>2657</v>
      </c>
      <c r="D647" s="10" t="s">
        <v>549</v>
      </c>
      <c r="E647" s="10" t="s">
        <v>194</v>
      </c>
      <c r="F647" s="10" t="s">
        <v>2460</v>
      </c>
      <c r="G647" s="137" t="s">
        <v>2460</v>
      </c>
      <c r="H647" s="10"/>
      <c r="I647" s="10" t="s">
        <v>2461</v>
      </c>
      <c r="J647" s="10" t="s">
        <v>9108</v>
      </c>
      <c r="K647" s="10" t="s">
        <v>9109</v>
      </c>
      <c r="L647" s="98">
        <f>IFERROR(VLOOKUP($F647&amp;$C647,Sales!$J:$W,9,0),0)</f>
        <v>0</v>
      </c>
      <c r="M647" s="98">
        <f>IFERROR(VLOOKUP($F647&amp;$C647,Sales!$J:$W,10,0),0)</f>
        <v>0</v>
      </c>
      <c r="N647" s="98">
        <f>IFERROR(VLOOKUP($F647&amp;$C647,Sales!$J:$W,11,0),0)</f>
        <v>0</v>
      </c>
      <c r="O647" s="98">
        <f>IFERROR(VLOOKUP($F647&amp;$C647,Sales!$J:$W,12,0),0)</f>
        <v>0</v>
      </c>
      <c r="P647" s="98">
        <f>IFERROR(VLOOKUP($F647&amp;$C647,Sales!$J:$W,13,0),0)</f>
        <v>0</v>
      </c>
      <c r="Q647" s="98">
        <f>IFERROR(VLOOKUP($F647&amp;$C647,Sales!$A:$H,7,0),0)</f>
        <v>0</v>
      </c>
      <c r="R647" s="41" t="str">
        <f t="shared" si="20"/>
        <v>ERROR</v>
      </c>
      <c r="S647" s="15"/>
      <c r="T647" s="15"/>
      <c r="U647" s="15"/>
      <c r="V647" s="15"/>
      <c r="W647" s="15"/>
      <c r="X647" s="15"/>
      <c r="Y647" s="41"/>
      <c r="Z647" s="41"/>
      <c r="AA647" s="41"/>
      <c r="AB647" s="15"/>
      <c r="AC647" s="15"/>
      <c r="AD647" s="15"/>
      <c r="AE647" s="15"/>
      <c r="AF647" s="15"/>
      <c r="AG647" s="15"/>
      <c r="AH647" s="15"/>
      <c r="AI647" s="15"/>
      <c r="AJ647" s="41"/>
      <c r="AK647" s="15"/>
      <c r="AL647" s="15"/>
      <c r="AM647" s="15"/>
      <c r="AN647" s="15"/>
      <c r="AO647" s="15"/>
      <c r="AP647" s="15"/>
      <c r="AQ647" s="15"/>
      <c r="AR647" s="15"/>
      <c r="AS647" s="15"/>
      <c r="AT647" s="15"/>
      <c r="AU647" s="15"/>
      <c r="AV647" s="15"/>
      <c r="AW647" s="15"/>
      <c r="AX647" s="15"/>
      <c r="AY647" s="15"/>
      <c r="AZ647" s="10">
        <v>1</v>
      </c>
      <c r="BA647" t="s">
        <v>22</v>
      </c>
      <c r="BB647" t="s">
        <v>13210</v>
      </c>
      <c r="BD647" s="39" t="str">
        <f t="shared" si="21"/>
        <v>01/395129503GBukalapak</v>
      </c>
    </row>
    <row r="648" spans="2:56" ht="13.5" customHeight="1" x14ac:dyDescent="0.35">
      <c r="B648" s="10" t="s">
        <v>17</v>
      </c>
      <c r="C648" s="10" t="s">
        <v>2657</v>
      </c>
      <c r="D648" s="10" t="s">
        <v>193</v>
      </c>
      <c r="E648" s="10" t="s">
        <v>194</v>
      </c>
      <c r="F648" s="10" t="s">
        <v>6002</v>
      </c>
      <c r="G648" s="137" t="s">
        <v>6002</v>
      </c>
      <c r="H648" s="10"/>
      <c r="I648" s="10">
        <v>0</v>
      </c>
      <c r="J648" s="10" t="s">
        <v>9110</v>
      </c>
      <c r="K648" s="10" t="s">
        <v>9111</v>
      </c>
      <c r="L648" s="98">
        <f>IFERROR(VLOOKUP($F648&amp;$C648,Sales!$J:$W,9,0),0)</f>
        <v>0</v>
      </c>
      <c r="M648" s="98">
        <f>IFERROR(VLOOKUP($F648&amp;$C648,Sales!$J:$W,10,0),0)</f>
        <v>0</v>
      </c>
      <c r="N648" s="98">
        <f>IFERROR(VLOOKUP($F648&amp;$C648,Sales!$J:$W,11,0),0)</f>
        <v>0</v>
      </c>
      <c r="O648" s="98">
        <f>IFERROR(VLOOKUP($F648&amp;$C648,Sales!$J:$W,12,0),0)</f>
        <v>0</v>
      </c>
      <c r="P648" s="98">
        <f>IFERROR(VLOOKUP($F648&amp;$C648,Sales!$J:$W,13,0),0)</f>
        <v>0</v>
      </c>
      <c r="Q648" s="98">
        <f>IFERROR(VLOOKUP($F648&amp;$C648,Sales!$A:$H,7,0),0)</f>
        <v>0</v>
      </c>
      <c r="R648" s="41" t="str">
        <f t="shared" si="20"/>
        <v>ERROR</v>
      </c>
      <c r="S648" s="15"/>
      <c r="T648" s="15"/>
      <c r="U648" s="15"/>
      <c r="V648" s="15"/>
      <c r="W648" s="15"/>
      <c r="X648" s="15"/>
      <c r="Y648" s="41"/>
      <c r="Z648" s="41"/>
      <c r="AA648" s="41"/>
      <c r="AB648" s="15"/>
      <c r="AC648" s="15"/>
      <c r="AD648" s="15"/>
      <c r="AE648" s="15"/>
      <c r="AF648" s="15"/>
      <c r="AG648" s="15"/>
      <c r="AH648" s="15"/>
      <c r="AI648" s="15"/>
      <c r="AJ648" s="41"/>
      <c r="AK648" s="15"/>
      <c r="AL648" s="15"/>
      <c r="AM648" s="15"/>
      <c r="AN648" s="15"/>
      <c r="AO648" s="15"/>
      <c r="AP648" s="15"/>
      <c r="AQ648" s="15"/>
      <c r="AR648" s="15"/>
      <c r="AS648" s="15"/>
      <c r="AT648" s="15"/>
      <c r="AU648" s="15"/>
      <c r="AV648" s="15"/>
      <c r="AW648" s="15"/>
      <c r="AX648" s="15"/>
      <c r="AY648" s="15"/>
      <c r="AZ648" s="10">
        <v>1</v>
      </c>
      <c r="BA648" t="s">
        <v>22</v>
      </c>
      <c r="BB648" t="s">
        <v>88</v>
      </c>
      <c r="BD648" s="39" t="str">
        <f t="shared" si="21"/>
        <v>01/244521107ABukalapak</v>
      </c>
    </row>
    <row r="649" spans="2:56" ht="13.5" customHeight="1" x14ac:dyDescent="0.35">
      <c r="B649" s="10" t="s">
        <v>17</v>
      </c>
      <c r="C649" s="10" t="s">
        <v>2657</v>
      </c>
      <c r="D649" s="10" t="s">
        <v>294</v>
      </c>
      <c r="E649" s="10" t="s">
        <v>295</v>
      </c>
      <c r="F649" s="10" t="s">
        <v>1169</v>
      </c>
      <c r="G649" s="137" t="s">
        <v>1169</v>
      </c>
      <c r="H649" s="10"/>
      <c r="I649" s="10">
        <v>0</v>
      </c>
      <c r="J649" s="10" t="s">
        <v>9112</v>
      </c>
      <c r="K649" s="10" t="s">
        <v>7436</v>
      </c>
      <c r="L649" s="98">
        <f>IFERROR(VLOOKUP($F649&amp;$C649,Sales!$J:$W,9,0),0)</f>
        <v>0</v>
      </c>
      <c r="M649" s="98">
        <f>IFERROR(VLOOKUP($F649&amp;$C649,Sales!$J:$W,10,0),0)</f>
        <v>0</v>
      </c>
      <c r="N649" s="98">
        <f>IFERROR(VLOOKUP($F649&amp;$C649,Sales!$J:$W,11,0),0)</f>
        <v>0</v>
      </c>
      <c r="O649" s="98">
        <f>IFERROR(VLOOKUP($F649&amp;$C649,Sales!$J:$W,12,0),0)</f>
        <v>0</v>
      </c>
      <c r="P649" s="98">
        <f>IFERROR(VLOOKUP($F649&amp;$C649,Sales!$J:$W,13,0),0)</f>
        <v>0</v>
      </c>
      <c r="Q649" s="98">
        <f>IFERROR(VLOOKUP($F649&amp;$C649,Sales!$A:$H,7,0),0)</f>
        <v>0</v>
      </c>
      <c r="R649" s="41" t="str">
        <f t="shared" si="20"/>
        <v>ERROR</v>
      </c>
      <c r="S649" s="15"/>
      <c r="T649" s="15"/>
      <c r="U649" s="15"/>
      <c r="V649" s="15"/>
      <c r="W649" s="15"/>
      <c r="X649" s="15"/>
      <c r="Y649" s="41"/>
      <c r="Z649" s="41"/>
      <c r="AA649" s="41"/>
      <c r="AB649" s="15"/>
      <c r="AC649" s="15"/>
      <c r="AD649" s="15"/>
      <c r="AE649" s="15"/>
      <c r="AF649" s="15"/>
      <c r="AG649" s="15"/>
      <c r="AH649" s="15"/>
      <c r="AI649" s="15"/>
      <c r="AJ649" s="41"/>
      <c r="AK649" s="15"/>
      <c r="AL649" s="15"/>
      <c r="AM649" s="15"/>
      <c r="AN649" s="15"/>
      <c r="AO649" s="15"/>
      <c r="AP649" s="15"/>
      <c r="AQ649" s="15"/>
      <c r="AR649" s="15"/>
      <c r="AS649" s="15"/>
      <c r="AT649" s="15"/>
      <c r="AU649" s="15"/>
      <c r="AV649" s="15"/>
      <c r="AW649" s="15"/>
      <c r="AX649" s="15"/>
      <c r="AY649" s="15"/>
      <c r="AZ649" s="10">
        <v>1</v>
      </c>
      <c r="BA649" t="s">
        <v>22</v>
      </c>
      <c r="BB649" t="s">
        <v>88</v>
      </c>
      <c r="BD649" s="39" t="str">
        <f t="shared" si="21"/>
        <v>01/294826003CBukalapak</v>
      </c>
    </row>
    <row r="650" spans="2:56" ht="13.5" customHeight="1" x14ac:dyDescent="0.35">
      <c r="B650" s="10" t="s">
        <v>17</v>
      </c>
      <c r="C650" s="10" t="s">
        <v>2657</v>
      </c>
      <c r="D650" s="10" t="s">
        <v>549</v>
      </c>
      <c r="E650" s="10" t="s">
        <v>194</v>
      </c>
      <c r="F650" s="10" t="s">
        <v>1391</v>
      </c>
      <c r="G650" s="137" t="s">
        <v>1391</v>
      </c>
      <c r="H650" s="10"/>
      <c r="I650" s="10" t="s">
        <v>1392</v>
      </c>
      <c r="J650" s="10" t="s">
        <v>9113</v>
      </c>
      <c r="K650" s="10" t="s">
        <v>6009</v>
      </c>
      <c r="L650" s="98">
        <f>IFERROR(VLOOKUP($F650&amp;$C650,Sales!$J:$W,9,0),0)</f>
        <v>0</v>
      </c>
      <c r="M650" s="98">
        <f>IFERROR(VLOOKUP($F650&amp;$C650,Sales!$J:$W,10,0),0)</f>
        <v>0</v>
      </c>
      <c r="N650" s="98">
        <f>IFERROR(VLOOKUP($F650&amp;$C650,Sales!$J:$W,11,0),0)</f>
        <v>0</v>
      </c>
      <c r="O650" s="98">
        <f>IFERROR(VLOOKUP($F650&amp;$C650,Sales!$J:$W,12,0),0)</f>
        <v>0</v>
      </c>
      <c r="P650" s="98">
        <f>IFERROR(VLOOKUP($F650&amp;$C650,Sales!$J:$W,13,0),0)</f>
        <v>0</v>
      </c>
      <c r="Q650" s="98">
        <f>IFERROR(VLOOKUP($F650&amp;$C650,Sales!$A:$H,7,0),0)</f>
        <v>0</v>
      </c>
      <c r="R650" s="41" t="str">
        <f t="shared" si="20"/>
        <v>ERROR</v>
      </c>
      <c r="S650" s="15"/>
      <c r="T650" s="15"/>
      <c r="U650" s="15"/>
      <c r="V650" s="15"/>
      <c r="W650" s="15"/>
      <c r="X650" s="15"/>
      <c r="Y650" s="41"/>
      <c r="Z650" s="41"/>
      <c r="AA650" s="41"/>
      <c r="AB650" s="15"/>
      <c r="AC650" s="15"/>
      <c r="AD650" s="15"/>
      <c r="AE650" s="15"/>
      <c r="AF650" s="15"/>
      <c r="AG650" s="15"/>
      <c r="AH650" s="15"/>
      <c r="AI650" s="15"/>
      <c r="AJ650" s="41"/>
      <c r="AK650" s="15"/>
      <c r="AL650" s="15"/>
      <c r="AM650" s="15"/>
      <c r="AN650" s="15"/>
      <c r="AO650" s="15"/>
      <c r="AP650" s="15"/>
      <c r="AQ650" s="15"/>
      <c r="AR650" s="15"/>
      <c r="AS650" s="15"/>
      <c r="AT650" s="15"/>
      <c r="AU650" s="15"/>
      <c r="AV650" s="15"/>
      <c r="AW650" s="15"/>
      <c r="AX650" s="15"/>
      <c r="AY650" s="15"/>
      <c r="AZ650" s="10">
        <v>1</v>
      </c>
      <c r="BA650" t="s">
        <v>22</v>
      </c>
      <c r="BB650" t="s">
        <v>88</v>
      </c>
      <c r="BD650" s="39" t="str">
        <f t="shared" si="21"/>
        <v>01/245121007GBukalapak</v>
      </c>
    </row>
    <row r="651" spans="2:56" ht="13.5" customHeight="1" x14ac:dyDescent="0.35">
      <c r="B651" s="10" t="s">
        <v>17</v>
      </c>
      <c r="C651" s="10" t="s">
        <v>2657</v>
      </c>
      <c r="D651" s="10" t="s">
        <v>549</v>
      </c>
      <c r="E651" s="10" t="s">
        <v>194</v>
      </c>
      <c r="F651" s="10" t="s">
        <v>595</v>
      </c>
      <c r="G651" s="137" t="s">
        <v>595</v>
      </c>
      <c r="H651" s="10"/>
      <c r="I651" s="10" t="s">
        <v>596</v>
      </c>
      <c r="J651" s="10" t="s">
        <v>9114</v>
      </c>
      <c r="K651" s="10" t="s">
        <v>9115</v>
      </c>
      <c r="L651" s="98">
        <f>IFERROR(VLOOKUP($F651&amp;$C651,Sales!$J:$W,9,0),0)</f>
        <v>701621.62162162154</v>
      </c>
      <c r="M651" s="98">
        <f>IFERROR(VLOOKUP($F651&amp;$C651,Sales!$J:$W,10,0),0)</f>
        <v>0</v>
      </c>
      <c r="N651" s="98">
        <f>IFERROR(VLOOKUP($F651&amp;$C651,Sales!$J:$W,11,0),0)</f>
        <v>701621.62162162154</v>
      </c>
      <c r="O651" s="98">
        <f>IFERROR(VLOOKUP($F651&amp;$C651,Sales!$J:$W,12,0),0)</f>
        <v>8</v>
      </c>
      <c r="P651" s="98">
        <f>IFERROR(VLOOKUP($F651&amp;$C651,Sales!$J:$W,13,0),0)</f>
        <v>467747.74774774769</v>
      </c>
      <c r="Q651" s="98">
        <f>IFERROR(VLOOKUP($F651&amp;$C651,Sales!$A:$H,7,0),0)</f>
        <v>0</v>
      </c>
      <c r="R651" s="41">
        <f t="shared" si="20"/>
        <v>1</v>
      </c>
      <c r="S651" s="15">
        <v>1</v>
      </c>
      <c r="T651" s="15"/>
      <c r="U651" s="15"/>
      <c r="V651" s="15">
        <v>1</v>
      </c>
      <c r="W651" s="15">
        <v>1</v>
      </c>
      <c r="X651" s="15">
        <v>1</v>
      </c>
      <c r="Y651" s="41">
        <v>1</v>
      </c>
      <c r="Z651" s="41">
        <v>1</v>
      </c>
      <c r="AA651" s="41"/>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0">
        <v>1</v>
      </c>
      <c r="BA651" t="s">
        <v>22</v>
      </c>
      <c r="BB651" t="s">
        <v>23</v>
      </c>
      <c r="BD651" s="39" t="str">
        <f t="shared" si="21"/>
        <v>01/245121101TBukalapak</v>
      </c>
    </row>
    <row r="652" spans="2:56" ht="13.5" customHeight="1" x14ac:dyDescent="0.35">
      <c r="B652" s="10" t="s">
        <v>17</v>
      </c>
      <c r="C652" s="10" t="s">
        <v>2657</v>
      </c>
      <c r="D652" s="10" t="s">
        <v>549</v>
      </c>
      <c r="E652" s="10" t="s">
        <v>194</v>
      </c>
      <c r="F652" s="10" t="s">
        <v>2471</v>
      </c>
      <c r="G652" s="137" t="s">
        <v>2471</v>
      </c>
      <c r="H652" s="10"/>
      <c r="I652" s="10" t="s">
        <v>2472</v>
      </c>
      <c r="J652" s="10" t="s">
        <v>2717</v>
      </c>
      <c r="K652" s="10" t="s">
        <v>2718</v>
      </c>
      <c r="L652" s="98">
        <f>IFERROR(VLOOKUP($F652&amp;$C652,Sales!$J:$W,9,0),0)</f>
        <v>0</v>
      </c>
      <c r="M652" s="98">
        <f>IFERROR(VLOOKUP($F652&amp;$C652,Sales!$J:$W,10,0),0)</f>
        <v>0</v>
      </c>
      <c r="N652" s="98">
        <f>IFERROR(VLOOKUP($F652&amp;$C652,Sales!$J:$W,11,0),0)</f>
        <v>0</v>
      </c>
      <c r="O652" s="98">
        <f>IFERROR(VLOOKUP($F652&amp;$C652,Sales!$J:$W,12,0),0)</f>
        <v>0</v>
      </c>
      <c r="P652" s="98">
        <f>IFERROR(VLOOKUP($F652&amp;$C652,Sales!$J:$W,13,0),0)</f>
        <v>0</v>
      </c>
      <c r="Q652" s="98">
        <f>IFERROR(VLOOKUP($F652&amp;$C652,Sales!$A:$H,7,0),0)</f>
        <v>0</v>
      </c>
      <c r="R652" s="41">
        <f t="shared" si="20"/>
        <v>1</v>
      </c>
      <c r="S652" s="15">
        <v>1</v>
      </c>
      <c r="T652" s="15"/>
      <c r="U652" s="15"/>
      <c r="V652" s="15">
        <v>1</v>
      </c>
      <c r="W652" s="15">
        <v>1</v>
      </c>
      <c r="X652" s="15">
        <v>1</v>
      </c>
      <c r="Y652" s="41">
        <v>1</v>
      </c>
      <c r="Z652" s="41">
        <v>1</v>
      </c>
      <c r="AA652" s="41"/>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0">
        <v>1</v>
      </c>
      <c r="BA652" t="s">
        <v>22</v>
      </c>
      <c r="BB652" t="s">
        <v>23</v>
      </c>
      <c r="BD652" s="39" t="str">
        <f t="shared" si="21"/>
        <v>01/395129501GBukalapak</v>
      </c>
    </row>
    <row r="653" spans="2:56" ht="13.5" customHeight="1" x14ac:dyDescent="0.35">
      <c r="B653" s="10" t="s">
        <v>17</v>
      </c>
      <c r="C653" s="10" t="s">
        <v>2657</v>
      </c>
      <c r="D653" s="10" t="s">
        <v>549</v>
      </c>
      <c r="E653" s="10" t="s">
        <v>194</v>
      </c>
      <c r="F653" s="10" t="s">
        <v>8126</v>
      </c>
      <c r="G653" s="137" t="s">
        <v>8126</v>
      </c>
      <c r="H653" s="10"/>
      <c r="I653" s="10" t="s">
        <v>8127</v>
      </c>
      <c r="J653" s="10" t="s">
        <v>9116</v>
      </c>
      <c r="K653" s="10" t="s">
        <v>9117</v>
      </c>
      <c r="L653" s="98">
        <f>IFERROR(VLOOKUP($F653&amp;$C653,Sales!$J:$W,9,0),0)</f>
        <v>0</v>
      </c>
      <c r="M653" s="98">
        <f>IFERROR(VLOOKUP($F653&amp;$C653,Sales!$J:$W,10,0),0)</f>
        <v>0</v>
      </c>
      <c r="N653" s="98">
        <f>IFERROR(VLOOKUP($F653&amp;$C653,Sales!$J:$W,11,0),0)</f>
        <v>0</v>
      </c>
      <c r="O653" s="98">
        <f>IFERROR(VLOOKUP($F653&amp;$C653,Sales!$J:$W,12,0),0)</f>
        <v>0</v>
      </c>
      <c r="P653" s="98">
        <f>IFERROR(VLOOKUP($F653&amp;$C653,Sales!$J:$W,13,0),0)</f>
        <v>0</v>
      </c>
      <c r="Q653" s="98">
        <f>IFERROR(VLOOKUP($F653&amp;$C653,Sales!$A:$H,7,0),0)</f>
        <v>0</v>
      </c>
      <c r="R653" s="41">
        <f t="shared" si="20"/>
        <v>1</v>
      </c>
      <c r="S653" s="15">
        <v>1</v>
      </c>
      <c r="T653" s="15"/>
      <c r="U653" s="15"/>
      <c r="V653" s="15">
        <v>1</v>
      </c>
      <c r="W653" s="15">
        <v>1</v>
      </c>
      <c r="X653" s="15">
        <v>1</v>
      </c>
      <c r="Y653" s="41">
        <v>1</v>
      </c>
      <c r="Z653" s="41">
        <v>1</v>
      </c>
      <c r="AA653" s="41"/>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0">
        <v>1</v>
      </c>
      <c r="BA653" t="s">
        <v>22</v>
      </c>
      <c r="BB653" t="s">
        <v>23</v>
      </c>
      <c r="BD653" s="39" t="str">
        <f t="shared" si="21"/>
        <v>01/395129801QBukalapak</v>
      </c>
    </row>
    <row r="654" spans="2:56" ht="13.5" customHeight="1" x14ac:dyDescent="0.35">
      <c r="B654" s="10" t="s">
        <v>17</v>
      </c>
      <c r="C654" s="10" t="s">
        <v>2657</v>
      </c>
      <c r="D654" s="10" t="s">
        <v>549</v>
      </c>
      <c r="E654" s="10" t="s">
        <v>194</v>
      </c>
      <c r="F654" s="10" t="s">
        <v>1928</v>
      </c>
      <c r="G654" s="137" t="s">
        <v>1928</v>
      </c>
      <c r="H654" s="10"/>
      <c r="I654" s="10" t="s">
        <v>1929</v>
      </c>
      <c r="J654" s="10" t="s">
        <v>9118</v>
      </c>
      <c r="K654" s="10" t="s">
        <v>9119</v>
      </c>
      <c r="L654" s="98">
        <f>IFERROR(VLOOKUP($F654&amp;$C654,Sales!$J:$W,9,0),0)</f>
        <v>0</v>
      </c>
      <c r="M654" s="98">
        <f>IFERROR(VLOOKUP($F654&amp;$C654,Sales!$J:$W,10,0),0)</f>
        <v>0</v>
      </c>
      <c r="N654" s="98">
        <f>IFERROR(VLOOKUP($F654&amp;$C654,Sales!$J:$W,11,0),0)</f>
        <v>0</v>
      </c>
      <c r="O654" s="98">
        <f>IFERROR(VLOOKUP($F654&amp;$C654,Sales!$J:$W,12,0),0)</f>
        <v>0</v>
      </c>
      <c r="P654" s="98">
        <f>IFERROR(VLOOKUP($F654&amp;$C654,Sales!$J:$W,13,0),0)</f>
        <v>0</v>
      </c>
      <c r="Q654" s="98">
        <f>IFERROR(VLOOKUP($F654&amp;$C654,Sales!$A:$H,7,0),0)</f>
        <v>0</v>
      </c>
      <c r="R654" s="41" t="str">
        <f t="shared" si="20"/>
        <v>ERROR</v>
      </c>
      <c r="S654" s="15"/>
      <c r="T654" s="15"/>
      <c r="U654" s="15"/>
      <c r="V654" s="15"/>
      <c r="W654" s="15"/>
      <c r="X654" s="15"/>
      <c r="Y654" s="41"/>
      <c r="Z654" s="41"/>
      <c r="AA654" s="41"/>
      <c r="AB654" s="15"/>
      <c r="AC654" s="15"/>
      <c r="AD654" s="15"/>
      <c r="AE654" s="15"/>
      <c r="AF654" s="15"/>
      <c r="AG654" s="15"/>
      <c r="AH654" s="15"/>
      <c r="AI654" s="15"/>
      <c r="AJ654" s="41"/>
      <c r="AK654" s="15"/>
      <c r="AL654" s="15"/>
      <c r="AM654" s="15"/>
      <c r="AN654" s="15"/>
      <c r="AO654" s="15"/>
      <c r="AP654" s="15"/>
      <c r="AQ654" s="15"/>
      <c r="AR654" s="15"/>
      <c r="AS654" s="15"/>
      <c r="AT654" s="15"/>
      <c r="AU654" s="15"/>
      <c r="AV654" s="15"/>
      <c r="AW654" s="15"/>
      <c r="AX654" s="15"/>
      <c r="AY654" s="15"/>
      <c r="AZ654" s="10">
        <v>1</v>
      </c>
      <c r="BA654" t="s">
        <v>22</v>
      </c>
      <c r="BB654" t="s">
        <v>88</v>
      </c>
      <c r="BD654" s="39" t="str">
        <f t="shared" si="21"/>
        <v>01/395129501BBukalapak</v>
      </c>
    </row>
    <row r="655" spans="2:56" ht="13.5" customHeight="1" x14ac:dyDescent="0.35">
      <c r="B655" s="10" t="s">
        <v>17</v>
      </c>
      <c r="C655" s="10" t="s">
        <v>2657</v>
      </c>
      <c r="D655" s="10" t="s">
        <v>549</v>
      </c>
      <c r="E655" s="10" t="s">
        <v>194</v>
      </c>
      <c r="F655" s="10" t="s">
        <v>5783</v>
      </c>
      <c r="G655" s="137" t="s">
        <v>5783</v>
      </c>
      <c r="H655" s="10"/>
      <c r="I655" s="10" t="s">
        <v>733</v>
      </c>
      <c r="J655" s="10" t="s">
        <v>9120</v>
      </c>
      <c r="K655" s="10" t="s">
        <v>6030</v>
      </c>
      <c r="L655" s="98">
        <f>IFERROR(VLOOKUP($F655&amp;$C655,Sales!$J:$W,9,0),0)</f>
        <v>0</v>
      </c>
      <c r="M655" s="98">
        <f>IFERROR(VLOOKUP($F655&amp;$C655,Sales!$J:$W,10,0),0)</f>
        <v>0</v>
      </c>
      <c r="N655" s="98">
        <f>IFERROR(VLOOKUP($F655&amp;$C655,Sales!$J:$W,11,0),0)</f>
        <v>0</v>
      </c>
      <c r="O655" s="98">
        <f>IFERROR(VLOOKUP($F655&amp;$C655,Sales!$J:$W,12,0),0)</f>
        <v>0</v>
      </c>
      <c r="P655" s="98">
        <f>IFERROR(VLOOKUP($F655&amp;$C655,Sales!$J:$W,13,0),0)</f>
        <v>0</v>
      </c>
      <c r="Q655" s="98">
        <f>IFERROR(VLOOKUP($F655&amp;$C655,Sales!$A:$H,7,0),0)</f>
        <v>0</v>
      </c>
      <c r="R655" s="41" t="str">
        <f t="shared" si="20"/>
        <v>ERROR</v>
      </c>
      <c r="S655" s="15"/>
      <c r="T655" s="15"/>
      <c r="U655" s="15"/>
      <c r="V655" s="15"/>
      <c r="W655" s="15"/>
      <c r="X655" s="15"/>
      <c r="Y655" s="41"/>
      <c r="Z655" s="41"/>
      <c r="AA655" s="41"/>
      <c r="AB655" s="15"/>
      <c r="AC655" s="15"/>
      <c r="AD655" s="15"/>
      <c r="AE655" s="15"/>
      <c r="AF655" s="15"/>
      <c r="AG655" s="15"/>
      <c r="AH655" s="15"/>
      <c r="AI655" s="15"/>
      <c r="AJ655" s="41"/>
      <c r="AK655" s="15"/>
      <c r="AL655" s="15"/>
      <c r="AM655" s="15"/>
      <c r="AN655" s="15"/>
      <c r="AO655" s="15"/>
      <c r="AP655" s="15"/>
      <c r="AQ655" s="15"/>
      <c r="AR655" s="15"/>
      <c r="AS655" s="15"/>
      <c r="AT655" s="15"/>
      <c r="AU655" s="15"/>
      <c r="AV655" s="15"/>
      <c r="AW655" s="15"/>
      <c r="AX655" s="15"/>
      <c r="AY655" s="15"/>
      <c r="AZ655" s="10">
        <v>1</v>
      </c>
      <c r="BA655" t="s">
        <v>22</v>
      </c>
      <c r="BB655" t="s">
        <v>88</v>
      </c>
      <c r="BD655" s="39" t="str">
        <f t="shared" si="21"/>
        <v>01/245121118JBukalapak</v>
      </c>
    </row>
    <row r="656" spans="2:56" ht="13.5" customHeight="1" x14ac:dyDescent="0.35">
      <c r="B656" s="10" t="s">
        <v>17</v>
      </c>
      <c r="C656" s="10" t="s">
        <v>2657</v>
      </c>
      <c r="D656" s="10" t="s">
        <v>405</v>
      </c>
      <c r="E656" s="10" t="s">
        <v>406</v>
      </c>
      <c r="F656" s="10" t="s">
        <v>6913</v>
      </c>
      <c r="G656" s="137" t="s">
        <v>6913</v>
      </c>
      <c r="H656" s="10"/>
      <c r="I656" s="10">
        <v>0</v>
      </c>
      <c r="J656" s="10" t="s">
        <v>9121</v>
      </c>
      <c r="K656" s="10" t="s">
        <v>9122</v>
      </c>
      <c r="L656" s="98">
        <f>IFERROR(VLOOKUP($F656&amp;$C656,Sales!$J:$W,9,0),0)</f>
        <v>0</v>
      </c>
      <c r="M656" s="98">
        <f>IFERROR(VLOOKUP($F656&amp;$C656,Sales!$J:$W,10,0),0)</f>
        <v>0</v>
      </c>
      <c r="N656" s="98">
        <f>IFERROR(VLOOKUP($F656&amp;$C656,Sales!$J:$W,11,0),0)</f>
        <v>0</v>
      </c>
      <c r="O656" s="98">
        <f>IFERROR(VLOOKUP($F656&amp;$C656,Sales!$J:$W,12,0),0)</f>
        <v>0</v>
      </c>
      <c r="P656" s="98">
        <f>IFERROR(VLOOKUP($F656&amp;$C656,Sales!$J:$W,13,0),0)</f>
        <v>0</v>
      </c>
      <c r="Q656" s="98">
        <f>IFERROR(VLOOKUP($F656&amp;$C656,Sales!$A:$H,7,0),0)</f>
        <v>0</v>
      </c>
      <c r="R656" s="41" t="str">
        <f t="shared" si="20"/>
        <v>ERROR</v>
      </c>
      <c r="S656" s="15"/>
      <c r="T656" s="15"/>
      <c r="U656" s="15"/>
      <c r="V656" s="15"/>
      <c r="W656" s="15"/>
      <c r="X656" s="15"/>
      <c r="Y656" s="41"/>
      <c r="Z656" s="41"/>
      <c r="AA656" s="41"/>
      <c r="AB656" s="15"/>
      <c r="AC656" s="15"/>
      <c r="AD656" s="15"/>
      <c r="AE656" s="15"/>
      <c r="AF656" s="15"/>
      <c r="AG656" s="15"/>
      <c r="AH656" s="15"/>
      <c r="AI656" s="15"/>
      <c r="AJ656" s="41"/>
      <c r="AK656" s="15"/>
      <c r="AL656" s="15"/>
      <c r="AM656" s="15"/>
      <c r="AN656" s="15"/>
      <c r="AO656" s="15"/>
      <c r="AP656" s="15"/>
      <c r="AQ656" s="15"/>
      <c r="AR656" s="15"/>
      <c r="AS656" s="15"/>
      <c r="AT656" s="15"/>
      <c r="AU656" s="15"/>
      <c r="AV656" s="15"/>
      <c r="AW656" s="15"/>
      <c r="AX656" s="15"/>
      <c r="AY656" s="15"/>
      <c r="AZ656" s="10">
        <v>1</v>
      </c>
      <c r="BA656" t="s">
        <v>22</v>
      </c>
      <c r="BB656" t="s">
        <v>88</v>
      </c>
      <c r="BD656" s="39" t="str">
        <f t="shared" si="21"/>
        <v>01/274927101FBukalapak</v>
      </c>
    </row>
    <row r="657" spans="2:58" ht="13.5" customHeight="1" x14ac:dyDescent="0.35">
      <c r="B657" s="10" t="s">
        <v>17</v>
      </c>
      <c r="C657" s="10" t="s">
        <v>2657</v>
      </c>
      <c r="D657" s="10" t="s">
        <v>549</v>
      </c>
      <c r="E657" s="10" t="s">
        <v>194</v>
      </c>
      <c r="F657" s="10" t="s">
        <v>1379</v>
      </c>
      <c r="G657" s="137" t="s">
        <v>1379</v>
      </c>
      <c r="H657" s="10"/>
      <c r="I657" s="10" t="s">
        <v>1380</v>
      </c>
      <c r="J657" s="10" t="s">
        <v>9123</v>
      </c>
      <c r="K657" s="10" t="s">
        <v>9124</v>
      </c>
      <c r="L657" s="98">
        <f>IFERROR(VLOOKUP($F657&amp;$C657,Sales!$J:$W,9,0),0)</f>
        <v>0</v>
      </c>
      <c r="M657" s="98">
        <f>IFERROR(VLOOKUP($F657&amp;$C657,Sales!$J:$W,10,0),0)</f>
        <v>0</v>
      </c>
      <c r="N657" s="98">
        <f>IFERROR(VLOOKUP($F657&amp;$C657,Sales!$J:$W,11,0),0)</f>
        <v>0</v>
      </c>
      <c r="O657" s="98">
        <f>IFERROR(VLOOKUP($F657&amp;$C657,Sales!$J:$W,12,0),0)</f>
        <v>0</v>
      </c>
      <c r="P657" s="98">
        <f>IFERROR(VLOOKUP($F657&amp;$C657,Sales!$J:$W,13,0),0)</f>
        <v>0</v>
      </c>
      <c r="Q657" s="98">
        <f>IFERROR(VLOOKUP($F657&amp;$C657,Sales!$A:$H,7,0),0)</f>
        <v>0</v>
      </c>
      <c r="R657" s="41">
        <f t="shared" si="20"/>
        <v>1</v>
      </c>
      <c r="S657" s="15">
        <v>1</v>
      </c>
      <c r="T657" s="15"/>
      <c r="U657" s="15"/>
      <c r="V657" s="15">
        <v>1</v>
      </c>
      <c r="W657" s="15">
        <v>1</v>
      </c>
      <c r="X657" s="15">
        <v>1</v>
      </c>
      <c r="Y657" s="41">
        <v>1</v>
      </c>
      <c r="Z657" s="41">
        <v>1</v>
      </c>
      <c r="AA657" s="41"/>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0">
        <v>1</v>
      </c>
      <c r="BA657" t="s">
        <v>22</v>
      </c>
      <c r="BB657" t="s">
        <v>23</v>
      </c>
      <c r="BD657" s="39" t="str">
        <f t="shared" si="21"/>
        <v>01/395129501RBukalapak</v>
      </c>
    </row>
    <row r="658" spans="2:58" ht="13.5" customHeight="1" x14ac:dyDescent="0.35">
      <c r="B658" s="10" t="s">
        <v>17</v>
      </c>
      <c r="C658" s="10" t="s">
        <v>2657</v>
      </c>
      <c r="D658" s="10" t="s">
        <v>549</v>
      </c>
      <c r="E658" s="10" t="s">
        <v>194</v>
      </c>
      <c r="F658" s="10" t="s">
        <v>1291</v>
      </c>
      <c r="G658" s="137" t="s">
        <v>1291</v>
      </c>
      <c r="H658" s="10"/>
      <c r="I658" s="10">
        <v>0</v>
      </c>
      <c r="J658" s="10" t="s">
        <v>5353</v>
      </c>
      <c r="K658" s="10" t="s">
        <v>5354</v>
      </c>
      <c r="L658" s="98">
        <f>IFERROR(VLOOKUP($F658&amp;$C658,Sales!$J:$W,9,0),0)</f>
        <v>0</v>
      </c>
      <c r="M658" s="98">
        <f>IFERROR(VLOOKUP($F658&amp;$C658,Sales!$J:$W,10,0),0)</f>
        <v>0</v>
      </c>
      <c r="N658" s="98">
        <f>IFERROR(VLOOKUP($F658&amp;$C658,Sales!$J:$W,11,0),0)</f>
        <v>0</v>
      </c>
      <c r="O658" s="98">
        <f>IFERROR(VLOOKUP($F658&amp;$C658,Sales!$J:$W,12,0),0)</f>
        <v>0</v>
      </c>
      <c r="P658" s="98">
        <f>IFERROR(VLOOKUP($F658&amp;$C658,Sales!$J:$W,13,0),0)</f>
        <v>0</v>
      </c>
      <c r="Q658" s="98">
        <f>IFERROR(VLOOKUP($F658&amp;$C658,Sales!$A:$H,7,0),0)</f>
        <v>0</v>
      </c>
      <c r="R658" s="41">
        <f t="shared" si="20"/>
        <v>1</v>
      </c>
      <c r="S658" s="15">
        <v>1</v>
      </c>
      <c r="T658" s="15"/>
      <c r="U658" s="15"/>
      <c r="V658" s="15">
        <v>1</v>
      </c>
      <c r="W658" s="15">
        <v>1</v>
      </c>
      <c r="X658" s="15">
        <v>1</v>
      </c>
      <c r="Y658" s="41">
        <v>1</v>
      </c>
      <c r="Z658" s="41">
        <v>1</v>
      </c>
      <c r="AA658" s="41"/>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0">
        <v>1</v>
      </c>
      <c r="BA658" t="s">
        <v>22</v>
      </c>
      <c r="BB658" t="s">
        <v>23</v>
      </c>
      <c r="BD658" s="39" t="str">
        <f t="shared" si="21"/>
        <v>01/395129501HBukalapak</v>
      </c>
    </row>
    <row r="659" spans="2:58" ht="13.5" customHeight="1" x14ac:dyDescent="0.35">
      <c r="B659" s="10" t="s">
        <v>17</v>
      </c>
      <c r="C659" s="10" t="s">
        <v>2657</v>
      </c>
      <c r="D659" s="10" t="s">
        <v>405</v>
      </c>
      <c r="E659" s="10" t="s">
        <v>406</v>
      </c>
      <c r="F659" s="10" t="s">
        <v>409</v>
      </c>
      <c r="G659" s="137" t="s">
        <v>409</v>
      </c>
      <c r="H659" s="10"/>
      <c r="I659" s="10" t="s">
        <v>410</v>
      </c>
      <c r="J659" s="10" t="s">
        <v>2734</v>
      </c>
      <c r="K659" s="10" t="s">
        <v>2591</v>
      </c>
      <c r="L659" s="98">
        <f>IFERROR(VLOOKUP($F659&amp;$C659,Sales!$J:$W,9,0),0)</f>
        <v>0</v>
      </c>
      <c r="M659" s="98">
        <f>IFERROR(VLOOKUP($F659&amp;$C659,Sales!$J:$W,10,0),0)</f>
        <v>0</v>
      </c>
      <c r="N659" s="98">
        <f>IFERROR(VLOOKUP($F659&amp;$C659,Sales!$J:$W,11,0),0)</f>
        <v>0</v>
      </c>
      <c r="O659" s="98">
        <f>IFERROR(VLOOKUP($F659&amp;$C659,Sales!$J:$W,12,0),0)</f>
        <v>0</v>
      </c>
      <c r="P659" s="98">
        <f>IFERROR(VLOOKUP($F659&amp;$C659,Sales!$J:$W,13,0),0)</f>
        <v>0</v>
      </c>
      <c r="Q659" s="98">
        <f>IFERROR(VLOOKUP($F659&amp;$C659,Sales!$A:$H,7,0),0)</f>
        <v>0</v>
      </c>
      <c r="R659" s="41">
        <f t="shared" si="20"/>
        <v>1</v>
      </c>
      <c r="S659" s="15">
        <v>1</v>
      </c>
      <c r="T659" s="15"/>
      <c r="U659" s="15"/>
      <c r="V659" s="15">
        <v>1</v>
      </c>
      <c r="W659" s="15">
        <v>1</v>
      </c>
      <c r="X659" s="15">
        <v>1</v>
      </c>
      <c r="Y659" s="41">
        <v>1</v>
      </c>
      <c r="Z659" s="41">
        <v>1</v>
      </c>
      <c r="AA659" s="41"/>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0">
        <v>1</v>
      </c>
      <c r="BA659" t="s">
        <v>22</v>
      </c>
      <c r="BB659" t="s">
        <v>23</v>
      </c>
      <c r="BD659" s="39" t="str">
        <f t="shared" si="21"/>
        <v>01/274921602CBukalapak</v>
      </c>
    </row>
    <row r="660" spans="2:58" ht="13.5" customHeight="1" x14ac:dyDescent="0.35">
      <c r="B660" s="10" t="s">
        <v>17</v>
      </c>
      <c r="C660" s="10" t="s">
        <v>2657</v>
      </c>
      <c r="D660" s="10" t="s">
        <v>549</v>
      </c>
      <c r="E660" s="10" t="s">
        <v>194</v>
      </c>
      <c r="F660" s="10" t="s">
        <v>6955</v>
      </c>
      <c r="G660" s="137" t="s">
        <v>6955</v>
      </c>
      <c r="H660" s="10"/>
      <c r="I660" s="10">
        <v>0</v>
      </c>
      <c r="J660" s="10" t="s">
        <v>9125</v>
      </c>
      <c r="K660" s="10" t="s">
        <v>9126</v>
      </c>
      <c r="L660" s="98">
        <f>IFERROR(VLOOKUP($F660&amp;$C660,Sales!$J:$W,9,0),0)</f>
        <v>0</v>
      </c>
      <c r="M660" s="98">
        <f>IFERROR(VLOOKUP($F660&amp;$C660,Sales!$J:$W,10,0),0)</f>
        <v>0</v>
      </c>
      <c r="N660" s="98">
        <f>IFERROR(VLOOKUP($F660&amp;$C660,Sales!$J:$W,11,0),0)</f>
        <v>0</v>
      </c>
      <c r="O660" s="98">
        <f>IFERROR(VLOOKUP($F660&amp;$C660,Sales!$J:$W,12,0),0)</f>
        <v>0</v>
      </c>
      <c r="P660" s="98">
        <f>IFERROR(VLOOKUP($F660&amp;$C660,Sales!$J:$W,13,0),0)</f>
        <v>0</v>
      </c>
      <c r="Q660" s="98">
        <f>IFERROR(VLOOKUP($F660&amp;$C660,Sales!$A:$H,7,0),0)</f>
        <v>0</v>
      </c>
      <c r="R660" s="41" t="str">
        <f t="shared" si="20"/>
        <v>ERROR</v>
      </c>
      <c r="S660" s="15"/>
      <c r="T660" s="15"/>
      <c r="U660" s="15"/>
      <c r="V660" s="15"/>
      <c r="W660" s="15"/>
      <c r="X660" s="15"/>
      <c r="Y660" s="41"/>
      <c r="Z660" s="41"/>
      <c r="AA660" s="41"/>
      <c r="AB660" s="15"/>
      <c r="AC660" s="15"/>
      <c r="AD660" s="15"/>
      <c r="AE660" s="15"/>
      <c r="AF660" s="15"/>
      <c r="AG660" s="15"/>
      <c r="AH660" s="15"/>
      <c r="AI660" s="15"/>
      <c r="AJ660" s="41"/>
      <c r="AK660" s="15"/>
      <c r="AL660" s="15"/>
      <c r="AM660" s="15"/>
      <c r="AN660" s="15"/>
      <c r="AO660" s="15"/>
      <c r="AP660" s="15"/>
      <c r="AQ660" s="15"/>
      <c r="AR660" s="15"/>
      <c r="AS660" s="15"/>
      <c r="AT660" s="15"/>
      <c r="AU660" s="15"/>
      <c r="AV660" s="15"/>
      <c r="AW660" s="15"/>
      <c r="AX660" s="15"/>
      <c r="AY660" s="15"/>
      <c r="AZ660" s="10">
        <v>1</v>
      </c>
      <c r="BA660" t="s">
        <v>22</v>
      </c>
      <c r="BB660" t="s">
        <v>88</v>
      </c>
      <c r="BD660" s="39" t="str">
        <f t="shared" si="21"/>
        <v>01/245121003TBukalapak</v>
      </c>
    </row>
    <row r="661" spans="2:58" ht="13.5" customHeight="1" x14ac:dyDescent="0.35">
      <c r="B661" s="10" t="s">
        <v>17</v>
      </c>
      <c r="C661" s="10" t="s">
        <v>2657</v>
      </c>
      <c r="D661" s="10" t="s">
        <v>549</v>
      </c>
      <c r="E661" s="10" t="s">
        <v>194</v>
      </c>
      <c r="F661" s="10" t="s">
        <v>1345</v>
      </c>
      <c r="G661" s="137" t="s">
        <v>1345</v>
      </c>
      <c r="H661" s="10"/>
      <c r="I661" s="10">
        <v>0</v>
      </c>
      <c r="J661" s="10" t="s">
        <v>9127</v>
      </c>
      <c r="K661" s="10" t="s">
        <v>6023</v>
      </c>
      <c r="L661" s="98">
        <f>IFERROR(VLOOKUP($F661&amp;$C661,Sales!$J:$W,9,0),0)</f>
        <v>0</v>
      </c>
      <c r="M661" s="98">
        <f>IFERROR(VLOOKUP($F661&amp;$C661,Sales!$J:$W,10,0),0)</f>
        <v>0</v>
      </c>
      <c r="N661" s="98">
        <f>IFERROR(VLOOKUP($F661&amp;$C661,Sales!$J:$W,11,0),0)</f>
        <v>0</v>
      </c>
      <c r="O661" s="98">
        <f>IFERROR(VLOOKUP($F661&amp;$C661,Sales!$J:$W,12,0),0)</f>
        <v>0</v>
      </c>
      <c r="P661" s="98">
        <f>IFERROR(VLOOKUP($F661&amp;$C661,Sales!$J:$W,13,0),0)</f>
        <v>0</v>
      </c>
      <c r="Q661" s="98">
        <f>IFERROR(VLOOKUP($F661&amp;$C661,Sales!$A:$H,7,0),0)</f>
        <v>0</v>
      </c>
      <c r="R661" s="41" t="str">
        <f t="shared" si="20"/>
        <v>ERROR</v>
      </c>
      <c r="S661" s="15"/>
      <c r="T661" s="15"/>
      <c r="U661" s="15"/>
      <c r="V661" s="15"/>
      <c r="W661" s="15"/>
      <c r="X661" s="15"/>
      <c r="Y661" s="41"/>
      <c r="Z661" s="41"/>
      <c r="AA661" s="41"/>
      <c r="AB661" s="15"/>
      <c r="AC661" s="15"/>
      <c r="AD661" s="15"/>
      <c r="AE661" s="15"/>
      <c r="AF661" s="15"/>
      <c r="AG661" s="15"/>
      <c r="AH661" s="15"/>
      <c r="AI661" s="15"/>
      <c r="AJ661" s="41"/>
      <c r="AK661" s="15"/>
      <c r="AL661" s="15"/>
      <c r="AM661" s="15"/>
      <c r="AN661" s="15"/>
      <c r="AO661" s="15"/>
      <c r="AP661" s="15"/>
      <c r="AQ661" s="15"/>
      <c r="AR661" s="15"/>
      <c r="AS661" s="15"/>
      <c r="AT661" s="15"/>
      <c r="AU661" s="15"/>
      <c r="AV661" s="15"/>
      <c r="AW661" s="15"/>
      <c r="AX661" s="15"/>
      <c r="AY661" s="15"/>
      <c r="AZ661" s="10">
        <v>1</v>
      </c>
      <c r="BA661" t="s">
        <v>22</v>
      </c>
      <c r="BB661" t="s">
        <v>88</v>
      </c>
      <c r="BD661" s="39" t="str">
        <f t="shared" si="21"/>
        <v>01/245121102QBukalapak</v>
      </c>
    </row>
    <row r="662" spans="2:58" ht="13.5" customHeight="1" x14ac:dyDescent="0.35">
      <c r="B662" s="10" t="s">
        <v>17</v>
      </c>
      <c r="C662" s="10" t="s">
        <v>2657</v>
      </c>
      <c r="D662" s="10" t="s">
        <v>650</v>
      </c>
      <c r="E662" s="10" t="s">
        <v>194</v>
      </c>
      <c r="F662" s="10" t="s">
        <v>770</v>
      </c>
      <c r="G662" s="137" t="s">
        <v>770</v>
      </c>
      <c r="H662" s="10"/>
      <c r="I662" s="10" t="s">
        <v>771</v>
      </c>
      <c r="J662" s="10" t="s">
        <v>9128</v>
      </c>
      <c r="K662" s="10" t="s">
        <v>2595</v>
      </c>
      <c r="L662" s="98">
        <f>IFERROR(VLOOKUP($F662&amp;$C662,Sales!$J:$W,9,0),0)</f>
        <v>0</v>
      </c>
      <c r="M662" s="98">
        <f>IFERROR(VLOOKUP($F662&amp;$C662,Sales!$J:$W,10,0),0)</f>
        <v>0</v>
      </c>
      <c r="N662" s="98">
        <f>IFERROR(VLOOKUP($F662&amp;$C662,Sales!$J:$W,11,0),0)</f>
        <v>0</v>
      </c>
      <c r="O662" s="98">
        <f>IFERROR(VLOOKUP($F662&amp;$C662,Sales!$J:$W,12,0),0)</f>
        <v>0</v>
      </c>
      <c r="P662" s="98">
        <f>IFERROR(VLOOKUP($F662&amp;$C662,Sales!$J:$W,13,0),0)</f>
        <v>0</v>
      </c>
      <c r="Q662" s="98">
        <f>IFERROR(VLOOKUP($F662&amp;$C662,Sales!$A:$H,7,0),0)</f>
        <v>0</v>
      </c>
      <c r="R662" s="41" t="str">
        <f t="shared" si="20"/>
        <v>ERROR</v>
      </c>
      <c r="S662" s="15"/>
      <c r="T662" s="15"/>
      <c r="U662" s="15"/>
      <c r="V662" s="15"/>
      <c r="W662" s="15"/>
      <c r="X662" s="15"/>
      <c r="Y662" s="41"/>
      <c r="Z662" s="41"/>
      <c r="AA662" s="41"/>
      <c r="AB662" s="15"/>
      <c r="AC662" s="15"/>
      <c r="AD662" s="15"/>
      <c r="AE662" s="15"/>
      <c r="AF662" s="15"/>
      <c r="AG662" s="15"/>
      <c r="AH662" s="15"/>
      <c r="AI662" s="15"/>
      <c r="AJ662" s="41"/>
      <c r="AK662" s="15"/>
      <c r="AL662" s="15"/>
      <c r="AM662" s="15"/>
      <c r="AN662" s="15"/>
      <c r="AO662" s="15"/>
      <c r="AP662" s="15"/>
      <c r="AQ662" s="15"/>
      <c r="AR662" s="15"/>
      <c r="AS662" s="15"/>
      <c r="AT662" s="15"/>
      <c r="AU662" s="15"/>
      <c r="AV662" s="15"/>
      <c r="AW662" s="15"/>
      <c r="AX662" s="15"/>
      <c r="AY662" s="15"/>
      <c r="AZ662" s="10">
        <v>1</v>
      </c>
      <c r="BA662" t="s">
        <v>22</v>
      </c>
      <c r="BB662" t="s">
        <v>88</v>
      </c>
      <c r="BD662" s="39" t="str">
        <f t="shared" si="21"/>
        <v>01/245321104DBukalapak</v>
      </c>
      <c r="BE662" s="81">
        <v>44880</v>
      </c>
      <c r="BF662" t="s">
        <v>13954</v>
      </c>
    </row>
    <row r="663" spans="2:58" ht="13.5" customHeight="1" x14ac:dyDescent="0.35">
      <c r="B663" s="10" t="s">
        <v>17</v>
      </c>
      <c r="C663" s="10" t="s">
        <v>2657</v>
      </c>
      <c r="D663" s="10" t="s">
        <v>650</v>
      </c>
      <c r="E663" s="10" t="s">
        <v>194</v>
      </c>
      <c r="F663" s="10" t="s">
        <v>6198</v>
      </c>
      <c r="G663" s="137" t="s">
        <v>6198</v>
      </c>
      <c r="H663" s="10"/>
      <c r="I663" s="10" t="s">
        <v>6199</v>
      </c>
      <c r="J663" s="10" t="s">
        <v>9129</v>
      </c>
      <c r="K663" s="10" t="s">
        <v>1512</v>
      </c>
      <c r="L663" s="98">
        <f>IFERROR(VLOOKUP($F663&amp;$C663,Sales!$J:$W,9,0),0)</f>
        <v>0</v>
      </c>
      <c r="M663" s="98">
        <f>IFERROR(VLOOKUP($F663&amp;$C663,Sales!$J:$W,10,0),0)</f>
        <v>0</v>
      </c>
      <c r="N663" s="98">
        <f>IFERROR(VLOOKUP($F663&amp;$C663,Sales!$J:$W,11,0),0)</f>
        <v>0</v>
      </c>
      <c r="O663" s="98">
        <f>IFERROR(VLOOKUP($F663&amp;$C663,Sales!$J:$W,12,0),0)</f>
        <v>0</v>
      </c>
      <c r="P663" s="98">
        <f>IFERROR(VLOOKUP($F663&amp;$C663,Sales!$J:$W,13,0),0)</f>
        <v>0</v>
      </c>
      <c r="Q663" s="98">
        <f>IFERROR(VLOOKUP($F663&amp;$C663,Sales!$A:$H,7,0),0)</f>
        <v>0</v>
      </c>
      <c r="R663" s="41" t="str">
        <f t="shared" si="20"/>
        <v>ERROR</v>
      </c>
      <c r="S663" s="15"/>
      <c r="T663" s="15"/>
      <c r="U663" s="15"/>
      <c r="V663" s="15"/>
      <c r="W663" s="15"/>
      <c r="X663" s="15"/>
      <c r="Y663" s="41"/>
      <c r="Z663" s="41"/>
      <c r="AA663" s="41"/>
      <c r="AB663" s="15"/>
      <c r="AC663" s="15"/>
      <c r="AD663" s="15"/>
      <c r="AE663" s="15"/>
      <c r="AF663" s="15"/>
      <c r="AG663" s="15"/>
      <c r="AH663" s="15"/>
      <c r="AI663" s="15"/>
      <c r="AJ663" s="41"/>
      <c r="AK663" s="15"/>
      <c r="AL663" s="15"/>
      <c r="AM663" s="15"/>
      <c r="AN663" s="15"/>
      <c r="AO663" s="15"/>
      <c r="AP663" s="15"/>
      <c r="AQ663" s="15"/>
      <c r="AR663" s="15"/>
      <c r="AS663" s="15"/>
      <c r="AT663" s="15"/>
      <c r="AU663" s="15"/>
      <c r="AV663" s="15"/>
      <c r="AW663" s="15"/>
      <c r="AX663" s="15"/>
      <c r="AY663" s="15"/>
      <c r="AZ663" s="10">
        <v>1</v>
      </c>
      <c r="BA663" t="s">
        <v>22</v>
      </c>
      <c r="BB663" t="s">
        <v>88</v>
      </c>
      <c r="BD663" s="39" t="str">
        <f t="shared" si="21"/>
        <v>01/395329501GBukalapak</v>
      </c>
      <c r="BE663" s="81">
        <v>44817</v>
      </c>
      <c r="BF663" t="s">
        <v>13657</v>
      </c>
    </row>
    <row r="664" spans="2:58" ht="13.5" customHeight="1" x14ac:dyDescent="0.35">
      <c r="B664" s="10" t="s">
        <v>17</v>
      </c>
      <c r="C664" s="10" t="s">
        <v>2657</v>
      </c>
      <c r="D664" s="10" t="s">
        <v>650</v>
      </c>
      <c r="E664" s="10" t="s">
        <v>194</v>
      </c>
      <c r="F664" s="10" t="s">
        <v>2024</v>
      </c>
      <c r="G664" s="137" t="s">
        <v>2024</v>
      </c>
      <c r="H664" s="10"/>
      <c r="I664" s="10" t="s">
        <v>2025</v>
      </c>
      <c r="J664" s="10" t="s">
        <v>9130</v>
      </c>
      <c r="K664" s="10" t="s">
        <v>2525</v>
      </c>
      <c r="L664" s="98">
        <f>IFERROR(VLOOKUP($F664&amp;$C664,Sales!$J:$W,9,0),0)</f>
        <v>0</v>
      </c>
      <c r="M664" s="98">
        <f>IFERROR(VLOOKUP($F664&amp;$C664,Sales!$J:$W,10,0),0)</f>
        <v>0</v>
      </c>
      <c r="N664" s="98">
        <f>IFERROR(VLOOKUP($F664&amp;$C664,Sales!$J:$W,11,0),0)</f>
        <v>0</v>
      </c>
      <c r="O664" s="98">
        <f>IFERROR(VLOOKUP($F664&amp;$C664,Sales!$J:$W,12,0),0)</f>
        <v>0</v>
      </c>
      <c r="P664" s="98">
        <f>IFERROR(VLOOKUP($F664&amp;$C664,Sales!$J:$W,13,0),0)</f>
        <v>0</v>
      </c>
      <c r="Q664" s="98">
        <f>IFERROR(VLOOKUP($F664&amp;$C664,Sales!$A:$H,7,0),0)</f>
        <v>0</v>
      </c>
      <c r="R664" s="41" t="str">
        <f t="shared" si="20"/>
        <v>ERROR</v>
      </c>
      <c r="S664" s="15"/>
      <c r="T664" s="15"/>
      <c r="U664" s="15"/>
      <c r="V664" s="15"/>
      <c r="W664" s="15"/>
      <c r="X664" s="15"/>
      <c r="Y664" s="41"/>
      <c r="Z664" s="41"/>
      <c r="AA664" s="41"/>
      <c r="AB664" s="15"/>
      <c r="AC664" s="15"/>
      <c r="AD664" s="15"/>
      <c r="AE664" s="15"/>
      <c r="AF664" s="15"/>
      <c r="AG664" s="15"/>
      <c r="AH664" s="15"/>
      <c r="AI664" s="15"/>
      <c r="AJ664" s="41"/>
      <c r="AK664" s="15"/>
      <c r="AL664" s="15"/>
      <c r="AM664" s="15"/>
      <c r="AN664" s="15"/>
      <c r="AO664" s="15"/>
      <c r="AP664" s="15"/>
      <c r="AQ664" s="15"/>
      <c r="AR664" s="15"/>
      <c r="AS664" s="15"/>
      <c r="AT664" s="15"/>
      <c r="AU664" s="15"/>
      <c r="AV664" s="15"/>
      <c r="AW664" s="15"/>
      <c r="AX664" s="15"/>
      <c r="AY664" s="15"/>
      <c r="AZ664" s="10">
        <v>1</v>
      </c>
      <c r="BA664" t="s">
        <v>22</v>
      </c>
      <c r="BB664" t="s">
        <v>88</v>
      </c>
      <c r="BD664" s="39" t="str">
        <f t="shared" si="21"/>
        <v>01/395329501IBukalapak</v>
      </c>
      <c r="BE664" t="s">
        <v>13437</v>
      </c>
      <c r="BF664" t="s">
        <v>13438</v>
      </c>
    </row>
    <row r="665" spans="2:58" ht="13.5" customHeight="1" x14ac:dyDescent="0.35">
      <c r="B665" s="10" t="s">
        <v>17</v>
      </c>
      <c r="C665" s="10" t="s">
        <v>2657</v>
      </c>
      <c r="D665" s="10" t="s">
        <v>650</v>
      </c>
      <c r="E665" s="10" t="s">
        <v>194</v>
      </c>
      <c r="F665" s="10" t="s">
        <v>772</v>
      </c>
      <c r="G665" s="137" t="s">
        <v>772</v>
      </c>
      <c r="H665" s="10"/>
      <c r="I665" s="10" t="s">
        <v>773</v>
      </c>
      <c r="J665" s="10" t="s">
        <v>9131</v>
      </c>
      <c r="K665" s="10" t="s">
        <v>1494</v>
      </c>
      <c r="L665" s="98">
        <f>IFERROR(VLOOKUP($F665&amp;$C665,Sales!$J:$W,9,0),0)</f>
        <v>0</v>
      </c>
      <c r="M665" s="98">
        <f>IFERROR(VLOOKUP($F665&amp;$C665,Sales!$J:$W,10,0),0)</f>
        <v>0</v>
      </c>
      <c r="N665" s="98">
        <f>IFERROR(VLOOKUP($F665&amp;$C665,Sales!$J:$W,11,0),0)</f>
        <v>0</v>
      </c>
      <c r="O665" s="98">
        <f>IFERROR(VLOOKUP($F665&amp;$C665,Sales!$J:$W,12,0),0)</f>
        <v>0</v>
      </c>
      <c r="P665" s="98">
        <f>IFERROR(VLOOKUP($F665&amp;$C665,Sales!$J:$W,13,0),0)</f>
        <v>0</v>
      </c>
      <c r="Q665" s="98">
        <f>IFERROR(VLOOKUP($F665&amp;$C665,Sales!$A:$H,7,0),0)</f>
        <v>0</v>
      </c>
      <c r="R665" s="41" t="str">
        <f t="shared" si="20"/>
        <v>ERROR</v>
      </c>
      <c r="S665" s="15"/>
      <c r="T665" s="15"/>
      <c r="U665" s="15"/>
      <c r="V665" s="15"/>
      <c r="W665" s="15"/>
      <c r="X665" s="15"/>
      <c r="Y665" s="41"/>
      <c r="Z665" s="41"/>
      <c r="AA665" s="41"/>
      <c r="AB665" s="15"/>
      <c r="AC665" s="15"/>
      <c r="AD665" s="15"/>
      <c r="AE665" s="15"/>
      <c r="AF665" s="15"/>
      <c r="AG665" s="15"/>
      <c r="AH665" s="15"/>
      <c r="AI665" s="15"/>
      <c r="AJ665" s="41"/>
      <c r="AK665" s="15"/>
      <c r="AL665" s="15"/>
      <c r="AM665" s="15"/>
      <c r="AN665" s="15"/>
      <c r="AO665" s="15"/>
      <c r="AP665" s="15"/>
      <c r="AQ665" s="15"/>
      <c r="AR665" s="15"/>
      <c r="AS665" s="15"/>
      <c r="AT665" s="15"/>
      <c r="AU665" s="15"/>
      <c r="AV665" s="15"/>
      <c r="AW665" s="15"/>
      <c r="AX665" s="15"/>
      <c r="AY665" s="15"/>
      <c r="AZ665" s="10">
        <v>1</v>
      </c>
      <c r="BA665" t="s">
        <v>22</v>
      </c>
      <c r="BB665" t="s">
        <v>88</v>
      </c>
      <c r="BD665" s="39" t="str">
        <f t="shared" si="21"/>
        <v>01/245321104EBukalapak</v>
      </c>
      <c r="BE665" s="81">
        <v>44880</v>
      </c>
      <c r="BF665" t="s">
        <v>13954</v>
      </c>
    </row>
    <row r="666" spans="2:58" ht="13.5" customHeight="1" x14ac:dyDescent="0.35">
      <c r="B666" s="10" t="s">
        <v>17</v>
      </c>
      <c r="C666" s="10" t="s">
        <v>2657</v>
      </c>
      <c r="D666" s="10" t="s">
        <v>650</v>
      </c>
      <c r="E666" s="10" t="s">
        <v>194</v>
      </c>
      <c r="F666" s="10" t="s">
        <v>5654</v>
      </c>
      <c r="G666" s="137" t="s">
        <v>5654</v>
      </c>
      <c r="H666" s="10"/>
      <c r="I666" s="10" t="s">
        <v>6725</v>
      </c>
      <c r="J666" s="10" t="s">
        <v>9132</v>
      </c>
      <c r="K666" s="10" t="s">
        <v>6464</v>
      </c>
      <c r="L666" s="98">
        <f>IFERROR(VLOOKUP($F666&amp;$C666,Sales!$J:$W,9,0),0)</f>
        <v>0</v>
      </c>
      <c r="M666" s="98">
        <f>IFERROR(VLOOKUP($F666&amp;$C666,Sales!$J:$W,10,0),0)</f>
        <v>0</v>
      </c>
      <c r="N666" s="98">
        <f>IFERROR(VLOOKUP($F666&amp;$C666,Sales!$J:$W,11,0),0)</f>
        <v>0</v>
      </c>
      <c r="O666" s="98">
        <f>IFERROR(VLOOKUP($F666&amp;$C666,Sales!$J:$W,12,0),0)</f>
        <v>0</v>
      </c>
      <c r="P666" s="98">
        <f>IFERROR(VLOOKUP($F666&amp;$C666,Sales!$J:$W,13,0),0)</f>
        <v>0</v>
      </c>
      <c r="Q666" s="98">
        <f>IFERROR(VLOOKUP($F666&amp;$C666,Sales!$A:$H,7,0),0)</f>
        <v>0</v>
      </c>
      <c r="R666" s="41" t="str">
        <f t="shared" si="20"/>
        <v>ERROR</v>
      </c>
      <c r="S666" s="15"/>
      <c r="T666" s="15"/>
      <c r="U666" s="15"/>
      <c r="V666" s="15"/>
      <c r="W666" s="15"/>
      <c r="X666" s="15"/>
      <c r="Y666" s="41"/>
      <c r="Z666" s="41"/>
      <c r="AA666" s="41"/>
      <c r="AB666" s="15"/>
      <c r="AC666" s="15"/>
      <c r="AD666" s="15"/>
      <c r="AE666" s="15"/>
      <c r="AF666" s="15"/>
      <c r="AG666" s="15"/>
      <c r="AH666" s="15"/>
      <c r="AI666" s="15"/>
      <c r="AJ666" s="41"/>
      <c r="AK666" s="15"/>
      <c r="AL666" s="15"/>
      <c r="AM666" s="15"/>
      <c r="AN666" s="15"/>
      <c r="AO666" s="15"/>
      <c r="AP666" s="15"/>
      <c r="AQ666" s="15"/>
      <c r="AR666" s="15"/>
      <c r="AS666" s="15"/>
      <c r="AT666" s="15"/>
      <c r="AU666" s="15"/>
      <c r="AV666" s="15"/>
      <c r="AW666" s="15"/>
      <c r="AX666" s="15"/>
      <c r="AY666" s="15"/>
      <c r="AZ666" s="10">
        <v>1</v>
      </c>
      <c r="BA666" t="s">
        <v>22</v>
      </c>
      <c r="BB666" t="s">
        <v>88</v>
      </c>
      <c r="BD666" s="39" t="str">
        <f t="shared" si="21"/>
        <v>01/395329501RBukalapak</v>
      </c>
      <c r="BE666" s="81">
        <v>44817</v>
      </c>
      <c r="BF666" t="s">
        <v>13657</v>
      </c>
    </row>
    <row r="667" spans="2:58" ht="13.5" customHeight="1" x14ac:dyDescent="0.35">
      <c r="B667" s="10" t="s">
        <v>17</v>
      </c>
      <c r="C667" s="10" t="s">
        <v>2657</v>
      </c>
      <c r="D667" s="10" t="s">
        <v>650</v>
      </c>
      <c r="E667" s="10" t="s">
        <v>194</v>
      </c>
      <c r="F667" s="10" t="s">
        <v>1515</v>
      </c>
      <c r="G667" s="137" t="s">
        <v>1515</v>
      </c>
      <c r="H667" s="10"/>
      <c r="I667" s="10" t="s">
        <v>1516</v>
      </c>
      <c r="J667" s="10" t="s">
        <v>9133</v>
      </c>
      <c r="K667" s="10" t="s">
        <v>1517</v>
      </c>
      <c r="L667" s="98">
        <f>IFERROR(VLOOKUP($F667&amp;$C667,Sales!$J:$W,9,0),0)</f>
        <v>0</v>
      </c>
      <c r="M667" s="98">
        <f>IFERROR(VLOOKUP($F667&amp;$C667,Sales!$J:$W,10,0),0)</f>
        <v>0</v>
      </c>
      <c r="N667" s="98">
        <f>IFERROR(VLOOKUP($F667&amp;$C667,Sales!$J:$W,11,0),0)</f>
        <v>0</v>
      </c>
      <c r="O667" s="98">
        <f>IFERROR(VLOOKUP($F667&amp;$C667,Sales!$J:$W,12,0),0)</f>
        <v>0</v>
      </c>
      <c r="P667" s="98">
        <f>IFERROR(VLOOKUP($F667&amp;$C667,Sales!$J:$W,13,0),0)</f>
        <v>0</v>
      </c>
      <c r="Q667" s="98">
        <f>IFERROR(VLOOKUP($F667&amp;$C667,Sales!$A:$H,7,0),0)</f>
        <v>0</v>
      </c>
      <c r="R667" s="41" t="str">
        <f t="shared" si="20"/>
        <v>ERROR</v>
      </c>
      <c r="S667" s="15"/>
      <c r="T667" s="15"/>
      <c r="U667" s="15"/>
      <c r="V667" s="15"/>
      <c r="W667" s="15"/>
      <c r="X667" s="15"/>
      <c r="Y667" s="41"/>
      <c r="Z667" s="41"/>
      <c r="AA667" s="41"/>
      <c r="AB667" s="15"/>
      <c r="AC667" s="15"/>
      <c r="AD667" s="15"/>
      <c r="AE667" s="15"/>
      <c r="AF667" s="15"/>
      <c r="AG667" s="15"/>
      <c r="AH667" s="15"/>
      <c r="AI667" s="15"/>
      <c r="AJ667" s="41"/>
      <c r="AK667" s="15"/>
      <c r="AL667" s="15"/>
      <c r="AM667" s="15"/>
      <c r="AN667" s="15"/>
      <c r="AO667" s="15"/>
      <c r="AP667" s="15"/>
      <c r="AQ667" s="15"/>
      <c r="AR667" s="15"/>
      <c r="AS667" s="15"/>
      <c r="AT667" s="15"/>
      <c r="AU667" s="15"/>
      <c r="AV667" s="15"/>
      <c r="AW667" s="15"/>
      <c r="AX667" s="15"/>
      <c r="AY667" s="15"/>
      <c r="AZ667" s="10">
        <v>1</v>
      </c>
      <c r="BA667" t="s">
        <v>22</v>
      </c>
      <c r="BB667" t="s">
        <v>88</v>
      </c>
      <c r="BD667" s="39" t="str">
        <f t="shared" si="21"/>
        <v>01/395329501JBukalapak</v>
      </c>
      <c r="BE667" s="81">
        <v>44876</v>
      </c>
      <c r="BF667" t="s">
        <v>13953</v>
      </c>
    </row>
    <row r="668" spans="2:58" ht="13.5" customHeight="1" x14ac:dyDescent="0.35">
      <c r="B668" s="10" t="s">
        <v>17</v>
      </c>
      <c r="C668" s="10" t="s">
        <v>2657</v>
      </c>
      <c r="D668" s="10" t="s">
        <v>549</v>
      </c>
      <c r="E668" s="10" t="s">
        <v>194</v>
      </c>
      <c r="F668" s="10" t="s">
        <v>609</v>
      </c>
      <c r="G668" s="137" t="s">
        <v>609</v>
      </c>
      <c r="H668" s="10"/>
      <c r="I668" s="10" t="s">
        <v>610</v>
      </c>
      <c r="J668" s="10" t="s">
        <v>2698</v>
      </c>
      <c r="K668" s="10" t="s">
        <v>2699</v>
      </c>
      <c r="L668" s="98">
        <f>IFERROR(VLOOKUP($F668&amp;$C668,Sales!$J:$W,9,0),0)</f>
        <v>1870990.9909909908</v>
      </c>
      <c r="M668" s="98">
        <f>IFERROR(VLOOKUP($F668&amp;$C668,Sales!$J:$W,10,0),0)</f>
        <v>1812522.5225225226</v>
      </c>
      <c r="N668" s="98">
        <f>IFERROR(VLOOKUP($F668&amp;$C668,Sales!$J:$W,11,0),0)</f>
        <v>1403243.2432432431</v>
      </c>
      <c r="O668" s="98">
        <f>IFERROR(VLOOKUP($F668&amp;$C668,Sales!$J:$W,12,0),0)</f>
        <v>29</v>
      </c>
      <c r="P668" s="98">
        <f>IFERROR(VLOOKUP($F668&amp;$C668,Sales!$J:$W,13,0),0)</f>
        <v>1695585.5855855856</v>
      </c>
      <c r="Q668" s="98">
        <f>IFERROR(VLOOKUP($F668&amp;$C668,Sales!$A:$H,7,0),0)</f>
        <v>0</v>
      </c>
      <c r="R668" s="41">
        <f t="shared" si="20"/>
        <v>1</v>
      </c>
      <c r="S668" s="15">
        <v>1</v>
      </c>
      <c r="T668" s="15"/>
      <c r="U668" s="15"/>
      <c r="V668" s="15">
        <v>1</v>
      </c>
      <c r="W668" s="15">
        <v>1</v>
      </c>
      <c r="X668" s="15">
        <v>1</v>
      </c>
      <c r="Y668" s="41">
        <v>1</v>
      </c>
      <c r="Z668" s="41">
        <v>1</v>
      </c>
      <c r="AA668" s="41"/>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0">
        <v>1</v>
      </c>
      <c r="BA668" t="s">
        <v>22</v>
      </c>
      <c r="BB668" t="s">
        <v>23</v>
      </c>
      <c r="BD668" s="39" t="str">
        <f t="shared" si="21"/>
        <v>01/245121101UBukalapak</v>
      </c>
    </row>
    <row r="669" spans="2:58" ht="13.5" customHeight="1" x14ac:dyDescent="0.35">
      <c r="B669" s="10" t="s">
        <v>17</v>
      </c>
      <c r="C669" s="10" t="s">
        <v>2657</v>
      </c>
      <c r="D669" s="10" t="s">
        <v>549</v>
      </c>
      <c r="E669" s="10" t="s">
        <v>194</v>
      </c>
      <c r="F669" s="10" t="s">
        <v>617</v>
      </c>
      <c r="G669" s="137" t="s">
        <v>617</v>
      </c>
      <c r="H669" s="10"/>
      <c r="I669" s="10" t="s">
        <v>618</v>
      </c>
      <c r="J669" s="10" t="s">
        <v>9134</v>
      </c>
      <c r="K669" s="10" t="s">
        <v>2762</v>
      </c>
      <c r="L669" s="98">
        <f>IFERROR(VLOOKUP($F669&amp;$C669,Sales!$J:$W,9,0),0)</f>
        <v>0</v>
      </c>
      <c r="M669" s="98">
        <f>IFERROR(VLOOKUP($F669&amp;$C669,Sales!$J:$W,10,0),0)</f>
        <v>270000</v>
      </c>
      <c r="N669" s="98">
        <f>IFERROR(VLOOKUP($F669&amp;$C669,Sales!$J:$W,11,0),0)</f>
        <v>0</v>
      </c>
      <c r="O669" s="98">
        <f>IFERROR(VLOOKUP($F669&amp;$C669,Sales!$J:$W,12,0),0)</f>
        <v>1</v>
      </c>
      <c r="P669" s="98">
        <f>IFERROR(VLOOKUP($F669&amp;$C669,Sales!$J:$W,13,0),0)</f>
        <v>90000</v>
      </c>
      <c r="Q669" s="98">
        <f>IFERROR(VLOOKUP($F669&amp;$C669,Sales!$A:$H,7,0),0)</f>
        <v>0</v>
      </c>
      <c r="R669" s="41">
        <f t="shared" si="20"/>
        <v>1</v>
      </c>
      <c r="S669" s="15">
        <v>1</v>
      </c>
      <c r="T669" s="15"/>
      <c r="U669" s="15"/>
      <c r="V669" s="15">
        <v>1</v>
      </c>
      <c r="W669" s="15">
        <v>1</v>
      </c>
      <c r="X669" s="15">
        <v>1</v>
      </c>
      <c r="Y669" s="41">
        <v>1</v>
      </c>
      <c r="Z669" s="41">
        <v>1</v>
      </c>
      <c r="AA669" s="41"/>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0">
        <v>1</v>
      </c>
      <c r="BA669" t="s">
        <v>22</v>
      </c>
      <c r="BB669" t="s">
        <v>23</v>
      </c>
      <c r="BD669" s="39" t="str">
        <f t="shared" si="21"/>
        <v>01/245121114SBukalapak</v>
      </c>
    </row>
    <row r="670" spans="2:58" ht="13.5" customHeight="1" x14ac:dyDescent="0.35">
      <c r="B670" s="10" t="s">
        <v>17</v>
      </c>
      <c r="C670" s="10" t="s">
        <v>2657</v>
      </c>
      <c r="D670" s="10" t="s">
        <v>549</v>
      </c>
      <c r="E670" s="10" t="s">
        <v>194</v>
      </c>
      <c r="F670" s="10" t="s">
        <v>1981</v>
      </c>
      <c r="G670" s="137" t="s">
        <v>1981</v>
      </c>
      <c r="H670" s="10"/>
      <c r="I670" s="10" t="s">
        <v>1983</v>
      </c>
      <c r="J670" s="10" t="s">
        <v>2763</v>
      </c>
      <c r="K670" s="10" t="s">
        <v>2538</v>
      </c>
      <c r="L670" s="98">
        <f>IFERROR(VLOOKUP($F670&amp;$C670,Sales!$J:$W,9,0),0)</f>
        <v>0</v>
      </c>
      <c r="M670" s="98">
        <f>IFERROR(VLOOKUP($F670&amp;$C670,Sales!$J:$W,10,0),0)</f>
        <v>0</v>
      </c>
      <c r="N670" s="98">
        <f>IFERROR(VLOOKUP($F670&amp;$C670,Sales!$J:$W,11,0),0)</f>
        <v>0</v>
      </c>
      <c r="O670" s="98">
        <f>IFERROR(VLOOKUP($F670&amp;$C670,Sales!$J:$W,12,0),0)</f>
        <v>0</v>
      </c>
      <c r="P670" s="98">
        <f>IFERROR(VLOOKUP($F670&amp;$C670,Sales!$J:$W,13,0),0)</f>
        <v>0</v>
      </c>
      <c r="Q670" s="98">
        <f>IFERROR(VLOOKUP($F670&amp;$C670,Sales!$A:$H,7,0),0)</f>
        <v>0</v>
      </c>
      <c r="R670" s="41" t="str">
        <f t="shared" si="20"/>
        <v>ERROR</v>
      </c>
      <c r="S670" s="15"/>
      <c r="T670" s="15"/>
      <c r="U670" s="15"/>
      <c r="V670" s="15"/>
      <c r="W670" s="15"/>
      <c r="X670" s="15"/>
      <c r="Y670" s="41"/>
      <c r="Z670" s="41"/>
      <c r="AA670" s="41"/>
      <c r="AB670" s="15"/>
      <c r="AC670" s="15"/>
      <c r="AD670" s="15"/>
      <c r="AE670" s="15"/>
      <c r="AF670" s="15"/>
      <c r="AG670" s="15"/>
      <c r="AH670" s="15"/>
      <c r="AI670" s="15"/>
      <c r="AJ670" s="41"/>
      <c r="AK670" s="15"/>
      <c r="AL670" s="15"/>
      <c r="AM670" s="15"/>
      <c r="AN670" s="15"/>
      <c r="AO670" s="15"/>
      <c r="AP670" s="15"/>
      <c r="AQ670" s="15"/>
      <c r="AR670" s="15"/>
      <c r="AS670" s="15"/>
      <c r="AT670" s="15"/>
      <c r="AU670" s="15"/>
      <c r="AV670" s="15"/>
      <c r="AW670" s="15"/>
      <c r="AX670" s="15"/>
      <c r="AY670" s="15"/>
      <c r="AZ670" s="10">
        <v>1</v>
      </c>
      <c r="BA670" t="s">
        <v>8733</v>
      </c>
      <c r="BB670" t="s">
        <v>13210</v>
      </c>
      <c r="BD670" s="39" t="str">
        <f t="shared" si="21"/>
        <v>01/395129501IBukalapak</v>
      </c>
    </row>
    <row r="671" spans="2:58" ht="13.5" customHeight="1" x14ac:dyDescent="0.35">
      <c r="B671" s="10" t="s">
        <v>17</v>
      </c>
      <c r="C671" s="10" t="s">
        <v>2657</v>
      </c>
      <c r="D671" s="10" t="s">
        <v>650</v>
      </c>
      <c r="E671" s="10" t="s">
        <v>194</v>
      </c>
      <c r="F671" s="10" t="s">
        <v>651</v>
      </c>
      <c r="G671" s="137" t="s">
        <v>651</v>
      </c>
      <c r="H671" s="10"/>
      <c r="I671" s="10" t="s">
        <v>652</v>
      </c>
      <c r="J671" s="10" t="s">
        <v>9135</v>
      </c>
      <c r="K671" s="10" t="s">
        <v>1503</v>
      </c>
      <c r="L671" s="98">
        <f>IFERROR(VLOOKUP($F671&amp;$C671,Sales!$J:$W,9,0),0)</f>
        <v>0</v>
      </c>
      <c r="M671" s="98">
        <f>IFERROR(VLOOKUP($F671&amp;$C671,Sales!$J:$W,10,0),0)</f>
        <v>0</v>
      </c>
      <c r="N671" s="98">
        <f>IFERROR(VLOOKUP($F671&amp;$C671,Sales!$J:$W,11,0),0)</f>
        <v>0</v>
      </c>
      <c r="O671" s="98">
        <f>IFERROR(VLOOKUP($F671&amp;$C671,Sales!$J:$W,12,0),0)</f>
        <v>0</v>
      </c>
      <c r="P671" s="98">
        <f>IFERROR(VLOOKUP($F671&amp;$C671,Sales!$J:$W,13,0),0)</f>
        <v>0</v>
      </c>
      <c r="Q671" s="98">
        <f>IFERROR(VLOOKUP($F671&amp;$C671,Sales!$A:$H,7,0),0)</f>
        <v>0</v>
      </c>
      <c r="R671" s="41">
        <f t="shared" si="20"/>
        <v>1</v>
      </c>
      <c r="S671" s="15">
        <v>1</v>
      </c>
      <c r="T671" s="15"/>
      <c r="U671" s="15"/>
      <c r="V671" s="15">
        <v>1</v>
      </c>
      <c r="W671" s="15">
        <v>1</v>
      </c>
      <c r="X671" s="15">
        <v>1</v>
      </c>
      <c r="Y671" s="41">
        <v>1</v>
      </c>
      <c r="Z671" s="41">
        <v>1</v>
      </c>
      <c r="AA671" s="41"/>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0">
        <v>1</v>
      </c>
      <c r="BA671" t="s">
        <v>22</v>
      </c>
      <c r="BB671" t="s">
        <v>23</v>
      </c>
      <c r="BD671" s="39" t="str">
        <f t="shared" si="21"/>
        <v>01/245321001XBukalapak</v>
      </c>
    </row>
    <row r="672" spans="2:58" ht="13.5" customHeight="1" x14ac:dyDescent="0.35">
      <c r="B672" s="10" t="s">
        <v>17</v>
      </c>
      <c r="C672" s="10" t="s">
        <v>2657</v>
      </c>
      <c r="D672" s="10" t="s">
        <v>650</v>
      </c>
      <c r="E672" s="10" t="s">
        <v>194</v>
      </c>
      <c r="F672" s="10" t="s">
        <v>6447</v>
      </c>
      <c r="G672" s="137" t="s">
        <v>6447</v>
      </c>
      <c r="H672" s="10"/>
      <c r="I672" s="10" t="s">
        <v>6717</v>
      </c>
      <c r="J672" s="10" t="s">
        <v>9136</v>
      </c>
      <c r="K672" s="10" t="s">
        <v>1506</v>
      </c>
      <c r="L672" s="98">
        <f>IFERROR(VLOOKUP($F672&amp;$C672,Sales!$J:$W,9,0),0)</f>
        <v>0</v>
      </c>
      <c r="M672" s="98">
        <f>IFERROR(VLOOKUP($F672&amp;$C672,Sales!$J:$W,10,0),0)</f>
        <v>0</v>
      </c>
      <c r="N672" s="98">
        <f>IFERROR(VLOOKUP($F672&amp;$C672,Sales!$J:$W,11,0),0)</f>
        <v>0</v>
      </c>
      <c r="O672" s="98">
        <f>IFERROR(VLOOKUP($F672&amp;$C672,Sales!$J:$W,12,0),0)</f>
        <v>0</v>
      </c>
      <c r="P672" s="98">
        <f>IFERROR(VLOOKUP($F672&amp;$C672,Sales!$J:$W,13,0),0)</f>
        <v>0</v>
      </c>
      <c r="Q672" s="98">
        <f>IFERROR(VLOOKUP($F672&amp;$C672,Sales!$A:$H,7,0),0)</f>
        <v>0</v>
      </c>
      <c r="R672" s="41" t="str">
        <f t="shared" si="20"/>
        <v>ERROR</v>
      </c>
      <c r="S672" s="15"/>
      <c r="T672" s="15"/>
      <c r="U672" s="15"/>
      <c r="V672" s="15"/>
      <c r="W672" s="15"/>
      <c r="X672" s="15"/>
      <c r="Y672" s="41"/>
      <c r="Z672" s="41"/>
      <c r="AA672" s="41"/>
      <c r="AB672" s="15"/>
      <c r="AC672" s="15"/>
      <c r="AD672" s="15"/>
      <c r="AE672" s="15"/>
      <c r="AF672" s="15"/>
      <c r="AG672" s="15"/>
      <c r="AH672" s="15"/>
      <c r="AI672" s="15"/>
      <c r="AJ672" s="41"/>
      <c r="AK672" s="15"/>
      <c r="AL672" s="15"/>
      <c r="AM672" s="15"/>
      <c r="AN672" s="15"/>
      <c r="AO672" s="15"/>
      <c r="AP672" s="15"/>
      <c r="AQ672" s="15"/>
      <c r="AR672" s="15"/>
      <c r="AS672" s="15"/>
      <c r="AT672" s="15"/>
      <c r="AU672" s="15"/>
      <c r="AV672" s="15"/>
      <c r="AW672" s="15"/>
      <c r="AX672" s="15"/>
      <c r="AY672" s="15"/>
      <c r="AZ672" s="10">
        <v>1</v>
      </c>
      <c r="BA672" t="s">
        <v>22</v>
      </c>
      <c r="BB672" t="s">
        <v>88</v>
      </c>
      <c r="BD672" s="39" t="str">
        <f t="shared" si="21"/>
        <v>01/395329501OBukalapak</v>
      </c>
    </row>
    <row r="673" spans="2:58" ht="13.5" customHeight="1" x14ac:dyDescent="0.35">
      <c r="B673" s="10" t="s">
        <v>17</v>
      </c>
      <c r="C673" s="10" t="s">
        <v>2657</v>
      </c>
      <c r="D673" s="10" t="s">
        <v>549</v>
      </c>
      <c r="E673" s="10" t="s">
        <v>194</v>
      </c>
      <c r="F673" s="10" t="s">
        <v>2462</v>
      </c>
      <c r="G673" s="137" t="s">
        <v>2462</v>
      </c>
      <c r="H673" s="10"/>
      <c r="I673" s="10" t="s">
        <v>2464</v>
      </c>
      <c r="J673" s="10" t="s">
        <v>9137</v>
      </c>
      <c r="K673" s="10" t="s">
        <v>9138</v>
      </c>
      <c r="L673" s="98">
        <f>IFERROR(VLOOKUP($F673&amp;$C673,Sales!$J:$W,9,0),0)</f>
        <v>0</v>
      </c>
      <c r="M673" s="98">
        <f>IFERROR(VLOOKUP($F673&amp;$C673,Sales!$J:$W,10,0),0)</f>
        <v>0</v>
      </c>
      <c r="N673" s="98">
        <f>IFERROR(VLOOKUP($F673&amp;$C673,Sales!$J:$W,11,0),0)</f>
        <v>0</v>
      </c>
      <c r="O673" s="98">
        <f>IFERROR(VLOOKUP($F673&amp;$C673,Sales!$J:$W,12,0),0)</f>
        <v>0</v>
      </c>
      <c r="P673" s="98">
        <f>IFERROR(VLOOKUP($F673&amp;$C673,Sales!$J:$W,13,0),0)</f>
        <v>0</v>
      </c>
      <c r="Q673" s="98">
        <f>IFERROR(VLOOKUP($F673&amp;$C673,Sales!$A:$H,7,0),0)</f>
        <v>0</v>
      </c>
      <c r="R673" s="41" t="str">
        <f t="shared" si="20"/>
        <v>ERROR</v>
      </c>
      <c r="S673" s="15"/>
      <c r="T673" s="15"/>
      <c r="U673" s="15"/>
      <c r="V673" s="15"/>
      <c r="W673" s="15"/>
      <c r="X673" s="15"/>
      <c r="Y673" s="41"/>
      <c r="Z673" s="41"/>
      <c r="AA673" s="41"/>
      <c r="AB673" s="15"/>
      <c r="AC673" s="15"/>
      <c r="AD673" s="15"/>
      <c r="AE673" s="15"/>
      <c r="AF673" s="15"/>
      <c r="AG673" s="15"/>
      <c r="AH673" s="15"/>
      <c r="AI673" s="15"/>
      <c r="AJ673" s="41"/>
      <c r="AK673" s="15"/>
      <c r="AL673" s="15"/>
      <c r="AM673" s="15"/>
      <c r="AN673" s="15"/>
      <c r="AO673" s="15"/>
      <c r="AP673" s="15"/>
      <c r="AQ673" s="15"/>
      <c r="AR673" s="15"/>
      <c r="AS673" s="15"/>
      <c r="AT673" s="15"/>
      <c r="AU673" s="15"/>
      <c r="AV673" s="15"/>
      <c r="AW673" s="15"/>
      <c r="AX673" s="15"/>
      <c r="AY673" s="15"/>
      <c r="AZ673" s="10">
        <v>1</v>
      </c>
      <c r="BA673" t="s">
        <v>22</v>
      </c>
      <c r="BB673" t="s">
        <v>88</v>
      </c>
      <c r="BD673" s="39" t="str">
        <f t="shared" si="21"/>
        <v>01/395129501ABukalapak</v>
      </c>
    </row>
    <row r="674" spans="2:58" ht="13.5" customHeight="1" x14ac:dyDescent="0.35">
      <c r="B674" s="10" t="s">
        <v>17</v>
      </c>
      <c r="C674" s="10" t="s">
        <v>2657</v>
      </c>
      <c r="D674" s="10" t="s">
        <v>549</v>
      </c>
      <c r="E674" s="10" t="s">
        <v>194</v>
      </c>
      <c r="F674" s="10" t="s">
        <v>623</v>
      </c>
      <c r="G674" s="137" t="s">
        <v>623</v>
      </c>
      <c r="H674" s="10"/>
      <c r="I674" s="10" t="s">
        <v>624</v>
      </c>
      <c r="J674" s="10" t="s">
        <v>2715</v>
      </c>
      <c r="K674" s="10" t="s">
        <v>2716</v>
      </c>
      <c r="L674" s="98">
        <f>IFERROR(VLOOKUP($F674&amp;$C674,Sales!$J:$W,9,0),0)</f>
        <v>0</v>
      </c>
      <c r="M674" s="98">
        <f>IFERROR(VLOOKUP($F674&amp;$C674,Sales!$J:$W,10,0),0)</f>
        <v>0</v>
      </c>
      <c r="N674" s="98">
        <f>IFERROR(VLOOKUP($F674&amp;$C674,Sales!$J:$W,11,0),0)</f>
        <v>0</v>
      </c>
      <c r="O674" s="98">
        <f>IFERROR(VLOOKUP($F674&amp;$C674,Sales!$J:$W,12,0),0)</f>
        <v>0</v>
      </c>
      <c r="P674" s="98">
        <f>IFERROR(VLOOKUP($F674&amp;$C674,Sales!$J:$W,13,0),0)</f>
        <v>0</v>
      </c>
      <c r="Q674" s="98">
        <f>IFERROR(VLOOKUP($F674&amp;$C674,Sales!$A:$H,7,0),0)</f>
        <v>0</v>
      </c>
      <c r="R674" s="41">
        <f t="shared" si="20"/>
        <v>1</v>
      </c>
      <c r="S674" s="15">
        <v>1</v>
      </c>
      <c r="T674" s="15"/>
      <c r="U674" s="15"/>
      <c r="V674" s="15">
        <v>1</v>
      </c>
      <c r="W674" s="15">
        <v>1</v>
      </c>
      <c r="X674" s="15">
        <v>1</v>
      </c>
      <c r="Y674" s="41">
        <v>1</v>
      </c>
      <c r="Z674" s="41">
        <v>1</v>
      </c>
      <c r="AA674" s="41"/>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0">
        <v>1</v>
      </c>
      <c r="BA674" t="s">
        <v>8733</v>
      </c>
      <c r="BB674" t="s">
        <v>23</v>
      </c>
      <c r="BD674" s="39" t="str">
        <f t="shared" si="21"/>
        <v>01/245121114NBukalapak</v>
      </c>
    </row>
    <row r="675" spans="2:58" ht="13.5" customHeight="1" x14ac:dyDescent="0.35">
      <c r="B675" s="10" t="s">
        <v>17</v>
      </c>
      <c r="C675" s="10" t="s">
        <v>2657</v>
      </c>
      <c r="D675" s="10" t="s">
        <v>549</v>
      </c>
      <c r="E675" s="10" t="s">
        <v>194</v>
      </c>
      <c r="F675" s="10" t="s">
        <v>1294</v>
      </c>
      <c r="G675" s="137" t="s">
        <v>1294</v>
      </c>
      <c r="H675" s="10"/>
      <c r="I675" s="10" t="s">
        <v>1295</v>
      </c>
      <c r="J675" s="10" t="s">
        <v>5375</v>
      </c>
      <c r="K675" s="10" t="s">
        <v>5376</v>
      </c>
      <c r="L675" s="98">
        <f>IFERROR(VLOOKUP($F675&amp;$C675,Sales!$J:$W,9,0),0)</f>
        <v>0</v>
      </c>
      <c r="M675" s="98">
        <f>IFERROR(VLOOKUP($F675&amp;$C675,Sales!$J:$W,10,0),0)</f>
        <v>0</v>
      </c>
      <c r="N675" s="98">
        <f>IFERROR(VLOOKUP($F675&amp;$C675,Sales!$J:$W,11,0),0)</f>
        <v>0</v>
      </c>
      <c r="O675" s="98">
        <f>IFERROR(VLOOKUP($F675&amp;$C675,Sales!$J:$W,12,0),0)</f>
        <v>0</v>
      </c>
      <c r="P675" s="98">
        <f>IFERROR(VLOOKUP($F675&amp;$C675,Sales!$J:$W,13,0),0)</f>
        <v>0</v>
      </c>
      <c r="Q675" s="98">
        <f>IFERROR(VLOOKUP($F675&amp;$C675,Sales!$A:$H,7,0),0)</f>
        <v>0</v>
      </c>
      <c r="R675" s="41">
        <f t="shared" si="20"/>
        <v>1</v>
      </c>
      <c r="S675" s="15">
        <v>1</v>
      </c>
      <c r="T675" s="15"/>
      <c r="U675" s="15"/>
      <c r="V675" s="15">
        <v>1</v>
      </c>
      <c r="W675" s="15">
        <v>1</v>
      </c>
      <c r="X675" s="15">
        <v>1</v>
      </c>
      <c r="Y675" s="41">
        <v>1</v>
      </c>
      <c r="Z675" s="41">
        <v>1</v>
      </c>
      <c r="AA675" s="41"/>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0">
        <v>1</v>
      </c>
      <c r="BA675" t="s">
        <v>22</v>
      </c>
      <c r="BB675" t="s">
        <v>23</v>
      </c>
      <c r="BD675" s="39" t="str">
        <f t="shared" si="21"/>
        <v>01/395129501FBukalapak</v>
      </c>
    </row>
    <row r="676" spans="2:58" ht="13.5" customHeight="1" x14ac:dyDescent="0.35">
      <c r="B676" s="10" t="s">
        <v>17</v>
      </c>
      <c r="C676" s="10" t="s">
        <v>2657</v>
      </c>
      <c r="D676" s="10" t="s">
        <v>650</v>
      </c>
      <c r="E676" s="10" t="s">
        <v>194</v>
      </c>
      <c r="F676" s="10" t="s">
        <v>2026</v>
      </c>
      <c r="G676" s="137" t="s">
        <v>2026</v>
      </c>
      <c r="H676" s="10"/>
      <c r="I676" s="10" t="s">
        <v>2027</v>
      </c>
      <c r="J676" s="10" t="s">
        <v>9139</v>
      </c>
      <c r="K676" s="10" t="s">
        <v>2358</v>
      </c>
      <c r="L676" s="98">
        <f>IFERROR(VLOOKUP($F676&amp;$C676,Sales!$J:$W,9,0),0)</f>
        <v>0</v>
      </c>
      <c r="M676" s="98">
        <f>IFERROR(VLOOKUP($F676&amp;$C676,Sales!$J:$W,10,0),0)</f>
        <v>0</v>
      </c>
      <c r="N676" s="98">
        <f>IFERROR(VLOOKUP($F676&amp;$C676,Sales!$J:$W,11,0),0)</f>
        <v>0</v>
      </c>
      <c r="O676" s="98">
        <f>IFERROR(VLOOKUP($F676&amp;$C676,Sales!$J:$W,12,0),0)</f>
        <v>0</v>
      </c>
      <c r="P676" s="98">
        <f>IFERROR(VLOOKUP($F676&amp;$C676,Sales!$J:$W,13,0),0)</f>
        <v>0</v>
      </c>
      <c r="Q676" s="98">
        <f>IFERROR(VLOOKUP($F676&amp;$C676,Sales!$A:$H,7,0),0)</f>
        <v>0</v>
      </c>
      <c r="R676" s="41" t="str">
        <f t="shared" si="20"/>
        <v>ERROR</v>
      </c>
      <c r="S676" s="15"/>
      <c r="T676" s="15"/>
      <c r="U676" s="15"/>
      <c r="V676" s="15"/>
      <c r="W676" s="15"/>
      <c r="X676" s="15"/>
      <c r="Y676" s="41"/>
      <c r="Z676" s="41"/>
      <c r="AA676" s="41"/>
      <c r="AB676" s="15"/>
      <c r="AC676" s="15"/>
      <c r="AD676" s="15"/>
      <c r="AE676" s="15"/>
      <c r="AF676" s="15"/>
      <c r="AG676" s="15"/>
      <c r="AH676" s="15"/>
      <c r="AI676" s="15"/>
      <c r="AJ676" s="41"/>
      <c r="AK676" s="15"/>
      <c r="AL676" s="15"/>
      <c r="AM676" s="15"/>
      <c r="AN676" s="15"/>
      <c r="AO676" s="15"/>
      <c r="AP676" s="15"/>
      <c r="AQ676" s="15"/>
      <c r="AR676" s="15"/>
      <c r="AS676" s="15"/>
      <c r="AT676" s="15"/>
      <c r="AU676" s="15"/>
      <c r="AV676" s="15"/>
      <c r="AW676" s="15"/>
      <c r="AX676" s="15"/>
      <c r="AY676" s="15"/>
      <c r="AZ676" s="10">
        <v>1</v>
      </c>
      <c r="BA676" t="s">
        <v>22</v>
      </c>
      <c r="BB676" t="s">
        <v>88</v>
      </c>
      <c r="BD676" s="39" t="str">
        <f t="shared" si="21"/>
        <v>01/395329501QBukalapak</v>
      </c>
      <c r="BE676" s="81">
        <v>44876</v>
      </c>
      <c r="BF676" t="s">
        <v>13953</v>
      </c>
    </row>
    <row r="677" spans="2:58" ht="13.5" customHeight="1" x14ac:dyDescent="0.35">
      <c r="B677" s="10" t="s">
        <v>17</v>
      </c>
      <c r="C677" s="10" t="s">
        <v>2657</v>
      </c>
      <c r="D677" s="10" t="s">
        <v>549</v>
      </c>
      <c r="E677" s="10" t="s">
        <v>194</v>
      </c>
      <c r="F677" s="10" t="s">
        <v>591</v>
      </c>
      <c r="G677" s="137" t="s">
        <v>591</v>
      </c>
      <c r="H677" s="10"/>
      <c r="I677" s="10" t="s">
        <v>592</v>
      </c>
      <c r="J677" s="10" t="s">
        <v>5381</v>
      </c>
      <c r="K677" s="10" t="s">
        <v>4711</v>
      </c>
      <c r="L677" s="98">
        <f>IFERROR(VLOOKUP($F677&amp;$C677,Sales!$J:$W,9,0),0)</f>
        <v>0</v>
      </c>
      <c r="M677" s="98">
        <f>IFERROR(VLOOKUP($F677&amp;$C677,Sales!$J:$W,10,0),0)</f>
        <v>0</v>
      </c>
      <c r="N677" s="98">
        <f>IFERROR(VLOOKUP($F677&amp;$C677,Sales!$J:$W,11,0),0)</f>
        <v>0</v>
      </c>
      <c r="O677" s="98">
        <f>IFERROR(VLOOKUP($F677&amp;$C677,Sales!$J:$W,12,0),0)</f>
        <v>0</v>
      </c>
      <c r="P677" s="98">
        <f>IFERROR(VLOOKUP($F677&amp;$C677,Sales!$J:$W,13,0),0)</f>
        <v>0</v>
      </c>
      <c r="Q677" s="98">
        <f>IFERROR(VLOOKUP($F677&amp;$C677,Sales!$A:$H,7,0),0)</f>
        <v>0</v>
      </c>
      <c r="R677" s="41">
        <f t="shared" si="20"/>
        <v>1</v>
      </c>
      <c r="S677" s="15">
        <v>1</v>
      </c>
      <c r="T677" s="15"/>
      <c r="U677" s="15"/>
      <c r="V677" s="15">
        <v>1</v>
      </c>
      <c r="W677" s="15">
        <v>1</v>
      </c>
      <c r="X677" s="15">
        <v>1</v>
      </c>
      <c r="Y677" s="41">
        <v>1</v>
      </c>
      <c r="Z677" s="41">
        <v>1</v>
      </c>
      <c r="AA677" s="41"/>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0">
        <v>1</v>
      </c>
      <c r="BA677" t="s">
        <v>8733</v>
      </c>
      <c r="BB677" t="s">
        <v>23</v>
      </c>
      <c r="BD677" s="39" t="str">
        <f t="shared" si="21"/>
        <v>01/245121114OBukalapak</v>
      </c>
    </row>
    <row r="678" spans="2:58" ht="13.5" customHeight="1" x14ac:dyDescent="0.35">
      <c r="B678" s="10" t="s">
        <v>17</v>
      </c>
      <c r="C678" s="10" t="s">
        <v>2657</v>
      </c>
      <c r="D678" s="10" t="s">
        <v>650</v>
      </c>
      <c r="E678" s="10" t="s">
        <v>194</v>
      </c>
      <c r="F678" s="10" t="s">
        <v>654</v>
      </c>
      <c r="G678" s="137" t="s">
        <v>654</v>
      </c>
      <c r="H678" s="10"/>
      <c r="I678" s="10" t="s">
        <v>655</v>
      </c>
      <c r="J678" s="10" t="s">
        <v>9140</v>
      </c>
      <c r="K678" s="10" t="s">
        <v>6426</v>
      </c>
      <c r="L678" s="98">
        <f>IFERROR(VLOOKUP($F678&amp;$C678,Sales!$J:$W,9,0),0)</f>
        <v>21801.801801801801</v>
      </c>
      <c r="M678" s="98">
        <f>IFERROR(VLOOKUP($F678&amp;$C678,Sales!$J:$W,10,0),0)</f>
        <v>0</v>
      </c>
      <c r="N678" s="98">
        <f>IFERROR(VLOOKUP($F678&amp;$C678,Sales!$J:$W,11,0),0)</f>
        <v>0</v>
      </c>
      <c r="O678" s="98">
        <f>IFERROR(VLOOKUP($F678&amp;$C678,Sales!$J:$W,12,0),0)</f>
        <v>0.33333333333333331</v>
      </c>
      <c r="P678" s="98">
        <f>IFERROR(VLOOKUP($F678&amp;$C678,Sales!$J:$W,13,0),0)</f>
        <v>7267.267267267267</v>
      </c>
      <c r="Q678" s="98">
        <f>IFERROR(VLOOKUP($F678&amp;$C678,Sales!$A:$H,7,0),0)</f>
        <v>0</v>
      </c>
      <c r="R678" s="41">
        <f t="shared" si="20"/>
        <v>1</v>
      </c>
      <c r="S678" s="15">
        <v>1</v>
      </c>
      <c r="T678" s="15"/>
      <c r="U678" s="15"/>
      <c r="V678" s="15">
        <v>1</v>
      </c>
      <c r="W678" s="15">
        <v>1</v>
      </c>
      <c r="X678" s="15">
        <v>1</v>
      </c>
      <c r="Y678" s="41">
        <v>1</v>
      </c>
      <c r="Z678" s="41">
        <v>1</v>
      </c>
      <c r="AA678" s="41"/>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0">
        <v>1</v>
      </c>
      <c r="BA678" t="s">
        <v>22</v>
      </c>
      <c r="BB678" t="s">
        <v>23</v>
      </c>
      <c r="BD678" s="39" t="str">
        <f t="shared" si="21"/>
        <v>01/245321001UBukalapak</v>
      </c>
    </row>
    <row r="679" spans="2:58" ht="13.5" customHeight="1" x14ac:dyDescent="0.35">
      <c r="B679" s="10" t="s">
        <v>17</v>
      </c>
      <c r="C679" s="10" t="s">
        <v>2657</v>
      </c>
      <c r="D679" s="10" t="s">
        <v>650</v>
      </c>
      <c r="E679" s="10" t="s">
        <v>194</v>
      </c>
      <c r="F679" s="10" t="s">
        <v>653</v>
      </c>
      <c r="G679" s="137" t="s">
        <v>653</v>
      </c>
      <c r="H679" s="10"/>
      <c r="I679" s="10" t="s">
        <v>6281</v>
      </c>
      <c r="J679" s="10" t="s">
        <v>9141</v>
      </c>
      <c r="K679" s="10" t="s">
        <v>9142</v>
      </c>
      <c r="L679" s="98">
        <f>IFERROR(VLOOKUP($F679&amp;$C679,Sales!$J:$W,9,0),0)</f>
        <v>0</v>
      </c>
      <c r="M679" s="98">
        <f>IFERROR(VLOOKUP($F679&amp;$C679,Sales!$J:$W,10,0),0)</f>
        <v>0</v>
      </c>
      <c r="N679" s="98">
        <f>IFERROR(VLOOKUP($F679&amp;$C679,Sales!$J:$W,11,0),0)</f>
        <v>0</v>
      </c>
      <c r="O679" s="98">
        <f>IFERROR(VLOOKUP($F679&amp;$C679,Sales!$J:$W,12,0),0)</f>
        <v>0</v>
      </c>
      <c r="P679" s="98">
        <f>IFERROR(VLOOKUP($F679&amp;$C679,Sales!$J:$W,13,0),0)</f>
        <v>0</v>
      </c>
      <c r="Q679" s="98">
        <f>IFERROR(VLOOKUP($F679&amp;$C679,Sales!$A:$H,7,0),0)</f>
        <v>0</v>
      </c>
      <c r="R679" s="41" t="str">
        <f t="shared" si="20"/>
        <v>ERROR</v>
      </c>
      <c r="S679" s="15"/>
      <c r="T679" s="15"/>
      <c r="U679" s="15"/>
      <c r="V679" s="15"/>
      <c r="W679" s="15"/>
      <c r="X679" s="15"/>
      <c r="Y679" s="41"/>
      <c r="Z679" s="41"/>
      <c r="AA679" s="41"/>
      <c r="AB679" s="15"/>
      <c r="AC679" s="15"/>
      <c r="AD679" s="15"/>
      <c r="AE679" s="15"/>
      <c r="AF679" s="15"/>
      <c r="AG679" s="15"/>
      <c r="AH679" s="15"/>
      <c r="AI679" s="15"/>
      <c r="AJ679" s="41"/>
      <c r="AK679" s="15"/>
      <c r="AL679" s="15"/>
      <c r="AM679" s="15"/>
      <c r="AN679" s="15"/>
      <c r="AO679" s="15"/>
      <c r="AP679" s="15"/>
      <c r="AQ679" s="15"/>
      <c r="AR679" s="15"/>
      <c r="AS679" s="15"/>
      <c r="AT679" s="15"/>
      <c r="AU679" s="15"/>
      <c r="AV679" s="15"/>
      <c r="AW679" s="15"/>
      <c r="AX679" s="15"/>
      <c r="AY679" s="15"/>
      <c r="AZ679" s="10">
        <v>1</v>
      </c>
      <c r="BA679" t="s">
        <v>22</v>
      </c>
      <c r="BB679" t="s">
        <v>88</v>
      </c>
      <c r="BD679" s="39" t="str">
        <f t="shared" si="21"/>
        <v>01/245321001TBukalapak</v>
      </c>
    </row>
    <row r="680" spans="2:58" ht="13.5" customHeight="1" x14ac:dyDescent="0.35">
      <c r="B680" s="10" t="s">
        <v>17</v>
      </c>
      <c r="C680" s="10" t="s">
        <v>2657</v>
      </c>
      <c r="D680" s="10" t="s">
        <v>549</v>
      </c>
      <c r="E680" s="10" t="s">
        <v>194</v>
      </c>
      <c r="F680" s="10" t="s">
        <v>1939</v>
      </c>
      <c r="G680" s="137" t="s">
        <v>1939</v>
      </c>
      <c r="H680" s="10"/>
      <c r="I680" s="10" t="s">
        <v>1941</v>
      </c>
      <c r="J680" s="10" t="s">
        <v>9143</v>
      </c>
      <c r="K680" s="10" t="s">
        <v>2535</v>
      </c>
      <c r="L680" s="98">
        <f>IFERROR(VLOOKUP($F680&amp;$C680,Sales!$J:$W,9,0),0)</f>
        <v>0</v>
      </c>
      <c r="M680" s="98">
        <f>IFERROR(VLOOKUP($F680&amp;$C680,Sales!$J:$W,10,0),0)</f>
        <v>0</v>
      </c>
      <c r="N680" s="98">
        <f>IFERROR(VLOOKUP($F680&amp;$C680,Sales!$J:$W,11,0),0)</f>
        <v>0</v>
      </c>
      <c r="O680" s="98">
        <f>IFERROR(VLOOKUP($F680&amp;$C680,Sales!$J:$W,12,0),0)</f>
        <v>0</v>
      </c>
      <c r="P680" s="98">
        <f>IFERROR(VLOOKUP($F680&amp;$C680,Sales!$J:$W,13,0),0)</f>
        <v>0</v>
      </c>
      <c r="Q680" s="98">
        <f>IFERROR(VLOOKUP($F680&amp;$C680,Sales!$A:$H,7,0),0)</f>
        <v>0</v>
      </c>
      <c r="R680" s="41">
        <f t="shared" si="20"/>
        <v>1</v>
      </c>
      <c r="S680" s="15">
        <v>1</v>
      </c>
      <c r="T680" s="15"/>
      <c r="U680" s="15"/>
      <c r="V680" s="15">
        <v>1</v>
      </c>
      <c r="W680" s="15">
        <v>1</v>
      </c>
      <c r="X680" s="15">
        <v>1</v>
      </c>
      <c r="Y680" s="41">
        <v>1</v>
      </c>
      <c r="Z680" s="41">
        <v>1</v>
      </c>
      <c r="AA680" s="41"/>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0">
        <v>1</v>
      </c>
      <c r="BA680" t="s">
        <v>22</v>
      </c>
      <c r="BB680" t="s">
        <v>23</v>
      </c>
      <c r="BD680" s="39" t="str">
        <f t="shared" si="21"/>
        <v>01/395129501OBukalapak</v>
      </c>
    </row>
    <row r="681" spans="2:58" ht="13.5" customHeight="1" x14ac:dyDescent="0.35">
      <c r="B681" s="10" t="s">
        <v>17</v>
      </c>
      <c r="C681" s="10" t="s">
        <v>2657</v>
      </c>
      <c r="D681" s="10" t="s">
        <v>549</v>
      </c>
      <c r="E681" s="10" t="s">
        <v>194</v>
      </c>
      <c r="F681" s="10" t="s">
        <v>569</v>
      </c>
      <c r="G681" s="137" t="s">
        <v>569</v>
      </c>
      <c r="H681" s="10"/>
      <c r="I681" s="10" t="s">
        <v>570</v>
      </c>
      <c r="J681" s="10" t="s">
        <v>9144</v>
      </c>
      <c r="K681" s="10" t="s">
        <v>9145</v>
      </c>
      <c r="L681" s="98">
        <f>IFERROR(VLOOKUP($F681&amp;$C681,Sales!$J:$W,9,0),0)</f>
        <v>0</v>
      </c>
      <c r="M681" s="98">
        <f>IFERROR(VLOOKUP($F681&amp;$C681,Sales!$J:$W,10,0),0)</f>
        <v>29729.729729729726</v>
      </c>
      <c r="N681" s="98">
        <f>IFERROR(VLOOKUP($F681&amp;$C681,Sales!$J:$W,11,0),0)</f>
        <v>0</v>
      </c>
      <c r="O681" s="98">
        <f>IFERROR(VLOOKUP($F681&amp;$C681,Sales!$J:$W,12,0),0)</f>
        <v>0.66666666666666663</v>
      </c>
      <c r="P681" s="98">
        <f>IFERROR(VLOOKUP($F681&amp;$C681,Sales!$J:$W,13,0),0)</f>
        <v>9909.9099099099094</v>
      </c>
      <c r="Q681" s="98">
        <f>IFERROR(VLOOKUP($F681&amp;$C681,Sales!$A:$H,7,0),0)</f>
        <v>0</v>
      </c>
      <c r="R681" s="41">
        <f t="shared" si="20"/>
        <v>1</v>
      </c>
      <c r="S681" s="15">
        <v>1</v>
      </c>
      <c r="T681" s="15"/>
      <c r="U681" s="15"/>
      <c r="V681" s="15">
        <v>1</v>
      </c>
      <c r="W681" s="15">
        <v>1</v>
      </c>
      <c r="X681" s="15">
        <v>1</v>
      </c>
      <c r="Y681" s="41">
        <v>1</v>
      </c>
      <c r="Z681" s="41">
        <v>1</v>
      </c>
      <c r="AA681" s="41"/>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0">
        <v>1</v>
      </c>
      <c r="BA681" t="s">
        <v>22</v>
      </c>
      <c r="BB681" t="s">
        <v>23</v>
      </c>
      <c r="BD681" s="39" t="str">
        <f t="shared" si="21"/>
        <v>01/245121005MBukalapak</v>
      </c>
    </row>
    <row r="682" spans="2:58" ht="13.5" customHeight="1" x14ac:dyDescent="0.35">
      <c r="B682" s="10" t="s">
        <v>17</v>
      </c>
      <c r="C682" s="10" t="s">
        <v>2657</v>
      </c>
      <c r="D682" s="10" t="s">
        <v>549</v>
      </c>
      <c r="E682" s="10" t="s">
        <v>194</v>
      </c>
      <c r="F682" s="10" t="s">
        <v>1434</v>
      </c>
      <c r="G682" s="137" t="s">
        <v>1434</v>
      </c>
      <c r="H682" s="10"/>
      <c r="I682" s="10" t="s">
        <v>1435</v>
      </c>
      <c r="J682" s="10" t="s">
        <v>5387</v>
      </c>
      <c r="K682" s="10" t="s">
        <v>2536</v>
      </c>
      <c r="L682" s="98">
        <f>IFERROR(VLOOKUP($F682&amp;$C682,Sales!$J:$W,9,0),0)</f>
        <v>0</v>
      </c>
      <c r="M682" s="98">
        <f>IFERROR(VLOOKUP($F682&amp;$C682,Sales!$J:$W,10,0),0)</f>
        <v>0</v>
      </c>
      <c r="N682" s="98">
        <f>IFERROR(VLOOKUP($F682&amp;$C682,Sales!$J:$W,11,0),0)</f>
        <v>0</v>
      </c>
      <c r="O682" s="98">
        <f>IFERROR(VLOOKUP($F682&amp;$C682,Sales!$J:$W,12,0),0)</f>
        <v>0</v>
      </c>
      <c r="P682" s="98">
        <f>IFERROR(VLOOKUP($F682&amp;$C682,Sales!$J:$W,13,0),0)</f>
        <v>0</v>
      </c>
      <c r="Q682" s="98">
        <f>IFERROR(VLOOKUP($F682&amp;$C682,Sales!$A:$H,7,0),0)</f>
        <v>0</v>
      </c>
      <c r="R682" s="41" t="str">
        <f t="shared" si="20"/>
        <v>ERROR</v>
      </c>
      <c r="S682" s="15"/>
      <c r="T682" s="15"/>
      <c r="U682" s="15"/>
      <c r="V682" s="15"/>
      <c r="W682" s="15"/>
      <c r="X682" s="15"/>
      <c r="Y682" s="41"/>
      <c r="Z682" s="41"/>
      <c r="AA682" s="41"/>
      <c r="AB682" s="15"/>
      <c r="AC682" s="15"/>
      <c r="AD682" s="15"/>
      <c r="AE682" s="15"/>
      <c r="AF682" s="15"/>
      <c r="AG682" s="15"/>
      <c r="AH682" s="15"/>
      <c r="AI682" s="15"/>
      <c r="AJ682" s="41"/>
      <c r="AK682" s="15"/>
      <c r="AL682" s="15"/>
      <c r="AM682" s="15"/>
      <c r="AN682" s="15"/>
      <c r="AO682" s="15"/>
      <c r="AP682" s="15"/>
      <c r="AQ682" s="15"/>
      <c r="AR682" s="15"/>
      <c r="AS682" s="15"/>
      <c r="AT682" s="15"/>
      <c r="AU682" s="15"/>
      <c r="AV682" s="15"/>
      <c r="AW682" s="15"/>
      <c r="AX682" s="15"/>
      <c r="AY682" s="15"/>
      <c r="AZ682" s="10">
        <v>1</v>
      </c>
      <c r="BA682" t="s">
        <v>22</v>
      </c>
      <c r="BB682" t="s">
        <v>13210</v>
      </c>
      <c r="BD682" s="39" t="str">
        <f t="shared" si="21"/>
        <v>01/395129501KBukalapak</v>
      </c>
    </row>
    <row r="683" spans="2:58" ht="13.5" customHeight="1" x14ac:dyDescent="0.35">
      <c r="B683" s="10" t="s">
        <v>17</v>
      </c>
      <c r="C683" s="10" t="s">
        <v>2657</v>
      </c>
      <c r="D683" s="10" t="s">
        <v>549</v>
      </c>
      <c r="E683" s="10" t="s">
        <v>194</v>
      </c>
      <c r="F683" s="10" t="s">
        <v>621</v>
      </c>
      <c r="G683" s="137" t="s">
        <v>621</v>
      </c>
      <c r="H683" s="10"/>
      <c r="I683" s="10" t="s">
        <v>622</v>
      </c>
      <c r="J683" s="10" t="s">
        <v>2730</v>
      </c>
      <c r="K683" s="10" t="s">
        <v>2731</v>
      </c>
      <c r="L683" s="98">
        <f>IFERROR(VLOOKUP($F683&amp;$C683,Sales!$J:$W,9,0),0)</f>
        <v>89999.999999999985</v>
      </c>
      <c r="M683" s="98">
        <f>IFERROR(VLOOKUP($F683&amp;$C683,Sales!$J:$W,10,0),0)</f>
        <v>0</v>
      </c>
      <c r="N683" s="98">
        <f>IFERROR(VLOOKUP($F683&amp;$C683,Sales!$J:$W,11,0),0)</f>
        <v>0</v>
      </c>
      <c r="O683" s="98">
        <f>IFERROR(VLOOKUP($F683&amp;$C683,Sales!$J:$W,12,0),0)</f>
        <v>0.33333333333333331</v>
      </c>
      <c r="P683" s="98">
        <f>IFERROR(VLOOKUP($F683&amp;$C683,Sales!$J:$W,13,0),0)</f>
        <v>29999.999999999996</v>
      </c>
      <c r="Q683" s="98">
        <f>IFERROR(VLOOKUP($F683&amp;$C683,Sales!$A:$H,7,0),0)</f>
        <v>0</v>
      </c>
      <c r="R683" s="41">
        <f t="shared" si="20"/>
        <v>1</v>
      </c>
      <c r="S683" s="15">
        <v>1</v>
      </c>
      <c r="T683" s="15"/>
      <c r="U683" s="15"/>
      <c r="V683" s="15">
        <v>1</v>
      </c>
      <c r="W683" s="15">
        <v>1</v>
      </c>
      <c r="X683" s="15">
        <v>1</v>
      </c>
      <c r="Y683" s="41">
        <v>1</v>
      </c>
      <c r="Z683" s="41">
        <v>1</v>
      </c>
      <c r="AA683" s="41"/>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0">
        <v>1</v>
      </c>
      <c r="BA683" t="s">
        <v>22</v>
      </c>
      <c r="BB683" t="s">
        <v>23</v>
      </c>
      <c r="BD683" s="39" t="str">
        <f t="shared" si="21"/>
        <v>01/245121114QBukalapak</v>
      </c>
    </row>
    <row r="684" spans="2:58" ht="13.5" customHeight="1" x14ac:dyDescent="0.35">
      <c r="B684" s="10" t="s">
        <v>17</v>
      </c>
      <c r="C684" s="10" t="s">
        <v>2657</v>
      </c>
      <c r="D684" s="10" t="s">
        <v>549</v>
      </c>
      <c r="E684" s="10" t="s">
        <v>194</v>
      </c>
      <c r="F684" s="10" t="s">
        <v>571</v>
      </c>
      <c r="G684" s="137" t="s">
        <v>571</v>
      </c>
      <c r="H684" s="10"/>
      <c r="I684" s="10" t="s">
        <v>572</v>
      </c>
      <c r="J684" s="10" t="s">
        <v>9146</v>
      </c>
      <c r="K684" s="10" t="s">
        <v>6011</v>
      </c>
      <c r="L684" s="98">
        <f>IFERROR(VLOOKUP($F684&amp;$C684,Sales!$J:$W,9,0),0)</f>
        <v>0</v>
      </c>
      <c r="M684" s="98">
        <f>IFERROR(VLOOKUP($F684&amp;$C684,Sales!$J:$W,10,0),0)</f>
        <v>0</v>
      </c>
      <c r="N684" s="98">
        <f>IFERROR(VLOOKUP($F684&amp;$C684,Sales!$J:$W,11,0),0)</f>
        <v>0</v>
      </c>
      <c r="O684" s="98">
        <f>IFERROR(VLOOKUP($F684&amp;$C684,Sales!$J:$W,12,0),0)</f>
        <v>0</v>
      </c>
      <c r="P684" s="98">
        <f>IFERROR(VLOOKUP($F684&amp;$C684,Sales!$J:$W,13,0),0)</f>
        <v>0</v>
      </c>
      <c r="Q684" s="98">
        <f>IFERROR(VLOOKUP($F684&amp;$C684,Sales!$A:$H,7,0),0)</f>
        <v>0</v>
      </c>
      <c r="R684" s="41" t="str">
        <f t="shared" si="20"/>
        <v>ERROR</v>
      </c>
      <c r="S684" s="15"/>
      <c r="T684" s="15"/>
      <c r="U684" s="15"/>
      <c r="V684" s="15"/>
      <c r="W684" s="15"/>
      <c r="X684" s="15"/>
      <c r="Y684" s="41"/>
      <c r="Z684" s="41"/>
      <c r="AA684" s="41"/>
      <c r="AB684" s="15"/>
      <c r="AC684" s="15"/>
      <c r="AD684" s="15"/>
      <c r="AE684" s="15"/>
      <c r="AF684" s="15"/>
      <c r="AG684" s="15"/>
      <c r="AH684" s="15"/>
      <c r="AI684" s="15"/>
      <c r="AJ684" s="41"/>
      <c r="AK684" s="15"/>
      <c r="AL684" s="15"/>
      <c r="AM684" s="15"/>
      <c r="AN684" s="15"/>
      <c r="AO684" s="15"/>
      <c r="AP684" s="15"/>
      <c r="AQ684" s="15"/>
      <c r="AR684" s="15"/>
      <c r="AS684" s="15"/>
      <c r="AT684" s="15"/>
      <c r="AU684" s="15"/>
      <c r="AV684" s="15"/>
      <c r="AW684" s="15"/>
      <c r="AX684" s="15"/>
      <c r="AY684" s="15"/>
      <c r="AZ684" s="10">
        <v>1</v>
      </c>
      <c r="BA684" t="s">
        <v>22</v>
      </c>
      <c r="BB684" t="s">
        <v>88</v>
      </c>
      <c r="BD684" s="39" t="str">
        <f t="shared" si="21"/>
        <v>01/245121009XBukalapak</v>
      </c>
    </row>
    <row r="685" spans="2:58" ht="13.5" customHeight="1" x14ac:dyDescent="0.35">
      <c r="B685" s="10" t="s">
        <v>17</v>
      </c>
      <c r="C685" s="10" t="s">
        <v>2657</v>
      </c>
      <c r="D685" s="10" t="s">
        <v>549</v>
      </c>
      <c r="E685" s="10" t="s">
        <v>194</v>
      </c>
      <c r="F685" s="10" t="s">
        <v>565</v>
      </c>
      <c r="G685" s="137" t="s">
        <v>565</v>
      </c>
      <c r="H685" s="10"/>
      <c r="I685" s="10" t="s">
        <v>566</v>
      </c>
      <c r="J685" s="10" t="s">
        <v>9147</v>
      </c>
      <c r="K685" s="10" t="s">
        <v>6012</v>
      </c>
      <c r="L685" s="98">
        <f>IFERROR(VLOOKUP($F685&amp;$C685,Sales!$J:$W,9,0),0)</f>
        <v>0</v>
      </c>
      <c r="M685" s="98">
        <f>IFERROR(VLOOKUP($F685&amp;$C685,Sales!$J:$W,10,0),0)</f>
        <v>0</v>
      </c>
      <c r="N685" s="98">
        <f>IFERROR(VLOOKUP($F685&amp;$C685,Sales!$J:$W,11,0),0)</f>
        <v>0</v>
      </c>
      <c r="O685" s="98">
        <f>IFERROR(VLOOKUP($F685&amp;$C685,Sales!$J:$W,12,0),0)</f>
        <v>0</v>
      </c>
      <c r="P685" s="98">
        <f>IFERROR(VLOOKUP($F685&amp;$C685,Sales!$J:$W,13,0),0)</f>
        <v>0</v>
      </c>
      <c r="Q685" s="98">
        <f>IFERROR(VLOOKUP($F685&amp;$C685,Sales!$A:$H,7,0),0)</f>
        <v>0</v>
      </c>
      <c r="R685" s="41" t="str">
        <f t="shared" si="20"/>
        <v>ERROR</v>
      </c>
      <c r="S685" s="15"/>
      <c r="T685" s="15"/>
      <c r="U685" s="15"/>
      <c r="V685" s="15"/>
      <c r="W685" s="15"/>
      <c r="X685" s="15"/>
      <c r="Y685" s="41"/>
      <c r="Z685" s="41"/>
      <c r="AA685" s="41"/>
      <c r="AB685" s="15"/>
      <c r="AC685" s="15"/>
      <c r="AD685" s="15"/>
      <c r="AE685" s="15"/>
      <c r="AF685" s="15"/>
      <c r="AG685" s="15"/>
      <c r="AH685" s="15"/>
      <c r="AI685" s="15"/>
      <c r="AJ685" s="41"/>
      <c r="AK685" s="15"/>
      <c r="AL685" s="15"/>
      <c r="AM685" s="15"/>
      <c r="AN685" s="15"/>
      <c r="AO685" s="15"/>
      <c r="AP685" s="15"/>
      <c r="AQ685" s="15"/>
      <c r="AR685" s="15"/>
      <c r="AS685" s="15"/>
      <c r="AT685" s="15"/>
      <c r="AU685" s="15"/>
      <c r="AV685" s="15"/>
      <c r="AW685" s="15"/>
      <c r="AX685" s="15"/>
      <c r="AY685" s="15"/>
      <c r="AZ685" s="10">
        <v>1</v>
      </c>
      <c r="BA685" t="s">
        <v>22</v>
      </c>
      <c r="BB685" t="s">
        <v>88</v>
      </c>
      <c r="BD685" s="39" t="str">
        <f t="shared" si="21"/>
        <v>01/245121009YBukalapak</v>
      </c>
    </row>
    <row r="686" spans="2:58" ht="13.5" customHeight="1" x14ac:dyDescent="0.35">
      <c r="B686" s="10" t="s">
        <v>17</v>
      </c>
      <c r="C686" s="10" t="s">
        <v>2657</v>
      </c>
      <c r="D686" s="10" t="s">
        <v>549</v>
      </c>
      <c r="E686" s="10" t="s">
        <v>194</v>
      </c>
      <c r="F686" s="10" t="s">
        <v>601</v>
      </c>
      <c r="G686" s="137" t="s">
        <v>601</v>
      </c>
      <c r="H686" s="10"/>
      <c r="I686" s="10" t="s">
        <v>602</v>
      </c>
      <c r="J686" s="10" t="s">
        <v>9148</v>
      </c>
      <c r="K686" s="10" t="s">
        <v>9149</v>
      </c>
      <c r="L686" s="98">
        <f>IFERROR(VLOOKUP($F686&amp;$C686,Sales!$J:$W,9,0),0)</f>
        <v>0</v>
      </c>
      <c r="M686" s="98">
        <f>IFERROR(VLOOKUP($F686&amp;$C686,Sales!$J:$W,10,0),0)</f>
        <v>0</v>
      </c>
      <c r="N686" s="98">
        <f>IFERROR(VLOOKUP($F686&amp;$C686,Sales!$J:$W,11,0),0)</f>
        <v>0</v>
      </c>
      <c r="O686" s="98">
        <f>IFERROR(VLOOKUP($F686&amp;$C686,Sales!$J:$W,12,0),0)</f>
        <v>0</v>
      </c>
      <c r="P686" s="98">
        <f>IFERROR(VLOOKUP($F686&amp;$C686,Sales!$J:$W,13,0),0)</f>
        <v>0</v>
      </c>
      <c r="Q686" s="98">
        <f>IFERROR(VLOOKUP($F686&amp;$C686,Sales!$A:$H,7,0),0)</f>
        <v>0</v>
      </c>
      <c r="R686" s="41">
        <f t="shared" si="20"/>
        <v>1</v>
      </c>
      <c r="S686" s="15">
        <v>1</v>
      </c>
      <c r="T686" s="15"/>
      <c r="U686" s="15"/>
      <c r="V686" s="15">
        <v>1</v>
      </c>
      <c r="W686" s="15">
        <v>1</v>
      </c>
      <c r="X686" s="15">
        <v>1</v>
      </c>
      <c r="Y686" s="41">
        <v>1</v>
      </c>
      <c r="Z686" s="41">
        <v>1</v>
      </c>
      <c r="AA686" s="41"/>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0">
        <v>1</v>
      </c>
      <c r="BA686" t="s">
        <v>22</v>
      </c>
      <c r="BB686" t="s">
        <v>23</v>
      </c>
      <c r="BD686" s="39" t="str">
        <f t="shared" si="21"/>
        <v>01/245121115JBukalapak</v>
      </c>
    </row>
    <row r="687" spans="2:58" ht="13.5" customHeight="1" x14ac:dyDescent="0.35">
      <c r="B687" s="10" t="s">
        <v>17</v>
      </c>
      <c r="C687" s="10" t="s">
        <v>2657</v>
      </c>
      <c r="D687" s="10" t="s">
        <v>650</v>
      </c>
      <c r="E687" s="10" t="s">
        <v>194</v>
      </c>
      <c r="F687" s="10" t="s">
        <v>2046</v>
      </c>
      <c r="G687" s="137" t="s">
        <v>2046</v>
      </c>
      <c r="H687" s="10"/>
      <c r="I687" s="10" t="s">
        <v>6204</v>
      </c>
      <c r="J687" s="10" t="s">
        <v>9150</v>
      </c>
      <c r="K687" s="10" t="s">
        <v>9151</v>
      </c>
      <c r="L687" s="98">
        <f>IFERROR(VLOOKUP($F687&amp;$C687,Sales!$J:$W,9,0),0)</f>
        <v>0</v>
      </c>
      <c r="M687" s="98">
        <f>IFERROR(VLOOKUP($F687&amp;$C687,Sales!$J:$W,10,0),0)</f>
        <v>0</v>
      </c>
      <c r="N687" s="98">
        <f>IFERROR(VLOOKUP($F687&amp;$C687,Sales!$J:$W,11,0),0)</f>
        <v>0</v>
      </c>
      <c r="O687" s="98">
        <f>IFERROR(VLOOKUP($F687&amp;$C687,Sales!$J:$W,12,0),0)</f>
        <v>0</v>
      </c>
      <c r="P687" s="98">
        <f>IFERROR(VLOOKUP($F687&amp;$C687,Sales!$J:$W,13,0),0)</f>
        <v>0</v>
      </c>
      <c r="Q687" s="98">
        <f>IFERROR(VLOOKUP($F687&amp;$C687,Sales!$A:$H,7,0),0)</f>
        <v>0</v>
      </c>
      <c r="R687" s="41" t="str">
        <f t="shared" si="20"/>
        <v>ERROR</v>
      </c>
      <c r="S687" s="15"/>
      <c r="T687" s="15"/>
      <c r="U687" s="15"/>
      <c r="V687" s="15"/>
      <c r="W687" s="15"/>
      <c r="X687" s="15"/>
      <c r="Y687" s="41"/>
      <c r="Z687" s="41"/>
      <c r="AA687" s="41"/>
      <c r="AB687" s="15"/>
      <c r="AC687" s="15"/>
      <c r="AD687" s="15"/>
      <c r="AE687" s="15"/>
      <c r="AF687" s="15"/>
      <c r="AG687" s="15"/>
      <c r="AH687" s="15"/>
      <c r="AI687" s="15"/>
      <c r="AJ687" s="41"/>
      <c r="AK687" s="15"/>
      <c r="AL687" s="15"/>
      <c r="AM687" s="15"/>
      <c r="AN687" s="15"/>
      <c r="AO687" s="15"/>
      <c r="AP687" s="15"/>
      <c r="AQ687" s="15"/>
      <c r="AR687" s="15"/>
      <c r="AS687" s="15"/>
      <c r="AT687" s="15"/>
      <c r="AU687" s="15"/>
      <c r="AV687" s="15"/>
      <c r="AW687" s="15"/>
      <c r="AX687" s="15"/>
      <c r="AY687" s="15"/>
      <c r="AZ687" s="10">
        <v>1</v>
      </c>
      <c r="BA687" t="s">
        <v>22</v>
      </c>
      <c r="BB687" t="s">
        <v>88</v>
      </c>
      <c r="BD687" s="39" t="str">
        <f t="shared" si="21"/>
        <v>01/245321102TBukalapak</v>
      </c>
    </row>
    <row r="688" spans="2:58" ht="13.5" customHeight="1" x14ac:dyDescent="0.35">
      <c r="B688" s="10" t="s">
        <v>17</v>
      </c>
      <c r="C688" s="10" t="s">
        <v>2657</v>
      </c>
      <c r="D688" s="10" t="s">
        <v>549</v>
      </c>
      <c r="E688" s="10" t="s">
        <v>194</v>
      </c>
      <c r="F688" s="10" t="s">
        <v>599</v>
      </c>
      <c r="G688" s="137" t="s">
        <v>599</v>
      </c>
      <c r="H688" s="10"/>
      <c r="I688" s="10" t="s">
        <v>600</v>
      </c>
      <c r="J688" s="10" t="s">
        <v>2760</v>
      </c>
      <c r="K688" s="10" t="s">
        <v>2761</v>
      </c>
      <c r="L688" s="98">
        <f>IFERROR(VLOOKUP($F688&amp;$C688,Sales!$J:$W,9,0),0)</f>
        <v>0</v>
      </c>
      <c r="M688" s="98">
        <f>IFERROR(VLOOKUP($F688&amp;$C688,Sales!$J:$W,10,0),0)</f>
        <v>0</v>
      </c>
      <c r="N688" s="98">
        <f>IFERROR(VLOOKUP($F688&amp;$C688,Sales!$J:$W,11,0),0)</f>
        <v>0</v>
      </c>
      <c r="O688" s="98">
        <f>IFERROR(VLOOKUP($F688&amp;$C688,Sales!$J:$W,12,0),0)</f>
        <v>0</v>
      </c>
      <c r="P688" s="98">
        <f>IFERROR(VLOOKUP($F688&amp;$C688,Sales!$J:$W,13,0),0)</f>
        <v>0</v>
      </c>
      <c r="Q688" s="98">
        <f>IFERROR(VLOOKUP($F688&amp;$C688,Sales!$A:$H,7,0),0)</f>
        <v>0</v>
      </c>
      <c r="R688" s="41">
        <f t="shared" si="20"/>
        <v>1</v>
      </c>
      <c r="S688" s="15">
        <v>1</v>
      </c>
      <c r="T688" s="15"/>
      <c r="U688" s="15"/>
      <c r="V688" s="15">
        <v>1</v>
      </c>
      <c r="W688" s="15">
        <v>1</v>
      </c>
      <c r="X688" s="15">
        <v>1</v>
      </c>
      <c r="Y688" s="41">
        <v>1</v>
      </c>
      <c r="Z688" s="41">
        <v>1</v>
      </c>
      <c r="AA688" s="41"/>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0">
        <v>1</v>
      </c>
      <c r="BA688" t="s">
        <v>22</v>
      </c>
      <c r="BB688" t="s">
        <v>23</v>
      </c>
      <c r="BD688" s="39" t="str">
        <f t="shared" si="21"/>
        <v>01/245121115CBukalapak</v>
      </c>
    </row>
    <row r="689" spans="2:58" ht="13.5" customHeight="1" x14ac:dyDescent="0.35">
      <c r="B689" s="10" t="s">
        <v>17</v>
      </c>
      <c r="C689" s="10" t="s">
        <v>2657</v>
      </c>
      <c r="D689" s="10" t="s">
        <v>549</v>
      </c>
      <c r="E689" s="10" t="s">
        <v>194</v>
      </c>
      <c r="F689" s="10" t="s">
        <v>626</v>
      </c>
      <c r="G689" s="137" t="s">
        <v>626</v>
      </c>
      <c r="H689" s="10"/>
      <c r="I689" s="10" t="s">
        <v>627</v>
      </c>
      <c r="J689" s="10" t="s">
        <v>5399</v>
      </c>
      <c r="K689" s="10" t="s">
        <v>5400</v>
      </c>
      <c r="L689" s="98">
        <f>IFERROR(VLOOKUP($F689&amp;$C689,Sales!$J:$W,9,0),0)</f>
        <v>0</v>
      </c>
      <c r="M689" s="98">
        <f>IFERROR(VLOOKUP($F689&amp;$C689,Sales!$J:$W,10,0),0)</f>
        <v>208828.82882882882</v>
      </c>
      <c r="N689" s="98">
        <f>IFERROR(VLOOKUP($F689&amp;$C689,Sales!$J:$W,11,0),0)</f>
        <v>0</v>
      </c>
      <c r="O689" s="98">
        <f>IFERROR(VLOOKUP($F689&amp;$C689,Sales!$J:$W,12,0),0)</f>
        <v>0.66666666666666663</v>
      </c>
      <c r="P689" s="98">
        <f>IFERROR(VLOOKUP($F689&amp;$C689,Sales!$J:$W,13,0),0)</f>
        <v>69609.609609609601</v>
      </c>
      <c r="Q689" s="98">
        <f>IFERROR(VLOOKUP($F689&amp;$C689,Sales!$A:$H,7,0),0)</f>
        <v>0</v>
      </c>
      <c r="R689" s="41">
        <f t="shared" si="20"/>
        <v>1</v>
      </c>
      <c r="S689" s="15">
        <v>1</v>
      </c>
      <c r="T689" s="15"/>
      <c r="U689" s="15"/>
      <c r="V689" s="15">
        <v>1</v>
      </c>
      <c r="W689" s="15">
        <v>1</v>
      </c>
      <c r="X689" s="15">
        <v>1</v>
      </c>
      <c r="Y689" s="41">
        <v>1</v>
      </c>
      <c r="Z689" s="41">
        <v>1</v>
      </c>
      <c r="AA689" s="41"/>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0">
        <v>1</v>
      </c>
      <c r="BA689" t="s">
        <v>22</v>
      </c>
      <c r="BB689" t="s">
        <v>23</v>
      </c>
      <c r="BD689" s="39" t="str">
        <f t="shared" si="21"/>
        <v>01/245121115GBukalapak</v>
      </c>
    </row>
    <row r="690" spans="2:58" ht="13.5" customHeight="1" x14ac:dyDescent="0.35">
      <c r="B690" s="10" t="s">
        <v>17</v>
      </c>
      <c r="C690" s="10" t="s">
        <v>2657</v>
      </c>
      <c r="D690" s="10" t="s">
        <v>549</v>
      </c>
      <c r="E690" s="10" t="s">
        <v>194</v>
      </c>
      <c r="F690" s="10" t="s">
        <v>734</v>
      </c>
      <c r="G690" s="137" t="s">
        <v>734</v>
      </c>
      <c r="H690" s="10"/>
      <c r="I690" s="10">
        <v>0</v>
      </c>
      <c r="J690" s="10" t="s">
        <v>9152</v>
      </c>
      <c r="K690" s="10" t="s">
        <v>6018</v>
      </c>
      <c r="L690" s="98">
        <f>IFERROR(VLOOKUP($F690&amp;$C690,Sales!$J:$W,9,0),0)</f>
        <v>0</v>
      </c>
      <c r="M690" s="98">
        <f>IFERROR(VLOOKUP($F690&amp;$C690,Sales!$J:$W,10,0),0)</f>
        <v>0</v>
      </c>
      <c r="N690" s="98">
        <f>IFERROR(VLOOKUP($F690&amp;$C690,Sales!$J:$W,11,0),0)</f>
        <v>0</v>
      </c>
      <c r="O690" s="98">
        <f>IFERROR(VLOOKUP($F690&amp;$C690,Sales!$J:$W,12,0),0)</f>
        <v>0</v>
      </c>
      <c r="P690" s="98">
        <f>IFERROR(VLOOKUP($F690&amp;$C690,Sales!$J:$W,13,0),0)</f>
        <v>0</v>
      </c>
      <c r="Q690" s="98">
        <f>IFERROR(VLOOKUP($F690&amp;$C690,Sales!$A:$H,7,0),0)</f>
        <v>0</v>
      </c>
      <c r="R690" s="41">
        <f t="shared" si="20"/>
        <v>1</v>
      </c>
      <c r="S690" s="15">
        <v>1</v>
      </c>
      <c r="T690" s="15"/>
      <c r="U690" s="15"/>
      <c r="V690" s="15">
        <v>1</v>
      </c>
      <c r="W690" s="15">
        <v>1</v>
      </c>
      <c r="X690" s="15">
        <v>1</v>
      </c>
      <c r="Y690" s="41">
        <v>1</v>
      </c>
      <c r="Z690" s="41">
        <v>1</v>
      </c>
      <c r="AA690" s="41"/>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0">
        <v>1</v>
      </c>
      <c r="BA690" t="s">
        <v>8733</v>
      </c>
      <c r="BB690" t="s">
        <v>23</v>
      </c>
      <c r="BD690" s="39" t="str">
        <f t="shared" si="21"/>
        <v>01/245121102IBukalapak</v>
      </c>
    </row>
    <row r="691" spans="2:58" ht="13.5" customHeight="1" x14ac:dyDescent="0.35">
      <c r="B691" s="10" t="s">
        <v>17</v>
      </c>
      <c r="C691" s="10" t="s">
        <v>2657</v>
      </c>
      <c r="D691" s="10" t="s">
        <v>549</v>
      </c>
      <c r="E691" s="10" t="s">
        <v>194</v>
      </c>
      <c r="F691" s="10" t="s">
        <v>6014</v>
      </c>
      <c r="G691" s="137" t="s">
        <v>6014</v>
      </c>
      <c r="H691" s="10"/>
      <c r="I691" s="10">
        <v>0</v>
      </c>
      <c r="J691" s="10" t="s">
        <v>9153</v>
      </c>
      <c r="K691" s="10" t="s">
        <v>9154</v>
      </c>
      <c r="L691" s="98">
        <f>IFERROR(VLOOKUP($F691&amp;$C691,Sales!$J:$W,9,0),0)</f>
        <v>0</v>
      </c>
      <c r="M691" s="98">
        <f>IFERROR(VLOOKUP($F691&amp;$C691,Sales!$J:$W,10,0),0)</f>
        <v>0</v>
      </c>
      <c r="N691" s="98">
        <f>IFERROR(VLOOKUP($F691&amp;$C691,Sales!$J:$W,11,0),0)</f>
        <v>0</v>
      </c>
      <c r="O691" s="98">
        <f>IFERROR(VLOOKUP($F691&amp;$C691,Sales!$J:$W,12,0),0)</f>
        <v>0</v>
      </c>
      <c r="P691" s="98">
        <f>IFERROR(VLOOKUP($F691&amp;$C691,Sales!$J:$W,13,0),0)</f>
        <v>0</v>
      </c>
      <c r="Q691" s="98">
        <f>IFERROR(VLOOKUP($F691&amp;$C691,Sales!$A:$H,7,0),0)</f>
        <v>0</v>
      </c>
      <c r="R691" s="41" t="str">
        <f t="shared" si="20"/>
        <v>ERROR</v>
      </c>
      <c r="S691" s="15"/>
      <c r="T691" s="15"/>
      <c r="U691" s="15"/>
      <c r="V691" s="15"/>
      <c r="W691" s="15"/>
      <c r="X691" s="15"/>
      <c r="Y691" s="41"/>
      <c r="Z691" s="41"/>
      <c r="AA691" s="41"/>
      <c r="AB691" s="15"/>
      <c r="AC691" s="15"/>
      <c r="AD691" s="15"/>
      <c r="AE691" s="15"/>
      <c r="AF691" s="15"/>
      <c r="AG691" s="15"/>
      <c r="AH691" s="15"/>
      <c r="AI691" s="15"/>
      <c r="AJ691" s="41"/>
      <c r="AK691" s="15"/>
      <c r="AL691" s="15"/>
      <c r="AM691" s="15"/>
      <c r="AN691" s="15"/>
      <c r="AO691" s="15"/>
      <c r="AP691" s="15"/>
      <c r="AQ691" s="15"/>
      <c r="AR691" s="15"/>
      <c r="AS691" s="15"/>
      <c r="AT691" s="15"/>
      <c r="AU691" s="15"/>
      <c r="AV691" s="15"/>
      <c r="AW691" s="15"/>
      <c r="AX691" s="15"/>
      <c r="AY691" s="15"/>
      <c r="AZ691" s="10">
        <v>1</v>
      </c>
      <c r="BA691" t="s">
        <v>22</v>
      </c>
      <c r="BB691" t="s">
        <v>88</v>
      </c>
      <c r="BD691" s="39" t="str">
        <f t="shared" si="21"/>
        <v>01/245121102CBukalapak</v>
      </c>
    </row>
    <row r="692" spans="2:58" ht="13.5" customHeight="1" x14ac:dyDescent="0.35">
      <c r="B692" s="10" t="s">
        <v>17</v>
      </c>
      <c r="C692" s="10" t="s">
        <v>2657</v>
      </c>
      <c r="D692" s="10" t="s">
        <v>549</v>
      </c>
      <c r="E692" s="10" t="s">
        <v>194</v>
      </c>
      <c r="F692" s="10" t="s">
        <v>748</v>
      </c>
      <c r="G692" s="137" t="s">
        <v>748</v>
      </c>
      <c r="H692" s="10"/>
      <c r="I692" s="10">
        <v>0</v>
      </c>
      <c r="J692" s="10" t="s">
        <v>9155</v>
      </c>
      <c r="K692" s="10" t="s">
        <v>6026</v>
      </c>
      <c r="L692" s="98">
        <f>IFERROR(VLOOKUP($F692&amp;$C692,Sales!$J:$W,9,0),0)</f>
        <v>0</v>
      </c>
      <c r="M692" s="98">
        <f>IFERROR(VLOOKUP($F692&amp;$C692,Sales!$J:$W,10,0),0)</f>
        <v>0</v>
      </c>
      <c r="N692" s="98">
        <f>IFERROR(VLOOKUP($F692&amp;$C692,Sales!$J:$W,11,0),0)</f>
        <v>0</v>
      </c>
      <c r="O692" s="98">
        <f>IFERROR(VLOOKUP($F692&amp;$C692,Sales!$J:$W,12,0),0)</f>
        <v>0</v>
      </c>
      <c r="P692" s="98">
        <f>IFERROR(VLOOKUP($F692&amp;$C692,Sales!$J:$W,13,0),0)</f>
        <v>0</v>
      </c>
      <c r="Q692" s="98">
        <f>IFERROR(VLOOKUP($F692&amp;$C692,Sales!$A:$H,7,0),0)</f>
        <v>0</v>
      </c>
      <c r="R692" s="41">
        <f t="shared" si="20"/>
        <v>1</v>
      </c>
      <c r="S692" s="15">
        <v>1</v>
      </c>
      <c r="T692" s="15"/>
      <c r="U692" s="15"/>
      <c r="V692" s="15">
        <v>1</v>
      </c>
      <c r="W692" s="15">
        <v>1</v>
      </c>
      <c r="X692" s="15">
        <v>1</v>
      </c>
      <c r="Y692" s="41">
        <v>1</v>
      </c>
      <c r="Z692" s="41">
        <v>1</v>
      </c>
      <c r="AA692" s="41"/>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0">
        <v>1</v>
      </c>
      <c r="BA692" t="s">
        <v>22</v>
      </c>
      <c r="BB692" t="s">
        <v>23</v>
      </c>
      <c r="BD692" s="39" t="str">
        <f t="shared" si="21"/>
        <v>01/245121117PBukalapak</v>
      </c>
    </row>
    <row r="693" spans="2:58" ht="13.5" customHeight="1" x14ac:dyDescent="0.35">
      <c r="B693" s="10" t="s">
        <v>17</v>
      </c>
      <c r="C693" s="10" t="s">
        <v>2657</v>
      </c>
      <c r="D693" s="10" t="s">
        <v>549</v>
      </c>
      <c r="E693" s="10" t="s">
        <v>194</v>
      </c>
      <c r="F693" s="10" t="s">
        <v>2473</v>
      </c>
      <c r="G693" s="137" t="s">
        <v>2473</v>
      </c>
      <c r="H693" s="10"/>
      <c r="I693" s="10">
        <v>0</v>
      </c>
      <c r="J693" s="10" t="s">
        <v>9156</v>
      </c>
      <c r="K693" s="10" t="s">
        <v>9157</v>
      </c>
      <c r="L693" s="98">
        <f>IFERROR(VLOOKUP($F693&amp;$C693,Sales!$J:$W,9,0),0)</f>
        <v>0</v>
      </c>
      <c r="M693" s="98">
        <f>IFERROR(VLOOKUP($F693&amp;$C693,Sales!$J:$W,10,0),0)</f>
        <v>0</v>
      </c>
      <c r="N693" s="98">
        <f>IFERROR(VLOOKUP($F693&amp;$C693,Sales!$J:$W,11,0),0)</f>
        <v>0</v>
      </c>
      <c r="O693" s="98">
        <f>IFERROR(VLOOKUP($F693&amp;$C693,Sales!$J:$W,12,0),0)</f>
        <v>0</v>
      </c>
      <c r="P693" s="98">
        <f>IFERROR(VLOOKUP($F693&amp;$C693,Sales!$J:$W,13,0),0)</f>
        <v>0</v>
      </c>
      <c r="Q693" s="98">
        <f>IFERROR(VLOOKUP($F693&amp;$C693,Sales!$A:$H,7,0),0)</f>
        <v>0</v>
      </c>
      <c r="R693" s="41" t="str">
        <f t="shared" si="20"/>
        <v>ERROR</v>
      </c>
      <c r="S693" s="15"/>
      <c r="T693" s="15"/>
      <c r="U693" s="15"/>
      <c r="V693" s="15"/>
      <c r="W693" s="15"/>
      <c r="X693" s="15"/>
      <c r="Y693" s="41"/>
      <c r="Z693" s="41"/>
      <c r="AA693" s="41"/>
      <c r="AB693" s="15"/>
      <c r="AC693" s="15"/>
      <c r="AD693" s="15"/>
      <c r="AE693" s="15"/>
      <c r="AF693" s="15"/>
      <c r="AG693" s="15"/>
      <c r="AH693" s="15"/>
      <c r="AI693" s="15"/>
      <c r="AJ693" s="41"/>
      <c r="AK693" s="15"/>
      <c r="AL693" s="15"/>
      <c r="AM693" s="15"/>
      <c r="AN693" s="15"/>
      <c r="AO693" s="15"/>
      <c r="AP693" s="15"/>
      <c r="AQ693" s="15"/>
      <c r="AR693" s="15"/>
      <c r="AS693" s="15"/>
      <c r="AT693" s="15"/>
      <c r="AU693" s="15"/>
      <c r="AV693" s="15"/>
      <c r="AW693" s="15"/>
      <c r="AX693" s="15"/>
      <c r="AY693" s="15"/>
      <c r="AZ693" s="10">
        <v>1</v>
      </c>
      <c r="BA693" t="s">
        <v>22</v>
      </c>
      <c r="BB693" t="s">
        <v>88</v>
      </c>
      <c r="BD693" s="39" t="str">
        <f t="shared" si="21"/>
        <v>01/245121002VBukalapak</v>
      </c>
    </row>
    <row r="694" spans="2:58" ht="13.5" customHeight="1" x14ac:dyDescent="0.35">
      <c r="B694" s="10" t="s">
        <v>17</v>
      </c>
      <c r="C694" s="10" t="s">
        <v>2657</v>
      </c>
      <c r="D694" s="10" t="s">
        <v>549</v>
      </c>
      <c r="E694" s="10" t="s">
        <v>194</v>
      </c>
      <c r="F694" s="10" t="s">
        <v>1998</v>
      </c>
      <c r="G694" s="137" t="s">
        <v>1998</v>
      </c>
      <c r="H694" s="10"/>
      <c r="I694" s="10">
        <v>0</v>
      </c>
      <c r="J694" s="10" t="s">
        <v>9158</v>
      </c>
      <c r="K694" s="10" t="s">
        <v>9159</v>
      </c>
      <c r="L694" s="98">
        <f>IFERROR(VLOOKUP($F694&amp;$C694,Sales!$J:$W,9,0),0)</f>
        <v>0</v>
      </c>
      <c r="M694" s="98">
        <f>IFERROR(VLOOKUP($F694&amp;$C694,Sales!$J:$W,10,0),0)</f>
        <v>0</v>
      </c>
      <c r="N694" s="98">
        <f>IFERROR(VLOOKUP($F694&amp;$C694,Sales!$J:$W,11,0),0)</f>
        <v>0</v>
      </c>
      <c r="O694" s="98">
        <f>IFERROR(VLOOKUP($F694&amp;$C694,Sales!$J:$W,12,0),0)</f>
        <v>0</v>
      </c>
      <c r="P694" s="98">
        <f>IFERROR(VLOOKUP($F694&amp;$C694,Sales!$J:$W,13,0),0)</f>
        <v>0</v>
      </c>
      <c r="Q694" s="98">
        <f>IFERROR(VLOOKUP($F694&amp;$C694,Sales!$A:$H,7,0),0)</f>
        <v>0</v>
      </c>
      <c r="R694" s="41">
        <f t="shared" si="20"/>
        <v>1</v>
      </c>
      <c r="S694" s="15">
        <v>1</v>
      </c>
      <c r="T694" s="15"/>
      <c r="U694" s="15"/>
      <c r="V694" s="15">
        <v>1</v>
      </c>
      <c r="W694" s="15">
        <v>1</v>
      </c>
      <c r="X694" s="15">
        <v>1</v>
      </c>
      <c r="Y694" s="41">
        <v>1</v>
      </c>
      <c r="Z694" s="41">
        <v>1</v>
      </c>
      <c r="AA694" s="41"/>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0">
        <v>1</v>
      </c>
      <c r="BA694" t="s">
        <v>22</v>
      </c>
      <c r="BB694" t="s">
        <v>23</v>
      </c>
      <c r="BD694" s="39" t="str">
        <f t="shared" si="21"/>
        <v>01/395129505MBukalapak</v>
      </c>
    </row>
    <row r="695" spans="2:58" ht="13.5" customHeight="1" x14ac:dyDescent="0.35">
      <c r="B695" s="10" t="s">
        <v>17</v>
      </c>
      <c r="C695" s="10" t="s">
        <v>2657</v>
      </c>
      <c r="D695" s="10" t="s">
        <v>549</v>
      </c>
      <c r="E695" s="10" t="s">
        <v>194</v>
      </c>
      <c r="F695" s="10" t="s">
        <v>8041</v>
      </c>
      <c r="G695" s="137" t="s">
        <v>8041</v>
      </c>
      <c r="H695" s="10"/>
      <c r="I695" s="10">
        <v>0</v>
      </c>
      <c r="J695" s="10" t="s">
        <v>9160</v>
      </c>
      <c r="K695" s="10" t="s">
        <v>9161</v>
      </c>
      <c r="L695" s="98">
        <f>IFERROR(VLOOKUP($F695&amp;$C695,Sales!$J:$W,9,0),0)</f>
        <v>0</v>
      </c>
      <c r="M695" s="98">
        <f>IFERROR(VLOOKUP($F695&amp;$C695,Sales!$J:$W,10,0),0)</f>
        <v>0</v>
      </c>
      <c r="N695" s="98">
        <f>IFERROR(VLOOKUP($F695&amp;$C695,Sales!$J:$W,11,0),0)</f>
        <v>0</v>
      </c>
      <c r="O695" s="98">
        <f>IFERROR(VLOOKUP($F695&amp;$C695,Sales!$J:$W,12,0),0)</f>
        <v>0</v>
      </c>
      <c r="P695" s="98">
        <f>IFERROR(VLOOKUP($F695&amp;$C695,Sales!$J:$W,13,0),0)</f>
        <v>0</v>
      </c>
      <c r="Q695" s="98">
        <f>IFERROR(VLOOKUP($F695&amp;$C695,Sales!$A:$H,7,0),0)</f>
        <v>0</v>
      </c>
      <c r="R695" s="41">
        <f t="shared" si="20"/>
        <v>1</v>
      </c>
      <c r="S695" s="15">
        <v>1</v>
      </c>
      <c r="T695" s="15"/>
      <c r="U695" s="15"/>
      <c r="V695" s="15">
        <v>1</v>
      </c>
      <c r="W695" s="15">
        <v>1</v>
      </c>
      <c r="X695" s="15">
        <v>1</v>
      </c>
      <c r="Y695" s="41">
        <v>1</v>
      </c>
      <c r="Z695" s="41">
        <v>1</v>
      </c>
      <c r="AA695" s="41"/>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0">
        <v>1</v>
      </c>
      <c r="BA695" t="s">
        <v>22</v>
      </c>
      <c r="BB695" t="s">
        <v>23</v>
      </c>
      <c r="BD695" s="39" t="str">
        <f t="shared" si="21"/>
        <v>01/395129502LBukalapak</v>
      </c>
    </row>
    <row r="696" spans="2:58" ht="13.5" customHeight="1" x14ac:dyDescent="0.35">
      <c r="B696" s="10" t="s">
        <v>17</v>
      </c>
      <c r="C696" s="10" t="s">
        <v>2657</v>
      </c>
      <c r="D696" s="10" t="s">
        <v>549</v>
      </c>
      <c r="E696" s="10" t="s">
        <v>194</v>
      </c>
      <c r="F696" s="10" t="s">
        <v>638</v>
      </c>
      <c r="G696" s="137" t="s">
        <v>638</v>
      </c>
      <c r="H696" s="10"/>
      <c r="I696" s="10" t="s">
        <v>639</v>
      </c>
      <c r="J696" s="10" t="s">
        <v>9162</v>
      </c>
      <c r="K696" s="10" t="s">
        <v>4168</v>
      </c>
      <c r="L696" s="98">
        <f>IFERROR(VLOOKUP($F696&amp;$C696,Sales!$J:$W,9,0),0)</f>
        <v>0</v>
      </c>
      <c r="M696" s="98">
        <f>IFERROR(VLOOKUP($F696&amp;$C696,Sales!$J:$W,10,0),0)</f>
        <v>0</v>
      </c>
      <c r="N696" s="98">
        <f>IFERROR(VLOOKUP($F696&amp;$C696,Sales!$J:$W,11,0),0)</f>
        <v>0</v>
      </c>
      <c r="O696" s="98">
        <f>IFERROR(VLOOKUP($F696&amp;$C696,Sales!$J:$W,12,0),0)</f>
        <v>0</v>
      </c>
      <c r="P696" s="98">
        <f>IFERROR(VLOOKUP($F696&amp;$C696,Sales!$J:$W,13,0),0)</f>
        <v>0</v>
      </c>
      <c r="Q696" s="98">
        <f>IFERROR(VLOOKUP($F696&amp;$C696,Sales!$A:$H,7,0),0)</f>
        <v>0</v>
      </c>
      <c r="R696" s="41">
        <f t="shared" si="20"/>
        <v>1</v>
      </c>
      <c r="S696" s="15">
        <v>1</v>
      </c>
      <c r="T696" s="15"/>
      <c r="U696" s="15"/>
      <c r="V696" s="15">
        <v>1</v>
      </c>
      <c r="W696" s="15">
        <v>1</v>
      </c>
      <c r="X696" s="15">
        <v>1</v>
      </c>
      <c r="Y696" s="41">
        <v>1</v>
      </c>
      <c r="Z696" s="41">
        <v>1</v>
      </c>
      <c r="AA696" s="41"/>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0">
        <v>1</v>
      </c>
      <c r="BA696" t="s">
        <v>22</v>
      </c>
      <c r="BB696" t="s">
        <v>23</v>
      </c>
      <c r="BD696" s="39" t="str">
        <f t="shared" si="21"/>
        <v>01/245121114UBukalapak</v>
      </c>
    </row>
    <row r="697" spans="2:58" ht="13.5" customHeight="1" x14ac:dyDescent="0.35">
      <c r="B697" s="10" t="s">
        <v>17</v>
      </c>
      <c r="C697" s="10" t="s">
        <v>2657</v>
      </c>
      <c r="D697" s="10" t="s">
        <v>549</v>
      </c>
      <c r="E697" s="10" t="s">
        <v>194</v>
      </c>
      <c r="F697" s="10" t="s">
        <v>556</v>
      </c>
      <c r="G697" s="137" t="s">
        <v>556</v>
      </c>
      <c r="H697" s="10"/>
      <c r="I697" s="10" t="s">
        <v>557</v>
      </c>
      <c r="J697" s="10" t="s">
        <v>2682</v>
      </c>
      <c r="K697" s="10" t="s">
        <v>2600</v>
      </c>
      <c r="L697" s="98">
        <f>IFERROR(VLOOKUP($F697&amp;$C697,Sales!$J:$W,9,0),0)</f>
        <v>0</v>
      </c>
      <c r="M697" s="98">
        <f>IFERROR(VLOOKUP($F697&amp;$C697,Sales!$J:$W,10,0),0)</f>
        <v>0</v>
      </c>
      <c r="N697" s="98">
        <f>IFERROR(VLOOKUP($F697&amp;$C697,Sales!$J:$W,11,0),0)</f>
        <v>0</v>
      </c>
      <c r="O697" s="98">
        <f>IFERROR(VLOOKUP($F697&amp;$C697,Sales!$J:$W,12,0),0)</f>
        <v>0</v>
      </c>
      <c r="P697" s="98">
        <f>IFERROR(VLOOKUP($F697&amp;$C697,Sales!$J:$W,13,0),0)</f>
        <v>0</v>
      </c>
      <c r="Q697" s="98">
        <f>IFERROR(VLOOKUP($F697&amp;$C697,Sales!$A:$H,7,0),0)</f>
        <v>0</v>
      </c>
      <c r="R697" s="41">
        <f t="shared" si="20"/>
        <v>1</v>
      </c>
      <c r="S697" s="15">
        <v>1</v>
      </c>
      <c r="T697" s="15"/>
      <c r="U697" s="15"/>
      <c r="V697" s="15">
        <v>1</v>
      </c>
      <c r="W697" s="15">
        <v>1</v>
      </c>
      <c r="X697" s="15">
        <v>1</v>
      </c>
      <c r="Y697" s="41">
        <v>1</v>
      </c>
      <c r="Z697" s="41">
        <v>1</v>
      </c>
      <c r="AA697" s="41"/>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0">
        <v>1</v>
      </c>
      <c r="BA697" t="s">
        <v>22</v>
      </c>
      <c r="BB697" t="s">
        <v>23</v>
      </c>
      <c r="BD697" s="39" t="str">
        <f t="shared" si="21"/>
        <v>01/245121003RBukalapak</v>
      </c>
    </row>
    <row r="698" spans="2:58" ht="13.5" customHeight="1" x14ac:dyDescent="0.35">
      <c r="B698" s="10" t="s">
        <v>17</v>
      </c>
      <c r="C698" s="10" t="s">
        <v>2657</v>
      </c>
      <c r="D698" s="10" t="s">
        <v>549</v>
      </c>
      <c r="E698" s="10" t="s">
        <v>194</v>
      </c>
      <c r="F698" s="10" t="s">
        <v>573</v>
      </c>
      <c r="G698" s="137" t="s">
        <v>573</v>
      </c>
      <c r="H698" s="10"/>
      <c r="I698" s="10" t="s">
        <v>574</v>
      </c>
      <c r="J698" s="10" t="s">
        <v>9163</v>
      </c>
      <c r="K698" s="10" t="s">
        <v>9164</v>
      </c>
      <c r="L698" s="98">
        <f>IFERROR(VLOOKUP($F698&amp;$C698,Sales!$J:$W,9,0),0)</f>
        <v>0</v>
      </c>
      <c r="M698" s="98">
        <f>IFERROR(VLOOKUP($F698&amp;$C698,Sales!$J:$W,10,0),0)</f>
        <v>0</v>
      </c>
      <c r="N698" s="98">
        <f>IFERROR(VLOOKUP($F698&amp;$C698,Sales!$J:$W,11,0),0)</f>
        <v>0</v>
      </c>
      <c r="O698" s="98">
        <f>IFERROR(VLOOKUP($F698&amp;$C698,Sales!$J:$W,12,0),0)</f>
        <v>0</v>
      </c>
      <c r="P698" s="98">
        <f>IFERROR(VLOOKUP($F698&amp;$C698,Sales!$J:$W,13,0),0)</f>
        <v>0</v>
      </c>
      <c r="Q698" s="98">
        <f>IFERROR(VLOOKUP($F698&amp;$C698,Sales!$A:$H,7,0),0)</f>
        <v>0</v>
      </c>
      <c r="R698" s="41" t="str">
        <f t="shared" si="20"/>
        <v>ERROR</v>
      </c>
      <c r="S698" s="15"/>
      <c r="T698" s="15"/>
      <c r="U698" s="15"/>
      <c r="V698" s="15"/>
      <c r="W698" s="15"/>
      <c r="X698" s="15"/>
      <c r="Y698" s="41"/>
      <c r="Z698" s="41"/>
      <c r="AA698" s="41"/>
      <c r="AB698" s="15"/>
      <c r="AC698" s="15"/>
      <c r="AD698" s="15"/>
      <c r="AE698" s="15"/>
      <c r="AF698" s="15"/>
      <c r="AG698" s="15"/>
      <c r="AH698" s="15"/>
      <c r="AI698" s="15"/>
      <c r="AJ698" s="41"/>
      <c r="AK698" s="15"/>
      <c r="AL698" s="15"/>
      <c r="AM698" s="15"/>
      <c r="AN698" s="15"/>
      <c r="AO698" s="15"/>
      <c r="AP698" s="15"/>
      <c r="AQ698" s="15"/>
      <c r="AR698" s="15"/>
      <c r="AS698" s="15"/>
      <c r="AT698" s="15"/>
      <c r="AU698" s="15"/>
      <c r="AV698" s="15"/>
      <c r="AW698" s="15"/>
      <c r="AX698" s="15"/>
      <c r="AY698" s="15"/>
      <c r="AZ698" s="10">
        <v>1</v>
      </c>
      <c r="BA698" t="s">
        <v>22</v>
      </c>
      <c r="BB698" t="s">
        <v>88</v>
      </c>
      <c r="BD698" s="39" t="str">
        <f t="shared" si="21"/>
        <v>01/245121102WBukalapak</v>
      </c>
      <c r="BE698" s="81">
        <v>44880</v>
      </c>
      <c r="BF698" t="s">
        <v>13954</v>
      </c>
    </row>
    <row r="699" spans="2:58" ht="13.5" customHeight="1" x14ac:dyDescent="0.35">
      <c r="B699" s="10" t="s">
        <v>17</v>
      </c>
      <c r="C699" s="10" t="s">
        <v>2657</v>
      </c>
      <c r="D699" s="10" t="s">
        <v>549</v>
      </c>
      <c r="E699" s="10" t="s">
        <v>194</v>
      </c>
      <c r="F699" s="10" t="s">
        <v>1442</v>
      </c>
      <c r="G699" s="137" t="s">
        <v>1442</v>
      </c>
      <c r="H699" s="10"/>
      <c r="I699" s="10" t="s">
        <v>1443</v>
      </c>
      <c r="J699" s="10" t="s">
        <v>9165</v>
      </c>
      <c r="K699" s="10" t="s">
        <v>9166</v>
      </c>
      <c r="L699" s="98">
        <f>IFERROR(VLOOKUP($F699&amp;$C699,Sales!$J:$W,9,0),0)</f>
        <v>0</v>
      </c>
      <c r="M699" s="98">
        <f>IFERROR(VLOOKUP($F699&amp;$C699,Sales!$J:$W,10,0),0)</f>
        <v>0</v>
      </c>
      <c r="N699" s="98">
        <f>IFERROR(VLOOKUP($F699&amp;$C699,Sales!$J:$W,11,0),0)</f>
        <v>0</v>
      </c>
      <c r="O699" s="98">
        <f>IFERROR(VLOOKUP($F699&amp;$C699,Sales!$J:$W,12,0),0)</f>
        <v>0</v>
      </c>
      <c r="P699" s="98">
        <f>IFERROR(VLOOKUP($F699&amp;$C699,Sales!$J:$W,13,0),0)</f>
        <v>0</v>
      </c>
      <c r="Q699" s="98">
        <f>IFERROR(VLOOKUP($F699&amp;$C699,Sales!$A:$H,7,0),0)</f>
        <v>0</v>
      </c>
      <c r="R699" s="41">
        <f t="shared" si="20"/>
        <v>1</v>
      </c>
      <c r="S699" s="15">
        <v>1</v>
      </c>
      <c r="T699" s="15"/>
      <c r="U699" s="15"/>
      <c r="V699" s="15">
        <v>1</v>
      </c>
      <c r="W699" s="15">
        <v>1</v>
      </c>
      <c r="X699" s="15">
        <v>1</v>
      </c>
      <c r="Y699" s="41">
        <v>1</v>
      </c>
      <c r="Z699" s="41">
        <v>1</v>
      </c>
      <c r="AA699" s="41"/>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0">
        <v>1</v>
      </c>
      <c r="BA699" t="s">
        <v>22</v>
      </c>
      <c r="BB699" t="s">
        <v>23</v>
      </c>
      <c r="BD699" s="39" t="str">
        <f t="shared" si="21"/>
        <v>01/395129503PBukalapak</v>
      </c>
    </row>
    <row r="700" spans="2:58" ht="13.5" customHeight="1" x14ac:dyDescent="0.35">
      <c r="B700" s="10" t="s">
        <v>17</v>
      </c>
      <c r="C700" s="10" t="s">
        <v>2657</v>
      </c>
      <c r="D700" s="10" t="s">
        <v>549</v>
      </c>
      <c r="E700" s="10" t="s">
        <v>194</v>
      </c>
      <c r="F700" s="10" t="s">
        <v>636</v>
      </c>
      <c r="G700" s="137" t="s">
        <v>636</v>
      </c>
      <c r="H700" s="10"/>
      <c r="I700" s="10" t="s">
        <v>637</v>
      </c>
      <c r="J700" s="10" t="s">
        <v>2683</v>
      </c>
      <c r="K700" s="10" t="s">
        <v>2684</v>
      </c>
      <c r="L700" s="98">
        <f>IFERROR(VLOOKUP($F700&amp;$C700,Sales!$J:$W,9,0),0)</f>
        <v>0</v>
      </c>
      <c r="M700" s="98">
        <f>IFERROR(VLOOKUP($F700&amp;$C700,Sales!$J:$W,10,0),0)</f>
        <v>0</v>
      </c>
      <c r="N700" s="98">
        <f>IFERROR(VLOOKUP($F700&amp;$C700,Sales!$J:$W,11,0),0)</f>
        <v>0</v>
      </c>
      <c r="O700" s="98">
        <f>IFERROR(VLOOKUP($F700&amp;$C700,Sales!$J:$W,12,0),0)</f>
        <v>0</v>
      </c>
      <c r="P700" s="98">
        <f>IFERROR(VLOOKUP($F700&amp;$C700,Sales!$J:$W,13,0),0)</f>
        <v>0</v>
      </c>
      <c r="Q700" s="98">
        <f>IFERROR(VLOOKUP($F700&amp;$C700,Sales!$A:$H,7,0),0)</f>
        <v>0</v>
      </c>
      <c r="R700" s="41">
        <f t="shared" si="20"/>
        <v>1</v>
      </c>
      <c r="S700" s="15">
        <v>1</v>
      </c>
      <c r="T700" s="15"/>
      <c r="U700" s="15"/>
      <c r="V700" s="15">
        <v>1</v>
      </c>
      <c r="W700" s="15">
        <v>1</v>
      </c>
      <c r="X700" s="15">
        <v>1</v>
      </c>
      <c r="Y700" s="41">
        <v>1</v>
      </c>
      <c r="Z700" s="41">
        <v>1</v>
      </c>
      <c r="AA700" s="41"/>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0">
        <v>1</v>
      </c>
      <c r="BA700" t="s">
        <v>22</v>
      </c>
      <c r="BB700" t="s">
        <v>23</v>
      </c>
      <c r="BD700" s="39" t="str">
        <f t="shared" si="21"/>
        <v>01/245121103BBukalapak</v>
      </c>
    </row>
    <row r="701" spans="2:58" ht="13.5" customHeight="1" x14ac:dyDescent="0.35">
      <c r="B701" s="10" t="s">
        <v>17</v>
      </c>
      <c r="C701" s="10" t="s">
        <v>2657</v>
      </c>
      <c r="D701" s="10" t="s">
        <v>549</v>
      </c>
      <c r="E701" s="10" t="s">
        <v>194</v>
      </c>
      <c r="F701" s="10" t="s">
        <v>726</v>
      </c>
      <c r="G701" s="137" t="s">
        <v>726</v>
      </c>
      <c r="H701" s="10"/>
      <c r="I701" s="10" t="s">
        <v>727</v>
      </c>
      <c r="J701" s="10" t="s">
        <v>9167</v>
      </c>
      <c r="K701" s="10" t="s">
        <v>9168</v>
      </c>
      <c r="L701" s="98">
        <f>IFERROR(VLOOKUP($F701&amp;$C701,Sales!$J:$W,9,0),0)</f>
        <v>0</v>
      </c>
      <c r="M701" s="98">
        <f>IFERROR(VLOOKUP($F701&amp;$C701,Sales!$J:$W,10,0),0)</f>
        <v>0</v>
      </c>
      <c r="N701" s="98">
        <f>IFERROR(VLOOKUP($F701&amp;$C701,Sales!$J:$W,11,0),0)</f>
        <v>0</v>
      </c>
      <c r="O701" s="98">
        <f>IFERROR(VLOOKUP($F701&amp;$C701,Sales!$J:$W,12,0),0)</f>
        <v>0</v>
      </c>
      <c r="P701" s="98">
        <f>IFERROR(VLOOKUP($F701&amp;$C701,Sales!$J:$W,13,0),0)</f>
        <v>0</v>
      </c>
      <c r="Q701" s="98">
        <f>IFERROR(VLOOKUP($F701&amp;$C701,Sales!$A:$H,7,0),0)</f>
        <v>0</v>
      </c>
      <c r="R701" s="41" t="str">
        <f t="shared" si="20"/>
        <v>ERROR</v>
      </c>
      <c r="S701" s="15"/>
      <c r="T701" s="15"/>
      <c r="U701" s="15"/>
      <c r="V701" s="15"/>
      <c r="W701" s="15"/>
      <c r="X701" s="15"/>
      <c r="Y701" s="41"/>
      <c r="Z701" s="41"/>
      <c r="AA701" s="41"/>
      <c r="AB701" s="15"/>
      <c r="AC701" s="15"/>
      <c r="AD701" s="15"/>
      <c r="AE701" s="15"/>
      <c r="AF701" s="15"/>
      <c r="AG701" s="15"/>
      <c r="AH701" s="15"/>
      <c r="AI701" s="15"/>
      <c r="AJ701" s="41"/>
      <c r="AK701" s="15"/>
      <c r="AL701" s="15"/>
      <c r="AM701" s="15"/>
      <c r="AN701" s="15"/>
      <c r="AO701" s="15"/>
      <c r="AP701" s="15"/>
      <c r="AQ701" s="15"/>
      <c r="AR701" s="15"/>
      <c r="AS701" s="15"/>
      <c r="AT701" s="15"/>
      <c r="AU701" s="15"/>
      <c r="AV701" s="15"/>
      <c r="AW701" s="15"/>
      <c r="AX701" s="15"/>
      <c r="AY701" s="15"/>
      <c r="AZ701" s="10">
        <v>1</v>
      </c>
      <c r="BA701" t="s">
        <v>22</v>
      </c>
      <c r="BB701" t="s">
        <v>88</v>
      </c>
      <c r="BD701" s="39" t="str">
        <f t="shared" si="21"/>
        <v>01/245121004EBukalapak</v>
      </c>
      <c r="BE701" s="1">
        <v>44991</v>
      </c>
      <c r="BF701" t="s">
        <v>16180</v>
      </c>
    </row>
    <row r="702" spans="2:58" ht="13.5" customHeight="1" x14ac:dyDescent="0.35">
      <c r="B702" s="10" t="s">
        <v>17</v>
      </c>
      <c r="C702" s="10" t="s">
        <v>2657</v>
      </c>
      <c r="D702" s="10" t="s">
        <v>549</v>
      </c>
      <c r="E702" s="10" t="s">
        <v>194</v>
      </c>
      <c r="F702" s="10" t="s">
        <v>634</v>
      </c>
      <c r="G702" s="137" t="s">
        <v>634</v>
      </c>
      <c r="H702" s="10"/>
      <c r="I702" s="10" t="s">
        <v>635</v>
      </c>
      <c r="J702" s="10" t="s">
        <v>2685</v>
      </c>
      <c r="K702" s="10" t="s">
        <v>2598</v>
      </c>
      <c r="L702" s="98">
        <f>IFERROR(VLOOKUP($F702&amp;$C702,Sales!$J:$W,9,0),0)</f>
        <v>0</v>
      </c>
      <c r="M702" s="98">
        <f>IFERROR(VLOOKUP($F702&amp;$C702,Sales!$J:$W,10,0),0)</f>
        <v>0</v>
      </c>
      <c r="N702" s="98">
        <f>IFERROR(VLOOKUP($F702&amp;$C702,Sales!$J:$W,11,0),0)</f>
        <v>63873.873873873868</v>
      </c>
      <c r="O702" s="98">
        <f>IFERROR(VLOOKUP($F702&amp;$C702,Sales!$J:$W,12,0),0)</f>
        <v>0.33333333333333331</v>
      </c>
      <c r="P702" s="98">
        <f>IFERROR(VLOOKUP($F702&amp;$C702,Sales!$J:$W,13,0),0)</f>
        <v>21291.291291291291</v>
      </c>
      <c r="Q702" s="98">
        <f>IFERROR(VLOOKUP($F702&amp;$C702,Sales!$A:$H,7,0),0)</f>
        <v>0</v>
      </c>
      <c r="R702" s="41">
        <f t="shared" si="20"/>
        <v>1</v>
      </c>
      <c r="S702" s="15">
        <v>1</v>
      </c>
      <c r="T702" s="15"/>
      <c r="U702" s="15"/>
      <c r="V702" s="15">
        <v>1</v>
      </c>
      <c r="W702" s="15">
        <v>1</v>
      </c>
      <c r="X702" s="15">
        <v>1</v>
      </c>
      <c r="Y702" s="41">
        <v>1</v>
      </c>
      <c r="Z702" s="41">
        <v>1</v>
      </c>
      <c r="AA702" s="41"/>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0">
        <v>1</v>
      </c>
      <c r="BA702" t="s">
        <v>22</v>
      </c>
      <c r="BB702" t="s">
        <v>23</v>
      </c>
      <c r="BD702" s="39" t="str">
        <f t="shared" si="21"/>
        <v>01/245121103CBukalapak</v>
      </c>
    </row>
    <row r="703" spans="2:58" ht="13.5" customHeight="1" x14ac:dyDescent="0.35">
      <c r="B703" s="10" t="s">
        <v>17</v>
      </c>
      <c r="C703" s="10" t="s">
        <v>2657</v>
      </c>
      <c r="D703" s="10" t="s">
        <v>549</v>
      </c>
      <c r="E703" s="10" t="s">
        <v>194</v>
      </c>
      <c r="F703" s="10" t="s">
        <v>730</v>
      </c>
      <c r="G703" s="137" t="s">
        <v>730</v>
      </c>
      <c r="H703" s="10"/>
      <c r="I703" s="10" t="s">
        <v>731</v>
      </c>
      <c r="J703" s="10" t="s">
        <v>2686</v>
      </c>
      <c r="K703" s="10" t="s">
        <v>2687</v>
      </c>
      <c r="L703" s="98">
        <f>IFERROR(VLOOKUP($F703&amp;$C703,Sales!$J:$W,9,0),0)</f>
        <v>0</v>
      </c>
      <c r="M703" s="98">
        <f>IFERROR(VLOOKUP($F703&amp;$C703,Sales!$J:$W,10,0),0)</f>
        <v>0</v>
      </c>
      <c r="N703" s="98">
        <f>IFERROR(VLOOKUP($F703&amp;$C703,Sales!$J:$W,11,0),0)</f>
        <v>0</v>
      </c>
      <c r="O703" s="98">
        <f>IFERROR(VLOOKUP($F703&amp;$C703,Sales!$J:$W,12,0),0)</f>
        <v>0</v>
      </c>
      <c r="P703" s="98">
        <f>IFERROR(VLOOKUP($F703&amp;$C703,Sales!$J:$W,13,0),0)</f>
        <v>0</v>
      </c>
      <c r="Q703" s="98">
        <f>IFERROR(VLOOKUP($F703&amp;$C703,Sales!$A:$H,7,0),0)</f>
        <v>0</v>
      </c>
      <c r="R703" s="41">
        <f t="shared" si="20"/>
        <v>1</v>
      </c>
      <c r="S703" s="15">
        <v>1</v>
      </c>
      <c r="T703" s="15"/>
      <c r="U703" s="15"/>
      <c r="V703" s="15">
        <v>1</v>
      </c>
      <c r="W703" s="15">
        <v>1</v>
      </c>
      <c r="X703" s="15">
        <v>1</v>
      </c>
      <c r="Y703" s="41">
        <v>1</v>
      </c>
      <c r="Z703" s="41">
        <v>1</v>
      </c>
      <c r="AA703" s="41"/>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0">
        <v>1</v>
      </c>
      <c r="BA703" t="s">
        <v>22</v>
      </c>
      <c r="BB703" t="s">
        <v>23</v>
      </c>
      <c r="BD703" s="39" t="str">
        <f t="shared" si="21"/>
        <v>01/245121004GBukalapak</v>
      </c>
    </row>
    <row r="704" spans="2:58" ht="13.5" customHeight="1" x14ac:dyDescent="0.35">
      <c r="B704" s="10" t="s">
        <v>17</v>
      </c>
      <c r="C704" s="10" t="s">
        <v>2657</v>
      </c>
      <c r="D704" s="10" t="s">
        <v>549</v>
      </c>
      <c r="E704" s="10" t="s">
        <v>194</v>
      </c>
      <c r="F704" s="10" t="s">
        <v>575</v>
      </c>
      <c r="G704" s="137" t="s">
        <v>575</v>
      </c>
      <c r="H704" s="10"/>
      <c r="I704" s="10" t="s">
        <v>576</v>
      </c>
      <c r="J704" s="10" t="s">
        <v>9169</v>
      </c>
      <c r="K704" s="10" t="s">
        <v>9170</v>
      </c>
      <c r="L704" s="98">
        <f>IFERROR(VLOOKUP($F704&amp;$C704,Sales!$J:$W,9,0),0)</f>
        <v>0</v>
      </c>
      <c r="M704" s="98">
        <f>IFERROR(VLOOKUP($F704&amp;$C704,Sales!$J:$W,10,0),0)</f>
        <v>0</v>
      </c>
      <c r="N704" s="98">
        <f>IFERROR(VLOOKUP($F704&amp;$C704,Sales!$J:$W,11,0),0)</f>
        <v>0</v>
      </c>
      <c r="O704" s="98">
        <f>IFERROR(VLOOKUP($F704&amp;$C704,Sales!$J:$W,12,0),0)</f>
        <v>0</v>
      </c>
      <c r="P704" s="98">
        <f>IFERROR(VLOOKUP($F704&amp;$C704,Sales!$J:$W,13,0),0)</f>
        <v>0</v>
      </c>
      <c r="Q704" s="98">
        <f>IFERROR(VLOOKUP($F704&amp;$C704,Sales!$A:$H,7,0),0)</f>
        <v>0</v>
      </c>
      <c r="R704" s="41" t="str">
        <f t="shared" si="20"/>
        <v>ERROR</v>
      </c>
      <c r="S704" s="15"/>
      <c r="T704" s="15"/>
      <c r="U704" s="15"/>
      <c r="V704" s="15"/>
      <c r="W704" s="15"/>
      <c r="X704" s="15"/>
      <c r="Y704" s="41"/>
      <c r="Z704" s="41"/>
      <c r="AA704" s="41"/>
      <c r="AB704" s="15"/>
      <c r="AC704" s="15"/>
      <c r="AD704" s="15"/>
      <c r="AE704" s="15"/>
      <c r="AF704" s="15"/>
      <c r="AG704" s="15"/>
      <c r="AH704" s="15"/>
      <c r="AI704" s="15"/>
      <c r="AJ704" s="41"/>
      <c r="AK704" s="15"/>
      <c r="AL704" s="15"/>
      <c r="AM704" s="15"/>
      <c r="AN704" s="15"/>
      <c r="AO704" s="15"/>
      <c r="AP704" s="15"/>
      <c r="AQ704" s="15"/>
      <c r="AR704" s="15"/>
      <c r="AS704" s="15"/>
      <c r="AT704" s="15"/>
      <c r="AU704" s="15"/>
      <c r="AV704" s="15"/>
      <c r="AW704" s="15"/>
      <c r="AX704" s="15"/>
      <c r="AY704" s="15"/>
      <c r="AZ704" s="10">
        <v>1</v>
      </c>
      <c r="BA704" t="s">
        <v>22</v>
      </c>
      <c r="BB704" t="s">
        <v>88</v>
      </c>
      <c r="BD704" s="39" t="str">
        <f t="shared" si="21"/>
        <v>01/395129601EBukalapak</v>
      </c>
    </row>
    <row r="705" spans="2:56" ht="13.5" customHeight="1" x14ac:dyDescent="0.35">
      <c r="B705" s="10" t="s">
        <v>17</v>
      </c>
      <c r="C705" s="10" t="s">
        <v>2657</v>
      </c>
      <c r="D705" s="10" t="s">
        <v>549</v>
      </c>
      <c r="E705" s="10" t="s">
        <v>194</v>
      </c>
      <c r="F705" s="10" t="s">
        <v>6401</v>
      </c>
      <c r="G705" s="137" t="s">
        <v>6401</v>
      </c>
      <c r="H705" s="10"/>
      <c r="I705" s="10" t="s">
        <v>6402</v>
      </c>
      <c r="J705" s="10" t="s">
        <v>9171</v>
      </c>
      <c r="K705" s="10" t="s">
        <v>9172</v>
      </c>
      <c r="L705" s="98">
        <f>IFERROR(VLOOKUP($F705&amp;$C705,Sales!$J:$W,9,0),0)</f>
        <v>0</v>
      </c>
      <c r="M705" s="98">
        <f>IFERROR(VLOOKUP($F705&amp;$C705,Sales!$J:$W,10,0),0)</f>
        <v>0</v>
      </c>
      <c r="N705" s="98">
        <f>IFERROR(VLOOKUP($F705&amp;$C705,Sales!$J:$W,11,0),0)</f>
        <v>0</v>
      </c>
      <c r="O705" s="98">
        <f>IFERROR(VLOOKUP($F705&amp;$C705,Sales!$J:$W,12,0),0)</f>
        <v>0</v>
      </c>
      <c r="P705" s="98">
        <f>IFERROR(VLOOKUP($F705&amp;$C705,Sales!$J:$W,13,0),0)</f>
        <v>0</v>
      </c>
      <c r="Q705" s="98">
        <f>IFERROR(VLOOKUP($F705&amp;$C705,Sales!$A:$H,7,0),0)</f>
        <v>0</v>
      </c>
      <c r="R705" s="41" t="str">
        <f t="shared" si="20"/>
        <v>ERROR</v>
      </c>
      <c r="S705" s="15"/>
      <c r="T705" s="15"/>
      <c r="U705" s="15"/>
      <c r="V705" s="15"/>
      <c r="W705" s="15"/>
      <c r="X705" s="15"/>
      <c r="Y705" s="41"/>
      <c r="Z705" s="41"/>
      <c r="AA705" s="41"/>
      <c r="AB705" s="15"/>
      <c r="AC705" s="15"/>
      <c r="AD705" s="15"/>
      <c r="AE705" s="15"/>
      <c r="AF705" s="15"/>
      <c r="AG705" s="15"/>
      <c r="AH705" s="15"/>
      <c r="AI705" s="15"/>
      <c r="AJ705" s="41"/>
      <c r="AK705" s="15"/>
      <c r="AL705" s="15"/>
      <c r="AM705" s="15"/>
      <c r="AN705" s="15"/>
      <c r="AO705" s="15"/>
      <c r="AP705" s="15"/>
      <c r="AQ705" s="15"/>
      <c r="AR705" s="15"/>
      <c r="AS705" s="15"/>
      <c r="AT705" s="15"/>
      <c r="AU705" s="15"/>
      <c r="AV705" s="15"/>
      <c r="AW705" s="15"/>
      <c r="AX705" s="15"/>
      <c r="AY705" s="15"/>
      <c r="AZ705" s="10">
        <v>1</v>
      </c>
      <c r="BA705" t="s">
        <v>22</v>
      </c>
      <c r="BB705" t="s">
        <v>88</v>
      </c>
      <c r="BD705" s="39" t="str">
        <f t="shared" si="21"/>
        <v>01/395129503WBukalapak</v>
      </c>
    </row>
    <row r="706" spans="2:56" ht="13.5" customHeight="1" x14ac:dyDescent="0.35">
      <c r="B706" s="10" t="s">
        <v>17</v>
      </c>
      <c r="C706" s="10" t="s">
        <v>2657</v>
      </c>
      <c r="D706" s="10" t="s">
        <v>549</v>
      </c>
      <c r="E706" s="10" t="s">
        <v>194</v>
      </c>
      <c r="F706" s="10" t="s">
        <v>6404</v>
      </c>
      <c r="G706" s="137" t="s">
        <v>6404</v>
      </c>
      <c r="H706" s="10"/>
      <c r="I706" s="10" t="s">
        <v>6405</v>
      </c>
      <c r="J706" s="10" t="s">
        <v>9173</v>
      </c>
      <c r="K706" s="10" t="s">
        <v>9174</v>
      </c>
      <c r="L706" s="98">
        <f>IFERROR(VLOOKUP($F706&amp;$C706,Sales!$J:$W,9,0),0)</f>
        <v>0</v>
      </c>
      <c r="M706" s="98">
        <f>IFERROR(VLOOKUP($F706&amp;$C706,Sales!$J:$W,10,0),0)</f>
        <v>0</v>
      </c>
      <c r="N706" s="98">
        <f>IFERROR(VLOOKUP($F706&amp;$C706,Sales!$J:$W,11,0),0)</f>
        <v>0</v>
      </c>
      <c r="O706" s="98">
        <f>IFERROR(VLOOKUP($F706&amp;$C706,Sales!$J:$W,12,0),0)</f>
        <v>0</v>
      </c>
      <c r="P706" s="98">
        <f>IFERROR(VLOOKUP($F706&amp;$C706,Sales!$J:$W,13,0),0)</f>
        <v>0</v>
      </c>
      <c r="Q706" s="98">
        <f>IFERROR(VLOOKUP($F706&amp;$C706,Sales!$A:$H,7,0),0)</f>
        <v>0</v>
      </c>
      <c r="R706" s="41" t="str">
        <f t="shared" si="20"/>
        <v>ERROR</v>
      </c>
      <c r="S706" s="15"/>
      <c r="T706" s="15"/>
      <c r="U706" s="15"/>
      <c r="V706" s="15"/>
      <c r="W706" s="15"/>
      <c r="X706" s="15"/>
      <c r="Y706" s="41"/>
      <c r="Z706" s="41"/>
      <c r="AA706" s="41"/>
      <c r="AB706" s="15"/>
      <c r="AC706" s="15"/>
      <c r="AD706" s="15"/>
      <c r="AE706" s="15"/>
      <c r="AF706" s="15"/>
      <c r="AG706" s="15"/>
      <c r="AH706" s="15"/>
      <c r="AI706" s="15"/>
      <c r="AJ706" s="41"/>
      <c r="AK706" s="15"/>
      <c r="AL706" s="15"/>
      <c r="AM706" s="15"/>
      <c r="AN706" s="15"/>
      <c r="AO706" s="15"/>
      <c r="AP706" s="15"/>
      <c r="AQ706" s="15"/>
      <c r="AR706" s="15"/>
      <c r="AS706" s="15"/>
      <c r="AT706" s="15"/>
      <c r="AU706" s="15"/>
      <c r="AV706" s="15"/>
      <c r="AW706" s="15"/>
      <c r="AX706" s="15"/>
      <c r="AY706" s="15"/>
      <c r="AZ706" s="10">
        <v>1</v>
      </c>
      <c r="BA706" t="s">
        <v>22</v>
      </c>
      <c r="BB706" t="s">
        <v>88</v>
      </c>
      <c r="BD706" s="39" t="str">
        <f t="shared" si="21"/>
        <v>01/395129503YBukalapak</v>
      </c>
    </row>
    <row r="707" spans="2:56" ht="13.5" customHeight="1" x14ac:dyDescent="0.35">
      <c r="B707" s="10" t="s">
        <v>17</v>
      </c>
      <c r="C707" s="10" t="s">
        <v>2657</v>
      </c>
      <c r="D707" s="10" t="s">
        <v>549</v>
      </c>
      <c r="E707" s="10" t="s">
        <v>194</v>
      </c>
      <c r="F707" s="10" t="s">
        <v>1389</v>
      </c>
      <c r="G707" s="137" t="s">
        <v>1389</v>
      </c>
      <c r="H707" s="10"/>
      <c r="I707" s="10" t="s">
        <v>1390</v>
      </c>
      <c r="J707" s="10" t="s">
        <v>9175</v>
      </c>
      <c r="K707" s="10" t="s">
        <v>9176</v>
      </c>
      <c r="L707" s="98">
        <f>IFERROR(VLOOKUP($F707&amp;$C707,Sales!$J:$W,9,0),0)</f>
        <v>0</v>
      </c>
      <c r="M707" s="98">
        <f>IFERROR(VLOOKUP($F707&amp;$C707,Sales!$J:$W,10,0),0)</f>
        <v>0</v>
      </c>
      <c r="N707" s="98">
        <f>IFERROR(VLOOKUP($F707&amp;$C707,Sales!$J:$W,11,0),0)</f>
        <v>0</v>
      </c>
      <c r="O707" s="98">
        <f>IFERROR(VLOOKUP($F707&amp;$C707,Sales!$J:$W,12,0),0)</f>
        <v>0</v>
      </c>
      <c r="P707" s="98">
        <f>IFERROR(VLOOKUP($F707&amp;$C707,Sales!$J:$W,13,0),0)</f>
        <v>0</v>
      </c>
      <c r="Q707" s="98">
        <f>IFERROR(VLOOKUP($F707&amp;$C707,Sales!$A:$H,7,0),0)</f>
        <v>0</v>
      </c>
      <c r="R707" s="41" t="str">
        <f t="shared" si="20"/>
        <v>ERROR</v>
      </c>
      <c r="S707" s="15"/>
      <c r="T707" s="15"/>
      <c r="U707" s="15"/>
      <c r="V707" s="15"/>
      <c r="W707" s="15"/>
      <c r="X707" s="15"/>
      <c r="Y707" s="41"/>
      <c r="Z707" s="41"/>
      <c r="AA707" s="41"/>
      <c r="AB707" s="15"/>
      <c r="AC707" s="15"/>
      <c r="AD707" s="15"/>
      <c r="AE707" s="15"/>
      <c r="AF707" s="15"/>
      <c r="AG707" s="15"/>
      <c r="AH707" s="15"/>
      <c r="AI707" s="15"/>
      <c r="AJ707" s="41"/>
      <c r="AK707" s="15"/>
      <c r="AL707" s="15"/>
      <c r="AM707" s="15"/>
      <c r="AN707" s="15"/>
      <c r="AO707" s="15"/>
      <c r="AP707" s="15"/>
      <c r="AQ707" s="15"/>
      <c r="AR707" s="15"/>
      <c r="AS707" s="15"/>
      <c r="AT707" s="15"/>
      <c r="AU707" s="15"/>
      <c r="AV707" s="15"/>
      <c r="AW707" s="15"/>
      <c r="AX707" s="15"/>
      <c r="AY707" s="15"/>
      <c r="AZ707" s="10">
        <v>1</v>
      </c>
      <c r="BA707" t="s">
        <v>22</v>
      </c>
      <c r="BB707" t="s">
        <v>88</v>
      </c>
      <c r="BD707" s="39" t="str">
        <f t="shared" si="21"/>
        <v>01/395129503ZBukalapak</v>
      </c>
    </row>
    <row r="708" spans="2:56" ht="13.5" customHeight="1" x14ac:dyDescent="0.35">
      <c r="B708" s="10" t="s">
        <v>17</v>
      </c>
      <c r="C708" s="10" t="s">
        <v>2657</v>
      </c>
      <c r="D708" s="10" t="s">
        <v>549</v>
      </c>
      <c r="E708" s="10" t="s">
        <v>194</v>
      </c>
      <c r="F708" s="10" t="s">
        <v>6277</v>
      </c>
      <c r="G708" s="137" t="s">
        <v>6277</v>
      </c>
      <c r="H708" s="10"/>
      <c r="I708" s="10" t="s">
        <v>6278</v>
      </c>
      <c r="J708" s="10" t="s">
        <v>9177</v>
      </c>
      <c r="K708" s="10" t="s">
        <v>2533</v>
      </c>
      <c r="L708" s="98">
        <f>IFERROR(VLOOKUP($F708&amp;$C708,Sales!$J:$W,9,0),0)</f>
        <v>0</v>
      </c>
      <c r="M708" s="98">
        <f>IFERROR(VLOOKUP($F708&amp;$C708,Sales!$J:$W,10,0),0)</f>
        <v>0</v>
      </c>
      <c r="N708" s="98">
        <f>IFERROR(VLOOKUP($F708&amp;$C708,Sales!$J:$W,11,0),0)</f>
        <v>0</v>
      </c>
      <c r="O708" s="98">
        <f>IFERROR(VLOOKUP($F708&amp;$C708,Sales!$J:$W,12,0),0)</f>
        <v>0</v>
      </c>
      <c r="P708" s="98">
        <f>IFERROR(VLOOKUP($F708&amp;$C708,Sales!$J:$W,13,0),0)</f>
        <v>0</v>
      </c>
      <c r="Q708" s="98">
        <f>IFERROR(VLOOKUP($F708&amp;$C708,Sales!$A:$H,7,0),0)</f>
        <v>0</v>
      </c>
      <c r="R708" s="41" t="str">
        <f t="shared" ref="R708:R771" si="22">IFERROR(AVERAGE($S708:$AW708),"ERROR")</f>
        <v>ERROR</v>
      </c>
      <c r="S708" s="15"/>
      <c r="T708" s="15"/>
      <c r="U708" s="15"/>
      <c r="V708" s="15"/>
      <c r="W708" s="15"/>
      <c r="X708" s="15"/>
      <c r="Y708" s="41"/>
      <c r="Z708" s="41"/>
      <c r="AA708" s="41"/>
      <c r="AB708" s="15"/>
      <c r="AC708" s="15"/>
      <c r="AD708" s="15"/>
      <c r="AE708" s="15"/>
      <c r="AF708" s="15"/>
      <c r="AG708" s="15"/>
      <c r="AH708" s="15"/>
      <c r="AI708" s="15"/>
      <c r="AJ708" s="41"/>
      <c r="AK708" s="15"/>
      <c r="AL708" s="15"/>
      <c r="AM708" s="15"/>
      <c r="AN708" s="15"/>
      <c r="AO708" s="15"/>
      <c r="AP708" s="15"/>
      <c r="AQ708" s="15"/>
      <c r="AR708" s="15"/>
      <c r="AS708" s="15"/>
      <c r="AT708" s="15"/>
      <c r="AU708" s="15"/>
      <c r="AV708" s="15"/>
      <c r="AW708" s="15"/>
      <c r="AX708" s="15"/>
      <c r="AY708" s="15"/>
      <c r="AZ708" s="10">
        <v>1</v>
      </c>
      <c r="BA708" t="s">
        <v>22</v>
      </c>
      <c r="BB708" t="s">
        <v>88</v>
      </c>
      <c r="BD708" s="39" t="str">
        <f t="shared" ref="BD708:BD771" si="23">F708&amp;C708</f>
        <v>01/395129501UBukalapak</v>
      </c>
    </row>
    <row r="709" spans="2:56" ht="13.5" customHeight="1" x14ac:dyDescent="0.35">
      <c r="B709" s="10" t="s">
        <v>17</v>
      </c>
      <c r="C709" s="10" t="s">
        <v>2657</v>
      </c>
      <c r="D709" s="10" t="s">
        <v>549</v>
      </c>
      <c r="E709" s="10" t="s">
        <v>194</v>
      </c>
      <c r="F709" s="10" t="s">
        <v>6153</v>
      </c>
      <c r="G709" s="137" t="s">
        <v>6153</v>
      </c>
      <c r="H709" s="10"/>
      <c r="I709" s="10" t="s">
        <v>6154</v>
      </c>
      <c r="J709" s="10" t="s">
        <v>9178</v>
      </c>
      <c r="K709" s="10" t="s">
        <v>9179</v>
      </c>
      <c r="L709" s="98">
        <f>IFERROR(VLOOKUP($F709&amp;$C709,Sales!$J:$W,9,0),0)</f>
        <v>0</v>
      </c>
      <c r="M709" s="98">
        <f>IFERROR(VLOOKUP($F709&amp;$C709,Sales!$J:$W,10,0),0)</f>
        <v>0</v>
      </c>
      <c r="N709" s="98">
        <f>IFERROR(VLOOKUP($F709&amp;$C709,Sales!$J:$W,11,0),0)</f>
        <v>0</v>
      </c>
      <c r="O709" s="98">
        <f>IFERROR(VLOOKUP($F709&amp;$C709,Sales!$J:$W,12,0),0)</f>
        <v>0</v>
      </c>
      <c r="P709" s="98">
        <f>IFERROR(VLOOKUP($F709&amp;$C709,Sales!$J:$W,13,0),0)</f>
        <v>0</v>
      </c>
      <c r="Q709" s="98">
        <f>IFERROR(VLOOKUP($F709&amp;$C709,Sales!$A:$H,7,0),0)</f>
        <v>0</v>
      </c>
      <c r="R709" s="41" t="str">
        <f t="shared" si="22"/>
        <v>ERROR</v>
      </c>
      <c r="S709" s="15"/>
      <c r="T709" s="15"/>
      <c r="U709" s="15"/>
      <c r="V709" s="15"/>
      <c r="W709" s="15"/>
      <c r="X709" s="15"/>
      <c r="Y709" s="41"/>
      <c r="Z709" s="41"/>
      <c r="AA709" s="41"/>
      <c r="AB709" s="15"/>
      <c r="AC709" s="15"/>
      <c r="AD709" s="15"/>
      <c r="AE709" s="15"/>
      <c r="AF709" s="15"/>
      <c r="AG709" s="15"/>
      <c r="AH709" s="15"/>
      <c r="AI709" s="15"/>
      <c r="AJ709" s="41"/>
      <c r="AK709" s="15"/>
      <c r="AL709" s="15"/>
      <c r="AM709" s="15"/>
      <c r="AN709" s="15"/>
      <c r="AO709" s="15"/>
      <c r="AP709" s="15"/>
      <c r="AQ709" s="15"/>
      <c r="AR709" s="15"/>
      <c r="AS709" s="15"/>
      <c r="AT709" s="15"/>
      <c r="AU709" s="15"/>
      <c r="AV709" s="15"/>
      <c r="AW709" s="15"/>
      <c r="AX709" s="15"/>
      <c r="AY709" s="15"/>
      <c r="AZ709" s="10">
        <v>1</v>
      </c>
      <c r="BA709" t="s">
        <v>22</v>
      </c>
      <c r="BB709" t="s">
        <v>88</v>
      </c>
      <c r="BD709" s="39" t="str">
        <f t="shared" si="23"/>
        <v>01/395129501WBukalapak</v>
      </c>
    </row>
    <row r="710" spans="2:56" ht="13.5" customHeight="1" x14ac:dyDescent="0.35">
      <c r="B710" s="10" t="s">
        <v>17</v>
      </c>
      <c r="C710" s="10" t="s">
        <v>2657</v>
      </c>
      <c r="D710" s="10" t="s">
        <v>549</v>
      </c>
      <c r="E710" s="10" t="s">
        <v>194</v>
      </c>
      <c r="F710" s="10" t="s">
        <v>561</v>
      </c>
      <c r="G710" s="137" t="s">
        <v>561</v>
      </c>
      <c r="H710" s="10"/>
      <c r="I710" s="10" t="s">
        <v>562</v>
      </c>
      <c r="J710" s="10" t="s">
        <v>9180</v>
      </c>
      <c r="K710" s="10" t="s">
        <v>9181</v>
      </c>
      <c r="L710" s="98">
        <f>IFERROR(VLOOKUP($F710&amp;$C710,Sales!$J:$W,9,0),0)</f>
        <v>0</v>
      </c>
      <c r="M710" s="98">
        <f>IFERROR(VLOOKUP($F710&amp;$C710,Sales!$J:$W,10,0),0)</f>
        <v>0</v>
      </c>
      <c r="N710" s="98">
        <f>IFERROR(VLOOKUP($F710&amp;$C710,Sales!$J:$W,11,0),0)</f>
        <v>49459.459459459453</v>
      </c>
      <c r="O710" s="98">
        <f>IFERROR(VLOOKUP($F710&amp;$C710,Sales!$J:$W,12,0),0)</f>
        <v>0.33333333333333331</v>
      </c>
      <c r="P710" s="98">
        <f>IFERROR(VLOOKUP($F710&amp;$C710,Sales!$J:$W,13,0),0)</f>
        <v>16486.486486486483</v>
      </c>
      <c r="Q710" s="98">
        <f>IFERROR(VLOOKUP($F710&amp;$C710,Sales!$A:$H,7,0),0)</f>
        <v>0</v>
      </c>
      <c r="R710" s="41">
        <f t="shared" si="22"/>
        <v>1</v>
      </c>
      <c r="S710" s="15">
        <v>1</v>
      </c>
      <c r="T710" s="15"/>
      <c r="U710" s="15"/>
      <c r="V710" s="15">
        <v>1</v>
      </c>
      <c r="W710" s="15">
        <v>1</v>
      </c>
      <c r="X710" s="15">
        <v>1</v>
      </c>
      <c r="Y710" s="41">
        <v>1</v>
      </c>
      <c r="Z710" s="41">
        <v>1</v>
      </c>
      <c r="AA710" s="41"/>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0">
        <v>1</v>
      </c>
      <c r="BA710" t="s">
        <v>22</v>
      </c>
      <c r="BB710" t="s">
        <v>23</v>
      </c>
      <c r="BD710" s="39" t="str">
        <f t="shared" si="23"/>
        <v>01/245121002ZBukalapak</v>
      </c>
    </row>
    <row r="711" spans="2:56" ht="13.5" customHeight="1" x14ac:dyDescent="0.35">
      <c r="B711" s="10" t="s">
        <v>17</v>
      </c>
      <c r="C711" s="10" t="s">
        <v>2657</v>
      </c>
      <c r="D711" s="10" t="s">
        <v>549</v>
      </c>
      <c r="E711" s="10" t="s">
        <v>194</v>
      </c>
      <c r="F711" s="10" t="s">
        <v>563</v>
      </c>
      <c r="G711" s="137" t="s">
        <v>563</v>
      </c>
      <c r="H711" s="10"/>
      <c r="I711" s="10" t="s">
        <v>564</v>
      </c>
      <c r="J711" s="10" t="s">
        <v>9182</v>
      </c>
      <c r="K711" s="10" t="s">
        <v>4163</v>
      </c>
      <c r="L711" s="98">
        <f>IFERROR(VLOOKUP($F711&amp;$C711,Sales!$J:$W,9,0),0)</f>
        <v>49459.459459459453</v>
      </c>
      <c r="M711" s="98">
        <f>IFERROR(VLOOKUP($F711&amp;$C711,Sales!$J:$W,10,0),0)</f>
        <v>0</v>
      </c>
      <c r="N711" s="98">
        <f>IFERROR(VLOOKUP($F711&amp;$C711,Sales!$J:$W,11,0),0)</f>
        <v>0</v>
      </c>
      <c r="O711" s="98">
        <f>IFERROR(VLOOKUP($F711&amp;$C711,Sales!$J:$W,12,0),0)</f>
        <v>0.33333333333333331</v>
      </c>
      <c r="P711" s="98">
        <f>IFERROR(VLOOKUP($F711&amp;$C711,Sales!$J:$W,13,0),0)</f>
        <v>16486.486486486483</v>
      </c>
      <c r="Q711" s="98">
        <f>IFERROR(VLOOKUP($F711&amp;$C711,Sales!$A:$H,7,0),0)</f>
        <v>49459.459459459453</v>
      </c>
      <c r="R711" s="41">
        <f t="shared" si="22"/>
        <v>1</v>
      </c>
      <c r="S711" s="15">
        <v>1</v>
      </c>
      <c r="T711" s="15"/>
      <c r="U711" s="15"/>
      <c r="V711" s="15">
        <v>1</v>
      </c>
      <c r="W711" s="15">
        <v>1</v>
      </c>
      <c r="X711" s="15">
        <v>1</v>
      </c>
      <c r="Y711" s="41">
        <v>1</v>
      </c>
      <c r="Z711" s="41">
        <v>1</v>
      </c>
      <c r="AA711" s="41"/>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0">
        <v>1</v>
      </c>
      <c r="BA711" t="s">
        <v>22</v>
      </c>
      <c r="BB711" t="s">
        <v>23</v>
      </c>
      <c r="BD711" s="39" t="str">
        <f t="shared" si="23"/>
        <v>01/245121002WBukalapak</v>
      </c>
    </row>
    <row r="712" spans="2:56" ht="13.5" customHeight="1" x14ac:dyDescent="0.35">
      <c r="B712" s="10" t="s">
        <v>17</v>
      </c>
      <c r="C712" s="10" t="s">
        <v>2657</v>
      </c>
      <c r="D712" s="10" t="s">
        <v>549</v>
      </c>
      <c r="E712" s="10" t="s">
        <v>194</v>
      </c>
      <c r="F712" s="10" t="s">
        <v>6153</v>
      </c>
      <c r="G712" s="137" t="s">
        <v>6153</v>
      </c>
      <c r="H712" s="10"/>
      <c r="I712" s="10" t="s">
        <v>6154</v>
      </c>
      <c r="J712" s="10" t="s">
        <v>9183</v>
      </c>
      <c r="K712" s="10" t="s">
        <v>1373</v>
      </c>
      <c r="L712" s="98">
        <f>IFERROR(VLOOKUP($F712&amp;$C712,Sales!$J:$W,9,0),0)</f>
        <v>0</v>
      </c>
      <c r="M712" s="98">
        <f>IFERROR(VLOOKUP($F712&amp;$C712,Sales!$J:$W,10,0),0)</f>
        <v>0</v>
      </c>
      <c r="N712" s="98">
        <f>IFERROR(VLOOKUP($F712&amp;$C712,Sales!$J:$W,11,0),0)</f>
        <v>0</v>
      </c>
      <c r="O712" s="98">
        <f>IFERROR(VLOOKUP($F712&amp;$C712,Sales!$J:$W,12,0),0)</f>
        <v>0</v>
      </c>
      <c r="P712" s="98">
        <f>IFERROR(VLOOKUP($F712&amp;$C712,Sales!$J:$W,13,0),0)</f>
        <v>0</v>
      </c>
      <c r="Q712" s="98">
        <f>IFERROR(VLOOKUP($F712&amp;$C712,Sales!$A:$H,7,0),0)</f>
        <v>0</v>
      </c>
      <c r="R712" s="41" t="str">
        <f t="shared" si="22"/>
        <v>ERROR</v>
      </c>
      <c r="S712" s="15"/>
      <c r="T712" s="15"/>
      <c r="U712" s="15"/>
      <c r="V712" s="15"/>
      <c r="W712" s="15"/>
      <c r="X712" s="15"/>
      <c r="Y712" s="41"/>
      <c r="Z712" s="41"/>
      <c r="AA712" s="41"/>
      <c r="AB712" s="15"/>
      <c r="AC712" s="15"/>
      <c r="AD712" s="15"/>
      <c r="AE712" s="15"/>
      <c r="AF712" s="15"/>
      <c r="AG712" s="15"/>
      <c r="AH712" s="15"/>
      <c r="AI712" s="15"/>
      <c r="AJ712" s="41"/>
      <c r="AK712" s="15"/>
      <c r="AL712" s="15"/>
      <c r="AM712" s="15"/>
      <c r="AN712" s="15"/>
      <c r="AO712" s="15"/>
      <c r="AP712" s="15"/>
      <c r="AQ712" s="15"/>
      <c r="AR712" s="15"/>
      <c r="AS712" s="15"/>
      <c r="AT712" s="15"/>
      <c r="AU712" s="15"/>
      <c r="AV712" s="15"/>
      <c r="AW712" s="15"/>
      <c r="AX712" s="15"/>
      <c r="AY712" s="15"/>
      <c r="AZ712" s="10">
        <v>1</v>
      </c>
      <c r="BA712" t="s">
        <v>22</v>
      </c>
      <c r="BB712" t="s">
        <v>88</v>
      </c>
      <c r="BD712" s="39" t="str">
        <f t="shared" si="23"/>
        <v>01/395129501WBukalapak</v>
      </c>
    </row>
    <row r="713" spans="2:56" ht="13.5" customHeight="1" x14ac:dyDescent="0.35">
      <c r="B713" s="10" t="s">
        <v>17</v>
      </c>
      <c r="C713" s="10" t="s">
        <v>2657</v>
      </c>
      <c r="D713" s="10" t="s">
        <v>549</v>
      </c>
      <c r="E713" s="10" t="s">
        <v>194</v>
      </c>
      <c r="F713" s="10" t="s">
        <v>613</v>
      </c>
      <c r="G713" s="137" t="s">
        <v>613</v>
      </c>
      <c r="H713" s="10"/>
      <c r="I713" s="10" t="s">
        <v>614</v>
      </c>
      <c r="J713" s="10" t="s">
        <v>2696</v>
      </c>
      <c r="K713" s="10" t="s">
        <v>2697</v>
      </c>
      <c r="L713" s="98">
        <f>IFERROR(VLOOKUP($F713&amp;$C713,Sales!$J:$W,9,0),0)</f>
        <v>1052432.4324324322</v>
      </c>
      <c r="M713" s="98">
        <f>IFERROR(VLOOKUP($F713&amp;$C713,Sales!$J:$W,10,0),0)</f>
        <v>1870990.9909909908</v>
      </c>
      <c r="N713" s="98">
        <f>IFERROR(VLOOKUP($F713&amp;$C713,Sales!$J:$W,11,0),0)</f>
        <v>1052432.4324324324</v>
      </c>
      <c r="O713" s="98">
        <f>IFERROR(VLOOKUP($F713&amp;$C713,Sales!$J:$W,12,0),0)</f>
        <v>22.666666666666668</v>
      </c>
      <c r="P713" s="98">
        <f>IFERROR(VLOOKUP($F713&amp;$C713,Sales!$J:$W,13,0),0)</f>
        <v>1325285.285285285</v>
      </c>
      <c r="Q713" s="98">
        <f>IFERROR(VLOOKUP($F713&amp;$C713,Sales!$A:$H,7,0),0)</f>
        <v>0</v>
      </c>
      <c r="R713" s="41">
        <f t="shared" si="22"/>
        <v>1</v>
      </c>
      <c r="S713" s="15">
        <v>1</v>
      </c>
      <c r="T713" s="15"/>
      <c r="U713" s="15"/>
      <c r="V713" s="15">
        <v>1</v>
      </c>
      <c r="W713" s="15">
        <v>1</v>
      </c>
      <c r="X713" s="15">
        <v>1</v>
      </c>
      <c r="Y713" s="41">
        <v>1</v>
      </c>
      <c r="Z713" s="41">
        <v>1</v>
      </c>
      <c r="AA713" s="41"/>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0">
        <v>1</v>
      </c>
      <c r="BA713" t="s">
        <v>8733</v>
      </c>
      <c r="BB713" t="s">
        <v>23</v>
      </c>
      <c r="BD713" s="39" t="str">
        <f t="shared" si="23"/>
        <v>01/245121101RBukalapak</v>
      </c>
    </row>
    <row r="714" spans="2:56" ht="13.5" customHeight="1" x14ac:dyDescent="0.35">
      <c r="B714" s="10" t="s">
        <v>17</v>
      </c>
      <c r="C714" s="10" t="s">
        <v>2657</v>
      </c>
      <c r="D714" s="10" t="s">
        <v>549</v>
      </c>
      <c r="E714" s="10" t="s">
        <v>194</v>
      </c>
      <c r="F714" s="10" t="s">
        <v>2468</v>
      </c>
      <c r="G714" s="137" t="s">
        <v>2468</v>
      </c>
      <c r="H714" s="10"/>
      <c r="I714" s="10" t="s">
        <v>2470</v>
      </c>
      <c r="J714" s="10" t="s">
        <v>2764</v>
      </c>
      <c r="K714" s="10" t="s">
        <v>2537</v>
      </c>
      <c r="L714" s="98">
        <f>IFERROR(VLOOKUP($F714&amp;$C714,Sales!$J:$W,9,0),0)</f>
        <v>0</v>
      </c>
      <c r="M714" s="98">
        <f>IFERROR(VLOOKUP($F714&amp;$C714,Sales!$J:$W,10,0),0)</f>
        <v>0</v>
      </c>
      <c r="N714" s="98">
        <f>IFERROR(VLOOKUP($F714&amp;$C714,Sales!$J:$W,11,0),0)</f>
        <v>0</v>
      </c>
      <c r="O714" s="98">
        <f>IFERROR(VLOOKUP($F714&amp;$C714,Sales!$J:$W,12,0),0)</f>
        <v>0</v>
      </c>
      <c r="P714" s="98">
        <f>IFERROR(VLOOKUP($F714&amp;$C714,Sales!$J:$W,13,0),0)</f>
        <v>0</v>
      </c>
      <c r="Q714" s="98">
        <f>IFERROR(VLOOKUP($F714&amp;$C714,Sales!$A:$H,7,0),0)</f>
        <v>0</v>
      </c>
      <c r="R714" s="41" t="str">
        <f t="shared" si="22"/>
        <v>ERROR</v>
      </c>
      <c r="S714" s="15"/>
      <c r="T714" s="15"/>
      <c r="U714" s="15"/>
      <c r="V714" s="15"/>
      <c r="W714" s="15"/>
      <c r="X714" s="15"/>
      <c r="Y714" s="41"/>
      <c r="Z714" s="41"/>
      <c r="AA714" s="41"/>
      <c r="AB714" s="15"/>
      <c r="AC714" s="15"/>
      <c r="AD714" s="15"/>
      <c r="AE714" s="15"/>
      <c r="AF714" s="15"/>
      <c r="AG714" s="15"/>
      <c r="AH714" s="15"/>
      <c r="AI714" s="15"/>
      <c r="AJ714" s="41"/>
      <c r="AK714" s="15"/>
      <c r="AL714" s="15"/>
      <c r="AM714" s="15"/>
      <c r="AN714" s="15"/>
      <c r="AO714" s="15"/>
      <c r="AP714" s="15"/>
      <c r="AQ714" s="15"/>
      <c r="AR714" s="15"/>
      <c r="AS714" s="15"/>
      <c r="AT714" s="15"/>
      <c r="AU714" s="15"/>
      <c r="AV714" s="15"/>
      <c r="AW714" s="15"/>
      <c r="AX714" s="15"/>
      <c r="AY714" s="15"/>
      <c r="AZ714" s="10">
        <v>1</v>
      </c>
      <c r="BA714" t="s">
        <v>22</v>
      </c>
      <c r="BB714" t="s">
        <v>13210</v>
      </c>
      <c r="BD714" s="39" t="str">
        <f t="shared" si="23"/>
        <v>01/395129501JBukalapak</v>
      </c>
    </row>
    <row r="715" spans="2:56" ht="13.5" customHeight="1" x14ac:dyDescent="0.35">
      <c r="B715" s="10" t="s">
        <v>17</v>
      </c>
      <c r="C715" s="10" t="s">
        <v>2657</v>
      </c>
      <c r="D715" s="10" t="s">
        <v>549</v>
      </c>
      <c r="E715" s="10" t="s">
        <v>194</v>
      </c>
      <c r="F715" s="10" t="s">
        <v>749</v>
      </c>
      <c r="G715" s="137" t="s">
        <v>749</v>
      </c>
      <c r="H715" s="10"/>
      <c r="I715" s="10" t="s">
        <v>750</v>
      </c>
      <c r="J715" s="10" t="s">
        <v>9184</v>
      </c>
      <c r="K715" s="10" t="s">
        <v>9185</v>
      </c>
      <c r="L715" s="98">
        <f>IFERROR(VLOOKUP($F715&amp;$C715,Sales!$J:$W,9,0),0)</f>
        <v>23873.873873873872</v>
      </c>
      <c r="M715" s="98">
        <f>IFERROR(VLOOKUP($F715&amp;$C715,Sales!$J:$W,10,0),0)</f>
        <v>0</v>
      </c>
      <c r="N715" s="98">
        <f>IFERROR(VLOOKUP($F715&amp;$C715,Sales!$J:$W,11,0),0)</f>
        <v>0</v>
      </c>
      <c r="O715" s="98">
        <f>IFERROR(VLOOKUP($F715&amp;$C715,Sales!$J:$W,12,0),0)</f>
        <v>0.33333333333333331</v>
      </c>
      <c r="P715" s="98">
        <f>IFERROR(VLOOKUP($F715&amp;$C715,Sales!$J:$W,13,0),0)</f>
        <v>7957.9579579579577</v>
      </c>
      <c r="Q715" s="98">
        <f>IFERROR(VLOOKUP($F715&amp;$C715,Sales!$A:$H,7,0),0)</f>
        <v>0</v>
      </c>
      <c r="R715" s="41">
        <f t="shared" si="22"/>
        <v>1</v>
      </c>
      <c r="S715" s="15">
        <v>1</v>
      </c>
      <c r="T715" s="15"/>
      <c r="U715" s="15"/>
      <c r="V715" s="15">
        <v>1</v>
      </c>
      <c r="W715" s="15">
        <v>1</v>
      </c>
      <c r="X715" s="15">
        <v>1</v>
      </c>
      <c r="Y715" s="41">
        <v>1</v>
      </c>
      <c r="Z715" s="41">
        <v>1</v>
      </c>
      <c r="AA715" s="41"/>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0">
        <v>1</v>
      </c>
      <c r="BA715" t="s">
        <v>22</v>
      </c>
      <c r="BB715" t="s">
        <v>23</v>
      </c>
      <c r="BD715" s="39" t="str">
        <f t="shared" si="23"/>
        <v>01/245121112UBukalapak</v>
      </c>
    </row>
    <row r="716" spans="2:56" ht="13.5" customHeight="1" x14ac:dyDescent="0.35">
      <c r="B716" s="10" t="s">
        <v>17</v>
      </c>
      <c r="C716" s="10" t="s">
        <v>2657</v>
      </c>
      <c r="D716" s="10" t="s">
        <v>549</v>
      </c>
      <c r="E716" s="10" t="s">
        <v>194</v>
      </c>
      <c r="F716" s="10" t="s">
        <v>630</v>
      </c>
      <c r="G716" s="137" t="s">
        <v>630</v>
      </c>
      <c r="H716" s="10"/>
      <c r="I716" s="10" t="s">
        <v>631</v>
      </c>
      <c r="J716" s="10" t="s">
        <v>2720</v>
      </c>
      <c r="K716" s="10" t="s">
        <v>2721</v>
      </c>
      <c r="L716" s="98">
        <f>IFERROR(VLOOKUP($F716&amp;$C716,Sales!$J:$W,9,0),0)</f>
        <v>104414.41441441441</v>
      </c>
      <c r="M716" s="98">
        <f>IFERROR(VLOOKUP($F716&amp;$C716,Sales!$J:$W,10,0),0)</f>
        <v>0</v>
      </c>
      <c r="N716" s="98">
        <f>IFERROR(VLOOKUP($F716&amp;$C716,Sales!$J:$W,11,0),0)</f>
        <v>0</v>
      </c>
      <c r="O716" s="98">
        <f>IFERROR(VLOOKUP($F716&amp;$C716,Sales!$J:$W,12,0),0)</f>
        <v>0.33333333333333331</v>
      </c>
      <c r="P716" s="98">
        <f>IFERROR(VLOOKUP($F716&amp;$C716,Sales!$J:$W,13,0),0)</f>
        <v>34804.8048048048</v>
      </c>
      <c r="Q716" s="98">
        <f>IFERROR(VLOOKUP($F716&amp;$C716,Sales!$A:$H,7,0),0)</f>
        <v>0</v>
      </c>
      <c r="R716" s="41">
        <f t="shared" si="22"/>
        <v>1</v>
      </c>
      <c r="S716" s="15">
        <v>1</v>
      </c>
      <c r="T716" s="15"/>
      <c r="U716" s="15"/>
      <c r="V716" s="15">
        <v>1</v>
      </c>
      <c r="W716" s="15">
        <v>1</v>
      </c>
      <c r="X716" s="15">
        <v>1</v>
      </c>
      <c r="Y716" s="41">
        <v>1</v>
      </c>
      <c r="Z716" s="41">
        <v>1</v>
      </c>
      <c r="AA716" s="41"/>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0">
        <v>1</v>
      </c>
      <c r="BA716" t="s">
        <v>22</v>
      </c>
      <c r="BB716" t="s">
        <v>23</v>
      </c>
      <c r="BD716" s="39" t="str">
        <f t="shared" si="23"/>
        <v>01/245121115HBukalapak</v>
      </c>
    </row>
    <row r="717" spans="2:56" ht="13.5" customHeight="1" x14ac:dyDescent="0.35">
      <c r="B717" s="10" t="s">
        <v>17</v>
      </c>
      <c r="C717" s="10" t="s">
        <v>2657</v>
      </c>
      <c r="D717" s="10" t="s">
        <v>549</v>
      </c>
      <c r="E717" s="10" t="s">
        <v>194</v>
      </c>
      <c r="F717" s="10" t="s">
        <v>649</v>
      </c>
      <c r="G717" s="137" t="s">
        <v>649</v>
      </c>
      <c r="H717" s="10"/>
      <c r="I717" s="10" t="s">
        <v>1327</v>
      </c>
      <c r="J717" s="10" t="s">
        <v>5404</v>
      </c>
      <c r="K717" s="10" t="s">
        <v>5405</v>
      </c>
      <c r="L717" s="98">
        <f>IFERROR(VLOOKUP($F717&amp;$C717,Sales!$J:$W,9,0),0)</f>
        <v>0</v>
      </c>
      <c r="M717" s="98">
        <f>IFERROR(VLOOKUP($F717&amp;$C717,Sales!$J:$W,10,0),0)</f>
        <v>49459.459459459453</v>
      </c>
      <c r="N717" s="98">
        <f>IFERROR(VLOOKUP($F717&amp;$C717,Sales!$J:$W,11,0),0)</f>
        <v>0</v>
      </c>
      <c r="O717" s="98">
        <f>IFERROR(VLOOKUP($F717&amp;$C717,Sales!$J:$W,12,0),0)</f>
        <v>0.33333333333333331</v>
      </c>
      <c r="P717" s="98">
        <f>IFERROR(VLOOKUP($F717&amp;$C717,Sales!$J:$W,13,0),0)</f>
        <v>16486.486486486483</v>
      </c>
      <c r="Q717" s="98">
        <f>IFERROR(VLOOKUP($F717&amp;$C717,Sales!$A:$H,7,0),0)</f>
        <v>0</v>
      </c>
      <c r="R717" s="41">
        <f t="shared" si="22"/>
        <v>1</v>
      </c>
      <c r="S717" s="15">
        <v>1</v>
      </c>
      <c r="T717" s="15"/>
      <c r="U717" s="15"/>
      <c r="V717" s="15">
        <v>1</v>
      </c>
      <c r="W717" s="15">
        <v>1</v>
      </c>
      <c r="X717" s="15">
        <v>1</v>
      </c>
      <c r="Y717" s="41">
        <v>1</v>
      </c>
      <c r="Z717" s="41">
        <v>1</v>
      </c>
      <c r="AA717" s="41"/>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0">
        <v>1</v>
      </c>
      <c r="BA717" t="s">
        <v>22</v>
      </c>
      <c r="BB717" t="s">
        <v>23</v>
      </c>
      <c r="BD717" s="39" t="str">
        <f t="shared" si="23"/>
        <v>01/245121002XBukalapak</v>
      </c>
    </row>
    <row r="718" spans="2:56" ht="13.5" customHeight="1" x14ac:dyDescent="0.35">
      <c r="B718" s="10" t="s">
        <v>17</v>
      </c>
      <c r="C718" s="10" t="s">
        <v>2657</v>
      </c>
      <c r="D718" s="10" t="s">
        <v>650</v>
      </c>
      <c r="E718" s="10" t="s">
        <v>194</v>
      </c>
      <c r="F718" s="10" t="s">
        <v>2638</v>
      </c>
      <c r="G718" s="137" t="s">
        <v>2638</v>
      </c>
      <c r="H718" s="10"/>
      <c r="I718" s="10">
        <v>0</v>
      </c>
      <c r="J718" s="10" t="s">
        <v>9186</v>
      </c>
      <c r="K718" s="10" t="s">
        <v>9187</v>
      </c>
      <c r="L718" s="98">
        <f>IFERROR(VLOOKUP($F718&amp;$C718,Sales!$J:$W,9,0),0)</f>
        <v>0</v>
      </c>
      <c r="M718" s="98">
        <f>IFERROR(VLOOKUP($F718&amp;$C718,Sales!$J:$W,10,0),0)</f>
        <v>0</v>
      </c>
      <c r="N718" s="98">
        <f>IFERROR(VLOOKUP($F718&amp;$C718,Sales!$J:$W,11,0),0)</f>
        <v>0</v>
      </c>
      <c r="O718" s="98">
        <f>IFERROR(VLOOKUP($F718&amp;$C718,Sales!$J:$W,12,0),0)</f>
        <v>0</v>
      </c>
      <c r="P718" s="98">
        <f>IFERROR(VLOOKUP($F718&amp;$C718,Sales!$J:$W,13,0),0)</f>
        <v>0</v>
      </c>
      <c r="Q718" s="98">
        <f>IFERROR(VLOOKUP($F718&amp;$C718,Sales!$A:$H,7,0),0)</f>
        <v>0</v>
      </c>
      <c r="R718" s="41">
        <f t="shared" si="22"/>
        <v>1</v>
      </c>
      <c r="S718" s="15">
        <v>1</v>
      </c>
      <c r="T718" s="15"/>
      <c r="U718" s="15"/>
      <c r="V718" s="15">
        <v>1</v>
      </c>
      <c r="W718" s="15">
        <v>1</v>
      </c>
      <c r="X718" s="15">
        <v>1</v>
      </c>
      <c r="Y718" s="41">
        <v>1</v>
      </c>
      <c r="Z718" s="41">
        <v>1</v>
      </c>
      <c r="AA718" s="41"/>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0">
        <v>1</v>
      </c>
      <c r="BA718" t="s">
        <v>22</v>
      </c>
      <c r="BB718" t="s">
        <v>23</v>
      </c>
      <c r="BD718" s="39" t="str">
        <f t="shared" si="23"/>
        <v>01/245321106GBukalapak</v>
      </c>
    </row>
    <row r="719" spans="2:56" ht="13.5" customHeight="1" x14ac:dyDescent="0.35">
      <c r="B719" s="10" t="s">
        <v>17</v>
      </c>
      <c r="C719" s="10" t="s">
        <v>2657</v>
      </c>
      <c r="D719" s="10" t="s">
        <v>650</v>
      </c>
      <c r="E719" s="10" t="s">
        <v>194</v>
      </c>
      <c r="F719" s="10" t="s">
        <v>668</v>
      </c>
      <c r="G719" s="137" t="s">
        <v>668</v>
      </c>
      <c r="H719" s="10"/>
      <c r="I719" s="10">
        <v>0</v>
      </c>
      <c r="J719" s="10" t="s">
        <v>9188</v>
      </c>
      <c r="K719" s="10" t="s">
        <v>6034</v>
      </c>
      <c r="L719" s="98">
        <f>IFERROR(VLOOKUP($F719&amp;$C719,Sales!$J:$W,9,0),0)</f>
        <v>0</v>
      </c>
      <c r="M719" s="98">
        <f>IFERROR(VLOOKUP($F719&amp;$C719,Sales!$J:$W,10,0),0)</f>
        <v>136216.21621621621</v>
      </c>
      <c r="N719" s="98">
        <f>IFERROR(VLOOKUP($F719&amp;$C719,Sales!$J:$W,11,0),0)</f>
        <v>68108.108108108107</v>
      </c>
      <c r="O719" s="98">
        <f>IFERROR(VLOOKUP($F719&amp;$C719,Sales!$J:$W,12,0),0)</f>
        <v>1</v>
      </c>
      <c r="P719" s="98">
        <f>IFERROR(VLOOKUP($F719&amp;$C719,Sales!$J:$W,13,0),0)</f>
        <v>68108.108108108107</v>
      </c>
      <c r="Q719" s="98">
        <f>IFERROR(VLOOKUP($F719&amp;$C719,Sales!$A:$H,7,0),0)</f>
        <v>0</v>
      </c>
      <c r="R719" s="41">
        <f t="shared" si="22"/>
        <v>1</v>
      </c>
      <c r="S719" s="15">
        <v>1</v>
      </c>
      <c r="T719" s="15"/>
      <c r="U719" s="15"/>
      <c r="V719" s="15">
        <v>1</v>
      </c>
      <c r="W719" s="15">
        <v>1</v>
      </c>
      <c r="X719" s="15">
        <v>1</v>
      </c>
      <c r="Y719" s="41">
        <v>1</v>
      </c>
      <c r="Z719" s="41">
        <v>1</v>
      </c>
      <c r="AA719" s="41"/>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0">
        <v>1</v>
      </c>
      <c r="BA719" t="s">
        <v>22</v>
      </c>
      <c r="BB719" t="s">
        <v>23</v>
      </c>
      <c r="BD719" s="39" t="str">
        <f t="shared" si="23"/>
        <v>01/245321105DBukalapak</v>
      </c>
    </row>
    <row r="720" spans="2:56" ht="13.5" customHeight="1" x14ac:dyDescent="0.35">
      <c r="B720" s="10" t="s">
        <v>17</v>
      </c>
      <c r="C720" s="10" t="s">
        <v>2657</v>
      </c>
      <c r="D720" s="10" t="s">
        <v>650</v>
      </c>
      <c r="E720" s="10" t="s">
        <v>194</v>
      </c>
      <c r="F720" s="10" t="s">
        <v>2638</v>
      </c>
      <c r="G720" s="137" t="s">
        <v>2638</v>
      </c>
      <c r="H720" s="10"/>
      <c r="I720" s="10" t="s">
        <v>766</v>
      </c>
      <c r="J720" s="10" t="s">
        <v>9189</v>
      </c>
      <c r="K720" s="10" t="s">
        <v>9187</v>
      </c>
      <c r="L720" s="98">
        <f>IFERROR(VLOOKUP($F720&amp;$C720,Sales!$J:$W,9,0),0)</f>
        <v>0</v>
      </c>
      <c r="M720" s="98">
        <f>IFERROR(VLOOKUP($F720&amp;$C720,Sales!$J:$W,10,0),0)</f>
        <v>0</v>
      </c>
      <c r="N720" s="98">
        <f>IFERROR(VLOOKUP($F720&amp;$C720,Sales!$J:$W,11,0),0)</f>
        <v>0</v>
      </c>
      <c r="O720" s="98">
        <f>IFERROR(VLOOKUP($F720&amp;$C720,Sales!$J:$W,12,0),0)</f>
        <v>0</v>
      </c>
      <c r="P720" s="98">
        <f>IFERROR(VLOOKUP($F720&amp;$C720,Sales!$J:$W,13,0),0)</f>
        <v>0</v>
      </c>
      <c r="Q720" s="98">
        <f>IFERROR(VLOOKUP($F720&amp;$C720,Sales!$A:$H,7,0),0)</f>
        <v>0</v>
      </c>
      <c r="R720" s="41">
        <f t="shared" si="22"/>
        <v>1</v>
      </c>
      <c r="S720" s="15">
        <v>1</v>
      </c>
      <c r="T720" s="15"/>
      <c r="U720" s="15"/>
      <c r="V720" s="15">
        <v>1</v>
      </c>
      <c r="W720" s="15">
        <v>1</v>
      </c>
      <c r="X720" s="15">
        <v>1</v>
      </c>
      <c r="Y720" s="41">
        <v>1</v>
      </c>
      <c r="Z720" s="41">
        <v>1</v>
      </c>
      <c r="AA720" s="41"/>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0">
        <v>1</v>
      </c>
      <c r="BA720" t="s">
        <v>22</v>
      </c>
      <c r="BB720" t="s">
        <v>23</v>
      </c>
      <c r="BD720" s="39" t="str">
        <f t="shared" si="23"/>
        <v>01/245321106GBukalapak</v>
      </c>
    </row>
    <row r="721" spans="2:58" ht="13.5" customHeight="1" x14ac:dyDescent="0.35">
      <c r="B721" s="10" t="s">
        <v>17</v>
      </c>
      <c r="C721" s="10" t="s">
        <v>2657</v>
      </c>
      <c r="D721" s="10" t="s">
        <v>650</v>
      </c>
      <c r="E721" s="10" t="s">
        <v>194</v>
      </c>
      <c r="F721" s="10" t="s">
        <v>767</v>
      </c>
      <c r="G721" s="137" t="s">
        <v>767</v>
      </c>
      <c r="H721" s="10"/>
      <c r="I721" s="10" t="s">
        <v>768</v>
      </c>
      <c r="J721" s="10" t="s">
        <v>9190</v>
      </c>
      <c r="K721" s="10" t="s">
        <v>9191</v>
      </c>
      <c r="L721" s="98">
        <f>IFERROR(VLOOKUP($F721&amp;$C721,Sales!$J:$W,9,0),0)</f>
        <v>0</v>
      </c>
      <c r="M721" s="98">
        <f>IFERROR(VLOOKUP($F721&amp;$C721,Sales!$J:$W,10,0),0)</f>
        <v>0</v>
      </c>
      <c r="N721" s="98">
        <f>IFERROR(VLOOKUP($F721&amp;$C721,Sales!$J:$W,11,0),0)</f>
        <v>0</v>
      </c>
      <c r="O721" s="98">
        <f>IFERROR(VLOOKUP($F721&amp;$C721,Sales!$J:$W,12,0),0)</f>
        <v>0</v>
      </c>
      <c r="P721" s="98">
        <f>IFERROR(VLOOKUP($F721&amp;$C721,Sales!$J:$W,13,0),0)</f>
        <v>0</v>
      </c>
      <c r="Q721" s="98">
        <f>IFERROR(VLOOKUP($F721&amp;$C721,Sales!$A:$H,7,0),0)</f>
        <v>0</v>
      </c>
      <c r="R721" s="41" t="str">
        <f t="shared" si="22"/>
        <v>ERROR</v>
      </c>
      <c r="S721" s="15"/>
      <c r="T721" s="15"/>
      <c r="U721" s="15"/>
      <c r="V721" s="15"/>
      <c r="W721" s="15"/>
      <c r="X721" s="15"/>
      <c r="Y721" s="41"/>
      <c r="Z721" s="41"/>
      <c r="AA721" s="41"/>
      <c r="AB721" s="15"/>
      <c r="AC721" s="15"/>
      <c r="AD721" s="15"/>
      <c r="AE721" s="15"/>
      <c r="AF721" s="15"/>
      <c r="AG721" s="15"/>
      <c r="AH721" s="15"/>
      <c r="AI721" s="15"/>
      <c r="AJ721" s="41"/>
      <c r="AK721" s="15"/>
      <c r="AL721" s="15"/>
      <c r="AM721" s="15"/>
      <c r="AN721" s="15"/>
      <c r="AO721" s="15"/>
      <c r="AP721" s="15"/>
      <c r="AQ721" s="15"/>
      <c r="AR721" s="15"/>
      <c r="AS721" s="15"/>
      <c r="AT721" s="15"/>
      <c r="AU721" s="15"/>
      <c r="AV721" s="15"/>
      <c r="AW721" s="15"/>
      <c r="AX721" s="15"/>
      <c r="AY721" s="15"/>
      <c r="AZ721" s="10">
        <v>1</v>
      </c>
      <c r="BA721" t="s">
        <v>22</v>
      </c>
      <c r="BB721" t="s">
        <v>88</v>
      </c>
      <c r="BD721" s="39" t="str">
        <f t="shared" si="23"/>
        <v>01/245321102ZBukalapak</v>
      </c>
    </row>
    <row r="722" spans="2:58" ht="13.5" customHeight="1" x14ac:dyDescent="0.35">
      <c r="B722" s="10" t="s">
        <v>17</v>
      </c>
      <c r="C722" s="10" t="s">
        <v>2657</v>
      </c>
      <c r="D722" s="10" t="s">
        <v>549</v>
      </c>
      <c r="E722" s="10" t="s">
        <v>194</v>
      </c>
      <c r="F722" s="10" t="s">
        <v>6445</v>
      </c>
      <c r="G722" s="137" t="s">
        <v>6445</v>
      </c>
      <c r="H722" s="10"/>
      <c r="I722" s="10">
        <v>0</v>
      </c>
      <c r="J722" s="10" t="s">
        <v>9192</v>
      </c>
      <c r="K722" s="10" t="s">
        <v>9193</v>
      </c>
      <c r="L722" s="98">
        <f>IFERROR(VLOOKUP($F722&amp;$C722,Sales!$J:$W,9,0),0)</f>
        <v>0</v>
      </c>
      <c r="M722" s="98">
        <f>IFERROR(VLOOKUP($F722&amp;$C722,Sales!$J:$W,10,0),0)</f>
        <v>0</v>
      </c>
      <c r="N722" s="98">
        <f>IFERROR(VLOOKUP($F722&amp;$C722,Sales!$J:$W,11,0),0)</f>
        <v>0</v>
      </c>
      <c r="O722" s="98">
        <f>IFERROR(VLOOKUP($F722&amp;$C722,Sales!$J:$W,12,0),0)</f>
        <v>0</v>
      </c>
      <c r="P722" s="98">
        <f>IFERROR(VLOOKUP($F722&amp;$C722,Sales!$J:$W,13,0),0)</f>
        <v>0</v>
      </c>
      <c r="Q722" s="98">
        <f>IFERROR(VLOOKUP($F722&amp;$C722,Sales!$A:$H,7,0),0)</f>
        <v>0</v>
      </c>
      <c r="R722" s="41" t="str">
        <f t="shared" si="22"/>
        <v>ERROR</v>
      </c>
      <c r="S722" s="15"/>
      <c r="T722" s="15"/>
      <c r="U722" s="15"/>
      <c r="V722" s="15"/>
      <c r="W722" s="15"/>
      <c r="X722" s="15"/>
      <c r="Y722" s="41"/>
      <c r="Z722" s="41"/>
      <c r="AA722" s="41"/>
      <c r="AB722" s="15"/>
      <c r="AC722" s="15"/>
      <c r="AD722" s="15"/>
      <c r="AE722" s="15"/>
      <c r="AF722" s="15"/>
      <c r="AG722" s="15"/>
      <c r="AH722" s="15"/>
      <c r="AI722" s="15"/>
      <c r="AJ722" s="41"/>
      <c r="AK722" s="15"/>
      <c r="AL722" s="15"/>
      <c r="AM722" s="15"/>
      <c r="AN722" s="15"/>
      <c r="AO722" s="15"/>
      <c r="AP722" s="15"/>
      <c r="AQ722" s="15"/>
      <c r="AR722" s="15"/>
      <c r="AS722" s="15"/>
      <c r="AT722" s="15"/>
      <c r="AU722" s="15"/>
      <c r="AV722" s="15"/>
      <c r="AW722" s="15"/>
      <c r="AX722" s="15"/>
      <c r="AY722" s="15"/>
      <c r="AZ722" s="10">
        <v>1</v>
      </c>
      <c r="BA722" t="s">
        <v>22</v>
      </c>
      <c r="BB722" t="s">
        <v>88</v>
      </c>
      <c r="BD722" s="39" t="str">
        <f t="shared" si="23"/>
        <v>01/245121003VBukalapak</v>
      </c>
    </row>
    <row r="723" spans="2:58" ht="13.5" customHeight="1" x14ac:dyDescent="0.35">
      <c r="B723" s="10" t="s">
        <v>17</v>
      </c>
      <c r="C723" s="10" t="s">
        <v>2657</v>
      </c>
      <c r="D723" s="10" t="s">
        <v>549</v>
      </c>
      <c r="E723" s="10" t="s">
        <v>194</v>
      </c>
      <c r="F723" s="10" t="s">
        <v>1359</v>
      </c>
      <c r="G723" s="137" t="s">
        <v>1359</v>
      </c>
      <c r="H723" s="10"/>
      <c r="I723" s="10">
        <v>0</v>
      </c>
      <c r="J723" s="10" t="s">
        <v>9194</v>
      </c>
      <c r="K723" s="10" t="s">
        <v>6019</v>
      </c>
      <c r="L723" s="98">
        <f>IFERROR(VLOOKUP($F723&amp;$C723,Sales!$J:$W,9,0),0)</f>
        <v>0</v>
      </c>
      <c r="M723" s="98">
        <f>IFERROR(VLOOKUP($F723&amp;$C723,Sales!$J:$W,10,0),0)</f>
        <v>0</v>
      </c>
      <c r="N723" s="98">
        <f>IFERROR(VLOOKUP($F723&amp;$C723,Sales!$J:$W,11,0),0)</f>
        <v>0</v>
      </c>
      <c r="O723" s="98">
        <f>IFERROR(VLOOKUP($F723&amp;$C723,Sales!$J:$W,12,0),0)</f>
        <v>0</v>
      </c>
      <c r="P723" s="98">
        <f>IFERROR(VLOOKUP($F723&amp;$C723,Sales!$J:$W,13,0),0)</f>
        <v>0</v>
      </c>
      <c r="Q723" s="98">
        <f>IFERROR(VLOOKUP($F723&amp;$C723,Sales!$A:$H,7,0),0)</f>
        <v>0</v>
      </c>
      <c r="R723" s="41" t="str">
        <f t="shared" si="22"/>
        <v>ERROR</v>
      </c>
      <c r="S723" s="15"/>
      <c r="T723" s="15"/>
      <c r="U723" s="15"/>
      <c r="V723" s="15"/>
      <c r="W723" s="15"/>
      <c r="X723" s="15"/>
      <c r="Y723" s="41"/>
      <c r="Z723" s="41"/>
      <c r="AA723" s="41"/>
      <c r="AB723" s="15"/>
      <c r="AC723" s="15"/>
      <c r="AD723" s="15"/>
      <c r="AE723" s="15"/>
      <c r="AF723" s="15"/>
      <c r="AG723" s="15"/>
      <c r="AH723" s="15"/>
      <c r="AI723" s="15"/>
      <c r="AJ723" s="41"/>
      <c r="AK723" s="15"/>
      <c r="AL723" s="15"/>
      <c r="AM723" s="15"/>
      <c r="AN723" s="15"/>
      <c r="AO723" s="15"/>
      <c r="AP723" s="15"/>
      <c r="AQ723" s="15"/>
      <c r="AR723" s="15"/>
      <c r="AS723" s="15"/>
      <c r="AT723" s="15"/>
      <c r="AU723" s="15"/>
      <c r="AV723" s="15"/>
      <c r="AW723" s="15"/>
      <c r="AX723" s="15"/>
      <c r="AY723" s="15"/>
      <c r="AZ723" s="10">
        <v>1</v>
      </c>
      <c r="BA723" t="s">
        <v>22</v>
      </c>
      <c r="BB723" t="s">
        <v>88</v>
      </c>
      <c r="BD723" s="39" t="str">
        <f t="shared" si="23"/>
        <v>01/245121102JBukalapak</v>
      </c>
    </row>
    <row r="724" spans="2:58" ht="13.5" customHeight="1" x14ac:dyDescent="0.35">
      <c r="B724" s="10" t="s">
        <v>17</v>
      </c>
      <c r="C724" s="10" t="s">
        <v>2657</v>
      </c>
      <c r="D724" s="10" t="s">
        <v>650</v>
      </c>
      <c r="E724" s="10" t="s">
        <v>194</v>
      </c>
      <c r="F724" s="10" t="s">
        <v>764</v>
      </c>
      <c r="G724" s="137" t="s">
        <v>764</v>
      </c>
      <c r="H724" s="10"/>
      <c r="I724" s="10" t="s">
        <v>765</v>
      </c>
      <c r="J724" s="10" t="s">
        <v>9195</v>
      </c>
      <c r="K724" s="10" t="s">
        <v>4903</v>
      </c>
      <c r="L724" s="98">
        <f>IFERROR(VLOOKUP($F724&amp;$C724,Sales!$J:$W,9,0),0)</f>
        <v>0</v>
      </c>
      <c r="M724" s="98">
        <f>IFERROR(VLOOKUP($F724&amp;$C724,Sales!$J:$W,10,0),0)</f>
        <v>0</v>
      </c>
      <c r="N724" s="98">
        <f>IFERROR(VLOOKUP($F724&amp;$C724,Sales!$J:$W,11,0),0)</f>
        <v>0</v>
      </c>
      <c r="O724" s="98">
        <f>IFERROR(VLOOKUP($F724&amp;$C724,Sales!$J:$W,12,0),0)</f>
        <v>0</v>
      </c>
      <c r="P724" s="98">
        <f>IFERROR(VLOOKUP($F724&amp;$C724,Sales!$J:$W,13,0),0)</f>
        <v>0</v>
      </c>
      <c r="Q724" s="98">
        <f>IFERROR(VLOOKUP($F724&amp;$C724,Sales!$A:$H,7,0),0)</f>
        <v>0</v>
      </c>
      <c r="R724" s="41">
        <f t="shared" si="22"/>
        <v>1</v>
      </c>
      <c r="S724" s="15">
        <v>1</v>
      </c>
      <c r="T724" s="15"/>
      <c r="U724" s="15"/>
      <c r="V724" s="15">
        <v>1</v>
      </c>
      <c r="W724" s="15">
        <v>1</v>
      </c>
      <c r="X724" s="15">
        <v>1</v>
      </c>
      <c r="Y724" s="41">
        <v>1</v>
      </c>
      <c r="Z724" s="41">
        <v>1</v>
      </c>
      <c r="AA724" s="41"/>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0">
        <v>1</v>
      </c>
      <c r="BA724" t="s">
        <v>22</v>
      </c>
      <c r="BB724" t="s">
        <v>23</v>
      </c>
      <c r="BD724" s="39" t="str">
        <f t="shared" si="23"/>
        <v>01/245321101VBukalapak</v>
      </c>
    </row>
    <row r="725" spans="2:58" ht="13.5" customHeight="1" x14ac:dyDescent="0.35">
      <c r="B725" s="10" t="s">
        <v>17</v>
      </c>
      <c r="C725" s="10" t="s">
        <v>2657</v>
      </c>
      <c r="D725" s="10" t="s">
        <v>650</v>
      </c>
      <c r="E725" s="10" t="s">
        <v>194</v>
      </c>
      <c r="F725" s="10" t="s">
        <v>680</v>
      </c>
      <c r="G725" s="137" t="s">
        <v>680</v>
      </c>
      <c r="H725" s="10"/>
      <c r="I725" s="10" t="s">
        <v>681</v>
      </c>
      <c r="J725" s="10" t="s">
        <v>9196</v>
      </c>
      <c r="K725" s="10" t="s">
        <v>9197</v>
      </c>
      <c r="L725" s="98">
        <f>IFERROR(VLOOKUP($F725&amp;$C725,Sales!$J:$W,9,0),0)</f>
        <v>44594.594594594593</v>
      </c>
      <c r="M725" s="98">
        <f>IFERROR(VLOOKUP($F725&amp;$C725,Sales!$J:$W,10,0),0)</f>
        <v>0</v>
      </c>
      <c r="N725" s="98">
        <f>IFERROR(VLOOKUP($F725&amp;$C725,Sales!$J:$W,11,0),0)</f>
        <v>44594.594594594593</v>
      </c>
      <c r="O725" s="98">
        <f>IFERROR(VLOOKUP($F725&amp;$C725,Sales!$J:$W,12,0),0)</f>
        <v>0.66666666666666663</v>
      </c>
      <c r="P725" s="98">
        <f>IFERROR(VLOOKUP($F725&amp;$C725,Sales!$J:$W,13,0),0)</f>
        <v>29729.72972972973</v>
      </c>
      <c r="Q725" s="98">
        <f>IFERROR(VLOOKUP($F725&amp;$C725,Sales!$A:$H,7,0),0)</f>
        <v>0</v>
      </c>
      <c r="R725" s="41">
        <f t="shared" si="22"/>
        <v>1</v>
      </c>
      <c r="S725" s="15">
        <v>1</v>
      </c>
      <c r="T725" s="15"/>
      <c r="U725" s="15"/>
      <c r="V725" s="15">
        <v>1</v>
      </c>
      <c r="W725" s="15">
        <v>1</v>
      </c>
      <c r="X725" s="15">
        <v>1</v>
      </c>
      <c r="Y725" s="41">
        <v>1</v>
      </c>
      <c r="Z725" s="41">
        <v>1</v>
      </c>
      <c r="AA725" s="41"/>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0">
        <v>1</v>
      </c>
      <c r="BA725" t="s">
        <v>22</v>
      </c>
      <c r="BB725" t="s">
        <v>23</v>
      </c>
      <c r="BD725" s="39" t="str">
        <f t="shared" si="23"/>
        <v>01/245321101WBukalapak</v>
      </c>
    </row>
    <row r="726" spans="2:58" ht="13.5" customHeight="1" x14ac:dyDescent="0.35">
      <c r="B726" s="10" t="s">
        <v>17</v>
      </c>
      <c r="C726" s="10" t="s">
        <v>2657</v>
      </c>
      <c r="D726" s="10" t="s">
        <v>650</v>
      </c>
      <c r="E726" s="10" t="s">
        <v>194</v>
      </c>
      <c r="F726" s="10" t="s">
        <v>2071</v>
      </c>
      <c r="G726" s="137" t="s">
        <v>2071</v>
      </c>
      <c r="H726" s="10"/>
      <c r="I726" s="10">
        <v>0</v>
      </c>
      <c r="J726" s="10" t="s">
        <v>9198</v>
      </c>
      <c r="K726" s="10" t="s">
        <v>9199</v>
      </c>
      <c r="L726" s="98">
        <f>IFERROR(VLOOKUP($F726&amp;$C726,Sales!$J:$W,9,0),0)</f>
        <v>0</v>
      </c>
      <c r="M726" s="98">
        <f>IFERROR(VLOOKUP($F726&amp;$C726,Sales!$J:$W,10,0),0)</f>
        <v>0</v>
      </c>
      <c r="N726" s="98">
        <f>IFERROR(VLOOKUP($F726&amp;$C726,Sales!$J:$W,11,0),0)</f>
        <v>0</v>
      </c>
      <c r="O726" s="98">
        <f>IFERROR(VLOOKUP($F726&amp;$C726,Sales!$J:$W,12,0),0)</f>
        <v>0</v>
      </c>
      <c r="P726" s="98">
        <f>IFERROR(VLOOKUP($F726&amp;$C726,Sales!$J:$W,13,0),0)</f>
        <v>0</v>
      </c>
      <c r="Q726" s="98">
        <f>IFERROR(VLOOKUP($F726&amp;$C726,Sales!$A:$H,7,0),0)</f>
        <v>0</v>
      </c>
      <c r="R726" s="41" t="str">
        <f t="shared" si="22"/>
        <v>ERROR</v>
      </c>
      <c r="S726" s="15"/>
      <c r="T726" s="15"/>
      <c r="U726" s="15"/>
      <c r="V726" s="15"/>
      <c r="W726" s="15"/>
      <c r="X726" s="15"/>
      <c r="Y726" s="41"/>
      <c r="Z726" s="41"/>
      <c r="AA726" s="41"/>
      <c r="AB726" s="15"/>
      <c r="AC726" s="15"/>
      <c r="AD726" s="15"/>
      <c r="AE726" s="15"/>
      <c r="AF726" s="15"/>
      <c r="AG726" s="15"/>
      <c r="AH726" s="15"/>
      <c r="AI726" s="15"/>
      <c r="AJ726" s="41"/>
      <c r="AK726" s="15"/>
      <c r="AL726" s="15"/>
      <c r="AM726" s="15"/>
      <c r="AN726" s="15"/>
      <c r="AO726" s="15"/>
      <c r="AP726" s="15"/>
      <c r="AQ726" s="15"/>
      <c r="AR726" s="15"/>
      <c r="AS726" s="15"/>
      <c r="AT726" s="15"/>
      <c r="AU726" s="15"/>
      <c r="AV726" s="15"/>
      <c r="AW726" s="15"/>
      <c r="AX726" s="15"/>
      <c r="AY726" s="15"/>
      <c r="AZ726" s="10">
        <v>1</v>
      </c>
      <c r="BA726" t="s">
        <v>22</v>
      </c>
      <c r="BB726" t="s">
        <v>88</v>
      </c>
      <c r="BD726" s="39" t="str">
        <f t="shared" si="23"/>
        <v>01/245321102OBukalapak</v>
      </c>
    </row>
    <row r="727" spans="2:58" ht="13.5" customHeight="1" x14ac:dyDescent="0.35">
      <c r="B727" s="10" t="s">
        <v>17</v>
      </c>
      <c r="C727" s="10" t="s">
        <v>2657</v>
      </c>
      <c r="D727" s="10" t="s">
        <v>549</v>
      </c>
      <c r="E727" s="10" t="s">
        <v>194</v>
      </c>
      <c r="F727" s="10" t="s">
        <v>587</v>
      </c>
      <c r="G727" s="137" t="s">
        <v>587</v>
      </c>
      <c r="H727" s="10"/>
      <c r="I727" s="10" t="s">
        <v>588</v>
      </c>
      <c r="J727" s="10" t="s">
        <v>9200</v>
      </c>
      <c r="K727" s="10" t="s">
        <v>9201</v>
      </c>
      <c r="L727" s="98">
        <f>IFERROR(VLOOKUP($F727&amp;$C727,Sales!$J:$W,9,0),0)</f>
        <v>0</v>
      </c>
      <c r="M727" s="98">
        <f>IFERROR(VLOOKUP($F727&amp;$C727,Sales!$J:$W,10,0),0)</f>
        <v>0</v>
      </c>
      <c r="N727" s="98">
        <f>IFERROR(VLOOKUP($F727&amp;$C727,Sales!$J:$W,11,0),0)</f>
        <v>0</v>
      </c>
      <c r="O727" s="98">
        <f>IFERROR(VLOOKUP($F727&amp;$C727,Sales!$J:$W,12,0),0)</f>
        <v>0</v>
      </c>
      <c r="P727" s="98">
        <f>IFERROR(VLOOKUP($F727&amp;$C727,Sales!$J:$W,13,0),0)</f>
        <v>0</v>
      </c>
      <c r="Q727" s="98">
        <f>IFERROR(VLOOKUP($F727&amp;$C727,Sales!$A:$H,7,0),0)</f>
        <v>0</v>
      </c>
      <c r="R727" s="41" t="str">
        <f t="shared" si="22"/>
        <v>ERROR</v>
      </c>
      <c r="S727" s="15"/>
      <c r="T727" s="15"/>
      <c r="U727" s="15"/>
      <c r="V727" s="15"/>
      <c r="W727" s="15"/>
      <c r="X727" s="15"/>
      <c r="Y727" s="41"/>
      <c r="Z727" s="41"/>
      <c r="AA727" s="41"/>
      <c r="AB727" s="15"/>
      <c r="AC727" s="15"/>
      <c r="AD727" s="15"/>
      <c r="AE727" s="15"/>
      <c r="AF727" s="15"/>
      <c r="AG727" s="15"/>
      <c r="AH727" s="15"/>
      <c r="AI727" s="15"/>
      <c r="AJ727" s="41"/>
      <c r="AK727" s="15"/>
      <c r="AL727" s="15"/>
      <c r="AM727" s="15"/>
      <c r="AN727" s="15"/>
      <c r="AO727" s="15"/>
      <c r="AP727" s="15"/>
      <c r="AQ727" s="15"/>
      <c r="AR727" s="15"/>
      <c r="AS727" s="15"/>
      <c r="AT727" s="15"/>
      <c r="AU727" s="15"/>
      <c r="AV727" s="15"/>
      <c r="AW727" s="15"/>
      <c r="AX727" s="15"/>
      <c r="AY727" s="15"/>
      <c r="AZ727" s="10">
        <v>1</v>
      </c>
      <c r="BA727" t="s">
        <v>8733</v>
      </c>
      <c r="BB727" t="s">
        <v>88</v>
      </c>
      <c r="BD727" s="39" t="str">
        <f t="shared" si="23"/>
        <v>01/24512112EBukalapak</v>
      </c>
    </row>
    <row r="728" spans="2:58" ht="13.5" customHeight="1" x14ac:dyDescent="0.35">
      <c r="B728" s="10" t="s">
        <v>17</v>
      </c>
      <c r="C728" s="10" t="s">
        <v>2657</v>
      </c>
      <c r="D728" s="10" t="s">
        <v>650</v>
      </c>
      <c r="E728" s="10" t="s">
        <v>194</v>
      </c>
      <c r="F728" s="10" t="s">
        <v>762</v>
      </c>
      <c r="G728" s="137" t="s">
        <v>762</v>
      </c>
      <c r="H728" s="10"/>
      <c r="I728" s="10" t="s">
        <v>763</v>
      </c>
      <c r="J728" s="10" t="s">
        <v>9202</v>
      </c>
      <c r="K728" s="10" t="s">
        <v>9203</v>
      </c>
      <c r="L728" s="98">
        <f>IFERROR(VLOOKUP($F728&amp;$C728,Sales!$J:$W,9,0),0)</f>
        <v>0</v>
      </c>
      <c r="M728" s="98">
        <f>IFERROR(VLOOKUP($F728&amp;$C728,Sales!$J:$W,10,0),0)</f>
        <v>0</v>
      </c>
      <c r="N728" s="98">
        <f>IFERROR(VLOOKUP($F728&amp;$C728,Sales!$J:$W,11,0),0)</f>
        <v>0</v>
      </c>
      <c r="O728" s="98">
        <f>IFERROR(VLOOKUP($F728&amp;$C728,Sales!$J:$W,12,0),0)</f>
        <v>0</v>
      </c>
      <c r="P728" s="98">
        <f>IFERROR(VLOOKUP($F728&amp;$C728,Sales!$J:$W,13,0),0)</f>
        <v>0</v>
      </c>
      <c r="Q728" s="98">
        <f>IFERROR(VLOOKUP($F728&amp;$C728,Sales!$A:$H,7,0),0)</f>
        <v>0</v>
      </c>
      <c r="R728" s="41">
        <f t="shared" si="22"/>
        <v>1</v>
      </c>
      <c r="S728" s="15">
        <v>1</v>
      </c>
      <c r="T728" s="15"/>
      <c r="U728" s="15"/>
      <c r="V728" s="15">
        <v>1</v>
      </c>
      <c r="W728" s="15">
        <v>1</v>
      </c>
      <c r="X728" s="15">
        <v>1</v>
      </c>
      <c r="Y728" s="41">
        <v>1</v>
      </c>
      <c r="Z728" s="41">
        <v>1</v>
      </c>
      <c r="AA728" s="41"/>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0">
        <v>1</v>
      </c>
      <c r="BA728" t="s">
        <v>22</v>
      </c>
      <c r="BB728" t="s">
        <v>23</v>
      </c>
      <c r="BD728" s="39" t="str">
        <f t="shared" si="23"/>
        <v>01/245321101YBukalapak</v>
      </c>
    </row>
    <row r="729" spans="2:58" ht="13.5" customHeight="1" x14ac:dyDescent="0.35">
      <c r="B729" s="10" t="s">
        <v>17</v>
      </c>
      <c r="C729" s="10" t="s">
        <v>2657</v>
      </c>
      <c r="D729" s="10" t="s">
        <v>650</v>
      </c>
      <c r="E729" s="10" t="s">
        <v>194</v>
      </c>
      <c r="F729" s="10" t="s">
        <v>2056</v>
      </c>
      <c r="G729" s="137" t="s">
        <v>2056</v>
      </c>
      <c r="H729" s="10"/>
      <c r="I729" s="10" t="s">
        <v>2058</v>
      </c>
      <c r="J729" s="10" t="s">
        <v>9204</v>
      </c>
      <c r="K729" s="10" t="s">
        <v>9205</v>
      </c>
      <c r="L729" s="98">
        <f>IFERROR(VLOOKUP($F729&amp;$C729,Sales!$J:$W,9,0),0)</f>
        <v>0</v>
      </c>
      <c r="M729" s="98">
        <f>IFERROR(VLOOKUP($F729&amp;$C729,Sales!$J:$W,10,0),0)</f>
        <v>0</v>
      </c>
      <c r="N729" s="98">
        <f>IFERROR(VLOOKUP($F729&amp;$C729,Sales!$J:$W,11,0),0)</f>
        <v>0</v>
      </c>
      <c r="O729" s="98">
        <f>IFERROR(VLOOKUP($F729&amp;$C729,Sales!$J:$W,12,0),0)</f>
        <v>0</v>
      </c>
      <c r="P729" s="98">
        <f>IFERROR(VLOOKUP($F729&amp;$C729,Sales!$J:$W,13,0),0)</f>
        <v>0</v>
      </c>
      <c r="Q729" s="98">
        <f>IFERROR(VLOOKUP($F729&amp;$C729,Sales!$A:$H,7,0),0)</f>
        <v>0</v>
      </c>
      <c r="R729" s="41">
        <f t="shared" si="22"/>
        <v>1</v>
      </c>
      <c r="S729" s="15">
        <v>1</v>
      </c>
      <c r="T729" s="15"/>
      <c r="U729" s="15"/>
      <c r="V729" s="15">
        <v>1</v>
      </c>
      <c r="W729" s="15">
        <v>1</v>
      </c>
      <c r="X729" s="15">
        <v>1</v>
      </c>
      <c r="Y729" s="41">
        <v>1</v>
      </c>
      <c r="Z729" s="41">
        <v>1</v>
      </c>
      <c r="AA729" s="41"/>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0">
        <v>1</v>
      </c>
      <c r="BA729" t="s">
        <v>22</v>
      </c>
      <c r="BB729" t="s">
        <v>23</v>
      </c>
      <c r="BD729" s="39" t="str">
        <f t="shared" si="23"/>
        <v>01/395329501ABukalapak</v>
      </c>
    </row>
    <row r="730" spans="2:58" ht="13.5" customHeight="1" x14ac:dyDescent="0.35">
      <c r="B730" s="10" t="s">
        <v>17</v>
      </c>
      <c r="C730" s="10" t="s">
        <v>2657</v>
      </c>
      <c r="D730" s="10" t="s">
        <v>549</v>
      </c>
      <c r="E730" s="10" t="s">
        <v>194</v>
      </c>
      <c r="F730" s="10" t="s">
        <v>597</v>
      </c>
      <c r="G730" s="137" t="s">
        <v>597</v>
      </c>
      <c r="H730" s="10"/>
      <c r="I730" s="10" t="s">
        <v>598</v>
      </c>
      <c r="J730" s="10" t="s">
        <v>9206</v>
      </c>
      <c r="K730" s="10" t="s">
        <v>9207</v>
      </c>
      <c r="L730" s="98">
        <f>IFERROR(VLOOKUP($F730&amp;$C730,Sales!$J:$W,9,0),0)</f>
        <v>0</v>
      </c>
      <c r="M730" s="98">
        <f>IFERROR(VLOOKUP($F730&amp;$C730,Sales!$J:$W,10,0),0)</f>
        <v>0</v>
      </c>
      <c r="N730" s="98">
        <f>IFERROR(VLOOKUP($F730&amp;$C730,Sales!$J:$W,11,0),0)</f>
        <v>0</v>
      </c>
      <c r="O730" s="98">
        <f>IFERROR(VLOOKUP($F730&amp;$C730,Sales!$J:$W,12,0),0)</f>
        <v>0</v>
      </c>
      <c r="P730" s="98">
        <f>IFERROR(VLOOKUP($F730&amp;$C730,Sales!$J:$W,13,0),0)</f>
        <v>0</v>
      </c>
      <c r="Q730" s="98">
        <f>IFERROR(VLOOKUP($F730&amp;$C730,Sales!$A:$H,7,0),0)</f>
        <v>0</v>
      </c>
      <c r="R730" s="41" t="str">
        <f t="shared" si="22"/>
        <v>ERROR</v>
      </c>
      <c r="S730" s="15"/>
      <c r="T730" s="15"/>
      <c r="U730" s="15"/>
      <c r="V730" s="15"/>
      <c r="W730" s="15"/>
      <c r="X730" s="15"/>
      <c r="Y730" s="41"/>
      <c r="Z730" s="41"/>
      <c r="AA730" s="41"/>
      <c r="AB730" s="15"/>
      <c r="AC730" s="15"/>
      <c r="AD730" s="15"/>
      <c r="AE730" s="15"/>
      <c r="AF730" s="15"/>
      <c r="AG730" s="15"/>
      <c r="AH730" s="15"/>
      <c r="AI730" s="15"/>
      <c r="AJ730" s="41"/>
      <c r="AK730" s="15"/>
      <c r="AL730" s="15"/>
      <c r="AM730" s="15"/>
      <c r="AN730" s="15"/>
      <c r="AO730" s="15"/>
      <c r="AP730" s="15"/>
      <c r="AQ730" s="15"/>
      <c r="AR730" s="15"/>
      <c r="AS730" s="15"/>
      <c r="AT730" s="15"/>
      <c r="AU730" s="15"/>
      <c r="AV730" s="15"/>
      <c r="AW730" s="15"/>
      <c r="AX730" s="15"/>
      <c r="AY730" s="15"/>
      <c r="AZ730" s="10">
        <v>1</v>
      </c>
      <c r="BA730" t="s">
        <v>8733</v>
      </c>
      <c r="BB730" t="s">
        <v>88</v>
      </c>
      <c r="BD730" s="39" t="str">
        <f t="shared" si="23"/>
        <v>01/24512112DBukalapak</v>
      </c>
    </row>
    <row r="731" spans="2:58" ht="13.5" customHeight="1" x14ac:dyDescent="0.35">
      <c r="B731" s="10" t="s">
        <v>17</v>
      </c>
      <c r="C731" s="10" t="s">
        <v>2657</v>
      </c>
      <c r="D731" s="10" t="s">
        <v>650</v>
      </c>
      <c r="E731" s="10" t="s">
        <v>194</v>
      </c>
      <c r="F731" s="10" t="s">
        <v>666</v>
      </c>
      <c r="G731" s="137" t="s">
        <v>666</v>
      </c>
      <c r="H731" s="10"/>
      <c r="I731" s="10" t="s">
        <v>667</v>
      </c>
      <c r="J731" s="10" t="s">
        <v>9208</v>
      </c>
      <c r="K731" s="10" t="s">
        <v>1507</v>
      </c>
      <c r="L731" s="98">
        <f>IFERROR(VLOOKUP($F731&amp;$C731,Sales!$J:$W,9,0),0)</f>
        <v>0</v>
      </c>
      <c r="M731" s="98">
        <f>IFERROR(VLOOKUP($F731&amp;$C731,Sales!$J:$W,10,0),0)</f>
        <v>0</v>
      </c>
      <c r="N731" s="98">
        <f>IFERROR(VLOOKUP($F731&amp;$C731,Sales!$J:$W,11,0),0)</f>
        <v>0</v>
      </c>
      <c r="O731" s="98">
        <f>IFERROR(VLOOKUP($F731&amp;$C731,Sales!$J:$W,12,0),0)</f>
        <v>0</v>
      </c>
      <c r="P731" s="98">
        <f>IFERROR(VLOOKUP($F731&amp;$C731,Sales!$J:$W,13,0),0)</f>
        <v>0</v>
      </c>
      <c r="Q731" s="98">
        <f>IFERROR(VLOOKUP($F731&amp;$C731,Sales!$A:$H,7,0),0)</f>
        <v>0</v>
      </c>
      <c r="R731" s="41" t="str">
        <f t="shared" si="22"/>
        <v>ERROR</v>
      </c>
      <c r="S731" s="15"/>
      <c r="T731" s="15"/>
      <c r="U731" s="15"/>
      <c r="V731" s="15"/>
      <c r="W731" s="15"/>
      <c r="X731" s="15"/>
      <c r="Y731" s="41"/>
      <c r="Z731" s="41"/>
      <c r="AA731" s="41"/>
      <c r="AB731" s="15"/>
      <c r="AC731" s="15"/>
      <c r="AD731" s="15"/>
      <c r="AE731" s="15"/>
      <c r="AF731" s="15"/>
      <c r="AG731" s="15"/>
      <c r="AH731" s="15"/>
      <c r="AI731" s="15"/>
      <c r="AJ731" s="41"/>
      <c r="AK731" s="15"/>
      <c r="AL731" s="15"/>
      <c r="AM731" s="15"/>
      <c r="AN731" s="15"/>
      <c r="AO731" s="15"/>
      <c r="AP731" s="15"/>
      <c r="AQ731" s="15"/>
      <c r="AR731" s="15"/>
      <c r="AS731" s="15"/>
      <c r="AT731" s="15"/>
      <c r="AU731" s="15"/>
      <c r="AV731" s="15"/>
      <c r="AW731" s="15"/>
      <c r="AX731" s="15"/>
      <c r="AY731" s="15"/>
      <c r="AZ731" s="10">
        <v>1</v>
      </c>
      <c r="BA731" t="s">
        <v>22</v>
      </c>
      <c r="BB731" t="s">
        <v>88</v>
      </c>
      <c r="BD731" s="39" t="str">
        <f t="shared" si="23"/>
        <v>01/245321104GBukalapak</v>
      </c>
      <c r="BE731" s="1">
        <v>45019</v>
      </c>
      <c r="BF731" t="s">
        <v>16754</v>
      </c>
    </row>
    <row r="732" spans="2:58" ht="13.5" customHeight="1" x14ac:dyDescent="0.35">
      <c r="B732" s="10" t="s">
        <v>17</v>
      </c>
      <c r="C732" s="10" t="s">
        <v>2657</v>
      </c>
      <c r="D732" s="10" t="s">
        <v>549</v>
      </c>
      <c r="E732" s="10" t="s">
        <v>194</v>
      </c>
      <c r="F732" s="10" t="s">
        <v>1947</v>
      </c>
      <c r="G732" s="137" t="s">
        <v>1947</v>
      </c>
      <c r="H732" s="10"/>
      <c r="I732" s="124" t="s">
        <v>6969</v>
      </c>
      <c r="J732" s="10" t="s">
        <v>9209</v>
      </c>
      <c r="K732" s="10" t="s">
        <v>9210</v>
      </c>
      <c r="L732" s="98">
        <f>IFERROR(VLOOKUP($F732&amp;$C732,Sales!$J:$W,9,0),0)</f>
        <v>0</v>
      </c>
      <c r="M732" s="98">
        <f>IFERROR(VLOOKUP($F732&amp;$C732,Sales!$J:$W,10,0),0)</f>
        <v>0</v>
      </c>
      <c r="N732" s="98">
        <f>IFERROR(VLOOKUP($F732&amp;$C732,Sales!$J:$W,11,0),0)</f>
        <v>0</v>
      </c>
      <c r="O732" s="98">
        <f>IFERROR(VLOOKUP($F732&amp;$C732,Sales!$J:$W,12,0),0)</f>
        <v>0</v>
      </c>
      <c r="P732" s="98">
        <f>IFERROR(VLOOKUP($F732&amp;$C732,Sales!$J:$W,13,0),0)</f>
        <v>0</v>
      </c>
      <c r="Q732" s="98">
        <f>IFERROR(VLOOKUP($F732&amp;$C732,Sales!$A:$H,7,0),0)</f>
        <v>0</v>
      </c>
      <c r="R732" s="41" t="str">
        <f t="shared" si="22"/>
        <v>ERROR</v>
      </c>
      <c r="S732" s="15"/>
      <c r="T732" s="15"/>
      <c r="U732" s="15"/>
      <c r="V732" s="15"/>
      <c r="W732" s="15"/>
      <c r="X732" s="15"/>
      <c r="Y732" s="41"/>
      <c r="Z732" s="41"/>
      <c r="AA732" s="41"/>
      <c r="AB732" s="15"/>
      <c r="AC732" s="15"/>
      <c r="AD732" s="15"/>
      <c r="AE732" s="15"/>
      <c r="AF732" s="15"/>
      <c r="AG732" s="15"/>
      <c r="AH732" s="15"/>
      <c r="AI732" s="15"/>
      <c r="AJ732" s="41"/>
      <c r="AK732" s="15"/>
      <c r="AL732" s="15"/>
      <c r="AM732" s="15"/>
      <c r="AN732" s="15"/>
      <c r="AO732" s="15"/>
      <c r="AP732" s="15"/>
      <c r="AQ732" s="15"/>
      <c r="AR732" s="15"/>
      <c r="AS732" s="15"/>
      <c r="AT732" s="15"/>
      <c r="AU732" s="15"/>
      <c r="AV732" s="15"/>
      <c r="AW732" s="15"/>
      <c r="AX732" s="15"/>
      <c r="AY732" s="15"/>
      <c r="AZ732" s="10">
        <v>1</v>
      </c>
      <c r="BA732" t="s">
        <v>22</v>
      </c>
      <c r="BB732" t="s">
        <v>88</v>
      </c>
      <c r="BD732" s="39" t="str">
        <f t="shared" si="23"/>
        <v>01/245121003SBukalapak</v>
      </c>
    </row>
    <row r="733" spans="2:58" ht="13.5" customHeight="1" x14ac:dyDescent="0.35">
      <c r="B733" s="10" t="s">
        <v>17</v>
      </c>
      <c r="C733" s="10" t="s">
        <v>2657</v>
      </c>
      <c r="D733" s="10" t="s">
        <v>650</v>
      </c>
      <c r="E733" s="10" t="s">
        <v>194</v>
      </c>
      <c r="F733" s="10" t="s">
        <v>5653</v>
      </c>
      <c r="G733" s="137" t="s">
        <v>5653</v>
      </c>
      <c r="H733" s="10"/>
      <c r="I733" s="10" t="s">
        <v>6201</v>
      </c>
      <c r="J733" s="10" t="s">
        <v>9211</v>
      </c>
      <c r="K733" s="10" t="s">
        <v>1522</v>
      </c>
      <c r="L733" s="98">
        <f>IFERROR(VLOOKUP($F733&amp;$C733,Sales!$J:$W,9,0),0)</f>
        <v>0</v>
      </c>
      <c r="M733" s="98">
        <f>IFERROR(VLOOKUP($F733&amp;$C733,Sales!$J:$W,10,0),0)</f>
        <v>0</v>
      </c>
      <c r="N733" s="98">
        <f>IFERROR(VLOOKUP($F733&amp;$C733,Sales!$J:$W,11,0),0)</f>
        <v>0</v>
      </c>
      <c r="O733" s="98">
        <f>IFERROR(VLOOKUP($F733&amp;$C733,Sales!$J:$W,12,0),0)</f>
        <v>0</v>
      </c>
      <c r="P733" s="98">
        <f>IFERROR(VLOOKUP($F733&amp;$C733,Sales!$J:$W,13,0),0)</f>
        <v>0</v>
      </c>
      <c r="Q733" s="98">
        <f>IFERROR(VLOOKUP($F733&amp;$C733,Sales!$A:$H,7,0),0)</f>
        <v>0</v>
      </c>
      <c r="R733" s="41" t="str">
        <f t="shared" si="22"/>
        <v>ERROR</v>
      </c>
      <c r="S733" s="15"/>
      <c r="T733" s="15"/>
      <c r="U733" s="15"/>
      <c r="V733" s="15"/>
      <c r="W733" s="15"/>
      <c r="X733" s="15"/>
      <c r="Y733" s="41"/>
      <c r="Z733" s="41"/>
      <c r="AA733" s="41"/>
      <c r="AB733" s="15"/>
      <c r="AC733" s="15"/>
      <c r="AD733" s="15"/>
      <c r="AE733" s="15"/>
      <c r="AF733" s="15"/>
      <c r="AG733" s="15"/>
      <c r="AH733" s="15"/>
      <c r="AI733" s="15"/>
      <c r="AJ733" s="41"/>
      <c r="AK733" s="15"/>
      <c r="AL733" s="15"/>
      <c r="AM733" s="15"/>
      <c r="AN733" s="15"/>
      <c r="AO733" s="15"/>
      <c r="AP733" s="15"/>
      <c r="AQ733" s="15"/>
      <c r="AR733" s="15"/>
      <c r="AS733" s="15"/>
      <c r="AT733" s="15"/>
      <c r="AU733" s="15"/>
      <c r="AV733" s="15"/>
      <c r="AW733" s="15"/>
      <c r="AX733" s="15"/>
      <c r="AY733" s="15"/>
      <c r="AZ733" s="10">
        <v>1</v>
      </c>
      <c r="BA733" t="s">
        <v>22</v>
      </c>
      <c r="BB733" t="s">
        <v>88</v>
      </c>
      <c r="BD733" s="39" t="str">
        <f t="shared" si="23"/>
        <v>01/395329501PBukalapak</v>
      </c>
      <c r="BE733" s="81">
        <v>44817</v>
      </c>
      <c r="BF733" t="s">
        <v>13657</v>
      </c>
    </row>
    <row r="734" spans="2:58" ht="13.5" customHeight="1" x14ac:dyDescent="0.35">
      <c r="B734" s="10" t="s">
        <v>17</v>
      </c>
      <c r="C734" s="10" t="s">
        <v>2657</v>
      </c>
      <c r="D734" s="10" t="s">
        <v>650</v>
      </c>
      <c r="E734" s="10" t="s">
        <v>194</v>
      </c>
      <c r="F734" s="10" t="s">
        <v>1458</v>
      </c>
      <c r="G734" s="137" t="s">
        <v>1458</v>
      </c>
      <c r="H734" s="10"/>
      <c r="I734" s="10" t="s">
        <v>1459</v>
      </c>
      <c r="J734" s="10" t="s">
        <v>9212</v>
      </c>
      <c r="K734" s="10" t="s">
        <v>1460</v>
      </c>
      <c r="L734" s="98">
        <f>IFERROR(VLOOKUP($F734&amp;$C734,Sales!$J:$W,9,0),0)</f>
        <v>0</v>
      </c>
      <c r="M734" s="98">
        <f>IFERROR(VLOOKUP($F734&amp;$C734,Sales!$J:$W,10,0),0)</f>
        <v>0</v>
      </c>
      <c r="N734" s="98">
        <f>IFERROR(VLOOKUP($F734&amp;$C734,Sales!$J:$W,11,0),0)</f>
        <v>0</v>
      </c>
      <c r="O734" s="98">
        <f>IFERROR(VLOOKUP($F734&amp;$C734,Sales!$J:$W,12,0),0)</f>
        <v>0</v>
      </c>
      <c r="P734" s="98">
        <f>IFERROR(VLOOKUP($F734&amp;$C734,Sales!$J:$W,13,0),0)</f>
        <v>0</v>
      </c>
      <c r="Q734" s="98">
        <f>IFERROR(VLOOKUP($F734&amp;$C734,Sales!$A:$H,7,0),0)</f>
        <v>0</v>
      </c>
      <c r="R734" s="41" t="str">
        <f t="shared" si="22"/>
        <v>ERROR</v>
      </c>
      <c r="S734" s="15"/>
      <c r="T734" s="15"/>
      <c r="U734" s="15"/>
      <c r="V734" s="15"/>
      <c r="W734" s="15"/>
      <c r="X734" s="15"/>
      <c r="Y734" s="41"/>
      <c r="Z734" s="41"/>
      <c r="AA734" s="41"/>
      <c r="AB734" s="15"/>
      <c r="AC734" s="15"/>
      <c r="AD734" s="15"/>
      <c r="AE734" s="15"/>
      <c r="AF734" s="15"/>
      <c r="AG734" s="15"/>
      <c r="AH734" s="15"/>
      <c r="AI734" s="15"/>
      <c r="AJ734" s="41"/>
      <c r="AK734" s="15"/>
      <c r="AL734" s="15"/>
      <c r="AM734" s="15"/>
      <c r="AN734" s="15"/>
      <c r="AO734" s="15"/>
      <c r="AP734" s="15"/>
      <c r="AQ734" s="15"/>
      <c r="AR734" s="15"/>
      <c r="AS734" s="15"/>
      <c r="AT734" s="15"/>
      <c r="AU734" s="15"/>
      <c r="AV734" s="15"/>
      <c r="AW734" s="15"/>
      <c r="AX734" s="15"/>
      <c r="AY734" s="15"/>
      <c r="AZ734" s="10">
        <v>1</v>
      </c>
      <c r="BA734" t="s">
        <v>22</v>
      </c>
      <c r="BB734" t="s">
        <v>88</v>
      </c>
      <c r="BD734" s="39" t="str">
        <f t="shared" si="23"/>
        <v>01/395329501UBukalapak</v>
      </c>
      <c r="BE734" s="81">
        <v>44830</v>
      </c>
      <c r="BF734" t="s">
        <v>13670</v>
      </c>
    </row>
    <row r="735" spans="2:58" ht="13.5" customHeight="1" x14ac:dyDescent="0.35">
      <c r="B735" s="10" t="s">
        <v>17</v>
      </c>
      <c r="C735" s="10" t="s">
        <v>2657</v>
      </c>
      <c r="D735" s="10" t="s">
        <v>650</v>
      </c>
      <c r="E735" s="10" t="s">
        <v>194</v>
      </c>
      <c r="F735" s="10" t="s">
        <v>664</v>
      </c>
      <c r="G735" s="137" t="s">
        <v>664</v>
      </c>
      <c r="H735" s="10"/>
      <c r="I735" s="10" t="s">
        <v>665</v>
      </c>
      <c r="J735" s="10" t="s">
        <v>9213</v>
      </c>
      <c r="K735" s="10" t="s">
        <v>1504</v>
      </c>
      <c r="L735" s="98">
        <f>IFERROR(VLOOKUP($F735&amp;$C735,Sales!$J:$W,9,0),0)</f>
        <v>0</v>
      </c>
      <c r="M735" s="98">
        <f>IFERROR(VLOOKUP($F735&amp;$C735,Sales!$J:$W,10,0),0)</f>
        <v>0</v>
      </c>
      <c r="N735" s="98">
        <f>IFERROR(VLOOKUP($F735&amp;$C735,Sales!$J:$W,11,0),0)</f>
        <v>40900.900900900895</v>
      </c>
      <c r="O735" s="98">
        <f>IFERROR(VLOOKUP($F735&amp;$C735,Sales!$J:$W,12,0),0)</f>
        <v>0.33333333333333331</v>
      </c>
      <c r="P735" s="98">
        <f>IFERROR(VLOOKUP($F735&amp;$C735,Sales!$J:$W,13,0),0)</f>
        <v>13633.633633633632</v>
      </c>
      <c r="Q735" s="98">
        <f>IFERROR(VLOOKUP($F735&amp;$C735,Sales!$A:$H,7,0),0)</f>
        <v>0</v>
      </c>
      <c r="R735" s="41">
        <f t="shared" si="22"/>
        <v>1</v>
      </c>
      <c r="S735" s="15">
        <v>1</v>
      </c>
      <c r="T735" s="15"/>
      <c r="U735" s="15"/>
      <c r="V735" s="15">
        <v>1</v>
      </c>
      <c r="W735" s="15">
        <v>1</v>
      </c>
      <c r="X735" s="15">
        <v>1</v>
      </c>
      <c r="Y735" s="41">
        <v>1</v>
      </c>
      <c r="Z735" s="41">
        <v>1</v>
      </c>
      <c r="AA735" s="41"/>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0">
        <v>1</v>
      </c>
      <c r="BA735" t="s">
        <v>22</v>
      </c>
      <c r="BB735" t="s">
        <v>23</v>
      </c>
      <c r="BD735" s="39" t="str">
        <f t="shared" si="23"/>
        <v>01/245321104FBukalapak</v>
      </c>
    </row>
    <row r="736" spans="2:58" ht="13.5" customHeight="1" x14ac:dyDescent="0.35">
      <c r="B736" s="10" t="s">
        <v>17</v>
      </c>
      <c r="C736" s="10" t="s">
        <v>2657</v>
      </c>
      <c r="D736" s="10" t="s">
        <v>549</v>
      </c>
      <c r="E736" s="10" t="s">
        <v>194</v>
      </c>
      <c r="F736" s="10" t="s">
        <v>585</v>
      </c>
      <c r="G736" s="137" t="s">
        <v>585</v>
      </c>
      <c r="H736" s="10"/>
      <c r="I736" s="10" t="s">
        <v>586</v>
      </c>
      <c r="J736" s="10" t="s">
        <v>9214</v>
      </c>
      <c r="K736" s="10" t="s">
        <v>9215</v>
      </c>
      <c r="L736" s="98">
        <f>IFERROR(VLOOKUP($F736&amp;$C736,Sales!$J:$W,9,0),0)</f>
        <v>0</v>
      </c>
      <c r="M736" s="98">
        <f>IFERROR(VLOOKUP($F736&amp;$C736,Sales!$J:$W,10,0),0)</f>
        <v>0</v>
      </c>
      <c r="N736" s="98">
        <f>IFERROR(VLOOKUP($F736&amp;$C736,Sales!$J:$W,11,0),0)</f>
        <v>0</v>
      </c>
      <c r="O736" s="98">
        <f>IFERROR(VLOOKUP($F736&amp;$C736,Sales!$J:$W,12,0),0)</f>
        <v>0</v>
      </c>
      <c r="P736" s="98">
        <f>IFERROR(VLOOKUP($F736&amp;$C736,Sales!$J:$W,13,0),0)</f>
        <v>0</v>
      </c>
      <c r="Q736" s="98">
        <f>IFERROR(VLOOKUP($F736&amp;$C736,Sales!$A:$H,7,0),0)</f>
        <v>0</v>
      </c>
      <c r="R736" s="41" t="str">
        <f t="shared" si="22"/>
        <v>ERROR</v>
      </c>
      <c r="S736" s="15"/>
      <c r="T736" s="15"/>
      <c r="U736" s="15"/>
      <c r="V736" s="15"/>
      <c r="W736" s="15"/>
      <c r="X736" s="15"/>
      <c r="Y736" s="41"/>
      <c r="Z736" s="41"/>
      <c r="AA736" s="41"/>
      <c r="AB736" s="15"/>
      <c r="AC736" s="15"/>
      <c r="AD736" s="15"/>
      <c r="AE736" s="15"/>
      <c r="AF736" s="15"/>
      <c r="AG736" s="15"/>
      <c r="AH736" s="15"/>
      <c r="AI736" s="15"/>
      <c r="AJ736" s="41"/>
      <c r="AK736" s="15"/>
      <c r="AL736" s="15"/>
      <c r="AM736" s="15"/>
      <c r="AN736" s="15"/>
      <c r="AO736" s="15"/>
      <c r="AP736" s="15"/>
      <c r="AQ736" s="15"/>
      <c r="AR736" s="15"/>
      <c r="AS736" s="15"/>
      <c r="AT736" s="15"/>
      <c r="AU736" s="15"/>
      <c r="AV736" s="15"/>
      <c r="AW736" s="15"/>
      <c r="AX736" s="15"/>
      <c r="AY736" s="15"/>
      <c r="AZ736" s="10">
        <v>1</v>
      </c>
      <c r="BA736" t="s">
        <v>8733</v>
      </c>
      <c r="BB736" t="s">
        <v>88</v>
      </c>
      <c r="BD736" s="39" t="str">
        <f t="shared" si="23"/>
        <v>01/245121101VBukalapak</v>
      </c>
    </row>
    <row r="737" spans="2:58" ht="13.5" customHeight="1" x14ac:dyDescent="0.35">
      <c r="B737" s="10" t="s">
        <v>17</v>
      </c>
      <c r="C737" s="10" t="s">
        <v>2657</v>
      </c>
      <c r="D737" s="10" t="s">
        <v>549</v>
      </c>
      <c r="E737" s="10" t="s">
        <v>194</v>
      </c>
      <c r="F737" s="10" t="s">
        <v>792</v>
      </c>
      <c r="G737" s="137" t="s">
        <v>792</v>
      </c>
      <c r="H737" s="10"/>
      <c r="I737" s="10" t="s">
        <v>1313</v>
      </c>
      <c r="J737" s="10" t="s">
        <v>9216</v>
      </c>
      <c r="K737" s="10" t="s">
        <v>9217</v>
      </c>
      <c r="L737" s="98">
        <f>IFERROR(VLOOKUP($F737&amp;$C737,Sales!$J:$W,9,0),0)</f>
        <v>0</v>
      </c>
      <c r="M737" s="98">
        <f>IFERROR(VLOOKUP($F737&amp;$C737,Sales!$J:$W,10,0),0)</f>
        <v>0</v>
      </c>
      <c r="N737" s="98">
        <f>IFERROR(VLOOKUP($F737&amp;$C737,Sales!$J:$W,11,0),0)</f>
        <v>0</v>
      </c>
      <c r="O737" s="98">
        <f>IFERROR(VLOOKUP($F737&amp;$C737,Sales!$J:$W,12,0),0)</f>
        <v>0</v>
      </c>
      <c r="P737" s="98">
        <f>IFERROR(VLOOKUP($F737&amp;$C737,Sales!$J:$W,13,0),0)</f>
        <v>0</v>
      </c>
      <c r="Q737" s="98">
        <f>IFERROR(VLOOKUP($F737&amp;$C737,Sales!$A:$H,7,0),0)</f>
        <v>0</v>
      </c>
      <c r="R737" s="41" t="str">
        <f t="shared" si="22"/>
        <v>ERROR</v>
      </c>
      <c r="S737" s="15"/>
      <c r="T737" s="15"/>
      <c r="U737" s="15"/>
      <c r="V737" s="15"/>
      <c r="W737" s="15"/>
      <c r="X737" s="15"/>
      <c r="Y737" s="41"/>
      <c r="Z737" s="41"/>
      <c r="AA737" s="41"/>
      <c r="AB737" s="15"/>
      <c r="AC737" s="15"/>
      <c r="AD737" s="15"/>
      <c r="AE737" s="15"/>
      <c r="AF737" s="15"/>
      <c r="AG737" s="15"/>
      <c r="AH737" s="15"/>
      <c r="AI737" s="15"/>
      <c r="AJ737" s="41"/>
      <c r="AK737" s="15"/>
      <c r="AL737" s="15"/>
      <c r="AM737" s="15"/>
      <c r="AN737" s="15"/>
      <c r="AO737" s="15"/>
      <c r="AP737" s="15"/>
      <c r="AQ737" s="15"/>
      <c r="AR737" s="15"/>
      <c r="AS737" s="15"/>
      <c r="AT737" s="15"/>
      <c r="AU737" s="15"/>
      <c r="AV737" s="15"/>
      <c r="AW737" s="15"/>
      <c r="AX737" s="15"/>
      <c r="AY737" s="15"/>
      <c r="AZ737" s="10">
        <v>1</v>
      </c>
      <c r="BA737" t="s">
        <v>22</v>
      </c>
      <c r="BB737" t="s">
        <v>88</v>
      </c>
      <c r="BD737" s="39" t="str">
        <f t="shared" si="23"/>
        <v>01/245121114CBukalapak</v>
      </c>
    </row>
    <row r="738" spans="2:58" ht="13.5" customHeight="1" x14ac:dyDescent="0.35">
      <c r="B738" s="10" t="s">
        <v>17</v>
      </c>
      <c r="C738" s="10" t="s">
        <v>2657</v>
      </c>
      <c r="D738" s="10" t="s">
        <v>549</v>
      </c>
      <c r="E738" s="10" t="s">
        <v>194</v>
      </c>
      <c r="F738" s="10" t="s">
        <v>567</v>
      </c>
      <c r="G738" s="137" t="s">
        <v>567</v>
      </c>
      <c r="H738" s="10"/>
      <c r="I738" s="10" t="s">
        <v>568</v>
      </c>
      <c r="J738" s="10" t="s">
        <v>2740</v>
      </c>
      <c r="K738" s="10" t="s">
        <v>2741</v>
      </c>
      <c r="L738" s="98">
        <f>IFERROR(VLOOKUP($F738&amp;$C738,Sales!$J:$W,9,0),0)</f>
        <v>0</v>
      </c>
      <c r="M738" s="98">
        <f>IFERROR(VLOOKUP($F738&amp;$C738,Sales!$J:$W,10,0),0)</f>
        <v>0</v>
      </c>
      <c r="N738" s="98">
        <f>IFERROR(VLOOKUP($F738&amp;$C738,Sales!$J:$W,11,0),0)</f>
        <v>0</v>
      </c>
      <c r="O738" s="98">
        <f>IFERROR(VLOOKUP($F738&amp;$C738,Sales!$J:$W,12,0),0)</f>
        <v>0</v>
      </c>
      <c r="P738" s="98">
        <f>IFERROR(VLOOKUP($F738&amp;$C738,Sales!$J:$W,13,0),0)</f>
        <v>0</v>
      </c>
      <c r="Q738" s="98">
        <f>IFERROR(VLOOKUP($F738&amp;$C738,Sales!$A:$H,7,0),0)</f>
        <v>0</v>
      </c>
      <c r="R738" s="41" t="str">
        <f t="shared" si="22"/>
        <v>ERROR</v>
      </c>
      <c r="S738" s="15"/>
      <c r="T738" s="15"/>
      <c r="U738" s="15"/>
      <c r="V738" s="15"/>
      <c r="W738" s="15"/>
      <c r="X738" s="15"/>
      <c r="Y738" s="41"/>
      <c r="Z738" s="41"/>
      <c r="AA738" s="41"/>
      <c r="AB738" s="15"/>
      <c r="AC738" s="15"/>
      <c r="AD738" s="15"/>
      <c r="AE738" s="15"/>
      <c r="AF738" s="15"/>
      <c r="AG738" s="15"/>
      <c r="AH738" s="15"/>
      <c r="AI738" s="15"/>
      <c r="AJ738" s="41"/>
      <c r="AK738" s="15"/>
      <c r="AL738" s="15"/>
      <c r="AM738" s="15"/>
      <c r="AN738" s="15"/>
      <c r="AO738" s="15"/>
      <c r="AP738" s="15"/>
      <c r="AQ738" s="15"/>
      <c r="AR738" s="15"/>
      <c r="AS738" s="15"/>
      <c r="AT738" s="15"/>
      <c r="AU738" s="15"/>
      <c r="AV738" s="15"/>
      <c r="AW738" s="15"/>
      <c r="AX738" s="15"/>
      <c r="AY738" s="15"/>
      <c r="AZ738" s="10">
        <v>1</v>
      </c>
      <c r="BA738" t="s">
        <v>22</v>
      </c>
      <c r="BB738" t="s">
        <v>88</v>
      </c>
      <c r="BD738" s="39" t="str">
        <f t="shared" si="23"/>
        <v>01/245121005LBukalapak</v>
      </c>
    </row>
    <row r="739" spans="2:58" ht="13.5" customHeight="1" x14ac:dyDescent="0.35">
      <c r="B739" s="10" t="s">
        <v>17</v>
      </c>
      <c r="C739" s="10" t="s">
        <v>2657</v>
      </c>
      <c r="D739" s="10" t="s">
        <v>549</v>
      </c>
      <c r="E739" s="10" t="s">
        <v>194</v>
      </c>
      <c r="F739" s="10" t="s">
        <v>2366</v>
      </c>
      <c r="G739" s="137" t="s">
        <v>2366</v>
      </c>
      <c r="H739" s="10"/>
      <c r="I739" s="10" t="s">
        <v>2367</v>
      </c>
      <c r="J739" s="10" t="s">
        <v>9218</v>
      </c>
      <c r="K739" s="10" t="s">
        <v>9091</v>
      </c>
      <c r="L739" s="98">
        <f>IFERROR(VLOOKUP($F739&amp;$C739,Sales!$J:$W,9,0),0)</f>
        <v>0</v>
      </c>
      <c r="M739" s="98">
        <f>IFERROR(VLOOKUP($F739&amp;$C739,Sales!$J:$W,10,0),0)</f>
        <v>0</v>
      </c>
      <c r="N739" s="98">
        <f>IFERROR(VLOOKUP($F739&amp;$C739,Sales!$J:$W,11,0),0)</f>
        <v>0</v>
      </c>
      <c r="O739" s="98">
        <f>IFERROR(VLOOKUP($F739&amp;$C739,Sales!$J:$W,12,0),0)</f>
        <v>0</v>
      </c>
      <c r="P739" s="98">
        <f>IFERROR(VLOOKUP($F739&amp;$C739,Sales!$J:$W,13,0),0)</f>
        <v>0</v>
      </c>
      <c r="Q739" s="98">
        <f>IFERROR(VLOOKUP($F739&amp;$C739,Sales!$A:$H,7,0),0)</f>
        <v>0</v>
      </c>
      <c r="R739" s="41" t="str">
        <f t="shared" si="22"/>
        <v>ERROR</v>
      </c>
      <c r="S739" s="15"/>
      <c r="T739" s="15"/>
      <c r="U739" s="15"/>
      <c r="V739" s="15"/>
      <c r="W739" s="15"/>
      <c r="X739" s="15"/>
      <c r="Y739" s="41"/>
      <c r="Z739" s="41"/>
      <c r="AA739" s="41"/>
      <c r="AB739" s="15"/>
      <c r="AC739" s="15"/>
      <c r="AD739" s="15"/>
      <c r="AE739" s="15"/>
      <c r="AF739" s="15"/>
      <c r="AG739" s="15"/>
      <c r="AH739" s="15"/>
      <c r="AI739" s="15"/>
      <c r="AJ739" s="41"/>
      <c r="AK739" s="15"/>
      <c r="AL739" s="15"/>
      <c r="AM739" s="15"/>
      <c r="AN739" s="15"/>
      <c r="AO739" s="15"/>
      <c r="AP739" s="15"/>
      <c r="AQ739" s="15"/>
      <c r="AR739" s="15"/>
      <c r="AS739" s="15"/>
      <c r="AT739" s="15"/>
      <c r="AU739" s="15"/>
      <c r="AV739" s="15"/>
      <c r="AW739" s="15"/>
      <c r="AX739" s="15"/>
      <c r="AY739" s="15"/>
      <c r="AZ739" s="10">
        <v>1</v>
      </c>
      <c r="BA739" t="s">
        <v>22</v>
      </c>
      <c r="BB739" t="s">
        <v>88</v>
      </c>
      <c r="BD739" s="39" t="str">
        <f t="shared" si="23"/>
        <v>01/24512112CBukalapak</v>
      </c>
    </row>
    <row r="740" spans="2:58" ht="13.5" customHeight="1" x14ac:dyDescent="0.35">
      <c r="B740" s="10" t="s">
        <v>17</v>
      </c>
      <c r="C740" s="10" t="s">
        <v>2657</v>
      </c>
      <c r="D740" s="10" t="s">
        <v>549</v>
      </c>
      <c r="E740" s="10" t="s">
        <v>194</v>
      </c>
      <c r="F740" s="10" t="s">
        <v>9219</v>
      </c>
      <c r="G740" s="137" t="s">
        <v>9219</v>
      </c>
      <c r="H740" s="10"/>
      <c r="I740" s="10">
        <v>0</v>
      </c>
      <c r="J740" s="10" t="s">
        <v>9220</v>
      </c>
      <c r="K740" s="10" t="s">
        <v>9221</v>
      </c>
      <c r="L740" s="98">
        <f>IFERROR(VLOOKUP($F740&amp;$C740,Sales!$J:$W,9,0),0)</f>
        <v>0</v>
      </c>
      <c r="M740" s="98">
        <f>IFERROR(VLOOKUP($F740&amp;$C740,Sales!$J:$W,10,0),0)</f>
        <v>0</v>
      </c>
      <c r="N740" s="98">
        <f>IFERROR(VLOOKUP($F740&amp;$C740,Sales!$J:$W,11,0),0)</f>
        <v>0</v>
      </c>
      <c r="O740" s="98">
        <f>IFERROR(VLOOKUP($F740&amp;$C740,Sales!$J:$W,12,0),0)</f>
        <v>0</v>
      </c>
      <c r="P740" s="98">
        <f>IFERROR(VLOOKUP($F740&amp;$C740,Sales!$J:$W,13,0),0)</f>
        <v>0</v>
      </c>
      <c r="Q740" s="98">
        <f>IFERROR(VLOOKUP($F740&amp;$C740,Sales!$A:$H,7,0),0)</f>
        <v>0</v>
      </c>
      <c r="R740" s="41" t="str">
        <f t="shared" si="22"/>
        <v>ERROR</v>
      </c>
      <c r="S740" s="15"/>
      <c r="T740" s="15"/>
      <c r="U740" s="15"/>
      <c r="V740" s="15"/>
      <c r="W740" s="15"/>
      <c r="X740" s="15"/>
      <c r="Y740" s="41"/>
      <c r="Z740" s="41"/>
      <c r="AA740" s="41"/>
      <c r="AB740" s="15"/>
      <c r="AC740" s="15"/>
      <c r="AD740" s="15"/>
      <c r="AE740" s="15"/>
      <c r="AF740" s="15"/>
      <c r="AG740" s="15"/>
      <c r="AH740" s="15"/>
      <c r="AI740" s="15"/>
      <c r="AJ740" s="41"/>
      <c r="AK740" s="15"/>
      <c r="AL740" s="15"/>
      <c r="AM740" s="15"/>
      <c r="AN740" s="15"/>
      <c r="AO740" s="15"/>
      <c r="AP740" s="15"/>
      <c r="AQ740" s="15"/>
      <c r="AR740" s="15"/>
      <c r="AS740" s="15"/>
      <c r="AT740" s="15"/>
      <c r="AU740" s="15"/>
      <c r="AV740" s="15"/>
      <c r="AW740" s="15"/>
      <c r="AX740" s="15"/>
      <c r="AY740" s="15"/>
      <c r="AZ740" s="10">
        <v>1</v>
      </c>
      <c r="BA740" t="s">
        <v>22</v>
      </c>
      <c r="BB740" t="s">
        <v>88</v>
      </c>
      <c r="BD740" s="39" t="str">
        <f t="shared" si="23"/>
        <v>01/245121003QBukalapak</v>
      </c>
    </row>
    <row r="741" spans="2:58" ht="13.5" customHeight="1" x14ac:dyDescent="0.35">
      <c r="B741" s="10" t="s">
        <v>17</v>
      </c>
      <c r="C741" s="10" t="s">
        <v>2657</v>
      </c>
      <c r="D741" s="10" t="s">
        <v>650</v>
      </c>
      <c r="E741" s="10" t="s">
        <v>194</v>
      </c>
      <c r="F741" s="10" t="s">
        <v>2023</v>
      </c>
      <c r="G741" s="137" t="s">
        <v>2023</v>
      </c>
      <c r="H741" s="10"/>
      <c r="I741" s="10" t="s">
        <v>6200</v>
      </c>
      <c r="J741" s="10" t="s">
        <v>9222</v>
      </c>
      <c r="K741" s="10" t="s">
        <v>1499</v>
      </c>
      <c r="L741" s="98">
        <f>IFERROR(VLOOKUP($F741&amp;$C741,Sales!$J:$W,9,0),0)</f>
        <v>0</v>
      </c>
      <c r="M741" s="98">
        <f>IFERROR(VLOOKUP($F741&amp;$C741,Sales!$J:$W,10,0),0)</f>
        <v>0</v>
      </c>
      <c r="N741" s="98">
        <f>IFERROR(VLOOKUP($F741&amp;$C741,Sales!$J:$W,11,0),0)</f>
        <v>0</v>
      </c>
      <c r="O741" s="98">
        <f>IFERROR(VLOOKUP($F741&amp;$C741,Sales!$J:$W,12,0),0)</f>
        <v>0</v>
      </c>
      <c r="P741" s="98">
        <f>IFERROR(VLOOKUP($F741&amp;$C741,Sales!$J:$W,13,0),0)</f>
        <v>0</v>
      </c>
      <c r="Q741" s="98">
        <f>IFERROR(VLOOKUP($F741&amp;$C741,Sales!$A:$H,7,0),0)</f>
        <v>0</v>
      </c>
      <c r="R741" s="41" t="str">
        <f t="shared" si="22"/>
        <v>ERROR</v>
      </c>
      <c r="S741" s="15"/>
      <c r="T741" s="15"/>
      <c r="U741" s="15"/>
      <c r="V741" s="15"/>
      <c r="W741" s="15"/>
      <c r="X741" s="15"/>
      <c r="Y741" s="41"/>
      <c r="Z741" s="41"/>
      <c r="AA741" s="41"/>
      <c r="AB741" s="15"/>
      <c r="AC741" s="15"/>
      <c r="AD741" s="15"/>
      <c r="AE741" s="15"/>
      <c r="AF741" s="15"/>
      <c r="AG741" s="15"/>
      <c r="AH741" s="15"/>
      <c r="AI741" s="15"/>
      <c r="AJ741" s="41"/>
      <c r="AK741" s="15"/>
      <c r="AL741" s="15"/>
      <c r="AM741" s="15"/>
      <c r="AN741" s="15"/>
      <c r="AO741" s="15"/>
      <c r="AP741" s="15"/>
      <c r="AQ741" s="15"/>
      <c r="AR741" s="15"/>
      <c r="AS741" s="15"/>
      <c r="AT741" s="15"/>
      <c r="AU741" s="15"/>
      <c r="AV741" s="15"/>
      <c r="AW741" s="15"/>
      <c r="AX741" s="15"/>
      <c r="AY741" s="15"/>
      <c r="AZ741" s="10">
        <v>1</v>
      </c>
      <c r="BA741" t="s">
        <v>22</v>
      </c>
      <c r="BB741" t="s">
        <v>88</v>
      </c>
      <c r="BD741" s="39" t="str">
        <f t="shared" si="23"/>
        <v>01/395329501HBukalapak</v>
      </c>
      <c r="BE741" s="88">
        <v>44883</v>
      </c>
      <c r="BF741" t="s">
        <v>13961</v>
      </c>
    </row>
    <row r="742" spans="2:58" ht="13.5" customHeight="1" x14ac:dyDescent="0.35">
      <c r="B742" s="10" t="s">
        <v>17</v>
      </c>
      <c r="C742" s="10" t="s">
        <v>2657</v>
      </c>
      <c r="D742" s="10" t="s">
        <v>650</v>
      </c>
      <c r="E742" s="10" t="s">
        <v>194</v>
      </c>
      <c r="F742" s="10" t="s">
        <v>662</v>
      </c>
      <c r="G742" s="137" t="s">
        <v>662</v>
      </c>
      <c r="H742" s="10"/>
      <c r="I742" s="10">
        <v>0</v>
      </c>
      <c r="J742" s="10" t="s">
        <v>9223</v>
      </c>
      <c r="K742" s="10" t="s">
        <v>1490</v>
      </c>
      <c r="L742" s="98">
        <f>IFERROR(VLOOKUP($F742&amp;$C742,Sales!$J:$W,9,0),0)</f>
        <v>0</v>
      </c>
      <c r="M742" s="98">
        <f>IFERROR(VLOOKUP($F742&amp;$C742,Sales!$J:$W,10,0),0)</f>
        <v>0</v>
      </c>
      <c r="N742" s="98">
        <f>IFERROR(VLOOKUP($F742&amp;$C742,Sales!$J:$W,11,0),0)</f>
        <v>0</v>
      </c>
      <c r="O742" s="98">
        <f>IFERROR(VLOOKUP($F742&amp;$C742,Sales!$J:$W,12,0),0)</f>
        <v>0</v>
      </c>
      <c r="P742" s="98">
        <f>IFERROR(VLOOKUP($F742&amp;$C742,Sales!$J:$W,13,0),0)</f>
        <v>0</v>
      </c>
      <c r="Q742" s="98">
        <f>IFERROR(VLOOKUP($F742&amp;$C742,Sales!$A:$H,7,0),0)</f>
        <v>0</v>
      </c>
      <c r="R742" s="41" t="str">
        <f t="shared" si="22"/>
        <v>ERROR</v>
      </c>
      <c r="S742" s="15"/>
      <c r="T742" s="15"/>
      <c r="U742" s="15"/>
      <c r="V742" s="15"/>
      <c r="W742" s="15"/>
      <c r="X742" s="15"/>
      <c r="Y742" s="41"/>
      <c r="Z742" s="41"/>
      <c r="AA742" s="41"/>
      <c r="AB742" s="15"/>
      <c r="AC742" s="15"/>
      <c r="AD742" s="15"/>
      <c r="AE742" s="15"/>
      <c r="AF742" s="15"/>
      <c r="AG742" s="15"/>
      <c r="AH742" s="15"/>
      <c r="AI742" s="15"/>
      <c r="AJ742" s="41"/>
      <c r="AK742" s="15"/>
      <c r="AL742" s="15"/>
      <c r="AM742" s="15"/>
      <c r="AN742" s="15"/>
      <c r="AO742" s="15"/>
      <c r="AP742" s="15"/>
      <c r="AQ742" s="15"/>
      <c r="AR742" s="15"/>
      <c r="AS742" s="15"/>
      <c r="AT742" s="15"/>
      <c r="AU742" s="15"/>
      <c r="AV742" s="15"/>
      <c r="AW742" s="15"/>
      <c r="AX742" s="15"/>
      <c r="AY742" s="15"/>
      <c r="AZ742" s="10">
        <v>1</v>
      </c>
      <c r="BA742" t="s">
        <v>8733</v>
      </c>
      <c r="BB742" t="s">
        <v>88</v>
      </c>
      <c r="BD742" s="39" t="str">
        <f t="shared" si="23"/>
        <v>01/245321104IBukalapak</v>
      </c>
      <c r="BE742" s="81">
        <v>44834</v>
      </c>
      <c r="BF742" t="s">
        <v>13676</v>
      </c>
    </row>
    <row r="743" spans="2:58" ht="13.5" customHeight="1" x14ac:dyDescent="0.35">
      <c r="B743" s="10" t="s">
        <v>17</v>
      </c>
      <c r="C743" s="10" t="s">
        <v>2657</v>
      </c>
      <c r="D743" s="10" t="s">
        <v>650</v>
      </c>
      <c r="E743" s="10" t="s">
        <v>194</v>
      </c>
      <c r="F743" s="10" t="s">
        <v>1474</v>
      </c>
      <c r="G743" s="137" t="s">
        <v>1474</v>
      </c>
      <c r="H743" s="10"/>
      <c r="I743" s="10" t="s">
        <v>1475</v>
      </c>
      <c r="J743" s="10" t="s">
        <v>9224</v>
      </c>
      <c r="K743" s="10" t="s">
        <v>1476</v>
      </c>
      <c r="L743" s="98">
        <f>IFERROR(VLOOKUP($F743&amp;$C743,Sales!$J:$W,9,0),0)</f>
        <v>0</v>
      </c>
      <c r="M743" s="98">
        <f>IFERROR(VLOOKUP($F743&amp;$C743,Sales!$J:$W,10,0),0)</f>
        <v>0</v>
      </c>
      <c r="N743" s="98">
        <f>IFERROR(VLOOKUP($F743&amp;$C743,Sales!$J:$W,11,0),0)</f>
        <v>0</v>
      </c>
      <c r="O743" s="98">
        <f>IFERROR(VLOOKUP($F743&amp;$C743,Sales!$J:$W,12,0),0)</f>
        <v>0</v>
      </c>
      <c r="P743" s="98">
        <f>IFERROR(VLOOKUP($F743&amp;$C743,Sales!$J:$W,13,0),0)</f>
        <v>0</v>
      </c>
      <c r="Q743" s="98">
        <f>IFERROR(VLOOKUP($F743&amp;$C743,Sales!$A:$H,7,0),0)</f>
        <v>0</v>
      </c>
      <c r="R743" s="41" t="str">
        <f t="shared" si="22"/>
        <v>ERROR</v>
      </c>
      <c r="S743" s="15"/>
      <c r="T743" s="15"/>
      <c r="U743" s="15"/>
      <c r="V743" s="15"/>
      <c r="W743" s="15"/>
      <c r="X743" s="15"/>
      <c r="Y743" s="41"/>
      <c r="Z743" s="41"/>
      <c r="AA743" s="41"/>
      <c r="AB743" s="15"/>
      <c r="AC743" s="15"/>
      <c r="AD743" s="15"/>
      <c r="AE743" s="15"/>
      <c r="AF743" s="15"/>
      <c r="AG743" s="15"/>
      <c r="AH743" s="15"/>
      <c r="AI743" s="15"/>
      <c r="AJ743" s="41"/>
      <c r="AK743" s="15"/>
      <c r="AL743" s="15"/>
      <c r="AM743" s="15"/>
      <c r="AN743" s="15"/>
      <c r="AO743" s="15"/>
      <c r="AP743" s="15"/>
      <c r="AQ743" s="15"/>
      <c r="AR743" s="15"/>
      <c r="AS743" s="15"/>
      <c r="AT743" s="15"/>
      <c r="AU743" s="15"/>
      <c r="AV743" s="15"/>
      <c r="AW743" s="15"/>
      <c r="AX743" s="15"/>
      <c r="AY743" s="15"/>
      <c r="AZ743" s="10">
        <v>1</v>
      </c>
      <c r="BA743" t="s">
        <v>22</v>
      </c>
      <c r="BB743" t="s">
        <v>88</v>
      </c>
      <c r="BD743" s="39" t="str">
        <f t="shared" si="23"/>
        <v>01/395329501TBukalapak</v>
      </c>
      <c r="BE743" s="81">
        <v>44811</v>
      </c>
      <c r="BF743" t="s">
        <v>13653</v>
      </c>
    </row>
    <row r="744" spans="2:58" ht="13.5" customHeight="1" x14ac:dyDescent="0.35">
      <c r="B744" s="10" t="s">
        <v>17</v>
      </c>
      <c r="C744" s="10" t="s">
        <v>2657</v>
      </c>
      <c r="D744" s="10" t="s">
        <v>650</v>
      </c>
      <c r="E744" s="10" t="s">
        <v>194</v>
      </c>
      <c r="F744" s="10" t="s">
        <v>2040</v>
      </c>
      <c r="G744" s="137" t="s">
        <v>2040</v>
      </c>
      <c r="H744" s="10"/>
      <c r="I744" s="10">
        <v>0</v>
      </c>
      <c r="J744" s="10" t="s">
        <v>9225</v>
      </c>
      <c r="K744" s="10" t="s">
        <v>1472</v>
      </c>
      <c r="L744" s="98">
        <f>IFERROR(VLOOKUP($F744&amp;$C744,Sales!$J:$W,9,0),0)</f>
        <v>0</v>
      </c>
      <c r="M744" s="98">
        <f>IFERROR(VLOOKUP($F744&amp;$C744,Sales!$J:$W,10,0),0)</f>
        <v>0</v>
      </c>
      <c r="N744" s="98">
        <f>IFERROR(VLOOKUP($F744&amp;$C744,Sales!$J:$W,11,0),0)</f>
        <v>0</v>
      </c>
      <c r="O744" s="98">
        <f>IFERROR(VLOOKUP($F744&amp;$C744,Sales!$J:$W,12,0),0)</f>
        <v>0</v>
      </c>
      <c r="P744" s="98">
        <f>IFERROR(VLOOKUP($F744&amp;$C744,Sales!$J:$W,13,0),0)</f>
        <v>0</v>
      </c>
      <c r="Q744" s="98">
        <f>IFERROR(VLOOKUP($F744&amp;$C744,Sales!$A:$H,7,0),0)</f>
        <v>0</v>
      </c>
      <c r="R744" s="41" t="str">
        <f t="shared" si="22"/>
        <v>ERROR</v>
      </c>
      <c r="S744" s="15"/>
      <c r="T744" s="15"/>
      <c r="U744" s="15"/>
      <c r="V744" s="15"/>
      <c r="W744" s="15"/>
      <c r="X744" s="15"/>
      <c r="Y744" s="41"/>
      <c r="Z744" s="41"/>
      <c r="AA744" s="41"/>
      <c r="AB744" s="15"/>
      <c r="AC744" s="15"/>
      <c r="AD744" s="15"/>
      <c r="AE744" s="15"/>
      <c r="AF744" s="15"/>
      <c r="AG744" s="15"/>
      <c r="AH744" s="15"/>
      <c r="AI744" s="15"/>
      <c r="AJ744" s="41"/>
      <c r="AK744" s="15"/>
      <c r="AL744" s="15"/>
      <c r="AM744" s="15"/>
      <c r="AN744" s="15"/>
      <c r="AO744" s="15"/>
      <c r="AP744" s="15"/>
      <c r="AQ744" s="15"/>
      <c r="AR744" s="15"/>
      <c r="AS744" s="15"/>
      <c r="AT744" s="15"/>
      <c r="AU744" s="15"/>
      <c r="AV744" s="15"/>
      <c r="AW744" s="15"/>
      <c r="AX744" s="15"/>
      <c r="AY744" s="15"/>
      <c r="AZ744" s="10">
        <v>1</v>
      </c>
      <c r="BA744" t="s">
        <v>22</v>
      </c>
      <c r="BB744" t="s">
        <v>88</v>
      </c>
      <c r="BD744" s="39" t="str">
        <f t="shared" si="23"/>
        <v>01/395329501VBukalapak</v>
      </c>
      <c r="BE744" s="81">
        <v>44834</v>
      </c>
      <c r="BF744" t="s">
        <v>13676</v>
      </c>
    </row>
    <row r="745" spans="2:58" ht="13.5" customHeight="1" x14ac:dyDescent="0.35">
      <c r="B745" s="10" t="s">
        <v>17</v>
      </c>
      <c r="C745" s="10" t="s">
        <v>2657</v>
      </c>
      <c r="D745" s="10" t="s">
        <v>650</v>
      </c>
      <c r="E745" s="10" t="s">
        <v>194</v>
      </c>
      <c r="F745" s="10" t="s">
        <v>670</v>
      </c>
      <c r="G745" s="137" t="s">
        <v>670</v>
      </c>
      <c r="H745" s="10"/>
      <c r="I745" s="10" t="s">
        <v>671</v>
      </c>
      <c r="J745" s="10" t="s">
        <v>2689</v>
      </c>
      <c r="K745" s="10" t="s">
        <v>1514</v>
      </c>
      <c r="L745" s="98">
        <f>IFERROR(VLOOKUP($F745&amp;$C745,Sales!$J:$W,9,0),0)</f>
        <v>0</v>
      </c>
      <c r="M745" s="98">
        <f>IFERROR(VLOOKUP($F745&amp;$C745,Sales!$J:$W,10,0),0)</f>
        <v>0</v>
      </c>
      <c r="N745" s="98">
        <f>IFERROR(VLOOKUP($F745&amp;$C745,Sales!$J:$W,11,0),0)</f>
        <v>0</v>
      </c>
      <c r="O745" s="98">
        <f>IFERROR(VLOOKUP($F745&amp;$C745,Sales!$J:$W,12,0),0)</f>
        <v>0</v>
      </c>
      <c r="P745" s="98">
        <f>IFERROR(VLOOKUP($F745&amp;$C745,Sales!$J:$W,13,0),0)</f>
        <v>0</v>
      </c>
      <c r="Q745" s="98">
        <f>IFERROR(VLOOKUP($F745&amp;$C745,Sales!$A:$H,7,0),0)</f>
        <v>0</v>
      </c>
      <c r="R745" s="41" t="str">
        <f t="shared" si="22"/>
        <v>ERROR</v>
      </c>
      <c r="S745" s="15"/>
      <c r="T745" s="15"/>
      <c r="U745" s="15"/>
      <c r="V745" s="15"/>
      <c r="W745" s="15"/>
      <c r="X745" s="15"/>
      <c r="Y745" s="41"/>
      <c r="Z745" s="41"/>
      <c r="AA745" s="41"/>
      <c r="AB745" s="15"/>
      <c r="AC745" s="15"/>
      <c r="AD745" s="15"/>
      <c r="AE745" s="15"/>
      <c r="AF745" s="15"/>
      <c r="AG745" s="15"/>
      <c r="AH745" s="15"/>
      <c r="AI745" s="15"/>
      <c r="AJ745" s="41"/>
      <c r="AK745" s="15"/>
      <c r="AL745" s="15"/>
      <c r="AM745" s="15"/>
      <c r="AN745" s="15"/>
      <c r="AO745" s="15"/>
      <c r="AP745" s="15"/>
      <c r="AQ745" s="15"/>
      <c r="AR745" s="15"/>
      <c r="AS745" s="15"/>
      <c r="AT745" s="15"/>
      <c r="AU745" s="15"/>
      <c r="AV745" s="15"/>
      <c r="AW745" s="15"/>
      <c r="AX745" s="15"/>
      <c r="AY745" s="15"/>
      <c r="AZ745" s="10">
        <v>1</v>
      </c>
      <c r="BA745" t="s">
        <v>8733</v>
      </c>
      <c r="BB745" t="s">
        <v>88</v>
      </c>
      <c r="BD745" s="39" t="str">
        <f t="shared" si="23"/>
        <v>01/245321104HBukalapak</v>
      </c>
      <c r="BE745" s="81">
        <v>44834</v>
      </c>
      <c r="BF745" t="s">
        <v>13676</v>
      </c>
    </row>
    <row r="746" spans="2:58" ht="13.5" customHeight="1" x14ac:dyDescent="0.35">
      <c r="B746" s="10" t="s">
        <v>17</v>
      </c>
      <c r="C746" s="10" t="s">
        <v>2657</v>
      </c>
      <c r="D746" s="10" t="s">
        <v>650</v>
      </c>
      <c r="E746" s="10" t="s">
        <v>194</v>
      </c>
      <c r="F746" s="10" t="s">
        <v>1485</v>
      </c>
      <c r="G746" s="137" t="s">
        <v>1485</v>
      </c>
      <c r="H746" s="10"/>
      <c r="I746" s="10" t="s">
        <v>1486</v>
      </c>
      <c r="J746" s="10" t="s">
        <v>5356</v>
      </c>
      <c r="K746" s="10" t="s">
        <v>1487</v>
      </c>
      <c r="L746" s="98">
        <f>IFERROR(VLOOKUP($F746&amp;$C746,Sales!$J:$W,9,0),0)</f>
        <v>0</v>
      </c>
      <c r="M746" s="98">
        <f>IFERROR(VLOOKUP($F746&amp;$C746,Sales!$J:$W,10,0),0)</f>
        <v>0</v>
      </c>
      <c r="N746" s="98">
        <f>IFERROR(VLOOKUP($F746&amp;$C746,Sales!$J:$W,11,0),0)</f>
        <v>0</v>
      </c>
      <c r="O746" s="98">
        <f>IFERROR(VLOOKUP($F746&amp;$C746,Sales!$J:$W,12,0),0)</f>
        <v>0</v>
      </c>
      <c r="P746" s="98">
        <f>IFERROR(VLOOKUP($F746&amp;$C746,Sales!$J:$W,13,0),0)</f>
        <v>0</v>
      </c>
      <c r="Q746" s="98">
        <f>IFERROR(VLOOKUP($F746&amp;$C746,Sales!$A:$H,7,0),0)</f>
        <v>0</v>
      </c>
      <c r="R746" s="41" t="str">
        <f t="shared" si="22"/>
        <v>ERROR</v>
      </c>
      <c r="S746" s="15"/>
      <c r="T746" s="15"/>
      <c r="U746" s="15"/>
      <c r="V746" s="15"/>
      <c r="W746" s="15"/>
      <c r="X746" s="15"/>
      <c r="Y746" s="41"/>
      <c r="Z746" s="41"/>
      <c r="AA746" s="41"/>
      <c r="AB746" s="15"/>
      <c r="AC746" s="15"/>
      <c r="AD746" s="15"/>
      <c r="AE746" s="15"/>
      <c r="AF746" s="15"/>
      <c r="AG746" s="15"/>
      <c r="AH746" s="15"/>
      <c r="AI746" s="15"/>
      <c r="AJ746" s="41"/>
      <c r="AK746" s="15"/>
      <c r="AL746" s="15"/>
      <c r="AM746" s="15"/>
      <c r="AN746" s="15"/>
      <c r="AO746" s="15"/>
      <c r="AP746" s="15"/>
      <c r="AQ746" s="15"/>
      <c r="AR746" s="15"/>
      <c r="AS746" s="15"/>
      <c r="AT746" s="15"/>
      <c r="AU746" s="15"/>
      <c r="AV746" s="15"/>
      <c r="AW746" s="15"/>
      <c r="AX746" s="15"/>
      <c r="AY746" s="15"/>
      <c r="AZ746" s="10">
        <v>1</v>
      </c>
      <c r="BA746" t="s">
        <v>22</v>
      </c>
      <c r="BB746" t="s">
        <v>13210</v>
      </c>
      <c r="BD746" s="39" t="str">
        <f t="shared" si="23"/>
        <v>01/395329501NBukalapak</v>
      </c>
    </row>
    <row r="747" spans="2:58" ht="13.5" customHeight="1" x14ac:dyDescent="0.35">
      <c r="B747" s="10" t="s">
        <v>17</v>
      </c>
      <c r="C747" s="10" t="s">
        <v>2657</v>
      </c>
      <c r="D747" s="10" t="s">
        <v>650</v>
      </c>
      <c r="E747" s="10" t="s">
        <v>194</v>
      </c>
      <c r="F747" s="10" t="s">
        <v>2029</v>
      </c>
      <c r="G747" s="137" t="s">
        <v>2029</v>
      </c>
      <c r="H747" s="10"/>
      <c r="I747" s="10" t="s">
        <v>2030</v>
      </c>
      <c r="J747" s="10" t="s">
        <v>9226</v>
      </c>
      <c r="K747" s="10" t="s">
        <v>1492</v>
      </c>
      <c r="L747" s="98">
        <f>IFERROR(VLOOKUP($F747&amp;$C747,Sales!$J:$W,9,0),0)</f>
        <v>0</v>
      </c>
      <c r="M747" s="98">
        <f>IFERROR(VLOOKUP($F747&amp;$C747,Sales!$J:$W,10,0),0)</f>
        <v>0</v>
      </c>
      <c r="N747" s="98">
        <f>IFERROR(VLOOKUP($F747&amp;$C747,Sales!$J:$W,11,0),0)</f>
        <v>0</v>
      </c>
      <c r="O747" s="98">
        <f>IFERROR(VLOOKUP($F747&amp;$C747,Sales!$J:$W,12,0),0)</f>
        <v>0</v>
      </c>
      <c r="P747" s="98">
        <f>IFERROR(VLOOKUP($F747&amp;$C747,Sales!$J:$W,13,0),0)</f>
        <v>0</v>
      </c>
      <c r="Q747" s="98">
        <f>IFERROR(VLOOKUP($F747&amp;$C747,Sales!$A:$H,7,0),0)</f>
        <v>0</v>
      </c>
      <c r="R747" s="41" t="str">
        <f t="shared" si="22"/>
        <v>ERROR</v>
      </c>
      <c r="S747" s="15"/>
      <c r="T747" s="15"/>
      <c r="U747" s="15"/>
      <c r="V747" s="15"/>
      <c r="W747" s="15"/>
      <c r="X747" s="15"/>
      <c r="Y747" s="41"/>
      <c r="Z747" s="41"/>
      <c r="AA747" s="41"/>
      <c r="AB747" s="15"/>
      <c r="AC747" s="15"/>
      <c r="AD747" s="15"/>
      <c r="AE747" s="15"/>
      <c r="AF747" s="15"/>
      <c r="AG747" s="15"/>
      <c r="AH747" s="15"/>
      <c r="AI747" s="15"/>
      <c r="AJ747" s="41"/>
      <c r="AK747" s="15"/>
      <c r="AL747" s="15"/>
      <c r="AM747" s="15"/>
      <c r="AN747" s="15"/>
      <c r="AO747" s="15"/>
      <c r="AP747" s="15"/>
      <c r="AQ747" s="15"/>
      <c r="AR747" s="15"/>
      <c r="AS747" s="15"/>
      <c r="AT747" s="15"/>
      <c r="AU747" s="15"/>
      <c r="AV747" s="15"/>
      <c r="AW747" s="15"/>
      <c r="AX747" s="15"/>
      <c r="AY747" s="15"/>
      <c r="AZ747" s="10">
        <v>1</v>
      </c>
      <c r="BA747" t="s">
        <v>22</v>
      </c>
      <c r="BB747" t="s">
        <v>13210</v>
      </c>
      <c r="BD747" s="39" t="str">
        <f t="shared" si="23"/>
        <v>01/395329501MBukalapak</v>
      </c>
    </row>
    <row r="748" spans="2:58" ht="13.5" customHeight="1" x14ac:dyDescent="0.35">
      <c r="B748" s="10" t="s">
        <v>17</v>
      </c>
      <c r="C748" s="10" t="s">
        <v>2657</v>
      </c>
      <c r="D748" s="10" t="s">
        <v>549</v>
      </c>
      <c r="E748" s="10" t="s">
        <v>194</v>
      </c>
      <c r="F748" s="10" t="s">
        <v>558</v>
      </c>
      <c r="G748" s="137" t="s">
        <v>558</v>
      </c>
      <c r="H748" s="10"/>
      <c r="I748" s="10" t="s">
        <v>559</v>
      </c>
      <c r="J748" s="10" t="s">
        <v>9227</v>
      </c>
      <c r="K748" s="10" t="s">
        <v>6010</v>
      </c>
      <c r="L748" s="98">
        <f>IFERROR(VLOOKUP($F748&amp;$C748,Sales!$J:$W,9,0),0)</f>
        <v>0</v>
      </c>
      <c r="M748" s="98">
        <f>IFERROR(VLOOKUP($F748&amp;$C748,Sales!$J:$W,10,0),0)</f>
        <v>0</v>
      </c>
      <c r="N748" s="98">
        <f>IFERROR(VLOOKUP($F748&amp;$C748,Sales!$J:$W,11,0),0)</f>
        <v>0</v>
      </c>
      <c r="O748" s="98">
        <f>IFERROR(VLOOKUP($F748&amp;$C748,Sales!$J:$W,12,0),0)</f>
        <v>0</v>
      </c>
      <c r="P748" s="98">
        <f>IFERROR(VLOOKUP($F748&amp;$C748,Sales!$J:$W,13,0),0)</f>
        <v>0</v>
      </c>
      <c r="Q748" s="98">
        <f>IFERROR(VLOOKUP($F748&amp;$C748,Sales!$A:$H,7,0),0)</f>
        <v>0</v>
      </c>
      <c r="R748" s="41" t="str">
        <f t="shared" si="22"/>
        <v>ERROR</v>
      </c>
      <c r="S748" s="15"/>
      <c r="T748" s="15"/>
      <c r="U748" s="15"/>
      <c r="V748" s="15"/>
      <c r="W748" s="15"/>
      <c r="X748" s="15"/>
      <c r="Y748" s="41"/>
      <c r="Z748" s="41"/>
      <c r="AA748" s="41"/>
      <c r="AB748" s="15"/>
      <c r="AC748" s="15"/>
      <c r="AD748" s="15"/>
      <c r="AE748" s="15"/>
      <c r="AF748" s="15"/>
      <c r="AG748" s="15"/>
      <c r="AH748" s="15"/>
      <c r="AI748" s="15"/>
      <c r="AJ748" s="41"/>
      <c r="AK748" s="15"/>
      <c r="AL748" s="15"/>
      <c r="AM748" s="15"/>
      <c r="AN748" s="15"/>
      <c r="AO748" s="15"/>
      <c r="AP748" s="15"/>
      <c r="AQ748" s="15"/>
      <c r="AR748" s="15"/>
      <c r="AS748" s="15"/>
      <c r="AT748" s="15"/>
      <c r="AU748" s="15"/>
      <c r="AV748" s="15"/>
      <c r="AW748" s="15"/>
      <c r="AX748" s="15"/>
      <c r="AY748" s="15"/>
      <c r="AZ748" s="10">
        <v>1</v>
      </c>
      <c r="BA748" t="s">
        <v>22</v>
      </c>
      <c r="BB748" t="s">
        <v>88</v>
      </c>
      <c r="BD748" s="39" t="str">
        <f t="shared" si="23"/>
        <v>01/245121008GBukalapak</v>
      </c>
    </row>
    <row r="749" spans="2:58" ht="13.5" customHeight="1" x14ac:dyDescent="0.35">
      <c r="B749" s="10" t="s">
        <v>17</v>
      </c>
      <c r="C749" s="10" t="s">
        <v>2657</v>
      </c>
      <c r="D749" s="10" t="s">
        <v>650</v>
      </c>
      <c r="E749" s="10" t="s">
        <v>194</v>
      </c>
      <c r="F749" s="10" t="s">
        <v>2045</v>
      </c>
      <c r="G749" s="137" t="s">
        <v>2045</v>
      </c>
      <c r="H749" s="10"/>
      <c r="I749" s="10" t="s">
        <v>7004</v>
      </c>
      <c r="J749" s="10" t="s">
        <v>9228</v>
      </c>
      <c r="K749" s="10" t="s">
        <v>6032</v>
      </c>
      <c r="L749" s="98">
        <f>IFERROR(VLOOKUP($F749&amp;$C749,Sales!$J:$W,9,0),0)</f>
        <v>0</v>
      </c>
      <c r="M749" s="98">
        <f>IFERROR(VLOOKUP($F749&amp;$C749,Sales!$J:$W,10,0),0)</f>
        <v>0</v>
      </c>
      <c r="N749" s="98">
        <f>IFERROR(VLOOKUP($F749&amp;$C749,Sales!$J:$W,11,0),0)</f>
        <v>0</v>
      </c>
      <c r="O749" s="98">
        <f>IFERROR(VLOOKUP($F749&amp;$C749,Sales!$J:$W,12,0),0)</f>
        <v>0</v>
      </c>
      <c r="P749" s="98">
        <f>IFERROR(VLOOKUP($F749&amp;$C749,Sales!$J:$W,13,0),0)</f>
        <v>0</v>
      </c>
      <c r="Q749" s="98">
        <f>IFERROR(VLOOKUP($F749&amp;$C749,Sales!$A:$H,7,0),0)</f>
        <v>0</v>
      </c>
      <c r="R749" s="41" t="str">
        <f t="shared" si="22"/>
        <v>ERROR</v>
      </c>
      <c r="S749" s="15"/>
      <c r="T749" s="15"/>
      <c r="U749" s="15"/>
      <c r="V749" s="15"/>
      <c r="W749" s="15"/>
      <c r="X749" s="15"/>
      <c r="Y749" s="41"/>
      <c r="Z749" s="41"/>
      <c r="AA749" s="41"/>
      <c r="AB749" s="15"/>
      <c r="AC749" s="15"/>
      <c r="AD749" s="15"/>
      <c r="AE749" s="15"/>
      <c r="AF749" s="15"/>
      <c r="AG749" s="15"/>
      <c r="AH749" s="15"/>
      <c r="AI749" s="15"/>
      <c r="AJ749" s="41"/>
      <c r="AK749" s="15"/>
      <c r="AL749" s="15"/>
      <c r="AM749" s="15"/>
      <c r="AN749" s="15"/>
      <c r="AO749" s="15"/>
      <c r="AP749" s="15"/>
      <c r="AQ749" s="15"/>
      <c r="AR749" s="15"/>
      <c r="AS749" s="15"/>
      <c r="AT749" s="15"/>
      <c r="AU749" s="15"/>
      <c r="AV749" s="15"/>
      <c r="AW749" s="15"/>
      <c r="AX749" s="15"/>
      <c r="AY749" s="15"/>
      <c r="AZ749" s="10">
        <v>1</v>
      </c>
      <c r="BA749" t="s">
        <v>8733</v>
      </c>
      <c r="BB749" t="s">
        <v>88</v>
      </c>
      <c r="BD749" s="39" t="str">
        <f t="shared" si="23"/>
        <v>01/245321102RBukalapak</v>
      </c>
    </row>
    <row r="750" spans="2:58" ht="13.5" customHeight="1" x14ac:dyDescent="0.35">
      <c r="B750" s="10" t="s">
        <v>17</v>
      </c>
      <c r="C750" s="10" t="s">
        <v>2657</v>
      </c>
      <c r="D750" s="10" t="s">
        <v>650</v>
      </c>
      <c r="E750" s="10" t="s">
        <v>194</v>
      </c>
      <c r="F750" s="10" t="s">
        <v>656</v>
      </c>
      <c r="G750" s="137" t="s">
        <v>656</v>
      </c>
      <c r="H750" s="10"/>
      <c r="I750" s="10" t="s">
        <v>657</v>
      </c>
      <c r="J750" s="10" t="s">
        <v>9229</v>
      </c>
      <c r="K750" s="10" t="s">
        <v>1513</v>
      </c>
      <c r="L750" s="98">
        <f>IFERROR(VLOOKUP($F750&amp;$C750,Sales!$J:$W,9,0),0)</f>
        <v>0</v>
      </c>
      <c r="M750" s="98">
        <f>IFERROR(VLOOKUP($F750&amp;$C750,Sales!$J:$W,10,0),0)</f>
        <v>0</v>
      </c>
      <c r="N750" s="98">
        <f>IFERROR(VLOOKUP($F750&amp;$C750,Sales!$J:$W,11,0),0)</f>
        <v>0</v>
      </c>
      <c r="O750" s="98">
        <f>IFERROR(VLOOKUP($F750&amp;$C750,Sales!$J:$W,12,0),0)</f>
        <v>0</v>
      </c>
      <c r="P750" s="98">
        <f>IFERROR(VLOOKUP($F750&amp;$C750,Sales!$J:$W,13,0),0)</f>
        <v>0</v>
      </c>
      <c r="Q750" s="98">
        <f>IFERROR(VLOOKUP($F750&amp;$C750,Sales!$A:$H,7,0),0)</f>
        <v>0</v>
      </c>
      <c r="R750" s="41" t="str">
        <f t="shared" si="22"/>
        <v>ERROR</v>
      </c>
      <c r="S750" s="15"/>
      <c r="T750" s="15"/>
      <c r="U750" s="15"/>
      <c r="V750" s="15"/>
      <c r="W750" s="15"/>
      <c r="X750" s="15"/>
      <c r="Y750" s="41"/>
      <c r="Z750" s="41"/>
      <c r="AA750" s="41"/>
      <c r="AB750" s="15"/>
      <c r="AC750" s="15"/>
      <c r="AD750" s="15"/>
      <c r="AE750" s="15"/>
      <c r="AF750" s="15"/>
      <c r="AG750" s="15"/>
      <c r="AH750" s="15"/>
      <c r="AI750" s="15"/>
      <c r="AJ750" s="41"/>
      <c r="AK750" s="15"/>
      <c r="AL750" s="15"/>
      <c r="AM750" s="15"/>
      <c r="AN750" s="15"/>
      <c r="AO750" s="15"/>
      <c r="AP750" s="15"/>
      <c r="AQ750" s="15"/>
      <c r="AR750" s="15"/>
      <c r="AS750" s="15"/>
      <c r="AT750" s="15"/>
      <c r="AU750" s="15"/>
      <c r="AV750" s="15"/>
      <c r="AW750" s="15"/>
      <c r="AX750" s="15"/>
      <c r="AY750" s="15"/>
      <c r="AZ750" s="10">
        <v>1</v>
      </c>
      <c r="BA750" t="s">
        <v>8733</v>
      </c>
      <c r="BB750" t="s">
        <v>88</v>
      </c>
      <c r="BD750" s="39" t="str">
        <f t="shared" si="23"/>
        <v>01/245321001YBukalapak</v>
      </c>
      <c r="BE750" s="88">
        <v>44881</v>
      </c>
      <c r="BF750" t="s">
        <v>13954</v>
      </c>
    </row>
    <row r="751" spans="2:58" ht="13.5" customHeight="1" x14ac:dyDescent="0.35">
      <c r="B751" s="10" t="s">
        <v>17</v>
      </c>
      <c r="C751" s="10" t="s">
        <v>2657</v>
      </c>
      <c r="D751" s="10" t="s">
        <v>650</v>
      </c>
      <c r="E751" s="10" t="s">
        <v>194</v>
      </c>
      <c r="F751" s="10" t="s">
        <v>6033</v>
      </c>
      <c r="G751" s="137" t="s">
        <v>6033</v>
      </c>
      <c r="H751" s="10"/>
      <c r="I751" s="10">
        <v>4902430429375</v>
      </c>
      <c r="J751" t="s">
        <v>20660</v>
      </c>
      <c r="K751" s="10" t="s">
        <v>9230</v>
      </c>
      <c r="L751" s="98">
        <f>IFERROR(VLOOKUP($F751&amp;$C751,Sales!$J:$W,9,0),0)</f>
        <v>0</v>
      </c>
      <c r="M751" s="98">
        <f>IFERROR(VLOOKUP($F751&amp;$C751,Sales!$J:$W,10,0),0)</f>
        <v>0</v>
      </c>
      <c r="N751" s="98">
        <f>IFERROR(VLOOKUP($F751&amp;$C751,Sales!$J:$W,11,0),0)</f>
        <v>0</v>
      </c>
      <c r="O751" s="98">
        <f>IFERROR(VLOOKUP($F751&amp;$C751,Sales!$J:$W,12,0),0)</f>
        <v>0</v>
      </c>
      <c r="P751" s="98">
        <f>IFERROR(VLOOKUP($F751&amp;$C751,Sales!$J:$W,13,0),0)</f>
        <v>0</v>
      </c>
      <c r="Q751" s="98">
        <f>IFERROR(VLOOKUP($F751&amp;$C751,Sales!$A:$H,7,0),0)</f>
        <v>0</v>
      </c>
      <c r="R751" s="41">
        <f t="shared" si="22"/>
        <v>1</v>
      </c>
      <c r="S751" s="15">
        <v>1</v>
      </c>
      <c r="T751" s="41"/>
      <c r="U751" s="41"/>
      <c r="V751" s="15">
        <v>1</v>
      </c>
      <c r="W751" s="15">
        <v>1</v>
      </c>
      <c r="X751" s="15">
        <v>1</v>
      </c>
      <c r="Y751" s="15">
        <v>1</v>
      </c>
      <c r="Z751" s="15">
        <v>1</v>
      </c>
      <c r="AA751" s="41"/>
      <c r="AB751" s="177"/>
      <c r="AC751" s="177"/>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0">
        <v>1</v>
      </c>
      <c r="BA751" t="s">
        <v>22</v>
      </c>
      <c r="BB751" t="s">
        <v>23</v>
      </c>
      <c r="BD751" s="39" t="str">
        <f t="shared" si="23"/>
        <v>01/245321104VBukalapak</v>
      </c>
    </row>
    <row r="752" spans="2:58" ht="13.5" customHeight="1" x14ac:dyDescent="0.35">
      <c r="B752" s="10" t="s">
        <v>17</v>
      </c>
      <c r="C752" s="10" t="s">
        <v>2657</v>
      </c>
      <c r="D752" s="10" t="s">
        <v>650</v>
      </c>
      <c r="E752" s="10" t="s">
        <v>194</v>
      </c>
      <c r="F752" s="10" t="s">
        <v>692</v>
      </c>
      <c r="G752" s="137" t="s">
        <v>692</v>
      </c>
      <c r="H752" s="10"/>
      <c r="I752" s="10" t="s">
        <v>693</v>
      </c>
      <c r="J752" s="10" t="s">
        <v>9231</v>
      </c>
      <c r="K752" s="10" t="s">
        <v>9232</v>
      </c>
      <c r="L752" s="98">
        <f>IFERROR(VLOOKUP($F752&amp;$C752,Sales!$J:$W,9,0),0)</f>
        <v>0</v>
      </c>
      <c r="M752" s="98">
        <f>IFERROR(VLOOKUP($F752&amp;$C752,Sales!$J:$W,10,0),0)</f>
        <v>0</v>
      </c>
      <c r="N752" s="98">
        <f>IFERROR(VLOOKUP($F752&amp;$C752,Sales!$J:$W,11,0),0)</f>
        <v>163603.60360360358</v>
      </c>
      <c r="O752" s="98">
        <f>IFERROR(VLOOKUP($F752&amp;$C752,Sales!$J:$W,12,0),0)</f>
        <v>1.3333333333333333</v>
      </c>
      <c r="P752" s="98">
        <f>IFERROR(VLOOKUP($F752&amp;$C752,Sales!$J:$W,13,0),0)</f>
        <v>54534.534534534527</v>
      </c>
      <c r="Q752" s="98">
        <f>IFERROR(VLOOKUP($F752&amp;$C752,Sales!$A:$H,7,0),0)</f>
        <v>0</v>
      </c>
      <c r="R752" s="41">
        <f t="shared" si="22"/>
        <v>1</v>
      </c>
      <c r="S752" s="15">
        <v>1</v>
      </c>
      <c r="T752" s="15"/>
      <c r="U752" s="15"/>
      <c r="V752" s="15">
        <v>1</v>
      </c>
      <c r="W752" s="15">
        <v>1</v>
      </c>
      <c r="X752" s="15">
        <v>1</v>
      </c>
      <c r="Y752" s="41">
        <v>1</v>
      </c>
      <c r="Z752" s="41">
        <v>1</v>
      </c>
      <c r="AA752" s="41"/>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0">
        <v>1</v>
      </c>
      <c r="BA752" t="s">
        <v>22</v>
      </c>
      <c r="BB752" t="s">
        <v>23</v>
      </c>
      <c r="BD752" s="39" t="str">
        <f t="shared" si="23"/>
        <v>01/245321103ZBukalapak</v>
      </c>
    </row>
    <row r="753" spans="2:56" ht="13.5" customHeight="1" x14ac:dyDescent="0.35">
      <c r="B753" s="10" t="s">
        <v>17</v>
      </c>
      <c r="C753" s="10" t="s">
        <v>2657</v>
      </c>
      <c r="D753" s="10" t="s">
        <v>650</v>
      </c>
      <c r="E753" s="10" t="s">
        <v>194</v>
      </c>
      <c r="F753" s="10" t="s">
        <v>688</v>
      </c>
      <c r="G753" s="137" t="s">
        <v>688</v>
      </c>
      <c r="H753" s="10"/>
      <c r="I753" s="10" t="s">
        <v>689</v>
      </c>
      <c r="J753" s="10" t="s">
        <v>9233</v>
      </c>
      <c r="K753" s="10" t="s">
        <v>6427</v>
      </c>
      <c r="L753" s="98">
        <f>IFERROR(VLOOKUP($F753&amp;$C753,Sales!$J:$W,9,0),0)</f>
        <v>0</v>
      </c>
      <c r="M753" s="98">
        <f>IFERROR(VLOOKUP($F753&amp;$C753,Sales!$J:$W,10,0),0)</f>
        <v>0</v>
      </c>
      <c r="N753" s="98">
        <f>IFERROR(VLOOKUP($F753&amp;$C753,Sales!$J:$W,11,0),0)</f>
        <v>0</v>
      </c>
      <c r="O753" s="98">
        <f>IFERROR(VLOOKUP($F753&amp;$C753,Sales!$J:$W,12,0),0)</f>
        <v>0</v>
      </c>
      <c r="P753" s="98">
        <f>IFERROR(VLOOKUP($F753&amp;$C753,Sales!$J:$W,13,0),0)</f>
        <v>0</v>
      </c>
      <c r="Q753" s="98">
        <f>IFERROR(VLOOKUP($F753&amp;$C753,Sales!$A:$H,7,0),0)</f>
        <v>0</v>
      </c>
      <c r="R753" s="41">
        <f t="shared" si="22"/>
        <v>1</v>
      </c>
      <c r="S753" s="15">
        <v>1</v>
      </c>
      <c r="T753" s="15"/>
      <c r="U753" s="15"/>
      <c r="V753" s="15">
        <v>1</v>
      </c>
      <c r="W753" s="15">
        <v>1</v>
      </c>
      <c r="X753" s="15">
        <v>1</v>
      </c>
      <c r="Y753" s="41">
        <v>1</v>
      </c>
      <c r="Z753" s="41">
        <v>1</v>
      </c>
      <c r="AA753" s="41"/>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0">
        <v>1</v>
      </c>
      <c r="BA753" t="s">
        <v>22</v>
      </c>
      <c r="BB753" t="s">
        <v>23</v>
      </c>
      <c r="BD753" s="39" t="str">
        <f t="shared" si="23"/>
        <v>01/245321101ZBukalapak</v>
      </c>
    </row>
    <row r="754" spans="2:56" ht="13.5" customHeight="1" x14ac:dyDescent="0.35">
      <c r="B754" s="10" t="s">
        <v>17</v>
      </c>
      <c r="C754" s="10" t="s">
        <v>2657</v>
      </c>
      <c r="D754" s="10" t="s">
        <v>650</v>
      </c>
      <c r="E754" s="10" t="s">
        <v>194</v>
      </c>
      <c r="F754" s="10" t="s">
        <v>672</v>
      </c>
      <c r="G754" s="137" t="s">
        <v>672</v>
      </c>
      <c r="H754" s="10"/>
      <c r="I754" s="10" t="s">
        <v>673</v>
      </c>
      <c r="J754" s="10" t="s">
        <v>2766</v>
      </c>
      <c r="K754" s="10" t="s">
        <v>2593</v>
      </c>
      <c r="L754" s="98">
        <f>IFERROR(VLOOKUP($F754&amp;$C754,Sales!$J:$W,9,0),0)</f>
        <v>0</v>
      </c>
      <c r="M754" s="98">
        <f>IFERROR(VLOOKUP($F754&amp;$C754,Sales!$J:$W,10,0),0)</f>
        <v>0</v>
      </c>
      <c r="N754" s="98">
        <f>IFERROR(VLOOKUP($F754&amp;$C754,Sales!$J:$W,11,0),0)</f>
        <v>272432.43243243243</v>
      </c>
      <c r="O754" s="98">
        <f>IFERROR(VLOOKUP($F754&amp;$C754,Sales!$J:$W,12,0),0)</f>
        <v>1.3333333333333333</v>
      </c>
      <c r="P754" s="98">
        <f>IFERROR(VLOOKUP($F754&amp;$C754,Sales!$J:$W,13,0),0)</f>
        <v>90810.810810810814</v>
      </c>
      <c r="Q754" s="98">
        <f>IFERROR(VLOOKUP($F754&amp;$C754,Sales!$A:$H,7,0),0)</f>
        <v>0</v>
      </c>
      <c r="R754" s="41">
        <f t="shared" si="22"/>
        <v>1</v>
      </c>
      <c r="S754" s="15">
        <v>1</v>
      </c>
      <c r="T754" s="15"/>
      <c r="U754" s="15"/>
      <c r="V754" s="15">
        <v>1</v>
      </c>
      <c r="W754" s="15">
        <v>1</v>
      </c>
      <c r="X754" s="15">
        <v>1</v>
      </c>
      <c r="Y754" s="41">
        <v>1</v>
      </c>
      <c r="Z754" s="41">
        <v>1</v>
      </c>
      <c r="AA754" s="41"/>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0">
        <v>1</v>
      </c>
      <c r="BA754" t="s">
        <v>22</v>
      </c>
      <c r="BB754" t="s">
        <v>23</v>
      </c>
      <c r="BD754" s="39" t="str">
        <f t="shared" si="23"/>
        <v>01/245321105EBukalapak</v>
      </c>
    </row>
    <row r="755" spans="2:56" ht="13.5" customHeight="1" x14ac:dyDescent="0.35">
      <c r="B755" s="10" t="s">
        <v>17</v>
      </c>
      <c r="C755" s="10" t="s">
        <v>2657</v>
      </c>
      <c r="D755" s="10" t="s">
        <v>248</v>
      </c>
      <c r="E755" s="10" t="s">
        <v>194</v>
      </c>
      <c r="F755" s="10" t="s">
        <v>265</v>
      </c>
      <c r="G755" s="137" t="s">
        <v>265</v>
      </c>
      <c r="H755" s="10"/>
      <c r="I755" s="10" t="s">
        <v>266</v>
      </c>
      <c r="J755" s="10" t="s">
        <v>9234</v>
      </c>
      <c r="K755" s="10" t="s">
        <v>2672</v>
      </c>
      <c r="L755" s="98">
        <f>IFERROR(VLOOKUP($F755&amp;$C755,Sales!$J:$W,9,0),0)</f>
        <v>98198.198198198195</v>
      </c>
      <c r="M755" s="98">
        <f>IFERROR(VLOOKUP($F755&amp;$C755,Sales!$J:$W,10,0),0)</f>
        <v>0</v>
      </c>
      <c r="N755" s="98">
        <f>IFERROR(VLOOKUP($F755&amp;$C755,Sales!$J:$W,11,0),0)</f>
        <v>0</v>
      </c>
      <c r="O755" s="98">
        <f>IFERROR(VLOOKUP($F755&amp;$C755,Sales!$J:$W,12,0),0)</f>
        <v>0.33333333333333331</v>
      </c>
      <c r="P755" s="98">
        <f>IFERROR(VLOOKUP($F755&amp;$C755,Sales!$J:$W,13,0),0)</f>
        <v>32732.732732732733</v>
      </c>
      <c r="Q755" s="98">
        <f>IFERROR(VLOOKUP($F755&amp;$C755,Sales!$A:$H,7,0),0)</f>
        <v>0</v>
      </c>
      <c r="R755" s="41">
        <f t="shared" si="22"/>
        <v>1</v>
      </c>
      <c r="S755" s="15">
        <v>1</v>
      </c>
      <c r="T755" s="15"/>
      <c r="U755" s="15"/>
      <c r="V755" s="15">
        <v>1</v>
      </c>
      <c r="W755" s="15">
        <v>1</v>
      </c>
      <c r="X755" s="15">
        <v>1</v>
      </c>
      <c r="Y755" s="41">
        <v>1</v>
      </c>
      <c r="Z755" s="41">
        <v>1</v>
      </c>
      <c r="AA755" s="41"/>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0">
        <v>1</v>
      </c>
      <c r="BA755" t="s">
        <v>22</v>
      </c>
      <c r="BB755" t="s">
        <v>23</v>
      </c>
      <c r="BD755" s="39" t="str">
        <f t="shared" si="23"/>
        <v>01/244621109EBukalapak</v>
      </c>
    </row>
    <row r="756" spans="2:56" ht="13.5" customHeight="1" x14ac:dyDescent="0.35">
      <c r="B756" s="10" t="s">
        <v>17</v>
      </c>
      <c r="C756" s="10" t="s">
        <v>2657</v>
      </c>
      <c r="D756" s="10" t="s">
        <v>650</v>
      </c>
      <c r="E756" s="10" t="s">
        <v>194</v>
      </c>
      <c r="F756" s="10" t="s">
        <v>674</v>
      </c>
      <c r="G756" s="137" t="s">
        <v>674</v>
      </c>
      <c r="H756" s="10"/>
      <c r="I756" s="10" t="s">
        <v>675</v>
      </c>
      <c r="J756" s="10" t="s">
        <v>9235</v>
      </c>
      <c r="K756" s="10" t="s">
        <v>9236</v>
      </c>
      <c r="L756" s="98">
        <f>IFERROR(VLOOKUP($F756&amp;$C756,Sales!$J:$W,9,0),0)</f>
        <v>272432.43243243243</v>
      </c>
      <c r="M756" s="98">
        <f>IFERROR(VLOOKUP($F756&amp;$C756,Sales!$J:$W,10,0),0)</f>
        <v>544864.86486486485</v>
      </c>
      <c r="N756" s="98">
        <f>IFERROR(VLOOKUP($F756&amp;$C756,Sales!$J:$W,11,0),0)</f>
        <v>0</v>
      </c>
      <c r="O756" s="98">
        <f>IFERROR(VLOOKUP($F756&amp;$C756,Sales!$J:$W,12,0),0)</f>
        <v>4</v>
      </c>
      <c r="P756" s="98">
        <f>IFERROR(VLOOKUP($F756&amp;$C756,Sales!$J:$W,13,0),0)</f>
        <v>272432.43243243243</v>
      </c>
      <c r="Q756" s="98">
        <f>IFERROR(VLOOKUP($F756&amp;$C756,Sales!$A:$H,7,0),0)</f>
        <v>0</v>
      </c>
      <c r="R756" s="41" t="str">
        <f t="shared" si="22"/>
        <v>ERROR</v>
      </c>
      <c r="S756" s="15"/>
      <c r="T756" s="15"/>
      <c r="U756" s="15"/>
      <c r="V756" s="15"/>
      <c r="W756" s="15"/>
      <c r="X756" s="15"/>
      <c r="Y756" s="41"/>
      <c r="Z756" s="41"/>
      <c r="AA756" s="41"/>
      <c r="AB756" s="15"/>
      <c r="AC756" s="15"/>
      <c r="AD756" s="15"/>
      <c r="AE756" s="15"/>
      <c r="AF756" s="15"/>
      <c r="AG756" s="15"/>
      <c r="AH756" s="15"/>
      <c r="AI756" s="15"/>
      <c r="AJ756" s="41"/>
      <c r="AK756" s="15"/>
      <c r="AL756" s="15"/>
      <c r="AM756" s="15"/>
      <c r="AN756" s="15"/>
      <c r="AO756" s="15"/>
      <c r="AP756" s="15"/>
      <c r="AQ756" s="15"/>
      <c r="AR756" s="15"/>
      <c r="AS756" s="15"/>
      <c r="AT756" s="15"/>
      <c r="AU756" s="15"/>
      <c r="AV756" s="15"/>
      <c r="AW756" s="15"/>
      <c r="AX756" s="15"/>
      <c r="AY756" s="15"/>
      <c r="AZ756" s="10">
        <v>1</v>
      </c>
      <c r="BA756" t="s">
        <v>22</v>
      </c>
      <c r="BB756" t="s">
        <v>88</v>
      </c>
      <c r="BD756" s="39" t="str">
        <f t="shared" si="23"/>
        <v>01/245321105FBukalapak</v>
      </c>
    </row>
    <row r="757" spans="2:56" ht="13.5" customHeight="1" x14ac:dyDescent="0.35">
      <c r="B757" s="10" t="s">
        <v>17</v>
      </c>
      <c r="C757" s="10" t="s">
        <v>2657</v>
      </c>
      <c r="D757" s="10" t="s">
        <v>650</v>
      </c>
      <c r="E757" s="10" t="s">
        <v>194</v>
      </c>
      <c r="F757" s="10" t="s">
        <v>678</v>
      </c>
      <c r="G757" s="137" t="s">
        <v>678</v>
      </c>
      <c r="H757" s="10"/>
      <c r="I757" s="10" t="s">
        <v>679</v>
      </c>
      <c r="J757" s="10" t="s">
        <v>5391</v>
      </c>
      <c r="K757" s="10" t="s">
        <v>4904</v>
      </c>
      <c r="L757" s="98">
        <f>IFERROR(VLOOKUP($F757&amp;$C757,Sales!$J:$W,9,0),0)</f>
        <v>0</v>
      </c>
      <c r="M757" s="98">
        <f>IFERROR(VLOOKUP($F757&amp;$C757,Sales!$J:$W,10,0),0)</f>
        <v>0</v>
      </c>
      <c r="N757" s="98">
        <f>IFERROR(VLOOKUP($F757&amp;$C757,Sales!$J:$W,11,0),0)</f>
        <v>0</v>
      </c>
      <c r="O757" s="98">
        <f>IFERROR(VLOOKUP($F757&amp;$C757,Sales!$J:$W,12,0),0)</f>
        <v>0</v>
      </c>
      <c r="P757" s="98">
        <f>IFERROR(VLOOKUP($F757&amp;$C757,Sales!$J:$W,13,0),0)</f>
        <v>0</v>
      </c>
      <c r="Q757" s="98">
        <f>IFERROR(VLOOKUP($F757&amp;$C757,Sales!$A:$H,7,0),0)</f>
        <v>0</v>
      </c>
      <c r="R757" s="41">
        <f t="shared" si="22"/>
        <v>1</v>
      </c>
      <c r="S757" s="15">
        <v>1</v>
      </c>
      <c r="T757" s="15"/>
      <c r="U757" s="15"/>
      <c r="V757" s="15">
        <v>1</v>
      </c>
      <c r="W757" s="15">
        <v>1</v>
      </c>
      <c r="X757" s="15">
        <v>1</v>
      </c>
      <c r="Y757" s="41">
        <v>1</v>
      </c>
      <c r="Z757" s="41">
        <v>1</v>
      </c>
      <c r="AA757" s="41"/>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0">
        <v>1</v>
      </c>
      <c r="BA757" t="s">
        <v>22</v>
      </c>
      <c r="BB757" t="s">
        <v>23</v>
      </c>
      <c r="BD757" s="39" t="str">
        <f t="shared" si="23"/>
        <v>01/245321101XBukalapak</v>
      </c>
    </row>
    <row r="758" spans="2:56" ht="13.5" customHeight="1" x14ac:dyDescent="0.35">
      <c r="B758" s="10" t="s">
        <v>17</v>
      </c>
      <c r="C758" s="10" t="s">
        <v>2657</v>
      </c>
      <c r="D758" s="10" t="s">
        <v>650</v>
      </c>
      <c r="E758" s="10" t="s">
        <v>194</v>
      </c>
      <c r="F758" s="10" t="s">
        <v>760</v>
      </c>
      <c r="G758" s="137" t="s">
        <v>760</v>
      </c>
      <c r="H758" s="10"/>
      <c r="I758" s="10" t="s">
        <v>761</v>
      </c>
      <c r="J758" s="10" t="s">
        <v>2767</v>
      </c>
      <c r="K758" s="10" t="s">
        <v>2592</v>
      </c>
      <c r="L758" s="98">
        <f>IFERROR(VLOOKUP($F758&amp;$C758,Sales!$J:$W,9,0),0)</f>
        <v>0</v>
      </c>
      <c r="M758" s="98">
        <f>IFERROR(VLOOKUP($F758&amp;$C758,Sales!$J:$W,10,0),0)</f>
        <v>0</v>
      </c>
      <c r="N758" s="98">
        <f>IFERROR(VLOOKUP($F758&amp;$C758,Sales!$J:$W,11,0),0)</f>
        <v>0</v>
      </c>
      <c r="O758" s="98">
        <f>IFERROR(VLOOKUP($F758&amp;$C758,Sales!$J:$W,12,0),0)</f>
        <v>0</v>
      </c>
      <c r="P758" s="98">
        <f>IFERROR(VLOOKUP($F758&amp;$C758,Sales!$J:$W,13,0),0)</f>
        <v>0</v>
      </c>
      <c r="Q758" s="98">
        <f>IFERROR(VLOOKUP($F758&amp;$C758,Sales!$A:$H,7,0),0)</f>
        <v>0</v>
      </c>
      <c r="R758" s="41">
        <f t="shared" si="22"/>
        <v>1</v>
      </c>
      <c r="S758" s="15">
        <v>1</v>
      </c>
      <c r="T758" s="15"/>
      <c r="U758" s="15"/>
      <c r="V758" s="15">
        <v>1</v>
      </c>
      <c r="W758" s="15">
        <v>1</v>
      </c>
      <c r="X758" s="15">
        <v>1</v>
      </c>
      <c r="Y758" s="41">
        <v>1</v>
      </c>
      <c r="Z758" s="41">
        <v>1</v>
      </c>
      <c r="AA758" s="41"/>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0">
        <v>1</v>
      </c>
      <c r="BA758" t="s">
        <v>22</v>
      </c>
      <c r="BB758" t="s">
        <v>23</v>
      </c>
      <c r="BD758" s="39" t="str">
        <f t="shared" si="23"/>
        <v>01/245321106BBukalapak</v>
      </c>
    </row>
    <row r="759" spans="2:56" ht="13.5" customHeight="1" x14ac:dyDescent="0.35">
      <c r="B759" s="10" t="s">
        <v>17</v>
      </c>
      <c r="C759" s="10" t="s">
        <v>2657</v>
      </c>
      <c r="D759" s="10" t="s">
        <v>650</v>
      </c>
      <c r="E759" s="10" t="s">
        <v>194</v>
      </c>
      <c r="F759" s="10" t="s">
        <v>660</v>
      </c>
      <c r="G759" s="137" t="s">
        <v>660</v>
      </c>
      <c r="H759" s="10"/>
      <c r="I759" s="10">
        <v>4902430452564</v>
      </c>
      <c r="J759" s="10" t="s">
        <v>9237</v>
      </c>
      <c r="K759" s="10" t="s">
        <v>2596</v>
      </c>
      <c r="L759" s="98">
        <f>IFERROR(VLOOKUP($F759&amp;$C759,Sales!$J:$W,9,0),0)</f>
        <v>0</v>
      </c>
      <c r="M759" s="98">
        <f>IFERROR(VLOOKUP($F759&amp;$C759,Sales!$J:$W,10,0),0)</f>
        <v>0</v>
      </c>
      <c r="N759" s="98">
        <f>IFERROR(VLOOKUP($F759&amp;$C759,Sales!$J:$W,11,0),0)</f>
        <v>0</v>
      </c>
      <c r="O759" s="98">
        <f>IFERROR(VLOOKUP($F759&amp;$C759,Sales!$J:$W,12,0),0)</f>
        <v>0</v>
      </c>
      <c r="P759" s="98">
        <f>IFERROR(VLOOKUP($F759&amp;$C759,Sales!$J:$W,13,0),0)</f>
        <v>0</v>
      </c>
      <c r="Q759" s="98">
        <f>IFERROR(VLOOKUP($F759&amp;$C759,Sales!$A:$H,7,0),0)</f>
        <v>0</v>
      </c>
      <c r="R759" s="41">
        <f t="shared" si="22"/>
        <v>1</v>
      </c>
      <c r="S759" s="15">
        <v>1</v>
      </c>
      <c r="T759" s="15"/>
      <c r="U759" s="15"/>
      <c r="V759" s="15">
        <v>1</v>
      </c>
      <c r="W759" s="15">
        <v>1</v>
      </c>
      <c r="X759" s="15">
        <v>1</v>
      </c>
      <c r="Y759" s="41">
        <v>1</v>
      </c>
      <c r="Z759" s="41">
        <v>1</v>
      </c>
      <c r="AA759" s="41"/>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0">
        <v>1</v>
      </c>
      <c r="BA759" t="s">
        <v>22</v>
      </c>
      <c r="BB759" t="s">
        <v>23</v>
      </c>
      <c r="BD759" s="39" t="str">
        <f t="shared" si="23"/>
        <v>01/245321003BBukalapak</v>
      </c>
    </row>
    <row r="760" spans="2:56" ht="13.5" customHeight="1" x14ac:dyDescent="0.35">
      <c r="B760" s="10" t="s">
        <v>17</v>
      </c>
      <c r="C760" s="10" t="s">
        <v>2657</v>
      </c>
      <c r="D760" s="10" t="s">
        <v>650</v>
      </c>
      <c r="E760" s="10" t="s">
        <v>194</v>
      </c>
      <c r="F760" s="10" t="s">
        <v>1495</v>
      </c>
      <c r="G760" s="137" t="s">
        <v>1495</v>
      </c>
      <c r="H760" s="10"/>
      <c r="I760" s="10" t="s">
        <v>1496</v>
      </c>
      <c r="J760" s="10" t="s">
        <v>9238</v>
      </c>
      <c r="K760" s="10" t="s">
        <v>9239</v>
      </c>
      <c r="L760" s="98">
        <f>IFERROR(VLOOKUP($F760&amp;$C760,Sales!$J:$W,9,0),0)</f>
        <v>0</v>
      </c>
      <c r="M760" s="98">
        <f>IFERROR(VLOOKUP($F760&amp;$C760,Sales!$J:$W,10,0),0)</f>
        <v>0</v>
      </c>
      <c r="N760" s="98">
        <f>IFERROR(VLOOKUP($F760&amp;$C760,Sales!$J:$W,11,0),0)</f>
        <v>0</v>
      </c>
      <c r="O760" s="98">
        <f>IFERROR(VLOOKUP($F760&amp;$C760,Sales!$J:$W,12,0),0)</f>
        <v>0</v>
      </c>
      <c r="P760" s="98">
        <f>IFERROR(VLOOKUP($F760&amp;$C760,Sales!$J:$W,13,0),0)</f>
        <v>0</v>
      </c>
      <c r="Q760" s="98">
        <f>IFERROR(VLOOKUP($F760&amp;$C760,Sales!$A:$H,7,0),0)</f>
        <v>0</v>
      </c>
      <c r="R760" s="41" t="str">
        <f t="shared" si="22"/>
        <v>ERROR</v>
      </c>
      <c r="S760" s="15"/>
      <c r="T760" s="15"/>
      <c r="U760" s="15"/>
      <c r="V760" s="15"/>
      <c r="W760" s="15"/>
      <c r="X760" s="15"/>
      <c r="Y760" s="41"/>
      <c r="Z760" s="41"/>
      <c r="AA760" s="41"/>
      <c r="AB760" s="15"/>
      <c r="AC760" s="15"/>
      <c r="AD760" s="15"/>
      <c r="AE760" s="15"/>
      <c r="AF760" s="15"/>
      <c r="AG760" s="15"/>
      <c r="AH760" s="15"/>
      <c r="AI760" s="15"/>
      <c r="AJ760" s="41"/>
      <c r="AK760" s="15"/>
      <c r="AL760" s="15"/>
      <c r="AM760" s="15"/>
      <c r="AN760" s="15"/>
      <c r="AO760" s="15"/>
      <c r="AP760" s="15"/>
      <c r="AQ760" s="15"/>
      <c r="AR760" s="15"/>
      <c r="AS760" s="15"/>
      <c r="AT760" s="15"/>
      <c r="AU760" s="15"/>
      <c r="AV760" s="15"/>
      <c r="AW760" s="15"/>
      <c r="AX760" s="15"/>
      <c r="AY760" s="15"/>
      <c r="AZ760" s="10">
        <v>1</v>
      </c>
      <c r="BA760" t="s">
        <v>22</v>
      </c>
      <c r="BB760" t="s">
        <v>88</v>
      </c>
      <c r="BD760" s="39" t="str">
        <f t="shared" si="23"/>
        <v>01/395329501SBukalapak</v>
      </c>
    </row>
    <row r="761" spans="2:56" ht="13.5" customHeight="1" x14ac:dyDescent="0.35">
      <c r="B761" s="10" t="s">
        <v>17</v>
      </c>
      <c r="C761" s="10" t="s">
        <v>2657</v>
      </c>
      <c r="D761" s="10" t="s">
        <v>650</v>
      </c>
      <c r="E761" s="10" t="s">
        <v>194</v>
      </c>
      <c r="F761" s="10" t="s">
        <v>769</v>
      </c>
      <c r="G761" s="137" t="s">
        <v>769</v>
      </c>
      <c r="H761" s="10"/>
      <c r="I761" s="10" t="s">
        <v>6205</v>
      </c>
      <c r="J761" s="10" t="s">
        <v>9240</v>
      </c>
      <c r="K761" s="10" t="s">
        <v>9241</v>
      </c>
      <c r="L761" s="98">
        <f>IFERROR(VLOOKUP($F761&amp;$C761,Sales!$J:$W,9,0),0)</f>
        <v>0</v>
      </c>
      <c r="M761" s="98">
        <f>IFERROR(VLOOKUP($F761&amp;$C761,Sales!$J:$W,10,0),0)</f>
        <v>0</v>
      </c>
      <c r="N761" s="98">
        <f>IFERROR(VLOOKUP($F761&amp;$C761,Sales!$J:$W,11,0),0)</f>
        <v>0</v>
      </c>
      <c r="O761" s="98">
        <f>IFERROR(VLOOKUP($F761&amp;$C761,Sales!$J:$W,12,0),0)</f>
        <v>0</v>
      </c>
      <c r="P761" s="98">
        <f>IFERROR(VLOOKUP($F761&amp;$C761,Sales!$J:$W,13,0),0)</f>
        <v>0</v>
      </c>
      <c r="Q761" s="98">
        <f>IFERROR(VLOOKUP($F761&amp;$C761,Sales!$A:$H,7,0),0)</f>
        <v>0</v>
      </c>
      <c r="R761" s="41" t="str">
        <f t="shared" si="22"/>
        <v>ERROR</v>
      </c>
      <c r="S761" s="15"/>
      <c r="T761" s="15"/>
      <c r="U761" s="15"/>
      <c r="V761" s="15"/>
      <c r="W761" s="15"/>
      <c r="X761" s="15"/>
      <c r="Y761" s="41"/>
      <c r="Z761" s="41"/>
      <c r="AA761" s="41"/>
      <c r="AB761" s="15"/>
      <c r="AC761" s="15"/>
      <c r="AD761" s="15"/>
      <c r="AE761" s="15"/>
      <c r="AF761" s="15"/>
      <c r="AG761" s="15"/>
      <c r="AH761" s="15"/>
      <c r="AI761" s="15"/>
      <c r="AJ761" s="41"/>
      <c r="AK761" s="15"/>
      <c r="AL761" s="15"/>
      <c r="AM761" s="15"/>
      <c r="AN761" s="15"/>
      <c r="AO761" s="15"/>
      <c r="AP761" s="15"/>
      <c r="AQ761" s="15"/>
      <c r="AR761" s="15"/>
      <c r="AS761" s="15"/>
      <c r="AT761" s="15"/>
      <c r="AU761" s="15"/>
      <c r="AV761" s="15"/>
      <c r="AW761" s="15"/>
      <c r="AX761" s="15"/>
      <c r="AY761" s="15"/>
      <c r="AZ761" s="10">
        <v>1</v>
      </c>
      <c r="BA761" t="s">
        <v>22</v>
      </c>
      <c r="BB761" t="s">
        <v>88</v>
      </c>
      <c r="BD761" s="39" t="str">
        <f t="shared" si="23"/>
        <v>01/245321102YBukalapak</v>
      </c>
    </row>
    <row r="762" spans="2:56" ht="13.5" customHeight="1" x14ac:dyDescent="0.35">
      <c r="B762" s="10" t="s">
        <v>17</v>
      </c>
      <c r="C762" s="10" t="s">
        <v>2657</v>
      </c>
      <c r="D762" s="10" t="s">
        <v>650</v>
      </c>
      <c r="E762" s="10" t="s">
        <v>194</v>
      </c>
      <c r="F762" s="10" t="s">
        <v>684</v>
      </c>
      <c r="G762" s="137" t="s">
        <v>684</v>
      </c>
      <c r="H762" s="10"/>
      <c r="I762" s="10" t="s">
        <v>685</v>
      </c>
      <c r="J762" s="10" t="s">
        <v>2725</v>
      </c>
      <c r="K762" s="10" t="s">
        <v>2594</v>
      </c>
      <c r="L762" s="98">
        <f>IFERROR(VLOOKUP($F762&amp;$C762,Sales!$J:$W,9,0),0)</f>
        <v>0</v>
      </c>
      <c r="M762" s="98">
        <f>IFERROR(VLOOKUP($F762&amp;$C762,Sales!$J:$W,10,0),0)</f>
        <v>817297.29729729728</v>
      </c>
      <c r="N762" s="98">
        <f>IFERROR(VLOOKUP($F762&amp;$C762,Sales!$J:$W,11,0),0)</f>
        <v>1225945.945945946</v>
      </c>
      <c r="O762" s="98">
        <f>IFERROR(VLOOKUP($F762&amp;$C762,Sales!$J:$W,12,0),0)</f>
        <v>10</v>
      </c>
      <c r="P762" s="98">
        <f>IFERROR(VLOOKUP($F762&amp;$C762,Sales!$J:$W,13,0),0)</f>
        <v>681081.08108108107</v>
      </c>
      <c r="Q762" s="98">
        <f>IFERROR(VLOOKUP($F762&amp;$C762,Sales!$A:$H,7,0),0)</f>
        <v>0</v>
      </c>
      <c r="R762" s="41">
        <f t="shared" si="22"/>
        <v>1</v>
      </c>
      <c r="S762" s="15">
        <v>1</v>
      </c>
      <c r="T762" s="15"/>
      <c r="U762" s="15"/>
      <c r="V762" s="15">
        <v>1</v>
      </c>
      <c r="W762" s="15">
        <v>1</v>
      </c>
      <c r="X762" s="15">
        <v>1</v>
      </c>
      <c r="Y762" s="41">
        <v>1</v>
      </c>
      <c r="Z762" s="41">
        <v>1</v>
      </c>
      <c r="AA762" s="41"/>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0">
        <v>1</v>
      </c>
      <c r="BA762" t="s">
        <v>8733</v>
      </c>
      <c r="BB762" t="s">
        <v>23</v>
      </c>
      <c r="BD762" s="39" t="str">
        <f t="shared" si="23"/>
        <v>01/245321105CBukalapak</v>
      </c>
    </row>
    <row r="763" spans="2:56" ht="13.5" customHeight="1" x14ac:dyDescent="0.35">
      <c r="B763" s="10" t="s">
        <v>17</v>
      </c>
      <c r="C763" s="10" t="s">
        <v>2657</v>
      </c>
      <c r="D763" s="10" t="s">
        <v>650</v>
      </c>
      <c r="E763" s="10" t="s">
        <v>194</v>
      </c>
      <c r="F763" s="10" t="s">
        <v>2515</v>
      </c>
      <c r="G763" s="137" t="s">
        <v>2515</v>
      </c>
      <c r="H763" s="10"/>
      <c r="I763" s="10" t="s">
        <v>2065</v>
      </c>
      <c r="J763" s="10" t="s">
        <v>2758</v>
      </c>
      <c r="K763" s="10" t="s">
        <v>2759</v>
      </c>
      <c r="L763" s="98">
        <f>IFERROR(VLOOKUP($F763&amp;$C763,Sales!$J:$W,9,0),0)</f>
        <v>0</v>
      </c>
      <c r="M763" s="98">
        <f>IFERROR(VLOOKUP($F763&amp;$C763,Sales!$J:$W,10,0),0)</f>
        <v>0</v>
      </c>
      <c r="N763" s="98">
        <f>IFERROR(VLOOKUP($F763&amp;$C763,Sales!$J:$W,11,0),0)</f>
        <v>0</v>
      </c>
      <c r="O763" s="98">
        <f>IFERROR(VLOOKUP($F763&amp;$C763,Sales!$J:$W,12,0),0)</f>
        <v>0</v>
      </c>
      <c r="P763" s="98">
        <f>IFERROR(VLOOKUP($F763&amp;$C763,Sales!$J:$W,13,0),0)</f>
        <v>0</v>
      </c>
      <c r="Q763" s="98">
        <f>IFERROR(VLOOKUP($F763&amp;$C763,Sales!$A:$H,7,0),0)</f>
        <v>0</v>
      </c>
      <c r="R763" s="41" t="str">
        <f t="shared" si="22"/>
        <v>ERROR</v>
      </c>
      <c r="S763" s="15"/>
      <c r="T763" s="15"/>
      <c r="U763" s="15"/>
      <c r="V763" s="15"/>
      <c r="W763" s="15"/>
      <c r="X763" s="15"/>
      <c r="Y763" s="41"/>
      <c r="Z763" s="41"/>
      <c r="AA763" s="41"/>
      <c r="AB763" s="15"/>
      <c r="AC763" s="15"/>
      <c r="AD763" s="15"/>
      <c r="AE763" s="15"/>
      <c r="AF763" s="15"/>
      <c r="AG763" s="15"/>
      <c r="AH763" s="15"/>
      <c r="AI763" s="15"/>
      <c r="AJ763" s="41"/>
      <c r="AK763" s="15"/>
      <c r="AL763" s="15"/>
      <c r="AM763" s="15"/>
      <c r="AN763" s="15"/>
      <c r="AO763" s="15"/>
      <c r="AP763" s="15"/>
      <c r="AQ763" s="15"/>
      <c r="AR763" s="15"/>
      <c r="AS763" s="15"/>
      <c r="AT763" s="15"/>
      <c r="AU763" s="15"/>
      <c r="AV763" s="15"/>
      <c r="AW763" s="15"/>
      <c r="AX763" s="15"/>
      <c r="AY763" s="15"/>
      <c r="AZ763" s="10">
        <v>1</v>
      </c>
      <c r="BA763" t="s">
        <v>8733</v>
      </c>
      <c r="BB763" t="s">
        <v>13210</v>
      </c>
      <c r="BD763" s="39" t="str">
        <f t="shared" si="23"/>
        <v>01/395329501CBukalapak</v>
      </c>
    </row>
    <row r="764" spans="2:56" ht="13.5" customHeight="1" x14ac:dyDescent="0.35">
      <c r="B764" s="10" t="s">
        <v>17</v>
      </c>
      <c r="C764" s="10" t="s">
        <v>2657</v>
      </c>
      <c r="D764" s="10" t="s">
        <v>694</v>
      </c>
      <c r="E764" s="10" t="s">
        <v>695</v>
      </c>
      <c r="F764" s="10" t="s">
        <v>696</v>
      </c>
      <c r="G764" s="137" t="s">
        <v>696</v>
      </c>
      <c r="H764" s="10"/>
      <c r="I764" s="10" t="s">
        <v>697</v>
      </c>
      <c r="J764" s="10" t="s">
        <v>5341</v>
      </c>
      <c r="K764" s="10" t="s">
        <v>5342</v>
      </c>
      <c r="L764" s="98">
        <f>IFERROR(VLOOKUP($F764&amp;$C764,Sales!$J:$W,9,0),0)</f>
        <v>0</v>
      </c>
      <c r="M764" s="98">
        <f>IFERROR(VLOOKUP($F764&amp;$C764,Sales!$J:$W,10,0),0)</f>
        <v>16126.126126126124</v>
      </c>
      <c r="N764" s="98">
        <f>IFERROR(VLOOKUP($F764&amp;$C764,Sales!$J:$W,11,0),0)</f>
        <v>0</v>
      </c>
      <c r="O764" s="98">
        <f>IFERROR(VLOOKUP($F764&amp;$C764,Sales!$J:$W,12,0),0)</f>
        <v>0.33333333333333331</v>
      </c>
      <c r="P764" s="98">
        <f>IFERROR(VLOOKUP($F764&amp;$C764,Sales!$J:$W,13,0),0)</f>
        <v>5375.3753753753745</v>
      </c>
      <c r="Q764" s="98">
        <f>IFERROR(VLOOKUP($F764&amp;$C764,Sales!$A:$H,7,0),0)</f>
        <v>0</v>
      </c>
      <c r="R764" s="41">
        <f t="shared" si="22"/>
        <v>1</v>
      </c>
      <c r="S764" s="15">
        <v>1</v>
      </c>
      <c r="T764" s="15"/>
      <c r="U764" s="15"/>
      <c r="V764" s="15">
        <v>1</v>
      </c>
      <c r="W764" s="15">
        <v>1</v>
      </c>
      <c r="X764" s="15">
        <v>1</v>
      </c>
      <c r="Y764" s="41">
        <v>1</v>
      </c>
      <c r="Z764" s="41">
        <v>1</v>
      </c>
      <c r="AA764" s="41"/>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0">
        <v>1</v>
      </c>
      <c r="BA764" t="s">
        <v>22</v>
      </c>
      <c r="BB764" t="s">
        <v>23</v>
      </c>
      <c r="BD764" s="39" t="str">
        <f t="shared" si="23"/>
        <v>01/07060401ABukalapak</v>
      </c>
    </row>
    <row r="765" spans="2:56" ht="13.5" customHeight="1" x14ac:dyDescent="0.35">
      <c r="B765" s="10" t="s">
        <v>17</v>
      </c>
      <c r="C765" s="10" t="s">
        <v>2657</v>
      </c>
      <c r="D765" s="10" t="s">
        <v>694</v>
      </c>
      <c r="E765" s="10" t="s">
        <v>695</v>
      </c>
      <c r="F765" s="10" t="s">
        <v>700</v>
      </c>
      <c r="G765" s="137" t="s">
        <v>700</v>
      </c>
      <c r="H765" s="10"/>
      <c r="I765" s="10" t="s">
        <v>701</v>
      </c>
      <c r="J765" s="10" t="s">
        <v>5345</v>
      </c>
      <c r="K765" s="10" t="s">
        <v>5346</v>
      </c>
      <c r="L765" s="98">
        <f>IFERROR(VLOOKUP($F765&amp;$C765,Sales!$J:$W,9,0),0)</f>
        <v>31981.981981981979</v>
      </c>
      <c r="M765" s="98">
        <f>IFERROR(VLOOKUP($F765&amp;$C765,Sales!$J:$W,10,0),0)</f>
        <v>767567.56756756746</v>
      </c>
      <c r="N765" s="98">
        <f>IFERROR(VLOOKUP($F765&amp;$C765,Sales!$J:$W,11,0),0)</f>
        <v>0</v>
      </c>
      <c r="O765" s="98">
        <f>IFERROR(VLOOKUP($F765&amp;$C765,Sales!$J:$W,12,0),0)</f>
        <v>8.3333333333333339</v>
      </c>
      <c r="P765" s="98">
        <f>IFERROR(VLOOKUP($F765&amp;$C765,Sales!$J:$W,13,0),0)</f>
        <v>266516.51651651651</v>
      </c>
      <c r="Q765" s="98">
        <f>IFERROR(VLOOKUP($F765&amp;$C765,Sales!$A:$H,7,0),0)</f>
        <v>0</v>
      </c>
      <c r="R765" s="41">
        <f t="shared" si="22"/>
        <v>1</v>
      </c>
      <c r="S765" s="15">
        <v>1</v>
      </c>
      <c r="T765" s="15"/>
      <c r="U765" s="15"/>
      <c r="V765" s="15">
        <v>1</v>
      </c>
      <c r="W765" s="15">
        <v>1</v>
      </c>
      <c r="X765" s="15">
        <v>1</v>
      </c>
      <c r="Y765" s="41">
        <v>1</v>
      </c>
      <c r="Z765" s="41">
        <v>1</v>
      </c>
      <c r="AA765" s="41"/>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0">
        <v>1</v>
      </c>
      <c r="BA765" t="s">
        <v>8733</v>
      </c>
      <c r="BB765" t="s">
        <v>23</v>
      </c>
      <c r="BD765" s="39" t="str">
        <f t="shared" si="23"/>
        <v>01/07060503BBukalapak</v>
      </c>
    </row>
    <row r="766" spans="2:56" ht="13.5" customHeight="1" x14ac:dyDescent="0.35">
      <c r="B766" s="10" t="s">
        <v>17</v>
      </c>
      <c r="C766" s="10" t="s">
        <v>2657</v>
      </c>
      <c r="D766" s="10" t="s">
        <v>694</v>
      </c>
      <c r="E766" s="10" t="s">
        <v>695</v>
      </c>
      <c r="F766" s="10" t="s">
        <v>705</v>
      </c>
      <c r="G766" s="137" t="s">
        <v>705</v>
      </c>
      <c r="H766" s="10"/>
      <c r="I766" s="10" t="s">
        <v>706</v>
      </c>
      <c r="J766" s="10" t="s">
        <v>9242</v>
      </c>
      <c r="K766" s="10" t="s">
        <v>6036</v>
      </c>
      <c r="L766" s="98">
        <f>IFERROR(VLOOKUP($F766&amp;$C766,Sales!$J:$W,9,0),0)</f>
        <v>0</v>
      </c>
      <c r="M766" s="98">
        <f>IFERROR(VLOOKUP($F766&amp;$C766,Sales!$J:$W,10,0),0)</f>
        <v>0</v>
      </c>
      <c r="N766" s="98">
        <f>IFERROR(VLOOKUP($F766&amp;$C766,Sales!$J:$W,11,0),0)</f>
        <v>0</v>
      </c>
      <c r="O766" s="98">
        <f>IFERROR(VLOOKUP($F766&amp;$C766,Sales!$J:$W,12,0),0)</f>
        <v>0</v>
      </c>
      <c r="P766" s="98">
        <f>IFERROR(VLOOKUP($F766&amp;$C766,Sales!$J:$W,13,0),0)</f>
        <v>0</v>
      </c>
      <c r="Q766" s="98">
        <f>IFERROR(VLOOKUP($F766&amp;$C766,Sales!$A:$H,7,0),0)</f>
        <v>0</v>
      </c>
      <c r="R766" s="41">
        <f t="shared" si="22"/>
        <v>1</v>
      </c>
      <c r="S766" s="15">
        <v>1</v>
      </c>
      <c r="T766" s="15"/>
      <c r="U766" s="15"/>
      <c r="V766" s="15">
        <v>1</v>
      </c>
      <c r="W766" s="15">
        <v>1</v>
      </c>
      <c r="X766" s="15">
        <v>1</v>
      </c>
      <c r="Y766" s="41">
        <v>1</v>
      </c>
      <c r="Z766" s="41">
        <v>1</v>
      </c>
      <c r="AA766" s="41"/>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0">
        <v>1</v>
      </c>
      <c r="BA766" t="s">
        <v>8733</v>
      </c>
      <c r="BB766" t="s">
        <v>23</v>
      </c>
      <c r="BD766" s="39" t="str">
        <f t="shared" si="23"/>
        <v>01/265522901BBukalapak</v>
      </c>
    </row>
    <row r="767" spans="2:56" ht="13.5" customHeight="1" x14ac:dyDescent="0.35">
      <c r="B767" s="10" t="s">
        <v>17</v>
      </c>
      <c r="C767" s="10" t="s">
        <v>2657</v>
      </c>
      <c r="D767" s="10" t="s">
        <v>694</v>
      </c>
      <c r="E767" s="10" t="s">
        <v>695</v>
      </c>
      <c r="F767" s="10" t="s">
        <v>702</v>
      </c>
      <c r="G767" s="137" t="s">
        <v>702</v>
      </c>
      <c r="H767" s="10"/>
      <c r="I767" s="10" t="s">
        <v>703</v>
      </c>
      <c r="J767" s="10" t="s">
        <v>9243</v>
      </c>
      <c r="K767" s="10" t="s">
        <v>9244</v>
      </c>
      <c r="L767" s="98">
        <f>IFERROR(VLOOKUP($F767&amp;$C767,Sales!$J:$W,9,0),0)</f>
        <v>0</v>
      </c>
      <c r="M767" s="98">
        <f>IFERROR(VLOOKUP($F767&amp;$C767,Sales!$J:$W,10,0),0)</f>
        <v>100900.90090090089</v>
      </c>
      <c r="N767" s="98">
        <f>IFERROR(VLOOKUP($F767&amp;$C767,Sales!$J:$W,11,0),0)</f>
        <v>0</v>
      </c>
      <c r="O767" s="98">
        <f>IFERROR(VLOOKUP($F767&amp;$C767,Sales!$J:$W,12,0),0)</f>
        <v>4.666666666666667</v>
      </c>
      <c r="P767" s="98">
        <f>IFERROR(VLOOKUP($F767&amp;$C767,Sales!$J:$W,13,0),0)</f>
        <v>33633.633633633632</v>
      </c>
      <c r="Q767" s="98">
        <f>IFERROR(VLOOKUP($F767&amp;$C767,Sales!$A:$H,7,0),0)</f>
        <v>0</v>
      </c>
      <c r="R767" s="41">
        <f t="shared" si="22"/>
        <v>1</v>
      </c>
      <c r="S767" s="15">
        <v>1</v>
      </c>
      <c r="T767" s="15"/>
      <c r="U767" s="15"/>
      <c r="V767" s="15">
        <v>1</v>
      </c>
      <c r="W767" s="15">
        <v>1</v>
      </c>
      <c r="X767" s="15">
        <v>1</v>
      </c>
      <c r="Y767" s="41">
        <v>1</v>
      </c>
      <c r="Z767" s="41">
        <v>1</v>
      </c>
      <c r="AA767" s="41"/>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0">
        <v>1</v>
      </c>
      <c r="BA767" t="s">
        <v>22</v>
      </c>
      <c r="BB767" t="s">
        <v>23</v>
      </c>
      <c r="BD767" s="39" t="str">
        <f t="shared" si="23"/>
        <v>01/07060502ABukalapak</v>
      </c>
    </row>
    <row r="768" spans="2:56" ht="13.5" customHeight="1" x14ac:dyDescent="0.35">
      <c r="B768" s="10" t="s">
        <v>17</v>
      </c>
      <c r="C768" s="10" t="s">
        <v>2657</v>
      </c>
      <c r="D768" s="10" t="s">
        <v>694</v>
      </c>
      <c r="E768" s="10" t="s">
        <v>695</v>
      </c>
      <c r="F768" s="10" t="s">
        <v>707</v>
      </c>
      <c r="G768" s="137" t="s">
        <v>707</v>
      </c>
      <c r="H768" s="10"/>
      <c r="I768" s="10" t="s">
        <v>708</v>
      </c>
      <c r="J768" s="10" t="s">
        <v>5343</v>
      </c>
      <c r="K768" s="10" t="s">
        <v>5344</v>
      </c>
      <c r="L768" s="98">
        <f>IFERROR(VLOOKUP($F768&amp;$C768,Sales!$J:$W,9,0),0)</f>
        <v>0</v>
      </c>
      <c r="M768" s="98">
        <f>IFERROR(VLOOKUP($F768&amp;$C768,Sales!$J:$W,10,0),0)</f>
        <v>0</v>
      </c>
      <c r="N768" s="98">
        <f>IFERROR(VLOOKUP($F768&amp;$C768,Sales!$J:$W,11,0),0)</f>
        <v>0</v>
      </c>
      <c r="O768" s="98">
        <f>IFERROR(VLOOKUP($F768&amp;$C768,Sales!$J:$W,12,0),0)</f>
        <v>0</v>
      </c>
      <c r="P768" s="98">
        <f>IFERROR(VLOOKUP($F768&amp;$C768,Sales!$J:$W,13,0),0)</f>
        <v>0</v>
      </c>
      <c r="Q768" s="98">
        <f>IFERROR(VLOOKUP($F768&amp;$C768,Sales!$A:$H,7,0),0)</f>
        <v>0</v>
      </c>
      <c r="R768" s="41">
        <f t="shared" si="22"/>
        <v>1</v>
      </c>
      <c r="S768" s="15">
        <v>1</v>
      </c>
      <c r="T768" s="15"/>
      <c r="U768" s="15"/>
      <c r="V768" s="15">
        <v>1</v>
      </c>
      <c r="W768" s="15">
        <v>1</v>
      </c>
      <c r="X768" s="15">
        <v>1</v>
      </c>
      <c r="Y768" s="41">
        <v>1</v>
      </c>
      <c r="Z768" s="41">
        <v>1</v>
      </c>
      <c r="AA768" s="41"/>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0">
        <v>1</v>
      </c>
      <c r="BA768" t="s">
        <v>8733</v>
      </c>
      <c r="BB768" t="s">
        <v>23</v>
      </c>
      <c r="BD768" s="39" t="str">
        <f t="shared" si="23"/>
        <v>01/265525501ABukalapak</v>
      </c>
    </row>
    <row r="769" spans="2:56" ht="13.5" customHeight="1" x14ac:dyDescent="0.35">
      <c r="B769" s="10" t="s">
        <v>17</v>
      </c>
      <c r="C769" s="10" t="s">
        <v>2657</v>
      </c>
      <c r="D769" s="10" t="s">
        <v>710</v>
      </c>
      <c r="E769" s="10" t="s">
        <v>711</v>
      </c>
      <c r="F769" s="10" t="s">
        <v>712</v>
      </c>
      <c r="G769" s="137" t="s">
        <v>712</v>
      </c>
      <c r="H769" s="10"/>
      <c r="I769" s="10" t="s">
        <v>713</v>
      </c>
      <c r="J769" s="10" t="s">
        <v>9245</v>
      </c>
      <c r="K769" s="10" t="s">
        <v>9246</v>
      </c>
      <c r="L769" s="98">
        <f>IFERROR(VLOOKUP($F769&amp;$C769,Sales!$J:$W,9,0),0)</f>
        <v>0</v>
      </c>
      <c r="M769" s="98">
        <f>IFERROR(VLOOKUP($F769&amp;$C769,Sales!$J:$W,10,0),0)</f>
        <v>0</v>
      </c>
      <c r="N769" s="98">
        <f>IFERROR(VLOOKUP($F769&amp;$C769,Sales!$J:$W,11,0),0)</f>
        <v>0</v>
      </c>
      <c r="O769" s="98">
        <f>IFERROR(VLOOKUP($F769&amp;$C769,Sales!$J:$W,12,0),0)</f>
        <v>0</v>
      </c>
      <c r="P769" s="98">
        <f>IFERROR(VLOOKUP($F769&amp;$C769,Sales!$J:$W,13,0),0)</f>
        <v>0</v>
      </c>
      <c r="Q769" s="98">
        <f>IFERROR(VLOOKUP($F769&amp;$C769,Sales!$A:$H,7,0),0)</f>
        <v>0</v>
      </c>
      <c r="R769" s="41">
        <f t="shared" si="22"/>
        <v>1</v>
      </c>
      <c r="S769" s="15">
        <v>1</v>
      </c>
      <c r="T769" s="15"/>
      <c r="U769" s="15"/>
      <c r="V769" s="15">
        <v>1</v>
      </c>
      <c r="W769" s="15">
        <v>1</v>
      </c>
      <c r="X769" s="15">
        <v>1</v>
      </c>
      <c r="Y769" s="41">
        <v>1</v>
      </c>
      <c r="Z769" s="41">
        <v>1</v>
      </c>
      <c r="AA769" s="41"/>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0">
        <v>1</v>
      </c>
      <c r="BA769" t="s">
        <v>8733</v>
      </c>
      <c r="BB769" t="s">
        <v>23</v>
      </c>
      <c r="BD769" s="39" t="str">
        <f t="shared" si="23"/>
        <v>01/18023204ABukalapak</v>
      </c>
    </row>
    <row r="770" spans="2:56" ht="13.5" customHeight="1" x14ac:dyDescent="0.35">
      <c r="B770" s="10" t="s">
        <v>17</v>
      </c>
      <c r="C770" s="10" t="s">
        <v>2657</v>
      </c>
      <c r="D770" s="10" t="s">
        <v>710</v>
      </c>
      <c r="E770" s="10" t="s">
        <v>711</v>
      </c>
      <c r="F770" s="10" t="s">
        <v>714</v>
      </c>
      <c r="G770" s="137" t="s">
        <v>714</v>
      </c>
      <c r="H770" s="10"/>
      <c r="I770" s="10" t="s">
        <v>715</v>
      </c>
      <c r="J770" s="10" t="s">
        <v>5351</v>
      </c>
      <c r="K770" s="10" t="s">
        <v>5352</v>
      </c>
      <c r="L770" s="98">
        <f>IFERROR(VLOOKUP($F770&amp;$C770,Sales!$J:$W,9,0),0)</f>
        <v>110810.8108108108</v>
      </c>
      <c r="M770" s="98">
        <f>IFERROR(VLOOKUP($F770&amp;$C770,Sales!$J:$W,10,0),0)</f>
        <v>664864.86486486485</v>
      </c>
      <c r="N770" s="98">
        <f>IFERROR(VLOOKUP($F770&amp;$C770,Sales!$J:$W,11,0),0)</f>
        <v>886486.48648648639</v>
      </c>
      <c r="O770" s="98">
        <f>IFERROR(VLOOKUP($F770&amp;$C770,Sales!$J:$W,12,0),0)</f>
        <v>10</v>
      </c>
      <c r="P770" s="98">
        <f>IFERROR(VLOOKUP($F770&amp;$C770,Sales!$J:$W,13,0),0)</f>
        <v>554054.05405405397</v>
      </c>
      <c r="Q770" s="98">
        <f>IFERROR(VLOOKUP($F770&amp;$C770,Sales!$A:$H,7,0),0)</f>
        <v>0</v>
      </c>
      <c r="R770" s="41">
        <f t="shared" si="22"/>
        <v>1</v>
      </c>
      <c r="S770" s="15">
        <v>1</v>
      </c>
      <c r="T770" s="15"/>
      <c r="U770" s="15"/>
      <c r="V770" s="15">
        <v>1</v>
      </c>
      <c r="W770" s="15">
        <v>1</v>
      </c>
      <c r="X770" s="15">
        <v>1</v>
      </c>
      <c r="Y770" s="41">
        <v>1</v>
      </c>
      <c r="Z770" s="41">
        <v>1</v>
      </c>
      <c r="AA770" s="41"/>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0">
        <v>1</v>
      </c>
      <c r="BA770" t="s">
        <v>8733</v>
      </c>
      <c r="BB770" t="s">
        <v>23</v>
      </c>
      <c r="BD770" s="39" t="str">
        <f t="shared" si="23"/>
        <v>01/235725801ABukalapak</v>
      </c>
    </row>
    <row r="771" spans="2:56" ht="13.5" customHeight="1" x14ac:dyDescent="0.35">
      <c r="B771" s="10" t="s">
        <v>17</v>
      </c>
      <c r="C771" s="10" t="s">
        <v>2657</v>
      </c>
      <c r="D771" s="10" t="s">
        <v>710</v>
      </c>
      <c r="E771" s="10" t="s">
        <v>711</v>
      </c>
      <c r="F771" s="10" t="s">
        <v>718</v>
      </c>
      <c r="G771" s="137" t="s">
        <v>718</v>
      </c>
      <c r="H771" s="10"/>
      <c r="I771" s="10">
        <v>0</v>
      </c>
      <c r="J771" s="10" t="s">
        <v>5385</v>
      </c>
      <c r="K771" s="10" t="s">
        <v>5386</v>
      </c>
      <c r="L771" s="98">
        <f>IFERROR(VLOOKUP($F771&amp;$C771,Sales!$J:$W,9,0),0)</f>
        <v>0</v>
      </c>
      <c r="M771" s="98">
        <f>IFERROR(VLOOKUP($F771&amp;$C771,Sales!$J:$W,10,0),0)</f>
        <v>0</v>
      </c>
      <c r="N771" s="98">
        <f>IFERROR(VLOOKUP($F771&amp;$C771,Sales!$J:$W,11,0),0)</f>
        <v>62702.7027027027</v>
      </c>
      <c r="O771" s="98">
        <f>IFERROR(VLOOKUP($F771&amp;$C771,Sales!$J:$W,12,0),0)</f>
        <v>1.3333333333333333</v>
      </c>
      <c r="P771" s="98">
        <f>IFERROR(VLOOKUP($F771&amp;$C771,Sales!$J:$W,13,0),0)</f>
        <v>20900.900900900899</v>
      </c>
      <c r="Q771" s="98">
        <f>IFERROR(VLOOKUP($F771&amp;$C771,Sales!$A:$H,7,0),0)</f>
        <v>0</v>
      </c>
      <c r="R771" s="41">
        <f t="shared" si="22"/>
        <v>1</v>
      </c>
      <c r="S771" s="15">
        <v>1</v>
      </c>
      <c r="T771" s="15"/>
      <c r="U771" s="15"/>
      <c r="V771" s="15">
        <v>1</v>
      </c>
      <c r="W771" s="15">
        <v>1</v>
      </c>
      <c r="X771" s="15">
        <v>1</v>
      </c>
      <c r="Y771" s="41">
        <v>1</v>
      </c>
      <c r="Z771" s="41">
        <v>1</v>
      </c>
      <c r="AA771" s="41"/>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0">
        <v>1</v>
      </c>
      <c r="BA771" t="s">
        <v>22</v>
      </c>
      <c r="BB771" t="s">
        <v>23</v>
      </c>
      <c r="BD771" s="39" t="str">
        <f t="shared" si="23"/>
        <v>01/18023203ABukalapak</v>
      </c>
    </row>
    <row r="772" spans="2:56" ht="13.5" customHeight="1" x14ac:dyDescent="0.35">
      <c r="B772" s="10" t="s">
        <v>17</v>
      </c>
      <c r="C772" s="10" t="s">
        <v>2657</v>
      </c>
      <c r="D772" s="10" t="s">
        <v>65</v>
      </c>
      <c r="E772" s="10" t="s">
        <v>66</v>
      </c>
      <c r="F772" s="10" t="s">
        <v>9746</v>
      </c>
      <c r="G772" s="137" t="s">
        <v>9746</v>
      </c>
      <c r="H772" s="10"/>
      <c r="I772" s="10">
        <v>4902430622066</v>
      </c>
      <c r="J772" s="10" t="s">
        <v>10017</v>
      </c>
      <c r="K772" s="10" t="s">
        <v>11059</v>
      </c>
      <c r="L772" s="98">
        <f>IFERROR(VLOOKUP($F772&amp;$C772,Sales!$J:$W,9,0),0)</f>
        <v>0</v>
      </c>
      <c r="M772" s="98">
        <f>IFERROR(VLOOKUP($F772&amp;$C772,Sales!$J:$W,10,0),0)</f>
        <v>0</v>
      </c>
      <c r="N772" s="98">
        <f>IFERROR(VLOOKUP($F772&amp;$C772,Sales!$J:$W,11,0),0)</f>
        <v>0</v>
      </c>
      <c r="O772" s="98">
        <f>IFERROR(VLOOKUP($F772&amp;$C772,Sales!$J:$W,12,0),0)</f>
        <v>0</v>
      </c>
      <c r="P772" s="98">
        <f>IFERROR(VLOOKUP($F772&amp;$C772,Sales!$J:$W,13,0),0)</f>
        <v>0</v>
      </c>
      <c r="Q772" s="98">
        <f>IFERROR(VLOOKUP($F772&amp;$C772,Sales!$A:$H,7,0),0)</f>
        <v>0</v>
      </c>
      <c r="R772" s="41" t="str">
        <f t="shared" ref="R772:R835" si="24">IFERROR(AVERAGE($S772:$AW772),"ERROR")</f>
        <v>ERROR</v>
      </c>
      <c r="S772" s="15"/>
      <c r="T772" s="15"/>
      <c r="U772" s="15"/>
      <c r="V772" s="15"/>
      <c r="W772" s="15"/>
      <c r="X772" s="15"/>
      <c r="Y772" s="41"/>
      <c r="Z772" s="41"/>
      <c r="AA772" s="41"/>
      <c r="AB772" s="15"/>
      <c r="AC772" s="15"/>
      <c r="AD772" s="15"/>
      <c r="AE772" s="15"/>
      <c r="AF772" s="15"/>
      <c r="AG772" s="15"/>
      <c r="AH772" s="15"/>
      <c r="AI772" s="15"/>
      <c r="AJ772" s="41"/>
      <c r="AK772" s="15"/>
      <c r="AL772" s="15"/>
      <c r="AM772" s="15"/>
      <c r="AN772" s="15"/>
      <c r="AO772" s="15"/>
      <c r="AP772" s="15"/>
      <c r="AQ772" s="15"/>
      <c r="AR772" s="15"/>
      <c r="AS772" s="15"/>
      <c r="AT772" s="15"/>
      <c r="AU772" s="15"/>
      <c r="AV772" s="15"/>
      <c r="AW772" s="15"/>
      <c r="AX772" s="15"/>
      <c r="AY772" s="15"/>
      <c r="AZ772" s="10">
        <v>1</v>
      </c>
      <c r="BA772" t="s">
        <v>22</v>
      </c>
      <c r="BB772" t="s">
        <v>88</v>
      </c>
      <c r="BD772" s="39" t="str">
        <f t="shared" ref="BD772:BD835" si="25">F772&amp;C772</f>
        <v>01/326127307UBukalapak</v>
      </c>
    </row>
    <row r="773" spans="2:56" ht="13.5" customHeight="1" x14ac:dyDescent="0.35">
      <c r="B773" s="10" t="s">
        <v>17</v>
      </c>
      <c r="C773" s="10" t="s">
        <v>2657</v>
      </c>
      <c r="D773" s="10" t="s">
        <v>65</v>
      </c>
      <c r="E773" s="10" t="s">
        <v>66</v>
      </c>
      <c r="F773" s="10" t="s">
        <v>9748</v>
      </c>
      <c r="G773" s="137" t="s">
        <v>9748</v>
      </c>
      <c r="H773" s="10"/>
      <c r="I773" s="10" t="s">
        <v>2130</v>
      </c>
      <c r="J773" s="10" t="s">
        <v>10018</v>
      </c>
      <c r="K773" s="10" t="s">
        <v>11060</v>
      </c>
      <c r="L773" s="98">
        <f>IFERROR(VLOOKUP($F773&amp;$C773,Sales!$J:$W,9,0),0)</f>
        <v>0</v>
      </c>
      <c r="M773" s="98">
        <f>IFERROR(VLOOKUP($F773&amp;$C773,Sales!$J:$W,10,0),0)</f>
        <v>0</v>
      </c>
      <c r="N773" s="98">
        <f>IFERROR(VLOOKUP($F773&amp;$C773,Sales!$J:$W,11,0),0)</f>
        <v>0</v>
      </c>
      <c r="O773" s="98">
        <f>IFERROR(VLOOKUP($F773&amp;$C773,Sales!$J:$W,12,0),0)</f>
        <v>0</v>
      </c>
      <c r="P773" s="98">
        <f>IFERROR(VLOOKUP($F773&amp;$C773,Sales!$J:$W,13,0),0)</f>
        <v>0</v>
      </c>
      <c r="Q773" s="98">
        <f>IFERROR(VLOOKUP($F773&amp;$C773,Sales!$A:$H,7,0),0)</f>
        <v>0</v>
      </c>
      <c r="R773" s="41" t="str">
        <f t="shared" si="24"/>
        <v>ERROR</v>
      </c>
      <c r="S773" s="15"/>
      <c r="T773" s="15"/>
      <c r="U773" s="15"/>
      <c r="V773" s="15"/>
      <c r="W773" s="15"/>
      <c r="X773" s="15"/>
      <c r="Y773" s="41"/>
      <c r="Z773" s="41"/>
      <c r="AA773" s="41"/>
      <c r="AB773" s="15"/>
      <c r="AC773" s="15"/>
      <c r="AD773" s="15"/>
      <c r="AE773" s="15"/>
      <c r="AF773" s="15"/>
      <c r="AG773" s="15"/>
      <c r="AH773" s="15"/>
      <c r="AI773" s="15"/>
      <c r="AJ773" s="41"/>
      <c r="AK773" s="15"/>
      <c r="AL773" s="15"/>
      <c r="AM773" s="15"/>
      <c r="AN773" s="15"/>
      <c r="AO773" s="15"/>
      <c r="AP773" s="15"/>
      <c r="AQ773" s="15"/>
      <c r="AR773" s="15"/>
      <c r="AS773" s="15"/>
      <c r="AT773" s="15"/>
      <c r="AU773" s="15"/>
      <c r="AV773" s="15"/>
      <c r="AW773" s="15"/>
      <c r="AX773" s="15"/>
      <c r="AY773" s="15"/>
      <c r="AZ773" s="10">
        <v>1</v>
      </c>
      <c r="BA773" t="s">
        <v>22</v>
      </c>
      <c r="BB773" t="s">
        <v>88</v>
      </c>
      <c r="BD773" s="39" t="str">
        <f t="shared" si="25"/>
        <v>01/396129509VBukalapak</v>
      </c>
    </row>
    <row r="774" spans="2:56" ht="13.5" customHeight="1" x14ac:dyDescent="0.35">
      <c r="B774" s="10" t="s">
        <v>17</v>
      </c>
      <c r="C774" s="10" t="s">
        <v>2657</v>
      </c>
      <c r="D774" s="10" t="s">
        <v>65</v>
      </c>
      <c r="E774" s="10" t="s">
        <v>66</v>
      </c>
      <c r="F774" s="10" t="s">
        <v>9749</v>
      </c>
      <c r="G774" s="137" t="s">
        <v>9749</v>
      </c>
      <c r="H774" s="10"/>
      <c r="I774" s="10" t="s">
        <v>2174</v>
      </c>
      <c r="J774" s="10" t="s">
        <v>10019</v>
      </c>
      <c r="K774" s="10" t="s">
        <v>11061</v>
      </c>
      <c r="L774" s="98">
        <f>IFERROR(VLOOKUP($F774&amp;$C774,Sales!$J:$W,9,0),0)</f>
        <v>0</v>
      </c>
      <c r="M774" s="98">
        <f>IFERROR(VLOOKUP($F774&amp;$C774,Sales!$J:$W,10,0),0)</f>
        <v>0</v>
      </c>
      <c r="N774" s="98">
        <f>IFERROR(VLOOKUP($F774&amp;$C774,Sales!$J:$W,11,0),0)</f>
        <v>0</v>
      </c>
      <c r="O774" s="98">
        <f>IFERROR(VLOOKUP($F774&amp;$C774,Sales!$J:$W,12,0),0)</f>
        <v>0</v>
      </c>
      <c r="P774" s="98">
        <f>IFERROR(VLOOKUP($F774&amp;$C774,Sales!$J:$W,13,0),0)</f>
        <v>0</v>
      </c>
      <c r="Q774" s="98">
        <f>IFERROR(VLOOKUP($F774&amp;$C774,Sales!$A:$H,7,0),0)</f>
        <v>0</v>
      </c>
      <c r="R774" s="41" t="str">
        <f t="shared" si="24"/>
        <v>ERROR</v>
      </c>
      <c r="S774" s="15"/>
      <c r="T774" s="15"/>
      <c r="U774" s="15"/>
      <c r="V774" s="15"/>
      <c r="W774" s="15"/>
      <c r="X774" s="15"/>
      <c r="Y774" s="41"/>
      <c r="Z774" s="41"/>
      <c r="AA774" s="41"/>
      <c r="AB774" s="15"/>
      <c r="AC774" s="15"/>
      <c r="AD774" s="15"/>
      <c r="AE774" s="15"/>
      <c r="AF774" s="15"/>
      <c r="AG774" s="15"/>
      <c r="AH774" s="15"/>
      <c r="AI774" s="15"/>
      <c r="AJ774" s="41"/>
      <c r="AK774" s="15"/>
      <c r="AL774" s="15"/>
      <c r="AM774" s="15"/>
      <c r="AN774" s="15"/>
      <c r="AO774" s="15"/>
      <c r="AP774" s="15"/>
      <c r="AQ774" s="15"/>
      <c r="AR774" s="15"/>
      <c r="AS774" s="15"/>
      <c r="AT774" s="15"/>
      <c r="AU774" s="15"/>
      <c r="AV774" s="15"/>
      <c r="AW774" s="15"/>
      <c r="AX774" s="15"/>
      <c r="AY774" s="15"/>
      <c r="AZ774" s="10">
        <v>1</v>
      </c>
      <c r="BA774" t="s">
        <v>22</v>
      </c>
      <c r="BB774" t="s">
        <v>88</v>
      </c>
      <c r="BD774" s="39" t="str">
        <f t="shared" si="25"/>
        <v>01/396129509WBukalapak</v>
      </c>
    </row>
    <row r="775" spans="2:56" ht="13.5" customHeight="1" x14ac:dyDescent="0.35">
      <c r="B775" s="10" t="s">
        <v>17</v>
      </c>
      <c r="C775" s="10" t="s">
        <v>2657</v>
      </c>
      <c r="D775" s="10" t="s">
        <v>65</v>
      </c>
      <c r="E775" s="10" t="s">
        <v>66</v>
      </c>
      <c r="F775" s="10" t="s">
        <v>9750</v>
      </c>
      <c r="G775" s="137" t="s">
        <v>9750</v>
      </c>
      <c r="H775" s="10"/>
      <c r="I775" s="10" t="s">
        <v>2227</v>
      </c>
      <c r="J775" s="10" t="s">
        <v>10020</v>
      </c>
      <c r="K775" s="10" t="s">
        <v>11062</v>
      </c>
      <c r="L775" s="98">
        <f>IFERROR(VLOOKUP($F775&amp;$C775,Sales!$J:$W,9,0),0)</f>
        <v>0</v>
      </c>
      <c r="M775" s="98">
        <f>IFERROR(VLOOKUP($F775&amp;$C775,Sales!$J:$W,10,0),0)</f>
        <v>0</v>
      </c>
      <c r="N775" s="98">
        <f>IFERROR(VLOOKUP($F775&amp;$C775,Sales!$J:$W,11,0),0)</f>
        <v>0</v>
      </c>
      <c r="O775" s="98">
        <f>IFERROR(VLOOKUP($F775&amp;$C775,Sales!$J:$W,12,0),0)</f>
        <v>0</v>
      </c>
      <c r="P775" s="98">
        <f>IFERROR(VLOOKUP($F775&amp;$C775,Sales!$J:$W,13,0),0)</f>
        <v>0</v>
      </c>
      <c r="Q775" s="98">
        <f>IFERROR(VLOOKUP($F775&amp;$C775,Sales!$A:$H,7,0),0)</f>
        <v>0</v>
      </c>
      <c r="R775" s="41" t="str">
        <f t="shared" si="24"/>
        <v>ERROR</v>
      </c>
      <c r="S775" s="15"/>
      <c r="T775" s="15"/>
      <c r="U775" s="15"/>
      <c r="V775" s="15"/>
      <c r="W775" s="15"/>
      <c r="X775" s="15"/>
      <c r="Y775" s="41"/>
      <c r="Z775" s="41"/>
      <c r="AA775" s="41"/>
      <c r="AB775" s="15"/>
      <c r="AC775" s="15"/>
      <c r="AD775" s="15"/>
      <c r="AE775" s="15"/>
      <c r="AF775" s="15"/>
      <c r="AG775" s="15"/>
      <c r="AH775" s="15"/>
      <c r="AI775" s="15"/>
      <c r="AJ775" s="41"/>
      <c r="AK775" s="15"/>
      <c r="AL775" s="15"/>
      <c r="AM775" s="15"/>
      <c r="AN775" s="15"/>
      <c r="AO775" s="15"/>
      <c r="AP775" s="15"/>
      <c r="AQ775" s="15"/>
      <c r="AR775" s="15"/>
      <c r="AS775" s="15"/>
      <c r="AT775" s="15"/>
      <c r="AU775" s="15"/>
      <c r="AV775" s="15"/>
      <c r="AW775" s="15"/>
      <c r="AX775" s="15"/>
      <c r="AY775" s="15"/>
      <c r="AZ775" s="10">
        <v>1</v>
      </c>
      <c r="BA775" t="s">
        <v>22</v>
      </c>
      <c r="BB775" t="s">
        <v>88</v>
      </c>
      <c r="BD775" s="39" t="str">
        <f t="shared" si="25"/>
        <v>01/396129509XBukalapak</v>
      </c>
    </row>
    <row r="776" spans="2:56" ht="13.5" customHeight="1" x14ac:dyDescent="0.35">
      <c r="B776" s="10" t="s">
        <v>17</v>
      </c>
      <c r="C776" s="10" t="s">
        <v>2657</v>
      </c>
      <c r="D776" s="10" t="s">
        <v>65</v>
      </c>
      <c r="E776" s="10" t="s">
        <v>66</v>
      </c>
      <c r="F776" s="10" t="s">
        <v>9747</v>
      </c>
      <c r="G776" s="137" t="s">
        <v>9747</v>
      </c>
      <c r="H776" s="10"/>
      <c r="I776" s="10">
        <v>4902430622080</v>
      </c>
      <c r="J776" s="10" t="s">
        <v>10021</v>
      </c>
      <c r="K776" s="10" t="s">
        <v>11063</v>
      </c>
      <c r="L776" s="98">
        <f>IFERROR(VLOOKUP($F776&amp;$C776,Sales!$J:$W,9,0),0)</f>
        <v>0</v>
      </c>
      <c r="M776" s="98">
        <f>IFERROR(VLOOKUP($F776&amp;$C776,Sales!$J:$W,10,0),0)</f>
        <v>0</v>
      </c>
      <c r="N776" s="98">
        <f>IFERROR(VLOOKUP($F776&amp;$C776,Sales!$J:$W,11,0),0)</f>
        <v>0</v>
      </c>
      <c r="O776" s="98">
        <f>IFERROR(VLOOKUP($F776&amp;$C776,Sales!$J:$W,12,0),0)</f>
        <v>0</v>
      </c>
      <c r="P776" s="98">
        <f>IFERROR(VLOOKUP($F776&amp;$C776,Sales!$J:$W,13,0),0)</f>
        <v>0</v>
      </c>
      <c r="Q776" s="98">
        <f>IFERROR(VLOOKUP($F776&amp;$C776,Sales!$A:$H,7,0),0)</f>
        <v>0</v>
      </c>
      <c r="R776" s="41" t="str">
        <f t="shared" si="24"/>
        <v>ERROR</v>
      </c>
      <c r="S776" s="15"/>
      <c r="T776" s="15"/>
      <c r="U776" s="15"/>
      <c r="V776" s="15"/>
      <c r="W776" s="15"/>
      <c r="X776" s="15"/>
      <c r="Y776" s="41"/>
      <c r="Z776" s="41"/>
      <c r="AA776" s="41"/>
      <c r="AB776" s="15"/>
      <c r="AC776" s="15"/>
      <c r="AD776" s="15"/>
      <c r="AE776" s="15"/>
      <c r="AF776" s="15"/>
      <c r="AG776" s="15"/>
      <c r="AH776" s="15"/>
      <c r="AI776" s="15"/>
      <c r="AJ776" s="41"/>
      <c r="AK776" s="15"/>
      <c r="AL776" s="15"/>
      <c r="AM776" s="15"/>
      <c r="AN776" s="15"/>
      <c r="AO776" s="15"/>
      <c r="AP776" s="15"/>
      <c r="AQ776" s="15"/>
      <c r="AR776" s="15"/>
      <c r="AS776" s="15"/>
      <c r="AT776" s="15"/>
      <c r="AU776" s="15"/>
      <c r="AV776" s="15"/>
      <c r="AW776" s="15"/>
      <c r="AX776" s="15"/>
      <c r="AY776" s="15"/>
      <c r="AZ776" s="10">
        <v>1</v>
      </c>
      <c r="BA776" t="s">
        <v>22</v>
      </c>
      <c r="BB776" t="s">
        <v>88</v>
      </c>
      <c r="BD776" s="39" t="str">
        <f t="shared" si="25"/>
        <v>01/326127307VBukalapak</v>
      </c>
    </row>
    <row r="777" spans="2:56" ht="13.5" customHeight="1" x14ac:dyDescent="0.35">
      <c r="B777" s="10" t="s">
        <v>17</v>
      </c>
      <c r="C777" s="10" t="s">
        <v>2657</v>
      </c>
      <c r="D777" s="10" t="s">
        <v>65</v>
      </c>
      <c r="E777" s="10" t="s">
        <v>66</v>
      </c>
      <c r="F777" s="10" t="s">
        <v>9751</v>
      </c>
      <c r="G777" s="137" t="s">
        <v>9751</v>
      </c>
      <c r="H777" s="10"/>
      <c r="I777" s="10" t="s">
        <v>2259</v>
      </c>
      <c r="J777" s="10" t="s">
        <v>10022</v>
      </c>
      <c r="K777" s="10" t="s">
        <v>11064</v>
      </c>
      <c r="L777" s="98">
        <f>IFERROR(VLOOKUP($F777&amp;$C777,Sales!$J:$W,9,0),0)</f>
        <v>0</v>
      </c>
      <c r="M777" s="98">
        <f>IFERROR(VLOOKUP($F777&amp;$C777,Sales!$J:$W,10,0),0)</f>
        <v>0</v>
      </c>
      <c r="N777" s="98">
        <f>IFERROR(VLOOKUP($F777&amp;$C777,Sales!$J:$W,11,0),0)</f>
        <v>0</v>
      </c>
      <c r="O777" s="98">
        <f>IFERROR(VLOOKUP($F777&amp;$C777,Sales!$J:$W,12,0),0)</f>
        <v>0</v>
      </c>
      <c r="P777" s="98">
        <f>IFERROR(VLOOKUP($F777&amp;$C777,Sales!$J:$W,13,0),0)</f>
        <v>0</v>
      </c>
      <c r="Q777" s="98">
        <f>IFERROR(VLOOKUP($F777&amp;$C777,Sales!$A:$H,7,0),0)</f>
        <v>0</v>
      </c>
      <c r="R777" s="41" t="str">
        <f t="shared" si="24"/>
        <v>ERROR</v>
      </c>
      <c r="S777" s="15"/>
      <c r="T777" s="15"/>
      <c r="U777" s="15"/>
      <c r="V777" s="15"/>
      <c r="W777" s="15"/>
      <c r="X777" s="15"/>
      <c r="Y777" s="41"/>
      <c r="Z777" s="41"/>
      <c r="AA777" s="41"/>
      <c r="AB777" s="15"/>
      <c r="AC777" s="15"/>
      <c r="AD777" s="15"/>
      <c r="AE777" s="15"/>
      <c r="AF777" s="15"/>
      <c r="AG777" s="15"/>
      <c r="AH777" s="15"/>
      <c r="AI777" s="15"/>
      <c r="AJ777" s="41"/>
      <c r="AK777" s="15"/>
      <c r="AL777" s="15"/>
      <c r="AM777" s="15"/>
      <c r="AN777" s="15"/>
      <c r="AO777" s="15"/>
      <c r="AP777" s="15"/>
      <c r="AQ777" s="15"/>
      <c r="AR777" s="15"/>
      <c r="AS777" s="15"/>
      <c r="AT777" s="15"/>
      <c r="AU777" s="15"/>
      <c r="AV777" s="15"/>
      <c r="AW777" s="15"/>
      <c r="AX777" s="15"/>
      <c r="AY777" s="15"/>
      <c r="AZ777" s="10">
        <v>1</v>
      </c>
      <c r="BA777" t="s">
        <v>22</v>
      </c>
      <c r="BB777" t="s">
        <v>88</v>
      </c>
      <c r="BD777" s="39" t="str">
        <f t="shared" si="25"/>
        <v>01/396129509YBukalapak</v>
      </c>
    </row>
    <row r="778" spans="2:56" ht="13.5" customHeight="1" x14ac:dyDescent="0.35">
      <c r="B778" s="10" t="s">
        <v>17</v>
      </c>
      <c r="C778" s="10" t="s">
        <v>2657</v>
      </c>
      <c r="D778" s="10" t="s">
        <v>65</v>
      </c>
      <c r="E778" s="10" t="s">
        <v>66</v>
      </c>
      <c r="F778" s="10" t="s">
        <v>9752</v>
      </c>
      <c r="G778" s="137" t="s">
        <v>9752</v>
      </c>
      <c r="H778" s="10"/>
      <c r="I778" s="10" t="s">
        <v>2413</v>
      </c>
      <c r="J778" s="10" t="s">
        <v>10023</v>
      </c>
      <c r="K778" s="10" t="s">
        <v>11065</v>
      </c>
      <c r="L778" s="98">
        <f>IFERROR(VLOOKUP($F778&amp;$C778,Sales!$J:$W,9,0),0)</f>
        <v>0</v>
      </c>
      <c r="M778" s="98">
        <f>IFERROR(VLOOKUP($F778&amp;$C778,Sales!$J:$W,10,0),0)</f>
        <v>0</v>
      </c>
      <c r="N778" s="98">
        <f>IFERROR(VLOOKUP($F778&amp;$C778,Sales!$J:$W,11,0),0)</f>
        <v>0</v>
      </c>
      <c r="O778" s="98">
        <f>IFERROR(VLOOKUP($F778&amp;$C778,Sales!$J:$W,12,0),0)</f>
        <v>0</v>
      </c>
      <c r="P778" s="98">
        <f>IFERROR(VLOOKUP($F778&amp;$C778,Sales!$J:$W,13,0),0)</f>
        <v>0</v>
      </c>
      <c r="Q778" s="98">
        <f>IFERROR(VLOOKUP($F778&amp;$C778,Sales!$A:$H,7,0),0)</f>
        <v>0</v>
      </c>
      <c r="R778" s="41" t="str">
        <f t="shared" si="24"/>
        <v>ERROR</v>
      </c>
      <c r="S778" s="15"/>
      <c r="T778" s="15"/>
      <c r="U778" s="15"/>
      <c r="V778" s="15"/>
      <c r="W778" s="15"/>
      <c r="X778" s="15"/>
      <c r="Y778" s="41"/>
      <c r="Z778" s="41"/>
      <c r="AA778" s="41"/>
      <c r="AB778" s="15"/>
      <c r="AC778" s="15"/>
      <c r="AD778" s="15"/>
      <c r="AE778" s="15"/>
      <c r="AF778" s="15"/>
      <c r="AG778" s="15"/>
      <c r="AH778" s="15"/>
      <c r="AI778" s="15"/>
      <c r="AJ778" s="41"/>
      <c r="AK778" s="15"/>
      <c r="AL778" s="15"/>
      <c r="AM778" s="15"/>
      <c r="AN778" s="15"/>
      <c r="AO778" s="15"/>
      <c r="AP778" s="15"/>
      <c r="AQ778" s="15"/>
      <c r="AR778" s="15"/>
      <c r="AS778" s="15"/>
      <c r="AT778" s="15"/>
      <c r="AU778" s="15"/>
      <c r="AV778" s="15"/>
      <c r="AW778" s="15"/>
      <c r="AX778" s="15"/>
      <c r="AY778" s="15"/>
      <c r="AZ778" s="10">
        <v>1</v>
      </c>
      <c r="BA778" t="s">
        <v>22</v>
      </c>
      <c r="BB778" t="s">
        <v>88</v>
      </c>
      <c r="BD778" s="39" t="str">
        <f t="shared" si="25"/>
        <v>01/396129509ZBukalapak</v>
      </c>
    </row>
    <row r="779" spans="2:56" ht="13.5" customHeight="1" x14ac:dyDescent="0.35">
      <c r="B779" s="10" t="s">
        <v>17</v>
      </c>
      <c r="C779" s="10" t="s">
        <v>2657</v>
      </c>
      <c r="D779" s="10" t="s">
        <v>65</v>
      </c>
      <c r="E779" s="10" t="s">
        <v>66</v>
      </c>
      <c r="F779" s="10" t="s">
        <v>9753</v>
      </c>
      <c r="G779" s="137" t="s">
        <v>9753</v>
      </c>
      <c r="H779" s="10"/>
      <c r="I779" s="10" t="s">
        <v>2246</v>
      </c>
      <c r="J779" s="10" t="s">
        <v>10024</v>
      </c>
      <c r="K779" s="10" t="s">
        <v>11066</v>
      </c>
      <c r="L779" s="98">
        <f>IFERROR(VLOOKUP($F779&amp;$C779,Sales!$J:$W,9,0),0)</f>
        <v>0</v>
      </c>
      <c r="M779" s="98">
        <f>IFERROR(VLOOKUP($F779&amp;$C779,Sales!$J:$W,10,0),0)</f>
        <v>0</v>
      </c>
      <c r="N779" s="98">
        <f>IFERROR(VLOOKUP($F779&amp;$C779,Sales!$J:$W,11,0),0)</f>
        <v>0</v>
      </c>
      <c r="O779" s="98">
        <f>IFERROR(VLOOKUP($F779&amp;$C779,Sales!$J:$W,12,0),0)</f>
        <v>0</v>
      </c>
      <c r="P779" s="98">
        <f>IFERROR(VLOOKUP($F779&amp;$C779,Sales!$J:$W,13,0),0)</f>
        <v>0</v>
      </c>
      <c r="Q779" s="98">
        <f>IFERROR(VLOOKUP($F779&amp;$C779,Sales!$A:$H,7,0),0)</f>
        <v>0</v>
      </c>
      <c r="R779" s="41" t="str">
        <f t="shared" si="24"/>
        <v>ERROR</v>
      </c>
      <c r="S779" s="15"/>
      <c r="T779" s="15"/>
      <c r="U779" s="15"/>
      <c r="V779" s="15"/>
      <c r="W779" s="15"/>
      <c r="X779" s="15"/>
      <c r="Y779" s="41"/>
      <c r="Z779" s="41"/>
      <c r="AA779" s="41"/>
      <c r="AB779" s="15"/>
      <c r="AC779" s="15"/>
      <c r="AD779" s="15"/>
      <c r="AE779" s="15"/>
      <c r="AF779" s="15"/>
      <c r="AG779" s="15"/>
      <c r="AH779" s="15"/>
      <c r="AI779" s="15"/>
      <c r="AJ779" s="41"/>
      <c r="AK779" s="15"/>
      <c r="AL779" s="15"/>
      <c r="AM779" s="15"/>
      <c r="AN779" s="15"/>
      <c r="AO779" s="15"/>
      <c r="AP779" s="15"/>
      <c r="AQ779" s="15"/>
      <c r="AR779" s="15"/>
      <c r="AS779" s="15"/>
      <c r="AT779" s="15"/>
      <c r="AU779" s="15"/>
      <c r="AV779" s="15"/>
      <c r="AW779" s="15"/>
      <c r="AX779" s="15"/>
      <c r="AY779" s="15"/>
      <c r="AZ779" s="10">
        <v>1</v>
      </c>
      <c r="BA779" t="s">
        <v>22</v>
      </c>
      <c r="BB779" t="s">
        <v>88</v>
      </c>
      <c r="BD779" s="39" t="str">
        <f t="shared" si="25"/>
        <v>01/396129510ABukalapak</v>
      </c>
    </row>
    <row r="780" spans="2:56" ht="13.5" customHeight="1" x14ac:dyDescent="0.35">
      <c r="B780" s="10" t="s">
        <v>17</v>
      </c>
      <c r="C780" s="10" t="s">
        <v>2657</v>
      </c>
      <c r="D780" s="10" t="s">
        <v>65</v>
      </c>
      <c r="E780" s="10" t="s">
        <v>66</v>
      </c>
      <c r="F780" s="10" t="s">
        <v>9745</v>
      </c>
      <c r="G780" s="137" t="s">
        <v>9745</v>
      </c>
      <c r="H780" s="10"/>
      <c r="I780" s="10">
        <v>4987176081681</v>
      </c>
      <c r="J780" s="10" t="s">
        <v>10025</v>
      </c>
      <c r="K780" s="10" t="s">
        <v>11067</v>
      </c>
      <c r="L780" s="98">
        <f>IFERROR(VLOOKUP($F780&amp;$C780,Sales!$J:$W,9,0),0)</f>
        <v>0</v>
      </c>
      <c r="M780" s="98">
        <f>IFERROR(VLOOKUP($F780&amp;$C780,Sales!$J:$W,10,0),0)</f>
        <v>0</v>
      </c>
      <c r="N780" s="98">
        <f>IFERROR(VLOOKUP($F780&amp;$C780,Sales!$J:$W,11,0),0)</f>
        <v>0</v>
      </c>
      <c r="O780" s="98">
        <f>IFERROR(VLOOKUP($F780&amp;$C780,Sales!$J:$W,12,0),0)</f>
        <v>0</v>
      </c>
      <c r="P780" s="98">
        <f>IFERROR(VLOOKUP($F780&amp;$C780,Sales!$J:$W,13,0),0)</f>
        <v>0</v>
      </c>
      <c r="Q780" s="98">
        <f>IFERROR(VLOOKUP($F780&amp;$C780,Sales!$A:$H,7,0),0)</f>
        <v>0</v>
      </c>
      <c r="R780" s="41" t="str">
        <f t="shared" si="24"/>
        <v>ERROR</v>
      </c>
      <c r="S780" s="15"/>
      <c r="T780" s="15"/>
      <c r="U780" s="15"/>
      <c r="V780" s="15"/>
      <c r="W780" s="15"/>
      <c r="X780" s="15"/>
      <c r="Y780" s="41"/>
      <c r="Z780" s="41"/>
      <c r="AA780" s="41"/>
      <c r="AB780" s="15"/>
      <c r="AC780" s="15"/>
      <c r="AD780" s="15"/>
      <c r="AE780" s="15"/>
      <c r="AF780" s="15"/>
      <c r="AG780" s="15"/>
      <c r="AH780" s="15"/>
      <c r="AI780" s="15"/>
      <c r="AJ780" s="41"/>
      <c r="AK780" s="15"/>
      <c r="AL780" s="15"/>
      <c r="AM780" s="15"/>
      <c r="AN780" s="15"/>
      <c r="AO780" s="15"/>
      <c r="AP780" s="15"/>
      <c r="AQ780" s="15"/>
      <c r="AR780" s="15"/>
      <c r="AS780" s="15"/>
      <c r="AT780" s="15"/>
      <c r="AU780" s="15"/>
      <c r="AV780" s="15"/>
      <c r="AW780" s="15"/>
      <c r="AX780" s="15"/>
      <c r="AY780" s="15"/>
      <c r="AZ780" s="10">
        <v>1</v>
      </c>
      <c r="BA780" t="s">
        <v>22</v>
      </c>
      <c r="BB780" t="s">
        <v>88</v>
      </c>
      <c r="BD780" s="39" t="str">
        <f t="shared" si="25"/>
        <v>01/326127307TBukalapak</v>
      </c>
    </row>
    <row r="781" spans="2:56" ht="13.5" customHeight="1" x14ac:dyDescent="0.35">
      <c r="B781" s="10" t="s">
        <v>17</v>
      </c>
      <c r="C781" s="10" t="s">
        <v>2657</v>
      </c>
      <c r="D781" s="10" t="s">
        <v>65</v>
      </c>
      <c r="E781" s="10" t="s">
        <v>66</v>
      </c>
      <c r="F781" s="10" t="s">
        <v>9754</v>
      </c>
      <c r="G781" s="137" t="s">
        <v>9754</v>
      </c>
      <c r="H781" s="10"/>
      <c r="I781" s="10" t="s">
        <v>9782</v>
      </c>
      <c r="J781" s="10" t="s">
        <v>10026</v>
      </c>
      <c r="K781" s="10" t="s">
        <v>11068</v>
      </c>
      <c r="L781" s="98">
        <f>IFERROR(VLOOKUP($F781&amp;$C781,Sales!$J:$W,9,0),0)</f>
        <v>0</v>
      </c>
      <c r="M781" s="98">
        <f>IFERROR(VLOOKUP($F781&amp;$C781,Sales!$J:$W,10,0),0)</f>
        <v>0</v>
      </c>
      <c r="N781" s="98">
        <f>IFERROR(VLOOKUP($F781&amp;$C781,Sales!$J:$W,11,0),0)</f>
        <v>0</v>
      </c>
      <c r="O781" s="98">
        <f>IFERROR(VLOOKUP($F781&amp;$C781,Sales!$J:$W,12,0),0)</f>
        <v>0</v>
      </c>
      <c r="P781" s="98">
        <f>IFERROR(VLOOKUP($F781&amp;$C781,Sales!$J:$W,13,0),0)</f>
        <v>0</v>
      </c>
      <c r="Q781" s="98">
        <f>IFERROR(VLOOKUP($F781&amp;$C781,Sales!$A:$H,7,0),0)</f>
        <v>0</v>
      </c>
      <c r="R781" s="41" t="str">
        <f t="shared" si="24"/>
        <v>ERROR</v>
      </c>
      <c r="S781" s="15"/>
      <c r="T781" s="15"/>
      <c r="U781" s="15"/>
      <c r="V781" s="15"/>
      <c r="W781" s="15"/>
      <c r="X781" s="15"/>
      <c r="Y781" s="41"/>
      <c r="Z781" s="41"/>
      <c r="AA781" s="41"/>
      <c r="AB781" s="15"/>
      <c r="AC781" s="15"/>
      <c r="AD781" s="15"/>
      <c r="AE781" s="15"/>
      <c r="AF781" s="15"/>
      <c r="AG781" s="15"/>
      <c r="AH781" s="15"/>
      <c r="AI781" s="15"/>
      <c r="AJ781" s="41"/>
      <c r="AK781" s="15"/>
      <c r="AL781" s="15"/>
      <c r="AM781" s="15"/>
      <c r="AN781" s="15"/>
      <c r="AO781" s="15"/>
      <c r="AP781" s="15"/>
      <c r="AQ781" s="15"/>
      <c r="AR781" s="15"/>
      <c r="AS781" s="15"/>
      <c r="AT781" s="15"/>
      <c r="AU781" s="15"/>
      <c r="AV781" s="15"/>
      <c r="AW781" s="15"/>
      <c r="AX781" s="15"/>
      <c r="AY781" s="15"/>
      <c r="AZ781" s="10">
        <v>1</v>
      </c>
      <c r="BA781" t="s">
        <v>22</v>
      </c>
      <c r="BB781" t="s">
        <v>88</v>
      </c>
      <c r="BD781" s="39" t="str">
        <f t="shared" si="25"/>
        <v>01/396129510BBukalapak</v>
      </c>
    </row>
    <row r="782" spans="2:56" ht="13.5" customHeight="1" x14ac:dyDescent="0.35">
      <c r="B782" s="10" t="s">
        <v>17</v>
      </c>
      <c r="C782" s="10" t="s">
        <v>2657</v>
      </c>
      <c r="D782" s="10" t="s">
        <v>65</v>
      </c>
      <c r="E782" s="10" t="s">
        <v>66</v>
      </c>
      <c r="F782" s="10" t="s">
        <v>9755</v>
      </c>
      <c r="G782" s="137" t="s">
        <v>9755</v>
      </c>
      <c r="H782" s="10"/>
      <c r="I782" s="10" t="s">
        <v>9783</v>
      </c>
      <c r="J782" s="10" t="s">
        <v>10027</v>
      </c>
      <c r="K782" s="10" t="s">
        <v>11069</v>
      </c>
      <c r="L782" s="98">
        <f>IFERROR(VLOOKUP($F782&amp;$C782,Sales!$J:$W,9,0),0)</f>
        <v>0</v>
      </c>
      <c r="M782" s="98">
        <f>IFERROR(VLOOKUP($F782&amp;$C782,Sales!$J:$W,10,0),0)</f>
        <v>0</v>
      </c>
      <c r="N782" s="98">
        <f>IFERROR(VLOOKUP($F782&amp;$C782,Sales!$J:$W,11,0),0)</f>
        <v>0</v>
      </c>
      <c r="O782" s="98">
        <f>IFERROR(VLOOKUP($F782&amp;$C782,Sales!$J:$W,12,0),0)</f>
        <v>0</v>
      </c>
      <c r="P782" s="98">
        <f>IFERROR(VLOOKUP($F782&amp;$C782,Sales!$J:$W,13,0),0)</f>
        <v>0</v>
      </c>
      <c r="Q782" s="98">
        <f>IFERROR(VLOOKUP($F782&amp;$C782,Sales!$A:$H,7,0),0)</f>
        <v>0</v>
      </c>
      <c r="R782" s="41" t="str">
        <f t="shared" si="24"/>
        <v>ERROR</v>
      </c>
      <c r="S782" s="15"/>
      <c r="T782" s="15"/>
      <c r="U782" s="15"/>
      <c r="V782" s="15"/>
      <c r="W782" s="15"/>
      <c r="X782" s="15"/>
      <c r="Y782" s="41"/>
      <c r="Z782" s="41"/>
      <c r="AA782" s="41"/>
      <c r="AB782" s="15"/>
      <c r="AC782" s="15"/>
      <c r="AD782" s="15"/>
      <c r="AE782" s="15"/>
      <c r="AF782" s="15"/>
      <c r="AG782" s="15"/>
      <c r="AH782" s="15"/>
      <c r="AI782" s="15"/>
      <c r="AJ782" s="41"/>
      <c r="AK782" s="15"/>
      <c r="AL782" s="15"/>
      <c r="AM782" s="15"/>
      <c r="AN782" s="15"/>
      <c r="AO782" s="15"/>
      <c r="AP782" s="15"/>
      <c r="AQ782" s="15"/>
      <c r="AR782" s="15"/>
      <c r="AS782" s="15"/>
      <c r="AT782" s="15"/>
      <c r="AU782" s="15"/>
      <c r="AV782" s="15"/>
      <c r="AW782" s="15"/>
      <c r="AX782" s="15"/>
      <c r="AY782" s="15"/>
      <c r="AZ782" s="10">
        <v>1</v>
      </c>
      <c r="BA782" t="s">
        <v>22</v>
      </c>
      <c r="BB782" t="s">
        <v>88</v>
      </c>
      <c r="BD782" s="39" t="str">
        <f t="shared" si="25"/>
        <v>01/396129510CBukalapak</v>
      </c>
    </row>
    <row r="783" spans="2:56" ht="13.5" customHeight="1" x14ac:dyDescent="0.35">
      <c r="B783" s="10" t="s">
        <v>17</v>
      </c>
      <c r="C783" s="10" t="s">
        <v>2657</v>
      </c>
      <c r="D783" s="10" t="s">
        <v>65</v>
      </c>
      <c r="E783" s="10" t="s">
        <v>66</v>
      </c>
      <c r="F783" s="10" t="s">
        <v>9756</v>
      </c>
      <c r="G783" s="137" t="s">
        <v>9756</v>
      </c>
      <c r="H783" s="10"/>
      <c r="I783" s="10" t="s">
        <v>9784</v>
      </c>
      <c r="J783" s="10" t="s">
        <v>10028</v>
      </c>
      <c r="K783" s="10" t="s">
        <v>11070</v>
      </c>
      <c r="L783" s="98">
        <f>IFERROR(VLOOKUP($F783&amp;$C783,Sales!$J:$W,9,0),0)</f>
        <v>0</v>
      </c>
      <c r="M783" s="98">
        <f>IFERROR(VLOOKUP($F783&amp;$C783,Sales!$J:$W,10,0),0)</f>
        <v>0</v>
      </c>
      <c r="N783" s="98">
        <f>IFERROR(VLOOKUP($F783&amp;$C783,Sales!$J:$W,11,0),0)</f>
        <v>0</v>
      </c>
      <c r="O783" s="98">
        <f>IFERROR(VLOOKUP($F783&amp;$C783,Sales!$J:$W,12,0),0)</f>
        <v>0</v>
      </c>
      <c r="P783" s="98">
        <f>IFERROR(VLOOKUP($F783&amp;$C783,Sales!$J:$W,13,0),0)</f>
        <v>0</v>
      </c>
      <c r="Q783" s="98">
        <f>IFERROR(VLOOKUP($F783&amp;$C783,Sales!$A:$H,7,0),0)</f>
        <v>0</v>
      </c>
      <c r="R783" s="41" t="str">
        <f t="shared" si="24"/>
        <v>ERROR</v>
      </c>
      <c r="S783" s="15"/>
      <c r="T783" s="15"/>
      <c r="U783" s="15"/>
      <c r="V783" s="15"/>
      <c r="W783" s="15"/>
      <c r="X783" s="15"/>
      <c r="Y783" s="41"/>
      <c r="Z783" s="41"/>
      <c r="AA783" s="41"/>
      <c r="AB783" s="15"/>
      <c r="AC783" s="15"/>
      <c r="AD783" s="15"/>
      <c r="AE783" s="15"/>
      <c r="AF783" s="15"/>
      <c r="AG783" s="15"/>
      <c r="AH783" s="15"/>
      <c r="AI783" s="15"/>
      <c r="AJ783" s="41"/>
      <c r="AK783" s="15"/>
      <c r="AL783" s="15"/>
      <c r="AM783" s="15"/>
      <c r="AN783" s="15"/>
      <c r="AO783" s="15"/>
      <c r="AP783" s="15"/>
      <c r="AQ783" s="15"/>
      <c r="AR783" s="15"/>
      <c r="AS783" s="15"/>
      <c r="AT783" s="15"/>
      <c r="AU783" s="15"/>
      <c r="AV783" s="15"/>
      <c r="AW783" s="15"/>
      <c r="AX783" s="15"/>
      <c r="AY783" s="15"/>
      <c r="AZ783" s="10">
        <v>1</v>
      </c>
      <c r="BA783" t="s">
        <v>22</v>
      </c>
      <c r="BB783" t="s">
        <v>88</v>
      </c>
      <c r="BD783" s="39" t="str">
        <f t="shared" si="25"/>
        <v>01/396129510DBukalapak</v>
      </c>
    </row>
    <row r="784" spans="2:56" ht="13.5" customHeight="1" x14ac:dyDescent="0.35">
      <c r="B784" s="10" t="s">
        <v>17</v>
      </c>
      <c r="C784" s="10" t="s">
        <v>2657</v>
      </c>
      <c r="D784" s="10" t="s">
        <v>65</v>
      </c>
      <c r="E784" s="10" t="s">
        <v>66</v>
      </c>
      <c r="F784" s="10" t="s">
        <v>9787</v>
      </c>
      <c r="G784" s="137" t="s">
        <v>9787</v>
      </c>
      <c r="H784" s="10"/>
      <c r="I784" s="10" t="s">
        <v>9785</v>
      </c>
      <c r="J784" s="10" t="s">
        <v>10029</v>
      </c>
      <c r="K784" s="10" t="s">
        <v>11071</v>
      </c>
      <c r="L784" s="98">
        <f>IFERROR(VLOOKUP($F784&amp;$C784,Sales!$J:$W,9,0),0)</f>
        <v>0</v>
      </c>
      <c r="M784" s="98">
        <f>IFERROR(VLOOKUP($F784&amp;$C784,Sales!$J:$W,10,0),0)</f>
        <v>0</v>
      </c>
      <c r="N784" s="98">
        <f>IFERROR(VLOOKUP($F784&amp;$C784,Sales!$J:$W,11,0),0)</f>
        <v>0</v>
      </c>
      <c r="O784" s="98">
        <f>IFERROR(VLOOKUP($F784&amp;$C784,Sales!$J:$W,12,0),0)</f>
        <v>0</v>
      </c>
      <c r="P784" s="98">
        <f>IFERROR(VLOOKUP($F784&amp;$C784,Sales!$J:$W,13,0),0)</f>
        <v>0</v>
      </c>
      <c r="Q784" s="98">
        <f>IFERROR(VLOOKUP($F784&amp;$C784,Sales!$A:$H,7,0),0)</f>
        <v>0</v>
      </c>
      <c r="R784" s="41" t="str">
        <f t="shared" si="24"/>
        <v>ERROR</v>
      </c>
      <c r="S784" s="15"/>
      <c r="T784" s="15"/>
      <c r="U784" s="15"/>
      <c r="V784" s="15"/>
      <c r="W784" s="15"/>
      <c r="X784" s="15"/>
      <c r="Y784" s="41"/>
      <c r="Z784" s="41"/>
      <c r="AA784" s="41"/>
      <c r="AB784" s="15"/>
      <c r="AC784" s="15"/>
      <c r="AD784" s="15"/>
      <c r="AE784" s="15"/>
      <c r="AF784" s="15"/>
      <c r="AG784" s="15"/>
      <c r="AH784" s="15"/>
      <c r="AI784" s="15"/>
      <c r="AJ784" s="41"/>
      <c r="AK784" s="15"/>
      <c r="AL784" s="15"/>
      <c r="AM784" s="15"/>
      <c r="AN784" s="15"/>
      <c r="AO784" s="15"/>
      <c r="AP784" s="15"/>
      <c r="AQ784" s="15"/>
      <c r="AR784" s="15"/>
      <c r="AS784" s="15"/>
      <c r="AT784" s="15"/>
      <c r="AU784" s="15"/>
      <c r="AV784" s="15"/>
      <c r="AW784" s="15"/>
      <c r="AX784" s="15"/>
      <c r="AY784" s="15"/>
      <c r="AZ784" s="10">
        <v>1</v>
      </c>
      <c r="BA784" t="s">
        <v>22</v>
      </c>
      <c r="BB784" t="s">
        <v>88</v>
      </c>
      <c r="BD784" s="39" t="str">
        <f t="shared" si="25"/>
        <v>01/396130001QBukalapak</v>
      </c>
    </row>
    <row r="785" spans="2:59" ht="13.5" customHeight="1" x14ac:dyDescent="0.35">
      <c r="B785" s="10" t="s">
        <v>17</v>
      </c>
      <c r="C785" s="10" t="s">
        <v>2657</v>
      </c>
      <c r="D785" s="10" t="s">
        <v>10003</v>
      </c>
      <c r="E785" s="10" t="s">
        <v>695</v>
      </c>
      <c r="F785" s="10" t="s">
        <v>9876</v>
      </c>
      <c r="G785" s="137" t="s">
        <v>9876</v>
      </c>
      <c r="H785" s="10"/>
      <c r="I785" s="10">
        <v>8994573590247</v>
      </c>
      <c r="J785" s="10" t="s">
        <v>10030</v>
      </c>
      <c r="K785" s="10" t="s">
        <v>11072</v>
      </c>
      <c r="L785" s="98">
        <f>IFERROR(VLOOKUP($F785&amp;$C785,Sales!$J:$W,9,0),0)</f>
        <v>0</v>
      </c>
      <c r="M785" s="98">
        <f>IFERROR(VLOOKUP($F785&amp;$C785,Sales!$J:$W,10,0),0)</f>
        <v>0</v>
      </c>
      <c r="N785" s="98">
        <f>IFERROR(VLOOKUP($F785&amp;$C785,Sales!$J:$W,11,0),0)</f>
        <v>0</v>
      </c>
      <c r="O785" s="98">
        <f>IFERROR(VLOOKUP($F785&amp;$C785,Sales!$J:$W,12,0),0)</f>
        <v>0</v>
      </c>
      <c r="P785" s="98">
        <f>IFERROR(VLOOKUP($F785&amp;$C785,Sales!$J:$W,13,0),0)</f>
        <v>0</v>
      </c>
      <c r="Q785" s="98">
        <f>IFERROR(VLOOKUP($F785&amp;$C785,Sales!$A:$H,7,0),0)</f>
        <v>0</v>
      </c>
      <c r="R785" s="41">
        <f t="shared" si="24"/>
        <v>1</v>
      </c>
      <c r="S785" s="15">
        <v>1</v>
      </c>
      <c r="T785" s="15"/>
      <c r="U785" s="15"/>
      <c r="V785" s="15">
        <v>1</v>
      </c>
      <c r="W785" s="15">
        <v>1</v>
      </c>
      <c r="X785" s="15">
        <v>1</v>
      </c>
      <c r="Y785" s="41">
        <v>1</v>
      </c>
      <c r="Z785" s="41">
        <v>1</v>
      </c>
      <c r="AA785" s="41"/>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0">
        <v>1</v>
      </c>
      <c r="BA785" t="s">
        <v>22</v>
      </c>
      <c r="BB785" t="s">
        <v>23</v>
      </c>
      <c r="BD785" s="39" t="str">
        <f t="shared" si="25"/>
        <v>01/267230401FBukalapak</v>
      </c>
    </row>
    <row r="786" spans="2:59" ht="13.5" customHeight="1" x14ac:dyDescent="0.35">
      <c r="B786" s="10" t="s">
        <v>17</v>
      </c>
      <c r="C786" s="10" t="s">
        <v>2657</v>
      </c>
      <c r="D786" s="10" t="s">
        <v>10003</v>
      </c>
      <c r="E786" s="10" t="s">
        <v>695</v>
      </c>
      <c r="F786" s="10" t="s">
        <v>9886</v>
      </c>
      <c r="G786" s="137" t="s">
        <v>9886</v>
      </c>
      <c r="H786" s="10"/>
      <c r="I786" s="10">
        <v>8994573590254</v>
      </c>
      <c r="J786" s="10" t="s">
        <v>10031</v>
      </c>
      <c r="K786" s="10" t="s">
        <v>11073</v>
      </c>
      <c r="L786" s="98">
        <f>IFERROR(VLOOKUP($F786&amp;$C786,Sales!$J:$W,9,0),0)</f>
        <v>0</v>
      </c>
      <c r="M786" s="98">
        <f>IFERROR(VLOOKUP($F786&amp;$C786,Sales!$J:$W,10,0),0)</f>
        <v>0</v>
      </c>
      <c r="N786" s="98">
        <f>IFERROR(VLOOKUP($F786&amp;$C786,Sales!$J:$W,11,0),0)</f>
        <v>0</v>
      </c>
      <c r="O786" s="98">
        <f>IFERROR(VLOOKUP($F786&amp;$C786,Sales!$J:$W,12,0),0)</f>
        <v>0</v>
      </c>
      <c r="P786" s="98">
        <f>IFERROR(VLOOKUP($F786&amp;$C786,Sales!$J:$W,13,0),0)</f>
        <v>0</v>
      </c>
      <c r="Q786" s="98">
        <f>IFERROR(VLOOKUP($F786&amp;$C786,Sales!$A:$H,7,0),0)</f>
        <v>0</v>
      </c>
      <c r="R786" s="41" t="str">
        <f t="shared" si="24"/>
        <v>ERROR</v>
      </c>
      <c r="S786" s="15"/>
      <c r="T786" s="15"/>
      <c r="U786" s="15"/>
      <c r="V786" s="15"/>
      <c r="W786" s="15"/>
      <c r="X786" s="15"/>
      <c r="Y786" s="41"/>
      <c r="Z786" s="41"/>
      <c r="AA786" s="41"/>
      <c r="AB786" s="15"/>
      <c r="AC786" s="15"/>
      <c r="AD786" s="15"/>
      <c r="AE786" s="15"/>
      <c r="AF786" s="15"/>
      <c r="AG786" s="15"/>
      <c r="AH786" s="15"/>
      <c r="AI786" s="15"/>
      <c r="AJ786" s="41"/>
      <c r="AK786" s="15"/>
      <c r="AL786" s="15"/>
      <c r="AM786" s="15"/>
      <c r="AN786" s="15"/>
      <c r="AO786" s="15"/>
      <c r="AP786" s="15"/>
      <c r="AQ786" s="15"/>
      <c r="AR786" s="15"/>
      <c r="AS786" s="15"/>
      <c r="AT786" s="15"/>
      <c r="AU786" s="15"/>
      <c r="AV786" s="15"/>
      <c r="AW786" s="15"/>
      <c r="AX786" s="15"/>
      <c r="AY786" s="15"/>
      <c r="AZ786" s="10">
        <v>1</v>
      </c>
      <c r="BA786" t="s">
        <v>22</v>
      </c>
      <c r="BB786" t="s">
        <v>13210</v>
      </c>
      <c r="BD786" s="39" t="str">
        <f t="shared" si="25"/>
        <v>01/267230401EBukalapak</v>
      </c>
    </row>
    <row r="787" spans="2:59" ht="13.5" customHeight="1" x14ac:dyDescent="0.35">
      <c r="B787" s="10" t="s">
        <v>17</v>
      </c>
      <c r="C787" s="10" t="s">
        <v>2657</v>
      </c>
      <c r="D787" s="10" t="s">
        <v>10003</v>
      </c>
      <c r="E787" s="10" t="s">
        <v>695</v>
      </c>
      <c r="F787" s="10" t="s">
        <v>9885</v>
      </c>
      <c r="G787" s="137" t="s">
        <v>9885</v>
      </c>
      <c r="H787" s="10"/>
      <c r="I787" s="10">
        <v>8994573590445</v>
      </c>
      <c r="J787" s="10" t="s">
        <v>10032</v>
      </c>
      <c r="K787" s="10" t="s">
        <v>9925</v>
      </c>
      <c r="L787" s="98">
        <f>IFERROR(VLOOKUP($F787&amp;$C787,Sales!$J:$W,9,0),0)</f>
        <v>0</v>
      </c>
      <c r="M787" s="98">
        <f>IFERROR(VLOOKUP($F787&amp;$C787,Sales!$J:$W,10,0),0)</f>
        <v>0</v>
      </c>
      <c r="N787" s="98">
        <f>IFERROR(VLOOKUP($F787&amp;$C787,Sales!$J:$W,11,0),0)</f>
        <v>0</v>
      </c>
      <c r="O787" s="98">
        <f>IFERROR(VLOOKUP($F787&amp;$C787,Sales!$J:$W,12,0),0)</f>
        <v>0</v>
      </c>
      <c r="P787" s="98">
        <f>IFERROR(VLOOKUP($F787&amp;$C787,Sales!$J:$W,13,0),0)</f>
        <v>0</v>
      </c>
      <c r="Q787" s="98">
        <f>IFERROR(VLOOKUP($F787&amp;$C787,Sales!$A:$H,7,0),0)</f>
        <v>0</v>
      </c>
      <c r="R787" s="41" t="str">
        <f t="shared" si="24"/>
        <v>ERROR</v>
      </c>
      <c r="S787" s="15"/>
      <c r="T787" s="15"/>
      <c r="U787" s="15"/>
      <c r="V787" s="15"/>
      <c r="W787" s="15"/>
      <c r="X787" s="15"/>
      <c r="Y787" s="41"/>
      <c r="Z787" s="41"/>
      <c r="AA787" s="41"/>
      <c r="AB787" s="15"/>
      <c r="AC787" s="15"/>
      <c r="AD787" s="15"/>
      <c r="AE787" s="15"/>
      <c r="AF787" s="15"/>
      <c r="AG787" s="15"/>
      <c r="AH787" s="15"/>
      <c r="AI787" s="15"/>
      <c r="AJ787" s="41"/>
      <c r="AK787" s="15"/>
      <c r="AL787" s="15"/>
      <c r="AM787" s="15"/>
      <c r="AN787" s="15"/>
      <c r="AO787" s="15"/>
      <c r="AP787" s="15"/>
      <c r="AQ787" s="15"/>
      <c r="AR787" s="15"/>
      <c r="AS787" s="15"/>
      <c r="AT787" s="15"/>
      <c r="AU787" s="15"/>
      <c r="AV787" s="15"/>
      <c r="AW787" s="15"/>
      <c r="AX787" s="15"/>
      <c r="AY787" s="15"/>
      <c r="AZ787" s="10">
        <v>1</v>
      </c>
      <c r="BA787" t="s">
        <v>22</v>
      </c>
      <c r="BB787" t="s">
        <v>13210</v>
      </c>
      <c r="BD787" s="39" t="str">
        <f t="shared" si="25"/>
        <v>01/267230401DBukalapak</v>
      </c>
    </row>
    <row r="788" spans="2:59" ht="13.5" customHeight="1" x14ac:dyDescent="0.35">
      <c r="B788" s="10" t="s">
        <v>17</v>
      </c>
      <c r="C788" s="10" t="s">
        <v>2657</v>
      </c>
      <c r="D788" s="10" t="s">
        <v>10003</v>
      </c>
      <c r="E788" s="10" t="s">
        <v>695</v>
      </c>
      <c r="F788" s="10" t="s">
        <v>9826</v>
      </c>
      <c r="G788" s="137" t="s">
        <v>9826</v>
      </c>
      <c r="H788" s="10"/>
      <c r="I788" s="10">
        <v>8994573000340</v>
      </c>
      <c r="J788" s="10" t="s">
        <v>10033</v>
      </c>
      <c r="K788" s="10" t="s">
        <v>9927</v>
      </c>
      <c r="L788" s="98">
        <f>IFERROR(VLOOKUP($F788&amp;$C788,Sales!$J:$W,9,0),0)</f>
        <v>0</v>
      </c>
      <c r="M788" s="98">
        <f>IFERROR(VLOOKUP($F788&amp;$C788,Sales!$J:$W,10,0),0)</f>
        <v>0</v>
      </c>
      <c r="N788" s="98">
        <f>IFERROR(VLOOKUP($F788&amp;$C788,Sales!$J:$W,11,0),0)</f>
        <v>41981.981981981975</v>
      </c>
      <c r="O788" s="98">
        <f>IFERROR(VLOOKUP($F788&amp;$C788,Sales!$J:$W,12,0),0)</f>
        <v>0.33333333333333331</v>
      </c>
      <c r="P788" s="98">
        <f>IFERROR(VLOOKUP($F788&amp;$C788,Sales!$J:$W,13,0),0)</f>
        <v>13993.993993993992</v>
      </c>
      <c r="Q788" s="98">
        <f>IFERROR(VLOOKUP($F788&amp;$C788,Sales!$A:$H,7,0),0)</f>
        <v>0</v>
      </c>
      <c r="R788" s="41" t="str">
        <f t="shared" si="24"/>
        <v>ERROR</v>
      </c>
      <c r="S788" s="15"/>
      <c r="T788" s="15"/>
      <c r="U788" s="15"/>
      <c r="V788" s="15"/>
      <c r="W788" s="15"/>
      <c r="X788" s="15"/>
      <c r="Y788" s="41"/>
      <c r="Z788" s="41"/>
      <c r="AA788" s="41"/>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0">
        <v>1</v>
      </c>
      <c r="BA788" t="s">
        <v>22</v>
      </c>
      <c r="BB788" t="s">
        <v>23</v>
      </c>
      <c r="BD788" s="39" t="str">
        <f t="shared" si="25"/>
        <v>01/267230401ABukalapak</v>
      </c>
      <c r="BG788" t="s">
        <v>20607</v>
      </c>
    </row>
    <row r="789" spans="2:59" ht="13.5" customHeight="1" x14ac:dyDescent="0.35">
      <c r="B789" s="10" t="s">
        <v>17</v>
      </c>
      <c r="C789" s="10" t="s">
        <v>2657</v>
      </c>
      <c r="D789" s="10" t="s">
        <v>10003</v>
      </c>
      <c r="E789" s="10" t="s">
        <v>695</v>
      </c>
      <c r="F789" s="10" t="s">
        <v>9878</v>
      </c>
      <c r="G789" s="137" t="s">
        <v>9878</v>
      </c>
      <c r="H789" s="10"/>
      <c r="I789" s="10">
        <v>8994573590261</v>
      </c>
      <c r="J789" s="10" t="s">
        <v>10034</v>
      </c>
      <c r="K789" s="10" t="s">
        <v>9930</v>
      </c>
      <c r="L789" s="98">
        <f>IFERROR(VLOOKUP($F789&amp;$C789,Sales!$J:$W,9,0),0)</f>
        <v>0</v>
      </c>
      <c r="M789" s="98">
        <f>IFERROR(VLOOKUP($F789&amp;$C789,Sales!$J:$W,10,0),0)</f>
        <v>39369.369369369364</v>
      </c>
      <c r="N789" s="98">
        <f>IFERROR(VLOOKUP($F789&amp;$C789,Sales!$J:$W,11,0),0)</f>
        <v>0</v>
      </c>
      <c r="O789" s="98">
        <f>IFERROR(VLOOKUP($F789&amp;$C789,Sales!$J:$W,12,0),0)</f>
        <v>0.33333333333333331</v>
      </c>
      <c r="P789" s="98">
        <f>IFERROR(VLOOKUP($F789&amp;$C789,Sales!$J:$W,13,0),0)</f>
        <v>13123.123123123121</v>
      </c>
      <c r="Q789" s="98">
        <f>IFERROR(VLOOKUP($F789&amp;$C789,Sales!$A:$H,7,0),0)</f>
        <v>0</v>
      </c>
      <c r="R789" s="41">
        <f t="shared" si="24"/>
        <v>1</v>
      </c>
      <c r="S789" s="15">
        <v>1</v>
      </c>
      <c r="T789" s="15"/>
      <c r="U789" s="15"/>
      <c r="V789" s="15">
        <v>1</v>
      </c>
      <c r="W789" s="15">
        <v>1</v>
      </c>
      <c r="X789" s="15">
        <v>1</v>
      </c>
      <c r="Y789" s="41">
        <v>1</v>
      </c>
      <c r="Z789" s="41">
        <v>1</v>
      </c>
      <c r="AA789" s="41"/>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0">
        <v>1</v>
      </c>
      <c r="BA789" t="s">
        <v>22</v>
      </c>
      <c r="BB789" t="s">
        <v>23</v>
      </c>
      <c r="BD789" s="39" t="str">
        <f t="shared" si="25"/>
        <v>01/267230401CBukalapak</v>
      </c>
    </row>
    <row r="790" spans="2:59" ht="13.5" customHeight="1" x14ac:dyDescent="0.35">
      <c r="B790" s="10" t="s">
        <v>17</v>
      </c>
      <c r="C790" s="10" t="s">
        <v>2657</v>
      </c>
      <c r="D790" s="10" t="s">
        <v>10003</v>
      </c>
      <c r="E790" s="10" t="s">
        <v>695</v>
      </c>
      <c r="F790" s="10" t="s">
        <v>9827</v>
      </c>
      <c r="G790" s="137" t="s">
        <v>9827</v>
      </c>
      <c r="H790" s="10"/>
      <c r="I790" s="10">
        <v>8994573390380</v>
      </c>
      <c r="J790" s="10" t="s">
        <v>10035</v>
      </c>
      <c r="K790" s="10" t="s">
        <v>9933</v>
      </c>
      <c r="L790" s="98">
        <f>IFERROR(VLOOKUP($F790&amp;$C790,Sales!$J:$W,9,0),0)</f>
        <v>205405.40540540538</v>
      </c>
      <c r="M790" s="98">
        <f>IFERROR(VLOOKUP($F790&amp;$C790,Sales!$J:$W,10,0),0)</f>
        <v>205405.40540540538</v>
      </c>
      <c r="N790" s="98">
        <f>IFERROR(VLOOKUP($F790&amp;$C790,Sales!$J:$W,11,0),0)</f>
        <v>0</v>
      </c>
      <c r="O790" s="98">
        <f>IFERROR(VLOOKUP($F790&amp;$C790,Sales!$J:$W,12,0),0)</f>
        <v>2.6666666666666665</v>
      </c>
      <c r="P790" s="98">
        <f>IFERROR(VLOOKUP($F790&amp;$C790,Sales!$J:$W,13,0),0)</f>
        <v>136936.93693693692</v>
      </c>
      <c r="Q790" s="98">
        <f>IFERROR(VLOOKUP($F790&amp;$C790,Sales!$A:$H,7,0),0)</f>
        <v>0</v>
      </c>
      <c r="R790" s="41" t="str">
        <f t="shared" si="24"/>
        <v>ERROR</v>
      </c>
      <c r="S790" s="15"/>
      <c r="T790" s="15"/>
      <c r="U790" s="15"/>
      <c r="V790" s="15"/>
      <c r="W790" s="15"/>
      <c r="X790" s="15"/>
      <c r="Y790" s="41"/>
      <c r="Z790" s="41"/>
      <c r="AA790" s="41"/>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0">
        <v>1</v>
      </c>
      <c r="BA790" t="s">
        <v>22</v>
      </c>
      <c r="BB790" t="s">
        <v>23</v>
      </c>
      <c r="BD790" s="39" t="str">
        <f t="shared" si="25"/>
        <v>01/267230401BBukalapak</v>
      </c>
      <c r="BG790" t="s">
        <v>19049</v>
      </c>
    </row>
    <row r="791" spans="2:59" ht="13.5" customHeight="1" x14ac:dyDescent="0.35">
      <c r="B791" s="10" t="s">
        <v>17</v>
      </c>
      <c r="C791" s="10" t="s">
        <v>2657</v>
      </c>
      <c r="D791" s="10" t="s">
        <v>10003</v>
      </c>
      <c r="E791" s="10" t="s">
        <v>695</v>
      </c>
      <c r="F791" s="10" t="s">
        <v>9877</v>
      </c>
      <c r="G791" s="137" t="s">
        <v>9877</v>
      </c>
      <c r="H791" s="10"/>
      <c r="I791" s="10">
        <v>8001841087498</v>
      </c>
      <c r="J791" s="10" t="s">
        <v>10036</v>
      </c>
      <c r="K791" s="10" t="s">
        <v>10012</v>
      </c>
      <c r="L791" s="98">
        <f>IFERROR(VLOOKUP($F791&amp;$C791,Sales!$J:$W,9,0),0)</f>
        <v>0</v>
      </c>
      <c r="M791" s="98">
        <f>IFERROR(VLOOKUP($F791&amp;$C791,Sales!$J:$W,10,0),0)</f>
        <v>0</v>
      </c>
      <c r="N791" s="98">
        <f>IFERROR(VLOOKUP($F791&amp;$C791,Sales!$J:$W,11,0),0)</f>
        <v>0</v>
      </c>
      <c r="O791" s="98">
        <f>IFERROR(VLOOKUP($F791&amp;$C791,Sales!$J:$W,12,0),0)</f>
        <v>0</v>
      </c>
      <c r="P791" s="98">
        <f>IFERROR(VLOOKUP($F791&amp;$C791,Sales!$J:$W,13,0),0)</f>
        <v>0</v>
      </c>
      <c r="Q791" s="98">
        <f>IFERROR(VLOOKUP($F791&amp;$C791,Sales!$A:$H,7,0),0)</f>
        <v>0</v>
      </c>
      <c r="R791" s="41">
        <f t="shared" si="24"/>
        <v>1</v>
      </c>
      <c r="S791" s="15">
        <v>1</v>
      </c>
      <c r="T791" s="15"/>
      <c r="U791" s="15"/>
      <c r="V791" s="15">
        <v>1</v>
      </c>
      <c r="W791" s="15">
        <v>1</v>
      </c>
      <c r="X791" s="15">
        <v>1</v>
      </c>
      <c r="Y791" s="41">
        <v>1</v>
      </c>
      <c r="Z791" s="41">
        <v>1</v>
      </c>
      <c r="AA791" s="41"/>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0">
        <v>1</v>
      </c>
      <c r="BA791" t="s">
        <v>22</v>
      </c>
      <c r="BB791" t="s">
        <v>23</v>
      </c>
      <c r="BD791" s="39" t="str">
        <f t="shared" si="25"/>
        <v>01/267430601ABukalapak</v>
      </c>
    </row>
    <row r="792" spans="2:59" ht="13.5" customHeight="1" x14ac:dyDescent="0.35">
      <c r="B792" s="10" t="s">
        <v>17</v>
      </c>
      <c r="C792" s="10" t="s">
        <v>2657</v>
      </c>
      <c r="D792" s="10" t="s">
        <v>294</v>
      </c>
      <c r="E792" s="10" t="s">
        <v>295</v>
      </c>
      <c r="F792" s="10" t="s">
        <v>11176</v>
      </c>
      <c r="G792" s="137" t="s">
        <v>11176</v>
      </c>
      <c r="H792" s="10"/>
      <c r="I792" s="10" t="s">
        <v>11249</v>
      </c>
      <c r="J792" s="10" t="s">
        <v>11196</v>
      </c>
      <c r="K792" s="10" t="s">
        <v>11217</v>
      </c>
      <c r="L792" s="98">
        <f>IFERROR(VLOOKUP($F792&amp;$C792,Sales!$J:$W,9,0),0)</f>
        <v>0</v>
      </c>
      <c r="M792" s="98">
        <f>IFERROR(VLOOKUP($F792&amp;$C792,Sales!$J:$W,10,0),0)</f>
        <v>0</v>
      </c>
      <c r="N792" s="98">
        <f>IFERROR(VLOOKUP($F792&amp;$C792,Sales!$J:$W,11,0),0)</f>
        <v>0</v>
      </c>
      <c r="O792" s="98">
        <f>IFERROR(VLOOKUP($F792&amp;$C792,Sales!$J:$W,12,0),0)</f>
        <v>0</v>
      </c>
      <c r="P792" s="98">
        <f>IFERROR(VLOOKUP($F792&amp;$C792,Sales!$J:$W,13,0),0)</f>
        <v>0</v>
      </c>
      <c r="Q792" s="98">
        <f>IFERROR(VLOOKUP($F792&amp;$C792,Sales!$A:$H,7,0),0)</f>
        <v>0</v>
      </c>
      <c r="R792" s="41" t="str">
        <f t="shared" si="24"/>
        <v>ERROR</v>
      </c>
      <c r="S792" s="15"/>
      <c r="T792" s="15"/>
      <c r="U792" s="15"/>
      <c r="V792" s="15"/>
      <c r="W792" s="15"/>
      <c r="X792" s="15"/>
      <c r="Y792" s="41"/>
      <c r="Z792" s="41"/>
      <c r="AA792" s="41"/>
      <c r="AB792" s="15"/>
      <c r="AC792" s="15"/>
      <c r="AD792" s="15"/>
      <c r="AE792" s="15"/>
      <c r="AF792" s="15"/>
      <c r="AG792" s="15"/>
      <c r="AH792" s="15"/>
      <c r="AI792" s="15"/>
      <c r="AJ792" s="41"/>
      <c r="AK792" s="15"/>
      <c r="AL792" s="15"/>
      <c r="AM792" s="15"/>
      <c r="AN792" s="15"/>
      <c r="AO792" s="15"/>
      <c r="AP792" s="15"/>
      <c r="AQ792" s="15"/>
      <c r="AR792" s="15"/>
      <c r="AS792" s="15"/>
      <c r="AT792" s="15"/>
      <c r="AU792" s="15"/>
      <c r="AV792" s="15"/>
      <c r="AW792" s="15"/>
      <c r="AX792" s="15"/>
      <c r="AY792" s="15"/>
      <c r="AZ792" s="10">
        <v>1</v>
      </c>
      <c r="BA792" t="s">
        <v>22</v>
      </c>
      <c r="BB792" t="s">
        <v>88</v>
      </c>
      <c r="BD792" s="39" t="str">
        <f t="shared" si="25"/>
        <v>01/394829506DBukalapak</v>
      </c>
      <c r="BE792" s="1">
        <v>45048</v>
      </c>
      <c r="BF792" t="s">
        <v>16968</v>
      </c>
    </row>
    <row r="793" spans="2:59" ht="13.5" customHeight="1" x14ac:dyDescent="0.35">
      <c r="B793" s="10" t="s">
        <v>17</v>
      </c>
      <c r="C793" s="10" t="s">
        <v>2657</v>
      </c>
      <c r="D793" s="10" t="s">
        <v>294</v>
      </c>
      <c r="E793" s="10" t="s">
        <v>295</v>
      </c>
      <c r="F793" s="10" t="s">
        <v>11177</v>
      </c>
      <c r="G793" s="137" t="s">
        <v>11177</v>
      </c>
      <c r="H793" s="10"/>
      <c r="I793" s="10" t="s">
        <v>11250</v>
      </c>
      <c r="J793" s="10" t="s">
        <v>11197</v>
      </c>
      <c r="K793" s="10" t="s">
        <v>11218</v>
      </c>
      <c r="L793" s="98">
        <f>IFERROR(VLOOKUP($F793&amp;$C793,Sales!$J:$W,9,0),0)</f>
        <v>0</v>
      </c>
      <c r="M793" s="98">
        <f>IFERROR(VLOOKUP($F793&amp;$C793,Sales!$J:$W,10,0),0)</f>
        <v>0</v>
      </c>
      <c r="N793" s="98">
        <f>IFERROR(VLOOKUP($F793&amp;$C793,Sales!$J:$W,11,0),0)</f>
        <v>0</v>
      </c>
      <c r="O793" s="98">
        <f>IFERROR(VLOOKUP($F793&amp;$C793,Sales!$J:$W,12,0),0)</f>
        <v>0</v>
      </c>
      <c r="P793" s="98">
        <f>IFERROR(VLOOKUP($F793&amp;$C793,Sales!$J:$W,13,0),0)</f>
        <v>0</v>
      </c>
      <c r="Q793" s="98">
        <f>IFERROR(VLOOKUP($F793&amp;$C793,Sales!$A:$H,7,0),0)</f>
        <v>0</v>
      </c>
      <c r="R793" s="41" t="str">
        <f t="shared" si="24"/>
        <v>ERROR</v>
      </c>
      <c r="S793" s="15"/>
      <c r="T793" s="15"/>
      <c r="U793" s="15"/>
      <c r="V793" s="15"/>
      <c r="W793" s="15"/>
      <c r="X793" s="15"/>
      <c r="Y793" s="41"/>
      <c r="Z793" s="41"/>
      <c r="AA793" s="41"/>
      <c r="AB793" s="15"/>
      <c r="AC793" s="15"/>
      <c r="AD793" s="15"/>
      <c r="AE793" s="15"/>
      <c r="AF793" s="15"/>
      <c r="AG793" s="15"/>
      <c r="AH793" s="15"/>
      <c r="AI793" s="15"/>
      <c r="AJ793" s="41"/>
      <c r="AK793" s="15"/>
      <c r="AL793" s="15"/>
      <c r="AM793" s="15"/>
      <c r="AN793" s="15"/>
      <c r="AO793" s="15"/>
      <c r="AP793" s="15"/>
      <c r="AQ793" s="15"/>
      <c r="AR793" s="15"/>
      <c r="AS793" s="15"/>
      <c r="AT793" s="15"/>
      <c r="AU793" s="15"/>
      <c r="AV793" s="15"/>
      <c r="AW793" s="15"/>
      <c r="AX793" s="15"/>
      <c r="AY793" s="15"/>
      <c r="AZ793" s="10">
        <v>1</v>
      </c>
      <c r="BA793" t="s">
        <v>22</v>
      </c>
      <c r="BB793" t="s">
        <v>88</v>
      </c>
      <c r="BD793" s="39" t="str">
        <f t="shared" si="25"/>
        <v>01/394829506IBukalapak</v>
      </c>
      <c r="BE793" s="1">
        <v>45026</v>
      </c>
      <c r="BF793" t="s">
        <v>16827</v>
      </c>
    </row>
    <row r="794" spans="2:59" ht="13.5" customHeight="1" x14ac:dyDescent="0.35">
      <c r="B794" s="10" t="s">
        <v>17</v>
      </c>
      <c r="C794" s="10" t="s">
        <v>2657</v>
      </c>
      <c r="D794" s="10" t="s">
        <v>294</v>
      </c>
      <c r="E794" s="10" t="s">
        <v>295</v>
      </c>
      <c r="F794" s="10" t="s">
        <v>11178</v>
      </c>
      <c r="G794" s="137" t="s">
        <v>11178</v>
      </c>
      <c r="H794" s="10"/>
      <c r="I794" s="10" t="s">
        <v>11238</v>
      </c>
      <c r="J794" s="10" t="s">
        <v>11198</v>
      </c>
      <c r="K794" s="10" t="s">
        <v>11219</v>
      </c>
      <c r="L794" s="98">
        <f>IFERROR(VLOOKUP($F794&amp;$C794,Sales!$J:$W,9,0),0)</f>
        <v>0</v>
      </c>
      <c r="M794" s="98">
        <f>IFERROR(VLOOKUP($F794&amp;$C794,Sales!$J:$W,10,0),0)</f>
        <v>0</v>
      </c>
      <c r="N794" s="98">
        <f>IFERROR(VLOOKUP($F794&amp;$C794,Sales!$J:$W,11,0),0)</f>
        <v>0</v>
      </c>
      <c r="O794" s="98">
        <f>IFERROR(VLOOKUP($F794&amp;$C794,Sales!$J:$W,12,0),0)</f>
        <v>0</v>
      </c>
      <c r="P794" s="98">
        <f>IFERROR(VLOOKUP($F794&amp;$C794,Sales!$J:$W,13,0),0)</f>
        <v>0</v>
      </c>
      <c r="Q794" s="98">
        <f>IFERROR(VLOOKUP($F794&amp;$C794,Sales!$A:$H,7,0),0)</f>
        <v>0</v>
      </c>
      <c r="R794" s="41" t="str">
        <f t="shared" si="24"/>
        <v>ERROR</v>
      </c>
      <c r="S794" s="15"/>
      <c r="T794" s="15"/>
      <c r="U794" s="15"/>
      <c r="V794" s="15"/>
      <c r="W794" s="15"/>
      <c r="X794" s="15"/>
      <c r="Y794" s="41"/>
      <c r="Z794" s="41"/>
      <c r="AA794" s="41"/>
      <c r="AB794" s="15"/>
      <c r="AC794" s="15"/>
      <c r="AD794" s="15"/>
      <c r="AE794" s="15"/>
      <c r="AF794" s="15"/>
      <c r="AG794" s="15"/>
      <c r="AH794" s="15"/>
      <c r="AI794" s="15"/>
      <c r="AJ794" s="41"/>
      <c r="AK794" s="15"/>
      <c r="AL794" s="15"/>
      <c r="AM794" s="15"/>
      <c r="AN794" s="15"/>
      <c r="AO794" s="15"/>
      <c r="AP794" s="15"/>
      <c r="AQ794" s="15"/>
      <c r="AR794" s="15"/>
      <c r="AS794" s="15"/>
      <c r="AT794" s="15"/>
      <c r="AU794" s="15"/>
      <c r="AV794" s="15"/>
      <c r="AW794" s="15"/>
      <c r="AX794" s="15"/>
      <c r="AY794" s="15"/>
      <c r="AZ794" s="10">
        <v>1</v>
      </c>
      <c r="BA794" t="s">
        <v>22</v>
      </c>
      <c r="BB794" t="s">
        <v>88</v>
      </c>
      <c r="BD794" s="39" t="str">
        <f t="shared" si="25"/>
        <v>01/394829506OBukalapak</v>
      </c>
      <c r="BE794" s="1">
        <v>45033</v>
      </c>
      <c r="BF794" t="s">
        <v>16830</v>
      </c>
    </row>
    <row r="795" spans="2:59" ht="13.5" customHeight="1" x14ac:dyDescent="0.35">
      <c r="B795" s="10" t="s">
        <v>17</v>
      </c>
      <c r="C795" s="10" t="s">
        <v>2657</v>
      </c>
      <c r="D795" s="10" t="s">
        <v>294</v>
      </c>
      <c r="E795" s="10" t="s">
        <v>295</v>
      </c>
      <c r="F795" s="10" t="s">
        <v>11179</v>
      </c>
      <c r="G795" s="137" t="s">
        <v>11179</v>
      </c>
      <c r="H795" s="10"/>
      <c r="I795" s="10" t="s">
        <v>11239</v>
      </c>
      <c r="J795" s="10" t="s">
        <v>11199</v>
      </c>
      <c r="K795" s="10" t="s">
        <v>11220</v>
      </c>
      <c r="L795" s="98">
        <f>IFERROR(VLOOKUP($F795&amp;$C795,Sales!$J:$W,9,0),0)</f>
        <v>0</v>
      </c>
      <c r="M795" s="98">
        <f>IFERROR(VLOOKUP($F795&amp;$C795,Sales!$J:$W,10,0),0)</f>
        <v>0</v>
      </c>
      <c r="N795" s="98">
        <f>IFERROR(VLOOKUP($F795&amp;$C795,Sales!$J:$W,11,0),0)</f>
        <v>0</v>
      </c>
      <c r="O795" s="98">
        <f>IFERROR(VLOOKUP($F795&amp;$C795,Sales!$J:$W,12,0),0)</f>
        <v>0</v>
      </c>
      <c r="P795" s="98">
        <f>IFERROR(VLOOKUP($F795&amp;$C795,Sales!$J:$W,13,0),0)</f>
        <v>0</v>
      </c>
      <c r="Q795" s="98">
        <f>IFERROR(VLOOKUP($F795&amp;$C795,Sales!$A:$H,7,0),0)</f>
        <v>0</v>
      </c>
      <c r="R795" s="41" t="str">
        <f t="shared" si="24"/>
        <v>ERROR</v>
      </c>
      <c r="S795" s="15"/>
      <c r="T795" s="15"/>
      <c r="U795" s="15"/>
      <c r="V795" s="15"/>
      <c r="W795" s="15"/>
      <c r="X795" s="15"/>
      <c r="Y795" s="41"/>
      <c r="Z795" s="41"/>
      <c r="AA795" s="41"/>
      <c r="AB795" s="15"/>
      <c r="AC795" s="15"/>
      <c r="AD795" s="15"/>
      <c r="AE795" s="15"/>
      <c r="AF795" s="15"/>
      <c r="AG795" s="15"/>
      <c r="AH795" s="15"/>
      <c r="AI795" s="15"/>
      <c r="AJ795" s="41"/>
      <c r="AK795" s="15"/>
      <c r="AL795" s="15"/>
      <c r="AM795" s="15"/>
      <c r="AN795" s="15"/>
      <c r="AO795" s="15"/>
      <c r="AP795" s="15"/>
      <c r="AQ795" s="15"/>
      <c r="AR795" s="15"/>
      <c r="AS795" s="15"/>
      <c r="AT795" s="15"/>
      <c r="AU795" s="15"/>
      <c r="AV795" s="15"/>
      <c r="AW795" s="15"/>
      <c r="AX795" s="15"/>
      <c r="AY795" s="15"/>
      <c r="AZ795" s="10">
        <v>1</v>
      </c>
      <c r="BA795" t="s">
        <v>22</v>
      </c>
      <c r="BB795" t="s">
        <v>88</v>
      </c>
      <c r="BD795" s="39" t="str">
        <f t="shared" si="25"/>
        <v>01/394829506PBukalapak</v>
      </c>
      <c r="BE795" s="1">
        <v>45033</v>
      </c>
      <c r="BF795" t="s">
        <v>16830</v>
      </c>
    </row>
    <row r="796" spans="2:59" ht="13.5" customHeight="1" x14ac:dyDescent="0.35">
      <c r="B796" s="10" t="s">
        <v>17</v>
      </c>
      <c r="C796" s="10" t="s">
        <v>2657</v>
      </c>
      <c r="D796" s="10" t="s">
        <v>294</v>
      </c>
      <c r="E796" s="10" t="s">
        <v>295</v>
      </c>
      <c r="F796" s="10" t="s">
        <v>11180</v>
      </c>
      <c r="G796" s="137" t="s">
        <v>11180</v>
      </c>
      <c r="H796" s="10"/>
      <c r="I796" s="10" t="s">
        <v>11237</v>
      </c>
      <c r="J796" s="10" t="s">
        <v>11200</v>
      </c>
      <c r="K796" s="10" t="s">
        <v>11221</v>
      </c>
      <c r="L796" s="98">
        <f>IFERROR(VLOOKUP($F796&amp;$C796,Sales!$J:$W,9,0),0)</f>
        <v>0</v>
      </c>
      <c r="M796" s="98">
        <f>IFERROR(VLOOKUP($F796&amp;$C796,Sales!$J:$W,10,0),0)</f>
        <v>0</v>
      </c>
      <c r="N796" s="98">
        <f>IFERROR(VLOOKUP($F796&amp;$C796,Sales!$J:$W,11,0),0)</f>
        <v>0</v>
      </c>
      <c r="O796" s="98">
        <f>IFERROR(VLOOKUP($F796&amp;$C796,Sales!$J:$W,12,0),0)</f>
        <v>0</v>
      </c>
      <c r="P796" s="98">
        <f>IFERROR(VLOOKUP($F796&amp;$C796,Sales!$J:$W,13,0),0)</f>
        <v>0</v>
      </c>
      <c r="Q796" s="98">
        <f>IFERROR(VLOOKUP($F796&amp;$C796,Sales!$A:$H,7,0),0)</f>
        <v>0</v>
      </c>
      <c r="R796" s="41" t="str">
        <f t="shared" si="24"/>
        <v>ERROR</v>
      </c>
      <c r="S796" s="15"/>
      <c r="T796" s="15"/>
      <c r="U796" s="15"/>
      <c r="V796" s="15"/>
      <c r="W796" s="15"/>
      <c r="X796" s="15"/>
      <c r="Y796" s="41"/>
      <c r="Z796" s="41"/>
      <c r="AA796" s="41"/>
      <c r="AB796" s="15"/>
      <c r="AC796" s="15"/>
      <c r="AD796" s="15"/>
      <c r="AE796" s="15"/>
      <c r="AF796" s="15"/>
      <c r="AG796" s="15"/>
      <c r="AH796" s="15"/>
      <c r="AI796" s="15"/>
      <c r="AJ796" s="41"/>
      <c r="AK796" s="15"/>
      <c r="AL796" s="15"/>
      <c r="AM796" s="15"/>
      <c r="AN796" s="15"/>
      <c r="AO796" s="15"/>
      <c r="AP796" s="15"/>
      <c r="AQ796" s="15"/>
      <c r="AR796" s="15"/>
      <c r="AS796" s="15"/>
      <c r="AT796" s="15"/>
      <c r="AU796" s="15"/>
      <c r="AV796" s="15"/>
      <c r="AW796" s="15"/>
      <c r="AX796" s="15"/>
      <c r="AY796" s="15"/>
      <c r="AZ796" s="10">
        <v>1</v>
      </c>
      <c r="BA796" t="s">
        <v>22</v>
      </c>
      <c r="BB796" t="s">
        <v>88</v>
      </c>
      <c r="BD796" s="39" t="str">
        <f t="shared" si="25"/>
        <v>01/394829506QBukalapak</v>
      </c>
      <c r="BE796" s="1">
        <v>45033</v>
      </c>
      <c r="BF796" t="s">
        <v>16830</v>
      </c>
    </row>
    <row r="797" spans="2:59" ht="13.5" customHeight="1" x14ac:dyDescent="0.35">
      <c r="B797" s="10" t="s">
        <v>17</v>
      </c>
      <c r="C797" s="10" t="s">
        <v>2657</v>
      </c>
      <c r="D797" s="10" t="s">
        <v>294</v>
      </c>
      <c r="E797" s="10" t="s">
        <v>295</v>
      </c>
      <c r="F797" s="10" t="s">
        <v>11181</v>
      </c>
      <c r="G797" s="137" t="s">
        <v>11181</v>
      </c>
      <c r="H797" s="10"/>
      <c r="I797" s="10" t="s">
        <v>11240</v>
      </c>
      <c r="J797" s="10" t="s">
        <v>11201</v>
      </c>
      <c r="K797" s="10" t="s">
        <v>11222</v>
      </c>
      <c r="L797" s="98">
        <f>IFERROR(VLOOKUP($F797&amp;$C797,Sales!$J:$W,9,0),0)</f>
        <v>0</v>
      </c>
      <c r="M797" s="98">
        <f>IFERROR(VLOOKUP($F797&amp;$C797,Sales!$J:$W,10,0),0)</f>
        <v>0</v>
      </c>
      <c r="N797" s="98">
        <f>IFERROR(VLOOKUP($F797&amp;$C797,Sales!$J:$W,11,0),0)</f>
        <v>0</v>
      </c>
      <c r="O797" s="98">
        <f>IFERROR(VLOOKUP($F797&amp;$C797,Sales!$J:$W,12,0),0)</f>
        <v>0</v>
      </c>
      <c r="P797" s="98">
        <f>IFERROR(VLOOKUP($F797&amp;$C797,Sales!$J:$W,13,0),0)</f>
        <v>0</v>
      </c>
      <c r="Q797" s="98">
        <f>IFERROR(VLOOKUP($F797&amp;$C797,Sales!$A:$H,7,0),0)</f>
        <v>0</v>
      </c>
      <c r="R797" s="41" t="str">
        <f t="shared" si="24"/>
        <v>ERROR</v>
      </c>
      <c r="S797" s="15"/>
      <c r="T797" s="15"/>
      <c r="U797" s="15"/>
      <c r="V797" s="15"/>
      <c r="W797" s="15"/>
      <c r="X797" s="15"/>
      <c r="Y797" s="41"/>
      <c r="Z797" s="41"/>
      <c r="AA797" s="41"/>
      <c r="AB797" s="15"/>
      <c r="AC797" s="15"/>
      <c r="AD797" s="15"/>
      <c r="AE797" s="15"/>
      <c r="AF797" s="15"/>
      <c r="AG797" s="15"/>
      <c r="AH797" s="15"/>
      <c r="AI797" s="15"/>
      <c r="AJ797" s="41"/>
      <c r="AK797" s="15"/>
      <c r="AL797" s="15"/>
      <c r="AM797" s="15"/>
      <c r="AN797" s="15"/>
      <c r="AO797" s="15"/>
      <c r="AP797" s="15"/>
      <c r="AQ797" s="15"/>
      <c r="AR797" s="15"/>
      <c r="AS797" s="15"/>
      <c r="AT797" s="15"/>
      <c r="AU797" s="15"/>
      <c r="AV797" s="15"/>
      <c r="AW797" s="15"/>
      <c r="AX797" s="15"/>
      <c r="AY797" s="15"/>
      <c r="AZ797" s="10">
        <v>1</v>
      </c>
      <c r="BA797" t="s">
        <v>22</v>
      </c>
      <c r="BB797" t="s">
        <v>88</v>
      </c>
      <c r="BD797" s="39" t="str">
        <f t="shared" si="25"/>
        <v>01/394829506RBukalapak</v>
      </c>
      <c r="BE797" s="1">
        <v>45033</v>
      </c>
      <c r="BF797" t="s">
        <v>16830</v>
      </c>
    </row>
    <row r="798" spans="2:59" ht="13.5" customHeight="1" x14ac:dyDescent="0.35">
      <c r="B798" s="10" t="s">
        <v>17</v>
      </c>
      <c r="C798" s="10" t="s">
        <v>2657</v>
      </c>
      <c r="D798" s="10" t="s">
        <v>294</v>
      </c>
      <c r="E798" s="10" t="s">
        <v>295</v>
      </c>
      <c r="F798" s="10" t="s">
        <v>11174</v>
      </c>
      <c r="G798" s="137" t="s">
        <v>11174</v>
      </c>
      <c r="H798" s="10"/>
      <c r="I798" s="10">
        <v>4987176051493</v>
      </c>
      <c r="J798" s="10" t="s">
        <v>11202</v>
      </c>
      <c r="K798" s="10" t="s">
        <v>11175</v>
      </c>
      <c r="L798" s="98">
        <f>IFERROR(VLOOKUP($F798&amp;$C798,Sales!$J:$W,9,0),0)</f>
        <v>0</v>
      </c>
      <c r="M798" s="98">
        <f>IFERROR(VLOOKUP($F798&amp;$C798,Sales!$J:$W,10,0),0)</f>
        <v>0</v>
      </c>
      <c r="N798" s="98">
        <f>IFERROR(VLOOKUP($F798&amp;$C798,Sales!$J:$W,11,0),0)</f>
        <v>0</v>
      </c>
      <c r="O798" s="98">
        <f>IFERROR(VLOOKUP($F798&amp;$C798,Sales!$J:$W,12,0),0)</f>
        <v>0</v>
      </c>
      <c r="P798" s="98">
        <f>IFERROR(VLOOKUP($F798&amp;$C798,Sales!$J:$W,13,0),0)</f>
        <v>0</v>
      </c>
      <c r="Q798" s="98">
        <f>IFERROR(VLOOKUP($F798&amp;$C798,Sales!$A:$H,7,0),0)</f>
        <v>0</v>
      </c>
      <c r="R798" s="41" t="str">
        <f t="shared" si="24"/>
        <v>ERROR</v>
      </c>
      <c r="S798" s="15"/>
      <c r="T798" s="15"/>
      <c r="U798" s="15"/>
      <c r="V798" s="15"/>
      <c r="W798" s="15"/>
      <c r="X798" s="15"/>
      <c r="Y798" s="41"/>
      <c r="Z798" s="41"/>
      <c r="AA798" s="41"/>
      <c r="AB798" s="15"/>
      <c r="AC798" s="15"/>
      <c r="AD798" s="15"/>
      <c r="AE798" s="15"/>
      <c r="AF798" s="15"/>
      <c r="AG798" s="15"/>
      <c r="AH798" s="15"/>
      <c r="AI798" s="15"/>
      <c r="AJ798" s="41"/>
      <c r="AK798" s="15"/>
      <c r="AL798" s="15"/>
      <c r="AM798" s="15"/>
      <c r="AN798" s="15"/>
      <c r="AO798" s="15"/>
      <c r="AP798" s="15"/>
      <c r="AQ798" s="15"/>
      <c r="AR798" s="15"/>
      <c r="AS798" s="15"/>
      <c r="AT798" s="15"/>
      <c r="AU798" s="15"/>
      <c r="AV798" s="15"/>
      <c r="AW798" s="15"/>
      <c r="AX798" s="15"/>
      <c r="AY798" s="15"/>
      <c r="AZ798" s="10">
        <v>1</v>
      </c>
      <c r="BA798" t="s">
        <v>22</v>
      </c>
      <c r="BB798" t="s">
        <v>88</v>
      </c>
      <c r="BD798" s="39" t="str">
        <f t="shared" si="25"/>
        <v>01/294826801RBukalapak</v>
      </c>
      <c r="BE798" s="1">
        <v>45048</v>
      </c>
      <c r="BF798" t="s">
        <v>16968</v>
      </c>
    </row>
    <row r="799" spans="2:59" ht="13.5" customHeight="1" x14ac:dyDescent="0.35">
      <c r="B799" s="10" t="s">
        <v>17</v>
      </c>
      <c r="C799" s="10" t="s">
        <v>2657</v>
      </c>
      <c r="D799" s="10" t="s">
        <v>294</v>
      </c>
      <c r="E799" s="10" t="s">
        <v>295</v>
      </c>
      <c r="F799" s="10" t="s">
        <v>11182</v>
      </c>
      <c r="G799" s="137" t="s">
        <v>11182</v>
      </c>
      <c r="H799" s="10"/>
      <c r="I799" s="10" t="s">
        <v>11245</v>
      </c>
      <c r="J799" s="10" t="s">
        <v>11203</v>
      </c>
      <c r="K799" s="10" t="s">
        <v>11223</v>
      </c>
      <c r="L799" s="98">
        <f>IFERROR(VLOOKUP($F799&amp;$C799,Sales!$J:$W,9,0),0)</f>
        <v>0</v>
      </c>
      <c r="M799" s="98">
        <f>IFERROR(VLOOKUP($F799&amp;$C799,Sales!$J:$W,10,0),0)</f>
        <v>0</v>
      </c>
      <c r="N799" s="98">
        <f>IFERROR(VLOOKUP($F799&amp;$C799,Sales!$J:$W,11,0),0)</f>
        <v>0</v>
      </c>
      <c r="O799" s="98">
        <f>IFERROR(VLOOKUP($F799&amp;$C799,Sales!$J:$W,12,0),0)</f>
        <v>0</v>
      </c>
      <c r="P799" s="98">
        <f>IFERROR(VLOOKUP($F799&amp;$C799,Sales!$J:$W,13,0),0)</f>
        <v>0</v>
      </c>
      <c r="Q799" s="98">
        <f>IFERROR(VLOOKUP($F799&amp;$C799,Sales!$A:$H,7,0),0)</f>
        <v>0</v>
      </c>
      <c r="R799" s="41">
        <f t="shared" si="24"/>
        <v>1</v>
      </c>
      <c r="S799" s="15">
        <v>1</v>
      </c>
      <c r="T799" s="15"/>
      <c r="U799" s="15"/>
      <c r="V799" s="15">
        <v>1</v>
      </c>
      <c r="W799" s="15">
        <v>1</v>
      </c>
      <c r="X799" s="15">
        <v>1</v>
      </c>
      <c r="Y799" s="41">
        <v>1</v>
      </c>
      <c r="Z799" s="41">
        <v>1</v>
      </c>
      <c r="AA799" s="41"/>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0">
        <v>1</v>
      </c>
      <c r="BA799" t="s">
        <v>22</v>
      </c>
      <c r="BB799" t="s">
        <v>23</v>
      </c>
      <c r="BD799" s="39" t="str">
        <f t="shared" si="25"/>
        <v>01/394829506CBukalapak</v>
      </c>
    </row>
    <row r="800" spans="2:59" ht="13.5" customHeight="1" x14ac:dyDescent="0.35">
      <c r="B800" s="10" t="s">
        <v>17</v>
      </c>
      <c r="C800" s="10" t="s">
        <v>2657</v>
      </c>
      <c r="D800" s="10" t="s">
        <v>294</v>
      </c>
      <c r="E800" s="10" t="s">
        <v>295</v>
      </c>
      <c r="F800" s="10" t="s">
        <v>11183</v>
      </c>
      <c r="G800" s="137" t="s">
        <v>11183</v>
      </c>
      <c r="H800" s="10"/>
      <c r="I800" s="10" t="s">
        <v>11246</v>
      </c>
      <c r="J800" s="10" t="s">
        <v>11204</v>
      </c>
      <c r="K800" s="10" t="s">
        <v>11224</v>
      </c>
      <c r="L800" s="98">
        <f>IFERROR(VLOOKUP($F800&amp;$C800,Sales!$J:$W,9,0),0)</f>
        <v>0</v>
      </c>
      <c r="M800" s="98">
        <f>IFERROR(VLOOKUP($F800&amp;$C800,Sales!$J:$W,10,0),0)</f>
        <v>0</v>
      </c>
      <c r="N800" s="98">
        <f>IFERROR(VLOOKUP($F800&amp;$C800,Sales!$J:$W,11,0),0)</f>
        <v>0</v>
      </c>
      <c r="O800" s="98">
        <f>IFERROR(VLOOKUP($F800&amp;$C800,Sales!$J:$W,12,0),0)</f>
        <v>0</v>
      </c>
      <c r="P800" s="98">
        <f>IFERROR(VLOOKUP($F800&amp;$C800,Sales!$J:$W,13,0),0)</f>
        <v>0</v>
      </c>
      <c r="Q800" s="98">
        <f>IFERROR(VLOOKUP($F800&amp;$C800,Sales!$A:$H,7,0),0)</f>
        <v>0</v>
      </c>
      <c r="R800" s="41">
        <f t="shared" si="24"/>
        <v>1</v>
      </c>
      <c r="S800" s="15">
        <v>1</v>
      </c>
      <c r="T800" s="15"/>
      <c r="U800" s="15"/>
      <c r="V800" s="15">
        <v>1</v>
      </c>
      <c r="W800" s="15">
        <v>1</v>
      </c>
      <c r="X800" s="15">
        <v>1</v>
      </c>
      <c r="Y800" s="41">
        <v>1</v>
      </c>
      <c r="Z800" s="41">
        <v>1</v>
      </c>
      <c r="AA800" s="41"/>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0">
        <v>1</v>
      </c>
      <c r="BA800" t="s">
        <v>22</v>
      </c>
      <c r="BB800" t="s">
        <v>23</v>
      </c>
      <c r="BD800" s="39" t="str">
        <f t="shared" si="25"/>
        <v>01/394829506HBukalapak</v>
      </c>
    </row>
    <row r="801" spans="2:58" ht="13.5" customHeight="1" x14ac:dyDescent="0.35">
      <c r="B801" s="10" t="s">
        <v>17</v>
      </c>
      <c r="C801" s="10" t="s">
        <v>2657</v>
      </c>
      <c r="D801" s="10" t="s">
        <v>294</v>
      </c>
      <c r="E801" s="10" t="s">
        <v>295</v>
      </c>
      <c r="F801" s="10" t="s">
        <v>11184</v>
      </c>
      <c r="G801" s="137" t="s">
        <v>11184</v>
      </c>
      <c r="H801" s="10"/>
      <c r="I801" s="10" t="s">
        <v>11261</v>
      </c>
      <c r="J801" s="10" t="s">
        <v>11205</v>
      </c>
      <c r="K801" s="10" t="s">
        <v>11225</v>
      </c>
      <c r="L801" s="98">
        <f>IFERROR(VLOOKUP($F801&amp;$C801,Sales!$J:$W,9,0),0)</f>
        <v>0</v>
      </c>
      <c r="M801" s="98">
        <f>IFERROR(VLOOKUP($F801&amp;$C801,Sales!$J:$W,10,0),0)</f>
        <v>0</v>
      </c>
      <c r="N801" s="98">
        <f>IFERROR(VLOOKUP($F801&amp;$C801,Sales!$J:$W,11,0),0)</f>
        <v>0</v>
      </c>
      <c r="O801" s="98">
        <f>IFERROR(VLOOKUP($F801&amp;$C801,Sales!$J:$W,12,0),0)</f>
        <v>0</v>
      </c>
      <c r="P801" s="98">
        <f>IFERROR(VLOOKUP($F801&amp;$C801,Sales!$J:$W,13,0),0)</f>
        <v>0</v>
      </c>
      <c r="Q801" s="98">
        <f>IFERROR(VLOOKUP($F801&amp;$C801,Sales!$A:$H,7,0),0)</f>
        <v>0</v>
      </c>
      <c r="R801" s="41">
        <f t="shared" si="24"/>
        <v>1</v>
      </c>
      <c r="S801" s="15">
        <v>1</v>
      </c>
      <c r="T801" s="15"/>
      <c r="U801" s="15"/>
      <c r="V801" s="15">
        <v>1</v>
      </c>
      <c r="W801" s="15">
        <v>1</v>
      </c>
      <c r="X801" s="15">
        <v>1</v>
      </c>
      <c r="Y801" s="41">
        <v>1</v>
      </c>
      <c r="Z801" s="41">
        <v>1</v>
      </c>
      <c r="AA801" s="41"/>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0">
        <v>1</v>
      </c>
      <c r="BA801" t="s">
        <v>22</v>
      </c>
      <c r="BB801" t="s">
        <v>23</v>
      </c>
      <c r="BD801" s="39" t="str">
        <f t="shared" si="25"/>
        <v>01/394829506MBukalapak</v>
      </c>
    </row>
    <row r="802" spans="2:58" ht="13.5" customHeight="1" x14ac:dyDescent="0.35">
      <c r="B802" s="10" t="s">
        <v>17</v>
      </c>
      <c r="C802" s="10" t="s">
        <v>2657</v>
      </c>
      <c r="D802" s="10" t="s">
        <v>294</v>
      </c>
      <c r="E802" s="10" t="s">
        <v>295</v>
      </c>
      <c r="F802" s="10" t="s">
        <v>11185</v>
      </c>
      <c r="G802" s="137" t="s">
        <v>11185</v>
      </c>
      <c r="H802" s="10"/>
      <c r="I802" s="10" t="s">
        <v>11262</v>
      </c>
      <c r="J802" s="10" t="s">
        <v>11206</v>
      </c>
      <c r="K802" s="10" t="s">
        <v>11226</v>
      </c>
      <c r="L802" s="98">
        <f>IFERROR(VLOOKUP($F802&amp;$C802,Sales!$J:$W,9,0),0)</f>
        <v>0</v>
      </c>
      <c r="M802" s="98">
        <f>IFERROR(VLOOKUP($F802&amp;$C802,Sales!$J:$W,10,0),0)</f>
        <v>0</v>
      </c>
      <c r="N802" s="98">
        <f>IFERROR(VLOOKUP($F802&amp;$C802,Sales!$J:$W,11,0),0)</f>
        <v>0</v>
      </c>
      <c r="O802" s="98">
        <f>IFERROR(VLOOKUP($F802&amp;$C802,Sales!$J:$W,12,0),0)</f>
        <v>0</v>
      </c>
      <c r="P802" s="98">
        <f>IFERROR(VLOOKUP($F802&amp;$C802,Sales!$J:$W,13,0),0)</f>
        <v>0</v>
      </c>
      <c r="Q802" s="98">
        <f>IFERROR(VLOOKUP($F802&amp;$C802,Sales!$A:$H,7,0),0)</f>
        <v>0</v>
      </c>
      <c r="R802" s="41" t="str">
        <f t="shared" si="24"/>
        <v>ERROR</v>
      </c>
      <c r="S802" s="15"/>
      <c r="T802" s="15"/>
      <c r="U802" s="15"/>
      <c r="V802" s="15"/>
      <c r="W802" s="15"/>
      <c r="X802" s="15"/>
      <c r="Y802" s="41"/>
      <c r="Z802" s="41"/>
      <c r="AA802" s="41"/>
      <c r="AB802" s="15"/>
      <c r="AC802" s="15"/>
      <c r="AD802" s="15"/>
      <c r="AE802" s="15"/>
      <c r="AF802" s="15"/>
      <c r="AG802" s="15"/>
      <c r="AH802" s="15"/>
      <c r="AI802" s="15"/>
      <c r="AJ802" s="41"/>
      <c r="AK802" s="15"/>
      <c r="AL802" s="15"/>
      <c r="AM802" s="15"/>
      <c r="AN802" s="15"/>
      <c r="AO802" s="15"/>
      <c r="AP802" s="15"/>
      <c r="AQ802" s="15"/>
      <c r="AR802" s="15"/>
      <c r="AS802" s="15"/>
      <c r="AT802" s="15"/>
      <c r="AU802" s="15"/>
      <c r="AV802" s="15"/>
      <c r="AW802" s="15"/>
      <c r="AX802" s="15"/>
      <c r="AY802" s="15"/>
      <c r="AZ802" s="10">
        <v>1</v>
      </c>
      <c r="BA802" t="s">
        <v>22</v>
      </c>
      <c r="BB802" t="s">
        <v>88</v>
      </c>
      <c r="BD802" s="39" t="str">
        <f t="shared" si="25"/>
        <v>01/394829506NBukalapak</v>
      </c>
      <c r="BE802" s="1">
        <v>45005</v>
      </c>
      <c r="BF802" t="s">
        <v>16187</v>
      </c>
    </row>
    <row r="803" spans="2:58" ht="13.5" customHeight="1" x14ac:dyDescent="0.35">
      <c r="B803" s="10" t="s">
        <v>17</v>
      </c>
      <c r="C803" s="10" t="s">
        <v>2657</v>
      </c>
      <c r="D803" s="10" t="s">
        <v>294</v>
      </c>
      <c r="E803" s="10" t="s">
        <v>295</v>
      </c>
      <c r="F803" s="10" t="s">
        <v>11186</v>
      </c>
      <c r="G803" s="137" t="s">
        <v>11186</v>
      </c>
      <c r="H803" s="10"/>
      <c r="I803" s="10">
        <v>4987176051554</v>
      </c>
      <c r="J803" s="10" t="s">
        <v>11207</v>
      </c>
      <c r="K803" s="10" t="s">
        <v>11227</v>
      </c>
      <c r="L803" s="98">
        <f>IFERROR(VLOOKUP($F803&amp;$C803,Sales!$J:$W,9,0),0)</f>
        <v>0</v>
      </c>
      <c r="M803" s="98">
        <f>IFERROR(VLOOKUP($F803&amp;$C803,Sales!$J:$W,10,0),0)</f>
        <v>0</v>
      </c>
      <c r="N803" s="98">
        <f>IFERROR(VLOOKUP($F803&amp;$C803,Sales!$J:$W,11,0),0)</f>
        <v>0</v>
      </c>
      <c r="O803" s="98">
        <f>IFERROR(VLOOKUP($F803&amp;$C803,Sales!$J:$W,12,0),0)</f>
        <v>0</v>
      </c>
      <c r="P803" s="98">
        <f>IFERROR(VLOOKUP($F803&amp;$C803,Sales!$J:$W,13,0),0)</f>
        <v>0</v>
      </c>
      <c r="Q803" s="98">
        <f>IFERROR(VLOOKUP($F803&amp;$C803,Sales!$A:$H,7,0),0)</f>
        <v>0</v>
      </c>
      <c r="R803" s="41">
        <f t="shared" si="24"/>
        <v>1</v>
      </c>
      <c r="S803" s="15">
        <v>1</v>
      </c>
      <c r="T803" s="15"/>
      <c r="U803" s="15"/>
      <c r="V803" s="15">
        <v>1</v>
      </c>
      <c r="W803" s="15">
        <v>1</v>
      </c>
      <c r="X803" s="15">
        <v>1</v>
      </c>
      <c r="Y803" s="41">
        <v>1</v>
      </c>
      <c r="Z803" s="41">
        <v>1</v>
      </c>
      <c r="AA803" s="41"/>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0">
        <v>1</v>
      </c>
      <c r="BA803" t="s">
        <v>22</v>
      </c>
      <c r="BB803" t="s">
        <v>23</v>
      </c>
      <c r="BD803" s="39" t="str">
        <f t="shared" si="25"/>
        <v>01/294823701MBukalapak</v>
      </c>
    </row>
    <row r="804" spans="2:58" ht="13.5" customHeight="1" x14ac:dyDescent="0.35">
      <c r="B804" s="10" t="s">
        <v>17</v>
      </c>
      <c r="C804" s="10" t="s">
        <v>2657</v>
      </c>
      <c r="D804" s="10" t="s">
        <v>294</v>
      </c>
      <c r="E804" s="10" t="s">
        <v>295</v>
      </c>
      <c r="F804" s="10" t="s">
        <v>11187</v>
      </c>
      <c r="G804" s="137" t="s">
        <v>11187</v>
      </c>
      <c r="H804" s="10"/>
      <c r="I804" s="10" t="s">
        <v>11247</v>
      </c>
      <c r="J804" s="10" t="s">
        <v>11208</v>
      </c>
      <c r="K804" s="10" t="s">
        <v>11228</v>
      </c>
      <c r="L804" s="98">
        <f>IFERROR(VLOOKUP($F804&amp;$C804,Sales!$J:$W,9,0),0)</f>
        <v>0</v>
      </c>
      <c r="M804" s="98">
        <f>IFERROR(VLOOKUP($F804&amp;$C804,Sales!$J:$W,10,0),0)</f>
        <v>0</v>
      </c>
      <c r="N804" s="98">
        <f>IFERROR(VLOOKUP($F804&amp;$C804,Sales!$J:$W,11,0),0)</f>
        <v>0</v>
      </c>
      <c r="O804" s="98">
        <f>IFERROR(VLOOKUP($F804&amp;$C804,Sales!$J:$W,12,0),0)</f>
        <v>0</v>
      </c>
      <c r="P804" s="98">
        <f>IFERROR(VLOOKUP($F804&amp;$C804,Sales!$J:$W,13,0),0)</f>
        <v>0</v>
      </c>
      <c r="Q804" s="98">
        <f>IFERROR(VLOOKUP($F804&amp;$C804,Sales!$A:$H,7,0),0)</f>
        <v>0</v>
      </c>
      <c r="R804" s="41" t="str">
        <f t="shared" si="24"/>
        <v>ERROR</v>
      </c>
      <c r="S804" s="15"/>
      <c r="T804" s="15"/>
      <c r="U804" s="15"/>
      <c r="V804" s="15"/>
      <c r="W804" s="15"/>
      <c r="X804" s="15"/>
      <c r="Y804" s="41"/>
      <c r="Z804" s="41"/>
      <c r="AA804" s="41"/>
      <c r="AB804" s="15"/>
      <c r="AC804" s="15"/>
      <c r="AD804" s="15"/>
      <c r="AE804" s="15"/>
      <c r="AF804" s="15"/>
      <c r="AG804" s="15"/>
      <c r="AH804" s="15"/>
      <c r="AI804" s="15"/>
      <c r="AJ804" s="41"/>
      <c r="AK804" s="15"/>
      <c r="AL804" s="15"/>
      <c r="AM804" s="15"/>
      <c r="AN804" s="15"/>
      <c r="AO804" s="15"/>
      <c r="AP804" s="15"/>
      <c r="AQ804" s="15"/>
      <c r="AR804" s="15"/>
      <c r="AS804" s="15"/>
      <c r="AT804" s="15"/>
      <c r="AU804" s="15"/>
      <c r="AV804" s="15"/>
      <c r="AW804" s="15"/>
      <c r="AX804" s="15"/>
      <c r="AY804" s="15"/>
      <c r="AZ804" s="10">
        <v>1</v>
      </c>
      <c r="BA804" t="s">
        <v>22</v>
      </c>
      <c r="BB804" t="s">
        <v>88</v>
      </c>
      <c r="BD804" s="39" t="str">
        <f t="shared" si="25"/>
        <v>01/394829506GBukalapak</v>
      </c>
      <c r="BE804" s="1">
        <v>45019</v>
      </c>
      <c r="BF804" t="s">
        <v>16754</v>
      </c>
    </row>
    <row r="805" spans="2:58" ht="13.5" customHeight="1" x14ac:dyDescent="0.35">
      <c r="B805" s="10" t="s">
        <v>17</v>
      </c>
      <c r="C805" s="10" t="s">
        <v>2657</v>
      </c>
      <c r="D805" s="10" t="s">
        <v>294</v>
      </c>
      <c r="E805" s="10" t="s">
        <v>295</v>
      </c>
      <c r="F805" s="10" t="s">
        <v>11188</v>
      </c>
      <c r="G805" s="137" t="s">
        <v>11188</v>
      </c>
      <c r="H805" s="10"/>
      <c r="I805" s="10" t="s">
        <v>11248</v>
      </c>
      <c r="J805" s="10" t="s">
        <v>11209</v>
      </c>
      <c r="K805" s="10" t="s">
        <v>11229</v>
      </c>
      <c r="L805" s="98">
        <f>IFERROR(VLOOKUP($F805&amp;$C805,Sales!$J:$W,9,0),0)</f>
        <v>0</v>
      </c>
      <c r="M805" s="98">
        <f>IFERROR(VLOOKUP($F805&amp;$C805,Sales!$J:$W,10,0),0)</f>
        <v>0</v>
      </c>
      <c r="N805" s="98">
        <f>IFERROR(VLOOKUP($F805&amp;$C805,Sales!$J:$W,11,0),0)</f>
        <v>0</v>
      </c>
      <c r="O805" s="98">
        <f>IFERROR(VLOOKUP($F805&amp;$C805,Sales!$J:$W,12,0),0)</f>
        <v>0</v>
      </c>
      <c r="P805" s="98">
        <f>IFERROR(VLOOKUP($F805&amp;$C805,Sales!$J:$W,13,0),0)</f>
        <v>0</v>
      </c>
      <c r="Q805" s="98">
        <f>IFERROR(VLOOKUP($F805&amp;$C805,Sales!$A:$H,7,0),0)</f>
        <v>0</v>
      </c>
      <c r="R805" s="41" t="str">
        <f t="shared" si="24"/>
        <v>ERROR</v>
      </c>
      <c r="S805" s="15"/>
      <c r="T805" s="15"/>
      <c r="U805" s="15"/>
      <c r="V805" s="15"/>
      <c r="W805" s="15"/>
      <c r="X805" s="15"/>
      <c r="Y805" s="41"/>
      <c r="Z805" s="41"/>
      <c r="AA805" s="41"/>
      <c r="AB805" s="15"/>
      <c r="AC805" s="15"/>
      <c r="AD805" s="15"/>
      <c r="AE805" s="15"/>
      <c r="AF805" s="15"/>
      <c r="AG805" s="15"/>
      <c r="AH805" s="15"/>
      <c r="AI805" s="15"/>
      <c r="AJ805" s="41"/>
      <c r="AK805" s="15"/>
      <c r="AL805" s="15"/>
      <c r="AM805" s="15"/>
      <c r="AN805" s="15"/>
      <c r="AO805" s="15"/>
      <c r="AP805" s="15"/>
      <c r="AQ805" s="15"/>
      <c r="AR805" s="15"/>
      <c r="AS805" s="15"/>
      <c r="AT805" s="15"/>
      <c r="AU805" s="15"/>
      <c r="AV805" s="15"/>
      <c r="AW805" s="15"/>
      <c r="AX805" s="15"/>
      <c r="AY805" s="15"/>
      <c r="AZ805" s="10">
        <v>1</v>
      </c>
      <c r="BA805" t="s">
        <v>22</v>
      </c>
      <c r="BB805" t="s">
        <v>88</v>
      </c>
      <c r="BD805" s="39" t="str">
        <f t="shared" si="25"/>
        <v>01/394829506LBukalapak</v>
      </c>
      <c r="BE805" s="1">
        <v>45019</v>
      </c>
      <c r="BF805" t="s">
        <v>16754</v>
      </c>
    </row>
    <row r="806" spans="2:58" ht="13.5" customHeight="1" x14ac:dyDescent="0.35">
      <c r="B806" s="10" t="s">
        <v>17</v>
      </c>
      <c r="C806" s="10" t="s">
        <v>2657</v>
      </c>
      <c r="D806" s="10" t="s">
        <v>294</v>
      </c>
      <c r="E806" s="10" t="s">
        <v>295</v>
      </c>
      <c r="F806" s="10" t="s">
        <v>11189</v>
      </c>
      <c r="G806" s="137" t="s">
        <v>11189</v>
      </c>
      <c r="H806" s="10"/>
      <c r="I806" s="10">
        <v>4987176051530</v>
      </c>
      <c r="J806" s="10" t="s">
        <v>11210</v>
      </c>
      <c r="K806" s="10" t="s">
        <v>11230</v>
      </c>
      <c r="L806" s="98">
        <f>IFERROR(VLOOKUP($F806&amp;$C806,Sales!$J:$W,9,0),0)</f>
        <v>0</v>
      </c>
      <c r="M806" s="98">
        <f>IFERROR(VLOOKUP($F806&amp;$C806,Sales!$J:$W,10,0),0)</f>
        <v>0</v>
      </c>
      <c r="N806" s="98">
        <f>IFERROR(VLOOKUP($F806&amp;$C806,Sales!$J:$W,11,0),0)</f>
        <v>0</v>
      </c>
      <c r="O806" s="98">
        <f>IFERROR(VLOOKUP($F806&amp;$C806,Sales!$J:$W,12,0),0)</f>
        <v>0</v>
      </c>
      <c r="P806" s="98">
        <f>IFERROR(VLOOKUP($F806&amp;$C806,Sales!$J:$W,13,0),0)</f>
        <v>0</v>
      </c>
      <c r="Q806" s="98">
        <f>IFERROR(VLOOKUP($F806&amp;$C806,Sales!$A:$H,7,0),0)</f>
        <v>0</v>
      </c>
      <c r="R806" s="41" t="str">
        <f t="shared" si="24"/>
        <v>ERROR</v>
      </c>
      <c r="S806" s="15"/>
      <c r="T806" s="15"/>
      <c r="U806" s="15"/>
      <c r="V806" s="15"/>
      <c r="W806" s="15"/>
      <c r="X806" s="15"/>
      <c r="Y806" s="41"/>
      <c r="Z806" s="41"/>
      <c r="AA806" s="41"/>
      <c r="AB806" s="15"/>
      <c r="AC806" s="15"/>
      <c r="AD806" s="15"/>
      <c r="AE806" s="15"/>
      <c r="AF806" s="15"/>
      <c r="AG806" s="15"/>
      <c r="AH806" s="15"/>
      <c r="AI806" s="15"/>
      <c r="AJ806" s="41"/>
      <c r="AK806" s="15"/>
      <c r="AL806" s="15"/>
      <c r="AM806" s="15"/>
      <c r="AN806" s="15"/>
      <c r="AO806" s="15"/>
      <c r="AP806" s="15"/>
      <c r="AQ806" s="15"/>
      <c r="AR806" s="15"/>
      <c r="AS806" s="15"/>
      <c r="AT806" s="15"/>
      <c r="AU806" s="15"/>
      <c r="AV806" s="15"/>
      <c r="AW806" s="15"/>
      <c r="AX806" s="15"/>
      <c r="AY806" s="15"/>
      <c r="AZ806" s="10">
        <v>1</v>
      </c>
      <c r="BA806" t="s">
        <v>22</v>
      </c>
      <c r="BB806" t="s">
        <v>88</v>
      </c>
      <c r="BD806" s="39" t="str">
        <f t="shared" si="25"/>
        <v>01/294826801SBukalapak</v>
      </c>
      <c r="BE806" s="1">
        <v>45019</v>
      </c>
      <c r="BF806" t="s">
        <v>16754</v>
      </c>
    </row>
    <row r="807" spans="2:58" ht="13.5" customHeight="1" x14ac:dyDescent="0.35">
      <c r="B807" s="10" t="s">
        <v>17</v>
      </c>
      <c r="C807" s="10" t="s">
        <v>2657</v>
      </c>
      <c r="D807" s="10" t="s">
        <v>294</v>
      </c>
      <c r="E807" s="10" t="s">
        <v>295</v>
      </c>
      <c r="F807" s="10" t="s">
        <v>11190</v>
      </c>
      <c r="G807" s="137" t="s">
        <v>11190</v>
      </c>
      <c r="H807" s="10"/>
      <c r="I807" s="10" t="s">
        <v>11243</v>
      </c>
      <c r="J807" s="10" t="s">
        <v>11211</v>
      </c>
      <c r="K807" s="10" t="s">
        <v>11231</v>
      </c>
      <c r="L807" s="98">
        <f>IFERROR(VLOOKUP($F807&amp;$C807,Sales!$J:$W,9,0),0)</f>
        <v>0</v>
      </c>
      <c r="M807" s="98">
        <f>IFERROR(VLOOKUP($F807&amp;$C807,Sales!$J:$W,10,0),0)</f>
        <v>0</v>
      </c>
      <c r="N807" s="98">
        <f>IFERROR(VLOOKUP($F807&amp;$C807,Sales!$J:$W,11,0),0)</f>
        <v>0</v>
      </c>
      <c r="O807" s="98">
        <f>IFERROR(VLOOKUP($F807&amp;$C807,Sales!$J:$W,12,0),0)</f>
        <v>0</v>
      </c>
      <c r="P807" s="98">
        <f>IFERROR(VLOOKUP($F807&amp;$C807,Sales!$J:$W,13,0),0)</f>
        <v>0</v>
      </c>
      <c r="Q807" s="98">
        <f>IFERROR(VLOOKUP($F807&amp;$C807,Sales!$A:$H,7,0),0)</f>
        <v>0</v>
      </c>
      <c r="R807" s="41">
        <f t="shared" si="24"/>
        <v>1</v>
      </c>
      <c r="S807" s="15">
        <v>1</v>
      </c>
      <c r="T807" s="15"/>
      <c r="U807" s="15"/>
      <c r="V807" s="15">
        <v>1</v>
      </c>
      <c r="W807" s="15">
        <v>1</v>
      </c>
      <c r="X807" s="15">
        <v>1</v>
      </c>
      <c r="Y807" s="41">
        <v>1</v>
      </c>
      <c r="Z807" s="41">
        <v>1</v>
      </c>
      <c r="AA807" s="41"/>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0">
        <v>1</v>
      </c>
      <c r="BA807" t="s">
        <v>22</v>
      </c>
      <c r="BB807" t="s">
        <v>23</v>
      </c>
      <c r="BD807" s="39" t="str">
        <f t="shared" si="25"/>
        <v>01/394829506EBukalapak</v>
      </c>
    </row>
    <row r="808" spans="2:58" ht="13.5" customHeight="1" x14ac:dyDescent="0.35">
      <c r="B808" s="10" t="s">
        <v>17</v>
      </c>
      <c r="C808" s="10" t="s">
        <v>2657</v>
      </c>
      <c r="D808" s="10" t="s">
        <v>294</v>
      </c>
      <c r="E808" s="10" t="s">
        <v>295</v>
      </c>
      <c r="F808" s="10" t="s">
        <v>11191</v>
      </c>
      <c r="G808" s="137" t="s">
        <v>11191</v>
      </c>
      <c r="H808" s="10"/>
      <c r="I808" s="10" t="s">
        <v>11244</v>
      </c>
      <c r="J808" s="10" t="s">
        <v>11212</v>
      </c>
      <c r="K808" s="10" t="s">
        <v>11232</v>
      </c>
      <c r="L808" s="98">
        <f>IFERROR(VLOOKUP($F808&amp;$C808,Sales!$J:$W,9,0),0)</f>
        <v>0</v>
      </c>
      <c r="M808" s="98">
        <f>IFERROR(VLOOKUP($F808&amp;$C808,Sales!$J:$W,10,0),0)</f>
        <v>0</v>
      </c>
      <c r="N808" s="98">
        <f>IFERROR(VLOOKUP($F808&amp;$C808,Sales!$J:$W,11,0),0)</f>
        <v>0</v>
      </c>
      <c r="O808" s="98">
        <f>IFERROR(VLOOKUP($F808&amp;$C808,Sales!$J:$W,12,0),0)</f>
        <v>0</v>
      </c>
      <c r="P808" s="98">
        <f>IFERROR(VLOOKUP($F808&amp;$C808,Sales!$J:$W,13,0),0)</f>
        <v>0</v>
      </c>
      <c r="Q808" s="98">
        <f>IFERROR(VLOOKUP($F808&amp;$C808,Sales!$A:$H,7,0),0)</f>
        <v>0</v>
      </c>
      <c r="R808" s="41">
        <f t="shared" si="24"/>
        <v>1</v>
      </c>
      <c r="S808" s="15">
        <v>1</v>
      </c>
      <c r="T808" s="15"/>
      <c r="U808" s="15"/>
      <c r="V808" s="15">
        <v>1</v>
      </c>
      <c r="W808" s="15">
        <v>1</v>
      </c>
      <c r="X808" s="15">
        <v>1</v>
      </c>
      <c r="Y808" s="41">
        <v>1</v>
      </c>
      <c r="Z808" s="41">
        <v>1</v>
      </c>
      <c r="AA808" s="41"/>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0">
        <v>1</v>
      </c>
      <c r="BA808" t="s">
        <v>22</v>
      </c>
      <c r="BB808" t="s">
        <v>23</v>
      </c>
      <c r="BD808" s="39" t="str">
        <f t="shared" si="25"/>
        <v>01/394829506JBukalapak</v>
      </c>
    </row>
    <row r="809" spans="2:58" ht="13.5" customHeight="1" x14ac:dyDescent="0.35">
      <c r="B809" s="10" t="s">
        <v>17</v>
      </c>
      <c r="C809" s="10" t="s">
        <v>2657</v>
      </c>
      <c r="D809" s="10" t="s">
        <v>294</v>
      </c>
      <c r="E809" s="10" t="s">
        <v>295</v>
      </c>
      <c r="F809" s="10" t="s">
        <v>11192</v>
      </c>
      <c r="G809" s="137" t="s">
        <v>11192</v>
      </c>
      <c r="H809" s="10"/>
      <c r="I809" s="10">
        <v>4987176051585</v>
      </c>
      <c r="J809" s="10" t="s">
        <v>11213</v>
      </c>
      <c r="K809" s="10" t="s">
        <v>11233</v>
      </c>
      <c r="L809" s="98">
        <f>IFERROR(VLOOKUP($F809&amp;$C809,Sales!$J:$W,9,0),0)</f>
        <v>0</v>
      </c>
      <c r="M809" s="98">
        <f>IFERROR(VLOOKUP($F809&amp;$C809,Sales!$J:$W,10,0),0)</f>
        <v>0</v>
      </c>
      <c r="N809" s="98">
        <f>IFERROR(VLOOKUP($F809&amp;$C809,Sales!$J:$W,11,0),0)</f>
        <v>0</v>
      </c>
      <c r="O809" s="98">
        <f>IFERROR(VLOOKUP($F809&amp;$C809,Sales!$J:$W,12,0),0)</f>
        <v>0</v>
      </c>
      <c r="P809" s="98">
        <f>IFERROR(VLOOKUP($F809&amp;$C809,Sales!$J:$W,13,0),0)</f>
        <v>0</v>
      </c>
      <c r="Q809" s="98">
        <f>IFERROR(VLOOKUP($F809&amp;$C809,Sales!$A:$H,7,0),0)</f>
        <v>0</v>
      </c>
      <c r="R809" s="41">
        <f t="shared" si="24"/>
        <v>1</v>
      </c>
      <c r="S809" s="15">
        <v>1</v>
      </c>
      <c r="T809" s="15"/>
      <c r="U809" s="15"/>
      <c r="V809" s="15">
        <v>1</v>
      </c>
      <c r="W809" s="15">
        <v>1</v>
      </c>
      <c r="X809" s="15">
        <v>1</v>
      </c>
      <c r="Y809" s="41">
        <v>1</v>
      </c>
      <c r="Z809" s="41">
        <v>1</v>
      </c>
      <c r="AA809" s="41"/>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0">
        <v>1</v>
      </c>
      <c r="BA809" t="s">
        <v>22</v>
      </c>
      <c r="BB809" t="s">
        <v>23</v>
      </c>
      <c r="BD809" s="39" t="str">
        <f t="shared" si="25"/>
        <v>01/294823701NBukalapak</v>
      </c>
    </row>
    <row r="810" spans="2:58" ht="13.5" customHeight="1" x14ac:dyDescent="0.35">
      <c r="B810" s="10" t="s">
        <v>17</v>
      </c>
      <c r="C810" s="10" t="s">
        <v>2657</v>
      </c>
      <c r="D810" s="10" t="s">
        <v>294</v>
      </c>
      <c r="E810" s="10" t="s">
        <v>295</v>
      </c>
      <c r="F810" s="10" t="s">
        <v>11193</v>
      </c>
      <c r="G810" s="137" t="s">
        <v>11193</v>
      </c>
      <c r="H810" s="10"/>
      <c r="I810" s="10" t="s">
        <v>11241</v>
      </c>
      <c r="J810" s="10" t="s">
        <v>11214</v>
      </c>
      <c r="K810" s="10" t="s">
        <v>11234</v>
      </c>
      <c r="L810" s="98">
        <f>IFERROR(VLOOKUP($F810&amp;$C810,Sales!$J:$W,9,0),0)</f>
        <v>0</v>
      </c>
      <c r="M810" s="98">
        <f>IFERROR(VLOOKUP($F810&amp;$C810,Sales!$J:$W,10,0),0)</f>
        <v>0</v>
      </c>
      <c r="N810" s="98">
        <f>IFERROR(VLOOKUP($F810&amp;$C810,Sales!$J:$W,11,0),0)</f>
        <v>0</v>
      </c>
      <c r="O810" s="98">
        <f>IFERROR(VLOOKUP($F810&amp;$C810,Sales!$J:$W,12,0),0)</f>
        <v>0</v>
      </c>
      <c r="P810" s="98">
        <f>IFERROR(VLOOKUP($F810&amp;$C810,Sales!$J:$W,13,0),0)</f>
        <v>0</v>
      </c>
      <c r="Q810" s="98">
        <f>IFERROR(VLOOKUP($F810&amp;$C810,Sales!$A:$H,7,0),0)</f>
        <v>0</v>
      </c>
      <c r="R810" s="41">
        <f t="shared" si="24"/>
        <v>1</v>
      </c>
      <c r="S810" s="15">
        <v>1</v>
      </c>
      <c r="T810" s="15"/>
      <c r="U810" s="15"/>
      <c r="V810" s="15">
        <v>1</v>
      </c>
      <c r="W810" s="15">
        <v>1</v>
      </c>
      <c r="X810" s="15">
        <v>1</v>
      </c>
      <c r="Y810" s="41">
        <v>1</v>
      </c>
      <c r="Z810" s="41">
        <v>1</v>
      </c>
      <c r="AA810" s="41"/>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0">
        <v>1</v>
      </c>
      <c r="BA810" t="s">
        <v>22</v>
      </c>
      <c r="BB810" t="s">
        <v>23</v>
      </c>
      <c r="BD810" s="39" t="str">
        <f t="shared" si="25"/>
        <v>01/394829506FBukalapak</v>
      </c>
    </row>
    <row r="811" spans="2:58" ht="13.5" customHeight="1" x14ac:dyDescent="0.35">
      <c r="B811" s="10" t="s">
        <v>17</v>
      </c>
      <c r="C811" s="10" t="s">
        <v>2657</v>
      </c>
      <c r="D811" s="10" t="s">
        <v>294</v>
      </c>
      <c r="E811" s="10" t="s">
        <v>295</v>
      </c>
      <c r="F811" s="10" t="s">
        <v>11194</v>
      </c>
      <c r="G811" s="137" t="s">
        <v>11194</v>
      </c>
      <c r="H811" s="10"/>
      <c r="I811" s="10" t="s">
        <v>11242</v>
      </c>
      <c r="J811" s="10" t="s">
        <v>11215</v>
      </c>
      <c r="K811" s="10" t="s">
        <v>11235</v>
      </c>
      <c r="L811" s="98">
        <f>IFERROR(VLOOKUP($F811&amp;$C811,Sales!$J:$W,9,0),0)</f>
        <v>0</v>
      </c>
      <c r="M811" s="98">
        <f>IFERROR(VLOOKUP($F811&amp;$C811,Sales!$J:$W,10,0),0)</f>
        <v>0</v>
      </c>
      <c r="N811" s="98">
        <f>IFERROR(VLOOKUP($F811&amp;$C811,Sales!$J:$W,11,0),0)</f>
        <v>0</v>
      </c>
      <c r="O811" s="98">
        <f>IFERROR(VLOOKUP($F811&amp;$C811,Sales!$J:$W,12,0),0)</f>
        <v>0</v>
      </c>
      <c r="P811" s="98">
        <f>IFERROR(VLOOKUP($F811&amp;$C811,Sales!$J:$W,13,0),0)</f>
        <v>0</v>
      </c>
      <c r="Q811" s="98">
        <f>IFERROR(VLOOKUP($F811&amp;$C811,Sales!$A:$H,7,0),0)</f>
        <v>0</v>
      </c>
      <c r="R811" s="41">
        <f t="shared" si="24"/>
        <v>1</v>
      </c>
      <c r="S811" s="15">
        <v>1</v>
      </c>
      <c r="T811" s="15"/>
      <c r="U811" s="15"/>
      <c r="V811" s="15">
        <v>1</v>
      </c>
      <c r="W811" s="15">
        <v>1</v>
      </c>
      <c r="X811" s="15">
        <v>1</v>
      </c>
      <c r="Y811" s="41">
        <v>1</v>
      </c>
      <c r="Z811" s="41">
        <v>1</v>
      </c>
      <c r="AA811" s="41"/>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0">
        <v>1</v>
      </c>
      <c r="BA811" t="s">
        <v>22</v>
      </c>
      <c r="BB811" t="s">
        <v>23</v>
      </c>
      <c r="BD811" s="39" t="str">
        <f t="shared" si="25"/>
        <v>01/394829506KBukalapak</v>
      </c>
    </row>
    <row r="812" spans="2:58" ht="13.5" customHeight="1" x14ac:dyDescent="0.35">
      <c r="B812" s="10" t="s">
        <v>17</v>
      </c>
      <c r="C812" s="10" t="s">
        <v>2657</v>
      </c>
      <c r="D812" s="10" t="s">
        <v>294</v>
      </c>
      <c r="E812" s="10" t="s">
        <v>295</v>
      </c>
      <c r="F812" s="10" t="s">
        <v>11195</v>
      </c>
      <c r="G812" s="137" t="s">
        <v>11195</v>
      </c>
      <c r="H812" s="10"/>
      <c r="I812" s="10">
        <v>4987176051608</v>
      </c>
      <c r="J812" s="10" t="s">
        <v>11216</v>
      </c>
      <c r="K812" s="10" t="s">
        <v>11236</v>
      </c>
      <c r="L812" s="98">
        <f>IFERROR(VLOOKUP($F812&amp;$C812,Sales!$J:$W,9,0),0)</f>
        <v>0</v>
      </c>
      <c r="M812" s="98">
        <f>IFERROR(VLOOKUP($F812&amp;$C812,Sales!$J:$W,10,0),0)</f>
        <v>0</v>
      </c>
      <c r="N812" s="98">
        <f>IFERROR(VLOOKUP($F812&amp;$C812,Sales!$J:$W,11,0),0)</f>
        <v>0</v>
      </c>
      <c r="O812" s="98">
        <f>IFERROR(VLOOKUP($F812&amp;$C812,Sales!$J:$W,12,0),0)</f>
        <v>0</v>
      </c>
      <c r="P812" s="98">
        <f>IFERROR(VLOOKUP($F812&amp;$C812,Sales!$J:$W,13,0),0)</f>
        <v>0</v>
      </c>
      <c r="Q812" s="98">
        <f>IFERROR(VLOOKUP($F812&amp;$C812,Sales!$A:$H,7,0),0)</f>
        <v>0</v>
      </c>
      <c r="R812" s="41">
        <f t="shared" si="24"/>
        <v>1</v>
      </c>
      <c r="S812" s="15">
        <v>1</v>
      </c>
      <c r="T812" s="15"/>
      <c r="U812" s="15"/>
      <c r="V812" s="15">
        <v>1</v>
      </c>
      <c r="W812" s="15">
        <v>1</v>
      </c>
      <c r="X812" s="15">
        <v>1</v>
      </c>
      <c r="Y812" s="41">
        <v>1</v>
      </c>
      <c r="Z812" s="41">
        <v>1</v>
      </c>
      <c r="AA812" s="41"/>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0">
        <v>1</v>
      </c>
      <c r="BA812" t="s">
        <v>22</v>
      </c>
      <c r="BB812" t="s">
        <v>23</v>
      </c>
      <c r="BD812" s="39" t="str">
        <f t="shared" si="25"/>
        <v>01/294823701OBukalapak</v>
      </c>
    </row>
    <row r="813" spans="2:58" ht="13.5" customHeight="1" x14ac:dyDescent="0.35">
      <c r="B813" s="10" t="s">
        <v>17</v>
      </c>
      <c r="C813" s="10" t="s">
        <v>2657</v>
      </c>
      <c r="D813" s="10" t="s">
        <v>549</v>
      </c>
      <c r="E813" s="10" t="s">
        <v>194</v>
      </c>
      <c r="F813" s="10" t="s">
        <v>9867</v>
      </c>
      <c r="G813" s="137" t="s">
        <v>9867</v>
      </c>
      <c r="H813" s="10"/>
      <c r="I813" s="10">
        <v>4987176076663</v>
      </c>
      <c r="J813" s="10" t="s">
        <v>11341</v>
      </c>
      <c r="K813" s="10" t="s">
        <v>11288</v>
      </c>
      <c r="L813" s="98">
        <f>IFERROR(VLOOKUP($F813&amp;$C813,Sales!$J:$W,9,0),0)</f>
        <v>0</v>
      </c>
      <c r="M813" s="98">
        <f>IFERROR(VLOOKUP($F813&amp;$C813,Sales!$J:$W,10,0),0)</f>
        <v>86216.216216216213</v>
      </c>
      <c r="N813" s="98">
        <f>IFERROR(VLOOKUP($F813&amp;$C813,Sales!$J:$W,11,0),0)</f>
        <v>0</v>
      </c>
      <c r="O813" s="98">
        <f>IFERROR(VLOOKUP($F813&amp;$C813,Sales!$J:$W,12,0),0)</f>
        <v>1</v>
      </c>
      <c r="P813" s="98">
        <f>IFERROR(VLOOKUP($F813&amp;$C813,Sales!$J:$W,13,0),0)</f>
        <v>28738.738738738739</v>
      </c>
      <c r="Q813" s="98">
        <f>IFERROR(VLOOKUP($F813&amp;$C813,Sales!$A:$H,7,0),0)</f>
        <v>0</v>
      </c>
      <c r="R813" s="41">
        <f t="shared" si="24"/>
        <v>1</v>
      </c>
      <c r="S813" s="15">
        <v>1</v>
      </c>
      <c r="T813" s="15"/>
      <c r="U813" s="15"/>
      <c r="V813" s="15">
        <v>1</v>
      </c>
      <c r="W813" s="15">
        <v>1</v>
      </c>
      <c r="X813" s="15">
        <v>1</v>
      </c>
      <c r="Y813" s="41">
        <v>1</v>
      </c>
      <c r="Z813" s="41">
        <v>1</v>
      </c>
      <c r="AA813" s="41"/>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0">
        <v>1</v>
      </c>
      <c r="BA813" t="s">
        <v>22</v>
      </c>
      <c r="BB813" t="s">
        <v>23</v>
      </c>
      <c r="BD813" s="39" t="str">
        <f t="shared" si="25"/>
        <v>01/245121004UBukalapak</v>
      </c>
    </row>
    <row r="814" spans="2:58" ht="13.5" customHeight="1" x14ac:dyDescent="0.35">
      <c r="B814" s="10" t="s">
        <v>17</v>
      </c>
      <c r="C814" s="10" t="s">
        <v>2657</v>
      </c>
      <c r="D814" s="10" t="s">
        <v>549</v>
      </c>
      <c r="E814" s="10" t="s">
        <v>194</v>
      </c>
      <c r="F814" s="10" t="s">
        <v>9866</v>
      </c>
      <c r="G814" s="137" t="s">
        <v>9866</v>
      </c>
      <c r="H814" s="10"/>
      <c r="I814" s="10">
        <v>4987176076618</v>
      </c>
      <c r="J814" s="10" t="s">
        <v>11424</v>
      </c>
      <c r="K814" s="10" t="s">
        <v>11289</v>
      </c>
      <c r="L814" s="98">
        <f>IFERROR(VLOOKUP($F814&amp;$C814,Sales!$J:$W,9,0),0)</f>
        <v>0</v>
      </c>
      <c r="M814" s="98">
        <f>IFERROR(VLOOKUP($F814&amp;$C814,Sales!$J:$W,10,0),0)</f>
        <v>0</v>
      </c>
      <c r="N814" s="98">
        <f>IFERROR(VLOOKUP($F814&amp;$C814,Sales!$J:$W,11,0),0)</f>
        <v>0</v>
      </c>
      <c r="O814" s="98">
        <f>IFERROR(VLOOKUP($F814&amp;$C814,Sales!$J:$W,12,0),0)</f>
        <v>0</v>
      </c>
      <c r="P814" s="98">
        <f>IFERROR(VLOOKUP($F814&amp;$C814,Sales!$J:$W,13,0),0)</f>
        <v>0</v>
      </c>
      <c r="Q814" s="98">
        <f>IFERROR(VLOOKUP($F814&amp;$C814,Sales!$A:$H,7,0),0)</f>
        <v>0</v>
      </c>
      <c r="R814" s="41">
        <f t="shared" si="24"/>
        <v>1</v>
      </c>
      <c r="S814" s="15">
        <v>1</v>
      </c>
      <c r="T814" s="15"/>
      <c r="U814" s="15"/>
      <c r="V814" s="15">
        <v>1</v>
      </c>
      <c r="W814" s="15">
        <v>1</v>
      </c>
      <c r="X814" s="15">
        <v>1</v>
      </c>
      <c r="Y814" s="41">
        <v>1</v>
      </c>
      <c r="Z814" s="41">
        <v>1</v>
      </c>
      <c r="AA814" s="41"/>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0">
        <v>1</v>
      </c>
      <c r="BA814" t="s">
        <v>22</v>
      </c>
      <c r="BB814" t="s">
        <v>23</v>
      </c>
      <c r="BD814" s="39" t="str">
        <f t="shared" si="25"/>
        <v>01/245121004TBukalapak</v>
      </c>
    </row>
    <row r="815" spans="2:58" ht="13.5" customHeight="1" x14ac:dyDescent="0.35">
      <c r="B815" s="10" t="s">
        <v>17</v>
      </c>
      <c r="C815" s="10" t="s">
        <v>2657</v>
      </c>
      <c r="D815" s="10" t="s">
        <v>549</v>
      </c>
      <c r="E815" s="10" t="s">
        <v>194</v>
      </c>
      <c r="F815" s="10" t="s">
        <v>9870</v>
      </c>
      <c r="G815" s="137" t="s">
        <v>9870</v>
      </c>
      <c r="H815" s="10"/>
      <c r="I815" s="10">
        <v>4987176076755</v>
      </c>
      <c r="J815" s="10" t="s">
        <v>11343</v>
      </c>
      <c r="K815" s="10" t="s">
        <v>11290</v>
      </c>
      <c r="L815" s="98">
        <f>IFERROR(VLOOKUP($F815&amp;$C815,Sales!$J:$W,9,0),0)</f>
        <v>0</v>
      </c>
      <c r="M815" s="98">
        <f>IFERROR(VLOOKUP($F815&amp;$C815,Sales!$J:$W,10,0),0)</f>
        <v>0</v>
      </c>
      <c r="N815" s="98">
        <f>IFERROR(VLOOKUP($F815&amp;$C815,Sales!$J:$W,11,0),0)</f>
        <v>0</v>
      </c>
      <c r="O815" s="98">
        <f>IFERROR(VLOOKUP($F815&amp;$C815,Sales!$J:$W,12,0),0)</f>
        <v>0</v>
      </c>
      <c r="P815" s="98">
        <f>IFERROR(VLOOKUP($F815&amp;$C815,Sales!$J:$W,13,0),0)</f>
        <v>0</v>
      </c>
      <c r="Q815" s="98">
        <f>IFERROR(VLOOKUP($F815&amp;$C815,Sales!$A:$H,7,0),0)</f>
        <v>0</v>
      </c>
      <c r="R815" s="41">
        <f t="shared" si="24"/>
        <v>1</v>
      </c>
      <c r="S815" s="15">
        <v>1</v>
      </c>
      <c r="T815" s="15"/>
      <c r="U815" s="15"/>
      <c r="V815" s="15">
        <v>1</v>
      </c>
      <c r="W815" s="15">
        <v>1</v>
      </c>
      <c r="X815" s="15">
        <v>1</v>
      </c>
      <c r="Y815" s="41">
        <v>1</v>
      </c>
      <c r="Z815" s="41">
        <v>1</v>
      </c>
      <c r="AA815" s="41"/>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0">
        <v>1</v>
      </c>
      <c r="BA815" t="s">
        <v>22</v>
      </c>
      <c r="BB815" t="s">
        <v>23</v>
      </c>
      <c r="BD815" s="39" t="str">
        <f t="shared" si="25"/>
        <v>01/245124501ZBukalapak</v>
      </c>
    </row>
    <row r="816" spans="2:58" ht="13.5" customHeight="1" x14ac:dyDescent="0.35">
      <c r="B816" s="10" t="s">
        <v>17</v>
      </c>
      <c r="C816" s="10" t="s">
        <v>2657</v>
      </c>
      <c r="D816" s="10" t="s">
        <v>549</v>
      </c>
      <c r="E816" s="10" t="s">
        <v>194</v>
      </c>
      <c r="F816" s="10" t="s">
        <v>10116</v>
      </c>
      <c r="G816" s="137" t="s">
        <v>10116</v>
      </c>
      <c r="H816" s="10"/>
      <c r="I816" s="10" t="s">
        <v>9916</v>
      </c>
      <c r="J816" s="10" t="s">
        <v>11344</v>
      </c>
      <c r="K816" s="10" t="s">
        <v>11291</v>
      </c>
      <c r="L816" s="98">
        <f>IFERROR(VLOOKUP($F816&amp;$C816,Sales!$J:$W,9,0),0)</f>
        <v>0</v>
      </c>
      <c r="M816" s="98">
        <f>IFERROR(VLOOKUP($F816&amp;$C816,Sales!$J:$W,10,0),0)</f>
        <v>0</v>
      </c>
      <c r="N816" s="98">
        <f>IFERROR(VLOOKUP($F816&amp;$C816,Sales!$J:$W,11,0),0)</f>
        <v>0</v>
      </c>
      <c r="O816" s="98">
        <f>IFERROR(VLOOKUP($F816&amp;$C816,Sales!$J:$W,12,0),0)</f>
        <v>0</v>
      </c>
      <c r="P816" s="98">
        <f>IFERROR(VLOOKUP($F816&amp;$C816,Sales!$J:$W,13,0),0)</f>
        <v>0</v>
      </c>
      <c r="Q816" s="98">
        <f>IFERROR(VLOOKUP($F816&amp;$C816,Sales!$A:$H,7,0),0)</f>
        <v>0</v>
      </c>
      <c r="R816" s="41">
        <f t="shared" si="24"/>
        <v>1</v>
      </c>
      <c r="S816" s="15">
        <v>1</v>
      </c>
      <c r="T816" s="15"/>
      <c r="U816" s="15"/>
      <c r="V816" s="15">
        <v>1</v>
      </c>
      <c r="W816" s="15">
        <v>1</v>
      </c>
      <c r="X816" s="15">
        <v>1</v>
      </c>
      <c r="Y816" s="41">
        <v>1</v>
      </c>
      <c r="Z816" s="41">
        <v>1</v>
      </c>
      <c r="AA816" s="41"/>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0">
        <v>1</v>
      </c>
      <c r="BA816" t="s">
        <v>22</v>
      </c>
      <c r="BB816" t="s">
        <v>23</v>
      </c>
      <c r="BD816" s="39" t="str">
        <f t="shared" si="25"/>
        <v>01/395129506XBukalapak</v>
      </c>
    </row>
    <row r="817" spans="2:56" ht="13.5" customHeight="1" x14ac:dyDescent="0.35">
      <c r="B817" s="10" t="s">
        <v>17</v>
      </c>
      <c r="C817" s="10" t="s">
        <v>2657</v>
      </c>
      <c r="D817" s="10" t="s">
        <v>549</v>
      </c>
      <c r="E817" s="10" t="s">
        <v>194</v>
      </c>
      <c r="F817" s="10" t="s">
        <v>10098</v>
      </c>
      <c r="G817" s="137" t="s">
        <v>10098</v>
      </c>
      <c r="H817" s="10"/>
      <c r="I817" s="10" t="s">
        <v>9917</v>
      </c>
      <c r="J817" s="10" t="s">
        <v>11345</v>
      </c>
      <c r="K817" s="10" t="s">
        <v>11292</v>
      </c>
      <c r="L817" s="98">
        <f>IFERROR(VLOOKUP($F817&amp;$C817,Sales!$J:$W,9,0),0)</f>
        <v>0</v>
      </c>
      <c r="M817" s="98">
        <f>IFERROR(VLOOKUP($F817&amp;$C817,Sales!$J:$W,10,0),0)</f>
        <v>0</v>
      </c>
      <c r="N817" s="98">
        <f>IFERROR(VLOOKUP($F817&amp;$C817,Sales!$J:$W,11,0),0)</f>
        <v>0</v>
      </c>
      <c r="O817" s="98">
        <f>IFERROR(VLOOKUP($F817&amp;$C817,Sales!$J:$W,12,0),0)</f>
        <v>0</v>
      </c>
      <c r="P817" s="98">
        <f>IFERROR(VLOOKUP($F817&amp;$C817,Sales!$J:$W,13,0),0)</f>
        <v>0</v>
      </c>
      <c r="Q817" s="98">
        <f>IFERROR(VLOOKUP($F817&amp;$C817,Sales!$A:$H,7,0),0)</f>
        <v>0</v>
      </c>
      <c r="R817" s="41">
        <f t="shared" si="24"/>
        <v>1</v>
      </c>
      <c r="S817" s="15">
        <v>1</v>
      </c>
      <c r="T817" s="15"/>
      <c r="U817" s="15"/>
      <c r="V817" s="15">
        <v>1</v>
      </c>
      <c r="W817" s="15">
        <v>1</v>
      </c>
      <c r="X817" s="15">
        <v>1</v>
      </c>
      <c r="Y817" s="41">
        <v>1</v>
      </c>
      <c r="Z817" s="41">
        <v>1</v>
      </c>
      <c r="AA817" s="41"/>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0">
        <v>1</v>
      </c>
      <c r="BA817" t="s">
        <v>22</v>
      </c>
      <c r="BB817" t="s">
        <v>23</v>
      </c>
      <c r="BD817" s="39" t="str">
        <f t="shared" si="25"/>
        <v>01/395129506YBukalapak</v>
      </c>
    </row>
    <row r="818" spans="2:56" ht="13.5" customHeight="1" x14ac:dyDescent="0.35">
      <c r="B818" s="10" t="s">
        <v>17</v>
      </c>
      <c r="C818" s="10" t="s">
        <v>2657</v>
      </c>
      <c r="D818" s="10" t="s">
        <v>549</v>
      </c>
      <c r="E818" s="10" t="s">
        <v>194</v>
      </c>
      <c r="F818" s="10" t="s">
        <v>10097</v>
      </c>
      <c r="G818" s="137" t="s">
        <v>10097</v>
      </c>
      <c r="H818" s="10"/>
      <c r="I818" s="10" t="s">
        <v>9914</v>
      </c>
      <c r="J818" s="10" t="s">
        <v>11346</v>
      </c>
      <c r="K818" s="10" t="s">
        <v>11293</v>
      </c>
      <c r="L818" s="98">
        <f>IFERROR(VLOOKUP($F818&amp;$C818,Sales!$J:$W,9,0),0)</f>
        <v>0</v>
      </c>
      <c r="M818" s="98">
        <f>IFERROR(VLOOKUP($F818&amp;$C818,Sales!$J:$W,10,0),0)</f>
        <v>0</v>
      </c>
      <c r="N818" s="98">
        <f>IFERROR(VLOOKUP($F818&amp;$C818,Sales!$J:$W,11,0),0)</f>
        <v>0</v>
      </c>
      <c r="O818" s="98">
        <f>IFERROR(VLOOKUP($F818&amp;$C818,Sales!$J:$W,12,0),0)</f>
        <v>0</v>
      </c>
      <c r="P818" s="98">
        <f>IFERROR(VLOOKUP($F818&amp;$C818,Sales!$J:$W,13,0),0)</f>
        <v>0</v>
      </c>
      <c r="Q818" s="98">
        <f>IFERROR(VLOOKUP($F818&amp;$C818,Sales!$A:$H,7,0),0)</f>
        <v>0</v>
      </c>
      <c r="R818" s="41">
        <f t="shared" si="24"/>
        <v>1</v>
      </c>
      <c r="S818" s="15">
        <v>1</v>
      </c>
      <c r="T818" s="15"/>
      <c r="U818" s="15"/>
      <c r="V818" s="15">
        <v>1</v>
      </c>
      <c r="W818" s="15">
        <v>1</v>
      </c>
      <c r="X818" s="15">
        <v>1</v>
      </c>
      <c r="Y818" s="41">
        <v>1</v>
      </c>
      <c r="Z818" s="41">
        <v>1</v>
      </c>
      <c r="AA818" s="41"/>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0">
        <v>1</v>
      </c>
      <c r="BA818" t="s">
        <v>22</v>
      </c>
      <c r="BB818" t="s">
        <v>23</v>
      </c>
      <c r="BD818" s="39" t="str">
        <f t="shared" si="25"/>
        <v>01/395129506VBukalapak</v>
      </c>
    </row>
    <row r="819" spans="2:56" ht="13.5" customHeight="1" x14ac:dyDescent="0.35">
      <c r="B819" s="10" t="s">
        <v>17</v>
      </c>
      <c r="C819" s="10" t="s">
        <v>2657</v>
      </c>
      <c r="D819" s="10" t="s">
        <v>549</v>
      </c>
      <c r="E819" s="10" t="s">
        <v>194</v>
      </c>
      <c r="F819" s="10" t="s">
        <v>11275</v>
      </c>
      <c r="G819" s="137" t="s">
        <v>11275</v>
      </c>
      <c r="H819" s="10"/>
      <c r="I819" s="10" t="s">
        <v>9913</v>
      </c>
      <c r="J819" s="10" t="s">
        <v>11342</v>
      </c>
      <c r="K819" s="10" t="s">
        <v>11294</v>
      </c>
      <c r="L819" s="98">
        <f>IFERROR(VLOOKUP($F819&amp;$C819,Sales!$J:$W,9,0),0)</f>
        <v>0</v>
      </c>
      <c r="M819" s="98">
        <f>IFERROR(VLOOKUP($F819&amp;$C819,Sales!$J:$W,10,0),0)</f>
        <v>0</v>
      </c>
      <c r="N819" s="98">
        <f>IFERROR(VLOOKUP($F819&amp;$C819,Sales!$J:$W,11,0),0)</f>
        <v>0</v>
      </c>
      <c r="O819" s="98">
        <f>IFERROR(VLOOKUP($F819&amp;$C819,Sales!$J:$W,12,0),0)</f>
        <v>0</v>
      </c>
      <c r="P819" s="98">
        <f>IFERROR(VLOOKUP($F819&amp;$C819,Sales!$J:$W,13,0),0)</f>
        <v>0</v>
      </c>
      <c r="Q819" s="98">
        <f>IFERROR(VLOOKUP($F819&amp;$C819,Sales!$A:$H,7,0),0)</f>
        <v>0</v>
      </c>
      <c r="R819" s="41">
        <f t="shared" si="24"/>
        <v>1</v>
      </c>
      <c r="S819" s="15">
        <v>1</v>
      </c>
      <c r="T819" s="15"/>
      <c r="U819" s="15"/>
      <c r="V819" s="15">
        <v>1</v>
      </c>
      <c r="W819" s="15">
        <v>1</v>
      </c>
      <c r="X819" s="15">
        <v>1</v>
      </c>
      <c r="Y819" s="41">
        <v>1</v>
      </c>
      <c r="Z819" s="41">
        <v>1</v>
      </c>
      <c r="AA819" s="41"/>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0">
        <v>1</v>
      </c>
      <c r="BA819" t="s">
        <v>22</v>
      </c>
      <c r="BB819" t="s">
        <v>23</v>
      </c>
      <c r="BD819" s="39" t="str">
        <f t="shared" si="25"/>
        <v>01/395129506UBukalapak</v>
      </c>
    </row>
    <row r="820" spans="2:56" ht="13.5" customHeight="1" x14ac:dyDescent="0.35">
      <c r="B820" s="10" t="s">
        <v>17</v>
      </c>
      <c r="C820" s="10" t="s">
        <v>2657</v>
      </c>
      <c r="D820" s="10" t="s">
        <v>549</v>
      </c>
      <c r="E820" s="10" t="s">
        <v>194</v>
      </c>
      <c r="F820" s="10" t="s">
        <v>10115</v>
      </c>
      <c r="G820" s="137" t="s">
        <v>10115</v>
      </c>
      <c r="H820" s="10"/>
      <c r="I820" s="10" t="s">
        <v>9915</v>
      </c>
      <c r="J820" s="10" t="s">
        <v>11347</v>
      </c>
      <c r="K820" s="10" t="s">
        <v>11295</v>
      </c>
      <c r="L820" s="98">
        <f>IFERROR(VLOOKUP($F820&amp;$C820,Sales!$J:$W,9,0),0)</f>
        <v>0</v>
      </c>
      <c r="M820" s="98">
        <f>IFERROR(VLOOKUP($F820&amp;$C820,Sales!$J:$W,10,0),0)</f>
        <v>0</v>
      </c>
      <c r="N820" s="98">
        <f>IFERROR(VLOOKUP($F820&amp;$C820,Sales!$J:$W,11,0),0)</f>
        <v>0</v>
      </c>
      <c r="O820" s="98">
        <f>IFERROR(VLOOKUP($F820&amp;$C820,Sales!$J:$W,12,0),0)</f>
        <v>0</v>
      </c>
      <c r="P820" s="98">
        <f>IFERROR(VLOOKUP($F820&amp;$C820,Sales!$J:$W,13,0),0)</f>
        <v>0</v>
      </c>
      <c r="Q820" s="98">
        <f>IFERROR(VLOOKUP($F820&amp;$C820,Sales!$A:$H,7,0),0)</f>
        <v>0</v>
      </c>
      <c r="R820" s="41">
        <f t="shared" si="24"/>
        <v>1</v>
      </c>
      <c r="S820" s="15">
        <v>1</v>
      </c>
      <c r="T820" s="15"/>
      <c r="U820" s="15"/>
      <c r="V820" s="15">
        <v>1</v>
      </c>
      <c r="W820" s="15">
        <v>1</v>
      </c>
      <c r="X820" s="15">
        <v>1</v>
      </c>
      <c r="Y820" s="41">
        <v>1</v>
      </c>
      <c r="Z820" s="41">
        <v>1</v>
      </c>
      <c r="AA820" s="41"/>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0">
        <v>1</v>
      </c>
      <c r="BA820" t="s">
        <v>22</v>
      </c>
      <c r="BB820" t="s">
        <v>23</v>
      </c>
      <c r="BD820" s="39" t="str">
        <f t="shared" si="25"/>
        <v>01/395129506WBukalapak</v>
      </c>
    </row>
    <row r="821" spans="2:56" ht="13.5" customHeight="1" x14ac:dyDescent="0.35">
      <c r="B821" s="10" t="s">
        <v>17</v>
      </c>
      <c r="C821" s="10" t="s">
        <v>2657</v>
      </c>
      <c r="D821" s="10" t="s">
        <v>549</v>
      </c>
      <c r="E821" s="10" t="s">
        <v>194</v>
      </c>
      <c r="F821" s="10" t="s">
        <v>10096</v>
      </c>
      <c r="G821" s="137" t="s">
        <v>10096</v>
      </c>
      <c r="H821" s="10"/>
      <c r="I821" s="10" t="s">
        <v>9912</v>
      </c>
      <c r="J821" s="10" t="s">
        <v>11348</v>
      </c>
      <c r="K821" s="10" t="s">
        <v>11296</v>
      </c>
      <c r="L821" s="98">
        <f>IFERROR(VLOOKUP($F821&amp;$C821,Sales!$J:$W,9,0),0)</f>
        <v>0</v>
      </c>
      <c r="M821" s="98">
        <f>IFERROR(VLOOKUP($F821&amp;$C821,Sales!$J:$W,10,0),0)</f>
        <v>0</v>
      </c>
      <c r="N821" s="98">
        <f>IFERROR(VLOOKUP($F821&amp;$C821,Sales!$J:$W,11,0),0)</f>
        <v>0</v>
      </c>
      <c r="O821" s="98">
        <f>IFERROR(VLOOKUP($F821&amp;$C821,Sales!$J:$W,12,0),0)</f>
        <v>0</v>
      </c>
      <c r="P821" s="98">
        <f>IFERROR(VLOOKUP($F821&amp;$C821,Sales!$J:$W,13,0),0)</f>
        <v>0</v>
      </c>
      <c r="Q821" s="98">
        <f>IFERROR(VLOOKUP($F821&amp;$C821,Sales!$A:$H,7,0),0)</f>
        <v>0</v>
      </c>
      <c r="R821" s="41" t="str">
        <f t="shared" si="24"/>
        <v>ERROR</v>
      </c>
      <c r="S821" s="15"/>
      <c r="T821" s="15"/>
      <c r="U821" s="15"/>
      <c r="V821" s="15"/>
      <c r="W821" s="15"/>
      <c r="X821" s="15"/>
      <c r="Y821" s="41"/>
      <c r="Z821" s="41"/>
      <c r="AA821" s="41"/>
      <c r="AB821" s="15"/>
      <c r="AC821" s="15"/>
      <c r="AD821" s="15"/>
      <c r="AE821" s="15"/>
      <c r="AF821" s="15"/>
      <c r="AG821" s="15"/>
      <c r="AH821" s="15"/>
      <c r="AI821" s="15"/>
      <c r="AJ821" s="41"/>
      <c r="AK821" s="15"/>
      <c r="AL821" s="15"/>
      <c r="AM821" s="15"/>
      <c r="AN821" s="15"/>
      <c r="AO821" s="15"/>
      <c r="AP821" s="15"/>
      <c r="AQ821" s="15"/>
      <c r="AR821" s="15"/>
      <c r="AS821" s="15"/>
      <c r="AT821" s="15"/>
      <c r="AU821" s="15"/>
      <c r="AV821" s="15"/>
      <c r="AW821" s="15"/>
      <c r="AX821" s="15"/>
      <c r="AY821" s="15"/>
      <c r="AZ821" s="10">
        <v>1</v>
      </c>
      <c r="BA821" t="s">
        <v>22</v>
      </c>
      <c r="BB821" t="s">
        <v>13210</v>
      </c>
      <c r="BD821" s="39" t="str">
        <f t="shared" si="25"/>
        <v>01/395129506TBukalapak</v>
      </c>
    </row>
    <row r="822" spans="2:56" ht="13.5" customHeight="1" x14ac:dyDescent="0.35">
      <c r="B822" s="10" t="s">
        <v>17</v>
      </c>
      <c r="C822" s="10" t="s">
        <v>2657</v>
      </c>
      <c r="D822" s="10" t="s">
        <v>549</v>
      </c>
      <c r="E822" s="10" t="s">
        <v>194</v>
      </c>
      <c r="F822" s="10" t="s">
        <v>9865</v>
      </c>
      <c r="G822" s="137" t="s">
        <v>9865</v>
      </c>
      <c r="H822" s="10"/>
      <c r="I822" s="10">
        <v>4987176076625</v>
      </c>
      <c r="J822" s="10" t="s">
        <v>11349</v>
      </c>
      <c r="K822" s="10" t="s">
        <v>11297</v>
      </c>
      <c r="L822" s="98">
        <f>IFERROR(VLOOKUP($F822&amp;$C822,Sales!$J:$W,9,0),0)</f>
        <v>56306.306306306302</v>
      </c>
      <c r="M822" s="98">
        <f>IFERROR(VLOOKUP($F822&amp;$C822,Sales!$J:$W,10,0),0)</f>
        <v>168918.91891891891</v>
      </c>
      <c r="N822" s="98">
        <f>IFERROR(VLOOKUP($F822&amp;$C822,Sales!$J:$W,11,0),0)</f>
        <v>0</v>
      </c>
      <c r="O822" s="98">
        <f>IFERROR(VLOOKUP($F822&amp;$C822,Sales!$J:$W,12,0),0)</f>
        <v>1.3333333333333333</v>
      </c>
      <c r="P822" s="98">
        <f>IFERROR(VLOOKUP($F822&amp;$C822,Sales!$J:$W,13,0),0)</f>
        <v>75075.075075075074</v>
      </c>
      <c r="Q822" s="98">
        <f>IFERROR(VLOOKUP($F822&amp;$C822,Sales!$A:$H,7,0),0)</f>
        <v>0</v>
      </c>
      <c r="R822" s="41">
        <f t="shared" si="24"/>
        <v>1</v>
      </c>
      <c r="S822" s="15">
        <v>1</v>
      </c>
      <c r="T822" s="15"/>
      <c r="U822" s="15"/>
      <c r="V822" s="15">
        <v>1</v>
      </c>
      <c r="W822" s="15">
        <v>1</v>
      </c>
      <c r="X822" s="15">
        <v>1</v>
      </c>
      <c r="Y822" s="41">
        <v>1</v>
      </c>
      <c r="Z822" s="41">
        <v>1</v>
      </c>
      <c r="AA822" s="41"/>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0">
        <v>1</v>
      </c>
      <c r="BA822" t="s">
        <v>22</v>
      </c>
      <c r="BB822" t="s">
        <v>23</v>
      </c>
      <c r="BD822" s="39" t="str">
        <f t="shared" si="25"/>
        <v>01/245121004SBukalapak</v>
      </c>
    </row>
    <row r="823" spans="2:56" ht="13.5" customHeight="1" x14ac:dyDescent="0.35">
      <c r="B823" s="10" t="s">
        <v>17</v>
      </c>
      <c r="C823" s="10" t="s">
        <v>2657</v>
      </c>
      <c r="D823" s="10" t="s">
        <v>549</v>
      </c>
      <c r="E823" s="10" t="s">
        <v>194</v>
      </c>
      <c r="F823" s="10" t="s">
        <v>9869</v>
      </c>
      <c r="G823" s="137" t="s">
        <v>9869</v>
      </c>
      <c r="H823" s="10"/>
      <c r="I823" s="10">
        <v>4987176079701</v>
      </c>
      <c r="J823" s="10" t="s">
        <v>11350</v>
      </c>
      <c r="K823" s="10" t="s">
        <v>11298</v>
      </c>
      <c r="L823" s="98">
        <f>IFERROR(VLOOKUP($F823&amp;$C823,Sales!$J:$W,9,0),0)</f>
        <v>0</v>
      </c>
      <c r="M823" s="98">
        <f>IFERROR(VLOOKUP($F823&amp;$C823,Sales!$J:$W,10,0),0)</f>
        <v>0</v>
      </c>
      <c r="N823" s="98">
        <f>IFERROR(VLOOKUP($F823&amp;$C823,Sales!$J:$W,11,0),0)</f>
        <v>0</v>
      </c>
      <c r="O823" s="98">
        <f>IFERROR(VLOOKUP($F823&amp;$C823,Sales!$J:$W,12,0),0)</f>
        <v>0</v>
      </c>
      <c r="P823" s="98">
        <f>IFERROR(VLOOKUP($F823&amp;$C823,Sales!$J:$W,13,0),0)</f>
        <v>0</v>
      </c>
      <c r="Q823" s="98">
        <f>IFERROR(VLOOKUP($F823&amp;$C823,Sales!$A:$H,7,0),0)</f>
        <v>0</v>
      </c>
      <c r="R823" s="41">
        <f t="shared" si="24"/>
        <v>1</v>
      </c>
      <c r="S823" s="15">
        <v>1</v>
      </c>
      <c r="T823" s="15"/>
      <c r="U823" s="15"/>
      <c r="V823" s="15">
        <v>1</v>
      </c>
      <c r="W823" s="15">
        <v>1</v>
      </c>
      <c r="X823" s="15">
        <v>1</v>
      </c>
      <c r="Y823" s="41">
        <v>1</v>
      </c>
      <c r="Z823" s="41">
        <v>1</v>
      </c>
      <c r="AA823" s="41"/>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0">
        <v>1</v>
      </c>
      <c r="BA823" t="s">
        <v>22</v>
      </c>
      <c r="BB823" t="s">
        <v>23</v>
      </c>
      <c r="BD823" s="39" t="str">
        <f t="shared" si="25"/>
        <v>01/245124501YBukalapak</v>
      </c>
    </row>
    <row r="824" spans="2:56" ht="13.5" customHeight="1" x14ac:dyDescent="0.35">
      <c r="B824" s="10" t="s">
        <v>17</v>
      </c>
      <c r="C824" s="10" t="s">
        <v>2657</v>
      </c>
      <c r="D824" s="10" t="s">
        <v>549</v>
      </c>
      <c r="E824" s="10" t="s">
        <v>194</v>
      </c>
      <c r="F824" s="10" t="s">
        <v>10114</v>
      </c>
      <c r="G824" s="137" t="s">
        <v>10114</v>
      </c>
      <c r="H824" s="10"/>
      <c r="I824" s="10" t="s">
        <v>9910</v>
      </c>
      <c r="J824" s="10" t="s">
        <v>11351</v>
      </c>
      <c r="K824" s="10" t="s">
        <v>11299</v>
      </c>
      <c r="L824" s="98">
        <f>IFERROR(VLOOKUP($F824&amp;$C824,Sales!$J:$W,9,0),0)</f>
        <v>0</v>
      </c>
      <c r="M824" s="98">
        <f>IFERROR(VLOOKUP($F824&amp;$C824,Sales!$J:$W,10,0),0)</f>
        <v>0</v>
      </c>
      <c r="N824" s="98">
        <f>IFERROR(VLOOKUP($F824&amp;$C824,Sales!$J:$W,11,0),0)</f>
        <v>0</v>
      </c>
      <c r="O824" s="98">
        <f>IFERROR(VLOOKUP($F824&amp;$C824,Sales!$J:$W,12,0),0)</f>
        <v>0</v>
      </c>
      <c r="P824" s="98">
        <f>IFERROR(VLOOKUP($F824&amp;$C824,Sales!$J:$W,13,0),0)</f>
        <v>0</v>
      </c>
      <c r="Q824" s="98">
        <f>IFERROR(VLOOKUP($F824&amp;$C824,Sales!$A:$H,7,0),0)</f>
        <v>0</v>
      </c>
      <c r="R824" s="41">
        <f t="shared" si="24"/>
        <v>1</v>
      </c>
      <c r="S824" s="15">
        <v>1</v>
      </c>
      <c r="T824" s="15"/>
      <c r="U824" s="15"/>
      <c r="V824" s="15">
        <v>1</v>
      </c>
      <c r="W824" s="15">
        <v>1</v>
      </c>
      <c r="X824" s="15">
        <v>1</v>
      </c>
      <c r="Y824" s="41">
        <v>1</v>
      </c>
      <c r="Z824" s="41">
        <v>1</v>
      </c>
      <c r="AA824" s="41"/>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0">
        <v>1</v>
      </c>
      <c r="BA824" t="s">
        <v>22</v>
      </c>
      <c r="BB824" t="s">
        <v>23</v>
      </c>
      <c r="BD824" s="39" t="str">
        <f t="shared" si="25"/>
        <v>01/395129506RBukalapak</v>
      </c>
    </row>
    <row r="825" spans="2:56" ht="13.5" customHeight="1" x14ac:dyDescent="0.35">
      <c r="B825" s="10" t="s">
        <v>17</v>
      </c>
      <c r="C825" s="10" t="s">
        <v>2657</v>
      </c>
      <c r="D825" s="10" t="s">
        <v>549</v>
      </c>
      <c r="E825" s="10" t="s">
        <v>194</v>
      </c>
      <c r="F825" s="10" t="s">
        <v>10095</v>
      </c>
      <c r="G825" s="137" t="s">
        <v>10095</v>
      </c>
      <c r="H825" s="10"/>
      <c r="I825" s="10" t="s">
        <v>9911</v>
      </c>
      <c r="J825" s="10" t="s">
        <v>11352</v>
      </c>
      <c r="K825" s="10" t="s">
        <v>11300</v>
      </c>
      <c r="L825" s="98">
        <f>IFERROR(VLOOKUP($F825&amp;$C825,Sales!$J:$W,9,0),0)</f>
        <v>0</v>
      </c>
      <c r="M825" s="98">
        <f>IFERROR(VLOOKUP($F825&amp;$C825,Sales!$J:$W,10,0),0)</f>
        <v>0</v>
      </c>
      <c r="N825" s="98">
        <f>IFERROR(VLOOKUP($F825&amp;$C825,Sales!$J:$W,11,0),0)</f>
        <v>0</v>
      </c>
      <c r="O825" s="98">
        <f>IFERROR(VLOOKUP($F825&amp;$C825,Sales!$J:$W,12,0),0)</f>
        <v>0</v>
      </c>
      <c r="P825" s="98">
        <f>IFERROR(VLOOKUP($F825&amp;$C825,Sales!$J:$W,13,0),0)</f>
        <v>0</v>
      </c>
      <c r="Q825" s="98">
        <f>IFERROR(VLOOKUP($F825&amp;$C825,Sales!$A:$H,7,0),0)</f>
        <v>0</v>
      </c>
      <c r="R825" s="41">
        <f t="shared" si="24"/>
        <v>1</v>
      </c>
      <c r="S825" s="15">
        <v>1</v>
      </c>
      <c r="T825" s="15"/>
      <c r="U825" s="15"/>
      <c r="V825" s="15">
        <v>1</v>
      </c>
      <c r="W825" s="15">
        <v>1</v>
      </c>
      <c r="X825" s="15">
        <v>1</v>
      </c>
      <c r="Y825" s="41">
        <v>1</v>
      </c>
      <c r="Z825" s="41">
        <v>1</v>
      </c>
      <c r="AA825" s="41"/>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0">
        <v>1</v>
      </c>
      <c r="BA825" t="s">
        <v>22</v>
      </c>
      <c r="BB825" t="s">
        <v>23</v>
      </c>
      <c r="BD825" s="39" t="str">
        <f t="shared" si="25"/>
        <v>01/395129506SBukalapak</v>
      </c>
    </row>
    <row r="826" spans="2:56" ht="13.5" customHeight="1" x14ac:dyDescent="0.35">
      <c r="B826" s="10" t="s">
        <v>17</v>
      </c>
      <c r="C826" s="10" t="s">
        <v>2657</v>
      </c>
      <c r="D826" s="10" t="s">
        <v>549</v>
      </c>
      <c r="E826" s="10" t="s">
        <v>194</v>
      </c>
      <c r="F826" s="10" t="s">
        <v>10094</v>
      </c>
      <c r="G826" s="137" t="s">
        <v>10094</v>
      </c>
      <c r="H826" s="10"/>
      <c r="I826" s="10" t="s">
        <v>9908</v>
      </c>
      <c r="J826" s="10" t="s">
        <v>11353</v>
      </c>
      <c r="K826" s="10" t="s">
        <v>11301</v>
      </c>
      <c r="L826" s="98">
        <f>IFERROR(VLOOKUP($F826&amp;$C826,Sales!$J:$W,9,0),0)</f>
        <v>0</v>
      </c>
      <c r="M826" s="98">
        <f>IFERROR(VLOOKUP($F826&amp;$C826,Sales!$J:$W,10,0),0)</f>
        <v>0</v>
      </c>
      <c r="N826" s="98">
        <f>IFERROR(VLOOKUP($F826&amp;$C826,Sales!$J:$W,11,0),0)</f>
        <v>0</v>
      </c>
      <c r="O826" s="98">
        <f>IFERROR(VLOOKUP($F826&amp;$C826,Sales!$J:$W,12,0),0)</f>
        <v>0</v>
      </c>
      <c r="P826" s="98">
        <f>IFERROR(VLOOKUP($F826&amp;$C826,Sales!$J:$W,13,0),0)</f>
        <v>0</v>
      </c>
      <c r="Q826" s="98">
        <f>IFERROR(VLOOKUP($F826&amp;$C826,Sales!$A:$H,7,0),0)</f>
        <v>0</v>
      </c>
      <c r="R826" s="41">
        <f t="shared" si="24"/>
        <v>1</v>
      </c>
      <c r="S826" s="15">
        <v>1</v>
      </c>
      <c r="T826" s="15"/>
      <c r="U826" s="15"/>
      <c r="V826" s="15">
        <v>1</v>
      </c>
      <c r="W826" s="15">
        <v>1</v>
      </c>
      <c r="X826" s="15">
        <v>1</v>
      </c>
      <c r="Y826" s="41">
        <v>1</v>
      </c>
      <c r="Z826" s="41">
        <v>1</v>
      </c>
      <c r="AA826" s="41"/>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0">
        <v>1</v>
      </c>
      <c r="BA826" t="s">
        <v>22</v>
      </c>
      <c r="BB826" t="s">
        <v>23</v>
      </c>
      <c r="BD826" s="39" t="str">
        <f t="shared" si="25"/>
        <v>01/395129506PBukalapak</v>
      </c>
    </row>
    <row r="827" spans="2:56" ht="13.5" customHeight="1" x14ac:dyDescent="0.35">
      <c r="B827" s="10" t="s">
        <v>17</v>
      </c>
      <c r="C827" s="10" t="s">
        <v>2657</v>
      </c>
      <c r="D827" s="10" t="s">
        <v>549</v>
      </c>
      <c r="E827" s="10" t="s">
        <v>194</v>
      </c>
      <c r="F827" s="10" t="s">
        <v>10113</v>
      </c>
      <c r="G827" s="137" t="s">
        <v>10113</v>
      </c>
      <c r="H827" s="10"/>
      <c r="I827" s="10" t="s">
        <v>9909</v>
      </c>
      <c r="J827" s="10" t="s">
        <v>11354</v>
      </c>
      <c r="K827" s="10" t="s">
        <v>11302</v>
      </c>
      <c r="L827" s="98">
        <f>IFERROR(VLOOKUP($F827&amp;$C827,Sales!$J:$W,9,0),0)</f>
        <v>0</v>
      </c>
      <c r="M827" s="98">
        <f>IFERROR(VLOOKUP($F827&amp;$C827,Sales!$J:$W,10,0),0)</f>
        <v>0</v>
      </c>
      <c r="N827" s="98">
        <f>IFERROR(VLOOKUP($F827&amp;$C827,Sales!$J:$W,11,0),0)</f>
        <v>0</v>
      </c>
      <c r="O827" s="98">
        <f>IFERROR(VLOOKUP($F827&amp;$C827,Sales!$J:$W,12,0),0)</f>
        <v>0</v>
      </c>
      <c r="P827" s="98">
        <f>IFERROR(VLOOKUP($F827&amp;$C827,Sales!$J:$W,13,0),0)</f>
        <v>0</v>
      </c>
      <c r="Q827" s="98">
        <f>IFERROR(VLOOKUP($F827&amp;$C827,Sales!$A:$H,7,0),0)</f>
        <v>0</v>
      </c>
      <c r="R827" s="41">
        <f t="shared" si="24"/>
        <v>1</v>
      </c>
      <c r="S827" s="15">
        <v>1</v>
      </c>
      <c r="T827" s="15"/>
      <c r="U827" s="15"/>
      <c r="V827" s="15">
        <v>1</v>
      </c>
      <c r="W827" s="15">
        <v>1</v>
      </c>
      <c r="X827" s="15">
        <v>1</v>
      </c>
      <c r="Y827" s="41">
        <v>1</v>
      </c>
      <c r="Z827" s="41">
        <v>1</v>
      </c>
      <c r="AA827" s="41"/>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0">
        <v>1</v>
      </c>
      <c r="BA827" t="s">
        <v>22</v>
      </c>
      <c r="BB827" t="s">
        <v>23</v>
      </c>
      <c r="BD827" s="39" t="str">
        <f t="shared" si="25"/>
        <v>01/395129506QBukalapak</v>
      </c>
    </row>
    <row r="828" spans="2:56" ht="13.5" customHeight="1" x14ac:dyDescent="0.35">
      <c r="B828" s="10" t="s">
        <v>17</v>
      </c>
      <c r="C828" s="10" t="s">
        <v>2657</v>
      </c>
      <c r="D828" s="10" t="s">
        <v>549</v>
      </c>
      <c r="E828" s="10" t="s">
        <v>194</v>
      </c>
      <c r="F828" s="10" t="s">
        <v>9868</v>
      </c>
      <c r="G828" s="137" t="s">
        <v>9868</v>
      </c>
      <c r="H828" s="10"/>
      <c r="I828" s="10">
        <v>4987176076656</v>
      </c>
      <c r="J828" s="10" t="s">
        <v>11355</v>
      </c>
      <c r="K828" s="10" t="s">
        <v>11303</v>
      </c>
      <c r="L828" s="98">
        <f>IFERROR(VLOOKUP($F828&amp;$C828,Sales!$J:$W,9,0),0)</f>
        <v>86216.216216216213</v>
      </c>
      <c r="M828" s="98">
        <f>IFERROR(VLOOKUP($F828&amp;$C828,Sales!$J:$W,10,0),0)</f>
        <v>86216.216216216213</v>
      </c>
      <c r="N828" s="98">
        <f>IFERROR(VLOOKUP($F828&amp;$C828,Sales!$J:$W,11,0),0)</f>
        <v>0</v>
      </c>
      <c r="O828" s="98">
        <f>IFERROR(VLOOKUP($F828&amp;$C828,Sales!$J:$W,12,0),0)</f>
        <v>2</v>
      </c>
      <c r="P828" s="98">
        <f>IFERROR(VLOOKUP($F828&amp;$C828,Sales!$J:$W,13,0),0)</f>
        <v>57477.477477477478</v>
      </c>
      <c r="Q828" s="98">
        <f>IFERROR(VLOOKUP($F828&amp;$C828,Sales!$A:$H,7,0),0)</f>
        <v>0</v>
      </c>
      <c r="R828" s="41">
        <f t="shared" si="24"/>
        <v>1</v>
      </c>
      <c r="S828" s="15">
        <v>1</v>
      </c>
      <c r="T828" s="15"/>
      <c r="U828" s="15"/>
      <c r="V828" s="15">
        <v>1</v>
      </c>
      <c r="W828" s="15">
        <v>1</v>
      </c>
      <c r="X828" s="15">
        <v>1</v>
      </c>
      <c r="Y828" s="41">
        <v>1</v>
      </c>
      <c r="Z828" s="41">
        <v>1</v>
      </c>
      <c r="AA828" s="41"/>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0">
        <v>1</v>
      </c>
      <c r="BA828" t="s">
        <v>22</v>
      </c>
      <c r="BB828" t="s">
        <v>23</v>
      </c>
      <c r="BD828" s="39" t="str">
        <f t="shared" si="25"/>
        <v>01/245121004VBukalapak</v>
      </c>
    </row>
    <row r="829" spans="2:56" ht="13.5" customHeight="1" x14ac:dyDescent="0.35">
      <c r="B829" s="10" t="s">
        <v>17</v>
      </c>
      <c r="C829" s="10" t="s">
        <v>2657</v>
      </c>
      <c r="D829" s="10" t="s">
        <v>549</v>
      </c>
      <c r="E829" s="10" t="s">
        <v>194</v>
      </c>
      <c r="F829" s="10" t="s">
        <v>10093</v>
      </c>
      <c r="G829" s="137" t="s">
        <v>10093</v>
      </c>
      <c r="H829" s="10"/>
      <c r="I829" s="10" t="s">
        <v>9906</v>
      </c>
      <c r="J829" s="10" t="s">
        <v>11356</v>
      </c>
      <c r="K829" s="10" t="s">
        <v>11304</v>
      </c>
      <c r="L829" s="98">
        <f>IFERROR(VLOOKUP($F829&amp;$C829,Sales!$J:$W,9,0),0)</f>
        <v>0</v>
      </c>
      <c r="M829" s="98">
        <f>IFERROR(VLOOKUP($F829&amp;$C829,Sales!$J:$W,10,0),0)</f>
        <v>0</v>
      </c>
      <c r="N829" s="98">
        <f>IFERROR(VLOOKUP($F829&amp;$C829,Sales!$J:$W,11,0),0)</f>
        <v>0</v>
      </c>
      <c r="O829" s="98">
        <f>IFERROR(VLOOKUP($F829&amp;$C829,Sales!$J:$W,12,0),0)</f>
        <v>0</v>
      </c>
      <c r="P829" s="98">
        <f>IFERROR(VLOOKUP($F829&amp;$C829,Sales!$J:$W,13,0),0)</f>
        <v>0</v>
      </c>
      <c r="Q829" s="98">
        <f>IFERROR(VLOOKUP($F829&amp;$C829,Sales!$A:$H,7,0),0)</f>
        <v>0</v>
      </c>
      <c r="R829" s="41">
        <f t="shared" si="24"/>
        <v>1</v>
      </c>
      <c r="S829" s="15">
        <v>1</v>
      </c>
      <c r="T829" s="15"/>
      <c r="U829" s="15"/>
      <c r="V829" s="15">
        <v>1</v>
      </c>
      <c r="W829" s="15">
        <v>1</v>
      </c>
      <c r="X829" s="15">
        <v>1</v>
      </c>
      <c r="Y829" s="41">
        <v>1</v>
      </c>
      <c r="Z829" s="41">
        <v>1</v>
      </c>
      <c r="AA829" s="41"/>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0">
        <v>1</v>
      </c>
      <c r="BA829" t="s">
        <v>22</v>
      </c>
      <c r="BB829" t="s">
        <v>23</v>
      </c>
      <c r="BD829" s="39" t="str">
        <f t="shared" si="25"/>
        <v>01/395129506NBukalapak</v>
      </c>
    </row>
    <row r="830" spans="2:56" ht="13.5" customHeight="1" x14ac:dyDescent="0.35">
      <c r="B830" s="10" t="s">
        <v>17</v>
      </c>
      <c r="C830" s="10" t="s">
        <v>2657</v>
      </c>
      <c r="D830" s="10" t="s">
        <v>549</v>
      </c>
      <c r="E830" s="10" t="s">
        <v>194</v>
      </c>
      <c r="F830" s="10" t="s">
        <v>10112</v>
      </c>
      <c r="G830" s="137" t="s">
        <v>10112</v>
      </c>
      <c r="H830" s="10"/>
      <c r="I830" s="10" t="s">
        <v>9907</v>
      </c>
      <c r="J830" s="10" t="s">
        <v>11357</v>
      </c>
      <c r="K830" s="10" t="s">
        <v>11305</v>
      </c>
      <c r="L830" s="98">
        <f>IFERROR(VLOOKUP($F830&amp;$C830,Sales!$J:$W,9,0),0)</f>
        <v>0</v>
      </c>
      <c r="M830" s="98">
        <f>IFERROR(VLOOKUP($F830&amp;$C830,Sales!$J:$W,10,0),0)</f>
        <v>0</v>
      </c>
      <c r="N830" s="98">
        <f>IFERROR(VLOOKUP($F830&amp;$C830,Sales!$J:$W,11,0),0)</f>
        <v>0</v>
      </c>
      <c r="O830" s="98">
        <f>IFERROR(VLOOKUP($F830&amp;$C830,Sales!$J:$W,12,0),0)</f>
        <v>0</v>
      </c>
      <c r="P830" s="98">
        <f>IFERROR(VLOOKUP($F830&amp;$C830,Sales!$J:$W,13,0),0)</f>
        <v>0</v>
      </c>
      <c r="Q830" s="98">
        <f>IFERROR(VLOOKUP($F830&amp;$C830,Sales!$A:$H,7,0),0)</f>
        <v>0</v>
      </c>
      <c r="R830" s="41">
        <f t="shared" si="24"/>
        <v>1</v>
      </c>
      <c r="S830" s="15">
        <v>1</v>
      </c>
      <c r="T830" s="15"/>
      <c r="U830" s="15"/>
      <c r="V830" s="15">
        <v>1</v>
      </c>
      <c r="W830" s="15">
        <v>1</v>
      </c>
      <c r="X830" s="15">
        <v>1</v>
      </c>
      <c r="Y830" s="41">
        <v>1</v>
      </c>
      <c r="Z830" s="41">
        <v>1</v>
      </c>
      <c r="AA830" s="41"/>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0">
        <v>1</v>
      </c>
      <c r="BA830" t="s">
        <v>22</v>
      </c>
      <c r="BB830" t="s">
        <v>23</v>
      </c>
      <c r="BD830" s="39" t="str">
        <f t="shared" si="25"/>
        <v>01/395129506OBukalapak</v>
      </c>
    </row>
    <row r="831" spans="2:56" ht="13.5" customHeight="1" x14ac:dyDescent="0.35">
      <c r="B831" s="10" t="s">
        <v>17</v>
      </c>
      <c r="C831" s="10" t="s">
        <v>2657</v>
      </c>
      <c r="D831" s="10" t="s">
        <v>65</v>
      </c>
      <c r="E831" s="10" t="s">
        <v>66</v>
      </c>
      <c r="F831" s="10" t="s">
        <v>11306</v>
      </c>
      <c r="G831" s="137" t="s">
        <v>11306</v>
      </c>
      <c r="H831" s="10"/>
      <c r="I831" s="10" t="s">
        <v>11315</v>
      </c>
      <c r="J831" s="10" t="s">
        <v>11358</v>
      </c>
      <c r="K831" s="10" t="s">
        <v>11329</v>
      </c>
      <c r="L831" s="98">
        <f>IFERROR(VLOOKUP($F831&amp;$C831,Sales!$J:$W,9,0),0)</f>
        <v>0</v>
      </c>
      <c r="M831" s="98">
        <f>IFERROR(VLOOKUP($F831&amp;$C831,Sales!$J:$W,10,0),0)</f>
        <v>0</v>
      </c>
      <c r="N831" s="98">
        <f>IFERROR(VLOOKUP($F831&amp;$C831,Sales!$J:$W,11,0),0)</f>
        <v>0</v>
      </c>
      <c r="O831" s="98">
        <f>IFERROR(VLOOKUP($F831&amp;$C831,Sales!$J:$W,12,0),0)</f>
        <v>0</v>
      </c>
      <c r="P831" s="98">
        <f>IFERROR(VLOOKUP($F831&amp;$C831,Sales!$J:$W,13,0),0)</f>
        <v>0</v>
      </c>
      <c r="Q831" s="98">
        <f>IFERROR(VLOOKUP($F831&amp;$C831,Sales!$A:$H,7,0),0)</f>
        <v>0</v>
      </c>
      <c r="R831" s="41">
        <f t="shared" si="24"/>
        <v>1</v>
      </c>
      <c r="S831" s="15">
        <v>1</v>
      </c>
      <c r="T831" s="15"/>
      <c r="U831" s="15"/>
      <c r="V831" s="15">
        <v>1</v>
      </c>
      <c r="W831" s="15">
        <v>1</v>
      </c>
      <c r="X831" s="15">
        <v>1</v>
      </c>
      <c r="Y831" s="41">
        <v>1</v>
      </c>
      <c r="Z831" s="41">
        <v>1</v>
      </c>
      <c r="AA831" s="41"/>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0">
        <v>1</v>
      </c>
      <c r="BA831" t="s">
        <v>22</v>
      </c>
      <c r="BB831" t="s">
        <v>23</v>
      </c>
      <c r="BD831" s="39" t="str">
        <f t="shared" si="25"/>
        <v>01/396129512PBukalapak</v>
      </c>
    </row>
    <row r="832" spans="2:56" ht="13.5" customHeight="1" x14ac:dyDescent="0.35">
      <c r="B832" s="10" t="s">
        <v>17</v>
      </c>
      <c r="C832" s="10" t="s">
        <v>2657</v>
      </c>
      <c r="D832" s="10" t="s">
        <v>65</v>
      </c>
      <c r="E832" s="10" t="s">
        <v>66</v>
      </c>
      <c r="F832" s="10" t="s">
        <v>11307</v>
      </c>
      <c r="G832" s="137" t="s">
        <v>11307</v>
      </c>
      <c r="H832" s="10"/>
      <c r="I832" s="10" t="s">
        <v>11316</v>
      </c>
      <c r="J832" s="10" t="s">
        <v>11359</v>
      </c>
      <c r="K832" s="10" t="s">
        <v>11330</v>
      </c>
      <c r="L832" s="98">
        <f>IFERROR(VLOOKUP($F832&amp;$C832,Sales!$J:$W,9,0),0)</f>
        <v>0</v>
      </c>
      <c r="M832" s="98">
        <f>IFERROR(VLOOKUP($F832&amp;$C832,Sales!$J:$W,10,0),0)</f>
        <v>0</v>
      </c>
      <c r="N832" s="98">
        <f>IFERROR(VLOOKUP($F832&amp;$C832,Sales!$J:$W,11,0),0)</f>
        <v>0</v>
      </c>
      <c r="O832" s="98">
        <f>IFERROR(VLOOKUP($F832&amp;$C832,Sales!$J:$W,12,0),0)</f>
        <v>0</v>
      </c>
      <c r="P832" s="98">
        <f>IFERROR(VLOOKUP($F832&amp;$C832,Sales!$J:$W,13,0),0)</f>
        <v>0</v>
      </c>
      <c r="Q832" s="98">
        <f>IFERROR(VLOOKUP($F832&amp;$C832,Sales!$A:$H,7,0),0)</f>
        <v>0</v>
      </c>
      <c r="R832" s="41">
        <f t="shared" si="24"/>
        <v>1</v>
      </c>
      <c r="S832" s="15">
        <v>1</v>
      </c>
      <c r="T832" s="15"/>
      <c r="U832" s="15"/>
      <c r="V832" s="15">
        <v>1</v>
      </c>
      <c r="W832" s="15">
        <v>1</v>
      </c>
      <c r="X832" s="15">
        <v>1</v>
      </c>
      <c r="Y832" s="41">
        <v>1</v>
      </c>
      <c r="Z832" s="41">
        <v>1</v>
      </c>
      <c r="AA832" s="41"/>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0">
        <v>1</v>
      </c>
      <c r="BA832" t="s">
        <v>22</v>
      </c>
      <c r="BB832" t="s">
        <v>23</v>
      </c>
      <c r="BD832" s="39" t="str">
        <f t="shared" si="25"/>
        <v>01/396129512QBukalapak</v>
      </c>
    </row>
    <row r="833" spans="2:56" ht="13.5" customHeight="1" x14ac:dyDescent="0.35">
      <c r="B833" s="10" t="s">
        <v>17</v>
      </c>
      <c r="C833" s="10" t="s">
        <v>2657</v>
      </c>
      <c r="D833" s="10" t="s">
        <v>65</v>
      </c>
      <c r="E833" s="10" t="s">
        <v>66</v>
      </c>
      <c r="F833" s="10" t="s">
        <v>11308</v>
      </c>
      <c r="G833" s="137" t="s">
        <v>11308</v>
      </c>
      <c r="H833" s="10"/>
      <c r="I833" s="10" t="s">
        <v>11317</v>
      </c>
      <c r="J833" s="10" t="s">
        <v>11360</v>
      </c>
      <c r="K833" s="10" t="s">
        <v>11331</v>
      </c>
      <c r="L833" s="98">
        <f>IFERROR(VLOOKUP($F833&amp;$C833,Sales!$J:$W,9,0),0)</f>
        <v>0</v>
      </c>
      <c r="M833" s="98">
        <f>IFERROR(VLOOKUP($F833&amp;$C833,Sales!$J:$W,10,0),0)</f>
        <v>0</v>
      </c>
      <c r="N833" s="98">
        <f>IFERROR(VLOOKUP($F833&amp;$C833,Sales!$J:$W,11,0),0)</f>
        <v>0</v>
      </c>
      <c r="O833" s="98">
        <f>IFERROR(VLOOKUP($F833&amp;$C833,Sales!$J:$W,12,0),0)</f>
        <v>0</v>
      </c>
      <c r="P833" s="98">
        <f>IFERROR(VLOOKUP($F833&amp;$C833,Sales!$J:$W,13,0),0)</f>
        <v>0</v>
      </c>
      <c r="Q833" s="98">
        <f>IFERROR(VLOOKUP($F833&amp;$C833,Sales!$A:$H,7,0),0)</f>
        <v>0</v>
      </c>
      <c r="R833" s="41">
        <f t="shared" si="24"/>
        <v>1</v>
      </c>
      <c r="S833" s="15">
        <v>1</v>
      </c>
      <c r="T833" s="15"/>
      <c r="U833" s="15"/>
      <c r="V833" s="15">
        <v>1</v>
      </c>
      <c r="W833" s="15">
        <v>1</v>
      </c>
      <c r="X833" s="15">
        <v>1</v>
      </c>
      <c r="Y833" s="41">
        <v>1</v>
      </c>
      <c r="Z833" s="41">
        <v>1</v>
      </c>
      <c r="AA833" s="41"/>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0">
        <v>1</v>
      </c>
      <c r="BA833" t="s">
        <v>22</v>
      </c>
      <c r="BB833" t="s">
        <v>23</v>
      </c>
      <c r="BD833" s="39" t="str">
        <f t="shared" si="25"/>
        <v>01/396129512RBukalapak</v>
      </c>
    </row>
    <row r="834" spans="2:56" ht="13.5" customHeight="1" x14ac:dyDescent="0.35">
      <c r="B834" s="10" t="s">
        <v>17</v>
      </c>
      <c r="C834" s="10" t="s">
        <v>2657</v>
      </c>
      <c r="D834" s="10" t="s">
        <v>65</v>
      </c>
      <c r="E834" s="10" t="s">
        <v>66</v>
      </c>
      <c r="F834" s="10" t="s">
        <v>11309</v>
      </c>
      <c r="G834" s="137" t="s">
        <v>11309</v>
      </c>
      <c r="H834" s="10"/>
      <c r="I834" s="10" t="s">
        <v>11318</v>
      </c>
      <c r="J834" s="10" t="s">
        <v>11361</v>
      </c>
      <c r="K834" s="10" t="s">
        <v>11332</v>
      </c>
      <c r="L834" s="98">
        <f>IFERROR(VLOOKUP($F834&amp;$C834,Sales!$J:$W,9,0),0)</f>
        <v>0</v>
      </c>
      <c r="M834" s="98">
        <f>IFERROR(VLOOKUP($F834&amp;$C834,Sales!$J:$W,10,0),0)</f>
        <v>0</v>
      </c>
      <c r="N834" s="98">
        <f>IFERROR(VLOOKUP($F834&amp;$C834,Sales!$J:$W,11,0),0)</f>
        <v>0</v>
      </c>
      <c r="O834" s="98">
        <f>IFERROR(VLOOKUP($F834&amp;$C834,Sales!$J:$W,12,0),0)</f>
        <v>0</v>
      </c>
      <c r="P834" s="98">
        <f>IFERROR(VLOOKUP($F834&amp;$C834,Sales!$J:$W,13,0),0)</f>
        <v>0</v>
      </c>
      <c r="Q834" s="98">
        <f>IFERROR(VLOOKUP($F834&amp;$C834,Sales!$A:$H,7,0),0)</f>
        <v>0</v>
      </c>
      <c r="R834" s="41">
        <f t="shared" si="24"/>
        <v>1</v>
      </c>
      <c r="S834" s="15">
        <v>1</v>
      </c>
      <c r="T834" s="15"/>
      <c r="U834" s="15"/>
      <c r="V834" s="15">
        <v>1</v>
      </c>
      <c r="W834" s="15">
        <v>1</v>
      </c>
      <c r="X834" s="15">
        <v>1</v>
      </c>
      <c r="Y834" s="41">
        <v>1</v>
      </c>
      <c r="Z834" s="41">
        <v>1</v>
      </c>
      <c r="AA834" s="41"/>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0">
        <v>1</v>
      </c>
      <c r="BA834" t="s">
        <v>22</v>
      </c>
      <c r="BB834" t="s">
        <v>23</v>
      </c>
      <c r="BD834" s="39" t="str">
        <f t="shared" si="25"/>
        <v>01/396129512JBukalapak</v>
      </c>
    </row>
    <row r="835" spans="2:56" ht="13.5" customHeight="1" x14ac:dyDescent="0.35">
      <c r="B835" s="10" t="s">
        <v>17</v>
      </c>
      <c r="C835" s="10" t="s">
        <v>2657</v>
      </c>
      <c r="D835" s="10" t="s">
        <v>65</v>
      </c>
      <c r="E835" s="10" t="s">
        <v>66</v>
      </c>
      <c r="F835" s="10" t="s">
        <v>11310</v>
      </c>
      <c r="G835" s="137" t="s">
        <v>11310</v>
      </c>
      <c r="H835" s="10"/>
      <c r="I835" s="10" t="s">
        <v>11319</v>
      </c>
      <c r="J835" s="10" t="s">
        <v>11362</v>
      </c>
      <c r="K835" s="10" t="s">
        <v>11333</v>
      </c>
      <c r="L835" s="98">
        <f>IFERROR(VLOOKUP($F835&amp;$C835,Sales!$J:$W,9,0),0)</f>
        <v>0</v>
      </c>
      <c r="M835" s="98">
        <f>IFERROR(VLOOKUP($F835&amp;$C835,Sales!$J:$W,10,0),0)</f>
        <v>0</v>
      </c>
      <c r="N835" s="98">
        <f>IFERROR(VLOOKUP($F835&amp;$C835,Sales!$J:$W,11,0),0)</f>
        <v>0</v>
      </c>
      <c r="O835" s="98">
        <f>IFERROR(VLOOKUP($F835&amp;$C835,Sales!$J:$W,12,0),0)</f>
        <v>0</v>
      </c>
      <c r="P835" s="98">
        <f>IFERROR(VLOOKUP($F835&amp;$C835,Sales!$J:$W,13,0),0)</f>
        <v>0</v>
      </c>
      <c r="Q835" s="98">
        <f>IFERROR(VLOOKUP($F835&amp;$C835,Sales!$A:$H,7,0),0)</f>
        <v>0</v>
      </c>
      <c r="R835" s="41">
        <f t="shared" si="24"/>
        <v>1</v>
      </c>
      <c r="S835" s="15">
        <v>1</v>
      </c>
      <c r="T835" s="15"/>
      <c r="U835" s="15"/>
      <c r="V835" s="15">
        <v>1</v>
      </c>
      <c r="W835" s="15">
        <v>1</v>
      </c>
      <c r="X835" s="15">
        <v>1</v>
      </c>
      <c r="Y835" s="41">
        <v>1</v>
      </c>
      <c r="Z835" s="41">
        <v>1</v>
      </c>
      <c r="AA835" s="41"/>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0">
        <v>1</v>
      </c>
      <c r="BA835" t="s">
        <v>22</v>
      </c>
      <c r="BB835" t="s">
        <v>23</v>
      </c>
      <c r="BD835" s="39" t="str">
        <f t="shared" si="25"/>
        <v>01/396129512KBukalapak</v>
      </c>
    </row>
    <row r="836" spans="2:56" ht="13.5" customHeight="1" x14ac:dyDescent="0.35">
      <c r="B836" s="10" t="s">
        <v>17</v>
      </c>
      <c r="C836" s="10" t="s">
        <v>2657</v>
      </c>
      <c r="D836" s="10" t="s">
        <v>65</v>
      </c>
      <c r="E836" s="10" t="s">
        <v>66</v>
      </c>
      <c r="F836" s="10" t="s">
        <v>11311</v>
      </c>
      <c r="G836" s="137" t="s">
        <v>11311</v>
      </c>
      <c r="H836" s="10"/>
      <c r="I836" s="10" t="s">
        <v>11320</v>
      </c>
      <c r="J836" s="10" t="s">
        <v>11363</v>
      </c>
      <c r="K836" s="10" t="s">
        <v>11334</v>
      </c>
      <c r="L836" s="98">
        <f>IFERROR(VLOOKUP($F836&amp;$C836,Sales!$J:$W,9,0),0)</f>
        <v>0</v>
      </c>
      <c r="M836" s="98">
        <f>IFERROR(VLOOKUP($F836&amp;$C836,Sales!$J:$W,10,0),0)</f>
        <v>0</v>
      </c>
      <c r="N836" s="98">
        <f>IFERROR(VLOOKUP($F836&amp;$C836,Sales!$J:$W,11,0),0)</f>
        <v>0</v>
      </c>
      <c r="O836" s="98">
        <f>IFERROR(VLOOKUP($F836&amp;$C836,Sales!$J:$W,12,0),0)</f>
        <v>0</v>
      </c>
      <c r="P836" s="98">
        <f>IFERROR(VLOOKUP($F836&amp;$C836,Sales!$J:$W,13,0),0)</f>
        <v>0</v>
      </c>
      <c r="Q836" s="98">
        <f>IFERROR(VLOOKUP($F836&amp;$C836,Sales!$A:$H,7,0),0)</f>
        <v>0</v>
      </c>
      <c r="R836" s="41">
        <f t="shared" ref="R836:R899" si="26">IFERROR(AVERAGE($S836:$AW836),"ERROR")</f>
        <v>1</v>
      </c>
      <c r="S836" s="15">
        <v>1</v>
      </c>
      <c r="T836" s="15"/>
      <c r="U836" s="15"/>
      <c r="V836" s="15">
        <v>1</v>
      </c>
      <c r="W836" s="15">
        <v>1</v>
      </c>
      <c r="X836" s="15">
        <v>1</v>
      </c>
      <c r="Y836" s="41">
        <v>1</v>
      </c>
      <c r="Z836" s="41">
        <v>1</v>
      </c>
      <c r="AA836" s="41"/>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0">
        <v>1</v>
      </c>
      <c r="BA836" t="s">
        <v>22</v>
      </c>
      <c r="BB836" t="s">
        <v>23</v>
      </c>
      <c r="BD836" s="39" t="str">
        <f t="shared" ref="BD836:BD899" si="27">F836&amp;C836</f>
        <v>01/396129512LBukalapak</v>
      </c>
    </row>
    <row r="837" spans="2:56" ht="13.5" customHeight="1" x14ac:dyDescent="0.35">
      <c r="B837" s="10" t="s">
        <v>17</v>
      </c>
      <c r="C837" s="10" t="s">
        <v>2657</v>
      </c>
      <c r="D837" s="10" t="s">
        <v>65</v>
      </c>
      <c r="E837" s="10" t="s">
        <v>66</v>
      </c>
      <c r="F837" s="10" t="s">
        <v>11312</v>
      </c>
      <c r="G837" s="137" t="s">
        <v>11312</v>
      </c>
      <c r="H837" s="10"/>
      <c r="I837" s="10" t="s">
        <v>11321</v>
      </c>
      <c r="J837" s="10" t="s">
        <v>11364</v>
      </c>
      <c r="K837" s="10" t="s">
        <v>11335</v>
      </c>
      <c r="L837" s="98">
        <f>IFERROR(VLOOKUP($F837&amp;$C837,Sales!$J:$W,9,0),0)</f>
        <v>0</v>
      </c>
      <c r="M837" s="98">
        <f>IFERROR(VLOOKUP($F837&amp;$C837,Sales!$J:$W,10,0),0)</f>
        <v>0</v>
      </c>
      <c r="N837" s="98">
        <f>IFERROR(VLOOKUP($F837&amp;$C837,Sales!$J:$W,11,0),0)</f>
        <v>0</v>
      </c>
      <c r="O837" s="98">
        <f>IFERROR(VLOOKUP($F837&amp;$C837,Sales!$J:$W,12,0),0)</f>
        <v>0</v>
      </c>
      <c r="P837" s="98">
        <f>IFERROR(VLOOKUP($F837&amp;$C837,Sales!$J:$W,13,0),0)</f>
        <v>0</v>
      </c>
      <c r="Q837" s="98">
        <f>IFERROR(VLOOKUP($F837&amp;$C837,Sales!$A:$H,7,0),0)</f>
        <v>0</v>
      </c>
      <c r="R837" s="41">
        <f t="shared" si="26"/>
        <v>1</v>
      </c>
      <c r="S837" s="15">
        <v>1</v>
      </c>
      <c r="T837" s="15"/>
      <c r="U837" s="15"/>
      <c r="V837" s="15">
        <v>1</v>
      </c>
      <c r="W837" s="15">
        <v>1</v>
      </c>
      <c r="X837" s="15">
        <v>1</v>
      </c>
      <c r="Y837" s="41">
        <v>1</v>
      </c>
      <c r="Z837" s="41">
        <v>1</v>
      </c>
      <c r="AA837" s="41"/>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0">
        <v>1</v>
      </c>
      <c r="BA837" t="s">
        <v>22</v>
      </c>
      <c r="BB837" t="s">
        <v>23</v>
      </c>
      <c r="BD837" s="39" t="str">
        <f t="shared" si="27"/>
        <v>01/396129512MBukalapak</v>
      </c>
    </row>
    <row r="838" spans="2:56" ht="13.5" customHeight="1" x14ac:dyDescent="0.35">
      <c r="B838" s="10" t="s">
        <v>17</v>
      </c>
      <c r="C838" s="10" t="s">
        <v>2657</v>
      </c>
      <c r="D838" s="10" t="s">
        <v>65</v>
      </c>
      <c r="E838" s="10" t="s">
        <v>66</v>
      </c>
      <c r="F838" s="10" t="s">
        <v>11313</v>
      </c>
      <c r="G838" s="137" t="s">
        <v>11313</v>
      </c>
      <c r="H838" s="10"/>
      <c r="I838" s="10" t="s">
        <v>11322</v>
      </c>
      <c r="J838" s="10" t="s">
        <v>11365</v>
      </c>
      <c r="K838" s="10" t="s">
        <v>11336</v>
      </c>
      <c r="L838" s="98">
        <f>IFERROR(VLOOKUP($F838&amp;$C838,Sales!$J:$W,9,0),0)</f>
        <v>0</v>
      </c>
      <c r="M838" s="98">
        <f>IFERROR(VLOOKUP($F838&amp;$C838,Sales!$J:$W,10,0),0)</f>
        <v>0</v>
      </c>
      <c r="N838" s="98">
        <f>IFERROR(VLOOKUP($F838&amp;$C838,Sales!$J:$W,11,0),0)</f>
        <v>0</v>
      </c>
      <c r="O838" s="98">
        <f>IFERROR(VLOOKUP($F838&amp;$C838,Sales!$J:$W,12,0),0)</f>
        <v>0</v>
      </c>
      <c r="P838" s="98">
        <f>IFERROR(VLOOKUP($F838&amp;$C838,Sales!$J:$W,13,0),0)</f>
        <v>0</v>
      </c>
      <c r="Q838" s="98">
        <f>IFERROR(VLOOKUP($F838&amp;$C838,Sales!$A:$H,7,0),0)</f>
        <v>0</v>
      </c>
      <c r="R838" s="41">
        <f t="shared" si="26"/>
        <v>1</v>
      </c>
      <c r="S838" s="15">
        <v>1</v>
      </c>
      <c r="T838" s="15"/>
      <c r="U838" s="15"/>
      <c r="V838" s="15">
        <v>1</v>
      </c>
      <c r="W838" s="15">
        <v>1</v>
      </c>
      <c r="X838" s="15">
        <v>1</v>
      </c>
      <c r="Y838" s="41">
        <v>1</v>
      </c>
      <c r="Z838" s="41">
        <v>1</v>
      </c>
      <c r="AA838" s="41"/>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0">
        <v>1</v>
      </c>
      <c r="BA838" t="s">
        <v>22</v>
      </c>
      <c r="BB838" t="s">
        <v>23</v>
      </c>
      <c r="BD838" s="39" t="str">
        <f t="shared" si="27"/>
        <v>01/396129512NBukalapak</v>
      </c>
    </row>
    <row r="839" spans="2:56" ht="13.5" customHeight="1" x14ac:dyDescent="0.35">
      <c r="B839" s="10" t="s">
        <v>17</v>
      </c>
      <c r="C839" s="10" t="s">
        <v>2657</v>
      </c>
      <c r="D839" s="10" t="s">
        <v>65</v>
      </c>
      <c r="E839" s="10" t="s">
        <v>66</v>
      </c>
      <c r="F839" s="10" t="s">
        <v>11314</v>
      </c>
      <c r="G839" s="137" t="s">
        <v>11314</v>
      </c>
      <c r="H839" s="10"/>
      <c r="I839" s="10" t="s">
        <v>11323</v>
      </c>
      <c r="J839" s="10" t="s">
        <v>11366</v>
      </c>
      <c r="K839" s="10" t="s">
        <v>11337</v>
      </c>
      <c r="L839" s="98">
        <f>IFERROR(VLOOKUP($F839&amp;$C839,Sales!$J:$W,9,0),0)</f>
        <v>0</v>
      </c>
      <c r="M839" s="98">
        <f>IFERROR(VLOOKUP($F839&amp;$C839,Sales!$J:$W,10,0),0)</f>
        <v>0</v>
      </c>
      <c r="N839" s="98">
        <f>IFERROR(VLOOKUP($F839&amp;$C839,Sales!$J:$W,11,0),0)</f>
        <v>0</v>
      </c>
      <c r="O839" s="98">
        <f>IFERROR(VLOOKUP($F839&amp;$C839,Sales!$J:$W,12,0),0)</f>
        <v>0</v>
      </c>
      <c r="P839" s="98">
        <f>IFERROR(VLOOKUP($F839&amp;$C839,Sales!$J:$W,13,0),0)</f>
        <v>0</v>
      </c>
      <c r="Q839" s="98">
        <f>IFERROR(VLOOKUP($F839&amp;$C839,Sales!$A:$H,7,0),0)</f>
        <v>0</v>
      </c>
      <c r="R839" s="41">
        <f t="shared" si="26"/>
        <v>1</v>
      </c>
      <c r="S839" s="15">
        <v>1</v>
      </c>
      <c r="T839" s="15"/>
      <c r="U839" s="15"/>
      <c r="V839" s="15">
        <v>1</v>
      </c>
      <c r="W839" s="15">
        <v>1</v>
      </c>
      <c r="X839" s="15">
        <v>1</v>
      </c>
      <c r="Y839" s="41">
        <v>1</v>
      </c>
      <c r="Z839" s="41">
        <v>1</v>
      </c>
      <c r="AA839" s="41"/>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0">
        <v>1</v>
      </c>
      <c r="BA839" t="s">
        <v>22</v>
      </c>
      <c r="BB839" t="s">
        <v>23</v>
      </c>
      <c r="BD839" s="39" t="str">
        <f t="shared" si="27"/>
        <v>01/396129512OBukalapak</v>
      </c>
    </row>
    <row r="840" spans="2:56" ht="13.5" customHeight="1" x14ac:dyDescent="0.35">
      <c r="B840" s="10" t="s">
        <v>17</v>
      </c>
      <c r="C840" s="10" t="s">
        <v>2657</v>
      </c>
      <c r="D840" s="10" t="s">
        <v>65</v>
      </c>
      <c r="E840" s="10" t="s">
        <v>66</v>
      </c>
      <c r="F840" s="10" t="s">
        <v>11266</v>
      </c>
      <c r="G840" s="137" t="s">
        <v>11266</v>
      </c>
      <c r="H840" s="10"/>
      <c r="I840" s="10">
        <v>4987176078186</v>
      </c>
      <c r="J840" s="10" t="s">
        <v>11367</v>
      </c>
      <c r="K840" s="10" t="s">
        <v>11338</v>
      </c>
      <c r="L840" s="98">
        <f>IFERROR(VLOOKUP($F840&amp;$C840,Sales!$J:$W,9,0),0)</f>
        <v>0</v>
      </c>
      <c r="M840" s="98">
        <f>IFERROR(VLOOKUP($F840&amp;$C840,Sales!$J:$W,10,0),0)</f>
        <v>0</v>
      </c>
      <c r="N840" s="98">
        <f>IFERROR(VLOOKUP($F840&amp;$C840,Sales!$J:$W,11,0),0)</f>
        <v>0</v>
      </c>
      <c r="O840" s="98">
        <f>IFERROR(VLOOKUP($F840&amp;$C840,Sales!$J:$W,12,0),0)</f>
        <v>0</v>
      </c>
      <c r="P840" s="98">
        <f>IFERROR(VLOOKUP($F840&amp;$C840,Sales!$J:$W,13,0),0)</f>
        <v>0</v>
      </c>
      <c r="Q840" s="98">
        <f>IFERROR(VLOOKUP($F840&amp;$C840,Sales!$A:$H,7,0),0)</f>
        <v>0</v>
      </c>
      <c r="R840" s="41">
        <f t="shared" si="26"/>
        <v>1</v>
      </c>
      <c r="S840" s="15">
        <v>1</v>
      </c>
      <c r="T840" s="15"/>
      <c r="U840" s="15"/>
      <c r="V840" s="15">
        <v>1</v>
      </c>
      <c r="W840" s="15">
        <v>1</v>
      </c>
      <c r="X840" s="15">
        <v>1</v>
      </c>
      <c r="Y840" s="41">
        <v>1</v>
      </c>
      <c r="Z840" s="41">
        <v>1</v>
      </c>
      <c r="AA840" s="41"/>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0">
        <v>1</v>
      </c>
      <c r="BA840" t="s">
        <v>22</v>
      </c>
      <c r="BB840" t="s">
        <v>23</v>
      </c>
      <c r="BD840" s="39" t="str">
        <f t="shared" si="27"/>
        <v>01/326127307YBukalapak</v>
      </c>
    </row>
    <row r="841" spans="2:56" ht="13.5" customHeight="1" x14ac:dyDescent="0.35">
      <c r="B841" s="10" t="s">
        <v>17</v>
      </c>
      <c r="C841" s="10" t="s">
        <v>2657</v>
      </c>
      <c r="D841" s="10" t="s">
        <v>65</v>
      </c>
      <c r="E841" s="10" t="s">
        <v>66</v>
      </c>
      <c r="F841" s="10" t="s">
        <v>11264</v>
      </c>
      <c r="G841" s="137" t="s">
        <v>11264</v>
      </c>
      <c r="H841" s="10"/>
      <c r="I841" s="10">
        <v>4987176078162</v>
      </c>
      <c r="J841" s="10" t="s">
        <v>11368</v>
      </c>
      <c r="K841" s="10" t="s">
        <v>11339</v>
      </c>
      <c r="L841" s="98">
        <f>IFERROR(VLOOKUP($F841&amp;$C841,Sales!$J:$W,9,0),0)</f>
        <v>0</v>
      </c>
      <c r="M841" s="98">
        <f>IFERROR(VLOOKUP($F841&amp;$C841,Sales!$J:$W,10,0),0)</f>
        <v>0</v>
      </c>
      <c r="N841" s="98">
        <f>IFERROR(VLOOKUP($F841&amp;$C841,Sales!$J:$W,11,0),0)</f>
        <v>71621.621621621613</v>
      </c>
      <c r="O841" s="98">
        <f>IFERROR(VLOOKUP($F841&amp;$C841,Sales!$J:$W,12,0),0)</f>
        <v>1</v>
      </c>
      <c r="P841" s="98">
        <f>IFERROR(VLOOKUP($F841&amp;$C841,Sales!$J:$W,13,0),0)</f>
        <v>23873.873873873872</v>
      </c>
      <c r="Q841" s="98">
        <f>IFERROR(VLOOKUP($F841&amp;$C841,Sales!$A:$H,7,0),0)</f>
        <v>0</v>
      </c>
      <c r="R841" s="41">
        <f t="shared" si="26"/>
        <v>1</v>
      </c>
      <c r="S841" s="15">
        <v>1</v>
      </c>
      <c r="T841" s="15"/>
      <c r="U841" s="15"/>
      <c r="V841" s="15">
        <v>1</v>
      </c>
      <c r="W841" s="15">
        <v>1</v>
      </c>
      <c r="X841" s="15">
        <v>1</v>
      </c>
      <c r="Y841" s="41">
        <v>1</v>
      </c>
      <c r="Z841" s="41">
        <v>1</v>
      </c>
      <c r="AA841" s="41"/>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0">
        <v>1</v>
      </c>
      <c r="BA841" t="s">
        <v>22</v>
      </c>
      <c r="BB841" t="s">
        <v>23</v>
      </c>
      <c r="BD841" s="39" t="str">
        <f t="shared" si="27"/>
        <v>01/326127307WBukalapak</v>
      </c>
    </row>
    <row r="842" spans="2:56" ht="13.5" customHeight="1" x14ac:dyDescent="0.35">
      <c r="B842" s="10" t="s">
        <v>17</v>
      </c>
      <c r="C842" s="10" t="s">
        <v>2657</v>
      </c>
      <c r="D842" s="10" t="s">
        <v>65</v>
      </c>
      <c r="E842" s="10" t="s">
        <v>66</v>
      </c>
      <c r="F842" s="10" t="s">
        <v>11265</v>
      </c>
      <c r="G842" s="137" t="s">
        <v>11265</v>
      </c>
      <c r="H842" s="10"/>
      <c r="I842" s="10">
        <v>4987176078179</v>
      </c>
      <c r="J842" s="10" t="s">
        <v>11369</v>
      </c>
      <c r="K842" s="10" t="s">
        <v>11340</v>
      </c>
      <c r="L842" s="98">
        <f>IFERROR(VLOOKUP($F842&amp;$C842,Sales!$J:$W,9,0),0)</f>
        <v>0</v>
      </c>
      <c r="M842" s="98">
        <f>IFERROR(VLOOKUP($F842&amp;$C842,Sales!$J:$W,10,0),0)</f>
        <v>0</v>
      </c>
      <c r="N842" s="98">
        <f>IFERROR(VLOOKUP($F842&amp;$C842,Sales!$J:$W,11,0),0)</f>
        <v>0</v>
      </c>
      <c r="O842" s="98">
        <f>IFERROR(VLOOKUP($F842&amp;$C842,Sales!$J:$W,12,0),0)</f>
        <v>0</v>
      </c>
      <c r="P842" s="98">
        <f>IFERROR(VLOOKUP($F842&amp;$C842,Sales!$J:$W,13,0),0)</f>
        <v>0</v>
      </c>
      <c r="Q842" s="98">
        <f>IFERROR(VLOOKUP($F842&amp;$C842,Sales!$A:$H,7,0),0)</f>
        <v>0</v>
      </c>
      <c r="R842" s="41">
        <f t="shared" si="26"/>
        <v>1</v>
      </c>
      <c r="S842" s="15">
        <v>1</v>
      </c>
      <c r="T842" s="15"/>
      <c r="U842" s="15"/>
      <c r="V842" s="15">
        <v>1</v>
      </c>
      <c r="W842" s="15">
        <v>1</v>
      </c>
      <c r="X842" s="15">
        <v>1</v>
      </c>
      <c r="Y842" s="41">
        <v>1</v>
      </c>
      <c r="Z842" s="41">
        <v>1</v>
      </c>
      <c r="AA842" s="41"/>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0">
        <v>1</v>
      </c>
      <c r="BA842" t="s">
        <v>22</v>
      </c>
      <c r="BB842" t="s">
        <v>23</v>
      </c>
      <c r="BD842" s="39" t="str">
        <f t="shared" si="27"/>
        <v>01/326127307XBukalapak</v>
      </c>
    </row>
    <row r="843" spans="2:56" ht="13.5" customHeight="1" x14ac:dyDescent="0.35">
      <c r="B843" s="10" t="s">
        <v>17</v>
      </c>
      <c r="C843" s="10" t="s">
        <v>2657</v>
      </c>
      <c r="D843" s="10" t="s">
        <v>694</v>
      </c>
      <c r="E843" s="10" t="s">
        <v>695</v>
      </c>
      <c r="F843" s="10" t="s">
        <v>11532</v>
      </c>
      <c r="G843" s="137" t="s">
        <v>11532</v>
      </c>
      <c r="H843" s="10"/>
      <c r="I843" s="10">
        <v>4987176091772</v>
      </c>
      <c r="J843" s="10" t="s">
        <v>11533</v>
      </c>
      <c r="K843" s="10" t="s">
        <v>11534</v>
      </c>
      <c r="L843" s="98">
        <f>IFERROR(VLOOKUP($F843&amp;$C843,Sales!$J:$W,9,0),0)</f>
        <v>0</v>
      </c>
      <c r="M843" s="98">
        <f>IFERROR(VLOOKUP($F843&amp;$C843,Sales!$J:$W,10,0),0)</f>
        <v>0</v>
      </c>
      <c r="N843" s="98">
        <f>IFERROR(VLOOKUP($F843&amp;$C843,Sales!$J:$W,11,0),0)</f>
        <v>0</v>
      </c>
      <c r="O843" s="98">
        <f>IFERROR(VLOOKUP($F843&amp;$C843,Sales!$J:$W,12,0),0)</f>
        <v>0</v>
      </c>
      <c r="P843" s="98">
        <f>IFERROR(VLOOKUP($F843&amp;$C843,Sales!$J:$W,13,0),0)</f>
        <v>0</v>
      </c>
      <c r="Q843" s="98">
        <f>IFERROR(VLOOKUP($F843&amp;$C843,Sales!$A:$H,7,0),0)</f>
        <v>0</v>
      </c>
      <c r="R843" s="41">
        <f t="shared" si="26"/>
        <v>1</v>
      </c>
      <c r="S843" s="15">
        <v>1</v>
      </c>
      <c r="T843" s="15"/>
      <c r="U843" s="15"/>
      <c r="V843" s="15">
        <v>1</v>
      </c>
      <c r="W843" s="15">
        <v>1</v>
      </c>
      <c r="X843" s="15">
        <v>1</v>
      </c>
      <c r="Y843" s="41">
        <v>1</v>
      </c>
      <c r="Z843" s="41">
        <v>1</v>
      </c>
      <c r="AA843" s="41"/>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0">
        <v>1</v>
      </c>
      <c r="BA843" t="s">
        <v>22</v>
      </c>
      <c r="BB843" t="s">
        <v>23</v>
      </c>
      <c r="BD843" s="39" t="str">
        <f t="shared" si="27"/>
        <v>01/265522101KBukalapak</v>
      </c>
    </row>
    <row r="844" spans="2:56" ht="13.5" customHeight="1" x14ac:dyDescent="0.35">
      <c r="B844" s="10" t="s">
        <v>17</v>
      </c>
      <c r="C844" s="10" t="s">
        <v>2657</v>
      </c>
      <c r="D844" s="10" t="s">
        <v>65</v>
      </c>
      <c r="E844" s="10" t="s">
        <v>66</v>
      </c>
      <c r="F844" s="10" t="s">
        <v>5971</v>
      </c>
      <c r="G844" s="137" t="s">
        <v>5971</v>
      </c>
      <c r="H844" s="10"/>
      <c r="I844" s="10" t="s">
        <v>5930</v>
      </c>
      <c r="J844" s="10" t="s">
        <v>13214</v>
      </c>
      <c r="K844" s="10" t="s">
        <v>13221</v>
      </c>
      <c r="L844" s="98">
        <f>IFERROR(VLOOKUP($F844&amp;$C844,Sales!$J:$W,9,0),0)</f>
        <v>0</v>
      </c>
      <c r="M844" s="98">
        <f>IFERROR(VLOOKUP($F844&amp;$C844,Sales!$J:$W,10,0),0)</f>
        <v>0</v>
      </c>
      <c r="N844" s="98">
        <f>IFERROR(VLOOKUP($F844&amp;$C844,Sales!$J:$W,11,0),0)</f>
        <v>0</v>
      </c>
      <c r="O844" s="98">
        <f>IFERROR(VLOOKUP($F844&amp;$C844,Sales!$J:$W,12,0),0)</f>
        <v>0</v>
      </c>
      <c r="P844" s="98">
        <f>IFERROR(VLOOKUP($F844&amp;$C844,Sales!$J:$W,13,0),0)</f>
        <v>0</v>
      </c>
      <c r="Q844" s="98">
        <f>IFERROR(VLOOKUP($F844&amp;$C844,Sales!$A:$H,7,0),0)</f>
        <v>0</v>
      </c>
      <c r="R844" s="41" t="str">
        <f t="shared" si="26"/>
        <v>ERROR</v>
      </c>
      <c r="S844" s="15"/>
      <c r="T844" s="15"/>
      <c r="U844" s="15"/>
      <c r="V844" s="15"/>
      <c r="W844" s="15"/>
      <c r="X844" s="15"/>
      <c r="Y844" s="41"/>
      <c r="Z844" s="41"/>
      <c r="AA844" s="41"/>
      <c r="AB844" s="15"/>
      <c r="AC844" s="15"/>
      <c r="AD844" s="15"/>
      <c r="AE844" s="15"/>
      <c r="AF844" s="15"/>
      <c r="AG844" s="15"/>
      <c r="AH844" s="15"/>
      <c r="AI844" s="15"/>
      <c r="AJ844" s="41"/>
      <c r="AK844" s="15"/>
      <c r="AL844" s="15"/>
      <c r="AM844" s="15"/>
      <c r="AN844" s="15"/>
      <c r="AO844" s="15"/>
      <c r="AP844" s="15"/>
      <c r="AQ844" s="15"/>
      <c r="AR844" s="15"/>
      <c r="AS844" s="15"/>
      <c r="AT844" s="15"/>
      <c r="AU844" s="15"/>
      <c r="AV844" s="15"/>
      <c r="AW844" s="15"/>
      <c r="AX844" s="15"/>
      <c r="AY844" s="15"/>
      <c r="AZ844" s="10">
        <v>1</v>
      </c>
      <c r="BA844" t="s">
        <v>22</v>
      </c>
      <c r="BB844" t="s">
        <v>13210</v>
      </c>
      <c r="BD844" s="39" t="str">
        <f t="shared" si="27"/>
        <v>01/396129509PBukalapak</v>
      </c>
    </row>
    <row r="845" spans="2:56" ht="13.5" customHeight="1" x14ac:dyDescent="0.35">
      <c r="B845" s="10" t="s">
        <v>17</v>
      </c>
      <c r="C845" s="10" t="s">
        <v>2657</v>
      </c>
      <c r="D845" s="10" t="s">
        <v>65</v>
      </c>
      <c r="E845" s="10" t="s">
        <v>66</v>
      </c>
      <c r="F845" s="10" t="s">
        <v>5970</v>
      </c>
      <c r="G845" s="137" t="s">
        <v>5970</v>
      </c>
      <c r="H845" s="10"/>
      <c r="I845" s="10" t="s">
        <v>5929</v>
      </c>
      <c r="J845" s="10" t="s">
        <v>13215</v>
      </c>
      <c r="K845" s="10" t="s">
        <v>13222</v>
      </c>
      <c r="L845" s="98">
        <f>IFERROR(VLOOKUP($F845&amp;$C845,Sales!$J:$W,9,0),0)</f>
        <v>0</v>
      </c>
      <c r="M845" s="98">
        <f>IFERROR(VLOOKUP($F845&amp;$C845,Sales!$J:$W,10,0),0)</f>
        <v>0</v>
      </c>
      <c r="N845" s="98">
        <f>IFERROR(VLOOKUP($F845&amp;$C845,Sales!$J:$W,11,0),0)</f>
        <v>0</v>
      </c>
      <c r="O845" s="98">
        <f>IFERROR(VLOOKUP($F845&amp;$C845,Sales!$J:$W,12,0),0)</f>
        <v>0</v>
      </c>
      <c r="P845" s="98">
        <f>IFERROR(VLOOKUP($F845&amp;$C845,Sales!$J:$W,13,0),0)</f>
        <v>0</v>
      </c>
      <c r="Q845" s="98">
        <f>IFERROR(VLOOKUP($F845&amp;$C845,Sales!$A:$H,7,0),0)</f>
        <v>0</v>
      </c>
      <c r="R845" s="41" t="str">
        <f t="shared" si="26"/>
        <v>ERROR</v>
      </c>
      <c r="S845" s="15"/>
      <c r="T845" s="15"/>
      <c r="U845" s="15"/>
      <c r="V845" s="15"/>
      <c r="W845" s="15"/>
      <c r="X845" s="15"/>
      <c r="Y845" s="41"/>
      <c r="Z845" s="41"/>
      <c r="AA845" s="41"/>
      <c r="AB845" s="15"/>
      <c r="AC845" s="15"/>
      <c r="AD845" s="15"/>
      <c r="AE845" s="15"/>
      <c r="AF845" s="15"/>
      <c r="AG845" s="15"/>
      <c r="AH845" s="15"/>
      <c r="AI845" s="15"/>
      <c r="AJ845" s="41"/>
      <c r="AK845" s="15"/>
      <c r="AL845" s="15"/>
      <c r="AM845" s="15"/>
      <c r="AN845" s="15"/>
      <c r="AO845" s="15"/>
      <c r="AP845" s="15"/>
      <c r="AQ845" s="15"/>
      <c r="AR845" s="15"/>
      <c r="AS845" s="15"/>
      <c r="AT845" s="15"/>
      <c r="AU845" s="15"/>
      <c r="AV845" s="15"/>
      <c r="AW845" s="15"/>
      <c r="AX845" s="15"/>
      <c r="AY845" s="15"/>
      <c r="AZ845" s="10">
        <v>1</v>
      </c>
      <c r="BA845" t="s">
        <v>22</v>
      </c>
      <c r="BB845" t="s">
        <v>13210</v>
      </c>
      <c r="BD845" s="39" t="str">
        <f t="shared" si="27"/>
        <v>01/396129509OBukalapak</v>
      </c>
    </row>
    <row r="846" spans="2:56" ht="13.5" customHeight="1" x14ac:dyDescent="0.35">
      <c r="B846" s="10" t="s">
        <v>17</v>
      </c>
      <c r="C846" s="10" t="s">
        <v>2657</v>
      </c>
      <c r="D846" s="10" t="s">
        <v>65</v>
      </c>
      <c r="E846" s="10" t="s">
        <v>66</v>
      </c>
      <c r="F846" s="10" t="s">
        <v>5939</v>
      </c>
      <c r="G846" s="137" t="s">
        <v>5939</v>
      </c>
      <c r="H846" s="10"/>
      <c r="I846" s="10">
        <v>4987176052933</v>
      </c>
      <c r="J846" s="10" t="s">
        <v>13216</v>
      </c>
      <c r="K846" s="10" t="s">
        <v>13223</v>
      </c>
      <c r="L846" s="98">
        <f>IFERROR(VLOOKUP($F846&amp;$C846,Sales!$J:$W,9,0),0)</f>
        <v>178108.10810810811</v>
      </c>
      <c r="M846" s="98">
        <f>IFERROR(VLOOKUP($F846&amp;$C846,Sales!$J:$W,10,0),0)</f>
        <v>178108.10810810811</v>
      </c>
      <c r="N846" s="98">
        <f>IFERROR(VLOOKUP($F846&amp;$C846,Sales!$J:$W,11,0),0)</f>
        <v>178108.10810810811</v>
      </c>
      <c r="O846" s="98">
        <f>IFERROR(VLOOKUP($F846&amp;$C846,Sales!$J:$W,12,0),0)</f>
        <v>3</v>
      </c>
      <c r="P846" s="98">
        <f>IFERROR(VLOOKUP($F846&amp;$C846,Sales!$J:$W,13,0),0)</f>
        <v>178108.10810810808</v>
      </c>
      <c r="Q846" s="98">
        <f>IFERROR(VLOOKUP($F846&amp;$C846,Sales!$A:$H,7,0),0)</f>
        <v>0</v>
      </c>
      <c r="R846" s="41" t="str">
        <f t="shared" si="26"/>
        <v>ERROR</v>
      </c>
      <c r="S846" s="15"/>
      <c r="T846" s="15"/>
      <c r="U846" s="15"/>
      <c r="V846" s="15"/>
      <c r="W846" s="15"/>
      <c r="X846" s="15"/>
      <c r="Y846" s="41"/>
      <c r="Z846" s="41"/>
      <c r="AA846" s="41"/>
      <c r="AB846" s="15"/>
      <c r="AC846" s="15"/>
      <c r="AD846" s="15"/>
      <c r="AE846" s="15"/>
      <c r="AF846" s="15"/>
      <c r="AG846" s="15"/>
      <c r="AH846" s="15"/>
      <c r="AI846" s="15"/>
      <c r="AJ846" s="41"/>
      <c r="AK846" s="15"/>
      <c r="AL846" s="15"/>
      <c r="AM846" s="15"/>
      <c r="AN846" s="15"/>
      <c r="AO846" s="15"/>
      <c r="AP846" s="15"/>
      <c r="AQ846" s="15"/>
      <c r="AR846" s="15"/>
      <c r="AS846" s="15"/>
      <c r="AT846" s="15"/>
      <c r="AU846" s="15"/>
      <c r="AV846" s="15"/>
      <c r="AW846" s="15"/>
      <c r="AX846" s="15"/>
      <c r="AY846" s="15"/>
      <c r="AZ846" s="10">
        <v>1</v>
      </c>
      <c r="BA846" t="s">
        <v>22</v>
      </c>
      <c r="BB846" t="s">
        <v>13210</v>
      </c>
      <c r="BD846" s="39" t="str">
        <f t="shared" si="27"/>
        <v>01/326127307QBukalapak</v>
      </c>
    </row>
    <row r="847" spans="2:56" ht="13.5" customHeight="1" x14ac:dyDescent="0.35">
      <c r="B847" s="10" t="s">
        <v>17</v>
      </c>
      <c r="C847" s="10" t="s">
        <v>2657</v>
      </c>
      <c r="D847" s="10" t="s">
        <v>549</v>
      </c>
      <c r="E847" s="10" t="s">
        <v>194</v>
      </c>
      <c r="F847" s="10" t="s">
        <v>11736</v>
      </c>
      <c r="G847" s="137" t="s">
        <v>11736</v>
      </c>
      <c r="H847" s="10"/>
      <c r="I847" s="10" t="s">
        <v>11695</v>
      </c>
      <c r="J847" s="10" t="s">
        <v>13217</v>
      </c>
      <c r="K847" s="10" t="s">
        <v>13224</v>
      </c>
      <c r="L847" s="98">
        <f>IFERROR(VLOOKUP($F847&amp;$C847,Sales!$J:$W,9,0),0)</f>
        <v>0</v>
      </c>
      <c r="M847" s="98">
        <f>IFERROR(VLOOKUP($F847&amp;$C847,Sales!$J:$W,10,0),0)</f>
        <v>0</v>
      </c>
      <c r="N847" s="98">
        <f>IFERROR(VLOOKUP($F847&amp;$C847,Sales!$J:$W,11,0),0)</f>
        <v>0</v>
      </c>
      <c r="O847" s="98">
        <f>IFERROR(VLOOKUP($F847&amp;$C847,Sales!$J:$W,12,0),0)</f>
        <v>0</v>
      </c>
      <c r="P847" s="98">
        <f>IFERROR(VLOOKUP($F847&amp;$C847,Sales!$J:$W,13,0),0)</f>
        <v>0</v>
      </c>
      <c r="Q847" s="98">
        <f>IFERROR(VLOOKUP($F847&amp;$C847,Sales!$A:$H,7,0),0)</f>
        <v>0</v>
      </c>
      <c r="R847" s="41" t="str">
        <f t="shared" si="26"/>
        <v>ERROR</v>
      </c>
      <c r="S847" s="15"/>
      <c r="T847" s="15"/>
      <c r="U847" s="15"/>
      <c r="V847" s="15"/>
      <c r="W847" s="15"/>
      <c r="X847" s="15"/>
      <c r="Y847" s="41"/>
      <c r="Z847" s="41"/>
      <c r="AA847" s="41"/>
      <c r="AB847" s="15"/>
      <c r="AC847" s="15"/>
      <c r="AD847" s="15"/>
      <c r="AE847" s="15"/>
      <c r="AF847" s="15"/>
      <c r="AG847" s="15"/>
      <c r="AH847" s="15"/>
      <c r="AI847" s="15"/>
      <c r="AJ847" s="41"/>
      <c r="AK847" s="15"/>
      <c r="AL847" s="15"/>
      <c r="AM847" s="15"/>
      <c r="AN847" s="15"/>
      <c r="AO847" s="15"/>
      <c r="AP847" s="15"/>
      <c r="AQ847" s="15"/>
      <c r="AR847" s="15"/>
      <c r="AS847" s="15"/>
      <c r="AT847" s="15"/>
      <c r="AU847" s="15"/>
      <c r="AV847" s="15"/>
      <c r="AW847" s="15"/>
      <c r="AX847" s="15"/>
      <c r="AY847" s="15"/>
      <c r="AZ847" s="10">
        <v>1</v>
      </c>
      <c r="BA847" t="s">
        <v>22</v>
      </c>
      <c r="BB847" t="s">
        <v>13210</v>
      </c>
      <c r="BD847" s="39" t="str">
        <f t="shared" si="27"/>
        <v>01/395129507OBukalapak</v>
      </c>
    </row>
    <row r="848" spans="2:56" ht="13.5" customHeight="1" x14ac:dyDescent="0.35">
      <c r="B848" s="10" t="s">
        <v>17</v>
      </c>
      <c r="C848" s="10" t="s">
        <v>2657</v>
      </c>
      <c r="D848" s="10" t="s">
        <v>549</v>
      </c>
      <c r="E848" s="10" t="s">
        <v>194</v>
      </c>
      <c r="F848" s="10" t="s">
        <v>11813</v>
      </c>
      <c r="G848" s="137" t="s">
        <v>11813</v>
      </c>
      <c r="H848" s="10"/>
      <c r="I848" s="10" t="s">
        <v>9921</v>
      </c>
      <c r="J848" s="10" t="s">
        <v>13218</v>
      </c>
      <c r="K848" s="10" t="s">
        <v>13225</v>
      </c>
      <c r="L848" s="98">
        <f>IFERROR(VLOOKUP($F848&amp;$C848,Sales!$J:$W,9,0),0)</f>
        <v>0</v>
      </c>
      <c r="M848" s="98">
        <f>IFERROR(VLOOKUP($F848&amp;$C848,Sales!$J:$W,10,0),0)</f>
        <v>0</v>
      </c>
      <c r="N848" s="98">
        <f>IFERROR(VLOOKUP($F848&amp;$C848,Sales!$J:$W,11,0),0)</f>
        <v>0</v>
      </c>
      <c r="O848" s="98">
        <f>IFERROR(VLOOKUP($F848&amp;$C848,Sales!$J:$W,12,0),0)</f>
        <v>0</v>
      </c>
      <c r="P848" s="98">
        <f>IFERROR(VLOOKUP($F848&amp;$C848,Sales!$J:$W,13,0),0)</f>
        <v>0</v>
      </c>
      <c r="Q848" s="98">
        <f>IFERROR(VLOOKUP($F848&amp;$C848,Sales!$A:$H,7,0),0)</f>
        <v>0</v>
      </c>
      <c r="R848" s="41" t="str">
        <f t="shared" si="26"/>
        <v>ERROR</v>
      </c>
      <c r="S848" s="15"/>
      <c r="T848" s="15"/>
      <c r="U848" s="15"/>
      <c r="V848" s="15"/>
      <c r="W848" s="15"/>
      <c r="X848" s="15"/>
      <c r="Y848" s="41"/>
      <c r="Z848" s="41"/>
      <c r="AA848" s="41"/>
      <c r="AB848" s="15"/>
      <c r="AC848" s="15"/>
      <c r="AD848" s="15"/>
      <c r="AE848" s="15"/>
      <c r="AF848" s="15"/>
      <c r="AG848" s="15"/>
      <c r="AH848" s="15"/>
      <c r="AI848" s="15"/>
      <c r="AJ848" s="41"/>
      <c r="AK848" s="15"/>
      <c r="AL848" s="15"/>
      <c r="AM848" s="15"/>
      <c r="AN848" s="15"/>
      <c r="AO848" s="15"/>
      <c r="AP848" s="15"/>
      <c r="AQ848" s="15"/>
      <c r="AR848" s="15"/>
      <c r="AS848" s="15"/>
      <c r="AT848" s="15"/>
      <c r="AU848" s="15"/>
      <c r="AV848" s="15"/>
      <c r="AW848" s="15"/>
      <c r="AX848" s="15"/>
      <c r="AY848" s="15"/>
      <c r="AZ848" s="10">
        <v>1</v>
      </c>
      <c r="BA848" t="s">
        <v>22</v>
      </c>
      <c r="BB848" t="s">
        <v>13210</v>
      </c>
      <c r="BD848" s="39" t="str">
        <f t="shared" si="27"/>
        <v>01/395129507CBukalapak</v>
      </c>
    </row>
    <row r="849" spans="2:58" ht="13.5" customHeight="1" x14ac:dyDescent="0.35">
      <c r="B849" s="10" t="s">
        <v>17</v>
      </c>
      <c r="C849" s="10" t="s">
        <v>2657</v>
      </c>
      <c r="D849" s="10" t="s">
        <v>549</v>
      </c>
      <c r="E849" s="10" t="s">
        <v>194</v>
      </c>
      <c r="F849" s="10" t="s">
        <v>11811</v>
      </c>
      <c r="G849" s="137" t="s">
        <v>11811</v>
      </c>
      <c r="H849" s="10"/>
      <c r="I849" s="10" t="s">
        <v>9919</v>
      </c>
      <c r="J849" s="10" t="s">
        <v>13219</v>
      </c>
      <c r="K849" s="10" t="s">
        <v>13226</v>
      </c>
      <c r="L849" s="98">
        <f>IFERROR(VLOOKUP($F849&amp;$C849,Sales!$J:$W,9,0),0)</f>
        <v>0</v>
      </c>
      <c r="M849" s="98">
        <f>IFERROR(VLOOKUP($F849&amp;$C849,Sales!$J:$W,10,0),0)</f>
        <v>0</v>
      </c>
      <c r="N849" s="98">
        <f>IFERROR(VLOOKUP($F849&amp;$C849,Sales!$J:$W,11,0),0)</f>
        <v>0</v>
      </c>
      <c r="O849" s="98">
        <f>IFERROR(VLOOKUP($F849&amp;$C849,Sales!$J:$W,12,0),0)</f>
        <v>0</v>
      </c>
      <c r="P849" s="98">
        <f>IFERROR(VLOOKUP($F849&amp;$C849,Sales!$J:$W,13,0),0)</f>
        <v>0</v>
      </c>
      <c r="Q849" s="98">
        <f>IFERROR(VLOOKUP($F849&amp;$C849,Sales!$A:$H,7,0),0)</f>
        <v>0</v>
      </c>
      <c r="R849" s="41" t="str">
        <f t="shared" si="26"/>
        <v>ERROR</v>
      </c>
      <c r="S849" s="15"/>
      <c r="T849" s="15"/>
      <c r="U849" s="15"/>
      <c r="V849" s="15"/>
      <c r="W849" s="15"/>
      <c r="X849" s="15"/>
      <c r="Y849" s="41"/>
      <c r="Z849" s="41"/>
      <c r="AA849" s="41"/>
      <c r="AB849" s="15"/>
      <c r="AC849" s="15"/>
      <c r="AD849" s="15"/>
      <c r="AE849" s="15"/>
      <c r="AF849" s="15"/>
      <c r="AG849" s="15"/>
      <c r="AH849" s="15"/>
      <c r="AI849" s="15"/>
      <c r="AJ849" s="41"/>
      <c r="AK849" s="15"/>
      <c r="AL849" s="15"/>
      <c r="AM849" s="15"/>
      <c r="AN849" s="15"/>
      <c r="AO849" s="15"/>
      <c r="AP849" s="15"/>
      <c r="AQ849" s="15"/>
      <c r="AR849" s="15"/>
      <c r="AS849" s="15"/>
      <c r="AT849" s="15"/>
      <c r="AU849" s="15"/>
      <c r="AV849" s="15"/>
      <c r="AW849" s="15"/>
      <c r="AX849" s="15"/>
      <c r="AY849" s="15"/>
      <c r="AZ849" s="10">
        <v>1</v>
      </c>
      <c r="BA849" t="s">
        <v>22</v>
      </c>
      <c r="BB849" t="s">
        <v>13210</v>
      </c>
      <c r="BD849" s="39" t="str">
        <f t="shared" si="27"/>
        <v>01/395129507ABukalapak</v>
      </c>
    </row>
    <row r="850" spans="2:58" ht="13.5" customHeight="1" x14ac:dyDescent="0.35">
      <c r="B850" s="10" t="s">
        <v>17</v>
      </c>
      <c r="C850" s="10" t="s">
        <v>2657</v>
      </c>
      <c r="D850" s="10" t="s">
        <v>10003</v>
      </c>
      <c r="E850" s="10" t="s">
        <v>695</v>
      </c>
      <c r="F850" s="10" t="s">
        <v>10007</v>
      </c>
      <c r="G850" s="137" t="s">
        <v>10007</v>
      </c>
      <c r="H850" s="10"/>
      <c r="I850" s="10" t="s">
        <v>9892</v>
      </c>
      <c r="J850" s="10" t="s">
        <v>13220</v>
      </c>
      <c r="K850" s="10" t="s">
        <v>10011</v>
      </c>
      <c r="L850" s="98">
        <f>IFERROR(VLOOKUP($F850&amp;$C850,Sales!$J:$W,9,0),0)</f>
        <v>0</v>
      </c>
      <c r="M850" s="98">
        <f>IFERROR(VLOOKUP($F850&amp;$C850,Sales!$J:$W,10,0),0)</f>
        <v>0</v>
      </c>
      <c r="N850" s="98">
        <f>IFERROR(VLOOKUP($F850&amp;$C850,Sales!$J:$W,11,0),0)</f>
        <v>0</v>
      </c>
      <c r="O850" s="98">
        <f>IFERROR(VLOOKUP($F850&amp;$C850,Sales!$J:$W,12,0),0)</f>
        <v>0</v>
      </c>
      <c r="P850" s="98">
        <f>IFERROR(VLOOKUP($F850&amp;$C850,Sales!$J:$W,13,0),0)</f>
        <v>0</v>
      </c>
      <c r="Q850" s="98">
        <f>IFERROR(VLOOKUP($F850&amp;$C850,Sales!$A:$H,7,0),0)</f>
        <v>0</v>
      </c>
      <c r="R850" s="41" t="str">
        <f t="shared" si="26"/>
        <v>ERROR</v>
      </c>
      <c r="S850" s="15"/>
      <c r="T850" s="15"/>
      <c r="U850" s="15"/>
      <c r="V850" s="15"/>
      <c r="W850" s="15"/>
      <c r="X850" s="15"/>
      <c r="Y850" s="41"/>
      <c r="Z850" s="41"/>
      <c r="AA850" s="41"/>
      <c r="AB850" s="15"/>
      <c r="AC850" s="15"/>
      <c r="AD850" s="15"/>
      <c r="AE850" s="15"/>
      <c r="AF850" s="15"/>
      <c r="AG850" s="15"/>
      <c r="AH850" s="15"/>
      <c r="AI850" s="15"/>
      <c r="AJ850" s="41"/>
      <c r="AK850" s="15"/>
      <c r="AL850" s="15"/>
      <c r="AM850" s="15"/>
      <c r="AN850" s="15"/>
      <c r="AO850" s="15"/>
      <c r="AP850" s="15"/>
      <c r="AQ850" s="15"/>
      <c r="AR850" s="15"/>
      <c r="AS850" s="15"/>
      <c r="AT850" s="15"/>
      <c r="AU850" s="15"/>
      <c r="AV850" s="15"/>
      <c r="AW850" s="15"/>
      <c r="AX850" s="15"/>
      <c r="AY850" s="15"/>
      <c r="AZ850" s="10">
        <v>1</v>
      </c>
      <c r="BA850" t="s">
        <v>22</v>
      </c>
      <c r="BB850" t="s">
        <v>13210</v>
      </c>
      <c r="BD850" s="39" t="str">
        <f t="shared" si="27"/>
        <v>01/397229501DBukalapak</v>
      </c>
    </row>
    <row r="851" spans="2:58" ht="13.5" customHeight="1" x14ac:dyDescent="0.35">
      <c r="B851" s="10" t="s">
        <v>17</v>
      </c>
      <c r="C851" s="10" t="s">
        <v>2657</v>
      </c>
      <c r="D851" s="10" t="s">
        <v>65</v>
      </c>
      <c r="E851" s="10" t="s">
        <v>66</v>
      </c>
      <c r="F851" s="10" t="s">
        <v>13227</v>
      </c>
      <c r="G851" s="137" t="s">
        <v>13227</v>
      </c>
      <c r="H851" s="10"/>
      <c r="I851" s="10" t="s">
        <v>13258</v>
      </c>
      <c r="J851" s="10" t="s">
        <v>13288</v>
      </c>
      <c r="K851" s="10" t="s">
        <v>13319</v>
      </c>
      <c r="L851" s="98">
        <f>IFERROR(VLOOKUP($F851&amp;$C851,Sales!$J:$W,9,0),0)</f>
        <v>0</v>
      </c>
      <c r="M851" s="98">
        <f>IFERROR(VLOOKUP($F851&amp;$C851,Sales!$J:$W,10,0),0)</f>
        <v>0</v>
      </c>
      <c r="N851" s="98">
        <f>IFERROR(VLOOKUP($F851&amp;$C851,Sales!$J:$W,11,0),0)</f>
        <v>0</v>
      </c>
      <c r="O851" s="98">
        <f>IFERROR(VLOOKUP($F851&amp;$C851,Sales!$J:$W,12,0),0)</f>
        <v>0</v>
      </c>
      <c r="P851" s="98">
        <f>IFERROR(VLOOKUP($F851&amp;$C851,Sales!$J:$W,13,0),0)</f>
        <v>0</v>
      </c>
      <c r="Q851" s="98">
        <f>IFERROR(VLOOKUP($F851&amp;$C851,Sales!$A:$H,7,0),0)</f>
        <v>0</v>
      </c>
      <c r="R851" s="41" t="str">
        <f t="shared" si="26"/>
        <v>ERROR</v>
      </c>
      <c r="S851" s="15"/>
      <c r="T851" s="15"/>
      <c r="U851" s="15"/>
      <c r="V851" s="15"/>
      <c r="W851" s="15"/>
      <c r="X851" s="15"/>
      <c r="Y851" s="41"/>
      <c r="Z851" s="41"/>
      <c r="AA851" s="41"/>
      <c r="AB851" s="15"/>
      <c r="AC851" s="15"/>
      <c r="AD851" s="15"/>
      <c r="AE851" s="15"/>
      <c r="AF851" s="15"/>
      <c r="AG851" s="15"/>
      <c r="AH851" s="15"/>
      <c r="AI851" s="15"/>
      <c r="AJ851" s="41"/>
      <c r="AK851" s="15"/>
      <c r="AL851" s="15"/>
      <c r="AM851" s="15"/>
      <c r="AN851" s="15"/>
      <c r="AO851" s="15"/>
      <c r="AP851" s="15"/>
      <c r="AQ851" s="15"/>
      <c r="AR851" s="15"/>
      <c r="AS851" s="15"/>
      <c r="AT851" s="15"/>
      <c r="AU851" s="15"/>
      <c r="AV851" s="15"/>
      <c r="AW851" s="15"/>
      <c r="AX851" s="15"/>
      <c r="AY851" s="15"/>
      <c r="AZ851" s="10">
        <v>1</v>
      </c>
      <c r="BA851" t="s">
        <v>22</v>
      </c>
      <c r="BB851" t="s">
        <v>88</v>
      </c>
      <c r="BD851" s="39" t="str">
        <f t="shared" si="27"/>
        <v>01/396130004ZBukalapak</v>
      </c>
      <c r="BE851" s="81">
        <v>44811</v>
      </c>
      <c r="BF851" t="s">
        <v>13641</v>
      </c>
    </row>
    <row r="852" spans="2:58" ht="13.5" customHeight="1" x14ac:dyDescent="0.35">
      <c r="B852" s="10" t="s">
        <v>17</v>
      </c>
      <c r="C852" s="10" t="s">
        <v>2657</v>
      </c>
      <c r="D852" s="10" t="s">
        <v>65</v>
      </c>
      <c r="E852" s="10" t="s">
        <v>66</v>
      </c>
      <c r="F852" s="10" t="s">
        <v>13228</v>
      </c>
      <c r="G852" s="137" t="s">
        <v>13228</v>
      </c>
      <c r="H852" s="10"/>
      <c r="I852" s="10" t="s">
        <v>13259</v>
      </c>
      <c r="J852" s="10" t="s">
        <v>13289</v>
      </c>
      <c r="K852" s="10" t="s">
        <v>13320</v>
      </c>
      <c r="L852" s="98">
        <f>IFERROR(VLOOKUP($F852&amp;$C852,Sales!$J:$W,9,0),0)</f>
        <v>0</v>
      </c>
      <c r="M852" s="98">
        <f>IFERROR(VLOOKUP($F852&amp;$C852,Sales!$J:$W,10,0),0)</f>
        <v>0</v>
      </c>
      <c r="N852" s="98">
        <f>IFERROR(VLOOKUP($F852&amp;$C852,Sales!$J:$W,11,0),0)</f>
        <v>0</v>
      </c>
      <c r="O852" s="98">
        <f>IFERROR(VLOOKUP($F852&amp;$C852,Sales!$J:$W,12,0),0)</f>
        <v>0</v>
      </c>
      <c r="P852" s="98">
        <f>IFERROR(VLOOKUP($F852&amp;$C852,Sales!$J:$W,13,0),0)</f>
        <v>0</v>
      </c>
      <c r="Q852" s="98">
        <f>IFERROR(VLOOKUP($F852&amp;$C852,Sales!$A:$H,7,0),0)</f>
        <v>0</v>
      </c>
      <c r="R852" s="41" t="str">
        <f t="shared" si="26"/>
        <v>ERROR</v>
      </c>
      <c r="S852" s="15"/>
      <c r="T852" s="15"/>
      <c r="U852" s="15"/>
      <c r="V852" s="15"/>
      <c r="W852" s="15"/>
      <c r="X852" s="15"/>
      <c r="Y852" s="41"/>
      <c r="Z852" s="41"/>
      <c r="AA852" s="41"/>
      <c r="AB852" s="15"/>
      <c r="AC852" s="15"/>
      <c r="AD852" s="15"/>
      <c r="AE852" s="15"/>
      <c r="AF852" s="15"/>
      <c r="AG852" s="15"/>
      <c r="AH852" s="15"/>
      <c r="AI852" s="15"/>
      <c r="AJ852" s="41"/>
      <c r="AK852" s="15"/>
      <c r="AL852" s="15"/>
      <c r="AM852" s="15"/>
      <c r="AN852" s="15"/>
      <c r="AO852" s="15"/>
      <c r="AP852" s="15"/>
      <c r="AQ852" s="15"/>
      <c r="AR852" s="15"/>
      <c r="AS852" s="15"/>
      <c r="AT852" s="15"/>
      <c r="AU852" s="15"/>
      <c r="AV852" s="15"/>
      <c r="AW852" s="15"/>
      <c r="AX852" s="15"/>
      <c r="AY852" s="15"/>
      <c r="AZ852" s="10">
        <v>1</v>
      </c>
      <c r="BA852" t="s">
        <v>22</v>
      </c>
      <c r="BB852" t="s">
        <v>88</v>
      </c>
      <c r="BD852" s="39" t="str">
        <f t="shared" si="27"/>
        <v>01/396130004YBukalapak</v>
      </c>
      <c r="BE852" s="81">
        <v>44820</v>
      </c>
      <c r="BF852" t="s">
        <v>13641</v>
      </c>
    </row>
    <row r="853" spans="2:58" ht="13.5" customHeight="1" x14ac:dyDescent="0.35">
      <c r="B853" s="10" t="s">
        <v>17</v>
      </c>
      <c r="C853" s="10" t="s">
        <v>2657</v>
      </c>
      <c r="D853" s="10" t="s">
        <v>65</v>
      </c>
      <c r="E853" s="10" t="s">
        <v>66</v>
      </c>
      <c r="F853" s="10" t="s">
        <v>13229</v>
      </c>
      <c r="G853" s="137" t="s">
        <v>13229</v>
      </c>
      <c r="H853" s="10"/>
      <c r="I853" s="10" t="s">
        <v>13260</v>
      </c>
      <c r="J853" s="10" t="s">
        <v>13290</v>
      </c>
      <c r="K853" s="10" t="s">
        <v>13321</v>
      </c>
      <c r="L853" s="98">
        <f>IFERROR(VLOOKUP($F853&amp;$C853,Sales!$J:$W,9,0),0)</f>
        <v>0</v>
      </c>
      <c r="M853" s="98">
        <f>IFERROR(VLOOKUP($F853&amp;$C853,Sales!$J:$W,10,0),0)</f>
        <v>0</v>
      </c>
      <c r="N853" s="98">
        <f>IFERROR(VLOOKUP($F853&amp;$C853,Sales!$J:$W,11,0),0)</f>
        <v>0</v>
      </c>
      <c r="O853" s="98">
        <f>IFERROR(VLOOKUP($F853&amp;$C853,Sales!$J:$W,12,0),0)</f>
        <v>0</v>
      </c>
      <c r="P853" s="98">
        <f>IFERROR(VLOOKUP($F853&amp;$C853,Sales!$J:$W,13,0),0)</f>
        <v>0</v>
      </c>
      <c r="Q853" s="98">
        <f>IFERROR(VLOOKUP($F853&amp;$C853,Sales!$A:$H,7,0),0)</f>
        <v>0</v>
      </c>
      <c r="R853" s="41" t="str">
        <f t="shared" si="26"/>
        <v>ERROR</v>
      </c>
      <c r="S853" s="15"/>
      <c r="T853" s="15"/>
      <c r="U853" s="15"/>
      <c r="V853" s="15"/>
      <c r="W853" s="15"/>
      <c r="X853" s="15"/>
      <c r="Y853" s="41"/>
      <c r="Z853" s="41"/>
      <c r="AA853" s="41"/>
      <c r="AB853" s="15"/>
      <c r="AC853" s="15"/>
      <c r="AD853" s="15"/>
      <c r="AE853" s="15"/>
      <c r="AF853" s="15"/>
      <c r="AG853" s="15"/>
      <c r="AH853" s="15"/>
      <c r="AI853" s="15"/>
      <c r="AJ853" s="41"/>
      <c r="AK853" s="15"/>
      <c r="AL853" s="15"/>
      <c r="AM853" s="15"/>
      <c r="AN853" s="15"/>
      <c r="AO853" s="15"/>
      <c r="AP853" s="15"/>
      <c r="AQ853" s="15"/>
      <c r="AR853" s="15"/>
      <c r="AS853" s="15"/>
      <c r="AT853" s="15"/>
      <c r="AU853" s="15"/>
      <c r="AV853" s="15"/>
      <c r="AW853" s="15"/>
      <c r="AX853" s="15"/>
      <c r="AY853" s="15"/>
      <c r="AZ853" s="10">
        <v>1</v>
      </c>
      <c r="BA853" t="s">
        <v>22</v>
      </c>
      <c r="BB853" t="s">
        <v>88</v>
      </c>
      <c r="BD853" s="39" t="str">
        <f t="shared" si="27"/>
        <v>01/396130004XBukalapak</v>
      </c>
      <c r="BE853" s="81">
        <v>44811</v>
      </c>
      <c r="BF853" t="s">
        <v>13641</v>
      </c>
    </row>
    <row r="854" spans="2:58" ht="13.5" customHeight="1" x14ac:dyDescent="0.35">
      <c r="B854" s="10" t="s">
        <v>17</v>
      </c>
      <c r="C854" s="10" t="s">
        <v>2657</v>
      </c>
      <c r="D854" s="10" t="s">
        <v>294</v>
      </c>
      <c r="E854" s="10" t="s">
        <v>295</v>
      </c>
      <c r="F854" s="10" t="s">
        <v>13230</v>
      </c>
      <c r="G854" s="137" t="s">
        <v>13230</v>
      </c>
      <c r="H854" s="10"/>
      <c r="I854" s="10" t="s">
        <v>13261</v>
      </c>
      <c r="J854" s="10" t="s">
        <v>13291</v>
      </c>
      <c r="K854" s="10" t="s">
        <v>13322</v>
      </c>
      <c r="L854" s="98">
        <f>IFERROR(VLOOKUP($F854&amp;$C854,Sales!$J:$W,9,0),0)</f>
        <v>0</v>
      </c>
      <c r="M854" s="98">
        <f>IFERROR(VLOOKUP($F854&amp;$C854,Sales!$J:$W,10,0),0)</f>
        <v>0</v>
      </c>
      <c r="N854" s="98">
        <f>IFERROR(VLOOKUP($F854&amp;$C854,Sales!$J:$W,11,0),0)</f>
        <v>0</v>
      </c>
      <c r="O854" s="98">
        <f>IFERROR(VLOOKUP($F854&amp;$C854,Sales!$J:$W,12,0),0)</f>
        <v>0</v>
      </c>
      <c r="P854" s="98">
        <f>IFERROR(VLOOKUP($F854&amp;$C854,Sales!$J:$W,13,0),0)</f>
        <v>0</v>
      </c>
      <c r="Q854" s="98">
        <f>IFERROR(VLOOKUP($F854&amp;$C854,Sales!$A:$H,7,0),0)</f>
        <v>0</v>
      </c>
      <c r="R854" s="41" t="str">
        <f t="shared" si="26"/>
        <v>ERROR</v>
      </c>
      <c r="S854" s="15"/>
      <c r="T854" s="15"/>
      <c r="U854" s="15"/>
      <c r="V854" s="15"/>
      <c r="W854" s="15"/>
      <c r="X854" s="15"/>
      <c r="Y854" s="41"/>
      <c r="Z854" s="41"/>
      <c r="AA854" s="41"/>
      <c r="AB854" s="15"/>
      <c r="AC854" s="15"/>
      <c r="AD854" s="15"/>
      <c r="AE854" s="15"/>
      <c r="AF854" s="15"/>
      <c r="AG854" s="15"/>
      <c r="AH854" s="15"/>
      <c r="AI854" s="15"/>
      <c r="AJ854" s="41"/>
      <c r="AK854" s="15"/>
      <c r="AL854" s="15"/>
      <c r="AM854" s="15"/>
      <c r="AN854" s="15"/>
      <c r="AO854" s="15"/>
      <c r="AP854" s="15"/>
      <c r="AQ854" s="15"/>
      <c r="AR854" s="15"/>
      <c r="AS854" s="15"/>
      <c r="AT854" s="15"/>
      <c r="AU854" s="15"/>
      <c r="AV854" s="15"/>
      <c r="AW854" s="15"/>
      <c r="AX854" s="15"/>
      <c r="AY854" s="15"/>
      <c r="AZ854" s="10">
        <v>1</v>
      </c>
      <c r="BA854" t="s">
        <v>22</v>
      </c>
      <c r="BB854" t="s">
        <v>88</v>
      </c>
      <c r="BD854" s="39" t="str">
        <f t="shared" si="27"/>
        <v>01/394830006XBukalapak</v>
      </c>
      <c r="BE854" t="s">
        <v>13639</v>
      </c>
      <c r="BF854" t="s">
        <v>13641</v>
      </c>
    </row>
    <row r="855" spans="2:58" ht="13.5" customHeight="1" x14ac:dyDescent="0.35">
      <c r="B855" s="10" t="s">
        <v>17</v>
      </c>
      <c r="C855" s="10" t="s">
        <v>2657</v>
      </c>
      <c r="D855" s="10" t="s">
        <v>294</v>
      </c>
      <c r="E855" s="10" t="s">
        <v>295</v>
      </c>
      <c r="F855" s="10" t="s">
        <v>13231</v>
      </c>
      <c r="G855" s="137" t="s">
        <v>13231</v>
      </c>
      <c r="H855" s="10"/>
      <c r="I855" s="10" t="s">
        <v>13262</v>
      </c>
      <c r="J855" s="10" t="s">
        <v>13292</v>
      </c>
      <c r="K855" s="10" t="s">
        <v>13323</v>
      </c>
      <c r="L855" s="98">
        <f>IFERROR(VLOOKUP($F855&amp;$C855,Sales!$J:$W,9,0),0)</f>
        <v>0</v>
      </c>
      <c r="M855" s="98">
        <f>IFERROR(VLOOKUP($F855&amp;$C855,Sales!$J:$W,10,0),0)</f>
        <v>0</v>
      </c>
      <c r="N855" s="98">
        <f>IFERROR(VLOOKUP($F855&amp;$C855,Sales!$J:$W,11,0),0)</f>
        <v>0</v>
      </c>
      <c r="O855" s="98">
        <f>IFERROR(VLOOKUP($F855&amp;$C855,Sales!$J:$W,12,0),0)</f>
        <v>0</v>
      </c>
      <c r="P855" s="98">
        <f>IFERROR(VLOOKUP($F855&amp;$C855,Sales!$J:$W,13,0),0)</f>
        <v>0</v>
      </c>
      <c r="Q855" s="98">
        <f>IFERROR(VLOOKUP($F855&amp;$C855,Sales!$A:$H,7,0),0)</f>
        <v>0</v>
      </c>
      <c r="R855" s="41" t="str">
        <f t="shared" si="26"/>
        <v>ERROR</v>
      </c>
      <c r="S855" s="15"/>
      <c r="T855" s="15"/>
      <c r="U855" s="15"/>
      <c r="V855" s="15"/>
      <c r="W855" s="15"/>
      <c r="X855" s="15"/>
      <c r="Y855" s="41"/>
      <c r="Z855" s="41"/>
      <c r="AA855" s="41"/>
      <c r="AB855" s="15"/>
      <c r="AC855" s="15"/>
      <c r="AD855" s="15"/>
      <c r="AE855" s="15"/>
      <c r="AF855" s="15"/>
      <c r="AG855" s="15"/>
      <c r="AH855" s="15"/>
      <c r="AI855" s="15"/>
      <c r="AJ855" s="41"/>
      <c r="AK855" s="15"/>
      <c r="AL855" s="15"/>
      <c r="AM855" s="15"/>
      <c r="AN855" s="15"/>
      <c r="AO855" s="15"/>
      <c r="AP855" s="15"/>
      <c r="AQ855" s="15"/>
      <c r="AR855" s="15"/>
      <c r="AS855" s="15"/>
      <c r="AT855" s="15"/>
      <c r="AU855" s="15"/>
      <c r="AV855" s="15"/>
      <c r="AW855" s="15"/>
      <c r="AX855" s="15"/>
      <c r="AY855" s="15"/>
      <c r="AZ855" s="10">
        <v>1</v>
      </c>
      <c r="BA855" t="s">
        <v>22</v>
      </c>
      <c r="BB855" t="s">
        <v>88</v>
      </c>
      <c r="BD855" s="39" t="str">
        <f t="shared" si="27"/>
        <v>01/394830006WBukalapak</v>
      </c>
      <c r="BE855" t="s">
        <v>13639</v>
      </c>
      <c r="BF855" t="s">
        <v>13641</v>
      </c>
    </row>
    <row r="856" spans="2:58" ht="13.5" customHeight="1" x14ac:dyDescent="0.35">
      <c r="B856" s="10" t="s">
        <v>17</v>
      </c>
      <c r="C856" s="10" t="s">
        <v>2657</v>
      </c>
      <c r="D856" s="10" t="s">
        <v>294</v>
      </c>
      <c r="E856" s="10" t="s">
        <v>295</v>
      </c>
      <c r="F856" s="10" t="s">
        <v>13232</v>
      </c>
      <c r="G856" s="137" t="s">
        <v>13232</v>
      </c>
      <c r="H856" s="10"/>
      <c r="I856" s="10" t="s">
        <v>13263</v>
      </c>
      <c r="J856" s="10" t="s">
        <v>13293</v>
      </c>
      <c r="K856" s="10" t="s">
        <v>13324</v>
      </c>
      <c r="L856" s="98">
        <f>IFERROR(VLOOKUP($F856&amp;$C856,Sales!$J:$W,9,0),0)</f>
        <v>0</v>
      </c>
      <c r="M856" s="98">
        <f>IFERROR(VLOOKUP($F856&amp;$C856,Sales!$J:$W,10,0),0)</f>
        <v>0</v>
      </c>
      <c r="N856" s="98">
        <f>IFERROR(VLOOKUP($F856&amp;$C856,Sales!$J:$W,11,0),0)</f>
        <v>0</v>
      </c>
      <c r="O856" s="98">
        <f>IFERROR(VLOOKUP($F856&amp;$C856,Sales!$J:$W,12,0),0)</f>
        <v>0</v>
      </c>
      <c r="P856" s="98">
        <f>IFERROR(VLOOKUP($F856&amp;$C856,Sales!$J:$W,13,0),0)</f>
        <v>0</v>
      </c>
      <c r="Q856" s="98">
        <f>IFERROR(VLOOKUP($F856&amp;$C856,Sales!$A:$H,7,0),0)</f>
        <v>0</v>
      </c>
      <c r="R856" s="41" t="str">
        <f t="shared" si="26"/>
        <v>ERROR</v>
      </c>
      <c r="S856" s="15"/>
      <c r="T856" s="15"/>
      <c r="U856" s="15"/>
      <c r="V856" s="15"/>
      <c r="W856" s="15"/>
      <c r="X856" s="15"/>
      <c r="Y856" s="41"/>
      <c r="Z856" s="41"/>
      <c r="AA856" s="41"/>
      <c r="AB856" s="15"/>
      <c r="AC856" s="15"/>
      <c r="AD856" s="15"/>
      <c r="AE856" s="15"/>
      <c r="AF856" s="15"/>
      <c r="AG856" s="15"/>
      <c r="AH856" s="15"/>
      <c r="AI856" s="15"/>
      <c r="AJ856" s="41"/>
      <c r="AK856" s="15"/>
      <c r="AL856" s="15"/>
      <c r="AM856" s="15"/>
      <c r="AN856" s="15"/>
      <c r="AO856" s="15"/>
      <c r="AP856" s="15"/>
      <c r="AQ856" s="15"/>
      <c r="AR856" s="15"/>
      <c r="AS856" s="15"/>
      <c r="AT856" s="15"/>
      <c r="AU856" s="15"/>
      <c r="AV856" s="15"/>
      <c r="AW856" s="15"/>
      <c r="AX856" s="15"/>
      <c r="AY856" s="15"/>
      <c r="AZ856" s="10">
        <v>1</v>
      </c>
      <c r="BA856" t="s">
        <v>22</v>
      </c>
      <c r="BB856" t="s">
        <v>88</v>
      </c>
      <c r="BD856" s="39" t="str">
        <f t="shared" si="27"/>
        <v>01/394830006VBukalapak</v>
      </c>
      <c r="BE856" t="s">
        <v>13639</v>
      </c>
      <c r="BF856" t="s">
        <v>13641</v>
      </c>
    </row>
    <row r="857" spans="2:58" ht="13.5" customHeight="1" x14ac:dyDescent="0.35">
      <c r="B857" s="10" t="s">
        <v>17</v>
      </c>
      <c r="C857" s="10" t="s">
        <v>2657</v>
      </c>
      <c r="D857" s="10" t="s">
        <v>294</v>
      </c>
      <c r="E857" s="10" t="s">
        <v>295</v>
      </c>
      <c r="F857" s="10" t="s">
        <v>13233</v>
      </c>
      <c r="G857" s="137" t="s">
        <v>13233</v>
      </c>
      <c r="H857" s="10"/>
      <c r="I857" s="10" t="s">
        <v>13264</v>
      </c>
      <c r="J857" s="10" t="s">
        <v>13294</v>
      </c>
      <c r="K857" s="10" t="s">
        <v>13325</v>
      </c>
      <c r="L857" s="98">
        <f>IFERROR(VLOOKUP($F857&amp;$C857,Sales!$J:$W,9,0),0)</f>
        <v>0</v>
      </c>
      <c r="M857" s="98">
        <f>IFERROR(VLOOKUP($F857&amp;$C857,Sales!$J:$W,10,0),0)</f>
        <v>0</v>
      </c>
      <c r="N857" s="98">
        <f>IFERROR(VLOOKUP($F857&amp;$C857,Sales!$J:$W,11,0),0)</f>
        <v>0</v>
      </c>
      <c r="O857" s="98">
        <f>IFERROR(VLOOKUP($F857&amp;$C857,Sales!$J:$W,12,0),0)</f>
        <v>0</v>
      </c>
      <c r="P857" s="98">
        <f>IFERROR(VLOOKUP($F857&amp;$C857,Sales!$J:$W,13,0),0)</f>
        <v>0</v>
      </c>
      <c r="Q857" s="98">
        <f>IFERROR(VLOOKUP($F857&amp;$C857,Sales!$A:$H,7,0),0)</f>
        <v>0</v>
      </c>
      <c r="R857" s="41" t="str">
        <f t="shared" si="26"/>
        <v>ERROR</v>
      </c>
      <c r="S857" s="15"/>
      <c r="T857" s="15"/>
      <c r="U857" s="15"/>
      <c r="V857" s="15"/>
      <c r="W857" s="15"/>
      <c r="X857" s="15"/>
      <c r="Y857" s="41"/>
      <c r="Z857" s="41"/>
      <c r="AA857" s="41"/>
      <c r="AB857" s="15"/>
      <c r="AC857" s="15"/>
      <c r="AD857" s="15"/>
      <c r="AE857" s="15"/>
      <c r="AF857" s="15"/>
      <c r="AG857" s="15"/>
      <c r="AH857" s="15"/>
      <c r="AI857" s="15"/>
      <c r="AJ857" s="41"/>
      <c r="AK857" s="15"/>
      <c r="AL857" s="15"/>
      <c r="AM857" s="15"/>
      <c r="AN857" s="15"/>
      <c r="AO857" s="15"/>
      <c r="AP857" s="15"/>
      <c r="AQ857" s="15"/>
      <c r="AR857" s="15"/>
      <c r="AS857" s="15"/>
      <c r="AT857" s="15"/>
      <c r="AU857" s="15"/>
      <c r="AV857" s="15"/>
      <c r="AW857" s="15"/>
      <c r="AX857" s="15"/>
      <c r="AY857" s="15"/>
      <c r="AZ857" s="10">
        <v>1</v>
      </c>
      <c r="BA857" t="s">
        <v>22</v>
      </c>
      <c r="BB857" t="s">
        <v>88</v>
      </c>
      <c r="BD857" s="39" t="str">
        <f t="shared" si="27"/>
        <v>01/394830006UBukalapak</v>
      </c>
      <c r="BE857" t="s">
        <v>13639</v>
      </c>
      <c r="BF857" t="s">
        <v>13641</v>
      </c>
    </row>
    <row r="858" spans="2:58" ht="13.5" customHeight="1" x14ac:dyDescent="0.35">
      <c r="B858" s="10" t="s">
        <v>17</v>
      </c>
      <c r="C858" s="10" t="s">
        <v>2657</v>
      </c>
      <c r="D858" s="10" t="s">
        <v>294</v>
      </c>
      <c r="E858" s="10" t="s">
        <v>295</v>
      </c>
      <c r="F858" s="10" t="s">
        <v>13234</v>
      </c>
      <c r="G858" s="137" t="s">
        <v>13234</v>
      </c>
      <c r="H858" s="10"/>
      <c r="I858" s="10" t="s">
        <v>13265</v>
      </c>
      <c r="J858" s="10" t="s">
        <v>13295</v>
      </c>
      <c r="K858" s="10" t="s">
        <v>13326</v>
      </c>
      <c r="L858" s="98">
        <f>IFERROR(VLOOKUP($F858&amp;$C858,Sales!$J:$W,9,0),0)</f>
        <v>0</v>
      </c>
      <c r="M858" s="98">
        <f>IFERROR(VLOOKUP($F858&amp;$C858,Sales!$J:$W,10,0),0)</f>
        <v>0</v>
      </c>
      <c r="N858" s="98">
        <f>IFERROR(VLOOKUP($F858&amp;$C858,Sales!$J:$W,11,0),0)</f>
        <v>0</v>
      </c>
      <c r="O858" s="98">
        <f>IFERROR(VLOOKUP($F858&amp;$C858,Sales!$J:$W,12,0),0)</f>
        <v>0</v>
      </c>
      <c r="P858" s="98">
        <f>IFERROR(VLOOKUP($F858&amp;$C858,Sales!$J:$W,13,0),0)</f>
        <v>0</v>
      </c>
      <c r="Q858" s="98">
        <f>IFERROR(VLOOKUP($F858&amp;$C858,Sales!$A:$H,7,0),0)</f>
        <v>0</v>
      </c>
      <c r="R858" s="41" t="str">
        <f t="shared" si="26"/>
        <v>ERROR</v>
      </c>
      <c r="S858" s="15"/>
      <c r="T858" s="15"/>
      <c r="U858" s="15"/>
      <c r="V858" s="15"/>
      <c r="W858" s="15"/>
      <c r="X858" s="15"/>
      <c r="Y858" s="41"/>
      <c r="Z858" s="41"/>
      <c r="AA858" s="41"/>
      <c r="AB858" s="15"/>
      <c r="AC858" s="15"/>
      <c r="AD858" s="15"/>
      <c r="AE858" s="15"/>
      <c r="AF858" s="15"/>
      <c r="AG858" s="15"/>
      <c r="AH858" s="15"/>
      <c r="AI858" s="15"/>
      <c r="AJ858" s="41"/>
      <c r="AK858" s="15"/>
      <c r="AL858" s="15"/>
      <c r="AM858" s="15"/>
      <c r="AN858" s="15"/>
      <c r="AO858" s="15"/>
      <c r="AP858" s="15"/>
      <c r="AQ858" s="15"/>
      <c r="AR858" s="15"/>
      <c r="AS858" s="15"/>
      <c r="AT858" s="15"/>
      <c r="AU858" s="15"/>
      <c r="AV858" s="15"/>
      <c r="AW858" s="15"/>
      <c r="AX858" s="15"/>
      <c r="AY858" s="15"/>
      <c r="AZ858" s="10">
        <v>1</v>
      </c>
      <c r="BA858" t="s">
        <v>22</v>
      </c>
      <c r="BB858" t="s">
        <v>88</v>
      </c>
      <c r="BD858" s="39" t="str">
        <f t="shared" si="27"/>
        <v>01/394830006TBukalapak</v>
      </c>
      <c r="BE858" t="s">
        <v>13639</v>
      </c>
      <c r="BF858" t="s">
        <v>13641</v>
      </c>
    </row>
    <row r="859" spans="2:58" ht="13.5" customHeight="1" x14ac:dyDescent="0.35">
      <c r="B859" s="10" t="s">
        <v>17</v>
      </c>
      <c r="C859" s="10" t="s">
        <v>2657</v>
      </c>
      <c r="D859" s="10" t="s">
        <v>294</v>
      </c>
      <c r="E859" s="10" t="s">
        <v>295</v>
      </c>
      <c r="F859" s="10" t="s">
        <v>13235</v>
      </c>
      <c r="G859" s="137" t="s">
        <v>13235</v>
      </c>
      <c r="H859" s="10"/>
      <c r="I859" s="10" t="s">
        <v>13266</v>
      </c>
      <c r="J859" s="10" t="s">
        <v>13296</v>
      </c>
      <c r="K859" s="10" t="s">
        <v>13327</v>
      </c>
      <c r="L859" s="98">
        <f>IFERROR(VLOOKUP($F859&amp;$C859,Sales!$J:$W,9,0),0)</f>
        <v>0</v>
      </c>
      <c r="M859" s="98">
        <f>IFERROR(VLOOKUP($F859&amp;$C859,Sales!$J:$W,10,0),0)</f>
        <v>0</v>
      </c>
      <c r="N859" s="98">
        <f>IFERROR(VLOOKUP($F859&amp;$C859,Sales!$J:$W,11,0),0)</f>
        <v>0</v>
      </c>
      <c r="O859" s="98">
        <f>IFERROR(VLOOKUP($F859&amp;$C859,Sales!$J:$W,12,0),0)</f>
        <v>0</v>
      </c>
      <c r="P859" s="98">
        <f>IFERROR(VLOOKUP($F859&amp;$C859,Sales!$J:$W,13,0),0)</f>
        <v>0</v>
      </c>
      <c r="Q859" s="98">
        <f>IFERROR(VLOOKUP($F859&amp;$C859,Sales!$A:$H,7,0),0)</f>
        <v>0</v>
      </c>
      <c r="R859" s="41" t="str">
        <f t="shared" si="26"/>
        <v>ERROR</v>
      </c>
      <c r="S859" s="15"/>
      <c r="T859" s="15"/>
      <c r="U859" s="15"/>
      <c r="V859" s="15"/>
      <c r="W859" s="15"/>
      <c r="X859" s="15"/>
      <c r="Y859" s="41"/>
      <c r="Z859" s="41"/>
      <c r="AA859" s="41"/>
      <c r="AB859" s="15"/>
      <c r="AC859" s="15"/>
      <c r="AD859" s="15"/>
      <c r="AE859" s="15"/>
      <c r="AF859" s="15"/>
      <c r="AG859" s="15"/>
      <c r="AH859" s="15"/>
      <c r="AI859" s="15"/>
      <c r="AJ859" s="41"/>
      <c r="AK859" s="15"/>
      <c r="AL859" s="15"/>
      <c r="AM859" s="15"/>
      <c r="AN859" s="15"/>
      <c r="AO859" s="15"/>
      <c r="AP859" s="15"/>
      <c r="AQ859" s="15"/>
      <c r="AR859" s="15"/>
      <c r="AS859" s="15"/>
      <c r="AT859" s="15"/>
      <c r="AU859" s="15"/>
      <c r="AV859" s="15"/>
      <c r="AW859" s="15"/>
      <c r="AX859" s="15"/>
      <c r="AY859" s="15"/>
      <c r="AZ859" s="10">
        <v>1</v>
      </c>
      <c r="BA859" t="s">
        <v>22</v>
      </c>
      <c r="BB859" t="s">
        <v>88</v>
      </c>
      <c r="BD859" s="39" t="str">
        <f t="shared" si="27"/>
        <v>01/394830006SBukalapak</v>
      </c>
      <c r="BE859" t="s">
        <v>13639</v>
      </c>
      <c r="BF859" t="s">
        <v>13641</v>
      </c>
    </row>
    <row r="860" spans="2:58" ht="13.5" customHeight="1" x14ac:dyDescent="0.35">
      <c r="B860" s="10" t="s">
        <v>17</v>
      </c>
      <c r="C860" s="10" t="s">
        <v>2657</v>
      </c>
      <c r="D860" s="10" t="s">
        <v>294</v>
      </c>
      <c r="E860" s="10" t="s">
        <v>295</v>
      </c>
      <c r="F860" s="10" t="s">
        <v>13236</v>
      </c>
      <c r="G860" s="137" t="s">
        <v>13236</v>
      </c>
      <c r="H860" s="10"/>
      <c r="I860" s="10" t="s">
        <v>13267</v>
      </c>
      <c r="J860" s="10" t="s">
        <v>13297</v>
      </c>
      <c r="K860" s="10" t="s">
        <v>13328</v>
      </c>
      <c r="L860" s="98">
        <f>IFERROR(VLOOKUP($F860&amp;$C860,Sales!$J:$W,9,0),0)</f>
        <v>0</v>
      </c>
      <c r="M860" s="98">
        <f>IFERROR(VLOOKUP($F860&amp;$C860,Sales!$J:$W,10,0),0)</f>
        <v>0</v>
      </c>
      <c r="N860" s="98">
        <f>IFERROR(VLOOKUP($F860&amp;$C860,Sales!$J:$W,11,0),0)</f>
        <v>0</v>
      </c>
      <c r="O860" s="98">
        <f>IFERROR(VLOOKUP($F860&amp;$C860,Sales!$J:$W,12,0),0)</f>
        <v>0</v>
      </c>
      <c r="P860" s="98">
        <f>IFERROR(VLOOKUP($F860&amp;$C860,Sales!$J:$W,13,0),0)</f>
        <v>0</v>
      </c>
      <c r="Q860" s="98">
        <f>IFERROR(VLOOKUP($F860&amp;$C860,Sales!$A:$H,7,0),0)</f>
        <v>0</v>
      </c>
      <c r="R860" s="41" t="str">
        <f t="shared" si="26"/>
        <v>ERROR</v>
      </c>
      <c r="S860" s="15"/>
      <c r="T860" s="15"/>
      <c r="U860" s="15"/>
      <c r="V860" s="15"/>
      <c r="W860" s="15"/>
      <c r="X860" s="15"/>
      <c r="Y860" s="41"/>
      <c r="Z860" s="41"/>
      <c r="AA860" s="41"/>
      <c r="AB860" s="15"/>
      <c r="AC860" s="15"/>
      <c r="AD860" s="15"/>
      <c r="AE860" s="15"/>
      <c r="AF860" s="15"/>
      <c r="AG860" s="15"/>
      <c r="AH860" s="15"/>
      <c r="AI860" s="15"/>
      <c r="AJ860" s="41"/>
      <c r="AK860" s="15"/>
      <c r="AL860" s="15"/>
      <c r="AM860" s="15"/>
      <c r="AN860" s="15"/>
      <c r="AO860" s="15"/>
      <c r="AP860" s="15"/>
      <c r="AQ860" s="15"/>
      <c r="AR860" s="15"/>
      <c r="AS860" s="15"/>
      <c r="AT860" s="15"/>
      <c r="AU860" s="15"/>
      <c r="AV860" s="15"/>
      <c r="AW860" s="15"/>
      <c r="AX860" s="15"/>
      <c r="AY860" s="15"/>
      <c r="AZ860" s="10">
        <v>1</v>
      </c>
      <c r="BA860" t="s">
        <v>22</v>
      </c>
      <c r="BB860" t="s">
        <v>88</v>
      </c>
      <c r="BD860" s="39" t="str">
        <f t="shared" si="27"/>
        <v>01/394830006RBukalapak</v>
      </c>
      <c r="BE860" t="s">
        <v>13639</v>
      </c>
      <c r="BF860" t="s">
        <v>13641</v>
      </c>
    </row>
    <row r="861" spans="2:58" ht="13.5" customHeight="1" x14ac:dyDescent="0.35">
      <c r="B861" s="10" t="s">
        <v>17</v>
      </c>
      <c r="C861" s="10" t="s">
        <v>2657</v>
      </c>
      <c r="D861" s="10" t="s">
        <v>294</v>
      </c>
      <c r="E861" s="10" t="s">
        <v>295</v>
      </c>
      <c r="F861" s="10" t="s">
        <v>13237</v>
      </c>
      <c r="G861" s="137" t="s">
        <v>13237</v>
      </c>
      <c r="H861" s="10"/>
      <c r="I861" s="10" t="s">
        <v>13268</v>
      </c>
      <c r="J861" s="10" t="s">
        <v>13298</v>
      </c>
      <c r="K861" s="10" t="s">
        <v>13329</v>
      </c>
      <c r="L861" s="98">
        <f>IFERROR(VLOOKUP($F861&amp;$C861,Sales!$J:$W,9,0),0)</f>
        <v>0</v>
      </c>
      <c r="M861" s="98">
        <f>IFERROR(VLOOKUP($F861&amp;$C861,Sales!$J:$W,10,0),0)</f>
        <v>0</v>
      </c>
      <c r="N861" s="98">
        <f>IFERROR(VLOOKUP($F861&amp;$C861,Sales!$J:$W,11,0),0)</f>
        <v>0</v>
      </c>
      <c r="O861" s="98">
        <f>IFERROR(VLOOKUP($F861&amp;$C861,Sales!$J:$W,12,0),0)</f>
        <v>0</v>
      </c>
      <c r="P861" s="98">
        <f>IFERROR(VLOOKUP($F861&amp;$C861,Sales!$J:$W,13,0),0)</f>
        <v>0</v>
      </c>
      <c r="Q861" s="98">
        <f>IFERROR(VLOOKUP($F861&amp;$C861,Sales!$A:$H,7,0),0)</f>
        <v>0</v>
      </c>
      <c r="R861" s="41" t="str">
        <f t="shared" si="26"/>
        <v>ERROR</v>
      </c>
      <c r="S861" s="15"/>
      <c r="T861" s="15"/>
      <c r="U861" s="15"/>
      <c r="V861" s="15"/>
      <c r="W861" s="15"/>
      <c r="X861" s="15"/>
      <c r="Y861" s="41"/>
      <c r="Z861" s="41"/>
      <c r="AA861" s="41"/>
      <c r="AB861" s="15"/>
      <c r="AC861" s="15"/>
      <c r="AD861" s="15"/>
      <c r="AE861" s="15"/>
      <c r="AF861" s="15"/>
      <c r="AG861" s="15"/>
      <c r="AH861" s="15"/>
      <c r="AI861" s="15"/>
      <c r="AJ861" s="41"/>
      <c r="AK861" s="15"/>
      <c r="AL861" s="15"/>
      <c r="AM861" s="15"/>
      <c r="AN861" s="15"/>
      <c r="AO861" s="15"/>
      <c r="AP861" s="15"/>
      <c r="AQ861" s="15"/>
      <c r="AR861" s="15"/>
      <c r="AS861" s="15"/>
      <c r="AT861" s="15"/>
      <c r="AU861" s="15"/>
      <c r="AV861" s="15"/>
      <c r="AW861" s="15"/>
      <c r="AX861" s="15"/>
      <c r="AY861" s="15"/>
      <c r="AZ861" s="10">
        <v>1</v>
      </c>
      <c r="BA861" t="s">
        <v>22</v>
      </c>
      <c r="BB861" t="s">
        <v>88</v>
      </c>
      <c r="BD861" s="39" t="str">
        <f t="shared" si="27"/>
        <v>01/394830006QBukalapak</v>
      </c>
      <c r="BE861" t="s">
        <v>13639</v>
      </c>
      <c r="BF861" t="s">
        <v>13641</v>
      </c>
    </row>
    <row r="862" spans="2:58" ht="13.5" customHeight="1" x14ac:dyDescent="0.35">
      <c r="B862" s="10" t="s">
        <v>17</v>
      </c>
      <c r="C862" s="10" t="s">
        <v>2657</v>
      </c>
      <c r="D862" s="10" t="s">
        <v>294</v>
      </c>
      <c r="E862" s="10" t="s">
        <v>295</v>
      </c>
      <c r="F862" s="10" t="s">
        <v>13238</v>
      </c>
      <c r="G862" s="137" t="s">
        <v>13238</v>
      </c>
      <c r="H862" s="10"/>
      <c r="I862" s="10" t="s">
        <v>13269</v>
      </c>
      <c r="J862" s="10" t="s">
        <v>13299</v>
      </c>
      <c r="K862" s="10" t="s">
        <v>13330</v>
      </c>
      <c r="L862" s="98">
        <f>IFERROR(VLOOKUP($F862&amp;$C862,Sales!$J:$W,9,0),0)</f>
        <v>0</v>
      </c>
      <c r="M862" s="98">
        <f>IFERROR(VLOOKUP($F862&amp;$C862,Sales!$J:$W,10,0),0)</f>
        <v>0</v>
      </c>
      <c r="N862" s="98">
        <f>IFERROR(VLOOKUP($F862&amp;$C862,Sales!$J:$W,11,0),0)</f>
        <v>0</v>
      </c>
      <c r="O862" s="98">
        <f>IFERROR(VLOOKUP($F862&amp;$C862,Sales!$J:$W,12,0),0)</f>
        <v>0</v>
      </c>
      <c r="P862" s="98">
        <f>IFERROR(VLOOKUP($F862&amp;$C862,Sales!$J:$W,13,0),0)</f>
        <v>0</v>
      </c>
      <c r="Q862" s="98">
        <f>IFERROR(VLOOKUP($F862&amp;$C862,Sales!$A:$H,7,0),0)</f>
        <v>0</v>
      </c>
      <c r="R862" s="41" t="str">
        <f t="shared" si="26"/>
        <v>ERROR</v>
      </c>
      <c r="S862" s="15"/>
      <c r="T862" s="15"/>
      <c r="U862" s="15"/>
      <c r="V862" s="15"/>
      <c r="W862" s="15"/>
      <c r="X862" s="15"/>
      <c r="Y862" s="41"/>
      <c r="Z862" s="41"/>
      <c r="AA862" s="41"/>
      <c r="AB862" s="15"/>
      <c r="AC862" s="15"/>
      <c r="AD862" s="15"/>
      <c r="AE862" s="15"/>
      <c r="AF862" s="15"/>
      <c r="AG862" s="15"/>
      <c r="AH862" s="15"/>
      <c r="AI862" s="15"/>
      <c r="AJ862" s="41"/>
      <c r="AK862" s="15"/>
      <c r="AL862" s="15"/>
      <c r="AM862" s="15"/>
      <c r="AN862" s="15"/>
      <c r="AO862" s="15"/>
      <c r="AP862" s="15"/>
      <c r="AQ862" s="15"/>
      <c r="AR862" s="15"/>
      <c r="AS862" s="15"/>
      <c r="AT862" s="15"/>
      <c r="AU862" s="15"/>
      <c r="AV862" s="15"/>
      <c r="AW862" s="15"/>
      <c r="AX862" s="15"/>
      <c r="AY862" s="15"/>
      <c r="AZ862" s="10">
        <v>1</v>
      </c>
      <c r="BA862" t="s">
        <v>22</v>
      </c>
      <c r="BB862" t="s">
        <v>88</v>
      </c>
      <c r="BD862" s="39" t="str">
        <f t="shared" si="27"/>
        <v>01/394830006PBukalapak</v>
      </c>
      <c r="BE862" t="s">
        <v>13639</v>
      </c>
      <c r="BF862" t="s">
        <v>13641</v>
      </c>
    </row>
    <row r="863" spans="2:58" ht="13.5" customHeight="1" x14ac:dyDescent="0.35">
      <c r="B863" s="10" t="s">
        <v>17</v>
      </c>
      <c r="C863" s="10" t="s">
        <v>2657</v>
      </c>
      <c r="D863" s="10" t="s">
        <v>294</v>
      </c>
      <c r="E863" s="10" t="s">
        <v>295</v>
      </c>
      <c r="F863" s="10" t="s">
        <v>13239</v>
      </c>
      <c r="G863" s="137" t="s">
        <v>13239</v>
      </c>
      <c r="H863" s="10"/>
      <c r="I863" s="10" t="s">
        <v>13270</v>
      </c>
      <c r="J863" s="10" t="s">
        <v>13300</v>
      </c>
      <c r="K863" s="10" t="s">
        <v>13331</v>
      </c>
      <c r="L863" s="98">
        <f>IFERROR(VLOOKUP($F863&amp;$C863,Sales!$J:$W,9,0),0)</f>
        <v>0</v>
      </c>
      <c r="M863" s="98">
        <f>IFERROR(VLOOKUP($F863&amp;$C863,Sales!$J:$W,10,0),0)</f>
        <v>0</v>
      </c>
      <c r="N863" s="98">
        <f>IFERROR(VLOOKUP($F863&amp;$C863,Sales!$J:$W,11,0),0)</f>
        <v>0</v>
      </c>
      <c r="O863" s="98">
        <f>IFERROR(VLOOKUP($F863&amp;$C863,Sales!$J:$W,12,0),0)</f>
        <v>0</v>
      </c>
      <c r="P863" s="98">
        <f>IFERROR(VLOOKUP($F863&amp;$C863,Sales!$J:$W,13,0),0)</f>
        <v>0</v>
      </c>
      <c r="Q863" s="98">
        <f>IFERROR(VLOOKUP($F863&amp;$C863,Sales!$A:$H,7,0),0)</f>
        <v>0</v>
      </c>
      <c r="R863" s="41" t="str">
        <f t="shared" si="26"/>
        <v>ERROR</v>
      </c>
      <c r="S863" s="15"/>
      <c r="T863" s="15"/>
      <c r="U863" s="15"/>
      <c r="V863" s="15"/>
      <c r="W863" s="15"/>
      <c r="X863" s="15"/>
      <c r="Y863" s="41"/>
      <c r="Z863" s="41"/>
      <c r="AA863" s="41"/>
      <c r="AB863" s="15"/>
      <c r="AC863" s="15"/>
      <c r="AD863" s="15"/>
      <c r="AE863" s="15"/>
      <c r="AF863" s="15"/>
      <c r="AG863" s="15"/>
      <c r="AH863" s="15"/>
      <c r="AI863" s="15"/>
      <c r="AJ863" s="41"/>
      <c r="AK863" s="15"/>
      <c r="AL863" s="15"/>
      <c r="AM863" s="15"/>
      <c r="AN863" s="15"/>
      <c r="AO863" s="15"/>
      <c r="AP863" s="15"/>
      <c r="AQ863" s="15"/>
      <c r="AR863" s="15"/>
      <c r="AS863" s="15"/>
      <c r="AT863" s="15"/>
      <c r="AU863" s="15"/>
      <c r="AV863" s="15"/>
      <c r="AW863" s="15"/>
      <c r="AX863" s="15"/>
      <c r="AY863" s="15"/>
      <c r="AZ863" s="10">
        <v>1</v>
      </c>
      <c r="BA863" t="s">
        <v>22</v>
      </c>
      <c r="BB863" t="s">
        <v>88</v>
      </c>
      <c r="BD863" s="39" t="str">
        <f t="shared" si="27"/>
        <v>01/394830006OBukalapak</v>
      </c>
      <c r="BE863" t="s">
        <v>13639</v>
      </c>
      <c r="BF863" t="s">
        <v>13641</v>
      </c>
    </row>
    <row r="864" spans="2:58" ht="13.5" customHeight="1" x14ac:dyDescent="0.35">
      <c r="B864" s="10" t="s">
        <v>17</v>
      </c>
      <c r="C864" s="10" t="s">
        <v>2657</v>
      </c>
      <c r="D864" s="10" t="s">
        <v>294</v>
      </c>
      <c r="E864" s="10" t="s">
        <v>295</v>
      </c>
      <c r="F864" s="10" t="s">
        <v>13240</v>
      </c>
      <c r="G864" s="137" t="s">
        <v>13240</v>
      </c>
      <c r="H864" s="10"/>
      <c r="I864" s="10" t="s">
        <v>13271</v>
      </c>
      <c r="J864" s="10" t="s">
        <v>13301</v>
      </c>
      <c r="K864" s="10" t="s">
        <v>13332</v>
      </c>
      <c r="L864" s="98">
        <f>IFERROR(VLOOKUP($F864&amp;$C864,Sales!$J:$W,9,0),0)</f>
        <v>0</v>
      </c>
      <c r="M864" s="98">
        <f>IFERROR(VLOOKUP($F864&amp;$C864,Sales!$J:$W,10,0),0)</f>
        <v>0</v>
      </c>
      <c r="N864" s="98">
        <f>IFERROR(VLOOKUP($F864&amp;$C864,Sales!$J:$W,11,0),0)</f>
        <v>0</v>
      </c>
      <c r="O864" s="98">
        <f>IFERROR(VLOOKUP($F864&amp;$C864,Sales!$J:$W,12,0),0)</f>
        <v>0</v>
      </c>
      <c r="P864" s="98">
        <f>IFERROR(VLOOKUP($F864&amp;$C864,Sales!$J:$W,13,0),0)</f>
        <v>0</v>
      </c>
      <c r="Q864" s="98">
        <f>IFERROR(VLOOKUP($F864&amp;$C864,Sales!$A:$H,7,0),0)</f>
        <v>0</v>
      </c>
      <c r="R864" s="41" t="str">
        <f t="shared" si="26"/>
        <v>ERROR</v>
      </c>
      <c r="S864" s="15"/>
      <c r="T864" s="15"/>
      <c r="U864" s="15"/>
      <c r="V864" s="15"/>
      <c r="W864" s="15"/>
      <c r="X864" s="15"/>
      <c r="Y864" s="41"/>
      <c r="Z864" s="41"/>
      <c r="AA864" s="41"/>
      <c r="AB864" s="15"/>
      <c r="AC864" s="15"/>
      <c r="AD864" s="15"/>
      <c r="AE864" s="15"/>
      <c r="AF864" s="15"/>
      <c r="AG864" s="15"/>
      <c r="AH864" s="15"/>
      <c r="AI864" s="15"/>
      <c r="AJ864" s="41"/>
      <c r="AK864" s="15"/>
      <c r="AL864" s="15"/>
      <c r="AM864" s="15"/>
      <c r="AN864" s="15"/>
      <c r="AO864" s="15"/>
      <c r="AP864" s="15"/>
      <c r="AQ864" s="15"/>
      <c r="AR864" s="15"/>
      <c r="AS864" s="15"/>
      <c r="AT864" s="15"/>
      <c r="AU864" s="15"/>
      <c r="AV864" s="15"/>
      <c r="AW864" s="15"/>
      <c r="AX864" s="15"/>
      <c r="AY864" s="15"/>
      <c r="AZ864" s="10">
        <v>1</v>
      </c>
      <c r="BA864" t="s">
        <v>22</v>
      </c>
      <c r="BB864" t="s">
        <v>88</v>
      </c>
      <c r="BD864" s="39" t="str">
        <f t="shared" si="27"/>
        <v>01/394830006NBukalapak</v>
      </c>
      <c r="BE864" t="s">
        <v>13639</v>
      </c>
      <c r="BF864" t="s">
        <v>13641</v>
      </c>
    </row>
    <row r="865" spans="2:58" ht="13.5" customHeight="1" x14ac:dyDescent="0.35">
      <c r="B865" s="10" t="s">
        <v>17</v>
      </c>
      <c r="C865" s="10" t="s">
        <v>2657</v>
      </c>
      <c r="D865" s="10" t="s">
        <v>650</v>
      </c>
      <c r="E865" s="10" t="s">
        <v>194</v>
      </c>
      <c r="F865" s="10" t="s">
        <v>13241</v>
      </c>
      <c r="G865" s="137" t="s">
        <v>13241</v>
      </c>
      <c r="H865" s="10"/>
      <c r="I865" s="10" t="s">
        <v>13272</v>
      </c>
      <c r="J865" s="10" t="s">
        <v>13302</v>
      </c>
      <c r="K865" s="10" t="s">
        <v>13333</v>
      </c>
      <c r="L865" s="98">
        <f>IFERROR(VLOOKUP($F865&amp;$C865,Sales!$J:$W,9,0),0)</f>
        <v>0</v>
      </c>
      <c r="M865" s="98">
        <f>IFERROR(VLOOKUP($F865&amp;$C865,Sales!$J:$W,10,0),0)</f>
        <v>0</v>
      </c>
      <c r="N865" s="98">
        <f>IFERROR(VLOOKUP($F865&amp;$C865,Sales!$J:$W,11,0),0)</f>
        <v>0</v>
      </c>
      <c r="O865" s="98">
        <f>IFERROR(VLOOKUP($F865&amp;$C865,Sales!$J:$W,12,0),0)</f>
        <v>0</v>
      </c>
      <c r="P865" s="98">
        <f>IFERROR(VLOOKUP($F865&amp;$C865,Sales!$J:$W,13,0),0)</f>
        <v>0</v>
      </c>
      <c r="Q865" s="98">
        <f>IFERROR(VLOOKUP($F865&amp;$C865,Sales!$A:$H,7,0),0)</f>
        <v>0</v>
      </c>
      <c r="R865" s="41" t="str">
        <f t="shared" si="26"/>
        <v>ERROR</v>
      </c>
      <c r="S865" s="15"/>
      <c r="T865" s="15"/>
      <c r="U865" s="15"/>
      <c r="V865" s="15"/>
      <c r="W865" s="15"/>
      <c r="X865" s="15"/>
      <c r="Y865" s="41"/>
      <c r="Z865" s="41"/>
      <c r="AA865" s="41"/>
      <c r="AB865" s="15"/>
      <c r="AC865" s="15"/>
      <c r="AD865" s="15"/>
      <c r="AE865" s="15"/>
      <c r="AF865" s="15"/>
      <c r="AG865" s="15"/>
      <c r="AH865" s="15"/>
      <c r="AI865" s="15"/>
      <c r="AJ865" s="41"/>
      <c r="AK865" s="15"/>
      <c r="AL865" s="15"/>
      <c r="AM865" s="15"/>
      <c r="AN865" s="15"/>
      <c r="AO865" s="15"/>
      <c r="AP865" s="15"/>
      <c r="AQ865" s="15"/>
      <c r="AR865" s="15"/>
      <c r="AS865" s="15"/>
      <c r="AT865" s="15"/>
      <c r="AU865" s="15"/>
      <c r="AV865" s="15"/>
      <c r="AW865" s="15"/>
      <c r="AX865" s="15"/>
      <c r="AY865" s="15"/>
      <c r="AZ865" s="10">
        <v>1</v>
      </c>
      <c r="BA865" t="s">
        <v>22</v>
      </c>
      <c r="BB865" t="s">
        <v>88</v>
      </c>
      <c r="BD865" s="39" t="str">
        <f t="shared" si="27"/>
        <v>01/395330001UBukalapak</v>
      </c>
      <c r="BE865" s="88">
        <v>44869</v>
      </c>
      <c r="BF865" t="s">
        <v>13821</v>
      </c>
    </row>
    <row r="866" spans="2:58" ht="13.5" customHeight="1" x14ac:dyDescent="0.35">
      <c r="B866" s="10" t="s">
        <v>17</v>
      </c>
      <c r="C866" s="10" t="s">
        <v>2657</v>
      </c>
      <c r="D866" s="10" t="s">
        <v>650</v>
      </c>
      <c r="E866" s="10" t="s">
        <v>194</v>
      </c>
      <c r="F866" s="10" t="s">
        <v>13242</v>
      </c>
      <c r="G866" s="137" t="s">
        <v>13242</v>
      </c>
      <c r="H866" s="10"/>
      <c r="I866" s="10" t="s">
        <v>13273</v>
      </c>
      <c r="J866" s="10" t="s">
        <v>13303</v>
      </c>
      <c r="K866" s="10" t="s">
        <v>13334</v>
      </c>
      <c r="L866" s="98">
        <f>IFERROR(VLOOKUP($F866&amp;$C866,Sales!$J:$W,9,0),0)</f>
        <v>0</v>
      </c>
      <c r="M866" s="98">
        <f>IFERROR(VLOOKUP($F866&amp;$C866,Sales!$J:$W,10,0),0)</f>
        <v>0</v>
      </c>
      <c r="N866" s="98">
        <f>IFERROR(VLOOKUP($F866&amp;$C866,Sales!$J:$W,11,0),0)</f>
        <v>0</v>
      </c>
      <c r="O866" s="98">
        <f>IFERROR(VLOOKUP($F866&amp;$C866,Sales!$J:$W,12,0),0)</f>
        <v>0</v>
      </c>
      <c r="P866" s="98">
        <f>IFERROR(VLOOKUP($F866&amp;$C866,Sales!$J:$W,13,0),0)</f>
        <v>0</v>
      </c>
      <c r="Q866" s="98">
        <f>IFERROR(VLOOKUP($F866&amp;$C866,Sales!$A:$H,7,0),0)</f>
        <v>0</v>
      </c>
      <c r="R866" s="41" t="str">
        <f t="shared" si="26"/>
        <v>ERROR</v>
      </c>
      <c r="S866" s="15"/>
      <c r="T866" s="15"/>
      <c r="U866" s="15"/>
      <c r="V866" s="15"/>
      <c r="W866" s="15"/>
      <c r="X866" s="15"/>
      <c r="Y866" s="41"/>
      <c r="Z866" s="41"/>
      <c r="AA866" s="41"/>
      <c r="AB866" s="15"/>
      <c r="AC866" s="15"/>
      <c r="AD866" s="15"/>
      <c r="AE866" s="15"/>
      <c r="AF866" s="15"/>
      <c r="AG866" s="15"/>
      <c r="AH866" s="15"/>
      <c r="AI866" s="15"/>
      <c r="AJ866" s="41"/>
      <c r="AK866" s="15"/>
      <c r="AL866" s="15"/>
      <c r="AM866" s="15"/>
      <c r="AN866" s="15"/>
      <c r="AO866" s="15"/>
      <c r="AP866" s="15"/>
      <c r="AQ866" s="15"/>
      <c r="AR866" s="15"/>
      <c r="AS866" s="15"/>
      <c r="AT866" s="15"/>
      <c r="AU866" s="15"/>
      <c r="AV866" s="15"/>
      <c r="AW866" s="15"/>
      <c r="AX866" s="15"/>
      <c r="AY866" s="15"/>
      <c r="AZ866" s="10">
        <v>1</v>
      </c>
      <c r="BA866" t="s">
        <v>22</v>
      </c>
      <c r="BB866" t="s">
        <v>88</v>
      </c>
      <c r="BD866" s="39" t="str">
        <f t="shared" si="27"/>
        <v>01/395330001VBukalapak</v>
      </c>
      <c r="BE866" s="81">
        <v>44834</v>
      </c>
      <c r="BF866" t="s">
        <v>13676</v>
      </c>
    </row>
    <row r="867" spans="2:58" ht="13.5" customHeight="1" x14ac:dyDescent="0.35">
      <c r="B867" s="10" t="s">
        <v>17</v>
      </c>
      <c r="C867" s="10" t="s">
        <v>2657</v>
      </c>
      <c r="D867" s="10" t="s">
        <v>549</v>
      </c>
      <c r="E867" s="10" t="s">
        <v>194</v>
      </c>
      <c r="F867" s="10" t="s">
        <v>13243</v>
      </c>
      <c r="G867" s="137" t="s">
        <v>13243</v>
      </c>
      <c r="H867" s="10"/>
      <c r="I867" s="10" t="s">
        <v>13274</v>
      </c>
      <c r="J867" s="10" t="s">
        <v>13304</v>
      </c>
      <c r="K867" s="10" t="s">
        <v>13335</v>
      </c>
      <c r="L867" s="98">
        <f>IFERROR(VLOOKUP($F867&amp;$C867,Sales!$J:$W,9,0),0)</f>
        <v>0</v>
      </c>
      <c r="M867" s="98">
        <f>IFERROR(VLOOKUP($F867&amp;$C867,Sales!$J:$W,10,0),0)</f>
        <v>0</v>
      </c>
      <c r="N867" s="98">
        <f>IFERROR(VLOOKUP($F867&amp;$C867,Sales!$J:$W,11,0),0)</f>
        <v>0</v>
      </c>
      <c r="O867" s="98">
        <f>IFERROR(VLOOKUP($F867&amp;$C867,Sales!$J:$W,12,0),0)</f>
        <v>0</v>
      </c>
      <c r="P867" s="98">
        <f>IFERROR(VLOOKUP($F867&amp;$C867,Sales!$J:$W,13,0),0)</f>
        <v>0</v>
      </c>
      <c r="Q867" s="98">
        <f>IFERROR(VLOOKUP($F867&amp;$C867,Sales!$A:$H,7,0),0)</f>
        <v>0</v>
      </c>
      <c r="R867" s="41" t="str">
        <f t="shared" si="26"/>
        <v>ERROR</v>
      </c>
      <c r="S867" s="15"/>
      <c r="T867" s="15"/>
      <c r="U867" s="15"/>
      <c r="V867" s="15"/>
      <c r="W867" s="15"/>
      <c r="X867" s="15"/>
      <c r="Y867" s="41"/>
      <c r="Z867" s="41"/>
      <c r="AA867" s="41"/>
      <c r="AB867" s="15"/>
      <c r="AC867" s="15"/>
      <c r="AD867" s="15"/>
      <c r="AE867" s="15"/>
      <c r="AF867" s="15"/>
      <c r="AG867" s="15"/>
      <c r="AH867" s="15"/>
      <c r="AI867" s="15"/>
      <c r="AJ867" s="41"/>
      <c r="AK867" s="15"/>
      <c r="AL867" s="15"/>
      <c r="AM867" s="15"/>
      <c r="AN867" s="15"/>
      <c r="AO867" s="15"/>
      <c r="AP867" s="15"/>
      <c r="AQ867" s="15"/>
      <c r="AR867" s="15"/>
      <c r="AS867" s="15"/>
      <c r="AT867" s="15"/>
      <c r="AU867" s="15"/>
      <c r="AV867" s="15"/>
      <c r="AW867" s="15"/>
      <c r="AX867" s="15"/>
      <c r="AY867" s="15"/>
      <c r="AZ867" s="10">
        <v>1</v>
      </c>
      <c r="BA867" t="s">
        <v>22</v>
      </c>
      <c r="BB867" t="s">
        <v>88</v>
      </c>
      <c r="BD867" s="39" t="str">
        <f t="shared" si="27"/>
        <v>01/395130005FBukalapak</v>
      </c>
      <c r="BE867" s="88">
        <v>44869</v>
      </c>
      <c r="BF867" t="s">
        <v>13821</v>
      </c>
    </row>
    <row r="868" spans="2:58" ht="13.5" customHeight="1" x14ac:dyDescent="0.35">
      <c r="B868" s="10" t="s">
        <v>17</v>
      </c>
      <c r="C868" s="10" t="s">
        <v>2657</v>
      </c>
      <c r="D868" s="10" t="s">
        <v>549</v>
      </c>
      <c r="E868" s="10" t="s">
        <v>194</v>
      </c>
      <c r="F868" s="10" t="s">
        <v>13244</v>
      </c>
      <c r="G868" s="137" t="s">
        <v>13244</v>
      </c>
      <c r="H868" s="10"/>
      <c r="I868" s="10" t="s">
        <v>13275</v>
      </c>
      <c r="J868" s="10" t="s">
        <v>13305</v>
      </c>
      <c r="K868" s="10" t="s">
        <v>13336</v>
      </c>
      <c r="L868" s="98">
        <f>IFERROR(VLOOKUP($F868&amp;$C868,Sales!$J:$W,9,0),0)</f>
        <v>0</v>
      </c>
      <c r="M868" s="98">
        <f>IFERROR(VLOOKUP($F868&amp;$C868,Sales!$J:$W,10,0),0)</f>
        <v>0</v>
      </c>
      <c r="N868" s="98">
        <f>IFERROR(VLOOKUP($F868&amp;$C868,Sales!$J:$W,11,0),0)</f>
        <v>0</v>
      </c>
      <c r="O868" s="98">
        <f>IFERROR(VLOOKUP($F868&amp;$C868,Sales!$J:$W,12,0),0)</f>
        <v>0</v>
      </c>
      <c r="P868" s="98">
        <f>IFERROR(VLOOKUP($F868&amp;$C868,Sales!$J:$W,13,0),0)</f>
        <v>0</v>
      </c>
      <c r="Q868" s="98">
        <f>IFERROR(VLOOKUP($F868&amp;$C868,Sales!$A:$H,7,0),0)</f>
        <v>0</v>
      </c>
      <c r="R868" s="41" t="str">
        <f t="shared" si="26"/>
        <v>ERROR</v>
      </c>
      <c r="S868" s="15"/>
      <c r="T868" s="15"/>
      <c r="U868" s="15"/>
      <c r="V868" s="15"/>
      <c r="W868" s="15"/>
      <c r="X868" s="15"/>
      <c r="Y868" s="41"/>
      <c r="Z868" s="41"/>
      <c r="AA868" s="41"/>
      <c r="AB868" s="15"/>
      <c r="AC868" s="15"/>
      <c r="AD868" s="15"/>
      <c r="AE868" s="15"/>
      <c r="AF868" s="15"/>
      <c r="AG868" s="15"/>
      <c r="AH868" s="15"/>
      <c r="AI868" s="15"/>
      <c r="AJ868" s="41"/>
      <c r="AK868" s="15"/>
      <c r="AL868" s="15"/>
      <c r="AM868" s="15"/>
      <c r="AN868" s="15"/>
      <c r="AO868" s="15"/>
      <c r="AP868" s="15"/>
      <c r="AQ868" s="15"/>
      <c r="AR868" s="15"/>
      <c r="AS868" s="15"/>
      <c r="AT868" s="15"/>
      <c r="AU868" s="15"/>
      <c r="AV868" s="15"/>
      <c r="AW868" s="15"/>
      <c r="AX868" s="15"/>
      <c r="AY868" s="15"/>
      <c r="AZ868" s="10">
        <v>1</v>
      </c>
      <c r="BA868" t="s">
        <v>22</v>
      </c>
      <c r="BB868" t="s">
        <v>88</v>
      </c>
      <c r="BD868" s="39" t="str">
        <f t="shared" si="27"/>
        <v>01/395130004TBukalapak</v>
      </c>
      <c r="BE868" s="88">
        <v>44869</v>
      </c>
      <c r="BF868" t="s">
        <v>13821</v>
      </c>
    </row>
    <row r="869" spans="2:58" ht="13.5" customHeight="1" x14ac:dyDescent="0.35">
      <c r="B869" s="10" t="s">
        <v>17</v>
      </c>
      <c r="C869" s="10" t="s">
        <v>2657</v>
      </c>
      <c r="D869" s="10" t="s">
        <v>248</v>
      </c>
      <c r="E869" s="10" t="s">
        <v>194</v>
      </c>
      <c r="F869" s="10" t="s">
        <v>13245</v>
      </c>
      <c r="G869" s="137" t="s">
        <v>13245</v>
      </c>
      <c r="H869" s="10"/>
      <c r="I869" s="10" t="s">
        <v>13276</v>
      </c>
      <c r="J869" s="10" t="s">
        <v>13306</v>
      </c>
      <c r="K869" s="10" t="s">
        <v>13337</v>
      </c>
      <c r="L869" s="98">
        <f>IFERROR(VLOOKUP($F869&amp;$C869,Sales!$J:$W,9,0),0)</f>
        <v>0</v>
      </c>
      <c r="M869" s="98">
        <f>IFERROR(VLOOKUP($F869&amp;$C869,Sales!$J:$W,10,0),0)</f>
        <v>0</v>
      </c>
      <c r="N869" s="98">
        <f>IFERROR(VLOOKUP($F869&amp;$C869,Sales!$J:$W,11,0),0)</f>
        <v>0</v>
      </c>
      <c r="O869" s="98">
        <f>IFERROR(VLOOKUP($F869&amp;$C869,Sales!$J:$W,12,0),0)</f>
        <v>0</v>
      </c>
      <c r="P869" s="98">
        <f>IFERROR(VLOOKUP($F869&amp;$C869,Sales!$J:$W,13,0),0)</f>
        <v>0</v>
      </c>
      <c r="Q869" s="98">
        <f>IFERROR(VLOOKUP($F869&amp;$C869,Sales!$A:$H,7,0),0)</f>
        <v>0</v>
      </c>
      <c r="R869" s="41" t="str">
        <f t="shared" si="26"/>
        <v>ERROR</v>
      </c>
      <c r="S869" s="15"/>
      <c r="T869" s="15"/>
      <c r="U869" s="15"/>
      <c r="V869" s="15"/>
      <c r="W869" s="15"/>
      <c r="X869" s="15"/>
      <c r="Y869" s="41"/>
      <c r="Z869" s="41"/>
      <c r="AA869" s="41"/>
      <c r="AB869" s="15"/>
      <c r="AC869" s="15"/>
      <c r="AD869" s="15"/>
      <c r="AE869" s="15"/>
      <c r="AF869" s="15"/>
      <c r="AG869" s="15"/>
      <c r="AH869" s="15"/>
      <c r="AI869" s="15"/>
      <c r="AJ869" s="41"/>
      <c r="AK869" s="15"/>
      <c r="AL869" s="15"/>
      <c r="AM869" s="15"/>
      <c r="AN869" s="15"/>
      <c r="AO869" s="15"/>
      <c r="AP869" s="15"/>
      <c r="AQ869" s="15"/>
      <c r="AR869" s="15"/>
      <c r="AS869" s="15"/>
      <c r="AT869" s="15"/>
      <c r="AU869" s="15"/>
      <c r="AV869" s="15"/>
      <c r="AW869" s="15"/>
      <c r="AX869" s="15"/>
      <c r="AY869" s="15"/>
      <c r="AZ869" s="10">
        <v>1</v>
      </c>
      <c r="BA869" t="s">
        <v>22</v>
      </c>
      <c r="BB869" t="s">
        <v>88</v>
      </c>
      <c r="BD869" s="39" t="str">
        <f t="shared" si="27"/>
        <v>01/394630003OBukalapak</v>
      </c>
      <c r="BE869" s="81">
        <v>44817</v>
      </c>
      <c r="BF869" t="s">
        <v>13657</v>
      </c>
    </row>
    <row r="870" spans="2:58" ht="13.5" customHeight="1" x14ac:dyDescent="0.35">
      <c r="B870" s="10" t="s">
        <v>17</v>
      </c>
      <c r="C870" s="10" t="s">
        <v>2657</v>
      </c>
      <c r="D870" s="10" t="s">
        <v>193</v>
      </c>
      <c r="E870" s="10" t="s">
        <v>194</v>
      </c>
      <c r="F870" s="10" t="s">
        <v>13246</v>
      </c>
      <c r="G870" s="137" t="s">
        <v>13246</v>
      </c>
      <c r="H870" s="10"/>
      <c r="I870" s="10" t="s">
        <v>13277</v>
      </c>
      <c r="J870" s="10" t="s">
        <v>13307</v>
      </c>
      <c r="K870" s="10" t="s">
        <v>13338</v>
      </c>
      <c r="L870" s="98">
        <f>IFERROR(VLOOKUP($F870&amp;$C870,Sales!$J:$W,9,0),0)</f>
        <v>0</v>
      </c>
      <c r="M870" s="98">
        <f>IFERROR(VLOOKUP($F870&amp;$C870,Sales!$J:$W,10,0),0)</f>
        <v>0</v>
      </c>
      <c r="N870" s="98">
        <f>IFERROR(VLOOKUP($F870&amp;$C870,Sales!$J:$W,11,0),0)</f>
        <v>0</v>
      </c>
      <c r="O870" s="98">
        <f>IFERROR(VLOOKUP($F870&amp;$C870,Sales!$J:$W,12,0),0)</f>
        <v>0</v>
      </c>
      <c r="P870" s="98">
        <f>IFERROR(VLOOKUP($F870&amp;$C870,Sales!$J:$W,13,0),0)</f>
        <v>0</v>
      </c>
      <c r="Q870" s="98">
        <f>IFERROR(VLOOKUP($F870&amp;$C870,Sales!$A:$H,7,0),0)</f>
        <v>0</v>
      </c>
      <c r="R870" s="41" t="str">
        <f t="shared" si="26"/>
        <v>ERROR</v>
      </c>
      <c r="S870" s="15"/>
      <c r="T870" s="15"/>
      <c r="U870" s="15"/>
      <c r="V870" s="15"/>
      <c r="W870" s="15"/>
      <c r="X870" s="15"/>
      <c r="Y870" s="41"/>
      <c r="Z870" s="41"/>
      <c r="AA870" s="41"/>
      <c r="AB870" s="15"/>
      <c r="AC870" s="15"/>
      <c r="AD870" s="15"/>
      <c r="AE870" s="15"/>
      <c r="AF870" s="15"/>
      <c r="AG870" s="15"/>
      <c r="AH870" s="15"/>
      <c r="AI870" s="15"/>
      <c r="AJ870" s="41"/>
      <c r="AK870" s="15"/>
      <c r="AL870" s="15"/>
      <c r="AM870" s="15"/>
      <c r="AN870" s="15"/>
      <c r="AO870" s="15"/>
      <c r="AP870" s="15"/>
      <c r="AQ870" s="15"/>
      <c r="AR870" s="15"/>
      <c r="AS870" s="15"/>
      <c r="AT870" s="15"/>
      <c r="AU870" s="15"/>
      <c r="AV870" s="15"/>
      <c r="AW870" s="15"/>
      <c r="AX870" s="15"/>
      <c r="AY870" s="15"/>
      <c r="AZ870" s="10">
        <v>1</v>
      </c>
      <c r="BA870" t="s">
        <v>22</v>
      </c>
      <c r="BB870" t="s">
        <v>88</v>
      </c>
      <c r="BD870" s="39" t="str">
        <f t="shared" si="27"/>
        <v>01/394530003JBukalapak</v>
      </c>
      <c r="BE870" s="88">
        <v>44869</v>
      </c>
      <c r="BF870" t="s">
        <v>13821</v>
      </c>
    </row>
    <row r="871" spans="2:58" ht="13.5" customHeight="1" x14ac:dyDescent="0.35">
      <c r="B871" s="10" t="s">
        <v>17</v>
      </c>
      <c r="C871" s="10" t="s">
        <v>2657</v>
      </c>
      <c r="D871" s="10" t="s">
        <v>193</v>
      </c>
      <c r="E871" s="10" t="s">
        <v>194</v>
      </c>
      <c r="F871" s="10" t="s">
        <v>13247</v>
      </c>
      <c r="G871" s="137" t="s">
        <v>13247</v>
      </c>
      <c r="H871" s="10"/>
      <c r="I871" s="10" t="s">
        <v>13278</v>
      </c>
      <c r="J871" s="10" t="s">
        <v>13308</v>
      </c>
      <c r="K871" s="10" t="s">
        <v>13339</v>
      </c>
      <c r="L871" s="98">
        <f>IFERROR(VLOOKUP($F871&amp;$C871,Sales!$J:$W,9,0),0)</f>
        <v>0</v>
      </c>
      <c r="M871" s="98">
        <f>IFERROR(VLOOKUP($F871&amp;$C871,Sales!$J:$W,10,0),0)</f>
        <v>0</v>
      </c>
      <c r="N871" s="98">
        <f>IFERROR(VLOOKUP($F871&amp;$C871,Sales!$J:$W,11,0),0)</f>
        <v>0</v>
      </c>
      <c r="O871" s="98">
        <f>IFERROR(VLOOKUP($F871&amp;$C871,Sales!$J:$W,12,0),0)</f>
        <v>0</v>
      </c>
      <c r="P871" s="98">
        <f>IFERROR(VLOOKUP($F871&amp;$C871,Sales!$J:$W,13,0),0)</f>
        <v>0</v>
      </c>
      <c r="Q871" s="98">
        <f>IFERROR(VLOOKUP($F871&amp;$C871,Sales!$A:$H,7,0),0)</f>
        <v>0</v>
      </c>
      <c r="R871" s="41" t="str">
        <f t="shared" si="26"/>
        <v>ERROR</v>
      </c>
      <c r="S871" s="15"/>
      <c r="T871" s="15"/>
      <c r="U871" s="15"/>
      <c r="V871" s="15"/>
      <c r="W871" s="15"/>
      <c r="X871" s="15"/>
      <c r="Y871" s="41"/>
      <c r="Z871" s="41"/>
      <c r="AA871" s="41"/>
      <c r="AB871" s="15"/>
      <c r="AC871" s="15"/>
      <c r="AD871" s="15"/>
      <c r="AE871" s="15"/>
      <c r="AF871" s="15"/>
      <c r="AG871" s="15"/>
      <c r="AH871" s="15"/>
      <c r="AI871" s="15"/>
      <c r="AJ871" s="41"/>
      <c r="AK871" s="15"/>
      <c r="AL871" s="15"/>
      <c r="AM871" s="15"/>
      <c r="AN871" s="15"/>
      <c r="AO871" s="15"/>
      <c r="AP871" s="15"/>
      <c r="AQ871" s="15"/>
      <c r="AR871" s="15"/>
      <c r="AS871" s="15"/>
      <c r="AT871" s="15"/>
      <c r="AU871" s="15"/>
      <c r="AV871" s="15"/>
      <c r="AW871" s="15"/>
      <c r="AX871" s="15"/>
      <c r="AY871" s="15"/>
      <c r="AZ871" s="10">
        <v>1</v>
      </c>
      <c r="BA871" t="s">
        <v>22</v>
      </c>
      <c r="BB871" t="s">
        <v>88</v>
      </c>
      <c r="BD871" s="39" t="str">
        <f t="shared" si="27"/>
        <v>01/394530003IBukalapak</v>
      </c>
      <c r="BE871" s="88">
        <v>44869</v>
      </c>
      <c r="BF871" t="s">
        <v>13821</v>
      </c>
    </row>
    <row r="872" spans="2:58" ht="13.5" customHeight="1" x14ac:dyDescent="0.35">
      <c r="B872" s="10" t="s">
        <v>17</v>
      </c>
      <c r="C872" s="10" t="s">
        <v>2657</v>
      </c>
      <c r="D872" s="10" t="s">
        <v>549</v>
      </c>
      <c r="E872" s="10" t="s">
        <v>194</v>
      </c>
      <c r="F872" s="10" t="s">
        <v>13248</v>
      </c>
      <c r="G872" s="137" t="s">
        <v>13248</v>
      </c>
      <c r="H872" s="10"/>
      <c r="I872" s="10" t="s">
        <v>13279</v>
      </c>
      <c r="J872" s="10" t="s">
        <v>13309</v>
      </c>
      <c r="K872" s="10" t="s">
        <v>13340</v>
      </c>
      <c r="L872" s="98">
        <f>IFERROR(VLOOKUP($F872&amp;$C872,Sales!$J:$W,9,0),0)</f>
        <v>0</v>
      </c>
      <c r="M872" s="98">
        <f>IFERROR(VLOOKUP($F872&amp;$C872,Sales!$J:$W,10,0),0)</f>
        <v>0</v>
      </c>
      <c r="N872" s="98">
        <f>IFERROR(VLOOKUP($F872&amp;$C872,Sales!$J:$W,11,0),0)</f>
        <v>0</v>
      </c>
      <c r="O872" s="98">
        <f>IFERROR(VLOOKUP($F872&amp;$C872,Sales!$J:$W,12,0),0)</f>
        <v>0</v>
      </c>
      <c r="P872" s="98">
        <f>IFERROR(VLOOKUP($F872&amp;$C872,Sales!$J:$W,13,0),0)</f>
        <v>0</v>
      </c>
      <c r="Q872" s="98">
        <f>IFERROR(VLOOKUP($F872&amp;$C872,Sales!$A:$H,7,0),0)</f>
        <v>0</v>
      </c>
      <c r="R872" s="41" t="str">
        <f t="shared" si="26"/>
        <v>ERROR</v>
      </c>
      <c r="S872" s="15"/>
      <c r="T872" s="15"/>
      <c r="U872" s="15"/>
      <c r="V872" s="15"/>
      <c r="W872" s="15"/>
      <c r="X872" s="15"/>
      <c r="Y872" s="41"/>
      <c r="Z872" s="41"/>
      <c r="AA872" s="41"/>
      <c r="AB872" s="15"/>
      <c r="AC872" s="15"/>
      <c r="AD872" s="15"/>
      <c r="AE872" s="15"/>
      <c r="AF872" s="15"/>
      <c r="AG872" s="15"/>
      <c r="AH872" s="15"/>
      <c r="AI872" s="15"/>
      <c r="AJ872" s="41"/>
      <c r="AK872" s="15"/>
      <c r="AL872" s="15"/>
      <c r="AM872" s="15"/>
      <c r="AN872" s="15"/>
      <c r="AO872" s="15"/>
      <c r="AP872" s="15"/>
      <c r="AQ872" s="15"/>
      <c r="AR872" s="15"/>
      <c r="AS872" s="15"/>
      <c r="AT872" s="15"/>
      <c r="AU872" s="15"/>
      <c r="AV872" s="15"/>
      <c r="AW872" s="15"/>
      <c r="AX872" s="15"/>
      <c r="AY872" s="15"/>
      <c r="AZ872" s="10">
        <v>1</v>
      </c>
      <c r="BA872" t="s">
        <v>22</v>
      </c>
      <c r="BB872" t="s">
        <v>88</v>
      </c>
      <c r="BD872" s="39" t="str">
        <f t="shared" si="27"/>
        <v>01/395130005GBukalapak</v>
      </c>
      <c r="BE872" s="88">
        <v>44869</v>
      </c>
      <c r="BF872" t="s">
        <v>13821</v>
      </c>
    </row>
    <row r="873" spans="2:58" ht="13.5" customHeight="1" x14ac:dyDescent="0.35">
      <c r="B873" s="10" t="s">
        <v>17</v>
      </c>
      <c r="C873" s="10" t="s">
        <v>2657</v>
      </c>
      <c r="D873" s="10" t="s">
        <v>549</v>
      </c>
      <c r="E873" s="10" t="s">
        <v>194</v>
      </c>
      <c r="F873" s="10" t="s">
        <v>13249</v>
      </c>
      <c r="G873" s="137" t="s">
        <v>13249</v>
      </c>
      <c r="H873" s="10"/>
      <c r="I873" s="10" t="s">
        <v>13280</v>
      </c>
      <c r="J873" s="10" t="s">
        <v>13310</v>
      </c>
      <c r="K873" s="10" t="s">
        <v>13341</v>
      </c>
      <c r="L873" s="98">
        <f>IFERROR(VLOOKUP($F873&amp;$C873,Sales!$J:$W,9,0),0)</f>
        <v>0</v>
      </c>
      <c r="M873" s="98">
        <f>IFERROR(VLOOKUP($F873&amp;$C873,Sales!$J:$W,10,0),0)</f>
        <v>0</v>
      </c>
      <c r="N873" s="98">
        <f>IFERROR(VLOOKUP($F873&amp;$C873,Sales!$J:$W,11,0),0)</f>
        <v>0</v>
      </c>
      <c r="O873" s="98">
        <f>IFERROR(VLOOKUP($F873&amp;$C873,Sales!$J:$W,12,0),0)</f>
        <v>0</v>
      </c>
      <c r="P873" s="98">
        <f>IFERROR(VLOOKUP($F873&amp;$C873,Sales!$J:$W,13,0),0)</f>
        <v>0</v>
      </c>
      <c r="Q873" s="98">
        <f>IFERROR(VLOOKUP($F873&amp;$C873,Sales!$A:$H,7,0),0)</f>
        <v>0</v>
      </c>
      <c r="R873" s="41" t="str">
        <f t="shared" si="26"/>
        <v>ERROR</v>
      </c>
      <c r="S873" s="15"/>
      <c r="T873" s="15"/>
      <c r="U873" s="15"/>
      <c r="V873" s="15"/>
      <c r="W873" s="15"/>
      <c r="X873" s="15"/>
      <c r="Y873" s="41"/>
      <c r="Z873" s="41"/>
      <c r="AA873" s="41"/>
      <c r="AB873" s="15"/>
      <c r="AC873" s="15"/>
      <c r="AD873" s="15"/>
      <c r="AE873" s="15"/>
      <c r="AF873" s="15"/>
      <c r="AG873" s="15"/>
      <c r="AH873" s="15"/>
      <c r="AI873" s="15"/>
      <c r="AJ873" s="41"/>
      <c r="AK873" s="15"/>
      <c r="AL873" s="15"/>
      <c r="AM873" s="15"/>
      <c r="AN873" s="15"/>
      <c r="AO873" s="15"/>
      <c r="AP873" s="15"/>
      <c r="AQ873" s="15"/>
      <c r="AR873" s="15"/>
      <c r="AS873" s="15"/>
      <c r="AT873" s="15"/>
      <c r="AU873" s="15"/>
      <c r="AV873" s="15"/>
      <c r="AW873" s="15"/>
      <c r="AX873" s="15"/>
      <c r="AY873" s="15"/>
      <c r="AZ873" s="10">
        <v>1</v>
      </c>
      <c r="BA873" t="s">
        <v>22</v>
      </c>
      <c r="BB873" t="s">
        <v>88</v>
      </c>
      <c r="BD873" s="39" t="str">
        <f t="shared" si="27"/>
        <v>01/395130004UBukalapak</v>
      </c>
      <c r="BE873" s="88">
        <v>44869</v>
      </c>
      <c r="BF873" t="s">
        <v>13821</v>
      </c>
    </row>
    <row r="874" spans="2:58" ht="13.5" customHeight="1" x14ac:dyDescent="0.35">
      <c r="B874" s="10" t="s">
        <v>17</v>
      </c>
      <c r="C874" s="10" t="s">
        <v>2657</v>
      </c>
      <c r="D874" s="10" t="s">
        <v>549</v>
      </c>
      <c r="E874" s="10" t="s">
        <v>194</v>
      </c>
      <c r="F874" s="10" t="s">
        <v>13250</v>
      </c>
      <c r="G874" s="137" t="s">
        <v>13250</v>
      </c>
      <c r="H874" s="10"/>
      <c r="I874" s="10" t="s">
        <v>13281</v>
      </c>
      <c r="J874" s="10" t="s">
        <v>13311</v>
      </c>
      <c r="K874" s="10" t="s">
        <v>13342</v>
      </c>
      <c r="L874" s="98">
        <f>IFERROR(VLOOKUP($F874&amp;$C874,Sales!$J:$W,9,0),0)</f>
        <v>0</v>
      </c>
      <c r="M874" s="98">
        <f>IFERROR(VLOOKUP($F874&amp;$C874,Sales!$J:$W,10,0),0)</f>
        <v>0</v>
      </c>
      <c r="N874" s="98">
        <f>IFERROR(VLOOKUP($F874&amp;$C874,Sales!$J:$W,11,0),0)</f>
        <v>0</v>
      </c>
      <c r="O874" s="98">
        <f>IFERROR(VLOOKUP($F874&amp;$C874,Sales!$J:$W,12,0),0)</f>
        <v>0</v>
      </c>
      <c r="P874" s="98">
        <f>IFERROR(VLOOKUP($F874&amp;$C874,Sales!$J:$W,13,0),0)</f>
        <v>0</v>
      </c>
      <c r="Q874" s="98">
        <f>IFERROR(VLOOKUP($F874&amp;$C874,Sales!$A:$H,7,0),0)</f>
        <v>0</v>
      </c>
      <c r="R874" s="41" t="str">
        <f t="shared" si="26"/>
        <v>ERROR</v>
      </c>
      <c r="S874" s="15"/>
      <c r="T874" s="15"/>
      <c r="U874" s="15"/>
      <c r="V874" s="15"/>
      <c r="W874" s="15"/>
      <c r="X874" s="15"/>
      <c r="Y874" s="41"/>
      <c r="Z874" s="41"/>
      <c r="AA874" s="41"/>
      <c r="AB874" s="15"/>
      <c r="AC874" s="15"/>
      <c r="AD874" s="15"/>
      <c r="AE874" s="15"/>
      <c r="AF874" s="15"/>
      <c r="AG874" s="15"/>
      <c r="AH874" s="15"/>
      <c r="AI874" s="15"/>
      <c r="AJ874" s="41"/>
      <c r="AK874" s="15"/>
      <c r="AL874" s="15"/>
      <c r="AM874" s="15"/>
      <c r="AN874" s="15"/>
      <c r="AO874" s="15"/>
      <c r="AP874" s="15"/>
      <c r="AQ874" s="15"/>
      <c r="AR874" s="15"/>
      <c r="AS874" s="15"/>
      <c r="AT874" s="15"/>
      <c r="AU874" s="15"/>
      <c r="AV874" s="15"/>
      <c r="AW874" s="15"/>
      <c r="AX874" s="15"/>
      <c r="AY874" s="15"/>
      <c r="AZ874" s="10">
        <v>1</v>
      </c>
      <c r="BA874" t="s">
        <v>22</v>
      </c>
      <c r="BB874" t="s">
        <v>88</v>
      </c>
      <c r="BD874" s="39" t="str">
        <f t="shared" si="27"/>
        <v>01/395130004ZBukalapak</v>
      </c>
      <c r="BE874" s="88">
        <v>44869</v>
      </c>
      <c r="BF874" t="s">
        <v>13821</v>
      </c>
    </row>
    <row r="875" spans="2:58" ht="13.5" customHeight="1" x14ac:dyDescent="0.35">
      <c r="B875" s="10" t="s">
        <v>17</v>
      </c>
      <c r="C875" s="10" t="s">
        <v>2657</v>
      </c>
      <c r="D875" s="10" t="s">
        <v>549</v>
      </c>
      <c r="E875" s="10" t="s">
        <v>194</v>
      </c>
      <c r="F875" s="10" t="s">
        <v>13251</v>
      </c>
      <c r="G875" s="137" t="s">
        <v>13251</v>
      </c>
      <c r="H875" s="10"/>
      <c r="I875" s="10" t="s">
        <v>13282</v>
      </c>
      <c r="J875" s="10" t="s">
        <v>13312</v>
      </c>
      <c r="K875" s="10" t="s">
        <v>13343</v>
      </c>
      <c r="L875" s="98">
        <f>IFERROR(VLOOKUP($F875&amp;$C875,Sales!$J:$W,9,0),0)</f>
        <v>0</v>
      </c>
      <c r="M875" s="98">
        <f>IFERROR(VLOOKUP($F875&amp;$C875,Sales!$J:$W,10,0),0)</f>
        <v>0</v>
      </c>
      <c r="N875" s="98">
        <f>IFERROR(VLOOKUP($F875&amp;$C875,Sales!$J:$W,11,0),0)</f>
        <v>0</v>
      </c>
      <c r="O875" s="98">
        <f>IFERROR(VLOOKUP($F875&amp;$C875,Sales!$J:$W,12,0),0)</f>
        <v>0</v>
      </c>
      <c r="P875" s="98">
        <f>IFERROR(VLOOKUP($F875&amp;$C875,Sales!$J:$W,13,0),0)</f>
        <v>0</v>
      </c>
      <c r="Q875" s="98">
        <f>IFERROR(VLOOKUP($F875&amp;$C875,Sales!$A:$H,7,0),0)</f>
        <v>0</v>
      </c>
      <c r="R875" s="41" t="str">
        <f t="shared" si="26"/>
        <v>ERROR</v>
      </c>
      <c r="S875" s="15"/>
      <c r="T875" s="15"/>
      <c r="U875" s="15"/>
      <c r="V875" s="15"/>
      <c r="W875" s="15"/>
      <c r="X875" s="15"/>
      <c r="Y875" s="41"/>
      <c r="Z875" s="41"/>
      <c r="AA875" s="41"/>
      <c r="AB875" s="15"/>
      <c r="AC875" s="15"/>
      <c r="AD875" s="15"/>
      <c r="AE875" s="15"/>
      <c r="AF875" s="15"/>
      <c r="AG875" s="15"/>
      <c r="AH875" s="15"/>
      <c r="AI875" s="15"/>
      <c r="AJ875" s="41"/>
      <c r="AK875" s="15"/>
      <c r="AL875" s="15"/>
      <c r="AM875" s="15"/>
      <c r="AN875" s="15"/>
      <c r="AO875" s="15"/>
      <c r="AP875" s="15"/>
      <c r="AQ875" s="15"/>
      <c r="AR875" s="15"/>
      <c r="AS875" s="15"/>
      <c r="AT875" s="15"/>
      <c r="AU875" s="15"/>
      <c r="AV875" s="15"/>
      <c r="AW875" s="15"/>
      <c r="AX875" s="15"/>
      <c r="AY875" s="15"/>
      <c r="AZ875" s="10">
        <v>1</v>
      </c>
      <c r="BA875" t="s">
        <v>22</v>
      </c>
      <c r="BB875" t="s">
        <v>88</v>
      </c>
      <c r="BD875" s="39" t="str">
        <f t="shared" si="27"/>
        <v>01/395130005ABukalapak</v>
      </c>
      <c r="BE875" s="88">
        <v>44869</v>
      </c>
      <c r="BF875" t="s">
        <v>13821</v>
      </c>
    </row>
    <row r="876" spans="2:58" ht="13.5" customHeight="1" x14ac:dyDescent="0.35">
      <c r="B876" s="10" t="s">
        <v>17</v>
      </c>
      <c r="C876" s="10" t="s">
        <v>2657</v>
      </c>
      <c r="D876" s="10" t="s">
        <v>549</v>
      </c>
      <c r="E876" s="10" t="s">
        <v>194</v>
      </c>
      <c r="F876" s="10" t="s">
        <v>13252</v>
      </c>
      <c r="G876" s="137" t="s">
        <v>13252</v>
      </c>
      <c r="H876" s="10"/>
      <c r="I876" s="10" t="s">
        <v>13283</v>
      </c>
      <c r="J876" s="10" t="s">
        <v>13313</v>
      </c>
      <c r="K876" s="10" t="s">
        <v>13344</v>
      </c>
      <c r="L876" s="98">
        <f>IFERROR(VLOOKUP($F876&amp;$C876,Sales!$J:$W,9,0),0)</f>
        <v>0</v>
      </c>
      <c r="M876" s="98">
        <f>IFERROR(VLOOKUP($F876&amp;$C876,Sales!$J:$W,10,0),0)</f>
        <v>0</v>
      </c>
      <c r="N876" s="98">
        <f>IFERROR(VLOOKUP($F876&amp;$C876,Sales!$J:$W,11,0),0)</f>
        <v>0</v>
      </c>
      <c r="O876" s="98">
        <f>IFERROR(VLOOKUP($F876&amp;$C876,Sales!$J:$W,12,0),0)</f>
        <v>0</v>
      </c>
      <c r="P876" s="98">
        <f>IFERROR(VLOOKUP($F876&amp;$C876,Sales!$J:$W,13,0),0)</f>
        <v>0</v>
      </c>
      <c r="Q876" s="98">
        <f>IFERROR(VLOOKUP($F876&amp;$C876,Sales!$A:$H,7,0),0)</f>
        <v>0</v>
      </c>
      <c r="R876" s="41" t="str">
        <f t="shared" si="26"/>
        <v>ERROR</v>
      </c>
      <c r="S876" s="15"/>
      <c r="T876" s="15"/>
      <c r="U876" s="15"/>
      <c r="V876" s="15"/>
      <c r="W876" s="15"/>
      <c r="X876" s="15"/>
      <c r="Y876" s="41"/>
      <c r="Z876" s="41"/>
      <c r="AA876" s="41"/>
      <c r="AB876" s="15"/>
      <c r="AC876" s="15"/>
      <c r="AD876" s="15"/>
      <c r="AE876" s="15"/>
      <c r="AF876" s="15"/>
      <c r="AG876" s="15"/>
      <c r="AH876" s="15"/>
      <c r="AI876" s="15"/>
      <c r="AJ876" s="41"/>
      <c r="AK876" s="15"/>
      <c r="AL876" s="15"/>
      <c r="AM876" s="15"/>
      <c r="AN876" s="15"/>
      <c r="AO876" s="15"/>
      <c r="AP876" s="15"/>
      <c r="AQ876" s="15"/>
      <c r="AR876" s="15"/>
      <c r="AS876" s="15"/>
      <c r="AT876" s="15"/>
      <c r="AU876" s="15"/>
      <c r="AV876" s="15"/>
      <c r="AW876" s="15"/>
      <c r="AX876" s="15"/>
      <c r="AY876" s="15"/>
      <c r="AZ876" s="10">
        <v>1</v>
      </c>
      <c r="BA876" t="s">
        <v>22</v>
      </c>
      <c r="BB876" t="s">
        <v>88</v>
      </c>
      <c r="BD876" s="39" t="str">
        <f t="shared" si="27"/>
        <v>01/395130005BBukalapak</v>
      </c>
      <c r="BE876" s="88">
        <v>44869</v>
      </c>
      <c r="BF876" t="s">
        <v>13821</v>
      </c>
    </row>
    <row r="877" spans="2:58" ht="13.5" customHeight="1" x14ac:dyDescent="0.35">
      <c r="B877" s="10" t="s">
        <v>17</v>
      </c>
      <c r="C877" s="10" t="s">
        <v>2657</v>
      </c>
      <c r="D877" s="10" t="s">
        <v>549</v>
      </c>
      <c r="E877" s="10" t="s">
        <v>194</v>
      </c>
      <c r="F877" s="10" t="s">
        <v>13253</v>
      </c>
      <c r="G877" s="137" t="s">
        <v>13253</v>
      </c>
      <c r="H877" s="10"/>
      <c r="I877" s="10" t="s">
        <v>13284</v>
      </c>
      <c r="J877" s="10" t="s">
        <v>13314</v>
      </c>
      <c r="K877" s="10" t="s">
        <v>13345</v>
      </c>
      <c r="L877" s="98">
        <f>IFERROR(VLOOKUP($F877&amp;$C877,Sales!$J:$W,9,0),0)</f>
        <v>0</v>
      </c>
      <c r="M877" s="98">
        <f>IFERROR(VLOOKUP($F877&amp;$C877,Sales!$J:$W,10,0),0)</f>
        <v>0</v>
      </c>
      <c r="N877" s="98">
        <f>IFERROR(VLOOKUP($F877&amp;$C877,Sales!$J:$W,11,0),0)</f>
        <v>0</v>
      </c>
      <c r="O877" s="98">
        <f>IFERROR(VLOOKUP($F877&amp;$C877,Sales!$J:$W,12,0),0)</f>
        <v>0</v>
      </c>
      <c r="P877" s="98">
        <f>IFERROR(VLOOKUP($F877&amp;$C877,Sales!$J:$W,13,0),0)</f>
        <v>0</v>
      </c>
      <c r="Q877" s="98">
        <f>IFERROR(VLOOKUP($F877&amp;$C877,Sales!$A:$H,7,0),0)</f>
        <v>0</v>
      </c>
      <c r="R877" s="41" t="str">
        <f t="shared" si="26"/>
        <v>ERROR</v>
      </c>
      <c r="S877" s="15"/>
      <c r="T877" s="15"/>
      <c r="U877" s="15"/>
      <c r="V877" s="15"/>
      <c r="W877" s="15"/>
      <c r="X877" s="15"/>
      <c r="Y877" s="41"/>
      <c r="Z877" s="41"/>
      <c r="AA877" s="41"/>
      <c r="AB877" s="15"/>
      <c r="AC877" s="15"/>
      <c r="AD877" s="15"/>
      <c r="AE877" s="15"/>
      <c r="AF877" s="15"/>
      <c r="AG877" s="15"/>
      <c r="AH877" s="15"/>
      <c r="AI877" s="15"/>
      <c r="AJ877" s="41"/>
      <c r="AK877" s="15"/>
      <c r="AL877" s="15"/>
      <c r="AM877" s="15"/>
      <c r="AN877" s="15"/>
      <c r="AO877" s="15"/>
      <c r="AP877" s="15"/>
      <c r="AQ877" s="15"/>
      <c r="AR877" s="15"/>
      <c r="AS877" s="15"/>
      <c r="AT877" s="15"/>
      <c r="AU877" s="15"/>
      <c r="AV877" s="15"/>
      <c r="AW877" s="15"/>
      <c r="AX877" s="15"/>
      <c r="AY877" s="15"/>
      <c r="AZ877" s="10">
        <v>1</v>
      </c>
      <c r="BA877" t="s">
        <v>22</v>
      </c>
      <c r="BB877" t="s">
        <v>88</v>
      </c>
      <c r="BD877" s="39" t="str">
        <f t="shared" si="27"/>
        <v>01/395130004XBukalapak</v>
      </c>
      <c r="BE877" s="81">
        <v>44817</v>
      </c>
      <c r="BF877" t="s">
        <v>13657</v>
      </c>
    </row>
    <row r="878" spans="2:58" ht="13.5" customHeight="1" x14ac:dyDescent="0.35">
      <c r="B878" s="10" t="s">
        <v>17</v>
      </c>
      <c r="C878" s="10" t="s">
        <v>2657</v>
      </c>
      <c r="D878" s="10" t="s">
        <v>549</v>
      </c>
      <c r="E878" s="10" t="s">
        <v>194</v>
      </c>
      <c r="F878" s="10" t="s">
        <v>13254</v>
      </c>
      <c r="G878" s="137" t="s">
        <v>13254</v>
      </c>
      <c r="H878" s="10"/>
      <c r="I878" s="10" t="s">
        <v>13285</v>
      </c>
      <c r="J878" s="10" t="s">
        <v>13315</v>
      </c>
      <c r="K878" s="10" t="s">
        <v>13346</v>
      </c>
      <c r="L878" s="98">
        <f>IFERROR(VLOOKUP($F878&amp;$C878,Sales!$J:$W,9,0),0)</f>
        <v>0</v>
      </c>
      <c r="M878" s="98">
        <f>IFERROR(VLOOKUP($F878&amp;$C878,Sales!$J:$W,10,0),0)</f>
        <v>0</v>
      </c>
      <c r="N878" s="98">
        <f>IFERROR(VLOOKUP($F878&amp;$C878,Sales!$J:$W,11,0),0)</f>
        <v>0</v>
      </c>
      <c r="O878" s="98">
        <f>IFERROR(VLOOKUP($F878&amp;$C878,Sales!$J:$W,12,0),0)</f>
        <v>0</v>
      </c>
      <c r="P878" s="98">
        <f>IFERROR(VLOOKUP($F878&amp;$C878,Sales!$J:$W,13,0),0)</f>
        <v>0</v>
      </c>
      <c r="Q878" s="98">
        <f>IFERROR(VLOOKUP($F878&amp;$C878,Sales!$A:$H,7,0),0)</f>
        <v>0</v>
      </c>
      <c r="R878" s="41" t="str">
        <f t="shared" si="26"/>
        <v>ERROR</v>
      </c>
      <c r="S878" s="15"/>
      <c r="T878" s="15"/>
      <c r="U878" s="15"/>
      <c r="V878" s="15"/>
      <c r="W878" s="15"/>
      <c r="X878" s="15"/>
      <c r="Y878" s="41"/>
      <c r="Z878" s="41"/>
      <c r="AA878" s="41"/>
      <c r="AB878" s="15"/>
      <c r="AC878" s="15"/>
      <c r="AD878" s="15"/>
      <c r="AE878" s="15"/>
      <c r="AF878" s="15"/>
      <c r="AG878" s="15"/>
      <c r="AH878" s="15"/>
      <c r="AI878" s="15"/>
      <c r="AJ878" s="41"/>
      <c r="AK878" s="15"/>
      <c r="AL878" s="15"/>
      <c r="AM878" s="15"/>
      <c r="AN878" s="15"/>
      <c r="AO878" s="15"/>
      <c r="AP878" s="15"/>
      <c r="AQ878" s="15"/>
      <c r="AR878" s="15"/>
      <c r="AS878" s="15"/>
      <c r="AT878" s="15"/>
      <c r="AU878" s="15"/>
      <c r="AV878" s="15"/>
      <c r="AW878" s="15"/>
      <c r="AX878" s="15"/>
      <c r="AY878" s="15"/>
      <c r="AZ878" s="10">
        <v>1</v>
      </c>
      <c r="BA878" t="s">
        <v>22</v>
      </c>
      <c r="BB878" t="s">
        <v>88</v>
      </c>
      <c r="BD878" s="39" t="str">
        <f t="shared" si="27"/>
        <v>01/395130004YBukalapak</v>
      </c>
      <c r="BE878" s="81">
        <v>44817</v>
      </c>
      <c r="BF878" t="s">
        <v>13657</v>
      </c>
    </row>
    <row r="879" spans="2:58" ht="13.5" customHeight="1" x14ac:dyDescent="0.35">
      <c r="B879" s="10" t="s">
        <v>17</v>
      </c>
      <c r="C879" s="10" t="s">
        <v>2657</v>
      </c>
      <c r="D879" s="10" t="s">
        <v>10003</v>
      </c>
      <c r="E879" s="10" t="s">
        <v>695</v>
      </c>
      <c r="F879" s="10" t="s">
        <v>13255</v>
      </c>
      <c r="G879" s="137" t="s">
        <v>13255</v>
      </c>
      <c r="H879" s="10"/>
      <c r="I879" s="10" t="s">
        <v>13286</v>
      </c>
      <c r="J879" s="10" t="s">
        <v>13316</v>
      </c>
      <c r="K879" s="10" t="s">
        <v>13347</v>
      </c>
      <c r="L879" s="98">
        <f>IFERROR(VLOOKUP($F879&amp;$C879,Sales!$J:$W,9,0),0)</f>
        <v>0</v>
      </c>
      <c r="M879" s="98">
        <f>IFERROR(VLOOKUP($F879&amp;$C879,Sales!$J:$W,10,0),0)</f>
        <v>0</v>
      </c>
      <c r="N879" s="98">
        <f>IFERROR(VLOOKUP($F879&amp;$C879,Sales!$J:$W,11,0),0)</f>
        <v>0</v>
      </c>
      <c r="O879" s="98">
        <f>IFERROR(VLOOKUP($F879&amp;$C879,Sales!$J:$W,12,0),0)</f>
        <v>0</v>
      </c>
      <c r="P879" s="98">
        <f>IFERROR(VLOOKUP($F879&amp;$C879,Sales!$J:$W,13,0),0)</f>
        <v>0</v>
      </c>
      <c r="Q879" s="98">
        <f>IFERROR(VLOOKUP($F879&amp;$C879,Sales!$A:$H,7,0),0)</f>
        <v>0</v>
      </c>
      <c r="R879" s="41" t="str">
        <f t="shared" si="26"/>
        <v>ERROR</v>
      </c>
      <c r="S879" s="15"/>
      <c r="T879" s="15"/>
      <c r="U879" s="15"/>
      <c r="V879" s="15"/>
      <c r="W879" s="15"/>
      <c r="X879" s="15"/>
      <c r="Y879" s="41"/>
      <c r="Z879" s="41"/>
      <c r="AA879" s="41"/>
      <c r="AB879" s="15"/>
      <c r="AC879" s="15"/>
      <c r="AD879" s="15"/>
      <c r="AE879" s="15"/>
      <c r="AF879" s="15"/>
      <c r="AG879" s="15"/>
      <c r="AH879" s="15"/>
      <c r="AI879" s="15"/>
      <c r="AJ879" s="41"/>
      <c r="AK879" s="15"/>
      <c r="AL879" s="15"/>
      <c r="AM879" s="15"/>
      <c r="AN879" s="15"/>
      <c r="AO879" s="15"/>
      <c r="AP879" s="15"/>
      <c r="AQ879" s="15"/>
      <c r="AR879" s="15"/>
      <c r="AS879" s="15"/>
      <c r="AT879" s="15"/>
      <c r="AU879" s="15"/>
      <c r="AV879" s="15"/>
      <c r="AW879" s="15"/>
      <c r="AX879" s="15"/>
      <c r="AY879" s="15"/>
      <c r="AZ879" s="10">
        <v>1</v>
      </c>
      <c r="BA879" t="s">
        <v>22</v>
      </c>
      <c r="BB879" t="s">
        <v>88</v>
      </c>
      <c r="BD879" s="39" t="str">
        <f t="shared" si="27"/>
        <v>01/397230001ABukalapak</v>
      </c>
      <c r="BE879" s="1">
        <v>44984</v>
      </c>
      <c r="BF879" t="s">
        <v>16175</v>
      </c>
    </row>
    <row r="880" spans="2:58" ht="13.5" customHeight="1" x14ac:dyDescent="0.35">
      <c r="B880" s="10" t="s">
        <v>17</v>
      </c>
      <c r="C880" s="10" t="s">
        <v>2657</v>
      </c>
      <c r="D880" s="10" t="s">
        <v>10003</v>
      </c>
      <c r="E880" s="10" t="s">
        <v>695</v>
      </c>
      <c r="F880" s="10" t="s">
        <v>13256</v>
      </c>
      <c r="G880" s="137" t="s">
        <v>13256</v>
      </c>
      <c r="H880" s="10"/>
      <c r="I880" s="10" t="s">
        <v>9892</v>
      </c>
      <c r="J880" s="10" t="s">
        <v>13317</v>
      </c>
      <c r="K880" s="10" t="s">
        <v>13348</v>
      </c>
      <c r="L880" s="98">
        <f>IFERROR(VLOOKUP($F880&amp;$C880,Sales!$J:$W,9,0),0)</f>
        <v>0</v>
      </c>
      <c r="M880" s="98">
        <f>IFERROR(VLOOKUP($F880&amp;$C880,Sales!$J:$W,10,0),0)</f>
        <v>0</v>
      </c>
      <c r="N880" s="98">
        <f>IFERROR(VLOOKUP($F880&amp;$C880,Sales!$J:$W,11,0),0)</f>
        <v>0</v>
      </c>
      <c r="O880" s="98">
        <f>IFERROR(VLOOKUP($F880&amp;$C880,Sales!$J:$W,12,0),0)</f>
        <v>0</v>
      </c>
      <c r="P880" s="98">
        <f>IFERROR(VLOOKUP($F880&amp;$C880,Sales!$J:$W,13,0),0)</f>
        <v>0</v>
      </c>
      <c r="Q880" s="98">
        <f>IFERROR(VLOOKUP($F880&amp;$C880,Sales!$A:$H,7,0),0)</f>
        <v>0</v>
      </c>
      <c r="R880" s="41" t="str">
        <f t="shared" si="26"/>
        <v>ERROR</v>
      </c>
      <c r="S880" s="15"/>
      <c r="T880" s="15"/>
      <c r="U880" s="15"/>
      <c r="V880" s="15"/>
      <c r="W880" s="15"/>
      <c r="X880" s="15"/>
      <c r="Y880" s="41"/>
      <c r="Z880" s="41"/>
      <c r="AA880" s="41"/>
      <c r="AB880" s="15"/>
      <c r="AC880" s="15"/>
      <c r="AD880" s="15"/>
      <c r="AE880" s="15"/>
      <c r="AF880" s="15"/>
      <c r="AG880" s="15"/>
      <c r="AH880" s="15"/>
      <c r="AI880" s="15"/>
      <c r="AJ880" s="41"/>
      <c r="AK880" s="15"/>
      <c r="AL880" s="15"/>
      <c r="AM880" s="15"/>
      <c r="AN880" s="15"/>
      <c r="AO880" s="15"/>
      <c r="AP880" s="15"/>
      <c r="AQ880" s="15"/>
      <c r="AR880" s="15"/>
      <c r="AS880" s="15"/>
      <c r="AT880" s="15"/>
      <c r="AU880" s="15"/>
      <c r="AV880" s="15"/>
      <c r="AW880" s="15"/>
      <c r="AX880" s="15"/>
      <c r="AY880" s="15"/>
      <c r="AZ880" s="10">
        <v>1</v>
      </c>
      <c r="BA880" t="s">
        <v>22</v>
      </c>
      <c r="BB880" t="s">
        <v>88</v>
      </c>
      <c r="BD880" s="39" t="str">
        <f t="shared" si="27"/>
        <v>01/397230001CBukalapak</v>
      </c>
      <c r="BE880" s="1">
        <v>44984</v>
      </c>
      <c r="BF880" t="s">
        <v>16175</v>
      </c>
    </row>
    <row r="881" spans="2:58" ht="13.5" customHeight="1" x14ac:dyDescent="0.35">
      <c r="B881" s="10" t="s">
        <v>17</v>
      </c>
      <c r="C881" s="10" t="s">
        <v>2657</v>
      </c>
      <c r="D881" s="10" t="s">
        <v>10003</v>
      </c>
      <c r="E881" s="10" t="s">
        <v>695</v>
      </c>
      <c r="F881" s="10" t="s">
        <v>13257</v>
      </c>
      <c r="G881" s="137" t="s">
        <v>13257</v>
      </c>
      <c r="H881" s="10"/>
      <c r="I881" s="10" t="s">
        <v>13287</v>
      </c>
      <c r="J881" s="10" t="s">
        <v>13318</v>
      </c>
      <c r="K881" s="10" t="s">
        <v>13349</v>
      </c>
      <c r="L881" s="98">
        <f>IFERROR(VLOOKUP($F881&amp;$C881,Sales!$J:$W,9,0),0)</f>
        <v>0</v>
      </c>
      <c r="M881" s="98">
        <f>IFERROR(VLOOKUP($F881&amp;$C881,Sales!$J:$W,10,0),0)</f>
        <v>0</v>
      </c>
      <c r="N881" s="98">
        <f>IFERROR(VLOOKUP($F881&amp;$C881,Sales!$J:$W,11,0),0)</f>
        <v>0</v>
      </c>
      <c r="O881" s="98">
        <f>IFERROR(VLOOKUP($F881&amp;$C881,Sales!$J:$W,12,0),0)</f>
        <v>0</v>
      </c>
      <c r="P881" s="98">
        <f>IFERROR(VLOOKUP($F881&amp;$C881,Sales!$J:$W,13,0),0)</f>
        <v>0</v>
      </c>
      <c r="Q881" s="98">
        <f>IFERROR(VLOOKUP($F881&amp;$C881,Sales!$A:$H,7,0),0)</f>
        <v>0</v>
      </c>
      <c r="R881" s="41" t="str">
        <f t="shared" si="26"/>
        <v>ERROR</v>
      </c>
      <c r="S881" s="15"/>
      <c r="T881" s="15"/>
      <c r="U881" s="15"/>
      <c r="V881" s="15"/>
      <c r="W881" s="15"/>
      <c r="X881" s="15"/>
      <c r="Y881" s="41"/>
      <c r="Z881" s="41"/>
      <c r="AA881" s="41"/>
      <c r="AB881" s="15"/>
      <c r="AC881" s="15"/>
      <c r="AD881" s="15"/>
      <c r="AE881" s="15"/>
      <c r="AF881" s="15"/>
      <c r="AG881" s="15"/>
      <c r="AH881" s="15"/>
      <c r="AI881" s="15"/>
      <c r="AJ881" s="41"/>
      <c r="AK881" s="15"/>
      <c r="AL881" s="15"/>
      <c r="AM881" s="15"/>
      <c r="AN881" s="15"/>
      <c r="AO881" s="15"/>
      <c r="AP881" s="15"/>
      <c r="AQ881" s="15"/>
      <c r="AR881" s="15"/>
      <c r="AS881" s="15"/>
      <c r="AT881" s="15"/>
      <c r="AU881" s="15"/>
      <c r="AV881" s="15"/>
      <c r="AW881" s="15"/>
      <c r="AX881" s="15"/>
      <c r="AY881" s="15"/>
      <c r="AZ881" s="10">
        <v>1</v>
      </c>
      <c r="BA881" t="s">
        <v>22</v>
      </c>
      <c r="BB881" t="s">
        <v>88</v>
      </c>
      <c r="BD881" s="39" t="str">
        <f t="shared" si="27"/>
        <v>01/397230001BBukalapak</v>
      </c>
      <c r="BE881" s="1">
        <v>44984</v>
      </c>
      <c r="BF881" t="s">
        <v>16175</v>
      </c>
    </row>
    <row r="882" spans="2:58" ht="13.5" customHeight="1" x14ac:dyDescent="0.35">
      <c r="B882" s="10" t="s">
        <v>17</v>
      </c>
      <c r="C882" s="10" t="s">
        <v>2657</v>
      </c>
      <c r="D882" s="10" t="s">
        <v>294</v>
      </c>
      <c r="E882" s="10" t="s">
        <v>295</v>
      </c>
      <c r="F882" s="10" t="s">
        <v>13697</v>
      </c>
      <c r="G882" s="137" t="s">
        <v>13697</v>
      </c>
      <c r="H882" s="10"/>
      <c r="I882" s="10" t="s">
        <v>13723</v>
      </c>
      <c r="J882" s="10" t="s">
        <v>13775</v>
      </c>
      <c r="K882" s="10" t="s">
        <v>13781</v>
      </c>
      <c r="L882" s="98">
        <f>IFERROR(VLOOKUP($F882&amp;$C882,Sales!$J:$W,9,0),0)</f>
        <v>0</v>
      </c>
      <c r="M882" s="98">
        <f>IFERROR(VLOOKUP($F882&amp;$C882,Sales!$J:$W,10,0),0)</f>
        <v>0</v>
      </c>
      <c r="N882" s="98">
        <f>IFERROR(VLOOKUP($F882&amp;$C882,Sales!$J:$W,11,0),0)</f>
        <v>0</v>
      </c>
      <c r="O882" s="98">
        <f>IFERROR(VLOOKUP($F882&amp;$C882,Sales!$J:$W,12,0),0)</f>
        <v>0</v>
      </c>
      <c r="P882" s="98">
        <f>IFERROR(VLOOKUP($F882&amp;$C882,Sales!$J:$W,13,0),0)</f>
        <v>0</v>
      </c>
      <c r="Q882" s="98">
        <f>IFERROR(VLOOKUP($F882&amp;$C882,Sales!$A:$H,7,0),0)</f>
        <v>0</v>
      </c>
      <c r="R882" s="41">
        <f t="shared" si="26"/>
        <v>1</v>
      </c>
      <c r="S882" s="15">
        <v>1</v>
      </c>
      <c r="T882" s="15"/>
      <c r="U882" s="15"/>
      <c r="V882" s="15">
        <v>1</v>
      </c>
      <c r="W882" s="15">
        <v>1</v>
      </c>
      <c r="X882" s="15">
        <v>1</v>
      </c>
      <c r="Y882" s="41">
        <v>1</v>
      </c>
      <c r="Z882" s="41">
        <v>1</v>
      </c>
      <c r="AA882" s="41"/>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0">
        <v>1</v>
      </c>
      <c r="BA882" t="s">
        <v>22</v>
      </c>
      <c r="BB882" t="s">
        <v>23</v>
      </c>
      <c r="BD882" s="39" t="str">
        <f t="shared" si="27"/>
        <v>01/394830008RBukalapak</v>
      </c>
    </row>
    <row r="883" spans="2:58" ht="13.5" customHeight="1" x14ac:dyDescent="0.35">
      <c r="B883" s="10" t="s">
        <v>17</v>
      </c>
      <c r="C883" s="10" t="s">
        <v>2657</v>
      </c>
      <c r="D883" s="10" t="s">
        <v>294</v>
      </c>
      <c r="E883" s="10" t="s">
        <v>295</v>
      </c>
      <c r="F883" s="10" t="s">
        <v>13773</v>
      </c>
      <c r="G883" s="137" t="s">
        <v>13773</v>
      </c>
      <c r="H883" s="10"/>
      <c r="I883" s="10" t="s">
        <v>13774</v>
      </c>
      <c r="J883" s="10" t="s">
        <v>13776</v>
      </c>
      <c r="K883" s="10" t="s">
        <v>13782</v>
      </c>
      <c r="L883" s="98">
        <f>IFERROR(VLOOKUP($F883&amp;$C883,Sales!$J:$W,9,0),0)</f>
        <v>0</v>
      </c>
      <c r="M883" s="98">
        <f>IFERROR(VLOOKUP($F883&amp;$C883,Sales!$J:$W,10,0),0)</f>
        <v>0</v>
      </c>
      <c r="N883" s="98">
        <f>IFERROR(VLOOKUP($F883&amp;$C883,Sales!$J:$W,11,0),0)</f>
        <v>0</v>
      </c>
      <c r="O883" s="98">
        <f>IFERROR(VLOOKUP($F883&amp;$C883,Sales!$J:$W,12,0),0)</f>
        <v>0</v>
      </c>
      <c r="P883" s="98">
        <f>IFERROR(VLOOKUP($F883&amp;$C883,Sales!$J:$W,13,0),0)</f>
        <v>0</v>
      </c>
      <c r="Q883" s="98">
        <f>IFERROR(VLOOKUP($F883&amp;$C883,Sales!$A:$H,7,0),0)</f>
        <v>0</v>
      </c>
      <c r="R883" s="41">
        <f t="shared" si="26"/>
        <v>1</v>
      </c>
      <c r="S883" s="15">
        <v>1</v>
      </c>
      <c r="T883" s="15"/>
      <c r="U883" s="15"/>
      <c r="V883" s="15">
        <v>1</v>
      </c>
      <c r="W883" s="15">
        <v>1</v>
      </c>
      <c r="X883" s="15">
        <v>1</v>
      </c>
      <c r="Y883" s="41">
        <v>1</v>
      </c>
      <c r="Z883" s="41">
        <v>1</v>
      </c>
      <c r="AA883" s="41"/>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0">
        <v>1</v>
      </c>
      <c r="BA883" t="s">
        <v>22</v>
      </c>
      <c r="BB883" t="s">
        <v>23</v>
      </c>
      <c r="BD883" s="39" t="str">
        <f t="shared" si="27"/>
        <v>01/394830008QBukalapak</v>
      </c>
    </row>
    <row r="884" spans="2:58" ht="13.5" customHeight="1" x14ac:dyDescent="0.35">
      <c r="B884" s="10" t="s">
        <v>17</v>
      </c>
      <c r="C884" s="10" t="s">
        <v>2657</v>
      </c>
      <c r="D884" s="10" t="s">
        <v>294</v>
      </c>
      <c r="E884" s="10" t="s">
        <v>295</v>
      </c>
      <c r="F884" s="10" t="s">
        <v>13696</v>
      </c>
      <c r="G884" s="137" t="s">
        <v>13696</v>
      </c>
      <c r="H884" s="10"/>
      <c r="I884" s="10" t="s">
        <v>13724</v>
      </c>
      <c r="J884" s="10" t="s">
        <v>13777</v>
      </c>
      <c r="K884" s="10" t="s">
        <v>13783</v>
      </c>
      <c r="L884" s="98">
        <f>IFERROR(VLOOKUP($F884&amp;$C884,Sales!$J:$W,9,0),0)</f>
        <v>0</v>
      </c>
      <c r="M884" s="98">
        <f>IFERROR(VLOOKUP($F884&amp;$C884,Sales!$J:$W,10,0),0)</f>
        <v>0</v>
      </c>
      <c r="N884" s="98">
        <f>IFERROR(VLOOKUP($F884&amp;$C884,Sales!$J:$W,11,0),0)</f>
        <v>0</v>
      </c>
      <c r="O884" s="98">
        <f>IFERROR(VLOOKUP($F884&amp;$C884,Sales!$J:$W,12,0),0)</f>
        <v>0</v>
      </c>
      <c r="P884" s="98">
        <f>IFERROR(VLOOKUP($F884&amp;$C884,Sales!$J:$W,13,0),0)</f>
        <v>0</v>
      </c>
      <c r="Q884" s="98">
        <f>IFERROR(VLOOKUP($F884&amp;$C884,Sales!$A:$H,7,0),0)</f>
        <v>0</v>
      </c>
      <c r="R884" s="41">
        <f t="shared" si="26"/>
        <v>1</v>
      </c>
      <c r="S884" s="15">
        <v>1</v>
      </c>
      <c r="T884" s="15"/>
      <c r="U884" s="15"/>
      <c r="V884" s="15">
        <v>1</v>
      </c>
      <c r="W884" s="15">
        <v>1</v>
      </c>
      <c r="X884" s="15">
        <v>1</v>
      </c>
      <c r="Y884" s="41">
        <v>1</v>
      </c>
      <c r="Z884" s="41">
        <v>1</v>
      </c>
      <c r="AA884" s="41"/>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0">
        <v>1</v>
      </c>
      <c r="BA884" t="s">
        <v>22</v>
      </c>
      <c r="BB884" t="s">
        <v>23</v>
      </c>
      <c r="BD884" s="39" t="str">
        <f t="shared" si="27"/>
        <v>01/394830008PBukalapak</v>
      </c>
    </row>
    <row r="885" spans="2:58" ht="13.5" customHeight="1" x14ac:dyDescent="0.35">
      <c r="B885" s="10" t="s">
        <v>17</v>
      </c>
      <c r="C885" s="10" t="s">
        <v>2657</v>
      </c>
      <c r="D885" s="10" t="s">
        <v>294</v>
      </c>
      <c r="E885" s="10" t="s">
        <v>295</v>
      </c>
      <c r="F885" s="10" t="s">
        <v>13695</v>
      </c>
      <c r="G885" s="137" t="s">
        <v>13695</v>
      </c>
      <c r="H885" s="10"/>
      <c r="I885" s="10" t="s">
        <v>13722</v>
      </c>
      <c r="J885" s="10" t="s">
        <v>13778</v>
      </c>
      <c r="K885" s="10" t="s">
        <v>13784</v>
      </c>
      <c r="L885" s="98">
        <f>IFERROR(VLOOKUP($F885&amp;$C885,Sales!$J:$W,9,0),0)</f>
        <v>0</v>
      </c>
      <c r="M885" s="98">
        <f>IFERROR(VLOOKUP($F885&amp;$C885,Sales!$J:$W,10,0),0)</f>
        <v>0</v>
      </c>
      <c r="N885" s="98">
        <f>IFERROR(VLOOKUP($F885&amp;$C885,Sales!$J:$W,11,0),0)</f>
        <v>0</v>
      </c>
      <c r="O885" s="98">
        <f>IFERROR(VLOOKUP($F885&amp;$C885,Sales!$J:$W,12,0),0)</f>
        <v>0</v>
      </c>
      <c r="P885" s="98">
        <f>IFERROR(VLOOKUP($F885&amp;$C885,Sales!$J:$W,13,0),0)</f>
        <v>0</v>
      </c>
      <c r="Q885" s="98">
        <f>IFERROR(VLOOKUP($F885&amp;$C885,Sales!$A:$H,7,0),0)</f>
        <v>0</v>
      </c>
      <c r="R885" s="41">
        <f t="shared" si="26"/>
        <v>1</v>
      </c>
      <c r="S885" s="15">
        <v>1</v>
      </c>
      <c r="T885" s="15"/>
      <c r="U885" s="15"/>
      <c r="V885" s="15">
        <v>1</v>
      </c>
      <c r="W885" s="15">
        <v>1</v>
      </c>
      <c r="X885" s="15">
        <v>1</v>
      </c>
      <c r="Y885" s="41">
        <v>1</v>
      </c>
      <c r="Z885" s="41">
        <v>1</v>
      </c>
      <c r="AA885" s="41"/>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0">
        <v>1</v>
      </c>
      <c r="BA885" t="s">
        <v>22</v>
      </c>
      <c r="BB885" t="s">
        <v>23</v>
      </c>
      <c r="BD885" s="39" t="str">
        <f t="shared" si="27"/>
        <v>01/394830008OBukalapak</v>
      </c>
    </row>
    <row r="886" spans="2:58" ht="13.5" customHeight="1" x14ac:dyDescent="0.35">
      <c r="B886" s="10" t="s">
        <v>17</v>
      </c>
      <c r="C886" s="10" t="s">
        <v>2657</v>
      </c>
      <c r="D886" s="10" t="s">
        <v>294</v>
      </c>
      <c r="E886" s="10" t="s">
        <v>295</v>
      </c>
      <c r="F886" s="10" t="s">
        <v>13694</v>
      </c>
      <c r="G886" s="137" t="s">
        <v>13694</v>
      </c>
      <c r="H886" s="10"/>
      <c r="I886" s="10" t="s">
        <v>13721</v>
      </c>
      <c r="J886" s="10" t="s">
        <v>13779</v>
      </c>
      <c r="K886" s="10" t="s">
        <v>13785</v>
      </c>
      <c r="L886" s="98">
        <f>IFERROR(VLOOKUP($F886&amp;$C886,Sales!$J:$W,9,0),0)</f>
        <v>0</v>
      </c>
      <c r="M886" s="98">
        <f>IFERROR(VLOOKUP($F886&amp;$C886,Sales!$J:$W,10,0),0)</f>
        <v>0</v>
      </c>
      <c r="N886" s="98">
        <f>IFERROR(VLOOKUP($F886&amp;$C886,Sales!$J:$W,11,0),0)</f>
        <v>0</v>
      </c>
      <c r="O886" s="98">
        <f>IFERROR(VLOOKUP($F886&amp;$C886,Sales!$J:$W,12,0),0)</f>
        <v>0</v>
      </c>
      <c r="P886" s="98">
        <f>IFERROR(VLOOKUP($F886&amp;$C886,Sales!$J:$W,13,0),0)</f>
        <v>0</v>
      </c>
      <c r="Q886" s="98">
        <f>IFERROR(VLOOKUP($F886&amp;$C886,Sales!$A:$H,7,0),0)</f>
        <v>0</v>
      </c>
      <c r="R886" s="41">
        <f t="shared" si="26"/>
        <v>1</v>
      </c>
      <c r="S886" s="15">
        <v>1</v>
      </c>
      <c r="T886" s="15"/>
      <c r="U886" s="15"/>
      <c r="V886" s="15">
        <v>1</v>
      </c>
      <c r="W886" s="15">
        <v>1</v>
      </c>
      <c r="X886" s="15">
        <v>1</v>
      </c>
      <c r="Y886" s="41">
        <v>1</v>
      </c>
      <c r="Z886" s="41">
        <v>1</v>
      </c>
      <c r="AA886" s="41"/>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0">
        <v>1</v>
      </c>
      <c r="BA886" t="s">
        <v>22</v>
      </c>
      <c r="BB886" t="s">
        <v>23</v>
      </c>
      <c r="BD886" s="39" t="str">
        <f t="shared" si="27"/>
        <v>01/394830008NBukalapak</v>
      </c>
    </row>
    <row r="887" spans="2:58" ht="13.5" customHeight="1" x14ac:dyDescent="0.35">
      <c r="B887" s="10" t="s">
        <v>17</v>
      </c>
      <c r="C887" s="10" t="s">
        <v>2657</v>
      </c>
      <c r="D887" s="10" t="s">
        <v>294</v>
      </c>
      <c r="E887" s="10" t="s">
        <v>295</v>
      </c>
      <c r="F887" s="10" t="s">
        <v>13693</v>
      </c>
      <c r="G887" s="137" t="s">
        <v>13693</v>
      </c>
      <c r="H887" s="10"/>
      <c r="I887" s="10" t="s">
        <v>13720</v>
      </c>
      <c r="J887" s="10" t="s">
        <v>13780</v>
      </c>
      <c r="K887" s="10" t="s">
        <v>13786</v>
      </c>
      <c r="L887" s="98">
        <f>IFERROR(VLOOKUP($F887&amp;$C887,Sales!$J:$W,9,0),0)</f>
        <v>0</v>
      </c>
      <c r="M887" s="98">
        <f>IFERROR(VLOOKUP($F887&amp;$C887,Sales!$J:$W,10,0),0)</f>
        <v>0</v>
      </c>
      <c r="N887" s="98">
        <f>IFERROR(VLOOKUP($F887&amp;$C887,Sales!$J:$W,11,0),0)</f>
        <v>0</v>
      </c>
      <c r="O887" s="98">
        <f>IFERROR(VLOOKUP($F887&amp;$C887,Sales!$J:$W,12,0),0)</f>
        <v>0</v>
      </c>
      <c r="P887" s="98">
        <f>IFERROR(VLOOKUP($F887&amp;$C887,Sales!$J:$W,13,0),0)</f>
        <v>0</v>
      </c>
      <c r="Q887" s="98">
        <f>IFERROR(VLOOKUP($F887&amp;$C887,Sales!$A:$H,7,0),0)</f>
        <v>0</v>
      </c>
      <c r="R887" s="41">
        <f t="shared" si="26"/>
        <v>1</v>
      </c>
      <c r="S887" s="15">
        <v>1</v>
      </c>
      <c r="T887" s="15"/>
      <c r="U887" s="15"/>
      <c r="V887" s="15">
        <v>1</v>
      </c>
      <c r="W887" s="15">
        <v>1</v>
      </c>
      <c r="X887" s="15">
        <v>1</v>
      </c>
      <c r="Y887" s="41">
        <v>1</v>
      </c>
      <c r="Z887" s="41">
        <v>1</v>
      </c>
      <c r="AA887" s="41"/>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0">
        <v>1</v>
      </c>
      <c r="BA887" t="s">
        <v>22</v>
      </c>
      <c r="BB887" t="s">
        <v>23</v>
      </c>
      <c r="BD887" s="39" t="str">
        <f t="shared" si="27"/>
        <v>01/394830008MBukalapak</v>
      </c>
    </row>
    <row r="888" spans="2:58" s="92" customFormat="1" ht="13.5" customHeight="1" x14ac:dyDescent="0.35">
      <c r="B888" s="10" t="s">
        <v>17</v>
      </c>
      <c r="C888" s="10" t="s">
        <v>2657</v>
      </c>
      <c r="D888" s="10" t="s">
        <v>65</v>
      </c>
      <c r="E888" s="10" t="s">
        <v>66</v>
      </c>
      <c r="F888" s="10" t="s">
        <v>11720</v>
      </c>
      <c r="G888" s="137" t="s">
        <v>11720</v>
      </c>
      <c r="H888" s="10"/>
      <c r="I888" s="10">
        <v>4902430340779</v>
      </c>
      <c r="J888" s="10" t="s">
        <v>13970</v>
      </c>
      <c r="K888" s="10" t="s">
        <v>11767</v>
      </c>
      <c r="L888" s="98">
        <f>IFERROR(VLOOKUP($F888&amp;$C888,Sales!$J:$W,9,0),0)</f>
        <v>0</v>
      </c>
      <c r="M888" s="98">
        <f>IFERROR(VLOOKUP($F888&amp;$C888,Sales!$J:$W,10,0),0)</f>
        <v>0</v>
      </c>
      <c r="N888" s="98">
        <f>IFERROR(VLOOKUP($F888&amp;$C888,Sales!$J:$W,11,0),0)</f>
        <v>0</v>
      </c>
      <c r="O888" s="98">
        <f>IFERROR(VLOOKUP($F888&amp;$C888,Sales!$J:$W,12,0),0)</f>
        <v>0</v>
      </c>
      <c r="P888" s="98">
        <f>IFERROR(VLOOKUP($F888&amp;$C888,Sales!$J:$W,13,0),0)</f>
        <v>0</v>
      </c>
      <c r="Q888" s="98">
        <f>IFERROR(VLOOKUP($F888&amp;$C888,Sales!$A:$H,7,0),0)</f>
        <v>0</v>
      </c>
      <c r="R888" s="41">
        <f t="shared" si="26"/>
        <v>1</v>
      </c>
      <c r="S888" s="15">
        <v>1</v>
      </c>
      <c r="T888" s="15"/>
      <c r="U888" s="15"/>
      <c r="V888" s="15">
        <v>1</v>
      </c>
      <c r="W888" s="15">
        <v>1</v>
      </c>
      <c r="X888" s="15">
        <v>1</v>
      </c>
      <c r="Y888" s="41">
        <v>1</v>
      </c>
      <c r="Z888" s="41">
        <v>1</v>
      </c>
      <c r="AA888" s="41"/>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93"/>
      <c r="AZ888" s="10">
        <v>1</v>
      </c>
      <c r="BA888" s="92" t="s">
        <v>22</v>
      </c>
      <c r="BB888" t="s">
        <v>23</v>
      </c>
      <c r="BD888" s="94" t="str">
        <f t="shared" si="27"/>
        <v>01/326127308NBukalapak</v>
      </c>
    </row>
    <row r="889" spans="2:58" s="92" customFormat="1" ht="13.5" customHeight="1" x14ac:dyDescent="0.35">
      <c r="B889" s="10" t="s">
        <v>17</v>
      </c>
      <c r="C889" s="10" t="s">
        <v>2657</v>
      </c>
      <c r="D889" s="10" t="s">
        <v>65</v>
      </c>
      <c r="E889" s="10" t="s">
        <v>66</v>
      </c>
      <c r="F889" s="10" t="s">
        <v>13635</v>
      </c>
      <c r="G889" s="137" t="s">
        <v>13635</v>
      </c>
      <c r="H889" s="10"/>
      <c r="I889" s="10" t="s">
        <v>933</v>
      </c>
      <c r="J889" s="10" t="s">
        <v>13971</v>
      </c>
      <c r="K889" s="10" t="s">
        <v>13993</v>
      </c>
      <c r="L889" s="98">
        <f>IFERROR(VLOOKUP($F889&amp;$C889,Sales!$J:$W,9,0),0)</f>
        <v>0</v>
      </c>
      <c r="M889" s="98">
        <f>IFERROR(VLOOKUP($F889&amp;$C889,Sales!$J:$W,10,0),0)</f>
        <v>0</v>
      </c>
      <c r="N889" s="98">
        <f>IFERROR(VLOOKUP($F889&amp;$C889,Sales!$J:$W,11,0),0)</f>
        <v>0</v>
      </c>
      <c r="O889" s="98">
        <f>IFERROR(VLOOKUP($F889&amp;$C889,Sales!$J:$W,12,0),0)</f>
        <v>0</v>
      </c>
      <c r="P889" s="98">
        <f>IFERROR(VLOOKUP($F889&amp;$C889,Sales!$J:$W,13,0),0)</f>
        <v>0</v>
      </c>
      <c r="Q889" s="98">
        <f>IFERROR(VLOOKUP($F889&amp;$C889,Sales!$A:$H,7,0),0)</f>
        <v>0</v>
      </c>
      <c r="R889" s="41">
        <f t="shared" si="26"/>
        <v>1</v>
      </c>
      <c r="S889" s="15">
        <v>1</v>
      </c>
      <c r="T889" s="15"/>
      <c r="U889" s="15"/>
      <c r="V889" s="15">
        <v>1</v>
      </c>
      <c r="W889" s="15">
        <v>1</v>
      </c>
      <c r="X889" s="15">
        <v>1</v>
      </c>
      <c r="Y889" s="41">
        <v>1</v>
      </c>
      <c r="Z889" s="41">
        <v>1</v>
      </c>
      <c r="AA889" s="41"/>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93"/>
      <c r="AZ889" s="10">
        <v>1</v>
      </c>
      <c r="BA889" s="92" t="s">
        <v>22</v>
      </c>
      <c r="BB889" t="s">
        <v>23</v>
      </c>
      <c r="BD889" s="94" t="str">
        <f t="shared" si="27"/>
        <v>01/396129511CBukalapak</v>
      </c>
    </row>
    <row r="890" spans="2:58" s="92" customFormat="1" ht="13.5" customHeight="1" x14ac:dyDescent="0.35">
      <c r="B890" s="10" t="s">
        <v>17</v>
      </c>
      <c r="C890" s="10" t="s">
        <v>2657</v>
      </c>
      <c r="D890" s="10" t="s">
        <v>65</v>
      </c>
      <c r="E890" s="10" t="s">
        <v>66</v>
      </c>
      <c r="F890" s="10" t="s">
        <v>13969</v>
      </c>
      <c r="G890" s="137" t="s">
        <v>13969</v>
      </c>
      <c r="H890" s="10"/>
      <c r="I890" s="10" t="s">
        <v>927</v>
      </c>
      <c r="J890" s="10" t="s">
        <v>13972</v>
      </c>
      <c r="K890" s="10" t="s">
        <v>13994</v>
      </c>
      <c r="L890" s="98">
        <f>IFERROR(VLOOKUP($F890&amp;$C890,Sales!$J:$W,9,0),0)</f>
        <v>0</v>
      </c>
      <c r="M890" s="98">
        <f>IFERROR(VLOOKUP($F890&amp;$C890,Sales!$J:$W,10,0),0)</f>
        <v>0</v>
      </c>
      <c r="N890" s="98">
        <f>IFERROR(VLOOKUP($F890&amp;$C890,Sales!$J:$W,11,0),0)</f>
        <v>0</v>
      </c>
      <c r="O890" s="98">
        <f>IFERROR(VLOOKUP($F890&amp;$C890,Sales!$J:$W,12,0),0)</f>
        <v>0</v>
      </c>
      <c r="P890" s="98">
        <f>IFERROR(VLOOKUP($F890&amp;$C890,Sales!$J:$W,13,0),0)</f>
        <v>0</v>
      </c>
      <c r="Q890" s="98">
        <f>IFERROR(VLOOKUP($F890&amp;$C890,Sales!$A:$H,7,0),0)</f>
        <v>0</v>
      </c>
      <c r="R890" s="41">
        <f t="shared" si="26"/>
        <v>1</v>
      </c>
      <c r="S890" s="15">
        <v>1</v>
      </c>
      <c r="T890" s="15"/>
      <c r="U890" s="15"/>
      <c r="V890" s="15">
        <v>1</v>
      </c>
      <c r="W890" s="15">
        <v>1</v>
      </c>
      <c r="X890" s="15">
        <v>1</v>
      </c>
      <c r="Y890" s="41">
        <v>1</v>
      </c>
      <c r="Z890" s="41">
        <v>1</v>
      </c>
      <c r="AA890" s="41"/>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93"/>
      <c r="AZ890" s="10">
        <v>1</v>
      </c>
      <c r="BA890" s="92" t="s">
        <v>22</v>
      </c>
      <c r="BB890" t="s">
        <v>23</v>
      </c>
      <c r="BD890" s="94" t="str">
        <f t="shared" si="27"/>
        <v> 01/396129511DBukalapak</v>
      </c>
    </row>
    <row r="891" spans="2:58" s="92" customFormat="1" ht="13.5" customHeight="1" x14ac:dyDescent="0.35">
      <c r="B891" s="10" t="s">
        <v>17</v>
      </c>
      <c r="C891" s="10" t="s">
        <v>2657</v>
      </c>
      <c r="D891" s="10" t="s">
        <v>65</v>
      </c>
      <c r="E891" s="10" t="s">
        <v>66</v>
      </c>
      <c r="F891" s="10" t="s">
        <v>11722</v>
      </c>
      <c r="G891" s="137" t="s">
        <v>11722</v>
      </c>
      <c r="H891" s="10"/>
      <c r="I891" s="10">
        <v>4902430622066</v>
      </c>
      <c r="J891" s="10" t="s">
        <v>13973</v>
      </c>
      <c r="K891" s="10" t="s">
        <v>11770</v>
      </c>
      <c r="L891" s="98">
        <f>IFERROR(VLOOKUP($F891&amp;$C891,Sales!$J:$W,9,0),0)</f>
        <v>0</v>
      </c>
      <c r="M891" s="98">
        <f>IFERROR(VLOOKUP($F891&amp;$C891,Sales!$J:$W,10,0),0)</f>
        <v>140180.18018018018</v>
      </c>
      <c r="N891" s="98">
        <f>IFERROR(VLOOKUP($F891&amp;$C891,Sales!$J:$W,11,0),0)</f>
        <v>0</v>
      </c>
      <c r="O891" s="98">
        <f>IFERROR(VLOOKUP($F891&amp;$C891,Sales!$J:$W,12,0),0)</f>
        <v>1.3333333333333333</v>
      </c>
      <c r="P891" s="98">
        <f>IFERROR(VLOOKUP($F891&amp;$C891,Sales!$J:$W,13,0),0)</f>
        <v>46726.726726726723</v>
      </c>
      <c r="Q891" s="98">
        <f>IFERROR(VLOOKUP($F891&amp;$C891,Sales!$A:$H,7,0),0)</f>
        <v>0</v>
      </c>
      <c r="R891" s="41">
        <f t="shared" si="26"/>
        <v>1</v>
      </c>
      <c r="S891" s="15">
        <v>1</v>
      </c>
      <c r="T891" s="15"/>
      <c r="U891" s="15"/>
      <c r="V891" s="15">
        <v>1</v>
      </c>
      <c r="W891" s="15">
        <v>1</v>
      </c>
      <c r="X891" s="15">
        <v>1</v>
      </c>
      <c r="Y891" s="41">
        <v>1</v>
      </c>
      <c r="Z891" s="41">
        <v>1</v>
      </c>
      <c r="AA891" s="41"/>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93"/>
      <c r="AZ891" s="10">
        <v>1</v>
      </c>
      <c r="BA891" s="92" t="s">
        <v>22</v>
      </c>
      <c r="BB891" t="s">
        <v>23</v>
      </c>
      <c r="BD891" s="94" t="str">
        <f t="shared" si="27"/>
        <v>01/326127308YBukalapak</v>
      </c>
    </row>
    <row r="892" spans="2:58" s="92" customFormat="1" ht="13.5" customHeight="1" x14ac:dyDescent="0.35">
      <c r="B892" s="10" t="s">
        <v>17</v>
      </c>
      <c r="C892" s="10" t="s">
        <v>2657</v>
      </c>
      <c r="D892" s="10" t="s">
        <v>65</v>
      </c>
      <c r="E892" s="10" t="s">
        <v>66</v>
      </c>
      <c r="F892" s="10" t="s">
        <v>11544</v>
      </c>
      <c r="G892" s="137" t="s">
        <v>11544</v>
      </c>
      <c r="H892" s="10"/>
      <c r="I892" s="10" t="s">
        <v>2130</v>
      </c>
      <c r="J892" s="10" t="s">
        <v>13974</v>
      </c>
      <c r="K892" s="10" t="s">
        <v>13995</v>
      </c>
      <c r="L892" s="98">
        <f>IFERROR(VLOOKUP($F892&amp;$C892,Sales!$J:$W,9,0),0)</f>
        <v>0</v>
      </c>
      <c r="M892" s="98">
        <f>IFERROR(VLOOKUP($F892&amp;$C892,Sales!$J:$W,10,0),0)</f>
        <v>0</v>
      </c>
      <c r="N892" s="98">
        <f>IFERROR(VLOOKUP($F892&amp;$C892,Sales!$J:$W,11,0),0)</f>
        <v>0</v>
      </c>
      <c r="O892" s="98">
        <f>IFERROR(VLOOKUP($F892&amp;$C892,Sales!$J:$W,12,0),0)</f>
        <v>0</v>
      </c>
      <c r="P892" s="98">
        <f>IFERROR(VLOOKUP($F892&amp;$C892,Sales!$J:$W,13,0),0)</f>
        <v>0</v>
      </c>
      <c r="Q892" s="98">
        <f>IFERROR(VLOOKUP($F892&amp;$C892,Sales!$A:$H,7,0),0)</f>
        <v>0</v>
      </c>
      <c r="R892" s="41">
        <f t="shared" si="26"/>
        <v>1</v>
      </c>
      <c r="S892" s="15">
        <v>1</v>
      </c>
      <c r="T892" s="15"/>
      <c r="U892" s="15"/>
      <c r="V892" s="15">
        <v>1</v>
      </c>
      <c r="W892" s="15">
        <v>1</v>
      </c>
      <c r="X892" s="15">
        <v>1</v>
      </c>
      <c r="Y892" s="41">
        <v>1</v>
      </c>
      <c r="Z892" s="41">
        <v>1</v>
      </c>
      <c r="AA892" s="41"/>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93"/>
      <c r="AZ892" s="10">
        <v>1</v>
      </c>
      <c r="BA892" s="92" t="s">
        <v>22</v>
      </c>
      <c r="BB892" t="s">
        <v>23</v>
      </c>
      <c r="BD892" s="94" t="str">
        <f t="shared" si="27"/>
        <v>01/396129512VBukalapak</v>
      </c>
    </row>
    <row r="893" spans="2:58" s="92" customFormat="1" ht="13.5" customHeight="1" x14ac:dyDescent="0.35">
      <c r="B893" s="10" t="s">
        <v>17</v>
      </c>
      <c r="C893" s="10" t="s">
        <v>2657</v>
      </c>
      <c r="D893" s="10" t="s">
        <v>65</v>
      </c>
      <c r="E893" s="10" t="s">
        <v>66</v>
      </c>
      <c r="F893" s="10" t="s">
        <v>11755</v>
      </c>
      <c r="G893" s="137" t="s">
        <v>11755</v>
      </c>
      <c r="H893" s="10"/>
      <c r="I893" s="10" t="s">
        <v>2174</v>
      </c>
      <c r="J893" s="10" t="s">
        <v>13975</v>
      </c>
      <c r="K893" s="10" t="s">
        <v>13996</v>
      </c>
      <c r="L893" s="98">
        <f>IFERROR(VLOOKUP($F893&amp;$C893,Sales!$J:$W,9,0),0)</f>
        <v>0</v>
      </c>
      <c r="M893" s="98">
        <f>IFERROR(VLOOKUP($F893&amp;$C893,Sales!$J:$W,10,0),0)</f>
        <v>0</v>
      </c>
      <c r="N893" s="98">
        <f>IFERROR(VLOOKUP($F893&amp;$C893,Sales!$J:$W,11,0),0)</f>
        <v>0</v>
      </c>
      <c r="O893" s="98">
        <f>IFERROR(VLOOKUP($F893&amp;$C893,Sales!$J:$W,12,0),0)</f>
        <v>0</v>
      </c>
      <c r="P893" s="98">
        <f>IFERROR(VLOOKUP($F893&amp;$C893,Sales!$J:$W,13,0),0)</f>
        <v>0</v>
      </c>
      <c r="Q893" s="98">
        <f>IFERROR(VLOOKUP($F893&amp;$C893,Sales!$A:$H,7,0),0)</f>
        <v>0</v>
      </c>
      <c r="R893" s="41">
        <f t="shared" si="26"/>
        <v>1</v>
      </c>
      <c r="S893" s="15">
        <v>1</v>
      </c>
      <c r="T893" s="15"/>
      <c r="U893" s="15"/>
      <c r="V893" s="15">
        <v>1</v>
      </c>
      <c r="W893" s="15">
        <v>1</v>
      </c>
      <c r="X893" s="15">
        <v>1</v>
      </c>
      <c r="Y893" s="41">
        <v>1</v>
      </c>
      <c r="Z893" s="41">
        <v>1</v>
      </c>
      <c r="AA893" s="41"/>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93"/>
      <c r="AZ893" s="10">
        <v>1</v>
      </c>
      <c r="BA893" s="92" t="s">
        <v>22</v>
      </c>
      <c r="BB893" t="s">
        <v>23</v>
      </c>
      <c r="BD893" s="94" t="str">
        <f t="shared" si="27"/>
        <v>01/396129512WBukalapak</v>
      </c>
    </row>
    <row r="894" spans="2:58" s="92" customFormat="1" ht="13.5" customHeight="1" x14ac:dyDescent="0.35">
      <c r="B894" s="10" t="s">
        <v>17</v>
      </c>
      <c r="C894" s="10" t="s">
        <v>2657</v>
      </c>
      <c r="D894" s="10" t="s">
        <v>65</v>
      </c>
      <c r="E894" s="10" t="s">
        <v>66</v>
      </c>
      <c r="F894" s="10" t="s">
        <v>11578</v>
      </c>
      <c r="G894" s="137" t="s">
        <v>11578</v>
      </c>
      <c r="H894" s="10"/>
      <c r="I894" s="10">
        <v>4902430687355</v>
      </c>
      <c r="J894" s="10" t="s">
        <v>13976</v>
      </c>
      <c r="K894" s="10" t="s">
        <v>11706</v>
      </c>
      <c r="L894" s="98">
        <f>IFERROR(VLOOKUP($F894&amp;$C894,Sales!$J:$W,9,0),0)</f>
        <v>0</v>
      </c>
      <c r="M894" s="98">
        <f>IFERROR(VLOOKUP($F894&amp;$C894,Sales!$J:$W,10,0),0)</f>
        <v>0</v>
      </c>
      <c r="N894" s="98">
        <f>IFERROR(VLOOKUP($F894&amp;$C894,Sales!$J:$W,11,0),0)</f>
        <v>0</v>
      </c>
      <c r="O894" s="98">
        <f>IFERROR(VLOOKUP($F894&amp;$C894,Sales!$J:$W,12,0),0)</f>
        <v>0</v>
      </c>
      <c r="P894" s="98">
        <f>IFERROR(VLOOKUP($F894&amp;$C894,Sales!$J:$W,13,0),0)</f>
        <v>0</v>
      </c>
      <c r="Q894" s="98">
        <f>IFERROR(VLOOKUP($F894&amp;$C894,Sales!$A:$H,7,0),0)</f>
        <v>0</v>
      </c>
      <c r="R894" s="41">
        <f t="shared" si="26"/>
        <v>1</v>
      </c>
      <c r="S894" s="15">
        <v>1</v>
      </c>
      <c r="T894" s="15"/>
      <c r="U894" s="15"/>
      <c r="V894" s="15">
        <v>1</v>
      </c>
      <c r="W894" s="15">
        <v>1</v>
      </c>
      <c r="X894" s="15">
        <v>1</v>
      </c>
      <c r="Y894" s="41">
        <v>1</v>
      </c>
      <c r="Z894" s="41">
        <v>1</v>
      </c>
      <c r="AA894" s="41"/>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93"/>
      <c r="AZ894" s="10">
        <v>1</v>
      </c>
      <c r="BA894" s="92" t="s">
        <v>22</v>
      </c>
      <c r="BB894" t="s">
        <v>23</v>
      </c>
      <c r="BD894" s="94" t="str">
        <f t="shared" si="27"/>
        <v>01/326127308XBukalapak</v>
      </c>
    </row>
    <row r="895" spans="2:58" s="92" customFormat="1" ht="13.5" customHeight="1" x14ac:dyDescent="0.35">
      <c r="B895" s="10" t="s">
        <v>17</v>
      </c>
      <c r="C895" s="10" t="s">
        <v>2657</v>
      </c>
      <c r="D895" s="10" t="s">
        <v>65</v>
      </c>
      <c r="E895" s="10" t="s">
        <v>66</v>
      </c>
      <c r="F895" s="10" t="s">
        <v>11272</v>
      </c>
      <c r="G895" s="137" t="s">
        <v>11272</v>
      </c>
      <c r="H895" s="10"/>
      <c r="I895" s="10" t="s">
        <v>86</v>
      </c>
      <c r="J895" s="10" t="s">
        <v>13977</v>
      </c>
      <c r="K895" s="10" t="s">
        <v>13997</v>
      </c>
      <c r="L895" s="98">
        <f>IFERROR(VLOOKUP($F895&amp;$C895,Sales!$J:$W,9,0),0)</f>
        <v>0</v>
      </c>
      <c r="M895" s="98">
        <f>IFERROR(VLOOKUP($F895&amp;$C895,Sales!$J:$W,10,0),0)</f>
        <v>0</v>
      </c>
      <c r="N895" s="98">
        <f>IFERROR(VLOOKUP($F895&amp;$C895,Sales!$J:$W,11,0),0)</f>
        <v>0</v>
      </c>
      <c r="O895" s="98">
        <f>IFERROR(VLOOKUP($F895&amp;$C895,Sales!$J:$W,12,0),0)</f>
        <v>0</v>
      </c>
      <c r="P895" s="98">
        <f>IFERROR(VLOOKUP($F895&amp;$C895,Sales!$J:$W,13,0),0)</f>
        <v>0</v>
      </c>
      <c r="Q895" s="98">
        <f>IFERROR(VLOOKUP($F895&amp;$C895,Sales!$A:$H,7,0),0)</f>
        <v>0</v>
      </c>
      <c r="R895" s="41">
        <f t="shared" si="26"/>
        <v>1</v>
      </c>
      <c r="S895" s="15">
        <v>1</v>
      </c>
      <c r="T895" s="15"/>
      <c r="U895" s="15"/>
      <c r="V895" s="15">
        <v>1</v>
      </c>
      <c r="W895" s="15">
        <v>1</v>
      </c>
      <c r="X895" s="15">
        <v>1</v>
      </c>
      <c r="Y895" s="41">
        <v>1</v>
      </c>
      <c r="Z895" s="41">
        <v>1</v>
      </c>
      <c r="AA895" s="41"/>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93"/>
      <c r="AZ895" s="10">
        <v>1</v>
      </c>
      <c r="BA895" s="92" t="s">
        <v>22</v>
      </c>
      <c r="BB895" t="s">
        <v>23</v>
      </c>
      <c r="BD895" s="94" t="str">
        <f t="shared" si="27"/>
        <v>01/326127308IBukalapak</v>
      </c>
    </row>
    <row r="896" spans="2:58" s="92" customFormat="1" ht="13.5" customHeight="1" x14ac:dyDescent="0.35">
      <c r="B896" s="10" t="s">
        <v>17</v>
      </c>
      <c r="C896" s="10" t="s">
        <v>2657</v>
      </c>
      <c r="D896" s="10" t="s">
        <v>65</v>
      </c>
      <c r="E896" s="10" t="s">
        <v>66</v>
      </c>
      <c r="F896" s="10" t="s">
        <v>11285</v>
      </c>
      <c r="G896" s="137" t="s">
        <v>11285</v>
      </c>
      <c r="H896" s="10"/>
      <c r="I896" s="10" t="s">
        <v>2160</v>
      </c>
      <c r="J896" s="10" t="s">
        <v>13978</v>
      </c>
      <c r="K896" s="10" t="s">
        <v>13998</v>
      </c>
      <c r="L896" s="98">
        <f>IFERROR(VLOOKUP($F896&amp;$C896,Sales!$J:$W,9,0),0)</f>
        <v>0</v>
      </c>
      <c r="M896" s="98">
        <f>IFERROR(VLOOKUP($F896&amp;$C896,Sales!$J:$W,10,0),0)</f>
        <v>0</v>
      </c>
      <c r="N896" s="98">
        <f>IFERROR(VLOOKUP($F896&amp;$C896,Sales!$J:$W,11,0),0)</f>
        <v>0</v>
      </c>
      <c r="O896" s="98">
        <f>IFERROR(VLOOKUP($F896&amp;$C896,Sales!$J:$W,12,0),0)</f>
        <v>0</v>
      </c>
      <c r="P896" s="98">
        <f>IFERROR(VLOOKUP($F896&amp;$C896,Sales!$J:$W,13,0),0)</f>
        <v>0</v>
      </c>
      <c r="Q896" s="98">
        <f>IFERROR(VLOOKUP($F896&amp;$C896,Sales!$A:$H,7,0),0)</f>
        <v>0</v>
      </c>
      <c r="R896" s="41">
        <f t="shared" si="26"/>
        <v>1</v>
      </c>
      <c r="S896" s="15">
        <v>1</v>
      </c>
      <c r="T896" s="15"/>
      <c r="U896" s="15"/>
      <c r="V896" s="15">
        <v>1</v>
      </c>
      <c r="W896" s="15">
        <v>1</v>
      </c>
      <c r="X896" s="15">
        <v>1</v>
      </c>
      <c r="Y896" s="41">
        <v>1</v>
      </c>
      <c r="Z896" s="41">
        <v>1</v>
      </c>
      <c r="AA896" s="41"/>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93"/>
      <c r="AZ896" s="10">
        <v>1</v>
      </c>
      <c r="BA896" s="92" t="s">
        <v>22</v>
      </c>
      <c r="BB896" t="s">
        <v>23</v>
      </c>
      <c r="BD896" s="94" t="str">
        <f t="shared" si="27"/>
        <v>01/396129510UBukalapak</v>
      </c>
    </row>
    <row r="897" spans="2:58" s="92" customFormat="1" ht="13.5" customHeight="1" x14ac:dyDescent="0.35">
      <c r="B897" s="10" t="s">
        <v>17</v>
      </c>
      <c r="C897" s="10" t="s">
        <v>2657</v>
      </c>
      <c r="D897" s="10" t="s">
        <v>65</v>
      </c>
      <c r="E897" s="10" t="s">
        <v>66</v>
      </c>
      <c r="F897" s="10" t="s">
        <v>11747</v>
      </c>
      <c r="G897" s="137" t="s">
        <v>11747</v>
      </c>
      <c r="H897" s="10"/>
      <c r="I897" s="10" t="s">
        <v>2221</v>
      </c>
      <c r="J897" s="10" t="s">
        <v>13979</v>
      </c>
      <c r="K897" s="10" t="s">
        <v>13999</v>
      </c>
      <c r="L897" s="98">
        <f>IFERROR(VLOOKUP($F897&amp;$C897,Sales!$J:$W,9,0),0)</f>
        <v>0</v>
      </c>
      <c r="M897" s="98">
        <f>IFERROR(VLOOKUP($F897&amp;$C897,Sales!$J:$W,10,0),0)</f>
        <v>0</v>
      </c>
      <c r="N897" s="98">
        <f>IFERROR(VLOOKUP($F897&amp;$C897,Sales!$J:$W,11,0),0)</f>
        <v>0</v>
      </c>
      <c r="O897" s="98">
        <f>IFERROR(VLOOKUP($F897&amp;$C897,Sales!$J:$W,12,0),0)</f>
        <v>0</v>
      </c>
      <c r="P897" s="98">
        <f>IFERROR(VLOOKUP($F897&amp;$C897,Sales!$J:$W,13,0),0)</f>
        <v>0</v>
      </c>
      <c r="Q897" s="98">
        <f>IFERROR(VLOOKUP($F897&amp;$C897,Sales!$A:$H,7,0),0)</f>
        <v>0</v>
      </c>
      <c r="R897" s="41">
        <f t="shared" si="26"/>
        <v>1</v>
      </c>
      <c r="S897" s="15">
        <v>1</v>
      </c>
      <c r="T897" s="15"/>
      <c r="U897" s="15"/>
      <c r="V897" s="15">
        <v>1</v>
      </c>
      <c r="W897" s="15">
        <v>1</v>
      </c>
      <c r="X897" s="15">
        <v>1</v>
      </c>
      <c r="Y897" s="41">
        <v>1</v>
      </c>
      <c r="Z897" s="41">
        <v>1</v>
      </c>
      <c r="AA897" s="41"/>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93"/>
      <c r="AZ897" s="10">
        <v>1</v>
      </c>
      <c r="BA897" s="92" t="s">
        <v>22</v>
      </c>
      <c r="BB897" t="s">
        <v>23</v>
      </c>
      <c r="BD897" s="94" t="str">
        <f t="shared" si="27"/>
        <v>01/396129510VBukalapak</v>
      </c>
    </row>
    <row r="898" spans="2:58" s="92" customFormat="1" ht="13.5" customHeight="1" x14ac:dyDescent="0.35">
      <c r="B898" s="10" t="s">
        <v>17</v>
      </c>
      <c r="C898" s="10" t="s">
        <v>2657</v>
      </c>
      <c r="D898" s="10" t="s">
        <v>65</v>
      </c>
      <c r="E898" s="10" t="s">
        <v>66</v>
      </c>
      <c r="F898" s="10" t="s">
        <v>11278</v>
      </c>
      <c r="G898" s="137" t="s">
        <v>11278</v>
      </c>
      <c r="H898" s="10"/>
      <c r="I898" s="10" t="s">
        <v>2276</v>
      </c>
      <c r="J898" s="10" t="s">
        <v>13980</v>
      </c>
      <c r="K898" s="10" t="s">
        <v>14000</v>
      </c>
      <c r="L898" s="98">
        <f>IFERROR(VLOOKUP($F898&amp;$C898,Sales!$J:$W,9,0),0)</f>
        <v>0</v>
      </c>
      <c r="M898" s="98">
        <f>IFERROR(VLOOKUP($F898&amp;$C898,Sales!$J:$W,10,0),0)</f>
        <v>0</v>
      </c>
      <c r="N898" s="98">
        <f>IFERROR(VLOOKUP($F898&amp;$C898,Sales!$J:$W,11,0),0)</f>
        <v>0</v>
      </c>
      <c r="O898" s="98">
        <f>IFERROR(VLOOKUP($F898&amp;$C898,Sales!$J:$W,12,0),0)</f>
        <v>0</v>
      </c>
      <c r="P898" s="98">
        <f>IFERROR(VLOOKUP($F898&amp;$C898,Sales!$J:$W,13,0),0)</f>
        <v>0</v>
      </c>
      <c r="Q898" s="98">
        <f>IFERROR(VLOOKUP($F898&amp;$C898,Sales!$A:$H,7,0),0)</f>
        <v>0</v>
      </c>
      <c r="R898" s="41">
        <f t="shared" si="26"/>
        <v>1</v>
      </c>
      <c r="S898" s="15">
        <v>1</v>
      </c>
      <c r="T898" s="15"/>
      <c r="U898" s="15"/>
      <c r="V898" s="15">
        <v>1</v>
      </c>
      <c r="W898" s="15">
        <v>1</v>
      </c>
      <c r="X898" s="15">
        <v>1</v>
      </c>
      <c r="Y898" s="41">
        <v>1</v>
      </c>
      <c r="Z898" s="41">
        <v>1</v>
      </c>
      <c r="AA898" s="41"/>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93"/>
      <c r="AZ898" s="10">
        <v>1</v>
      </c>
      <c r="BA898" s="92" t="s">
        <v>22</v>
      </c>
      <c r="BB898" t="s">
        <v>23</v>
      </c>
      <c r="BD898" s="94" t="str">
        <f t="shared" si="27"/>
        <v>01/396129510WBukalapak</v>
      </c>
    </row>
    <row r="899" spans="2:58" s="92" customFormat="1" ht="13.5" customHeight="1" x14ac:dyDescent="0.35">
      <c r="B899" s="10" t="s">
        <v>17</v>
      </c>
      <c r="C899" s="10" t="s">
        <v>2657</v>
      </c>
      <c r="D899" s="10" t="s">
        <v>65</v>
      </c>
      <c r="E899" s="10" t="s">
        <v>66</v>
      </c>
      <c r="F899" s="10" t="s">
        <v>11719</v>
      </c>
      <c r="G899" s="137" t="s">
        <v>11719</v>
      </c>
      <c r="H899" s="10"/>
      <c r="I899" s="10" t="s">
        <v>6156</v>
      </c>
      <c r="J899" s="10" t="s">
        <v>13981</v>
      </c>
      <c r="K899" s="10" t="s">
        <v>14001</v>
      </c>
      <c r="L899" s="98">
        <f>IFERROR(VLOOKUP($F899&amp;$C899,Sales!$J:$W,9,0),0)</f>
        <v>0</v>
      </c>
      <c r="M899" s="98">
        <f>IFERROR(VLOOKUP($F899&amp;$C899,Sales!$J:$W,10,0),0)</f>
        <v>0</v>
      </c>
      <c r="N899" s="98">
        <f>IFERROR(VLOOKUP($F899&amp;$C899,Sales!$J:$W,11,0),0)</f>
        <v>0</v>
      </c>
      <c r="O899" s="98">
        <f>IFERROR(VLOOKUP($F899&amp;$C899,Sales!$J:$W,12,0),0)</f>
        <v>0</v>
      </c>
      <c r="P899" s="98">
        <f>IFERROR(VLOOKUP($F899&amp;$C899,Sales!$J:$W,13,0),0)</f>
        <v>0</v>
      </c>
      <c r="Q899" s="98">
        <f>IFERROR(VLOOKUP($F899&amp;$C899,Sales!$A:$H,7,0),0)</f>
        <v>0</v>
      </c>
      <c r="R899" s="41">
        <f t="shared" si="26"/>
        <v>1</v>
      </c>
      <c r="S899" s="15">
        <v>1</v>
      </c>
      <c r="T899" s="15"/>
      <c r="U899" s="15"/>
      <c r="V899" s="15">
        <v>1</v>
      </c>
      <c r="W899" s="15">
        <v>1</v>
      </c>
      <c r="X899" s="15">
        <v>1</v>
      </c>
      <c r="Y899" s="41">
        <v>1</v>
      </c>
      <c r="Z899" s="41">
        <v>1</v>
      </c>
      <c r="AA899" s="41"/>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93"/>
      <c r="AZ899" s="10">
        <v>1</v>
      </c>
      <c r="BA899" s="92" t="s">
        <v>22</v>
      </c>
      <c r="BB899" t="s">
        <v>23</v>
      </c>
      <c r="BD899" s="94" t="str">
        <f t="shared" si="27"/>
        <v>01/326127308KBukalapak</v>
      </c>
    </row>
    <row r="900" spans="2:58" s="92" customFormat="1" ht="13.5" customHeight="1" x14ac:dyDescent="0.35">
      <c r="B900" s="10" t="s">
        <v>17</v>
      </c>
      <c r="C900" s="10" t="s">
        <v>2657</v>
      </c>
      <c r="D900" s="10" t="s">
        <v>65</v>
      </c>
      <c r="E900" s="10" t="s">
        <v>66</v>
      </c>
      <c r="F900" s="10" t="s">
        <v>11814</v>
      </c>
      <c r="G900" s="137" t="s">
        <v>11814</v>
      </c>
      <c r="H900" s="10"/>
      <c r="I900" s="10" t="s">
        <v>901</v>
      </c>
      <c r="J900" s="10" t="s">
        <v>13982</v>
      </c>
      <c r="K900" s="10" t="s">
        <v>14002</v>
      </c>
      <c r="L900" s="98">
        <f>IFERROR(VLOOKUP($F900&amp;$C900,Sales!$J:$W,9,0),0)</f>
        <v>0</v>
      </c>
      <c r="M900" s="98">
        <f>IFERROR(VLOOKUP($F900&amp;$C900,Sales!$J:$W,10,0),0)</f>
        <v>0</v>
      </c>
      <c r="N900" s="98">
        <f>IFERROR(VLOOKUP($F900&amp;$C900,Sales!$J:$W,11,0),0)</f>
        <v>0</v>
      </c>
      <c r="O900" s="98">
        <f>IFERROR(VLOOKUP($F900&amp;$C900,Sales!$J:$W,12,0),0)</f>
        <v>0</v>
      </c>
      <c r="P900" s="98">
        <f>IFERROR(VLOOKUP($F900&amp;$C900,Sales!$J:$W,13,0),0)</f>
        <v>0</v>
      </c>
      <c r="Q900" s="98">
        <f>IFERROR(VLOOKUP($F900&amp;$C900,Sales!$A:$H,7,0),0)</f>
        <v>0</v>
      </c>
      <c r="R900" s="41">
        <f t="shared" ref="R900:R963" si="28">IFERROR(AVERAGE($S900:$AW900),"ERROR")</f>
        <v>1</v>
      </c>
      <c r="S900" s="15">
        <v>1</v>
      </c>
      <c r="T900" s="15"/>
      <c r="U900" s="15"/>
      <c r="V900" s="15">
        <v>1</v>
      </c>
      <c r="W900" s="15">
        <v>1</v>
      </c>
      <c r="X900" s="15">
        <v>1</v>
      </c>
      <c r="Y900" s="41">
        <v>1</v>
      </c>
      <c r="Z900" s="41">
        <v>1</v>
      </c>
      <c r="AA900" s="41"/>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93"/>
      <c r="AZ900" s="10">
        <v>1</v>
      </c>
      <c r="BA900" s="92" t="s">
        <v>22</v>
      </c>
      <c r="BB900" t="s">
        <v>23</v>
      </c>
      <c r="BD900" s="94" t="str">
        <f t="shared" ref="BD900:BD963" si="29">F900&amp;C900</f>
        <v>01/396129510XBukalapak</v>
      </c>
    </row>
    <row r="901" spans="2:58" s="92" customFormat="1" ht="13.5" customHeight="1" x14ac:dyDescent="0.35">
      <c r="B901" s="10" t="s">
        <v>17</v>
      </c>
      <c r="C901" s="10" t="s">
        <v>2657</v>
      </c>
      <c r="D901" s="10" t="s">
        <v>65</v>
      </c>
      <c r="E901" s="10" t="s">
        <v>66</v>
      </c>
      <c r="F901" s="10" t="s">
        <v>11748</v>
      </c>
      <c r="G901" s="137" t="s">
        <v>11748</v>
      </c>
      <c r="H901" s="10"/>
      <c r="I901" s="10" t="s">
        <v>871</v>
      </c>
      <c r="J901" s="10" t="s">
        <v>13983</v>
      </c>
      <c r="K901" s="10" t="s">
        <v>14003</v>
      </c>
      <c r="L901" s="98">
        <f>IFERROR(VLOOKUP($F901&amp;$C901,Sales!$J:$W,9,0),0)</f>
        <v>0</v>
      </c>
      <c r="M901" s="98">
        <f>IFERROR(VLOOKUP($F901&amp;$C901,Sales!$J:$W,10,0),0)</f>
        <v>0</v>
      </c>
      <c r="N901" s="98">
        <f>IFERROR(VLOOKUP($F901&amp;$C901,Sales!$J:$W,11,0),0)</f>
        <v>0</v>
      </c>
      <c r="O901" s="98">
        <f>IFERROR(VLOOKUP($F901&amp;$C901,Sales!$J:$W,12,0),0)</f>
        <v>0</v>
      </c>
      <c r="P901" s="98">
        <f>IFERROR(VLOOKUP($F901&amp;$C901,Sales!$J:$W,13,0),0)</f>
        <v>0</v>
      </c>
      <c r="Q901" s="98">
        <f>IFERROR(VLOOKUP($F901&amp;$C901,Sales!$A:$H,7,0),0)</f>
        <v>0</v>
      </c>
      <c r="R901" s="41">
        <f t="shared" si="28"/>
        <v>1</v>
      </c>
      <c r="S901" s="15">
        <v>1</v>
      </c>
      <c r="T901" s="15"/>
      <c r="U901" s="15"/>
      <c r="V901" s="15">
        <v>1</v>
      </c>
      <c r="W901" s="15">
        <v>1</v>
      </c>
      <c r="X901" s="15">
        <v>1</v>
      </c>
      <c r="Y901" s="41">
        <v>1</v>
      </c>
      <c r="Z901" s="41">
        <v>1</v>
      </c>
      <c r="AA901" s="41"/>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93"/>
      <c r="AZ901" s="10">
        <v>1</v>
      </c>
      <c r="BA901" s="92" t="s">
        <v>22</v>
      </c>
      <c r="BB901" t="s">
        <v>23</v>
      </c>
      <c r="BD901" s="94" t="str">
        <f t="shared" si="29"/>
        <v>01/396129510YBukalapak</v>
      </c>
    </row>
    <row r="902" spans="2:58" s="92" customFormat="1" ht="13.5" customHeight="1" x14ac:dyDescent="0.35">
      <c r="B902" s="10" t="s">
        <v>17</v>
      </c>
      <c r="C902" s="10" t="s">
        <v>2657</v>
      </c>
      <c r="D902" s="10" t="s">
        <v>65</v>
      </c>
      <c r="E902" s="10" t="s">
        <v>66</v>
      </c>
      <c r="F902" s="10" t="s">
        <v>11749</v>
      </c>
      <c r="G902" s="137" t="s">
        <v>11749</v>
      </c>
      <c r="H902" s="10"/>
      <c r="I902" s="10" t="s">
        <v>908</v>
      </c>
      <c r="J902" s="10" t="s">
        <v>13984</v>
      </c>
      <c r="K902" s="10" t="s">
        <v>14004</v>
      </c>
      <c r="L902" s="98">
        <f>IFERROR(VLOOKUP($F902&amp;$C902,Sales!$J:$W,9,0),0)</f>
        <v>0</v>
      </c>
      <c r="M902" s="98">
        <f>IFERROR(VLOOKUP($F902&amp;$C902,Sales!$J:$W,10,0),0)</f>
        <v>0</v>
      </c>
      <c r="N902" s="98">
        <f>IFERROR(VLOOKUP($F902&amp;$C902,Sales!$J:$W,11,0),0)</f>
        <v>0</v>
      </c>
      <c r="O902" s="98">
        <f>IFERROR(VLOOKUP($F902&amp;$C902,Sales!$J:$W,12,0),0)</f>
        <v>0</v>
      </c>
      <c r="P902" s="98">
        <f>IFERROR(VLOOKUP($F902&amp;$C902,Sales!$J:$W,13,0),0)</f>
        <v>0</v>
      </c>
      <c r="Q902" s="98">
        <f>IFERROR(VLOOKUP($F902&amp;$C902,Sales!$A:$H,7,0),0)</f>
        <v>0</v>
      </c>
      <c r="R902" s="41">
        <f t="shared" si="28"/>
        <v>1</v>
      </c>
      <c r="S902" s="15">
        <v>1</v>
      </c>
      <c r="T902" s="15"/>
      <c r="U902" s="15"/>
      <c r="V902" s="15">
        <v>1</v>
      </c>
      <c r="W902" s="15">
        <v>1</v>
      </c>
      <c r="X902" s="15">
        <v>1</v>
      </c>
      <c r="Y902" s="41">
        <v>1</v>
      </c>
      <c r="Z902" s="41">
        <v>1</v>
      </c>
      <c r="AA902" s="41"/>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93"/>
      <c r="AZ902" s="10">
        <v>1</v>
      </c>
      <c r="BA902" s="92" t="s">
        <v>22</v>
      </c>
      <c r="BB902" t="s">
        <v>23</v>
      </c>
      <c r="BD902" s="94" t="str">
        <f t="shared" si="29"/>
        <v>01/396129510ZBukalapak</v>
      </c>
    </row>
    <row r="903" spans="2:58" s="92" customFormat="1" ht="13.5" customHeight="1" x14ac:dyDescent="0.35">
      <c r="B903" s="10" t="s">
        <v>17</v>
      </c>
      <c r="C903" s="10" t="s">
        <v>2657</v>
      </c>
      <c r="D903" s="10" t="s">
        <v>65</v>
      </c>
      <c r="E903" s="10" t="s">
        <v>66</v>
      </c>
      <c r="F903" s="10" t="s">
        <v>11576</v>
      </c>
      <c r="G903" s="137" t="s">
        <v>11576</v>
      </c>
      <c r="H903" s="10"/>
      <c r="I903" s="10" t="s">
        <v>108</v>
      </c>
      <c r="J903" s="10" t="s">
        <v>13985</v>
      </c>
      <c r="K903" s="10" t="s">
        <v>14005</v>
      </c>
      <c r="L903" s="98">
        <f>IFERROR(VLOOKUP($F903&amp;$C903,Sales!$J:$W,9,0),0)</f>
        <v>0</v>
      </c>
      <c r="M903" s="98">
        <f>IFERROR(VLOOKUP($F903&amp;$C903,Sales!$J:$W,10,0),0)</f>
        <v>0</v>
      </c>
      <c r="N903" s="98">
        <f>IFERROR(VLOOKUP($F903&amp;$C903,Sales!$J:$W,11,0),0)</f>
        <v>0</v>
      </c>
      <c r="O903" s="98">
        <f>IFERROR(VLOOKUP($F903&amp;$C903,Sales!$J:$W,12,0),0)</f>
        <v>0</v>
      </c>
      <c r="P903" s="98">
        <f>IFERROR(VLOOKUP($F903&amp;$C903,Sales!$J:$W,13,0),0)</f>
        <v>0</v>
      </c>
      <c r="Q903" s="98">
        <f>IFERROR(VLOOKUP($F903&amp;$C903,Sales!$A:$H,7,0),0)</f>
        <v>0</v>
      </c>
      <c r="R903" s="41">
        <f t="shared" si="28"/>
        <v>1</v>
      </c>
      <c r="S903" s="15">
        <v>1</v>
      </c>
      <c r="T903" s="15"/>
      <c r="U903" s="15"/>
      <c r="V903" s="15">
        <v>1</v>
      </c>
      <c r="W903" s="15">
        <v>1</v>
      </c>
      <c r="X903" s="15">
        <v>1</v>
      </c>
      <c r="Y903" s="41">
        <v>1</v>
      </c>
      <c r="Z903" s="41">
        <v>1</v>
      </c>
      <c r="AA903" s="41"/>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93"/>
      <c r="AZ903" s="10">
        <v>1</v>
      </c>
      <c r="BA903" s="92" t="s">
        <v>22</v>
      </c>
      <c r="BB903" t="s">
        <v>23</v>
      </c>
      <c r="BD903" s="94" t="str">
        <f t="shared" si="29"/>
        <v>01/326127308OBukalapak</v>
      </c>
    </row>
    <row r="904" spans="2:58" s="92" customFormat="1" ht="13.5" customHeight="1" x14ac:dyDescent="0.35">
      <c r="B904" s="10" t="s">
        <v>17</v>
      </c>
      <c r="C904" s="10" t="s">
        <v>2657</v>
      </c>
      <c r="D904" s="10" t="s">
        <v>65</v>
      </c>
      <c r="E904" s="10" t="s">
        <v>66</v>
      </c>
      <c r="F904" s="10" t="s">
        <v>11509</v>
      </c>
      <c r="G904" s="137" t="s">
        <v>11509</v>
      </c>
      <c r="H904" s="10"/>
      <c r="I904" s="10" t="s">
        <v>2099</v>
      </c>
      <c r="J904" s="10" t="s">
        <v>13986</v>
      </c>
      <c r="K904" s="10" t="s">
        <v>14006</v>
      </c>
      <c r="L904" s="98">
        <f>IFERROR(VLOOKUP($F904&amp;$C904,Sales!$J:$W,9,0),0)</f>
        <v>0</v>
      </c>
      <c r="M904" s="98">
        <f>IFERROR(VLOOKUP($F904&amp;$C904,Sales!$J:$W,10,0),0)</f>
        <v>0</v>
      </c>
      <c r="N904" s="98">
        <f>IFERROR(VLOOKUP($F904&amp;$C904,Sales!$J:$W,11,0),0)</f>
        <v>0</v>
      </c>
      <c r="O904" s="98">
        <f>IFERROR(VLOOKUP($F904&amp;$C904,Sales!$J:$W,12,0),0)</f>
        <v>0</v>
      </c>
      <c r="P904" s="98">
        <f>IFERROR(VLOOKUP($F904&amp;$C904,Sales!$J:$W,13,0),0)</f>
        <v>0</v>
      </c>
      <c r="Q904" s="98">
        <f>IFERROR(VLOOKUP($F904&amp;$C904,Sales!$A:$H,7,0),0)</f>
        <v>0</v>
      </c>
      <c r="R904" s="41">
        <f t="shared" si="28"/>
        <v>1</v>
      </c>
      <c r="S904" s="15">
        <v>1</v>
      </c>
      <c r="T904" s="15"/>
      <c r="U904" s="15"/>
      <c r="V904" s="15">
        <v>1</v>
      </c>
      <c r="W904" s="15">
        <v>1</v>
      </c>
      <c r="X904" s="15">
        <v>1</v>
      </c>
      <c r="Y904" s="41">
        <v>1</v>
      </c>
      <c r="Z904" s="41">
        <v>1</v>
      </c>
      <c r="AA904" s="41"/>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93"/>
      <c r="AZ904" s="10">
        <v>1</v>
      </c>
      <c r="BA904" s="92" t="s">
        <v>22</v>
      </c>
      <c r="BB904" t="s">
        <v>23</v>
      </c>
      <c r="BD904" s="94" t="str">
        <f t="shared" si="29"/>
        <v>01/396129511EBukalapak</v>
      </c>
    </row>
    <row r="905" spans="2:58" s="92" customFormat="1" ht="13.5" customHeight="1" x14ac:dyDescent="0.35">
      <c r="B905" s="10" t="s">
        <v>17</v>
      </c>
      <c r="C905" s="10" t="s">
        <v>2657</v>
      </c>
      <c r="D905" s="10" t="s">
        <v>65</v>
      </c>
      <c r="E905" s="10" t="s">
        <v>66</v>
      </c>
      <c r="F905" s="10" t="s">
        <v>11504</v>
      </c>
      <c r="G905" s="137" t="s">
        <v>11504</v>
      </c>
      <c r="H905" s="10"/>
      <c r="I905" s="10" t="s">
        <v>2217</v>
      </c>
      <c r="J905" s="10" t="s">
        <v>13987</v>
      </c>
      <c r="K905" s="10" t="s">
        <v>14007</v>
      </c>
      <c r="L905" s="98">
        <f>IFERROR(VLOOKUP($F905&amp;$C905,Sales!$J:$W,9,0),0)</f>
        <v>0</v>
      </c>
      <c r="M905" s="98">
        <f>IFERROR(VLOOKUP($F905&amp;$C905,Sales!$J:$W,10,0),0)</f>
        <v>0</v>
      </c>
      <c r="N905" s="98">
        <f>IFERROR(VLOOKUP($F905&amp;$C905,Sales!$J:$W,11,0),0)</f>
        <v>0</v>
      </c>
      <c r="O905" s="98">
        <f>IFERROR(VLOOKUP($F905&amp;$C905,Sales!$J:$W,12,0),0)</f>
        <v>0</v>
      </c>
      <c r="P905" s="98">
        <f>IFERROR(VLOOKUP($F905&amp;$C905,Sales!$J:$W,13,0),0)</f>
        <v>0</v>
      </c>
      <c r="Q905" s="98">
        <f>IFERROR(VLOOKUP($F905&amp;$C905,Sales!$A:$H,7,0),0)</f>
        <v>0</v>
      </c>
      <c r="R905" s="41">
        <f t="shared" si="28"/>
        <v>1</v>
      </c>
      <c r="S905" s="15">
        <v>1</v>
      </c>
      <c r="T905" s="15"/>
      <c r="U905" s="15"/>
      <c r="V905" s="15">
        <v>1</v>
      </c>
      <c r="W905" s="15">
        <v>1</v>
      </c>
      <c r="X905" s="15">
        <v>1</v>
      </c>
      <c r="Y905" s="41">
        <v>1</v>
      </c>
      <c r="Z905" s="41">
        <v>1</v>
      </c>
      <c r="AA905" s="41"/>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93"/>
      <c r="AZ905" s="10">
        <v>1</v>
      </c>
      <c r="BA905" s="92" t="s">
        <v>22</v>
      </c>
      <c r="BB905" t="s">
        <v>23</v>
      </c>
      <c r="BD905" s="94" t="str">
        <f t="shared" si="29"/>
        <v>01/396129511FBukalapak</v>
      </c>
    </row>
    <row r="906" spans="2:58" s="92" customFormat="1" ht="13.5" customHeight="1" x14ac:dyDescent="0.35">
      <c r="B906" s="10" t="s">
        <v>17</v>
      </c>
      <c r="C906" s="10" t="s">
        <v>2657</v>
      </c>
      <c r="D906" s="10" t="s">
        <v>65</v>
      </c>
      <c r="E906" s="10" t="s">
        <v>66</v>
      </c>
      <c r="F906" s="10" t="s">
        <v>11280</v>
      </c>
      <c r="G906" s="137" t="s">
        <v>11280</v>
      </c>
      <c r="H906" s="10"/>
      <c r="I906" s="10" t="s">
        <v>2180</v>
      </c>
      <c r="J906" s="10" t="s">
        <v>13988</v>
      </c>
      <c r="K906" s="10" t="s">
        <v>14008</v>
      </c>
      <c r="L906" s="98">
        <f>IFERROR(VLOOKUP($F906&amp;$C906,Sales!$J:$W,9,0),0)</f>
        <v>0</v>
      </c>
      <c r="M906" s="98">
        <f>IFERROR(VLOOKUP($F906&amp;$C906,Sales!$J:$W,10,0),0)</f>
        <v>0</v>
      </c>
      <c r="N906" s="98">
        <f>IFERROR(VLOOKUP($F906&amp;$C906,Sales!$J:$W,11,0),0)</f>
        <v>0</v>
      </c>
      <c r="O906" s="98">
        <f>IFERROR(VLOOKUP($F906&amp;$C906,Sales!$J:$W,12,0),0)</f>
        <v>0</v>
      </c>
      <c r="P906" s="98">
        <f>IFERROR(VLOOKUP($F906&amp;$C906,Sales!$J:$W,13,0),0)</f>
        <v>0</v>
      </c>
      <c r="Q906" s="98">
        <f>IFERROR(VLOOKUP($F906&amp;$C906,Sales!$A:$H,7,0),0)</f>
        <v>0</v>
      </c>
      <c r="R906" s="41">
        <f t="shared" si="28"/>
        <v>1</v>
      </c>
      <c r="S906" s="15">
        <v>1</v>
      </c>
      <c r="T906" s="15"/>
      <c r="U906" s="15"/>
      <c r="V906" s="15">
        <v>1</v>
      </c>
      <c r="W906" s="15">
        <v>1</v>
      </c>
      <c r="X906" s="15">
        <v>1</v>
      </c>
      <c r="Y906" s="41">
        <v>1</v>
      </c>
      <c r="Z906" s="41">
        <v>1</v>
      </c>
      <c r="AA906" s="41"/>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93"/>
      <c r="AZ906" s="10">
        <v>1</v>
      </c>
      <c r="BA906" s="92" t="s">
        <v>22</v>
      </c>
      <c r="BB906" t="s">
        <v>23</v>
      </c>
      <c r="BD906" s="94" t="str">
        <f t="shared" si="29"/>
        <v>01/396129511GBukalapak</v>
      </c>
    </row>
    <row r="907" spans="2:58" s="92" customFormat="1" ht="13.5" customHeight="1" x14ac:dyDescent="0.35">
      <c r="B907" s="10" t="s">
        <v>17</v>
      </c>
      <c r="C907" s="10" t="s">
        <v>2657</v>
      </c>
      <c r="D907" s="10" t="s">
        <v>65</v>
      </c>
      <c r="E907" s="10" t="s">
        <v>66</v>
      </c>
      <c r="F907" s="10" t="s">
        <v>101</v>
      </c>
      <c r="G907" s="137" t="s">
        <v>101</v>
      </c>
      <c r="H907" s="10"/>
      <c r="I907" s="10" t="s">
        <v>102</v>
      </c>
      <c r="J907" s="10" t="s">
        <v>13989</v>
      </c>
      <c r="K907" s="10" t="s">
        <v>14009</v>
      </c>
      <c r="L907" s="98">
        <f>IFERROR(VLOOKUP($F907&amp;$C907,Sales!$J:$W,9,0),0)</f>
        <v>0</v>
      </c>
      <c r="M907" s="98">
        <f>IFERROR(VLOOKUP($F907&amp;$C907,Sales!$J:$W,10,0),0)</f>
        <v>0</v>
      </c>
      <c r="N907" s="98">
        <f>IFERROR(VLOOKUP($F907&amp;$C907,Sales!$J:$W,11,0),0)</f>
        <v>0</v>
      </c>
      <c r="O907" s="98">
        <f>IFERROR(VLOOKUP($F907&amp;$C907,Sales!$J:$W,12,0),0)</f>
        <v>0</v>
      </c>
      <c r="P907" s="98">
        <f>IFERROR(VLOOKUP($F907&amp;$C907,Sales!$J:$W,13,0),0)</f>
        <v>0</v>
      </c>
      <c r="Q907" s="98">
        <f>IFERROR(VLOOKUP($F907&amp;$C907,Sales!$A:$H,7,0),0)</f>
        <v>0</v>
      </c>
      <c r="R907" s="41" t="str">
        <f t="shared" si="28"/>
        <v>ERROR</v>
      </c>
      <c r="S907" s="15"/>
      <c r="T907" s="15"/>
      <c r="U907" s="15"/>
      <c r="V907" s="15"/>
      <c r="W907" s="15"/>
      <c r="X907" s="15"/>
      <c r="Y907" s="93"/>
      <c r="Z907" s="41"/>
      <c r="AA907" s="41"/>
      <c r="AB907" s="15"/>
      <c r="AC907" s="15"/>
      <c r="AD907" s="15"/>
      <c r="AE907" s="15"/>
      <c r="AF907" s="15"/>
      <c r="AG907" s="15"/>
      <c r="AH907" s="15"/>
      <c r="AI907" s="15"/>
      <c r="AJ907" s="41"/>
      <c r="AK907" s="15"/>
      <c r="AL907" s="15"/>
      <c r="AM907" s="15"/>
      <c r="AN907" s="15"/>
      <c r="AO907" s="15"/>
      <c r="AP907" s="15"/>
      <c r="AQ907" s="15"/>
      <c r="AR907" s="15"/>
      <c r="AS907" s="15"/>
      <c r="AT907" s="15"/>
      <c r="AU907" s="15"/>
      <c r="AV907" s="15"/>
      <c r="AW907" s="15"/>
      <c r="AX907" s="15"/>
      <c r="AY907" s="93"/>
      <c r="AZ907" s="10">
        <v>1</v>
      </c>
      <c r="BA907" s="92" t="s">
        <v>22</v>
      </c>
      <c r="BB907" t="s">
        <v>88</v>
      </c>
      <c r="BD907" s="94" t="str">
        <f t="shared" si="29"/>
        <v>01/326127305ABukalapak</v>
      </c>
      <c r="BE907" s="115">
        <v>44963</v>
      </c>
      <c r="BF907" s="92" t="s">
        <v>14799</v>
      </c>
    </row>
    <row r="908" spans="2:58" s="92" customFormat="1" ht="13.5" customHeight="1" x14ac:dyDescent="0.35">
      <c r="B908" s="10" t="s">
        <v>17</v>
      </c>
      <c r="C908" s="10" t="s">
        <v>2657</v>
      </c>
      <c r="D908" s="10" t="s">
        <v>65</v>
      </c>
      <c r="E908" s="10" t="s">
        <v>66</v>
      </c>
      <c r="F908" s="10" t="s">
        <v>2170</v>
      </c>
      <c r="G908" s="137" t="s">
        <v>2170</v>
      </c>
      <c r="H908" s="10"/>
      <c r="I908" s="10" t="s">
        <v>6211</v>
      </c>
      <c r="J908" s="10" t="s">
        <v>13990</v>
      </c>
      <c r="K908" s="10" t="s">
        <v>14010</v>
      </c>
      <c r="L908" s="98">
        <f>IFERROR(VLOOKUP($F908&amp;$C908,Sales!$J:$W,9,0),0)</f>
        <v>0</v>
      </c>
      <c r="M908" s="98">
        <f>IFERROR(VLOOKUP($F908&amp;$C908,Sales!$J:$W,10,0),0)</f>
        <v>0</v>
      </c>
      <c r="N908" s="98">
        <f>IFERROR(VLOOKUP($F908&amp;$C908,Sales!$J:$W,11,0),0)</f>
        <v>0</v>
      </c>
      <c r="O908" s="98">
        <f>IFERROR(VLOOKUP($F908&amp;$C908,Sales!$J:$W,12,0),0)</f>
        <v>0</v>
      </c>
      <c r="P908" s="98">
        <f>IFERROR(VLOOKUP($F908&amp;$C908,Sales!$J:$W,13,0),0)</f>
        <v>0</v>
      </c>
      <c r="Q908" s="98">
        <f>IFERROR(VLOOKUP($F908&amp;$C908,Sales!$A:$H,7,0),0)</f>
        <v>0</v>
      </c>
      <c r="R908" s="41" t="str">
        <f t="shared" si="28"/>
        <v>ERROR</v>
      </c>
      <c r="S908" s="15"/>
      <c r="T908" s="15"/>
      <c r="U908" s="15"/>
      <c r="V908" s="15"/>
      <c r="W908" s="15"/>
      <c r="X908" s="15"/>
      <c r="Y908" s="41"/>
      <c r="Z908" s="41"/>
      <c r="AA908" s="41"/>
      <c r="AB908" s="15"/>
      <c r="AC908" s="15"/>
      <c r="AD908" s="15"/>
      <c r="AE908" s="15"/>
      <c r="AF908" s="15"/>
      <c r="AG908" s="15"/>
      <c r="AH908" s="15"/>
      <c r="AI908" s="15"/>
      <c r="AJ908" s="41"/>
      <c r="AK908" s="15"/>
      <c r="AL908" s="15"/>
      <c r="AM908" s="15"/>
      <c r="AN908" s="15"/>
      <c r="AO908" s="15"/>
      <c r="AP908" s="15"/>
      <c r="AQ908" s="15"/>
      <c r="AR908" s="15"/>
      <c r="AS908" s="15"/>
      <c r="AT908" s="15"/>
      <c r="AU908" s="15"/>
      <c r="AV908" s="15"/>
      <c r="AW908" s="15"/>
      <c r="AX908" s="15"/>
      <c r="AY908" s="93"/>
      <c r="AZ908" s="10">
        <v>1</v>
      </c>
      <c r="BA908" s="92" t="s">
        <v>22</v>
      </c>
      <c r="BB908" t="s">
        <v>88</v>
      </c>
      <c r="BD908" s="94" t="str">
        <f t="shared" si="29"/>
        <v>01/396129502PBukalapak</v>
      </c>
      <c r="BE908" s="1">
        <v>45019</v>
      </c>
      <c r="BF908" t="s">
        <v>16754</v>
      </c>
    </row>
    <row r="909" spans="2:58" s="92" customFormat="1" ht="13.5" customHeight="1" x14ac:dyDescent="0.35">
      <c r="B909" s="10" t="s">
        <v>17</v>
      </c>
      <c r="C909" s="10" t="s">
        <v>2657</v>
      </c>
      <c r="D909" s="10" t="s">
        <v>65</v>
      </c>
      <c r="E909" s="10" t="s">
        <v>66</v>
      </c>
      <c r="F909" s="10" t="s">
        <v>2117</v>
      </c>
      <c r="G909" s="137" t="s">
        <v>2117</v>
      </c>
      <c r="H909" s="10"/>
      <c r="I909" s="10" t="s">
        <v>6207</v>
      </c>
      <c r="J909" s="10" t="s">
        <v>13991</v>
      </c>
      <c r="K909" s="10" t="s">
        <v>14011</v>
      </c>
      <c r="L909" s="98">
        <f>IFERROR(VLOOKUP($F909&amp;$C909,Sales!$J:$W,9,0),0)</f>
        <v>0</v>
      </c>
      <c r="M909" s="98">
        <f>IFERROR(VLOOKUP($F909&amp;$C909,Sales!$J:$W,10,0),0)</f>
        <v>0</v>
      </c>
      <c r="N909" s="98">
        <f>IFERROR(VLOOKUP($F909&amp;$C909,Sales!$J:$W,11,0),0)</f>
        <v>0</v>
      </c>
      <c r="O909" s="98">
        <f>IFERROR(VLOOKUP($F909&amp;$C909,Sales!$J:$W,12,0),0)</f>
        <v>0</v>
      </c>
      <c r="P909" s="98">
        <f>IFERROR(VLOOKUP($F909&amp;$C909,Sales!$J:$W,13,0),0)</f>
        <v>0</v>
      </c>
      <c r="Q909" s="98">
        <f>IFERROR(VLOOKUP($F909&amp;$C909,Sales!$A:$H,7,0),0)</f>
        <v>0</v>
      </c>
      <c r="R909" s="41" t="str">
        <f t="shared" si="28"/>
        <v>ERROR</v>
      </c>
      <c r="S909" s="15"/>
      <c r="T909" s="15"/>
      <c r="U909" s="15"/>
      <c r="V909" s="15"/>
      <c r="W909" s="15"/>
      <c r="X909" s="15"/>
      <c r="Y909" s="41"/>
      <c r="Z909" s="41"/>
      <c r="AA909" s="41"/>
      <c r="AB909" s="15"/>
      <c r="AC909" s="15"/>
      <c r="AD909" s="15"/>
      <c r="AE909" s="15"/>
      <c r="AF909" s="15"/>
      <c r="AG909" s="15"/>
      <c r="AH909" s="15"/>
      <c r="AI909" s="15"/>
      <c r="AJ909" s="41"/>
      <c r="AK909" s="15"/>
      <c r="AL909" s="15"/>
      <c r="AM909" s="15"/>
      <c r="AN909" s="15"/>
      <c r="AO909" s="15"/>
      <c r="AP909" s="15"/>
      <c r="AQ909" s="15"/>
      <c r="AR909" s="15"/>
      <c r="AS909" s="15"/>
      <c r="AT909" s="15"/>
      <c r="AU909" s="15"/>
      <c r="AV909" s="15"/>
      <c r="AW909" s="15"/>
      <c r="AX909" s="15"/>
      <c r="AY909" s="93"/>
      <c r="AZ909" s="10">
        <v>1</v>
      </c>
      <c r="BA909" s="92" t="s">
        <v>22</v>
      </c>
      <c r="BB909" t="s">
        <v>88</v>
      </c>
      <c r="BD909" s="94" t="str">
        <f t="shared" si="29"/>
        <v>01/396129502QBukalapak</v>
      </c>
      <c r="BE909" s="1">
        <v>45019</v>
      </c>
      <c r="BF909" t="s">
        <v>16754</v>
      </c>
    </row>
    <row r="910" spans="2:58" s="92" customFormat="1" ht="13.5" customHeight="1" x14ac:dyDescent="0.35">
      <c r="B910" s="10" t="s">
        <v>17</v>
      </c>
      <c r="C910" s="10" t="s">
        <v>2657</v>
      </c>
      <c r="D910" s="10" t="s">
        <v>65</v>
      </c>
      <c r="E910" s="10" t="s">
        <v>66</v>
      </c>
      <c r="F910" s="10" t="s">
        <v>2253</v>
      </c>
      <c r="G910" s="137" t="s">
        <v>2253</v>
      </c>
      <c r="H910" s="10"/>
      <c r="I910" s="10" t="s">
        <v>6218</v>
      </c>
      <c r="J910" s="10" t="s">
        <v>13992</v>
      </c>
      <c r="K910" s="10" t="s">
        <v>14012</v>
      </c>
      <c r="L910" s="98">
        <f>IFERROR(VLOOKUP($F910&amp;$C910,Sales!$J:$W,9,0),0)</f>
        <v>0</v>
      </c>
      <c r="M910" s="98">
        <f>IFERROR(VLOOKUP($F910&amp;$C910,Sales!$J:$W,10,0),0)</f>
        <v>0</v>
      </c>
      <c r="N910" s="98">
        <f>IFERROR(VLOOKUP($F910&amp;$C910,Sales!$J:$W,11,0),0)</f>
        <v>0</v>
      </c>
      <c r="O910" s="98">
        <f>IFERROR(VLOOKUP($F910&amp;$C910,Sales!$J:$W,12,0),0)</f>
        <v>0</v>
      </c>
      <c r="P910" s="98">
        <f>IFERROR(VLOOKUP($F910&amp;$C910,Sales!$J:$W,13,0),0)</f>
        <v>0</v>
      </c>
      <c r="Q910" s="98">
        <f>IFERROR(VLOOKUP($F910&amp;$C910,Sales!$A:$H,7,0),0)</f>
        <v>0</v>
      </c>
      <c r="R910" s="41" t="str">
        <f t="shared" si="28"/>
        <v>ERROR</v>
      </c>
      <c r="S910" s="15"/>
      <c r="T910" s="15"/>
      <c r="U910" s="15"/>
      <c r="V910" s="15"/>
      <c r="W910" s="15"/>
      <c r="X910" s="15"/>
      <c r="Y910" s="41"/>
      <c r="Z910" s="41"/>
      <c r="AA910" s="41"/>
      <c r="AB910" s="15"/>
      <c r="AC910" s="15"/>
      <c r="AD910" s="15"/>
      <c r="AE910" s="15"/>
      <c r="AF910" s="15"/>
      <c r="AG910" s="15"/>
      <c r="AH910" s="15"/>
      <c r="AI910" s="15"/>
      <c r="AJ910" s="41"/>
      <c r="AK910" s="15"/>
      <c r="AL910" s="15"/>
      <c r="AM910" s="15"/>
      <c r="AN910" s="15"/>
      <c r="AO910" s="15"/>
      <c r="AP910" s="15"/>
      <c r="AQ910" s="15"/>
      <c r="AR910" s="15"/>
      <c r="AS910" s="15"/>
      <c r="AT910" s="15"/>
      <c r="AU910" s="15"/>
      <c r="AV910" s="15"/>
      <c r="AW910" s="15"/>
      <c r="AX910" s="15"/>
      <c r="AY910" s="93"/>
      <c r="AZ910" s="10">
        <v>1</v>
      </c>
      <c r="BA910" s="92" t="s">
        <v>22</v>
      </c>
      <c r="BB910" t="s">
        <v>88</v>
      </c>
      <c r="BD910" s="94" t="str">
        <f t="shared" si="29"/>
        <v>01/396129505JBukalapak</v>
      </c>
      <c r="BE910" s="1">
        <v>45019</v>
      </c>
      <c r="BF910" t="s">
        <v>16754</v>
      </c>
    </row>
    <row r="911" spans="2:58" ht="13.5" customHeight="1" x14ac:dyDescent="0.35">
      <c r="B911" s="10" t="s">
        <v>17</v>
      </c>
      <c r="C911" s="10" t="s">
        <v>2305</v>
      </c>
      <c r="D911" s="10" t="s">
        <v>455</v>
      </c>
      <c r="E911" s="10" t="s">
        <v>456</v>
      </c>
      <c r="F911" s="10" t="s">
        <v>1274</v>
      </c>
      <c r="G911" s="137" t="s">
        <v>9247</v>
      </c>
      <c r="H911" s="10"/>
      <c r="I911" s="10" t="s">
        <v>1275</v>
      </c>
      <c r="J911" s="10" t="s">
        <v>15808</v>
      </c>
      <c r="K911" s="10" t="s">
        <v>9248</v>
      </c>
      <c r="L911" s="98">
        <f>IFERROR(VLOOKUP($F911&amp;$C911,Sales!$J:$W,9,0),0)</f>
        <v>0</v>
      </c>
      <c r="M911" s="98">
        <f>IFERROR(VLOOKUP($F911&amp;$C911,Sales!$J:$W,10,0),0)</f>
        <v>0</v>
      </c>
      <c r="N911" s="98">
        <f>IFERROR(VLOOKUP($F911&amp;$C911,Sales!$J:$W,11,0),0)</f>
        <v>0</v>
      </c>
      <c r="O911" s="98">
        <f>IFERROR(VLOOKUP($F911&amp;$C911,Sales!$J:$W,12,0),0)</f>
        <v>0</v>
      </c>
      <c r="P911" s="98">
        <f>IFERROR(VLOOKUP($F911&amp;$C911,Sales!$J:$W,13,0),0)</f>
        <v>0</v>
      </c>
      <c r="Q911" s="98">
        <f>IFERROR(VLOOKUP($F911&amp;$C911,Sales!$A:$H,7,0),0)</f>
        <v>0</v>
      </c>
      <c r="R911" s="41" t="str">
        <f t="shared" si="28"/>
        <v>ERROR</v>
      </c>
      <c r="S911" s="15"/>
      <c r="T911" s="15"/>
      <c r="U911" s="15"/>
      <c r="V911" s="15"/>
      <c r="W911" s="15"/>
      <c r="X911" s="15"/>
      <c r="Y911" s="41"/>
      <c r="Z911" s="41"/>
      <c r="AA911" s="41"/>
      <c r="AB911" s="15"/>
      <c r="AC911" s="15"/>
      <c r="AD911" s="15"/>
      <c r="AE911" s="15"/>
      <c r="AF911" s="15"/>
      <c r="AG911" s="15"/>
      <c r="AH911" s="15"/>
      <c r="AI911" s="15"/>
      <c r="AJ911" s="41"/>
      <c r="AK911" s="15"/>
      <c r="AL911" s="15"/>
      <c r="AM911" s="15"/>
      <c r="AN911" s="15"/>
      <c r="AO911" s="15"/>
      <c r="AP911" s="15"/>
      <c r="AQ911" s="15"/>
      <c r="AR911" s="15"/>
      <c r="AS911" s="15"/>
      <c r="AT911" s="15"/>
      <c r="AU911" s="15"/>
      <c r="AV911" s="15"/>
      <c r="AW911" s="15"/>
      <c r="AX911" s="15"/>
      <c r="AY911" s="15"/>
      <c r="AZ911" s="10">
        <v>1</v>
      </c>
      <c r="BA911" t="s">
        <v>22</v>
      </c>
      <c r="BB911" t="s">
        <v>88</v>
      </c>
      <c r="BD911" s="39" t="str">
        <f t="shared" si="29"/>
        <v>01/395029501DBlibli Non Jabodetabek</v>
      </c>
    </row>
    <row r="912" spans="2:58" ht="13.5" customHeight="1" x14ac:dyDescent="0.35">
      <c r="B912" s="10" t="s">
        <v>17</v>
      </c>
      <c r="C912" s="10" t="s">
        <v>2305</v>
      </c>
      <c r="D912" s="10" t="s">
        <v>455</v>
      </c>
      <c r="E912" s="10" t="s">
        <v>456</v>
      </c>
      <c r="F912" s="10" t="s">
        <v>545</v>
      </c>
      <c r="G912" s="137" t="s">
        <v>9249</v>
      </c>
      <c r="H912" s="10"/>
      <c r="I912" s="10" t="s">
        <v>2291</v>
      </c>
      <c r="J912" s="10" t="s">
        <v>15809</v>
      </c>
      <c r="K912" s="10" t="s">
        <v>9250</v>
      </c>
      <c r="L912" s="98">
        <f>IFERROR(VLOOKUP($F912&amp;$C912,Sales!$J:$W,9,0),0)</f>
        <v>0</v>
      </c>
      <c r="M912" s="98">
        <f>IFERROR(VLOOKUP($F912&amp;$C912,Sales!$J:$W,10,0),0)</f>
        <v>0</v>
      </c>
      <c r="N912" s="98">
        <f>IFERROR(VLOOKUP($F912&amp;$C912,Sales!$J:$W,11,0),0)</f>
        <v>0</v>
      </c>
      <c r="O912" s="98">
        <f>IFERROR(VLOOKUP($F912&amp;$C912,Sales!$J:$W,12,0),0)</f>
        <v>0</v>
      </c>
      <c r="P912" s="98">
        <f>IFERROR(VLOOKUP($F912&amp;$C912,Sales!$J:$W,13,0),0)</f>
        <v>0</v>
      </c>
      <c r="Q912" s="98">
        <f>IFERROR(VLOOKUP($F912&amp;$C912,Sales!$A:$H,7,0),0)</f>
        <v>0</v>
      </c>
      <c r="R912" s="41" t="str">
        <f t="shared" si="28"/>
        <v>ERROR</v>
      </c>
      <c r="S912" s="15"/>
      <c r="T912" s="15"/>
      <c r="U912" s="15"/>
      <c r="V912" s="15"/>
      <c r="W912" s="15"/>
      <c r="X912" s="15"/>
      <c r="Y912" s="41"/>
      <c r="Z912" s="41"/>
      <c r="AA912" s="41"/>
      <c r="AB912" s="15"/>
      <c r="AC912" s="15"/>
      <c r="AD912" s="15"/>
      <c r="AE912" s="15"/>
      <c r="AF912" s="15"/>
      <c r="AG912" s="15"/>
      <c r="AH912" s="15"/>
      <c r="AI912" s="15"/>
      <c r="AJ912" s="41"/>
      <c r="AK912" s="15"/>
      <c r="AL912" s="15"/>
      <c r="AM912" s="15"/>
      <c r="AN912" s="15"/>
      <c r="AO912" s="15"/>
      <c r="AP912" s="15"/>
      <c r="AQ912" s="15"/>
      <c r="AR912" s="15"/>
      <c r="AS912" s="15"/>
      <c r="AT912" s="15"/>
      <c r="AU912" s="15"/>
      <c r="AV912" s="15"/>
      <c r="AW912" s="15"/>
      <c r="AX912" s="15"/>
      <c r="AY912" s="15"/>
      <c r="AZ912" s="10">
        <v>1</v>
      </c>
      <c r="BA912" t="s">
        <v>22</v>
      </c>
      <c r="BB912" t="s">
        <v>88</v>
      </c>
      <c r="BD912" s="39" t="str">
        <f t="shared" si="29"/>
        <v>01/395030001BBlibli Non Jabodetabek</v>
      </c>
    </row>
    <row r="913" spans="2:58" ht="13.5" customHeight="1" x14ac:dyDescent="0.35">
      <c r="B913" s="10" t="s">
        <v>17</v>
      </c>
      <c r="C913" s="10" t="s">
        <v>2305</v>
      </c>
      <c r="D913" s="10" t="s">
        <v>455</v>
      </c>
      <c r="E913" s="10" t="s">
        <v>456</v>
      </c>
      <c r="F913" s="10" t="s">
        <v>490</v>
      </c>
      <c r="G913" s="137" t="s">
        <v>9251</v>
      </c>
      <c r="H913" s="10"/>
      <c r="I913" s="10" t="s">
        <v>491</v>
      </c>
      <c r="J913" s="10" t="s">
        <v>15810</v>
      </c>
      <c r="K913" s="10" t="s">
        <v>9252</v>
      </c>
      <c r="L913" s="98">
        <f>IFERROR(VLOOKUP($F913&amp;$C913,Sales!$J:$W,9,0),0)</f>
        <v>0</v>
      </c>
      <c r="M913" s="98">
        <f>IFERROR(VLOOKUP($F913&amp;$C913,Sales!$J:$W,10,0),0)</f>
        <v>0</v>
      </c>
      <c r="N913" s="98">
        <f>IFERROR(VLOOKUP($F913&amp;$C913,Sales!$J:$W,11,0),0)</f>
        <v>0</v>
      </c>
      <c r="O913" s="98">
        <f>IFERROR(VLOOKUP($F913&amp;$C913,Sales!$J:$W,12,0),0)</f>
        <v>0</v>
      </c>
      <c r="P913" s="98">
        <f>IFERROR(VLOOKUP($F913&amp;$C913,Sales!$J:$W,13,0),0)</f>
        <v>0</v>
      </c>
      <c r="Q913" s="98">
        <f>IFERROR(VLOOKUP($F913&amp;$C913,Sales!$A:$H,7,0),0)</f>
        <v>0</v>
      </c>
      <c r="R913" s="41" t="str">
        <f t="shared" si="28"/>
        <v>ERROR</v>
      </c>
      <c r="S913" s="15"/>
      <c r="T913" s="15"/>
      <c r="U913" s="15"/>
      <c r="V913" s="15"/>
      <c r="W913" s="15"/>
      <c r="X913" s="15"/>
      <c r="Y913" s="41"/>
      <c r="Z913" s="41"/>
      <c r="AA913" s="41"/>
      <c r="AB913" s="15"/>
      <c r="AC913" s="15"/>
      <c r="AD913" s="15"/>
      <c r="AE913" s="15"/>
      <c r="AF913" s="15"/>
      <c r="AG913" s="15"/>
      <c r="AH913" s="15"/>
      <c r="AI913" s="15"/>
      <c r="AJ913" s="41"/>
      <c r="AK913" s="15"/>
      <c r="AL913" s="15"/>
      <c r="AM913" s="15"/>
      <c r="AN913" s="15"/>
      <c r="AO913" s="15"/>
      <c r="AP913" s="15"/>
      <c r="AQ913" s="15"/>
      <c r="AR913" s="15"/>
      <c r="AS913" s="15"/>
      <c r="AT913" s="15"/>
      <c r="AU913" s="15"/>
      <c r="AV913" s="15"/>
      <c r="AW913" s="15"/>
      <c r="AX913" s="15"/>
      <c r="AY913" s="15"/>
      <c r="AZ913" s="10">
        <v>1</v>
      </c>
      <c r="BA913" t="s">
        <v>22</v>
      </c>
      <c r="BB913" t="s">
        <v>88</v>
      </c>
      <c r="BD913" s="39" t="str">
        <f t="shared" si="29"/>
        <v>01/395029501IBlibli Non Jabodetabek</v>
      </c>
    </row>
    <row r="914" spans="2:58" ht="13.5" customHeight="1" x14ac:dyDescent="0.35">
      <c r="B914" s="10" t="s">
        <v>17</v>
      </c>
      <c r="C914" s="10" t="s">
        <v>2305</v>
      </c>
      <c r="D914" s="10" t="s">
        <v>455</v>
      </c>
      <c r="E914" s="10" t="s">
        <v>456</v>
      </c>
      <c r="F914" s="10" t="s">
        <v>483</v>
      </c>
      <c r="G914" s="137" t="s">
        <v>9253</v>
      </c>
      <c r="H914" s="10"/>
      <c r="I914" s="10" t="s">
        <v>484</v>
      </c>
      <c r="J914" s="10" t="s">
        <v>15811</v>
      </c>
      <c r="K914" s="10" t="s">
        <v>9254</v>
      </c>
      <c r="L914" s="98">
        <f>IFERROR(VLOOKUP($F914&amp;$C914,Sales!$J:$W,9,0),0)</f>
        <v>0</v>
      </c>
      <c r="M914" s="98">
        <f>IFERROR(VLOOKUP($F914&amp;$C914,Sales!$J:$W,10,0),0)</f>
        <v>0</v>
      </c>
      <c r="N914" s="98">
        <f>IFERROR(VLOOKUP($F914&amp;$C914,Sales!$J:$W,11,0),0)</f>
        <v>0</v>
      </c>
      <c r="O914" s="98">
        <f>IFERROR(VLOOKUP($F914&amp;$C914,Sales!$J:$W,12,0),0)</f>
        <v>0</v>
      </c>
      <c r="P914" s="98">
        <f>IFERROR(VLOOKUP($F914&amp;$C914,Sales!$J:$W,13,0),0)</f>
        <v>0</v>
      </c>
      <c r="Q914" s="98">
        <f>IFERROR(VLOOKUP($F914&amp;$C914,Sales!$A:$H,7,0),0)</f>
        <v>0</v>
      </c>
      <c r="R914" s="41" t="str">
        <f t="shared" si="28"/>
        <v>ERROR</v>
      </c>
      <c r="S914" s="15"/>
      <c r="T914" s="15"/>
      <c r="U914" s="15"/>
      <c r="V914" s="15"/>
      <c r="W914" s="15"/>
      <c r="X914" s="15"/>
      <c r="Y914" s="41"/>
      <c r="Z914" s="41"/>
      <c r="AA914" s="41"/>
      <c r="AB914" s="15"/>
      <c r="AC914" s="15"/>
      <c r="AD914" s="15"/>
      <c r="AE914" s="15"/>
      <c r="AF914" s="15"/>
      <c r="AG914" s="15"/>
      <c r="AH914" s="15"/>
      <c r="AI914" s="15"/>
      <c r="AJ914" s="41"/>
      <c r="AK914" s="15"/>
      <c r="AL914" s="15"/>
      <c r="AM914" s="15"/>
      <c r="AN914" s="15"/>
      <c r="AO914" s="15"/>
      <c r="AP914" s="15"/>
      <c r="AQ914" s="15"/>
      <c r="AR914" s="15"/>
      <c r="AS914" s="15"/>
      <c r="AT914" s="15"/>
      <c r="AU914" s="15"/>
      <c r="AV914" s="15"/>
      <c r="AW914" s="15"/>
      <c r="AX914" s="15"/>
      <c r="AY914" s="15"/>
      <c r="AZ914" s="10">
        <v>1</v>
      </c>
      <c r="BA914" t="s">
        <v>22</v>
      </c>
      <c r="BB914" t="s">
        <v>88</v>
      </c>
      <c r="BD914" s="39" t="str">
        <f t="shared" si="29"/>
        <v>01/225026509ZBlibli Non Jabodetabek</v>
      </c>
    </row>
    <row r="915" spans="2:58" ht="13.5" customHeight="1" x14ac:dyDescent="0.35">
      <c r="B915" s="10" t="s">
        <v>17</v>
      </c>
      <c r="C915" s="10" t="s">
        <v>2305</v>
      </c>
      <c r="D915" s="10" t="s">
        <v>455</v>
      </c>
      <c r="E915" s="10" t="s">
        <v>456</v>
      </c>
      <c r="F915" s="10" t="s">
        <v>481</v>
      </c>
      <c r="G915" s="137" t="s">
        <v>9255</v>
      </c>
      <c r="H915" s="10"/>
      <c r="I915" s="10" t="s">
        <v>482</v>
      </c>
      <c r="J915" s="10" t="s">
        <v>15812</v>
      </c>
      <c r="K915" s="10" t="s">
        <v>9256</v>
      </c>
      <c r="L915" s="98">
        <f>IFERROR(VLOOKUP($F915&amp;$C915,Sales!$J:$W,9,0),0)</f>
        <v>0</v>
      </c>
      <c r="M915" s="98">
        <f>IFERROR(VLOOKUP($F915&amp;$C915,Sales!$J:$W,10,0),0)</f>
        <v>0</v>
      </c>
      <c r="N915" s="98">
        <f>IFERROR(VLOOKUP($F915&amp;$C915,Sales!$J:$W,11,0),0)</f>
        <v>0</v>
      </c>
      <c r="O915" s="98">
        <f>IFERROR(VLOOKUP($F915&amp;$C915,Sales!$J:$W,12,0),0)</f>
        <v>0</v>
      </c>
      <c r="P915" s="98">
        <f>IFERROR(VLOOKUP($F915&amp;$C915,Sales!$J:$W,13,0),0)</f>
        <v>0</v>
      </c>
      <c r="Q915" s="98">
        <f>IFERROR(VLOOKUP($F915&amp;$C915,Sales!$A:$H,7,0),0)</f>
        <v>0</v>
      </c>
      <c r="R915" s="41" t="str">
        <f t="shared" si="28"/>
        <v>ERROR</v>
      </c>
      <c r="S915" s="15"/>
      <c r="T915" s="15"/>
      <c r="U915" s="15"/>
      <c r="V915" s="15"/>
      <c r="W915" s="15"/>
      <c r="X915" s="15"/>
      <c r="Y915" s="41"/>
      <c r="Z915" s="41"/>
      <c r="AA915" s="41"/>
      <c r="AB915" s="15"/>
      <c r="AC915" s="15"/>
      <c r="AD915" s="15"/>
      <c r="AE915" s="15"/>
      <c r="AF915" s="15"/>
      <c r="AG915" s="15"/>
      <c r="AH915" s="15"/>
      <c r="AI915" s="15"/>
      <c r="AJ915" s="41"/>
      <c r="AK915" s="15"/>
      <c r="AL915" s="15"/>
      <c r="AM915" s="15"/>
      <c r="AN915" s="15"/>
      <c r="AO915" s="15"/>
      <c r="AP915" s="15"/>
      <c r="AQ915" s="15"/>
      <c r="AR915" s="15"/>
      <c r="AS915" s="15"/>
      <c r="AT915" s="15"/>
      <c r="AU915" s="15"/>
      <c r="AV915" s="15"/>
      <c r="AW915" s="15"/>
      <c r="AX915" s="15"/>
      <c r="AY915" s="15"/>
      <c r="AZ915" s="10">
        <v>1</v>
      </c>
      <c r="BA915" t="s">
        <v>22</v>
      </c>
      <c r="BB915" t="s">
        <v>88</v>
      </c>
      <c r="BD915" s="39" t="str">
        <f t="shared" si="29"/>
        <v>01/225026502QBlibli Non Jabodetabek</v>
      </c>
    </row>
    <row r="916" spans="2:58" ht="13.5" customHeight="1" x14ac:dyDescent="0.35">
      <c r="B916" s="10" t="s">
        <v>17</v>
      </c>
      <c r="C916" s="10" t="s">
        <v>2305</v>
      </c>
      <c r="D916" s="10" t="s">
        <v>455</v>
      </c>
      <c r="E916" s="10" t="s">
        <v>456</v>
      </c>
      <c r="F916" s="10" t="s">
        <v>494</v>
      </c>
      <c r="G916" s="137" t="s">
        <v>9257</v>
      </c>
      <c r="H916" s="10"/>
      <c r="I916" s="10" t="s">
        <v>495</v>
      </c>
      <c r="J916" s="10" t="s">
        <v>15813</v>
      </c>
      <c r="K916" s="10" t="s">
        <v>9258</v>
      </c>
      <c r="L916" s="98">
        <f>IFERROR(VLOOKUP($F916&amp;$C916,Sales!$J:$W,9,0),0)</f>
        <v>0</v>
      </c>
      <c r="M916" s="98">
        <f>IFERROR(VLOOKUP($F916&amp;$C916,Sales!$J:$W,10,0),0)</f>
        <v>0</v>
      </c>
      <c r="N916" s="98">
        <f>IFERROR(VLOOKUP($F916&amp;$C916,Sales!$J:$W,11,0),0)</f>
        <v>0</v>
      </c>
      <c r="O916" s="98">
        <f>IFERROR(VLOOKUP($F916&amp;$C916,Sales!$J:$W,12,0),0)</f>
        <v>0</v>
      </c>
      <c r="P916" s="98">
        <f>IFERROR(VLOOKUP($F916&amp;$C916,Sales!$J:$W,13,0),0)</f>
        <v>0</v>
      </c>
      <c r="Q916" s="98">
        <f>IFERROR(VLOOKUP($F916&amp;$C916,Sales!$A:$H,7,0),0)</f>
        <v>0</v>
      </c>
      <c r="R916" s="41" t="str">
        <f t="shared" si="28"/>
        <v>ERROR</v>
      </c>
      <c r="S916" s="15"/>
      <c r="T916" s="15"/>
      <c r="U916" s="15"/>
      <c r="V916" s="15"/>
      <c r="W916" s="15"/>
      <c r="X916" s="15"/>
      <c r="Y916" s="41"/>
      <c r="Z916" s="41"/>
      <c r="AA916" s="41"/>
      <c r="AB916" s="15"/>
      <c r="AC916" s="15"/>
      <c r="AD916" s="15"/>
      <c r="AE916" s="15"/>
      <c r="AF916" s="15"/>
      <c r="AG916" s="15"/>
      <c r="AH916" s="15"/>
      <c r="AI916" s="15"/>
      <c r="AJ916" s="41"/>
      <c r="AK916" s="15"/>
      <c r="AL916" s="15"/>
      <c r="AM916" s="15"/>
      <c r="AN916" s="15"/>
      <c r="AO916" s="15"/>
      <c r="AP916" s="15"/>
      <c r="AQ916" s="15"/>
      <c r="AR916" s="15"/>
      <c r="AS916" s="15"/>
      <c r="AT916" s="15"/>
      <c r="AU916" s="15"/>
      <c r="AV916" s="15"/>
      <c r="AW916" s="15"/>
      <c r="AX916" s="15"/>
      <c r="AY916" s="15"/>
      <c r="AZ916" s="10">
        <v>1</v>
      </c>
      <c r="BA916" t="s">
        <v>22</v>
      </c>
      <c r="BB916" t="s">
        <v>88</v>
      </c>
      <c r="BD916" s="39" t="str">
        <f t="shared" si="29"/>
        <v>01/225026509VBlibli Non Jabodetabek</v>
      </c>
    </row>
    <row r="917" spans="2:58" ht="13.5" customHeight="1" x14ac:dyDescent="0.35">
      <c r="B917" s="10" t="s">
        <v>17</v>
      </c>
      <c r="C917" s="10" t="s">
        <v>2305</v>
      </c>
      <c r="D917" s="10" t="s">
        <v>455</v>
      </c>
      <c r="E917" s="10" t="s">
        <v>456</v>
      </c>
      <c r="F917" s="10" t="s">
        <v>507</v>
      </c>
      <c r="G917" s="137" t="s">
        <v>9259</v>
      </c>
      <c r="H917" s="10"/>
      <c r="I917" s="10" t="s">
        <v>508</v>
      </c>
      <c r="J917" s="10" t="s">
        <v>15814</v>
      </c>
      <c r="K917" s="10" t="s">
        <v>9260</v>
      </c>
      <c r="L917" s="98">
        <f>IFERROR(VLOOKUP($F917&amp;$C917,Sales!$J:$W,9,0),0)</f>
        <v>0</v>
      </c>
      <c r="M917" s="98">
        <f>IFERROR(VLOOKUP($F917&amp;$C917,Sales!$J:$W,10,0),0)</f>
        <v>0</v>
      </c>
      <c r="N917" s="98">
        <f>IFERROR(VLOOKUP($F917&amp;$C917,Sales!$J:$W,11,0),0)</f>
        <v>0</v>
      </c>
      <c r="O917" s="98">
        <f>IFERROR(VLOOKUP($F917&amp;$C917,Sales!$J:$W,12,0),0)</f>
        <v>0</v>
      </c>
      <c r="P917" s="98">
        <f>IFERROR(VLOOKUP($F917&amp;$C917,Sales!$J:$W,13,0),0)</f>
        <v>0</v>
      </c>
      <c r="Q917" s="98">
        <f>IFERROR(VLOOKUP($F917&amp;$C917,Sales!$A:$H,7,0),0)</f>
        <v>0</v>
      </c>
      <c r="R917" s="41" t="str">
        <f t="shared" si="28"/>
        <v>ERROR</v>
      </c>
      <c r="S917" s="15"/>
      <c r="T917" s="15"/>
      <c r="U917" s="15"/>
      <c r="V917" s="15"/>
      <c r="W917" s="15"/>
      <c r="X917" s="15"/>
      <c r="Y917" s="41"/>
      <c r="Z917" s="41"/>
      <c r="AA917" s="41"/>
      <c r="AB917" s="15"/>
      <c r="AC917" s="15"/>
      <c r="AD917" s="15"/>
      <c r="AE917" s="15"/>
      <c r="AF917" s="15"/>
      <c r="AG917" s="15"/>
      <c r="AH917" s="15"/>
      <c r="AI917" s="15"/>
      <c r="AJ917" s="41"/>
      <c r="AK917" s="15"/>
      <c r="AL917" s="15"/>
      <c r="AM917" s="15"/>
      <c r="AN917" s="15"/>
      <c r="AO917" s="15"/>
      <c r="AP917" s="15"/>
      <c r="AQ917" s="15"/>
      <c r="AR917" s="15"/>
      <c r="AS917" s="15"/>
      <c r="AT917" s="15"/>
      <c r="AU917" s="15"/>
      <c r="AV917" s="15"/>
      <c r="AW917" s="15"/>
      <c r="AX917" s="15"/>
      <c r="AY917" s="15"/>
      <c r="AZ917" s="10">
        <v>1</v>
      </c>
      <c r="BA917" t="s">
        <v>22</v>
      </c>
      <c r="BB917" t="s">
        <v>88</v>
      </c>
      <c r="BD917" s="39" t="str">
        <f t="shared" si="29"/>
        <v>01/225026509YBlibli Non Jabodetabek</v>
      </c>
    </row>
    <row r="918" spans="2:58" ht="13.5" customHeight="1" x14ac:dyDescent="0.35">
      <c r="B918" s="10" t="s">
        <v>17</v>
      </c>
      <c r="C918" s="10" t="s">
        <v>2305</v>
      </c>
      <c r="D918" s="10" t="s">
        <v>455</v>
      </c>
      <c r="E918" s="10" t="s">
        <v>456</v>
      </c>
      <c r="F918" s="10" t="s">
        <v>539</v>
      </c>
      <c r="G918" s="137" t="s">
        <v>9261</v>
      </c>
      <c r="H918" s="10"/>
      <c r="I918" s="10" t="s">
        <v>540</v>
      </c>
      <c r="J918" s="10" t="s">
        <v>15815</v>
      </c>
      <c r="K918" s="10" t="s">
        <v>9262</v>
      </c>
      <c r="L918" s="98">
        <f>IFERROR(VLOOKUP($F918&amp;$C918,Sales!$J:$W,9,0),0)</f>
        <v>0</v>
      </c>
      <c r="M918" s="98">
        <f>IFERROR(VLOOKUP($F918&amp;$C918,Sales!$J:$W,10,0),0)</f>
        <v>0</v>
      </c>
      <c r="N918" s="98">
        <f>IFERROR(VLOOKUP($F918&amp;$C918,Sales!$J:$W,11,0),0)</f>
        <v>0</v>
      </c>
      <c r="O918" s="98">
        <f>IFERROR(VLOOKUP($F918&amp;$C918,Sales!$J:$W,12,0),0)</f>
        <v>0</v>
      </c>
      <c r="P918" s="98">
        <f>IFERROR(VLOOKUP($F918&amp;$C918,Sales!$J:$W,13,0),0)</f>
        <v>0</v>
      </c>
      <c r="Q918" s="98">
        <f>IFERROR(VLOOKUP($F918&amp;$C918,Sales!$A:$H,7,0),0)</f>
        <v>0</v>
      </c>
      <c r="R918" s="41" t="str">
        <f t="shared" si="28"/>
        <v>ERROR</v>
      </c>
      <c r="S918" s="15"/>
      <c r="T918" s="15"/>
      <c r="U918" s="15"/>
      <c r="V918" s="15"/>
      <c r="W918" s="15"/>
      <c r="X918" s="15"/>
      <c r="Y918" s="41"/>
      <c r="Z918" s="41"/>
      <c r="AA918" s="41"/>
      <c r="AB918" s="15"/>
      <c r="AC918" s="15"/>
      <c r="AD918" s="15"/>
      <c r="AE918" s="15"/>
      <c r="AF918" s="15"/>
      <c r="AG918" s="15"/>
      <c r="AH918" s="15"/>
      <c r="AI918" s="15"/>
      <c r="AJ918" s="41"/>
      <c r="AK918" s="15"/>
      <c r="AL918" s="15"/>
      <c r="AM918" s="15"/>
      <c r="AN918" s="15"/>
      <c r="AO918" s="15"/>
      <c r="AP918" s="15"/>
      <c r="AQ918" s="15"/>
      <c r="AR918" s="15"/>
      <c r="AS918" s="15"/>
      <c r="AT918" s="15"/>
      <c r="AU918" s="15"/>
      <c r="AV918" s="15"/>
      <c r="AW918" s="15"/>
      <c r="AX918" s="15"/>
      <c r="AY918" s="15"/>
      <c r="AZ918" s="10">
        <v>1</v>
      </c>
      <c r="BA918" t="s">
        <v>22</v>
      </c>
      <c r="BB918" t="s">
        <v>88</v>
      </c>
      <c r="BD918" s="39" t="str">
        <f t="shared" si="29"/>
        <v>01/225026510ABlibli Non Jabodetabek</v>
      </c>
    </row>
    <row r="919" spans="2:58" ht="13.5" customHeight="1" x14ac:dyDescent="0.35">
      <c r="B919" s="10" t="s">
        <v>17</v>
      </c>
      <c r="C919" s="10" t="s">
        <v>2305</v>
      </c>
      <c r="D919" s="10" t="s">
        <v>455</v>
      </c>
      <c r="E919" s="10" t="s">
        <v>456</v>
      </c>
      <c r="F919" s="10" t="s">
        <v>479</v>
      </c>
      <c r="G919" s="137" t="s">
        <v>9263</v>
      </c>
      <c r="H919" s="10"/>
      <c r="I919" s="10" t="s">
        <v>480</v>
      </c>
      <c r="J919" s="10" t="s">
        <v>15816</v>
      </c>
      <c r="K919" s="10" t="s">
        <v>9264</v>
      </c>
      <c r="L919" s="98">
        <f>IFERROR(VLOOKUP($F919&amp;$C919,Sales!$J:$W,9,0),0)</f>
        <v>0</v>
      </c>
      <c r="M919" s="98">
        <f>IFERROR(VLOOKUP($F919&amp;$C919,Sales!$J:$W,10,0),0)</f>
        <v>0</v>
      </c>
      <c r="N919" s="98">
        <f>IFERROR(VLOOKUP($F919&amp;$C919,Sales!$J:$W,11,0),0)</f>
        <v>0</v>
      </c>
      <c r="O919" s="98">
        <f>IFERROR(VLOOKUP($F919&amp;$C919,Sales!$J:$W,12,0),0)</f>
        <v>0</v>
      </c>
      <c r="P919" s="98">
        <f>IFERROR(VLOOKUP($F919&amp;$C919,Sales!$J:$W,13,0),0)</f>
        <v>0</v>
      </c>
      <c r="Q919" s="98">
        <f>IFERROR(VLOOKUP($F919&amp;$C919,Sales!$A:$H,7,0),0)</f>
        <v>0</v>
      </c>
      <c r="R919" s="41" t="str">
        <f t="shared" si="28"/>
        <v>ERROR</v>
      </c>
      <c r="S919" s="15"/>
      <c r="T919" s="15"/>
      <c r="U919" s="15"/>
      <c r="V919" s="15"/>
      <c r="W919" s="15"/>
      <c r="X919" s="15"/>
      <c r="Y919" s="41"/>
      <c r="Z919" s="41"/>
      <c r="AA919" s="41"/>
      <c r="AB919" s="15"/>
      <c r="AC919" s="15"/>
      <c r="AD919" s="15"/>
      <c r="AE919" s="15"/>
      <c r="AF919" s="15"/>
      <c r="AG919" s="15"/>
      <c r="AH919" s="15"/>
      <c r="AI919" s="15"/>
      <c r="AJ919" s="41"/>
      <c r="AK919" s="15"/>
      <c r="AL919" s="15"/>
      <c r="AM919" s="15"/>
      <c r="AN919" s="15"/>
      <c r="AO919" s="15"/>
      <c r="AP919" s="15"/>
      <c r="AQ919" s="15"/>
      <c r="AR919" s="15"/>
      <c r="AS919" s="15"/>
      <c r="AT919" s="15"/>
      <c r="AU919" s="15"/>
      <c r="AV919" s="15"/>
      <c r="AW919" s="15"/>
      <c r="AX919" s="15"/>
      <c r="AY919" s="15"/>
      <c r="AZ919" s="10">
        <v>1</v>
      </c>
      <c r="BA919" t="s">
        <v>22</v>
      </c>
      <c r="BB919" t="s">
        <v>88</v>
      </c>
      <c r="BD919" s="39" t="str">
        <f t="shared" si="29"/>
        <v>01/225026502LBlibli Non Jabodetabek</v>
      </c>
    </row>
    <row r="920" spans="2:58" ht="13.5" customHeight="1" x14ac:dyDescent="0.35">
      <c r="B920" s="10" t="s">
        <v>17</v>
      </c>
      <c r="C920" s="10" t="s">
        <v>2305</v>
      </c>
      <c r="D920" s="10" t="s">
        <v>119</v>
      </c>
      <c r="E920" s="10" t="s">
        <v>120</v>
      </c>
      <c r="F920" s="10" t="s">
        <v>139</v>
      </c>
      <c r="G920" s="137" t="s">
        <v>9265</v>
      </c>
      <c r="H920" s="10"/>
      <c r="I920" s="10" t="s">
        <v>140</v>
      </c>
      <c r="J920" s="10" t="s">
        <v>15817</v>
      </c>
      <c r="K920" s="10" t="s">
        <v>10804</v>
      </c>
      <c r="L920" s="98">
        <f>IFERROR(VLOOKUP($F920&amp;$C920,Sales!$J:$W,9,0),0)</f>
        <v>0</v>
      </c>
      <c r="M920" s="98">
        <f>IFERROR(VLOOKUP($F920&amp;$C920,Sales!$J:$W,10,0),0)</f>
        <v>0</v>
      </c>
      <c r="N920" s="98">
        <f>IFERROR(VLOOKUP($F920&amp;$C920,Sales!$J:$W,11,0),0)</f>
        <v>0</v>
      </c>
      <c r="O920" s="98">
        <f>IFERROR(VLOOKUP($F920&amp;$C920,Sales!$J:$W,12,0),0)</f>
        <v>0</v>
      </c>
      <c r="P920" s="98">
        <f>IFERROR(VLOOKUP($F920&amp;$C920,Sales!$J:$W,13,0),0)</f>
        <v>0</v>
      </c>
      <c r="Q920" s="98">
        <f>IFERROR(VLOOKUP($F920&amp;$C920,Sales!$A:$H,7,0),0)</f>
        <v>0</v>
      </c>
      <c r="R920" s="41" t="str">
        <f t="shared" si="28"/>
        <v>ERROR</v>
      </c>
      <c r="S920" s="15"/>
      <c r="T920" s="15"/>
      <c r="U920" s="15"/>
      <c r="V920" s="15"/>
      <c r="W920" s="15"/>
      <c r="X920" s="15"/>
      <c r="Y920" s="41"/>
      <c r="Z920" s="41"/>
      <c r="AA920" s="41"/>
      <c r="AB920" s="15"/>
      <c r="AC920" s="15"/>
      <c r="AD920" s="15"/>
      <c r="AE920" s="15"/>
      <c r="AF920" s="15"/>
      <c r="AG920" s="15"/>
      <c r="AH920" s="15"/>
      <c r="AI920" s="15"/>
      <c r="AJ920" s="41"/>
      <c r="AK920" s="15"/>
      <c r="AL920" s="15"/>
      <c r="AM920" s="15"/>
      <c r="AN920" s="15"/>
      <c r="AO920" s="15"/>
      <c r="AP920" s="15"/>
      <c r="AQ920" s="15"/>
      <c r="AR920" s="15"/>
      <c r="AS920" s="15"/>
      <c r="AT920" s="15"/>
      <c r="AU920" s="15"/>
      <c r="AV920" s="15"/>
      <c r="AW920" s="15"/>
      <c r="AX920" s="15"/>
      <c r="AY920" s="15"/>
      <c r="AZ920" s="10">
        <v>1</v>
      </c>
      <c r="BA920" t="s">
        <v>22</v>
      </c>
      <c r="BB920" t="s">
        <v>88</v>
      </c>
      <c r="BD920" s="39" t="str">
        <f t="shared" si="29"/>
        <v>01/214427001ABlibli Non Jabodetabek</v>
      </c>
      <c r="BE920" s="88">
        <v>44914</v>
      </c>
      <c r="BF920" t="s">
        <v>13956</v>
      </c>
    </row>
    <row r="921" spans="2:58" ht="13.5" customHeight="1" x14ac:dyDescent="0.35">
      <c r="B921" s="10" t="s">
        <v>17</v>
      </c>
      <c r="C921" s="10" t="s">
        <v>2305</v>
      </c>
      <c r="D921" s="10" t="s">
        <v>650</v>
      </c>
      <c r="E921" s="10" t="s">
        <v>194</v>
      </c>
      <c r="F921" s="10" t="s">
        <v>2066</v>
      </c>
      <c r="G921" s="137" t="s">
        <v>9266</v>
      </c>
      <c r="H921" s="10"/>
      <c r="I921" s="10" t="s">
        <v>2068</v>
      </c>
      <c r="J921" s="10" t="s">
        <v>15818</v>
      </c>
      <c r="K921" s="10" t="s">
        <v>10805</v>
      </c>
      <c r="L921" s="98">
        <f>IFERROR(VLOOKUP($F921&amp;$C921,Sales!$J:$W,9,0),0)</f>
        <v>0</v>
      </c>
      <c r="M921" s="98">
        <f>IFERROR(VLOOKUP($F921&amp;$C921,Sales!$J:$W,10,0),0)</f>
        <v>0</v>
      </c>
      <c r="N921" s="98">
        <f>IFERROR(VLOOKUP($F921&amp;$C921,Sales!$J:$W,11,0),0)</f>
        <v>0</v>
      </c>
      <c r="O921" s="98">
        <f>IFERROR(VLOOKUP($F921&amp;$C921,Sales!$J:$W,12,0),0)</f>
        <v>0</v>
      </c>
      <c r="P921" s="98">
        <f>IFERROR(VLOOKUP($F921&amp;$C921,Sales!$J:$W,13,0),0)</f>
        <v>0</v>
      </c>
      <c r="Q921" s="98">
        <f>IFERROR(VLOOKUP($F921&amp;$C921,Sales!$A:$H,7,0),0)</f>
        <v>0</v>
      </c>
      <c r="R921" s="41" t="str">
        <f t="shared" si="28"/>
        <v>ERROR</v>
      </c>
      <c r="S921" s="15"/>
      <c r="T921" s="15"/>
      <c r="U921" s="15"/>
      <c r="V921" s="15"/>
      <c r="W921" s="15"/>
      <c r="X921" s="15"/>
      <c r="Y921" s="41"/>
      <c r="Z921" s="41"/>
      <c r="AA921" s="41"/>
      <c r="AB921" s="15"/>
      <c r="AC921" s="15"/>
      <c r="AD921" s="15"/>
      <c r="AE921" s="15"/>
      <c r="AF921" s="15"/>
      <c r="AG921" s="15"/>
      <c r="AH921" s="15"/>
      <c r="AI921" s="15"/>
      <c r="AJ921" s="41"/>
      <c r="AK921" s="15"/>
      <c r="AL921" s="15"/>
      <c r="AM921" s="15"/>
      <c r="AN921" s="15"/>
      <c r="AO921" s="15"/>
      <c r="AP921" s="15"/>
      <c r="AQ921" s="15"/>
      <c r="AR921" s="15"/>
      <c r="AS921" s="15"/>
      <c r="AT921" s="15"/>
      <c r="AU921" s="15"/>
      <c r="AV921" s="15"/>
      <c r="AW921" s="15"/>
      <c r="AX921" s="15"/>
      <c r="AY921" s="15"/>
      <c r="AZ921" s="10">
        <v>1</v>
      </c>
      <c r="BA921" t="s">
        <v>22</v>
      </c>
      <c r="BB921" t="s">
        <v>88</v>
      </c>
      <c r="BD921" s="39" t="str">
        <f t="shared" si="29"/>
        <v>01/395329501BBlibli Non Jabodetabek</v>
      </c>
      <c r="BE921" s="88">
        <v>44914</v>
      </c>
      <c r="BF921" t="s">
        <v>13956</v>
      </c>
    </row>
    <row r="922" spans="2:58" ht="13.5" customHeight="1" x14ac:dyDescent="0.35">
      <c r="B922" s="10" t="s">
        <v>17</v>
      </c>
      <c r="C922" s="10" t="s">
        <v>2305</v>
      </c>
      <c r="D922" s="10" t="s">
        <v>119</v>
      </c>
      <c r="E922" s="10" t="s">
        <v>120</v>
      </c>
      <c r="F922" s="10" t="s">
        <v>3556</v>
      </c>
      <c r="G922" s="137" t="s">
        <v>9267</v>
      </c>
      <c r="H922" s="10"/>
      <c r="I922" s="10" t="s">
        <v>6275</v>
      </c>
      <c r="J922" s="10" t="s">
        <v>15819</v>
      </c>
      <c r="K922" s="10" t="s">
        <v>10806</v>
      </c>
      <c r="L922" s="98">
        <f>IFERROR(VLOOKUP($F922&amp;$C922,Sales!$J:$W,9,0),0)</f>
        <v>0</v>
      </c>
      <c r="M922" s="98">
        <f>IFERROR(VLOOKUP($F922&amp;$C922,Sales!$J:$W,10,0),0)</f>
        <v>0</v>
      </c>
      <c r="N922" s="98">
        <f>IFERROR(VLOOKUP($F922&amp;$C922,Sales!$J:$W,11,0),0)</f>
        <v>0</v>
      </c>
      <c r="O922" s="98">
        <f>IFERROR(VLOOKUP($F922&amp;$C922,Sales!$J:$W,12,0),0)</f>
        <v>0</v>
      </c>
      <c r="P922" s="98">
        <f>IFERROR(VLOOKUP($F922&amp;$C922,Sales!$J:$W,13,0),0)</f>
        <v>0</v>
      </c>
      <c r="Q922" s="98">
        <f>IFERROR(VLOOKUP($F922&amp;$C922,Sales!$A:$H,7,0),0)</f>
        <v>0</v>
      </c>
      <c r="R922" s="41" t="str">
        <f t="shared" si="28"/>
        <v>ERROR</v>
      </c>
      <c r="S922" s="15"/>
      <c r="T922" s="15"/>
      <c r="U922" s="15"/>
      <c r="V922" s="15"/>
      <c r="W922" s="15"/>
      <c r="X922" s="15"/>
      <c r="Y922" s="41"/>
      <c r="Z922" s="41"/>
      <c r="AA922" s="41"/>
      <c r="AB922" s="15"/>
      <c r="AC922" s="15"/>
      <c r="AD922" s="15"/>
      <c r="AE922" s="15"/>
      <c r="AF922" s="15"/>
      <c r="AG922" s="15"/>
      <c r="AH922" s="15"/>
      <c r="AI922" s="15"/>
      <c r="AJ922" s="41"/>
      <c r="AK922" s="15"/>
      <c r="AL922" s="15"/>
      <c r="AM922" s="15"/>
      <c r="AN922" s="15"/>
      <c r="AO922" s="15"/>
      <c r="AP922" s="15"/>
      <c r="AQ922" s="15"/>
      <c r="AR922" s="15"/>
      <c r="AS922" s="15"/>
      <c r="AT922" s="15"/>
      <c r="AU922" s="15"/>
      <c r="AV922" s="15"/>
      <c r="AW922" s="15"/>
      <c r="AX922" s="15"/>
      <c r="AY922" s="15"/>
      <c r="AZ922" s="10">
        <v>1</v>
      </c>
      <c r="BA922" t="s">
        <v>22</v>
      </c>
      <c r="BB922" t="s">
        <v>88</v>
      </c>
      <c r="BD922" s="39" t="str">
        <f t="shared" si="29"/>
        <v>01/394929504FBlibli Non Jabodetabek</v>
      </c>
      <c r="BE922" s="88">
        <v>44914</v>
      </c>
      <c r="BF922" t="s">
        <v>13956</v>
      </c>
    </row>
    <row r="923" spans="2:58" ht="13.5" customHeight="1" x14ac:dyDescent="0.35">
      <c r="B923" s="10" t="s">
        <v>17</v>
      </c>
      <c r="C923" s="10" t="s">
        <v>2305</v>
      </c>
      <c r="D923" s="10" t="s">
        <v>119</v>
      </c>
      <c r="E923" s="10" t="s">
        <v>120</v>
      </c>
      <c r="F923" s="10"/>
      <c r="G923" s="137" t="s">
        <v>9268</v>
      </c>
      <c r="H923" s="10"/>
      <c r="I923" s="10"/>
      <c r="J923" s="10" t="s">
        <v>15820</v>
      </c>
      <c r="K923" s="10" t="s">
        <v>10807</v>
      </c>
      <c r="L923" s="98">
        <f>IFERROR(VLOOKUP($F923&amp;$C923,Sales!$J:$W,9,0),0)</f>
        <v>0</v>
      </c>
      <c r="M923" s="98">
        <f>IFERROR(VLOOKUP($F923&amp;$C923,Sales!$J:$W,10,0),0)</f>
        <v>0</v>
      </c>
      <c r="N923" s="98">
        <f>IFERROR(VLOOKUP($F923&amp;$C923,Sales!$J:$W,11,0),0)</f>
        <v>0</v>
      </c>
      <c r="O923" s="98">
        <f>IFERROR(VLOOKUP($F923&amp;$C923,Sales!$J:$W,12,0),0)</f>
        <v>0</v>
      </c>
      <c r="P923" s="98">
        <f>IFERROR(VLOOKUP($F923&amp;$C923,Sales!$J:$W,13,0),0)</f>
        <v>0</v>
      </c>
      <c r="Q923" s="98">
        <f>IFERROR(VLOOKUP($F923&amp;$C923,Sales!$A:$H,7,0),0)</f>
        <v>0</v>
      </c>
      <c r="R923" s="41" t="str">
        <f t="shared" si="28"/>
        <v>ERROR</v>
      </c>
      <c r="S923" s="15"/>
      <c r="T923" s="15"/>
      <c r="U923" s="15"/>
      <c r="V923" s="15"/>
      <c r="W923" s="15"/>
      <c r="X923" s="15"/>
      <c r="Y923" s="41"/>
      <c r="Z923" s="41"/>
      <c r="AA923" s="41"/>
      <c r="AB923" s="15"/>
      <c r="AC923" s="15"/>
      <c r="AD923" s="15"/>
      <c r="AE923" s="15"/>
      <c r="AF923" s="15"/>
      <c r="AG923" s="15"/>
      <c r="AH923" s="15"/>
      <c r="AI923" s="15"/>
      <c r="AJ923" s="41"/>
      <c r="AK923" s="15"/>
      <c r="AL923" s="15"/>
      <c r="AM923" s="15"/>
      <c r="AN923" s="15"/>
      <c r="AO923" s="15"/>
      <c r="AP923" s="15"/>
      <c r="AQ923" s="15"/>
      <c r="AR923" s="15"/>
      <c r="AS923" s="15"/>
      <c r="AT923" s="15"/>
      <c r="AU923" s="15"/>
      <c r="AV923" s="15"/>
      <c r="AW923" s="15"/>
      <c r="AX923" s="15"/>
      <c r="AY923" s="15"/>
      <c r="AZ923" s="10">
        <v>1</v>
      </c>
      <c r="BA923" t="s">
        <v>22</v>
      </c>
      <c r="BB923" t="s">
        <v>88</v>
      </c>
      <c r="BD923" s="39" t="str">
        <f t="shared" si="29"/>
        <v>Blibli Non Jabodetabek</v>
      </c>
      <c r="BE923" s="88">
        <v>44914</v>
      </c>
      <c r="BF923" t="s">
        <v>13956</v>
      </c>
    </row>
    <row r="924" spans="2:58" ht="13.5" customHeight="1" x14ac:dyDescent="0.35">
      <c r="B924" s="10" t="s">
        <v>17</v>
      </c>
      <c r="C924" s="10" t="s">
        <v>2305</v>
      </c>
      <c r="D924" s="10" t="s">
        <v>650</v>
      </c>
      <c r="E924" s="10" t="s">
        <v>194</v>
      </c>
      <c r="F924" s="10" t="s">
        <v>2056</v>
      </c>
      <c r="G924" s="137" t="s">
        <v>9269</v>
      </c>
      <c r="H924" s="10"/>
      <c r="I924" s="10" t="s">
        <v>2058</v>
      </c>
      <c r="J924" s="10" t="s">
        <v>15821</v>
      </c>
      <c r="K924" s="10" t="s">
        <v>10808</v>
      </c>
      <c r="L924" s="98">
        <f>IFERROR(VLOOKUP($F924&amp;$C924,Sales!$J:$W,9,0),0)</f>
        <v>0</v>
      </c>
      <c r="M924" s="98">
        <f>IFERROR(VLOOKUP($F924&amp;$C924,Sales!$J:$W,10,0),0)</f>
        <v>0</v>
      </c>
      <c r="N924" s="98">
        <f>IFERROR(VLOOKUP($F924&amp;$C924,Sales!$J:$W,11,0),0)</f>
        <v>0</v>
      </c>
      <c r="O924" s="98">
        <f>IFERROR(VLOOKUP($F924&amp;$C924,Sales!$J:$W,12,0),0)</f>
        <v>0</v>
      </c>
      <c r="P924" s="98">
        <f>IFERROR(VLOOKUP($F924&amp;$C924,Sales!$J:$W,13,0),0)</f>
        <v>0</v>
      </c>
      <c r="Q924" s="98">
        <f>IFERROR(VLOOKUP($F924&amp;$C924,Sales!$A:$H,7,0),0)</f>
        <v>0</v>
      </c>
      <c r="R924" s="41" t="str">
        <f t="shared" si="28"/>
        <v>ERROR</v>
      </c>
      <c r="S924" s="15"/>
      <c r="T924" s="15"/>
      <c r="U924" s="15"/>
      <c r="V924" s="15"/>
      <c r="W924" s="15"/>
      <c r="X924" s="15"/>
      <c r="Y924" s="41"/>
      <c r="Z924" s="41"/>
      <c r="AA924" s="41"/>
      <c r="AB924" s="15"/>
      <c r="AC924" s="15"/>
      <c r="AD924" s="15"/>
      <c r="AE924" s="15"/>
      <c r="AF924" s="15"/>
      <c r="AG924" s="15"/>
      <c r="AH924" s="15"/>
      <c r="AI924" s="15"/>
      <c r="AJ924" s="41"/>
      <c r="AK924" s="15"/>
      <c r="AL924" s="15"/>
      <c r="AM924" s="15"/>
      <c r="AN924" s="15"/>
      <c r="AO924" s="15"/>
      <c r="AP924" s="15"/>
      <c r="AQ924" s="15"/>
      <c r="AR924" s="15"/>
      <c r="AS924" s="15"/>
      <c r="AT924" s="15"/>
      <c r="AU924" s="15"/>
      <c r="AV924" s="15"/>
      <c r="AW924" s="15"/>
      <c r="AX924" s="15"/>
      <c r="AY924" s="15"/>
      <c r="AZ924" s="10">
        <v>1</v>
      </c>
      <c r="BA924" t="s">
        <v>22</v>
      </c>
      <c r="BB924" t="s">
        <v>88</v>
      </c>
      <c r="BD924" s="39" t="str">
        <f t="shared" si="29"/>
        <v>01/395329501ABlibli Non Jabodetabek</v>
      </c>
      <c r="BE924" s="88">
        <v>44914</v>
      </c>
      <c r="BF924" t="s">
        <v>13956</v>
      </c>
    </row>
    <row r="925" spans="2:58" ht="13.5" customHeight="1" x14ac:dyDescent="0.35">
      <c r="B925" s="10" t="s">
        <v>17</v>
      </c>
      <c r="C925" s="10" t="s">
        <v>2305</v>
      </c>
      <c r="D925" s="10" t="s">
        <v>119</v>
      </c>
      <c r="E925" s="10" t="s">
        <v>120</v>
      </c>
      <c r="F925" s="10" t="s">
        <v>12738</v>
      </c>
      <c r="G925" s="137" t="s">
        <v>9270</v>
      </c>
      <c r="H925" s="10"/>
      <c r="I925" s="10" t="s">
        <v>128</v>
      </c>
      <c r="J925" s="10" t="s">
        <v>15822</v>
      </c>
      <c r="K925" s="10" t="s">
        <v>10809</v>
      </c>
      <c r="L925" s="98">
        <f>IFERROR(VLOOKUP($F925&amp;$C925,Sales!$J:$W,9,0),0)</f>
        <v>0</v>
      </c>
      <c r="M925" s="98">
        <f>IFERROR(VLOOKUP($F925&amp;$C925,Sales!$J:$W,10,0),0)</f>
        <v>0</v>
      </c>
      <c r="N925" s="98">
        <f>IFERROR(VLOOKUP($F925&amp;$C925,Sales!$J:$W,11,0),0)</f>
        <v>0</v>
      </c>
      <c r="O925" s="98">
        <f>IFERROR(VLOOKUP($F925&amp;$C925,Sales!$J:$W,12,0),0)</f>
        <v>0</v>
      </c>
      <c r="P925" s="98">
        <f>IFERROR(VLOOKUP($F925&amp;$C925,Sales!$J:$W,13,0),0)</f>
        <v>0</v>
      </c>
      <c r="Q925" s="98">
        <f>IFERROR(VLOOKUP($F925&amp;$C925,Sales!$A:$H,7,0),0)</f>
        <v>0</v>
      </c>
      <c r="R925" s="41" t="str">
        <f t="shared" si="28"/>
        <v>ERROR</v>
      </c>
      <c r="S925" s="15"/>
      <c r="T925" s="15"/>
      <c r="U925" s="15"/>
      <c r="V925" s="15"/>
      <c r="W925" s="15"/>
      <c r="X925" s="15"/>
      <c r="Y925" s="41"/>
      <c r="Z925" s="41"/>
      <c r="AA925" s="41"/>
      <c r="AB925" s="15"/>
      <c r="AC925" s="15"/>
      <c r="AD925" s="15"/>
      <c r="AE925" s="15"/>
      <c r="AF925" s="15"/>
      <c r="AG925" s="15"/>
      <c r="AH925" s="15"/>
      <c r="AI925" s="15"/>
      <c r="AJ925" s="41"/>
      <c r="AK925" s="15"/>
      <c r="AL925" s="15"/>
      <c r="AM925" s="15"/>
      <c r="AN925" s="15"/>
      <c r="AO925" s="15"/>
      <c r="AP925" s="15"/>
      <c r="AQ925" s="15"/>
      <c r="AR925" s="15"/>
      <c r="AS925" s="15"/>
      <c r="AT925" s="15"/>
      <c r="AU925" s="15"/>
      <c r="AV925" s="15"/>
      <c r="AW925" s="15"/>
      <c r="AX925" s="15"/>
      <c r="AY925" s="15"/>
      <c r="AZ925" s="10">
        <v>1</v>
      </c>
      <c r="BA925" t="s">
        <v>22</v>
      </c>
      <c r="BB925" t="s">
        <v>88</v>
      </c>
      <c r="BD925" s="39" t="str">
        <f t="shared" si="29"/>
        <v>01/214420902LBlibli Non Jabodetabek</v>
      </c>
      <c r="BE925" s="88">
        <v>44914</v>
      </c>
      <c r="BF925" t="s">
        <v>13956</v>
      </c>
    </row>
    <row r="926" spans="2:58" ht="13.5" customHeight="1" x14ac:dyDescent="0.35">
      <c r="B926" s="10" t="s">
        <v>17</v>
      </c>
      <c r="C926" s="10" t="s">
        <v>2305</v>
      </c>
      <c r="D926" s="10" t="s">
        <v>405</v>
      </c>
      <c r="E926" s="10" t="s">
        <v>5816</v>
      </c>
      <c r="F926" s="10" t="s">
        <v>417</v>
      </c>
      <c r="G926" s="137" t="s">
        <v>9271</v>
      </c>
      <c r="H926" s="10"/>
      <c r="I926" s="10" t="s">
        <v>418</v>
      </c>
      <c r="J926" s="10" t="s">
        <v>15823</v>
      </c>
      <c r="K926" s="10" t="s">
        <v>10810</v>
      </c>
      <c r="L926" s="98">
        <f>IFERROR(VLOOKUP($F926&amp;$C926,Sales!$J:$W,9,0),0)</f>
        <v>0</v>
      </c>
      <c r="M926" s="98">
        <f>IFERROR(VLOOKUP($F926&amp;$C926,Sales!$J:$W,10,0),0)</f>
        <v>0</v>
      </c>
      <c r="N926" s="98">
        <f>IFERROR(VLOOKUP($F926&amp;$C926,Sales!$J:$W,11,0),0)</f>
        <v>0</v>
      </c>
      <c r="O926" s="98">
        <f>IFERROR(VLOOKUP($F926&amp;$C926,Sales!$J:$W,12,0),0)</f>
        <v>0</v>
      </c>
      <c r="P926" s="98">
        <f>IFERROR(VLOOKUP($F926&amp;$C926,Sales!$J:$W,13,0),0)</f>
        <v>0</v>
      </c>
      <c r="Q926" s="98">
        <f>IFERROR(VLOOKUP($F926&amp;$C926,Sales!$A:$H,7,0),0)</f>
        <v>0</v>
      </c>
      <c r="R926" s="41" t="str">
        <f t="shared" si="28"/>
        <v>ERROR</v>
      </c>
      <c r="S926" s="15"/>
      <c r="T926" s="15"/>
      <c r="U926" s="15"/>
      <c r="V926" s="15"/>
      <c r="W926" s="15"/>
      <c r="X926" s="15"/>
      <c r="Y926" s="41"/>
      <c r="Z926" s="41"/>
      <c r="AA926" s="41"/>
      <c r="AB926" s="15"/>
      <c r="AC926" s="15"/>
      <c r="AD926" s="15"/>
      <c r="AE926" s="15"/>
      <c r="AF926" s="15"/>
      <c r="AG926" s="15"/>
      <c r="AH926" s="15"/>
      <c r="AI926" s="15"/>
      <c r="AJ926" s="41"/>
      <c r="AK926" s="15"/>
      <c r="AL926" s="15"/>
      <c r="AM926" s="15"/>
      <c r="AN926" s="15"/>
      <c r="AO926" s="15"/>
      <c r="AP926" s="15"/>
      <c r="AQ926" s="15"/>
      <c r="AR926" s="15"/>
      <c r="AS926" s="15"/>
      <c r="AT926" s="15"/>
      <c r="AU926" s="15"/>
      <c r="AV926" s="15"/>
      <c r="AW926" s="15"/>
      <c r="AX926" s="15"/>
      <c r="AY926" s="15"/>
      <c r="AZ926" s="10">
        <v>1</v>
      </c>
      <c r="BA926" t="s">
        <v>22</v>
      </c>
      <c r="BB926" t="s">
        <v>88</v>
      </c>
      <c r="BD926" s="39" t="str">
        <f t="shared" si="29"/>
        <v>01/274922801CBlibli Non Jabodetabek</v>
      </c>
      <c r="BE926" s="88">
        <v>44914</v>
      </c>
      <c r="BF926" t="s">
        <v>13956</v>
      </c>
    </row>
    <row r="927" spans="2:58" ht="13.5" customHeight="1" x14ac:dyDescent="0.35">
      <c r="B927" s="10" t="s">
        <v>17</v>
      </c>
      <c r="C927" s="10" t="s">
        <v>2305</v>
      </c>
      <c r="D927" s="10" t="s">
        <v>549</v>
      </c>
      <c r="E927" s="10" t="s">
        <v>194</v>
      </c>
      <c r="F927" s="10" t="s">
        <v>565</v>
      </c>
      <c r="G927" s="137" t="s">
        <v>9272</v>
      </c>
      <c r="H927" s="10"/>
      <c r="I927" s="10" t="s">
        <v>566</v>
      </c>
      <c r="J927" s="10" t="s">
        <v>15824</v>
      </c>
      <c r="K927" s="10" t="s">
        <v>10811</v>
      </c>
      <c r="L927" s="98">
        <f>IFERROR(VLOOKUP($F927&amp;$C927,Sales!$J:$W,9,0),0)</f>
        <v>0</v>
      </c>
      <c r="M927" s="98">
        <f>IFERROR(VLOOKUP($F927&amp;$C927,Sales!$J:$W,10,0),0)</f>
        <v>0</v>
      </c>
      <c r="N927" s="98">
        <f>IFERROR(VLOOKUP($F927&amp;$C927,Sales!$J:$W,11,0),0)</f>
        <v>0</v>
      </c>
      <c r="O927" s="98">
        <f>IFERROR(VLOOKUP($F927&amp;$C927,Sales!$J:$W,12,0),0)</f>
        <v>0</v>
      </c>
      <c r="P927" s="98">
        <f>IFERROR(VLOOKUP($F927&amp;$C927,Sales!$J:$W,13,0),0)</f>
        <v>0</v>
      </c>
      <c r="Q927" s="98">
        <f>IFERROR(VLOOKUP($F927&amp;$C927,Sales!$A:$H,7,0),0)</f>
        <v>0</v>
      </c>
      <c r="R927" s="41" t="str">
        <f t="shared" si="28"/>
        <v>ERROR</v>
      </c>
      <c r="S927" s="15"/>
      <c r="T927" s="15"/>
      <c r="U927" s="15"/>
      <c r="V927" s="15"/>
      <c r="W927" s="15"/>
      <c r="X927" s="15"/>
      <c r="Y927" s="41"/>
      <c r="Z927" s="41"/>
      <c r="AA927" s="41"/>
      <c r="AB927" s="15"/>
      <c r="AC927" s="15"/>
      <c r="AD927" s="15"/>
      <c r="AE927" s="15"/>
      <c r="AF927" s="15"/>
      <c r="AG927" s="15"/>
      <c r="AH927" s="15"/>
      <c r="AI927" s="15"/>
      <c r="AJ927" s="41"/>
      <c r="AK927" s="15"/>
      <c r="AL927" s="15"/>
      <c r="AM927" s="15"/>
      <c r="AN927" s="15"/>
      <c r="AO927" s="15"/>
      <c r="AP927" s="15"/>
      <c r="AQ927" s="15"/>
      <c r="AR927" s="15"/>
      <c r="AS927" s="15"/>
      <c r="AT927" s="15"/>
      <c r="AU927" s="15"/>
      <c r="AV927" s="15"/>
      <c r="AW927" s="15"/>
      <c r="AX927" s="15"/>
      <c r="AY927" s="15"/>
      <c r="AZ927" s="10">
        <v>1</v>
      </c>
      <c r="BA927" t="s">
        <v>22</v>
      </c>
      <c r="BB927" t="s">
        <v>88</v>
      </c>
      <c r="BD927" s="39" t="str">
        <f t="shared" si="29"/>
        <v>01/245121009YBlibli Non Jabodetabek</v>
      </c>
    </row>
    <row r="928" spans="2:58" ht="13.5" customHeight="1" x14ac:dyDescent="0.35">
      <c r="B928" s="10" t="s">
        <v>17</v>
      </c>
      <c r="C928" s="10" t="s">
        <v>2305</v>
      </c>
      <c r="D928" s="10" t="s">
        <v>119</v>
      </c>
      <c r="E928" s="10" t="s">
        <v>120</v>
      </c>
      <c r="F928" s="10" t="s">
        <v>155</v>
      </c>
      <c r="G928" s="137" t="s">
        <v>9273</v>
      </c>
      <c r="H928" s="10"/>
      <c r="I928" s="10" t="s">
        <v>156</v>
      </c>
      <c r="J928" s="10" t="s">
        <v>15825</v>
      </c>
      <c r="K928" s="10" t="s">
        <v>10812</v>
      </c>
      <c r="L928" s="98">
        <f>IFERROR(VLOOKUP($F928&amp;$C928,Sales!$J:$W,9,0),0)</f>
        <v>0</v>
      </c>
      <c r="M928" s="98">
        <f>IFERROR(VLOOKUP($F928&amp;$C928,Sales!$J:$W,10,0),0)</f>
        <v>0</v>
      </c>
      <c r="N928" s="98">
        <f>IFERROR(VLOOKUP($F928&amp;$C928,Sales!$J:$W,11,0),0)</f>
        <v>0</v>
      </c>
      <c r="O928" s="98">
        <f>IFERROR(VLOOKUP($F928&amp;$C928,Sales!$J:$W,12,0),0)</f>
        <v>0</v>
      </c>
      <c r="P928" s="98">
        <f>IFERROR(VLOOKUP($F928&amp;$C928,Sales!$J:$W,13,0),0)</f>
        <v>0</v>
      </c>
      <c r="Q928" s="98">
        <f>IFERROR(VLOOKUP($F928&amp;$C928,Sales!$A:$H,7,0),0)</f>
        <v>0</v>
      </c>
      <c r="R928" s="41" t="str">
        <f t="shared" si="28"/>
        <v>ERROR</v>
      </c>
      <c r="S928" s="15"/>
      <c r="T928" s="15"/>
      <c r="U928" s="15"/>
      <c r="V928" s="15"/>
      <c r="W928" s="15"/>
      <c r="X928" s="15"/>
      <c r="Y928" s="41"/>
      <c r="Z928" s="41"/>
      <c r="AA928" s="41"/>
      <c r="AB928" s="15"/>
      <c r="AC928" s="15"/>
      <c r="AD928" s="15"/>
      <c r="AE928" s="15"/>
      <c r="AF928" s="15"/>
      <c r="AG928" s="15"/>
      <c r="AH928" s="15"/>
      <c r="AI928" s="15"/>
      <c r="AJ928" s="41"/>
      <c r="AK928" s="15"/>
      <c r="AL928" s="15"/>
      <c r="AM928" s="15"/>
      <c r="AN928" s="15"/>
      <c r="AO928" s="15"/>
      <c r="AP928" s="15"/>
      <c r="AQ928" s="15"/>
      <c r="AR928" s="15"/>
      <c r="AS928" s="15"/>
      <c r="AT928" s="15"/>
      <c r="AU928" s="15"/>
      <c r="AV928" s="15"/>
      <c r="AW928" s="15"/>
      <c r="AX928" s="15"/>
      <c r="AY928" s="15"/>
      <c r="AZ928" s="10">
        <v>1</v>
      </c>
      <c r="BA928" t="s">
        <v>22</v>
      </c>
      <c r="BB928" t="s">
        <v>88</v>
      </c>
      <c r="BD928" s="39" t="str">
        <f t="shared" si="29"/>
        <v>01/331010801ABlibli Non Jabodetabek</v>
      </c>
      <c r="BE928" s="88">
        <v>44914</v>
      </c>
      <c r="BF928" t="s">
        <v>13956</v>
      </c>
    </row>
    <row r="929" spans="2:58" ht="13.5" customHeight="1" x14ac:dyDescent="0.35">
      <c r="B929" s="10" t="s">
        <v>17</v>
      </c>
      <c r="C929" s="10" t="s">
        <v>2305</v>
      </c>
      <c r="D929" s="10" t="s">
        <v>119</v>
      </c>
      <c r="E929" s="10" t="s">
        <v>120</v>
      </c>
      <c r="F929" s="10" t="s">
        <v>961</v>
      </c>
      <c r="G929" s="137" t="s">
        <v>9274</v>
      </c>
      <c r="H929" s="10"/>
      <c r="I929" s="10" t="s">
        <v>962</v>
      </c>
      <c r="J929" s="10" t="s">
        <v>15826</v>
      </c>
      <c r="K929" s="10" t="s">
        <v>10813</v>
      </c>
      <c r="L929" s="98">
        <f>IFERROR(VLOOKUP($F929&amp;$C929,Sales!$J:$W,9,0),0)</f>
        <v>0</v>
      </c>
      <c r="M929" s="98">
        <f>IFERROR(VLOOKUP($F929&amp;$C929,Sales!$J:$W,10,0),0)</f>
        <v>0</v>
      </c>
      <c r="N929" s="98">
        <f>IFERROR(VLOOKUP($F929&amp;$C929,Sales!$J:$W,11,0),0)</f>
        <v>0</v>
      </c>
      <c r="O929" s="98">
        <f>IFERROR(VLOOKUP($F929&amp;$C929,Sales!$J:$W,12,0),0)</f>
        <v>0</v>
      </c>
      <c r="P929" s="98">
        <f>IFERROR(VLOOKUP($F929&amp;$C929,Sales!$J:$W,13,0),0)</f>
        <v>0</v>
      </c>
      <c r="Q929" s="98">
        <f>IFERROR(VLOOKUP($F929&amp;$C929,Sales!$A:$H,7,0),0)</f>
        <v>0</v>
      </c>
      <c r="R929" s="41" t="str">
        <f t="shared" si="28"/>
        <v>ERROR</v>
      </c>
      <c r="S929" s="15"/>
      <c r="T929" s="15"/>
      <c r="U929" s="15"/>
      <c r="V929" s="15"/>
      <c r="W929" s="15"/>
      <c r="X929" s="15"/>
      <c r="Y929" s="41"/>
      <c r="Z929" s="41"/>
      <c r="AA929" s="41"/>
      <c r="AB929" s="15"/>
      <c r="AC929" s="15"/>
      <c r="AD929" s="15"/>
      <c r="AE929" s="15"/>
      <c r="AF929" s="15"/>
      <c r="AG929" s="15"/>
      <c r="AH929" s="15"/>
      <c r="AI929" s="15"/>
      <c r="AJ929" s="41"/>
      <c r="AK929" s="15"/>
      <c r="AL929" s="15"/>
      <c r="AM929" s="15"/>
      <c r="AN929" s="15"/>
      <c r="AO929" s="15"/>
      <c r="AP929" s="15"/>
      <c r="AQ929" s="15"/>
      <c r="AR929" s="15"/>
      <c r="AS929" s="15"/>
      <c r="AT929" s="15"/>
      <c r="AU929" s="15"/>
      <c r="AV929" s="15"/>
      <c r="AW929" s="15"/>
      <c r="AX929" s="15"/>
      <c r="AY929" s="15"/>
      <c r="AZ929" s="10">
        <v>1</v>
      </c>
      <c r="BA929" t="s">
        <v>22</v>
      </c>
      <c r="BB929" t="s">
        <v>88</v>
      </c>
      <c r="BD929" s="39" t="str">
        <f t="shared" si="29"/>
        <v>01/214427002ABlibli Non Jabodetabek</v>
      </c>
      <c r="BE929" s="88">
        <v>44914</v>
      </c>
      <c r="BF929" t="s">
        <v>13956</v>
      </c>
    </row>
    <row r="930" spans="2:58" ht="13.5" customHeight="1" x14ac:dyDescent="0.35">
      <c r="B930" s="10" t="s">
        <v>17</v>
      </c>
      <c r="C930" s="10" t="s">
        <v>2305</v>
      </c>
      <c r="D930" s="10" t="s">
        <v>405</v>
      </c>
      <c r="E930" s="10" t="s">
        <v>5816</v>
      </c>
      <c r="F930" s="10" t="s">
        <v>1926</v>
      </c>
      <c r="G930" s="137" t="s">
        <v>9275</v>
      </c>
      <c r="H930" s="10"/>
      <c r="I930" s="10" t="s">
        <v>1927</v>
      </c>
      <c r="J930" s="10" t="s">
        <v>15827</v>
      </c>
      <c r="K930" s="10" t="s">
        <v>10814</v>
      </c>
      <c r="L930" s="98">
        <f>IFERROR(VLOOKUP($F930&amp;$C930,Sales!$J:$W,9,0),0)</f>
        <v>0</v>
      </c>
      <c r="M930" s="98">
        <f>IFERROR(VLOOKUP($F930&amp;$C930,Sales!$J:$W,10,0),0)</f>
        <v>0</v>
      </c>
      <c r="N930" s="98">
        <f>IFERROR(VLOOKUP($F930&amp;$C930,Sales!$J:$W,11,0),0)</f>
        <v>0</v>
      </c>
      <c r="O930" s="98">
        <f>IFERROR(VLOOKUP($F930&amp;$C930,Sales!$J:$W,12,0),0)</f>
        <v>0</v>
      </c>
      <c r="P930" s="98">
        <f>IFERROR(VLOOKUP($F930&amp;$C930,Sales!$J:$W,13,0),0)</f>
        <v>0</v>
      </c>
      <c r="Q930" s="98">
        <f>IFERROR(VLOOKUP($F930&amp;$C930,Sales!$A:$H,7,0),0)</f>
        <v>0</v>
      </c>
      <c r="R930" s="41" t="str">
        <f t="shared" si="28"/>
        <v>ERROR</v>
      </c>
      <c r="S930" s="15"/>
      <c r="T930" s="15"/>
      <c r="U930" s="15"/>
      <c r="V930" s="15"/>
      <c r="W930" s="15"/>
      <c r="X930" s="15"/>
      <c r="Y930" s="41"/>
      <c r="Z930" s="41"/>
      <c r="AA930" s="41"/>
      <c r="AB930" s="15"/>
      <c r="AC930" s="15"/>
      <c r="AD930" s="15"/>
      <c r="AE930" s="15"/>
      <c r="AF930" s="15"/>
      <c r="AG930" s="15"/>
      <c r="AH930" s="15"/>
      <c r="AI930" s="15"/>
      <c r="AJ930" s="41"/>
      <c r="AK930" s="15"/>
      <c r="AL930" s="15"/>
      <c r="AM930" s="15"/>
      <c r="AN930" s="15"/>
      <c r="AO930" s="15"/>
      <c r="AP930" s="15"/>
      <c r="AQ930" s="15"/>
      <c r="AR930" s="15"/>
      <c r="AS930" s="15"/>
      <c r="AT930" s="15"/>
      <c r="AU930" s="15"/>
      <c r="AV930" s="15"/>
      <c r="AW930" s="15"/>
      <c r="AX930" s="15"/>
      <c r="AY930" s="15"/>
      <c r="AZ930" s="10">
        <v>1</v>
      </c>
      <c r="BA930" t="s">
        <v>22</v>
      </c>
      <c r="BB930" t="s">
        <v>88</v>
      </c>
      <c r="BD930" s="39" t="str">
        <f t="shared" si="29"/>
        <v>01/274922801DBlibli Non Jabodetabek</v>
      </c>
      <c r="BE930" s="88">
        <v>44914</v>
      </c>
      <c r="BF930" t="s">
        <v>13956</v>
      </c>
    </row>
    <row r="931" spans="2:58" ht="13.5" customHeight="1" x14ac:dyDescent="0.35">
      <c r="B931" s="10" t="s">
        <v>17</v>
      </c>
      <c r="C931" s="10" t="s">
        <v>2305</v>
      </c>
      <c r="D931" s="10" t="s">
        <v>405</v>
      </c>
      <c r="E931" s="10" t="s">
        <v>5816</v>
      </c>
      <c r="F931" s="10" t="s">
        <v>1922</v>
      </c>
      <c r="G931" s="137" t="s">
        <v>9276</v>
      </c>
      <c r="H931" s="10"/>
      <c r="I931" s="10" t="s">
        <v>6196</v>
      </c>
      <c r="J931" s="10" t="s">
        <v>15828</v>
      </c>
      <c r="K931" s="10" t="s">
        <v>10815</v>
      </c>
      <c r="L931" s="98">
        <f>IFERROR(VLOOKUP($F931&amp;$C931,Sales!$J:$W,9,0),0)</f>
        <v>0</v>
      </c>
      <c r="M931" s="98">
        <f>IFERROR(VLOOKUP($F931&amp;$C931,Sales!$J:$W,10,0),0)</f>
        <v>0</v>
      </c>
      <c r="N931" s="98">
        <f>IFERROR(VLOOKUP($F931&amp;$C931,Sales!$J:$W,11,0),0)</f>
        <v>0</v>
      </c>
      <c r="O931" s="98">
        <f>IFERROR(VLOOKUP($F931&amp;$C931,Sales!$J:$W,12,0),0)</f>
        <v>0</v>
      </c>
      <c r="P931" s="98">
        <f>IFERROR(VLOOKUP($F931&amp;$C931,Sales!$J:$W,13,0),0)</f>
        <v>0</v>
      </c>
      <c r="Q931" s="98">
        <f>IFERROR(VLOOKUP($F931&amp;$C931,Sales!$A:$H,7,0),0)</f>
        <v>0</v>
      </c>
      <c r="R931" s="41" t="str">
        <f t="shared" si="28"/>
        <v>ERROR</v>
      </c>
      <c r="S931" s="15"/>
      <c r="T931" s="15"/>
      <c r="U931" s="15"/>
      <c r="V931" s="15"/>
      <c r="W931" s="15"/>
      <c r="X931" s="15"/>
      <c r="Y931" s="41"/>
      <c r="Z931" s="41"/>
      <c r="AA931" s="41"/>
      <c r="AB931" s="15"/>
      <c r="AC931" s="15"/>
      <c r="AD931" s="15"/>
      <c r="AE931" s="15"/>
      <c r="AF931" s="15"/>
      <c r="AG931" s="15"/>
      <c r="AH931" s="15"/>
      <c r="AI931" s="15"/>
      <c r="AJ931" s="41"/>
      <c r="AK931" s="15"/>
      <c r="AL931" s="15"/>
      <c r="AM931" s="15"/>
      <c r="AN931" s="15"/>
      <c r="AO931" s="15"/>
      <c r="AP931" s="15"/>
      <c r="AQ931" s="15"/>
      <c r="AR931" s="15"/>
      <c r="AS931" s="15"/>
      <c r="AT931" s="15"/>
      <c r="AU931" s="15"/>
      <c r="AV931" s="15"/>
      <c r="AW931" s="15"/>
      <c r="AX931" s="15"/>
      <c r="AY931" s="15"/>
      <c r="AZ931" s="10">
        <v>1</v>
      </c>
      <c r="BA931" t="s">
        <v>22</v>
      </c>
      <c r="BB931" t="s">
        <v>88</v>
      </c>
      <c r="BD931" s="39" t="str">
        <f t="shared" si="29"/>
        <v>01/274922801BBlibli Non Jabodetabek</v>
      </c>
      <c r="BE931" s="88">
        <v>44914</v>
      </c>
      <c r="BF931" t="s">
        <v>13956</v>
      </c>
    </row>
    <row r="932" spans="2:58" ht="13.5" customHeight="1" x14ac:dyDescent="0.35">
      <c r="B932" s="10" t="s">
        <v>17</v>
      </c>
      <c r="C932" s="10" t="s">
        <v>2305</v>
      </c>
      <c r="D932" s="10" t="s">
        <v>119</v>
      </c>
      <c r="E932" s="10" t="s">
        <v>120</v>
      </c>
      <c r="F932" s="10" t="s">
        <v>143</v>
      </c>
      <c r="G932" s="137" t="s">
        <v>9277</v>
      </c>
      <c r="H932" s="10"/>
      <c r="I932" s="10" t="s">
        <v>144</v>
      </c>
      <c r="J932" s="10" t="s">
        <v>15829</v>
      </c>
      <c r="K932" s="10" t="s">
        <v>10816</v>
      </c>
      <c r="L932" s="98">
        <f>IFERROR(VLOOKUP($F932&amp;$C932,Sales!$J:$W,9,0),0)</f>
        <v>0</v>
      </c>
      <c r="M932" s="98">
        <f>IFERROR(VLOOKUP($F932&amp;$C932,Sales!$J:$W,10,0),0)</f>
        <v>0</v>
      </c>
      <c r="N932" s="98">
        <f>IFERROR(VLOOKUP($F932&amp;$C932,Sales!$J:$W,11,0),0)</f>
        <v>0</v>
      </c>
      <c r="O932" s="98">
        <f>IFERROR(VLOOKUP($F932&amp;$C932,Sales!$J:$W,12,0),0)</f>
        <v>0</v>
      </c>
      <c r="P932" s="98">
        <f>IFERROR(VLOOKUP($F932&amp;$C932,Sales!$J:$W,13,0),0)</f>
        <v>0</v>
      </c>
      <c r="Q932" s="98">
        <f>IFERROR(VLOOKUP($F932&amp;$C932,Sales!$A:$H,7,0),0)</f>
        <v>0</v>
      </c>
      <c r="R932" s="41" t="str">
        <f t="shared" si="28"/>
        <v>ERROR</v>
      </c>
      <c r="S932" s="15"/>
      <c r="T932" s="15"/>
      <c r="U932" s="15"/>
      <c r="V932" s="15"/>
      <c r="W932" s="15"/>
      <c r="X932" s="15"/>
      <c r="Y932" s="41"/>
      <c r="Z932" s="41"/>
      <c r="AA932" s="41"/>
      <c r="AB932" s="15"/>
      <c r="AC932" s="15"/>
      <c r="AD932" s="15"/>
      <c r="AE932" s="15"/>
      <c r="AF932" s="15"/>
      <c r="AG932" s="15"/>
      <c r="AH932" s="15"/>
      <c r="AI932" s="15"/>
      <c r="AJ932" s="41"/>
      <c r="AK932" s="15"/>
      <c r="AL932" s="15"/>
      <c r="AM932" s="15"/>
      <c r="AN932" s="15"/>
      <c r="AO932" s="15"/>
      <c r="AP932" s="15"/>
      <c r="AQ932" s="15"/>
      <c r="AR932" s="15"/>
      <c r="AS932" s="15"/>
      <c r="AT932" s="15"/>
      <c r="AU932" s="15"/>
      <c r="AV932" s="15"/>
      <c r="AW932" s="15"/>
      <c r="AX932" s="15"/>
      <c r="AY932" s="15"/>
      <c r="AZ932" s="10">
        <v>1</v>
      </c>
      <c r="BA932" t="s">
        <v>22</v>
      </c>
      <c r="BB932" t="s">
        <v>88</v>
      </c>
      <c r="BD932" s="39" t="str">
        <f t="shared" si="29"/>
        <v>01/214422402ABlibli Non Jabodetabek</v>
      </c>
      <c r="BE932" s="88">
        <v>44914</v>
      </c>
      <c r="BF932" t="s">
        <v>13956</v>
      </c>
    </row>
    <row r="933" spans="2:58" ht="13.5" customHeight="1" x14ac:dyDescent="0.35">
      <c r="B933" s="10" t="s">
        <v>17</v>
      </c>
      <c r="C933" s="10" t="s">
        <v>2305</v>
      </c>
      <c r="D933" s="10" t="s">
        <v>405</v>
      </c>
      <c r="E933" s="10" t="s">
        <v>5816</v>
      </c>
      <c r="F933" s="10"/>
      <c r="G933" s="137" t="s">
        <v>9278</v>
      </c>
      <c r="H933" s="10"/>
      <c r="I933" s="10"/>
      <c r="J933" s="10" t="s">
        <v>15830</v>
      </c>
      <c r="K933" s="10" t="s">
        <v>10817</v>
      </c>
      <c r="L933" s="98">
        <f>IFERROR(VLOOKUP($F933&amp;$C933,Sales!$J:$W,9,0),0)</f>
        <v>0</v>
      </c>
      <c r="M933" s="98">
        <f>IFERROR(VLOOKUP($F933&amp;$C933,Sales!$J:$W,10,0),0)</f>
        <v>0</v>
      </c>
      <c r="N933" s="98">
        <f>IFERROR(VLOOKUP($F933&amp;$C933,Sales!$J:$W,11,0),0)</f>
        <v>0</v>
      </c>
      <c r="O933" s="98">
        <f>IFERROR(VLOOKUP($F933&amp;$C933,Sales!$J:$W,12,0),0)</f>
        <v>0</v>
      </c>
      <c r="P933" s="98">
        <f>IFERROR(VLOOKUP($F933&amp;$C933,Sales!$J:$W,13,0),0)</f>
        <v>0</v>
      </c>
      <c r="Q933" s="98">
        <f>IFERROR(VLOOKUP($F933&amp;$C933,Sales!$A:$H,7,0),0)</f>
        <v>0</v>
      </c>
      <c r="R933" s="41" t="str">
        <f t="shared" si="28"/>
        <v>ERROR</v>
      </c>
      <c r="S933" s="15"/>
      <c r="T933" s="15"/>
      <c r="U933" s="15"/>
      <c r="V933" s="15"/>
      <c r="W933" s="15"/>
      <c r="X933" s="15"/>
      <c r="Y933" s="41"/>
      <c r="Z933" s="41"/>
      <c r="AA933" s="41"/>
      <c r="AB933" s="15"/>
      <c r="AC933" s="15"/>
      <c r="AD933" s="15"/>
      <c r="AE933" s="15"/>
      <c r="AF933" s="15"/>
      <c r="AG933" s="15"/>
      <c r="AH933" s="15"/>
      <c r="AI933" s="15"/>
      <c r="AJ933" s="41"/>
      <c r="AK933" s="15"/>
      <c r="AL933" s="15"/>
      <c r="AM933" s="15"/>
      <c r="AN933" s="15"/>
      <c r="AO933" s="15"/>
      <c r="AP933" s="15"/>
      <c r="AQ933" s="15"/>
      <c r="AR933" s="15"/>
      <c r="AS933" s="15"/>
      <c r="AT933" s="15"/>
      <c r="AU933" s="15"/>
      <c r="AV933" s="15"/>
      <c r="AW933" s="15"/>
      <c r="AX933" s="15"/>
      <c r="AY933" s="15"/>
      <c r="AZ933" s="10">
        <v>1</v>
      </c>
      <c r="BA933" t="s">
        <v>22</v>
      </c>
      <c r="BB933" t="s">
        <v>88</v>
      </c>
      <c r="BD933" s="39" t="str">
        <f t="shared" si="29"/>
        <v>Blibli Non Jabodetabek</v>
      </c>
      <c r="BE933" s="88">
        <v>44914</v>
      </c>
      <c r="BF933" t="s">
        <v>13956</v>
      </c>
    </row>
    <row r="934" spans="2:58" ht="13.5" customHeight="1" x14ac:dyDescent="0.35">
      <c r="B934" s="10" t="s">
        <v>17</v>
      </c>
      <c r="C934" s="10" t="s">
        <v>2305</v>
      </c>
      <c r="D934" s="10" t="s">
        <v>119</v>
      </c>
      <c r="E934" s="10" t="s">
        <v>120</v>
      </c>
      <c r="F934" s="10" t="s">
        <v>959</v>
      </c>
      <c r="G934" s="137" t="s">
        <v>9279</v>
      </c>
      <c r="H934" s="10"/>
      <c r="I934" s="10" t="s">
        <v>960</v>
      </c>
      <c r="J934" s="10" t="s">
        <v>15831</v>
      </c>
      <c r="K934" s="10" t="s">
        <v>10818</v>
      </c>
      <c r="L934" s="98">
        <f>IFERROR(VLOOKUP($F934&amp;$C934,Sales!$J:$W,9,0),0)</f>
        <v>0</v>
      </c>
      <c r="M934" s="98">
        <f>IFERROR(VLOOKUP($F934&amp;$C934,Sales!$J:$W,10,0),0)</f>
        <v>0</v>
      </c>
      <c r="N934" s="98">
        <f>IFERROR(VLOOKUP($F934&amp;$C934,Sales!$J:$W,11,0),0)</f>
        <v>0</v>
      </c>
      <c r="O934" s="98">
        <f>IFERROR(VLOOKUP($F934&amp;$C934,Sales!$J:$W,12,0),0)</f>
        <v>0</v>
      </c>
      <c r="P934" s="98">
        <f>IFERROR(VLOOKUP($F934&amp;$C934,Sales!$J:$W,13,0),0)</f>
        <v>0</v>
      </c>
      <c r="Q934" s="98">
        <f>IFERROR(VLOOKUP($F934&amp;$C934,Sales!$A:$H,7,0),0)</f>
        <v>0</v>
      </c>
      <c r="R934" s="41" t="str">
        <f t="shared" si="28"/>
        <v>ERROR</v>
      </c>
      <c r="S934" s="15"/>
      <c r="T934" s="15"/>
      <c r="U934" s="15"/>
      <c r="V934" s="15"/>
      <c r="W934" s="15"/>
      <c r="X934" s="15"/>
      <c r="Y934" s="41"/>
      <c r="Z934" s="41"/>
      <c r="AA934" s="41"/>
      <c r="AB934" s="15"/>
      <c r="AC934" s="15"/>
      <c r="AD934" s="15"/>
      <c r="AE934" s="15"/>
      <c r="AF934" s="15"/>
      <c r="AG934" s="15"/>
      <c r="AH934" s="15"/>
      <c r="AI934" s="15"/>
      <c r="AJ934" s="41"/>
      <c r="AK934" s="15"/>
      <c r="AL934" s="15"/>
      <c r="AM934" s="15"/>
      <c r="AN934" s="15"/>
      <c r="AO934" s="15"/>
      <c r="AP934" s="15"/>
      <c r="AQ934" s="15"/>
      <c r="AR934" s="15"/>
      <c r="AS934" s="15"/>
      <c r="AT934" s="15"/>
      <c r="AU934" s="15"/>
      <c r="AV934" s="15"/>
      <c r="AW934" s="15"/>
      <c r="AX934" s="15"/>
      <c r="AY934" s="15"/>
      <c r="AZ934" s="10">
        <v>1</v>
      </c>
      <c r="BA934" t="s">
        <v>22</v>
      </c>
      <c r="BB934" t="s">
        <v>88</v>
      </c>
      <c r="BD934" s="39" t="str">
        <f t="shared" si="29"/>
        <v>01/214427001BBlibli Non Jabodetabek</v>
      </c>
      <c r="BE934" s="88">
        <v>44914</v>
      </c>
      <c r="BF934" t="s">
        <v>13956</v>
      </c>
    </row>
    <row r="935" spans="2:58" ht="13.5" customHeight="1" x14ac:dyDescent="0.35">
      <c r="B935" s="10" t="s">
        <v>17</v>
      </c>
      <c r="C935" s="10" t="s">
        <v>2305</v>
      </c>
      <c r="D935" s="10" t="s">
        <v>405</v>
      </c>
      <c r="E935" s="10" t="s">
        <v>5816</v>
      </c>
      <c r="F935" s="10" t="s">
        <v>6637</v>
      </c>
      <c r="G935" s="137" t="s">
        <v>9280</v>
      </c>
      <c r="H935" s="10"/>
      <c r="I935" s="10" t="s">
        <v>6638</v>
      </c>
      <c r="J935" s="10" t="s">
        <v>15832</v>
      </c>
      <c r="K935" s="10" t="s">
        <v>10819</v>
      </c>
      <c r="L935" s="98">
        <f>IFERROR(VLOOKUP($F935&amp;$C935,Sales!$J:$W,9,0),0)</f>
        <v>0</v>
      </c>
      <c r="M935" s="98">
        <f>IFERROR(VLOOKUP($F935&amp;$C935,Sales!$J:$W,10,0),0)</f>
        <v>0</v>
      </c>
      <c r="N935" s="98">
        <f>IFERROR(VLOOKUP($F935&amp;$C935,Sales!$J:$W,11,0),0)</f>
        <v>0</v>
      </c>
      <c r="O935" s="98">
        <f>IFERROR(VLOOKUP($F935&amp;$C935,Sales!$J:$W,12,0),0)</f>
        <v>0</v>
      </c>
      <c r="P935" s="98">
        <f>IFERROR(VLOOKUP($F935&amp;$C935,Sales!$J:$W,13,0),0)</f>
        <v>0</v>
      </c>
      <c r="Q935" s="98">
        <f>IFERROR(VLOOKUP($F935&amp;$C935,Sales!$A:$H,7,0),0)</f>
        <v>0</v>
      </c>
      <c r="R935" s="41" t="str">
        <f t="shared" si="28"/>
        <v>ERROR</v>
      </c>
      <c r="S935" s="15"/>
      <c r="T935" s="15"/>
      <c r="U935" s="15"/>
      <c r="V935" s="15"/>
      <c r="W935" s="15"/>
      <c r="X935" s="15"/>
      <c r="Y935" s="41"/>
      <c r="Z935" s="41"/>
      <c r="AA935" s="41"/>
      <c r="AB935" s="15"/>
      <c r="AC935" s="15"/>
      <c r="AD935" s="15"/>
      <c r="AE935" s="15"/>
      <c r="AF935" s="15"/>
      <c r="AG935" s="15"/>
      <c r="AH935" s="15"/>
      <c r="AI935" s="15"/>
      <c r="AJ935" s="41"/>
      <c r="AK935" s="15"/>
      <c r="AL935" s="15"/>
      <c r="AM935" s="15"/>
      <c r="AN935" s="15"/>
      <c r="AO935" s="15"/>
      <c r="AP935" s="15"/>
      <c r="AQ935" s="15"/>
      <c r="AR935" s="15"/>
      <c r="AS935" s="15"/>
      <c r="AT935" s="15"/>
      <c r="AU935" s="15"/>
      <c r="AV935" s="15"/>
      <c r="AW935" s="15"/>
      <c r="AX935" s="15"/>
      <c r="AY935" s="15"/>
      <c r="AZ935" s="10">
        <v>1</v>
      </c>
      <c r="BA935" t="s">
        <v>22</v>
      </c>
      <c r="BB935" t="s">
        <v>88</v>
      </c>
      <c r="BD935" s="39" t="str">
        <f t="shared" si="29"/>
        <v>01/274927101ABlibli Non Jabodetabek</v>
      </c>
      <c r="BE935" s="88">
        <v>44914</v>
      </c>
      <c r="BF935" t="s">
        <v>13956</v>
      </c>
    </row>
    <row r="936" spans="2:58" ht="13.5" customHeight="1" x14ac:dyDescent="0.35">
      <c r="B936" s="10" t="s">
        <v>17</v>
      </c>
      <c r="C936" s="10" t="s">
        <v>2305</v>
      </c>
      <c r="D936" s="10" t="s">
        <v>119</v>
      </c>
      <c r="E936" s="10" t="s">
        <v>120</v>
      </c>
      <c r="F936" s="10" t="s">
        <v>162</v>
      </c>
      <c r="G936" s="137" t="s">
        <v>9281</v>
      </c>
      <c r="H936" s="10"/>
      <c r="I936" s="10" t="s">
        <v>163</v>
      </c>
      <c r="J936" s="10" t="s">
        <v>15833</v>
      </c>
      <c r="K936" s="10" t="s">
        <v>9700</v>
      </c>
      <c r="L936" s="98">
        <f>IFERROR(VLOOKUP($F936&amp;$C936,Sales!$J:$W,9,0),0)</f>
        <v>0</v>
      </c>
      <c r="M936" s="98">
        <f>IFERROR(VLOOKUP($F936&amp;$C936,Sales!$J:$W,10,0),0)</f>
        <v>0</v>
      </c>
      <c r="N936" s="98">
        <f>IFERROR(VLOOKUP($F936&amp;$C936,Sales!$J:$W,11,0),0)</f>
        <v>0</v>
      </c>
      <c r="O936" s="98">
        <f>IFERROR(VLOOKUP($F936&amp;$C936,Sales!$J:$W,12,0),0)</f>
        <v>0</v>
      </c>
      <c r="P936" s="98">
        <f>IFERROR(VLOOKUP($F936&amp;$C936,Sales!$J:$W,13,0),0)</f>
        <v>0</v>
      </c>
      <c r="Q936" s="98">
        <f>IFERROR(VLOOKUP($F936&amp;$C936,Sales!$A:$H,7,0),0)</f>
        <v>0</v>
      </c>
      <c r="R936" s="41" t="str">
        <f t="shared" si="28"/>
        <v>ERROR</v>
      </c>
      <c r="S936" s="15"/>
      <c r="T936" s="15"/>
      <c r="U936" s="15"/>
      <c r="V936" s="15"/>
      <c r="W936" s="15"/>
      <c r="X936" s="15"/>
      <c r="Y936" s="41"/>
      <c r="Z936" s="41"/>
      <c r="AA936" s="41"/>
      <c r="AB936" s="15"/>
      <c r="AC936" s="15"/>
      <c r="AD936" s="15"/>
      <c r="AE936" s="15"/>
      <c r="AF936" s="15"/>
      <c r="AG936" s="15"/>
      <c r="AH936" s="15"/>
      <c r="AI936" s="15"/>
      <c r="AJ936" s="41"/>
      <c r="AK936" s="15"/>
      <c r="AL936" s="15"/>
      <c r="AM936" s="15"/>
      <c r="AN936" s="15"/>
      <c r="AO936" s="15"/>
      <c r="AP936" s="15"/>
      <c r="AQ936" s="15"/>
      <c r="AR936" s="15"/>
      <c r="AS936" s="15"/>
      <c r="AT936" s="15"/>
      <c r="AU936" s="15"/>
      <c r="AV936" s="15"/>
      <c r="AW936" s="15"/>
      <c r="AX936" s="15"/>
      <c r="AY936" s="15"/>
      <c r="AZ936" s="10">
        <v>1</v>
      </c>
      <c r="BA936" t="s">
        <v>22</v>
      </c>
      <c r="BB936" t="s">
        <v>88</v>
      </c>
      <c r="BD936" s="39" t="str">
        <f t="shared" si="29"/>
        <v>01/214424901KBlibli Non Jabodetabek</v>
      </c>
      <c r="BE936" s="88">
        <v>44914</v>
      </c>
      <c r="BF936" t="s">
        <v>13956</v>
      </c>
    </row>
    <row r="937" spans="2:58" ht="13.5" customHeight="1" x14ac:dyDescent="0.35">
      <c r="B937" s="10" t="s">
        <v>17</v>
      </c>
      <c r="C937" s="10" t="s">
        <v>2305</v>
      </c>
      <c r="D937" s="10" t="s">
        <v>405</v>
      </c>
      <c r="E937" s="10" t="s">
        <v>5816</v>
      </c>
      <c r="F937" s="10" t="s">
        <v>453</v>
      </c>
      <c r="G937" s="137" t="s">
        <v>9282</v>
      </c>
      <c r="H937" s="10"/>
      <c r="I937" s="10" t="s">
        <v>454</v>
      </c>
      <c r="J937" s="10" t="s">
        <v>15834</v>
      </c>
      <c r="K937" s="10" t="s">
        <v>10820</v>
      </c>
      <c r="L937" s="98">
        <f>IFERROR(VLOOKUP($F937&amp;$C937,Sales!$J:$W,9,0),0)</f>
        <v>0</v>
      </c>
      <c r="M937" s="98">
        <f>IFERROR(VLOOKUP($F937&amp;$C937,Sales!$J:$W,10,0),0)</f>
        <v>0</v>
      </c>
      <c r="N937" s="98">
        <f>IFERROR(VLOOKUP($F937&amp;$C937,Sales!$J:$W,11,0),0)</f>
        <v>0</v>
      </c>
      <c r="O937" s="98">
        <f>IFERROR(VLOOKUP($F937&amp;$C937,Sales!$J:$W,12,0),0)</f>
        <v>0</v>
      </c>
      <c r="P937" s="98">
        <f>IFERROR(VLOOKUP($F937&amp;$C937,Sales!$J:$W,13,0),0)</f>
        <v>0</v>
      </c>
      <c r="Q937" s="98">
        <f>IFERROR(VLOOKUP($F937&amp;$C937,Sales!$A:$H,7,0),0)</f>
        <v>0</v>
      </c>
      <c r="R937" s="41" t="str">
        <f t="shared" si="28"/>
        <v>ERROR</v>
      </c>
      <c r="S937" s="15"/>
      <c r="T937" s="15"/>
      <c r="U937" s="15"/>
      <c r="V937" s="15"/>
      <c r="W937" s="15"/>
      <c r="X937" s="15"/>
      <c r="Y937" s="41"/>
      <c r="Z937" s="41"/>
      <c r="AA937" s="41"/>
      <c r="AB937" s="15"/>
      <c r="AC937" s="15"/>
      <c r="AD937" s="15"/>
      <c r="AE937" s="15"/>
      <c r="AF937" s="15"/>
      <c r="AG937" s="15"/>
      <c r="AH937" s="15"/>
      <c r="AI937" s="15"/>
      <c r="AJ937" s="41"/>
      <c r="AK937" s="15"/>
      <c r="AL937" s="15"/>
      <c r="AM937" s="15"/>
      <c r="AN937" s="15"/>
      <c r="AO937" s="15"/>
      <c r="AP937" s="15"/>
      <c r="AQ937" s="15"/>
      <c r="AR937" s="15"/>
      <c r="AS937" s="15"/>
      <c r="AT937" s="15"/>
      <c r="AU937" s="15"/>
      <c r="AV937" s="15"/>
      <c r="AW937" s="15"/>
      <c r="AX937" s="15"/>
      <c r="AY937" s="15"/>
      <c r="AZ937" s="10">
        <v>1</v>
      </c>
      <c r="BA937" t="s">
        <v>22</v>
      </c>
      <c r="BB937" t="s">
        <v>88</v>
      </c>
      <c r="BD937" s="39" t="str">
        <f t="shared" si="29"/>
        <v>01/274922801ABlibli Non Jabodetabek</v>
      </c>
      <c r="BE937" s="88">
        <v>44914</v>
      </c>
      <c r="BF937" t="s">
        <v>13956</v>
      </c>
    </row>
    <row r="938" spans="2:58" ht="13.5" customHeight="1" x14ac:dyDescent="0.35">
      <c r="B938" s="10" t="s">
        <v>17</v>
      </c>
      <c r="C938" s="10" t="s">
        <v>2305</v>
      </c>
      <c r="D938" s="10" t="s">
        <v>119</v>
      </c>
      <c r="E938" s="10" t="s">
        <v>120</v>
      </c>
      <c r="F938" s="10" t="s">
        <v>168</v>
      </c>
      <c r="G938" s="137" t="s">
        <v>9283</v>
      </c>
      <c r="H938" s="10"/>
      <c r="I938" s="10">
        <v>4902430792851</v>
      </c>
      <c r="J938" s="10" t="s">
        <v>15835</v>
      </c>
      <c r="K938" s="10" t="s">
        <v>10821</v>
      </c>
      <c r="L938" s="98">
        <f>IFERROR(VLOOKUP($F938&amp;$C938,Sales!$J:$W,9,0),0)</f>
        <v>0</v>
      </c>
      <c r="M938" s="98">
        <f>IFERROR(VLOOKUP($F938&amp;$C938,Sales!$J:$W,10,0),0)</f>
        <v>0</v>
      </c>
      <c r="N938" s="98">
        <f>IFERROR(VLOOKUP($F938&amp;$C938,Sales!$J:$W,11,0),0)</f>
        <v>0</v>
      </c>
      <c r="O938" s="98">
        <f>IFERROR(VLOOKUP($F938&amp;$C938,Sales!$J:$W,12,0),0)</f>
        <v>0</v>
      </c>
      <c r="P938" s="98">
        <f>IFERROR(VLOOKUP($F938&amp;$C938,Sales!$J:$W,13,0),0)</f>
        <v>0</v>
      </c>
      <c r="Q938" s="98">
        <f>IFERROR(VLOOKUP($F938&amp;$C938,Sales!$A:$H,7,0),0)</f>
        <v>0</v>
      </c>
      <c r="R938" s="41" t="str">
        <f t="shared" si="28"/>
        <v>ERROR</v>
      </c>
      <c r="S938" s="15"/>
      <c r="T938" s="15"/>
      <c r="U938" s="15"/>
      <c r="V938" s="15"/>
      <c r="W938" s="15"/>
      <c r="X938" s="15"/>
      <c r="Y938" s="41"/>
      <c r="Z938" s="41"/>
      <c r="AA938" s="41"/>
      <c r="AB938" s="15"/>
      <c r="AC938" s="15"/>
      <c r="AD938" s="15"/>
      <c r="AE938" s="15"/>
      <c r="AF938" s="15"/>
      <c r="AG938" s="15"/>
      <c r="AH938" s="15"/>
      <c r="AI938" s="15"/>
      <c r="AJ938" s="41"/>
      <c r="AK938" s="15"/>
      <c r="AL938" s="15"/>
      <c r="AM938" s="15"/>
      <c r="AN938" s="15"/>
      <c r="AO938" s="15"/>
      <c r="AP938" s="15"/>
      <c r="AQ938" s="15"/>
      <c r="AR938" s="15"/>
      <c r="AS938" s="15"/>
      <c r="AT938" s="15"/>
      <c r="AU938" s="15"/>
      <c r="AV938" s="15"/>
      <c r="AW938" s="15"/>
      <c r="AX938" s="15"/>
      <c r="AY938" s="15"/>
      <c r="AZ938" s="10">
        <v>1</v>
      </c>
      <c r="BA938" t="s">
        <v>22</v>
      </c>
      <c r="BB938" t="s">
        <v>88</v>
      </c>
      <c r="BD938" s="39" t="str">
        <f t="shared" si="29"/>
        <v>01/214424901TBlibli Non Jabodetabek</v>
      </c>
      <c r="BE938" s="88">
        <v>44914</v>
      </c>
      <c r="BF938" t="s">
        <v>13956</v>
      </c>
    </row>
    <row r="939" spans="2:58" ht="13.5" customHeight="1" x14ac:dyDescent="0.35">
      <c r="B939" s="10" t="s">
        <v>17</v>
      </c>
      <c r="C939" s="10" t="s">
        <v>2305</v>
      </c>
      <c r="D939" s="10" t="s">
        <v>405</v>
      </c>
      <c r="E939" s="10" t="s">
        <v>406</v>
      </c>
      <c r="F939" s="10" t="s">
        <v>422</v>
      </c>
      <c r="G939" s="137" t="s">
        <v>9284</v>
      </c>
      <c r="H939" s="10"/>
      <c r="I939" s="10" t="s">
        <v>423</v>
      </c>
      <c r="J939" s="10" t="s">
        <v>15836</v>
      </c>
      <c r="K939" s="10" t="s">
        <v>10822</v>
      </c>
      <c r="L939" s="98">
        <f>IFERROR(VLOOKUP($F939&amp;$C939,Sales!$J:$W,9,0),0)</f>
        <v>0</v>
      </c>
      <c r="M939" s="98">
        <f>IFERROR(VLOOKUP($F939&amp;$C939,Sales!$J:$W,10,0),0)</f>
        <v>0</v>
      </c>
      <c r="N939" s="98">
        <f>IFERROR(VLOOKUP($F939&amp;$C939,Sales!$J:$W,11,0),0)</f>
        <v>0</v>
      </c>
      <c r="O939" s="98">
        <f>IFERROR(VLOOKUP($F939&amp;$C939,Sales!$J:$W,12,0),0)</f>
        <v>0</v>
      </c>
      <c r="P939" s="98">
        <f>IFERROR(VLOOKUP($F939&amp;$C939,Sales!$J:$W,13,0),0)</f>
        <v>0</v>
      </c>
      <c r="Q939" s="98">
        <f>IFERROR(VLOOKUP($F939&amp;$C939,Sales!$A:$H,7,0),0)</f>
        <v>0</v>
      </c>
      <c r="R939" s="41" t="str">
        <f t="shared" si="28"/>
        <v>ERROR</v>
      </c>
      <c r="S939" s="15"/>
      <c r="T939" s="15"/>
      <c r="U939" s="15"/>
      <c r="V939" s="15"/>
      <c r="W939" s="15"/>
      <c r="X939" s="15"/>
      <c r="Y939" s="41"/>
      <c r="Z939" s="41"/>
      <c r="AA939" s="41"/>
      <c r="AB939" s="15"/>
      <c r="AC939" s="15"/>
      <c r="AD939" s="15"/>
      <c r="AE939" s="15"/>
      <c r="AF939" s="15"/>
      <c r="AG939" s="15"/>
      <c r="AH939" s="15"/>
      <c r="AI939" s="15"/>
      <c r="AJ939" s="41"/>
      <c r="AK939" s="15"/>
      <c r="AL939" s="15"/>
      <c r="AM939" s="15"/>
      <c r="AN939" s="15"/>
      <c r="AO939" s="15"/>
      <c r="AP939" s="15"/>
      <c r="AQ939" s="15"/>
      <c r="AR939" s="15"/>
      <c r="AS939" s="15"/>
      <c r="AT939" s="15"/>
      <c r="AU939" s="15"/>
      <c r="AV939" s="15"/>
      <c r="AW939" s="15"/>
      <c r="AX939" s="15"/>
      <c r="AY939" s="15"/>
      <c r="AZ939" s="10">
        <v>1</v>
      </c>
      <c r="BA939" t="s">
        <v>22</v>
      </c>
      <c r="BB939" t="s">
        <v>88</v>
      </c>
      <c r="BD939" s="39" t="str">
        <f t="shared" si="29"/>
        <v>01/274927101QBlibli Non Jabodetabek</v>
      </c>
      <c r="BE939" s="88">
        <v>44914</v>
      </c>
      <c r="BF939" t="s">
        <v>13956</v>
      </c>
    </row>
    <row r="940" spans="2:58" ht="13.5" customHeight="1" x14ac:dyDescent="0.35">
      <c r="B940" s="10" t="s">
        <v>17</v>
      </c>
      <c r="C940" s="10" t="s">
        <v>2305</v>
      </c>
      <c r="D940" s="10" t="s">
        <v>405</v>
      </c>
      <c r="E940" s="10" t="s">
        <v>5816</v>
      </c>
      <c r="F940" s="10" t="s">
        <v>1914</v>
      </c>
      <c r="G940" s="137" t="s">
        <v>9285</v>
      </c>
      <c r="H940" s="10"/>
      <c r="I940" s="10" t="s">
        <v>1915</v>
      </c>
      <c r="J940" s="10" t="s">
        <v>15837</v>
      </c>
      <c r="K940" s="10" t="s">
        <v>10823</v>
      </c>
      <c r="L940" s="98">
        <f>IFERROR(VLOOKUP($F940&amp;$C940,Sales!$J:$W,9,0),0)</f>
        <v>0</v>
      </c>
      <c r="M940" s="98">
        <f>IFERROR(VLOOKUP($F940&amp;$C940,Sales!$J:$W,10,0),0)</f>
        <v>0</v>
      </c>
      <c r="N940" s="98">
        <f>IFERROR(VLOOKUP($F940&amp;$C940,Sales!$J:$W,11,0),0)</f>
        <v>0</v>
      </c>
      <c r="O940" s="98">
        <f>IFERROR(VLOOKUP($F940&amp;$C940,Sales!$J:$W,12,0),0)</f>
        <v>0</v>
      </c>
      <c r="P940" s="98">
        <f>IFERROR(VLOOKUP($F940&amp;$C940,Sales!$J:$W,13,0),0)</f>
        <v>0</v>
      </c>
      <c r="Q940" s="98">
        <f>IFERROR(VLOOKUP($F940&amp;$C940,Sales!$A:$H,7,0),0)</f>
        <v>0</v>
      </c>
      <c r="R940" s="41" t="str">
        <f t="shared" si="28"/>
        <v>ERROR</v>
      </c>
      <c r="S940" s="15"/>
      <c r="T940" s="15"/>
      <c r="U940" s="15"/>
      <c r="V940" s="15"/>
      <c r="W940" s="15"/>
      <c r="X940" s="15"/>
      <c r="Y940" s="41"/>
      <c r="Z940" s="41"/>
      <c r="AA940" s="41"/>
      <c r="AB940" s="15"/>
      <c r="AC940" s="15"/>
      <c r="AD940" s="15"/>
      <c r="AE940" s="15"/>
      <c r="AF940" s="15"/>
      <c r="AG940" s="15"/>
      <c r="AH940" s="15"/>
      <c r="AI940" s="15"/>
      <c r="AJ940" s="41"/>
      <c r="AK940" s="15"/>
      <c r="AL940" s="15"/>
      <c r="AM940" s="15"/>
      <c r="AN940" s="15"/>
      <c r="AO940" s="15"/>
      <c r="AP940" s="15"/>
      <c r="AQ940" s="15"/>
      <c r="AR940" s="15"/>
      <c r="AS940" s="15"/>
      <c r="AT940" s="15"/>
      <c r="AU940" s="15"/>
      <c r="AV940" s="15"/>
      <c r="AW940" s="15"/>
      <c r="AX940" s="15"/>
      <c r="AY940" s="15"/>
      <c r="AZ940" s="10">
        <v>1</v>
      </c>
      <c r="BA940" t="s">
        <v>22</v>
      </c>
      <c r="BB940" t="s">
        <v>88</v>
      </c>
      <c r="BD940" s="39" t="str">
        <f t="shared" si="29"/>
        <v>01/274927101BBlibli Non Jabodetabek</v>
      </c>
      <c r="BE940" s="88">
        <v>44914</v>
      </c>
      <c r="BF940" t="s">
        <v>13956</v>
      </c>
    </row>
    <row r="941" spans="2:58" ht="13.5" customHeight="1" x14ac:dyDescent="0.35">
      <c r="B941" s="10" t="s">
        <v>17</v>
      </c>
      <c r="C941" s="10" t="s">
        <v>2305</v>
      </c>
      <c r="D941" s="10" t="s">
        <v>405</v>
      </c>
      <c r="E941" s="10" t="s">
        <v>5816</v>
      </c>
      <c r="F941" s="10" t="s">
        <v>1921</v>
      </c>
      <c r="G941" s="137" t="s">
        <v>9286</v>
      </c>
      <c r="H941" s="10"/>
      <c r="I941" s="10" t="s">
        <v>6195</v>
      </c>
      <c r="J941" s="10" t="s">
        <v>15838</v>
      </c>
      <c r="K941" s="10" t="s">
        <v>10824</v>
      </c>
      <c r="L941" s="98">
        <f>IFERROR(VLOOKUP($F941&amp;$C941,Sales!$J:$W,9,0),0)</f>
        <v>0</v>
      </c>
      <c r="M941" s="98">
        <f>IFERROR(VLOOKUP($F941&amp;$C941,Sales!$J:$W,10,0),0)</f>
        <v>0</v>
      </c>
      <c r="N941" s="98">
        <f>IFERROR(VLOOKUP($F941&amp;$C941,Sales!$J:$W,11,0),0)</f>
        <v>0</v>
      </c>
      <c r="O941" s="98">
        <f>IFERROR(VLOOKUP($F941&amp;$C941,Sales!$J:$W,12,0),0)</f>
        <v>0</v>
      </c>
      <c r="P941" s="98">
        <f>IFERROR(VLOOKUP($F941&amp;$C941,Sales!$J:$W,13,0),0)</f>
        <v>0</v>
      </c>
      <c r="Q941" s="98">
        <f>IFERROR(VLOOKUP($F941&amp;$C941,Sales!$A:$H,7,0),0)</f>
        <v>0</v>
      </c>
      <c r="R941" s="41" t="str">
        <f t="shared" si="28"/>
        <v>ERROR</v>
      </c>
      <c r="S941" s="15"/>
      <c r="T941" s="15"/>
      <c r="U941" s="15"/>
      <c r="V941" s="15"/>
      <c r="W941" s="15"/>
      <c r="X941" s="15"/>
      <c r="Y941" s="41"/>
      <c r="Z941" s="41"/>
      <c r="AA941" s="41"/>
      <c r="AB941" s="15"/>
      <c r="AC941" s="15"/>
      <c r="AD941" s="15"/>
      <c r="AE941" s="15"/>
      <c r="AF941" s="15"/>
      <c r="AG941" s="15"/>
      <c r="AH941" s="15"/>
      <c r="AI941" s="15"/>
      <c r="AJ941" s="41"/>
      <c r="AK941" s="15"/>
      <c r="AL941" s="15"/>
      <c r="AM941" s="15"/>
      <c r="AN941" s="15"/>
      <c r="AO941" s="15"/>
      <c r="AP941" s="15"/>
      <c r="AQ941" s="15"/>
      <c r="AR941" s="15"/>
      <c r="AS941" s="15"/>
      <c r="AT941" s="15"/>
      <c r="AU941" s="15"/>
      <c r="AV941" s="15"/>
      <c r="AW941" s="15"/>
      <c r="AX941" s="15"/>
      <c r="AY941" s="15"/>
      <c r="AZ941" s="10">
        <v>1</v>
      </c>
      <c r="BA941" t="s">
        <v>22</v>
      </c>
      <c r="BB941" t="s">
        <v>88</v>
      </c>
      <c r="BD941" s="39" t="str">
        <f t="shared" si="29"/>
        <v>01/274927101OBlibli Non Jabodetabek</v>
      </c>
      <c r="BE941" s="88">
        <v>44914</v>
      </c>
      <c r="BF941" t="s">
        <v>13956</v>
      </c>
    </row>
    <row r="942" spans="2:58" ht="13.5" customHeight="1" x14ac:dyDescent="0.35">
      <c r="B942" s="10" t="s">
        <v>17</v>
      </c>
      <c r="C942" s="10" t="s">
        <v>2305</v>
      </c>
      <c r="D942" s="10" t="s">
        <v>405</v>
      </c>
      <c r="E942" s="10" t="s">
        <v>5816</v>
      </c>
      <c r="F942" s="10" t="s">
        <v>1229</v>
      </c>
      <c r="G942" s="137" t="s">
        <v>9287</v>
      </c>
      <c r="H942" s="10"/>
      <c r="I942" s="10" t="s">
        <v>1230</v>
      </c>
      <c r="J942" s="10" t="s">
        <v>15839</v>
      </c>
      <c r="K942" s="10" t="s">
        <v>10825</v>
      </c>
      <c r="L942" s="98">
        <f>IFERROR(VLOOKUP($F942&amp;$C942,Sales!$J:$W,9,0),0)</f>
        <v>0</v>
      </c>
      <c r="M942" s="98">
        <f>IFERROR(VLOOKUP($F942&amp;$C942,Sales!$J:$W,10,0),0)</f>
        <v>0</v>
      </c>
      <c r="N942" s="98">
        <f>IFERROR(VLOOKUP($F942&amp;$C942,Sales!$J:$W,11,0),0)</f>
        <v>0</v>
      </c>
      <c r="O942" s="98">
        <f>IFERROR(VLOOKUP($F942&amp;$C942,Sales!$J:$W,12,0),0)</f>
        <v>0</v>
      </c>
      <c r="P942" s="98">
        <f>IFERROR(VLOOKUP($F942&amp;$C942,Sales!$J:$W,13,0),0)</f>
        <v>0</v>
      </c>
      <c r="Q942" s="98">
        <f>IFERROR(VLOOKUP($F942&amp;$C942,Sales!$A:$H,7,0),0)</f>
        <v>0</v>
      </c>
      <c r="R942" s="41" t="str">
        <f t="shared" si="28"/>
        <v>ERROR</v>
      </c>
      <c r="S942" s="15"/>
      <c r="T942" s="15"/>
      <c r="U942" s="15"/>
      <c r="V942" s="15"/>
      <c r="W942" s="15"/>
      <c r="X942" s="15"/>
      <c r="Y942" s="41"/>
      <c r="Z942" s="41"/>
      <c r="AA942" s="41"/>
      <c r="AB942" s="15"/>
      <c r="AC942" s="15"/>
      <c r="AD942" s="15"/>
      <c r="AE942" s="15"/>
      <c r="AF942" s="15"/>
      <c r="AG942" s="15"/>
      <c r="AH942" s="15"/>
      <c r="AI942" s="15"/>
      <c r="AJ942" s="41"/>
      <c r="AK942" s="15"/>
      <c r="AL942" s="15"/>
      <c r="AM942" s="15"/>
      <c r="AN942" s="15"/>
      <c r="AO942" s="15"/>
      <c r="AP942" s="15"/>
      <c r="AQ942" s="15"/>
      <c r="AR942" s="15"/>
      <c r="AS942" s="15"/>
      <c r="AT942" s="15"/>
      <c r="AU942" s="15"/>
      <c r="AV942" s="15"/>
      <c r="AW942" s="15"/>
      <c r="AX942" s="15"/>
      <c r="AY942" s="15"/>
      <c r="AZ942" s="10">
        <v>1</v>
      </c>
      <c r="BA942" t="s">
        <v>22</v>
      </c>
      <c r="BB942" t="s">
        <v>88</v>
      </c>
      <c r="BD942" s="39" t="str">
        <f t="shared" si="29"/>
        <v>01/274928902BBlibli Non Jabodetabek</v>
      </c>
      <c r="BE942" s="88">
        <v>44914</v>
      </c>
      <c r="BF942" t="s">
        <v>13956</v>
      </c>
    </row>
    <row r="943" spans="2:58" ht="13.5" customHeight="1" x14ac:dyDescent="0.35">
      <c r="B943" s="10" t="s">
        <v>17</v>
      </c>
      <c r="C943" s="10" t="s">
        <v>2305</v>
      </c>
      <c r="D943" s="10" t="s">
        <v>193</v>
      </c>
      <c r="E943" s="10" t="s">
        <v>194</v>
      </c>
      <c r="F943" s="10" t="s">
        <v>778</v>
      </c>
      <c r="G943" s="137" t="s">
        <v>9288</v>
      </c>
      <c r="H943" s="10"/>
      <c r="I943" s="10">
        <v>4902430553636</v>
      </c>
      <c r="J943" s="10" t="s">
        <v>15840</v>
      </c>
      <c r="K943" s="10" t="s">
        <v>9289</v>
      </c>
      <c r="L943" s="98">
        <f>IFERROR(VLOOKUP($F943&amp;$C943,Sales!$J:$W,9,0),0)</f>
        <v>0</v>
      </c>
      <c r="M943" s="98">
        <f>IFERROR(VLOOKUP($F943&amp;$C943,Sales!$J:$W,10,0),0)</f>
        <v>0</v>
      </c>
      <c r="N943" s="98">
        <f>IFERROR(VLOOKUP($F943&amp;$C943,Sales!$J:$W,11,0),0)</f>
        <v>0</v>
      </c>
      <c r="O943" s="98">
        <f>IFERROR(VLOOKUP($F943&amp;$C943,Sales!$J:$W,12,0),0)</f>
        <v>0</v>
      </c>
      <c r="P943" s="98">
        <f>IFERROR(VLOOKUP($F943&amp;$C943,Sales!$J:$W,13,0),0)</f>
        <v>0</v>
      </c>
      <c r="Q943" s="98">
        <f>IFERROR(VLOOKUP($F943&amp;$C943,Sales!$A:$H,7,0),0)</f>
        <v>0</v>
      </c>
      <c r="R943" s="41" t="str">
        <f t="shared" si="28"/>
        <v>ERROR</v>
      </c>
      <c r="S943" s="15"/>
      <c r="T943" s="15"/>
      <c r="U943" s="15"/>
      <c r="V943" s="15"/>
      <c r="W943" s="15"/>
      <c r="X943" s="15"/>
      <c r="Y943" s="41"/>
      <c r="Z943" s="41"/>
      <c r="AA943" s="41"/>
      <c r="AB943" s="15"/>
      <c r="AC943" s="15"/>
      <c r="AD943" s="15"/>
      <c r="AE943" s="15"/>
      <c r="AF943" s="15"/>
      <c r="AG943" s="15"/>
      <c r="AH943" s="15"/>
      <c r="AI943" s="15"/>
      <c r="AJ943" s="41"/>
      <c r="AK943" s="15"/>
      <c r="AL943" s="15"/>
      <c r="AM943" s="15"/>
      <c r="AN943" s="15"/>
      <c r="AO943" s="15"/>
      <c r="AP943" s="15"/>
      <c r="AQ943" s="15"/>
      <c r="AR943" s="15"/>
      <c r="AS943" s="15"/>
      <c r="AT943" s="15"/>
      <c r="AU943" s="15"/>
      <c r="AV943" s="15"/>
      <c r="AW943" s="15"/>
      <c r="AX943" s="15"/>
      <c r="AY943" s="15"/>
      <c r="AZ943" s="10">
        <v>1</v>
      </c>
      <c r="BA943" t="s">
        <v>22</v>
      </c>
      <c r="BB943" t="s">
        <v>88</v>
      </c>
      <c r="BD943" s="39" t="str">
        <f t="shared" si="29"/>
        <v>01/244521105WBlibli Non Jabodetabek</v>
      </c>
    </row>
    <row r="944" spans="2:58" ht="13.5" customHeight="1" x14ac:dyDescent="0.35">
      <c r="B944" s="10" t="s">
        <v>17</v>
      </c>
      <c r="C944" s="10" t="s">
        <v>2305</v>
      </c>
      <c r="D944" s="10" t="s">
        <v>405</v>
      </c>
      <c r="E944" s="10" t="s">
        <v>5816</v>
      </c>
      <c r="F944" s="10" t="s">
        <v>419</v>
      </c>
      <c r="G944" s="137" t="s">
        <v>9290</v>
      </c>
      <c r="H944" s="10"/>
      <c r="I944" s="10" t="s">
        <v>420</v>
      </c>
      <c r="J944" s="10" t="s">
        <v>15841</v>
      </c>
      <c r="K944" s="10" t="s">
        <v>10826</v>
      </c>
      <c r="L944" s="98">
        <f>IFERROR(VLOOKUP($F944&amp;$C944,Sales!$J:$W,9,0),0)</f>
        <v>0</v>
      </c>
      <c r="M944" s="98">
        <f>IFERROR(VLOOKUP($F944&amp;$C944,Sales!$J:$W,10,0),0)</f>
        <v>0</v>
      </c>
      <c r="N944" s="98">
        <f>IFERROR(VLOOKUP($F944&amp;$C944,Sales!$J:$W,11,0),0)</f>
        <v>0</v>
      </c>
      <c r="O944" s="98">
        <f>IFERROR(VLOOKUP($F944&amp;$C944,Sales!$J:$W,12,0),0)</f>
        <v>0</v>
      </c>
      <c r="P944" s="98">
        <f>IFERROR(VLOOKUP($F944&amp;$C944,Sales!$J:$W,13,0),0)</f>
        <v>0</v>
      </c>
      <c r="Q944" s="98">
        <f>IFERROR(VLOOKUP($F944&amp;$C944,Sales!$A:$H,7,0),0)</f>
        <v>0</v>
      </c>
      <c r="R944" s="41" t="str">
        <f t="shared" si="28"/>
        <v>ERROR</v>
      </c>
      <c r="S944" s="15"/>
      <c r="T944" s="15"/>
      <c r="U944" s="15"/>
      <c r="V944" s="15"/>
      <c r="W944" s="15"/>
      <c r="X944" s="15"/>
      <c r="Y944" s="41"/>
      <c r="Z944" s="41"/>
      <c r="AA944" s="41"/>
      <c r="AB944" s="15"/>
      <c r="AC944" s="15"/>
      <c r="AD944" s="15"/>
      <c r="AE944" s="15"/>
      <c r="AF944" s="15"/>
      <c r="AG944" s="15"/>
      <c r="AH944" s="15"/>
      <c r="AI944" s="15"/>
      <c r="AJ944" s="41"/>
      <c r="AK944" s="15"/>
      <c r="AL944" s="15"/>
      <c r="AM944" s="15"/>
      <c r="AN944" s="15"/>
      <c r="AO944" s="15"/>
      <c r="AP944" s="15"/>
      <c r="AQ944" s="15"/>
      <c r="AR944" s="15"/>
      <c r="AS944" s="15"/>
      <c r="AT944" s="15"/>
      <c r="AU944" s="15"/>
      <c r="AV944" s="15"/>
      <c r="AW944" s="15"/>
      <c r="AX944" s="15"/>
      <c r="AY944" s="15"/>
      <c r="AZ944" s="10">
        <v>1</v>
      </c>
      <c r="BA944" t="s">
        <v>22</v>
      </c>
      <c r="BB944" t="s">
        <v>88</v>
      </c>
      <c r="BD944" s="39" t="str">
        <f t="shared" si="29"/>
        <v>01/274927102ABlibli Non Jabodetabek</v>
      </c>
      <c r="BE944" s="88">
        <v>44914</v>
      </c>
      <c r="BF944" t="s">
        <v>13956</v>
      </c>
    </row>
    <row r="945" spans="2:58" ht="13.5" customHeight="1" x14ac:dyDescent="0.35">
      <c r="B945" s="10" t="s">
        <v>17</v>
      </c>
      <c r="C945" s="10" t="s">
        <v>2305</v>
      </c>
      <c r="D945" s="10" t="s">
        <v>119</v>
      </c>
      <c r="E945" s="10" t="s">
        <v>120</v>
      </c>
      <c r="F945" s="10" t="s">
        <v>943</v>
      </c>
      <c r="G945" s="137" t="s">
        <v>9291</v>
      </c>
      <c r="H945" s="10"/>
      <c r="I945" s="10" t="s">
        <v>944</v>
      </c>
      <c r="J945" s="10" t="s">
        <v>15842</v>
      </c>
      <c r="K945" s="10" t="s">
        <v>10827</v>
      </c>
      <c r="L945" s="98">
        <f>IFERROR(VLOOKUP($F945&amp;$C945,Sales!$J:$W,9,0),0)</f>
        <v>0</v>
      </c>
      <c r="M945" s="98">
        <f>IFERROR(VLOOKUP($F945&amp;$C945,Sales!$J:$W,10,0),0)</f>
        <v>0</v>
      </c>
      <c r="N945" s="98">
        <f>IFERROR(VLOOKUP($F945&amp;$C945,Sales!$J:$W,11,0),0)</f>
        <v>0</v>
      </c>
      <c r="O945" s="98">
        <f>IFERROR(VLOOKUP($F945&amp;$C945,Sales!$J:$W,12,0),0)</f>
        <v>0</v>
      </c>
      <c r="P945" s="98">
        <f>IFERROR(VLOOKUP($F945&amp;$C945,Sales!$J:$W,13,0),0)</f>
        <v>0</v>
      </c>
      <c r="Q945" s="98">
        <f>IFERROR(VLOOKUP($F945&amp;$C945,Sales!$A:$H,7,0),0)</f>
        <v>0</v>
      </c>
      <c r="R945" s="41" t="str">
        <f t="shared" si="28"/>
        <v>ERROR</v>
      </c>
      <c r="S945" s="15"/>
      <c r="T945" s="15"/>
      <c r="U945" s="15"/>
      <c r="V945" s="15"/>
      <c r="W945" s="15"/>
      <c r="X945" s="15"/>
      <c r="Y945" s="41"/>
      <c r="Z945" s="41"/>
      <c r="AA945" s="41"/>
      <c r="AB945" s="15"/>
      <c r="AC945" s="15"/>
      <c r="AD945" s="15"/>
      <c r="AE945" s="15"/>
      <c r="AF945" s="15"/>
      <c r="AG945" s="15"/>
      <c r="AH945" s="15"/>
      <c r="AI945" s="15"/>
      <c r="AJ945" s="41"/>
      <c r="AK945" s="15"/>
      <c r="AL945" s="15"/>
      <c r="AM945" s="15"/>
      <c r="AN945" s="15"/>
      <c r="AO945" s="15"/>
      <c r="AP945" s="15"/>
      <c r="AQ945" s="15"/>
      <c r="AR945" s="15"/>
      <c r="AS945" s="15"/>
      <c r="AT945" s="15"/>
      <c r="AU945" s="15"/>
      <c r="AV945" s="15"/>
      <c r="AW945" s="15"/>
      <c r="AX945" s="15"/>
      <c r="AY945" s="15"/>
      <c r="AZ945" s="10">
        <v>1</v>
      </c>
      <c r="BA945" t="s">
        <v>22</v>
      </c>
      <c r="BB945" t="s">
        <v>88</v>
      </c>
      <c r="BD945" s="39" t="str">
        <f t="shared" si="29"/>
        <v>01/331010901ABlibli Non Jabodetabek</v>
      </c>
      <c r="BE945" s="88">
        <v>44914</v>
      </c>
      <c r="BF945" t="s">
        <v>13956</v>
      </c>
    </row>
    <row r="946" spans="2:58" ht="13.5" customHeight="1" x14ac:dyDescent="0.35">
      <c r="B946" s="10" t="s">
        <v>17</v>
      </c>
      <c r="C946" s="10" t="s">
        <v>2305</v>
      </c>
      <c r="D946" s="10" t="s">
        <v>650</v>
      </c>
      <c r="E946" s="10" t="s">
        <v>194</v>
      </c>
      <c r="F946" s="10" t="s">
        <v>654</v>
      </c>
      <c r="G946" s="137" t="s">
        <v>9292</v>
      </c>
      <c r="H946" s="10"/>
      <c r="I946" s="10" t="s">
        <v>655</v>
      </c>
      <c r="J946" s="10" t="s">
        <v>15843</v>
      </c>
      <c r="K946" s="10" t="s">
        <v>9293</v>
      </c>
      <c r="L946" s="98">
        <f>IFERROR(VLOOKUP($F946&amp;$C946,Sales!$J:$W,9,0),0)</f>
        <v>0</v>
      </c>
      <c r="M946" s="98">
        <f>IFERROR(VLOOKUP($F946&amp;$C946,Sales!$J:$W,10,0),0)</f>
        <v>0</v>
      </c>
      <c r="N946" s="98">
        <f>IFERROR(VLOOKUP($F946&amp;$C946,Sales!$J:$W,11,0),0)</f>
        <v>0</v>
      </c>
      <c r="O946" s="98">
        <f>IFERROR(VLOOKUP($F946&amp;$C946,Sales!$J:$W,12,0),0)</f>
        <v>0</v>
      </c>
      <c r="P946" s="98">
        <f>IFERROR(VLOOKUP($F946&amp;$C946,Sales!$J:$W,13,0),0)</f>
        <v>0</v>
      </c>
      <c r="Q946" s="98">
        <f>IFERROR(VLOOKUP($F946&amp;$C946,Sales!$A:$H,7,0),0)</f>
        <v>0</v>
      </c>
      <c r="R946" s="41" t="str">
        <f t="shared" si="28"/>
        <v>ERROR</v>
      </c>
      <c r="S946" s="15"/>
      <c r="T946" s="15"/>
      <c r="U946" s="15"/>
      <c r="V946" s="15"/>
      <c r="W946" s="15"/>
      <c r="X946" s="15"/>
      <c r="Y946" s="41"/>
      <c r="Z946" s="41"/>
      <c r="AA946" s="41"/>
      <c r="AB946" s="15"/>
      <c r="AC946" s="15"/>
      <c r="AD946" s="15"/>
      <c r="AE946" s="15"/>
      <c r="AF946" s="15"/>
      <c r="AG946" s="15"/>
      <c r="AH946" s="15"/>
      <c r="AI946" s="15"/>
      <c r="AJ946" s="41"/>
      <c r="AK946" s="15"/>
      <c r="AL946" s="15"/>
      <c r="AM946" s="15"/>
      <c r="AN946" s="15"/>
      <c r="AO946" s="15"/>
      <c r="AP946" s="15"/>
      <c r="AQ946" s="15"/>
      <c r="AR946" s="15"/>
      <c r="AS946" s="15"/>
      <c r="AT946" s="15"/>
      <c r="AU946" s="15"/>
      <c r="AV946" s="15"/>
      <c r="AW946" s="15"/>
      <c r="AX946" s="15"/>
      <c r="AY946" s="15"/>
      <c r="AZ946" s="10">
        <v>1</v>
      </c>
      <c r="BA946" t="s">
        <v>22</v>
      </c>
      <c r="BB946" t="s">
        <v>88</v>
      </c>
      <c r="BD946" s="39" t="str">
        <f t="shared" si="29"/>
        <v>01/245321001UBlibli Non Jabodetabek</v>
      </c>
    </row>
    <row r="947" spans="2:58" ht="13.5" customHeight="1" x14ac:dyDescent="0.35">
      <c r="B947" s="10" t="s">
        <v>17</v>
      </c>
      <c r="C947" s="10" t="s">
        <v>2305</v>
      </c>
      <c r="D947" s="10" t="s">
        <v>65</v>
      </c>
      <c r="E947" s="10" t="s">
        <v>66</v>
      </c>
      <c r="F947" s="10" t="s">
        <v>4182</v>
      </c>
      <c r="G947" s="137" t="s">
        <v>9294</v>
      </c>
      <c r="H947" s="10"/>
      <c r="I947" s="10" t="s">
        <v>117</v>
      </c>
      <c r="J947" s="10" t="s">
        <v>15844</v>
      </c>
      <c r="K947" s="10" t="s">
        <v>9416</v>
      </c>
      <c r="L947" s="98">
        <f>IFERROR(VLOOKUP($F947&amp;$C947,Sales!$J:$W,9,0),0)</f>
        <v>0</v>
      </c>
      <c r="M947" s="98">
        <f>IFERROR(VLOOKUP($F947&amp;$C947,Sales!$J:$W,10,0),0)</f>
        <v>0</v>
      </c>
      <c r="N947" s="98">
        <f>IFERROR(VLOOKUP($F947&amp;$C947,Sales!$J:$W,11,0),0)</f>
        <v>0</v>
      </c>
      <c r="O947" s="98">
        <f>IFERROR(VLOOKUP($F947&amp;$C947,Sales!$J:$W,12,0),0)</f>
        <v>0</v>
      </c>
      <c r="P947" s="98">
        <f>IFERROR(VLOOKUP($F947&amp;$C947,Sales!$J:$W,13,0),0)</f>
        <v>0</v>
      </c>
      <c r="Q947" s="98">
        <f>IFERROR(VLOOKUP($F947&amp;$C947,Sales!$A:$H,7,0),0)</f>
        <v>0</v>
      </c>
      <c r="R947" s="41" t="str">
        <f t="shared" si="28"/>
        <v>ERROR</v>
      </c>
      <c r="S947" s="15"/>
      <c r="T947" s="15"/>
      <c r="U947" s="15"/>
      <c r="V947" s="15"/>
      <c r="W947" s="15"/>
      <c r="X947" s="15"/>
      <c r="Y947" s="41"/>
      <c r="Z947" s="41"/>
      <c r="AA947" s="41"/>
      <c r="AB947" s="15"/>
      <c r="AC947" s="15"/>
      <c r="AD947" s="15"/>
      <c r="AE947" s="15"/>
      <c r="AF947" s="15"/>
      <c r="AG947" s="15"/>
      <c r="AH947" s="15"/>
      <c r="AI947" s="15"/>
      <c r="AJ947" s="41"/>
      <c r="AK947" s="15"/>
      <c r="AL947" s="15"/>
      <c r="AM947" s="15"/>
      <c r="AN947" s="15"/>
      <c r="AO947" s="15"/>
      <c r="AP947" s="15"/>
      <c r="AQ947" s="15"/>
      <c r="AR947" s="15"/>
      <c r="AS947" s="15"/>
      <c r="AT947" s="15"/>
      <c r="AU947" s="15"/>
      <c r="AV947" s="15"/>
      <c r="AW947" s="15"/>
      <c r="AX947" s="15"/>
      <c r="AY947" s="15"/>
      <c r="AZ947" s="10">
        <v>1</v>
      </c>
      <c r="BA947" t="s">
        <v>22</v>
      </c>
      <c r="BB947" t="s">
        <v>88</v>
      </c>
      <c r="BD947" s="39" t="str">
        <f t="shared" si="29"/>
        <v>01/326127307EBlibli Non Jabodetabek</v>
      </c>
      <c r="BE947" s="88">
        <v>44914</v>
      </c>
      <c r="BF947" t="s">
        <v>14073</v>
      </c>
    </row>
    <row r="948" spans="2:58" ht="13.5" customHeight="1" x14ac:dyDescent="0.35">
      <c r="B948" s="10" t="s">
        <v>17</v>
      </c>
      <c r="C948" s="10" t="s">
        <v>2305</v>
      </c>
      <c r="D948" s="10" t="s">
        <v>549</v>
      </c>
      <c r="E948" s="10" t="s">
        <v>194</v>
      </c>
      <c r="F948" s="10" t="s">
        <v>1981</v>
      </c>
      <c r="G948" s="137" t="s">
        <v>9295</v>
      </c>
      <c r="H948" s="10"/>
      <c r="I948" s="10" t="s">
        <v>1983</v>
      </c>
      <c r="J948" s="10" t="s">
        <v>15845</v>
      </c>
      <c r="K948" s="10" t="s">
        <v>10828</v>
      </c>
      <c r="L948" s="98">
        <f>IFERROR(VLOOKUP($F948&amp;$C948,Sales!$J:$W,9,0),0)</f>
        <v>0</v>
      </c>
      <c r="M948" s="98">
        <f>IFERROR(VLOOKUP($F948&amp;$C948,Sales!$J:$W,10,0),0)</f>
        <v>0</v>
      </c>
      <c r="N948" s="98">
        <f>IFERROR(VLOOKUP($F948&amp;$C948,Sales!$J:$W,11,0),0)</f>
        <v>0</v>
      </c>
      <c r="O948" s="98">
        <f>IFERROR(VLOOKUP($F948&amp;$C948,Sales!$J:$W,12,0),0)</f>
        <v>0</v>
      </c>
      <c r="P948" s="98">
        <f>IFERROR(VLOOKUP($F948&amp;$C948,Sales!$J:$W,13,0),0)</f>
        <v>0</v>
      </c>
      <c r="Q948" s="98">
        <f>IFERROR(VLOOKUP($F948&amp;$C948,Sales!$A:$H,7,0),0)</f>
        <v>0</v>
      </c>
      <c r="R948" s="41">
        <f t="shared" si="28"/>
        <v>0</v>
      </c>
      <c r="S948" s="41">
        <v>0</v>
      </c>
      <c r="T948" s="41"/>
      <c r="U948" s="41"/>
      <c r="V948" s="15">
        <v>0</v>
      </c>
      <c r="W948" s="15">
        <v>0</v>
      </c>
      <c r="X948" s="15">
        <v>0</v>
      </c>
      <c r="Y948" s="41">
        <v>0</v>
      </c>
      <c r="Z948" s="41"/>
      <c r="AA948" s="41"/>
      <c r="AB948" s="41"/>
      <c r="AC948" s="15"/>
      <c r="AD948" s="15"/>
      <c r="AE948" s="15"/>
      <c r="AF948" s="15"/>
      <c r="AG948" s="15"/>
      <c r="AH948" s="15"/>
      <c r="AI948" s="15"/>
      <c r="AJ948" s="41"/>
      <c r="AK948" s="15"/>
      <c r="AL948" s="41"/>
      <c r="AM948" s="41"/>
      <c r="AN948" s="15"/>
      <c r="AO948" s="15"/>
      <c r="AP948" s="15"/>
      <c r="AQ948" s="15"/>
      <c r="AR948" s="15"/>
      <c r="AS948" s="15"/>
      <c r="AT948" s="15"/>
      <c r="AU948" s="15"/>
      <c r="AV948" s="15"/>
      <c r="AW948" s="15"/>
      <c r="AX948" s="15"/>
      <c r="AY948" s="15"/>
      <c r="AZ948" s="10">
        <v>1</v>
      </c>
      <c r="BA948" t="s">
        <v>22</v>
      </c>
      <c r="BB948" t="s">
        <v>23</v>
      </c>
      <c r="BD948" s="39" t="str">
        <f t="shared" si="29"/>
        <v>01/395129501IBlibli Non Jabodetabek</v>
      </c>
    </row>
    <row r="949" spans="2:58" ht="13.5" customHeight="1" x14ac:dyDescent="0.35">
      <c r="B949" s="10" t="s">
        <v>17</v>
      </c>
      <c r="C949" s="10" t="s">
        <v>2305</v>
      </c>
      <c r="D949" s="10" t="s">
        <v>65</v>
      </c>
      <c r="E949" s="10" t="s">
        <v>66</v>
      </c>
      <c r="F949" s="10" t="s">
        <v>2273</v>
      </c>
      <c r="G949" s="137" t="s">
        <v>9296</v>
      </c>
      <c r="H949" s="10"/>
      <c r="I949" s="10" t="s">
        <v>6220</v>
      </c>
      <c r="J949" s="10" t="s">
        <v>15846</v>
      </c>
      <c r="K949" s="10" t="s">
        <v>9297</v>
      </c>
      <c r="L949" s="98">
        <f>IFERROR(VLOOKUP($F949&amp;$C949,Sales!$J:$W,9,0),0)</f>
        <v>0</v>
      </c>
      <c r="M949" s="98">
        <f>IFERROR(VLOOKUP($F949&amp;$C949,Sales!$J:$W,10,0),0)</f>
        <v>0</v>
      </c>
      <c r="N949" s="98">
        <f>IFERROR(VLOOKUP($F949&amp;$C949,Sales!$J:$W,11,0),0)</f>
        <v>0</v>
      </c>
      <c r="O949" s="98">
        <f>IFERROR(VLOOKUP($F949&amp;$C949,Sales!$J:$W,12,0),0)</f>
        <v>0</v>
      </c>
      <c r="P949" s="98">
        <f>IFERROR(VLOOKUP($F949&amp;$C949,Sales!$J:$W,13,0),0)</f>
        <v>0</v>
      </c>
      <c r="Q949" s="98">
        <f>IFERROR(VLOOKUP($F949&amp;$C949,Sales!$A:$H,7,0),0)</f>
        <v>0</v>
      </c>
      <c r="R949" s="41" t="str">
        <f t="shared" si="28"/>
        <v>ERROR</v>
      </c>
      <c r="S949" s="15"/>
      <c r="T949" s="15"/>
      <c r="U949" s="15"/>
      <c r="V949" s="15"/>
      <c r="W949" s="15"/>
      <c r="X949" s="15"/>
      <c r="Y949" s="41"/>
      <c r="Z949" s="41"/>
      <c r="AA949" s="41"/>
      <c r="AB949" s="41"/>
      <c r="AC949" s="15"/>
      <c r="AD949" s="15"/>
      <c r="AE949" s="15"/>
      <c r="AF949" s="15"/>
      <c r="AG949" s="15"/>
      <c r="AH949" s="15"/>
      <c r="AI949" s="15"/>
      <c r="AJ949" s="41"/>
      <c r="AK949" s="15"/>
      <c r="AL949" s="15"/>
      <c r="AM949" s="15"/>
      <c r="AN949" s="15"/>
      <c r="AO949" s="15"/>
      <c r="AP949" s="15"/>
      <c r="AQ949" s="15"/>
      <c r="AR949" s="15"/>
      <c r="AS949" s="15"/>
      <c r="AT949" s="15"/>
      <c r="AU949" s="15"/>
      <c r="AV949" s="15"/>
      <c r="AW949" s="15"/>
      <c r="AX949" s="15"/>
      <c r="AY949" s="15"/>
      <c r="AZ949" s="10">
        <v>1</v>
      </c>
      <c r="BA949" t="s">
        <v>22</v>
      </c>
      <c r="BB949" t="s">
        <v>88</v>
      </c>
      <c r="BD949" s="39" t="str">
        <f t="shared" si="29"/>
        <v>01/326127203EBlibli Non Jabodetabek</v>
      </c>
    </row>
    <row r="950" spans="2:58" ht="13.5" customHeight="1" x14ac:dyDescent="0.35">
      <c r="B950" s="10" t="s">
        <v>17</v>
      </c>
      <c r="C950" s="10" t="s">
        <v>2305</v>
      </c>
      <c r="D950" s="10" t="s">
        <v>65</v>
      </c>
      <c r="E950" s="10" t="s">
        <v>66</v>
      </c>
      <c r="F950" s="10" t="s">
        <v>2186</v>
      </c>
      <c r="G950" s="137" t="s">
        <v>9298</v>
      </c>
      <c r="H950" s="10"/>
      <c r="I950" s="10" t="s">
        <v>6213</v>
      </c>
      <c r="J950" s="10" t="s">
        <v>15847</v>
      </c>
      <c r="K950" s="10" t="s">
        <v>10829</v>
      </c>
      <c r="L950" s="98">
        <f>IFERROR(VLOOKUP($F950&amp;$C950,Sales!$J:$W,9,0),0)</f>
        <v>0</v>
      </c>
      <c r="M950" s="98">
        <f>IFERROR(VLOOKUP($F950&amp;$C950,Sales!$J:$W,10,0),0)</f>
        <v>0</v>
      </c>
      <c r="N950" s="98">
        <f>IFERROR(VLOOKUP($F950&amp;$C950,Sales!$J:$W,11,0),0)</f>
        <v>0</v>
      </c>
      <c r="O950" s="98">
        <f>IFERROR(VLOOKUP($F950&amp;$C950,Sales!$J:$W,12,0),0)</f>
        <v>0</v>
      </c>
      <c r="P950" s="98">
        <f>IFERROR(VLOOKUP($F950&amp;$C950,Sales!$J:$W,13,0),0)</f>
        <v>0</v>
      </c>
      <c r="Q950" s="98">
        <f>IFERROR(VLOOKUP($F950&amp;$C950,Sales!$A:$H,7,0),0)</f>
        <v>0</v>
      </c>
      <c r="R950" s="41" t="str">
        <f t="shared" si="28"/>
        <v>ERROR</v>
      </c>
      <c r="S950" s="15"/>
      <c r="T950" s="15"/>
      <c r="U950" s="15"/>
      <c r="V950" s="15"/>
      <c r="W950" s="15"/>
      <c r="X950" s="15"/>
      <c r="Y950" s="41"/>
      <c r="Z950" s="41"/>
      <c r="AA950" s="41"/>
      <c r="AB950" s="41"/>
      <c r="AC950" s="15"/>
      <c r="AD950" s="15"/>
      <c r="AE950" s="15"/>
      <c r="AF950" s="15"/>
      <c r="AG950" s="15"/>
      <c r="AH950" s="15"/>
      <c r="AI950" s="15"/>
      <c r="AJ950" s="41"/>
      <c r="AK950" s="15"/>
      <c r="AL950" s="15"/>
      <c r="AM950" s="15"/>
      <c r="AN950" s="15"/>
      <c r="AO950" s="15"/>
      <c r="AP950" s="15"/>
      <c r="AQ950" s="15"/>
      <c r="AR950" s="15"/>
      <c r="AS950" s="15"/>
      <c r="AT950" s="15"/>
      <c r="AU950" s="15"/>
      <c r="AV950" s="15"/>
      <c r="AW950" s="15"/>
      <c r="AX950" s="15"/>
      <c r="AY950" s="15"/>
      <c r="AZ950" s="10">
        <v>1</v>
      </c>
      <c r="BA950" t="s">
        <v>22</v>
      </c>
      <c r="BB950" t="s">
        <v>88</v>
      </c>
      <c r="BD950" s="39" t="str">
        <f t="shared" si="29"/>
        <v>01/326127303MBlibli Non Jabodetabek</v>
      </c>
      <c r="BE950" s="1">
        <v>44967</v>
      </c>
      <c r="BF950" t="s">
        <v>14073</v>
      </c>
    </row>
    <row r="951" spans="2:58" ht="13.5" customHeight="1" x14ac:dyDescent="0.35">
      <c r="B951" s="10" t="s">
        <v>17</v>
      </c>
      <c r="C951" s="10" t="s">
        <v>2305</v>
      </c>
      <c r="D951" s="10" t="s">
        <v>193</v>
      </c>
      <c r="E951" s="10" t="s">
        <v>194</v>
      </c>
      <c r="F951" s="10" t="s">
        <v>221</v>
      </c>
      <c r="G951" s="137" t="s">
        <v>9299</v>
      </c>
      <c r="H951" s="10"/>
      <c r="I951" s="10" t="s">
        <v>222</v>
      </c>
      <c r="J951" s="10" t="s">
        <v>15848</v>
      </c>
      <c r="K951" s="10" t="s">
        <v>10830</v>
      </c>
      <c r="L951" s="98">
        <f>IFERROR(VLOOKUP($F951&amp;$C951,Sales!$J:$W,9,0),0)</f>
        <v>0</v>
      </c>
      <c r="M951" s="98">
        <f>IFERROR(VLOOKUP($F951&amp;$C951,Sales!$J:$W,10,0),0)</f>
        <v>0</v>
      </c>
      <c r="N951" s="98">
        <f>IFERROR(VLOOKUP($F951&amp;$C951,Sales!$J:$W,11,0),0)</f>
        <v>0</v>
      </c>
      <c r="O951" s="98">
        <f>IFERROR(VLOOKUP($F951&amp;$C951,Sales!$J:$W,12,0),0)</f>
        <v>0</v>
      </c>
      <c r="P951" s="98">
        <f>IFERROR(VLOOKUP($F951&amp;$C951,Sales!$J:$W,13,0),0)</f>
        <v>0</v>
      </c>
      <c r="Q951" s="98">
        <f>IFERROR(VLOOKUP($F951&amp;$C951,Sales!$A:$H,7,0),0)</f>
        <v>0</v>
      </c>
      <c r="R951" s="41">
        <f t="shared" si="28"/>
        <v>1</v>
      </c>
      <c r="S951" s="41">
        <v>1</v>
      </c>
      <c r="T951" s="15"/>
      <c r="U951" s="15"/>
      <c r="V951" s="15">
        <v>1</v>
      </c>
      <c r="W951" s="15">
        <v>1</v>
      </c>
      <c r="X951" s="15">
        <v>1</v>
      </c>
      <c r="Y951" s="41">
        <v>1</v>
      </c>
      <c r="Z951" s="41"/>
      <c r="AA951" s="41"/>
      <c r="AB951" s="41"/>
      <c r="AC951" s="15"/>
      <c r="AD951" s="15"/>
      <c r="AE951" s="15"/>
      <c r="AF951" s="15"/>
      <c r="AG951" s="15"/>
      <c r="AH951" s="15"/>
      <c r="AI951" s="15"/>
      <c r="AJ951" s="41"/>
      <c r="AK951" s="15"/>
      <c r="AL951" s="15"/>
      <c r="AM951" s="41"/>
      <c r="AN951" s="15"/>
      <c r="AO951" s="15"/>
      <c r="AP951" s="15"/>
      <c r="AQ951" s="15"/>
      <c r="AR951" s="15"/>
      <c r="AS951" s="15"/>
      <c r="AT951" s="15"/>
      <c r="AU951" s="15"/>
      <c r="AV951" s="15"/>
      <c r="AW951" s="15"/>
      <c r="AX951" s="15"/>
      <c r="AY951" s="15"/>
      <c r="AZ951" s="10">
        <v>1</v>
      </c>
      <c r="BA951" t="s">
        <v>22</v>
      </c>
      <c r="BB951" t="s">
        <v>23</v>
      </c>
      <c r="BD951" s="39" t="str">
        <f t="shared" si="29"/>
        <v>01/244521105MBlibli Non Jabodetabek</v>
      </c>
    </row>
    <row r="952" spans="2:58" ht="13.5" customHeight="1" x14ac:dyDescent="0.35">
      <c r="B952" s="10" t="s">
        <v>17</v>
      </c>
      <c r="C952" s="10" t="s">
        <v>2305</v>
      </c>
      <c r="D952" s="10" t="s">
        <v>193</v>
      </c>
      <c r="E952" s="10" t="s">
        <v>194</v>
      </c>
      <c r="F952" s="10" t="s">
        <v>1852</v>
      </c>
      <c r="G952" s="137" t="s">
        <v>9300</v>
      </c>
      <c r="H952" s="10"/>
      <c r="I952" s="10" t="s">
        <v>6192</v>
      </c>
      <c r="J952" s="10" t="s">
        <v>15849</v>
      </c>
      <c r="K952" s="10" t="s">
        <v>10831</v>
      </c>
      <c r="L952" s="98">
        <f>IFERROR(VLOOKUP($F952&amp;$C952,Sales!$J:$W,9,0),0)</f>
        <v>0</v>
      </c>
      <c r="M952" s="98">
        <f>IFERROR(VLOOKUP($F952&amp;$C952,Sales!$J:$W,10,0),0)</f>
        <v>0</v>
      </c>
      <c r="N952" s="98">
        <f>IFERROR(VLOOKUP($F952&amp;$C952,Sales!$J:$W,11,0),0)</f>
        <v>0</v>
      </c>
      <c r="O952" s="98">
        <f>IFERROR(VLOOKUP($F952&amp;$C952,Sales!$J:$W,12,0),0)</f>
        <v>0</v>
      </c>
      <c r="P952" s="98">
        <f>IFERROR(VLOOKUP($F952&amp;$C952,Sales!$J:$W,13,0),0)</f>
        <v>0</v>
      </c>
      <c r="Q952" s="98">
        <f>IFERROR(VLOOKUP($F952&amp;$C952,Sales!$A:$H,7,0),0)</f>
        <v>0</v>
      </c>
      <c r="R952" s="41">
        <f t="shared" si="28"/>
        <v>1</v>
      </c>
      <c r="S952" s="41">
        <v>1</v>
      </c>
      <c r="T952" s="15"/>
      <c r="U952" s="15"/>
      <c r="V952" s="15">
        <v>1</v>
      </c>
      <c r="W952" s="15">
        <v>1</v>
      </c>
      <c r="X952" s="15">
        <v>1</v>
      </c>
      <c r="Y952" s="41">
        <v>1</v>
      </c>
      <c r="Z952" s="41"/>
      <c r="AA952" s="41"/>
      <c r="AB952" s="41"/>
      <c r="AC952" s="15"/>
      <c r="AD952" s="15"/>
      <c r="AE952" s="15"/>
      <c r="AF952" s="15"/>
      <c r="AG952" s="15"/>
      <c r="AH952" s="15"/>
      <c r="AI952" s="15"/>
      <c r="AJ952" s="41"/>
      <c r="AK952" s="15"/>
      <c r="AL952" s="15"/>
      <c r="AM952" s="41"/>
      <c r="AN952" s="15"/>
      <c r="AO952" s="15"/>
      <c r="AP952" s="15"/>
      <c r="AQ952" s="15"/>
      <c r="AR952" s="15"/>
      <c r="AS952" s="15"/>
      <c r="AT952" s="15"/>
      <c r="AU952" s="15"/>
      <c r="AV952" s="15"/>
      <c r="AW952" s="15"/>
      <c r="AX952" s="15"/>
      <c r="AY952" s="15"/>
      <c r="AZ952" s="10">
        <v>1</v>
      </c>
      <c r="BA952" t="s">
        <v>22</v>
      </c>
      <c r="BB952" t="s">
        <v>23</v>
      </c>
      <c r="BD952" s="39" t="str">
        <f t="shared" si="29"/>
        <v>01/244521103KBlibli Non Jabodetabek</v>
      </c>
    </row>
    <row r="953" spans="2:58" ht="13.5" customHeight="1" x14ac:dyDescent="0.35">
      <c r="B953" s="10" t="s">
        <v>17</v>
      </c>
      <c r="C953" s="10" t="s">
        <v>2305</v>
      </c>
      <c r="D953" s="10" t="s">
        <v>193</v>
      </c>
      <c r="E953" s="10" t="s">
        <v>194</v>
      </c>
      <c r="F953" s="10" t="s">
        <v>199</v>
      </c>
      <c r="G953" s="137" t="s">
        <v>9301</v>
      </c>
      <c r="H953" s="10"/>
      <c r="I953" s="10" t="s">
        <v>200</v>
      </c>
      <c r="J953" s="10" t="s">
        <v>15850</v>
      </c>
      <c r="K953" s="10" t="s">
        <v>10832</v>
      </c>
      <c r="L953" s="98">
        <f>IFERROR(VLOOKUP($F953&amp;$C953,Sales!$J:$W,9,0),0)</f>
        <v>0</v>
      </c>
      <c r="M953" s="98">
        <f>IFERROR(VLOOKUP($F953&amp;$C953,Sales!$J:$W,10,0),0)</f>
        <v>0</v>
      </c>
      <c r="N953" s="98">
        <f>IFERROR(VLOOKUP($F953&amp;$C953,Sales!$J:$W,11,0),0)</f>
        <v>0</v>
      </c>
      <c r="O953" s="98">
        <f>IFERROR(VLOOKUP($F953&amp;$C953,Sales!$J:$W,12,0),0)</f>
        <v>0</v>
      </c>
      <c r="P953" s="98">
        <f>IFERROR(VLOOKUP($F953&amp;$C953,Sales!$J:$W,13,0),0)</f>
        <v>0</v>
      </c>
      <c r="Q953" s="98">
        <f>IFERROR(VLOOKUP($F953&amp;$C953,Sales!$A:$H,7,0),0)</f>
        <v>0</v>
      </c>
      <c r="R953" s="41">
        <f t="shared" si="28"/>
        <v>1</v>
      </c>
      <c r="S953" s="41">
        <v>1</v>
      </c>
      <c r="T953" s="15"/>
      <c r="U953" s="15"/>
      <c r="V953" s="15">
        <v>1</v>
      </c>
      <c r="W953" s="15">
        <v>1</v>
      </c>
      <c r="X953" s="15">
        <v>1</v>
      </c>
      <c r="Y953" s="41">
        <v>1</v>
      </c>
      <c r="Z953" s="41"/>
      <c r="AA953" s="41"/>
      <c r="AB953" s="41"/>
      <c r="AC953" s="15"/>
      <c r="AD953" s="15"/>
      <c r="AE953" s="15"/>
      <c r="AF953" s="15"/>
      <c r="AG953" s="15"/>
      <c r="AH953" s="15"/>
      <c r="AI953" s="15"/>
      <c r="AJ953" s="41"/>
      <c r="AK953" s="15"/>
      <c r="AL953" s="15"/>
      <c r="AM953" s="41"/>
      <c r="AN953" s="15"/>
      <c r="AO953" s="15"/>
      <c r="AP953" s="15"/>
      <c r="AQ953" s="15"/>
      <c r="AR953" s="15"/>
      <c r="AS953" s="15"/>
      <c r="AT953" s="15"/>
      <c r="AU953" s="15"/>
      <c r="AV953" s="15"/>
      <c r="AW953" s="15"/>
      <c r="AX953" s="15"/>
      <c r="AY953" s="15"/>
      <c r="AZ953" s="10">
        <v>1</v>
      </c>
      <c r="BA953" t="s">
        <v>22</v>
      </c>
      <c r="BB953" t="s">
        <v>23</v>
      </c>
      <c r="BD953" s="39" t="str">
        <f t="shared" si="29"/>
        <v>01/244521104RBlibli Non Jabodetabek</v>
      </c>
    </row>
    <row r="954" spans="2:58" ht="13.5" customHeight="1" x14ac:dyDescent="0.35">
      <c r="B954" s="10" t="s">
        <v>17</v>
      </c>
      <c r="C954" s="10" t="s">
        <v>2305</v>
      </c>
      <c r="D954" s="10" t="s">
        <v>193</v>
      </c>
      <c r="E954" s="10" t="s">
        <v>194</v>
      </c>
      <c r="F954" s="10" t="s">
        <v>233</v>
      </c>
      <c r="G954" s="137" t="s">
        <v>9302</v>
      </c>
      <c r="H954" s="10"/>
      <c r="I954" s="10" t="s">
        <v>234</v>
      </c>
      <c r="J954" s="10" t="s">
        <v>15851</v>
      </c>
      <c r="K954" s="10" t="s">
        <v>10833</v>
      </c>
      <c r="L954" s="98">
        <f>IFERROR(VLOOKUP($F954&amp;$C954,Sales!$J:$W,9,0),0)</f>
        <v>0</v>
      </c>
      <c r="M954" s="98">
        <f>IFERROR(VLOOKUP($F954&amp;$C954,Sales!$J:$W,10,0),0)</f>
        <v>0</v>
      </c>
      <c r="N954" s="98">
        <f>IFERROR(VLOOKUP($F954&amp;$C954,Sales!$J:$W,11,0),0)</f>
        <v>0</v>
      </c>
      <c r="O954" s="98">
        <f>IFERROR(VLOOKUP($F954&amp;$C954,Sales!$J:$W,12,0),0)</f>
        <v>0</v>
      </c>
      <c r="P954" s="98">
        <f>IFERROR(VLOOKUP($F954&amp;$C954,Sales!$J:$W,13,0),0)</f>
        <v>0</v>
      </c>
      <c r="Q954" s="98">
        <f>IFERROR(VLOOKUP($F954&amp;$C954,Sales!$A:$H,7,0),0)</f>
        <v>0</v>
      </c>
      <c r="R954" s="41">
        <f t="shared" si="28"/>
        <v>1</v>
      </c>
      <c r="S954" s="41">
        <v>1</v>
      </c>
      <c r="T954" s="15"/>
      <c r="U954" s="15"/>
      <c r="V954" s="15">
        <v>1</v>
      </c>
      <c r="W954" s="15">
        <v>1</v>
      </c>
      <c r="X954" s="15">
        <v>1</v>
      </c>
      <c r="Y954" s="41">
        <v>1</v>
      </c>
      <c r="Z954" s="41"/>
      <c r="AA954" s="41"/>
      <c r="AB954" s="41"/>
      <c r="AC954" s="15"/>
      <c r="AD954" s="15"/>
      <c r="AE954" s="15"/>
      <c r="AF954" s="15"/>
      <c r="AG954" s="15"/>
      <c r="AH954" s="15"/>
      <c r="AI954" s="15"/>
      <c r="AJ954" s="41"/>
      <c r="AK954" s="15"/>
      <c r="AL954" s="15"/>
      <c r="AM954" s="41"/>
      <c r="AN954" s="15"/>
      <c r="AO954" s="15"/>
      <c r="AP954" s="15"/>
      <c r="AQ954" s="15"/>
      <c r="AR954" s="15"/>
      <c r="AS954" s="15"/>
      <c r="AT954" s="15"/>
      <c r="AU954" s="15"/>
      <c r="AV954" s="15"/>
      <c r="AW954" s="15"/>
      <c r="AX954" s="15"/>
      <c r="AY954" s="15"/>
      <c r="AZ954" s="10">
        <v>1</v>
      </c>
      <c r="BA954" t="s">
        <v>22</v>
      </c>
      <c r="BB954" t="s">
        <v>23</v>
      </c>
      <c r="BD954" s="39" t="str">
        <f t="shared" si="29"/>
        <v>01/244521102YBlibli Non Jabodetabek</v>
      </c>
    </row>
    <row r="955" spans="2:58" ht="13.5" customHeight="1" x14ac:dyDescent="0.35">
      <c r="B955" s="10" t="s">
        <v>17</v>
      </c>
      <c r="C955" s="10" t="s">
        <v>2305</v>
      </c>
      <c r="D955" s="10" t="s">
        <v>193</v>
      </c>
      <c r="E955" s="10" t="s">
        <v>194</v>
      </c>
      <c r="F955" s="10" t="s">
        <v>1039</v>
      </c>
      <c r="G955" s="137" t="s">
        <v>9303</v>
      </c>
      <c r="H955" s="10"/>
      <c r="I955" s="10" t="s">
        <v>1040</v>
      </c>
      <c r="J955" s="10" t="s">
        <v>15852</v>
      </c>
      <c r="K955" s="10" t="s">
        <v>10834</v>
      </c>
      <c r="L955" s="98">
        <f>IFERROR(VLOOKUP($F955&amp;$C955,Sales!$J:$W,9,0),0)</f>
        <v>0</v>
      </c>
      <c r="M955" s="98">
        <f>IFERROR(VLOOKUP($F955&amp;$C955,Sales!$J:$W,10,0),0)</f>
        <v>0</v>
      </c>
      <c r="N955" s="98">
        <f>IFERROR(VLOOKUP($F955&amp;$C955,Sales!$J:$W,11,0),0)</f>
        <v>0</v>
      </c>
      <c r="O955" s="98">
        <f>IFERROR(VLOOKUP($F955&amp;$C955,Sales!$J:$W,12,0),0)</f>
        <v>0</v>
      </c>
      <c r="P955" s="98">
        <f>IFERROR(VLOOKUP($F955&amp;$C955,Sales!$J:$W,13,0),0)</f>
        <v>0</v>
      </c>
      <c r="Q955" s="98">
        <f>IFERROR(VLOOKUP($F955&amp;$C955,Sales!$A:$H,7,0),0)</f>
        <v>0</v>
      </c>
      <c r="R955" s="41" t="str">
        <f t="shared" si="28"/>
        <v>ERROR</v>
      </c>
      <c r="S955" s="15"/>
      <c r="T955" s="15"/>
      <c r="U955" s="15"/>
      <c r="V955" s="15"/>
      <c r="W955" s="15"/>
      <c r="X955" s="15"/>
      <c r="Y955" s="41"/>
      <c r="Z955" s="41"/>
      <c r="AA955" s="41"/>
      <c r="AB955" s="41"/>
      <c r="AC955" s="15"/>
      <c r="AD955" s="15"/>
      <c r="AE955" s="15"/>
      <c r="AF955" s="15"/>
      <c r="AG955" s="15"/>
      <c r="AH955" s="15"/>
      <c r="AI955" s="15"/>
      <c r="AJ955" s="41"/>
      <c r="AK955" s="15"/>
      <c r="AL955" s="15"/>
      <c r="AM955" s="15"/>
      <c r="AN955" s="15"/>
      <c r="AO955" s="15"/>
      <c r="AP955" s="15"/>
      <c r="AQ955" s="15"/>
      <c r="AR955" s="15"/>
      <c r="AS955" s="15"/>
      <c r="AT955" s="15"/>
      <c r="AU955" s="15"/>
      <c r="AV955" s="15"/>
      <c r="AW955" s="15"/>
      <c r="AX955" s="15"/>
      <c r="AY955" s="15"/>
      <c r="AZ955" s="10">
        <v>1</v>
      </c>
      <c r="BA955" t="s">
        <v>22</v>
      </c>
      <c r="BB955" t="s">
        <v>88</v>
      </c>
      <c r="BD955" s="39" t="str">
        <f t="shared" si="29"/>
        <v>01/244521104NBlibli Non Jabodetabek</v>
      </c>
      <c r="BE955" s="1">
        <v>44967</v>
      </c>
      <c r="BF955" t="s">
        <v>14073</v>
      </c>
    </row>
    <row r="956" spans="2:58" ht="13.5" customHeight="1" x14ac:dyDescent="0.35">
      <c r="B956" s="10" t="s">
        <v>17</v>
      </c>
      <c r="C956" s="10" t="s">
        <v>2305</v>
      </c>
      <c r="D956" s="10" t="s">
        <v>193</v>
      </c>
      <c r="E956" s="10" t="s">
        <v>194</v>
      </c>
      <c r="F956" s="10" t="s">
        <v>203</v>
      </c>
      <c r="G956" s="137" t="s">
        <v>9304</v>
      </c>
      <c r="H956" s="10"/>
      <c r="I956" s="10" t="s">
        <v>204</v>
      </c>
      <c r="J956" s="10" t="s">
        <v>15853</v>
      </c>
      <c r="K956" s="10" t="s">
        <v>10835</v>
      </c>
      <c r="L956" s="98">
        <f>IFERROR(VLOOKUP($F956&amp;$C956,Sales!$J:$W,9,0),0)</f>
        <v>0</v>
      </c>
      <c r="M956" s="98">
        <f>IFERROR(VLOOKUP($F956&amp;$C956,Sales!$J:$W,10,0),0)</f>
        <v>0</v>
      </c>
      <c r="N956" s="98">
        <f>IFERROR(VLOOKUP($F956&amp;$C956,Sales!$J:$W,11,0),0)</f>
        <v>0</v>
      </c>
      <c r="O956" s="98">
        <f>IFERROR(VLOOKUP($F956&amp;$C956,Sales!$J:$W,12,0),0)</f>
        <v>0</v>
      </c>
      <c r="P956" s="98">
        <f>IFERROR(VLOOKUP($F956&amp;$C956,Sales!$J:$W,13,0),0)</f>
        <v>0</v>
      </c>
      <c r="Q956" s="98">
        <f>IFERROR(VLOOKUP($F956&amp;$C956,Sales!$A:$H,7,0),0)</f>
        <v>0</v>
      </c>
      <c r="R956" s="41">
        <f t="shared" si="28"/>
        <v>1</v>
      </c>
      <c r="S956" s="41">
        <v>1</v>
      </c>
      <c r="T956" s="15"/>
      <c r="U956" s="15"/>
      <c r="V956" s="15">
        <v>1</v>
      </c>
      <c r="W956" s="15">
        <v>1</v>
      </c>
      <c r="X956" s="15">
        <v>1</v>
      </c>
      <c r="Y956" s="41">
        <v>1</v>
      </c>
      <c r="Z956" s="41"/>
      <c r="AA956" s="41"/>
      <c r="AB956" s="41"/>
      <c r="AC956" s="15"/>
      <c r="AD956" s="15"/>
      <c r="AE956" s="15"/>
      <c r="AF956" s="15"/>
      <c r="AG956" s="15"/>
      <c r="AH956" s="15"/>
      <c r="AI956" s="15"/>
      <c r="AJ956" s="41"/>
      <c r="AK956" s="15"/>
      <c r="AL956" s="15"/>
      <c r="AM956" s="41"/>
      <c r="AN956" s="15"/>
      <c r="AO956" s="15"/>
      <c r="AP956" s="15"/>
      <c r="AQ956" s="15"/>
      <c r="AR956" s="15"/>
      <c r="AS956" s="15"/>
      <c r="AT956" s="15"/>
      <c r="AU956" s="15"/>
      <c r="AV956" s="15"/>
      <c r="AW956" s="15"/>
      <c r="AX956" s="15"/>
      <c r="AY956" s="15"/>
      <c r="AZ956" s="10">
        <v>1</v>
      </c>
      <c r="BA956" t="s">
        <v>22</v>
      </c>
      <c r="BB956" t="s">
        <v>23</v>
      </c>
      <c r="BD956" s="39" t="str">
        <f t="shared" si="29"/>
        <v>01/244521105QBlibli Non Jabodetabek</v>
      </c>
    </row>
    <row r="957" spans="2:58" ht="13.5" customHeight="1" x14ac:dyDescent="0.35">
      <c r="B957" s="10" t="s">
        <v>17</v>
      </c>
      <c r="C957" s="10" t="s">
        <v>2305</v>
      </c>
      <c r="D957" s="10" t="s">
        <v>193</v>
      </c>
      <c r="E957" s="10" t="s">
        <v>194</v>
      </c>
      <c r="F957" s="10" t="s">
        <v>217</v>
      </c>
      <c r="G957" s="137" t="s">
        <v>9305</v>
      </c>
      <c r="H957" s="10"/>
      <c r="I957" s="10" t="s">
        <v>218</v>
      </c>
      <c r="J957" s="10" t="s">
        <v>15854</v>
      </c>
      <c r="K957" s="10" t="s">
        <v>10836</v>
      </c>
      <c r="L957" s="98">
        <f>IFERROR(VLOOKUP($F957&amp;$C957,Sales!$J:$W,9,0),0)</f>
        <v>0</v>
      </c>
      <c r="M957" s="98">
        <f>IFERROR(VLOOKUP($F957&amp;$C957,Sales!$J:$W,10,0),0)</f>
        <v>0</v>
      </c>
      <c r="N957" s="98">
        <f>IFERROR(VLOOKUP($F957&amp;$C957,Sales!$J:$W,11,0),0)</f>
        <v>0</v>
      </c>
      <c r="O957" s="98">
        <f>IFERROR(VLOOKUP($F957&amp;$C957,Sales!$J:$W,12,0),0)</f>
        <v>0</v>
      </c>
      <c r="P957" s="98">
        <f>IFERROR(VLOOKUP($F957&amp;$C957,Sales!$J:$W,13,0),0)</f>
        <v>0</v>
      </c>
      <c r="Q957" s="98">
        <f>IFERROR(VLOOKUP($F957&amp;$C957,Sales!$A:$H,7,0),0)</f>
        <v>0</v>
      </c>
      <c r="R957" s="41">
        <f t="shared" si="28"/>
        <v>0</v>
      </c>
      <c r="S957" s="41">
        <v>0</v>
      </c>
      <c r="T957" s="41"/>
      <c r="U957" s="41"/>
      <c r="V957" s="15">
        <v>0</v>
      </c>
      <c r="W957" s="15">
        <v>0</v>
      </c>
      <c r="X957" s="15">
        <v>0</v>
      </c>
      <c r="Y957" s="41">
        <v>0</v>
      </c>
      <c r="Z957" s="41"/>
      <c r="AA957" s="41"/>
      <c r="AB957" s="41"/>
      <c r="AC957" s="15"/>
      <c r="AD957" s="15"/>
      <c r="AE957" s="15"/>
      <c r="AF957" s="15"/>
      <c r="AG957" s="15"/>
      <c r="AH957" s="15"/>
      <c r="AI957" s="15"/>
      <c r="AJ957" s="41"/>
      <c r="AK957" s="15"/>
      <c r="AL957" s="41"/>
      <c r="AM957" s="41"/>
      <c r="AN957" s="15"/>
      <c r="AO957" s="15"/>
      <c r="AP957" s="15"/>
      <c r="AQ957" s="15"/>
      <c r="AR957" s="15"/>
      <c r="AS957" s="15"/>
      <c r="AT957" s="15"/>
      <c r="AU957" s="15"/>
      <c r="AV957" s="15"/>
      <c r="AW957" s="15"/>
      <c r="AX957" s="15"/>
      <c r="AY957" s="15"/>
      <c r="AZ957" s="10">
        <v>1</v>
      </c>
      <c r="BA957" t="s">
        <v>22</v>
      </c>
      <c r="BB957" t="s">
        <v>23</v>
      </c>
      <c r="BD957" s="39" t="str">
        <f t="shared" si="29"/>
        <v>01/244521105NBlibli Non Jabodetabek</v>
      </c>
    </row>
    <row r="958" spans="2:58" ht="13.5" customHeight="1" x14ac:dyDescent="0.35">
      <c r="B958" s="10" t="s">
        <v>17</v>
      </c>
      <c r="C958" s="10" t="s">
        <v>2305</v>
      </c>
      <c r="D958" s="10" t="s">
        <v>193</v>
      </c>
      <c r="E958" s="10" t="s">
        <v>194</v>
      </c>
      <c r="F958" s="10" t="s">
        <v>211</v>
      </c>
      <c r="G958" s="137" t="s">
        <v>9306</v>
      </c>
      <c r="H958" s="10"/>
      <c r="I958" s="10" t="s">
        <v>212</v>
      </c>
      <c r="J958" s="10" t="s">
        <v>15855</v>
      </c>
      <c r="K958" s="10" t="s">
        <v>10837</v>
      </c>
      <c r="L958" s="98">
        <f>IFERROR(VLOOKUP($F958&amp;$C958,Sales!$J:$W,9,0),0)</f>
        <v>0</v>
      </c>
      <c r="M958" s="98">
        <f>IFERROR(VLOOKUP($F958&amp;$C958,Sales!$J:$W,10,0),0)</f>
        <v>0</v>
      </c>
      <c r="N958" s="98">
        <f>IFERROR(VLOOKUP($F958&amp;$C958,Sales!$J:$W,11,0),0)</f>
        <v>0</v>
      </c>
      <c r="O958" s="98">
        <f>IFERROR(VLOOKUP($F958&amp;$C958,Sales!$J:$W,12,0),0)</f>
        <v>0</v>
      </c>
      <c r="P958" s="98">
        <f>IFERROR(VLOOKUP($F958&amp;$C958,Sales!$J:$W,13,0),0)</f>
        <v>0</v>
      </c>
      <c r="Q958" s="98">
        <f>IFERROR(VLOOKUP($F958&amp;$C958,Sales!$A:$H,7,0),0)</f>
        <v>0</v>
      </c>
      <c r="R958" s="41" t="str">
        <f t="shared" si="28"/>
        <v>ERROR</v>
      </c>
      <c r="S958" s="15"/>
      <c r="T958" s="15"/>
      <c r="U958" s="15"/>
      <c r="V958" s="15"/>
      <c r="W958" s="15"/>
      <c r="X958" s="15"/>
      <c r="Y958" s="41"/>
      <c r="Z958" s="41"/>
      <c r="AA958" s="41"/>
      <c r="AB958" s="41"/>
      <c r="AC958" s="15"/>
      <c r="AD958" s="15"/>
      <c r="AE958" s="15"/>
      <c r="AF958" s="15"/>
      <c r="AG958" s="15"/>
      <c r="AH958" s="15"/>
      <c r="AI958" s="15"/>
      <c r="AJ958" s="41"/>
      <c r="AK958" s="15"/>
      <c r="AL958" s="15"/>
      <c r="AM958" s="15"/>
      <c r="AN958" s="15"/>
      <c r="AO958" s="15"/>
      <c r="AP958" s="15"/>
      <c r="AQ958" s="15"/>
      <c r="AR958" s="15"/>
      <c r="AS958" s="15"/>
      <c r="AT958" s="15"/>
      <c r="AU958" s="15"/>
      <c r="AV958" s="15"/>
      <c r="AW958" s="15"/>
      <c r="AX958" s="15"/>
      <c r="AY958" s="15"/>
      <c r="AZ958" s="10">
        <v>1</v>
      </c>
      <c r="BA958" t="s">
        <v>22</v>
      </c>
      <c r="BB958" t="s">
        <v>88</v>
      </c>
      <c r="BD958" s="39" t="str">
        <f t="shared" si="29"/>
        <v>01/244521104YBlibli Non Jabodetabek</v>
      </c>
      <c r="BE958" s="88">
        <v>44915</v>
      </c>
      <c r="BF958" t="s">
        <v>14073</v>
      </c>
    </row>
    <row r="959" spans="2:58" ht="13.5" customHeight="1" x14ac:dyDescent="0.35">
      <c r="B959" s="10" t="s">
        <v>17</v>
      </c>
      <c r="C959" s="10" t="s">
        <v>2305</v>
      </c>
      <c r="D959" s="10" t="s">
        <v>248</v>
      </c>
      <c r="E959" s="10" t="s">
        <v>194</v>
      </c>
      <c r="F959" s="10" t="s">
        <v>273</v>
      </c>
      <c r="G959" s="137" t="s">
        <v>9307</v>
      </c>
      <c r="H959" s="10"/>
      <c r="I959" s="10" t="s">
        <v>274</v>
      </c>
      <c r="J959" s="10" t="s">
        <v>15856</v>
      </c>
      <c r="K959" s="10" t="s">
        <v>10838</v>
      </c>
      <c r="L959" s="98">
        <f>IFERROR(VLOOKUP($F959&amp;$C959,Sales!$J:$W,9,0),0)</f>
        <v>0</v>
      </c>
      <c r="M959" s="98">
        <f>IFERROR(VLOOKUP($F959&amp;$C959,Sales!$J:$W,10,0),0)</f>
        <v>0</v>
      </c>
      <c r="N959" s="98">
        <f>IFERROR(VLOOKUP($F959&amp;$C959,Sales!$J:$W,11,0),0)</f>
        <v>0</v>
      </c>
      <c r="O959" s="98">
        <f>IFERROR(VLOOKUP($F959&amp;$C959,Sales!$J:$W,12,0),0)</f>
        <v>0</v>
      </c>
      <c r="P959" s="98">
        <f>IFERROR(VLOOKUP($F959&amp;$C959,Sales!$J:$W,13,0),0)</f>
        <v>0</v>
      </c>
      <c r="Q959" s="98">
        <f>IFERROR(VLOOKUP($F959&amp;$C959,Sales!$A:$H,7,0),0)</f>
        <v>0</v>
      </c>
      <c r="R959" s="41">
        <f t="shared" si="28"/>
        <v>1</v>
      </c>
      <c r="S959" s="41">
        <v>1</v>
      </c>
      <c r="T959" s="15"/>
      <c r="U959" s="15"/>
      <c r="V959" s="15">
        <v>1</v>
      </c>
      <c r="W959" s="15">
        <v>1</v>
      </c>
      <c r="X959" s="15">
        <v>1</v>
      </c>
      <c r="Y959" s="41">
        <v>1</v>
      </c>
      <c r="Z959" s="41"/>
      <c r="AA959" s="41"/>
      <c r="AB959" s="41"/>
      <c r="AC959" s="15"/>
      <c r="AD959" s="15"/>
      <c r="AE959" s="15"/>
      <c r="AF959" s="15"/>
      <c r="AG959" s="15"/>
      <c r="AH959" s="15"/>
      <c r="AI959" s="15"/>
      <c r="AJ959" s="41"/>
      <c r="AK959" s="15"/>
      <c r="AL959" s="15"/>
      <c r="AM959" s="41"/>
      <c r="AN959" s="15"/>
      <c r="AO959" s="15"/>
      <c r="AP959" s="15"/>
      <c r="AQ959" s="15"/>
      <c r="AR959" s="15"/>
      <c r="AS959" s="15"/>
      <c r="AT959" s="15"/>
      <c r="AU959" s="15"/>
      <c r="AV959" s="15"/>
      <c r="AW959" s="15"/>
      <c r="AX959" s="15"/>
      <c r="AY959" s="15"/>
      <c r="AZ959" s="10">
        <v>1</v>
      </c>
      <c r="BA959" t="s">
        <v>22</v>
      </c>
      <c r="BB959" t="s">
        <v>23</v>
      </c>
      <c r="BD959" s="39" t="str">
        <f t="shared" si="29"/>
        <v>01/244621008MBlibli Non Jabodetabek</v>
      </c>
    </row>
    <row r="960" spans="2:58" ht="13.5" customHeight="1" x14ac:dyDescent="0.35">
      <c r="B960" s="10" t="s">
        <v>17</v>
      </c>
      <c r="C960" s="10" t="s">
        <v>2305</v>
      </c>
      <c r="D960" s="10" t="s">
        <v>248</v>
      </c>
      <c r="E960" s="10" t="s">
        <v>194</v>
      </c>
      <c r="F960" s="10" t="s">
        <v>287</v>
      </c>
      <c r="G960" s="137" t="s">
        <v>9308</v>
      </c>
      <c r="H960" s="10"/>
      <c r="I960" s="10" t="s">
        <v>288</v>
      </c>
      <c r="J960" s="10" t="s">
        <v>15857</v>
      </c>
      <c r="K960" s="10" t="s">
        <v>10839</v>
      </c>
      <c r="L960" s="98">
        <f>IFERROR(VLOOKUP($F960&amp;$C960,Sales!$J:$W,9,0),0)</f>
        <v>0</v>
      </c>
      <c r="M960" s="98">
        <f>IFERROR(VLOOKUP($F960&amp;$C960,Sales!$J:$W,10,0),0)</f>
        <v>0</v>
      </c>
      <c r="N960" s="98">
        <f>IFERROR(VLOOKUP($F960&amp;$C960,Sales!$J:$W,11,0),0)</f>
        <v>0</v>
      </c>
      <c r="O960" s="98">
        <f>IFERROR(VLOOKUP($F960&amp;$C960,Sales!$J:$W,12,0),0)</f>
        <v>0</v>
      </c>
      <c r="P960" s="98">
        <f>IFERROR(VLOOKUP($F960&amp;$C960,Sales!$J:$W,13,0),0)</f>
        <v>0</v>
      </c>
      <c r="Q960" s="98">
        <f>IFERROR(VLOOKUP($F960&amp;$C960,Sales!$A:$H,7,0),0)</f>
        <v>0</v>
      </c>
      <c r="R960" s="41">
        <f t="shared" si="28"/>
        <v>0</v>
      </c>
      <c r="S960" s="41">
        <v>0</v>
      </c>
      <c r="T960" s="41"/>
      <c r="U960" s="15"/>
      <c r="V960" s="15">
        <v>0</v>
      </c>
      <c r="W960" s="15">
        <v>0</v>
      </c>
      <c r="X960" s="15">
        <v>0</v>
      </c>
      <c r="Y960" s="41">
        <v>0</v>
      </c>
      <c r="Z960" s="41"/>
      <c r="AA960" s="41"/>
      <c r="AB960" s="41"/>
      <c r="AC960" s="15"/>
      <c r="AD960" s="15"/>
      <c r="AE960" s="15"/>
      <c r="AF960" s="15"/>
      <c r="AG960" s="15"/>
      <c r="AH960" s="15"/>
      <c r="AI960" s="15"/>
      <c r="AJ960" s="41"/>
      <c r="AK960" s="15"/>
      <c r="AL960" s="15"/>
      <c r="AM960" s="41"/>
      <c r="AN960" s="15"/>
      <c r="AO960" s="15"/>
      <c r="AP960" s="15"/>
      <c r="AQ960" s="15"/>
      <c r="AR960" s="15"/>
      <c r="AS960" s="15"/>
      <c r="AT960" s="15"/>
      <c r="AU960" s="15"/>
      <c r="AV960" s="15"/>
      <c r="AW960" s="15"/>
      <c r="AX960" s="15"/>
      <c r="AY960" s="15"/>
      <c r="AZ960" s="10">
        <v>1</v>
      </c>
      <c r="BA960" t="s">
        <v>22</v>
      </c>
      <c r="BB960" t="s">
        <v>23</v>
      </c>
      <c r="BD960" s="39" t="str">
        <f t="shared" si="29"/>
        <v>01/244621109KBlibli Non Jabodetabek</v>
      </c>
    </row>
    <row r="961" spans="2:58" ht="13.5" customHeight="1" x14ac:dyDescent="0.35">
      <c r="B961" s="10" t="s">
        <v>17</v>
      </c>
      <c r="C961" s="10" t="s">
        <v>2305</v>
      </c>
      <c r="D961" s="10" t="s">
        <v>248</v>
      </c>
      <c r="E961" s="10" t="s">
        <v>194</v>
      </c>
      <c r="F961" s="10" t="s">
        <v>276</v>
      </c>
      <c r="G961" s="137" t="s">
        <v>9309</v>
      </c>
      <c r="H961" s="10"/>
      <c r="I961" s="10" t="s">
        <v>277</v>
      </c>
      <c r="J961" s="10" t="s">
        <v>15858</v>
      </c>
      <c r="K961" s="10" t="s">
        <v>10840</v>
      </c>
      <c r="L961" s="98">
        <f>IFERROR(VLOOKUP($F961&amp;$C961,Sales!$J:$W,9,0),0)</f>
        <v>0</v>
      </c>
      <c r="M961" s="98">
        <f>IFERROR(VLOOKUP($F961&amp;$C961,Sales!$J:$W,10,0),0)</f>
        <v>0</v>
      </c>
      <c r="N961" s="98">
        <f>IFERROR(VLOOKUP($F961&amp;$C961,Sales!$J:$W,11,0),0)</f>
        <v>0</v>
      </c>
      <c r="O961" s="98">
        <f>IFERROR(VLOOKUP($F961&amp;$C961,Sales!$J:$W,12,0),0)</f>
        <v>0</v>
      </c>
      <c r="P961" s="98">
        <f>IFERROR(VLOOKUP($F961&amp;$C961,Sales!$J:$W,13,0),0)</f>
        <v>0</v>
      </c>
      <c r="Q961" s="98">
        <f>IFERROR(VLOOKUP($F961&amp;$C961,Sales!$A:$H,7,0),0)</f>
        <v>0</v>
      </c>
      <c r="R961" s="41">
        <f t="shared" si="28"/>
        <v>1</v>
      </c>
      <c r="S961" s="41">
        <v>1</v>
      </c>
      <c r="T961" s="15"/>
      <c r="U961" s="15"/>
      <c r="V961" s="15">
        <v>1</v>
      </c>
      <c r="W961" s="15">
        <v>1</v>
      </c>
      <c r="X961" s="15">
        <v>1</v>
      </c>
      <c r="Y961" s="41">
        <v>1</v>
      </c>
      <c r="Z961" s="41"/>
      <c r="AA961" s="41"/>
      <c r="AB961" s="41"/>
      <c r="AC961" s="15"/>
      <c r="AD961" s="15"/>
      <c r="AE961" s="15"/>
      <c r="AF961" s="15"/>
      <c r="AG961" s="15"/>
      <c r="AH961" s="15"/>
      <c r="AI961" s="15"/>
      <c r="AJ961" s="41"/>
      <c r="AK961" s="15"/>
      <c r="AL961" s="15"/>
      <c r="AM961" s="41"/>
      <c r="AN961" s="15"/>
      <c r="AO961" s="15"/>
      <c r="AP961" s="15"/>
      <c r="AQ961" s="15"/>
      <c r="AR961" s="15"/>
      <c r="AS961" s="15"/>
      <c r="AT961" s="15"/>
      <c r="AU961" s="15"/>
      <c r="AV961" s="15"/>
      <c r="AW961" s="15"/>
      <c r="AX961" s="15"/>
      <c r="AY961" s="15"/>
      <c r="AZ961" s="10">
        <v>1</v>
      </c>
      <c r="BA961" t="s">
        <v>22</v>
      </c>
      <c r="BB961" t="s">
        <v>23</v>
      </c>
      <c r="BD961" s="39" t="str">
        <f t="shared" si="29"/>
        <v>01/244621008KBlibli Non Jabodetabek</v>
      </c>
    </row>
    <row r="962" spans="2:58" ht="13.5" customHeight="1" x14ac:dyDescent="0.35">
      <c r="B962" s="10" t="s">
        <v>17</v>
      </c>
      <c r="C962" s="10" t="s">
        <v>2305</v>
      </c>
      <c r="D962" s="10" t="s">
        <v>248</v>
      </c>
      <c r="E962" s="10" t="s">
        <v>194</v>
      </c>
      <c r="F962" s="10" t="s">
        <v>291</v>
      </c>
      <c r="G962" s="137" t="s">
        <v>9310</v>
      </c>
      <c r="H962" s="10"/>
      <c r="I962" s="10" t="s">
        <v>292</v>
      </c>
      <c r="J962" s="10" t="s">
        <v>15859</v>
      </c>
      <c r="K962" s="10" t="s">
        <v>10841</v>
      </c>
      <c r="L962" s="98">
        <f>IFERROR(VLOOKUP($F962&amp;$C962,Sales!$J:$W,9,0),0)</f>
        <v>0</v>
      </c>
      <c r="M962" s="98">
        <f>IFERROR(VLOOKUP($F962&amp;$C962,Sales!$J:$W,10,0),0)</f>
        <v>0</v>
      </c>
      <c r="N962" s="98">
        <f>IFERROR(VLOOKUP($F962&amp;$C962,Sales!$J:$W,11,0),0)</f>
        <v>0</v>
      </c>
      <c r="O962" s="98">
        <f>IFERROR(VLOOKUP($F962&amp;$C962,Sales!$J:$W,12,0),0)</f>
        <v>0</v>
      </c>
      <c r="P962" s="98">
        <f>IFERROR(VLOOKUP($F962&amp;$C962,Sales!$J:$W,13,0),0)</f>
        <v>0</v>
      </c>
      <c r="Q962" s="98">
        <f>IFERROR(VLOOKUP($F962&amp;$C962,Sales!$A:$H,7,0),0)</f>
        <v>0</v>
      </c>
      <c r="R962" s="41">
        <f t="shared" si="28"/>
        <v>1</v>
      </c>
      <c r="S962" s="41">
        <v>1</v>
      </c>
      <c r="T962" s="15"/>
      <c r="U962" s="15"/>
      <c r="V962" s="15">
        <v>1</v>
      </c>
      <c r="W962" s="15">
        <v>1</v>
      </c>
      <c r="X962" s="15">
        <v>1</v>
      </c>
      <c r="Y962" s="41">
        <v>1</v>
      </c>
      <c r="Z962" s="41"/>
      <c r="AA962" s="41"/>
      <c r="AB962" s="41"/>
      <c r="AC962" s="15"/>
      <c r="AD962" s="15"/>
      <c r="AE962" s="15"/>
      <c r="AF962" s="15"/>
      <c r="AG962" s="15"/>
      <c r="AH962" s="15"/>
      <c r="AI962" s="15"/>
      <c r="AJ962" s="41"/>
      <c r="AK962" s="15"/>
      <c r="AL962" s="15"/>
      <c r="AM962" s="41"/>
      <c r="AN962" s="15"/>
      <c r="AO962" s="15"/>
      <c r="AP962" s="15"/>
      <c r="AQ962" s="15"/>
      <c r="AR962" s="15"/>
      <c r="AS962" s="15"/>
      <c r="AT962" s="15"/>
      <c r="AU962" s="15"/>
      <c r="AV962" s="15"/>
      <c r="AW962" s="15"/>
      <c r="AX962" s="15"/>
      <c r="AY962" s="15"/>
      <c r="AZ962" s="10">
        <v>1</v>
      </c>
      <c r="BA962" t="s">
        <v>22</v>
      </c>
      <c r="BB962" t="s">
        <v>23</v>
      </c>
      <c r="BD962" s="39" t="str">
        <f t="shared" si="29"/>
        <v>01/244621008LBlibli Non Jabodetabek</v>
      </c>
    </row>
    <row r="963" spans="2:58" ht="13.5" customHeight="1" x14ac:dyDescent="0.35">
      <c r="B963" s="10" t="s">
        <v>17</v>
      </c>
      <c r="C963" s="10" t="s">
        <v>2305</v>
      </c>
      <c r="D963" s="10" t="s">
        <v>405</v>
      </c>
      <c r="E963" s="10" t="s">
        <v>5816</v>
      </c>
      <c r="F963" s="10" t="s">
        <v>435</v>
      </c>
      <c r="G963" s="137" t="s">
        <v>9311</v>
      </c>
      <c r="H963" s="10"/>
      <c r="I963" s="10" t="s">
        <v>436</v>
      </c>
      <c r="J963" s="10" t="s">
        <v>15860</v>
      </c>
      <c r="K963" s="10" t="s">
        <v>10842</v>
      </c>
      <c r="L963" s="98">
        <f>IFERROR(VLOOKUP($F963&amp;$C963,Sales!$J:$W,9,0),0)</f>
        <v>0</v>
      </c>
      <c r="M963" s="98">
        <f>IFERROR(VLOOKUP($F963&amp;$C963,Sales!$J:$W,10,0),0)</f>
        <v>0</v>
      </c>
      <c r="N963" s="98">
        <f>IFERROR(VLOOKUP($F963&amp;$C963,Sales!$J:$W,11,0),0)</f>
        <v>0</v>
      </c>
      <c r="O963" s="98">
        <f>IFERROR(VLOOKUP($F963&amp;$C963,Sales!$J:$W,12,0),0)</f>
        <v>0</v>
      </c>
      <c r="P963" s="98">
        <f>IFERROR(VLOOKUP($F963&amp;$C963,Sales!$J:$W,13,0),0)</f>
        <v>0</v>
      </c>
      <c r="Q963" s="98">
        <f>IFERROR(VLOOKUP($F963&amp;$C963,Sales!$A:$H,7,0),0)</f>
        <v>0</v>
      </c>
      <c r="R963" s="41">
        <f t="shared" si="28"/>
        <v>1</v>
      </c>
      <c r="S963" s="41">
        <v>1</v>
      </c>
      <c r="T963" s="15"/>
      <c r="U963" s="15"/>
      <c r="V963" s="15">
        <v>1</v>
      </c>
      <c r="W963" s="15">
        <v>1</v>
      </c>
      <c r="X963" s="15">
        <v>1</v>
      </c>
      <c r="Y963" s="41">
        <v>1</v>
      </c>
      <c r="Z963" s="41"/>
      <c r="AA963" s="41"/>
      <c r="AB963" s="41"/>
      <c r="AC963" s="15"/>
      <c r="AD963" s="15"/>
      <c r="AE963" s="15"/>
      <c r="AF963" s="15"/>
      <c r="AG963" s="15"/>
      <c r="AH963" s="15"/>
      <c r="AI963" s="15"/>
      <c r="AJ963" s="41"/>
      <c r="AK963" s="15"/>
      <c r="AL963" s="15"/>
      <c r="AM963" s="41"/>
      <c r="AN963" s="15"/>
      <c r="AO963" s="15"/>
      <c r="AP963" s="15"/>
      <c r="AQ963" s="15"/>
      <c r="AR963" s="15"/>
      <c r="AS963" s="15"/>
      <c r="AT963" s="15"/>
      <c r="AU963" s="15"/>
      <c r="AV963" s="15"/>
      <c r="AW963" s="15"/>
      <c r="AX963" s="15"/>
      <c r="AY963" s="15"/>
      <c r="AZ963" s="10">
        <v>1</v>
      </c>
      <c r="BA963" t="s">
        <v>22</v>
      </c>
      <c r="BB963" t="s">
        <v>23</v>
      </c>
      <c r="BD963" s="39" t="str">
        <f t="shared" si="29"/>
        <v>01/274926401IBlibli Non Jabodetabek</v>
      </c>
    </row>
    <row r="964" spans="2:58" ht="13.5" customHeight="1" x14ac:dyDescent="0.35">
      <c r="B964" s="10" t="s">
        <v>17</v>
      </c>
      <c r="C964" s="10" t="s">
        <v>2305</v>
      </c>
      <c r="D964" s="10" t="s">
        <v>405</v>
      </c>
      <c r="E964" s="10" t="s">
        <v>5816</v>
      </c>
      <c r="F964" s="10" t="s">
        <v>414</v>
      </c>
      <c r="G964" s="137" t="s">
        <v>9312</v>
      </c>
      <c r="H964" s="10"/>
      <c r="I964" s="10" t="s">
        <v>415</v>
      </c>
      <c r="J964" s="10" t="s">
        <v>15861</v>
      </c>
      <c r="K964" s="10" t="s">
        <v>10843</v>
      </c>
      <c r="L964" s="98">
        <f>IFERROR(VLOOKUP($F964&amp;$C964,Sales!$J:$W,9,0),0)</f>
        <v>0</v>
      </c>
      <c r="M964" s="98">
        <f>IFERROR(VLOOKUP($F964&amp;$C964,Sales!$J:$W,10,0),0)</f>
        <v>0</v>
      </c>
      <c r="N964" s="98">
        <f>IFERROR(VLOOKUP($F964&amp;$C964,Sales!$J:$W,11,0),0)</f>
        <v>0</v>
      </c>
      <c r="O964" s="98">
        <f>IFERROR(VLOOKUP($F964&amp;$C964,Sales!$J:$W,12,0),0)</f>
        <v>0</v>
      </c>
      <c r="P964" s="98">
        <f>IFERROR(VLOOKUP($F964&amp;$C964,Sales!$J:$W,13,0),0)</f>
        <v>0</v>
      </c>
      <c r="Q964" s="98">
        <f>IFERROR(VLOOKUP($F964&amp;$C964,Sales!$A:$H,7,0),0)</f>
        <v>0</v>
      </c>
      <c r="R964" s="41">
        <f t="shared" ref="R964:R1027" si="30">IFERROR(AVERAGE($S964:$AW964),"ERROR")</f>
        <v>1</v>
      </c>
      <c r="S964" s="41">
        <v>1</v>
      </c>
      <c r="T964" s="15"/>
      <c r="U964" s="15"/>
      <c r="V964" s="15">
        <v>1</v>
      </c>
      <c r="W964" s="15">
        <v>1</v>
      </c>
      <c r="X964" s="15">
        <v>1</v>
      </c>
      <c r="Y964" s="41">
        <v>1</v>
      </c>
      <c r="Z964" s="41"/>
      <c r="AA964" s="41"/>
      <c r="AB964" s="41"/>
      <c r="AC964" s="15"/>
      <c r="AD964" s="15"/>
      <c r="AE964" s="15"/>
      <c r="AF964" s="15"/>
      <c r="AG964" s="15"/>
      <c r="AH964" s="15"/>
      <c r="AI964" s="15"/>
      <c r="AJ964" s="41"/>
      <c r="AK964" s="15"/>
      <c r="AL964" s="15"/>
      <c r="AM964" s="41"/>
      <c r="AN964" s="15"/>
      <c r="AO964" s="15"/>
      <c r="AP964" s="15"/>
      <c r="AQ964" s="15"/>
      <c r="AR964" s="15"/>
      <c r="AS964" s="15"/>
      <c r="AT964" s="15"/>
      <c r="AU964" s="15"/>
      <c r="AV964" s="15"/>
      <c r="AW964" s="15"/>
      <c r="AX964" s="15"/>
      <c r="AY964" s="15"/>
      <c r="AZ964" s="10">
        <v>1</v>
      </c>
      <c r="BA964" t="s">
        <v>22</v>
      </c>
      <c r="BB964" t="s">
        <v>23</v>
      </c>
      <c r="BD964" s="39" t="str">
        <f t="shared" ref="BD964:BD1027" si="31">F964&amp;C964</f>
        <v>01/341313502ABlibli Non Jabodetabek</v>
      </c>
    </row>
    <row r="965" spans="2:58" ht="13.5" customHeight="1" x14ac:dyDescent="0.35">
      <c r="B965" s="10" t="s">
        <v>17</v>
      </c>
      <c r="C965" s="10" t="s">
        <v>2305</v>
      </c>
      <c r="D965" s="10" t="s">
        <v>549</v>
      </c>
      <c r="E965" s="10" t="s">
        <v>194</v>
      </c>
      <c r="F965" s="10" t="s">
        <v>571</v>
      </c>
      <c r="G965" s="137" t="s">
        <v>9313</v>
      </c>
      <c r="H965" s="10"/>
      <c r="I965" s="10" t="s">
        <v>572</v>
      </c>
      <c r="J965" s="10" t="s">
        <v>15862</v>
      </c>
      <c r="K965" s="10" t="s">
        <v>10844</v>
      </c>
      <c r="L965" s="98">
        <f>IFERROR(VLOOKUP($F965&amp;$C965,Sales!$J:$W,9,0),0)</f>
        <v>0</v>
      </c>
      <c r="M965" s="98">
        <f>IFERROR(VLOOKUP($F965&amp;$C965,Sales!$J:$W,10,0),0)</f>
        <v>0</v>
      </c>
      <c r="N965" s="98">
        <f>IFERROR(VLOOKUP($F965&amp;$C965,Sales!$J:$W,11,0),0)</f>
        <v>0</v>
      </c>
      <c r="O965" s="98">
        <f>IFERROR(VLOOKUP($F965&amp;$C965,Sales!$J:$W,12,0),0)</f>
        <v>0</v>
      </c>
      <c r="P965" s="98">
        <f>IFERROR(VLOOKUP($F965&amp;$C965,Sales!$J:$W,13,0),0)</f>
        <v>0</v>
      </c>
      <c r="Q965" s="98">
        <f>IFERROR(VLOOKUP($F965&amp;$C965,Sales!$A:$H,7,0),0)</f>
        <v>0</v>
      </c>
      <c r="R965" s="41" t="str">
        <f t="shared" si="30"/>
        <v>ERROR</v>
      </c>
      <c r="S965" s="15"/>
      <c r="T965" s="15"/>
      <c r="U965" s="15"/>
      <c r="V965" s="15"/>
      <c r="W965" s="15"/>
      <c r="X965" s="15"/>
      <c r="Y965" s="41"/>
      <c r="Z965" s="41"/>
      <c r="AA965" s="41"/>
      <c r="AB965" s="41"/>
      <c r="AC965" s="15"/>
      <c r="AD965" s="15"/>
      <c r="AE965" s="15"/>
      <c r="AF965" s="15"/>
      <c r="AG965" s="15"/>
      <c r="AH965" s="15"/>
      <c r="AI965" s="15"/>
      <c r="AJ965" s="41"/>
      <c r="AK965" s="15"/>
      <c r="AL965" s="15"/>
      <c r="AM965" s="15"/>
      <c r="AN965" s="15"/>
      <c r="AO965" s="15"/>
      <c r="AP965" s="15"/>
      <c r="AQ965" s="15"/>
      <c r="AR965" s="15"/>
      <c r="AS965" s="15"/>
      <c r="AT965" s="15"/>
      <c r="AU965" s="15"/>
      <c r="AV965" s="15"/>
      <c r="AW965" s="15"/>
      <c r="AX965" s="15"/>
      <c r="AY965" s="15"/>
      <c r="AZ965" s="10">
        <v>1</v>
      </c>
      <c r="BA965" t="s">
        <v>22</v>
      </c>
      <c r="BB965" t="s">
        <v>88</v>
      </c>
      <c r="BD965" s="39" t="str">
        <f t="shared" si="31"/>
        <v>01/245121009XBlibli Non Jabodetabek</v>
      </c>
    </row>
    <row r="966" spans="2:58" ht="13.5" customHeight="1" x14ac:dyDescent="0.35">
      <c r="B966" s="10" t="s">
        <v>17</v>
      </c>
      <c r="C966" s="10" t="s">
        <v>2305</v>
      </c>
      <c r="D966" s="10" t="s">
        <v>549</v>
      </c>
      <c r="E966" s="10" t="s">
        <v>194</v>
      </c>
      <c r="F966" s="10" t="s">
        <v>565</v>
      </c>
      <c r="G966" s="137" t="s">
        <v>9314</v>
      </c>
      <c r="H966" s="10"/>
      <c r="I966" s="10" t="s">
        <v>566</v>
      </c>
      <c r="J966" s="10" t="s">
        <v>15863</v>
      </c>
      <c r="K966" s="10" t="s">
        <v>10845</v>
      </c>
      <c r="L966" s="98">
        <f>IFERROR(VLOOKUP($F966&amp;$C966,Sales!$J:$W,9,0),0)</f>
        <v>0</v>
      </c>
      <c r="M966" s="98">
        <f>IFERROR(VLOOKUP($F966&amp;$C966,Sales!$J:$W,10,0),0)</f>
        <v>0</v>
      </c>
      <c r="N966" s="98">
        <f>IFERROR(VLOOKUP($F966&amp;$C966,Sales!$J:$W,11,0),0)</f>
        <v>0</v>
      </c>
      <c r="O966" s="98">
        <f>IFERROR(VLOOKUP($F966&amp;$C966,Sales!$J:$W,12,0),0)</f>
        <v>0</v>
      </c>
      <c r="P966" s="98">
        <f>IFERROR(VLOOKUP($F966&amp;$C966,Sales!$J:$W,13,0),0)</f>
        <v>0</v>
      </c>
      <c r="Q966" s="98">
        <f>IFERROR(VLOOKUP($F966&amp;$C966,Sales!$A:$H,7,0),0)</f>
        <v>0</v>
      </c>
      <c r="R966" s="41" t="str">
        <f t="shared" si="30"/>
        <v>ERROR</v>
      </c>
      <c r="S966" s="15"/>
      <c r="T966" s="15"/>
      <c r="U966" s="15"/>
      <c r="V966" s="15"/>
      <c r="W966" s="15"/>
      <c r="X966" s="15"/>
      <c r="Y966" s="41"/>
      <c r="Z966" s="41"/>
      <c r="AA966" s="41"/>
      <c r="AB966" s="41"/>
      <c r="AC966" s="15"/>
      <c r="AD966" s="15"/>
      <c r="AE966" s="15"/>
      <c r="AF966" s="15"/>
      <c r="AG966" s="15"/>
      <c r="AH966" s="15"/>
      <c r="AI966" s="15"/>
      <c r="AJ966" s="41"/>
      <c r="AK966" s="15"/>
      <c r="AL966" s="15"/>
      <c r="AM966" s="15"/>
      <c r="AN966" s="15"/>
      <c r="AO966" s="15"/>
      <c r="AP966" s="15"/>
      <c r="AQ966" s="15"/>
      <c r="AR966" s="15"/>
      <c r="AS966" s="15"/>
      <c r="AT966" s="15"/>
      <c r="AU966" s="15"/>
      <c r="AV966" s="15"/>
      <c r="AW966" s="15"/>
      <c r="AX966" s="15"/>
      <c r="AY966" s="15"/>
      <c r="AZ966" s="10">
        <v>1</v>
      </c>
      <c r="BA966" t="s">
        <v>22</v>
      </c>
      <c r="BB966" t="s">
        <v>88</v>
      </c>
      <c r="BD966" s="39" t="str">
        <f t="shared" si="31"/>
        <v>01/245121009YBlibli Non Jabodetabek</v>
      </c>
    </row>
    <row r="967" spans="2:58" ht="13.5" customHeight="1" x14ac:dyDescent="0.35">
      <c r="B967" s="10" t="s">
        <v>17</v>
      </c>
      <c r="C967" s="10" t="s">
        <v>2305</v>
      </c>
      <c r="D967" s="10" t="s">
        <v>549</v>
      </c>
      <c r="E967" s="10" t="s">
        <v>194</v>
      </c>
      <c r="F967" s="10" t="s">
        <v>1348</v>
      </c>
      <c r="G967" s="137" t="s">
        <v>9315</v>
      </c>
      <c r="H967" s="10"/>
      <c r="I967" s="10" t="s">
        <v>1349</v>
      </c>
      <c r="J967" s="10" t="s">
        <v>15864</v>
      </c>
      <c r="K967" s="10" t="s">
        <v>10846</v>
      </c>
      <c r="L967" s="98">
        <f>IFERROR(VLOOKUP($F967&amp;$C967,Sales!$J:$W,9,0),0)</f>
        <v>0</v>
      </c>
      <c r="M967" s="98">
        <f>IFERROR(VLOOKUP($F967&amp;$C967,Sales!$J:$W,10,0),0)</f>
        <v>0</v>
      </c>
      <c r="N967" s="98">
        <f>IFERROR(VLOOKUP($F967&amp;$C967,Sales!$J:$W,11,0),0)</f>
        <v>0</v>
      </c>
      <c r="O967" s="98">
        <f>IFERROR(VLOOKUP($F967&amp;$C967,Sales!$J:$W,12,0),0)</f>
        <v>0</v>
      </c>
      <c r="P967" s="98">
        <f>IFERROR(VLOOKUP($F967&amp;$C967,Sales!$J:$W,13,0),0)</f>
        <v>0</v>
      </c>
      <c r="Q967" s="98">
        <f>IFERROR(VLOOKUP($F967&amp;$C967,Sales!$A:$H,7,0),0)</f>
        <v>0</v>
      </c>
      <c r="R967" s="41">
        <f t="shared" si="30"/>
        <v>1</v>
      </c>
      <c r="S967" s="41">
        <v>1</v>
      </c>
      <c r="T967" s="15"/>
      <c r="U967" s="15"/>
      <c r="V967" s="15">
        <v>1</v>
      </c>
      <c r="W967" s="15">
        <v>1</v>
      </c>
      <c r="X967" s="15">
        <v>1</v>
      </c>
      <c r="Y967" s="41">
        <v>1</v>
      </c>
      <c r="Z967" s="41"/>
      <c r="AA967" s="41"/>
      <c r="AB967" s="41"/>
      <c r="AC967" s="15"/>
      <c r="AD967" s="15"/>
      <c r="AE967" s="15"/>
      <c r="AF967" s="15"/>
      <c r="AG967" s="15"/>
      <c r="AH967" s="15"/>
      <c r="AI967" s="15"/>
      <c r="AJ967" s="41"/>
      <c r="AK967" s="15"/>
      <c r="AL967" s="15"/>
      <c r="AM967" s="41"/>
      <c r="AN967" s="15"/>
      <c r="AO967" s="15"/>
      <c r="AP967" s="15"/>
      <c r="AQ967" s="15"/>
      <c r="AR967" s="15"/>
      <c r="AS967" s="15"/>
      <c r="AT967" s="15"/>
      <c r="AU967" s="15"/>
      <c r="AV967" s="15"/>
      <c r="AW967" s="15"/>
      <c r="AX967" s="15"/>
      <c r="AY967" s="15"/>
      <c r="AZ967" s="10">
        <v>1</v>
      </c>
      <c r="BA967" t="s">
        <v>22</v>
      </c>
      <c r="BB967" t="s">
        <v>23</v>
      </c>
      <c r="BD967" s="39" t="str">
        <f t="shared" si="31"/>
        <v>01/245121113XBlibli Non Jabodetabek</v>
      </c>
    </row>
    <row r="968" spans="2:58" ht="13.5" customHeight="1" x14ac:dyDescent="0.35">
      <c r="B968" s="10" t="s">
        <v>17</v>
      </c>
      <c r="C968" s="10" t="s">
        <v>2305</v>
      </c>
      <c r="D968" s="10" t="s">
        <v>549</v>
      </c>
      <c r="E968" s="10" t="s">
        <v>194</v>
      </c>
      <c r="F968" s="10" t="s">
        <v>589</v>
      </c>
      <c r="G968" s="137" t="s">
        <v>9316</v>
      </c>
      <c r="H968" s="10"/>
      <c r="I968" s="10" t="s">
        <v>590</v>
      </c>
      <c r="J968" s="10" t="s">
        <v>15865</v>
      </c>
      <c r="K968" s="10" t="s">
        <v>10847</v>
      </c>
      <c r="L968" s="98">
        <f>IFERROR(VLOOKUP($F968&amp;$C968,Sales!$J:$W,9,0),0)</f>
        <v>0</v>
      </c>
      <c r="M968" s="98">
        <f>IFERROR(VLOOKUP($F968&amp;$C968,Sales!$J:$W,10,0),0)</f>
        <v>0</v>
      </c>
      <c r="N968" s="98">
        <f>IFERROR(VLOOKUP($F968&amp;$C968,Sales!$J:$W,11,0),0)</f>
        <v>0</v>
      </c>
      <c r="O968" s="98">
        <f>IFERROR(VLOOKUP($F968&amp;$C968,Sales!$J:$W,12,0),0)</f>
        <v>0</v>
      </c>
      <c r="P968" s="98">
        <f>IFERROR(VLOOKUP($F968&amp;$C968,Sales!$J:$W,13,0),0)</f>
        <v>0</v>
      </c>
      <c r="Q968" s="98">
        <f>IFERROR(VLOOKUP($F968&amp;$C968,Sales!$A:$H,7,0),0)</f>
        <v>0</v>
      </c>
      <c r="R968" s="41">
        <f t="shared" si="30"/>
        <v>0</v>
      </c>
      <c r="S968" s="41">
        <v>0</v>
      </c>
      <c r="T968" s="41"/>
      <c r="U968" s="41"/>
      <c r="V968" s="15">
        <v>0</v>
      </c>
      <c r="W968" s="15">
        <v>0</v>
      </c>
      <c r="X968" s="15">
        <v>0</v>
      </c>
      <c r="Y968" s="41">
        <v>0</v>
      </c>
      <c r="Z968" s="41"/>
      <c r="AA968" s="41"/>
      <c r="AB968" s="41"/>
      <c r="AC968" s="15"/>
      <c r="AD968" s="15"/>
      <c r="AE968" s="15"/>
      <c r="AF968" s="15"/>
      <c r="AG968" s="15"/>
      <c r="AH968" s="15"/>
      <c r="AI968" s="15"/>
      <c r="AJ968" s="41"/>
      <c r="AK968" s="15"/>
      <c r="AL968" s="41"/>
      <c r="AM968" s="41"/>
      <c r="AN968" s="15"/>
      <c r="AO968" s="15"/>
      <c r="AP968" s="15"/>
      <c r="AQ968" s="15"/>
      <c r="AR968" s="15"/>
      <c r="AS968" s="15"/>
      <c r="AT968" s="15"/>
      <c r="AU968" s="15"/>
      <c r="AV968" s="15"/>
      <c r="AW968" s="15"/>
      <c r="AX968" s="15"/>
      <c r="AY968" s="15"/>
      <c r="AZ968" s="10">
        <v>1</v>
      </c>
      <c r="BA968" t="s">
        <v>22</v>
      </c>
      <c r="BB968" t="s">
        <v>23</v>
      </c>
      <c r="BD968" s="39" t="str">
        <f t="shared" si="31"/>
        <v>01/245121101SBlibli Non Jabodetabek</v>
      </c>
    </row>
    <row r="969" spans="2:58" ht="13.5" customHeight="1" x14ac:dyDescent="0.35">
      <c r="B969" s="10" t="s">
        <v>17</v>
      </c>
      <c r="C969" s="10" t="s">
        <v>2305</v>
      </c>
      <c r="D969" s="10" t="s">
        <v>549</v>
      </c>
      <c r="E969" s="10" t="s">
        <v>194</v>
      </c>
      <c r="F969" s="10" t="s">
        <v>740</v>
      </c>
      <c r="G969" s="137" t="s">
        <v>9317</v>
      </c>
      <c r="H969" s="10"/>
      <c r="I969" s="10" t="s">
        <v>741</v>
      </c>
      <c r="J969" s="10" t="s">
        <v>15866</v>
      </c>
      <c r="K969" s="10" t="s">
        <v>10848</v>
      </c>
      <c r="L969" s="98">
        <f>IFERROR(VLOOKUP($F969&amp;$C969,Sales!$J:$W,9,0),0)</f>
        <v>0</v>
      </c>
      <c r="M969" s="98">
        <f>IFERROR(VLOOKUP($F969&amp;$C969,Sales!$J:$W,10,0),0)</f>
        <v>0</v>
      </c>
      <c r="N969" s="98">
        <f>IFERROR(VLOOKUP($F969&amp;$C969,Sales!$J:$W,11,0),0)</f>
        <v>0</v>
      </c>
      <c r="O969" s="98">
        <f>IFERROR(VLOOKUP($F969&amp;$C969,Sales!$J:$W,12,0),0)</f>
        <v>0</v>
      </c>
      <c r="P969" s="98">
        <f>IFERROR(VLOOKUP($F969&amp;$C969,Sales!$J:$W,13,0),0)</f>
        <v>0</v>
      </c>
      <c r="Q969" s="98">
        <f>IFERROR(VLOOKUP($F969&amp;$C969,Sales!$A:$H,7,0),0)</f>
        <v>0</v>
      </c>
      <c r="R969" s="41">
        <f t="shared" si="30"/>
        <v>1</v>
      </c>
      <c r="S969" s="41">
        <v>1</v>
      </c>
      <c r="T969" s="15"/>
      <c r="U969" s="15"/>
      <c r="V969" s="15">
        <v>1</v>
      </c>
      <c r="W969" s="15">
        <v>1</v>
      </c>
      <c r="X969" s="15">
        <v>1</v>
      </c>
      <c r="Y969" s="41">
        <v>1</v>
      </c>
      <c r="Z969" s="41"/>
      <c r="AA969" s="41"/>
      <c r="AB969" s="41"/>
      <c r="AC969" s="15"/>
      <c r="AD969" s="15"/>
      <c r="AE969" s="15"/>
      <c r="AF969" s="15"/>
      <c r="AG969" s="15"/>
      <c r="AH969" s="15"/>
      <c r="AI969" s="15"/>
      <c r="AJ969" s="41"/>
      <c r="AK969" s="15"/>
      <c r="AL969" s="15"/>
      <c r="AM969" s="41"/>
      <c r="AN969" s="15"/>
      <c r="AO969" s="15"/>
      <c r="AP969" s="15"/>
      <c r="AQ969" s="15"/>
      <c r="AR969" s="15"/>
      <c r="AS969" s="15"/>
      <c r="AT969" s="15"/>
      <c r="AU969" s="15"/>
      <c r="AV969" s="15"/>
      <c r="AW969" s="15"/>
      <c r="AX969" s="15"/>
      <c r="AY969" s="15"/>
      <c r="AZ969" s="10">
        <v>1</v>
      </c>
      <c r="BA969" t="s">
        <v>22</v>
      </c>
      <c r="BB969" t="s">
        <v>23</v>
      </c>
      <c r="BD969" s="39" t="str">
        <f t="shared" si="31"/>
        <v>01/245121102HBlibli Non Jabodetabek</v>
      </c>
    </row>
    <row r="970" spans="2:58" ht="13.5" customHeight="1" x14ac:dyDescent="0.35">
      <c r="B970" s="10" t="s">
        <v>17</v>
      </c>
      <c r="C970" s="10" t="s">
        <v>2305</v>
      </c>
      <c r="D970" s="10" t="s">
        <v>549</v>
      </c>
      <c r="E970" s="10" t="s">
        <v>194</v>
      </c>
      <c r="F970" s="10" t="s">
        <v>1963</v>
      </c>
      <c r="G970" s="137" t="s">
        <v>9318</v>
      </c>
      <c r="H970" s="10"/>
      <c r="I970" s="10" t="s">
        <v>606</v>
      </c>
      <c r="J970" s="10" t="s">
        <v>15867</v>
      </c>
      <c r="K970" s="10" t="s">
        <v>10849</v>
      </c>
      <c r="L970" s="98">
        <f>IFERROR(VLOOKUP($F970&amp;$C970,Sales!$J:$W,9,0),0)</f>
        <v>0</v>
      </c>
      <c r="M970" s="98">
        <f>IFERROR(VLOOKUP($F970&amp;$C970,Sales!$J:$W,10,0),0)</f>
        <v>0</v>
      </c>
      <c r="N970" s="98">
        <f>IFERROR(VLOOKUP($F970&amp;$C970,Sales!$J:$W,11,0),0)</f>
        <v>0</v>
      </c>
      <c r="O970" s="98">
        <f>IFERROR(VLOOKUP($F970&amp;$C970,Sales!$J:$W,12,0),0)</f>
        <v>0</v>
      </c>
      <c r="P970" s="98">
        <f>IFERROR(VLOOKUP($F970&amp;$C970,Sales!$J:$W,13,0),0)</f>
        <v>0</v>
      </c>
      <c r="Q970" s="98">
        <f>IFERROR(VLOOKUP($F970&amp;$C970,Sales!$A:$H,7,0),0)</f>
        <v>0</v>
      </c>
      <c r="R970" s="41">
        <f t="shared" si="30"/>
        <v>1</v>
      </c>
      <c r="S970" s="41">
        <v>1</v>
      </c>
      <c r="T970" s="15"/>
      <c r="U970" s="15"/>
      <c r="V970" s="15">
        <v>1</v>
      </c>
      <c r="W970" s="15">
        <v>1</v>
      </c>
      <c r="X970" s="15">
        <v>1</v>
      </c>
      <c r="Y970" s="41">
        <v>1</v>
      </c>
      <c r="Z970" s="41"/>
      <c r="AA970" s="41"/>
      <c r="AB970" s="41"/>
      <c r="AC970" s="15"/>
      <c r="AD970" s="15"/>
      <c r="AE970" s="15"/>
      <c r="AF970" s="15"/>
      <c r="AG970" s="15"/>
      <c r="AH970" s="15"/>
      <c r="AI970" s="15"/>
      <c r="AJ970" s="41"/>
      <c r="AK970" s="15"/>
      <c r="AL970" s="15"/>
      <c r="AM970" s="41"/>
      <c r="AN970" s="15"/>
      <c r="AO970" s="15"/>
      <c r="AP970" s="15"/>
      <c r="AQ970" s="15"/>
      <c r="AR970" s="15"/>
      <c r="AS970" s="15"/>
      <c r="AT970" s="15"/>
      <c r="AU970" s="15"/>
      <c r="AV970" s="15"/>
      <c r="AW970" s="15"/>
      <c r="AX970" s="15"/>
      <c r="AY970" s="15"/>
      <c r="AZ970" s="10">
        <v>1</v>
      </c>
      <c r="BA970" t="s">
        <v>22</v>
      </c>
      <c r="BB970" t="s">
        <v>23</v>
      </c>
      <c r="BD970" s="39" t="str">
        <f t="shared" si="31"/>
        <v>01/245121114TBlibli Non Jabodetabek</v>
      </c>
    </row>
    <row r="971" spans="2:58" ht="13.5" customHeight="1" x14ac:dyDescent="0.35">
      <c r="B971" s="10" t="s">
        <v>17</v>
      </c>
      <c r="C971" s="10" t="s">
        <v>2305</v>
      </c>
      <c r="D971" s="10" t="s">
        <v>549</v>
      </c>
      <c r="E971" s="10" t="s">
        <v>194</v>
      </c>
      <c r="F971" s="10" t="s">
        <v>3549</v>
      </c>
      <c r="G971" s="137" t="s">
        <v>9319</v>
      </c>
      <c r="H971" s="10"/>
      <c r="I971" s="10" t="s">
        <v>6276</v>
      </c>
      <c r="J971" s="10" t="s">
        <v>15868</v>
      </c>
      <c r="K971" s="10" t="s">
        <v>10850</v>
      </c>
      <c r="L971" s="98">
        <f>IFERROR(VLOOKUP($F971&amp;$C971,Sales!$J:$W,9,0),0)</f>
        <v>0</v>
      </c>
      <c r="M971" s="98">
        <f>IFERROR(VLOOKUP($F971&amp;$C971,Sales!$J:$W,10,0),0)</f>
        <v>0</v>
      </c>
      <c r="N971" s="98">
        <f>IFERROR(VLOOKUP($F971&amp;$C971,Sales!$J:$W,11,0),0)</f>
        <v>0</v>
      </c>
      <c r="O971" s="98">
        <f>IFERROR(VLOOKUP($F971&amp;$C971,Sales!$J:$W,12,0),0)</f>
        <v>0</v>
      </c>
      <c r="P971" s="98">
        <f>IFERROR(VLOOKUP($F971&amp;$C971,Sales!$J:$W,13,0),0)</f>
        <v>0</v>
      </c>
      <c r="Q971" s="98">
        <f>IFERROR(VLOOKUP($F971&amp;$C971,Sales!$A:$H,7,0),0)</f>
        <v>0</v>
      </c>
      <c r="R971" s="41">
        <f t="shared" si="30"/>
        <v>1</v>
      </c>
      <c r="S971" s="41">
        <v>1</v>
      </c>
      <c r="T971" s="15"/>
      <c r="U971" s="15"/>
      <c r="V971" s="15">
        <v>1</v>
      </c>
      <c r="W971" s="15">
        <v>1</v>
      </c>
      <c r="X971" s="15">
        <v>1</v>
      </c>
      <c r="Y971" s="41">
        <v>1</v>
      </c>
      <c r="Z971" s="41"/>
      <c r="AA971" s="41"/>
      <c r="AB971" s="41"/>
      <c r="AC971" s="15"/>
      <c r="AD971" s="15"/>
      <c r="AE971" s="15"/>
      <c r="AF971" s="15"/>
      <c r="AG971" s="15"/>
      <c r="AH971" s="15"/>
      <c r="AI971" s="15"/>
      <c r="AJ971" s="41"/>
      <c r="AK971" s="15"/>
      <c r="AL971" s="15"/>
      <c r="AM971" s="41"/>
      <c r="AN971" s="15"/>
      <c r="AO971" s="15"/>
      <c r="AP971" s="15"/>
      <c r="AQ971" s="15"/>
      <c r="AR971" s="15"/>
      <c r="AS971" s="15"/>
      <c r="AT971" s="15"/>
      <c r="AU971" s="15"/>
      <c r="AV971" s="15"/>
      <c r="AW971" s="15"/>
      <c r="AX971" s="15"/>
      <c r="AY971" s="15"/>
      <c r="AZ971" s="10">
        <v>1</v>
      </c>
      <c r="BA971" t="s">
        <v>22</v>
      </c>
      <c r="BB971" t="s">
        <v>23</v>
      </c>
      <c r="BD971" s="39" t="str">
        <f t="shared" si="31"/>
        <v>01/245121103MBlibli Non Jabodetabek</v>
      </c>
    </row>
    <row r="972" spans="2:58" ht="13.5" customHeight="1" x14ac:dyDescent="0.35">
      <c r="B972" s="10" t="s">
        <v>17</v>
      </c>
      <c r="C972" s="10" t="s">
        <v>2305</v>
      </c>
      <c r="D972" s="10" t="s">
        <v>549</v>
      </c>
      <c r="E972" s="10" t="s">
        <v>194</v>
      </c>
      <c r="F972" s="10" t="s">
        <v>561</v>
      </c>
      <c r="G972" s="137" t="s">
        <v>9320</v>
      </c>
      <c r="H972" s="10"/>
      <c r="I972" s="10" t="s">
        <v>562</v>
      </c>
      <c r="J972" s="10" t="s">
        <v>15869</v>
      </c>
      <c r="K972" s="10" t="s">
        <v>10851</v>
      </c>
      <c r="L972" s="98">
        <f>IFERROR(VLOOKUP($F972&amp;$C972,Sales!$J:$W,9,0),0)</f>
        <v>0</v>
      </c>
      <c r="M972" s="98">
        <f>IFERROR(VLOOKUP($F972&amp;$C972,Sales!$J:$W,10,0),0)</f>
        <v>0</v>
      </c>
      <c r="N972" s="98">
        <f>IFERROR(VLOOKUP($F972&amp;$C972,Sales!$J:$W,11,0),0)</f>
        <v>0</v>
      </c>
      <c r="O972" s="98">
        <f>IFERROR(VLOOKUP($F972&amp;$C972,Sales!$J:$W,12,0),0)</f>
        <v>0</v>
      </c>
      <c r="P972" s="98">
        <f>IFERROR(VLOOKUP($F972&amp;$C972,Sales!$J:$W,13,0),0)</f>
        <v>0</v>
      </c>
      <c r="Q972" s="98">
        <f>IFERROR(VLOOKUP($F972&amp;$C972,Sales!$A:$H,7,0),0)</f>
        <v>0</v>
      </c>
      <c r="R972" s="41">
        <f t="shared" si="30"/>
        <v>0</v>
      </c>
      <c r="S972" s="41">
        <v>0</v>
      </c>
      <c r="T972" s="41"/>
      <c r="U972" s="15"/>
      <c r="V972" s="15">
        <v>0</v>
      </c>
      <c r="W972" s="15">
        <v>0</v>
      </c>
      <c r="X972" s="15">
        <v>0</v>
      </c>
      <c r="Y972" s="41">
        <v>0</v>
      </c>
      <c r="Z972" s="41"/>
      <c r="AA972" s="41"/>
      <c r="AB972" s="41"/>
      <c r="AC972" s="15"/>
      <c r="AD972" s="15"/>
      <c r="AE972" s="15"/>
      <c r="AF972" s="15"/>
      <c r="AG972" s="15"/>
      <c r="AH972" s="15"/>
      <c r="AI972" s="15"/>
      <c r="AJ972" s="41"/>
      <c r="AK972" s="15"/>
      <c r="AL972" s="15"/>
      <c r="AM972" s="41"/>
      <c r="AN972" s="15"/>
      <c r="AO972" s="15"/>
      <c r="AP972" s="15"/>
      <c r="AQ972" s="15"/>
      <c r="AR972" s="15"/>
      <c r="AS972" s="15"/>
      <c r="AT972" s="15"/>
      <c r="AU972" s="15"/>
      <c r="AV972" s="15"/>
      <c r="AW972" s="15"/>
      <c r="AX972" s="15"/>
      <c r="AY972" s="15"/>
      <c r="AZ972" s="10">
        <v>1</v>
      </c>
      <c r="BA972" t="s">
        <v>22</v>
      </c>
      <c r="BB972" t="s">
        <v>23</v>
      </c>
      <c r="BD972" s="39" t="str">
        <f t="shared" si="31"/>
        <v>01/245121002ZBlibli Non Jabodetabek</v>
      </c>
    </row>
    <row r="973" spans="2:58" ht="13.5" customHeight="1" x14ac:dyDescent="0.35">
      <c r="B973" s="10" t="s">
        <v>17</v>
      </c>
      <c r="C973" s="10" t="s">
        <v>2305</v>
      </c>
      <c r="D973" s="10" t="s">
        <v>549</v>
      </c>
      <c r="E973" s="10" t="s">
        <v>194</v>
      </c>
      <c r="F973" s="10" t="s">
        <v>591</v>
      </c>
      <c r="G973" s="137" t="s">
        <v>9321</v>
      </c>
      <c r="H973" s="10"/>
      <c r="I973" s="10" t="s">
        <v>592</v>
      </c>
      <c r="J973" s="10" t="s">
        <v>15870</v>
      </c>
      <c r="K973" s="124" t="s">
        <v>10852</v>
      </c>
      <c r="L973" s="98">
        <f>IFERROR(VLOOKUP($F973&amp;$C973,Sales!$J:$W,9,0),0)</f>
        <v>0</v>
      </c>
      <c r="M973" s="98">
        <f>IFERROR(VLOOKUP($F973&amp;$C973,Sales!$J:$W,10,0),0)</f>
        <v>0</v>
      </c>
      <c r="N973" s="98">
        <f>IFERROR(VLOOKUP($F973&amp;$C973,Sales!$J:$W,11,0),0)</f>
        <v>0</v>
      </c>
      <c r="O973" s="98">
        <f>IFERROR(VLOOKUP($F973&amp;$C973,Sales!$J:$W,12,0),0)</f>
        <v>0</v>
      </c>
      <c r="P973" s="98">
        <f>IFERROR(VLOOKUP($F973&amp;$C973,Sales!$J:$W,13,0),0)</f>
        <v>0</v>
      </c>
      <c r="Q973" s="98">
        <f>IFERROR(VLOOKUP($F973&amp;$C973,Sales!$A:$H,7,0),0)</f>
        <v>0</v>
      </c>
      <c r="R973" s="41">
        <f t="shared" si="30"/>
        <v>1</v>
      </c>
      <c r="S973" s="41">
        <v>1</v>
      </c>
      <c r="T973" s="15"/>
      <c r="U973" s="15"/>
      <c r="V973" s="15">
        <v>1</v>
      </c>
      <c r="W973" s="15">
        <v>1</v>
      </c>
      <c r="X973" s="15">
        <v>1</v>
      </c>
      <c r="Y973" s="41">
        <v>1</v>
      </c>
      <c r="Z973" s="41"/>
      <c r="AA973" s="41"/>
      <c r="AB973" s="41"/>
      <c r="AC973" s="15"/>
      <c r="AD973" s="15"/>
      <c r="AE973" s="15"/>
      <c r="AF973" s="15"/>
      <c r="AG973" s="15"/>
      <c r="AH973" s="15"/>
      <c r="AI973" s="15"/>
      <c r="AJ973" s="41"/>
      <c r="AK973" s="15"/>
      <c r="AL973" s="15"/>
      <c r="AM973" s="41"/>
      <c r="AN973" s="15"/>
      <c r="AO973" s="15"/>
      <c r="AP973" s="15"/>
      <c r="AQ973" s="15"/>
      <c r="AR973" s="15"/>
      <c r="AS973" s="15"/>
      <c r="AT973" s="15"/>
      <c r="AU973" s="15"/>
      <c r="AV973" s="15"/>
      <c r="AW973" s="15"/>
      <c r="AX973" s="15"/>
      <c r="AY973" s="15"/>
      <c r="AZ973" s="10">
        <v>1</v>
      </c>
      <c r="BA973" t="s">
        <v>22</v>
      </c>
      <c r="BB973" t="s">
        <v>23</v>
      </c>
      <c r="BD973" s="39" t="str">
        <f t="shared" si="31"/>
        <v>01/245121114OBlibli Non Jabodetabek</v>
      </c>
    </row>
    <row r="974" spans="2:58" ht="13.5" customHeight="1" x14ac:dyDescent="0.35">
      <c r="B974" s="10" t="s">
        <v>17</v>
      </c>
      <c r="C974" s="10" t="s">
        <v>2305</v>
      </c>
      <c r="D974" s="10" t="s">
        <v>650</v>
      </c>
      <c r="E974" s="10" t="s">
        <v>194</v>
      </c>
      <c r="F974" s="10" t="s">
        <v>6198</v>
      </c>
      <c r="G974" s="137" t="s">
        <v>9322</v>
      </c>
      <c r="H974" s="10"/>
      <c r="I974" s="10" t="s">
        <v>6199</v>
      </c>
      <c r="J974" s="10" t="s">
        <v>15871</v>
      </c>
      <c r="K974" s="10" t="s">
        <v>10853</v>
      </c>
      <c r="L974" s="98">
        <f>IFERROR(VLOOKUP($F974&amp;$C974,Sales!$J:$W,9,0),0)</f>
        <v>0</v>
      </c>
      <c r="M974" s="98">
        <f>IFERROR(VLOOKUP($F974&amp;$C974,Sales!$J:$W,10,0),0)</f>
        <v>0</v>
      </c>
      <c r="N974" s="98">
        <f>IFERROR(VLOOKUP($F974&amp;$C974,Sales!$J:$W,11,0),0)</f>
        <v>0</v>
      </c>
      <c r="O974" s="98">
        <f>IFERROR(VLOOKUP($F974&amp;$C974,Sales!$J:$W,12,0),0)</f>
        <v>0</v>
      </c>
      <c r="P974" s="98">
        <f>IFERROR(VLOOKUP($F974&amp;$C974,Sales!$J:$W,13,0),0)</f>
        <v>0</v>
      </c>
      <c r="Q974" s="98">
        <f>IFERROR(VLOOKUP($F974&amp;$C974,Sales!$A:$H,7,0),0)</f>
        <v>0</v>
      </c>
      <c r="R974" s="41" t="str">
        <f t="shared" si="30"/>
        <v>ERROR</v>
      </c>
      <c r="S974" s="15"/>
      <c r="T974" s="15"/>
      <c r="U974" s="15"/>
      <c r="V974" s="15"/>
      <c r="W974" s="15"/>
      <c r="X974" s="15"/>
      <c r="Y974" s="41"/>
      <c r="Z974" s="41"/>
      <c r="AA974" s="41"/>
      <c r="AB974" s="41"/>
      <c r="AC974" s="15"/>
      <c r="AD974" s="15"/>
      <c r="AE974" s="15"/>
      <c r="AF974" s="15"/>
      <c r="AG974" s="15"/>
      <c r="AH974" s="15"/>
      <c r="AI974" s="15"/>
      <c r="AJ974" s="41"/>
      <c r="AK974" s="15"/>
      <c r="AL974" s="15"/>
      <c r="AM974" s="15"/>
      <c r="AN974" s="15"/>
      <c r="AO974" s="15"/>
      <c r="AP974" s="15"/>
      <c r="AQ974" s="15"/>
      <c r="AR974" s="15"/>
      <c r="AS974" s="15"/>
      <c r="AT974" s="15"/>
      <c r="AU974" s="15"/>
      <c r="AV974" s="15"/>
      <c r="AW974" s="15"/>
      <c r="AX974" s="15"/>
      <c r="AY974" s="15"/>
      <c r="AZ974" s="10">
        <v>1</v>
      </c>
      <c r="BA974" t="s">
        <v>22</v>
      </c>
      <c r="BB974" t="s">
        <v>88</v>
      </c>
      <c r="BD974" s="39" t="str">
        <f t="shared" si="31"/>
        <v>01/395329501GBlibli Non Jabodetabek</v>
      </c>
      <c r="BE974" s="88">
        <v>44915</v>
      </c>
      <c r="BF974" t="s">
        <v>14073</v>
      </c>
    </row>
    <row r="975" spans="2:58" ht="13.5" customHeight="1" x14ac:dyDescent="0.35">
      <c r="B975" s="10" t="s">
        <v>17</v>
      </c>
      <c r="C975" s="10" t="s">
        <v>2305</v>
      </c>
      <c r="D975" s="10" t="s">
        <v>650</v>
      </c>
      <c r="E975" s="10" t="s">
        <v>194</v>
      </c>
      <c r="F975" s="10" t="s">
        <v>660</v>
      </c>
      <c r="G975" s="137" t="s">
        <v>9323</v>
      </c>
      <c r="H975" s="10"/>
      <c r="I975" s="10" t="s">
        <v>661</v>
      </c>
      <c r="J975" s="10" t="s">
        <v>15872</v>
      </c>
      <c r="K975" s="10" t="s">
        <v>10854</v>
      </c>
      <c r="L975" s="98">
        <f>IFERROR(VLOOKUP($F975&amp;$C975,Sales!$J:$W,9,0),0)</f>
        <v>0</v>
      </c>
      <c r="M975" s="98">
        <f>IFERROR(VLOOKUP($F975&amp;$C975,Sales!$J:$W,10,0),0)</f>
        <v>0</v>
      </c>
      <c r="N975" s="98">
        <f>IFERROR(VLOOKUP($F975&amp;$C975,Sales!$J:$W,11,0),0)</f>
        <v>0</v>
      </c>
      <c r="O975" s="98">
        <f>IFERROR(VLOOKUP($F975&amp;$C975,Sales!$J:$W,12,0),0)</f>
        <v>0</v>
      </c>
      <c r="P975" s="98">
        <f>IFERROR(VLOOKUP($F975&amp;$C975,Sales!$J:$W,13,0),0)</f>
        <v>0</v>
      </c>
      <c r="Q975" s="98">
        <f>IFERROR(VLOOKUP($F975&amp;$C975,Sales!$A:$H,7,0),0)</f>
        <v>0</v>
      </c>
      <c r="R975" s="41">
        <f t="shared" si="30"/>
        <v>1</v>
      </c>
      <c r="S975" s="41">
        <v>1</v>
      </c>
      <c r="T975" s="15"/>
      <c r="U975" s="15"/>
      <c r="V975" s="15">
        <v>1</v>
      </c>
      <c r="W975" s="15">
        <v>1</v>
      </c>
      <c r="X975" s="15">
        <v>1</v>
      </c>
      <c r="Y975" s="41">
        <v>1</v>
      </c>
      <c r="Z975" s="41"/>
      <c r="AA975" s="41"/>
      <c r="AB975" s="41"/>
      <c r="AC975" s="15"/>
      <c r="AD975" s="15"/>
      <c r="AE975" s="15"/>
      <c r="AF975" s="15"/>
      <c r="AG975" s="15"/>
      <c r="AH975" s="15"/>
      <c r="AI975" s="15"/>
      <c r="AJ975" s="41"/>
      <c r="AK975" s="15"/>
      <c r="AL975" s="15"/>
      <c r="AM975" s="41"/>
      <c r="AN975" s="15"/>
      <c r="AO975" s="15"/>
      <c r="AP975" s="15"/>
      <c r="AQ975" s="15"/>
      <c r="AR975" s="15"/>
      <c r="AS975" s="15"/>
      <c r="AT975" s="15"/>
      <c r="AU975" s="15"/>
      <c r="AV975" s="15"/>
      <c r="AW975" s="15"/>
      <c r="AX975" s="15"/>
      <c r="AY975" s="15"/>
      <c r="AZ975" s="10">
        <v>1</v>
      </c>
      <c r="BA975" t="s">
        <v>22</v>
      </c>
      <c r="BB975" t="s">
        <v>23</v>
      </c>
      <c r="BD975" s="39" t="str">
        <f t="shared" si="31"/>
        <v>01/245321003BBlibli Non Jabodetabek</v>
      </c>
    </row>
    <row r="976" spans="2:58" ht="13.5" customHeight="1" x14ac:dyDescent="0.35">
      <c r="B976" s="10" t="s">
        <v>17</v>
      </c>
      <c r="C976" s="10" t="s">
        <v>2305</v>
      </c>
      <c r="D976" s="10" t="s">
        <v>119</v>
      </c>
      <c r="E976" s="10" t="s">
        <v>120</v>
      </c>
      <c r="F976" s="10" t="s">
        <v>789</v>
      </c>
      <c r="G976" s="137" t="s">
        <v>6501</v>
      </c>
      <c r="H976" s="10"/>
      <c r="I976" s="10" t="s">
        <v>956</v>
      </c>
      <c r="J976" s="10" t="s">
        <v>15873</v>
      </c>
      <c r="K976" s="10" t="s">
        <v>10538</v>
      </c>
      <c r="L976" s="98">
        <f>IFERROR(VLOOKUP($F976&amp;$C976,Sales!$J:$W,9,0),0)</f>
        <v>0</v>
      </c>
      <c r="M976" s="98">
        <f>IFERROR(VLOOKUP($F976&amp;$C976,Sales!$J:$W,10,0),0)</f>
        <v>0</v>
      </c>
      <c r="N976" s="98">
        <f>IFERROR(VLOOKUP($F976&amp;$C976,Sales!$J:$W,11,0),0)</f>
        <v>0</v>
      </c>
      <c r="O976" s="98">
        <f>IFERROR(VLOOKUP($F976&amp;$C976,Sales!$J:$W,12,0),0)</f>
        <v>0</v>
      </c>
      <c r="P976" s="98">
        <f>IFERROR(VLOOKUP($F976&amp;$C976,Sales!$J:$W,13,0),0)</f>
        <v>0</v>
      </c>
      <c r="Q976" s="98">
        <f>IFERROR(VLOOKUP($F976&amp;$C976,Sales!$A:$H,7,0),0)</f>
        <v>0</v>
      </c>
      <c r="R976" s="41">
        <f t="shared" si="30"/>
        <v>1</v>
      </c>
      <c r="S976" s="41">
        <v>1</v>
      </c>
      <c r="T976" s="15"/>
      <c r="U976" s="15"/>
      <c r="V976" s="15">
        <v>1</v>
      </c>
      <c r="W976" s="15">
        <v>1</v>
      </c>
      <c r="X976" s="15">
        <v>1</v>
      </c>
      <c r="Y976" s="41">
        <v>1</v>
      </c>
      <c r="Z976" s="41"/>
      <c r="AA976" s="41"/>
      <c r="AB976" s="41"/>
      <c r="AC976" s="15"/>
      <c r="AD976" s="15"/>
      <c r="AE976" s="15"/>
      <c r="AF976" s="15"/>
      <c r="AG976" s="15"/>
      <c r="AH976" s="15"/>
      <c r="AI976" s="15"/>
      <c r="AJ976" s="41"/>
      <c r="AK976" s="15"/>
      <c r="AL976" s="15"/>
      <c r="AM976" s="41"/>
      <c r="AN976" s="15"/>
      <c r="AO976" s="15"/>
      <c r="AP976" s="15"/>
      <c r="AQ976" s="15"/>
      <c r="AR976" s="15"/>
      <c r="AS976" s="15"/>
      <c r="AT976" s="15"/>
      <c r="AU976" s="15"/>
      <c r="AV976" s="15"/>
      <c r="AW976" s="15"/>
      <c r="AX976" s="15"/>
      <c r="AY976" s="15"/>
      <c r="AZ976" s="10">
        <v>1</v>
      </c>
      <c r="BA976" t="s">
        <v>22</v>
      </c>
      <c r="BB976" t="s">
        <v>23</v>
      </c>
      <c r="BD976" s="39" t="str">
        <f t="shared" si="31"/>
        <v>01/214424901HBlibli Non Jabodetabek</v>
      </c>
    </row>
    <row r="977" spans="2:58" ht="13.5" customHeight="1" x14ac:dyDescent="0.35">
      <c r="B977" s="10" t="s">
        <v>17</v>
      </c>
      <c r="C977" s="10" t="s">
        <v>2305</v>
      </c>
      <c r="D977" s="10" t="s">
        <v>455</v>
      </c>
      <c r="E977" s="10" t="s">
        <v>456</v>
      </c>
      <c r="F977" s="10" t="s">
        <v>464</v>
      </c>
      <c r="G977" s="137" t="s">
        <v>9324</v>
      </c>
      <c r="H977" s="10"/>
      <c r="I977" s="10" t="s">
        <v>465</v>
      </c>
      <c r="J977" s="10" t="s">
        <v>15874</v>
      </c>
      <c r="K977" s="10" t="s">
        <v>9325</v>
      </c>
      <c r="L977" s="98">
        <f>IFERROR(VLOOKUP($F977&amp;$C977,Sales!$J:$W,9,0),0)</f>
        <v>0</v>
      </c>
      <c r="M977" s="98">
        <f>IFERROR(VLOOKUP($F977&amp;$C977,Sales!$J:$W,10,0),0)</f>
        <v>0</v>
      </c>
      <c r="N977" s="98">
        <f>IFERROR(VLOOKUP($F977&amp;$C977,Sales!$J:$W,11,0),0)</f>
        <v>0</v>
      </c>
      <c r="O977" s="98">
        <f>IFERROR(VLOOKUP($F977&amp;$C977,Sales!$J:$W,12,0),0)</f>
        <v>0</v>
      </c>
      <c r="P977" s="98">
        <f>IFERROR(VLOOKUP($F977&amp;$C977,Sales!$J:$W,13,0),0)</f>
        <v>0</v>
      </c>
      <c r="Q977" s="98">
        <f>IFERROR(VLOOKUP($F977&amp;$C977,Sales!$A:$H,7,0),0)</f>
        <v>0</v>
      </c>
      <c r="R977" s="41" t="str">
        <f t="shared" si="30"/>
        <v>ERROR</v>
      </c>
      <c r="S977" s="15"/>
      <c r="T977" s="15"/>
      <c r="U977" s="15"/>
      <c r="V977" s="15"/>
      <c r="W977" s="15"/>
      <c r="X977" s="15"/>
      <c r="Y977" s="41"/>
      <c r="Z977" s="41"/>
      <c r="AA977" s="41"/>
      <c r="AB977" s="41"/>
      <c r="AC977" s="15"/>
      <c r="AD977" s="15"/>
      <c r="AE977" s="15"/>
      <c r="AF977" s="15"/>
      <c r="AG977" s="15"/>
      <c r="AH977" s="15"/>
      <c r="AI977" s="15"/>
      <c r="AJ977" s="41"/>
      <c r="AK977" s="15"/>
      <c r="AL977" s="15"/>
      <c r="AM977" s="15"/>
      <c r="AN977" s="15"/>
      <c r="AO977" s="15"/>
      <c r="AP977" s="15"/>
      <c r="AQ977" s="15"/>
      <c r="AR977" s="15"/>
      <c r="AS977" s="15"/>
      <c r="AT977" s="15"/>
      <c r="AU977" s="15"/>
      <c r="AV977" s="15"/>
      <c r="AW977" s="15"/>
      <c r="AX977" s="15"/>
      <c r="AY977" s="15"/>
      <c r="AZ977" s="10">
        <v>1</v>
      </c>
      <c r="BA977" t="s">
        <v>22</v>
      </c>
      <c r="BB977" t="s">
        <v>88</v>
      </c>
      <c r="BD977" s="39" t="str">
        <f t="shared" si="31"/>
        <v>01/225026509WBlibli Non Jabodetabek</v>
      </c>
    </row>
    <row r="978" spans="2:58" ht="13.5" customHeight="1" x14ac:dyDescent="0.35">
      <c r="B978" s="10" t="s">
        <v>17</v>
      </c>
      <c r="C978" s="10" t="s">
        <v>2305</v>
      </c>
      <c r="D978" s="10" t="s">
        <v>549</v>
      </c>
      <c r="E978" s="10" t="s">
        <v>194</v>
      </c>
      <c r="F978" s="10" t="s">
        <v>587</v>
      </c>
      <c r="G978" s="137" t="s">
        <v>9326</v>
      </c>
      <c r="H978" s="10"/>
      <c r="I978" s="10" t="s">
        <v>588</v>
      </c>
      <c r="J978" s="10" t="s">
        <v>15875</v>
      </c>
      <c r="K978" s="10" t="s">
        <v>9327</v>
      </c>
      <c r="L978" s="98">
        <f>IFERROR(VLOOKUP($F978&amp;$C978,Sales!$J:$W,9,0),0)</f>
        <v>0</v>
      </c>
      <c r="M978" s="98">
        <f>IFERROR(VLOOKUP($F978&amp;$C978,Sales!$J:$W,10,0),0)</f>
        <v>0</v>
      </c>
      <c r="N978" s="98">
        <f>IFERROR(VLOOKUP($F978&amp;$C978,Sales!$J:$W,11,0),0)</f>
        <v>0</v>
      </c>
      <c r="O978" s="98">
        <f>IFERROR(VLOOKUP($F978&amp;$C978,Sales!$J:$W,12,0),0)</f>
        <v>0</v>
      </c>
      <c r="P978" s="98">
        <f>IFERROR(VLOOKUP($F978&amp;$C978,Sales!$J:$W,13,0),0)</f>
        <v>0</v>
      </c>
      <c r="Q978" s="98">
        <f>IFERROR(VLOOKUP($F978&amp;$C978,Sales!$A:$H,7,0),0)</f>
        <v>0</v>
      </c>
      <c r="R978" s="41" t="str">
        <f t="shared" si="30"/>
        <v>ERROR</v>
      </c>
      <c r="S978" s="15"/>
      <c r="T978" s="15"/>
      <c r="U978" s="15"/>
      <c r="V978" s="15"/>
      <c r="W978" s="15"/>
      <c r="X978" s="15"/>
      <c r="Y978" s="41"/>
      <c r="Z978" s="41"/>
      <c r="AA978" s="41"/>
      <c r="AB978" s="41"/>
      <c r="AC978" s="15"/>
      <c r="AD978" s="15"/>
      <c r="AE978" s="15"/>
      <c r="AF978" s="15"/>
      <c r="AG978" s="15"/>
      <c r="AH978" s="15"/>
      <c r="AI978" s="15"/>
      <c r="AJ978" s="41"/>
      <c r="AK978" s="15"/>
      <c r="AL978" s="15"/>
      <c r="AM978" s="15"/>
      <c r="AN978" s="15"/>
      <c r="AO978" s="15"/>
      <c r="AP978" s="15"/>
      <c r="AQ978" s="15"/>
      <c r="AR978" s="15"/>
      <c r="AS978" s="15"/>
      <c r="AT978" s="15"/>
      <c r="AU978" s="15"/>
      <c r="AV978" s="15"/>
      <c r="AW978" s="15"/>
      <c r="AX978" s="15"/>
      <c r="AY978" s="15"/>
      <c r="AZ978" s="10">
        <v>1</v>
      </c>
      <c r="BA978" t="s">
        <v>22</v>
      </c>
      <c r="BB978" t="s">
        <v>88</v>
      </c>
      <c r="BD978" s="39" t="str">
        <f t="shared" si="31"/>
        <v>01/24512112EBlibli Non Jabodetabek</v>
      </c>
    </row>
    <row r="979" spans="2:58" ht="13.5" customHeight="1" x14ac:dyDescent="0.35">
      <c r="B979" s="10" t="s">
        <v>17</v>
      </c>
      <c r="C979" s="10" t="s">
        <v>2305</v>
      </c>
      <c r="D979" s="10" t="s">
        <v>549</v>
      </c>
      <c r="E979" s="10" t="s">
        <v>194</v>
      </c>
      <c r="F979" s="10" t="s">
        <v>597</v>
      </c>
      <c r="G979" s="137" t="s">
        <v>9328</v>
      </c>
      <c r="H979" s="10"/>
      <c r="I979" s="10" t="s">
        <v>598</v>
      </c>
      <c r="J979" s="10" t="s">
        <v>15876</v>
      </c>
      <c r="K979" s="10" t="s">
        <v>9329</v>
      </c>
      <c r="L979" s="98">
        <f>IFERROR(VLOOKUP($F979&amp;$C979,Sales!$J:$W,9,0),0)</f>
        <v>0</v>
      </c>
      <c r="M979" s="98">
        <f>IFERROR(VLOOKUP($F979&amp;$C979,Sales!$J:$W,10,0),0)</f>
        <v>0</v>
      </c>
      <c r="N979" s="98">
        <f>IFERROR(VLOOKUP($F979&amp;$C979,Sales!$J:$W,11,0),0)</f>
        <v>0</v>
      </c>
      <c r="O979" s="98">
        <f>IFERROR(VLOOKUP($F979&amp;$C979,Sales!$J:$W,12,0),0)</f>
        <v>0</v>
      </c>
      <c r="P979" s="98">
        <f>IFERROR(VLOOKUP($F979&amp;$C979,Sales!$J:$W,13,0),0)</f>
        <v>0</v>
      </c>
      <c r="Q979" s="98">
        <f>IFERROR(VLOOKUP($F979&amp;$C979,Sales!$A:$H,7,0),0)</f>
        <v>0</v>
      </c>
      <c r="R979" s="41" t="str">
        <f t="shared" si="30"/>
        <v>ERROR</v>
      </c>
      <c r="S979" s="15"/>
      <c r="T979" s="15"/>
      <c r="U979" s="15"/>
      <c r="V979" s="15"/>
      <c r="W979" s="15"/>
      <c r="X979" s="15"/>
      <c r="Y979" s="41"/>
      <c r="Z979" s="41"/>
      <c r="AA979" s="41"/>
      <c r="AB979" s="41"/>
      <c r="AC979" s="15"/>
      <c r="AD979" s="15"/>
      <c r="AE979" s="15"/>
      <c r="AF979" s="15"/>
      <c r="AG979" s="15"/>
      <c r="AH979" s="15"/>
      <c r="AI979" s="15"/>
      <c r="AJ979" s="41"/>
      <c r="AK979" s="15"/>
      <c r="AL979" s="15"/>
      <c r="AM979" s="15"/>
      <c r="AN979" s="15"/>
      <c r="AO979" s="15"/>
      <c r="AP979" s="15"/>
      <c r="AQ979" s="15"/>
      <c r="AR979" s="15"/>
      <c r="AS979" s="15"/>
      <c r="AT979" s="15"/>
      <c r="AU979" s="15"/>
      <c r="AV979" s="15"/>
      <c r="AW979" s="15"/>
      <c r="AX979" s="15"/>
      <c r="AY979" s="15"/>
      <c r="AZ979" s="10">
        <v>1</v>
      </c>
      <c r="BA979" t="s">
        <v>22</v>
      </c>
      <c r="BB979" t="s">
        <v>88</v>
      </c>
      <c r="BD979" s="39" t="str">
        <f t="shared" si="31"/>
        <v>01/24512112DBlibli Non Jabodetabek</v>
      </c>
    </row>
    <row r="980" spans="2:58" ht="13.5" customHeight="1" x14ac:dyDescent="0.35">
      <c r="B980" s="10" t="s">
        <v>17</v>
      </c>
      <c r="C980" s="10" t="s">
        <v>2305</v>
      </c>
      <c r="D980" s="10" t="s">
        <v>549</v>
      </c>
      <c r="E980" s="10" t="s">
        <v>194</v>
      </c>
      <c r="F980" s="10" t="s">
        <v>554</v>
      </c>
      <c r="G980" s="137" t="s">
        <v>9330</v>
      </c>
      <c r="H980" s="10"/>
      <c r="I980" s="10" t="s">
        <v>555</v>
      </c>
      <c r="J980" s="10" t="s">
        <v>15877</v>
      </c>
      <c r="K980" s="10" t="s">
        <v>10855</v>
      </c>
      <c r="L980" s="98">
        <f>IFERROR(VLOOKUP($F980&amp;$C980,Sales!$J:$W,9,0),0)</f>
        <v>0</v>
      </c>
      <c r="M980" s="98">
        <f>IFERROR(VLOOKUP($F980&amp;$C980,Sales!$J:$W,10,0),0)</f>
        <v>0</v>
      </c>
      <c r="N980" s="98">
        <f>IFERROR(VLOOKUP($F980&amp;$C980,Sales!$J:$W,11,0),0)</f>
        <v>0</v>
      </c>
      <c r="O980" s="98">
        <f>IFERROR(VLOOKUP($F980&amp;$C980,Sales!$J:$W,12,0),0)</f>
        <v>0</v>
      </c>
      <c r="P980" s="98">
        <f>IFERROR(VLOOKUP($F980&amp;$C980,Sales!$J:$W,13,0),0)</f>
        <v>0</v>
      </c>
      <c r="Q980" s="98">
        <f>IFERROR(VLOOKUP($F980&amp;$C980,Sales!$A:$H,7,0),0)</f>
        <v>0</v>
      </c>
      <c r="R980" s="41" t="str">
        <f t="shared" si="30"/>
        <v>ERROR</v>
      </c>
      <c r="S980" s="15"/>
      <c r="T980" s="15"/>
      <c r="U980" s="15"/>
      <c r="V980" s="15"/>
      <c r="W980" s="15"/>
      <c r="X980" s="15"/>
      <c r="Y980" s="41"/>
      <c r="Z980" s="41"/>
      <c r="AA980" s="41"/>
      <c r="AB980" s="41"/>
      <c r="AC980" s="15"/>
      <c r="AD980" s="15"/>
      <c r="AE980" s="15"/>
      <c r="AF980" s="15"/>
      <c r="AG980" s="15"/>
      <c r="AH980" s="15"/>
      <c r="AI980" s="15"/>
      <c r="AJ980" s="41"/>
      <c r="AK980" s="15"/>
      <c r="AL980" s="15"/>
      <c r="AM980" s="15"/>
      <c r="AN980" s="15"/>
      <c r="AO980" s="15"/>
      <c r="AP980" s="15"/>
      <c r="AQ980" s="15"/>
      <c r="AR980" s="15"/>
      <c r="AS980" s="15"/>
      <c r="AT980" s="15"/>
      <c r="AU980" s="15"/>
      <c r="AV980" s="15"/>
      <c r="AW980" s="15"/>
      <c r="AX980" s="15"/>
      <c r="AY980" s="15"/>
      <c r="AZ980" s="10">
        <v>1</v>
      </c>
      <c r="BA980" t="s">
        <v>22</v>
      </c>
      <c r="BB980" t="s">
        <v>88</v>
      </c>
      <c r="BD980" s="39" t="str">
        <f t="shared" si="31"/>
        <v>01/245121004CBlibli Non Jabodetabek</v>
      </c>
      <c r="BE980" s="88">
        <v>44914</v>
      </c>
      <c r="BF980" t="s">
        <v>13956</v>
      </c>
    </row>
    <row r="981" spans="2:58" ht="13.5" customHeight="1" x14ac:dyDescent="0.35">
      <c r="B981" s="10" t="s">
        <v>17</v>
      </c>
      <c r="C981" s="10" t="s">
        <v>2305</v>
      </c>
      <c r="D981" s="10" t="s">
        <v>650</v>
      </c>
      <c r="E981" s="10" t="s">
        <v>194</v>
      </c>
      <c r="F981" s="10" t="s">
        <v>2056</v>
      </c>
      <c r="G981" s="137" t="s">
        <v>9331</v>
      </c>
      <c r="H981" s="10"/>
      <c r="I981" s="10" t="s">
        <v>2058</v>
      </c>
      <c r="J981" s="10" t="s">
        <v>15878</v>
      </c>
      <c r="K981" s="10" t="s">
        <v>10856</v>
      </c>
      <c r="L981" s="98">
        <f>IFERROR(VLOOKUP($F981&amp;$C981,Sales!$J:$W,9,0),0)</f>
        <v>0</v>
      </c>
      <c r="M981" s="98">
        <f>IFERROR(VLOOKUP($F981&amp;$C981,Sales!$J:$W,10,0),0)</f>
        <v>0</v>
      </c>
      <c r="N981" s="98">
        <f>IFERROR(VLOOKUP($F981&amp;$C981,Sales!$J:$W,11,0),0)</f>
        <v>0</v>
      </c>
      <c r="O981" s="98">
        <f>IFERROR(VLOOKUP($F981&amp;$C981,Sales!$J:$W,12,0),0)</f>
        <v>0</v>
      </c>
      <c r="P981" s="98">
        <f>IFERROR(VLOOKUP($F981&amp;$C981,Sales!$J:$W,13,0),0)</f>
        <v>0</v>
      </c>
      <c r="Q981" s="98">
        <f>IFERROR(VLOOKUP($F981&amp;$C981,Sales!$A:$H,7,0),0)</f>
        <v>0</v>
      </c>
      <c r="R981" s="41" t="str">
        <f t="shared" si="30"/>
        <v>ERROR</v>
      </c>
      <c r="S981" s="15"/>
      <c r="T981" s="15"/>
      <c r="U981" s="15"/>
      <c r="V981" s="15"/>
      <c r="W981" s="15"/>
      <c r="X981" s="15"/>
      <c r="Y981" s="41"/>
      <c r="Z981" s="41"/>
      <c r="AA981" s="41"/>
      <c r="AB981" s="41"/>
      <c r="AC981" s="15"/>
      <c r="AD981" s="15"/>
      <c r="AE981" s="15"/>
      <c r="AF981" s="15"/>
      <c r="AG981" s="15"/>
      <c r="AH981" s="15"/>
      <c r="AI981" s="15"/>
      <c r="AJ981" s="41"/>
      <c r="AK981" s="15"/>
      <c r="AL981" s="15"/>
      <c r="AM981" s="15"/>
      <c r="AN981" s="15"/>
      <c r="AO981" s="15"/>
      <c r="AP981" s="15"/>
      <c r="AQ981" s="15"/>
      <c r="AR981" s="15"/>
      <c r="AS981" s="15"/>
      <c r="AT981" s="15"/>
      <c r="AU981" s="15"/>
      <c r="AV981" s="15"/>
      <c r="AW981" s="15"/>
      <c r="AX981" s="15"/>
      <c r="AY981" s="15"/>
      <c r="AZ981" s="10">
        <v>1</v>
      </c>
      <c r="BA981" t="s">
        <v>22</v>
      </c>
      <c r="BB981" t="s">
        <v>88</v>
      </c>
      <c r="BD981" s="39" t="str">
        <f t="shared" si="31"/>
        <v>01/395329501ABlibli Non Jabodetabek</v>
      </c>
      <c r="BE981" s="88">
        <v>44914</v>
      </c>
      <c r="BF981" t="s">
        <v>13956</v>
      </c>
    </row>
    <row r="982" spans="2:58" ht="13.5" customHeight="1" x14ac:dyDescent="0.35">
      <c r="B982" s="10" t="s">
        <v>17</v>
      </c>
      <c r="C982" s="10" t="s">
        <v>2305</v>
      </c>
      <c r="D982" s="10" t="s">
        <v>119</v>
      </c>
      <c r="E982" s="10" t="s">
        <v>120</v>
      </c>
      <c r="F982" s="10" t="s">
        <v>965</v>
      </c>
      <c r="G982" s="137" t="s">
        <v>9332</v>
      </c>
      <c r="H982" s="10"/>
      <c r="I982" s="10" t="s">
        <v>966</v>
      </c>
      <c r="J982" s="10" t="s">
        <v>15879</v>
      </c>
      <c r="K982" s="10" t="s">
        <v>10857</v>
      </c>
      <c r="L982" s="98">
        <f>IFERROR(VLOOKUP($F982&amp;$C982,Sales!$J:$W,9,0),0)</f>
        <v>0</v>
      </c>
      <c r="M982" s="98">
        <f>IFERROR(VLOOKUP($F982&amp;$C982,Sales!$J:$W,10,0),0)</f>
        <v>0</v>
      </c>
      <c r="N982" s="98">
        <f>IFERROR(VLOOKUP($F982&amp;$C982,Sales!$J:$W,11,0),0)</f>
        <v>0</v>
      </c>
      <c r="O982" s="98">
        <f>IFERROR(VLOOKUP($F982&amp;$C982,Sales!$J:$W,12,0),0)</f>
        <v>0</v>
      </c>
      <c r="P982" s="98">
        <f>IFERROR(VLOOKUP($F982&amp;$C982,Sales!$J:$W,13,0),0)</f>
        <v>0</v>
      </c>
      <c r="Q982" s="98">
        <f>IFERROR(VLOOKUP($F982&amp;$C982,Sales!$A:$H,7,0),0)</f>
        <v>0</v>
      </c>
      <c r="R982" s="41" t="str">
        <f t="shared" si="30"/>
        <v>ERROR</v>
      </c>
      <c r="S982" s="15"/>
      <c r="T982" s="15"/>
      <c r="U982" s="15"/>
      <c r="V982" s="15"/>
      <c r="W982" s="15"/>
      <c r="X982" s="15"/>
      <c r="Y982" s="41"/>
      <c r="Z982" s="41"/>
      <c r="AA982" s="41"/>
      <c r="AB982" s="41"/>
      <c r="AC982" s="15"/>
      <c r="AD982" s="15"/>
      <c r="AE982" s="15"/>
      <c r="AF982" s="15"/>
      <c r="AG982" s="15"/>
      <c r="AH982" s="15"/>
      <c r="AI982" s="15"/>
      <c r="AJ982" s="41"/>
      <c r="AK982" s="15"/>
      <c r="AL982" s="15"/>
      <c r="AM982" s="15"/>
      <c r="AN982" s="15"/>
      <c r="AO982" s="15"/>
      <c r="AP982" s="15"/>
      <c r="AQ982" s="15"/>
      <c r="AR982" s="15"/>
      <c r="AS982" s="15"/>
      <c r="AT982" s="15"/>
      <c r="AU982" s="15"/>
      <c r="AV982" s="15"/>
      <c r="AW982" s="15"/>
      <c r="AX982" s="15"/>
      <c r="AY982" s="15"/>
      <c r="AZ982" s="10">
        <v>1</v>
      </c>
      <c r="BA982" t="s">
        <v>22</v>
      </c>
      <c r="BB982" t="s">
        <v>88</v>
      </c>
      <c r="BD982" s="39" t="str">
        <f t="shared" si="31"/>
        <v>01/214427002BBlibli Non Jabodetabek</v>
      </c>
      <c r="BE982" s="88">
        <v>44914</v>
      </c>
      <c r="BF982" t="s">
        <v>13956</v>
      </c>
    </row>
    <row r="983" spans="2:58" ht="13.5" customHeight="1" x14ac:dyDescent="0.35">
      <c r="B983" s="10" t="s">
        <v>17</v>
      </c>
      <c r="C983" s="10" t="s">
        <v>2305</v>
      </c>
      <c r="D983" s="10" t="s">
        <v>549</v>
      </c>
      <c r="E983" s="10" t="s">
        <v>194</v>
      </c>
      <c r="F983" s="10" t="s">
        <v>585</v>
      </c>
      <c r="G983" s="137" t="s">
        <v>9333</v>
      </c>
      <c r="H983" s="10"/>
      <c r="I983" s="10" t="s">
        <v>586</v>
      </c>
      <c r="J983" s="10" t="s">
        <v>15880</v>
      </c>
      <c r="K983" s="10" t="s">
        <v>9334</v>
      </c>
      <c r="L983" s="98">
        <f>IFERROR(VLOOKUP($F983&amp;$C983,Sales!$J:$W,9,0),0)</f>
        <v>0</v>
      </c>
      <c r="M983" s="98">
        <f>IFERROR(VLOOKUP($F983&amp;$C983,Sales!$J:$W,10,0),0)</f>
        <v>0</v>
      </c>
      <c r="N983" s="98">
        <f>IFERROR(VLOOKUP($F983&amp;$C983,Sales!$J:$W,11,0),0)</f>
        <v>0</v>
      </c>
      <c r="O983" s="98">
        <f>IFERROR(VLOOKUP($F983&amp;$C983,Sales!$J:$W,12,0),0)</f>
        <v>0</v>
      </c>
      <c r="P983" s="98">
        <f>IFERROR(VLOOKUP($F983&amp;$C983,Sales!$J:$W,13,0),0)</f>
        <v>0</v>
      </c>
      <c r="Q983" s="98">
        <f>IFERROR(VLOOKUP($F983&amp;$C983,Sales!$A:$H,7,0),0)</f>
        <v>0</v>
      </c>
      <c r="R983" s="41" t="str">
        <f t="shared" si="30"/>
        <v>ERROR</v>
      </c>
      <c r="S983" s="15"/>
      <c r="T983" s="15"/>
      <c r="U983" s="15"/>
      <c r="V983" s="15"/>
      <c r="W983" s="15"/>
      <c r="X983" s="15"/>
      <c r="Y983" s="41"/>
      <c r="Z983" s="41"/>
      <c r="AA983" s="41"/>
      <c r="AB983" s="41"/>
      <c r="AC983" s="15"/>
      <c r="AD983" s="15"/>
      <c r="AE983" s="15"/>
      <c r="AF983" s="15"/>
      <c r="AG983" s="15"/>
      <c r="AH983" s="15"/>
      <c r="AI983" s="15"/>
      <c r="AJ983" s="41"/>
      <c r="AK983" s="15"/>
      <c r="AL983" s="15"/>
      <c r="AM983" s="15"/>
      <c r="AN983" s="15"/>
      <c r="AO983" s="15"/>
      <c r="AP983" s="15"/>
      <c r="AQ983" s="15"/>
      <c r="AR983" s="15"/>
      <c r="AS983" s="15"/>
      <c r="AT983" s="15"/>
      <c r="AU983" s="15"/>
      <c r="AV983" s="15"/>
      <c r="AW983" s="15"/>
      <c r="AX983" s="15"/>
      <c r="AY983" s="15"/>
      <c r="AZ983" s="10">
        <v>1</v>
      </c>
      <c r="BA983" t="s">
        <v>22</v>
      </c>
      <c r="BB983" t="s">
        <v>88</v>
      </c>
      <c r="BD983" s="39" t="str">
        <f t="shared" si="31"/>
        <v>01/245121101VBlibli Non Jabodetabek</v>
      </c>
    </row>
    <row r="984" spans="2:58" ht="13.5" customHeight="1" x14ac:dyDescent="0.35">
      <c r="B984" s="10" t="s">
        <v>17</v>
      </c>
      <c r="C984" s="10" t="s">
        <v>2305</v>
      </c>
      <c r="D984" s="10" t="s">
        <v>549</v>
      </c>
      <c r="E984" s="10" t="s">
        <v>194</v>
      </c>
      <c r="F984" s="10" t="s">
        <v>571</v>
      </c>
      <c r="G984" s="137" t="s">
        <v>9335</v>
      </c>
      <c r="H984" s="10"/>
      <c r="I984" s="10" t="s">
        <v>572</v>
      </c>
      <c r="J984" s="10" t="s">
        <v>15881</v>
      </c>
      <c r="K984" s="10" t="s">
        <v>10858</v>
      </c>
      <c r="L984" s="98">
        <f>IFERROR(VLOOKUP($F984&amp;$C984,Sales!$J:$W,9,0),0)</f>
        <v>0</v>
      </c>
      <c r="M984" s="98">
        <f>IFERROR(VLOOKUP($F984&amp;$C984,Sales!$J:$W,10,0),0)</f>
        <v>0</v>
      </c>
      <c r="N984" s="98">
        <f>IFERROR(VLOOKUP($F984&amp;$C984,Sales!$J:$W,11,0),0)</f>
        <v>0</v>
      </c>
      <c r="O984" s="98">
        <f>IFERROR(VLOOKUP($F984&amp;$C984,Sales!$J:$W,12,0),0)</f>
        <v>0</v>
      </c>
      <c r="P984" s="98">
        <f>IFERROR(VLOOKUP($F984&amp;$C984,Sales!$J:$W,13,0),0)</f>
        <v>0</v>
      </c>
      <c r="Q984" s="98">
        <f>IFERROR(VLOOKUP($F984&amp;$C984,Sales!$A:$H,7,0),0)</f>
        <v>0</v>
      </c>
      <c r="R984" s="41" t="str">
        <f t="shared" si="30"/>
        <v>ERROR</v>
      </c>
      <c r="S984" s="15"/>
      <c r="T984" s="15"/>
      <c r="U984" s="15"/>
      <c r="V984" s="15"/>
      <c r="W984" s="15"/>
      <c r="X984" s="15"/>
      <c r="Y984" s="41"/>
      <c r="Z984" s="41"/>
      <c r="AA984" s="41"/>
      <c r="AB984" s="41"/>
      <c r="AC984" s="15"/>
      <c r="AD984" s="15"/>
      <c r="AE984" s="15"/>
      <c r="AF984" s="15"/>
      <c r="AG984" s="15"/>
      <c r="AH984" s="15"/>
      <c r="AI984" s="15"/>
      <c r="AJ984" s="41"/>
      <c r="AK984" s="15"/>
      <c r="AL984" s="15"/>
      <c r="AM984" s="15"/>
      <c r="AN984" s="15"/>
      <c r="AO984" s="15"/>
      <c r="AP984" s="15"/>
      <c r="AQ984" s="15"/>
      <c r="AR984" s="15"/>
      <c r="AS984" s="15"/>
      <c r="AT984" s="15"/>
      <c r="AU984" s="15"/>
      <c r="AV984" s="15"/>
      <c r="AW984" s="15"/>
      <c r="AX984" s="15"/>
      <c r="AY984" s="15"/>
      <c r="AZ984" s="10">
        <v>1</v>
      </c>
      <c r="BA984" t="s">
        <v>22</v>
      </c>
      <c r="BB984" t="s">
        <v>88</v>
      </c>
      <c r="BD984" s="39" t="str">
        <f t="shared" si="31"/>
        <v>01/245121009XBlibli Non Jabodetabek</v>
      </c>
    </row>
    <row r="985" spans="2:58" ht="13.5" customHeight="1" x14ac:dyDescent="0.35">
      <c r="B985" s="10" t="s">
        <v>17</v>
      </c>
      <c r="C985" s="10" t="s">
        <v>2305</v>
      </c>
      <c r="D985" s="10" t="s">
        <v>193</v>
      </c>
      <c r="E985" s="10" t="s">
        <v>194</v>
      </c>
      <c r="F985" s="10" t="s">
        <v>245</v>
      </c>
      <c r="G985" s="137" t="s">
        <v>9336</v>
      </c>
      <c r="H985" s="10"/>
      <c r="I985" s="10" t="s">
        <v>246</v>
      </c>
      <c r="J985" s="10" t="s">
        <v>15882</v>
      </c>
      <c r="K985" s="10" t="s">
        <v>10859</v>
      </c>
      <c r="L985" s="98">
        <f>IFERROR(VLOOKUP($F985&amp;$C985,Sales!$J:$W,9,0),0)</f>
        <v>0</v>
      </c>
      <c r="M985" s="98">
        <f>IFERROR(VLOOKUP($F985&amp;$C985,Sales!$J:$W,10,0),0)</f>
        <v>0</v>
      </c>
      <c r="N985" s="98">
        <f>IFERROR(VLOOKUP($F985&amp;$C985,Sales!$J:$W,11,0),0)</f>
        <v>0</v>
      </c>
      <c r="O985" s="98">
        <f>IFERROR(VLOOKUP($F985&amp;$C985,Sales!$J:$W,12,0),0)</f>
        <v>0</v>
      </c>
      <c r="P985" s="98">
        <f>IFERROR(VLOOKUP($F985&amp;$C985,Sales!$J:$W,13,0),0)</f>
        <v>0</v>
      </c>
      <c r="Q985" s="98">
        <f>IFERROR(VLOOKUP($F985&amp;$C985,Sales!$A:$H,7,0),0)</f>
        <v>0</v>
      </c>
      <c r="R985" s="41" t="str">
        <f t="shared" si="30"/>
        <v>ERROR</v>
      </c>
      <c r="S985" s="15"/>
      <c r="T985" s="15"/>
      <c r="U985" s="15"/>
      <c r="V985" s="15"/>
      <c r="W985" s="15"/>
      <c r="X985" s="15"/>
      <c r="Y985" s="41"/>
      <c r="Z985" s="41"/>
      <c r="AA985" s="41"/>
      <c r="AB985" s="41"/>
      <c r="AC985" s="15"/>
      <c r="AD985" s="15"/>
      <c r="AE985" s="15"/>
      <c r="AF985" s="15"/>
      <c r="AG985" s="15"/>
      <c r="AH985" s="15"/>
      <c r="AI985" s="15"/>
      <c r="AJ985" s="41"/>
      <c r="AK985" s="15"/>
      <c r="AL985" s="15"/>
      <c r="AM985" s="15"/>
      <c r="AN985" s="15"/>
      <c r="AO985" s="15"/>
      <c r="AP985" s="15"/>
      <c r="AQ985" s="15"/>
      <c r="AR985" s="15"/>
      <c r="AS985" s="15"/>
      <c r="AT985" s="15"/>
      <c r="AU985" s="15"/>
      <c r="AV985" s="15"/>
      <c r="AW985" s="15"/>
      <c r="AX985" s="15"/>
      <c r="AY985" s="15"/>
      <c r="AZ985" s="10">
        <v>1</v>
      </c>
      <c r="BA985" t="s">
        <v>22</v>
      </c>
      <c r="BB985" t="s">
        <v>88</v>
      </c>
      <c r="BD985" s="39" t="str">
        <f t="shared" si="31"/>
        <v>01/244521101PBlibli Non Jabodetabek</v>
      </c>
      <c r="BE985" s="88">
        <v>44914</v>
      </c>
      <c r="BF985" t="s">
        <v>13956</v>
      </c>
    </row>
    <row r="986" spans="2:58" ht="13.5" customHeight="1" x14ac:dyDescent="0.35">
      <c r="B986" s="10" t="s">
        <v>17</v>
      </c>
      <c r="C986" s="10" t="s">
        <v>2305</v>
      </c>
      <c r="D986" s="10" t="s">
        <v>65</v>
      </c>
      <c r="E986" s="10" t="s">
        <v>66</v>
      </c>
      <c r="F986" s="10" t="s">
        <v>95</v>
      </c>
      <c r="G986" s="137" t="s">
        <v>9337</v>
      </c>
      <c r="H986" s="10"/>
      <c r="I986" s="10" t="s">
        <v>96</v>
      </c>
      <c r="J986" s="10" t="s">
        <v>15883</v>
      </c>
      <c r="K986" s="10" t="s">
        <v>10860</v>
      </c>
      <c r="L986" s="98">
        <f>IFERROR(VLOOKUP($F986&amp;$C986,Sales!$J:$W,9,0),0)</f>
        <v>0</v>
      </c>
      <c r="M986" s="98">
        <f>IFERROR(VLOOKUP($F986&amp;$C986,Sales!$J:$W,10,0),0)</f>
        <v>0</v>
      </c>
      <c r="N986" s="98">
        <f>IFERROR(VLOOKUP($F986&amp;$C986,Sales!$J:$W,11,0),0)</f>
        <v>0</v>
      </c>
      <c r="O986" s="98">
        <f>IFERROR(VLOOKUP($F986&amp;$C986,Sales!$J:$W,12,0),0)</f>
        <v>0</v>
      </c>
      <c r="P986" s="98">
        <f>IFERROR(VLOOKUP($F986&amp;$C986,Sales!$J:$W,13,0),0)</f>
        <v>0</v>
      </c>
      <c r="Q986" s="98">
        <f>IFERROR(VLOOKUP($F986&amp;$C986,Sales!$A:$H,7,0),0)</f>
        <v>0</v>
      </c>
      <c r="R986" s="41" t="str">
        <f t="shared" si="30"/>
        <v>ERROR</v>
      </c>
      <c r="S986" s="15"/>
      <c r="T986" s="15"/>
      <c r="U986" s="15"/>
      <c r="V986" s="15"/>
      <c r="W986" s="15"/>
      <c r="X986" s="15"/>
      <c r="Y986" s="41"/>
      <c r="Z986" s="41"/>
      <c r="AA986" s="41"/>
      <c r="AB986" s="41"/>
      <c r="AC986" s="15"/>
      <c r="AD986" s="15"/>
      <c r="AE986" s="15"/>
      <c r="AF986" s="15"/>
      <c r="AG986" s="15"/>
      <c r="AH986" s="15"/>
      <c r="AI986" s="15"/>
      <c r="AJ986" s="41"/>
      <c r="AK986" s="15"/>
      <c r="AL986" s="15"/>
      <c r="AM986" s="15"/>
      <c r="AN986" s="15"/>
      <c r="AO986" s="15"/>
      <c r="AP986" s="15"/>
      <c r="AQ986" s="15"/>
      <c r="AR986" s="15"/>
      <c r="AS986" s="15"/>
      <c r="AT986" s="15"/>
      <c r="AU986" s="15"/>
      <c r="AV986" s="15"/>
      <c r="AW986" s="15"/>
      <c r="AX986" s="15"/>
      <c r="AY986" s="15"/>
      <c r="AZ986" s="10">
        <v>1</v>
      </c>
      <c r="BA986" t="s">
        <v>22</v>
      </c>
      <c r="BB986" t="s">
        <v>88</v>
      </c>
      <c r="BD986" s="39" t="str">
        <f t="shared" si="31"/>
        <v>01/326127203IBlibli Non Jabodetabek</v>
      </c>
      <c r="BE986" s="88">
        <v>44914</v>
      </c>
      <c r="BF986" t="s">
        <v>13956</v>
      </c>
    </row>
    <row r="987" spans="2:58" ht="13.5" customHeight="1" x14ac:dyDescent="0.35">
      <c r="B987" s="10" t="s">
        <v>17</v>
      </c>
      <c r="C987" s="10" t="s">
        <v>2305</v>
      </c>
      <c r="D987" s="10" t="s">
        <v>650</v>
      </c>
      <c r="E987" s="10" t="s">
        <v>194</v>
      </c>
      <c r="F987" s="10" t="s">
        <v>2071</v>
      </c>
      <c r="G987" s="137" t="s">
        <v>9338</v>
      </c>
      <c r="H987" s="10"/>
      <c r="I987" s="10" t="s">
        <v>6996</v>
      </c>
      <c r="J987" s="10" t="s">
        <v>15884</v>
      </c>
      <c r="K987" s="10" t="s">
        <v>9339</v>
      </c>
      <c r="L987" s="98">
        <f>IFERROR(VLOOKUP($F987&amp;$C987,Sales!$J:$W,9,0),0)</f>
        <v>0</v>
      </c>
      <c r="M987" s="98">
        <f>IFERROR(VLOOKUP($F987&amp;$C987,Sales!$J:$W,10,0),0)</f>
        <v>0</v>
      </c>
      <c r="N987" s="98">
        <f>IFERROR(VLOOKUP($F987&amp;$C987,Sales!$J:$W,11,0),0)</f>
        <v>0</v>
      </c>
      <c r="O987" s="98">
        <f>IFERROR(VLOOKUP($F987&amp;$C987,Sales!$J:$W,12,0),0)</f>
        <v>0</v>
      </c>
      <c r="P987" s="98">
        <f>IFERROR(VLOOKUP($F987&amp;$C987,Sales!$J:$W,13,0),0)</f>
        <v>0</v>
      </c>
      <c r="Q987" s="98">
        <f>IFERROR(VLOOKUP($F987&amp;$C987,Sales!$A:$H,7,0),0)</f>
        <v>0</v>
      </c>
      <c r="R987" s="41" t="str">
        <f t="shared" si="30"/>
        <v>ERROR</v>
      </c>
      <c r="S987" s="15"/>
      <c r="T987" s="15"/>
      <c r="U987" s="15"/>
      <c r="V987" s="15"/>
      <c r="W987" s="15"/>
      <c r="X987" s="15"/>
      <c r="Y987" s="41"/>
      <c r="Z987" s="41"/>
      <c r="AA987" s="41"/>
      <c r="AB987" s="41"/>
      <c r="AC987" s="15"/>
      <c r="AD987" s="15"/>
      <c r="AE987" s="15"/>
      <c r="AF987" s="15"/>
      <c r="AG987" s="15"/>
      <c r="AH987" s="15"/>
      <c r="AI987" s="15"/>
      <c r="AJ987" s="41"/>
      <c r="AK987" s="15"/>
      <c r="AL987" s="15"/>
      <c r="AM987" s="15"/>
      <c r="AN987" s="15"/>
      <c r="AO987" s="15"/>
      <c r="AP987" s="15"/>
      <c r="AQ987" s="15"/>
      <c r="AR987" s="15"/>
      <c r="AS987" s="15"/>
      <c r="AT987" s="15"/>
      <c r="AU987" s="15"/>
      <c r="AV987" s="15"/>
      <c r="AW987" s="15"/>
      <c r="AX987" s="15"/>
      <c r="AY987" s="15"/>
      <c r="AZ987" s="10">
        <v>1</v>
      </c>
      <c r="BA987" t="s">
        <v>22</v>
      </c>
      <c r="BB987" t="s">
        <v>88</v>
      </c>
      <c r="BD987" s="39" t="str">
        <f t="shared" si="31"/>
        <v>01/245321102OBlibli Non Jabodetabek</v>
      </c>
    </row>
    <row r="988" spans="2:58" ht="13.5" customHeight="1" x14ac:dyDescent="0.35">
      <c r="B988" s="10" t="s">
        <v>17</v>
      </c>
      <c r="C988" s="10" t="s">
        <v>2305</v>
      </c>
      <c r="D988" s="10" t="s">
        <v>650</v>
      </c>
      <c r="E988" s="10" t="s">
        <v>194</v>
      </c>
      <c r="F988" s="10" t="s">
        <v>762</v>
      </c>
      <c r="G988" s="137" t="s">
        <v>9340</v>
      </c>
      <c r="H988" s="10"/>
      <c r="I988" s="10" t="s">
        <v>763</v>
      </c>
      <c r="J988" s="10" t="s">
        <v>15885</v>
      </c>
      <c r="K988" s="10" t="s">
        <v>10861</v>
      </c>
      <c r="L988" s="98">
        <f>IFERROR(VLOOKUP($F988&amp;$C988,Sales!$J:$W,9,0),0)</f>
        <v>0</v>
      </c>
      <c r="M988" s="98">
        <f>IFERROR(VLOOKUP($F988&amp;$C988,Sales!$J:$W,10,0),0)</f>
        <v>0</v>
      </c>
      <c r="N988" s="98">
        <f>IFERROR(VLOOKUP($F988&amp;$C988,Sales!$J:$W,11,0),0)</f>
        <v>0</v>
      </c>
      <c r="O988" s="98">
        <f>IFERROR(VLOOKUP($F988&amp;$C988,Sales!$J:$W,12,0),0)</f>
        <v>0</v>
      </c>
      <c r="P988" s="98">
        <f>IFERROR(VLOOKUP($F988&amp;$C988,Sales!$J:$W,13,0),0)</f>
        <v>0</v>
      </c>
      <c r="Q988" s="98">
        <f>IFERROR(VLOOKUP($F988&amp;$C988,Sales!$A:$H,7,0),0)</f>
        <v>0</v>
      </c>
      <c r="R988" s="41" t="str">
        <f t="shared" si="30"/>
        <v>ERROR</v>
      </c>
      <c r="S988" s="15"/>
      <c r="T988" s="15"/>
      <c r="U988" s="15"/>
      <c r="V988" s="15"/>
      <c r="W988" s="15"/>
      <c r="X988" s="15"/>
      <c r="Y988" s="41"/>
      <c r="Z988" s="41"/>
      <c r="AA988" s="41"/>
      <c r="AB988" s="41"/>
      <c r="AC988" s="15"/>
      <c r="AD988" s="15"/>
      <c r="AE988" s="15"/>
      <c r="AF988" s="15"/>
      <c r="AG988" s="15"/>
      <c r="AH988" s="15"/>
      <c r="AI988" s="15"/>
      <c r="AJ988" s="41"/>
      <c r="AK988" s="15"/>
      <c r="AL988" s="15"/>
      <c r="AM988" s="15"/>
      <c r="AN988" s="15"/>
      <c r="AO988" s="15"/>
      <c r="AP988" s="15"/>
      <c r="AQ988" s="15"/>
      <c r="AR988" s="15"/>
      <c r="AS988" s="15"/>
      <c r="AT988" s="15"/>
      <c r="AU988" s="15"/>
      <c r="AV988" s="15"/>
      <c r="AW988" s="15"/>
      <c r="AX988" s="15"/>
      <c r="AY988" s="15"/>
      <c r="AZ988" s="10">
        <v>1</v>
      </c>
      <c r="BA988" t="s">
        <v>22</v>
      </c>
      <c r="BB988" t="s">
        <v>88</v>
      </c>
      <c r="BD988" s="39" t="str">
        <f t="shared" si="31"/>
        <v>01/245321101YBlibli Non Jabodetabek</v>
      </c>
      <c r="BE988" s="88">
        <v>44914</v>
      </c>
      <c r="BF988" t="s">
        <v>13956</v>
      </c>
    </row>
    <row r="989" spans="2:58" ht="13.5" customHeight="1" x14ac:dyDescent="0.35">
      <c r="B989" s="10" t="s">
        <v>17</v>
      </c>
      <c r="C989" s="10" t="s">
        <v>2305</v>
      </c>
      <c r="D989" s="10" t="s">
        <v>549</v>
      </c>
      <c r="E989" s="10" t="s">
        <v>194</v>
      </c>
      <c r="F989" s="10" t="s">
        <v>728</v>
      </c>
      <c r="G989" s="137" t="s">
        <v>9341</v>
      </c>
      <c r="H989" s="10"/>
      <c r="I989" s="10" t="s">
        <v>729</v>
      </c>
      <c r="J989" s="10" t="s">
        <v>15886</v>
      </c>
      <c r="K989" s="10" t="s">
        <v>10862</v>
      </c>
      <c r="L989" s="98">
        <f>IFERROR(VLOOKUP($F989&amp;$C989,Sales!$J:$W,9,0),0)</f>
        <v>0</v>
      </c>
      <c r="M989" s="98">
        <f>IFERROR(VLOOKUP($F989&amp;$C989,Sales!$J:$W,10,0),0)</f>
        <v>0</v>
      </c>
      <c r="N989" s="98">
        <f>IFERROR(VLOOKUP($F989&amp;$C989,Sales!$J:$W,11,0),0)</f>
        <v>0</v>
      </c>
      <c r="O989" s="98">
        <f>IFERROR(VLOOKUP($F989&amp;$C989,Sales!$J:$W,12,0),0)</f>
        <v>0</v>
      </c>
      <c r="P989" s="98">
        <f>IFERROR(VLOOKUP($F989&amp;$C989,Sales!$J:$W,13,0),0)</f>
        <v>0</v>
      </c>
      <c r="Q989" s="98">
        <f>IFERROR(VLOOKUP($F989&amp;$C989,Sales!$A:$H,7,0),0)</f>
        <v>0</v>
      </c>
      <c r="R989" s="41" t="str">
        <f t="shared" si="30"/>
        <v>ERROR</v>
      </c>
      <c r="S989" s="15"/>
      <c r="T989" s="15"/>
      <c r="U989" s="15"/>
      <c r="V989" s="15"/>
      <c r="W989" s="15"/>
      <c r="X989" s="15"/>
      <c r="Y989" s="41"/>
      <c r="Z989" s="41"/>
      <c r="AA989" s="41"/>
      <c r="AB989" s="41"/>
      <c r="AC989" s="15"/>
      <c r="AD989" s="15"/>
      <c r="AE989" s="15"/>
      <c r="AF989" s="15"/>
      <c r="AG989" s="15"/>
      <c r="AH989" s="15"/>
      <c r="AI989" s="15"/>
      <c r="AJ989" s="41"/>
      <c r="AK989" s="15"/>
      <c r="AL989" s="15"/>
      <c r="AM989" s="15"/>
      <c r="AN989" s="15"/>
      <c r="AO989" s="15"/>
      <c r="AP989" s="15"/>
      <c r="AQ989" s="15"/>
      <c r="AR989" s="15"/>
      <c r="AS989" s="15"/>
      <c r="AT989" s="15"/>
      <c r="AU989" s="15"/>
      <c r="AV989" s="15"/>
      <c r="AW989" s="15"/>
      <c r="AX989" s="15"/>
      <c r="AY989" s="15"/>
      <c r="AZ989" s="10">
        <v>1</v>
      </c>
      <c r="BA989" t="s">
        <v>22</v>
      </c>
      <c r="BB989" t="s">
        <v>88</v>
      </c>
      <c r="BD989" s="39" t="str">
        <f t="shared" si="31"/>
        <v>01/245121004FBlibli Non Jabodetabek</v>
      </c>
      <c r="BE989" s="88">
        <v>44914</v>
      </c>
      <c r="BF989" t="s">
        <v>13956</v>
      </c>
    </row>
    <row r="990" spans="2:58" ht="13.5" customHeight="1" x14ac:dyDescent="0.35">
      <c r="B990" s="10" t="s">
        <v>17</v>
      </c>
      <c r="C990" s="10" t="s">
        <v>2305</v>
      </c>
      <c r="D990" s="10" t="s">
        <v>193</v>
      </c>
      <c r="E990" s="10" t="s">
        <v>194</v>
      </c>
      <c r="F990" s="10" t="s">
        <v>225</v>
      </c>
      <c r="G990" s="137" t="s">
        <v>9342</v>
      </c>
      <c r="H990" s="10"/>
      <c r="I990" s="10" t="s">
        <v>226</v>
      </c>
      <c r="J990" s="10" t="s">
        <v>15887</v>
      </c>
      <c r="K990" s="10" t="s">
        <v>10863</v>
      </c>
      <c r="L990" s="98">
        <f>IFERROR(VLOOKUP($F990&amp;$C990,Sales!$J:$W,9,0),0)</f>
        <v>0</v>
      </c>
      <c r="M990" s="98">
        <f>IFERROR(VLOOKUP($F990&amp;$C990,Sales!$J:$W,10,0),0)</f>
        <v>0</v>
      </c>
      <c r="N990" s="98">
        <f>IFERROR(VLOOKUP($F990&amp;$C990,Sales!$J:$W,11,0),0)</f>
        <v>0</v>
      </c>
      <c r="O990" s="98">
        <f>IFERROR(VLOOKUP($F990&amp;$C990,Sales!$J:$W,12,0),0)</f>
        <v>0</v>
      </c>
      <c r="P990" s="98">
        <f>IFERROR(VLOOKUP($F990&amp;$C990,Sales!$J:$W,13,0),0)</f>
        <v>0</v>
      </c>
      <c r="Q990" s="98">
        <f>IFERROR(VLOOKUP($F990&amp;$C990,Sales!$A:$H,7,0),0)</f>
        <v>0</v>
      </c>
      <c r="R990" s="41" t="str">
        <f t="shared" si="30"/>
        <v>ERROR</v>
      </c>
      <c r="S990" s="15"/>
      <c r="T990" s="15"/>
      <c r="U990" s="15"/>
      <c r="V990" s="15"/>
      <c r="W990" s="15"/>
      <c r="X990" s="15"/>
      <c r="Y990" s="41"/>
      <c r="Z990" s="41"/>
      <c r="AA990" s="41"/>
      <c r="AB990" s="41"/>
      <c r="AC990" s="15"/>
      <c r="AD990" s="15"/>
      <c r="AE990" s="15"/>
      <c r="AF990" s="15"/>
      <c r="AG990" s="15"/>
      <c r="AH990" s="15"/>
      <c r="AI990" s="15"/>
      <c r="AJ990" s="41"/>
      <c r="AK990" s="15"/>
      <c r="AL990" s="15"/>
      <c r="AM990" s="15"/>
      <c r="AN990" s="15"/>
      <c r="AO990" s="15"/>
      <c r="AP990" s="15"/>
      <c r="AQ990" s="15"/>
      <c r="AR990" s="15"/>
      <c r="AS990" s="15"/>
      <c r="AT990" s="15"/>
      <c r="AU990" s="15"/>
      <c r="AV990" s="15"/>
      <c r="AW990" s="15"/>
      <c r="AX990" s="15"/>
      <c r="AY990" s="15"/>
      <c r="AZ990" s="10">
        <v>1</v>
      </c>
      <c r="BA990" t="s">
        <v>22</v>
      </c>
      <c r="BB990" t="s">
        <v>88</v>
      </c>
      <c r="BD990" s="39" t="str">
        <f t="shared" si="31"/>
        <v>01/244521105KBlibli Non Jabodetabek</v>
      </c>
      <c r="BE990" s="88">
        <v>44914</v>
      </c>
      <c r="BF990" t="s">
        <v>13956</v>
      </c>
    </row>
    <row r="991" spans="2:58" ht="13.5" customHeight="1" x14ac:dyDescent="0.35">
      <c r="B991" s="10" t="s">
        <v>17</v>
      </c>
      <c r="C991" s="10" t="s">
        <v>2305</v>
      </c>
      <c r="D991" s="10" t="s">
        <v>549</v>
      </c>
      <c r="E991" s="10" t="s">
        <v>194</v>
      </c>
      <c r="F991" s="10" t="s">
        <v>589</v>
      </c>
      <c r="G991" s="137" t="s">
        <v>9343</v>
      </c>
      <c r="H991" s="10"/>
      <c r="I991" s="10" t="s">
        <v>590</v>
      </c>
      <c r="J991" s="10" t="s">
        <v>15888</v>
      </c>
      <c r="K991" s="10" t="s">
        <v>10864</v>
      </c>
      <c r="L991" s="98">
        <f>IFERROR(VLOOKUP($F991&amp;$C991,Sales!$J:$W,9,0),0)</f>
        <v>0</v>
      </c>
      <c r="M991" s="98">
        <f>IFERROR(VLOOKUP($F991&amp;$C991,Sales!$J:$W,10,0),0)</f>
        <v>0</v>
      </c>
      <c r="N991" s="98">
        <f>IFERROR(VLOOKUP($F991&amp;$C991,Sales!$J:$W,11,0),0)</f>
        <v>0</v>
      </c>
      <c r="O991" s="98">
        <f>IFERROR(VLOOKUP($F991&amp;$C991,Sales!$J:$W,12,0),0)</f>
        <v>0</v>
      </c>
      <c r="P991" s="98">
        <f>IFERROR(VLOOKUP($F991&amp;$C991,Sales!$J:$W,13,0),0)</f>
        <v>0</v>
      </c>
      <c r="Q991" s="98">
        <f>IFERROR(VLOOKUP($F991&amp;$C991,Sales!$A:$H,7,0),0)</f>
        <v>0</v>
      </c>
      <c r="R991" s="41" t="str">
        <f t="shared" si="30"/>
        <v>ERROR</v>
      </c>
      <c r="S991" s="15"/>
      <c r="T991" s="15"/>
      <c r="U991" s="15"/>
      <c r="V991" s="15"/>
      <c r="W991" s="15"/>
      <c r="X991" s="15"/>
      <c r="Y991" s="41"/>
      <c r="Z991" s="41"/>
      <c r="AA991" s="41"/>
      <c r="AB991" s="41"/>
      <c r="AC991" s="15"/>
      <c r="AD991" s="15"/>
      <c r="AE991" s="15"/>
      <c r="AF991" s="15"/>
      <c r="AG991" s="15"/>
      <c r="AH991" s="15"/>
      <c r="AI991" s="15"/>
      <c r="AJ991" s="41"/>
      <c r="AK991" s="15"/>
      <c r="AL991" s="15"/>
      <c r="AM991" s="15"/>
      <c r="AN991" s="15"/>
      <c r="AO991" s="15"/>
      <c r="AP991" s="15"/>
      <c r="AQ991" s="15"/>
      <c r="AR991" s="15"/>
      <c r="AS991" s="15"/>
      <c r="AT991" s="15"/>
      <c r="AU991" s="15"/>
      <c r="AV991" s="15"/>
      <c r="AW991" s="15"/>
      <c r="AX991" s="15"/>
      <c r="AY991" s="15"/>
      <c r="AZ991" s="10">
        <v>1</v>
      </c>
      <c r="BA991" t="s">
        <v>22</v>
      </c>
      <c r="BB991" t="s">
        <v>88</v>
      </c>
      <c r="BD991" s="39" t="str">
        <f t="shared" si="31"/>
        <v>01/245121101SBlibli Non Jabodetabek</v>
      </c>
      <c r="BE991" s="88">
        <v>44914</v>
      </c>
      <c r="BF991" t="s">
        <v>13956</v>
      </c>
    </row>
    <row r="992" spans="2:58" ht="13.5" customHeight="1" x14ac:dyDescent="0.35">
      <c r="B992" s="10" t="s">
        <v>17</v>
      </c>
      <c r="C992" s="10" t="s">
        <v>2305</v>
      </c>
      <c r="D992" s="10" t="s">
        <v>549</v>
      </c>
      <c r="E992" s="10" t="s">
        <v>194</v>
      </c>
      <c r="F992" s="10" t="s">
        <v>613</v>
      </c>
      <c r="G992" s="137" t="s">
        <v>9344</v>
      </c>
      <c r="H992" s="10"/>
      <c r="I992" s="10" t="s">
        <v>614</v>
      </c>
      <c r="J992" s="10" t="s">
        <v>15889</v>
      </c>
      <c r="K992" s="10" t="s">
        <v>10865</v>
      </c>
      <c r="L992" s="98">
        <f>IFERROR(VLOOKUP($F992&amp;$C992,Sales!$J:$W,9,0),0)</f>
        <v>0</v>
      </c>
      <c r="M992" s="98">
        <f>IFERROR(VLOOKUP($F992&amp;$C992,Sales!$J:$W,10,0),0)</f>
        <v>0</v>
      </c>
      <c r="N992" s="98">
        <f>IFERROR(VLOOKUP($F992&amp;$C992,Sales!$J:$W,11,0),0)</f>
        <v>0</v>
      </c>
      <c r="O992" s="98">
        <f>IFERROR(VLOOKUP($F992&amp;$C992,Sales!$J:$W,12,0),0)</f>
        <v>0</v>
      </c>
      <c r="P992" s="98">
        <f>IFERROR(VLOOKUP($F992&amp;$C992,Sales!$J:$W,13,0),0)</f>
        <v>0</v>
      </c>
      <c r="Q992" s="98">
        <f>IFERROR(VLOOKUP($F992&amp;$C992,Sales!$A:$H,7,0),0)</f>
        <v>0</v>
      </c>
      <c r="R992" s="41" t="str">
        <f t="shared" si="30"/>
        <v>ERROR</v>
      </c>
      <c r="S992" s="15"/>
      <c r="T992" s="15"/>
      <c r="U992" s="15"/>
      <c r="V992" s="15"/>
      <c r="W992" s="15"/>
      <c r="X992" s="15"/>
      <c r="Y992" s="41"/>
      <c r="Z992" s="41"/>
      <c r="AA992" s="41"/>
      <c r="AB992" s="41"/>
      <c r="AC992" s="15"/>
      <c r="AD992" s="15"/>
      <c r="AE992" s="15"/>
      <c r="AF992" s="15"/>
      <c r="AG992" s="15"/>
      <c r="AH992" s="15"/>
      <c r="AI992" s="15"/>
      <c r="AJ992" s="41"/>
      <c r="AK992" s="15"/>
      <c r="AL992" s="15"/>
      <c r="AM992" s="15"/>
      <c r="AN992" s="15"/>
      <c r="AO992" s="15"/>
      <c r="AP992" s="15"/>
      <c r="AQ992" s="15"/>
      <c r="AR992" s="15"/>
      <c r="AS992" s="15"/>
      <c r="AT992" s="15"/>
      <c r="AU992" s="15"/>
      <c r="AV992" s="15"/>
      <c r="AW992" s="15"/>
      <c r="AX992" s="15"/>
      <c r="AY992" s="15"/>
      <c r="AZ992" s="10">
        <v>1</v>
      </c>
      <c r="BA992" t="s">
        <v>22</v>
      </c>
      <c r="BB992" t="s">
        <v>88</v>
      </c>
      <c r="BD992" s="39" t="str">
        <f t="shared" si="31"/>
        <v>01/245121101RBlibli Non Jabodetabek</v>
      </c>
      <c r="BE992" s="88">
        <v>44914</v>
      </c>
      <c r="BF992" t="s">
        <v>13956</v>
      </c>
    </row>
    <row r="993" spans="2:58" ht="13.5" customHeight="1" x14ac:dyDescent="0.35">
      <c r="B993" s="10" t="s">
        <v>17</v>
      </c>
      <c r="C993" s="10" t="s">
        <v>2305</v>
      </c>
      <c r="D993" s="10" t="s">
        <v>549</v>
      </c>
      <c r="E993" s="10" t="s">
        <v>194</v>
      </c>
      <c r="F993" s="10" t="s">
        <v>607</v>
      </c>
      <c r="G993" s="137" t="s">
        <v>9345</v>
      </c>
      <c r="H993" s="10"/>
      <c r="I993" s="10" t="s">
        <v>608</v>
      </c>
      <c r="J993" s="10" t="s">
        <v>15890</v>
      </c>
      <c r="K993" s="10" t="s">
        <v>10866</v>
      </c>
      <c r="L993" s="98">
        <f>IFERROR(VLOOKUP($F993&amp;$C993,Sales!$J:$W,9,0),0)</f>
        <v>0</v>
      </c>
      <c r="M993" s="98">
        <f>IFERROR(VLOOKUP($F993&amp;$C993,Sales!$J:$W,10,0),0)</f>
        <v>0</v>
      </c>
      <c r="N993" s="98">
        <f>IFERROR(VLOOKUP($F993&amp;$C993,Sales!$J:$W,11,0),0)</f>
        <v>0</v>
      </c>
      <c r="O993" s="98">
        <f>IFERROR(VLOOKUP($F993&amp;$C993,Sales!$J:$W,12,0),0)</f>
        <v>0</v>
      </c>
      <c r="P993" s="98">
        <f>IFERROR(VLOOKUP($F993&amp;$C993,Sales!$J:$W,13,0),0)</f>
        <v>0</v>
      </c>
      <c r="Q993" s="98">
        <f>IFERROR(VLOOKUP($F993&amp;$C993,Sales!$A:$H,7,0),0)</f>
        <v>0</v>
      </c>
      <c r="R993" s="41" t="str">
        <f t="shared" si="30"/>
        <v>ERROR</v>
      </c>
      <c r="S993" s="15"/>
      <c r="T993" s="15"/>
      <c r="U993" s="15"/>
      <c r="V993" s="15"/>
      <c r="W993" s="15"/>
      <c r="X993" s="15"/>
      <c r="Y993" s="41"/>
      <c r="Z993" s="41"/>
      <c r="AA993" s="41"/>
      <c r="AB993" s="41"/>
      <c r="AC993" s="15"/>
      <c r="AD993" s="15"/>
      <c r="AE993" s="15"/>
      <c r="AF993" s="15"/>
      <c r="AG993" s="15"/>
      <c r="AH993" s="15"/>
      <c r="AI993" s="15"/>
      <c r="AJ993" s="41"/>
      <c r="AK993" s="15"/>
      <c r="AL993" s="15"/>
      <c r="AM993" s="15"/>
      <c r="AN993" s="15"/>
      <c r="AO993" s="15"/>
      <c r="AP993" s="15"/>
      <c r="AQ993" s="15"/>
      <c r="AR993" s="15"/>
      <c r="AS993" s="15"/>
      <c r="AT993" s="15"/>
      <c r="AU993" s="15"/>
      <c r="AV993" s="15"/>
      <c r="AW993" s="15"/>
      <c r="AX993" s="15"/>
      <c r="AY993" s="15"/>
      <c r="AZ993" s="10">
        <v>1</v>
      </c>
      <c r="BA993" t="s">
        <v>22</v>
      </c>
      <c r="BB993" t="s">
        <v>88</v>
      </c>
      <c r="BD993" s="39" t="str">
        <f t="shared" si="31"/>
        <v>01/245121101WBlibli Non Jabodetabek</v>
      </c>
      <c r="BE993" s="88">
        <v>44914</v>
      </c>
      <c r="BF993" t="s">
        <v>13956</v>
      </c>
    </row>
    <row r="994" spans="2:58" ht="13.5" customHeight="1" x14ac:dyDescent="0.35">
      <c r="B994" s="10" t="s">
        <v>17</v>
      </c>
      <c r="C994" s="10" t="s">
        <v>2305</v>
      </c>
      <c r="D994" s="10" t="s">
        <v>65</v>
      </c>
      <c r="E994" s="10" t="s">
        <v>66</v>
      </c>
      <c r="F994" s="10" t="s">
        <v>83</v>
      </c>
      <c r="G994" s="137" t="s">
        <v>9346</v>
      </c>
      <c r="H994" s="10"/>
      <c r="I994" s="10" t="s">
        <v>84</v>
      </c>
      <c r="J994" s="10" t="s">
        <v>15891</v>
      </c>
      <c r="K994" s="10" t="s">
        <v>9347</v>
      </c>
      <c r="L994" s="98">
        <f>IFERROR(VLOOKUP($F994&amp;$C994,Sales!$J:$W,9,0),0)</f>
        <v>0</v>
      </c>
      <c r="M994" s="98">
        <f>IFERROR(VLOOKUP($F994&amp;$C994,Sales!$J:$W,10,0),0)</f>
        <v>0</v>
      </c>
      <c r="N994" s="98">
        <f>IFERROR(VLOOKUP($F994&amp;$C994,Sales!$J:$W,11,0),0)</f>
        <v>0</v>
      </c>
      <c r="O994" s="98">
        <f>IFERROR(VLOOKUP($F994&amp;$C994,Sales!$J:$W,12,0),0)</f>
        <v>0</v>
      </c>
      <c r="P994" s="98">
        <f>IFERROR(VLOOKUP($F994&amp;$C994,Sales!$J:$W,13,0),0)</f>
        <v>0</v>
      </c>
      <c r="Q994" s="98">
        <f>IFERROR(VLOOKUP($F994&amp;$C994,Sales!$A:$H,7,0),0)</f>
        <v>0</v>
      </c>
      <c r="R994" s="41" t="str">
        <f t="shared" si="30"/>
        <v>ERROR</v>
      </c>
      <c r="S994" s="15"/>
      <c r="T994" s="15"/>
      <c r="U994" s="15"/>
      <c r="V994" s="15"/>
      <c r="W994" s="15"/>
      <c r="X994" s="15"/>
      <c r="Y994" s="41"/>
      <c r="Z994" s="41"/>
      <c r="AA994" s="41"/>
      <c r="AB994" s="41"/>
      <c r="AC994" s="15"/>
      <c r="AD994" s="15"/>
      <c r="AE994" s="15"/>
      <c r="AF994" s="15"/>
      <c r="AG994" s="15"/>
      <c r="AH994" s="15"/>
      <c r="AI994" s="15"/>
      <c r="AJ994" s="41"/>
      <c r="AK994" s="15"/>
      <c r="AL994" s="15"/>
      <c r="AM994" s="15"/>
      <c r="AN994" s="15"/>
      <c r="AO994" s="15"/>
      <c r="AP994" s="15"/>
      <c r="AQ994" s="15"/>
      <c r="AR994" s="15"/>
      <c r="AS994" s="15"/>
      <c r="AT994" s="15"/>
      <c r="AU994" s="15"/>
      <c r="AV994" s="15"/>
      <c r="AW994" s="15"/>
      <c r="AX994" s="15"/>
      <c r="AY994" s="15"/>
      <c r="AZ994" s="10">
        <v>1</v>
      </c>
      <c r="BA994" t="s">
        <v>22</v>
      </c>
      <c r="BB994" t="s">
        <v>88</v>
      </c>
      <c r="BD994" s="39" t="str">
        <f t="shared" si="31"/>
        <v>01/326127305MBlibli Non Jabodetabek</v>
      </c>
    </row>
    <row r="995" spans="2:58" ht="13.5" customHeight="1" x14ac:dyDescent="0.35">
      <c r="B995" s="10" t="s">
        <v>17</v>
      </c>
      <c r="C995" s="10" t="s">
        <v>2305</v>
      </c>
      <c r="D995" s="10" t="s">
        <v>193</v>
      </c>
      <c r="E995" s="10" t="s">
        <v>194</v>
      </c>
      <c r="F995" s="10" t="s">
        <v>2429</v>
      </c>
      <c r="G995" s="137" t="s">
        <v>9348</v>
      </c>
      <c r="H995" s="10"/>
      <c r="I995" s="10" t="s">
        <v>2430</v>
      </c>
      <c r="J995" s="10" t="s">
        <v>15892</v>
      </c>
      <c r="K995" s="10" t="s">
        <v>10867</v>
      </c>
      <c r="L995" s="98">
        <f>IFERROR(VLOOKUP($F995&amp;$C995,Sales!$J:$W,9,0),0)</f>
        <v>0</v>
      </c>
      <c r="M995" s="98">
        <f>IFERROR(VLOOKUP($F995&amp;$C995,Sales!$J:$W,10,0),0)</f>
        <v>0</v>
      </c>
      <c r="N995" s="98">
        <f>IFERROR(VLOOKUP($F995&amp;$C995,Sales!$J:$W,11,0),0)</f>
        <v>0</v>
      </c>
      <c r="O995" s="98">
        <f>IFERROR(VLOOKUP($F995&amp;$C995,Sales!$J:$W,12,0),0)</f>
        <v>0</v>
      </c>
      <c r="P995" s="98">
        <f>IFERROR(VLOOKUP($F995&amp;$C995,Sales!$J:$W,13,0),0)</f>
        <v>0</v>
      </c>
      <c r="Q995" s="98">
        <f>IFERROR(VLOOKUP($F995&amp;$C995,Sales!$A:$H,7,0),0)</f>
        <v>0</v>
      </c>
      <c r="R995" s="41" t="str">
        <f t="shared" si="30"/>
        <v>ERROR</v>
      </c>
      <c r="S995" s="15"/>
      <c r="T995" s="15"/>
      <c r="U995" s="15"/>
      <c r="V995" s="15"/>
      <c r="W995" s="15"/>
      <c r="X995" s="15"/>
      <c r="Y995" s="41"/>
      <c r="Z995" s="41"/>
      <c r="AA995" s="41"/>
      <c r="AB995" s="41"/>
      <c r="AC995" s="15"/>
      <c r="AD995" s="15"/>
      <c r="AE995" s="15"/>
      <c r="AF995" s="15"/>
      <c r="AG995" s="15"/>
      <c r="AH995" s="15"/>
      <c r="AI995" s="15"/>
      <c r="AJ995" s="41"/>
      <c r="AK995" s="15"/>
      <c r="AL995" s="15"/>
      <c r="AM995" s="15"/>
      <c r="AN995" s="15"/>
      <c r="AO995" s="15"/>
      <c r="AP995" s="15"/>
      <c r="AQ995" s="15"/>
      <c r="AR995" s="15"/>
      <c r="AS995" s="15"/>
      <c r="AT995" s="15"/>
      <c r="AU995" s="15"/>
      <c r="AV995" s="15"/>
      <c r="AW995" s="15"/>
      <c r="AX995" s="15"/>
      <c r="AY995" s="15"/>
      <c r="AZ995" s="10">
        <v>1</v>
      </c>
      <c r="BA995" t="s">
        <v>22</v>
      </c>
      <c r="BB995" t="s">
        <v>88</v>
      </c>
      <c r="BD995" s="39" t="str">
        <f t="shared" si="31"/>
        <v>01/394529502FBlibli Non Jabodetabek</v>
      </c>
      <c r="BE995" s="88">
        <v>44914</v>
      </c>
      <c r="BF995" t="s">
        <v>13956</v>
      </c>
    </row>
    <row r="996" spans="2:58" ht="13.5" customHeight="1" x14ac:dyDescent="0.35">
      <c r="B996" s="10" t="s">
        <v>17</v>
      </c>
      <c r="C996" s="10" t="s">
        <v>2305</v>
      </c>
      <c r="D996" s="10" t="s">
        <v>549</v>
      </c>
      <c r="E996" s="10" t="s">
        <v>194</v>
      </c>
      <c r="F996" s="10" t="s">
        <v>583</v>
      </c>
      <c r="G996" s="137" t="s">
        <v>9349</v>
      </c>
      <c r="H996" s="10"/>
      <c r="I996" s="10" t="s">
        <v>584</v>
      </c>
      <c r="J996" s="10" t="s">
        <v>15893</v>
      </c>
      <c r="K996" s="10" t="s">
        <v>10868</v>
      </c>
      <c r="L996" s="98">
        <f>IFERROR(VLOOKUP($F996&amp;$C996,Sales!$J:$W,9,0),0)</f>
        <v>0</v>
      </c>
      <c r="M996" s="98">
        <f>IFERROR(VLOOKUP($F996&amp;$C996,Sales!$J:$W,10,0),0)</f>
        <v>0</v>
      </c>
      <c r="N996" s="98">
        <f>IFERROR(VLOOKUP($F996&amp;$C996,Sales!$J:$W,11,0),0)</f>
        <v>0</v>
      </c>
      <c r="O996" s="98">
        <f>IFERROR(VLOOKUP($F996&amp;$C996,Sales!$J:$W,12,0),0)</f>
        <v>0</v>
      </c>
      <c r="P996" s="98">
        <f>IFERROR(VLOOKUP($F996&amp;$C996,Sales!$J:$W,13,0),0)</f>
        <v>0</v>
      </c>
      <c r="Q996" s="98">
        <f>IFERROR(VLOOKUP($F996&amp;$C996,Sales!$A:$H,7,0),0)</f>
        <v>0</v>
      </c>
      <c r="R996" s="41" t="str">
        <f t="shared" si="30"/>
        <v>ERROR</v>
      </c>
      <c r="S996" s="15"/>
      <c r="T996" s="15"/>
      <c r="U996" s="15"/>
      <c r="V996" s="15"/>
      <c r="W996" s="15"/>
      <c r="X996" s="15"/>
      <c r="Y996" s="41"/>
      <c r="Z996" s="41"/>
      <c r="AA996" s="41"/>
      <c r="AB996" s="41"/>
      <c r="AC996" s="15"/>
      <c r="AD996" s="15"/>
      <c r="AE996" s="15"/>
      <c r="AF996" s="15"/>
      <c r="AG996" s="15"/>
      <c r="AH996" s="15"/>
      <c r="AI996" s="15"/>
      <c r="AJ996" s="41"/>
      <c r="AK996" s="15"/>
      <c r="AL996" s="15"/>
      <c r="AM996" s="15"/>
      <c r="AN996" s="15"/>
      <c r="AO996" s="15"/>
      <c r="AP996" s="15"/>
      <c r="AQ996" s="15"/>
      <c r="AR996" s="15"/>
      <c r="AS996" s="15"/>
      <c r="AT996" s="15"/>
      <c r="AU996" s="15"/>
      <c r="AV996" s="15"/>
      <c r="AW996" s="15"/>
      <c r="AX996" s="15"/>
      <c r="AY996" s="15"/>
      <c r="AZ996" s="10">
        <v>1</v>
      </c>
      <c r="BA996" t="s">
        <v>22</v>
      </c>
      <c r="BB996" t="s">
        <v>88</v>
      </c>
      <c r="BD996" s="39" t="str">
        <f t="shared" si="31"/>
        <v>01/245121102XBlibli Non Jabodetabek</v>
      </c>
      <c r="BE996" s="88">
        <v>44914</v>
      </c>
      <c r="BF996" t="s">
        <v>13956</v>
      </c>
    </row>
    <row r="997" spans="2:58" ht="13.5" customHeight="1" x14ac:dyDescent="0.35">
      <c r="B997" s="10" t="s">
        <v>17</v>
      </c>
      <c r="C997" s="10" t="s">
        <v>2305</v>
      </c>
      <c r="D997" s="10" t="s">
        <v>650</v>
      </c>
      <c r="E997" s="10" t="s">
        <v>194</v>
      </c>
      <c r="F997" s="10" t="s">
        <v>2045</v>
      </c>
      <c r="G997" s="137" t="s">
        <v>9350</v>
      </c>
      <c r="H997" s="10"/>
      <c r="I997" s="10" t="s">
        <v>7004</v>
      </c>
      <c r="J997" s="10" t="s">
        <v>15894</v>
      </c>
      <c r="K997" s="10" t="s">
        <v>9351</v>
      </c>
      <c r="L997" s="98">
        <f>IFERROR(VLOOKUP($F997&amp;$C997,Sales!$J:$W,9,0),0)</f>
        <v>0</v>
      </c>
      <c r="M997" s="98">
        <f>IFERROR(VLOOKUP($F997&amp;$C997,Sales!$J:$W,10,0),0)</f>
        <v>0</v>
      </c>
      <c r="N997" s="98">
        <f>IFERROR(VLOOKUP($F997&amp;$C997,Sales!$J:$W,11,0),0)</f>
        <v>0</v>
      </c>
      <c r="O997" s="98">
        <f>IFERROR(VLOOKUP($F997&amp;$C997,Sales!$J:$W,12,0),0)</f>
        <v>0</v>
      </c>
      <c r="P997" s="98">
        <f>IFERROR(VLOOKUP($F997&amp;$C997,Sales!$J:$W,13,0),0)</f>
        <v>0</v>
      </c>
      <c r="Q997" s="98">
        <f>IFERROR(VLOOKUP($F997&amp;$C997,Sales!$A:$H,7,0),0)</f>
        <v>0</v>
      </c>
      <c r="R997" s="41" t="str">
        <f t="shared" si="30"/>
        <v>ERROR</v>
      </c>
      <c r="S997" s="15"/>
      <c r="T997" s="15"/>
      <c r="U997" s="15"/>
      <c r="V997" s="15"/>
      <c r="W997" s="15"/>
      <c r="X997" s="15"/>
      <c r="Y997" s="41"/>
      <c r="Z997" s="41"/>
      <c r="AA997" s="41"/>
      <c r="AB997" s="41"/>
      <c r="AC997" s="15"/>
      <c r="AD997" s="15"/>
      <c r="AE997" s="15"/>
      <c r="AF997" s="15"/>
      <c r="AG997" s="15"/>
      <c r="AH997" s="15"/>
      <c r="AI997" s="15"/>
      <c r="AJ997" s="41"/>
      <c r="AK997" s="15"/>
      <c r="AL997" s="15"/>
      <c r="AM997" s="15"/>
      <c r="AN997" s="15"/>
      <c r="AO997" s="15"/>
      <c r="AP997" s="15"/>
      <c r="AQ997" s="15"/>
      <c r="AR997" s="15"/>
      <c r="AS997" s="15"/>
      <c r="AT997" s="15"/>
      <c r="AU997" s="15"/>
      <c r="AV997" s="15"/>
      <c r="AW997" s="15"/>
      <c r="AX997" s="15"/>
      <c r="AY997" s="15"/>
      <c r="AZ997" s="10">
        <v>1</v>
      </c>
      <c r="BA997" t="s">
        <v>22</v>
      </c>
      <c r="BB997" t="s">
        <v>88</v>
      </c>
      <c r="BD997" s="39" t="str">
        <f t="shared" si="31"/>
        <v>01/245321102RBlibli Non Jabodetabek</v>
      </c>
    </row>
    <row r="998" spans="2:58" ht="13.5" customHeight="1" x14ac:dyDescent="0.35">
      <c r="B998" s="10" t="s">
        <v>17</v>
      </c>
      <c r="C998" s="10" t="s">
        <v>2305</v>
      </c>
      <c r="D998" s="10" t="s">
        <v>193</v>
      </c>
      <c r="E998" s="10" t="s">
        <v>194</v>
      </c>
      <c r="F998" s="10" t="s">
        <v>9352</v>
      </c>
      <c r="G998" s="137" t="s">
        <v>9353</v>
      </c>
      <c r="H998" s="10"/>
      <c r="I998" s="10" t="s">
        <v>204</v>
      </c>
      <c r="J998" s="10" t="s">
        <v>15895</v>
      </c>
      <c r="K998" s="10" t="s">
        <v>9354</v>
      </c>
      <c r="L998" s="98">
        <f>IFERROR(VLOOKUP($F998&amp;$C998,Sales!$J:$W,9,0),0)</f>
        <v>0</v>
      </c>
      <c r="M998" s="98">
        <f>IFERROR(VLOOKUP($F998&amp;$C998,Sales!$J:$W,10,0),0)</f>
        <v>0</v>
      </c>
      <c r="N998" s="98">
        <f>IFERROR(VLOOKUP($F998&amp;$C998,Sales!$J:$W,11,0),0)</f>
        <v>0</v>
      </c>
      <c r="O998" s="98">
        <f>IFERROR(VLOOKUP($F998&amp;$C998,Sales!$J:$W,12,0),0)</f>
        <v>0</v>
      </c>
      <c r="P998" s="98">
        <f>IFERROR(VLOOKUP($F998&amp;$C998,Sales!$J:$W,13,0),0)</f>
        <v>0</v>
      </c>
      <c r="Q998" s="98">
        <f>IFERROR(VLOOKUP($F998&amp;$C998,Sales!$A:$H,7,0),0)</f>
        <v>0</v>
      </c>
      <c r="R998" s="41" t="str">
        <f t="shared" si="30"/>
        <v>ERROR</v>
      </c>
      <c r="S998" s="15"/>
      <c r="T998" s="15"/>
      <c r="U998" s="15"/>
      <c r="V998" s="15"/>
      <c r="W998" s="15"/>
      <c r="X998" s="15"/>
      <c r="Y998" s="41"/>
      <c r="Z998" s="41"/>
      <c r="AA998" s="41"/>
      <c r="AB998" s="41"/>
      <c r="AC998" s="15"/>
      <c r="AD998" s="15"/>
      <c r="AE998" s="15"/>
      <c r="AF998" s="15"/>
      <c r="AG998" s="15"/>
      <c r="AH998" s="15"/>
      <c r="AI998" s="15"/>
      <c r="AJ998" s="41"/>
      <c r="AK998" s="15"/>
      <c r="AL998" s="15"/>
      <c r="AM998" s="15"/>
      <c r="AN998" s="15"/>
      <c r="AO998" s="15"/>
      <c r="AP998" s="15"/>
      <c r="AQ998" s="15"/>
      <c r="AR998" s="15"/>
      <c r="AS998" s="15"/>
      <c r="AT998" s="15"/>
      <c r="AU998" s="15"/>
      <c r="AV998" s="15"/>
      <c r="AW998" s="15"/>
      <c r="AX998" s="15"/>
      <c r="AY998" s="15"/>
      <c r="AZ998" s="10">
        <v>1</v>
      </c>
      <c r="BA998" t="s">
        <v>22</v>
      </c>
      <c r="BB998" t="s">
        <v>88</v>
      </c>
      <c r="BD998" s="39" t="str">
        <f t="shared" si="31"/>
        <v>01/244521104WBlibli Non Jabodetabek</v>
      </c>
    </row>
    <row r="999" spans="2:58" ht="13.5" customHeight="1" x14ac:dyDescent="0.35">
      <c r="B999" s="10" t="s">
        <v>17</v>
      </c>
      <c r="C999" s="10" t="s">
        <v>2305</v>
      </c>
      <c r="D999" s="10" t="s">
        <v>549</v>
      </c>
      <c r="E999" s="10" t="s">
        <v>194</v>
      </c>
      <c r="F999" s="10" t="s">
        <v>1963</v>
      </c>
      <c r="G999" s="137" t="s">
        <v>9355</v>
      </c>
      <c r="H999" s="10"/>
      <c r="I999" s="10" t="s">
        <v>606</v>
      </c>
      <c r="J999" s="10" t="s">
        <v>15896</v>
      </c>
      <c r="K999" s="10" t="s">
        <v>10869</v>
      </c>
      <c r="L999" s="98">
        <f>IFERROR(VLOOKUP($F999&amp;$C999,Sales!$J:$W,9,0),0)</f>
        <v>0</v>
      </c>
      <c r="M999" s="98">
        <f>IFERROR(VLOOKUP($F999&amp;$C999,Sales!$J:$W,10,0),0)</f>
        <v>0</v>
      </c>
      <c r="N999" s="98">
        <f>IFERROR(VLOOKUP($F999&amp;$C999,Sales!$J:$W,11,0),0)</f>
        <v>0</v>
      </c>
      <c r="O999" s="98">
        <f>IFERROR(VLOOKUP($F999&amp;$C999,Sales!$J:$W,12,0),0)</f>
        <v>0</v>
      </c>
      <c r="P999" s="98">
        <f>IFERROR(VLOOKUP($F999&amp;$C999,Sales!$J:$W,13,0),0)</f>
        <v>0</v>
      </c>
      <c r="Q999" s="98">
        <f>IFERROR(VLOOKUP($F999&amp;$C999,Sales!$A:$H,7,0),0)</f>
        <v>0</v>
      </c>
      <c r="R999" s="41" t="str">
        <f t="shared" si="30"/>
        <v>ERROR</v>
      </c>
      <c r="S999" s="15"/>
      <c r="T999" s="15"/>
      <c r="U999" s="15"/>
      <c r="V999" s="15"/>
      <c r="W999" s="15"/>
      <c r="X999" s="15"/>
      <c r="Y999" s="41"/>
      <c r="Z999" s="41"/>
      <c r="AA999" s="41"/>
      <c r="AB999" s="41"/>
      <c r="AC999" s="15"/>
      <c r="AD999" s="15"/>
      <c r="AE999" s="15"/>
      <c r="AF999" s="15"/>
      <c r="AG999" s="15"/>
      <c r="AH999" s="15"/>
      <c r="AI999" s="15"/>
      <c r="AJ999" s="41"/>
      <c r="AK999" s="15"/>
      <c r="AL999" s="15"/>
      <c r="AM999" s="15"/>
      <c r="AN999" s="15"/>
      <c r="AO999" s="15"/>
      <c r="AP999" s="15"/>
      <c r="AQ999" s="15"/>
      <c r="AR999" s="15"/>
      <c r="AS999" s="15"/>
      <c r="AT999" s="15"/>
      <c r="AU999" s="15"/>
      <c r="AV999" s="15"/>
      <c r="AW999" s="15"/>
      <c r="AX999" s="15"/>
      <c r="AY999" s="15"/>
      <c r="AZ999" s="10">
        <v>1</v>
      </c>
      <c r="BA999" t="s">
        <v>22</v>
      </c>
      <c r="BB999" t="s">
        <v>88</v>
      </c>
      <c r="BD999" s="39" t="str">
        <f t="shared" si="31"/>
        <v>01/245121114TBlibli Non Jabodetabek</v>
      </c>
      <c r="BE999" s="88">
        <v>44914</v>
      </c>
      <c r="BF999" t="s">
        <v>13956</v>
      </c>
    </row>
    <row r="1000" spans="2:58" ht="13.5" customHeight="1" x14ac:dyDescent="0.35">
      <c r="B1000" s="10" t="s">
        <v>17</v>
      </c>
      <c r="C1000" s="10" t="s">
        <v>2305</v>
      </c>
      <c r="D1000" s="10" t="s">
        <v>65</v>
      </c>
      <c r="E1000" s="10" t="s">
        <v>66</v>
      </c>
      <c r="F1000" s="10" t="s">
        <v>67</v>
      </c>
      <c r="G1000" s="137" t="s">
        <v>9356</v>
      </c>
      <c r="H1000" s="10"/>
      <c r="I1000" s="10" t="s">
        <v>68</v>
      </c>
      <c r="J1000" s="10" t="s">
        <v>15897</v>
      </c>
      <c r="K1000" s="10" t="s">
        <v>9357</v>
      </c>
      <c r="L1000" s="98">
        <f>IFERROR(VLOOKUP($F1000&amp;$C1000,Sales!$J:$W,9,0),0)</f>
        <v>0</v>
      </c>
      <c r="M1000" s="98">
        <f>IFERROR(VLOOKUP($F1000&amp;$C1000,Sales!$J:$W,10,0),0)</f>
        <v>0</v>
      </c>
      <c r="N1000" s="98">
        <f>IFERROR(VLOOKUP($F1000&amp;$C1000,Sales!$J:$W,11,0),0)</f>
        <v>0</v>
      </c>
      <c r="O1000" s="98">
        <f>IFERROR(VLOOKUP($F1000&amp;$C1000,Sales!$J:$W,12,0),0)</f>
        <v>0</v>
      </c>
      <c r="P1000" s="98">
        <f>IFERROR(VLOOKUP($F1000&amp;$C1000,Sales!$J:$W,13,0),0)</f>
        <v>0</v>
      </c>
      <c r="Q1000" s="98">
        <f>IFERROR(VLOOKUP($F1000&amp;$C1000,Sales!$A:$H,7,0),0)</f>
        <v>0</v>
      </c>
      <c r="R1000" s="41" t="str">
        <f t="shared" si="30"/>
        <v>ERROR</v>
      </c>
      <c r="S1000" s="15"/>
      <c r="T1000" s="15"/>
      <c r="U1000" s="15"/>
      <c r="V1000" s="15"/>
      <c r="W1000" s="15"/>
      <c r="X1000" s="15"/>
      <c r="Y1000" s="41"/>
      <c r="Z1000" s="41"/>
      <c r="AA1000" s="41"/>
      <c r="AB1000" s="41"/>
      <c r="AC1000" s="15"/>
      <c r="AD1000" s="15"/>
      <c r="AE1000" s="15"/>
      <c r="AF1000" s="15"/>
      <c r="AG1000" s="15"/>
      <c r="AH1000" s="15"/>
      <c r="AI1000" s="15"/>
      <c r="AJ1000" s="41"/>
      <c r="AK1000" s="15"/>
      <c r="AL1000" s="15"/>
      <c r="AM1000" s="15"/>
      <c r="AN1000" s="15"/>
      <c r="AO1000" s="15"/>
      <c r="AP1000" s="15"/>
      <c r="AQ1000" s="15"/>
      <c r="AR1000" s="15"/>
      <c r="AS1000" s="15"/>
      <c r="AT1000" s="15"/>
      <c r="AU1000" s="15"/>
      <c r="AV1000" s="15"/>
      <c r="AW1000" s="15"/>
      <c r="AX1000" s="15"/>
      <c r="AY1000" s="15"/>
      <c r="AZ1000" s="10">
        <v>1</v>
      </c>
      <c r="BA1000" t="s">
        <v>22</v>
      </c>
      <c r="BB1000" t="s">
        <v>88</v>
      </c>
      <c r="BD1000" s="39" t="str">
        <f t="shared" si="31"/>
        <v>01/326127305PBlibli Non Jabodetabek</v>
      </c>
    </row>
    <row r="1001" spans="2:58" ht="13.5" customHeight="1" x14ac:dyDescent="0.35">
      <c r="B1001" s="10" t="s">
        <v>17</v>
      </c>
      <c r="C1001" s="10" t="s">
        <v>2305</v>
      </c>
      <c r="D1001" s="10" t="s">
        <v>65</v>
      </c>
      <c r="E1001" s="10" t="s">
        <v>66</v>
      </c>
      <c r="F1001" s="10" t="s">
        <v>2273</v>
      </c>
      <c r="G1001" s="137" t="s">
        <v>9358</v>
      </c>
      <c r="H1001" s="10"/>
      <c r="I1001" s="10" t="s">
        <v>6220</v>
      </c>
      <c r="J1001" s="10" t="s">
        <v>15898</v>
      </c>
      <c r="K1001" s="10" t="s">
        <v>10870</v>
      </c>
      <c r="L1001" s="98">
        <f>IFERROR(VLOOKUP($F1001&amp;$C1001,Sales!$J:$W,9,0),0)</f>
        <v>0</v>
      </c>
      <c r="M1001" s="98">
        <f>IFERROR(VLOOKUP($F1001&amp;$C1001,Sales!$J:$W,10,0),0)</f>
        <v>0</v>
      </c>
      <c r="N1001" s="98">
        <f>IFERROR(VLOOKUP($F1001&amp;$C1001,Sales!$J:$W,11,0),0)</f>
        <v>0</v>
      </c>
      <c r="O1001" s="98">
        <f>IFERROR(VLOOKUP($F1001&amp;$C1001,Sales!$J:$W,12,0),0)</f>
        <v>0</v>
      </c>
      <c r="P1001" s="98">
        <f>IFERROR(VLOOKUP($F1001&amp;$C1001,Sales!$J:$W,13,0),0)</f>
        <v>0</v>
      </c>
      <c r="Q1001" s="98">
        <f>IFERROR(VLOOKUP($F1001&amp;$C1001,Sales!$A:$H,7,0),0)</f>
        <v>0</v>
      </c>
      <c r="R1001" s="41" t="str">
        <f t="shared" si="30"/>
        <v>ERROR</v>
      </c>
      <c r="S1001" s="15"/>
      <c r="T1001" s="15"/>
      <c r="U1001" s="15"/>
      <c r="V1001" s="15"/>
      <c r="W1001" s="15"/>
      <c r="X1001" s="15"/>
      <c r="Y1001" s="41"/>
      <c r="Z1001" s="41"/>
      <c r="AA1001" s="41"/>
      <c r="AB1001" s="41"/>
      <c r="AC1001" s="15"/>
      <c r="AD1001" s="15"/>
      <c r="AE1001" s="15"/>
      <c r="AF1001" s="15"/>
      <c r="AG1001" s="15"/>
      <c r="AH1001" s="15"/>
      <c r="AI1001" s="15"/>
      <c r="AJ1001" s="41"/>
      <c r="AK1001" s="15"/>
      <c r="AL1001" s="15"/>
      <c r="AM1001" s="15"/>
      <c r="AN1001" s="15"/>
      <c r="AO1001" s="15"/>
      <c r="AP1001" s="15"/>
      <c r="AQ1001" s="15"/>
      <c r="AR1001" s="15"/>
      <c r="AS1001" s="15"/>
      <c r="AT1001" s="15"/>
      <c r="AU1001" s="15"/>
      <c r="AV1001" s="15"/>
      <c r="AW1001" s="15"/>
      <c r="AX1001" s="15"/>
      <c r="AY1001" s="15"/>
      <c r="AZ1001" s="10">
        <v>1</v>
      </c>
      <c r="BA1001" t="s">
        <v>22</v>
      </c>
      <c r="BB1001" t="s">
        <v>88</v>
      </c>
      <c r="BD1001" s="39" t="str">
        <f t="shared" si="31"/>
        <v>01/326127203EBlibli Non Jabodetabek</v>
      </c>
      <c r="BE1001" s="88">
        <v>44914</v>
      </c>
      <c r="BF1001" t="s">
        <v>13956</v>
      </c>
    </row>
    <row r="1002" spans="2:58" ht="13.5" customHeight="1" x14ac:dyDescent="0.35">
      <c r="B1002" s="10" t="s">
        <v>17</v>
      </c>
      <c r="C1002" s="10" t="s">
        <v>2305</v>
      </c>
      <c r="D1002" s="10" t="s">
        <v>119</v>
      </c>
      <c r="E1002" s="10" t="s">
        <v>120</v>
      </c>
      <c r="F1002" s="10" t="s">
        <v>170</v>
      </c>
      <c r="G1002" s="137" t="s">
        <v>9359</v>
      </c>
      <c r="H1002" s="10"/>
      <c r="I1002" s="10" t="s">
        <v>171</v>
      </c>
      <c r="J1002" s="10" t="s">
        <v>15899</v>
      </c>
      <c r="K1002" s="10" t="s">
        <v>10871</v>
      </c>
      <c r="L1002" s="98">
        <f>IFERROR(VLOOKUP($F1002&amp;$C1002,Sales!$J:$W,9,0),0)</f>
        <v>0</v>
      </c>
      <c r="M1002" s="98">
        <f>IFERROR(VLOOKUP($F1002&amp;$C1002,Sales!$J:$W,10,0),0)</f>
        <v>0</v>
      </c>
      <c r="N1002" s="98">
        <f>IFERROR(VLOOKUP($F1002&amp;$C1002,Sales!$J:$W,11,0),0)</f>
        <v>0</v>
      </c>
      <c r="O1002" s="98">
        <f>IFERROR(VLOOKUP($F1002&amp;$C1002,Sales!$J:$W,12,0),0)</f>
        <v>0</v>
      </c>
      <c r="P1002" s="98">
        <f>IFERROR(VLOOKUP($F1002&amp;$C1002,Sales!$J:$W,13,0),0)</f>
        <v>0</v>
      </c>
      <c r="Q1002" s="98">
        <f>IFERROR(VLOOKUP($F1002&amp;$C1002,Sales!$A:$H,7,0),0)</f>
        <v>0</v>
      </c>
      <c r="R1002" s="41" t="str">
        <f t="shared" si="30"/>
        <v>ERROR</v>
      </c>
      <c r="S1002" s="15"/>
      <c r="T1002" s="15"/>
      <c r="U1002" s="15"/>
      <c r="V1002" s="15"/>
      <c r="W1002" s="15"/>
      <c r="X1002" s="15"/>
      <c r="Y1002" s="41"/>
      <c r="Z1002" s="41"/>
      <c r="AA1002" s="41"/>
      <c r="AB1002" s="41"/>
      <c r="AC1002" s="15"/>
      <c r="AD1002" s="15"/>
      <c r="AE1002" s="15"/>
      <c r="AF1002" s="15"/>
      <c r="AG1002" s="15"/>
      <c r="AH1002" s="15"/>
      <c r="AI1002" s="15"/>
      <c r="AJ1002" s="41"/>
      <c r="AK1002" s="15"/>
      <c r="AL1002" s="15"/>
      <c r="AM1002" s="15"/>
      <c r="AN1002" s="15"/>
      <c r="AO1002" s="15"/>
      <c r="AP1002" s="15"/>
      <c r="AQ1002" s="15"/>
      <c r="AR1002" s="15"/>
      <c r="AS1002" s="15"/>
      <c r="AT1002" s="15"/>
      <c r="AU1002" s="15"/>
      <c r="AV1002" s="15"/>
      <c r="AW1002" s="15"/>
      <c r="AX1002" s="15"/>
      <c r="AY1002" s="15"/>
      <c r="AZ1002" s="10">
        <v>1</v>
      </c>
      <c r="BA1002" t="s">
        <v>22</v>
      </c>
      <c r="BB1002" t="s">
        <v>88</v>
      </c>
      <c r="BD1002" s="39" t="str">
        <f t="shared" si="31"/>
        <v>01/331010902ABlibli Non Jabodetabek</v>
      </c>
      <c r="BE1002" s="88">
        <v>44914</v>
      </c>
      <c r="BF1002" t="s">
        <v>13956</v>
      </c>
    </row>
    <row r="1003" spans="2:58" ht="13.5" customHeight="1" x14ac:dyDescent="0.35">
      <c r="B1003" s="10" t="s">
        <v>17</v>
      </c>
      <c r="C1003" s="10" t="s">
        <v>2305</v>
      </c>
      <c r="D1003" s="10" t="s">
        <v>549</v>
      </c>
      <c r="E1003" s="10" t="s">
        <v>194</v>
      </c>
      <c r="F1003" s="10" t="s">
        <v>5783</v>
      </c>
      <c r="G1003" s="137" t="s">
        <v>9360</v>
      </c>
      <c r="H1003" s="10"/>
      <c r="I1003" s="10" t="s">
        <v>733</v>
      </c>
      <c r="J1003" s="10" t="s">
        <v>15900</v>
      </c>
      <c r="K1003" s="10" t="s">
        <v>9361</v>
      </c>
      <c r="L1003" s="98">
        <f>IFERROR(VLOOKUP($F1003&amp;$C1003,Sales!$J:$W,9,0),0)</f>
        <v>0</v>
      </c>
      <c r="M1003" s="98">
        <f>IFERROR(VLOOKUP($F1003&amp;$C1003,Sales!$J:$W,10,0),0)</f>
        <v>0</v>
      </c>
      <c r="N1003" s="98">
        <f>IFERROR(VLOOKUP($F1003&amp;$C1003,Sales!$J:$W,11,0),0)</f>
        <v>0</v>
      </c>
      <c r="O1003" s="98">
        <f>IFERROR(VLOOKUP($F1003&amp;$C1003,Sales!$J:$W,12,0),0)</f>
        <v>0</v>
      </c>
      <c r="P1003" s="98">
        <f>IFERROR(VLOOKUP($F1003&amp;$C1003,Sales!$J:$W,13,0),0)</f>
        <v>0</v>
      </c>
      <c r="Q1003" s="98">
        <f>IFERROR(VLOOKUP($F1003&amp;$C1003,Sales!$A:$H,7,0),0)</f>
        <v>0</v>
      </c>
      <c r="R1003" s="41" t="str">
        <f t="shared" si="30"/>
        <v>ERROR</v>
      </c>
      <c r="S1003" s="15"/>
      <c r="T1003" s="15"/>
      <c r="U1003" s="15"/>
      <c r="V1003" s="15"/>
      <c r="W1003" s="15"/>
      <c r="X1003" s="15"/>
      <c r="Y1003" s="41"/>
      <c r="Z1003" s="41"/>
      <c r="AA1003" s="41"/>
      <c r="AB1003" s="41"/>
      <c r="AC1003" s="15"/>
      <c r="AD1003" s="15"/>
      <c r="AE1003" s="15"/>
      <c r="AF1003" s="15"/>
      <c r="AG1003" s="15"/>
      <c r="AH1003" s="15"/>
      <c r="AI1003" s="15"/>
      <c r="AJ1003" s="41"/>
      <c r="AK1003" s="15"/>
      <c r="AL1003" s="15"/>
      <c r="AM1003" s="15"/>
      <c r="AN1003" s="15"/>
      <c r="AO1003" s="15"/>
      <c r="AP1003" s="15"/>
      <c r="AQ1003" s="15"/>
      <c r="AR1003" s="15"/>
      <c r="AS1003" s="15"/>
      <c r="AT1003" s="15"/>
      <c r="AU1003" s="15"/>
      <c r="AV1003" s="15"/>
      <c r="AW1003" s="15"/>
      <c r="AX1003" s="15"/>
      <c r="AY1003" s="15"/>
      <c r="AZ1003" s="10">
        <v>1</v>
      </c>
      <c r="BA1003" t="s">
        <v>22</v>
      </c>
      <c r="BB1003" t="s">
        <v>88</v>
      </c>
      <c r="BD1003" s="39" t="str">
        <f t="shared" si="31"/>
        <v>01/245121118JBlibli Non Jabodetabek</v>
      </c>
    </row>
    <row r="1004" spans="2:58" ht="13.5" customHeight="1" x14ac:dyDescent="0.35">
      <c r="B1004" s="10" t="s">
        <v>17</v>
      </c>
      <c r="C1004" s="10" t="s">
        <v>2305</v>
      </c>
      <c r="D1004" s="10" t="s">
        <v>119</v>
      </c>
      <c r="E1004" s="10" t="s">
        <v>120</v>
      </c>
      <c r="F1004" s="10" t="s">
        <v>5959</v>
      </c>
      <c r="G1004" s="137" t="s">
        <v>9362</v>
      </c>
      <c r="H1004" s="10"/>
      <c r="I1004" s="10" t="s">
        <v>971</v>
      </c>
      <c r="J1004" s="10" t="s">
        <v>15901</v>
      </c>
      <c r="K1004" s="10" t="s">
        <v>10872</v>
      </c>
      <c r="L1004" s="98">
        <f>IFERROR(VLOOKUP($F1004&amp;$C1004,Sales!$J:$W,9,0),0)</f>
        <v>0</v>
      </c>
      <c r="M1004" s="98">
        <f>IFERROR(VLOOKUP($F1004&amp;$C1004,Sales!$J:$W,10,0),0)</f>
        <v>0</v>
      </c>
      <c r="N1004" s="98">
        <f>IFERROR(VLOOKUP($F1004&amp;$C1004,Sales!$J:$W,11,0),0)</f>
        <v>0</v>
      </c>
      <c r="O1004" s="98">
        <f>IFERROR(VLOOKUP($F1004&amp;$C1004,Sales!$J:$W,12,0),0)</f>
        <v>0</v>
      </c>
      <c r="P1004" s="98">
        <f>IFERROR(VLOOKUP($F1004&amp;$C1004,Sales!$J:$W,13,0),0)</f>
        <v>0</v>
      </c>
      <c r="Q1004" s="98">
        <f>IFERROR(VLOOKUP($F1004&amp;$C1004,Sales!$A:$H,7,0),0)</f>
        <v>0</v>
      </c>
      <c r="R1004" s="41" t="str">
        <f t="shared" si="30"/>
        <v>ERROR</v>
      </c>
      <c r="S1004" s="15"/>
      <c r="T1004" s="15"/>
      <c r="U1004" s="15"/>
      <c r="V1004" s="15"/>
      <c r="W1004" s="15"/>
      <c r="X1004" s="15"/>
      <c r="Y1004" s="41"/>
      <c r="Z1004" s="41"/>
      <c r="AA1004" s="41"/>
      <c r="AB1004" s="41"/>
      <c r="AC1004" s="15"/>
      <c r="AD1004" s="15"/>
      <c r="AE1004" s="15"/>
      <c r="AF1004" s="15"/>
      <c r="AG1004" s="15"/>
      <c r="AH1004" s="15"/>
      <c r="AI1004" s="15"/>
      <c r="AJ1004" s="41"/>
      <c r="AK1004" s="15"/>
      <c r="AL1004" s="15"/>
      <c r="AM1004" s="15"/>
      <c r="AN1004" s="15"/>
      <c r="AO1004" s="15"/>
      <c r="AP1004" s="15"/>
      <c r="AQ1004" s="15"/>
      <c r="AR1004" s="15"/>
      <c r="AS1004" s="15"/>
      <c r="AT1004" s="15"/>
      <c r="AU1004" s="15"/>
      <c r="AV1004" s="15"/>
      <c r="AW1004" s="15"/>
      <c r="AX1004" s="15"/>
      <c r="AY1004" s="15"/>
      <c r="AZ1004" s="10">
        <v>1</v>
      </c>
      <c r="BA1004" t="s">
        <v>22</v>
      </c>
      <c r="BB1004" t="s">
        <v>88</v>
      </c>
      <c r="BD1004" s="39" t="str">
        <f t="shared" si="31"/>
        <v>01/214424902JBlibli Non Jabodetabek</v>
      </c>
      <c r="BE1004" s="88">
        <v>44914</v>
      </c>
      <c r="BF1004" t="s">
        <v>13956</v>
      </c>
    </row>
    <row r="1005" spans="2:58" ht="13.5" customHeight="1" x14ac:dyDescent="0.35">
      <c r="B1005" s="10" t="s">
        <v>17</v>
      </c>
      <c r="C1005" s="10" t="s">
        <v>2305</v>
      </c>
      <c r="D1005" s="10" t="s">
        <v>650</v>
      </c>
      <c r="E1005" s="10" t="s">
        <v>194</v>
      </c>
      <c r="F1005" s="10" t="s">
        <v>9363</v>
      </c>
      <c r="G1005" s="137" t="s">
        <v>9364</v>
      </c>
      <c r="H1005" s="10"/>
      <c r="I1005" s="10" t="s">
        <v>766</v>
      </c>
      <c r="J1005" s="10" t="s">
        <v>15902</v>
      </c>
      <c r="K1005" s="10" t="s">
        <v>9365</v>
      </c>
      <c r="L1005" s="98">
        <f>IFERROR(VLOOKUP($F1005&amp;$C1005,Sales!$J:$W,9,0),0)</f>
        <v>0</v>
      </c>
      <c r="M1005" s="98">
        <f>IFERROR(VLOOKUP($F1005&amp;$C1005,Sales!$J:$W,10,0),0)</f>
        <v>0</v>
      </c>
      <c r="N1005" s="98">
        <f>IFERROR(VLOOKUP($F1005&amp;$C1005,Sales!$J:$W,11,0),0)</f>
        <v>0</v>
      </c>
      <c r="O1005" s="98">
        <f>IFERROR(VLOOKUP($F1005&amp;$C1005,Sales!$J:$W,12,0),0)</f>
        <v>0</v>
      </c>
      <c r="P1005" s="98">
        <f>IFERROR(VLOOKUP($F1005&amp;$C1005,Sales!$J:$W,13,0),0)</f>
        <v>0</v>
      </c>
      <c r="Q1005" s="98">
        <f>IFERROR(VLOOKUP($F1005&amp;$C1005,Sales!$A:$H,7,0),0)</f>
        <v>0</v>
      </c>
      <c r="R1005" s="41" t="str">
        <f t="shared" si="30"/>
        <v>ERROR</v>
      </c>
      <c r="S1005" s="15"/>
      <c r="T1005" s="15"/>
      <c r="U1005" s="15"/>
      <c r="V1005" s="15"/>
      <c r="W1005" s="15"/>
      <c r="X1005" s="15"/>
      <c r="Y1005" s="41"/>
      <c r="Z1005" s="41"/>
      <c r="AA1005" s="41"/>
      <c r="AB1005" s="41"/>
      <c r="AC1005" s="15"/>
      <c r="AD1005" s="15"/>
      <c r="AE1005" s="15"/>
      <c r="AF1005" s="15"/>
      <c r="AG1005" s="15"/>
      <c r="AH1005" s="15"/>
      <c r="AI1005" s="15"/>
      <c r="AJ1005" s="41"/>
      <c r="AK1005" s="15"/>
      <c r="AL1005" s="15"/>
      <c r="AM1005" s="15"/>
      <c r="AN1005" s="15"/>
      <c r="AO1005" s="15"/>
      <c r="AP1005" s="15"/>
      <c r="AQ1005" s="15"/>
      <c r="AR1005" s="15"/>
      <c r="AS1005" s="15"/>
      <c r="AT1005" s="15"/>
      <c r="AU1005" s="15"/>
      <c r="AV1005" s="15"/>
      <c r="AW1005" s="15"/>
      <c r="AX1005" s="15"/>
      <c r="AY1005" s="15"/>
      <c r="AZ1005" s="10">
        <v>1</v>
      </c>
      <c r="BA1005" t="s">
        <v>22</v>
      </c>
      <c r="BB1005" t="s">
        <v>88</v>
      </c>
      <c r="BD1005" s="39" t="str">
        <f t="shared" si="31"/>
        <v>01/245321101PBlibli Non Jabodetabek</v>
      </c>
    </row>
    <row r="1006" spans="2:58" ht="13.5" customHeight="1" x14ac:dyDescent="0.35">
      <c r="B1006" s="10" t="s">
        <v>17</v>
      </c>
      <c r="C1006" s="10" t="s">
        <v>2305</v>
      </c>
      <c r="D1006" s="10" t="s">
        <v>549</v>
      </c>
      <c r="E1006" s="10" t="s">
        <v>194</v>
      </c>
      <c r="F1006" s="10" t="s">
        <v>609</v>
      </c>
      <c r="G1006" s="137" t="s">
        <v>9366</v>
      </c>
      <c r="H1006" s="10"/>
      <c r="I1006" s="10" t="s">
        <v>610</v>
      </c>
      <c r="J1006" s="10" t="s">
        <v>15903</v>
      </c>
      <c r="K1006" s="10" t="s">
        <v>10873</v>
      </c>
      <c r="L1006" s="98">
        <f>IFERROR(VLOOKUP($F1006&amp;$C1006,Sales!$J:$W,9,0),0)</f>
        <v>0</v>
      </c>
      <c r="M1006" s="98">
        <f>IFERROR(VLOOKUP($F1006&amp;$C1006,Sales!$J:$W,10,0),0)</f>
        <v>0</v>
      </c>
      <c r="N1006" s="98">
        <f>IFERROR(VLOOKUP($F1006&amp;$C1006,Sales!$J:$W,11,0),0)</f>
        <v>0</v>
      </c>
      <c r="O1006" s="98">
        <f>IFERROR(VLOOKUP($F1006&amp;$C1006,Sales!$J:$W,12,0),0)</f>
        <v>0</v>
      </c>
      <c r="P1006" s="98">
        <f>IFERROR(VLOOKUP($F1006&amp;$C1006,Sales!$J:$W,13,0),0)</f>
        <v>0</v>
      </c>
      <c r="Q1006" s="98">
        <f>IFERROR(VLOOKUP($F1006&amp;$C1006,Sales!$A:$H,7,0),0)</f>
        <v>0</v>
      </c>
      <c r="R1006" s="41" t="str">
        <f t="shared" si="30"/>
        <v>ERROR</v>
      </c>
      <c r="S1006" s="15"/>
      <c r="T1006" s="15"/>
      <c r="U1006" s="15"/>
      <c r="V1006" s="15"/>
      <c r="W1006" s="15"/>
      <c r="X1006" s="15"/>
      <c r="Y1006" s="41"/>
      <c r="Z1006" s="41"/>
      <c r="AA1006" s="41"/>
      <c r="AB1006" s="41"/>
      <c r="AC1006" s="15"/>
      <c r="AD1006" s="15"/>
      <c r="AE1006" s="15"/>
      <c r="AF1006" s="15"/>
      <c r="AG1006" s="15"/>
      <c r="AH1006" s="15"/>
      <c r="AI1006" s="15"/>
      <c r="AJ1006" s="41"/>
      <c r="AK1006" s="15"/>
      <c r="AL1006" s="15"/>
      <c r="AM1006" s="15"/>
      <c r="AN1006" s="15"/>
      <c r="AO1006" s="15"/>
      <c r="AP1006" s="15"/>
      <c r="AQ1006" s="15"/>
      <c r="AR1006" s="15"/>
      <c r="AS1006" s="15"/>
      <c r="AT1006" s="15"/>
      <c r="AU1006" s="15"/>
      <c r="AV1006" s="15"/>
      <c r="AW1006" s="15"/>
      <c r="AX1006" s="15"/>
      <c r="AY1006" s="15"/>
      <c r="AZ1006" s="10">
        <v>1</v>
      </c>
      <c r="BA1006" t="s">
        <v>22</v>
      </c>
      <c r="BB1006" t="s">
        <v>88</v>
      </c>
      <c r="BD1006" s="39" t="str">
        <f t="shared" si="31"/>
        <v>01/245121101UBlibli Non Jabodetabek</v>
      </c>
      <c r="BE1006" s="88">
        <v>44914</v>
      </c>
      <c r="BF1006" t="s">
        <v>13956</v>
      </c>
    </row>
    <row r="1007" spans="2:58" ht="13.5" customHeight="1" x14ac:dyDescent="0.35">
      <c r="B1007" s="10" t="s">
        <v>17</v>
      </c>
      <c r="C1007" s="10" t="s">
        <v>2305</v>
      </c>
      <c r="D1007" s="10" t="s">
        <v>193</v>
      </c>
      <c r="E1007" s="10" t="s">
        <v>194</v>
      </c>
      <c r="F1007" s="10" t="s">
        <v>231</v>
      </c>
      <c r="G1007" s="137" t="s">
        <v>9367</v>
      </c>
      <c r="H1007" s="10"/>
      <c r="I1007" s="10" t="s">
        <v>232</v>
      </c>
      <c r="J1007" s="10" t="s">
        <v>15904</v>
      </c>
      <c r="K1007" s="10" t="s">
        <v>10874</v>
      </c>
      <c r="L1007" s="98">
        <f>IFERROR(VLOOKUP($F1007&amp;$C1007,Sales!$J:$W,9,0),0)</f>
        <v>0</v>
      </c>
      <c r="M1007" s="98">
        <f>IFERROR(VLOOKUP($F1007&amp;$C1007,Sales!$J:$W,10,0),0)</f>
        <v>0</v>
      </c>
      <c r="N1007" s="98">
        <f>IFERROR(VLOOKUP($F1007&amp;$C1007,Sales!$J:$W,11,0),0)</f>
        <v>0</v>
      </c>
      <c r="O1007" s="98">
        <f>IFERROR(VLOOKUP($F1007&amp;$C1007,Sales!$J:$W,12,0),0)</f>
        <v>0</v>
      </c>
      <c r="P1007" s="98">
        <f>IFERROR(VLOOKUP($F1007&amp;$C1007,Sales!$J:$W,13,0),0)</f>
        <v>0</v>
      </c>
      <c r="Q1007" s="98">
        <f>IFERROR(VLOOKUP($F1007&amp;$C1007,Sales!$A:$H,7,0),0)</f>
        <v>0</v>
      </c>
      <c r="R1007" s="41" t="str">
        <f t="shared" si="30"/>
        <v>ERROR</v>
      </c>
      <c r="S1007" s="15"/>
      <c r="T1007" s="15"/>
      <c r="U1007" s="15"/>
      <c r="V1007" s="15"/>
      <c r="W1007" s="15"/>
      <c r="X1007" s="15"/>
      <c r="Y1007" s="41"/>
      <c r="Z1007" s="41"/>
      <c r="AA1007" s="41"/>
      <c r="AB1007" s="41"/>
      <c r="AC1007" s="15"/>
      <c r="AD1007" s="15"/>
      <c r="AE1007" s="15"/>
      <c r="AF1007" s="15"/>
      <c r="AG1007" s="15"/>
      <c r="AH1007" s="15"/>
      <c r="AI1007" s="15"/>
      <c r="AJ1007" s="41"/>
      <c r="AK1007" s="15"/>
      <c r="AL1007" s="15"/>
      <c r="AM1007" s="15"/>
      <c r="AN1007" s="15"/>
      <c r="AO1007" s="15"/>
      <c r="AP1007" s="15"/>
      <c r="AQ1007" s="15"/>
      <c r="AR1007" s="15"/>
      <c r="AS1007" s="15"/>
      <c r="AT1007" s="15"/>
      <c r="AU1007" s="15"/>
      <c r="AV1007" s="15"/>
      <c r="AW1007" s="15"/>
      <c r="AX1007" s="15"/>
      <c r="AY1007" s="15"/>
      <c r="AZ1007" s="10">
        <v>1</v>
      </c>
      <c r="BA1007" t="s">
        <v>22</v>
      </c>
      <c r="BB1007" t="s">
        <v>88</v>
      </c>
      <c r="BD1007" s="39" t="str">
        <f t="shared" si="31"/>
        <v>01/244521105LBlibli Non Jabodetabek</v>
      </c>
      <c r="BE1007" s="88">
        <v>44914</v>
      </c>
      <c r="BF1007" t="s">
        <v>13956</v>
      </c>
    </row>
    <row r="1008" spans="2:58" ht="13.5" customHeight="1" x14ac:dyDescent="0.35">
      <c r="B1008" s="10" t="s">
        <v>17</v>
      </c>
      <c r="C1008" s="10" t="s">
        <v>2305</v>
      </c>
      <c r="D1008" s="10" t="s">
        <v>119</v>
      </c>
      <c r="E1008" s="10" t="s">
        <v>120</v>
      </c>
      <c r="F1008" s="10" t="s">
        <v>940</v>
      </c>
      <c r="G1008" s="137" t="s">
        <v>9368</v>
      </c>
      <c r="H1008" s="10"/>
      <c r="I1008" s="10">
        <v>8888826016243</v>
      </c>
      <c r="J1008" s="10" t="s">
        <v>15905</v>
      </c>
      <c r="K1008" s="10" t="s">
        <v>10875</v>
      </c>
      <c r="L1008" s="98">
        <f>IFERROR(VLOOKUP($F1008&amp;$C1008,Sales!$J:$W,9,0),0)</f>
        <v>0</v>
      </c>
      <c r="M1008" s="98">
        <f>IFERROR(VLOOKUP($F1008&amp;$C1008,Sales!$J:$W,10,0),0)</f>
        <v>0</v>
      </c>
      <c r="N1008" s="98">
        <f>IFERROR(VLOOKUP($F1008&amp;$C1008,Sales!$J:$W,11,0),0)</f>
        <v>0</v>
      </c>
      <c r="O1008" s="98">
        <f>IFERROR(VLOOKUP($F1008&amp;$C1008,Sales!$J:$W,12,0),0)</f>
        <v>0</v>
      </c>
      <c r="P1008" s="98">
        <f>IFERROR(VLOOKUP($F1008&amp;$C1008,Sales!$J:$W,13,0),0)</f>
        <v>0</v>
      </c>
      <c r="Q1008" s="98">
        <f>IFERROR(VLOOKUP($F1008&amp;$C1008,Sales!$A:$H,7,0),0)</f>
        <v>0</v>
      </c>
      <c r="R1008" s="41" t="str">
        <f t="shared" si="30"/>
        <v>ERROR</v>
      </c>
      <c r="S1008" s="15"/>
      <c r="T1008" s="15"/>
      <c r="U1008" s="15"/>
      <c r="V1008" s="15"/>
      <c r="W1008" s="15"/>
      <c r="X1008" s="15"/>
      <c r="Y1008" s="41"/>
      <c r="Z1008" s="41"/>
      <c r="AA1008" s="41"/>
      <c r="AB1008" s="41"/>
      <c r="AC1008" s="15"/>
      <c r="AD1008" s="15"/>
      <c r="AE1008" s="15"/>
      <c r="AF1008" s="15"/>
      <c r="AG1008" s="15"/>
      <c r="AH1008" s="15"/>
      <c r="AI1008" s="15"/>
      <c r="AJ1008" s="41"/>
      <c r="AK1008" s="15"/>
      <c r="AL1008" s="15"/>
      <c r="AM1008" s="15"/>
      <c r="AN1008" s="15"/>
      <c r="AO1008" s="15"/>
      <c r="AP1008" s="15"/>
      <c r="AQ1008" s="15"/>
      <c r="AR1008" s="15"/>
      <c r="AS1008" s="15"/>
      <c r="AT1008" s="15"/>
      <c r="AU1008" s="15"/>
      <c r="AV1008" s="15"/>
      <c r="AW1008" s="15"/>
      <c r="AX1008" s="15"/>
      <c r="AY1008" s="15"/>
      <c r="AZ1008" s="10">
        <v>1</v>
      </c>
      <c r="BA1008" t="s">
        <v>22</v>
      </c>
      <c r="BB1008" t="s">
        <v>88</v>
      </c>
      <c r="BD1008" s="39" t="str">
        <f t="shared" si="31"/>
        <v>01/33109101ABlibli Non Jabodetabek</v>
      </c>
      <c r="BE1008" s="88">
        <v>44914</v>
      </c>
      <c r="BF1008" t="s">
        <v>13956</v>
      </c>
    </row>
    <row r="1009" spans="2:58" ht="13.5" customHeight="1" x14ac:dyDescent="0.35">
      <c r="B1009" s="10" t="s">
        <v>17</v>
      </c>
      <c r="C1009" s="10" t="s">
        <v>2305</v>
      </c>
      <c r="D1009" s="10" t="s">
        <v>193</v>
      </c>
      <c r="E1009" s="10" t="s">
        <v>194</v>
      </c>
      <c r="F1009" s="10" t="s">
        <v>1044</v>
      </c>
      <c r="G1009" s="137" t="s">
        <v>9369</v>
      </c>
      <c r="H1009" s="10"/>
      <c r="I1009" s="10" t="s">
        <v>1045</v>
      </c>
      <c r="J1009" s="10" t="s">
        <v>15906</v>
      </c>
      <c r="K1009" s="10" t="s">
        <v>10876</v>
      </c>
      <c r="L1009" s="98">
        <f>IFERROR(VLOOKUP($F1009&amp;$C1009,Sales!$J:$W,9,0),0)</f>
        <v>0</v>
      </c>
      <c r="M1009" s="98">
        <f>IFERROR(VLOOKUP($F1009&amp;$C1009,Sales!$J:$W,10,0),0)</f>
        <v>0</v>
      </c>
      <c r="N1009" s="98">
        <f>IFERROR(VLOOKUP($F1009&amp;$C1009,Sales!$J:$W,11,0),0)</f>
        <v>0</v>
      </c>
      <c r="O1009" s="98">
        <f>IFERROR(VLOOKUP($F1009&amp;$C1009,Sales!$J:$W,12,0),0)</f>
        <v>0</v>
      </c>
      <c r="P1009" s="98">
        <f>IFERROR(VLOOKUP($F1009&amp;$C1009,Sales!$J:$W,13,0),0)</f>
        <v>0</v>
      </c>
      <c r="Q1009" s="98">
        <f>IFERROR(VLOOKUP($F1009&amp;$C1009,Sales!$A:$H,7,0),0)</f>
        <v>0</v>
      </c>
      <c r="R1009" s="41" t="str">
        <f t="shared" si="30"/>
        <v>ERROR</v>
      </c>
      <c r="S1009" s="15"/>
      <c r="T1009" s="15"/>
      <c r="U1009" s="15"/>
      <c r="V1009" s="15"/>
      <c r="W1009" s="15"/>
      <c r="X1009" s="15"/>
      <c r="Y1009" s="41"/>
      <c r="Z1009" s="41"/>
      <c r="AA1009" s="41"/>
      <c r="AB1009" s="41"/>
      <c r="AC1009" s="15"/>
      <c r="AD1009" s="15"/>
      <c r="AE1009" s="15"/>
      <c r="AF1009" s="15"/>
      <c r="AG1009" s="15"/>
      <c r="AH1009" s="15"/>
      <c r="AI1009" s="15"/>
      <c r="AJ1009" s="41"/>
      <c r="AK1009" s="15"/>
      <c r="AL1009" s="15"/>
      <c r="AM1009" s="15"/>
      <c r="AN1009" s="15"/>
      <c r="AO1009" s="15"/>
      <c r="AP1009" s="15"/>
      <c r="AQ1009" s="15"/>
      <c r="AR1009" s="15"/>
      <c r="AS1009" s="15"/>
      <c r="AT1009" s="15"/>
      <c r="AU1009" s="15"/>
      <c r="AV1009" s="15"/>
      <c r="AW1009" s="15"/>
      <c r="AX1009" s="15"/>
      <c r="AY1009" s="15"/>
      <c r="AZ1009" s="10">
        <v>1</v>
      </c>
      <c r="BA1009" t="s">
        <v>22</v>
      </c>
      <c r="BB1009" t="s">
        <v>88</v>
      </c>
      <c r="BD1009" s="39" t="str">
        <f t="shared" si="31"/>
        <v>01/244521103MBlibli Non Jabodetabek</v>
      </c>
      <c r="BE1009" s="88">
        <v>44914</v>
      </c>
      <c r="BF1009" t="s">
        <v>13956</v>
      </c>
    </row>
    <row r="1010" spans="2:58" ht="13.5" customHeight="1" x14ac:dyDescent="0.35">
      <c r="B1010" s="10" t="s">
        <v>17</v>
      </c>
      <c r="C1010" s="10" t="s">
        <v>2305</v>
      </c>
      <c r="D1010" s="10" t="s">
        <v>119</v>
      </c>
      <c r="E1010" s="10" t="s">
        <v>120</v>
      </c>
      <c r="F1010" s="10" t="s">
        <v>940</v>
      </c>
      <c r="G1010" s="137" t="s">
        <v>9370</v>
      </c>
      <c r="H1010" s="10"/>
      <c r="I1010" s="10" t="s">
        <v>941</v>
      </c>
      <c r="J1010" s="10" t="s">
        <v>15907</v>
      </c>
      <c r="K1010" s="10" t="s">
        <v>10877</v>
      </c>
      <c r="L1010" s="98">
        <f>IFERROR(VLOOKUP($F1010&amp;$C1010,Sales!$J:$W,9,0),0)</f>
        <v>0</v>
      </c>
      <c r="M1010" s="98">
        <f>IFERROR(VLOOKUP($F1010&amp;$C1010,Sales!$J:$W,10,0),0)</f>
        <v>0</v>
      </c>
      <c r="N1010" s="98">
        <f>IFERROR(VLOOKUP($F1010&amp;$C1010,Sales!$J:$W,11,0),0)</f>
        <v>0</v>
      </c>
      <c r="O1010" s="98">
        <f>IFERROR(VLOOKUP($F1010&amp;$C1010,Sales!$J:$W,12,0),0)</f>
        <v>0</v>
      </c>
      <c r="P1010" s="98">
        <f>IFERROR(VLOOKUP($F1010&amp;$C1010,Sales!$J:$W,13,0),0)</f>
        <v>0</v>
      </c>
      <c r="Q1010" s="98">
        <f>IFERROR(VLOOKUP($F1010&amp;$C1010,Sales!$A:$H,7,0),0)</f>
        <v>0</v>
      </c>
      <c r="R1010" s="41" t="str">
        <f t="shared" si="30"/>
        <v>ERROR</v>
      </c>
      <c r="S1010" s="41" t="s">
        <v>20670</v>
      </c>
      <c r="T1010" s="41"/>
      <c r="U1010" s="41"/>
      <c r="V1010" s="41" t="s">
        <v>20670</v>
      </c>
      <c r="W1010" s="41" t="s">
        <v>20670</v>
      </c>
      <c r="X1010" s="41" t="s">
        <v>20670</v>
      </c>
      <c r="Y1010" s="41" t="s">
        <v>20670</v>
      </c>
      <c r="Z1010" s="41"/>
      <c r="AA1010" s="41"/>
      <c r="AB1010" s="41"/>
      <c r="AC1010" s="15"/>
      <c r="AD1010" s="15"/>
      <c r="AE1010" s="15"/>
      <c r="AF1010" s="15"/>
      <c r="AG1010" s="15"/>
      <c r="AH1010" s="15"/>
      <c r="AI1010" s="15"/>
      <c r="AJ1010" s="41"/>
      <c r="AK1010" s="15"/>
      <c r="AL1010" s="41"/>
      <c r="AM1010" s="41"/>
      <c r="AN1010" s="15"/>
      <c r="AO1010" s="15"/>
      <c r="AP1010" s="15"/>
      <c r="AQ1010" s="15"/>
      <c r="AR1010" s="15"/>
      <c r="AS1010" s="15"/>
      <c r="AT1010" s="15"/>
      <c r="AU1010" s="15"/>
      <c r="AV1010" s="15"/>
      <c r="AW1010" s="15"/>
      <c r="AX1010" s="15"/>
      <c r="AY1010" s="15"/>
      <c r="AZ1010" s="10">
        <v>1</v>
      </c>
      <c r="BA1010" t="s">
        <v>22</v>
      </c>
      <c r="BB1010" t="s">
        <v>23</v>
      </c>
      <c r="BD1010" s="39" t="str">
        <f t="shared" si="31"/>
        <v>01/33109101ABlibli Non Jabodetabek</v>
      </c>
    </row>
    <row r="1011" spans="2:58" ht="13.5" customHeight="1" x14ac:dyDescent="0.35">
      <c r="B1011" s="10" t="s">
        <v>17</v>
      </c>
      <c r="C1011" s="10" t="s">
        <v>2305</v>
      </c>
      <c r="D1011" s="10" t="s">
        <v>119</v>
      </c>
      <c r="E1011" s="10" t="s">
        <v>120</v>
      </c>
      <c r="F1011" s="10" t="s">
        <v>155</v>
      </c>
      <c r="G1011" s="137" t="s">
        <v>9371</v>
      </c>
      <c r="H1011" s="10"/>
      <c r="I1011" s="10" t="s">
        <v>156</v>
      </c>
      <c r="J1011" s="10" t="s">
        <v>15908</v>
      </c>
      <c r="K1011" s="10" t="s">
        <v>10878</v>
      </c>
      <c r="L1011" s="98">
        <f>IFERROR(VLOOKUP($F1011&amp;$C1011,Sales!$J:$W,9,0),0)</f>
        <v>0</v>
      </c>
      <c r="M1011" s="98">
        <f>IFERROR(VLOOKUP($F1011&amp;$C1011,Sales!$J:$W,10,0),0)</f>
        <v>0</v>
      </c>
      <c r="N1011" s="98">
        <f>IFERROR(VLOOKUP($F1011&amp;$C1011,Sales!$J:$W,11,0),0)</f>
        <v>0</v>
      </c>
      <c r="O1011" s="98">
        <f>IFERROR(VLOOKUP($F1011&amp;$C1011,Sales!$J:$W,12,0),0)</f>
        <v>0</v>
      </c>
      <c r="P1011" s="98">
        <f>IFERROR(VLOOKUP($F1011&amp;$C1011,Sales!$J:$W,13,0),0)</f>
        <v>0</v>
      </c>
      <c r="Q1011" s="98">
        <f>IFERROR(VLOOKUP($F1011&amp;$C1011,Sales!$A:$H,7,0),0)</f>
        <v>0</v>
      </c>
      <c r="R1011" s="41">
        <f t="shared" si="30"/>
        <v>1</v>
      </c>
      <c r="S1011" s="41">
        <v>1</v>
      </c>
      <c r="T1011" s="15"/>
      <c r="U1011" s="15"/>
      <c r="V1011" s="15">
        <v>1</v>
      </c>
      <c r="W1011" s="15">
        <v>1</v>
      </c>
      <c r="X1011" s="15">
        <v>1</v>
      </c>
      <c r="Y1011" s="41">
        <v>1</v>
      </c>
      <c r="Z1011" s="41"/>
      <c r="AA1011" s="41"/>
      <c r="AB1011" s="41"/>
      <c r="AC1011" s="15"/>
      <c r="AD1011" s="15"/>
      <c r="AE1011" s="15"/>
      <c r="AF1011" s="15"/>
      <c r="AG1011" s="15"/>
      <c r="AH1011" s="15"/>
      <c r="AI1011" s="15"/>
      <c r="AJ1011" s="41"/>
      <c r="AK1011" s="15"/>
      <c r="AL1011" s="15"/>
      <c r="AM1011" s="41"/>
      <c r="AN1011" s="15"/>
      <c r="AO1011" s="15"/>
      <c r="AP1011" s="15"/>
      <c r="AQ1011" s="15"/>
      <c r="AR1011" s="15"/>
      <c r="AS1011" s="15"/>
      <c r="AT1011" s="15"/>
      <c r="AU1011" s="15"/>
      <c r="AV1011" s="15"/>
      <c r="AW1011" s="15"/>
      <c r="AX1011" s="15"/>
      <c r="AY1011" s="15"/>
      <c r="AZ1011" s="10">
        <v>1</v>
      </c>
      <c r="BA1011" t="s">
        <v>22</v>
      </c>
      <c r="BB1011" t="s">
        <v>23</v>
      </c>
      <c r="BD1011" s="39" t="str">
        <f t="shared" si="31"/>
        <v>01/331010801ABlibli Non Jabodetabek</v>
      </c>
    </row>
    <row r="1012" spans="2:58" ht="13.5" customHeight="1" x14ac:dyDescent="0.35">
      <c r="B1012" s="10" t="s">
        <v>17</v>
      </c>
      <c r="C1012" s="10" t="s">
        <v>2305</v>
      </c>
      <c r="D1012" s="10" t="s">
        <v>405</v>
      </c>
      <c r="E1012" s="10" t="s">
        <v>5816</v>
      </c>
      <c r="F1012" s="10" t="s">
        <v>432</v>
      </c>
      <c r="G1012" s="137" t="s">
        <v>9372</v>
      </c>
      <c r="H1012" s="10"/>
      <c r="I1012" s="10" t="s">
        <v>433</v>
      </c>
      <c r="J1012" s="10" t="s">
        <v>15909</v>
      </c>
      <c r="K1012" s="10" t="s">
        <v>10879</v>
      </c>
      <c r="L1012" s="98">
        <f>IFERROR(VLOOKUP($F1012&amp;$C1012,Sales!$J:$W,9,0),0)</f>
        <v>0</v>
      </c>
      <c r="M1012" s="98">
        <f>IFERROR(VLOOKUP($F1012&amp;$C1012,Sales!$J:$W,10,0),0)</f>
        <v>0</v>
      </c>
      <c r="N1012" s="98">
        <f>IFERROR(VLOOKUP($F1012&amp;$C1012,Sales!$J:$W,11,0),0)</f>
        <v>0</v>
      </c>
      <c r="O1012" s="98">
        <f>IFERROR(VLOOKUP($F1012&amp;$C1012,Sales!$J:$W,12,0),0)</f>
        <v>0</v>
      </c>
      <c r="P1012" s="98">
        <f>IFERROR(VLOOKUP($F1012&amp;$C1012,Sales!$J:$W,13,0),0)</f>
        <v>0</v>
      </c>
      <c r="Q1012" s="98">
        <f>IFERROR(VLOOKUP($F1012&amp;$C1012,Sales!$A:$H,7,0),0)</f>
        <v>0</v>
      </c>
      <c r="R1012" s="41">
        <f t="shared" si="30"/>
        <v>0</v>
      </c>
      <c r="S1012" s="41">
        <v>0</v>
      </c>
      <c r="T1012" s="41"/>
      <c r="U1012" s="41"/>
      <c r="V1012" s="15">
        <v>0</v>
      </c>
      <c r="W1012" s="15">
        <v>0</v>
      </c>
      <c r="X1012" s="15">
        <v>0</v>
      </c>
      <c r="Y1012" s="41">
        <v>0</v>
      </c>
      <c r="Z1012" s="41"/>
      <c r="AA1012" s="41"/>
      <c r="AB1012" s="41"/>
      <c r="AC1012" s="15"/>
      <c r="AD1012" s="15"/>
      <c r="AE1012" s="15"/>
      <c r="AF1012" s="15"/>
      <c r="AG1012" s="15"/>
      <c r="AH1012" s="15"/>
      <c r="AI1012" s="15"/>
      <c r="AJ1012" s="41"/>
      <c r="AK1012" s="15"/>
      <c r="AL1012" s="41"/>
      <c r="AM1012" s="41"/>
      <c r="AN1012" s="15"/>
      <c r="AO1012" s="15"/>
      <c r="AP1012" s="15"/>
      <c r="AQ1012" s="15"/>
      <c r="AR1012" s="15"/>
      <c r="AS1012" s="15"/>
      <c r="AT1012" s="15"/>
      <c r="AU1012" s="15"/>
      <c r="AV1012" s="15"/>
      <c r="AW1012" s="15"/>
      <c r="AX1012" s="15"/>
      <c r="AY1012" s="15"/>
      <c r="AZ1012" s="10">
        <v>1</v>
      </c>
      <c r="BA1012" t="s">
        <v>22</v>
      </c>
      <c r="BB1012" t="s">
        <v>23</v>
      </c>
      <c r="BD1012" s="39" t="str">
        <f t="shared" si="31"/>
        <v>01/274926401JBlibli Non Jabodetabek</v>
      </c>
    </row>
    <row r="1013" spans="2:58" ht="13.5" customHeight="1" x14ac:dyDescent="0.35">
      <c r="B1013" s="10" t="s">
        <v>17</v>
      </c>
      <c r="C1013" s="10" t="s">
        <v>2305</v>
      </c>
      <c r="D1013" s="10" t="s">
        <v>405</v>
      </c>
      <c r="E1013" s="10" t="s">
        <v>5816</v>
      </c>
      <c r="F1013" s="10" t="s">
        <v>435</v>
      </c>
      <c r="G1013" s="137" t="s">
        <v>9373</v>
      </c>
      <c r="H1013" s="10"/>
      <c r="I1013" s="10" t="s">
        <v>436</v>
      </c>
      <c r="J1013" s="10" t="s">
        <v>15910</v>
      </c>
      <c r="K1013" s="10" t="s">
        <v>10880</v>
      </c>
      <c r="L1013" s="98">
        <f>IFERROR(VLOOKUP($F1013&amp;$C1013,Sales!$J:$W,9,0),0)</f>
        <v>0</v>
      </c>
      <c r="M1013" s="98">
        <f>IFERROR(VLOOKUP($F1013&amp;$C1013,Sales!$J:$W,10,0),0)</f>
        <v>0</v>
      </c>
      <c r="N1013" s="98">
        <f>IFERROR(VLOOKUP($F1013&amp;$C1013,Sales!$J:$W,11,0),0)</f>
        <v>0</v>
      </c>
      <c r="O1013" s="98">
        <f>IFERROR(VLOOKUP($F1013&amp;$C1013,Sales!$J:$W,12,0),0)</f>
        <v>0</v>
      </c>
      <c r="P1013" s="98">
        <f>IFERROR(VLOOKUP($F1013&amp;$C1013,Sales!$J:$W,13,0),0)</f>
        <v>0</v>
      </c>
      <c r="Q1013" s="98">
        <f>IFERROR(VLOOKUP($F1013&amp;$C1013,Sales!$A:$H,7,0),0)</f>
        <v>0</v>
      </c>
      <c r="R1013" s="41">
        <f t="shared" si="30"/>
        <v>1</v>
      </c>
      <c r="S1013" s="41">
        <v>1</v>
      </c>
      <c r="T1013" s="15"/>
      <c r="U1013" s="15"/>
      <c r="V1013" s="15">
        <v>1</v>
      </c>
      <c r="W1013" s="15">
        <v>1</v>
      </c>
      <c r="X1013" s="15">
        <v>1</v>
      </c>
      <c r="Y1013" s="41">
        <v>1</v>
      </c>
      <c r="Z1013" s="41"/>
      <c r="AA1013" s="41"/>
      <c r="AB1013" s="41"/>
      <c r="AC1013" s="15"/>
      <c r="AD1013" s="15"/>
      <c r="AE1013" s="15"/>
      <c r="AF1013" s="15"/>
      <c r="AG1013" s="15"/>
      <c r="AH1013" s="15"/>
      <c r="AI1013" s="15"/>
      <c r="AJ1013" s="41"/>
      <c r="AK1013" s="15"/>
      <c r="AL1013" s="15"/>
      <c r="AM1013" s="41"/>
      <c r="AN1013" s="15"/>
      <c r="AO1013" s="15"/>
      <c r="AP1013" s="15"/>
      <c r="AQ1013" s="15"/>
      <c r="AR1013" s="15"/>
      <c r="AS1013" s="15"/>
      <c r="AT1013" s="15"/>
      <c r="AU1013" s="15"/>
      <c r="AV1013" s="15"/>
      <c r="AW1013" s="15"/>
      <c r="AX1013" s="15"/>
      <c r="AY1013" s="15"/>
      <c r="AZ1013" s="10">
        <v>1</v>
      </c>
      <c r="BA1013" t="s">
        <v>22</v>
      </c>
      <c r="BB1013" t="s">
        <v>23</v>
      </c>
      <c r="BD1013" s="39" t="str">
        <f t="shared" si="31"/>
        <v>01/274926401IBlibli Non Jabodetabek</v>
      </c>
    </row>
    <row r="1014" spans="2:58" ht="13.5" customHeight="1" x14ac:dyDescent="0.35">
      <c r="B1014" s="10" t="s">
        <v>17</v>
      </c>
      <c r="C1014" s="10" t="s">
        <v>2305</v>
      </c>
      <c r="D1014" s="10" t="s">
        <v>193</v>
      </c>
      <c r="E1014" s="10" t="s">
        <v>194</v>
      </c>
      <c r="F1014" s="10" t="s">
        <v>213</v>
      </c>
      <c r="G1014" s="137" t="s">
        <v>9374</v>
      </c>
      <c r="H1014" s="10"/>
      <c r="I1014" s="10" t="s">
        <v>214</v>
      </c>
      <c r="J1014" s="10" t="s">
        <v>15911</v>
      </c>
      <c r="K1014" s="10" t="s">
        <v>10881</v>
      </c>
      <c r="L1014" s="98">
        <f>IFERROR(VLOOKUP($F1014&amp;$C1014,Sales!$J:$W,9,0),0)</f>
        <v>0</v>
      </c>
      <c r="M1014" s="98">
        <f>IFERROR(VLOOKUP($F1014&amp;$C1014,Sales!$J:$W,10,0),0)</f>
        <v>0</v>
      </c>
      <c r="N1014" s="98">
        <f>IFERROR(VLOOKUP($F1014&amp;$C1014,Sales!$J:$W,11,0),0)</f>
        <v>0</v>
      </c>
      <c r="O1014" s="98">
        <f>IFERROR(VLOOKUP($F1014&amp;$C1014,Sales!$J:$W,12,0),0)</f>
        <v>0</v>
      </c>
      <c r="P1014" s="98">
        <f>IFERROR(VLOOKUP($F1014&amp;$C1014,Sales!$J:$W,13,0),0)</f>
        <v>0</v>
      </c>
      <c r="Q1014" s="98">
        <f>IFERROR(VLOOKUP($F1014&amp;$C1014,Sales!$A:$H,7,0),0)</f>
        <v>0</v>
      </c>
      <c r="R1014" s="41">
        <f t="shared" si="30"/>
        <v>1</v>
      </c>
      <c r="S1014" s="41">
        <v>1</v>
      </c>
      <c r="T1014" s="15"/>
      <c r="U1014" s="15"/>
      <c r="V1014" s="15">
        <v>1</v>
      </c>
      <c r="W1014" s="15">
        <v>1</v>
      </c>
      <c r="X1014" s="15">
        <v>1</v>
      </c>
      <c r="Y1014" s="41">
        <v>1</v>
      </c>
      <c r="Z1014" s="41"/>
      <c r="AA1014" s="41"/>
      <c r="AB1014" s="41"/>
      <c r="AC1014" s="15"/>
      <c r="AD1014" s="15"/>
      <c r="AE1014" s="15"/>
      <c r="AF1014" s="15"/>
      <c r="AG1014" s="15"/>
      <c r="AH1014" s="15"/>
      <c r="AI1014" s="15"/>
      <c r="AJ1014" s="41"/>
      <c r="AK1014" s="15"/>
      <c r="AL1014" s="15"/>
      <c r="AM1014" s="41"/>
      <c r="AN1014" s="15"/>
      <c r="AO1014" s="15"/>
      <c r="AP1014" s="15"/>
      <c r="AQ1014" s="15"/>
      <c r="AR1014" s="15"/>
      <c r="AS1014" s="15"/>
      <c r="AT1014" s="15"/>
      <c r="AU1014" s="15"/>
      <c r="AV1014" s="15"/>
      <c r="AW1014" s="15"/>
      <c r="AX1014" s="15"/>
      <c r="AY1014" s="15"/>
      <c r="AZ1014" s="10">
        <v>1</v>
      </c>
      <c r="BA1014" t="s">
        <v>22</v>
      </c>
      <c r="BB1014" t="s">
        <v>23</v>
      </c>
      <c r="BD1014" s="39" t="str">
        <f t="shared" si="31"/>
        <v>01/244521105SBlibli Non Jabodetabek</v>
      </c>
    </row>
    <row r="1015" spans="2:58" ht="13.5" customHeight="1" x14ac:dyDescent="0.35">
      <c r="B1015" s="10" t="s">
        <v>17</v>
      </c>
      <c r="C1015" s="10" t="s">
        <v>2305</v>
      </c>
      <c r="D1015" s="10" t="s">
        <v>405</v>
      </c>
      <c r="E1015" s="10" t="s">
        <v>5816</v>
      </c>
      <c r="F1015" s="10" t="s">
        <v>407</v>
      </c>
      <c r="G1015" s="137" t="s">
        <v>9375</v>
      </c>
      <c r="H1015" s="10"/>
      <c r="I1015" s="10" t="s">
        <v>408</v>
      </c>
      <c r="J1015" s="10" t="s">
        <v>15912</v>
      </c>
      <c r="K1015" s="10" t="s">
        <v>10882</v>
      </c>
      <c r="L1015" s="98">
        <f>IFERROR(VLOOKUP($F1015&amp;$C1015,Sales!$J:$W,9,0),0)</f>
        <v>0</v>
      </c>
      <c r="M1015" s="98">
        <f>IFERROR(VLOOKUP($F1015&amp;$C1015,Sales!$J:$W,10,0),0)</f>
        <v>0</v>
      </c>
      <c r="N1015" s="98">
        <f>IFERROR(VLOOKUP($F1015&amp;$C1015,Sales!$J:$W,11,0),0)</f>
        <v>0</v>
      </c>
      <c r="O1015" s="98">
        <f>IFERROR(VLOOKUP($F1015&amp;$C1015,Sales!$J:$W,12,0),0)</f>
        <v>0</v>
      </c>
      <c r="P1015" s="98">
        <f>IFERROR(VLOOKUP($F1015&amp;$C1015,Sales!$J:$W,13,0),0)</f>
        <v>0</v>
      </c>
      <c r="Q1015" s="98">
        <f>IFERROR(VLOOKUP($F1015&amp;$C1015,Sales!$A:$H,7,0),0)</f>
        <v>0</v>
      </c>
      <c r="R1015" s="41">
        <f t="shared" si="30"/>
        <v>1</v>
      </c>
      <c r="S1015" s="41">
        <v>1</v>
      </c>
      <c r="T1015" s="15"/>
      <c r="U1015" s="15"/>
      <c r="V1015" s="15">
        <v>1</v>
      </c>
      <c r="W1015" s="15">
        <v>1</v>
      </c>
      <c r="X1015" s="15">
        <v>1</v>
      </c>
      <c r="Y1015" s="41">
        <v>1</v>
      </c>
      <c r="Z1015" s="41"/>
      <c r="AA1015" s="41"/>
      <c r="AB1015" s="41"/>
      <c r="AC1015" s="15"/>
      <c r="AD1015" s="15"/>
      <c r="AE1015" s="15"/>
      <c r="AF1015" s="15"/>
      <c r="AG1015" s="15"/>
      <c r="AH1015" s="15"/>
      <c r="AI1015" s="15"/>
      <c r="AJ1015" s="41"/>
      <c r="AK1015" s="15"/>
      <c r="AL1015" s="15"/>
      <c r="AM1015" s="41"/>
      <c r="AN1015" s="15"/>
      <c r="AO1015" s="15"/>
      <c r="AP1015" s="15"/>
      <c r="AQ1015" s="15"/>
      <c r="AR1015" s="15"/>
      <c r="AS1015" s="15"/>
      <c r="AT1015" s="15"/>
      <c r="AU1015" s="15"/>
      <c r="AV1015" s="15"/>
      <c r="AW1015" s="15"/>
      <c r="AX1015" s="15"/>
      <c r="AY1015" s="15"/>
      <c r="AZ1015" s="10">
        <v>1</v>
      </c>
      <c r="BA1015" t="s">
        <v>22</v>
      </c>
      <c r="BB1015" t="s">
        <v>23</v>
      </c>
      <c r="BD1015" s="39" t="str">
        <f t="shared" si="31"/>
        <v>01/341313504ABlibli Non Jabodetabek</v>
      </c>
    </row>
    <row r="1016" spans="2:58" ht="13.5" customHeight="1" x14ac:dyDescent="0.35">
      <c r="B1016" s="10" t="s">
        <v>17</v>
      </c>
      <c r="C1016" s="10" t="s">
        <v>2305</v>
      </c>
      <c r="D1016" s="10" t="s">
        <v>405</v>
      </c>
      <c r="E1016" s="10" t="s">
        <v>5816</v>
      </c>
      <c r="F1016" s="10" t="s">
        <v>411</v>
      </c>
      <c r="G1016" s="137" t="s">
        <v>9376</v>
      </c>
      <c r="H1016" s="10"/>
      <c r="I1016" s="10" t="s">
        <v>412</v>
      </c>
      <c r="J1016" s="10" t="s">
        <v>15913</v>
      </c>
      <c r="K1016" s="10" t="s">
        <v>10883</v>
      </c>
      <c r="L1016" s="98">
        <f>IFERROR(VLOOKUP($F1016&amp;$C1016,Sales!$J:$W,9,0),0)</f>
        <v>0</v>
      </c>
      <c r="M1016" s="98">
        <f>IFERROR(VLOOKUP($F1016&amp;$C1016,Sales!$J:$W,10,0),0)</f>
        <v>0</v>
      </c>
      <c r="N1016" s="98">
        <f>IFERROR(VLOOKUP($F1016&amp;$C1016,Sales!$J:$W,11,0),0)</f>
        <v>0</v>
      </c>
      <c r="O1016" s="98">
        <f>IFERROR(VLOOKUP($F1016&amp;$C1016,Sales!$J:$W,12,0),0)</f>
        <v>0</v>
      </c>
      <c r="P1016" s="98">
        <f>IFERROR(VLOOKUP($F1016&amp;$C1016,Sales!$J:$W,13,0),0)</f>
        <v>0</v>
      </c>
      <c r="Q1016" s="98">
        <f>IFERROR(VLOOKUP($F1016&amp;$C1016,Sales!$A:$H,7,0),0)</f>
        <v>0</v>
      </c>
      <c r="R1016" s="41">
        <f t="shared" si="30"/>
        <v>1</v>
      </c>
      <c r="S1016" s="41">
        <v>1</v>
      </c>
      <c r="T1016" s="15"/>
      <c r="U1016" s="15"/>
      <c r="V1016" s="15">
        <v>1</v>
      </c>
      <c r="W1016" s="15">
        <v>1</v>
      </c>
      <c r="X1016" s="15">
        <v>1</v>
      </c>
      <c r="Y1016" s="41">
        <v>1</v>
      </c>
      <c r="Z1016" s="41"/>
      <c r="AA1016" s="41"/>
      <c r="AB1016" s="41"/>
      <c r="AC1016" s="15"/>
      <c r="AD1016" s="15"/>
      <c r="AE1016" s="15"/>
      <c r="AF1016" s="15"/>
      <c r="AG1016" s="15"/>
      <c r="AH1016" s="15"/>
      <c r="AI1016" s="15"/>
      <c r="AJ1016" s="41"/>
      <c r="AK1016" s="15"/>
      <c r="AL1016" s="15"/>
      <c r="AM1016" s="41"/>
      <c r="AN1016" s="15"/>
      <c r="AO1016" s="15"/>
      <c r="AP1016" s="15"/>
      <c r="AQ1016" s="15"/>
      <c r="AR1016" s="15"/>
      <c r="AS1016" s="15"/>
      <c r="AT1016" s="15"/>
      <c r="AU1016" s="15"/>
      <c r="AV1016" s="15"/>
      <c r="AW1016" s="15"/>
      <c r="AX1016" s="15"/>
      <c r="AY1016" s="15"/>
      <c r="AZ1016" s="10">
        <v>1</v>
      </c>
      <c r="BA1016" t="s">
        <v>22</v>
      </c>
      <c r="BB1016" t="s">
        <v>23</v>
      </c>
      <c r="BD1016" s="39" t="str">
        <f t="shared" si="31"/>
        <v>01/341313503ABlibli Non Jabodetabek</v>
      </c>
    </row>
    <row r="1017" spans="2:58" ht="13.5" customHeight="1" x14ac:dyDescent="0.35">
      <c r="B1017" s="10" t="s">
        <v>17</v>
      </c>
      <c r="C1017" s="10" t="s">
        <v>2305</v>
      </c>
      <c r="D1017" s="10" t="s">
        <v>193</v>
      </c>
      <c r="E1017" s="10" t="s">
        <v>194</v>
      </c>
      <c r="F1017" s="10" t="s">
        <v>5697</v>
      </c>
      <c r="G1017" s="137" t="s">
        <v>9377</v>
      </c>
      <c r="H1017" s="10"/>
      <c r="I1017" s="10">
        <v>4987176046369</v>
      </c>
      <c r="J1017" s="10" t="s">
        <v>15914</v>
      </c>
      <c r="K1017" s="10" t="s">
        <v>10884</v>
      </c>
      <c r="L1017" s="98">
        <f>IFERROR(VLOOKUP($F1017&amp;$C1017,Sales!$J:$W,9,0),0)</f>
        <v>0</v>
      </c>
      <c r="M1017" s="98">
        <f>IFERROR(VLOOKUP($F1017&amp;$C1017,Sales!$J:$W,10,0),0)</f>
        <v>0</v>
      </c>
      <c r="N1017" s="98">
        <f>IFERROR(VLOOKUP($F1017&amp;$C1017,Sales!$J:$W,11,0),0)</f>
        <v>0</v>
      </c>
      <c r="O1017" s="98">
        <f>IFERROR(VLOOKUP($F1017&amp;$C1017,Sales!$J:$W,12,0),0)</f>
        <v>0</v>
      </c>
      <c r="P1017" s="98">
        <f>IFERROR(VLOOKUP($F1017&amp;$C1017,Sales!$J:$W,13,0),0)</f>
        <v>0</v>
      </c>
      <c r="Q1017" s="98">
        <f>IFERROR(VLOOKUP($F1017&amp;$C1017,Sales!$A:$H,7,0),0)</f>
        <v>0</v>
      </c>
      <c r="R1017" s="41">
        <f t="shared" si="30"/>
        <v>1</v>
      </c>
      <c r="S1017" s="41">
        <v>1</v>
      </c>
      <c r="T1017" s="15"/>
      <c r="U1017" s="15"/>
      <c r="V1017" s="15">
        <v>1</v>
      </c>
      <c r="W1017" s="15">
        <v>1</v>
      </c>
      <c r="X1017" s="15">
        <v>1</v>
      </c>
      <c r="Y1017" s="41">
        <v>1</v>
      </c>
      <c r="Z1017" s="41"/>
      <c r="AA1017" s="41"/>
      <c r="AB1017" s="41"/>
      <c r="AC1017" s="15"/>
      <c r="AD1017" s="15"/>
      <c r="AE1017" s="15"/>
      <c r="AF1017" s="15"/>
      <c r="AG1017" s="15"/>
      <c r="AH1017" s="15"/>
      <c r="AI1017" s="15"/>
      <c r="AJ1017" s="41"/>
      <c r="AK1017" s="15"/>
      <c r="AL1017" s="15"/>
      <c r="AM1017" s="41"/>
      <c r="AN1017" s="15"/>
      <c r="AO1017" s="15"/>
      <c r="AP1017" s="15"/>
      <c r="AQ1017" s="15"/>
      <c r="AR1017" s="15"/>
      <c r="AS1017" s="15"/>
      <c r="AT1017" s="15"/>
      <c r="AU1017" s="15"/>
      <c r="AV1017" s="15"/>
      <c r="AW1017" s="15"/>
      <c r="AX1017" s="15"/>
      <c r="AY1017" s="15"/>
      <c r="AZ1017" s="10">
        <v>1</v>
      </c>
      <c r="BA1017" t="s">
        <v>22</v>
      </c>
      <c r="BB1017" t="s">
        <v>23</v>
      </c>
      <c r="BD1017" s="39" t="str">
        <f t="shared" si="31"/>
        <v>01/244521101TBlibli Non Jabodetabek</v>
      </c>
    </row>
    <row r="1018" spans="2:58" ht="13.5" customHeight="1" x14ac:dyDescent="0.35">
      <c r="B1018" s="10" t="s">
        <v>17</v>
      </c>
      <c r="C1018" s="10" t="s">
        <v>2305</v>
      </c>
      <c r="D1018" s="10" t="s">
        <v>405</v>
      </c>
      <c r="E1018" s="10" t="s">
        <v>5816</v>
      </c>
      <c r="F1018" s="10" t="s">
        <v>414</v>
      </c>
      <c r="G1018" s="137" t="s">
        <v>9378</v>
      </c>
      <c r="H1018" s="10"/>
      <c r="I1018" s="10" t="s">
        <v>415</v>
      </c>
      <c r="J1018" s="10" t="s">
        <v>15915</v>
      </c>
      <c r="K1018" s="10" t="s">
        <v>10885</v>
      </c>
      <c r="L1018" s="98">
        <f>IFERROR(VLOOKUP($F1018&amp;$C1018,Sales!$J:$W,9,0),0)</f>
        <v>0</v>
      </c>
      <c r="M1018" s="98">
        <f>IFERROR(VLOOKUP($F1018&amp;$C1018,Sales!$J:$W,10,0),0)</f>
        <v>0</v>
      </c>
      <c r="N1018" s="98">
        <f>IFERROR(VLOOKUP($F1018&amp;$C1018,Sales!$J:$W,11,0),0)</f>
        <v>0</v>
      </c>
      <c r="O1018" s="98">
        <f>IFERROR(VLOOKUP($F1018&amp;$C1018,Sales!$J:$W,12,0),0)</f>
        <v>0</v>
      </c>
      <c r="P1018" s="98">
        <f>IFERROR(VLOOKUP($F1018&amp;$C1018,Sales!$J:$W,13,0),0)</f>
        <v>0</v>
      </c>
      <c r="Q1018" s="98">
        <f>IFERROR(VLOOKUP($F1018&amp;$C1018,Sales!$A:$H,7,0),0)</f>
        <v>0</v>
      </c>
      <c r="R1018" s="41">
        <f t="shared" si="30"/>
        <v>1</v>
      </c>
      <c r="S1018" s="41">
        <v>1</v>
      </c>
      <c r="T1018" s="15"/>
      <c r="U1018" s="15"/>
      <c r="V1018" s="15">
        <v>1</v>
      </c>
      <c r="W1018" s="15">
        <v>1</v>
      </c>
      <c r="X1018" s="15">
        <v>1</v>
      </c>
      <c r="Y1018" s="41">
        <v>1</v>
      </c>
      <c r="Z1018" s="41"/>
      <c r="AA1018" s="41"/>
      <c r="AB1018" s="41"/>
      <c r="AC1018" s="15"/>
      <c r="AD1018" s="15"/>
      <c r="AE1018" s="15"/>
      <c r="AF1018" s="15"/>
      <c r="AG1018" s="15"/>
      <c r="AH1018" s="15"/>
      <c r="AI1018" s="15"/>
      <c r="AJ1018" s="41"/>
      <c r="AK1018" s="15"/>
      <c r="AL1018" s="15"/>
      <c r="AM1018" s="41"/>
      <c r="AN1018" s="15"/>
      <c r="AO1018" s="15"/>
      <c r="AP1018" s="15"/>
      <c r="AQ1018" s="15"/>
      <c r="AR1018" s="15"/>
      <c r="AS1018" s="15"/>
      <c r="AT1018" s="15"/>
      <c r="AU1018" s="15"/>
      <c r="AV1018" s="15"/>
      <c r="AW1018" s="15"/>
      <c r="AX1018" s="15"/>
      <c r="AY1018" s="15"/>
      <c r="AZ1018" s="10">
        <v>1</v>
      </c>
      <c r="BA1018" t="s">
        <v>22</v>
      </c>
      <c r="BB1018" t="s">
        <v>23</v>
      </c>
      <c r="BD1018" s="39" t="str">
        <f t="shared" si="31"/>
        <v>01/341313502ABlibli Non Jabodetabek</v>
      </c>
    </row>
    <row r="1019" spans="2:58" ht="13.5" customHeight="1" x14ac:dyDescent="0.35">
      <c r="B1019" s="10" t="s">
        <v>17</v>
      </c>
      <c r="C1019" s="10" t="s">
        <v>2305</v>
      </c>
      <c r="D1019" s="10" t="s">
        <v>405</v>
      </c>
      <c r="E1019" s="10" t="s">
        <v>5816</v>
      </c>
      <c r="F1019" s="10" t="s">
        <v>424</v>
      </c>
      <c r="G1019" s="137" t="s">
        <v>9379</v>
      </c>
      <c r="H1019" s="10"/>
      <c r="I1019" s="10" t="s">
        <v>425</v>
      </c>
      <c r="J1019" s="10" t="s">
        <v>15916</v>
      </c>
      <c r="K1019" s="10" t="s">
        <v>10886</v>
      </c>
      <c r="L1019" s="98">
        <f>IFERROR(VLOOKUP($F1019&amp;$C1019,Sales!$J:$W,9,0),0)</f>
        <v>0</v>
      </c>
      <c r="M1019" s="98">
        <f>IFERROR(VLOOKUP($F1019&amp;$C1019,Sales!$J:$W,10,0),0)</f>
        <v>0</v>
      </c>
      <c r="N1019" s="98">
        <f>IFERROR(VLOOKUP($F1019&amp;$C1019,Sales!$J:$W,11,0),0)</f>
        <v>0</v>
      </c>
      <c r="O1019" s="98">
        <f>IFERROR(VLOOKUP($F1019&amp;$C1019,Sales!$J:$W,12,0),0)</f>
        <v>0</v>
      </c>
      <c r="P1019" s="98">
        <f>IFERROR(VLOOKUP($F1019&amp;$C1019,Sales!$J:$W,13,0),0)</f>
        <v>0</v>
      </c>
      <c r="Q1019" s="98">
        <f>IFERROR(VLOOKUP($F1019&amp;$C1019,Sales!$A:$H,7,0),0)</f>
        <v>0</v>
      </c>
      <c r="R1019" s="41">
        <f t="shared" si="30"/>
        <v>1</v>
      </c>
      <c r="S1019" s="41">
        <v>1</v>
      </c>
      <c r="T1019" s="15"/>
      <c r="U1019" s="15"/>
      <c r="V1019" s="15">
        <v>1</v>
      </c>
      <c r="W1019" s="15">
        <v>1</v>
      </c>
      <c r="X1019" s="15">
        <v>1</v>
      </c>
      <c r="Y1019" s="41">
        <v>1</v>
      </c>
      <c r="Z1019" s="41"/>
      <c r="AA1019" s="41"/>
      <c r="AB1019" s="41"/>
      <c r="AC1019" s="15"/>
      <c r="AD1019" s="15"/>
      <c r="AE1019" s="15"/>
      <c r="AF1019" s="15"/>
      <c r="AG1019" s="15"/>
      <c r="AH1019" s="15"/>
      <c r="AI1019" s="15"/>
      <c r="AJ1019" s="41"/>
      <c r="AK1019" s="15"/>
      <c r="AL1019" s="15"/>
      <c r="AM1019" s="41"/>
      <c r="AN1019" s="15"/>
      <c r="AO1019" s="15"/>
      <c r="AP1019" s="15"/>
      <c r="AQ1019" s="15"/>
      <c r="AR1019" s="15"/>
      <c r="AS1019" s="15"/>
      <c r="AT1019" s="15"/>
      <c r="AU1019" s="15"/>
      <c r="AV1019" s="15"/>
      <c r="AW1019" s="15"/>
      <c r="AX1019" s="15"/>
      <c r="AY1019" s="15"/>
      <c r="AZ1019" s="10">
        <v>1</v>
      </c>
      <c r="BA1019" t="s">
        <v>22</v>
      </c>
      <c r="BB1019" t="s">
        <v>23</v>
      </c>
      <c r="BD1019" s="39" t="str">
        <f t="shared" si="31"/>
        <v>01/341313501ABlibli Non Jabodetabek</v>
      </c>
    </row>
    <row r="1020" spans="2:58" ht="13.5" customHeight="1" x14ac:dyDescent="0.35">
      <c r="B1020" s="10" t="s">
        <v>17</v>
      </c>
      <c r="C1020" s="10" t="s">
        <v>2305</v>
      </c>
      <c r="D1020" s="10" t="s">
        <v>549</v>
      </c>
      <c r="E1020" s="10" t="s">
        <v>194</v>
      </c>
      <c r="F1020" s="10" t="s">
        <v>5788</v>
      </c>
      <c r="G1020" s="137" t="s">
        <v>9380</v>
      </c>
      <c r="H1020" s="10"/>
      <c r="I1020" s="10" t="s">
        <v>5817</v>
      </c>
      <c r="J1020" s="10" t="s">
        <v>15917</v>
      </c>
      <c r="K1020" s="10" t="s">
        <v>9381</v>
      </c>
      <c r="L1020" s="98">
        <f>IFERROR(VLOOKUP($F1020&amp;$C1020,Sales!$J:$W,9,0),0)</f>
        <v>0</v>
      </c>
      <c r="M1020" s="98">
        <f>IFERROR(VLOOKUP($F1020&amp;$C1020,Sales!$J:$W,10,0),0)</f>
        <v>0</v>
      </c>
      <c r="N1020" s="98">
        <f>IFERROR(VLOOKUP($F1020&amp;$C1020,Sales!$J:$W,11,0),0)</f>
        <v>0</v>
      </c>
      <c r="O1020" s="98">
        <f>IFERROR(VLOOKUP($F1020&amp;$C1020,Sales!$J:$W,12,0),0)</f>
        <v>0</v>
      </c>
      <c r="P1020" s="98">
        <f>IFERROR(VLOOKUP($F1020&amp;$C1020,Sales!$J:$W,13,0),0)</f>
        <v>0</v>
      </c>
      <c r="Q1020" s="98">
        <f>IFERROR(VLOOKUP($F1020&amp;$C1020,Sales!$A:$H,7,0),0)</f>
        <v>0</v>
      </c>
      <c r="R1020" s="41">
        <f t="shared" si="30"/>
        <v>0</v>
      </c>
      <c r="S1020" s="41">
        <v>0</v>
      </c>
      <c r="T1020" s="41"/>
      <c r="U1020" s="41"/>
      <c r="V1020" s="15">
        <v>0</v>
      </c>
      <c r="W1020" s="15">
        <v>0</v>
      </c>
      <c r="X1020" s="15">
        <v>0</v>
      </c>
      <c r="Y1020" s="41">
        <v>0</v>
      </c>
      <c r="Z1020" s="41"/>
      <c r="AA1020" s="41"/>
      <c r="AB1020" s="41"/>
      <c r="AC1020" s="15"/>
      <c r="AD1020" s="15"/>
      <c r="AE1020" s="15"/>
      <c r="AF1020" s="15"/>
      <c r="AG1020" s="15"/>
      <c r="AH1020" s="15"/>
      <c r="AI1020" s="15"/>
      <c r="AJ1020" s="41"/>
      <c r="AK1020" s="15"/>
      <c r="AL1020" s="41"/>
      <c r="AM1020" s="41"/>
      <c r="AN1020" s="15"/>
      <c r="AO1020" s="15"/>
      <c r="AP1020" s="15"/>
      <c r="AQ1020" s="15"/>
      <c r="AR1020" s="15"/>
      <c r="AS1020" s="15"/>
      <c r="AT1020" s="15"/>
      <c r="AU1020" s="15"/>
      <c r="AV1020" s="15"/>
      <c r="AW1020" s="15"/>
      <c r="AX1020" s="15"/>
      <c r="AY1020" s="15"/>
      <c r="AZ1020" s="10">
        <v>1</v>
      </c>
      <c r="BA1020" t="s">
        <v>22</v>
      </c>
      <c r="BB1020" t="s">
        <v>23</v>
      </c>
      <c r="BD1020" s="39" t="str">
        <f t="shared" si="31"/>
        <v>01/395129506BBlibli Non Jabodetabek</v>
      </c>
    </row>
    <row r="1021" spans="2:58" ht="13.5" customHeight="1" x14ac:dyDescent="0.35">
      <c r="B1021" s="10" t="s">
        <v>17</v>
      </c>
      <c r="C1021" s="10" t="s">
        <v>2305</v>
      </c>
      <c r="D1021" s="10" t="s">
        <v>193</v>
      </c>
      <c r="E1021" s="10" t="s">
        <v>194</v>
      </c>
      <c r="F1021" s="10" t="s">
        <v>5696</v>
      </c>
      <c r="G1021" s="137" t="s">
        <v>9382</v>
      </c>
      <c r="H1021" s="10"/>
      <c r="I1021" s="10">
        <v>4987176046352</v>
      </c>
      <c r="J1021" s="10" t="s">
        <v>15918</v>
      </c>
      <c r="K1021" s="10" t="s">
        <v>10887</v>
      </c>
      <c r="L1021" s="98">
        <f>IFERROR(VLOOKUP($F1021&amp;$C1021,Sales!$J:$W,9,0),0)</f>
        <v>0</v>
      </c>
      <c r="M1021" s="98">
        <f>IFERROR(VLOOKUP($F1021&amp;$C1021,Sales!$J:$W,10,0),0)</f>
        <v>0</v>
      </c>
      <c r="N1021" s="98">
        <f>IFERROR(VLOOKUP($F1021&amp;$C1021,Sales!$J:$W,11,0),0)</f>
        <v>0</v>
      </c>
      <c r="O1021" s="98">
        <f>IFERROR(VLOOKUP($F1021&amp;$C1021,Sales!$J:$W,12,0),0)</f>
        <v>0</v>
      </c>
      <c r="P1021" s="98">
        <f>IFERROR(VLOOKUP($F1021&amp;$C1021,Sales!$J:$W,13,0),0)</f>
        <v>0</v>
      </c>
      <c r="Q1021" s="98">
        <f>IFERROR(VLOOKUP($F1021&amp;$C1021,Sales!$A:$H,7,0),0)</f>
        <v>0</v>
      </c>
      <c r="R1021" s="41">
        <f t="shared" si="30"/>
        <v>1</v>
      </c>
      <c r="S1021" s="41">
        <v>1</v>
      </c>
      <c r="T1021" s="15"/>
      <c r="U1021" s="15"/>
      <c r="V1021" s="15">
        <v>1</v>
      </c>
      <c r="W1021" s="15">
        <v>1</v>
      </c>
      <c r="X1021" s="15">
        <v>1</v>
      </c>
      <c r="Y1021" s="41">
        <v>1</v>
      </c>
      <c r="Z1021" s="41"/>
      <c r="AA1021" s="41"/>
      <c r="AB1021" s="41"/>
      <c r="AC1021" s="15"/>
      <c r="AD1021" s="15"/>
      <c r="AE1021" s="15"/>
      <c r="AF1021" s="15"/>
      <c r="AG1021" s="15"/>
      <c r="AH1021" s="15"/>
      <c r="AI1021" s="15"/>
      <c r="AJ1021" s="41"/>
      <c r="AK1021" s="15"/>
      <c r="AL1021" s="15"/>
      <c r="AM1021" s="41"/>
      <c r="AN1021" s="15"/>
      <c r="AO1021" s="15"/>
      <c r="AP1021" s="15"/>
      <c r="AQ1021" s="15"/>
      <c r="AR1021" s="15"/>
      <c r="AS1021" s="15"/>
      <c r="AT1021" s="15"/>
      <c r="AU1021" s="15"/>
      <c r="AV1021" s="15"/>
      <c r="AW1021" s="15"/>
      <c r="AX1021" s="15"/>
      <c r="AY1021" s="15"/>
      <c r="AZ1021" s="10">
        <v>1</v>
      </c>
      <c r="BA1021" t="s">
        <v>22</v>
      </c>
      <c r="BB1021" t="s">
        <v>23</v>
      </c>
      <c r="BD1021" s="39" t="str">
        <f t="shared" si="31"/>
        <v>01/244521101SBlibli Non Jabodetabek</v>
      </c>
    </row>
    <row r="1022" spans="2:58" ht="13.5" customHeight="1" x14ac:dyDescent="0.35">
      <c r="B1022" s="10" t="s">
        <v>17</v>
      </c>
      <c r="C1022" s="10" t="s">
        <v>2305</v>
      </c>
      <c r="D1022" s="10" t="s">
        <v>119</v>
      </c>
      <c r="E1022" s="10" t="s">
        <v>120</v>
      </c>
      <c r="F1022" s="10" t="s">
        <v>139</v>
      </c>
      <c r="G1022" s="137" t="s">
        <v>9383</v>
      </c>
      <c r="H1022" s="10"/>
      <c r="I1022" s="10" t="s">
        <v>140</v>
      </c>
      <c r="J1022" s="10" t="s">
        <v>15919</v>
      </c>
      <c r="K1022" s="10" t="s">
        <v>10888</v>
      </c>
      <c r="L1022" s="98">
        <f>IFERROR(VLOOKUP($F1022&amp;$C1022,Sales!$J:$W,9,0),0)</f>
        <v>0</v>
      </c>
      <c r="M1022" s="98">
        <f>IFERROR(VLOOKUP($F1022&amp;$C1022,Sales!$J:$W,10,0),0)</f>
        <v>0</v>
      </c>
      <c r="N1022" s="98">
        <f>IFERROR(VLOOKUP($F1022&amp;$C1022,Sales!$J:$W,11,0),0)</f>
        <v>0</v>
      </c>
      <c r="O1022" s="98">
        <f>IFERROR(VLOOKUP($F1022&amp;$C1022,Sales!$J:$W,12,0),0)</f>
        <v>0</v>
      </c>
      <c r="P1022" s="98">
        <f>IFERROR(VLOOKUP($F1022&amp;$C1022,Sales!$J:$W,13,0),0)</f>
        <v>0</v>
      </c>
      <c r="Q1022" s="98">
        <f>IFERROR(VLOOKUP($F1022&amp;$C1022,Sales!$A:$H,7,0),0)</f>
        <v>0</v>
      </c>
      <c r="R1022" s="41">
        <f t="shared" si="30"/>
        <v>0</v>
      </c>
      <c r="S1022" s="41">
        <v>0</v>
      </c>
      <c r="T1022" s="41"/>
      <c r="U1022" s="41"/>
      <c r="V1022" s="15">
        <v>0</v>
      </c>
      <c r="W1022" s="15">
        <v>0</v>
      </c>
      <c r="X1022" s="15">
        <v>0</v>
      </c>
      <c r="Y1022" s="41">
        <v>0</v>
      </c>
      <c r="Z1022" s="41"/>
      <c r="AA1022" s="41"/>
      <c r="AB1022" s="41"/>
      <c r="AC1022" s="15"/>
      <c r="AD1022" s="15"/>
      <c r="AE1022" s="15"/>
      <c r="AF1022" s="15"/>
      <c r="AG1022" s="15"/>
      <c r="AH1022" s="15"/>
      <c r="AI1022" s="15"/>
      <c r="AJ1022" s="41"/>
      <c r="AK1022" s="15"/>
      <c r="AL1022" s="41"/>
      <c r="AM1022" s="41"/>
      <c r="AN1022" s="15"/>
      <c r="AO1022" s="15"/>
      <c r="AP1022" s="15"/>
      <c r="AQ1022" s="15"/>
      <c r="AR1022" s="15"/>
      <c r="AS1022" s="15"/>
      <c r="AT1022" s="15"/>
      <c r="AU1022" s="15"/>
      <c r="AV1022" s="15"/>
      <c r="AW1022" s="15"/>
      <c r="AX1022" s="15"/>
      <c r="AY1022" s="15"/>
      <c r="AZ1022" s="10">
        <v>1</v>
      </c>
      <c r="BA1022" t="s">
        <v>22</v>
      </c>
      <c r="BB1022" t="s">
        <v>23</v>
      </c>
      <c r="BD1022" s="39" t="str">
        <f t="shared" si="31"/>
        <v>01/214427001ABlibli Non Jabodetabek</v>
      </c>
    </row>
    <row r="1023" spans="2:58" ht="13.5" customHeight="1" x14ac:dyDescent="0.35">
      <c r="B1023" s="10" t="s">
        <v>17</v>
      </c>
      <c r="C1023" s="10" t="s">
        <v>2305</v>
      </c>
      <c r="D1023" s="10" t="s">
        <v>549</v>
      </c>
      <c r="E1023" s="10" t="s">
        <v>194</v>
      </c>
      <c r="F1023" s="10" t="s">
        <v>5765</v>
      </c>
      <c r="G1023" s="137" t="s">
        <v>9384</v>
      </c>
      <c r="H1023" s="10"/>
      <c r="I1023" s="10" t="s">
        <v>5818</v>
      </c>
      <c r="J1023" s="10" t="s">
        <v>15920</v>
      </c>
      <c r="K1023" s="10" t="s">
        <v>9385</v>
      </c>
      <c r="L1023" s="98">
        <f>IFERROR(VLOOKUP($F1023&amp;$C1023,Sales!$J:$W,9,0),0)</f>
        <v>0</v>
      </c>
      <c r="M1023" s="98">
        <f>IFERROR(VLOOKUP($F1023&amp;$C1023,Sales!$J:$W,10,0),0)</f>
        <v>0</v>
      </c>
      <c r="N1023" s="98">
        <f>IFERROR(VLOOKUP($F1023&amp;$C1023,Sales!$J:$W,11,0),0)</f>
        <v>0</v>
      </c>
      <c r="O1023" s="98">
        <f>IFERROR(VLOOKUP($F1023&amp;$C1023,Sales!$J:$W,12,0),0)</f>
        <v>0</v>
      </c>
      <c r="P1023" s="98">
        <f>IFERROR(VLOOKUP($F1023&amp;$C1023,Sales!$J:$W,13,0),0)</f>
        <v>0</v>
      </c>
      <c r="Q1023" s="98">
        <f>IFERROR(VLOOKUP($F1023&amp;$C1023,Sales!$A:$H,7,0),0)</f>
        <v>0</v>
      </c>
      <c r="R1023" s="41">
        <f t="shared" si="30"/>
        <v>0.2</v>
      </c>
      <c r="S1023" s="41">
        <v>1</v>
      </c>
      <c r="T1023" s="15"/>
      <c r="U1023" s="15"/>
      <c r="V1023" s="15">
        <v>0</v>
      </c>
      <c r="W1023" s="15">
        <v>0</v>
      </c>
      <c r="X1023" s="15">
        <v>0</v>
      </c>
      <c r="Y1023" s="41">
        <v>0</v>
      </c>
      <c r="Z1023" s="41"/>
      <c r="AA1023" s="41"/>
      <c r="AB1023" s="41"/>
      <c r="AC1023" s="15"/>
      <c r="AD1023" s="15"/>
      <c r="AE1023" s="15"/>
      <c r="AF1023" s="15"/>
      <c r="AG1023" s="15"/>
      <c r="AH1023" s="15"/>
      <c r="AI1023" s="15"/>
      <c r="AJ1023" s="41"/>
      <c r="AK1023" s="15"/>
      <c r="AL1023" s="15"/>
      <c r="AM1023" s="41"/>
      <c r="AN1023" s="15"/>
      <c r="AO1023" s="15"/>
      <c r="AP1023" s="15"/>
      <c r="AQ1023" s="15"/>
      <c r="AR1023" s="15"/>
      <c r="AS1023" s="15"/>
      <c r="AT1023" s="15"/>
      <c r="AU1023" s="15"/>
      <c r="AV1023" s="15"/>
      <c r="AW1023" s="15"/>
      <c r="AX1023" s="15"/>
      <c r="AY1023" s="15"/>
      <c r="AZ1023" s="10">
        <v>1</v>
      </c>
      <c r="BA1023" t="s">
        <v>22</v>
      </c>
      <c r="BB1023" t="s">
        <v>23</v>
      </c>
      <c r="BD1023" s="39" t="str">
        <f t="shared" si="31"/>
        <v>01/395129506DBlibli Non Jabodetabek</v>
      </c>
    </row>
    <row r="1024" spans="2:58" ht="13.5" customHeight="1" x14ac:dyDescent="0.35">
      <c r="B1024" s="10" t="s">
        <v>17</v>
      </c>
      <c r="C1024" s="10" t="s">
        <v>2305</v>
      </c>
      <c r="D1024" s="10" t="s">
        <v>549</v>
      </c>
      <c r="E1024" s="10" t="s">
        <v>194</v>
      </c>
      <c r="F1024" s="10" t="s">
        <v>595</v>
      </c>
      <c r="G1024" s="137" t="s">
        <v>9386</v>
      </c>
      <c r="H1024" s="10"/>
      <c r="I1024" s="10" t="s">
        <v>596</v>
      </c>
      <c r="J1024" s="10" t="s">
        <v>15921</v>
      </c>
      <c r="K1024" s="10" t="s">
        <v>9387</v>
      </c>
      <c r="L1024" s="98">
        <f>IFERROR(VLOOKUP($F1024&amp;$C1024,Sales!$J:$W,9,0),0)</f>
        <v>0</v>
      </c>
      <c r="M1024" s="98">
        <f>IFERROR(VLOOKUP($F1024&amp;$C1024,Sales!$J:$W,10,0),0)</f>
        <v>0</v>
      </c>
      <c r="N1024" s="98">
        <f>IFERROR(VLOOKUP($F1024&amp;$C1024,Sales!$J:$W,11,0),0)</f>
        <v>0</v>
      </c>
      <c r="O1024" s="98">
        <f>IFERROR(VLOOKUP($F1024&amp;$C1024,Sales!$J:$W,12,0),0)</f>
        <v>0</v>
      </c>
      <c r="P1024" s="98">
        <f>IFERROR(VLOOKUP($F1024&amp;$C1024,Sales!$J:$W,13,0),0)</f>
        <v>0</v>
      </c>
      <c r="Q1024" s="98">
        <f>IFERROR(VLOOKUP($F1024&amp;$C1024,Sales!$A:$H,7,0),0)</f>
        <v>0</v>
      </c>
      <c r="R1024" s="41">
        <f t="shared" si="30"/>
        <v>1</v>
      </c>
      <c r="S1024" s="41">
        <v>1</v>
      </c>
      <c r="T1024" s="15"/>
      <c r="U1024" s="15"/>
      <c r="V1024" s="15">
        <v>1</v>
      </c>
      <c r="W1024" s="15">
        <v>1</v>
      </c>
      <c r="X1024" s="15">
        <v>1</v>
      </c>
      <c r="Y1024" s="41">
        <v>1</v>
      </c>
      <c r="Z1024" s="41"/>
      <c r="AA1024" s="41"/>
      <c r="AB1024" s="41"/>
      <c r="AC1024" s="15"/>
      <c r="AD1024" s="15"/>
      <c r="AE1024" s="15"/>
      <c r="AF1024" s="15"/>
      <c r="AG1024" s="15"/>
      <c r="AH1024" s="15"/>
      <c r="AI1024" s="15"/>
      <c r="AJ1024" s="41"/>
      <c r="AK1024" s="15"/>
      <c r="AL1024" s="15"/>
      <c r="AM1024" s="41"/>
      <c r="AN1024" s="15"/>
      <c r="AO1024" s="15"/>
      <c r="AP1024" s="15"/>
      <c r="AQ1024" s="15"/>
      <c r="AR1024" s="15"/>
      <c r="AS1024" s="15"/>
      <c r="AT1024" s="15"/>
      <c r="AU1024" s="15"/>
      <c r="AV1024" s="15"/>
      <c r="AW1024" s="15"/>
      <c r="AX1024" s="15"/>
      <c r="AY1024" s="15"/>
      <c r="AZ1024" s="10">
        <v>1</v>
      </c>
      <c r="BA1024" t="s">
        <v>22</v>
      </c>
      <c r="BB1024" t="s">
        <v>23</v>
      </c>
      <c r="BD1024" s="39" t="str">
        <f t="shared" si="31"/>
        <v>01/245121101TBlibli Non Jabodetabek</v>
      </c>
    </row>
    <row r="1025" spans="2:58" ht="13.5" customHeight="1" x14ac:dyDescent="0.35">
      <c r="B1025" s="10" t="s">
        <v>17</v>
      </c>
      <c r="C1025" s="10" t="s">
        <v>2305</v>
      </c>
      <c r="D1025" s="10" t="s">
        <v>549</v>
      </c>
      <c r="E1025" s="10" t="s">
        <v>194</v>
      </c>
      <c r="F1025" s="10" t="s">
        <v>623</v>
      </c>
      <c r="G1025" s="137" t="s">
        <v>9388</v>
      </c>
      <c r="H1025" s="10"/>
      <c r="I1025" s="10" t="s">
        <v>624</v>
      </c>
      <c r="J1025" s="10" t="s">
        <v>15922</v>
      </c>
      <c r="K1025" s="10" t="s">
        <v>9389</v>
      </c>
      <c r="L1025" s="98">
        <f>IFERROR(VLOOKUP($F1025&amp;$C1025,Sales!$J:$W,9,0),0)</f>
        <v>0</v>
      </c>
      <c r="M1025" s="98">
        <f>IFERROR(VLOOKUP($F1025&amp;$C1025,Sales!$J:$W,10,0),0)</f>
        <v>0</v>
      </c>
      <c r="N1025" s="98">
        <f>IFERROR(VLOOKUP($F1025&amp;$C1025,Sales!$J:$W,11,0),0)</f>
        <v>0</v>
      </c>
      <c r="O1025" s="98">
        <f>IFERROR(VLOOKUP($F1025&amp;$C1025,Sales!$J:$W,12,0),0)</f>
        <v>0</v>
      </c>
      <c r="P1025" s="98">
        <f>IFERROR(VLOOKUP($F1025&amp;$C1025,Sales!$J:$W,13,0),0)</f>
        <v>0</v>
      </c>
      <c r="Q1025" s="98">
        <f>IFERROR(VLOOKUP($F1025&amp;$C1025,Sales!$A:$H,7,0),0)</f>
        <v>0</v>
      </c>
      <c r="R1025" s="41" t="str">
        <f t="shared" si="30"/>
        <v>ERROR</v>
      </c>
      <c r="S1025" s="15"/>
      <c r="T1025" s="15"/>
      <c r="U1025" s="15"/>
      <c r="V1025" s="15"/>
      <c r="W1025" s="15"/>
      <c r="X1025" s="15"/>
      <c r="Y1025" s="41"/>
      <c r="Z1025" s="41"/>
      <c r="AA1025" s="41"/>
      <c r="AB1025" s="41"/>
      <c r="AC1025" s="15"/>
      <c r="AD1025" s="15"/>
      <c r="AE1025" s="15"/>
      <c r="AF1025" s="15"/>
      <c r="AG1025" s="15"/>
      <c r="AH1025" s="15"/>
      <c r="AI1025" s="15"/>
      <c r="AJ1025" s="41"/>
      <c r="AK1025" s="15"/>
      <c r="AL1025" s="15"/>
      <c r="AM1025" s="15"/>
      <c r="AN1025" s="15"/>
      <c r="AO1025" s="15"/>
      <c r="AP1025" s="15"/>
      <c r="AQ1025" s="15"/>
      <c r="AR1025" s="15"/>
      <c r="AS1025" s="15"/>
      <c r="AT1025" s="15"/>
      <c r="AU1025" s="15"/>
      <c r="AV1025" s="15"/>
      <c r="AW1025" s="15"/>
      <c r="AX1025" s="15"/>
      <c r="AY1025" s="15"/>
      <c r="AZ1025" s="10">
        <v>1</v>
      </c>
      <c r="BA1025" t="s">
        <v>22</v>
      </c>
      <c r="BB1025" t="s">
        <v>88</v>
      </c>
      <c r="BD1025" s="39" t="str">
        <f t="shared" si="31"/>
        <v>01/245121114NBlibli Non Jabodetabek</v>
      </c>
      <c r="BE1025" s="1">
        <v>44967</v>
      </c>
      <c r="BF1025" t="s">
        <v>14073</v>
      </c>
    </row>
    <row r="1026" spans="2:58" ht="13.5" customHeight="1" x14ac:dyDescent="0.35">
      <c r="B1026" s="10" t="s">
        <v>17</v>
      </c>
      <c r="C1026" s="10" t="s">
        <v>2305</v>
      </c>
      <c r="D1026" s="10" t="s">
        <v>549</v>
      </c>
      <c r="E1026" s="10" t="s">
        <v>194</v>
      </c>
      <c r="F1026" s="10" t="s">
        <v>591</v>
      </c>
      <c r="G1026" s="137" t="s">
        <v>9390</v>
      </c>
      <c r="H1026" s="10"/>
      <c r="I1026" s="10" t="s">
        <v>592</v>
      </c>
      <c r="J1026" s="10" t="s">
        <v>15923</v>
      </c>
      <c r="K1026" s="10" t="s">
        <v>9391</v>
      </c>
      <c r="L1026" s="98">
        <f>IFERROR(VLOOKUP($F1026&amp;$C1026,Sales!$J:$W,9,0),0)</f>
        <v>0</v>
      </c>
      <c r="M1026" s="98">
        <f>IFERROR(VLOOKUP($F1026&amp;$C1026,Sales!$J:$W,10,0),0)</f>
        <v>0</v>
      </c>
      <c r="N1026" s="98">
        <f>IFERROR(VLOOKUP($F1026&amp;$C1026,Sales!$J:$W,11,0),0)</f>
        <v>0</v>
      </c>
      <c r="O1026" s="98">
        <f>IFERROR(VLOOKUP($F1026&amp;$C1026,Sales!$J:$W,12,0),0)</f>
        <v>0</v>
      </c>
      <c r="P1026" s="98">
        <f>IFERROR(VLOOKUP($F1026&amp;$C1026,Sales!$J:$W,13,0),0)</f>
        <v>0</v>
      </c>
      <c r="Q1026" s="98">
        <f>IFERROR(VLOOKUP($F1026&amp;$C1026,Sales!$A:$H,7,0),0)</f>
        <v>0</v>
      </c>
      <c r="R1026" s="41">
        <f t="shared" si="30"/>
        <v>0</v>
      </c>
      <c r="S1026" s="41">
        <v>0</v>
      </c>
      <c r="T1026" s="41"/>
      <c r="U1026" s="15"/>
      <c r="V1026" s="15">
        <v>0</v>
      </c>
      <c r="W1026" s="15">
        <v>0</v>
      </c>
      <c r="X1026" s="15">
        <v>0</v>
      </c>
      <c r="Y1026" s="41">
        <v>0</v>
      </c>
      <c r="Z1026" s="41"/>
      <c r="AA1026" s="41"/>
      <c r="AB1026" s="41"/>
      <c r="AC1026" s="15"/>
      <c r="AD1026" s="15"/>
      <c r="AE1026" s="15"/>
      <c r="AF1026" s="15"/>
      <c r="AG1026" s="15"/>
      <c r="AH1026" s="15"/>
      <c r="AI1026" s="15"/>
      <c r="AJ1026" s="41"/>
      <c r="AK1026" s="15"/>
      <c r="AL1026" s="15"/>
      <c r="AM1026" s="41"/>
      <c r="AN1026" s="15"/>
      <c r="AO1026" s="15"/>
      <c r="AP1026" s="15"/>
      <c r="AQ1026" s="15"/>
      <c r="AR1026" s="15"/>
      <c r="AS1026" s="15"/>
      <c r="AT1026" s="15"/>
      <c r="AU1026" s="15"/>
      <c r="AV1026" s="15"/>
      <c r="AW1026" s="15"/>
      <c r="AX1026" s="15"/>
      <c r="AY1026" s="15"/>
      <c r="AZ1026" s="10">
        <v>1</v>
      </c>
      <c r="BA1026" t="s">
        <v>22</v>
      </c>
      <c r="BB1026" t="s">
        <v>23</v>
      </c>
      <c r="BD1026" s="39" t="str">
        <f t="shared" si="31"/>
        <v>01/245121114OBlibli Non Jabodetabek</v>
      </c>
    </row>
    <row r="1027" spans="2:58" ht="13.5" customHeight="1" x14ac:dyDescent="0.35">
      <c r="B1027" s="10" t="s">
        <v>17</v>
      </c>
      <c r="C1027" s="10" t="s">
        <v>2305</v>
      </c>
      <c r="D1027" s="10" t="s">
        <v>549</v>
      </c>
      <c r="E1027" s="10" t="s">
        <v>194</v>
      </c>
      <c r="F1027" s="10" t="s">
        <v>621</v>
      </c>
      <c r="G1027" s="137" t="s">
        <v>9392</v>
      </c>
      <c r="H1027" s="10"/>
      <c r="I1027" s="10" t="s">
        <v>622</v>
      </c>
      <c r="J1027" s="10" t="s">
        <v>15924</v>
      </c>
      <c r="K1027" s="10" t="s">
        <v>9393</v>
      </c>
      <c r="L1027" s="98">
        <f>IFERROR(VLOOKUP($F1027&amp;$C1027,Sales!$J:$W,9,0),0)</f>
        <v>0</v>
      </c>
      <c r="M1027" s="98">
        <f>IFERROR(VLOOKUP($F1027&amp;$C1027,Sales!$J:$W,10,0),0)</f>
        <v>0</v>
      </c>
      <c r="N1027" s="98">
        <f>IFERROR(VLOOKUP($F1027&amp;$C1027,Sales!$J:$W,11,0),0)</f>
        <v>0</v>
      </c>
      <c r="O1027" s="98">
        <f>IFERROR(VLOOKUP($F1027&amp;$C1027,Sales!$J:$W,12,0),0)</f>
        <v>0</v>
      </c>
      <c r="P1027" s="98">
        <f>IFERROR(VLOOKUP($F1027&amp;$C1027,Sales!$J:$W,13,0),0)</f>
        <v>0</v>
      </c>
      <c r="Q1027" s="98">
        <f>IFERROR(VLOOKUP($F1027&amp;$C1027,Sales!$A:$H,7,0),0)</f>
        <v>0</v>
      </c>
      <c r="R1027" s="41">
        <f t="shared" si="30"/>
        <v>0</v>
      </c>
      <c r="S1027" s="41">
        <v>0</v>
      </c>
      <c r="T1027" s="41"/>
      <c r="U1027" s="41"/>
      <c r="V1027" s="15">
        <v>0</v>
      </c>
      <c r="W1027" s="15">
        <v>0</v>
      </c>
      <c r="X1027" s="15">
        <v>0</v>
      </c>
      <c r="Y1027" s="41">
        <v>0</v>
      </c>
      <c r="Z1027" s="41"/>
      <c r="AA1027" s="41"/>
      <c r="AB1027" s="41"/>
      <c r="AC1027" s="15"/>
      <c r="AD1027" s="15"/>
      <c r="AE1027" s="15"/>
      <c r="AF1027" s="15"/>
      <c r="AG1027" s="15"/>
      <c r="AH1027" s="15"/>
      <c r="AI1027" s="15"/>
      <c r="AJ1027" s="41"/>
      <c r="AK1027" s="15"/>
      <c r="AL1027" s="41"/>
      <c r="AM1027" s="41"/>
      <c r="AN1027" s="15"/>
      <c r="AO1027" s="15"/>
      <c r="AP1027" s="15"/>
      <c r="AQ1027" s="15"/>
      <c r="AR1027" s="15"/>
      <c r="AS1027" s="15"/>
      <c r="AT1027" s="15"/>
      <c r="AU1027" s="15"/>
      <c r="AV1027" s="15"/>
      <c r="AW1027" s="15"/>
      <c r="AX1027" s="15"/>
      <c r="AY1027" s="15"/>
      <c r="AZ1027" s="10">
        <v>1</v>
      </c>
      <c r="BA1027" t="s">
        <v>22</v>
      </c>
      <c r="BB1027" t="s">
        <v>23</v>
      </c>
      <c r="BD1027" s="39" t="str">
        <f t="shared" si="31"/>
        <v>01/245121114QBlibli Non Jabodetabek</v>
      </c>
    </row>
    <row r="1028" spans="2:58" ht="13.5" customHeight="1" x14ac:dyDescent="0.35">
      <c r="B1028" s="10" t="s">
        <v>17</v>
      </c>
      <c r="C1028" s="10" t="s">
        <v>2305</v>
      </c>
      <c r="D1028" s="10" t="s">
        <v>549</v>
      </c>
      <c r="E1028" s="10" t="s">
        <v>194</v>
      </c>
      <c r="F1028" s="10" t="s">
        <v>3549</v>
      </c>
      <c r="G1028" s="137" t="s">
        <v>9394</v>
      </c>
      <c r="H1028" s="10"/>
      <c r="I1028" s="10">
        <v>4902430782210</v>
      </c>
      <c r="J1028" s="10" t="s">
        <v>15925</v>
      </c>
      <c r="K1028" s="10" t="s">
        <v>10889</v>
      </c>
      <c r="L1028" s="98">
        <f>IFERROR(VLOOKUP($F1028&amp;$C1028,Sales!$J:$W,9,0),0)</f>
        <v>0</v>
      </c>
      <c r="M1028" s="98">
        <f>IFERROR(VLOOKUP($F1028&amp;$C1028,Sales!$J:$W,10,0),0)</f>
        <v>0</v>
      </c>
      <c r="N1028" s="98">
        <f>IFERROR(VLOOKUP($F1028&amp;$C1028,Sales!$J:$W,11,0),0)</f>
        <v>0</v>
      </c>
      <c r="O1028" s="98">
        <f>IFERROR(VLOOKUP($F1028&amp;$C1028,Sales!$J:$W,12,0),0)</f>
        <v>0</v>
      </c>
      <c r="P1028" s="98">
        <f>IFERROR(VLOOKUP($F1028&amp;$C1028,Sales!$J:$W,13,0),0)</f>
        <v>0</v>
      </c>
      <c r="Q1028" s="98">
        <f>IFERROR(VLOOKUP($F1028&amp;$C1028,Sales!$A:$H,7,0),0)</f>
        <v>0</v>
      </c>
      <c r="R1028" s="41">
        <f t="shared" ref="R1028:R1091" si="32">IFERROR(AVERAGE($S1028:$AW1028),"ERROR")</f>
        <v>1</v>
      </c>
      <c r="S1028" s="41">
        <v>1</v>
      </c>
      <c r="T1028" s="15"/>
      <c r="U1028" s="15"/>
      <c r="V1028" s="15">
        <v>1</v>
      </c>
      <c r="W1028" s="15">
        <v>1</v>
      </c>
      <c r="X1028" s="15">
        <v>1</v>
      </c>
      <c r="Y1028" s="41">
        <v>1</v>
      </c>
      <c r="Z1028" s="41"/>
      <c r="AA1028" s="41"/>
      <c r="AB1028" s="41"/>
      <c r="AC1028" s="15"/>
      <c r="AD1028" s="15"/>
      <c r="AE1028" s="15"/>
      <c r="AF1028" s="15"/>
      <c r="AG1028" s="15"/>
      <c r="AH1028" s="15"/>
      <c r="AI1028" s="15"/>
      <c r="AJ1028" s="41"/>
      <c r="AK1028" s="15"/>
      <c r="AL1028" s="15"/>
      <c r="AM1028" s="41"/>
      <c r="AN1028" s="15"/>
      <c r="AO1028" s="15"/>
      <c r="AP1028" s="15"/>
      <c r="AQ1028" s="15"/>
      <c r="AR1028" s="15"/>
      <c r="AS1028" s="15"/>
      <c r="AT1028" s="15"/>
      <c r="AU1028" s="15"/>
      <c r="AV1028" s="15"/>
      <c r="AW1028" s="15"/>
      <c r="AX1028" s="15"/>
      <c r="AY1028" s="15"/>
      <c r="AZ1028" s="10">
        <v>1</v>
      </c>
      <c r="BA1028" t="s">
        <v>22</v>
      </c>
      <c r="BB1028" t="s">
        <v>23</v>
      </c>
      <c r="BD1028" s="39" t="str">
        <f t="shared" ref="BD1028:BD1091" si="33">F1028&amp;C1028</f>
        <v>01/245121103MBlibli Non Jabodetabek</v>
      </c>
    </row>
    <row r="1029" spans="2:58" ht="13.5" customHeight="1" x14ac:dyDescent="0.35">
      <c r="B1029" s="10" t="s">
        <v>17</v>
      </c>
      <c r="C1029" s="10" t="s">
        <v>2305</v>
      </c>
      <c r="D1029" s="10" t="s">
        <v>65</v>
      </c>
      <c r="E1029" s="10" t="s">
        <v>66</v>
      </c>
      <c r="F1029" s="10" t="s">
        <v>4144</v>
      </c>
      <c r="G1029" s="137" t="s">
        <v>9395</v>
      </c>
      <c r="H1029" s="10"/>
      <c r="I1029" s="10">
        <v>4902430844765</v>
      </c>
      <c r="J1029" s="10" t="s">
        <v>15926</v>
      </c>
      <c r="K1029" s="10" t="s">
        <v>9396</v>
      </c>
      <c r="L1029" s="98">
        <f>IFERROR(VLOOKUP($F1029&amp;$C1029,Sales!$J:$W,9,0),0)</f>
        <v>0</v>
      </c>
      <c r="M1029" s="98">
        <f>IFERROR(VLOOKUP($F1029&amp;$C1029,Sales!$J:$W,10,0),0)</f>
        <v>0</v>
      </c>
      <c r="N1029" s="98">
        <f>IFERROR(VLOOKUP($F1029&amp;$C1029,Sales!$J:$W,11,0),0)</f>
        <v>0</v>
      </c>
      <c r="O1029" s="98">
        <f>IFERROR(VLOOKUP($F1029&amp;$C1029,Sales!$J:$W,12,0),0)</f>
        <v>0</v>
      </c>
      <c r="P1029" s="98">
        <f>IFERROR(VLOOKUP($F1029&amp;$C1029,Sales!$J:$W,13,0),0)</f>
        <v>0</v>
      </c>
      <c r="Q1029" s="98">
        <f>IFERROR(VLOOKUP($F1029&amp;$C1029,Sales!$A:$H,7,0),0)</f>
        <v>0</v>
      </c>
      <c r="R1029" s="41">
        <f t="shared" si="32"/>
        <v>1</v>
      </c>
      <c r="S1029" s="41">
        <v>1</v>
      </c>
      <c r="T1029" s="15"/>
      <c r="U1029" s="15"/>
      <c r="V1029" s="15">
        <v>1</v>
      </c>
      <c r="W1029" s="15">
        <v>1</v>
      </c>
      <c r="X1029" s="15">
        <v>1</v>
      </c>
      <c r="Y1029" s="41">
        <v>1</v>
      </c>
      <c r="Z1029" s="41"/>
      <c r="AA1029" s="41"/>
      <c r="AB1029" s="41"/>
      <c r="AC1029" s="15"/>
      <c r="AD1029" s="15"/>
      <c r="AE1029" s="15"/>
      <c r="AF1029" s="15"/>
      <c r="AG1029" s="15"/>
      <c r="AH1029" s="15"/>
      <c r="AI1029" s="15"/>
      <c r="AJ1029" s="41"/>
      <c r="AK1029" s="15"/>
      <c r="AL1029" s="15"/>
      <c r="AM1029" s="41"/>
      <c r="AN1029" s="15"/>
      <c r="AO1029" s="15"/>
      <c r="AP1029" s="15"/>
      <c r="AQ1029" s="15"/>
      <c r="AR1029" s="15"/>
      <c r="AS1029" s="15"/>
      <c r="AT1029" s="15"/>
      <c r="AU1029" s="15"/>
      <c r="AV1029" s="15"/>
      <c r="AW1029" s="15"/>
      <c r="AX1029" s="15"/>
      <c r="AY1029" s="15"/>
      <c r="AZ1029" s="10">
        <v>1</v>
      </c>
      <c r="BA1029" t="s">
        <v>22</v>
      </c>
      <c r="BB1029" t="s">
        <v>23</v>
      </c>
      <c r="BD1029" s="39" t="str">
        <f t="shared" si="33"/>
        <v>01/326127306LBlibli Non Jabodetabek</v>
      </c>
    </row>
    <row r="1030" spans="2:58" ht="13.5" customHeight="1" x14ac:dyDescent="0.35">
      <c r="B1030" s="10" t="s">
        <v>17</v>
      </c>
      <c r="C1030" s="10" t="s">
        <v>2305</v>
      </c>
      <c r="D1030" s="10" t="s">
        <v>65</v>
      </c>
      <c r="E1030" s="10" t="s">
        <v>66</v>
      </c>
      <c r="F1030" s="10" t="s">
        <v>2626</v>
      </c>
      <c r="G1030" s="137" t="s">
        <v>9397</v>
      </c>
      <c r="H1030" s="10"/>
      <c r="I1030" s="10" t="s">
        <v>6485</v>
      </c>
      <c r="J1030" s="10" t="s">
        <v>15927</v>
      </c>
      <c r="K1030" s="10" t="s">
        <v>9398</v>
      </c>
      <c r="L1030" s="98">
        <f>IFERROR(VLOOKUP($F1030&amp;$C1030,Sales!$J:$W,9,0),0)</f>
        <v>0</v>
      </c>
      <c r="M1030" s="98">
        <f>IFERROR(VLOOKUP($F1030&amp;$C1030,Sales!$J:$W,10,0),0)</f>
        <v>0</v>
      </c>
      <c r="N1030" s="98">
        <f>IFERROR(VLOOKUP($F1030&amp;$C1030,Sales!$J:$W,11,0),0)</f>
        <v>0</v>
      </c>
      <c r="O1030" s="98">
        <f>IFERROR(VLOOKUP($F1030&amp;$C1030,Sales!$J:$W,12,0),0)</f>
        <v>0</v>
      </c>
      <c r="P1030" s="98">
        <f>IFERROR(VLOOKUP($F1030&amp;$C1030,Sales!$J:$W,13,0),0)</f>
        <v>0</v>
      </c>
      <c r="Q1030" s="98">
        <f>IFERROR(VLOOKUP($F1030&amp;$C1030,Sales!$A:$H,7,0),0)</f>
        <v>0</v>
      </c>
      <c r="R1030" s="41" t="str">
        <f t="shared" si="32"/>
        <v>ERROR</v>
      </c>
      <c r="S1030" s="15"/>
      <c r="T1030" s="15"/>
      <c r="U1030" s="15"/>
      <c r="V1030" s="15"/>
      <c r="W1030" s="15"/>
      <c r="X1030" s="15"/>
      <c r="Y1030" s="41"/>
      <c r="Z1030" s="41"/>
      <c r="AA1030" s="41"/>
      <c r="AB1030" s="41"/>
      <c r="AC1030" s="15"/>
      <c r="AD1030" s="15"/>
      <c r="AE1030" s="15"/>
      <c r="AF1030" s="15"/>
      <c r="AG1030" s="15"/>
      <c r="AH1030" s="15"/>
      <c r="AI1030" s="15"/>
      <c r="AJ1030" s="41"/>
      <c r="AK1030" s="15"/>
      <c r="AL1030" s="15"/>
      <c r="AM1030" s="15"/>
      <c r="AN1030" s="15"/>
      <c r="AO1030" s="15"/>
      <c r="AP1030" s="15"/>
      <c r="AQ1030" s="15"/>
      <c r="AR1030" s="15"/>
      <c r="AS1030" s="15"/>
      <c r="AT1030" s="15"/>
      <c r="AU1030" s="15"/>
      <c r="AV1030" s="15"/>
      <c r="AW1030" s="15"/>
      <c r="AX1030" s="15"/>
      <c r="AY1030" s="15"/>
      <c r="AZ1030" s="10">
        <v>1</v>
      </c>
      <c r="BA1030" t="s">
        <v>22</v>
      </c>
      <c r="BB1030" t="s">
        <v>88</v>
      </c>
      <c r="BD1030" s="39" t="str">
        <f t="shared" si="33"/>
        <v>01/326127306CBlibli Non Jabodetabek</v>
      </c>
      <c r="BE1030" s="1">
        <v>44967</v>
      </c>
      <c r="BF1030" t="s">
        <v>14073</v>
      </c>
    </row>
    <row r="1031" spans="2:58" ht="13.5" customHeight="1" x14ac:dyDescent="0.35">
      <c r="B1031" s="10" t="s">
        <v>17</v>
      </c>
      <c r="C1031" s="10" t="s">
        <v>2305</v>
      </c>
      <c r="D1031" s="10" t="s">
        <v>65</v>
      </c>
      <c r="E1031" s="10" t="s">
        <v>66</v>
      </c>
      <c r="F1031" s="10" t="s">
        <v>923</v>
      </c>
      <c r="G1031" s="137" t="s">
        <v>9399</v>
      </c>
      <c r="H1031" s="10"/>
      <c r="I1031" s="10" t="s">
        <v>924</v>
      </c>
      <c r="J1031" s="10" t="s">
        <v>15928</v>
      </c>
      <c r="K1031" s="10" t="s">
        <v>9400</v>
      </c>
      <c r="L1031" s="98">
        <f>IFERROR(VLOOKUP($F1031&amp;$C1031,Sales!$J:$W,9,0),0)</f>
        <v>0</v>
      </c>
      <c r="M1031" s="98">
        <f>IFERROR(VLOOKUP($F1031&amp;$C1031,Sales!$J:$W,10,0),0)</f>
        <v>0</v>
      </c>
      <c r="N1031" s="98">
        <f>IFERROR(VLOOKUP($F1031&amp;$C1031,Sales!$J:$W,11,0),0)</f>
        <v>0</v>
      </c>
      <c r="O1031" s="98">
        <f>IFERROR(VLOOKUP($F1031&amp;$C1031,Sales!$J:$W,12,0),0)</f>
        <v>0</v>
      </c>
      <c r="P1031" s="98">
        <f>IFERROR(VLOOKUP($F1031&amp;$C1031,Sales!$J:$W,13,0),0)</f>
        <v>0</v>
      </c>
      <c r="Q1031" s="98">
        <f>IFERROR(VLOOKUP($F1031&amp;$C1031,Sales!$A:$H,7,0),0)</f>
        <v>0</v>
      </c>
      <c r="R1031" s="41" t="str">
        <f t="shared" si="32"/>
        <v>ERROR</v>
      </c>
      <c r="S1031" s="15"/>
      <c r="T1031" s="15"/>
      <c r="U1031" s="15"/>
      <c r="V1031" s="15"/>
      <c r="W1031" s="15"/>
      <c r="X1031" s="15"/>
      <c r="Y1031" s="41"/>
      <c r="Z1031" s="41"/>
      <c r="AA1031" s="41"/>
      <c r="AB1031" s="41"/>
      <c r="AC1031" s="15"/>
      <c r="AD1031" s="15"/>
      <c r="AE1031" s="15"/>
      <c r="AF1031" s="15"/>
      <c r="AG1031" s="15"/>
      <c r="AH1031" s="15"/>
      <c r="AI1031" s="15"/>
      <c r="AJ1031" s="41"/>
      <c r="AK1031" s="15"/>
      <c r="AL1031" s="15"/>
      <c r="AM1031" s="15"/>
      <c r="AN1031" s="15"/>
      <c r="AO1031" s="15"/>
      <c r="AP1031" s="15"/>
      <c r="AQ1031" s="15"/>
      <c r="AR1031" s="15"/>
      <c r="AS1031" s="15"/>
      <c r="AT1031" s="15"/>
      <c r="AU1031" s="15"/>
      <c r="AV1031" s="15"/>
      <c r="AW1031" s="15"/>
      <c r="AX1031" s="15"/>
      <c r="AY1031" s="15"/>
      <c r="AZ1031" s="10">
        <v>1</v>
      </c>
      <c r="BA1031" t="s">
        <v>22</v>
      </c>
      <c r="BB1031" t="s">
        <v>88</v>
      </c>
      <c r="BD1031" s="39" t="str">
        <f t="shared" si="33"/>
        <v>01/326127306GBlibli Non Jabodetabek</v>
      </c>
    </row>
    <row r="1032" spans="2:58" ht="13.5" customHeight="1" x14ac:dyDescent="0.35">
      <c r="B1032" s="10" t="s">
        <v>17</v>
      </c>
      <c r="C1032" s="10" t="s">
        <v>2305</v>
      </c>
      <c r="D1032" s="10" t="s">
        <v>549</v>
      </c>
      <c r="E1032" s="10" t="s">
        <v>194</v>
      </c>
      <c r="F1032" s="10" t="s">
        <v>552</v>
      </c>
      <c r="G1032" s="137" t="s">
        <v>9401</v>
      </c>
      <c r="H1032" s="10"/>
      <c r="I1032" s="10" t="s">
        <v>553</v>
      </c>
      <c r="J1032" s="10" t="s">
        <v>15929</v>
      </c>
      <c r="K1032" s="10" t="s">
        <v>10890</v>
      </c>
      <c r="L1032" s="98">
        <f>IFERROR(VLOOKUP($F1032&amp;$C1032,Sales!$J:$W,9,0),0)</f>
        <v>0</v>
      </c>
      <c r="M1032" s="98">
        <f>IFERROR(VLOOKUP($F1032&amp;$C1032,Sales!$J:$W,10,0),0)</f>
        <v>0</v>
      </c>
      <c r="N1032" s="98">
        <f>IFERROR(VLOOKUP($F1032&amp;$C1032,Sales!$J:$W,11,0),0)</f>
        <v>0</v>
      </c>
      <c r="O1032" s="98">
        <f>IFERROR(VLOOKUP($F1032&amp;$C1032,Sales!$J:$W,12,0),0)</f>
        <v>0</v>
      </c>
      <c r="P1032" s="98">
        <f>IFERROR(VLOOKUP($F1032&amp;$C1032,Sales!$J:$W,13,0),0)</f>
        <v>0</v>
      </c>
      <c r="Q1032" s="98">
        <f>IFERROR(VLOOKUP($F1032&amp;$C1032,Sales!$A:$H,7,0),0)</f>
        <v>0</v>
      </c>
      <c r="R1032" s="41">
        <f t="shared" si="32"/>
        <v>1</v>
      </c>
      <c r="S1032" s="41">
        <v>1</v>
      </c>
      <c r="T1032" s="15"/>
      <c r="U1032" s="15"/>
      <c r="V1032" s="15">
        <v>1</v>
      </c>
      <c r="W1032" s="15">
        <v>1</v>
      </c>
      <c r="X1032" s="15">
        <v>1</v>
      </c>
      <c r="Y1032" s="41">
        <v>1</v>
      </c>
      <c r="Z1032" s="41"/>
      <c r="AA1032" s="41"/>
      <c r="AB1032" s="41"/>
      <c r="AC1032" s="15"/>
      <c r="AD1032" s="15"/>
      <c r="AE1032" s="15"/>
      <c r="AF1032" s="15"/>
      <c r="AG1032" s="15"/>
      <c r="AH1032" s="15"/>
      <c r="AI1032" s="15"/>
      <c r="AJ1032" s="41"/>
      <c r="AK1032" s="15"/>
      <c r="AL1032" s="15"/>
      <c r="AM1032" s="41"/>
      <c r="AN1032" s="15"/>
      <c r="AO1032" s="15"/>
      <c r="AP1032" s="15"/>
      <c r="AQ1032" s="15"/>
      <c r="AR1032" s="15"/>
      <c r="AS1032" s="15"/>
      <c r="AT1032" s="15"/>
      <c r="AU1032" s="15"/>
      <c r="AV1032" s="15"/>
      <c r="AW1032" s="15"/>
      <c r="AX1032" s="15"/>
      <c r="AY1032" s="15"/>
      <c r="AZ1032" s="10">
        <v>1</v>
      </c>
      <c r="BA1032" t="s">
        <v>22</v>
      </c>
      <c r="BB1032" t="s">
        <v>23</v>
      </c>
      <c r="BD1032" s="39" t="str">
        <f t="shared" si="33"/>
        <v>01/245121004DBlibli Non Jabodetabek</v>
      </c>
    </row>
    <row r="1033" spans="2:58" ht="13.5" customHeight="1" x14ac:dyDescent="0.35">
      <c r="B1033" s="10" t="s">
        <v>17</v>
      </c>
      <c r="C1033" s="10" t="s">
        <v>2305</v>
      </c>
      <c r="D1033" s="10" t="s">
        <v>549</v>
      </c>
      <c r="E1033" s="10" t="s">
        <v>194</v>
      </c>
      <c r="F1033" s="10" t="s">
        <v>550</v>
      </c>
      <c r="G1033" s="137" t="s">
        <v>9402</v>
      </c>
      <c r="H1033" s="10"/>
      <c r="I1033" s="10" t="s">
        <v>551</v>
      </c>
      <c r="J1033" s="10" t="s">
        <v>15930</v>
      </c>
      <c r="K1033" s="10" t="s">
        <v>10891</v>
      </c>
      <c r="L1033" s="98">
        <f>IFERROR(VLOOKUP($F1033&amp;$C1033,Sales!$J:$W,9,0),0)</f>
        <v>0</v>
      </c>
      <c r="M1033" s="98">
        <f>IFERROR(VLOOKUP($F1033&amp;$C1033,Sales!$J:$W,10,0),0)</f>
        <v>0</v>
      </c>
      <c r="N1033" s="98">
        <f>IFERROR(VLOOKUP($F1033&amp;$C1033,Sales!$J:$W,11,0),0)</f>
        <v>0</v>
      </c>
      <c r="O1033" s="98">
        <f>IFERROR(VLOOKUP($F1033&amp;$C1033,Sales!$J:$W,12,0),0)</f>
        <v>0</v>
      </c>
      <c r="P1033" s="98">
        <f>IFERROR(VLOOKUP($F1033&amp;$C1033,Sales!$J:$W,13,0),0)</f>
        <v>0</v>
      </c>
      <c r="Q1033" s="98">
        <f>IFERROR(VLOOKUP($F1033&amp;$C1033,Sales!$A:$H,7,0),0)</f>
        <v>0</v>
      </c>
      <c r="R1033" s="41" t="str">
        <f t="shared" si="32"/>
        <v>ERROR</v>
      </c>
      <c r="S1033" s="15"/>
      <c r="T1033" s="15"/>
      <c r="U1033" s="15"/>
      <c r="V1033" s="15"/>
      <c r="W1033" s="15"/>
      <c r="X1033" s="15"/>
      <c r="Y1033" s="41"/>
      <c r="Z1033" s="41"/>
      <c r="AA1033" s="41"/>
      <c r="AB1033" s="41"/>
      <c r="AC1033" s="15"/>
      <c r="AD1033" s="15"/>
      <c r="AE1033" s="15"/>
      <c r="AF1033" s="15"/>
      <c r="AG1033" s="15"/>
      <c r="AH1033" s="15"/>
      <c r="AI1033" s="15"/>
      <c r="AJ1033" s="41"/>
      <c r="AK1033" s="15"/>
      <c r="AL1033" s="15"/>
      <c r="AM1033" s="15"/>
      <c r="AN1033" s="15"/>
      <c r="AO1033" s="15"/>
      <c r="AP1033" s="15"/>
      <c r="AQ1033" s="15"/>
      <c r="AR1033" s="15"/>
      <c r="AS1033" s="15"/>
      <c r="AT1033" s="15"/>
      <c r="AU1033" s="15"/>
      <c r="AV1033" s="15"/>
      <c r="AW1033" s="15"/>
      <c r="AX1033" s="15"/>
      <c r="AY1033" s="15"/>
      <c r="AZ1033" s="10">
        <v>1</v>
      </c>
      <c r="BA1033" t="s">
        <v>22</v>
      </c>
      <c r="BB1033" t="s">
        <v>88</v>
      </c>
      <c r="BD1033" s="39" t="str">
        <f t="shared" si="33"/>
        <v>01/245121004BBlibli Non Jabodetabek</v>
      </c>
      <c r="BE1033" s="88">
        <v>44914</v>
      </c>
      <c r="BF1033" t="s">
        <v>14073</v>
      </c>
    </row>
    <row r="1034" spans="2:58" ht="13.5" customHeight="1" x14ac:dyDescent="0.35">
      <c r="B1034" s="10" t="s">
        <v>17</v>
      </c>
      <c r="C1034" s="10" t="s">
        <v>2305</v>
      </c>
      <c r="D1034" s="10" t="s">
        <v>549</v>
      </c>
      <c r="E1034" s="10" t="s">
        <v>194</v>
      </c>
      <c r="F1034" s="10" t="s">
        <v>554</v>
      </c>
      <c r="G1034" s="137" t="s">
        <v>9403</v>
      </c>
      <c r="H1034" s="10"/>
      <c r="I1034" s="10" t="s">
        <v>555</v>
      </c>
      <c r="J1034" s="10" t="s">
        <v>15931</v>
      </c>
      <c r="K1034" s="10" t="s">
        <v>10892</v>
      </c>
      <c r="L1034" s="98">
        <f>IFERROR(VLOOKUP($F1034&amp;$C1034,Sales!$J:$W,9,0),0)</f>
        <v>0</v>
      </c>
      <c r="M1034" s="98">
        <f>IFERROR(VLOOKUP($F1034&amp;$C1034,Sales!$J:$W,10,0),0)</f>
        <v>0</v>
      </c>
      <c r="N1034" s="98">
        <f>IFERROR(VLOOKUP($F1034&amp;$C1034,Sales!$J:$W,11,0),0)</f>
        <v>0</v>
      </c>
      <c r="O1034" s="98">
        <f>IFERROR(VLOOKUP($F1034&amp;$C1034,Sales!$J:$W,12,0),0)</f>
        <v>0</v>
      </c>
      <c r="P1034" s="98">
        <f>IFERROR(VLOOKUP($F1034&amp;$C1034,Sales!$J:$W,13,0),0)</f>
        <v>0</v>
      </c>
      <c r="Q1034" s="98">
        <f>IFERROR(VLOOKUP($F1034&amp;$C1034,Sales!$A:$H,7,0),0)</f>
        <v>0</v>
      </c>
      <c r="R1034" s="41" t="str">
        <f t="shared" si="32"/>
        <v>ERROR</v>
      </c>
      <c r="S1034" s="15"/>
      <c r="T1034" s="15"/>
      <c r="U1034" s="15"/>
      <c r="V1034" s="15"/>
      <c r="W1034" s="15"/>
      <c r="X1034" s="15"/>
      <c r="Y1034" s="41"/>
      <c r="Z1034" s="41"/>
      <c r="AA1034" s="41"/>
      <c r="AB1034" s="41"/>
      <c r="AC1034" s="15"/>
      <c r="AD1034" s="15"/>
      <c r="AE1034" s="15"/>
      <c r="AF1034" s="15"/>
      <c r="AG1034" s="15"/>
      <c r="AH1034" s="15"/>
      <c r="AI1034" s="15"/>
      <c r="AJ1034" s="41"/>
      <c r="AK1034" s="15"/>
      <c r="AL1034" s="15"/>
      <c r="AM1034" s="15"/>
      <c r="AN1034" s="15"/>
      <c r="AO1034" s="15"/>
      <c r="AP1034" s="15"/>
      <c r="AQ1034" s="15"/>
      <c r="AR1034" s="15"/>
      <c r="AS1034" s="15"/>
      <c r="AT1034" s="15"/>
      <c r="AU1034" s="15"/>
      <c r="AV1034" s="15"/>
      <c r="AW1034" s="15"/>
      <c r="AX1034" s="15"/>
      <c r="AY1034" s="15"/>
      <c r="AZ1034" s="10">
        <v>1</v>
      </c>
      <c r="BA1034" t="s">
        <v>22</v>
      </c>
      <c r="BB1034" t="s">
        <v>88</v>
      </c>
      <c r="BD1034" s="39" t="str">
        <f t="shared" si="33"/>
        <v>01/245121004CBlibli Non Jabodetabek</v>
      </c>
      <c r="BE1034" s="1">
        <v>44967</v>
      </c>
      <c r="BF1034" t="s">
        <v>14073</v>
      </c>
    </row>
    <row r="1035" spans="2:58" ht="13.5" customHeight="1" x14ac:dyDescent="0.35">
      <c r="B1035" s="10" t="s">
        <v>17</v>
      </c>
      <c r="C1035" s="10" t="s">
        <v>2305</v>
      </c>
      <c r="D1035" s="10" t="s">
        <v>549</v>
      </c>
      <c r="E1035" s="10" t="s">
        <v>194</v>
      </c>
      <c r="F1035" s="10" t="s">
        <v>5749</v>
      </c>
      <c r="G1035" s="137" t="s">
        <v>9404</v>
      </c>
      <c r="H1035" s="10"/>
      <c r="I1035" s="10">
        <v>4902430919449</v>
      </c>
      <c r="J1035" s="10" t="s">
        <v>15932</v>
      </c>
      <c r="K1035" s="10" t="s">
        <v>9405</v>
      </c>
      <c r="L1035" s="98">
        <f>IFERROR(VLOOKUP($F1035&amp;$C1035,Sales!$J:$W,9,0),0)</f>
        <v>0</v>
      </c>
      <c r="M1035" s="98">
        <f>IFERROR(VLOOKUP($F1035&amp;$C1035,Sales!$J:$W,10,0),0)</f>
        <v>0</v>
      </c>
      <c r="N1035" s="98">
        <f>IFERROR(VLOOKUP($F1035&amp;$C1035,Sales!$J:$W,11,0),0)</f>
        <v>0</v>
      </c>
      <c r="O1035" s="98">
        <f>IFERROR(VLOOKUP($F1035&amp;$C1035,Sales!$J:$W,12,0),0)</f>
        <v>0</v>
      </c>
      <c r="P1035" s="98">
        <f>IFERROR(VLOOKUP($F1035&amp;$C1035,Sales!$J:$W,13,0),0)</f>
        <v>0</v>
      </c>
      <c r="Q1035" s="98">
        <f>IFERROR(VLOOKUP($F1035&amp;$C1035,Sales!$A:$H,7,0),0)</f>
        <v>0</v>
      </c>
      <c r="R1035" s="41">
        <f t="shared" si="32"/>
        <v>1</v>
      </c>
      <c r="S1035" s="41">
        <v>1</v>
      </c>
      <c r="T1035" s="15"/>
      <c r="U1035" s="15"/>
      <c r="V1035" s="15">
        <v>1</v>
      </c>
      <c r="W1035" s="15">
        <v>1</v>
      </c>
      <c r="X1035" s="15">
        <v>1</v>
      </c>
      <c r="Y1035" s="41">
        <v>1</v>
      </c>
      <c r="Z1035" s="41"/>
      <c r="AA1035" s="41"/>
      <c r="AB1035" s="41"/>
      <c r="AC1035" s="15"/>
      <c r="AD1035" s="15"/>
      <c r="AE1035" s="15"/>
      <c r="AF1035" s="15"/>
      <c r="AG1035" s="15"/>
      <c r="AH1035" s="15"/>
      <c r="AI1035" s="15"/>
      <c r="AJ1035" s="41"/>
      <c r="AK1035" s="15"/>
      <c r="AL1035" s="15"/>
      <c r="AM1035" s="41"/>
      <c r="AN1035" s="15"/>
      <c r="AO1035" s="15"/>
      <c r="AP1035" s="15"/>
      <c r="AQ1035" s="15"/>
      <c r="AR1035" s="15"/>
      <c r="AS1035" s="15"/>
      <c r="AT1035" s="15"/>
      <c r="AU1035" s="15"/>
      <c r="AV1035" s="15"/>
      <c r="AW1035" s="15"/>
      <c r="AX1035" s="15"/>
      <c r="AY1035" s="15"/>
      <c r="AZ1035" s="10">
        <v>1</v>
      </c>
      <c r="BA1035" t="s">
        <v>22</v>
      </c>
      <c r="BB1035" t="s">
        <v>23</v>
      </c>
      <c r="BD1035" s="39" t="str">
        <f t="shared" si="33"/>
        <v>01/245121004QBlibli Non Jabodetabek</v>
      </c>
    </row>
    <row r="1036" spans="2:58" ht="13.5" customHeight="1" x14ac:dyDescent="0.35">
      <c r="B1036" s="10" t="s">
        <v>17</v>
      </c>
      <c r="C1036" s="10" t="s">
        <v>2305</v>
      </c>
      <c r="D1036" s="10" t="s">
        <v>549</v>
      </c>
      <c r="E1036" s="10" t="s">
        <v>194</v>
      </c>
      <c r="F1036" s="10" t="s">
        <v>5750</v>
      </c>
      <c r="G1036" s="137" t="s">
        <v>9406</v>
      </c>
      <c r="H1036" s="10"/>
      <c r="I1036" s="10">
        <v>4902430919432</v>
      </c>
      <c r="J1036" s="10" t="s">
        <v>15933</v>
      </c>
      <c r="K1036" s="10" t="s">
        <v>9407</v>
      </c>
      <c r="L1036" s="98">
        <f>IFERROR(VLOOKUP($F1036&amp;$C1036,Sales!$J:$W,9,0),0)</f>
        <v>0</v>
      </c>
      <c r="M1036" s="98">
        <f>IFERROR(VLOOKUP($F1036&amp;$C1036,Sales!$J:$W,10,0),0)</f>
        <v>0</v>
      </c>
      <c r="N1036" s="98">
        <f>IFERROR(VLOOKUP($F1036&amp;$C1036,Sales!$J:$W,11,0),0)</f>
        <v>0</v>
      </c>
      <c r="O1036" s="98">
        <f>IFERROR(VLOOKUP($F1036&amp;$C1036,Sales!$J:$W,12,0),0)</f>
        <v>0</v>
      </c>
      <c r="P1036" s="98">
        <f>IFERROR(VLOOKUP($F1036&amp;$C1036,Sales!$J:$W,13,0),0)</f>
        <v>0</v>
      </c>
      <c r="Q1036" s="98">
        <f>IFERROR(VLOOKUP($F1036&amp;$C1036,Sales!$A:$H,7,0),0)</f>
        <v>0</v>
      </c>
      <c r="R1036" s="41">
        <f t="shared" si="32"/>
        <v>0.2</v>
      </c>
      <c r="S1036" s="41">
        <v>1</v>
      </c>
      <c r="T1036" s="15"/>
      <c r="U1036" s="15"/>
      <c r="V1036" s="15">
        <v>0</v>
      </c>
      <c r="W1036" s="15">
        <v>0</v>
      </c>
      <c r="X1036" s="15">
        <v>0</v>
      </c>
      <c r="Y1036" s="41">
        <v>0</v>
      </c>
      <c r="Z1036" s="41"/>
      <c r="AA1036" s="41"/>
      <c r="AB1036" s="41"/>
      <c r="AC1036" s="15"/>
      <c r="AD1036" s="15"/>
      <c r="AE1036" s="15"/>
      <c r="AF1036" s="15"/>
      <c r="AG1036" s="15"/>
      <c r="AH1036" s="15"/>
      <c r="AI1036" s="15"/>
      <c r="AJ1036" s="41"/>
      <c r="AK1036" s="15"/>
      <c r="AL1036" s="15"/>
      <c r="AM1036" s="41"/>
      <c r="AN1036" s="15"/>
      <c r="AO1036" s="15"/>
      <c r="AP1036" s="15"/>
      <c r="AQ1036" s="15"/>
      <c r="AR1036" s="15"/>
      <c r="AS1036" s="15"/>
      <c r="AT1036" s="15"/>
      <c r="AU1036" s="15"/>
      <c r="AV1036" s="15"/>
      <c r="AW1036" s="15"/>
      <c r="AX1036" s="15"/>
      <c r="AY1036" s="15"/>
      <c r="AZ1036" s="10">
        <v>1</v>
      </c>
      <c r="BA1036" t="s">
        <v>22</v>
      </c>
      <c r="BB1036" t="s">
        <v>23</v>
      </c>
      <c r="BD1036" s="39" t="str">
        <f t="shared" si="33"/>
        <v>01/245121104LBlibli Non Jabodetabek</v>
      </c>
    </row>
    <row r="1037" spans="2:58" ht="13.5" customHeight="1" x14ac:dyDescent="0.35">
      <c r="B1037" s="10" t="s">
        <v>17</v>
      </c>
      <c r="C1037" s="10" t="s">
        <v>2305</v>
      </c>
      <c r="D1037" s="10" t="s">
        <v>549</v>
      </c>
      <c r="E1037" s="10" t="s">
        <v>194</v>
      </c>
      <c r="F1037" s="10" t="s">
        <v>565</v>
      </c>
      <c r="G1037" s="137" t="s">
        <v>9408</v>
      </c>
      <c r="H1037" s="10"/>
      <c r="I1037" s="10" t="s">
        <v>566</v>
      </c>
      <c r="J1037" s="10" t="s">
        <v>15934</v>
      </c>
      <c r="K1037" s="10" t="s">
        <v>10893</v>
      </c>
      <c r="L1037" s="98">
        <f>IFERROR(VLOOKUP($F1037&amp;$C1037,Sales!$J:$W,9,0),0)</f>
        <v>0</v>
      </c>
      <c r="M1037" s="98">
        <f>IFERROR(VLOOKUP($F1037&amp;$C1037,Sales!$J:$W,10,0),0)</f>
        <v>0</v>
      </c>
      <c r="N1037" s="98">
        <f>IFERROR(VLOOKUP($F1037&amp;$C1037,Sales!$J:$W,11,0),0)</f>
        <v>0</v>
      </c>
      <c r="O1037" s="98">
        <f>IFERROR(VLOOKUP($F1037&amp;$C1037,Sales!$J:$W,12,0),0)</f>
        <v>0</v>
      </c>
      <c r="P1037" s="98">
        <f>IFERROR(VLOOKUP($F1037&amp;$C1037,Sales!$J:$W,13,0),0)</f>
        <v>0</v>
      </c>
      <c r="Q1037" s="98">
        <f>IFERROR(VLOOKUP($F1037&amp;$C1037,Sales!$A:$H,7,0),0)</f>
        <v>0</v>
      </c>
      <c r="R1037" s="41" t="str">
        <f t="shared" si="32"/>
        <v>ERROR</v>
      </c>
      <c r="S1037" s="15"/>
      <c r="T1037" s="15"/>
      <c r="U1037" s="15"/>
      <c r="V1037" s="15"/>
      <c r="W1037" s="15"/>
      <c r="X1037" s="15"/>
      <c r="Y1037" s="41"/>
      <c r="Z1037" s="41"/>
      <c r="AA1037" s="41"/>
      <c r="AB1037" s="41"/>
      <c r="AC1037" s="15"/>
      <c r="AD1037" s="15"/>
      <c r="AE1037" s="15"/>
      <c r="AF1037" s="15"/>
      <c r="AG1037" s="15"/>
      <c r="AH1037" s="15"/>
      <c r="AI1037" s="15"/>
      <c r="AJ1037" s="41"/>
      <c r="AK1037" s="15"/>
      <c r="AL1037" s="15"/>
      <c r="AM1037" s="15"/>
      <c r="AN1037" s="15"/>
      <c r="AO1037" s="15"/>
      <c r="AP1037" s="15"/>
      <c r="AQ1037" s="15"/>
      <c r="AR1037" s="15"/>
      <c r="AS1037" s="15"/>
      <c r="AT1037" s="15"/>
      <c r="AU1037" s="15"/>
      <c r="AV1037" s="15"/>
      <c r="AW1037" s="15"/>
      <c r="AX1037" s="15"/>
      <c r="AY1037" s="15"/>
      <c r="AZ1037" s="10">
        <v>1</v>
      </c>
      <c r="BA1037" t="s">
        <v>22</v>
      </c>
      <c r="BB1037" t="s">
        <v>88</v>
      </c>
      <c r="BD1037" s="39" t="str">
        <f t="shared" si="33"/>
        <v>01/245121009YBlibli Non Jabodetabek</v>
      </c>
    </row>
    <row r="1038" spans="2:58" ht="13.5" customHeight="1" x14ac:dyDescent="0.35">
      <c r="B1038" s="10" t="s">
        <v>17</v>
      </c>
      <c r="C1038" s="10" t="s">
        <v>2305</v>
      </c>
      <c r="D1038" s="10" t="s">
        <v>119</v>
      </c>
      <c r="E1038" s="10" t="s">
        <v>120</v>
      </c>
      <c r="F1038" s="10" t="s">
        <v>151</v>
      </c>
      <c r="G1038" s="137" t="s">
        <v>9409</v>
      </c>
      <c r="H1038" s="10"/>
      <c r="I1038" s="10" t="s">
        <v>152</v>
      </c>
      <c r="J1038" s="10" t="s">
        <v>15935</v>
      </c>
      <c r="K1038" s="10" t="s">
        <v>10894</v>
      </c>
      <c r="L1038" s="98">
        <f>IFERROR(VLOOKUP($F1038&amp;$C1038,Sales!$J:$W,9,0),0)</f>
        <v>0</v>
      </c>
      <c r="M1038" s="98">
        <f>IFERROR(VLOOKUP($F1038&amp;$C1038,Sales!$J:$W,10,0),0)</f>
        <v>0</v>
      </c>
      <c r="N1038" s="98">
        <f>IFERROR(VLOOKUP($F1038&amp;$C1038,Sales!$J:$W,11,0),0)</f>
        <v>0</v>
      </c>
      <c r="O1038" s="98">
        <f>IFERROR(VLOOKUP($F1038&amp;$C1038,Sales!$J:$W,12,0),0)</f>
        <v>0</v>
      </c>
      <c r="P1038" s="98">
        <f>IFERROR(VLOOKUP($F1038&amp;$C1038,Sales!$J:$W,13,0),0)</f>
        <v>0</v>
      </c>
      <c r="Q1038" s="98">
        <f>IFERROR(VLOOKUP($F1038&amp;$C1038,Sales!$A:$H,7,0),0)</f>
        <v>0</v>
      </c>
      <c r="R1038" s="41">
        <f t="shared" si="32"/>
        <v>1</v>
      </c>
      <c r="S1038" s="41">
        <v>1</v>
      </c>
      <c r="T1038" s="15"/>
      <c r="U1038" s="15"/>
      <c r="V1038" s="15">
        <v>1</v>
      </c>
      <c r="W1038" s="15">
        <v>1</v>
      </c>
      <c r="X1038" s="15">
        <v>1</v>
      </c>
      <c r="Y1038" s="41">
        <v>1</v>
      </c>
      <c r="Z1038" s="41"/>
      <c r="AA1038" s="41"/>
      <c r="AB1038" s="41"/>
      <c r="AC1038" s="15"/>
      <c r="AD1038" s="15"/>
      <c r="AE1038" s="15"/>
      <c r="AF1038" s="15"/>
      <c r="AG1038" s="15"/>
      <c r="AH1038" s="15"/>
      <c r="AI1038" s="15"/>
      <c r="AJ1038" s="41"/>
      <c r="AK1038" s="15"/>
      <c r="AL1038" s="15"/>
      <c r="AM1038" s="41"/>
      <c r="AN1038" s="15"/>
      <c r="AO1038" s="15"/>
      <c r="AP1038" s="15"/>
      <c r="AQ1038" s="15"/>
      <c r="AR1038" s="15"/>
      <c r="AS1038" s="15"/>
      <c r="AT1038" s="15"/>
      <c r="AU1038" s="15"/>
      <c r="AV1038" s="15"/>
      <c r="AW1038" s="15"/>
      <c r="AX1038" s="15"/>
      <c r="AY1038" s="15"/>
      <c r="AZ1038" s="10">
        <v>1</v>
      </c>
      <c r="BA1038" t="s">
        <v>22</v>
      </c>
      <c r="BB1038" t="s">
        <v>23</v>
      </c>
      <c r="BD1038" s="39" t="str">
        <f t="shared" si="33"/>
        <v>01/214424901LBlibli Non Jabodetabek</v>
      </c>
    </row>
    <row r="1039" spans="2:58" ht="13.5" customHeight="1" x14ac:dyDescent="0.35">
      <c r="B1039" s="10" t="s">
        <v>17</v>
      </c>
      <c r="C1039" s="10" t="s">
        <v>2305</v>
      </c>
      <c r="D1039" s="10" t="s">
        <v>65</v>
      </c>
      <c r="E1039" s="10" t="s">
        <v>66</v>
      </c>
      <c r="F1039" s="10" t="s">
        <v>95</v>
      </c>
      <c r="G1039" s="137" t="s">
        <v>9410</v>
      </c>
      <c r="H1039" s="10"/>
      <c r="I1039" s="10" t="s">
        <v>96</v>
      </c>
      <c r="J1039" s="10" t="s">
        <v>15936</v>
      </c>
      <c r="K1039" s="10" t="s">
        <v>10895</v>
      </c>
      <c r="L1039" s="98">
        <f>IFERROR(VLOOKUP($F1039&amp;$C1039,Sales!$J:$W,9,0),0)</f>
        <v>0</v>
      </c>
      <c r="M1039" s="98">
        <f>IFERROR(VLOOKUP($F1039&amp;$C1039,Sales!$J:$W,10,0),0)</f>
        <v>0</v>
      </c>
      <c r="N1039" s="98">
        <f>IFERROR(VLOOKUP($F1039&amp;$C1039,Sales!$J:$W,11,0),0)</f>
        <v>0</v>
      </c>
      <c r="O1039" s="98">
        <f>IFERROR(VLOOKUP($F1039&amp;$C1039,Sales!$J:$W,12,0),0)</f>
        <v>0</v>
      </c>
      <c r="P1039" s="98">
        <f>IFERROR(VLOOKUP($F1039&amp;$C1039,Sales!$J:$W,13,0),0)</f>
        <v>0</v>
      </c>
      <c r="Q1039" s="98">
        <f>IFERROR(VLOOKUP($F1039&amp;$C1039,Sales!$A:$H,7,0),0)</f>
        <v>0</v>
      </c>
      <c r="R1039" s="41">
        <f t="shared" si="32"/>
        <v>0</v>
      </c>
      <c r="S1039" s="41">
        <v>0</v>
      </c>
      <c r="T1039" s="15"/>
      <c r="U1039" s="15"/>
      <c r="V1039" s="15">
        <v>0</v>
      </c>
      <c r="W1039" s="15">
        <v>0</v>
      </c>
      <c r="X1039" s="15">
        <v>0</v>
      </c>
      <c r="Y1039" s="41">
        <v>0</v>
      </c>
      <c r="Z1039" s="41"/>
      <c r="AA1039" s="41"/>
      <c r="AB1039" s="41"/>
      <c r="AC1039" s="15"/>
      <c r="AD1039" s="15"/>
      <c r="AE1039" s="15"/>
      <c r="AF1039" s="15"/>
      <c r="AG1039" s="15"/>
      <c r="AH1039" s="15"/>
      <c r="AI1039" s="15"/>
      <c r="AJ1039" s="41"/>
      <c r="AK1039" s="15"/>
      <c r="AL1039" s="15"/>
      <c r="AM1039" s="41"/>
      <c r="AN1039" s="15"/>
      <c r="AO1039" s="15"/>
      <c r="AP1039" s="15"/>
      <c r="AQ1039" s="15"/>
      <c r="AR1039" s="15"/>
      <c r="AS1039" s="15"/>
      <c r="AT1039" s="15"/>
      <c r="AU1039" s="15"/>
      <c r="AV1039" s="15"/>
      <c r="AW1039" s="15"/>
      <c r="AX1039" s="15"/>
      <c r="AY1039" s="15"/>
      <c r="AZ1039" s="10">
        <v>1</v>
      </c>
      <c r="BA1039" t="s">
        <v>22</v>
      </c>
      <c r="BB1039" t="s">
        <v>23</v>
      </c>
      <c r="BD1039" s="39" t="str">
        <f t="shared" si="33"/>
        <v>01/326127203IBlibli Non Jabodetabek</v>
      </c>
    </row>
    <row r="1040" spans="2:58" ht="13.5" customHeight="1" x14ac:dyDescent="0.35">
      <c r="B1040" s="10" t="s">
        <v>17</v>
      </c>
      <c r="C1040" s="10" t="s">
        <v>2305</v>
      </c>
      <c r="D1040" s="10" t="s">
        <v>549</v>
      </c>
      <c r="E1040" s="10" t="s">
        <v>194</v>
      </c>
      <c r="F1040" s="10" t="s">
        <v>571</v>
      </c>
      <c r="G1040" s="137" t="s">
        <v>9411</v>
      </c>
      <c r="H1040" s="10"/>
      <c r="I1040" s="10" t="s">
        <v>572</v>
      </c>
      <c r="J1040" s="10" t="s">
        <v>15937</v>
      </c>
      <c r="K1040" s="10" t="s">
        <v>10896</v>
      </c>
      <c r="L1040" s="98">
        <f>IFERROR(VLOOKUP($F1040&amp;$C1040,Sales!$J:$W,9,0),0)</f>
        <v>0</v>
      </c>
      <c r="M1040" s="98">
        <f>IFERROR(VLOOKUP($F1040&amp;$C1040,Sales!$J:$W,10,0),0)</f>
        <v>0</v>
      </c>
      <c r="N1040" s="98">
        <f>IFERROR(VLOOKUP($F1040&amp;$C1040,Sales!$J:$W,11,0),0)</f>
        <v>0</v>
      </c>
      <c r="O1040" s="98">
        <f>IFERROR(VLOOKUP($F1040&amp;$C1040,Sales!$J:$W,12,0),0)</f>
        <v>0</v>
      </c>
      <c r="P1040" s="98">
        <f>IFERROR(VLOOKUP($F1040&amp;$C1040,Sales!$J:$W,13,0),0)</f>
        <v>0</v>
      </c>
      <c r="Q1040" s="98">
        <f>IFERROR(VLOOKUP($F1040&amp;$C1040,Sales!$A:$H,7,0),0)</f>
        <v>0</v>
      </c>
      <c r="R1040" s="41" t="str">
        <f t="shared" si="32"/>
        <v>ERROR</v>
      </c>
      <c r="S1040" s="15"/>
      <c r="T1040" s="15"/>
      <c r="U1040" s="15"/>
      <c r="V1040" s="15"/>
      <c r="W1040" s="15"/>
      <c r="X1040" s="15"/>
      <c r="Y1040" s="41"/>
      <c r="Z1040" s="41"/>
      <c r="AA1040" s="41"/>
      <c r="AB1040" s="41"/>
      <c r="AC1040" s="15"/>
      <c r="AD1040" s="15"/>
      <c r="AE1040" s="15"/>
      <c r="AF1040" s="15"/>
      <c r="AG1040" s="15"/>
      <c r="AH1040" s="15"/>
      <c r="AI1040" s="15"/>
      <c r="AJ1040" s="41"/>
      <c r="AK1040" s="15"/>
      <c r="AL1040" s="15"/>
      <c r="AM1040" s="15"/>
      <c r="AN1040" s="15"/>
      <c r="AO1040" s="15"/>
      <c r="AP1040" s="15"/>
      <c r="AQ1040" s="15"/>
      <c r="AR1040" s="15"/>
      <c r="AS1040" s="15"/>
      <c r="AT1040" s="15"/>
      <c r="AU1040" s="15"/>
      <c r="AV1040" s="15"/>
      <c r="AW1040" s="15"/>
      <c r="AX1040" s="15"/>
      <c r="AY1040" s="15"/>
      <c r="AZ1040" s="10">
        <v>1</v>
      </c>
      <c r="BA1040" t="s">
        <v>22</v>
      </c>
      <c r="BB1040" t="s">
        <v>88</v>
      </c>
      <c r="BD1040" s="39" t="str">
        <f t="shared" si="33"/>
        <v>01/245121009XBlibli Non Jabodetabek</v>
      </c>
    </row>
    <row r="1041" spans="2:58" ht="13.5" customHeight="1" x14ac:dyDescent="0.35">
      <c r="B1041" s="10" t="s">
        <v>17</v>
      </c>
      <c r="C1041" s="10" t="s">
        <v>2305</v>
      </c>
      <c r="D1041" s="10" t="s">
        <v>65</v>
      </c>
      <c r="E1041" s="10" t="s">
        <v>66</v>
      </c>
      <c r="F1041" s="10" t="s">
        <v>101</v>
      </c>
      <c r="G1041" s="137" t="s">
        <v>9412</v>
      </c>
      <c r="H1041" s="10"/>
      <c r="I1041" s="10" t="s">
        <v>102</v>
      </c>
      <c r="J1041" s="10" t="s">
        <v>15938</v>
      </c>
      <c r="K1041" s="10" t="s">
        <v>10897</v>
      </c>
      <c r="L1041" s="98">
        <f>IFERROR(VLOOKUP($F1041&amp;$C1041,Sales!$J:$W,9,0),0)</f>
        <v>0</v>
      </c>
      <c r="M1041" s="98">
        <f>IFERROR(VLOOKUP($F1041&amp;$C1041,Sales!$J:$W,10,0),0)</f>
        <v>0</v>
      </c>
      <c r="N1041" s="98">
        <f>IFERROR(VLOOKUP($F1041&amp;$C1041,Sales!$J:$W,11,0),0)</f>
        <v>0</v>
      </c>
      <c r="O1041" s="98">
        <f>IFERROR(VLOOKUP($F1041&amp;$C1041,Sales!$J:$W,12,0),0)</f>
        <v>0</v>
      </c>
      <c r="P1041" s="98">
        <f>IFERROR(VLOOKUP($F1041&amp;$C1041,Sales!$J:$W,13,0),0)</f>
        <v>0</v>
      </c>
      <c r="Q1041" s="98">
        <f>IFERROR(VLOOKUP($F1041&amp;$C1041,Sales!$A:$H,7,0),0)</f>
        <v>0</v>
      </c>
      <c r="R1041" s="41" t="str">
        <f t="shared" si="32"/>
        <v>ERROR</v>
      </c>
      <c r="S1041" s="15"/>
      <c r="T1041" s="15"/>
      <c r="U1041" s="15"/>
      <c r="V1041" s="15"/>
      <c r="W1041" s="15"/>
      <c r="X1041" s="15"/>
      <c r="Y1041" s="41"/>
      <c r="Z1041" s="41"/>
      <c r="AA1041" s="41"/>
      <c r="AB1041" s="41"/>
      <c r="AC1041" s="15"/>
      <c r="AD1041" s="15"/>
      <c r="AE1041" s="15"/>
      <c r="AF1041" s="15"/>
      <c r="AG1041" s="15"/>
      <c r="AH1041" s="15"/>
      <c r="AI1041" s="15"/>
      <c r="AJ1041" s="41"/>
      <c r="AK1041" s="15"/>
      <c r="AL1041" s="15"/>
      <c r="AM1041" s="15"/>
      <c r="AN1041" s="15"/>
      <c r="AO1041" s="15"/>
      <c r="AP1041" s="15"/>
      <c r="AQ1041" s="15"/>
      <c r="AR1041" s="15"/>
      <c r="AS1041" s="15"/>
      <c r="AT1041" s="15"/>
      <c r="AU1041" s="15"/>
      <c r="AV1041" s="15"/>
      <c r="AW1041" s="15"/>
      <c r="AX1041" s="15"/>
      <c r="AY1041" s="15"/>
      <c r="AZ1041" s="10">
        <v>1</v>
      </c>
      <c r="BA1041" t="s">
        <v>22</v>
      </c>
      <c r="BB1041" t="s">
        <v>88</v>
      </c>
      <c r="BD1041" s="39" t="str">
        <f t="shared" si="33"/>
        <v>01/326127305ABlibli Non Jabodetabek</v>
      </c>
      <c r="BE1041" s="88">
        <v>44914</v>
      </c>
      <c r="BF1041" t="s">
        <v>14073</v>
      </c>
    </row>
    <row r="1042" spans="2:58" ht="13.5" customHeight="1" x14ac:dyDescent="0.35">
      <c r="B1042" s="10" t="s">
        <v>17</v>
      </c>
      <c r="C1042" s="10" t="s">
        <v>2305</v>
      </c>
      <c r="D1042" s="10" t="s">
        <v>193</v>
      </c>
      <c r="E1042" s="10" t="s">
        <v>194</v>
      </c>
      <c r="F1042" s="10" t="s">
        <v>245</v>
      </c>
      <c r="G1042" s="137" t="s">
        <v>9413</v>
      </c>
      <c r="H1042" s="10"/>
      <c r="I1042" s="10" t="s">
        <v>246</v>
      </c>
      <c r="J1042" s="10" t="s">
        <v>15939</v>
      </c>
      <c r="K1042" s="10" t="s">
        <v>10898</v>
      </c>
      <c r="L1042" s="98">
        <f>IFERROR(VLOOKUP($F1042&amp;$C1042,Sales!$J:$W,9,0),0)</f>
        <v>0</v>
      </c>
      <c r="M1042" s="98">
        <f>IFERROR(VLOOKUP($F1042&amp;$C1042,Sales!$J:$W,10,0),0)</f>
        <v>0</v>
      </c>
      <c r="N1042" s="98">
        <f>IFERROR(VLOOKUP($F1042&amp;$C1042,Sales!$J:$W,11,0),0)</f>
        <v>0</v>
      </c>
      <c r="O1042" s="98">
        <f>IFERROR(VLOOKUP($F1042&amp;$C1042,Sales!$J:$W,12,0),0)</f>
        <v>0</v>
      </c>
      <c r="P1042" s="98">
        <f>IFERROR(VLOOKUP($F1042&amp;$C1042,Sales!$J:$W,13,0),0)</f>
        <v>0</v>
      </c>
      <c r="Q1042" s="98">
        <f>IFERROR(VLOOKUP($F1042&amp;$C1042,Sales!$A:$H,7,0),0)</f>
        <v>0</v>
      </c>
      <c r="R1042" s="41">
        <f t="shared" si="32"/>
        <v>1</v>
      </c>
      <c r="S1042" s="41">
        <v>1</v>
      </c>
      <c r="T1042" s="15"/>
      <c r="U1042" s="15"/>
      <c r="V1042" s="15">
        <v>1</v>
      </c>
      <c r="W1042" s="15">
        <v>1</v>
      </c>
      <c r="X1042" s="15">
        <v>1</v>
      </c>
      <c r="Y1042" s="41">
        <v>1</v>
      </c>
      <c r="Z1042" s="41"/>
      <c r="AA1042" s="41"/>
      <c r="AB1042" s="41"/>
      <c r="AC1042" s="15"/>
      <c r="AD1042" s="15"/>
      <c r="AE1042" s="15"/>
      <c r="AF1042" s="15"/>
      <c r="AG1042" s="15"/>
      <c r="AH1042" s="15"/>
      <c r="AI1042" s="15"/>
      <c r="AJ1042" s="41"/>
      <c r="AK1042" s="15"/>
      <c r="AL1042" s="15"/>
      <c r="AM1042" s="41"/>
      <c r="AN1042" s="15"/>
      <c r="AO1042" s="15"/>
      <c r="AP1042" s="15"/>
      <c r="AQ1042" s="15"/>
      <c r="AR1042" s="15"/>
      <c r="AS1042" s="15"/>
      <c r="AT1042" s="15"/>
      <c r="AU1042" s="15"/>
      <c r="AV1042" s="15"/>
      <c r="AW1042" s="15"/>
      <c r="AX1042" s="15"/>
      <c r="AY1042" s="15"/>
      <c r="AZ1042" s="10">
        <v>1</v>
      </c>
      <c r="BA1042" t="s">
        <v>22</v>
      </c>
      <c r="BB1042" t="s">
        <v>23</v>
      </c>
      <c r="BD1042" s="39" t="str">
        <f t="shared" si="33"/>
        <v>01/244521101PBlibli Non Jabodetabek</v>
      </c>
    </row>
    <row r="1043" spans="2:58" ht="13.5" customHeight="1" x14ac:dyDescent="0.35">
      <c r="B1043" s="10" t="s">
        <v>17</v>
      </c>
      <c r="C1043" s="10" t="s">
        <v>2305</v>
      </c>
      <c r="D1043" s="10" t="s">
        <v>193</v>
      </c>
      <c r="E1043" s="10" t="s">
        <v>194</v>
      </c>
      <c r="F1043" s="10" t="s">
        <v>219</v>
      </c>
      <c r="G1043" s="137" t="s">
        <v>9414</v>
      </c>
      <c r="H1043" s="10"/>
      <c r="I1043" s="10" t="s">
        <v>220</v>
      </c>
      <c r="J1043" s="10" t="s">
        <v>15940</v>
      </c>
      <c r="K1043" s="10" t="s">
        <v>10899</v>
      </c>
      <c r="L1043" s="98">
        <f>IFERROR(VLOOKUP($F1043&amp;$C1043,Sales!$J:$W,9,0),0)</f>
        <v>0</v>
      </c>
      <c r="M1043" s="98">
        <f>IFERROR(VLOOKUP($F1043&amp;$C1043,Sales!$J:$W,10,0),0)</f>
        <v>0</v>
      </c>
      <c r="N1043" s="98">
        <f>IFERROR(VLOOKUP($F1043&amp;$C1043,Sales!$J:$W,11,0),0)</f>
        <v>0</v>
      </c>
      <c r="O1043" s="98">
        <f>IFERROR(VLOOKUP($F1043&amp;$C1043,Sales!$J:$W,12,0),0)</f>
        <v>0</v>
      </c>
      <c r="P1043" s="98">
        <f>IFERROR(VLOOKUP($F1043&amp;$C1043,Sales!$J:$W,13,0),0)</f>
        <v>0</v>
      </c>
      <c r="Q1043" s="98">
        <f>IFERROR(VLOOKUP($F1043&amp;$C1043,Sales!$A:$H,7,0),0)</f>
        <v>0</v>
      </c>
      <c r="R1043" s="41">
        <f t="shared" si="32"/>
        <v>1</v>
      </c>
      <c r="S1043" s="41">
        <v>1</v>
      </c>
      <c r="T1043" s="15"/>
      <c r="U1043" s="15"/>
      <c r="V1043" s="15">
        <v>1</v>
      </c>
      <c r="W1043" s="15">
        <v>1</v>
      </c>
      <c r="X1043" s="15">
        <v>1</v>
      </c>
      <c r="Y1043" s="41">
        <v>1</v>
      </c>
      <c r="Z1043" s="41"/>
      <c r="AA1043" s="41"/>
      <c r="AB1043" s="41"/>
      <c r="AC1043" s="15"/>
      <c r="AD1043" s="15"/>
      <c r="AE1043" s="15"/>
      <c r="AF1043" s="15"/>
      <c r="AG1043" s="15"/>
      <c r="AH1043" s="15"/>
      <c r="AI1043" s="15"/>
      <c r="AJ1043" s="41"/>
      <c r="AK1043" s="15"/>
      <c r="AL1043" s="15"/>
      <c r="AM1043" s="41"/>
      <c r="AN1043" s="15"/>
      <c r="AO1043" s="15"/>
      <c r="AP1043" s="15"/>
      <c r="AQ1043" s="15"/>
      <c r="AR1043" s="15"/>
      <c r="AS1043" s="15"/>
      <c r="AT1043" s="15"/>
      <c r="AU1043" s="15"/>
      <c r="AV1043" s="15"/>
      <c r="AW1043" s="15"/>
      <c r="AX1043" s="15"/>
      <c r="AY1043" s="15"/>
      <c r="AZ1043" s="10">
        <v>1</v>
      </c>
      <c r="BA1043" t="s">
        <v>22</v>
      </c>
      <c r="BB1043" t="s">
        <v>23</v>
      </c>
      <c r="BD1043" s="39" t="str">
        <f t="shared" si="33"/>
        <v>01/244521105OBlibli Non Jabodetabek</v>
      </c>
    </row>
    <row r="1044" spans="2:58" ht="13.5" customHeight="1" x14ac:dyDescent="0.35">
      <c r="B1044" s="10" t="s">
        <v>17</v>
      </c>
      <c r="C1044" s="10" t="s">
        <v>2305</v>
      </c>
      <c r="D1044" s="10" t="s">
        <v>65</v>
      </c>
      <c r="E1044" s="10" t="s">
        <v>66</v>
      </c>
      <c r="F1044" s="10" t="s">
        <v>4182</v>
      </c>
      <c r="G1044" s="137" t="s">
        <v>9415</v>
      </c>
      <c r="H1044" s="10"/>
      <c r="I1044" s="10" t="s">
        <v>117</v>
      </c>
      <c r="J1044" s="10" t="s">
        <v>15941</v>
      </c>
      <c r="K1044" s="10" t="s">
        <v>9416</v>
      </c>
      <c r="L1044" s="98">
        <f>IFERROR(VLOOKUP($F1044&amp;$C1044,Sales!$J:$W,9,0),0)</f>
        <v>0</v>
      </c>
      <c r="M1044" s="98">
        <f>IFERROR(VLOOKUP($F1044&amp;$C1044,Sales!$J:$W,10,0),0)</f>
        <v>0</v>
      </c>
      <c r="N1044" s="98">
        <f>IFERROR(VLOOKUP($F1044&amp;$C1044,Sales!$J:$W,11,0),0)</f>
        <v>0</v>
      </c>
      <c r="O1044" s="98">
        <f>IFERROR(VLOOKUP($F1044&amp;$C1044,Sales!$J:$W,12,0),0)</f>
        <v>0</v>
      </c>
      <c r="P1044" s="98">
        <f>IFERROR(VLOOKUP($F1044&amp;$C1044,Sales!$J:$W,13,0),0)</f>
        <v>0</v>
      </c>
      <c r="Q1044" s="98">
        <f>IFERROR(VLOOKUP($F1044&amp;$C1044,Sales!$A:$H,7,0),0)</f>
        <v>0</v>
      </c>
      <c r="R1044" s="41" t="str">
        <f t="shared" si="32"/>
        <v>ERROR</v>
      </c>
      <c r="S1044" s="15"/>
      <c r="T1044" s="15"/>
      <c r="U1044" s="15"/>
      <c r="V1044" s="15"/>
      <c r="W1044" s="15"/>
      <c r="X1044" s="15"/>
      <c r="Y1044" s="41"/>
      <c r="Z1044" s="41"/>
      <c r="AA1044" s="41"/>
      <c r="AB1044" s="41"/>
      <c r="AC1044" s="15"/>
      <c r="AD1044" s="15"/>
      <c r="AE1044" s="15"/>
      <c r="AF1044" s="15"/>
      <c r="AG1044" s="15"/>
      <c r="AH1044" s="15"/>
      <c r="AI1044" s="15"/>
      <c r="AJ1044" s="41"/>
      <c r="AK1044" s="15"/>
      <c r="AL1044" s="15"/>
      <c r="AM1044" s="15"/>
      <c r="AN1044" s="15"/>
      <c r="AO1044" s="15"/>
      <c r="AP1044" s="15"/>
      <c r="AQ1044" s="15"/>
      <c r="AR1044" s="15"/>
      <c r="AS1044" s="15"/>
      <c r="AT1044" s="15"/>
      <c r="AU1044" s="15"/>
      <c r="AV1044" s="15"/>
      <c r="AW1044" s="15"/>
      <c r="AX1044" s="15"/>
      <c r="AY1044" s="15"/>
      <c r="AZ1044" s="10">
        <v>1</v>
      </c>
      <c r="BA1044" t="s">
        <v>22</v>
      </c>
      <c r="BB1044" t="s">
        <v>88</v>
      </c>
      <c r="BD1044" s="39" t="str">
        <f t="shared" si="33"/>
        <v>01/326127307EBlibli Non Jabodetabek</v>
      </c>
      <c r="BE1044" s="88">
        <v>44914</v>
      </c>
      <c r="BF1044" t="s">
        <v>14073</v>
      </c>
    </row>
    <row r="1045" spans="2:58" ht="13.5" customHeight="1" x14ac:dyDescent="0.35">
      <c r="B1045" s="10" t="s">
        <v>17</v>
      </c>
      <c r="C1045" s="10" t="s">
        <v>2305</v>
      </c>
      <c r="D1045" s="10" t="s">
        <v>65</v>
      </c>
      <c r="E1045" s="10" t="s">
        <v>66</v>
      </c>
      <c r="F1045" s="10" t="s">
        <v>4119</v>
      </c>
      <c r="G1045" s="137" t="s">
        <v>9417</v>
      </c>
      <c r="H1045" s="10"/>
      <c r="I1045" s="10" t="s">
        <v>86</v>
      </c>
      <c r="J1045" s="10" t="s">
        <v>15942</v>
      </c>
      <c r="K1045" s="10" t="s">
        <v>9418</v>
      </c>
      <c r="L1045" s="98">
        <f>IFERROR(VLOOKUP($F1045&amp;$C1045,Sales!$J:$W,9,0),0)</f>
        <v>0</v>
      </c>
      <c r="M1045" s="98">
        <f>IFERROR(VLOOKUP($F1045&amp;$C1045,Sales!$J:$W,10,0),0)</f>
        <v>0</v>
      </c>
      <c r="N1045" s="98">
        <f>IFERROR(VLOOKUP($F1045&amp;$C1045,Sales!$J:$W,11,0),0)</f>
        <v>0</v>
      </c>
      <c r="O1045" s="98">
        <f>IFERROR(VLOOKUP($F1045&amp;$C1045,Sales!$J:$W,12,0),0)</f>
        <v>0</v>
      </c>
      <c r="P1045" s="98">
        <f>IFERROR(VLOOKUP($F1045&amp;$C1045,Sales!$J:$W,13,0),0)</f>
        <v>0</v>
      </c>
      <c r="Q1045" s="98">
        <f>IFERROR(VLOOKUP($F1045&amp;$C1045,Sales!$A:$H,7,0),0)</f>
        <v>0</v>
      </c>
      <c r="R1045" s="41" t="str">
        <f t="shared" si="32"/>
        <v>ERROR</v>
      </c>
      <c r="S1045" s="15"/>
      <c r="T1045" s="15"/>
      <c r="U1045" s="15"/>
      <c r="V1045" s="15"/>
      <c r="W1045" s="15"/>
      <c r="X1045" s="15"/>
      <c r="Y1045" s="41"/>
      <c r="Z1045" s="41"/>
      <c r="AA1045" s="41"/>
      <c r="AB1045" s="41"/>
      <c r="AC1045" s="15"/>
      <c r="AD1045" s="15"/>
      <c r="AE1045" s="15"/>
      <c r="AF1045" s="15"/>
      <c r="AG1045" s="15"/>
      <c r="AH1045" s="15"/>
      <c r="AI1045" s="15"/>
      <c r="AJ1045" s="41"/>
      <c r="AK1045" s="15"/>
      <c r="AL1045" s="15"/>
      <c r="AM1045" s="15"/>
      <c r="AN1045" s="15"/>
      <c r="AO1045" s="15"/>
      <c r="AP1045" s="15"/>
      <c r="AQ1045" s="15"/>
      <c r="AR1045" s="15"/>
      <c r="AS1045" s="15"/>
      <c r="AT1045" s="15"/>
      <c r="AU1045" s="15"/>
      <c r="AV1045" s="15"/>
      <c r="AW1045" s="15"/>
      <c r="AX1045" s="15"/>
      <c r="AY1045" s="15"/>
      <c r="AZ1045" s="10">
        <v>1</v>
      </c>
      <c r="BA1045" t="s">
        <v>22</v>
      </c>
      <c r="BB1045" t="s">
        <v>88</v>
      </c>
      <c r="BD1045" s="39" t="str">
        <f t="shared" si="33"/>
        <v>01/326127307DBlibli Non Jabodetabek</v>
      </c>
      <c r="BE1045" s="88">
        <v>44914</v>
      </c>
      <c r="BF1045" t="s">
        <v>14073</v>
      </c>
    </row>
    <row r="1046" spans="2:58" ht="13.5" customHeight="1" x14ac:dyDescent="0.35">
      <c r="B1046" s="10" t="s">
        <v>17</v>
      </c>
      <c r="C1046" s="10" t="s">
        <v>2305</v>
      </c>
      <c r="D1046" s="10" t="s">
        <v>65</v>
      </c>
      <c r="E1046" s="10" t="s">
        <v>66</v>
      </c>
      <c r="F1046" s="10" t="s">
        <v>4180</v>
      </c>
      <c r="G1046" s="137" t="s">
        <v>9419</v>
      </c>
      <c r="H1046" s="10"/>
      <c r="I1046" s="10" t="s">
        <v>108</v>
      </c>
      <c r="J1046" s="10" t="s">
        <v>15943</v>
      </c>
      <c r="K1046" s="10" t="s">
        <v>9420</v>
      </c>
      <c r="L1046" s="98">
        <f>IFERROR(VLOOKUP($F1046&amp;$C1046,Sales!$J:$W,9,0),0)</f>
        <v>0</v>
      </c>
      <c r="M1046" s="98">
        <f>IFERROR(VLOOKUP($F1046&amp;$C1046,Sales!$J:$W,10,0),0)</f>
        <v>0</v>
      </c>
      <c r="N1046" s="98">
        <f>IFERROR(VLOOKUP($F1046&amp;$C1046,Sales!$J:$W,11,0),0)</f>
        <v>0</v>
      </c>
      <c r="O1046" s="98">
        <f>IFERROR(VLOOKUP($F1046&amp;$C1046,Sales!$J:$W,12,0),0)</f>
        <v>0</v>
      </c>
      <c r="P1046" s="98">
        <f>IFERROR(VLOOKUP($F1046&amp;$C1046,Sales!$J:$W,13,0),0)</f>
        <v>0</v>
      </c>
      <c r="Q1046" s="98">
        <f>IFERROR(VLOOKUP($F1046&amp;$C1046,Sales!$A:$H,7,0),0)</f>
        <v>0</v>
      </c>
      <c r="R1046" s="41" t="str">
        <f t="shared" si="32"/>
        <v>ERROR</v>
      </c>
      <c r="S1046" s="15"/>
      <c r="T1046" s="15"/>
      <c r="U1046" s="15"/>
      <c r="V1046" s="15"/>
      <c r="W1046" s="15"/>
      <c r="X1046" s="15"/>
      <c r="Y1046" s="41"/>
      <c r="Z1046" s="41"/>
      <c r="AA1046" s="41"/>
      <c r="AB1046" s="41"/>
      <c r="AC1046" s="15"/>
      <c r="AD1046" s="15"/>
      <c r="AE1046" s="15"/>
      <c r="AF1046" s="15"/>
      <c r="AG1046" s="15"/>
      <c r="AH1046" s="15"/>
      <c r="AI1046" s="15"/>
      <c r="AJ1046" s="41"/>
      <c r="AK1046" s="15"/>
      <c r="AL1046" s="15"/>
      <c r="AM1046" s="15"/>
      <c r="AN1046" s="15"/>
      <c r="AO1046" s="15"/>
      <c r="AP1046" s="15"/>
      <c r="AQ1046" s="15"/>
      <c r="AR1046" s="15"/>
      <c r="AS1046" s="15"/>
      <c r="AT1046" s="15"/>
      <c r="AU1046" s="15"/>
      <c r="AV1046" s="15"/>
      <c r="AW1046" s="15"/>
      <c r="AX1046" s="15"/>
      <c r="AY1046" s="15"/>
      <c r="AZ1046" s="10">
        <v>1</v>
      </c>
      <c r="BA1046" t="s">
        <v>22</v>
      </c>
      <c r="BB1046" t="s">
        <v>88</v>
      </c>
      <c r="BD1046" s="39" t="str">
        <f t="shared" si="33"/>
        <v>01/326127307IBlibli Non Jabodetabek</v>
      </c>
      <c r="BE1046" s="88">
        <v>44914</v>
      </c>
      <c r="BF1046" t="s">
        <v>14073</v>
      </c>
    </row>
    <row r="1047" spans="2:58" ht="13.5" customHeight="1" x14ac:dyDescent="0.35">
      <c r="B1047" s="10" t="s">
        <v>17</v>
      </c>
      <c r="C1047" s="10" t="s">
        <v>2305</v>
      </c>
      <c r="D1047" s="10" t="s">
        <v>65</v>
      </c>
      <c r="E1047" s="10" t="s">
        <v>66</v>
      </c>
      <c r="F1047" s="10" t="s">
        <v>5784</v>
      </c>
      <c r="G1047" s="137" t="s">
        <v>9421</v>
      </c>
      <c r="H1047" s="10"/>
      <c r="I1047" s="10" t="s">
        <v>6156</v>
      </c>
      <c r="J1047" s="10" t="s">
        <v>15944</v>
      </c>
      <c r="K1047" s="10" t="s">
        <v>10900</v>
      </c>
      <c r="L1047" s="98">
        <f>IFERROR(VLOOKUP($F1047&amp;$C1047,Sales!$J:$W,9,0),0)</f>
        <v>0</v>
      </c>
      <c r="M1047" s="98">
        <f>IFERROR(VLOOKUP($F1047&amp;$C1047,Sales!$J:$W,10,0),0)</f>
        <v>0</v>
      </c>
      <c r="N1047" s="98">
        <f>IFERROR(VLOOKUP($F1047&amp;$C1047,Sales!$J:$W,11,0),0)</f>
        <v>0</v>
      </c>
      <c r="O1047" s="98">
        <f>IFERROR(VLOOKUP($F1047&amp;$C1047,Sales!$J:$W,12,0),0)</f>
        <v>0</v>
      </c>
      <c r="P1047" s="98">
        <f>IFERROR(VLOOKUP($F1047&amp;$C1047,Sales!$J:$W,13,0),0)</f>
        <v>0</v>
      </c>
      <c r="Q1047" s="98">
        <f>IFERROR(VLOOKUP($F1047&amp;$C1047,Sales!$A:$H,7,0),0)</f>
        <v>0</v>
      </c>
      <c r="R1047" s="41">
        <f t="shared" si="32"/>
        <v>0</v>
      </c>
      <c r="S1047" s="41">
        <v>0</v>
      </c>
      <c r="T1047" s="41"/>
      <c r="U1047" s="41"/>
      <c r="V1047" s="15">
        <v>0</v>
      </c>
      <c r="W1047" s="15">
        <v>0</v>
      </c>
      <c r="X1047" s="15">
        <v>0</v>
      </c>
      <c r="Y1047" s="41">
        <v>0</v>
      </c>
      <c r="Z1047" s="41"/>
      <c r="AA1047" s="41"/>
      <c r="AB1047" s="41"/>
      <c r="AC1047" s="15"/>
      <c r="AD1047" s="15"/>
      <c r="AE1047" s="15"/>
      <c r="AF1047" s="15"/>
      <c r="AG1047" s="15"/>
      <c r="AH1047" s="15"/>
      <c r="AI1047" s="15"/>
      <c r="AJ1047" s="41"/>
      <c r="AK1047" s="15"/>
      <c r="AL1047" s="41"/>
      <c r="AM1047" s="41"/>
      <c r="AN1047" s="15"/>
      <c r="AO1047" s="15"/>
      <c r="AP1047" s="15"/>
      <c r="AQ1047" s="15"/>
      <c r="AR1047" s="15"/>
      <c r="AS1047" s="15"/>
      <c r="AT1047" s="15"/>
      <c r="AU1047" s="15"/>
      <c r="AV1047" s="15"/>
      <c r="AW1047" s="15"/>
      <c r="AX1047" s="15"/>
      <c r="AY1047" s="15"/>
      <c r="AZ1047" s="10">
        <v>1</v>
      </c>
      <c r="BA1047" t="s">
        <v>22</v>
      </c>
      <c r="BB1047" t="s">
        <v>23</v>
      </c>
      <c r="BD1047" s="39" t="str">
        <f t="shared" si="33"/>
        <v>01/326127307CBlibli Non Jabodetabek</v>
      </c>
    </row>
    <row r="1048" spans="2:58" ht="13.5" customHeight="1" x14ac:dyDescent="0.35">
      <c r="B1048" s="10" t="s">
        <v>17</v>
      </c>
      <c r="C1048" s="10" t="s">
        <v>2305</v>
      </c>
      <c r="D1048" s="10" t="s">
        <v>65</v>
      </c>
      <c r="E1048" s="10" t="s">
        <v>66</v>
      </c>
      <c r="F1048" s="10" t="s">
        <v>804</v>
      </c>
      <c r="G1048" s="137" t="s">
        <v>9422</v>
      </c>
      <c r="H1048" s="10"/>
      <c r="I1048" s="10" t="s">
        <v>863</v>
      </c>
      <c r="J1048" s="10" t="s">
        <v>15945</v>
      </c>
      <c r="K1048" s="10" t="s">
        <v>9423</v>
      </c>
      <c r="L1048" s="98">
        <f>IFERROR(VLOOKUP($F1048&amp;$C1048,Sales!$J:$W,9,0),0)</f>
        <v>0</v>
      </c>
      <c r="M1048" s="98">
        <f>IFERROR(VLOOKUP($F1048&amp;$C1048,Sales!$J:$W,10,0),0)</f>
        <v>0</v>
      </c>
      <c r="N1048" s="98">
        <f>IFERROR(VLOOKUP($F1048&amp;$C1048,Sales!$J:$W,11,0),0)</f>
        <v>0</v>
      </c>
      <c r="O1048" s="98">
        <f>IFERROR(VLOOKUP($F1048&amp;$C1048,Sales!$J:$W,12,0),0)</f>
        <v>0</v>
      </c>
      <c r="P1048" s="98">
        <f>IFERROR(VLOOKUP($F1048&amp;$C1048,Sales!$J:$W,13,0),0)</f>
        <v>0</v>
      </c>
      <c r="Q1048" s="98">
        <f>IFERROR(VLOOKUP($F1048&amp;$C1048,Sales!$A:$H,7,0),0)</f>
        <v>0</v>
      </c>
      <c r="R1048" s="41" t="str">
        <f t="shared" si="32"/>
        <v>ERROR</v>
      </c>
      <c r="S1048" s="15"/>
      <c r="T1048" s="15"/>
      <c r="U1048" s="15"/>
      <c r="V1048" s="15"/>
      <c r="W1048" s="15"/>
      <c r="X1048" s="15"/>
      <c r="Y1048" s="41"/>
      <c r="Z1048" s="41"/>
      <c r="AA1048" s="41"/>
      <c r="AB1048" s="41"/>
      <c r="AC1048" s="15"/>
      <c r="AD1048" s="15"/>
      <c r="AE1048" s="15"/>
      <c r="AF1048" s="15"/>
      <c r="AG1048" s="15"/>
      <c r="AH1048" s="15"/>
      <c r="AI1048" s="15"/>
      <c r="AJ1048" s="41"/>
      <c r="AK1048" s="15"/>
      <c r="AL1048" s="15"/>
      <c r="AM1048" s="15"/>
      <c r="AN1048" s="15"/>
      <c r="AO1048" s="15"/>
      <c r="AP1048" s="15"/>
      <c r="AQ1048" s="15"/>
      <c r="AR1048" s="15"/>
      <c r="AS1048" s="15"/>
      <c r="AT1048" s="15"/>
      <c r="AU1048" s="15"/>
      <c r="AV1048" s="15"/>
      <c r="AW1048" s="15"/>
      <c r="AX1048" s="15"/>
      <c r="AY1048" s="15"/>
      <c r="AZ1048" s="10">
        <v>1</v>
      </c>
      <c r="BA1048" t="s">
        <v>22</v>
      </c>
      <c r="BB1048" t="s">
        <v>88</v>
      </c>
      <c r="BD1048" s="39" t="str">
        <f t="shared" si="33"/>
        <v>01/326127301LBlibli Non Jabodetabek</v>
      </c>
    </row>
    <row r="1049" spans="2:58" ht="13.5" customHeight="1" x14ac:dyDescent="0.35">
      <c r="B1049" s="10" t="s">
        <v>17</v>
      </c>
      <c r="C1049" s="10" t="s">
        <v>2305</v>
      </c>
      <c r="D1049" s="10" t="s">
        <v>65</v>
      </c>
      <c r="E1049" s="10" t="s">
        <v>66</v>
      </c>
      <c r="F1049" s="10" t="s">
        <v>4119</v>
      </c>
      <c r="G1049" s="137" t="s">
        <v>9424</v>
      </c>
      <c r="H1049" s="10"/>
      <c r="I1049" s="10" t="s">
        <v>86</v>
      </c>
      <c r="J1049" s="124" t="s">
        <v>15946</v>
      </c>
      <c r="K1049" s="124" t="s">
        <v>10901</v>
      </c>
      <c r="L1049" s="98">
        <f>IFERROR(VLOOKUP($F1049&amp;$C1049,Sales!$J:$W,9,0),0)</f>
        <v>0</v>
      </c>
      <c r="M1049" s="98">
        <f>IFERROR(VLOOKUP($F1049&amp;$C1049,Sales!$J:$W,10,0),0)</f>
        <v>0</v>
      </c>
      <c r="N1049" s="98">
        <f>IFERROR(VLOOKUP($F1049&amp;$C1049,Sales!$J:$W,11,0),0)</f>
        <v>0</v>
      </c>
      <c r="O1049" s="98">
        <f>IFERROR(VLOOKUP($F1049&amp;$C1049,Sales!$J:$W,12,0),0)</f>
        <v>0</v>
      </c>
      <c r="P1049" s="98">
        <f>IFERROR(VLOOKUP($F1049&amp;$C1049,Sales!$J:$W,13,0),0)</f>
        <v>0</v>
      </c>
      <c r="Q1049" s="98">
        <f>IFERROR(VLOOKUP($F1049&amp;$C1049,Sales!$A:$H,7,0),0)</f>
        <v>0</v>
      </c>
      <c r="R1049" s="41">
        <f t="shared" si="32"/>
        <v>0</v>
      </c>
      <c r="S1049" s="41">
        <v>0</v>
      </c>
      <c r="T1049" s="41"/>
      <c r="U1049" s="41"/>
      <c r="V1049" s="15">
        <v>0</v>
      </c>
      <c r="W1049" s="15">
        <v>0</v>
      </c>
      <c r="X1049" s="15">
        <v>0</v>
      </c>
      <c r="Y1049" s="41">
        <v>0</v>
      </c>
      <c r="Z1049" s="41"/>
      <c r="AA1049" s="41"/>
      <c r="AB1049" s="41"/>
      <c r="AC1049" s="15"/>
      <c r="AD1049" s="15"/>
      <c r="AE1049" s="15"/>
      <c r="AF1049" s="15"/>
      <c r="AG1049" s="15"/>
      <c r="AH1049" s="15"/>
      <c r="AI1049" s="15"/>
      <c r="AJ1049" s="41"/>
      <c r="AK1049" s="15"/>
      <c r="AL1049" s="41"/>
      <c r="AM1049" s="41"/>
      <c r="AN1049" s="15"/>
      <c r="AO1049" s="15"/>
      <c r="AP1049" s="15"/>
      <c r="AQ1049" s="15"/>
      <c r="AR1049" s="15"/>
      <c r="AS1049" s="15"/>
      <c r="AT1049" s="15"/>
      <c r="AU1049" s="15"/>
      <c r="AV1049" s="15"/>
      <c r="AW1049" s="15"/>
      <c r="AX1049" s="15"/>
      <c r="AY1049" s="15"/>
      <c r="AZ1049" s="10">
        <v>1</v>
      </c>
      <c r="BA1049" t="s">
        <v>22</v>
      </c>
      <c r="BB1049" t="s">
        <v>23</v>
      </c>
      <c r="BD1049" s="39" t="str">
        <f t="shared" si="33"/>
        <v>01/326127307DBlibli Non Jabodetabek</v>
      </c>
    </row>
    <row r="1050" spans="2:58" ht="13.5" customHeight="1" x14ac:dyDescent="0.35">
      <c r="B1050" s="10" t="s">
        <v>17</v>
      </c>
      <c r="C1050" s="10" t="s">
        <v>2305</v>
      </c>
      <c r="D1050" s="10" t="s">
        <v>65</v>
      </c>
      <c r="E1050" s="10" t="s">
        <v>66</v>
      </c>
      <c r="F1050" s="10" t="s">
        <v>4114</v>
      </c>
      <c r="G1050" s="137" t="s">
        <v>9425</v>
      </c>
      <c r="H1050" s="10"/>
      <c r="I1050" s="10" t="s">
        <v>68</v>
      </c>
      <c r="J1050" s="10" t="s">
        <v>15947</v>
      </c>
      <c r="K1050" s="10" t="s">
        <v>10902</v>
      </c>
      <c r="L1050" s="98">
        <f>IFERROR(VLOOKUP($F1050&amp;$C1050,Sales!$J:$W,9,0),0)</f>
        <v>0</v>
      </c>
      <c r="M1050" s="98">
        <f>IFERROR(VLOOKUP($F1050&amp;$C1050,Sales!$J:$W,10,0),0)</f>
        <v>0</v>
      </c>
      <c r="N1050" s="98">
        <f>IFERROR(VLOOKUP($F1050&amp;$C1050,Sales!$J:$W,11,0),0)</f>
        <v>0</v>
      </c>
      <c r="O1050" s="98">
        <f>IFERROR(VLOOKUP($F1050&amp;$C1050,Sales!$J:$W,12,0),0)</f>
        <v>0</v>
      </c>
      <c r="P1050" s="98">
        <f>IFERROR(VLOOKUP($F1050&amp;$C1050,Sales!$J:$W,13,0),0)</f>
        <v>0</v>
      </c>
      <c r="Q1050" s="98">
        <f>IFERROR(VLOOKUP($F1050&amp;$C1050,Sales!$A:$H,7,0),0)</f>
        <v>0</v>
      </c>
      <c r="R1050" s="41" t="str">
        <f t="shared" si="32"/>
        <v>ERROR</v>
      </c>
      <c r="S1050" s="15"/>
      <c r="T1050" s="15"/>
      <c r="U1050" s="15"/>
      <c r="V1050" s="15"/>
      <c r="W1050" s="15"/>
      <c r="X1050" s="15"/>
      <c r="Y1050" s="41"/>
      <c r="Z1050" s="41"/>
      <c r="AA1050" s="41"/>
      <c r="AB1050" s="41"/>
      <c r="AC1050" s="15"/>
      <c r="AD1050" s="15"/>
      <c r="AE1050" s="15"/>
      <c r="AF1050" s="15"/>
      <c r="AG1050" s="15"/>
      <c r="AH1050" s="15"/>
      <c r="AI1050" s="15"/>
      <c r="AJ1050" s="41"/>
      <c r="AK1050" s="15"/>
      <c r="AL1050" s="15"/>
      <c r="AM1050" s="15"/>
      <c r="AN1050" s="15"/>
      <c r="AO1050" s="15"/>
      <c r="AP1050" s="15"/>
      <c r="AQ1050" s="15"/>
      <c r="AR1050" s="15"/>
      <c r="AS1050" s="15"/>
      <c r="AT1050" s="15"/>
      <c r="AU1050" s="15"/>
      <c r="AV1050" s="15"/>
      <c r="AW1050" s="15"/>
      <c r="AX1050" s="15"/>
      <c r="AY1050" s="15"/>
      <c r="AZ1050" s="10">
        <v>1</v>
      </c>
      <c r="BA1050" t="s">
        <v>22</v>
      </c>
      <c r="BB1050" t="s">
        <v>88</v>
      </c>
      <c r="BD1050" s="39" t="str">
        <f t="shared" si="33"/>
        <v>01/326127307GBlibli Non Jabodetabek</v>
      </c>
      <c r="BE1050" s="88">
        <v>44914</v>
      </c>
      <c r="BF1050" t="s">
        <v>14073</v>
      </c>
    </row>
    <row r="1051" spans="2:58" ht="13.5" customHeight="1" x14ac:dyDescent="0.35">
      <c r="B1051" s="10" t="s">
        <v>17</v>
      </c>
      <c r="C1051" s="10" t="s">
        <v>2305</v>
      </c>
      <c r="D1051" s="10" t="s">
        <v>65</v>
      </c>
      <c r="E1051" s="10" t="s">
        <v>66</v>
      </c>
      <c r="F1051" s="10" t="s">
        <v>4174</v>
      </c>
      <c r="G1051" s="137" t="s">
        <v>9426</v>
      </c>
      <c r="H1051" s="10"/>
      <c r="I1051" s="10" t="s">
        <v>72</v>
      </c>
      <c r="J1051" s="10" t="s">
        <v>15948</v>
      </c>
      <c r="K1051" s="10" t="s">
        <v>10903</v>
      </c>
      <c r="L1051" s="98">
        <f>IFERROR(VLOOKUP($F1051&amp;$C1051,Sales!$J:$W,9,0),0)</f>
        <v>0</v>
      </c>
      <c r="M1051" s="98">
        <f>IFERROR(VLOOKUP($F1051&amp;$C1051,Sales!$J:$W,10,0),0)</f>
        <v>0</v>
      </c>
      <c r="N1051" s="98">
        <f>IFERROR(VLOOKUP($F1051&amp;$C1051,Sales!$J:$W,11,0),0)</f>
        <v>0</v>
      </c>
      <c r="O1051" s="98">
        <f>IFERROR(VLOOKUP($F1051&amp;$C1051,Sales!$J:$W,12,0),0)</f>
        <v>0</v>
      </c>
      <c r="P1051" s="98">
        <f>IFERROR(VLOOKUP($F1051&amp;$C1051,Sales!$J:$W,13,0),0)</f>
        <v>0</v>
      </c>
      <c r="Q1051" s="98">
        <f>IFERROR(VLOOKUP($F1051&amp;$C1051,Sales!$A:$H,7,0),0)</f>
        <v>0</v>
      </c>
      <c r="R1051" s="41" t="str">
        <f t="shared" si="32"/>
        <v>ERROR</v>
      </c>
      <c r="S1051" s="15"/>
      <c r="T1051" s="15"/>
      <c r="U1051" s="15"/>
      <c r="V1051" s="15"/>
      <c r="W1051" s="15"/>
      <c r="X1051" s="15"/>
      <c r="Y1051" s="41"/>
      <c r="Z1051" s="41"/>
      <c r="AA1051" s="41"/>
      <c r="AB1051" s="41"/>
      <c r="AC1051" s="15"/>
      <c r="AD1051" s="15"/>
      <c r="AE1051" s="15"/>
      <c r="AF1051" s="15"/>
      <c r="AG1051" s="15"/>
      <c r="AH1051" s="15"/>
      <c r="AI1051" s="15"/>
      <c r="AJ1051" s="41"/>
      <c r="AK1051" s="15"/>
      <c r="AL1051" s="15"/>
      <c r="AM1051" s="15"/>
      <c r="AN1051" s="15"/>
      <c r="AO1051" s="15"/>
      <c r="AP1051" s="15"/>
      <c r="AQ1051" s="15"/>
      <c r="AR1051" s="15"/>
      <c r="AS1051" s="15"/>
      <c r="AT1051" s="15"/>
      <c r="AU1051" s="15"/>
      <c r="AV1051" s="15"/>
      <c r="AW1051" s="15"/>
      <c r="AX1051" s="15"/>
      <c r="AY1051" s="15"/>
      <c r="AZ1051" s="10">
        <v>1</v>
      </c>
      <c r="BA1051" t="s">
        <v>22</v>
      </c>
      <c r="BB1051" t="s">
        <v>88</v>
      </c>
      <c r="BD1051" s="39" t="str">
        <f t="shared" si="33"/>
        <v>01/326127307FBlibli Non Jabodetabek</v>
      </c>
      <c r="BE1051" s="88">
        <v>44914</v>
      </c>
      <c r="BF1051" t="s">
        <v>14073</v>
      </c>
    </row>
    <row r="1052" spans="2:58" ht="13.5" customHeight="1" x14ac:dyDescent="0.35">
      <c r="B1052" s="10" t="s">
        <v>17</v>
      </c>
      <c r="C1052" s="10" t="s">
        <v>2305</v>
      </c>
      <c r="D1052" s="10" t="s">
        <v>65</v>
      </c>
      <c r="E1052" s="10" t="s">
        <v>66</v>
      </c>
      <c r="F1052" s="10" t="s">
        <v>4179</v>
      </c>
      <c r="G1052" s="137" t="s">
        <v>9427</v>
      </c>
      <c r="H1052" s="10"/>
      <c r="I1052" s="10" t="s">
        <v>84</v>
      </c>
      <c r="J1052" s="10" t="s">
        <v>15949</v>
      </c>
      <c r="K1052" s="10" t="s">
        <v>10904</v>
      </c>
      <c r="L1052" s="98">
        <f>IFERROR(VLOOKUP($F1052&amp;$C1052,Sales!$J:$W,9,0),0)</f>
        <v>0</v>
      </c>
      <c r="M1052" s="98">
        <f>IFERROR(VLOOKUP($F1052&amp;$C1052,Sales!$J:$W,10,0),0)</f>
        <v>0</v>
      </c>
      <c r="N1052" s="98">
        <f>IFERROR(VLOOKUP($F1052&amp;$C1052,Sales!$J:$W,11,0),0)</f>
        <v>0</v>
      </c>
      <c r="O1052" s="98">
        <f>IFERROR(VLOOKUP($F1052&amp;$C1052,Sales!$J:$W,12,0),0)</f>
        <v>0</v>
      </c>
      <c r="P1052" s="98">
        <f>IFERROR(VLOOKUP($F1052&amp;$C1052,Sales!$J:$W,13,0),0)</f>
        <v>0</v>
      </c>
      <c r="Q1052" s="98">
        <f>IFERROR(VLOOKUP($F1052&amp;$C1052,Sales!$A:$H,7,0),0)</f>
        <v>0</v>
      </c>
      <c r="R1052" s="41" t="str">
        <f t="shared" si="32"/>
        <v>ERROR</v>
      </c>
      <c r="S1052" s="15"/>
      <c r="T1052" s="15"/>
      <c r="U1052" s="15"/>
      <c r="V1052" s="15"/>
      <c r="W1052" s="15"/>
      <c r="X1052" s="15"/>
      <c r="Y1052" s="41"/>
      <c r="Z1052" s="41"/>
      <c r="AA1052" s="41"/>
      <c r="AB1052" s="41"/>
      <c r="AC1052" s="15"/>
      <c r="AD1052" s="15"/>
      <c r="AE1052" s="15"/>
      <c r="AF1052" s="15"/>
      <c r="AG1052" s="15"/>
      <c r="AH1052" s="15"/>
      <c r="AI1052" s="15"/>
      <c r="AJ1052" s="41"/>
      <c r="AK1052" s="15"/>
      <c r="AL1052" s="15"/>
      <c r="AM1052" s="15"/>
      <c r="AN1052" s="15"/>
      <c r="AO1052" s="15"/>
      <c r="AP1052" s="15"/>
      <c r="AQ1052" s="15"/>
      <c r="AR1052" s="15"/>
      <c r="AS1052" s="15"/>
      <c r="AT1052" s="15"/>
      <c r="AU1052" s="15"/>
      <c r="AV1052" s="15"/>
      <c r="AW1052" s="15"/>
      <c r="AX1052" s="15"/>
      <c r="AY1052" s="15"/>
      <c r="AZ1052" s="10">
        <v>1</v>
      </c>
      <c r="BA1052" t="s">
        <v>22</v>
      </c>
      <c r="BB1052" t="s">
        <v>88</v>
      </c>
      <c r="BD1052" s="39" t="str">
        <f t="shared" si="33"/>
        <v>01/326127307HBlibli Non Jabodetabek</v>
      </c>
    </row>
    <row r="1053" spans="2:58" ht="13.5" customHeight="1" x14ac:dyDescent="0.35">
      <c r="B1053" s="10" t="s">
        <v>17</v>
      </c>
      <c r="C1053" s="10" t="s">
        <v>2305</v>
      </c>
      <c r="D1053" s="10" t="s">
        <v>65</v>
      </c>
      <c r="E1053" s="10" t="s">
        <v>66</v>
      </c>
      <c r="F1053" s="10" t="s">
        <v>99</v>
      </c>
      <c r="G1053" s="137" t="s">
        <v>9428</v>
      </c>
      <c r="H1053" s="10"/>
      <c r="I1053" s="10" t="s">
        <v>100</v>
      </c>
      <c r="J1053" s="10" t="s">
        <v>15950</v>
      </c>
      <c r="K1053" s="10" t="s">
        <v>10905</v>
      </c>
      <c r="L1053" s="98">
        <f>IFERROR(VLOOKUP($F1053&amp;$C1053,Sales!$J:$W,9,0),0)</f>
        <v>0</v>
      </c>
      <c r="M1053" s="98">
        <f>IFERROR(VLOOKUP($F1053&amp;$C1053,Sales!$J:$W,10,0),0)</f>
        <v>0</v>
      </c>
      <c r="N1053" s="98">
        <f>IFERROR(VLOOKUP($F1053&amp;$C1053,Sales!$J:$W,11,0),0)</f>
        <v>0</v>
      </c>
      <c r="O1053" s="98">
        <f>IFERROR(VLOOKUP($F1053&amp;$C1053,Sales!$J:$W,12,0),0)</f>
        <v>0</v>
      </c>
      <c r="P1053" s="98">
        <f>IFERROR(VLOOKUP($F1053&amp;$C1053,Sales!$J:$W,13,0),0)</f>
        <v>0</v>
      </c>
      <c r="Q1053" s="98">
        <f>IFERROR(VLOOKUP($F1053&amp;$C1053,Sales!$A:$H,7,0),0)</f>
        <v>0</v>
      </c>
      <c r="R1053" s="41" t="str">
        <f t="shared" si="32"/>
        <v>ERROR</v>
      </c>
      <c r="S1053" s="15"/>
      <c r="T1053" s="15"/>
      <c r="U1053" s="15"/>
      <c r="V1053" s="15"/>
      <c r="W1053" s="15"/>
      <c r="X1053" s="15"/>
      <c r="Y1053" s="41"/>
      <c r="Z1053" s="41"/>
      <c r="AA1053" s="41"/>
      <c r="AB1053" s="41"/>
      <c r="AC1053" s="15"/>
      <c r="AD1053" s="15"/>
      <c r="AE1053" s="15"/>
      <c r="AF1053" s="15"/>
      <c r="AG1053" s="15"/>
      <c r="AH1053" s="15"/>
      <c r="AI1053" s="15"/>
      <c r="AJ1053" s="41"/>
      <c r="AK1053" s="15"/>
      <c r="AL1053" s="15"/>
      <c r="AM1053" s="15"/>
      <c r="AN1053" s="15"/>
      <c r="AO1053" s="15"/>
      <c r="AP1053" s="15"/>
      <c r="AQ1053" s="15"/>
      <c r="AR1053" s="15"/>
      <c r="AS1053" s="15"/>
      <c r="AT1053" s="15"/>
      <c r="AU1053" s="15"/>
      <c r="AV1053" s="15"/>
      <c r="AW1053" s="15"/>
      <c r="AX1053" s="15"/>
      <c r="AY1053" s="15"/>
      <c r="AZ1053" s="10">
        <v>1</v>
      </c>
      <c r="BA1053" t="s">
        <v>22</v>
      </c>
      <c r="BB1053" t="s">
        <v>88</v>
      </c>
      <c r="BD1053" s="39" t="str">
        <f t="shared" si="33"/>
        <v>01/326127305EBlibli Non Jabodetabek</v>
      </c>
    </row>
    <row r="1054" spans="2:58" ht="13.5" customHeight="1" x14ac:dyDescent="0.35">
      <c r="B1054" s="10" t="s">
        <v>17</v>
      </c>
      <c r="C1054" s="10" t="s">
        <v>2305</v>
      </c>
      <c r="D1054" s="10" t="s">
        <v>405</v>
      </c>
      <c r="E1054" s="10" t="s">
        <v>5816</v>
      </c>
      <c r="F1054" s="10" t="s">
        <v>1914</v>
      </c>
      <c r="G1054" s="137" t="s">
        <v>9429</v>
      </c>
      <c r="H1054" s="10"/>
      <c r="I1054" s="10" t="s">
        <v>1915</v>
      </c>
      <c r="J1054" s="10" t="s">
        <v>15951</v>
      </c>
      <c r="K1054" s="10" t="s">
        <v>10906</v>
      </c>
      <c r="L1054" s="98">
        <f>IFERROR(VLOOKUP($F1054&amp;$C1054,Sales!$J:$W,9,0),0)</f>
        <v>0</v>
      </c>
      <c r="M1054" s="98">
        <f>IFERROR(VLOOKUP($F1054&amp;$C1054,Sales!$J:$W,10,0),0)</f>
        <v>0</v>
      </c>
      <c r="N1054" s="98">
        <f>IFERROR(VLOOKUP($F1054&amp;$C1054,Sales!$J:$W,11,0),0)</f>
        <v>0</v>
      </c>
      <c r="O1054" s="98">
        <f>IFERROR(VLOOKUP($F1054&amp;$C1054,Sales!$J:$W,12,0),0)</f>
        <v>0</v>
      </c>
      <c r="P1054" s="98">
        <f>IFERROR(VLOOKUP($F1054&amp;$C1054,Sales!$J:$W,13,0),0)</f>
        <v>0</v>
      </c>
      <c r="Q1054" s="98">
        <f>IFERROR(VLOOKUP($F1054&amp;$C1054,Sales!$A:$H,7,0),0)</f>
        <v>0</v>
      </c>
      <c r="R1054" s="41" t="str">
        <f t="shared" si="32"/>
        <v>ERROR</v>
      </c>
      <c r="S1054" s="15"/>
      <c r="T1054" s="15"/>
      <c r="U1054" s="15"/>
      <c r="V1054" s="15"/>
      <c r="W1054" s="15"/>
      <c r="X1054" s="15"/>
      <c r="Y1054" s="41"/>
      <c r="Z1054" s="41"/>
      <c r="AA1054" s="41"/>
      <c r="AB1054" s="41"/>
      <c r="AC1054" s="15"/>
      <c r="AD1054" s="15"/>
      <c r="AE1054" s="15"/>
      <c r="AF1054" s="15"/>
      <c r="AG1054" s="15"/>
      <c r="AH1054" s="15"/>
      <c r="AI1054" s="15"/>
      <c r="AJ1054" s="41"/>
      <c r="AK1054" s="15"/>
      <c r="AL1054" s="15"/>
      <c r="AM1054" s="15"/>
      <c r="AN1054" s="15"/>
      <c r="AO1054" s="15"/>
      <c r="AP1054" s="15"/>
      <c r="AQ1054" s="15"/>
      <c r="AR1054" s="15"/>
      <c r="AS1054" s="15"/>
      <c r="AT1054" s="15"/>
      <c r="AU1054" s="15"/>
      <c r="AV1054" s="15"/>
      <c r="AW1054" s="15"/>
      <c r="AX1054" s="15"/>
      <c r="AY1054" s="15"/>
      <c r="AZ1054" s="10">
        <v>1</v>
      </c>
      <c r="BA1054" t="s">
        <v>22</v>
      </c>
      <c r="BB1054" t="s">
        <v>88</v>
      </c>
      <c r="BD1054" s="39" t="str">
        <f t="shared" si="33"/>
        <v>01/274927101BBlibli Non Jabodetabek</v>
      </c>
      <c r="BE1054" s="1">
        <v>44967</v>
      </c>
      <c r="BF1054" t="s">
        <v>14073</v>
      </c>
    </row>
    <row r="1055" spans="2:58" ht="13.5" customHeight="1" x14ac:dyDescent="0.35">
      <c r="B1055" s="10" t="s">
        <v>17</v>
      </c>
      <c r="C1055" s="10" t="s">
        <v>2305</v>
      </c>
      <c r="D1055" s="10" t="s">
        <v>549</v>
      </c>
      <c r="E1055" s="10" t="s">
        <v>194</v>
      </c>
      <c r="F1055" s="10" t="s">
        <v>732</v>
      </c>
      <c r="G1055" s="137" t="s">
        <v>9430</v>
      </c>
      <c r="H1055" s="10"/>
      <c r="I1055" s="10" t="s">
        <v>733</v>
      </c>
      <c r="J1055" s="10" t="s">
        <v>15952</v>
      </c>
      <c r="K1055" s="10" t="s">
        <v>9431</v>
      </c>
      <c r="L1055" s="98">
        <f>IFERROR(VLOOKUP($F1055&amp;$C1055,Sales!$J:$W,9,0),0)</f>
        <v>0</v>
      </c>
      <c r="M1055" s="98">
        <f>IFERROR(VLOOKUP($F1055&amp;$C1055,Sales!$J:$W,10,0),0)</f>
        <v>0</v>
      </c>
      <c r="N1055" s="98">
        <f>IFERROR(VLOOKUP($F1055&amp;$C1055,Sales!$J:$W,11,0),0)</f>
        <v>0</v>
      </c>
      <c r="O1055" s="98">
        <f>IFERROR(VLOOKUP($F1055&amp;$C1055,Sales!$J:$W,12,0),0)</f>
        <v>0</v>
      </c>
      <c r="P1055" s="98">
        <f>IFERROR(VLOOKUP($F1055&amp;$C1055,Sales!$J:$W,13,0),0)</f>
        <v>0</v>
      </c>
      <c r="Q1055" s="98">
        <f>IFERROR(VLOOKUP($F1055&amp;$C1055,Sales!$A:$H,7,0),0)</f>
        <v>0</v>
      </c>
      <c r="R1055" s="41">
        <f t="shared" si="32"/>
        <v>1</v>
      </c>
      <c r="S1055" s="41">
        <v>1</v>
      </c>
      <c r="T1055" s="15"/>
      <c r="U1055" s="15"/>
      <c r="V1055" s="15">
        <v>1</v>
      </c>
      <c r="W1055" s="15">
        <v>1</v>
      </c>
      <c r="X1055" s="15">
        <v>1</v>
      </c>
      <c r="Y1055" s="41">
        <v>1</v>
      </c>
      <c r="Z1055" s="41"/>
      <c r="AA1055" s="41"/>
      <c r="AB1055" s="41"/>
      <c r="AC1055" s="15"/>
      <c r="AD1055" s="15"/>
      <c r="AE1055" s="15"/>
      <c r="AF1055" s="15"/>
      <c r="AG1055" s="15"/>
      <c r="AH1055" s="15"/>
      <c r="AI1055" s="15"/>
      <c r="AJ1055" s="41"/>
      <c r="AK1055" s="15"/>
      <c r="AL1055" s="15"/>
      <c r="AM1055" s="41"/>
      <c r="AN1055" s="15"/>
      <c r="AO1055" s="15"/>
      <c r="AP1055" s="15"/>
      <c r="AQ1055" s="15"/>
      <c r="AR1055" s="15"/>
      <c r="AS1055" s="15"/>
      <c r="AT1055" s="15"/>
      <c r="AU1055" s="15"/>
      <c r="AV1055" s="15"/>
      <c r="AW1055" s="15"/>
      <c r="AX1055" s="15"/>
      <c r="AY1055" s="15"/>
      <c r="AZ1055" s="10">
        <v>1</v>
      </c>
      <c r="BA1055" t="s">
        <v>22</v>
      </c>
      <c r="BB1055" t="s">
        <v>23</v>
      </c>
      <c r="BD1055" s="39" t="str">
        <f t="shared" si="33"/>
        <v>01/245121102FBlibli Non Jabodetabek</v>
      </c>
    </row>
    <row r="1056" spans="2:58" ht="13.5" customHeight="1" x14ac:dyDescent="0.35">
      <c r="B1056" s="10" t="s">
        <v>17</v>
      </c>
      <c r="C1056" s="10" t="s">
        <v>2305</v>
      </c>
      <c r="D1056" s="10" t="s">
        <v>549</v>
      </c>
      <c r="E1056" s="10" t="s">
        <v>194</v>
      </c>
      <c r="F1056" s="10" t="s">
        <v>736</v>
      </c>
      <c r="G1056" s="137" t="s">
        <v>9432</v>
      </c>
      <c r="H1056" s="10"/>
      <c r="I1056" s="10" t="s">
        <v>737</v>
      </c>
      <c r="J1056" s="10" t="s">
        <v>15953</v>
      </c>
      <c r="K1056" s="10" t="s">
        <v>9433</v>
      </c>
      <c r="L1056" s="98">
        <f>IFERROR(VLOOKUP($F1056&amp;$C1056,Sales!$J:$W,9,0),0)</f>
        <v>0</v>
      </c>
      <c r="M1056" s="98">
        <f>IFERROR(VLOOKUP($F1056&amp;$C1056,Sales!$J:$W,10,0),0)</f>
        <v>0</v>
      </c>
      <c r="N1056" s="98">
        <f>IFERROR(VLOOKUP($F1056&amp;$C1056,Sales!$J:$W,11,0),0)</f>
        <v>0</v>
      </c>
      <c r="O1056" s="98">
        <f>IFERROR(VLOOKUP($F1056&amp;$C1056,Sales!$J:$W,12,0),0)</f>
        <v>0</v>
      </c>
      <c r="P1056" s="98">
        <f>IFERROR(VLOOKUP($F1056&amp;$C1056,Sales!$J:$W,13,0),0)</f>
        <v>0</v>
      </c>
      <c r="Q1056" s="98">
        <f>IFERROR(VLOOKUP($F1056&amp;$C1056,Sales!$A:$H,7,0),0)</f>
        <v>0</v>
      </c>
      <c r="R1056" s="41">
        <f t="shared" si="32"/>
        <v>1</v>
      </c>
      <c r="S1056" s="41">
        <v>1</v>
      </c>
      <c r="T1056" s="15"/>
      <c r="U1056" s="15"/>
      <c r="V1056" s="15">
        <v>1</v>
      </c>
      <c r="W1056" s="15">
        <v>1</v>
      </c>
      <c r="X1056" s="15">
        <v>1</v>
      </c>
      <c r="Y1056" s="41">
        <v>1</v>
      </c>
      <c r="Z1056" s="41"/>
      <c r="AA1056" s="41"/>
      <c r="AB1056" s="41"/>
      <c r="AC1056" s="15"/>
      <c r="AD1056" s="15"/>
      <c r="AE1056" s="15"/>
      <c r="AF1056" s="15"/>
      <c r="AG1056" s="15"/>
      <c r="AH1056" s="15"/>
      <c r="AI1056" s="15"/>
      <c r="AJ1056" s="41"/>
      <c r="AK1056" s="15"/>
      <c r="AL1056" s="15"/>
      <c r="AM1056" s="41"/>
      <c r="AN1056" s="15"/>
      <c r="AO1056" s="15"/>
      <c r="AP1056" s="15"/>
      <c r="AQ1056" s="15"/>
      <c r="AR1056" s="15"/>
      <c r="AS1056" s="15"/>
      <c r="AT1056" s="15"/>
      <c r="AU1056" s="15"/>
      <c r="AV1056" s="15"/>
      <c r="AW1056" s="15"/>
      <c r="AX1056" s="15"/>
      <c r="AY1056" s="15"/>
      <c r="AZ1056" s="10">
        <v>1</v>
      </c>
      <c r="BA1056" t="s">
        <v>22</v>
      </c>
      <c r="BB1056" t="s">
        <v>23</v>
      </c>
      <c r="BD1056" s="39" t="str">
        <f t="shared" si="33"/>
        <v>01/245121102NBlibli Non Jabodetabek</v>
      </c>
    </row>
    <row r="1057" spans="2:58" ht="13.5" customHeight="1" x14ac:dyDescent="0.35">
      <c r="B1057" s="10" t="s">
        <v>17</v>
      </c>
      <c r="C1057" s="10" t="s">
        <v>2305</v>
      </c>
      <c r="D1057" s="10" t="s">
        <v>549</v>
      </c>
      <c r="E1057" s="10" t="s">
        <v>194</v>
      </c>
      <c r="F1057" s="10" t="s">
        <v>744</v>
      </c>
      <c r="G1057" s="137" t="s">
        <v>9434</v>
      </c>
      <c r="H1057" s="10"/>
      <c r="I1057" s="10" t="s">
        <v>745</v>
      </c>
      <c r="J1057" s="10" t="s">
        <v>15954</v>
      </c>
      <c r="K1057" s="10" t="s">
        <v>9435</v>
      </c>
      <c r="L1057" s="98">
        <f>IFERROR(VLOOKUP($F1057&amp;$C1057,Sales!$J:$W,9,0),0)</f>
        <v>0</v>
      </c>
      <c r="M1057" s="98">
        <f>IFERROR(VLOOKUP($F1057&amp;$C1057,Sales!$J:$W,10,0),0)</f>
        <v>0</v>
      </c>
      <c r="N1057" s="98">
        <f>IFERROR(VLOOKUP($F1057&amp;$C1057,Sales!$J:$W,11,0),0)</f>
        <v>0</v>
      </c>
      <c r="O1057" s="98">
        <f>IFERROR(VLOOKUP($F1057&amp;$C1057,Sales!$J:$W,12,0),0)</f>
        <v>0</v>
      </c>
      <c r="P1057" s="98">
        <f>IFERROR(VLOOKUP($F1057&amp;$C1057,Sales!$J:$W,13,0),0)</f>
        <v>0</v>
      </c>
      <c r="Q1057" s="98">
        <f>IFERROR(VLOOKUP($F1057&amp;$C1057,Sales!$A:$H,7,0),0)</f>
        <v>0</v>
      </c>
      <c r="R1057" s="41">
        <f t="shared" si="32"/>
        <v>1</v>
      </c>
      <c r="S1057" s="41">
        <v>1</v>
      </c>
      <c r="T1057" s="15"/>
      <c r="U1057" s="15"/>
      <c r="V1057" s="15">
        <v>1</v>
      </c>
      <c r="W1057" s="15">
        <v>1</v>
      </c>
      <c r="X1057" s="15">
        <v>1</v>
      </c>
      <c r="Y1057" s="41">
        <v>1</v>
      </c>
      <c r="Z1057" s="41"/>
      <c r="AA1057" s="41"/>
      <c r="AB1057" s="41"/>
      <c r="AC1057" s="15"/>
      <c r="AD1057" s="15"/>
      <c r="AE1057" s="15"/>
      <c r="AF1057" s="15"/>
      <c r="AG1057" s="15"/>
      <c r="AH1057" s="15"/>
      <c r="AI1057" s="15"/>
      <c r="AJ1057" s="41"/>
      <c r="AK1057" s="15"/>
      <c r="AL1057" s="15"/>
      <c r="AM1057" s="41"/>
      <c r="AN1057" s="15"/>
      <c r="AO1057" s="15"/>
      <c r="AP1057" s="15"/>
      <c r="AQ1057" s="15"/>
      <c r="AR1057" s="15"/>
      <c r="AS1057" s="15"/>
      <c r="AT1057" s="15"/>
      <c r="AU1057" s="15"/>
      <c r="AV1057" s="15"/>
      <c r="AW1057" s="15"/>
      <c r="AX1057" s="15"/>
      <c r="AY1057" s="15"/>
      <c r="AZ1057" s="10">
        <v>1</v>
      </c>
      <c r="BA1057" t="s">
        <v>22</v>
      </c>
      <c r="BB1057" t="s">
        <v>23</v>
      </c>
      <c r="BD1057" s="39" t="str">
        <f t="shared" si="33"/>
        <v>01/245121102EBlibli Non Jabodetabek</v>
      </c>
    </row>
    <row r="1058" spans="2:58" ht="13.5" customHeight="1" x14ac:dyDescent="0.35">
      <c r="B1058" s="10" t="s">
        <v>17</v>
      </c>
      <c r="C1058" s="10" t="s">
        <v>2305</v>
      </c>
      <c r="D1058" s="10" t="s">
        <v>549</v>
      </c>
      <c r="E1058" s="10" t="s">
        <v>194</v>
      </c>
      <c r="F1058" s="10" t="s">
        <v>734</v>
      </c>
      <c r="G1058" s="137" t="s">
        <v>9436</v>
      </c>
      <c r="H1058" s="10"/>
      <c r="I1058" s="10" t="s">
        <v>735</v>
      </c>
      <c r="J1058" s="10" t="s">
        <v>15955</v>
      </c>
      <c r="K1058" s="10" t="s">
        <v>9437</v>
      </c>
      <c r="L1058" s="98">
        <f>IFERROR(VLOOKUP($F1058&amp;$C1058,Sales!$J:$W,9,0),0)</f>
        <v>0</v>
      </c>
      <c r="M1058" s="98">
        <f>IFERROR(VLOOKUP($F1058&amp;$C1058,Sales!$J:$W,10,0),0)</f>
        <v>0</v>
      </c>
      <c r="N1058" s="98">
        <f>IFERROR(VLOOKUP($F1058&amp;$C1058,Sales!$J:$W,11,0),0)</f>
        <v>0</v>
      </c>
      <c r="O1058" s="98">
        <f>IFERROR(VLOOKUP($F1058&amp;$C1058,Sales!$J:$W,12,0),0)</f>
        <v>0</v>
      </c>
      <c r="P1058" s="98">
        <f>IFERROR(VLOOKUP($F1058&amp;$C1058,Sales!$J:$W,13,0),0)</f>
        <v>0</v>
      </c>
      <c r="Q1058" s="98">
        <f>IFERROR(VLOOKUP($F1058&amp;$C1058,Sales!$A:$H,7,0),0)</f>
        <v>0</v>
      </c>
      <c r="R1058" s="41" t="str">
        <f t="shared" si="32"/>
        <v>ERROR</v>
      </c>
      <c r="S1058" s="15"/>
      <c r="T1058" s="15"/>
      <c r="U1058" s="15"/>
      <c r="V1058" s="15"/>
      <c r="W1058" s="15"/>
      <c r="X1058" s="15"/>
      <c r="Y1058" s="41"/>
      <c r="Z1058" s="41"/>
      <c r="AA1058" s="41"/>
      <c r="AB1058" s="41"/>
      <c r="AC1058" s="15"/>
      <c r="AD1058" s="15"/>
      <c r="AE1058" s="15"/>
      <c r="AF1058" s="15"/>
      <c r="AG1058" s="15"/>
      <c r="AH1058" s="15"/>
      <c r="AI1058" s="15"/>
      <c r="AJ1058" s="41"/>
      <c r="AK1058" s="15"/>
      <c r="AL1058" s="15"/>
      <c r="AM1058" s="15"/>
      <c r="AN1058" s="15"/>
      <c r="AO1058" s="15"/>
      <c r="AP1058" s="15"/>
      <c r="AQ1058" s="15"/>
      <c r="AR1058" s="15"/>
      <c r="AS1058" s="15"/>
      <c r="AT1058" s="15"/>
      <c r="AU1058" s="15"/>
      <c r="AV1058" s="15"/>
      <c r="AW1058" s="15"/>
      <c r="AX1058" s="15"/>
      <c r="AY1058" s="15"/>
      <c r="AZ1058" s="10">
        <v>1</v>
      </c>
      <c r="BA1058" t="s">
        <v>22</v>
      </c>
      <c r="BB1058" t="s">
        <v>88</v>
      </c>
      <c r="BD1058" s="39" t="str">
        <f t="shared" si="33"/>
        <v>01/245121102IBlibli Non Jabodetabek</v>
      </c>
      <c r="BE1058" s="1">
        <v>44967</v>
      </c>
      <c r="BF1058" t="s">
        <v>14073</v>
      </c>
    </row>
    <row r="1059" spans="2:58" ht="13.5" customHeight="1" x14ac:dyDescent="0.35">
      <c r="B1059" s="10" t="s">
        <v>17</v>
      </c>
      <c r="C1059" s="10" t="s">
        <v>2305</v>
      </c>
      <c r="D1059" s="10" t="s">
        <v>405</v>
      </c>
      <c r="E1059" s="10" t="s">
        <v>5816</v>
      </c>
      <c r="F1059" s="10" t="s">
        <v>440</v>
      </c>
      <c r="G1059" s="137" t="s">
        <v>9438</v>
      </c>
      <c r="H1059" s="10"/>
      <c r="I1059" s="10" t="s">
        <v>441</v>
      </c>
      <c r="J1059" s="10" t="s">
        <v>15956</v>
      </c>
      <c r="K1059" s="10" t="s">
        <v>9439</v>
      </c>
      <c r="L1059" s="98">
        <f>IFERROR(VLOOKUP($F1059&amp;$C1059,Sales!$J:$W,9,0),0)</f>
        <v>0</v>
      </c>
      <c r="M1059" s="98">
        <f>IFERROR(VLOOKUP($F1059&amp;$C1059,Sales!$J:$W,10,0),0)</f>
        <v>0</v>
      </c>
      <c r="N1059" s="98">
        <f>IFERROR(VLOOKUP($F1059&amp;$C1059,Sales!$J:$W,11,0),0)</f>
        <v>0</v>
      </c>
      <c r="O1059" s="98">
        <f>IFERROR(VLOOKUP($F1059&amp;$C1059,Sales!$J:$W,12,0),0)</f>
        <v>0</v>
      </c>
      <c r="P1059" s="98">
        <f>IFERROR(VLOOKUP($F1059&amp;$C1059,Sales!$J:$W,13,0),0)</f>
        <v>0</v>
      </c>
      <c r="Q1059" s="98">
        <f>IFERROR(VLOOKUP($F1059&amp;$C1059,Sales!$A:$H,7,0),0)</f>
        <v>0</v>
      </c>
      <c r="R1059" s="41">
        <f t="shared" si="32"/>
        <v>0</v>
      </c>
      <c r="S1059" s="41">
        <v>0</v>
      </c>
      <c r="T1059" s="41"/>
      <c r="U1059" s="15"/>
      <c r="V1059" s="15">
        <v>0</v>
      </c>
      <c r="W1059" s="15">
        <v>0</v>
      </c>
      <c r="X1059" s="15">
        <v>0</v>
      </c>
      <c r="Y1059" s="41">
        <v>0</v>
      </c>
      <c r="Z1059" s="41"/>
      <c r="AA1059" s="41"/>
      <c r="AB1059" s="41"/>
      <c r="AC1059" s="15"/>
      <c r="AD1059" s="15"/>
      <c r="AE1059" s="15"/>
      <c r="AF1059" s="15"/>
      <c r="AG1059" s="15"/>
      <c r="AH1059" s="15"/>
      <c r="AI1059" s="15"/>
      <c r="AJ1059" s="41"/>
      <c r="AK1059" s="15"/>
      <c r="AL1059" s="15"/>
      <c r="AM1059" s="41"/>
      <c r="AN1059" s="15"/>
      <c r="AO1059" s="15"/>
      <c r="AP1059" s="15"/>
      <c r="AQ1059" s="15"/>
      <c r="AR1059" s="15"/>
      <c r="AS1059" s="15"/>
      <c r="AT1059" s="15"/>
      <c r="AU1059" s="15"/>
      <c r="AV1059" s="15"/>
      <c r="AW1059" s="15"/>
      <c r="AX1059" s="15"/>
      <c r="AY1059" s="15"/>
      <c r="AZ1059" s="10">
        <v>1</v>
      </c>
      <c r="BA1059" t="s">
        <v>22</v>
      </c>
      <c r="BB1059" t="s">
        <v>23</v>
      </c>
      <c r="BD1059" s="39" t="str">
        <f t="shared" si="33"/>
        <v>01/274928901DBlibli Non Jabodetabek</v>
      </c>
    </row>
    <row r="1060" spans="2:58" ht="13.5" customHeight="1" x14ac:dyDescent="0.35">
      <c r="B1060" s="10" t="s">
        <v>17</v>
      </c>
      <c r="C1060" s="10" t="s">
        <v>2305</v>
      </c>
      <c r="D1060" s="10" t="s">
        <v>549</v>
      </c>
      <c r="E1060" s="10" t="s">
        <v>194</v>
      </c>
      <c r="F1060" s="10" t="s">
        <v>742</v>
      </c>
      <c r="G1060" s="137" t="s">
        <v>9440</v>
      </c>
      <c r="H1060" s="10"/>
      <c r="I1060" s="10" t="s">
        <v>743</v>
      </c>
      <c r="J1060" s="10" t="s">
        <v>15957</v>
      </c>
      <c r="K1060" s="10" t="s">
        <v>9441</v>
      </c>
      <c r="L1060" s="98">
        <f>IFERROR(VLOOKUP($F1060&amp;$C1060,Sales!$J:$W,9,0),0)</f>
        <v>0</v>
      </c>
      <c r="M1060" s="98">
        <f>IFERROR(VLOOKUP($F1060&amp;$C1060,Sales!$J:$W,10,0),0)</f>
        <v>0</v>
      </c>
      <c r="N1060" s="98">
        <f>IFERROR(VLOOKUP($F1060&amp;$C1060,Sales!$J:$W,11,0),0)</f>
        <v>0</v>
      </c>
      <c r="O1060" s="98">
        <f>IFERROR(VLOOKUP($F1060&amp;$C1060,Sales!$J:$W,12,0),0)</f>
        <v>0</v>
      </c>
      <c r="P1060" s="98">
        <f>IFERROR(VLOOKUP($F1060&amp;$C1060,Sales!$J:$W,13,0),0)</f>
        <v>0</v>
      </c>
      <c r="Q1060" s="98">
        <f>IFERROR(VLOOKUP($F1060&amp;$C1060,Sales!$A:$H,7,0),0)</f>
        <v>0</v>
      </c>
      <c r="R1060" s="41" t="str">
        <f t="shared" si="32"/>
        <v>ERROR</v>
      </c>
      <c r="S1060" s="15"/>
      <c r="T1060" s="15"/>
      <c r="U1060" s="15"/>
      <c r="V1060" s="15"/>
      <c r="W1060" s="15"/>
      <c r="X1060" s="15"/>
      <c r="Y1060" s="41"/>
      <c r="Z1060" s="41"/>
      <c r="AA1060" s="41"/>
      <c r="AB1060" s="41"/>
      <c r="AC1060" s="15"/>
      <c r="AD1060" s="15"/>
      <c r="AE1060" s="15"/>
      <c r="AF1060" s="15"/>
      <c r="AG1060" s="15"/>
      <c r="AH1060" s="15"/>
      <c r="AI1060" s="15"/>
      <c r="AJ1060" s="41"/>
      <c r="AK1060" s="15"/>
      <c r="AL1060" s="15"/>
      <c r="AM1060" s="15"/>
      <c r="AN1060" s="15"/>
      <c r="AO1060" s="15"/>
      <c r="AP1060" s="15"/>
      <c r="AQ1060" s="15"/>
      <c r="AR1060" s="15"/>
      <c r="AS1060" s="15"/>
      <c r="AT1060" s="15"/>
      <c r="AU1060" s="15"/>
      <c r="AV1060" s="15"/>
      <c r="AW1060" s="15"/>
      <c r="AX1060" s="15"/>
      <c r="AY1060" s="15"/>
      <c r="AZ1060" s="10">
        <v>1</v>
      </c>
      <c r="BA1060" t="s">
        <v>22</v>
      </c>
      <c r="BB1060" t="s">
        <v>88</v>
      </c>
      <c r="BD1060" s="39" t="str">
        <f t="shared" si="33"/>
        <v>01/245121102GBlibli Non Jabodetabek</v>
      </c>
      <c r="BE1060" s="1">
        <v>44967</v>
      </c>
      <c r="BF1060" t="s">
        <v>14073</v>
      </c>
    </row>
    <row r="1061" spans="2:58" ht="13.5" customHeight="1" x14ac:dyDescent="0.35">
      <c r="B1061" s="10" t="s">
        <v>17</v>
      </c>
      <c r="C1061" s="10" t="s">
        <v>2305</v>
      </c>
      <c r="D1061" s="10" t="s">
        <v>549</v>
      </c>
      <c r="E1061" s="10" t="s">
        <v>194</v>
      </c>
      <c r="F1061" s="10" t="s">
        <v>740</v>
      </c>
      <c r="G1061" s="137" t="s">
        <v>9442</v>
      </c>
      <c r="H1061" s="10"/>
      <c r="I1061" s="10" t="s">
        <v>741</v>
      </c>
      <c r="J1061" s="10" t="s">
        <v>15958</v>
      </c>
      <c r="K1061" s="10" t="s">
        <v>9443</v>
      </c>
      <c r="L1061" s="98">
        <f>IFERROR(VLOOKUP($F1061&amp;$C1061,Sales!$J:$W,9,0),0)</f>
        <v>0</v>
      </c>
      <c r="M1061" s="98">
        <f>IFERROR(VLOOKUP($F1061&amp;$C1061,Sales!$J:$W,10,0),0)</f>
        <v>0</v>
      </c>
      <c r="N1061" s="98">
        <f>IFERROR(VLOOKUP($F1061&amp;$C1061,Sales!$J:$W,11,0),0)</f>
        <v>0</v>
      </c>
      <c r="O1061" s="98">
        <f>IFERROR(VLOOKUP($F1061&amp;$C1061,Sales!$J:$W,12,0),0)</f>
        <v>0</v>
      </c>
      <c r="P1061" s="98">
        <f>IFERROR(VLOOKUP($F1061&amp;$C1061,Sales!$J:$W,13,0),0)</f>
        <v>0</v>
      </c>
      <c r="Q1061" s="98">
        <f>IFERROR(VLOOKUP($F1061&amp;$C1061,Sales!$A:$H,7,0),0)</f>
        <v>0</v>
      </c>
      <c r="R1061" s="41" t="str">
        <f t="shared" si="32"/>
        <v>ERROR</v>
      </c>
      <c r="S1061" s="15"/>
      <c r="T1061" s="15"/>
      <c r="U1061" s="15"/>
      <c r="V1061" s="15"/>
      <c r="W1061" s="15"/>
      <c r="X1061" s="15"/>
      <c r="Y1061" s="41"/>
      <c r="Z1061" s="41"/>
      <c r="AA1061" s="41"/>
      <c r="AB1061" s="41"/>
      <c r="AC1061" s="15"/>
      <c r="AD1061" s="15"/>
      <c r="AE1061" s="15"/>
      <c r="AF1061" s="15"/>
      <c r="AG1061" s="15"/>
      <c r="AH1061" s="15"/>
      <c r="AI1061" s="15"/>
      <c r="AJ1061" s="41"/>
      <c r="AK1061" s="15"/>
      <c r="AL1061" s="15"/>
      <c r="AM1061" s="15"/>
      <c r="AN1061" s="15"/>
      <c r="AO1061" s="15"/>
      <c r="AP1061" s="15"/>
      <c r="AQ1061" s="15"/>
      <c r="AR1061" s="15"/>
      <c r="AS1061" s="15"/>
      <c r="AT1061" s="15"/>
      <c r="AU1061" s="15"/>
      <c r="AV1061" s="15"/>
      <c r="AW1061" s="15"/>
      <c r="AX1061" s="15"/>
      <c r="AY1061" s="15"/>
      <c r="AZ1061" s="10">
        <v>1</v>
      </c>
      <c r="BA1061" t="s">
        <v>22</v>
      </c>
      <c r="BB1061" t="s">
        <v>88</v>
      </c>
      <c r="BD1061" s="39" t="str">
        <f t="shared" si="33"/>
        <v>01/245121102HBlibli Non Jabodetabek</v>
      </c>
      <c r="BE1061" s="1">
        <v>44967</v>
      </c>
      <c r="BF1061" t="s">
        <v>14073</v>
      </c>
    </row>
    <row r="1062" spans="2:58" ht="13.5" customHeight="1" x14ac:dyDescent="0.35">
      <c r="B1062" s="10" t="s">
        <v>17</v>
      </c>
      <c r="C1062" s="10" t="s">
        <v>2305</v>
      </c>
      <c r="D1062" s="10" t="s">
        <v>549</v>
      </c>
      <c r="E1062" s="10" t="s">
        <v>194</v>
      </c>
      <c r="F1062" s="10" t="s">
        <v>649</v>
      </c>
      <c r="G1062" s="137" t="s">
        <v>9444</v>
      </c>
      <c r="H1062" s="10"/>
      <c r="I1062" s="10" t="s">
        <v>1327</v>
      </c>
      <c r="J1062" s="10" t="s">
        <v>15959</v>
      </c>
      <c r="K1062" s="10" t="s">
        <v>9445</v>
      </c>
      <c r="L1062" s="98">
        <f>IFERROR(VLOOKUP($F1062&amp;$C1062,Sales!$J:$W,9,0),0)</f>
        <v>0</v>
      </c>
      <c r="M1062" s="98">
        <f>IFERROR(VLOOKUP($F1062&amp;$C1062,Sales!$J:$W,10,0),0)</f>
        <v>0</v>
      </c>
      <c r="N1062" s="98">
        <f>IFERROR(VLOOKUP($F1062&amp;$C1062,Sales!$J:$W,11,0),0)</f>
        <v>0</v>
      </c>
      <c r="O1062" s="98">
        <f>IFERROR(VLOOKUP($F1062&amp;$C1062,Sales!$J:$W,12,0),0)</f>
        <v>0</v>
      </c>
      <c r="P1062" s="98">
        <f>IFERROR(VLOOKUP($F1062&amp;$C1062,Sales!$J:$W,13,0),0)</f>
        <v>0</v>
      </c>
      <c r="Q1062" s="98">
        <f>IFERROR(VLOOKUP($F1062&amp;$C1062,Sales!$A:$H,7,0),0)</f>
        <v>0</v>
      </c>
      <c r="R1062" s="41" t="str">
        <f t="shared" si="32"/>
        <v>ERROR</v>
      </c>
      <c r="S1062" s="15"/>
      <c r="T1062" s="15"/>
      <c r="U1062" s="15"/>
      <c r="V1062" s="15"/>
      <c r="W1062" s="15"/>
      <c r="X1062" s="15"/>
      <c r="Y1062" s="41"/>
      <c r="Z1062" s="41"/>
      <c r="AA1062" s="41"/>
      <c r="AB1062" s="41"/>
      <c r="AC1062" s="15"/>
      <c r="AD1062" s="15"/>
      <c r="AE1062" s="15"/>
      <c r="AF1062" s="15"/>
      <c r="AG1062" s="15"/>
      <c r="AH1062" s="15"/>
      <c r="AI1062" s="15"/>
      <c r="AJ1062" s="41"/>
      <c r="AK1062" s="15"/>
      <c r="AL1062" s="15"/>
      <c r="AM1062" s="15"/>
      <c r="AN1062" s="15"/>
      <c r="AO1062" s="15"/>
      <c r="AP1062" s="15"/>
      <c r="AQ1062" s="15"/>
      <c r="AR1062" s="15"/>
      <c r="AS1062" s="15"/>
      <c r="AT1062" s="15"/>
      <c r="AU1062" s="15"/>
      <c r="AV1062" s="15"/>
      <c r="AW1062" s="15"/>
      <c r="AX1062" s="15"/>
      <c r="AY1062" s="15"/>
      <c r="AZ1062" s="10">
        <v>1</v>
      </c>
      <c r="BA1062" t="s">
        <v>22</v>
      </c>
      <c r="BB1062" t="s">
        <v>88</v>
      </c>
      <c r="BD1062" s="39" t="str">
        <f t="shared" si="33"/>
        <v>01/245121002XBlibli Non Jabodetabek</v>
      </c>
      <c r="BE1062" s="1">
        <v>44967</v>
      </c>
      <c r="BF1062" t="s">
        <v>14073</v>
      </c>
    </row>
    <row r="1063" spans="2:58" ht="13.5" customHeight="1" x14ac:dyDescent="0.35">
      <c r="B1063" s="10" t="s">
        <v>17</v>
      </c>
      <c r="C1063" s="10" t="s">
        <v>2305</v>
      </c>
      <c r="D1063" s="10" t="s">
        <v>549</v>
      </c>
      <c r="E1063" s="10" t="s">
        <v>194</v>
      </c>
      <c r="F1063" s="10" t="s">
        <v>556</v>
      </c>
      <c r="G1063" s="137" t="s">
        <v>9446</v>
      </c>
      <c r="H1063" s="10"/>
      <c r="I1063" s="10" t="s">
        <v>557</v>
      </c>
      <c r="J1063" s="10" t="s">
        <v>15960</v>
      </c>
      <c r="K1063" s="10" t="s">
        <v>9447</v>
      </c>
      <c r="L1063" s="98">
        <f>IFERROR(VLOOKUP($F1063&amp;$C1063,Sales!$J:$W,9,0),0)</f>
        <v>0</v>
      </c>
      <c r="M1063" s="98">
        <f>IFERROR(VLOOKUP($F1063&amp;$C1063,Sales!$J:$W,10,0),0)</f>
        <v>0</v>
      </c>
      <c r="N1063" s="98">
        <f>IFERROR(VLOOKUP($F1063&amp;$C1063,Sales!$J:$W,11,0),0)</f>
        <v>0</v>
      </c>
      <c r="O1063" s="98">
        <f>IFERROR(VLOOKUP($F1063&amp;$C1063,Sales!$J:$W,12,0),0)</f>
        <v>0</v>
      </c>
      <c r="P1063" s="98">
        <f>IFERROR(VLOOKUP($F1063&amp;$C1063,Sales!$J:$W,13,0),0)</f>
        <v>0</v>
      </c>
      <c r="Q1063" s="98">
        <f>IFERROR(VLOOKUP($F1063&amp;$C1063,Sales!$A:$H,7,0),0)</f>
        <v>0</v>
      </c>
      <c r="R1063" s="41">
        <f t="shared" si="32"/>
        <v>1</v>
      </c>
      <c r="S1063" s="41">
        <v>1</v>
      </c>
      <c r="T1063" s="15"/>
      <c r="U1063" s="15"/>
      <c r="V1063" s="15">
        <v>1</v>
      </c>
      <c r="W1063" s="15">
        <v>1</v>
      </c>
      <c r="X1063" s="15">
        <v>1</v>
      </c>
      <c r="Y1063" s="41">
        <v>1</v>
      </c>
      <c r="Z1063" s="41"/>
      <c r="AA1063" s="41"/>
      <c r="AB1063" s="41"/>
      <c r="AC1063" s="15"/>
      <c r="AD1063" s="15"/>
      <c r="AE1063" s="15"/>
      <c r="AF1063" s="15"/>
      <c r="AG1063" s="15"/>
      <c r="AH1063" s="15"/>
      <c r="AI1063" s="15"/>
      <c r="AJ1063" s="41"/>
      <c r="AK1063" s="15"/>
      <c r="AL1063" s="15"/>
      <c r="AM1063" s="41"/>
      <c r="AN1063" s="15"/>
      <c r="AO1063" s="15"/>
      <c r="AP1063" s="15"/>
      <c r="AQ1063" s="15"/>
      <c r="AR1063" s="15"/>
      <c r="AS1063" s="15"/>
      <c r="AT1063" s="15"/>
      <c r="AU1063" s="15"/>
      <c r="AV1063" s="15"/>
      <c r="AW1063" s="15"/>
      <c r="AX1063" s="15"/>
      <c r="AY1063" s="15"/>
      <c r="AZ1063" s="10">
        <v>1</v>
      </c>
      <c r="BA1063" t="s">
        <v>22</v>
      </c>
      <c r="BB1063" t="s">
        <v>23</v>
      </c>
      <c r="BD1063" s="39" t="str">
        <f t="shared" si="33"/>
        <v>01/245121003RBlibli Non Jabodetabek</v>
      </c>
    </row>
    <row r="1064" spans="2:58" ht="13.5" customHeight="1" x14ac:dyDescent="0.35">
      <c r="B1064" s="10" t="s">
        <v>17</v>
      </c>
      <c r="C1064" s="10" t="s">
        <v>2305</v>
      </c>
      <c r="D1064" s="10" t="s">
        <v>549</v>
      </c>
      <c r="E1064" s="10" t="s">
        <v>194</v>
      </c>
      <c r="F1064" s="10" t="s">
        <v>561</v>
      </c>
      <c r="G1064" s="137" t="s">
        <v>9448</v>
      </c>
      <c r="H1064" s="10"/>
      <c r="I1064" s="10" t="s">
        <v>562</v>
      </c>
      <c r="J1064" s="10" t="s">
        <v>15961</v>
      </c>
      <c r="K1064" s="10" t="s">
        <v>9449</v>
      </c>
      <c r="L1064" s="98">
        <f>IFERROR(VLOOKUP($F1064&amp;$C1064,Sales!$J:$W,9,0),0)</f>
        <v>0</v>
      </c>
      <c r="M1064" s="98">
        <f>IFERROR(VLOOKUP($F1064&amp;$C1064,Sales!$J:$W,10,0),0)</f>
        <v>0</v>
      </c>
      <c r="N1064" s="98">
        <f>IFERROR(VLOOKUP($F1064&amp;$C1064,Sales!$J:$W,11,0),0)</f>
        <v>0</v>
      </c>
      <c r="O1064" s="98">
        <f>IFERROR(VLOOKUP($F1064&amp;$C1064,Sales!$J:$W,12,0),0)</f>
        <v>0</v>
      </c>
      <c r="P1064" s="98">
        <f>IFERROR(VLOOKUP($F1064&amp;$C1064,Sales!$J:$W,13,0),0)</f>
        <v>0</v>
      </c>
      <c r="Q1064" s="98">
        <f>IFERROR(VLOOKUP($F1064&amp;$C1064,Sales!$A:$H,7,0),0)</f>
        <v>0</v>
      </c>
      <c r="R1064" s="41" t="str">
        <f t="shared" si="32"/>
        <v>ERROR</v>
      </c>
      <c r="S1064" s="15"/>
      <c r="T1064" s="15"/>
      <c r="U1064" s="15"/>
      <c r="V1064" s="15"/>
      <c r="W1064" s="15"/>
      <c r="X1064" s="15"/>
      <c r="Y1064" s="41"/>
      <c r="Z1064" s="41"/>
      <c r="AA1064" s="41"/>
      <c r="AB1064" s="41"/>
      <c r="AC1064" s="15"/>
      <c r="AD1064" s="15"/>
      <c r="AE1064" s="15"/>
      <c r="AF1064" s="15"/>
      <c r="AG1064" s="15"/>
      <c r="AH1064" s="15"/>
      <c r="AI1064" s="15"/>
      <c r="AJ1064" s="41"/>
      <c r="AK1064" s="15"/>
      <c r="AL1064" s="15"/>
      <c r="AM1064" s="15"/>
      <c r="AN1064" s="15"/>
      <c r="AO1064" s="15"/>
      <c r="AP1064" s="15"/>
      <c r="AQ1064" s="15"/>
      <c r="AR1064" s="15"/>
      <c r="AS1064" s="15"/>
      <c r="AT1064" s="15"/>
      <c r="AU1064" s="15"/>
      <c r="AV1064" s="15"/>
      <c r="AW1064" s="15"/>
      <c r="AX1064" s="15"/>
      <c r="AY1064" s="15"/>
      <c r="AZ1064" s="10">
        <v>1</v>
      </c>
      <c r="BA1064" t="s">
        <v>22</v>
      </c>
      <c r="BB1064" t="s">
        <v>88</v>
      </c>
      <c r="BD1064" s="39" t="str">
        <f t="shared" si="33"/>
        <v>01/245121002ZBlibli Non Jabodetabek</v>
      </c>
      <c r="BE1064" s="1">
        <v>44967</v>
      </c>
      <c r="BF1064" t="s">
        <v>14073</v>
      </c>
    </row>
    <row r="1065" spans="2:58" ht="13.5" customHeight="1" x14ac:dyDescent="0.35">
      <c r="B1065" s="10" t="s">
        <v>17</v>
      </c>
      <c r="C1065" s="10" t="s">
        <v>2305</v>
      </c>
      <c r="D1065" s="10" t="s">
        <v>549</v>
      </c>
      <c r="E1065" s="10" t="s">
        <v>194</v>
      </c>
      <c r="F1065" s="10" t="s">
        <v>746</v>
      </c>
      <c r="G1065" s="137" t="s">
        <v>9450</v>
      </c>
      <c r="H1065" s="10"/>
      <c r="I1065" s="10" t="s">
        <v>747</v>
      </c>
      <c r="J1065" s="10" t="s">
        <v>15962</v>
      </c>
      <c r="K1065" s="10" t="s">
        <v>9451</v>
      </c>
      <c r="L1065" s="98">
        <f>IFERROR(VLOOKUP($F1065&amp;$C1065,Sales!$J:$W,9,0),0)</f>
        <v>0</v>
      </c>
      <c r="M1065" s="98">
        <f>IFERROR(VLOOKUP($F1065&amp;$C1065,Sales!$J:$W,10,0),0)</f>
        <v>0</v>
      </c>
      <c r="N1065" s="98">
        <f>IFERROR(VLOOKUP($F1065&amp;$C1065,Sales!$J:$W,11,0),0)</f>
        <v>0</v>
      </c>
      <c r="O1065" s="98">
        <f>IFERROR(VLOOKUP($F1065&amp;$C1065,Sales!$J:$W,12,0),0)</f>
        <v>0</v>
      </c>
      <c r="P1065" s="98">
        <f>IFERROR(VLOOKUP($F1065&amp;$C1065,Sales!$J:$W,13,0),0)</f>
        <v>0</v>
      </c>
      <c r="Q1065" s="98">
        <f>IFERROR(VLOOKUP($F1065&amp;$C1065,Sales!$A:$H,7,0),0)</f>
        <v>0</v>
      </c>
      <c r="R1065" s="41">
        <f t="shared" si="32"/>
        <v>1</v>
      </c>
      <c r="S1065" s="41">
        <v>1</v>
      </c>
      <c r="T1065" s="15"/>
      <c r="U1065" s="15"/>
      <c r="V1065" s="15">
        <v>1</v>
      </c>
      <c r="W1065" s="15">
        <v>1</v>
      </c>
      <c r="X1065" s="15">
        <v>1</v>
      </c>
      <c r="Y1065" s="41">
        <v>1</v>
      </c>
      <c r="Z1065" s="41"/>
      <c r="AA1065" s="41"/>
      <c r="AB1065" s="41"/>
      <c r="AC1065" s="15"/>
      <c r="AD1065" s="15"/>
      <c r="AE1065" s="15"/>
      <c r="AF1065" s="15"/>
      <c r="AG1065" s="15"/>
      <c r="AH1065" s="15"/>
      <c r="AI1065" s="15"/>
      <c r="AJ1065" s="41"/>
      <c r="AK1065" s="15"/>
      <c r="AL1065" s="15"/>
      <c r="AM1065" s="41"/>
      <c r="AN1065" s="15"/>
      <c r="AO1065" s="15"/>
      <c r="AP1065" s="15"/>
      <c r="AQ1065" s="15"/>
      <c r="AR1065" s="15"/>
      <c r="AS1065" s="15"/>
      <c r="AT1065" s="15"/>
      <c r="AU1065" s="15"/>
      <c r="AV1065" s="15"/>
      <c r="AW1065" s="15"/>
      <c r="AX1065" s="15"/>
      <c r="AY1065" s="15"/>
      <c r="AZ1065" s="10">
        <v>1</v>
      </c>
      <c r="BA1065" t="s">
        <v>22</v>
      </c>
      <c r="BB1065" t="s">
        <v>23</v>
      </c>
      <c r="BD1065" s="39" t="str">
        <f t="shared" si="33"/>
        <v>01/245121102OBlibli Non Jabodetabek</v>
      </c>
    </row>
    <row r="1066" spans="2:58" ht="13.5" customHeight="1" x14ac:dyDescent="0.35">
      <c r="B1066" s="10" t="s">
        <v>17</v>
      </c>
      <c r="C1066" s="10" t="s">
        <v>2305</v>
      </c>
      <c r="D1066" s="10" t="s">
        <v>193</v>
      </c>
      <c r="E1066" s="10" t="s">
        <v>194</v>
      </c>
      <c r="F1066" s="10" t="s">
        <v>207</v>
      </c>
      <c r="G1066" s="137" t="s">
        <v>9452</v>
      </c>
      <c r="H1066" s="10"/>
      <c r="I1066" s="10" t="s">
        <v>208</v>
      </c>
      <c r="J1066" s="10" t="s">
        <v>15963</v>
      </c>
      <c r="K1066" s="10" t="s">
        <v>10907</v>
      </c>
      <c r="L1066" s="98">
        <f>IFERROR(VLOOKUP($F1066&amp;$C1066,Sales!$J:$W,9,0),0)</f>
        <v>0</v>
      </c>
      <c r="M1066" s="98">
        <f>IFERROR(VLOOKUP($F1066&amp;$C1066,Sales!$J:$W,10,0),0)</f>
        <v>0</v>
      </c>
      <c r="N1066" s="98">
        <f>IFERROR(VLOOKUP($F1066&amp;$C1066,Sales!$J:$W,11,0),0)</f>
        <v>0</v>
      </c>
      <c r="O1066" s="98">
        <f>IFERROR(VLOOKUP($F1066&amp;$C1066,Sales!$J:$W,12,0),0)</f>
        <v>0</v>
      </c>
      <c r="P1066" s="98">
        <f>IFERROR(VLOOKUP($F1066&amp;$C1066,Sales!$J:$W,13,0),0)</f>
        <v>0</v>
      </c>
      <c r="Q1066" s="98">
        <f>IFERROR(VLOOKUP($F1066&amp;$C1066,Sales!$A:$H,7,0),0)</f>
        <v>0</v>
      </c>
      <c r="R1066" s="41" t="str">
        <f t="shared" si="32"/>
        <v>ERROR</v>
      </c>
      <c r="S1066" s="15"/>
      <c r="T1066" s="15"/>
      <c r="U1066" s="15"/>
      <c r="V1066" s="15"/>
      <c r="W1066" s="15"/>
      <c r="X1066" s="15"/>
      <c r="Y1066" s="41"/>
      <c r="Z1066" s="41"/>
      <c r="AA1066" s="41"/>
      <c r="AB1066" s="41"/>
      <c r="AC1066" s="15"/>
      <c r="AD1066" s="15"/>
      <c r="AE1066" s="15"/>
      <c r="AF1066" s="15"/>
      <c r="AG1066" s="15"/>
      <c r="AH1066" s="15"/>
      <c r="AI1066" s="15"/>
      <c r="AJ1066" s="41"/>
      <c r="AK1066" s="15"/>
      <c r="AL1066" s="15"/>
      <c r="AM1066" s="15"/>
      <c r="AN1066" s="15"/>
      <c r="AO1066" s="15"/>
      <c r="AP1066" s="15"/>
      <c r="AQ1066" s="15"/>
      <c r="AR1066" s="15"/>
      <c r="AS1066" s="15"/>
      <c r="AT1066" s="15"/>
      <c r="AU1066" s="15"/>
      <c r="AV1066" s="15"/>
      <c r="AW1066" s="15"/>
      <c r="AX1066" s="15"/>
      <c r="AY1066" s="15"/>
      <c r="AZ1066" s="10">
        <v>1</v>
      </c>
      <c r="BA1066" t="s">
        <v>22</v>
      </c>
      <c r="BB1066" t="s">
        <v>88</v>
      </c>
      <c r="BD1066" s="39" t="str">
        <f t="shared" si="33"/>
        <v>01/244521105PBlibli Non Jabodetabek</v>
      </c>
      <c r="BE1066" s="1">
        <v>44967</v>
      </c>
      <c r="BF1066" t="s">
        <v>14073</v>
      </c>
    </row>
    <row r="1067" spans="2:58" ht="13.5" customHeight="1" x14ac:dyDescent="0.35">
      <c r="B1067" s="10" t="s">
        <v>17</v>
      </c>
      <c r="C1067" s="10" t="s">
        <v>2305</v>
      </c>
      <c r="D1067" s="10" t="s">
        <v>193</v>
      </c>
      <c r="E1067" s="10" t="s">
        <v>194</v>
      </c>
      <c r="F1067" s="10" t="s">
        <v>203</v>
      </c>
      <c r="G1067" s="137" t="s">
        <v>9453</v>
      </c>
      <c r="H1067" s="10"/>
      <c r="I1067" s="10" t="s">
        <v>204</v>
      </c>
      <c r="J1067" s="10" t="s">
        <v>15964</v>
      </c>
      <c r="K1067" s="10" t="s">
        <v>10908</v>
      </c>
      <c r="L1067" s="98">
        <f>IFERROR(VLOOKUP($F1067&amp;$C1067,Sales!$J:$W,9,0),0)</f>
        <v>0</v>
      </c>
      <c r="M1067" s="98">
        <f>IFERROR(VLOOKUP($F1067&amp;$C1067,Sales!$J:$W,10,0),0)</f>
        <v>0</v>
      </c>
      <c r="N1067" s="98">
        <f>IFERROR(VLOOKUP($F1067&amp;$C1067,Sales!$J:$W,11,0),0)</f>
        <v>0</v>
      </c>
      <c r="O1067" s="98">
        <f>IFERROR(VLOOKUP($F1067&amp;$C1067,Sales!$J:$W,12,0),0)</f>
        <v>0</v>
      </c>
      <c r="P1067" s="98">
        <f>IFERROR(VLOOKUP($F1067&amp;$C1067,Sales!$J:$W,13,0),0)</f>
        <v>0</v>
      </c>
      <c r="Q1067" s="98">
        <f>IFERROR(VLOOKUP($F1067&amp;$C1067,Sales!$A:$H,7,0),0)</f>
        <v>0</v>
      </c>
      <c r="R1067" s="41" t="str">
        <f t="shared" si="32"/>
        <v>ERROR</v>
      </c>
      <c r="S1067" s="15"/>
      <c r="T1067" s="15"/>
      <c r="U1067" s="15"/>
      <c r="V1067" s="15"/>
      <c r="W1067" s="15"/>
      <c r="X1067" s="15"/>
      <c r="Y1067" s="41"/>
      <c r="Z1067" s="41"/>
      <c r="AA1067" s="41"/>
      <c r="AB1067" s="41"/>
      <c r="AC1067" s="15"/>
      <c r="AD1067" s="15"/>
      <c r="AE1067" s="15"/>
      <c r="AF1067" s="15"/>
      <c r="AG1067" s="15"/>
      <c r="AH1067" s="15"/>
      <c r="AI1067" s="15"/>
      <c r="AJ1067" s="41"/>
      <c r="AK1067" s="15"/>
      <c r="AL1067" s="15"/>
      <c r="AM1067" s="15"/>
      <c r="AN1067" s="15"/>
      <c r="AO1067" s="15"/>
      <c r="AP1067" s="15"/>
      <c r="AQ1067" s="15"/>
      <c r="AR1067" s="15"/>
      <c r="AS1067" s="15"/>
      <c r="AT1067" s="15"/>
      <c r="AU1067" s="15"/>
      <c r="AV1067" s="15"/>
      <c r="AW1067" s="15"/>
      <c r="AX1067" s="15"/>
      <c r="AY1067" s="15"/>
      <c r="AZ1067" s="10">
        <v>1</v>
      </c>
      <c r="BA1067" t="s">
        <v>22</v>
      </c>
      <c r="BB1067" t="s">
        <v>88</v>
      </c>
      <c r="BD1067" s="39" t="str">
        <f t="shared" si="33"/>
        <v>01/244521105QBlibli Non Jabodetabek</v>
      </c>
      <c r="BE1067" s="1">
        <v>44967</v>
      </c>
      <c r="BF1067" t="s">
        <v>14073</v>
      </c>
    </row>
    <row r="1068" spans="2:58" ht="13.5" customHeight="1" x14ac:dyDescent="0.35">
      <c r="B1068" s="10" t="s">
        <v>17</v>
      </c>
      <c r="C1068" s="10" t="s">
        <v>2305</v>
      </c>
      <c r="D1068" s="10" t="s">
        <v>193</v>
      </c>
      <c r="E1068" s="10" t="s">
        <v>194</v>
      </c>
      <c r="F1068" s="10" t="s">
        <v>227</v>
      </c>
      <c r="G1068" s="137" t="s">
        <v>9454</v>
      </c>
      <c r="H1068" s="10"/>
      <c r="I1068" s="10" t="s">
        <v>228</v>
      </c>
      <c r="J1068" s="10" t="s">
        <v>15965</v>
      </c>
      <c r="K1068" s="10" t="s">
        <v>11032</v>
      </c>
      <c r="L1068" s="98">
        <f>IFERROR(VLOOKUP($F1068&amp;$C1068,Sales!$J:$W,9,0),0)</f>
        <v>0</v>
      </c>
      <c r="M1068" s="98">
        <f>IFERROR(VLOOKUP($F1068&amp;$C1068,Sales!$J:$W,10,0),0)</f>
        <v>0</v>
      </c>
      <c r="N1068" s="98">
        <f>IFERROR(VLOOKUP($F1068&amp;$C1068,Sales!$J:$W,11,0),0)</f>
        <v>0</v>
      </c>
      <c r="O1068" s="98">
        <f>IFERROR(VLOOKUP($F1068&amp;$C1068,Sales!$J:$W,12,0),0)</f>
        <v>0</v>
      </c>
      <c r="P1068" s="98">
        <f>IFERROR(VLOOKUP($F1068&amp;$C1068,Sales!$J:$W,13,0),0)</f>
        <v>0</v>
      </c>
      <c r="Q1068" s="98">
        <f>IFERROR(VLOOKUP($F1068&amp;$C1068,Sales!$A:$H,7,0),0)</f>
        <v>0</v>
      </c>
      <c r="R1068" s="41">
        <f t="shared" si="32"/>
        <v>1</v>
      </c>
      <c r="S1068" s="41">
        <v>1</v>
      </c>
      <c r="T1068" s="15"/>
      <c r="U1068" s="15"/>
      <c r="V1068" s="15">
        <v>1</v>
      </c>
      <c r="W1068" s="15">
        <v>1</v>
      </c>
      <c r="X1068" s="15">
        <v>1</v>
      </c>
      <c r="Y1068" s="41">
        <v>1</v>
      </c>
      <c r="Z1068" s="41"/>
      <c r="AA1068" s="41"/>
      <c r="AB1068" s="41"/>
      <c r="AC1068" s="15"/>
      <c r="AD1068" s="15"/>
      <c r="AE1068" s="15"/>
      <c r="AF1068" s="15"/>
      <c r="AG1068" s="15"/>
      <c r="AH1068" s="15"/>
      <c r="AI1068" s="15"/>
      <c r="AJ1068" s="41"/>
      <c r="AK1068" s="15"/>
      <c r="AL1068" s="15"/>
      <c r="AM1068" s="41"/>
      <c r="AN1068" s="15"/>
      <c r="AO1068" s="15"/>
      <c r="AP1068" s="15"/>
      <c r="AQ1068" s="15"/>
      <c r="AR1068" s="15"/>
      <c r="AS1068" s="15"/>
      <c r="AT1068" s="15"/>
      <c r="AU1068" s="15"/>
      <c r="AV1068" s="15"/>
      <c r="AW1068" s="15"/>
      <c r="AX1068" s="15"/>
      <c r="AY1068" s="15"/>
      <c r="AZ1068" s="10">
        <v>1</v>
      </c>
      <c r="BA1068" t="s">
        <v>22</v>
      </c>
      <c r="BB1068" t="s">
        <v>23</v>
      </c>
      <c r="BD1068" s="39" t="str">
        <f t="shared" si="33"/>
        <v>01/244521109GBlibli Non Jabodetabek</v>
      </c>
    </row>
    <row r="1069" spans="2:58" ht="13.5" customHeight="1" x14ac:dyDescent="0.35">
      <c r="B1069" s="10" t="s">
        <v>17</v>
      </c>
      <c r="C1069" s="10" t="s">
        <v>2305</v>
      </c>
      <c r="D1069" s="10" t="s">
        <v>193</v>
      </c>
      <c r="E1069" s="10" t="s">
        <v>194</v>
      </c>
      <c r="F1069" s="10" t="s">
        <v>229</v>
      </c>
      <c r="G1069" s="137" t="s">
        <v>9455</v>
      </c>
      <c r="H1069" s="10"/>
      <c r="I1069" s="10" t="s">
        <v>230</v>
      </c>
      <c r="J1069" s="10" t="s">
        <v>15966</v>
      </c>
      <c r="K1069" s="10" t="s">
        <v>10909</v>
      </c>
      <c r="L1069" s="98">
        <f>IFERROR(VLOOKUP($F1069&amp;$C1069,Sales!$J:$W,9,0),0)</f>
        <v>0</v>
      </c>
      <c r="M1069" s="98">
        <f>IFERROR(VLOOKUP($F1069&amp;$C1069,Sales!$J:$W,10,0),0)</f>
        <v>0</v>
      </c>
      <c r="N1069" s="98">
        <f>IFERROR(VLOOKUP($F1069&amp;$C1069,Sales!$J:$W,11,0),0)</f>
        <v>0</v>
      </c>
      <c r="O1069" s="98">
        <f>IFERROR(VLOOKUP($F1069&amp;$C1069,Sales!$J:$W,12,0),0)</f>
        <v>0</v>
      </c>
      <c r="P1069" s="98">
        <f>IFERROR(VLOOKUP($F1069&amp;$C1069,Sales!$J:$W,13,0),0)</f>
        <v>0</v>
      </c>
      <c r="Q1069" s="98">
        <f>IFERROR(VLOOKUP($F1069&amp;$C1069,Sales!$A:$H,7,0),0)</f>
        <v>0</v>
      </c>
      <c r="R1069" s="41">
        <f t="shared" si="32"/>
        <v>1</v>
      </c>
      <c r="S1069" s="41">
        <v>1</v>
      </c>
      <c r="T1069" s="15"/>
      <c r="U1069" s="15"/>
      <c r="V1069" s="15">
        <v>1</v>
      </c>
      <c r="W1069" s="15">
        <v>1</v>
      </c>
      <c r="X1069" s="15">
        <v>1</v>
      </c>
      <c r="Y1069" s="41">
        <v>1</v>
      </c>
      <c r="Z1069" s="41"/>
      <c r="AA1069" s="41"/>
      <c r="AB1069" s="41"/>
      <c r="AC1069" s="15"/>
      <c r="AD1069" s="15"/>
      <c r="AE1069" s="15"/>
      <c r="AF1069" s="15"/>
      <c r="AG1069" s="15"/>
      <c r="AH1069" s="15"/>
      <c r="AI1069" s="15"/>
      <c r="AJ1069" s="41"/>
      <c r="AK1069" s="15"/>
      <c r="AL1069" s="15"/>
      <c r="AM1069" s="41"/>
      <c r="AN1069" s="15"/>
      <c r="AO1069" s="15"/>
      <c r="AP1069" s="15"/>
      <c r="AQ1069" s="15"/>
      <c r="AR1069" s="15"/>
      <c r="AS1069" s="15"/>
      <c r="AT1069" s="15"/>
      <c r="AU1069" s="15"/>
      <c r="AV1069" s="15"/>
      <c r="AW1069" s="15"/>
      <c r="AX1069" s="15"/>
      <c r="AY1069" s="15"/>
      <c r="AZ1069" s="10">
        <v>1</v>
      </c>
      <c r="BA1069" t="s">
        <v>22</v>
      </c>
      <c r="BB1069" t="s">
        <v>23</v>
      </c>
      <c r="BD1069" s="39" t="str">
        <f t="shared" si="33"/>
        <v>01/244521108FBlibli Non Jabodetabek</v>
      </c>
    </row>
    <row r="1070" spans="2:58" ht="13.5" customHeight="1" x14ac:dyDescent="0.35">
      <c r="B1070" s="10" t="s">
        <v>17</v>
      </c>
      <c r="C1070" s="10" t="s">
        <v>2305</v>
      </c>
      <c r="D1070" s="10" t="s">
        <v>549</v>
      </c>
      <c r="E1070" s="10" t="s">
        <v>194</v>
      </c>
      <c r="F1070" s="10" t="s">
        <v>597</v>
      </c>
      <c r="G1070" s="137" t="s">
        <v>9456</v>
      </c>
      <c r="H1070" s="10"/>
      <c r="I1070" s="10" t="s">
        <v>598</v>
      </c>
      <c r="J1070" s="10" t="s">
        <v>15967</v>
      </c>
      <c r="K1070" s="10" t="s">
        <v>9457</v>
      </c>
      <c r="L1070" s="98">
        <f>IFERROR(VLOOKUP($F1070&amp;$C1070,Sales!$J:$W,9,0),0)</f>
        <v>0</v>
      </c>
      <c r="M1070" s="98">
        <f>IFERROR(VLOOKUP($F1070&amp;$C1070,Sales!$J:$W,10,0),0)</f>
        <v>0</v>
      </c>
      <c r="N1070" s="98">
        <f>IFERROR(VLOOKUP($F1070&amp;$C1070,Sales!$J:$W,11,0),0)</f>
        <v>0</v>
      </c>
      <c r="O1070" s="98">
        <f>IFERROR(VLOOKUP($F1070&amp;$C1070,Sales!$J:$W,12,0),0)</f>
        <v>0</v>
      </c>
      <c r="P1070" s="98">
        <f>IFERROR(VLOOKUP($F1070&amp;$C1070,Sales!$J:$W,13,0),0)</f>
        <v>0</v>
      </c>
      <c r="Q1070" s="98">
        <f>IFERROR(VLOOKUP($F1070&amp;$C1070,Sales!$A:$H,7,0),0)</f>
        <v>0</v>
      </c>
      <c r="R1070" s="41" t="str">
        <f t="shared" si="32"/>
        <v>ERROR</v>
      </c>
      <c r="S1070" s="15"/>
      <c r="T1070" s="15"/>
      <c r="U1070" s="15"/>
      <c r="V1070" s="15"/>
      <c r="W1070" s="15"/>
      <c r="X1070" s="15"/>
      <c r="Y1070" s="41"/>
      <c r="Z1070" s="41"/>
      <c r="AA1070" s="41"/>
      <c r="AB1070" s="41"/>
      <c r="AC1070" s="15"/>
      <c r="AD1070" s="15"/>
      <c r="AE1070" s="15"/>
      <c r="AF1070" s="15"/>
      <c r="AG1070" s="15"/>
      <c r="AH1070" s="15"/>
      <c r="AI1070" s="15"/>
      <c r="AJ1070" s="41"/>
      <c r="AK1070" s="15"/>
      <c r="AL1070" s="15"/>
      <c r="AM1070" s="15"/>
      <c r="AN1070" s="15"/>
      <c r="AO1070" s="15"/>
      <c r="AP1070" s="15"/>
      <c r="AQ1070" s="15"/>
      <c r="AR1070" s="15"/>
      <c r="AS1070" s="15"/>
      <c r="AT1070" s="15"/>
      <c r="AU1070" s="15"/>
      <c r="AV1070" s="15"/>
      <c r="AW1070" s="15"/>
      <c r="AX1070" s="15"/>
      <c r="AY1070" s="15"/>
      <c r="AZ1070" s="10">
        <v>1</v>
      </c>
      <c r="BA1070" t="s">
        <v>22</v>
      </c>
      <c r="BB1070" t="s">
        <v>88</v>
      </c>
      <c r="BD1070" s="39" t="str">
        <f t="shared" si="33"/>
        <v>01/24512112DBlibli Non Jabodetabek</v>
      </c>
    </row>
    <row r="1071" spans="2:58" ht="13.5" customHeight="1" x14ac:dyDescent="0.35">
      <c r="B1071" s="10" t="s">
        <v>17</v>
      </c>
      <c r="C1071" s="10" t="s">
        <v>2305</v>
      </c>
      <c r="D1071" s="10" t="s">
        <v>549</v>
      </c>
      <c r="E1071" s="10" t="s">
        <v>194</v>
      </c>
      <c r="F1071" s="10" t="s">
        <v>587</v>
      </c>
      <c r="G1071" s="137" t="s">
        <v>9458</v>
      </c>
      <c r="H1071" s="10"/>
      <c r="I1071" s="10" t="s">
        <v>588</v>
      </c>
      <c r="J1071" s="10" t="s">
        <v>15968</v>
      </c>
      <c r="K1071" s="10" t="s">
        <v>9459</v>
      </c>
      <c r="L1071" s="98">
        <f>IFERROR(VLOOKUP($F1071&amp;$C1071,Sales!$J:$W,9,0),0)</f>
        <v>0</v>
      </c>
      <c r="M1071" s="98">
        <f>IFERROR(VLOOKUP($F1071&amp;$C1071,Sales!$J:$W,10,0),0)</f>
        <v>0</v>
      </c>
      <c r="N1071" s="98">
        <f>IFERROR(VLOOKUP($F1071&amp;$C1071,Sales!$J:$W,11,0),0)</f>
        <v>0</v>
      </c>
      <c r="O1071" s="98">
        <f>IFERROR(VLOOKUP($F1071&amp;$C1071,Sales!$J:$W,12,0),0)</f>
        <v>0</v>
      </c>
      <c r="P1071" s="98">
        <f>IFERROR(VLOOKUP($F1071&amp;$C1071,Sales!$J:$W,13,0),0)</f>
        <v>0</v>
      </c>
      <c r="Q1071" s="98">
        <f>IFERROR(VLOOKUP($F1071&amp;$C1071,Sales!$A:$H,7,0),0)</f>
        <v>0</v>
      </c>
      <c r="R1071" s="41" t="str">
        <f t="shared" si="32"/>
        <v>ERROR</v>
      </c>
      <c r="S1071" s="15"/>
      <c r="T1071" s="15"/>
      <c r="U1071" s="15"/>
      <c r="V1071" s="15"/>
      <c r="W1071" s="15"/>
      <c r="X1071" s="15"/>
      <c r="Y1071" s="41"/>
      <c r="Z1071" s="41"/>
      <c r="AA1071" s="41"/>
      <c r="AB1071" s="41"/>
      <c r="AC1071" s="15"/>
      <c r="AD1071" s="15"/>
      <c r="AE1071" s="15"/>
      <c r="AF1071" s="15"/>
      <c r="AG1071" s="15"/>
      <c r="AH1071" s="15"/>
      <c r="AI1071" s="15"/>
      <c r="AJ1071" s="41"/>
      <c r="AK1071" s="15"/>
      <c r="AL1071" s="15"/>
      <c r="AM1071" s="15"/>
      <c r="AN1071" s="15"/>
      <c r="AO1071" s="15"/>
      <c r="AP1071" s="15"/>
      <c r="AQ1071" s="15"/>
      <c r="AR1071" s="15"/>
      <c r="AS1071" s="15"/>
      <c r="AT1071" s="15"/>
      <c r="AU1071" s="15"/>
      <c r="AV1071" s="15"/>
      <c r="AW1071" s="15"/>
      <c r="AX1071" s="15"/>
      <c r="AY1071" s="15"/>
      <c r="AZ1071" s="10">
        <v>1</v>
      </c>
      <c r="BA1071" t="s">
        <v>22</v>
      </c>
      <c r="BB1071" t="s">
        <v>88</v>
      </c>
      <c r="BD1071" s="39" t="str">
        <f t="shared" si="33"/>
        <v>01/24512112EBlibli Non Jabodetabek</v>
      </c>
    </row>
    <row r="1072" spans="2:58" ht="13.5" customHeight="1" x14ac:dyDescent="0.35">
      <c r="B1072" s="10" t="s">
        <v>17</v>
      </c>
      <c r="C1072" s="10" t="s">
        <v>2305</v>
      </c>
      <c r="D1072" s="10" t="s">
        <v>193</v>
      </c>
      <c r="E1072" s="10" t="s">
        <v>194</v>
      </c>
      <c r="F1072" s="10" t="s">
        <v>791</v>
      </c>
      <c r="G1072" s="137" t="s">
        <v>9460</v>
      </c>
      <c r="H1072" s="10"/>
      <c r="I1072" s="10" t="s">
        <v>216</v>
      </c>
      <c r="J1072" s="10" t="s">
        <v>15969</v>
      </c>
      <c r="K1072" s="10" t="s">
        <v>10910</v>
      </c>
      <c r="L1072" s="98">
        <f>IFERROR(VLOOKUP($F1072&amp;$C1072,Sales!$J:$W,9,0),0)</f>
        <v>0</v>
      </c>
      <c r="M1072" s="98">
        <f>IFERROR(VLOOKUP($F1072&amp;$C1072,Sales!$J:$W,10,0),0)</f>
        <v>0</v>
      </c>
      <c r="N1072" s="98">
        <f>IFERROR(VLOOKUP($F1072&amp;$C1072,Sales!$J:$W,11,0),0)</f>
        <v>0</v>
      </c>
      <c r="O1072" s="98">
        <f>IFERROR(VLOOKUP($F1072&amp;$C1072,Sales!$J:$W,12,0),0)</f>
        <v>0</v>
      </c>
      <c r="P1072" s="98">
        <f>IFERROR(VLOOKUP($F1072&amp;$C1072,Sales!$J:$W,13,0),0)</f>
        <v>0</v>
      </c>
      <c r="Q1072" s="98">
        <f>IFERROR(VLOOKUP($F1072&amp;$C1072,Sales!$A:$H,7,0),0)</f>
        <v>0</v>
      </c>
      <c r="R1072" s="41">
        <f t="shared" si="32"/>
        <v>1</v>
      </c>
      <c r="S1072" s="41">
        <v>1</v>
      </c>
      <c r="T1072" s="15"/>
      <c r="U1072" s="15"/>
      <c r="V1072" s="15">
        <v>1</v>
      </c>
      <c r="W1072" s="15">
        <v>1</v>
      </c>
      <c r="X1072" s="15">
        <v>1</v>
      </c>
      <c r="Y1072" s="41">
        <v>1</v>
      </c>
      <c r="Z1072" s="41"/>
      <c r="AA1072" s="41"/>
      <c r="AB1072" s="41"/>
      <c r="AC1072" s="15"/>
      <c r="AD1072" s="15"/>
      <c r="AE1072" s="15"/>
      <c r="AF1072" s="15"/>
      <c r="AG1072" s="15"/>
      <c r="AH1072" s="15"/>
      <c r="AI1072" s="15"/>
      <c r="AJ1072" s="41"/>
      <c r="AK1072" s="15"/>
      <c r="AL1072" s="15"/>
      <c r="AM1072" s="41"/>
      <c r="AN1072" s="15"/>
      <c r="AO1072" s="15"/>
      <c r="AP1072" s="15"/>
      <c r="AQ1072" s="15"/>
      <c r="AR1072" s="15"/>
      <c r="AS1072" s="15"/>
      <c r="AT1072" s="15"/>
      <c r="AU1072" s="15"/>
      <c r="AV1072" s="15"/>
      <c r="AW1072" s="15"/>
      <c r="AX1072" s="15"/>
      <c r="AY1072" s="15"/>
      <c r="AZ1072" s="10">
        <v>1</v>
      </c>
      <c r="BA1072" t="s">
        <v>22</v>
      </c>
      <c r="BB1072" t="s">
        <v>23</v>
      </c>
      <c r="BD1072" s="39" t="str">
        <f t="shared" si="33"/>
        <v>01/244521105RBlibli Non Jabodetabek</v>
      </c>
    </row>
    <row r="1073" spans="2:58" ht="13.5" customHeight="1" x14ac:dyDescent="0.35">
      <c r="B1073" s="10" t="s">
        <v>17</v>
      </c>
      <c r="C1073" s="10" t="s">
        <v>2305</v>
      </c>
      <c r="D1073" s="10" t="s">
        <v>549</v>
      </c>
      <c r="E1073" s="10" t="s">
        <v>194</v>
      </c>
      <c r="F1073" s="10" t="s">
        <v>1348</v>
      </c>
      <c r="G1073" s="137" t="s">
        <v>9461</v>
      </c>
      <c r="H1073" s="10"/>
      <c r="I1073" s="10" t="s">
        <v>1349</v>
      </c>
      <c r="J1073" s="10" t="s">
        <v>15970</v>
      </c>
      <c r="K1073" s="10" t="s">
        <v>10911</v>
      </c>
      <c r="L1073" s="98">
        <f>IFERROR(VLOOKUP($F1073&amp;$C1073,Sales!$J:$W,9,0),0)</f>
        <v>0</v>
      </c>
      <c r="M1073" s="98">
        <f>IFERROR(VLOOKUP($F1073&amp;$C1073,Sales!$J:$W,10,0),0)</f>
        <v>0</v>
      </c>
      <c r="N1073" s="98">
        <f>IFERROR(VLOOKUP($F1073&amp;$C1073,Sales!$J:$W,11,0),0)</f>
        <v>0</v>
      </c>
      <c r="O1073" s="98">
        <f>IFERROR(VLOOKUP($F1073&amp;$C1073,Sales!$J:$W,12,0),0)</f>
        <v>0</v>
      </c>
      <c r="P1073" s="98">
        <f>IFERROR(VLOOKUP($F1073&amp;$C1073,Sales!$J:$W,13,0),0)</f>
        <v>0</v>
      </c>
      <c r="Q1073" s="98">
        <f>IFERROR(VLOOKUP($F1073&amp;$C1073,Sales!$A:$H,7,0),0)</f>
        <v>0</v>
      </c>
      <c r="R1073" s="41" t="str">
        <f t="shared" si="32"/>
        <v>ERROR</v>
      </c>
      <c r="S1073" s="15"/>
      <c r="T1073" s="15"/>
      <c r="U1073" s="15"/>
      <c r="V1073" s="15"/>
      <c r="W1073" s="15"/>
      <c r="X1073" s="15"/>
      <c r="Y1073" s="41"/>
      <c r="Z1073" s="41"/>
      <c r="AA1073" s="41"/>
      <c r="AB1073" s="41"/>
      <c r="AC1073" s="15"/>
      <c r="AD1073" s="15"/>
      <c r="AE1073" s="15"/>
      <c r="AF1073" s="15"/>
      <c r="AG1073" s="15"/>
      <c r="AH1073" s="15"/>
      <c r="AI1073" s="15"/>
      <c r="AJ1073" s="41"/>
      <c r="AK1073" s="15"/>
      <c r="AL1073" s="15"/>
      <c r="AM1073" s="15"/>
      <c r="AN1073" s="15"/>
      <c r="AO1073" s="15"/>
      <c r="AP1073" s="15"/>
      <c r="AQ1073" s="15"/>
      <c r="AR1073" s="15"/>
      <c r="AS1073" s="15"/>
      <c r="AT1073" s="15"/>
      <c r="AU1073" s="15"/>
      <c r="AV1073" s="15"/>
      <c r="AW1073" s="15"/>
      <c r="AX1073" s="15"/>
      <c r="AY1073" s="15"/>
      <c r="AZ1073" s="10">
        <v>1</v>
      </c>
      <c r="BA1073" t="s">
        <v>22</v>
      </c>
      <c r="BB1073" t="s">
        <v>88</v>
      </c>
      <c r="BD1073" s="39" t="str">
        <f t="shared" si="33"/>
        <v>01/245121113XBlibli Non Jabodetabek</v>
      </c>
      <c r="BE1073" s="1">
        <v>44967</v>
      </c>
      <c r="BF1073" t="s">
        <v>14073</v>
      </c>
    </row>
    <row r="1074" spans="2:58" ht="13.5" customHeight="1" x14ac:dyDescent="0.35">
      <c r="B1074" s="10" t="s">
        <v>17</v>
      </c>
      <c r="C1074" s="10" t="s">
        <v>2305</v>
      </c>
      <c r="D1074" s="10" t="s">
        <v>65</v>
      </c>
      <c r="E1074" s="10" t="s">
        <v>66</v>
      </c>
      <c r="F1074" s="10" t="s">
        <v>2186</v>
      </c>
      <c r="G1074" s="137" t="s">
        <v>9462</v>
      </c>
      <c r="H1074" s="10"/>
      <c r="I1074" s="10" t="s">
        <v>6213</v>
      </c>
      <c r="J1074" s="10" t="s">
        <v>15971</v>
      </c>
      <c r="K1074" s="10" t="s">
        <v>10912</v>
      </c>
      <c r="L1074" s="98">
        <f>IFERROR(VLOOKUP($F1074&amp;$C1074,Sales!$J:$W,9,0),0)</f>
        <v>0</v>
      </c>
      <c r="M1074" s="98">
        <f>IFERROR(VLOOKUP($F1074&amp;$C1074,Sales!$J:$W,10,0),0)</f>
        <v>0</v>
      </c>
      <c r="N1074" s="98">
        <f>IFERROR(VLOOKUP($F1074&amp;$C1074,Sales!$J:$W,11,0),0)</f>
        <v>0</v>
      </c>
      <c r="O1074" s="98">
        <f>IFERROR(VLOOKUP($F1074&amp;$C1074,Sales!$J:$W,12,0),0)</f>
        <v>0</v>
      </c>
      <c r="P1074" s="98">
        <f>IFERROR(VLOOKUP($F1074&amp;$C1074,Sales!$J:$W,13,0),0)</f>
        <v>0</v>
      </c>
      <c r="Q1074" s="98">
        <f>IFERROR(VLOOKUP($F1074&amp;$C1074,Sales!$A:$H,7,0),0)</f>
        <v>0</v>
      </c>
      <c r="R1074" s="41" t="str">
        <f t="shared" si="32"/>
        <v>ERROR</v>
      </c>
      <c r="S1074" s="15"/>
      <c r="T1074" s="15"/>
      <c r="U1074" s="15"/>
      <c r="V1074" s="15"/>
      <c r="W1074" s="15"/>
      <c r="X1074" s="15"/>
      <c r="Y1074" s="41"/>
      <c r="Z1074" s="41"/>
      <c r="AA1074" s="41"/>
      <c r="AB1074" s="41"/>
      <c r="AC1074" s="15"/>
      <c r="AD1074" s="15"/>
      <c r="AE1074" s="15"/>
      <c r="AF1074" s="15"/>
      <c r="AG1074" s="15"/>
      <c r="AH1074" s="15"/>
      <c r="AI1074" s="15"/>
      <c r="AJ1074" s="41"/>
      <c r="AK1074" s="15"/>
      <c r="AL1074" s="15"/>
      <c r="AM1074" s="15"/>
      <c r="AN1074" s="15"/>
      <c r="AO1074" s="15"/>
      <c r="AP1074" s="15"/>
      <c r="AQ1074" s="15"/>
      <c r="AR1074" s="15"/>
      <c r="AS1074" s="15"/>
      <c r="AT1074" s="15"/>
      <c r="AU1074" s="15"/>
      <c r="AV1074" s="15"/>
      <c r="AW1074" s="15"/>
      <c r="AX1074" s="15"/>
      <c r="AY1074" s="15"/>
      <c r="AZ1074" s="10">
        <v>1</v>
      </c>
      <c r="BA1074" t="s">
        <v>22</v>
      </c>
      <c r="BB1074" t="s">
        <v>88</v>
      </c>
      <c r="BD1074" s="39" t="str">
        <f t="shared" si="33"/>
        <v>01/326127303MBlibli Non Jabodetabek</v>
      </c>
      <c r="BE1074" s="1">
        <v>44967</v>
      </c>
      <c r="BF1074" t="s">
        <v>14073</v>
      </c>
    </row>
    <row r="1075" spans="2:58" ht="13.5" customHeight="1" x14ac:dyDescent="0.35">
      <c r="B1075" s="10" t="s">
        <v>17</v>
      </c>
      <c r="C1075" s="10" t="s">
        <v>2305</v>
      </c>
      <c r="D1075" s="10" t="s">
        <v>119</v>
      </c>
      <c r="E1075" s="10" t="s">
        <v>120</v>
      </c>
      <c r="F1075" s="10" t="s">
        <v>177</v>
      </c>
      <c r="G1075" s="137" t="s">
        <v>9463</v>
      </c>
      <c r="H1075" s="10"/>
      <c r="I1075" s="10" t="s">
        <v>178</v>
      </c>
      <c r="J1075" s="10" t="s">
        <v>15972</v>
      </c>
      <c r="K1075" s="10" t="s">
        <v>10913</v>
      </c>
      <c r="L1075" s="98">
        <f>IFERROR(VLOOKUP($F1075&amp;$C1075,Sales!$J:$W,9,0),0)</f>
        <v>0</v>
      </c>
      <c r="M1075" s="98">
        <f>IFERROR(VLOOKUP($F1075&amp;$C1075,Sales!$J:$W,10,0),0)</f>
        <v>0</v>
      </c>
      <c r="N1075" s="98">
        <f>IFERROR(VLOOKUP($F1075&amp;$C1075,Sales!$J:$W,11,0),0)</f>
        <v>0</v>
      </c>
      <c r="O1075" s="98">
        <f>IFERROR(VLOOKUP($F1075&amp;$C1075,Sales!$J:$W,12,0),0)</f>
        <v>0</v>
      </c>
      <c r="P1075" s="98">
        <f>IFERROR(VLOOKUP($F1075&amp;$C1075,Sales!$J:$W,13,0),0)</f>
        <v>0</v>
      </c>
      <c r="Q1075" s="98">
        <f>IFERROR(VLOOKUP($F1075&amp;$C1075,Sales!$A:$H,7,0),0)</f>
        <v>0</v>
      </c>
      <c r="R1075" s="41">
        <f t="shared" si="32"/>
        <v>1</v>
      </c>
      <c r="S1075" s="41">
        <v>1</v>
      </c>
      <c r="T1075" s="15"/>
      <c r="U1075" s="15"/>
      <c r="V1075" s="15">
        <v>1</v>
      </c>
      <c r="W1075" s="15">
        <v>1</v>
      </c>
      <c r="X1075" s="15">
        <v>1</v>
      </c>
      <c r="Y1075" s="41">
        <v>1</v>
      </c>
      <c r="Z1075" s="41"/>
      <c r="AA1075" s="41"/>
      <c r="AB1075" s="41"/>
      <c r="AC1075" s="15"/>
      <c r="AD1075" s="15"/>
      <c r="AE1075" s="15"/>
      <c r="AF1075" s="15"/>
      <c r="AG1075" s="15"/>
      <c r="AH1075" s="15"/>
      <c r="AI1075" s="15"/>
      <c r="AJ1075" s="41"/>
      <c r="AK1075" s="15"/>
      <c r="AL1075" s="15"/>
      <c r="AM1075" s="41"/>
      <c r="AN1075" s="15"/>
      <c r="AO1075" s="15"/>
      <c r="AP1075" s="15"/>
      <c r="AQ1075" s="15"/>
      <c r="AR1075" s="15"/>
      <c r="AS1075" s="15"/>
      <c r="AT1075" s="15"/>
      <c r="AU1075" s="15"/>
      <c r="AV1075" s="15"/>
      <c r="AW1075" s="15"/>
      <c r="AX1075" s="15"/>
      <c r="AY1075" s="15"/>
      <c r="AZ1075" s="10">
        <v>1</v>
      </c>
      <c r="BA1075" t="s">
        <v>22</v>
      </c>
      <c r="BB1075" t="s">
        <v>23</v>
      </c>
      <c r="BD1075" s="39" t="str">
        <f t="shared" si="33"/>
        <v>01/214424901MBlibli Non Jabodetabek</v>
      </c>
    </row>
    <row r="1076" spans="2:58" ht="13.5" customHeight="1" x14ac:dyDescent="0.35">
      <c r="B1076" s="10" t="s">
        <v>17</v>
      </c>
      <c r="C1076" s="10" t="s">
        <v>2305</v>
      </c>
      <c r="D1076" s="10" t="s">
        <v>549</v>
      </c>
      <c r="E1076" s="10" t="s">
        <v>194</v>
      </c>
      <c r="F1076" s="10" t="s">
        <v>626</v>
      </c>
      <c r="G1076" s="137" t="s">
        <v>9464</v>
      </c>
      <c r="H1076" s="10"/>
      <c r="I1076" s="10" t="s">
        <v>627</v>
      </c>
      <c r="J1076" s="10" t="s">
        <v>15973</v>
      </c>
      <c r="K1076" s="10" t="s">
        <v>10914</v>
      </c>
      <c r="L1076" s="98">
        <f>IFERROR(VLOOKUP($F1076&amp;$C1076,Sales!$J:$W,9,0),0)</f>
        <v>0</v>
      </c>
      <c r="M1076" s="98">
        <f>IFERROR(VLOOKUP($F1076&amp;$C1076,Sales!$J:$W,10,0),0)</f>
        <v>0</v>
      </c>
      <c r="N1076" s="98">
        <f>IFERROR(VLOOKUP($F1076&amp;$C1076,Sales!$J:$W,11,0),0)</f>
        <v>0</v>
      </c>
      <c r="O1076" s="98">
        <f>IFERROR(VLOOKUP($F1076&amp;$C1076,Sales!$J:$W,12,0),0)</f>
        <v>0</v>
      </c>
      <c r="P1076" s="98">
        <f>IFERROR(VLOOKUP($F1076&amp;$C1076,Sales!$J:$W,13,0),0)</f>
        <v>0</v>
      </c>
      <c r="Q1076" s="98">
        <f>IFERROR(VLOOKUP($F1076&amp;$C1076,Sales!$A:$H,7,0),0)</f>
        <v>0</v>
      </c>
      <c r="R1076" s="41">
        <f t="shared" si="32"/>
        <v>1</v>
      </c>
      <c r="S1076" s="41">
        <v>1</v>
      </c>
      <c r="T1076" s="15"/>
      <c r="U1076" s="15"/>
      <c r="V1076" s="15">
        <v>1</v>
      </c>
      <c r="W1076" s="15">
        <v>1</v>
      </c>
      <c r="X1076" s="15">
        <v>1</v>
      </c>
      <c r="Y1076" s="41">
        <v>1</v>
      </c>
      <c r="Z1076" s="41"/>
      <c r="AA1076" s="41"/>
      <c r="AB1076" s="41"/>
      <c r="AC1076" s="15"/>
      <c r="AD1076" s="15"/>
      <c r="AE1076" s="15"/>
      <c r="AF1076" s="15"/>
      <c r="AG1076" s="15"/>
      <c r="AH1076" s="15"/>
      <c r="AI1076" s="15"/>
      <c r="AJ1076" s="41"/>
      <c r="AK1076" s="15"/>
      <c r="AL1076" s="15"/>
      <c r="AM1076" s="41"/>
      <c r="AN1076" s="15"/>
      <c r="AO1076" s="15"/>
      <c r="AP1076" s="15"/>
      <c r="AQ1076" s="15"/>
      <c r="AR1076" s="15"/>
      <c r="AS1076" s="15"/>
      <c r="AT1076" s="15"/>
      <c r="AU1076" s="15"/>
      <c r="AV1076" s="15"/>
      <c r="AW1076" s="15"/>
      <c r="AX1076" s="15"/>
      <c r="AY1076" s="15"/>
      <c r="AZ1076" s="10">
        <v>1</v>
      </c>
      <c r="BA1076" t="s">
        <v>22</v>
      </c>
      <c r="BB1076" t="s">
        <v>23</v>
      </c>
      <c r="BD1076" s="39" t="str">
        <f t="shared" si="33"/>
        <v>01/245121115GBlibli Non Jabodetabek</v>
      </c>
    </row>
    <row r="1077" spans="2:58" ht="13.5" customHeight="1" x14ac:dyDescent="0.35">
      <c r="B1077" s="10" t="s">
        <v>17</v>
      </c>
      <c r="C1077" s="10" t="s">
        <v>2305</v>
      </c>
      <c r="D1077" s="10" t="s">
        <v>65</v>
      </c>
      <c r="E1077" s="10" t="s">
        <v>66</v>
      </c>
      <c r="F1077" s="10" t="s">
        <v>2273</v>
      </c>
      <c r="G1077" s="137" t="s">
        <v>9465</v>
      </c>
      <c r="H1077" s="10"/>
      <c r="I1077" s="10" t="s">
        <v>6220</v>
      </c>
      <c r="J1077" s="10" t="s">
        <v>15974</v>
      </c>
      <c r="K1077" s="10" t="s">
        <v>10915</v>
      </c>
      <c r="L1077" s="98">
        <f>IFERROR(VLOOKUP($F1077&amp;$C1077,Sales!$J:$W,9,0),0)</f>
        <v>0</v>
      </c>
      <c r="M1077" s="98">
        <f>IFERROR(VLOOKUP($F1077&amp;$C1077,Sales!$J:$W,10,0),0)</f>
        <v>0</v>
      </c>
      <c r="N1077" s="98">
        <f>IFERROR(VLOOKUP($F1077&amp;$C1077,Sales!$J:$W,11,0),0)</f>
        <v>0</v>
      </c>
      <c r="O1077" s="98">
        <f>IFERROR(VLOOKUP($F1077&amp;$C1077,Sales!$J:$W,12,0),0)</f>
        <v>0</v>
      </c>
      <c r="P1077" s="98">
        <f>IFERROR(VLOOKUP($F1077&amp;$C1077,Sales!$J:$W,13,0),0)</f>
        <v>0</v>
      </c>
      <c r="Q1077" s="98">
        <f>IFERROR(VLOOKUP($F1077&amp;$C1077,Sales!$A:$H,7,0),0)</f>
        <v>0</v>
      </c>
      <c r="R1077" s="41" t="str">
        <f t="shared" si="32"/>
        <v>ERROR</v>
      </c>
      <c r="S1077" s="15"/>
      <c r="T1077" s="15"/>
      <c r="U1077" s="15"/>
      <c r="V1077" s="15"/>
      <c r="W1077" s="15"/>
      <c r="X1077" s="15"/>
      <c r="Y1077" s="41"/>
      <c r="Z1077" s="41"/>
      <c r="AA1077" s="41"/>
      <c r="AB1077" s="41"/>
      <c r="AC1077" s="15"/>
      <c r="AD1077" s="15"/>
      <c r="AE1077" s="15"/>
      <c r="AF1077" s="15"/>
      <c r="AG1077" s="15"/>
      <c r="AH1077" s="15"/>
      <c r="AI1077" s="15"/>
      <c r="AJ1077" s="41"/>
      <c r="AK1077" s="15"/>
      <c r="AL1077" s="15"/>
      <c r="AM1077" s="15"/>
      <c r="AN1077" s="15"/>
      <c r="AO1077" s="15"/>
      <c r="AP1077" s="15"/>
      <c r="AQ1077" s="15"/>
      <c r="AR1077" s="15"/>
      <c r="AS1077" s="15"/>
      <c r="AT1077" s="15"/>
      <c r="AU1077" s="15"/>
      <c r="AV1077" s="15"/>
      <c r="AW1077" s="15"/>
      <c r="AX1077" s="15"/>
      <c r="AY1077" s="15"/>
      <c r="AZ1077" s="10">
        <v>1</v>
      </c>
      <c r="BA1077" t="s">
        <v>22</v>
      </c>
      <c r="BB1077" t="s">
        <v>88</v>
      </c>
      <c r="BD1077" s="39" t="str">
        <f t="shared" si="33"/>
        <v>01/326127203EBlibli Non Jabodetabek</v>
      </c>
      <c r="BE1077" s="1">
        <v>44967</v>
      </c>
      <c r="BF1077" t="s">
        <v>14073</v>
      </c>
    </row>
    <row r="1078" spans="2:58" ht="13.5" customHeight="1" x14ac:dyDescent="0.35">
      <c r="B1078" s="10" t="s">
        <v>17</v>
      </c>
      <c r="C1078" s="10" t="s">
        <v>2305</v>
      </c>
      <c r="D1078" s="10" t="s">
        <v>65</v>
      </c>
      <c r="E1078" s="10" t="s">
        <v>66</v>
      </c>
      <c r="F1078" s="10" t="s">
        <v>111</v>
      </c>
      <c r="G1078" s="137" t="s">
        <v>9466</v>
      </c>
      <c r="H1078" s="10"/>
      <c r="I1078" s="10" t="s">
        <v>112</v>
      </c>
      <c r="J1078" s="10" t="s">
        <v>15975</v>
      </c>
      <c r="K1078" s="10" t="s">
        <v>9467</v>
      </c>
      <c r="L1078" s="98">
        <f>IFERROR(VLOOKUP($F1078&amp;$C1078,Sales!$J:$W,9,0),0)</f>
        <v>0</v>
      </c>
      <c r="M1078" s="98">
        <f>IFERROR(VLOOKUP($F1078&amp;$C1078,Sales!$J:$W,10,0),0)</f>
        <v>0</v>
      </c>
      <c r="N1078" s="98">
        <f>IFERROR(VLOOKUP($F1078&amp;$C1078,Sales!$J:$W,11,0),0)</f>
        <v>0</v>
      </c>
      <c r="O1078" s="98">
        <f>IFERROR(VLOOKUP($F1078&amp;$C1078,Sales!$J:$W,12,0),0)</f>
        <v>0</v>
      </c>
      <c r="P1078" s="98">
        <f>IFERROR(VLOOKUP($F1078&amp;$C1078,Sales!$J:$W,13,0),0)</f>
        <v>0</v>
      </c>
      <c r="Q1078" s="98">
        <f>IFERROR(VLOOKUP($F1078&amp;$C1078,Sales!$A:$H,7,0),0)</f>
        <v>0</v>
      </c>
      <c r="R1078" s="41" t="str">
        <f t="shared" si="32"/>
        <v>ERROR</v>
      </c>
      <c r="S1078" s="15"/>
      <c r="T1078" s="15"/>
      <c r="U1078" s="15"/>
      <c r="V1078" s="15"/>
      <c r="W1078" s="15"/>
      <c r="X1078" s="15"/>
      <c r="Y1078" s="41"/>
      <c r="Z1078" s="41"/>
      <c r="AA1078" s="41"/>
      <c r="AB1078" s="41"/>
      <c r="AC1078" s="15"/>
      <c r="AD1078" s="15"/>
      <c r="AE1078" s="15"/>
      <c r="AF1078" s="15"/>
      <c r="AG1078" s="15"/>
      <c r="AH1078" s="15"/>
      <c r="AI1078" s="15"/>
      <c r="AJ1078" s="41"/>
      <c r="AK1078" s="15"/>
      <c r="AL1078" s="15"/>
      <c r="AM1078" s="15"/>
      <c r="AN1078" s="15"/>
      <c r="AO1078" s="15"/>
      <c r="AP1078" s="15"/>
      <c r="AQ1078" s="15"/>
      <c r="AR1078" s="15"/>
      <c r="AS1078" s="15"/>
      <c r="AT1078" s="15"/>
      <c r="AU1078" s="15"/>
      <c r="AV1078" s="15"/>
      <c r="AW1078" s="15"/>
      <c r="AX1078" s="15"/>
      <c r="AY1078" s="15"/>
      <c r="AZ1078" s="10">
        <v>1</v>
      </c>
      <c r="BA1078" t="s">
        <v>22</v>
      </c>
      <c r="BB1078" t="s">
        <v>88</v>
      </c>
      <c r="BD1078" s="39" t="str">
        <f t="shared" si="33"/>
        <v>01/326127306FBlibli Non Jabodetabek</v>
      </c>
    </row>
    <row r="1079" spans="2:58" ht="13.5" customHeight="1" x14ac:dyDescent="0.35">
      <c r="B1079" s="10" t="s">
        <v>17</v>
      </c>
      <c r="C1079" s="10" t="s">
        <v>2305</v>
      </c>
      <c r="D1079" s="10" t="s">
        <v>119</v>
      </c>
      <c r="E1079" s="10" t="s">
        <v>120</v>
      </c>
      <c r="F1079" s="10" t="s">
        <v>943</v>
      </c>
      <c r="G1079" s="137" t="s">
        <v>9468</v>
      </c>
      <c r="H1079" s="10"/>
      <c r="I1079" s="10" t="s">
        <v>944</v>
      </c>
      <c r="J1079" s="10" t="s">
        <v>15976</v>
      </c>
      <c r="K1079" s="10" t="s">
        <v>10916</v>
      </c>
      <c r="L1079" s="98">
        <f>IFERROR(VLOOKUP($F1079&amp;$C1079,Sales!$J:$W,9,0),0)</f>
        <v>0</v>
      </c>
      <c r="M1079" s="98">
        <f>IFERROR(VLOOKUP($F1079&amp;$C1079,Sales!$J:$W,10,0),0)</f>
        <v>0</v>
      </c>
      <c r="N1079" s="98">
        <f>IFERROR(VLOOKUP($F1079&amp;$C1079,Sales!$J:$W,11,0),0)</f>
        <v>0</v>
      </c>
      <c r="O1079" s="98">
        <f>IFERROR(VLOOKUP($F1079&amp;$C1079,Sales!$J:$W,12,0),0)</f>
        <v>0</v>
      </c>
      <c r="P1079" s="98">
        <f>IFERROR(VLOOKUP($F1079&amp;$C1079,Sales!$J:$W,13,0),0)</f>
        <v>0</v>
      </c>
      <c r="Q1079" s="98">
        <f>IFERROR(VLOOKUP($F1079&amp;$C1079,Sales!$A:$H,7,0),0)</f>
        <v>0</v>
      </c>
      <c r="R1079" s="41">
        <f t="shared" si="32"/>
        <v>0</v>
      </c>
      <c r="S1079" s="41">
        <v>0</v>
      </c>
      <c r="T1079" s="41"/>
      <c r="U1079" s="41"/>
      <c r="V1079" s="15">
        <v>0</v>
      </c>
      <c r="W1079" s="15">
        <v>0</v>
      </c>
      <c r="X1079" s="15">
        <v>0</v>
      </c>
      <c r="Y1079" s="41">
        <v>0</v>
      </c>
      <c r="Z1079" s="41"/>
      <c r="AA1079" s="41"/>
      <c r="AB1079" s="41"/>
      <c r="AC1079" s="15"/>
      <c r="AD1079" s="15"/>
      <c r="AE1079" s="15"/>
      <c r="AF1079" s="15"/>
      <c r="AG1079" s="15"/>
      <c r="AH1079" s="15"/>
      <c r="AI1079" s="15"/>
      <c r="AJ1079" s="41"/>
      <c r="AK1079" s="15"/>
      <c r="AL1079" s="41"/>
      <c r="AM1079" s="41"/>
      <c r="AN1079" s="15"/>
      <c r="AO1079" s="15"/>
      <c r="AP1079" s="15"/>
      <c r="AQ1079" s="15"/>
      <c r="AR1079" s="15"/>
      <c r="AS1079" s="15"/>
      <c r="AT1079" s="15"/>
      <c r="AU1079" s="15"/>
      <c r="AV1079" s="15"/>
      <c r="AW1079" s="15"/>
      <c r="AX1079" s="15"/>
      <c r="AY1079" s="15"/>
      <c r="AZ1079" s="10">
        <v>1</v>
      </c>
      <c r="BA1079" t="s">
        <v>22</v>
      </c>
      <c r="BB1079" t="s">
        <v>23</v>
      </c>
      <c r="BD1079" s="39" t="str">
        <f t="shared" si="33"/>
        <v>01/331010901ABlibli Non Jabodetabek</v>
      </c>
    </row>
    <row r="1080" spans="2:58" ht="13.5" customHeight="1" x14ac:dyDescent="0.35">
      <c r="B1080" s="10" t="s">
        <v>17</v>
      </c>
      <c r="C1080" s="10" t="s">
        <v>2305</v>
      </c>
      <c r="D1080" s="10" t="s">
        <v>193</v>
      </c>
      <c r="E1080" s="10" t="s">
        <v>194</v>
      </c>
      <c r="F1080" s="10" t="s">
        <v>5698</v>
      </c>
      <c r="G1080" s="137" t="s">
        <v>9469</v>
      </c>
      <c r="H1080" s="10"/>
      <c r="I1080" s="10">
        <v>4987176047083</v>
      </c>
      <c r="J1080" s="10" t="s">
        <v>15977</v>
      </c>
      <c r="K1080" s="10" t="s">
        <v>9470</v>
      </c>
      <c r="L1080" s="98">
        <f>IFERROR(VLOOKUP($F1080&amp;$C1080,Sales!$J:$W,9,0),0)</f>
        <v>0</v>
      </c>
      <c r="M1080" s="98">
        <f>IFERROR(VLOOKUP($F1080&amp;$C1080,Sales!$J:$W,10,0),0)</f>
        <v>0</v>
      </c>
      <c r="N1080" s="98">
        <f>IFERROR(VLOOKUP($F1080&amp;$C1080,Sales!$J:$W,11,0),0)</f>
        <v>0</v>
      </c>
      <c r="O1080" s="98">
        <f>IFERROR(VLOOKUP($F1080&amp;$C1080,Sales!$J:$W,12,0),0)</f>
        <v>0</v>
      </c>
      <c r="P1080" s="98">
        <f>IFERROR(VLOOKUP($F1080&amp;$C1080,Sales!$J:$W,13,0),0)</f>
        <v>0</v>
      </c>
      <c r="Q1080" s="98">
        <f>IFERROR(VLOOKUP($F1080&amp;$C1080,Sales!$A:$H,7,0),0)</f>
        <v>0</v>
      </c>
      <c r="R1080" s="41">
        <f t="shared" si="32"/>
        <v>1</v>
      </c>
      <c r="S1080" s="41">
        <v>1</v>
      </c>
      <c r="T1080" s="15"/>
      <c r="U1080" s="15"/>
      <c r="V1080" s="15">
        <v>1</v>
      </c>
      <c r="W1080" s="15">
        <v>1</v>
      </c>
      <c r="X1080" s="15">
        <v>1</v>
      </c>
      <c r="Y1080" s="41">
        <v>1</v>
      </c>
      <c r="Z1080" s="41"/>
      <c r="AA1080" s="41"/>
      <c r="AB1080" s="41"/>
      <c r="AC1080" s="15"/>
      <c r="AD1080" s="15"/>
      <c r="AE1080" s="15"/>
      <c r="AF1080" s="15"/>
      <c r="AG1080" s="15"/>
      <c r="AH1080" s="15"/>
      <c r="AI1080" s="15"/>
      <c r="AJ1080" s="41"/>
      <c r="AK1080" s="15"/>
      <c r="AL1080" s="15"/>
      <c r="AM1080" s="41"/>
      <c r="AN1080" s="15"/>
      <c r="AO1080" s="15"/>
      <c r="AP1080" s="15"/>
      <c r="AQ1080" s="15"/>
      <c r="AR1080" s="15"/>
      <c r="AS1080" s="15"/>
      <c r="AT1080" s="15"/>
      <c r="AU1080" s="15"/>
      <c r="AV1080" s="15"/>
      <c r="AW1080" s="15"/>
      <c r="AX1080" s="15"/>
      <c r="AY1080" s="15"/>
      <c r="AZ1080" s="10">
        <v>1</v>
      </c>
      <c r="BA1080" t="s">
        <v>22</v>
      </c>
      <c r="BB1080" t="s">
        <v>23</v>
      </c>
      <c r="BD1080" s="39" t="str">
        <f t="shared" si="33"/>
        <v>01/244521101VBlibli Non Jabodetabek</v>
      </c>
    </row>
    <row r="1081" spans="2:58" ht="13.5" customHeight="1" x14ac:dyDescent="0.35">
      <c r="B1081" s="10" t="s">
        <v>17</v>
      </c>
      <c r="C1081" s="10" t="s">
        <v>2305</v>
      </c>
      <c r="D1081" s="10" t="s">
        <v>650</v>
      </c>
      <c r="E1081" s="10" t="s">
        <v>194</v>
      </c>
      <c r="F1081" s="10" t="s">
        <v>692</v>
      </c>
      <c r="G1081" s="137" t="s">
        <v>9471</v>
      </c>
      <c r="H1081" s="10"/>
      <c r="I1081" s="10" t="s">
        <v>693</v>
      </c>
      <c r="J1081" s="10" t="s">
        <v>15978</v>
      </c>
      <c r="K1081" s="10" t="s">
        <v>10917</v>
      </c>
      <c r="L1081" s="98">
        <f>IFERROR(VLOOKUP($F1081&amp;$C1081,Sales!$J:$W,9,0),0)</f>
        <v>0</v>
      </c>
      <c r="M1081" s="98">
        <f>IFERROR(VLOOKUP($F1081&amp;$C1081,Sales!$J:$W,10,0),0)</f>
        <v>0</v>
      </c>
      <c r="N1081" s="98">
        <f>IFERROR(VLOOKUP($F1081&amp;$C1081,Sales!$J:$W,11,0),0)</f>
        <v>0</v>
      </c>
      <c r="O1081" s="98">
        <f>IFERROR(VLOOKUP($F1081&amp;$C1081,Sales!$J:$W,12,0),0)</f>
        <v>0</v>
      </c>
      <c r="P1081" s="98">
        <f>IFERROR(VLOOKUP($F1081&amp;$C1081,Sales!$J:$W,13,0),0)</f>
        <v>0</v>
      </c>
      <c r="Q1081" s="98">
        <f>IFERROR(VLOOKUP($F1081&amp;$C1081,Sales!$A:$H,7,0),0)</f>
        <v>0</v>
      </c>
      <c r="R1081" s="41" t="str">
        <f t="shared" si="32"/>
        <v>ERROR</v>
      </c>
      <c r="S1081" s="15"/>
      <c r="T1081" s="15"/>
      <c r="U1081" s="15"/>
      <c r="V1081" s="15"/>
      <c r="W1081" s="15"/>
      <c r="X1081" s="15"/>
      <c r="Y1081" s="41"/>
      <c r="Z1081" s="41"/>
      <c r="AA1081" s="41"/>
      <c r="AB1081" s="41"/>
      <c r="AC1081" s="15"/>
      <c r="AD1081" s="15"/>
      <c r="AE1081" s="15"/>
      <c r="AF1081" s="15"/>
      <c r="AG1081" s="15"/>
      <c r="AH1081" s="15"/>
      <c r="AI1081" s="15"/>
      <c r="AJ1081" s="41"/>
      <c r="AK1081" s="15"/>
      <c r="AL1081" s="15"/>
      <c r="AM1081" s="15"/>
      <c r="AN1081" s="15"/>
      <c r="AO1081" s="15"/>
      <c r="AP1081" s="15"/>
      <c r="AQ1081" s="15"/>
      <c r="AR1081" s="15"/>
      <c r="AS1081" s="15"/>
      <c r="AT1081" s="15"/>
      <c r="AU1081" s="15"/>
      <c r="AV1081" s="15"/>
      <c r="AW1081" s="15"/>
      <c r="AX1081" s="15"/>
      <c r="AY1081" s="15"/>
      <c r="AZ1081" s="10">
        <v>1</v>
      </c>
      <c r="BA1081" t="s">
        <v>22</v>
      </c>
      <c r="BB1081" t="s">
        <v>88</v>
      </c>
      <c r="BD1081" s="39" t="str">
        <f t="shared" si="33"/>
        <v>01/245321103ZBlibli Non Jabodetabek</v>
      </c>
      <c r="BE1081" s="1">
        <v>44967</v>
      </c>
      <c r="BF1081" t="s">
        <v>14073</v>
      </c>
    </row>
    <row r="1082" spans="2:58" ht="13.5" customHeight="1" x14ac:dyDescent="0.35">
      <c r="B1082" s="10" t="s">
        <v>17</v>
      </c>
      <c r="C1082" s="10" t="s">
        <v>2305</v>
      </c>
      <c r="D1082" s="10" t="s">
        <v>193</v>
      </c>
      <c r="E1082" s="10" t="s">
        <v>194</v>
      </c>
      <c r="F1082" s="10" t="s">
        <v>5695</v>
      </c>
      <c r="G1082" s="137" t="s">
        <v>9472</v>
      </c>
      <c r="H1082" s="10"/>
      <c r="I1082" s="10">
        <v>4987176046284</v>
      </c>
      <c r="J1082" s="10" t="s">
        <v>15979</v>
      </c>
      <c r="K1082" s="10" t="s">
        <v>9473</v>
      </c>
      <c r="L1082" s="98">
        <f>IFERROR(VLOOKUP($F1082&amp;$C1082,Sales!$J:$W,9,0),0)</f>
        <v>0</v>
      </c>
      <c r="M1082" s="98">
        <f>IFERROR(VLOOKUP($F1082&amp;$C1082,Sales!$J:$W,10,0),0)</f>
        <v>0</v>
      </c>
      <c r="N1082" s="98">
        <f>IFERROR(VLOOKUP($F1082&amp;$C1082,Sales!$J:$W,11,0),0)</f>
        <v>0</v>
      </c>
      <c r="O1082" s="98">
        <f>IFERROR(VLOOKUP($F1082&amp;$C1082,Sales!$J:$W,12,0),0)</f>
        <v>0</v>
      </c>
      <c r="P1082" s="98">
        <f>IFERROR(VLOOKUP($F1082&amp;$C1082,Sales!$J:$W,13,0),0)</f>
        <v>0</v>
      </c>
      <c r="Q1082" s="98">
        <f>IFERROR(VLOOKUP($F1082&amp;$C1082,Sales!$A:$H,7,0),0)</f>
        <v>0</v>
      </c>
      <c r="R1082" s="41">
        <f t="shared" si="32"/>
        <v>1</v>
      </c>
      <c r="S1082" s="41">
        <v>1</v>
      </c>
      <c r="T1082" s="15"/>
      <c r="U1082" s="15"/>
      <c r="V1082" s="15">
        <v>1</v>
      </c>
      <c r="W1082" s="15">
        <v>1</v>
      </c>
      <c r="X1082" s="15">
        <v>1</v>
      </c>
      <c r="Y1082" s="41">
        <v>1</v>
      </c>
      <c r="Z1082" s="41"/>
      <c r="AA1082" s="41"/>
      <c r="AB1082" s="41"/>
      <c r="AC1082" s="15"/>
      <c r="AD1082" s="15"/>
      <c r="AE1082" s="15"/>
      <c r="AF1082" s="15"/>
      <c r="AG1082" s="15"/>
      <c r="AH1082" s="15"/>
      <c r="AI1082" s="15"/>
      <c r="AJ1082" s="41"/>
      <c r="AK1082" s="15"/>
      <c r="AL1082" s="15"/>
      <c r="AM1082" s="41"/>
      <c r="AN1082" s="15"/>
      <c r="AO1082" s="15"/>
      <c r="AP1082" s="15"/>
      <c r="AQ1082" s="15"/>
      <c r="AR1082" s="15"/>
      <c r="AS1082" s="15"/>
      <c r="AT1082" s="15"/>
      <c r="AU1082" s="15"/>
      <c r="AV1082" s="15"/>
      <c r="AW1082" s="15"/>
      <c r="AX1082" s="15"/>
      <c r="AY1082" s="15"/>
      <c r="AZ1082" s="10">
        <v>1</v>
      </c>
      <c r="BA1082" t="s">
        <v>22</v>
      </c>
      <c r="BB1082" t="s">
        <v>23</v>
      </c>
      <c r="BD1082" s="39" t="str">
        <f t="shared" si="33"/>
        <v>01/244521101RBlibli Non Jabodetabek</v>
      </c>
    </row>
    <row r="1083" spans="2:58" ht="13.5" customHeight="1" x14ac:dyDescent="0.35">
      <c r="B1083" s="10" t="s">
        <v>17</v>
      </c>
      <c r="C1083" s="10" t="s">
        <v>2305</v>
      </c>
      <c r="D1083" s="10" t="s">
        <v>549</v>
      </c>
      <c r="E1083" s="10" t="s">
        <v>194</v>
      </c>
      <c r="F1083" s="10" t="s">
        <v>630</v>
      </c>
      <c r="G1083" s="137" t="s">
        <v>9474</v>
      </c>
      <c r="H1083" s="10"/>
      <c r="I1083" s="10" t="s">
        <v>631</v>
      </c>
      <c r="J1083" s="10" t="s">
        <v>15980</v>
      </c>
      <c r="K1083" s="10" t="s">
        <v>10918</v>
      </c>
      <c r="L1083" s="98">
        <f>IFERROR(VLOOKUP($F1083&amp;$C1083,Sales!$J:$W,9,0),0)</f>
        <v>0</v>
      </c>
      <c r="M1083" s="98">
        <f>IFERROR(VLOOKUP($F1083&amp;$C1083,Sales!$J:$W,10,0),0)</f>
        <v>0</v>
      </c>
      <c r="N1083" s="98">
        <f>IFERROR(VLOOKUP($F1083&amp;$C1083,Sales!$J:$W,11,0),0)</f>
        <v>0</v>
      </c>
      <c r="O1083" s="98">
        <f>IFERROR(VLOOKUP($F1083&amp;$C1083,Sales!$J:$W,12,0),0)</f>
        <v>0</v>
      </c>
      <c r="P1083" s="98">
        <f>IFERROR(VLOOKUP($F1083&amp;$C1083,Sales!$J:$W,13,0),0)</f>
        <v>0</v>
      </c>
      <c r="Q1083" s="98">
        <f>IFERROR(VLOOKUP($F1083&amp;$C1083,Sales!$A:$H,7,0),0)</f>
        <v>0</v>
      </c>
      <c r="R1083" s="41">
        <f t="shared" si="32"/>
        <v>1</v>
      </c>
      <c r="S1083" s="41">
        <v>1</v>
      </c>
      <c r="T1083" s="15"/>
      <c r="U1083" s="15"/>
      <c r="V1083" s="15">
        <v>1</v>
      </c>
      <c r="W1083" s="15">
        <v>1</v>
      </c>
      <c r="X1083" s="15">
        <v>1</v>
      </c>
      <c r="Y1083" s="41">
        <v>1</v>
      </c>
      <c r="Z1083" s="41"/>
      <c r="AA1083" s="41"/>
      <c r="AB1083" s="41"/>
      <c r="AC1083" s="15"/>
      <c r="AD1083" s="15"/>
      <c r="AE1083" s="15"/>
      <c r="AF1083" s="15"/>
      <c r="AG1083" s="15"/>
      <c r="AH1083" s="15"/>
      <c r="AI1083" s="15"/>
      <c r="AJ1083" s="41"/>
      <c r="AK1083" s="15"/>
      <c r="AL1083" s="15"/>
      <c r="AM1083" s="41"/>
      <c r="AN1083" s="15"/>
      <c r="AO1083" s="15"/>
      <c r="AP1083" s="15"/>
      <c r="AQ1083" s="15"/>
      <c r="AR1083" s="15"/>
      <c r="AS1083" s="15"/>
      <c r="AT1083" s="15"/>
      <c r="AU1083" s="15"/>
      <c r="AV1083" s="15"/>
      <c r="AW1083" s="15"/>
      <c r="AX1083" s="15"/>
      <c r="AY1083" s="15"/>
      <c r="AZ1083" s="10">
        <v>1</v>
      </c>
      <c r="BA1083" t="s">
        <v>22</v>
      </c>
      <c r="BB1083" t="s">
        <v>23</v>
      </c>
      <c r="BD1083" s="39" t="str">
        <f t="shared" si="33"/>
        <v>01/245121115HBlibli Non Jabodetabek</v>
      </c>
    </row>
    <row r="1084" spans="2:58" ht="13.5" customHeight="1" x14ac:dyDescent="0.35">
      <c r="B1084" s="10" t="s">
        <v>17</v>
      </c>
      <c r="C1084" s="10" t="s">
        <v>2305</v>
      </c>
      <c r="D1084" s="10" t="s">
        <v>549</v>
      </c>
      <c r="E1084" s="10" t="s">
        <v>194</v>
      </c>
      <c r="F1084" s="10" t="s">
        <v>609</v>
      </c>
      <c r="G1084" s="137" t="s">
        <v>9475</v>
      </c>
      <c r="H1084" s="10"/>
      <c r="I1084" s="10" t="s">
        <v>610</v>
      </c>
      <c r="J1084" s="10" t="s">
        <v>15981</v>
      </c>
      <c r="K1084" s="10" t="s">
        <v>10919</v>
      </c>
      <c r="L1084" s="98">
        <f>IFERROR(VLOOKUP($F1084&amp;$C1084,Sales!$J:$W,9,0),0)</f>
        <v>0</v>
      </c>
      <c r="M1084" s="98">
        <f>IFERROR(VLOOKUP($F1084&amp;$C1084,Sales!$J:$W,10,0),0)</f>
        <v>0</v>
      </c>
      <c r="N1084" s="98">
        <f>IFERROR(VLOOKUP($F1084&amp;$C1084,Sales!$J:$W,11,0),0)</f>
        <v>0</v>
      </c>
      <c r="O1084" s="98">
        <f>IFERROR(VLOOKUP($F1084&amp;$C1084,Sales!$J:$W,12,0),0)</f>
        <v>0</v>
      </c>
      <c r="P1084" s="98">
        <f>IFERROR(VLOOKUP($F1084&amp;$C1084,Sales!$J:$W,13,0),0)</f>
        <v>0</v>
      </c>
      <c r="Q1084" s="98">
        <f>IFERROR(VLOOKUP($F1084&amp;$C1084,Sales!$A:$H,7,0),0)</f>
        <v>0</v>
      </c>
      <c r="R1084" s="41">
        <f t="shared" si="32"/>
        <v>0</v>
      </c>
      <c r="S1084" s="41">
        <v>0</v>
      </c>
      <c r="T1084" s="15"/>
      <c r="U1084" s="15"/>
      <c r="V1084" s="15">
        <v>0</v>
      </c>
      <c r="W1084" s="15">
        <v>0</v>
      </c>
      <c r="X1084" s="15">
        <v>0</v>
      </c>
      <c r="Y1084" s="41">
        <v>0</v>
      </c>
      <c r="Z1084" s="41"/>
      <c r="AA1084" s="41"/>
      <c r="AB1084" s="41"/>
      <c r="AC1084" s="15"/>
      <c r="AD1084" s="15"/>
      <c r="AE1084" s="15"/>
      <c r="AF1084" s="15"/>
      <c r="AG1084" s="15"/>
      <c r="AH1084" s="15"/>
      <c r="AI1084" s="15"/>
      <c r="AJ1084" s="41"/>
      <c r="AK1084" s="15"/>
      <c r="AL1084" s="15"/>
      <c r="AM1084" s="41"/>
      <c r="AN1084" s="15"/>
      <c r="AO1084" s="15"/>
      <c r="AP1084" s="15"/>
      <c r="AQ1084" s="15"/>
      <c r="AR1084" s="15"/>
      <c r="AS1084" s="15"/>
      <c r="AT1084" s="15"/>
      <c r="AU1084" s="15"/>
      <c r="AV1084" s="15"/>
      <c r="AW1084" s="15"/>
      <c r="AX1084" s="15"/>
      <c r="AY1084" s="15"/>
      <c r="AZ1084" s="10">
        <v>1</v>
      </c>
      <c r="BA1084" t="s">
        <v>22</v>
      </c>
      <c r="BB1084" t="s">
        <v>23</v>
      </c>
      <c r="BD1084" s="39" t="str">
        <f t="shared" si="33"/>
        <v>01/245121101UBlibli Non Jabodetabek</v>
      </c>
    </row>
    <row r="1085" spans="2:58" ht="13.5" customHeight="1" x14ac:dyDescent="0.35">
      <c r="B1085" s="10" t="s">
        <v>17</v>
      </c>
      <c r="C1085" s="10" t="s">
        <v>2305</v>
      </c>
      <c r="D1085" s="10" t="s">
        <v>549</v>
      </c>
      <c r="E1085" s="10" t="s">
        <v>194</v>
      </c>
      <c r="F1085" s="10" t="s">
        <v>5781</v>
      </c>
      <c r="G1085" s="137" t="s">
        <v>9476</v>
      </c>
      <c r="H1085" s="10"/>
      <c r="I1085" s="10">
        <v>4902430919463</v>
      </c>
      <c r="J1085" s="10" t="s">
        <v>15982</v>
      </c>
      <c r="K1085" s="10" t="s">
        <v>9477</v>
      </c>
      <c r="L1085" s="98">
        <f>IFERROR(VLOOKUP($F1085&amp;$C1085,Sales!$J:$W,9,0),0)</f>
        <v>0</v>
      </c>
      <c r="M1085" s="98">
        <f>IFERROR(VLOOKUP($F1085&amp;$C1085,Sales!$J:$W,10,0),0)</f>
        <v>0</v>
      </c>
      <c r="N1085" s="98">
        <f>IFERROR(VLOOKUP($F1085&amp;$C1085,Sales!$J:$W,11,0),0)</f>
        <v>0</v>
      </c>
      <c r="O1085" s="98">
        <f>IFERROR(VLOOKUP($F1085&amp;$C1085,Sales!$J:$W,12,0),0)</f>
        <v>0</v>
      </c>
      <c r="P1085" s="98">
        <f>IFERROR(VLOOKUP($F1085&amp;$C1085,Sales!$J:$W,13,0),0)</f>
        <v>0</v>
      </c>
      <c r="Q1085" s="98">
        <f>IFERROR(VLOOKUP($F1085&amp;$C1085,Sales!$A:$H,7,0),0)</f>
        <v>0</v>
      </c>
      <c r="R1085" s="41">
        <f t="shared" si="32"/>
        <v>1</v>
      </c>
      <c r="S1085" s="41">
        <v>1</v>
      </c>
      <c r="T1085" s="15"/>
      <c r="U1085" s="15"/>
      <c r="V1085" s="15">
        <v>1</v>
      </c>
      <c r="W1085" s="15">
        <v>1</v>
      </c>
      <c r="X1085" s="15">
        <v>1</v>
      </c>
      <c r="Y1085" s="41">
        <v>1</v>
      </c>
      <c r="Z1085" s="41"/>
      <c r="AA1085" s="41"/>
      <c r="AB1085" s="41"/>
      <c r="AC1085" s="15"/>
      <c r="AD1085" s="15"/>
      <c r="AE1085" s="15"/>
      <c r="AF1085" s="15"/>
      <c r="AG1085" s="15"/>
      <c r="AH1085" s="15"/>
      <c r="AI1085" s="15"/>
      <c r="AJ1085" s="41"/>
      <c r="AK1085" s="15"/>
      <c r="AL1085" s="15"/>
      <c r="AM1085" s="41"/>
      <c r="AN1085" s="15"/>
      <c r="AO1085" s="15"/>
      <c r="AP1085" s="15"/>
      <c r="AQ1085" s="15"/>
      <c r="AR1085" s="15"/>
      <c r="AS1085" s="15"/>
      <c r="AT1085" s="15"/>
      <c r="AU1085" s="15"/>
      <c r="AV1085" s="15"/>
      <c r="AW1085" s="15"/>
      <c r="AX1085" s="15"/>
      <c r="AY1085" s="15"/>
      <c r="AZ1085" s="10">
        <v>1</v>
      </c>
      <c r="BA1085" t="s">
        <v>22</v>
      </c>
      <c r="BB1085" t="s">
        <v>23</v>
      </c>
      <c r="BD1085" s="39" t="str">
        <f t="shared" si="33"/>
        <v>01/245121004RBlibli Non Jabodetabek</v>
      </c>
    </row>
    <row r="1086" spans="2:58" ht="13.5" customHeight="1" x14ac:dyDescent="0.35">
      <c r="B1086" s="10" t="s">
        <v>17</v>
      </c>
      <c r="C1086" s="10" t="s">
        <v>2305</v>
      </c>
      <c r="D1086" s="10" t="s">
        <v>549</v>
      </c>
      <c r="E1086" s="10" t="s">
        <v>194</v>
      </c>
      <c r="F1086" s="10" t="s">
        <v>5751</v>
      </c>
      <c r="G1086" s="137" t="s">
        <v>9478</v>
      </c>
      <c r="H1086" s="10"/>
      <c r="I1086" s="10">
        <v>4902430919456</v>
      </c>
      <c r="J1086" s="10" t="s">
        <v>15983</v>
      </c>
      <c r="K1086" s="10" t="s">
        <v>9479</v>
      </c>
      <c r="L1086" s="98">
        <f>IFERROR(VLOOKUP($F1086&amp;$C1086,Sales!$J:$W,9,0),0)</f>
        <v>0</v>
      </c>
      <c r="M1086" s="98">
        <f>IFERROR(VLOOKUP($F1086&amp;$C1086,Sales!$J:$W,10,0),0)</f>
        <v>0</v>
      </c>
      <c r="N1086" s="98">
        <f>IFERROR(VLOOKUP($F1086&amp;$C1086,Sales!$J:$W,11,0),0)</f>
        <v>0</v>
      </c>
      <c r="O1086" s="98">
        <f>IFERROR(VLOOKUP($F1086&amp;$C1086,Sales!$J:$W,12,0),0)</f>
        <v>0</v>
      </c>
      <c r="P1086" s="98">
        <f>IFERROR(VLOOKUP($F1086&amp;$C1086,Sales!$J:$W,13,0),0)</f>
        <v>0</v>
      </c>
      <c r="Q1086" s="98">
        <f>IFERROR(VLOOKUP($F1086&amp;$C1086,Sales!$A:$H,7,0),0)</f>
        <v>0</v>
      </c>
      <c r="R1086" s="41">
        <f t="shared" si="32"/>
        <v>0.2</v>
      </c>
      <c r="S1086" s="41">
        <v>1</v>
      </c>
      <c r="T1086" s="15"/>
      <c r="U1086" s="15"/>
      <c r="V1086" s="15">
        <v>0</v>
      </c>
      <c r="W1086" s="15">
        <v>0</v>
      </c>
      <c r="X1086" s="15">
        <v>0</v>
      </c>
      <c r="Y1086" s="41">
        <v>0</v>
      </c>
      <c r="Z1086" s="41"/>
      <c r="AA1086" s="41"/>
      <c r="AB1086" s="41"/>
      <c r="AC1086" s="15"/>
      <c r="AD1086" s="15"/>
      <c r="AE1086" s="15"/>
      <c r="AF1086" s="15"/>
      <c r="AG1086" s="15"/>
      <c r="AH1086" s="15"/>
      <c r="AI1086" s="15"/>
      <c r="AJ1086" s="41"/>
      <c r="AK1086" s="15"/>
      <c r="AL1086" s="15"/>
      <c r="AM1086" s="41"/>
      <c r="AN1086" s="15"/>
      <c r="AO1086" s="15"/>
      <c r="AP1086" s="15"/>
      <c r="AQ1086" s="15"/>
      <c r="AR1086" s="15"/>
      <c r="AS1086" s="15"/>
      <c r="AT1086" s="15"/>
      <c r="AU1086" s="15"/>
      <c r="AV1086" s="15"/>
      <c r="AW1086" s="15"/>
      <c r="AX1086" s="15"/>
      <c r="AY1086" s="15"/>
      <c r="AZ1086" s="10">
        <v>1</v>
      </c>
      <c r="BA1086" t="s">
        <v>22</v>
      </c>
      <c r="BB1086" t="s">
        <v>23</v>
      </c>
      <c r="BD1086" s="39" t="str">
        <f t="shared" si="33"/>
        <v>01/245121104MBlibli Non Jabodetabek</v>
      </c>
    </row>
    <row r="1087" spans="2:58" ht="13.5" customHeight="1" x14ac:dyDescent="0.35">
      <c r="B1087" s="10" t="s">
        <v>17</v>
      </c>
      <c r="C1087" s="10" t="s">
        <v>2305</v>
      </c>
      <c r="D1087" s="10" t="s">
        <v>549</v>
      </c>
      <c r="E1087" s="10" t="s">
        <v>194</v>
      </c>
      <c r="F1087" s="10" t="s">
        <v>577</v>
      </c>
      <c r="G1087" s="137" t="s">
        <v>9480</v>
      </c>
      <c r="H1087" s="10"/>
      <c r="I1087" s="10" t="s">
        <v>578</v>
      </c>
      <c r="J1087" s="10" t="s">
        <v>15984</v>
      </c>
      <c r="K1087" s="10" t="s">
        <v>10920</v>
      </c>
      <c r="L1087" s="98">
        <f>IFERROR(VLOOKUP($F1087&amp;$C1087,Sales!$J:$W,9,0),0)</f>
        <v>0</v>
      </c>
      <c r="M1087" s="98">
        <f>IFERROR(VLOOKUP($F1087&amp;$C1087,Sales!$J:$W,10,0),0)</f>
        <v>0</v>
      </c>
      <c r="N1087" s="98">
        <f>IFERROR(VLOOKUP($F1087&amp;$C1087,Sales!$J:$W,11,0),0)</f>
        <v>0</v>
      </c>
      <c r="O1087" s="98">
        <f>IFERROR(VLOOKUP($F1087&amp;$C1087,Sales!$J:$W,12,0),0)</f>
        <v>0</v>
      </c>
      <c r="P1087" s="98">
        <f>IFERROR(VLOOKUP($F1087&amp;$C1087,Sales!$J:$W,13,0),0)</f>
        <v>0</v>
      </c>
      <c r="Q1087" s="98">
        <f>IFERROR(VLOOKUP($F1087&amp;$C1087,Sales!$A:$H,7,0),0)</f>
        <v>0</v>
      </c>
      <c r="R1087" s="41">
        <f t="shared" si="32"/>
        <v>1</v>
      </c>
      <c r="S1087" s="41">
        <v>1</v>
      </c>
      <c r="T1087" s="15"/>
      <c r="U1087" s="15"/>
      <c r="V1087" s="15">
        <v>1</v>
      </c>
      <c r="W1087" s="15">
        <v>1</v>
      </c>
      <c r="X1087" s="15">
        <v>1</v>
      </c>
      <c r="Y1087" s="41">
        <v>1</v>
      </c>
      <c r="Z1087" s="41"/>
      <c r="AA1087" s="41"/>
      <c r="AB1087" s="41"/>
      <c r="AC1087" s="15"/>
      <c r="AD1087" s="15"/>
      <c r="AE1087" s="15"/>
      <c r="AF1087" s="15"/>
      <c r="AG1087" s="15"/>
      <c r="AH1087" s="15"/>
      <c r="AI1087" s="15"/>
      <c r="AJ1087" s="41"/>
      <c r="AK1087" s="15"/>
      <c r="AL1087" s="15"/>
      <c r="AM1087" s="41"/>
      <c r="AN1087" s="15"/>
      <c r="AO1087" s="15"/>
      <c r="AP1087" s="15"/>
      <c r="AQ1087" s="15"/>
      <c r="AR1087" s="15"/>
      <c r="AS1087" s="15"/>
      <c r="AT1087" s="15"/>
      <c r="AU1087" s="15"/>
      <c r="AV1087" s="15"/>
      <c r="AW1087" s="15"/>
      <c r="AX1087" s="15"/>
      <c r="AY1087" s="15"/>
      <c r="AZ1087" s="10">
        <v>1</v>
      </c>
      <c r="BA1087" t="s">
        <v>22</v>
      </c>
      <c r="BB1087" t="s">
        <v>23</v>
      </c>
      <c r="BD1087" s="39" t="str">
        <f t="shared" si="33"/>
        <v>01/245121102YBlibli Non Jabodetabek</v>
      </c>
    </row>
    <row r="1088" spans="2:58" ht="13.5" customHeight="1" x14ac:dyDescent="0.35">
      <c r="B1088" s="10" t="s">
        <v>17</v>
      </c>
      <c r="C1088" s="10" t="s">
        <v>2305</v>
      </c>
      <c r="D1088" s="10" t="s">
        <v>549</v>
      </c>
      <c r="E1088" s="10" t="s">
        <v>194</v>
      </c>
      <c r="F1088" s="10" t="s">
        <v>573</v>
      </c>
      <c r="G1088" s="137" t="s">
        <v>9481</v>
      </c>
      <c r="H1088" s="10"/>
      <c r="I1088" s="10" t="s">
        <v>574</v>
      </c>
      <c r="J1088" s="10" t="s">
        <v>15985</v>
      </c>
      <c r="K1088" s="10" t="s">
        <v>10921</v>
      </c>
      <c r="L1088" s="98">
        <f>IFERROR(VLOOKUP($F1088&amp;$C1088,Sales!$J:$W,9,0),0)</f>
        <v>0</v>
      </c>
      <c r="M1088" s="98">
        <f>IFERROR(VLOOKUP($F1088&amp;$C1088,Sales!$J:$W,10,0),0)</f>
        <v>0</v>
      </c>
      <c r="N1088" s="98">
        <f>IFERROR(VLOOKUP($F1088&amp;$C1088,Sales!$J:$W,11,0),0)</f>
        <v>0</v>
      </c>
      <c r="O1088" s="98">
        <f>IFERROR(VLOOKUP($F1088&amp;$C1088,Sales!$J:$W,12,0),0)</f>
        <v>0</v>
      </c>
      <c r="P1088" s="98">
        <f>IFERROR(VLOOKUP($F1088&amp;$C1088,Sales!$J:$W,13,0),0)</f>
        <v>0</v>
      </c>
      <c r="Q1088" s="98">
        <f>IFERROR(VLOOKUP($F1088&amp;$C1088,Sales!$A:$H,7,0),0)</f>
        <v>0</v>
      </c>
      <c r="R1088" s="41">
        <f t="shared" si="32"/>
        <v>1</v>
      </c>
      <c r="S1088" s="41">
        <v>1</v>
      </c>
      <c r="T1088" s="15"/>
      <c r="U1088" s="15"/>
      <c r="V1088" s="15">
        <v>1</v>
      </c>
      <c r="W1088" s="15">
        <v>1</v>
      </c>
      <c r="X1088" s="15">
        <v>1</v>
      </c>
      <c r="Y1088" s="41">
        <v>1</v>
      </c>
      <c r="Z1088" s="41"/>
      <c r="AA1088" s="41"/>
      <c r="AB1088" s="41"/>
      <c r="AC1088" s="15"/>
      <c r="AD1088" s="15"/>
      <c r="AE1088" s="15"/>
      <c r="AF1088" s="15"/>
      <c r="AG1088" s="15"/>
      <c r="AH1088" s="15"/>
      <c r="AI1088" s="15"/>
      <c r="AJ1088" s="41"/>
      <c r="AK1088" s="15"/>
      <c r="AL1088" s="15"/>
      <c r="AM1088" s="41"/>
      <c r="AN1088" s="15"/>
      <c r="AO1088" s="15"/>
      <c r="AP1088" s="15"/>
      <c r="AQ1088" s="15"/>
      <c r="AR1088" s="15"/>
      <c r="AS1088" s="15"/>
      <c r="AT1088" s="15"/>
      <c r="AU1088" s="15"/>
      <c r="AV1088" s="15"/>
      <c r="AW1088" s="15"/>
      <c r="AX1088" s="15"/>
      <c r="AY1088" s="15"/>
      <c r="AZ1088" s="10">
        <v>1</v>
      </c>
      <c r="BA1088" t="s">
        <v>22</v>
      </c>
      <c r="BB1088" t="s">
        <v>23</v>
      </c>
      <c r="BD1088" s="39" t="str">
        <f t="shared" si="33"/>
        <v>01/245121102WBlibli Non Jabodetabek</v>
      </c>
    </row>
    <row r="1089" spans="2:58" ht="13.5" customHeight="1" x14ac:dyDescent="0.35">
      <c r="B1089" s="10" t="s">
        <v>17</v>
      </c>
      <c r="C1089" s="10" t="s">
        <v>2305</v>
      </c>
      <c r="D1089" s="10" t="s">
        <v>549</v>
      </c>
      <c r="E1089" s="10" t="s">
        <v>194</v>
      </c>
      <c r="F1089" s="10" t="s">
        <v>607</v>
      </c>
      <c r="G1089" s="137" t="s">
        <v>9482</v>
      </c>
      <c r="H1089" s="10"/>
      <c r="I1089" s="10" t="s">
        <v>608</v>
      </c>
      <c r="J1089" s="10" t="s">
        <v>15986</v>
      </c>
      <c r="K1089" s="10" t="s">
        <v>10922</v>
      </c>
      <c r="L1089" s="98">
        <f>IFERROR(VLOOKUP($F1089&amp;$C1089,Sales!$J:$W,9,0),0)</f>
        <v>0</v>
      </c>
      <c r="M1089" s="98">
        <f>IFERROR(VLOOKUP($F1089&amp;$C1089,Sales!$J:$W,10,0),0)</f>
        <v>0</v>
      </c>
      <c r="N1089" s="98">
        <f>IFERROR(VLOOKUP($F1089&amp;$C1089,Sales!$J:$W,11,0),0)</f>
        <v>0</v>
      </c>
      <c r="O1089" s="98">
        <f>IFERROR(VLOOKUP($F1089&amp;$C1089,Sales!$J:$W,12,0),0)</f>
        <v>0</v>
      </c>
      <c r="P1089" s="98">
        <f>IFERROR(VLOOKUP($F1089&amp;$C1089,Sales!$J:$W,13,0),0)</f>
        <v>0</v>
      </c>
      <c r="Q1089" s="98">
        <f>IFERROR(VLOOKUP($F1089&amp;$C1089,Sales!$A:$H,7,0),0)</f>
        <v>0</v>
      </c>
      <c r="R1089" s="41">
        <f t="shared" si="32"/>
        <v>0</v>
      </c>
      <c r="S1089" s="41">
        <v>0</v>
      </c>
      <c r="T1089" s="41"/>
      <c r="U1089" s="41"/>
      <c r="V1089" s="15">
        <v>0</v>
      </c>
      <c r="W1089" s="15">
        <v>0</v>
      </c>
      <c r="X1089" s="15">
        <v>0</v>
      </c>
      <c r="Y1089" s="41">
        <v>0</v>
      </c>
      <c r="Z1089" s="41"/>
      <c r="AA1089" s="41"/>
      <c r="AB1089" s="41"/>
      <c r="AC1089" s="15"/>
      <c r="AD1089" s="15"/>
      <c r="AE1089" s="15"/>
      <c r="AF1089" s="15"/>
      <c r="AG1089" s="15"/>
      <c r="AH1089" s="15"/>
      <c r="AI1089" s="15"/>
      <c r="AJ1089" s="41"/>
      <c r="AK1089" s="15"/>
      <c r="AL1089" s="41"/>
      <c r="AM1089" s="41"/>
      <c r="AN1089" s="15"/>
      <c r="AO1089" s="15"/>
      <c r="AP1089" s="15"/>
      <c r="AQ1089" s="15"/>
      <c r="AR1089" s="15"/>
      <c r="AS1089" s="15"/>
      <c r="AT1089" s="15"/>
      <c r="AU1089" s="15"/>
      <c r="AV1089" s="15"/>
      <c r="AW1089" s="15"/>
      <c r="AX1089" s="15"/>
      <c r="AY1089" s="15"/>
      <c r="AZ1089" s="10">
        <v>1</v>
      </c>
      <c r="BA1089" t="s">
        <v>22</v>
      </c>
      <c r="BB1089" t="s">
        <v>23</v>
      </c>
      <c r="BD1089" s="39" t="str">
        <f t="shared" si="33"/>
        <v>01/245121101WBlibli Non Jabodetabek</v>
      </c>
    </row>
    <row r="1090" spans="2:58" ht="13.5" customHeight="1" x14ac:dyDescent="0.35">
      <c r="B1090" s="10" t="s">
        <v>17</v>
      </c>
      <c r="C1090" s="10" t="s">
        <v>2305</v>
      </c>
      <c r="D1090" s="10" t="s">
        <v>549</v>
      </c>
      <c r="E1090" s="10" t="s">
        <v>194</v>
      </c>
      <c r="F1090" s="10" t="s">
        <v>613</v>
      </c>
      <c r="G1090" s="137" t="s">
        <v>9483</v>
      </c>
      <c r="H1090" s="10"/>
      <c r="I1090" s="10" t="s">
        <v>614</v>
      </c>
      <c r="J1090" s="10" t="s">
        <v>15987</v>
      </c>
      <c r="K1090" s="10" t="s">
        <v>10923</v>
      </c>
      <c r="L1090" s="98">
        <f>IFERROR(VLOOKUP($F1090&amp;$C1090,Sales!$J:$W,9,0),0)</f>
        <v>0</v>
      </c>
      <c r="M1090" s="98">
        <f>IFERROR(VLOOKUP($F1090&amp;$C1090,Sales!$J:$W,10,0),0)</f>
        <v>0</v>
      </c>
      <c r="N1090" s="98">
        <f>IFERROR(VLOOKUP($F1090&amp;$C1090,Sales!$J:$W,11,0),0)</f>
        <v>0</v>
      </c>
      <c r="O1090" s="98">
        <f>IFERROR(VLOOKUP($F1090&amp;$C1090,Sales!$J:$W,12,0),0)</f>
        <v>0</v>
      </c>
      <c r="P1090" s="98">
        <f>IFERROR(VLOOKUP($F1090&amp;$C1090,Sales!$J:$W,13,0),0)</f>
        <v>0</v>
      </c>
      <c r="Q1090" s="98">
        <f>IFERROR(VLOOKUP($F1090&amp;$C1090,Sales!$A:$H,7,0),0)</f>
        <v>0</v>
      </c>
      <c r="R1090" s="41">
        <f t="shared" si="32"/>
        <v>1</v>
      </c>
      <c r="S1090" s="41">
        <v>1</v>
      </c>
      <c r="T1090" s="15"/>
      <c r="U1090" s="15"/>
      <c r="V1090" s="15">
        <v>1</v>
      </c>
      <c r="W1090" s="15">
        <v>1</v>
      </c>
      <c r="X1090" s="15">
        <v>1</v>
      </c>
      <c r="Y1090" s="41">
        <v>1</v>
      </c>
      <c r="Z1090" s="41"/>
      <c r="AA1090" s="41"/>
      <c r="AB1090" s="41"/>
      <c r="AC1090" s="15"/>
      <c r="AD1090" s="15"/>
      <c r="AE1090" s="15"/>
      <c r="AF1090" s="15"/>
      <c r="AG1090" s="15"/>
      <c r="AH1090" s="15"/>
      <c r="AI1090" s="15"/>
      <c r="AJ1090" s="41"/>
      <c r="AK1090" s="15"/>
      <c r="AL1090" s="15"/>
      <c r="AM1090" s="41"/>
      <c r="AN1090" s="15"/>
      <c r="AO1090" s="15"/>
      <c r="AP1090" s="15"/>
      <c r="AQ1090" s="15"/>
      <c r="AR1090" s="15"/>
      <c r="AS1090" s="15"/>
      <c r="AT1090" s="15"/>
      <c r="AU1090" s="15"/>
      <c r="AV1090" s="15"/>
      <c r="AW1090" s="15"/>
      <c r="AX1090" s="15"/>
      <c r="AY1090" s="15"/>
      <c r="AZ1090" s="10">
        <v>1</v>
      </c>
      <c r="BA1090" t="s">
        <v>22</v>
      </c>
      <c r="BB1090" t="s">
        <v>23</v>
      </c>
      <c r="BD1090" s="39" t="str">
        <f t="shared" si="33"/>
        <v>01/245121101RBlibli Non Jabodetabek</v>
      </c>
    </row>
    <row r="1091" spans="2:58" ht="13.5" customHeight="1" x14ac:dyDescent="0.35">
      <c r="B1091" s="10" t="s">
        <v>17</v>
      </c>
      <c r="C1091" s="10" t="s">
        <v>2305</v>
      </c>
      <c r="D1091" s="10" t="s">
        <v>549</v>
      </c>
      <c r="E1091" s="10" t="s">
        <v>194</v>
      </c>
      <c r="F1091" s="10" t="s">
        <v>1963</v>
      </c>
      <c r="G1091" s="137" t="s">
        <v>9484</v>
      </c>
      <c r="H1091" s="10"/>
      <c r="I1091" s="10" t="s">
        <v>606</v>
      </c>
      <c r="J1091" s="10" t="s">
        <v>15988</v>
      </c>
      <c r="K1091" s="10" t="s">
        <v>10924</v>
      </c>
      <c r="L1091" s="98">
        <f>IFERROR(VLOOKUP($F1091&amp;$C1091,Sales!$J:$W,9,0),0)</f>
        <v>0</v>
      </c>
      <c r="M1091" s="98">
        <f>IFERROR(VLOOKUP($F1091&amp;$C1091,Sales!$J:$W,10,0),0)</f>
        <v>0</v>
      </c>
      <c r="N1091" s="98">
        <f>IFERROR(VLOOKUP($F1091&amp;$C1091,Sales!$J:$W,11,0),0)</f>
        <v>0</v>
      </c>
      <c r="O1091" s="98">
        <f>IFERROR(VLOOKUP($F1091&amp;$C1091,Sales!$J:$W,12,0),0)</f>
        <v>0</v>
      </c>
      <c r="P1091" s="98">
        <f>IFERROR(VLOOKUP($F1091&amp;$C1091,Sales!$J:$W,13,0),0)</f>
        <v>0</v>
      </c>
      <c r="Q1091" s="98">
        <f>IFERROR(VLOOKUP($F1091&amp;$C1091,Sales!$A:$H,7,0),0)</f>
        <v>0</v>
      </c>
      <c r="R1091" s="41">
        <f t="shared" si="32"/>
        <v>1</v>
      </c>
      <c r="S1091" s="41">
        <v>1</v>
      </c>
      <c r="T1091" s="15"/>
      <c r="U1091" s="15"/>
      <c r="V1091" s="15">
        <v>1</v>
      </c>
      <c r="W1091" s="15">
        <v>1</v>
      </c>
      <c r="X1091" s="15">
        <v>1</v>
      </c>
      <c r="Y1091" s="41">
        <v>1</v>
      </c>
      <c r="Z1091" s="41"/>
      <c r="AA1091" s="41"/>
      <c r="AB1091" s="41"/>
      <c r="AC1091" s="15"/>
      <c r="AD1091" s="15"/>
      <c r="AE1091" s="15"/>
      <c r="AF1091" s="15"/>
      <c r="AG1091" s="15"/>
      <c r="AH1091" s="15"/>
      <c r="AI1091" s="15"/>
      <c r="AJ1091" s="41"/>
      <c r="AK1091" s="15"/>
      <c r="AL1091" s="15"/>
      <c r="AM1091" s="41"/>
      <c r="AN1091" s="15"/>
      <c r="AO1091" s="15"/>
      <c r="AP1091" s="15"/>
      <c r="AQ1091" s="15"/>
      <c r="AR1091" s="15"/>
      <c r="AS1091" s="15"/>
      <c r="AT1091" s="15"/>
      <c r="AU1091" s="15"/>
      <c r="AV1091" s="15"/>
      <c r="AW1091" s="15"/>
      <c r="AX1091" s="15"/>
      <c r="AY1091" s="15"/>
      <c r="AZ1091" s="10">
        <v>1</v>
      </c>
      <c r="BA1091" t="s">
        <v>22</v>
      </c>
      <c r="BB1091" t="s">
        <v>23</v>
      </c>
      <c r="BD1091" s="39" t="str">
        <f t="shared" si="33"/>
        <v>01/245121114TBlibli Non Jabodetabek</v>
      </c>
    </row>
    <row r="1092" spans="2:58" ht="13.5" customHeight="1" x14ac:dyDescent="0.35">
      <c r="B1092" s="10" t="s">
        <v>17</v>
      </c>
      <c r="C1092" s="10" t="s">
        <v>2305</v>
      </c>
      <c r="D1092" s="10" t="s">
        <v>549</v>
      </c>
      <c r="E1092" s="10" t="s">
        <v>194</v>
      </c>
      <c r="F1092" s="10" t="s">
        <v>589</v>
      </c>
      <c r="G1092" s="137" t="s">
        <v>9485</v>
      </c>
      <c r="H1092" s="10"/>
      <c r="I1092" s="10" t="s">
        <v>590</v>
      </c>
      <c r="J1092" s="10" t="s">
        <v>15989</v>
      </c>
      <c r="K1092" s="10" t="s">
        <v>10925</v>
      </c>
      <c r="L1092" s="98">
        <f>IFERROR(VLOOKUP($F1092&amp;$C1092,Sales!$J:$W,9,0),0)</f>
        <v>0</v>
      </c>
      <c r="M1092" s="98">
        <f>IFERROR(VLOOKUP($F1092&amp;$C1092,Sales!$J:$W,10,0),0)</f>
        <v>0</v>
      </c>
      <c r="N1092" s="98">
        <f>IFERROR(VLOOKUP($F1092&amp;$C1092,Sales!$J:$W,11,0),0)</f>
        <v>0</v>
      </c>
      <c r="O1092" s="98">
        <f>IFERROR(VLOOKUP($F1092&amp;$C1092,Sales!$J:$W,12,0),0)</f>
        <v>0</v>
      </c>
      <c r="P1092" s="98">
        <f>IFERROR(VLOOKUP($F1092&amp;$C1092,Sales!$J:$W,13,0),0)</f>
        <v>0</v>
      </c>
      <c r="Q1092" s="98">
        <f>IFERROR(VLOOKUP($F1092&amp;$C1092,Sales!$A:$H,7,0),0)</f>
        <v>0</v>
      </c>
      <c r="R1092" s="41" t="str">
        <f t="shared" ref="R1092:R1155" si="34">IFERROR(AVERAGE($S1092:$AW1092),"ERROR")</f>
        <v>ERROR</v>
      </c>
      <c r="S1092" s="15"/>
      <c r="T1092" s="15"/>
      <c r="U1092" s="15"/>
      <c r="V1092" s="15"/>
      <c r="W1092" s="15"/>
      <c r="X1092" s="15"/>
      <c r="Y1092" s="41"/>
      <c r="Z1092" s="41"/>
      <c r="AA1092" s="41"/>
      <c r="AB1092" s="15"/>
      <c r="AC1092" s="15"/>
      <c r="AD1092" s="15"/>
      <c r="AE1092" s="15"/>
      <c r="AF1092" s="15"/>
      <c r="AG1092" s="15"/>
      <c r="AH1092" s="15"/>
      <c r="AI1092" s="15"/>
      <c r="AJ1092" s="41"/>
      <c r="AK1092" s="15"/>
      <c r="AL1092" s="15"/>
      <c r="AM1092" s="15"/>
      <c r="AN1092" s="15"/>
      <c r="AO1092" s="15"/>
      <c r="AP1092" s="15"/>
      <c r="AQ1092" s="15"/>
      <c r="AR1092" s="15"/>
      <c r="AS1092" s="15"/>
      <c r="AT1092" s="15"/>
      <c r="AU1092" s="15"/>
      <c r="AV1092" s="15"/>
      <c r="AW1092" s="15"/>
      <c r="AX1092" s="15"/>
      <c r="AY1092" s="15"/>
      <c r="AZ1092" s="10">
        <v>1</v>
      </c>
      <c r="BA1092" t="s">
        <v>22</v>
      </c>
      <c r="BB1092" t="s">
        <v>88</v>
      </c>
      <c r="BD1092" s="39" t="str">
        <f t="shared" ref="BD1092:BD1155" si="35">F1092&amp;C1092</f>
        <v>01/245121101SBlibli Non Jabodetabek</v>
      </c>
      <c r="BE1092" s="1">
        <v>44967</v>
      </c>
      <c r="BF1092" t="s">
        <v>14073</v>
      </c>
    </row>
    <row r="1093" spans="2:58" ht="13.5" customHeight="1" x14ac:dyDescent="0.35">
      <c r="B1093" s="10" t="s">
        <v>17</v>
      </c>
      <c r="C1093" s="10" t="s">
        <v>2305</v>
      </c>
      <c r="D1093" s="10" t="s">
        <v>549</v>
      </c>
      <c r="E1093" s="10" t="s">
        <v>194</v>
      </c>
      <c r="F1093" s="10" t="s">
        <v>601</v>
      </c>
      <c r="G1093" s="137" t="s">
        <v>9486</v>
      </c>
      <c r="H1093" s="10"/>
      <c r="I1093" s="10" t="s">
        <v>602</v>
      </c>
      <c r="J1093" s="10" t="s">
        <v>15990</v>
      </c>
      <c r="K1093" s="10" t="s">
        <v>10926</v>
      </c>
      <c r="L1093" s="98">
        <f>IFERROR(VLOOKUP($F1093&amp;$C1093,Sales!$J:$W,9,0),0)</f>
        <v>0</v>
      </c>
      <c r="M1093" s="98">
        <f>IFERROR(VLOOKUP($F1093&amp;$C1093,Sales!$J:$W,10,0),0)</f>
        <v>0</v>
      </c>
      <c r="N1093" s="98">
        <f>IFERROR(VLOOKUP($F1093&amp;$C1093,Sales!$J:$W,11,0),0)</f>
        <v>0</v>
      </c>
      <c r="O1093" s="98">
        <f>IFERROR(VLOOKUP($F1093&amp;$C1093,Sales!$J:$W,12,0),0)</f>
        <v>0</v>
      </c>
      <c r="P1093" s="98">
        <f>IFERROR(VLOOKUP($F1093&amp;$C1093,Sales!$J:$W,13,0),0)</f>
        <v>0</v>
      </c>
      <c r="Q1093" s="98">
        <f>IFERROR(VLOOKUP($F1093&amp;$C1093,Sales!$A:$H,7,0),0)</f>
        <v>0</v>
      </c>
      <c r="R1093" s="41">
        <f t="shared" si="34"/>
        <v>1</v>
      </c>
      <c r="S1093" s="41">
        <v>1</v>
      </c>
      <c r="T1093" s="15"/>
      <c r="U1093" s="15"/>
      <c r="V1093" s="15">
        <v>1</v>
      </c>
      <c r="W1093" s="15">
        <v>1</v>
      </c>
      <c r="X1093" s="15">
        <v>1</v>
      </c>
      <c r="Y1093" s="41">
        <v>1</v>
      </c>
      <c r="Z1093" s="41"/>
      <c r="AA1093" s="41"/>
      <c r="AB1093" s="41"/>
      <c r="AC1093" s="15"/>
      <c r="AD1093" s="15"/>
      <c r="AE1093" s="15"/>
      <c r="AF1093" s="15"/>
      <c r="AG1093" s="15"/>
      <c r="AH1093" s="15"/>
      <c r="AI1093" s="15"/>
      <c r="AJ1093" s="41"/>
      <c r="AK1093" s="15"/>
      <c r="AL1093" s="15"/>
      <c r="AM1093" s="41"/>
      <c r="AN1093" s="15"/>
      <c r="AO1093" s="15"/>
      <c r="AP1093" s="15"/>
      <c r="AQ1093" s="15"/>
      <c r="AR1093" s="15"/>
      <c r="AS1093" s="15"/>
      <c r="AT1093" s="15"/>
      <c r="AU1093" s="15"/>
      <c r="AV1093" s="15"/>
      <c r="AW1093" s="15"/>
      <c r="AX1093" s="15"/>
      <c r="AY1093" s="15"/>
      <c r="AZ1093" s="10">
        <v>1</v>
      </c>
      <c r="BA1093" t="s">
        <v>22</v>
      </c>
      <c r="BB1093" t="s">
        <v>23</v>
      </c>
      <c r="BD1093" s="39" t="str">
        <f t="shared" si="35"/>
        <v>01/245121115JBlibli Non Jabodetabek</v>
      </c>
    </row>
    <row r="1094" spans="2:58" ht="13.5" customHeight="1" x14ac:dyDescent="0.35">
      <c r="B1094" s="10" t="s">
        <v>17</v>
      </c>
      <c r="C1094" s="10" t="s">
        <v>2305</v>
      </c>
      <c r="D1094" s="10" t="s">
        <v>549</v>
      </c>
      <c r="E1094" s="10" t="s">
        <v>194</v>
      </c>
      <c r="F1094" s="10" t="s">
        <v>583</v>
      </c>
      <c r="G1094" s="137" t="s">
        <v>9487</v>
      </c>
      <c r="H1094" s="10"/>
      <c r="I1094" s="10" t="s">
        <v>584</v>
      </c>
      <c r="J1094" s="10" t="s">
        <v>15991</v>
      </c>
      <c r="K1094" s="10" t="s">
        <v>10927</v>
      </c>
      <c r="L1094" s="98">
        <f>IFERROR(VLOOKUP($F1094&amp;$C1094,Sales!$J:$W,9,0),0)</f>
        <v>0</v>
      </c>
      <c r="M1094" s="98">
        <f>IFERROR(VLOOKUP($F1094&amp;$C1094,Sales!$J:$W,10,0),0)</f>
        <v>0</v>
      </c>
      <c r="N1094" s="98">
        <f>IFERROR(VLOOKUP($F1094&amp;$C1094,Sales!$J:$W,11,0),0)</f>
        <v>0</v>
      </c>
      <c r="O1094" s="98">
        <f>IFERROR(VLOOKUP($F1094&amp;$C1094,Sales!$J:$W,12,0),0)</f>
        <v>0</v>
      </c>
      <c r="P1094" s="98">
        <f>IFERROR(VLOOKUP($F1094&amp;$C1094,Sales!$J:$W,13,0),0)</f>
        <v>0</v>
      </c>
      <c r="Q1094" s="98">
        <f>IFERROR(VLOOKUP($F1094&amp;$C1094,Sales!$A:$H,7,0),0)</f>
        <v>0</v>
      </c>
      <c r="R1094" s="41">
        <f t="shared" si="34"/>
        <v>1</v>
      </c>
      <c r="S1094" s="41">
        <v>1</v>
      </c>
      <c r="T1094" s="15"/>
      <c r="U1094" s="15"/>
      <c r="V1094" s="15">
        <v>1</v>
      </c>
      <c r="W1094" s="15">
        <v>1</v>
      </c>
      <c r="X1094" s="15">
        <v>1</v>
      </c>
      <c r="Y1094" s="41">
        <v>1</v>
      </c>
      <c r="Z1094" s="41"/>
      <c r="AA1094" s="41"/>
      <c r="AB1094" s="41"/>
      <c r="AC1094" s="15"/>
      <c r="AD1094" s="15"/>
      <c r="AE1094" s="15"/>
      <c r="AF1094" s="15"/>
      <c r="AG1094" s="15"/>
      <c r="AH1094" s="15"/>
      <c r="AI1094" s="15"/>
      <c r="AJ1094" s="41"/>
      <c r="AK1094" s="15"/>
      <c r="AL1094" s="15"/>
      <c r="AM1094" s="41"/>
      <c r="AN1094" s="15"/>
      <c r="AO1094" s="15"/>
      <c r="AP1094" s="15"/>
      <c r="AQ1094" s="15"/>
      <c r="AR1094" s="15"/>
      <c r="AS1094" s="15"/>
      <c r="AT1094" s="15"/>
      <c r="AU1094" s="15"/>
      <c r="AV1094" s="15"/>
      <c r="AW1094" s="15"/>
      <c r="AX1094" s="15"/>
      <c r="AY1094" s="15"/>
      <c r="AZ1094" s="10">
        <v>1</v>
      </c>
      <c r="BA1094" t="s">
        <v>22</v>
      </c>
      <c r="BB1094" t="s">
        <v>23</v>
      </c>
      <c r="BD1094" s="39" t="str">
        <f t="shared" si="35"/>
        <v>01/245121102XBlibli Non Jabodetabek</v>
      </c>
    </row>
    <row r="1095" spans="2:58" ht="13.5" customHeight="1" x14ac:dyDescent="0.35">
      <c r="B1095" s="10" t="s">
        <v>17</v>
      </c>
      <c r="C1095" s="10" t="s">
        <v>2305</v>
      </c>
      <c r="D1095" s="10" t="s">
        <v>549</v>
      </c>
      <c r="E1095" s="10" t="s">
        <v>194</v>
      </c>
      <c r="F1095" s="10" t="s">
        <v>585</v>
      </c>
      <c r="G1095" s="137" t="s">
        <v>9488</v>
      </c>
      <c r="H1095" s="10"/>
      <c r="I1095" s="10" t="s">
        <v>586</v>
      </c>
      <c r="J1095" s="10" t="s">
        <v>15992</v>
      </c>
      <c r="K1095" s="10" t="s">
        <v>9489</v>
      </c>
      <c r="L1095" s="98">
        <f>IFERROR(VLOOKUP($F1095&amp;$C1095,Sales!$J:$W,9,0),0)</f>
        <v>0</v>
      </c>
      <c r="M1095" s="98">
        <f>IFERROR(VLOOKUP($F1095&amp;$C1095,Sales!$J:$W,10,0),0)</f>
        <v>0</v>
      </c>
      <c r="N1095" s="98">
        <f>IFERROR(VLOOKUP($F1095&amp;$C1095,Sales!$J:$W,11,0),0)</f>
        <v>0</v>
      </c>
      <c r="O1095" s="98">
        <f>IFERROR(VLOOKUP($F1095&amp;$C1095,Sales!$J:$W,12,0),0)</f>
        <v>0</v>
      </c>
      <c r="P1095" s="98">
        <f>IFERROR(VLOOKUP($F1095&amp;$C1095,Sales!$J:$W,13,0),0)</f>
        <v>0</v>
      </c>
      <c r="Q1095" s="98">
        <f>IFERROR(VLOOKUP($F1095&amp;$C1095,Sales!$A:$H,7,0),0)</f>
        <v>0</v>
      </c>
      <c r="R1095" s="41" t="str">
        <f t="shared" si="34"/>
        <v>ERROR</v>
      </c>
      <c r="S1095" s="15"/>
      <c r="T1095" s="15"/>
      <c r="U1095" s="15"/>
      <c r="V1095" s="15"/>
      <c r="W1095" s="15"/>
      <c r="X1095" s="15"/>
      <c r="Y1095" s="41"/>
      <c r="Z1095" s="41"/>
      <c r="AA1095" s="41"/>
      <c r="AB1095" s="15"/>
      <c r="AC1095" s="15"/>
      <c r="AD1095" s="15"/>
      <c r="AE1095" s="15"/>
      <c r="AF1095" s="15"/>
      <c r="AG1095" s="15"/>
      <c r="AH1095" s="15"/>
      <c r="AI1095" s="15"/>
      <c r="AJ1095" s="41"/>
      <c r="AK1095" s="15"/>
      <c r="AL1095" s="15"/>
      <c r="AM1095" s="15"/>
      <c r="AN1095" s="15"/>
      <c r="AO1095" s="15"/>
      <c r="AP1095" s="15"/>
      <c r="AQ1095" s="15"/>
      <c r="AR1095" s="15"/>
      <c r="AS1095" s="15"/>
      <c r="AT1095" s="15"/>
      <c r="AU1095" s="15"/>
      <c r="AV1095" s="15"/>
      <c r="AW1095" s="15"/>
      <c r="AX1095" s="15"/>
      <c r="AY1095" s="15"/>
      <c r="AZ1095" s="10">
        <v>1</v>
      </c>
      <c r="BA1095" t="s">
        <v>22</v>
      </c>
      <c r="BB1095" t="s">
        <v>88</v>
      </c>
      <c r="BD1095" s="39" t="str">
        <f t="shared" si="35"/>
        <v>01/245121101VBlibli Non Jabodetabek</v>
      </c>
    </row>
    <row r="1096" spans="2:58" ht="13.5" customHeight="1" x14ac:dyDescent="0.35">
      <c r="B1096" s="10" t="s">
        <v>17</v>
      </c>
      <c r="C1096" s="10" t="s">
        <v>2305</v>
      </c>
      <c r="D1096" s="10" t="s">
        <v>65</v>
      </c>
      <c r="E1096" s="10" t="s">
        <v>66</v>
      </c>
      <c r="F1096" s="10" t="s">
        <v>4180</v>
      </c>
      <c r="G1096" s="137" t="s">
        <v>9490</v>
      </c>
      <c r="H1096" s="10"/>
      <c r="I1096" s="10" t="s">
        <v>108</v>
      </c>
      <c r="J1096" s="10" t="s">
        <v>15993</v>
      </c>
      <c r="K1096" s="10" t="s">
        <v>9420</v>
      </c>
      <c r="L1096" s="98">
        <f>IFERROR(VLOOKUP($F1096&amp;$C1096,Sales!$J:$W,9,0),0)</f>
        <v>0</v>
      </c>
      <c r="M1096" s="98">
        <f>IFERROR(VLOOKUP($F1096&amp;$C1096,Sales!$J:$W,10,0),0)</f>
        <v>0</v>
      </c>
      <c r="N1096" s="98">
        <f>IFERROR(VLOOKUP($F1096&amp;$C1096,Sales!$J:$W,11,0),0)</f>
        <v>0</v>
      </c>
      <c r="O1096" s="98">
        <f>IFERROR(VLOOKUP($F1096&amp;$C1096,Sales!$J:$W,12,0),0)</f>
        <v>0</v>
      </c>
      <c r="P1096" s="98">
        <f>IFERROR(VLOOKUP($F1096&amp;$C1096,Sales!$J:$W,13,0),0)</f>
        <v>0</v>
      </c>
      <c r="Q1096" s="98">
        <f>IFERROR(VLOOKUP($F1096&amp;$C1096,Sales!$A:$H,7,0),0)</f>
        <v>0</v>
      </c>
      <c r="R1096" s="41" t="str">
        <f t="shared" si="34"/>
        <v>ERROR</v>
      </c>
      <c r="S1096" s="15"/>
      <c r="T1096" s="15"/>
      <c r="U1096" s="15"/>
      <c r="V1096" s="15"/>
      <c r="W1096" s="15"/>
      <c r="X1096" s="15"/>
      <c r="Y1096" s="41"/>
      <c r="Z1096" s="41"/>
      <c r="AA1096" s="41"/>
      <c r="AB1096" s="15"/>
      <c r="AC1096" s="15"/>
      <c r="AD1096" s="15"/>
      <c r="AE1096" s="15"/>
      <c r="AF1096" s="15"/>
      <c r="AG1096" s="15"/>
      <c r="AH1096" s="15"/>
      <c r="AI1096" s="15"/>
      <c r="AJ1096" s="41"/>
      <c r="AK1096" s="15"/>
      <c r="AL1096" s="15"/>
      <c r="AM1096" s="15"/>
      <c r="AN1096" s="15"/>
      <c r="AO1096" s="15"/>
      <c r="AP1096" s="15"/>
      <c r="AQ1096" s="15"/>
      <c r="AR1096" s="15"/>
      <c r="AS1096" s="15"/>
      <c r="AT1096" s="15"/>
      <c r="AU1096" s="15"/>
      <c r="AV1096" s="15"/>
      <c r="AW1096" s="15"/>
      <c r="AX1096" s="15"/>
      <c r="AY1096" s="15"/>
      <c r="AZ1096" s="10">
        <v>1</v>
      </c>
      <c r="BA1096" t="s">
        <v>22</v>
      </c>
      <c r="BB1096" t="s">
        <v>88</v>
      </c>
      <c r="BD1096" s="39" t="str">
        <f t="shared" si="35"/>
        <v>01/326127307IBlibli Non Jabodetabek</v>
      </c>
      <c r="BE1096" s="88">
        <v>44914</v>
      </c>
      <c r="BF1096" t="s">
        <v>14073</v>
      </c>
    </row>
    <row r="1097" spans="2:58" ht="13.5" customHeight="1" x14ac:dyDescent="0.35">
      <c r="B1097" s="10" t="s">
        <v>17</v>
      </c>
      <c r="C1097" s="10" t="s">
        <v>2305</v>
      </c>
      <c r="D1097" s="10" t="s">
        <v>650</v>
      </c>
      <c r="E1097" s="10" t="s">
        <v>194</v>
      </c>
      <c r="F1097" s="10" t="s">
        <v>769</v>
      </c>
      <c r="G1097" s="137" t="s">
        <v>9491</v>
      </c>
      <c r="H1097" s="10"/>
      <c r="I1097" s="10" t="s">
        <v>6205</v>
      </c>
      <c r="J1097" s="10" t="s">
        <v>15994</v>
      </c>
      <c r="K1097" s="10" t="s">
        <v>9492</v>
      </c>
      <c r="L1097" s="98">
        <f>IFERROR(VLOOKUP($F1097&amp;$C1097,Sales!$J:$W,9,0),0)</f>
        <v>0</v>
      </c>
      <c r="M1097" s="98">
        <f>IFERROR(VLOOKUP($F1097&amp;$C1097,Sales!$J:$W,10,0),0)</f>
        <v>0</v>
      </c>
      <c r="N1097" s="98">
        <f>IFERROR(VLOOKUP($F1097&amp;$C1097,Sales!$J:$W,11,0),0)</f>
        <v>0</v>
      </c>
      <c r="O1097" s="98">
        <f>IFERROR(VLOOKUP($F1097&amp;$C1097,Sales!$J:$W,12,0),0)</f>
        <v>0</v>
      </c>
      <c r="P1097" s="98">
        <f>IFERROR(VLOOKUP($F1097&amp;$C1097,Sales!$J:$W,13,0),0)</f>
        <v>0</v>
      </c>
      <c r="Q1097" s="98">
        <f>IFERROR(VLOOKUP($F1097&amp;$C1097,Sales!$A:$H,7,0),0)</f>
        <v>0</v>
      </c>
      <c r="R1097" s="41" t="str">
        <f t="shared" si="34"/>
        <v>ERROR</v>
      </c>
      <c r="S1097" s="15"/>
      <c r="T1097" s="15"/>
      <c r="U1097" s="15"/>
      <c r="V1097" s="15"/>
      <c r="W1097" s="15"/>
      <c r="X1097" s="15"/>
      <c r="Y1097" s="41"/>
      <c r="Z1097" s="41"/>
      <c r="AA1097" s="41"/>
      <c r="AB1097" s="15"/>
      <c r="AC1097" s="15"/>
      <c r="AD1097" s="15"/>
      <c r="AE1097" s="15"/>
      <c r="AF1097" s="15"/>
      <c r="AG1097" s="15"/>
      <c r="AH1097" s="15"/>
      <c r="AI1097" s="15"/>
      <c r="AJ1097" s="41"/>
      <c r="AK1097" s="15"/>
      <c r="AL1097" s="15"/>
      <c r="AM1097" s="15"/>
      <c r="AN1097" s="15"/>
      <c r="AO1097" s="15"/>
      <c r="AP1097" s="15"/>
      <c r="AQ1097" s="15"/>
      <c r="AR1097" s="15"/>
      <c r="AS1097" s="15"/>
      <c r="AT1097" s="15"/>
      <c r="AU1097" s="15"/>
      <c r="AV1097" s="15"/>
      <c r="AW1097" s="15"/>
      <c r="AX1097" s="15"/>
      <c r="AY1097" s="15"/>
      <c r="AZ1097" s="10">
        <v>1</v>
      </c>
      <c r="BA1097" t="s">
        <v>22</v>
      </c>
      <c r="BB1097" t="s">
        <v>88</v>
      </c>
      <c r="BD1097" s="39" t="str">
        <f t="shared" si="35"/>
        <v>01/245321102YBlibli Non Jabodetabek</v>
      </c>
    </row>
    <row r="1098" spans="2:58" ht="13.5" customHeight="1" x14ac:dyDescent="0.35">
      <c r="B1098" s="10" t="s">
        <v>17</v>
      </c>
      <c r="C1098" s="10" t="s">
        <v>2305</v>
      </c>
      <c r="D1098" s="10" t="s">
        <v>65</v>
      </c>
      <c r="E1098" s="10" t="s">
        <v>66</v>
      </c>
      <c r="F1098" s="10" t="s">
        <v>917</v>
      </c>
      <c r="G1098" s="137" t="s">
        <v>9493</v>
      </c>
      <c r="H1098" s="10"/>
      <c r="I1098" s="10" t="s">
        <v>918</v>
      </c>
      <c r="J1098" s="10" t="s">
        <v>15995</v>
      </c>
      <c r="K1098" s="10" t="s">
        <v>9494</v>
      </c>
      <c r="L1098" s="98">
        <f>IFERROR(VLOOKUP($F1098&amp;$C1098,Sales!$J:$W,9,0),0)</f>
        <v>0</v>
      </c>
      <c r="M1098" s="98">
        <f>IFERROR(VLOOKUP($F1098&amp;$C1098,Sales!$J:$W,10,0),0)</f>
        <v>0</v>
      </c>
      <c r="N1098" s="98">
        <f>IFERROR(VLOOKUP($F1098&amp;$C1098,Sales!$J:$W,11,0),0)</f>
        <v>0</v>
      </c>
      <c r="O1098" s="98">
        <f>IFERROR(VLOOKUP($F1098&amp;$C1098,Sales!$J:$W,12,0),0)</f>
        <v>0</v>
      </c>
      <c r="P1098" s="98">
        <f>IFERROR(VLOOKUP($F1098&amp;$C1098,Sales!$J:$W,13,0),0)</f>
        <v>0</v>
      </c>
      <c r="Q1098" s="98">
        <f>IFERROR(VLOOKUP($F1098&amp;$C1098,Sales!$A:$H,7,0),0)</f>
        <v>0</v>
      </c>
      <c r="R1098" s="41" t="str">
        <f t="shared" si="34"/>
        <v>ERROR</v>
      </c>
      <c r="S1098" s="15"/>
      <c r="T1098" s="15"/>
      <c r="U1098" s="15"/>
      <c r="V1098" s="15"/>
      <c r="W1098" s="15"/>
      <c r="X1098" s="15"/>
      <c r="Y1098" s="41"/>
      <c r="Z1098" s="41"/>
      <c r="AA1098" s="41"/>
      <c r="AB1098" s="15"/>
      <c r="AC1098" s="15"/>
      <c r="AD1098" s="15"/>
      <c r="AE1098" s="15"/>
      <c r="AF1098" s="15"/>
      <c r="AG1098" s="15"/>
      <c r="AH1098" s="15"/>
      <c r="AI1098" s="15"/>
      <c r="AJ1098" s="41"/>
      <c r="AK1098" s="15"/>
      <c r="AL1098" s="15"/>
      <c r="AM1098" s="15"/>
      <c r="AN1098" s="15"/>
      <c r="AO1098" s="15"/>
      <c r="AP1098" s="15"/>
      <c r="AQ1098" s="15"/>
      <c r="AR1098" s="15"/>
      <c r="AS1098" s="15"/>
      <c r="AT1098" s="15"/>
      <c r="AU1098" s="15"/>
      <c r="AV1098" s="15"/>
      <c r="AW1098" s="15"/>
      <c r="AX1098" s="15"/>
      <c r="AY1098" s="15"/>
      <c r="AZ1098" s="10">
        <v>1</v>
      </c>
      <c r="BA1098" t="s">
        <v>22</v>
      </c>
      <c r="BB1098" t="s">
        <v>88</v>
      </c>
      <c r="BD1098" s="39" t="str">
        <f t="shared" si="35"/>
        <v>01/326127306HBlibli Non Jabodetabek</v>
      </c>
    </row>
    <row r="1099" spans="2:58" ht="13.5" customHeight="1" x14ac:dyDescent="0.35">
      <c r="B1099" s="10" t="s">
        <v>17</v>
      </c>
      <c r="C1099" s="10" t="s">
        <v>2305</v>
      </c>
      <c r="D1099" s="10" t="s">
        <v>65</v>
      </c>
      <c r="E1099" s="10" t="s">
        <v>66</v>
      </c>
      <c r="F1099" s="10" t="s">
        <v>111</v>
      </c>
      <c r="G1099" s="137" t="s">
        <v>9495</v>
      </c>
      <c r="H1099" s="10"/>
      <c r="I1099" s="10" t="s">
        <v>112</v>
      </c>
      <c r="J1099" s="10" t="s">
        <v>15996</v>
      </c>
      <c r="K1099" s="10" t="s">
        <v>9496</v>
      </c>
      <c r="L1099" s="98">
        <f>IFERROR(VLOOKUP($F1099&amp;$C1099,Sales!$J:$W,9,0),0)</f>
        <v>0</v>
      </c>
      <c r="M1099" s="98">
        <f>IFERROR(VLOOKUP($F1099&amp;$C1099,Sales!$J:$W,10,0),0)</f>
        <v>0</v>
      </c>
      <c r="N1099" s="98">
        <f>IFERROR(VLOOKUP($F1099&amp;$C1099,Sales!$J:$W,11,0),0)</f>
        <v>0</v>
      </c>
      <c r="O1099" s="98">
        <f>IFERROR(VLOOKUP($F1099&amp;$C1099,Sales!$J:$W,12,0),0)</f>
        <v>0</v>
      </c>
      <c r="P1099" s="98">
        <f>IFERROR(VLOOKUP($F1099&amp;$C1099,Sales!$J:$W,13,0),0)</f>
        <v>0</v>
      </c>
      <c r="Q1099" s="98">
        <f>IFERROR(VLOOKUP($F1099&amp;$C1099,Sales!$A:$H,7,0),0)</f>
        <v>0</v>
      </c>
      <c r="R1099" s="41" t="str">
        <f t="shared" si="34"/>
        <v>ERROR</v>
      </c>
      <c r="S1099" s="15"/>
      <c r="T1099" s="15"/>
      <c r="U1099" s="15"/>
      <c r="V1099" s="15"/>
      <c r="W1099" s="15"/>
      <c r="X1099" s="15"/>
      <c r="Y1099" s="41"/>
      <c r="Z1099" s="41"/>
      <c r="AA1099" s="41"/>
      <c r="AB1099" s="15"/>
      <c r="AC1099" s="15"/>
      <c r="AD1099" s="15"/>
      <c r="AE1099" s="15"/>
      <c r="AF1099" s="15"/>
      <c r="AG1099" s="15"/>
      <c r="AH1099" s="15"/>
      <c r="AI1099" s="15"/>
      <c r="AJ1099" s="41"/>
      <c r="AK1099" s="15"/>
      <c r="AL1099" s="15"/>
      <c r="AM1099" s="15"/>
      <c r="AN1099" s="15"/>
      <c r="AO1099" s="15"/>
      <c r="AP1099" s="15"/>
      <c r="AQ1099" s="15"/>
      <c r="AR1099" s="15"/>
      <c r="AS1099" s="15"/>
      <c r="AT1099" s="15"/>
      <c r="AU1099" s="15"/>
      <c r="AV1099" s="15"/>
      <c r="AW1099" s="15"/>
      <c r="AX1099" s="15"/>
      <c r="AY1099" s="15"/>
      <c r="AZ1099" s="10">
        <v>1</v>
      </c>
      <c r="BA1099" t="s">
        <v>22</v>
      </c>
      <c r="BB1099" t="s">
        <v>88</v>
      </c>
      <c r="BD1099" s="39" t="str">
        <f t="shared" si="35"/>
        <v>01/326127306FBlibli Non Jabodetabek</v>
      </c>
    </row>
    <row r="1100" spans="2:58" ht="13.5" customHeight="1" x14ac:dyDescent="0.35">
      <c r="B1100" s="10" t="s">
        <v>17</v>
      </c>
      <c r="C1100" s="10" t="s">
        <v>2305</v>
      </c>
      <c r="D1100" s="10" t="s">
        <v>65</v>
      </c>
      <c r="E1100" s="10" t="s">
        <v>66</v>
      </c>
      <c r="F1100" s="10" t="s">
        <v>923</v>
      </c>
      <c r="G1100" s="137" t="s">
        <v>9497</v>
      </c>
      <c r="H1100" s="10"/>
      <c r="I1100" s="10" t="s">
        <v>924</v>
      </c>
      <c r="J1100" s="10" t="s">
        <v>15997</v>
      </c>
      <c r="K1100" s="10" t="s">
        <v>10928</v>
      </c>
      <c r="L1100" s="98">
        <f>IFERROR(VLOOKUP($F1100&amp;$C1100,Sales!$J:$W,9,0),0)</f>
        <v>0</v>
      </c>
      <c r="M1100" s="98">
        <f>IFERROR(VLOOKUP($F1100&amp;$C1100,Sales!$J:$W,10,0),0)</f>
        <v>0</v>
      </c>
      <c r="N1100" s="98">
        <f>IFERROR(VLOOKUP($F1100&amp;$C1100,Sales!$J:$W,11,0),0)</f>
        <v>0</v>
      </c>
      <c r="O1100" s="98">
        <f>IFERROR(VLOOKUP($F1100&amp;$C1100,Sales!$J:$W,12,0),0)</f>
        <v>0</v>
      </c>
      <c r="P1100" s="98">
        <f>IFERROR(VLOOKUP($F1100&amp;$C1100,Sales!$J:$W,13,0),0)</f>
        <v>0</v>
      </c>
      <c r="Q1100" s="98">
        <f>IFERROR(VLOOKUP($F1100&amp;$C1100,Sales!$A:$H,7,0),0)</f>
        <v>0</v>
      </c>
      <c r="R1100" s="41" t="str">
        <f t="shared" si="34"/>
        <v>ERROR</v>
      </c>
      <c r="S1100" s="15"/>
      <c r="T1100" s="15"/>
      <c r="U1100" s="15"/>
      <c r="V1100" s="15"/>
      <c r="W1100" s="15"/>
      <c r="X1100" s="15"/>
      <c r="Y1100" s="41"/>
      <c r="Z1100" s="41"/>
      <c r="AA1100" s="41"/>
      <c r="AB1100" s="15"/>
      <c r="AC1100" s="15"/>
      <c r="AD1100" s="15"/>
      <c r="AE1100" s="15"/>
      <c r="AF1100" s="15"/>
      <c r="AG1100" s="15"/>
      <c r="AH1100" s="15"/>
      <c r="AI1100" s="15"/>
      <c r="AJ1100" s="41"/>
      <c r="AK1100" s="15"/>
      <c r="AL1100" s="15"/>
      <c r="AM1100" s="15"/>
      <c r="AN1100" s="15"/>
      <c r="AO1100" s="15"/>
      <c r="AP1100" s="15"/>
      <c r="AQ1100" s="15"/>
      <c r="AR1100" s="15"/>
      <c r="AS1100" s="15"/>
      <c r="AT1100" s="15"/>
      <c r="AU1100" s="15"/>
      <c r="AV1100" s="15"/>
      <c r="AW1100" s="15"/>
      <c r="AX1100" s="15"/>
      <c r="AY1100" s="15"/>
      <c r="AZ1100" s="10">
        <v>1</v>
      </c>
      <c r="BA1100" t="s">
        <v>22</v>
      </c>
      <c r="BB1100" t="s">
        <v>88</v>
      </c>
      <c r="BD1100" s="39" t="str">
        <f t="shared" si="35"/>
        <v>01/326127306GBlibli Non Jabodetabek</v>
      </c>
    </row>
    <row r="1101" spans="2:58" ht="13.5" customHeight="1" x14ac:dyDescent="0.35">
      <c r="B1101" s="10" t="s">
        <v>17</v>
      </c>
      <c r="C1101" s="10" t="s">
        <v>2305</v>
      </c>
      <c r="D1101" s="10" t="s">
        <v>65</v>
      </c>
      <c r="E1101" s="10" t="s">
        <v>66</v>
      </c>
      <c r="F1101" s="10" t="s">
        <v>107</v>
      </c>
      <c r="G1101" s="137" t="s">
        <v>9498</v>
      </c>
      <c r="H1101" s="10"/>
      <c r="I1101" s="10" t="s">
        <v>108</v>
      </c>
      <c r="J1101" s="10" t="s">
        <v>15998</v>
      </c>
      <c r="K1101" s="10" t="s">
        <v>9499</v>
      </c>
      <c r="L1101" s="98">
        <f>IFERROR(VLOOKUP($F1101&amp;$C1101,Sales!$J:$W,9,0),0)</f>
        <v>0</v>
      </c>
      <c r="M1101" s="98">
        <f>IFERROR(VLOOKUP($F1101&amp;$C1101,Sales!$J:$W,10,0),0)</f>
        <v>0</v>
      </c>
      <c r="N1101" s="98">
        <f>IFERROR(VLOOKUP($F1101&amp;$C1101,Sales!$J:$W,11,0),0)</f>
        <v>0</v>
      </c>
      <c r="O1101" s="98">
        <f>IFERROR(VLOOKUP($F1101&amp;$C1101,Sales!$J:$W,12,0),0)</f>
        <v>0</v>
      </c>
      <c r="P1101" s="98">
        <f>IFERROR(VLOOKUP($F1101&amp;$C1101,Sales!$J:$W,13,0),0)</f>
        <v>0</v>
      </c>
      <c r="Q1101" s="98">
        <f>IFERROR(VLOOKUP($F1101&amp;$C1101,Sales!$A:$H,7,0),0)</f>
        <v>0</v>
      </c>
      <c r="R1101" s="41" t="str">
        <f t="shared" si="34"/>
        <v>ERROR</v>
      </c>
      <c r="S1101" s="15"/>
      <c r="T1101" s="15"/>
      <c r="U1101" s="15"/>
      <c r="V1101" s="15"/>
      <c r="W1101" s="15"/>
      <c r="X1101" s="15"/>
      <c r="Y1101" s="41"/>
      <c r="Z1101" s="41"/>
      <c r="AA1101" s="41"/>
      <c r="AB1101" s="15"/>
      <c r="AC1101" s="15"/>
      <c r="AD1101" s="15"/>
      <c r="AE1101" s="15"/>
      <c r="AF1101" s="15"/>
      <c r="AG1101" s="15"/>
      <c r="AH1101" s="15"/>
      <c r="AI1101" s="15"/>
      <c r="AJ1101" s="41"/>
      <c r="AK1101" s="15"/>
      <c r="AL1101" s="15"/>
      <c r="AM1101" s="15"/>
      <c r="AN1101" s="15"/>
      <c r="AO1101" s="15"/>
      <c r="AP1101" s="15"/>
      <c r="AQ1101" s="15"/>
      <c r="AR1101" s="15"/>
      <c r="AS1101" s="15"/>
      <c r="AT1101" s="15"/>
      <c r="AU1101" s="15"/>
      <c r="AV1101" s="15"/>
      <c r="AW1101" s="15"/>
      <c r="AX1101" s="15"/>
      <c r="AY1101" s="15"/>
      <c r="AZ1101" s="10">
        <v>1</v>
      </c>
      <c r="BA1101" t="s">
        <v>22</v>
      </c>
      <c r="BB1101" t="s">
        <v>88</v>
      </c>
      <c r="BD1101" s="39" t="str">
        <f t="shared" si="35"/>
        <v>01/326127305QBlibli Non Jabodetabek</v>
      </c>
    </row>
    <row r="1102" spans="2:58" ht="13.5" customHeight="1" x14ac:dyDescent="0.35">
      <c r="B1102" s="10" t="s">
        <v>17</v>
      </c>
      <c r="C1102" s="10" t="s">
        <v>2305</v>
      </c>
      <c r="D1102" s="10" t="s">
        <v>405</v>
      </c>
      <c r="E1102" s="10" t="s">
        <v>66</v>
      </c>
      <c r="F1102" s="10" t="s">
        <v>804</v>
      </c>
      <c r="G1102" s="137" t="s">
        <v>9500</v>
      </c>
      <c r="H1102" s="10"/>
      <c r="I1102" s="10" t="s">
        <v>863</v>
      </c>
      <c r="J1102" s="10" t="s">
        <v>15999</v>
      </c>
      <c r="K1102" s="10" t="s">
        <v>9501</v>
      </c>
      <c r="L1102" s="98">
        <f>IFERROR(VLOOKUP($F1102&amp;$C1102,Sales!$J:$W,9,0),0)</f>
        <v>0</v>
      </c>
      <c r="M1102" s="98">
        <f>IFERROR(VLOOKUP($F1102&amp;$C1102,Sales!$J:$W,10,0),0)</f>
        <v>0</v>
      </c>
      <c r="N1102" s="98">
        <f>IFERROR(VLOOKUP($F1102&amp;$C1102,Sales!$J:$W,11,0),0)</f>
        <v>0</v>
      </c>
      <c r="O1102" s="98">
        <f>IFERROR(VLOOKUP($F1102&amp;$C1102,Sales!$J:$W,12,0),0)</f>
        <v>0</v>
      </c>
      <c r="P1102" s="98">
        <f>IFERROR(VLOOKUP($F1102&amp;$C1102,Sales!$J:$W,13,0),0)</f>
        <v>0</v>
      </c>
      <c r="Q1102" s="98">
        <f>IFERROR(VLOOKUP($F1102&amp;$C1102,Sales!$A:$H,7,0),0)</f>
        <v>0</v>
      </c>
      <c r="R1102" s="41" t="str">
        <f t="shared" si="34"/>
        <v>ERROR</v>
      </c>
      <c r="S1102" s="15"/>
      <c r="T1102" s="15"/>
      <c r="U1102" s="15"/>
      <c r="V1102" s="15"/>
      <c r="W1102" s="15"/>
      <c r="X1102" s="15"/>
      <c r="Y1102" s="41"/>
      <c r="Z1102" s="41"/>
      <c r="AA1102" s="41"/>
      <c r="AB1102" s="15"/>
      <c r="AC1102" s="15"/>
      <c r="AD1102" s="15"/>
      <c r="AE1102" s="15"/>
      <c r="AF1102" s="15"/>
      <c r="AG1102" s="15"/>
      <c r="AH1102" s="15"/>
      <c r="AI1102" s="15"/>
      <c r="AJ1102" s="41"/>
      <c r="AK1102" s="15"/>
      <c r="AL1102" s="15"/>
      <c r="AM1102" s="15"/>
      <c r="AN1102" s="15"/>
      <c r="AO1102" s="15"/>
      <c r="AP1102" s="15"/>
      <c r="AQ1102" s="15"/>
      <c r="AR1102" s="15"/>
      <c r="AS1102" s="15"/>
      <c r="AT1102" s="15"/>
      <c r="AU1102" s="15"/>
      <c r="AV1102" s="15"/>
      <c r="AW1102" s="15"/>
      <c r="AX1102" s="15"/>
      <c r="AY1102" s="15"/>
      <c r="AZ1102" s="10">
        <v>1</v>
      </c>
      <c r="BA1102" t="s">
        <v>22</v>
      </c>
      <c r="BB1102" t="s">
        <v>88</v>
      </c>
      <c r="BD1102" s="39" t="str">
        <f t="shared" si="35"/>
        <v>01/326127301LBlibli Non Jabodetabek</v>
      </c>
    </row>
    <row r="1103" spans="2:58" ht="13.5" customHeight="1" x14ac:dyDescent="0.35">
      <c r="B1103" s="10" t="s">
        <v>17</v>
      </c>
      <c r="C1103" s="10" t="s">
        <v>2305</v>
      </c>
      <c r="D1103" s="10" t="s">
        <v>65</v>
      </c>
      <c r="E1103" s="10" t="s">
        <v>66</v>
      </c>
      <c r="F1103" s="10" t="s">
        <v>116</v>
      </c>
      <c r="G1103" s="137" t="s">
        <v>9502</v>
      </c>
      <c r="H1103" s="10"/>
      <c r="I1103" s="10" t="s">
        <v>117</v>
      </c>
      <c r="J1103" s="10" t="s">
        <v>16000</v>
      </c>
      <c r="K1103" s="10" t="s">
        <v>9503</v>
      </c>
      <c r="L1103" s="98">
        <f>IFERROR(VLOOKUP($F1103&amp;$C1103,Sales!$J:$W,9,0),0)</f>
        <v>0</v>
      </c>
      <c r="M1103" s="98">
        <f>IFERROR(VLOOKUP($F1103&amp;$C1103,Sales!$J:$W,10,0),0)</f>
        <v>0</v>
      </c>
      <c r="N1103" s="98">
        <f>IFERROR(VLOOKUP($F1103&amp;$C1103,Sales!$J:$W,11,0),0)</f>
        <v>0</v>
      </c>
      <c r="O1103" s="98">
        <f>IFERROR(VLOOKUP($F1103&amp;$C1103,Sales!$J:$W,12,0),0)</f>
        <v>0</v>
      </c>
      <c r="P1103" s="98">
        <f>IFERROR(VLOOKUP($F1103&amp;$C1103,Sales!$J:$W,13,0),0)</f>
        <v>0</v>
      </c>
      <c r="Q1103" s="98">
        <f>IFERROR(VLOOKUP($F1103&amp;$C1103,Sales!$A:$H,7,0),0)</f>
        <v>0</v>
      </c>
      <c r="R1103" s="41" t="str">
        <f t="shared" si="34"/>
        <v>ERROR</v>
      </c>
      <c r="S1103" s="15"/>
      <c r="T1103" s="15"/>
      <c r="U1103" s="15"/>
      <c r="V1103" s="15"/>
      <c r="W1103" s="15"/>
      <c r="X1103" s="15"/>
      <c r="Y1103" s="41"/>
      <c r="Z1103" s="41"/>
      <c r="AA1103" s="41"/>
      <c r="AB1103" s="15"/>
      <c r="AC1103" s="15"/>
      <c r="AD1103" s="15"/>
      <c r="AE1103" s="15"/>
      <c r="AF1103" s="15"/>
      <c r="AG1103" s="15"/>
      <c r="AH1103" s="15"/>
      <c r="AI1103" s="15"/>
      <c r="AJ1103" s="41"/>
      <c r="AK1103" s="15"/>
      <c r="AL1103" s="15"/>
      <c r="AM1103" s="15"/>
      <c r="AN1103" s="15"/>
      <c r="AO1103" s="15"/>
      <c r="AP1103" s="15"/>
      <c r="AQ1103" s="15"/>
      <c r="AR1103" s="15"/>
      <c r="AS1103" s="15"/>
      <c r="AT1103" s="15"/>
      <c r="AU1103" s="15"/>
      <c r="AV1103" s="15"/>
      <c r="AW1103" s="15"/>
      <c r="AX1103" s="15"/>
      <c r="AY1103" s="15"/>
      <c r="AZ1103" s="10">
        <v>1</v>
      </c>
      <c r="BA1103" t="s">
        <v>22</v>
      </c>
      <c r="BB1103" t="s">
        <v>88</v>
      </c>
      <c r="BD1103" s="39" t="str">
        <f t="shared" si="35"/>
        <v>01/326127305YBlibli Non Jabodetabek</v>
      </c>
    </row>
    <row r="1104" spans="2:58" ht="13.5" customHeight="1" x14ac:dyDescent="0.35">
      <c r="B1104" s="10" t="s">
        <v>17</v>
      </c>
      <c r="C1104" s="10" t="s">
        <v>2305</v>
      </c>
      <c r="D1104" s="10" t="s">
        <v>65</v>
      </c>
      <c r="E1104" s="10" t="s">
        <v>66</v>
      </c>
      <c r="F1104" s="10" t="s">
        <v>99</v>
      </c>
      <c r="G1104" s="137" t="s">
        <v>9504</v>
      </c>
      <c r="H1104" s="10"/>
      <c r="I1104" s="10" t="s">
        <v>100</v>
      </c>
      <c r="J1104" s="10" t="s">
        <v>16001</v>
      </c>
      <c r="K1104" s="10" t="s">
        <v>11033</v>
      </c>
      <c r="L1104" s="98">
        <f>IFERROR(VLOOKUP($F1104&amp;$C1104,Sales!$J:$W,9,0),0)</f>
        <v>0</v>
      </c>
      <c r="M1104" s="98">
        <f>IFERROR(VLOOKUP($F1104&amp;$C1104,Sales!$J:$W,10,0),0)</f>
        <v>0</v>
      </c>
      <c r="N1104" s="98">
        <f>IFERROR(VLOOKUP($F1104&amp;$C1104,Sales!$J:$W,11,0),0)</f>
        <v>0</v>
      </c>
      <c r="O1104" s="98">
        <f>IFERROR(VLOOKUP($F1104&amp;$C1104,Sales!$J:$W,12,0),0)</f>
        <v>0</v>
      </c>
      <c r="P1104" s="98">
        <f>IFERROR(VLOOKUP($F1104&amp;$C1104,Sales!$J:$W,13,0),0)</f>
        <v>0</v>
      </c>
      <c r="Q1104" s="98">
        <f>IFERROR(VLOOKUP($F1104&amp;$C1104,Sales!$A:$H,7,0),0)</f>
        <v>0</v>
      </c>
      <c r="R1104" s="41" t="str">
        <f t="shared" si="34"/>
        <v>ERROR</v>
      </c>
      <c r="S1104" s="15"/>
      <c r="T1104" s="15"/>
      <c r="U1104" s="15"/>
      <c r="V1104" s="15"/>
      <c r="W1104" s="15"/>
      <c r="X1104" s="15"/>
      <c r="Y1104" s="41"/>
      <c r="Z1104" s="41"/>
      <c r="AA1104" s="41"/>
      <c r="AB1104" s="15"/>
      <c r="AC1104" s="15"/>
      <c r="AD1104" s="15"/>
      <c r="AE1104" s="15"/>
      <c r="AF1104" s="15"/>
      <c r="AG1104" s="15"/>
      <c r="AH1104" s="15"/>
      <c r="AI1104" s="15"/>
      <c r="AJ1104" s="41"/>
      <c r="AK1104" s="15"/>
      <c r="AL1104" s="15"/>
      <c r="AM1104" s="15"/>
      <c r="AN1104" s="15"/>
      <c r="AO1104" s="15"/>
      <c r="AP1104" s="15"/>
      <c r="AQ1104" s="15"/>
      <c r="AR1104" s="15"/>
      <c r="AS1104" s="15"/>
      <c r="AT1104" s="15"/>
      <c r="AU1104" s="15"/>
      <c r="AV1104" s="15"/>
      <c r="AW1104" s="15"/>
      <c r="AX1104" s="15"/>
      <c r="AY1104" s="15"/>
      <c r="AZ1104" s="10">
        <v>1</v>
      </c>
      <c r="BA1104" t="s">
        <v>22</v>
      </c>
      <c r="BB1104" t="s">
        <v>88</v>
      </c>
      <c r="BD1104" s="39" t="str">
        <f t="shared" si="35"/>
        <v>01/326127305EBlibli Non Jabodetabek</v>
      </c>
    </row>
    <row r="1105" spans="2:58" ht="13.5" customHeight="1" x14ac:dyDescent="0.35">
      <c r="B1105" s="10" t="s">
        <v>17</v>
      </c>
      <c r="C1105" s="10" t="s">
        <v>2305</v>
      </c>
      <c r="D1105" s="10" t="s">
        <v>65</v>
      </c>
      <c r="E1105" s="10" t="s">
        <v>66</v>
      </c>
      <c r="F1105" s="10" t="s">
        <v>73</v>
      </c>
      <c r="G1105" s="137" t="s">
        <v>9505</v>
      </c>
      <c r="H1105" s="10"/>
      <c r="I1105" s="10" t="s">
        <v>74</v>
      </c>
      <c r="J1105" s="10" t="s">
        <v>16002</v>
      </c>
      <c r="K1105" s="10" t="s">
        <v>9506</v>
      </c>
      <c r="L1105" s="98">
        <f>IFERROR(VLOOKUP($F1105&amp;$C1105,Sales!$J:$W,9,0),0)</f>
        <v>0</v>
      </c>
      <c r="M1105" s="98">
        <f>IFERROR(VLOOKUP($F1105&amp;$C1105,Sales!$J:$W,10,0),0)</f>
        <v>0</v>
      </c>
      <c r="N1105" s="98">
        <f>IFERROR(VLOOKUP($F1105&amp;$C1105,Sales!$J:$W,11,0),0)</f>
        <v>0</v>
      </c>
      <c r="O1105" s="98">
        <f>IFERROR(VLOOKUP($F1105&amp;$C1105,Sales!$J:$W,12,0),0)</f>
        <v>0</v>
      </c>
      <c r="P1105" s="98">
        <f>IFERROR(VLOOKUP($F1105&amp;$C1105,Sales!$J:$W,13,0),0)</f>
        <v>0</v>
      </c>
      <c r="Q1105" s="98">
        <f>IFERROR(VLOOKUP($F1105&amp;$C1105,Sales!$A:$H,7,0),0)</f>
        <v>0</v>
      </c>
      <c r="R1105" s="41" t="str">
        <f t="shared" si="34"/>
        <v>ERROR</v>
      </c>
      <c r="S1105" s="15"/>
      <c r="T1105" s="15"/>
      <c r="U1105" s="15"/>
      <c r="V1105" s="15"/>
      <c r="W1105" s="15"/>
      <c r="X1105" s="15"/>
      <c r="Y1105" s="41"/>
      <c r="Z1105" s="41"/>
      <c r="AA1105" s="41"/>
      <c r="AB1105" s="15"/>
      <c r="AC1105" s="15"/>
      <c r="AD1105" s="15"/>
      <c r="AE1105" s="15"/>
      <c r="AF1105" s="15"/>
      <c r="AG1105" s="15"/>
      <c r="AH1105" s="15"/>
      <c r="AI1105" s="15"/>
      <c r="AJ1105" s="41"/>
      <c r="AK1105" s="15"/>
      <c r="AL1105" s="15"/>
      <c r="AM1105" s="15"/>
      <c r="AN1105" s="15"/>
      <c r="AO1105" s="15"/>
      <c r="AP1105" s="15"/>
      <c r="AQ1105" s="15"/>
      <c r="AR1105" s="15"/>
      <c r="AS1105" s="15"/>
      <c r="AT1105" s="15"/>
      <c r="AU1105" s="15"/>
      <c r="AV1105" s="15"/>
      <c r="AW1105" s="15"/>
      <c r="AX1105" s="15"/>
      <c r="AY1105" s="15"/>
      <c r="AZ1105" s="10">
        <v>1</v>
      </c>
      <c r="BA1105" t="s">
        <v>22</v>
      </c>
      <c r="BB1105" t="s">
        <v>88</v>
      </c>
      <c r="BD1105" s="39" t="str">
        <f t="shared" si="35"/>
        <v>01/326127301HBlibli Non Jabodetabek</v>
      </c>
    </row>
    <row r="1106" spans="2:58" ht="13.5" customHeight="1" x14ac:dyDescent="0.35">
      <c r="B1106" s="10" t="s">
        <v>17</v>
      </c>
      <c r="C1106" s="10" t="s">
        <v>2305</v>
      </c>
      <c r="D1106" s="10" t="s">
        <v>65</v>
      </c>
      <c r="E1106" s="10" t="s">
        <v>66</v>
      </c>
      <c r="F1106" s="10" t="s">
        <v>69</v>
      </c>
      <c r="G1106" s="137" t="s">
        <v>9507</v>
      </c>
      <c r="H1106" s="10"/>
      <c r="I1106" s="10" t="s">
        <v>70</v>
      </c>
      <c r="J1106" s="10" t="s">
        <v>16003</v>
      </c>
      <c r="K1106" s="10" t="s">
        <v>9508</v>
      </c>
      <c r="L1106" s="98">
        <f>IFERROR(VLOOKUP($F1106&amp;$C1106,Sales!$J:$W,9,0),0)</f>
        <v>0</v>
      </c>
      <c r="M1106" s="98">
        <f>IFERROR(VLOOKUP($F1106&amp;$C1106,Sales!$J:$W,10,0),0)</f>
        <v>0</v>
      </c>
      <c r="N1106" s="98">
        <f>IFERROR(VLOOKUP($F1106&amp;$C1106,Sales!$J:$W,11,0),0)</f>
        <v>0</v>
      </c>
      <c r="O1106" s="98">
        <f>IFERROR(VLOOKUP($F1106&amp;$C1106,Sales!$J:$W,12,0),0)</f>
        <v>0</v>
      </c>
      <c r="P1106" s="98">
        <f>IFERROR(VLOOKUP($F1106&amp;$C1106,Sales!$J:$W,13,0),0)</f>
        <v>0</v>
      </c>
      <c r="Q1106" s="98">
        <f>IFERROR(VLOOKUP($F1106&amp;$C1106,Sales!$A:$H,7,0),0)</f>
        <v>0</v>
      </c>
      <c r="R1106" s="41" t="str">
        <f t="shared" si="34"/>
        <v>ERROR</v>
      </c>
      <c r="S1106" s="15"/>
      <c r="T1106" s="15"/>
      <c r="U1106" s="15"/>
      <c r="V1106" s="15"/>
      <c r="W1106" s="15"/>
      <c r="X1106" s="15"/>
      <c r="Y1106" s="41"/>
      <c r="Z1106" s="41"/>
      <c r="AA1106" s="41"/>
      <c r="AB1106" s="15"/>
      <c r="AC1106" s="15"/>
      <c r="AD1106" s="15"/>
      <c r="AE1106" s="15"/>
      <c r="AF1106" s="15"/>
      <c r="AG1106" s="15"/>
      <c r="AH1106" s="15"/>
      <c r="AI1106" s="15"/>
      <c r="AJ1106" s="41"/>
      <c r="AK1106" s="15"/>
      <c r="AL1106" s="15"/>
      <c r="AM1106" s="15"/>
      <c r="AN1106" s="15"/>
      <c r="AO1106" s="15"/>
      <c r="AP1106" s="15"/>
      <c r="AQ1106" s="15"/>
      <c r="AR1106" s="15"/>
      <c r="AS1106" s="15"/>
      <c r="AT1106" s="15"/>
      <c r="AU1106" s="15"/>
      <c r="AV1106" s="15"/>
      <c r="AW1106" s="15"/>
      <c r="AX1106" s="15"/>
      <c r="AY1106" s="15"/>
      <c r="AZ1106" s="10">
        <v>1</v>
      </c>
      <c r="BA1106" t="s">
        <v>22</v>
      </c>
      <c r="BB1106" t="s">
        <v>88</v>
      </c>
      <c r="BD1106" s="39" t="str">
        <f t="shared" si="35"/>
        <v>01/326127301KBlibli Non Jabodetabek</v>
      </c>
    </row>
    <row r="1107" spans="2:58" ht="13.5" customHeight="1" x14ac:dyDescent="0.35">
      <c r="B1107" s="10" t="s">
        <v>17</v>
      </c>
      <c r="C1107" s="10" t="s">
        <v>2305</v>
      </c>
      <c r="D1107" s="10" t="s">
        <v>119</v>
      </c>
      <c r="E1107" s="10" t="s">
        <v>120</v>
      </c>
      <c r="F1107" s="10" t="s">
        <v>961</v>
      </c>
      <c r="G1107" s="137" t="s">
        <v>9509</v>
      </c>
      <c r="H1107" s="10"/>
      <c r="I1107" s="10" t="s">
        <v>962</v>
      </c>
      <c r="J1107" s="10" t="s">
        <v>16004</v>
      </c>
      <c r="K1107" s="10" t="s">
        <v>10929</v>
      </c>
      <c r="L1107" s="98">
        <f>IFERROR(VLOOKUP($F1107&amp;$C1107,Sales!$J:$W,9,0),0)</f>
        <v>0</v>
      </c>
      <c r="M1107" s="98">
        <f>IFERROR(VLOOKUP($F1107&amp;$C1107,Sales!$J:$W,10,0),0)</f>
        <v>0</v>
      </c>
      <c r="N1107" s="98">
        <f>IFERROR(VLOOKUP($F1107&amp;$C1107,Sales!$J:$W,11,0),0)</f>
        <v>0</v>
      </c>
      <c r="O1107" s="98">
        <f>IFERROR(VLOOKUP($F1107&amp;$C1107,Sales!$J:$W,12,0),0)</f>
        <v>0</v>
      </c>
      <c r="P1107" s="98">
        <f>IFERROR(VLOOKUP($F1107&amp;$C1107,Sales!$J:$W,13,0),0)</f>
        <v>0</v>
      </c>
      <c r="Q1107" s="98">
        <f>IFERROR(VLOOKUP($F1107&amp;$C1107,Sales!$A:$H,7,0),0)</f>
        <v>0</v>
      </c>
      <c r="R1107" s="41">
        <f t="shared" si="34"/>
        <v>1</v>
      </c>
      <c r="S1107" s="41">
        <v>1</v>
      </c>
      <c r="T1107" s="15"/>
      <c r="U1107" s="15"/>
      <c r="V1107" s="15">
        <v>1</v>
      </c>
      <c r="W1107" s="15">
        <v>1</v>
      </c>
      <c r="X1107" s="15">
        <v>1</v>
      </c>
      <c r="Y1107" s="41">
        <v>1</v>
      </c>
      <c r="Z1107" s="41"/>
      <c r="AA1107" s="41"/>
      <c r="AB1107" s="41"/>
      <c r="AC1107" s="15"/>
      <c r="AD1107" s="15"/>
      <c r="AE1107" s="15"/>
      <c r="AF1107" s="15"/>
      <c r="AG1107" s="15"/>
      <c r="AH1107" s="15"/>
      <c r="AI1107" s="15"/>
      <c r="AJ1107" s="41"/>
      <c r="AK1107" s="15"/>
      <c r="AL1107" s="15"/>
      <c r="AM1107" s="41"/>
      <c r="AN1107" s="15"/>
      <c r="AO1107" s="15"/>
      <c r="AP1107" s="15"/>
      <c r="AQ1107" s="15"/>
      <c r="AR1107" s="15"/>
      <c r="AS1107" s="15"/>
      <c r="AT1107" s="15"/>
      <c r="AU1107" s="15"/>
      <c r="AV1107" s="15"/>
      <c r="AW1107" s="15"/>
      <c r="AX1107" s="15"/>
      <c r="AY1107" s="15"/>
      <c r="AZ1107" s="10">
        <v>1</v>
      </c>
      <c r="BA1107" t="s">
        <v>22</v>
      </c>
      <c r="BB1107" t="s">
        <v>23</v>
      </c>
      <c r="BD1107" s="39" t="str">
        <f t="shared" si="35"/>
        <v>01/214427002ABlibli Non Jabodetabek</v>
      </c>
    </row>
    <row r="1108" spans="2:58" ht="13.5" customHeight="1" x14ac:dyDescent="0.35">
      <c r="B1108" s="10" t="s">
        <v>17</v>
      </c>
      <c r="C1108" s="10" t="s">
        <v>2305</v>
      </c>
      <c r="D1108" s="10" t="s">
        <v>119</v>
      </c>
      <c r="E1108" s="10" t="s">
        <v>120</v>
      </c>
      <c r="F1108" s="10" t="s">
        <v>139</v>
      </c>
      <c r="G1108" s="137" t="s">
        <v>9510</v>
      </c>
      <c r="H1108" s="10"/>
      <c r="I1108" s="10" t="s">
        <v>140</v>
      </c>
      <c r="J1108" s="10" t="s">
        <v>16005</v>
      </c>
      <c r="K1108" s="10" t="s">
        <v>10930</v>
      </c>
      <c r="L1108" s="98">
        <f>IFERROR(VLOOKUP($F1108&amp;$C1108,Sales!$J:$W,9,0),0)</f>
        <v>0</v>
      </c>
      <c r="M1108" s="98">
        <f>IFERROR(VLOOKUP($F1108&amp;$C1108,Sales!$J:$W,10,0),0)</f>
        <v>0</v>
      </c>
      <c r="N1108" s="98">
        <f>IFERROR(VLOOKUP($F1108&amp;$C1108,Sales!$J:$W,11,0),0)</f>
        <v>0</v>
      </c>
      <c r="O1108" s="98">
        <f>IFERROR(VLOOKUP($F1108&amp;$C1108,Sales!$J:$W,12,0),0)</f>
        <v>0</v>
      </c>
      <c r="P1108" s="98">
        <f>IFERROR(VLOOKUP($F1108&amp;$C1108,Sales!$J:$W,13,0),0)</f>
        <v>0</v>
      </c>
      <c r="Q1108" s="98">
        <f>IFERROR(VLOOKUP($F1108&amp;$C1108,Sales!$A:$H,7,0),0)</f>
        <v>0</v>
      </c>
      <c r="R1108" s="41">
        <f t="shared" si="34"/>
        <v>1</v>
      </c>
      <c r="S1108" s="41">
        <v>1</v>
      </c>
      <c r="T1108" s="15"/>
      <c r="U1108" s="15"/>
      <c r="V1108" s="15">
        <v>1</v>
      </c>
      <c r="W1108" s="15">
        <v>1</v>
      </c>
      <c r="X1108" s="15">
        <v>1</v>
      </c>
      <c r="Y1108" s="41">
        <v>1</v>
      </c>
      <c r="Z1108" s="41"/>
      <c r="AA1108" s="41"/>
      <c r="AB1108" s="41"/>
      <c r="AC1108" s="15"/>
      <c r="AD1108" s="15"/>
      <c r="AE1108" s="15"/>
      <c r="AF1108" s="15"/>
      <c r="AG1108" s="15"/>
      <c r="AH1108" s="15"/>
      <c r="AI1108" s="15"/>
      <c r="AJ1108" s="41"/>
      <c r="AK1108" s="15"/>
      <c r="AL1108" s="15"/>
      <c r="AM1108" s="41"/>
      <c r="AN1108" s="15"/>
      <c r="AO1108" s="15"/>
      <c r="AP1108" s="15"/>
      <c r="AQ1108" s="15"/>
      <c r="AR1108" s="15"/>
      <c r="AS1108" s="15"/>
      <c r="AT1108" s="15"/>
      <c r="AU1108" s="15"/>
      <c r="AV1108" s="15"/>
      <c r="AW1108" s="15"/>
      <c r="AX1108" s="15"/>
      <c r="AY1108" s="15"/>
      <c r="AZ1108" s="10">
        <v>1</v>
      </c>
      <c r="BA1108" t="s">
        <v>22</v>
      </c>
      <c r="BB1108" t="s">
        <v>23</v>
      </c>
      <c r="BD1108" s="39" t="str">
        <f t="shared" si="35"/>
        <v>01/214427001ABlibli Non Jabodetabek</v>
      </c>
    </row>
    <row r="1109" spans="2:58" ht="13.5" customHeight="1" x14ac:dyDescent="0.35">
      <c r="B1109" s="10" t="s">
        <v>17</v>
      </c>
      <c r="C1109" s="10" t="s">
        <v>2305</v>
      </c>
      <c r="D1109" s="10" t="s">
        <v>119</v>
      </c>
      <c r="E1109" s="10" t="s">
        <v>120</v>
      </c>
      <c r="F1109" s="10" t="s">
        <v>965</v>
      </c>
      <c r="G1109" s="137" t="s">
        <v>9511</v>
      </c>
      <c r="H1109" s="10"/>
      <c r="I1109" s="10" t="s">
        <v>966</v>
      </c>
      <c r="J1109" s="10" t="s">
        <v>16006</v>
      </c>
      <c r="K1109" s="10" t="s">
        <v>10931</v>
      </c>
      <c r="L1109" s="98">
        <f>IFERROR(VLOOKUP($F1109&amp;$C1109,Sales!$J:$W,9,0),0)</f>
        <v>0</v>
      </c>
      <c r="M1109" s="98">
        <f>IFERROR(VLOOKUP($F1109&amp;$C1109,Sales!$J:$W,10,0),0)</f>
        <v>0</v>
      </c>
      <c r="N1109" s="98">
        <f>IFERROR(VLOOKUP($F1109&amp;$C1109,Sales!$J:$W,11,0),0)</f>
        <v>0</v>
      </c>
      <c r="O1109" s="98">
        <f>IFERROR(VLOOKUP($F1109&amp;$C1109,Sales!$J:$W,12,0),0)</f>
        <v>0</v>
      </c>
      <c r="P1109" s="98">
        <f>IFERROR(VLOOKUP($F1109&amp;$C1109,Sales!$J:$W,13,0),0)</f>
        <v>0</v>
      </c>
      <c r="Q1109" s="98">
        <f>IFERROR(VLOOKUP($F1109&amp;$C1109,Sales!$A:$H,7,0),0)</f>
        <v>0</v>
      </c>
      <c r="R1109" s="41" t="str">
        <f t="shared" si="34"/>
        <v>ERROR</v>
      </c>
      <c r="S1109" s="15"/>
      <c r="T1109" s="15"/>
      <c r="U1109" s="15"/>
      <c r="V1109" s="15"/>
      <c r="W1109" s="15"/>
      <c r="X1109" s="15"/>
      <c r="Y1109" s="41"/>
      <c r="Z1109" s="41"/>
      <c r="AA1109" s="41"/>
      <c r="AB1109" s="15"/>
      <c r="AC1109" s="15"/>
      <c r="AD1109" s="15"/>
      <c r="AE1109" s="15"/>
      <c r="AF1109" s="15"/>
      <c r="AG1109" s="15"/>
      <c r="AH1109" s="15"/>
      <c r="AI1109" s="15"/>
      <c r="AJ1109" s="41"/>
      <c r="AK1109" s="15"/>
      <c r="AL1109" s="15"/>
      <c r="AM1109" s="15"/>
      <c r="AN1109" s="15"/>
      <c r="AO1109" s="15"/>
      <c r="AP1109" s="15"/>
      <c r="AQ1109" s="15"/>
      <c r="AR1109" s="15"/>
      <c r="AS1109" s="15"/>
      <c r="AT1109" s="15"/>
      <c r="AU1109" s="15"/>
      <c r="AV1109" s="15"/>
      <c r="AW1109" s="15"/>
      <c r="AX1109" s="15"/>
      <c r="AY1109" s="15"/>
      <c r="AZ1109" s="10">
        <v>1</v>
      </c>
      <c r="BA1109" t="s">
        <v>22</v>
      </c>
      <c r="BB1109" t="s">
        <v>88</v>
      </c>
      <c r="BD1109" s="39" t="str">
        <f t="shared" si="35"/>
        <v>01/214427002BBlibli Non Jabodetabek</v>
      </c>
      <c r="BE1109" s="1">
        <v>44967</v>
      </c>
      <c r="BF1109" t="s">
        <v>14073</v>
      </c>
    </row>
    <row r="1110" spans="2:58" ht="13.5" customHeight="1" x14ac:dyDescent="0.35">
      <c r="B1110" s="10" t="s">
        <v>17</v>
      </c>
      <c r="C1110" s="10" t="s">
        <v>2305</v>
      </c>
      <c r="D1110" s="10" t="s">
        <v>119</v>
      </c>
      <c r="E1110" s="10" t="s">
        <v>120</v>
      </c>
      <c r="F1110" s="10" t="s">
        <v>162</v>
      </c>
      <c r="G1110" s="137" t="s">
        <v>9512</v>
      </c>
      <c r="H1110" s="10"/>
      <c r="I1110" s="10" t="s">
        <v>163</v>
      </c>
      <c r="J1110" s="10" t="s">
        <v>16007</v>
      </c>
      <c r="K1110" s="10" t="s">
        <v>10932</v>
      </c>
      <c r="L1110" s="98">
        <f>IFERROR(VLOOKUP($F1110&amp;$C1110,Sales!$J:$W,9,0),0)</f>
        <v>0</v>
      </c>
      <c r="M1110" s="98">
        <f>IFERROR(VLOOKUP($F1110&amp;$C1110,Sales!$J:$W,10,0),0)</f>
        <v>0</v>
      </c>
      <c r="N1110" s="98">
        <f>IFERROR(VLOOKUP($F1110&amp;$C1110,Sales!$J:$W,11,0),0)</f>
        <v>0</v>
      </c>
      <c r="O1110" s="98">
        <f>IFERROR(VLOOKUP($F1110&amp;$C1110,Sales!$J:$W,12,0),0)</f>
        <v>0</v>
      </c>
      <c r="P1110" s="98">
        <f>IFERROR(VLOOKUP($F1110&amp;$C1110,Sales!$J:$W,13,0),0)</f>
        <v>0</v>
      </c>
      <c r="Q1110" s="98">
        <f>IFERROR(VLOOKUP($F1110&amp;$C1110,Sales!$A:$H,7,0),0)</f>
        <v>0</v>
      </c>
      <c r="R1110" s="41">
        <f t="shared" si="34"/>
        <v>0</v>
      </c>
      <c r="S1110" s="41">
        <v>0</v>
      </c>
      <c r="T1110" s="41"/>
      <c r="U1110" s="41"/>
      <c r="V1110" s="15">
        <v>0</v>
      </c>
      <c r="W1110" s="15">
        <v>0</v>
      </c>
      <c r="X1110" s="15">
        <v>0</v>
      </c>
      <c r="Y1110" s="41">
        <v>0</v>
      </c>
      <c r="Z1110" s="41"/>
      <c r="AA1110" s="41"/>
      <c r="AB1110" s="41"/>
      <c r="AC1110" s="15"/>
      <c r="AD1110" s="15"/>
      <c r="AE1110" s="15"/>
      <c r="AF1110" s="15"/>
      <c r="AG1110" s="15"/>
      <c r="AH1110" s="15"/>
      <c r="AI1110" s="15"/>
      <c r="AJ1110" s="41"/>
      <c r="AK1110" s="15"/>
      <c r="AL1110" s="41"/>
      <c r="AM1110" s="41"/>
      <c r="AN1110" s="15"/>
      <c r="AO1110" s="15"/>
      <c r="AP1110" s="15"/>
      <c r="AQ1110" s="15"/>
      <c r="AR1110" s="15"/>
      <c r="AS1110" s="15"/>
      <c r="AT1110" s="15"/>
      <c r="AU1110" s="15"/>
      <c r="AV1110" s="15"/>
      <c r="AW1110" s="15"/>
      <c r="AX1110" s="15"/>
      <c r="AY1110" s="15"/>
      <c r="AZ1110" s="10">
        <v>1</v>
      </c>
      <c r="BA1110" t="s">
        <v>22</v>
      </c>
      <c r="BB1110" t="s">
        <v>23</v>
      </c>
      <c r="BD1110" s="39" t="str">
        <f t="shared" si="35"/>
        <v>01/214424901KBlibli Non Jabodetabek</v>
      </c>
    </row>
    <row r="1111" spans="2:58" ht="13.5" customHeight="1" x14ac:dyDescent="0.35">
      <c r="B1111" s="10" t="s">
        <v>17</v>
      </c>
      <c r="C1111" s="10" t="s">
        <v>2305</v>
      </c>
      <c r="D1111" s="10" t="s">
        <v>119</v>
      </c>
      <c r="E1111" s="10" t="s">
        <v>120</v>
      </c>
      <c r="F1111" s="10" t="s">
        <v>127</v>
      </c>
      <c r="G1111" s="137" t="s">
        <v>9513</v>
      </c>
      <c r="H1111" s="10"/>
      <c r="I1111" s="10" t="s">
        <v>128</v>
      </c>
      <c r="J1111" s="10" t="s">
        <v>16008</v>
      </c>
      <c r="K1111" s="10" t="s">
        <v>10933</v>
      </c>
      <c r="L1111" s="98">
        <f>IFERROR(VLOOKUP($F1111&amp;$C1111,Sales!$J:$W,9,0),0)</f>
        <v>0</v>
      </c>
      <c r="M1111" s="98">
        <f>IFERROR(VLOOKUP($F1111&amp;$C1111,Sales!$J:$W,10,0),0)</f>
        <v>0</v>
      </c>
      <c r="N1111" s="98">
        <f>IFERROR(VLOOKUP($F1111&amp;$C1111,Sales!$J:$W,11,0),0)</f>
        <v>0</v>
      </c>
      <c r="O1111" s="98">
        <f>IFERROR(VLOOKUP($F1111&amp;$C1111,Sales!$J:$W,12,0),0)</f>
        <v>0</v>
      </c>
      <c r="P1111" s="98">
        <f>IFERROR(VLOOKUP($F1111&amp;$C1111,Sales!$J:$W,13,0),0)</f>
        <v>0</v>
      </c>
      <c r="Q1111" s="98">
        <f>IFERROR(VLOOKUP($F1111&amp;$C1111,Sales!$A:$H,7,0),0)</f>
        <v>0</v>
      </c>
      <c r="R1111" s="41">
        <f t="shared" si="34"/>
        <v>0</v>
      </c>
      <c r="S1111" s="41">
        <v>0</v>
      </c>
      <c r="T1111" s="41"/>
      <c r="U1111" s="41"/>
      <c r="V1111" s="15">
        <v>0</v>
      </c>
      <c r="W1111" s="15">
        <v>0</v>
      </c>
      <c r="X1111" s="15">
        <v>0</v>
      </c>
      <c r="Y1111" s="41">
        <v>0</v>
      </c>
      <c r="Z1111" s="41"/>
      <c r="AA1111" s="41"/>
      <c r="AB1111" s="41"/>
      <c r="AC1111" s="15"/>
      <c r="AD1111" s="15"/>
      <c r="AE1111" s="15"/>
      <c r="AF1111" s="15"/>
      <c r="AG1111" s="15"/>
      <c r="AH1111" s="15"/>
      <c r="AI1111" s="15"/>
      <c r="AJ1111" s="41"/>
      <c r="AK1111" s="15"/>
      <c r="AL1111" s="41"/>
      <c r="AM1111" s="41"/>
      <c r="AN1111" s="15"/>
      <c r="AO1111" s="15"/>
      <c r="AP1111" s="15"/>
      <c r="AQ1111" s="15"/>
      <c r="AR1111" s="15"/>
      <c r="AS1111" s="15"/>
      <c r="AT1111" s="15"/>
      <c r="AU1111" s="15"/>
      <c r="AV1111" s="15"/>
      <c r="AW1111" s="15"/>
      <c r="AX1111" s="15"/>
      <c r="AY1111" s="15"/>
      <c r="AZ1111" s="10">
        <v>1</v>
      </c>
      <c r="BA1111" t="s">
        <v>22</v>
      </c>
      <c r="BB1111" t="s">
        <v>23</v>
      </c>
      <c r="BD1111" s="39" t="str">
        <f t="shared" si="35"/>
        <v>01/214420902GBlibli Non Jabodetabek</v>
      </c>
    </row>
    <row r="1112" spans="2:58" ht="13.5" customHeight="1" x14ac:dyDescent="0.35">
      <c r="B1112" s="10" t="s">
        <v>17</v>
      </c>
      <c r="C1112" s="10" t="s">
        <v>2305</v>
      </c>
      <c r="D1112" s="10" t="s">
        <v>119</v>
      </c>
      <c r="E1112" s="10" t="s">
        <v>120</v>
      </c>
      <c r="F1112" s="10" t="s">
        <v>940</v>
      </c>
      <c r="G1112" s="137" t="s">
        <v>9514</v>
      </c>
      <c r="H1112" s="10"/>
      <c r="I1112" s="10" t="s">
        <v>941</v>
      </c>
      <c r="J1112" s="10" t="s">
        <v>16009</v>
      </c>
      <c r="K1112" s="10" t="s">
        <v>10934</v>
      </c>
      <c r="L1112" s="98">
        <f>IFERROR(VLOOKUP($F1112&amp;$C1112,Sales!$J:$W,9,0),0)</f>
        <v>0</v>
      </c>
      <c r="M1112" s="98">
        <f>IFERROR(VLOOKUP($F1112&amp;$C1112,Sales!$J:$W,10,0),0)</f>
        <v>0</v>
      </c>
      <c r="N1112" s="98">
        <f>IFERROR(VLOOKUP($F1112&amp;$C1112,Sales!$J:$W,11,0),0)</f>
        <v>0</v>
      </c>
      <c r="O1112" s="98">
        <f>IFERROR(VLOOKUP($F1112&amp;$C1112,Sales!$J:$W,12,0),0)</f>
        <v>0</v>
      </c>
      <c r="P1112" s="98">
        <f>IFERROR(VLOOKUP($F1112&amp;$C1112,Sales!$J:$W,13,0),0)</f>
        <v>0</v>
      </c>
      <c r="Q1112" s="98">
        <f>IFERROR(VLOOKUP($F1112&amp;$C1112,Sales!$A:$H,7,0),0)</f>
        <v>0</v>
      </c>
      <c r="R1112" s="41">
        <f t="shared" si="34"/>
        <v>0</v>
      </c>
      <c r="S1112" s="41">
        <v>0</v>
      </c>
      <c r="T1112" s="41"/>
      <c r="U1112" s="41"/>
      <c r="V1112" s="15">
        <v>0</v>
      </c>
      <c r="W1112" s="15">
        <v>0</v>
      </c>
      <c r="X1112" s="15">
        <v>0</v>
      </c>
      <c r="Y1112" s="41">
        <v>0</v>
      </c>
      <c r="Z1112" s="41"/>
      <c r="AA1112" s="41"/>
      <c r="AB1112" s="41"/>
      <c r="AC1112" s="15"/>
      <c r="AD1112" s="15"/>
      <c r="AE1112" s="15"/>
      <c r="AF1112" s="15"/>
      <c r="AG1112" s="15"/>
      <c r="AH1112" s="15"/>
      <c r="AI1112" s="15"/>
      <c r="AJ1112" s="41"/>
      <c r="AK1112" s="15"/>
      <c r="AL1112" s="41"/>
      <c r="AM1112" s="41"/>
      <c r="AN1112" s="15"/>
      <c r="AO1112" s="15"/>
      <c r="AP1112" s="15"/>
      <c r="AQ1112" s="15"/>
      <c r="AR1112" s="15"/>
      <c r="AS1112" s="15"/>
      <c r="AT1112" s="15"/>
      <c r="AU1112" s="15"/>
      <c r="AV1112" s="15"/>
      <c r="AW1112" s="15"/>
      <c r="AX1112" s="15"/>
      <c r="AY1112" s="15"/>
      <c r="AZ1112" s="10">
        <v>1</v>
      </c>
      <c r="BA1112" t="s">
        <v>22</v>
      </c>
      <c r="BB1112" t="s">
        <v>23</v>
      </c>
      <c r="BD1112" s="39" t="str">
        <f t="shared" si="35"/>
        <v>01/33109101ABlibli Non Jabodetabek</v>
      </c>
    </row>
    <row r="1113" spans="2:58" ht="13.5" customHeight="1" x14ac:dyDescent="0.35">
      <c r="B1113" s="10" t="s">
        <v>17</v>
      </c>
      <c r="C1113" s="10" t="s">
        <v>2305</v>
      </c>
      <c r="D1113" s="10" t="s">
        <v>119</v>
      </c>
      <c r="E1113" s="10" t="s">
        <v>120</v>
      </c>
      <c r="F1113" s="10" t="s">
        <v>137</v>
      </c>
      <c r="G1113" s="137" t="s">
        <v>9515</v>
      </c>
      <c r="H1113" s="10"/>
      <c r="I1113" s="10" t="s">
        <v>138</v>
      </c>
      <c r="J1113" s="10" t="s">
        <v>16010</v>
      </c>
      <c r="K1113" s="10" t="s">
        <v>10935</v>
      </c>
      <c r="L1113" s="98">
        <f>IFERROR(VLOOKUP($F1113&amp;$C1113,Sales!$J:$W,9,0),0)</f>
        <v>0</v>
      </c>
      <c r="M1113" s="98">
        <f>IFERROR(VLOOKUP($F1113&amp;$C1113,Sales!$J:$W,10,0),0)</f>
        <v>0</v>
      </c>
      <c r="N1113" s="98">
        <f>IFERROR(VLOOKUP($F1113&amp;$C1113,Sales!$J:$W,11,0),0)</f>
        <v>0</v>
      </c>
      <c r="O1113" s="98">
        <f>IFERROR(VLOOKUP($F1113&amp;$C1113,Sales!$J:$W,12,0),0)</f>
        <v>0</v>
      </c>
      <c r="P1113" s="98">
        <f>IFERROR(VLOOKUP($F1113&amp;$C1113,Sales!$J:$W,13,0),0)</f>
        <v>0</v>
      </c>
      <c r="Q1113" s="98">
        <f>IFERROR(VLOOKUP($F1113&amp;$C1113,Sales!$A:$H,7,0),0)</f>
        <v>0</v>
      </c>
      <c r="R1113" s="41">
        <f t="shared" si="34"/>
        <v>0</v>
      </c>
      <c r="S1113" s="41">
        <v>0</v>
      </c>
      <c r="T1113" s="41"/>
      <c r="U1113" s="41"/>
      <c r="V1113" s="15">
        <v>0</v>
      </c>
      <c r="W1113" s="15">
        <v>0</v>
      </c>
      <c r="X1113" s="15">
        <v>0</v>
      </c>
      <c r="Y1113" s="41">
        <v>0</v>
      </c>
      <c r="Z1113" s="41"/>
      <c r="AA1113" s="41"/>
      <c r="AB1113" s="41"/>
      <c r="AC1113" s="15"/>
      <c r="AD1113" s="15"/>
      <c r="AE1113" s="15"/>
      <c r="AF1113" s="15"/>
      <c r="AG1113" s="15"/>
      <c r="AH1113" s="15"/>
      <c r="AI1113" s="15"/>
      <c r="AJ1113" s="41"/>
      <c r="AK1113" s="15"/>
      <c r="AL1113" s="41"/>
      <c r="AM1113" s="41"/>
      <c r="AN1113" s="15"/>
      <c r="AO1113" s="15"/>
      <c r="AP1113" s="15"/>
      <c r="AQ1113" s="15"/>
      <c r="AR1113" s="15"/>
      <c r="AS1113" s="15"/>
      <c r="AT1113" s="15"/>
      <c r="AU1113" s="15"/>
      <c r="AV1113" s="15"/>
      <c r="AW1113" s="15"/>
      <c r="AX1113" s="15"/>
      <c r="AY1113" s="15"/>
      <c r="AZ1113" s="10">
        <v>1</v>
      </c>
      <c r="BA1113" t="s">
        <v>22</v>
      </c>
      <c r="BB1113" t="s">
        <v>23</v>
      </c>
      <c r="BD1113" s="39" t="str">
        <f t="shared" si="35"/>
        <v>01/214424901SBlibli Non Jabodetabek</v>
      </c>
    </row>
    <row r="1114" spans="2:58" ht="13.5" customHeight="1" x14ac:dyDescent="0.35">
      <c r="B1114" s="10" t="s">
        <v>17</v>
      </c>
      <c r="C1114" s="10" t="s">
        <v>2305</v>
      </c>
      <c r="D1114" s="10" t="s">
        <v>119</v>
      </c>
      <c r="E1114" s="10" t="s">
        <v>120</v>
      </c>
      <c r="F1114" s="10" t="s">
        <v>137</v>
      </c>
      <c r="G1114" s="137" t="s">
        <v>9516</v>
      </c>
      <c r="H1114" s="10"/>
      <c r="I1114" s="10" t="s">
        <v>138</v>
      </c>
      <c r="J1114" s="10" t="s">
        <v>16011</v>
      </c>
      <c r="K1114" s="10" t="s">
        <v>10936</v>
      </c>
      <c r="L1114" s="98">
        <f>IFERROR(VLOOKUP($F1114&amp;$C1114,Sales!$J:$W,9,0),0)</f>
        <v>0</v>
      </c>
      <c r="M1114" s="98">
        <f>IFERROR(VLOOKUP($F1114&amp;$C1114,Sales!$J:$W,10,0),0)</f>
        <v>0</v>
      </c>
      <c r="N1114" s="98">
        <f>IFERROR(VLOOKUP($F1114&amp;$C1114,Sales!$J:$W,11,0),0)</f>
        <v>0</v>
      </c>
      <c r="O1114" s="98">
        <f>IFERROR(VLOOKUP($F1114&amp;$C1114,Sales!$J:$W,12,0),0)</f>
        <v>0</v>
      </c>
      <c r="P1114" s="98">
        <f>IFERROR(VLOOKUP($F1114&amp;$C1114,Sales!$J:$W,13,0),0)</f>
        <v>0</v>
      </c>
      <c r="Q1114" s="98">
        <f>IFERROR(VLOOKUP($F1114&amp;$C1114,Sales!$A:$H,7,0),0)</f>
        <v>0</v>
      </c>
      <c r="R1114" s="41">
        <f t="shared" si="34"/>
        <v>1</v>
      </c>
      <c r="S1114" s="41">
        <v>1</v>
      </c>
      <c r="T1114" s="15"/>
      <c r="U1114" s="15"/>
      <c r="V1114" s="15">
        <v>1</v>
      </c>
      <c r="W1114" s="15">
        <v>1</v>
      </c>
      <c r="X1114" s="15">
        <v>1</v>
      </c>
      <c r="Y1114" s="41">
        <v>1</v>
      </c>
      <c r="Z1114" s="41"/>
      <c r="AA1114" s="41"/>
      <c r="AB1114" s="41"/>
      <c r="AC1114" s="15"/>
      <c r="AD1114" s="15"/>
      <c r="AE1114" s="15"/>
      <c r="AF1114" s="15"/>
      <c r="AG1114" s="15"/>
      <c r="AH1114" s="15"/>
      <c r="AI1114" s="15"/>
      <c r="AJ1114" s="41"/>
      <c r="AK1114" s="15"/>
      <c r="AL1114" s="15"/>
      <c r="AM1114" s="41"/>
      <c r="AN1114" s="15"/>
      <c r="AO1114" s="15"/>
      <c r="AP1114" s="15"/>
      <c r="AQ1114" s="15"/>
      <c r="AR1114" s="15"/>
      <c r="AS1114" s="15"/>
      <c r="AT1114" s="15"/>
      <c r="AU1114" s="15"/>
      <c r="AV1114" s="15"/>
      <c r="AW1114" s="15"/>
      <c r="AX1114" s="15"/>
      <c r="AY1114" s="15"/>
      <c r="AZ1114" s="10">
        <v>1</v>
      </c>
      <c r="BA1114" t="s">
        <v>22</v>
      </c>
      <c r="BB1114" t="s">
        <v>23</v>
      </c>
      <c r="BD1114" s="39" t="str">
        <f t="shared" si="35"/>
        <v>01/214424901SBlibli Non Jabodetabek</v>
      </c>
    </row>
    <row r="1115" spans="2:58" ht="13.5" customHeight="1" x14ac:dyDescent="0.35">
      <c r="B1115" s="10" t="s">
        <v>17</v>
      </c>
      <c r="C1115" s="10" t="s">
        <v>2305</v>
      </c>
      <c r="D1115" s="10" t="s">
        <v>119</v>
      </c>
      <c r="E1115" s="10" t="s">
        <v>120</v>
      </c>
      <c r="F1115" s="10" t="s">
        <v>125</v>
      </c>
      <c r="G1115" s="137" t="s">
        <v>9517</v>
      </c>
      <c r="H1115" s="10"/>
      <c r="I1115" s="10" t="s">
        <v>126</v>
      </c>
      <c r="J1115" s="10" t="s">
        <v>16012</v>
      </c>
      <c r="K1115" s="10" t="s">
        <v>10937</v>
      </c>
      <c r="L1115" s="98">
        <f>IFERROR(VLOOKUP($F1115&amp;$C1115,Sales!$J:$W,9,0),0)</f>
        <v>0</v>
      </c>
      <c r="M1115" s="98">
        <f>IFERROR(VLOOKUP($F1115&amp;$C1115,Sales!$J:$W,10,0),0)</f>
        <v>0</v>
      </c>
      <c r="N1115" s="98">
        <f>IFERROR(VLOOKUP($F1115&amp;$C1115,Sales!$J:$W,11,0),0)</f>
        <v>0</v>
      </c>
      <c r="O1115" s="98">
        <f>IFERROR(VLOOKUP($F1115&amp;$C1115,Sales!$J:$W,12,0),0)</f>
        <v>0</v>
      </c>
      <c r="P1115" s="98">
        <f>IFERROR(VLOOKUP($F1115&amp;$C1115,Sales!$J:$W,13,0),0)</f>
        <v>0</v>
      </c>
      <c r="Q1115" s="98">
        <f>IFERROR(VLOOKUP($F1115&amp;$C1115,Sales!$A:$H,7,0),0)</f>
        <v>0</v>
      </c>
      <c r="R1115" s="41">
        <f t="shared" si="34"/>
        <v>0</v>
      </c>
      <c r="S1115" s="41">
        <v>0</v>
      </c>
      <c r="T1115" s="41"/>
      <c r="U1115" s="41"/>
      <c r="V1115" s="15">
        <v>0</v>
      </c>
      <c r="W1115" s="15">
        <v>0</v>
      </c>
      <c r="X1115" s="15">
        <v>0</v>
      </c>
      <c r="Y1115" s="41">
        <v>0</v>
      </c>
      <c r="Z1115" s="41"/>
      <c r="AA1115" s="41"/>
      <c r="AB1115" s="41"/>
      <c r="AC1115" s="15"/>
      <c r="AD1115" s="15"/>
      <c r="AE1115" s="15"/>
      <c r="AF1115" s="15"/>
      <c r="AG1115" s="15"/>
      <c r="AH1115" s="15"/>
      <c r="AI1115" s="15"/>
      <c r="AJ1115" s="41"/>
      <c r="AK1115" s="15"/>
      <c r="AL1115" s="41"/>
      <c r="AM1115" s="41"/>
      <c r="AN1115" s="15"/>
      <c r="AO1115" s="15"/>
      <c r="AP1115" s="15"/>
      <c r="AQ1115" s="15"/>
      <c r="AR1115" s="15"/>
      <c r="AS1115" s="15"/>
      <c r="AT1115" s="15"/>
      <c r="AU1115" s="15"/>
      <c r="AV1115" s="15"/>
      <c r="AW1115" s="15"/>
      <c r="AX1115" s="15"/>
      <c r="AY1115" s="15"/>
      <c r="AZ1115" s="10">
        <v>1</v>
      </c>
      <c r="BA1115" t="s">
        <v>22</v>
      </c>
      <c r="BB1115" t="s">
        <v>23</v>
      </c>
      <c r="BD1115" s="39" t="str">
        <f t="shared" si="35"/>
        <v>01/214424901OBlibli Non Jabodetabek</v>
      </c>
    </row>
    <row r="1116" spans="2:58" ht="13.5" customHeight="1" x14ac:dyDescent="0.35">
      <c r="B1116" s="10" t="s">
        <v>17</v>
      </c>
      <c r="C1116" s="10" t="s">
        <v>2305</v>
      </c>
      <c r="D1116" s="10" t="s">
        <v>119</v>
      </c>
      <c r="E1116" s="10" t="s">
        <v>120</v>
      </c>
      <c r="F1116" s="10" t="s">
        <v>153</v>
      </c>
      <c r="G1116" s="137" t="s">
        <v>9518</v>
      </c>
      <c r="H1116" s="10"/>
      <c r="I1116" s="10" t="s">
        <v>154</v>
      </c>
      <c r="J1116" s="10" t="s">
        <v>16013</v>
      </c>
      <c r="K1116" s="10" t="s">
        <v>10938</v>
      </c>
      <c r="L1116" s="98">
        <f>IFERROR(VLOOKUP($F1116&amp;$C1116,Sales!$J:$W,9,0),0)</f>
        <v>0</v>
      </c>
      <c r="M1116" s="98">
        <f>IFERROR(VLOOKUP($F1116&amp;$C1116,Sales!$J:$W,10,0),0)</f>
        <v>0</v>
      </c>
      <c r="N1116" s="98">
        <f>IFERROR(VLOOKUP($F1116&amp;$C1116,Sales!$J:$W,11,0),0)</f>
        <v>0</v>
      </c>
      <c r="O1116" s="98">
        <f>IFERROR(VLOOKUP($F1116&amp;$C1116,Sales!$J:$W,12,0),0)</f>
        <v>0</v>
      </c>
      <c r="P1116" s="98">
        <f>IFERROR(VLOOKUP($F1116&amp;$C1116,Sales!$J:$W,13,0),0)</f>
        <v>0</v>
      </c>
      <c r="Q1116" s="98">
        <f>IFERROR(VLOOKUP($F1116&amp;$C1116,Sales!$A:$H,7,0),0)</f>
        <v>0</v>
      </c>
      <c r="R1116" s="41">
        <f t="shared" si="34"/>
        <v>0</v>
      </c>
      <c r="S1116" s="41">
        <v>0</v>
      </c>
      <c r="T1116" s="41"/>
      <c r="U1116" s="41"/>
      <c r="V1116" s="15">
        <v>0</v>
      </c>
      <c r="W1116" s="15">
        <v>0</v>
      </c>
      <c r="X1116" s="15">
        <v>0</v>
      </c>
      <c r="Y1116" s="41">
        <v>0</v>
      </c>
      <c r="Z1116" s="41"/>
      <c r="AA1116" s="41"/>
      <c r="AB1116" s="41"/>
      <c r="AC1116" s="15"/>
      <c r="AD1116" s="15"/>
      <c r="AE1116" s="15"/>
      <c r="AF1116" s="15"/>
      <c r="AG1116" s="15"/>
      <c r="AH1116" s="15"/>
      <c r="AI1116" s="15"/>
      <c r="AJ1116" s="41"/>
      <c r="AK1116" s="15"/>
      <c r="AL1116" s="41"/>
      <c r="AM1116" s="41"/>
      <c r="AN1116" s="15"/>
      <c r="AO1116" s="15"/>
      <c r="AP1116" s="15"/>
      <c r="AQ1116" s="15"/>
      <c r="AR1116" s="15"/>
      <c r="AS1116" s="15"/>
      <c r="AT1116" s="15"/>
      <c r="AU1116" s="15"/>
      <c r="AV1116" s="15"/>
      <c r="AW1116" s="15"/>
      <c r="AX1116" s="15"/>
      <c r="AY1116" s="15"/>
      <c r="AZ1116" s="10">
        <v>1</v>
      </c>
      <c r="BA1116" t="s">
        <v>22</v>
      </c>
      <c r="BB1116" t="s">
        <v>23</v>
      </c>
      <c r="BD1116" s="39" t="str">
        <f t="shared" si="35"/>
        <v>01/284422402EBlibli Non Jabodetabek</v>
      </c>
    </row>
    <row r="1117" spans="2:58" ht="13.5" customHeight="1" x14ac:dyDescent="0.35">
      <c r="B1117" s="10" t="s">
        <v>17</v>
      </c>
      <c r="C1117" s="10" t="s">
        <v>2305</v>
      </c>
      <c r="D1117" s="10" t="s">
        <v>119</v>
      </c>
      <c r="E1117" s="10" t="s">
        <v>120</v>
      </c>
      <c r="F1117" s="10" t="s">
        <v>146</v>
      </c>
      <c r="G1117" s="137" t="s">
        <v>9519</v>
      </c>
      <c r="H1117" s="10"/>
      <c r="I1117" s="10" t="s">
        <v>147</v>
      </c>
      <c r="J1117" s="10" t="s">
        <v>16014</v>
      </c>
      <c r="K1117" s="10" t="s">
        <v>10939</v>
      </c>
      <c r="L1117" s="98">
        <f>IFERROR(VLOOKUP($F1117&amp;$C1117,Sales!$J:$W,9,0),0)</f>
        <v>0</v>
      </c>
      <c r="M1117" s="98">
        <f>IFERROR(VLOOKUP($F1117&amp;$C1117,Sales!$J:$W,10,0),0)</f>
        <v>0</v>
      </c>
      <c r="N1117" s="98">
        <f>IFERROR(VLOOKUP($F1117&amp;$C1117,Sales!$J:$W,11,0),0)</f>
        <v>0</v>
      </c>
      <c r="O1117" s="98">
        <f>IFERROR(VLOOKUP($F1117&amp;$C1117,Sales!$J:$W,12,0),0)</f>
        <v>0</v>
      </c>
      <c r="P1117" s="98">
        <f>IFERROR(VLOOKUP($F1117&amp;$C1117,Sales!$J:$W,13,0),0)</f>
        <v>0</v>
      </c>
      <c r="Q1117" s="98">
        <f>IFERROR(VLOOKUP($F1117&amp;$C1117,Sales!$A:$H,7,0),0)</f>
        <v>0</v>
      </c>
      <c r="R1117" s="41" t="str">
        <f t="shared" si="34"/>
        <v>ERROR</v>
      </c>
      <c r="S1117" s="15"/>
      <c r="T1117" s="15"/>
      <c r="U1117" s="15"/>
      <c r="V1117" s="15"/>
      <c r="W1117" s="15"/>
      <c r="X1117" s="15"/>
      <c r="Y1117" s="41"/>
      <c r="Z1117" s="41"/>
      <c r="AA1117" s="41"/>
      <c r="AB1117" s="15"/>
      <c r="AC1117" s="15"/>
      <c r="AD1117" s="15"/>
      <c r="AE1117" s="15"/>
      <c r="AF1117" s="15"/>
      <c r="AG1117" s="15"/>
      <c r="AH1117" s="15"/>
      <c r="AI1117" s="15"/>
      <c r="AJ1117" s="41"/>
      <c r="AK1117" s="15"/>
      <c r="AL1117" s="15"/>
      <c r="AM1117" s="15"/>
      <c r="AN1117" s="15"/>
      <c r="AO1117" s="15"/>
      <c r="AP1117" s="15"/>
      <c r="AQ1117" s="15"/>
      <c r="AR1117" s="15"/>
      <c r="AS1117" s="15"/>
      <c r="AT1117" s="15"/>
      <c r="AU1117" s="15"/>
      <c r="AV1117" s="15"/>
      <c r="AW1117" s="15"/>
      <c r="AX1117" s="15"/>
      <c r="AY1117" s="15"/>
      <c r="AZ1117" s="10">
        <v>1</v>
      </c>
      <c r="BA1117" t="s">
        <v>22</v>
      </c>
      <c r="BB1117" t="s">
        <v>88</v>
      </c>
      <c r="BD1117" s="39" t="str">
        <f t="shared" si="35"/>
        <v>01/284422402HBlibli Non Jabodetabek</v>
      </c>
      <c r="BE1117" s="88">
        <v>44914</v>
      </c>
      <c r="BF1117" t="s">
        <v>14073</v>
      </c>
    </row>
    <row r="1118" spans="2:58" ht="13.5" customHeight="1" x14ac:dyDescent="0.35">
      <c r="B1118" s="10" t="s">
        <v>17</v>
      </c>
      <c r="C1118" s="10" t="s">
        <v>2305</v>
      </c>
      <c r="D1118" s="10" t="s">
        <v>119</v>
      </c>
      <c r="E1118" s="10" t="s">
        <v>120</v>
      </c>
      <c r="F1118" s="10" t="s">
        <v>789</v>
      </c>
      <c r="G1118" s="137" t="s">
        <v>9520</v>
      </c>
      <c r="H1118" s="10"/>
      <c r="I1118" s="10" t="s">
        <v>956</v>
      </c>
      <c r="J1118" s="10" t="s">
        <v>16015</v>
      </c>
      <c r="K1118" s="10" t="s">
        <v>10940</v>
      </c>
      <c r="L1118" s="98">
        <f>IFERROR(VLOOKUP($F1118&amp;$C1118,Sales!$J:$W,9,0),0)</f>
        <v>0</v>
      </c>
      <c r="M1118" s="98">
        <f>IFERROR(VLOOKUP($F1118&amp;$C1118,Sales!$J:$W,10,0),0)</f>
        <v>0</v>
      </c>
      <c r="N1118" s="98">
        <f>IFERROR(VLOOKUP($F1118&amp;$C1118,Sales!$J:$W,11,0),0)</f>
        <v>0</v>
      </c>
      <c r="O1118" s="98">
        <f>IFERROR(VLOOKUP($F1118&amp;$C1118,Sales!$J:$W,12,0),0)</f>
        <v>0</v>
      </c>
      <c r="P1118" s="98">
        <f>IFERROR(VLOOKUP($F1118&amp;$C1118,Sales!$J:$W,13,0),0)</f>
        <v>0</v>
      </c>
      <c r="Q1118" s="98">
        <f>IFERROR(VLOOKUP($F1118&amp;$C1118,Sales!$A:$H,7,0),0)</f>
        <v>0</v>
      </c>
      <c r="R1118" s="41">
        <f t="shared" si="34"/>
        <v>0</v>
      </c>
      <c r="S1118" s="41">
        <v>0</v>
      </c>
      <c r="T1118" s="41"/>
      <c r="U1118" s="41"/>
      <c r="V1118" s="15">
        <v>0</v>
      </c>
      <c r="W1118" s="15">
        <v>0</v>
      </c>
      <c r="X1118" s="15">
        <v>0</v>
      </c>
      <c r="Y1118" s="41">
        <v>0</v>
      </c>
      <c r="Z1118" s="41"/>
      <c r="AA1118" s="41"/>
      <c r="AB1118" s="41"/>
      <c r="AC1118" s="15"/>
      <c r="AD1118" s="15"/>
      <c r="AE1118" s="15"/>
      <c r="AF1118" s="15"/>
      <c r="AG1118" s="15"/>
      <c r="AH1118" s="15"/>
      <c r="AI1118" s="15"/>
      <c r="AJ1118" s="41"/>
      <c r="AK1118" s="15"/>
      <c r="AL1118" s="41"/>
      <c r="AM1118" s="41"/>
      <c r="AN1118" s="15"/>
      <c r="AO1118" s="15"/>
      <c r="AP1118" s="15"/>
      <c r="AQ1118" s="15"/>
      <c r="AR1118" s="15"/>
      <c r="AS1118" s="15"/>
      <c r="AT1118" s="15"/>
      <c r="AU1118" s="15"/>
      <c r="AV1118" s="15"/>
      <c r="AW1118" s="15"/>
      <c r="AX1118" s="15"/>
      <c r="AY1118" s="15"/>
      <c r="AZ1118" s="10">
        <v>1</v>
      </c>
      <c r="BA1118" t="s">
        <v>22</v>
      </c>
      <c r="BB1118" t="s">
        <v>23</v>
      </c>
      <c r="BD1118" s="39" t="str">
        <f t="shared" si="35"/>
        <v>01/214424901HBlibli Non Jabodetabek</v>
      </c>
    </row>
    <row r="1119" spans="2:58" ht="13.5" customHeight="1" x14ac:dyDescent="0.35">
      <c r="B1119" s="10" t="s">
        <v>17</v>
      </c>
      <c r="C1119" s="10" t="s">
        <v>2305</v>
      </c>
      <c r="D1119" s="10" t="s">
        <v>119</v>
      </c>
      <c r="E1119" s="10" t="s">
        <v>120</v>
      </c>
      <c r="F1119" s="10" t="s">
        <v>141</v>
      </c>
      <c r="G1119" s="137" t="s">
        <v>9521</v>
      </c>
      <c r="H1119" s="10"/>
      <c r="I1119" s="10" t="s">
        <v>142</v>
      </c>
      <c r="J1119" s="10" t="s">
        <v>16016</v>
      </c>
      <c r="K1119" s="10" t="s">
        <v>10941</v>
      </c>
      <c r="L1119" s="98">
        <f>IFERROR(VLOOKUP($F1119&amp;$C1119,Sales!$J:$W,9,0),0)</f>
        <v>0</v>
      </c>
      <c r="M1119" s="98">
        <f>IFERROR(VLOOKUP($F1119&amp;$C1119,Sales!$J:$W,10,0),0)</f>
        <v>0</v>
      </c>
      <c r="N1119" s="98">
        <f>IFERROR(VLOOKUP($F1119&amp;$C1119,Sales!$J:$W,11,0),0)</f>
        <v>0</v>
      </c>
      <c r="O1119" s="98">
        <f>IFERROR(VLOOKUP($F1119&amp;$C1119,Sales!$J:$W,12,0),0)</f>
        <v>0</v>
      </c>
      <c r="P1119" s="98">
        <f>IFERROR(VLOOKUP($F1119&amp;$C1119,Sales!$J:$W,13,0),0)</f>
        <v>0</v>
      </c>
      <c r="Q1119" s="98">
        <f>IFERROR(VLOOKUP($F1119&amp;$C1119,Sales!$A:$H,7,0),0)</f>
        <v>0</v>
      </c>
      <c r="R1119" s="41">
        <f t="shared" si="34"/>
        <v>1</v>
      </c>
      <c r="S1119" s="41">
        <v>1</v>
      </c>
      <c r="T1119" s="15"/>
      <c r="U1119" s="15"/>
      <c r="V1119" s="15">
        <v>1</v>
      </c>
      <c r="W1119" s="15">
        <v>1</v>
      </c>
      <c r="X1119" s="15">
        <v>1</v>
      </c>
      <c r="Y1119" s="41">
        <v>1</v>
      </c>
      <c r="Z1119" s="41"/>
      <c r="AA1119" s="41"/>
      <c r="AB1119" s="41"/>
      <c r="AC1119" s="15"/>
      <c r="AD1119" s="15"/>
      <c r="AE1119" s="15"/>
      <c r="AF1119" s="15"/>
      <c r="AG1119" s="15"/>
      <c r="AH1119" s="15"/>
      <c r="AI1119" s="15"/>
      <c r="AJ1119" s="41"/>
      <c r="AK1119" s="15"/>
      <c r="AL1119" s="15"/>
      <c r="AM1119" s="41"/>
      <c r="AN1119" s="15"/>
      <c r="AO1119" s="15"/>
      <c r="AP1119" s="15"/>
      <c r="AQ1119" s="15"/>
      <c r="AR1119" s="15"/>
      <c r="AS1119" s="15"/>
      <c r="AT1119" s="15"/>
      <c r="AU1119" s="15"/>
      <c r="AV1119" s="15"/>
      <c r="AW1119" s="15"/>
      <c r="AX1119" s="15"/>
      <c r="AY1119" s="15"/>
      <c r="AZ1119" s="10">
        <v>1</v>
      </c>
      <c r="BA1119" t="s">
        <v>22</v>
      </c>
      <c r="BB1119" t="s">
        <v>23</v>
      </c>
      <c r="BD1119" s="39" t="str">
        <f t="shared" si="35"/>
        <v>01/214424901IBlibli Non Jabodetabek</v>
      </c>
    </row>
    <row r="1120" spans="2:58" ht="13.5" customHeight="1" x14ac:dyDescent="0.35">
      <c r="B1120" s="10" t="s">
        <v>17</v>
      </c>
      <c r="C1120" s="10" t="s">
        <v>2305</v>
      </c>
      <c r="D1120" s="10" t="s">
        <v>119</v>
      </c>
      <c r="E1120" s="10" t="s">
        <v>120</v>
      </c>
      <c r="F1120" s="10" t="s">
        <v>943</v>
      </c>
      <c r="G1120" s="137" t="s">
        <v>9522</v>
      </c>
      <c r="H1120" s="10"/>
      <c r="I1120" s="10" t="s">
        <v>944</v>
      </c>
      <c r="J1120" s="10" t="s">
        <v>16017</v>
      </c>
      <c r="K1120" s="10" t="s">
        <v>10942</v>
      </c>
      <c r="L1120" s="98">
        <f>IFERROR(VLOOKUP($F1120&amp;$C1120,Sales!$J:$W,9,0),0)</f>
        <v>0</v>
      </c>
      <c r="M1120" s="98">
        <f>IFERROR(VLOOKUP($F1120&amp;$C1120,Sales!$J:$W,10,0),0)</f>
        <v>0</v>
      </c>
      <c r="N1120" s="98">
        <f>IFERROR(VLOOKUP($F1120&amp;$C1120,Sales!$J:$W,11,0),0)</f>
        <v>0</v>
      </c>
      <c r="O1120" s="98">
        <f>IFERROR(VLOOKUP($F1120&amp;$C1120,Sales!$J:$W,12,0),0)</f>
        <v>0</v>
      </c>
      <c r="P1120" s="98">
        <f>IFERROR(VLOOKUP($F1120&amp;$C1120,Sales!$J:$W,13,0),0)</f>
        <v>0</v>
      </c>
      <c r="Q1120" s="98">
        <f>IFERROR(VLOOKUP($F1120&amp;$C1120,Sales!$A:$H,7,0),0)</f>
        <v>0</v>
      </c>
      <c r="R1120" s="41">
        <f t="shared" si="34"/>
        <v>0</v>
      </c>
      <c r="S1120" s="41">
        <v>0</v>
      </c>
      <c r="T1120" s="41"/>
      <c r="U1120" s="41"/>
      <c r="V1120" s="15">
        <v>0</v>
      </c>
      <c r="W1120" s="15">
        <v>0</v>
      </c>
      <c r="X1120" s="15">
        <v>0</v>
      </c>
      <c r="Y1120" s="41">
        <v>0</v>
      </c>
      <c r="Z1120" s="41"/>
      <c r="AA1120" s="41"/>
      <c r="AB1120" s="41"/>
      <c r="AC1120" s="15"/>
      <c r="AD1120" s="15"/>
      <c r="AE1120" s="15"/>
      <c r="AF1120" s="15"/>
      <c r="AG1120" s="15"/>
      <c r="AH1120" s="15"/>
      <c r="AI1120" s="15"/>
      <c r="AJ1120" s="41"/>
      <c r="AK1120" s="15"/>
      <c r="AL1120" s="41"/>
      <c r="AM1120" s="41"/>
      <c r="AN1120" s="15"/>
      <c r="AO1120" s="15"/>
      <c r="AP1120" s="15"/>
      <c r="AQ1120" s="15"/>
      <c r="AR1120" s="15"/>
      <c r="AS1120" s="15"/>
      <c r="AT1120" s="15"/>
      <c r="AU1120" s="15"/>
      <c r="AV1120" s="15"/>
      <c r="AW1120" s="15"/>
      <c r="AX1120" s="15"/>
      <c r="AY1120" s="15"/>
      <c r="AZ1120" s="10">
        <v>1</v>
      </c>
      <c r="BA1120" t="s">
        <v>22</v>
      </c>
      <c r="BB1120" t="s">
        <v>23</v>
      </c>
      <c r="BD1120" s="39" t="str">
        <f t="shared" si="35"/>
        <v>01/331010901ABlibli Non Jabodetabek</v>
      </c>
    </row>
    <row r="1121" spans="2:58" ht="13.5" customHeight="1" x14ac:dyDescent="0.35">
      <c r="B1121" s="10" t="s">
        <v>17</v>
      </c>
      <c r="C1121" s="10" t="s">
        <v>2305</v>
      </c>
      <c r="D1121" s="10" t="s">
        <v>119</v>
      </c>
      <c r="E1121" s="10" t="s">
        <v>120</v>
      </c>
      <c r="F1121" s="10" t="s">
        <v>135</v>
      </c>
      <c r="G1121" s="137" t="s">
        <v>4336</v>
      </c>
      <c r="H1121" s="10"/>
      <c r="I1121" s="10" t="s">
        <v>136</v>
      </c>
      <c r="J1121" s="10" t="s">
        <v>16018</v>
      </c>
      <c r="K1121" s="10" t="s">
        <v>10943</v>
      </c>
      <c r="L1121" s="98">
        <f>IFERROR(VLOOKUP($F1121&amp;$C1121,Sales!$J:$W,9,0),0)</f>
        <v>0</v>
      </c>
      <c r="M1121" s="98">
        <f>IFERROR(VLOOKUP($F1121&amp;$C1121,Sales!$J:$W,10,0),0)</f>
        <v>0</v>
      </c>
      <c r="N1121" s="98">
        <f>IFERROR(VLOOKUP($F1121&amp;$C1121,Sales!$J:$W,11,0),0)</f>
        <v>0</v>
      </c>
      <c r="O1121" s="98">
        <f>IFERROR(VLOOKUP($F1121&amp;$C1121,Sales!$J:$W,12,0),0)</f>
        <v>0</v>
      </c>
      <c r="P1121" s="98">
        <f>IFERROR(VLOOKUP($F1121&amp;$C1121,Sales!$J:$W,13,0),0)</f>
        <v>0</v>
      </c>
      <c r="Q1121" s="98">
        <f>IFERROR(VLOOKUP($F1121&amp;$C1121,Sales!$A:$H,7,0),0)</f>
        <v>0</v>
      </c>
      <c r="R1121" s="41">
        <f t="shared" si="34"/>
        <v>1</v>
      </c>
      <c r="S1121" s="41">
        <v>1</v>
      </c>
      <c r="T1121" s="15"/>
      <c r="U1121" s="15"/>
      <c r="V1121" s="15">
        <v>1</v>
      </c>
      <c r="W1121" s="15">
        <v>1</v>
      </c>
      <c r="X1121" s="15">
        <v>1</v>
      </c>
      <c r="Y1121" s="41">
        <v>1</v>
      </c>
      <c r="Z1121" s="41"/>
      <c r="AA1121" s="41"/>
      <c r="AB1121" s="41"/>
      <c r="AC1121" s="15"/>
      <c r="AD1121" s="15"/>
      <c r="AE1121" s="15"/>
      <c r="AF1121" s="15"/>
      <c r="AG1121" s="15"/>
      <c r="AH1121" s="15"/>
      <c r="AI1121" s="15"/>
      <c r="AJ1121" s="41"/>
      <c r="AK1121" s="15"/>
      <c r="AL1121" s="15"/>
      <c r="AM1121" s="41"/>
      <c r="AN1121" s="15"/>
      <c r="AO1121" s="15"/>
      <c r="AP1121" s="15"/>
      <c r="AQ1121" s="15"/>
      <c r="AR1121" s="15"/>
      <c r="AS1121" s="15"/>
      <c r="AT1121" s="15"/>
      <c r="AU1121" s="15"/>
      <c r="AV1121" s="15"/>
      <c r="AW1121" s="15"/>
      <c r="AX1121" s="15"/>
      <c r="AY1121" s="15"/>
      <c r="AZ1121" s="10">
        <v>1</v>
      </c>
      <c r="BA1121" t="s">
        <v>22</v>
      </c>
      <c r="BB1121" t="s">
        <v>23</v>
      </c>
      <c r="BD1121" s="39" t="str">
        <f t="shared" si="35"/>
        <v>01/214422403KBlibli Non Jabodetabek</v>
      </c>
    </row>
    <row r="1122" spans="2:58" ht="13.5" customHeight="1" x14ac:dyDescent="0.35">
      <c r="B1122" s="10" t="s">
        <v>17</v>
      </c>
      <c r="C1122" s="10" t="s">
        <v>2305</v>
      </c>
      <c r="D1122" s="10" t="s">
        <v>119</v>
      </c>
      <c r="E1122" s="10" t="s">
        <v>120</v>
      </c>
      <c r="F1122" s="10" t="s">
        <v>133</v>
      </c>
      <c r="G1122" s="137" t="s">
        <v>3240</v>
      </c>
      <c r="H1122" s="10"/>
      <c r="I1122" s="10" t="s">
        <v>134</v>
      </c>
      <c r="J1122" s="10" t="s">
        <v>15656</v>
      </c>
      <c r="K1122" s="10" t="s">
        <v>10944</v>
      </c>
      <c r="L1122" s="98">
        <f>IFERROR(VLOOKUP($F1122&amp;$C1122,Sales!$J:$W,9,0),0)</f>
        <v>0</v>
      </c>
      <c r="M1122" s="98">
        <f>IFERROR(VLOOKUP($F1122&amp;$C1122,Sales!$J:$W,10,0),0)</f>
        <v>0</v>
      </c>
      <c r="N1122" s="98">
        <f>IFERROR(VLOOKUP($F1122&amp;$C1122,Sales!$J:$W,11,0),0)</f>
        <v>0</v>
      </c>
      <c r="O1122" s="98">
        <f>IFERROR(VLOOKUP($F1122&amp;$C1122,Sales!$J:$W,12,0),0)</f>
        <v>0</v>
      </c>
      <c r="P1122" s="98">
        <f>IFERROR(VLOOKUP($F1122&amp;$C1122,Sales!$J:$W,13,0),0)</f>
        <v>0</v>
      </c>
      <c r="Q1122" s="98">
        <f>IFERROR(VLOOKUP($F1122&amp;$C1122,Sales!$A:$H,7,0),0)</f>
        <v>0</v>
      </c>
      <c r="R1122" s="41">
        <f t="shared" si="34"/>
        <v>0.2</v>
      </c>
      <c r="S1122" s="41">
        <v>1</v>
      </c>
      <c r="T1122" s="15"/>
      <c r="U1122" s="15"/>
      <c r="V1122" s="15">
        <v>0</v>
      </c>
      <c r="W1122" s="15">
        <v>0</v>
      </c>
      <c r="X1122" s="15">
        <v>0</v>
      </c>
      <c r="Y1122" s="41">
        <v>0</v>
      </c>
      <c r="Z1122" s="41"/>
      <c r="AA1122" s="41"/>
      <c r="AB1122" s="41"/>
      <c r="AC1122" s="15"/>
      <c r="AD1122" s="15"/>
      <c r="AE1122" s="15"/>
      <c r="AF1122" s="15"/>
      <c r="AG1122" s="15"/>
      <c r="AH1122" s="15"/>
      <c r="AI1122" s="15"/>
      <c r="AJ1122" s="41"/>
      <c r="AK1122" s="15"/>
      <c r="AL1122" s="15"/>
      <c r="AM1122" s="41"/>
      <c r="AN1122" s="15"/>
      <c r="AO1122" s="15"/>
      <c r="AP1122" s="15"/>
      <c r="AQ1122" s="15"/>
      <c r="AR1122" s="15"/>
      <c r="AS1122" s="15"/>
      <c r="AT1122" s="15"/>
      <c r="AU1122" s="15"/>
      <c r="AV1122" s="15"/>
      <c r="AW1122" s="15"/>
      <c r="AX1122" s="15"/>
      <c r="AY1122" s="15"/>
      <c r="AZ1122" s="10">
        <v>1</v>
      </c>
      <c r="BA1122" t="s">
        <v>22</v>
      </c>
      <c r="BB1122" t="s">
        <v>23</v>
      </c>
      <c r="BD1122" s="39" t="str">
        <f t="shared" si="35"/>
        <v>01/33109701ABlibli Non Jabodetabek</v>
      </c>
    </row>
    <row r="1123" spans="2:58" ht="13.5" customHeight="1" x14ac:dyDescent="0.35">
      <c r="B1123" s="10" t="s">
        <v>17</v>
      </c>
      <c r="C1123" s="10" t="s">
        <v>2305</v>
      </c>
      <c r="D1123" s="10" t="s">
        <v>119</v>
      </c>
      <c r="E1123" s="10" t="s">
        <v>120</v>
      </c>
      <c r="F1123" s="10" t="s">
        <v>155</v>
      </c>
      <c r="G1123" s="137" t="s">
        <v>9523</v>
      </c>
      <c r="H1123" s="10"/>
      <c r="I1123" s="10" t="s">
        <v>156</v>
      </c>
      <c r="J1123" s="10" t="s">
        <v>16019</v>
      </c>
      <c r="K1123" s="124" t="s">
        <v>10945</v>
      </c>
      <c r="L1123" s="98">
        <f>IFERROR(VLOOKUP($F1123&amp;$C1123,Sales!$J:$W,9,0),0)</f>
        <v>0</v>
      </c>
      <c r="M1123" s="98">
        <f>IFERROR(VLOOKUP($F1123&amp;$C1123,Sales!$J:$W,10,0),0)</f>
        <v>0</v>
      </c>
      <c r="N1123" s="98">
        <f>IFERROR(VLOOKUP($F1123&amp;$C1123,Sales!$J:$W,11,0),0)</f>
        <v>0</v>
      </c>
      <c r="O1123" s="98">
        <f>IFERROR(VLOOKUP($F1123&amp;$C1123,Sales!$J:$W,12,0),0)</f>
        <v>0</v>
      </c>
      <c r="P1123" s="98">
        <f>IFERROR(VLOOKUP($F1123&amp;$C1123,Sales!$J:$W,13,0),0)</f>
        <v>0</v>
      </c>
      <c r="Q1123" s="98">
        <f>IFERROR(VLOOKUP($F1123&amp;$C1123,Sales!$A:$H,7,0),0)</f>
        <v>0</v>
      </c>
      <c r="R1123" s="41">
        <f t="shared" si="34"/>
        <v>1</v>
      </c>
      <c r="S1123" s="41">
        <v>1</v>
      </c>
      <c r="T1123" s="15"/>
      <c r="U1123" s="15"/>
      <c r="V1123" s="15">
        <v>1</v>
      </c>
      <c r="W1123" s="15">
        <v>1</v>
      </c>
      <c r="X1123" s="15">
        <v>1</v>
      </c>
      <c r="Y1123" s="41">
        <v>1</v>
      </c>
      <c r="Z1123" s="41"/>
      <c r="AA1123" s="41"/>
      <c r="AB1123" s="41"/>
      <c r="AC1123" s="15"/>
      <c r="AD1123" s="15"/>
      <c r="AE1123" s="15"/>
      <c r="AF1123" s="15"/>
      <c r="AG1123" s="15"/>
      <c r="AH1123" s="15"/>
      <c r="AI1123" s="15"/>
      <c r="AJ1123" s="41"/>
      <c r="AK1123" s="15"/>
      <c r="AL1123" s="15"/>
      <c r="AM1123" s="41"/>
      <c r="AN1123" s="15"/>
      <c r="AO1123" s="15"/>
      <c r="AP1123" s="15"/>
      <c r="AQ1123" s="15"/>
      <c r="AR1123" s="15"/>
      <c r="AS1123" s="15"/>
      <c r="AT1123" s="15"/>
      <c r="AU1123" s="15"/>
      <c r="AV1123" s="15"/>
      <c r="AW1123" s="15"/>
      <c r="AX1123" s="15"/>
      <c r="AY1123" s="15"/>
      <c r="AZ1123" s="10">
        <v>1</v>
      </c>
      <c r="BA1123" t="s">
        <v>22</v>
      </c>
      <c r="BB1123" t="s">
        <v>23</v>
      </c>
      <c r="BD1123" s="39" t="str">
        <f t="shared" si="35"/>
        <v>01/331010801ABlibli Non Jabodetabek</v>
      </c>
    </row>
    <row r="1124" spans="2:58" ht="13.5" customHeight="1" x14ac:dyDescent="0.35">
      <c r="B1124" s="10" t="s">
        <v>17</v>
      </c>
      <c r="C1124" s="10" t="s">
        <v>2305</v>
      </c>
      <c r="D1124" s="10" t="s">
        <v>119</v>
      </c>
      <c r="E1124" s="10" t="s">
        <v>120</v>
      </c>
      <c r="F1124" s="10" t="s">
        <v>151</v>
      </c>
      <c r="G1124" s="137" t="s">
        <v>9524</v>
      </c>
      <c r="H1124" s="10"/>
      <c r="I1124" s="10" t="s">
        <v>152</v>
      </c>
      <c r="J1124" s="10" t="s">
        <v>16020</v>
      </c>
      <c r="K1124" s="10" t="s">
        <v>10946</v>
      </c>
      <c r="L1124" s="98">
        <f>IFERROR(VLOOKUP($F1124&amp;$C1124,Sales!$J:$W,9,0),0)</f>
        <v>0</v>
      </c>
      <c r="M1124" s="98">
        <f>IFERROR(VLOOKUP($F1124&amp;$C1124,Sales!$J:$W,10,0),0)</f>
        <v>0</v>
      </c>
      <c r="N1124" s="98">
        <f>IFERROR(VLOOKUP($F1124&amp;$C1124,Sales!$J:$W,11,0),0)</f>
        <v>0</v>
      </c>
      <c r="O1124" s="98">
        <f>IFERROR(VLOOKUP($F1124&amp;$C1124,Sales!$J:$W,12,0),0)</f>
        <v>0</v>
      </c>
      <c r="P1124" s="98">
        <f>IFERROR(VLOOKUP($F1124&amp;$C1124,Sales!$J:$W,13,0),0)</f>
        <v>0</v>
      </c>
      <c r="Q1124" s="98">
        <f>IFERROR(VLOOKUP($F1124&amp;$C1124,Sales!$A:$H,7,0),0)</f>
        <v>0</v>
      </c>
      <c r="R1124" s="41" t="str">
        <f t="shared" si="34"/>
        <v>ERROR</v>
      </c>
      <c r="S1124" s="15"/>
      <c r="T1124" s="15"/>
      <c r="U1124" s="15"/>
      <c r="V1124" s="15"/>
      <c r="W1124" s="15"/>
      <c r="X1124" s="15"/>
      <c r="Y1124" s="41"/>
      <c r="Z1124" s="41"/>
      <c r="AA1124" s="41"/>
      <c r="AB1124" s="15"/>
      <c r="AC1124" s="15"/>
      <c r="AD1124" s="15"/>
      <c r="AE1124" s="15"/>
      <c r="AF1124" s="15"/>
      <c r="AG1124" s="15"/>
      <c r="AH1124" s="15"/>
      <c r="AI1124" s="15"/>
      <c r="AJ1124" s="41"/>
      <c r="AK1124" s="15"/>
      <c r="AL1124" s="15"/>
      <c r="AM1124" s="15"/>
      <c r="AN1124" s="15"/>
      <c r="AO1124" s="15"/>
      <c r="AP1124" s="15"/>
      <c r="AQ1124" s="15"/>
      <c r="AR1124" s="15"/>
      <c r="AS1124" s="15"/>
      <c r="AT1124" s="15"/>
      <c r="AU1124" s="15"/>
      <c r="AV1124" s="15"/>
      <c r="AW1124" s="15"/>
      <c r="AX1124" s="15"/>
      <c r="AY1124" s="15"/>
      <c r="AZ1124" s="10">
        <v>1</v>
      </c>
      <c r="BA1124" t="s">
        <v>22</v>
      </c>
      <c r="BB1124" t="s">
        <v>88</v>
      </c>
      <c r="BD1124" s="39" t="str">
        <f t="shared" si="35"/>
        <v>01/214424901LBlibli Non Jabodetabek</v>
      </c>
      <c r="BE1124" s="1">
        <v>44967</v>
      </c>
      <c r="BF1124" t="s">
        <v>14073</v>
      </c>
    </row>
    <row r="1125" spans="2:58" ht="13.5" customHeight="1" x14ac:dyDescent="0.35">
      <c r="B1125" s="10" t="s">
        <v>17</v>
      </c>
      <c r="C1125" s="10" t="s">
        <v>2305</v>
      </c>
      <c r="D1125" s="10" t="s">
        <v>119</v>
      </c>
      <c r="E1125" s="10" t="s">
        <v>120</v>
      </c>
      <c r="F1125" s="10" t="s">
        <v>168</v>
      </c>
      <c r="G1125" s="137" t="s">
        <v>9525</v>
      </c>
      <c r="H1125" s="10"/>
      <c r="I1125" s="10" t="s">
        <v>169</v>
      </c>
      <c r="J1125" s="10" t="s">
        <v>16021</v>
      </c>
      <c r="K1125" s="10" t="s">
        <v>10947</v>
      </c>
      <c r="L1125" s="98">
        <f>IFERROR(VLOOKUP($F1125&amp;$C1125,Sales!$J:$W,9,0),0)</f>
        <v>0</v>
      </c>
      <c r="M1125" s="98">
        <f>IFERROR(VLOOKUP($F1125&amp;$C1125,Sales!$J:$W,10,0),0)</f>
        <v>0</v>
      </c>
      <c r="N1125" s="98">
        <f>IFERROR(VLOOKUP($F1125&amp;$C1125,Sales!$J:$W,11,0),0)</f>
        <v>0</v>
      </c>
      <c r="O1125" s="98">
        <f>IFERROR(VLOOKUP($F1125&amp;$C1125,Sales!$J:$W,12,0),0)</f>
        <v>0</v>
      </c>
      <c r="P1125" s="98">
        <f>IFERROR(VLOOKUP($F1125&amp;$C1125,Sales!$J:$W,13,0),0)</f>
        <v>0</v>
      </c>
      <c r="Q1125" s="98">
        <f>IFERROR(VLOOKUP($F1125&amp;$C1125,Sales!$A:$H,7,0),0)</f>
        <v>0</v>
      </c>
      <c r="R1125" s="41">
        <f t="shared" si="34"/>
        <v>1</v>
      </c>
      <c r="S1125" s="41">
        <v>1</v>
      </c>
      <c r="T1125" s="15"/>
      <c r="U1125" s="15"/>
      <c r="V1125" s="15">
        <v>1</v>
      </c>
      <c r="W1125" s="15">
        <v>1</v>
      </c>
      <c r="X1125" s="15">
        <v>1</v>
      </c>
      <c r="Y1125" s="41">
        <v>1</v>
      </c>
      <c r="Z1125" s="41"/>
      <c r="AA1125" s="41"/>
      <c r="AB1125" s="41"/>
      <c r="AC1125" s="15"/>
      <c r="AD1125" s="15"/>
      <c r="AE1125" s="15"/>
      <c r="AF1125" s="15"/>
      <c r="AG1125" s="15"/>
      <c r="AH1125" s="15"/>
      <c r="AI1125" s="15"/>
      <c r="AJ1125" s="41"/>
      <c r="AK1125" s="15"/>
      <c r="AL1125" s="15"/>
      <c r="AM1125" s="41"/>
      <c r="AN1125" s="15"/>
      <c r="AO1125" s="15"/>
      <c r="AP1125" s="15"/>
      <c r="AQ1125" s="15"/>
      <c r="AR1125" s="15"/>
      <c r="AS1125" s="15"/>
      <c r="AT1125" s="15"/>
      <c r="AU1125" s="15"/>
      <c r="AV1125" s="15"/>
      <c r="AW1125" s="15"/>
      <c r="AX1125" s="15"/>
      <c r="AY1125" s="15"/>
      <c r="AZ1125" s="10">
        <v>1</v>
      </c>
      <c r="BA1125" t="s">
        <v>22</v>
      </c>
      <c r="BB1125" t="s">
        <v>23</v>
      </c>
      <c r="BD1125" s="39" t="str">
        <f t="shared" si="35"/>
        <v>01/214424901TBlibli Non Jabodetabek</v>
      </c>
    </row>
    <row r="1126" spans="2:58" ht="13.5" customHeight="1" x14ac:dyDescent="0.35">
      <c r="B1126" s="10" t="s">
        <v>17</v>
      </c>
      <c r="C1126" s="10" t="s">
        <v>2305</v>
      </c>
      <c r="D1126" s="10" t="s">
        <v>119</v>
      </c>
      <c r="E1126" s="10" t="s">
        <v>120</v>
      </c>
      <c r="F1126" s="10" t="s">
        <v>170</v>
      </c>
      <c r="G1126" s="137" t="s">
        <v>9526</v>
      </c>
      <c r="H1126" s="10"/>
      <c r="I1126" s="10" t="s">
        <v>171</v>
      </c>
      <c r="J1126" s="10" t="s">
        <v>16022</v>
      </c>
      <c r="K1126" s="10" t="s">
        <v>10948</v>
      </c>
      <c r="L1126" s="98">
        <f>IFERROR(VLOOKUP($F1126&amp;$C1126,Sales!$J:$W,9,0),0)</f>
        <v>0</v>
      </c>
      <c r="M1126" s="98">
        <f>IFERROR(VLOOKUP($F1126&amp;$C1126,Sales!$J:$W,10,0),0)</f>
        <v>0</v>
      </c>
      <c r="N1126" s="98">
        <f>IFERROR(VLOOKUP($F1126&amp;$C1126,Sales!$J:$W,11,0),0)</f>
        <v>0</v>
      </c>
      <c r="O1126" s="98">
        <f>IFERROR(VLOOKUP($F1126&amp;$C1126,Sales!$J:$W,12,0),0)</f>
        <v>0</v>
      </c>
      <c r="P1126" s="98">
        <f>IFERROR(VLOOKUP($F1126&amp;$C1126,Sales!$J:$W,13,0),0)</f>
        <v>0</v>
      </c>
      <c r="Q1126" s="98">
        <f>IFERROR(VLOOKUP($F1126&amp;$C1126,Sales!$A:$H,7,0),0)</f>
        <v>0</v>
      </c>
      <c r="R1126" s="41">
        <f t="shared" si="34"/>
        <v>0</v>
      </c>
      <c r="S1126" s="41">
        <v>0</v>
      </c>
      <c r="T1126" s="41"/>
      <c r="U1126" s="41"/>
      <c r="V1126" s="15">
        <v>0</v>
      </c>
      <c r="W1126" s="15">
        <v>0</v>
      </c>
      <c r="X1126" s="15">
        <v>0</v>
      </c>
      <c r="Y1126" s="41">
        <v>0</v>
      </c>
      <c r="Z1126" s="41"/>
      <c r="AA1126" s="41"/>
      <c r="AB1126" s="41"/>
      <c r="AC1126" s="15"/>
      <c r="AD1126" s="15"/>
      <c r="AE1126" s="15"/>
      <c r="AF1126" s="15"/>
      <c r="AG1126" s="15"/>
      <c r="AH1126" s="15"/>
      <c r="AI1126" s="15"/>
      <c r="AJ1126" s="41"/>
      <c r="AK1126" s="15"/>
      <c r="AL1126" s="41"/>
      <c r="AM1126" s="41"/>
      <c r="AN1126" s="15"/>
      <c r="AO1126" s="15"/>
      <c r="AP1126" s="15"/>
      <c r="AQ1126" s="15"/>
      <c r="AR1126" s="15"/>
      <c r="AS1126" s="15"/>
      <c r="AT1126" s="15"/>
      <c r="AU1126" s="15"/>
      <c r="AV1126" s="15"/>
      <c r="AW1126" s="15"/>
      <c r="AX1126" s="15"/>
      <c r="AY1126" s="15"/>
      <c r="AZ1126" s="10">
        <v>1</v>
      </c>
      <c r="BA1126" t="s">
        <v>22</v>
      </c>
      <c r="BB1126" t="s">
        <v>23</v>
      </c>
      <c r="BD1126" s="39" t="str">
        <f t="shared" si="35"/>
        <v>01/331010902ABlibli Non Jabodetabek</v>
      </c>
    </row>
    <row r="1127" spans="2:58" ht="13.5" customHeight="1" x14ac:dyDescent="0.35">
      <c r="B1127" s="10" t="s">
        <v>17</v>
      </c>
      <c r="C1127" s="10" t="s">
        <v>2305</v>
      </c>
      <c r="D1127" s="10" t="s">
        <v>193</v>
      </c>
      <c r="E1127" s="10" t="s">
        <v>194</v>
      </c>
      <c r="F1127" s="10" t="s">
        <v>245</v>
      </c>
      <c r="G1127" s="137" t="s">
        <v>9527</v>
      </c>
      <c r="H1127" s="10"/>
      <c r="I1127" s="10" t="s">
        <v>246</v>
      </c>
      <c r="J1127" s="10" t="s">
        <v>16023</v>
      </c>
      <c r="K1127" s="10" t="s">
        <v>10949</v>
      </c>
      <c r="L1127" s="98">
        <f>IFERROR(VLOOKUP($F1127&amp;$C1127,Sales!$J:$W,9,0),0)</f>
        <v>0</v>
      </c>
      <c r="M1127" s="98">
        <f>IFERROR(VLOOKUP($F1127&amp;$C1127,Sales!$J:$W,10,0),0)</f>
        <v>0</v>
      </c>
      <c r="N1127" s="98">
        <f>IFERROR(VLOOKUP($F1127&amp;$C1127,Sales!$J:$W,11,0),0)</f>
        <v>0</v>
      </c>
      <c r="O1127" s="98">
        <f>IFERROR(VLOOKUP($F1127&amp;$C1127,Sales!$J:$W,12,0),0)</f>
        <v>0</v>
      </c>
      <c r="P1127" s="98">
        <f>IFERROR(VLOOKUP($F1127&amp;$C1127,Sales!$J:$W,13,0),0)</f>
        <v>0</v>
      </c>
      <c r="Q1127" s="98">
        <f>IFERROR(VLOOKUP($F1127&amp;$C1127,Sales!$A:$H,7,0),0)</f>
        <v>0</v>
      </c>
      <c r="R1127" s="41">
        <f t="shared" si="34"/>
        <v>0</v>
      </c>
      <c r="S1127" s="41">
        <v>0</v>
      </c>
      <c r="T1127" s="15"/>
      <c r="U1127" s="15"/>
      <c r="V1127" s="15">
        <v>0</v>
      </c>
      <c r="W1127" s="15">
        <v>0</v>
      </c>
      <c r="X1127" s="15">
        <v>0</v>
      </c>
      <c r="Y1127" s="41">
        <v>0</v>
      </c>
      <c r="Z1127" s="41"/>
      <c r="AA1127" s="41"/>
      <c r="AB1127" s="41"/>
      <c r="AC1127" s="15"/>
      <c r="AD1127" s="15"/>
      <c r="AE1127" s="15"/>
      <c r="AF1127" s="15"/>
      <c r="AG1127" s="15"/>
      <c r="AH1127" s="15"/>
      <c r="AI1127" s="15"/>
      <c r="AJ1127" s="41"/>
      <c r="AK1127" s="15"/>
      <c r="AL1127" s="15"/>
      <c r="AM1127" s="41"/>
      <c r="AN1127" s="15"/>
      <c r="AO1127" s="15"/>
      <c r="AP1127" s="15"/>
      <c r="AQ1127" s="15"/>
      <c r="AR1127" s="15"/>
      <c r="AS1127" s="15"/>
      <c r="AT1127" s="15"/>
      <c r="AU1127" s="15"/>
      <c r="AV1127" s="15"/>
      <c r="AW1127" s="15"/>
      <c r="AX1127" s="15"/>
      <c r="AY1127" s="15"/>
      <c r="AZ1127" s="10">
        <v>1</v>
      </c>
      <c r="BA1127" t="s">
        <v>22</v>
      </c>
      <c r="BB1127" t="s">
        <v>23</v>
      </c>
      <c r="BD1127" s="39" t="str">
        <f t="shared" si="35"/>
        <v>01/244521101PBlibli Non Jabodetabek</v>
      </c>
    </row>
    <row r="1128" spans="2:58" ht="13.5" customHeight="1" x14ac:dyDescent="0.35">
      <c r="B1128" s="10" t="s">
        <v>17</v>
      </c>
      <c r="C1128" s="10" t="s">
        <v>2305</v>
      </c>
      <c r="D1128" s="10" t="s">
        <v>193</v>
      </c>
      <c r="E1128" s="10" t="s">
        <v>194</v>
      </c>
      <c r="F1128" s="10" t="s">
        <v>207</v>
      </c>
      <c r="G1128" s="137" t="s">
        <v>9528</v>
      </c>
      <c r="H1128" s="10"/>
      <c r="I1128" s="10" t="s">
        <v>208</v>
      </c>
      <c r="J1128" s="10" t="s">
        <v>16024</v>
      </c>
      <c r="K1128" s="10" t="s">
        <v>10950</v>
      </c>
      <c r="L1128" s="98">
        <f>IFERROR(VLOOKUP($F1128&amp;$C1128,Sales!$J:$W,9,0),0)</f>
        <v>0</v>
      </c>
      <c r="M1128" s="98">
        <f>IFERROR(VLOOKUP($F1128&amp;$C1128,Sales!$J:$W,10,0),0)</f>
        <v>0</v>
      </c>
      <c r="N1128" s="98">
        <f>IFERROR(VLOOKUP($F1128&amp;$C1128,Sales!$J:$W,11,0),0)</f>
        <v>0</v>
      </c>
      <c r="O1128" s="98">
        <f>IFERROR(VLOOKUP($F1128&amp;$C1128,Sales!$J:$W,12,0),0)</f>
        <v>0</v>
      </c>
      <c r="P1128" s="98">
        <f>IFERROR(VLOOKUP($F1128&amp;$C1128,Sales!$J:$W,13,0),0)</f>
        <v>0</v>
      </c>
      <c r="Q1128" s="98">
        <f>IFERROR(VLOOKUP($F1128&amp;$C1128,Sales!$A:$H,7,0),0)</f>
        <v>0</v>
      </c>
      <c r="R1128" s="41" t="str">
        <f t="shared" si="34"/>
        <v>ERROR</v>
      </c>
      <c r="S1128" s="15"/>
      <c r="T1128" s="15"/>
      <c r="U1128" s="15"/>
      <c r="V1128" s="15"/>
      <c r="W1128" s="15"/>
      <c r="X1128" s="15"/>
      <c r="Y1128" s="41"/>
      <c r="Z1128" s="41"/>
      <c r="AA1128" s="41"/>
      <c r="AB1128" s="15"/>
      <c r="AC1128" s="15"/>
      <c r="AD1128" s="15"/>
      <c r="AE1128" s="15"/>
      <c r="AF1128" s="15"/>
      <c r="AG1128" s="15"/>
      <c r="AH1128" s="15"/>
      <c r="AI1128" s="15"/>
      <c r="AJ1128" s="41"/>
      <c r="AK1128" s="15"/>
      <c r="AL1128" s="15"/>
      <c r="AM1128" s="15"/>
      <c r="AN1128" s="15"/>
      <c r="AO1128" s="15"/>
      <c r="AP1128" s="15"/>
      <c r="AQ1128" s="15"/>
      <c r="AR1128" s="15"/>
      <c r="AS1128" s="15"/>
      <c r="AT1128" s="15"/>
      <c r="AU1128" s="15"/>
      <c r="AV1128" s="15"/>
      <c r="AW1128" s="15"/>
      <c r="AX1128" s="15"/>
      <c r="AY1128" s="15"/>
      <c r="AZ1128" s="10">
        <v>1</v>
      </c>
      <c r="BA1128" t="s">
        <v>22</v>
      </c>
      <c r="BB1128" t="s">
        <v>88</v>
      </c>
      <c r="BD1128" s="39" t="str">
        <f t="shared" si="35"/>
        <v>01/244521105PBlibli Non Jabodetabek</v>
      </c>
      <c r="BE1128" s="1">
        <v>44967</v>
      </c>
      <c r="BF1128" t="s">
        <v>14073</v>
      </c>
    </row>
    <row r="1129" spans="2:58" ht="13.5" customHeight="1" x14ac:dyDescent="0.35">
      <c r="B1129" s="10" t="s">
        <v>17</v>
      </c>
      <c r="C1129" s="10" t="s">
        <v>2305</v>
      </c>
      <c r="D1129" s="10" t="s">
        <v>193</v>
      </c>
      <c r="E1129" s="10" t="s">
        <v>194</v>
      </c>
      <c r="F1129" s="10" t="s">
        <v>1848</v>
      </c>
      <c r="G1129" s="137" t="s">
        <v>9529</v>
      </c>
      <c r="H1129" s="10"/>
      <c r="I1129" s="10" t="s">
        <v>6846</v>
      </c>
      <c r="J1129" s="10" t="s">
        <v>16025</v>
      </c>
      <c r="K1129" s="10" t="s">
        <v>10951</v>
      </c>
      <c r="L1129" s="98">
        <f>IFERROR(VLOOKUP($F1129&amp;$C1129,Sales!$J:$W,9,0),0)</f>
        <v>0</v>
      </c>
      <c r="M1129" s="98">
        <f>IFERROR(VLOOKUP($F1129&amp;$C1129,Sales!$J:$W,10,0),0)</f>
        <v>0</v>
      </c>
      <c r="N1129" s="98">
        <f>IFERROR(VLOOKUP($F1129&amp;$C1129,Sales!$J:$W,11,0),0)</f>
        <v>0</v>
      </c>
      <c r="O1129" s="98">
        <f>IFERROR(VLOOKUP($F1129&amp;$C1129,Sales!$J:$W,12,0),0)</f>
        <v>0</v>
      </c>
      <c r="P1129" s="98">
        <f>IFERROR(VLOOKUP($F1129&amp;$C1129,Sales!$J:$W,13,0),0)</f>
        <v>0</v>
      </c>
      <c r="Q1129" s="98">
        <f>IFERROR(VLOOKUP($F1129&amp;$C1129,Sales!$A:$H,7,0),0)</f>
        <v>0</v>
      </c>
      <c r="R1129" s="41">
        <f t="shared" si="34"/>
        <v>1</v>
      </c>
      <c r="S1129" s="41">
        <v>1</v>
      </c>
      <c r="T1129" s="15"/>
      <c r="U1129" s="15"/>
      <c r="V1129" s="15">
        <v>1</v>
      </c>
      <c r="W1129" s="15">
        <v>1</v>
      </c>
      <c r="X1129" s="15">
        <v>1</v>
      </c>
      <c r="Y1129" s="41">
        <v>1</v>
      </c>
      <c r="Z1129" s="41"/>
      <c r="AA1129" s="41"/>
      <c r="AB1129" s="41"/>
      <c r="AC1129" s="15"/>
      <c r="AD1129" s="15"/>
      <c r="AE1129" s="15"/>
      <c r="AF1129" s="15"/>
      <c r="AG1129" s="15"/>
      <c r="AH1129" s="15"/>
      <c r="AI1129" s="15"/>
      <c r="AJ1129" s="41"/>
      <c r="AK1129" s="15"/>
      <c r="AL1129" s="15"/>
      <c r="AM1129" s="41"/>
      <c r="AN1129" s="15"/>
      <c r="AO1129" s="15"/>
      <c r="AP1129" s="15"/>
      <c r="AQ1129" s="15"/>
      <c r="AR1129" s="15"/>
      <c r="AS1129" s="15"/>
      <c r="AT1129" s="15"/>
      <c r="AU1129" s="15"/>
      <c r="AV1129" s="15"/>
      <c r="AW1129" s="15"/>
      <c r="AX1129" s="15"/>
      <c r="AY1129" s="15"/>
      <c r="AZ1129" s="10">
        <v>1</v>
      </c>
      <c r="BA1129" t="s">
        <v>22</v>
      </c>
      <c r="BB1129" t="s">
        <v>23</v>
      </c>
      <c r="BD1129" s="39" t="str">
        <f t="shared" si="35"/>
        <v>01/244521105UBlibli Non Jabodetabek</v>
      </c>
    </row>
    <row r="1130" spans="2:58" ht="13.5" customHeight="1" x14ac:dyDescent="0.35">
      <c r="B1130" s="10" t="s">
        <v>17</v>
      </c>
      <c r="C1130" s="10" t="s">
        <v>2305</v>
      </c>
      <c r="D1130" s="10" t="s">
        <v>193</v>
      </c>
      <c r="E1130" s="10" t="s">
        <v>194</v>
      </c>
      <c r="F1130" s="10" t="s">
        <v>791</v>
      </c>
      <c r="G1130" s="137" t="s">
        <v>9530</v>
      </c>
      <c r="H1130" s="10"/>
      <c r="I1130" s="10" t="s">
        <v>216</v>
      </c>
      <c r="J1130" s="10" t="s">
        <v>16026</v>
      </c>
      <c r="K1130" s="10" t="s">
        <v>10952</v>
      </c>
      <c r="L1130" s="98">
        <f>IFERROR(VLOOKUP($F1130&amp;$C1130,Sales!$J:$W,9,0),0)</f>
        <v>0</v>
      </c>
      <c r="M1130" s="98">
        <f>IFERROR(VLOOKUP($F1130&amp;$C1130,Sales!$J:$W,10,0),0)</f>
        <v>0</v>
      </c>
      <c r="N1130" s="98">
        <f>IFERROR(VLOOKUP($F1130&amp;$C1130,Sales!$J:$W,11,0),0)</f>
        <v>0</v>
      </c>
      <c r="O1130" s="98">
        <f>IFERROR(VLOOKUP($F1130&amp;$C1130,Sales!$J:$W,12,0),0)</f>
        <v>0</v>
      </c>
      <c r="P1130" s="98">
        <f>IFERROR(VLOOKUP($F1130&amp;$C1130,Sales!$J:$W,13,0),0)</f>
        <v>0</v>
      </c>
      <c r="Q1130" s="98">
        <f>IFERROR(VLOOKUP($F1130&amp;$C1130,Sales!$A:$H,7,0),0)</f>
        <v>0</v>
      </c>
      <c r="R1130" s="41">
        <f t="shared" si="34"/>
        <v>1</v>
      </c>
      <c r="S1130" s="41">
        <v>1</v>
      </c>
      <c r="T1130" s="15"/>
      <c r="U1130" s="15"/>
      <c r="V1130" s="15">
        <v>1</v>
      </c>
      <c r="W1130" s="15">
        <v>1</v>
      </c>
      <c r="X1130" s="15">
        <v>1</v>
      </c>
      <c r="Y1130" s="41">
        <v>1</v>
      </c>
      <c r="Z1130" s="41"/>
      <c r="AA1130" s="41"/>
      <c r="AB1130" s="41"/>
      <c r="AC1130" s="15"/>
      <c r="AD1130" s="15"/>
      <c r="AE1130" s="15"/>
      <c r="AF1130" s="15"/>
      <c r="AG1130" s="15"/>
      <c r="AH1130" s="15"/>
      <c r="AI1130" s="15"/>
      <c r="AJ1130" s="41"/>
      <c r="AK1130" s="15"/>
      <c r="AL1130" s="15"/>
      <c r="AM1130" s="41"/>
      <c r="AN1130" s="15"/>
      <c r="AO1130" s="15"/>
      <c r="AP1130" s="15"/>
      <c r="AQ1130" s="15"/>
      <c r="AR1130" s="15"/>
      <c r="AS1130" s="15"/>
      <c r="AT1130" s="15"/>
      <c r="AU1130" s="15"/>
      <c r="AV1130" s="15"/>
      <c r="AW1130" s="15"/>
      <c r="AX1130" s="15"/>
      <c r="AY1130" s="15"/>
      <c r="AZ1130" s="10">
        <v>1</v>
      </c>
      <c r="BA1130" t="s">
        <v>22</v>
      </c>
      <c r="BB1130" t="s">
        <v>23</v>
      </c>
      <c r="BD1130" s="39" t="str">
        <f t="shared" si="35"/>
        <v>01/244521105RBlibli Non Jabodetabek</v>
      </c>
    </row>
    <row r="1131" spans="2:58" ht="13.5" customHeight="1" x14ac:dyDescent="0.35">
      <c r="B1131" s="10" t="s">
        <v>17</v>
      </c>
      <c r="C1131" s="10" t="s">
        <v>2305</v>
      </c>
      <c r="D1131" s="10" t="s">
        <v>193</v>
      </c>
      <c r="E1131" s="10" t="s">
        <v>194</v>
      </c>
      <c r="F1131" s="10" t="s">
        <v>205</v>
      </c>
      <c r="G1131" s="137" t="s">
        <v>9531</v>
      </c>
      <c r="H1131" s="10"/>
      <c r="I1131" s="10" t="s">
        <v>206</v>
      </c>
      <c r="J1131" s="10" t="s">
        <v>16027</v>
      </c>
      <c r="K1131" s="10" t="s">
        <v>10953</v>
      </c>
      <c r="L1131" s="98">
        <f>IFERROR(VLOOKUP($F1131&amp;$C1131,Sales!$J:$W,9,0),0)</f>
        <v>0</v>
      </c>
      <c r="M1131" s="98">
        <f>IFERROR(VLOOKUP($F1131&amp;$C1131,Sales!$J:$W,10,0),0)</f>
        <v>0</v>
      </c>
      <c r="N1131" s="98">
        <f>IFERROR(VLOOKUP($F1131&amp;$C1131,Sales!$J:$W,11,0),0)</f>
        <v>0</v>
      </c>
      <c r="O1131" s="98">
        <f>IFERROR(VLOOKUP($F1131&amp;$C1131,Sales!$J:$W,12,0),0)</f>
        <v>0</v>
      </c>
      <c r="P1131" s="98">
        <f>IFERROR(VLOOKUP($F1131&amp;$C1131,Sales!$J:$W,13,0),0)</f>
        <v>0</v>
      </c>
      <c r="Q1131" s="98">
        <f>IFERROR(VLOOKUP($F1131&amp;$C1131,Sales!$A:$H,7,0),0)</f>
        <v>0</v>
      </c>
      <c r="R1131" s="41">
        <f t="shared" si="34"/>
        <v>0</v>
      </c>
      <c r="S1131" s="41">
        <v>0</v>
      </c>
      <c r="T1131" s="41"/>
      <c r="U1131" s="41"/>
      <c r="V1131" s="15">
        <v>0</v>
      </c>
      <c r="W1131" s="15">
        <v>0</v>
      </c>
      <c r="X1131" s="15">
        <v>0</v>
      </c>
      <c r="Y1131" s="41">
        <v>0</v>
      </c>
      <c r="Z1131" s="41"/>
      <c r="AA1131" s="41"/>
      <c r="AB1131" s="41"/>
      <c r="AC1131" s="15"/>
      <c r="AD1131" s="15"/>
      <c r="AE1131" s="15"/>
      <c r="AF1131" s="15"/>
      <c r="AG1131" s="15"/>
      <c r="AH1131" s="15"/>
      <c r="AI1131" s="15"/>
      <c r="AJ1131" s="41"/>
      <c r="AK1131" s="15"/>
      <c r="AL1131" s="41"/>
      <c r="AM1131" s="41"/>
      <c r="AN1131" s="15"/>
      <c r="AO1131" s="15"/>
      <c r="AP1131" s="15"/>
      <c r="AQ1131" s="15"/>
      <c r="AR1131" s="15"/>
      <c r="AS1131" s="15"/>
      <c r="AT1131" s="15"/>
      <c r="AU1131" s="15"/>
      <c r="AV1131" s="15"/>
      <c r="AW1131" s="15"/>
      <c r="AX1131" s="15"/>
      <c r="AY1131" s="15"/>
      <c r="AZ1131" s="10">
        <v>1</v>
      </c>
      <c r="BA1131" t="s">
        <v>22</v>
      </c>
      <c r="BB1131" t="s">
        <v>23</v>
      </c>
      <c r="BD1131" s="39" t="str">
        <f t="shared" si="35"/>
        <v>01/244521104PBlibli Non Jabodetabek</v>
      </c>
    </row>
    <row r="1132" spans="2:58" ht="13.5" customHeight="1" x14ac:dyDescent="0.35">
      <c r="B1132" s="10" t="s">
        <v>17</v>
      </c>
      <c r="C1132" s="10" t="s">
        <v>2305</v>
      </c>
      <c r="D1132" s="10" t="s">
        <v>193</v>
      </c>
      <c r="E1132" s="10" t="s">
        <v>194</v>
      </c>
      <c r="F1132" s="10" t="s">
        <v>231</v>
      </c>
      <c r="G1132" s="137" t="s">
        <v>9532</v>
      </c>
      <c r="H1132" s="10"/>
      <c r="I1132" s="10" t="s">
        <v>232</v>
      </c>
      <c r="J1132" s="10" t="s">
        <v>16028</v>
      </c>
      <c r="K1132" s="10" t="s">
        <v>10954</v>
      </c>
      <c r="L1132" s="98">
        <f>IFERROR(VLOOKUP($F1132&amp;$C1132,Sales!$J:$W,9,0),0)</f>
        <v>0</v>
      </c>
      <c r="M1132" s="98">
        <f>IFERROR(VLOOKUP($F1132&amp;$C1132,Sales!$J:$W,10,0),0)</f>
        <v>0</v>
      </c>
      <c r="N1132" s="98">
        <f>IFERROR(VLOOKUP($F1132&amp;$C1132,Sales!$J:$W,11,0),0)</f>
        <v>0</v>
      </c>
      <c r="O1132" s="98">
        <f>IFERROR(VLOOKUP($F1132&amp;$C1132,Sales!$J:$W,12,0),0)</f>
        <v>0</v>
      </c>
      <c r="P1132" s="98">
        <f>IFERROR(VLOOKUP($F1132&amp;$C1132,Sales!$J:$W,13,0),0)</f>
        <v>0</v>
      </c>
      <c r="Q1132" s="98">
        <f>IFERROR(VLOOKUP($F1132&amp;$C1132,Sales!$A:$H,7,0),0)</f>
        <v>0</v>
      </c>
      <c r="R1132" s="41">
        <f t="shared" si="34"/>
        <v>0</v>
      </c>
      <c r="S1132" s="41">
        <v>0</v>
      </c>
      <c r="T1132" s="41"/>
      <c r="U1132" s="41"/>
      <c r="V1132" s="15">
        <v>0</v>
      </c>
      <c r="W1132" s="15">
        <v>0</v>
      </c>
      <c r="X1132" s="15">
        <v>0</v>
      </c>
      <c r="Y1132" s="41">
        <v>0</v>
      </c>
      <c r="Z1132" s="41"/>
      <c r="AA1132" s="41"/>
      <c r="AB1132" s="41"/>
      <c r="AC1132" s="15"/>
      <c r="AD1132" s="15"/>
      <c r="AE1132" s="15"/>
      <c r="AF1132" s="15"/>
      <c r="AG1132" s="15"/>
      <c r="AH1132" s="15"/>
      <c r="AI1132" s="15"/>
      <c r="AJ1132" s="41"/>
      <c r="AK1132" s="15"/>
      <c r="AL1132" s="41"/>
      <c r="AM1132" s="41"/>
      <c r="AN1132" s="15"/>
      <c r="AO1132" s="15"/>
      <c r="AP1132" s="15"/>
      <c r="AQ1132" s="15"/>
      <c r="AR1132" s="15"/>
      <c r="AS1132" s="15"/>
      <c r="AT1132" s="15"/>
      <c r="AU1132" s="15"/>
      <c r="AV1132" s="15"/>
      <c r="AW1132" s="15"/>
      <c r="AX1132" s="15"/>
      <c r="AY1132" s="15"/>
      <c r="AZ1132" s="10">
        <v>1</v>
      </c>
      <c r="BA1132" t="s">
        <v>22</v>
      </c>
      <c r="BB1132" t="s">
        <v>23</v>
      </c>
      <c r="BD1132" s="39" t="str">
        <f t="shared" si="35"/>
        <v>01/244521105LBlibli Non Jabodetabek</v>
      </c>
    </row>
    <row r="1133" spans="2:58" ht="13.5" customHeight="1" x14ac:dyDescent="0.35">
      <c r="B1133" s="10" t="s">
        <v>17</v>
      </c>
      <c r="C1133" s="10" t="s">
        <v>2305</v>
      </c>
      <c r="D1133" s="10" t="s">
        <v>193</v>
      </c>
      <c r="E1133" s="10" t="s">
        <v>194</v>
      </c>
      <c r="F1133" s="10" t="s">
        <v>231</v>
      </c>
      <c r="G1133" s="137" t="s">
        <v>9533</v>
      </c>
      <c r="H1133" s="10"/>
      <c r="I1133" s="10" t="s">
        <v>232</v>
      </c>
      <c r="J1133" s="10" t="s">
        <v>16029</v>
      </c>
      <c r="K1133" s="10" t="s">
        <v>10954</v>
      </c>
      <c r="L1133" s="98">
        <f>IFERROR(VLOOKUP($F1133&amp;$C1133,Sales!$J:$W,9,0),0)</f>
        <v>0</v>
      </c>
      <c r="M1133" s="98">
        <f>IFERROR(VLOOKUP($F1133&amp;$C1133,Sales!$J:$W,10,0),0)</f>
        <v>0</v>
      </c>
      <c r="N1133" s="98">
        <f>IFERROR(VLOOKUP($F1133&amp;$C1133,Sales!$J:$W,11,0),0)</f>
        <v>0</v>
      </c>
      <c r="O1133" s="98">
        <f>IFERROR(VLOOKUP($F1133&amp;$C1133,Sales!$J:$W,12,0),0)</f>
        <v>0</v>
      </c>
      <c r="P1133" s="98">
        <f>IFERROR(VLOOKUP($F1133&amp;$C1133,Sales!$J:$W,13,0),0)</f>
        <v>0</v>
      </c>
      <c r="Q1133" s="98">
        <f>IFERROR(VLOOKUP($F1133&amp;$C1133,Sales!$A:$H,7,0),0)</f>
        <v>0</v>
      </c>
      <c r="R1133" s="41">
        <f t="shared" si="34"/>
        <v>0</v>
      </c>
      <c r="S1133" s="41">
        <v>0</v>
      </c>
      <c r="T1133" s="15"/>
      <c r="U1133" s="15"/>
      <c r="V1133" s="15">
        <v>0</v>
      </c>
      <c r="W1133" s="15">
        <v>0</v>
      </c>
      <c r="X1133" s="15">
        <v>0</v>
      </c>
      <c r="Y1133" s="41">
        <v>0</v>
      </c>
      <c r="Z1133" s="41"/>
      <c r="AA1133" s="41"/>
      <c r="AB1133" s="41"/>
      <c r="AC1133" s="15"/>
      <c r="AD1133" s="15"/>
      <c r="AE1133" s="15"/>
      <c r="AF1133" s="15"/>
      <c r="AG1133" s="15"/>
      <c r="AH1133" s="15"/>
      <c r="AI1133" s="15"/>
      <c r="AJ1133" s="41"/>
      <c r="AK1133" s="15"/>
      <c r="AL1133" s="15"/>
      <c r="AM1133" s="41"/>
      <c r="AN1133" s="15"/>
      <c r="AO1133" s="15"/>
      <c r="AP1133" s="15"/>
      <c r="AQ1133" s="15"/>
      <c r="AR1133" s="15"/>
      <c r="AS1133" s="15"/>
      <c r="AT1133" s="15"/>
      <c r="AU1133" s="15"/>
      <c r="AV1133" s="15"/>
      <c r="AW1133" s="15"/>
      <c r="AX1133" s="15"/>
      <c r="AY1133" s="15"/>
      <c r="AZ1133" s="10">
        <v>1</v>
      </c>
      <c r="BA1133" t="s">
        <v>22</v>
      </c>
      <c r="BB1133" t="s">
        <v>23</v>
      </c>
      <c r="BD1133" s="39" t="str">
        <f t="shared" si="35"/>
        <v>01/244521105LBlibli Non Jabodetabek</v>
      </c>
    </row>
    <row r="1134" spans="2:58" ht="13.5" customHeight="1" x14ac:dyDescent="0.35">
      <c r="B1134" s="10" t="s">
        <v>17</v>
      </c>
      <c r="C1134" s="10" t="s">
        <v>2305</v>
      </c>
      <c r="D1134" s="10" t="s">
        <v>193</v>
      </c>
      <c r="E1134" s="10" t="s">
        <v>194</v>
      </c>
      <c r="F1134" s="10" t="s">
        <v>778</v>
      </c>
      <c r="G1134" s="137" t="s">
        <v>9534</v>
      </c>
      <c r="H1134" s="10"/>
      <c r="I1134" s="10" t="s">
        <v>779</v>
      </c>
      <c r="J1134" s="10" t="s">
        <v>16030</v>
      </c>
      <c r="K1134" s="10" t="s">
        <v>10955</v>
      </c>
      <c r="L1134" s="98">
        <f>IFERROR(VLOOKUP($F1134&amp;$C1134,Sales!$J:$W,9,0),0)</f>
        <v>0</v>
      </c>
      <c r="M1134" s="98">
        <f>IFERROR(VLOOKUP($F1134&amp;$C1134,Sales!$J:$W,10,0),0)</f>
        <v>0</v>
      </c>
      <c r="N1134" s="98">
        <f>IFERROR(VLOOKUP($F1134&amp;$C1134,Sales!$J:$W,11,0),0)</f>
        <v>0</v>
      </c>
      <c r="O1134" s="98">
        <f>IFERROR(VLOOKUP($F1134&amp;$C1134,Sales!$J:$W,12,0),0)</f>
        <v>0</v>
      </c>
      <c r="P1134" s="98">
        <f>IFERROR(VLOOKUP($F1134&amp;$C1134,Sales!$J:$W,13,0),0)</f>
        <v>0</v>
      </c>
      <c r="Q1134" s="98">
        <f>IFERROR(VLOOKUP($F1134&amp;$C1134,Sales!$A:$H,7,0),0)</f>
        <v>0</v>
      </c>
      <c r="R1134" s="41">
        <f t="shared" si="34"/>
        <v>1</v>
      </c>
      <c r="S1134" s="41">
        <v>1</v>
      </c>
      <c r="T1134" s="15"/>
      <c r="U1134" s="15"/>
      <c r="V1134" s="15">
        <v>1</v>
      </c>
      <c r="W1134" s="15">
        <v>1</v>
      </c>
      <c r="X1134" s="15">
        <v>1</v>
      </c>
      <c r="Y1134" s="41">
        <v>1</v>
      </c>
      <c r="Z1134" s="41"/>
      <c r="AA1134" s="41"/>
      <c r="AB1134" s="41"/>
      <c r="AC1134" s="15"/>
      <c r="AD1134" s="15"/>
      <c r="AE1134" s="15"/>
      <c r="AF1134" s="15"/>
      <c r="AG1134" s="15"/>
      <c r="AH1134" s="15"/>
      <c r="AI1134" s="15"/>
      <c r="AJ1134" s="41"/>
      <c r="AK1134" s="15"/>
      <c r="AL1134" s="15"/>
      <c r="AM1134" s="41"/>
      <c r="AN1134" s="15"/>
      <c r="AO1134" s="15"/>
      <c r="AP1134" s="15"/>
      <c r="AQ1134" s="15"/>
      <c r="AR1134" s="15"/>
      <c r="AS1134" s="15"/>
      <c r="AT1134" s="15"/>
      <c r="AU1134" s="15"/>
      <c r="AV1134" s="15"/>
      <c r="AW1134" s="15"/>
      <c r="AX1134" s="15"/>
      <c r="AY1134" s="15"/>
      <c r="AZ1134" s="10">
        <v>1</v>
      </c>
      <c r="BA1134" t="s">
        <v>22</v>
      </c>
      <c r="BB1134" t="s">
        <v>23</v>
      </c>
      <c r="BD1134" s="39" t="str">
        <f t="shared" si="35"/>
        <v>01/244521105WBlibli Non Jabodetabek</v>
      </c>
    </row>
    <row r="1135" spans="2:58" ht="13.5" customHeight="1" x14ac:dyDescent="0.35">
      <c r="B1135" s="10" t="s">
        <v>17</v>
      </c>
      <c r="C1135" s="10" t="s">
        <v>2305</v>
      </c>
      <c r="D1135" s="10" t="s">
        <v>193</v>
      </c>
      <c r="E1135" s="10" t="s">
        <v>194</v>
      </c>
      <c r="F1135" s="10" t="s">
        <v>213</v>
      </c>
      <c r="G1135" s="137" t="s">
        <v>9535</v>
      </c>
      <c r="H1135" s="10"/>
      <c r="I1135" s="10" t="s">
        <v>214</v>
      </c>
      <c r="J1135" s="124" t="s">
        <v>16031</v>
      </c>
      <c r="K1135" s="10" t="s">
        <v>10956</v>
      </c>
      <c r="L1135" s="98">
        <f>IFERROR(VLOOKUP($F1135&amp;$C1135,Sales!$J:$W,9,0),0)</f>
        <v>0</v>
      </c>
      <c r="M1135" s="98">
        <f>IFERROR(VLOOKUP($F1135&amp;$C1135,Sales!$J:$W,10,0),0)</f>
        <v>0</v>
      </c>
      <c r="N1135" s="98">
        <f>IFERROR(VLOOKUP($F1135&amp;$C1135,Sales!$J:$W,11,0),0)</f>
        <v>0</v>
      </c>
      <c r="O1135" s="98">
        <f>IFERROR(VLOOKUP($F1135&amp;$C1135,Sales!$J:$W,12,0),0)</f>
        <v>0</v>
      </c>
      <c r="P1135" s="98">
        <f>IFERROR(VLOOKUP($F1135&amp;$C1135,Sales!$J:$W,13,0),0)</f>
        <v>0</v>
      </c>
      <c r="Q1135" s="98">
        <f>IFERROR(VLOOKUP($F1135&amp;$C1135,Sales!$A:$H,7,0),0)</f>
        <v>0</v>
      </c>
      <c r="R1135" s="41">
        <f t="shared" si="34"/>
        <v>1</v>
      </c>
      <c r="S1135" s="41">
        <v>1</v>
      </c>
      <c r="T1135" s="15"/>
      <c r="U1135" s="15"/>
      <c r="V1135" s="15">
        <v>1</v>
      </c>
      <c r="W1135" s="15">
        <v>1</v>
      </c>
      <c r="X1135" s="15">
        <v>1</v>
      </c>
      <c r="Y1135" s="41">
        <v>1</v>
      </c>
      <c r="Z1135" s="41"/>
      <c r="AA1135" s="41"/>
      <c r="AB1135" s="41"/>
      <c r="AC1135" s="15"/>
      <c r="AD1135" s="15"/>
      <c r="AE1135" s="15"/>
      <c r="AF1135" s="15"/>
      <c r="AG1135" s="15"/>
      <c r="AH1135" s="15"/>
      <c r="AI1135" s="15"/>
      <c r="AJ1135" s="41"/>
      <c r="AK1135" s="15"/>
      <c r="AL1135" s="15"/>
      <c r="AM1135" s="41"/>
      <c r="AN1135" s="15"/>
      <c r="AO1135" s="15"/>
      <c r="AP1135" s="15"/>
      <c r="AQ1135" s="15"/>
      <c r="AR1135" s="15"/>
      <c r="AS1135" s="15"/>
      <c r="AT1135" s="15"/>
      <c r="AU1135" s="15"/>
      <c r="AV1135" s="15"/>
      <c r="AW1135" s="15"/>
      <c r="AX1135" s="15"/>
      <c r="AY1135" s="15"/>
      <c r="AZ1135" s="10">
        <v>1</v>
      </c>
      <c r="BA1135" t="s">
        <v>22</v>
      </c>
      <c r="BB1135" t="s">
        <v>23</v>
      </c>
      <c r="BD1135" s="39" t="str">
        <f t="shared" si="35"/>
        <v>01/244521105SBlibli Non Jabodetabek</v>
      </c>
    </row>
    <row r="1136" spans="2:58" ht="13.5" customHeight="1" x14ac:dyDescent="0.35">
      <c r="B1136" s="10" t="s">
        <v>17</v>
      </c>
      <c r="C1136" s="10" t="s">
        <v>2305</v>
      </c>
      <c r="D1136" s="10" t="s">
        <v>193</v>
      </c>
      <c r="E1136" s="10" t="s">
        <v>194</v>
      </c>
      <c r="F1136" s="10" t="s">
        <v>225</v>
      </c>
      <c r="G1136" s="137" t="s">
        <v>9536</v>
      </c>
      <c r="H1136" s="10"/>
      <c r="I1136" s="10" t="s">
        <v>226</v>
      </c>
      <c r="J1136" s="10" t="s">
        <v>16032</v>
      </c>
      <c r="K1136" s="10" t="s">
        <v>10957</v>
      </c>
      <c r="L1136" s="98">
        <f>IFERROR(VLOOKUP($F1136&amp;$C1136,Sales!$J:$W,9,0),0)</f>
        <v>0</v>
      </c>
      <c r="M1136" s="98">
        <f>IFERROR(VLOOKUP($F1136&amp;$C1136,Sales!$J:$W,10,0),0)</f>
        <v>0</v>
      </c>
      <c r="N1136" s="98">
        <f>IFERROR(VLOOKUP($F1136&amp;$C1136,Sales!$J:$W,11,0),0)</f>
        <v>0</v>
      </c>
      <c r="O1136" s="98">
        <f>IFERROR(VLOOKUP($F1136&amp;$C1136,Sales!$J:$W,12,0),0)</f>
        <v>0</v>
      </c>
      <c r="P1136" s="98">
        <f>IFERROR(VLOOKUP($F1136&amp;$C1136,Sales!$J:$W,13,0),0)</f>
        <v>0</v>
      </c>
      <c r="Q1136" s="98">
        <f>IFERROR(VLOOKUP($F1136&amp;$C1136,Sales!$A:$H,7,0),0)</f>
        <v>0</v>
      </c>
      <c r="R1136" s="41">
        <f t="shared" si="34"/>
        <v>1</v>
      </c>
      <c r="S1136" s="41">
        <v>1</v>
      </c>
      <c r="T1136" s="15"/>
      <c r="U1136" s="15"/>
      <c r="V1136" s="15">
        <v>1</v>
      </c>
      <c r="W1136" s="15">
        <v>1</v>
      </c>
      <c r="X1136" s="15">
        <v>1</v>
      </c>
      <c r="Y1136" s="41">
        <v>1</v>
      </c>
      <c r="Z1136" s="41"/>
      <c r="AA1136" s="41"/>
      <c r="AB1136" s="41"/>
      <c r="AC1136" s="15"/>
      <c r="AD1136" s="15"/>
      <c r="AE1136" s="15"/>
      <c r="AF1136" s="15"/>
      <c r="AG1136" s="15"/>
      <c r="AH1136" s="15"/>
      <c r="AI1136" s="15"/>
      <c r="AJ1136" s="41"/>
      <c r="AK1136" s="15"/>
      <c r="AL1136" s="15"/>
      <c r="AM1136" s="41"/>
      <c r="AN1136" s="15"/>
      <c r="AO1136" s="15"/>
      <c r="AP1136" s="15"/>
      <c r="AQ1136" s="15"/>
      <c r="AR1136" s="15"/>
      <c r="AS1136" s="15"/>
      <c r="AT1136" s="15"/>
      <c r="AU1136" s="15"/>
      <c r="AV1136" s="15"/>
      <c r="AW1136" s="15"/>
      <c r="AX1136" s="15"/>
      <c r="AY1136" s="15"/>
      <c r="AZ1136" s="10">
        <v>1</v>
      </c>
      <c r="BA1136" t="s">
        <v>22</v>
      </c>
      <c r="BB1136" t="s">
        <v>23</v>
      </c>
      <c r="BD1136" s="39" t="str">
        <f t="shared" si="35"/>
        <v>01/244521105KBlibli Non Jabodetabek</v>
      </c>
    </row>
    <row r="1137" spans="2:58" ht="13.5" customHeight="1" x14ac:dyDescent="0.35">
      <c r="B1137" s="10" t="s">
        <v>17</v>
      </c>
      <c r="C1137" s="10" t="s">
        <v>2305</v>
      </c>
      <c r="D1137" s="10" t="s">
        <v>193</v>
      </c>
      <c r="E1137" s="10" t="s">
        <v>194</v>
      </c>
      <c r="F1137" s="10" t="s">
        <v>227</v>
      </c>
      <c r="G1137" s="137" t="s">
        <v>9537</v>
      </c>
      <c r="H1137" s="10"/>
      <c r="I1137" s="10" t="s">
        <v>228</v>
      </c>
      <c r="J1137" s="10" t="s">
        <v>16033</v>
      </c>
      <c r="K1137" s="10" t="s">
        <v>10958</v>
      </c>
      <c r="L1137" s="98">
        <f>IFERROR(VLOOKUP($F1137&amp;$C1137,Sales!$J:$W,9,0),0)</f>
        <v>0</v>
      </c>
      <c r="M1137" s="98">
        <f>IFERROR(VLOOKUP($F1137&amp;$C1137,Sales!$J:$W,10,0),0)</f>
        <v>0</v>
      </c>
      <c r="N1137" s="98">
        <f>IFERROR(VLOOKUP($F1137&amp;$C1137,Sales!$J:$W,11,0),0)</f>
        <v>0</v>
      </c>
      <c r="O1137" s="98">
        <f>IFERROR(VLOOKUP($F1137&amp;$C1137,Sales!$J:$W,12,0),0)</f>
        <v>0</v>
      </c>
      <c r="P1137" s="98">
        <f>IFERROR(VLOOKUP($F1137&amp;$C1137,Sales!$J:$W,13,0),0)</f>
        <v>0</v>
      </c>
      <c r="Q1137" s="98">
        <f>IFERROR(VLOOKUP($F1137&amp;$C1137,Sales!$A:$H,7,0),0)</f>
        <v>0</v>
      </c>
      <c r="R1137" s="41">
        <f t="shared" si="34"/>
        <v>1</v>
      </c>
      <c r="S1137" s="41">
        <v>1</v>
      </c>
      <c r="T1137" s="15"/>
      <c r="U1137" s="15"/>
      <c r="V1137" s="15">
        <v>1</v>
      </c>
      <c r="W1137" s="15">
        <v>1</v>
      </c>
      <c r="X1137" s="15">
        <v>1</v>
      </c>
      <c r="Y1137" s="41">
        <v>1</v>
      </c>
      <c r="Z1137" s="41"/>
      <c r="AA1137" s="41"/>
      <c r="AB1137" s="41"/>
      <c r="AC1137" s="15"/>
      <c r="AD1137" s="15"/>
      <c r="AE1137" s="15"/>
      <c r="AF1137" s="15"/>
      <c r="AG1137" s="15"/>
      <c r="AH1137" s="15"/>
      <c r="AI1137" s="15"/>
      <c r="AJ1137" s="41"/>
      <c r="AK1137" s="15"/>
      <c r="AL1137" s="15"/>
      <c r="AM1137" s="41"/>
      <c r="AN1137" s="15"/>
      <c r="AO1137" s="15"/>
      <c r="AP1137" s="15"/>
      <c r="AQ1137" s="15"/>
      <c r="AR1137" s="15"/>
      <c r="AS1137" s="15"/>
      <c r="AT1137" s="15"/>
      <c r="AU1137" s="15"/>
      <c r="AV1137" s="15"/>
      <c r="AW1137" s="15"/>
      <c r="AX1137" s="15"/>
      <c r="AY1137" s="15"/>
      <c r="AZ1137" s="10">
        <v>1</v>
      </c>
      <c r="BA1137" t="s">
        <v>22</v>
      </c>
      <c r="BB1137" t="s">
        <v>23</v>
      </c>
      <c r="BD1137" s="39" t="str">
        <f t="shared" si="35"/>
        <v>01/244521109GBlibli Non Jabodetabek</v>
      </c>
    </row>
    <row r="1138" spans="2:58" ht="13.5" customHeight="1" x14ac:dyDescent="0.35">
      <c r="B1138" s="10" t="s">
        <v>17</v>
      </c>
      <c r="C1138" s="10" t="s">
        <v>2305</v>
      </c>
      <c r="D1138" s="10" t="s">
        <v>193</v>
      </c>
      <c r="E1138" s="10" t="s">
        <v>194</v>
      </c>
      <c r="F1138" s="10" t="s">
        <v>237</v>
      </c>
      <c r="G1138" s="137" t="s">
        <v>9538</v>
      </c>
      <c r="H1138" s="10"/>
      <c r="I1138" s="10" t="s">
        <v>238</v>
      </c>
      <c r="J1138" s="10" t="s">
        <v>16034</v>
      </c>
      <c r="K1138" s="10" t="s">
        <v>10959</v>
      </c>
      <c r="L1138" s="98">
        <f>IFERROR(VLOOKUP($F1138&amp;$C1138,Sales!$J:$W,9,0),0)</f>
        <v>0</v>
      </c>
      <c r="M1138" s="98">
        <f>IFERROR(VLOOKUP($F1138&amp;$C1138,Sales!$J:$W,10,0),0)</f>
        <v>0</v>
      </c>
      <c r="N1138" s="98">
        <f>IFERROR(VLOOKUP($F1138&amp;$C1138,Sales!$J:$W,11,0),0)</f>
        <v>0</v>
      </c>
      <c r="O1138" s="98">
        <f>IFERROR(VLOOKUP($F1138&amp;$C1138,Sales!$J:$W,12,0),0)</f>
        <v>0</v>
      </c>
      <c r="P1138" s="98">
        <f>IFERROR(VLOOKUP($F1138&amp;$C1138,Sales!$J:$W,13,0),0)</f>
        <v>0</v>
      </c>
      <c r="Q1138" s="98">
        <f>IFERROR(VLOOKUP($F1138&amp;$C1138,Sales!$A:$H,7,0),0)</f>
        <v>0</v>
      </c>
      <c r="R1138" s="41">
        <f t="shared" si="34"/>
        <v>0</v>
      </c>
      <c r="S1138" s="41">
        <v>0</v>
      </c>
      <c r="T1138" s="41"/>
      <c r="U1138" s="41"/>
      <c r="V1138" s="15">
        <v>0</v>
      </c>
      <c r="W1138" s="15">
        <v>0</v>
      </c>
      <c r="X1138" s="15">
        <v>0</v>
      </c>
      <c r="Y1138" s="41">
        <v>0</v>
      </c>
      <c r="Z1138" s="41"/>
      <c r="AA1138" s="41"/>
      <c r="AB1138" s="41"/>
      <c r="AC1138" s="15"/>
      <c r="AD1138" s="15"/>
      <c r="AE1138" s="15"/>
      <c r="AF1138" s="15"/>
      <c r="AG1138" s="15"/>
      <c r="AH1138" s="15"/>
      <c r="AI1138" s="15"/>
      <c r="AJ1138" s="41"/>
      <c r="AK1138" s="15"/>
      <c r="AL1138" s="41"/>
      <c r="AM1138" s="41"/>
      <c r="AN1138" s="15"/>
      <c r="AO1138" s="15"/>
      <c r="AP1138" s="15"/>
      <c r="AQ1138" s="15"/>
      <c r="AR1138" s="15"/>
      <c r="AS1138" s="15"/>
      <c r="AT1138" s="15"/>
      <c r="AU1138" s="15"/>
      <c r="AV1138" s="15"/>
      <c r="AW1138" s="15"/>
      <c r="AX1138" s="15"/>
      <c r="AY1138" s="15"/>
      <c r="AZ1138" s="10">
        <v>1</v>
      </c>
      <c r="BA1138" t="s">
        <v>22</v>
      </c>
      <c r="BB1138" t="s">
        <v>23</v>
      </c>
      <c r="BD1138" s="39" t="str">
        <f t="shared" si="35"/>
        <v>01/244521102ZBlibli Non Jabodetabek</v>
      </c>
    </row>
    <row r="1139" spans="2:58" ht="13.5" customHeight="1" x14ac:dyDescent="0.35">
      <c r="B1139" s="10" t="s">
        <v>17</v>
      </c>
      <c r="C1139" s="10" t="s">
        <v>2305</v>
      </c>
      <c r="D1139" s="10" t="s">
        <v>193</v>
      </c>
      <c r="E1139" s="10" t="s">
        <v>194</v>
      </c>
      <c r="F1139" s="10" t="s">
        <v>201</v>
      </c>
      <c r="G1139" s="137" t="s">
        <v>9539</v>
      </c>
      <c r="H1139" s="10"/>
      <c r="I1139" s="10" t="s">
        <v>202</v>
      </c>
      <c r="J1139" s="10" t="s">
        <v>16035</v>
      </c>
      <c r="K1139" s="10" t="s">
        <v>10960</v>
      </c>
      <c r="L1139" s="98">
        <f>IFERROR(VLOOKUP($F1139&amp;$C1139,Sales!$J:$W,9,0),0)</f>
        <v>0</v>
      </c>
      <c r="M1139" s="98">
        <f>IFERROR(VLOOKUP($F1139&amp;$C1139,Sales!$J:$W,10,0),0)</f>
        <v>0</v>
      </c>
      <c r="N1139" s="98">
        <f>IFERROR(VLOOKUP($F1139&amp;$C1139,Sales!$J:$W,11,0),0)</f>
        <v>0</v>
      </c>
      <c r="O1139" s="98">
        <f>IFERROR(VLOOKUP($F1139&amp;$C1139,Sales!$J:$W,12,0),0)</f>
        <v>0</v>
      </c>
      <c r="P1139" s="98">
        <f>IFERROR(VLOOKUP($F1139&amp;$C1139,Sales!$J:$W,13,0),0)</f>
        <v>0</v>
      </c>
      <c r="Q1139" s="98">
        <f>IFERROR(VLOOKUP($F1139&amp;$C1139,Sales!$A:$H,7,0),0)</f>
        <v>0</v>
      </c>
      <c r="R1139" s="41" t="str">
        <f t="shared" si="34"/>
        <v>ERROR</v>
      </c>
      <c r="S1139" s="15"/>
      <c r="T1139" s="15"/>
      <c r="U1139" s="15"/>
      <c r="V1139" s="15"/>
      <c r="W1139" s="15"/>
      <c r="X1139" s="15"/>
      <c r="Y1139" s="41"/>
      <c r="Z1139" s="41"/>
      <c r="AA1139" s="41"/>
      <c r="AB1139" s="15"/>
      <c r="AC1139" s="15"/>
      <c r="AD1139" s="15"/>
      <c r="AE1139" s="15"/>
      <c r="AF1139" s="15"/>
      <c r="AG1139" s="15"/>
      <c r="AH1139" s="15"/>
      <c r="AI1139" s="15"/>
      <c r="AJ1139" s="41"/>
      <c r="AK1139" s="15"/>
      <c r="AL1139" s="15"/>
      <c r="AM1139" s="15"/>
      <c r="AN1139" s="15"/>
      <c r="AO1139" s="15"/>
      <c r="AP1139" s="15"/>
      <c r="AQ1139" s="15"/>
      <c r="AR1139" s="15"/>
      <c r="AS1139" s="15"/>
      <c r="AT1139" s="15"/>
      <c r="AU1139" s="15"/>
      <c r="AV1139" s="15"/>
      <c r="AW1139" s="15"/>
      <c r="AX1139" s="15"/>
      <c r="AY1139" s="15"/>
      <c r="AZ1139" s="10">
        <v>1</v>
      </c>
      <c r="BA1139" t="s">
        <v>22</v>
      </c>
      <c r="BB1139" t="s">
        <v>88</v>
      </c>
      <c r="BD1139" s="39" t="str">
        <f t="shared" si="35"/>
        <v>01/244521103YBlibli Non Jabodetabek</v>
      </c>
      <c r="BE1139" s="1">
        <v>44967</v>
      </c>
      <c r="BF1139" t="s">
        <v>14073</v>
      </c>
    </row>
    <row r="1140" spans="2:58" ht="13.5" customHeight="1" x14ac:dyDescent="0.35">
      <c r="B1140" s="10" t="s">
        <v>17</v>
      </c>
      <c r="C1140" s="10" t="s">
        <v>2305</v>
      </c>
      <c r="D1140" s="10" t="s">
        <v>248</v>
      </c>
      <c r="E1140" s="10" t="s">
        <v>194</v>
      </c>
      <c r="F1140" s="10" t="s">
        <v>249</v>
      </c>
      <c r="G1140" s="137" t="s">
        <v>9540</v>
      </c>
      <c r="H1140" s="10"/>
      <c r="I1140" s="10" t="s">
        <v>250</v>
      </c>
      <c r="J1140" s="10" t="s">
        <v>16036</v>
      </c>
      <c r="K1140" s="10" t="s">
        <v>10961</v>
      </c>
      <c r="L1140" s="98">
        <f>IFERROR(VLOOKUP($F1140&amp;$C1140,Sales!$J:$W,9,0),0)</f>
        <v>0</v>
      </c>
      <c r="M1140" s="98">
        <f>IFERROR(VLOOKUP($F1140&amp;$C1140,Sales!$J:$W,10,0),0)</f>
        <v>0</v>
      </c>
      <c r="N1140" s="98">
        <f>IFERROR(VLOOKUP($F1140&amp;$C1140,Sales!$J:$W,11,0),0)</f>
        <v>0</v>
      </c>
      <c r="O1140" s="98">
        <f>IFERROR(VLOOKUP($F1140&amp;$C1140,Sales!$J:$W,12,0),0)</f>
        <v>0</v>
      </c>
      <c r="P1140" s="98">
        <f>IFERROR(VLOOKUP($F1140&amp;$C1140,Sales!$J:$W,13,0),0)</f>
        <v>0</v>
      </c>
      <c r="Q1140" s="98">
        <f>IFERROR(VLOOKUP($F1140&amp;$C1140,Sales!$A:$H,7,0),0)</f>
        <v>0</v>
      </c>
      <c r="R1140" s="41">
        <f t="shared" si="34"/>
        <v>1</v>
      </c>
      <c r="S1140" s="41">
        <v>1</v>
      </c>
      <c r="T1140" s="15"/>
      <c r="U1140" s="15"/>
      <c r="V1140" s="15">
        <v>1</v>
      </c>
      <c r="W1140" s="15">
        <v>1</v>
      </c>
      <c r="X1140" s="15">
        <v>1</v>
      </c>
      <c r="Y1140" s="41">
        <v>1</v>
      </c>
      <c r="Z1140" s="41"/>
      <c r="AA1140" s="41"/>
      <c r="AB1140" s="41"/>
      <c r="AC1140" s="15"/>
      <c r="AD1140" s="15"/>
      <c r="AE1140" s="15"/>
      <c r="AF1140" s="15"/>
      <c r="AG1140" s="15"/>
      <c r="AH1140" s="15"/>
      <c r="AI1140" s="15"/>
      <c r="AJ1140" s="41"/>
      <c r="AK1140" s="15"/>
      <c r="AL1140" s="15"/>
      <c r="AM1140" s="41"/>
      <c r="AN1140" s="15"/>
      <c r="AO1140" s="15"/>
      <c r="AP1140" s="15"/>
      <c r="AQ1140" s="15"/>
      <c r="AR1140" s="15"/>
      <c r="AS1140" s="15"/>
      <c r="AT1140" s="15"/>
      <c r="AU1140" s="15"/>
      <c r="AV1140" s="15"/>
      <c r="AW1140" s="15"/>
      <c r="AX1140" s="15"/>
      <c r="AY1140" s="15"/>
      <c r="AZ1140" s="10">
        <v>1</v>
      </c>
      <c r="BA1140" t="s">
        <v>22</v>
      </c>
      <c r="BB1140" t="s">
        <v>23</v>
      </c>
      <c r="BD1140" s="39" t="str">
        <f t="shared" si="35"/>
        <v>01/244621008JBlibli Non Jabodetabek</v>
      </c>
    </row>
    <row r="1141" spans="2:58" ht="13.5" customHeight="1" x14ac:dyDescent="0.35">
      <c r="B1141" s="10" t="s">
        <v>17</v>
      </c>
      <c r="C1141" s="10" t="s">
        <v>2305</v>
      </c>
      <c r="D1141" s="10" t="s">
        <v>248</v>
      </c>
      <c r="E1141" s="10" t="s">
        <v>194</v>
      </c>
      <c r="F1141" s="10" t="s">
        <v>251</v>
      </c>
      <c r="G1141" s="137" t="s">
        <v>9541</v>
      </c>
      <c r="H1141" s="10"/>
      <c r="I1141" s="10" t="s">
        <v>252</v>
      </c>
      <c r="J1141" s="10" t="s">
        <v>16037</v>
      </c>
      <c r="K1141" s="10" t="s">
        <v>10962</v>
      </c>
      <c r="L1141" s="98">
        <f>IFERROR(VLOOKUP($F1141&amp;$C1141,Sales!$J:$W,9,0),0)</f>
        <v>0</v>
      </c>
      <c r="M1141" s="98">
        <f>IFERROR(VLOOKUP($F1141&amp;$C1141,Sales!$J:$W,10,0),0)</f>
        <v>0</v>
      </c>
      <c r="N1141" s="98">
        <f>IFERROR(VLOOKUP($F1141&amp;$C1141,Sales!$J:$W,11,0),0)</f>
        <v>0</v>
      </c>
      <c r="O1141" s="98">
        <f>IFERROR(VLOOKUP($F1141&amp;$C1141,Sales!$J:$W,12,0),0)</f>
        <v>0</v>
      </c>
      <c r="P1141" s="98">
        <f>IFERROR(VLOOKUP($F1141&amp;$C1141,Sales!$J:$W,13,0),0)</f>
        <v>0</v>
      </c>
      <c r="Q1141" s="98">
        <f>IFERROR(VLOOKUP($F1141&amp;$C1141,Sales!$A:$H,7,0),0)</f>
        <v>0</v>
      </c>
      <c r="R1141" s="41">
        <f t="shared" si="34"/>
        <v>1</v>
      </c>
      <c r="S1141" s="41">
        <v>1</v>
      </c>
      <c r="T1141" s="15"/>
      <c r="U1141" s="15"/>
      <c r="V1141" s="15">
        <v>1</v>
      </c>
      <c r="W1141" s="15">
        <v>1</v>
      </c>
      <c r="X1141" s="15">
        <v>1</v>
      </c>
      <c r="Y1141" s="41">
        <v>1</v>
      </c>
      <c r="Z1141" s="41"/>
      <c r="AA1141" s="41"/>
      <c r="AB1141" s="41"/>
      <c r="AC1141" s="15"/>
      <c r="AD1141" s="15"/>
      <c r="AE1141" s="15"/>
      <c r="AF1141" s="15"/>
      <c r="AG1141" s="15"/>
      <c r="AH1141" s="15"/>
      <c r="AI1141" s="15"/>
      <c r="AJ1141" s="41"/>
      <c r="AK1141" s="15"/>
      <c r="AL1141" s="15"/>
      <c r="AM1141" s="41"/>
      <c r="AN1141" s="15"/>
      <c r="AO1141" s="15"/>
      <c r="AP1141" s="15"/>
      <c r="AQ1141" s="15"/>
      <c r="AR1141" s="15"/>
      <c r="AS1141" s="15"/>
      <c r="AT1141" s="15"/>
      <c r="AU1141" s="15"/>
      <c r="AV1141" s="15"/>
      <c r="AW1141" s="15"/>
      <c r="AX1141" s="15"/>
      <c r="AY1141" s="15"/>
      <c r="AZ1141" s="10">
        <v>1</v>
      </c>
      <c r="BA1141" t="s">
        <v>22</v>
      </c>
      <c r="BB1141" t="s">
        <v>23</v>
      </c>
      <c r="BD1141" s="39" t="str">
        <f t="shared" si="35"/>
        <v>01/244621008HBlibli Non Jabodetabek</v>
      </c>
    </row>
    <row r="1142" spans="2:58" ht="13.5" customHeight="1" x14ac:dyDescent="0.35">
      <c r="B1142" s="10" t="s">
        <v>17</v>
      </c>
      <c r="C1142" s="10" t="s">
        <v>2305</v>
      </c>
      <c r="D1142" s="10" t="s">
        <v>248</v>
      </c>
      <c r="E1142" s="10" t="s">
        <v>194</v>
      </c>
      <c r="F1142" s="10" t="s">
        <v>263</v>
      </c>
      <c r="G1142" s="137" t="s">
        <v>9542</v>
      </c>
      <c r="H1142" s="10"/>
      <c r="I1142" s="10" t="s">
        <v>264</v>
      </c>
      <c r="J1142" s="10" t="s">
        <v>16038</v>
      </c>
      <c r="K1142" s="10" t="s">
        <v>10963</v>
      </c>
      <c r="L1142" s="98">
        <f>IFERROR(VLOOKUP($F1142&amp;$C1142,Sales!$J:$W,9,0),0)</f>
        <v>0</v>
      </c>
      <c r="M1142" s="98">
        <f>IFERROR(VLOOKUP($F1142&amp;$C1142,Sales!$J:$W,10,0),0)</f>
        <v>0</v>
      </c>
      <c r="N1142" s="98">
        <f>IFERROR(VLOOKUP($F1142&amp;$C1142,Sales!$J:$W,11,0),0)</f>
        <v>0</v>
      </c>
      <c r="O1142" s="98">
        <f>IFERROR(VLOOKUP($F1142&amp;$C1142,Sales!$J:$W,12,0),0)</f>
        <v>0</v>
      </c>
      <c r="P1142" s="98">
        <f>IFERROR(VLOOKUP($F1142&amp;$C1142,Sales!$J:$W,13,0),0)</f>
        <v>0</v>
      </c>
      <c r="Q1142" s="98">
        <f>IFERROR(VLOOKUP($F1142&amp;$C1142,Sales!$A:$H,7,0),0)</f>
        <v>0</v>
      </c>
      <c r="R1142" s="41">
        <f t="shared" si="34"/>
        <v>1</v>
      </c>
      <c r="S1142" s="41">
        <v>1</v>
      </c>
      <c r="T1142" s="15"/>
      <c r="U1142" s="15"/>
      <c r="V1142" s="15">
        <v>1</v>
      </c>
      <c r="W1142" s="15">
        <v>1</v>
      </c>
      <c r="X1142" s="15">
        <v>1</v>
      </c>
      <c r="Y1142" s="41">
        <v>1</v>
      </c>
      <c r="Z1142" s="41"/>
      <c r="AA1142" s="41"/>
      <c r="AB1142" s="41"/>
      <c r="AC1142" s="15"/>
      <c r="AD1142" s="15"/>
      <c r="AE1142" s="15"/>
      <c r="AF1142" s="15"/>
      <c r="AG1142" s="15"/>
      <c r="AH1142" s="15"/>
      <c r="AI1142" s="15"/>
      <c r="AJ1142" s="41"/>
      <c r="AK1142" s="15"/>
      <c r="AL1142" s="15"/>
      <c r="AM1142" s="41"/>
      <c r="AN1142" s="15"/>
      <c r="AO1142" s="15"/>
      <c r="AP1142" s="15"/>
      <c r="AQ1142" s="15"/>
      <c r="AR1142" s="15"/>
      <c r="AS1142" s="15"/>
      <c r="AT1142" s="15"/>
      <c r="AU1142" s="15"/>
      <c r="AV1142" s="15"/>
      <c r="AW1142" s="15"/>
      <c r="AX1142" s="15"/>
      <c r="AY1142" s="15"/>
      <c r="AZ1142" s="10">
        <v>1</v>
      </c>
      <c r="BA1142" t="s">
        <v>22</v>
      </c>
      <c r="BB1142" t="s">
        <v>23</v>
      </c>
      <c r="BD1142" s="39" t="str">
        <f t="shared" si="35"/>
        <v>01/244621109FBlibli Non Jabodetabek</v>
      </c>
    </row>
    <row r="1143" spans="2:58" ht="13.5" customHeight="1" x14ac:dyDescent="0.35">
      <c r="B1143" s="10" t="s">
        <v>17</v>
      </c>
      <c r="C1143" s="10" t="s">
        <v>2305</v>
      </c>
      <c r="D1143" s="10" t="s">
        <v>248</v>
      </c>
      <c r="E1143" s="10" t="s">
        <v>194</v>
      </c>
      <c r="F1143" s="10" t="s">
        <v>253</v>
      </c>
      <c r="G1143" s="137" t="s">
        <v>9543</v>
      </c>
      <c r="H1143" s="10"/>
      <c r="I1143" s="10" t="s">
        <v>254</v>
      </c>
      <c r="J1143" s="10" t="s">
        <v>16039</v>
      </c>
      <c r="K1143" s="10" t="s">
        <v>10964</v>
      </c>
      <c r="L1143" s="98">
        <f>IFERROR(VLOOKUP($F1143&amp;$C1143,Sales!$J:$W,9,0),0)</f>
        <v>0</v>
      </c>
      <c r="M1143" s="98">
        <f>IFERROR(VLOOKUP($F1143&amp;$C1143,Sales!$J:$W,10,0),0)</f>
        <v>0</v>
      </c>
      <c r="N1143" s="98">
        <f>IFERROR(VLOOKUP($F1143&amp;$C1143,Sales!$J:$W,11,0),0)</f>
        <v>0</v>
      </c>
      <c r="O1143" s="98">
        <f>IFERROR(VLOOKUP($F1143&amp;$C1143,Sales!$J:$W,12,0),0)</f>
        <v>0</v>
      </c>
      <c r="P1143" s="98">
        <f>IFERROR(VLOOKUP($F1143&amp;$C1143,Sales!$J:$W,13,0),0)</f>
        <v>0</v>
      </c>
      <c r="Q1143" s="98">
        <f>IFERROR(VLOOKUP($F1143&amp;$C1143,Sales!$A:$H,7,0),0)</f>
        <v>0</v>
      </c>
      <c r="R1143" s="41">
        <f t="shared" si="34"/>
        <v>1</v>
      </c>
      <c r="S1143" s="41">
        <v>1</v>
      </c>
      <c r="T1143" s="15"/>
      <c r="U1143" s="15"/>
      <c r="V1143" s="15">
        <v>1</v>
      </c>
      <c r="W1143" s="15">
        <v>1</v>
      </c>
      <c r="X1143" s="15">
        <v>1</v>
      </c>
      <c r="Y1143" s="41">
        <v>1</v>
      </c>
      <c r="Z1143" s="41"/>
      <c r="AA1143" s="41"/>
      <c r="AB1143" s="41"/>
      <c r="AC1143" s="15"/>
      <c r="AD1143" s="15"/>
      <c r="AE1143" s="15"/>
      <c r="AF1143" s="15"/>
      <c r="AG1143" s="15"/>
      <c r="AH1143" s="15"/>
      <c r="AI1143" s="15"/>
      <c r="AJ1143" s="41"/>
      <c r="AK1143" s="15"/>
      <c r="AL1143" s="15"/>
      <c r="AM1143" s="41"/>
      <c r="AN1143" s="15"/>
      <c r="AO1143" s="15"/>
      <c r="AP1143" s="15"/>
      <c r="AQ1143" s="15"/>
      <c r="AR1143" s="15"/>
      <c r="AS1143" s="15"/>
      <c r="AT1143" s="15"/>
      <c r="AU1143" s="15"/>
      <c r="AV1143" s="15"/>
      <c r="AW1143" s="15"/>
      <c r="AX1143" s="15"/>
      <c r="AY1143" s="15"/>
      <c r="AZ1143" s="10">
        <v>1</v>
      </c>
      <c r="BA1143" t="s">
        <v>22</v>
      </c>
      <c r="BB1143" t="s">
        <v>23</v>
      </c>
      <c r="BD1143" s="39" t="str">
        <f t="shared" si="35"/>
        <v>01/244621008GBlibli Non Jabodetabek</v>
      </c>
    </row>
    <row r="1144" spans="2:58" ht="13.5" customHeight="1" x14ac:dyDescent="0.35">
      <c r="B1144" s="10" t="s">
        <v>17</v>
      </c>
      <c r="C1144" s="10" t="s">
        <v>2305</v>
      </c>
      <c r="D1144" s="10" t="s">
        <v>248</v>
      </c>
      <c r="E1144" s="10" t="s">
        <v>194</v>
      </c>
      <c r="F1144" s="10" t="s">
        <v>265</v>
      </c>
      <c r="G1144" s="137" t="s">
        <v>9544</v>
      </c>
      <c r="H1144" s="10"/>
      <c r="I1144" s="10" t="s">
        <v>266</v>
      </c>
      <c r="J1144" s="10" t="s">
        <v>16040</v>
      </c>
      <c r="K1144" s="10" t="s">
        <v>10965</v>
      </c>
      <c r="L1144" s="98">
        <f>IFERROR(VLOOKUP($F1144&amp;$C1144,Sales!$J:$W,9,0),0)</f>
        <v>0</v>
      </c>
      <c r="M1144" s="98">
        <f>IFERROR(VLOOKUP($F1144&amp;$C1144,Sales!$J:$W,10,0),0)</f>
        <v>0</v>
      </c>
      <c r="N1144" s="98">
        <f>IFERROR(VLOOKUP($F1144&amp;$C1144,Sales!$J:$W,11,0),0)</f>
        <v>0</v>
      </c>
      <c r="O1144" s="98">
        <f>IFERROR(VLOOKUP($F1144&amp;$C1144,Sales!$J:$W,12,0),0)</f>
        <v>0</v>
      </c>
      <c r="P1144" s="98">
        <f>IFERROR(VLOOKUP($F1144&amp;$C1144,Sales!$J:$W,13,0),0)</f>
        <v>0</v>
      </c>
      <c r="Q1144" s="98">
        <f>IFERROR(VLOOKUP($F1144&amp;$C1144,Sales!$A:$H,7,0),0)</f>
        <v>0</v>
      </c>
      <c r="R1144" s="41">
        <f t="shared" si="34"/>
        <v>1</v>
      </c>
      <c r="S1144" s="41">
        <v>1</v>
      </c>
      <c r="T1144" s="15"/>
      <c r="U1144" s="15"/>
      <c r="V1144" s="15">
        <v>1</v>
      </c>
      <c r="W1144" s="15">
        <v>1</v>
      </c>
      <c r="X1144" s="15">
        <v>1</v>
      </c>
      <c r="Y1144" s="41">
        <v>1</v>
      </c>
      <c r="Z1144" s="41"/>
      <c r="AA1144" s="41"/>
      <c r="AB1144" s="41"/>
      <c r="AC1144" s="15"/>
      <c r="AD1144" s="15"/>
      <c r="AE1144" s="15"/>
      <c r="AF1144" s="15"/>
      <c r="AG1144" s="15"/>
      <c r="AH1144" s="15"/>
      <c r="AI1144" s="15"/>
      <c r="AJ1144" s="41"/>
      <c r="AK1144" s="15"/>
      <c r="AL1144" s="15"/>
      <c r="AM1144" s="41"/>
      <c r="AN1144" s="15"/>
      <c r="AO1144" s="15"/>
      <c r="AP1144" s="15"/>
      <c r="AQ1144" s="15"/>
      <c r="AR1144" s="15"/>
      <c r="AS1144" s="15"/>
      <c r="AT1144" s="15"/>
      <c r="AU1144" s="15"/>
      <c r="AV1144" s="15"/>
      <c r="AW1144" s="15"/>
      <c r="AX1144" s="15"/>
      <c r="AY1144" s="15"/>
      <c r="AZ1144" s="10">
        <v>1</v>
      </c>
      <c r="BA1144" t="s">
        <v>22</v>
      </c>
      <c r="BB1144" t="s">
        <v>23</v>
      </c>
      <c r="BD1144" s="39" t="str">
        <f t="shared" si="35"/>
        <v>01/244621109EBlibli Non Jabodetabek</v>
      </c>
    </row>
    <row r="1145" spans="2:58" ht="13.5" customHeight="1" x14ac:dyDescent="0.35">
      <c r="B1145" s="10" t="s">
        <v>17</v>
      </c>
      <c r="C1145" s="10" t="s">
        <v>2305</v>
      </c>
      <c r="D1145" s="10" t="s">
        <v>248</v>
      </c>
      <c r="E1145" s="10" t="s">
        <v>194</v>
      </c>
      <c r="F1145" s="10" t="s">
        <v>257</v>
      </c>
      <c r="G1145" s="137" t="s">
        <v>9545</v>
      </c>
      <c r="H1145" s="10"/>
      <c r="I1145" s="10" t="s">
        <v>258</v>
      </c>
      <c r="J1145" s="10" t="s">
        <v>16041</v>
      </c>
      <c r="K1145" s="10" t="s">
        <v>10966</v>
      </c>
      <c r="L1145" s="98">
        <f>IFERROR(VLOOKUP($F1145&amp;$C1145,Sales!$J:$W,9,0),0)</f>
        <v>0</v>
      </c>
      <c r="M1145" s="98">
        <f>IFERROR(VLOOKUP($F1145&amp;$C1145,Sales!$J:$W,10,0),0)</f>
        <v>0</v>
      </c>
      <c r="N1145" s="98">
        <f>IFERROR(VLOOKUP($F1145&amp;$C1145,Sales!$J:$W,11,0),0)</f>
        <v>0</v>
      </c>
      <c r="O1145" s="98">
        <f>IFERROR(VLOOKUP($F1145&amp;$C1145,Sales!$J:$W,12,0),0)</f>
        <v>0</v>
      </c>
      <c r="P1145" s="98">
        <f>IFERROR(VLOOKUP($F1145&amp;$C1145,Sales!$J:$W,13,0),0)</f>
        <v>0</v>
      </c>
      <c r="Q1145" s="98">
        <f>IFERROR(VLOOKUP($F1145&amp;$C1145,Sales!$A:$H,7,0),0)</f>
        <v>0</v>
      </c>
      <c r="R1145" s="41">
        <f t="shared" si="34"/>
        <v>1</v>
      </c>
      <c r="S1145" s="41">
        <v>1</v>
      </c>
      <c r="T1145" s="15"/>
      <c r="U1145" s="15"/>
      <c r="V1145" s="15">
        <v>1</v>
      </c>
      <c r="W1145" s="15">
        <v>1</v>
      </c>
      <c r="X1145" s="15">
        <v>1</v>
      </c>
      <c r="Y1145" s="41">
        <v>1</v>
      </c>
      <c r="Z1145" s="41"/>
      <c r="AA1145" s="41"/>
      <c r="AB1145" s="41"/>
      <c r="AC1145" s="15"/>
      <c r="AD1145" s="15"/>
      <c r="AE1145" s="15"/>
      <c r="AF1145" s="15"/>
      <c r="AG1145" s="15"/>
      <c r="AH1145" s="15"/>
      <c r="AI1145" s="15"/>
      <c r="AJ1145" s="41"/>
      <c r="AK1145" s="15"/>
      <c r="AL1145" s="15"/>
      <c r="AM1145" s="41"/>
      <c r="AN1145" s="15"/>
      <c r="AO1145" s="15"/>
      <c r="AP1145" s="15"/>
      <c r="AQ1145" s="15"/>
      <c r="AR1145" s="15"/>
      <c r="AS1145" s="15"/>
      <c r="AT1145" s="15"/>
      <c r="AU1145" s="15"/>
      <c r="AV1145" s="15"/>
      <c r="AW1145" s="15"/>
      <c r="AX1145" s="15"/>
      <c r="AY1145" s="15"/>
      <c r="AZ1145" s="10">
        <v>1</v>
      </c>
      <c r="BA1145" t="s">
        <v>22</v>
      </c>
      <c r="BB1145" t="s">
        <v>23</v>
      </c>
      <c r="BD1145" s="39" t="str">
        <f t="shared" si="35"/>
        <v>01/244621008IBlibli Non Jabodetabek</v>
      </c>
    </row>
    <row r="1146" spans="2:58" ht="13.5" customHeight="1" x14ac:dyDescent="0.35">
      <c r="B1146" s="10" t="s">
        <v>17</v>
      </c>
      <c r="C1146" s="10" t="s">
        <v>2305</v>
      </c>
      <c r="D1146" s="10" t="s">
        <v>248</v>
      </c>
      <c r="E1146" s="10" t="s">
        <v>194</v>
      </c>
      <c r="F1146" s="10" t="s">
        <v>259</v>
      </c>
      <c r="G1146" s="137" t="s">
        <v>9546</v>
      </c>
      <c r="H1146" s="10"/>
      <c r="I1146" s="10" t="s">
        <v>260</v>
      </c>
      <c r="J1146" s="10" t="s">
        <v>16042</v>
      </c>
      <c r="K1146" s="10" t="s">
        <v>10967</v>
      </c>
      <c r="L1146" s="98">
        <f>IFERROR(VLOOKUP($F1146&amp;$C1146,Sales!$J:$W,9,0),0)</f>
        <v>0</v>
      </c>
      <c r="M1146" s="98">
        <f>IFERROR(VLOOKUP($F1146&amp;$C1146,Sales!$J:$W,10,0),0)</f>
        <v>0</v>
      </c>
      <c r="N1146" s="98">
        <f>IFERROR(VLOOKUP($F1146&amp;$C1146,Sales!$J:$W,11,0),0)</f>
        <v>0</v>
      </c>
      <c r="O1146" s="98">
        <f>IFERROR(VLOOKUP($F1146&amp;$C1146,Sales!$J:$W,12,0),0)</f>
        <v>0</v>
      </c>
      <c r="P1146" s="98">
        <f>IFERROR(VLOOKUP($F1146&amp;$C1146,Sales!$J:$W,13,0),0)</f>
        <v>0</v>
      </c>
      <c r="Q1146" s="98">
        <f>IFERROR(VLOOKUP($F1146&amp;$C1146,Sales!$A:$H,7,0),0)</f>
        <v>0</v>
      </c>
      <c r="R1146" s="41">
        <f t="shared" si="34"/>
        <v>1</v>
      </c>
      <c r="S1146" s="41">
        <v>1</v>
      </c>
      <c r="T1146" s="15"/>
      <c r="U1146" s="15"/>
      <c r="V1146" s="15">
        <v>1</v>
      </c>
      <c r="W1146" s="15">
        <v>1</v>
      </c>
      <c r="X1146" s="15">
        <v>1</v>
      </c>
      <c r="Y1146" s="41">
        <v>1</v>
      </c>
      <c r="Z1146" s="41"/>
      <c r="AA1146" s="41"/>
      <c r="AB1146" s="41"/>
      <c r="AC1146" s="15"/>
      <c r="AD1146" s="15"/>
      <c r="AE1146" s="15"/>
      <c r="AF1146" s="15"/>
      <c r="AG1146" s="15"/>
      <c r="AH1146" s="15"/>
      <c r="AI1146" s="15"/>
      <c r="AJ1146" s="41"/>
      <c r="AK1146" s="15"/>
      <c r="AL1146" s="15"/>
      <c r="AM1146" s="41"/>
      <c r="AN1146" s="15"/>
      <c r="AO1146" s="15"/>
      <c r="AP1146" s="15"/>
      <c r="AQ1146" s="15"/>
      <c r="AR1146" s="15"/>
      <c r="AS1146" s="15"/>
      <c r="AT1146" s="15"/>
      <c r="AU1146" s="15"/>
      <c r="AV1146" s="15"/>
      <c r="AW1146" s="15"/>
      <c r="AX1146" s="15"/>
      <c r="AY1146" s="15"/>
      <c r="AZ1146" s="10">
        <v>1</v>
      </c>
      <c r="BA1146" t="s">
        <v>22</v>
      </c>
      <c r="BB1146" t="s">
        <v>23</v>
      </c>
      <c r="BD1146" s="39" t="str">
        <f t="shared" si="35"/>
        <v>01/244621109GBlibli Non Jabodetabek</v>
      </c>
    </row>
    <row r="1147" spans="2:58" ht="13.5" customHeight="1" x14ac:dyDescent="0.35">
      <c r="B1147" s="10" t="s">
        <v>17</v>
      </c>
      <c r="C1147" s="10" t="s">
        <v>2305</v>
      </c>
      <c r="D1147" s="10" t="s">
        <v>248</v>
      </c>
      <c r="E1147" s="10" t="s">
        <v>194</v>
      </c>
      <c r="F1147" s="10" t="s">
        <v>279</v>
      </c>
      <c r="G1147" s="137" t="s">
        <v>9547</v>
      </c>
      <c r="H1147" s="10"/>
      <c r="I1147" s="10" t="s">
        <v>280</v>
      </c>
      <c r="J1147" s="10" t="s">
        <v>16043</v>
      </c>
      <c r="K1147" s="10" t="s">
        <v>10968</v>
      </c>
      <c r="L1147" s="98">
        <f>IFERROR(VLOOKUP($F1147&amp;$C1147,Sales!$J:$W,9,0),0)</f>
        <v>0</v>
      </c>
      <c r="M1147" s="98">
        <f>IFERROR(VLOOKUP($F1147&amp;$C1147,Sales!$J:$W,10,0),0)</f>
        <v>0</v>
      </c>
      <c r="N1147" s="98">
        <f>IFERROR(VLOOKUP($F1147&amp;$C1147,Sales!$J:$W,11,0),0)</f>
        <v>0</v>
      </c>
      <c r="O1147" s="98">
        <f>IFERROR(VLOOKUP($F1147&amp;$C1147,Sales!$J:$W,12,0),0)</f>
        <v>0</v>
      </c>
      <c r="P1147" s="98">
        <f>IFERROR(VLOOKUP($F1147&amp;$C1147,Sales!$J:$W,13,0),0)</f>
        <v>0</v>
      </c>
      <c r="Q1147" s="98">
        <f>IFERROR(VLOOKUP($F1147&amp;$C1147,Sales!$A:$H,7,0),0)</f>
        <v>0</v>
      </c>
      <c r="R1147" s="41">
        <f t="shared" si="34"/>
        <v>1</v>
      </c>
      <c r="S1147" s="41">
        <v>1</v>
      </c>
      <c r="T1147" s="15"/>
      <c r="U1147" s="15"/>
      <c r="V1147" s="15">
        <v>1</v>
      </c>
      <c r="W1147" s="15">
        <v>1</v>
      </c>
      <c r="X1147" s="15">
        <v>1</v>
      </c>
      <c r="Y1147" s="41">
        <v>1</v>
      </c>
      <c r="Z1147" s="41"/>
      <c r="AA1147" s="41"/>
      <c r="AB1147" s="41"/>
      <c r="AC1147" s="15"/>
      <c r="AD1147" s="15"/>
      <c r="AE1147" s="15"/>
      <c r="AF1147" s="15"/>
      <c r="AG1147" s="15"/>
      <c r="AH1147" s="15"/>
      <c r="AI1147" s="15"/>
      <c r="AJ1147" s="41"/>
      <c r="AK1147" s="15"/>
      <c r="AL1147" s="15"/>
      <c r="AM1147" s="41"/>
      <c r="AN1147" s="15"/>
      <c r="AO1147" s="15"/>
      <c r="AP1147" s="15"/>
      <c r="AQ1147" s="15"/>
      <c r="AR1147" s="15"/>
      <c r="AS1147" s="15"/>
      <c r="AT1147" s="15"/>
      <c r="AU1147" s="15"/>
      <c r="AV1147" s="15"/>
      <c r="AW1147" s="15"/>
      <c r="AX1147" s="15"/>
      <c r="AY1147" s="15"/>
      <c r="AZ1147" s="10">
        <v>1</v>
      </c>
      <c r="BA1147" t="s">
        <v>22</v>
      </c>
      <c r="BB1147" t="s">
        <v>23</v>
      </c>
      <c r="BD1147" s="39" t="str">
        <f t="shared" si="35"/>
        <v>01/244621109IBlibli Non Jabodetabek</v>
      </c>
    </row>
    <row r="1148" spans="2:58" ht="13.5" customHeight="1" x14ac:dyDescent="0.35">
      <c r="B1148" s="10" t="s">
        <v>17</v>
      </c>
      <c r="C1148" s="10" t="s">
        <v>2305</v>
      </c>
      <c r="D1148" s="10" t="s">
        <v>248</v>
      </c>
      <c r="E1148" s="10" t="s">
        <v>194</v>
      </c>
      <c r="F1148" s="10" t="s">
        <v>279</v>
      </c>
      <c r="G1148" s="137" t="s">
        <v>9548</v>
      </c>
      <c r="H1148" s="10"/>
      <c r="I1148" s="10" t="s">
        <v>280</v>
      </c>
      <c r="J1148" s="10" t="s">
        <v>16044</v>
      </c>
      <c r="K1148" s="10" t="s">
        <v>10969</v>
      </c>
      <c r="L1148" s="98">
        <f>IFERROR(VLOOKUP($F1148&amp;$C1148,Sales!$J:$W,9,0),0)</f>
        <v>0</v>
      </c>
      <c r="M1148" s="98">
        <f>IFERROR(VLOOKUP($F1148&amp;$C1148,Sales!$J:$W,10,0),0)</f>
        <v>0</v>
      </c>
      <c r="N1148" s="98">
        <f>IFERROR(VLOOKUP($F1148&amp;$C1148,Sales!$J:$W,11,0),0)</f>
        <v>0</v>
      </c>
      <c r="O1148" s="98">
        <f>IFERROR(VLOOKUP($F1148&amp;$C1148,Sales!$J:$W,12,0),0)</f>
        <v>0</v>
      </c>
      <c r="P1148" s="98">
        <f>IFERROR(VLOOKUP($F1148&amp;$C1148,Sales!$J:$W,13,0),0)</f>
        <v>0</v>
      </c>
      <c r="Q1148" s="98">
        <f>IFERROR(VLOOKUP($F1148&amp;$C1148,Sales!$A:$H,7,0),0)</f>
        <v>0</v>
      </c>
      <c r="R1148" s="41">
        <f t="shared" si="34"/>
        <v>0</v>
      </c>
      <c r="S1148" s="41">
        <v>0</v>
      </c>
      <c r="T1148" s="15"/>
      <c r="U1148" s="15"/>
      <c r="V1148" s="15">
        <v>0</v>
      </c>
      <c r="W1148" s="15">
        <v>0</v>
      </c>
      <c r="X1148" s="15">
        <v>0</v>
      </c>
      <c r="Y1148" s="41">
        <v>0</v>
      </c>
      <c r="Z1148" s="41"/>
      <c r="AA1148" s="41"/>
      <c r="AB1148" s="41"/>
      <c r="AC1148" s="15"/>
      <c r="AD1148" s="15"/>
      <c r="AE1148" s="15"/>
      <c r="AF1148" s="15"/>
      <c r="AG1148" s="15"/>
      <c r="AH1148" s="15"/>
      <c r="AI1148" s="15"/>
      <c r="AJ1148" s="41"/>
      <c r="AK1148" s="15"/>
      <c r="AL1148" s="15"/>
      <c r="AM1148" s="41"/>
      <c r="AN1148" s="15"/>
      <c r="AO1148" s="15"/>
      <c r="AP1148" s="15"/>
      <c r="AQ1148" s="15"/>
      <c r="AR1148" s="15"/>
      <c r="AS1148" s="15"/>
      <c r="AT1148" s="15"/>
      <c r="AU1148" s="15"/>
      <c r="AV1148" s="15"/>
      <c r="AW1148" s="15"/>
      <c r="AX1148" s="15"/>
      <c r="AY1148" s="15"/>
      <c r="AZ1148" s="10">
        <v>1</v>
      </c>
      <c r="BA1148" t="s">
        <v>22</v>
      </c>
      <c r="BB1148" t="s">
        <v>23</v>
      </c>
      <c r="BD1148" s="39" t="str">
        <f t="shared" si="35"/>
        <v>01/244621109IBlibli Non Jabodetabek</v>
      </c>
    </row>
    <row r="1149" spans="2:58" ht="13.5" customHeight="1" x14ac:dyDescent="0.35">
      <c r="B1149" s="10" t="s">
        <v>17</v>
      </c>
      <c r="C1149" s="10" t="s">
        <v>2305</v>
      </c>
      <c r="D1149" s="10" t="s">
        <v>248</v>
      </c>
      <c r="E1149" s="10" t="s">
        <v>194</v>
      </c>
      <c r="F1149" s="10" t="s">
        <v>722</v>
      </c>
      <c r="G1149" s="137" t="s">
        <v>9549</v>
      </c>
      <c r="H1149" s="10"/>
      <c r="I1149" s="10" t="s">
        <v>3249</v>
      </c>
      <c r="J1149" s="10" t="s">
        <v>16045</v>
      </c>
      <c r="K1149" s="10" t="s">
        <v>10970</v>
      </c>
      <c r="L1149" s="98">
        <f>IFERROR(VLOOKUP($F1149&amp;$C1149,Sales!$J:$W,9,0),0)</f>
        <v>0</v>
      </c>
      <c r="M1149" s="98">
        <f>IFERROR(VLOOKUP($F1149&amp;$C1149,Sales!$J:$W,10,0),0)</f>
        <v>0</v>
      </c>
      <c r="N1149" s="98">
        <f>IFERROR(VLOOKUP($F1149&amp;$C1149,Sales!$J:$W,11,0),0)</f>
        <v>0</v>
      </c>
      <c r="O1149" s="98">
        <f>IFERROR(VLOOKUP($F1149&amp;$C1149,Sales!$J:$W,12,0),0)</f>
        <v>0</v>
      </c>
      <c r="P1149" s="98">
        <f>IFERROR(VLOOKUP($F1149&amp;$C1149,Sales!$J:$W,13,0),0)</f>
        <v>0</v>
      </c>
      <c r="Q1149" s="98">
        <f>IFERROR(VLOOKUP($F1149&amp;$C1149,Sales!$A:$H,7,0),0)</f>
        <v>0</v>
      </c>
      <c r="R1149" s="41">
        <f t="shared" si="34"/>
        <v>0</v>
      </c>
      <c r="S1149" s="41">
        <v>0</v>
      </c>
      <c r="T1149" s="41"/>
      <c r="U1149" s="41"/>
      <c r="V1149" s="15">
        <v>0</v>
      </c>
      <c r="W1149" s="15">
        <v>0</v>
      </c>
      <c r="X1149" s="15">
        <v>0</v>
      </c>
      <c r="Y1149" s="41">
        <v>0</v>
      </c>
      <c r="Z1149" s="41"/>
      <c r="AA1149" s="41"/>
      <c r="AB1149" s="41"/>
      <c r="AC1149" s="15"/>
      <c r="AD1149" s="15"/>
      <c r="AE1149" s="15"/>
      <c r="AF1149" s="15"/>
      <c r="AG1149" s="15"/>
      <c r="AH1149" s="15"/>
      <c r="AI1149" s="15"/>
      <c r="AJ1149" s="41"/>
      <c r="AK1149" s="15"/>
      <c r="AL1149" s="41"/>
      <c r="AM1149" s="41"/>
      <c r="AN1149" s="15"/>
      <c r="AO1149" s="15"/>
      <c r="AP1149" s="15"/>
      <c r="AQ1149" s="15"/>
      <c r="AR1149" s="15"/>
      <c r="AS1149" s="15"/>
      <c r="AT1149" s="15"/>
      <c r="AU1149" s="15"/>
      <c r="AV1149" s="15"/>
      <c r="AW1149" s="15"/>
      <c r="AX1149" s="15"/>
      <c r="AY1149" s="15"/>
      <c r="AZ1149" s="10">
        <v>1</v>
      </c>
      <c r="BA1149" t="s">
        <v>22</v>
      </c>
      <c r="BB1149" t="s">
        <v>23</v>
      </c>
      <c r="BD1149" s="39" t="str">
        <f t="shared" si="35"/>
        <v>01/244621008OBlibli Non Jabodetabek</v>
      </c>
    </row>
    <row r="1150" spans="2:58" ht="13.5" customHeight="1" x14ac:dyDescent="0.35">
      <c r="B1150" s="10" t="s">
        <v>17</v>
      </c>
      <c r="C1150" s="10" t="s">
        <v>2305</v>
      </c>
      <c r="D1150" s="10" t="s">
        <v>248</v>
      </c>
      <c r="E1150" s="10" t="s">
        <v>194</v>
      </c>
      <c r="F1150" s="10" t="s">
        <v>721</v>
      </c>
      <c r="G1150" s="137" t="s">
        <v>9550</v>
      </c>
      <c r="H1150" s="10"/>
      <c r="I1150" s="10" t="s">
        <v>3251</v>
      </c>
      <c r="J1150" s="10" t="s">
        <v>16046</v>
      </c>
      <c r="K1150" s="10" t="s">
        <v>10971</v>
      </c>
      <c r="L1150" s="98">
        <f>IFERROR(VLOOKUP($F1150&amp;$C1150,Sales!$J:$W,9,0),0)</f>
        <v>0</v>
      </c>
      <c r="M1150" s="98">
        <f>IFERROR(VLOOKUP($F1150&amp;$C1150,Sales!$J:$W,10,0),0)</f>
        <v>0</v>
      </c>
      <c r="N1150" s="98">
        <f>IFERROR(VLOOKUP($F1150&amp;$C1150,Sales!$J:$W,11,0),0)</f>
        <v>0</v>
      </c>
      <c r="O1150" s="98">
        <f>IFERROR(VLOOKUP($F1150&amp;$C1150,Sales!$J:$W,12,0),0)</f>
        <v>0</v>
      </c>
      <c r="P1150" s="98">
        <f>IFERROR(VLOOKUP($F1150&amp;$C1150,Sales!$J:$W,13,0),0)</f>
        <v>0</v>
      </c>
      <c r="Q1150" s="98">
        <f>IFERROR(VLOOKUP($F1150&amp;$C1150,Sales!$A:$H,7,0),0)</f>
        <v>0</v>
      </c>
      <c r="R1150" s="41">
        <f t="shared" si="34"/>
        <v>1</v>
      </c>
      <c r="S1150" s="41">
        <v>1</v>
      </c>
      <c r="T1150" s="15"/>
      <c r="U1150" s="15"/>
      <c r="V1150" s="15">
        <v>1</v>
      </c>
      <c r="W1150" s="15">
        <v>1</v>
      </c>
      <c r="X1150" s="15">
        <v>1</v>
      </c>
      <c r="Y1150" s="41">
        <v>1</v>
      </c>
      <c r="Z1150" s="41"/>
      <c r="AA1150" s="41"/>
      <c r="AB1150" s="41"/>
      <c r="AC1150" s="15"/>
      <c r="AD1150" s="15"/>
      <c r="AE1150" s="15"/>
      <c r="AF1150" s="15"/>
      <c r="AG1150" s="15"/>
      <c r="AH1150" s="15"/>
      <c r="AI1150" s="15"/>
      <c r="AJ1150" s="41"/>
      <c r="AK1150" s="15"/>
      <c r="AL1150" s="15"/>
      <c r="AM1150" s="41"/>
      <c r="AN1150" s="15"/>
      <c r="AO1150" s="15"/>
      <c r="AP1150" s="15"/>
      <c r="AQ1150" s="15"/>
      <c r="AR1150" s="15"/>
      <c r="AS1150" s="15"/>
      <c r="AT1150" s="15"/>
      <c r="AU1150" s="15"/>
      <c r="AV1150" s="15"/>
      <c r="AW1150" s="15"/>
      <c r="AX1150" s="15"/>
      <c r="AY1150" s="15"/>
      <c r="AZ1150" s="10">
        <v>1</v>
      </c>
      <c r="BA1150" t="s">
        <v>22</v>
      </c>
      <c r="BB1150" t="s">
        <v>23</v>
      </c>
      <c r="BD1150" s="39" t="str">
        <f t="shared" si="35"/>
        <v>01/244621109MBlibli Non Jabodetabek</v>
      </c>
    </row>
    <row r="1151" spans="2:58" ht="13.5" customHeight="1" x14ac:dyDescent="0.35">
      <c r="B1151" s="10" t="s">
        <v>17</v>
      </c>
      <c r="C1151" s="10" t="s">
        <v>2305</v>
      </c>
      <c r="D1151" s="10" t="s">
        <v>248</v>
      </c>
      <c r="E1151" s="10" t="s">
        <v>194</v>
      </c>
      <c r="F1151" s="10" t="s">
        <v>283</v>
      </c>
      <c r="G1151" s="137" t="s">
        <v>9551</v>
      </c>
      <c r="H1151" s="10"/>
      <c r="I1151" s="10" t="s">
        <v>284</v>
      </c>
      <c r="J1151" s="10" t="s">
        <v>16047</v>
      </c>
      <c r="K1151" s="10" t="s">
        <v>10972</v>
      </c>
      <c r="L1151" s="98">
        <f>IFERROR(VLOOKUP($F1151&amp;$C1151,Sales!$J:$W,9,0),0)</f>
        <v>0</v>
      </c>
      <c r="M1151" s="98">
        <f>IFERROR(VLOOKUP($F1151&amp;$C1151,Sales!$J:$W,10,0),0)</f>
        <v>0</v>
      </c>
      <c r="N1151" s="98">
        <f>IFERROR(VLOOKUP($F1151&amp;$C1151,Sales!$J:$W,11,0),0)</f>
        <v>0</v>
      </c>
      <c r="O1151" s="98">
        <f>IFERROR(VLOOKUP($F1151&amp;$C1151,Sales!$J:$W,12,0),0)</f>
        <v>0</v>
      </c>
      <c r="P1151" s="98">
        <f>IFERROR(VLOOKUP($F1151&amp;$C1151,Sales!$J:$W,13,0),0)</f>
        <v>0</v>
      </c>
      <c r="Q1151" s="98">
        <f>IFERROR(VLOOKUP($F1151&amp;$C1151,Sales!$A:$H,7,0),0)</f>
        <v>0</v>
      </c>
      <c r="R1151" s="41">
        <f t="shared" si="34"/>
        <v>1</v>
      </c>
      <c r="S1151" s="41">
        <v>1</v>
      </c>
      <c r="T1151" s="15"/>
      <c r="U1151" s="15"/>
      <c r="V1151" s="15">
        <v>1</v>
      </c>
      <c r="W1151" s="15">
        <v>1</v>
      </c>
      <c r="X1151" s="15">
        <v>1</v>
      </c>
      <c r="Y1151" s="41">
        <v>1</v>
      </c>
      <c r="Z1151" s="41"/>
      <c r="AA1151" s="41"/>
      <c r="AB1151" s="41"/>
      <c r="AC1151" s="15"/>
      <c r="AD1151" s="15"/>
      <c r="AE1151" s="15"/>
      <c r="AF1151" s="15"/>
      <c r="AG1151" s="15"/>
      <c r="AH1151" s="15"/>
      <c r="AI1151" s="15"/>
      <c r="AJ1151" s="41"/>
      <c r="AK1151" s="15"/>
      <c r="AL1151" s="15"/>
      <c r="AM1151" s="41"/>
      <c r="AN1151" s="15"/>
      <c r="AO1151" s="15"/>
      <c r="AP1151" s="15"/>
      <c r="AQ1151" s="15"/>
      <c r="AR1151" s="15"/>
      <c r="AS1151" s="15"/>
      <c r="AT1151" s="15"/>
      <c r="AU1151" s="15"/>
      <c r="AV1151" s="15"/>
      <c r="AW1151" s="15"/>
      <c r="AX1151" s="15"/>
      <c r="AY1151" s="15"/>
      <c r="AZ1151" s="10">
        <v>1</v>
      </c>
      <c r="BA1151" t="s">
        <v>22</v>
      </c>
      <c r="BB1151" t="s">
        <v>23</v>
      </c>
      <c r="BD1151" s="39" t="str">
        <f t="shared" si="35"/>
        <v>01/244621109JBlibli Non Jabodetabek</v>
      </c>
    </row>
    <row r="1152" spans="2:58" ht="13.5" customHeight="1" x14ac:dyDescent="0.35">
      <c r="B1152" s="10" t="s">
        <v>17</v>
      </c>
      <c r="C1152" s="10" t="s">
        <v>2305</v>
      </c>
      <c r="D1152" s="10" t="s">
        <v>248</v>
      </c>
      <c r="E1152" s="10" t="s">
        <v>194</v>
      </c>
      <c r="F1152" s="10" t="s">
        <v>724</v>
      </c>
      <c r="G1152" s="137" t="s">
        <v>9552</v>
      </c>
      <c r="H1152" s="10"/>
      <c r="I1152" s="10" t="s">
        <v>3248</v>
      </c>
      <c r="J1152" s="10" t="s">
        <v>16048</v>
      </c>
      <c r="K1152" s="10" t="s">
        <v>10973</v>
      </c>
      <c r="L1152" s="98">
        <f>IFERROR(VLOOKUP($F1152&amp;$C1152,Sales!$J:$W,9,0),0)</f>
        <v>0</v>
      </c>
      <c r="M1152" s="98">
        <f>IFERROR(VLOOKUP($F1152&amp;$C1152,Sales!$J:$W,10,0),0)</f>
        <v>0</v>
      </c>
      <c r="N1152" s="98">
        <f>IFERROR(VLOOKUP($F1152&amp;$C1152,Sales!$J:$W,11,0),0)</f>
        <v>0</v>
      </c>
      <c r="O1152" s="98">
        <f>IFERROR(VLOOKUP($F1152&amp;$C1152,Sales!$J:$W,12,0),0)</f>
        <v>0</v>
      </c>
      <c r="P1152" s="98">
        <f>IFERROR(VLOOKUP($F1152&amp;$C1152,Sales!$J:$W,13,0),0)</f>
        <v>0</v>
      </c>
      <c r="Q1152" s="98">
        <f>IFERROR(VLOOKUP($F1152&amp;$C1152,Sales!$A:$H,7,0),0)</f>
        <v>0</v>
      </c>
      <c r="R1152" s="41">
        <f t="shared" si="34"/>
        <v>1</v>
      </c>
      <c r="S1152" s="41">
        <v>1</v>
      </c>
      <c r="T1152" s="15"/>
      <c r="U1152" s="15"/>
      <c r="V1152" s="15">
        <v>1</v>
      </c>
      <c r="W1152" s="15">
        <v>1</v>
      </c>
      <c r="X1152" s="15">
        <v>1</v>
      </c>
      <c r="Y1152" s="41">
        <v>1</v>
      </c>
      <c r="Z1152" s="41"/>
      <c r="AA1152" s="41"/>
      <c r="AB1152" s="41"/>
      <c r="AC1152" s="15"/>
      <c r="AD1152" s="15"/>
      <c r="AE1152" s="15"/>
      <c r="AF1152" s="15"/>
      <c r="AG1152" s="15"/>
      <c r="AH1152" s="15"/>
      <c r="AI1152" s="15"/>
      <c r="AJ1152" s="41"/>
      <c r="AK1152" s="15"/>
      <c r="AL1152" s="15"/>
      <c r="AM1152" s="41"/>
      <c r="AN1152" s="15"/>
      <c r="AO1152" s="15"/>
      <c r="AP1152" s="15"/>
      <c r="AQ1152" s="15"/>
      <c r="AR1152" s="15"/>
      <c r="AS1152" s="15"/>
      <c r="AT1152" s="15"/>
      <c r="AU1152" s="15"/>
      <c r="AV1152" s="15"/>
      <c r="AW1152" s="15"/>
      <c r="AX1152" s="15"/>
      <c r="AY1152" s="15"/>
      <c r="AZ1152" s="10">
        <v>1</v>
      </c>
      <c r="BA1152" t="s">
        <v>22</v>
      </c>
      <c r="BB1152" t="s">
        <v>23</v>
      </c>
      <c r="BD1152" s="39" t="str">
        <f t="shared" si="35"/>
        <v>01/244621008NBlibli Non Jabodetabek</v>
      </c>
    </row>
    <row r="1153" spans="2:58" ht="13.5" customHeight="1" x14ac:dyDescent="0.35">
      <c r="B1153" s="10" t="s">
        <v>17</v>
      </c>
      <c r="C1153" s="10" t="s">
        <v>2305</v>
      </c>
      <c r="D1153" s="10" t="s">
        <v>248</v>
      </c>
      <c r="E1153" s="10" t="s">
        <v>194</v>
      </c>
      <c r="F1153" s="10" t="s">
        <v>723</v>
      </c>
      <c r="G1153" s="137" t="s">
        <v>9553</v>
      </c>
      <c r="H1153" s="10"/>
      <c r="I1153" s="10" t="s">
        <v>3250</v>
      </c>
      <c r="J1153" s="10" t="s">
        <v>16049</v>
      </c>
      <c r="K1153" s="10" t="s">
        <v>10974</v>
      </c>
      <c r="L1153" s="98">
        <f>IFERROR(VLOOKUP($F1153&amp;$C1153,Sales!$J:$W,9,0),0)</f>
        <v>0</v>
      </c>
      <c r="M1153" s="98">
        <f>IFERROR(VLOOKUP($F1153&amp;$C1153,Sales!$J:$W,10,0),0)</f>
        <v>0</v>
      </c>
      <c r="N1153" s="98">
        <f>IFERROR(VLOOKUP($F1153&amp;$C1153,Sales!$J:$W,11,0),0)</f>
        <v>0</v>
      </c>
      <c r="O1153" s="98">
        <f>IFERROR(VLOOKUP($F1153&amp;$C1153,Sales!$J:$W,12,0),0)</f>
        <v>0</v>
      </c>
      <c r="P1153" s="98">
        <f>IFERROR(VLOOKUP($F1153&amp;$C1153,Sales!$J:$W,13,0),0)</f>
        <v>0</v>
      </c>
      <c r="Q1153" s="98">
        <f>IFERROR(VLOOKUP($F1153&amp;$C1153,Sales!$A:$H,7,0),0)</f>
        <v>0</v>
      </c>
      <c r="R1153" s="41">
        <f t="shared" si="34"/>
        <v>1</v>
      </c>
      <c r="S1153" s="41">
        <v>1</v>
      </c>
      <c r="T1153" s="15"/>
      <c r="U1153" s="15"/>
      <c r="V1153" s="15">
        <v>1</v>
      </c>
      <c r="W1153" s="15">
        <v>1</v>
      </c>
      <c r="X1153" s="15">
        <v>1</v>
      </c>
      <c r="Y1153" s="41">
        <v>1</v>
      </c>
      <c r="Z1153" s="41"/>
      <c r="AA1153" s="41"/>
      <c r="AB1153" s="41"/>
      <c r="AC1153" s="15"/>
      <c r="AD1153" s="15"/>
      <c r="AE1153" s="15"/>
      <c r="AF1153" s="15"/>
      <c r="AG1153" s="15"/>
      <c r="AH1153" s="15"/>
      <c r="AI1153" s="15"/>
      <c r="AJ1153" s="41"/>
      <c r="AK1153" s="15"/>
      <c r="AL1153" s="15"/>
      <c r="AM1153" s="41"/>
      <c r="AN1153" s="15"/>
      <c r="AO1153" s="15"/>
      <c r="AP1153" s="15"/>
      <c r="AQ1153" s="15"/>
      <c r="AR1153" s="15"/>
      <c r="AS1153" s="15"/>
      <c r="AT1153" s="15"/>
      <c r="AU1153" s="15"/>
      <c r="AV1153" s="15"/>
      <c r="AW1153" s="15"/>
      <c r="AX1153" s="15"/>
      <c r="AY1153" s="15"/>
      <c r="AZ1153" s="10">
        <v>1</v>
      </c>
      <c r="BA1153" t="s">
        <v>22</v>
      </c>
      <c r="BB1153" t="s">
        <v>23</v>
      </c>
      <c r="BD1153" s="39" t="str">
        <f t="shared" si="35"/>
        <v>01/244621109LBlibli Non Jabodetabek</v>
      </c>
    </row>
    <row r="1154" spans="2:58" ht="13.5" customHeight="1" x14ac:dyDescent="0.35">
      <c r="B1154" s="10" t="s">
        <v>17</v>
      </c>
      <c r="C1154" s="10" t="s">
        <v>2305</v>
      </c>
      <c r="D1154" s="10" t="s">
        <v>248</v>
      </c>
      <c r="E1154" s="10" t="s">
        <v>194</v>
      </c>
      <c r="F1154" s="10" t="s">
        <v>5780</v>
      </c>
      <c r="G1154" s="137" t="s">
        <v>9554</v>
      </c>
      <c r="H1154" s="10"/>
      <c r="I1154" s="10" t="s">
        <v>7155</v>
      </c>
      <c r="J1154" s="10" t="s">
        <v>16050</v>
      </c>
      <c r="K1154" s="10" t="s">
        <v>9555</v>
      </c>
      <c r="L1154" s="98">
        <f>IFERROR(VLOOKUP($F1154&amp;$C1154,Sales!$J:$W,9,0),0)</f>
        <v>0</v>
      </c>
      <c r="M1154" s="98">
        <f>IFERROR(VLOOKUP($F1154&amp;$C1154,Sales!$J:$W,10,0),0)</f>
        <v>0</v>
      </c>
      <c r="N1154" s="98">
        <f>IFERROR(VLOOKUP($F1154&amp;$C1154,Sales!$J:$W,11,0),0)</f>
        <v>0</v>
      </c>
      <c r="O1154" s="98">
        <f>IFERROR(VLOOKUP($F1154&amp;$C1154,Sales!$J:$W,12,0),0)</f>
        <v>0</v>
      </c>
      <c r="P1154" s="98">
        <f>IFERROR(VLOOKUP($F1154&amp;$C1154,Sales!$J:$W,13,0),0)</f>
        <v>0</v>
      </c>
      <c r="Q1154" s="98">
        <f>IFERROR(VLOOKUP($F1154&amp;$C1154,Sales!$A:$H,7,0),0)</f>
        <v>0</v>
      </c>
      <c r="R1154" s="41" t="str">
        <f t="shared" si="34"/>
        <v>ERROR</v>
      </c>
      <c r="S1154" s="15"/>
      <c r="T1154" s="15"/>
      <c r="U1154" s="15"/>
      <c r="V1154" s="15"/>
      <c r="W1154" s="15"/>
      <c r="X1154" s="15"/>
      <c r="Y1154" s="41"/>
      <c r="Z1154" s="41"/>
      <c r="AA1154" s="41"/>
      <c r="AB1154" s="15"/>
      <c r="AC1154" s="15"/>
      <c r="AD1154" s="15"/>
      <c r="AE1154" s="15"/>
      <c r="AF1154" s="15"/>
      <c r="AG1154" s="15"/>
      <c r="AH1154" s="15"/>
      <c r="AI1154" s="15"/>
      <c r="AJ1154" s="41"/>
      <c r="AK1154" s="15"/>
      <c r="AL1154" s="15"/>
      <c r="AM1154" s="15"/>
      <c r="AN1154" s="15"/>
      <c r="AO1154" s="15"/>
      <c r="AP1154" s="15"/>
      <c r="AQ1154" s="15"/>
      <c r="AR1154" s="15"/>
      <c r="AS1154" s="15"/>
      <c r="AT1154" s="15"/>
      <c r="AU1154" s="15"/>
      <c r="AV1154" s="15"/>
      <c r="AW1154" s="15"/>
      <c r="AX1154" s="15"/>
      <c r="AY1154" s="15"/>
      <c r="AZ1154" s="10">
        <v>1</v>
      </c>
      <c r="BA1154" t="s">
        <v>22</v>
      </c>
      <c r="BB1154" t="s">
        <v>88</v>
      </c>
      <c r="BD1154" s="39" t="str">
        <f t="shared" si="35"/>
        <v>01/244621005BBlibli Non Jabodetabek</v>
      </c>
    </row>
    <row r="1155" spans="2:58" ht="13.5" customHeight="1" x14ac:dyDescent="0.35">
      <c r="B1155" s="10" t="s">
        <v>17</v>
      </c>
      <c r="C1155" s="10" t="s">
        <v>2305</v>
      </c>
      <c r="D1155" s="10" t="s">
        <v>248</v>
      </c>
      <c r="E1155" s="10" t="s">
        <v>194</v>
      </c>
      <c r="F1155" s="10" t="s">
        <v>276</v>
      </c>
      <c r="G1155" s="137" t="s">
        <v>9556</v>
      </c>
      <c r="H1155" s="10"/>
      <c r="I1155" s="10" t="s">
        <v>277</v>
      </c>
      <c r="J1155" s="10" t="s">
        <v>16051</v>
      </c>
      <c r="K1155" s="10" t="s">
        <v>10975</v>
      </c>
      <c r="L1155" s="98">
        <f>IFERROR(VLOOKUP($F1155&amp;$C1155,Sales!$J:$W,9,0),0)</f>
        <v>0</v>
      </c>
      <c r="M1155" s="98">
        <f>IFERROR(VLOOKUP($F1155&amp;$C1155,Sales!$J:$W,10,0),0)</f>
        <v>0</v>
      </c>
      <c r="N1155" s="98">
        <f>IFERROR(VLOOKUP($F1155&amp;$C1155,Sales!$J:$W,11,0),0)</f>
        <v>0</v>
      </c>
      <c r="O1155" s="98">
        <f>IFERROR(VLOOKUP($F1155&amp;$C1155,Sales!$J:$W,12,0),0)</f>
        <v>0</v>
      </c>
      <c r="P1155" s="98">
        <f>IFERROR(VLOOKUP($F1155&amp;$C1155,Sales!$J:$W,13,0),0)</f>
        <v>0</v>
      </c>
      <c r="Q1155" s="98">
        <f>IFERROR(VLOOKUP($F1155&amp;$C1155,Sales!$A:$H,7,0),0)</f>
        <v>0</v>
      </c>
      <c r="R1155" s="41">
        <f t="shared" si="34"/>
        <v>0</v>
      </c>
      <c r="S1155" s="41">
        <v>0</v>
      </c>
      <c r="T1155" s="15"/>
      <c r="U1155" s="15"/>
      <c r="V1155" s="15">
        <v>0</v>
      </c>
      <c r="W1155" s="15">
        <v>0</v>
      </c>
      <c r="X1155" s="15">
        <v>0</v>
      </c>
      <c r="Y1155" s="41">
        <v>0</v>
      </c>
      <c r="Z1155" s="41"/>
      <c r="AA1155" s="41"/>
      <c r="AB1155" s="41"/>
      <c r="AC1155" s="15"/>
      <c r="AD1155" s="15"/>
      <c r="AE1155" s="15"/>
      <c r="AF1155" s="15"/>
      <c r="AG1155" s="15"/>
      <c r="AH1155" s="15"/>
      <c r="AI1155" s="15"/>
      <c r="AJ1155" s="41"/>
      <c r="AK1155" s="15"/>
      <c r="AL1155" s="15"/>
      <c r="AM1155" s="41"/>
      <c r="AN1155" s="15"/>
      <c r="AO1155" s="15"/>
      <c r="AP1155" s="15"/>
      <c r="AQ1155" s="15"/>
      <c r="AR1155" s="15"/>
      <c r="AS1155" s="15"/>
      <c r="AT1155" s="15"/>
      <c r="AU1155" s="15"/>
      <c r="AV1155" s="15"/>
      <c r="AW1155" s="15"/>
      <c r="AX1155" s="15"/>
      <c r="AY1155" s="15"/>
      <c r="AZ1155" s="10">
        <v>1</v>
      </c>
      <c r="BA1155" t="s">
        <v>22</v>
      </c>
      <c r="BB1155" t="s">
        <v>23</v>
      </c>
      <c r="BD1155" s="39" t="str">
        <f t="shared" si="35"/>
        <v>01/244621008KBlibli Non Jabodetabek</v>
      </c>
    </row>
    <row r="1156" spans="2:58" ht="13.5" customHeight="1" x14ac:dyDescent="0.35">
      <c r="B1156" s="10" t="s">
        <v>17</v>
      </c>
      <c r="C1156" s="10" t="s">
        <v>2305</v>
      </c>
      <c r="D1156" s="10" t="s">
        <v>405</v>
      </c>
      <c r="E1156" s="10" t="s">
        <v>5816</v>
      </c>
      <c r="F1156" s="10" t="s">
        <v>6637</v>
      </c>
      <c r="G1156" s="137" t="s">
        <v>9557</v>
      </c>
      <c r="H1156" s="10"/>
      <c r="I1156" s="10" t="s">
        <v>6638</v>
      </c>
      <c r="J1156" s="10" t="s">
        <v>16052</v>
      </c>
      <c r="K1156" s="10" t="s">
        <v>10976</v>
      </c>
      <c r="L1156" s="98">
        <f>IFERROR(VLOOKUP($F1156&amp;$C1156,Sales!$J:$W,9,0),0)</f>
        <v>0</v>
      </c>
      <c r="M1156" s="98">
        <f>IFERROR(VLOOKUP($F1156&amp;$C1156,Sales!$J:$W,10,0),0)</f>
        <v>0</v>
      </c>
      <c r="N1156" s="98">
        <f>IFERROR(VLOOKUP($F1156&amp;$C1156,Sales!$J:$W,11,0),0)</f>
        <v>0</v>
      </c>
      <c r="O1156" s="98">
        <f>IFERROR(VLOOKUP($F1156&amp;$C1156,Sales!$J:$W,12,0),0)</f>
        <v>0</v>
      </c>
      <c r="P1156" s="98">
        <f>IFERROR(VLOOKUP($F1156&amp;$C1156,Sales!$J:$W,13,0),0)</f>
        <v>0</v>
      </c>
      <c r="Q1156" s="98">
        <f>IFERROR(VLOOKUP($F1156&amp;$C1156,Sales!$A:$H,7,0),0)</f>
        <v>0</v>
      </c>
      <c r="R1156" s="41" t="str">
        <f t="shared" ref="R1156:R1219" si="36">IFERROR(AVERAGE($S1156:$AW1156),"ERROR")</f>
        <v>ERROR</v>
      </c>
      <c r="S1156" s="15"/>
      <c r="T1156" s="15"/>
      <c r="U1156" s="15"/>
      <c r="V1156" s="15"/>
      <c r="W1156" s="15"/>
      <c r="X1156" s="15"/>
      <c r="Y1156" s="41"/>
      <c r="Z1156" s="41"/>
      <c r="AA1156" s="41"/>
      <c r="AB1156" s="15"/>
      <c r="AC1156" s="15"/>
      <c r="AD1156" s="15"/>
      <c r="AE1156" s="15"/>
      <c r="AF1156" s="15"/>
      <c r="AG1156" s="15"/>
      <c r="AH1156" s="15"/>
      <c r="AI1156" s="15"/>
      <c r="AJ1156" s="41"/>
      <c r="AK1156" s="15"/>
      <c r="AL1156" s="15"/>
      <c r="AM1156" s="15"/>
      <c r="AN1156" s="15"/>
      <c r="AO1156" s="15"/>
      <c r="AP1156" s="15"/>
      <c r="AQ1156" s="15"/>
      <c r="AR1156" s="15"/>
      <c r="AS1156" s="15"/>
      <c r="AT1156" s="15"/>
      <c r="AU1156" s="15"/>
      <c r="AV1156" s="15"/>
      <c r="AW1156" s="15"/>
      <c r="AX1156" s="15"/>
      <c r="AY1156" s="15"/>
      <c r="AZ1156" s="10">
        <v>1</v>
      </c>
      <c r="BA1156" t="s">
        <v>22</v>
      </c>
      <c r="BB1156" t="s">
        <v>88</v>
      </c>
      <c r="BD1156" s="39" t="str">
        <f t="shared" ref="BD1156:BD1219" si="37">F1156&amp;C1156</f>
        <v>01/274927101ABlibli Non Jabodetabek</v>
      </c>
      <c r="BE1156" s="1">
        <v>44967</v>
      </c>
      <c r="BF1156" t="s">
        <v>14073</v>
      </c>
    </row>
    <row r="1157" spans="2:58" ht="13.5" customHeight="1" x14ac:dyDescent="0.35">
      <c r="B1157" s="10" t="s">
        <v>17</v>
      </c>
      <c r="C1157" s="10" t="s">
        <v>2305</v>
      </c>
      <c r="D1157" s="10" t="s">
        <v>405</v>
      </c>
      <c r="E1157" s="10" t="s">
        <v>5816</v>
      </c>
      <c r="F1157" s="10" t="s">
        <v>419</v>
      </c>
      <c r="G1157" s="137" t="s">
        <v>9558</v>
      </c>
      <c r="H1157" s="10"/>
      <c r="I1157" s="10" t="s">
        <v>420</v>
      </c>
      <c r="J1157" s="10" t="s">
        <v>16053</v>
      </c>
      <c r="K1157" s="10" t="s">
        <v>10977</v>
      </c>
      <c r="L1157" s="98">
        <f>IFERROR(VLOOKUP($F1157&amp;$C1157,Sales!$J:$W,9,0),0)</f>
        <v>0</v>
      </c>
      <c r="M1157" s="98">
        <f>IFERROR(VLOOKUP($F1157&amp;$C1157,Sales!$J:$W,10,0),0)</f>
        <v>0</v>
      </c>
      <c r="N1157" s="98">
        <f>IFERROR(VLOOKUP($F1157&amp;$C1157,Sales!$J:$W,11,0),0)</f>
        <v>0</v>
      </c>
      <c r="O1157" s="98">
        <f>IFERROR(VLOOKUP($F1157&amp;$C1157,Sales!$J:$W,12,0),0)</f>
        <v>0</v>
      </c>
      <c r="P1157" s="98">
        <f>IFERROR(VLOOKUP($F1157&amp;$C1157,Sales!$J:$W,13,0),0)</f>
        <v>0</v>
      </c>
      <c r="Q1157" s="98">
        <f>IFERROR(VLOOKUP($F1157&amp;$C1157,Sales!$A:$H,7,0),0)</f>
        <v>0</v>
      </c>
      <c r="R1157" s="41">
        <f t="shared" si="36"/>
        <v>1</v>
      </c>
      <c r="S1157" s="41">
        <v>1</v>
      </c>
      <c r="T1157" s="15"/>
      <c r="U1157" s="15"/>
      <c r="V1157" s="15">
        <v>1</v>
      </c>
      <c r="W1157" s="15">
        <v>1</v>
      </c>
      <c r="X1157" s="15">
        <v>1</v>
      </c>
      <c r="Y1157" s="41">
        <v>1</v>
      </c>
      <c r="Z1157" s="41"/>
      <c r="AA1157" s="41"/>
      <c r="AB1157" s="41"/>
      <c r="AC1157" s="15"/>
      <c r="AD1157" s="15"/>
      <c r="AE1157" s="15"/>
      <c r="AF1157" s="15"/>
      <c r="AG1157" s="15"/>
      <c r="AH1157" s="15"/>
      <c r="AI1157" s="15"/>
      <c r="AJ1157" s="41"/>
      <c r="AK1157" s="15"/>
      <c r="AL1157" s="15"/>
      <c r="AM1157" s="41"/>
      <c r="AN1157" s="15"/>
      <c r="AO1157" s="15"/>
      <c r="AP1157" s="15"/>
      <c r="AQ1157" s="15"/>
      <c r="AR1157" s="15"/>
      <c r="AS1157" s="15"/>
      <c r="AT1157" s="15"/>
      <c r="AU1157" s="15"/>
      <c r="AV1157" s="15"/>
      <c r="AW1157" s="15"/>
      <c r="AX1157" s="15"/>
      <c r="AY1157" s="15"/>
      <c r="AZ1157" s="10">
        <v>1</v>
      </c>
      <c r="BA1157" t="s">
        <v>22</v>
      </c>
      <c r="BB1157" t="s">
        <v>23</v>
      </c>
      <c r="BD1157" s="39" t="str">
        <f t="shared" si="37"/>
        <v>01/274927102ABlibli Non Jabodetabek</v>
      </c>
    </row>
    <row r="1158" spans="2:58" ht="13.5" customHeight="1" x14ac:dyDescent="0.35">
      <c r="B1158" s="10" t="s">
        <v>17</v>
      </c>
      <c r="C1158" s="10" t="s">
        <v>2305</v>
      </c>
      <c r="D1158" s="10" t="s">
        <v>405</v>
      </c>
      <c r="E1158" s="10" t="s">
        <v>5816</v>
      </c>
      <c r="F1158" s="10" t="s">
        <v>1901</v>
      </c>
      <c r="G1158" s="137" t="s">
        <v>9559</v>
      </c>
      <c r="H1158" s="10"/>
      <c r="I1158" s="10" t="s">
        <v>6640</v>
      </c>
      <c r="J1158" s="10" t="s">
        <v>16054</v>
      </c>
      <c r="K1158" s="10" t="s">
        <v>10978</v>
      </c>
      <c r="L1158" s="98">
        <f>IFERROR(VLOOKUP($F1158&amp;$C1158,Sales!$J:$W,9,0),0)</f>
        <v>0</v>
      </c>
      <c r="M1158" s="98">
        <f>IFERROR(VLOOKUP($F1158&amp;$C1158,Sales!$J:$W,10,0),0)</f>
        <v>0</v>
      </c>
      <c r="N1158" s="98">
        <f>IFERROR(VLOOKUP($F1158&amp;$C1158,Sales!$J:$W,11,0),0)</f>
        <v>0</v>
      </c>
      <c r="O1158" s="98">
        <f>IFERROR(VLOOKUP($F1158&amp;$C1158,Sales!$J:$W,12,0),0)</f>
        <v>0</v>
      </c>
      <c r="P1158" s="98">
        <f>IFERROR(VLOOKUP($F1158&amp;$C1158,Sales!$J:$W,13,0),0)</f>
        <v>0</v>
      </c>
      <c r="Q1158" s="98">
        <f>IFERROR(VLOOKUP($F1158&amp;$C1158,Sales!$A:$H,7,0),0)</f>
        <v>0</v>
      </c>
      <c r="R1158" s="41">
        <f t="shared" si="36"/>
        <v>1</v>
      </c>
      <c r="S1158" s="41">
        <v>1</v>
      </c>
      <c r="T1158" s="15"/>
      <c r="U1158" s="15"/>
      <c r="V1158" s="15">
        <v>1</v>
      </c>
      <c r="W1158" s="15">
        <v>1</v>
      </c>
      <c r="X1158" s="15">
        <v>1</v>
      </c>
      <c r="Y1158" s="41">
        <v>1</v>
      </c>
      <c r="Z1158" s="41"/>
      <c r="AA1158" s="41"/>
      <c r="AB1158" s="41"/>
      <c r="AC1158" s="15"/>
      <c r="AD1158" s="15"/>
      <c r="AE1158" s="15"/>
      <c r="AF1158" s="15"/>
      <c r="AG1158" s="15"/>
      <c r="AH1158" s="15"/>
      <c r="AI1158" s="15"/>
      <c r="AJ1158" s="41"/>
      <c r="AK1158" s="15"/>
      <c r="AL1158" s="15"/>
      <c r="AM1158" s="41"/>
      <c r="AN1158" s="15"/>
      <c r="AO1158" s="15"/>
      <c r="AP1158" s="15"/>
      <c r="AQ1158" s="15"/>
      <c r="AR1158" s="15"/>
      <c r="AS1158" s="15"/>
      <c r="AT1158" s="15"/>
      <c r="AU1158" s="15"/>
      <c r="AV1158" s="15"/>
      <c r="AW1158" s="15"/>
      <c r="AX1158" s="15"/>
      <c r="AY1158" s="15"/>
      <c r="AZ1158" s="10">
        <v>1</v>
      </c>
      <c r="BA1158" t="s">
        <v>22</v>
      </c>
      <c r="BB1158" t="s">
        <v>23</v>
      </c>
      <c r="BD1158" s="39" t="str">
        <f t="shared" si="37"/>
        <v>01/274921601CBlibli Non Jabodetabek</v>
      </c>
    </row>
    <row r="1159" spans="2:58" ht="13.5" customHeight="1" x14ac:dyDescent="0.35">
      <c r="B1159" s="10" t="s">
        <v>17</v>
      </c>
      <c r="C1159" s="10" t="s">
        <v>2305</v>
      </c>
      <c r="D1159" s="10" t="s">
        <v>405</v>
      </c>
      <c r="E1159" s="10" t="s">
        <v>5816</v>
      </c>
      <c r="F1159" s="10" t="s">
        <v>6641</v>
      </c>
      <c r="G1159" s="137" t="s">
        <v>9560</v>
      </c>
      <c r="H1159" s="10"/>
      <c r="I1159" s="10" t="s">
        <v>6642</v>
      </c>
      <c r="J1159" s="10" t="s">
        <v>16055</v>
      </c>
      <c r="K1159" s="10" t="s">
        <v>10979</v>
      </c>
      <c r="L1159" s="98">
        <f>IFERROR(VLOOKUP($F1159&amp;$C1159,Sales!$J:$W,9,0),0)</f>
        <v>0</v>
      </c>
      <c r="M1159" s="98">
        <f>IFERROR(VLOOKUP($F1159&amp;$C1159,Sales!$J:$W,10,0),0)</f>
        <v>0</v>
      </c>
      <c r="N1159" s="98">
        <f>IFERROR(VLOOKUP($F1159&amp;$C1159,Sales!$J:$W,11,0),0)</f>
        <v>0</v>
      </c>
      <c r="O1159" s="98">
        <f>IFERROR(VLOOKUP($F1159&amp;$C1159,Sales!$J:$W,12,0),0)</f>
        <v>0</v>
      </c>
      <c r="P1159" s="98">
        <f>IFERROR(VLOOKUP($F1159&amp;$C1159,Sales!$J:$W,13,0),0)</f>
        <v>0</v>
      </c>
      <c r="Q1159" s="98">
        <f>IFERROR(VLOOKUP($F1159&amp;$C1159,Sales!$A:$H,7,0),0)</f>
        <v>0</v>
      </c>
      <c r="R1159" s="41" t="str">
        <f t="shared" si="36"/>
        <v>ERROR</v>
      </c>
      <c r="S1159" s="15"/>
      <c r="T1159" s="15"/>
      <c r="U1159" s="15"/>
      <c r="V1159" s="15"/>
      <c r="W1159" s="15"/>
      <c r="X1159" s="15"/>
      <c r="Y1159" s="41"/>
      <c r="Z1159" s="41"/>
      <c r="AA1159" s="41"/>
      <c r="AB1159" s="15"/>
      <c r="AC1159" s="15"/>
      <c r="AD1159" s="15"/>
      <c r="AE1159" s="15"/>
      <c r="AF1159" s="15"/>
      <c r="AG1159" s="15"/>
      <c r="AH1159" s="15"/>
      <c r="AI1159" s="15"/>
      <c r="AJ1159" s="41"/>
      <c r="AK1159" s="15"/>
      <c r="AL1159" s="15"/>
      <c r="AM1159" s="15"/>
      <c r="AN1159" s="15"/>
      <c r="AO1159" s="15"/>
      <c r="AP1159" s="15"/>
      <c r="AQ1159" s="15"/>
      <c r="AR1159" s="15"/>
      <c r="AS1159" s="15"/>
      <c r="AT1159" s="15"/>
      <c r="AU1159" s="15"/>
      <c r="AV1159" s="15"/>
      <c r="AW1159" s="15"/>
      <c r="AX1159" s="15"/>
      <c r="AY1159" s="15"/>
      <c r="AZ1159" s="10">
        <v>1</v>
      </c>
      <c r="BA1159" t="s">
        <v>22</v>
      </c>
      <c r="BB1159" t="s">
        <v>88</v>
      </c>
      <c r="BD1159" s="39" t="str">
        <f t="shared" si="37"/>
        <v>01/274928902ABlibli Non Jabodetabek</v>
      </c>
      <c r="BE1159" s="1">
        <v>44967</v>
      </c>
      <c r="BF1159" t="s">
        <v>14073</v>
      </c>
    </row>
    <row r="1160" spans="2:58" ht="13.5" customHeight="1" x14ac:dyDescent="0.35">
      <c r="B1160" s="10" t="s">
        <v>17</v>
      </c>
      <c r="C1160" s="10" t="s">
        <v>2305</v>
      </c>
      <c r="D1160" s="10" t="s">
        <v>405</v>
      </c>
      <c r="E1160" s="10" t="s">
        <v>5816</v>
      </c>
      <c r="F1160" s="10" t="s">
        <v>409</v>
      </c>
      <c r="G1160" s="137" t="s">
        <v>9561</v>
      </c>
      <c r="H1160" s="10"/>
      <c r="I1160" s="10" t="s">
        <v>410</v>
      </c>
      <c r="J1160" s="10" t="s">
        <v>16056</v>
      </c>
      <c r="K1160" s="10" t="s">
        <v>9562</v>
      </c>
      <c r="L1160" s="98">
        <f>IFERROR(VLOOKUP($F1160&amp;$C1160,Sales!$J:$W,9,0),0)</f>
        <v>0</v>
      </c>
      <c r="M1160" s="98">
        <f>IFERROR(VLOOKUP($F1160&amp;$C1160,Sales!$J:$W,10,0),0)</f>
        <v>0</v>
      </c>
      <c r="N1160" s="98">
        <f>IFERROR(VLOOKUP($F1160&amp;$C1160,Sales!$J:$W,11,0),0)</f>
        <v>0</v>
      </c>
      <c r="O1160" s="98">
        <f>IFERROR(VLOOKUP($F1160&amp;$C1160,Sales!$J:$W,12,0),0)</f>
        <v>0</v>
      </c>
      <c r="P1160" s="98">
        <f>IFERROR(VLOOKUP($F1160&amp;$C1160,Sales!$J:$W,13,0),0)</f>
        <v>0</v>
      </c>
      <c r="Q1160" s="98">
        <f>IFERROR(VLOOKUP($F1160&amp;$C1160,Sales!$A:$H,7,0),0)</f>
        <v>0</v>
      </c>
      <c r="R1160" s="41" t="str">
        <f t="shared" si="36"/>
        <v>ERROR</v>
      </c>
      <c r="S1160" s="15"/>
      <c r="T1160" s="15"/>
      <c r="U1160" s="15"/>
      <c r="V1160" s="15"/>
      <c r="W1160" s="15"/>
      <c r="X1160" s="15"/>
      <c r="Y1160" s="41"/>
      <c r="Z1160" s="41"/>
      <c r="AA1160" s="41"/>
      <c r="AB1160" s="15"/>
      <c r="AC1160" s="15"/>
      <c r="AD1160" s="15"/>
      <c r="AE1160" s="15"/>
      <c r="AF1160" s="15"/>
      <c r="AG1160" s="15"/>
      <c r="AH1160" s="15"/>
      <c r="AI1160" s="15"/>
      <c r="AJ1160" s="41"/>
      <c r="AK1160" s="15"/>
      <c r="AL1160" s="15"/>
      <c r="AM1160" s="15"/>
      <c r="AN1160" s="15"/>
      <c r="AO1160" s="15"/>
      <c r="AP1160" s="15"/>
      <c r="AQ1160" s="15"/>
      <c r="AR1160" s="15"/>
      <c r="AS1160" s="15"/>
      <c r="AT1160" s="15"/>
      <c r="AU1160" s="15"/>
      <c r="AV1160" s="15"/>
      <c r="AW1160" s="15"/>
      <c r="AX1160" s="15"/>
      <c r="AY1160" s="15"/>
      <c r="AZ1160" s="10">
        <v>1</v>
      </c>
      <c r="BA1160" t="s">
        <v>22</v>
      </c>
      <c r="BB1160" t="s">
        <v>88</v>
      </c>
      <c r="BD1160" s="39" t="str">
        <f t="shared" si="37"/>
        <v>01/274921602CBlibli Non Jabodetabek</v>
      </c>
    </row>
    <row r="1161" spans="2:58" ht="13.5" customHeight="1" x14ac:dyDescent="0.35">
      <c r="B1161" s="10" t="s">
        <v>17</v>
      </c>
      <c r="C1161" s="10" t="s">
        <v>2305</v>
      </c>
      <c r="D1161" s="10" t="s">
        <v>405</v>
      </c>
      <c r="E1161" s="10" t="s">
        <v>5816</v>
      </c>
      <c r="F1161" s="10" t="s">
        <v>422</v>
      </c>
      <c r="G1161" s="137" t="s">
        <v>9563</v>
      </c>
      <c r="H1161" s="10"/>
      <c r="I1161" s="10" t="s">
        <v>423</v>
      </c>
      <c r="J1161" s="10" t="s">
        <v>16057</v>
      </c>
      <c r="K1161" s="10" t="s">
        <v>10980</v>
      </c>
      <c r="L1161" s="98">
        <f>IFERROR(VLOOKUP($F1161&amp;$C1161,Sales!$J:$W,9,0),0)</f>
        <v>0</v>
      </c>
      <c r="M1161" s="98">
        <f>IFERROR(VLOOKUP($F1161&amp;$C1161,Sales!$J:$W,10,0),0)</f>
        <v>0</v>
      </c>
      <c r="N1161" s="98">
        <f>IFERROR(VLOOKUP($F1161&amp;$C1161,Sales!$J:$W,11,0),0)</f>
        <v>0</v>
      </c>
      <c r="O1161" s="98">
        <f>IFERROR(VLOOKUP($F1161&amp;$C1161,Sales!$J:$W,12,0),0)</f>
        <v>0</v>
      </c>
      <c r="P1161" s="98">
        <f>IFERROR(VLOOKUP($F1161&amp;$C1161,Sales!$J:$W,13,0),0)</f>
        <v>0</v>
      </c>
      <c r="Q1161" s="98">
        <f>IFERROR(VLOOKUP($F1161&amp;$C1161,Sales!$A:$H,7,0),0)</f>
        <v>0</v>
      </c>
      <c r="R1161" s="41" t="str">
        <f t="shared" si="36"/>
        <v>ERROR</v>
      </c>
      <c r="S1161" s="15"/>
      <c r="T1161" s="15"/>
      <c r="U1161" s="15"/>
      <c r="V1161" s="15"/>
      <c r="W1161" s="15"/>
      <c r="X1161" s="15"/>
      <c r="Y1161" s="41"/>
      <c r="Z1161" s="41"/>
      <c r="AA1161" s="41"/>
      <c r="AB1161" s="15"/>
      <c r="AC1161" s="15"/>
      <c r="AD1161" s="15"/>
      <c r="AE1161" s="15"/>
      <c r="AF1161" s="15"/>
      <c r="AG1161" s="15"/>
      <c r="AH1161" s="15"/>
      <c r="AI1161" s="15"/>
      <c r="AJ1161" s="41"/>
      <c r="AK1161" s="15"/>
      <c r="AL1161" s="15"/>
      <c r="AM1161" s="15"/>
      <c r="AN1161" s="15"/>
      <c r="AO1161" s="15"/>
      <c r="AP1161" s="15"/>
      <c r="AQ1161" s="15"/>
      <c r="AR1161" s="15"/>
      <c r="AS1161" s="15"/>
      <c r="AT1161" s="15"/>
      <c r="AU1161" s="15"/>
      <c r="AV1161" s="15"/>
      <c r="AW1161" s="15"/>
      <c r="AX1161" s="15"/>
      <c r="AY1161" s="15"/>
      <c r="AZ1161" s="10">
        <v>1</v>
      </c>
      <c r="BA1161" t="s">
        <v>22</v>
      </c>
      <c r="BB1161" t="s">
        <v>88</v>
      </c>
      <c r="BD1161" s="39" t="str">
        <f t="shared" si="37"/>
        <v>01/274927101QBlibli Non Jabodetabek</v>
      </c>
      <c r="BE1161" s="1">
        <v>44967</v>
      </c>
      <c r="BF1161" t="s">
        <v>14073</v>
      </c>
    </row>
    <row r="1162" spans="2:58" ht="13.5" customHeight="1" x14ac:dyDescent="0.35">
      <c r="B1162" s="10" t="s">
        <v>17</v>
      </c>
      <c r="C1162" s="10" t="s">
        <v>2305</v>
      </c>
      <c r="D1162" s="10" t="s">
        <v>405</v>
      </c>
      <c r="E1162" s="10" t="s">
        <v>5816</v>
      </c>
      <c r="F1162" s="10" t="s">
        <v>2319</v>
      </c>
      <c r="G1162" s="137" t="s">
        <v>9564</v>
      </c>
      <c r="H1162" s="10"/>
      <c r="I1162" s="10" t="s">
        <v>2334</v>
      </c>
      <c r="J1162" s="10" t="s">
        <v>16058</v>
      </c>
      <c r="K1162" s="10" t="s">
        <v>10981</v>
      </c>
      <c r="L1162" s="98">
        <f>IFERROR(VLOOKUP($F1162&amp;$C1162,Sales!$J:$W,9,0),0)</f>
        <v>0</v>
      </c>
      <c r="M1162" s="98">
        <f>IFERROR(VLOOKUP($F1162&amp;$C1162,Sales!$J:$W,10,0),0)</f>
        <v>0</v>
      </c>
      <c r="N1162" s="98">
        <f>IFERROR(VLOOKUP($F1162&amp;$C1162,Sales!$J:$W,11,0),0)</f>
        <v>0</v>
      </c>
      <c r="O1162" s="98">
        <f>IFERROR(VLOOKUP($F1162&amp;$C1162,Sales!$J:$W,12,0),0)</f>
        <v>0</v>
      </c>
      <c r="P1162" s="98">
        <f>IFERROR(VLOOKUP($F1162&amp;$C1162,Sales!$J:$W,13,0),0)</f>
        <v>0</v>
      </c>
      <c r="Q1162" s="98">
        <f>IFERROR(VLOOKUP($F1162&amp;$C1162,Sales!$A:$H,7,0),0)</f>
        <v>0</v>
      </c>
      <c r="R1162" s="41">
        <f t="shared" si="36"/>
        <v>1</v>
      </c>
      <c r="S1162" s="41">
        <v>1</v>
      </c>
      <c r="T1162" s="15"/>
      <c r="U1162" s="15"/>
      <c r="V1162" s="15">
        <v>1</v>
      </c>
      <c r="W1162" s="15">
        <v>1</v>
      </c>
      <c r="X1162" s="15">
        <v>1</v>
      </c>
      <c r="Y1162" s="41">
        <v>1</v>
      </c>
      <c r="Z1162" s="41"/>
      <c r="AA1162" s="41"/>
      <c r="AB1162" s="41"/>
      <c r="AC1162" s="15"/>
      <c r="AD1162" s="15"/>
      <c r="AE1162" s="15"/>
      <c r="AF1162" s="15"/>
      <c r="AG1162" s="15"/>
      <c r="AH1162" s="15"/>
      <c r="AI1162" s="15"/>
      <c r="AJ1162" s="41"/>
      <c r="AK1162" s="15"/>
      <c r="AL1162" s="15"/>
      <c r="AM1162" s="41"/>
      <c r="AN1162" s="15"/>
      <c r="AO1162" s="15"/>
      <c r="AP1162" s="15"/>
      <c r="AQ1162" s="15"/>
      <c r="AR1162" s="15"/>
      <c r="AS1162" s="15"/>
      <c r="AT1162" s="15"/>
      <c r="AU1162" s="15"/>
      <c r="AV1162" s="15"/>
      <c r="AW1162" s="15"/>
      <c r="AX1162" s="15"/>
      <c r="AY1162" s="15"/>
      <c r="AZ1162" s="10">
        <v>1</v>
      </c>
      <c r="BA1162" t="s">
        <v>22</v>
      </c>
      <c r="BB1162" t="s">
        <v>23</v>
      </c>
      <c r="BD1162" s="39" t="str">
        <f t="shared" si="37"/>
        <v>01/274926401GBlibli Non Jabodetabek</v>
      </c>
    </row>
    <row r="1163" spans="2:58" ht="13.5" customHeight="1" x14ac:dyDescent="0.35">
      <c r="B1163" s="10" t="s">
        <v>17</v>
      </c>
      <c r="C1163" s="10" t="s">
        <v>2305</v>
      </c>
      <c r="D1163" s="10" t="s">
        <v>405</v>
      </c>
      <c r="E1163" s="10" t="s">
        <v>5816</v>
      </c>
      <c r="F1163" s="10" t="s">
        <v>1914</v>
      </c>
      <c r="G1163" s="137" t="s">
        <v>9565</v>
      </c>
      <c r="H1163" s="10"/>
      <c r="I1163" s="10" t="s">
        <v>1915</v>
      </c>
      <c r="J1163" s="10" t="s">
        <v>16059</v>
      </c>
      <c r="K1163" s="10" t="s">
        <v>10982</v>
      </c>
      <c r="L1163" s="98">
        <f>IFERROR(VLOOKUP($F1163&amp;$C1163,Sales!$J:$W,9,0),0)</f>
        <v>0</v>
      </c>
      <c r="M1163" s="98">
        <f>IFERROR(VLOOKUP($F1163&amp;$C1163,Sales!$J:$W,10,0),0)</f>
        <v>0</v>
      </c>
      <c r="N1163" s="98">
        <f>IFERROR(VLOOKUP($F1163&amp;$C1163,Sales!$J:$W,11,0),0)</f>
        <v>0</v>
      </c>
      <c r="O1163" s="98">
        <f>IFERROR(VLOOKUP($F1163&amp;$C1163,Sales!$J:$W,12,0),0)</f>
        <v>0</v>
      </c>
      <c r="P1163" s="98">
        <f>IFERROR(VLOOKUP($F1163&amp;$C1163,Sales!$J:$W,13,0),0)</f>
        <v>0</v>
      </c>
      <c r="Q1163" s="98">
        <f>IFERROR(VLOOKUP($F1163&amp;$C1163,Sales!$A:$H,7,0),0)</f>
        <v>0</v>
      </c>
      <c r="R1163" s="41" t="str">
        <f t="shared" si="36"/>
        <v>ERROR</v>
      </c>
      <c r="S1163" s="15"/>
      <c r="T1163" s="15"/>
      <c r="U1163" s="15"/>
      <c r="V1163" s="15"/>
      <c r="W1163" s="15"/>
      <c r="X1163" s="15"/>
      <c r="Y1163" s="41"/>
      <c r="Z1163" s="41"/>
      <c r="AA1163" s="41"/>
      <c r="AB1163" s="15"/>
      <c r="AC1163" s="15"/>
      <c r="AD1163" s="15"/>
      <c r="AE1163" s="15"/>
      <c r="AF1163" s="15"/>
      <c r="AG1163" s="15"/>
      <c r="AH1163" s="15"/>
      <c r="AI1163" s="15"/>
      <c r="AJ1163" s="41"/>
      <c r="AK1163" s="15"/>
      <c r="AL1163" s="15"/>
      <c r="AM1163" s="15"/>
      <c r="AN1163" s="15"/>
      <c r="AO1163" s="15"/>
      <c r="AP1163" s="15"/>
      <c r="AQ1163" s="15"/>
      <c r="AR1163" s="15"/>
      <c r="AS1163" s="15"/>
      <c r="AT1163" s="15"/>
      <c r="AU1163" s="15"/>
      <c r="AV1163" s="15"/>
      <c r="AW1163" s="15"/>
      <c r="AX1163" s="15"/>
      <c r="AY1163" s="15"/>
      <c r="AZ1163" s="10">
        <v>1</v>
      </c>
      <c r="BA1163" t="s">
        <v>22</v>
      </c>
      <c r="BB1163" t="s">
        <v>88</v>
      </c>
      <c r="BD1163" s="39" t="str">
        <f t="shared" si="37"/>
        <v>01/274927101BBlibli Non Jabodetabek</v>
      </c>
      <c r="BE1163" s="1">
        <v>44967</v>
      </c>
      <c r="BF1163" t="s">
        <v>14073</v>
      </c>
    </row>
    <row r="1164" spans="2:58" ht="13.5" customHeight="1" x14ac:dyDescent="0.35">
      <c r="B1164" s="10" t="s">
        <v>17</v>
      </c>
      <c r="C1164" s="10" t="s">
        <v>2305</v>
      </c>
      <c r="D1164" s="10" t="s">
        <v>405</v>
      </c>
      <c r="E1164" s="10" t="s">
        <v>5816</v>
      </c>
      <c r="F1164" s="10" t="s">
        <v>424</v>
      </c>
      <c r="G1164" s="137" t="s">
        <v>9566</v>
      </c>
      <c r="H1164" s="10"/>
      <c r="I1164" s="10" t="s">
        <v>425</v>
      </c>
      <c r="J1164" s="10" t="s">
        <v>16060</v>
      </c>
      <c r="K1164" s="10" t="s">
        <v>11034</v>
      </c>
      <c r="L1164" s="98">
        <f>IFERROR(VLOOKUP($F1164&amp;$C1164,Sales!$J:$W,9,0),0)</f>
        <v>0</v>
      </c>
      <c r="M1164" s="98">
        <f>IFERROR(VLOOKUP($F1164&amp;$C1164,Sales!$J:$W,10,0),0)</f>
        <v>0</v>
      </c>
      <c r="N1164" s="98">
        <f>IFERROR(VLOOKUP($F1164&amp;$C1164,Sales!$J:$W,11,0),0)</f>
        <v>0</v>
      </c>
      <c r="O1164" s="98">
        <f>IFERROR(VLOOKUP($F1164&amp;$C1164,Sales!$J:$W,12,0),0)</f>
        <v>0</v>
      </c>
      <c r="P1164" s="98">
        <f>IFERROR(VLOOKUP($F1164&amp;$C1164,Sales!$J:$W,13,0),0)</f>
        <v>0</v>
      </c>
      <c r="Q1164" s="98">
        <f>IFERROR(VLOOKUP($F1164&amp;$C1164,Sales!$A:$H,7,0),0)</f>
        <v>0</v>
      </c>
      <c r="R1164" s="41">
        <f t="shared" si="36"/>
        <v>1</v>
      </c>
      <c r="S1164" s="41">
        <v>1</v>
      </c>
      <c r="T1164" s="15"/>
      <c r="U1164" s="15"/>
      <c r="V1164" s="15">
        <v>1</v>
      </c>
      <c r="W1164" s="15">
        <v>1</v>
      </c>
      <c r="X1164" s="15">
        <v>1</v>
      </c>
      <c r="Y1164" s="41">
        <v>1</v>
      </c>
      <c r="Z1164" s="41"/>
      <c r="AA1164" s="41"/>
      <c r="AB1164" s="41"/>
      <c r="AC1164" s="15"/>
      <c r="AD1164" s="15"/>
      <c r="AE1164" s="15"/>
      <c r="AF1164" s="15"/>
      <c r="AG1164" s="15"/>
      <c r="AH1164" s="15"/>
      <c r="AI1164" s="15"/>
      <c r="AJ1164" s="41"/>
      <c r="AK1164" s="15"/>
      <c r="AL1164" s="15"/>
      <c r="AM1164" s="41"/>
      <c r="AN1164" s="15"/>
      <c r="AO1164" s="15"/>
      <c r="AP1164" s="15"/>
      <c r="AQ1164" s="15"/>
      <c r="AR1164" s="15"/>
      <c r="AS1164" s="15"/>
      <c r="AT1164" s="15"/>
      <c r="AU1164" s="15"/>
      <c r="AV1164" s="15"/>
      <c r="AW1164" s="15"/>
      <c r="AX1164" s="15"/>
      <c r="AY1164" s="15"/>
      <c r="AZ1164" s="10">
        <v>1</v>
      </c>
      <c r="BA1164" t="s">
        <v>22</v>
      </c>
      <c r="BB1164" t="s">
        <v>23</v>
      </c>
      <c r="BD1164" s="39" t="str">
        <f t="shared" si="37"/>
        <v>01/341313501ABlibli Non Jabodetabek</v>
      </c>
    </row>
    <row r="1165" spans="2:58" ht="13.5" customHeight="1" x14ac:dyDescent="0.35">
      <c r="B1165" s="10" t="s">
        <v>17</v>
      </c>
      <c r="C1165" s="10" t="s">
        <v>2305</v>
      </c>
      <c r="D1165" s="10" t="s">
        <v>405</v>
      </c>
      <c r="E1165" s="10" t="s">
        <v>5816</v>
      </c>
      <c r="F1165" s="10" t="s">
        <v>429</v>
      </c>
      <c r="G1165" s="137" t="s">
        <v>9567</v>
      </c>
      <c r="H1165" s="10"/>
      <c r="I1165" s="10" t="s">
        <v>430</v>
      </c>
      <c r="J1165" s="10" t="s">
        <v>16061</v>
      </c>
      <c r="K1165" s="10" t="s">
        <v>11034</v>
      </c>
      <c r="L1165" s="98">
        <f>IFERROR(VLOOKUP($F1165&amp;$C1165,Sales!$J:$W,9,0),0)</f>
        <v>0</v>
      </c>
      <c r="M1165" s="98">
        <f>IFERROR(VLOOKUP($F1165&amp;$C1165,Sales!$J:$W,10,0),0)</f>
        <v>0</v>
      </c>
      <c r="N1165" s="98">
        <f>IFERROR(VLOOKUP($F1165&amp;$C1165,Sales!$J:$W,11,0),0)</f>
        <v>0</v>
      </c>
      <c r="O1165" s="98">
        <f>IFERROR(VLOOKUP($F1165&amp;$C1165,Sales!$J:$W,12,0),0)</f>
        <v>0</v>
      </c>
      <c r="P1165" s="98">
        <f>IFERROR(VLOOKUP($F1165&amp;$C1165,Sales!$J:$W,13,0),0)</f>
        <v>0</v>
      </c>
      <c r="Q1165" s="98">
        <f>IFERROR(VLOOKUP($F1165&amp;$C1165,Sales!$A:$H,7,0),0)</f>
        <v>0</v>
      </c>
      <c r="R1165" s="41">
        <f t="shared" si="36"/>
        <v>1</v>
      </c>
      <c r="S1165" s="41">
        <v>1</v>
      </c>
      <c r="T1165" s="15"/>
      <c r="U1165" s="15"/>
      <c r="V1165" s="15">
        <v>1</v>
      </c>
      <c r="W1165" s="15">
        <v>1</v>
      </c>
      <c r="X1165" s="15">
        <v>1</v>
      </c>
      <c r="Y1165" s="41">
        <v>1</v>
      </c>
      <c r="Z1165" s="41"/>
      <c r="AA1165" s="41"/>
      <c r="AB1165" s="41"/>
      <c r="AC1165" s="15"/>
      <c r="AD1165" s="15"/>
      <c r="AE1165" s="15"/>
      <c r="AF1165" s="15"/>
      <c r="AG1165" s="15"/>
      <c r="AH1165" s="15"/>
      <c r="AI1165" s="15"/>
      <c r="AJ1165" s="41"/>
      <c r="AK1165" s="15"/>
      <c r="AL1165" s="15"/>
      <c r="AM1165" s="41"/>
      <c r="AN1165" s="15"/>
      <c r="AO1165" s="15"/>
      <c r="AP1165" s="15"/>
      <c r="AQ1165" s="15"/>
      <c r="AR1165" s="15"/>
      <c r="AS1165" s="15"/>
      <c r="AT1165" s="15"/>
      <c r="AU1165" s="15"/>
      <c r="AV1165" s="15"/>
      <c r="AW1165" s="15"/>
      <c r="AX1165" s="15"/>
      <c r="AY1165" s="15"/>
      <c r="AZ1165" s="10">
        <v>1</v>
      </c>
      <c r="BA1165" t="s">
        <v>22</v>
      </c>
      <c r="BB1165" t="s">
        <v>23</v>
      </c>
      <c r="BD1165" s="39" t="str">
        <f t="shared" si="37"/>
        <v>01/274927101RBlibli Non Jabodetabek</v>
      </c>
    </row>
    <row r="1166" spans="2:58" ht="13.5" customHeight="1" x14ac:dyDescent="0.35">
      <c r="B1166" s="10" t="s">
        <v>17</v>
      </c>
      <c r="C1166" s="10" t="s">
        <v>2305</v>
      </c>
      <c r="D1166" s="10" t="s">
        <v>405</v>
      </c>
      <c r="E1166" s="10" t="s">
        <v>5816</v>
      </c>
      <c r="F1166" s="10" t="s">
        <v>1921</v>
      </c>
      <c r="G1166" s="137" t="s">
        <v>9568</v>
      </c>
      <c r="H1166" s="10"/>
      <c r="I1166" s="10" t="s">
        <v>6195</v>
      </c>
      <c r="J1166" s="10" t="s">
        <v>16062</v>
      </c>
      <c r="K1166" s="10" t="s">
        <v>10983</v>
      </c>
      <c r="L1166" s="98">
        <f>IFERROR(VLOOKUP($F1166&amp;$C1166,Sales!$J:$W,9,0),0)</f>
        <v>0</v>
      </c>
      <c r="M1166" s="98">
        <f>IFERROR(VLOOKUP($F1166&amp;$C1166,Sales!$J:$W,10,0),0)</f>
        <v>0</v>
      </c>
      <c r="N1166" s="98">
        <f>IFERROR(VLOOKUP($F1166&amp;$C1166,Sales!$J:$W,11,0),0)</f>
        <v>0</v>
      </c>
      <c r="O1166" s="98">
        <f>IFERROR(VLOOKUP($F1166&amp;$C1166,Sales!$J:$W,12,0),0)</f>
        <v>0</v>
      </c>
      <c r="P1166" s="98">
        <f>IFERROR(VLOOKUP($F1166&amp;$C1166,Sales!$J:$W,13,0),0)</f>
        <v>0</v>
      </c>
      <c r="Q1166" s="98">
        <f>IFERROR(VLOOKUP($F1166&amp;$C1166,Sales!$A:$H,7,0),0)</f>
        <v>0</v>
      </c>
      <c r="R1166" s="41">
        <f t="shared" si="36"/>
        <v>1</v>
      </c>
      <c r="S1166" s="41">
        <v>1</v>
      </c>
      <c r="T1166" s="15"/>
      <c r="U1166" s="15"/>
      <c r="V1166" s="15">
        <v>1</v>
      </c>
      <c r="W1166" s="15">
        <v>1</v>
      </c>
      <c r="X1166" s="15">
        <v>1</v>
      </c>
      <c r="Y1166" s="41">
        <v>1</v>
      </c>
      <c r="Z1166" s="41"/>
      <c r="AA1166" s="41"/>
      <c r="AB1166" s="41"/>
      <c r="AC1166" s="15"/>
      <c r="AD1166" s="15"/>
      <c r="AE1166" s="15"/>
      <c r="AF1166" s="15"/>
      <c r="AG1166" s="15"/>
      <c r="AH1166" s="15"/>
      <c r="AI1166" s="15"/>
      <c r="AJ1166" s="41"/>
      <c r="AK1166" s="15"/>
      <c r="AL1166" s="15"/>
      <c r="AM1166" s="41"/>
      <c r="AN1166" s="15"/>
      <c r="AO1166" s="15"/>
      <c r="AP1166" s="15"/>
      <c r="AQ1166" s="15"/>
      <c r="AR1166" s="15"/>
      <c r="AS1166" s="15"/>
      <c r="AT1166" s="15"/>
      <c r="AU1166" s="15"/>
      <c r="AV1166" s="15"/>
      <c r="AW1166" s="15"/>
      <c r="AX1166" s="15"/>
      <c r="AY1166" s="15"/>
      <c r="AZ1166" s="10">
        <v>1</v>
      </c>
      <c r="BA1166" t="s">
        <v>22</v>
      </c>
      <c r="BB1166" t="s">
        <v>23</v>
      </c>
      <c r="BD1166" s="39" t="str">
        <f t="shared" si="37"/>
        <v>01/274927101OBlibli Non Jabodetabek</v>
      </c>
    </row>
    <row r="1167" spans="2:58" ht="13.5" customHeight="1" x14ac:dyDescent="0.35">
      <c r="B1167" s="10" t="s">
        <v>17</v>
      </c>
      <c r="C1167" s="10" t="s">
        <v>2305</v>
      </c>
      <c r="D1167" s="10" t="s">
        <v>405</v>
      </c>
      <c r="E1167" s="10" t="s">
        <v>5816</v>
      </c>
      <c r="F1167" s="10" t="s">
        <v>1926</v>
      </c>
      <c r="G1167" s="137" t="s">
        <v>9569</v>
      </c>
      <c r="H1167" s="10"/>
      <c r="I1167" s="10" t="s">
        <v>1927</v>
      </c>
      <c r="J1167" s="10" t="s">
        <v>16063</v>
      </c>
      <c r="K1167" s="10" t="s">
        <v>10984</v>
      </c>
      <c r="L1167" s="98">
        <f>IFERROR(VLOOKUP($F1167&amp;$C1167,Sales!$J:$W,9,0),0)</f>
        <v>0</v>
      </c>
      <c r="M1167" s="98">
        <f>IFERROR(VLOOKUP($F1167&amp;$C1167,Sales!$J:$W,10,0),0)</f>
        <v>0</v>
      </c>
      <c r="N1167" s="98">
        <f>IFERROR(VLOOKUP($F1167&amp;$C1167,Sales!$J:$W,11,0),0)</f>
        <v>0</v>
      </c>
      <c r="O1167" s="98">
        <f>IFERROR(VLOOKUP($F1167&amp;$C1167,Sales!$J:$W,12,0),0)</f>
        <v>0</v>
      </c>
      <c r="P1167" s="98">
        <f>IFERROR(VLOOKUP($F1167&amp;$C1167,Sales!$J:$W,13,0),0)</f>
        <v>0</v>
      </c>
      <c r="Q1167" s="98">
        <f>IFERROR(VLOOKUP($F1167&amp;$C1167,Sales!$A:$H,7,0),0)</f>
        <v>0</v>
      </c>
      <c r="R1167" s="41">
        <f t="shared" si="36"/>
        <v>1</v>
      </c>
      <c r="S1167" s="41">
        <v>1</v>
      </c>
      <c r="T1167" s="15"/>
      <c r="U1167" s="15"/>
      <c r="V1167" s="15">
        <v>1</v>
      </c>
      <c r="W1167" s="15">
        <v>1</v>
      </c>
      <c r="X1167" s="15">
        <v>1</v>
      </c>
      <c r="Y1167" s="41">
        <v>1</v>
      </c>
      <c r="Z1167" s="41"/>
      <c r="AA1167" s="41"/>
      <c r="AB1167" s="41"/>
      <c r="AC1167" s="15"/>
      <c r="AD1167" s="15"/>
      <c r="AE1167" s="15"/>
      <c r="AF1167" s="15"/>
      <c r="AG1167" s="15"/>
      <c r="AH1167" s="15"/>
      <c r="AI1167" s="15"/>
      <c r="AJ1167" s="41"/>
      <c r="AK1167" s="15"/>
      <c r="AL1167" s="15"/>
      <c r="AM1167" s="41"/>
      <c r="AN1167" s="15"/>
      <c r="AO1167" s="15"/>
      <c r="AP1167" s="15"/>
      <c r="AQ1167" s="15"/>
      <c r="AR1167" s="15"/>
      <c r="AS1167" s="15"/>
      <c r="AT1167" s="15"/>
      <c r="AU1167" s="15"/>
      <c r="AV1167" s="15"/>
      <c r="AW1167" s="15"/>
      <c r="AX1167" s="15"/>
      <c r="AY1167" s="15"/>
      <c r="AZ1167" s="10">
        <v>1</v>
      </c>
      <c r="BA1167" t="s">
        <v>22</v>
      </c>
      <c r="BB1167" t="s">
        <v>23</v>
      </c>
      <c r="BD1167" s="39" t="str">
        <f t="shared" si="37"/>
        <v>01/274922801DBlibli Non Jabodetabek</v>
      </c>
    </row>
    <row r="1168" spans="2:58" ht="13.5" customHeight="1" x14ac:dyDescent="0.35">
      <c r="B1168" s="10" t="s">
        <v>17</v>
      </c>
      <c r="C1168" s="10" t="s">
        <v>2305</v>
      </c>
      <c r="D1168" s="10" t="s">
        <v>455</v>
      </c>
      <c r="E1168" s="10" t="s">
        <v>456</v>
      </c>
      <c r="F1168" s="10" t="s">
        <v>503</v>
      </c>
      <c r="G1168" s="137" t="s">
        <v>9570</v>
      </c>
      <c r="H1168" s="10"/>
      <c r="I1168" s="10" t="s">
        <v>504</v>
      </c>
      <c r="J1168" s="10" t="s">
        <v>16064</v>
      </c>
      <c r="K1168" s="10" t="s">
        <v>9571</v>
      </c>
      <c r="L1168" s="98">
        <f>IFERROR(VLOOKUP($F1168&amp;$C1168,Sales!$J:$W,9,0),0)</f>
        <v>0</v>
      </c>
      <c r="M1168" s="98">
        <f>IFERROR(VLOOKUP($F1168&amp;$C1168,Sales!$J:$W,10,0),0)</f>
        <v>0</v>
      </c>
      <c r="N1168" s="98">
        <f>IFERROR(VLOOKUP($F1168&amp;$C1168,Sales!$J:$W,11,0),0)</f>
        <v>0</v>
      </c>
      <c r="O1168" s="98">
        <f>IFERROR(VLOOKUP($F1168&amp;$C1168,Sales!$J:$W,12,0),0)</f>
        <v>0</v>
      </c>
      <c r="P1168" s="98">
        <f>IFERROR(VLOOKUP($F1168&amp;$C1168,Sales!$J:$W,13,0),0)</f>
        <v>0</v>
      </c>
      <c r="Q1168" s="98">
        <f>IFERROR(VLOOKUP($F1168&amp;$C1168,Sales!$A:$H,7,0),0)</f>
        <v>0</v>
      </c>
      <c r="R1168" s="41" t="str">
        <f t="shared" si="36"/>
        <v>ERROR</v>
      </c>
      <c r="S1168" s="15"/>
      <c r="T1168" s="15"/>
      <c r="U1168" s="15"/>
      <c r="V1168" s="15"/>
      <c r="W1168" s="15"/>
      <c r="X1168" s="15"/>
      <c r="Y1168" s="41"/>
      <c r="Z1168" s="41"/>
      <c r="AA1168" s="41"/>
      <c r="AB1168" s="15"/>
      <c r="AC1168" s="15"/>
      <c r="AD1168" s="15"/>
      <c r="AE1168" s="15"/>
      <c r="AF1168" s="15"/>
      <c r="AG1168" s="15"/>
      <c r="AH1168" s="15"/>
      <c r="AI1168" s="15"/>
      <c r="AJ1168" s="41"/>
      <c r="AK1168" s="15"/>
      <c r="AL1168" s="15"/>
      <c r="AM1168" s="15"/>
      <c r="AN1168" s="15"/>
      <c r="AO1168" s="15"/>
      <c r="AP1168" s="15"/>
      <c r="AQ1168" s="15"/>
      <c r="AR1168" s="15"/>
      <c r="AS1168" s="15"/>
      <c r="AT1168" s="15"/>
      <c r="AU1168" s="15"/>
      <c r="AV1168" s="15"/>
      <c r="AW1168" s="15"/>
      <c r="AX1168" s="15"/>
      <c r="AY1168" s="15"/>
      <c r="AZ1168" s="10">
        <v>1</v>
      </c>
      <c r="BA1168" t="s">
        <v>22</v>
      </c>
      <c r="BB1168" t="s">
        <v>88</v>
      </c>
      <c r="BD1168" s="39" t="str">
        <f t="shared" si="37"/>
        <v>01/225026502MBlibli Non Jabodetabek</v>
      </c>
    </row>
    <row r="1169" spans="2:58" ht="13.5" customHeight="1" x14ac:dyDescent="0.35">
      <c r="B1169" s="10" t="s">
        <v>17</v>
      </c>
      <c r="C1169" s="10" t="s">
        <v>2305</v>
      </c>
      <c r="D1169" s="10" t="s">
        <v>455</v>
      </c>
      <c r="E1169" s="10" t="s">
        <v>456</v>
      </c>
      <c r="F1169" s="10" t="s">
        <v>486</v>
      </c>
      <c r="G1169" s="137" t="s">
        <v>9572</v>
      </c>
      <c r="H1169" s="10"/>
      <c r="I1169" s="10" t="s">
        <v>487</v>
      </c>
      <c r="J1169" s="10" t="s">
        <v>16065</v>
      </c>
      <c r="K1169" s="10" t="s">
        <v>9573</v>
      </c>
      <c r="L1169" s="98">
        <f>IFERROR(VLOOKUP($F1169&amp;$C1169,Sales!$J:$W,9,0),0)</f>
        <v>0</v>
      </c>
      <c r="M1169" s="98">
        <f>IFERROR(VLOOKUP($F1169&amp;$C1169,Sales!$J:$W,10,0),0)</f>
        <v>0</v>
      </c>
      <c r="N1169" s="98">
        <f>IFERROR(VLOOKUP($F1169&amp;$C1169,Sales!$J:$W,11,0),0)</f>
        <v>0</v>
      </c>
      <c r="O1169" s="98">
        <f>IFERROR(VLOOKUP($F1169&amp;$C1169,Sales!$J:$W,12,0),0)</f>
        <v>0</v>
      </c>
      <c r="P1169" s="98">
        <f>IFERROR(VLOOKUP($F1169&amp;$C1169,Sales!$J:$W,13,0),0)</f>
        <v>0</v>
      </c>
      <c r="Q1169" s="98">
        <f>IFERROR(VLOOKUP($F1169&amp;$C1169,Sales!$A:$H,7,0),0)</f>
        <v>0</v>
      </c>
      <c r="R1169" s="41" t="str">
        <f t="shared" si="36"/>
        <v>ERROR</v>
      </c>
      <c r="S1169" s="15"/>
      <c r="T1169" s="15"/>
      <c r="U1169" s="15"/>
      <c r="V1169" s="15"/>
      <c r="W1169" s="15"/>
      <c r="X1169" s="15"/>
      <c r="Y1169" s="41"/>
      <c r="Z1169" s="41"/>
      <c r="AA1169" s="41"/>
      <c r="AB1169" s="15"/>
      <c r="AC1169" s="15"/>
      <c r="AD1169" s="15"/>
      <c r="AE1169" s="15"/>
      <c r="AF1169" s="15"/>
      <c r="AG1169" s="15"/>
      <c r="AH1169" s="15"/>
      <c r="AI1169" s="15"/>
      <c r="AJ1169" s="41"/>
      <c r="AK1169" s="15"/>
      <c r="AL1169" s="15"/>
      <c r="AM1169" s="15"/>
      <c r="AN1169" s="15"/>
      <c r="AO1169" s="15"/>
      <c r="AP1169" s="15"/>
      <c r="AQ1169" s="15"/>
      <c r="AR1169" s="15"/>
      <c r="AS1169" s="15"/>
      <c r="AT1169" s="15"/>
      <c r="AU1169" s="15"/>
      <c r="AV1169" s="15"/>
      <c r="AW1169" s="15"/>
      <c r="AX1169" s="15"/>
      <c r="AY1169" s="15"/>
      <c r="AZ1169" s="10">
        <v>1</v>
      </c>
      <c r="BA1169" t="s">
        <v>22</v>
      </c>
      <c r="BB1169" t="s">
        <v>88</v>
      </c>
      <c r="BD1169" s="39" t="str">
        <f t="shared" si="37"/>
        <v>01/225026509JBlibli Non Jabodetabek</v>
      </c>
    </row>
    <row r="1170" spans="2:58" ht="13.5" customHeight="1" x14ac:dyDescent="0.35">
      <c r="B1170" s="10" t="s">
        <v>17</v>
      </c>
      <c r="C1170" s="10" t="s">
        <v>2305</v>
      </c>
      <c r="D1170" s="10" t="s">
        <v>455</v>
      </c>
      <c r="E1170" s="10" t="s">
        <v>456</v>
      </c>
      <c r="F1170" s="10" t="s">
        <v>539</v>
      </c>
      <c r="G1170" s="137" t="s">
        <v>9574</v>
      </c>
      <c r="H1170" s="10"/>
      <c r="I1170" s="10" t="s">
        <v>540</v>
      </c>
      <c r="J1170" s="10" t="s">
        <v>16066</v>
      </c>
      <c r="K1170" s="10" t="s">
        <v>10985</v>
      </c>
      <c r="L1170" s="98">
        <f>IFERROR(VLOOKUP($F1170&amp;$C1170,Sales!$J:$W,9,0),0)</f>
        <v>0</v>
      </c>
      <c r="M1170" s="98">
        <f>IFERROR(VLOOKUP($F1170&amp;$C1170,Sales!$J:$W,10,0),0)</f>
        <v>0</v>
      </c>
      <c r="N1170" s="98">
        <f>IFERROR(VLOOKUP($F1170&amp;$C1170,Sales!$J:$W,11,0),0)</f>
        <v>0</v>
      </c>
      <c r="O1170" s="98">
        <f>IFERROR(VLOOKUP($F1170&amp;$C1170,Sales!$J:$W,12,0),0)</f>
        <v>0</v>
      </c>
      <c r="P1170" s="98">
        <f>IFERROR(VLOOKUP($F1170&amp;$C1170,Sales!$J:$W,13,0),0)</f>
        <v>0</v>
      </c>
      <c r="Q1170" s="98">
        <f>IFERROR(VLOOKUP($F1170&amp;$C1170,Sales!$A:$H,7,0),0)</f>
        <v>0</v>
      </c>
      <c r="R1170" s="41" t="str">
        <f t="shared" si="36"/>
        <v>ERROR</v>
      </c>
      <c r="S1170" s="15"/>
      <c r="T1170" s="15"/>
      <c r="U1170" s="15"/>
      <c r="V1170" s="15"/>
      <c r="W1170" s="15"/>
      <c r="X1170" s="15"/>
      <c r="Y1170" s="41"/>
      <c r="Z1170" s="41"/>
      <c r="AA1170" s="41"/>
      <c r="AB1170" s="15"/>
      <c r="AC1170" s="15"/>
      <c r="AD1170" s="15"/>
      <c r="AE1170" s="15"/>
      <c r="AF1170" s="15"/>
      <c r="AG1170" s="15"/>
      <c r="AH1170" s="15"/>
      <c r="AI1170" s="15"/>
      <c r="AJ1170" s="41"/>
      <c r="AK1170" s="15"/>
      <c r="AL1170" s="15"/>
      <c r="AM1170" s="15"/>
      <c r="AN1170" s="15"/>
      <c r="AO1170" s="15"/>
      <c r="AP1170" s="15"/>
      <c r="AQ1170" s="15"/>
      <c r="AR1170" s="15"/>
      <c r="AS1170" s="15"/>
      <c r="AT1170" s="15"/>
      <c r="AU1170" s="15"/>
      <c r="AV1170" s="15"/>
      <c r="AW1170" s="15"/>
      <c r="AX1170" s="15"/>
      <c r="AY1170" s="15"/>
      <c r="AZ1170" s="10">
        <v>1</v>
      </c>
      <c r="BA1170" t="s">
        <v>22</v>
      </c>
      <c r="BB1170" t="s">
        <v>88</v>
      </c>
      <c r="BD1170" s="39" t="str">
        <f t="shared" si="37"/>
        <v>01/225026510ABlibli Non Jabodetabek</v>
      </c>
    </row>
    <row r="1171" spans="2:58" ht="13.5" customHeight="1" x14ac:dyDescent="0.35">
      <c r="B1171" s="10" t="s">
        <v>17</v>
      </c>
      <c r="C1171" s="10" t="s">
        <v>2305</v>
      </c>
      <c r="D1171" s="10" t="s">
        <v>455</v>
      </c>
      <c r="E1171" s="10" t="s">
        <v>456</v>
      </c>
      <c r="F1171" s="10" t="s">
        <v>541</v>
      </c>
      <c r="G1171" s="137" t="s">
        <v>9575</v>
      </c>
      <c r="H1171" s="10"/>
      <c r="I1171" s="10" t="s">
        <v>542</v>
      </c>
      <c r="J1171" s="10" t="s">
        <v>16067</v>
      </c>
      <c r="K1171" s="10" t="s">
        <v>10986</v>
      </c>
      <c r="L1171" s="98">
        <f>IFERROR(VLOOKUP($F1171&amp;$C1171,Sales!$J:$W,9,0),0)</f>
        <v>0</v>
      </c>
      <c r="M1171" s="98">
        <f>IFERROR(VLOOKUP($F1171&amp;$C1171,Sales!$J:$W,10,0),0)</f>
        <v>0</v>
      </c>
      <c r="N1171" s="98">
        <f>IFERROR(VLOOKUP($F1171&amp;$C1171,Sales!$J:$W,11,0),0)</f>
        <v>0</v>
      </c>
      <c r="O1171" s="98">
        <f>IFERROR(VLOOKUP($F1171&amp;$C1171,Sales!$J:$W,12,0),0)</f>
        <v>0</v>
      </c>
      <c r="P1171" s="98">
        <f>IFERROR(VLOOKUP($F1171&amp;$C1171,Sales!$J:$W,13,0),0)</f>
        <v>0</v>
      </c>
      <c r="Q1171" s="98">
        <f>IFERROR(VLOOKUP($F1171&amp;$C1171,Sales!$A:$H,7,0),0)</f>
        <v>0</v>
      </c>
      <c r="R1171" s="41" t="str">
        <f t="shared" si="36"/>
        <v>ERROR</v>
      </c>
      <c r="S1171" s="15"/>
      <c r="T1171" s="15"/>
      <c r="U1171" s="15"/>
      <c r="V1171" s="15"/>
      <c r="W1171" s="15"/>
      <c r="X1171" s="15"/>
      <c r="Y1171" s="41"/>
      <c r="Z1171" s="41"/>
      <c r="AA1171" s="41"/>
      <c r="AB1171" s="15"/>
      <c r="AC1171" s="15"/>
      <c r="AD1171" s="15"/>
      <c r="AE1171" s="15"/>
      <c r="AF1171" s="15"/>
      <c r="AG1171" s="15"/>
      <c r="AH1171" s="15"/>
      <c r="AI1171" s="15"/>
      <c r="AJ1171" s="41"/>
      <c r="AK1171" s="15"/>
      <c r="AL1171" s="15"/>
      <c r="AM1171" s="15"/>
      <c r="AN1171" s="15"/>
      <c r="AO1171" s="15"/>
      <c r="AP1171" s="15"/>
      <c r="AQ1171" s="15"/>
      <c r="AR1171" s="15"/>
      <c r="AS1171" s="15"/>
      <c r="AT1171" s="15"/>
      <c r="AU1171" s="15"/>
      <c r="AV1171" s="15"/>
      <c r="AW1171" s="15"/>
      <c r="AX1171" s="15"/>
      <c r="AY1171" s="15"/>
      <c r="AZ1171" s="10">
        <v>1</v>
      </c>
      <c r="BA1171" t="s">
        <v>22</v>
      </c>
      <c r="BB1171" t="s">
        <v>88</v>
      </c>
      <c r="BD1171" s="39" t="str">
        <f t="shared" si="37"/>
        <v>01/225026510BBlibli Non Jabodetabek</v>
      </c>
    </row>
    <row r="1172" spans="2:58" ht="13.5" customHeight="1" x14ac:dyDescent="0.35">
      <c r="B1172" s="10" t="s">
        <v>17</v>
      </c>
      <c r="C1172" s="10" t="s">
        <v>2305</v>
      </c>
      <c r="D1172" s="10" t="s">
        <v>455</v>
      </c>
      <c r="E1172" s="10" t="s">
        <v>456</v>
      </c>
      <c r="F1172" s="10" t="s">
        <v>537</v>
      </c>
      <c r="G1172" s="137" t="s">
        <v>9576</v>
      </c>
      <c r="H1172" s="10"/>
      <c r="I1172" s="10" t="s">
        <v>538</v>
      </c>
      <c r="J1172" s="10" t="s">
        <v>16068</v>
      </c>
      <c r="K1172" s="10" t="s">
        <v>9577</v>
      </c>
      <c r="L1172" s="98">
        <f>IFERROR(VLOOKUP($F1172&amp;$C1172,Sales!$J:$W,9,0),0)</f>
        <v>0</v>
      </c>
      <c r="M1172" s="98">
        <f>IFERROR(VLOOKUP($F1172&amp;$C1172,Sales!$J:$W,10,0),0)</f>
        <v>0</v>
      </c>
      <c r="N1172" s="98">
        <f>IFERROR(VLOOKUP($F1172&amp;$C1172,Sales!$J:$W,11,0),0)</f>
        <v>0</v>
      </c>
      <c r="O1172" s="98">
        <f>IFERROR(VLOOKUP($F1172&amp;$C1172,Sales!$J:$W,12,0),0)</f>
        <v>0</v>
      </c>
      <c r="P1172" s="98">
        <f>IFERROR(VLOOKUP($F1172&amp;$C1172,Sales!$J:$W,13,0),0)</f>
        <v>0</v>
      </c>
      <c r="Q1172" s="98">
        <f>IFERROR(VLOOKUP($F1172&amp;$C1172,Sales!$A:$H,7,0),0)</f>
        <v>0</v>
      </c>
      <c r="R1172" s="41" t="str">
        <f t="shared" si="36"/>
        <v>ERROR</v>
      </c>
      <c r="S1172" s="15"/>
      <c r="T1172" s="15"/>
      <c r="U1172" s="15"/>
      <c r="V1172" s="15"/>
      <c r="W1172" s="15"/>
      <c r="X1172" s="15"/>
      <c r="Y1172" s="41"/>
      <c r="Z1172" s="41"/>
      <c r="AA1172" s="41"/>
      <c r="AB1172" s="15"/>
      <c r="AC1172" s="15"/>
      <c r="AD1172" s="15"/>
      <c r="AE1172" s="15"/>
      <c r="AF1172" s="15"/>
      <c r="AG1172" s="15"/>
      <c r="AH1172" s="15"/>
      <c r="AI1172" s="15"/>
      <c r="AJ1172" s="41"/>
      <c r="AK1172" s="15"/>
      <c r="AL1172" s="15"/>
      <c r="AM1172" s="15"/>
      <c r="AN1172" s="15"/>
      <c r="AO1172" s="15"/>
      <c r="AP1172" s="15"/>
      <c r="AQ1172" s="15"/>
      <c r="AR1172" s="15"/>
      <c r="AS1172" s="15"/>
      <c r="AT1172" s="15"/>
      <c r="AU1172" s="15"/>
      <c r="AV1172" s="15"/>
      <c r="AW1172" s="15"/>
      <c r="AX1172" s="15"/>
      <c r="AY1172" s="15"/>
      <c r="AZ1172" s="10">
        <v>1</v>
      </c>
      <c r="BA1172" t="s">
        <v>22</v>
      </c>
      <c r="BB1172" t="s">
        <v>88</v>
      </c>
      <c r="BD1172" s="39" t="str">
        <f t="shared" si="37"/>
        <v>01/225026509DBlibli Non Jabodetabek</v>
      </c>
    </row>
    <row r="1173" spans="2:58" ht="13.5" customHeight="1" x14ac:dyDescent="0.35">
      <c r="B1173" s="10" t="s">
        <v>17</v>
      </c>
      <c r="C1173" s="10" t="s">
        <v>2305</v>
      </c>
      <c r="D1173" s="10" t="s">
        <v>455</v>
      </c>
      <c r="E1173" s="10" t="s">
        <v>456</v>
      </c>
      <c r="F1173" s="10" t="s">
        <v>494</v>
      </c>
      <c r="G1173" s="137" t="s">
        <v>9578</v>
      </c>
      <c r="H1173" s="10"/>
      <c r="I1173" s="10" t="s">
        <v>495</v>
      </c>
      <c r="J1173" s="10" t="s">
        <v>16069</v>
      </c>
      <c r="K1173" s="10" t="s">
        <v>9579</v>
      </c>
      <c r="L1173" s="98">
        <f>IFERROR(VLOOKUP($F1173&amp;$C1173,Sales!$J:$W,9,0),0)</f>
        <v>0</v>
      </c>
      <c r="M1173" s="98">
        <f>IFERROR(VLOOKUP($F1173&amp;$C1173,Sales!$J:$W,10,0),0)</f>
        <v>0</v>
      </c>
      <c r="N1173" s="98">
        <f>IFERROR(VLOOKUP($F1173&amp;$C1173,Sales!$J:$W,11,0),0)</f>
        <v>0</v>
      </c>
      <c r="O1173" s="98">
        <f>IFERROR(VLOOKUP($F1173&amp;$C1173,Sales!$J:$W,12,0),0)</f>
        <v>0</v>
      </c>
      <c r="P1173" s="98">
        <f>IFERROR(VLOOKUP($F1173&amp;$C1173,Sales!$J:$W,13,0),0)</f>
        <v>0</v>
      </c>
      <c r="Q1173" s="98">
        <f>IFERROR(VLOOKUP($F1173&amp;$C1173,Sales!$A:$H,7,0),0)</f>
        <v>0</v>
      </c>
      <c r="R1173" s="41" t="str">
        <f t="shared" si="36"/>
        <v>ERROR</v>
      </c>
      <c r="S1173" s="15"/>
      <c r="T1173" s="15"/>
      <c r="U1173" s="15"/>
      <c r="V1173" s="15"/>
      <c r="W1173" s="15"/>
      <c r="X1173" s="15"/>
      <c r="Y1173" s="41"/>
      <c r="Z1173" s="41"/>
      <c r="AA1173" s="41"/>
      <c r="AB1173" s="15"/>
      <c r="AC1173" s="15"/>
      <c r="AD1173" s="15"/>
      <c r="AE1173" s="15"/>
      <c r="AF1173" s="15"/>
      <c r="AG1173" s="15"/>
      <c r="AH1173" s="15"/>
      <c r="AI1173" s="15"/>
      <c r="AJ1173" s="41"/>
      <c r="AK1173" s="15"/>
      <c r="AL1173" s="15"/>
      <c r="AM1173" s="15"/>
      <c r="AN1173" s="15"/>
      <c r="AO1173" s="15"/>
      <c r="AP1173" s="15"/>
      <c r="AQ1173" s="15"/>
      <c r="AR1173" s="15"/>
      <c r="AS1173" s="15"/>
      <c r="AT1173" s="15"/>
      <c r="AU1173" s="15"/>
      <c r="AV1173" s="15"/>
      <c r="AW1173" s="15"/>
      <c r="AX1173" s="15"/>
      <c r="AY1173" s="15"/>
      <c r="AZ1173" s="10">
        <v>1</v>
      </c>
      <c r="BA1173" t="s">
        <v>22</v>
      </c>
      <c r="BB1173" t="s">
        <v>88</v>
      </c>
      <c r="BD1173" s="39" t="str">
        <f t="shared" si="37"/>
        <v>01/225026509VBlibli Non Jabodetabek</v>
      </c>
    </row>
    <row r="1174" spans="2:58" ht="13.5" customHeight="1" x14ac:dyDescent="0.35">
      <c r="B1174" s="10" t="s">
        <v>17</v>
      </c>
      <c r="C1174" s="10" t="s">
        <v>2305</v>
      </c>
      <c r="D1174" s="10" t="s">
        <v>455</v>
      </c>
      <c r="E1174" s="10" t="s">
        <v>456</v>
      </c>
      <c r="F1174" s="10" t="s">
        <v>503</v>
      </c>
      <c r="G1174" s="137" t="s">
        <v>9580</v>
      </c>
      <c r="H1174" s="10"/>
      <c r="I1174" s="10" t="s">
        <v>504</v>
      </c>
      <c r="J1174" s="10" t="s">
        <v>16070</v>
      </c>
      <c r="K1174" s="10" t="s">
        <v>9581</v>
      </c>
      <c r="L1174" s="98">
        <f>IFERROR(VLOOKUP($F1174&amp;$C1174,Sales!$J:$W,9,0),0)</f>
        <v>0</v>
      </c>
      <c r="M1174" s="98">
        <f>IFERROR(VLOOKUP($F1174&amp;$C1174,Sales!$J:$W,10,0),0)</f>
        <v>0</v>
      </c>
      <c r="N1174" s="98">
        <f>IFERROR(VLOOKUP($F1174&amp;$C1174,Sales!$J:$W,11,0),0)</f>
        <v>0</v>
      </c>
      <c r="O1174" s="98">
        <f>IFERROR(VLOOKUP($F1174&amp;$C1174,Sales!$J:$W,12,0),0)</f>
        <v>0</v>
      </c>
      <c r="P1174" s="98">
        <f>IFERROR(VLOOKUP($F1174&amp;$C1174,Sales!$J:$W,13,0),0)</f>
        <v>0</v>
      </c>
      <c r="Q1174" s="98">
        <f>IFERROR(VLOOKUP($F1174&amp;$C1174,Sales!$A:$H,7,0),0)</f>
        <v>0</v>
      </c>
      <c r="R1174" s="41" t="str">
        <f t="shared" si="36"/>
        <v>ERROR</v>
      </c>
      <c r="S1174" s="15"/>
      <c r="T1174" s="15"/>
      <c r="U1174" s="15"/>
      <c r="V1174" s="15"/>
      <c r="W1174" s="15"/>
      <c r="X1174" s="15"/>
      <c r="Y1174" s="41"/>
      <c r="Z1174" s="41"/>
      <c r="AA1174" s="41"/>
      <c r="AB1174" s="15"/>
      <c r="AC1174" s="15"/>
      <c r="AD1174" s="15"/>
      <c r="AE1174" s="15"/>
      <c r="AF1174" s="15"/>
      <c r="AG1174" s="15"/>
      <c r="AH1174" s="15"/>
      <c r="AI1174" s="15"/>
      <c r="AJ1174" s="41"/>
      <c r="AK1174" s="15"/>
      <c r="AL1174" s="15"/>
      <c r="AM1174" s="15"/>
      <c r="AN1174" s="15"/>
      <c r="AO1174" s="15"/>
      <c r="AP1174" s="15"/>
      <c r="AQ1174" s="15"/>
      <c r="AR1174" s="15"/>
      <c r="AS1174" s="15"/>
      <c r="AT1174" s="15"/>
      <c r="AU1174" s="15"/>
      <c r="AV1174" s="15"/>
      <c r="AW1174" s="15"/>
      <c r="AX1174" s="15"/>
      <c r="AY1174" s="15"/>
      <c r="AZ1174" s="10">
        <v>1</v>
      </c>
      <c r="BA1174" t="s">
        <v>22</v>
      </c>
      <c r="BB1174" t="s">
        <v>88</v>
      </c>
      <c r="BD1174" s="39" t="str">
        <f t="shared" si="37"/>
        <v>01/225026502MBlibli Non Jabodetabek</v>
      </c>
    </row>
    <row r="1175" spans="2:58" ht="13.5" customHeight="1" x14ac:dyDescent="0.35">
      <c r="B1175" s="10" t="s">
        <v>17</v>
      </c>
      <c r="C1175" s="10" t="s">
        <v>2305</v>
      </c>
      <c r="D1175" s="10" t="s">
        <v>455</v>
      </c>
      <c r="E1175" s="10" t="s">
        <v>456</v>
      </c>
      <c r="F1175" s="10" t="s">
        <v>507</v>
      </c>
      <c r="G1175" s="137" t="s">
        <v>9582</v>
      </c>
      <c r="H1175" s="10"/>
      <c r="I1175" s="10" t="s">
        <v>508</v>
      </c>
      <c r="J1175" s="10" t="s">
        <v>16071</v>
      </c>
      <c r="K1175" s="10" t="s">
        <v>9583</v>
      </c>
      <c r="L1175" s="98">
        <f>IFERROR(VLOOKUP($F1175&amp;$C1175,Sales!$J:$W,9,0),0)</f>
        <v>0</v>
      </c>
      <c r="M1175" s="98">
        <f>IFERROR(VLOOKUP($F1175&amp;$C1175,Sales!$J:$W,10,0),0)</f>
        <v>0</v>
      </c>
      <c r="N1175" s="98">
        <f>IFERROR(VLOOKUP($F1175&amp;$C1175,Sales!$J:$W,11,0),0)</f>
        <v>0</v>
      </c>
      <c r="O1175" s="98">
        <f>IFERROR(VLOOKUP($F1175&amp;$C1175,Sales!$J:$W,12,0),0)</f>
        <v>0</v>
      </c>
      <c r="P1175" s="98">
        <f>IFERROR(VLOOKUP($F1175&amp;$C1175,Sales!$J:$W,13,0),0)</f>
        <v>0</v>
      </c>
      <c r="Q1175" s="98">
        <f>IFERROR(VLOOKUP($F1175&amp;$C1175,Sales!$A:$H,7,0),0)</f>
        <v>0</v>
      </c>
      <c r="R1175" s="41" t="str">
        <f t="shared" si="36"/>
        <v>ERROR</v>
      </c>
      <c r="S1175" s="15"/>
      <c r="T1175" s="15"/>
      <c r="U1175" s="15"/>
      <c r="V1175" s="15"/>
      <c r="W1175" s="15"/>
      <c r="X1175" s="15"/>
      <c r="Y1175" s="41"/>
      <c r="Z1175" s="41"/>
      <c r="AA1175" s="41"/>
      <c r="AB1175" s="15"/>
      <c r="AC1175" s="15"/>
      <c r="AD1175" s="15"/>
      <c r="AE1175" s="15"/>
      <c r="AF1175" s="15"/>
      <c r="AG1175" s="15"/>
      <c r="AH1175" s="15"/>
      <c r="AI1175" s="15"/>
      <c r="AJ1175" s="41"/>
      <c r="AK1175" s="15"/>
      <c r="AL1175" s="15"/>
      <c r="AM1175" s="15"/>
      <c r="AN1175" s="15"/>
      <c r="AO1175" s="15"/>
      <c r="AP1175" s="15"/>
      <c r="AQ1175" s="15"/>
      <c r="AR1175" s="15"/>
      <c r="AS1175" s="15"/>
      <c r="AT1175" s="15"/>
      <c r="AU1175" s="15"/>
      <c r="AV1175" s="15"/>
      <c r="AW1175" s="15"/>
      <c r="AX1175" s="15"/>
      <c r="AY1175" s="15"/>
      <c r="AZ1175" s="10">
        <v>1</v>
      </c>
      <c r="BA1175" t="s">
        <v>22</v>
      </c>
      <c r="BB1175" t="s">
        <v>88</v>
      </c>
      <c r="BD1175" s="39" t="str">
        <f t="shared" si="37"/>
        <v>01/225026509YBlibli Non Jabodetabek</v>
      </c>
    </row>
    <row r="1176" spans="2:58" ht="13.5" customHeight="1" x14ac:dyDescent="0.35">
      <c r="B1176" s="10" t="s">
        <v>17</v>
      </c>
      <c r="C1176" s="10" t="s">
        <v>2305</v>
      </c>
      <c r="D1176" s="10" t="s">
        <v>455</v>
      </c>
      <c r="E1176" s="10" t="s">
        <v>456</v>
      </c>
      <c r="F1176" s="10" t="s">
        <v>483</v>
      </c>
      <c r="G1176" s="137" t="s">
        <v>9584</v>
      </c>
      <c r="H1176" s="10"/>
      <c r="I1176" s="10" t="s">
        <v>484</v>
      </c>
      <c r="J1176" s="10" t="s">
        <v>16072</v>
      </c>
      <c r="K1176" s="10" t="s">
        <v>9585</v>
      </c>
      <c r="L1176" s="98">
        <f>IFERROR(VLOOKUP($F1176&amp;$C1176,Sales!$J:$W,9,0),0)</f>
        <v>0</v>
      </c>
      <c r="M1176" s="98">
        <f>IFERROR(VLOOKUP($F1176&amp;$C1176,Sales!$J:$W,10,0),0)</f>
        <v>0</v>
      </c>
      <c r="N1176" s="98">
        <f>IFERROR(VLOOKUP($F1176&amp;$C1176,Sales!$J:$W,11,0),0)</f>
        <v>0</v>
      </c>
      <c r="O1176" s="98">
        <f>IFERROR(VLOOKUP($F1176&amp;$C1176,Sales!$J:$W,12,0),0)</f>
        <v>0</v>
      </c>
      <c r="P1176" s="98">
        <f>IFERROR(VLOOKUP($F1176&amp;$C1176,Sales!$J:$W,13,0),0)</f>
        <v>0</v>
      </c>
      <c r="Q1176" s="98">
        <f>IFERROR(VLOOKUP($F1176&amp;$C1176,Sales!$A:$H,7,0),0)</f>
        <v>0</v>
      </c>
      <c r="R1176" s="41" t="str">
        <f t="shared" si="36"/>
        <v>ERROR</v>
      </c>
      <c r="S1176" s="15"/>
      <c r="T1176" s="15"/>
      <c r="U1176" s="15"/>
      <c r="V1176" s="15"/>
      <c r="W1176" s="15"/>
      <c r="X1176" s="15"/>
      <c r="Y1176" s="41"/>
      <c r="Z1176" s="41"/>
      <c r="AA1176" s="41"/>
      <c r="AB1176" s="15"/>
      <c r="AC1176" s="15"/>
      <c r="AD1176" s="15"/>
      <c r="AE1176" s="15"/>
      <c r="AF1176" s="15"/>
      <c r="AG1176" s="15"/>
      <c r="AH1176" s="15"/>
      <c r="AI1176" s="15"/>
      <c r="AJ1176" s="41"/>
      <c r="AK1176" s="15"/>
      <c r="AL1176" s="15"/>
      <c r="AM1176" s="15"/>
      <c r="AN1176" s="15"/>
      <c r="AO1176" s="15"/>
      <c r="AP1176" s="15"/>
      <c r="AQ1176" s="15"/>
      <c r="AR1176" s="15"/>
      <c r="AS1176" s="15"/>
      <c r="AT1176" s="15"/>
      <c r="AU1176" s="15"/>
      <c r="AV1176" s="15"/>
      <c r="AW1176" s="15"/>
      <c r="AX1176" s="15"/>
      <c r="AY1176" s="15"/>
      <c r="AZ1176" s="10">
        <v>1</v>
      </c>
      <c r="BA1176" t="s">
        <v>22</v>
      </c>
      <c r="BB1176" t="s">
        <v>88</v>
      </c>
      <c r="BD1176" s="39" t="str">
        <f t="shared" si="37"/>
        <v>01/225026509ZBlibli Non Jabodetabek</v>
      </c>
    </row>
    <row r="1177" spans="2:58" ht="13.5" customHeight="1" x14ac:dyDescent="0.35">
      <c r="B1177" s="10" t="s">
        <v>17</v>
      </c>
      <c r="C1177" s="10" t="s">
        <v>2305</v>
      </c>
      <c r="D1177" s="10" t="s">
        <v>455</v>
      </c>
      <c r="E1177" s="10" t="s">
        <v>456</v>
      </c>
      <c r="F1177" s="10" t="s">
        <v>464</v>
      </c>
      <c r="G1177" s="137" t="s">
        <v>9586</v>
      </c>
      <c r="H1177" s="10"/>
      <c r="I1177" s="10" t="s">
        <v>465</v>
      </c>
      <c r="J1177" s="10" t="s">
        <v>16073</v>
      </c>
      <c r="K1177" s="10" t="s">
        <v>9587</v>
      </c>
      <c r="L1177" s="98">
        <f>IFERROR(VLOOKUP($F1177&amp;$C1177,Sales!$J:$W,9,0),0)</f>
        <v>0</v>
      </c>
      <c r="M1177" s="98">
        <f>IFERROR(VLOOKUP($F1177&amp;$C1177,Sales!$J:$W,10,0),0)</f>
        <v>0</v>
      </c>
      <c r="N1177" s="98">
        <f>IFERROR(VLOOKUP($F1177&amp;$C1177,Sales!$J:$W,11,0),0)</f>
        <v>0</v>
      </c>
      <c r="O1177" s="98">
        <f>IFERROR(VLOOKUP($F1177&amp;$C1177,Sales!$J:$W,12,0),0)</f>
        <v>0</v>
      </c>
      <c r="P1177" s="98">
        <f>IFERROR(VLOOKUP($F1177&amp;$C1177,Sales!$J:$W,13,0),0)</f>
        <v>0</v>
      </c>
      <c r="Q1177" s="98">
        <f>IFERROR(VLOOKUP($F1177&amp;$C1177,Sales!$A:$H,7,0),0)</f>
        <v>0</v>
      </c>
      <c r="R1177" s="41" t="str">
        <f t="shared" si="36"/>
        <v>ERROR</v>
      </c>
      <c r="S1177" s="15"/>
      <c r="T1177" s="15"/>
      <c r="U1177" s="15"/>
      <c r="V1177" s="15"/>
      <c r="W1177" s="15"/>
      <c r="X1177" s="15"/>
      <c r="Y1177" s="41"/>
      <c r="Z1177" s="41"/>
      <c r="AA1177" s="41"/>
      <c r="AB1177" s="15"/>
      <c r="AC1177" s="15"/>
      <c r="AD1177" s="15"/>
      <c r="AE1177" s="15"/>
      <c r="AF1177" s="15"/>
      <c r="AG1177" s="15"/>
      <c r="AH1177" s="15"/>
      <c r="AI1177" s="15"/>
      <c r="AJ1177" s="41"/>
      <c r="AK1177" s="15"/>
      <c r="AL1177" s="15"/>
      <c r="AM1177" s="15"/>
      <c r="AN1177" s="15"/>
      <c r="AO1177" s="15"/>
      <c r="AP1177" s="15"/>
      <c r="AQ1177" s="15"/>
      <c r="AR1177" s="15"/>
      <c r="AS1177" s="15"/>
      <c r="AT1177" s="15"/>
      <c r="AU1177" s="15"/>
      <c r="AV1177" s="15"/>
      <c r="AW1177" s="15"/>
      <c r="AX1177" s="15"/>
      <c r="AY1177" s="15"/>
      <c r="AZ1177" s="10">
        <v>1</v>
      </c>
      <c r="BA1177" t="s">
        <v>22</v>
      </c>
      <c r="BB1177" t="s">
        <v>88</v>
      </c>
      <c r="BD1177" s="39" t="str">
        <f t="shared" si="37"/>
        <v>01/225026509WBlibli Non Jabodetabek</v>
      </c>
    </row>
    <row r="1178" spans="2:58" ht="13.5" customHeight="1" x14ac:dyDescent="0.35">
      <c r="B1178" s="10" t="s">
        <v>17</v>
      </c>
      <c r="C1178" s="10" t="s">
        <v>2305</v>
      </c>
      <c r="D1178" s="10" t="s">
        <v>455</v>
      </c>
      <c r="E1178" s="10" t="s">
        <v>456</v>
      </c>
      <c r="F1178" s="10" t="s">
        <v>479</v>
      </c>
      <c r="G1178" s="137" t="s">
        <v>9588</v>
      </c>
      <c r="H1178" s="10"/>
      <c r="I1178" s="10" t="s">
        <v>480</v>
      </c>
      <c r="J1178" s="10" t="s">
        <v>16074</v>
      </c>
      <c r="K1178" s="10" t="s">
        <v>9589</v>
      </c>
      <c r="L1178" s="98">
        <f>IFERROR(VLOOKUP($F1178&amp;$C1178,Sales!$J:$W,9,0),0)</f>
        <v>0</v>
      </c>
      <c r="M1178" s="98">
        <f>IFERROR(VLOOKUP($F1178&amp;$C1178,Sales!$J:$W,10,0),0)</f>
        <v>0</v>
      </c>
      <c r="N1178" s="98">
        <f>IFERROR(VLOOKUP($F1178&amp;$C1178,Sales!$J:$W,11,0),0)</f>
        <v>0</v>
      </c>
      <c r="O1178" s="98">
        <f>IFERROR(VLOOKUP($F1178&amp;$C1178,Sales!$J:$W,12,0),0)</f>
        <v>0</v>
      </c>
      <c r="P1178" s="98">
        <f>IFERROR(VLOOKUP($F1178&amp;$C1178,Sales!$J:$W,13,0),0)</f>
        <v>0</v>
      </c>
      <c r="Q1178" s="98">
        <f>IFERROR(VLOOKUP($F1178&amp;$C1178,Sales!$A:$H,7,0),0)</f>
        <v>0</v>
      </c>
      <c r="R1178" s="41" t="str">
        <f t="shared" si="36"/>
        <v>ERROR</v>
      </c>
      <c r="S1178" s="15"/>
      <c r="T1178" s="15"/>
      <c r="U1178" s="15"/>
      <c r="V1178" s="15"/>
      <c r="W1178" s="15"/>
      <c r="X1178" s="15"/>
      <c r="Y1178" s="41"/>
      <c r="Z1178" s="41"/>
      <c r="AA1178" s="41"/>
      <c r="AB1178" s="15"/>
      <c r="AC1178" s="15"/>
      <c r="AD1178" s="15"/>
      <c r="AE1178" s="15"/>
      <c r="AF1178" s="15"/>
      <c r="AG1178" s="15"/>
      <c r="AH1178" s="15"/>
      <c r="AI1178" s="15"/>
      <c r="AJ1178" s="41"/>
      <c r="AK1178" s="15"/>
      <c r="AL1178" s="15"/>
      <c r="AM1178" s="15"/>
      <c r="AN1178" s="15"/>
      <c r="AO1178" s="15"/>
      <c r="AP1178" s="15"/>
      <c r="AQ1178" s="15"/>
      <c r="AR1178" s="15"/>
      <c r="AS1178" s="15"/>
      <c r="AT1178" s="15"/>
      <c r="AU1178" s="15"/>
      <c r="AV1178" s="15"/>
      <c r="AW1178" s="15"/>
      <c r="AX1178" s="15"/>
      <c r="AY1178" s="15"/>
      <c r="AZ1178" s="10">
        <v>1</v>
      </c>
      <c r="BA1178" t="s">
        <v>22</v>
      </c>
      <c r="BB1178" t="s">
        <v>88</v>
      </c>
      <c r="BD1178" s="39" t="str">
        <f t="shared" si="37"/>
        <v>01/225026502LBlibli Non Jabodetabek</v>
      </c>
    </row>
    <row r="1179" spans="2:58" ht="13.5" customHeight="1" x14ac:dyDescent="0.35">
      <c r="B1179" s="10" t="s">
        <v>17</v>
      </c>
      <c r="C1179" s="10" t="s">
        <v>2305</v>
      </c>
      <c r="D1179" s="10" t="s">
        <v>455</v>
      </c>
      <c r="E1179" s="10" t="s">
        <v>456</v>
      </c>
      <c r="F1179" s="10" t="s">
        <v>468</v>
      </c>
      <c r="G1179" s="137" t="s">
        <v>9590</v>
      </c>
      <c r="H1179" s="10"/>
      <c r="I1179" s="10" t="s">
        <v>469</v>
      </c>
      <c r="J1179" s="10" t="s">
        <v>16075</v>
      </c>
      <c r="K1179" s="10" t="s">
        <v>9591</v>
      </c>
      <c r="L1179" s="98">
        <f>IFERROR(VLOOKUP($F1179&amp;$C1179,Sales!$J:$W,9,0),0)</f>
        <v>0</v>
      </c>
      <c r="M1179" s="98">
        <f>IFERROR(VLOOKUP($F1179&amp;$C1179,Sales!$J:$W,10,0),0)</f>
        <v>0</v>
      </c>
      <c r="N1179" s="98">
        <f>IFERROR(VLOOKUP($F1179&amp;$C1179,Sales!$J:$W,11,0),0)</f>
        <v>0</v>
      </c>
      <c r="O1179" s="98">
        <f>IFERROR(VLOOKUP($F1179&amp;$C1179,Sales!$J:$W,12,0),0)</f>
        <v>0</v>
      </c>
      <c r="P1179" s="98">
        <f>IFERROR(VLOOKUP($F1179&amp;$C1179,Sales!$J:$W,13,0),0)</f>
        <v>0</v>
      </c>
      <c r="Q1179" s="98">
        <f>IFERROR(VLOOKUP($F1179&amp;$C1179,Sales!$A:$H,7,0),0)</f>
        <v>0</v>
      </c>
      <c r="R1179" s="41" t="str">
        <f t="shared" si="36"/>
        <v>ERROR</v>
      </c>
      <c r="S1179" s="15"/>
      <c r="T1179" s="15"/>
      <c r="U1179" s="15"/>
      <c r="V1179" s="15"/>
      <c r="W1179" s="15"/>
      <c r="X1179" s="15"/>
      <c r="Y1179" s="41"/>
      <c r="Z1179" s="41"/>
      <c r="AA1179" s="41"/>
      <c r="AB1179" s="15"/>
      <c r="AC1179" s="15"/>
      <c r="AD1179" s="15"/>
      <c r="AE1179" s="15"/>
      <c r="AF1179" s="15"/>
      <c r="AG1179" s="15"/>
      <c r="AH1179" s="15"/>
      <c r="AI1179" s="15"/>
      <c r="AJ1179" s="41"/>
      <c r="AK1179" s="15"/>
      <c r="AL1179" s="15"/>
      <c r="AM1179" s="15"/>
      <c r="AN1179" s="15"/>
      <c r="AO1179" s="15"/>
      <c r="AP1179" s="15"/>
      <c r="AQ1179" s="15"/>
      <c r="AR1179" s="15"/>
      <c r="AS1179" s="15"/>
      <c r="AT1179" s="15"/>
      <c r="AU1179" s="15"/>
      <c r="AV1179" s="15"/>
      <c r="AW1179" s="15"/>
      <c r="AX1179" s="15"/>
      <c r="AY1179" s="15"/>
      <c r="AZ1179" s="10">
        <v>1</v>
      </c>
      <c r="BA1179" t="s">
        <v>22</v>
      </c>
      <c r="BB1179" t="s">
        <v>88</v>
      </c>
      <c r="BD1179" s="39" t="str">
        <f t="shared" si="37"/>
        <v>01/225026509IBlibli Non Jabodetabek</v>
      </c>
    </row>
    <row r="1180" spans="2:58" ht="13.5" customHeight="1" x14ac:dyDescent="0.35">
      <c r="B1180" s="10" t="s">
        <v>17</v>
      </c>
      <c r="C1180" s="10" t="s">
        <v>2305</v>
      </c>
      <c r="D1180" s="10" t="s">
        <v>455</v>
      </c>
      <c r="E1180" s="10" t="s">
        <v>456</v>
      </c>
      <c r="F1180" s="10" t="s">
        <v>457</v>
      </c>
      <c r="G1180" s="137" t="s">
        <v>9592</v>
      </c>
      <c r="H1180" s="10"/>
      <c r="I1180" s="10" t="s">
        <v>458</v>
      </c>
      <c r="J1180" s="10" t="s">
        <v>16076</v>
      </c>
      <c r="K1180" s="10" t="s">
        <v>9593</v>
      </c>
      <c r="L1180" s="98">
        <f>IFERROR(VLOOKUP($F1180&amp;$C1180,Sales!$J:$W,9,0),0)</f>
        <v>0</v>
      </c>
      <c r="M1180" s="98">
        <f>IFERROR(VLOOKUP($F1180&amp;$C1180,Sales!$J:$W,10,0),0)</f>
        <v>0</v>
      </c>
      <c r="N1180" s="98">
        <f>IFERROR(VLOOKUP($F1180&amp;$C1180,Sales!$J:$W,11,0),0)</f>
        <v>0</v>
      </c>
      <c r="O1180" s="98">
        <f>IFERROR(VLOOKUP($F1180&amp;$C1180,Sales!$J:$W,12,0),0)</f>
        <v>0</v>
      </c>
      <c r="P1180" s="98">
        <f>IFERROR(VLOOKUP($F1180&amp;$C1180,Sales!$J:$W,13,0),0)</f>
        <v>0</v>
      </c>
      <c r="Q1180" s="98">
        <f>IFERROR(VLOOKUP($F1180&amp;$C1180,Sales!$A:$H,7,0),0)</f>
        <v>0</v>
      </c>
      <c r="R1180" s="41" t="str">
        <f t="shared" si="36"/>
        <v>ERROR</v>
      </c>
      <c r="S1180" s="15"/>
      <c r="T1180" s="15"/>
      <c r="U1180" s="15"/>
      <c r="V1180" s="15"/>
      <c r="W1180" s="15"/>
      <c r="X1180" s="15"/>
      <c r="Y1180" s="41"/>
      <c r="Z1180" s="41"/>
      <c r="AA1180" s="41"/>
      <c r="AB1180" s="15"/>
      <c r="AC1180" s="15"/>
      <c r="AD1180" s="15"/>
      <c r="AE1180" s="15"/>
      <c r="AF1180" s="15"/>
      <c r="AG1180" s="15"/>
      <c r="AH1180" s="15"/>
      <c r="AI1180" s="15"/>
      <c r="AJ1180" s="41"/>
      <c r="AK1180" s="15"/>
      <c r="AL1180" s="15"/>
      <c r="AM1180" s="15"/>
      <c r="AN1180" s="15"/>
      <c r="AO1180" s="15"/>
      <c r="AP1180" s="15"/>
      <c r="AQ1180" s="15"/>
      <c r="AR1180" s="15"/>
      <c r="AS1180" s="15"/>
      <c r="AT1180" s="15"/>
      <c r="AU1180" s="15"/>
      <c r="AV1180" s="15"/>
      <c r="AW1180" s="15"/>
      <c r="AX1180" s="15"/>
      <c r="AY1180" s="15"/>
      <c r="AZ1180" s="10">
        <v>1</v>
      </c>
      <c r="BA1180" t="s">
        <v>22</v>
      </c>
      <c r="BB1180" t="s">
        <v>88</v>
      </c>
      <c r="BD1180" s="39" t="str">
        <f t="shared" si="37"/>
        <v>01/225026509GBlibli Non Jabodetabek</v>
      </c>
    </row>
    <row r="1181" spans="2:58" ht="13.5" customHeight="1" x14ac:dyDescent="0.35">
      <c r="B1181" s="10" t="s">
        <v>17</v>
      </c>
      <c r="C1181" s="10" t="s">
        <v>2305</v>
      </c>
      <c r="D1181" s="10" t="s">
        <v>455</v>
      </c>
      <c r="E1181" s="10" t="s">
        <v>456</v>
      </c>
      <c r="F1181" s="10" t="s">
        <v>466</v>
      </c>
      <c r="G1181" s="137" t="s">
        <v>9594</v>
      </c>
      <c r="H1181" s="10"/>
      <c r="I1181" s="10" t="s">
        <v>467</v>
      </c>
      <c r="J1181" s="10" t="s">
        <v>16077</v>
      </c>
      <c r="K1181" s="10" t="s">
        <v>9595</v>
      </c>
      <c r="L1181" s="98">
        <f>IFERROR(VLOOKUP($F1181&amp;$C1181,Sales!$J:$W,9,0),0)</f>
        <v>0</v>
      </c>
      <c r="M1181" s="98">
        <f>IFERROR(VLOOKUP($F1181&amp;$C1181,Sales!$J:$W,10,0),0)</f>
        <v>0</v>
      </c>
      <c r="N1181" s="98">
        <f>IFERROR(VLOOKUP($F1181&amp;$C1181,Sales!$J:$W,11,0),0)</f>
        <v>0</v>
      </c>
      <c r="O1181" s="98">
        <f>IFERROR(VLOOKUP($F1181&amp;$C1181,Sales!$J:$W,12,0),0)</f>
        <v>0</v>
      </c>
      <c r="P1181" s="98">
        <f>IFERROR(VLOOKUP($F1181&amp;$C1181,Sales!$J:$W,13,0),0)</f>
        <v>0</v>
      </c>
      <c r="Q1181" s="98">
        <f>IFERROR(VLOOKUP($F1181&amp;$C1181,Sales!$A:$H,7,0),0)</f>
        <v>0</v>
      </c>
      <c r="R1181" s="41" t="str">
        <f t="shared" si="36"/>
        <v>ERROR</v>
      </c>
      <c r="S1181" s="15"/>
      <c r="T1181" s="15"/>
      <c r="U1181" s="15"/>
      <c r="V1181" s="15"/>
      <c r="W1181" s="15"/>
      <c r="X1181" s="15"/>
      <c r="Y1181" s="41"/>
      <c r="Z1181" s="41"/>
      <c r="AA1181" s="41"/>
      <c r="AB1181" s="15"/>
      <c r="AC1181" s="15"/>
      <c r="AD1181" s="15"/>
      <c r="AE1181" s="15"/>
      <c r="AF1181" s="15"/>
      <c r="AG1181" s="15"/>
      <c r="AH1181" s="15"/>
      <c r="AI1181" s="15"/>
      <c r="AJ1181" s="41"/>
      <c r="AK1181" s="15"/>
      <c r="AL1181" s="15"/>
      <c r="AM1181" s="15"/>
      <c r="AN1181" s="15"/>
      <c r="AO1181" s="15"/>
      <c r="AP1181" s="15"/>
      <c r="AQ1181" s="15"/>
      <c r="AR1181" s="15"/>
      <c r="AS1181" s="15"/>
      <c r="AT1181" s="15"/>
      <c r="AU1181" s="15"/>
      <c r="AV1181" s="15"/>
      <c r="AW1181" s="15"/>
      <c r="AX1181" s="15"/>
      <c r="AY1181" s="15"/>
      <c r="AZ1181" s="10">
        <v>1</v>
      </c>
      <c r="BA1181" t="s">
        <v>22</v>
      </c>
      <c r="BB1181" t="s">
        <v>88</v>
      </c>
      <c r="BD1181" s="39" t="str">
        <f t="shared" si="37"/>
        <v>01/225026502PBlibli Non Jabodetabek</v>
      </c>
    </row>
    <row r="1182" spans="2:58" ht="13.5" customHeight="1" x14ac:dyDescent="0.35">
      <c r="B1182" s="10" t="s">
        <v>17</v>
      </c>
      <c r="C1182" s="10" t="s">
        <v>2305</v>
      </c>
      <c r="D1182" s="10" t="s">
        <v>455</v>
      </c>
      <c r="E1182" s="10" t="s">
        <v>456</v>
      </c>
      <c r="F1182" s="10" t="s">
        <v>481</v>
      </c>
      <c r="G1182" s="137" t="s">
        <v>9596</v>
      </c>
      <c r="H1182" s="10"/>
      <c r="I1182" s="10" t="s">
        <v>482</v>
      </c>
      <c r="J1182" s="10" t="s">
        <v>16078</v>
      </c>
      <c r="K1182" s="10" t="s">
        <v>9597</v>
      </c>
      <c r="L1182" s="98">
        <f>IFERROR(VLOOKUP($F1182&amp;$C1182,Sales!$J:$W,9,0),0)</f>
        <v>0</v>
      </c>
      <c r="M1182" s="98">
        <f>IFERROR(VLOOKUP($F1182&amp;$C1182,Sales!$J:$W,10,0),0)</f>
        <v>0</v>
      </c>
      <c r="N1182" s="98">
        <f>IFERROR(VLOOKUP($F1182&amp;$C1182,Sales!$J:$W,11,0),0)</f>
        <v>0</v>
      </c>
      <c r="O1182" s="98">
        <f>IFERROR(VLOOKUP($F1182&amp;$C1182,Sales!$J:$W,12,0),0)</f>
        <v>0</v>
      </c>
      <c r="P1182" s="98">
        <f>IFERROR(VLOOKUP($F1182&amp;$C1182,Sales!$J:$W,13,0),0)</f>
        <v>0</v>
      </c>
      <c r="Q1182" s="98">
        <f>IFERROR(VLOOKUP($F1182&amp;$C1182,Sales!$A:$H,7,0),0)</f>
        <v>0</v>
      </c>
      <c r="R1182" s="41" t="str">
        <f t="shared" si="36"/>
        <v>ERROR</v>
      </c>
      <c r="S1182" s="15"/>
      <c r="T1182" s="15"/>
      <c r="U1182" s="15"/>
      <c r="V1182" s="15"/>
      <c r="W1182" s="15"/>
      <c r="X1182" s="15"/>
      <c r="Y1182" s="41"/>
      <c r="Z1182" s="41"/>
      <c r="AA1182" s="41"/>
      <c r="AB1182" s="15"/>
      <c r="AC1182" s="15"/>
      <c r="AD1182" s="15"/>
      <c r="AE1182" s="15"/>
      <c r="AF1182" s="15"/>
      <c r="AG1182" s="15"/>
      <c r="AH1182" s="15"/>
      <c r="AI1182" s="15"/>
      <c r="AJ1182" s="41"/>
      <c r="AK1182" s="15"/>
      <c r="AL1182" s="15"/>
      <c r="AM1182" s="15"/>
      <c r="AN1182" s="15"/>
      <c r="AO1182" s="15"/>
      <c r="AP1182" s="15"/>
      <c r="AQ1182" s="15"/>
      <c r="AR1182" s="15"/>
      <c r="AS1182" s="15"/>
      <c r="AT1182" s="15"/>
      <c r="AU1182" s="15"/>
      <c r="AV1182" s="15"/>
      <c r="AW1182" s="15"/>
      <c r="AX1182" s="15"/>
      <c r="AY1182" s="15"/>
      <c r="AZ1182" s="10">
        <v>1</v>
      </c>
      <c r="BA1182" t="s">
        <v>22</v>
      </c>
      <c r="BB1182" t="s">
        <v>88</v>
      </c>
      <c r="BD1182" s="39" t="str">
        <f t="shared" si="37"/>
        <v>01/225026502QBlibli Non Jabodetabek</v>
      </c>
    </row>
    <row r="1183" spans="2:58" ht="13.5" customHeight="1" x14ac:dyDescent="0.35">
      <c r="B1183" s="10" t="s">
        <v>17</v>
      </c>
      <c r="C1183" s="10" t="s">
        <v>2305</v>
      </c>
      <c r="D1183" s="10" t="s">
        <v>549</v>
      </c>
      <c r="E1183" s="10" t="s">
        <v>194</v>
      </c>
      <c r="F1183" s="10" t="s">
        <v>736</v>
      </c>
      <c r="G1183" s="137" t="s">
        <v>9598</v>
      </c>
      <c r="H1183" s="10"/>
      <c r="I1183" s="10" t="s">
        <v>737</v>
      </c>
      <c r="J1183" s="10" t="s">
        <v>16079</v>
      </c>
      <c r="K1183" s="10" t="s">
        <v>10987</v>
      </c>
      <c r="L1183" s="98">
        <f>IFERROR(VLOOKUP($F1183&amp;$C1183,Sales!$J:$W,9,0),0)</f>
        <v>0</v>
      </c>
      <c r="M1183" s="98">
        <f>IFERROR(VLOOKUP($F1183&amp;$C1183,Sales!$J:$W,10,0),0)</f>
        <v>0</v>
      </c>
      <c r="N1183" s="98">
        <f>IFERROR(VLOOKUP($F1183&amp;$C1183,Sales!$J:$W,11,0),0)</f>
        <v>0</v>
      </c>
      <c r="O1183" s="98">
        <f>IFERROR(VLOOKUP($F1183&amp;$C1183,Sales!$J:$W,12,0),0)</f>
        <v>0</v>
      </c>
      <c r="P1183" s="98">
        <f>IFERROR(VLOOKUP($F1183&amp;$C1183,Sales!$J:$W,13,0),0)</f>
        <v>0</v>
      </c>
      <c r="Q1183" s="98">
        <f>IFERROR(VLOOKUP($F1183&amp;$C1183,Sales!$A:$H,7,0),0)</f>
        <v>0</v>
      </c>
      <c r="R1183" s="41">
        <f t="shared" si="36"/>
        <v>1</v>
      </c>
      <c r="S1183" s="41">
        <v>1</v>
      </c>
      <c r="T1183" s="15"/>
      <c r="U1183" s="15"/>
      <c r="V1183" s="15">
        <v>1</v>
      </c>
      <c r="W1183" s="15">
        <v>1</v>
      </c>
      <c r="X1183" s="15">
        <v>1</v>
      </c>
      <c r="Y1183" s="41">
        <v>1</v>
      </c>
      <c r="Z1183" s="41"/>
      <c r="AA1183" s="41"/>
      <c r="AB1183" s="41"/>
      <c r="AC1183" s="15"/>
      <c r="AD1183" s="15"/>
      <c r="AE1183" s="15"/>
      <c r="AF1183" s="15"/>
      <c r="AG1183" s="15"/>
      <c r="AH1183" s="15"/>
      <c r="AI1183" s="15"/>
      <c r="AJ1183" s="41"/>
      <c r="AK1183" s="15"/>
      <c r="AL1183" s="15"/>
      <c r="AM1183" s="41"/>
      <c r="AN1183" s="15"/>
      <c r="AO1183" s="15"/>
      <c r="AP1183" s="15"/>
      <c r="AQ1183" s="15"/>
      <c r="AR1183" s="15"/>
      <c r="AS1183" s="15"/>
      <c r="AT1183" s="15"/>
      <c r="AU1183" s="15"/>
      <c r="AV1183" s="15"/>
      <c r="AW1183" s="15"/>
      <c r="AX1183" s="15"/>
      <c r="AY1183" s="15"/>
      <c r="AZ1183" s="10">
        <v>1</v>
      </c>
      <c r="BA1183" t="s">
        <v>22</v>
      </c>
      <c r="BB1183" t="s">
        <v>23</v>
      </c>
      <c r="BD1183" s="39" t="str">
        <f t="shared" si="37"/>
        <v>01/245121102NBlibli Non Jabodetabek</v>
      </c>
    </row>
    <row r="1184" spans="2:58" ht="13.5" customHeight="1" x14ac:dyDescent="0.35">
      <c r="B1184" s="10" t="s">
        <v>17</v>
      </c>
      <c r="C1184" s="10" t="s">
        <v>2305</v>
      </c>
      <c r="D1184" s="10" t="s">
        <v>549</v>
      </c>
      <c r="E1184" s="10" t="s">
        <v>194</v>
      </c>
      <c r="F1184" s="10" t="s">
        <v>1939</v>
      </c>
      <c r="G1184" s="137" t="s">
        <v>9599</v>
      </c>
      <c r="H1184" s="10"/>
      <c r="I1184" s="10" t="s">
        <v>1941</v>
      </c>
      <c r="J1184" s="10" t="s">
        <v>16080</v>
      </c>
      <c r="K1184" s="10" t="s">
        <v>10988</v>
      </c>
      <c r="L1184" s="98">
        <f>IFERROR(VLOOKUP($F1184&amp;$C1184,Sales!$J:$W,9,0),0)</f>
        <v>0</v>
      </c>
      <c r="M1184" s="98">
        <f>IFERROR(VLOOKUP($F1184&amp;$C1184,Sales!$J:$W,10,0),0)</f>
        <v>0</v>
      </c>
      <c r="N1184" s="98">
        <f>IFERROR(VLOOKUP($F1184&amp;$C1184,Sales!$J:$W,11,0),0)</f>
        <v>0</v>
      </c>
      <c r="O1184" s="98">
        <f>IFERROR(VLOOKUP($F1184&amp;$C1184,Sales!$J:$W,12,0),0)</f>
        <v>0</v>
      </c>
      <c r="P1184" s="98">
        <f>IFERROR(VLOOKUP($F1184&amp;$C1184,Sales!$J:$W,13,0),0)</f>
        <v>0</v>
      </c>
      <c r="Q1184" s="98">
        <f>IFERROR(VLOOKUP($F1184&amp;$C1184,Sales!$A:$H,7,0),0)</f>
        <v>0</v>
      </c>
      <c r="R1184" s="41" t="str">
        <f t="shared" si="36"/>
        <v>ERROR</v>
      </c>
      <c r="S1184" s="15"/>
      <c r="T1184" s="15"/>
      <c r="U1184" s="15"/>
      <c r="V1184" s="15"/>
      <c r="W1184" s="15"/>
      <c r="X1184" s="15"/>
      <c r="Y1184" s="41"/>
      <c r="Z1184" s="41"/>
      <c r="AA1184" s="41"/>
      <c r="AB1184" s="15"/>
      <c r="AC1184" s="15"/>
      <c r="AD1184" s="15"/>
      <c r="AE1184" s="15"/>
      <c r="AF1184" s="15"/>
      <c r="AG1184" s="15"/>
      <c r="AH1184" s="15"/>
      <c r="AI1184" s="15"/>
      <c r="AJ1184" s="41"/>
      <c r="AK1184" s="15"/>
      <c r="AL1184" s="15"/>
      <c r="AM1184" s="15"/>
      <c r="AN1184" s="15"/>
      <c r="AO1184" s="15"/>
      <c r="AP1184" s="15"/>
      <c r="AQ1184" s="15"/>
      <c r="AR1184" s="15"/>
      <c r="AS1184" s="15"/>
      <c r="AT1184" s="15"/>
      <c r="AU1184" s="15"/>
      <c r="AV1184" s="15"/>
      <c r="AW1184" s="15"/>
      <c r="AX1184" s="15"/>
      <c r="AY1184" s="15"/>
      <c r="AZ1184" s="10">
        <v>1</v>
      </c>
      <c r="BA1184" t="s">
        <v>22</v>
      </c>
      <c r="BB1184" t="s">
        <v>88</v>
      </c>
      <c r="BD1184" s="39" t="str">
        <f t="shared" si="37"/>
        <v>01/395129501OBlibli Non Jabodetabek</v>
      </c>
      <c r="BE1184" s="1">
        <v>44967</v>
      </c>
      <c r="BF1184" t="s">
        <v>14073</v>
      </c>
    </row>
    <row r="1185" spans="2:58" ht="13.5" customHeight="1" x14ac:dyDescent="0.35">
      <c r="B1185" s="10" t="s">
        <v>17</v>
      </c>
      <c r="C1185" s="10" t="s">
        <v>2305</v>
      </c>
      <c r="D1185" s="10" t="s">
        <v>549</v>
      </c>
      <c r="E1185" s="10" t="s">
        <v>194</v>
      </c>
      <c r="F1185" s="10" t="s">
        <v>626</v>
      </c>
      <c r="G1185" s="137" t="s">
        <v>9600</v>
      </c>
      <c r="H1185" s="10"/>
      <c r="I1185" s="10" t="s">
        <v>627</v>
      </c>
      <c r="J1185" s="10" t="s">
        <v>16081</v>
      </c>
      <c r="K1185" s="10" t="s">
        <v>10989</v>
      </c>
      <c r="L1185" s="98">
        <f>IFERROR(VLOOKUP($F1185&amp;$C1185,Sales!$J:$W,9,0),0)</f>
        <v>0</v>
      </c>
      <c r="M1185" s="98">
        <f>IFERROR(VLOOKUP($F1185&amp;$C1185,Sales!$J:$W,10,0),0)</f>
        <v>0</v>
      </c>
      <c r="N1185" s="98">
        <f>IFERROR(VLOOKUP($F1185&amp;$C1185,Sales!$J:$W,11,0),0)</f>
        <v>0</v>
      </c>
      <c r="O1185" s="98">
        <f>IFERROR(VLOOKUP($F1185&amp;$C1185,Sales!$J:$W,12,0),0)</f>
        <v>0</v>
      </c>
      <c r="P1185" s="98">
        <f>IFERROR(VLOOKUP($F1185&amp;$C1185,Sales!$J:$W,13,0),0)</f>
        <v>0</v>
      </c>
      <c r="Q1185" s="98">
        <f>IFERROR(VLOOKUP($F1185&amp;$C1185,Sales!$A:$H,7,0),0)</f>
        <v>0</v>
      </c>
      <c r="R1185" s="41">
        <f t="shared" si="36"/>
        <v>0</v>
      </c>
      <c r="S1185" s="41">
        <v>0</v>
      </c>
      <c r="T1185" s="15"/>
      <c r="U1185" s="15"/>
      <c r="V1185" s="15">
        <v>0</v>
      </c>
      <c r="W1185" s="15">
        <v>0</v>
      </c>
      <c r="X1185" s="15">
        <v>0</v>
      </c>
      <c r="Y1185" s="41">
        <v>0</v>
      </c>
      <c r="Z1185" s="41"/>
      <c r="AA1185" s="41"/>
      <c r="AB1185" s="41"/>
      <c r="AC1185" s="15"/>
      <c r="AD1185" s="15"/>
      <c r="AE1185" s="15"/>
      <c r="AF1185" s="15"/>
      <c r="AG1185" s="15"/>
      <c r="AH1185" s="15"/>
      <c r="AI1185" s="15"/>
      <c r="AJ1185" s="41"/>
      <c r="AK1185" s="15"/>
      <c r="AL1185" s="15"/>
      <c r="AM1185" s="41"/>
      <c r="AN1185" s="15"/>
      <c r="AO1185" s="15"/>
      <c r="AP1185" s="15"/>
      <c r="AQ1185" s="15"/>
      <c r="AR1185" s="15"/>
      <c r="AS1185" s="15"/>
      <c r="AT1185" s="15"/>
      <c r="AU1185" s="15"/>
      <c r="AV1185" s="15"/>
      <c r="AW1185" s="15"/>
      <c r="AX1185" s="15"/>
      <c r="AY1185" s="15"/>
      <c r="AZ1185" s="10">
        <v>1</v>
      </c>
      <c r="BA1185" t="s">
        <v>22</v>
      </c>
      <c r="BB1185" t="s">
        <v>23</v>
      </c>
      <c r="BD1185" s="39" t="str">
        <f t="shared" si="37"/>
        <v>01/245121115GBlibli Non Jabodetabek</v>
      </c>
    </row>
    <row r="1186" spans="2:58" ht="13.5" customHeight="1" x14ac:dyDescent="0.35">
      <c r="B1186" s="10" t="s">
        <v>17</v>
      </c>
      <c r="C1186" s="10" t="s">
        <v>2305</v>
      </c>
      <c r="D1186" s="10" t="s">
        <v>549</v>
      </c>
      <c r="E1186" s="10" t="s">
        <v>194</v>
      </c>
      <c r="F1186" s="10" t="s">
        <v>749</v>
      </c>
      <c r="G1186" s="137" t="s">
        <v>9601</v>
      </c>
      <c r="H1186" s="10"/>
      <c r="I1186" s="10" t="s">
        <v>750</v>
      </c>
      <c r="J1186" s="10" t="s">
        <v>16082</v>
      </c>
      <c r="K1186" s="10" t="s">
        <v>10990</v>
      </c>
      <c r="L1186" s="98">
        <f>IFERROR(VLOOKUP($F1186&amp;$C1186,Sales!$J:$W,9,0),0)</f>
        <v>0</v>
      </c>
      <c r="M1186" s="98">
        <f>IFERROR(VLOOKUP($F1186&amp;$C1186,Sales!$J:$W,10,0),0)</f>
        <v>0</v>
      </c>
      <c r="N1186" s="98">
        <f>IFERROR(VLOOKUP($F1186&amp;$C1186,Sales!$J:$W,11,0),0)</f>
        <v>0</v>
      </c>
      <c r="O1186" s="98">
        <f>IFERROR(VLOOKUP($F1186&amp;$C1186,Sales!$J:$W,12,0),0)</f>
        <v>0</v>
      </c>
      <c r="P1186" s="98">
        <f>IFERROR(VLOOKUP($F1186&amp;$C1186,Sales!$J:$W,13,0),0)</f>
        <v>0</v>
      </c>
      <c r="Q1186" s="98">
        <f>IFERROR(VLOOKUP($F1186&amp;$C1186,Sales!$A:$H,7,0),0)</f>
        <v>0</v>
      </c>
      <c r="R1186" s="41" t="str">
        <f t="shared" si="36"/>
        <v>ERROR</v>
      </c>
      <c r="S1186" s="15"/>
      <c r="T1186" s="15"/>
      <c r="U1186" s="15"/>
      <c r="V1186" s="15"/>
      <c r="W1186" s="15"/>
      <c r="X1186" s="15"/>
      <c r="Y1186" s="41"/>
      <c r="Z1186" s="41"/>
      <c r="AA1186" s="41"/>
      <c r="AB1186" s="15"/>
      <c r="AC1186" s="15"/>
      <c r="AD1186" s="15"/>
      <c r="AE1186" s="15"/>
      <c r="AF1186" s="15"/>
      <c r="AG1186" s="15"/>
      <c r="AH1186" s="15"/>
      <c r="AI1186" s="15"/>
      <c r="AJ1186" s="41"/>
      <c r="AK1186" s="15"/>
      <c r="AL1186" s="15"/>
      <c r="AM1186" s="15"/>
      <c r="AN1186" s="15"/>
      <c r="AO1186" s="15"/>
      <c r="AP1186" s="15"/>
      <c r="AQ1186" s="15"/>
      <c r="AR1186" s="15"/>
      <c r="AS1186" s="15"/>
      <c r="AT1186" s="15"/>
      <c r="AU1186" s="15"/>
      <c r="AV1186" s="15"/>
      <c r="AW1186" s="15"/>
      <c r="AX1186" s="15"/>
      <c r="AY1186" s="15"/>
      <c r="AZ1186" s="10">
        <v>1</v>
      </c>
      <c r="BA1186" t="s">
        <v>22</v>
      </c>
      <c r="BB1186" t="s">
        <v>88</v>
      </c>
      <c r="BD1186" s="39" t="str">
        <f t="shared" si="37"/>
        <v>01/245121112UBlibli Non Jabodetabek</v>
      </c>
      <c r="BE1186" s="1">
        <v>44967</v>
      </c>
      <c r="BF1186" t="s">
        <v>14073</v>
      </c>
    </row>
    <row r="1187" spans="2:58" ht="13.5" customHeight="1" x14ac:dyDescent="0.35">
      <c r="B1187" s="10" t="s">
        <v>17</v>
      </c>
      <c r="C1187" s="10" t="s">
        <v>2305</v>
      </c>
      <c r="D1187" s="10" t="s">
        <v>549</v>
      </c>
      <c r="E1187" s="10" t="s">
        <v>194</v>
      </c>
      <c r="F1187" s="10" t="s">
        <v>744</v>
      </c>
      <c r="G1187" s="137" t="s">
        <v>9602</v>
      </c>
      <c r="H1187" s="10"/>
      <c r="I1187" s="10" t="s">
        <v>745</v>
      </c>
      <c r="J1187" s="10" t="s">
        <v>16083</v>
      </c>
      <c r="K1187" s="10" t="s">
        <v>10991</v>
      </c>
      <c r="L1187" s="98">
        <f>IFERROR(VLOOKUP($F1187&amp;$C1187,Sales!$J:$W,9,0),0)</f>
        <v>0</v>
      </c>
      <c r="M1187" s="98">
        <f>IFERROR(VLOOKUP($F1187&amp;$C1187,Sales!$J:$W,10,0),0)</f>
        <v>0</v>
      </c>
      <c r="N1187" s="98">
        <f>IFERROR(VLOOKUP($F1187&amp;$C1187,Sales!$J:$W,11,0),0)</f>
        <v>0</v>
      </c>
      <c r="O1187" s="98">
        <f>IFERROR(VLOOKUP($F1187&amp;$C1187,Sales!$J:$W,12,0),0)</f>
        <v>0</v>
      </c>
      <c r="P1187" s="98">
        <f>IFERROR(VLOOKUP($F1187&amp;$C1187,Sales!$J:$W,13,0),0)</f>
        <v>0</v>
      </c>
      <c r="Q1187" s="98">
        <f>IFERROR(VLOOKUP($F1187&amp;$C1187,Sales!$A:$H,7,0),0)</f>
        <v>0</v>
      </c>
      <c r="R1187" s="41" t="str">
        <f t="shared" si="36"/>
        <v>ERROR</v>
      </c>
      <c r="S1187" s="15"/>
      <c r="T1187" s="15"/>
      <c r="U1187" s="15"/>
      <c r="V1187" s="15"/>
      <c r="W1187" s="15"/>
      <c r="X1187" s="15"/>
      <c r="Y1187" s="41"/>
      <c r="Z1187" s="41"/>
      <c r="AA1187" s="41"/>
      <c r="AB1187" s="15"/>
      <c r="AC1187" s="15"/>
      <c r="AD1187" s="15"/>
      <c r="AE1187" s="15"/>
      <c r="AF1187" s="15"/>
      <c r="AG1187" s="15"/>
      <c r="AH1187" s="15"/>
      <c r="AI1187" s="15"/>
      <c r="AJ1187" s="41"/>
      <c r="AK1187" s="15"/>
      <c r="AL1187" s="15"/>
      <c r="AM1187" s="15"/>
      <c r="AN1187" s="15"/>
      <c r="AO1187" s="15"/>
      <c r="AP1187" s="15"/>
      <c r="AQ1187" s="15"/>
      <c r="AR1187" s="15"/>
      <c r="AS1187" s="15"/>
      <c r="AT1187" s="15"/>
      <c r="AU1187" s="15"/>
      <c r="AV1187" s="15"/>
      <c r="AW1187" s="15"/>
      <c r="AX1187" s="15"/>
      <c r="AY1187" s="15"/>
      <c r="AZ1187" s="10">
        <v>1</v>
      </c>
      <c r="BA1187" t="s">
        <v>22</v>
      </c>
      <c r="BB1187" t="s">
        <v>88</v>
      </c>
      <c r="BD1187" s="39" t="str">
        <f t="shared" si="37"/>
        <v>01/245121102EBlibli Non Jabodetabek</v>
      </c>
      <c r="BE1187" s="1">
        <v>44967</v>
      </c>
      <c r="BF1187" t="s">
        <v>14073</v>
      </c>
    </row>
    <row r="1188" spans="2:58" ht="13.5" customHeight="1" x14ac:dyDescent="0.35">
      <c r="B1188" s="10" t="s">
        <v>17</v>
      </c>
      <c r="C1188" s="10" t="s">
        <v>2305</v>
      </c>
      <c r="D1188" s="10" t="s">
        <v>549</v>
      </c>
      <c r="E1188" s="10" t="s">
        <v>194</v>
      </c>
      <c r="F1188" s="10" t="s">
        <v>563</v>
      </c>
      <c r="G1188" s="137" t="s">
        <v>9603</v>
      </c>
      <c r="H1188" s="10"/>
      <c r="I1188" s="10" t="s">
        <v>564</v>
      </c>
      <c r="J1188" s="10" t="s">
        <v>16084</v>
      </c>
      <c r="K1188" s="10" t="s">
        <v>10992</v>
      </c>
      <c r="L1188" s="98">
        <f>IFERROR(VLOOKUP($F1188&amp;$C1188,Sales!$J:$W,9,0),0)</f>
        <v>0</v>
      </c>
      <c r="M1188" s="98">
        <f>IFERROR(VLOOKUP($F1188&amp;$C1188,Sales!$J:$W,10,0),0)</f>
        <v>0</v>
      </c>
      <c r="N1188" s="98">
        <f>IFERROR(VLOOKUP($F1188&amp;$C1188,Sales!$J:$W,11,0),0)</f>
        <v>0</v>
      </c>
      <c r="O1188" s="98">
        <f>IFERROR(VLOOKUP($F1188&amp;$C1188,Sales!$J:$W,12,0),0)</f>
        <v>0</v>
      </c>
      <c r="P1188" s="98">
        <f>IFERROR(VLOOKUP($F1188&amp;$C1188,Sales!$J:$W,13,0),0)</f>
        <v>0</v>
      </c>
      <c r="Q1188" s="98">
        <f>IFERROR(VLOOKUP($F1188&amp;$C1188,Sales!$A:$H,7,0),0)</f>
        <v>0</v>
      </c>
      <c r="R1188" s="41" t="str">
        <f t="shared" si="36"/>
        <v>ERROR</v>
      </c>
      <c r="S1188" s="15"/>
      <c r="T1188" s="15"/>
      <c r="U1188" s="15"/>
      <c r="V1188" s="15"/>
      <c r="W1188" s="15"/>
      <c r="X1188" s="15"/>
      <c r="Y1188" s="41"/>
      <c r="Z1188" s="41"/>
      <c r="AA1188" s="41"/>
      <c r="AB1188" s="15"/>
      <c r="AC1188" s="15"/>
      <c r="AD1188" s="15"/>
      <c r="AE1188" s="15"/>
      <c r="AF1188" s="15"/>
      <c r="AG1188" s="15"/>
      <c r="AH1188" s="15"/>
      <c r="AI1188" s="15"/>
      <c r="AJ1188" s="41"/>
      <c r="AK1188" s="15"/>
      <c r="AL1188" s="15"/>
      <c r="AM1188" s="15"/>
      <c r="AN1188" s="15"/>
      <c r="AO1188" s="15"/>
      <c r="AP1188" s="15"/>
      <c r="AQ1188" s="15"/>
      <c r="AR1188" s="15"/>
      <c r="AS1188" s="15"/>
      <c r="AT1188" s="15"/>
      <c r="AU1188" s="15"/>
      <c r="AV1188" s="15"/>
      <c r="AW1188" s="15"/>
      <c r="AX1188" s="15"/>
      <c r="AY1188" s="15"/>
      <c r="AZ1188" s="10">
        <v>1</v>
      </c>
      <c r="BA1188" t="s">
        <v>22</v>
      </c>
      <c r="BB1188" t="s">
        <v>88</v>
      </c>
      <c r="BD1188" s="39" t="str">
        <f t="shared" si="37"/>
        <v>01/245121002WBlibli Non Jabodetabek</v>
      </c>
      <c r="BE1188" s="1">
        <v>44967</v>
      </c>
      <c r="BF1188" t="s">
        <v>14073</v>
      </c>
    </row>
    <row r="1189" spans="2:58" ht="13.5" customHeight="1" x14ac:dyDescent="0.35">
      <c r="B1189" s="10" t="s">
        <v>17</v>
      </c>
      <c r="C1189" s="10" t="s">
        <v>2305</v>
      </c>
      <c r="D1189" s="10" t="s">
        <v>549</v>
      </c>
      <c r="E1189" s="10" t="s">
        <v>194</v>
      </c>
      <c r="F1189" s="10" t="s">
        <v>609</v>
      </c>
      <c r="G1189" s="137" t="s">
        <v>9604</v>
      </c>
      <c r="H1189" s="10"/>
      <c r="I1189" s="10" t="s">
        <v>610</v>
      </c>
      <c r="J1189" s="10" t="s">
        <v>16085</v>
      </c>
      <c r="K1189" s="10" t="s">
        <v>10993</v>
      </c>
      <c r="L1189" s="98">
        <f>IFERROR(VLOOKUP($F1189&amp;$C1189,Sales!$J:$W,9,0),0)</f>
        <v>0</v>
      </c>
      <c r="M1189" s="98">
        <f>IFERROR(VLOOKUP($F1189&amp;$C1189,Sales!$J:$W,10,0),0)</f>
        <v>0</v>
      </c>
      <c r="N1189" s="98">
        <f>IFERROR(VLOOKUP($F1189&amp;$C1189,Sales!$J:$W,11,0),0)</f>
        <v>0</v>
      </c>
      <c r="O1189" s="98">
        <f>IFERROR(VLOOKUP($F1189&amp;$C1189,Sales!$J:$W,12,0),0)</f>
        <v>0</v>
      </c>
      <c r="P1189" s="98">
        <f>IFERROR(VLOOKUP($F1189&amp;$C1189,Sales!$J:$W,13,0),0)</f>
        <v>0</v>
      </c>
      <c r="Q1189" s="98">
        <f>IFERROR(VLOOKUP($F1189&amp;$C1189,Sales!$A:$H,7,0),0)</f>
        <v>0</v>
      </c>
      <c r="R1189" s="41">
        <f t="shared" si="36"/>
        <v>0</v>
      </c>
      <c r="S1189" s="41">
        <v>0</v>
      </c>
      <c r="T1189" s="41"/>
      <c r="U1189" s="41"/>
      <c r="V1189" s="15">
        <v>0</v>
      </c>
      <c r="W1189" s="15">
        <v>0</v>
      </c>
      <c r="X1189" s="15">
        <v>0</v>
      </c>
      <c r="Y1189" s="41">
        <v>0</v>
      </c>
      <c r="Z1189" s="41"/>
      <c r="AA1189" s="41"/>
      <c r="AB1189" s="41"/>
      <c r="AC1189" s="15"/>
      <c r="AD1189" s="15"/>
      <c r="AE1189" s="15"/>
      <c r="AF1189" s="15"/>
      <c r="AG1189" s="15"/>
      <c r="AH1189" s="15"/>
      <c r="AI1189" s="15"/>
      <c r="AJ1189" s="41"/>
      <c r="AK1189" s="15"/>
      <c r="AL1189" s="41"/>
      <c r="AM1189" s="41"/>
      <c r="AN1189" s="15"/>
      <c r="AO1189" s="15"/>
      <c r="AP1189" s="15"/>
      <c r="AQ1189" s="15"/>
      <c r="AR1189" s="15"/>
      <c r="AS1189" s="15"/>
      <c r="AT1189" s="15"/>
      <c r="AU1189" s="15"/>
      <c r="AV1189" s="15"/>
      <c r="AW1189" s="15"/>
      <c r="AX1189" s="15"/>
      <c r="AY1189" s="15"/>
      <c r="AZ1189" s="10">
        <v>1</v>
      </c>
      <c r="BA1189" t="s">
        <v>22</v>
      </c>
      <c r="BB1189" t="s">
        <v>23</v>
      </c>
      <c r="BD1189" s="39" t="str">
        <f t="shared" si="37"/>
        <v>01/245121101UBlibli Non Jabodetabek</v>
      </c>
    </row>
    <row r="1190" spans="2:58" ht="13.5" customHeight="1" x14ac:dyDescent="0.35">
      <c r="B1190" s="10" t="s">
        <v>17</v>
      </c>
      <c r="C1190" s="10" t="s">
        <v>2305</v>
      </c>
      <c r="D1190" s="10" t="s">
        <v>549</v>
      </c>
      <c r="E1190" s="10" t="s">
        <v>194</v>
      </c>
      <c r="F1190" s="10" t="s">
        <v>2387</v>
      </c>
      <c r="G1190" s="137" t="s">
        <v>9605</v>
      </c>
      <c r="H1190" s="10"/>
      <c r="I1190" s="10" t="s">
        <v>3603</v>
      </c>
      <c r="J1190" s="10" t="s">
        <v>16086</v>
      </c>
      <c r="K1190" s="10" t="s">
        <v>10994</v>
      </c>
      <c r="L1190" s="98">
        <f>IFERROR(VLOOKUP($F1190&amp;$C1190,Sales!$J:$W,9,0),0)</f>
        <v>0</v>
      </c>
      <c r="M1190" s="98">
        <f>IFERROR(VLOOKUP($F1190&amp;$C1190,Sales!$J:$W,10,0),0)</f>
        <v>0</v>
      </c>
      <c r="N1190" s="98">
        <f>IFERROR(VLOOKUP($F1190&amp;$C1190,Sales!$J:$W,11,0),0)</f>
        <v>0</v>
      </c>
      <c r="O1190" s="98">
        <f>IFERROR(VLOOKUP($F1190&amp;$C1190,Sales!$J:$W,12,0),0)</f>
        <v>0</v>
      </c>
      <c r="P1190" s="98">
        <f>IFERROR(VLOOKUP($F1190&amp;$C1190,Sales!$J:$W,13,0),0)</f>
        <v>0</v>
      </c>
      <c r="Q1190" s="98">
        <f>IFERROR(VLOOKUP($F1190&amp;$C1190,Sales!$A:$H,7,0),0)</f>
        <v>0</v>
      </c>
      <c r="R1190" s="41" t="str">
        <f t="shared" si="36"/>
        <v>ERROR</v>
      </c>
      <c r="S1190" s="15"/>
      <c r="T1190" s="15"/>
      <c r="U1190" s="15"/>
      <c r="V1190" s="15"/>
      <c r="W1190" s="15"/>
      <c r="X1190" s="15"/>
      <c r="Y1190" s="41"/>
      <c r="Z1190" s="41"/>
      <c r="AA1190" s="41"/>
      <c r="AB1190" s="15"/>
      <c r="AC1190" s="15"/>
      <c r="AD1190" s="15"/>
      <c r="AE1190" s="15"/>
      <c r="AF1190" s="15"/>
      <c r="AG1190" s="15"/>
      <c r="AH1190" s="15"/>
      <c r="AI1190" s="15"/>
      <c r="AJ1190" s="41"/>
      <c r="AK1190" s="15"/>
      <c r="AL1190" s="15"/>
      <c r="AM1190" s="15"/>
      <c r="AN1190" s="15"/>
      <c r="AO1190" s="15"/>
      <c r="AP1190" s="15"/>
      <c r="AQ1190" s="15"/>
      <c r="AR1190" s="15"/>
      <c r="AS1190" s="15"/>
      <c r="AT1190" s="15"/>
      <c r="AU1190" s="15"/>
      <c r="AV1190" s="15"/>
      <c r="AW1190" s="15"/>
      <c r="AX1190" s="15"/>
      <c r="AY1190" s="15"/>
      <c r="AZ1190" s="10">
        <v>1</v>
      </c>
      <c r="BA1190" t="s">
        <v>22</v>
      </c>
      <c r="BB1190" t="s">
        <v>88</v>
      </c>
      <c r="BD1190" s="39" t="str">
        <f t="shared" si="37"/>
        <v>01/395129501PBlibli Non Jabodetabek</v>
      </c>
      <c r="BE1190" s="1">
        <v>44967</v>
      </c>
      <c r="BF1190" t="s">
        <v>14073</v>
      </c>
    </row>
    <row r="1191" spans="2:58" ht="13.5" customHeight="1" x14ac:dyDescent="0.35">
      <c r="B1191" s="10" t="s">
        <v>17</v>
      </c>
      <c r="C1191" s="10" t="s">
        <v>2305</v>
      </c>
      <c r="D1191" s="10" t="s">
        <v>549</v>
      </c>
      <c r="E1191" s="10" t="s">
        <v>194</v>
      </c>
      <c r="F1191" s="10" t="s">
        <v>630</v>
      </c>
      <c r="G1191" s="137" t="s">
        <v>9606</v>
      </c>
      <c r="H1191" s="10"/>
      <c r="I1191" s="10" t="s">
        <v>631</v>
      </c>
      <c r="J1191" s="10" t="s">
        <v>16087</v>
      </c>
      <c r="K1191" s="10" t="s">
        <v>10995</v>
      </c>
      <c r="L1191" s="98">
        <f>IFERROR(VLOOKUP($F1191&amp;$C1191,Sales!$J:$W,9,0),0)</f>
        <v>0</v>
      </c>
      <c r="M1191" s="98">
        <f>IFERROR(VLOOKUP($F1191&amp;$C1191,Sales!$J:$W,10,0),0)</f>
        <v>0</v>
      </c>
      <c r="N1191" s="98">
        <f>IFERROR(VLOOKUP($F1191&amp;$C1191,Sales!$J:$W,11,0),0)</f>
        <v>0</v>
      </c>
      <c r="O1191" s="98">
        <f>IFERROR(VLOOKUP($F1191&amp;$C1191,Sales!$J:$W,12,0),0)</f>
        <v>0</v>
      </c>
      <c r="P1191" s="98">
        <f>IFERROR(VLOOKUP($F1191&amp;$C1191,Sales!$J:$W,13,0),0)</f>
        <v>0</v>
      </c>
      <c r="Q1191" s="98">
        <f>IFERROR(VLOOKUP($F1191&amp;$C1191,Sales!$A:$H,7,0),0)</f>
        <v>0</v>
      </c>
      <c r="R1191" s="41">
        <f t="shared" si="36"/>
        <v>1</v>
      </c>
      <c r="S1191" s="41">
        <v>1</v>
      </c>
      <c r="T1191" s="15"/>
      <c r="U1191" s="15"/>
      <c r="V1191" s="15">
        <v>1</v>
      </c>
      <c r="W1191" s="15">
        <v>1</v>
      </c>
      <c r="X1191" s="15">
        <v>1</v>
      </c>
      <c r="Y1191" s="41">
        <v>1</v>
      </c>
      <c r="Z1191" s="41"/>
      <c r="AA1191" s="41"/>
      <c r="AB1191" s="41"/>
      <c r="AC1191" s="15"/>
      <c r="AD1191" s="15"/>
      <c r="AE1191" s="15"/>
      <c r="AF1191" s="15"/>
      <c r="AG1191" s="15"/>
      <c r="AH1191" s="15"/>
      <c r="AI1191" s="15"/>
      <c r="AJ1191" s="41"/>
      <c r="AK1191" s="15"/>
      <c r="AL1191" s="15"/>
      <c r="AM1191" s="41"/>
      <c r="AN1191" s="15"/>
      <c r="AO1191" s="15"/>
      <c r="AP1191" s="15"/>
      <c r="AQ1191" s="15"/>
      <c r="AR1191" s="15"/>
      <c r="AS1191" s="15"/>
      <c r="AT1191" s="15"/>
      <c r="AU1191" s="15"/>
      <c r="AV1191" s="15"/>
      <c r="AW1191" s="15"/>
      <c r="AX1191" s="15"/>
      <c r="AY1191" s="15"/>
      <c r="AZ1191" s="10">
        <v>1</v>
      </c>
      <c r="BA1191" t="s">
        <v>22</v>
      </c>
      <c r="BB1191" t="s">
        <v>23</v>
      </c>
      <c r="BD1191" s="39" t="str">
        <f t="shared" si="37"/>
        <v>01/245121115HBlibli Non Jabodetabek</v>
      </c>
    </row>
    <row r="1192" spans="2:58" ht="13.5" customHeight="1" x14ac:dyDescent="0.35">
      <c r="B1192" s="10" t="s">
        <v>17</v>
      </c>
      <c r="C1192" s="10" t="s">
        <v>2305</v>
      </c>
      <c r="D1192" s="10" t="s">
        <v>549</v>
      </c>
      <c r="E1192" s="10" t="s">
        <v>194</v>
      </c>
      <c r="F1192" s="10" t="s">
        <v>1379</v>
      </c>
      <c r="G1192" s="137" t="s">
        <v>9607</v>
      </c>
      <c r="H1192" s="10"/>
      <c r="I1192" s="10" t="s">
        <v>1380</v>
      </c>
      <c r="J1192" s="10" t="s">
        <v>16088</v>
      </c>
      <c r="K1192" s="10" t="s">
        <v>10996</v>
      </c>
      <c r="L1192" s="98">
        <f>IFERROR(VLOOKUP($F1192&amp;$C1192,Sales!$J:$W,9,0),0)</f>
        <v>0</v>
      </c>
      <c r="M1192" s="98">
        <f>IFERROR(VLOOKUP($F1192&amp;$C1192,Sales!$J:$W,10,0),0)</f>
        <v>0</v>
      </c>
      <c r="N1192" s="98">
        <f>IFERROR(VLOOKUP($F1192&amp;$C1192,Sales!$J:$W,11,0),0)</f>
        <v>0</v>
      </c>
      <c r="O1192" s="98">
        <f>IFERROR(VLOOKUP($F1192&amp;$C1192,Sales!$J:$W,12,0),0)</f>
        <v>0</v>
      </c>
      <c r="P1192" s="98">
        <f>IFERROR(VLOOKUP($F1192&amp;$C1192,Sales!$J:$W,13,0),0)</f>
        <v>0</v>
      </c>
      <c r="Q1192" s="98">
        <f>IFERROR(VLOOKUP($F1192&amp;$C1192,Sales!$A:$H,7,0),0)</f>
        <v>0</v>
      </c>
      <c r="R1192" s="41" t="str">
        <f t="shared" si="36"/>
        <v>ERROR</v>
      </c>
      <c r="S1192" s="15"/>
      <c r="T1192" s="15"/>
      <c r="U1192" s="15"/>
      <c r="V1192" s="15"/>
      <c r="W1192" s="15"/>
      <c r="X1192" s="15"/>
      <c r="Y1192" s="41"/>
      <c r="Z1192" s="41"/>
      <c r="AA1192" s="41"/>
      <c r="AB1192" s="15"/>
      <c r="AC1192" s="15"/>
      <c r="AD1192" s="15"/>
      <c r="AE1192" s="15"/>
      <c r="AF1192" s="15"/>
      <c r="AG1192" s="15"/>
      <c r="AH1192" s="15"/>
      <c r="AI1192" s="15"/>
      <c r="AJ1192" s="41"/>
      <c r="AK1192" s="15"/>
      <c r="AL1192" s="15"/>
      <c r="AM1192" s="15"/>
      <c r="AN1192" s="15"/>
      <c r="AO1192" s="15"/>
      <c r="AP1192" s="15"/>
      <c r="AQ1192" s="15"/>
      <c r="AR1192" s="15"/>
      <c r="AS1192" s="15"/>
      <c r="AT1192" s="15"/>
      <c r="AU1192" s="15"/>
      <c r="AV1192" s="15"/>
      <c r="AW1192" s="15"/>
      <c r="AX1192" s="15"/>
      <c r="AY1192" s="15"/>
      <c r="AZ1192" s="10">
        <v>1</v>
      </c>
      <c r="BA1192" t="s">
        <v>22</v>
      </c>
      <c r="BB1192" t="s">
        <v>88</v>
      </c>
      <c r="BD1192" s="39" t="str">
        <f t="shared" si="37"/>
        <v>01/395129501RBlibli Non Jabodetabek</v>
      </c>
      <c r="BE1192" s="1">
        <v>44967</v>
      </c>
      <c r="BF1192" t="s">
        <v>14073</v>
      </c>
    </row>
    <row r="1193" spans="2:58" ht="13.5" customHeight="1" x14ac:dyDescent="0.35">
      <c r="B1193" s="10" t="s">
        <v>17</v>
      </c>
      <c r="C1193" s="10" t="s">
        <v>2305</v>
      </c>
      <c r="D1193" s="10" t="s">
        <v>549</v>
      </c>
      <c r="E1193" s="10" t="s">
        <v>194</v>
      </c>
      <c r="F1193" s="10" t="s">
        <v>638</v>
      </c>
      <c r="G1193" s="137" t="s">
        <v>9608</v>
      </c>
      <c r="H1193" s="10"/>
      <c r="I1193" s="10" t="s">
        <v>639</v>
      </c>
      <c r="J1193" s="10" t="s">
        <v>16089</v>
      </c>
      <c r="K1193" s="124" t="s">
        <v>10997</v>
      </c>
      <c r="L1193" s="98">
        <f>IFERROR(VLOOKUP($F1193&amp;$C1193,Sales!$J:$W,9,0),0)</f>
        <v>0</v>
      </c>
      <c r="M1193" s="98">
        <f>IFERROR(VLOOKUP($F1193&amp;$C1193,Sales!$J:$W,10,0),0)</f>
        <v>0</v>
      </c>
      <c r="N1193" s="98">
        <f>IFERROR(VLOOKUP($F1193&amp;$C1193,Sales!$J:$W,11,0),0)</f>
        <v>0</v>
      </c>
      <c r="O1193" s="98">
        <f>IFERROR(VLOOKUP($F1193&amp;$C1193,Sales!$J:$W,12,0),0)</f>
        <v>0</v>
      </c>
      <c r="P1193" s="98">
        <f>IFERROR(VLOOKUP($F1193&amp;$C1193,Sales!$J:$W,13,0),0)</f>
        <v>0</v>
      </c>
      <c r="Q1193" s="98">
        <f>IFERROR(VLOOKUP($F1193&amp;$C1193,Sales!$A:$H,7,0),0)</f>
        <v>0</v>
      </c>
      <c r="R1193" s="41">
        <f t="shared" si="36"/>
        <v>1</v>
      </c>
      <c r="S1193" s="41">
        <v>1</v>
      </c>
      <c r="T1193" s="15"/>
      <c r="U1193" s="15"/>
      <c r="V1193" s="15">
        <v>1</v>
      </c>
      <c r="W1193" s="15">
        <v>1</v>
      </c>
      <c r="X1193" s="15">
        <v>1</v>
      </c>
      <c r="Y1193" s="41">
        <v>1</v>
      </c>
      <c r="Z1193" s="41"/>
      <c r="AA1193" s="41"/>
      <c r="AB1193" s="41"/>
      <c r="AC1193" s="15"/>
      <c r="AD1193" s="15"/>
      <c r="AE1193" s="15"/>
      <c r="AF1193" s="15"/>
      <c r="AG1193" s="15"/>
      <c r="AH1193" s="15"/>
      <c r="AI1193" s="15"/>
      <c r="AJ1193" s="41"/>
      <c r="AK1193" s="15"/>
      <c r="AL1193" s="15"/>
      <c r="AM1193" s="41"/>
      <c r="AN1193" s="15"/>
      <c r="AO1193" s="15"/>
      <c r="AP1193" s="15"/>
      <c r="AQ1193" s="15"/>
      <c r="AR1193" s="15"/>
      <c r="AS1193" s="15"/>
      <c r="AT1193" s="15"/>
      <c r="AU1193" s="15"/>
      <c r="AV1193" s="15"/>
      <c r="AW1193" s="15"/>
      <c r="AX1193" s="15"/>
      <c r="AY1193" s="15"/>
      <c r="AZ1193" s="10">
        <v>1</v>
      </c>
      <c r="BA1193" t="s">
        <v>22</v>
      </c>
      <c r="BB1193" t="s">
        <v>23</v>
      </c>
      <c r="BD1193" s="39" t="str">
        <f t="shared" si="37"/>
        <v>01/245121114UBlibli Non Jabodetabek</v>
      </c>
    </row>
    <row r="1194" spans="2:58" ht="13.5" customHeight="1" x14ac:dyDescent="0.35">
      <c r="B1194" s="10" t="s">
        <v>17</v>
      </c>
      <c r="C1194" s="10" t="s">
        <v>2305</v>
      </c>
      <c r="D1194" s="10" t="s">
        <v>549</v>
      </c>
      <c r="E1194" s="10" t="s">
        <v>194</v>
      </c>
      <c r="F1194" s="10" t="s">
        <v>740</v>
      </c>
      <c r="G1194" s="137" t="s">
        <v>9609</v>
      </c>
      <c r="H1194" s="10"/>
      <c r="I1194" s="10" t="s">
        <v>741</v>
      </c>
      <c r="J1194" s="10" t="s">
        <v>16090</v>
      </c>
      <c r="K1194" s="10" t="s">
        <v>10998</v>
      </c>
      <c r="L1194" s="98">
        <f>IFERROR(VLOOKUP($F1194&amp;$C1194,Sales!$J:$W,9,0),0)</f>
        <v>0</v>
      </c>
      <c r="M1194" s="98">
        <f>IFERROR(VLOOKUP($F1194&amp;$C1194,Sales!$J:$W,10,0),0)</f>
        <v>0</v>
      </c>
      <c r="N1194" s="98">
        <f>IFERROR(VLOOKUP($F1194&amp;$C1194,Sales!$J:$W,11,0),0)</f>
        <v>0</v>
      </c>
      <c r="O1194" s="98">
        <f>IFERROR(VLOOKUP($F1194&amp;$C1194,Sales!$J:$W,12,0),0)</f>
        <v>0</v>
      </c>
      <c r="P1194" s="98">
        <f>IFERROR(VLOOKUP($F1194&amp;$C1194,Sales!$J:$W,13,0),0)</f>
        <v>0</v>
      </c>
      <c r="Q1194" s="98">
        <f>IFERROR(VLOOKUP($F1194&amp;$C1194,Sales!$A:$H,7,0),0)</f>
        <v>0</v>
      </c>
      <c r="R1194" s="41">
        <f t="shared" si="36"/>
        <v>1</v>
      </c>
      <c r="S1194" s="41">
        <v>1</v>
      </c>
      <c r="T1194" s="15"/>
      <c r="U1194" s="15"/>
      <c r="V1194" s="15">
        <v>1</v>
      </c>
      <c r="W1194" s="15">
        <v>1</v>
      </c>
      <c r="X1194" s="15">
        <v>1</v>
      </c>
      <c r="Y1194" s="41">
        <v>1</v>
      </c>
      <c r="Z1194" s="41"/>
      <c r="AA1194" s="41"/>
      <c r="AB1194" s="41"/>
      <c r="AC1194" s="15"/>
      <c r="AD1194" s="15"/>
      <c r="AE1194" s="15"/>
      <c r="AF1194" s="15"/>
      <c r="AG1194" s="15"/>
      <c r="AH1194" s="15"/>
      <c r="AI1194" s="15"/>
      <c r="AJ1194" s="41"/>
      <c r="AK1194" s="15"/>
      <c r="AL1194" s="15"/>
      <c r="AM1194" s="41"/>
      <c r="AN1194" s="15"/>
      <c r="AO1194" s="15"/>
      <c r="AP1194" s="15"/>
      <c r="AQ1194" s="15"/>
      <c r="AR1194" s="15"/>
      <c r="AS1194" s="15"/>
      <c r="AT1194" s="15"/>
      <c r="AU1194" s="15"/>
      <c r="AV1194" s="15"/>
      <c r="AW1194" s="15"/>
      <c r="AX1194" s="15"/>
      <c r="AY1194" s="15"/>
      <c r="AZ1194" s="10">
        <v>1</v>
      </c>
      <c r="BA1194" t="s">
        <v>22</v>
      </c>
      <c r="BB1194" t="s">
        <v>23</v>
      </c>
      <c r="BD1194" s="39" t="str">
        <f t="shared" si="37"/>
        <v>01/245121102HBlibli Non Jabodetabek</v>
      </c>
    </row>
    <row r="1195" spans="2:58" ht="13.5" customHeight="1" x14ac:dyDescent="0.35">
      <c r="B1195" s="10" t="s">
        <v>17</v>
      </c>
      <c r="C1195" s="10" t="s">
        <v>2305</v>
      </c>
      <c r="D1195" s="10" t="s">
        <v>549</v>
      </c>
      <c r="E1195" s="10" t="s">
        <v>194</v>
      </c>
      <c r="F1195" s="10" t="s">
        <v>2364</v>
      </c>
      <c r="G1195" s="137" t="s">
        <v>9610</v>
      </c>
      <c r="H1195" s="10"/>
      <c r="I1195" s="10" t="s">
        <v>2365</v>
      </c>
      <c r="J1195" s="10" t="s">
        <v>16091</v>
      </c>
      <c r="K1195" s="10" t="s">
        <v>10999</v>
      </c>
      <c r="L1195" s="98">
        <f>IFERROR(VLOOKUP($F1195&amp;$C1195,Sales!$J:$W,9,0),0)</f>
        <v>0</v>
      </c>
      <c r="M1195" s="98">
        <f>IFERROR(VLOOKUP($F1195&amp;$C1195,Sales!$J:$W,10,0),0)</f>
        <v>0</v>
      </c>
      <c r="N1195" s="98">
        <f>IFERROR(VLOOKUP($F1195&amp;$C1195,Sales!$J:$W,11,0),0)</f>
        <v>0</v>
      </c>
      <c r="O1195" s="98">
        <f>IFERROR(VLOOKUP($F1195&amp;$C1195,Sales!$J:$W,12,0),0)</f>
        <v>0</v>
      </c>
      <c r="P1195" s="98">
        <f>IFERROR(VLOOKUP($F1195&amp;$C1195,Sales!$J:$W,13,0),0)</f>
        <v>0</v>
      </c>
      <c r="Q1195" s="98">
        <f>IFERROR(VLOOKUP($F1195&amp;$C1195,Sales!$A:$H,7,0),0)</f>
        <v>0</v>
      </c>
      <c r="R1195" s="41" t="str">
        <f t="shared" si="36"/>
        <v>ERROR</v>
      </c>
      <c r="S1195" s="15"/>
      <c r="T1195" s="15"/>
      <c r="U1195" s="15"/>
      <c r="V1195" s="15"/>
      <c r="W1195" s="15"/>
      <c r="X1195" s="15"/>
      <c r="Y1195" s="41"/>
      <c r="Z1195" s="41"/>
      <c r="AA1195" s="41"/>
      <c r="AB1195" s="15"/>
      <c r="AC1195" s="15"/>
      <c r="AD1195" s="15"/>
      <c r="AE1195" s="15"/>
      <c r="AF1195" s="15"/>
      <c r="AG1195" s="15"/>
      <c r="AH1195" s="15"/>
      <c r="AI1195" s="15"/>
      <c r="AJ1195" s="41"/>
      <c r="AK1195" s="15"/>
      <c r="AL1195" s="15"/>
      <c r="AM1195" s="15"/>
      <c r="AN1195" s="15"/>
      <c r="AO1195" s="15"/>
      <c r="AP1195" s="15"/>
      <c r="AQ1195" s="15"/>
      <c r="AR1195" s="15"/>
      <c r="AS1195" s="15"/>
      <c r="AT1195" s="15"/>
      <c r="AU1195" s="15"/>
      <c r="AV1195" s="15"/>
      <c r="AW1195" s="15"/>
      <c r="AX1195" s="15"/>
      <c r="AY1195" s="15"/>
      <c r="AZ1195" s="10">
        <v>1</v>
      </c>
      <c r="BA1195" t="s">
        <v>22</v>
      </c>
      <c r="BB1195" t="s">
        <v>88</v>
      </c>
      <c r="BD1195" s="39" t="str">
        <f t="shared" si="37"/>
        <v>01/395129502ABlibli Non Jabodetabek</v>
      </c>
      <c r="BE1195" s="88">
        <v>44915</v>
      </c>
      <c r="BF1195" t="s">
        <v>14073</v>
      </c>
    </row>
    <row r="1196" spans="2:58" ht="13.5" customHeight="1" x14ac:dyDescent="0.35">
      <c r="B1196" s="10" t="s">
        <v>17</v>
      </c>
      <c r="C1196" s="10" t="s">
        <v>2305</v>
      </c>
      <c r="D1196" s="10" t="s">
        <v>549</v>
      </c>
      <c r="E1196" s="10" t="s">
        <v>194</v>
      </c>
      <c r="F1196" s="10" t="s">
        <v>587</v>
      </c>
      <c r="G1196" s="137" t="s">
        <v>9611</v>
      </c>
      <c r="H1196" s="10"/>
      <c r="I1196" s="10" t="s">
        <v>588</v>
      </c>
      <c r="J1196" s="10" t="s">
        <v>16092</v>
      </c>
      <c r="K1196" s="10" t="s">
        <v>9612</v>
      </c>
      <c r="L1196" s="98">
        <f>IFERROR(VLOOKUP($F1196&amp;$C1196,Sales!$J:$W,9,0),0)</f>
        <v>0</v>
      </c>
      <c r="M1196" s="98">
        <f>IFERROR(VLOOKUP($F1196&amp;$C1196,Sales!$J:$W,10,0),0)</f>
        <v>0</v>
      </c>
      <c r="N1196" s="98">
        <f>IFERROR(VLOOKUP($F1196&amp;$C1196,Sales!$J:$W,11,0),0)</f>
        <v>0</v>
      </c>
      <c r="O1196" s="98">
        <f>IFERROR(VLOOKUP($F1196&amp;$C1196,Sales!$J:$W,12,0),0)</f>
        <v>0</v>
      </c>
      <c r="P1196" s="98">
        <f>IFERROR(VLOOKUP($F1196&amp;$C1196,Sales!$J:$W,13,0),0)</f>
        <v>0</v>
      </c>
      <c r="Q1196" s="98">
        <f>IFERROR(VLOOKUP($F1196&amp;$C1196,Sales!$A:$H,7,0),0)</f>
        <v>0</v>
      </c>
      <c r="R1196" s="41" t="str">
        <f t="shared" si="36"/>
        <v>ERROR</v>
      </c>
      <c r="S1196" s="15"/>
      <c r="T1196" s="15"/>
      <c r="U1196" s="15"/>
      <c r="V1196" s="15"/>
      <c r="W1196" s="15"/>
      <c r="X1196" s="15"/>
      <c r="Y1196" s="41"/>
      <c r="Z1196" s="41"/>
      <c r="AA1196" s="41"/>
      <c r="AB1196" s="15"/>
      <c r="AC1196" s="15"/>
      <c r="AD1196" s="15"/>
      <c r="AE1196" s="15"/>
      <c r="AF1196" s="15"/>
      <c r="AG1196" s="15"/>
      <c r="AH1196" s="15"/>
      <c r="AI1196" s="15"/>
      <c r="AJ1196" s="41"/>
      <c r="AK1196" s="15"/>
      <c r="AL1196" s="15"/>
      <c r="AM1196" s="15"/>
      <c r="AN1196" s="15"/>
      <c r="AO1196" s="15"/>
      <c r="AP1196" s="15"/>
      <c r="AQ1196" s="15"/>
      <c r="AR1196" s="15"/>
      <c r="AS1196" s="15"/>
      <c r="AT1196" s="15"/>
      <c r="AU1196" s="15"/>
      <c r="AV1196" s="15"/>
      <c r="AW1196" s="15"/>
      <c r="AX1196" s="15"/>
      <c r="AY1196" s="15"/>
      <c r="AZ1196" s="10">
        <v>1</v>
      </c>
      <c r="BA1196" t="s">
        <v>22</v>
      </c>
      <c r="BB1196" t="s">
        <v>88</v>
      </c>
      <c r="BD1196" s="39" t="str">
        <f t="shared" si="37"/>
        <v>01/24512112EBlibli Non Jabodetabek</v>
      </c>
    </row>
    <row r="1197" spans="2:58" ht="13.5" customHeight="1" x14ac:dyDescent="0.35">
      <c r="B1197" s="10" t="s">
        <v>17</v>
      </c>
      <c r="C1197" s="10" t="s">
        <v>2305</v>
      </c>
      <c r="D1197" s="10" t="s">
        <v>549</v>
      </c>
      <c r="E1197" s="10" t="s">
        <v>194</v>
      </c>
      <c r="F1197" s="10" t="s">
        <v>6277</v>
      </c>
      <c r="G1197" s="137" t="s">
        <v>9613</v>
      </c>
      <c r="H1197" s="10"/>
      <c r="I1197" s="10" t="s">
        <v>6278</v>
      </c>
      <c r="J1197" s="10" t="s">
        <v>16093</v>
      </c>
      <c r="K1197" s="10" t="s">
        <v>11000</v>
      </c>
      <c r="L1197" s="98">
        <f>IFERROR(VLOOKUP($F1197&amp;$C1197,Sales!$J:$W,9,0),0)</f>
        <v>0</v>
      </c>
      <c r="M1197" s="98">
        <f>IFERROR(VLOOKUP($F1197&amp;$C1197,Sales!$J:$W,10,0),0)</f>
        <v>0</v>
      </c>
      <c r="N1197" s="98">
        <f>IFERROR(VLOOKUP($F1197&amp;$C1197,Sales!$J:$W,11,0),0)</f>
        <v>0</v>
      </c>
      <c r="O1197" s="98">
        <f>IFERROR(VLOOKUP($F1197&amp;$C1197,Sales!$J:$W,12,0),0)</f>
        <v>0</v>
      </c>
      <c r="P1197" s="98">
        <f>IFERROR(VLOOKUP($F1197&amp;$C1197,Sales!$J:$W,13,0),0)</f>
        <v>0</v>
      </c>
      <c r="Q1197" s="98">
        <f>IFERROR(VLOOKUP($F1197&amp;$C1197,Sales!$A:$H,7,0),0)</f>
        <v>0</v>
      </c>
      <c r="R1197" s="41" t="str">
        <f t="shared" si="36"/>
        <v>ERROR</v>
      </c>
      <c r="S1197" s="15"/>
      <c r="T1197" s="15"/>
      <c r="U1197" s="15"/>
      <c r="V1197" s="15"/>
      <c r="W1197" s="15"/>
      <c r="X1197" s="15"/>
      <c r="Y1197" s="41"/>
      <c r="Z1197" s="41"/>
      <c r="AA1197" s="41"/>
      <c r="AB1197" s="15"/>
      <c r="AC1197" s="15"/>
      <c r="AD1197" s="15"/>
      <c r="AE1197" s="15"/>
      <c r="AF1197" s="15"/>
      <c r="AG1197" s="15"/>
      <c r="AH1197" s="15"/>
      <c r="AI1197" s="15"/>
      <c r="AJ1197" s="41"/>
      <c r="AK1197" s="15"/>
      <c r="AL1197" s="15"/>
      <c r="AM1197" s="15"/>
      <c r="AN1197" s="15"/>
      <c r="AO1197" s="15"/>
      <c r="AP1197" s="15"/>
      <c r="AQ1197" s="15"/>
      <c r="AR1197" s="15"/>
      <c r="AS1197" s="15"/>
      <c r="AT1197" s="15"/>
      <c r="AU1197" s="15"/>
      <c r="AV1197" s="15"/>
      <c r="AW1197" s="15"/>
      <c r="AX1197" s="15"/>
      <c r="AY1197" s="15"/>
      <c r="AZ1197" s="10">
        <v>1</v>
      </c>
      <c r="BA1197" t="s">
        <v>22</v>
      </c>
      <c r="BB1197" t="s">
        <v>88</v>
      </c>
      <c r="BD1197" s="39" t="str">
        <f t="shared" si="37"/>
        <v>01/395129501UBlibli Non Jabodetabek</v>
      </c>
      <c r="BE1197" s="88">
        <v>44915</v>
      </c>
      <c r="BF1197" t="s">
        <v>14073</v>
      </c>
    </row>
    <row r="1198" spans="2:58" ht="13.5" customHeight="1" x14ac:dyDescent="0.35">
      <c r="B1198" s="10" t="s">
        <v>17</v>
      </c>
      <c r="C1198" s="10" t="s">
        <v>2305</v>
      </c>
      <c r="D1198" s="10" t="s">
        <v>549</v>
      </c>
      <c r="E1198" s="10" t="s">
        <v>194</v>
      </c>
      <c r="F1198" s="10" t="s">
        <v>6153</v>
      </c>
      <c r="G1198" s="137" t="s">
        <v>9614</v>
      </c>
      <c r="H1198" s="10"/>
      <c r="I1198" s="10" t="s">
        <v>6154</v>
      </c>
      <c r="J1198" s="10" t="s">
        <v>16094</v>
      </c>
      <c r="K1198" s="10" t="s">
        <v>11001</v>
      </c>
      <c r="L1198" s="98">
        <f>IFERROR(VLOOKUP($F1198&amp;$C1198,Sales!$J:$W,9,0),0)</f>
        <v>0</v>
      </c>
      <c r="M1198" s="98">
        <f>IFERROR(VLOOKUP($F1198&amp;$C1198,Sales!$J:$W,10,0),0)</f>
        <v>0</v>
      </c>
      <c r="N1198" s="98">
        <f>IFERROR(VLOOKUP($F1198&amp;$C1198,Sales!$J:$W,11,0),0)</f>
        <v>0</v>
      </c>
      <c r="O1198" s="98">
        <f>IFERROR(VLOOKUP($F1198&amp;$C1198,Sales!$J:$W,12,0),0)</f>
        <v>0</v>
      </c>
      <c r="P1198" s="98">
        <f>IFERROR(VLOOKUP($F1198&amp;$C1198,Sales!$J:$W,13,0),0)</f>
        <v>0</v>
      </c>
      <c r="Q1198" s="98">
        <f>IFERROR(VLOOKUP($F1198&amp;$C1198,Sales!$A:$H,7,0),0)</f>
        <v>0</v>
      </c>
      <c r="R1198" s="41" t="str">
        <f t="shared" si="36"/>
        <v>ERROR</v>
      </c>
      <c r="S1198" s="15"/>
      <c r="T1198" s="15"/>
      <c r="U1198" s="15"/>
      <c r="V1198" s="15"/>
      <c r="W1198" s="15"/>
      <c r="X1198" s="15"/>
      <c r="Y1198" s="41"/>
      <c r="Z1198" s="41"/>
      <c r="AA1198" s="41"/>
      <c r="AB1198" s="15"/>
      <c r="AC1198" s="15"/>
      <c r="AD1198" s="15"/>
      <c r="AE1198" s="15"/>
      <c r="AF1198" s="15"/>
      <c r="AG1198" s="15"/>
      <c r="AH1198" s="15"/>
      <c r="AI1198" s="15"/>
      <c r="AJ1198" s="41"/>
      <c r="AK1198" s="15"/>
      <c r="AL1198" s="15"/>
      <c r="AM1198" s="15"/>
      <c r="AN1198" s="15"/>
      <c r="AO1198" s="15"/>
      <c r="AP1198" s="15"/>
      <c r="AQ1198" s="15"/>
      <c r="AR1198" s="15"/>
      <c r="AS1198" s="15"/>
      <c r="AT1198" s="15"/>
      <c r="AU1198" s="15"/>
      <c r="AV1198" s="15"/>
      <c r="AW1198" s="15"/>
      <c r="AX1198" s="15"/>
      <c r="AY1198" s="15"/>
      <c r="AZ1198" s="10">
        <v>1</v>
      </c>
      <c r="BA1198" t="s">
        <v>22</v>
      </c>
      <c r="BB1198" t="s">
        <v>88</v>
      </c>
      <c r="BD1198" s="39" t="str">
        <f t="shared" si="37"/>
        <v>01/395129501WBlibli Non Jabodetabek</v>
      </c>
      <c r="BE1198" s="88">
        <v>44915</v>
      </c>
      <c r="BF1198" t="s">
        <v>14073</v>
      </c>
    </row>
    <row r="1199" spans="2:58" ht="13.5" customHeight="1" x14ac:dyDescent="0.35">
      <c r="B1199" s="10" t="s">
        <v>17</v>
      </c>
      <c r="C1199" s="10" t="s">
        <v>2305</v>
      </c>
      <c r="D1199" s="10" t="s">
        <v>549</v>
      </c>
      <c r="E1199" s="10" t="s">
        <v>194</v>
      </c>
      <c r="F1199" s="10" t="s">
        <v>2473</v>
      </c>
      <c r="G1199" s="137" t="s">
        <v>9615</v>
      </c>
      <c r="H1199" s="10"/>
      <c r="I1199" s="10" t="s">
        <v>2474</v>
      </c>
      <c r="J1199" s="10" t="s">
        <v>16095</v>
      </c>
      <c r="K1199" s="10" t="s">
        <v>9616</v>
      </c>
      <c r="L1199" s="98">
        <f>IFERROR(VLOOKUP($F1199&amp;$C1199,Sales!$J:$W,9,0),0)</f>
        <v>0</v>
      </c>
      <c r="M1199" s="98">
        <f>IFERROR(VLOOKUP($F1199&amp;$C1199,Sales!$J:$W,10,0),0)</f>
        <v>0</v>
      </c>
      <c r="N1199" s="98">
        <f>IFERROR(VLOOKUP($F1199&amp;$C1199,Sales!$J:$W,11,0),0)</f>
        <v>0</v>
      </c>
      <c r="O1199" s="98">
        <f>IFERROR(VLOOKUP($F1199&amp;$C1199,Sales!$J:$W,12,0),0)</f>
        <v>0</v>
      </c>
      <c r="P1199" s="98">
        <f>IFERROR(VLOOKUP($F1199&amp;$C1199,Sales!$J:$W,13,0),0)</f>
        <v>0</v>
      </c>
      <c r="Q1199" s="98">
        <f>IFERROR(VLOOKUP($F1199&amp;$C1199,Sales!$A:$H,7,0),0)</f>
        <v>0</v>
      </c>
      <c r="R1199" s="41" t="str">
        <f t="shared" si="36"/>
        <v>ERROR</v>
      </c>
      <c r="S1199" s="15"/>
      <c r="T1199" s="15"/>
      <c r="U1199" s="15"/>
      <c r="V1199" s="15"/>
      <c r="W1199" s="15"/>
      <c r="X1199" s="15"/>
      <c r="Y1199" s="41"/>
      <c r="Z1199" s="41"/>
      <c r="AA1199" s="41"/>
      <c r="AB1199" s="15"/>
      <c r="AC1199" s="15"/>
      <c r="AD1199" s="15"/>
      <c r="AE1199" s="15"/>
      <c r="AF1199" s="15"/>
      <c r="AG1199" s="15"/>
      <c r="AH1199" s="15"/>
      <c r="AI1199" s="15"/>
      <c r="AJ1199" s="41"/>
      <c r="AK1199" s="15"/>
      <c r="AL1199" s="15"/>
      <c r="AM1199" s="15"/>
      <c r="AN1199" s="15"/>
      <c r="AO1199" s="15"/>
      <c r="AP1199" s="15"/>
      <c r="AQ1199" s="15"/>
      <c r="AR1199" s="15"/>
      <c r="AS1199" s="15"/>
      <c r="AT1199" s="15"/>
      <c r="AU1199" s="15"/>
      <c r="AV1199" s="15"/>
      <c r="AW1199" s="15"/>
      <c r="AX1199" s="15"/>
      <c r="AY1199" s="15"/>
      <c r="AZ1199" s="10">
        <v>1</v>
      </c>
      <c r="BA1199" t="s">
        <v>22</v>
      </c>
      <c r="BB1199" t="s">
        <v>88</v>
      </c>
      <c r="BD1199" s="39" t="str">
        <f t="shared" si="37"/>
        <v>01/245121002VBlibli Non Jabodetabek</v>
      </c>
    </row>
    <row r="1200" spans="2:58" ht="13.5" customHeight="1" x14ac:dyDescent="0.35">
      <c r="B1200" s="10" t="s">
        <v>17</v>
      </c>
      <c r="C1200" s="10" t="s">
        <v>2305</v>
      </c>
      <c r="D1200" s="10" t="s">
        <v>549</v>
      </c>
      <c r="E1200" s="10" t="s">
        <v>194</v>
      </c>
      <c r="F1200" s="10" t="s">
        <v>738</v>
      </c>
      <c r="G1200" s="137" t="s">
        <v>9617</v>
      </c>
      <c r="H1200" s="10"/>
      <c r="I1200" s="10" t="s">
        <v>739</v>
      </c>
      <c r="J1200" s="10" t="s">
        <v>16096</v>
      </c>
      <c r="K1200" s="10" t="s">
        <v>11002</v>
      </c>
      <c r="L1200" s="98">
        <f>IFERROR(VLOOKUP($F1200&amp;$C1200,Sales!$J:$W,9,0),0)</f>
        <v>0</v>
      </c>
      <c r="M1200" s="98">
        <f>IFERROR(VLOOKUP($F1200&amp;$C1200,Sales!$J:$W,10,0),0)</f>
        <v>0</v>
      </c>
      <c r="N1200" s="98">
        <f>IFERROR(VLOOKUP($F1200&amp;$C1200,Sales!$J:$W,11,0),0)</f>
        <v>0</v>
      </c>
      <c r="O1200" s="98">
        <f>IFERROR(VLOOKUP($F1200&amp;$C1200,Sales!$J:$W,12,0),0)</f>
        <v>0</v>
      </c>
      <c r="P1200" s="98">
        <f>IFERROR(VLOOKUP($F1200&amp;$C1200,Sales!$J:$W,13,0),0)</f>
        <v>0</v>
      </c>
      <c r="Q1200" s="98">
        <f>IFERROR(VLOOKUP($F1200&amp;$C1200,Sales!$A:$H,7,0),0)</f>
        <v>0</v>
      </c>
      <c r="R1200" s="41">
        <f t="shared" si="36"/>
        <v>1</v>
      </c>
      <c r="S1200" s="41">
        <v>1</v>
      </c>
      <c r="T1200" s="15"/>
      <c r="U1200" s="15"/>
      <c r="V1200" s="15">
        <v>1</v>
      </c>
      <c r="W1200" s="15">
        <v>1</v>
      </c>
      <c r="X1200" s="15">
        <v>1</v>
      </c>
      <c r="Y1200" s="41">
        <v>1</v>
      </c>
      <c r="Z1200" s="41"/>
      <c r="AA1200" s="41"/>
      <c r="AB1200" s="41"/>
      <c r="AC1200" s="15"/>
      <c r="AD1200" s="15"/>
      <c r="AE1200" s="15"/>
      <c r="AF1200" s="15"/>
      <c r="AG1200" s="15"/>
      <c r="AH1200" s="15"/>
      <c r="AI1200" s="15"/>
      <c r="AJ1200" s="41"/>
      <c r="AK1200" s="15"/>
      <c r="AL1200" s="15"/>
      <c r="AM1200" s="41"/>
      <c r="AN1200" s="15"/>
      <c r="AO1200" s="15"/>
      <c r="AP1200" s="15"/>
      <c r="AQ1200" s="15"/>
      <c r="AR1200" s="15"/>
      <c r="AS1200" s="15"/>
      <c r="AT1200" s="15"/>
      <c r="AU1200" s="15"/>
      <c r="AV1200" s="15"/>
      <c r="AW1200" s="15"/>
      <c r="AX1200" s="15"/>
      <c r="AY1200" s="15"/>
      <c r="AZ1200" s="10">
        <v>1</v>
      </c>
      <c r="BA1200" t="s">
        <v>22</v>
      </c>
      <c r="BB1200" t="s">
        <v>23</v>
      </c>
      <c r="BD1200" s="39" t="str">
        <f t="shared" si="37"/>
        <v>01/245121102DBlibli Non Jabodetabek</v>
      </c>
    </row>
    <row r="1201" spans="2:58" ht="13.5" customHeight="1" x14ac:dyDescent="0.35">
      <c r="B1201" s="10" t="s">
        <v>17</v>
      </c>
      <c r="C1201" s="10" t="s">
        <v>2305</v>
      </c>
      <c r="D1201" s="10" t="s">
        <v>549</v>
      </c>
      <c r="E1201" s="10" t="s">
        <v>194</v>
      </c>
      <c r="F1201" s="10" t="s">
        <v>617</v>
      </c>
      <c r="G1201" s="137" t="s">
        <v>9618</v>
      </c>
      <c r="H1201" s="10"/>
      <c r="I1201" s="10" t="s">
        <v>618</v>
      </c>
      <c r="J1201" s="10" t="s">
        <v>16097</v>
      </c>
      <c r="K1201" s="10" t="s">
        <v>11003</v>
      </c>
      <c r="L1201" s="98">
        <f>IFERROR(VLOOKUP($F1201&amp;$C1201,Sales!$J:$W,9,0),0)</f>
        <v>0</v>
      </c>
      <c r="M1201" s="98">
        <f>IFERROR(VLOOKUP($F1201&amp;$C1201,Sales!$J:$W,10,0),0)</f>
        <v>0</v>
      </c>
      <c r="N1201" s="98">
        <f>IFERROR(VLOOKUP($F1201&amp;$C1201,Sales!$J:$W,11,0),0)</f>
        <v>0</v>
      </c>
      <c r="O1201" s="98">
        <f>IFERROR(VLOOKUP($F1201&amp;$C1201,Sales!$J:$W,12,0),0)</f>
        <v>0</v>
      </c>
      <c r="P1201" s="98">
        <f>IFERROR(VLOOKUP($F1201&amp;$C1201,Sales!$J:$W,13,0),0)</f>
        <v>0</v>
      </c>
      <c r="Q1201" s="98">
        <f>IFERROR(VLOOKUP($F1201&amp;$C1201,Sales!$A:$H,7,0),0)</f>
        <v>0</v>
      </c>
      <c r="R1201" s="41">
        <f t="shared" si="36"/>
        <v>1</v>
      </c>
      <c r="S1201" s="41">
        <v>1</v>
      </c>
      <c r="T1201" s="15"/>
      <c r="U1201" s="15"/>
      <c r="V1201" s="15">
        <v>1</v>
      </c>
      <c r="W1201" s="15">
        <v>1</v>
      </c>
      <c r="X1201" s="15">
        <v>1</v>
      </c>
      <c r="Y1201" s="41">
        <v>1</v>
      </c>
      <c r="Z1201" s="41"/>
      <c r="AA1201" s="41"/>
      <c r="AB1201" s="41"/>
      <c r="AC1201" s="15"/>
      <c r="AD1201" s="15"/>
      <c r="AE1201" s="15"/>
      <c r="AF1201" s="15"/>
      <c r="AG1201" s="15"/>
      <c r="AH1201" s="15"/>
      <c r="AI1201" s="15"/>
      <c r="AJ1201" s="41"/>
      <c r="AK1201" s="15"/>
      <c r="AL1201" s="15"/>
      <c r="AM1201" s="41"/>
      <c r="AN1201" s="15"/>
      <c r="AO1201" s="15"/>
      <c r="AP1201" s="15"/>
      <c r="AQ1201" s="15"/>
      <c r="AR1201" s="15"/>
      <c r="AS1201" s="15"/>
      <c r="AT1201" s="15"/>
      <c r="AU1201" s="15"/>
      <c r="AV1201" s="15"/>
      <c r="AW1201" s="15"/>
      <c r="AX1201" s="15"/>
      <c r="AY1201" s="15"/>
      <c r="AZ1201" s="10">
        <v>1</v>
      </c>
      <c r="BA1201" t="s">
        <v>22</v>
      </c>
      <c r="BB1201" t="s">
        <v>23</v>
      </c>
      <c r="BD1201" s="39" t="str">
        <f t="shared" si="37"/>
        <v>01/245121114SBlibli Non Jabodetabek</v>
      </c>
    </row>
    <row r="1202" spans="2:58" ht="13.5" customHeight="1" x14ac:dyDescent="0.35">
      <c r="B1202" s="10" t="s">
        <v>17</v>
      </c>
      <c r="C1202" s="10" t="s">
        <v>2305</v>
      </c>
      <c r="D1202" s="10" t="s">
        <v>549</v>
      </c>
      <c r="E1202" s="10" t="s">
        <v>194</v>
      </c>
      <c r="F1202" s="10" t="s">
        <v>6279</v>
      </c>
      <c r="G1202" s="137" t="s">
        <v>9619</v>
      </c>
      <c r="H1202" s="10"/>
      <c r="I1202" s="10" t="s">
        <v>6280</v>
      </c>
      <c r="J1202" s="10" t="s">
        <v>16098</v>
      </c>
      <c r="K1202" s="10" t="s">
        <v>11004</v>
      </c>
      <c r="L1202" s="98">
        <f>IFERROR(VLOOKUP($F1202&amp;$C1202,Sales!$J:$W,9,0),0)</f>
        <v>0</v>
      </c>
      <c r="M1202" s="98">
        <f>IFERROR(VLOOKUP($F1202&amp;$C1202,Sales!$J:$W,10,0),0)</f>
        <v>0</v>
      </c>
      <c r="N1202" s="98">
        <f>IFERROR(VLOOKUP($F1202&amp;$C1202,Sales!$J:$W,11,0),0)</f>
        <v>0</v>
      </c>
      <c r="O1202" s="98">
        <f>IFERROR(VLOOKUP($F1202&amp;$C1202,Sales!$J:$W,12,0),0)</f>
        <v>0</v>
      </c>
      <c r="P1202" s="98">
        <f>IFERROR(VLOOKUP($F1202&amp;$C1202,Sales!$J:$W,13,0),0)</f>
        <v>0</v>
      </c>
      <c r="Q1202" s="98">
        <f>IFERROR(VLOOKUP($F1202&amp;$C1202,Sales!$A:$H,7,0),0)</f>
        <v>0</v>
      </c>
      <c r="R1202" s="41" t="str">
        <f t="shared" si="36"/>
        <v>ERROR</v>
      </c>
      <c r="S1202" s="15"/>
      <c r="T1202" s="15"/>
      <c r="U1202" s="15"/>
      <c r="V1202" s="15"/>
      <c r="W1202" s="15"/>
      <c r="X1202" s="15"/>
      <c r="Y1202" s="41"/>
      <c r="Z1202" s="41"/>
      <c r="AA1202" s="41"/>
      <c r="AB1202" s="15"/>
      <c r="AC1202" s="15"/>
      <c r="AD1202" s="15"/>
      <c r="AE1202" s="15"/>
      <c r="AF1202" s="15"/>
      <c r="AG1202" s="15"/>
      <c r="AH1202" s="15"/>
      <c r="AI1202" s="15"/>
      <c r="AJ1202" s="41"/>
      <c r="AK1202" s="15"/>
      <c r="AL1202" s="15"/>
      <c r="AM1202" s="15"/>
      <c r="AN1202" s="15"/>
      <c r="AO1202" s="15"/>
      <c r="AP1202" s="15"/>
      <c r="AQ1202" s="15"/>
      <c r="AR1202" s="15"/>
      <c r="AS1202" s="15"/>
      <c r="AT1202" s="15"/>
      <c r="AU1202" s="15"/>
      <c r="AV1202" s="15"/>
      <c r="AW1202" s="15"/>
      <c r="AX1202" s="15"/>
      <c r="AY1202" s="15"/>
      <c r="AZ1202" s="10">
        <v>1</v>
      </c>
      <c r="BA1202" t="s">
        <v>22</v>
      </c>
      <c r="BB1202" t="s">
        <v>88</v>
      </c>
      <c r="BD1202" s="39" t="str">
        <f t="shared" si="37"/>
        <v>01/395129501VBlibli Non Jabodetabek</v>
      </c>
      <c r="BE1202" s="88">
        <v>44915</v>
      </c>
      <c r="BF1202" t="s">
        <v>14073</v>
      </c>
    </row>
    <row r="1203" spans="2:58" ht="13.5" customHeight="1" x14ac:dyDescent="0.35">
      <c r="B1203" s="10" t="s">
        <v>17</v>
      </c>
      <c r="C1203" s="10" t="s">
        <v>2305</v>
      </c>
      <c r="D1203" s="10" t="s">
        <v>549</v>
      </c>
      <c r="E1203" s="10" t="s">
        <v>194</v>
      </c>
      <c r="F1203" s="10" t="s">
        <v>2362</v>
      </c>
      <c r="G1203" s="137" t="s">
        <v>9620</v>
      </c>
      <c r="H1203" s="10"/>
      <c r="I1203" s="10" t="s">
        <v>2363</v>
      </c>
      <c r="J1203" s="10" t="s">
        <v>16099</v>
      </c>
      <c r="K1203" s="10" t="s">
        <v>11005</v>
      </c>
      <c r="L1203" s="98">
        <f>IFERROR(VLOOKUP($F1203&amp;$C1203,Sales!$J:$W,9,0),0)</f>
        <v>0</v>
      </c>
      <c r="M1203" s="98">
        <f>IFERROR(VLOOKUP($F1203&amp;$C1203,Sales!$J:$W,10,0),0)</f>
        <v>0</v>
      </c>
      <c r="N1203" s="98">
        <f>IFERROR(VLOOKUP($F1203&amp;$C1203,Sales!$J:$W,11,0),0)</f>
        <v>0</v>
      </c>
      <c r="O1203" s="98">
        <f>IFERROR(VLOOKUP($F1203&amp;$C1203,Sales!$J:$W,12,0),0)</f>
        <v>0</v>
      </c>
      <c r="P1203" s="98">
        <f>IFERROR(VLOOKUP($F1203&amp;$C1203,Sales!$J:$W,13,0),0)</f>
        <v>0</v>
      </c>
      <c r="Q1203" s="98">
        <f>IFERROR(VLOOKUP($F1203&amp;$C1203,Sales!$A:$H,7,0),0)</f>
        <v>0</v>
      </c>
      <c r="R1203" s="41" t="str">
        <f t="shared" si="36"/>
        <v>ERROR</v>
      </c>
      <c r="S1203" s="15"/>
      <c r="T1203" s="15"/>
      <c r="U1203" s="15"/>
      <c r="V1203" s="15"/>
      <c r="W1203" s="15"/>
      <c r="X1203" s="15"/>
      <c r="Y1203" s="41"/>
      <c r="Z1203" s="41"/>
      <c r="AA1203" s="41"/>
      <c r="AB1203" s="15"/>
      <c r="AC1203" s="15"/>
      <c r="AD1203" s="15"/>
      <c r="AE1203" s="15"/>
      <c r="AF1203" s="15"/>
      <c r="AG1203" s="15"/>
      <c r="AH1203" s="15"/>
      <c r="AI1203" s="15"/>
      <c r="AJ1203" s="41"/>
      <c r="AK1203" s="15"/>
      <c r="AL1203" s="15"/>
      <c r="AM1203" s="15"/>
      <c r="AN1203" s="15"/>
      <c r="AO1203" s="15"/>
      <c r="AP1203" s="15"/>
      <c r="AQ1203" s="15"/>
      <c r="AR1203" s="15"/>
      <c r="AS1203" s="15"/>
      <c r="AT1203" s="15"/>
      <c r="AU1203" s="15"/>
      <c r="AV1203" s="15"/>
      <c r="AW1203" s="15"/>
      <c r="AX1203" s="15"/>
      <c r="AY1203" s="15"/>
      <c r="AZ1203" s="10">
        <v>1</v>
      </c>
      <c r="BA1203" t="s">
        <v>22</v>
      </c>
      <c r="BB1203" t="s">
        <v>88</v>
      </c>
      <c r="BD1203" s="39" t="str">
        <f t="shared" si="37"/>
        <v>01/395129502BBlibli Non Jabodetabek</v>
      </c>
      <c r="BE1203" s="88">
        <v>44915</v>
      </c>
      <c r="BF1203" t="s">
        <v>14073</v>
      </c>
    </row>
    <row r="1204" spans="2:58" ht="13.5" customHeight="1" x14ac:dyDescent="0.35">
      <c r="B1204" s="10" t="s">
        <v>17</v>
      </c>
      <c r="C1204" s="10" t="s">
        <v>2305</v>
      </c>
      <c r="D1204" s="10" t="s">
        <v>549</v>
      </c>
      <c r="E1204" s="10" t="s">
        <v>194</v>
      </c>
      <c r="F1204" s="10" t="s">
        <v>597</v>
      </c>
      <c r="G1204" s="137" t="s">
        <v>9621</v>
      </c>
      <c r="H1204" s="10"/>
      <c r="I1204" s="10" t="s">
        <v>598</v>
      </c>
      <c r="J1204" s="10" t="s">
        <v>16100</v>
      </c>
      <c r="K1204" s="10" t="s">
        <v>9622</v>
      </c>
      <c r="L1204" s="98">
        <f>IFERROR(VLOOKUP($F1204&amp;$C1204,Sales!$J:$W,9,0),0)</f>
        <v>0</v>
      </c>
      <c r="M1204" s="98">
        <f>IFERROR(VLOOKUP($F1204&amp;$C1204,Sales!$J:$W,10,0),0)</f>
        <v>0</v>
      </c>
      <c r="N1204" s="98">
        <f>IFERROR(VLOOKUP($F1204&amp;$C1204,Sales!$J:$W,11,0),0)</f>
        <v>0</v>
      </c>
      <c r="O1204" s="98">
        <f>IFERROR(VLOOKUP($F1204&amp;$C1204,Sales!$J:$W,12,0),0)</f>
        <v>0</v>
      </c>
      <c r="P1204" s="98">
        <f>IFERROR(VLOOKUP($F1204&amp;$C1204,Sales!$J:$W,13,0),0)</f>
        <v>0</v>
      </c>
      <c r="Q1204" s="98">
        <f>IFERROR(VLOOKUP($F1204&amp;$C1204,Sales!$A:$H,7,0),0)</f>
        <v>0</v>
      </c>
      <c r="R1204" s="41" t="str">
        <f t="shared" si="36"/>
        <v>ERROR</v>
      </c>
      <c r="S1204" s="15"/>
      <c r="T1204" s="15"/>
      <c r="U1204" s="15"/>
      <c r="V1204" s="15"/>
      <c r="W1204" s="15"/>
      <c r="X1204" s="15"/>
      <c r="Y1204" s="41"/>
      <c r="Z1204" s="41"/>
      <c r="AA1204" s="41"/>
      <c r="AB1204" s="15"/>
      <c r="AC1204" s="15"/>
      <c r="AD1204" s="15"/>
      <c r="AE1204" s="15"/>
      <c r="AF1204" s="15"/>
      <c r="AG1204" s="15"/>
      <c r="AH1204" s="15"/>
      <c r="AI1204" s="15"/>
      <c r="AJ1204" s="41"/>
      <c r="AK1204" s="15"/>
      <c r="AL1204" s="15"/>
      <c r="AM1204" s="15"/>
      <c r="AN1204" s="15"/>
      <c r="AO1204" s="15"/>
      <c r="AP1204" s="15"/>
      <c r="AQ1204" s="15"/>
      <c r="AR1204" s="15"/>
      <c r="AS1204" s="15"/>
      <c r="AT1204" s="15"/>
      <c r="AU1204" s="15"/>
      <c r="AV1204" s="15"/>
      <c r="AW1204" s="15"/>
      <c r="AX1204" s="15"/>
      <c r="AY1204" s="15"/>
      <c r="AZ1204" s="10">
        <v>1</v>
      </c>
      <c r="BA1204" t="s">
        <v>22</v>
      </c>
      <c r="BB1204" t="s">
        <v>88</v>
      </c>
      <c r="BD1204" s="39" t="str">
        <f t="shared" si="37"/>
        <v>01/24512112DBlibli Non Jabodetabek</v>
      </c>
    </row>
    <row r="1205" spans="2:58" ht="13.5" customHeight="1" x14ac:dyDescent="0.35">
      <c r="B1205" s="10" t="s">
        <v>17</v>
      </c>
      <c r="C1205" s="10" t="s">
        <v>2305</v>
      </c>
      <c r="D1205" s="10" t="s">
        <v>549</v>
      </c>
      <c r="E1205" s="10" t="s">
        <v>194</v>
      </c>
      <c r="F1205" s="10" t="s">
        <v>613</v>
      </c>
      <c r="G1205" s="137" t="s">
        <v>9623</v>
      </c>
      <c r="H1205" s="10"/>
      <c r="I1205" s="10" t="s">
        <v>614</v>
      </c>
      <c r="J1205" s="10" t="s">
        <v>16101</v>
      </c>
      <c r="K1205" s="10" t="s">
        <v>11006</v>
      </c>
      <c r="L1205" s="98">
        <f>IFERROR(VLOOKUP($F1205&amp;$C1205,Sales!$J:$W,9,0),0)</f>
        <v>0</v>
      </c>
      <c r="M1205" s="98">
        <f>IFERROR(VLOOKUP($F1205&amp;$C1205,Sales!$J:$W,10,0),0)</f>
        <v>0</v>
      </c>
      <c r="N1205" s="98">
        <f>IFERROR(VLOOKUP($F1205&amp;$C1205,Sales!$J:$W,11,0),0)</f>
        <v>0</v>
      </c>
      <c r="O1205" s="98">
        <f>IFERROR(VLOOKUP($F1205&amp;$C1205,Sales!$J:$W,12,0),0)</f>
        <v>0</v>
      </c>
      <c r="P1205" s="98">
        <f>IFERROR(VLOOKUP($F1205&amp;$C1205,Sales!$J:$W,13,0),0)</f>
        <v>0</v>
      </c>
      <c r="Q1205" s="98">
        <f>IFERROR(VLOOKUP($F1205&amp;$C1205,Sales!$A:$H,7,0),0)</f>
        <v>0</v>
      </c>
      <c r="R1205" s="41">
        <f t="shared" si="36"/>
        <v>0</v>
      </c>
      <c r="S1205" s="41">
        <v>0</v>
      </c>
      <c r="T1205" s="15"/>
      <c r="U1205" s="15"/>
      <c r="V1205" s="15">
        <v>0</v>
      </c>
      <c r="W1205" s="15">
        <v>0</v>
      </c>
      <c r="X1205" s="15">
        <v>0</v>
      </c>
      <c r="Y1205" s="41">
        <v>0</v>
      </c>
      <c r="Z1205" s="41"/>
      <c r="AA1205" s="41"/>
      <c r="AB1205" s="41"/>
      <c r="AC1205" s="15"/>
      <c r="AD1205" s="15"/>
      <c r="AE1205" s="15"/>
      <c r="AF1205" s="15"/>
      <c r="AG1205" s="15"/>
      <c r="AH1205" s="15"/>
      <c r="AI1205" s="15"/>
      <c r="AJ1205" s="41"/>
      <c r="AK1205" s="15"/>
      <c r="AL1205" s="15"/>
      <c r="AM1205" s="41"/>
      <c r="AN1205" s="15"/>
      <c r="AO1205" s="15"/>
      <c r="AP1205" s="15"/>
      <c r="AQ1205" s="15"/>
      <c r="AR1205" s="15"/>
      <c r="AS1205" s="15"/>
      <c r="AT1205" s="15"/>
      <c r="AU1205" s="15"/>
      <c r="AV1205" s="15"/>
      <c r="AW1205" s="15"/>
      <c r="AX1205" s="15"/>
      <c r="AY1205" s="15"/>
      <c r="AZ1205" s="10">
        <v>1</v>
      </c>
      <c r="BA1205" t="s">
        <v>22</v>
      </c>
      <c r="BB1205" t="s">
        <v>23</v>
      </c>
      <c r="BD1205" s="39" t="str">
        <f t="shared" si="37"/>
        <v>01/245121101RBlibli Non Jabodetabek</v>
      </c>
    </row>
    <row r="1206" spans="2:58" ht="13.5" customHeight="1" x14ac:dyDescent="0.35">
      <c r="B1206" s="10" t="s">
        <v>17</v>
      </c>
      <c r="C1206" s="10" t="s">
        <v>2305</v>
      </c>
      <c r="D1206" s="10" t="s">
        <v>549</v>
      </c>
      <c r="E1206" s="10" t="s">
        <v>194</v>
      </c>
      <c r="F1206" s="10" t="s">
        <v>1294</v>
      </c>
      <c r="G1206" s="137" t="s">
        <v>9624</v>
      </c>
      <c r="H1206" s="10"/>
      <c r="I1206" s="10" t="s">
        <v>1295</v>
      </c>
      <c r="J1206" s="10" t="s">
        <v>16102</v>
      </c>
      <c r="K1206" s="10" t="s">
        <v>11007</v>
      </c>
      <c r="L1206" s="98">
        <f>IFERROR(VLOOKUP($F1206&amp;$C1206,Sales!$J:$W,9,0),0)</f>
        <v>0</v>
      </c>
      <c r="M1206" s="98">
        <f>IFERROR(VLOOKUP($F1206&amp;$C1206,Sales!$J:$W,10,0),0)</f>
        <v>0</v>
      </c>
      <c r="N1206" s="98">
        <f>IFERROR(VLOOKUP($F1206&amp;$C1206,Sales!$J:$W,11,0),0)</f>
        <v>0</v>
      </c>
      <c r="O1206" s="98">
        <f>IFERROR(VLOOKUP($F1206&amp;$C1206,Sales!$J:$W,12,0),0)</f>
        <v>0</v>
      </c>
      <c r="P1206" s="98">
        <f>IFERROR(VLOOKUP($F1206&amp;$C1206,Sales!$J:$W,13,0),0)</f>
        <v>0</v>
      </c>
      <c r="Q1206" s="98">
        <f>IFERROR(VLOOKUP($F1206&amp;$C1206,Sales!$A:$H,7,0),0)</f>
        <v>0</v>
      </c>
      <c r="R1206" s="41" t="str">
        <f t="shared" si="36"/>
        <v>ERROR</v>
      </c>
      <c r="S1206" s="15"/>
      <c r="T1206" s="15"/>
      <c r="U1206" s="15"/>
      <c r="V1206" s="15"/>
      <c r="W1206" s="15"/>
      <c r="X1206" s="15"/>
      <c r="Y1206" s="41"/>
      <c r="Z1206" s="41"/>
      <c r="AA1206" s="41"/>
      <c r="AB1206" s="15"/>
      <c r="AC1206" s="15"/>
      <c r="AD1206" s="15"/>
      <c r="AE1206" s="15"/>
      <c r="AF1206" s="15"/>
      <c r="AG1206" s="15"/>
      <c r="AH1206" s="15"/>
      <c r="AI1206" s="15"/>
      <c r="AJ1206" s="41"/>
      <c r="AK1206" s="15"/>
      <c r="AL1206" s="15"/>
      <c r="AM1206" s="15"/>
      <c r="AN1206" s="15"/>
      <c r="AO1206" s="15"/>
      <c r="AP1206" s="15"/>
      <c r="AQ1206" s="15"/>
      <c r="AR1206" s="15"/>
      <c r="AS1206" s="15"/>
      <c r="AT1206" s="15"/>
      <c r="AU1206" s="15"/>
      <c r="AV1206" s="15"/>
      <c r="AW1206" s="15"/>
      <c r="AX1206" s="15"/>
      <c r="AY1206" s="15"/>
      <c r="AZ1206" s="10">
        <v>1</v>
      </c>
      <c r="BA1206" t="s">
        <v>22</v>
      </c>
      <c r="BB1206" t="s">
        <v>88</v>
      </c>
      <c r="BD1206" s="39" t="str">
        <f t="shared" si="37"/>
        <v>01/395129501FBlibli Non Jabodetabek</v>
      </c>
      <c r="BE1206" s="1">
        <v>44967</v>
      </c>
      <c r="BF1206" t="s">
        <v>14073</v>
      </c>
    </row>
    <row r="1207" spans="2:58" ht="13.5" customHeight="1" x14ac:dyDescent="0.35">
      <c r="B1207" s="10" t="s">
        <v>17</v>
      </c>
      <c r="C1207" s="10" t="s">
        <v>2305</v>
      </c>
      <c r="D1207" s="10" t="s">
        <v>549</v>
      </c>
      <c r="E1207" s="10" t="s">
        <v>194</v>
      </c>
      <c r="F1207" s="10" t="s">
        <v>1981</v>
      </c>
      <c r="G1207" s="137" t="s">
        <v>9625</v>
      </c>
      <c r="H1207" s="10"/>
      <c r="I1207" s="10" t="s">
        <v>1983</v>
      </c>
      <c r="J1207" s="10" t="s">
        <v>16103</v>
      </c>
      <c r="K1207" s="10" t="s">
        <v>11008</v>
      </c>
      <c r="L1207" s="98">
        <f>IFERROR(VLOOKUP($F1207&amp;$C1207,Sales!$J:$W,9,0),0)</f>
        <v>0</v>
      </c>
      <c r="M1207" s="98">
        <f>IFERROR(VLOOKUP($F1207&amp;$C1207,Sales!$J:$W,10,0),0)</f>
        <v>0</v>
      </c>
      <c r="N1207" s="98">
        <f>IFERROR(VLOOKUP($F1207&amp;$C1207,Sales!$J:$W,11,0),0)</f>
        <v>0</v>
      </c>
      <c r="O1207" s="98">
        <f>IFERROR(VLOOKUP($F1207&amp;$C1207,Sales!$J:$W,12,0),0)</f>
        <v>0</v>
      </c>
      <c r="P1207" s="98">
        <f>IFERROR(VLOOKUP($F1207&amp;$C1207,Sales!$J:$W,13,0),0)</f>
        <v>0</v>
      </c>
      <c r="Q1207" s="98">
        <f>IFERROR(VLOOKUP($F1207&amp;$C1207,Sales!$A:$H,7,0),0)</f>
        <v>0</v>
      </c>
      <c r="R1207" s="41">
        <f t="shared" si="36"/>
        <v>0</v>
      </c>
      <c r="S1207" s="41">
        <v>0</v>
      </c>
      <c r="T1207" s="41"/>
      <c r="U1207" s="41"/>
      <c r="V1207" s="15">
        <v>0</v>
      </c>
      <c r="W1207" s="15">
        <v>0</v>
      </c>
      <c r="X1207" s="15">
        <v>0</v>
      </c>
      <c r="Y1207" s="41">
        <v>0</v>
      </c>
      <c r="Z1207" s="41"/>
      <c r="AA1207" s="41"/>
      <c r="AB1207" s="41"/>
      <c r="AC1207" s="15"/>
      <c r="AD1207" s="15"/>
      <c r="AE1207" s="15"/>
      <c r="AF1207" s="15"/>
      <c r="AG1207" s="15"/>
      <c r="AH1207" s="15"/>
      <c r="AI1207" s="15"/>
      <c r="AJ1207" s="41"/>
      <c r="AK1207" s="15"/>
      <c r="AL1207" s="41"/>
      <c r="AM1207" s="41"/>
      <c r="AN1207" s="15"/>
      <c r="AO1207" s="15"/>
      <c r="AP1207" s="15"/>
      <c r="AQ1207" s="15"/>
      <c r="AR1207" s="15"/>
      <c r="AS1207" s="15"/>
      <c r="AT1207" s="15"/>
      <c r="AU1207" s="15"/>
      <c r="AV1207" s="15"/>
      <c r="AW1207" s="15"/>
      <c r="AX1207" s="15"/>
      <c r="AY1207" s="15"/>
      <c r="AZ1207" s="10">
        <v>1</v>
      </c>
      <c r="BA1207" t="s">
        <v>22</v>
      </c>
      <c r="BB1207" t="s">
        <v>23</v>
      </c>
      <c r="BD1207" s="39" t="str">
        <f t="shared" si="37"/>
        <v>01/395129501IBlibli Non Jabodetabek</v>
      </c>
    </row>
    <row r="1208" spans="2:58" ht="13.5" customHeight="1" x14ac:dyDescent="0.35">
      <c r="B1208" s="10" t="s">
        <v>17</v>
      </c>
      <c r="C1208" s="10" t="s">
        <v>2305</v>
      </c>
      <c r="D1208" s="10" t="s">
        <v>549</v>
      </c>
      <c r="E1208" s="10" t="s">
        <v>194</v>
      </c>
      <c r="F1208" s="10" t="s">
        <v>642</v>
      </c>
      <c r="G1208" s="137" t="s">
        <v>9626</v>
      </c>
      <c r="H1208" s="10"/>
      <c r="I1208" s="10" t="s">
        <v>643</v>
      </c>
      <c r="J1208" s="10" t="s">
        <v>16104</v>
      </c>
      <c r="K1208" s="10" t="s">
        <v>11009</v>
      </c>
      <c r="L1208" s="98">
        <f>IFERROR(VLOOKUP($F1208&amp;$C1208,Sales!$J:$W,9,0),0)</f>
        <v>0</v>
      </c>
      <c r="M1208" s="98">
        <f>IFERROR(VLOOKUP($F1208&amp;$C1208,Sales!$J:$W,10,0),0)</f>
        <v>0</v>
      </c>
      <c r="N1208" s="98">
        <f>IFERROR(VLOOKUP($F1208&amp;$C1208,Sales!$J:$W,11,0),0)</f>
        <v>0</v>
      </c>
      <c r="O1208" s="98">
        <f>IFERROR(VLOOKUP($F1208&amp;$C1208,Sales!$J:$W,12,0),0)</f>
        <v>0</v>
      </c>
      <c r="P1208" s="98">
        <f>IFERROR(VLOOKUP($F1208&amp;$C1208,Sales!$J:$W,13,0),0)</f>
        <v>0</v>
      </c>
      <c r="Q1208" s="98">
        <f>IFERROR(VLOOKUP($F1208&amp;$C1208,Sales!$A:$H,7,0),0)</f>
        <v>0</v>
      </c>
      <c r="R1208" s="41">
        <f t="shared" si="36"/>
        <v>1</v>
      </c>
      <c r="S1208" s="41">
        <v>1</v>
      </c>
      <c r="T1208" s="15"/>
      <c r="U1208" s="15"/>
      <c r="V1208" s="15">
        <v>1</v>
      </c>
      <c r="W1208" s="15">
        <v>1</v>
      </c>
      <c r="X1208" s="15">
        <v>1</v>
      </c>
      <c r="Y1208" s="41">
        <v>1</v>
      </c>
      <c r="Z1208" s="41"/>
      <c r="AA1208" s="41"/>
      <c r="AB1208" s="41"/>
      <c r="AC1208" s="15"/>
      <c r="AD1208" s="15"/>
      <c r="AE1208" s="15"/>
      <c r="AF1208" s="15"/>
      <c r="AG1208" s="15"/>
      <c r="AH1208" s="15"/>
      <c r="AI1208" s="15"/>
      <c r="AJ1208" s="41"/>
      <c r="AK1208" s="15"/>
      <c r="AL1208" s="15"/>
      <c r="AM1208" s="41"/>
      <c r="AN1208" s="15"/>
      <c r="AO1208" s="15"/>
      <c r="AP1208" s="15"/>
      <c r="AQ1208" s="15"/>
      <c r="AR1208" s="15"/>
      <c r="AS1208" s="15"/>
      <c r="AT1208" s="15"/>
      <c r="AU1208" s="15"/>
      <c r="AV1208" s="15"/>
      <c r="AW1208" s="15"/>
      <c r="AX1208" s="15"/>
      <c r="AY1208" s="15"/>
      <c r="AZ1208" s="10">
        <v>1</v>
      </c>
      <c r="BA1208" t="s">
        <v>22</v>
      </c>
      <c r="BB1208" t="s">
        <v>23</v>
      </c>
      <c r="BD1208" s="39" t="str">
        <f t="shared" si="37"/>
        <v>01/245121114VBlibli Non Jabodetabek</v>
      </c>
    </row>
    <row r="1209" spans="2:58" ht="13.5" customHeight="1" x14ac:dyDescent="0.35">
      <c r="B1209" s="10" t="s">
        <v>17</v>
      </c>
      <c r="C1209" s="10" t="s">
        <v>2305</v>
      </c>
      <c r="D1209" s="10" t="s">
        <v>549</v>
      </c>
      <c r="E1209" s="10" t="s">
        <v>194</v>
      </c>
      <c r="F1209" s="10" t="s">
        <v>2007</v>
      </c>
      <c r="G1209" s="137" t="s">
        <v>9627</v>
      </c>
      <c r="H1209" s="10"/>
      <c r="I1209" s="10" t="s">
        <v>2009</v>
      </c>
      <c r="J1209" s="10" t="s">
        <v>16105</v>
      </c>
      <c r="K1209" s="10" t="s">
        <v>11010</v>
      </c>
      <c r="L1209" s="98">
        <f>IFERROR(VLOOKUP($F1209&amp;$C1209,Sales!$J:$W,9,0),0)</f>
        <v>0</v>
      </c>
      <c r="M1209" s="98">
        <f>IFERROR(VLOOKUP($F1209&amp;$C1209,Sales!$J:$W,10,0),0)</f>
        <v>0</v>
      </c>
      <c r="N1209" s="98">
        <f>IFERROR(VLOOKUP($F1209&amp;$C1209,Sales!$J:$W,11,0),0)</f>
        <v>0</v>
      </c>
      <c r="O1209" s="98">
        <f>IFERROR(VLOOKUP($F1209&amp;$C1209,Sales!$J:$W,12,0),0)</f>
        <v>0</v>
      </c>
      <c r="P1209" s="98">
        <f>IFERROR(VLOOKUP($F1209&amp;$C1209,Sales!$J:$W,13,0),0)</f>
        <v>0</v>
      </c>
      <c r="Q1209" s="98">
        <f>IFERROR(VLOOKUP($F1209&amp;$C1209,Sales!$A:$H,7,0),0)</f>
        <v>0</v>
      </c>
      <c r="R1209" s="41">
        <f t="shared" si="36"/>
        <v>0</v>
      </c>
      <c r="S1209" s="41">
        <v>0</v>
      </c>
      <c r="T1209" s="41"/>
      <c r="U1209" s="41"/>
      <c r="V1209" s="15">
        <v>0</v>
      </c>
      <c r="W1209" s="15">
        <v>0</v>
      </c>
      <c r="X1209" s="15">
        <v>0</v>
      </c>
      <c r="Y1209" s="41">
        <v>0</v>
      </c>
      <c r="Z1209" s="41"/>
      <c r="AA1209" s="41"/>
      <c r="AB1209" s="41"/>
      <c r="AC1209" s="15"/>
      <c r="AD1209" s="15"/>
      <c r="AE1209" s="15"/>
      <c r="AF1209" s="15"/>
      <c r="AG1209" s="15"/>
      <c r="AH1209" s="15"/>
      <c r="AI1209" s="15"/>
      <c r="AJ1209" s="41"/>
      <c r="AK1209" s="15"/>
      <c r="AL1209" s="41"/>
      <c r="AM1209" s="41"/>
      <c r="AN1209" s="15"/>
      <c r="AO1209" s="15"/>
      <c r="AP1209" s="15"/>
      <c r="AQ1209" s="15"/>
      <c r="AR1209" s="15"/>
      <c r="AS1209" s="15"/>
      <c r="AT1209" s="15"/>
      <c r="AU1209" s="15"/>
      <c r="AV1209" s="15"/>
      <c r="AW1209" s="15"/>
      <c r="AX1209" s="15"/>
      <c r="AY1209" s="15"/>
      <c r="AZ1209" s="10">
        <v>1</v>
      </c>
      <c r="BA1209" t="s">
        <v>22</v>
      </c>
      <c r="BB1209" t="s">
        <v>23</v>
      </c>
      <c r="BD1209" s="39" t="str">
        <f t="shared" si="37"/>
        <v>01/395129501QBlibli Non Jabodetabek</v>
      </c>
    </row>
    <row r="1210" spans="2:58" ht="13.5" customHeight="1" x14ac:dyDescent="0.35">
      <c r="B1210" s="10" t="s">
        <v>17</v>
      </c>
      <c r="C1210" s="10" t="s">
        <v>2305</v>
      </c>
      <c r="D1210" s="10" t="s">
        <v>549</v>
      </c>
      <c r="E1210" s="10" t="s">
        <v>194</v>
      </c>
      <c r="F1210" s="10" t="s">
        <v>601</v>
      </c>
      <c r="G1210" s="137" t="s">
        <v>9628</v>
      </c>
      <c r="H1210" s="10"/>
      <c r="I1210" s="10" t="s">
        <v>602</v>
      </c>
      <c r="J1210" s="10" t="s">
        <v>16106</v>
      </c>
      <c r="K1210" s="10" t="s">
        <v>11011</v>
      </c>
      <c r="L1210" s="98">
        <f>IFERROR(VLOOKUP($F1210&amp;$C1210,Sales!$J:$W,9,0),0)</f>
        <v>0</v>
      </c>
      <c r="M1210" s="98">
        <f>IFERROR(VLOOKUP($F1210&amp;$C1210,Sales!$J:$W,10,0),0)</f>
        <v>0</v>
      </c>
      <c r="N1210" s="98">
        <f>IFERROR(VLOOKUP($F1210&amp;$C1210,Sales!$J:$W,11,0),0)</f>
        <v>0</v>
      </c>
      <c r="O1210" s="98">
        <f>IFERROR(VLOOKUP($F1210&amp;$C1210,Sales!$J:$W,12,0),0)</f>
        <v>0</v>
      </c>
      <c r="P1210" s="98">
        <f>IFERROR(VLOOKUP($F1210&amp;$C1210,Sales!$J:$W,13,0),0)</f>
        <v>0</v>
      </c>
      <c r="Q1210" s="98">
        <f>IFERROR(VLOOKUP($F1210&amp;$C1210,Sales!$A:$H,7,0),0)</f>
        <v>0</v>
      </c>
      <c r="R1210" s="41">
        <f t="shared" si="36"/>
        <v>1</v>
      </c>
      <c r="S1210" s="41">
        <v>1</v>
      </c>
      <c r="T1210" s="15"/>
      <c r="U1210" s="15"/>
      <c r="V1210" s="15">
        <v>1</v>
      </c>
      <c r="W1210" s="15">
        <v>1</v>
      </c>
      <c r="X1210" s="15">
        <v>1</v>
      </c>
      <c r="Y1210" s="41">
        <v>1</v>
      </c>
      <c r="Z1210" s="41"/>
      <c r="AA1210" s="41"/>
      <c r="AB1210" s="41"/>
      <c r="AC1210" s="15"/>
      <c r="AD1210" s="15"/>
      <c r="AE1210" s="15"/>
      <c r="AF1210" s="15"/>
      <c r="AG1210" s="15"/>
      <c r="AH1210" s="15"/>
      <c r="AI1210" s="15"/>
      <c r="AJ1210" s="41"/>
      <c r="AK1210" s="15"/>
      <c r="AL1210" s="15"/>
      <c r="AM1210" s="41"/>
      <c r="AN1210" s="15"/>
      <c r="AO1210" s="15"/>
      <c r="AP1210" s="15"/>
      <c r="AQ1210" s="15"/>
      <c r="AR1210" s="15"/>
      <c r="AS1210" s="15"/>
      <c r="AT1210" s="15"/>
      <c r="AU1210" s="15"/>
      <c r="AV1210" s="15"/>
      <c r="AW1210" s="15"/>
      <c r="AX1210" s="15"/>
      <c r="AY1210" s="15"/>
      <c r="AZ1210" s="10">
        <v>1</v>
      </c>
      <c r="BA1210" t="s">
        <v>22</v>
      </c>
      <c r="BB1210" t="s">
        <v>23</v>
      </c>
      <c r="BD1210" s="39" t="str">
        <f t="shared" si="37"/>
        <v>01/245121115JBlibli Non Jabodetabek</v>
      </c>
    </row>
    <row r="1211" spans="2:58" ht="13.5" customHeight="1" x14ac:dyDescent="0.35">
      <c r="B1211" s="10" t="s">
        <v>17</v>
      </c>
      <c r="C1211" s="10" t="s">
        <v>2305</v>
      </c>
      <c r="D1211" s="10" t="s">
        <v>650</v>
      </c>
      <c r="E1211" s="10" t="s">
        <v>194</v>
      </c>
      <c r="F1211" s="10" t="s">
        <v>2019</v>
      </c>
      <c r="G1211" s="137" t="s">
        <v>9629</v>
      </c>
      <c r="H1211" s="10"/>
      <c r="I1211" s="10" t="s">
        <v>6999</v>
      </c>
      <c r="J1211" s="10" t="s">
        <v>16107</v>
      </c>
      <c r="K1211" s="10" t="s">
        <v>9630</v>
      </c>
      <c r="L1211" s="98">
        <f>IFERROR(VLOOKUP($F1211&amp;$C1211,Sales!$J:$W,9,0),0)</f>
        <v>0</v>
      </c>
      <c r="M1211" s="98">
        <f>IFERROR(VLOOKUP($F1211&amp;$C1211,Sales!$J:$W,10,0),0)</f>
        <v>0</v>
      </c>
      <c r="N1211" s="98">
        <f>IFERROR(VLOOKUP($F1211&amp;$C1211,Sales!$J:$W,11,0),0)</f>
        <v>0</v>
      </c>
      <c r="O1211" s="98">
        <f>IFERROR(VLOOKUP($F1211&amp;$C1211,Sales!$J:$W,12,0),0)</f>
        <v>0</v>
      </c>
      <c r="P1211" s="98">
        <f>IFERROR(VLOOKUP($F1211&amp;$C1211,Sales!$J:$W,13,0),0)</f>
        <v>0</v>
      </c>
      <c r="Q1211" s="98">
        <f>IFERROR(VLOOKUP($F1211&amp;$C1211,Sales!$A:$H,7,0),0)</f>
        <v>0</v>
      </c>
      <c r="R1211" s="41" t="str">
        <f t="shared" si="36"/>
        <v>ERROR</v>
      </c>
      <c r="S1211" s="15"/>
      <c r="T1211" s="15"/>
      <c r="U1211" s="15"/>
      <c r="V1211" s="15"/>
      <c r="W1211" s="15"/>
      <c r="X1211" s="15"/>
      <c r="Y1211" s="41"/>
      <c r="Z1211" s="41"/>
      <c r="AA1211" s="41"/>
      <c r="AB1211" s="15"/>
      <c r="AC1211" s="15"/>
      <c r="AD1211" s="15"/>
      <c r="AE1211" s="15"/>
      <c r="AF1211" s="15"/>
      <c r="AG1211" s="15"/>
      <c r="AH1211" s="15"/>
      <c r="AI1211" s="15"/>
      <c r="AJ1211" s="41"/>
      <c r="AK1211" s="15"/>
      <c r="AL1211" s="15"/>
      <c r="AM1211" s="15"/>
      <c r="AN1211" s="15"/>
      <c r="AO1211" s="15"/>
      <c r="AP1211" s="15"/>
      <c r="AQ1211" s="15"/>
      <c r="AR1211" s="15"/>
      <c r="AS1211" s="15"/>
      <c r="AT1211" s="15"/>
      <c r="AU1211" s="15"/>
      <c r="AV1211" s="15"/>
      <c r="AW1211" s="15"/>
      <c r="AX1211" s="15"/>
      <c r="AY1211" s="15"/>
      <c r="AZ1211" s="10">
        <v>1</v>
      </c>
      <c r="BA1211" t="s">
        <v>22</v>
      </c>
      <c r="BB1211" t="s">
        <v>88</v>
      </c>
      <c r="BD1211" s="39" t="str">
        <f t="shared" si="37"/>
        <v>01/245321102PBlibli Non Jabodetabek</v>
      </c>
    </row>
    <row r="1212" spans="2:58" ht="13.5" customHeight="1" x14ac:dyDescent="0.35">
      <c r="B1212" s="10" t="s">
        <v>17</v>
      </c>
      <c r="C1212" s="10" t="s">
        <v>2305</v>
      </c>
      <c r="D1212" s="10" t="s">
        <v>650</v>
      </c>
      <c r="E1212" s="10" t="s">
        <v>194</v>
      </c>
      <c r="F1212" s="10" t="s">
        <v>678</v>
      </c>
      <c r="G1212" s="137" t="s">
        <v>9631</v>
      </c>
      <c r="H1212" s="10"/>
      <c r="I1212" s="10" t="s">
        <v>679</v>
      </c>
      <c r="J1212" s="10" t="s">
        <v>16108</v>
      </c>
      <c r="K1212" s="10" t="s">
        <v>11012</v>
      </c>
      <c r="L1212" s="98">
        <f>IFERROR(VLOOKUP($F1212&amp;$C1212,Sales!$J:$W,9,0),0)</f>
        <v>0</v>
      </c>
      <c r="M1212" s="98">
        <f>IFERROR(VLOOKUP($F1212&amp;$C1212,Sales!$J:$W,10,0),0)</f>
        <v>0</v>
      </c>
      <c r="N1212" s="98">
        <f>IFERROR(VLOOKUP($F1212&amp;$C1212,Sales!$J:$W,11,0),0)</f>
        <v>0</v>
      </c>
      <c r="O1212" s="98">
        <f>IFERROR(VLOOKUP($F1212&amp;$C1212,Sales!$J:$W,12,0),0)</f>
        <v>0</v>
      </c>
      <c r="P1212" s="98">
        <f>IFERROR(VLOOKUP($F1212&amp;$C1212,Sales!$J:$W,13,0),0)</f>
        <v>0</v>
      </c>
      <c r="Q1212" s="98">
        <f>IFERROR(VLOOKUP($F1212&amp;$C1212,Sales!$A:$H,7,0),0)</f>
        <v>0</v>
      </c>
      <c r="R1212" s="41">
        <f t="shared" si="36"/>
        <v>1</v>
      </c>
      <c r="S1212" s="41">
        <v>1</v>
      </c>
      <c r="T1212" s="15"/>
      <c r="U1212" s="15"/>
      <c r="V1212" s="15">
        <v>1</v>
      </c>
      <c r="W1212" s="15">
        <v>1</v>
      </c>
      <c r="X1212" s="15">
        <v>1</v>
      </c>
      <c r="Y1212" s="41">
        <v>1</v>
      </c>
      <c r="Z1212" s="41"/>
      <c r="AA1212" s="41"/>
      <c r="AB1212" s="41"/>
      <c r="AC1212" s="15"/>
      <c r="AD1212" s="15"/>
      <c r="AE1212" s="15"/>
      <c r="AF1212" s="15"/>
      <c r="AG1212" s="15"/>
      <c r="AH1212" s="15"/>
      <c r="AI1212" s="15"/>
      <c r="AJ1212" s="41"/>
      <c r="AK1212" s="15"/>
      <c r="AL1212" s="15"/>
      <c r="AM1212" s="41"/>
      <c r="AN1212" s="15"/>
      <c r="AO1212" s="15"/>
      <c r="AP1212" s="15"/>
      <c r="AQ1212" s="15"/>
      <c r="AR1212" s="15"/>
      <c r="AS1212" s="15"/>
      <c r="AT1212" s="15"/>
      <c r="AU1212" s="15"/>
      <c r="AV1212" s="15"/>
      <c r="AW1212" s="15"/>
      <c r="AX1212" s="15"/>
      <c r="AY1212" s="15"/>
      <c r="AZ1212" s="10">
        <v>1</v>
      </c>
      <c r="BA1212" t="s">
        <v>22</v>
      </c>
      <c r="BB1212" t="s">
        <v>23</v>
      </c>
      <c r="BD1212" s="39" t="str">
        <f t="shared" si="37"/>
        <v>01/245321101XBlibli Non Jabodetabek</v>
      </c>
    </row>
    <row r="1213" spans="2:58" ht="13.5" customHeight="1" x14ac:dyDescent="0.35">
      <c r="B1213" s="10" t="s">
        <v>17</v>
      </c>
      <c r="C1213" s="10" t="s">
        <v>2305</v>
      </c>
      <c r="D1213" s="10" t="s">
        <v>650</v>
      </c>
      <c r="E1213" s="10" t="s">
        <v>194</v>
      </c>
      <c r="F1213" s="10" t="s">
        <v>658</v>
      </c>
      <c r="G1213" s="137" t="s">
        <v>9632</v>
      </c>
      <c r="H1213" s="10"/>
      <c r="I1213" s="10" t="s">
        <v>659</v>
      </c>
      <c r="J1213" s="10" t="s">
        <v>16109</v>
      </c>
      <c r="K1213" s="10" t="s">
        <v>11013</v>
      </c>
      <c r="L1213" s="98">
        <f>IFERROR(VLOOKUP($F1213&amp;$C1213,Sales!$J:$W,9,0),0)</f>
        <v>0</v>
      </c>
      <c r="M1213" s="98">
        <f>IFERROR(VLOOKUP($F1213&amp;$C1213,Sales!$J:$W,10,0),0)</f>
        <v>0</v>
      </c>
      <c r="N1213" s="98">
        <f>IFERROR(VLOOKUP($F1213&amp;$C1213,Sales!$J:$W,11,0),0)</f>
        <v>0</v>
      </c>
      <c r="O1213" s="98">
        <f>IFERROR(VLOOKUP($F1213&amp;$C1213,Sales!$J:$W,12,0),0)</f>
        <v>0</v>
      </c>
      <c r="P1213" s="98">
        <f>IFERROR(VLOOKUP($F1213&amp;$C1213,Sales!$J:$W,13,0),0)</f>
        <v>0</v>
      </c>
      <c r="Q1213" s="98">
        <f>IFERROR(VLOOKUP($F1213&amp;$C1213,Sales!$A:$H,7,0),0)</f>
        <v>0</v>
      </c>
      <c r="R1213" s="41" t="str">
        <f t="shared" si="36"/>
        <v>ERROR</v>
      </c>
      <c r="S1213" s="15"/>
      <c r="T1213" s="15"/>
      <c r="U1213" s="15"/>
      <c r="V1213" s="15"/>
      <c r="W1213" s="15"/>
      <c r="X1213" s="15"/>
      <c r="Y1213" s="41"/>
      <c r="Z1213" s="41"/>
      <c r="AA1213" s="41"/>
      <c r="AB1213" s="15"/>
      <c r="AC1213" s="15"/>
      <c r="AD1213" s="15"/>
      <c r="AE1213" s="15"/>
      <c r="AF1213" s="15"/>
      <c r="AG1213" s="15"/>
      <c r="AH1213" s="15"/>
      <c r="AI1213" s="15"/>
      <c r="AJ1213" s="41"/>
      <c r="AK1213" s="15"/>
      <c r="AL1213" s="15"/>
      <c r="AM1213" s="15"/>
      <c r="AN1213" s="15"/>
      <c r="AO1213" s="15"/>
      <c r="AP1213" s="15"/>
      <c r="AQ1213" s="15"/>
      <c r="AR1213" s="15"/>
      <c r="AS1213" s="15"/>
      <c r="AT1213" s="15"/>
      <c r="AU1213" s="15"/>
      <c r="AV1213" s="15"/>
      <c r="AW1213" s="15"/>
      <c r="AX1213" s="15"/>
      <c r="AY1213" s="15"/>
      <c r="AZ1213" s="10">
        <v>1</v>
      </c>
      <c r="BA1213" t="s">
        <v>22</v>
      </c>
      <c r="BB1213" t="s">
        <v>88</v>
      </c>
      <c r="BD1213" s="39" t="str">
        <f t="shared" si="37"/>
        <v>01/245321003CBlibli Non Jabodetabek</v>
      </c>
      <c r="BE1213" s="1">
        <v>44967</v>
      </c>
      <c r="BF1213" t="s">
        <v>14073</v>
      </c>
    </row>
    <row r="1214" spans="2:58" ht="13.5" customHeight="1" x14ac:dyDescent="0.35">
      <c r="B1214" s="10" t="s">
        <v>17</v>
      </c>
      <c r="C1214" s="10" t="s">
        <v>2305</v>
      </c>
      <c r="D1214" s="10" t="s">
        <v>650</v>
      </c>
      <c r="E1214" s="10" t="s">
        <v>194</v>
      </c>
      <c r="F1214" s="10" t="s">
        <v>2023</v>
      </c>
      <c r="G1214" s="137" t="s">
        <v>9633</v>
      </c>
      <c r="H1214" s="10"/>
      <c r="I1214" s="10" t="s">
        <v>6200</v>
      </c>
      <c r="J1214" s="10" t="s">
        <v>16110</v>
      </c>
      <c r="K1214" s="10" t="s">
        <v>11014</v>
      </c>
      <c r="L1214" s="98">
        <f>IFERROR(VLOOKUP($F1214&amp;$C1214,Sales!$J:$W,9,0),0)</f>
        <v>0</v>
      </c>
      <c r="M1214" s="98">
        <f>IFERROR(VLOOKUP($F1214&amp;$C1214,Sales!$J:$W,10,0),0)</f>
        <v>0</v>
      </c>
      <c r="N1214" s="98">
        <f>IFERROR(VLOOKUP($F1214&amp;$C1214,Sales!$J:$W,11,0),0)</f>
        <v>0</v>
      </c>
      <c r="O1214" s="98">
        <f>IFERROR(VLOOKUP($F1214&amp;$C1214,Sales!$J:$W,12,0),0)</f>
        <v>0</v>
      </c>
      <c r="P1214" s="98">
        <f>IFERROR(VLOOKUP($F1214&amp;$C1214,Sales!$J:$W,13,0),0)</f>
        <v>0</v>
      </c>
      <c r="Q1214" s="98">
        <f>IFERROR(VLOOKUP($F1214&amp;$C1214,Sales!$A:$H,7,0),0)</f>
        <v>0</v>
      </c>
      <c r="R1214" s="41" t="str">
        <f t="shared" si="36"/>
        <v>ERROR</v>
      </c>
      <c r="S1214" s="15"/>
      <c r="T1214" s="15"/>
      <c r="U1214" s="15"/>
      <c r="V1214" s="15"/>
      <c r="W1214" s="15"/>
      <c r="X1214" s="15"/>
      <c r="Y1214" s="41"/>
      <c r="Z1214" s="41"/>
      <c r="AA1214" s="41"/>
      <c r="AB1214" s="15"/>
      <c r="AC1214" s="15"/>
      <c r="AD1214" s="15"/>
      <c r="AE1214" s="15"/>
      <c r="AF1214" s="15"/>
      <c r="AG1214" s="15"/>
      <c r="AH1214" s="15"/>
      <c r="AI1214" s="15"/>
      <c r="AJ1214" s="41"/>
      <c r="AK1214" s="15"/>
      <c r="AL1214" s="15"/>
      <c r="AM1214" s="15"/>
      <c r="AN1214" s="15"/>
      <c r="AO1214" s="15"/>
      <c r="AP1214" s="15"/>
      <c r="AQ1214" s="15"/>
      <c r="AR1214" s="15"/>
      <c r="AS1214" s="15"/>
      <c r="AT1214" s="15"/>
      <c r="AU1214" s="15"/>
      <c r="AV1214" s="15"/>
      <c r="AW1214" s="15"/>
      <c r="AX1214" s="15"/>
      <c r="AY1214" s="15"/>
      <c r="AZ1214" s="10">
        <v>1</v>
      </c>
      <c r="BA1214" t="s">
        <v>22</v>
      </c>
      <c r="BB1214" t="s">
        <v>88</v>
      </c>
      <c r="BD1214" s="39" t="str">
        <f t="shared" si="37"/>
        <v>01/395329501HBlibli Non Jabodetabek</v>
      </c>
      <c r="BE1214" s="88">
        <v>44915</v>
      </c>
      <c r="BF1214" t="s">
        <v>14073</v>
      </c>
    </row>
    <row r="1215" spans="2:58" ht="13.5" customHeight="1" x14ac:dyDescent="0.35">
      <c r="B1215" s="10" t="s">
        <v>17</v>
      </c>
      <c r="C1215" s="10" t="s">
        <v>2305</v>
      </c>
      <c r="D1215" s="10" t="s">
        <v>650</v>
      </c>
      <c r="E1215" s="10" t="s">
        <v>194</v>
      </c>
      <c r="F1215" s="10" t="s">
        <v>5653</v>
      </c>
      <c r="G1215" s="137" t="s">
        <v>9634</v>
      </c>
      <c r="H1215" s="10"/>
      <c r="I1215" s="10" t="s">
        <v>6201</v>
      </c>
      <c r="J1215" s="10" t="s">
        <v>16111</v>
      </c>
      <c r="K1215" s="10" t="s">
        <v>11015</v>
      </c>
      <c r="L1215" s="98">
        <f>IFERROR(VLOOKUP($F1215&amp;$C1215,Sales!$J:$W,9,0),0)</f>
        <v>0</v>
      </c>
      <c r="M1215" s="98">
        <f>IFERROR(VLOOKUP($F1215&amp;$C1215,Sales!$J:$W,10,0),0)</f>
        <v>0</v>
      </c>
      <c r="N1215" s="98">
        <f>IFERROR(VLOOKUP($F1215&amp;$C1215,Sales!$J:$W,11,0),0)</f>
        <v>0</v>
      </c>
      <c r="O1215" s="98">
        <f>IFERROR(VLOOKUP($F1215&amp;$C1215,Sales!$J:$W,12,0),0)</f>
        <v>0</v>
      </c>
      <c r="P1215" s="98">
        <f>IFERROR(VLOOKUP($F1215&amp;$C1215,Sales!$J:$W,13,0),0)</f>
        <v>0</v>
      </c>
      <c r="Q1215" s="98">
        <f>IFERROR(VLOOKUP($F1215&amp;$C1215,Sales!$A:$H,7,0),0)</f>
        <v>0</v>
      </c>
      <c r="R1215" s="41" t="str">
        <f t="shared" si="36"/>
        <v>ERROR</v>
      </c>
      <c r="S1215" s="15"/>
      <c r="T1215" s="15"/>
      <c r="U1215" s="15"/>
      <c r="V1215" s="15"/>
      <c r="W1215" s="15"/>
      <c r="X1215" s="15"/>
      <c r="Y1215" s="41"/>
      <c r="Z1215" s="41"/>
      <c r="AA1215" s="41"/>
      <c r="AB1215" s="15"/>
      <c r="AC1215" s="15"/>
      <c r="AD1215" s="15"/>
      <c r="AE1215" s="15"/>
      <c r="AF1215" s="15"/>
      <c r="AG1215" s="15"/>
      <c r="AH1215" s="15"/>
      <c r="AI1215" s="15"/>
      <c r="AJ1215" s="41"/>
      <c r="AK1215" s="15"/>
      <c r="AL1215" s="15"/>
      <c r="AM1215" s="15"/>
      <c r="AN1215" s="15"/>
      <c r="AO1215" s="15"/>
      <c r="AP1215" s="15"/>
      <c r="AQ1215" s="15"/>
      <c r="AR1215" s="15"/>
      <c r="AS1215" s="15"/>
      <c r="AT1215" s="15"/>
      <c r="AU1215" s="15"/>
      <c r="AV1215" s="15"/>
      <c r="AW1215" s="15"/>
      <c r="AX1215" s="15"/>
      <c r="AY1215" s="15"/>
      <c r="AZ1215" s="10">
        <v>1</v>
      </c>
      <c r="BA1215" t="s">
        <v>22</v>
      </c>
      <c r="BB1215" t="s">
        <v>88</v>
      </c>
      <c r="BD1215" s="39" t="str">
        <f t="shared" si="37"/>
        <v>01/395329501PBlibli Non Jabodetabek</v>
      </c>
      <c r="BE1215" s="88">
        <v>44915</v>
      </c>
      <c r="BF1215" t="s">
        <v>14073</v>
      </c>
    </row>
    <row r="1216" spans="2:58" ht="13.5" customHeight="1" x14ac:dyDescent="0.35">
      <c r="B1216" s="10" t="s">
        <v>17</v>
      </c>
      <c r="C1216" s="10" t="s">
        <v>2305</v>
      </c>
      <c r="D1216" s="10" t="s">
        <v>650</v>
      </c>
      <c r="E1216" s="10" t="s">
        <v>194</v>
      </c>
      <c r="F1216" s="10" t="s">
        <v>770</v>
      </c>
      <c r="G1216" s="137" t="s">
        <v>9635</v>
      </c>
      <c r="H1216" s="10"/>
      <c r="I1216" s="10" t="s">
        <v>771</v>
      </c>
      <c r="J1216" s="10" t="s">
        <v>16112</v>
      </c>
      <c r="K1216" s="10" t="s">
        <v>11016</v>
      </c>
      <c r="L1216" s="98">
        <f>IFERROR(VLOOKUP($F1216&amp;$C1216,Sales!$J:$W,9,0),0)</f>
        <v>0</v>
      </c>
      <c r="M1216" s="98">
        <f>IFERROR(VLOOKUP($F1216&amp;$C1216,Sales!$J:$W,10,0),0)</f>
        <v>0</v>
      </c>
      <c r="N1216" s="98">
        <f>IFERROR(VLOOKUP($F1216&amp;$C1216,Sales!$J:$W,11,0),0)</f>
        <v>0</v>
      </c>
      <c r="O1216" s="98">
        <f>IFERROR(VLOOKUP($F1216&amp;$C1216,Sales!$J:$W,12,0),0)</f>
        <v>0</v>
      </c>
      <c r="P1216" s="98">
        <f>IFERROR(VLOOKUP($F1216&amp;$C1216,Sales!$J:$W,13,0),0)</f>
        <v>0</v>
      </c>
      <c r="Q1216" s="98">
        <f>IFERROR(VLOOKUP($F1216&amp;$C1216,Sales!$A:$H,7,0),0)</f>
        <v>0</v>
      </c>
      <c r="R1216" s="41">
        <f t="shared" si="36"/>
        <v>0</v>
      </c>
      <c r="S1216" s="41">
        <v>0</v>
      </c>
      <c r="T1216" s="41"/>
      <c r="U1216" s="41"/>
      <c r="V1216" s="15">
        <v>0</v>
      </c>
      <c r="W1216" s="15">
        <v>0</v>
      </c>
      <c r="X1216" s="15">
        <v>0</v>
      </c>
      <c r="Y1216" s="41">
        <v>0</v>
      </c>
      <c r="Z1216" s="41"/>
      <c r="AA1216" s="41"/>
      <c r="AB1216" s="41"/>
      <c r="AC1216" s="15"/>
      <c r="AD1216" s="15"/>
      <c r="AE1216" s="15"/>
      <c r="AF1216" s="15"/>
      <c r="AG1216" s="15"/>
      <c r="AH1216" s="15"/>
      <c r="AI1216" s="15"/>
      <c r="AJ1216" s="41"/>
      <c r="AK1216" s="15"/>
      <c r="AL1216" s="41"/>
      <c r="AM1216" s="41"/>
      <c r="AN1216" s="15"/>
      <c r="AO1216" s="15"/>
      <c r="AP1216" s="15"/>
      <c r="AQ1216" s="15"/>
      <c r="AR1216" s="15"/>
      <c r="AS1216" s="15"/>
      <c r="AT1216" s="15"/>
      <c r="AU1216" s="15"/>
      <c r="AV1216" s="15"/>
      <c r="AW1216" s="15"/>
      <c r="AX1216" s="15"/>
      <c r="AY1216" s="15"/>
      <c r="AZ1216" s="10">
        <v>1</v>
      </c>
      <c r="BA1216" t="s">
        <v>22</v>
      </c>
      <c r="BB1216" t="s">
        <v>23</v>
      </c>
      <c r="BD1216" s="39" t="str">
        <f t="shared" si="37"/>
        <v>01/245321104DBlibli Non Jabodetabek</v>
      </c>
    </row>
    <row r="1217" spans="2:58" ht="13.5" customHeight="1" x14ac:dyDescent="0.35">
      <c r="B1217" s="10" t="s">
        <v>17</v>
      </c>
      <c r="C1217" s="10" t="s">
        <v>2305</v>
      </c>
      <c r="D1217" s="10" t="s">
        <v>650</v>
      </c>
      <c r="E1217" s="10" t="s">
        <v>194</v>
      </c>
      <c r="F1217" s="10" t="s">
        <v>664</v>
      </c>
      <c r="G1217" s="137" t="s">
        <v>9636</v>
      </c>
      <c r="H1217" s="10"/>
      <c r="I1217" s="10" t="s">
        <v>665</v>
      </c>
      <c r="J1217" s="10" t="s">
        <v>16113</v>
      </c>
      <c r="K1217" s="10" t="s">
        <v>11017</v>
      </c>
      <c r="L1217" s="98">
        <f>IFERROR(VLOOKUP($F1217&amp;$C1217,Sales!$J:$W,9,0),0)</f>
        <v>0</v>
      </c>
      <c r="M1217" s="98">
        <f>IFERROR(VLOOKUP($F1217&amp;$C1217,Sales!$J:$W,10,0),0)</f>
        <v>0</v>
      </c>
      <c r="N1217" s="98">
        <f>IFERROR(VLOOKUP($F1217&amp;$C1217,Sales!$J:$W,11,0),0)</f>
        <v>0</v>
      </c>
      <c r="O1217" s="98">
        <f>IFERROR(VLOOKUP($F1217&amp;$C1217,Sales!$J:$W,12,0),0)</f>
        <v>0</v>
      </c>
      <c r="P1217" s="98">
        <f>IFERROR(VLOOKUP($F1217&amp;$C1217,Sales!$J:$W,13,0),0)</f>
        <v>0</v>
      </c>
      <c r="Q1217" s="98">
        <f>IFERROR(VLOOKUP($F1217&amp;$C1217,Sales!$A:$H,7,0),0)</f>
        <v>0</v>
      </c>
      <c r="R1217" s="41" t="str">
        <f t="shared" si="36"/>
        <v>ERROR</v>
      </c>
      <c r="S1217" s="15"/>
      <c r="T1217" s="15"/>
      <c r="U1217" s="15"/>
      <c r="V1217" s="15"/>
      <c r="W1217" s="15"/>
      <c r="X1217" s="15"/>
      <c r="Y1217" s="41"/>
      <c r="Z1217" s="41"/>
      <c r="AA1217" s="41"/>
      <c r="AB1217" s="15"/>
      <c r="AC1217" s="15"/>
      <c r="AD1217" s="15"/>
      <c r="AE1217" s="15"/>
      <c r="AF1217" s="15"/>
      <c r="AG1217" s="15"/>
      <c r="AH1217" s="15"/>
      <c r="AI1217" s="15"/>
      <c r="AJ1217" s="41"/>
      <c r="AK1217" s="15"/>
      <c r="AL1217" s="15"/>
      <c r="AM1217" s="15"/>
      <c r="AN1217" s="15"/>
      <c r="AO1217" s="15"/>
      <c r="AP1217" s="15"/>
      <c r="AQ1217" s="15"/>
      <c r="AR1217" s="15"/>
      <c r="AS1217" s="15"/>
      <c r="AT1217" s="15"/>
      <c r="AU1217" s="15"/>
      <c r="AV1217" s="15"/>
      <c r="AW1217" s="15"/>
      <c r="AX1217" s="15"/>
      <c r="AY1217" s="15"/>
      <c r="AZ1217" s="10">
        <v>1</v>
      </c>
      <c r="BA1217" t="s">
        <v>22</v>
      </c>
      <c r="BB1217" t="s">
        <v>88</v>
      </c>
      <c r="BD1217" s="39" t="str">
        <f t="shared" si="37"/>
        <v>01/245321104FBlibli Non Jabodetabek</v>
      </c>
      <c r="BE1217" s="88">
        <v>44914</v>
      </c>
      <c r="BF1217" t="s">
        <v>14073</v>
      </c>
    </row>
    <row r="1218" spans="2:58" ht="13.5" customHeight="1" x14ac:dyDescent="0.35">
      <c r="B1218" s="10" t="s">
        <v>17</v>
      </c>
      <c r="C1218" s="10" t="s">
        <v>2305</v>
      </c>
      <c r="D1218" s="10" t="s">
        <v>650</v>
      </c>
      <c r="E1218" s="10" t="s">
        <v>194</v>
      </c>
      <c r="F1218" s="10" t="s">
        <v>670</v>
      </c>
      <c r="G1218" s="137" t="s">
        <v>9637</v>
      </c>
      <c r="H1218" s="10"/>
      <c r="I1218" s="10" t="s">
        <v>671</v>
      </c>
      <c r="J1218" s="10" t="s">
        <v>16114</v>
      </c>
      <c r="K1218" s="10" t="s">
        <v>11018</v>
      </c>
      <c r="L1218" s="98">
        <f>IFERROR(VLOOKUP($F1218&amp;$C1218,Sales!$J:$W,9,0),0)</f>
        <v>0</v>
      </c>
      <c r="M1218" s="98">
        <f>IFERROR(VLOOKUP($F1218&amp;$C1218,Sales!$J:$W,10,0),0)</f>
        <v>0</v>
      </c>
      <c r="N1218" s="98">
        <f>IFERROR(VLOOKUP($F1218&amp;$C1218,Sales!$J:$W,11,0),0)</f>
        <v>0</v>
      </c>
      <c r="O1218" s="98">
        <f>IFERROR(VLOOKUP($F1218&amp;$C1218,Sales!$J:$W,12,0),0)</f>
        <v>0</v>
      </c>
      <c r="P1218" s="98">
        <f>IFERROR(VLOOKUP($F1218&amp;$C1218,Sales!$J:$W,13,0),0)</f>
        <v>0</v>
      </c>
      <c r="Q1218" s="98">
        <f>IFERROR(VLOOKUP($F1218&amp;$C1218,Sales!$A:$H,7,0),0)</f>
        <v>0</v>
      </c>
      <c r="R1218" s="41" t="str">
        <f t="shared" si="36"/>
        <v>ERROR</v>
      </c>
      <c r="S1218" s="15"/>
      <c r="T1218" s="15"/>
      <c r="U1218" s="15"/>
      <c r="V1218" s="15"/>
      <c r="W1218" s="15"/>
      <c r="X1218" s="15"/>
      <c r="Y1218" s="41"/>
      <c r="Z1218" s="41"/>
      <c r="AA1218" s="41"/>
      <c r="AB1218" s="15"/>
      <c r="AC1218" s="15"/>
      <c r="AD1218" s="15"/>
      <c r="AE1218" s="15"/>
      <c r="AF1218" s="15"/>
      <c r="AG1218" s="15"/>
      <c r="AH1218" s="15"/>
      <c r="AI1218" s="15"/>
      <c r="AJ1218" s="41"/>
      <c r="AK1218" s="15"/>
      <c r="AL1218" s="15"/>
      <c r="AM1218" s="15"/>
      <c r="AN1218" s="15"/>
      <c r="AO1218" s="15"/>
      <c r="AP1218" s="15"/>
      <c r="AQ1218" s="15"/>
      <c r="AR1218" s="15"/>
      <c r="AS1218" s="15"/>
      <c r="AT1218" s="15"/>
      <c r="AU1218" s="15"/>
      <c r="AV1218" s="15"/>
      <c r="AW1218" s="15"/>
      <c r="AX1218" s="15"/>
      <c r="AY1218" s="15"/>
      <c r="AZ1218" s="10">
        <v>1</v>
      </c>
      <c r="BA1218" t="s">
        <v>22</v>
      </c>
      <c r="BB1218" t="s">
        <v>88</v>
      </c>
      <c r="BD1218" s="39" t="str">
        <f t="shared" si="37"/>
        <v>01/245321104HBlibli Non Jabodetabek</v>
      </c>
      <c r="BE1218" s="88">
        <v>44914</v>
      </c>
      <c r="BF1218" t="s">
        <v>14073</v>
      </c>
    </row>
    <row r="1219" spans="2:58" ht="13.5" customHeight="1" x14ac:dyDescent="0.35">
      <c r="B1219" s="10" t="s">
        <v>17</v>
      </c>
      <c r="C1219" s="10" t="s">
        <v>2305</v>
      </c>
      <c r="D1219" s="10" t="s">
        <v>650</v>
      </c>
      <c r="E1219" s="10" t="s">
        <v>194</v>
      </c>
      <c r="F1219" s="10" t="s">
        <v>772</v>
      </c>
      <c r="G1219" s="137" t="s">
        <v>9638</v>
      </c>
      <c r="H1219" s="10"/>
      <c r="I1219" s="10" t="s">
        <v>773</v>
      </c>
      <c r="J1219" s="10" t="s">
        <v>16115</v>
      </c>
      <c r="K1219" s="10" t="s">
        <v>11019</v>
      </c>
      <c r="L1219" s="98">
        <f>IFERROR(VLOOKUP($F1219&amp;$C1219,Sales!$J:$W,9,0),0)</f>
        <v>0</v>
      </c>
      <c r="M1219" s="98">
        <f>IFERROR(VLOOKUP($F1219&amp;$C1219,Sales!$J:$W,10,0),0)</f>
        <v>0</v>
      </c>
      <c r="N1219" s="98">
        <f>IFERROR(VLOOKUP($F1219&amp;$C1219,Sales!$J:$W,11,0),0)</f>
        <v>0</v>
      </c>
      <c r="O1219" s="98">
        <f>IFERROR(VLOOKUP($F1219&amp;$C1219,Sales!$J:$W,12,0),0)</f>
        <v>0</v>
      </c>
      <c r="P1219" s="98">
        <f>IFERROR(VLOOKUP($F1219&amp;$C1219,Sales!$J:$W,13,0),0)</f>
        <v>0</v>
      </c>
      <c r="Q1219" s="98">
        <f>IFERROR(VLOOKUP($F1219&amp;$C1219,Sales!$A:$H,7,0),0)</f>
        <v>0</v>
      </c>
      <c r="R1219" s="41">
        <f t="shared" si="36"/>
        <v>1</v>
      </c>
      <c r="S1219" s="41">
        <v>1</v>
      </c>
      <c r="T1219" s="15"/>
      <c r="U1219" s="15"/>
      <c r="V1219" s="15">
        <v>1</v>
      </c>
      <c r="W1219" s="15">
        <v>1</v>
      </c>
      <c r="X1219" s="15">
        <v>1</v>
      </c>
      <c r="Y1219" s="41">
        <v>1</v>
      </c>
      <c r="Z1219" s="41"/>
      <c r="AA1219" s="41"/>
      <c r="AB1219" s="41"/>
      <c r="AC1219" s="15"/>
      <c r="AD1219" s="15"/>
      <c r="AE1219" s="15"/>
      <c r="AF1219" s="15"/>
      <c r="AG1219" s="15"/>
      <c r="AH1219" s="15"/>
      <c r="AI1219" s="15"/>
      <c r="AJ1219" s="41"/>
      <c r="AK1219" s="15"/>
      <c r="AL1219" s="15"/>
      <c r="AM1219" s="41"/>
      <c r="AN1219" s="15"/>
      <c r="AO1219" s="15"/>
      <c r="AP1219" s="15"/>
      <c r="AQ1219" s="15"/>
      <c r="AR1219" s="15"/>
      <c r="AS1219" s="15"/>
      <c r="AT1219" s="15"/>
      <c r="AU1219" s="15"/>
      <c r="AV1219" s="15"/>
      <c r="AW1219" s="15"/>
      <c r="AX1219" s="15"/>
      <c r="AY1219" s="15"/>
      <c r="AZ1219" s="10">
        <v>1</v>
      </c>
      <c r="BA1219" t="s">
        <v>22</v>
      </c>
      <c r="BB1219" t="s">
        <v>23</v>
      </c>
      <c r="BD1219" s="39" t="str">
        <f t="shared" si="37"/>
        <v>01/245321104EBlibli Non Jabodetabek</v>
      </c>
    </row>
    <row r="1220" spans="2:58" ht="13.5" customHeight="1" x14ac:dyDescent="0.35">
      <c r="B1220" s="10" t="s">
        <v>17</v>
      </c>
      <c r="C1220" s="10" t="s">
        <v>2305</v>
      </c>
      <c r="D1220" s="10" t="s">
        <v>650</v>
      </c>
      <c r="E1220" s="10" t="s">
        <v>194</v>
      </c>
      <c r="F1220" s="10" t="s">
        <v>666</v>
      </c>
      <c r="G1220" s="137" t="s">
        <v>9639</v>
      </c>
      <c r="H1220" s="10"/>
      <c r="I1220" s="10" t="s">
        <v>667</v>
      </c>
      <c r="J1220" s="10" t="s">
        <v>16116</v>
      </c>
      <c r="K1220" s="10" t="s">
        <v>11020</v>
      </c>
      <c r="L1220" s="98">
        <f>IFERROR(VLOOKUP($F1220&amp;$C1220,Sales!$J:$W,9,0),0)</f>
        <v>0</v>
      </c>
      <c r="M1220" s="98">
        <f>IFERROR(VLOOKUP($F1220&amp;$C1220,Sales!$J:$W,10,0),0)</f>
        <v>0</v>
      </c>
      <c r="N1220" s="98">
        <f>IFERROR(VLOOKUP($F1220&amp;$C1220,Sales!$J:$W,11,0),0)</f>
        <v>0</v>
      </c>
      <c r="O1220" s="98">
        <f>IFERROR(VLOOKUP($F1220&amp;$C1220,Sales!$J:$W,12,0),0)</f>
        <v>0</v>
      </c>
      <c r="P1220" s="98">
        <f>IFERROR(VLOOKUP($F1220&amp;$C1220,Sales!$J:$W,13,0),0)</f>
        <v>0</v>
      </c>
      <c r="Q1220" s="98">
        <f>IFERROR(VLOOKUP($F1220&amp;$C1220,Sales!$A:$H,7,0),0)</f>
        <v>0</v>
      </c>
      <c r="R1220" s="41" t="str">
        <f t="shared" ref="R1220:R1283" si="38">IFERROR(AVERAGE($S1220:$AW1220),"ERROR")</f>
        <v>ERROR</v>
      </c>
      <c r="S1220" s="15"/>
      <c r="T1220" s="15"/>
      <c r="U1220" s="15"/>
      <c r="V1220" s="15"/>
      <c r="W1220" s="15"/>
      <c r="X1220" s="15"/>
      <c r="Y1220" s="41"/>
      <c r="Z1220" s="41"/>
      <c r="AA1220" s="41"/>
      <c r="AB1220" s="15"/>
      <c r="AC1220" s="15"/>
      <c r="AD1220" s="15"/>
      <c r="AE1220" s="15"/>
      <c r="AF1220" s="15"/>
      <c r="AG1220" s="15"/>
      <c r="AH1220" s="15"/>
      <c r="AI1220" s="15"/>
      <c r="AJ1220" s="41"/>
      <c r="AK1220" s="15"/>
      <c r="AL1220" s="15"/>
      <c r="AM1220" s="15"/>
      <c r="AN1220" s="15"/>
      <c r="AO1220" s="15"/>
      <c r="AP1220" s="15"/>
      <c r="AQ1220" s="15"/>
      <c r="AR1220" s="15"/>
      <c r="AS1220" s="15"/>
      <c r="AT1220" s="15"/>
      <c r="AU1220" s="15"/>
      <c r="AV1220" s="15"/>
      <c r="AW1220" s="15"/>
      <c r="AX1220" s="15"/>
      <c r="AY1220" s="15"/>
      <c r="AZ1220" s="10">
        <v>1</v>
      </c>
      <c r="BA1220" t="s">
        <v>22</v>
      </c>
      <c r="BB1220" t="s">
        <v>88</v>
      </c>
      <c r="BD1220" s="39" t="str">
        <f t="shared" ref="BD1220:BD1283" si="39">F1220&amp;C1220</f>
        <v>01/245321104GBlibli Non Jabodetabek</v>
      </c>
      <c r="BE1220" s="88">
        <v>44914</v>
      </c>
      <c r="BF1220" t="s">
        <v>14073</v>
      </c>
    </row>
    <row r="1221" spans="2:58" ht="13.5" customHeight="1" x14ac:dyDescent="0.35">
      <c r="B1221" s="10" t="s">
        <v>17</v>
      </c>
      <c r="C1221" s="10" t="s">
        <v>2305</v>
      </c>
      <c r="D1221" s="10" t="s">
        <v>650</v>
      </c>
      <c r="E1221" s="10" t="s">
        <v>194</v>
      </c>
      <c r="F1221" s="10" t="s">
        <v>662</v>
      </c>
      <c r="G1221" s="137" t="s">
        <v>9640</v>
      </c>
      <c r="H1221" s="10"/>
      <c r="I1221" s="10" t="s">
        <v>663</v>
      </c>
      <c r="J1221" s="10" t="s">
        <v>16117</v>
      </c>
      <c r="K1221" s="10" t="s">
        <v>11021</v>
      </c>
      <c r="L1221" s="98">
        <f>IFERROR(VLOOKUP($F1221&amp;$C1221,Sales!$J:$W,9,0),0)</f>
        <v>0</v>
      </c>
      <c r="M1221" s="98">
        <f>IFERROR(VLOOKUP($F1221&amp;$C1221,Sales!$J:$W,10,0),0)</f>
        <v>0</v>
      </c>
      <c r="N1221" s="98">
        <f>IFERROR(VLOOKUP($F1221&amp;$C1221,Sales!$J:$W,11,0),0)</f>
        <v>0</v>
      </c>
      <c r="O1221" s="98">
        <f>IFERROR(VLOOKUP($F1221&amp;$C1221,Sales!$J:$W,12,0),0)</f>
        <v>0</v>
      </c>
      <c r="P1221" s="98">
        <f>IFERROR(VLOOKUP($F1221&amp;$C1221,Sales!$J:$W,13,0),0)</f>
        <v>0</v>
      </c>
      <c r="Q1221" s="98">
        <f>IFERROR(VLOOKUP($F1221&amp;$C1221,Sales!$A:$H,7,0),0)</f>
        <v>0</v>
      </c>
      <c r="R1221" s="41" t="str">
        <f t="shared" si="38"/>
        <v>ERROR</v>
      </c>
      <c r="S1221" s="15"/>
      <c r="T1221" s="15"/>
      <c r="U1221" s="15"/>
      <c r="V1221" s="15"/>
      <c r="W1221" s="15"/>
      <c r="X1221" s="15"/>
      <c r="Y1221" s="41"/>
      <c r="Z1221" s="41"/>
      <c r="AA1221" s="41"/>
      <c r="AB1221" s="15"/>
      <c r="AC1221" s="15"/>
      <c r="AD1221" s="15"/>
      <c r="AE1221" s="15"/>
      <c r="AF1221" s="15"/>
      <c r="AG1221" s="15"/>
      <c r="AH1221" s="15"/>
      <c r="AI1221" s="15"/>
      <c r="AJ1221" s="41"/>
      <c r="AK1221" s="15"/>
      <c r="AL1221" s="15"/>
      <c r="AM1221" s="15"/>
      <c r="AN1221" s="15"/>
      <c r="AO1221" s="15"/>
      <c r="AP1221" s="15"/>
      <c r="AQ1221" s="15"/>
      <c r="AR1221" s="15"/>
      <c r="AS1221" s="15"/>
      <c r="AT1221" s="15"/>
      <c r="AU1221" s="15"/>
      <c r="AV1221" s="15"/>
      <c r="AW1221" s="15"/>
      <c r="AX1221" s="15"/>
      <c r="AY1221" s="15"/>
      <c r="AZ1221" s="10">
        <v>1</v>
      </c>
      <c r="BA1221" t="s">
        <v>22</v>
      </c>
      <c r="BB1221" t="s">
        <v>88</v>
      </c>
      <c r="BD1221" s="39" t="str">
        <f t="shared" si="39"/>
        <v>01/245321104IBlibli Non Jabodetabek</v>
      </c>
      <c r="BE1221" s="88">
        <v>44914</v>
      </c>
      <c r="BF1221" t="s">
        <v>14073</v>
      </c>
    </row>
    <row r="1222" spans="2:58" ht="13.5" customHeight="1" x14ac:dyDescent="0.35">
      <c r="B1222" s="10" t="s">
        <v>17</v>
      </c>
      <c r="C1222" s="10" t="s">
        <v>2305</v>
      </c>
      <c r="D1222" s="10" t="s">
        <v>650</v>
      </c>
      <c r="E1222" s="10" t="s">
        <v>194</v>
      </c>
      <c r="F1222" s="10" t="s">
        <v>764</v>
      </c>
      <c r="G1222" s="137" t="s">
        <v>9641</v>
      </c>
      <c r="H1222" s="10"/>
      <c r="I1222" s="10" t="s">
        <v>765</v>
      </c>
      <c r="J1222" s="10" t="s">
        <v>16118</v>
      </c>
      <c r="K1222" s="10" t="s">
        <v>11022</v>
      </c>
      <c r="L1222" s="98">
        <f>IFERROR(VLOOKUP($F1222&amp;$C1222,Sales!$J:$W,9,0),0)</f>
        <v>0</v>
      </c>
      <c r="M1222" s="98">
        <f>IFERROR(VLOOKUP($F1222&amp;$C1222,Sales!$J:$W,10,0),0)</f>
        <v>0</v>
      </c>
      <c r="N1222" s="98">
        <f>IFERROR(VLOOKUP($F1222&amp;$C1222,Sales!$J:$W,11,0),0)</f>
        <v>0</v>
      </c>
      <c r="O1222" s="98">
        <f>IFERROR(VLOOKUP($F1222&amp;$C1222,Sales!$J:$W,12,0),0)</f>
        <v>0</v>
      </c>
      <c r="P1222" s="98">
        <f>IFERROR(VLOOKUP($F1222&amp;$C1222,Sales!$J:$W,13,0),0)</f>
        <v>0</v>
      </c>
      <c r="Q1222" s="98">
        <f>IFERROR(VLOOKUP($F1222&amp;$C1222,Sales!$A:$H,7,0),0)</f>
        <v>0</v>
      </c>
      <c r="R1222" s="41" t="str">
        <f t="shared" si="38"/>
        <v>ERROR</v>
      </c>
      <c r="S1222" s="15"/>
      <c r="T1222" s="15"/>
      <c r="U1222" s="15"/>
      <c r="V1222" s="15"/>
      <c r="W1222" s="15"/>
      <c r="X1222" s="15"/>
      <c r="Y1222" s="41"/>
      <c r="Z1222" s="41"/>
      <c r="AA1222" s="41"/>
      <c r="AB1222" s="15"/>
      <c r="AC1222" s="15"/>
      <c r="AD1222" s="15"/>
      <c r="AE1222" s="15"/>
      <c r="AF1222" s="15"/>
      <c r="AG1222" s="15"/>
      <c r="AH1222" s="15"/>
      <c r="AI1222" s="15"/>
      <c r="AJ1222" s="41"/>
      <c r="AK1222" s="15"/>
      <c r="AL1222" s="15"/>
      <c r="AM1222" s="15"/>
      <c r="AN1222" s="15"/>
      <c r="AO1222" s="15"/>
      <c r="AP1222" s="15"/>
      <c r="AQ1222" s="15"/>
      <c r="AR1222" s="15"/>
      <c r="AS1222" s="15"/>
      <c r="AT1222" s="15"/>
      <c r="AU1222" s="15"/>
      <c r="AV1222" s="15"/>
      <c r="AW1222" s="15"/>
      <c r="AX1222" s="15"/>
      <c r="AY1222" s="15"/>
      <c r="AZ1222" s="10">
        <v>1</v>
      </c>
      <c r="BA1222" t="s">
        <v>22</v>
      </c>
      <c r="BB1222" t="s">
        <v>88</v>
      </c>
      <c r="BD1222" s="39" t="str">
        <f t="shared" si="39"/>
        <v>01/245321101VBlibli Non Jabodetabek</v>
      </c>
      <c r="BE1222" s="1">
        <v>44967</v>
      </c>
      <c r="BF1222" t="s">
        <v>14073</v>
      </c>
    </row>
    <row r="1223" spans="2:58" ht="13.5" customHeight="1" x14ac:dyDescent="0.35">
      <c r="B1223" s="10" t="s">
        <v>17</v>
      </c>
      <c r="C1223" s="10" t="s">
        <v>2305</v>
      </c>
      <c r="D1223" s="10" t="s">
        <v>650</v>
      </c>
      <c r="E1223" s="10" t="s">
        <v>194</v>
      </c>
      <c r="F1223" s="10" t="s">
        <v>684</v>
      </c>
      <c r="G1223" s="137" t="s">
        <v>9642</v>
      </c>
      <c r="H1223" s="10"/>
      <c r="I1223" s="10" t="s">
        <v>685</v>
      </c>
      <c r="J1223" s="10" t="s">
        <v>16119</v>
      </c>
      <c r="K1223" s="10" t="s">
        <v>11023</v>
      </c>
      <c r="L1223" s="98">
        <f>IFERROR(VLOOKUP($F1223&amp;$C1223,Sales!$J:$W,9,0),0)</f>
        <v>0</v>
      </c>
      <c r="M1223" s="98">
        <f>IFERROR(VLOOKUP($F1223&amp;$C1223,Sales!$J:$W,10,0),0)</f>
        <v>0</v>
      </c>
      <c r="N1223" s="98">
        <f>IFERROR(VLOOKUP($F1223&amp;$C1223,Sales!$J:$W,11,0),0)</f>
        <v>0</v>
      </c>
      <c r="O1223" s="98">
        <f>IFERROR(VLOOKUP($F1223&amp;$C1223,Sales!$J:$W,12,0),0)</f>
        <v>0</v>
      </c>
      <c r="P1223" s="98">
        <f>IFERROR(VLOOKUP($F1223&amp;$C1223,Sales!$J:$W,13,0),0)</f>
        <v>0</v>
      </c>
      <c r="Q1223" s="98">
        <f>IFERROR(VLOOKUP($F1223&amp;$C1223,Sales!$A:$H,7,0),0)</f>
        <v>0</v>
      </c>
      <c r="R1223" s="41">
        <f t="shared" si="38"/>
        <v>1</v>
      </c>
      <c r="S1223" s="41">
        <v>1</v>
      </c>
      <c r="T1223" s="15"/>
      <c r="U1223" s="15"/>
      <c r="V1223" s="15">
        <v>1</v>
      </c>
      <c r="W1223" s="15">
        <v>1</v>
      </c>
      <c r="X1223" s="15">
        <v>1</v>
      </c>
      <c r="Y1223" s="41">
        <v>1</v>
      </c>
      <c r="Z1223" s="41"/>
      <c r="AA1223" s="41"/>
      <c r="AB1223" s="41"/>
      <c r="AC1223" s="15"/>
      <c r="AD1223" s="15"/>
      <c r="AE1223" s="15"/>
      <c r="AF1223" s="15"/>
      <c r="AG1223" s="15"/>
      <c r="AH1223" s="15"/>
      <c r="AI1223" s="15"/>
      <c r="AJ1223" s="41"/>
      <c r="AK1223" s="15"/>
      <c r="AL1223" s="15"/>
      <c r="AM1223" s="41"/>
      <c r="AN1223" s="15"/>
      <c r="AO1223" s="15"/>
      <c r="AP1223" s="15"/>
      <c r="AQ1223" s="15"/>
      <c r="AR1223" s="15"/>
      <c r="AS1223" s="15"/>
      <c r="AT1223" s="15"/>
      <c r="AU1223" s="15"/>
      <c r="AV1223" s="15"/>
      <c r="AW1223" s="15"/>
      <c r="AX1223" s="15"/>
      <c r="AY1223" s="15"/>
      <c r="AZ1223" s="10">
        <v>1</v>
      </c>
      <c r="BA1223" t="s">
        <v>22</v>
      </c>
      <c r="BB1223" t="s">
        <v>23</v>
      </c>
      <c r="BD1223" s="39" t="str">
        <f t="shared" si="39"/>
        <v>01/245321105CBlibli Non Jabodetabek</v>
      </c>
    </row>
    <row r="1224" spans="2:58" ht="13.5" customHeight="1" x14ac:dyDescent="0.35">
      <c r="B1224" s="10" t="s">
        <v>17</v>
      </c>
      <c r="C1224" s="10" t="s">
        <v>2305</v>
      </c>
      <c r="D1224" s="10" t="s">
        <v>650</v>
      </c>
      <c r="E1224" s="10" t="s">
        <v>194</v>
      </c>
      <c r="F1224" s="10" t="s">
        <v>692</v>
      </c>
      <c r="G1224" s="137" t="s">
        <v>9643</v>
      </c>
      <c r="H1224" s="10"/>
      <c r="I1224" s="10" t="s">
        <v>693</v>
      </c>
      <c r="J1224" s="10" t="s">
        <v>16120</v>
      </c>
      <c r="K1224" s="10" t="s">
        <v>11024</v>
      </c>
      <c r="L1224" s="98">
        <f>IFERROR(VLOOKUP($F1224&amp;$C1224,Sales!$J:$W,9,0),0)</f>
        <v>0</v>
      </c>
      <c r="M1224" s="98">
        <f>IFERROR(VLOOKUP($F1224&amp;$C1224,Sales!$J:$W,10,0),0)</f>
        <v>0</v>
      </c>
      <c r="N1224" s="98">
        <f>IFERROR(VLOOKUP($F1224&amp;$C1224,Sales!$J:$W,11,0),0)</f>
        <v>0</v>
      </c>
      <c r="O1224" s="98">
        <f>IFERROR(VLOOKUP($F1224&amp;$C1224,Sales!$J:$W,12,0),0)</f>
        <v>0</v>
      </c>
      <c r="P1224" s="98">
        <f>IFERROR(VLOOKUP($F1224&amp;$C1224,Sales!$J:$W,13,0),0)</f>
        <v>0</v>
      </c>
      <c r="Q1224" s="98">
        <f>IFERROR(VLOOKUP($F1224&amp;$C1224,Sales!$A:$H,7,0),0)</f>
        <v>0</v>
      </c>
      <c r="R1224" s="41" t="str">
        <f t="shared" si="38"/>
        <v>ERROR</v>
      </c>
      <c r="S1224" s="15"/>
      <c r="T1224" s="15"/>
      <c r="U1224" s="15"/>
      <c r="V1224" s="15"/>
      <c r="W1224" s="15"/>
      <c r="X1224" s="15"/>
      <c r="Y1224" s="41"/>
      <c r="Z1224" s="41"/>
      <c r="AA1224" s="41"/>
      <c r="AB1224" s="15"/>
      <c r="AC1224" s="15"/>
      <c r="AD1224" s="15"/>
      <c r="AE1224" s="15"/>
      <c r="AF1224" s="15"/>
      <c r="AG1224" s="15"/>
      <c r="AH1224" s="15"/>
      <c r="AI1224" s="15"/>
      <c r="AJ1224" s="41"/>
      <c r="AK1224" s="15"/>
      <c r="AL1224" s="15"/>
      <c r="AM1224" s="15"/>
      <c r="AN1224" s="15"/>
      <c r="AO1224" s="15"/>
      <c r="AP1224" s="15"/>
      <c r="AQ1224" s="15"/>
      <c r="AR1224" s="15"/>
      <c r="AS1224" s="15"/>
      <c r="AT1224" s="15"/>
      <c r="AU1224" s="15"/>
      <c r="AV1224" s="15"/>
      <c r="AW1224" s="15"/>
      <c r="AX1224" s="15"/>
      <c r="AY1224" s="15"/>
      <c r="AZ1224" s="10">
        <v>1</v>
      </c>
      <c r="BA1224" t="s">
        <v>22</v>
      </c>
      <c r="BB1224" t="s">
        <v>88</v>
      </c>
      <c r="BD1224" s="39" t="str">
        <f t="shared" si="39"/>
        <v>01/245321103ZBlibli Non Jabodetabek</v>
      </c>
      <c r="BE1224" s="1">
        <v>44967</v>
      </c>
      <c r="BF1224" t="s">
        <v>14073</v>
      </c>
    </row>
    <row r="1225" spans="2:58" ht="13.5" customHeight="1" x14ac:dyDescent="0.35">
      <c r="B1225" s="10" t="s">
        <v>17</v>
      </c>
      <c r="C1225" s="10" t="s">
        <v>2305</v>
      </c>
      <c r="D1225" s="10" t="s">
        <v>650</v>
      </c>
      <c r="E1225" s="10" t="s">
        <v>194</v>
      </c>
      <c r="F1225" s="10" t="s">
        <v>674</v>
      </c>
      <c r="G1225" s="137" t="s">
        <v>9644</v>
      </c>
      <c r="H1225" s="10"/>
      <c r="I1225" s="10" t="s">
        <v>675</v>
      </c>
      <c r="J1225" s="10" t="s">
        <v>16121</v>
      </c>
      <c r="K1225" s="10" t="s">
        <v>11025</v>
      </c>
      <c r="L1225" s="98">
        <f>IFERROR(VLOOKUP($F1225&amp;$C1225,Sales!$J:$W,9,0),0)</f>
        <v>0</v>
      </c>
      <c r="M1225" s="98">
        <f>IFERROR(VLOOKUP($F1225&amp;$C1225,Sales!$J:$W,10,0),0)</f>
        <v>0</v>
      </c>
      <c r="N1225" s="98">
        <f>IFERROR(VLOOKUP($F1225&amp;$C1225,Sales!$J:$W,11,0),0)</f>
        <v>0</v>
      </c>
      <c r="O1225" s="98">
        <f>IFERROR(VLOOKUP($F1225&amp;$C1225,Sales!$J:$W,12,0),0)</f>
        <v>0</v>
      </c>
      <c r="P1225" s="98">
        <f>IFERROR(VLOOKUP($F1225&amp;$C1225,Sales!$J:$W,13,0),0)</f>
        <v>0</v>
      </c>
      <c r="Q1225" s="98">
        <f>IFERROR(VLOOKUP($F1225&amp;$C1225,Sales!$A:$H,7,0),0)</f>
        <v>0</v>
      </c>
      <c r="R1225" s="41" t="str">
        <f t="shared" si="38"/>
        <v>ERROR</v>
      </c>
      <c r="S1225" s="15"/>
      <c r="T1225" s="15"/>
      <c r="U1225" s="15"/>
      <c r="V1225" s="15"/>
      <c r="W1225" s="15"/>
      <c r="X1225" s="15"/>
      <c r="Y1225" s="41"/>
      <c r="Z1225" s="41"/>
      <c r="AA1225" s="41"/>
      <c r="AB1225" s="15"/>
      <c r="AC1225" s="15"/>
      <c r="AD1225" s="15"/>
      <c r="AE1225" s="15"/>
      <c r="AF1225" s="15"/>
      <c r="AG1225" s="15"/>
      <c r="AH1225" s="15"/>
      <c r="AI1225" s="15"/>
      <c r="AJ1225" s="41"/>
      <c r="AK1225" s="15"/>
      <c r="AL1225" s="15"/>
      <c r="AM1225" s="15"/>
      <c r="AN1225" s="15"/>
      <c r="AO1225" s="15"/>
      <c r="AP1225" s="15"/>
      <c r="AQ1225" s="15"/>
      <c r="AR1225" s="15"/>
      <c r="AS1225" s="15"/>
      <c r="AT1225" s="15"/>
      <c r="AU1225" s="15"/>
      <c r="AV1225" s="15"/>
      <c r="AW1225" s="15"/>
      <c r="AX1225" s="15"/>
      <c r="AY1225" s="15"/>
      <c r="AZ1225" s="10">
        <v>1</v>
      </c>
      <c r="BA1225" t="s">
        <v>22</v>
      </c>
      <c r="BB1225" t="s">
        <v>88</v>
      </c>
      <c r="BD1225" s="39" t="str">
        <f t="shared" si="39"/>
        <v>01/245321105FBlibli Non Jabodetabek</v>
      </c>
      <c r="BE1225" s="88">
        <v>44915</v>
      </c>
      <c r="BF1225" t="s">
        <v>14073</v>
      </c>
    </row>
    <row r="1226" spans="2:58" ht="13.5" customHeight="1" x14ac:dyDescent="0.35">
      <c r="B1226" s="10" t="s">
        <v>17</v>
      </c>
      <c r="C1226" s="10" t="s">
        <v>2305</v>
      </c>
      <c r="D1226" s="10" t="s">
        <v>650</v>
      </c>
      <c r="E1226" s="10" t="s">
        <v>194</v>
      </c>
      <c r="F1226" s="10" t="s">
        <v>688</v>
      </c>
      <c r="G1226" s="137" t="s">
        <v>9645</v>
      </c>
      <c r="H1226" s="10"/>
      <c r="I1226" s="10" t="s">
        <v>689</v>
      </c>
      <c r="J1226" s="10" t="s">
        <v>16122</v>
      </c>
      <c r="K1226" s="10" t="s">
        <v>11026</v>
      </c>
      <c r="L1226" s="98">
        <f>IFERROR(VLOOKUP($F1226&amp;$C1226,Sales!$J:$W,9,0),0)</f>
        <v>0</v>
      </c>
      <c r="M1226" s="98">
        <f>IFERROR(VLOOKUP($F1226&amp;$C1226,Sales!$J:$W,10,0),0)</f>
        <v>0</v>
      </c>
      <c r="N1226" s="98">
        <f>IFERROR(VLOOKUP($F1226&amp;$C1226,Sales!$J:$W,11,0),0)</f>
        <v>0</v>
      </c>
      <c r="O1226" s="98">
        <f>IFERROR(VLOOKUP($F1226&amp;$C1226,Sales!$J:$W,12,0),0)</f>
        <v>0</v>
      </c>
      <c r="P1226" s="98">
        <f>IFERROR(VLOOKUP($F1226&amp;$C1226,Sales!$J:$W,13,0),0)</f>
        <v>0</v>
      </c>
      <c r="Q1226" s="98">
        <f>IFERROR(VLOOKUP($F1226&amp;$C1226,Sales!$A:$H,7,0),0)</f>
        <v>0</v>
      </c>
      <c r="R1226" s="41" t="str">
        <f t="shared" si="38"/>
        <v>ERROR</v>
      </c>
      <c r="S1226" s="15"/>
      <c r="T1226" s="15"/>
      <c r="U1226" s="15"/>
      <c r="V1226" s="15"/>
      <c r="W1226" s="15"/>
      <c r="X1226" s="15"/>
      <c r="Y1226" s="41"/>
      <c r="Z1226" s="41"/>
      <c r="AA1226" s="41"/>
      <c r="AB1226" s="15"/>
      <c r="AC1226" s="15"/>
      <c r="AD1226" s="15"/>
      <c r="AE1226" s="15"/>
      <c r="AF1226" s="15"/>
      <c r="AG1226" s="15"/>
      <c r="AH1226" s="15"/>
      <c r="AI1226" s="15"/>
      <c r="AJ1226" s="41"/>
      <c r="AK1226" s="15"/>
      <c r="AL1226" s="15"/>
      <c r="AM1226" s="15"/>
      <c r="AN1226" s="15"/>
      <c r="AO1226" s="15"/>
      <c r="AP1226" s="15"/>
      <c r="AQ1226" s="15"/>
      <c r="AR1226" s="15"/>
      <c r="AS1226" s="15"/>
      <c r="AT1226" s="15"/>
      <c r="AU1226" s="15"/>
      <c r="AV1226" s="15"/>
      <c r="AW1226" s="15"/>
      <c r="AX1226" s="15"/>
      <c r="AY1226" s="15"/>
      <c r="AZ1226" s="10">
        <v>1</v>
      </c>
      <c r="BA1226" t="s">
        <v>22</v>
      </c>
      <c r="BB1226" t="s">
        <v>88</v>
      </c>
      <c r="BD1226" s="39" t="str">
        <f t="shared" si="39"/>
        <v>01/245321101ZBlibli Non Jabodetabek</v>
      </c>
      <c r="BE1226" s="88">
        <v>44915</v>
      </c>
      <c r="BF1226" t="s">
        <v>14073</v>
      </c>
    </row>
    <row r="1227" spans="2:58" ht="13.5" customHeight="1" x14ac:dyDescent="0.35">
      <c r="B1227" s="10" t="s">
        <v>17</v>
      </c>
      <c r="C1227" s="10" t="s">
        <v>2305</v>
      </c>
      <c r="D1227" s="10" t="s">
        <v>650</v>
      </c>
      <c r="E1227" s="10" t="s">
        <v>194</v>
      </c>
      <c r="F1227" s="10" t="s">
        <v>672</v>
      </c>
      <c r="G1227" s="137" t="s">
        <v>9646</v>
      </c>
      <c r="H1227" s="10"/>
      <c r="I1227" s="10" t="s">
        <v>673</v>
      </c>
      <c r="J1227" s="10" t="s">
        <v>16123</v>
      </c>
      <c r="K1227" s="10" t="s">
        <v>11027</v>
      </c>
      <c r="L1227" s="98">
        <f>IFERROR(VLOOKUP($F1227&amp;$C1227,Sales!$J:$W,9,0),0)</f>
        <v>0</v>
      </c>
      <c r="M1227" s="98">
        <f>IFERROR(VLOOKUP($F1227&amp;$C1227,Sales!$J:$W,10,0),0)</f>
        <v>0</v>
      </c>
      <c r="N1227" s="98">
        <f>IFERROR(VLOOKUP($F1227&amp;$C1227,Sales!$J:$W,11,0),0)</f>
        <v>0</v>
      </c>
      <c r="O1227" s="98">
        <f>IFERROR(VLOOKUP($F1227&amp;$C1227,Sales!$J:$W,12,0),0)</f>
        <v>0</v>
      </c>
      <c r="P1227" s="98">
        <f>IFERROR(VLOOKUP($F1227&amp;$C1227,Sales!$J:$W,13,0),0)</f>
        <v>0</v>
      </c>
      <c r="Q1227" s="98">
        <f>IFERROR(VLOOKUP($F1227&amp;$C1227,Sales!$A:$H,7,0),0)</f>
        <v>0</v>
      </c>
      <c r="R1227" s="41" t="str">
        <f t="shared" si="38"/>
        <v>ERROR</v>
      </c>
      <c r="S1227" s="15"/>
      <c r="T1227" s="15"/>
      <c r="U1227" s="15"/>
      <c r="V1227" s="15"/>
      <c r="W1227" s="15"/>
      <c r="X1227" s="15"/>
      <c r="Y1227" s="41"/>
      <c r="Z1227" s="41"/>
      <c r="AA1227" s="41"/>
      <c r="AB1227" s="15"/>
      <c r="AC1227" s="15"/>
      <c r="AD1227" s="15"/>
      <c r="AE1227" s="15"/>
      <c r="AF1227" s="15"/>
      <c r="AG1227" s="15"/>
      <c r="AH1227" s="15"/>
      <c r="AI1227" s="15"/>
      <c r="AJ1227" s="41"/>
      <c r="AK1227" s="15"/>
      <c r="AL1227" s="15"/>
      <c r="AM1227" s="15"/>
      <c r="AN1227" s="15"/>
      <c r="AO1227" s="15"/>
      <c r="AP1227" s="15"/>
      <c r="AQ1227" s="15"/>
      <c r="AR1227" s="15"/>
      <c r="AS1227" s="15"/>
      <c r="AT1227" s="15"/>
      <c r="AU1227" s="15"/>
      <c r="AV1227" s="15"/>
      <c r="AW1227" s="15"/>
      <c r="AX1227" s="15"/>
      <c r="AY1227" s="15"/>
      <c r="AZ1227" s="10">
        <v>1</v>
      </c>
      <c r="BA1227" t="s">
        <v>22</v>
      </c>
      <c r="BB1227" t="s">
        <v>88</v>
      </c>
      <c r="BD1227" s="39" t="str">
        <f t="shared" si="39"/>
        <v>01/245321105EBlibli Non Jabodetabek</v>
      </c>
      <c r="BE1227" s="88">
        <v>44915</v>
      </c>
      <c r="BF1227" t="s">
        <v>14073</v>
      </c>
    </row>
    <row r="1228" spans="2:58" ht="13.5" customHeight="1" x14ac:dyDescent="0.35">
      <c r="B1228" s="10" t="s">
        <v>17</v>
      </c>
      <c r="C1228" s="10" t="s">
        <v>2305</v>
      </c>
      <c r="D1228" s="10" t="s">
        <v>650</v>
      </c>
      <c r="E1228" s="10" t="s">
        <v>194</v>
      </c>
      <c r="F1228" s="10" t="s">
        <v>680</v>
      </c>
      <c r="G1228" s="137" t="s">
        <v>9647</v>
      </c>
      <c r="H1228" s="10"/>
      <c r="I1228" s="10" t="s">
        <v>681</v>
      </c>
      <c r="J1228" s="10" t="s">
        <v>16124</v>
      </c>
      <c r="K1228" s="10" t="s">
        <v>11028</v>
      </c>
      <c r="L1228" s="98">
        <f>IFERROR(VLOOKUP($F1228&amp;$C1228,Sales!$J:$W,9,0),0)</f>
        <v>0</v>
      </c>
      <c r="M1228" s="98">
        <f>IFERROR(VLOOKUP($F1228&amp;$C1228,Sales!$J:$W,10,0),0)</f>
        <v>0</v>
      </c>
      <c r="N1228" s="98">
        <f>IFERROR(VLOOKUP($F1228&amp;$C1228,Sales!$J:$W,11,0),0)</f>
        <v>0</v>
      </c>
      <c r="O1228" s="98">
        <f>IFERROR(VLOOKUP($F1228&amp;$C1228,Sales!$J:$W,12,0),0)</f>
        <v>0</v>
      </c>
      <c r="P1228" s="98">
        <f>IFERROR(VLOOKUP($F1228&amp;$C1228,Sales!$J:$W,13,0),0)</f>
        <v>0</v>
      </c>
      <c r="Q1228" s="98">
        <f>IFERROR(VLOOKUP($F1228&amp;$C1228,Sales!$A:$H,7,0),0)</f>
        <v>0</v>
      </c>
      <c r="R1228" s="41">
        <f t="shared" si="38"/>
        <v>1</v>
      </c>
      <c r="S1228" s="41">
        <v>1</v>
      </c>
      <c r="T1228" s="15"/>
      <c r="U1228" s="15"/>
      <c r="V1228" s="15">
        <v>1</v>
      </c>
      <c r="W1228" s="15">
        <v>1</v>
      </c>
      <c r="X1228" s="15">
        <v>1</v>
      </c>
      <c r="Y1228" s="41">
        <v>1</v>
      </c>
      <c r="Z1228" s="41"/>
      <c r="AA1228" s="41"/>
      <c r="AB1228" s="41"/>
      <c r="AC1228" s="15"/>
      <c r="AD1228" s="15"/>
      <c r="AE1228" s="15"/>
      <c r="AF1228" s="15"/>
      <c r="AG1228" s="15"/>
      <c r="AH1228" s="15"/>
      <c r="AI1228" s="15"/>
      <c r="AJ1228" s="41"/>
      <c r="AK1228" s="15"/>
      <c r="AL1228" s="15"/>
      <c r="AM1228" s="41"/>
      <c r="AN1228" s="15"/>
      <c r="AO1228" s="15"/>
      <c r="AP1228" s="15"/>
      <c r="AQ1228" s="15"/>
      <c r="AR1228" s="15"/>
      <c r="AS1228" s="15"/>
      <c r="AT1228" s="15"/>
      <c r="AU1228" s="15"/>
      <c r="AV1228" s="15"/>
      <c r="AW1228" s="15"/>
      <c r="AX1228" s="15"/>
      <c r="AY1228" s="15"/>
      <c r="AZ1228" s="10">
        <v>1</v>
      </c>
      <c r="BA1228" t="s">
        <v>22</v>
      </c>
      <c r="BB1228" t="s">
        <v>23</v>
      </c>
      <c r="BD1228" s="39" t="str">
        <f t="shared" si="39"/>
        <v>01/245321101WBlibli Non Jabodetabek</v>
      </c>
    </row>
    <row r="1229" spans="2:58" ht="13.5" customHeight="1" x14ac:dyDescent="0.35">
      <c r="B1229" s="10" t="s">
        <v>17</v>
      </c>
      <c r="C1229" s="10" t="s">
        <v>2305</v>
      </c>
      <c r="D1229" s="10" t="s">
        <v>650</v>
      </c>
      <c r="E1229" s="10" t="s">
        <v>194</v>
      </c>
      <c r="F1229" s="10" t="s">
        <v>684</v>
      </c>
      <c r="G1229" s="137" t="s">
        <v>9648</v>
      </c>
      <c r="H1229" s="10"/>
      <c r="I1229" s="10" t="s">
        <v>685</v>
      </c>
      <c r="J1229" s="10" t="s">
        <v>16125</v>
      </c>
      <c r="K1229" s="10" t="s">
        <v>11029</v>
      </c>
      <c r="L1229" s="98">
        <f>IFERROR(VLOOKUP($F1229&amp;$C1229,Sales!$J:$W,9,0),0)</f>
        <v>0</v>
      </c>
      <c r="M1229" s="98">
        <f>IFERROR(VLOOKUP($F1229&amp;$C1229,Sales!$J:$W,10,0),0)</f>
        <v>0</v>
      </c>
      <c r="N1229" s="98">
        <f>IFERROR(VLOOKUP($F1229&amp;$C1229,Sales!$J:$W,11,0),0)</f>
        <v>0</v>
      </c>
      <c r="O1229" s="98">
        <f>IFERROR(VLOOKUP($F1229&amp;$C1229,Sales!$J:$W,12,0),0)</f>
        <v>0</v>
      </c>
      <c r="P1229" s="98">
        <f>IFERROR(VLOOKUP($F1229&amp;$C1229,Sales!$J:$W,13,0),0)</f>
        <v>0</v>
      </c>
      <c r="Q1229" s="98">
        <f>IFERROR(VLOOKUP($F1229&amp;$C1229,Sales!$A:$H,7,0),0)</f>
        <v>0</v>
      </c>
      <c r="R1229" s="41">
        <f t="shared" si="38"/>
        <v>1</v>
      </c>
      <c r="S1229" s="41">
        <v>1</v>
      </c>
      <c r="T1229" s="15"/>
      <c r="U1229" s="15"/>
      <c r="V1229" s="15">
        <v>1</v>
      </c>
      <c r="W1229" s="15">
        <v>1</v>
      </c>
      <c r="X1229" s="15">
        <v>1</v>
      </c>
      <c r="Y1229" s="41">
        <v>1</v>
      </c>
      <c r="Z1229" s="41"/>
      <c r="AA1229" s="41"/>
      <c r="AB1229" s="41"/>
      <c r="AC1229" s="15"/>
      <c r="AD1229" s="15"/>
      <c r="AE1229" s="15"/>
      <c r="AF1229" s="15"/>
      <c r="AG1229" s="15"/>
      <c r="AH1229" s="15"/>
      <c r="AI1229" s="15"/>
      <c r="AJ1229" s="41"/>
      <c r="AK1229" s="15"/>
      <c r="AL1229" s="15"/>
      <c r="AM1229" s="41"/>
      <c r="AN1229" s="15"/>
      <c r="AO1229" s="15"/>
      <c r="AP1229" s="15"/>
      <c r="AQ1229" s="15"/>
      <c r="AR1229" s="15"/>
      <c r="AS1229" s="15"/>
      <c r="AT1229" s="15"/>
      <c r="AU1229" s="15"/>
      <c r="AV1229" s="15"/>
      <c r="AW1229" s="15"/>
      <c r="AX1229" s="15"/>
      <c r="AY1229" s="15"/>
      <c r="AZ1229" s="10">
        <v>1</v>
      </c>
      <c r="BA1229" t="s">
        <v>22</v>
      </c>
      <c r="BB1229" t="s">
        <v>23</v>
      </c>
      <c r="BD1229" s="39" t="str">
        <f t="shared" si="39"/>
        <v>01/245321105CBlibli Non Jabodetabek</v>
      </c>
    </row>
    <row r="1230" spans="2:58" ht="13.5" customHeight="1" x14ac:dyDescent="0.35">
      <c r="B1230" s="10" t="s">
        <v>17</v>
      </c>
      <c r="C1230" s="10" t="s">
        <v>2305</v>
      </c>
      <c r="D1230" s="10" t="s">
        <v>650</v>
      </c>
      <c r="E1230" s="10" t="s">
        <v>194</v>
      </c>
      <c r="F1230" s="10" t="s">
        <v>2071</v>
      </c>
      <c r="G1230" s="137" t="s">
        <v>9649</v>
      </c>
      <c r="H1230" s="10"/>
      <c r="I1230" s="10" t="s">
        <v>6996</v>
      </c>
      <c r="J1230" s="10" t="s">
        <v>16126</v>
      </c>
      <c r="K1230" s="10" t="s">
        <v>9650</v>
      </c>
      <c r="L1230" s="98">
        <f>IFERROR(VLOOKUP($F1230&amp;$C1230,Sales!$J:$W,9,0),0)</f>
        <v>0</v>
      </c>
      <c r="M1230" s="98">
        <f>IFERROR(VLOOKUP($F1230&amp;$C1230,Sales!$J:$W,10,0),0)</f>
        <v>0</v>
      </c>
      <c r="N1230" s="98">
        <f>IFERROR(VLOOKUP($F1230&amp;$C1230,Sales!$J:$W,11,0),0)</f>
        <v>0</v>
      </c>
      <c r="O1230" s="98">
        <f>IFERROR(VLOOKUP($F1230&amp;$C1230,Sales!$J:$W,12,0),0)</f>
        <v>0</v>
      </c>
      <c r="P1230" s="98">
        <f>IFERROR(VLOOKUP($F1230&amp;$C1230,Sales!$J:$W,13,0),0)</f>
        <v>0</v>
      </c>
      <c r="Q1230" s="98">
        <f>IFERROR(VLOOKUP($F1230&amp;$C1230,Sales!$A:$H,7,0),0)</f>
        <v>0</v>
      </c>
      <c r="R1230" s="41" t="str">
        <f t="shared" si="38"/>
        <v>ERROR</v>
      </c>
      <c r="S1230" s="15"/>
      <c r="T1230" s="15"/>
      <c r="U1230" s="15"/>
      <c r="V1230" s="15"/>
      <c r="W1230" s="15"/>
      <c r="X1230" s="15"/>
      <c r="Y1230" s="41"/>
      <c r="Z1230" s="41"/>
      <c r="AA1230" s="41"/>
      <c r="AB1230" s="15"/>
      <c r="AC1230" s="15"/>
      <c r="AD1230" s="15"/>
      <c r="AE1230" s="15"/>
      <c r="AF1230" s="15"/>
      <c r="AG1230" s="15"/>
      <c r="AH1230" s="15"/>
      <c r="AI1230" s="15"/>
      <c r="AJ1230" s="41"/>
      <c r="AK1230" s="15"/>
      <c r="AL1230" s="15"/>
      <c r="AM1230" s="15"/>
      <c r="AN1230" s="15"/>
      <c r="AO1230" s="15"/>
      <c r="AP1230" s="15"/>
      <c r="AQ1230" s="15"/>
      <c r="AR1230" s="15"/>
      <c r="AS1230" s="15"/>
      <c r="AT1230" s="15"/>
      <c r="AU1230" s="15"/>
      <c r="AV1230" s="15"/>
      <c r="AW1230" s="15"/>
      <c r="AX1230" s="15"/>
      <c r="AY1230" s="15"/>
      <c r="AZ1230" s="10">
        <v>1</v>
      </c>
      <c r="BA1230" t="s">
        <v>22</v>
      </c>
      <c r="BB1230" t="s">
        <v>88</v>
      </c>
      <c r="BD1230" s="39" t="str">
        <f t="shared" si="39"/>
        <v>01/245321102OBlibli Non Jabodetabek</v>
      </c>
    </row>
    <row r="1231" spans="2:58" ht="13.5" customHeight="1" x14ac:dyDescent="0.35">
      <c r="B1231" s="10" t="s">
        <v>17</v>
      </c>
      <c r="C1231" s="10" t="s">
        <v>2305</v>
      </c>
      <c r="D1231" s="10" t="s">
        <v>650</v>
      </c>
      <c r="E1231" s="10" t="s">
        <v>194</v>
      </c>
      <c r="F1231" s="10" t="s">
        <v>760</v>
      </c>
      <c r="G1231" s="137" t="s">
        <v>9651</v>
      </c>
      <c r="H1231" s="10"/>
      <c r="I1231" s="10" t="s">
        <v>761</v>
      </c>
      <c r="J1231" s="10" t="s">
        <v>16127</v>
      </c>
      <c r="K1231" s="10" t="s">
        <v>9701</v>
      </c>
      <c r="L1231" s="98">
        <f>IFERROR(VLOOKUP($F1231&amp;$C1231,Sales!$J:$W,9,0),0)</f>
        <v>0</v>
      </c>
      <c r="M1231" s="98">
        <f>IFERROR(VLOOKUP($F1231&amp;$C1231,Sales!$J:$W,10,0),0)</f>
        <v>0</v>
      </c>
      <c r="N1231" s="98">
        <f>IFERROR(VLOOKUP($F1231&amp;$C1231,Sales!$J:$W,11,0),0)</f>
        <v>0</v>
      </c>
      <c r="O1231" s="98">
        <f>IFERROR(VLOOKUP($F1231&amp;$C1231,Sales!$J:$W,12,0),0)</f>
        <v>0</v>
      </c>
      <c r="P1231" s="98">
        <f>IFERROR(VLOOKUP($F1231&amp;$C1231,Sales!$J:$W,13,0),0)</f>
        <v>0</v>
      </c>
      <c r="Q1231" s="98">
        <f>IFERROR(VLOOKUP($F1231&amp;$C1231,Sales!$A:$H,7,0),0)</f>
        <v>0</v>
      </c>
      <c r="R1231" s="41">
        <f t="shared" si="38"/>
        <v>1</v>
      </c>
      <c r="S1231" s="41">
        <v>1</v>
      </c>
      <c r="T1231" s="15"/>
      <c r="U1231" s="15"/>
      <c r="V1231" s="15">
        <v>1</v>
      </c>
      <c r="W1231" s="15">
        <v>1</v>
      </c>
      <c r="X1231" s="15">
        <v>1</v>
      </c>
      <c r="Y1231" s="41">
        <v>1</v>
      </c>
      <c r="Z1231" s="41"/>
      <c r="AA1231" s="41"/>
      <c r="AB1231" s="41"/>
      <c r="AC1231" s="15"/>
      <c r="AD1231" s="15"/>
      <c r="AE1231" s="15"/>
      <c r="AF1231" s="15"/>
      <c r="AG1231" s="15"/>
      <c r="AH1231" s="15"/>
      <c r="AI1231" s="15"/>
      <c r="AJ1231" s="41"/>
      <c r="AK1231" s="15"/>
      <c r="AL1231" s="15"/>
      <c r="AM1231" s="41"/>
      <c r="AN1231" s="15"/>
      <c r="AO1231" s="15"/>
      <c r="AP1231" s="15"/>
      <c r="AQ1231" s="15"/>
      <c r="AR1231" s="15"/>
      <c r="AS1231" s="15"/>
      <c r="AT1231" s="15"/>
      <c r="AU1231" s="15"/>
      <c r="AV1231" s="15"/>
      <c r="AW1231" s="15"/>
      <c r="AX1231" s="15"/>
      <c r="AY1231" s="15"/>
      <c r="AZ1231" s="10">
        <v>1</v>
      </c>
      <c r="BA1231" t="s">
        <v>22</v>
      </c>
      <c r="BB1231" t="s">
        <v>23</v>
      </c>
      <c r="BD1231" s="39" t="str">
        <f t="shared" si="39"/>
        <v>01/245321106BBlibli Non Jabodetabek</v>
      </c>
    </row>
    <row r="1232" spans="2:58" ht="13.5" customHeight="1" x14ac:dyDescent="0.35">
      <c r="B1232" s="10" t="s">
        <v>17</v>
      </c>
      <c r="C1232" s="10" t="s">
        <v>2305</v>
      </c>
      <c r="D1232" s="10" t="s">
        <v>710</v>
      </c>
      <c r="E1232" s="10" t="s">
        <v>711</v>
      </c>
      <c r="F1232" s="10" t="s">
        <v>716</v>
      </c>
      <c r="G1232" s="137" t="s">
        <v>9652</v>
      </c>
      <c r="H1232" s="10"/>
      <c r="I1232" s="10" t="s">
        <v>717</v>
      </c>
      <c r="J1232" s="10"/>
      <c r="K1232" s="10"/>
      <c r="L1232" s="98">
        <f>IFERROR(VLOOKUP($F1232&amp;$C1232,Sales!$J:$W,9,0),0)</f>
        <v>0</v>
      </c>
      <c r="M1232" s="98">
        <f>IFERROR(VLOOKUP($F1232&amp;$C1232,Sales!$J:$W,10,0),0)</f>
        <v>0</v>
      </c>
      <c r="N1232" s="98">
        <f>IFERROR(VLOOKUP($F1232&amp;$C1232,Sales!$J:$W,11,0),0)</f>
        <v>0</v>
      </c>
      <c r="O1232" s="98">
        <f>IFERROR(VLOOKUP($F1232&amp;$C1232,Sales!$J:$W,12,0),0)</f>
        <v>0</v>
      </c>
      <c r="P1232" s="98">
        <f>IFERROR(VLOOKUP($F1232&amp;$C1232,Sales!$J:$W,13,0),0)</f>
        <v>0</v>
      </c>
      <c r="Q1232" s="98">
        <f>IFERROR(VLOOKUP($F1232&amp;$C1232,Sales!$A:$H,7,0),0)</f>
        <v>0</v>
      </c>
      <c r="R1232" s="41" t="str">
        <f t="shared" si="38"/>
        <v>ERROR</v>
      </c>
      <c r="S1232" s="15"/>
      <c r="T1232" s="15"/>
      <c r="U1232" s="15"/>
      <c r="V1232" s="15"/>
      <c r="W1232" s="15"/>
      <c r="X1232" s="15"/>
      <c r="Y1232" s="41"/>
      <c r="Z1232" s="41"/>
      <c r="AA1232" s="41"/>
      <c r="AB1232" s="15"/>
      <c r="AC1232" s="15"/>
      <c r="AD1232" s="15"/>
      <c r="AE1232" s="15"/>
      <c r="AF1232" s="15"/>
      <c r="AG1232" s="15"/>
      <c r="AH1232" s="15"/>
      <c r="AI1232" s="15"/>
      <c r="AJ1232" s="41"/>
      <c r="AK1232" s="15"/>
      <c r="AL1232" s="15"/>
      <c r="AM1232" s="15"/>
      <c r="AN1232" s="15"/>
      <c r="AO1232" s="15"/>
      <c r="AP1232" s="15"/>
      <c r="AQ1232" s="15"/>
      <c r="AR1232" s="15"/>
      <c r="AS1232" s="15"/>
      <c r="AT1232" s="15"/>
      <c r="AU1232" s="15"/>
      <c r="AV1232" s="15"/>
      <c r="AW1232" s="15"/>
      <c r="AX1232" s="15"/>
      <c r="AY1232" s="15"/>
      <c r="AZ1232" s="10">
        <v>1</v>
      </c>
      <c r="BA1232" t="s">
        <v>22</v>
      </c>
      <c r="BB1232" t="s">
        <v>88</v>
      </c>
      <c r="BD1232" s="39" t="str">
        <f t="shared" si="39"/>
        <v>01/18023301ABlibli Non Jabodetabek</v>
      </c>
    </row>
    <row r="1233" spans="2:56" ht="13.5" customHeight="1" x14ac:dyDescent="0.35">
      <c r="B1233" s="10" t="s">
        <v>17</v>
      </c>
      <c r="C1233" s="10" t="s">
        <v>2305</v>
      </c>
      <c r="D1233" s="10" t="s">
        <v>710</v>
      </c>
      <c r="E1233" s="10" t="s">
        <v>711</v>
      </c>
      <c r="F1233" s="10" t="s">
        <v>718</v>
      </c>
      <c r="G1233" s="137" t="s">
        <v>9653</v>
      </c>
      <c r="H1233" s="10"/>
      <c r="I1233" s="10" t="s">
        <v>719</v>
      </c>
      <c r="J1233" s="10" t="s">
        <v>16128</v>
      </c>
      <c r="K1233" s="10" t="s">
        <v>11030</v>
      </c>
      <c r="L1233" s="98">
        <f>IFERROR(VLOOKUP($F1233&amp;$C1233,Sales!$J:$W,9,0),0)</f>
        <v>0</v>
      </c>
      <c r="M1233" s="98">
        <f>IFERROR(VLOOKUP($F1233&amp;$C1233,Sales!$J:$W,10,0),0)</f>
        <v>0</v>
      </c>
      <c r="N1233" s="98">
        <f>IFERROR(VLOOKUP($F1233&amp;$C1233,Sales!$J:$W,11,0),0)</f>
        <v>0</v>
      </c>
      <c r="O1233" s="98">
        <f>IFERROR(VLOOKUP($F1233&amp;$C1233,Sales!$J:$W,12,0),0)</f>
        <v>0</v>
      </c>
      <c r="P1233" s="98">
        <f>IFERROR(VLOOKUP($F1233&amp;$C1233,Sales!$J:$W,13,0),0)</f>
        <v>0</v>
      </c>
      <c r="Q1233" s="98">
        <f>IFERROR(VLOOKUP($F1233&amp;$C1233,Sales!$A:$H,7,0),0)</f>
        <v>0</v>
      </c>
      <c r="R1233" s="41">
        <f t="shared" si="38"/>
        <v>1</v>
      </c>
      <c r="S1233" s="41">
        <v>1</v>
      </c>
      <c r="T1233" s="15"/>
      <c r="U1233" s="15"/>
      <c r="V1233" s="15">
        <v>1</v>
      </c>
      <c r="W1233" s="15">
        <v>1</v>
      </c>
      <c r="X1233" s="15">
        <v>1</v>
      </c>
      <c r="Y1233" s="41">
        <v>1</v>
      </c>
      <c r="Z1233" s="41"/>
      <c r="AA1233" s="41"/>
      <c r="AB1233" s="41"/>
      <c r="AC1233" s="15"/>
      <c r="AD1233" s="15"/>
      <c r="AE1233" s="15"/>
      <c r="AF1233" s="15"/>
      <c r="AG1233" s="15"/>
      <c r="AH1233" s="15"/>
      <c r="AI1233" s="15"/>
      <c r="AJ1233" s="41"/>
      <c r="AK1233" s="15"/>
      <c r="AL1233" s="15"/>
      <c r="AM1233" s="41"/>
      <c r="AN1233" s="15"/>
      <c r="AO1233" s="15"/>
      <c r="AP1233" s="15"/>
      <c r="AQ1233" s="15"/>
      <c r="AR1233" s="15"/>
      <c r="AS1233" s="15"/>
      <c r="AT1233" s="15"/>
      <c r="AU1233" s="15"/>
      <c r="AV1233" s="15"/>
      <c r="AW1233" s="15"/>
      <c r="AX1233" s="15"/>
      <c r="AY1233" s="15"/>
      <c r="AZ1233" s="10">
        <v>1</v>
      </c>
      <c r="BA1233" t="s">
        <v>22</v>
      </c>
      <c r="BB1233" t="s">
        <v>23</v>
      </c>
      <c r="BD1233" s="39" t="str">
        <f t="shared" si="39"/>
        <v>01/18023203ABlibli Non Jabodetabek</v>
      </c>
    </row>
    <row r="1234" spans="2:56" ht="13.5" customHeight="1" x14ac:dyDescent="0.35">
      <c r="B1234" s="10" t="s">
        <v>17</v>
      </c>
      <c r="C1234" s="10" t="s">
        <v>2305</v>
      </c>
      <c r="D1234" s="10" t="s">
        <v>710</v>
      </c>
      <c r="E1234" s="10" t="s">
        <v>711</v>
      </c>
      <c r="F1234" s="10" t="s">
        <v>712</v>
      </c>
      <c r="G1234" s="137" t="s">
        <v>9654</v>
      </c>
      <c r="H1234" s="10"/>
      <c r="I1234" s="10" t="s">
        <v>713</v>
      </c>
      <c r="J1234" s="10" t="s">
        <v>16129</v>
      </c>
      <c r="K1234" s="10" t="s">
        <v>11031</v>
      </c>
      <c r="L1234" s="98">
        <f>IFERROR(VLOOKUP($F1234&amp;$C1234,Sales!$J:$W,9,0),0)</f>
        <v>0</v>
      </c>
      <c r="M1234" s="98">
        <f>IFERROR(VLOOKUP($F1234&amp;$C1234,Sales!$J:$W,10,0),0)</f>
        <v>0</v>
      </c>
      <c r="N1234" s="98">
        <f>IFERROR(VLOOKUP($F1234&amp;$C1234,Sales!$J:$W,11,0),0)</f>
        <v>0</v>
      </c>
      <c r="O1234" s="98">
        <f>IFERROR(VLOOKUP($F1234&amp;$C1234,Sales!$J:$W,12,0),0)</f>
        <v>0</v>
      </c>
      <c r="P1234" s="98">
        <f>IFERROR(VLOOKUP($F1234&amp;$C1234,Sales!$J:$W,13,0),0)</f>
        <v>0</v>
      </c>
      <c r="Q1234" s="98">
        <f>IFERROR(VLOOKUP($F1234&amp;$C1234,Sales!$A:$H,7,0),0)</f>
        <v>0</v>
      </c>
      <c r="R1234" s="41">
        <f t="shared" si="38"/>
        <v>0</v>
      </c>
      <c r="S1234" s="41">
        <v>0</v>
      </c>
      <c r="T1234" s="41"/>
      <c r="U1234" s="41"/>
      <c r="V1234" s="15">
        <v>0</v>
      </c>
      <c r="W1234" s="15">
        <v>0</v>
      </c>
      <c r="X1234" s="15">
        <v>0</v>
      </c>
      <c r="Y1234" s="41">
        <v>0</v>
      </c>
      <c r="Z1234" s="41"/>
      <c r="AA1234" s="41"/>
      <c r="AB1234" s="41"/>
      <c r="AC1234" s="15"/>
      <c r="AD1234" s="15"/>
      <c r="AE1234" s="15"/>
      <c r="AF1234" s="15"/>
      <c r="AG1234" s="15"/>
      <c r="AH1234" s="15"/>
      <c r="AI1234" s="15"/>
      <c r="AJ1234" s="41"/>
      <c r="AK1234" s="15"/>
      <c r="AL1234" s="41"/>
      <c r="AM1234" s="41"/>
      <c r="AN1234" s="15"/>
      <c r="AO1234" s="15"/>
      <c r="AP1234" s="15"/>
      <c r="AQ1234" s="15"/>
      <c r="AR1234" s="15"/>
      <c r="AS1234" s="15"/>
      <c r="AT1234" s="15"/>
      <c r="AU1234" s="15"/>
      <c r="AV1234" s="15"/>
      <c r="AW1234" s="15"/>
      <c r="AX1234" s="15"/>
      <c r="AY1234" s="15"/>
      <c r="AZ1234" s="10">
        <v>1</v>
      </c>
      <c r="BA1234" t="s">
        <v>22</v>
      </c>
      <c r="BB1234" t="s">
        <v>23</v>
      </c>
      <c r="BD1234" s="39" t="str">
        <f t="shared" si="39"/>
        <v>01/18023204ABlibli Non Jabodetabek</v>
      </c>
    </row>
    <row r="1235" spans="2:56" ht="13.5" customHeight="1" x14ac:dyDescent="0.35">
      <c r="B1235" s="10" t="s">
        <v>17</v>
      </c>
      <c r="C1235" s="10" t="s">
        <v>2305</v>
      </c>
      <c r="D1235" s="10" t="s">
        <v>710</v>
      </c>
      <c r="E1235" s="10" t="s">
        <v>711</v>
      </c>
      <c r="F1235" s="10" t="s">
        <v>714</v>
      </c>
      <c r="G1235" s="137" t="s">
        <v>9655</v>
      </c>
      <c r="H1235" s="10"/>
      <c r="I1235" s="10" t="s">
        <v>715</v>
      </c>
      <c r="J1235" s="10"/>
      <c r="K1235" s="10"/>
      <c r="L1235" s="98">
        <f>IFERROR(VLOOKUP($F1235&amp;$C1235,Sales!$J:$W,9,0),0)</f>
        <v>0</v>
      </c>
      <c r="M1235" s="98">
        <f>IFERROR(VLOOKUP($F1235&amp;$C1235,Sales!$J:$W,10,0),0)</f>
        <v>0</v>
      </c>
      <c r="N1235" s="98">
        <f>IFERROR(VLOOKUP($F1235&amp;$C1235,Sales!$J:$W,11,0),0)</f>
        <v>0</v>
      </c>
      <c r="O1235" s="98">
        <f>IFERROR(VLOOKUP($F1235&amp;$C1235,Sales!$J:$W,12,0),0)</f>
        <v>0</v>
      </c>
      <c r="P1235" s="98">
        <f>IFERROR(VLOOKUP($F1235&amp;$C1235,Sales!$J:$W,13,0),0)</f>
        <v>0</v>
      </c>
      <c r="Q1235" s="98">
        <f>IFERROR(VLOOKUP($F1235&amp;$C1235,Sales!$A:$H,7,0),0)</f>
        <v>0</v>
      </c>
      <c r="R1235" s="41" t="str">
        <f t="shared" si="38"/>
        <v>ERROR</v>
      </c>
      <c r="S1235" s="15"/>
      <c r="T1235" s="15"/>
      <c r="U1235" s="15"/>
      <c r="V1235" s="15"/>
      <c r="W1235" s="15"/>
      <c r="X1235" s="15"/>
      <c r="Y1235" s="41"/>
      <c r="Z1235" s="41"/>
      <c r="AA1235" s="41"/>
      <c r="AB1235" s="15"/>
      <c r="AC1235" s="15"/>
      <c r="AD1235" s="15"/>
      <c r="AE1235" s="15"/>
      <c r="AF1235" s="15"/>
      <c r="AG1235" s="15"/>
      <c r="AH1235" s="15"/>
      <c r="AI1235" s="15"/>
      <c r="AJ1235" s="41"/>
      <c r="AK1235" s="15"/>
      <c r="AL1235" s="15"/>
      <c r="AM1235" s="15"/>
      <c r="AN1235" s="15"/>
      <c r="AO1235" s="15"/>
      <c r="AP1235" s="15"/>
      <c r="AQ1235" s="15"/>
      <c r="AR1235" s="15"/>
      <c r="AS1235" s="15"/>
      <c r="AT1235" s="15"/>
      <c r="AU1235" s="15"/>
      <c r="AV1235" s="15"/>
      <c r="AW1235" s="15"/>
      <c r="AX1235" s="15"/>
      <c r="AY1235" s="15"/>
      <c r="AZ1235" s="10">
        <v>1</v>
      </c>
      <c r="BA1235" t="s">
        <v>22</v>
      </c>
      <c r="BB1235" t="s">
        <v>88</v>
      </c>
      <c r="BD1235" s="39" t="str">
        <f t="shared" si="39"/>
        <v>01/235725801ABlibli Non Jabodetabek</v>
      </c>
    </row>
    <row r="1236" spans="2:56" ht="13.5" customHeight="1" x14ac:dyDescent="0.35">
      <c r="B1236" s="10" t="s">
        <v>17</v>
      </c>
      <c r="C1236" s="10" t="s">
        <v>2305</v>
      </c>
      <c r="D1236" s="10" t="s">
        <v>455</v>
      </c>
      <c r="E1236" s="10" t="s">
        <v>456</v>
      </c>
      <c r="F1236" s="10" t="s">
        <v>1262</v>
      </c>
      <c r="G1236" s="137" t="s">
        <v>9656</v>
      </c>
      <c r="H1236" s="10"/>
      <c r="I1236" s="10" t="s">
        <v>1263</v>
      </c>
      <c r="J1236" s="10" t="s">
        <v>16130</v>
      </c>
      <c r="K1236" s="10" t="s">
        <v>9657</v>
      </c>
      <c r="L1236" s="98">
        <f>IFERROR(VLOOKUP($F1236&amp;$C1236,Sales!$J:$W,9,0),0)</f>
        <v>0</v>
      </c>
      <c r="M1236" s="98">
        <f>IFERROR(VLOOKUP($F1236&amp;$C1236,Sales!$J:$W,10,0),0)</f>
        <v>0</v>
      </c>
      <c r="N1236" s="98">
        <f>IFERROR(VLOOKUP($F1236&amp;$C1236,Sales!$J:$W,11,0),0)</f>
        <v>0</v>
      </c>
      <c r="O1236" s="98">
        <f>IFERROR(VLOOKUP($F1236&amp;$C1236,Sales!$J:$W,12,0),0)</f>
        <v>0</v>
      </c>
      <c r="P1236" s="98">
        <f>IFERROR(VLOOKUP($F1236&amp;$C1236,Sales!$J:$W,13,0),0)</f>
        <v>0</v>
      </c>
      <c r="Q1236" s="98">
        <f>IFERROR(VLOOKUP($F1236&amp;$C1236,Sales!$A:$H,7,0),0)</f>
        <v>0</v>
      </c>
      <c r="R1236" s="41" t="str">
        <f t="shared" si="38"/>
        <v>ERROR</v>
      </c>
      <c r="S1236" s="15"/>
      <c r="T1236" s="15"/>
      <c r="U1236" s="15"/>
      <c r="V1236" s="15"/>
      <c r="W1236" s="15"/>
      <c r="X1236" s="15"/>
      <c r="Y1236" s="41"/>
      <c r="Z1236" s="41"/>
      <c r="AA1236" s="41"/>
      <c r="AB1236" s="15"/>
      <c r="AC1236" s="15"/>
      <c r="AD1236" s="15"/>
      <c r="AE1236" s="15"/>
      <c r="AF1236" s="15"/>
      <c r="AG1236" s="15"/>
      <c r="AH1236" s="15"/>
      <c r="AI1236" s="15"/>
      <c r="AJ1236" s="41"/>
      <c r="AK1236" s="15"/>
      <c r="AL1236" s="15"/>
      <c r="AM1236" s="15"/>
      <c r="AN1236" s="15"/>
      <c r="AO1236" s="15"/>
      <c r="AP1236" s="15"/>
      <c r="AQ1236" s="15"/>
      <c r="AR1236" s="15"/>
      <c r="AS1236" s="15"/>
      <c r="AT1236" s="15"/>
      <c r="AU1236" s="15"/>
      <c r="AV1236" s="15"/>
      <c r="AW1236" s="15"/>
      <c r="AX1236" s="15"/>
      <c r="AY1236" s="15"/>
      <c r="AZ1236" s="10">
        <v>1</v>
      </c>
      <c r="BA1236" t="s">
        <v>22</v>
      </c>
      <c r="BB1236" t="s">
        <v>88</v>
      </c>
      <c r="BD1236" s="39" t="str">
        <f t="shared" si="39"/>
        <v>01/395029501GBlibli Non Jabodetabek</v>
      </c>
    </row>
    <row r="1237" spans="2:56" ht="13.5" customHeight="1" x14ac:dyDescent="0.35">
      <c r="B1237" s="10" t="s">
        <v>17</v>
      </c>
      <c r="C1237" s="10" t="s">
        <v>2305</v>
      </c>
      <c r="D1237" s="10" t="s">
        <v>455</v>
      </c>
      <c r="E1237" s="10" t="s">
        <v>456</v>
      </c>
      <c r="F1237" s="10" t="s">
        <v>477</v>
      </c>
      <c r="G1237" s="137" t="s">
        <v>9658</v>
      </c>
      <c r="H1237" s="10"/>
      <c r="I1237" s="10" t="s">
        <v>478</v>
      </c>
      <c r="J1237" s="10" t="s">
        <v>16131</v>
      </c>
      <c r="K1237" s="10" t="s">
        <v>9659</v>
      </c>
      <c r="L1237" s="98">
        <f>IFERROR(VLOOKUP($F1237&amp;$C1237,Sales!$J:$W,9,0),0)</f>
        <v>0</v>
      </c>
      <c r="M1237" s="98">
        <f>IFERROR(VLOOKUP($F1237&amp;$C1237,Sales!$J:$W,10,0),0)</f>
        <v>0</v>
      </c>
      <c r="N1237" s="98">
        <f>IFERROR(VLOOKUP($F1237&amp;$C1237,Sales!$J:$W,11,0),0)</f>
        <v>0</v>
      </c>
      <c r="O1237" s="98">
        <f>IFERROR(VLOOKUP($F1237&amp;$C1237,Sales!$J:$W,12,0),0)</f>
        <v>0</v>
      </c>
      <c r="P1237" s="98">
        <f>IFERROR(VLOOKUP($F1237&amp;$C1237,Sales!$J:$W,13,0),0)</f>
        <v>0</v>
      </c>
      <c r="Q1237" s="98">
        <f>IFERROR(VLOOKUP($F1237&amp;$C1237,Sales!$A:$H,7,0),0)</f>
        <v>0</v>
      </c>
      <c r="R1237" s="41" t="str">
        <f t="shared" si="38"/>
        <v>ERROR</v>
      </c>
      <c r="S1237" s="15"/>
      <c r="T1237" s="15"/>
      <c r="U1237" s="15"/>
      <c r="V1237" s="15"/>
      <c r="W1237" s="15"/>
      <c r="X1237" s="15"/>
      <c r="Y1237" s="41"/>
      <c r="Z1237" s="41"/>
      <c r="AA1237" s="41"/>
      <c r="AB1237" s="15"/>
      <c r="AC1237" s="15"/>
      <c r="AD1237" s="15"/>
      <c r="AE1237" s="15"/>
      <c r="AF1237" s="15"/>
      <c r="AG1237" s="15"/>
      <c r="AH1237" s="15"/>
      <c r="AI1237" s="15"/>
      <c r="AJ1237" s="41"/>
      <c r="AK1237" s="15"/>
      <c r="AL1237" s="15"/>
      <c r="AM1237" s="15"/>
      <c r="AN1237" s="15"/>
      <c r="AO1237" s="15"/>
      <c r="AP1237" s="15"/>
      <c r="AQ1237" s="15"/>
      <c r="AR1237" s="15"/>
      <c r="AS1237" s="15"/>
      <c r="AT1237" s="15"/>
      <c r="AU1237" s="15"/>
      <c r="AV1237" s="15"/>
      <c r="AW1237" s="15"/>
      <c r="AX1237" s="15"/>
      <c r="AY1237" s="15"/>
      <c r="AZ1237" s="10">
        <v>1</v>
      </c>
      <c r="BA1237" t="s">
        <v>22</v>
      </c>
      <c r="BB1237" t="s">
        <v>88</v>
      </c>
      <c r="BD1237" s="39" t="str">
        <f t="shared" si="39"/>
        <v>01/395029501KBlibli Non Jabodetabek</v>
      </c>
    </row>
    <row r="1238" spans="2:56" ht="13.5" customHeight="1" x14ac:dyDescent="0.35">
      <c r="B1238" s="10" t="s">
        <v>17</v>
      </c>
      <c r="C1238" s="10" t="s">
        <v>2305</v>
      </c>
      <c r="D1238" s="10" t="s">
        <v>119</v>
      </c>
      <c r="E1238" s="10" t="s">
        <v>120</v>
      </c>
      <c r="F1238" s="10" t="s">
        <v>175</v>
      </c>
      <c r="G1238" s="137" t="s">
        <v>9660</v>
      </c>
      <c r="H1238" s="10"/>
      <c r="I1238" s="10">
        <v>4902430508377</v>
      </c>
      <c r="J1238" s="10" t="s">
        <v>16132</v>
      </c>
      <c r="K1238" s="10" t="s">
        <v>9661</v>
      </c>
      <c r="L1238" s="98">
        <f>IFERROR(VLOOKUP($F1238&amp;$C1238,Sales!$J:$W,9,0),0)</f>
        <v>0</v>
      </c>
      <c r="M1238" s="98">
        <f>IFERROR(VLOOKUP($F1238&amp;$C1238,Sales!$J:$W,10,0),0)</f>
        <v>0</v>
      </c>
      <c r="N1238" s="98">
        <f>IFERROR(VLOOKUP($F1238&amp;$C1238,Sales!$J:$W,11,0),0)</f>
        <v>0</v>
      </c>
      <c r="O1238" s="98">
        <f>IFERROR(VLOOKUP($F1238&amp;$C1238,Sales!$J:$W,12,0),0)</f>
        <v>0</v>
      </c>
      <c r="P1238" s="98">
        <f>IFERROR(VLOOKUP($F1238&amp;$C1238,Sales!$J:$W,13,0),0)</f>
        <v>0</v>
      </c>
      <c r="Q1238" s="98">
        <f>IFERROR(VLOOKUP($F1238&amp;$C1238,Sales!$A:$H,7,0),0)</f>
        <v>0</v>
      </c>
      <c r="R1238" s="41" t="str">
        <f t="shared" si="38"/>
        <v>ERROR</v>
      </c>
      <c r="S1238" s="15"/>
      <c r="T1238" s="15"/>
      <c r="U1238" s="15"/>
      <c r="V1238" s="15"/>
      <c r="W1238" s="15"/>
      <c r="X1238" s="15"/>
      <c r="Y1238" s="41"/>
      <c r="Z1238" s="41"/>
      <c r="AA1238" s="41"/>
      <c r="AB1238" s="15"/>
      <c r="AC1238" s="15"/>
      <c r="AD1238" s="15"/>
      <c r="AE1238" s="15"/>
      <c r="AF1238" s="15"/>
      <c r="AG1238" s="15"/>
      <c r="AH1238" s="15"/>
      <c r="AI1238" s="15"/>
      <c r="AJ1238" s="41"/>
      <c r="AK1238" s="15"/>
      <c r="AL1238" s="15"/>
      <c r="AM1238" s="15"/>
      <c r="AN1238" s="15"/>
      <c r="AO1238" s="15"/>
      <c r="AP1238" s="15"/>
      <c r="AQ1238" s="15"/>
      <c r="AR1238" s="15"/>
      <c r="AS1238" s="15"/>
      <c r="AT1238" s="15"/>
      <c r="AU1238" s="15"/>
      <c r="AV1238" s="15"/>
      <c r="AW1238" s="15"/>
      <c r="AX1238" s="15"/>
      <c r="AY1238" s="15"/>
      <c r="AZ1238" s="10">
        <v>1</v>
      </c>
      <c r="BA1238" t="s">
        <v>22</v>
      </c>
      <c r="BB1238" t="s">
        <v>88</v>
      </c>
      <c r="BD1238" s="39" t="str">
        <f t="shared" si="39"/>
        <v>01/214420902IBlibli Non Jabodetabek</v>
      </c>
    </row>
    <row r="1239" spans="2:56" ht="13.5" customHeight="1" x14ac:dyDescent="0.35">
      <c r="B1239" s="10" t="s">
        <v>17</v>
      </c>
      <c r="C1239" s="10" t="s">
        <v>2305</v>
      </c>
      <c r="D1239" s="10" t="s">
        <v>405</v>
      </c>
      <c r="E1239" s="10" t="s">
        <v>5816</v>
      </c>
      <c r="F1239" s="10" t="s">
        <v>6913</v>
      </c>
      <c r="G1239" s="137" t="s">
        <v>9662</v>
      </c>
      <c r="H1239" s="10"/>
      <c r="I1239" s="10" t="s">
        <v>6915</v>
      </c>
      <c r="J1239" s="10" t="s">
        <v>16133</v>
      </c>
      <c r="K1239" s="10" t="s">
        <v>9663</v>
      </c>
      <c r="L1239" s="98">
        <f>IFERROR(VLOOKUP($F1239&amp;$C1239,Sales!$J:$W,9,0),0)</f>
        <v>0</v>
      </c>
      <c r="M1239" s="98">
        <f>IFERROR(VLOOKUP($F1239&amp;$C1239,Sales!$J:$W,10,0),0)</f>
        <v>0</v>
      </c>
      <c r="N1239" s="98">
        <f>IFERROR(VLOOKUP($F1239&amp;$C1239,Sales!$J:$W,11,0),0)</f>
        <v>0</v>
      </c>
      <c r="O1239" s="98">
        <f>IFERROR(VLOOKUP($F1239&amp;$C1239,Sales!$J:$W,12,0),0)</f>
        <v>0</v>
      </c>
      <c r="P1239" s="98">
        <f>IFERROR(VLOOKUP($F1239&amp;$C1239,Sales!$J:$W,13,0),0)</f>
        <v>0</v>
      </c>
      <c r="Q1239" s="98">
        <f>IFERROR(VLOOKUP($F1239&amp;$C1239,Sales!$A:$H,7,0),0)</f>
        <v>0</v>
      </c>
      <c r="R1239" s="41" t="str">
        <f t="shared" si="38"/>
        <v>ERROR</v>
      </c>
      <c r="S1239" s="15"/>
      <c r="T1239" s="15"/>
      <c r="U1239" s="15"/>
      <c r="V1239" s="15"/>
      <c r="W1239" s="15"/>
      <c r="X1239" s="15"/>
      <c r="Y1239" s="41"/>
      <c r="Z1239" s="41"/>
      <c r="AA1239" s="41"/>
      <c r="AB1239" s="15"/>
      <c r="AC1239" s="15"/>
      <c r="AD1239" s="15"/>
      <c r="AE1239" s="15"/>
      <c r="AF1239" s="15"/>
      <c r="AG1239" s="15"/>
      <c r="AH1239" s="15"/>
      <c r="AI1239" s="15"/>
      <c r="AJ1239" s="41"/>
      <c r="AK1239" s="15"/>
      <c r="AL1239" s="15"/>
      <c r="AM1239" s="15"/>
      <c r="AN1239" s="15"/>
      <c r="AO1239" s="15"/>
      <c r="AP1239" s="15"/>
      <c r="AQ1239" s="15"/>
      <c r="AR1239" s="15"/>
      <c r="AS1239" s="15"/>
      <c r="AT1239" s="15"/>
      <c r="AU1239" s="15"/>
      <c r="AV1239" s="15"/>
      <c r="AW1239" s="15"/>
      <c r="AX1239" s="15"/>
      <c r="AY1239" s="15"/>
      <c r="AZ1239" s="10">
        <v>1</v>
      </c>
      <c r="BA1239" t="s">
        <v>22</v>
      </c>
      <c r="BB1239" t="s">
        <v>88</v>
      </c>
      <c r="BD1239" s="39" t="str">
        <f t="shared" si="39"/>
        <v>01/274927101FBlibli Non Jabodetabek</v>
      </c>
    </row>
    <row r="1240" spans="2:56" ht="13.5" customHeight="1" x14ac:dyDescent="0.35">
      <c r="B1240" s="10" t="s">
        <v>17</v>
      </c>
      <c r="C1240" s="10" t="s">
        <v>2305</v>
      </c>
      <c r="D1240" s="10" t="s">
        <v>650</v>
      </c>
      <c r="E1240" s="10" t="s">
        <v>194</v>
      </c>
      <c r="F1240" s="10" t="s">
        <v>767</v>
      </c>
      <c r="G1240" s="137" t="s">
        <v>9664</v>
      </c>
      <c r="H1240" s="10"/>
      <c r="I1240" s="10" t="s">
        <v>768</v>
      </c>
      <c r="J1240" s="10" t="s">
        <v>16134</v>
      </c>
      <c r="K1240" s="10" t="s">
        <v>9665</v>
      </c>
      <c r="L1240" s="98">
        <f>IFERROR(VLOOKUP($F1240&amp;$C1240,Sales!$J:$W,9,0),0)</f>
        <v>0</v>
      </c>
      <c r="M1240" s="98">
        <f>IFERROR(VLOOKUP($F1240&amp;$C1240,Sales!$J:$W,10,0),0)</f>
        <v>0</v>
      </c>
      <c r="N1240" s="98">
        <f>IFERROR(VLOOKUP($F1240&amp;$C1240,Sales!$J:$W,11,0),0)</f>
        <v>0</v>
      </c>
      <c r="O1240" s="98">
        <f>IFERROR(VLOOKUP($F1240&amp;$C1240,Sales!$J:$W,12,0),0)</f>
        <v>0</v>
      </c>
      <c r="P1240" s="98">
        <f>IFERROR(VLOOKUP($F1240&amp;$C1240,Sales!$J:$W,13,0),0)</f>
        <v>0</v>
      </c>
      <c r="Q1240" s="98">
        <f>IFERROR(VLOOKUP($F1240&amp;$C1240,Sales!$A:$H,7,0),0)</f>
        <v>0</v>
      </c>
      <c r="R1240" s="41" t="str">
        <f t="shared" si="38"/>
        <v>ERROR</v>
      </c>
      <c r="S1240" s="15"/>
      <c r="T1240" s="15"/>
      <c r="U1240" s="15"/>
      <c r="V1240" s="15"/>
      <c r="W1240" s="15"/>
      <c r="X1240" s="15"/>
      <c r="Y1240" s="41"/>
      <c r="Z1240" s="41"/>
      <c r="AA1240" s="41"/>
      <c r="AB1240" s="15"/>
      <c r="AC1240" s="15"/>
      <c r="AD1240" s="15"/>
      <c r="AE1240" s="15"/>
      <c r="AF1240" s="15"/>
      <c r="AG1240" s="15"/>
      <c r="AH1240" s="15"/>
      <c r="AI1240" s="15"/>
      <c r="AJ1240" s="41"/>
      <c r="AK1240" s="15"/>
      <c r="AL1240" s="15"/>
      <c r="AM1240" s="15"/>
      <c r="AN1240" s="15"/>
      <c r="AO1240" s="15"/>
      <c r="AP1240" s="15"/>
      <c r="AQ1240" s="15"/>
      <c r="AR1240" s="15"/>
      <c r="AS1240" s="15"/>
      <c r="AT1240" s="15"/>
      <c r="AU1240" s="15"/>
      <c r="AV1240" s="15"/>
      <c r="AW1240" s="15"/>
      <c r="AX1240" s="15"/>
      <c r="AY1240" s="15"/>
      <c r="AZ1240" s="10">
        <v>1</v>
      </c>
      <c r="BA1240" t="s">
        <v>22</v>
      </c>
      <c r="BB1240" t="s">
        <v>88</v>
      </c>
      <c r="BD1240" s="39" t="str">
        <f t="shared" si="39"/>
        <v>01/245321102ZBlibli Non Jabodetabek</v>
      </c>
    </row>
    <row r="1241" spans="2:56" ht="13.5" customHeight="1" x14ac:dyDescent="0.35">
      <c r="B1241" s="10" t="s">
        <v>17</v>
      </c>
      <c r="C1241" s="10" t="s">
        <v>2305</v>
      </c>
      <c r="D1241" s="10" t="s">
        <v>119</v>
      </c>
      <c r="E1241" s="10" t="s">
        <v>120</v>
      </c>
      <c r="F1241" s="10" t="s">
        <v>175</v>
      </c>
      <c r="G1241" s="137" t="s">
        <v>9666</v>
      </c>
      <c r="H1241" s="10"/>
      <c r="I1241" s="10">
        <v>4902430508377</v>
      </c>
      <c r="J1241" s="10" t="s">
        <v>16135</v>
      </c>
      <c r="K1241" s="10" t="s">
        <v>9667</v>
      </c>
      <c r="L1241" s="98">
        <f>IFERROR(VLOOKUP($F1241&amp;$C1241,Sales!$J:$W,9,0),0)</f>
        <v>0</v>
      </c>
      <c r="M1241" s="98">
        <f>IFERROR(VLOOKUP($F1241&amp;$C1241,Sales!$J:$W,10,0),0)</f>
        <v>0</v>
      </c>
      <c r="N1241" s="98">
        <f>IFERROR(VLOOKUP($F1241&amp;$C1241,Sales!$J:$W,11,0),0)</f>
        <v>0</v>
      </c>
      <c r="O1241" s="98">
        <f>IFERROR(VLOOKUP($F1241&amp;$C1241,Sales!$J:$W,12,0),0)</f>
        <v>0</v>
      </c>
      <c r="P1241" s="98">
        <f>IFERROR(VLOOKUP($F1241&amp;$C1241,Sales!$J:$W,13,0),0)</f>
        <v>0</v>
      </c>
      <c r="Q1241" s="98">
        <f>IFERROR(VLOOKUP($F1241&amp;$C1241,Sales!$A:$H,7,0),0)</f>
        <v>0</v>
      </c>
      <c r="R1241" s="41" t="str">
        <f t="shared" si="38"/>
        <v>ERROR</v>
      </c>
      <c r="S1241" s="15"/>
      <c r="T1241" s="15"/>
      <c r="U1241" s="15"/>
      <c r="V1241" s="15"/>
      <c r="W1241" s="15"/>
      <c r="X1241" s="15"/>
      <c r="Y1241" s="41"/>
      <c r="Z1241" s="41"/>
      <c r="AA1241" s="41"/>
      <c r="AB1241" s="15"/>
      <c r="AC1241" s="15"/>
      <c r="AD1241" s="15"/>
      <c r="AE1241" s="15"/>
      <c r="AF1241" s="15"/>
      <c r="AG1241" s="15"/>
      <c r="AH1241" s="15"/>
      <c r="AI1241" s="15"/>
      <c r="AJ1241" s="41"/>
      <c r="AK1241" s="15"/>
      <c r="AL1241" s="15"/>
      <c r="AM1241" s="15"/>
      <c r="AN1241" s="15"/>
      <c r="AO1241" s="15"/>
      <c r="AP1241" s="15"/>
      <c r="AQ1241" s="15"/>
      <c r="AR1241" s="15"/>
      <c r="AS1241" s="15"/>
      <c r="AT1241" s="15"/>
      <c r="AU1241" s="15"/>
      <c r="AV1241" s="15"/>
      <c r="AW1241" s="15"/>
      <c r="AX1241" s="15"/>
      <c r="AY1241" s="15"/>
      <c r="AZ1241" s="10">
        <v>1</v>
      </c>
      <c r="BA1241" t="s">
        <v>22</v>
      </c>
      <c r="BB1241" t="s">
        <v>88</v>
      </c>
      <c r="BD1241" s="39" t="str">
        <f t="shared" si="39"/>
        <v>01/214420902IBlibli Non Jabodetabek</v>
      </c>
    </row>
    <row r="1242" spans="2:56" ht="13.5" customHeight="1" x14ac:dyDescent="0.35">
      <c r="B1242" s="10" t="s">
        <v>17</v>
      </c>
      <c r="C1242" s="10" t="s">
        <v>2305</v>
      </c>
      <c r="D1242" s="10" t="s">
        <v>650</v>
      </c>
      <c r="E1242" s="10" t="s">
        <v>194</v>
      </c>
      <c r="F1242" s="10" t="s">
        <v>1500</v>
      </c>
      <c r="G1242" s="137" t="s">
        <v>9668</v>
      </c>
      <c r="H1242" s="10"/>
      <c r="I1242" s="10" t="s">
        <v>1501</v>
      </c>
      <c r="J1242" s="10" t="s">
        <v>16136</v>
      </c>
      <c r="K1242" s="10" t="s">
        <v>9669</v>
      </c>
      <c r="L1242" s="98">
        <f>IFERROR(VLOOKUP($F1242&amp;$C1242,Sales!$J:$W,9,0),0)</f>
        <v>0</v>
      </c>
      <c r="M1242" s="98">
        <f>IFERROR(VLOOKUP($F1242&amp;$C1242,Sales!$J:$W,10,0),0)</f>
        <v>0</v>
      </c>
      <c r="N1242" s="98">
        <f>IFERROR(VLOOKUP($F1242&amp;$C1242,Sales!$J:$W,11,0),0)</f>
        <v>0</v>
      </c>
      <c r="O1242" s="98">
        <f>IFERROR(VLOOKUP($F1242&amp;$C1242,Sales!$J:$W,12,0),0)</f>
        <v>0</v>
      </c>
      <c r="P1242" s="98">
        <f>IFERROR(VLOOKUP($F1242&amp;$C1242,Sales!$J:$W,13,0),0)</f>
        <v>0</v>
      </c>
      <c r="Q1242" s="98">
        <f>IFERROR(VLOOKUP($F1242&amp;$C1242,Sales!$A:$H,7,0),0)</f>
        <v>0</v>
      </c>
      <c r="R1242" s="41" t="str">
        <f t="shared" si="38"/>
        <v>ERROR</v>
      </c>
      <c r="S1242" s="15"/>
      <c r="T1242" s="15"/>
      <c r="U1242" s="15"/>
      <c r="V1242" s="15"/>
      <c r="W1242" s="15"/>
      <c r="X1242" s="15"/>
      <c r="Y1242" s="41"/>
      <c r="Z1242" s="41"/>
      <c r="AA1242" s="41"/>
      <c r="AB1242" s="15"/>
      <c r="AC1242" s="15"/>
      <c r="AD1242" s="15"/>
      <c r="AE1242" s="15"/>
      <c r="AF1242" s="15"/>
      <c r="AG1242" s="15"/>
      <c r="AH1242" s="15"/>
      <c r="AI1242" s="15"/>
      <c r="AJ1242" s="41"/>
      <c r="AK1242" s="15"/>
      <c r="AL1242" s="15"/>
      <c r="AM1242" s="15"/>
      <c r="AN1242" s="15"/>
      <c r="AO1242" s="15"/>
      <c r="AP1242" s="15"/>
      <c r="AQ1242" s="15"/>
      <c r="AR1242" s="15"/>
      <c r="AS1242" s="15"/>
      <c r="AT1242" s="15"/>
      <c r="AU1242" s="15"/>
      <c r="AV1242" s="15"/>
      <c r="AW1242" s="15"/>
      <c r="AX1242" s="15"/>
      <c r="AY1242" s="15"/>
      <c r="AZ1242" s="10">
        <v>1</v>
      </c>
      <c r="BA1242" t="s">
        <v>22</v>
      </c>
      <c r="BB1242" t="s">
        <v>88</v>
      </c>
      <c r="BD1242" s="39" t="str">
        <f t="shared" si="39"/>
        <v>01/245321001RBlibli Non Jabodetabek</v>
      </c>
    </row>
    <row r="1243" spans="2:56" ht="13.5" customHeight="1" x14ac:dyDescent="0.35">
      <c r="B1243" s="10" t="s">
        <v>17</v>
      </c>
      <c r="C1243" s="10" t="s">
        <v>2305</v>
      </c>
      <c r="D1243" s="10" t="s">
        <v>650</v>
      </c>
      <c r="E1243" s="10" t="s">
        <v>194</v>
      </c>
      <c r="F1243" s="10" t="s">
        <v>2476</v>
      </c>
      <c r="G1243" s="137" t="s">
        <v>9670</v>
      </c>
      <c r="H1243" s="10"/>
      <c r="I1243" s="10" t="s">
        <v>2055</v>
      </c>
      <c r="J1243" s="10" t="s">
        <v>16137</v>
      </c>
      <c r="K1243" s="10" t="s">
        <v>9671</v>
      </c>
      <c r="L1243" s="98">
        <f>IFERROR(VLOOKUP($F1243&amp;$C1243,Sales!$J:$W,9,0),0)</f>
        <v>0</v>
      </c>
      <c r="M1243" s="98">
        <f>IFERROR(VLOOKUP($F1243&amp;$C1243,Sales!$J:$W,10,0),0)</f>
        <v>0</v>
      </c>
      <c r="N1243" s="98">
        <f>IFERROR(VLOOKUP($F1243&amp;$C1243,Sales!$J:$W,11,0),0)</f>
        <v>0</v>
      </c>
      <c r="O1243" s="98">
        <f>IFERROR(VLOOKUP($F1243&amp;$C1243,Sales!$J:$W,12,0),0)</f>
        <v>0</v>
      </c>
      <c r="P1243" s="98">
        <f>IFERROR(VLOOKUP($F1243&amp;$C1243,Sales!$J:$W,13,0),0)</f>
        <v>0</v>
      </c>
      <c r="Q1243" s="98">
        <f>IFERROR(VLOOKUP($F1243&amp;$C1243,Sales!$A:$H,7,0),0)</f>
        <v>0</v>
      </c>
      <c r="R1243" s="41" t="str">
        <f t="shared" si="38"/>
        <v>ERROR</v>
      </c>
      <c r="S1243" s="15"/>
      <c r="T1243" s="15"/>
      <c r="U1243" s="15"/>
      <c r="V1243" s="15"/>
      <c r="W1243" s="15"/>
      <c r="X1243" s="15"/>
      <c r="Y1243" s="41"/>
      <c r="Z1243" s="41"/>
      <c r="AA1243" s="41"/>
      <c r="AB1243" s="15"/>
      <c r="AC1243" s="15"/>
      <c r="AD1243" s="15"/>
      <c r="AE1243" s="15"/>
      <c r="AF1243" s="15"/>
      <c r="AG1243" s="15"/>
      <c r="AH1243" s="15"/>
      <c r="AI1243" s="15"/>
      <c r="AJ1243" s="41"/>
      <c r="AK1243" s="15"/>
      <c r="AL1243" s="15"/>
      <c r="AM1243" s="15"/>
      <c r="AN1243" s="15"/>
      <c r="AO1243" s="15"/>
      <c r="AP1243" s="15"/>
      <c r="AQ1243" s="15"/>
      <c r="AR1243" s="15"/>
      <c r="AS1243" s="15"/>
      <c r="AT1243" s="15"/>
      <c r="AU1243" s="15"/>
      <c r="AV1243" s="15"/>
      <c r="AW1243" s="15"/>
      <c r="AX1243" s="15"/>
      <c r="AY1243" s="15"/>
      <c r="AZ1243" s="10">
        <v>1</v>
      </c>
      <c r="BA1243" t="s">
        <v>22</v>
      </c>
      <c r="BB1243" t="s">
        <v>88</v>
      </c>
      <c r="BD1243" s="39" t="str">
        <f t="shared" si="39"/>
        <v>01/245321102UBlibli Non Jabodetabek</v>
      </c>
    </row>
    <row r="1244" spans="2:56" ht="13.5" customHeight="1" x14ac:dyDescent="0.35">
      <c r="B1244" s="10" t="s">
        <v>17</v>
      </c>
      <c r="C1244" s="10" t="s">
        <v>2305</v>
      </c>
      <c r="D1244" s="10" t="s">
        <v>405</v>
      </c>
      <c r="E1244" s="10" t="s">
        <v>5816</v>
      </c>
      <c r="F1244" s="10" t="s">
        <v>1900</v>
      </c>
      <c r="G1244" s="137" t="s">
        <v>9672</v>
      </c>
      <c r="H1244" s="10"/>
      <c r="I1244" s="10" t="s">
        <v>6918</v>
      </c>
      <c r="J1244" s="10" t="s">
        <v>16138</v>
      </c>
      <c r="K1244" s="10" t="s">
        <v>9673</v>
      </c>
      <c r="L1244" s="98">
        <f>IFERROR(VLOOKUP($F1244&amp;$C1244,Sales!$J:$W,9,0),0)</f>
        <v>0</v>
      </c>
      <c r="M1244" s="98">
        <f>IFERROR(VLOOKUP($F1244&amp;$C1244,Sales!$J:$W,10,0),0)</f>
        <v>0</v>
      </c>
      <c r="N1244" s="98">
        <f>IFERROR(VLOOKUP($F1244&amp;$C1244,Sales!$J:$W,11,0),0)</f>
        <v>0</v>
      </c>
      <c r="O1244" s="98">
        <f>IFERROR(VLOOKUP($F1244&amp;$C1244,Sales!$J:$W,12,0),0)</f>
        <v>0</v>
      </c>
      <c r="P1244" s="98">
        <f>IFERROR(VLOOKUP($F1244&amp;$C1244,Sales!$J:$W,13,0),0)</f>
        <v>0</v>
      </c>
      <c r="Q1244" s="98">
        <f>IFERROR(VLOOKUP($F1244&amp;$C1244,Sales!$A:$H,7,0),0)</f>
        <v>0</v>
      </c>
      <c r="R1244" s="41" t="str">
        <f t="shared" si="38"/>
        <v>ERROR</v>
      </c>
      <c r="S1244" s="15"/>
      <c r="T1244" s="15"/>
      <c r="U1244" s="15"/>
      <c r="V1244" s="15"/>
      <c r="W1244" s="15"/>
      <c r="X1244" s="15"/>
      <c r="Y1244" s="41"/>
      <c r="Z1244" s="41"/>
      <c r="AA1244" s="41"/>
      <c r="AB1244" s="15"/>
      <c r="AC1244" s="15"/>
      <c r="AD1244" s="15"/>
      <c r="AE1244" s="15"/>
      <c r="AF1244" s="15"/>
      <c r="AG1244" s="15"/>
      <c r="AH1244" s="15"/>
      <c r="AI1244" s="15"/>
      <c r="AJ1244" s="41"/>
      <c r="AK1244" s="15"/>
      <c r="AL1244" s="15"/>
      <c r="AM1244" s="15"/>
      <c r="AN1244" s="15"/>
      <c r="AO1244" s="15"/>
      <c r="AP1244" s="15"/>
      <c r="AQ1244" s="15"/>
      <c r="AR1244" s="15"/>
      <c r="AS1244" s="15"/>
      <c r="AT1244" s="15"/>
      <c r="AU1244" s="15"/>
      <c r="AV1244" s="15"/>
      <c r="AW1244" s="15"/>
      <c r="AX1244" s="15"/>
      <c r="AY1244" s="15"/>
      <c r="AZ1244" s="10">
        <v>1</v>
      </c>
      <c r="BA1244" t="s">
        <v>22</v>
      </c>
      <c r="BB1244" t="s">
        <v>88</v>
      </c>
      <c r="BD1244" s="39" t="str">
        <f t="shared" si="39"/>
        <v>01/274927101EBlibli Non Jabodetabek</v>
      </c>
    </row>
    <row r="1245" spans="2:56" ht="13.5" customHeight="1" x14ac:dyDescent="0.35">
      <c r="B1245" s="10" t="s">
        <v>17</v>
      </c>
      <c r="C1245" s="10" t="s">
        <v>2305</v>
      </c>
      <c r="D1245" s="10" t="s">
        <v>193</v>
      </c>
      <c r="E1245" s="10" t="s">
        <v>194</v>
      </c>
      <c r="F1245" s="10" t="s">
        <v>6857</v>
      </c>
      <c r="G1245" s="137" t="s">
        <v>9674</v>
      </c>
      <c r="H1245" s="10"/>
      <c r="I1245" s="10" t="s">
        <v>6193</v>
      </c>
      <c r="J1245" s="10" t="s">
        <v>16139</v>
      </c>
      <c r="K1245" s="10" t="s">
        <v>9675</v>
      </c>
      <c r="L1245" s="98">
        <f>IFERROR(VLOOKUP($F1245&amp;$C1245,Sales!$J:$W,9,0),0)</f>
        <v>0</v>
      </c>
      <c r="M1245" s="98">
        <f>IFERROR(VLOOKUP($F1245&amp;$C1245,Sales!$J:$W,10,0),0)</f>
        <v>0</v>
      </c>
      <c r="N1245" s="98">
        <f>IFERROR(VLOOKUP($F1245&amp;$C1245,Sales!$J:$W,11,0),0)</f>
        <v>0</v>
      </c>
      <c r="O1245" s="98">
        <f>IFERROR(VLOOKUP($F1245&amp;$C1245,Sales!$J:$W,12,0),0)</f>
        <v>0</v>
      </c>
      <c r="P1245" s="98">
        <f>IFERROR(VLOOKUP($F1245&amp;$C1245,Sales!$J:$W,13,0),0)</f>
        <v>0</v>
      </c>
      <c r="Q1245" s="98">
        <f>IFERROR(VLOOKUP($F1245&amp;$C1245,Sales!$A:$H,7,0),0)</f>
        <v>0</v>
      </c>
      <c r="R1245" s="41" t="str">
        <f t="shared" si="38"/>
        <v>ERROR</v>
      </c>
      <c r="S1245" s="15"/>
      <c r="T1245" s="15"/>
      <c r="U1245" s="15"/>
      <c r="V1245" s="15"/>
      <c r="W1245" s="15"/>
      <c r="X1245" s="15"/>
      <c r="Y1245" s="41"/>
      <c r="Z1245" s="41"/>
      <c r="AA1245" s="41"/>
      <c r="AB1245" s="15"/>
      <c r="AC1245" s="15"/>
      <c r="AD1245" s="15"/>
      <c r="AE1245" s="15"/>
      <c r="AF1245" s="15"/>
      <c r="AG1245" s="15"/>
      <c r="AH1245" s="15"/>
      <c r="AI1245" s="15"/>
      <c r="AJ1245" s="41"/>
      <c r="AK1245" s="15"/>
      <c r="AL1245" s="15"/>
      <c r="AM1245" s="15"/>
      <c r="AN1245" s="15"/>
      <c r="AO1245" s="15"/>
      <c r="AP1245" s="15"/>
      <c r="AQ1245" s="15"/>
      <c r="AR1245" s="15"/>
      <c r="AS1245" s="15"/>
      <c r="AT1245" s="15"/>
      <c r="AU1245" s="15"/>
      <c r="AV1245" s="15"/>
      <c r="AW1245" s="15"/>
      <c r="AX1245" s="15"/>
      <c r="AY1245" s="15"/>
      <c r="AZ1245" s="10">
        <v>1</v>
      </c>
      <c r="BA1245" t="s">
        <v>22</v>
      </c>
      <c r="BB1245" t="s">
        <v>88</v>
      </c>
      <c r="BD1245" s="39" t="str">
        <f t="shared" si="39"/>
        <v>01/244521103RBlibli Non Jabodetabek</v>
      </c>
    </row>
    <row r="1246" spans="2:56" ht="13.5" customHeight="1" x14ac:dyDescent="0.35">
      <c r="B1246" s="10" t="s">
        <v>17</v>
      </c>
      <c r="C1246" s="10" t="s">
        <v>2305</v>
      </c>
      <c r="D1246" s="10" t="s">
        <v>650</v>
      </c>
      <c r="E1246" s="10" t="s">
        <v>194</v>
      </c>
      <c r="F1246" s="10" t="s">
        <v>2019</v>
      </c>
      <c r="G1246" s="137" t="s">
        <v>9676</v>
      </c>
      <c r="H1246" s="10"/>
      <c r="I1246" s="10" t="s">
        <v>6999</v>
      </c>
      <c r="J1246" s="10" t="s">
        <v>16140</v>
      </c>
      <c r="K1246" s="10" t="s">
        <v>9677</v>
      </c>
      <c r="L1246" s="98">
        <f>IFERROR(VLOOKUP($F1246&amp;$C1246,Sales!$J:$W,9,0),0)</f>
        <v>0</v>
      </c>
      <c r="M1246" s="98">
        <f>IFERROR(VLOOKUP($F1246&amp;$C1246,Sales!$J:$W,10,0),0)</f>
        <v>0</v>
      </c>
      <c r="N1246" s="98">
        <f>IFERROR(VLOOKUP($F1246&amp;$C1246,Sales!$J:$W,11,0),0)</f>
        <v>0</v>
      </c>
      <c r="O1246" s="98">
        <f>IFERROR(VLOOKUP($F1246&amp;$C1246,Sales!$J:$W,12,0),0)</f>
        <v>0</v>
      </c>
      <c r="P1246" s="98">
        <f>IFERROR(VLOOKUP($F1246&amp;$C1246,Sales!$J:$W,13,0),0)</f>
        <v>0</v>
      </c>
      <c r="Q1246" s="98">
        <f>IFERROR(VLOOKUP($F1246&amp;$C1246,Sales!$A:$H,7,0),0)</f>
        <v>0</v>
      </c>
      <c r="R1246" s="41" t="str">
        <f t="shared" si="38"/>
        <v>ERROR</v>
      </c>
      <c r="S1246" s="15"/>
      <c r="T1246" s="15"/>
      <c r="U1246" s="15"/>
      <c r="V1246" s="15"/>
      <c r="W1246" s="15"/>
      <c r="X1246" s="15"/>
      <c r="Y1246" s="41"/>
      <c r="Z1246" s="41"/>
      <c r="AA1246" s="41"/>
      <c r="AB1246" s="15"/>
      <c r="AC1246" s="15"/>
      <c r="AD1246" s="15"/>
      <c r="AE1246" s="15"/>
      <c r="AF1246" s="15"/>
      <c r="AG1246" s="15"/>
      <c r="AH1246" s="15"/>
      <c r="AI1246" s="15"/>
      <c r="AJ1246" s="41"/>
      <c r="AK1246" s="15"/>
      <c r="AL1246" s="15"/>
      <c r="AM1246" s="15"/>
      <c r="AN1246" s="15"/>
      <c r="AO1246" s="15"/>
      <c r="AP1246" s="15"/>
      <c r="AQ1246" s="15"/>
      <c r="AR1246" s="15"/>
      <c r="AS1246" s="15"/>
      <c r="AT1246" s="15"/>
      <c r="AU1246" s="15"/>
      <c r="AV1246" s="15"/>
      <c r="AW1246" s="15"/>
      <c r="AX1246" s="15"/>
      <c r="AY1246" s="15"/>
      <c r="AZ1246" s="10">
        <v>1</v>
      </c>
      <c r="BA1246" t="s">
        <v>22</v>
      </c>
      <c r="BB1246" t="s">
        <v>88</v>
      </c>
      <c r="BD1246" s="39" t="str">
        <f t="shared" si="39"/>
        <v>01/245321102PBlibli Non Jabodetabek</v>
      </c>
    </row>
    <row r="1247" spans="2:56" ht="13.5" customHeight="1" x14ac:dyDescent="0.35">
      <c r="B1247" s="10" t="s">
        <v>17</v>
      </c>
      <c r="C1247" s="10" t="s">
        <v>2305</v>
      </c>
      <c r="D1247" s="10" t="s">
        <v>193</v>
      </c>
      <c r="E1247" s="10" t="s">
        <v>194</v>
      </c>
      <c r="F1247" s="10" t="s">
        <v>195</v>
      </c>
      <c r="G1247" s="137" t="s">
        <v>9678</v>
      </c>
      <c r="H1247" s="10"/>
      <c r="I1247" s="10" t="s">
        <v>196</v>
      </c>
      <c r="J1247" s="10" t="s">
        <v>16141</v>
      </c>
      <c r="K1247" s="10" t="s">
        <v>9679</v>
      </c>
      <c r="L1247" s="98">
        <f>IFERROR(VLOOKUP($F1247&amp;$C1247,Sales!$J:$W,9,0),0)</f>
        <v>0</v>
      </c>
      <c r="M1247" s="98">
        <f>IFERROR(VLOOKUP($F1247&amp;$C1247,Sales!$J:$W,10,0),0)</f>
        <v>0</v>
      </c>
      <c r="N1247" s="98">
        <f>IFERROR(VLOOKUP($F1247&amp;$C1247,Sales!$J:$W,11,0),0)</f>
        <v>0</v>
      </c>
      <c r="O1247" s="98">
        <f>IFERROR(VLOOKUP($F1247&amp;$C1247,Sales!$J:$W,12,0),0)</f>
        <v>0</v>
      </c>
      <c r="P1247" s="98">
        <f>IFERROR(VLOOKUP($F1247&amp;$C1247,Sales!$J:$W,13,0),0)</f>
        <v>0</v>
      </c>
      <c r="Q1247" s="98">
        <f>IFERROR(VLOOKUP($F1247&amp;$C1247,Sales!$A:$H,7,0),0)</f>
        <v>0</v>
      </c>
      <c r="R1247" s="41" t="str">
        <f t="shared" si="38"/>
        <v>ERROR</v>
      </c>
      <c r="S1247" s="15"/>
      <c r="T1247" s="15"/>
      <c r="U1247" s="15"/>
      <c r="V1247" s="15"/>
      <c r="W1247" s="15"/>
      <c r="X1247" s="15"/>
      <c r="Y1247" s="41"/>
      <c r="Z1247" s="41"/>
      <c r="AA1247" s="41"/>
      <c r="AB1247" s="15"/>
      <c r="AC1247" s="15"/>
      <c r="AD1247" s="15"/>
      <c r="AE1247" s="15"/>
      <c r="AF1247" s="15"/>
      <c r="AG1247" s="15"/>
      <c r="AH1247" s="15"/>
      <c r="AI1247" s="15"/>
      <c r="AJ1247" s="41"/>
      <c r="AK1247" s="15"/>
      <c r="AL1247" s="15"/>
      <c r="AM1247" s="15"/>
      <c r="AN1247" s="15"/>
      <c r="AO1247" s="15"/>
      <c r="AP1247" s="15"/>
      <c r="AQ1247" s="15"/>
      <c r="AR1247" s="15"/>
      <c r="AS1247" s="15"/>
      <c r="AT1247" s="15"/>
      <c r="AU1247" s="15"/>
      <c r="AV1247" s="15"/>
      <c r="AW1247" s="15"/>
      <c r="AX1247" s="15"/>
      <c r="AY1247" s="15"/>
      <c r="AZ1247" s="10">
        <v>1</v>
      </c>
      <c r="BA1247" t="s">
        <v>22</v>
      </c>
      <c r="BB1247" t="s">
        <v>88</v>
      </c>
      <c r="BD1247" s="39" t="str">
        <f t="shared" si="39"/>
        <v>01/244521001BBlibli Non Jabodetabek</v>
      </c>
    </row>
    <row r="1248" spans="2:56" ht="13.5" customHeight="1" x14ac:dyDescent="0.35">
      <c r="B1248" s="10" t="s">
        <v>17</v>
      </c>
      <c r="C1248" s="10" t="s">
        <v>2305</v>
      </c>
      <c r="D1248" s="10" t="s">
        <v>65</v>
      </c>
      <c r="E1248" s="10" t="s">
        <v>66</v>
      </c>
      <c r="F1248" s="10" t="s">
        <v>67</v>
      </c>
      <c r="G1248" s="137" t="s">
        <v>9680</v>
      </c>
      <c r="H1248" s="10"/>
      <c r="I1248" s="10" t="s">
        <v>68</v>
      </c>
      <c r="J1248" s="10" t="s">
        <v>16142</v>
      </c>
      <c r="K1248" s="10" t="s">
        <v>9681</v>
      </c>
      <c r="L1248" s="98">
        <f>IFERROR(VLOOKUP($F1248&amp;$C1248,Sales!$J:$W,9,0),0)</f>
        <v>0</v>
      </c>
      <c r="M1248" s="98">
        <f>IFERROR(VLOOKUP($F1248&amp;$C1248,Sales!$J:$W,10,0),0)</f>
        <v>0</v>
      </c>
      <c r="N1248" s="98">
        <f>IFERROR(VLOOKUP($F1248&amp;$C1248,Sales!$J:$W,11,0),0)</f>
        <v>0</v>
      </c>
      <c r="O1248" s="98">
        <f>IFERROR(VLOOKUP($F1248&amp;$C1248,Sales!$J:$W,12,0),0)</f>
        <v>0</v>
      </c>
      <c r="P1248" s="98">
        <f>IFERROR(VLOOKUP($F1248&amp;$C1248,Sales!$J:$W,13,0),0)</f>
        <v>0</v>
      </c>
      <c r="Q1248" s="98">
        <f>IFERROR(VLOOKUP($F1248&amp;$C1248,Sales!$A:$H,7,0),0)</f>
        <v>0</v>
      </c>
      <c r="R1248" s="41" t="str">
        <f t="shared" si="38"/>
        <v>ERROR</v>
      </c>
      <c r="S1248" s="15"/>
      <c r="T1248" s="15"/>
      <c r="U1248" s="15"/>
      <c r="V1248" s="15"/>
      <c r="W1248" s="15"/>
      <c r="X1248" s="15"/>
      <c r="Y1248" s="41"/>
      <c r="Z1248" s="41"/>
      <c r="AA1248" s="41"/>
      <c r="AB1248" s="15"/>
      <c r="AC1248" s="15"/>
      <c r="AD1248" s="15"/>
      <c r="AE1248" s="15"/>
      <c r="AF1248" s="15"/>
      <c r="AG1248" s="15"/>
      <c r="AH1248" s="15"/>
      <c r="AI1248" s="15"/>
      <c r="AJ1248" s="41"/>
      <c r="AK1248" s="15"/>
      <c r="AL1248" s="15"/>
      <c r="AM1248" s="15"/>
      <c r="AN1248" s="15"/>
      <c r="AO1248" s="15"/>
      <c r="AP1248" s="15"/>
      <c r="AQ1248" s="15"/>
      <c r="AR1248" s="15"/>
      <c r="AS1248" s="15"/>
      <c r="AT1248" s="15"/>
      <c r="AU1248" s="15"/>
      <c r="AV1248" s="15"/>
      <c r="AW1248" s="15"/>
      <c r="AX1248" s="15"/>
      <c r="AY1248" s="15"/>
      <c r="AZ1248" s="10">
        <v>1</v>
      </c>
      <c r="BA1248" t="s">
        <v>22</v>
      </c>
      <c r="BB1248" t="s">
        <v>88</v>
      </c>
      <c r="BD1248" s="39" t="str">
        <f t="shared" si="39"/>
        <v>01/326127305PBlibli Non Jabodetabek</v>
      </c>
    </row>
    <row r="1249" spans="2:59" ht="13.5" customHeight="1" x14ac:dyDescent="0.35">
      <c r="B1249" s="10" t="s">
        <v>17</v>
      </c>
      <c r="C1249" s="10" t="s">
        <v>2305</v>
      </c>
      <c r="D1249" s="10" t="s">
        <v>65</v>
      </c>
      <c r="E1249" s="10" t="s">
        <v>66</v>
      </c>
      <c r="F1249" s="10" t="s">
        <v>879</v>
      </c>
      <c r="G1249" s="137" t="s">
        <v>9682</v>
      </c>
      <c r="H1249" s="10"/>
      <c r="I1249" s="10" t="s">
        <v>880</v>
      </c>
      <c r="J1249" s="10" t="s">
        <v>16143</v>
      </c>
      <c r="K1249" s="10" t="s">
        <v>9683</v>
      </c>
      <c r="L1249" s="98">
        <f>IFERROR(VLOOKUP($F1249&amp;$C1249,Sales!$J:$W,9,0),0)</f>
        <v>0</v>
      </c>
      <c r="M1249" s="98">
        <f>IFERROR(VLOOKUP($F1249&amp;$C1249,Sales!$J:$W,10,0),0)</f>
        <v>0</v>
      </c>
      <c r="N1249" s="98">
        <f>IFERROR(VLOOKUP($F1249&amp;$C1249,Sales!$J:$W,11,0),0)</f>
        <v>0</v>
      </c>
      <c r="O1249" s="98">
        <f>IFERROR(VLOOKUP($F1249&amp;$C1249,Sales!$J:$W,12,0),0)</f>
        <v>0</v>
      </c>
      <c r="P1249" s="98">
        <f>IFERROR(VLOOKUP($F1249&amp;$C1249,Sales!$J:$W,13,0),0)</f>
        <v>0</v>
      </c>
      <c r="Q1249" s="98">
        <f>IFERROR(VLOOKUP($F1249&amp;$C1249,Sales!$A:$H,7,0),0)</f>
        <v>0</v>
      </c>
      <c r="R1249" s="41" t="str">
        <f t="shared" si="38"/>
        <v>ERROR</v>
      </c>
      <c r="S1249" s="15"/>
      <c r="T1249" s="15"/>
      <c r="U1249" s="15"/>
      <c r="V1249" s="15"/>
      <c r="W1249" s="15"/>
      <c r="X1249" s="15"/>
      <c r="Y1249" s="41"/>
      <c r="Z1249" s="41"/>
      <c r="AA1249" s="41"/>
      <c r="AB1249" s="15"/>
      <c r="AC1249" s="15"/>
      <c r="AD1249" s="15"/>
      <c r="AE1249" s="15"/>
      <c r="AF1249" s="15"/>
      <c r="AG1249" s="15"/>
      <c r="AH1249" s="15"/>
      <c r="AI1249" s="15"/>
      <c r="AJ1249" s="41"/>
      <c r="AK1249" s="15"/>
      <c r="AL1249" s="15"/>
      <c r="AM1249" s="15"/>
      <c r="AN1249" s="15"/>
      <c r="AO1249" s="15"/>
      <c r="AP1249" s="15"/>
      <c r="AQ1249" s="15"/>
      <c r="AR1249" s="15"/>
      <c r="AS1249" s="15"/>
      <c r="AT1249" s="15"/>
      <c r="AU1249" s="15"/>
      <c r="AV1249" s="15"/>
      <c r="AW1249" s="15"/>
      <c r="AX1249" s="15"/>
      <c r="AY1249" s="15"/>
      <c r="AZ1249" s="10">
        <v>1</v>
      </c>
      <c r="BA1249" t="s">
        <v>22</v>
      </c>
      <c r="BB1249" t="s">
        <v>88</v>
      </c>
      <c r="BD1249" s="39" t="str">
        <f t="shared" si="39"/>
        <v>01/326127305FBlibli Non Jabodetabek</v>
      </c>
    </row>
    <row r="1250" spans="2:59" ht="13.5" customHeight="1" x14ac:dyDescent="0.35">
      <c r="B1250" s="10" t="s">
        <v>17</v>
      </c>
      <c r="C1250" s="10" t="s">
        <v>2305</v>
      </c>
      <c r="D1250" s="10" t="s">
        <v>193</v>
      </c>
      <c r="E1250" s="10" t="s">
        <v>194</v>
      </c>
      <c r="F1250" s="10" t="s">
        <v>195</v>
      </c>
      <c r="G1250" s="137" t="s">
        <v>9684</v>
      </c>
      <c r="H1250" s="10"/>
      <c r="I1250" s="10" t="s">
        <v>196</v>
      </c>
      <c r="J1250" s="10" t="s">
        <v>16144</v>
      </c>
      <c r="K1250" s="10" t="s">
        <v>9685</v>
      </c>
      <c r="L1250" s="98">
        <f>IFERROR(VLOOKUP($F1250&amp;$C1250,Sales!$J:$W,9,0),0)</f>
        <v>0</v>
      </c>
      <c r="M1250" s="98">
        <f>IFERROR(VLOOKUP($F1250&amp;$C1250,Sales!$J:$W,10,0),0)</f>
        <v>0</v>
      </c>
      <c r="N1250" s="98">
        <f>IFERROR(VLOOKUP($F1250&amp;$C1250,Sales!$J:$W,11,0),0)</f>
        <v>0</v>
      </c>
      <c r="O1250" s="98">
        <f>IFERROR(VLOOKUP($F1250&amp;$C1250,Sales!$J:$W,12,0),0)</f>
        <v>0</v>
      </c>
      <c r="P1250" s="98">
        <f>IFERROR(VLOOKUP($F1250&amp;$C1250,Sales!$J:$W,13,0),0)</f>
        <v>0</v>
      </c>
      <c r="Q1250" s="98">
        <f>IFERROR(VLOOKUP($F1250&amp;$C1250,Sales!$A:$H,7,0),0)</f>
        <v>0</v>
      </c>
      <c r="R1250" s="41" t="str">
        <f t="shared" si="38"/>
        <v>ERROR</v>
      </c>
      <c r="S1250" s="15"/>
      <c r="T1250" s="15"/>
      <c r="U1250" s="15"/>
      <c r="V1250" s="15"/>
      <c r="W1250" s="15"/>
      <c r="X1250" s="15"/>
      <c r="Y1250" s="41"/>
      <c r="Z1250" s="41"/>
      <c r="AA1250" s="41"/>
      <c r="AB1250" s="15"/>
      <c r="AC1250" s="15"/>
      <c r="AD1250" s="15"/>
      <c r="AE1250" s="15"/>
      <c r="AF1250" s="15"/>
      <c r="AG1250" s="15"/>
      <c r="AH1250" s="15"/>
      <c r="AI1250" s="15"/>
      <c r="AJ1250" s="41"/>
      <c r="AK1250" s="15"/>
      <c r="AL1250" s="15"/>
      <c r="AM1250" s="15"/>
      <c r="AN1250" s="15"/>
      <c r="AO1250" s="15"/>
      <c r="AP1250" s="15"/>
      <c r="AQ1250" s="15"/>
      <c r="AR1250" s="15"/>
      <c r="AS1250" s="15"/>
      <c r="AT1250" s="15"/>
      <c r="AU1250" s="15"/>
      <c r="AV1250" s="15"/>
      <c r="AW1250" s="15"/>
      <c r="AX1250" s="15"/>
      <c r="AY1250" s="15"/>
      <c r="AZ1250" s="10">
        <v>1</v>
      </c>
      <c r="BA1250" t="s">
        <v>22</v>
      </c>
      <c r="BB1250" t="s">
        <v>88</v>
      </c>
      <c r="BD1250" s="39" t="str">
        <f t="shared" si="39"/>
        <v>01/244521001BBlibli Non Jabodetabek</v>
      </c>
    </row>
    <row r="1251" spans="2:59" ht="13.5" customHeight="1" x14ac:dyDescent="0.35">
      <c r="B1251" s="10" t="s">
        <v>17</v>
      </c>
      <c r="C1251" s="10" t="s">
        <v>2305</v>
      </c>
      <c r="D1251" s="10" t="s">
        <v>248</v>
      </c>
      <c r="E1251" s="10" t="s">
        <v>194</v>
      </c>
      <c r="F1251" s="10" t="s">
        <v>269</v>
      </c>
      <c r="G1251" s="137" t="s">
        <v>9686</v>
      </c>
      <c r="H1251" s="10"/>
      <c r="I1251" s="10" t="s">
        <v>270</v>
      </c>
      <c r="J1251" s="10" t="s">
        <v>16145</v>
      </c>
      <c r="K1251" s="10" t="s">
        <v>9687</v>
      </c>
      <c r="L1251" s="98">
        <f>IFERROR(VLOOKUP($F1251&amp;$C1251,Sales!$J:$W,9,0),0)</f>
        <v>0</v>
      </c>
      <c r="M1251" s="98">
        <f>IFERROR(VLOOKUP($F1251&amp;$C1251,Sales!$J:$W,10,0),0)</f>
        <v>0</v>
      </c>
      <c r="N1251" s="98">
        <f>IFERROR(VLOOKUP($F1251&amp;$C1251,Sales!$J:$W,11,0),0)</f>
        <v>0</v>
      </c>
      <c r="O1251" s="98">
        <f>IFERROR(VLOOKUP($F1251&amp;$C1251,Sales!$J:$W,12,0),0)</f>
        <v>0</v>
      </c>
      <c r="P1251" s="98">
        <f>IFERROR(VLOOKUP($F1251&amp;$C1251,Sales!$J:$W,13,0),0)</f>
        <v>0</v>
      </c>
      <c r="Q1251" s="98">
        <f>IFERROR(VLOOKUP($F1251&amp;$C1251,Sales!$A:$H,7,0),0)</f>
        <v>0</v>
      </c>
      <c r="R1251" s="41" t="str">
        <f t="shared" si="38"/>
        <v>ERROR</v>
      </c>
      <c r="S1251" s="15"/>
      <c r="T1251" s="15"/>
      <c r="U1251" s="15"/>
      <c r="V1251" s="15"/>
      <c r="W1251" s="15"/>
      <c r="X1251" s="15"/>
      <c r="Y1251" s="41"/>
      <c r="Z1251" s="41"/>
      <c r="AA1251" s="41"/>
      <c r="AB1251" s="15"/>
      <c r="AC1251" s="15"/>
      <c r="AD1251" s="15"/>
      <c r="AE1251" s="15"/>
      <c r="AF1251" s="15"/>
      <c r="AG1251" s="15"/>
      <c r="AH1251" s="15"/>
      <c r="AI1251" s="15"/>
      <c r="AJ1251" s="41"/>
      <c r="AK1251" s="15"/>
      <c r="AL1251" s="15"/>
      <c r="AM1251" s="15"/>
      <c r="AN1251" s="15"/>
      <c r="AO1251" s="15"/>
      <c r="AP1251" s="15"/>
      <c r="AQ1251" s="15"/>
      <c r="AR1251" s="15"/>
      <c r="AS1251" s="15"/>
      <c r="AT1251" s="15"/>
      <c r="AU1251" s="15"/>
      <c r="AV1251" s="15"/>
      <c r="AW1251" s="15"/>
      <c r="AX1251" s="15"/>
      <c r="AY1251" s="15"/>
      <c r="AZ1251" s="10">
        <v>1</v>
      </c>
      <c r="BA1251" t="s">
        <v>22</v>
      </c>
      <c r="BB1251" t="s">
        <v>88</v>
      </c>
      <c r="BD1251" s="39" t="str">
        <f t="shared" si="39"/>
        <v>01/244621109HBlibli Non Jabodetabek</v>
      </c>
    </row>
    <row r="1252" spans="2:59" ht="13.5" customHeight="1" x14ac:dyDescent="0.35">
      <c r="B1252" s="10" t="s">
        <v>17</v>
      </c>
      <c r="C1252" s="10" t="s">
        <v>2305</v>
      </c>
      <c r="D1252" s="10" t="s">
        <v>549</v>
      </c>
      <c r="E1252" s="10" t="s">
        <v>194</v>
      </c>
      <c r="F1252" s="10" t="s">
        <v>585</v>
      </c>
      <c r="G1252" s="137" t="s">
        <v>9688</v>
      </c>
      <c r="H1252" s="10"/>
      <c r="I1252" s="10" t="s">
        <v>586</v>
      </c>
      <c r="J1252" s="10" t="s">
        <v>16146</v>
      </c>
      <c r="K1252" s="10" t="s">
        <v>9689</v>
      </c>
      <c r="L1252" s="98">
        <f>IFERROR(VLOOKUP($F1252&amp;$C1252,Sales!$J:$W,9,0),0)</f>
        <v>0</v>
      </c>
      <c r="M1252" s="98">
        <f>IFERROR(VLOOKUP($F1252&amp;$C1252,Sales!$J:$W,10,0),0)</f>
        <v>0</v>
      </c>
      <c r="N1252" s="98">
        <f>IFERROR(VLOOKUP($F1252&amp;$C1252,Sales!$J:$W,11,0),0)</f>
        <v>0</v>
      </c>
      <c r="O1252" s="98">
        <f>IFERROR(VLOOKUP($F1252&amp;$C1252,Sales!$J:$W,12,0),0)</f>
        <v>0</v>
      </c>
      <c r="P1252" s="98">
        <f>IFERROR(VLOOKUP($F1252&amp;$C1252,Sales!$J:$W,13,0),0)</f>
        <v>0</v>
      </c>
      <c r="Q1252" s="98">
        <f>IFERROR(VLOOKUP($F1252&amp;$C1252,Sales!$A:$H,7,0),0)</f>
        <v>0</v>
      </c>
      <c r="R1252" s="41" t="str">
        <f t="shared" si="38"/>
        <v>ERROR</v>
      </c>
      <c r="S1252" s="15"/>
      <c r="T1252" s="15"/>
      <c r="U1252" s="15"/>
      <c r="V1252" s="15"/>
      <c r="W1252" s="15"/>
      <c r="X1252" s="15"/>
      <c r="Y1252" s="41"/>
      <c r="Z1252" s="41"/>
      <c r="AA1252" s="41"/>
      <c r="AB1252" s="15"/>
      <c r="AC1252" s="15"/>
      <c r="AD1252" s="15"/>
      <c r="AE1252" s="15"/>
      <c r="AF1252" s="15"/>
      <c r="AG1252" s="15"/>
      <c r="AH1252" s="15"/>
      <c r="AI1252" s="15"/>
      <c r="AJ1252" s="41"/>
      <c r="AK1252" s="15"/>
      <c r="AL1252" s="15"/>
      <c r="AM1252" s="15"/>
      <c r="AN1252" s="15"/>
      <c r="AO1252" s="15"/>
      <c r="AP1252" s="15"/>
      <c r="AQ1252" s="15"/>
      <c r="AR1252" s="15"/>
      <c r="AS1252" s="15"/>
      <c r="AT1252" s="15"/>
      <c r="AU1252" s="15"/>
      <c r="AV1252" s="15"/>
      <c r="AW1252" s="15"/>
      <c r="AX1252" s="15"/>
      <c r="AY1252" s="15"/>
      <c r="AZ1252" s="10">
        <v>1</v>
      </c>
      <c r="BA1252" t="s">
        <v>22</v>
      </c>
      <c r="BB1252" t="s">
        <v>88</v>
      </c>
      <c r="BD1252" s="39" t="str">
        <f t="shared" si="39"/>
        <v>01/245121101VBlibli Non Jabodetabek</v>
      </c>
    </row>
    <row r="1253" spans="2:59" ht="13.5" customHeight="1" x14ac:dyDescent="0.35">
      <c r="B1253" s="10" t="s">
        <v>17</v>
      </c>
      <c r="C1253" s="10" t="s">
        <v>2305</v>
      </c>
      <c r="D1253" s="10" t="s">
        <v>549</v>
      </c>
      <c r="E1253" s="10" t="s">
        <v>194</v>
      </c>
      <c r="F1253" s="10" t="s">
        <v>593</v>
      </c>
      <c r="G1253" s="137" t="s">
        <v>9690</v>
      </c>
      <c r="H1253" s="10"/>
      <c r="I1253" s="10" t="s">
        <v>594</v>
      </c>
      <c r="J1253" s="10" t="s">
        <v>16147</v>
      </c>
      <c r="K1253" s="10" t="s">
        <v>9691</v>
      </c>
      <c r="L1253" s="98">
        <f>IFERROR(VLOOKUP($F1253&amp;$C1253,Sales!$J:$W,9,0),0)</f>
        <v>0</v>
      </c>
      <c r="M1253" s="98">
        <f>IFERROR(VLOOKUP($F1253&amp;$C1253,Sales!$J:$W,10,0),0)</f>
        <v>0</v>
      </c>
      <c r="N1253" s="98">
        <f>IFERROR(VLOOKUP($F1253&amp;$C1253,Sales!$J:$W,11,0),0)</f>
        <v>0</v>
      </c>
      <c r="O1253" s="98">
        <f>IFERROR(VLOOKUP($F1253&amp;$C1253,Sales!$J:$W,12,0),0)</f>
        <v>0</v>
      </c>
      <c r="P1253" s="98">
        <f>IFERROR(VLOOKUP($F1253&amp;$C1253,Sales!$J:$W,13,0),0)</f>
        <v>0</v>
      </c>
      <c r="Q1253" s="98">
        <f>IFERROR(VLOOKUP($F1253&amp;$C1253,Sales!$A:$H,7,0),0)</f>
        <v>0</v>
      </c>
      <c r="R1253" s="41" t="str">
        <f t="shared" si="38"/>
        <v>ERROR</v>
      </c>
      <c r="S1253" s="15"/>
      <c r="T1253" s="15"/>
      <c r="U1253" s="15"/>
      <c r="V1253" s="15"/>
      <c r="W1253" s="15"/>
      <c r="X1253" s="15"/>
      <c r="Y1253" s="41"/>
      <c r="Z1253" s="41"/>
      <c r="AA1253" s="41"/>
      <c r="AB1253" s="15"/>
      <c r="AC1253" s="15"/>
      <c r="AD1253" s="15"/>
      <c r="AE1253" s="15"/>
      <c r="AF1253" s="15"/>
      <c r="AG1253" s="15"/>
      <c r="AH1253" s="15"/>
      <c r="AI1253" s="15"/>
      <c r="AJ1253" s="41"/>
      <c r="AK1253" s="15"/>
      <c r="AL1253" s="15"/>
      <c r="AM1253" s="15"/>
      <c r="AN1253" s="15"/>
      <c r="AO1253" s="15"/>
      <c r="AP1253" s="15"/>
      <c r="AQ1253" s="15"/>
      <c r="AR1253" s="15"/>
      <c r="AS1253" s="15"/>
      <c r="AT1253" s="15"/>
      <c r="AU1253" s="15"/>
      <c r="AV1253" s="15"/>
      <c r="AW1253" s="15"/>
      <c r="AX1253" s="15"/>
      <c r="AY1253" s="15"/>
      <c r="AZ1253" s="10">
        <v>1</v>
      </c>
      <c r="BA1253" t="s">
        <v>22</v>
      </c>
      <c r="BB1253" t="s">
        <v>88</v>
      </c>
      <c r="BD1253" s="39" t="str">
        <f t="shared" si="39"/>
        <v>01/24512112BBlibli Non Jabodetabek</v>
      </c>
    </row>
    <row r="1254" spans="2:59" ht="13.5" customHeight="1" x14ac:dyDescent="0.35">
      <c r="B1254" s="10" t="s">
        <v>17</v>
      </c>
      <c r="C1254" s="10" t="s">
        <v>2305</v>
      </c>
      <c r="D1254" s="10" t="s">
        <v>549</v>
      </c>
      <c r="E1254" s="10" t="s">
        <v>194</v>
      </c>
      <c r="F1254" s="10" t="s">
        <v>2366</v>
      </c>
      <c r="G1254" s="137" t="s">
        <v>9692</v>
      </c>
      <c r="H1254" s="10"/>
      <c r="I1254" s="10" t="s">
        <v>2367</v>
      </c>
      <c r="J1254" s="10" t="s">
        <v>16148</v>
      </c>
      <c r="K1254" s="10" t="s">
        <v>9693</v>
      </c>
      <c r="L1254" s="98">
        <f>IFERROR(VLOOKUP($F1254&amp;$C1254,Sales!$J:$W,9,0),0)</f>
        <v>0</v>
      </c>
      <c r="M1254" s="98">
        <f>IFERROR(VLOOKUP($F1254&amp;$C1254,Sales!$J:$W,10,0),0)</f>
        <v>0</v>
      </c>
      <c r="N1254" s="98">
        <f>IFERROR(VLOOKUP($F1254&amp;$C1254,Sales!$J:$W,11,0),0)</f>
        <v>0</v>
      </c>
      <c r="O1254" s="98">
        <f>IFERROR(VLOOKUP($F1254&amp;$C1254,Sales!$J:$W,12,0),0)</f>
        <v>0</v>
      </c>
      <c r="P1254" s="98">
        <f>IFERROR(VLOOKUP($F1254&amp;$C1254,Sales!$J:$W,13,0),0)</f>
        <v>0</v>
      </c>
      <c r="Q1254" s="98">
        <f>IFERROR(VLOOKUP($F1254&amp;$C1254,Sales!$A:$H,7,0),0)</f>
        <v>0</v>
      </c>
      <c r="R1254" s="41" t="str">
        <f t="shared" si="38"/>
        <v>ERROR</v>
      </c>
      <c r="S1254" s="15"/>
      <c r="T1254" s="15"/>
      <c r="U1254" s="15"/>
      <c r="V1254" s="15"/>
      <c r="W1254" s="15"/>
      <c r="X1254" s="15"/>
      <c r="Y1254" s="41"/>
      <c r="Z1254" s="41"/>
      <c r="AA1254" s="41"/>
      <c r="AB1254" s="15"/>
      <c r="AC1254" s="15"/>
      <c r="AD1254" s="15"/>
      <c r="AE1254" s="15"/>
      <c r="AF1254" s="15"/>
      <c r="AG1254" s="15"/>
      <c r="AH1254" s="15"/>
      <c r="AI1254" s="15"/>
      <c r="AJ1254" s="41"/>
      <c r="AK1254" s="15"/>
      <c r="AL1254" s="15"/>
      <c r="AM1254" s="15"/>
      <c r="AN1254" s="15"/>
      <c r="AO1254" s="15"/>
      <c r="AP1254" s="15"/>
      <c r="AQ1254" s="15"/>
      <c r="AR1254" s="15"/>
      <c r="AS1254" s="15"/>
      <c r="AT1254" s="15"/>
      <c r="AU1254" s="15"/>
      <c r="AV1254" s="15"/>
      <c r="AW1254" s="15"/>
      <c r="AX1254" s="15"/>
      <c r="AY1254" s="15"/>
      <c r="AZ1254" s="10">
        <v>1</v>
      </c>
      <c r="BA1254" t="s">
        <v>22</v>
      </c>
      <c r="BB1254" t="s">
        <v>88</v>
      </c>
      <c r="BD1254" s="39" t="str">
        <f t="shared" si="39"/>
        <v>01/24512112CBlibli Non Jabodetabek</v>
      </c>
    </row>
    <row r="1255" spans="2:59" ht="13.5" customHeight="1" x14ac:dyDescent="0.35">
      <c r="B1255" s="10" t="s">
        <v>17</v>
      </c>
      <c r="C1255" s="10" t="s">
        <v>2305</v>
      </c>
      <c r="D1255" s="10" t="s">
        <v>549</v>
      </c>
      <c r="E1255" s="10" t="s">
        <v>194</v>
      </c>
      <c r="F1255" s="10" t="s">
        <v>5782</v>
      </c>
      <c r="G1255" s="137" t="s">
        <v>9694</v>
      </c>
      <c r="H1255" s="10"/>
      <c r="I1255" s="10" t="s">
        <v>7251</v>
      </c>
      <c r="J1255" s="10" t="s">
        <v>16149</v>
      </c>
      <c r="K1255" s="10" t="s">
        <v>9695</v>
      </c>
      <c r="L1255" s="98">
        <f>IFERROR(VLOOKUP($F1255&amp;$C1255,Sales!$J:$W,9,0),0)</f>
        <v>0</v>
      </c>
      <c r="M1255" s="98">
        <f>IFERROR(VLOOKUP($F1255&amp;$C1255,Sales!$J:$W,10,0),0)</f>
        <v>0</v>
      </c>
      <c r="N1255" s="98">
        <f>IFERROR(VLOOKUP($F1255&amp;$C1255,Sales!$J:$W,11,0),0)</f>
        <v>0</v>
      </c>
      <c r="O1255" s="98">
        <f>IFERROR(VLOOKUP($F1255&amp;$C1255,Sales!$J:$W,12,0),0)</f>
        <v>0</v>
      </c>
      <c r="P1255" s="98">
        <f>IFERROR(VLOOKUP($F1255&amp;$C1255,Sales!$J:$W,13,0),0)</f>
        <v>0</v>
      </c>
      <c r="Q1255" s="98">
        <f>IFERROR(VLOOKUP($F1255&amp;$C1255,Sales!$A:$H,7,0),0)</f>
        <v>0</v>
      </c>
      <c r="R1255" s="41" t="str">
        <f t="shared" si="38"/>
        <v>ERROR</v>
      </c>
      <c r="S1255" s="15"/>
      <c r="T1255" s="15"/>
      <c r="U1255" s="15"/>
      <c r="V1255" s="15"/>
      <c r="W1255" s="15"/>
      <c r="X1255" s="15"/>
      <c r="Y1255" s="41"/>
      <c r="Z1255" s="41"/>
      <c r="AA1255" s="41"/>
      <c r="AB1255" s="15"/>
      <c r="AC1255" s="15"/>
      <c r="AD1255" s="15"/>
      <c r="AE1255" s="15"/>
      <c r="AF1255" s="15"/>
      <c r="AG1255" s="15"/>
      <c r="AH1255" s="15"/>
      <c r="AI1255" s="15"/>
      <c r="AJ1255" s="41"/>
      <c r="AK1255" s="15"/>
      <c r="AL1255" s="15"/>
      <c r="AM1255" s="15"/>
      <c r="AN1255" s="15"/>
      <c r="AO1255" s="15"/>
      <c r="AP1255" s="15"/>
      <c r="AQ1255" s="15"/>
      <c r="AR1255" s="15"/>
      <c r="AS1255" s="15"/>
      <c r="AT1255" s="15"/>
      <c r="AU1255" s="15"/>
      <c r="AV1255" s="15"/>
      <c r="AW1255" s="15"/>
      <c r="AX1255" s="15"/>
      <c r="AY1255" s="15"/>
      <c r="AZ1255" s="10">
        <v>1</v>
      </c>
      <c r="BA1255" t="s">
        <v>22</v>
      </c>
      <c r="BB1255" t="s">
        <v>88</v>
      </c>
      <c r="BD1255" s="39" t="str">
        <f t="shared" si="39"/>
        <v>01/245121102KBlibli Non Jabodetabek</v>
      </c>
    </row>
    <row r="1256" spans="2:59" ht="13.5" customHeight="1" x14ac:dyDescent="0.35">
      <c r="B1256" s="10" t="s">
        <v>17</v>
      </c>
      <c r="C1256" s="10" t="s">
        <v>2305</v>
      </c>
      <c r="D1256" s="10" t="s">
        <v>650</v>
      </c>
      <c r="E1256" s="10" t="s">
        <v>194</v>
      </c>
      <c r="F1256" s="10" t="s">
        <v>2045</v>
      </c>
      <c r="G1256" s="137" t="s">
        <v>9696</v>
      </c>
      <c r="H1256" s="10"/>
      <c r="I1256" s="10" t="s">
        <v>7004</v>
      </c>
      <c r="J1256" s="10" t="s">
        <v>16150</v>
      </c>
      <c r="K1256" s="10" t="s">
        <v>9697</v>
      </c>
      <c r="L1256" s="98">
        <f>IFERROR(VLOOKUP($F1256&amp;$C1256,Sales!$J:$W,9,0),0)</f>
        <v>0</v>
      </c>
      <c r="M1256" s="98">
        <f>IFERROR(VLOOKUP($F1256&amp;$C1256,Sales!$J:$W,10,0),0)</f>
        <v>0</v>
      </c>
      <c r="N1256" s="98">
        <f>IFERROR(VLOOKUP($F1256&amp;$C1256,Sales!$J:$W,11,0),0)</f>
        <v>0</v>
      </c>
      <c r="O1256" s="98">
        <f>IFERROR(VLOOKUP($F1256&amp;$C1256,Sales!$J:$W,12,0),0)</f>
        <v>0</v>
      </c>
      <c r="P1256" s="98">
        <f>IFERROR(VLOOKUP($F1256&amp;$C1256,Sales!$J:$W,13,0),0)</f>
        <v>0</v>
      </c>
      <c r="Q1256" s="98">
        <f>IFERROR(VLOOKUP($F1256&amp;$C1256,Sales!$A:$H,7,0),0)</f>
        <v>0</v>
      </c>
      <c r="R1256" s="41" t="str">
        <f t="shared" si="38"/>
        <v>ERROR</v>
      </c>
      <c r="S1256" s="15"/>
      <c r="T1256" s="15"/>
      <c r="U1256" s="15"/>
      <c r="V1256" s="15"/>
      <c r="W1256" s="15"/>
      <c r="X1256" s="15"/>
      <c r="Y1256" s="41"/>
      <c r="Z1256" s="41"/>
      <c r="AA1256" s="41"/>
      <c r="AB1256" s="15"/>
      <c r="AC1256" s="15"/>
      <c r="AD1256" s="15"/>
      <c r="AE1256" s="15"/>
      <c r="AF1256" s="15"/>
      <c r="AG1256" s="15"/>
      <c r="AH1256" s="15"/>
      <c r="AI1256" s="15"/>
      <c r="AJ1256" s="41"/>
      <c r="AK1256" s="15"/>
      <c r="AL1256" s="15"/>
      <c r="AM1256" s="15"/>
      <c r="AN1256" s="15"/>
      <c r="AO1256" s="15"/>
      <c r="AP1256" s="15"/>
      <c r="AQ1256" s="15"/>
      <c r="AR1256" s="15"/>
      <c r="AS1256" s="15"/>
      <c r="AT1256" s="15"/>
      <c r="AU1256" s="15"/>
      <c r="AV1256" s="15"/>
      <c r="AW1256" s="15"/>
      <c r="AX1256" s="15"/>
      <c r="AY1256" s="15"/>
      <c r="AZ1256" s="10">
        <v>1</v>
      </c>
      <c r="BA1256" t="s">
        <v>22</v>
      </c>
      <c r="BB1256" t="s">
        <v>88</v>
      </c>
      <c r="BD1256" s="39" t="str">
        <f t="shared" si="39"/>
        <v>01/245321102RBlibli Non Jabodetabek</v>
      </c>
    </row>
    <row r="1257" spans="2:59" ht="13.5" customHeight="1" x14ac:dyDescent="0.35">
      <c r="B1257" s="10" t="s">
        <v>17</v>
      </c>
      <c r="C1257" s="10" t="s">
        <v>2305</v>
      </c>
      <c r="D1257" s="10" t="s">
        <v>650</v>
      </c>
      <c r="E1257" s="10" t="s">
        <v>194</v>
      </c>
      <c r="F1257" s="10" t="s">
        <v>769</v>
      </c>
      <c r="G1257" s="137" t="s">
        <v>9698</v>
      </c>
      <c r="H1257" s="10"/>
      <c r="I1257" s="10" t="s">
        <v>6205</v>
      </c>
      <c r="J1257" s="10" t="s">
        <v>16151</v>
      </c>
      <c r="K1257" s="10" t="s">
        <v>9699</v>
      </c>
      <c r="L1257" s="98">
        <f>IFERROR(VLOOKUP($F1257&amp;$C1257,Sales!$J:$W,9,0),0)</f>
        <v>0</v>
      </c>
      <c r="M1257" s="98">
        <f>IFERROR(VLOOKUP($F1257&amp;$C1257,Sales!$J:$W,10,0),0)</f>
        <v>0</v>
      </c>
      <c r="N1257" s="98">
        <f>IFERROR(VLOOKUP($F1257&amp;$C1257,Sales!$J:$W,11,0),0)</f>
        <v>0</v>
      </c>
      <c r="O1257" s="98">
        <f>IFERROR(VLOOKUP($F1257&amp;$C1257,Sales!$J:$W,12,0),0)</f>
        <v>0</v>
      </c>
      <c r="P1257" s="98">
        <f>IFERROR(VLOOKUP($F1257&amp;$C1257,Sales!$J:$W,13,0),0)</f>
        <v>0</v>
      </c>
      <c r="Q1257" s="98">
        <f>IFERROR(VLOOKUP($F1257&amp;$C1257,Sales!$A:$H,7,0),0)</f>
        <v>0</v>
      </c>
      <c r="R1257" s="41" t="str">
        <f t="shared" si="38"/>
        <v>ERROR</v>
      </c>
      <c r="S1257" s="15"/>
      <c r="T1257" s="15"/>
      <c r="U1257" s="15"/>
      <c r="V1257" s="15"/>
      <c r="W1257" s="15"/>
      <c r="X1257" s="15"/>
      <c r="Y1257" s="41"/>
      <c r="Z1257" s="41"/>
      <c r="AA1257" s="41"/>
      <c r="AB1257" s="15"/>
      <c r="AC1257" s="15"/>
      <c r="AD1257" s="15"/>
      <c r="AE1257" s="15"/>
      <c r="AF1257" s="15"/>
      <c r="AG1257" s="15"/>
      <c r="AH1257" s="15"/>
      <c r="AI1257" s="15"/>
      <c r="AJ1257" s="41"/>
      <c r="AK1257" s="15"/>
      <c r="AL1257" s="15"/>
      <c r="AM1257" s="15"/>
      <c r="AN1257" s="15"/>
      <c r="AO1257" s="15"/>
      <c r="AP1257" s="15"/>
      <c r="AQ1257" s="15"/>
      <c r="AR1257" s="15"/>
      <c r="AS1257" s="15"/>
      <c r="AT1257" s="15"/>
      <c r="AU1257" s="15"/>
      <c r="AV1257" s="15"/>
      <c r="AW1257" s="15"/>
      <c r="AX1257" s="15"/>
      <c r="AY1257" s="15"/>
      <c r="AZ1257" s="10">
        <v>1</v>
      </c>
      <c r="BA1257" t="s">
        <v>22</v>
      </c>
      <c r="BB1257" t="s">
        <v>88</v>
      </c>
      <c r="BD1257" s="39" t="str">
        <f t="shared" si="39"/>
        <v>01/245321102YBlibli Non Jabodetabek</v>
      </c>
    </row>
    <row r="1258" spans="2:59" ht="13.5" customHeight="1" x14ac:dyDescent="0.35">
      <c r="B1258" s="10" t="s">
        <v>17</v>
      </c>
      <c r="C1258" s="10" t="s">
        <v>2305</v>
      </c>
      <c r="D1258" s="10" t="s">
        <v>119</v>
      </c>
      <c r="E1258" s="10" t="s">
        <v>120</v>
      </c>
      <c r="F1258" s="10" t="s">
        <v>955</v>
      </c>
      <c r="G1258" s="137" t="s">
        <v>1776</v>
      </c>
      <c r="H1258" s="10"/>
      <c r="I1258" s="10" t="s">
        <v>1777</v>
      </c>
      <c r="J1258" s="10" t="s">
        <v>16152</v>
      </c>
      <c r="K1258" s="10" t="s">
        <v>9700</v>
      </c>
      <c r="L1258" s="98">
        <f>IFERROR(VLOOKUP($F1258&amp;$C1258,Sales!$J:$W,9,0),0)</f>
        <v>0</v>
      </c>
      <c r="M1258" s="98">
        <f>IFERROR(VLOOKUP($F1258&amp;$C1258,Sales!$J:$W,10,0),0)</f>
        <v>0</v>
      </c>
      <c r="N1258" s="98">
        <f>IFERROR(VLOOKUP($F1258&amp;$C1258,Sales!$J:$W,11,0),0)</f>
        <v>0</v>
      </c>
      <c r="O1258" s="98">
        <f>IFERROR(VLOOKUP($F1258&amp;$C1258,Sales!$J:$W,12,0),0)</f>
        <v>0</v>
      </c>
      <c r="P1258" s="98">
        <f>IFERROR(VLOOKUP($F1258&amp;$C1258,Sales!$J:$W,13,0),0)</f>
        <v>0</v>
      </c>
      <c r="Q1258" s="98">
        <f>IFERROR(VLOOKUP($F1258&amp;$C1258,Sales!$A:$H,7,0),0)</f>
        <v>0</v>
      </c>
      <c r="R1258" s="41" t="str">
        <f t="shared" si="38"/>
        <v>ERROR</v>
      </c>
      <c r="S1258" s="15"/>
      <c r="T1258" s="15"/>
      <c r="U1258" s="15"/>
      <c r="V1258" s="15"/>
      <c r="W1258" s="15"/>
      <c r="X1258" s="15"/>
      <c r="Y1258" s="41"/>
      <c r="Z1258" s="41"/>
      <c r="AA1258" s="41"/>
      <c r="AB1258" s="15"/>
      <c r="AC1258" s="15"/>
      <c r="AD1258" s="15"/>
      <c r="AE1258" s="15"/>
      <c r="AF1258" s="15"/>
      <c r="AG1258" s="15"/>
      <c r="AH1258" s="15"/>
      <c r="AI1258" s="15"/>
      <c r="AJ1258" s="41"/>
      <c r="AK1258" s="15"/>
      <c r="AL1258" s="15"/>
      <c r="AM1258" s="15"/>
      <c r="AN1258" s="15"/>
      <c r="AO1258" s="15"/>
      <c r="AP1258" s="15"/>
      <c r="AQ1258" s="15"/>
      <c r="AR1258" s="15"/>
      <c r="AS1258" s="15"/>
      <c r="AT1258" s="15"/>
      <c r="AU1258" s="15"/>
      <c r="AV1258" s="15"/>
      <c r="AW1258" s="15"/>
      <c r="AX1258" s="15"/>
      <c r="AY1258" s="15"/>
      <c r="AZ1258" s="10">
        <v>1</v>
      </c>
      <c r="BA1258" t="s">
        <v>22</v>
      </c>
      <c r="BB1258" t="s">
        <v>88</v>
      </c>
      <c r="BD1258" s="39" t="str">
        <f t="shared" si="39"/>
        <v>01/394429501ABlibli Non Jabodetabek</v>
      </c>
      <c r="BE1258" s="88">
        <v>44914</v>
      </c>
      <c r="BF1258" t="s">
        <v>13956</v>
      </c>
    </row>
    <row r="1259" spans="2:59" ht="13.5" customHeight="1" x14ac:dyDescent="0.35">
      <c r="B1259" s="10" t="s">
        <v>17</v>
      </c>
      <c r="C1259" s="10" t="s">
        <v>2305</v>
      </c>
      <c r="D1259" s="10" t="s">
        <v>119</v>
      </c>
      <c r="E1259" s="10" t="s">
        <v>120</v>
      </c>
      <c r="F1259" s="10" t="s">
        <v>133</v>
      </c>
      <c r="G1259" s="137" t="s">
        <v>3240</v>
      </c>
      <c r="H1259" s="10"/>
      <c r="I1259" s="10" t="s">
        <v>134</v>
      </c>
      <c r="J1259" s="10" t="s">
        <v>16153</v>
      </c>
      <c r="K1259" s="10" t="s">
        <v>10944</v>
      </c>
      <c r="L1259" s="98">
        <f>IFERROR(VLOOKUP($F1259&amp;$C1259,Sales!$J:$W,9,0),0)</f>
        <v>0</v>
      </c>
      <c r="M1259" s="98">
        <f>IFERROR(VLOOKUP($F1259&amp;$C1259,Sales!$J:$W,10,0),0)</f>
        <v>0</v>
      </c>
      <c r="N1259" s="98">
        <f>IFERROR(VLOOKUP($F1259&amp;$C1259,Sales!$J:$W,11,0),0)</f>
        <v>0</v>
      </c>
      <c r="O1259" s="98">
        <f>IFERROR(VLOOKUP($F1259&amp;$C1259,Sales!$J:$W,12,0),0)</f>
        <v>0</v>
      </c>
      <c r="P1259" s="98">
        <f>IFERROR(VLOOKUP($F1259&amp;$C1259,Sales!$J:$W,13,0),0)</f>
        <v>0</v>
      </c>
      <c r="Q1259" s="98">
        <f>IFERROR(VLOOKUP($F1259&amp;$C1259,Sales!$A:$H,7,0),0)</f>
        <v>0</v>
      </c>
      <c r="R1259" s="41">
        <f t="shared" si="38"/>
        <v>0.2</v>
      </c>
      <c r="S1259" s="41">
        <v>1</v>
      </c>
      <c r="T1259" s="15"/>
      <c r="U1259" s="15"/>
      <c r="V1259" s="15">
        <v>0</v>
      </c>
      <c r="W1259" s="15">
        <v>0</v>
      </c>
      <c r="X1259" s="15">
        <v>0</v>
      </c>
      <c r="Y1259" s="41">
        <v>0</v>
      </c>
      <c r="Z1259" s="41"/>
      <c r="AA1259" s="41"/>
      <c r="AB1259" s="41"/>
      <c r="AC1259" s="15"/>
      <c r="AD1259" s="15"/>
      <c r="AE1259" s="15"/>
      <c r="AF1259" s="15"/>
      <c r="AG1259" s="15"/>
      <c r="AH1259" s="15"/>
      <c r="AI1259" s="15"/>
      <c r="AJ1259" s="41"/>
      <c r="AK1259" s="15"/>
      <c r="AL1259" s="15"/>
      <c r="AM1259" s="41"/>
      <c r="AN1259" s="15"/>
      <c r="AO1259" s="15"/>
      <c r="AP1259" s="15"/>
      <c r="AQ1259" s="15"/>
      <c r="AR1259" s="15"/>
      <c r="AS1259" s="15"/>
      <c r="AT1259" s="15"/>
      <c r="AU1259" s="15"/>
      <c r="AV1259" s="15"/>
      <c r="AW1259" s="15"/>
      <c r="AX1259" s="15"/>
      <c r="AY1259" s="15"/>
      <c r="AZ1259" s="10">
        <v>1</v>
      </c>
      <c r="BA1259" t="s">
        <v>22</v>
      </c>
      <c r="BB1259" t="s">
        <v>23</v>
      </c>
      <c r="BD1259" s="39" t="str">
        <f t="shared" si="39"/>
        <v>01/33109701ABlibli Non Jabodetabek</v>
      </c>
    </row>
    <row r="1260" spans="2:59" ht="13.5" customHeight="1" x14ac:dyDescent="0.35">
      <c r="B1260" s="10" t="s">
        <v>17</v>
      </c>
      <c r="C1260" s="10" t="s">
        <v>2305</v>
      </c>
      <c r="D1260" s="10" t="s">
        <v>650</v>
      </c>
      <c r="E1260" s="10" t="s">
        <v>194</v>
      </c>
      <c r="F1260" s="10" t="s">
        <v>760</v>
      </c>
      <c r="G1260" s="137" t="s">
        <v>9651</v>
      </c>
      <c r="H1260" s="10"/>
      <c r="I1260" s="10" t="s">
        <v>761</v>
      </c>
      <c r="J1260" s="10" t="s">
        <v>16154</v>
      </c>
      <c r="K1260" s="10" t="s">
        <v>9701</v>
      </c>
      <c r="L1260" s="98">
        <f>IFERROR(VLOOKUP($F1260&amp;$C1260,Sales!$J:$W,9,0),0)</f>
        <v>0</v>
      </c>
      <c r="M1260" s="98">
        <f>IFERROR(VLOOKUP($F1260&amp;$C1260,Sales!$J:$W,10,0),0)</f>
        <v>0</v>
      </c>
      <c r="N1260" s="98">
        <f>IFERROR(VLOOKUP($F1260&amp;$C1260,Sales!$J:$W,11,0),0)</f>
        <v>0</v>
      </c>
      <c r="O1260" s="98">
        <f>IFERROR(VLOOKUP($F1260&amp;$C1260,Sales!$J:$W,12,0),0)</f>
        <v>0</v>
      </c>
      <c r="P1260" s="98">
        <f>IFERROR(VLOOKUP($F1260&amp;$C1260,Sales!$J:$W,13,0),0)</f>
        <v>0</v>
      </c>
      <c r="Q1260" s="98">
        <f>IFERROR(VLOOKUP($F1260&amp;$C1260,Sales!$A:$H,7,0),0)</f>
        <v>0</v>
      </c>
      <c r="R1260" s="41">
        <f t="shared" si="38"/>
        <v>1</v>
      </c>
      <c r="S1260" s="41">
        <v>1</v>
      </c>
      <c r="T1260" s="15"/>
      <c r="U1260" s="15"/>
      <c r="V1260" s="15">
        <v>1</v>
      </c>
      <c r="W1260" s="15">
        <v>1</v>
      </c>
      <c r="X1260" s="15">
        <v>1</v>
      </c>
      <c r="Y1260" s="41">
        <v>1</v>
      </c>
      <c r="Z1260" s="41"/>
      <c r="AA1260" s="41"/>
      <c r="AB1260" s="41"/>
      <c r="AC1260" s="15"/>
      <c r="AD1260" s="15"/>
      <c r="AE1260" s="15"/>
      <c r="AF1260" s="15"/>
      <c r="AG1260" s="15"/>
      <c r="AH1260" s="15"/>
      <c r="AI1260" s="15"/>
      <c r="AJ1260" s="41"/>
      <c r="AK1260" s="15"/>
      <c r="AL1260" s="15"/>
      <c r="AM1260" s="41"/>
      <c r="AN1260" s="15"/>
      <c r="AO1260" s="15"/>
      <c r="AP1260" s="15"/>
      <c r="AQ1260" s="15"/>
      <c r="AR1260" s="15"/>
      <c r="AS1260" s="15"/>
      <c r="AT1260" s="15"/>
      <c r="AU1260" s="15"/>
      <c r="AV1260" s="15"/>
      <c r="AW1260" s="15"/>
      <c r="AX1260" s="15"/>
      <c r="AY1260" s="15"/>
      <c r="AZ1260" s="10">
        <v>1</v>
      </c>
      <c r="BA1260" t="s">
        <v>22</v>
      </c>
      <c r="BB1260" t="s">
        <v>23</v>
      </c>
      <c r="BD1260" s="39" t="str">
        <f t="shared" si="39"/>
        <v>01/245321106BBlibli Non Jabodetabek</v>
      </c>
    </row>
    <row r="1261" spans="2:59" ht="13.5" customHeight="1" x14ac:dyDescent="0.35">
      <c r="B1261" s="10" t="s">
        <v>17</v>
      </c>
      <c r="C1261" s="10" t="s">
        <v>2305</v>
      </c>
      <c r="D1261" s="10" t="s">
        <v>549</v>
      </c>
      <c r="E1261" s="10" t="s">
        <v>14076</v>
      </c>
      <c r="F1261" s="10" t="s">
        <v>13851</v>
      </c>
      <c r="G1261" s="137" t="s">
        <v>14077</v>
      </c>
      <c r="H1261" s="10"/>
      <c r="I1261" s="10" t="s">
        <v>13867</v>
      </c>
      <c r="J1261" s="124" t="s">
        <v>16155</v>
      </c>
      <c r="K1261" s="10" t="s">
        <v>14091</v>
      </c>
      <c r="L1261" s="98">
        <f>IFERROR(VLOOKUP($F1261&amp;$C1261,Sales!$J:$W,9,0),0)</f>
        <v>0</v>
      </c>
      <c r="M1261" s="98">
        <f>IFERROR(VLOOKUP($F1261&amp;$C1261,Sales!$J:$W,10,0),0)</f>
        <v>0</v>
      </c>
      <c r="N1261" s="98">
        <f>IFERROR(VLOOKUP($F1261&amp;$C1261,Sales!$J:$W,11,0),0)</f>
        <v>0</v>
      </c>
      <c r="O1261" s="98">
        <f>IFERROR(VLOOKUP($F1261&amp;$C1261,Sales!$J:$W,12,0),0)</f>
        <v>0</v>
      </c>
      <c r="P1261" s="98">
        <f>IFERROR(VLOOKUP($F1261&amp;$C1261,Sales!$J:$W,13,0),0)</f>
        <v>0</v>
      </c>
      <c r="Q1261" s="98">
        <f>IFERROR(VLOOKUP($F1261&amp;$C1261,Sales!$A:$H,7,0),0)</f>
        <v>0</v>
      </c>
      <c r="R1261" s="41">
        <f t="shared" si="38"/>
        <v>1</v>
      </c>
      <c r="S1261" s="41">
        <v>1</v>
      </c>
      <c r="T1261" s="15"/>
      <c r="U1261" s="15"/>
      <c r="V1261" s="15">
        <v>1</v>
      </c>
      <c r="W1261" s="15">
        <v>1</v>
      </c>
      <c r="X1261" s="15">
        <v>1</v>
      </c>
      <c r="Y1261" s="41">
        <v>1</v>
      </c>
      <c r="Z1261" s="41"/>
      <c r="AA1261" s="41"/>
      <c r="AB1261" s="41"/>
      <c r="AC1261" s="15"/>
      <c r="AD1261" s="15"/>
      <c r="AE1261" s="15"/>
      <c r="AF1261" s="15"/>
      <c r="AG1261" s="15"/>
      <c r="AH1261" s="15"/>
      <c r="AI1261" s="15"/>
      <c r="AJ1261" s="41"/>
      <c r="AK1261" s="15"/>
      <c r="AL1261" s="15"/>
      <c r="AM1261" s="41"/>
      <c r="AN1261" s="15"/>
      <c r="AO1261" s="15"/>
      <c r="AP1261" s="15"/>
      <c r="AQ1261" s="15"/>
      <c r="AR1261" s="15"/>
      <c r="AS1261" s="15"/>
      <c r="AT1261" s="15"/>
      <c r="AU1261" s="15"/>
      <c r="AV1261" s="15"/>
      <c r="AW1261" s="15"/>
      <c r="AX1261" s="15"/>
      <c r="AY1261" s="15"/>
      <c r="AZ1261" s="10">
        <v>1</v>
      </c>
      <c r="BA1261" t="s">
        <v>22</v>
      </c>
      <c r="BB1261" t="s">
        <v>14102</v>
      </c>
      <c r="BD1261" s="95" t="str">
        <f t="shared" si="39"/>
        <v>01/395129508BBlibli Non Jabodetabek</v>
      </c>
      <c r="BG1261" s="88">
        <v>44915</v>
      </c>
    </row>
    <row r="1262" spans="2:59" ht="13.5" customHeight="1" x14ac:dyDescent="0.35">
      <c r="B1262" s="10" t="s">
        <v>17</v>
      </c>
      <c r="C1262" s="10" t="s">
        <v>2305</v>
      </c>
      <c r="D1262" s="10" t="s">
        <v>549</v>
      </c>
      <c r="E1262" s="10" t="s">
        <v>14074</v>
      </c>
      <c r="F1262" s="10" t="s">
        <v>13808</v>
      </c>
      <c r="G1262" s="137" t="s">
        <v>14078</v>
      </c>
      <c r="H1262" s="10"/>
      <c r="I1262" s="10">
        <v>4987176133892</v>
      </c>
      <c r="J1262" s="10" t="s">
        <v>16156</v>
      </c>
      <c r="K1262" s="10" t="s">
        <v>14092</v>
      </c>
      <c r="L1262" s="98">
        <f>IFERROR(VLOOKUP($F1262&amp;$C1262,Sales!$J:$W,9,0),0)</f>
        <v>0</v>
      </c>
      <c r="M1262" s="98">
        <f>IFERROR(VLOOKUP($F1262&amp;$C1262,Sales!$J:$W,10,0),0)</f>
        <v>0</v>
      </c>
      <c r="N1262" s="98">
        <f>IFERROR(VLOOKUP($F1262&amp;$C1262,Sales!$J:$W,11,0),0)</f>
        <v>0</v>
      </c>
      <c r="O1262" s="98">
        <f>IFERROR(VLOOKUP($F1262&amp;$C1262,Sales!$J:$W,12,0),0)</f>
        <v>0</v>
      </c>
      <c r="P1262" s="98">
        <f>IFERROR(VLOOKUP($F1262&amp;$C1262,Sales!$J:$W,13,0),0)</f>
        <v>0</v>
      </c>
      <c r="Q1262" s="98">
        <f>IFERROR(VLOOKUP($F1262&amp;$C1262,Sales!$A:$H,7,0),0)</f>
        <v>0</v>
      </c>
      <c r="R1262" s="41">
        <f t="shared" si="38"/>
        <v>1</v>
      </c>
      <c r="S1262" s="41">
        <v>1</v>
      </c>
      <c r="T1262" s="15"/>
      <c r="U1262" s="15"/>
      <c r="V1262" s="15">
        <v>1</v>
      </c>
      <c r="W1262" s="15">
        <v>1</v>
      </c>
      <c r="X1262" s="15">
        <v>1</v>
      </c>
      <c r="Y1262" s="41">
        <v>1</v>
      </c>
      <c r="Z1262" s="41"/>
      <c r="AA1262" s="41"/>
      <c r="AB1262" s="41"/>
      <c r="AC1262" s="15"/>
      <c r="AD1262" s="15"/>
      <c r="AE1262" s="15"/>
      <c r="AF1262" s="15"/>
      <c r="AG1262" s="15"/>
      <c r="AH1262" s="15"/>
      <c r="AI1262" s="15"/>
      <c r="AJ1262" s="41"/>
      <c r="AK1262" s="15"/>
      <c r="AL1262" s="15"/>
      <c r="AM1262" s="41"/>
      <c r="AN1262" s="15"/>
      <c r="AO1262" s="15"/>
      <c r="AP1262" s="15"/>
      <c r="AQ1262" s="15"/>
      <c r="AR1262" s="15"/>
      <c r="AS1262" s="15"/>
      <c r="AT1262" s="15"/>
      <c r="AU1262" s="15"/>
      <c r="AV1262" s="15"/>
      <c r="AW1262" s="15"/>
      <c r="AX1262" s="15"/>
      <c r="AY1262" s="15"/>
      <c r="AZ1262" s="10">
        <v>1</v>
      </c>
      <c r="BA1262" t="s">
        <v>22</v>
      </c>
      <c r="BB1262" t="s">
        <v>14102</v>
      </c>
      <c r="BD1262" s="95" t="str">
        <f t="shared" si="39"/>
        <v>01/245121105EBlibli Non Jabodetabek</v>
      </c>
      <c r="BG1262" s="88">
        <v>44915</v>
      </c>
    </row>
    <row r="1263" spans="2:59" ht="13.5" customHeight="1" x14ac:dyDescent="0.35">
      <c r="B1263" s="10" t="s">
        <v>17</v>
      </c>
      <c r="C1263" s="10" t="s">
        <v>2305</v>
      </c>
      <c r="D1263" s="10" t="s">
        <v>549</v>
      </c>
      <c r="E1263" s="10" t="s">
        <v>14074</v>
      </c>
      <c r="F1263" s="10" t="s">
        <v>13807</v>
      </c>
      <c r="G1263" s="137" t="s">
        <v>14079</v>
      </c>
      <c r="H1263" s="10"/>
      <c r="I1263" s="10">
        <v>4987176133908</v>
      </c>
      <c r="J1263" s="10" t="s">
        <v>16157</v>
      </c>
      <c r="K1263" s="10" t="s">
        <v>14093</v>
      </c>
      <c r="L1263" s="98">
        <f>IFERROR(VLOOKUP($F1263&amp;$C1263,Sales!$J:$W,9,0),0)</f>
        <v>0</v>
      </c>
      <c r="M1263" s="98">
        <f>IFERROR(VLOOKUP($F1263&amp;$C1263,Sales!$J:$W,10,0),0)</f>
        <v>0</v>
      </c>
      <c r="N1263" s="98">
        <f>IFERROR(VLOOKUP($F1263&amp;$C1263,Sales!$J:$W,11,0),0)</f>
        <v>0</v>
      </c>
      <c r="O1263" s="98">
        <f>IFERROR(VLOOKUP($F1263&amp;$C1263,Sales!$J:$W,12,0),0)</f>
        <v>0</v>
      </c>
      <c r="P1263" s="98">
        <f>IFERROR(VLOOKUP($F1263&amp;$C1263,Sales!$J:$W,13,0),0)</f>
        <v>0</v>
      </c>
      <c r="Q1263" s="98">
        <f>IFERROR(VLOOKUP($F1263&amp;$C1263,Sales!$A:$H,7,0),0)</f>
        <v>0</v>
      </c>
      <c r="R1263" s="41">
        <f t="shared" si="38"/>
        <v>1</v>
      </c>
      <c r="S1263" s="41">
        <v>1</v>
      </c>
      <c r="T1263" s="15"/>
      <c r="U1263" s="15"/>
      <c r="V1263" s="15">
        <v>1</v>
      </c>
      <c r="W1263" s="15">
        <v>1</v>
      </c>
      <c r="X1263" s="15">
        <v>1</v>
      </c>
      <c r="Y1263" s="41">
        <v>1</v>
      </c>
      <c r="Z1263" s="41"/>
      <c r="AA1263" s="41"/>
      <c r="AB1263" s="41"/>
      <c r="AC1263" s="15"/>
      <c r="AD1263" s="15"/>
      <c r="AE1263" s="15"/>
      <c r="AF1263" s="15"/>
      <c r="AG1263" s="15"/>
      <c r="AH1263" s="15"/>
      <c r="AI1263" s="15"/>
      <c r="AJ1263" s="41"/>
      <c r="AK1263" s="15"/>
      <c r="AL1263" s="15"/>
      <c r="AM1263" s="41"/>
      <c r="AN1263" s="15"/>
      <c r="AO1263" s="15"/>
      <c r="AP1263" s="15"/>
      <c r="AQ1263" s="15"/>
      <c r="AR1263" s="15"/>
      <c r="AS1263" s="15"/>
      <c r="AT1263" s="15"/>
      <c r="AU1263" s="15"/>
      <c r="AV1263" s="15"/>
      <c r="AW1263" s="15"/>
      <c r="AX1263" s="15"/>
      <c r="AY1263" s="15"/>
      <c r="AZ1263" s="10">
        <v>1</v>
      </c>
      <c r="BA1263" t="s">
        <v>22</v>
      </c>
      <c r="BB1263" t="s">
        <v>14102</v>
      </c>
      <c r="BD1263" s="95" t="str">
        <f t="shared" si="39"/>
        <v>01/245121006FBlibli Non Jabodetabek</v>
      </c>
      <c r="BG1263" s="88">
        <v>44915</v>
      </c>
    </row>
    <row r="1264" spans="2:59" ht="13.5" customHeight="1" x14ac:dyDescent="0.35">
      <c r="B1264" s="10" t="s">
        <v>17</v>
      </c>
      <c r="C1264" s="10" t="s">
        <v>2305</v>
      </c>
      <c r="D1264" s="10" t="s">
        <v>14080</v>
      </c>
      <c r="E1264" s="10" t="s">
        <v>14074</v>
      </c>
      <c r="F1264" s="10" t="s">
        <v>13823</v>
      </c>
      <c r="G1264" s="137" t="s">
        <v>14081</v>
      </c>
      <c r="H1264" s="10"/>
      <c r="I1264" s="10">
        <v>4902430517089</v>
      </c>
      <c r="J1264" s="10" t="s">
        <v>16158</v>
      </c>
      <c r="K1264" s="10" t="s">
        <v>14094</v>
      </c>
      <c r="L1264" s="98">
        <f>IFERROR(VLOOKUP($F1264&amp;$C1264,Sales!$J:$W,9,0),0)</f>
        <v>0</v>
      </c>
      <c r="M1264" s="98">
        <f>IFERROR(VLOOKUP($F1264&amp;$C1264,Sales!$J:$W,10,0),0)</f>
        <v>0</v>
      </c>
      <c r="N1264" s="98">
        <f>IFERROR(VLOOKUP($F1264&amp;$C1264,Sales!$J:$W,11,0),0)</f>
        <v>0</v>
      </c>
      <c r="O1264" s="98">
        <f>IFERROR(VLOOKUP($F1264&amp;$C1264,Sales!$J:$W,12,0),0)</f>
        <v>0</v>
      </c>
      <c r="P1264" s="98">
        <f>IFERROR(VLOOKUP($F1264&amp;$C1264,Sales!$J:$W,13,0),0)</f>
        <v>0</v>
      </c>
      <c r="Q1264" s="98">
        <f>IFERROR(VLOOKUP($F1264&amp;$C1264,Sales!$A:$H,7,0),0)</f>
        <v>0</v>
      </c>
      <c r="R1264" s="41">
        <f t="shared" si="38"/>
        <v>1</v>
      </c>
      <c r="S1264" s="41">
        <v>1</v>
      </c>
      <c r="T1264" s="15"/>
      <c r="U1264" s="15"/>
      <c r="V1264" s="15">
        <v>1</v>
      </c>
      <c r="W1264" s="15">
        <v>1</v>
      </c>
      <c r="X1264" s="15">
        <v>1</v>
      </c>
      <c r="Y1264" s="41">
        <v>1</v>
      </c>
      <c r="Z1264" s="41"/>
      <c r="AA1264" s="41"/>
      <c r="AB1264" s="41"/>
      <c r="AC1264" s="15"/>
      <c r="AD1264" s="15"/>
      <c r="AE1264" s="15"/>
      <c r="AF1264" s="15"/>
      <c r="AG1264" s="15"/>
      <c r="AH1264" s="15"/>
      <c r="AI1264" s="15"/>
      <c r="AJ1264" s="41"/>
      <c r="AK1264" s="15"/>
      <c r="AL1264" s="15"/>
      <c r="AM1264" s="41"/>
      <c r="AN1264" s="15"/>
      <c r="AO1264" s="15"/>
      <c r="AP1264" s="15"/>
      <c r="AQ1264" s="15"/>
      <c r="AR1264" s="15"/>
      <c r="AS1264" s="15"/>
      <c r="AT1264" s="15"/>
      <c r="AU1264" s="15"/>
      <c r="AV1264" s="15"/>
      <c r="AW1264" s="15"/>
      <c r="AX1264" s="15"/>
      <c r="AY1264" s="15"/>
      <c r="AZ1264" s="10">
        <v>1</v>
      </c>
      <c r="BA1264" t="s">
        <v>22</v>
      </c>
      <c r="BB1264" t="s">
        <v>14102</v>
      </c>
      <c r="BD1264" s="95" t="str">
        <f t="shared" si="39"/>
        <v>01/244621109NBlibli Non Jabodetabek</v>
      </c>
      <c r="BG1264" s="88">
        <v>44915</v>
      </c>
    </row>
    <row r="1265" spans="2:59" ht="13.5" customHeight="1" x14ac:dyDescent="0.35">
      <c r="B1265" s="10" t="s">
        <v>17</v>
      </c>
      <c r="C1265" s="10" t="s">
        <v>2305</v>
      </c>
      <c r="D1265" s="10" t="s">
        <v>14080</v>
      </c>
      <c r="E1265" s="10" t="s">
        <v>14074</v>
      </c>
      <c r="F1265" s="10" t="s">
        <v>13817</v>
      </c>
      <c r="G1265" s="137" t="s">
        <v>14082</v>
      </c>
      <c r="H1265" s="10"/>
      <c r="I1265" s="10">
        <v>4902430517270</v>
      </c>
      <c r="J1265" s="10" t="s">
        <v>16159</v>
      </c>
      <c r="K1265" s="10" t="s">
        <v>14095</v>
      </c>
      <c r="L1265" s="98">
        <f>IFERROR(VLOOKUP($F1265&amp;$C1265,Sales!$J:$W,9,0),0)</f>
        <v>0</v>
      </c>
      <c r="M1265" s="98">
        <f>IFERROR(VLOOKUP($F1265&amp;$C1265,Sales!$J:$W,10,0),0)</f>
        <v>0</v>
      </c>
      <c r="N1265" s="98">
        <f>IFERROR(VLOOKUP($F1265&amp;$C1265,Sales!$J:$W,11,0),0)</f>
        <v>0</v>
      </c>
      <c r="O1265" s="98">
        <f>IFERROR(VLOOKUP($F1265&amp;$C1265,Sales!$J:$W,12,0),0)</f>
        <v>0</v>
      </c>
      <c r="P1265" s="98">
        <f>IFERROR(VLOOKUP($F1265&amp;$C1265,Sales!$J:$W,13,0),0)</f>
        <v>0</v>
      </c>
      <c r="Q1265" s="98">
        <f>IFERROR(VLOOKUP($F1265&amp;$C1265,Sales!$A:$H,7,0),0)</f>
        <v>0</v>
      </c>
      <c r="R1265" s="41">
        <f t="shared" si="38"/>
        <v>1</v>
      </c>
      <c r="S1265" s="41">
        <v>1</v>
      </c>
      <c r="T1265" s="15"/>
      <c r="U1265" s="15"/>
      <c r="V1265" s="15">
        <v>1</v>
      </c>
      <c r="W1265" s="15">
        <v>1</v>
      </c>
      <c r="X1265" s="15">
        <v>1</v>
      </c>
      <c r="Y1265" s="41">
        <v>1</v>
      </c>
      <c r="Z1265" s="41"/>
      <c r="AA1265" s="41"/>
      <c r="AB1265" s="41"/>
      <c r="AC1265" s="15"/>
      <c r="AD1265" s="15"/>
      <c r="AE1265" s="15"/>
      <c r="AF1265" s="15"/>
      <c r="AG1265" s="15"/>
      <c r="AH1265" s="15"/>
      <c r="AI1265" s="15"/>
      <c r="AJ1265" s="41"/>
      <c r="AK1265" s="15"/>
      <c r="AL1265" s="15"/>
      <c r="AM1265" s="41"/>
      <c r="AN1265" s="15"/>
      <c r="AO1265" s="15"/>
      <c r="AP1265" s="15"/>
      <c r="AQ1265" s="15"/>
      <c r="AR1265" s="15"/>
      <c r="AS1265" s="15"/>
      <c r="AT1265" s="15"/>
      <c r="AU1265" s="15"/>
      <c r="AV1265" s="15"/>
      <c r="AW1265" s="15"/>
      <c r="AX1265" s="15"/>
      <c r="AY1265" s="15"/>
      <c r="AZ1265" s="10">
        <v>1</v>
      </c>
      <c r="BA1265" t="s">
        <v>22</v>
      </c>
      <c r="BB1265" t="s">
        <v>14102</v>
      </c>
      <c r="BD1265" s="95" t="str">
        <f t="shared" si="39"/>
        <v>01/244621109OBlibli Non Jabodetabek</v>
      </c>
      <c r="BG1265" s="88">
        <v>44915</v>
      </c>
    </row>
    <row r="1266" spans="2:59" ht="13.5" customHeight="1" x14ac:dyDescent="0.35">
      <c r="B1266" s="10" t="s">
        <v>17</v>
      </c>
      <c r="C1266" s="10" t="s">
        <v>2305</v>
      </c>
      <c r="D1266" s="10" t="s">
        <v>14080</v>
      </c>
      <c r="E1266" s="10" t="s">
        <v>14074</v>
      </c>
      <c r="F1266" s="10" t="s">
        <v>13804</v>
      </c>
      <c r="G1266" s="137" t="s">
        <v>14083</v>
      </c>
      <c r="H1266" s="10"/>
      <c r="I1266" s="10">
        <v>4902430517102</v>
      </c>
      <c r="J1266" s="10" t="s">
        <v>16160</v>
      </c>
      <c r="K1266" s="10" t="s">
        <v>14096</v>
      </c>
      <c r="L1266" s="98">
        <f>IFERROR(VLOOKUP($F1266&amp;$C1266,Sales!$J:$W,9,0),0)</f>
        <v>0</v>
      </c>
      <c r="M1266" s="98">
        <f>IFERROR(VLOOKUP($F1266&amp;$C1266,Sales!$J:$W,10,0),0)</f>
        <v>0</v>
      </c>
      <c r="N1266" s="98">
        <f>IFERROR(VLOOKUP($F1266&amp;$C1266,Sales!$J:$W,11,0),0)</f>
        <v>0</v>
      </c>
      <c r="O1266" s="98">
        <f>IFERROR(VLOOKUP($F1266&amp;$C1266,Sales!$J:$W,12,0),0)</f>
        <v>0</v>
      </c>
      <c r="P1266" s="98">
        <f>IFERROR(VLOOKUP($F1266&amp;$C1266,Sales!$J:$W,13,0),0)</f>
        <v>0</v>
      </c>
      <c r="Q1266" s="98">
        <f>IFERROR(VLOOKUP($F1266&amp;$C1266,Sales!$A:$H,7,0),0)</f>
        <v>0</v>
      </c>
      <c r="R1266" s="41">
        <f t="shared" si="38"/>
        <v>1</v>
      </c>
      <c r="S1266" s="41">
        <v>1</v>
      </c>
      <c r="T1266" s="15"/>
      <c r="U1266" s="15"/>
      <c r="V1266" s="15">
        <v>1</v>
      </c>
      <c r="W1266" s="15">
        <v>1</v>
      </c>
      <c r="X1266" s="15">
        <v>1</v>
      </c>
      <c r="Y1266" s="41">
        <v>1</v>
      </c>
      <c r="Z1266" s="41"/>
      <c r="AA1266" s="41"/>
      <c r="AB1266" s="41"/>
      <c r="AC1266" s="15"/>
      <c r="AD1266" s="15"/>
      <c r="AE1266" s="15"/>
      <c r="AF1266" s="15"/>
      <c r="AG1266" s="15"/>
      <c r="AH1266" s="15"/>
      <c r="AI1266" s="15"/>
      <c r="AJ1266" s="41"/>
      <c r="AK1266" s="15"/>
      <c r="AL1266" s="15"/>
      <c r="AM1266" s="41"/>
      <c r="AN1266" s="15"/>
      <c r="AO1266" s="15"/>
      <c r="AP1266" s="15"/>
      <c r="AQ1266" s="15"/>
      <c r="AR1266" s="15"/>
      <c r="AS1266" s="15"/>
      <c r="AT1266" s="15"/>
      <c r="AU1266" s="15"/>
      <c r="AV1266" s="15"/>
      <c r="AW1266" s="15"/>
      <c r="AX1266" s="15"/>
      <c r="AY1266" s="15"/>
      <c r="AZ1266" s="10">
        <v>1</v>
      </c>
      <c r="BA1266" t="s">
        <v>22</v>
      </c>
      <c r="BB1266" t="s">
        <v>14102</v>
      </c>
      <c r="BD1266" s="95" t="str">
        <f t="shared" si="39"/>
        <v>01/244621008PBlibli Non Jabodetabek</v>
      </c>
      <c r="BG1266" s="88">
        <v>44915</v>
      </c>
    </row>
    <row r="1267" spans="2:59" ht="13.5" customHeight="1" x14ac:dyDescent="0.35">
      <c r="B1267" s="10" t="s">
        <v>17</v>
      </c>
      <c r="C1267" s="10" t="s">
        <v>2305</v>
      </c>
      <c r="D1267" s="10" t="s">
        <v>119</v>
      </c>
      <c r="E1267" s="10" t="s">
        <v>14084</v>
      </c>
      <c r="F1267" s="10" t="s">
        <v>13802</v>
      </c>
      <c r="G1267" s="137" t="s">
        <v>14085</v>
      </c>
      <c r="H1267" s="10"/>
      <c r="I1267" s="10" t="s">
        <v>13884</v>
      </c>
      <c r="J1267" s="10" t="s">
        <v>16161</v>
      </c>
      <c r="K1267" s="10" t="s">
        <v>14097</v>
      </c>
      <c r="L1267" s="98">
        <f>IFERROR(VLOOKUP($F1267&amp;$C1267,Sales!$J:$W,9,0),0)</f>
        <v>0</v>
      </c>
      <c r="M1267" s="98">
        <f>IFERROR(VLOOKUP($F1267&amp;$C1267,Sales!$J:$W,10,0),0)</f>
        <v>0</v>
      </c>
      <c r="N1267" s="98">
        <f>IFERROR(VLOOKUP($F1267&amp;$C1267,Sales!$J:$W,11,0),0)</f>
        <v>0</v>
      </c>
      <c r="O1267" s="98">
        <f>IFERROR(VLOOKUP($F1267&amp;$C1267,Sales!$J:$W,12,0),0)</f>
        <v>0</v>
      </c>
      <c r="P1267" s="98">
        <f>IFERROR(VLOOKUP($F1267&amp;$C1267,Sales!$J:$W,13,0),0)</f>
        <v>0</v>
      </c>
      <c r="Q1267" s="98">
        <f>IFERROR(VLOOKUP($F1267&amp;$C1267,Sales!$A:$H,7,0),0)</f>
        <v>0</v>
      </c>
      <c r="R1267" s="41">
        <f t="shared" si="38"/>
        <v>1</v>
      </c>
      <c r="S1267" s="41">
        <v>1</v>
      </c>
      <c r="T1267" s="15"/>
      <c r="U1267" s="15"/>
      <c r="V1267" s="15">
        <v>1</v>
      </c>
      <c r="W1267" s="15">
        <v>1</v>
      </c>
      <c r="X1267" s="15">
        <v>1</v>
      </c>
      <c r="Y1267" s="41">
        <v>1</v>
      </c>
      <c r="Z1267" s="41"/>
      <c r="AA1267" s="41"/>
      <c r="AB1267" s="41"/>
      <c r="AC1267" s="15"/>
      <c r="AD1267" s="15"/>
      <c r="AE1267" s="15"/>
      <c r="AF1267" s="15"/>
      <c r="AG1267" s="15"/>
      <c r="AH1267" s="15"/>
      <c r="AI1267" s="15"/>
      <c r="AJ1267" s="41"/>
      <c r="AK1267" s="15"/>
      <c r="AL1267" s="15"/>
      <c r="AM1267" s="41"/>
      <c r="AN1267" s="15"/>
      <c r="AO1267" s="15"/>
      <c r="AP1267" s="15"/>
      <c r="AQ1267" s="15"/>
      <c r="AR1267" s="15"/>
      <c r="AS1267" s="15"/>
      <c r="AT1267" s="15"/>
      <c r="AU1267" s="15"/>
      <c r="AV1267" s="15"/>
      <c r="AW1267" s="15"/>
      <c r="AX1267" s="15"/>
      <c r="AY1267" s="15"/>
      <c r="AZ1267" s="10">
        <v>1</v>
      </c>
      <c r="BA1267" t="s">
        <v>22</v>
      </c>
      <c r="BB1267" t="s">
        <v>14102</v>
      </c>
      <c r="BD1267" s="95" t="str">
        <f t="shared" si="39"/>
        <v>01/214420902PBlibli Non Jabodetabek</v>
      </c>
      <c r="BG1267" s="88">
        <v>44915</v>
      </c>
    </row>
    <row r="1268" spans="2:59" ht="13.5" customHeight="1" x14ac:dyDescent="0.35">
      <c r="B1268" s="10" t="s">
        <v>17</v>
      </c>
      <c r="C1268" s="10" t="s">
        <v>2305</v>
      </c>
      <c r="D1268" s="10" t="s">
        <v>119</v>
      </c>
      <c r="E1268" s="10" t="s">
        <v>14084</v>
      </c>
      <c r="F1268" s="10" t="s">
        <v>13803</v>
      </c>
      <c r="G1268" s="137" t="s">
        <v>14086</v>
      </c>
      <c r="H1268" s="10"/>
      <c r="I1268" s="10" t="s">
        <v>13885</v>
      </c>
      <c r="J1268" s="10" t="s">
        <v>16162</v>
      </c>
      <c r="K1268" s="10" t="s">
        <v>14098</v>
      </c>
      <c r="L1268" s="98">
        <f>IFERROR(VLOOKUP($F1268&amp;$C1268,Sales!$J:$W,9,0),0)</f>
        <v>0</v>
      </c>
      <c r="M1268" s="98">
        <f>IFERROR(VLOOKUP($F1268&amp;$C1268,Sales!$J:$W,10,0),0)</f>
        <v>0</v>
      </c>
      <c r="N1268" s="98">
        <f>IFERROR(VLOOKUP($F1268&amp;$C1268,Sales!$J:$W,11,0),0)</f>
        <v>0</v>
      </c>
      <c r="O1268" s="98">
        <f>IFERROR(VLOOKUP($F1268&amp;$C1268,Sales!$J:$W,12,0),0)</f>
        <v>0</v>
      </c>
      <c r="P1268" s="98">
        <f>IFERROR(VLOOKUP($F1268&amp;$C1268,Sales!$J:$W,13,0),0)</f>
        <v>0</v>
      </c>
      <c r="Q1268" s="98">
        <f>IFERROR(VLOOKUP($F1268&amp;$C1268,Sales!$A:$H,7,0),0)</f>
        <v>0</v>
      </c>
      <c r="R1268" s="41">
        <f t="shared" si="38"/>
        <v>1</v>
      </c>
      <c r="S1268" s="41">
        <v>1</v>
      </c>
      <c r="T1268" s="15"/>
      <c r="U1268" s="15"/>
      <c r="V1268" s="15">
        <v>1</v>
      </c>
      <c r="W1268" s="15">
        <v>1</v>
      </c>
      <c r="X1268" s="15">
        <v>1</v>
      </c>
      <c r="Y1268" s="41">
        <v>1</v>
      </c>
      <c r="Z1268" s="41"/>
      <c r="AA1268" s="41"/>
      <c r="AB1268" s="41"/>
      <c r="AC1268" s="15"/>
      <c r="AD1268" s="15"/>
      <c r="AE1268" s="15"/>
      <c r="AF1268" s="15"/>
      <c r="AG1268" s="15"/>
      <c r="AH1268" s="15"/>
      <c r="AI1268" s="15"/>
      <c r="AJ1268" s="41"/>
      <c r="AK1268" s="15"/>
      <c r="AL1268" s="15"/>
      <c r="AM1268" s="41"/>
      <c r="AN1268" s="15"/>
      <c r="AO1268" s="15"/>
      <c r="AP1268" s="15"/>
      <c r="AQ1268" s="15"/>
      <c r="AR1268" s="15"/>
      <c r="AS1268" s="15"/>
      <c r="AT1268" s="15"/>
      <c r="AU1268" s="15"/>
      <c r="AV1268" s="15"/>
      <c r="AW1268" s="15"/>
      <c r="AX1268" s="15"/>
      <c r="AY1268" s="15"/>
      <c r="AZ1268" s="10">
        <v>1</v>
      </c>
      <c r="BA1268" t="s">
        <v>22</v>
      </c>
      <c r="BB1268" t="s">
        <v>14102</v>
      </c>
      <c r="BD1268" s="95" t="str">
        <f t="shared" si="39"/>
        <v>01/214420902QBlibli Non Jabodetabek</v>
      </c>
      <c r="BG1268" s="88">
        <v>44915</v>
      </c>
    </row>
    <row r="1269" spans="2:59" ht="13.5" customHeight="1" x14ac:dyDescent="0.35">
      <c r="B1269" s="10" t="s">
        <v>17</v>
      </c>
      <c r="C1269" s="10" t="s">
        <v>2305</v>
      </c>
      <c r="D1269" s="10" t="s">
        <v>13838</v>
      </c>
      <c r="E1269" s="10" t="s">
        <v>14084</v>
      </c>
      <c r="F1269" s="10" t="s">
        <v>13800</v>
      </c>
      <c r="G1269" s="137" t="s">
        <v>14087</v>
      </c>
      <c r="H1269" s="10"/>
      <c r="I1269" s="10">
        <v>4987176121981</v>
      </c>
      <c r="J1269" s="10" t="s">
        <v>16163</v>
      </c>
      <c r="K1269" s="10" t="s">
        <v>14099</v>
      </c>
      <c r="L1269" s="98">
        <f>IFERROR(VLOOKUP($F1269&amp;$C1269,Sales!$J:$W,9,0),0)</f>
        <v>0</v>
      </c>
      <c r="M1269" s="98">
        <f>IFERROR(VLOOKUP($F1269&amp;$C1269,Sales!$J:$W,10,0),0)</f>
        <v>0</v>
      </c>
      <c r="N1269" s="98">
        <f>IFERROR(VLOOKUP($F1269&amp;$C1269,Sales!$J:$W,11,0),0)</f>
        <v>0</v>
      </c>
      <c r="O1269" s="98">
        <f>IFERROR(VLOOKUP($F1269&amp;$C1269,Sales!$J:$W,12,0),0)</f>
        <v>0</v>
      </c>
      <c r="P1269" s="98">
        <f>IFERROR(VLOOKUP($F1269&amp;$C1269,Sales!$J:$W,13,0),0)</f>
        <v>0</v>
      </c>
      <c r="Q1269" s="98">
        <f>IFERROR(VLOOKUP($F1269&amp;$C1269,Sales!$A:$H,7,0),0)</f>
        <v>0</v>
      </c>
      <c r="R1269" s="41">
        <f t="shared" si="38"/>
        <v>1</v>
      </c>
      <c r="S1269" s="41">
        <v>1</v>
      </c>
      <c r="T1269" s="15"/>
      <c r="U1269" s="15"/>
      <c r="V1269" s="15">
        <v>1</v>
      </c>
      <c r="W1269" s="15">
        <v>1</v>
      </c>
      <c r="X1269" s="15">
        <v>1</v>
      </c>
      <c r="Y1269" s="41">
        <v>1</v>
      </c>
      <c r="Z1269" s="41"/>
      <c r="AA1269" s="41"/>
      <c r="AB1269" s="41"/>
      <c r="AC1269" s="15"/>
      <c r="AD1269" s="15"/>
      <c r="AE1269" s="15"/>
      <c r="AF1269" s="15"/>
      <c r="AG1269" s="15"/>
      <c r="AH1269" s="15"/>
      <c r="AI1269" s="15"/>
      <c r="AJ1269" s="41"/>
      <c r="AK1269" s="15"/>
      <c r="AL1269" s="15"/>
      <c r="AM1269" s="41"/>
      <c r="AN1269" s="15"/>
      <c r="AO1269" s="15"/>
      <c r="AP1269" s="15"/>
      <c r="AQ1269" s="15"/>
      <c r="AR1269" s="15"/>
      <c r="AS1269" s="15"/>
      <c r="AT1269" s="15"/>
      <c r="AU1269" s="15"/>
      <c r="AV1269" s="15"/>
      <c r="AW1269" s="15"/>
      <c r="AX1269" s="15"/>
      <c r="AY1269" s="15"/>
      <c r="AZ1269" s="10">
        <v>1</v>
      </c>
      <c r="BA1269" t="s">
        <v>22</v>
      </c>
      <c r="BB1269" t="s">
        <v>14102</v>
      </c>
      <c r="BD1269" s="95" t="str">
        <f t="shared" si="39"/>
        <v>01/214420902NBlibli Non Jabodetabek</v>
      </c>
      <c r="BG1269" s="88">
        <v>44915</v>
      </c>
    </row>
    <row r="1270" spans="2:59" ht="13.5" customHeight="1" x14ac:dyDescent="0.35">
      <c r="B1270" s="10" t="s">
        <v>17</v>
      </c>
      <c r="C1270" s="10" t="s">
        <v>2305</v>
      </c>
      <c r="D1270" s="10" t="s">
        <v>13838</v>
      </c>
      <c r="E1270" s="10" t="s">
        <v>14084</v>
      </c>
      <c r="F1270" s="10" t="s">
        <v>13801</v>
      </c>
      <c r="G1270" s="137" t="s">
        <v>14088</v>
      </c>
      <c r="H1270" s="10"/>
      <c r="I1270" s="10">
        <v>4987176121998</v>
      </c>
      <c r="J1270" s="10" t="s">
        <v>16164</v>
      </c>
      <c r="K1270" s="10" t="s">
        <v>14100</v>
      </c>
      <c r="L1270" s="98">
        <f>IFERROR(VLOOKUP($F1270&amp;$C1270,Sales!$J:$W,9,0),0)</f>
        <v>0</v>
      </c>
      <c r="M1270" s="98">
        <f>IFERROR(VLOOKUP($F1270&amp;$C1270,Sales!$J:$W,10,0),0)</f>
        <v>0</v>
      </c>
      <c r="N1270" s="98">
        <f>IFERROR(VLOOKUP($F1270&amp;$C1270,Sales!$J:$W,11,0),0)</f>
        <v>0</v>
      </c>
      <c r="O1270" s="98">
        <f>IFERROR(VLOOKUP($F1270&amp;$C1270,Sales!$J:$W,12,0),0)</f>
        <v>0</v>
      </c>
      <c r="P1270" s="98">
        <f>IFERROR(VLOOKUP($F1270&amp;$C1270,Sales!$J:$W,13,0),0)</f>
        <v>0</v>
      </c>
      <c r="Q1270" s="98">
        <f>IFERROR(VLOOKUP($F1270&amp;$C1270,Sales!$A:$H,7,0),0)</f>
        <v>0</v>
      </c>
      <c r="R1270" s="41">
        <f t="shared" si="38"/>
        <v>1</v>
      </c>
      <c r="S1270" s="41">
        <v>1</v>
      </c>
      <c r="T1270" s="15"/>
      <c r="U1270" s="15"/>
      <c r="V1270" s="15">
        <v>1</v>
      </c>
      <c r="W1270" s="15">
        <v>1</v>
      </c>
      <c r="X1270" s="15">
        <v>1</v>
      </c>
      <c r="Y1270" s="41">
        <v>1</v>
      </c>
      <c r="Z1270" s="41"/>
      <c r="AA1270" s="41"/>
      <c r="AB1270" s="41"/>
      <c r="AC1270" s="15"/>
      <c r="AD1270" s="15"/>
      <c r="AE1270" s="15"/>
      <c r="AF1270" s="15"/>
      <c r="AG1270" s="15"/>
      <c r="AH1270" s="15"/>
      <c r="AI1270" s="15"/>
      <c r="AJ1270" s="41"/>
      <c r="AK1270" s="15"/>
      <c r="AL1270" s="15"/>
      <c r="AM1270" s="41"/>
      <c r="AN1270" s="15"/>
      <c r="AO1270" s="15"/>
      <c r="AP1270" s="15"/>
      <c r="AQ1270" s="15"/>
      <c r="AR1270" s="15"/>
      <c r="AS1270" s="15"/>
      <c r="AT1270" s="15"/>
      <c r="AU1270" s="15"/>
      <c r="AV1270" s="15"/>
      <c r="AW1270" s="15"/>
      <c r="AX1270" s="15"/>
      <c r="AY1270" s="15"/>
      <c r="AZ1270" s="10">
        <v>1</v>
      </c>
      <c r="BA1270" t="s">
        <v>22</v>
      </c>
      <c r="BB1270" t="s">
        <v>14102</v>
      </c>
      <c r="BD1270" s="95" t="str">
        <f t="shared" si="39"/>
        <v>01/214420902OBlibli Non Jabodetabek</v>
      </c>
      <c r="BG1270" s="88">
        <v>44915</v>
      </c>
    </row>
    <row r="1271" spans="2:59" ht="13.5" customHeight="1" x14ac:dyDescent="0.35">
      <c r="B1271" s="10" t="s">
        <v>17</v>
      </c>
      <c r="C1271" s="10" t="s">
        <v>2305</v>
      </c>
      <c r="D1271" s="10" t="s">
        <v>13838</v>
      </c>
      <c r="E1271" s="10" t="s">
        <v>14089</v>
      </c>
      <c r="F1271" s="10" t="s">
        <v>794</v>
      </c>
      <c r="G1271" s="137" t="s">
        <v>14090</v>
      </c>
      <c r="H1271" s="10"/>
      <c r="I1271" s="10" t="s">
        <v>942</v>
      </c>
      <c r="J1271" s="10" t="s">
        <v>16165</v>
      </c>
      <c r="K1271" s="10" t="s">
        <v>14101</v>
      </c>
      <c r="L1271" s="98">
        <f>IFERROR(VLOOKUP($F1271&amp;$C1271,Sales!$J:$W,9,0),0)</f>
        <v>0</v>
      </c>
      <c r="M1271" s="98">
        <f>IFERROR(VLOOKUP($F1271&amp;$C1271,Sales!$J:$W,10,0),0)</f>
        <v>0</v>
      </c>
      <c r="N1271" s="98">
        <f>IFERROR(VLOOKUP($F1271&amp;$C1271,Sales!$J:$W,11,0),0)</f>
        <v>0</v>
      </c>
      <c r="O1271" s="98">
        <f>IFERROR(VLOOKUP($F1271&amp;$C1271,Sales!$J:$W,12,0),0)</f>
        <v>0</v>
      </c>
      <c r="P1271" s="98">
        <f>IFERROR(VLOOKUP($F1271&amp;$C1271,Sales!$J:$W,13,0),0)</f>
        <v>0</v>
      </c>
      <c r="Q1271" s="98">
        <f>IFERROR(VLOOKUP($F1271&amp;$C1271,Sales!$A:$H,7,0),0)</f>
        <v>0</v>
      </c>
      <c r="R1271" s="41">
        <f t="shared" si="38"/>
        <v>1</v>
      </c>
      <c r="S1271" s="41">
        <v>1</v>
      </c>
      <c r="T1271" s="15"/>
      <c r="U1271" s="15"/>
      <c r="V1271" s="15">
        <v>1</v>
      </c>
      <c r="W1271" s="15">
        <v>1</v>
      </c>
      <c r="X1271" s="15">
        <v>1</v>
      </c>
      <c r="Y1271" s="41">
        <v>1</v>
      </c>
      <c r="Z1271" s="41"/>
      <c r="AA1271" s="41"/>
      <c r="AB1271" s="41"/>
      <c r="AC1271" s="15"/>
      <c r="AD1271" s="15"/>
      <c r="AE1271" s="15"/>
      <c r="AF1271" s="15"/>
      <c r="AG1271" s="15"/>
      <c r="AH1271" s="15"/>
      <c r="AI1271" s="15"/>
      <c r="AJ1271" s="41"/>
      <c r="AK1271" s="15"/>
      <c r="AL1271" s="15"/>
      <c r="AM1271" s="41"/>
      <c r="AN1271" s="15"/>
      <c r="AO1271" s="15"/>
      <c r="AP1271" s="15"/>
      <c r="AQ1271" s="15"/>
      <c r="AR1271" s="15"/>
      <c r="AS1271" s="15"/>
      <c r="AT1271" s="15"/>
      <c r="AU1271" s="15"/>
      <c r="AV1271" s="15"/>
      <c r="AW1271" s="15"/>
      <c r="AX1271" s="15"/>
      <c r="AY1271" s="15"/>
      <c r="AZ1271" s="10">
        <v>1</v>
      </c>
      <c r="BA1271" t="s">
        <v>22</v>
      </c>
      <c r="BB1271" t="s">
        <v>14102</v>
      </c>
      <c r="BD1271" s="95" t="str">
        <f t="shared" si="39"/>
        <v>01/284422402GBlibli Non Jabodetabek</v>
      </c>
      <c r="BG1271" s="88">
        <v>44915</v>
      </c>
    </row>
    <row r="1272" spans="2:59" s="118" customFormat="1" ht="13.5" customHeight="1" x14ac:dyDescent="0.35">
      <c r="B1272" s="116" t="s">
        <v>17</v>
      </c>
      <c r="C1272" s="10" t="s">
        <v>2305</v>
      </c>
      <c r="D1272" s="10" t="s">
        <v>549</v>
      </c>
      <c r="E1272" s="10" t="s">
        <v>194</v>
      </c>
      <c r="F1272" s="10" t="s">
        <v>630</v>
      </c>
      <c r="G1272" s="137" t="s">
        <v>1951</v>
      </c>
      <c r="H1272" s="10"/>
      <c r="I1272" s="10">
        <v>4902430404686</v>
      </c>
      <c r="J1272" s="10" t="s">
        <v>14903</v>
      </c>
      <c r="K1272" s="10" t="s">
        <v>1953</v>
      </c>
      <c r="L1272" s="98">
        <f>IFERROR(VLOOKUP($F1272&amp;$C1272,Sales!$J:$W,9,0),0)</f>
        <v>0</v>
      </c>
      <c r="M1272" s="98">
        <f>IFERROR(VLOOKUP($F1272&amp;$C1272,Sales!$J:$W,10,0),0)</f>
        <v>0</v>
      </c>
      <c r="N1272" s="98">
        <f>IFERROR(VLOOKUP($F1272&amp;$C1272,Sales!$J:$W,11,0),0)</f>
        <v>0</v>
      </c>
      <c r="O1272" s="98">
        <f>IFERROR(VLOOKUP($F1272&amp;$C1272,Sales!$J:$W,12,0),0)</f>
        <v>0</v>
      </c>
      <c r="P1272" s="98">
        <f>IFERROR(VLOOKUP($F1272&amp;$C1272,Sales!$J:$W,13,0),0)</f>
        <v>0</v>
      </c>
      <c r="Q1272" s="98">
        <f>IFERROR(VLOOKUP($F1272&amp;$C1272,Sales!$A:$H,7,0),0)</f>
        <v>0</v>
      </c>
      <c r="R1272" s="41">
        <f t="shared" si="38"/>
        <v>1</v>
      </c>
      <c r="S1272" s="41">
        <v>1</v>
      </c>
      <c r="T1272" s="15"/>
      <c r="U1272" s="15"/>
      <c r="V1272" s="15">
        <v>1</v>
      </c>
      <c r="W1272" s="15">
        <v>1</v>
      </c>
      <c r="X1272" s="15">
        <v>1</v>
      </c>
      <c r="Y1272" s="41">
        <v>1</v>
      </c>
      <c r="Z1272" s="41"/>
      <c r="AA1272" s="41"/>
      <c r="AB1272" s="41"/>
      <c r="AC1272" s="15"/>
      <c r="AD1272" s="15"/>
      <c r="AE1272" s="15"/>
      <c r="AF1272" s="15"/>
      <c r="AG1272" s="15"/>
      <c r="AH1272" s="15"/>
      <c r="AI1272" s="15"/>
      <c r="AJ1272" s="41"/>
      <c r="AK1272" s="15"/>
      <c r="AL1272" s="15"/>
      <c r="AM1272" s="41"/>
      <c r="AN1272" s="15"/>
      <c r="AO1272" s="15"/>
      <c r="AP1272" s="15"/>
      <c r="AQ1272" s="15"/>
      <c r="AR1272" s="15"/>
      <c r="AS1272" s="15"/>
      <c r="AT1272" s="15"/>
      <c r="AU1272" s="15"/>
      <c r="AV1272" s="15"/>
      <c r="AW1272" s="15"/>
      <c r="AX1272" s="15"/>
      <c r="AY1272" s="117"/>
      <c r="AZ1272" s="10">
        <v>1</v>
      </c>
      <c r="BA1272" t="s">
        <v>22</v>
      </c>
      <c r="BB1272" t="s">
        <v>14102</v>
      </c>
      <c r="BC1272"/>
      <c r="BD1272" s="95" t="str">
        <f t="shared" si="39"/>
        <v>01/245121115HBlibli Non Jabodetabek</v>
      </c>
      <c r="BG1272" s="122"/>
    </row>
    <row r="1273" spans="2:59" s="118" customFormat="1" ht="13.5" customHeight="1" x14ac:dyDescent="0.35">
      <c r="B1273" s="116" t="s">
        <v>17</v>
      </c>
      <c r="C1273" s="10" t="s">
        <v>2305</v>
      </c>
      <c r="D1273" s="10" t="s">
        <v>119</v>
      </c>
      <c r="E1273" s="10" t="s">
        <v>120</v>
      </c>
      <c r="F1273" s="10" t="s">
        <v>143</v>
      </c>
      <c r="G1273" s="137" t="s">
        <v>1818</v>
      </c>
      <c r="H1273" s="10"/>
      <c r="I1273" s="10">
        <v>7702018996575</v>
      </c>
      <c r="J1273" s="10" t="s">
        <v>14904</v>
      </c>
      <c r="K1273" s="10" t="s">
        <v>14905</v>
      </c>
      <c r="L1273" s="98">
        <f>IFERROR(VLOOKUP($F1273&amp;$C1273,Sales!$J:$W,9,0),0)</f>
        <v>0</v>
      </c>
      <c r="M1273" s="98">
        <f>IFERROR(VLOOKUP($F1273&amp;$C1273,Sales!$J:$W,10,0),0)</f>
        <v>0</v>
      </c>
      <c r="N1273" s="98">
        <f>IFERROR(VLOOKUP($F1273&amp;$C1273,Sales!$J:$W,11,0),0)</f>
        <v>0</v>
      </c>
      <c r="O1273" s="98">
        <f>IFERROR(VLOOKUP($F1273&amp;$C1273,Sales!$J:$W,12,0),0)</f>
        <v>0</v>
      </c>
      <c r="P1273" s="98">
        <f>IFERROR(VLOOKUP($F1273&amp;$C1273,Sales!$J:$W,13,0),0)</f>
        <v>0</v>
      </c>
      <c r="Q1273" s="98">
        <f>IFERROR(VLOOKUP($F1273&amp;$C1273,Sales!$A:$H,7,0),0)</f>
        <v>0</v>
      </c>
      <c r="R1273" s="41">
        <f t="shared" si="38"/>
        <v>1</v>
      </c>
      <c r="S1273" s="41">
        <v>1</v>
      </c>
      <c r="T1273" s="15"/>
      <c r="U1273" s="15"/>
      <c r="V1273" s="15">
        <v>1</v>
      </c>
      <c r="W1273" s="15">
        <v>1</v>
      </c>
      <c r="X1273" s="15">
        <v>1</v>
      </c>
      <c r="Y1273" s="41">
        <v>1</v>
      </c>
      <c r="Z1273" s="41"/>
      <c r="AA1273" s="41"/>
      <c r="AB1273" s="41"/>
      <c r="AC1273" s="15"/>
      <c r="AD1273" s="15"/>
      <c r="AE1273" s="15"/>
      <c r="AF1273" s="15"/>
      <c r="AG1273" s="15"/>
      <c r="AH1273" s="15"/>
      <c r="AI1273" s="15"/>
      <c r="AJ1273" s="41"/>
      <c r="AK1273" s="15"/>
      <c r="AL1273" s="15"/>
      <c r="AM1273" s="41"/>
      <c r="AN1273" s="15"/>
      <c r="AO1273" s="15"/>
      <c r="AP1273" s="15"/>
      <c r="AQ1273" s="15"/>
      <c r="AR1273" s="15"/>
      <c r="AS1273" s="15"/>
      <c r="AT1273" s="15"/>
      <c r="AU1273" s="15"/>
      <c r="AV1273" s="15"/>
      <c r="AW1273" s="15"/>
      <c r="AX1273" s="15"/>
      <c r="AY1273" s="117"/>
      <c r="AZ1273" s="10">
        <v>1</v>
      </c>
      <c r="BA1273" t="s">
        <v>22</v>
      </c>
      <c r="BB1273" t="s">
        <v>14102</v>
      </c>
      <c r="BC1273"/>
      <c r="BD1273" s="95" t="str">
        <f t="shared" si="39"/>
        <v>01/214422402ABlibli Non Jabodetabek</v>
      </c>
      <c r="BG1273" s="122"/>
    </row>
    <row r="1274" spans="2:59" s="118" customFormat="1" ht="13.5" customHeight="1" x14ac:dyDescent="0.35">
      <c r="B1274" s="116" t="s">
        <v>17</v>
      </c>
      <c r="C1274" s="10" t="s">
        <v>2305</v>
      </c>
      <c r="D1274" s="10" t="s">
        <v>405</v>
      </c>
      <c r="E1274" s="10" t="s">
        <v>5816</v>
      </c>
      <c r="F1274" s="10" t="s">
        <v>1901</v>
      </c>
      <c r="G1274" s="137" t="s">
        <v>6639</v>
      </c>
      <c r="H1274" s="10"/>
      <c r="I1274" s="10">
        <v>3014260781132</v>
      </c>
      <c r="J1274" s="10" t="s">
        <v>14906</v>
      </c>
      <c r="K1274" s="10" t="s">
        <v>14907</v>
      </c>
      <c r="L1274" s="98">
        <f>IFERROR(VLOOKUP($F1274&amp;$C1274,Sales!$J:$W,9,0),0)</f>
        <v>0</v>
      </c>
      <c r="M1274" s="98">
        <f>IFERROR(VLOOKUP($F1274&amp;$C1274,Sales!$J:$W,10,0),0)</f>
        <v>0</v>
      </c>
      <c r="N1274" s="98">
        <f>IFERROR(VLOOKUP($F1274&amp;$C1274,Sales!$J:$W,11,0),0)</f>
        <v>0</v>
      </c>
      <c r="O1274" s="98">
        <f>IFERROR(VLOOKUP($F1274&amp;$C1274,Sales!$J:$W,12,0),0)</f>
        <v>0</v>
      </c>
      <c r="P1274" s="98">
        <f>IFERROR(VLOOKUP($F1274&amp;$C1274,Sales!$J:$W,13,0),0)</f>
        <v>0</v>
      </c>
      <c r="Q1274" s="98">
        <f>IFERROR(VLOOKUP($F1274&amp;$C1274,Sales!$A:$H,7,0),0)</f>
        <v>0</v>
      </c>
      <c r="R1274" s="41">
        <f t="shared" si="38"/>
        <v>1</v>
      </c>
      <c r="S1274" s="41">
        <v>1</v>
      </c>
      <c r="T1274" s="15"/>
      <c r="U1274" s="15"/>
      <c r="V1274" s="15">
        <v>1</v>
      </c>
      <c r="W1274" s="15">
        <v>1</v>
      </c>
      <c r="X1274" s="15">
        <v>1</v>
      </c>
      <c r="Y1274" s="41">
        <v>1</v>
      </c>
      <c r="Z1274" s="41"/>
      <c r="AA1274" s="41"/>
      <c r="AB1274" s="41"/>
      <c r="AC1274" s="15"/>
      <c r="AD1274" s="15"/>
      <c r="AE1274" s="15"/>
      <c r="AF1274" s="15"/>
      <c r="AG1274" s="15"/>
      <c r="AH1274" s="15"/>
      <c r="AI1274" s="15"/>
      <c r="AJ1274" s="41"/>
      <c r="AK1274" s="15"/>
      <c r="AL1274" s="15"/>
      <c r="AM1274" s="41"/>
      <c r="AN1274" s="15"/>
      <c r="AO1274" s="15"/>
      <c r="AP1274" s="15"/>
      <c r="AQ1274" s="15"/>
      <c r="AR1274" s="15"/>
      <c r="AS1274" s="15"/>
      <c r="AT1274" s="15"/>
      <c r="AU1274" s="15"/>
      <c r="AV1274" s="15"/>
      <c r="AW1274" s="15"/>
      <c r="AX1274" s="15"/>
      <c r="AY1274" s="117"/>
      <c r="AZ1274" s="10">
        <v>1</v>
      </c>
      <c r="BA1274" t="s">
        <v>22</v>
      </c>
      <c r="BB1274" t="s">
        <v>14102</v>
      </c>
      <c r="BC1274"/>
      <c r="BD1274" s="95" t="str">
        <f t="shared" si="39"/>
        <v>01/274921601CBlibli Non Jabodetabek</v>
      </c>
      <c r="BG1274" s="122"/>
    </row>
    <row r="1275" spans="2:59" s="118" customFormat="1" ht="13.5" customHeight="1" x14ac:dyDescent="0.35">
      <c r="B1275" s="116" t="s">
        <v>17</v>
      </c>
      <c r="C1275" s="10" t="s">
        <v>2305</v>
      </c>
      <c r="D1275" s="10" t="s">
        <v>405</v>
      </c>
      <c r="E1275" s="10" t="s">
        <v>5816</v>
      </c>
      <c r="F1275" s="10" t="s">
        <v>1914</v>
      </c>
      <c r="G1275" s="137" t="s">
        <v>6644</v>
      </c>
      <c r="H1275" s="10"/>
      <c r="I1275" s="10">
        <v>3014260842895</v>
      </c>
      <c r="J1275" s="10" t="s">
        <v>14908</v>
      </c>
      <c r="K1275" s="10" t="s">
        <v>6645</v>
      </c>
      <c r="L1275" s="98">
        <f>IFERROR(VLOOKUP($F1275&amp;$C1275,Sales!$J:$W,9,0),0)</f>
        <v>0</v>
      </c>
      <c r="M1275" s="98">
        <f>IFERROR(VLOOKUP($F1275&amp;$C1275,Sales!$J:$W,10,0),0)</f>
        <v>0</v>
      </c>
      <c r="N1275" s="98">
        <f>IFERROR(VLOOKUP($F1275&amp;$C1275,Sales!$J:$W,11,0),0)</f>
        <v>0</v>
      </c>
      <c r="O1275" s="98">
        <f>IFERROR(VLOOKUP($F1275&amp;$C1275,Sales!$J:$W,12,0),0)</f>
        <v>0</v>
      </c>
      <c r="P1275" s="98">
        <f>IFERROR(VLOOKUP($F1275&amp;$C1275,Sales!$J:$W,13,0),0)</f>
        <v>0</v>
      </c>
      <c r="Q1275" s="98">
        <f>IFERROR(VLOOKUP($F1275&amp;$C1275,Sales!$A:$H,7,0),0)</f>
        <v>0</v>
      </c>
      <c r="R1275" s="41">
        <f t="shared" si="38"/>
        <v>1</v>
      </c>
      <c r="S1275" s="41">
        <v>1</v>
      </c>
      <c r="T1275" s="15"/>
      <c r="U1275" s="15"/>
      <c r="V1275" s="15">
        <v>1</v>
      </c>
      <c r="W1275" s="15">
        <v>1</v>
      </c>
      <c r="X1275" s="15">
        <v>1</v>
      </c>
      <c r="Y1275" s="41">
        <v>1</v>
      </c>
      <c r="Z1275" s="41"/>
      <c r="AA1275" s="41"/>
      <c r="AB1275" s="41"/>
      <c r="AC1275" s="15"/>
      <c r="AD1275" s="15"/>
      <c r="AE1275" s="15"/>
      <c r="AF1275" s="15"/>
      <c r="AG1275" s="15"/>
      <c r="AH1275" s="15"/>
      <c r="AI1275" s="15"/>
      <c r="AJ1275" s="41"/>
      <c r="AK1275" s="15"/>
      <c r="AL1275" s="15"/>
      <c r="AM1275" s="41"/>
      <c r="AN1275" s="15"/>
      <c r="AO1275" s="15"/>
      <c r="AP1275" s="15"/>
      <c r="AQ1275" s="15"/>
      <c r="AR1275" s="15"/>
      <c r="AS1275" s="15"/>
      <c r="AT1275" s="15"/>
      <c r="AU1275" s="15"/>
      <c r="AV1275" s="15"/>
      <c r="AW1275" s="15"/>
      <c r="AX1275" s="15"/>
      <c r="AY1275" s="117"/>
      <c r="AZ1275" s="10">
        <v>1</v>
      </c>
      <c r="BA1275" t="s">
        <v>22</v>
      </c>
      <c r="BB1275" t="s">
        <v>14102</v>
      </c>
      <c r="BC1275"/>
      <c r="BD1275" s="95" t="str">
        <f t="shared" si="39"/>
        <v>01/274927101BBlibli Non Jabodetabek</v>
      </c>
      <c r="BG1275" s="122"/>
    </row>
    <row r="1276" spans="2:59" s="118" customFormat="1" ht="13.5" customHeight="1" x14ac:dyDescent="0.35">
      <c r="B1276" s="116" t="s">
        <v>17</v>
      </c>
      <c r="C1276" s="10" t="s">
        <v>2305</v>
      </c>
      <c r="D1276" s="10" t="s">
        <v>119</v>
      </c>
      <c r="E1276" s="10" t="s">
        <v>120</v>
      </c>
      <c r="F1276" s="10" t="s">
        <v>13800</v>
      </c>
      <c r="G1276" s="137" t="s">
        <v>14854</v>
      </c>
      <c r="H1276" s="10"/>
      <c r="I1276" s="10">
        <v>4987176121981</v>
      </c>
      <c r="J1276" s="10" t="s">
        <v>14909</v>
      </c>
      <c r="K1276" s="10" t="s">
        <v>14099</v>
      </c>
      <c r="L1276" s="98">
        <f>IFERROR(VLOOKUP($F1276&amp;$C1276,Sales!$J:$W,9,0),0)</f>
        <v>0</v>
      </c>
      <c r="M1276" s="98">
        <f>IFERROR(VLOOKUP($F1276&amp;$C1276,Sales!$J:$W,10,0),0)</f>
        <v>0</v>
      </c>
      <c r="N1276" s="98">
        <f>IFERROR(VLOOKUP($F1276&amp;$C1276,Sales!$J:$W,11,0),0)</f>
        <v>0</v>
      </c>
      <c r="O1276" s="98">
        <f>IFERROR(VLOOKUP($F1276&amp;$C1276,Sales!$J:$W,12,0),0)</f>
        <v>0</v>
      </c>
      <c r="P1276" s="98">
        <f>IFERROR(VLOOKUP($F1276&amp;$C1276,Sales!$J:$W,13,0),0)</f>
        <v>0</v>
      </c>
      <c r="Q1276" s="98">
        <f>IFERROR(VLOOKUP($F1276&amp;$C1276,Sales!$A:$H,7,0),0)</f>
        <v>0</v>
      </c>
      <c r="R1276" s="41">
        <f t="shared" si="38"/>
        <v>1</v>
      </c>
      <c r="S1276" s="41">
        <v>1</v>
      </c>
      <c r="T1276" s="15"/>
      <c r="U1276" s="15"/>
      <c r="V1276" s="15">
        <v>1</v>
      </c>
      <c r="W1276" s="15">
        <v>1</v>
      </c>
      <c r="X1276" s="15">
        <v>1</v>
      </c>
      <c r="Y1276" s="41">
        <v>1</v>
      </c>
      <c r="Z1276" s="41"/>
      <c r="AA1276" s="41"/>
      <c r="AB1276" s="41"/>
      <c r="AC1276" s="15"/>
      <c r="AD1276" s="15"/>
      <c r="AE1276" s="15"/>
      <c r="AF1276" s="15"/>
      <c r="AG1276" s="15"/>
      <c r="AH1276" s="15"/>
      <c r="AI1276" s="15"/>
      <c r="AJ1276" s="41"/>
      <c r="AK1276" s="15"/>
      <c r="AL1276" s="15"/>
      <c r="AM1276" s="41"/>
      <c r="AN1276" s="15"/>
      <c r="AO1276" s="15"/>
      <c r="AP1276" s="15"/>
      <c r="AQ1276" s="15"/>
      <c r="AR1276" s="15"/>
      <c r="AS1276" s="15"/>
      <c r="AT1276" s="15"/>
      <c r="AU1276" s="15"/>
      <c r="AV1276" s="15"/>
      <c r="AW1276" s="15"/>
      <c r="AX1276" s="15"/>
      <c r="AY1276" s="117"/>
      <c r="AZ1276" s="10">
        <v>1</v>
      </c>
      <c r="BA1276" t="s">
        <v>22</v>
      </c>
      <c r="BB1276" t="s">
        <v>14102</v>
      </c>
      <c r="BC1276"/>
      <c r="BD1276" s="95" t="str">
        <f t="shared" si="39"/>
        <v>01/214420902NBlibli Non Jabodetabek</v>
      </c>
      <c r="BG1276" s="122"/>
    </row>
    <row r="1277" spans="2:59" s="118" customFormat="1" ht="13.5" customHeight="1" x14ac:dyDescent="0.35">
      <c r="B1277" s="116" t="s">
        <v>17</v>
      </c>
      <c r="C1277" s="10" t="s">
        <v>2305</v>
      </c>
      <c r="D1277" s="10" t="s">
        <v>119</v>
      </c>
      <c r="E1277" s="10" t="s">
        <v>120</v>
      </c>
      <c r="F1277" s="10" t="s">
        <v>13802</v>
      </c>
      <c r="G1277" s="137" t="s">
        <v>14855</v>
      </c>
      <c r="H1277" s="10"/>
      <c r="I1277" s="10" t="s">
        <v>13884</v>
      </c>
      <c r="J1277" s="10" t="s">
        <v>14910</v>
      </c>
      <c r="K1277" s="10" t="s">
        <v>14097</v>
      </c>
      <c r="L1277" s="98">
        <f>IFERROR(VLOOKUP($F1277&amp;$C1277,Sales!$J:$W,9,0),0)</f>
        <v>0</v>
      </c>
      <c r="M1277" s="98">
        <f>IFERROR(VLOOKUP($F1277&amp;$C1277,Sales!$J:$W,10,0),0)</f>
        <v>0</v>
      </c>
      <c r="N1277" s="98">
        <f>IFERROR(VLOOKUP($F1277&amp;$C1277,Sales!$J:$W,11,0),0)</f>
        <v>0</v>
      </c>
      <c r="O1277" s="98">
        <f>IFERROR(VLOOKUP($F1277&amp;$C1277,Sales!$J:$W,12,0),0)</f>
        <v>0</v>
      </c>
      <c r="P1277" s="98">
        <f>IFERROR(VLOOKUP($F1277&amp;$C1277,Sales!$J:$W,13,0),0)</f>
        <v>0</v>
      </c>
      <c r="Q1277" s="98">
        <f>IFERROR(VLOOKUP($F1277&amp;$C1277,Sales!$A:$H,7,0),0)</f>
        <v>0</v>
      </c>
      <c r="R1277" s="41">
        <f t="shared" si="38"/>
        <v>1</v>
      </c>
      <c r="S1277" s="41">
        <v>1</v>
      </c>
      <c r="T1277" s="15"/>
      <c r="U1277" s="15"/>
      <c r="V1277" s="15">
        <v>1</v>
      </c>
      <c r="W1277" s="15">
        <v>1</v>
      </c>
      <c r="X1277" s="15">
        <v>1</v>
      </c>
      <c r="Y1277" s="41">
        <v>1</v>
      </c>
      <c r="Z1277" s="41"/>
      <c r="AA1277" s="41"/>
      <c r="AB1277" s="41"/>
      <c r="AC1277" s="15"/>
      <c r="AD1277" s="15"/>
      <c r="AE1277" s="15"/>
      <c r="AF1277" s="15"/>
      <c r="AG1277" s="15"/>
      <c r="AH1277" s="15"/>
      <c r="AI1277" s="15"/>
      <c r="AJ1277" s="41"/>
      <c r="AK1277" s="15"/>
      <c r="AL1277" s="15"/>
      <c r="AM1277" s="41"/>
      <c r="AN1277" s="15"/>
      <c r="AO1277" s="15"/>
      <c r="AP1277" s="15"/>
      <c r="AQ1277" s="15"/>
      <c r="AR1277" s="15"/>
      <c r="AS1277" s="15"/>
      <c r="AT1277" s="15"/>
      <c r="AU1277" s="15"/>
      <c r="AV1277" s="15"/>
      <c r="AW1277" s="15"/>
      <c r="AX1277" s="15"/>
      <c r="AY1277" s="117"/>
      <c r="AZ1277" s="10">
        <v>1</v>
      </c>
      <c r="BA1277" t="s">
        <v>22</v>
      </c>
      <c r="BB1277" t="s">
        <v>14102</v>
      </c>
      <c r="BC1277"/>
      <c r="BD1277" s="95" t="str">
        <f t="shared" si="39"/>
        <v>01/214420902PBlibli Non Jabodetabek</v>
      </c>
      <c r="BG1277" s="122"/>
    </row>
    <row r="1278" spans="2:59" s="118" customFormat="1" ht="13.5" customHeight="1" x14ac:dyDescent="0.35">
      <c r="B1278" s="116" t="s">
        <v>17</v>
      </c>
      <c r="C1278" s="10" t="s">
        <v>2305</v>
      </c>
      <c r="D1278" s="10" t="s">
        <v>119</v>
      </c>
      <c r="E1278" s="10" t="s">
        <v>120</v>
      </c>
      <c r="F1278" s="10" t="s">
        <v>13803</v>
      </c>
      <c r="G1278" s="137" t="s">
        <v>14856</v>
      </c>
      <c r="H1278" s="10"/>
      <c r="I1278" s="10" t="s">
        <v>13885</v>
      </c>
      <c r="J1278" s="10" t="s">
        <v>14911</v>
      </c>
      <c r="K1278" s="10" t="s">
        <v>14098</v>
      </c>
      <c r="L1278" s="98">
        <f>IFERROR(VLOOKUP($F1278&amp;$C1278,Sales!$J:$W,9,0),0)</f>
        <v>0</v>
      </c>
      <c r="M1278" s="98">
        <f>IFERROR(VLOOKUP($F1278&amp;$C1278,Sales!$J:$W,10,0),0)</f>
        <v>0</v>
      </c>
      <c r="N1278" s="98">
        <f>IFERROR(VLOOKUP($F1278&amp;$C1278,Sales!$J:$W,11,0),0)</f>
        <v>0</v>
      </c>
      <c r="O1278" s="98">
        <f>IFERROR(VLOOKUP($F1278&amp;$C1278,Sales!$J:$W,12,0),0)</f>
        <v>0</v>
      </c>
      <c r="P1278" s="98">
        <f>IFERROR(VLOOKUP($F1278&amp;$C1278,Sales!$J:$W,13,0),0)</f>
        <v>0</v>
      </c>
      <c r="Q1278" s="98">
        <f>IFERROR(VLOOKUP($F1278&amp;$C1278,Sales!$A:$H,7,0),0)</f>
        <v>0</v>
      </c>
      <c r="R1278" s="41">
        <f t="shared" si="38"/>
        <v>1</v>
      </c>
      <c r="S1278" s="41">
        <v>1</v>
      </c>
      <c r="T1278" s="15"/>
      <c r="U1278" s="15"/>
      <c r="V1278" s="15">
        <v>1</v>
      </c>
      <c r="W1278" s="15">
        <v>1</v>
      </c>
      <c r="X1278" s="15">
        <v>1</v>
      </c>
      <c r="Y1278" s="41">
        <v>1</v>
      </c>
      <c r="Z1278" s="41"/>
      <c r="AA1278" s="41"/>
      <c r="AB1278" s="41"/>
      <c r="AC1278" s="15"/>
      <c r="AD1278" s="15"/>
      <c r="AE1278" s="15"/>
      <c r="AF1278" s="15"/>
      <c r="AG1278" s="15"/>
      <c r="AH1278" s="15"/>
      <c r="AI1278" s="15"/>
      <c r="AJ1278" s="41"/>
      <c r="AK1278" s="15"/>
      <c r="AL1278" s="15"/>
      <c r="AM1278" s="41"/>
      <c r="AN1278" s="15"/>
      <c r="AO1278" s="15"/>
      <c r="AP1278" s="15"/>
      <c r="AQ1278" s="15"/>
      <c r="AR1278" s="15"/>
      <c r="AS1278" s="15"/>
      <c r="AT1278" s="15"/>
      <c r="AU1278" s="15"/>
      <c r="AV1278" s="15"/>
      <c r="AW1278" s="15"/>
      <c r="AX1278" s="15"/>
      <c r="AY1278" s="117"/>
      <c r="AZ1278" s="10">
        <v>1</v>
      </c>
      <c r="BA1278" t="s">
        <v>22</v>
      </c>
      <c r="BB1278" t="s">
        <v>14102</v>
      </c>
      <c r="BC1278"/>
      <c r="BD1278" s="95" t="str">
        <f t="shared" si="39"/>
        <v>01/214420902QBlibli Non Jabodetabek</v>
      </c>
      <c r="BG1278" s="122"/>
    </row>
    <row r="1279" spans="2:59" s="118" customFormat="1" ht="13.5" customHeight="1" x14ac:dyDescent="0.35">
      <c r="B1279" s="116" t="s">
        <v>17</v>
      </c>
      <c r="C1279" s="10" t="s">
        <v>2305</v>
      </c>
      <c r="D1279" s="10" t="s">
        <v>65</v>
      </c>
      <c r="E1279" s="10" t="s">
        <v>66</v>
      </c>
      <c r="F1279" s="10" t="s">
        <v>923</v>
      </c>
      <c r="G1279" s="137" t="s">
        <v>9399</v>
      </c>
      <c r="H1279" s="10"/>
      <c r="I1279" s="10">
        <v>4902430340786</v>
      </c>
      <c r="J1279" s="10" t="s">
        <v>14912</v>
      </c>
      <c r="K1279" s="10" t="s">
        <v>9400</v>
      </c>
      <c r="L1279" s="98">
        <f>IFERROR(VLOOKUP($F1279&amp;$C1279,Sales!$J:$W,9,0),0)</f>
        <v>0</v>
      </c>
      <c r="M1279" s="98">
        <f>IFERROR(VLOOKUP($F1279&amp;$C1279,Sales!$J:$W,10,0),0)</f>
        <v>0</v>
      </c>
      <c r="N1279" s="98">
        <f>IFERROR(VLOOKUP($F1279&amp;$C1279,Sales!$J:$W,11,0),0)</f>
        <v>0</v>
      </c>
      <c r="O1279" s="98">
        <f>IFERROR(VLOOKUP($F1279&amp;$C1279,Sales!$J:$W,12,0),0)</f>
        <v>0</v>
      </c>
      <c r="P1279" s="98">
        <f>IFERROR(VLOOKUP($F1279&amp;$C1279,Sales!$J:$W,13,0),0)</f>
        <v>0</v>
      </c>
      <c r="Q1279" s="98">
        <f>IFERROR(VLOOKUP($F1279&amp;$C1279,Sales!$A:$H,7,0),0)</f>
        <v>0</v>
      </c>
      <c r="R1279" s="41">
        <f t="shared" si="38"/>
        <v>1</v>
      </c>
      <c r="S1279" s="41">
        <v>1</v>
      </c>
      <c r="T1279" s="15"/>
      <c r="U1279" s="15"/>
      <c r="V1279" s="15">
        <v>1</v>
      </c>
      <c r="W1279" s="15">
        <v>1</v>
      </c>
      <c r="X1279" s="15">
        <v>1</v>
      </c>
      <c r="Y1279" s="41">
        <v>1</v>
      </c>
      <c r="Z1279" s="41"/>
      <c r="AA1279" s="41"/>
      <c r="AB1279" s="41"/>
      <c r="AC1279" s="15"/>
      <c r="AD1279" s="15"/>
      <c r="AE1279" s="15"/>
      <c r="AF1279" s="15"/>
      <c r="AG1279" s="15"/>
      <c r="AH1279" s="15"/>
      <c r="AI1279" s="15"/>
      <c r="AJ1279" s="41"/>
      <c r="AK1279" s="15"/>
      <c r="AL1279" s="15"/>
      <c r="AM1279" s="41"/>
      <c r="AN1279" s="15"/>
      <c r="AO1279" s="15"/>
      <c r="AP1279" s="15"/>
      <c r="AQ1279" s="15"/>
      <c r="AR1279" s="15"/>
      <c r="AS1279" s="15"/>
      <c r="AT1279" s="15"/>
      <c r="AU1279" s="15"/>
      <c r="AV1279" s="15"/>
      <c r="AW1279" s="15"/>
      <c r="AX1279" s="15"/>
      <c r="AY1279" s="117"/>
      <c r="AZ1279" s="10">
        <v>1</v>
      </c>
      <c r="BA1279" t="s">
        <v>22</v>
      </c>
      <c r="BB1279" t="s">
        <v>14102</v>
      </c>
      <c r="BC1279"/>
      <c r="BD1279" s="95" t="str">
        <f t="shared" si="39"/>
        <v>01/326127306GBlibli Non Jabodetabek</v>
      </c>
      <c r="BG1279" s="122"/>
    </row>
    <row r="1280" spans="2:59" s="118" customFormat="1" ht="13.5" customHeight="1" x14ac:dyDescent="0.35">
      <c r="B1280" s="116" t="s">
        <v>17</v>
      </c>
      <c r="C1280" s="10" t="s">
        <v>2305</v>
      </c>
      <c r="D1280" s="10" t="s">
        <v>65</v>
      </c>
      <c r="E1280" s="10" t="s">
        <v>66</v>
      </c>
      <c r="F1280" s="10" t="s">
        <v>11272</v>
      </c>
      <c r="G1280" s="137" t="s">
        <v>9424</v>
      </c>
      <c r="H1280" s="10"/>
      <c r="I1280" s="10">
        <v>4902430870986</v>
      </c>
      <c r="J1280" s="10" t="s">
        <v>14913</v>
      </c>
      <c r="K1280" s="10" t="s">
        <v>14914</v>
      </c>
      <c r="L1280" s="98">
        <f>IFERROR(VLOOKUP($F1280&amp;$C1280,Sales!$J:$W,9,0),0)</f>
        <v>0</v>
      </c>
      <c r="M1280" s="98">
        <f>IFERROR(VLOOKUP($F1280&amp;$C1280,Sales!$J:$W,10,0),0)</f>
        <v>0</v>
      </c>
      <c r="N1280" s="98">
        <f>IFERROR(VLOOKUP($F1280&amp;$C1280,Sales!$J:$W,11,0),0)</f>
        <v>0</v>
      </c>
      <c r="O1280" s="98">
        <f>IFERROR(VLOOKUP($F1280&amp;$C1280,Sales!$J:$W,12,0),0)</f>
        <v>0</v>
      </c>
      <c r="P1280" s="98">
        <f>IFERROR(VLOOKUP($F1280&amp;$C1280,Sales!$J:$W,13,0),0)</f>
        <v>0</v>
      </c>
      <c r="Q1280" s="98">
        <f>IFERROR(VLOOKUP($F1280&amp;$C1280,Sales!$A:$H,7,0),0)</f>
        <v>0</v>
      </c>
      <c r="R1280" s="41">
        <f t="shared" si="38"/>
        <v>0</v>
      </c>
      <c r="S1280" s="41">
        <v>0</v>
      </c>
      <c r="T1280" s="41"/>
      <c r="U1280" s="41"/>
      <c r="V1280" s="15">
        <v>0</v>
      </c>
      <c r="W1280" s="15">
        <v>0</v>
      </c>
      <c r="X1280" s="15">
        <v>0</v>
      </c>
      <c r="Y1280" s="41">
        <v>0</v>
      </c>
      <c r="Z1280" s="41"/>
      <c r="AA1280" s="41"/>
      <c r="AB1280" s="15"/>
      <c r="AC1280" s="15"/>
      <c r="AD1280" s="15"/>
      <c r="AE1280" s="15"/>
      <c r="AF1280" s="15"/>
      <c r="AG1280" s="15"/>
      <c r="AH1280" s="15"/>
      <c r="AI1280" s="15"/>
      <c r="AJ1280" s="41"/>
      <c r="AK1280" s="15"/>
      <c r="AL1280" s="41"/>
      <c r="AM1280" s="41"/>
      <c r="AN1280" s="15"/>
      <c r="AO1280" s="15"/>
      <c r="AP1280" s="15"/>
      <c r="AQ1280" s="15"/>
      <c r="AR1280" s="15"/>
      <c r="AS1280" s="15"/>
      <c r="AT1280" s="15"/>
      <c r="AU1280" s="15"/>
      <c r="AV1280" s="15"/>
      <c r="AW1280" s="15"/>
      <c r="AX1280" s="15"/>
      <c r="AY1280" s="117"/>
      <c r="AZ1280" s="10">
        <v>1</v>
      </c>
      <c r="BA1280" t="s">
        <v>22</v>
      </c>
      <c r="BB1280" t="s">
        <v>14102</v>
      </c>
      <c r="BC1280"/>
      <c r="BD1280" s="95" t="str">
        <f t="shared" si="39"/>
        <v>01/326127308IBlibli Non Jabodetabek</v>
      </c>
      <c r="BG1280" s="122"/>
    </row>
    <row r="1281" spans="2:59" s="118" customFormat="1" ht="13.5" customHeight="1" x14ac:dyDescent="0.35">
      <c r="B1281" s="116" t="s">
        <v>17</v>
      </c>
      <c r="C1281" s="10" t="s">
        <v>2305</v>
      </c>
      <c r="D1281" s="10" t="s">
        <v>65</v>
      </c>
      <c r="E1281" s="10" t="s">
        <v>66</v>
      </c>
      <c r="F1281" s="10" t="s">
        <v>11719</v>
      </c>
      <c r="G1281" s="137" t="s">
        <v>9421</v>
      </c>
      <c r="H1281" s="10"/>
      <c r="I1281" s="10">
        <v>4902430821995</v>
      </c>
      <c r="J1281" s="10" t="s">
        <v>14915</v>
      </c>
      <c r="K1281" s="124" t="s">
        <v>14916</v>
      </c>
      <c r="L1281" s="98">
        <f>IFERROR(VLOOKUP($F1281&amp;$C1281,Sales!$J:$W,9,0),0)</f>
        <v>0</v>
      </c>
      <c r="M1281" s="98">
        <f>IFERROR(VLOOKUP($F1281&amp;$C1281,Sales!$J:$W,10,0),0)</f>
        <v>0</v>
      </c>
      <c r="N1281" s="98">
        <f>IFERROR(VLOOKUP($F1281&amp;$C1281,Sales!$J:$W,11,0),0)</f>
        <v>0</v>
      </c>
      <c r="O1281" s="98">
        <f>IFERROR(VLOOKUP($F1281&amp;$C1281,Sales!$J:$W,12,0),0)</f>
        <v>0</v>
      </c>
      <c r="P1281" s="98">
        <f>IFERROR(VLOOKUP($F1281&amp;$C1281,Sales!$J:$W,13,0),0)</f>
        <v>0</v>
      </c>
      <c r="Q1281" s="98">
        <f>IFERROR(VLOOKUP($F1281&amp;$C1281,Sales!$A:$H,7,0),0)</f>
        <v>0</v>
      </c>
      <c r="R1281" s="41">
        <f t="shared" si="38"/>
        <v>0</v>
      </c>
      <c r="S1281" s="41">
        <v>0</v>
      </c>
      <c r="T1281" s="41"/>
      <c r="U1281" s="41"/>
      <c r="V1281" s="15">
        <v>0</v>
      </c>
      <c r="W1281" s="15">
        <v>0</v>
      </c>
      <c r="X1281" s="15">
        <v>0</v>
      </c>
      <c r="Y1281" s="41">
        <v>0</v>
      </c>
      <c r="Z1281" s="41"/>
      <c r="AA1281" s="41"/>
      <c r="AB1281" s="15"/>
      <c r="AC1281" s="15"/>
      <c r="AD1281" s="15"/>
      <c r="AE1281" s="15"/>
      <c r="AF1281" s="15"/>
      <c r="AG1281" s="15"/>
      <c r="AH1281" s="15"/>
      <c r="AI1281" s="15"/>
      <c r="AJ1281" s="41"/>
      <c r="AK1281" s="15"/>
      <c r="AL1281" s="41"/>
      <c r="AM1281" s="41"/>
      <c r="AN1281" s="15"/>
      <c r="AO1281" s="15"/>
      <c r="AP1281" s="15"/>
      <c r="AQ1281" s="15"/>
      <c r="AR1281" s="15"/>
      <c r="AS1281" s="15"/>
      <c r="AT1281" s="15"/>
      <c r="AU1281" s="15"/>
      <c r="AV1281" s="15"/>
      <c r="AW1281" s="15"/>
      <c r="AX1281" s="15"/>
      <c r="AY1281" s="117"/>
      <c r="AZ1281" s="10">
        <v>1</v>
      </c>
      <c r="BA1281" t="s">
        <v>22</v>
      </c>
      <c r="BB1281" t="s">
        <v>14102</v>
      </c>
      <c r="BC1281"/>
      <c r="BD1281" s="95" t="str">
        <f t="shared" si="39"/>
        <v>01/326127308KBlibli Non Jabodetabek</v>
      </c>
      <c r="BG1281" s="122"/>
    </row>
    <row r="1282" spans="2:59" s="118" customFormat="1" ht="13.5" customHeight="1" x14ac:dyDescent="0.35">
      <c r="B1282" s="116" t="s">
        <v>17</v>
      </c>
      <c r="C1282" s="10" t="s">
        <v>2305</v>
      </c>
      <c r="D1282" s="10" t="s">
        <v>119</v>
      </c>
      <c r="E1282" s="10" t="s">
        <v>120</v>
      </c>
      <c r="F1282" s="10" t="s">
        <v>164</v>
      </c>
      <c r="G1282" s="137" t="s">
        <v>14857</v>
      </c>
      <c r="H1282" s="10"/>
      <c r="I1282" s="10">
        <v>47400245105</v>
      </c>
      <c r="J1282" s="10" t="s">
        <v>14917</v>
      </c>
      <c r="K1282" s="10" t="s">
        <v>14918</v>
      </c>
      <c r="L1282" s="98">
        <f>IFERROR(VLOOKUP($F1282&amp;$C1282,Sales!$J:$W,9,0),0)</f>
        <v>0</v>
      </c>
      <c r="M1282" s="98">
        <f>IFERROR(VLOOKUP($F1282&amp;$C1282,Sales!$J:$W,10,0),0)</f>
        <v>0</v>
      </c>
      <c r="N1282" s="98">
        <f>IFERROR(VLOOKUP($F1282&amp;$C1282,Sales!$J:$W,11,0),0)</f>
        <v>0</v>
      </c>
      <c r="O1282" s="98">
        <f>IFERROR(VLOOKUP($F1282&amp;$C1282,Sales!$J:$W,12,0),0)</f>
        <v>0</v>
      </c>
      <c r="P1282" s="98">
        <f>IFERROR(VLOOKUP($F1282&amp;$C1282,Sales!$J:$W,13,0),0)</f>
        <v>0</v>
      </c>
      <c r="Q1282" s="98">
        <f>IFERROR(VLOOKUP($F1282&amp;$C1282,Sales!$A:$H,7,0),0)</f>
        <v>0</v>
      </c>
      <c r="R1282" s="41">
        <f t="shared" si="38"/>
        <v>1</v>
      </c>
      <c r="S1282" s="41">
        <v>1</v>
      </c>
      <c r="T1282" s="15"/>
      <c r="U1282" s="15"/>
      <c r="V1282" s="15">
        <v>1</v>
      </c>
      <c r="W1282" s="15">
        <v>1</v>
      </c>
      <c r="X1282" s="15">
        <v>1</v>
      </c>
      <c r="Y1282" s="41">
        <v>1</v>
      </c>
      <c r="Z1282" s="41"/>
      <c r="AA1282" s="41"/>
      <c r="AB1282" s="41"/>
      <c r="AC1282" s="15"/>
      <c r="AD1282" s="15"/>
      <c r="AE1282" s="15"/>
      <c r="AF1282" s="15"/>
      <c r="AG1282" s="15"/>
      <c r="AH1282" s="15"/>
      <c r="AI1282" s="15"/>
      <c r="AJ1282" s="41"/>
      <c r="AK1282" s="15"/>
      <c r="AL1282" s="15"/>
      <c r="AM1282" s="41"/>
      <c r="AN1282" s="15"/>
      <c r="AO1282" s="15"/>
      <c r="AP1282" s="15"/>
      <c r="AQ1282" s="15"/>
      <c r="AR1282" s="15"/>
      <c r="AS1282" s="15"/>
      <c r="AT1282" s="15"/>
      <c r="AU1282" s="15"/>
      <c r="AV1282" s="15"/>
      <c r="AW1282" s="15"/>
      <c r="AX1282" s="15"/>
      <c r="AY1282" s="117"/>
      <c r="AZ1282" s="10">
        <v>1</v>
      </c>
      <c r="BA1282" t="s">
        <v>22</v>
      </c>
      <c r="BB1282" t="s">
        <v>14102</v>
      </c>
      <c r="BC1282"/>
      <c r="BD1282" s="95" t="str">
        <f t="shared" si="39"/>
        <v>01/284422402DBlibli Non Jabodetabek</v>
      </c>
      <c r="BG1282" s="122"/>
    </row>
    <row r="1283" spans="2:59" s="118" customFormat="1" ht="13.5" customHeight="1" x14ac:dyDescent="0.35">
      <c r="B1283" s="116" t="s">
        <v>17</v>
      </c>
      <c r="C1283" s="10" t="s">
        <v>2305</v>
      </c>
      <c r="D1283" s="10" t="s">
        <v>119</v>
      </c>
      <c r="E1283" s="10" t="s">
        <v>120</v>
      </c>
      <c r="F1283" s="10" t="s">
        <v>794</v>
      </c>
      <c r="G1283" s="137" t="s">
        <v>14858</v>
      </c>
      <c r="H1283" s="10"/>
      <c r="I1283" s="10">
        <v>47400247307</v>
      </c>
      <c r="J1283" s="10" t="s">
        <v>14919</v>
      </c>
      <c r="K1283" s="10" t="s">
        <v>14101</v>
      </c>
      <c r="L1283" s="98">
        <f>IFERROR(VLOOKUP($F1283&amp;$C1283,Sales!$J:$W,9,0),0)</f>
        <v>0</v>
      </c>
      <c r="M1283" s="98">
        <f>IFERROR(VLOOKUP($F1283&amp;$C1283,Sales!$J:$W,10,0),0)</f>
        <v>0</v>
      </c>
      <c r="N1283" s="98">
        <f>IFERROR(VLOOKUP($F1283&amp;$C1283,Sales!$J:$W,11,0),0)</f>
        <v>0</v>
      </c>
      <c r="O1283" s="98">
        <f>IFERROR(VLOOKUP($F1283&amp;$C1283,Sales!$J:$W,12,0),0)</f>
        <v>0</v>
      </c>
      <c r="P1283" s="98">
        <f>IFERROR(VLOOKUP($F1283&amp;$C1283,Sales!$J:$W,13,0),0)</f>
        <v>0</v>
      </c>
      <c r="Q1283" s="98">
        <f>IFERROR(VLOOKUP($F1283&amp;$C1283,Sales!$A:$H,7,0),0)</f>
        <v>0</v>
      </c>
      <c r="R1283" s="41">
        <f t="shared" si="38"/>
        <v>1</v>
      </c>
      <c r="S1283" s="41">
        <v>1</v>
      </c>
      <c r="T1283" s="15"/>
      <c r="U1283" s="15"/>
      <c r="V1283" s="15">
        <v>1</v>
      </c>
      <c r="W1283" s="15">
        <v>1</v>
      </c>
      <c r="X1283" s="15">
        <v>1</v>
      </c>
      <c r="Y1283" s="41">
        <v>1</v>
      </c>
      <c r="Z1283" s="41"/>
      <c r="AA1283" s="41"/>
      <c r="AB1283" s="41"/>
      <c r="AC1283" s="15"/>
      <c r="AD1283" s="15"/>
      <c r="AE1283" s="15"/>
      <c r="AF1283" s="15"/>
      <c r="AG1283" s="15"/>
      <c r="AH1283" s="15"/>
      <c r="AI1283" s="15"/>
      <c r="AJ1283" s="41"/>
      <c r="AK1283" s="15"/>
      <c r="AL1283" s="15"/>
      <c r="AM1283" s="41"/>
      <c r="AN1283" s="15"/>
      <c r="AO1283" s="15"/>
      <c r="AP1283" s="15"/>
      <c r="AQ1283" s="15"/>
      <c r="AR1283" s="15"/>
      <c r="AS1283" s="15"/>
      <c r="AT1283" s="15"/>
      <c r="AU1283" s="15"/>
      <c r="AV1283" s="15"/>
      <c r="AW1283" s="15"/>
      <c r="AX1283" s="15"/>
      <c r="AY1283" s="117"/>
      <c r="AZ1283" s="10">
        <v>1</v>
      </c>
      <c r="BA1283" t="s">
        <v>22</v>
      </c>
      <c r="BB1283" t="s">
        <v>14102</v>
      </c>
      <c r="BC1283"/>
      <c r="BD1283" s="95" t="str">
        <f t="shared" si="39"/>
        <v>01/284422402GBlibli Non Jabodetabek</v>
      </c>
      <c r="BG1283" s="122"/>
    </row>
    <row r="1284" spans="2:59" s="118" customFormat="1" ht="13.5" customHeight="1" x14ac:dyDescent="0.35">
      <c r="B1284" s="116" t="s">
        <v>17</v>
      </c>
      <c r="C1284" s="10" t="s">
        <v>2305</v>
      </c>
      <c r="D1284" s="10" t="s">
        <v>119</v>
      </c>
      <c r="E1284" s="10" t="s">
        <v>120</v>
      </c>
      <c r="F1284" s="10" t="s">
        <v>151</v>
      </c>
      <c r="G1284" s="137" t="s">
        <v>9409</v>
      </c>
      <c r="H1284" s="10"/>
      <c r="I1284" s="10">
        <v>7702018038183</v>
      </c>
      <c r="J1284" s="10" t="s">
        <v>14920</v>
      </c>
      <c r="K1284" s="10" t="s">
        <v>14921</v>
      </c>
      <c r="L1284" s="98">
        <f>IFERROR(VLOOKUP($F1284&amp;$C1284,Sales!$J:$W,9,0),0)</f>
        <v>0</v>
      </c>
      <c r="M1284" s="98">
        <f>IFERROR(VLOOKUP($F1284&amp;$C1284,Sales!$J:$W,10,0),0)</f>
        <v>0</v>
      </c>
      <c r="N1284" s="98">
        <f>IFERROR(VLOOKUP($F1284&amp;$C1284,Sales!$J:$W,11,0),0)</f>
        <v>0</v>
      </c>
      <c r="O1284" s="98">
        <f>IFERROR(VLOOKUP($F1284&amp;$C1284,Sales!$J:$W,12,0),0)</f>
        <v>0</v>
      </c>
      <c r="P1284" s="98">
        <f>IFERROR(VLOOKUP($F1284&amp;$C1284,Sales!$J:$W,13,0),0)</f>
        <v>0</v>
      </c>
      <c r="Q1284" s="98">
        <f>IFERROR(VLOOKUP($F1284&amp;$C1284,Sales!$A:$H,7,0),0)</f>
        <v>0</v>
      </c>
      <c r="R1284" s="41">
        <f t="shared" ref="R1284:R1347" si="40">IFERROR(AVERAGE($S1284:$AW1284),"ERROR")</f>
        <v>1</v>
      </c>
      <c r="S1284" s="41">
        <v>1</v>
      </c>
      <c r="T1284" s="15"/>
      <c r="U1284" s="15"/>
      <c r="V1284" s="15">
        <v>1</v>
      </c>
      <c r="W1284" s="15">
        <v>1</v>
      </c>
      <c r="X1284" s="15">
        <v>1</v>
      </c>
      <c r="Y1284" s="41">
        <v>1</v>
      </c>
      <c r="Z1284" s="41"/>
      <c r="AA1284" s="41"/>
      <c r="AB1284" s="41"/>
      <c r="AC1284" s="15"/>
      <c r="AD1284" s="15"/>
      <c r="AE1284" s="15"/>
      <c r="AF1284" s="15"/>
      <c r="AG1284" s="15"/>
      <c r="AH1284" s="15"/>
      <c r="AI1284" s="15"/>
      <c r="AJ1284" s="41"/>
      <c r="AK1284" s="15"/>
      <c r="AL1284" s="15"/>
      <c r="AM1284" s="41"/>
      <c r="AN1284" s="15"/>
      <c r="AO1284" s="15"/>
      <c r="AP1284" s="15"/>
      <c r="AQ1284" s="15"/>
      <c r="AR1284" s="15"/>
      <c r="AS1284" s="15"/>
      <c r="AT1284" s="15"/>
      <c r="AU1284" s="15"/>
      <c r="AV1284" s="15"/>
      <c r="AW1284" s="15"/>
      <c r="AX1284" s="15"/>
      <c r="AY1284" s="117"/>
      <c r="AZ1284" s="10">
        <v>1</v>
      </c>
      <c r="BA1284" t="s">
        <v>22</v>
      </c>
      <c r="BB1284" t="s">
        <v>14102</v>
      </c>
      <c r="BC1284"/>
      <c r="BD1284" s="95" t="str">
        <f t="shared" ref="BD1284:BD1347" si="41">F1284&amp;C1284</f>
        <v>01/214424901LBlibli Non Jabodetabek</v>
      </c>
      <c r="BG1284" s="122"/>
    </row>
    <row r="1285" spans="2:59" s="118" customFormat="1" ht="13.5" customHeight="1" x14ac:dyDescent="0.35">
      <c r="B1285" s="116" t="s">
        <v>17</v>
      </c>
      <c r="C1285" s="10" t="s">
        <v>2305</v>
      </c>
      <c r="D1285" s="10" t="s">
        <v>119</v>
      </c>
      <c r="E1285" s="10" t="s">
        <v>120</v>
      </c>
      <c r="F1285" s="10" t="s">
        <v>5779</v>
      </c>
      <c r="G1285" s="137" t="s">
        <v>14859</v>
      </c>
      <c r="H1285" s="10"/>
      <c r="I1285" s="10">
        <v>4987176039620</v>
      </c>
      <c r="J1285" s="10" t="s">
        <v>14922</v>
      </c>
      <c r="K1285" s="10" t="s">
        <v>14923</v>
      </c>
      <c r="L1285" s="98">
        <f>IFERROR(VLOOKUP($F1285&amp;$C1285,Sales!$J:$W,9,0),0)</f>
        <v>0</v>
      </c>
      <c r="M1285" s="98">
        <f>IFERROR(VLOOKUP($F1285&amp;$C1285,Sales!$J:$W,10,0),0)</f>
        <v>0</v>
      </c>
      <c r="N1285" s="98">
        <f>IFERROR(VLOOKUP($F1285&amp;$C1285,Sales!$J:$W,11,0),0)</f>
        <v>0</v>
      </c>
      <c r="O1285" s="98">
        <f>IFERROR(VLOOKUP($F1285&amp;$C1285,Sales!$J:$W,12,0),0)</f>
        <v>0</v>
      </c>
      <c r="P1285" s="98">
        <f>IFERROR(VLOOKUP($F1285&amp;$C1285,Sales!$J:$W,13,0),0)</f>
        <v>0</v>
      </c>
      <c r="Q1285" s="98">
        <f>IFERROR(VLOOKUP($F1285&amp;$C1285,Sales!$A:$H,7,0),0)</f>
        <v>0</v>
      </c>
      <c r="R1285" s="41">
        <f t="shared" si="40"/>
        <v>1</v>
      </c>
      <c r="S1285" s="41">
        <v>1</v>
      </c>
      <c r="T1285" s="15"/>
      <c r="U1285" s="15"/>
      <c r="V1285" s="15">
        <v>1</v>
      </c>
      <c r="W1285" s="15">
        <v>1</v>
      </c>
      <c r="X1285" s="15">
        <v>1</v>
      </c>
      <c r="Y1285" s="41">
        <v>1</v>
      </c>
      <c r="Z1285" s="41"/>
      <c r="AA1285" s="41"/>
      <c r="AB1285" s="41"/>
      <c r="AC1285" s="15"/>
      <c r="AD1285" s="15"/>
      <c r="AE1285" s="15"/>
      <c r="AF1285" s="15"/>
      <c r="AG1285" s="15"/>
      <c r="AH1285" s="15"/>
      <c r="AI1285" s="15"/>
      <c r="AJ1285" s="41"/>
      <c r="AK1285" s="15"/>
      <c r="AL1285" s="15"/>
      <c r="AM1285" s="41"/>
      <c r="AN1285" s="15"/>
      <c r="AO1285" s="15"/>
      <c r="AP1285" s="15"/>
      <c r="AQ1285" s="15"/>
      <c r="AR1285" s="15"/>
      <c r="AS1285" s="15"/>
      <c r="AT1285" s="15"/>
      <c r="AU1285" s="15"/>
      <c r="AV1285" s="15"/>
      <c r="AW1285" s="15"/>
      <c r="AX1285" s="15"/>
      <c r="AY1285" s="117"/>
      <c r="AZ1285" s="10">
        <v>1</v>
      </c>
      <c r="BA1285" t="s">
        <v>22</v>
      </c>
      <c r="BB1285" t="s">
        <v>14102</v>
      </c>
      <c r="BC1285"/>
      <c r="BD1285" s="95" t="str">
        <f t="shared" si="41"/>
        <v>01/214424902OBlibli Non Jabodetabek</v>
      </c>
      <c r="BG1285" s="122"/>
    </row>
    <row r="1286" spans="2:59" s="118" customFormat="1" ht="13.5" customHeight="1" x14ac:dyDescent="0.35">
      <c r="B1286" s="116" t="s">
        <v>17</v>
      </c>
      <c r="C1286" s="10" t="s">
        <v>2305</v>
      </c>
      <c r="D1286" s="10" t="s">
        <v>119</v>
      </c>
      <c r="E1286" s="10" t="s">
        <v>120</v>
      </c>
      <c r="F1286" s="10" t="s">
        <v>5980</v>
      </c>
      <c r="G1286" s="137" t="s">
        <v>14860</v>
      </c>
      <c r="H1286" s="10"/>
      <c r="I1286" s="10">
        <v>4987176039309</v>
      </c>
      <c r="J1286" s="10" t="s">
        <v>14924</v>
      </c>
      <c r="K1286" s="10" t="s">
        <v>14925</v>
      </c>
      <c r="L1286" s="98">
        <f>IFERROR(VLOOKUP($F1286&amp;$C1286,Sales!$J:$W,9,0),0)</f>
        <v>0</v>
      </c>
      <c r="M1286" s="98">
        <f>IFERROR(VLOOKUP($F1286&amp;$C1286,Sales!$J:$W,10,0),0)</f>
        <v>0</v>
      </c>
      <c r="N1286" s="98">
        <f>IFERROR(VLOOKUP($F1286&amp;$C1286,Sales!$J:$W,11,0),0)</f>
        <v>0</v>
      </c>
      <c r="O1286" s="98">
        <f>IFERROR(VLOOKUP($F1286&amp;$C1286,Sales!$J:$W,12,0),0)</f>
        <v>0</v>
      </c>
      <c r="P1286" s="98">
        <f>IFERROR(VLOOKUP($F1286&amp;$C1286,Sales!$J:$W,13,0),0)</f>
        <v>0</v>
      </c>
      <c r="Q1286" s="98">
        <f>IFERROR(VLOOKUP($F1286&amp;$C1286,Sales!$A:$H,7,0),0)</f>
        <v>0</v>
      </c>
      <c r="R1286" s="41">
        <f t="shared" si="40"/>
        <v>1</v>
      </c>
      <c r="S1286" s="41">
        <v>1</v>
      </c>
      <c r="T1286" s="15"/>
      <c r="U1286" s="15"/>
      <c r="V1286" s="15">
        <v>1</v>
      </c>
      <c r="W1286" s="15">
        <v>1</v>
      </c>
      <c r="X1286" s="15">
        <v>1</v>
      </c>
      <c r="Y1286" s="41">
        <v>1</v>
      </c>
      <c r="Z1286" s="41"/>
      <c r="AA1286" s="41"/>
      <c r="AB1286" s="41"/>
      <c r="AC1286" s="15"/>
      <c r="AD1286" s="15"/>
      <c r="AE1286" s="15"/>
      <c r="AF1286" s="15"/>
      <c r="AG1286" s="15"/>
      <c r="AH1286" s="15"/>
      <c r="AI1286" s="15"/>
      <c r="AJ1286" s="41"/>
      <c r="AK1286" s="15"/>
      <c r="AL1286" s="15"/>
      <c r="AM1286" s="41"/>
      <c r="AN1286" s="15"/>
      <c r="AO1286" s="15"/>
      <c r="AP1286" s="15"/>
      <c r="AQ1286" s="15"/>
      <c r="AR1286" s="15"/>
      <c r="AS1286" s="15"/>
      <c r="AT1286" s="15"/>
      <c r="AU1286" s="15"/>
      <c r="AV1286" s="15"/>
      <c r="AW1286" s="15"/>
      <c r="AX1286" s="15"/>
      <c r="AY1286" s="117"/>
      <c r="AZ1286" s="10">
        <v>1</v>
      </c>
      <c r="BA1286" t="s">
        <v>22</v>
      </c>
      <c r="BB1286" t="s">
        <v>14102</v>
      </c>
      <c r="BC1286"/>
      <c r="BD1286" s="95" t="str">
        <f t="shared" si="41"/>
        <v>01/214424902IBlibli Non Jabodetabek</v>
      </c>
      <c r="BG1286" s="122"/>
    </row>
    <row r="1287" spans="2:59" s="118" customFormat="1" ht="13.5" customHeight="1" x14ac:dyDescent="0.35">
      <c r="B1287" s="116" t="s">
        <v>17</v>
      </c>
      <c r="C1287" s="10" t="s">
        <v>2305</v>
      </c>
      <c r="D1287" s="10" t="s">
        <v>193</v>
      </c>
      <c r="E1287" s="10"/>
      <c r="F1287" s="10" t="s">
        <v>245</v>
      </c>
      <c r="G1287" s="137" t="s">
        <v>9413</v>
      </c>
      <c r="H1287" s="10"/>
      <c r="I1287" s="10">
        <v>4902430110747</v>
      </c>
      <c r="J1287" s="10" t="s">
        <v>14926</v>
      </c>
      <c r="K1287" s="10" t="s">
        <v>14927</v>
      </c>
      <c r="L1287" s="98">
        <f>IFERROR(VLOOKUP($F1287&amp;$C1287,Sales!$J:$W,9,0),0)</f>
        <v>0</v>
      </c>
      <c r="M1287" s="98">
        <f>IFERROR(VLOOKUP($F1287&amp;$C1287,Sales!$J:$W,10,0),0)</f>
        <v>0</v>
      </c>
      <c r="N1287" s="98">
        <f>IFERROR(VLOOKUP($F1287&amp;$C1287,Sales!$J:$W,11,0),0)</f>
        <v>0</v>
      </c>
      <c r="O1287" s="98">
        <f>IFERROR(VLOOKUP($F1287&amp;$C1287,Sales!$J:$W,12,0),0)</f>
        <v>0</v>
      </c>
      <c r="P1287" s="98">
        <f>IFERROR(VLOOKUP($F1287&amp;$C1287,Sales!$J:$W,13,0),0)</f>
        <v>0</v>
      </c>
      <c r="Q1287" s="98">
        <f>IFERROR(VLOOKUP($F1287&amp;$C1287,Sales!$A:$H,7,0),0)</f>
        <v>0</v>
      </c>
      <c r="R1287" s="41">
        <f t="shared" si="40"/>
        <v>1</v>
      </c>
      <c r="S1287" s="41">
        <v>1</v>
      </c>
      <c r="T1287" s="15"/>
      <c r="U1287" s="15"/>
      <c r="V1287" s="15">
        <v>1</v>
      </c>
      <c r="W1287" s="15">
        <v>1</v>
      </c>
      <c r="X1287" s="15">
        <v>1</v>
      </c>
      <c r="Y1287" s="41">
        <v>1</v>
      </c>
      <c r="Z1287" s="41"/>
      <c r="AA1287" s="41"/>
      <c r="AB1287" s="41"/>
      <c r="AC1287" s="15"/>
      <c r="AD1287" s="15"/>
      <c r="AE1287" s="15"/>
      <c r="AF1287" s="15"/>
      <c r="AG1287" s="15"/>
      <c r="AH1287" s="15"/>
      <c r="AI1287" s="15"/>
      <c r="AJ1287" s="41"/>
      <c r="AK1287" s="15"/>
      <c r="AL1287" s="15"/>
      <c r="AM1287" s="41"/>
      <c r="AN1287" s="15"/>
      <c r="AO1287" s="15"/>
      <c r="AP1287" s="15"/>
      <c r="AQ1287" s="15"/>
      <c r="AR1287" s="15"/>
      <c r="AS1287" s="15"/>
      <c r="AT1287" s="15"/>
      <c r="AU1287" s="15"/>
      <c r="AV1287" s="15"/>
      <c r="AW1287" s="15"/>
      <c r="AX1287" s="15"/>
      <c r="AY1287" s="117"/>
      <c r="AZ1287" s="10">
        <v>1</v>
      </c>
      <c r="BA1287" t="s">
        <v>22</v>
      </c>
      <c r="BB1287" t="s">
        <v>14102</v>
      </c>
      <c r="BC1287"/>
      <c r="BD1287" s="95" t="str">
        <f t="shared" si="41"/>
        <v>01/244521101PBlibli Non Jabodetabek</v>
      </c>
      <c r="BG1287" s="122"/>
    </row>
    <row r="1288" spans="2:59" s="118" customFormat="1" ht="13.5" customHeight="1" x14ac:dyDescent="0.35">
      <c r="B1288" s="116" t="s">
        <v>17</v>
      </c>
      <c r="C1288" s="10" t="s">
        <v>2305</v>
      </c>
      <c r="D1288" s="10" t="s">
        <v>193</v>
      </c>
      <c r="E1288" s="10"/>
      <c r="F1288" s="10" t="s">
        <v>2483</v>
      </c>
      <c r="G1288" s="137" t="s">
        <v>14861</v>
      </c>
      <c r="H1288" s="10"/>
      <c r="I1288" s="10" t="s">
        <v>6190</v>
      </c>
      <c r="J1288" s="10" t="s">
        <v>14928</v>
      </c>
      <c r="K1288" s="10" t="s">
        <v>14929</v>
      </c>
      <c r="L1288" s="98">
        <f>IFERROR(VLOOKUP($F1288&amp;$C1288,Sales!$J:$W,9,0),0)</f>
        <v>0</v>
      </c>
      <c r="M1288" s="98">
        <f>IFERROR(VLOOKUP($F1288&amp;$C1288,Sales!$J:$W,10,0),0)</f>
        <v>0</v>
      </c>
      <c r="N1288" s="98">
        <f>IFERROR(VLOOKUP($F1288&amp;$C1288,Sales!$J:$W,11,0),0)</f>
        <v>0</v>
      </c>
      <c r="O1288" s="98">
        <f>IFERROR(VLOOKUP($F1288&amp;$C1288,Sales!$J:$W,12,0),0)</f>
        <v>0</v>
      </c>
      <c r="P1288" s="98">
        <f>IFERROR(VLOOKUP($F1288&amp;$C1288,Sales!$J:$W,13,0),0)</f>
        <v>0</v>
      </c>
      <c r="Q1288" s="98">
        <f>IFERROR(VLOOKUP($F1288&amp;$C1288,Sales!$A:$H,7,0),0)</f>
        <v>0</v>
      </c>
      <c r="R1288" s="41">
        <f t="shared" si="40"/>
        <v>1</v>
      </c>
      <c r="S1288" s="41">
        <v>1</v>
      </c>
      <c r="T1288" s="15"/>
      <c r="U1288" s="15"/>
      <c r="V1288" s="15">
        <v>1</v>
      </c>
      <c r="W1288" s="15">
        <v>1</v>
      </c>
      <c r="X1288" s="15">
        <v>1</v>
      </c>
      <c r="Y1288" s="41">
        <v>1</v>
      </c>
      <c r="Z1288" s="41"/>
      <c r="AA1288" s="41"/>
      <c r="AB1288" s="41"/>
      <c r="AC1288" s="15"/>
      <c r="AD1288" s="15"/>
      <c r="AE1288" s="15"/>
      <c r="AF1288" s="15"/>
      <c r="AG1288" s="15"/>
      <c r="AH1288" s="15"/>
      <c r="AI1288" s="15"/>
      <c r="AJ1288" s="41"/>
      <c r="AK1288" s="15"/>
      <c r="AL1288" s="15"/>
      <c r="AM1288" s="41"/>
      <c r="AN1288" s="15"/>
      <c r="AO1288" s="15"/>
      <c r="AP1288" s="15"/>
      <c r="AQ1288" s="15"/>
      <c r="AR1288" s="15"/>
      <c r="AS1288" s="15"/>
      <c r="AT1288" s="15"/>
      <c r="AU1288" s="15"/>
      <c r="AV1288" s="15"/>
      <c r="AW1288" s="15"/>
      <c r="AX1288" s="15"/>
      <c r="AY1288" s="117"/>
      <c r="AZ1288" s="10">
        <v>1</v>
      </c>
      <c r="BA1288" t="s">
        <v>22</v>
      </c>
      <c r="BB1288" t="s">
        <v>14102</v>
      </c>
      <c r="BC1288"/>
      <c r="BD1288" s="95" t="str">
        <f t="shared" si="41"/>
        <v>01/394529503JBlibli Non Jabodetabek</v>
      </c>
      <c r="BG1288" s="122"/>
    </row>
    <row r="1289" spans="2:59" s="118" customFormat="1" ht="13.5" customHeight="1" x14ac:dyDescent="0.35">
      <c r="B1289" s="116" t="s">
        <v>17</v>
      </c>
      <c r="C1289" s="10" t="s">
        <v>2305</v>
      </c>
      <c r="D1289" s="10" t="s">
        <v>193</v>
      </c>
      <c r="E1289" s="10"/>
      <c r="F1289" s="10" t="s">
        <v>1843</v>
      </c>
      <c r="G1289" s="137" t="s">
        <v>14862</v>
      </c>
      <c r="H1289" s="10"/>
      <c r="I1289" s="10" t="s">
        <v>6191</v>
      </c>
      <c r="J1289" s="10" t="s">
        <v>14930</v>
      </c>
      <c r="K1289" s="10" t="s">
        <v>14931</v>
      </c>
      <c r="L1289" s="98">
        <f>IFERROR(VLOOKUP($F1289&amp;$C1289,Sales!$J:$W,9,0),0)</f>
        <v>0</v>
      </c>
      <c r="M1289" s="98">
        <f>IFERROR(VLOOKUP($F1289&amp;$C1289,Sales!$J:$W,10,0),0)</f>
        <v>0</v>
      </c>
      <c r="N1289" s="98">
        <f>IFERROR(VLOOKUP($F1289&amp;$C1289,Sales!$J:$W,11,0),0)</f>
        <v>0</v>
      </c>
      <c r="O1289" s="98">
        <f>IFERROR(VLOOKUP($F1289&amp;$C1289,Sales!$J:$W,12,0),0)</f>
        <v>0</v>
      </c>
      <c r="P1289" s="98">
        <f>IFERROR(VLOOKUP($F1289&amp;$C1289,Sales!$J:$W,13,0),0)</f>
        <v>0</v>
      </c>
      <c r="Q1289" s="98">
        <f>IFERROR(VLOOKUP($F1289&amp;$C1289,Sales!$A:$H,7,0),0)</f>
        <v>0</v>
      </c>
      <c r="R1289" s="41">
        <f t="shared" si="40"/>
        <v>1</v>
      </c>
      <c r="S1289" s="41">
        <v>1</v>
      </c>
      <c r="T1289" s="15"/>
      <c r="U1289" s="15"/>
      <c r="V1289" s="15">
        <v>1</v>
      </c>
      <c r="W1289" s="15">
        <v>1</v>
      </c>
      <c r="X1289" s="15">
        <v>1</v>
      </c>
      <c r="Y1289" s="41">
        <v>1</v>
      </c>
      <c r="Z1289" s="41"/>
      <c r="AA1289" s="41"/>
      <c r="AB1289" s="41"/>
      <c r="AC1289" s="15"/>
      <c r="AD1289" s="15"/>
      <c r="AE1289" s="15"/>
      <c r="AF1289" s="15"/>
      <c r="AG1289" s="15"/>
      <c r="AH1289" s="15"/>
      <c r="AI1289" s="15"/>
      <c r="AJ1289" s="41"/>
      <c r="AK1289" s="15"/>
      <c r="AL1289" s="15"/>
      <c r="AM1289" s="41"/>
      <c r="AN1289" s="15"/>
      <c r="AO1289" s="15"/>
      <c r="AP1289" s="15"/>
      <c r="AQ1289" s="15"/>
      <c r="AR1289" s="15"/>
      <c r="AS1289" s="15"/>
      <c r="AT1289" s="15"/>
      <c r="AU1289" s="15"/>
      <c r="AV1289" s="15"/>
      <c r="AW1289" s="15"/>
      <c r="AX1289" s="15"/>
      <c r="AY1289" s="117"/>
      <c r="AZ1289" s="10">
        <v>1</v>
      </c>
      <c r="BA1289" t="s">
        <v>22</v>
      </c>
      <c r="BB1289" t="s">
        <v>14102</v>
      </c>
      <c r="BC1289"/>
      <c r="BD1289" s="95" t="str">
        <f t="shared" si="41"/>
        <v>01/394529503KBlibli Non Jabodetabek</v>
      </c>
      <c r="BG1289" s="122"/>
    </row>
    <row r="1290" spans="2:59" s="118" customFormat="1" ht="13.5" customHeight="1" x14ac:dyDescent="0.35">
      <c r="B1290" s="116" t="s">
        <v>17</v>
      </c>
      <c r="C1290" s="10" t="s">
        <v>2305</v>
      </c>
      <c r="D1290" s="10" t="s">
        <v>193</v>
      </c>
      <c r="E1290" s="10"/>
      <c r="F1290" s="10" t="s">
        <v>5760</v>
      </c>
      <c r="G1290" s="137" t="s">
        <v>14863</v>
      </c>
      <c r="H1290" s="10"/>
      <c r="I1290" s="10" t="s">
        <v>5717</v>
      </c>
      <c r="J1290" s="10" t="s">
        <v>14932</v>
      </c>
      <c r="K1290" s="10" t="s">
        <v>14933</v>
      </c>
      <c r="L1290" s="98">
        <f>IFERROR(VLOOKUP($F1290&amp;$C1290,Sales!$J:$W,9,0),0)</f>
        <v>0</v>
      </c>
      <c r="M1290" s="98">
        <f>IFERROR(VLOOKUP($F1290&amp;$C1290,Sales!$J:$W,10,0),0)</f>
        <v>0</v>
      </c>
      <c r="N1290" s="98">
        <f>IFERROR(VLOOKUP($F1290&amp;$C1290,Sales!$J:$W,11,0),0)</f>
        <v>0</v>
      </c>
      <c r="O1290" s="98">
        <f>IFERROR(VLOOKUP($F1290&amp;$C1290,Sales!$J:$W,12,0),0)</f>
        <v>0</v>
      </c>
      <c r="P1290" s="98">
        <f>IFERROR(VLOOKUP($F1290&amp;$C1290,Sales!$J:$W,13,0),0)</f>
        <v>0</v>
      </c>
      <c r="Q1290" s="98">
        <f>IFERROR(VLOOKUP($F1290&amp;$C1290,Sales!$A:$H,7,0),0)</f>
        <v>0</v>
      </c>
      <c r="R1290" s="41">
        <f t="shared" si="40"/>
        <v>1</v>
      </c>
      <c r="S1290" s="41">
        <v>1</v>
      </c>
      <c r="T1290" s="15"/>
      <c r="U1290" s="15"/>
      <c r="V1290" s="15">
        <v>1</v>
      </c>
      <c r="W1290" s="15">
        <v>1</v>
      </c>
      <c r="X1290" s="15">
        <v>1</v>
      </c>
      <c r="Y1290" s="41">
        <v>1</v>
      </c>
      <c r="Z1290" s="41"/>
      <c r="AA1290" s="41"/>
      <c r="AB1290" s="41"/>
      <c r="AC1290" s="15"/>
      <c r="AD1290" s="15"/>
      <c r="AE1290" s="15"/>
      <c r="AF1290" s="15"/>
      <c r="AG1290" s="15"/>
      <c r="AH1290" s="15"/>
      <c r="AI1290" s="15"/>
      <c r="AJ1290" s="41"/>
      <c r="AK1290" s="15"/>
      <c r="AL1290" s="15"/>
      <c r="AM1290" s="41"/>
      <c r="AN1290" s="15"/>
      <c r="AO1290" s="15"/>
      <c r="AP1290" s="15"/>
      <c r="AQ1290" s="15"/>
      <c r="AR1290" s="15"/>
      <c r="AS1290" s="15"/>
      <c r="AT1290" s="15"/>
      <c r="AU1290" s="15"/>
      <c r="AV1290" s="15"/>
      <c r="AW1290" s="15"/>
      <c r="AX1290" s="15"/>
      <c r="AY1290" s="117"/>
      <c r="AZ1290" s="10">
        <v>1</v>
      </c>
      <c r="BA1290" t="s">
        <v>22</v>
      </c>
      <c r="BB1290" t="s">
        <v>14102</v>
      </c>
      <c r="BC1290"/>
      <c r="BD1290" s="95" t="str">
        <f t="shared" si="41"/>
        <v>01/394529503TBlibli Non Jabodetabek</v>
      </c>
      <c r="BG1290" s="122"/>
    </row>
    <row r="1291" spans="2:59" s="118" customFormat="1" ht="13.5" customHeight="1" x14ac:dyDescent="0.35">
      <c r="B1291" s="116" t="s">
        <v>17</v>
      </c>
      <c r="C1291" s="10" t="s">
        <v>2305</v>
      </c>
      <c r="D1291" s="10" t="s">
        <v>193</v>
      </c>
      <c r="E1291" s="10"/>
      <c r="F1291" s="10" t="s">
        <v>211</v>
      </c>
      <c r="G1291" s="137" t="s">
        <v>14864</v>
      </c>
      <c r="H1291" s="10"/>
      <c r="I1291" s="10">
        <v>4902430752701</v>
      </c>
      <c r="J1291" s="10" t="s">
        <v>14934</v>
      </c>
      <c r="K1291" s="10" t="s">
        <v>14935</v>
      </c>
      <c r="L1291" s="98">
        <f>IFERROR(VLOOKUP($F1291&amp;$C1291,Sales!$J:$W,9,0),0)</f>
        <v>0</v>
      </c>
      <c r="M1291" s="98">
        <f>IFERROR(VLOOKUP($F1291&amp;$C1291,Sales!$J:$W,10,0),0)</f>
        <v>0</v>
      </c>
      <c r="N1291" s="98">
        <f>IFERROR(VLOOKUP($F1291&amp;$C1291,Sales!$J:$W,11,0),0)</f>
        <v>0</v>
      </c>
      <c r="O1291" s="98">
        <f>IFERROR(VLOOKUP($F1291&amp;$C1291,Sales!$J:$W,12,0),0)</f>
        <v>0</v>
      </c>
      <c r="P1291" s="98">
        <f>IFERROR(VLOOKUP($F1291&amp;$C1291,Sales!$J:$W,13,0),0)</f>
        <v>0</v>
      </c>
      <c r="Q1291" s="98">
        <f>IFERROR(VLOOKUP($F1291&amp;$C1291,Sales!$A:$H,7,0),0)</f>
        <v>0</v>
      </c>
      <c r="R1291" s="41">
        <f t="shared" si="40"/>
        <v>0</v>
      </c>
      <c r="S1291" s="41">
        <v>0</v>
      </c>
      <c r="T1291" s="15"/>
      <c r="U1291" s="15"/>
      <c r="V1291" s="15">
        <v>0</v>
      </c>
      <c r="W1291" s="15">
        <v>0</v>
      </c>
      <c r="X1291" s="15">
        <v>0</v>
      </c>
      <c r="Y1291" s="41">
        <v>0</v>
      </c>
      <c r="Z1291" s="41"/>
      <c r="AA1291" s="41"/>
      <c r="AB1291" s="41"/>
      <c r="AC1291" s="15"/>
      <c r="AD1291" s="15"/>
      <c r="AE1291" s="15"/>
      <c r="AF1291" s="15"/>
      <c r="AG1291" s="15"/>
      <c r="AH1291" s="15"/>
      <c r="AI1291" s="15"/>
      <c r="AJ1291" s="41"/>
      <c r="AK1291" s="15"/>
      <c r="AL1291" s="15"/>
      <c r="AM1291" s="41"/>
      <c r="AN1291" s="15"/>
      <c r="AO1291" s="15"/>
      <c r="AP1291" s="15"/>
      <c r="AQ1291" s="15"/>
      <c r="AR1291" s="15"/>
      <c r="AS1291" s="15"/>
      <c r="AT1291" s="15"/>
      <c r="AU1291" s="15"/>
      <c r="AV1291" s="15"/>
      <c r="AW1291" s="15"/>
      <c r="AX1291" s="15"/>
      <c r="AY1291" s="117"/>
      <c r="AZ1291" s="10">
        <v>1</v>
      </c>
      <c r="BA1291" t="s">
        <v>22</v>
      </c>
      <c r="BB1291" t="s">
        <v>14102</v>
      </c>
      <c r="BC1291"/>
      <c r="BD1291" s="95" t="str">
        <f t="shared" si="41"/>
        <v>01/244521104YBlibli Non Jabodetabek</v>
      </c>
      <c r="BG1291" s="122"/>
    </row>
    <row r="1292" spans="2:59" s="118" customFormat="1" ht="13.5" customHeight="1" x14ac:dyDescent="0.35">
      <c r="B1292" s="116" t="s">
        <v>17</v>
      </c>
      <c r="C1292" s="10" t="s">
        <v>2305</v>
      </c>
      <c r="D1292" s="10" t="s">
        <v>193</v>
      </c>
      <c r="E1292" s="10"/>
      <c r="F1292" s="10" t="s">
        <v>790</v>
      </c>
      <c r="G1292" s="137" t="s">
        <v>14865</v>
      </c>
      <c r="H1292" s="10"/>
      <c r="I1292" s="10">
        <v>4902430752695</v>
      </c>
      <c r="J1292" s="10" t="s">
        <v>14936</v>
      </c>
      <c r="K1292" s="10" t="s">
        <v>14937</v>
      </c>
      <c r="L1292" s="98">
        <f>IFERROR(VLOOKUP($F1292&amp;$C1292,Sales!$J:$W,9,0),0)</f>
        <v>0</v>
      </c>
      <c r="M1292" s="98">
        <f>IFERROR(VLOOKUP($F1292&amp;$C1292,Sales!$J:$W,10,0),0)</f>
        <v>0</v>
      </c>
      <c r="N1292" s="98">
        <f>IFERROR(VLOOKUP($F1292&amp;$C1292,Sales!$J:$W,11,0),0)</f>
        <v>0</v>
      </c>
      <c r="O1292" s="98">
        <f>IFERROR(VLOOKUP($F1292&amp;$C1292,Sales!$J:$W,12,0),0)</f>
        <v>0</v>
      </c>
      <c r="P1292" s="98">
        <f>IFERROR(VLOOKUP($F1292&amp;$C1292,Sales!$J:$W,13,0),0)</f>
        <v>0</v>
      </c>
      <c r="Q1292" s="98">
        <f>IFERROR(VLOOKUP($F1292&amp;$C1292,Sales!$A:$H,7,0),0)</f>
        <v>0</v>
      </c>
      <c r="R1292" s="41">
        <f t="shared" si="40"/>
        <v>1</v>
      </c>
      <c r="S1292" s="41">
        <v>1</v>
      </c>
      <c r="T1292" s="15"/>
      <c r="U1292" s="15"/>
      <c r="V1292" s="15">
        <v>1</v>
      </c>
      <c r="W1292" s="15">
        <v>1</v>
      </c>
      <c r="X1292" s="15">
        <v>1</v>
      </c>
      <c r="Y1292" s="41">
        <v>1</v>
      </c>
      <c r="Z1292" s="41"/>
      <c r="AA1292" s="41"/>
      <c r="AB1292" s="41"/>
      <c r="AC1292" s="15"/>
      <c r="AD1292" s="15"/>
      <c r="AE1292" s="15"/>
      <c r="AF1292" s="15"/>
      <c r="AG1292" s="15"/>
      <c r="AH1292" s="15"/>
      <c r="AI1292" s="15"/>
      <c r="AJ1292" s="41"/>
      <c r="AK1292" s="15"/>
      <c r="AL1292" s="15"/>
      <c r="AM1292" s="41"/>
      <c r="AN1292" s="15"/>
      <c r="AO1292" s="15"/>
      <c r="AP1292" s="15"/>
      <c r="AQ1292" s="15"/>
      <c r="AR1292" s="15"/>
      <c r="AS1292" s="15"/>
      <c r="AT1292" s="15"/>
      <c r="AU1292" s="15"/>
      <c r="AV1292" s="15"/>
      <c r="AW1292" s="15"/>
      <c r="AX1292" s="15"/>
      <c r="AY1292" s="117"/>
      <c r="AZ1292" s="10">
        <v>1</v>
      </c>
      <c r="BA1292" t="s">
        <v>22</v>
      </c>
      <c r="BB1292" t="s">
        <v>14102</v>
      </c>
      <c r="BC1292"/>
      <c r="BD1292" s="95" t="str">
        <f t="shared" si="41"/>
        <v>01/244521103XBlibli Non Jabodetabek</v>
      </c>
      <c r="BG1292" s="122"/>
    </row>
    <row r="1293" spans="2:59" s="118" customFormat="1" ht="13.5" customHeight="1" x14ac:dyDescent="0.35">
      <c r="B1293" s="116" t="s">
        <v>17</v>
      </c>
      <c r="C1293" s="10" t="s">
        <v>2305</v>
      </c>
      <c r="D1293" s="10" t="s">
        <v>248</v>
      </c>
      <c r="E1293" s="10" t="s">
        <v>194</v>
      </c>
      <c r="F1293" s="10" t="s">
        <v>13804</v>
      </c>
      <c r="G1293" s="137" t="s">
        <v>14866</v>
      </c>
      <c r="H1293" s="10"/>
      <c r="I1293" s="10">
        <v>4902430517102</v>
      </c>
      <c r="J1293" s="10" t="s">
        <v>14938</v>
      </c>
      <c r="K1293" s="10" t="s">
        <v>14096</v>
      </c>
      <c r="L1293" s="98">
        <f>IFERROR(VLOOKUP($F1293&amp;$C1293,Sales!$J:$W,9,0),0)</f>
        <v>0</v>
      </c>
      <c r="M1293" s="98">
        <f>IFERROR(VLOOKUP($F1293&amp;$C1293,Sales!$J:$W,10,0),0)</f>
        <v>0</v>
      </c>
      <c r="N1293" s="98">
        <f>IFERROR(VLOOKUP($F1293&amp;$C1293,Sales!$J:$W,11,0),0)</f>
        <v>0</v>
      </c>
      <c r="O1293" s="98">
        <f>IFERROR(VLOOKUP($F1293&amp;$C1293,Sales!$J:$W,12,0),0)</f>
        <v>0</v>
      </c>
      <c r="P1293" s="98">
        <f>IFERROR(VLOOKUP($F1293&amp;$C1293,Sales!$J:$W,13,0),0)</f>
        <v>0</v>
      </c>
      <c r="Q1293" s="98">
        <f>IFERROR(VLOOKUP($F1293&amp;$C1293,Sales!$A:$H,7,0),0)</f>
        <v>0</v>
      </c>
      <c r="R1293" s="41">
        <f t="shared" si="40"/>
        <v>1</v>
      </c>
      <c r="S1293" s="41">
        <v>1</v>
      </c>
      <c r="T1293" s="15"/>
      <c r="U1293" s="15"/>
      <c r="V1293" s="15">
        <v>1</v>
      </c>
      <c r="W1293" s="15">
        <v>1</v>
      </c>
      <c r="X1293" s="15">
        <v>1</v>
      </c>
      <c r="Y1293" s="41">
        <v>1</v>
      </c>
      <c r="Z1293" s="41"/>
      <c r="AA1293" s="41"/>
      <c r="AB1293" s="41"/>
      <c r="AC1293" s="15"/>
      <c r="AD1293" s="15"/>
      <c r="AE1293" s="15"/>
      <c r="AF1293" s="15"/>
      <c r="AG1293" s="15"/>
      <c r="AH1293" s="15"/>
      <c r="AI1293" s="15"/>
      <c r="AJ1293" s="41"/>
      <c r="AK1293" s="15"/>
      <c r="AL1293" s="15"/>
      <c r="AM1293" s="41"/>
      <c r="AN1293" s="15"/>
      <c r="AO1293" s="15"/>
      <c r="AP1293" s="15"/>
      <c r="AQ1293" s="15"/>
      <c r="AR1293" s="15"/>
      <c r="AS1293" s="15"/>
      <c r="AT1293" s="15"/>
      <c r="AU1293" s="15"/>
      <c r="AV1293" s="15"/>
      <c r="AW1293" s="15"/>
      <c r="AX1293" s="15"/>
      <c r="AY1293" s="117"/>
      <c r="AZ1293" s="10">
        <v>1</v>
      </c>
      <c r="BA1293" t="s">
        <v>22</v>
      </c>
      <c r="BB1293" t="s">
        <v>14102</v>
      </c>
      <c r="BC1293"/>
      <c r="BD1293" s="95" t="str">
        <f t="shared" si="41"/>
        <v>01/244621008PBlibli Non Jabodetabek</v>
      </c>
      <c r="BG1293" s="122"/>
    </row>
    <row r="1294" spans="2:59" s="118" customFormat="1" ht="13.5" customHeight="1" x14ac:dyDescent="0.35">
      <c r="B1294" s="116" t="s">
        <v>17</v>
      </c>
      <c r="C1294" s="10" t="s">
        <v>2305</v>
      </c>
      <c r="D1294" s="10" t="s">
        <v>248</v>
      </c>
      <c r="E1294" s="10" t="s">
        <v>194</v>
      </c>
      <c r="F1294" s="10" t="s">
        <v>13823</v>
      </c>
      <c r="G1294" s="137" t="s">
        <v>14867</v>
      </c>
      <c r="H1294" s="10"/>
      <c r="I1294" s="10">
        <v>4902430517089</v>
      </c>
      <c r="J1294" s="10" t="s">
        <v>14939</v>
      </c>
      <c r="K1294" s="10" t="s">
        <v>14094</v>
      </c>
      <c r="L1294" s="98">
        <f>IFERROR(VLOOKUP($F1294&amp;$C1294,Sales!$J:$W,9,0),0)</f>
        <v>0</v>
      </c>
      <c r="M1294" s="98">
        <f>IFERROR(VLOOKUP($F1294&amp;$C1294,Sales!$J:$W,10,0),0)</f>
        <v>0</v>
      </c>
      <c r="N1294" s="98">
        <f>IFERROR(VLOOKUP($F1294&amp;$C1294,Sales!$J:$W,11,0),0)</f>
        <v>0</v>
      </c>
      <c r="O1294" s="98">
        <f>IFERROR(VLOOKUP($F1294&amp;$C1294,Sales!$J:$W,12,0),0)</f>
        <v>0</v>
      </c>
      <c r="P1294" s="98">
        <f>IFERROR(VLOOKUP($F1294&amp;$C1294,Sales!$J:$W,13,0),0)</f>
        <v>0</v>
      </c>
      <c r="Q1294" s="98">
        <f>IFERROR(VLOOKUP($F1294&amp;$C1294,Sales!$A:$H,7,0),0)</f>
        <v>0</v>
      </c>
      <c r="R1294" s="41">
        <f t="shared" si="40"/>
        <v>1</v>
      </c>
      <c r="S1294" s="41">
        <v>1</v>
      </c>
      <c r="T1294" s="15"/>
      <c r="U1294" s="15"/>
      <c r="V1294" s="15">
        <v>1</v>
      </c>
      <c r="W1294" s="15">
        <v>1</v>
      </c>
      <c r="X1294" s="15">
        <v>1</v>
      </c>
      <c r="Y1294" s="41">
        <v>1</v>
      </c>
      <c r="Z1294" s="41"/>
      <c r="AA1294" s="41"/>
      <c r="AB1294" s="41"/>
      <c r="AC1294" s="15"/>
      <c r="AD1294" s="15"/>
      <c r="AE1294" s="15"/>
      <c r="AF1294" s="15"/>
      <c r="AG1294" s="15"/>
      <c r="AH1294" s="15"/>
      <c r="AI1294" s="15"/>
      <c r="AJ1294" s="41"/>
      <c r="AK1294" s="15"/>
      <c r="AL1294" s="15"/>
      <c r="AM1294" s="41"/>
      <c r="AN1294" s="15"/>
      <c r="AO1294" s="15"/>
      <c r="AP1294" s="15"/>
      <c r="AQ1294" s="15"/>
      <c r="AR1294" s="15"/>
      <c r="AS1294" s="15"/>
      <c r="AT1294" s="15"/>
      <c r="AU1294" s="15"/>
      <c r="AV1294" s="15"/>
      <c r="AW1294" s="15"/>
      <c r="AX1294" s="15"/>
      <c r="AY1294" s="117"/>
      <c r="AZ1294" s="10">
        <v>1</v>
      </c>
      <c r="BA1294" t="s">
        <v>22</v>
      </c>
      <c r="BB1294" t="s">
        <v>14102</v>
      </c>
      <c r="BC1294"/>
      <c r="BD1294" s="95" t="str">
        <f t="shared" si="41"/>
        <v>01/244621109NBlibli Non Jabodetabek</v>
      </c>
      <c r="BG1294" s="122"/>
    </row>
    <row r="1295" spans="2:59" s="118" customFormat="1" ht="13.5" customHeight="1" x14ac:dyDescent="0.35">
      <c r="B1295" s="116" t="s">
        <v>17</v>
      </c>
      <c r="C1295" s="10" t="s">
        <v>2305</v>
      </c>
      <c r="D1295" s="10" t="s">
        <v>248</v>
      </c>
      <c r="E1295" s="10" t="s">
        <v>194</v>
      </c>
      <c r="F1295" s="10" t="s">
        <v>13805</v>
      </c>
      <c r="G1295" s="137" t="s">
        <v>14868</v>
      </c>
      <c r="H1295" s="10"/>
      <c r="I1295" s="10">
        <v>4902430517331</v>
      </c>
      <c r="J1295" s="10" t="s">
        <v>14940</v>
      </c>
      <c r="K1295" s="10" t="s">
        <v>14941</v>
      </c>
      <c r="L1295" s="98">
        <f>IFERROR(VLOOKUP($F1295&amp;$C1295,Sales!$J:$W,9,0),0)</f>
        <v>0</v>
      </c>
      <c r="M1295" s="98">
        <f>IFERROR(VLOOKUP($F1295&amp;$C1295,Sales!$J:$W,10,0),0)</f>
        <v>0</v>
      </c>
      <c r="N1295" s="98">
        <f>IFERROR(VLOOKUP($F1295&amp;$C1295,Sales!$J:$W,11,0),0)</f>
        <v>0</v>
      </c>
      <c r="O1295" s="98">
        <f>IFERROR(VLOOKUP($F1295&amp;$C1295,Sales!$J:$W,12,0),0)</f>
        <v>0</v>
      </c>
      <c r="P1295" s="98">
        <f>IFERROR(VLOOKUP($F1295&amp;$C1295,Sales!$J:$W,13,0),0)</f>
        <v>0</v>
      </c>
      <c r="Q1295" s="98">
        <f>IFERROR(VLOOKUP($F1295&amp;$C1295,Sales!$A:$H,7,0),0)</f>
        <v>0</v>
      </c>
      <c r="R1295" s="41">
        <f t="shared" si="40"/>
        <v>1</v>
      </c>
      <c r="S1295" s="41">
        <v>1</v>
      </c>
      <c r="T1295" s="15"/>
      <c r="U1295" s="15"/>
      <c r="V1295" s="15">
        <v>1</v>
      </c>
      <c r="W1295" s="15">
        <v>1</v>
      </c>
      <c r="X1295" s="15">
        <v>1</v>
      </c>
      <c r="Y1295" s="41">
        <v>1</v>
      </c>
      <c r="Z1295" s="41"/>
      <c r="AA1295" s="41"/>
      <c r="AB1295" s="41"/>
      <c r="AC1295" s="15"/>
      <c r="AD1295" s="15"/>
      <c r="AE1295" s="15"/>
      <c r="AF1295" s="15"/>
      <c r="AG1295" s="15"/>
      <c r="AH1295" s="15"/>
      <c r="AI1295" s="15"/>
      <c r="AJ1295" s="41"/>
      <c r="AK1295" s="15"/>
      <c r="AL1295" s="15"/>
      <c r="AM1295" s="41"/>
      <c r="AN1295" s="15"/>
      <c r="AO1295" s="15"/>
      <c r="AP1295" s="15"/>
      <c r="AQ1295" s="15"/>
      <c r="AR1295" s="15"/>
      <c r="AS1295" s="15"/>
      <c r="AT1295" s="15"/>
      <c r="AU1295" s="15"/>
      <c r="AV1295" s="15"/>
      <c r="AW1295" s="15"/>
      <c r="AX1295" s="15"/>
      <c r="AY1295" s="117"/>
      <c r="AZ1295" s="10">
        <v>1</v>
      </c>
      <c r="BA1295" t="s">
        <v>22</v>
      </c>
      <c r="BB1295" t="s">
        <v>14102</v>
      </c>
      <c r="BC1295"/>
      <c r="BD1295" s="95" t="str">
        <f t="shared" si="41"/>
        <v>01/244621008QBlibli Non Jabodetabek</v>
      </c>
      <c r="BG1295" s="122"/>
    </row>
    <row r="1296" spans="2:59" s="118" customFormat="1" ht="13.5" customHeight="1" x14ac:dyDescent="0.35">
      <c r="B1296" s="116" t="s">
        <v>17</v>
      </c>
      <c r="C1296" s="10" t="s">
        <v>2305</v>
      </c>
      <c r="D1296" s="10" t="s">
        <v>248</v>
      </c>
      <c r="E1296" s="10" t="s">
        <v>194</v>
      </c>
      <c r="F1296" s="10" t="s">
        <v>13817</v>
      </c>
      <c r="G1296" s="137" t="s">
        <v>14869</v>
      </c>
      <c r="H1296" s="10"/>
      <c r="I1296" s="10">
        <v>4902430517270</v>
      </c>
      <c r="J1296" s="10" t="s">
        <v>14942</v>
      </c>
      <c r="K1296" s="10" t="s">
        <v>14095</v>
      </c>
      <c r="L1296" s="98">
        <f>IFERROR(VLOOKUP($F1296&amp;$C1296,Sales!$J:$W,9,0),0)</f>
        <v>0</v>
      </c>
      <c r="M1296" s="98">
        <f>IFERROR(VLOOKUP($F1296&amp;$C1296,Sales!$J:$W,10,0),0)</f>
        <v>0</v>
      </c>
      <c r="N1296" s="98">
        <f>IFERROR(VLOOKUP($F1296&amp;$C1296,Sales!$J:$W,11,0),0)</f>
        <v>0</v>
      </c>
      <c r="O1296" s="98">
        <f>IFERROR(VLOOKUP($F1296&amp;$C1296,Sales!$J:$W,12,0),0)</f>
        <v>0</v>
      </c>
      <c r="P1296" s="98">
        <f>IFERROR(VLOOKUP($F1296&amp;$C1296,Sales!$J:$W,13,0),0)</f>
        <v>0</v>
      </c>
      <c r="Q1296" s="98">
        <f>IFERROR(VLOOKUP($F1296&amp;$C1296,Sales!$A:$H,7,0),0)</f>
        <v>0</v>
      </c>
      <c r="R1296" s="41">
        <f t="shared" si="40"/>
        <v>1</v>
      </c>
      <c r="S1296" s="41">
        <v>1</v>
      </c>
      <c r="T1296" s="15"/>
      <c r="U1296" s="15"/>
      <c r="V1296" s="15">
        <v>1</v>
      </c>
      <c r="W1296" s="15">
        <v>1</v>
      </c>
      <c r="X1296" s="15">
        <v>1</v>
      </c>
      <c r="Y1296" s="41">
        <v>1</v>
      </c>
      <c r="Z1296" s="41"/>
      <c r="AA1296" s="41"/>
      <c r="AB1296" s="41"/>
      <c r="AC1296" s="15"/>
      <c r="AD1296" s="15"/>
      <c r="AE1296" s="15"/>
      <c r="AF1296" s="15"/>
      <c r="AG1296" s="15"/>
      <c r="AH1296" s="15"/>
      <c r="AI1296" s="15"/>
      <c r="AJ1296" s="41"/>
      <c r="AK1296" s="15"/>
      <c r="AL1296" s="15"/>
      <c r="AM1296" s="41"/>
      <c r="AN1296" s="15"/>
      <c r="AO1296" s="15"/>
      <c r="AP1296" s="15"/>
      <c r="AQ1296" s="15"/>
      <c r="AR1296" s="15"/>
      <c r="AS1296" s="15"/>
      <c r="AT1296" s="15"/>
      <c r="AU1296" s="15"/>
      <c r="AV1296" s="15"/>
      <c r="AW1296" s="15"/>
      <c r="AX1296" s="15"/>
      <c r="AY1296" s="117"/>
      <c r="AZ1296" s="10">
        <v>1</v>
      </c>
      <c r="BA1296" t="s">
        <v>22</v>
      </c>
      <c r="BB1296" t="s">
        <v>14102</v>
      </c>
      <c r="BC1296"/>
      <c r="BD1296" s="95" t="str">
        <f t="shared" si="41"/>
        <v>01/244621109OBlibli Non Jabodetabek</v>
      </c>
      <c r="BG1296" s="122"/>
    </row>
    <row r="1297" spans="2:59" s="118" customFormat="1" ht="13.5" customHeight="1" x14ac:dyDescent="0.35">
      <c r="B1297" s="116" t="s">
        <v>17</v>
      </c>
      <c r="C1297" s="10" t="s">
        <v>2305</v>
      </c>
      <c r="D1297" s="10" t="s">
        <v>405</v>
      </c>
      <c r="E1297" s="10" t="s">
        <v>5816</v>
      </c>
      <c r="F1297" s="10" t="s">
        <v>1256</v>
      </c>
      <c r="G1297" s="137" t="s">
        <v>14870</v>
      </c>
      <c r="H1297" s="10"/>
      <c r="I1297" s="10">
        <v>4902430869638</v>
      </c>
      <c r="J1297" s="10" t="s">
        <v>14943</v>
      </c>
      <c r="K1297" s="10" t="s">
        <v>14944</v>
      </c>
      <c r="L1297" s="98">
        <f>IFERROR(VLOOKUP($F1297&amp;$C1297,Sales!$J:$W,9,0),0)</f>
        <v>0</v>
      </c>
      <c r="M1297" s="98">
        <f>IFERROR(VLOOKUP($F1297&amp;$C1297,Sales!$J:$W,10,0),0)</f>
        <v>0</v>
      </c>
      <c r="N1297" s="98">
        <f>IFERROR(VLOOKUP($F1297&amp;$C1297,Sales!$J:$W,11,0),0)</f>
        <v>0</v>
      </c>
      <c r="O1297" s="98">
        <f>IFERROR(VLOOKUP($F1297&amp;$C1297,Sales!$J:$W,12,0),0)</f>
        <v>0</v>
      </c>
      <c r="P1297" s="98">
        <f>IFERROR(VLOOKUP($F1297&amp;$C1297,Sales!$J:$W,13,0),0)</f>
        <v>0</v>
      </c>
      <c r="Q1297" s="98">
        <f>IFERROR(VLOOKUP($F1297&amp;$C1297,Sales!$A:$H,7,0),0)</f>
        <v>0</v>
      </c>
      <c r="R1297" s="41">
        <f t="shared" si="40"/>
        <v>1</v>
      </c>
      <c r="S1297" s="41">
        <v>1</v>
      </c>
      <c r="T1297" s="15"/>
      <c r="U1297" s="15"/>
      <c r="V1297" s="15">
        <v>1</v>
      </c>
      <c r="W1297" s="15">
        <v>1</v>
      </c>
      <c r="X1297" s="15">
        <v>1</v>
      </c>
      <c r="Y1297" s="41">
        <v>1</v>
      </c>
      <c r="Z1297" s="41"/>
      <c r="AA1297" s="41"/>
      <c r="AB1297" s="41"/>
      <c r="AC1297" s="15"/>
      <c r="AD1297" s="15"/>
      <c r="AE1297" s="15"/>
      <c r="AF1297" s="15"/>
      <c r="AG1297" s="15"/>
      <c r="AH1297" s="15"/>
      <c r="AI1297" s="15"/>
      <c r="AJ1297" s="41"/>
      <c r="AK1297" s="15"/>
      <c r="AL1297" s="15"/>
      <c r="AM1297" s="41"/>
      <c r="AN1297" s="15"/>
      <c r="AO1297" s="15"/>
      <c r="AP1297" s="15"/>
      <c r="AQ1297" s="15"/>
      <c r="AR1297" s="15"/>
      <c r="AS1297" s="15"/>
      <c r="AT1297" s="15"/>
      <c r="AU1297" s="15"/>
      <c r="AV1297" s="15"/>
      <c r="AW1297" s="15"/>
      <c r="AX1297" s="15"/>
      <c r="AY1297" s="117"/>
      <c r="AZ1297" s="10">
        <v>1</v>
      </c>
      <c r="BA1297" t="s">
        <v>22</v>
      </c>
      <c r="BB1297" t="s">
        <v>14102</v>
      </c>
      <c r="BC1297"/>
      <c r="BD1297" s="95" t="str">
        <f t="shared" si="41"/>
        <v>01/274922301FBlibli Non Jabodetabek</v>
      </c>
      <c r="BG1297" s="122"/>
    </row>
    <row r="1298" spans="2:59" s="118" customFormat="1" ht="13.5" customHeight="1" x14ac:dyDescent="0.35">
      <c r="B1298" s="116" t="s">
        <v>17</v>
      </c>
      <c r="C1298" s="10" t="s">
        <v>2305</v>
      </c>
      <c r="D1298" s="10" t="s">
        <v>405</v>
      </c>
      <c r="E1298" s="10" t="s">
        <v>5816</v>
      </c>
      <c r="F1298" s="10" t="s">
        <v>449</v>
      </c>
      <c r="G1298" s="137" t="s">
        <v>14871</v>
      </c>
      <c r="H1298" s="10"/>
      <c r="I1298" s="10">
        <v>9300647000342</v>
      </c>
      <c r="J1298" s="10" t="s">
        <v>14945</v>
      </c>
      <c r="K1298" s="10" t="s">
        <v>14946</v>
      </c>
      <c r="L1298" s="98">
        <f>IFERROR(VLOOKUP($F1298&amp;$C1298,Sales!$J:$W,9,0),0)</f>
        <v>0</v>
      </c>
      <c r="M1298" s="98">
        <f>IFERROR(VLOOKUP($F1298&amp;$C1298,Sales!$J:$W,10,0),0)</f>
        <v>0</v>
      </c>
      <c r="N1298" s="98">
        <f>IFERROR(VLOOKUP($F1298&amp;$C1298,Sales!$J:$W,11,0),0)</f>
        <v>0</v>
      </c>
      <c r="O1298" s="98">
        <f>IFERROR(VLOOKUP($F1298&amp;$C1298,Sales!$J:$W,12,0),0)</f>
        <v>0</v>
      </c>
      <c r="P1298" s="98">
        <f>IFERROR(VLOOKUP($F1298&amp;$C1298,Sales!$J:$W,13,0),0)</f>
        <v>0</v>
      </c>
      <c r="Q1298" s="98">
        <f>IFERROR(VLOOKUP($F1298&amp;$C1298,Sales!$A:$H,7,0),0)</f>
        <v>0</v>
      </c>
      <c r="R1298" s="41">
        <f t="shared" si="40"/>
        <v>1</v>
      </c>
      <c r="S1298" s="41">
        <v>1</v>
      </c>
      <c r="T1298" s="15"/>
      <c r="U1298" s="15"/>
      <c r="V1298" s="15">
        <v>1</v>
      </c>
      <c r="W1298" s="15">
        <v>1</v>
      </c>
      <c r="X1298" s="15">
        <v>1</v>
      </c>
      <c r="Y1298" s="41">
        <v>1</v>
      </c>
      <c r="Z1298" s="41"/>
      <c r="AA1298" s="41"/>
      <c r="AB1298" s="41"/>
      <c r="AC1298" s="15"/>
      <c r="AD1298" s="15"/>
      <c r="AE1298" s="15"/>
      <c r="AF1298" s="15"/>
      <c r="AG1298" s="15"/>
      <c r="AH1298" s="15"/>
      <c r="AI1298" s="15"/>
      <c r="AJ1298" s="41"/>
      <c r="AK1298" s="15"/>
      <c r="AL1298" s="15"/>
      <c r="AM1298" s="41"/>
      <c r="AN1298" s="15"/>
      <c r="AO1298" s="15"/>
      <c r="AP1298" s="15"/>
      <c r="AQ1298" s="15"/>
      <c r="AR1298" s="15"/>
      <c r="AS1298" s="15"/>
      <c r="AT1298" s="15"/>
      <c r="AU1298" s="15"/>
      <c r="AV1298" s="15"/>
      <c r="AW1298" s="15"/>
      <c r="AX1298" s="15"/>
      <c r="AY1298" s="117"/>
      <c r="AZ1298" s="10">
        <v>1</v>
      </c>
      <c r="BA1298" t="s">
        <v>22</v>
      </c>
      <c r="BB1298" t="s">
        <v>14102</v>
      </c>
      <c r="BC1298"/>
      <c r="BD1298" s="95" t="str">
        <f t="shared" si="41"/>
        <v>01/341313901ABlibli Non Jabodetabek</v>
      </c>
      <c r="BG1298" s="122"/>
    </row>
    <row r="1299" spans="2:59" s="118" customFormat="1" ht="13.5" customHeight="1" x14ac:dyDescent="0.35">
      <c r="B1299" s="116" t="s">
        <v>17</v>
      </c>
      <c r="C1299" s="10" t="s">
        <v>2305</v>
      </c>
      <c r="D1299" s="10" t="s">
        <v>405</v>
      </c>
      <c r="E1299" s="10" t="s">
        <v>5816</v>
      </c>
      <c r="F1299" s="10" t="s">
        <v>446</v>
      </c>
      <c r="G1299" s="137" t="s">
        <v>14872</v>
      </c>
      <c r="H1299" s="10"/>
      <c r="I1299" s="10">
        <v>9300647788691</v>
      </c>
      <c r="J1299" s="10" t="s">
        <v>14947</v>
      </c>
      <c r="K1299" s="10" t="s">
        <v>14948</v>
      </c>
      <c r="L1299" s="98">
        <f>IFERROR(VLOOKUP($F1299&amp;$C1299,Sales!$J:$W,9,0),0)</f>
        <v>0</v>
      </c>
      <c r="M1299" s="98">
        <f>IFERROR(VLOOKUP($F1299&amp;$C1299,Sales!$J:$W,10,0),0)</f>
        <v>0</v>
      </c>
      <c r="N1299" s="98">
        <f>IFERROR(VLOOKUP($F1299&amp;$C1299,Sales!$J:$W,11,0),0)</f>
        <v>0</v>
      </c>
      <c r="O1299" s="98">
        <f>IFERROR(VLOOKUP($F1299&amp;$C1299,Sales!$J:$W,12,0),0)</f>
        <v>0</v>
      </c>
      <c r="P1299" s="98">
        <f>IFERROR(VLOOKUP($F1299&amp;$C1299,Sales!$J:$W,13,0),0)</f>
        <v>0</v>
      </c>
      <c r="Q1299" s="98">
        <f>IFERROR(VLOOKUP($F1299&amp;$C1299,Sales!$A:$H,7,0),0)</f>
        <v>0</v>
      </c>
      <c r="R1299" s="41">
        <f t="shared" si="40"/>
        <v>1</v>
      </c>
      <c r="S1299" s="41">
        <v>1</v>
      </c>
      <c r="T1299" s="15"/>
      <c r="U1299" s="15"/>
      <c r="V1299" s="15">
        <v>1</v>
      </c>
      <c r="W1299" s="15">
        <v>1</v>
      </c>
      <c r="X1299" s="15">
        <v>1</v>
      </c>
      <c r="Y1299" s="41">
        <v>1</v>
      </c>
      <c r="Z1299" s="41"/>
      <c r="AA1299" s="41"/>
      <c r="AB1299" s="41"/>
      <c r="AC1299" s="15"/>
      <c r="AD1299" s="15"/>
      <c r="AE1299" s="15"/>
      <c r="AF1299" s="15"/>
      <c r="AG1299" s="15"/>
      <c r="AH1299" s="15"/>
      <c r="AI1299" s="15"/>
      <c r="AJ1299" s="41"/>
      <c r="AK1299" s="15"/>
      <c r="AL1299" s="15"/>
      <c r="AM1299" s="41"/>
      <c r="AN1299" s="15"/>
      <c r="AO1299" s="15"/>
      <c r="AP1299" s="15"/>
      <c r="AQ1299" s="15"/>
      <c r="AR1299" s="15"/>
      <c r="AS1299" s="15"/>
      <c r="AT1299" s="15"/>
      <c r="AU1299" s="15"/>
      <c r="AV1299" s="15"/>
      <c r="AW1299" s="15"/>
      <c r="AX1299" s="15"/>
      <c r="AY1299" s="117"/>
      <c r="AZ1299" s="10">
        <v>1</v>
      </c>
      <c r="BA1299" t="s">
        <v>22</v>
      </c>
      <c r="BB1299" t="s">
        <v>14102</v>
      </c>
      <c r="BC1299"/>
      <c r="BD1299" s="95" t="str">
        <f t="shared" si="41"/>
        <v>01/341314001ABlibli Non Jabodetabek</v>
      </c>
      <c r="BG1299" s="122"/>
    </row>
    <row r="1300" spans="2:59" s="118" customFormat="1" ht="13.5" customHeight="1" x14ac:dyDescent="0.35">
      <c r="B1300" s="116" t="s">
        <v>17</v>
      </c>
      <c r="C1300" s="10" t="s">
        <v>2305</v>
      </c>
      <c r="D1300" s="10" t="s">
        <v>405</v>
      </c>
      <c r="E1300" s="10" t="s">
        <v>5816</v>
      </c>
      <c r="F1300" s="10" t="s">
        <v>2640</v>
      </c>
      <c r="G1300" s="137" t="s">
        <v>14873</v>
      </c>
      <c r="H1300" s="10"/>
      <c r="I1300" s="10">
        <v>4902430403870</v>
      </c>
      <c r="J1300" s="10" t="s">
        <v>14949</v>
      </c>
      <c r="K1300" s="10" t="s">
        <v>14950</v>
      </c>
      <c r="L1300" s="98">
        <f>IFERROR(VLOOKUP($F1300&amp;$C1300,Sales!$J:$W,9,0),0)</f>
        <v>0</v>
      </c>
      <c r="M1300" s="98">
        <f>IFERROR(VLOOKUP($F1300&amp;$C1300,Sales!$J:$W,10,0),0)</f>
        <v>0</v>
      </c>
      <c r="N1300" s="98">
        <f>IFERROR(VLOOKUP($F1300&amp;$C1300,Sales!$J:$W,11,0),0)</f>
        <v>0</v>
      </c>
      <c r="O1300" s="98">
        <f>IFERROR(VLOOKUP($F1300&amp;$C1300,Sales!$J:$W,12,0),0)</f>
        <v>0</v>
      </c>
      <c r="P1300" s="98">
        <f>IFERROR(VLOOKUP($F1300&amp;$C1300,Sales!$J:$W,13,0),0)</f>
        <v>0</v>
      </c>
      <c r="Q1300" s="98">
        <f>IFERROR(VLOOKUP($F1300&amp;$C1300,Sales!$A:$H,7,0),0)</f>
        <v>0</v>
      </c>
      <c r="R1300" s="41">
        <f t="shared" si="40"/>
        <v>1</v>
      </c>
      <c r="S1300" s="41">
        <v>1</v>
      </c>
      <c r="T1300" s="15"/>
      <c r="U1300" s="15"/>
      <c r="V1300" s="15">
        <v>1</v>
      </c>
      <c r="W1300" s="15">
        <v>1</v>
      </c>
      <c r="X1300" s="15">
        <v>1</v>
      </c>
      <c r="Y1300" s="41">
        <v>1</v>
      </c>
      <c r="Z1300" s="41"/>
      <c r="AA1300" s="41"/>
      <c r="AB1300" s="41"/>
      <c r="AC1300" s="15"/>
      <c r="AD1300" s="15"/>
      <c r="AE1300" s="15"/>
      <c r="AF1300" s="15"/>
      <c r="AG1300" s="15"/>
      <c r="AH1300" s="15"/>
      <c r="AI1300" s="15"/>
      <c r="AJ1300" s="41"/>
      <c r="AK1300" s="15"/>
      <c r="AL1300" s="15"/>
      <c r="AM1300" s="41"/>
      <c r="AN1300" s="15"/>
      <c r="AO1300" s="15"/>
      <c r="AP1300" s="15"/>
      <c r="AQ1300" s="15"/>
      <c r="AR1300" s="15"/>
      <c r="AS1300" s="15"/>
      <c r="AT1300" s="15"/>
      <c r="AU1300" s="15"/>
      <c r="AV1300" s="15"/>
      <c r="AW1300" s="15"/>
      <c r="AX1300" s="15"/>
      <c r="AY1300" s="117"/>
      <c r="AZ1300" s="10">
        <v>1</v>
      </c>
      <c r="BA1300" t="s">
        <v>22</v>
      </c>
      <c r="BB1300" t="s">
        <v>14102</v>
      </c>
      <c r="BC1300"/>
      <c r="BD1300" s="95" t="str">
        <f t="shared" si="41"/>
        <v>01/274923801CBlibli Non Jabodetabek</v>
      </c>
      <c r="BG1300" s="122"/>
    </row>
    <row r="1301" spans="2:59" s="118" customFormat="1" ht="13.5" customHeight="1" x14ac:dyDescent="0.35">
      <c r="B1301" s="116" t="s">
        <v>17</v>
      </c>
      <c r="C1301" s="10" t="s">
        <v>2305</v>
      </c>
      <c r="D1301" s="10" t="s">
        <v>405</v>
      </c>
      <c r="E1301" s="10" t="s">
        <v>5816</v>
      </c>
      <c r="F1301" s="10" t="s">
        <v>2347</v>
      </c>
      <c r="G1301" s="137" t="s">
        <v>14874</v>
      </c>
      <c r="H1301" s="10"/>
      <c r="I1301" s="10" t="s">
        <v>3599</v>
      </c>
      <c r="J1301" s="10" t="s">
        <v>14951</v>
      </c>
      <c r="K1301" s="10" t="s">
        <v>14952</v>
      </c>
      <c r="L1301" s="98">
        <f>IFERROR(VLOOKUP($F1301&amp;$C1301,Sales!$J:$W,9,0),0)</f>
        <v>0</v>
      </c>
      <c r="M1301" s="98">
        <f>IFERROR(VLOOKUP($F1301&amp;$C1301,Sales!$J:$W,10,0),0)</f>
        <v>0</v>
      </c>
      <c r="N1301" s="98">
        <f>IFERROR(VLOOKUP($F1301&amp;$C1301,Sales!$J:$W,11,0),0)</f>
        <v>0</v>
      </c>
      <c r="O1301" s="98">
        <f>IFERROR(VLOOKUP($F1301&amp;$C1301,Sales!$J:$W,12,0),0)</f>
        <v>0</v>
      </c>
      <c r="P1301" s="98">
        <f>IFERROR(VLOOKUP($F1301&amp;$C1301,Sales!$J:$W,13,0),0)</f>
        <v>0</v>
      </c>
      <c r="Q1301" s="98">
        <f>IFERROR(VLOOKUP($F1301&amp;$C1301,Sales!$A:$H,7,0),0)</f>
        <v>0</v>
      </c>
      <c r="R1301" s="41">
        <f t="shared" si="40"/>
        <v>1</v>
      </c>
      <c r="S1301" s="41">
        <v>1</v>
      </c>
      <c r="T1301" s="15"/>
      <c r="U1301" s="15"/>
      <c r="V1301" s="15">
        <v>1</v>
      </c>
      <c r="W1301" s="15">
        <v>1</v>
      </c>
      <c r="X1301" s="15">
        <v>1</v>
      </c>
      <c r="Y1301" s="41">
        <v>1</v>
      </c>
      <c r="Z1301" s="41"/>
      <c r="AA1301" s="41"/>
      <c r="AB1301" s="41"/>
      <c r="AC1301" s="15"/>
      <c r="AD1301" s="15"/>
      <c r="AE1301" s="15"/>
      <c r="AF1301" s="15"/>
      <c r="AG1301" s="15"/>
      <c r="AH1301" s="15"/>
      <c r="AI1301" s="15"/>
      <c r="AJ1301" s="41"/>
      <c r="AK1301" s="15"/>
      <c r="AL1301" s="15"/>
      <c r="AM1301" s="41"/>
      <c r="AN1301" s="15"/>
      <c r="AO1301" s="15"/>
      <c r="AP1301" s="15"/>
      <c r="AQ1301" s="15"/>
      <c r="AR1301" s="15"/>
      <c r="AS1301" s="15"/>
      <c r="AT1301" s="15"/>
      <c r="AU1301" s="15"/>
      <c r="AV1301" s="15"/>
      <c r="AW1301" s="15"/>
      <c r="AX1301" s="15"/>
      <c r="AY1301" s="117"/>
      <c r="AZ1301" s="10">
        <v>1</v>
      </c>
      <c r="BA1301" t="s">
        <v>22</v>
      </c>
      <c r="BB1301" t="s">
        <v>14102</v>
      </c>
      <c r="BC1301"/>
      <c r="BD1301" s="95" t="str">
        <f t="shared" si="41"/>
        <v>01/394929501LBlibli Non Jabodetabek</v>
      </c>
      <c r="BG1301" s="122"/>
    </row>
    <row r="1302" spans="2:59" s="118" customFormat="1" ht="13.5" customHeight="1" x14ac:dyDescent="0.35">
      <c r="B1302" s="116" t="s">
        <v>17</v>
      </c>
      <c r="C1302" s="10" t="s">
        <v>2305</v>
      </c>
      <c r="D1302" s="10" t="s">
        <v>405</v>
      </c>
      <c r="E1302" s="10" t="s">
        <v>5816</v>
      </c>
      <c r="F1302" s="10" t="s">
        <v>2352</v>
      </c>
      <c r="G1302" s="137" t="s">
        <v>14875</v>
      </c>
      <c r="H1302" s="10"/>
      <c r="I1302" s="10" t="s">
        <v>3602</v>
      </c>
      <c r="J1302" s="10" t="s">
        <v>14953</v>
      </c>
      <c r="K1302" s="10" t="s">
        <v>14954</v>
      </c>
      <c r="L1302" s="98">
        <f>IFERROR(VLOOKUP($F1302&amp;$C1302,Sales!$J:$W,9,0),0)</f>
        <v>0</v>
      </c>
      <c r="M1302" s="98">
        <f>IFERROR(VLOOKUP($F1302&amp;$C1302,Sales!$J:$W,10,0),0)</f>
        <v>0</v>
      </c>
      <c r="N1302" s="98">
        <f>IFERROR(VLOOKUP($F1302&amp;$C1302,Sales!$J:$W,11,0),0)</f>
        <v>0</v>
      </c>
      <c r="O1302" s="98">
        <f>IFERROR(VLOOKUP($F1302&amp;$C1302,Sales!$J:$W,12,0),0)</f>
        <v>0</v>
      </c>
      <c r="P1302" s="98">
        <f>IFERROR(VLOOKUP($F1302&amp;$C1302,Sales!$J:$W,13,0),0)</f>
        <v>0</v>
      </c>
      <c r="Q1302" s="98">
        <f>IFERROR(VLOOKUP($F1302&amp;$C1302,Sales!$A:$H,7,0),0)</f>
        <v>0</v>
      </c>
      <c r="R1302" s="41">
        <f t="shared" si="40"/>
        <v>1</v>
      </c>
      <c r="S1302" s="41">
        <v>1</v>
      </c>
      <c r="T1302" s="15"/>
      <c r="U1302" s="15"/>
      <c r="V1302" s="15">
        <v>1</v>
      </c>
      <c r="W1302" s="15">
        <v>1</v>
      </c>
      <c r="X1302" s="15">
        <v>1</v>
      </c>
      <c r="Y1302" s="41">
        <v>1</v>
      </c>
      <c r="Z1302" s="41"/>
      <c r="AA1302" s="41"/>
      <c r="AB1302" s="41"/>
      <c r="AC1302" s="15"/>
      <c r="AD1302" s="15"/>
      <c r="AE1302" s="15"/>
      <c r="AF1302" s="15"/>
      <c r="AG1302" s="15"/>
      <c r="AH1302" s="15"/>
      <c r="AI1302" s="15"/>
      <c r="AJ1302" s="41"/>
      <c r="AK1302" s="15"/>
      <c r="AL1302" s="15"/>
      <c r="AM1302" s="41"/>
      <c r="AN1302" s="15"/>
      <c r="AO1302" s="15"/>
      <c r="AP1302" s="15"/>
      <c r="AQ1302" s="15"/>
      <c r="AR1302" s="15"/>
      <c r="AS1302" s="15"/>
      <c r="AT1302" s="15"/>
      <c r="AU1302" s="15"/>
      <c r="AV1302" s="15"/>
      <c r="AW1302" s="15"/>
      <c r="AX1302" s="117"/>
      <c r="AY1302" s="117"/>
      <c r="AZ1302" s="10">
        <v>1</v>
      </c>
      <c r="BA1302" t="s">
        <v>22</v>
      </c>
      <c r="BB1302" t="s">
        <v>14102</v>
      </c>
      <c r="BC1302"/>
      <c r="BD1302" s="95" t="str">
        <f t="shared" si="41"/>
        <v>01/394929501MBlibli Non Jabodetabek</v>
      </c>
      <c r="BG1302" s="122"/>
    </row>
    <row r="1303" spans="2:59" s="118" customFormat="1" ht="13.5" customHeight="1" x14ac:dyDescent="0.35">
      <c r="B1303" s="116" t="s">
        <v>17</v>
      </c>
      <c r="C1303" s="10" t="s">
        <v>2305</v>
      </c>
      <c r="D1303" s="10" t="s">
        <v>405</v>
      </c>
      <c r="E1303" s="10" t="s">
        <v>5816</v>
      </c>
      <c r="F1303" s="10" t="s">
        <v>417</v>
      </c>
      <c r="G1303" s="137" t="s">
        <v>14876</v>
      </c>
      <c r="H1303" s="10"/>
      <c r="I1303" s="10">
        <v>4902430678421</v>
      </c>
      <c r="J1303" s="10" t="s">
        <v>14955</v>
      </c>
      <c r="K1303" s="10" t="s">
        <v>14956</v>
      </c>
      <c r="L1303" s="98">
        <f>IFERROR(VLOOKUP($F1303&amp;$C1303,Sales!$J:$W,9,0),0)</f>
        <v>0</v>
      </c>
      <c r="M1303" s="98">
        <f>IFERROR(VLOOKUP($F1303&amp;$C1303,Sales!$J:$W,10,0),0)</f>
        <v>0</v>
      </c>
      <c r="N1303" s="98">
        <f>IFERROR(VLOOKUP($F1303&amp;$C1303,Sales!$J:$W,11,0),0)</f>
        <v>0</v>
      </c>
      <c r="O1303" s="98">
        <f>IFERROR(VLOOKUP($F1303&amp;$C1303,Sales!$J:$W,12,0),0)</f>
        <v>0</v>
      </c>
      <c r="P1303" s="98">
        <f>IFERROR(VLOOKUP($F1303&amp;$C1303,Sales!$J:$W,13,0),0)</f>
        <v>0</v>
      </c>
      <c r="Q1303" s="98">
        <f>IFERROR(VLOOKUP($F1303&amp;$C1303,Sales!$A:$H,7,0),0)</f>
        <v>0</v>
      </c>
      <c r="R1303" s="41">
        <f t="shared" si="40"/>
        <v>1</v>
      </c>
      <c r="S1303" s="41">
        <v>1</v>
      </c>
      <c r="T1303" s="15"/>
      <c r="U1303" s="15"/>
      <c r="V1303" s="15">
        <v>1</v>
      </c>
      <c r="W1303" s="15">
        <v>1</v>
      </c>
      <c r="X1303" s="15">
        <v>1</v>
      </c>
      <c r="Y1303" s="41">
        <v>1</v>
      </c>
      <c r="Z1303" s="41"/>
      <c r="AA1303" s="41"/>
      <c r="AB1303" s="41"/>
      <c r="AC1303" s="15"/>
      <c r="AD1303" s="15"/>
      <c r="AE1303" s="15"/>
      <c r="AF1303" s="15"/>
      <c r="AG1303" s="15"/>
      <c r="AH1303" s="15"/>
      <c r="AI1303" s="15"/>
      <c r="AJ1303" s="41"/>
      <c r="AK1303" s="15"/>
      <c r="AL1303" s="15"/>
      <c r="AM1303" s="41"/>
      <c r="AN1303" s="15"/>
      <c r="AO1303" s="15"/>
      <c r="AP1303" s="15"/>
      <c r="AQ1303" s="15"/>
      <c r="AR1303" s="15"/>
      <c r="AS1303" s="15"/>
      <c r="AT1303" s="15"/>
      <c r="AU1303" s="15"/>
      <c r="AV1303" s="15"/>
      <c r="AW1303" s="15"/>
      <c r="AX1303" s="15"/>
      <c r="AY1303" s="117"/>
      <c r="AZ1303" s="10">
        <v>1</v>
      </c>
      <c r="BA1303" t="s">
        <v>22</v>
      </c>
      <c r="BB1303" t="s">
        <v>14102</v>
      </c>
      <c r="BC1303"/>
      <c r="BD1303" s="95" t="str">
        <f t="shared" si="41"/>
        <v>01/274922801CBlibli Non Jabodetabek</v>
      </c>
      <c r="BG1303" s="122"/>
    </row>
    <row r="1304" spans="2:59" s="118" customFormat="1" ht="13.5" customHeight="1" x14ac:dyDescent="0.35">
      <c r="B1304" s="116" t="s">
        <v>17</v>
      </c>
      <c r="C1304" s="10" t="s">
        <v>2305</v>
      </c>
      <c r="D1304" s="10" t="s">
        <v>549</v>
      </c>
      <c r="E1304" s="10" t="s">
        <v>194</v>
      </c>
      <c r="F1304" s="10" t="s">
        <v>645</v>
      </c>
      <c r="G1304" s="137" t="s">
        <v>14877</v>
      </c>
      <c r="H1304" s="10"/>
      <c r="I1304" s="10">
        <v>4902430889353</v>
      </c>
      <c r="J1304" s="10" t="s">
        <v>14957</v>
      </c>
      <c r="K1304" s="10" t="s">
        <v>14958</v>
      </c>
      <c r="L1304" s="98">
        <f>IFERROR(VLOOKUP($F1304&amp;$C1304,Sales!$J:$W,9,0),0)</f>
        <v>0</v>
      </c>
      <c r="M1304" s="98">
        <f>IFERROR(VLOOKUP($F1304&amp;$C1304,Sales!$J:$W,10,0),0)</f>
        <v>0</v>
      </c>
      <c r="N1304" s="98">
        <f>IFERROR(VLOOKUP($F1304&amp;$C1304,Sales!$J:$W,11,0),0)</f>
        <v>0</v>
      </c>
      <c r="O1304" s="98">
        <f>IFERROR(VLOOKUP($F1304&amp;$C1304,Sales!$J:$W,12,0),0)</f>
        <v>0</v>
      </c>
      <c r="P1304" s="98">
        <f>IFERROR(VLOOKUP($F1304&amp;$C1304,Sales!$J:$W,13,0),0)</f>
        <v>0</v>
      </c>
      <c r="Q1304" s="98">
        <f>IFERROR(VLOOKUP($F1304&amp;$C1304,Sales!$A:$H,7,0),0)</f>
        <v>0</v>
      </c>
      <c r="R1304" s="41">
        <f t="shared" si="40"/>
        <v>1</v>
      </c>
      <c r="S1304" s="41">
        <v>1</v>
      </c>
      <c r="T1304" s="15"/>
      <c r="U1304" s="15"/>
      <c r="V1304" s="15">
        <v>1</v>
      </c>
      <c r="W1304" s="15">
        <v>1</v>
      </c>
      <c r="X1304" s="15">
        <v>1</v>
      </c>
      <c r="Y1304" s="41">
        <v>1</v>
      </c>
      <c r="Z1304" s="41"/>
      <c r="AA1304" s="41"/>
      <c r="AB1304" s="41"/>
      <c r="AC1304" s="15"/>
      <c r="AD1304" s="15"/>
      <c r="AE1304" s="15"/>
      <c r="AF1304" s="15"/>
      <c r="AG1304" s="15"/>
      <c r="AH1304" s="15"/>
      <c r="AI1304" s="15"/>
      <c r="AJ1304" s="41"/>
      <c r="AK1304" s="15"/>
      <c r="AL1304" s="15"/>
      <c r="AM1304" s="41"/>
      <c r="AN1304" s="15"/>
      <c r="AO1304" s="15"/>
      <c r="AP1304" s="15"/>
      <c r="AQ1304" s="15"/>
      <c r="AR1304" s="15"/>
      <c r="AS1304" s="15"/>
      <c r="AT1304" s="15"/>
      <c r="AU1304" s="15"/>
      <c r="AV1304" s="15"/>
      <c r="AW1304" s="15"/>
      <c r="AX1304" s="15"/>
      <c r="AY1304" s="117"/>
      <c r="AZ1304" s="10">
        <v>1</v>
      </c>
      <c r="BA1304" t="s">
        <v>22</v>
      </c>
      <c r="BB1304" t="s">
        <v>14102</v>
      </c>
      <c r="BC1304"/>
      <c r="BD1304" s="95" t="str">
        <f t="shared" si="41"/>
        <v>01/245121114WBlibli Non Jabodetabek</v>
      </c>
      <c r="BG1304" s="122"/>
    </row>
    <row r="1305" spans="2:59" s="118" customFormat="1" ht="13.5" customHeight="1" x14ac:dyDescent="0.35">
      <c r="B1305" s="116" t="s">
        <v>17</v>
      </c>
      <c r="C1305" s="10" t="s">
        <v>2305</v>
      </c>
      <c r="D1305" s="10" t="s">
        <v>549</v>
      </c>
      <c r="E1305" s="10" t="s">
        <v>194</v>
      </c>
      <c r="F1305" s="10" t="s">
        <v>5750</v>
      </c>
      <c r="G1305" s="137" t="s">
        <v>9404</v>
      </c>
      <c r="H1305" s="10"/>
      <c r="I1305" s="10">
        <v>4902430919432</v>
      </c>
      <c r="J1305" s="10" t="s">
        <v>14959</v>
      </c>
      <c r="K1305" s="10" t="s">
        <v>9405</v>
      </c>
      <c r="L1305" s="98">
        <f>IFERROR(VLOOKUP($F1305&amp;$C1305,Sales!$J:$W,9,0),0)</f>
        <v>0</v>
      </c>
      <c r="M1305" s="98">
        <f>IFERROR(VLOOKUP($F1305&amp;$C1305,Sales!$J:$W,10,0),0)</f>
        <v>0</v>
      </c>
      <c r="N1305" s="98">
        <f>IFERROR(VLOOKUP($F1305&amp;$C1305,Sales!$J:$W,11,0),0)</f>
        <v>0</v>
      </c>
      <c r="O1305" s="98">
        <f>IFERROR(VLOOKUP($F1305&amp;$C1305,Sales!$J:$W,12,0),0)</f>
        <v>0</v>
      </c>
      <c r="P1305" s="98">
        <f>IFERROR(VLOOKUP($F1305&amp;$C1305,Sales!$J:$W,13,0),0)</f>
        <v>0</v>
      </c>
      <c r="Q1305" s="98">
        <f>IFERROR(VLOOKUP($F1305&amp;$C1305,Sales!$A:$H,7,0),0)</f>
        <v>0</v>
      </c>
      <c r="R1305" s="41">
        <f t="shared" si="40"/>
        <v>1</v>
      </c>
      <c r="S1305" s="41">
        <v>1</v>
      </c>
      <c r="T1305" s="15"/>
      <c r="U1305" s="15"/>
      <c r="V1305" s="15">
        <v>1</v>
      </c>
      <c r="W1305" s="15">
        <v>1</v>
      </c>
      <c r="X1305" s="15">
        <v>1</v>
      </c>
      <c r="Y1305" s="41">
        <v>1</v>
      </c>
      <c r="Z1305" s="41"/>
      <c r="AA1305" s="41"/>
      <c r="AB1305" s="41"/>
      <c r="AC1305" s="15"/>
      <c r="AD1305" s="15"/>
      <c r="AE1305" s="15"/>
      <c r="AF1305" s="15"/>
      <c r="AG1305" s="15"/>
      <c r="AH1305" s="15"/>
      <c r="AI1305" s="15"/>
      <c r="AJ1305" s="41"/>
      <c r="AK1305" s="15"/>
      <c r="AL1305" s="15"/>
      <c r="AM1305" s="41"/>
      <c r="AN1305" s="15"/>
      <c r="AO1305" s="15"/>
      <c r="AP1305" s="15"/>
      <c r="AQ1305" s="15"/>
      <c r="AR1305" s="15"/>
      <c r="AS1305" s="15"/>
      <c r="AT1305" s="15"/>
      <c r="AU1305" s="15"/>
      <c r="AV1305" s="15"/>
      <c r="AW1305" s="15"/>
      <c r="AX1305" s="15"/>
      <c r="AY1305" s="117"/>
      <c r="AZ1305" s="10">
        <v>1</v>
      </c>
      <c r="BA1305" t="s">
        <v>22</v>
      </c>
      <c r="BB1305" t="s">
        <v>14102</v>
      </c>
      <c r="BC1305"/>
      <c r="BD1305" s="95" t="str">
        <f t="shared" si="41"/>
        <v>01/245121104LBlibli Non Jabodetabek</v>
      </c>
      <c r="BG1305" s="122"/>
    </row>
    <row r="1306" spans="2:59" s="118" customFormat="1" ht="13.5" customHeight="1" x14ac:dyDescent="0.35">
      <c r="B1306" s="116" t="s">
        <v>17</v>
      </c>
      <c r="C1306" s="10" t="s">
        <v>2305</v>
      </c>
      <c r="D1306" s="10" t="s">
        <v>549</v>
      </c>
      <c r="E1306" s="10" t="s">
        <v>194</v>
      </c>
      <c r="F1306" s="10" t="s">
        <v>9823</v>
      </c>
      <c r="G1306" s="137" t="s">
        <v>14878</v>
      </c>
      <c r="H1306" s="10"/>
      <c r="I1306" s="10">
        <v>6903148264812</v>
      </c>
      <c r="J1306" s="10" t="s">
        <v>14960</v>
      </c>
      <c r="K1306" s="10" t="s">
        <v>14961</v>
      </c>
      <c r="L1306" s="98">
        <f>IFERROR(VLOOKUP($F1306&amp;$C1306,Sales!$J:$W,9,0),0)</f>
        <v>0</v>
      </c>
      <c r="M1306" s="98">
        <f>IFERROR(VLOOKUP($F1306&amp;$C1306,Sales!$J:$W,10,0),0)</f>
        <v>0</v>
      </c>
      <c r="N1306" s="98">
        <f>IFERROR(VLOOKUP($F1306&amp;$C1306,Sales!$J:$W,11,0),0)</f>
        <v>0</v>
      </c>
      <c r="O1306" s="98">
        <f>IFERROR(VLOOKUP($F1306&amp;$C1306,Sales!$J:$W,12,0),0)</f>
        <v>0</v>
      </c>
      <c r="P1306" s="98">
        <f>IFERROR(VLOOKUP($F1306&amp;$C1306,Sales!$J:$W,13,0),0)</f>
        <v>0</v>
      </c>
      <c r="Q1306" s="98">
        <f>IFERROR(VLOOKUP($F1306&amp;$C1306,Sales!$A:$H,7,0),0)</f>
        <v>0</v>
      </c>
      <c r="R1306" s="41">
        <f t="shared" si="40"/>
        <v>1</v>
      </c>
      <c r="S1306" s="41">
        <v>1</v>
      </c>
      <c r="T1306" s="15"/>
      <c r="U1306" s="15"/>
      <c r="V1306" s="15">
        <v>1</v>
      </c>
      <c r="W1306" s="15">
        <v>1</v>
      </c>
      <c r="X1306" s="15">
        <v>1</v>
      </c>
      <c r="Y1306" s="41">
        <v>1</v>
      </c>
      <c r="Z1306" s="41"/>
      <c r="AA1306" s="41"/>
      <c r="AB1306" s="41"/>
      <c r="AC1306" s="15"/>
      <c r="AD1306" s="15"/>
      <c r="AE1306" s="15"/>
      <c r="AF1306" s="15"/>
      <c r="AG1306" s="15"/>
      <c r="AH1306" s="15"/>
      <c r="AI1306" s="15"/>
      <c r="AJ1306" s="41"/>
      <c r="AK1306" s="15"/>
      <c r="AL1306" s="15"/>
      <c r="AM1306" s="41"/>
      <c r="AN1306" s="15"/>
      <c r="AO1306" s="15"/>
      <c r="AP1306" s="15"/>
      <c r="AQ1306" s="15"/>
      <c r="AR1306" s="15"/>
      <c r="AS1306" s="15"/>
      <c r="AT1306" s="15"/>
      <c r="AU1306" s="15"/>
      <c r="AV1306" s="15"/>
      <c r="AW1306" s="15"/>
      <c r="AX1306" s="15"/>
      <c r="AY1306" s="117"/>
      <c r="AZ1306" s="10">
        <v>1</v>
      </c>
      <c r="BA1306" t="s">
        <v>22</v>
      </c>
      <c r="BB1306" t="s">
        <v>14102</v>
      </c>
      <c r="BC1306"/>
      <c r="BD1306" s="95" t="str">
        <f t="shared" si="41"/>
        <v>01/245121004ZBlibli Non Jabodetabek</v>
      </c>
      <c r="BG1306" s="122"/>
    </row>
    <row r="1307" spans="2:59" s="118" customFormat="1" ht="13.5" customHeight="1" x14ac:dyDescent="0.35">
      <c r="B1307" s="116" t="s">
        <v>17</v>
      </c>
      <c r="C1307" s="10" t="s">
        <v>2305</v>
      </c>
      <c r="D1307" s="10" t="s">
        <v>549</v>
      </c>
      <c r="E1307" s="10" t="s">
        <v>194</v>
      </c>
      <c r="F1307" s="10" t="s">
        <v>13807</v>
      </c>
      <c r="G1307" s="137" t="s">
        <v>14879</v>
      </c>
      <c r="H1307" s="10"/>
      <c r="I1307" s="10">
        <v>4987176133908</v>
      </c>
      <c r="J1307" s="10" t="s">
        <v>14962</v>
      </c>
      <c r="K1307" s="10" t="s">
        <v>14093</v>
      </c>
      <c r="L1307" s="98">
        <f>IFERROR(VLOOKUP($F1307&amp;$C1307,Sales!$J:$W,9,0),0)</f>
        <v>0</v>
      </c>
      <c r="M1307" s="98">
        <f>IFERROR(VLOOKUP($F1307&amp;$C1307,Sales!$J:$W,10,0),0)</f>
        <v>0</v>
      </c>
      <c r="N1307" s="98">
        <f>IFERROR(VLOOKUP($F1307&amp;$C1307,Sales!$J:$W,11,0),0)</f>
        <v>0</v>
      </c>
      <c r="O1307" s="98">
        <f>IFERROR(VLOOKUP($F1307&amp;$C1307,Sales!$J:$W,12,0),0)</f>
        <v>0</v>
      </c>
      <c r="P1307" s="98">
        <f>IFERROR(VLOOKUP($F1307&amp;$C1307,Sales!$J:$W,13,0),0)</f>
        <v>0</v>
      </c>
      <c r="Q1307" s="98">
        <f>IFERROR(VLOOKUP($F1307&amp;$C1307,Sales!$A:$H,7,0),0)</f>
        <v>0</v>
      </c>
      <c r="R1307" s="41">
        <f t="shared" si="40"/>
        <v>1</v>
      </c>
      <c r="S1307" s="41">
        <v>1</v>
      </c>
      <c r="T1307" s="15"/>
      <c r="U1307" s="15"/>
      <c r="V1307" s="15">
        <v>1</v>
      </c>
      <c r="W1307" s="15">
        <v>1</v>
      </c>
      <c r="X1307" s="15">
        <v>1</v>
      </c>
      <c r="Y1307" s="41">
        <v>1</v>
      </c>
      <c r="Z1307" s="41"/>
      <c r="AA1307" s="41"/>
      <c r="AB1307" s="41"/>
      <c r="AC1307" s="15"/>
      <c r="AD1307" s="15"/>
      <c r="AE1307" s="15"/>
      <c r="AF1307" s="15"/>
      <c r="AG1307" s="15"/>
      <c r="AH1307" s="15"/>
      <c r="AI1307" s="15"/>
      <c r="AJ1307" s="41"/>
      <c r="AK1307" s="15"/>
      <c r="AL1307" s="15"/>
      <c r="AM1307" s="41"/>
      <c r="AN1307" s="15"/>
      <c r="AO1307" s="15"/>
      <c r="AP1307" s="15"/>
      <c r="AQ1307" s="15"/>
      <c r="AR1307" s="15"/>
      <c r="AS1307" s="15"/>
      <c r="AT1307" s="15"/>
      <c r="AU1307" s="15"/>
      <c r="AV1307" s="15"/>
      <c r="AW1307" s="15"/>
      <c r="AX1307" s="15"/>
      <c r="AY1307" s="117"/>
      <c r="AZ1307" s="10">
        <v>1</v>
      </c>
      <c r="BA1307" t="s">
        <v>22</v>
      </c>
      <c r="BB1307" t="s">
        <v>14102</v>
      </c>
      <c r="BC1307"/>
      <c r="BD1307" s="95" t="str">
        <f t="shared" si="41"/>
        <v>01/245121006FBlibli Non Jabodetabek</v>
      </c>
      <c r="BG1307" s="122"/>
    </row>
    <row r="1308" spans="2:59" s="118" customFormat="1" ht="13.5" customHeight="1" x14ac:dyDescent="0.35">
      <c r="B1308" s="116" t="s">
        <v>17</v>
      </c>
      <c r="C1308" s="10" t="s">
        <v>2305</v>
      </c>
      <c r="D1308" s="10" t="s">
        <v>549</v>
      </c>
      <c r="E1308" s="10" t="s">
        <v>194</v>
      </c>
      <c r="F1308" s="10" t="s">
        <v>13808</v>
      </c>
      <c r="G1308" s="137" t="s">
        <v>14880</v>
      </c>
      <c r="H1308" s="10"/>
      <c r="I1308" s="10">
        <v>4987176133892</v>
      </c>
      <c r="J1308" s="10" t="s">
        <v>14963</v>
      </c>
      <c r="K1308" s="10" t="s">
        <v>14092</v>
      </c>
      <c r="L1308" s="98">
        <f>IFERROR(VLOOKUP($F1308&amp;$C1308,Sales!$J:$W,9,0),0)</f>
        <v>0</v>
      </c>
      <c r="M1308" s="98">
        <f>IFERROR(VLOOKUP($F1308&amp;$C1308,Sales!$J:$W,10,0),0)</f>
        <v>0</v>
      </c>
      <c r="N1308" s="98">
        <f>IFERROR(VLOOKUP($F1308&amp;$C1308,Sales!$J:$W,11,0),0)</f>
        <v>0</v>
      </c>
      <c r="O1308" s="98">
        <f>IFERROR(VLOOKUP($F1308&amp;$C1308,Sales!$J:$W,12,0),0)</f>
        <v>0</v>
      </c>
      <c r="P1308" s="98">
        <f>IFERROR(VLOOKUP($F1308&amp;$C1308,Sales!$J:$W,13,0),0)</f>
        <v>0</v>
      </c>
      <c r="Q1308" s="98">
        <f>IFERROR(VLOOKUP($F1308&amp;$C1308,Sales!$A:$H,7,0),0)</f>
        <v>0</v>
      </c>
      <c r="R1308" s="41">
        <f t="shared" si="40"/>
        <v>1</v>
      </c>
      <c r="S1308" s="41">
        <v>1</v>
      </c>
      <c r="T1308" s="15"/>
      <c r="U1308" s="15"/>
      <c r="V1308" s="15">
        <v>1</v>
      </c>
      <c r="W1308" s="15">
        <v>1</v>
      </c>
      <c r="X1308" s="15">
        <v>1</v>
      </c>
      <c r="Y1308" s="41">
        <v>1</v>
      </c>
      <c r="Z1308" s="41"/>
      <c r="AA1308" s="41"/>
      <c r="AB1308" s="41"/>
      <c r="AC1308" s="15"/>
      <c r="AD1308" s="15"/>
      <c r="AE1308" s="15"/>
      <c r="AF1308" s="15"/>
      <c r="AG1308" s="15"/>
      <c r="AH1308" s="15"/>
      <c r="AI1308" s="15"/>
      <c r="AJ1308" s="41"/>
      <c r="AK1308" s="15"/>
      <c r="AL1308" s="15"/>
      <c r="AM1308" s="41"/>
      <c r="AN1308" s="15"/>
      <c r="AO1308" s="15"/>
      <c r="AP1308" s="15"/>
      <c r="AQ1308" s="15"/>
      <c r="AR1308" s="15"/>
      <c r="AS1308" s="15"/>
      <c r="AT1308" s="15"/>
      <c r="AU1308" s="15"/>
      <c r="AV1308" s="15"/>
      <c r="AW1308" s="15"/>
      <c r="AX1308" s="15"/>
      <c r="AY1308" s="117"/>
      <c r="AZ1308" s="10">
        <v>1</v>
      </c>
      <c r="BA1308" t="s">
        <v>22</v>
      </c>
      <c r="BB1308" t="s">
        <v>14102</v>
      </c>
      <c r="BC1308"/>
      <c r="BD1308" s="95" t="str">
        <f t="shared" si="41"/>
        <v>01/245121105EBlibli Non Jabodetabek</v>
      </c>
      <c r="BG1308" s="122"/>
    </row>
    <row r="1309" spans="2:59" s="118" customFormat="1" ht="13.5" customHeight="1" x14ac:dyDescent="0.35">
      <c r="B1309" s="116" t="s">
        <v>17</v>
      </c>
      <c r="C1309" s="10" t="s">
        <v>2305</v>
      </c>
      <c r="D1309" s="10" t="s">
        <v>549</v>
      </c>
      <c r="E1309" s="10" t="s">
        <v>194</v>
      </c>
      <c r="F1309" s="10" t="s">
        <v>9711</v>
      </c>
      <c r="G1309" s="137" t="s">
        <v>14881</v>
      </c>
      <c r="H1309" s="10"/>
      <c r="I1309" s="10" t="s">
        <v>9724</v>
      </c>
      <c r="J1309" s="10" t="s">
        <v>14964</v>
      </c>
      <c r="K1309" s="10" t="s">
        <v>14091</v>
      </c>
      <c r="L1309" s="98">
        <f>IFERROR(VLOOKUP($F1309&amp;$C1309,Sales!$J:$W,9,0),0)</f>
        <v>0</v>
      </c>
      <c r="M1309" s="98">
        <f>IFERROR(VLOOKUP($F1309&amp;$C1309,Sales!$J:$W,10,0),0)</f>
        <v>0</v>
      </c>
      <c r="N1309" s="98">
        <f>IFERROR(VLOOKUP($F1309&amp;$C1309,Sales!$J:$W,11,0),0)</f>
        <v>0</v>
      </c>
      <c r="O1309" s="98">
        <f>IFERROR(VLOOKUP($F1309&amp;$C1309,Sales!$J:$W,12,0),0)</f>
        <v>0</v>
      </c>
      <c r="P1309" s="98">
        <f>IFERROR(VLOOKUP($F1309&amp;$C1309,Sales!$J:$W,13,0),0)</f>
        <v>0</v>
      </c>
      <c r="Q1309" s="98">
        <f>IFERROR(VLOOKUP($F1309&amp;$C1309,Sales!$A:$H,7,0),0)</f>
        <v>0</v>
      </c>
      <c r="R1309" s="41">
        <f t="shared" si="40"/>
        <v>1</v>
      </c>
      <c r="S1309" s="41">
        <v>1</v>
      </c>
      <c r="T1309" s="15"/>
      <c r="U1309" s="15"/>
      <c r="V1309" s="15">
        <v>1</v>
      </c>
      <c r="W1309" s="15">
        <v>1</v>
      </c>
      <c r="X1309" s="15">
        <v>1</v>
      </c>
      <c r="Y1309" s="41">
        <v>1</v>
      </c>
      <c r="Z1309" s="41"/>
      <c r="AA1309" s="41"/>
      <c r="AB1309" s="41"/>
      <c r="AC1309" s="15"/>
      <c r="AD1309" s="15"/>
      <c r="AE1309" s="15"/>
      <c r="AF1309" s="15"/>
      <c r="AG1309" s="15"/>
      <c r="AH1309" s="15"/>
      <c r="AI1309" s="15"/>
      <c r="AJ1309" s="41"/>
      <c r="AK1309" s="15"/>
      <c r="AL1309" s="15"/>
      <c r="AM1309" s="41"/>
      <c r="AN1309" s="15"/>
      <c r="AO1309" s="15"/>
      <c r="AP1309" s="15"/>
      <c r="AQ1309" s="15"/>
      <c r="AR1309" s="15"/>
      <c r="AS1309" s="15"/>
      <c r="AT1309" s="15"/>
      <c r="AU1309" s="15"/>
      <c r="AV1309" s="15"/>
      <c r="AW1309" s="15"/>
      <c r="AX1309" s="15"/>
      <c r="AY1309" s="117"/>
      <c r="AZ1309" s="10">
        <v>1</v>
      </c>
      <c r="BA1309" t="s">
        <v>22</v>
      </c>
      <c r="BB1309" t="s">
        <v>14102</v>
      </c>
      <c r="BC1309"/>
      <c r="BD1309" s="95" t="str">
        <f t="shared" si="41"/>
        <v>01/395129507FBlibli Non Jabodetabek</v>
      </c>
      <c r="BG1309" s="122"/>
    </row>
    <row r="1310" spans="2:59" s="118" customFormat="1" ht="13.5" customHeight="1" x14ac:dyDescent="0.35">
      <c r="B1310" s="116" t="s">
        <v>17</v>
      </c>
      <c r="C1310" s="10" t="s">
        <v>2305</v>
      </c>
      <c r="D1310" s="10" t="s">
        <v>549</v>
      </c>
      <c r="E1310" s="10" t="s">
        <v>194</v>
      </c>
      <c r="F1310" s="10" t="s">
        <v>9868</v>
      </c>
      <c r="G1310" s="137" t="s">
        <v>14882</v>
      </c>
      <c r="H1310" s="10"/>
      <c r="I1310" s="10">
        <v>4987176076656</v>
      </c>
      <c r="J1310" s="10" t="s">
        <v>14965</v>
      </c>
      <c r="K1310" s="10" t="s">
        <v>14966</v>
      </c>
      <c r="L1310" s="98">
        <f>IFERROR(VLOOKUP($F1310&amp;$C1310,Sales!$J:$W,9,0),0)</f>
        <v>0</v>
      </c>
      <c r="M1310" s="98">
        <f>IFERROR(VLOOKUP($F1310&amp;$C1310,Sales!$J:$W,10,0),0)</f>
        <v>0</v>
      </c>
      <c r="N1310" s="98">
        <f>IFERROR(VLOOKUP($F1310&amp;$C1310,Sales!$J:$W,11,0),0)</f>
        <v>0</v>
      </c>
      <c r="O1310" s="98">
        <f>IFERROR(VLOOKUP($F1310&amp;$C1310,Sales!$J:$W,12,0),0)</f>
        <v>0</v>
      </c>
      <c r="P1310" s="98">
        <f>IFERROR(VLOOKUP($F1310&amp;$C1310,Sales!$J:$W,13,0),0)</f>
        <v>0</v>
      </c>
      <c r="Q1310" s="98">
        <f>IFERROR(VLOOKUP($F1310&amp;$C1310,Sales!$A:$H,7,0),0)</f>
        <v>0</v>
      </c>
      <c r="R1310" s="41">
        <f t="shared" si="40"/>
        <v>1</v>
      </c>
      <c r="S1310" s="41">
        <v>1</v>
      </c>
      <c r="T1310" s="15"/>
      <c r="U1310" s="15"/>
      <c r="V1310" s="15">
        <v>1</v>
      </c>
      <c r="W1310" s="15">
        <v>1</v>
      </c>
      <c r="X1310" s="15">
        <v>1</v>
      </c>
      <c r="Y1310" s="41">
        <v>1</v>
      </c>
      <c r="Z1310" s="41"/>
      <c r="AA1310" s="41"/>
      <c r="AB1310" s="41"/>
      <c r="AC1310" s="15"/>
      <c r="AD1310" s="15"/>
      <c r="AE1310" s="15"/>
      <c r="AF1310" s="15"/>
      <c r="AG1310" s="15"/>
      <c r="AH1310" s="15"/>
      <c r="AI1310" s="15"/>
      <c r="AJ1310" s="41"/>
      <c r="AK1310" s="15"/>
      <c r="AL1310" s="15"/>
      <c r="AM1310" s="41"/>
      <c r="AN1310" s="15"/>
      <c r="AO1310" s="15"/>
      <c r="AP1310" s="15"/>
      <c r="AQ1310" s="15"/>
      <c r="AR1310" s="15"/>
      <c r="AS1310" s="15"/>
      <c r="AT1310" s="15"/>
      <c r="AU1310" s="15"/>
      <c r="AV1310" s="15"/>
      <c r="AW1310" s="15"/>
      <c r="AX1310" s="15"/>
      <c r="AY1310" s="117"/>
      <c r="AZ1310" s="10">
        <v>1</v>
      </c>
      <c r="BA1310" t="s">
        <v>22</v>
      </c>
      <c r="BB1310" t="s">
        <v>14102</v>
      </c>
      <c r="BC1310"/>
      <c r="BD1310" s="95" t="str">
        <f t="shared" si="41"/>
        <v>01/245121004VBlibli Non Jabodetabek</v>
      </c>
      <c r="BG1310" s="122"/>
    </row>
    <row r="1311" spans="2:59" s="118" customFormat="1" ht="13.5" customHeight="1" x14ac:dyDescent="0.35">
      <c r="B1311" s="116" t="s">
        <v>17</v>
      </c>
      <c r="C1311" s="10" t="s">
        <v>2305</v>
      </c>
      <c r="D1311" s="10" t="s">
        <v>549</v>
      </c>
      <c r="E1311" s="10" t="s">
        <v>194</v>
      </c>
      <c r="F1311" s="10" t="s">
        <v>10095</v>
      </c>
      <c r="G1311" s="137" t="s">
        <v>14883</v>
      </c>
      <c r="H1311" s="10"/>
      <c r="I1311" s="10" t="s">
        <v>9911</v>
      </c>
      <c r="J1311" s="10" t="s">
        <v>14967</v>
      </c>
      <c r="K1311" s="10" t="s">
        <v>14968</v>
      </c>
      <c r="L1311" s="98">
        <f>IFERROR(VLOOKUP($F1311&amp;$C1311,Sales!$J:$W,9,0),0)</f>
        <v>0</v>
      </c>
      <c r="M1311" s="98">
        <f>IFERROR(VLOOKUP($F1311&amp;$C1311,Sales!$J:$W,10,0),0)</f>
        <v>0</v>
      </c>
      <c r="N1311" s="98">
        <f>IFERROR(VLOOKUP($F1311&amp;$C1311,Sales!$J:$W,11,0),0)</f>
        <v>0</v>
      </c>
      <c r="O1311" s="98">
        <f>IFERROR(VLOOKUP($F1311&amp;$C1311,Sales!$J:$W,12,0),0)</f>
        <v>0</v>
      </c>
      <c r="P1311" s="98">
        <f>IFERROR(VLOOKUP($F1311&amp;$C1311,Sales!$J:$W,13,0),0)</f>
        <v>0</v>
      </c>
      <c r="Q1311" s="98">
        <f>IFERROR(VLOOKUP($F1311&amp;$C1311,Sales!$A:$H,7,0),0)</f>
        <v>0</v>
      </c>
      <c r="R1311" s="41">
        <f t="shared" si="40"/>
        <v>0</v>
      </c>
      <c r="S1311" s="41">
        <v>0</v>
      </c>
      <c r="T1311" s="41"/>
      <c r="U1311" s="41"/>
      <c r="V1311" s="15">
        <v>0</v>
      </c>
      <c r="W1311" s="15">
        <v>0</v>
      </c>
      <c r="X1311" s="15">
        <v>0</v>
      </c>
      <c r="Y1311" s="41">
        <v>0</v>
      </c>
      <c r="Z1311" s="41"/>
      <c r="AA1311" s="41"/>
      <c r="AB1311" s="15"/>
      <c r="AC1311" s="15"/>
      <c r="AD1311" s="15"/>
      <c r="AE1311" s="15"/>
      <c r="AF1311" s="15"/>
      <c r="AG1311" s="15"/>
      <c r="AH1311" s="15"/>
      <c r="AI1311" s="15"/>
      <c r="AJ1311" s="41"/>
      <c r="AK1311" s="15"/>
      <c r="AL1311" s="41"/>
      <c r="AM1311" s="41"/>
      <c r="AN1311" s="15"/>
      <c r="AO1311" s="15"/>
      <c r="AP1311" s="15"/>
      <c r="AQ1311" s="15"/>
      <c r="AR1311" s="15"/>
      <c r="AS1311" s="15"/>
      <c r="AT1311" s="15"/>
      <c r="AU1311" s="15"/>
      <c r="AV1311" s="15"/>
      <c r="AW1311" s="15"/>
      <c r="AX1311" s="15"/>
      <c r="AY1311" s="117"/>
      <c r="AZ1311" s="10">
        <v>1</v>
      </c>
      <c r="BA1311" t="s">
        <v>22</v>
      </c>
      <c r="BB1311" t="s">
        <v>14102</v>
      </c>
      <c r="BC1311"/>
      <c r="BD1311" s="95" t="str">
        <f t="shared" si="41"/>
        <v>01/395129506SBlibli Non Jabodetabek</v>
      </c>
      <c r="BG1311" s="122"/>
    </row>
    <row r="1312" spans="2:59" s="118" customFormat="1" ht="13.5" customHeight="1" x14ac:dyDescent="0.35">
      <c r="B1312" s="116" t="s">
        <v>17</v>
      </c>
      <c r="C1312" s="10" t="s">
        <v>2305</v>
      </c>
      <c r="D1312" s="10" t="s">
        <v>549</v>
      </c>
      <c r="E1312" s="10" t="s">
        <v>194</v>
      </c>
      <c r="F1312" s="10" t="s">
        <v>9867</v>
      </c>
      <c r="G1312" s="137" t="s">
        <v>14884</v>
      </c>
      <c r="H1312" s="10"/>
      <c r="I1312" s="10">
        <v>4987176076663</v>
      </c>
      <c r="J1312" s="10" t="s">
        <v>14969</v>
      </c>
      <c r="K1312" s="10" t="s">
        <v>14970</v>
      </c>
      <c r="L1312" s="98">
        <f>IFERROR(VLOOKUP($F1312&amp;$C1312,Sales!$J:$W,9,0),0)</f>
        <v>0</v>
      </c>
      <c r="M1312" s="98">
        <f>IFERROR(VLOOKUP($F1312&amp;$C1312,Sales!$J:$W,10,0),0)</f>
        <v>0</v>
      </c>
      <c r="N1312" s="98">
        <f>IFERROR(VLOOKUP($F1312&amp;$C1312,Sales!$J:$W,11,0),0)</f>
        <v>0</v>
      </c>
      <c r="O1312" s="98">
        <f>IFERROR(VLOOKUP($F1312&amp;$C1312,Sales!$J:$W,12,0),0)</f>
        <v>0</v>
      </c>
      <c r="P1312" s="98">
        <f>IFERROR(VLOOKUP($F1312&amp;$C1312,Sales!$J:$W,13,0),0)</f>
        <v>0</v>
      </c>
      <c r="Q1312" s="98">
        <f>IFERROR(VLOOKUP($F1312&amp;$C1312,Sales!$A:$H,7,0),0)</f>
        <v>0</v>
      </c>
      <c r="R1312" s="41">
        <f t="shared" si="40"/>
        <v>1</v>
      </c>
      <c r="S1312" s="41">
        <v>1</v>
      </c>
      <c r="T1312" s="15"/>
      <c r="U1312" s="15"/>
      <c r="V1312" s="15">
        <v>1</v>
      </c>
      <c r="W1312" s="15">
        <v>1</v>
      </c>
      <c r="X1312" s="15">
        <v>1</v>
      </c>
      <c r="Y1312" s="41">
        <v>1</v>
      </c>
      <c r="Z1312" s="41"/>
      <c r="AA1312" s="41"/>
      <c r="AB1312" s="41"/>
      <c r="AC1312" s="15"/>
      <c r="AD1312" s="15"/>
      <c r="AE1312" s="15"/>
      <c r="AF1312" s="15"/>
      <c r="AG1312" s="15"/>
      <c r="AH1312" s="15"/>
      <c r="AI1312" s="15"/>
      <c r="AJ1312" s="41"/>
      <c r="AK1312" s="15"/>
      <c r="AL1312" s="15"/>
      <c r="AM1312" s="41"/>
      <c r="AN1312" s="15"/>
      <c r="AO1312" s="15"/>
      <c r="AP1312" s="15"/>
      <c r="AQ1312" s="15"/>
      <c r="AR1312" s="15"/>
      <c r="AS1312" s="15"/>
      <c r="AT1312" s="15"/>
      <c r="AU1312" s="15"/>
      <c r="AV1312" s="15"/>
      <c r="AW1312" s="15"/>
      <c r="AX1312" s="15"/>
      <c r="AY1312" s="117"/>
      <c r="AZ1312" s="10">
        <v>1</v>
      </c>
      <c r="BA1312" t="s">
        <v>22</v>
      </c>
      <c r="BB1312" t="s">
        <v>14102</v>
      </c>
      <c r="BC1312"/>
      <c r="BD1312" s="95" t="str">
        <f t="shared" si="41"/>
        <v>01/245121004UBlibli Non Jabodetabek</v>
      </c>
      <c r="BG1312" s="122"/>
    </row>
    <row r="1313" spans="2:59" s="118" customFormat="1" ht="13.5" customHeight="1" x14ac:dyDescent="0.35">
      <c r="B1313" s="116" t="s">
        <v>17</v>
      </c>
      <c r="C1313" s="10" t="s">
        <v>2305</v>
      </c>
      <c r="D1313" s="10" t="s">
        <v>549</v>
      </c>
      <c r="E1313" s="10" t="s">
        <v>194</v>
      </c>
      <c r="F1313" s="10" t="s">
        <v>9866</v>
      </c>
      <c r="G1313" s="137" t="s">
        <v>14885</v>
      </c>
      <c r="H1313" s="10"/>
      <c r="I1313" s="10">
        <v>4987176076618</v>
      </c>
      <c r="J1313" s="10" t="s">
        <v>14971</v>
      </c>
      <c r="K1313" s="10" t="s">
        <v>14972</v>
      </c>
      <c r="L1313" s="98">
        <f>IFERROR(VLOOKUP($F1313&amp;$C1313,Sales!$J:$W,9,0),0)</f>
        <v>0</v>
      </c>
      <c r="M1313" s="98">
        <f>IFERROR(VLOOKUP($F1313&amp;$C1313,Sales!$J:$W,10,0),0)</f>
        <v>0</v>
      </c>
      <c r="N1313" s="98">
        <f>IFERROR(VLOOKUP($F1313&amp;$C1313,Sales!$J:$W,11,0),0)</f>
        <v>0</v>
      </c>
      <c r="O1313" s="98">
        <f>IFERROR(VLOOKUP($F1313&amp;$C1313,Sales!$J:$W,12,0),0)</f>
        <v>0</v>
      </c>
      <c r="P1313" s="98">
        <f>IFERROR(VLOOKUP($F1313&amp;$C1313,Sales!$J:$W,13,0),0)</f>
        <v>0</v>
      </c>
      <c r="Q1313" s="98">
        <f>IFERROR(VLOOKUP($F1313&amp;$C1313,Sales!$A:$H,7,0),0)</f>
        <v>0</v>
      </c>
      <c r="R1313" s="41">
        <f t="shared" si="40"/>
        <v>1</v>
      </c>
      <c r="S1313" s="41">
        <v>1</v>
      </c>
      <c r="T1313" s="15"/>
      <c r="U1313" s="15"/>
      <c r="V1313" s="15">
        <v>1</v>
      </c>
      <c r="W1313" s="15">
        <v>1</v>
      </c>
      <c r="X1313" s="15">
        <v>1</v>
      </c>
      <c r="Y1313" s="41">
        <v>1</v>
      </c>
      <c r="Z1313" s="41"/>
      <c r="AA1313" s="41"/>
      <c r="AB1313" s="41"/>
      <c r="AC1313" s="15"/>
      <c r="AD1313" s="15"/>
      <c r="AE1313" s="15"/>
      <c r="AF1313" s="15"/>
      <c r="AG1313" s="15"/>
      <c r="AH1313" s="15"/>
      <c r="AI1313" s="15"/>
      <c r="AJ1313" s="41"/>
      <c r="AK1313" s="15"/>
      <c r="AL1313" s="15"/>
      <c r="AM1313" s="41"/>
      <c r="AN1313" s="15"/>
      <c r="AO1313" s="15"/>
      <c r="AP1313" s="15"/>
      <c r="AQ1313" s="15"/>
      <c r="AR1313" s="15"/>
      <c r="AS1313" s="15"/>
      <c r="AT1313" s="15"/>
      <c r="AU1313" s="15"/>
      <c r="AV1313" s="15"/>
      <c r="AW1313" s="15"/>
      <c r="AX1313" s="15"/>
      <c r="AY1313" s="117"/>
      <c r="AZ1313" s="10">
        <v>1</v>
      </c>
      <c r="BA1313" t="s">
        <v>22</v>
      </c>
      <c r="BB1313" t="s">
        <v>14102</v>
      </c>
      <c r="BC1313"/>
      <c r="BD1313" s="95" t="str">
        <f t="shared" si="41"/>
        <v>01/245121004TBlibli Non Jabodetabek</v>
      </c>
      <c r="BG1313" s="122"/>
    </row>
    <row r="1314" spans="2:59" s="118" customFormat="1" ht="13.5" customHeight="1" x14ac:dyDescent="0.35">
      <c r="B1314" s="116" t="s">
        <v>17</v>
      </c>
      <c r="C1314" s="10" t="s">
        <v>2305</v>
      </c>
      <c r="D1314" s="10" t="s">
        <v>549</v>
      </c>
      <c r="E1314" s="10" t="s">
        <v>194</v>
      </c>
      <c r="F1314" s="10" t="s">
        <v>738</v>
      </c>
      <c r="G1314" s="137" t="s">
        <v>14886</v>
      </c>
      <c r="H1314" s="10"/>
      <c r="I1314" s="10" t="s">
        <v>739</v>
      </c>
      <c r="J1314" s="10" t="s">
        <v>14973</v>
      </c>
      <c r="K1314" s="10" t="s">
        <v>14974</v>
      </c>
      <c r="L1314" s="98">
        <f>IFERROR(VLOOKUP($F1314&amp;$C1314,Sales!$J:$W,9,0),0)</f>
        <v>0</v>
      </c>
      <c r="M1314" s="98">
        <f>IFERROR(VLOOKUP($F1314&amp;$C1314,Sales!$J:$W,10,0),0)</f>
        <v>0</v>
      </c>
      <c r="N1314" s="98">
        <f>IFERROR(VLOOKUP($F1314&amp;$C1314,Sales!$J:$W,11,0),0)</f>
        <v>0</v>
      </c>
      <c r="O1314" s="98">
        <f>IFERROR(VLOOKUP($F1314&amp;$C1314,Sales!$J:$W,12,0),0)</f>
        <v>0</v>
      </c>
      <c r="P1314" s="98">
        <f>IFERROR(VLOOKUP($F1314&amp;$C1314,Sales!$J:$W,13,0),0)</f>
        <v>0</v>
      </c>
      <c r="Q1314" s="98">
        <f>IFERROR(VLOOKUP($F1314&amp;$C1314,Sales!$A:$H,7,0),0)</f>
        <v>0</v>
      </c>
      <c r="R1314" s="41">
        <f t="shared" si="40"/>
        <v>1</v>
      </c>
      <c r="S1314" s="41">
        <v>1</v>
      </c>
      <c r="T1314" s="15"/>
      <c r="U1314" s="15"/>
      <c r="V1314" s="15">
        <v>1</v>
      </c>
      <c r="W1314" s="15">
        <v>1</v>
      </c>
      <c r="X1314" s="15">
        <v>1</v>
      </c>
      <c r="Y1314" s="41">
        <v>1</v>
      </c>
      <c r="Z1314" s="41"/>
      <c r="AA1314" s="41"/>
      <c r="AB1314" s="41"/>
      <c r="AC1314" s="15"/>
      <c r="AD1314" s="15"/>
      <c r="AE1314" s="15"/>
      <c r="AF1314" s="15"/>
      <c r="AG1314" s="15"/>
      <c r="AH1314" s="15"/>
      <c r="AI1314" s="15"/>
      <c r="AJ1314" s="41"/>
      <c r="AK1314" s="15"/>
      <c r="AL1314" s="15"/>
      <c r="AM1314" s="41"/>
      <c r="AN1314" s="15"/>
      <c r="AO1314" s="15"/>
      <c r="AP1314" s="15"/>
      <c r="AQ1314" s="15"/>
      <c r="AR1314" s="15"/>
      <c r="AS1314" s="15"/>
      <c r="AT1314" s="15"/>
      <c r="AU1314" s="15"/>
      <c r="AV1314" s="15"/>
      <c r="AW1314" s="15"/>
      <c r="AX1314" s="15"/>
      <c r="AY1314" s="117"/>
      <c r="AZ1314" s="10">
        <v>1</v>
      </c>
      <c r="BA1314" t="s">
        <v>22</v>
      </c>
      <c r="BB1314" t="s">
        <v>14102</v>
      </c>
      <c r="BC1314"/>
      <c r="BD1314" s="95" t="str">
        <f t="shared" si="41"/>
        <v>01/245121102DBlibli Non Jabodetabek</v>
      </c>
      <c r="BG1314" s="122"/>
    </row>
    <row r="1315" spans="2:59" s="118" customFormat="1" ht="13.5" customHeight="1" x14ac:dyDescent="0.35">
      <c r="B1315" s="116" t="s">
        <v>17</v>
      </c>
      <c r="C1315" s="10" t="s">
        <v>2305</v>
      </c>
      <c r="D1315" s="10" t="s">
        <v>549</v>
      </c>
      <c r="E1315" s="10" t="s">
        <v>194</v>
      </c>
      <c r="F1315" s="10" t="s">
        <v>1963</v>
      </c>
      <c r="G1315" s="137" t="s">
        <v>9484</v>
      </c>
      <c r="H1315" s="10"/>
      <c r="I1315" s="10">
        <v>4902430792233</v>
      </c>
      <c r="J1315" s="10" t="s">
        <v>14975</v>
      </c>
      <c r="K1315" s="10" t="s">
        <v>14976</v>
      </c>
      <c r="L1315" s="98">
        <f>IFERROR(VLOOKUP($F1315&amp;$C1315,Sales!$J:$W,9,0),0)</f>
        <v>0</v>
      </c>
      <c r="M1315" s="98">
        <f>IFERROR(VLOOKUP($F1315&amp;$C1315,Sales!$J:$W,10,0),0)</f>
        <v>0</v>
      </c>
      <c r="N1315" s="98">
        <f>IFERROR(VLOOKUP($F1315&amp;$C1315,Sales!$J:$W,11,0),0)</f>
        <v>0</v>
      </c>
      <c r="O1315" s="98">
        <f>IFERROR(VLOOKUP($F1315&amp;$C1315,Sales!$J:$W,12,0),0)</f>
        <v>0</v>
      </c>
      <c r="P1315" s="98">
        <f>IFERROR(VLOOKUP($F1315&amp;$C1315,Sales!$J:$W,13,0),0)</f>
        <v>0</v>
      </c>
      <c r="Q1315" s="98">
        <f>IFERROR(VLOOKUP($F1315&amp;$C1315,Sales!$A:$H,7,0),0)</f>
        <v>0</v>
      </c>
      <c r="R1315" s="41">
        <f t="shared" si="40"/>
        <v>1</v>
      </c>
      <c r="S1315" s="41">
        <v>1</v>
      </c>
      <c r="T1315" s="15"/>
      <c r="U1315" s="15"/>
      <c r="V1315" s="15">
        <v>1</v>
      </c>
      <c r="W1315" s="15">
        <v>1</v>
      </c>
      <c r="X1315" s="15">
        <v>1</v>
      </c>
      <c r="Y1315" s="41">
        <v>1</v>
      </c>
      <c r="Z1315" s="41"/>
      <c r="AA1315" s="41"/>
      <c r="AB1315" s="41"/>
      <c r="AC1315" s="15"/>
      <c r="AD1315" s="15"/>
      <c r="AE1315" s="15"/>
      <c r="AF1315" s="15"/>
      <c r="AG1315" s="15"/>
      <c r="AH1315" s="15"/>
      <c r="AI1315" s="15"/>
      <c r="AJ1315" s="41"/>
      <c r="AK1315" s="15"/>
      <c r="AL1315" s="15"/>
      <c r="AM1315" s="41"/>
      <c r="AN1315" s="15"/>
      <c r="AO1315" s="15"/>
      <c r="AP1315" s="15"/>
      <c r="AQ1315" s="15"/>
      <c r="AR1315" s="15"/>
      <c r="AS1315" s="15"/>
      <c r="AT1315" s="15"/>
      <c r="AU1315" s="15"/>
      <c r="AV1315" s="15"/>
      <c r="AW1315" s="15"/>
      <c r="AX1315" s="15"/>
      <c r="AY1315" s="117"/>
      <c r="AZ1315" s="10">
        <v>1</v>
      </c>
      <c r="BA1315" t="s">
        <v>22</v>
      </c>
      <c r="BB1315" t="s">
        <v>14102</v>
      </c>
      <c r="BC1315"/>
      <c r="BD1315" s="95" t="str">
        <f t="shared" si="41"/>
        <v>01/245121114TBlibli Non Jabodetabek</v>
      </c>
      <c r="BG1315" s="122"/>
    </row>
    <row r="1316" spans="2:59" s="118" customFormat="1" ht="13.5" customHeight="1" x14ac:dyDescent="0.35">
      <c r="B1316" s="116" t="s">
        <v>17</v>
      </c>
      <c r="C1316" s="10" t="s">
        <v>2305</v>
      </c>
      <c r="D1316" s="10" t="s">
        <v>549</v>
      </c>
      <c r="E1316" s="10" t="s">
        <v>194</v>
      </c>
      <c r="F1316" s="10" t="s">
        <v>573</v>
      </c>
      <c r="G1316" s="137" t="s">
        <v>9481</v>
      </c>
      <c r="H1316" s="10"/>
      <c r="I1316" s="10">
        <v>4902430879019</v>
      </c>
      <c r="J1316" s="10" t="s">
        <v>14977</v>
      </c>
      <c r="K1316" s="10" t="s">
        <v>14978</v>
      </c>
      <c r="L1316" s="98">
        <f>IFERROR(VLOOKUP($F1316&amp;$C1316,Sales!$J:$W,9,0),0)</f>
        <v>0</v>
      </c>
      <c r="M1316" s="98">
        <f>IFERROR(VLOOKUP($F1316&amp;$C1316,Sales!$J:$W,10,0),0)</f>
        <v>0</v>
      </c>
      <c r="N1316" s="98">
        <f>IFERROR(VLOOKUP($F1316&amp;$C1316,Sales!$J:$W,11,0),0)</f>
        <v>0</v>
      </c>
      <c r="O1316" s="98">
        <f>IFERROR(VLOOKUP($F1316&amp;$C1316,Sales!$J:$W,12,0),0)</f>
        <v>0</v>
      </c>
      <c r="P1316" s="98">
        <f>IFERROR(VLOOKUP($F1316&amp;$C1316,Sales!$J:$W,13,0),0)</f>
        <v>0</v>
      </c>
      <c r="Q1316" s="98">
        <f>IFERROR(VLOOKUP($F1316&amp;$C1316,Sales!$A:$H,7,0),0)</f>
        <v>0</v>
      </c>
      <c r="R1316" s="41">
        <f t="shared" si="40"/>
        <v>1</v>
      </c>
      <c r="S1316" s="41">
        <v>1</v>
      </c>
      <c r="T1316" s="15"/>
      <c r="U1316" s="15"/>
      <c r="V1316" s="15">
        <v>1</v>
      </c>
      <c r="W1316" s="15">
        <v>1</v>
      </c>
      <c r="X1316" s="15">
        <v>1</v>
      </c>
      <c r="Y1316" s="41">
        <v>1</v>
      </c>
      <c r="Z1316" s="41"/>
      <c r="AA1316" s="41"/>
      <c r="AB1316" s="41"/>
      <c r="AC1316" s="15"/>
      <c r="AD1316" s="15"/>
      <c r="AE1316" s="15"/>
      <c r="AF1316" s="15"/>
      <c r="AG1316" s="15"/>
      <c r="AH1316" s="15"/>
      <c r="AI1316" s="15"/>
      <c r="AJ1316" s="41"/>
      <c r="AK1316" s="15"/>
      <c r="AL1316" s="15"/>
      <c r="AM1316" s="41"/>
      <c r="AN1316" s="15"/>
      <c r="AO1316" s="15"/>
      <c r="AP1316" s="15"/>
      <c r="AQ1316" s="15"/>
      <c r="AR1316" s="15"/>
      <c r="AS1316" s="15"/>
      <c r="AT1316" s="15"/>
      <c r="AU1316" s="15"/>
      <c r="AV1316" s="15"/>
      <c r="AW1316" s="15"/>
      <c r="AX1316" s="15"/>
      <c r="AY1316" s="117"/>
      <c r="AZ1316" s="10">
        <v>1</v>
      </c>
      <c r="BA1316" t="s">
        <v>22</v>
      </c>
      <c r="BB1316" t="s">
        <v>14102</v>
      </c>
      <c r="BC1316"/>
      <c r="BD1316" s="95" t="str">
        <f t="shared" si="41"/>
        <v>01/245121102WBlibli Non Jabodetabek</v>
      </c>
      <c r="BG1316" s="122"/>
    </row>
    <row r="1317" spans="2:59" s="118" customFormat="1" ht="13.5" customHeight="1" x14ac:dyDescent="0.35">
      <c r="B1317" s="116" t="s">
        <v>17</v>
      </c>
      <c r="C1317" s="10" t="s">
        <v>2305</v>
      </c>
      <c r="D1317" s="10" t="s">
        <v>549</v>
      </c>
      <c r="E1317" s="10" t="s">
        <v>194</v>
      </c>
      <c r="F1317" s="10" t="s">
        <v>552</v>
      </c>
      <c r="G1317" s="137" t="s">
        <v>9401</v>
      </c>
      <c r="H1317" s="10"/>
      <c r="I1317" s="10">
        <v>4902430879125</v>
      </c>
      <c r="J1317" s="10" t="s">
        <v>14979</v>
      </c>
      <c r="K1317" s="10" t="s">
        <v>14980</v>
      </c>
      <c r="L1317" s="98">
        <f>IFERROR(VLOOKUP($F1317&amp;$C1317,Sales!$J:$W,9,0),0)</f>
        <v>0</v>
      </c>
      <c r="M1317" s="98">
        <f>IFERROR(VLOOKUP($F1317&amp;$C1317,Sales!$J:$W,10,0),0)</f>
        <v>0</v>
      </c>
      <c r="N1317" s="98">
        <f>IFERROR(VLOOKUP($F1317&amp;$C1317,Sales!$J:$W,11,0),0)</f>
        <v>0</v>
      </c>
      <c r="O1317" s="98">
        <f>IFERROR(VLOOKUP($F1317&amp;$C1317,Sales!$J:$W,12,0),0)</f>
        <v>0</v>
      </c>
      <c r="P1317" s="98">
        <f>IFERROR(VLOOKUP($F1317&amp;$C1317,Sales!$J:$W,13,0),0)</f>
        <v>0</v>
      </c>
      <c r="Q1317" s="98">
        <f>IFERROR(VLOOKUP($F1317&amp;$C1317,Sales!$A:$H,7,0),0)</f>
        <v>0</v>
      </c>
      <c r="R1317" s="41">
        <f t="shared" si="40"/>
        <v>1</v>
      </c>
      <c r="S1317" s="41">
        <v>1</v>
      </c>
      <c r="T1317" s="15"/>
      <c r="U1317" s="15"/>
      <c r="V1317" s="15">
        <v>1</v>
      </c>
      <c r="W1317" s="15">
        <v>1</v>
      </c>
      <c r="X1317" s="15">
        <v>1</v>
      </c>
      <c r="Y1317" s="41">
        <v>1</v>
      </c>
      <c r="Z1317" s="41"/>
      <c r="AA1317" s="41"/>
      <c r="AB1317" s="41"/>
      <c r="AC1317" s="15"/>
      <c r="AD1317" s="15"/>
      <c r="AE1317" s="15"/>
      <c r="AF1317" s="15"/>
      <c r="AG1317" s="15"/>
      <c r="AH1317" s="15"/>
      <c r="AI1317" s="15"/>
      <c r="AJ1317" s="41"/>
      <c r="AK1317" s="15"/>
      <c r="AL1317" s="15"/>
      <c r="AM1317" s="41"/>
      <c r="AN1317" s="15"/>
      <c r="AO1317" s="15"/>
      <c r="AP1317" s="15"/>
      <c r="AQ1317" s="15"/>
      <c r="AR1317" s="15"/>
      <c r="AS1317" s="15"/>
      <c r="AT1317" s="15"/>
      <c r="AU1317" s="15"/>
      <c r="AV1317" s="15"/>
      <c r="AW1317" s="15"/>
      <c r="AX1317" s="15"/>
      <c r="AY1317" s="117"/>
      <c r="AZ1317" s="10">
        <v>1</v>
      </c>
      <c r="BA1317" t="s">
        <v>22</v>
      </c>
      <c r="BB1317" t="s">
        <v>14102</v>
      </c>
      <c r="BC1317"/>
      <c r="BD1317" s="95" t="str">
        <f t="shared" si="41"/>
        <v>01/245121004DBlibli Non Jabodetabek</v>
      </c>
      <c r="BG1317" s="122"/>
    </row>
    <row r="1318" spans="2:59" s="118" customFormat="1" ht="13.5" customHeight="1" x14ac:dyDescent="0.35">
      <c r="B1318" s="116" t="s">
        <v>17</v>
      </c>
      <c r="C1318" s="10" t="s">
        <v>2305</v>
      </c>
      <c r="D1318" s="10" t="s">
        <v>549</v>
      </c>
      <c r="E1318" s="10" t="s">
        <v>194</v>
      </c>
      <c r="F1318" s="10" t="s">
        <v>577</v>
      </c>
      <c r="G1318" s="137" t="s">
        <v>9480</v>
      </c>
      <c r="H1318" s="10"/>
      <c r="I1318" s="10">
        <v>4902430879033</v>
      </c>
      <c r="J1318" s="10" t="s">
        <v>14981</v>
      </c>
      <c r="K1318" s="10" t="s">
        <v>14982</v>
      </c>
      <c r="L1318" s="98">
        <f>IFERROR(VLOOKUP($F1318&amp;$C1318,Sales!$J:$W,9,0),0)</f>
        <v>0</v>
      </c>
      <c r="M1318" s="98">
        <f>IFERROR(VLOOKUP($F1318&amp;$C1318,Sales!$J:$W,10,0),0)</f>
        <v>0</v>
      </c>
      <c r="N1318" s="98">
        <f>IFERROR(VLOOKUP($F1318&amp;$C1318,Sales!$J:$W,11,0),0)</f>
        <v>0</v>
      </c>
      <c r="O1318" s="98">
        <f>IFERROR(VLOOKUP($F1318&amp;$C1318,Sales!$J:$W,12,0),0)</f>
        <v>0</v>
      </c>
      <c r="P1318" s="98">
        <f>IFERROR(VLOOKUP($F1318&amp;$C1318,Sales!$J:$W,13,0),0)</f>
        <v>0</v>
      </c>
      <c r="Q1318" s="98">
        <f>IFERROR(VLOOKUP($F1318&amp;$C1318,Sales!$A:$H,7,0),0)</f>
        <v>0</v>
      </c>
      <c r="R1318" s="41">
        <f t="shared" si="40"/>
        <v>1</v>
      </c>
      <c r="S1318" s="41">
        <v>1</v>
      </c>
      <c r="T1318" s="15"/>
      <c r="U1318" s="15"/>
      <c r="V1318" s="15">
        <v>1</v>
      </c>
      <c r="W1318" s="15">
        <v>1</v>
      </c>
      <c r="X1318" s="15">
        <v>1</v>
      </c>
      <c r="Y1318" s="41">
        <v>1</v>
      </c>
      <c r="Z1318" s="41"/>
      <c r="AA1318" s="41"/>
      <c r="AB1318" s="41"/>
      <c r="AC1318" s="15"/>
      <c r="AD1318" s="15"/>
      <c r="AE1318" s="15"/>
      <c r="AF1318" s="15"/>
      <c r="AG1318" s="15"/>
      <c r="AH1318" s="15"/>
      <c r="AI1318" s="15"/>
      <c r="AJ1318" s="41"/>
      <c r="AK1318" s="15"/>
      <c r="AL1318" s="15"/>
      <c r="AM1318" s="41"/>
      <c r="AN1318" s="15"/>
      <c r="AO1318" s="15"/>
      <c r="AP1318" s="15"/>
      <c r="AQ1318" s="15"/>
      <c r="AR1318" s="15"/>
      <c r="AS1318" s="15"/>
      <c r="AT1318" s="15"/>
      <c r="AU1318" s="15"/>
      <c r="AV1318" s="15"/>
      <c r="AW1318" s="15"/>
      <c r="AX1318" s="15"/>
      <c r="AY1318" s="117"/>
      <c r="AZ1318" s="10">
        <v>1</v>
      </c>
      <c r="BA1318" t="s">
        <v>22</v>
      </c>
      <c r="BB1318" t="s">
        <v>14102</v>
      </c>
      <c r="BC1318"/>
      <c r="BD1318" s="95" t="str">
        <f t="shared" si="41"/>
        <v>01/245121102YBlibli Non Jabodetabek</v>
      </c>
      <c r="BG1318" s="122"/>
    </row>
    <row r="1319" spans="2:59" s="118" customFormat="1" ht="13.5" customHeight="1" x14ac:dyDescent="0.35">
      <c r="B1319" s="116" t="s">
        <v>17</v>
      </c>
      <c r="C1319" s="10" t="s">
        <v>2305</v>
      </c>
      <c r="D1319" s="10" t="s">
        <v>549</v>
      </c>
      <c r="E1319" s="10" t="s">
        <v>194</v>
      </c>
      <c r="F1319" s="10" t="s">
        <v>583</v>
      </c>
      <c r="G1319" s="137" t="s">
        <v>9487</v>
      </c>
      <c r="H1319" s="10"/>
      <c r="I1319" s="10">
        <v>4902430879026</v>
      </c>
      <c r="J1319" s="10" t="s">
        <v>14983</v>
      </c>
      <c r="K1319" s="10" t="s">
        <v>14984</v>
      </c>
      <c r="L1319" s="98">
        <f>IFERROR(VLOOKUP($F1319&amp;$C1319,Sales!$J:$W,9,0),0)</f>
        <v>0</v>
      </c>
      <c r="M1319" s="98">
        <f>IFERROR(VLOOKUP($F1319&amp;$C1319,Sales!$J:$W,10,0),0)</f>
        <v>0</v>
      </c>
      <c r="N1319" s="98">
        <f>IFERROR(VLOOKUP($F1319&amp;$C1319,Sales!$J:$W,11,0),0)</f>
        <v>0</v>
      </c>
      <c r="O1319" s="98">
        <f>IFERROR(VLOOKUP($F1319&amp;$C1319,Sales!$J:$W,12,0),0)</f>
        <v>0</v>
      </c>
      <c r="P1319" s="98">
        <f>IFERROR(VLOOKUP($F1319&amp;$C1319,Sales!$J:$W,13,0),0)</f>
        <v>0</v>
      </c>
      <c r="Q1319" s="98">
        <f>IFERROR(VLOOKUP($F1319&amp;$C1319,Sales!$A:$H,7,0),0)</f>
        <v>0</v>
      </c>
      <c r="R1319" s="41">
        <f t="shared" si="40"/>
        <v>1</v>
      </c>
      <c r="S1319" s="41">
        <v>1</v>
      </c>
      <c r="T1319" s="15"/>
      <c r="U1319" s="15"/>
      <c r="V1319" s="15">
        <v>1</v>
      </c>
      <c r="W1319" s="15">
        <v>1</v>
      </c>
      <c r="X1319" s="15">
        <v>1</v>
      </c>
      <c r="Y1319" s="41">
        <v>1</v>
      </c>
      <c r="Z1319" s="41"/>
      <c r="AA1319" s="41"/>
      <c r="AB1319" s="41"/>
      <c r="AC1319" s="15"/>
      <c r="AD1319" s="15"/>
      <c r="AE1319" s="15"/>
      <c r="AF1319" s="15"/>
      <c r="AG1319" s="15"/>
      <c r="AH1319" s="15"/>
      <c r="AI1319" s="15"/>
      <c r="AJ1319" s="41"/>
      <c r="AK1319" s="15"/>
      <c r="AL1319" s="15"/>
      <c r="AM1319" s="41"/>
      <c r="AN1319" s="15"/>
      <c r="AO1319" s="15"/>
      <c r="AP1319" s="15"/>
      <c r="AQ1319" s="15"/>
      <c r="AR1319" s="15"/>
      <c r="AS1319" s="15"/>
      <c r="AT1319" s="15"/>
      <c r="AU1319" s="15"/>
      <c r="AV1319" s="15"/>
      <c r="AW1319" s="15"/>
      <c r="AX1319" s="15"/>
      <c r="AY1319" s="117"/>
      <c r="AZ1319" s="10">
        <v>1</v>
      </c>
      <c r="BA1319" t="s">
        <v>22</v>
      </c>
      <c r="BB1319" t="s">
        <v>14102</v>
      </c>
      <c r="BC1319"/>
      <c r="BD1319" s="95" t="str">
        <f t="shared" si="41"/>
        <v>01/245121102XBlibli Non Jabodetabek</v>
      </c>
      <c r="BG1319" s="122"/>
    </row>
    <row r="1320" spans="2:59" s="118" customFormat="1" ht="13.5" customHeight="1" x14ac:dyDescent="0.35">
      <c r="B1320" s="116" t="s">
        <v>17</v>
      </c>
      <c r="C1320" s="10" t="s">
        <v>2305</v>
      </c>
      <c r="D1320" s="10" t="s">
        <v>549</v>
      </c>
      <c r="E1320" s="10" t="s">
        <v>194</v>
      </c>
      <c r="F1320" s="10" t="s">
        <v>736</v>
      </c>
      <c r="G1320" s="137" t="s">
        <v>9432</v>
      </c>
      <c r="H1320" s="10"/>
      <c r="I1320" s="10">
        <v>4902430401012</v>
      </c>
      <c r="J1320" s="10" t="s">
        <v>14985</v>
      </c>
      <c r="K1320" s="10" t="s">
        <v>9433</v>
      </c>
      <c r="L1320" s="98">
        <f>IFERROR(VLOOKUP($F1320&amp;$C1320,Sales!$J:$W,9,0),0)</f>
        <v>0</v>
      </c>
      <c r="M1320" s="98">
        <f>IFERROR(VLOOKUP($F1320&amp;$C1320,Sales!$J:$W,10,0),0)</f>
        <v>0</v>
      </c>
      <c r="N1320" s="98">
        <f>IFERROR(VLOOKUP($F1320&amp;$C1320,Sales!$J:$W,11,0),0)</f>
        <v>0</v>
      </c>
      <c r="O1320" s="98">
        <f>IFERROR(VLOOKUP($F1320&amp;$C1320,Sales!$J:$W,12,0),0)</f>
        <v>0</v>
      </c>
      <c r="P1320" s="98">
        <f>IFERROR(VLOOKUP($F1320&amp;$C1320,Sales!$J:$W,13,0),0)</f>
        <v>0</v>
      </c>
      <c r="Q1320" s="98">
        <f>IFERROR(VLOOKUP($F1320&amp;$C1320,Sales!$A:$H,7,0),0)</f>
        <v>0</v>
      </c>
      <c r="R1320" s="41">
        <f t="shared" si="40"/>
        <v>1</v>
      </c>
      <c r="S1320" s="41">
        <v>1</v>
      </c>
      <c r="T1320" s="15"/>
      <c r="U1320" s="15"/>
      <c r="V1320" s="15">
        <v>1</v>
      </c>
      <c r="W1320" s="15">
        <v>1</v>
      </c>
      <c r="X1320" s="15">
        <v>1</v>
      </c>
      <c r="Y1320" s="41">
        <v>1</v>
      </c>
      <c r="Z1320" s="41"/>
      <c r="AA1320" s="41"/>
      <c r="AB1320" s="41"/>
      <c r="AC1320" s="15"/>
      <c r="AD1320" s="15"/>
      <c r="AE1320" s="15"/>
      <c r="AF1320" s="15"/>
      <c r="AG1320" s="15"/>
      <c r="AH1320" s="15"/>
      <c r="AI1320" s="15"/>
      <c r="AJ1320" s="41"/>
      <c r="AK1320" s="15"/>
      <c r="AL1320" s="15"/>
      <c r="AM1320" s="41"/>
      <c r="AN1320" s="15"/>
      <c r="AO1320" s="15"/>
      <c r="AP1320" s="15"/>
      <c r="AQ1320" s="15"/>
      <c r="AR1320" s="15"/>
      <c r="AS1320" s="15"/>
      <c r="AT1320" s="15"/>
      <c r="AU1320" s="15"/>
      <c r="AV1320" s="15"/>
      <c r="AW1320" s="15"/>
      <c r="AX1320" s="15"/>
      <c r="AY1320" s="117"/>
      <c r="AZ1320" s="10">
        <v>1</v>
      </c>
      <c r="BA1320" t="s">
        <v>22</v>
      </c>
      <c r="BB1320" t="s">
        <v>14102</v>
      </c>
      <c r="BC1320"/>
      <c r="BD1320" s="95" t="str">
        <f t="shared" si="41"/>
        <v>01/245121102NBlibli Non Jabodetabek</v>
      </c>
      <c r="BG1320" s="122"/>
    </row>
    <row r="1321" spans="2:59" s="118" customFormat="1" ht="13.5" customHeight="1" x14ac:dyDescent="0.35">
      <c r="B1321" s="116" t="s">
        <v>17</v>
      </c>
      <c r="C1321" s="10" t="s">
        <v>2305</v>
      </c>
      <c r="D1321" s="10" t="s">
        <v>549</v>
      </c>
      <c r="E1321" s="10" t="s">
        <v>194</v>
      </c>
      <c r="F1321" s="10" t="s">
        <v>744</v>
      </c>
      <c r="G1321" s="137" t="s">
        <v>9434</v>
      </c>
      <c r="H1321" s="10"/>
      <c r="I1321" s="10" t="s">
        <v>745</v>
      </c>
      <c r="J1321" s="10" t="s">
        <v>14986</v>
      </c>
      <c r="K1321" s="124" t="s">
        <v>9435</v>
      </c>
      <c r="L1321" s="98">
        <f>IFERROR(VLOOKUP($F1321&amp;$C1321,Sales!$J:$W,9,0),0)</f>
        <v>0</v>
      </c>
      <c r="M1321" s="98">
        <f>IFERROR(VLOOKUP($F1321&amp;$C1321,Sales!$J:$W,10,0),0)</f>
        <v>0</v>
      </c>
      <c r="N1321" s="98">
        <f>IFERROR(VLOOKUP($F1321&amp;$C1321,Sales!$J:$W,11,0),0)</f>
        <v>0</v>
      </c>
      <c r="O1321" s="98">
        <f>IFERROR(VLOOKUP($F1321&amp;$C1321,Sales!$J:$W,12,0),0)</f>
        <v>0</v>
      </c>
      <c r="P1321" s="98">
        <f>IFERROR(VLOOKUP($F1321&amp;$C1321,Sales!$J:$W,13,0),0)</f>
        <v>0</v>
      </c>
      <c r="Q1321" s="98">
        <f>IFERROR(VLOOKUP($F1321&amp;$C1321,Sales!$A:$H,7,0),0)</f>
        <v>0</v>
      </c>
      <c r="R1321" s="41">
        <f t="shared" si="40"/>
        <v>1</v>
      </c>
      <c r="S1321" s="41">
        <v>1</v>
      </c>
      <c r="T1321" s="15"/>
      <c r="U1321" s="15"/>
      <c r="V1321" s="15">
        <v>1</v>
      </c>
      <c r="W1321" s="15">
        <v>1</v>
      </c>
      <c r="X1321" s="15">
        <v>1</v>
      </c>
      <c r="Y1321" s="41">
        <v>1</v>
      </c>
      <c r="Z1321" s="41"/>
      <c r="AA1321" s="41"/>
      <c r="AB1321" s="41"/>
      <c r="AC1321" s="15"/>
      <c r="AD1321" s="15"/>
      <c r="AE1321" s="15"/>
      <c r="AF1321" s="15"/>
      <c r="AG1321" s="15"/>
      <c r="AH1321" s="15"/>
      <c r="AI1321" s="15"/>
      <c r="AJ1321" s="41"/>
      <c r="AK1321" s="15"/>
      <c r="AL1321" s="15"/>
      <c r="AM1321" s="41"/>
      <c r="AN1321" s="15"/>
      <c r="AO1321" s="15"/>
      <c r="AP1321" s="15"/>
      <c r="AQ1321" s="15"/>
      <c r="AR1321" s="15"/>
      <c r="AS1321" s="15"/>
      <c r="AT1321" s="15"/>
      <c r="AU1321" s="15"/>
      <c r="AV1321" s="15"/>
      <c r="AW1321" s="15"/>
      <c r="AX1321" s="15"/>
      <c r="AY1321" s="117"/>
      <c r="AZ1321" s="10">
        <v>1</v>
      </c>
      <c r="BA1321" t="s">
        <v>22</v>
      </c>
      <c r="BB1321" t="s">
        <v>14102</v>
      </c>
      <c r="BC1321"/>
      <c r="BD1321" s="95" t="str">
        <f t="shared" si="41"/>
        <v>01/245121102EBlibli Non Jabodetabek</v>
      </c>
      <c r="BG1321" s="122"/>
    </row>
    <row r="1322" spans="2:59" s="118" customFormat="1" ht="13.5" customHeight="1" x14ac:dyDescent="0.35">
      <c r="B1322" s="116" t="s">
        <v>17</v>
      </c>
      <c r="C1322" s="10" t="s">
        <v>2305</v>
      </c>
      <c r="D1322" s="10" t="s">
        <v>549</v>
      </c>
      <c r="E1322" s="10" t="s">
        <v>194</v>
      </c>
      <c r="F1322" s="10" t="s">
        <v>5749</v>
      </c>
      <c r="G1322" s="137" t="s">
        <v>9406</v>
      </c>
      <c r="H1322" s="10"/>
      <c r="I1322" s="10">
        <v>4902430919449</v>
      </c>
      <c r="J1322" s="10" t="s">
        <v>14987</v>
      </c>
      <c r="K1322" s="10" t="s">
        <v>9407</v>
      </c>
      <c r="L1322" s="98">
        <f>IFERROR(VLOOKUP($F1322&amp;$C1322,Sales!$J:$W,9,0),0)</f>
        <v>0</v>
      </c>
      <c r="M1322" s="98">
        <f>IFERROR(VLOOKUP($F1322&amp;$C1322,Sales!$J:$W,10,0),0)</f>
        <v>0</v>
      </c>
      <c r="N1322" s="98">
        <f>IFERROR(VLOOKUP($F1322&amp;$C1322,Sales!$J:$W,11,0),0)</f>
        <v>0</v>
      </c>
      <c r="O1322" s="98">
        <f>IFERROR(VLOOKUP($F1322&amp;$C1322,Sales!$J:$W,12,0),0)</f>
        <v>0</v>
      </c>
      <c r="P1322" s="98">
        <f>IFERROR(VLOOKUP($F1322&amp;$C1322,Sales!$J:$W,13,0),0)</f>
        <v>0</v>
      </c>
      <c r="Q1322" s="98">
        <f>IFERROR(VLOOKUP($F1322&amp;$C1322,Sales!$A:$H,7,0),0)</f>
        <v>0</v>
      </c>
      <c r="R1322" s="41">
        <f t="shared" si="40"/>
        <v>0.2</v>
      </c>
      <c r="S1322" s="41">
        <v>1</v>
      </c>
      <c r="T1322" s="15"/>
      <c r="U1322" s="15"/>
      <c r="V1322" s="15">
        <v>0</v>
      </c>
      <c r="W1322" s="15">
        <v>0</v>
      </c>
      <c r="X1322" s="15">
        <v>0</v>
      </c>
      <c r="Y1322" s="41">
        <v>0</v>
      </c>
      <c r="Z1322" s="41"/>
      <c r="AA1322" s="41"/>
      <c r="AB1322" s="41"/>
      <c r="AC1322" s="15"/>
      <c r="AD1322" s="15"/>
      <c r="AE1322" s="15"/>
      <c r="AF1322" s="15"/>
      <c r="AG1322" s="15"/>
      <c r="AH1322" s="15"/>
      <c r="AI1322" s="15"/>
      <c r="AJ1322" s="41"/>
      <c r="AK1322" s="15"/>
      <c r="AL1322" s="15"/>
      <c r="AM1322" s="41"/>
      <c r="AN1322" s="15"/>
      <c r="AO1322" s="15"/>
      <c r="AP1322" s="15"/>
      <c r="AQ1322" s="15"/>
      <c r="AR1322" s="15"/>
      <c r="AS1322" s="15"/>
      <c r="AT1322" s="15"/>
      <c r="AU1322" s="15"/>
      <c r="AV1322" s="15"/>
      <c r="AW1322" s="15"/>
      <c r="AX1322" s="15"/>
      <c r="AY1322" s="117"/>
      <c r="AZ1322" s="10">
        <v>1</v>
      </c>
      <c r="BA1322" t="s">
        <v>22</v>
      </c>
      <c r="BB1322" t="s">
        <v>14102</v>
      </c>
      <c r="BC1322"/>
      <c r="BD1322" s="95" t="str">
        <f t="shared" si="41"/>
        <v>01/245121004QBlibli Non Jabodetabek</v>
      </c>
      <c r="BG1322" s="122"/>
    </row>
    <row r="1323" spans="2:59" s="118" customFormat="1" ht="13.5" customHeight="1" x14ac:dyDescent="0.35">
      <c r="B1323" s="116" t="s">
        <v>17</v>
      </c>
      <c r="C1323" s="10" t="s">
        <v>2305</v>
      </c>
      <c r="D1323" s="10" t="s">
        <v>549</v>
      </c>
      <c r="E1323" s="10" t="s">
        <v>194</v>
      </c>
      <c r="F1323" s="10" t="s">
        <v>9825</v>
      </c>
      <c r="G1323" s="137" t="s">
        <v>14887</v>
      </c>
      <c r="H1323" s="10"/>
      <c r="I1323" s="10">
        <v>6903148264805</v>
      </c>
      <c r="J1323" s="10" t="s">
        <v>14988</v>
      </c>
      <c r="K1323" s="10" t="s">
        <v>14989</v>
      </c>
      <c r="L1323" s="98">
        <f>IFERROR(VLOOKUP($F1323&amp;$C1323,Sales!$J:$W,9,0),0)</f>
        <v>0</v>
      </c>
      <c r="M1323" s="98">
        <f>IFERROR(VLOOKUP($F1323&amp;$C1323,Sales!$J:$W,10,0),0)</f>
        <v>0</v>
      </c>
      <c r="N1323" s="98">
        <f>IFERROR(VLOOKUP($F1323&amp;$C1323,Sales!$J:$W,11,0),0)</f>
        <v>0</v>
      </c>
      <c r="O1323" s="98">
        <f>IFERROR(VLOOKUP($F1323&amp;$C1323,Sales!$J:$W,12,0),0)</f>
        <v>0</v>
      </c>
      <c r="P1323" s="98">
        <f>IFERROR(VLOOKUP($F1323&amp;$C1323,Sales!$J:$W,13,0),0)</f>
        <v>0</v>
      </c>
      <c r="Q1323" s="98">
        <f>IFERROR(VLOOKUP($F1323&amp;$C1323,Sales!$A:$H,7,0),0)</f>
        <v>0</v>
      </c>
      <c r="R1323" s="41">
        <f t="shared" si="40"/>
        <v>1</v>
      </c>
      <c r="S1323" s="41">
        <v>1</v>
      </c>
      <c r="T1323" s="15"/>
      <c r="U1323" s="15"/>
      <c r="V1323" s="15">
        <v>1</v>
      </c>
      <c r="W1323" s="15">
        <v>1</v>
      </c>
      <c r="X1323" s="15">
        <v>1</v>
      </c>
      <c r="Y1323" s="41">
        <v>1</v>
      </c>
      <c r="Z1323" s="41"/>
      <c r="AA1323" s="41"/>
      <c r="AB1323" s="41"/>
      <c r="AC1323" s="15"/>
      <c r="AD1323" s="15"/>
      <c r="AE1323" s="15"/>
      <c r="AF1323" s="15"/>
      <c r="AG1323" s="15"/>
      <c r="AH1323" s="15"/>
      <c r="AI1323" s="15"/>
      <c r="AJ1323" s="41"/>
      <c r="AK1323" s="15"/>
      <c r="AL1323" s="15"/>
      <c r="AM1323" s="41"/>
      <c r="AN1323" s="15"/>
      <c r="AO1323" s="15"/>
      <c r="AP1323" s="15"/>
      <c r="AQ1323" s="15"/>
      <c r="AR1323" s="15"/>
      <c r="AS1323" s="15"/>
      <c r="AT1323" s="15"/>
      <c r="AU1323" s="15"/>
      <c r="AV1323" s="15"/>
      <c r="AW1323" s="15"/>
      <c r="AX1323" s="15"/>
      <c r="AY1323" s="117"/>
      <c r="AZ1323" s="10">
        <v>1</v>
      </c>
      <c r="BA1323" t="s">
        <v>22</v>
      </c>
      <c r="BB1323" t="s">
        <v>14102</v>
      </c>
      <c r="BC1323"/>
      <c r="BD1323" s="95" t="str">
        <f t="shared" si="41"/>
        <v>01/245121104PBlibli Non Jabodetabek</v>
      </c>
      <c r="BG1323" s="122"/>
    </row>
    <row r="1324" spans="2:59" s="118" customFormat="1" ht="13.5" customHeight="1" x14ac:dyDescent="0.35">
      <c r="B1324" s="116" t="s">
        <v>17</v>
      </c>
      <c r="C1324" s="10" t="s">
        <v>2305</v>
      </c>
      <c r="D1324" s="10" t="s">
        <v>549</v>
      </c>
      <c r="E1324" s="10" t="s">
        <v>194</v>
      </c>
      <c r="F1324" s="10" t="s">
        <v>746</v>
      </c>
      <c r="G1324" s="137" t="s">
        <v>9450</v>
      </c>
      <c r="H1324" s="10"/>
      <c r="I1324" s="10">
        <v>4902430399357</v>
      </c>
      <c r="J1324" s="10" t="s">
        <v>14990</v>
      </c>
      <c r="K1324" s="10" t="s">
        <v>9451</v>
      </c>
      <c r="L1324" s="98">
        <f>IFERROR(VLOOKUP($F1324&amp;$C1324,Sales!$J:$W,9,0),0)</f>
        <v>0</v>
      </c>
      <c r="M1324" s="98">
        <f>IFERROR(VLOOKUP($F1324&amp;$C1324,Sales!$J:$W,10,0),0)</f>
        <v>0</v>
      </c>
      <c r="N1324" s="98">
        <f>IFERROR(VLOOKUP($F1324&amp;$C1324,Sales!$J:$W,11,0),0)</f>
        <v>0</v>
      </c>
      <c r="O1324" s="98">
        <f>IFERROR(VLOOKUP($F1324&amp;$C1324,Sales!$J:$W,12,0),0)</f>
        <v>0</v>
      </c>
      <c r="P1324" s="98">
        <f>IFERROR(VLOOKUP($F1324&amp;$C1324,Sales!$J:$W,13,0),0)</f>
        <v>0</v>
      </c>
      <c r="Q1324" s="98">
        <f>IFERROR(VLOOKUP($F1324&amp;$C1324,Sales!$A:$H,7,0),0)</f>
        <v>0</v>
      </c>
      <c r="R1324" s="41">
        <f t="shared" si="40"/>
        <v>1</v>
      </c>
      <c r="S1324" s="41">
        <v>1</v>
      </c>
      <c r="T1324" s="15"/>
      <c r="U1324" s="15"/>
      <c r="V1324" s="15">
        <v>1</v>
      </c>
      <c r="W1324" s="15">
        <v>1</v>
      </c>
      <c r="X1324" s="15">
        <v>1</v>
      </c>
      <c r="Y1324" s="41">
        <v>1</v>
      </c>
      <c r="Z1324" s="41"/>
      <c r="AA1324" s="41"/>
      <c r="AB1324" s="41"/>
      <c r="AC1324" s="15"/>
      <c r="AD1324" s="15"/>
      <c r="AE1324" s="15"/>
      <c r="AF1324" s="15"/>
      <c r="AG1324" s="15"/>
      <c r="AH1324" s="15"/>
      <c r="AI1324" s="15"/>
      <c r="AJ1324" s="41"/>
      <c r="AK1324" s="15"/>
      <c r="AL1324" s="15"/>
      <c r="AM1324" s="41"/>
      <c r="AN1324" s="15"/>
      <c r="AO1324" s="15"/>
      <c r="AP1324" s="15"/>
      <c r="AQ1324" s="15"/>
      <c r="AR1324" s="15"/>
      <c r="AS1324" s="15"/>
      <c r="AT1324" s="15"/>
      <c r="AU1324" s="15"/>
      <c r="AV1324" s="15"/>
      <c r="AW1324" s="15"/>
      <c r="AX1324" s="15"/>
      <c r="AY1324" s="117"/>
      <c r="AZ1324" s="10">
        <v>1</v>
      </c>
      <c r="BA1324" t="s">
        <v>22</v>
      </c>
      <c r="BB1324" t="s">
        <v>14102</v>
      </c>
      <c r="BC1324"/>
      <c r="BD1324" s="95" t="str">
        <f t="shared" si="41"/>
        <v>01/245121102OBlibli Non Jabodetabek</v>
      </c>
      <c r="BG1324" s="122"/>
    </row>
    <row r="1325" spans="2:59" s="118" customFormat="1" ht="13.5" customHeight="1" x14ac:dyDescent="0.35">
      <c r="B1325" s="116" t="s">
        <v>17</v>
      </c>
      <c r="C1325" s="10" t="s">
        <v>2305</v>
      </c>
      <c r="D1325" s="10" t="s">
        <v>549</v>
      </c>
      <c r="E1325" s="10" t="s">
        <v>194</v>
      </c>
      <c r="F1325" s="10" t="s">
        <v>732</v>
      </c>
      <c r="G1325" s="137" t="s">
        <v>9430</v>
      </c>
      <c r="H1325" s="10"/>
      <c r="I1325" s="10">
        <v>4902430400619</v>
      </c>
      <c r="J1325" s="10" t="s">
        <v>14991</v>
      </c>
      <c r="K1325" s="10" t="s">
        <v>9431</v>
      </c>
      <c r="L1325" s="98">
        <f>IFERROR(VLOOKUP($F1325&amp;$C1325,Sales!$J:$W,9,0),0)</f>
        <v>0</v>
      </c>
      <c r="M1325" s="98">
        <f>IFERROR(VLOOKUP($F1325&amp;$C1325,Sales!$J:$W,10,0),0)</f>
        <v>0</v>
      </c>
      <c r="N1325" s="98">
        <f>IFERROR(VLOOKUP($F1325&amp;$C1325,Sales!$J:$W,11,0),0)</f>
        <v>0</v>
      </c>
      <c r="O1325" s="98">
        <f>IFERROR(VLOOKUP($F1325&amp;$C1325,Sales!$J:$W,12,0),0)</f>
        <v>0</v>
      </c>
      <c r="P1325" s="98">
        <f>IFERROR(VLOOKUP($F1325&amp;$C1325,Sales!$J:$W,13,0),0)</f>
        <v>0</v>
      </c>
      <c r="Q1325" s="98">
        <f>IFERROR(VLOOKUP($F1325&amp;$C1325,Sales!$A:$H,7,0),0)</f>
        <v>0</v>
      </c>
      <c r="R1325" s="41">
        <f t="shared" si="40"/>
        <v>1</v>
      </c>
      <c r="S1325" s="41">
        <v>1</v>
      </c>
      <c r="T1325" s="15"/>
      <c r="U1325" s="15"/>
      <c r="V1325" s="15">
        <v>1</v>
      </c>
      <c r="W1325" s="15">
        <v>1</v>
      </c>
      <c r="X1325" s="15">
        <v>1</v>
      </c>
      <c r="Y1325" s="41">
        <v>1</v>
      </c>
      <c r="Z1325" s="41"/>
      <c r="AA1325" s="41"/>
      <c r="AB1325" s="41"/>
      <c r="AC1325" s="15"/>
      <c r="AD1325" s="15"/>
      <c r="AE1325" s="15"/>
      <c r="AF1325" s="15"/>
      <c r="AG1325" s="15"/>
      <c r="AH1325" s="15"/>
      <c r="AI1325" s="15"/>
      <c r="AJ1325" s="41"/>
      <c r="AK1325" s="15"/>
      <c r="AL1325" s="15"/>
      <c r="AM1325" s="41"/>
      <c r="AN1325" s="15"/>
      <c r="AO1325" s="15"/>
      <c r="AP1325" s="15"/>
      <c r="AQ1325" s="15"/>
      <c r="AR1325" s="15"/>
      <c r="AS1325" s="15"/>
      <c r="AT1325" s="15"/>
      <c r="AU1325" s="15"/>
      <c r="AV1325" s="15"/>
      <c r="AW1325" s="15"/>
      <c r="AX1325" s="15"/>
      <c r="AY1325" s="117"/>
      <c r="AZ1325" s="10">
        <v>1</v>
      </c>
      <c r="BA1325" t="s">
        <v>22</v>
      </c>
      <c r="BB1325" t="s">
        <v>14102</v>
      </c>
      <c r="BC1325"/>
      <c r="BD1325" s="95" t="str">
        <f t="shared" si="41"/>
        <v>01/245121102FBlibli Non Jabodetabek</v>
      </c>
      <c r="BG1325" s="122"/>
    </row>
    <row r="1326" spans="2:59" s="118" customFormat="1" ht="13.5" customHeight="1" x14ac:dyDescent="0.35">
      <c r="B1326" s="116" t="s">
        <v>17</v>
      </c>
      <c r="C1326" s="10" t="s">
        <v>2305</v>
      </c>
      <c r="D1326" s="10" t="s">
        <v>549</v>
      </c>
      <c r="E1326" s="10" t="s">
        <v>194</v>
      </c>
      <c r="F1326" s="10" t="s">
        <v>595</v>
      </c>
      <c r="G1326" s="137" t="s">
        <v>9386</v>
      </c>
      <c r="H1326" s="10"/>
      <c r="I1326" s="10">
        <v>4902430412964</v>
      </c>
      <c r="J1326" s="10" t="s">
        <v>14992</v>
      </c>
      <c r="K1326" s="10" t="s">
        <v>9387</v>
      </c>
      <c r="L1326" s="98">
        <f>IFERROR(VLOOKUP($F1326&amp;$C1326,Sales!$J:$W,9,0),0)</f>
        <v>0</v>
      </c>
      <c r="M1326" s="98">
        <f>IFERROR(VLOOKUP($F1326&amp;$C1326,Sales!$J:$W,10,0),0)</f>
        <v>0</v>
      </c>
      <c r="N1326" s="98">
        <f>IFERROR(VLOOKUP($F1326&amp;$C1326,Sales!$J:$W,11,0),0)</f>
        <v>0</v>
      </c>
      <c r="O1326" s="98">
        <f>IFERROR(VLOOKUP($F1326&amp;$C1326,Sales!$J:$W,12,0),0)</f>
        <v>0</v>
      </c>
      <c r="P1326" s="98">
        <f>IFERROR(VLOOKUP($F1326&amp;$C1326,Sales!$J:$W,13,0),0)</f>
        <v>0</v>
      </c>
      <c r="Q1326" s="98">
        <f>IFERROR(VLOOKUP($F1326&amp;$C1326,Sales!$A:$H,7,0),0)</f>
        <v>0</v>
      </c>
      <c r="R1326" s="41">
        <f t="shared" si="40"/>
        <v>1</v>
      </c>
      <c r="S1326" s="41">
        <v>1</v>
      </c>
      <c r="T1326" s="15"/>
      <c r="U1326" s="15"/>
      <c r="V1326" s="15">
        <v>1</v>
      </c>
      <c r="W1326" s="15">
        <v>1</v>
      </c>
      <c r="X1326" s="15">
        <v>1</v>
      </c>
      <c r="Y1326" s="41">
        <v>1</v>
      </c>
      <c r="Z1326" s="41"/>
      <c r="AA1326" s="41"/>
      <c r="AB1326" s="41"/>
      <c r="AC1326" s="15"/>
      <c r="AD1326" s="15"/>
      <c r="AE1326" s="15"/>
      <c r="AF1326" s="15"/>
      <c r="AG1326" s="15"/>
      <c r="AH1326" s="15"/>
      <c r="AI1326" s="15"/>
      <c r="AJ1326" s="41"/>
      <c r="AK1326" s="15"/>
      <c r="AL1326" s="15"/>
      <c r="AM1326" s="41"/>
      <c r="AN1326" s="15"/>
      <c r="AO1326" s="15"/>
      <c r="AP1326" s="15"/>
      <c r="AQ1326" s="15"/>
      <c r="AR1326" s="15"/>
      <c r="AS1326" s="15"/>
      <c r="AT1326" s="15"/>
      <c r="AU1326" s="15"/>
      <c r="AV1326" s="15"/>
      <c r="AW1326" s="15"/>
      <c r="AX1326" s="15"/>
      <c r="AY1326" s="117"/>
      <c r="AZ1326" s="10">
        <v>1</v>
      </c>
      <c r="BA1326" t="s">
        <v>22</v>
      </c>
      <c r="BB1326" t="s">
        <v>14102</v>
      </c>
      <c r="BC1326"/>
      <c r="BD1326" s="95" t="str">
        <f t="shared" si="41"/>
        <v>01/245121101TBlibli Non Jabodetabek</v>
      </c>
      <c r="BG1326" s="122"/>
    </row>
    <row r="1327" spans="2:59" s="118" customFormat="1" ht="13.5" customHeight="1" x14ac:dyDescent="0.35">
      <c r="B1327" s="116" t="s">
        <v>17</v>
      </c>
      <c r="C1327" s="10" t="s">
        <v>2305</v>
      </c>
      <c r="D1327" s="10" t="s">
        <v>650</v>
      </c>
      <c r="E1327" s="10" t="s">
        <v>194</v>
      </c>
      <c r="F1327" s="10" t="s">
        <v>658</v>
      </c>
      <c r="G1327" s="137" t="s">
        <v>14888</v>
      </c>
      <c r="H1327" s="10"/>
      <c r="I1327" s="10">
        <v>4902430452557</v>
      </c>
      <c r="J1327" s="10" t="s">
        <v>14993</v>
      </c>
      <c r="K1327" s="10" t="s">
        <v>14994</v>
      </c>
      <c r="L1327" s="98">
        <f>IFERROR(VLOOKUP($F1327&amp;$C1327,Sales!$J:$W,9,0),0)</f>
        <v>0</v>
      </c>
      <c r="M1327" s="98">
        <f>IFERROR(VLOOKUP($F1327&amp;$C1327,Sales!$J:$W,10,0),0)</f>
        <v>0</v>
      </c>
      <c r="N1327" s="98">
        <f>IFERROR(VLOOKUP($F1327&amp;$C1327,Sales!$J:$W,11,0),0)</f>
        <v>0</v>
      </c>
      <c r="O1327" s="98">
        <f>IFERROR(VLOOKUP($F1327&amp;$C1327,Sales!$J:$W,12,0),0)</f>
        <v>0</v>
      </c>
      <c r="P1327" s="98">
        <f>IFERROR(VLOOKUP($F1327&amp;$C1327,Sales!$J:$W,13,0),0)</f>
        <v>0</v>
      </c>
      <c r="Q1327" s="98">
        <f>IFERROR(VLOOKUP($F1327&amp;$C1327,Sales!$A:$H,7,0),0)</f>
        <v>0</v>
      </c>
      <c r="R1327" s="41">
        <f t="shared" si="40"/>
        <v>1</v>
      </c>
      <c r="S1327" s="41">
        <v>1</v>
      </c>
      <c r="T1327" s="15"/>
      <c r="U1327" s="15"/>
      <c r="V1327" s="15">
        <v>1</v>
      </c>
      <c r="W1327" s="15">
        <v>1</v>
      </c>
      <c r="X1327" s="15">
        <v>1</v>
      </c>
      <c r="Y1327" s="41">
        <v>1</v>
      </c>
      <c r="Z1327" s="41"/>
      <c r="AA1327" s="41"/>
      <c r="AB1327" s="41"/>
      <c r="AC1327" s="15"/>
      <c r="AD1327" s="15"/>
      <c r="AE1327" s="15"/>
      <c r="AF1327" s="15"/>
      <c r="AG1327" s="15"/>
      <c r="AH1327" s="15"/>
      <c r="AI1327" s="15"/>
      <c r="AJ1327" s="41"/>
      <c r="AK1327" s="15"/>
      <c r="AL1327" s="15"/>
      <c r="AM1327" s="41"/>
      <c r="AN1327" s="15"/>
      <c r="AO1327" s="15"/>
      <c r="AP1327" s="15"/>
      <c r="AQ1327" s="15"/>
      <c r="AR1327" s="15"/>
      <c r="AS1327" s="15"/>
      <c r="AT1327" s="15"/>
      <c r="AU1327" s="15"/>
      <c r="AV1327" s="15"/>
      <c r="AW1327" s="15"/>
      <c r="AX1327" s="15"/>
      <c r="AY1327" s="117"/>
      <c r="AZ1327" s="10">
        <v>1</v>
      </c>
      <c r="BA1327" t="s">
        <v>22</v>
      </c>
      <c r="BB1327" t="s">
        <v>14102</v>
      </c>
      <c r="BC1327"/>
      <c r="BD1327" s="95" t="str">
        <f t="shared" si="41"/>
        <v>01/245321003CBlibli Non Jabodetabek</v>
      </c>
      <c r="BG1327" s="122"/>
    </row>
    <row r="1328" spans="2:59" s="118" customFormat="1" ht="13.5" customHeight="1" x14ac:dyDescent="0.35">
      <c r="B1328" s="116" t="s">
        <v>17</v>
      </c>
      <c r="C1328" s="10" t="s">
        <v>2305</v>
      </c>
      <c r="D1328" s="10" t="s">
        <v>650</v>
      </c>
      <c r="E1328" s="10" t="s">
        <v>194</v>
      </c>
      <c r="F1328" s="10" t="s">
        <v>660</v>
      </c>
      <c r="G1328" s="137" t="s">
        <v>14889</v>
      </c>
      <c r="H1328" s="10"/>
      <c r="I1328" s="10">
        <v>4902430452564</v>
      </c>
      <c r="J1328" s="10" t="s">
        <v>14995</v>
      </c>
      <c r="K1328" s="10" t="s">
        <v>14996</v>
      </c>
      <c r="L1328" s="98">
        <f>IFERROR(VLOOKUP($F1328&amp;$C1328,Sales!$J:$W,9,0),0)</f>
        <v>0</v>
      </c>
      <c r="M1328" s="98">
        <f>IFERROR(VLOOKUP($F1328&amp;$C1328,Sales!$J:$W,10,0),0)</f>
        <v>0</v>
      </c>
      <c r="N1328" s="98">
        <f>IFERROR(VLOOKUP($F1328&amp;$C1328,Sales!$J:$W,11,0),0)</f>
        <v>0</v>
      </c>
      <c r="O1328" s="98">
        <f>IFERROR(VLOOKUP($F1328&amp;$C1328,Sales!$J:$W,12,0),0)</f>
        <v>0</v>
      </c>
      <c r="P1328" s="98">
        <f>IFERROR(VLOOKUP($F1328&amp;$C1328,Sales!$J:$W,13,0),0)</f>
        <v>0</v>
      </c>
      <c r="Q1328" s="98">
        <f>IFERROR(VLOOKUP($F1328&amp;$C1328,Sales!$A:$H,7,0),0)</f>
        <v>0</v>
      </c>
      <c r="R1328" s="41">
        <f t="shared" si="40"/>
        <v>1</v>
      </c>
      <c r="S1328" s="41">
        <v>1</v>
      </c>
      <c r="T1328" s="15"/>
      <c r="U1328" s="15"/>
      <c r="V1328" s="15">
        <v>1</v>
      </c>
      <c r="W1328" s="15">
        <v>1</v>
      </c>
      <c r="X1328" s="15">
        <v>1</v>
      </c>
      <c r="Y1328" s="41">
        <v>1</v>
      </c>
      <c r="Z1328" s="41"/>
      <c r="AA1328" s="41"/>
      <c r="AB1328" s="41"/>
      <c r="AC1328" s="15"/>
      <c r="AD1328" s="15"/>
      <c r="AE1328" s="15"/>
      <c r="AF1328" s="15"/>
      <c r="AG1328" s="15"/>
      <c r="AH1328" s="15"/>
      <c r="AI1328" s="15"/>
      <c r="AJ1328" s="41"/>
      <c r="AK1328" s="15"/>
      <c r="AL1328" s="15"/>
      <c r="AM1328" s="41"/>
      <c r="AN1328" s="15"/>
      <c r="AO1328" s="15"/>
      <c r="AP1328" s="15"/>
      <c r="AQ1328" s="15"/>
      <c r="AR1328" s="15"/>
      <c r="AS1328" s="15"/>
      <c r="AT1328" s="15"/>
      <c r="AU1328" s="15"/>
      <c r="AV1328" s="15"/>
      <c r="AW1328" s="15"/>
      <c r="AX1328" s="15"/>
      <c r="AY1328" s="117"/>
      <c r="AZ1328" s="10">
        <v>1</v>
      </c>
      <c r="BA1328" t="s">
        <v>22</v>
      </c>
      <c r="BB1328" t="s">
        <v>14102</v>
      </c>
      <c r="BC1328"/>
      <c r="BD1328" s="95" t="str">
        <f t="shared" si="41"/>
        <v>01/245321003BBlibli Non Jabodetabek</v>
      </c>
      <c r="BG1328" s="122"/>
    </row>
    <row r="1329" spans="2:59" s="118" customFormat="1" ht="13.5" customHeight="1" x14ac:dyDescent="0.35">
      <c r="B1329" s="116" t="s">
        <v>17</v>
      </c>
      <c r="C1329" s="10" t="s">
        <v>2305</v>
      </c>
      <c r="D1329" s="10" t="s">
        <v>650</v>
      </c>
      <c r="E1329" s="10" t="s">
        <v>194</v>
      </c>
      <c r="F1329" s="10" t="s">
        <v>678</v>
      </c>
      <c r="G1329" s="137" t="s">
        <v>14890</v>
      </c>
      <c r="H1329" s="10"/>
      <c r="I1329" s="10">
        <v>4902430450379</v>
      </c>
      <c r="J1329" s="10" t="s">
        <v>14997</v>
      </c>
      <c r="K1329" s="10" t="s">
        <v>14998</v>
      </c>
      <c r="L1329" s="98">
        <f>IFERROR(VLOOKUP($F1329&amp;$C1329,Sales!$J:$W,9,0),0)</f>
        <v>0</v>
      </c>
      <c r="M1329" s="98">
        <f>IFERROR(VLOOKUP($F1329&amp;$C1329,Sales!$J:$W,10,0),0)</f>
        <v>0</v>
      </c>
      <c r="N1329" s="98">
        <f>IFERROR(VLOOKUP($F1329&amp;$C1329,Sales!$J:$W,11,0),0)</f>
        <v>0</v>
      </c>
      <c r="O1329" s="98">
        <f>IFERROR(VLOOKUP($F1329&amp;$C1329,Sales!$J:$W,12,0),0)</f>
        <v>0</v>
      </c>
      <c r="P1329" s="98">
        <f>IFERROR(VLOOKUP($F1329&amp;$C1329,Sales!$J:$W,13,0),0)</f>
        <v>0</v>
      </c>
      <c r="Q1329" s="98">
        <f>IFERROR(VLOOKUP($F1329&amp;$C1329,Sales!$A:$H,7,0),0)</f>
        <v>0</v>
      </c>
      <c r="R1329" s="41">
        <f t="shared" si="40"/>
        <v>1</v>
      </c>
      <c r="S1329" s="41">
        <v>1</v>
      </c>
      <c r="T1329" s="15"/>
      <c r="U1329" s="15"/>
      <c r="V1329" s="15">
        <v>1</v>
      </c>
      <c r="W1329" s="15">
        <v>1</v>
      </c>
      <c r="X1329" s="15">
        <v>1</v>
      </c>
      <c r="Y1329" s="41">
        <v>1</v>
      </c>
      <c r="Z1329" s="41"/>
      <c r="AA1329" s="41"/>
      <c r="AB1329" s="41"/>
      <c r="AC1329" s="15"/>
      <c r="AD1329" s="15"/>
      <c r="AE1329" s="15"/>
      <c r="AF1329" s="15"/>
      <c r="AG1329" s="15"/>
      <c r="AH1329" s="15"/>
      <c r="AI1329" s="15"/>
      <c r="AJ1329" s="41"/>
      <c r="AK1329" s="15"/>
      <c r="AL1329" s="15"/>
      <c r="AM1329" s="41"/>
      <c r="AN1329" s="15"/>
      <c r="AO1329" s="15"/>
      <c r="AP1329" s="15"/>
      <c r="AQ1329" s="15"/>
      <c r="AR1329" s="15"/>
      <c r="AS1329" s="15"/>
      <c r="AT1329" s="15"/>
      <c r="AU1329" s="15"/>
      <c r="AV1329" s="15"/>
      <c r="AW1329" s="15"/>
      <c r="AX1329" s="15"/>
      <c r="AY1329" s="117"/>
      <c r="AZ1329" s="10">
        <v>1</v>
      </c>
      <c r="BA1329" t="s">
        <v>22</v>
      </c>
      <c r="BB1329" t="s">
        <v>14102</v>
      </c>
      <c r="BC1329"/>
      <c r="BD1329" s="95" t="str">
        <f t="shared" si="41"/>
        <v>01/245321101XBlibli Non Jabodetabek</v>
      </c>
      <c r="BG1329" s="122"/>
    </row>
    <row r="1330" spans="2:59" s="118" customFormat="1" ht="13.5" customHeight="1" x14ac:dyDescent="0.35">
      <c r="B1330" s="116" t="s">
        <v>17</v>
      </c>
      <c r="C1330" s="10" t="s">
        <v>2305</v>
      </c>
      <c r="D1330" s="10" t="s">
        <v>119</v>
      </c>
      <c r="E1330" s="10" t="s">
        <v>120</v>
      </c>
      <c r="F1330" s="10" t="s">
        <v>955</v>
      </c>
      <c r="G1330" s="137" t="s">
        <v>14891</v>
      </c>
      <c r="H1330" s="10"/>
      <c r="I1330" s="10" t="s">
        <v>1777</v>
      </c>
      <c r="J1330" s="10" t="s">
        <v>14999</v>
      </c>
      <c r="K1330" s="10" t="s">
        <v>15000</v>
      </c>
      <c r="L1330" s="98">
        <f>IFERROR(VLOOKUP($F1330&amp;$C1330,Sales!$J:$W,9,0),0)</f>
        <v>0</v>
      </c>
      <c r="M1330" s="98">
        <f>IFERROR(VLOOKUP($F1330&amp;$C1330,Sales!$J:$W,10,0),0)</f>
        <v>0</v>
      </c>
      <c r="N1330" s="98">
        <f>IFERROR(VLOOKUP($F1330&amp;$C1330,Sales!$J:$W,11,0),0)</f>
        <v>0</v>
      </c>
      <c r="O1330" s="98">
        <f>IFERROR(VLOOKUP($F1330&amp;$C1330,Sales!$J:$W,12,0),0)</f>
        <v>0</v>
      </c>
      <c r="P1330" s="98">
        <f>IFERROR(VLOOKUP($F1330&amp;$C1330,Sales!$J:$W,13,0),0)</f>
        <v>0</v>
      </c>
      <c r="Q1330" s="98">
        <f>IFERROR(VLOOKUP($F1330&amp;$C1330,Sales!$A:$H,7,0),0)</f>
        <v>0</v>
      </c>
      <c r="R1330" s="41">
        <f t="shared" si="40"/>
        <v>1</v>
      </c>
      <c r="S1330" s="41">
        <v>1</v>
      </c>
      <c r="T1330" s="15"/>
      <c r="U1330" s="15"/>
      <c r="V1330" s="15">
        <v>1</v>
      </c>
      <c r="W1330" s="15">
        <v>1</v>
      </c>
      <c r="X1330" s="15">
        <v>1</v>
      </c>
      <c r="Y1330" s="41">
        <v>1</v>
      </c>
      <c r="Z1330" s="41"/>
      <c r="AA1330" s="41"/>
      <c r="AB1330" s="41"/>
      <c r="AC1330" s="15"/>
      <c r="AD1330" s="15"/>
      <c r="AE1330" s="15"/>
      <c r="AF1330" s="15"/>
      <c r="AG1330" s="15"/>
      <c r="AH1330" s="15"/>
      <c r="AI1330" s="15"/>
      <c r="AJ1330" s="41"/>
      <c r="AK1330" s="15"/>
      <c r="AL1330" s="15"/>
      <c r="AM1330" s="41"/>
      <c r="AN1330" s="15"/>
      <c r="AO1330" s="15"/>
      <c r="AP1330" s="15"/>
      <c r="AQ1330" s="15"/>
      <c r="AR1330" s="15"/>
      <c r="AS1330" s="15"/>
      <c r="AT1330" s="15"/>
      <c r="AU1330" s="15"/>
      <c r="AV1330" s="15"/>
      <c r="AW1330" s="15"/>
      <c r="AX1330" s="15"/>
      <c r="AY1330" s="117"/>
      <c r="AZ1330" s="10">
        <v>1</v>
      </c>
      <c r="BA1330" t="s">
        <v>22</v>
      </c>
      <c r="BB1330" t="s">
        <v>14102</v>
      </c>
      <c r="BC1330"/>
      <c r="BD1330" s="95" t="str">
        <f t="shared" si="41"/>
        <v>01/394429501ABlibli Non Jabodetabek</v>
      </c>
      <c r="BG1330" s="122"/>
    </row>
    <row r="1331" spans="2:59" s="118" customFormat="1" ht="13.5" customHeight="1" x14ac:dyDescent="0.35">
      <c r="B1331" s="116" t="s">
        <v>17</v>
      </c>
      <c r="C1331" s="10" t="s">
        <v>2305</v>
      </c>
      <c r="D1331" s="10" t="s">
        <v>650</v>
      </c>
      <c r="E1331" s="10" t="s">
        <v>194</v>
      </c>
      <c r="F1331" s="10" t="s">
        <v>2028</v>
      </c>
      <c r="G1331" s="137" t="s">
        <v>14892</v>
      </c>
      <c r="H1331" s="10"/>
      <c r="I1331" s="10" t="s">
        <v>6202</v>
      </c>
      <c r="J1331" s="10" t="s">
        <v>15001</v>
      </c>
      <c r="K1331" s="10" t="s">
        <v>15002</v>
      </c>
      <c r="L1331" s="98">
        <f>IFERROR(VLOOKUP($F1331&amp;$C1331,Sales!$J:$W,9,0),0)</f>
        <v>0</v>
      </c>
      <c r="M1331" s="98">
        <f>IFERROR(VLOOKUP($F1331&amp;$C1331,Sales!$J:$W,10,0),0)</f>
        <v>0</v>
      </c>
      <c r="N1331" s="98">
        <f>IFERROR(VLOOKUP($F1331&amp;$C1331,Sales!$J:$W,11,0),0)</f>
        <v>0</v>
      </c>
      <c r="O1331" s="98">
        <f>IFERROR(VLOOKUP($F1331&amp;$C1331,Sales!$J:$W,12,0),0)</f>
        <v>0</v>
      </c>
      <c r="P1331" s="98">
        <f>IFERROR(VLOOKUP($F1331&amp;$C1331,Sales!$J:$W,13,0),0)</f>
        <v>0</v>
      </c>
      <c r="Q1331" s="98">
        <f>IFERROR(VLOOKUP($F1331&amp;$C1331,Sales!$A:$H,7,0),0)</f>
        <v>0</v>
      </c>
      <c r="R1331" s="41">
        <f t="shared" si="40"/>
        <v>1</v>
      </c>
      <c r="S1331" s="41">
        <v>1</v>
      </c>
      <c r="T1331" s="15"/>
      <c r="U1331" s="15"/>
      <c r="V1331" s="15">
        <v>1</v>
      </c>
      <c r="W1331" s="15">
        <v>1</v>
      </c>
      <c r="X1331" s="15">
        <v>1</v>
      </c>
      <c r="Y1331" s="41">
        <v>1</v>
      </c>
      <c r="Z1331" s="41"/>
      <c r="AA1331" s="41"/>
      <c r="AB1331" s="41"/>
      <c r="AC1331" s="15"/>
      <c r="AD1331" s="15"/>
      <c r="AE1331" s="15"/>
      <c r="AF1331" s="15"/>
      <c r="AG1331" s="15"/>
      <c r="AH1331" s="15"/>
      <c r="AI1331" s="15"/>
      <c r="AJ1331" s="41"/>
      <c r="AK1331" s="15"/>
      <c r="AL1331" s="15"/>
      <c r="AM1331" s="41"/>
      <c r="AN1331" s="15"/>
      <c r="AO1331" s="15"/>
      <c r="AP1331" s="15"/>
      <c r="AQ1331" s="15"/>
      <c r="AR1331" s="15"/>
      <c r="AS1331" s="15"/>
      <c r="AT1331" s="15"/>
      <c r="AU1331" s="15"/>
      <c r="AV1331" s="15"/>
      <c r="AW1331" s="15"/>
      <c r="AX1331" s="15"/>
      <c r="AY1331" s="117"/>
      <c r="AZ1331" s="10">
        <v>1</v>
      </c>
      <c r="BA1331" t="s">
        <v>22</v>
      </c>
      <c r="BB1331" t="s">
        <v>14102</v>
      </c>
      <c r="BC1331"/>
      <c r="BD1331" s="95" t="str">
        <f t="shared" si="41"/>
        <v>01/395329501KBlibli Non Jabodetabek</v>
      </c>
      <c r="BG1331" s="122"/>
    </row>
    <row r="1332" spans="2:59" s="118" customFormat="1" ht="13.5" customHeight="1" x14ac:dyDescent="0.35">
      <c r="B1332" s="116" t="s">
        <v>17</v>
      </c>
      <c r="C1332" s="10" t="s">
        <v>2305</v>
      </c>
      <c r="D1332" s="10" t="s">
        <v>650</v>
      </c>
      <c r="E1332" s="10" t="s">
        <v>194</v>
      </c>
      <c r="F1332" s="10" t="s">
        <v>1518</v>
      </c>
      <c r="G1332" s="137" t="s">
        <v>14893</v>
      </c>
      <c r="H1332" s="10"/>
      <c r="I1332" s="10" t="s">
        <v>1519</v>
      </c>
      <c r="J1332" s="10" t="s">
        <v>15003</v>
      </c>
      <c r="K1332" s="10" t="s">
        <v>15004</v>
      </c>
      <c r="L1332" s="98">
        <f>IFERROR(VLOOKUP($F1332&amp;$C1332,Sales!$J:$W,9,0),0)</f>
        <v>0</v>
      </c>
      <c r="M1332" s="98">
        <f>IFERROR(VLOOKUP($F1332&amp;$C1332,Sales!$J:$W,10,0),0)</f>
        <v>0</v>
      </c>
      <c r="N1332" s="98">
        <f>IFERROR(VLOOKUP($F1332&amp;$C1332,Sales!$J:$W,11,0),0)</f>
        <v>0</v>
      </c>
      <c r="O1332" s="98">
        <f>IFERROR(VLOOKUP($F1332&amp;$C1332,Sales!$J:$W,12,0),0)</f>
        <v>0</v>
      </c>
      <c r="P1332" s="98">
        <f>IFERROR(VLOOKUP($F1332&amp;$C1332,Sales!$J:$W,13,0),0)</f>
        <v>0</v>
      </c>
      <c r="Q1332" s="98">
        <f>IFERROR(VLOOKUP($F1332&amp;$C1332,Sales!$A:$H,7,0),0)</f>
        <v>0</v>
      </c>
      <c r="R1332" s="41">
        <f t="shared" si="40"/>
        <v>0</v>
      </c>
      <c r="S1332" s="41">
        <v>0</v>
      </c>
      <c r="T1332" s="41"/>
      <c r="U1332" s="41"/>
      <c r="V1332" s="15">
        <v>0</v>
      </c>
      <c r="W1332" s="15">
        <v>0</v>
      </c>
      <c r="X1332" s="15">
        <v>0</v>
      </c>
      <c r="Y1332" s="41">
        <v>0</v>
      </c>
      <c r="Z1332" s="41"/>
      <c r="AA1332" s="41"/>
      <c r="AB1332" s="15"/>
      <c r="AC1332" s="15"/>
      <c r="AD1332" s="15"/>
      <c r="AE1332" s="15"/>
      <c r="AF1332" s="15"/>
      <c r="AG1332" s="15"/>
      <c r="AH1332" s="15"/>
      <c r="AI1332" s="15"/>
      <c r="AJ1332" s="41"/>
      <c r="AK1332" s="15"/>
      <c r="AL1332" s="41"/>
      <c r="AM1332" s="41"/>
      <c r="AN1332" s="15"/>
      <c r="AO1332" s="15"/>
      <c r="AP1332" s="15"/>
      <c r="AQ1332" s="15"/>
      <c r="AR1332" s="15"/>
      <c r="AS1332" s="15"/>
      <c r="AT1332" s="15"/>
      <c r="AU1332" s="15"/>
      <c r="AV1332" s="15"/>
      <c r="AW1332" s="15"/>
      <c r="AX1332" s="15"/>
      <c r="AY1332" s="117"/>
      <c r="AZ1332" s="10">
        <v>1</v>
      </c>
      <c r="BA1332" t="s">
        <v>22</v>
      </c>
      <c r="BB1332" t="s">
        <v>14102</v>
      </c>
      <c r="BC1332"/>
      <c r="BD1332" s="95" t="str">
        <f t="shared" si="41"/>
        <v>01/395329501LBlibli Non Jabodetabek</v>
      </c>
      <c r="BG1332" s="122"/>
    </row>
    <row r="1333" spans="2:59" s="118" customFormat="1" ht="13.5" customHeight="1" x14ac:dyDescent="0.35">
      <c r="B1333" s="116" t="s">
        <v>17</v>
      </c>
      <c r="C1333" s="10" t="s">
        <v>2305</v>
      </c>
      <c r="D1333" s="10" t="s">
        <v>119</v>
      </c>
      <c r="E1333" s="10" t="s">
        <v>120</v>
      </c>
      <c r="F1333" s="10" t="s">
        <v>794</v>
      </c>
      <c r="G1333" s="137" t="s">
        <v>14894</v>
      </c>
      <c r="H1333" s="10"/>
      <c r="I1333" s="10">
        <v>47400247307</v>
      </c>
      <c r="J1333" s="10" t="s">
        <v>16166</v>
      </c>
      <c r="K1333" s="10" t="s">
        <v>15005</v>
      </c>
      <c r="L1333" s="98">
        <f>IFERROR(VLOOKUP($F1333&amp;$C1333,Sales!$J:$W,9,0),0)</f>
        <v>0</v>
      </c>
      <c r="M1333" s="98">
        <f>IFERROR(VLOOKUP($F1333&amp;$C1333,Sales!$J:$W,10,0),0)</f>
        <v>0</v>
      </c>
      <c r="N1333" s="98">
        <f>IFERROR(VLOOKUP($F1333&amp;$C1333,Sales!$J:$W,11,0),0)</f>
        <v>0</v>
      </c>
      <c r="O1333" s="98">
        <f>IFERROR(VLOOKUP($F1333&amp;$C1333,Sales!$J:$W,12,0),0)</f>
        <v>0</v>
      </c>
      <c r="P1333" s="98">
        <f>IFERROR(VLOOKUP($F1333&amp;$C1333,Sales!$J:$W,13,0),0)</f>
        <v>0</v>
      </c>
      <c r="Q1333" s="98">
        <f>IFERROR(VLOOKUP($F1333&amp;$C1333,Sales!$A:$H,7,0),0)</f>
        <v>0</v>
      </c>
      <c r="R1333" s="41">
        <f t="shared" si="40"/>
        <v>1</v>
      </c>
      <c r="S1333" s="41">
        <v>1</v>
      </c>
      <c r="T1333" s="15"/>
      <c r="U1333" s="15"/>
      <c r="V1333" s="15">
        <v>1</v>
      </c>
      <c r="W1333" s="15">
        <v>1</v>
      </c>
      <c r="X1333" s="15">
        <v>1</v>
      </c>
      <c r="Y1333" s="41">
        <v>1</v>
      </c>
      <c r="Z1333" s="41"/>
      <c r="AA1333" s="41"/>
      <c r="AB1333" s="41"/>
      <c r="AC1333" s="15"/>
      <c r="AD1333" s="15"/>
      <c r="AE1333" s="15"/>
      <c r="AF1333" s="15"/>
      <c r="AG1333" s="15"/>
      <c r="AH1333" s="15"/>
      <c r="AI1333" s="15"/>
      <c r="AJ1333" s="41"/>
      <c r="AK1333" s="15"/>
      <c r="AL1333" s="15"/>
      <c r="AM1333" s="41"/>
      <c r="AN1333" s="15"/>
      <c r="AO1333" s="15"/>
      <c r="AP1333" s="15"/>
      <c r="AQ1333" s="15"/>
      <c r="AR1333" s="15"/>
      <c r="AS1333" s="15"/>
      <c r="AT1333" s="15"/>
      <c r="AU1333" s="15"/>
      <c r="AV1333" s="15"/>
      <c r="AW1333" s="15"/>
      <c r="AX1333" s="15"/>
      <c r="AY1333" s="117"/>
      <c r="AZ1333" s="10">
        <v>1</v>
      </c>
      <c r="BA1333" t="s">
        <v>22</v>
      </c>
      <c r="BB1333" t="s">
        <v>14102</v>
      </c>
      <c r="BC1333"/>
      <c r="BD1333" s="95" t="str">
        <f t="shared" si="41"/>
        <v>01/284422402GBlibli Non Jabodetabek</v>
      </c>
      <c r="BG1333" s="122"/>
    </row>
    <row r="1334" spans="2:59" s="118" customFormat="1" ht="13.5" customHeight="1" x14ac:dyDescent="0.35">
      <c r="B1334" s="116" t="s">
        <v>17</v>
      </c>
      <c r="C1334" s="10" t="s">
        <v>2305</v>
      </c>
      <c r="D1334" s="10" t="s">
        <v>119</v>
      </c>
      <c r="E1334" s="10" t="s">
        <v>120</v>
      </c>
      <c r="F1334" s="10" t="s">
        <v>164</v>
      </c>
      <c r="G1334" s="137" t="s">
        <v>14895</v>
      </c>
      <c r="H1334" s="10"/>
      <c r="I1334" s="10">
        <v>47400245105</v>
      </c>
      <c r="J1334" s="10" t="s">
        <v>16167</v>
      </c>
      <c r="K1334" s="10" t="s">
        <v>15006</v>
      </c>
      <c r="L1334" s="98">
        <f>IFERROR(VLOOKUP($F1334&amp;$C1334,Sales!$J:$W,9,0),0)</f>
        <v>0</v>
      </c>
      <c r="M1334" s="98">
        <f>IFERROR(VLOOKUP($F1334&amp;$C1334,Sales!$J:$W,10,0),0)</f>
        <v>0</v>
      </c>
      <c r="N1334" s="98">
        <f>IFERROR(VLOOKUP($F1334&amp;$C1334,Sales!$J:$W,11,0),0)</f>
        <v>0</v>
      </c>
      <c r="O1334" s="98">
        <f>IFERROR(VLOOKUP($F1334&amp;$C1334,Sales!$J:$W,12,0),0)</f>
        <v>0</v>
      </c>
      <c r="P1334" s="98">
        <f>IFERROR(VLOOKUP($F1334&amp;$C1334,Sales!$J:$W,13,0),0)</f>
        <v>0</v>
      </c>
      <c r="Q1334" s="98">
        <f>IFERROR(VLOOKUP($F1334&amp;$C1334,Sales!$A:$H,7,0),0)</f>
        <v>0</v>
      </c>
      <c r="R1334" s="41">
        <f t="shared" si="40"/>
        <v>1</v>
      </c>
      <c r="S1334" s="41">
        <v>1</v>
      </c>
      <c r="T1334" s="15"/>
      <c r="U1334" s="15"/>
      <c r="V1334" s="15">
        <v>1</v>
      </c>
      <c r="W1334" s="15">
        <v>1</v>
      </c>
      <c r="X1334" s="15">
        <v>1</v>
      </c>
      <c r="Y1334" s="41">
        <v>1</v>
      </c>
      <c r="Z1334" s="41"/>
      <c r="AA1334" s="41"/>
      <c r="AB1334" s="41"/>
      <c r="AC1334" s="15"/>
      <c r="AD1334" s="15"/>
      <c r="AE1334" s="15"/>
      <c r="AF1334" s="15"/>
      <c r="AG1334" s="15"/>
      <c r="AH1334" s="15"/>
      <c r="AI1334" s="15"/>
      <c r="AJ1334" s="41"/>
      <c r="AK1334" s="15"/>
      <c r="AL1334" s="15"/>
      <c r="AM1334" s="41"/>
      <c r="AN1334" s="15"/>
      <c r="AO1334" s="15"/>
      <c r="AP1334" s="15"/>
      <c r="AQ1334" s="15"/>
      <c r="AR1334" s="15"/>
      <c r="AS1334" s="15"/>
      <c r="AT1334" s="15"/>
      <c r="AU1334" s="15"/>
      <c r="AV1334" s="15"/>
      <c r="AW1334" s="15"/>
      <c r="AX1334" s="15"/>
      <c r="AY1334" s="117"/>
      <c r="AZ1334" s="10">
        <v>1</v>
      </c>
      <c r="BA1334" t="s">
        <v>22</v>
      </c>
      <c r="BB1334" t="s">
        <v>14102</v>
      </c>
      <c r="BC1334"/>
      <c r="BD1334" s="95" t="str">
        <f t="shared" si="41"/>
        <v>01/284422402DBlibli Non Jabodetabek</v>
      </c>
      <c r="BG1334" s="122"/>
    </row>
    <row r="1335" spans="2:59" s="118" customFormat="1" ht="13.5" customHeight="1" x14ac:dyDescent="0.35">
      <c r="B1335" s="116" t="s">
        <v>17</v>
      </c>
      <c r="C1335" s="10" t="s">
        <v>2305</v>
      </c>
      <c r="D1335" s="10" t="s">
        <v>119</v>
      </c>
      <c r="E1335" s="10" t="s">
        <v>120</v>
      </c>
      <c r="F1335" s="10" t="s">
        <v>148</v>
      </c>
      <c r="G1335" s="137" t="s">
        <v>14896</v>
      </c>
      <c r="H1335" s="10"/>
      <c r="I1335" s="10">
        <v>4902430689380</v>
      </c>
      <c r="J1335" s="10" t="s">
        <v>16168</v>
      </c>
      <c r="K1335" s="10" t="s">
        <v>15007</v>
      </c>
      <c r="L1335" s="98">
        <f>IFERROR(VLOOKUP($F1335&amp;$C1335,Sales!$J:$W,9,0),0)</f>
        <v>0</v>
      </c>
      <c r="M1335" s="98">
        <f>IFERROR(VLOOKUP($F1335&amp;$C1335,Sales!$J:$W,10,0),0)</f>
        <v>0</v>
      </c>
      <c r="N1335" s="98">
        <f>IFERROR(VLOOKUP($F1335&amp;$C1335,Sales!$J:$W,11,0),0)</f>
        <v>0</v>
      </c>
      <c r="O1335" s="98">
        <f>IFERROR(VLOOKUP($F1335&amp;$C1335,Sales!$J:$W,12,0),0)</f>
        <v>0</v>
      </c>
      <c r="P1335" s="98">
        <f>IFERROR(VLOOKUP($F1335&amp;$C1335,Sales!$J:$W,13,0),0)</f>
        <v>0</v>
      </c>
      <c r="Q1335" s="98">
        <f>IFERROR(VLOOKUP($F1335&amp;$C1335,Sales!$A:$H,7,0),0)</f>
        <v>0</v>
      </c>
      <c r="R1335" s="41">
        <f t="shared" si="40"/>
        <v>1</v>
      </c>
      <c r="S1335" s="41">
        <v>1</v>
      </c>
      <c r="T1335" s="15"/>
      <c r="U1335" s="15"/>
      <c r="V1335" s="15">
        <v>1</v>
      </c>
      <c r="W1335" s="15">
        <v>1</v>
      </c>
      <c r="X1335" s="15">
        <v>1</v>
      </c>
      <c r="Y1335" s="41">
        <v>1</v>
      </c>
      <c r="Z1335" s="41"/>
      <c r="AA1335" s="41"/>
      <c r="AB1335" s="41"/>
      <c r="AC1335" s="15"/>
      <c r="AD1335" s="15"/>
      <c r="AE1335" s="15"/>
      <c r="AF1335" s="15"/>
      <c r="AG1335" s="15"/>
      <c r="AH1335" s="15"/>
      <c r="AI1335" s="15"/>
      <c r="AJ1335" s="41"/>
      <c r="AK1335" s="15"/>
      <c r="AL1335" s="15"/>
      <c r="AM1335" s="41"/>
      <c r="AN1335" s="15"/>
      <c r="AO1335" s="15"/>
      <c r="AP1335" s="15"/>
      <c r="AQ1335" s="15"/>
      <c r="AR1335" s="15"/>
      <c r="AS1335" s="15"/>
      <c r="AT1335" s="15"/>
      <c r="AU1335" s="15"/>
      <c r="AV1335" s="15"/>
      <c r="AW1335" s="15"/>
      <c r="AX1335" s="15"/>
      <c r="AY1335" s="117"/>
      <c r="AZ1335" s="10">
        <v>1</v>
      </c>
      <c r="BA1335" t="s">
        <v>22</v>
      </c>
      <c r="BB1335" t="s">
        <v>14102</v>
      </c>
      <c r="BC1335"/>
      <c r="BD1335" s="95" t="str">
        <f t="shared" si="41"/>
        <v>01/214422401HBlibli Non Jabodetabek</v>
      </c>
      <c r="BG1335" s="122"/>
    </row>
    <row r="1336" spans="2:59" s="118" customFormat="1" ht="13.5" customHeight="1" x14ac:dyDescent="0.35">
      <c r="B1336" s="116" t="s">
        <v>17</v>
      </c>
      <c r="C1336" s="10" t="s">
        <v>2305</v>
      </c>
      <c r="D1336" s="10" t="s">
        <v>119</v>
      </c>
      <c r="E1336" s="10" t="s">
        <v>120</v>
      </c>
      <c r="F1336" s="10" t="s">
        <v>949</v>
      </c>
      <c r="G1336" s="137" t="s">
        <v>14897</v>
      </c>
      <c r="H1336" s="10"/>
      <c r="I1336" s="10" t="s">
        <v>950</v>
      </c>
      <c r="J1336" s="10" t="s">
        <v>16169</v>
      </c>
      <c r="K1336" s="10" t="s">
        <v>5552</v>
      </c>
      <c r="L1336" s="98">
        <f>IFERROR(VLOOKUP($F1336&amp;$C1336,Sales!$J:$W,9,0),0)</f>
        <v>0</v>
      </c>
      <c r="M1336" s="98">
        <f>IFERROR(VLOOKUP($F1336&amp;$C1336,Sales!$J:$W,10,0),0)</f>
        <v>0</v>
      </c>
      <c r="N1336" s="98">
        <f>IFERROR(VLOOKUP($F1336&amp;$C1336,Sales!$J:$W,11,0),0)</f>
        <v>0</v>
      </c>
      <c r="O1336" s="98">
        <f>IFERROR(VLOOKUP($F1336&amp;$C1336,Sales!$J:$W,12,0),0)</f>
        <v>0</v>
      </c>
      <c r="P1336" s="98">
        <f>IFERROR(VLOOKUP($F1336&amp;$C1336,Sales!$J:$W,13,0),0)</f>
        <v>0</v>
      </c>
      <c r="Q1336" s="98">
        <f>IFERROR(VLOOKUP($F1336&amp;$C1336,Sales!$A:$H,7,0),0)</f>
        <v>0</v>
      </c>
      <c r="R1336" s="41">
        <f t="shared" si="40"/>
        <v>1</v>
      </c>
      <c r="S1336" s="41">
        <v>1</v>
      </c>
      <c r="T1336" s="15"/>
      <c r="U1336" s="15"/>
      <c r="V1336" s="15">
        <v>1</v>
      </c>
      <c r="W1336" s="15">
        <v>1</v>
      </c>
      <c r="X1336" s="15">
        <v>1</v>
      </c>
      <c r="Y1336" s="41">
        <v>1</v>
      </c>
      <c r="Z1336" s="41"/>
      <c r="AA1336" s="41"/>
      <c r="AB1336" s="41"/>
      <c r="AC1336" s="15"/>
      <c r="AD1336" s="15"/>
      <c r="AE1336" s="15"/>
      <c r="AF1336" s="15"/>
      <c r="AG1336" s="15"/>
      <c r="AH1336" s="15"/>
      <c r="AI1336" s="15"/>
      <c r="AJ1336" s="41"/>
      <c r="AK1336" s="15"/>
      <c r="AL1336" s="15"/>
      <c r="AM1336" s="41"/>
      <c r="AN1336" s="15"/>
      <c r="AO1336" s="15"/>
      <c r="AP1336" s="15"/>
      <c r="AQ1336" s="15"/>
      <c r="AR1336" s="15"/>
      <c r="AS1336" s="15"/>
      <c r="AT1336" s="15"/>
      <c r="AU1336" s="15"/>
      <c r="AV1336" s="15"/>
      <c r="AW1336" s="15"/>
      <c r="AX1336" s="15"/>
      <c r="AY1336" s="117"/>
      <c r="AZ1336" s="10">
        <v>1</v>
      </c>
      <c r="BA1336" t="s">
        <v>22</v>
      </c>
      <c r="BB1336" t="s">
        <v>14102</v>
      </c>
      <c r="BC1336"/>
      <c r="BD1336" s="95" t="str">
        <f t="shared" si="41"/>
        <v>01/33109901ABlibli Non Jabodetabek</v>
      </c>
      <c r="BG1336" s="122"/>
    </row>
    <row r="1337" spans="2:59" s="118" customFormat="1" ht="13.5" customHeight="1" x14ac:dyDescent="0.35">
      <c r="B1337" s="116" t="s">
        <v>17</v>
      </c>
      <c r="C1337" s="10" t="s">
        <v>2305</v>
      </c>
      <c r="D1337" s="10" t="s">
        <v>119</v>
      </c>
      <c r="E1337" s="10" t="s">
        <v>120</v>
      </c>
      <c r="F1337" s="10" t="s">
        <v>131</v>
      </c>
      <c r="G1337" s="137" t="s">
        <v>14898</v>
      </c>
      <c r="H1337" s="10"/>
      <c r="I1337" s="10" t="s">
        <v>132</v>
      </c>
      <c r="J1337" s="10" t="s">
        <v>16170</v>
      </c>
      <c r="K1337" s="10" t="s">
        <v>15008</v>
      </c>
      <c r="L1337" s="98">
        <f>IFERROR(VLOOKUP($F1337&amp;$C1337,Sales!$J:$W,9,0),0)</f>
        <v>0</v>
      </c>
      <c r="M1337" s="98">
        <f>IFERROR(VLOOKUP($F1337&amp;$C1337,Sales!$J:$W,10,0),0)</f>
        <v>0</v>
      </c>
      <c r="N1337" s="98">
        <f>IFERROR(VLOOKUP($F1337&amp;$C1337,Sales!$J:$W,11,0),0)</f>
        <v>0</v>
      </c>
      <c r="O1337" s="98">
        <f>IFERROR(VLOOKUP($F1337&amp;$C1337,Sales!$J:$W,12,0),0)</f>
        <v>0</v>
      </c>
      <c r="P1337" s="98">
        <f>IFERROR(VLOOKUP($F1337&amp;$C1337,Sales!$J:$W,13,0),0)</f>
        <v>0</v>
      </c>
      <c r="Q1337" s="98">
        <f>IFERROR(VLOOKUP($F1337&amp;$C1337,Sales!$A:$H,7,0),0)</f>
        <v>0</v>
      </c>
      <c r="R1337" s="41">
        <f t="shared" si="40"/>
        <v>1</v>
      </c>
      <c r="S1337" s="41">
        <v>1</v>
      </c>
      <c r="T1337" s="15"/>
      <c r="U1337" s="15"/>
      <c r="V1337" s="15">
        <v>1</v>
      </c>
      <c r="W1337" s="15">
        <v>1</v>
      </c>
      <c r="X1337" s="15">
        <v>1</v>
      </c>
      <c r="Y1337" s="41">
        <v>1</v>
      </c>
      <c r="Z1337" s="41"/>
      <c r="AA1337" s="41"/>
      <c r="AB1337" s="41"/>
      <c r="AC1337" s="15"/>
      <c r="AD1337" s="15"/>
      <c r="AE1337" s="15"/>
      <c r="AF1337" s="15"/>
      <c r="AG1337" s="15"/>
      <c r="AH1337" s="15"/>
      <c r="AI1337" s="15"/>
      <c r="AJ1337" s="41"/>
      <c r="AK1337" s="15"/>
      <c r="AL1337" s="15"/>
      <c r="AM1337" s="41"/>
      <c r="AN1337" s="15"/>
      <c r="AO1337" s="15"/>
      <c r="AP1337" s="15"/>
      <c r="AQ1337" s="15"/>
      <c r="AR1337" s="15"/>
      <c r="AS1337" s="15"/>
      <c r="AT1337" s="15"/>
      <c r="AU1337" s="15"/>
      <c r="AV1337" s="15"/>
      <c r="AW1337" s="15"/>
      <c r="AX1337" s="15"/>
      <c r="AY1337" s="117"/>
      <c r="AZ1337" s="10">
        <v>1</v>
      </c>
      <c r="BA1337" t="s">
        <v>22</v>
      </c>
      <c r="BB1337" t="s">
        <v>14102</v>
      </c>
      <c r="BC1337"/>
      <c r="BD1337" s="95" t="str">
        <f t="shared" si="41"/>
        <v>01/214422403ABlibli Non Jabodetabek</v>
      </c>
      <c r="BG1337" s="122"/>
    </row>
    <row r="1338" spans="2:59" s="118" customFormat="1" ht="13.5" customHeight="1" x14ac:dyDescent="0.35">
      <c r="B1338" s="116" t="s">
        <v>17</v>
      </c>
      <c r="C1338" s="10" t="s">
        <v>2305</v>
      </c>
      <c r="D1338" s="10" t="s">
        <v>14075</v>
      </c>
      <c r="E1338" s="10" t="s">
        <v>5816</v>
      </c>
      <c r="F1338" s="10" t="s">
        <v>1922</v>
      </c>
      <c r="G1338" s="137" t="s">
        <v>14899</v>
      </c>
      <c r="H1338" s="10"/>
      <c r="I1338" s="10">
        <v>4902430678193</v>
      </c>
      <c r="J1338" s="10" t="s">
        <v>16171</v>
      </c>
      <c r="K1338" s="10" t="s">
        <v>15009</v>
      </c>
      <c r="L1338" s="98">
        <f>IFERROR(VLOOKUP($F1338&amp;$C1338,Sales!$J:$W,9,0),0)</f>
        <v>0</v>
      </c>
      <c r="M1338" s="98">
        <f>IFERROR(VLOOKUP($F1338&amp;$C1338,Sales!$J:$W,10,0),0)</f>
        <v>0</v>
      </c>
      <c r="N1338" s="98">
        <f>IFERROR(VLOOKUP($F1338&amp;$C1338,Sales!$J:$W,11,0),0)</f>
        <v>0</v>
      </c>
      <c r="O1338" s="98">
        <f>IFERROR(VLOOKUP($F1338&amp;$C1338,Sales!$J:$W,12,0),0)</f>
        <v>0</v>
      </c>
      <c r="P1338" s="98">
        <f>IFERROR(VLOOKUP($F1338&amp;$C1338,Sales!$J:$W,13,0),0)</f>
        <v>0</v>
      </c>
      <c r="Q1338" s="98">
        <f>IFERROR(VLOOKUP($F1338&amp;$C1338,Sales!$A:$H,7,0),0)</f>
        <v>0</v>
      </c>
      <c r="R1338" s="41">
        <f t="shared" si="40"/>
        <v>1</v>
      </c>
      <c r="S1338" s="41">
        <v>1</v>
      </c>
      <c r="T1338" s="15"/>
      <c r="U1338" s="15"/>
      <c r="V1338" s="15">
        <v>1</v>
      </c>
      <c r="W1338" s="15">
        <v>1</v>
      </c>
      <c r="X1338" s="15">
        <v>1</v>
      </c>
      <c r="Y1338" s="41">
        <v>1</v>
      </c>
      <c r="Z1338" s="41"/>
      <c r="AA1338" s="41"/>
      <c r="AB1338" s="41"/>
      <c r="AC1338" s="15"/>
      <c r="AD1338" s="15"/>
      <c r="AE1338" s="15"/>
      <c r="AF1338" s="15"/>
      <c r="AG1338" s="15"/>
      <c r="AH1338" s="15"/>
      <c r="AI1338" s="15"/>
      <c r="AJ1338" s="41"/>
      <c r="AK1338" s="15"/>
      <c r="AL1338" s="15"/>
      <c r="AM1338" s="41"/>
      <c r="AN1338" s="15"/>
      <c r="AO1338" s="15"/>
      <c r="AP1338" s="15"/>
      <c r="AQ1338" s="15"/>
      <c r="AR1338" s="15"/>
      <c r="AS1338" s="15"/>
      <c r="AT1338" s="15"/>
      <c r="AU1338" s="15"/>
      <c r="AV1338" s="15"/>
      <c r="AW1338" s="15"/>
      <c r="AX1338" s="15"/>
      <c r="AY1338" s="117"/>
      <c r="AZ1338" s="10">
        <v>1</v>
      </c>
      <c r="BA1338" t="s">
        <v>22</v>
      </c>
      <c r="BB1338" t="s">
        <v>14102</v>
      </c>
      <c r="BC1338"/>
      <c r="BD1338" s="95" t="str">
        <f t="shared" si="41"/>
        <v>01/274922801BBlibli Non Jabodetabek</v>
      </c>
      <c r="BG1338" s="122"/>
    </row>
    <row r="1339" spans="2:59" s="118" customFormat="1" ht="13.5" customHeight="1" x14ac:dyDescent="0.35">
      <c r="B1339" s="116" t="s">
        <v>17</v>
      </c>
      <c r="C1339" s="10" t="s">
        <v>2305</v>
      </c>
      <c r="D1339" s="10" t="s">
        <v>549</v>
      </c>
      <c r="E1339" s="10"/>
      <c r="F1339" s="10" t="s">
        <v>623</v>
      </c>
      <c r="G1339" s="137" t="s">
        <v>14900</v>
      </c>
      <c r="H1339" s="10"/>
      <c r="I1339" s="10">
        <v>4902430401135</v>
      </c>
      <c r="J1339" s="10" t="s">
        <v>16172</v>
      </c>
      <c r="K1339" s="10" t="s">
        <v>15010</v>
      </c>
      <c r="L1339" s="98">
        <f>IFERROR(VLOOKUP($F1339&amp;$C1339,Sales!$J:$W,9,0),0)</f>
        <v>0</v>
      </c>
      <c r="M1339" s="98">
        <f>IFERROR(VLOOKUP($F1339&amp;$C1339,Sales!$J:$W,10,0),0)</f>
        <v>0</v>
      </c>
      <c r="N1339" s="98">
        <f>IFERROR(VLOOKUP($F1339&amp;$C1339,Sales!$J:$W,11,0),0)</f>
        <v>0</v>
      </c>
      <c r="O1339" s="98">
        <f>IFERROR(VLOOKUP($F1339&amp;$C1339,Sales!$J:$W,12,0),0)</f>
        <v>0</v>
      </c>
      <c r="P1339" s="98">
        <f>IFERROR(VLOOKUP($F1339&amp;$C1339,Sales!$J:$W,13,0),0)</f>
        <v>0</v>
      </c>
      <c r="Q1339" s="98">
        <f>IFERROR(VLOOKUP($F1339&amp;$C1339,Sales!$A:$H,7,0),0)</f>
        <v>0</v>
      </c>
      <c r="R1339" s="41">
        <f t="shared" si="40"/>
        <v>1</v>
      </c>
      <c r="S1339" s="41">
        <v>1</v>
      </c>
      <c r="T1339" s="15"/>
      <c r="U1339" s="15"/>
      <c r="V1339" s="15">
        <v>1</v>
      </c>
      <c r="W1339" s="15">
        <v>1</v>
      </c>
      <c r="X1339" s="15">
        <v>1</v>
      </c>
      <c r="Y1339" s="41">
        <v>1</v>
      </c>
      <c r="Z1339" s="41"/>
      <c r="AA1339" s="41"/>
      <c r="AB1339" s="41"/>
      <c r="AC1339" s="15"/>
      <c r="AD1339" s="15"/>
      <c r="AE1339" s="15"/>
      <c r="AF1339" s="15"/>
      <c r="AG1339" s="15"/>
      <c r="AH1339" s="15"/>
      <c r="AI1339" s="15"/>
      <c r="AJ1339" s="41"/>
      <c r="AK1339" s="15"/>
      <c r="AL1339" s="15"/>
      <c r="AM1339" s="41"/>
      <c r="AN1339" s="15"/>
      <c r="AO1339" s="15"/>
      <c r="AP1339" s="15"/>
      <c r="AQ1339" s="15"/>
      <c r="AR1339" s="15"/>
      <c r="AS1339" s="15"/>
      <c r="AT1339" s="15"/>
      <c r="AU1339" s="15"/>
      <c r="AV1339" s="15"/>
      <c r="AW1339" s="15"/>
      <c r="AX1339" s="15"/>
      <c r="AY1339" s="117"/>
      <c r="AZ1339" s="10">
        <v>1</v>
      </c>
      <c r="BA1339" t="s">
        <v>22</v>
      </c>
      <c r="BB1339" t="s">
        <v>14102</v>
      </c>
      <c r="BC1339"/>
      <c r="BD1339" s="95" t="str">
        <f t="shared" si="41"/>
        <v>01/245121114NBlibli Non Jabodetabek</v>
      </c>
      <c r="BG1339" s="122"/>
    </row>
    <row r="1340" spans="2:59" s="118" customFormat="1" ht="13.5" customHeight="1" x14ac:dyDescent="0.35">
      <c r="B1340" s="116" t="s">
        <v>17</v>
      </c>
      <c r="C1340" s="10" t="s">
        <v>2305</v>
      </c>
      <c r="D1340" s="10" t="s">
        <v>549</v>
      </c>
      <c r="E1340" s="10"/>
      <c r="F1340" s="10" t="s">
        <v>607</v>
      </c>
      <c r="G1340" s="137" t="s">
        <v>14901</v>
      </c>
      <c r="H1340" s="10"/>
      <c r="I1340" s="10">
        <v>4902430412971</v>
      </c>
      <c r="J1340" s="10" t="s">
        <v>16173</v>
      </c>
      <c r="K1340" s="10" t="s">
        <v>15011</v>
      </c>
      <c r="L1340" s="98">
        <f>IFERROR(VLOOKUP($F1340&amp;$C1340,Sales!$J:$W,9,0),0)</f>
        <v>0</v>
      </c>
      <c r="M1340" s="98">
        <f>IFERROR(VLOOKUP($F1340&amp;$C1340,Sales!$J:$W,10,0),0)</f>
        <v>0</v>
      </c>
      <c r="N1340" s="98">
        <f>IFERROR(VLOOKUP($F1340&amp;$C1340,Sales!$J:$W,11,0),0)</f>
        <v>0</v>
      </c>
      <c r="O1340" s="98">
        <f>IFERROR(VLOOKUP($F1340&amp;$C1340,Sales!$J:$W,12,0),0)</f>
        <v>0</v>
      </c>
      <c r="P1340" s="98">
        <f>IFERROR(VLOOKUP($F1340&amp;$C1340,Sales!$J:$W,13,0),0)</f>
        <v>0</v>
      </c>
      <c r="Q1340" s="98">
        <f>IFERROR(VLOOKUP($F1340&amp;$C1340,Sales!$A:$H,7,0),0)</f>
        <v>0</v>
      </c>
      <c r="R1340" s="41">
        <f t="shared" si="40"/>
        <v>0</v>
      </c>
      <c r="S1340" s="41">
        <v>0</v>
      </c>
      <c r="T1340" s="41"/>
      <c r="U1340" s="41"/>
      <c r="V1340" s="15">
        <v>0</v>
      </c>
      <c r="W1340" s="15">
        <v>0</v>
      </c>
      <c r="X1340" s="15">
        <v>0</v>
      </c>
      <c r="Y1340" s="41">
        <v>0</v>
      </c>
      <c r="Z1340" s="41"/>
      <c r="AA1340" s="41"/>
      <c r="AB1340" s="15"/>
      <c r="AC1340" s="15"/>
      <c r="AD1340" s="15"/>
      <c r="AE1340" s="15"/>
      <c r="AF1340" s="15"/>
      <c r="AG1340" s="15"/>
      <c r="AH1340" s="15"/>
      <c r="AI1340" s="15"/>
      <c r="AJ1340" s="41"/>
      <c r="AK1340" s="15"/>
      <c r="AL1340" s="41"/>
      <c r="AM1340" s="41"/>
      <c r="AN1340" s="15"/>
      <c r="AO1340" s="15"/>
      <c r="AP1340" s="15"/>
      <c r="AQ1340" s="15"/>
      <c r="AR1340" s="15"/>
      <c r="AS1340" s="15"/>
      <c r="AT1340" s="15"/>
      <c r="AU1340" s="15"/>
      <c r="AV1340" s="15"/>
      <c r="AW1340" s="15"/>
      <c r="AX1340" s="15"/>
      <c r="AY1340" s="117"/>
      <c r="AZ1340" s="10">
        <v>1</v>
      </c>
      <c r="BA1340" t="s">
        <v>22</v>
      </c>
      <c r="BB1340" t="s">
        <v>14102</v>
      </c>
      <c r="BC1340"/>
      <c r="BD1340" s="95" t="str">
        <f t="shared" si="41"/>
        <v>01/245121101WBlibli Non Jabodetabek</v>
      </c>
      <c r="BG1340" s="122"/>
    </row>
    <row r="1341" spans="2:59" s="118" customFormat="1" ht="13.5" customHeight="1" x14ac:dyDescent="0.35">
      <c r="B1341" s="116" t="s">
        <v>17</v>
      </c>
      <c r="C1341" s="10" t="s">
        <v>2305</v>
      </c>
      <c r="D1341" s="10" t="s">
        <v>119</v>
      </c>
      <c r="E1341" s="10" t="s">
        <v>120</v>
      </c>
      <c r="F1341" s="10" t="s">
        <v>940</v>
      </c>
      <c r="G1341" s="137" t="s">
        <v>1822</v>
      </c>
      <c r="H1341" s="10"/>
      <c r="I1341" s="10">
        <v>8888826016243</v>
      </c>
      <c r="J1341" s="10" t="s">
        <v>15657</v>
      </c>
      <c r="K1341" s="10" t="s">
        <v>15012</v>
      </c>
      <c r="L1341" s="98">
        <f>IFERROR(VLOOKUP($F1341&amp;$C1341,Sales!$J:$W,9,0),0)</f>
        <v>0</v>
      </c>
      <c r="M1341" s="98">
        <f>IFERROR(VLOOKUP($F1341&amp;$C1341,Sales!$J:$W,10,0),0)</f>
        <v>0</v>
      </c>
      <c r="N1341" s="98">
        <f>IFERROR(VLOOKUP($F1341&amp;$C1341,Sales!$J:$W,11,0),0)</f>
        <v>0</v>
      </c>
      <c r="O1341" s="98">
        <f>IFERROR(VLOOKUP($F1341&amp;$C1341,Sales!$J:$W,12,0),0)</f>
        <v>0</v>
      </c>
      <c r="P1341" s="98">
        <f>IFERROR(VLOOKUP($F1341&amp;$C1341,Sales!$J:$W,13,0),0)</f>
        <v>0</v>
      </c>
      <c r="Q1341" s="98">
        <f>IFERROR(VLOOKUP($F1341&amp;$C1341,Sales!$A:$H,7,0),0)</f>
        <v>0</v>
      </c>
      <c r="R1341" s="41">
        <f t="shared" si="40"/>
        <v>1</v>
      </c>
      <c r="S1341" s="41">
        <v>1</v>
      </c>
      <c r="T1341" s="41"/>
      <c r="U1341" s="41"/>
      <c r="V1341" s="15">
        <v>1</v>
      </c>
      <c r="W1341" s="15">
        <v>1</v>
      </c>
      <c r="X1341" s="15">
        <v>1</v>
      </c>
      <c r="Y1341" s="41">
        <v>1</v>
      </c>
      <c r="Z1341" s="41"/>
      <c r="AA1341" s="41"/>
      <c r="AB1341" s="15"/>
      <c r="AC1341" s="15"/>
      <c r="AD1341" s="15"/>
      <c r="AE1341" s="15"/>
      <c r="AF1341" s="15"/>
      <c r="AG1341" s="15"/>
      <c r="AH1341" s="15"/>
      <c r="AI1341" s="15"/>
      <c r="AJ1341" s="41"/>
      <c r="AK1341" s="15"/>
      <c r="AL1341" s="15"/>
      <c r="AM1341" s="41"/>
      <c r="AN1341" s="15"/>
      <c r="AO1341" s="15"/>
      <c r="AP1341" s="15"/>
      <c r="AQ1341" s="15"/>
      <c r="AR1341" s="15"/>
      <c r="AS1341" s="15"/>
      <c r="AT1341" s="15"/>
      <c r="AU1341" s="15"/>
      <c r="AV1341" s="15"/>
      <c r="AW1341" s="15"/>
      <c r="AX1341" s="15"/>
      <c r="AY1341" s="117"/>
      <c r="AZ1341" s="10">
        <v>1</v>
      </c>
      <c r="BA1341" t="s">
        <v>22</v>
      </c>
      <c r="BB1341" t="s">
        <v>14102</v>
      </c>
      <c r="BC1341"/>
      <c r="BD1341" s="95" t="str">
        <f t="shared" si="41"/>
        <v>01/33109101ABlibli Non Jabodetabek</v>
      </c>
      <c r="BG1341" s="122"/>
    </row>
    <row r="1342" spans="2:59" s="118" customFormat="1" ht="13.5" customHeight="1" x14ac:dyDescent="0.35">
      <c r="B1342" s="116" t="s">
        <v>17</v>
      </c>
      <c r="C1342" s="10" t="s">
        <v>2305</v>
      </c>
      <c r="D1342" s="10" t="s">
        <v>119</v>
      </c>
      <c r="E1342" s="10" t="s">
        <v>120</v>
      </c>
      <c r="F1342" s="10" t="s">
        <v>2977</v>
      </c>
      <c r="G1342" s="137" t="s">
        <v>1801</v>
      </c>
      <c r="H1342" s="10"/>
      <c r="I1342" s="10" t="s">
        <v>6304</v>
      </c>
      <c r="J1342" s="10" t="s">
        <v>11592</v>
      </c>
      <c r="K1342" s="10" t="s">
        <v>15013</v>
      </c>
      <c r="L1342" s="98">
        <f>IFERROR(VLOOKUP($F1342&amp;$C1342,Sales!$J:$W,9,0),0)</f>
        <v>0</v>
      </c>
      <c r="M1342" s="98">
        <f>IFERROR(VLOOKUP($F1342&amp;$C1342,Sales!$J:$W,10,0),0)</f>
        <v>0</v>
      </c>
      <c r="N1342" s="98">
        <f>IFERROR(VLOOKUP($F1342&amp;$C1342,Sales!$J:$W,11,0),0)</f>
        <v>0</v>
      </c>
      <c r="O1342" s="98">
        <f>IFERROR(VLOOKUP($F1342&amp;$C1342,Sales!$J:$W,12,0),0)</f>
        <v>0</v>
      </c>
      <c r="P1342" s="98">
        <f>IFERROR(VLOOKUP($F1342&amp;$C1342,Sales!$J:$W,13,0),0)</f>
        <v>0</v>
      </c>
      <c r="Q1342" s="98">
        <f>IFERROR(VLOOKUP($F1342&amp;$C1342,Sales!$A:$H,7,0),0)</f>
        <v>0</v>
      </c>
      <c r="R1342" s="41">
        <f t="shared" si="40"/>
        <v>1</v>
      </c>
      <c r="S1342" s="41">
        <v>1</v>
      </c>
      <c r="T1342" s="15"/>
      <c r="U1342" s="15"/>
      <c r="V1342" s="15">
        <v>1</v>
      </c>
      <c r="W1342" s="15">
        <v>1</v>
      </c>
      <c r="X1342" s="15">
        <v>1</v>
      </c>
      <c r="Y1342" s="41">
        <v>1</v>
      </c>
      <c r="Z1342" s="41"/>
      <c r="AA1342" s="41"/>
      <c r="AB1342" s="41"/>
      <c r="AC1342" s="15"/>
      <c r="AD1342" s="15"/>
      <c r="AE1342" s="15"/>
      <c r="AF1342" s="15"/>
      <c r="AG1342" s="15"/>
      <c r="AH1342" s="15"/>
      <c r="AI1342" s="15"/>
      <c r="AJ1342" s="41"/>
      <c r="AK1342" s="15"/>
      <c r="AL1342" s="15"/>
      <c r="AM1342" s="41"/>
      <c r="AN1342" s="15"/>
      <c r="AO1342" s="15"/>
      <c r="AP1342" s="15"/>
      <c r="AQ1342" s="15"/>
      <c r="AR1342" s="15"/>
      <c r="AS1342" s="15"/>
      <c r="AT1342" s="15"/>
      <c r="AU1342" s="15"/>
      <c r="AV1342" s="15"/>
      <c r="AW1342" s="15"/>
      <c r="AX1342" s="15"/>
      <c r="AY1342" s="117"/>
      <c r="AZ1342" s="10">
        <v>1</v>
      </c>
      <c r="BA1342" t="s">
        <v>22</v>
      </c>
      <c r="BB1342" t="s">
        <v>14102</v>
      </c>
      <c r="BC1342"/>
      <c r="BD1342" s="95" t="str">
        <f t="shared" si="41"/>
        <v>01/394429501MBlibli Non Jabodetabek</v>
      </c>
      <c r="BG1342" s="122"/>
    </row>
    <row r="1343" spans="2:59" s="118" customFormat="1" ht="13.5" customHeight="1" x14ac:dyDescent="0.35">
      <c r="B1343" s="116" t="s">
        <v>17</v>
      </c>
      <c r="C1343" s="10" t="s">
        <v>2305</v>
      </c>
      <c r="D1343" s="10" t="s">
        <v>119</v>
      </c>
      <c r="E1343" s="10" t="s">
        <v>120</v>
      </c>
      <c r="F1343" s="10" t="s">
        <v>137</v>
      </c>
      <c r="G1343" s="137" t="s">
        <v>14902</v>
      </c>
      <c r="H1343" s="10"/>
      <c r="I1343" s="10">
        <v>7702018358649</v>
      </c>
      <c r="J1343" s="10" t="s">
        <v>16174</v>
      </c>
      <c r="K1343" s="10" t="s">
        <v>15014</v>
      </c>
      <c r="L1343" s="98">
        <f>IFERROR(VLOOKUP($F1343&amp;$C1343,Sales!$J:$W,9,0),0)</f>
        <v>0</v>
      </c>
      <c r="M1343" s="98">
        <f>IFERROR(VLOOKUP($F1343&amp;$C1343,Sales!$J:$W,10,0),0)</f>
        <v>0</v>
      </c>
      <c r="N1343" s="98">
        <f>IFERROR(VLOOKUP($F1343&amp;$C1343,Sales!$J:$W,11,0),0)</f>
        <v>0</v>
      </c>
      <c r="O1343" s="98">
        <f>IFERROR(VLOOKUP($F1343&amp;$C1343,Sales!$J:$W,12,0),0)</f>
        <v>0</v>
      </c>
      <c r="P1343" s="98">
        <f>IFERROR(VLOOKUP($F1343&amp;$C1343,Sales!$J:$W,13,0),0)</f>
        <v>0</v>
      </c>
      <c r="Q1343" s="98">
        <f>IFERROR(VLOOKUP($F1343&amp;$C1343,Sales!$A:$H,7,0),0)</f>
        <v>0</v>
      </c>
      <c r="R1343" s="41">
        <f t="shared" si="40"/>
        <v>1</v>
      </c>
      <c r="S1343" s="41">
        <v>1</v>
      </c>
      <c r="T1343" s="15"/>
      <c r="U1343" s="15"/>
      <c r="V1343" s="15">
        <v>1</v>
      </c>
      <c r="W1343" s="15">
        <v>1</v>
      </c>
      <c r="X1343" s="15">
        <v>1</v>
      </c>
      <c r="Y1343" s="41">
        <v>1</v>
      </c>
      <c r="Z1343" s="41"/>
      <c r="AA1343" s="41"/>
      <c r="AB1343" s="41"/>
      <c r="AC1343" s="15"/>
      <c r="AD1343" s="15"/>
      <c r="AE1343" s="15"/>
      <c r="AF1343" s="15"/>
      <c r="AG1343" s="15"/>
      <c r="AH1343" s="15"/>
      <c r="AI1343" s="15"/>
      <c r="AJ1343" s="41"/>
      <c r="AK1343" s="15"/>
      <c r="AL1343" s="15"/>
      <c r="AM1343" s="41"/>
      <c r="AN1343" s="15"/>
      <c r="AO1343" s="15"/>
      <c r="AP1343" s="15"/>
      <c r="AQ1343" s="15"/>
      <c r="AR1343" s="15"/>
      <c r="AS1343" s="15"/>
      <c r="AT1343" s="15"/>
      <c r="AU1343" s="15"/>
      <c r="AV1343" s="15"/>
      <c r="AW1343" s="15"/>
      <c r="AX1343" s="15"/>
      <c r="AY1343" s="117"/>
      <c r="AZ1343" s="10">
        <v>1</v>
      </c>
      <c r="BA1343" t="s">
        <v>22</v>
      </c>
      <c r="BB1343" t="s">
        <v>14102</v>
      </c>
      <c r="BC1343"/>
      <c r="BD1343" s="95" t="str">
        <f t="shared" si="41"/>
        <v>01/214424901SBlibli Non Jabodetabek</v>
      </c>
      <c r="BG1343" s="122"/>
    </row>
    <row r="1344" spans="2:59" ht="13.5" customHeight="1" x14ac:dyDescent="0.35">
      <c r="B1344" s="10" t="s">
        <v>17</v>
      </c>
      <c r="C1344" s="10" t="s">
        <v>1648</v>
      </c>
      <c r="D1344" s="10" t="s">
        <v>65</v>
      </c>
      <c r="E1344" s="10" t="s">
        <v>66</v>
      </c>
      <c r="F1344" s="10" t="s">
        <v>5657</v>
      </c>
      <c r="G1344" s="137" t="s">
        <v>6474</v>
      </c>
      <c r="H1344" s="10"/>
      <c r="I1344" s="10" t="s">
        <v>6206</v>
      </c>
      <c r="J1344" s="10" t="s">
        <v>15017</v>
      </c>
      <c r="K1344" s="10" t="s">
        <v>10460</v>
      </c>
      <c r="L1344" s="98">
        <f>IFERROR(VLOOKUP($F1344&amp;$C1344,Sales!$J:$W,9,0),0)</f>
        <v>0</v>
      </c>
      <c r="M1344" s="98">
        <f>IFERROR(VLOOKUP($F1344&amp;$C1344,Sales!$J:$W,10,0),0)</f>
        <v>0</v>
      </c>
      <c r="N1344" s="98">
        <f>IFERROR(VLOOKUP($F1344&amp;$C1344,Sales!$J:$W,11,0),0)</f>
        <v>0</v>
      </c>
      <c r="O1344" s="98">
        <f>IFERROR(VLOOKUP($F1344&amp;$C1344,Sales!$J:$W,12,0),0)</f>
        <v>0</v>
      </c>
      <c r="P1344" s="98">
        <f>IFERROR(VLOOKUP($F1344&amp;$C1344,Sales!$J:$W,13,0),0)</f>
        <v>0</v>
      </c>
      <c r="Q1344" s="98">
        <f>IFERROR(VLOOKUP($F1344&amp;$C1344,Sales!$A:$H,7,0),0)</f>
        <v>0</v>
      </c>
      <c r="R1344" s="41" t="str">
        <f t="shared" si="40"/>
        <v>ERROR</v>
      </c>
      <c r="S1344" s="15"/>
      <c r="T1344" s="15"/>
      <c r="U1344" s="15"/>
      <c r="V1344" s="15"/>
      <c r="W1344" s="15"/>
      <c r="X1344" s="15"/>
      <c r="Y1344" s="41"/>
      <c r="Z1344" s="41"/>
      <c r="AA1344" s="41"/>
      <c r="AB1344" s="15"/>
      <c r="AC1344" s="15"/>
      <c r="AD1344" s="15"/>
      <c r="AE1344" s="15"/>
      <c r="AF1344" s="15"/>
      <c r="AG1344" s="15"/>
      <c r="AH1344" s="15"/>
      <c r="AI1344" s="15"/>
      <c r="AJ1344" s="41"/>
      <c r="AK1344" s="15"/>
      <c r="AL1344" s="15"/>
      <c r="AM1344" s="15"/>
      <c r="AN1344" s="15"/>
      <c r="AO1344" s="15"/>
      <c r="AP1344" s="15"/>
      <c r="AQ1344" s="15"/>
      <c r="AR1344" s="15"/>
      <c r="AS1344" s="15"/>
      <c r="AT1344" s="15"/>
      <c r="AU1344" s="15"/>
      <c r="AV1344" s="15"/>
      <c r="AW1344" s="15"/>
      <c r="AX1344" s="15"/>
      <c r="AY1344" s="15"/>
      <c r="AZ1344" s="10">
        <v>1</v>
      </c>
      <c r="BA1344" t="s">
        <v>22</v>
      </c>
      <c r="BB1344" t="s">
        <v>88</v>
      </c>
      <c r="BD1344" s="39" t="str">
        <f t="shared" si="41"/>
        <v>01/396129502WBlibli Jabodetabek</v>
      </c>
    </row>
    <row r="1345" spans="2:60" ht="13.5" customHeight="1" x14ac:dyDescent="0.35">
      <c r="B1345" s="10" t="s">
        <v>17</v>
      </c>
      <c r="C1345" s="10" t="s">
        <v>1648</v>
      </c>
      <c r="D1345" s="10" t="s">
        <v>65</v>
      </c>
      <c r="E1345" s="10" t="s">
        <v>66</v>
      </c>
      <c r="F1345" s="10" t="s">
        <v>2186</v>
      </c>
      <c r="G1345" s="137" t="s">
        <v>16389</v>
      </c>
      <c r="H1345" s="10" t="s">
        <v>16786</v>
      </c>
      <c r="I1345" s="10">
        <v>4902430178198</v>
      </c>
      <c r="J1345" s="10" t="s">
        <v>15018</v>
      </c>
      <c r="K1345" s="10" t="s">
        <v>10491</v>
      </c>
      <c r="L1345" s="98">
        <f>IFERROR(VLOOKUP($F1345&amp;$C1345,Sales!$J:$W,9,0),0)</f>
        <v>0</v>
      </c>
      <c r="M1345" s="98">
        <f>IFERROR(VLOOKUP($F1345&amp;$C1345,Sales!$J:$W,10,0),0)</f>
        <v>0</v>
      </c>
      <c r="N1345" s="98">
        <f>IFERROR(VLOOKUP($F1345&amp;$C1345,Sales!$J:$W,11,0),0)</f>
        <v>0</v>
      </c>
      <c r="O1345" s="98">
        <f>IFERROR(VLOOKUP($F1345&amp;$C1345,Sales!$J:$W,12,0),0)</f>
        <v>0</v>
      </c>
      <c r="P1345" s="98">
        <f>IFERROR(VLOOKUP($F1345&amp;$C1345,Sales!$J:$W,13,0),0)</f>
        <v>0</v>
      </c>
      <c r="Q1345" s="98">
        <f>IFERROR(VLOOKUP($F1345&amp;$C1345,Sales!$A:$H,7,0),0)</f>
        <v>0</v>
      </c>
      <c r="R1345" s="41" t="str">
        <f t="shared" si="40"/>
        <v>ERROR</v>
      </c>
      <c r="S1345" s="15"/>
      <c r="T1345" s="15"/>
      <c r="U1345" s="15"/>
      <c r="V1345" s="15"/>
      <c r="W1345" s="15"/>
      <c r="X1345" s="15"/>
      <c r="Y1345" s="41"/>
      <c r="Z1345" s="41"/>
      <c r="AA1345" s="41"/>
      <c r="AB1345" s="15"/>
      <c r="AC1345" s="15"/>
      <c r="AD1345" s="15"/>
      <c r="AE1345" s="15"/>
      <c r="AF1345" s="15"/>
      <c r="AG1345" s="15"/>
      <c r="AH1345" s="15"/>
      <c r="AI1345" s="15"/>
      <c r="AJ1345" s="41"/>
      <c r="AK1345" s="15"/>
      <c r="AL1345" s="15"/>
      <c r="AM1345" s="15"/>
      <c r="AN1345" s="15"/>
      <c r="AO1345" s="15"/>
      <c r="AP1345" s="15"/>
      <c r="AQ1345" s="15"/>
      <c r="AR1345" s="15"/>
      <c r="AS1345" s="15"/>
      <c r="AT1345" s="132"/>
      <c r="AU1345" s="15"/>
      <c r="AV1345" s="15"/>
      <c r="AW1345" s="15"/>
      <c r="AX1345" s="15"/>
      <c r="AY1345" s="15"/>
      <c r="AZ1345" s="10">
        <v>1</v>
      </c>
      <c r="BA1345" t="s">
        <v>22</v>
      </c>
      <c r="BB1345" t="s">
        <v>88</v>
      </c>
      <c r="BD1345" s="39" t="str">
        <f t="shared" si="41"/>
        <v>01/326127303MBlibli Jabodetabek</v>
      </c>
      <c r="BG1345" t="s">
        <v>14784</v>
      </c>
      <c r="BH1345" s="1">
        <v>44956</v>
      </c>
    </row>
    <row r="1346" spans="2:60" ht="13.5" customHeight="1" x14ac:dyDescent="0.35">
      <c r="B1346" s="10" t="s">
        <v>17</v>
      </c>
      <c r="C1346" s="10" t="s">
        <v>1648</v>
      </c>
      <c r="D1346" s="10" t="s">
        <v>65</v>
      </c>
      <c r="E1346" s="10" t="s">
        <v>66</v>
      </c>
      <c r="F1346" s="10" t="s">
        <v>4305</v>
      </c>
      <c r="G1346" s="137" t="s">
        <v>2226</v>
      </c>
      <c r="H1346" s="10"/>
      <c r="I1346" s="10" t="s">
        <v>2227</v>
      </c>
      <c r="J1346" s="10" t="s">
        <v>15019</v>
      </c>
      <c r="K1346" s="10" t="s">
        <v>10500</v>
      </c>
      <c r="L1346" s="98">
        <f>IFERROR(VLOOKUP($F1346&amp;$C1346,Sales!$J:$W,9,0),0)</f>
        <v>0</v>
      </c>
      <c r="M1346" s="98">
        <f>IFERROR(VLOOKUP($F1346&amp;$C1346,Sales!$J:$W,10,0),0)</f>
        <v>0</v>
      </c>
      <c r="N1346" s="98">
        <f>IFERROR(VLOOKUP($F1346&amp;$C1346,Sales!$J:$W,11,0),0)</f>
        <v>0</v>
      </c>
      <c r="O1346" s="98">
        <f>IFERROR(VLOOKUP($F1346&amp;$C1346,Sales!$J:$W,12,0),0)</f>
        <v>0</v>
      </c>
      <c r="P1346" s="98">
        <f>IFERROR(VLOOKUP($F1346&amp;$C1346,Sales!$J:$W,13,0),0)</f>
        <v>0</v>
      </c>
      <c r="Q1346" s="98">
        <f>IFERROR(VLOOKUP($F1346&amp;$C1346,Sales!$A:$H,7,0),0)</f>
        <v>0</v>
      </c>
      <c r="R1346" s="41" t="str">
        <f t="shared" si="40"/>
        <v>ERROR</v>
      </c>
      <c r="S1346" s="15"/>
      <c r="T1346" s="15"/>
      <c r="U1346" s="15"/>
      <c r="V1346" s="15"/>
      <c r="W1346" s="15"/>
      <c r="X1346" s="15"/>
      <c r="Y1346" s="41"/>
      <c r="Z1346" s="41"/>
      <c r="AA1346" s="41"/>
      <c r="AB1346" s="15"/>
      <c r="AC1346" s="15"/>
      <c r="AD1346" s="15"/>
      <c r="AE1346" s="15"/>
      <c r="AF1346" s="15"/>
      <c r="AG1346" s="15"/>
      <c r="AH1346" s="15"/>
      <c r="AI1346" s="15"/>
      <c r="AJ1346" s="41"/>
      <c r="AK1346" s="15"/>
      <c r="AL1346" s="15"/>
      <c r="AM1346" s="15"/>
      <c r="AN1346" s="15"/>
      <c r="AO1346" s="15"/>
      <c r="AP1346" s="15"/>
      <c r="AQ1346" s="15"/>
      <c r="AR1346" s="15"/>
      <c r="AS1346" s="15"/>
      <c r="AT1346" s="15"/>
      <c r="AU1346" s="15"/>
      <c r="AV1346" s="15"/>
      <c r="AW1346" s="15"/>
      <c r="AX1346" s="15"/>
      <c r="AY1346" s="15"/>
      <c r="AZ1346" s="10">
        <v>1</v>
      </c>
      <c r="BA1346" t="s">
        <v>13952</v>
      </c>
      <c r="BB1346" t="s">
        <v>88</v>
      </c>
      <c r="BD1346" s="39" t="str">
        <f t="shared" si="41"/>
        <v>01/396129506MBlibli Jabodetabek</v>
      </c>
    </row>
    <row r="1347" spans="2:60" ht="13.5" customHeight="1" x14ac:dyDescent="0.35">
      <c r="B1347" s="10" t="s">
        <v>17</v>
      </c>
      <c r="C1347" s="10" t="s">
        <v>1648</v>
      </c>
      <c r="D1347" s="10" t="s">
        <v>65</v>
      </c>
      <c r="E1347" s="10" t="s">
        <v>66</v>
      </c>
      <c r="F1347" s="10" t="s">
        <v>99</v>
      </c>
      <c r="G1347" s="137" t="s">
        <v>6491</v>
      </c>
      <c r="H1347" s="10"/>
      <c r="I1347" s="10">
        <v>4902430823456</v>
      </c>
      <c r="J1347" s="10" t="s">
        <v>15020</v>
      </c>
      <c r="K1347" s="10" t="s">
        <v>10504</v>
      </c>
      <c r="L1347" s="98">
        <f>IFERROR(VLOOKUP($F1347&amp;$C1347,Sales!$J:$W,9,0),0)</f>
        <v>0</v>
      </c>
      <c r="M1347" s="98">
        <f>IFERROR(VLOOKUP($F1347&amp;$C1347,Sales!$J:$W,10,0),0)</f>
        <v>0</v>
      </c>
      <c r="N1347" s="98">
        <f>IFERROR(VLOOKUP($F1347&amp;$C1347,Sales!$J:$W,11,0),0)</f>
        <v>0</v>
      </c>
      <c r="O1347" s="98">
        <f>IFERROR(VLOOKUP($F1347&amp;$C1347,Sales!$J:$W,12,0),0)</f>
        <v>0</v>
      </c>
      <c r="P1347" s="98">
        <f>IFERROR(VLOOKUP($F1347&amp;$C1347,Sales!$J:$W,13,0),0)</f>
        <v>0</v>
      </c>
      <c r="Q1347" s="98">
        <f>IFERROR(VLOOKUP($F1347&amp;$C1347,Sales!$A:$H,7,0),0)</f>
        <v>0</v>
      </c>
      <c r="R1347" s="41" t="str">
        <f t="shared" si="40"/>
        <v>ERROR</v>
      </c>
      <c r="S1347" s="15"/>
      <c r="T1347" s="15"/>
      <c r="U1347" s="15"/>
      <c r="V1347" s="15"/>
      <c r="W1347" s="15"/>
      <c r="X1347" s="15"/>
      <c r="Y1347" s="41"/>
      <c r="Z1347" s="41"/>
      <c r="AA1347" s="41"/>
      <c r="AB1347" s="15"/>
      <c r="AC1347" s="15"/>
      <c r="AD1347" s="15"/>
      <c r="AE1347" s="15"/>
      <c r="AF1347" s="15"/>
      <c r="AG1347" s="15"/>
      <c r="AH1347" s="15"/>
      <c r="AI1347" s="15"/>
      <c r="AJ1347" s="41"/>
      <c r="AK1347" s="15"/>
      <c r="AL1347" s="15"/>
      <c r="AM1347" s="15"/>
      <c r="AN1347" s="15"/>
      <c r="AO1347" s="15"/>
      <c r="AP1347" s="15"/>
      <c r="AQ1347" s="15"/>
      <c r="AR1347" s="15"/>
      <c r="AS1347" s="15"/>
      <c r="AT1347" s="15"/>
      <c r="AU1347" s="15"/>
      <c r="AV1347" s="15"/>
      <c r="AW1347" s="15"/>
      <c r="AX1347" s="15"/>
      <c r="AY1347" s="15"/>
      <c r="AZ1347" s="10">
        <v>1</v>
      </c>
      <c r="BA1347" t="s">
        <v>22</v>
      </c>
      <c r="BB1347" t="s">
        <v>88</v>
      </c>
      <c r="BD1347" s="39" t="str">
        <f t="shared" si="41"/>
        <v>01/326127305EBlibli Jabodetabek</v>
      </c>
    </row>
    <row r="1348" spans="2:60" ht="13.5" customHeight="1" x14ac:dyDescent="0.35">
      <c r="B1348" s="10" t="s">
        <v>17</v>
      </c>
      <c r="C1348" s="10" t="s">
        <v>1648</v>
      </c>
      <c r="D1348" s="10" t="s">
        <v>65</v>
      </c>
      <c r="E1348" s="10" t="s">
        <v>66</v>
      </c>
      <c r="F1348" s="10" t="s">
        <v>6108</v>
      </c>
      <c r="G1348" s="137" t="s">
        <v>2245</v>
      </c>
      <c r="H1348" s="10"/>
      <c r="I1348" s="10" t="s">
        <v>2246</v>
      </c>
      <c r="J1348" s="10" t="s">
        <v>15021</v>
      </c>
      <c r="K1348" s="10" t="s">
        <v>6492</v>
      </c>
      <c r="L1348" s="98">
        <f>IFERROR(VLOOKUP($F1348&amp;$C1348,Sales!$J:$W,9,0),0)</f>
        <v>0</v>
      </c>
      <c r="M1348" s="98">
        <f>IFERROR(VLOOKUP($F1348&amp;$C1348,Sales!$J:$W,10,0),0)</f>
        <v>0</v>
      </c>
      <c r="N1348" s="98">
        <f>IFERROR(VLOOKUP($F1348&amp;$C1348,Sales!$J:$W,11,0),0)</f>
        <v>0</v>
      </c>
      <c r="O1348" s="98">
        <f>IFERROR(VLOOKUP($F1348&amp;$C1348,Sales!$J:$W,12,0),0)</f>
        <v>0</v>
      </c>
      <c r="P1348" s="98">
        <f>IFERROR(VLOOKUP($F1348&amp;$C1348,Sales!$J:$W,13,0),0)</f>
        <v>0</v>
      </c>
      <c r="Q1348" s="98">
        <f>IFERROR(VLOOKUP($F1348&amp;$C1348,Sales!$A:$H,7,0),0)</f>
        <v>0</v>
      </c>
      <c r="R1348" s="41" t="str">
        <f t="shared" ref="R1348:R1411" si="42">IFERROR(AVERAGE($S1348:$AW1348),"ERROR")</f>
        <v>ERROR</v>
      </c>
      <c r="S1348" s="15"/>
      <c r="T1348" s="15"/>
      <c r="U1348" s="15"/>
      <c r="V1348" s="15"/>
      <c r="W1348" s="15"/>
      <c r="X1348" s="15"/>
      <c r="Y1348" s="41"/>
      <c r="Z1348" s="41"/>
      <c r="AA1348" s="41"/>
      <c r="AB1348" s="15"/>
      <c r="AC1348" s="15"/>
      <c r="AD1348" s="15"/>
      <c r="AE1348" s="15"/>
      <c r="AF1348" s="15"/>
      <c r="AG1348" s="15"/>
      <c r="AH1348" s="15"/>
      <c r="AI1348" s="15"/>
      <c r="AJ1348" s="41"/>
      <c r="AK1348" s="15"/>
      <c r="AL1348" s="15"/>
      <c r="AM1348" s="15"/>
      <c r="AN1348" s="15"/>
      <c r="AO1348" s="15"/>
      <c r="AP1348" s="15"/>
      <c r="AQ1348" s="15"/>
      <c r="AR1348" s="15"/>
      <c r="AS1348" s="15"/>
      <c r="AT1348" s="15"/>
      <c r="AU1348" s="15"/>
      <c r="AV1348" s="15"/>
      <c r="AW1348" s="15"/>
      <c r="AX1348" s="15"/>
      <c r="AY1348" s="15"/>
      <c r="AZ1348" s="10">
        <v>1</v>
      </c>
      <c r="BA1348" t="s">
        <v>22</v>
      </c>
      <c r="BB1348" t="s">
        <v>88</v>
      </c>
      <c r="BD1348" s="39" t="str">
        <f t="shared" ref="BD1348:BD1411" si="43">F1348&amp;C1348</f>
        <v>01/396129506XBlibli Jabodetabek</v>
      </c>
    </row>
    <row r="1349" spans="2:60" ht="13.5" customHeight="1" x14ac:dyDescent="0.35">
      <c r="B1349" s="10" t="s">
        <v>17</v>
      </c>
      <c r="C1349" s="10" t="s">
        <v>1648</v>
      </c>
      <c r="D1349" s="10" t="s">
        <v>65</v>
      </c>
      <c r="E1349" s="10" t="s">
        <v>66</v>
      </c>
      <c r="F1349" s="10" t="s">
        <v>5658</v>
      </c>
      <c r="G1349" s="137" t="s">
        <v>6494</v>
      </c>
      <c r="H1349" s="10"/>
      <c r="I1349" s="10" t="s">
        <v>6219</v>
      </c>
      <c r="J1349" s="10" t="s">
        <v>15022</v>
      </c>
      <c r="K1349" s="10" t="s">
        <v>10510</v>
      </c>
      <c r="L1349" s="98">
        <f>IFERROR(VLOOKUP($F1349&amp;$C1349,Sales!$J:$W,9,0),0)</f>
        <v>0</v>
      </c>
      <c r="M1349" s="98">
        <f>IFERROR(VLOOKUP($F1349&amp;$C1349,Sales!$J:$W,10,0),0)</f>
        <v>0</v>
      </c>
      <c r="N1349" s="98">
        <f>IFERROR(VLOOKUP($F1349&amp;$C1349,Sales!$J:$W,11,0),0)</f>
        <v>0</v>
      </c>
      <c r="O1349" s="98">
        <f>IFERROR(VLOOKUP($F1349&amp;$C1349,Sales!$J:$W,12,0),0)</f>
        <v>0</v>
      </c>
      <c r="P1349" s="98">
        <f>IFERROR(VLOOKUP($F1349&amp;$C1349,Sales!$J:$W,13,0),0)</f>
        <v>0</v>
      </c>
      <c r="Q1349" s="98">
        <f>IFERROR(VLOOKUP($F1349&amp;$C1349,Sales!$A:$H,7,0),0)</f>
        <v>0</v>
      </c>
      <c r="R1349" s="41" t="str">
        <f t="shared" si="42"/>
        <v>ERROR</v>
      </c>
      <c r="S1349" s="15"/>
      <c r="T1349" s="15"/>
      <c r="U1349" s="15"/>
      <c r="V1349" s="15"/>
      <c r="W1349" s="15"/>
      <c r="X1349" s="15"/>
      <c r="Y1349" s="41"/>
      <c r="Z1349" s="41"/>
      <c r="AA1349" s="41"/>
      <c r="AB1349" s="15"/>
      <c r="AC1349" s="15"/>
      <c r="AD1349" s="15"/>
      <c r="AE1349" s="15"/>
      <c r="AF1349" s="15"/>
      <c r="AG1349" s="15"/>
      <c r="AH1349" s="15"/>
      <c r="AI1349" s="15"/>
      <c r="AJ1349" s="41"/>
      <c r="AK1349" s="15"/>
      <c r="AL1349" s="15"/>
      <c r="AM1349" s="15"/>
      <c r="AN1349" s="15"/>
      <c r="AO1349" s="15"/>
      <c r="AP1349" s="15"/>
      <c r="AQ1349" s="15"/>
      <c r="AR1349" s="15"/>
      <c r="AS1349" s="15"/>
      <c r="AT1349" s="15"/>
      <c r="AU1349" s="15"/>
      <c r="AV1349" s="15"/>
      <c r="AW1349" s="15"/>
      <c r="AX1349" s="15"/>
      <c r="AY1349" s="15"/>
      <c r="AZ1349" s="10">
        <v>1</v>
      </c>
      <c r="BA1349" t="s">
        <v>22</v>
      </c>
      <c r="BB1349" t="s">
        <v>88</v>
      </c>
      <c r="BD1349" s="39" t="str">
        <f t="shared" si="43"/>
        <v>01/396129502VBlibli Jabodetabek</v>
      </c>
    </row>
    <row r="1350" spans="2:60" ht="13.5" customHeight="1" x14ac:dyDescent="0.35">
      <c r="B1350" s="10" t="s">
        <v>17</v>
      </c>
      <c r="C1350" s="10" t="s">
        <v>1648</v>
      </c>
      <c r="D1350" s="10" t="s">
        <v>65</v>
      </c>
      <c r="E1350" s="10" t="s">
        <v>66</v>
      </c>
      <c r="F1350" s="10" t="s">
        <v>879</v>
      </c>
      <c r="G1350" s="137" t="s">
        <v>6495</v>
      </c>
      <c r="H1350" s="10"/>
      <c r="I1350" s="10">
        <v>4902430823463</v>
      </c>
      <c r="J1350" s="10" t="s">
        <v>15023</v>
      </c>
      <c r="K1350" s="10" t="s">
        <v>6496</v>
      </c>
      <c r="L1350" s="98">
        <f>IFERROR(VLOOKUP($F1350&amp;$C1350,Sales!$J:$W,9,0),0)</f>
        <v>0</v>
      </c>
      <c r="M1350" s="98">
        <f>IFERROR(VLOOKUP($F1350&amp;$C1350,Sales!$J:$W,10,0),0)</f>
        <v>0</v>
      </c>
      <c r="N1350" s="98">
        <f>IFERROR(VLOOKUP($F1350&amp;$C1350,Sales!$J:$W,11,0),0)</f>
        <v>0</v>
      </c>
      <c r="O1350" s="98">
        <f>IFERROR(VLOOKUP($F1350&amp;$C1350,Sales!$J:$W,12,0),0)</f>
        <v>0</v>
      </c>
      <c r="P1350" s="98">
        <f>IFERROR(VLOOKUP($F1350&amp;$C1350,Sales!$J:$W,13,0),0)</f>
        <v>0</v>
      </c>
      <c r="Q1350" s="98">
        <f>IFERROR(VLOOKUP($F1350&amp;$C1350,Sales!$A:$H,7,0),0)</f>
        <v>0</v>
      </c>
      <c r="R1350" s="41" t="str">
        <f t="shared" si="42"/>
        <v>ERROR</v>
      </c>
      <c r="S1350" s="15"/>
      <c r="T1350" s="15"/>
      <c r="U1350" s="15"/>
      <c r="V1350" s="15"/>
      <c r="W1350" s="15"/>
      <c r="X1350" s="15"/>
      <c r="Y1350" s="41"/>
      <c r="Z1350" s="41"/>
      <c r="AA1350" s="41"/>
      <c r="AB1350" s="15"/>
      <c r="AC1350" s="15"/>
      <c r="AD1350" s="15"/>
      <c r="AE1350" s="15"/>
      <c r="AF1350" s="15"/>
      <c r="AG1350" s="15"/>
      <c r="AH1350" s="15"/>
      <c r="AI1350" s="15"/>
      <c r="AJ1350" s="41"/>
      <c r="AK1350" s="15"/>
      <c r="AL1350" s="15"/>
      <c r="AM1350" s="15"/>
      <c r="AN1350" s="15"/>
      <c r="AO1350" s="15"/>
      <c r="AP1350" s="15"/>
      <c r="AQ1350" s="15"/>
      <c r="AR1350" s="15"/>
      <c r="AS1350" s="15"/>
      <c r="AT1350" s="15"/>
      <c r="AU1350" s="15"/>
      <c r="AV1350" s="15"/>
      <c r="AW1350" s="15"/>
      <c r="AX1350" s="15"/>
      <c r="AY1350" s="15"/>
      <c r="AZ1350" s="10">
        <v>1</v>
      </c>
      <c r="BA1350" t="s">
        <v>22</v>
      </c>
      <c r="BB1350" t="s">
        <v>88</v>
      </c>
      <c r="BD1350" s="39" t="str">
        <f t="shared" si="43"/>
        <v>01/326127305FBlibli Jabodetabek</v>
      </c>
    </row>
    <row r="1351" spans="2:60" ht="13.5" customHeight="1" x14ac:dyDescent="0.35">
      <c r="B1351" s="10" t="s">
        <v>17</v>
      </c>
      <c r="C1351" s="10" t="s">
        <v>1648</v>
      </c>
      <c r="D1351" s="10" t="s">
        <v>65</v>
      </c>
      <c r="E1351" s="10" t="s">
        <v>66</v>
      </c>
      <c r="F1351" s="10" t="s">
        <v>3564</v>
      </c>
      <c r="G1351" s="137" t="s">
        <v>6497</v>
      </c>
      <c r="H1351" s="10"/>
      <c r="I1351" s="10">
        <v>4987176021731</v>
      </c>
      <c r="J1351" s="10" t="s">
        <v>15024</v>
      </c>
      <c r="K1351" s="10" t="s">
        <v>10518</v>
      </c>
      <c r="L1351" s="98">
        <f>IFERROR(VLOOKUP($F1351&amp;$C1351,Sales!$J:$W,9,0),0)</f>
        <v>0</v>
      </c>
      <c r="M1351" s="98">
        <f>IFERROR(VLOOKUP($F1351&amp;$C1351,Sales!$J:$W,10,0),0)</f>
        <v>0</v>
      </c>
      <c r="N1351" s="98">
        <f>IFERROR(VLOOKUP($F1351&amp;$C1351,Sales!$J:$W,11,0),0)</f>
        <v>0</v>
      </c>
      <c r="O1351" s="98">
        <f>IFERROR(VLOOKUP($F1351&amp;$C1351,Sales!$J:$W,12,0),0)</f>
        <v>0</v>
      </c>
      <c r="P1351" s="98">
        <f>IFERROR(VLOOKUP($F1351&amp;$C1351,Sales!$J:$W,13,0),0)</f>
        <v>0</v>
      </c>
      <c r="Q1351" s="98">
        <f>IFERROR(VLOOKUP($F1351&amp;$C1351,Sales!$A:$H,7,0),0)</f>
        <v>0</v>
      </c>
      <c r="R1351" s="41" t="str">
        <f t="shared" si="42"/>
        <v>ERROR</v>
      </c>
      <c r="S1351" s="15"/>
      <c r="T1351" s="15"/>
      <c r="U1351" s="15"/>
      <c r="V1351" s="15"/>
      <c r="W1351" s="15"/>
      <c r="X1351" s="15"/>
      <c r="Y1351" s="41"/>
      <c r="Z1351" s="41"/>
      <c r="AA1351" s="41"/>
      <c r="AB1351" s="15"/>
      <c r="AC1351" s="15"/>
      <c r="AD1351" s="15"/>
      <c r="AE1351" s="15"/>
      <c r="AF1351" s="15"/>
      <c r="AG1351" s="15"/>
      <c r="AH1351" s="15"/>
      <c r="AI1351" s="15"/>
      <c r="AJ1351" s="41"/>
      <c r="AK1351" s="15"/>
      <c r="AL1351" s="15"/>
      <c r="AM1351" s="15"/>
      <c r="AN1351" s="15"/>
      <c r="AO1351" s="15"/>
      <c r="AP1351" s="15"/>
      <c r="AQ1351" s="15"/>
      <c r="AR1351" s="15"/>
      <c r="AS1351" s="15"/>
      <c r="AT1351" s="15"/>
      <c r="AU1351" s="15"/>
      <c r="AV1351" s="15"/>
      <c r="AW1351" s="15"/>
      <c r="AY1351" s="15"/>
      <c r="AZ1351" s="10">
        <v>1</v>
      </c>
      <c r="BA1351" t="s">
        <v>22</v>
      </c>
      <c r="BB1351" t="s">
        <v>88</v>
      </c>
      <c r="BD1351" s="39" t="str">
        <f t="shared" si="43"/>
        <v>01/394929503MBlibli Jabodetabek</v>
      </c>
    </row>
    <row r="1352" spans="2:60" ht="13.5" customHeight="1" x14ac:dyDescent="0.35">
      <c r="B1352" s="10" t="s">
        <v>17</v>
      </c>
      <c r="C1352" s="10" t="s">
        <v>1648</v>
      </c>
      <c r="D1352" s="10" t="s">
        <v>119</v>
      </c>
      <c r="E1352" s="10" t="s">
        <v>120</v>
      </c>
      <c r="F1352" s="10" t="s">
        <v>965</v>
      </c>
      <c r="G1352" s="137" t="s">
        <v>1769</v>
      </c>
      <c r="H1352" s="10"/>
      <c r="I1352" s="10">
        <v>4902430440936</v>
      </c>
      <c r="J1352" s="10" t="s">
        <v>15025</v>
      </c>
      <c r="K1352" s="10" t="s">
        <v>6500</v>
      </c>
      <c r="L1352" s="98">
        <f>IFERROR(VLOOKUP($F1352&amp;$C1352,Sales!$J:$W,9,0),0)</f>
        <v>0</v>
      </c>
      <c r="M1352" s="98">
        <f>IFERROR(VLOOKUP($F1352&amp;$C1352,Sales!$J:$W,10,0),0)</f>
        <v>0</v>
      </c>
      <c r="N1352" s="98">
        <f>IFERROR(VLOOKUP($F1352&amp;$C1352,Sales!$J:$W,11,0),0)</f>
        <v>0</v>
      </c>
      <c r="O1352" s="98">
        <f>IFERROR(VLOOKUP($F1352&amp;$C1352,Sales!$J:$W,12,0),0)</f>
        <v>0</v>
      </c>
      <c r="P1352" s="98">
        <f>IFERROR(VLOOKUP($F1352&amp;$C1352,Sales!$J:$W,13,0),0)</f>
        <v>0</v>
      </c>
      <c r="Q1352" s="98">
        <f>IFERROR(VLOOKUP($F1352&amp;$C1352,Sales!$A:$H,7,0),0)</f>
        <v>0</v>
      </c>
      <c r="R1352" s="41" t="str">
        <f t="shared" si="42"/>
        <v>ERROR</v>
      </c>
      <c r="S1352" s="15"/>
      <c r="T1352" s="15"/>
      <c r="U1352" s="15"/>
      <c r="V1352" s="15"/>
      <c r="W1352" s="15"/>
      <c r="X1352" s="15"/>
      <c r="Y1352" s="41"/>
      <c r="Z1352" s="41"/>
      <c r="AA1352" s="41"/>
      <c r="AB1352" s="15"/>
      <c r="AC1352" s="15"/>
      <c r="AD1352" s="15"/>
      <c r="AE1352" s="15"/>
      <c r="AF1352" s="15"/>
      <c r="AG1352" s="15"/>
      <c r="AH1352" s="15"/>
      <c r="AI1352" s="15"/>
      <c r="AJ1352" s="41"/>
      <c r="AK1352" s="15"/>
      <c r="AL1352" s="15"/>
      <c r="AM1352" s="15"/>
      <c r="AN1352" s="15"/>
      <c r="AO1352" s="15"/>
      <c r="AP1352" s="15"/>
      <c r="AQ1352" s="15"/>
      <c r="AR1352" s="15"/>
      <c r="AS1352" s="15"/>
      <c r="AT1352" s="15"/>
      <c r="AU1352" s="15"/>
      <c r="AV1352" s="15"/>
      <c r="AW1352" s="15"/>
      <c r="AX1352" s="15"/>
      <c r="AY1352" s="15"/>
      <c r="AZ1352" s="10">
        <v>1</v>
      </c>
      <c r="BA1352" t="s">
        <v>22</v>
      </c>
      <c r="BB1352" t="s">
        <v>88</v>
      </c>
      <c r="BD1352" s="39" t="str">
        <f t="shared" si="43"/>
        <v>01/214427002BBlibli Jabodetabek</v>
      </c>
      <c r="BE1352" t="s">
        <v>13473</v>
      </c>
      <c r="BF1352" t="s">
        <v>13474</v>
      </c>
    </row>
    <row r="1353" spans="2:60" ht="13.5" customHeight="1" x14ac:dyDescent="0.35">
      <c r="B1353" s="10" t="s">
        <v>17</v>
      </c>
      <c r="C1353" s="10" t="s">
        <v>1648</v>
      </c>
      <c r="D1353" s="10" t="s">
        <v>119</v>
      </c>
      <c r="E1353" s="10" t="s">
        <v>120</v>
      </c>
      <c r="F1353" s="10" t="s">
        <v>957</v>
      </c>
      <c r="G1353" s="137" t="s">
        <v>1771</v>
      </c>
      <c r="H1353" s="10" t="s">
        <v>12740</v>
      </c>
      <c r="I1353" s="10">
        <v>4902430733021</v>
      </c>
      <c r="J1353" s="10" t="s">
        <v>15026</v>
      </c>
      <c r="K1353" s="10" t="s">
        <v>1773</v>
      </c>
      <c r="L1353" s="98">
        <f>IFERROR(VLOOKUP($F1353&amp;$C1353,Sales!$J:$W,9,0),0)</f>
        <v>0</v>
      </c>
      <c r="M1353" s="98">
        <f>IFERROR(VLOOKUP($F1353&amp;$C1353,Sales!$J:$W,10,0),0)</f>
        <v>0</v>
      </c>
      <c r="N1353" s="98">
        <f>IFERROR(VLOOKUP($F1353&amp;$C1353,Sales!$J:$W,11,0),0)</f>
        <v>0</v>
      </c>
      <c r="O1353" s="98">
        <f>IFERROR(VLOOKUP($F1353&amp;$C1353,Sales!$J:$W,12,0),0)</f>
        <v>0</v>
      </c>
      <c r="P1353" s="98">
        <f>IFERROR(VLOOKUP($F1353&amp;$C1353,Sales!$J:$W,13,0),0)</f>
        <v>0</v>
      </c>
      <c r="Q1353" s="98">
        <f>IFERROR(VLOOKUP($F1353&amp;$C1353,Sales!$A:$H,7,0),0)</f>
        <v>0</v>
      </c>
      <c r="R1353" s="41" t="str">
        <f t="shared" si="42"/>
        <v>ERROR</v>
      </c>
      <c r="S1353" s="15"/>
      <c r="T1353" s="15"/>
      <c r="U1353" s="15"/>
      <c r="V1353" s="15"/>
      <c r="W1353" s="15"/>
      <c r="X1353" s="15"/>
      <c r="Y1353" s="41"/>
      <c r="Z1353" s="41"/>
      <c r="AA1353" s="41"/>
      <c r="AB1353" s="15"/>
      <c r="AC1353" s="15"/>
      <c r="AD1353" s="15"/>
      <c r="AE1353" s="15"/>
      <c r="AF1353" s="15"/>
      <c r="AG1353" s="15"/>
      <c r="AH1353" s="15"/>
      <c r="AI1353" s="15"/>
      <c r="AJ1353" s="41"/>
      <c r="AK1353" s="15"/>
      <c r="AL1353" s="15"/>
      <c r="AM1353" s="15"/>
      <c r="AN1353" s="15"/>
      <c r="AO1353" s="15"/>
      <c r="AP1353" s="15"/>
      <c r="AQ1353" s="15"/>
      <c r="AR1353" s="15"/>
      <c r="AS1353" s="15"/>
      <c r="AT1353" s="15"/>
      <c r="AU1353" s="15"/>
      <c r="AV1353" s="15"/>
      <c r="AW1353" s="15"/>
      <c r="AX1353" s="15"/>
      <c r="AY1353" s="15"/>
      <c r="AZ1353" s="10">
        <v>1</v>
      </c>
      <c r="BA1353" t="s">
        <v>22</v>
      </c>
      <c r="BB1353" t="s">
        <v>88</v>
      </c>
      <c r="BD1353" s="39" t="str">
        <f t="shared" si="43"/>
        <v>01/214427001IBlibli Jabodetabek</v>
      </c>
    </row>
    <row r="1354" spans="2:60" ht="13.5" customHeight="1" x14ac:dyDescent="0.35">
      <c r="B1354" s="10" t="s">
        <v>17</v>
      </c>
      <c r="C1354" s="10" t="s">
        <v>1648</v>
      </c>
      <c r="D1354" s="10" t="s">
        <v>119</v>
      </c>
      <c r="E1354" s="10" t="s">
        <v>120</v>
      </c>
      <c r="F1354" s="10" t="s">
        <v>133</v>
      </c>
      <c r="G1354" s="137" t="s">
        <v>3240</v>
      </c>
      <c r="H1354" s="10"/>
      <c r="I1354" s="10">
        <v>3014260274917</v>
      </c>
      <c r="J1354" s="10" t="s">
        <v>15027</v>
      </c>
      <c r="K1354" s="10" t="s">
        <v>6502</v>
      </c>
      <c r="L1354" s="98">
        <f>IFERROR(VLOOKUP($F1354&amp;$C1354,Sales!$J:$W,9,0),0)</f>
        <v>0</v>
      </c>
      <c r="M1354" s="98">
        <f>IFERROR(VLOOKUP($F1354&amp;$C1354,Sales!$J:$W,10,0),0)</f>
        <v>0</v>
      </c>
      <c r="N1354" s="98">
        <f>IFERROR(VLOOKUP($F1354&amp;$C1354,Sales!$J:$W,11,0),0)</f>
        <v>0</v>
      </c>
      <c r="O1354" s="98">
        <f>IFERROR(VLOOKUP($F1354&amp;$C1354,Sales!$J:$W,12,0),0)</f>
        <v>0</v>
      </c>
      <c r="P1354" s="98">
        <f>IFERROR(VLOOKUP($F1354&amp;$C1354,Sales!$J:$W,13,0),0)</f>
        <v>0</v>
      </c>
      <c r="Q1354" s="98">
        <f>IFERROR(VLOOKUP($F1354&amp;$C1354,Sales!$A:$H,7,0),0)</f>
        <v>0</v>
      </c>
      <c r="R1354" s="41" t="str">
        <f t="shared" si="42"/>
        <v>ERROR</v>
      </c>
      <c r="S1354" s="15"/>
      <c r="T1354" s="15"/>
      <c r="U1354" s="15"/>
      <c r="V1354" s="15"/>
      <c r="W1354" s="15"/>
      <c r="X1354" s="15"/>
      <c r="Y1354" s="41"/>
      <c r="Z1354" s="41"/>
      <c r="AA1354" s="41"/>
      <c r="AB1354" s="15"/>
      <c r="AC1354" s="15"/>
      <c r="AD1354" s="15"/>
      <c r="AE1354" s="15"/>
      <c r="AF1354" s="15"/>
      <c r="AG1354" s="15"/>
      <c r="AH1354" s="15"/>
      <c r="AI1354" s="15"/>
      <c r="AJ1354" s="41"/>
      <c r="AK1354" s="15"/>
      <c r="AL1354" s="15"/>
      <c r="AM1354" s="15"/>
      <c r="AN1354" s="15"/>
      <c r="AO1354" s="15"/>
      <c r="AP1354" s="15"/>
      <c r="AQ1354" s="15"/>
      <c r="AR1354" s="15"/>
      <c r="AS1354" s="15"/>
      <c r="AT1354" s="15"/>
      <c r="AU1354" s="15"/>
      <c r="AV1354" s="15"/>
      <c r="AW1354" s="15"/>
      <c r="AX1354" s="15"/>
      <c r="AY1354" s="15"/>
      <c r="AZ1354" s="10">
        <v>1</v>
      </c>
      <c r="BA1354" t="s">
        <v>22</v>
      </c>
      <c r="BB1354" t="s">
        <v>88</v>
      </c>
      <c r="BD1354" s="39" t="str">
        <f t="shared" si="43"/>
        <v>01/33109701ABlibli Jabodetabek</v>
      </c>
    </row>
    <row r="1355" spans="2:60" ht="13.5" customHeight="1" x14ac:dyDescent="0.35">
      <c r="B1355" s="10" t="s">
        <v>17</v>
      </c>
      <c r="C1355" s="10" t="s">
        <v>1648</v>
      </c>
      <c r="D1355" s="10" t="s">
        <v>193</v>
      </c>
      <c r="E1355" s="10" t="s">
        <v>194</v>
      </c>
      <c r="F1355" s="10" t="s">
        <v>11617</v>
      </c>
      <c r="G1355" s="137" t="s">
        <v>16390</v>
      </c>
      <c r="H1355" s="10" t="s">
        <v>12741</v>
      </c>
      <c r="I1355" s="10" t="s">
        <v>1022</v>
      </c>
      <c r="J1355" s="10" t="s">
        <v>15028</v>
      </c>
      <c r="K1355" s="10" t="s">
        <v>6512</v>
      </c>
      <c r="L1355" s="98">
        <f>IFERROR(VLOOKUP($F1355&amp;$C1355,Sales!$J:$W,9,0),0)</f>
        <v>0</v>
      </c>
      <c r="M1355" s="98">
        <f>IFERROR(VLOOKUP($F1355&amp;$C1355,Sales!$J:$W,10,0),0)</f>
        <v>0</v>
      </c>
      <c r="N1355" s="98">
        <f>IFERROR(VLOOKUP($F1355&amp;$C1355,Sales!$J:$W,11,0),0)</f>
        <v>0</v>
      </c>
      <c r="O1355" s="98">
        <f>IFERROR(VLOOKUP($F1355&amp;$C1355,Sales!$J:$W,12,0),0)</f>
        <v>0</v>
      </c>
      <c r="P1355" s="98">
        <f>IFERROR(VLOOKUP($F1355&amp;$C1355,Sales!$J:$W,13,0),0)</f>
        <v>0</v>
      </c>
      <c r="Q1355" s="98">
        <f>IFERROR(VLOOKUP($F1355&amp;$C1355,Sales!$A:$H,7,0),0)</f>
        <v>0</v>
      </c>
      <c r="R1355" s="41">
        <f t="shared" si="42"/>
        <v>1</v>
      </c>
      <c r="S1355" s="41">
        <v>1</v>
      </c>
      <c r="T1355" s="41"/>
      <c r="U1355" s="41"/>
      <c r="V1355" s="15">
        <v>1</v>
      </c>
      <c r="W1355" s="15">
        <v>1</v>
      </c>
      <c r="X1355" s="15">
        <v>1</v>
      </c>
      <c r="Y1355" s="41">
        <v>1</v>
      </c>
      <c r="Z1355" s="41">
        <v>1</v>
      </c>
      <c r="AA1355" s="41"/>
      <c r="AB1355" s="41"/>
      <c r="AC1355" s="41"/>
      <c r="AD1355" s="41"/>
      <c r="AE1355" s="41"/>
      <c r="AF1355" s="41"/>
      <c r="AG1355" s="41"/>
      <c r="AH1355" s="15"/>
      <c r="AI1355" s="41"/>
      <c r="AJ1355" s="41"/>
      <c r="AK1355" s="41"/>
      <c r="AL1355" s="15"/>
      <c r="AM1355" s="15"/>
      <c r="AN1355" s="15"/>
      <c r="AO1355" s="15"/>
      <c r="AP1355" s="15"/>
      <c r="AQ1355" s="15"/>
      <c r="AR1355" s="15"/>
      <c r="AS1355" s="15"/>
      <c r="AT1355" s="127"/>
      <c r="AU1355" s="15"/>
      <c r="AV1355" s="15"/>
      <c r="AW1355" s="15"/>
      <c r="AX1355" s="15"/>
      <c r="AY1355" s="15"/>
      <c r="AZ1355" s="10">
        <v>1</v>
      </c>
      <c r="BA1355" t="s">
        <v>13952</v>
      </c>
      <c r="BB1355" t="s">
        <v>23</v>
      </c>
      <c r="BD1355" s="39" t="str">
        <f t="shared" si="43"/>
        <v>01/394530001HBlibli Jabodetabek</v>
      </c>
    </row>
    <row r="1356" spans="2:60" ht="13.5" customHeight="1" x14ac:dyDescent="0.35">
      <c r="B1356" s="10" t="s">
        <v>17</v>
      </c>
      <c r="C1356" s="10" t="s">
        <v>1648</v>
      </c>
      <c r="D1356" s="10" t="s">
        <v>193</v>
      </c>
      <c r="E1356" s="10" t="s">
        <v>194</v>
      </c>
      <c r="F1356" s="10" t="s">
        <v>1008</v>
      </c>
      <c r="G1356" s="137" t="s">
        <v>16391</v>
      </c>
      <c r="H1356" s="10" t="s">
        <v>12742</v>
      </c>
      <c r="I1356" s="10" t="s">
        <v>1009</v>
      </c>
      <c r="J1356" s="10" t="s">
        <v>15029</v>
      </c>
      <c r="K1356" s="10" t="s">
        <v>6518</v>
      </c>
      <c r="L1356" s="98">
        <f>IFERROR(VLOOKUP($F1356&amp;$C1356,Sales!$J:$W,9,0),0)</f>
        <v>0</v>
      </c>
      <c r="M1356" s="98">
        <f>IFERROR(VLOOKUP($F1356&amp;$C1356,Sales!$J:$W,10,0),0)</f>
        <v>0</v>
      </c>
      <c r="N1356" s="98">
        <f>IFERROR(VLOOKUP($F1356&amp;$C1356,Sales!$J:$W,11,0),0)</f>
        <v>0</v>
      </c>
      <c r="O1356" s="98">
        <f>IFERROR(VLOOKUP($F1356&amp;$C1356,Sales!$J:$W,12,0),0)</f>
        <v>0</v>
      </c>
      <c r="P1356" s="98">
        <f>IFERROR(VLOOKUP($F1356&amp;$C1356,Sales!$J:$W,13,0),0)</f>
        <v>0</v>
      </c>
      <c r="Q1356" s="98">
        <f>IFERROR(VLOOKUP($F1356&amp;$C1356,Sales!$A:$H,7,0),0)</f>
        <v>0</v>
      </c>
      <c r="R1356" s="41">
        <f t="shared" si="42"/>
        <v>1</v>
      </c>
      <c r="S1356" s="41">
        <v>1</v>
      </c>
      <c r="T1356" s="41"/>
      <c r="U1356" s="41"/>
      <c r="V1356" s="15">
        <v>1</v>
      </c>
      <c r="W1356" s="15">
        <v>1</v>
      </c>
      <c r="X1356" s="15">
        <v>1</v>
      </c>
      <c r="Y1356" s="41">
        <v>1</v>
      </c>
      <c r="Z1356" s="41">
        <v>1</v>
      </c>
      <c r="AA1356" s="41"/>
      <c r="AB1356" s="41"/>
      <c r="AC1356" s="41"/>
      <c r="AD1356" s="41"/>
      <c r="AE1356" s="41"/>
      <c r="AF1356" s="41"/>
      <c r="AG1356" s="41"/>
      <c r="AH1356" s="15"/>
      <c r="AI1356" s="41"/>
      <c r="AJ1356" s="41"/>
      <c r="AK1356" s="41"/>
      <c r="AL1356" s="15"/>
      <c r="AM1356" s="15"/>
      <c r="AN1356" s="15"/>
      <c r="AO1356" s="15"/>
      <c r="AP1356" s="15"/>
      <c r="AQ1356" s="15"/>
      <c r="AR1356" s="15"/>
      <c r="AS1356" s="15"/>
      <c r="AT1356" s="127"/>
      <c r="AU1356" s="15"/>
      <c r="AV1356" s="15"/>
      <c r="AW1356" s="15"/>
      <c r="AX1356" s="15"/>
      <c r="AY1356" s="15"/>
      <c r="AZ1356" s="10">
        <v>1</v>
      </c>
      <c r="BA1356" t="s">
        <v>13952</v>
      </c>
      <c r="BB1356" t="s">
        <v>23</v>
      </c>
      <c r="BD1356" s="39" t="str">
        <f t="shared" si="43"/>
        <v>01/394529503EBlibli Jabodetabek</v>
      </c>
    </row>
    <row r="1357" spans="2:60" ht="13.5" customHeight="1" x14ac:dyDescent="0.35">
      <c r="B1357" s="10" t="s">
        <v>17</v>
      </c>
      <c r="C1357" s="10" t="s">
        <v>1648</v>
      </c>
      <c r="D1357" s="10" t="s">
        <v>294</v>
      </c>
      <c r="E1357" s="10" t="s">
        <v>295</v>
      </c>
      <c r="F1357" s="10" t="s">
        <v>369</v>
      </c>
      <c r="G1357" s="137" t="s">
        <v>6554</v>
      </c>
      <c r="H1357" s="10"/>
      <c r="I1357" s="10">
        <v>4902430787475</v>
      </c>
      <c r="J1357" s="10" t="s">
        <v>15030</v>
      </c>
      <c r="K1357" s="10" t="s">
        <v>6555</v>
      </c>
      <c r="L1357" s="98">
        <f>IFERROR(VLOOKUP($F1357&amp;$C1357,Sales!$J:$W,9,0),0)</f>
        <v>0</v>
      </c>
      <c r="M1357" s="98">
        <f>IFERROR(VLOOKUP($F1357&amp;$C1357,Sales!$J:$W,10,0),0)</f>
        <v>0</v>
      </c>
      <c r="N1357" s="98">
        <f>IFERROR(VLOOKUP($F1357&amp;$C1357,Sales!$J:$W,11,0),0)</f>
        <v>0</v>
      </c>
      <c r="O1357" s="98">
        <f>IFERROR(VLOOKUP($F1357&amp;$C1357,Sales!$J:$W,12,0),0)</f>
        <v>0</v>
      </c>
      <c r="P1357" s="98">
        <f>IFERROR(VLOOKUP($F1357&amp;$C1357,Sales!$J:$W,13,0),0)</f>
        <v>0</v>
      </c>
      <c r="Q1357" s="98">
        <f>IFERROR(VLOOKUP($F1357&amp;$C1357,Sales!$A:$H,7,0),0)</f>
        <v>0</v>
      </c>
      <c r="R1357" s="41" t="str">
        <f t="shared" si="42"/>
        <v>ERROR</v>
      </c>
      <c r="S1357" s="15"/>
      <c r="T1357" s="15"/>
      <c r="U1357" s="15"/>
      <c r="V1357" s="15"/>
      <c r="W1357" s="15"/>
      <c r="X1357" s="15"/>
      <c r="Y1357" s="41"/>
      <c r="Z1357" s="41"/>
      <c r="AA1357" s="41"/>
      <c r="AB1357" s="15"/>
      <c r="AC1357" s="15"/>
      <c r="AD1357" s="15"/>
      <c r="AE1357" s="15"/>
      <c r="AF1357" s="15"/>
      <c r="AG1357" s="15"/>
      <c r="AH1357" s="15"/>
      <c r="AI1357" s="41"/>
      <c r="AJ1357" s="41"/>
      <c r="AK1357" s="15"/>
      <c r="AL1357" s="15"/>
      <c r="AM1357" s="15"/>
      <c r="AN1357" s="15"/>
      <c r="AO1357" s="15"/>
      <c r="AP1357" s="15"/>
      <c r="AQ1357" s="15"/>
      <c r="AR1357" s="15"/>
      <c r="AS1357" s="15"/>
      <c r="AT1357" s="15"/>
      <c r="AU1357" s="15"/>
      <c r="AV1357" s="15"/>
      <c r="AW1357" s="15"/>
      <c r="AX1357" s="15"/>
      <c r="AY1357" s="15"/>
      <c r="AZ1357" s="10">
        <v>1</v>
      </c>
      <c r="BA1357" t="s">
        <v>22</v>
      </c>
      <c r="BB1357" t="s">
        <v>88</v>
      </c>
      <c r="BD1357" s="39" t="str">
        <f t="shared" si="43"/>
        <v>01/294826902LBlibli Jabodetabek</v>
      </c>
    </row>
    <row r="1358" spans="2:60" ht="13.5" customHeight="1" x14ac:dyDescent="0.35">
      <c r="B1358" s="10" t="s">
        <v>17</v>
      </c>
      <c r="C1358" s="10" t="s">
        <v>1648</v>
      </c>
      <c r="D1358" s="10" t="s">
        <v>294</v>
      </c>
      <c r="E1358" s="10" t="s">
        <v>295</v>
      </c>
      <c r="F1358" s="10" t="s">
        <v>2489</v>
      </c>
      <c r="G1358" s="137" t="s">
        <v>6556</v>
      </c>
      <c r="H1358" s="10"/>
      <c r="I1358" s="10" t="s">
        <v>19019</v>
      </c>
      <c r="J1358" s="10" t="s">
        <v>15031</v>
      </c>
      <c r="K1358" s="10" t="s">
        <v>6557</v>
      </c>
      <c r="L1358" s="98">
        <f>IFERROR(VLOOKUP($F1358&amp;$C1358,Sales!$J:$W,9,0),0)</f>
        <v>0</v>
      </c>
      <c r="M1358" s="98">
        <f>IFERROR(VLOOKUP($F1358&amp;$C1358,Sales!$J:$W,10,0),0)</f>
        <v>0</v>
      </c>
      <c r="N1358" s="98">
        <f>IFERROR(VLOOKUP($F1358&amp;$C1358,Sales!$J:$W,11,0),0)</f>
        <v>0</v>
      </c>
      <c r="O1358" s="98">
        <f>IFERROR(VLOOKUP($F1358&amp;$C1358,Sales!$J:$W,12,0),0)</f>
        <v>0</v>
      </c>
      <c r="P1358" s="98">
        <f>IFERROR(VLOOKUP($F1358&amp;$C1358,Sales!$J:$W,13,0),0)</f>
        <v>0</v>
      </c>
      <c r="Q1358" s="98">
        <f>IFERROR(VLOOKUP($F1358&amp;$C1358,Sales!$A:$H,7,0),0)</f>
        <v>0</v>
      </c>
      <c r="R1358" s="41" t="str">
        <f t="shared" si="42"/>
        <v>ERROR</v>
      </c>
      <c r="S1358" s="15"/>
      <c r="T1358" s="15"/>
      <c r="U1358" s="15"/>
      <c r="V1358" s="15"/>
      <c r="W1358" s="15"/>
      <c r="X1358" s="15"/>
      <c r="Y1358" s="41"/>
      <c r="Z1358" s="41"/>
      <c r="AA1358" s="41"/>
      <c r="AB1358" s="15"/>
      <c r="AC1358" s="15"/>
      <c r="AD1358" s="15"/>
      <c r="AE1358" s="15"/>
      <c r="AF1358" s="15"/>
      <c r="AG1358" s="15"/>
      <c r="AH1358" s="15"/>
      <c r="AI1358" s="41"/>
      <c r="AJ1358" s="41"/>
      <c r="AK1358" s="15"/>
      <c r="AL1358" s="15"/>
      <c r="AM1358" s="15"/>
      <c r="AN1358" s="15"/>
      <c r="AO1358" s="15"/>
      <c r="AP1358" s="15"/>
      <c r="AQ1358" s="15"/>
      <c r="AR1358" s="15"/>
      <c r="AS1358" s="15"/>
      <c r="AT1358" s="15"/>
      <c r="AU1358" s="15"/>
      <c r="AV1358" s="15"/>
      <c r="AW1358" s="15"/>
      <c r="AX1358" s="15"/>
      <c r="AY1358" s="15"/>
      <c r="AZ1358" s="10">
        <v>1</v>
      </c>
      <c r="BA1358" t="s">
        <v>22</v>
      </c>
      <c r="BB1358" t="s">
        <v>88</v>
      </c>
      <c r="BD1358" s="39" t="str">
        <f t="shared" si="43"/>
        <v>01/394829504BBlibli Jabodetabek</v>
      </c>
    </row>
    <row r="1359" spans="2:60" ht="13.5" customHeight="1" x14ac:dyDescent="0.35">
      <c r="B1359" s="10" t="s">
        <v>17</v>
      </c>
      <c r="C1359" s="10" t="s">
        <v>1648</v>
      </c>
      <c r="D1359" s="10" t="s">
        <v>294</v>
      </c>
      <c r="E1359" s="10" t="s">
        <v>295</v>
      </c>
      <c r="F1359" s="10" t="s">
        <v>6471</v>
      </c>
      <c r="G1359" s="137" t="s">
        <v>6564</v>
      </c>
      <c r="H1359" s="10"/>
      <c r="I1359" s="10">
        <v>4902430558754</v>
      </c>
      <c r="J1359" s="10" t="s">
        <v>15032</v>
      </c>
      <c r="K1359" s="10" t="s">
        <v>6565</v>
      </c>
      <c r="L1359" s="98">
        <f>IFERROR(VLOOKUP($F1359&amp;$C1359,Sales!$J:$W,9,0),0)</f>
        <v>0</v>
      </c>
      <c r="M1359" s="98">
        <f>IFERROR(VLOOKUP($F1359&amp;$C1359,Sales!$J:$W,10,0),0)</f>
        <v>0</v>
      </c>
      <c r="N1359" s="98">
        <f>IFERROR(VLOOKUP($F1359&amp;$C1359,Sales!$J:$W,11,0),0)</f>
        <v>0</v>
      </c>
      <c r="O1359" s="98">
        <f>IFERROR(VLOOKUP($F1359&amp;$C1359,Sales!$J:$W,12,0),0)</f>
        <v>0</v>
      </c>
      <c r="P1359" s="98">
        <f>IFERROR(VLOOKUP($F1359&amp;$C1359,Sales!$J:$W,13,0),0)</f>
        <v>0</v>
      </c>
      <c r="Q1359" s="98">
        <f>IFERROR(VLOOKUP($F1359&amp;$C1359,Sales!$A:$H,7,0),0)</f>
        <v>0</v>
      </c>
      <c r="R1359" s="41" t="str">
        <f t="shared" si="42"/>
        <v>ERROR</v>
      </c>
      <c r="S1359" s="15"/>
      <c r="T1359" s="15"/>
      <c r="U1359" s="15"/>
      <c r="V1359" s="15"/>
      <c r="W1359" s="15"/>
      <c r="X1359" s="15"/>
      <c r="Y1359" s="41"/>
      <c r="Z1359" s="41"/>
      <c r="AA1359" s="41"/>
      <c r="AB1359" s="15"/>
      <c r="AC1359" s="15"/>
      <c r="AD1359" s="15"/>
      <c r="AE1359" s="15"/>
      <c r="AF1359" s="15"/>
      <c r="AG1359" s="15"/>
      <c r="AH1359" s="15"/>
      <c r="AI1359" s="41"/>
      <c r="AJ1359" s="41"/>
      <c r="AK1359" s="15"/>
      <c r="AL1359" s="15"/>
      <c r="AM1359" s="15"/>
      <c r="AN1359" s="15"/>
      <c r="AO1359" s="15"/>
      <c r="AP1359" s="15"/>
      <c r="AQ1359" s="15"/>
      <c r="AR1359" s="15"/>
      <c r="AS1359" s="15"/>
      <c r="AT1359" s="15"/>
      <c r="AU1359" s="15"/>
      <c r="AV1359" s="15"/>
      <c r="AW1359" s="15"/>
      <c r="AX1359" s="15"/>
      <c r="AY1359" s="15"/>
      <c r="AZ1359" s="10">
        <v>1</v>
      </c>
      <c r="BA1359" t="s">
        <v>22</v>
      </c>
      <c r="BB1359" t="s">
        <v>88</v>
      </c>
      <c r="BD1359" s="39" t="str">
        <f t="shared" si="43"/>
        <v>01/394829901IBlibli Jabodetabek</v>
      </c>
    </row>
    <row r="1360" spans="2:60" ht="13.5" customHeight="1" x14ac:dyDescent="0.35">
      <c r="B1360" s="10" t="s">
        <v>17</v>
      </c>
      <c r="C1360" s="10" t="s">
        <v>1648</v>
      </c>
      <c r="D1360" s="10" t="s">
        <v>294</v>
      </c>
      <c r="E1360" s="10" t="s">
        <v>295</v>
      </c>
      <c r="F1360" s="10" t="s">
        <v>787</v>
      </c>
      <c r="G1360" s="137" t="s">
        <v>1649</v>
      </c>
      <c r="H1360" t="s">
        <v>20626</v>
      </c>
      <c r="I1360" s="10">
        <v>4987176054395</v>
      </c>
      <c r="J1360" s="10" t="s">
        <v>15033</v>
      </c>
      <c r="K1360" s="10" t="s">
        <v>6566</v>
      </c>
      <c r="L1360" s="98">
        <f>IFERROR(VLOOKUP($F1360&amp;$C1360,Sales!$J:$W,9,0),0)</f>
        <v>0</v>
      </c>
      <c r="M1360" s="98">
        <f>IFERROR(VLOOKUP($F1360&amp;$C1360,Sales!$J:$W,10,0),0)</f>
        <v>0</v>
      </c>
      <c r="N1360" s="98">
        <f>IFERROR(VLOOKUP($F1360&amp;$C1360,Sales!$J:$W,11,0),0)</f>
        <v>0</v>
      </c>
      <c r="O1360" s="98">
        <f>IFERROR(VLOOKUP($F1360&amp;$C1360,Sales!$J:$W,12,0),0)</f>
        <v>0</v>
      </c>
      <c r="P1360" s="98">
        <f>IFERROR(VLOOKUP($F1360&amp;$C1360,Sales!$J:$W,13,0),0)</f>
        <v>0</v>
      </c>
      <c r="Q1360" s="98">
        <f>IFERROR(VLOOKUP($F1360&amp;$C1360,Sales!$A:$H,7,0),0)</f>
        <v>0</v>
      </c>
      <c r="R1360" s="41" t="str">
        <f t="shared" si="42"/>
        <v>ERROR</v>
      </c>
      <c r="S1360" s="15"/>
      <c r="T1360" s="15"/>
      <c r="U1360" s="15"/>
      <c r="V1360" s="15"/>
      <c r="W1360" s="15"/>
      <c r="X1360" s="15"/>
      <c r="Y1360" s="41"/>
      <c r="Z1360" s="41"/>
      <c r="AA1360" s="41"/>
      <c r="AB1360" s="15"/>
      <c r="AC1360" s="15"/>
      <c r="AD1360" s="15"/>
      <c r="AE1360" s="15"/>
      <c r="AF1360" s="15"/>
      <c r="AG1360" s="15"/>
      <c r="AH1360" s="15"/>
      <c r="AI1360" s="41"/>
      <c r="AJ1360" s="41"/>
      <c r="AK1360" s="15"/>
      <c r="AL1360" s="15"/>
      <c r="AM1360" s="15"/>
      <c r="AN1360" s="15"/>
      <c r="AO1360" s="15"/>
      <c r="AP1360" s="15"/>
      <c r="AQ1360" s="15"/>
      <c r="AR1360" s="15"/>
      <c r="AS1360" s="15"/>
      <c r="AT1360" s="15"/>
      <c r="AU1360" s="15"/>
      <c r="AV1360" s="15"/>
      <c r="AW1360" s="15"/>
      <c r="AX1360" s="15"/>
      <c r="AY1360" s="15"/>
      <c r="AZ1360" s="10">
        <v>1</v>
      </c>
      <c r="BA1360" t="s">
        <v>22</v>
      </c>
      <c r="BB1360" t="s">
        <v>88</v>
      </c>
      <c r="BD1360" s="39" t="str">
        <f t="shared" si="43"/>
        <v>01/080717601ABlibli Jabodetabek</v>
      </c>
    </row>
    <row r="1361" spans="2:56" ht="13.5" customHeight="1" x14ac:dyDescent="0.35">
      <c r="B1361" s="10" t="s">
        <v>17</v>
      </c>
      <c r="C1361" s="10" t="s">
        <v>1648</v>
      </c>
      <c r="D1361" s="10" t="s">
        <v>294</v>
      </c>
      <c r="E1361" s="10" t="s">
        <v>295</v>
      </c>
      <c r="F1361" s="10" t="s">
        <v>367</v>
      </c>
      <c r="G1361" s="137" t="s">
        <v>1651</v>
      </c>
      <c r="H1361" s="10"/>
      <c r="I1361" s="10">
        <v>4902430759359</v>
      </c>
      <c r="J1361" s="10" t="s">
        <v>15034</v>
      </c>
      <c r="K1361" s="10" t="s">
        <v>1653</v>
      </c>
      <c r="L1361" s="98">
        <f>IFERROR(VLOOKUP($F1361&amp;$C1361,Sales!$J:$W,9,0),0)</f>
        <v>0</v>
      </c>
      <c r="M1361" s="98">
        <f>IFERROR(VLOOKUP($F1361&amp;$C1361,Sales!$J:$W,10,0),0)</f>
        <v>0</v>
      </c>
      <c r="N1361" s="98">
        <f>IFERROR(VLOOKUP($F1361&amp;$C1361,Sales!$J:$W,11,0),0)</f>
        <v>0</v>
      </c>
      <c r="O1361" s="98">
        <f>IFERROR(VLOOKUP($F1361&amp;$C1361,Sales!$J:$W,12,0),0)</f>
        <v>0</v>
      </c>
      <c r="P1361" s="98">
        <f>IFERROR(VLOOKUP($F1361&amp;$C1361,Sales!$J:$W,13,0),0)</f>
        <v>0</v>
      </c>
      <c r="Q1361" s="98">
        <f>IFERROR(VLOOKUP($F1361&amp;$C1361,Sales!$A:$H,7,0),0)</f>
        <v>0</v>
      </c>
      <c r="R1361" s="41" t="str">
        <f t="shared" si="42"/>
        <v>ERROR</v>
      </c>
      <c r="S1361" s="15"/>
      <c r="T1361" s="15"/>
      <c r="U1361" s="15"/>
      <c r="V1361" s="15"/>
      <c r="W1361" s="15"/>
      <c r="X1361" s="15"/>
      <c r="Y1361" s="41"/>
      <c r="Z1361" s="41"/>
      <c r="AA1361" s="41"/>
      <c r="AB1361" s="15"/>
      <c r="AC1361" s="15"/>
      <c r="AD1361" s="15"/>
      <c r="AE1361" s="15"/>
      <c r="AF1361" s="15"/>
      <c r="AG1361" s="15"/>
      <c r="AH1361" s="15"/>
      <c r="AI1361" s="41"/>
      <c r="AJ1361" s="41"/>
      <c r="AK1361" s="15"/>
      <c r="AL1361" s="15"/>
      <c r="AM1361" s="15"/>
      <c r="AN1361" s="15"/>
      <c r="AO1361" s="15"/>
      <c r="AP1361" s="15"/>
      <c r="AQ1361" s="15"/>
      <c r="AR1361" s="15"/>
      <c r="AS1361" s="15"/>
      <c r="AT1361" s="15"/>
      <c r="AU1361" s="15"/>
      <c r="AV1361" s="15"/>
      <c r="AW1361" s="15"/>
      <c r="AX1361" s="15"/>
      <c r="AY1361" s="15"/>
      <c r="AZ1361" s="10">
        <v>1</v>
      </c>
      <c r="BA1361" t="s">
        <v>22</v>
      </c>
      <c r="BB1361" t="s">
        <v>88</v>
      </c>
      <c r="BD1361" s="39" t="str">
        <f t="shared" si="43"/>
        <v>01/294826902GBlibli Jabodetabek</v>
      </c>
    </row>
    <row r="1362" spans="2:56" ht="13.5" customHeight="1" x14ac:dyDescent="0.35">
      <c r="B1362" s="10" t="s">
        <v>17</v>
      </c>
      <c r="C1362" s="10" t="s">
        <v>1648</v>
      </c>
      <c r="D1362" s="10" t="s">
        <v>294</v>
      </c>
      <c r="E1362" s="10" t="s">
        <v>295</v>
      </c>
      <c r="F1362" s="10" t="s">
        <v>323</v>
      </c>
      <c r="G1362" s="137" t="s">
        <v>1663</v>
      </c>
      <c r="H1362" s="10"/>
      <c r="I1362" s="10">
        <v>4902430759342</v>
      </c>
      <c r="J1362" s="10" t="s">
        <v>15035</v>
      </c>
      <c r="K1362" s="10" t="s">
        <v>10601</v>
      </c>
      <c r="L1362" s="98">
        <f>IFERROR(VLOOKUP($F1362&amp;$C1362,Sales!$J:$W,9,0),0)</f>
        <v>0</v>
      </c>
      <c r="M1362" s="98">
        <f>IFERROR(VLOOKUP($F1362&amp;$C1362,Sales!$J:$W,10,0),0)</f>
        <v>0</v>
      </c>
      <c r="N1362" s="98">
        <f>IFERROR(VLOOKUP($F1362&amp;$C1362,Sales!$J:$W,11,0),0)</f>
        <v>0</v>
      </c>
      <c r="O1362" s="98">
        <f>IFERROR(VLOOKUP($F1362&amp;$C1362,Sales!$J:$W,12,0),0)</f>
        <v>0</v>
      </c>
      <c r="P1362" s="98">
        <f>IFERROR(VLOOKUP($F1362&amp;$C1362,Sales!$J:$W,13,0),0)</f>
        <v>0</v>
      </c>
      <c r="Q1362" s="98">
        <f>IFERROR(VLOOKUP($F1362&amp;$C1362,Sales!$A:$H,7,0),0)</f>
        <v>0</v>
      </c>
      <c r="R1362" s="41" t="str">
        <f t="shared" si="42"/>
        <v>ERROR</v>
      </c>
      <c r="S1362" s="15"/>
      <c r="T1362" s="15"/>
      <c r="U1362" s="15"/>
      <c r="V1362" s="15"/>
      <c r="W1362" s="15"/>
      <c r="X1362" s="15"/>
      <c r="Y1362" s="41"/>
      <c r="Z1362" s="41"/>
      <c r="AA1362" s="41"/>
      <c r="AB1362" s="15"/>
      <c r="AC1362" s="15"/>
      <c r="AD1362" s="15"/>
      <c r="AE1362" s="15"/>
      <c r="AF1362" s="15"/>
      <c r="AG1362" s="15"/>
      <c r="AH1362" s="15"/>
      <c r="AI1362" s="41"/>
      <c r="AJ1362" s="41"/>
      <c r="AK1362" s="15"/>
      <c r="AL1362" s="15"/>
      <c r="AM1362" s="15"/>
      <c r="AN1362" s="15"/>
      <c r="AO1362" s="15"/>
      <c r="AP1362" s="15"/>
      <c r="AQ1362" s="15"/>
      <c r="AR1362" s="15"/>
      <c r="AS1362" s="15"/>
      <c r="AT1362" s="15"/>
      <c r="AU1362" s="15"/>
      <c r="AV1362" s="15"/>
      <c r="AW1362" s="15"/>
      <c r="AX1362" s="15"/>
      <c r="AY1362" s="15"/>
      <c r="AZ1362" s="10">
        <v>1</v>
      </c>
      <c r="BA1362" t="s">
        <v>22</v>
      </c>
      <c r="BB1362" t="s">
        <v>88</v>
      </c>
      <c r="BD1362" s="39" t="str">
        <f t="shared" si="43"/>
        <v>01/294826902HBlibli Jabodetabek</v>
      </c>
    </row>
    <row r="1363" spans="2:56" ht="13.5" customHeight="1" x14ac:dyDescent="0.35">
      <c r="B1363" s="10" t="s">
        <v>17</v>
      </c>
      <c r="C1363" s="10" t="s">
        <v>1648</v>
      </c>
      <c r="D1363" s="10" t="s">
        <v>294</v>
      </c>
      <c r="E1363" s="10" t="s">
        <v>295</v>
      </c>
      <c r="F1363" s="10" t="s">
        <v>363</v>
      </c>
      <c r="G1363" s="137" t="s">
        <v>1675</v>
      </c>
      <c r="H1363" s="10"/>
      <c r="I1363" s="10">
        <v>4902430753326</v>
      </c>
      <c r="J1363" s="10" t="s">
        <v>15036</v>
      </c>
      <c r="K1363" s="10" t="s">
        <v>10605</v>
      </c>
      <c r="L1363" s="98">
        <f>IFERROR(VLOOKUP($F1363&amp;$C1363,Sales!$J:$W,9,0),0)</f>
        <v>0</v>
      </c>
      <c r="M1363" s="98">
        <f>IFERROR(VLOOKUP($F1363&amp;$C1363,Sales!$J:$W,10,0),0)</f>
        <v>0</v>
      </c>
      <c r="N1363" s="98">
        <f>IFERROR(VLOOKUP($F1363&amp;$C1363,Sales!$J:$W,11,0),0)</f>
        <v>0</v>
      </c>
      <c r="O1363" s="98">
        <f>IFERROR(VLOOKUP($F1363&amp;$C1363,Sales!$J:$W,12,0),0)</f>
        <v>0</v>
      </c>
      <c r="P1363" s="98">
        <f>IFERROR(VLOOKUP($F1363&amp;$C1363,Sales!$J:$W,13,0),0)</f>
        <v>0</v>
      </c>
      <c r="Q1363" s="98">
        <f>IFERROR(VLOOKUP($F1363&amp;$C1363,Sales!$A:$H,7,0),0)</f>
        <v>0</v>
      </c>
      <c r="R1363" s="41" t="str">
        <f t="shared" si="42"/>
        <v>ERROR</v>
      </c>
      <c r="S1363" s="15"/>
      <c r="T1363" s="15"/>
      <c r="U1363" s="15"/>
      <c r="V1363" s="15"/>
      <c r="W1363" s="15"/>
      <c r="X1363" s="15"/>
      <c r="Y1363" s="41"/>
      <c r="Z1363" s="41"/>
      <c r="AA1363" s="41"/>
      <c r="AB1363" s="15"/>
      <c r="AC1363" s="15"/>
      <c r="AD1363" s="15"/>
      <c r="AE1363" s="15"/>
      <c r="AF1363" s="15"/>
      <c r="AG1363" s="15"/>
      <c r="AH1363" s="15"/>
      <c r="AI1363" s="41"/>
      <c r="AJ1363" s="41"/>
      <c r="AK1363" s="15"/>
      <c r="AL1363" s="15"/>
      <c r="AM1363" s="15"/>
      <c r="AN1363" s="15"/>
      <c r="AO1363" s="15"/>
      <c r="AP1363" s="15"/>
      <c r="AQ1363" s="15"/>
      <c r="AR1363" s="15"/>
      <c r="AS1363" s="15"/>
      <c r="AT1363" s="15"/>
      <c r="AU1363" s="15"/>
      <c r="AV1363" s="15"/>
      <c r="AW1363" s="15"/>
      <c r="AX1363" s="15"/>
      <c r="AY1363" s="15"/>
      <c r="AZ1363" s="10">
        <v>1</v>
      </c>
      <c r="BA1363" t="s">
        <v>22</v>
      </c>
      <c r="BB1363" t="s">
        <v>88</v>
      </c>
      <c r="BD1363" s="39" t="str">
        <f t="shared" si="43"/>
        <v>01/294826902JBlibli Jabodetabek</v>
      </c>
    </row>
    <row r="1364" spans="2:56" ht="13.5" customHeight="1" x14ac:dyDescent="0.35">
      <c r="B1364" s="10" t="s">
        <v>17</v>
      </c>
      <c r="C1364" s="10" t="s">
        <v>1648</v>
      </c>
      <c r="D1364" s="10" t="s">
        <v>294</v>
      </c>
      <c r="E1364" s="10" t="s">
        <v>295</v>
      </c>
      <c r="F1364" s="10" t="s">
        <v>371</v>
      </c>
      <c r="G1364" s="137" t="s">
        <v>2183</v>
      </c>
      <c r="H1364" s="10"/>
      <c r="I1364" s="10">
        <v>4902430787468</v>
      </c>
      <c r="J1364" s="10" t="s">
        <v>15037</v>
      </c>
      <c r="K1364" s="10" t="s">
        <v>6567</v>
      </c>
      <c r="L1364" s="98">
        <f>IFERROR(VLOOKUP($F1364&amp;$C1364,Sales!$J:$W,9,0),0)</f>
        <v>0</v>
      </c>
      <c r="M1364" s="98">
        <f>IFERROR(VLOOKUP($F1364&amp;$C1364,Sales!$J:$W,10,0),0)</f>
        <v>0</v>
      </c>
      <c r="N1364" s="98">
        <f>IFERROR(VLOOKUP($F1364&amp;$C1364,Sales!$J:$W,11,0),0)</f>
        <v>0</v>
      </c>
      <c r="O1364" s="98">
        <f>IFERROR(VLOOKUP($F1364&amp;$C1364,Sales!$J:$W,12,0),0)</f>
        <v>0</v>
      </c>
      <c r="P1364" s="98">
        <f>IFERROR(VLOOKUP($F1364&amp;$C1364,Sales!$J:$W,13,0),0)</f>
        <v>0</v>
      </c>
      <c r="Q1364" s="98">
        <f>IFERROR(VLOOKUP($F1364&amp;$C1364,Sales!$A:$H,7,0),0)</f>
        <v>0</v>
      </c>
      <c r="R1364" s="41" t="str">
        <f t="shared" si="42"/>
        <v>ERROR</v>
      </c>
      <c r="S1364" s="15"/>
      <c r="T1364" s="15"/>
      <c r="U1364" s="15"/>
      <c r="V1364" s="15"/>
      <c r="W1364" s="15"/>
      <c r="X1364" s="15"/>
      <c r="Y1364" s="41"/>
      <c r="Z1364" s="41"/>
      <c r="AA1364" s="41"/>
      <c r="AB1364" s="15"/>
      <c r="AC1364" s="15"/>
      <c r="AD1364" s="15"/>
      <c r="AE1364" s="15"/>
      <c r="AF1364" s="15"/>
      <c r="AG1364" s="15"/>
      <c r="AH1364" s="15"/>
      <c r="AI1364" s="41"/>
      <c r="AJ1364" s="41"/>
      <c r="AK1364" s="15"/>
      <c r="AL1364" s="15"/>
      <c r="AM1364" s="15"/>
      <c r="AN1364" s="15"/>
      <c r="AO1364" s="15"/>
      <c r="AP1364" s="15"/>
      <c r="AQ1364" s="15"/>
      <c r="AR1364" s="15"/>
      <c r="AS1364" s="15"/>
      <c r="AT1364" s="15"/>
      <c r="AU1364" s="15"/>
      <c r="AV1364" s="15"/>
      <c r="AW1364" s="15"/>
      <c r="AX1364" s="15"/>
      <c r="AY1364" s="15"/>
      <c r="AZ1364" s="10">
        <v>1</v>
      </c>
      <c r="BA1364" t="s">
        <v>22</v>
      </c>
      <c r="BB1364" t="s">
        <v>88</v>
      </c>
      <c r="BD1364" s="39" t="str">
        <f t="shared" si="43"/>
        <v>01/294826902KBlibli Jabodetabek</v>
      </c>
    </row>
    <row r="1365" spans="2:56" ht="13.5" customHeight="1" x14ac:dyDescent="0.35">
      <c r="B1365" s="10" t="s">
        <v>17</v>
      </c>
      <c r="C1365" s="10" t="s">
        <v>1648</v>
      </c>
      <c r="D1365" s="10" t="s">
        <v>294</v>
      </c>
      <c r="E1365" s="10" t="s">
        <v>295</v>
      </c>
      <c r="F1365" s="10" t="s">
        <v>1699</v>
      </c>
      <c r="G1365" s="137" t="s">
        <v>6577</v>
      </c>
      <c r="H1365" s="10"/>
      <c r="I1365" s="10" t="s">
        <v>1700</v>
      </c>
      <c r="J1365" s="10" t="s">
        <v>15038</v>
      </c>
      <c r="K1365" s="10" t="s">
        <v>10614</v>
      </c>
      <c r="L1365" s="98">
        <f>IFERROR(VLOOKUP($F1365&amp;$C1365,Sales!$J:$W,9,0),0)</f>
        <v>0</v>
      </c>
      <c r="M1365" s="98">
        <f>IFERROR(VLOOKUP($F1365&amp;$C1365,Sales!$J:$W,10,0),0)</f>
        <v>0</v>
      </c>
      <c r="N1365" s="98">
        <f>IFERROR(VLOOKUP($F1365&amp;$C1365,Sales!$J:$W,11,0),0)</f>
        <v>0</v>
      </c>
      <c r="O1365" s="98">
        <f>IFERROR(VLOOKUP($F1365&amp;$C1365,Sales!$J:$W,12,0),0)</f>
        <v>0</v>
      </c>
      <c r="P1365" s="98">
        <f>IFERROR(VLOOKUP($F1365&amp;$C1365,Sales!$J:$W,13,0),0)</f>
        <v>0</v>
      </c>
      <c r="Q1365" s="98">
        <f>IFERROR(VLOOKUP($F1365&amp;$C1365,Sales!$A:$H,7,0),0)</f>
        <v>0</v>
      </c>
      <c r="R1365" s="41" t="str">
        <f t="shared" si="42"/>
        <v>ERROR</v>
      </c>
      <c r="S1365" s="15"/>
      <c r="T1365" s="15"/>
      <c r="U1365" s="15"/>
      <c r="V1365" s="15"/>
      <c r="W1365" s="15"/>
      <c r="X1365" s="15"/>
      <c r="Y1365" s="41"/>
      <c r="Z1365" s="41"/>
      <c r="AA1365" s="41"/>
      <c r="AB1365" s="15"/>
      <c r="AC1365" s="15"/>
      <c r="AD1365" s="15"/>
      <c r="AE1365" s="15"/>
      <c r="AF1365" s="15"/>
      <c r="AG1365" s="15"/>
      <c r="AH1365" s="15"/>
      <c r="AI1365" s="41"/>
      <c r="AJ1365" s="41"/>
      <c r="AK1365" s="15"/>
      <c r="AL1365" s="15"/>
      <c r="AM1365" s="15"/>
      <c r="AN1365" s="15"/>
      <c r="AO1365" s="15"/>
      <c r="AP1365" s="15"/>
      <c r="AQ1365" s="15"/>
      <c r="AR1365" s="15"/>
      <c r="AS1365" s="15"/>
      <c r="AT1365" s="15"/>
      <c r="AU1365" s="15"/>
      <c r="AV1365" s="15"/>
      <c r="AW1365" s="15"/>
      <c r="AX1365" s="15"/>
      <c r="AY1365" s="15"/>
      <c r="AZ1365" s="10">
        <v>1</v>
      </c>
      <c r="BA1365" t="s">
        <v>22</v>
      </c>
      <c r="BB1365" t="s">
        <v>88</v>
      </c>
      <c r="BD1365" s="39" t="str">
        <f t="shared" si="43"/>
        <v>01/394829503BBlibli Jabodetabek</v>
      </c>
    </row>
    <row r="1366" spans="2:56" ht="13.5" customHeight="1" x14ac:dyDescent="0.35">
      <c r="B1366" s="10" t="s">
        <v>17</v>
      </c>
      <c r="C1366" s="10" t="s">
        <v>1648</v>
      </c>
      <c r="D1366" s="10" t="s">
        <v>294</v>
      </c>
      <c r="E1366" s="10" t="s">
        <v>295</v>
      </c>
      <c r="F1366" s="10" t="s">
        <v>379</v>
      </c>
      <c r="G1366" s="137" t="s">
        <v>6582</v>
      </c>
      <c r="H1366" t="s">
        <v>20625</v>
      </c>
      <c r="I1366" s="10">
        <v>4902430232265</v>
      </c>
      <c r="J1366" s="10" t="s">
        <v>15039</v>
      </c>
      <c r="K1366" s="10" t="s">
        <v>6583</v>
      </c>
      <c r="L1366" s="98">
        <f>IFERROR(VLOOKUP($F1366&amp;$C1366,Sales!$J:$W,9,0),0)</f>
        <v>0</v>
      </c>
      <c r="M1366" s="98">
        <f>IFERROR(VLOOKUP($F1366&amp;$C1366,Sales!$J:$W,10,0),0)</f>
        <v>0</v>
      </c>
      <c r="N1366" s="98">
        <f>IFERROR(VLOOKUP($F1366&amp;$C1366,Sales!$J:$W,11,0),0)</f>
        <v>0</v>
      </c>
      <c r="O1366" s="98">
        <f>IFERROR(VLOOKUP($F1366&amp;$C1366,Sales!$J:$W,12,0),0)</f>
        <v>0</v>
      </c>
      <c r="P1366" s="98">
        <f>IFERROR(VLOOKUP($F1366&amp;$C1366,Sales!$J:$W,13,0),0)</f>
        <v>0</v>
      </c>
      <c r="Q1366" s="98">
        <f>IFERROR(VLOOKUP($F1366&amp;$C1366,Sales!$A:$H,7,0),0)</f>
        <v>0</v>
      </c>
      <c r="R1366" s="41" t="str">
        <f t="shared" si="42"/>
        <v>ERROR</v>
      </c>
      <c r="S1366" s="15"/>
      <c r="T1366" s="15"/>
      <c r="U1366" s="15"/>
      <c r="V1366" s="15"/>
      <c r="W1366" s="15"/>
      <c r="X1366" s="15"/>
      <c r="Y1366" s="41"/>
      <c r="Z1366" s="41"/>
      <c r="AA1366" s="41"/>
      <c r="AB1366" s="15"/>
      <c r="AC1366" s="15"/>
      <c r="AD1366" s="15"/>
      <c r="AE1366" s="15"/>
      <c r="AF1366" s="15"/>
      <c r="AG1366" s="15"/>
      <c r="AH1366" s="15"/>
      <c r="AI1366" s="41"/>
      <c r="AJ1366" s="41"/>
      <c r="AK1366" s="15"/>
      <c r="AL1366" s="15"/>
      <c r="AM1366" s="15"/>
      <c r="AN1366" s="15"/>
      <c r="AO1366" s="15"/>
      <c r="AP1366" s="15"/>
      <c r="AQ1366" s="15"/>
      <c r="AR1366" s="15"/>
      <c r="AS1366" s="15"/>
      <c r="AT1366" s="15"/>
      <c r="AU1366" s="15"/>
      <c r="AV1366" s="15"/>
      <c r="AW1366" s="15"/>
      <c r="AX1366" s="15"/>
      <c r="AY1366" s="15"/>
      <c r="AZ1366" s="10">
        <v>1</v>
      </c>
      <c r="BA1366" t="s">
        <v>22</v>
      </c>
      <c r="BB1366" t="s">
        <v>88</v>
      </c>
      <c r="BD1366" s="39" t="str">
        <f t="shared" si="43"/>
        <v>01/080717701ABlibli Jabodetabek</v>
      </c>
    </row>
    <row r="1367" spans="2:56" ht="13.5" customHeight="1" x14ac:dyDescent="0.35">
      <c r="B1367" s="10" t="s">
        <v>17</v>
      </c>
      <c r="C1367" s="10" t="s">
        <v>1648</v>
      </c>
      <c r="D1367" s="10" t="s">
        <v>294</v>
      </c>
      <c r="E1367" s="10" t="s">
        <v>295</v>
      </c>
      <c r="F1367" s="10" t="s">
        <v>301</v>
      </c>
      <c r="G1367" s="137" t="s">
        <v>16392</v>
      </c>
      <c r="H1367" s="10" t="s">
        <v>12743</v>
      </c>
      <c r="I1367" s="10">
        <v>4902430799836</v>
      </c>
      <c r="J1367" s="10" t="s">
        <v>15042</v>
      </c>
      <c r="K1367" s="10" t="s">
        <v>6590</v>
      </c>
      <c r="L1367" s="98">
        <f>IFERROR(VLOOKUP($F1367&amp;$C1367,Sales!$J:$W,9,0),0)</f>
        <v>0</v>
      </c>
      <c r="M1367" s="98">
        <f>IFERROR(VLOOKUP($F1367&amp;$C1367,Sales!$J:$W,10,0),0)</f>
        <v>0</v>
      </c>
      <c r="N1367" s="98">
        <f>IFERROR(VLOOKUP($F1367&amp;$C1367,Sales!$J:$W,11,0),0)</f>
        <v>0</v>
      </c>
      <c r="O1367" s="98">
        <f>IFERROR(VLOOKUP($F1367&amp;$C1367,Sales!$J:$W,12,0),0)</f>
        <v>0</v>
      </c>
      <c r="P1367" s="98">
        <f>IFERROR(VLOOKUP($F1367&amp;$C1367,Sales!$J:$W,13,0),0)</f>
        <v>0</v>
      </c>
      <c r="Q1367" s="98">
        <f>IFERROR(VLOOKUP($F1367&amp;$C1367,Sales!$A:$H,7,0),0)</f>
        <v>0</v>
      </c>
      <c r="R1367" s="41">
        <f t="shared" si="42"/>
        <v>1</v>
      </c>
      <c r="S1367" s="41">
        <v>1</v>
      </c>
      <c r="T1367" s="41"/>
      <c r="U1367" s="41"/>
      <c r="V1367" s="15">
        <v>1</v>
      </c>
      <c r="W1367" s="15">
        <v>1</v>
      </c>
      <c r="X1367" s="15">
        <v>1</v>
      </c>
      <c r="Y1367" s="41">
        <v>1</v>
      </c>
      <c r="Z1367" s="41">
        <v>1</v>
      </c>
      <c r="AA1367" s="41"/>
      <c r="AB1367" s="41"/>
      <c r="AC1367" s="41"/>
      <c r="AD1367" s="41"/>
      <c r="AE1367" s="41"/>
      <c r="AF1367" s="41"/>
      <c r="AG1367" s="41"/>
      <c r="AH1367" s="15"/>
      <c r="AI1367" s="41"/>
      <c r="AJ1367" s="41"/>
      <c r="AK1367" s="41"/>
      <c r="AL1367" s="15"/>
      <c r="AM1367" s="15"/>
      <c r="AN1367" s="15"/>
      <c r="AO1367" s="15"/>
      <c r="AP1367" s="15"/>
      <c r="AQ1367" s="15"/>
      <c r="AR1367" s="15"/>
      <c r="AS1367" s="15"/>
      <c r="AT1367" s="127"/>
      <c r="AU1367" s="15"/>
      <c r="AV1367" s="15"/>
      <c r="AW1367" s="15"/>
      <c r="AX1367" s="15"/>
      <c r="AY1367" s="15"/>
      <c r="AZ1367" s="10">
        <v>1</v>
      </c>
      <c r="BA1367" t="s">
        <v>22</v>
      </c>
      <c r="BB1367" t="s">
        <v>23</v>
      </c>
      <c r="BD1367" s="39" t="str">
        <f t="shared" si="43"/>
        <v>01/294825208IBlibli Jabodetabek</v>
      </c>
    </row>
    <row r="1368" spans="2:56" ht="13.5" customHeight="1" x14ac:dyDescent="0.35">
      <c r="B1368" s="10" t="s">
        <v>17</v>
      </c>
      <c r="C1368" s="10" t="s">
        <v>1648</v>
      </c>
      <c r="D1368" s="10" t="s">
        <v>294</v>
      </c>
      <c r="E1368" s="10" t="s">
        <v>295</v>
      </c>
      <c r="F1368" s="10" t="s">
        <v>1737</v>
      </c>
      <c r="G1368" s="137" t="s">
        <v>6597</v>
      </c>
      <c r="H1368" s="10"/>
      <c r="I1368" s="10" t="s">
        <v>1738</v>
      </c>
      <c r="J1368" s="10" t="s">
        <v>15043</v>
      </c>
      <c r="K1368" s="10" t="s">
        <v>6598</v>
      </c>
      <c r="L1368" s="98">
        <f>IFERROR(VLOOKUP($F1368&amp;$C1368,Sales!$J:$W,9,0),0)</f>
        <v>0</v>
      </c>
      <c r="M1368" s="98">
        <f>IFERROR(VLOOKUP($F1368&amp;$C1368,Sales!$J:$W,10,0),0)</f>
        <v>0</v>
      </c>
      <c r="N1368" s="98">
        <f>IFERROR(VLOOKUP($F1368&amp;$C1368,Sales!$J:$W,11,0),0)</f>
        <v>0</v>
      </c>
      <c r="O1368" s="98">
        <f>IFERROR(VLOOKUP($F1368&amp;$C1368,Sales!$J:$W,12,0),0)</f>
        <v>0</v>
      </c>
      <c r="P1368" s="98">
        <f>IFERROR(VLOOKUP($F1368&amp;$C1368,Sales!$J:$W,13,0),0)</f>
        <v>0</v>
      </c>
      <c r="Q1368" s="98">
        <f>IFERROR(VLOOKUP($F1368&amp;$C1368,Sales!$A:$H,7,0),0)</f>
        <v>0</v>
      </c>
      <c r="R1368" s="41" t="str">
        <f t="shared" si="42"/>
        <v>ERROR</v>
      </c>
      <c r="S1368" s="15"/>
      <c r="T1368" s="15"/>
      <c r="U1368" s="15"/>
      <c r="V1368" s="15"/>
      <c r="W1368" s="15"/>
      <c r="X1368" s="15"/>
      <c r="Y1368" s="41"/>
      <c r="Z1368" s="41"/>
      <c r="AA1368" s="41"/>
      <c r="AB1368" s="15"/>
      <c r="AC1368" s="15"/>
      <c r="AD1368" s="15"/>
      <c r="AE1368" s="15"/>
      <c r="AF1368" s="15"/>
      <c r="AG1368" s="15"/>
      <c r="AH1368" s="15"/>
      <c r="AI1368" s="41"/>
      <c r="AJ1368" s="41"/>
      <c r="AK1368" s="15"/>
      <c r="AL1368" s="15"/>
      <c r="AM1368" s="15"/>
      <c r="AN1368" s="15"/>
      <c r="AO1368" s="15"/>
      <c r="AP1368" s="15"/>
      <c r="AQ1368" s="15"/>
      <c r="AR1368" s="15"/>
      <c r="AS1368" s="15"/>
      <c r="AT1368" s="15"/>
      <c r="AU1368" s="15"/>
      <c r="AV1368" s="15"/>
      <c r="AW1368" s="15"/>
      <c r="AX1368" s="15"/>
      <c r="AY1368" s="15"/>
      <c r="AZ1368" s="10">
        <v>1</v>
      </c>
      <c r="BA1368" t="s">
        <v>22</v>
      </c>
      <c r="BB1368" t="s">
        <v>88</v>
      </c>
      <c r="BD1368" s="39" t="str">
        <f t="shared" si="43"/>
        <v>01/394829503JBlibli Jabodetabek</v>
      </c>
    </row>
    <row r="1369" spans="2:56" ht="13.5" customHeight="1" x14ac:dyDescent="0.35">
      <c r="B1369" s="10" t="s">
        <v>17</v>
      </c>
      <c r="C1369" s="10" t="s">
        <v>1648</v>
      </c>
      <c r="D1369" s="10" t="s">
        <v>294</v>
      </c>
      <c r="E1369" s="10" t="s">
        <v>295</v>
      </c>
      <c r="F1369" s="10" t="s">
        <v>1739</v>
      </c>
      <c r="G1369" s="137" t="s">
        <v>6599</v>
      </c>
      <c r="H1369" s="10"/>
      <c r="I1369" s="10" t="s">
        <v>6178</v>
      </c>
      <c r="J1369" s="10" t="s">
        <v>15044</v>
      </c>
      <c r="K1369" s="10" t="s">
        <v>6600</v>
      </c>
      <c r="L1369" s="98">
        <f>IFERROR(VLOOKUP($F1369&amp;$C1369,Sales!$J:$W,9,0),0)</f>
        <v>0</v>
      </c>
      <c r="M1369" s="98">
        <f>IFERROR(VLOOKUP($F1369&amp;$C1369,Sales!$J:$W,10,0),0)</f>
        <v>0</v>
      </c>
      <c r="N1369" s="98">
        <f>IFERROR(VLOOKUP($F1369&amp;$C1369,Sales!$J:$W,11,0),0)</f>
        <v>0</v>
      </c>
      <c r="O1369" s="98">
        <f>IFERROR(VLOOKUP($F1369&amp;$C1369,Sales!$J:$W,12,0),0)</f>
        <v>0</v>
      </c>
      <c r="P1369" s="98">
        <f>IFERROR(VLOOKUP($F1369&amp;$C1369,Sales!$J:$W,13,0),0)</f>
        <v>0</v>
      </c>
      <c r="Q1369" s="98">
        <f>IFERROR(VLOOKUP($F1369&amp;$C1369,Sales!$A:$H,7,0),0)</f>
        <v>0</v>
      </c>
      <c r="R1369" s="41" t="str">
        <f t="shared" si="42"/>
        <v>ERROR</v>
      </c>
      <c r="S1369" s="15"/>
      <c r="T1369" s="15"/>
      <c r="U1369" s="15"/>
      <c r="V1369" s="15"/>
      <c r="W1369" s="15"/>
      <c r="X1369" s="15"/>
      <c r="Y1369" s="41"/>
      <c r="Z1369" s="41"/>
      <c r="AA1369" s="41"/>
      <c r="AB1369" s="15"/>
      <c r="AC1369" s="15"/>
      <c r="AD1369" s="15"/>
      <c r="AE1369" s="15"/>
      <c r="AF1369" s="15"/>
      <c r="AG1369" s="15"/>
      <c r="AH1369" s="15"/>
      <c r="AI1369" s="41"/>
      <c r="AJ1369" s="41"/>
      <c r="AK1369" s="15"/>
      <c r="AL1369" s="15"/>
      <c r="AM1369" s="15"/>
      <c r="AN1369" s="15"/>
      <c r="AO1369" s="15"/>
      <c r="AP1369" s="15"/>
      <c r="AQ1369" s="15"/>
      <c r="AR1369" s="15"/>
      <c r="AS1369" s="15"/>
      <c r="AT1369" s="15"/>
      <c r="AU1369" s="15"/>
      <c r="AV1369" s="15"/>
      <c r="AW1369" s="15"/>
      <c r="AX1369" s="15"/>
      <c r="AY1369" s="15"/>
      <c r="AZ1369" s="10">
        <v>1</v>
      </c>
      <c r="BA1369" t="s">
        <v>22</v>
      </c>
      <c r="BB1369" t="s">
        <v>88</v>
      </c>
      <c r="BD1369" s="39" t="str">
        <f t="shared" si="43"/>
        <v>01/394829503IBlibli Jabodetabek</v>
      </c>
    </row>
    <row r="1370" spans="2:56" ht="13.5" customHeight="1" x14ac:dyDescent="0.35">
      <c r="B1370" s="10" t="s">
        <v>17</v>
      </c>
      <c r="C1370" s="10" t="s">
        <v>1648</v>
      </c>
      <c r="D1370" s="10" t="s">
        <v>294</v>
      </c>
      <c r="E1370" s="10" t="s">
        <v>295</v>
      </c>
      <c r="F1370" s="10" t="s">
        <v>1743</v>
      </c>
      <c r="G1370" s="137" t="s">
        <v>16393</v>
      </c>
      <c r="H1370" s="10" t="s">
        <v>12744</v>
      </c>
      <c r="I1370" s="10" t="s">
        <v>1745</v>
      </c>
      <c r="J1370" s="10" t="s">
        <v>15045</v>
      </c>
      <c r="K1370" s="10" t="s">
        <v>10625</v>
      </c>
      <c r="L1370" s="98">
        <f>IFERROR(VLOOKUP($F1370&amp;$C1370,Sales!$J:$W,9,0),0)</f>
        <v>0</v>
      </c>
      <c r="M1370" s="98">
        <f>IFERROR(VLOOKUP($F1370&amp;$C1370,Sales!$J:$W,10,0),0)</f>
        <v>0</v>
      </c>
      <c r="N1370" s="98">
        <f>IFERROR(VLOOKUP($F1370&amp;$C1370,Sales!$J:$W,11,0),0)</f>
        <v>0</v>
      </c>
      <c r="O1370" s="98">
        <f>IFERROR(VLOOKUP($F1370&amp;$C1370,Sales!$J:$W,12,0),0)</f>
        <v>0</v>
      </c>
      <c r="P1370" s="98">
        <f>IFERROR(VLOOKUP($F1370&amp;$C1370,Sales!$J:$W,13,0),0)</f>
        <v>0</v>
      </c>
      <c r="Q1370" s="98">
        <f>IFERROR(VLOOKUP($F1370&amp;$C1370,Sales!$A:$H,7,0),0)</f>
        <v>0</v>
      </c>
      <c r="R1370" s="41">
        <f t="shared" si="42"/>
        <v>1</v>
      </c>
      <c r="S1370" s="41">
        <v>1</v>
      </c>
      <c r="T1370" s="41"/>
      <c r="U1370" s="41"/>
      <c r="V1370" s="15">
        <v>1</v>
      </c>
      <c r="W1370" s="15">
        <v>1</v>
      </c>
      <c r="X1370" s="15">
        <v>1</v>
      </c>
      <c r="Y1370" s="41">
        <v>1</v>
      </c>
      <c r="Z1370" s="41">
        <v>1</v>
      </c>
      <c r="AA1370" s="41"/>
      <c r="AB1370" s="41"/>
      <c r="AC1370" s="41"/>
      <c r="AD1370" s="15"/>
      <c r="AE1370" s="15"/>
      <c r="AF1370" s="41"/>
      <c r="AG1370" s="41"/>
      <c r="AH1370" s="15"/>
      <c r="AI1370" s="41"/>
      <c r="AJ1370" s="41"/>
      <c r="AK1370" s="41"/>
      <c r="AL1370" s="15"/>
      <c r="AM1370" s="15"/>
      <c r="AN1370" s="15"/>
      <c r="AO1370" s="15"/>
      <c r="AP1370" s="15"/>
      <c r="AQ1370" s="15"/>
      <c r="AR1370" s="15"/>
      <c r="AS1370" s="15"/>
      <c r="AT1370" s="127"/>
      <c r="AU1370" s="15"/>
      <c r="AV1370" s="15"/>
      <c r="AW1370" s="15"/>
      <c r="AX1370" s="15"/>
      <c r="AY1370" s="15"/>
      <c r="AZ1370" s="10">
        <v>1</v>
      </c>
      <c r="BA1370" t="s">
        <v>13952</v>
      </c>
      <c r="BB1370" t="s">
        <v>23</v>
      </c>
      <c r="BD1370" s="39" t="str">
        <f t="shared" si="43"/>
        <v>01/394829601PBlibli Jabodetabek</v>
      </c>
    </row>
    <row r="1371" spans="2:56" ht="13.5" customHeight="1" x14ac:dyDescent="0.35">
      <c r="B1371" s="10" t="s">
        <v>17</v>
      </c>
      <c r="C1371" s="10" t="s">
        <v>1648</v>
      </c>
      <c r="D1371" s="10" t="s">
        <v>294</v>
      </c>
      <c r="E1371" s="10" t="s">
        <v>295</v>
      </c>
      <c r="F1371" s="10" t="s">
        <v>1748</v>
      </c>
      <c r="G1371" s="137" t="s">
        <v>6606</v>
      </c>
      <c r="H1371" s="10"/>
      <c r="I1371" s="10" t="s">
        <v>6181</v>
      </c>
      <c r="J1371" s="10" t="s">
        <v>15046</v>
      </c>
      <c r="K1371" s="10" t="s">
        <v>6607</v>
      </c>
      <c r="L1371" s="98">
        <f>IFERROR(VLOOKUP($F1371&amp;$C1371,Sales!$J:$W,9,0),0)</f>
        <v>0</v>
      </c>
      <c r="M1371" s="98">
        <f>IFERROR(VLOOKUP($F1371&amp;$C1371,Sales!$J:$W,10,0),0)</f>
        <v>0</v>
      </c>
      <c r="N1371" s="98">
        <f>IFERROR(VLOOKUP($F1371&amp;$C1371,Sales!$J:$W,11,0),0)</f>
        <v>0</v>
      </c>
      <c r="O1371" s="98">
        <f>IFERROR(VLOOKUP($F1371&amp;$C1371,Sales!$J:$W,12,0),0)</f>
        <v>0</v>
      </c>
      <c r="P1371" s="98">
        <f>IFERROR(VLOOKUP($F1371&amp;$C1371,Sales!$J:$W,13,0),0)</f>
        <v>0</v>
      </c>
      <c r="Q1371" s="98">
        <f>IFERROR(VLOOKUP($F1371&amp;$C1371,Sales!$A:$H,7,0),0)</f>
        <v>0</v>
      </c>
      <c r="R1371" s="41" t="str">
        <f t="shared" si="42"/>
        <v>ERROR</v>
      </c>
      <c r="S1371" s="15"/>
      <c r="T1371" s="15"/>
      <c r="U1371" s="15"/>
      <c r="V1371" s="15"/>
      <c r="W1371" s="15"/>
      <c r="X1371" s="15"/>
      <c r="Y1371" s="41"/>
      <c r="Z1371" s="41"/>
      <c r="AA1371" s="41"/>
      <c r="AB1371" s="15"/>
      <c r="AC1371" s="15"/>
      <c r="AD1371" s="15"/>
      <c r="AE1371" s="15"/>
      <c r="AF1371" s="15"/>
      <c r="AG1371" s="15"/>
      <c r="AH1371" s="15"/>
      <c r="AI1371" s="41"/>
      <c r="AJ1371" s="41"/>
      <c r="AK1371" s="15"/>
      <c r="AL1371" s="15"/>
      <c r="AM1371" s="15"/>
      <c r="AN1371" s="15"/>
      <c r="AO1371" s="15"/>
      <c r="AP1371" s="15"/>
      <c r="AQ1371" s="15"/>
      <c r="AR1371" s="15"/>
      <c r="AS1371" s="15"/>
      <c r="AT1371" s="15"/>
      <c r="AU1371" s="15"/>
      <c r="AV1371" s="15"/>
      <c r="AW1371" s="15"/>
      <c r="AX1371" s="15"/>
      <c r="AY1371" s="15"/>
      <c r="AZ1371" s="10">
        <v>1</v>
      </c>
      <c r="BA1371" t="s">
        <v>22</v>
      </c>
      <c r="BB1371" t="s">
        <v>88</v>
      </c>
      <c r="BD1371" s="39" t="str">
        <f t="shared" si="43"/>
        <v>01/394829503KBlibli Jabodetabek</v>
      </c>
    </row>
    <row r="1372" spans="2:56" ht="13.5" customHeight="1" x14ac:dyDescent="0.35">
      <c r="B1372" s="10" t="s">
        <v>17</v>
      </c>
      <c r="C1372" s="10" t="s">
        <v>1648</v>
      </c>
      <c r="D1372" s="10" t="s">
        <v>294</v>
      </c>
      <c r="E1372" s="10" t="s">
        <v>295</v>
      </c>
      <c r="F1372" s="10" t="s">
        <v>1749</v>
      </c>
      <c r="G1372" s="137" t="s">
        <v>6608</v>
      </c>
      <c r="H1372" s="10"/>
      <c r="I1372" s="10" t="s">
        <v>6182</v>
      </c>
      <c r="J1372" s="10" t="s">
        <v>15047</v>
      </c>
      <c r="K1372" s="10" t="s">
        <v>6609</v>
      </c>
      <c r="L1372" s="98">
        <f>IFERROR(VLOOKUP($F1372&amp;$C1372,Sales!$J:$W,9,0),0)</f>
        <v>0</v>
      </c>
      <c r="M1372" s="98">
        <f>IFERROR(VLOOKUP($F1372&amp;$C1372,Sales!$J:$W,10,0),0)</f>
        <v>0</v>
      </c>
      <c r="N1372" s="98">
        <f>IFERROR(VLOOKUP($F1372&amp;$C1372,Sales!$J:$W,11,0),0)</f>
        <v>0</v>
      </c>
      <c r="O1372" s="98">
        <f>IFERROR(VLOOKUP($F1372&amp;$C1372,Sales!$J:$W,12,0),0)</f>
        <v>0</v>
      </c>
      <c r="P1372" s="98">
        <f>IFERROR(VLOOKUP($F1372&amp;$C1372,Sales!$J:$W,13,0),0)</f>
        <v>0</v>
      </c>
      <c r="Q1372" s="98">
        <f>IFERROR(VLOOKUP($F1372&amp;$C1372,Sales!$A:$H,7,0),0)</f>
        <v>0</v>
      </c>
      <c r="R1372" s="41" t="str">
        <f t="shared" si="42"/>
        <v>ERROR</v>
      </c>
      <c r="S1372" s="15"/>
      <c r="T1372" s="15"/>
      <c r="U1372" s="15"/>
      <c r="V1372" s="15"/>
      <c r="W1372" s="15"/>
      <c r="X1372" s="15"/>
      <c r="Y1372" s="41"/>
      <c r="Z1372" s="41"/>
      <c r="AA1372" s="41"/>
      <c r="AB1372" s="15"/>
      <c r="AC1372" s="15"/>
      <c r="AD1372" s="15"/>
      <c r="AE1372" s="15"/>
      <c r="AF1372" s="15"/>
      <c r="AG1372" s="15"/>
      <c r="AH1372" s="15"/>
      <c r="AI1372" s="41"/>
      <c r="AJ1372" s="41"/>
      <c r="AK1372" s="15"/>
      <c r="AL1372" s="15"/>
      <c r="AM1372" s="15"/>
      <c r="AN1372" s="15"/>
      <c r="AO1372" s="15"/>
      <c r="AP1372" s="15"/>
      <c r="AQ1372" s="15"/>
      <c r="AR1372" s="15"/>
      <c r="AS1372" s="15"/>
      <c r="AT1372" s="15"/>
      <c r="AU1372" s="15"/>
      <c r="AV1372" s="15"/>
      <c r="AW1372" s="15"/>
      <c r="AX1372" s="15"/>
      <c r="AY1372" s="15"/>
      <c r="AZ1372" s="10">
        <v>1</v>
      </c>
      <c r="BA1372" t="s">
        <v>22</v>
      </c>
      <c r="BB1372" t="s">
        <v>88</v>
      </c>
      <c r="BD1372" s="39" t="str">
        <f t="shared" si="43"/>
        <v>01/394829503OBlibli Jabodetabek</v>
      </c>
    </row>
    <row r="1373" spans="2:56" ht="13.5" customHeight="1" x14ac:dyDescent="0.35">
      <c r="B1373" s="10" t="s">
        <v>17</v>
      </c>
      <c r="C1373" s="10" t="s">
        <v>1648</v>
      </c>
      <c r="D1373" s="10" t="s">
        <v>294</v>
      </c>
      <c r="E1373" s="10" t="s">
        <v>295</v>
      </c>
      <c r="F1373" s="10" t="s">
        <v>1752</v>
      </c>
      <c r="G1373" s="137" t="s">
        <v>6612</v>
      </c>
      <c r="H1373" s="10"/>
      <c r="I1373" s="10" t="s">
        <v>1753</v>
      </c>
      <c r="J1373" s="10" t="s">
        <v>15048</v>
      </c>
      <c r="K1373" s="10" t="s">
        <v>6613</v>
      </c>
      <c r="L1373" s="98">
        <f>IFERROR(VLOOKUP($F1373&amp;$C1373,Sales!$J:$W,9,0),0)</f>
        <v>0</v>
      </c>
      <c r="M1373" s="98">
        <f>IFERROR(VLOOKUP($F1373&amp;$C1373,Sales!$J:$W,10,0),0)</f>
        <v>0</v>
      </c>
      <c r="N1373" s="98">
        <f>IFERROR(VLOOKUP($F1373&amp;$C1373,Sales!$J:$W,11,0),0)</f>
        <v>0</v>
      </c>
      <c r="O1373" s="98">
        <f>IFERROR(VLOOKUP($F1373&amp;$C1373,Sales!$J:$W,12,0),0)</f>
        <v>0</v>
      </c>
      <c r="P1373" s="98">
        <f>IFERROR(VLOOKUP($F1373&amp;$C1373,Sales!$J:$W,13,0),0)</f>
        <v>0</v>
      </c>
      <c r="Q1373" s="98">
        <f>IFERROR(VLOOKUP($F1373&amp;$C1373,Sales!$A:$H,7,0),0)</f>
        <v>0</v>
      </c>
      <c r="R1373" s="41" t="str">
        <f t="shared" si="42"/>
        <v>ERROR</v>
      </c>
      <c r="S1373" s="15"/>
      <c r="T1373" s="15"/>
      <c r="U1373" s="15"/>
      <c r="V1373" s="15"/>
      <c r="W1373" s="15"/>
      <c r="X1373" s="15"/>
      <c r="Y1373" s="41"/>
      <c r="Z1373" s="41"/>
      <c r="AA1373" s="41"/>
      <c r="AB1373" s="15"/>
      <c r="AC1373" s="15"/>
      <c r="AD1373" s="15"/>
      <c r="AE1373" s="15"/>
      <c r="AF1373" s="15"/>
      <c r="AG1373" s="15"/>
      <c r="AH1373" s="15"/>
      <c r="AI1373" s="41"/>
      <c r="AJ1373" s="41"/>
      <c r="AK1373" s="15"/>
      <c r="AL1373" s="15"/>
      <c r="AM1373" s="15"/>
      <c r="AN1373" s="15"/>
      <c r="AO1373" s="15"/>
      <c r="AP1373" s="15"/>
      <c r="AQ1373" s="15"/>
      <c r="AR1373" s="15"/>
      <c r="AS1373" s="15"/>
      <c r="AT1373" s="15"/>
      <c r="AU1373" s="15"/>
      <c r="AV1373" s="15"/>
      <c r="AW1373" s="15"/>
      <c r="AX1373" s="15"/>
      <c r="AY1373" s="15"/>
      <c r="AZ1373" s="10">
        <v>1</v>
      </c>
      <c r="BA1373" t="s">
        <v>22</v>
      </c>
      <c r="BB1373" t="s">
        <v>88</v>
      </c>
      <c r="BD1373" s="39" t="str">
        <f t="shared" si="43"/>
        <v>01/394829504ABlibli Jabodetabek</v>
      </c>
    </row>
    <row r="1374" spans="2:56" ht="13.5" customHeight="1" x14ac:dyDescent="0.35">
      <c r="B1374" s="10" t="s">
        <v>17</v>
      </c>
      <c r="C1374" s="10" t="s">
        <v>1648</v>
      </c>
      <c r="D1374" s="10" t="s">
        <v>294</v>
      </c>
      <c r="E1374" s="10" t="s">
        <v>295</v>
      </c>
      <c r="F1374" s="10" t="s">
        <v>5755</v>
      </c>
      <c r="G1374" s="137" t="s">
        <v>6625</v>
      </c>
      <c r="H1374" s="10"/>
      <c r="I1374" s="10" t="s">
        <v>19020</v>
      </c>
      <c r="J1374" s="10" t="s">
        <v>6626</v>
      </c>
      <c r="K1374" s="10" t="s">
        <v>5752</v>
      </c>
      <c r="L1374" s="98">
        <f>IFERROR(VLOOKUP($F1374&amp;$C1374,Sales!$J:$W,9,0),0)</f>
        <v>0</v>
      </c>
      <c r="M1374" s="98">
        <f>IFERROR(VLOOKUP($F1374&amp;$C1374,Sales!$J:$W,10,0),0)</f>
        <v>0</v>
      </c>
      <c r="N1374" s="98">
        <f>IFERROR(VLOOKUP($F1374&amp;$C1374,Sales!$J:$W,11,0),0)</f>
        <v>0</v>
      </c>
      <c r="O1374" s="98">
        <f>IFERROR(VLOOKUP($F1374&amp;$C1374,Sales!$J:$W,12,0),0)</f>
        <v>0</v>
      </c>
      <c r="P1374" s="98">
        <f>IFERROR(VLOOKUP($F1374&amp;$C1374,Sales!$J:$W,13,0),0)</f>
        <v>0</v>
      </c>
      <c r="Q1374" s="98">
        <f>IFERROR(VLOOKUP($F1374&amp;$C1374,Sales!$A:$H,7,0),0)</f>
        <v>0</v>
      </c>
      <c r="R1374" s="41" t="str">
        <f t="shared" si="42"/>
        <v>ERROR</v>
      </c>
      <c r="S1374" s="15"/>
      <c r="T1374" s="15"/>
      <c r="U1374" s="15"/>
      <c r="V1374" s="15"/>
      <c r="W1374" s="15"/>
      <c r="X1374" s="15"/>
      <c r="Y1374" s="41"/>
      <c r="Z1374" s="41"/>
      <c r="AA1374" s="41"/>
      <c r="AB1374" s="15"/>
      <c r="AC1374" s="15"/>
      <c r="AD1374" s="15"/>
      <c r="AE1374" s="15"/>
      <c r="AF1374" s="15"/>
      <c r="AG1374" s="15"/>
      <c r="AH1374" s="15"/>
      <c r="AI1374" s="41"/>
      <c r="AJ1374" s="41"/>
      <c r="AK1374" s="15"/>
      <c r="AL1374" s="15"/>
      <c r="AM1374" s="15"/>
      <c r="AN1374" s="15"/>
      <c r="AO1374" s="15"/>
      <c r="AP1374" s="15"/>
      <c r="AQ1374" s="15"/>
      <c r="AR1374" s="15"/>
      <c r="AS1374" s="15"/>
      <c r="AT1374" s="15"/>
      <c r="AU1374" s="15"/>
      <c r="AV1374" s="15"/>
      <c r="AW1374" s="15"/>
      <c r="AX1374" s="15"/>
      <c r="AY1374" s="15"/>
      <c r="AZ1374" s="10">
        <v>1</v>
      </c>
      <c r="BA1374" t="s">
        <v>22</v>
      </c>
      <c r="BB1374" t="s">
        <v>88</v>
      </c>
      <c r="BD1374" s="39" t="str">
        <f t="shared" si="43"/>
        <v>01/394829505CBlibli Jabodetabek</v>
      </c>
    </row>
    <row r="1375" spans="2:56" ht="13.5" customHeight="1" x14ac:dyDescent="0.35">
      <c r="B1375" s="10" t="s">
        <v>17</v>
      </c>
      <c r="C1375" s="10" t="s">
        <v>1648</v>
      </c>
      <c r="D1375" s="10" t="s">
        <v>294</v>
      </c>
      <c r="E1375" s="10" t="s">
        <v>295</v>
      </c>
      <c r="F1375" s="10" t="s">
        <v>5627</v>
      </c>
      <c r="G1375" s="137" t="s">
        <v>16207</v>
      </c>
      <c r="H1375" s="10" t="s">
        <v>6628</v>
      </c>
      <c r="I1375" s="10">
        <v>4902430759458</v>
      </c>
      <c r="J1375" s="10" t="s">
        <v>6629</v>
      </c>
      <c r="K1375" s="10" t="s">
        <v>10631</v>
      </c>
      <c r="L1375" s="98">
        <f>IFERROR(VLOOKUP($F1375&amp;$C1375,Sales!$J:$W,9,0),0)</f>
        <v>0</v>
      </c>
      <c r="M1375" s="98">
        <f>IFERROR(VLOOKUP($F1375&amp;$C1375,Sales!$J:$W,10,0),0)</f>
        <v>0</v>
      </c>
      <c r="N1375" s="98">
        <f>IFERROR(VLOOKUP($F1375&amp;$C1375,Sales!$J:$W,11,0),0)</f>
        <v>0</v>
      </c>
      <c r="O1375" s="98">
        <f>IFERROR(VLOOKUP($F1375&amp;$C1375,Sales!$J:$W,12,0),0)</f>
        <v>0</v>
      </c>
      <c r="P1375" s="98">
        <f>IFERROR(VLOOKUP($F1375&amp;$C1375,Sales!$J:$W,13,0),0)</f>
        <v>0</v>
      </c>
      <c r="Q1375" s="98">
        <f>IFERROR(VLOOKUP($F1375&amp;$C1375,Sales!$A:$H,7,0),0)</f>
        <v>0</v>
      </c>
      <c r="R1375" s="41">
        <f t="shared" si="42"/>
        <v>1</v>
      </c>
      <c r="S1375" s="41">
        <v>1</v>
      </c>
      <c r="T1375" s="41"/>
      <c r="U1375" s="41"/>
      <c r="V1375" s="15">
        <v>1</v>
      </c>
      <c r="W1375" s="15">
        <v>1</v>
      </c>
      <c r="X1375" s="15">
        <v>1</v>
      </c>
      <c r="Y1375" s="41">
        <v>1</v>
      </c>
      <c r="Z1375" s="41">
        <v>1</v>
      </c>
      <c r="AA1375" s="41"/>
      <c r="AB1375" s="41"/>
      <c r="AC1375" s="41"/>
      <c r="AD1375" s="41"/>
      <c r="AE1375" s="41"/>
      <c r="AF1375" s="41"/>
      <c r="AG1375" s="41"/>
      <c r="AH1375" s="15"/>
      <c r="AI1375" s="41"/>
      <c r="AJ1375" s="41"/>
      <c r="AK1375" s="41"/>
      <c r="AL1375" s="15"/>
      <c r="AM1375" s="15"/>
      <c r="AN1375" s="15"/>
      <c r="AO1375" s="15"/>
      <c r="AP1375" s="15"/>
      <c r="AQ1375" s="15"/>
      <c r="AR1375" s="15"/>
      <c r="AS1375" s="15"/>
      <c r="AT1375" s="127"/>
      <c r="AU1375" s="15"/>
      <c r="AV1375" s="15"/>
      <c r="AW1375" s="15"/>
      <c r="AX1375" s="15"/>
      <c r="AY1375" s="15"/>
      <c r="AZ1375" s="10">
        <v>1</v>
      </c>
      <c r="BA1375" t="s">
        <v>22</v>
      </c>
      <c r="BB1375" t="s">
        <v>23</v>
      </c>
      <c r="BD1375" s="39" t="str">
        <f t="shared" si="43"/>
        <v>01/294826004CBlibli Jabodetabek</v>
      </c>
    </row>
    <row r="1376" spans="2:56" ht="13.5" customHeight="1" x14ac:dyDescent="0.35">
      <c r="B1376" s="10" t="s">
        <v>17</v>
      </c>
      <c r="C1376" s="10" t="s">
        <v>1648</v>
      </c>
      <c r="D1376" s="10" t="s">
        <v>405</v>
      </c>
      <c r="E1376" s="10" t="s">
        <v>406</v>
      </c>
      <c r="F1376" s="10" t="s">
        <v>409</v>
      </c>
      <c r="G1376" s="137" t="s">
        <v>1905</v>
      </c>
      <c r="H1376" s="10"/>
      <c r="I1376" s="10">
        <v>3014260819033</v>
      </c>
      <c r="J1376" s="10" t="s">
        <v>15049</v>
      </c>
      <c r="K1376" s="10" t="s">
        <v>1907</v>
      </c>
      <c r="L1376" s="98">
        <f>IFERROR(VLOOKUP($F1376&amp;$C1376,Sales!$J:$W,9,0),0)</f>
        <v>0</v>
      </c>
      <c r="M1376" s="98">
        <f>IFERROR(VLOOKUP($F1376&amp;$C1376,Sales!$J:$W,10,0),0)</f>
        <v>0</v>
      </c>
      <c r="N1376" s="98">
        <f>IFERROR(VLOOKUP($F1376&amp;$C1376,Sales!$J:$W,11,0),0)</f>
        <v>0</v>
      </c>
      <c r="O1376" s="98">
        <f>IFERROR(VLOOKUP($F1376&amp;$C1376,Sales!$J:$W,12,0),0)</f>
        <v>0</v>
      </c>
      <c r="P1376" s="98">
        <f>IFERROR(VLOOKUP($F1376&amp;$C1376,Sales!$J:$W,13,0),0)</f>
        <v>0</v>
      </c>
      <c r="Q1376" s="98">
        <f>IFERROR(VLOOKUP($F1376&amp;$C1376,Sales!$A:$H,7,0),0)</f>
        <v>0</v>
      </c>
      <c r="R1376" s="41" t="str">
        <f t="shared" si="42"/>
        <v>ERROR</v>
      </c>
      <c r="S1376" s="15"/>
      <c r="T1376" s="15"/>
      <c r="U1376" s="15"/>
      <c r="V1376" s="15"/>
      <c r="W1376" s="15"/>
      <c r="X1376" s="15"/>
      <c r="Y1376" s="41"/>
      <c r="Z1376" s="41"/>
      <c r="AA1376" s="41"/>
      <c r="AB1376" s="15"/>
      <c r="AC1376" s="15"/>
      <c r="AD1376" s="15"/>
      <c r="AE1376" s="15"/>
      <c r="AF1376" s="15"/>
      <c r="AG1376" s="15"/>
      <c r="AH1376" s="15"/>
      <c r="AI1376" s="41"/>
      <c r="AJ1376" s="41"/>
      <c r="AK1376" s="15"/>
      <c r="AL1376" s="15"/>
      <c r="AM1376" s="15"/>
      <c r="AN1376" s="15"/>
      <c r="AO1376" s="15"/>
      <c r="AP1376" s="15"/>
      <c r="AQ1376" s="15"/>
      <c r="AR1376" s="15"/>
      <c r="AS1376" s="15"/>
      <c r="AT1376" s="15"/>
      <c r="AU1376" s="15"/>
      <c r="AV1376" s="15"/>
      <c r="AW1376" s="15"/>
      <c r="AX1376" s="15"/>
      <c r="AY1376" s="15"/>
      <c r="AZ1376" s="10">
        <v>1</v>
      </c>
      <c r="BA1376" t="s">
        <v>22</v>
      </c>
      <c r="BB1376" t="s">
        <v>88</v>
      </c>
      <c r="BD1376" s="39" t="str">
        <f t="shared" si="43"/>
        <v>01/274921602CBlibli Jabodetabek</v>
      </c>
    </row>
    <row r="1377" spans="2:59" ht="13.5" customHeight="1" x14ac:dyDescent="0.35">
      <c r="B1377" s="10" t="s">
        <v>17</v>
      </c>
      <c r="C1377" s="10" t="s">
        <v>1648</v>
      </c>
      <c r="D1377" s="10" t="s">
        <v>405</v>
      </c>
      <c r="E1377" s="10" t="s">
        <v>406</v>
      </c>
      <c r="F1377" s="10" t="s">
        <v>435</v>
      </c>
      <c r="G1377" s="137" t="s">
        <v>16394</v>
      </c>
      <c r="H1377" s="10" t="s">
        <v>12745</v>
      </c>
      <c r="I1377" s="10">
        <v>4902430403856</v>
      </c>
      <c r="J1377" s="10" t="s">
        <v>15050</v>
      </c>
      <c r="K1377" s="10" t="s">
        <v>1913</v>
      </c>
      <c r="L1377" s="98">
        <f>IFERROR(VLOOKUP($F1377&amp;$C1377,Sales!$J:$W,9,0),0)</f>
        <v>0</v>
      </c>
      <c r="M1377" s="98">
        <f>IFERROR(VLOOKUP($F1377&amp;$C1377,Sales!$J:$W,10,0),0)</f>
        <v>0</v>
      </c>
      <c r="N1377" s="98">
        <f>IFERROR(VLOOKUP($F1377&amp;$C1377,Sales!$J:$W,11,0),0)</f>
        <v>0</v>
      </c>
      <c r="O1377" s="98">
        <f>IFERROR(VLOOKUP($F1377&amp;$C1377,Sales!$J:$W,12,0),0)</f>
        <v>0</v>
      </c>
      <c r="P1377" s="98">
        <f>IFERROR(VLOOKUP($F1377&amp;$C1377,Sales!$J:$W,13,0),0)</f>
        <v>0</v>
      </c>
      <c r="Q1377" s="98">
        <f>IFERROR(VLOOKUP($F1377&amp;$C1377,Sales!$A:$H,7,0),0)</f>
        <v>0</v>
      </c>
      <c r="R1377" s="41">
        <f t="shared" si="42"/>
        <v>1</v>
      </c>
      <c r="S1377" s="41">
        <v>1</v>
      </c>
      <c r="T1377" s="41"/>
      <c r="U1377" s="41"/>
      <c r="V1377" s="15">
        <v>1</v>
      </c>
      <c r="W1377" s="15">
        <v>1</v>
      </c>
      <c r="X1377" s="15">
        <v>1</v>
      </c>
      <c r="Y1377" s="41">
        <v>1</v>
      </c>
      <c r="Z1377" s="41">
        <v>1</v>
      </c>
      <c r="AA1377" s="41"/>
      <c r="AB1377" s="41"/>
      <c r="AC1377" s="41"/>
      <c r="AD1377" s="41"/>
      <c r="AE1377" s="41"/>
      <c r="AF1377" s="41"/>
      <c r="AG1377" s="41"/>
      <c r="AH1377" s="15"/>
      <c r="AI1377" s="41"/>
      <c r="AJ1377" s="41"/>
      <c r="AK1377" s="41"/>
      <c r="AL1377" s="15"/>
      <c r="AM1377" s="15"/>
      <c r="AN1377" s="15"/>
      <c r="AO1377" s="15"/>
      <c r="AP1377" s="15"/>
      <c r="AQ1377" s="15"/>
      <c r="AR1377" s="15"/>
      <c r="AS1377" s="15"/>
      <c r="AT1377" s="127"/>
      <c r="AU1377" s="15"/>
      <c r="AV1377" s="15"/>
      <c r="AW1377" s="15"/>
      <c r="AX1377" s="15"/>
      <c r="AY1377" s="15"/>
      <c r="AZ1377" s="10">
        <v>1</v>
      </c>
      <c r="BA1377" t="s">
        <v>13952</v>
      </c>
      <c r="BB1377" t="s">
        <v>23</v>
      </c>
      <c r="BD1377" s="39" t="str">
        <f t="shared" si="43"/>
        <v>01/274926401IBlibli Jabodetabek</v>
      </c>
    </row>
    <row r="1378" spans="2:59" ht="13.5" customHeight="1" x14ac:dyDescent="0.35">
      <c r="B1378" s="10" t="s">
        <v>17</v>
      </c>
      <c r="C1378" s="10" t="s">
        <v>1648</v>
      </c>
      <c r="D1378" s="10" t="s">
        <v>405</v>
      </c>
      <c r="E1378" s="10" t="s">
        <v>406</v>
      </c>
      <c r="F1378" s="10" t="s">
        <v>419</v>
      </c>
      <c r="G1378" s="137" t="s">
        <v>16395</v>
      </c>
      <c r="H1378" s="10" t="s">
        <v>12746</v>
      </c>
      <c r="I1378" s="10">
        <v>3014260840723</v>
      </c>
      <c r="J1378" s="10" t="s">
        <v>15051</v>
      </c>
      <c r="K1378" s="10" t="s">
        <v>1918</v>
      </c>
      <c r="L1378" s="98">
        <f>IFERROR(VLOOKUP($F1378&amp;$C1378,Sales!$J:$W,9,0),0)</f>
        <v>0</v>
      </c>
      <c r="M1378" s="98">
        <f>IFERROR(VLOOKUP($F1378&amp;$C1378,Sales!$J:$W,10,0),0)</f>
        <v>0</v>
      </c>
      <c r="N1378" s="98">
        <f>IFERROR(VLOOKUP($F1378&amp;$C1378,Sales!$J:$W,11,0),0)</f>
        <v>0</v>
      </c>
      <c r="O1378" s="98">
        <f>IFERROR(VLOOKUP($F1378&amp;$C1378,Sales!$J:$W,12,0),0)</f>
        <v>0</v>
      </c>
      <c r="P1378" s="98">
        <f>IFERROR(VLOOKUP($F1378&amp;$C1378,Sales!$J:$W,13,0),0)</f>
        <v>0</v>
      </c>
      <c r="Q1378" s="98">
        <f>IFERROR(VLOOKUP($F1378&amp;$C1378,Sales!$A:$H,7,0),0)</f>
        <v>0</v>
      </c>
      <c r="R1378" s="41" t="str">
        <f t="shared" si="42"/>
        <v>ERROR</v>
      </c>
      <c r="S1378" s="41"/>
      <c r="T1378" s="41"/>
      <c r="U1378" s="41"/>
      <c r="V1378" s="15"/>
      <c r="W1378" s="15"/>
      <c r="X1378" s="15"/>
      <c r="Y1378" s="41"/>
      <c r="Z1378" s="41"/>
      <c r="AA1378" s="41"/>
      <c r="AB1378" s="41"/>
      <c r="AC1378" s="41"/>
      <c r="AD1378" s="41"/>
      <c r="AE1378" s="41"/>
      <c r="AF1378" s="41"/>
      <c r="AG1378" s="41"/>
      <c r="AH1378" s="15"/>
      <c r="AI1378" s="41"/>
      <c r="AJ1378" s="41"/>
      <c r="AK1378" s="41"/>
      <c r="AL1378" s="15"/>
      <c r="AM1378" s="15"/>
      <c r="AN1378" s="15"/>
      <c r="AO1378" s="15"/>
      <c r="AP1378" s="15"/>
      <c r="AQ1378" s="15"/>
      <c r="AR1378" s="15"/>
      <c r="AS1378" s="15"/>
      <c r="AT1378" s="127"/>
      <c r="AU1378" s="15"/>
      <c r="AV1378" s="15"/>
      <c r="AW1378" s="15"/>
      <c r="AX1378" s="15"/>
      <c r="AY1378" s="15"/>
      <c r="AZ1378" s="10">
        <v>1</v>
      </c>
      <c r="BA1378" t="s">
        <v>22</v>
      </c>
      <c r="BB1378" t="s">
        <v>88</v>
      </c>
      <c r="BD1378" s="39" t="str">
        <f t="shared" si="43"/>
        <v>01/274927102ABlibli Jabodetabek</v>
      </c>
      <c r="BG1378" t="s">
        <v>20658</v>
      </c>
    </row>
    <row r="1379" spans="2:59" ht="13.5" customHeight="1" x14ac:dyDescent="0.35">
      <c r="B1379" s="10" t="s">
        <v>17</v>
      </c>
      <c r="C1379" s="10" t="s">
        <v>1648</v>
      </c>
      <c r="D1379" s="10" t="s">
        <v>405</v>
      </c>
      <c r="E1379" s="10" t="s">
        <v>406</v>
      </c>
      <c r="F1379" s="10" t="s">
        <v>2989</v>
      </c>
      <c r="G1379" s="137" t="s">
        <v>6652</v>
      </c>
      <c r="H1379" s="10"/>
      <c r="I1379" s="10" t="s">
        <v>6243</v>
      </c>
      <c r="J1379" s="10" t="s">
        <v>15052</v>
      </c>
      <c r="K1379" s="10" t="s">
        <v>6244</v>
      </c>
      <c r="L1379" s="98">
        <f>IFERROR(VLOOKUP($F1379&amp;$C1379,Sales!$J:$W,9,0),0)</f>
        <v>0</v>
      </c>
      <c r="M1379" s="98">
        <f>IFERROR(VLOOKUP($F1379&amp;$C1379,Sales!$J:$W,10,0),0)</f>
        <v>0</v>
      </c>
      <c r="N1379" s="98">
        <f>IFERROR(VLOOKUP($F1379&amp;$C1379,Sales!$J:$W,11,0),0)</f>
        <v>0</v>
      </c>
      <c r="O1379" s="98">
        <f>IFERROR(VLOOKUP($F1379&amp;$C1379,Sales!$J:$W,12,0),0)</f>
        <v>0</v>
      </c>
      <c r="P1379" s="98">
        <f>IFERROR(VLOOKUP($F1379&amp;$C1379,Sales!$J:$W,13,0),0)</f>
        <v>0</v>
      </c>
      <c r="Q1379" s="98">
        <f>IFERROR(VLOOKUP($F1379&amp;$C1379,Sales!$A:$H,7,0),0)</f>
        <v>0</v>
      </c>
      <c r="R1379" s="41" t="str">
        <f t="shared" si="42"/>
        <v>ERROR</v>
      </c>
      <c r="S1379" s="15"/>
      <c r="T1379" s="15"/>
      <c r="U1379" s="15"/>
      <c r="V1379" s="15"/>
      <c r="W1379" s="15"/>
      <c r="X1379" s="15"/>
      <c r="Y1379" s="41"/>
      <c r="Z1379" s="41"/>
      <c r="AA1379" s="41"/>
      <c r="AB1379" s="15"/>
      <c r="AC1379" s="15"/>
      <c r="AD1379" s="15"/>
      <c r="AE1379" s="15"/>
      <c r="AF1379" s="15"/>
      <c r="AG1379" s="15"/>
      <c r="AH1379" s="15"/>
      <c r="AI1379" s="41"/>
      <c r="AJ1379" s="41"/>
      <c r="AK1379" s="15"/>
      <c r="AL1379" s="15"/>
      <c r="AM1379" s="15"/>
      <c r="AN1379" s="15"/>
      <c r="AO1379" s="15"/>
      <c r="AP1379" s="15"/>
      <c r="AQ1379" s="15"/>
      <c r="AR1379" s="15"/>
      <c r="AS1379" s="15"/>
      <c r="AT1379" s="15"/>
      <c r="AU1379" s="15"/>
      <c r="AV1379" s="15"/>
      <c r="AW1379" s="15"/>
      <c r="AX1379" s="15"/>
      <c r="AY1379" s="15"/>
      <c r="AZ1379" s="10">
        <v>1</v>
      </c>
      <c r="BA1379" t="s">
        <v>22</v>
      </c>
      <c r="BB1379" t="s">
        <v>88</v>
      </c>
      <c r="BD1379" s="39" t="str">
        <f t="shared" si="43"/>
        <v>01/394929501YBlibli Jabodetabek</v>
      </c>
    </row>
    <row r="1380" spans="2:59" ht="13.5" customHeight="1" x14ac:dyDescent="0.35">
      <c r="B1380" s="10" t="s">
        <v>17</v>
      </c>
      <c r="C1380" s="10" t="s">
        <v>1648</v>
      </c>
      <c r="D1380" s="10" t="s">
        <v>405</v>
      </c>
      <c r="E1380" s="10" t="s">
        <v>406</v>
      </c>
      <c r="F1380" s="10" t="s">
        <v>2990</v>
      </c>
      <c r="G1380" s="137" t="s">
        <v>6653</v>
      </c>
      <c r="H1380" s="10"/>
      <c r="I1380" s="10" t="s">
        <v>6245</v>
      </c>
      <c r="J1380" s="10" t="s">
        <v>15053</v>
      </c>
      <c r="K1380" s="10" t="s">
        <v>6246</v>
      </c>
      <c r="L1380" s="98">
        <f>IFERROR(VLOOKUP($F1380&amp;$C1380,Sales!$J:$W,9,0),0)</f>
        <v>0</v>
      </c>
      <c r="M1380" s="98">
        <f>IFERROR(VLOOKUP($F1380&amp;$C1380,Sales!$J:$W,10,0),0)</f>
        <v>0</v>
      </c>
      <c r="N1380" s="98">
        <f>IFERROR(VLOOKUP($F1380&amp;$C1380,Sales!$J:$W,11,0),0)</f>
        <v>0</v>
      </c>
      <c r="O1380" s="98">
        <f>IFERROR(VLOOKUP($F1380&amp;$C1380,Sales!$J:$W,12,0),0)</f>
        <v>0</v>
      </c>
      <c r="P1380" s="98">
        <f>IFERROR(VLOOKUP($F1380&amp;$C1380,Sales!$J:$W,13,0),0)</f>
        <v>0</v>
      </c>
      <c r="Q1380" s="98">
        <f>IFERROR(VLOOKUP($F1380&amp;$C1380,Sales!$A:$H,7,0),0)</f>
        <v>0</v>
      </c>
      <c r="R1380" s="41" t="str">
        <f t="shared" si="42"/>
        <v>ERROR</v>
      </c>
      <c r="S1380" s="15"/>
      <c r="T1380" s="15"/>
      <c r="U1380" s="15"/>
      <c r="V1380" s="15"/>
      <c r="W1380" s="15"/>
      <c r="X1380" s="15"/>
      <c r="Y1380" s="41"/>
      <c r="Z1380" s="41"/>
      <c r="AA1380" s="41"/>
      <c r="AB1380" s="15"/>
      <c r="AC1380" s="15"/>
      <c r="AD1380" s="15"/>
      <c r="AE1380" s="15"/>
      <c r="AF1380" s="15"/>
      <c r="AG1380" s="15"/>
      <c r="AH1380" s="15"/>
      <c r="AI1380" s="41"/>
      <c r="AJ1380" s="41"/>
      <c r="AK1380" s="15"/>
      <c r="AL1380" s="15"/>
      <c r="AM1380" s="15"/>
      <c r="AN1380" s="15"/>
      <c r="AO1380" s="15"/>
      <c r="AP1380" s="15"/>
      <c r="AQ1380" s="15"/>
      <c r="AR1380" s="15"/>
      <c r="AS1380" s="15"/>
      <c r="AT1380" s="15"/>
      <c r="AU1380" s="15"/>
      <c r="AV1380" s="15"/>
      <c r="AW1380" s="15"/>
      <c r="AX1380" s="15"/>
      <c r="AY1380" s="15"/>
      <c r="AZ1380" s="10">
        <v>1</v>
      </c>
      <c r="BA1380" t="s">
        <v>22</v>
      </c>
      <c r="BB1380" t="s">
        <v>88</v>
      </c>
      <c r="BD1380" s="39" t="str">
        <f t="shared" si="43"/>
        <v>01/394929501ZBlibli Jabodetabek</v>
      </c>
    </row>
    <row r="1381" spans="2:59" ht="13.5" customHeight="1" x14ac:dyDescent="0.35">
      <c r="B1381" s="10" t="s">
        <v>17</v>
      </c>
      <c r="C1381" s="10" t="s">
        <v>1648</v>
      </c>
      <c r="D1381" s="10" t="s">
        <v>405</v>
      </c>
      <c r="E1381" s="10" t="s">
        <v>406</v>
      </c>
      <c r="F1381" s="10" t="s">
        <v>3578</v>
      </c>
      <c r="G1381" s="137" t="s">
        <v>16755</v>
      </c>
      <c r="H1381" s="10" t="s">
        <v>16787</v>
      </c>
      <c r="I1381" s="10" t="s">
        <v>3290</v>
      </c>
      <c r="J1381" s="10" t="s">
        <v>11425</v>
      </c>
      <c r="K1381" s="10" t="s">
        <v>10666</v>
      </c>
      <c r="L1381" s="98">
        <f>IFERROR(VLOOKUP($F1381&amp;$C1381,Sales!$J:$W,9,0),0)</f>
        <v>0</v>
      </c>
      <c r="M1381" s="98">
        <f>IFERROR(VLOOKUP($F1381&amp;$C1381,Sales!$J:$W,10,0),0)</f>
        <v>0</v>
      </c>
      <c r="N1381" s="98">
        <f>IFERROR(VLOOKUP($F1381&amp;$C1381,Sales!$J:$W,11,0),0)</f>
        <v>0</v>
      </c>
      <c r="O1381" s="98">
        <f>IFERROR(VLOOKUP($F1381&amp;$C1381,Sales!$J:$W,12,0),0)</f>
        <v>0</v>
      </c>
      <c r="P1381" s="98">
        <f>IFERROR(VLOOKUP($F1381&amp;$C1381,Sales!$J:$W,13,0),0)</f>
        <v>0</v>
      </c>
      <c r="Q1381" s="98">
        <f>IFERROR(VLOOKUP($F1381&amp;$C1381,Sales!$A:$H,7,0),0)</f>
        <v>0</v>
      </c>
      <c r="R1381" s="41">
        <f t="shared" si="42"/>
        <v>1</v>
      </c>
      <c r="S1381" s="41">
        <v>1</v>
      </c>
      <c r="T1381" s="41"/>
      <c r="U1381" s="41"/>
      <c r="V1381" s="15">
        <v>1</v>
      </c>
      <c r="W1381" s="15">
        <v>1</v>
      </c>
      <c r="X1381" s="15">
        <v>1</v>
      </c>
      <c r="Y1381" s="41">
        <v>1</v>
      </c>
      <c r="Z1381" s="41">
        <v>1</v>
      </c>
      <c r="AA1381" s="41"/>
      <c r="AB1381" s="41"/>
      <c r="AC1381" s="41"/>
      <c r="AD1381" s="41"/>
      <c r="AE1381" s="41"/>
      <c r="AF1381" s="41"/>
      <c r="AG1381" s="41"/>
      <c r="AH1381" s="15"/>
      <c r="AI1381" s="41"/>
      <c r="AJ1381" s="41"/>
      <c r="AK1381" s="41"/>
      <c r="AL1381" s="15"/>
      <c r="AM1381" s="15"/>
      <c r="AN1381" s="15"/>
      <c r="AO1381" s="15"/>
      <c r="AP1381" s="15"/>
      <c r="AQ1381" s="15"/>
      <c r="AR1381" s="15"/>
      <c r="AS1381" s="15"/>
      <c r="AT1381" s="127"/>
      <c r="AU1381" s="15"/>
      <c r="AV1381" s="15"/>
      <c r="AW1381" s="15"/>
      <c r="AX1381" s="15"/>
      <c r="AY1381" s="15"/>
      <c r="AZ1381" s="10">
        <v>1</v>
      </c>
      <c r="BA1381" t="s">
        <v>22</v>
      </c>
      <c r="BB1381" t="s">
        <v>23</v>
      </c>
      <c r="BD1381" s="39" t="str">
        <f t="shared" si="43"/>
        <v>01/394929601ABlibli Jabodetabek</v>
      </c>
    </row>
    <row r="1382" spans="2:59" ht="13.5" customHeight="1" x14ac:dyDescent="0.35">
      <c r="B1382" s="10" t="s">
        <v>17</v>
      </c>
      <c r="C1382" s="10" t="s">
        <v>1648</v>
      </c>
      <c r="D1382" s="10" t="s">
        <v>405</v>
      </c>
      <c r="E1382" s="10" t="s">
        <v>406</v>
      </c>
      <c r="F1382" s="10" t="s">
        <v>2351</v>
      </c>
      <c r="G1382" s="137" t="s">
        <v>6654</v>
      </c>
      <c r="H1382" s="10" t="s">
        <v>12747</v>
      </c>
      <c r="I1382" s="10" t="s">
        <v>3601</v>
      </c>
      <c r="J1382" s="10" t="s">
        <v>15054</v>
      </c>
      <c r="K1382" s="10" t="s">
        <v>6376</v>
      </c>
      <c r="L1382" s="98">
        <f>IFERROR(VLOOKUP($F1382&amp;$C1382,Sales!$J:$W,9,0),0)</f>
        <v>0</v>
      </c>
      <c r="M1382" s="98">
        <f>IFERROR(VLOOKUP($F1382&amp;$C1382,Sales!$J:$W,10,0),0)</f>
        <v>0</v>
      </c>
      <c r="N1382" s="98">
        <f>IFERROR(VLOOKUP($F1382&amp;$C1382,Sales!$J:$W,11,0),0)</f>
        <v>0</v>
      </c>
      <c r="O1382" s="98">
        <f>IFERROR(VLOOKUP($F1382&amp;$C1382,Sales!$J:$W,12,0),0)</f>
        <v>0</v>
      </c>
      <c r="P1382" s="98">
        <f>IFERROR(VLOOKUP($F1382&amp;$C1382,Sales!$J:$W,13,0),0)</f>
        <v>0</v>
      </c>
      <c r="Q1382" s="98">
        <f>IFERROR(VLOOKUP($F1382&amp;$C1382,Sales!$A:$H,7,0),0)</f>
        <v>0</v>
      </c>
      <c r="R1382" s="41" t="str">
        <f t="shared" si="42"/>
        <v>ERROR</v>
      </c>
      <c r="S1382" s="15"/>
      <c r="T1382" s="15"/>
      <c r="U1382" s="15"/>
      <c r="V1382" s="15"/>
      <c r="W1382" s="15"/>
      <c r="X1382" s="15"/>
      <c r="Y1382" s="41"/>
      <c r="Z1382" s="41"/>
      <c r="AA1382" s="41"/>
      <c r="AB1382" s="15"/>
      <c r="AC1382" s="15"/>
      <c r="AD1382" s="15"/>
      <c r="AE1382" s="15"/>
      <c r="AF1382" s="15"/>
      <c r="AG1382" s="15"/>
      <c r="AH1382" s="15"/>
      <c r="AI1382" s="41"/>
      <c r="AJ1382" s="41"/>
      <c r="AK1382" s="15"/>
      <c r="AL1382" s="15"/>
      <c r="AM1382" s="15"/>
      <c r="AN1382" s="15"/>
      <c r="AO1382" s="15"/>
      <c r="AP1382" s="15"/>
      <c r="AQ1382" s="15"/>
      <c r="AR1382" s="15"/>
      <c r="AS1382" s="15"/>
      <c r="AT1382" s="15"/>
      <c r="AU1382" s="15"/>
      <c r="AV1382" s="15"/>
      <c r="AW1382" s="15"/>
      <c r="AX1382" s="15"/>
      <c r="AY1382" s="15"/>
      <c r="AZ1382" s="10">
        <v>1</v>
      </c>
      <c r="BA1382" t="s">
        <v>22</v>
      </c>
      <c r="BB1382" t="s">
        <v>88</v>
      </c>
      <c r="BD1382" s="39" t="str">
        <f t="shared" si="43"/>
        <v>01/394929501HBlibli Jabodetabek</v>
      </c>
      <c r="BE1382" t="s">
        <v>13421</v>
      </c>
      <c r="BF1382" t="s">
        <v>13423</v>
      </c>
    </row>
    <row r="1383" spans="2:59" ht="13.5" customHeight="1" x14ac:dyDescent="0.35">
      <c r="B1383" s="10" t="s">
        <v>17</v>
      </c>
      <c r="C1383" s="10" t="s">
        <v>1648</v>
      </c>
      <c r="D1383" s="10" t="s">
        <v>455</v>
      </c>
      <c r="E1383" s="10" t="s">
        <v>456</v>
      </c>
      <c r="F1383" s="10" t="s">
        <v>529</v>
      </c>
      <c r="G1383" s="137" t="s">
        <v>6667</v>
      </c>
      <c r="H1383" s="10" t="s">
        <v>12748</v>
      </c>
      <c r="I1383" s="10" t="s">
        <v>530</v>
      </c>
      <c r="J1383" s="10" t="s">
        <v>15055</v>
      </c>
      <c r="K1383" s="10" t="s">
        <v>10673</v>
      </c>
      <c r="L1383" s="98">
        <f>IFERROR(VLOOKUP($F1383&amp;$C1383,Sales!$J:$W,9,0),0)</f>
        <v>0</v>
      </c>
      <c r="M1383" s="98">
        <f>IFERROR(VLOOKUP($F1383&amp;$C1383,Sales!$J:$W,10,0),0)</f>
        <v>0</v>
      </c>
      <c r="N1383" s="98">
        <f>IFERROR(VLOOKUP($F1383&amp;$C1383,Sales!$J:$W,11,0),0)</f>
        <v>0</v>
      </c>
      <c r="O1383" s="98">
        <f>IFERROR(VLOOKUP($F1383&amp;$C1383,Sales!$J:$W,12,0),0)</f>
        <v>0</v>
      </c>
      <c r="P1383" s="98">
        <f>IFERROR(VLOOKUP($F1383&amp;$C1383,Sales!$J:$W,13,0),0)</f>
        <v>0</v>
      </c>
      <c r="Q1383" s="98">
        <f>IFERROR(VLOOKUP($F1383&amp;$C1383,Sales!$A:$H,7,0),0)</f>
        <v>0</v>
      </c>
      <c r="R1383" s="41" t="str">
        <f t="shared" si="42"/>
        <v>ERROR</v>
      </c>
      <c r="S1383" s="15"/>
      <c r="T1383" s="15"/>
      <c r="U1383" s="15"/>
      <c r="V1383" s="15"/>
      <c r="W1383" s="15"/>
      <c r="X1383" s="15"/>
      <c r="Y1383" s="41"/>
      <c r="Z1383" s="41"/>
      <c r="AA1383" s="41"/>
      <c r="AB1383" s="15"/>
      <c r="AC1383" s="15"/>
      <c r="AD1383" s="15"/>
      <c r="AE1383" s="15"/>
      <c r="AF1383" s="15"/>
      <c r="AG1383" s="15"/>
      <c r="AH1383" s="15"/>
      <c r="AI1383" s="41"/>
      <c r="AJ1383" s="41"/>
      <c r="AK1383" s="15"/>
      <c r="AL1383" s="15"/>
      <c r="AM1383" s="15"/>
      <c r="AN1383" s="15"/>
      <c r="AO1383" s="15"/>
      <c r="AP1383" s="15"/>
      <c r="AQ1383" s="15"/>
      <c r="AR1383" s="15"/>
      <c r="AS1383" s="15"/>
      <c r="AT1383" s="15"/>
      <c r="AU1383" s="15"/>
      <c r="AV1383" s="15"/>
      <c r="AW1383" s="15"/>
      <c r="AX1383" s="15"/>
      <c r="AY1383" s="15"/>
      <c r="AZ1383" s="10">
        <v>1</v>
      </c>
      <c r="BA1383" t="s">
        <v>22</v>
      </c>
      <c r="BB1383" t="s">
        <v>88</v>
      </c>
      <c r="BD1383" s="39" t="str">
        <f t="shared" si="43"/>
        <v>01/395029501ABlibli Jabodetabek</v>
      </c>
    </row>
    <row r="1384" spans="2:59" ht="13.5" customHeight="1" x14ac:dyDescent="0.35">
      <c r="B1384" s="10" t="s">
        <v>17</v>
      </c>
      <c r="C1384" s="10" t="s">
        <v>1648</v>
      </c>
      <c r="D1384" s="10" t="s">
        <v>455</v>
      </c>
      <c r="E1384" s="10" t="s">
        <v>456</v>
      </c>
      <c r="F1384" s="10" t="s">
        <v>532</v>
      </c>
      <c r="G1384" s="137" t="s">
        <v>2284</v>
      </c>
      <c r="H1384" s="10" t="s">
        <v>12749</v>
      </c>
      <c r="I1384" s="10" t="s">
        <v>533</v>
      </c>
      <c r="J1384" s="10" t="s">
        <v>15056</v>
      </c>
      <c r="K1384" s="10" t="s">
        <v>5583</v>
      </c>
      <c r="L1384" s="98">
        <f>IFERROR(VLOOKUP($F1384&amp;$C1384,Sales!$J:$W,9,0),0)</f>
        <v>0</v>
      </c>
      <c r="M1384" s="98">
        <f>IFERROR(VLOOKUP($F1384&amp;$C1384,Sales!$J:$W,10,0),0)</f>
        <v>0</v>
      </c>
      <c r="N1384" s="98">
        <f>IFERROR(VLOOKUP($F1384&amp;$C1384,Sales!$J:$W,11,0),0)</f>
        <v>0</v>
      </c>
      <c r="O1384" s="98">
        <f>IFERROR(VLOOKUP($F1384&amp;$C1384,Sales!$J:$W,12,0),0)</f>
        <v>0</v>
      </c>
      <c r="P1384" s="98">
        <f>IFERROR(VLOOKUP($F1384&amp;$C1384,Sales!$J:$W,13,0),0)</f>
        <v>0</v>
      </c>
      <c r="Q1384" s="98">
        <f>IFERROR(VLOOKUP($F1384&amp;$C1384,Sales!$A:$H,7,0),0)</f>
        <v>0</v>
      </c>
      <c r="R1384" s="41" t="str">
        <f t="shared" si="42"/>
        <v>ERROR</v>
      </c>
      <c r="S1384" s="15"/>
      <c r="T1384" s="15"/>
      <c r="U1384" s="15"/>
      <c r="V1384" s="15"/>
      <c r="W1384" s="15"/>
      <c r="X1384" s="15"/>
      <c r="Y1384" s="41"/>
      <c r="Z1384" s="41"/>
      <c r="AA1384" s="41"/>
      <c r="AB1384" s="15"/>
      <c r="AC1384" s="15"/>
      <c r="AD1384" s="15"/>
      <c r="AE1384" s="15"/>
      <c r="AF1384" s="15"/>
      <c r="AG1384" s="15"/>
      <c r="AH1384" s="15"/>
      <c r="AI1384" s="41"/>
      <c r="AJ1384" s="41"/>
      <c r="AK1384" s="15"/>
      <c r="AL1384" s="15"/>
      <c r="AM1384" s="15"/>
      <c r="AN1384" s="15"/>
      <c r="AO1384" s="15"/>
      <c r="AP1384" s="15"/>
      <c r="AQ1384" s="15"/>
      <c r="AR1384" s="15"/>
      <c r="AS1384" s="15"/>
      <c r="AT1384" s="15"/>
      <c r="AU1384" s="15"/>
      <c r="AV1384" s="15"/>
      <c r="AW1384" s="15"/>
      <c r="AX1384" s="15"/>
      <c r="AY1384" s="15"/>
      <c r="AZ1384" s="10">
        <v>1</v>
      </c>
      <c r="BA1384" t="s">
        <v>22</v>
      </c>
      <c r="BB1384" t="s">
        <v>88</v>
      </c>
      <c r="BD1384" s="39" t="str">
        <f t="shared" si="43"/>
        <v>01/395029501NBlibli Jabodetabek</v>
      </c>
    </row>
    <row r="1385" spans="2:59" ht="13.5" customHeight="1" x14ac:dyDescent="0.35">
      <c r="B1385" s="10" t="s">
        <v>17</v>
      </c>
      <c r="C1385" s="10" t="s">
        <v>1648</v>
      </c>
      <c r="D1385" s="10" t="s">
        <v>455</v>
      </c>
      <c r="E1385" s="10" t="s">
        <v>456</v>
      </c>
      <c r="F1385" s="10" t="s">
        <v>2289</v>
      </c>
      <c r="G1385" s="137" t="s">
        <v>2290</v>
      </c>
      <c r="H1385" s="10" t="s">
        <v>12750</v>
      </c>
      <c r="I1385" s="10" t="s">
        <v>2291</v>
      </c>
      <c r="J1385" s="10" t="s">
        <v>15057</v>
      </c>
      <c r="K1385" s="10" t="s">
        <v>10674</v>
      </c>
      <c r="L1385" s="98">
        <f>IFERROR(VLOOKUP($F1385&amp;$C1385,Sales!$J:$W,9,0),0)</f>
        <v>0</v>
      </c>
      <c r="M1385" s="98">
        <f>IFERROR(VLOOKUP($F1385&amp;$C1385,Sales!$J:$W,10,0),0)</f>
        <v>0</v>
      </c>
      <c r="N1385" s="98">
        <f>IFERROR(VLOOKUP($F1385&amp;$C1385,Sales!$J:$W,11,0),0)</f>
        <v>0</v>
      </c>
      <c r="O1385" s="98">
        <f>IFERROR(VLOOKUP($F1385&amp;$C1385,Sales!$J:$W,12,0),0)</f>
        <v>0</v>
      </c>
      <c r="P1385" s="98">
        <f>IFERROR(VLOOKUP($F1385&amp;$C1385,Sales!$J:$W,13,0),0)</f>
        <v>0</v>
      </c>
      <c r="Q1385" s="98">
        <f>IFERROR(VLOOKUP($F1385&amp;$C1385,Sales!$A:$H,7,0),0)</f>
        <v>0</v>
      </c>
      <c r="R1385" s="41" t="str">
        <f t="shared" si="42"/>
        <v>ERROR</v>
      </c>
      <c r="S1385" s="15"/>
      <c r="T1385" s="15"/>
      <c r="U1385" s="15"/>
      <c r="V1385" s="15"/>
      <c r="W1385" s="15"/>
      <c r="X1385" s="15"/>
      <c r="Y1385" s="41"/>
      <c r="Z1385" s="41"/>
      <c r="AA1385" s="41"/>
      <c r="AB1385" s="15"/>
      <c r="AC1385" s="15"/>
      <c r="AD1385" s="15"/>
      <c r="AE1385" s="15"/>
      <c r="AF1385" s="15"/>
      <c r="AG1385" s="15"/>
      <c r="AH1385" s="15"/>
      <c r="AI1385" s="41"/>
      <c r="AJ1385" s="41"/>
      <c r="AK1385" s="15"/>
      <c r="AL1385" s="15"/>
      <c r="AM1385" s="15"/>
      <c r="AN1385" s="15"/>
      <c r="AO1385" s="15"/>
      <c r="AP1385" s="15"/>
      <c r="AQ1385" s="15"/>
      <c r="AR1385" s="15"/>
      <c r="AS1385" s="15"/>
      <c r="AT1385" s="15"/>
      <c r="AU1385" s="15"/>
      <c r="AV1385" s="15"/>
      <c r="AW1385" s="15"/>
      <c r="AX1385" s="15"/>
      <c r="AY1385" s="15"/>
      <c r="AZ1385" s="10">
        <v>1</v>
      </c>
      <c r="BA1385" t="s">
        <v>22</v>
      </c>
      <c r="BB1385" t="s">
        <v>88</v>
      </c>
      <c r="BD1385" s="39" t="str">
        <f t="shared" si="43"/>
        <v>01/395029501BBlibli Jabodetabek</v>
      </c>
    </row>
    <row r="1386" spans="2:59" ht="13.5" customHeight="1" x14ac:dyDescent="0.35">
      <c r="B1386" s="10" t="s">
        <v>17</v>
      </c>
      <c r="C1386" s="10" t="s">
        <v>1648</v>
      </c>
      <c r="D1386" s="10" t="s">
        <v>455</v>
      </c>
      <c r="E1386" s="10" t="s">
        <v>456</v>
      </c>
      <c r="F1386" s="10" t="s">
        <v>1274</v>
      </c>
      <c r="G1386" s="137" t="s">
        <v>2298</v>
      </c>
      <c r="H1386" s="10" t="s">
        <v>12751</v>
      </c>
      <c r="I1386" s="10">
        <v>4902430610506</v>
      </c>
      <c r="J1386" s="10" t="s">
        <v>15058</v>
      </c>
      <c r="K1386" s="10" t="s">
        <v>10677</v>
      </c>
      <c r="L1386" s="98">
        <f>IFERROR(VLOOKUP($F1386&amp;$C1386,Sales!$J:$W,9,0),0)</f>
        <v>0</v>
      </c>
      <c r="M1386" s="98">
        <f>IFERROR(VLOOKUP($F1386&amp;$C1386,Sales!$J:$W,10,0),0)</f>
        <v>0</v>
      </c>
      <c r="N1386" s="98">
        <f>IFERROR(VLOOKUP($F1386&amp;$C1386,Sales!$J:$W,11,0),0)</f>
        <v>0</v>
      </c>
      <c r="O1386" s="98">
        <f>IFERROR(VLOOKUP($F1386&amp;$C1386,Sales!$J:$W,12,0),0)</f>
        <v>0</v>
      </c>
      <c r="P1386" s="98">
        <f>IFERROR(VLOOKUP($F1386&amp;$C1386,Sales!$J:$W,13,0),0)</f>
        <v>0</v>
      </c>
      <c r="Q1386" s="98">
        <f>IFERROR(VLOOKUP($F1386&amp;$C1386,Sales!$A:$H,7,0),0)</f>
        <v>0</v>
      </c>
      <c r="R1386" s="41" t="str">
        <f t="shared" si="42"/>
        <v>ERROR</v>
      </c>
      <c r="S1386" s="15"/>
      <c r="T1386" s="15"/>
      <c r="U1386" s="15"/>
      <c r="V1386" s="15"/>
      <c r="W1386" s="15"/>
      <c r="X1386" s="15"/>
      <c r="Y1386" s="41"/>
      <c r="Z1386" s="41"/>
      <c r="AA1386" s="41"/>
      <c r="AB1386" s="15"/>
      <c r="AC1386" s="15"/>
      <c r="AD1386" s="15"/>
      <c r="AE1386" s="15"/>
      <c r="AF1386" s="15"/>
      <c r="AG1386" s="15"/>
      <c r="AH1386" s="15"/>
      <c r="AI1386" s="41"/>
      <c r="AJ1386" s="41"/>
      <c r="AK1386" s="15"/>
      <c r="AL1386" s="15"/>
      <c r="AM1386" s="15"/>
      <c r="AN1386" s="15"/>
      <c r="AO1386" s="15"/>
      <c r="AP1386" s="15"/>
      <c r="AQ1386" s="15"/>
      <c r="AR1386" s="15"/>
      <c r="AS1386" s="15"/>
      <c r="AT1386" s="15"/>
      <c r="AU1386" s="15"/>
      <c r="AV1386" s="15"/>
      <c r="AW1386" s="15"/>
      <c r="AX1386" s="15"/>
      <c r="AY1386" s="15"/>
      <c r="AZ1386" s="10">
        <v>1</v>
      </c>
      <c r="BA1386" t="s">
        <v>22</v>
      </c>
      <c r="BB1386" t="s">
        <v>88</v>
      </c>
      <c r="BD1386" s="39" t="str">
        <f t="shared" si="43"/>
        <v>01/395029501DBlibli Jabodetabek</v>
      </c>
    </row>
    <row r="1387" spans="2:59" ht="13.5" customHeight="1" x14ac:dyDescent="0.35">
      <c r="B1387" s="10" t="s">
        <v>17</v>
      </c>
      <c r="C1387" s="10" t="s">
        <v>1648</v>
      </c>
      <c r="D1387" s="10" t="s">
        <v>549</v>
      </c>
      <c r="E1387" s="10" t="s">
        <v>194</v>
      </c>
      <c r="F1387" s="10" t="s">
        <v>556</v>
      </c>
      <c r="G1387" s="137" t="s">
        <v>16756</v>
      </c>
      <c r="H1387" s="10" t="s">
        <v>16788</v>
      </c>
      <c r="I1387" s="10">
        <v>4902430792158</v>
      </c>
      <c r="J1387" s="10" t="s">
        <v>15059</v>
      </c>
      <c r="K1387" s="10" t="s">
        <v>6954</v>
      </c>
      <c r="L1387" s="98">
        <f>IFERROR(VLOOKUP($F1387&amp;$C1387,Sales!$J:$W,9,0),0)</f>
        <v>0</v>
      </c>
      <c r="M1387" s="98">
        <f>IFERROR(VLOOKUP($F1387&amp;$C1387,Sales!$J:$W,10,0),0)</f>
        <v>0</v>
      </c>
      <c r="N1387" s="98">
        <f>IFERROR(VLOOKUP($F1387&amp;$C1387,Sales!$J:$W,11,0),0)</f>
        <v>0</v>
      </c>
      <c r="O1387" s="98">
        <f>IFERROR(VLOOKUP($F1387&amp;$C1387,Sales!$J:$W,12,0),0)</f>
        <v>0</v>
      </c>
      <c r="P1387" s="98">
        <f>IFERROR(VLOOKUP($F1387&amp;$C1387,Sales!$J:$W,13,0),0)</f>
        <v>0</v>
      </c>
      <c r="Q1387" s="98">
        <f>IFERROR(VLOOKUP($F1387&amp;$C1387,Sales!$A:$H,7,0),0)</f>
        <v>0</v>
      </c>
      <c r="R1387" s="41">
        <f t="shared" si="42"/>
        <v>1</v>
      </c>
      <c r="S1387" s="41">
        <v>1</v>
      </c>
      <c r="T1387" s="41"/>
      <c r="U1387" s="41"/>
      <c r="V1387" s="15">
        <v>1</v>
      </c>
      <c r="W1387" s="15">
        <v>1</v>
      </c>
      <c r="X1387" s="15">
        <v>1</v>
      </c>
      <c r="Y1387" s="41">
        <v>1</v>
      </c>
      <c r="Z1387" s="41">
        <v>1</v>
      </c>
      <c r="AA1387" s="41"/>
      <c r="AB1387" s="41"/>
      <c r="AC1387" s="41"/>
      <c r="AD1387" s="41"/>
      <c r="AE1387" s="41"/>
      <c r="AF1387" s="41"/>
      <c r="AG1387" s="41"/>
      <c r="AH1387" s="15"/>
      <c r="AI1387" s="41"/>
      <c r="AJ1387" s="41"/>
      <c r="AK1387" s="41"/>
      <c r="AL1387" s="15"/>
      <c r="AM1387" s="15"/>
      <c r="AN1387" s="15"/>
      <c r="AO1387" s="15"/>
      <c r="AP1387" s="15"/>
      <c r="AQ1387" s="15"/>
      <c r="AR1387" s="15"/>
      <c r="AS1387" s="15"/>
      <c r="AT1387" s="127"/>
      <c r="AU1387" s="15"/>
      <c r="AV1387" s="15"/>
      <c r="AW1387" s="15"/>
      <c r="AX1387" s="15"/>
      <c r="AY1387" s="15"/>
      <c r="AZ1387" s="10">
        <v>1</v>
      </c>
      <c r="BA1387" t="s">
        <v>22</v>
      </c>
      <c r="BB1387" t="s">
        <v>23</v>
      </c>
      <c r="BD1387" s="39" t="str">
        <f t="shared" si="43"/>
        <v>01/245121003RBlibli Jabodetabek</v>
      </c>
    </row>
    <row r="1388" spans="2:59" ht="13.5" customHeight="1" x14ac:dyDescent="0.35">
      <c r="B1388" s="10" t="s">
        <v>17</v>
      </c>
      <c r="C1388" s="10" t="s">
        <v>1648</v>
      </c>
      <c r="D1388" s="10" t="s">
        <v>549</v>
      </c>
      <c r="E1388" s="10" t="s">
        <v>194</v>
      </c>
      <c r="F1388" s="10" t="s">
        <v>561</v>
      </c>
      <c r="G1388" s="137" t="s">
        <v>16396</v>
      </c>
      <c r="H1388" s="10" t="s">
        <v>12752</v>
      </c>
      <c r="I1388" s="10">
        <v>4902430401029</v>
      </c>
      <c r="J1388" s="10" t="s">
        <v>15060</v>
      </c>
      <c r="K1388" s="10" t="s">
        <v>10679</v>
      </c>
      <c r="L1388" s="98">
        <f>IFERROR(VLOOKUP($F1388&amp;$C1388,Sales!$J:$W,9,0),0)</f>
        <v>0</v>
      </c>
      <c r="M1388" s="98">
        <f>IFERROR(VLOOKUP($F1388&amp;$C1388,Sales!$J:$W,10,0),0)</f>
        <v>0</v>
      </c>
      <c r="N1388" s="98">
        <f>IFERROR(VLOOKUP($F1388&amp;$C1388,Sales!$J:$W,11,0),0)</f>
        <v>0</v>
      </c>
      <c r="O1388" s="98">
        <f>IFERROR(VLOOKUP($F1388&amp;$C1388,Sales!$J:$W,12,0),0)</f>
        <v>0</v>
      </c>
      <c r="P1388" s="98">
        <f>IFERROR(VLOOKUP($F1388&amp;$C1388,Sales!$J:$W,13,0),0)</f>
        <v>0</v>
      </c>
      <c r="Q1388" s="98">
        <f>IFERROR(VLOOKUP($F1388&amp;$C1388,Sales!$A:$H,7,0),0)</f>
        <v>0</v>
      </c>
      <c r="R1388" s="41">
        <f t="shared" si="42"/>
        <v>1</v>
      </c>
      <c r="S1388" s="41">
        <v>1</v>
      </c>
      <c r="T1388" s="41"/>
      <c r="U1388" s="41"/>
      <c r="V1388" s="15">
        <v>1</v>
      </c>
      <c r="W1388" s="15">
        <v>1</v>
      </c>
      <c r="X1388" s="15">
        <v>1</v>
      </c>
      <c r="Y1388" s="41">
        <v>1</v>
      </c>
      <c r="Z1388" s="41">
        <v>1</v>
      </c>
      <c r="AA1388" s="41"/>
      <c r="AB1388" s="41"/>
      <c r="AC1388" s="41"/>
      <c r="AD1388" s="41"/>
      <c r="AE1388" s="41"/>
      <c r="AF1388" s="41"/>
      <c r="AG1388" s="41"/>
      <c r="AH1388" s="15"/>
      <c r="AI1388" s="41"/>
      <c r="AJ1388" s="41"/>
      <c r="AK1388" s="41"/>
      <c r="AL1388" s="15"/>
      <c r="AM1388" s="15"/>
      <c r="AN1388" s="15"/>
      <c r="AO1388" s="15"/>
      <c r="AP1388" s="15"/>
      <c r="AQ1388" s="15"/>
      <c r="AR1388" s="15"/>
      <c r="AS1388" s="15"/>
      <c r="AT1388" s="127"/>
      <c r="AU1388" s="15"/>
      <c r="AV1388" s="15"/>
      <c r="AW1388" s="15"/>
      <c r="AX1388" s="15"/>
      <c r="AY1388" s="15"/>
      <c r="AZ1388" s="10">
        <v>1</v>
      </c>
      <c r="BA1388" t="s">
        <v>22</v>
      </c>
      <c r="BB1388" t="s">
        <v>23</v>
      </c>
      <c r="BD1388" s="39" t="str">
        <f t="shared" si="43"/>
        <v>01/245121002ZBlibli Jabodetabek</v>
      </c>
    </row>
    <row r="1389" spans="2:59" ht="13.5" customHeight="1" x14ac:dyDescent="0.35">
      <c r="B1389" s="10" t="s">
        <v>17</v>
      </c>
      <c r="C1389" s="10" t="s">
        <v>1648</v>
      </c>
      <c r="D1389" s="10" t="s">
        <v>549</v>
      </c>
      <c r="E1389" s="10" t="s">
        <v>194</v>
      </c>
      <c r="F1389" s="10" t="s">
        <v>2462</v>
      </c>
      <c r="G1389" s="137" t="s">
        <v>6687</v>
      </c>
      <c r="H1389" s="10"/>
      <c r="I1389" s="10" t="s">
        <v>2464</v>
      </c>
      <c r="J1389" s="10" t="s">
        <v>15061</v>
      </c>
      <c r="K1389" s="10" t="s">
        <v>6688</v>
      </c>
      <c r="L1389" s="98">
        <f>IFERROR(VLOOKUP($F1389&amp;$C1389,Sales!$J:$W,9,0),0)</f>
        <v>0</v>
      </c>
      <c r="M1389" s="98">
        <f>IFERROR(VLOOKUP($F1389&amp;$C1389,Sales!$J:$W,10,0),0)</f>
        <v>0</v>
      </c>
      <c r="N1389" s="98">
        <f>IFERROR(VLOOKUP($F1389&amp;$C1389,Sales!$J:$W,11,0),0)</f>
        <v>0</v>
      </c>
      <c r="O1389" s="98">
        <f>IFERROR(VLOOKUP($F1389&amp;$C1389,Sales!$J:$W,12,0),0)</f>
        <v>0</v>
      </c>
      <c r="P1389" s="98">
        <f>IFERROR(VLOOKUP($F1389&amp;$C1389,Sales!$J:$W,13,0),0)</f>
        <v>0</v>
      </c>
      <c r="Q1389" s="98">
        <f>IFERROR(VLOOKUP($F1389&amp;$C1389,Sales!$A:$H,7,0),0)</f>
        <v>0</v>
      </c>
      <c r="R1389" s="41" t="str">
        <f t="shared" si="42"/>
        <v>ERROR</v>
      </c>
      <c r="S1389" s="15"/>
      <c r="T1389" s="15"/>
      <c r="U1389" s="15"/>
      <c r="V1389" s="15"/>
      <c r="W1389" s="15"/>
      <c r="X1389" s="15"/>
      <c r="Y1389" s="41"/>
      <c r="Z1389" s="41"/>
      <c r="AA1389" s="41"/>
      <c r="AB1389" s="15"/>
      <c r="AC1389" s="15"/>
      <c r="AD1389" s="15"/>
      <c r="AE1389" s="15"/>
      <c r="AF1389" s="15"/>
      <c r="AG1389" s="15"/>
      <c r="AH1389" s="15"/>
      <c r="AI1389" s="41"/>
      <c r="AJ1389" s="41"/>
      <c r="AK1389" s="15"/>
      <c r="AL1389" s="15"/>
      <c r="AM1389" s="15"/>
      <c r="AN1389" s="15"/>
      <c r="AO1389" s="15"/>
      <c r="AP1389" s="15"/>
      <c r="AQ1389" s="15"/>
      <c r="AR1389" s="15"/>
      <c r="AS1389" s="15"/>
      <c r="AT1389" s="15"/>
      <c r="AU1389" s="15"/>
      <c r="AV1389" s="15"/>
      <c r="AW1389" s="15"/>
      <c r="AX1389" s="15"/>
      <c r="AY1389" s="15"/>
      <c r="AZ1389" s="10">
        <v>1</v>
      </c>
      <c r="BA1389" t="s">
        <v>22</v>
      </c>
      <c r="BB1389" t="s">
        <v>88</v>
      </c>
      <c r="BD1389" s="39" t="str">
        <f t="shared" si="43"/>
        <v>01/395129501ABlibli Jabodetabek</v>
      </c>
    </row>
    <row r="1390" spans="2:59" ht="13.5" customHeight="1" x14ac:dyDescent="0.35">
      <c r="B1390" s="10" t="s">
        <v>17</v>
      </c>
      <c r="C1390" s="10" t="s">
        <v>1648</v>
      </c>
      <c r="D1390" s="10" t="s">
        <v>549</v>
      </c>
      <c r="E1390" s="10" t="s">
        <v>194</v>
      </c>
      <c r="F1390" s="10" t="s">
        <v>1928</v>
      </c>
      <c r="G1390" s="137" t="s">
        <v>6695</v>
      </c>
      <c r="H1390" s="10"/>
      <c r="I1390" s="10" t="s">
        <v>1929</v>
      </c>
      <c r="J1390" s="10" t="s">
        <v>15062</v>
      </c>
      <c r="K1390" s="10" t="s">
        <v>6696</v>
      </c>
      <c r="L1390" s="98">
        <f>IFERROR(VLOOKUP($F1390&amp;$C1390,Sales!$J:$W,9,0),0)</f>
        <v>0</v>
      </c>
      <c r="M1390" s="98">
        <f>IFERROR(VLOOKUP($F1390&amp;$C1390,Sales!$J:$W,10,0),0)</f>
        <v>0</v>
      </c>
      <c r="N1390" s="98">
        <f>IFERROR(VLOOKUP($F1390&amp;$C1390,Sales!$J:$W,11,0),0)</f>
        <v>0</v>
      </c>
      <c r="O1390" s="98">
        <f>IFERROR(VLOOKUP($F1390&amp;$C1390,Sales!$J:$W,12,0),0)</f>
        <v>0</v>
      </c>
      <c r="P1390" s="98">
        <f>IFERROR(VLOOKUP($F1390&amp;$C1390,Sales!$J:$W,13,0),0)</f>
        <v>0</v>
      </c>
      <c r="Q1390" s="98">
        <f>IFERROR(VLOOKUP($F1390&amp;$C1390,Sales!$A:$H,7,0),0)</f>
        <v>0</v>
      </c>
      <c r="R1390" s="41" t="str">
        <f t="shared" si="42"/>
        <v>ERROR</v>
      </c>
      <c r="S1390" s="15"/>
      <c r="T1390" s="15"/>
      <c r="U1390" s="15"/>
      <c r="V1390" s="15"/>
      <c r="W1390" s="15"/>
      <c r="X1390" s="15"/>
      <c r="Y1390" s="41"/>
      <c r="Z1390" s="41"/>
      <c r="AA1390" s="41"/>
      <c r="AB1390" s="15"/>
      <c r="AC1390" s="15"/>
      <c r="AD1390" s="15"/>
      <c r="AE1390" s="15"/>
      <c r="AF1390" s="15"/>
      <c r="AG1390" s="15"/>
      <c r="AH1390" s="15"/>
      <c r="AI1390" s="41"/>
      <c r="AJ1390" s="41"/>
      <c r="AK1390" s="15"/>
      <c r="AL1390" s="15"/>
      <c r="AM1390" s="15"/>
      <c r="AN1390" s="15"/>
      <c r="AO1390" s="15"/>
      <c r="AP1390" s="15"/>
      <c r="AQ1390" s="15"/>
      <c r="AR1390" s="15"/>
      <c r="AS1390" s="15"/>
      <c r="AT1390" s="15"/>
      <c r="AU1390" s="15"/>
      <c r="AV1390" s="15"/>
      <c r="AW1390" s="15"/>
      <c r="AX1390" s="15"/>
      <c r="AY1390" s="15"/>
      <c r="AZ1390" s="10">
        <v>1</v>
      </c>
      <c r="BA1390" t="s">
        <v>22</v>
      </c>
      <c r="BB1390" t="s">
        <v>88</v>
      </c>
      <c r="BD1390" s="39" t="str">
        <f t="shared" si="43"/>
        <v>01/395129501BBlibli Jabodetabek</v>
      </c>
    </row>
    <row r="1391" spans="2:59" ht="13.5" customHeight="1" x14ac:dyDescent="0.35">
      <c r="B1391" s="10" t="s">
        <v>17</v>
      </c>
      <c r="C1391" s="10" t="s">
        <v>1648</v>
      </c>
      <c r="D1391" s="10" t="s">
        <v>549</v>
      </c>
      <c r="E1391" s="10" t="s">
        <v>194</v>
      </c>
      <c r="F1391" s="10" t="s">
        <v>565</v>
      </c>
      <c r="G1391" s="137" t="s">
        <v>6697</v>
      </c>
      <c r="H1391" s="10"/>
      <c r="I1391" s="10">
        <v>4902430623643</v>
      </c>
      <c r="J1391" s="10" t="s">
        <v>15063</v>
      </c>
      <c r="K1391" s="10" t="s">
        <v>6698</v>
      </c>
      <c r="L1391" s="98">
        <f>IFERROR(VLOOKUP($F1391&amp;$C1391,Sales!$J:$W,9,0),0)</f>
        <v>0</v>
      </c>
      <c r="M1391" s="98">
        <f>IFERROR(VLOOKUP($F1391&amp;$C1391,Sales!$J:$W,10,0),0)</f>
        <v>0</v>
      </c>
      <c r="N1391" s="98">
        <f>IFERROR(VLOOKUP($F1391&amp;$C1391,Sales!$J:$W,11,0),0)</f>
        <v>0</v>
      </c>
      <c r="O1391" s="98">
        <f>IFERROR(VLOOKUP($F1391&amp;$C1391,Sales!$J:$W,12,0),0)</f>
        <v>0</v>
      </c>
      <c r="P1391" s="98">
        <f>IFERROR(VLOOKUP($F1391&amp;$C1391,Sales!$J:$W,13,0),0)</f>
        <v>0</v>
      </c>
      <c r="Q1391" s="98">
        <f>IFERROR(VLOOKUP($F1391&amp;$C1391,Sales!$A:$H,7,0),0)</f>
        <v>0</v>
      </c>
      <c r="R1391" s="41" t="str">
        <f t="shared" si="42"/>
        <v>ERROR</v>
      </c>
      <c r="S1391" s="15"/>
      <c r="T1391" s="15"/>
      <c r="U1391" s="15"/>
      <c r="V1391" s="15"/>
      <c r="W1391" s="15"/>
      <c r="X1391" s="15"/>
      <c r="Y1391" s="41"/>
      <c r="Z1391" s="41"/>
      <c r="AA1391" s="41"/>
      <c r="AB1391" s="15"/>
      <c r="AC1391" s="15"/>
      <c r="AD1391" s="15"/>
      <c r="AE1391" s="15"/>
      <c r="AF1391" s="15"/>
      <c r="AG1391" s="15"/>
      <c r="AH1391" s="15"/>
      <c r="AI1391" s="41"/>
      <c r="AJ1391" s="41"/>
      <c r="AK1391" s="15"/>
      <c r="AL1391" s="15"/>
      <c r="AM1391" s="15"/>
      <c r="AN1391" s="15"/>
      <c r="AO1391" s="15"/>
      <c r="AP1391" s="15"/>
      <c r="AQ1391" s="15"/>
      <c r="AR1391" s="15"/>
      <c r="AS1391" s="15"/>
      <c r="AT1391" s="15"/>
      <c r="AU1391" s="15"/>
      <c r="AV1391" s="15"/>
      <c r="AW1391" s="15"/>
      <c r="AX1391" s="15"/>
      <c r="AY1391" s="15"/>
      <c r="AZ1391" s="10">
        <v>1</v>
      </c>
      <c r="BA1391" t="s">
        <v>22</v>
      </c>
      <c r="BB1391" t="s">
        <v>88</v>
      </c>
      <c r="BD1391" s="39" t="str">
        <f t="shared" si="43"/>
        <v>01/245121009YBlibli Jabodetabek</v>
      </c>
    </row>
    <row r="1392" spans="2:59" ht="13.5" customHeight="1" x14ac:dyDescent="0.35">
      <c r="B1392" s="10" t="s">
        <v>17</v>
      </c>
      <c r="C1392" s="10" t="s">
        <v>1648</v>
      </c>
      <c r="D1392" s="10" t="s">
        <v>549</v>
      </c>
      <c r="E1392" s="10" t="s">
        <v>194</v>
      </c>
      <c r="F1392" s="10" t="s">
        <v>1399</v>
      </c>
      <c r="G1392" s="137" t="s">
        <v>2012</v>
      </c>
      <c r="H1392" s="10"/>
      <c r="I1392" s="10" t="s">
        <v>1400</v>
      </c>
      <c r="J1392" s="10" t="s">
        <v>15064</v>
      </c>
      <c r="K1392" s="10" t="s">
        <v>10715</v>
      </c>
      <c r="L1392" s="98">
        <f>IFERROR(VLOOKUP($F1392&amp;$C1392,Sales!$J:$W,9,0),0)</f>
        <v>0</v>
      </c>
      <c r="M1392" s="98">
        <f>IFERROR(VLOOKUP($F1392&amp;$C1392,Sales!$J:$W,10,0),0)</f>
        <v>0</v>
      </c>
      <c r="N1392" s="98">
        <f>IFERROR(VLOOKUP($F1392&amp;$C1392,Sales!$J:$W,11,0),0)</f>
        <v>0</v>
      </c>
      <c r="O1392" s="98">
        <f>IFERROR(VLOOKUP($F1392&amp;$C1392,Sales!$J:$W,12,0),0)</f>
        <v>0</v>
      </c>
      <c r="P1392" s="98">
        <f>IFERROR(VLOOKUP($F1392&amp;$C1392,Sales!$J:$W,13,0),0)</f>
        <v>0</v>
      </c>
      <c r="Q1392" s="98">
        <f>IFERROR(VLOOKUP($F1392&amp;$C1392,Sales!$A:$H,7,0),0)</f>
        <v>0</v>
      </c>
      <c r="R1392" s="41" t="str">
        <f t="shared" si="42"/>
        <v>ERROR</v>
      </c>
      <c r="S1392" s="15"/>
      <c r="T1392" s="15"/>
      <c r="U1392" s="15"/>
      <c r="V1392" s="15"/>
      <c r="W1392" s="15"/>
      <c r="X1392" s="15"/>
      <c r="Y1392" s="41"/>
      <c r="Z1392" s="41"/>
      <c r="AA1392" s="41"/>
      <c r="AB1392" s="15"/>
      <c r="AC1392" s="15"/>
      <c r="AD1392" s="15"/>
      <c r="AE1392" s="15"/>
      <c r="AF1392" s="15"/>
      <c r="AG1392" s="15"/>
      <c r="AH1392" s="15"/>
      <c r="AI1392" s="41"/>
      <c r="AJ1392" s="41"/>
      <c r="AK1392" s="15"/>
      <c r="AL1392" s="15"/>
      <c r="AM1392" s="15"/>
      <c r="AN1392" s="15"/>
      <c r="AO1392" s="15"/>
      <c r="AP1392" s="15"/>
      <c r="AQ1392" s="15"/>
      <c r="AR1392" s="15"/>
      <c r="AS1392" s="15"/>
      <c r="AT1392" s="15"/>
      <c r="AU1392" s="15"/>
      <c r="AV1392" s="15"/>
      <c r="AW1392" s="15"/>
      <c r="AX1392" s="15"/>
      <c r="AY1392" s="15"/>
      <c r="AZ1392" s="10">
        <v>1</v>
      </c>
      <c r="BA1392" t="s">
        <v>22</v>
      </c>
      <c r="BB1392" t="s">
        <v>88</v>
      </c>
      <c r="BD1392" s="39" t="str">
        <f t="shared" si="43"/>
        <v>01/395129505OBlibli Jabodetabek</v>
      </c>
    </row>
    <row r="1393" spans="2:56" ht="13.5" customHeight="1" x14ac:dyDescent="0.35">
      <c r="B1393" s="10" t="s">
        <v>17</v>
      </c>
      <c r="C1393" s="10" t="s">
        <v>1648</v>
      </c>
      <c r="D1393" s="10" t="s">
        <v>549</v>
      </c>
      <c r="E1393" s="10" t="s">
        <v>194</v>
      </c>
      <c r="F1393" s="10" t="s">
        <v>1397</v>
      </c>
      <c r="G1393" s="137" t="s">
        <v>2015</v>
      </c>
      <c r="H1393" s="10"/>
      <c r="I1393" s="10" t="s">
        <v>1398</v>
      </c>
      <c r="J1393" s="124" t="s">
        <v>15065</v>
      </c>
      <c r="K1393" s="10" t="s">
        <v>10716</v>
      </c>
      <c r="L1393" s="98">
        <f>IFERROR(VLOOKUP($F1393&amp;$C1393,Sales!$J:$W,9,0),0)</f>
        <v>0</v>
      </c>
      <c r="M1393" s="98">
        <f>IFERROR(VLOOKUP($F1393&amp;$C1393,Sales!$J:$W,10,0),0)</f>
        <v>0</v>
      </c>
      <c r="N1393" s="98">
        <f>IFERROR(VLOOKUP($F1393&amp;$C1393,Sales!$J:$W,11,0),0)</f>
        <v>0</v>
      </c>
      <c r="O1393" s="98">
        <f>IFERROR(VLOOKUP($F1393&amp;$C1393,Sales!$J:$W,12,0),0)</f>
        <v>0</v>
      </c>
      <c r="P1393" s="98">
        <f>IFERROR(VLOOKUP($F1393&amp;$C1393,Sales!$J:$W,13,0),0)</f>
        <v>0</v>
      </c>
      <c r="Q1393" s="98">
        <f>IFERROR(VLOOKUP($F1393&amp;$C1393,Sales!$A:$H,7,0),0)</f>
        <v>0</v>
      </c>
      <c r="R1393" s="41" t="str">
        <f t="shared" si="42"/>
        <v>ERROR</v>
      </c>
      <c r="S1393" s="15"/>
      <c r="T1393" s="15"/>
      <c r="U1393" s="15"/>
      <c r="V1393" s="15"/>
      <c r="W1393" s="15"/>
      <c r="X1393" s="15"/>
      <c r="Y1393" s="41"/>
      <c r="Z1393" s="41"/>
      <c r="AA1393" s="41"/>
      <c r="AB1393" s="15"/>
      <c r="AC1393" s="15"/>
      <c r="AD1393" s="15"/>
      <c r="AE1393" s="15"/>
      <c r="AF1393" s="15"/>
      <c r="AG1393" s="15"/>
      <c r="AH1393" s="15"/>
      <c r="AI1393" s="41"/>
      <c r="AJ1393" s="41"/>
      <c r="AK1393" s="15"/>
      <c r="AL1393" s="15"/>
      <c r="AM1393" s="15"/>
      <c r="AN1393" s="15"/>
      <c r="AO1393" s="15"/>
      <c r="AP1393" s="15"/>
      <c r="AQ1393" s="15"/>
      <c r="AR1393" s="15"/>
      <c r="AS1393" s="15"/>
      <c r="AT1393" s="15"/>
      <c r="AU1393" s="15"/>
      <c r="AV1393" s="15"/>
      <c r="AW1393" s="15"/>
      <c r="AX1393" s="15"/>
      <c r="AY1393" s="15"/>
      <c r="AZ1393" s="10">
        <v>1</v>
      </c>
      <c r="BA1393" t="s">
        <v>22</v>
      </c>
      <c r="BB1393" t="s">
        <v>88</v>
      </c>
      <c r="BD1393" s="39" t="str">
        <f t="shared" si="43"/>
        <v>01/395129505PBlibli Jabodetabek</v>
      </c>
    </row>
    <row r="1394" spans="2:56" ht="13.5" customHeight="1" x14ac:dyDescent="0.35">
      <c r="B1394" s="10" t="s">
        <v>17</v>
      </c>
      <c r="C1394" s="10" t="s">
        <v>1648</v>
      </c>
      <c r="D1394" s="10" t="s">
        <v>549</v>
      </c>
      <c r="E1394" s="10" t="s">
        <v>194</v>
      </c>
      <c r="F1394" s="10" t="s">
        <v>571</v>
      </c>
      <c r="G1394" s="137" t="s">
        <v>6708</v>
      </c>
      <c r="H1394" s="10"/>
      <c r="I1394" s="10">
        <v>4902430623636</v>
      </c>
      <c r="J1394" s="10" t="s">
        <v>15066</v>
      </c>
      <c r="K1394" s="10" t="s">
        <v>6709</v>
      </c>
      <c r="L1394" s="98">
        <f>IFERROR(VLOOKUP($F1394&amp;$C1394,Sales!$J:$W,9,0),0)</f>
        <v>0</v>
      </c>
      <c r="M1394" s="98">
        <f>IFERROR(VLOOKUP($F1394&amp;$C1394,Sales!$J:$W,10,0),0)</f>
        <v>0</v>
      </c>
      <c r="N1394" s="98">
        <f>IFERROR(VLOOKUP($F1394&amp;$C1394,Sales!$J:$W,11,0),0)</f>
        <v>0</v>
      </c>
      <c r="O1394" s="98">
        <f>IFERROR(VLOOKUP($F1394&amp;$C1394,Sales!$J:$W,12,0),0)</f>
        <v>0</v>
      </c>
      <c r="P1394" s="98">
        <f>IFERROR(VLOOKUP($F1394&amp;$C1394,Sales!$J:$W,13,0),0)</f>
        <v>0</v>
      </c>
      <c r="Q1394" s="98">
        <f>IFERROR(VLOOKUP($F1394&amp;$C1394,Sales!$A:$H,7,0),0)</f>
        <v>0</v>
      </c>
      <c r="R1394" s="41" t="str">
        <f t="shared" si="42"/>
        <v>ERROR</v>
      </c>
      <c r="S1394" s="15"/>
      <c r="T1394" s="15"/>
      <c r="U1394" s="15"/>
      <c r="V1394" s="15"/>
      <c r="W1394" s="15"/>
      <c r="X1394" s="15"/>
      <c r="Y1394" s="41"/>
      <c r="Z1394" s="41"/>
      <c r="AA1394" s="41"/>
      <c r="AB1394" s="15"/>
      <c r="AC1394" s="15"/>
      <c r="AD1394" s="15"/>
      <c r="AE1394" s="15"/>
      <c r="AF1394" s="15"/>
      <c r="AG1394" s="15"/>
      <c r="AH1394" s="15"/>
      <c r="AI1394" s="41"/>
      <c r="AJ1394" s="41"/>
      <c r="AK1394" s="15"/>
      <c r="AL1394" s="15"/>
      <c r="AM1394" s="15"/>
      <c r="AN1394" s="15"/>
      <c r="AO1394" s="15"/>
      <c r="AP1394" s="15"/>
      <c r="AQ1394" s="15"/>
      <c r="AR1394" s="15"/>
      <c r="AS1394" s="15"/>
      <c r="AT1394" s="15"/>
      <c r="AU1394" s="15"/>
      <c r="AV1394" s="15"/>
      <c r="AW1394" s="15"/>
      <c r="AX1394" s="15"/>
      <c r="AY1394" s="15"/>
      <c r="AZ1394" s="10">
        <v>1</v>
      </c>
      <c r="BA1394" t="s">
        <v>22</v>
      </c>
      <c r="BB1394" t="s">
        <v>88</v>
      </c>
      <c r="BD1394" s="39" t="str">
        <f t="shared" si="43"/>
        <v>01/245121009XBlibli Jabodetabek</v>
      </c>
    </row>
    <row r="1395" spans="2:56" ht="13.5" customHeight="1" x14ac:dyDescent="0.35">
      <c r="B1395" s="10" t="s">
        <v>17</v>
      </c>
      <c r="C1395" s="10" t="s">
        <v>1648</v>
      </c>
      <c r="D1395" s="10" t="s">
        <v>650</v>
      </c>
      <c r="E1395" s="10" t="s">
        <v>194</v>
      </c>
      <c r="F1395" s="10" t="s">
        <v>6447</v>
      </c>
      <c r="G1395" s="137" t="s">
        <v>6716</v>
      </c>
      <c r="H1395" s="10"/>
      <c r="I1395" s="10" t="s">
        <v>6717</v>
      </c>
      <c r="J1395" s="10" t="s">
        <v>15067</v>
      </c>
      <c r="K1395" s="10" t="s">
        <v>10733</v>
      </c>
      <c r="L1395" s="98">
        <f>IFERROR(VLOOKUP($F1395&amp;$C1395,Sales!$J:$W,9,0),0)</f>
        <v>0</v>
      </c>
      <c r="M1395" s="98">
        <f>IFERROR(VLOOKUP($F1395&amp;$C1395,Sales!$J:$W,10,0),0)</f>
        <v>0</v>
      </c>
      <c r="N1395" s="98">
        <f>IFERROR(VLOOKUP($F1395&amp;$C1395,Sales!$J:$W,11,0),0)</f>
        <v>0</v>
      </c>
      <c r="O1395" s="98">
        <f>IFERROR(VLOOKUP($F1395&amp;$C1395,Sales!$J:$W,12,0),0)</f>
        <v>0</v>
      </c>
      <c r="P1395" s="98">
        <f>IFERROR(VLOOKUP($F1395&amp;$C1395,Sales!$J:$W,13,0),0)</f>
        <v>0</v>
      </c>
      <c r="Q1395" s="98">
        <f>IFERROR(VLOOKUP($F1395&amp;$C1395,Sales!$A:$H,7,0),0)</f>
        <v>0</v>
      </c>
      <c r="R1395" s="41" t="str">
        <f t="shared" si="42"/>
        <v>ERROR</v>
      </c>
      <c r="S1395" s="15"/>
      <c r="T1395" s="15"/>
      <c r="U1395" s="15"/>
      <c r="V1395" s="15"/>
      <c r="W1395" s="15"/>
      <c r="X1395" s="15"/>
      <c r="Y1395" s="41"/>
      <c r="Z1395" s="41"/>
      <c r="AA1395" s="41"/>
      <c r="AB1395" s="15"/>
      <c r="AC1395" s="15"/>
      <c r="AD1395" s="15"/>
      <c r="AE1395" s="15"/>
      <c r="AF1395" s="15"/>
      <c r="AG1395" s="15"/>
      <c r="AH1395" s="15"/>
      <c r="AI1395" s="41"/>
      <c r="AJ1395" s="41"/>
      <c r="AK1395" s="15"/>
      <c r="AL1395" s="15"/>
      <c r="AM1395" s="15"/>
      <c r="AN1395" s="15"/>
      <c r="AO1395" s="15"/>
      <c r="AP1395" s="15"/>
      <c r="AQ1395" s="15"/>
      <c r="AR1395" s="15"/>
      <c r="AS1395" s="15"/>
      <c r="AT1395" s="15"/>
      <c r="AU1395" s="15"/>
      <c r="AV1395" s="15"/>
      <c r="AW1395" s="15"/>
      <c r="AX1395" s="15"/>
      <c r="AY1395" s="15"/>
      <c r="AZ1395" s="10">
        <v>1</v>
      </c>
      <c r="BA1395" t="s">
        <v>22</v>
      </c>
      <c r="BB1395" t="s">
        <v>88</v>
      </c>
      <c r="BD1395" s="39" t="str">
        <f t="shared" si="43"/>
        <v>01/395329501OBlibli Jabodetabek</v>
      </c>
    </row>
    <row r="1396" spans="2:56" ht="13.5" customHeight="1" x14ac:dyDescent="0.35">
      <c r="B1396" s="10" t="s">
        <v>17</v>
      </c>
      <c r="C1396" s="10" t="s">
        <v>1648</v>
      </c>
      <c r="D1396" s="10" t="s">
        <v>650</v>
      </c>
      <c r="E1396" s="10" t="s">
        <v>194</v>
      </c>
      <c r="F1396" s="10" t="s">
        <v>651</v>
      </c>
      <c r="G1396" s="137" t="s">
        <v>6718</v>
      </c>
      <c r="H1396" s="10"/>
      <c r="I1396" s="10">
        <v>4902430849098</v>
      </c>
      <c r="J1396" s="10" t="s">
        <v>15068</v>
      </c>
      <c r="K1396" s="10" t="s">
        <v>10734</v>
      </c>
      <c r="L1396" s="98">
        <f>IFERROR(VLOOKUP($F1396&amp;$C1396,Sales!$J:$W,9,0),0)</f>
        <v>0</v>
      </c>
      <c r="M1396" s="98">
        <f>IFERROR(VLOOKUP($F1396&amp;$C1396,Sales!$J:$W,10,0),0)</f>
        <v>0</v>
      </c>
      <c r="N1396" s="98">
        <f>IFERROR(VLOOKUP($F1396&amp;$C1396,Sales!$J:$W,11,0),0)</f>
        <v>0</v>
      </c>
      <c r="O1396" s="98">
        <f>IFERROR(VLOOKUP($F1396&amp;$C1396,Sales!$J:$W,12,0),0)</f>
        <v>0</v>
      </c>
      <c r="P1396" s="98">
        <f>IFERROR(VLOOKUP($F1396&amp;$C1396,Sales!$J:$W,13,0),0)</f>
        <v>0</v>
      </c>
      <c r="Q1396" s="98">
        <f>IFERROR(VLOOKUP($F1396&amp;$C1396,Sales!$A:$H,7,0),0)</f>
        <v>0</v>
      </c>
      <c r="R1396" s="41" t="str">
        <f t="shared" si="42"/>
        <v>ERROR</v>
      </c>
      <c r="S1396" s="15"/>
      <c r="T1396" s="15"/>
      <c r="U1396" s="15"/>
      <c r="V1396" s="15"/>
      <c r="W1396" s="15"/>
      <c r="X1396" s="15"/>
      <c r="Y1396" s="41"/>
      <c r="Z1396" s="41"/>
      <c r="AA1396" s="41"/>
      <c r="AB1396" s="15"/>
      <c r="AC1396" s="15"/>
      <c r="AD1396" s="15"/>
      <c r="AE1396" s="15"/>
      <c r="AF1396" s="15"/>
      <c r="AG1396" s="15"/>
      <c r="AH1396" s="15"/>
      <c r="AI1396" s="41"/>
      <c r="AJ1396" s="41"/>
      <c r="AK1396" s="15"/>
      <c r="AL1396" s="15"/>
      <c r="AM1396" s="15"/>
      <c r="AN1396" s="15"/>
      <c r="AO1396" s="15"/>
      <c r="AP1396" s="15"/>
      <c r="AQ1396" s="15"/>
      <c r="AR1396" s="15"/>
      <c r="AS1396" s="15"/>
      <c r="AT1396" s="15"/>
      <c r="AU1396" s="15"/>
      <c r="AV1396" s="15"/>
      <c r="AW1396" s="15"/>
      <c r="AX1396" s="15"/>
      <c r="AY1396" s="15"/>
      <c r="AZ1396" s="10">
        <v>1</v>
      </c>
      <c r="BA1396" t="s">
        <v>22</v>
      </c>
      <c r="BB1396" t="s">
        <v>88</v>
      </c>
      <c r="BD1396" s="39" t="str">
        <f t="shared" si="43"/>
        <v>01/245321001XBlibli Jabodetabek</v>
      </c>
    </row>
    <row r="1397" spans="2:56" ht="13.5" customHeight="1" x14ac:dyDescent="0.35">
      <c r="B1397" s="10" t="s">
        <v>17</v>
      </c>
      <c r="C1397" s="10" t="s">
        <v>1648</v>
      </c>
      <c r="D1397" s="10" t="s">
        <v>650</v>
      </c>
      <c r="E1397" s="10" t="s">
        <v>194</v>
      </c>
      <c r="F1397" s="10" t="s">
        <v>2024</v>
      </c>
      <c r="G1397" s="137" t="s">
        <v>6719</v>
      </c>
      <c r="H1397" s="10"/>
      <c r="I1397" s="10" t="s">
        <v>2025</v>
      </c>
      <c r="J1397" s="10" t="s">
        <v>15069</v>
      </c>
      <c r="K1397" s="10" t="s">
        <v>10738</v>
      </c>
      <c r="L1397" s="98">
        <f>IFERROR(VLOOKUP($F1397&amp;$C1397,Sales!$J:$W,9,0),0)</f>
        <v>0</v>
      </c>
      <c r="M1397" s="98">
        <f>IFERROR(VLOOKUP($F1397&amp;$C1397,Sales!$J:$W,10,0),0)</f>
        <v>0</v>
      </c>
      <c r="N1397" s="98">
        <f>IFERROR(VLOOKUP($F1397&amp;$C1397,Sales!$J:$W,11,0),0)</f>
        <v>0</v>
      </c>
      <c r="O1397" s="98">
        <f>IFERROR(VLOOKUP($F1397&amp;$C1397,Sales!$J:$W,12,0),0)</f>
        <v>0</v>
      </c>
      <c r="P1397" s="98">
        <f>IFERROR(VLOOKUP($F1397&amp;$C1397,Sales!$J:$W,13,0),0)</f>
        <v>0</v>
      </c>
      <c r="Q1397" s="98">
        <f>IFERROR(VLOOKUP($F1397&amp;$C1397,Sales!$A:$H,7,0),0)</f>
        <v>0</v>
      </c>
      <c r="R1397" s="41" t="str">
        <f t="shared" si="42"/>
        <v>ERROR</v>
      </c>
      <c r="S1397" s="15"/>
      <c r="T1397" s="15"/>
      <c r="U1397" s="15"/>
      <c r="V1397" s="15"/>
      <c r="W1397" s="15"/>
      <c r="X1397" s="15"/>
      <c r="Y1397" s="41"/>
      <c r="Z1397" s="41"/>
      <c r="AA1397" s="41"/>
      <c r="AB1397" s="15"/>
      <c r="AC1397" s="15"/>
      <c r="AD1397" s="15"/>
      <c r="AE1397" s="15"/>
      <c r="AF1397" s="15"/>
      <c r="AG1397" s="15"/>
      <c r="AH1397" s="15"/>
      <c r="AI1397" s="41"/>
      <c r="AJ1397" s="41"/>
      <c r="AK1397" s="15"/>
      <c r="AL1397" s="15"/>
      <c r="AM1397" s="15"/>
      <c r="AN1397" s="15"/>
      <c r="AO1397" s="15"/>
      <c r="AP1397" s="15"/>
      <c r="AQ1397" s="15"/>
      <c r="AR1397" s="15"/>
      <c r="AS1397" s="15"/>
      <c r="AT1397" s="15"/>
      <c r="AU1397" s="15"/>
      <c r="AV1397" s="15"/>
      <c r="AW1397" s="15"/>
      <c r="AX1397" s="15"/>
      <c r="AY1397" s="15"/>
      <c r="AZ1397" s="10">
        <v>1</v>
      </c>
      <c r="BA1397" t="s">
        <v>22</v>
      </c>
      <c r="BB1397" t="s">
        <v>88</v>
      </c>
      <c r="BD1397" s="39" t="str">
        <f t="shared" si="43"/>
        <v>01/395329501IBlibli Jabodetabek</v>
      </c>
    </row>
    <row r="1398" spans="2:56" ht="13.5" customHeight="1" x14ac:dyDescent="0.35">
      <c r="B1398" s="10" t="s">
        <v>17</v>
      </c>
      <c r="C1398" s="10" t="s">
        <v>1648</v>
      </c>
      <c r="D1398" s="10" t="s">
        <v>650</v>
      </c>
      <c r="E1398" s="10" t="s">
        <v>194</v>
      </c>
      <c r="F1398" s="10" t="s">
        <v>770</v>
      </c>
      <c r="G1398" s="137" t="s">
        <v>6721</v>
      </c>
      <c r="H1398" s="10"/>
      <c r="I1398" s="10">
        <v>4902430849050</v>
      </c>
      <c r="J1398" s="10" t="s">
        <v>15070</v>
      </c>
      <c r="K1398" s="10" t="s">
        <v>10740</v>
      </c>
      <c r="L1398" s="98">
        <f>IFERROR(VLOOKUP($F1398&amp;$C1398,Sales!$J:$W,9,0),0)</f>
        <v>0</v>
      </c>
      <c r="M1398" s="98">
        <f>IFERROR(VLOOKUP($F1398&amp;$C1398,Sales!$J:$W,10,0),0)</f>
        <v>0</v>
      </c>
      <c r="N1398" s="98">
        <f>IFERROR(VLOOKUP($F1398&amp;$C1398,Sales!$J:$W,11,0),0)</f>
        <v>0</v>
      </c>
      <c r="O1398" s="98">
        <f>IFERROR(VLOOKUP($F1398&amp;$C1398,Sales!$J:$W,12,0),0)</f>
        <v>0</v>
      </c>
      <c r="P1398" s="98">
        <f>IFERROR(VLOOKUP($F1398&amp;$C1398,Sales!$J:$W,13,0),0)</f>
        <v>0</v>
      </c>
      <c r="Q1398" s="98">
        <f>IFERROR(VLOOKUP($F1398&amp;$C1398,Sales!$A:$H,7,0),0)</f>
        <v>0</v>
      </c>
      <c r="R1398" s="41" t="str">
        <f t="shared" si="42"/>
        <v>ERROR</v>
      </c>
      <c r="S1398" s="15"/>
      <c r="T1398" s="15"/>
      <c r="U1398" s="15"/>
      <c r="V1398" s="15"/>
      <c r="W1398" s="15"/>
      <c r="X1398" s="15"/>
      <c r="Y1398" s="41"/>
      <c r="Z1398" s="41"/>
      <c r="AA1398" s="41"/>
      <c r="AB1398" s="15"/>
      <c r="AC1398" s="15"/>
      <c r="AD1398" s="15"/>
      <c r="AE1398" s="15"/>
      <c r="AF1398" s="15"/>
      <c r="AG1398" s="15"/>
      <c r="AH1398" s="15"/>
      <c r="AI1398" s="41"/>
      <c r="AJ1398" s="41"/>
      <c r="AK1398" s="15"/>
      <c r="AL1398" s="15"/>
      <c r="AM1398" s="15"/>
      <c r="AN1398" s="15"/>
      <c r="AO1398" s="15"/>
      <c r="AP1398" s="15"/>
      <c r="AQ1398" s="15"/>
      <c r="AR1398" s="15"/>
      <c r="AS1398" s="15"/>
      <c r="AT1398" s="15"/>
      <c r="AU1398" s="15"/>
      <c r="AV1398" s="15"/>
      <c r="AW1398" s="15"/>
      <c r="AX1398" s="15"/>
      <c r="AY1398" s="15"/>
      <c r="AZ1398" s="10">
        <v>1</v>
      </c>
      <c r="BA1398" t="s">
        <v>22</v>
      </c>
      <c r="BB1398" t="s">
        <v>88</v>
      </c>
      <c r="BD1398" s="39" t="str">
        <f t="shared" si="43"/>
        <v>01/245321104DBlibli Jabodetabek</v>
      </c>
    </row>
    <row r="1399" spans="2:56" ht="13.5" customHeight="1" x14ac:dyDescent="0.35">
      <c r="B1399" s="10" t="s">
        <v>17</v>
      </c>
      <c r="C1399" s="10" t="s">
        <v>1648</v>
      </c>
      <c r="D1399" s="10" t="s">
        <v>650</v>
      </c>
      <c r="E1399" s="10" t="s">
        <v>194</v>
      </c>
      <c r="F1399" s="10" t="s">
        <v>1515</v>
      </c>
      <c r="G1399" s="137" t="s">
        <v>6723</v>
      </c>
      <c r="H1399" s="10"/>
      <c r="I1399" s="10" t="s">
        <v>1516</v>
      </c>
      <c r="J1399" s="10" t="s">
        <v>15071</v>
      </c>
      <c r="K1399" s="10" t="s">
        <v>6724</v>
      </c>
      <c r="L1399" s="98">
        <f>IFERROR(VLOOKUP($F1399&amp;$C1399,Sales!$J:$W,9,0),0)</f>
        <v>0</v>
      </c>
      <c r="M1399" s="98">
        <f>IFERROR(VLOOKUP($F1399&amp;$C1399,Sales!$J:$W,10,0),0)</f>
        <v>0</v>
      </c>
      <c r="N1399" s="98">
        <f>IFERROR(VLOOKUP($F1399&amp;$C1399,Sales!$J:$W,11,0),0)</f>
        <v>0</v>
      </c>
      <c r="O1399" s="98">
        <f>IFERROR(VLOOKUP($F1399&amp;$C1399,Sales!$J:$W,12,0),0)</f>
        <v>0</v>
      </c>
      <c r="P1399" s="98">
        <f>IFERROR(VLOOKUP($F1399&amp;$C1399,Sales!$J:$W,13,0),0)</f>
        <v>0</v>
      </c>
      <c r="Q1399" s="98">
        <f>IFERROR(VLOOKUP($F1399&amp;$C1399,Sales!$A:$H,7,0),0)</f>
        <v>0</v>
      </c>
      <c r="R1399" s="41" t="str">
        <f t="shared" si="42"/>
        <v>ERROR</v>
      </c>
      <c r="S1399" s="15"/>
      <c r="T1399" s="15"/>
      <c r="U1399" s="15"/>
      <c r="V1399" s="15"/>
      <c r="W1399" s="15"/>
      <c r="X1399" s="15"/>
      <c r="Y1399" s="41"/>
      <c r="Z1399" s="41"/>
      <c r="AA1399" s="41"/>
      <c r="AB1399" s="15"/>
      <c r="AC1399" s="15"/>
      <c r="AD1399" s="15"/>
      <c r="AE1399" s="15"/>
      <c r="AF1399" s="15"/>
      <c r="AG1399" s="15"/>
      <c r="AH1399" s="15"/>
      <c r="AI1399" s="41"/>
      <c r="AJ1399" s="41"/>
      <c r="AK1399" s="15"/>
      <c r="AL1399" s="15"/>
      <c r="AM1399" s="15"/>
      <c r="AN1399" s="15"/>
      <c r="AO1399" s="15"/>
      <c r="AP1399" s="15"/>
      <c r="AQ1399" s="15"/>
      <c r="AR1399" s="15"/>
      <c r="AS1399" s="15"/>
      <c r="AT1399" s="15"/>
      <c r="AU1399" s="15"/>
      <c r="AV1399" s="15"/>
      <c r="AW1399" s="15"/>
      <c r="AX1399" s="15"/>
      <c r="AY1399" s="15"/>
      <c r="AZ1399" s="10">
        <v>1</v>
      </c>
      <c r="BA1399" t="s">
        <v>22</v>
      </c>
      <c r="BB1399" t="s">
        <v>88</v>
      </c>
      <c r="BD1399" s="39" t="str">
        <f t="shared" si="43"/>
        <v>01/395329501JBlibli Jabodetabek</v>
      </c>
    </row>
    <row r="1400" spans="2:56" ht="13.5" customHeight="1" x14ac:dyDescent="0.35">
      <c r="B1400" s="10" t="s">
        <v>17</v>
      </c>
      <c r="C1400" s="10" t="s">
        <v>1648</v>
      </c>
      <c r="D1400" s="10" t="s">
        <v>650</v>
      </c>
      <c r="E1400" s="10" t="s">
        <v>194</v>
      </c>
      <c r="F1400" s="10" t="s">
        <v>772</v>
      </c>
      <c r="G1400" s="137" t="s">
        <v>6726</v>
      </c>
      <c r="H1400" s="10"/>
      <c r="I1400" s="10">
        <v>4902430849203</v>
      </c>
      <c r="J1400" s="10" t="s">
        <v>15072</v>
      </c>
      <c r="K1400" s="10" t="s">
        <v>6727</v>
      </c>
      <c r="L1400" s="98">
        <f>IFERROR(VLOOKUP($F1400&amp;$C1400,Sales!$J:$W,9,0),0)</f>
        <v>0</v>
      </c>
      <c r="M1400" s="98">
        <f>IFERROR(VLOOKUP($F1400&amp;$C1400,Sales!$J:$W,10,0),0)</f>
        <v>0</v>
      </c>
      <c r="N1400" s="98">
        <f>IFERROR(VLOOKUP($F1400&amp;$C1400,Sales!$J:$W,11,0),0)</f>
        <v>0</v>
      </c>
      <c r="O1400" s="98">
        <f>IFERROR(VLOOKUP($F1400&amp;$C1400,Sales!$J:$W,12,0),0)</f>
        <v>0</v>
      </c>
      <c r="P1400" s="98">
        <f>IFERROR(VLOOKUP($F1400&amp;$C1400,Sales!$J:$W,13,0),0)</f>
        <v>0</v>
      </c>
      <c r="Q1400" s="98">
        <f>IFERROR(VLOOKUP($F1400&amp;$C1400,Sales!$A:$H,7,0),0)</f>
        <v>0</v>
      </c>
      <c r="R1400" s="41" t="str">
        <f t="shared" si="42"/>
        <v>ERROR</v>
      </c>
      <c r="S1400" s="15"/>
      <c r="T1400" s="15"/>
      <c r="U1400" s="15"/>
      <c r="V1400" s="15"/>
      <c r="W1400" s="15"/>
      <c r="X1400" s="15"/>
      <c r="Y1400" s="41"/>
      <c r="Z1400" s="41"/>
      <c r="AA1400" s="41"/>
      <c r="AB1400" s="15"/>
      <c r="AC1400" s="15"/>
      <c r="AD1400" s="15"/>
      <c r="AE1400" s="15"/>
      <c r="AF1400" s="15"/>
      <c r="AG1400" s="15"/>
      <c r="AH1400" s="15"/>
      <c r="AI1400" s="41"/>
      <c r="AJ1400" s="41"/>
      <c r="AK1400" s="15"/>
      <c r="AL1400" s="15"/>
      <c r="AM1400" s="15"/>
      <c r="AN1400" s="15"/>
      <c r="AO1400" s="15"/>
      <c r="AP1400" s="15"/>
      <c r="AQ1400" s="15"/>
      <c r="AR1400" s="15"/>
      <c r="AS1400" s="15"/>
      <c r="AT1400" s="15"/>
      <c r="AU1400" s="15"/>
      <c r="AV1400" s="15"/>
      <c r="AW1400" s="15"/>
      <c r="AX1400" s="15"/>
      <c r="AY1400" s="15"/>
      <c r="AZ1400" s="10">
        <v>1</v>
      </c>
      <c r="BA1400" t="s">
        <v>22</v>
      </c>
      <c r="BB1400" t="s">
        <v>88</v>
      </c>
      <c r="BD1400" s="39" t="str">
        <f t="shared" si="43"/>
        <v>01/245321104EBlibli Jabodetabek</v>
      </c>
    </row>
    <row r="1401" spans="2:56" ht="13.5" customHeight="1" x14ac:dyDescent="0.35">
      <c r="B1401" s="10" t="s">
        <v>17</v>
      </c>
      <c r="C1401" s="10" t="s">
        <v>1648</v>
      </c>
      <c r="D1401" s="10" t="s">
        <v>65</v>
      </c>
      <c r="E1401" s="10" t="s">
        <v>66</v>
      </c>
      <c r="F1401" s="10" t="s">
        <v>2081</v>
      </c>
      <c r="G1401" s="137" t="s">
        <v>2082</v>
      </c>
      <c r="H1401" s="10"/>
      <c r="I1401" s="10" t="s">
        <v>2083</v>
      </c>
      <c r="J1401" s="10" t="s">
        <v>15073</v>
      </c>
      <c r="K1401" s="10" t="s">
        <v>6734</v>
      </c>
      <c r="L1401" s="98">
        <f>IFERROR(VLOOKUP($F1401&amp;$C1401,Sales!$J:$W,9,0),0)</f>
        <v>0</v>
      </c>
      <c r="M1401" s="98">
        <f>IFERROR(VLOOKUP($F1401&amp;$C1401,Sales!$J:$W,10,0),0)</f>
        <v>0</v>
      </c>
      <c r="N1401" s="98">
        <f>IFERROR(VLOOKUP($F1401&amp;$C1401,Sales!$J:$W,11,0),0)</f>
        <v>0</v>
      </c>
      <c r="O1401" s="98">
        <f>IFERROR(VLOOKUP($F1401&amp;$C1401,Sales!$J:$W,12,0),0)</f>
        <v>0</v>
      </c>
      <c r="P1401" s="98">
        <f>IFERROR(VLOOKUP($F1401&amp;$C1401,Sales!$J:$W,13,0),0)</f>
        <v>0</v>
      </c>
      <c r="Q1401" s="98">
        <f>IFERROR(VLOOKUP($F1401&amp;$C1401,Sales!$A:$H,7,0),0)</f>
        <v>0</v>
      </c>
      <c r="R1401" s="41" t="str">
        <f t="shared" si="42"/>
        <v>ERROR</v>
      </c>
      <c r="S1401" s="15"/>
      <c r="T1401" s="15"/>
      <c r="U1401" s="15"/>
      <c r="V1401" s="15"/>
      <c r="W1401" s="15"/>
      <c r="X1401" s="15"/>
      <c r="Y1401" s="41"/>
      <c r="Z1401" s="41"/>
      <c r="AA1401" s="41"/>
      <c r="AB1401" s="15"/>
      <c r="AC1401" s="15"/>
      <c r="AD1401" s="15"/>
      <c r="AE1401" s="15"/>
      <c r="AF1401" s="15"/>
      <c r="AG1401" s="15"/>
      <c r="AH1401" s="15"/>
      <c r="AI1401" s="41"/>
      <c r="AJ1401" s="41"/>
      <c r="AK1401" s="15"/>
      <c r="AL1401" s="15"/>
      <c r="AM1401" s="15"/>
      <c r="AN1401" s="15"/>
      <c r="AO1401" s="15"/>
      <c r="AP1401" s="15"/>
      <c r="AQ1401" s="15"/>
      <c r="AR1401" s="15"/>
      <c r="AS1401" s="15"/>
      <c r="AT1401" s="15"/>
      <c r="AU1401" s="15"/>
      <c r="AV1401" s="15"/>
      <c r="AW1401" s="15"/>
      <c r="AX1401" s="15"/>
      <c r="AY1401" s="15"/>
      <c r="AZ1401" s="10">
        <v>1</v>
      </c>
      <c r="BA1401" t="s">
        <v>22</v>
      </c>
      <c r="BB1401" t="s">
        <v>88</v>
      </c>
      <c r="BD1401" s="39" t="str">
        <f t="shared" si="43"/>
        <v>01/396129501PBlibli Jabodetabek</v>
      </c>
    </row>
    <row r="1402" spans="2:56" ht="13.5" customHeight="1" x14ac:dyDescent="0.35">
      <c r="B1402" s="10" t="s">
        <v>17</v>
      </c>
      <c r="C1402" s="10" t="s">
        <v>1648</v>
      </c>
      <c r="D1402" s="10" t="s">
        <v>65</v>
      </c>
      <c r="E1402" s="10" t="s">
        <v>66</v>
      </c>
      <c r="F1402" s="10" t="s">
        <v>2086</v>
      </c>
      <c r="G1402" s="137" t="s">
        <v>6735</v>
      </c>
      <c r="H1402" s="10"/>
      <c r="I1402" s="10" t="s">
        <v>2087</v>
      </c>
      <c r="J1402" s="10" t="s">
        <v>15074</v>
      </c>
      <c r="K1402" s="10" t="s">
        <v>6736</v>
      </c>
      <c r="L1402" s="98">
        <f>IFERROR(VLOOKUP($F1402&amp;$C1402,Sales!$J:$W,9,0),0)</f>
        <v>0</v>
      </c>
      <c r="M1402" s="98">
        <f>IFERROR(VLOOKUP($F1402&amp;$C1402,Sales!$J:$W,10,0),0)</f>
        <v>0</v>
      </c>
      <c r="N1402" s="98">
        <f>IFERROR(VLOOKUP($F1402&amp;$C1402,Sales!$J:$W,11,0),0)</f>
        <v>0</v>
      </c>
      <c r="O1402" s="98">
        <f>IFERROR(VLOOKUP($F1402&amp;$C1402,Sales!$J:$W,12,0),0)</f>
        <v>0</v>
      </c>
      <c r="P1402" s="98">
        <f>IFERROR(VLOOKUP($F1402&amp;$C1402,Sales!$J:$W,13,0),0)</f>
        <v>0</v>
      </c>
      <c r="Q1402" s="98">
        <f>IFERROR(VLOOKUP($F1402&amp;$C1402,Sales!$A:$H,7,0),0)</f>
        <v>0</v>
      </c>
      <c r="R1402" s="41" t="str">
        <f t="shared" si="42"/>
        <v>ERROR</v>
      </c>
      <c r="S1402" s="15"/>
      <c r="T1402" s="15"/>
      <c r="U1402" s="15"/>
      <c r="V1402" s="15"/>
      <c r="W1402" s="15"/>
      <c r="X1402" s="15"/>
      <c r="Y1402" s="41"/>
      <c r="Z1402" s="41"/>
      <c r="AA1402" s="41"/>
      <c r="AB1402" s="15"/>
      <c r="AC1402" s="15"/>
      <c r="AD1402" s="15"/>
      <c r="AE1402" s="15"/>
      <c r="AF1402" s="15"/>
      <c r="AG1402" s="15"/>
      <c r="AH1402" s="15"/>
      <c r="AI1402" s="41"/>
      <c r="AJ1402" s="41"/>
      <c r="AK1402" s="15"/>
      <c r="AL1402" s="15"/>
      <c r="AM1402" s="15"/>
      <c r="AN1402" s="15"/>
      <c r="AO1402" s="15"/>
      <c r="AP1402" s="15"/>
      <c r="AQ1402" s="15"/>
      <c r="AR1402" s="15"/>
      <c r="AS1402" s="15"/>
      <c r="AT1402" s="15"/>
      <c r="AU1402" s="15"/>
      <c r="AV1402" s="15"/>
      <c r="AW1402" s="15"/>
      <c r="AX1402" s="15"/>
      <c r="AY1402" s="15"/>
      <c r="AZ1402" s="10">
        <v>1</v>
      </c>
      <c r="BA1402" t="s">
        <v>22</v>
      </c>
      <c r="BB1402" t="s">
        <v>88</v>
      </c>
      <c r="BD1402" s="39" t="str">
        <f t="shared" si="43"/>
        <v>01/396129504FBlibli Jabodetabek</v>
      </c>
    </row>
    <row r="1403" spans="2:56" ht="13.5" customHeight="1" x14ac:dyDescent="0.35">
      <c r="B1403" s="10" t="s">
        <v>17</v>
      </c>
      <c r="C1403" s="10" t="s">
        <v>1648</v>
      </c>
      <c r="D1403" s="10" t="s">
        <v>65</v>
      </c>
      <c r="E1403" s="10" t="s">
        <v>66</v>
      </c>
      <c r="F1403" s="10" t="s">
        <v>6737</v>
      </c>
      <c r="G1403" s="137" t="s">
        <v>6738</v>
      </c>
      <c r="H1403" s="10"/>
      <c r="I1403" s="10" t="s">
        <v>6739</v>
      </c>
      <c r="J1403" s="10" t="s">
        <v>15075</v>
      </c>
      <c r="K1403" s="10" t="s">
        <v>6740</v>
      </c>
      <c r="L1403" s="98">
        <f>IFERROR(VLOOKUP($F1403&amp;$C1403,Sales!$J:$W,9,0),0)</f>
        <v>0</v>
      </c>
      <c r="M1403" s="98">
        <f>IFERROR(VLOOKUP($F1403&amp;$C1403,Sales!$J:$W,10,0),0)</f>
        <v>0</v>
      </c>
      <c r="N1403" s="98">
        <f>IFERROR(VLOOKUP($F1403&amp;$C1403,Sales!$J:$W,11,0),0)</f>
        <v>0</v>
      </c>
      <c r="O1403" s="98">
        <f>IFERROR(VLOOKUP($F1403&amp;$C1403,Sales!$J:$W,12,0),0)</f>
        <v>0</v>
      </c>
      <c r="P1403" s="98">
        <f>IFERROR(VLOOKUP($F1403&amp;$C1403,Sales!$J:$W,13,0),0)</f>
        <v>0</v>
      </c>
      <c r="Q1403" s="98">
        <f>IFERROR(VLOOKUP($F1403&amp;$C1403,Sales!$A:$H,7,0),0)</f>
        <v>0</v>
      </c>
      <c r="R1403" s="41" t="str">
        <f t="shared" si="42"/>
        <v>ERROR</v>
      </c>
      <c r="S1403" s="15"/>
      <c r="T1403" s="15"/>
      <c r="U1403" s="15"/>
      <c r="V1403" s="15"/>
      <c r="W1403" s="15"/>
      <c r="X1403" s="15"/>
      <c r="Y1403" s="41"/>
      <c r="Z1403" s="41"/>
      <c r="AA1403" s="41"/>
      <c r="AB1403" s="15"/>
      <c r="AC1403" s="15"/>
      <c r="AD1403" s="15"/>
      <c r="AE1403" s="15"/>
      <c r="AF1403" s="15"/>
      <c r="AG1403" s="15"/>
      <c r="AH1403" s="15"/>
      <c r="AI1403" s="41"/>
      <c r="AJ1403" s="41"/>
      <c r="AK1403" s="15"/>
      <c r="AL1403" s="15"/>
      <c r="AM1403" s="15"/>
      <c r="AN1403" s="15"/>
      <c r="AO1403" s="15"/>
      <c r="AP1403" s="15"/>
      <c r="AQ1403" s="15"/>
      <c r="AR1403" s="15"/>
      <c r="AS1403" s="15"/>
      <c r="AT1403" s="15"/>
      <c r="AU1403" s="15"/>
      <c r="AV1403" s="15"/>
      <c r="AW1403" s="15"/>
      <c r="AX1403" s="15"/>
      <c r="AY1403" s="15"/>
      <c r="AZ1403" s="10">
        <v>1</v>
      </c>
      <c r="BA1403" t="s">
        <v>22</v>
      </c>
      <c r="BB1403" t="s">
        <v>88</v>
      </c>
      <c r="BD1403" s="39" t="str">
        <f t="shared" si="43"/>
        <v>01/396130201CBlibli Jabodetabek</v>
      </c>
    </row>
    <row r="1404" spans="2:56" ht="13.5" customHeight="1" x14ac:dyDescent="0.35">
      <c r="B1404" s="10" t="s">
        <v>17</v>
      </c>
      <c r="C1404" s="10" t="s">
        <v>1648</v>
      </c>
      <c r="D1404" s="10" t="s">
        <v>65</v>
      </c>
      <c r="E1404" s="10" t="s">
        <v>66</v>
      </c>
      <c r="F1404" s="10" t="s">
        <v>93</v>
      </c>
      <c r="G1404" s="137" t="s">
        <v>6741</v>
      </c>
      <c r="H1404" s="10"/>
      <c r="I1404" s="10">
        <v>4902430731508</v>
      </c>
      <c r="J1404" s="10" t="s">
        <v>15076</v>
      </c>
      <c r="K1404" s="10" t="s">
        <v>6742</v>
      </c>
      <c r="L1404" s="98">
        <f>IFERROR(VLOOKUP($F1404&amp;$C1404,Sales!$J:$W,9,0),0)</f>
        <v>0</v>
      </c>
      <c r="M1404" s="98">
        <f>IFERROR(VLOOKUP($F1404&amp;$C1404,Sales!$J:$W,10,0),0)</f>
        <v>0</v>
      </c>
      <c r="N1404" s="98">
        <f>IFERROR(VLOOKUP($F1404&amp;$C1404,Sales!$J:$W,11,0),0)</f>
        <v>0</v>
      </c>
      <c r="O1404" s="98">
        <f>IFERROR(VLOOKUP($F1404&amp;$C1404,Sales!$J:$W,12,0),0)</f>
        <v>0</v>
      </c>
      <c r="P1404" s="98">
        <f>IFERROR(VLOOKUP($F1404&amp;$C1404,Sales!$J:$W,13,0),0)</f>
        <v>0</v>
      </c>
      <c r="Q1404" s="98">
        <f>IFERROR(VLOOKUP($F1404&amp;$C1404,Sales!$A:$H,7,0),0)</f>
        <v>0</v>
      </c>
      <c r="R1404" s="41" t="str">
        <f t="shared" si="42"/>
        <v>ERROR</v>
      </c>
      <c r="S1404" s="15"/>
      <c r="T1404" s="15"/>
      <c r="U1404" s="15"/>
      <c r="V1404" s="15"/>
      <c r="W1404" s="15"/>
      <c r="X1404" s="15"/>
      <c r="Y1404" s="41"/>
      <c r="Z1404" s="41"/>
      <c r="AA1404" s="41"/>
      <c r="AB1404" s="15"/>
      <c r="AC1404" s="15"/>
      <c r="AD1404" s="15"/>
      <c r="AE1404" s="15"/>
      <c r="AF1404" s="15"/>
      <c r="AG1404" s="15"/>
      <c r="AH1404" s="15"/>
      <c r="AI1404" s="41"/>
      <c r="AJ1404" s="41"/>
      <c r="AK1404" s="15"/>
      <c r="AL1404" s="15"/>
      <c r="AM1404" s="15"/>
      <c r="AN1404" s="15"/>
      <c r="AO1404" s="15"/>
      <c r="AP1404" s="15"/>
      <c r="AQ1404" s="15"/>
      <c r="AR1404" s="15"/>
      <c r="AS1404" s="15"/>
      <c r="AT1404" s="15"/>
      <c r="AU1404" s="15"/>
      <c r="AV1404" s="15"/>
      <c r="AW1404" s="15"/>
      <c r="AX1404" s="15"/>
      <c r="AY1404" s="15"/>
      <c r="AZ1404" s="10">
        <v>1</v>
      </c>
      <c r="BA1404" t="s">
        <v>22</v>
      </c>
      <c r="BB1404" t="s">
        <v>88</v>
      </c>
      <c r="BD1404" s="39" t="str">
        <f t="shared" si="43"/>
        <v>01/326127304TBlibli Jabodetabek</v>
      </c>
    </row>
    <row r="1405" spans="2:56" ht="13.5" customHeight="1" x14ac:dyDescent="0.35">
      <c r="B1405" s="10" t="s">
        <v>17</v>
      </c>
      <c r="C1405" s="10" t="s">
        <v>1648</v>
      </c>
      <c r="D1405" s="10" t="s">
        <v>65</v>
      </c>
      <c r="E1405" s="10" t="s">
        <v>66</v>
      </c>
      <c r="F1405" s="10" t="s">
        <v>893</v>
      </c>
      <c r="G1405" s="137" t="s">
        <v>6743</v>
      </c>
      <c r="H1405" s="10"/>
      <c r="I1405" s="10">
        <v>4902430453271</v>
      </c>
      <c r="J1405" s="10" t="s">
        <v>15077</v>
      </c>
      <c r="K1405" s="10" t="s">
        <v>6744</v>
      </c>
      <c r="L1405" s="98">
        <f>IFERROR(VLOOKUP($F1405&amp;$C1405,Sales!$J:$W,9,0),0)</f>
        <v>0</v>
      </c>
      <c r="M1405" s="98">
        <f>IFERROR(VLOOKUP($F1405&amp;$C1405,Sales!$J:$W,10,0),0)</f>
        <v>0</v>
      </c>
      <c r="N1405" s="98">
        <f>IFERROR(VLOOKUP($F1405&amp;$C1405,Sales!$J:$W,11,0),0)</f>
        <v>0</v>
      </c>
      <c r="O1405" s="98">
        <f>IFERROR(VLOOKUP($F1405&amp;$C1405,Sales!$J:$W,12,0),0)</f>
        <v>0</v>
      </c>
      <c r="P1405" s="98">
        <f>IFERROR(VLOOKUP($F1405&amp;$C1405,Sales!$J:$W,13,0),0)</f>
        <v>0</v>
      </c>
      <c r="Q1405" s="98">
        <f>IFERROR(VLOOKUP($F1405&amp;$C1405,Sales!$A:$H,7,0),0)</f>
        <v>0</v>
      </c>
      <c r="R1405" s="41" t="str">
        <f t="shared" si="42"/>
        <v>ERROR</v>
      </c>
      <c r="S1405" s="15"/>
      <c r="T1405" s="15"/>
      <c r="U1405" s="15"/>
      <c r="V1405" s="15"/>
      <c r="W1405" s="15"/>
      <c r="X1405" s="15"/>
      <c r="Y1405" s="41"/>
      <c r="Z1405" s="41"/>
      <c r="AA1405" s="41"/>
      <c r="AB1405" s="15"/>
      <c r="AC1405" s="15"/>
      <c r="AD1405" s="15"/>
      <c r="AE1405" s="15"/>
      <c r="AF1405" s="15"/>
      <c r="AG1405" s="15"/>
      <c r="AH1405" s="15"/>
      <c r="AI1405" s="41"/>
      <c r="AJ1405" s="41"/>
      <c r="AK1405" s="15"/>
      <c r="AL1405" s="15"/>
      <c r="AM1405" s="15"/>
      <c r="AN1405" s="15"/>
      <c r="AO1405" s="15"/>
      <c r="AP1405" s="15"/>
      <c r="AQ1405" s="15"/>
      <c r="AR1405" s="15"/>
      <c r="AS1405" s="15"/>
      <c r="AT1405" s="15"/>
      <c r="AU1405" s="15"/>
      <c r="AV1405" s="15"/>
      <c r="AW1405" s="15"/>
      <c r="AX1405" s="15"/>
      <c r="AY1405" s="15"/>
      <c r="AZ1405" s="10">
        <v>1</v>
      </c>
      <c r="BA1405" t="s">
        <v>22</v>
      </c>
      <c r="BB1405" t="s">
        <v>88</v>
      </c>
      <c r="BD1405" s="39" t="str">
        <f t="shared" si="43"/>
        <v>01/326127304QBlibli Jabodetabek</v>
      </c>
    </row>
    <row r="1406" spans="2:56" ht="13.5" customHeight="1" x14ac:dyDescent="0.35">
      <c r="B1406" s="10" t="s">
        <v>17</v>
      </c>
      <c r="C1406" s="10" t="s">
        <v>1648</v>
      </c>
      <c r="D1406" s="10" t="s">
        <v>65</v>
      </c>
      <c r="E1406" s="10" t="s">
        <v>66</v>
      </c>
      <c r="F1406" s="10" t="s">
        <v>6745</v>
      </c>
      <c r="G1406" s="137" t="s">
        <v>6746</v>
      </c>
      <c r="H1406" s="10"/>
      <c r="I1406" s="10" t="s">
        <v>6747</v>
      </c>
      <c r="J1406" s="10" t="s">
        <v>15078</v>
      </c>
      <c r="K1406" s="10" t="s">
        <v>6748</v>
      </c>
      <c r="L1406" s="98">
        <f>IFERROR(VLOOKUP($F1406&amp;$C1406,Sales!$J:$W,9,0),0)</f>
        <v>0</v>
      </c>
      <c r="M1406" s="98">
        <f>IFERROR(VLOOKUP($F1406&amp;$C1406,Sales!$J:$W,10,0),0)</f>
        <v>0</v>
      </c>
      <c r="N1406" s="98">
        <f>IFERROR(VLOOKUP($F1406&amp;$C1406,Sales!$J:$W,11,0),0)</f>
        <v>0</v>
      </c>
      <c r="O1406" s="98">
        <f>IFERROR(VLOOKUP($F1406&amp;$C1406,Sales!$J:$W,12,0),0)</f>
        <v>0</v>
      </c>
      <c r="P1406" s="98">
        <f>IFERROR(VLOOKUP($F1406&amp;$C1406,Sales!$J:$W,13,0),0)</f>
        <v>0</v>
      </c>
      <c r="Q1406" s="98">
        <f>IFERROR(VLOOKUP($F1406&amp;$C1406,Sales!$A:$H,7,0),0)</f>
        <v>0</v>
      </c>
      <c r="R1406" s="41" t="str">
        <f t="shared" si="42"/>
        <v>ERROR</v>
      </c>
      <c r="S1406" s="15"/>
      <c r="T1406" s="15"/>
      <c r="U1406" s="15"/>
      <c r="V1406" s="15"/>
      <c r="W1406" s="15"/>
      <c r="X1406" s="15"/>
      <c r="Y1406" s="41"/>
      <c r="Z1406" s="41"/>
      <c r="AA1406" s="41"/>
      <c r="AB1406" s="15"/>
      <c r="AC1406" s="15"/>
      <c r="AD1406" s="15"/>
      <c r="AE1406" s="15"/>
      <c r="AF1406" s="15"/>
      <c r="AG1406" s="15"/>
      <c r="AH1406" s="15"/>
      <c r="AI1406" s="41"/>
      <c r="AJ1406" s="41"/>
      <c r="AK1406" s="15"/>
      <c r="AL1406" s="15"/>
      <c r="AM1406" s="15"/>
      <c r="AN1406" s="15"/>
      <c r="AO1406" s="15"/>
      <c r="AP1406" s="15"/>
      <c r="AQ1406" s="15"/>
      <c r="AR1406" s="15"/>
      <c r="AS1406" s="15"/>
      <c r="AT1406" s="15"/>
      <c r="AU1406" s="15"/>
      <c r="AV1406" s="15"/>
      <c r="AW1406" s="15"/>
      <c r="AX1406" s="15"/>
      <c r="AY1406" s="15"/>
      <c r="AZ1406" s="10">
        <v>1</v>
      </c>
      <c r="BA1406" t="s">
        <v>22</v>
      </c>
      <c r="BB1406" t="s">
        <v>88</v>
      </c>
      <c r="BD1406" s="39" t="str">
        <f t="shared" si="43"/>
        <v>01/396129505DBlibli Jabodetabek</v>
      </c>
    </row>
    <row r="1407" spans="2:56" ht="13.5" customHeight="1" x14ac:dyDescent="0.35">
      <c r="B1407" s="10" t="s">
        <v>17</v>
      </c>
      <c r="C1407" s="10" t="s">
        <v>1648</v>
      </c>
      <c r="D1407" s="10" t="s">
        <v>65</v>
      </c>
      <c r="E1407" s="10" t="s">
        <v>66</v>
      </c>
      <c r="F1407" s="10" t="s">
        <v>2085</v>
      </c>
      <c r="G1407" s="137" t="s">
        <v>6749</v>
      </c>
      <c r="H1407" s="10"/>
      <c r="I1407" s="10">
        <v>4902430627573</v>
      </c>
      <c r="J1407" s="10" t="s">
        <v>15079</v>
      </c>
      <c r="K1407" s="10" t="s">
        <v>6750</v>
      </c>
      <c r="L1407" s="98">
        <f>IFERROR(VLOOKUP($F1407&amp;$C1407,Sales!$J:$W,9,0),0)</f>
        <v>0</v>
      </c>
      <c r="M1407" s="98">
        <f>IFERROR(VLOOKUP($F1407&amp;$C1407,Sales!$J:$W,10,0),0)</f>
        <v>0</v>
      </c>
      <c r="N1407" s="98">
        <f>IFERROR(VLOOKUP($F1407&amp;$C1407,Sales!$J:$W,11,0),0)</f>
        <v>0</v>
      </c>
      <c r="O1407" s="98">
        <f>IFERROR(VLOOKUP($F1407&amp;$C1407,Sales!$J:$W,12,0),0)</f>
        <v>0</v>
      </c>
      <c r="P1407" s="98">
        <f>IFERROR(VLOOKUP($F1407&amp;$C1407,Sales!$J:$W,13,0),0)</f>
        <v>0</v>
      </c>
      <c r="Q1407" s="98">
        <f>IFERROR(VLOOKUP($F1407&amp;$C1407,Sales!$A:$H,7,0),0)</f>
        <v>0</v>
      </c>
      <c r="R1407" s="41" t="str">
        <f t="shared" si="42"/>
        <v>ERROR</v>
      </c>
      <c r="S1407" s="15"/>
      <c r="T1407" s="15"/>
      <c r="U1407" s="15"/>
      <c r="V1407" s="15"/>
      <c r="W1407" s="15"/>
      <c r="X1407" s="15"/>
      <c r="Y1407" s="41"/>
      <c r="Z1407" s="41"/>
      <c r="AA1407" s="41"/>
      <c r="AB1407" s="15"/>
      <c r="AC1407" s="15"/>
      <c r="AD1407" s="15"/>
      <c r="AE1407" s="15"/>
      <c r="AF1407" s="15"/>
      <c r="AG1407" s="15"/>
      <c r="AH1407" s="15"/>
      <c r="AI1407" s="41"/>
      <c r="AJ1407" s="41"/>
      <c r="AK1407" s="15"/>
      <c r="AL1407" s="15"/>
      <c r="AM1407" s="15"/>
      <c r="AN1407" s="15"/>
      <c r="AO1407" s="15"/>
      <c r="AP1407" s="15"/>
      <c r="AQ1407" s="15"/>
      <c r="AR1407" s="15"/>
      <c r="AS1407" s="15"/>
      <c r="AT1407" s="15"/>
      <c r="AU1407" s="15"/>
      <c r="AV1407" s="15"/>
      <c r="AW1407" s="15"/>
      <c r="AX1407" s="15"/>
      <c r="AY1407" s="15"/>
      <c r="AZ1407" s="10">
        <v>1</v>
      </c>
      <c r="BA1407" t="s">
        <v>22</v>
      </c>
      <c r="BB1407" t="s">
        <v>88</v>
      </c>
      <c r="BD1407" s="39" t="str">
        <f t="shared" si="43"/>
        <v>01/326127303YBlibli Jabodetabek</v>
      </c>
    </row>
    <row r="1408" spans="2:56" ht="13.5" customHeight="1" x14ac:dyDescent="0.35">
      <c r="B1408" s="10" t="s">
        <v>17</v>
      </c>
      <c r="C1408" s="10" t="s">
        <v>1648</v>
      </c>
      <c r="D1408" s="10" t="s">
        <v>65</v>
      </c>
      <c r="E1408" s="10" t="s">
        <v>66</v>
      </c>
      <c r="F1408" s="10" t="s">
        <v>6751</v>
      </c>
      <c r="G1408" s="137" t="s">
        <v>6752</v>
      </c>
      <c r="H1408" s="10"/>
      <c r="I1408" s="10" t="s">
        <v>6753</v>
      </c>
      <c r="J1408" s="10" t="s">
        <v>15080</v>
      </c>
      <c r="K1408" s="10" t="s">
        <v>6754</v>
      </c>
      <c r="L1408" s="98">
        <f>IFERROR(VLOOKUP($F1408&amp;$C1408,Sales!$J:$W,9,0),0)</f>
        <v>0</v>
      </c>
      <c r="M1408" s="98">
        <f>IFERROR(VLOOKUP($F1408&amp;$C1408,Sales!$J:$W,10,0),0)</f>
        <v>0</v>
      </c>
      <c r="N1408" s="98">
        <f>IFERROR(VLOOKUP($F1408&amp;$C1408,Sales!$J:$W,11,0),0)</f>
        <v>0</v>
      </c>
      <c r="O1408" s="98">
        <f>IFERROR(VLOOKUP($F1408&amp;$C1408,Sales!$J:$W,12,0),0)</f>
        <v>0</v>
      </c>
      <c r="P1408" s="98">
        <f>IFERROR(VLOOKUP($F1408&amp;$C1408,Sales!$J:$W,13,0),0)</f>
        <v>0</v>
      </c>
      <c r="Q1408" s="98">
        <f>IFERROR(VLOOKUP($F1408&amp;$C1408,Sales!$A:$H,7,0),0)</f>
        <v>0</v>
      </c>
      <c r="R1408" s="41" t="str">
        <f t="shared" si="42"/>
        <v>ERROR</v>
      </c>
      <c r="S1408" s="15"/>
      <c r="T1408" s="15"/>
      <c r="U1408" s="15"/>
      <c r="V1408" s="15"/>
      <c r="W1408" s="15"/>
      <c r="X1408" s="15"/>
      <c r="Y1408" s="41"/>
      <c r="Z1408" s="41"/>
      <c r="AA1408" s="41"/>
      <c r="AB1408" s="15"/>
      <c r="AC1408" s="15"/>
      <c r="AD1408" s="15"/>
      <c r="AE1408" s="15"/>
      <c r="AF1408" s="15"/>
      <c r="AG1408" s="15"/>
      <c r="AH1408" s="15"/>
      <c r="AI1408" s="41"/>
      <c r="AJ1408" s="41"/>
      <c r="AK1408" s="15"/>
      <c r="AL1408" s="15"/>
      <c r="AM1408" s="15"/>
      <c r="AN1408" s="15"/>
      <c r="AO1408" s="15"/>
      <c r="AP1408" s="15"/>
      <c r="AQ1408" s="15"/>
      <c r="AR1408" s="15"/>
      <c r="AS1408" s="15"/>
      <c r="AT1408" s="15"/>
      <c r="AU1408" s="15"/>
      <c r="AV1408" s="15"/>
      <c r="AW1408" s="15"/>
      <c r="AX1408" s="15"/>
      <c r="AY1408" s="15"/>
      <c r="AZ1408" s="10">
        <v>1</v>
      </c>
      <c r="BA1408" t="s">
        <v>22</v>
      </c>
      <c r="BB1408" t="s">
        <v>88</v>
      </c>
      <c r="BD1408" s="39" t="str">
        <f t="shared" si="43"/>
        <v>01/396129502OBlibli Jabodetabek</v>
      </c>
    </row>
    <row r="1409" spans="2:56" ht="13.5" customHeight="1" x14ac:dyDescent="0.35">
      <c r="B1409" s="10" t="s">
        <v>17</v>
      </c>
      <c r="C1409" s="10" t="s">
        <v>1648</v>
      </c>
      <c r="D1409" s="10" t="s">
        <v>65</v>
      </c>
      <c r="E1409" s="10" t="s">
        <v>66</v>
      </c>
      <c r="F1409" s="10" t="s">
        <v>2231</v>
      </c>
      <c r="G1409" s="137" t="s">
        <v>2232</v>
      </c>
      <c r="H1409" s="10"/>
      <c r="I1409" s="10" t="s">
        <v>2413</v>
      </c>
      <c r="J1409" s="10" t="s">
        <v>15081</v>
      </c>
      <c r="K1409" s="10" t="s">
        <v>10777</v>
      </c>
      <c r="L1409" s="98">
        <f>IFERROR(VLOOKUP($F1409&amp;$C1409,Sales!$J:$W,9,0),0)</f>
        <v>0</v>
      </c>
      <c r="M1409" s="98">
        <f>IFERROR(VLOOKUP($F1409&amp;$C1409,Sales!$J:$W,10,0),0)</f>
        <v>0</v>
      </c>
      <c r="N1409" s="98">
        <f>IFERROR(VLOOKUP($F1409&amp;$C1409,Sales!$J:$W,11,0),0)</f>
        <v>0</v>
      </c>
      <c r="O1409" s="98">
        <f>IFERROR(VLOOKUP($F1409&amp;$C1409,Sales!$J:$W,12,0),0)</f>
        <v>0</v>
      </c>
      <c r="P1409" s="98">
        <f>IFERROR(VLOOKUP($F1409&amp;$C1409,Sales!$J:$W,13,0),0)</f>
        <v>0</v>
      </c>
      <c r="Q1409" s="98">
        <f>IFERROR(VLOOKUP($F1409&amp;$C1409,Sales!$A:$H,7,0),0)</f>
        <v>0</v>
      </c>
      <c r="R1409" s="41" t="str">
        <f t="shared" si="42"/>
        <v>ERROR</v>
      </c>
      <c r="S1409" s="15"/>
      <c r="T1409" s="15"/>
      <c r="U1409" s="15"/>
      <c r="V1409" s="15"/>
      <c r="W1409" s="15"/>
      <c r="X1409" s="15"/>
      <c r="Y1409" s="41"/>
      <c r="Z1409" s="41"/>
      <c r="AA1409" s="41"/>
      <c r="AB1409" s="15"/>
      <c r="AC1409" s="15"/>
      <c r="AD1409" s="15"/>
      <c r="AE1409" s="15"/>
      <c r="AF1409" s="15"/>
      <c r="AG1409" s="15"/>
      <c r="AH1409" s="15"/>
      <c r="AI1409" s="41"/>
      <c r="AJ1409" s="41"/>
      <c r="AK1409" s="15"/>
      <c r="AL1409" s="15"/>
      <c r="AM1409" s="15"/>
      <c r="AN1409" s="15"/>
      <c r="AO1409" s="15"/>
      <c r="AP1409" s="15"/>
      <c r="AQ1409" s="15"/>
      <c r="AR1409" s="15"/>
      <c r="AS1409" s="15"/>
      <c r="AT1409" s="15"/>
      <c r="AU1409" s="15"/>
      <c r="AV1409" s="15"/>
      <c r="AW1409" s="15"/>
      <c r="AX1409" s="15"/>
      <c r="AY1409" s="15"/>
      <c r="AZ1409" s="10">
        <v>1</v>
      </c>
      <c r="BA1409" t="s">
        <v>22</v>
      </c>
      <c r="BB1409" t="s">
        <v>88</v>
      </c>
      <c r="BD1409" s="39" t="str">
        <f t="shared" si="43"/>
        <v>01/396129503TBlibli Jabodetabek</v>
      </c>
    </row>
    <row r="1410" spans="2:56" ht="13.5" customHeight="1" x14ac:dyDescent="0.35">
      <c r="B1410" s="10" t="s">
        <v>17</v>
      </c>
      <c r="C1410" s="10" t="s">
        <v>1648</v>
      </c>
      <c r="D1410" s="10" t="s">
        <v>65</v>
      </c>
      <c r="E1410" s="10" t="s">
        <v>66</v>
      </c>
      <c r="F1410" s="10" t="s">
        <v>856</v>
      </c>
      <c r="G1410" s="137" t="s">
        <v>2306</v>
      </c>
      <c r="H1410" s="10"/>
      <c r="I1410" s="10" t="s">
        <v>857</v>
      </c>
      <c r="J1410" s="10" t="s">
        <v>15082</v>
      </c>
      <c r="K1410" s="10" t="s">
        <v>4250</v>
      </c>
      <c r="L1410" s="98">
        <f>IFERROR(VLOOKUP($F1410&amp;$C1410,Sales!$J:$W,9,0),0)</f>
        <v>0</v>
      </c>
      <c r="M1410" s="98">
        <f>IFERROR(VLOOKUP($F1410&amp;$C1410,Sales!$J:$W,10,0),0)</f>
        <v>0</v>
      </c>
      <c r="N1410" s="98">
        <f>IFERROR(VLOOKUP($F1410&amp;$C1410,Sales!$J:$W,11,0),0)</f>
        <v>0</v>
      </c>
      <c r="O1410" s="98">
        <f>IFERROR(VLOOKUP($F1410&amp;$C1410,Sales!$J:$W,12,0),0)</f>
        <v>0</v>
      </c>
      <c r="P1410" s="98">
        <f>IFERROR(VLOOKUP($F1410&amp;$C1410,Sales!$J:$W,13,0),0)</f>
        <v>0</v>
      </c>
      <c r="Q1410" s="98">
        <f>IFERROR(VLOOKUP($F1410&amp;$C1410,Sales!$A:$H,7,0),0)</f>
        <v>0</v>
      </c>
      <c r="R1410" s="41" t="str">
        <f t="shared" si="42"/>
        <v>ERROR</v>
      </c>
      <c r="S1410" s="15"/>
      <c r="T1410" s="15"/>
      <c r="U1410" s="15"/>
      <c r="V1410" s="15"/>
      <c r="W1410" s="15"/>
      <c r="X1410" s="15"/>
      <c r="Y1410" s="41"/>
      <c r="Z1410" s="41"/>
      <c r="AA1410" s="41"/>
      <c r="AB1410" s="15"/>
      <c r="AC1410" s="15"/>
      <c r="AD1410" s="15"/>
      <c r="AE1410" s="15"/>
      <c r="AF1410" s="15"/>
      <c r="AG1410" s="15"/>
      <c r="AH1410" s="15"/>
      <c r="AI1410" s="41"/>
      <c r="AJ1410" s="41"/>
      <c r="AK1410" s="15"/>
      <c r="AL1410" s="15"/>
      <c r="AM1410" s="15"/>
      <c r="AN1410" s="15"/>
      <c r="AO1410" s="15"/>
      <c r="AP1410" s="15"/>
      <c r="AQ1410" s="15"/>
      <c r="AR1410" s="15"/>
      <c r="AS1410" s="15"/>
      <c r="AT1410" s="15"/>
      <c r="AU1410" s="15"/>
      <c r="AV1410" s="15"/>
      <c r="AW1410" s="15"/>
      <c r="AX1410" s="15"/>
      <c r="AY1410" s="15"/>
      <c r="AZ1410" s="10">
        <v>1</v>
      </c>
      <c r="BA1410" t="s">
        <v>22</v>
      </c>
      <c r="BB1410" t="s">
        <v>88</v>
      </c>
      <c r="BD1410" s="39" t="str">
        <f t="shared" si="43"/>
        <v>01/396129504TBlibli Jabodetabek</v>
      </c>
    </row>
    <row r="1411" spans="2:56" ht="13.5" customHeight="1" x14ac:dyDescent="0.35">
      <c r="B1411" s="10" t="s">
        <v>17</v>
      </c>
      <c r="C1411" s="10" t="s">
        <v>1648</v>
      </c>
      <c r="D1411" s="10" t="s">
        <v>65</v>
      </c>
      <c r="E1411" s="10" t="s">
        <v>66</v>
      </c>
      <c r="F1411" s="10" t="s">
        <v>6755</v>
      </c>
      <c r="G1411" s="137" t="s">
        <v>6756</v>
      </c>
      <c r="H1411" s="10"/>
      <c r="I1411" s="10" t="s">
        <v>2189</v>
      </c>
      <c r="J1411" s="10" t="s">
        <v>15083</v>
      </c>
      <c r="K1411" s="10" t="s">
        <v>6757</v>
      </c>
      <c r="L1411" s="98">
        <f>IFERROR(VLOOKUP($F1411&amp;$C1411,Sales!$J:$W,9,0),0)</f>
        <v>0</v>
      </c>
      <c r="M1411" s="98">
        <f>IFERROR(VLOOKUP($F1411&amp;$C1411,Sales!$J:$W,10,0),0)</f>
        <v>0</v>
      </c>
      <c r="N1411" s="98">
        <f>IFERROR(VLOOKUP($F1411&amp;$C1411,Sales!$J:$W,11,0),0)</f>
        <v>0</v>
      </c>
      <c r="O1411" s="98">
        <f>IFERROR(VLOOKUP($F1411&amp;$C1411,Sales!$J:$W,12,0),0)</f>
        <v>0</v>
      </c>
      <c r="P1411" s="98">
        <f>IFERROR(VLOOKUP($F1411&amp;$C1411,Sales!$J:$W,13,0),0)</f>
        <v>0</v>
      </c>
      <c r="Q1411" s="98">
        <f>IFERROR(VLOOKUP($F1411&amp;$C1411,Sales!$A:$H,7,0),0)</f>
        <v>0</v>
      </c>
      <c r="R1411" s="41" t="str">
        <f t="shared" si="42"/>
        <v>ERROR</v>
      </c>
      <c r="S1411" s="15"/>
      <c r="T1411" s="15"/>
      <c r="U1411" s="15"/>
      <c r="V1411" s="15"/>
      <c r="W1411" s="15"/>
      <c r="X1411" s="15"/>
      <c r="Y1411" s="41"/>
      <c r="Z1411" s="41"/>
      <c r="AA1411" s="41"/>
      <c r="AB1411" s="15"/>
      <c r="AC1411" s="15"/>
      <c r="AD1411" s="15"/>
      <c r="AE1411" s="15"/>
      <c r="AF1411" s="15"/>
      <c r="AG1411" s="15"/>
      <c r="AH1411" s="15"/>
      <c r="AI1411" s="41"/>
      <c r="AJ1411" s="41"/>
      <c r="AK1411" s="15"/>
      <c r="AL1411" s="15"/>
      <c r="AM1411" s="15"/>
      <c r="AN1411" s="15"/>
      <c r="AO1411" s="15"/>
      <c r="AP1411" s="15"/>
      <c r="AQ1411" s="15"/>
      <c r="AR1411" s="15"/>
      <c r="AS1411" s="15"/>
      <c r="AT1411" s="15"/>
      <c r="AU1411" s="15"/>
      <c r="AV1411" s="15"/>
      <c r="AW1411" s="15"/>
      <c r="AX1411" s="15"/>
      <c r="AY1411" s="15"/>
      <c r="AZ1411" s="10">
        <v>1</v>
      </c>
      <c r="BA1411" t="s">
        <v>22</v>
      </c>
      <c r="BB1411" t="s">
        <v>88</v>
      </c>
      <c r="BD1411" s="39" t="str">
        <f t="shared" si="43"/>
        <v>01/396129901YBlibli Jabodetabek</v>
      </c>
    </row>
    <row r="1412" spans="2:56" ht="13.5" customHeight="1" x14ac:dyDescent="0.35">
      <c r="B1412" s="10" t="s">
        <v>17</v>
      </c>
      <c r="C1412" s="10" t="s">
        <v>1648</v>
      </c>
      <c r="D1412" s="10" t="s">
        <v>65</v>
      </c>
      <c r="E1412" s="10" t="s">
        <v>66</v>
      </c>
      <c r="F1412" s="10" t="s">
        <v>6758</v>
      </c>
      <c r="G1412" s="137" t="s">
        <v>6759</v>
      </c>
      <c r="H1412" s="10"/>
      <c r="I1412" s="10">
        <v>4902430821995</v>
      </c>
      <c r="J1412" s="10" t="s">
        <v>15084</v>
      </c>
      <c r="K1412" s="10" t="s">
        <v>6760</v>
      </c>
      <c r="L1412" s="98">
        <f>IFERROR(VLOOKUP($F1412&amp;$C1412,Sales!$J:$W,9,0),0)</f>
        <v>0</v>
      </c>
      <c r="M1412" s="98">
        <f>IFERROR(VLOOKUP($F1412&amp;$C1412,Sales!$J:$W,10,0),0)</f>
        <v>0</v>
      </c>
      <c r="N1412" s="98">
        <f>IFERROR(VLOOKUP($F1412&amp;$C1412,Sales!$J:$W,11,0),0)</f>
        <v>0</v>
      </c>
      <c r="O1412" s="98">
        <f>IFERROR(VLOOKUP($F1412&amp;$C1412,Sales!$J:$W,12,0),0)</f>
        <v>0</v>
      </c>
      <c r="P1412" s="98">
        <f>IFERROR(VLOOKUP($F1412&amp;$C1412,Sales!$J:$W,13,0),0)</f>
        <v>0</v>
      </c>
      <c r="Q1412" s="98">
        <f>IFERROR(VLOOKUP($F1412&amp;$C1412,Sales!$A:$H,7,0),0)</f>
        <v>0</v>
      </c>
      <c r="R1412" s="41" t="str">
        <f t="shared" ref="R1412:R1475" si="44">IFERROR(AVERAGE($S1412:$AW1412),"ERROR")</f>
        <v>ERROR</v>
      </c>
      <c r="S1412" s="15"/>
      <c r="T1412" s="15"/>
      <c r="U1412" s="15"/>
      <c r="V1412" s="15"/>
      <c r="W1412" s="15"/>
      <c r="X1412" s="15"/>
      <c r="Y1412" s="41"/>
      <c r="Z1412" s="41"/>
      <c r="AA1412" s="41"/>
      <c r="AB1412" s="15"/>
      <c r="AC1412" s="15"/>
      <c r="AD1412" s="15"/>
      <c r="AE1412" s="15"/>
      <c r="AF1412" s="15"/>
      <c r="AG1412" s="15"/>
      <c r="AH1412" s="15"/>
      <c r="AI1412" s="41"/>
      <c r="AJ1412" s="41"/>
      <c r="AK1412" s="15"/>
      <c r="AL1412" s="15"/>
      <c r="AM1412" s="15"/>
      <c r="AN1412" s="15"/>
      <c r="AO1412" s="15"/>
      <c r="AP1412" s="15"/>
      <c r="AQ1412" s="15"/>
      <c r="AR1412" s="15"/>
      <c r="AS1412" s="15"/>
      <c r="AT1412" s="15"/>
      <c r="AU1412" s="15"/>
      <c r="AV1412" s="15"/>
      <c r="AW1412" s="15"/>
      <c r="AX1412" s="15"/>
      <c r="AY1412" s="15"/>
      <c r="AZ1412" s="10">
        <v>1</v>
      </c>
      <c r="BA1412" t="s">
        <v>22</v>
      </c>
      <c r="BB1412" t="s">
        <v>88</v>
      </c>
      <c r="BD1412" s="39" t="str">
        <f t="shared" ref="BD1412:BD1475" si="45">F1412&amp;C1412</f>
        <v>01/326127303WBlibli Jabodetabek</v>
      </c>
    </row>
    <row r="1413" spans="2:56" ht="13.5" customHeight="1" x14ac:dyDescent="0.35">
      <c r="B1413" s="10" t="s">
        <v>17</v>
      </c>
      <c r="C1413" s="10" t="s">
        <v>1648</v>
      </c>
      <c r="D1413" s="10" t="s">
        <v>65</v>
      </c>
      <c r="E1413" s="10" t="s">
        <v>66</v>
      </c>
      <c r="F1413" s="10" t="s">
        <v>6761</v>
      </c>
      <c r="G1413" s="137" t="s">
        <v>6762</v>
      </c>
      <c r="H1413" s="10"/>
      <c r="I1413" s="10" t="s">
        <v>6763</v>
      </c>
      <c r="J1413" s="10" t="s">
        <v>15085</v>
      </c>
      <c r="K1413" s="10" t="s">
        <v>6764</v>
      </c>
      <c r="L1413" s="98">
        <f>IFERROR(VLOOKUP($F1413&amp;$C1413,Sales!$J:$W,9,0),0)</f>
        <v>0</v>
      </c>
      <c r="M1413" s="98">
        <f>IFERROR(VLOOKUP($F1413&amp;$C1413,Sales!$J:$W,10,0),0)</f>
        <v>0</v>
      </c>
      <c r="N1413" s="98">
        <f>IFERROR(VLOOKUP($F1413&amp;$C1413,Sales!$J:$W,11,0),0)</f>
        <v>0</v>
      </c>
      <c r="O1413" s="98">
        <f>IFERROR(VLOOKUP($F1413&amp;$C1413,Sales!$J:$W,12,0),0)</f>
        <v>0</v>
      </c>
      <c r="P1413" s="98">
        <f>IFERROR(VLOOKUP($F1413&amp;$C1413,Sales!$J:$W,13,0),0)</f>
        <v>0</v>
      </c>
      <c r="Q1413" s="98">
        <f>IFERROR(VLOOKUP($F1413&amp;$C1413,Sales!$A:$H,7,0),0)</f>
        <v>0</v>
      </c>
      <c r="R1413" s="41" t="str">
        <f t="shared" si="44"/>
        <v>ERROR</v>
      </c>
      <c r="S1413" s="15"/>
      <c r="T1413" s="15"/>
      <c r="U1413" s="15"/>
      <c r="V1413" s="15"/>
      <c r="W1413" s="15"/>
      <c r="X1413" s="15"/>
      <c r="Y1413" s="41"/>
      <c r="Z1413" s="41"/>
      <c r="AA1413" s="41"/>
      <c r="AB1413" s="15"/>
      <c r="AC1413" s="15"/>
      <c r="AD1413" s="15"/>
      <c r="AE1413" s="15"/>
      <c r="AF1413" s="15"/>
      <c r="AG1413" s="15"/>
      <c r="AH1413" s="15"/>
      <c r="AI1413" s="41"/>
      <c r="AJ1413" s="41"/>
      <c r="AK1413" s="15"/>
      <c r="AL1413" s="15"/>
      <c r="AM1413" s="15"/>
      <c r="AN1413" s="15"/>
      <c r="AO1413" s="15"/>
      <c r="AP1413" s="15"/>
      <c r="AQ1413" s="15"/>
      <c r="AR1413" s="15"/>
      <c r="AS1413" s="15"/>
      <c r="AT1413" s="15"/>
      <c r="AU1413" s="15"/>
      <c r="AV1413" s="15"/>
      <c r="AW1413" s="15"/>
      <c r="AX1413" s="15"/>
      <c r="AY1413" s="15"/>
      <c r="AZ1413" s="10">
        <v>1</v>
      </c>
      <c r="BA1413" t="s">
        <v>22</v>
      </c>
      <c r="BB1413" t="s">
        <v>88</v>
      </c>
      <c r="BD1413" s="39" t="str">
        <f t="shared" si="45"/>
        <v>01/396130201DBlibli Jabodetabek</v>
      </c>
    </row>
    <row r="1414" spans="2:56" ht="13.5" customHeight="1" x14ac:dyDescent="0.35">
      <c r="B1414" s="10" t="s">
        <v>17</v>
      </c>
      <c r="C1414" s="10" t="s">
        <v>1648</v>
      </c>
      <c r="D1414" s="10" t="s">
        <v>65</v>
      </c>
      <c r="E1414" s="10" t="s">
        <v>66</v>
      </c>
      <c r="F1414" s="10" t="s">
        <v>6208</v>
      </c>
      <c r="G1414" s="137" t="s">
        <v>6765</v>
      </c>
      <c r="H1414" s="10"/>
      <c r="I1414" s="10" t="s">
        <v>6209</v>
      </c>
      <c r="J1414" s="10" t="s">
        <v>15086</v>
      </c>
      <c r="K1414" s="10" t="s">
        <v>6766</v>
      </c>
      <c r="L1414" s="98">
        <f>IFERROR(VLOOKUP($F1414&amp;$C1414,Sales!$J:$W,9,0),0)</f>
        <v>0</v>
      </c>
      <c r="M1414" s="98">
        <f>IFERROR(VLOOKUP($F1414&amp;$C1414,Sales!$J:$W,10,0),0)</f>
        <v>0</v>
      </c>
      <c r="N1414" s="98">
        <f>IFERROR(VLOOKUP($F1414&amp;$C1414,Sales!$J:$W,11,0),0)</f>
        <v>0</v>
      </c>
      <c r="O1414" s="98">
        <f>IFERROR(VLOOKUP($F1414&amp;$C1414,Sales!$J:$W,12,0),0)</f>
        <v>0</v>
      </c>
      <c r="P1414" s="98">
        <f>IFERROR(VLOOKUP($F1414&amp;$C1414,Sales!$J:$W,13,0),0)</f>
        <v>0</v>
      </c>
      <c r="Q1414" s="98">
        <f>IFERROR(VLOOKUP($F1414&amp;$C1414,Sales!$A:$H,7,0),0)</f>
        <v>0</v>
      </c>
      <c r="R1414" s="41" t="str">
        <f t="shared" si="44"/>
        <v>ERROR</v>
      </c>
      <c r="S1414" s="15"/>
      <c r="T1414" s="15"/>
      <c r="U1414" s="15"/>
      <c r="V1414" s="15"/>
      <c r="W1414" s="15"/>
      <c r="X1414" s="15"/>
      <c r="Y1414" s="41"/>
      <c r="Z1414" s="41"/>
      <c r="AA1414" s="41"/>
      <c r="AB1414" s="15"/>
      <c r="AC1414" s="15"/>
      <c r="AD1414" s="15"/>
      <c r="AE1414" s="15"/>
      <c r="AF1414" s="15"/>
      <c r="AG1414" s="15"/>
      <c r="AH1414" s="15"/>
      <c r="AI1414" s="41"/>
      <c r="AJ1414" s="41"/>
      <c r="AK1414" s="15"/>
      <c r="AL1414" s="15"/>
      <c r="AM1414" s="15"/>
      <c r="AN1414" s="15"/>
      <c r="AO1414" s="15"/>
      <c r="AP1414" s="15"/>
      <c r="AQ1414" s="15"/>
      <c r="AR1414" s="15"/>
      <c r="AS1414" s="15"/>
      <c r="AT1414" s="15"/>
      <c r="AU1414" s="15"/>
      <c r="AV1414" s="15"/>
      <c r="AW1414" s="15"/>
      <c r="AX1414" s="15"/>
      <c r="AY1414" s="15"/>
      <c r="AZ1414" s="10">
        <v>1</v>
      </c>
      <c r="BA1414" t="s">
        <v>22</v>
      </c>
      <c r="BB1414" t="s">
        <v>88</v>
      </c>
      <c r="BD1414" s="39" t="str">
        <f t="shared" si="45"/>
        <v>01/396129502RBlibli Jabodetabek</v>
      </c>
    </row>
    <row r="1415" spans="2:56" ht="13.5" customHeight="1" x14ac:dyDescent="0.35">
      <c r="B1415" s="10" t="s">
        <v>17</v>
      </c>
      <c r="C1415" s="10" t="s">
        <v>1648</v>
      </c>
      <c r="D1415" s="10" t="s">
        <v>65</v>
      </c>
      <c r="E1415" s="10" t="s">
        <v>66</v>
      </c>
      <c r="F1415" s="10" t="s">
        <v>6767</v>
      </c>
      <c r="G1415" s="137" t="s">
        <v>6768</v>
      </c>
      <c r="H1415" s="10"/>
      <c r="I1415" s="10" t="s">
        <v>6769</v>
      </c>
      <c r="J1415" s="10" t="s">
        <v>15087</v>
      </c>
      <c r="K1415" s="10" t="s">
        <v>6770</v>
      </c>
      <c r="L1415" s="98">
        <f>IFERROR(VLOOKUP($F1415&amp;$C1415,Sales!$J:$W,9,0),0)</f>
        <v>0</v>
      </c>
      <c r="M1415" s="98">
        <f>IFERROR(VLOOKUP($F1415&amp;$C1415,Sales!$J:$W,10,0),0)</f>
        <v>0</v>
      </c>
      <c r="N1415" s="98">
        <f>IFERROR(VLOOKUP($F1415&amp;$C1415,Sales!$J:$W,11,0),0)</f>
        <v>0</v>
      </c>
      <c r="O1415" s="98">
        <f>IFERROR(VLOOKUP($F1415&amp;$C1415,Sales!$J:$W,12,0),0)</f>
        <v>0</v>
      </c>
      <c r="P1415" s="98">
        <f>IFERROR(VLOOKUP($F1415&amp;$C1415,Sales!$J:$W,13,0),0)</f>
        <v>0</v>
      </c>
      <c r="Q1415" s="98">
        <f>IFERROR(VLOOKUP($F1415&amp;$C1415,Sales!$A:$H,7,0),0)</f>
        <v>0</v>
      </c>
      <c r="R1415" s="41" t="str">
        <f t="shared" si="44"/>
        <v>ERROR</v>
      </c>
      <c r="S1415" s="15"/>
      <c r="T1415" s="15"/>
      <c r="U1415" s="15"/>
      <c r="V1415" s="15"/>
      <c r="W1415" s="15"/>
      <c r="X1415" s="15"/>
      <c r="Y1415" s="41"/>
      <c r="Z1415" s="41"/>
      <c r="AA1415" s="41"/>
      <c r="AB1415" s="15"/>
      <c r="AC1415" s="15"/>
      <c r="AD1415" s="15"/>
      <c r="AE1415" s="15"/>
      <c r="AF1415" s="15"/>
      <c r="AG1415" s="15"/>
      <c r="AH1415" s="15"/>
      <c r="AI1415" s="41"/>
      <c r="AJ1415" s="41"/>
      <c r="AK1415" s="15"/>
      <c r="AL1415" s="15"/>
      <c r="AM1415" s="15"/>
      <c r="AN1415" s="15"/>
      <c r="AO1415" s="15"/>
      <c r="AP1415" s="15"/>
      <c r="AQ1415" s="15"/>
      <c r="AR1415" s="15"/>
      <c r="AS1415" s="15"/>
      <c r="AT1415" s="15"/>
      <c r="AU1415" s="15"/>
      <c r="AV1415" s="15"/>
      <c r="AW1415" s="15"/>
      <c r="AX1415" s="15"/>
      <c r="AY1415" s="15"/>
      <c r="AZ1415" s="10">
        <v>1</v>
      </c>
      <c r="BA1415" t="s">
        <v>22</v>
      </c>
      <c r="BB1415" t="s">
        <v>88</v>
      </c>
      <c r="BD1415" s="39" t="str">
        <f t="shared" si="45"/>
        <v>01/396129503DBlibli Jabodetabek</v>
      </c>
    </row>
    <row r="1416" spans="2:56" ht="13.5" customHeight="1" x14ac:dyDescent="0.35">
      <c r="B1416" s="10" t="s">
        <v>17</v>
      </c>
      <c r="C1416" s="10" t="s">
        <v>1648</v>
      </c>
      <c r="D1416" s="10" t="s">
        <v>65</v>
      </c>
      <c r="E1416" s="10" t="s">
        <v>66</v>
      </c>
      <c r="F1416" s="10" t="s">
        <v>6771</v>
      </c>
      <c r="G1416" s="137" t="s">
        <v>6772</v>
      </c>
      <c r="H1416" s="10"/>
      <c r="I1416" s="10" t="s">
        <v>6773</v>
      </c>
      <c r="J1416" s="10" t="s">
        <v>15088</v>
      </c>
      <c r="K1416" s="10" t="s">
        <v>6774</v>
      </c>
      <c r="L1416" s="98">
        <f>IFERROR(VLOOKUP($F1416&amp;$C1416,Sales!$J:$W,9,0),0)</f>
        <v>0</v>
      </c>
      <c r="M1416" s="98">
        <f>IFERROR(VLOOKUP($F1416&amp;$C1416,Sales!$J:$W,10,0),0)</f>
        <v>0</v>
      </c>
      <c r="N1416" s="98">
        <f>IFERROR(VLOOKUP($F1416&amp;$C1416,Sales!$J:$W,11,0),0)</f>
        <v>0</v>
      </c>
      <c r="O1416" s="98">
        <f>IFERROR(VLOOKUP($F1416&amp;$C1416,Sales!$J:$W,12,0),0)</f>
        <v>0</v>
      </c>
      <c r="P1416" s="98">
        <f>IFERROR(VLOOKUP($F1416&amp;$C1416,Sales!$J:$W,13,0),0)</f>
        <v>0</v>
      </c>
      <c r="Q1416" s="98">
        <f>IFERROR(VLOOKUP($F1416&amp;$C1416,Sales!$A:$H,7,0),0)</f>
        <v>0</v>
      </c>
      <c r="R1416" s="41" t="str">
        <f t="shared" si="44"/>
        <v>ERROR</v>
      </c>
      <c r="S1416" s="15"/>
      <c r="T1416" s="15"/>
      <c r="U1416" s="15"/>
      <c r="V1416" s="15"/>
      <c r="W1416" s="15"/>
      <c r="X1416" s="15"/>
      <c r="Y1416" s="41"/>
      <c r="Z1416" s="41"/>
      <c r="AA1416" s="41"/>
      <c r="AB1416" s="15"/>
      <c r="AC1416" s="15"/>
      <c r="AD1416" s="15"/>
      <c r="AE1416" s="15"/>
      <c r="AF1416" s="15"/>
      <c r="AG1416" s="15"/>
      <c r="AH1416" s="15"/>
      <c r="AI1416" s="41"/>
      <c r="AJ1416" s="41"/>
      <c r="AK1416" s="15"/>
      <c r="AL1416" s="15"/>
      <c r="AM1416" s="15"/>
      <c r="AN1416" s="15"/>
      <c r="AO1416" s="15"/>
      <c r="AP1416" s="15"/>
      <c r="AQ1416" s="15"/>
      <c r="AR1416" s="15"/>
      <c r="AS1416" s="15"/>
      <c r="AT1416" s="15"/>
      <c r="AU1416" s="15"/>
      <c r="AV1416" s="15"/>
      <c r="AW1416" s="15"/>
      <c r="AX1416" s="15"/>
      <c r="AY1416" s="15"/>
      <c r="AZ1416" s="10">
        <v>1</v>
      </c>
      <c r="BA1416" t="s">
        <v>22</v>
      </c>
      <c r="BB1416" t="s">
        <v>88</v>
      </c>
      <c r="BD1416" s="39" t="str">
        <f t="shared" si="45"/>
        <v>01/396129504EBlibli Jabodetabek</v>
      </c>
    </row>
    <row r="1417" spans="2:56" ht="13.5" customHeight="1" x14ac:dyDescent="0.35">
      <c r="B1417" s="10" t="s">
        <v>17</v>
      </c>
      <c r="C1417" s="10" t="s">
        <v>1648</v>
      </c>
      <c r="D1417" s="10" t="s">
        <v>65</v>
      </c>
      <c r="E1417" s="10" t="s">
        <v>66</v>
      </c>
      <c r="F1417" s="10" t="s">
        <v>105</v>
      </c>
      <c r="G1417" s="137" t="s">
        <v>6775</v>
      </c>
      <c r="H1417" s="10"/>
      <c r="I1417" s="10">
        <v>4902430823432</v>
      </c>
      <c r="J1417" s="10" t="s">
        <v>15089</v>
      </c>
      <c r="K1417" s="10" t="s">
        <v>6776</v>
      </c>
      <c r="L1417" s="98">
        <f>IFERROR(VLOOKUP($F1417&amp;$C1417,Sales!$J:$W,9,0),0)</f>
        <v>0</v>
      </c>
      <c r="M1417" s="98">
        <f>IFERROR(VLOOKUP($F1417&amp;$C1417,Sales!$J:$W,10,0),0)</f>
        <v>0</v>
      </c>
      <c r="N1417" s="98">
        <f>IFERROR(VLOOKUP($F1417&amp;$C1417,Sales!$J:$W,11,0),0)</f>
        <v>0</v>
      </c>
      <c r="O1417" s="98">
        <f>IFERROR(VLOOKUP($F1417&amp;$C1417,Sales!$J:$W,12,0),0)</f>
        <v>0</v>
      </c>
      <c r="P1417" s="98">
        <f>IFERROR(VLOOKUP($F1417&amp;$C1417,Sales!$J:$W,13,0),0)</f>
        <v>0</v>
      </c>
      <c r="Q1417" s="98">
        <f>IFERROR(VLOOKUP($F1417&amp;$C1417,Sales!$A:$H,7,0),0)</f>
        <v>0</v>
      </c>
      <c r="R1417" s="41" t="str">
        <f t="shared" si="44"/>
        <v>ERROR</v>
      </c>
      <c r="S1417" s="15"/>
      <c r="T1417" s="15"/>
      <c r="U1417" s="15"/>
      <c r="V1417" s="15"/>
      <c r="W1417" s="15"/>
      <c r="X1417" s="15"/>
      <c r="Y1417" s="41"/>
      <c r="Z1417" s="41"/>
      <c r="AA1417" s="41"/>
      <c r="AB1417" s="15"/>
      <c r="AC1417" s="15"/>
      <c r="AD1417" s="15"/>
      <c r="AE1417" s="15"/>
      <c r="AF1417" s="15"/>
      <c r="AG1417" s="15"/>
      <c r="AH1417" s="15"/>
      <c r="AI1417" s="41"/>
      <c r="AJ1417" s="41"/>
      <c r="AK1417" s="15"/>
      <c r="AL1417" s="15"/>
      <c r="AM1417" s="15"/>
      <c r="AN1417" s="15"/>
      <c r="AO1417" s="15"/>
      <c r="AP1417" s="15"/>
      <c r="AQ1417" s="15"/>
      <c r="AR1417" s="15"/>
      <c r="AS1417" s="15"/>
      <c r="AT1417" s="15"/>
      <c r="AU1417" s="15"/>
      <c r="AV1417" s="15"/>
      <c r="AW1417" s="15"/>
      <c r="AX1417" s="15"/>
      <c r="AY1417" s="15"/>
      <c r="AZ1417" s="10">
        <v>1</v>
      </c>
      <c r="BA1417" t="s">
        <v>22</v>
      </c>
      <c r="BB1417" t="s">
        <v>88</v>
      </c>
      <c r="BD1417" s="39" t="str">
        <f t="shared" si="45"/>
        <v>01/326127305DBlibli Jabodetabek</v>
      </c>
    </row>
    <row r="1418" spans="2:56" ht="13.5" customHeight="1" x14ac:dyDescent="0.35">
      <c r="B1418" s="10" t="s">
        <v>17</v>
      </c>
      <c r="C1418" s="10" t="s">
        <v>1648</v>
      </c>
      <c r="D1418" s="10" t="s">
        <v>65</v>
      </c>
      <c r="E1418" s="10" t="s">
        <v>66</v>
      </c>
      <c r="F1418" s="10" t="s">
        <v>6777</v>
      </c>
      <c r="G1418" s="137" t="s">
        <v>6778</v>
      </c>
      <c r="H1418" s="10"/>
      <c r="I1418" s="10" t="s">
        <v>6779</v>
      </c>
      <c r="J1418" s="10" t="s">
        <v>15090</v>
      </c>
      <c r="K1418" s="10" t="s">
        <v>6780</v>
      </c>
      <c r="L1418" s="98">
        <f>IFERROR(VLOOKUP($F1418&amp;$C1418,Sales!$J:$W,9,0),0)</f>
        <v>0</v>
      </c>
      <c r="M1418" s="98">
        <f>IFERROR(VLOOKUP($F1418&amp;$C1418,Sales!$J:$W,10,0),0)</f>
        <v>0</v>
      </c>
      <c r="N1418" s="98">
        <f>IFERROR(VLOOKUP($F1418&amp;$C1418,Sales!$J:$W,11,0),0)</f>
        <v>0</v>
      </c>
      <c r="O1418" s="98">
        <f>IFERROR(VLOOKUP($F1418&amp;$C1418,Sales!$J:$W,12,0),0)</f>
        <v>0</v>
      </c>
      <c r="P1418" s="98">
        <f>IFERROR(VLOOKUP($F1418&amp;$C1418,Sales!$J:$W,13,0),0)</f>
        <v>0</v>
      </c>
      <c r="Q1418" s="98">
        <f>IFERROR(VLOOKUP($F1418&amp;$C1418,Sales!$A:$H,7,0),0)</f>
        <v>0</v>
      </c>
      <c r="R1418" s="41" t="str">
        <f t="shared" si="44"/>
        <v>ERROR</v>
      </c>
      <c r="S1418" s="15"/>
      <c r="T1418" s="15"/>
      <c r="U1418" s="15"/>
      <c r="V1418" s="15"/>
      <c r="W1418" s="15"/>
      <c r="X1418" s="15"/>
      <c r="Y1418" s="41"/>
      <c r="Z1418" s="41"/>
      <c r="AA1418" s="41"/>
      <c r="AB1418" s="15"/>
      <c r="AC1418" s="15"/>
      <c r="AD1418" s="15"/>
      <c r="AE1418" s="15"/>
      <c r="AF1418" s="15"/>
      <c r="AG1418" s="15"/>
      <c r="AH1418" s="15"/>
      <c r="AI1418" s="41"/>
      <c r="AJ1418" s="41"/>
      <c r="AK1418" s="15"/>
      <c r="AL1418" s="15"/>
      <c r="AM1418" s="15"/>
      <c r="AN1418" s="15"/>
      <c r="AO1418" s="15"/>
      <c r="AP1418" s="15"/>
      <c r="AQ1418" s="15"/>
      <c r="AR1418" s="15"/>
      <c r="AS1418" s="15"/>
      <c r="AT1418" s="15"/>
      <c r="AU1418" s="15"/>
      <c r="AV1418" s="15"/>
      <c r="AW1418" s="15"/>
      <c r="AX1418" s="15"/>
      <c r="AY1418" s="15"/>
      <c r="AZ1418" s="10">
        <v>1</v>
      </c>
      <c r="BA1418" t="s">
        <v>22</v>
      </c>
      <c r="BB1418" t="s">
        <v>88</v>
      </c>
      <c r="BD1418" s="39" t="str">
        <f t="shared" si="45"/>
        <v>01/396129901OBlibli Jabodetabek</v>
      </c>
    </row>
    <row r="1419" spans="2:56" ht="13.5" customHeight="1" x14ac:dyDescent="0.35">
      <c r="B1419" s="10" t="s">
        <v>17</v>
      </c>
      <c r="C1419" s="10" t="s">
        <v>1648</v>
      </c>
      <c r="D1419" s="10" t="s">
        <v>65</v>
      </c>
      <c r="E1419" s="10" t="s">
        <v>66</v>
      </c>
      <c r="F1419" s="10" t="s">
        <v>6781</v>
      </c>
      <c r="G1419" s="137" t="s">
        <v>6782</v>
      </c>
      <c r="H1419" s="10"/>
      <c r="I1419" s="10" t="s">
        <v>6783</v>
      </c>
      <c r="J1419" s="10" t="s">
        <v>15091</v>
      </c>
      <c r="K1419" s="10" t="s">
        <v>6784</v>
      </c>
      <c r="L1419" s="98">
        <f>IFERROR(VLOOKUP($F1419&amp;$C1419,Sales!$J:$W,9,0),0)</f>
        <v>0</v>
      </c>
      <c r="M1419" s="98">
        <f>IFERROR(VLOOKUP($F1419&amp;$C1419,Sales!$J:$W,10,0),0)</f>
        <v>0</v>
      </c>
      <c r="N1419" s="98">
        <f>IFERROR(VLOOKUP($F1419&amp;$C1419,Sales!$J:$W,11,0),0)</f>
        <v>0</v>
      </c>
      <c r="O1419" s="98">
        <f>IFERROR(VLOOKUP($F1419&amp;$C1419,Sales!$J:$W,12,0),0)</f>
        <v>0</v>
      </c>
      <c r="P1419" s="98">
        <f>IFERROR(VLOOKUP($F1419&amp;$C1419,Sales!$J:$W,13,0),0)</f>
        <v>0</v>
      </c>
      <c r="Q1419" s="98">
        <f>IFERROR(VLOOKUP($F1419&amp;$C1419,Sales!$A:$H,7,0),0)</f>
        <v>0</v>
      </c>
      <c r="R1419" s="41" t="str">
        <f t="shared" si="44"/>
        <v>ERROR</v>
      </c>
      <c r="S1419" s="15"/>
      <c r="T1419" s="15"/>
      <c r="U1419" s="15"/>
      <c r="V1419" s="15"/>
      <c r="W1419" s="15"/>
      <c r="X1419" s="15"/>
      <c r="Y1419" s="41"/>
      <c r="Z1419" s="41"/>
      <c r="AA1419" s="41"/>
      <c r="AB1419" s="15"/>
      <c r="AC1419" s="15"/>
      <c r="AD1419" s="15"/>
      <c r="AE1419" s="15"/>
      <c r="AF1419" s="15"/>
      <c r="AG1419" s="15"/>
      <c r="AH1419" s="15"/>
      <c r="AI1419" s="15"/>
      <c r="AJ1419" s="41"/>
      <c r="AK1419" s="15"/>
      <c r="AL1419" s="15"/>
      <c r="AM1419" s="15"/>
      <c r="AN1419" s="15"/>
      <c r="AO1419" s="15"/>
      <c r="AP1419" s="15"/>
      <c r="AQ1419" s="15"/>
      <c r="AR1419" s="15"/>
      <c r="AS1419" s="15"/>
      <c r="AT1419" s="15"/>
      <c r="AU1419" s="15"/>
      <c r="AV1419" s="15"/>
      <c r="AW1419" s="15"/>
      <c r="AX1419" s="15"/>
      <c r="AY1419" s="15"/>
      <c r="AZ1419" s="10">
        <v>1</v>
      </c>
      <c r="BA1419" t="s">
        <v>22</v>
      </c>
      <c r="BB1419" t="s">
        <v>88</v>
      </c>
      <c r="BD1419" s="39" t="str">
        <f t="shared" si="45"/>
        <v>01/396129501SBlibli Jabodetabek</v>
      </c>
    </row>
    <row r="1420" spans="2:56" ht="13.5" customHeight="1" x14ac:dyDescent="0.35">
      <c r="B1420" s="10" t="s">
        <v>17</v>
      </c>
      <c r="C1420" s="10" t="s">
        <v>1648</v>
      </c>
      <c r="D1420" s="10" t="s">
        <v>65</v>
      </c>
      <c r="E1420" s="10" t="s">
        <v>66</v>
      </c>
      <c r="F1420" s="10" t="s">
        <v>2172</v>
      </c>
      <c r="G1420" s="137" t="s">
        <v>2173</v>
      </c>
      <c r="H1420" s="10"/>
      <c r="I1420" s="10" t="s">
        <v>2174</v>
      </c>
      <c r="J1420" s="10" t="s">
        <v>15092</v>
      </c>
      <c r="K1420" s="10" t="s">
        <v>10781</v>
      </c>
      <c r="L1420" s="98">
        <f>IFERROR(VLOOKUP($F1420&amp;$C1420,Sales!$J:$W,9,0),0)</f>
        <v>0</v>
      </c>
      <c r="M1420" s="98">
        <f>IFERROR(VLOOKUP($F1420&amp;$C1420,Sales!$J:$W,10,0),0)</f>
        <v>0</v>
      </c>
      <c r="N1420" s="98">
        <f>IFERROR(VLOOKUP($F1420&amp;$C1420,Sales!$J:$W,11,0),0)</f>
        <v>0</v>
      </c>
      <c r="O1420" s="98">
        <f>IFERROR(VLOOKUP($F1420&amp;$C1420,Sales!$J:$W,12,0),0)</f>
        <v>0</v>
      </c>
      <c r="P1420" s="98">
        <f>IFERROR(VLOOKUP($F1420&amp;$C1420,Sales!$J:$W,13,0),0)</f>
        <v>0</v>
      </c>
      <c r="Q1420" s="98">
        <f>IFERROR(VLOOKUP($F1420&amp;$C1420,Sales!$A:$H,7,0),0)</f>
        <v>0</v>
      </c>
      <c r="R1420" s="41" t="str">
        <f t="shared" si="44"/>
        <v>ERROR</v>
      </c>
      <c r="S1420" s="15"/>
      <c r="T1420" s="15"/>
      <c r="U1420" s="15"/>
      <c r="V1420" s="15"/>
      <c r="W1420" s="15"/>
      <c r="X1420" s="15"/>
      <c r="Y1420" s="41"/>
      <c r="Z1420" s="41"/>
      <c r="AA1420" s="41"/>
      <c r="AB1420" s="15"/>
      <c r="AC1420" s="15"/>
      <c r="AD1420" s="15"/>
      <c r="AE1420" s="15"/>
      <c r="AF1420" s="15"/>
      <c r="AG1420" s="15"/>
      <c r="AH1420" s="15"/>
      <c r="AI1420" s="41"/>
      <c r="AJ1420" s="41"/>
      <c r="AK1420" s="15"/>
      <c r="AL1420" s="15"/>
      <c r="AM1420" s="15"/>
      <c r="AN1420" s="15"/>
      <c r="AO1420" s="15"/>
      <c r="AP1420" s="15"/>
      <c r="AQ1420" s="15"/>
      <c r="AR1420" s="15"/>
      <c r="AS1420" s="15"/>
      <c r="AT1420" s="15"/>
      <c r="AU1420" s="15"/>
      <c r="AV1420" s="15"/>
      <c r="AW1420" s="15"/>
      <c r="AX1420" s="15"/>
      <c r="AY1420" s="15"/>
      <c r="AZ1420" s="10">
        <v>1</v>
      </c>
      <c r="BA1420" t="s">
        <v>22</v>
      </c>
      <c r="BB1420" t="s">
        <v>88</v>
      </c>
      <c r="BD1420" s="39" t="str">
        <f t="shared" si="45"/>
        <v>01/396129503XBlibli Jabodetabek</v>
      </c>
    </row>
    <row r="1421" spans="2:56" ht="13.5" customHeight="1" x14ac:dyDescent="0.35">
      <c r="B1421" s="10" t="s">
        <v>17</v>
      </c>
      <c r="C1421" s="10" t="s">
        <v>1648</v>
      </c>
      <c r="D1421" s="10" t="s">
        <v>65</v>
      </c>
      <c r="E1421" s="10" t="s">
        <v>66</v>
      </c>
      <c r="F1421" s="10" t="s">
        <v>6785</v>
      </c>
      <c r="G1421" s="137" t="s">
        <v>6786</v>
      </c>
      <c r="H1421" s="10"/>
      <c r="I1421" s="10" t="s">
        <v>6787</v>
      </c>
      <c r="J1421" s="10" t="s">
        <v>15093</v>
      </c>
      <c r="K1421" s="10" t="s">
        <v>6788</v>
      </c>
      <c r="L1421" s="98">
        <f>IFERROR(VLOOKUP($F1421&amp;$C1421,Sales!$J:$W,9,0),0)</f>
        <v>0</v>
      </c>
      <c r="M1421" s="98">
        <f>IFERROR(VLOOKUP($F1421&amp;$C1421,Sales!$J:$W,10,0),0)</f>
        <v>0</v>
      </c>
      <c r="N1421" s="98">
        <f>IFERROR(VLOOKUP($F1421&amp;$C1421,Sales!$J:$W,11,0),0)</f>
        <v>0</v>
      </c>
      <c r="O1421" s="98">
        <f>IFERROR(VLOOKUP($F1421&amp;$C1421,Sales!$J:$W,12,0),0)</f>
        <v>0</v>
      </c>
      <c r="P1421" s="98">
        <f>IFERROR(VLOOKUP($F1421&amp;$C1421,Sales!$J:$W,13,0),0)</f>
        <v>0</v>
      </c>
      <c r="Q1421" s="98">
        <f>IFERROR(VLOOKUP($F1421&amp;$C1421,Sales!$A:$H,7,0),0)</f>
        <v>0</v>
      </c>
      <c r="R1421" s="41" t="str">
        <f t="shared" si="44"/>
        <v>ERROR</v>
      </c>
      <c r="S1421" s="15"/>
      <c r="T1421" s="15"/>
      <c r="U1421" s="15"/>
      <c r="V1421" s="15"/>
      <c r="W1421" s="15"/>
      <c r="X1421" s="15"/>
      <c r="Y1421" s="41"/>
      <c r="Z1421" s="41"/>
      <c r="AA1421" s="41"/>
      <c r="AB1421" s="15"/>
      <c r="AC1421" s="15"/>
      <c r="AD1421" s="15"/>
      <c r="AE1421" s="15"/>
      <c r="AF1421" s="15"/>
      <c r="AG1421" s="15"/>
      <c r="AH1421" s="15"/>
      <c r="AI1421" s="41"/>
      <c r="AJ1421" s="41"/>
      <c r="AK1421" s="15"/>
      <c r="AL1421" s="15"/>
      <c r="AM1421" s="15"/>
      <c r="AN1421" s="15"/>
      <c r="AO1421" s="15"/>
      <c r="AP1421" s="15"/>
      <c r="AQ1421" s="15"/>
      <c r="AR1421" s="15"/>
      <c r="AS1421" s="15"/>
      <c r="AT1421" s="15"/>
      <c r="AU1421" s="15"/>
      <c r="AV1421" s="15"/>
      <c r="AW1421" s="15"/>
      <c r="AX1421" s="15"/>
      <c r="AY1421" s="15"/>
      <c r="AZ1421" s="10">
        <v>1</v>
      </c>
      <c r="BA1421" t="s">
        <v>22</v>
      </c>
      <c r="BB1421" t="s">
        <v>88</v>
      </c>
      <c r="BD1421" s="39" t="str">
        <f t="shared" si="45"/>
        <v>01/396129901RBlibli Jabodetabek</v>
      </c>
    </row>
    <row r="1422" spans="2:56" ht="13.5" customHeight="1" x14ac:dyDescent="0.35">
      <c r="B1422" s="10" t="s">
        <v>17</v>
      </c>
      <c r="C1422" s="10" t="s">
        <v>1648</v>
      </c>
      <c r="D1422" s="10" t="s">
        <v>65</v>
      </c>
      <c r="E1422" s="10" t="s">
        <v>66</v>
      </c>
      <c r="F1422" s="10" t="s">
        <v>89</v>
      </c>
      <c r="G1422" s="137" t="s">
        <v>6789</v>
      </c>
      <c r="H1422" s="10"/>
      <c r="I1422" s="10">
        <v>4902430875387</v>
      </c>
      <c r="J1422" s="10" t="s">
        <v>15094</v>
      </c>
      <c r="K1422" s="10" t="s">
        <v>6790</v>
      </c>
      <c r="L1422" s="98">
        <f>IFERROR(VLOOKUP($F1422&amp;$C1422,Sales!$J:$W,9,0),0)</f>
        <v>0</v>
      </c>
      <c r="M1422" s="98">
        <f>IFERROR(VLOOKUP($F1422&amp;$C1422,Sales!$J:$W,10,0),0)</f>
        <v>0</v>
      </c>
      <c r="N1422" s="98">
        <f>IFERROR(VLOOKUP($F1422&amp;$C1422,Sales!$J:$W,11,0),0)</f>
        <v>0</v>
      </c>
      <c r="O1422" s="98">
        <f>IFERROR(VLOOKUP($F1422&amp;$C1422,Sales!$J:$W,12,0),0)</f>
        <v>0</v>
      </c>
      <c r="P1422" s="98">
        <f>IFERROR(VLOOKUP($F1422&amp;$C1422,Sales!$J:$W,13,0),0)</f>
        <v>0</v>
      </c>
      <c r="Q1422" s="98">
        <f>IFERROR(VLOOKUP($F1422&amp;$C1422,Sales!$A:$H,7,0),0)</f>
        <v>0</v>
      </c>
      <c r="R1422" s="41" t="str">
        <f t="shared" si="44"/>
        <v>ERROR</v>
      </c>
      <c r="S1422" s="15"/>
      <c r="T1422" s="15"/>
      <c r="U1422" s="15"/>
      <c r="V1422" s="15"/>
      <c r="W1422" s="15"/>
      <c r="X1422" s="15"/>
      <c r="Y1422" s="41"/>
      <c r="Z1422" s="41"/>
      <c r="AA1422" s="41"/>
      <c r="AB1422" s="15"/>
      <c r="AC1422" s="15"/>
      <c r="AD1422" s="15"/>
      <c r="AE1422" s="15"/>
      <c r="AF1422" s="15"/>
      <c r="AG1422" s="15"/>
      <c r="AH1422" s="15"/>
      <c r="AI1422" s="15"/>
      <c r="AJ1422" s="41"/>
      <c r="AK1422" s="15"/>
      <c r="AL1422" s="15"/>
      <c r="AM1422" s="15"/>
      <c r="AN1422" s="15"/>
      <c r="AO1422" s="15"/>
      <c r="AP1422" s="15"/>
      <c r="AQ1422" s="15"/>
      <c r="AR1422" s="15"/>
      <c r="AS1422" s="15"/>
      <c r="AT1422" s="15"/>
      <c r="AU1422" s="15"/>
      <c r="AV1422" s="15"/>
      <c r="AW1422" s="15"/>
      <c r="AX1422" s="15"/>
      <c r="AY1422" s="15"/>
      <c r="AZ1422" s="10">
        <v>1</v>
      </c>
      <c r="BA1422" t="s">
        <v>22</v>
      </c>
      <c r="BB1422" t="s">
        <v>88</v>
      </c>
      <c r="BD1422" s="39" t="str">
        <f t="shared" si="45"/>
        <v>01/326127204QBlibli Jabodetabek</v>
      </c>
    </row>
    <row r="1423" spans="2:56" ht="13.5" customHeight="1" x14ac:dyDescent="0.35">
      <c r="B1423" s="10" t="s">
        <v>17</v>
      </c>
      <c r="C1423" s="10" t="s">
        <v>1648</v>
      </c>
      <c r="D1423" s="10" t="s">
        <v>65</v>
      </c>
      <c r="E1423" s="10" t="s">
        <v>66</v>
      </c>
      <c r="F1423" s="10" t="s">
        <v>6792</v>
      </c>
      <c r="G1423" s="137" t="s">
        <v>6793</v>
      </c>
      <c r="H1423" s="10"/>
      <c r="I1423" s="10" t="s">
        <v>6794</v>
      </c>
      <c r="J1423" s="10" t="s">
        <v>15095</v>
      </c>
      <c r="K1423" s="10" t="s">
        <v>6795</v>
      </c>
      <c r="L1423" s="98">
        <f>IFERROR(VLOOKUP($F1423&amp;$C1423,Sales!$J:$W,9,0),0)</f>
        <v>0</v>
      </c>
      <c r="M1423" s="98">
        <f>IFERROR(VLOOKUP($F1423&amp;$C1423,Sales!$J:$W,10,0),0)</f>
        <v>0</v>
      </c>
      <c r="N1423" s="98">
        <f>IFERROR(VLOOKUP($F1423&amp;$C1423,Sales!$J:$W,11,0),0)</f>
        <v>0</v>
      </c>
      <c r="O1423" s="98">
        <f>IFERROR(VLOOKUP($F1423&amp;$C1423,Sales!$J:$W,12,0),0)</f>
        <v>0</v>
      </c>
      <c r="P1423" s="98">
        <f>IFERROR(VLOOKUP($F1423&amp;$C1423,Sales!$J:$W,13,0),0)</f>
        <v>0</v>
      </c>
      <c r="Q1423" s="98">
        <f>IFERROR(VLOOKUP($F1423&amp;$C1423,Sales!$A:$H,7,0),0)</f>
        <v>0</v>
      </c>
      <c r="R1423" s="41" t="str">
        <f t="shared" si="44"/>
        <v>ERROR</v>
      </c>
      <c r="S1423" s="15"/>
      <c r="T1423" s="15"/>
      <c r="U1423" s="15"/>
      <c r="V1423" s="15"/>
      <c r="W1423" s="15"/>
      <c r="X1423" s="15"/>
      <c r="Y1423" s="41"/>
      <c r="Z1423" s="41"/>
      <c r="AA1423" s="41"/>
      <c r="AB1423" s="15"/>
      <c r="AC1423" s="15"/>
      <c r="AD1423" s="15"/>
      <c r="AE1423" s="15"/>
      <c r="AF1423" s="15"/>
      <c r="AG1423" s="15"/>
      <c r="AH1423" s="15"/>
      <c r="AI1423" s="41"/>
      <c r="AJ1423" s="41"/>
      <c r="AK1423" s="15"/>
      <c r="AL1423" s="15"/>
      <c r="AM1423" s="15"/>
      <c r="AN1423" s="15"/>
      <c r="AO1423" s="15"/>
      <c r="AP1423" s="15"/>
      <c r="AQ1423" s="15"/>
      <c r="AR1423" s="15"/>
      <c r="AS1423" s="15"/>
      <c r="AT1423" s="15"/>
      <c r="AU1423" s="15"/>
      <c r="AV1423" s="15"/>
      <c r="AW1423" s="15"/>
      <c r="AX1423" s="15"/>
      <c r="AY1423" s="15"/>
      <c r="AZ1423" s="10">
        <v>1</v>
      </c>
      <c r="BA1423" t="s">
        <v>22</v>
      </c>
      <c r="BB1423" t="s">
        <v>88</v>
      </c>
      <c r="BD1423" s="39" t="str">
        <f t="shared" si="45"/>
        <v>01/396129901PBlibli Jabodetabek</v>
      </c>
    </row>
    <row r="1424" spans="2:56" ht="13.5" customHeight="1" x14ac:dyDescent="0.35">
      <c r="B1424" s="10" t="s">
        <v>17</v>
      </c>
      <c r="C1424" s="10" t="s">
        <v>1648</v>
      </c>
      <c r="D1424" s="10" t="s">
        <v>65</v>
      </c>
      <c r="E1424" s="10" t="s">
        <v>66</v>
      </c>
      <c r="F1424" s="10" t="s">
        <v>91</v>
      </c>
      <c r="G1424" s="137" t="s">
        <v>6796</v>
      </c>
      <c r="H1424" s="10"/>
      <c r="I1424" s="10">
        <v>4902430875332</v>
      </c>
      <c r="J1424" s="10" t="s">
        <v>15096</v>
      </c>
      <c r="K1424" s="10" t="s">
        <v>6797</v>
      </c>
      <c r="L1424" s="98">
        <f>IFERROR(VLOOKUP($F1424&amp;$C1424,Sales!$J:$W,9,0),0)</f>
        <v>0</v>
      </c>
      <c r="M1424" s="98">
        <f>IFERROR(VLOOKUP($F1424&amp;$C1424,Sales!$J:$W,10,0),0)</f>
        <v>0</v>
      </c>
      <c r="N1424" s="98">
        <f>IFERROR(VLOOKUP($F1424&amp;$C1424,Sales!$J:$W,11,0),0)</f>
        <v>0</v>
      </c>
      <c r="O1424" s="98">
        <f>IFERROR(VLOOKUP($F1424&amp;$C1424,Sales!$J:$W,12,0),0)</f>
        <v>0</v>
      </c>
      <c r="P1424" s="98">
        <f>IFERROR(VLOOKUP($F1424&amp;$C1424,Sales!$J:$W,13,0),0)</f>
        <v>0</v>
      </c>
      <c r="Q1424" s="98">
        <f>IFERROR(VLOOKUP($F1424&amp;$C1424,Sales!$A:$H,7,0),0)</f>
        <v>0</v>
      </c>
      <c r="R1424" s="41" t="str">
        <f t="shared" si="44"/>
        <v>ERROR</v>
      </c>
      <c r="S1424" s="15"/>
      <c r="T1424" s="15"/>
      <c r="U1424" s="15"/>
      <c r="V1424" s="15"/>
      <c r="W1424" s="15"/>
      <c r="X1424" s="15"/>
      <c r="Y1424" s="41"/>
      <c r="Z1424" s="41"/>
      <c r="AA1424" s="41"/>
      <c r="AB1424" s="15"/>
      <c r="AC1424" s="15"/>
      <c r="AD1424" s="15"/>
      <c r="AE1424" s="15"/>
      <c r="AF1424" s="15"/>
      <c r="AG1424" s="15"/>
      <c r="AH1424" s="15"/>
      <c r="AI1424" s="41"/>
      <c r="AJ1424" s="41"/>
      <c r="AK1424" s="15"/>
      <c r="AL1424" s="15"/>
      <c r="AM1424" s="15"/>
      <c r="AN1424" s="15"/>
      <c r="AO1424" s="15"/>
      <c r="AP1424" s="15"/>
      <c r="AQ1424" s="15"/>
      <c r="AR1424" s="15"/>
      <c r="AS1424" s="15"/>
      <c r="AT1424" s="15"/>
      <c r="AU1424" s="15"/>
      <c r="AV1424" s="15"/>
      <c r="AW1424" s="15"/>
      <c r="AX1424" s="15"/>
      <c r="AY1424" s="15"/>
      <c r="AZ1424" s="10">
        <v>1</v>
      </c>
      <c r="BA1424" t="s">
        <v>22</v>
      </c>
      <c r="BB1424" t="s">
        <v>88</v>
      </c>
      <c r="BD1424" s="39" t="str">
        <f t="shared" si="45"/>
        <v>01/326127204PBlibli Jabodetabek</v>
      </c>
    </row>
    <row r="1425" spans="2:56" ht="13.5" customHeight="1" x14ac:dyDescent="0.35">
      <c r="B1425" s="10" t="s">
        <v>17</v>
      </c>
      <c r="C1425" s="10" t="s">
        <v>1648</v>
      </c>
      <c r="D1425" s="10" t="s">
        <v>65</v>
      </c>
      <c r="E1425" s="10" t="s">
        <v>66</v>
      </c>
      <c r="F1425" s="10" t="s">
        <v>6216</v>
      </c>
      <c r="G1425" s="137" t="s">
        <v>6798</v>
      </c>
      <c r="H1425" s="10"/>
      <c r="I1425" s="10" t="s">
        <v>6217</v>
      </c>
      <c r="J1425" s="10" t="s">
        <v>15097</v>
      </c>
      <c r="K1425" s="10" t="s">
        <v>6799</v>
      </c>
      <c r="L1425" s="98">
        <f>IFERROR(VLOOKUP($F1425&amp;$C1425,Sales!$J:$W,9,0),0)</f>
        <v>0</v>
      </c>
      <c r="M1425" s="98">
        <f>IFERROR(VLOOKUP($F1425&amp;$C1425,Sales!$J:$W,10,0),0)</f>
        <v>0</v>
      </c>
      <c r="N1425" s="98">
        <f>IFERROR(VLOOKUP($F1425&amp;$C1425,Sales!$J:$W,11,0),0)</f>
        <v>0</v>
      </c>
      <c r="O1425" s="98">
        <f>IFERROR(VLOOKUP($F1425&amp;$C1425,Sales!$J:$W,12,0),0)</f>
        <v>0</v>
      </c>
      <c r="P1425" s="98">
        <f>IFERROR(VLOOKUP($F1425&amp;$C1425,Sales!$J:$W,13,0),0)</f>
        <v>0</v>
      </c>
      <c r="Q1425" s="98">
        <f>IFERROR(VLOOKUP($F1425&amp;$C1425,Sales!$A:$H,7,0),0)</f>
        <v>0</v>
      </c>
      <c r="R1425" s="41" t="str">
        <f t="shared" si="44"/>
        <v>ERROR</v>
      </c>
      <c r="S1425" s="15"/>
      <c r="T1425" s="15"/>
      <c r="U1425" s="15"/>
      <c r="V1425" s="15"/>
      <c r="W1425" s="15"/>
      <c r="X1425" s="15"/>
      <c r="Y1425" s="41"/>
      <c r="Z1425" s="41"/>
      <c r="AA1425" s="41"/>
      <c r="AB1425" s="15"/>
      <c r="AC1425" s="15"/>
      <c r="AD1425" s="15"/>
      <c r="AE1425" s="15"/>
      <c r="AF1425" s="15"/>
      <c r="AG1425" s="15"/>
      <c r="AH1425" s="15"/>
      <c r="AI1425" s="41"/>
      <c r="AJ1425" s="41"/>
      <c r="AK1425" s="15"/>
      <c r="AL1425" s="15"/>
      <c r="AM1425" s="15"/>
      <c r="AN1425" s="15"/>
      <c r="AO1425" s="15"/>
      <c r="AP1425" s="15"/>
      <c r="AQ1425" s="15"/>
      <c r="AR1425" s="15"/>
      <c r="AS1425" s="15"/>
      <c r="AT1425" s="15"/>
      <c r="AU1425" s="15"/>
      <c r="AV1425" s="15"/>
      <c r="AW1425" s="15"/>
      <c r="AX1425" s="15"/>
      <c r="AY1425" s="15"/>
      <c r="AZ1425" s="10">
        <v>1</v>
      </c>
      <c r="BA1425" t="s">
        <v>22</v>
      </c>
      <c r="BB1425" t="s">
        <v>88</v>
      </c>
      <c r="BD1425" s="39" t="str">
        <f t="shared" si="45"/>
        <v>01/396129502SBlibli Jabodetabek</v>
      </c>
    </row>
    <row r="1426" spans="2:56" ht="13.5" customHeight="1" x14ac:dyDescent="0.35">
      <c r="B1426" s="10" t="s">
        <v>17</v>
      </c>
      <c r="C1426" s="10" t="s">
        <v>1648</v>
      </c>
      <c r="D1426" s="10" t="s">
        <v>65</v>
      </c>
      <c r="E1426" s="10" t="s">
        <v>66</v>
      </c>
      <c r="F1426" s="10" t="s">
        <v>6800</v>
      </c>
      <c r="G1426" s="137" t="s">
        <v>6801</v>
      </c>
      <c r="H1426" s="10"/>
      <c r="I1426" s="10">
        <v>4902430826761</v>
      </c>
      <c r="J1426" s="10" t="s">
        <v>15098</v>
      </c>
      <c r="K1426" s="10" t="s">
        <v>6803</v>
      </c>
      <c r="L1426" s="98">
        <f>IFERROR(VLOOKUP($F1426&amp;$C1426,Sales!$J:$W,9,0),0)</f>
        <v>0</v>
      </c>
      <c r="M1426" s="98">
        <f>IFERROR(VLOOKUP($F1426&amp;$C1426,Sales!$J:$W,10,0),0)</f>
        <v>0</v>
      </c>
      <c r="N1426" s="98">
        <f>IFERROR(VLOOKUP($F1426&amp;$C1426,Sales!$J:$W,11,0),0)</f>
        <v>0</v>
      </c>
      <c r="O1426" s="98">
        <f>IFERROR(VLOOKUP($F1426&amp;$C1426,Sales!$J:$W,12,0),0)</f>
        <v>0</v>
      </c>
      <c r="P1426" s="98">
        <f>IFERROR(VLOOKUP($F1426&amp;$C1426,Sales!$J:$W,13,0),0)</f>
        <v>0</v>
      </c>
      <c r="Q1426" s="98">
        <f>IFERROR(VLOOKUP($F1426&amp;$C1426,Sales!$A:$H,7,0),0)</f>
        <v>0</v>
      </c>
      <c r="R1426" s="41" t="str">
        <f t="shared" si="44"/>
        <v>ERROR</v>
      </c>
      <c r="S1426" s="15"/>
      <c r="T1426" s="15"/>
      <c r="U1426" s="15"/>
      <c r="V1426" s="15"/>
      <c r="W1426" s="15"/>
      <c r="X1426" s="15"/>
      <c r="Y1426" s="41"/>
      <c r="Z1426" s="41"/>
      <c r="AA1426" s="41"/>
      <c r="AB1426" s="15"/>
      <c r="AC1426" s="15"/>
      <c r="AD1426" s="15"/>
      <c r="AE1426" s="15"/>
      <c r="AF1426" s="15"/>
      <c r="AG1426" s="15"/>
      <c r="AH1426" s="15"/>
      <c r="AI1426" s="41"/>
      <c r="AJ1426" s="41"/>
      <c r="AK1426" s="15"/>
      <c r="AL1426" s="15"/>
      <c r="AM1426" s="15"/>
      <c r="AN1426" s="15"/>
      <c r="AO1426" s="15"/>
      <c r="AP1426" s="15"/>
      <c r="AQ1426" s="15"/>
      <c r="AR1426" s="15"/>
      <c r="AS1426" s="15"/>
      <c r="AT1426" s="15"/>
      <c r="AU1426" s="15"/>
      <c r="AV1426" s="15"/>
      <c r="AW1426" s="15"/>
      <c r="AX1426" s="15"/>
      <c r="AY1426" s="15"/>
      <c r="AZ1426" s="10">
        <v>1</v>
      </c>
      <c r="BA1426" t="s">
        <v>22</v>
      </c>
      <c r="BB1426" t="s">
        <v>88</v>
      </c>
      <c r="BD1426" s="39" t="str">
        <f t="shared" si="45"/>
        <v>01/326127305GBlibli Jabodetabek</v>
      </c>
    </row>
    <row r="1427" spans="2:56" ht="13.5" customHeight="1" x14ac:dyDescent="0.35">
      <c r="B1427" s="10" t="s">
        <v>17</v>
      </c>
      <c r="C1427" s="10" t="s">
        <v>1648</v>
      </c>
      <c r="D1427" s="10" t="s">
        <v>65</v>
      </c>
      <c r="E1427" s="10" t="s">
        <v>66</v>
      </c>
      <c r="F1427" s="10" t="s">
        <v>6804</v>
      </c>
      <c r="G1427" s="137" t="s">
        <v>6805</v>
      </c>
      <c r="H1427" s="10"/>
      <c r="I1427" s="10" t="s">
        <v>6806</v>
      </c>
      <c r="J1427" s="10" t="s">
        <v>15099</v>
      </c>
      <c r="K1427" s="10" t="s">
        <v>6807</v>
      </c>
      <c r="L1427" s="98">
        <f>IFERROR(VLOOKUP($F1427&amp;$C1427,Sales!$J:$W,9,0),0)</f>
        <v>0</v>
      </c>
      <c r="M1427" s="98">
        <f>IFERROR(VLOOKUP($F1427&amp;$C1427,Sales!$J:$W,10,0),0)</f>
        <v>0</v>
      </c>
      <c r="N1427" s="98">
        <f>IFERROR(VLOOKUP($F1427&amp;$C1427,Sales!$J:$W,11,0),0)</f>
        <v>0</v>
      </c>
      <c r="O1427" s="98">
        <f>IFERROR(VLOOKUP($F1427&amp;$C1427,Sales!$J:$W,12,0),0)</f>
        <v>0</v>
      </c>
      <c r="P1427" s="98">
        <f>IFERROR(VLOOKUP($F1427&amp;$C1427,Sales!$J:$W,13,0),0)</f>
        <v>0</v>
      </c>
      <c r="Q1427" s="98">
        <f>IFERROR(VLOOKUP($F1427&amp;$C1427,Sales!$A:$H,7,0),0)</f>
        <v>0</v>
      </c>
      <c r="R1427" s="41" t="str">
        <f t="shared" si="44"/>
        <v>ERROR</v>
      </c>
      <c r="S1427" s="15"/>
      <c r="T1427" s="15"/>
      <c r="U1427" s="15"/>
      <c r="V1427" s="15"/>
      <c r="W1427" s="15"/>
      <c r="X1427" s="15"/>
      <c r="Y1427" s="41"/>
      <c r="Z1427" s="41"/>
      <c r="AA1427" s="41"/>
      <c r="AB1427" s="15"/>
      <c r="AC1427" s="15"/>
      <c r="AD1427" s="15"/>
      <c r="AE1427" s="15"/>
      <c r="AF1427" s="15"/>
      <c r="AG1427" s="15"/>
      <c r="AH1427" s="15"/>
      <c r="AI1427" s="41"/>
      <c r="AJ1427" s="41"/>
      <c r="AK1427" s="15"/>
      <c r="AL1427" s="15"/>
      <c r="AM1427" s="15"/>
      <c r="AN1427" s="15"/>
      <c r="AO1427" s="15"/>
      <c r="AP1427" s="15"/>
      <c r="AQ1427" s="15"/>
      <c r="AR1427" s="15"/>
      <c r="AS1427" s="15"/>
      <c r="AT1427" s="15"/>
      <c r="AU1427" s="15"/>
      <c r="AV1427" s="15"/>
      <c r="AW1427" s="15"/>
      <c r="AX1427" s="15"/>
      <c r="AY1427" s="15"/>
      <c r="AZ1427" s="10">
        <v>1</v>
      </c>
      <c r="BA1427" t="s">
        <v>22</v>
      </c>
      <c r="BB1427" t="s">
        <v>88</v>
      </c>
      <c r="BD1427" s="39" t="str">
        <f t="shared" si="45"/>
        <v>01/396129901KBlibli Jabodetabek</v>
      </c>
    </row>
    <row r="1428" spans="2:56" ht="13.5" customHeight="1" x14ac:dyDescent="0.35">
      <c r="B1428" s="10" t="s">
        <v>17</v>
      </c>
      <c r="C1428" s="10" t="s">
        <v>1648</v>
      </c>
      <c r="D1428" s="10" t="s">
        <v>65</v>
      </c>
      <c r="E1428" s="10" t="s">
        <v>66</v>
      </c>
      <c r="F1428" s="10" t="s">
        <v>6490</v>
      </c>
      <c r="G1428" s="137" t="s">
        <v>6808</v>
      </c>
      <c r="H1428" s="10"/>
      <c r="I1428" s="10" t="s">
        <v>6809</v>
      </c>
      <c r="J1428" s="10" t="s">
        <v>15100</v>
      </c>
      <c r="K1428" s="10" t="s">
        <v>6810</v>
      </c>
      <c r="L1428" s="98">
        <f>IFERROR(VLOOKUP($F1428&amp;$C1428,Sales!$J:$W,9,0),0)</f>
        <v>0</v>
      </c>
      <c r="M1428" s="98">
        <f>IFERROR(VLOOKUP($F1428&amp;$C1428,Sales!$J:$W,10,0),0)</f>
        <v>0</v>
      </c>
      <c r="N1428" s="98">
        <f>IFERROR(VLOOKUP($F1428&amp;$C1428,Sales!$J:$W,11,0),0)</f>
        <v>0</v>
      </c>
      <c r="O1428" s="98">
        <f>IFERROR(VLOOKUP($F1428&amp;$C1428,Sales!$J:$W,12,0),0)</f>
        <v>0</v>
      </c>
      <c r="P1428" s="98">
        <f>IFERROR(VLOOKUP($F1428&amp;$C1428,Sales!$J:$W,13,0),0)</f>
        <v>0</v>
      </c>
      <c r="Q1428" s="98">
        <f>IFERROR(VLOOKUP($F1428&amp;$C1428,Sales!$A:$H,7,0),0)</f>
        <v>0</v>
      </c>
      <c r="R1428" s="41" t="str">
        <f t="shared" si="44"/>
        <v>ERROR</v>
      </c>
      <c r="S1428" s="15"/>
      <c r="T1428" s="15"/>
      <c r="U1428" s="15"/>
      <c r="V1428" s="15"/>
      <c r="W1428" s="15"/>
      <c r="X1428" s="15"/>
      <c r="Y1428" s="41"/>
      <c r="Z1428" s="41"/>
      <c r="AA1428" s="41"/>
      <c r="AB1428" s="15"/>
      <c r="AC1428" s="15"/>
      <c r="AD1428" s="15"/>
      <c r="AE1428" s="15"/>
      <c r="AF1428" s="15"/>
      <c r="AG1428" s="15"/>
      <c r="AH1428" s="15"/>
      <c r="AI1428" s="41"/>
      <c r="AJ1428" s="41"/>
      <c r="AK1428" s="15"/>
      <c r="AL1428" s="15"/>
      <c r="AM1428" s="15"/>
      <c r="AN1428" s="15"/>
      <c r="AO1428" s="15"/>
      <c r="AP1428" s="15"/>
      <c r="AQ1428" s="15"/>
      <c r="AR1428" s="15"/>
      <c r="AS1428" s="15"/>
      <c r="AT1428" s="15"/>
      <c r="AU1428" s="15"/>
      <c r="AV1428" s="15"/>
      <c r="AW1428" s="15"/>
      <c r="AX1428" s="15"/>
      <c r="AY1428" s="15"/>
      <c r="AZ1428" s="10">
        <v>1</v>
      </c>
      <c r="BA1428" t="s">
        <v>22</v>
      </c>
      <c r="BB1428" t="s">
        <v>88</v>
      </c>
      <c r="BD1428" s="39" t="str">
        <f t="shared" si="45"/>
        <v>01/396129901MBlibli Jabodetabek</v>
      </c>
    </row>
    <row r="1429" spans="2:56" ht="13.5" customHeight="1" x14ac:dyDescent="0.35">
      <c r="B1429" s="10" t="s">
        <v>17</v>
      </c>
      <c r="C1429" s="10" t="s">
        <v>1648</v>
      </c>
      <c r="D1429" s="10" t="s">
        <v>65</v>
      </c>
      <c r="E1429" s="10" t="s">
        <v>66</v>
      </c>
      <c r="F1429" s="10" t="s">
        <v>6811</v>
      </c>
      <c r="G1429" s="137" t="s">
        <v>6812</v>
      </c>
      <c r="H1429" s="10"/>
      <c r="I1429" s="10" t="s">
        <v>6813</v>
      </c>
      <c r="J1429" s="10" t="s">
        <v>15101</v>
      </c>
      <c r="K1429" s="10" t="s">
        <v>6814</v>
      </c>
      <c r="L1429" s="98">
        <f>IFERROR(VLOOKUP($F1429&amp;$C1429,Sales!$J:$W,9,0),0)</f>
        <v>0</v>
      </c>
      <c r="M1429" s="98">
        <f>IFERROR(VLOOKUP($F1429&amp;$C1429,Sales!$J:$W,10,0),0)</f>
        <v>0</v>
      </c>
      <c r="N1429" s="98">
        <f>IFERROR(VLOOKUP($F1429&amp;$C1429,Sales!$J:$W,11,0),0)</f>
        <v>0</v>
      </c>
      <c r="O1429" s="98">
        <f>IFERROR(VLOOKUP($F1429&amp;$C1429,Sales!$J:$W,12,0),0)</f>
        <v>0</v>
      </c>
      <c r="P1429" s="98">
        <f>IFERROR(VLOOKUP($F1429&amp;$C1429,Sales!$J:$W,13,0),0)</f>
        <v>0</v>
      </c>
      <c r="Q1429" s="98">
        <f>IFERROR(VLOOKUP($F1429&amp;$C1429,Sales!$A:$H,7,0),0)</f>
        <v>0</v>
      </c>
      <c r="R1429" s="41" t="str">
        <f t="shared" si="44"/>
        <v>ERROR</v>
      </c>
      <c r="S1429" s="15"/>
      <c r="T1429" s="15"/>
      <c r="U1429" s="15"/>
      <c r="V1429" s="15"/>
      <c r="W1429" s="15"/>
      <c r="X1429" s="15"/>
      <c r="Y1429" s="41"/>
      <c r="Z1429" s="41"/>
      <c r="AA1429" s="41"/>
      <c r="AB1429" s="15"/>
      <c r="AC1429" s="15"/>
      <c r="AD1429" s="15"/>
      <c r="AE1429" s="15"/>
      <c r="AF1429" s="15"/>
      <c r="AG1429" s="15"/>
      <c r="AH1429" s="15"/>
      <c r="AI1429" s="41"/>
      <c r="AJ1429" s="41"/>
      <c r="AK1429" s="15"/>
      <c r="AL1429" s="15"/>
      <c r="AM1429" s="15"/>
      <c r="AN1429" s="15"/>
      <c r="AO1429" s="15"/>
      <c r="AP1429" s="15"/>
      <c r="AQ1429" s="15"/>
      <c r="AR1429" s="15"/>
      <c r="AS1429" s="15"/>
      <c r="AT1429" s="15"/>
      <c r="AU1429" s="15"/>
      <c r="AV1429" s="15"/>
      <c r="AW1429" s="15"/>
      <c r="AX1429" s="15"/>
      <c r="AY1429" s="15"/>
      <c r="AZ1429" s="10">
        <v>1</v>
      </c>
      <c r="BA1429" t="s">
        <v>22</v>
      </c>
      <c r="BB1429" t="s">
        <v>88</v>
      </c>
      <c r="BD1429" s="39" t="str">
        <f t="shared" si="45"/>
        <v>01/396129901NBlibli Jabodetabek</v>
      </c>
    </row>
    <row r="1430" spans="2:56" ht="13.5" customHeight="1" x14ac:dyDescent="0.35">
      <c r="B1430" s="10" t="s">
        <v>17</v>
      </c>
      <c r="C1430" s="10" t="s">
        <v>1648</v>
      </c>
      <c r="D1430" s="10" t="s">
        <v>65</v>
      </c>
      <c r="E1430" s="10" t="s">
        <v>66</v>
      </c>
      <c r="F1430" s="10" t="s">
        <v>2258</v>
      </c>
      <c r="G1430" s="137" t="s">
        <v>6815</v>
      </c>
      <c r="H1430" s="10"/>
      <c r="I1430" s="10" t="s">
        <v>2259</v>
      </c>
      <c r="J1430" s="10" t="s">
        <v>15102</v>
      </c>
      <c r="K1430" s="10" t="s">
        <v>10789</v>
      </c>
      <c r="L1430" s="98">
        <f>IFERROR(VLOOKUP($F1430&amp;$C1430,Sales!$J:$W,9,0),0)</f>
        <v>0</v>
      </c>
      <c r="M1430" s="98">
        <f>IFERROR(VLOOKUP($F1430&amp;$C1430,Sales!$J:$W,10,0),0)</f>
        <v>0</v>
      </c>
      <c r="N1430" s="98">
        <f>IFERROR(VLOOKUP($F1430&amp;$C1430,Sales!$J:$W,11,0),0)</f>
        <v>0</v>
      </c>
      <c r="O1430" s="98">
        <f>IFERROR(VLOOKUP($F1430&amp;$C1430,Sales!$J:$W,12,0),0)</f>
        <v>0</v>
      </c>
      <c r="P1430" s="98">
        <f>IFERROR(VLOOKUP($F1430&amp;$C1430,Sales!$J:$W,13,0),0)</f>
        <v>0</v>
      </c>
      <c r="Q1430" s="98">
        <f>IFERROR(VLOOKUP($F1430&amp;$C1430,Sales!$A:$H,7,0),0)</f>
        <v>0</v>
      </c>
      <c r="R1430" s="41" t="str">
        <f t="shared" si="44"/>
        <v>ERROR</v>
      </c>
      <c r="S1430" s="15"/>
      <c r="T1430" s="15"/>
      <c r="U1430" s="15"/>
      <c r="V1430" s="15"/>
      <c r="W1430" s="15"/>
      <c r="X1430" s="15"/>
      <c r="Y1430" s="41"/>
      <c r="Z1430" s="41"/>
      <c r="AA1430" s="41"/>
      <c r="AB1430" s="15"/>
      <c r="AC1430" s="15"/>
      <c r="AD1430" s="15"/>
      <c r="AE1430" s="15"/>
      <c r="AF1430" s="15"/>
      <c r="AG1430" s="15"/>
      <c r="AH1430" s="15"/>
      <c r="AI1430" s="41"/>
      <c r="AJ1430" s="41"/>
      <c r="AK1430" s="15"/>
      <c r="AL1430" s="15"/>
      <c r="AM1430" s="15"/>
      <c r="AN1430" s="15"/>
      <c r="AO1430" s="15"/>
      <c r="AP1430" s="15"/>
      <c r="AQ1430" s="15"/>
      <c r="AR1430" s="15"/>
      <c r="AS1430" s="15"/>
      <c r="AT1430" s="15"/>
      <c r="AU1430" s="15"/>
      <c r="AV1430" s="15"/>
      <c r="AW1430" s="15"/>
      <c r="AX1430" s="15"/>
      <c r="AY1430" s="15"/>
      <c r="AZ1430" s="10">
        <v>1</v>
      </c>
      <c r="BA1430" t="s">
        <v>22</v>
      </c>
      <c r="BB1430" t="s">
        <v>88</v>
      </c>
      <c r="BD1430" s="39" t="str">
        <f t="shared" si="45"/>
        <v>01/396129503SBlibli Jabodetabek</v>
      </c>
    </row>
    <row r="1431" spans="2:56" ht="13.5" customHeight="1" x14ac:dyDescent="0.35">
      <c r="B1431" s="10" t="s">
        <v>17</v>
      </c>
      <c r="C1431" s="10" t="s">
        <v>1648</v>
      </c>
      <c r="D1431" s="10" t="s">
        <v>65</v>
      </c>
      <c r="E1431" s="10" t="s">
        <v>66</v>
      </c>
      <c r="F1431" s="10" t="s">
        <v>2264</v>
      </c>
      <c r="G1431" s="137" t="s">
        <v>6816</v>
      </c>
      <c r="H1431" s="10"/>
      <c r="I1431" s="10">
        <v>4902430641234</v>
      </c>
      <c r="J1431" s="10" t="s">
        <v>15103</v>
      </c>
      <c r="K1431" s="10" t="s">
        <v>6817</v>
      </c>
      <c r="L1431" s="98">
        <f>IFERROR(VLOOKUP($F1431&amp;$C1431,Sales!$J:$W,9,0),0)</f>
        <v>0</v>
      </c>
      <c r="M1431" s="98">
        <f>IFERROR(VLOOKUP($F1431&amp;$C1431,Sales!$J:$W,10,0),0)</f>
        <v>0</v>
      </c>
      <c r="N1431" s="98">
        <f>IFERROR(VLOOKUP($F1431&amp;$C1431,Sales!$J:$W,11,0),0)</f>
        <v>0</v>
      </c>
      <c r="O1431" s="98">
        <f>IFERROR(VLOOKUP($F1431&amp;$C1431,Sales!$J:$W,12,0),0)</f>
        <v>0</v>
      </c>
      <c r="P1431" s="98">
        <f>IFERROR(VLOOKUP($F1431&amp;$C1431,Sales!$J:$W,13,0),0)</f>
        <v>0</v>
      </c>
      <c r="Q1431" s="98">
        <f>IFERROR(VLOOKUP($F1431&amp;$C1431,Sales!$A:$H,7,0),0)</f>
        <v>0</v>
      </c>
      <c r="R1431" s="41" t="str">
        <f t="shared" si="44"/>
        <v>ERROR</v>
      </c>
      <c r="S1431" s="15"/>
      <c r="T1431" s="15"/>
      <c r="U1431" s="15"/>
      <c r="V1431" s="15"/>
      <c r="W1431" s="15"/>
      <c r="X1431" s="15"/>
      <c r="Y1431" s="41"/>
      <c r="Z1431" s="41"/>
      <c r="AA1431" s="41"/>
      <c r="AB1431" s="15"/>
      <c r="AC1431" s="15"/>
      <c r="AD1431" s="15"/>
      <c r="AE1431" s="15"/>
      <c r="AF1431" s="15"/>
      <c r="AG1431" s="15"/>
      <c r="AH1431" s="15"/>
      <c r="AI1431" s="41"/>
      <c r="AJ1431" s="41"/>
      <c r="AK1431" s="15"/>
      <c r="AL1431" s="15"/>
      <c r="AM1431" s="15"/>
      <c r="AN1431" s="15"/>
      <c r="AO1431" s="15"/>
      <c r="AP1431" s="15"/>
      <c r="AQ1431" s="15"/>
      <c r="AR1431" s="15"/>
      <c r="AS1431" s="15"/>
      <c r="AT1431" s="15"/>
      <c r="AU1431" s="15"/>
      <c r="AV1431" s="15"/>
      <c r="AW1431" s="15"/>
      <c r="AX1431" s="15"/>
      <c r="AY1431" s="15"/>
      <c r="AZ1431" s="10">
        <v>1</v>
      </c>
      <c r="BA1431" t="s">
        <v>22</v>
      </c>
      <c r="BB1431" t="s">
        <v>88</v>
      </c>
      <c r="BD1431" s="39" t="str">
        <f t="shared" si="45"/>
        <v>01/326127305OBlibli Jabodetabek</v>
      </c>
    </row>
    <row r="1432" spans="2:56" ht="13.5" customHeight="1" x14ac:dyDescent="0.35">
      <c r="B1432" s="10" t="s">
        <v>17</v>
      </c>
      <c r="C1432" s="10" t="s">
        <v>1648</v>
      </c>
      <c r="D1432" s="10" t="s">
        <v>65</v>
      </c>
      <c r="E1432" s="10" t="s">
        <v>66</v>
      </c>
      <c r="F1432" s="10" t="s">
        <v>6818</v>
      </c>
      <c r="G1432" s="137" t="s">
        <v>6819</v>
      </c>
      <c r="H1432" s="10"/>
      <c r="I1432" s="10" t="s">
        <v>6820</v>
      </c>
      <c r="J1432" s="10" t="s">
        <v>15104</v>
      </c>
      <c r="K1432" s="10" t="s">
        <v>6821</v>
      </c>
      <c r="L1432" s="98">
        <f>IFERROR(VLOOKUP($F1432&amp;$C1432,Sales!$J:$W,9,0),0)</f>
        <v>0</v>
      </c>
      <c r="M1432" s="98">
        <f>IFERROR(VLOOKUP($F1432&amp;$C1432,Sales!$J:$W,10,0),0)</f>
        <v>0</v>
      </c>
      <c r="N1432" s="98">
        <f>IFERROR(VLOOKUP($F1432&amp;$C1432,Sales!$J:$W,11,0),0)</f>
        <v>0</v>
      </c>
      <c r="O1432" s="98">
        <f>IFERROR(VLOOKUP($F1432&amp;$C1432,Sales!$J:$W,12,0),0)</f>
        <v>0</v>
      </c>
      <c r="P1432" s="98">
        <f>IFERROR(VLOOKUP($F1432&amp;$C1432,Sales!$J:$W,13,0),0)</f>
        <v>0</v>
      </c>
      <c r="Q1432" s="98">
        <f>IFERROR(VLOOKUP($F1432&amp;$C1432,Sales!$A:$H,7,0),0)</f>
        <v>0</v>
      </c>
      <c r="R1432" s="41" t="str">
        <f t="shared" si="44"/>
        <v>ERROR</v>
      </c>
      <c r="S1432" s="15"/>
      <c r="T1432" s="15"/>
      <c r="U1432" s="15"/>
      <c r="V1432" s="15"/>
      <c r="W1432" s="15"/>
      <c r="X1432" s="15"/>
      <c r="Y1432" s="41"/>
      <c r="Z1432" s="41"/>
      <c r="AA1432" s="41"/>
      <c r="AB1432" s="15"/>
      <c r="AC1432" s="15"/>
      <c r="AD1432" s="15"/>
      <c r="AE1432" s="15"/>
      <c r="AF1432" s="15"/>
      <c r="AG1432" s="15"/>
      <c r="AH1432" s="15"/>
      <c r="AI1432" s="41"/>
      <c r="AJ1432" s="41"/>
      <c r="AK1432" s="15"/>
      <c r="AL1432" s="15"/>
      <c r="AM1432" s="15"/>
      <c r="AN1432" s="15"/>
      <c r="AO1432" s="15"/>
      <c r="AP1432" s="15"/>
      <c r="AQ1432" s="15"/>
      <c r="AR1432" s="15"/>
      <c r="AS1432" s="15"/>
      <c r="AT1432" s="15"/>
      <c r="AU1432" s="15"/>
      <c r="AV1432" s="15"/>
      <c r="AW1432" s="15"/>
      <c r="AX1432" s="15"/>
      <c r="AY1432" s="15"/>
      <c r="AZ1432" s="10">
        <v>1</v>
      </c>
      <c r="BA1432" t="s">
        <v>22</v>
      </c>
      <c r="BB1432" t="s">
        <v>88</v>
      </c>
      <c r="BD1432" s="39" t="str">
        <f t="shared" si="45"/>
        <v>01/396129503VBlibli Jabodetabek</v>
      </c>
    </row>
    <row r="1433" spans="2:56" ht="13.5" customHeight="1" x14ac:dyDescent="0.35">
      <c r="B1433" s="10" t="s">
        <v>17</v>
      </c>
      <c r="C1433" s="10" t="s">
        <v>1648</v>
      </c>
      <c r="D1433" s="10" t="s">
        <v>65</v>
      </c>
      <c r="E1433" s="10" t="s">
        <v>66</v>
      </c>
      <c r="F1433" s="10" t="s">
        <v>6822</v>
      </c>
      <c r="G1433" s="137" t="s">
        <v>6823</v>
      </c>
      <c r="H1433" s="10"/>
      <c r="I1433" s="10" t="s">
        <v>6824</v>
      </c>
      <c r="J1433" s="10" t="s">
        <v>15105</v>
      </c>
      <c r="K1433" s="10" t="s">
        <v>6825</v>
      </c>
      <c r="L1433" s="98">
        <f>IFERROR(VLOOKUP($F1433&amp;$C1433,Sales!$J:$W,9,0),0)</f>
        <v>0</v>
      </c>
      <c r="M1433" s="98">
        <f>IFERROR(VLOOKUP($F1433&amp;$C1433,Sales!$J:$W,10,0),0)</f>
        <v>0</v>
      </c>
      <c r="N1433" s="98">
        <f>IFERROR(VLOOKUP($F1433&amp;$C1433,Sales!$J:$W,11,0),0)</f>
        <v>0</v>
      </c>
      <c r="O1433" s="98">
        <f>IFERROR(VLOOKUP($F1433&amp;$C1433,Sales!$J:$W,12,0),0)</f>
        <v>0</v>
      </c>
      <c r="P1433" s="98">
        <f>IFERROR(VLOOKUP($F1433&amp;$C1433,Sales!$J:$W,13,0),0)</f>
        <v>0</v>
      </c>
      <c r="Q1433" s="98">
        <f>IFERROR(VLOOKUP($F1433&amp;$C1433,Sales!$A:$H,7,0),0)</f>
        <v>0</v>
      </c>
      <c r="R1433" s="41" t="str">
        <f t="shared" si="44"/>
        <v>ERROR</v>
      </c>
      <c r="S1433" s="15"/>
      <c r="T1433" s="15"/>
      <c r="U1433" s="15"/>
      <c r="V1433" s="15"/>
      <c r="W1433" s="15"/>
      <c r="X1433" s="15"/>
      <c r="Y1433" s="41"/>
      <c r="Z1433" s="41"/>
      <c r="AA1433" s="41"/>
      <c r="AB1433" s="15"/>
      <c r="AC1433" s="15"/>
      <c r="AD1433" s="15"/>
      <c r="AE1433" s="15"/>
      <c r="AF1433" s="15"/>
      <c r="AG1433" s="15"/>
      <c r="AH1433" s="15"/>
      <c r="AI1433" s="41"/>
      <c r="AJ1433" s="41"/>
      <c r="AK1433" s="15"/>
      <c r="AL1433" s="15"/>
      <c r="AM1433" s="15"/>
      <c r="AN1433" s="15"/>
      <c r="AO1433" s="15"/>
      <c r="AP1433" s="15"/>
      <c r="AQ1433" s="15"/>
      <c r="AR1433" s="15"/>
      <c r="AS1433" s="15"/>
      <c r="AT1433" s="15"/>
      <c r="AU1433" s="15"/>
      <c r="AV1433" s="15"/>
      <c r="AW1433" s="15"/>
      <c r="AX1433" s="15"/>
      <c r="AY1433" s="15"/>
      <c r="AZ1433" s="10">
        <v>1</v>
      </c>
      <c r="BA1433" t="s">
        <v>22</v>
      </c>
      <c r="BB1433" t="s">
        <v>88</v>
      </c>
      <c r="BD1433" s="39" t="str">
        <f t="shared" si="45"/>
        <v>01/396129503ZBlibli Jabodetabek</v>
      </c>
    </row>
    <row r="1434" spans="2:56" ht="13.5" customHeight="1" x14ac:dyDescent="0.35">
      <c r="B1434" s="10" t="s">
        <v>17</v>
      </c>
      <c r="C1434" s="10" t="s">
        <v>1648</v>
      </c>
      <c r="D1434" s="10" t="s">
        <v>65</v>
      </c>
      <c r="E1434" s="10" t="s">
        <v>66</v>
      </c>
      <c r="F1434" s="10" t="s">
        <v>2307</v>
      </c>
      <c r="G1434" s="137" t="s">
        <v>6826</v>
      </c>
      <c r="H1434" s="10"/>
      <c r="I1434" s="10" t="s">
        <v>2523</v>
      </c>
      <c r="J1434" s="10" t="s">
        <v>15106</v>
      </c>
      <c r="K1434" s="10" t="s">
        <v>6827</v>
      </c>
      <c r="L1434" s="98">
        <f>IFERROR(VLOOKUP($F1434&amp;$C1434,Sales!$J:$W,9,0),0)</f>
        <v>0</v>
      </c>
      <c r="M1434" s="98">
        <f>IFERROR(VLOOKUP($F1434&amp;$C1434,Sales!$J:$W,10,0),0)</f>
        <v>0</v>
      </c>
      <c r="N1434" s="98">
        <f>IFERROR(VLOOKUP($F1434&amp;$C1434,Sales!$J:$W,11,0),0)</f>
        <v>0</v>
      </c>
      <c r="O1434" s="98">
        <f>IFERROR(VLOOKUP($F1434&amp;$C1434,Sales!$J:$W,12,0),0)</f>
        <v>0</v>
      </c>
      <c r="P1434" s="98">
        <f>IFERROR(VLOOKUP($F1434&amp;$C1434,Sales!$J:$W,13,0),0)</f>
        <v>0</v>
      </c>
      <c r="Q1434" s="98">
        <f>IFERROR(VLOOKUP($F1434&amp;$C1434,Sales!$A:$H,7,0),0)</f>
        <v>0</v>
      </c>
      <c r="R1434" s="41" t="str">
        <f t="shared" si="44"/>
        <v>ERROR</v>
      </c>
      <c r="S1434" s="15"/>
      <c r="T1434" s="15"/>
      <c r="U1434" s="15"/>
      <c r="V1434" s="15"/>
      <c r="W1434" s="15"/>
      <c r="X1434" s="15"/>
      <c r="Y1434" s="41"/>
      <c r="Z1434" s="41"/>
      <c r="AA1434" s="41"/>
      <c r="AB1434" s="15"/>
      <c r="AC1434" s="15"/>
      <c r="AD1434" s="15"/>
      <c r="AE1434" s="15"/>
      <c r="AF1434" s="15"/>
      <c r="AG1434" s="15"/>
      <c r="AH1434" s="15"/>
      <c r="AI1434" s="41"/>
      <c r="AJ1434" s="41"/>
      <c r="AK1434" s="15"/>
      <c r="AL1434" s="15"/>
      <c r="AM1434" s="15"/>
      <c r="AN1434" s="15"/>
      <c r="AO1434" s="15"/>
      <c r="AP1434" s="15"/>
      <c r="AQ1434" s="15"/>
      <c r="AR1434" s="15"/>
      <c r="AS1434" s="15"/>
      <c r="AT1434" s="15"/>
      <c r="AU1434" s="15"/>
      <c r="AV1434" s="15"/>
      <c r="AW1434" s="15"/>
      <c r="AX1434" s="15"/>
      <c r="AY1434" s="15"/>
      <c r="AZ1434" s="10">
        <v>1</v>
      </c>
      <c r="BA1434" t="s">
        <v>22</v>
      </c>
      <c r="BB1434" t="s">
        <v>88</v>
      </c>
      <c r="BD1434" s="39" t="str">
        <f t="shared" si="45"/>
        <v>01/396129503EBlibli Jabodetabek</v>
      </c>
    </row>
    <row r="1435" spans="2:56" ht="13.5" customHeight="1" x14ac:dyDescent="0.35">
      <c r="B1435" s="10" t="s">
        <v>17</v>
      </c>
      <c r="C1435" s="10" t="s">
        <v>1648</v>
      </c>
      <c r="D1435" s="10" t="s">
        <v>65</v>
      </c>
      <c r="E1435" s="10" t="s">
        <v>66</v>
      </c>
      <c r="F1435" s="10" t="s">
        <v>2566</v>
      </c>
      <c r="G1435" s="137" t="s">
        <v>6828</v>
      </c>
      <c r="H1435" s="10"/>
      <c r="I1435" s="10" t="s">
        <v>6158</v>
      </c>
      <c r="J1435" s="10" t="s">
        <v>15107</v>
      </c>
      <c r="K1435" s="10" t="s">
        <v>6829</v>
      </c>
      <c r="L1435" s="98">
        <f>IFERROR(VLOOKUP($F1435&amp;$C1435,Sales!$J:$W,9,0),0)</f>
        <v>0</v>
      </c>
      <c r="M1435" s="98">
        <f>IFERROR(VLOOKUP($F1435&amp;$C1435,Sales!$J:$W,10,0),0)</f>
        <v>0</v>
      </c>
      <c r="N1435" s="98">
        <f>IFERROR(VLOOKUP($F1435&amp;$C1435,Sales!$J:$W,11,0),0)</f>
        <v>0</v>
      </c>
      <c r="O1435" s="98">
        <f>IFERROR(VLOOKUP($F1435&amp;$C1435,Sales!$J:$W,12,0),0)</f>
        <v>0</v>
      </c>
      <c r="P1435" s="98">
        <f>IFERROR(VLOOKUP($F1435&amp;$C1435,Sales!$J:$W,13,0),0)</f>
        <v>0</v>
      </c>
      <c r="Q1435" s="98">
        <f>IFERROR(VLOOKUP($F1435&amp;$C1435,Sales!$A:$H,7,0),0)</f>
        <v>0</v>
      </c>
      <c r="R1435" s="41" t="str">
        <f t="shared" si="44"/>
        <v>ERROR</v>
      </c>
      <c r="S1435" s="15"/>
      <c r="T1435" s="15"/>
      <c r="U1435" s="15"/>
      <c r="V1435" s="15"/>
      <c r="W1435" s="15"/>
      <c r="X1435" s="15"/>
      <c r="Y1435" s="41"/>
      <c r="Z1435" s="41"/>
      <c r="AA1435" s="41"/>
      <c r="AB1435" s="15"/>
      <c r="AC1435" s="15"/>
      <c r="AD1435" s="15"/>
      <c r="AE1435" s="15"/>
      <c r="AF1435" s="15"/>
      <c r="AG1435" s="15"/>
      <c r="AH1435" s="15"/>
      <c r="AI1435" s="41"/>
      <c r="AJ1435" s="41"/>
      <c r="AK1435" s="15"/>
      <c r="AL1435" s="15"/>
      <c r="AM1435" s="15"/>
      <c r="AN1435" s="15"/>
      <c r="AO1435" s="15"/>
      <c r="AP1435" s="15"/>
      <c r="AQ1435" s="15"/>
      <c r="AR1435" s="15"/>
      <c r="AS1435" s="15"/>
      <c r="AT1435" s="15"/>
      <c r="AU1435" s="15"/>
      <c r="AV1435" s="15"/>
      <c r="AW1435" s="15"/>
      <c r="AX1435" s="15"/>
      <c r="AY1435" s="15"/>
      <c r="AZ1435" s="10">
        <v>1</v>
      </c>
      <c r="BA1435" t="s">
        <v>22</v>
      </c>
      <c r="BB1435" t="s">
        <v>88</v>
      </c>
      <c r="BD1435" s="39" t="str">
        <f t="shared" si="45"/>
        <v>01/331111101BBlibli Jabodetabek</v>
      </c>
    </row>
    <row r="1436" spans="2:56" ht="13.5" customHeight="1" x14ac:dyDescent="0.35">
      <c r="B1436" s="10" t="s">
        <v>17</v>
      </c>
      <c r="C1436" s="10" t="s">
        <v>1648</v>
      </c>
      <c r="D1436" s="10" t="s">
        <v>65</v>
      </c>
      <c r="E1436" s="10" t="s">
        <v>66</v>
      </c>
      <c r="F1436" s="10" t="s">
        <v>6283</v>
      </c>
      <c r="G1436" s="137" t="s">
        <v>6830</v>
      </c>
      <c r="H1436" s="10"/>
      <c r="I1436" s="10" t="s">
        <v>6221</v>
      </c>
      <c r="J1436" s="10" t="s">
        <v>15108</v>
      </c>
      <c r="K1436" s="10" t="s">
        <v>6831</v>
      </c>
      <c r="L1436" s="98">
        <f>IFERROR(VLOOKUP($F1436&amp;$C1436,Sales!$J:$W,9,0),0)</f>
        <v>0</v>
      </c>
      <c r="M1436" s="98">
        <f>IFERROR(VLOOKUP($F1436&amp;$C1436,Sales!$J:$W,10,0),0)</f>
        <v>0</v>
      </c>
      <c r="N1436" s="98">
        <f>IFERROR(VLOOKUP($F1436&amp;$C1436,Sales!$J:$W,11,0),0)</f>
        <v>0</v>
      </c>
      <c r="O1436" s="98">
        <f>IFERROR(VLOOKUP($F1436&amp;$C1436,Sales!$J:$W,12,0),0)</f>
        <v>0</v>
      </c>
      <c r="P1436" s="98">
        <f>IFERROR(VLOOKUP($F1436&amp;$C1436,Sales!$J:$W,13,0),0)</f>
        <v>0</v>
      </c>
      <c r="Q1436" s="98">
        <f>IFERROR(VLOOKUP($F1436&amp;$C1436,Sales!$A:$H,7,0),0)</f>
        <v>0</v>
      </c>
      <c r="R1436" s="41" t="str">
        <f t="shared" si="44"/>
        <v>ERROR</v>
      </c>
      <c r="S1436" s="15"/>
      <c r="T1436" s="15"/>
      <c r="U1436" s="15"/>
      <c r="V1436" s="15"/>
      <c r="W1436" s="15"/>
      <c r="X1436" s="15"/>
      <c r="Y1436" s="41"/>
      <c r="Z1436" s="41"/>
      <c r="AA1436" s="41"/>
      <c r="AB1436" s="15"/>
      <c r="AC1436" s="15"/>
      <c r="AD1436" s="15"/>
      <c r="AE1436" s="15"/>
      <c r="AF1436" s="15"/>
      <c r="AG1436" s="15"/>
      <c r="AH1436" s="15"/>
      <c r="AI1436" s="41"/>
      <c r="AJ1436" s="41"/>
      <c r="AK1436" s="15"/>
      <c r="AL1436" s="15"/>
      <c r="AM1436" s="15"/>
      <c r="AN1436" s="15"/>
      <c r="AO1436" s="15"/>
      <c r="AP1436" s="15"/>
      <c r="AQ1436" s="15"/>
      <c r="AR1436" s="15"/>
      <c r="AS1436" s="15"/>
      <c r="AT1436" s="15"/>
      <c r="AU1436" s="15"/>
      <c r="AV1436" s="15"/>
      <c r="AW1436" s="15"/>
      <c r="AX1436" s="15"/>
      <c r="AY1436" s="15"/>
      <c r="AZ1436" s="10">
        <v>1</v>
      </c>
      <c r="BA1436" t="s">
        <v>22</v>
      </c>
      <c r="BB1436" t="s">
        <v>88</v>
      </c>
      <c r="BD1436" s="39" t="str">
        <f t="shared" si="45"/>
        <v>01/396129502XBlibli Jabodetabek</v>
      </c>
    </row>
    <row r="1437" spans="2:56" ht="13.5" customHeight="1" x14ac:dyDescent="0.35">
      <c r="B1437" s="10" t="s">
        <v>17</v>
      </c>
      <c r="C1437" s="10" t="s">
        <v>1648</v>
      </c>
      <c r="D1437" s="10" t="s">
        <v>193</v>
      </c>
      <c r="E1437" s="10" t="s">
        <v>194</v>
      </c>
      <c r="F1437" s="10" t="s">
        <v>1044</v>
      </c>
      <c r="G1437" s="137" t="s">
        <v>6834</v>
      </c>
      <c r="H1437" s="10"/>
      <c r="I1437" s="10">
        <v>4902430507066</v>
      </c>
      <c r="J1437" s="10" t="s">
        <v>15109</v>
      </c>
      <c r="K1437" s="10" t="s">
        <v>6835</v>
      </c>
      <c r="L1437" s="98">
        <f>IFERROR(VLOOKUP($F1437&amp;$C1437,Sales!$J:$W,9,0),0)</f>
        <v>0</v>
      </c>
      <c r="M1437" s="98">
        <f>IFERROR(VLOOKUP($F1437&amp;$C1437,Sales!$J:$W,10,0),0)</f>
        <v>0</v>
      </c>
      <c r="N1437" s="98">
        <f>IFERROR(VLOOKUP($F1437&amp;$C1437,Sales!$J:$W,11,0),0)</f>
        <v>0</v>
      </c>
      <c r="O1437" s="98">
        <f>IFERROR(VLOOKUP($F1437&amp;$C1437,Sales!$J:$W,12,0),0)</f>
        <v>0</v>
      </c>
      <c r="P1437" s="98">
        <f>IFERROR(VLOOKUP($F1437&amp;$C1437,Sales!$J:$W,13,0),0)</f>
        <v>0</v>
      </c>
      <c r="Q1437" s="98">
        <f>IFERROR(VLOOKUP($F1437&amp;$C1437,Sales!$A:$H,7,0),0)</f>
        <v>0</v>
      </c>
      <c r="R1437" s="41" t="str">
        <f t="shared" si="44"/>
        <v>ERROR</v>
      </c>
      <c r="S1437" s="15"/>
      <c r="T1437" s="15"/>
      <c r="U1437" s="15"/>
      <c r="V1437" s="15"/>
      <c r="W1437" s="15"/>
      <c r="X1437" s="15"/>
      <c r="Y1437" s="41"/>
      <c r="Z1437" s="41"/>
      <c r="AA1437" s="41"/>
      <c r="AB1437" s="15"/>
      <c r="AC1437" s="15"/>
      <c r="AD1437" s="15"/>
      <c r="AE1437" s="15"/>
      <c r="AF1437" s="15"/>
      <c r="AG1437" s="15"/>
      <c r="AH1437" s="15"/>
      <c r="AI1437" s="15"/>
      <c r="AJ1437" s="41"/>
      <c r="AK1437" s="15"/>
      <c r="AL1437" s="15"/>
      <c r="AM1437" s="15"/>
      <c r="AN1437" s="15"/>
      <c r="AO1437" s="15"/>
      <c r="AP1437" s="15"/>
      <c r="AQ1437" s="15"/>
      <c r="AR1437" s="15"/>
      <c r="AS1437" s="15"/>
      <c r="AT1437" s="15"/>
      <c r="AU1437" s="15"/>
      <c r="AV1437" s="15"/>
      <c r="AW1437" s="15"/>
      <c r="AX1437" s="15"/>
      <c r="AY1437" s="15"/>
      <c r="AZ1437" s="10">
        <v>1</v>
      </c>
      <c r="BA1437" t="s">
        <v>22</v>
      </c>
      <c r="BB1437" t="s">
        <v>88</v>
      </c>
      <c r="BD1437" s="39" t="str">
        <f t="shared" si="45"/>
        <v>01/244521103MBlibli Jabodetabek</v>
      </c>
    </row>
    <row r="1438" spans="2:56" ht="13.5" customHeight="1" x14ac:dyDescent="0.35">
      <c r="B1438" s="10" t="s">
        <v>17</v>
      </c>
      <c r="C1438" s="10" t="s">
        <v>1648</v>
      </c>
      <c r="D1438" s="10" t="s">
        <v>193</v>
      </c>
      <c r="E1438" s="10" t="s">
        <v>194</v>
      </c>
      <c r="F1438" s="10" t="s">
        <v>240</v>
      </c>
      <c r="G1438" s="137" t="s">
        <v>6836</v>
      </c>
      <c r="H1438" s="10"/>
      <c r="I1438" s="10">
        <v>4902430110648</v>
      </c>
      <c r="J1438" s="10" t="s">
        <v>15110</v>
      </c>
      <c r="K1438" s="10" t="s">
        <v>6837</v>
      </c>
      <c r="L1438" s="98">
        <f>IFERROR(VLOOKUP($F1438&amp;$C1438,Sales!$J:$W,9,0),0)</f>
        <v>0</v>
      </c>
      <c r="M1438" s="98">
        <f>IFERROR(VLOOKUP($F1438&amp;$C1438,Sales!$J:$W,10,0),0)</f>
        <v>0</v>
      </c>
      <c r="N1438" s="98">
        <f>IFERROR(VLOOKUP($F1438&amp;$C1438,Sales!$J:$W,11,0),0)</f>
        <v>0</v>
      </c>
      <c r="O1438" s="98">
        <f>IFERROR(VLOOKUP($F1438&amp;$C1438,Sales!$J:$W,12,0),0)</f>
        <v>0</v>
      </c>
      <c r="P1438" s="98">
        <f>IFERROR(VLOOKUP($F1438&amp;$C1438,Sales!$J:$W,13,0),0)</f>
        <v>0</v>
      </c>
      <c r="Q1438" s="98">
        <f>IFERROR(VLOOKUP($F1438&amp;$C1438,Sales!$A:$H,7,0),0)</f>
        <v>0</v>
      </c>
      <c r="R1438" s="41" t="str">
        <f t="shared" si="44"/>
        <v>ERROR</v>
      </c>
      <c r="S1438" s="15"/>
      <c r="T1438" s="15"/>
      <c r="U1438" s="15"/>
      <c r="V1438" s="15"/>
      <c r="W1438" s="15"/>
      <c r="X1438" s="15"/>
      <c r="Y1438" s="41"/>
      <c r="Z1438" s="41"/>
      <c r="AA1438" s="41"/>
      <c r="AB1438" s="15"/>
      <c r="AC1438" s="15"/>
      <c r="AD1438" s="15"/>
      <c r="AE1438" s="15"/>
      <c r="AF1438" s="15"/>
      <c r="AG1438" s="15"/>
      <c r="AH1438" s="15"/>
      <c r="AI1438" s="41"/>
      <c r="AJ1438" s="41"/>
      <c r="AK1438" s="15"/>
      <c r="AL1438" s="15"/>
      <c r="AM1438" s="15"/>
      <c r="AN1438" s="15"/>
      <c r="AO1438" s="15"/>
      <c r="AP1438" s="15"/>
      <c r="AQ1438" s="15"/>
      <c r="AR1438" s="15"/>
      <c r="AS1438" s="15"/>
      <c r="AT1438" s="15"/>
      <c r="AU1438" s="15"/>
      <c r="AV1438" s="15"/>
      <c r="AW1438" s="15"/>
      <c r="AX1438" s="15"/>
      <c r="AY1438" s="15"/>
      <c r="AZ1438" s="10">
        <v>1</v>
      </c>
      <c r="BA1438" t="s">
        <v>22</v>
      </c>
      <c r="BB1438" t="s">
        <v>88</v>
      </c>
      <c r="BD1438" s="39" t="str">
        <f t="shared" si="45"/>
        <v>01/244521101OBlibli Jabodetabek</v>
      </c>
    </row>
    <row r="1439" spans="2:56" ht="13.5" customHeight="1" x14ac:dyDescent="0.35">
      <c r="B1439" s="10" t="s">
        <v>17</v>
      </c>
      <c r="C1439" s="10" t="s">
        <v>1648</v>
      </c>
      <c r="D1439" s="10" t="s">
        <v>193</v>
      </c>
      <c r="E1439" s="10" t="s">
        <v>194</v>
      </c>
      <c r="F1439" s="10" t="s">
        <v>774</v>
      </c>
      <c r="G1439" s="137" t="s">
        <v>6838</v>
      </c>
      <c r="H1439" s="10"/>
      <c r="I1439" s="10">
        <v>4902430753364</v>
      </c>
      <c r="J1439" s="10" t="s">
        <v>15111</v>
      </c>
      <c r="K1439" s="10" t="s">
        <v>6839</v>
      </c>
      <c r="L1439" s="98">
        <f>IFERROR(VLOOKUP($F1439&amp;$C1439,Sales!$J:$W,9,0),0)</f>
        <v>0</v>
      </c>
      <c r="M1439" s="98">
        <f>IFERROR(VLOOKUP($F1439&amp;$C1439,Sales!$J:$W,10,0),0)</f>
        <v>0</v>
      </c>
      <c r="N1439" s="98">
        <f>IFERROR(VLOOKUP($F1439&amp;$C1439,Sales!$J:$W,11,0),0)</f>
        <v>0</v>
      </c>
      <c r="O1439" s="98">
        <f>IFERROR(VLOOKUP($F1439&amp;$C1439,Sales!$J:$W,12,0),0)</f>
        <v>0</v>
      </c>
      <c r="P1439" s="98">
        <f>IFERROR(VLOOKUP($F1439&amp;$C1439,Sales!$J:$W,13,0),0)</f>
        <v>0</v>
      </c>
      <c r="Q1439" s="98">
        <f>IFERROR(VLOOKUP($F1439&amp;$C1439,Sales!$A:$H,7,0),0)</f>
        <v>0</v>
      </c>
      <c r="R1439" s="41" t="str">
        <f t="shared" si="44"/>
        <v>ERROR</v>
      </c>
      <c r="S1439" s="15"/>
      <c r="T1439" s="15"/>
      <c r="U1439" s="15"/>
      <c r="V1439" s="15"/>
      <c r="W1439" s="15"/>
      <c r="X1439" s="15"/>
      <c r="Y1439" s="41"/>
      <c r="Z1439" s="41"/>
      <c r="AA1439" s="41"/>
      <c r="AB1439" s="15"/>
      <c r="AC1439" s="15"/>
      <c r="AD1439" s="15"/>
      <c r="AE1439" s="15"/>
      <c r="AF1439" s="15"/>
      <c r="AG1439" s="15"/>
      <c r="AH1439" s="15"/>
      <c r="AI1439" s="15"/>
      <c r="AJ1439" s="41"/>
      <c r="AK1439" s="15"/>
      <c r="AL1439" s="15"/>
      <c r="AM1439" s="15"/>
      <c r="AN1439" s="15"/>
      <c r="AO1439" s="15"/>
      <c r="AP1439" s="15"/>
      <c r="AQ1439" s="15"/>
      <c r="AR1439" s="15"/>
      <c r="AS1439" s="15"/>
      <c r="AT1439" s="15"/>
      <c r="AU1439" s="15"/>
      <c r="AV1439" s="15"/>
      <c r="AW1439" s="15"/>
      <c r="AX1439" s="15"/>
      <c r="AY1439" s="15"/>
      <c r="AZ1439" s="10">
        <v>1</v>
      </c>
      <c r="BA1439" t="s">
        <v>22</v>
      </c>
      <c r="BB1439" t="s">
        <v>88</v>
      </c>
      <c r="BD1439" s="39" t="str">
        <f t="shared" si="45"/>
        <v>01/244521103VBlibli Jabodetabek</v>
      </c>
    </row>
    <row r="1440" spans="2:56" ht="13.5" customHeight="1" x14ac:dyDescent="0.35">
      <c r="B1440" s="10" t="s">
        <v>17</v>
      </c>
      <c r="C1440" s="10" t="s">
        <v>1648</v>
      </c>
      <c r="D1440" s="10" t="s">
        <v>193</v>
      </c>
      <c r="E1440" s="10" t="s">
        <v>194</v>
      </c>
      <c r="F1440" s="10" t="s">
        <v>195</v>
      </c>
      <c r="G1440" s="137" t="s">
        <v>4254</v>
      </c>
      <c r="H1440" s="10"/>
      <c r="I1440" s="10">
        <v>4902430752725</v>
      </c>
      <c r="J1440" s="10" t="s">
        <v>15112</v>
      </c>
      <c r="K1440" s="10" t="s">
        <v>4258</v>
      </c>
      <c r="L1440" s="98">
        <f>IFERROR(VLOOKUP($F1440&amp;$C1440,Sales!$J:$W,9,0),0)</f>
        <v>0</v>
      </c>
      <c r="M1440" s="98">
        <f>IFERROR(VLOOKUP($F1440&amp;$C1440,Sales!$J:$W,10,0),0)</f>
        <v>0</v>
      </c>
      <c r="N1440" s="98">
        <f>IFERROR(VLOOKUP($F1440&amp;$C1440,Sales!$J:$W,11,0),0)</f>
        <v>0</v>
      </c>
      <c r="O1440" s="98">
        <f>IFERROR(VLOOKUP($F1440&amp;$C1440,Sales!$J:$W,12,0),0)</f>
        <v>0</v>
      </c>
      <c r="P1440" s="98">
        <f>IFERROR(VLOOKUP($F1440&amp;$C1440,Sales!$J:$W,13,0),0)</f>
        <v>0</v>
      </c>
      <c r="Q1440" s="98">
        <f>IFERROR(VLOOKUP($F1440&amp;$C1440,Sales!$A:$H,7,0),0)</f>
        <v>0</v>
      </c>
      <c r="R1440" s="41" t="str">
        <f t="shared" si="44"/>
        <v>ERROR</v>
      </c>
      <c r="S1440" s="15"/>
      <c r="T1440" s="15"/>
      <c r="U1440" s="15"/>
      <c r="V1440" s="15"/>
      <c r="W1440" s="15"/>
      <c r="X1440" s="15"/>
      <c r="Y1440" s="41"/>
      <c r="Z1440" s="41"/>
      <c r="AA1440" s="41"/>
      <c r="AB1440" s="15"/>
      <c r="AC1440" s="15"/>
      <c r="AD1440" s="15"/>
      <c r="AE1440" s="15"/>
      <c r="AF1440" s="15"/>
      <c r="AG1440" s="15"/>
      <c r="AH1440" s="15"/>
      <c r="AI1440" s="15"/>
      <c r="AJ1440" s="41"/>
      <c r="AK1440" s="15"/>
      <c r="AL1440" s="15"/>
      <c r="AM1440" s="15"/>
      <c r="AN1440" s="15"/>
      <c r="AO1440" s="15"/>
      <c r="AP1440" s="15"/>
      <c r="AQ1440" s="15"/>
      <c r="AR1440" s="15"/>
      <c r="AS1440" s="15"/>
      <c r="AT1440" s="15"/>
      <c r="AU1440" s="15"/>
      <c r="AV1440" s="15"/>
      <c r="AW1440" s="15"/>
      <c r="AX1440" s="15"/>
      <c r="AY1440" s="15"/>
      <c r="AZ1440" s="10">
        <v>1</v>
      </c>
      <c r="BA1440" t="s">
        <v>22</v>
      </c>
      <c r="BB1440" t="s">
        <v>88</v>
      </c>
      <c r="BD1440" s="39" t="str">
        <f t="shared" si="45"/>
        <v>01/244521001BBlibli Jabodetabek</v>
      </c>
    </row>
    <row r="1441" spans="2:56" ht="13.5" customHeight="1" x14ac:dyDescent="0.35">
      <c r="B1441" s="10" t="s">
        <v>17</v>
      </c>
      <c r="C1441" s="10" t="s">
        <v>1648</v>
      </c>
      <c r="D1441" s="10" t="s">
        <v>193</v>
      </c>
      <c r="E1441" s="10" t="s">
        <v>194</v>
      </c>
      <c r="F1441" s="10" t="s">
        <v>242</v>
      </c>
      <c r="G1441" s="152" t="s">
        <v>17297</v>
      </c>
      <c r="H1441" s="10"/>
      <c r="I1441" s="10">
        <v>4902430110778</v>
      </c>
      <c r="J1441" s="10" t="s">
        <v>15113</v>
      </c>
      <c r="K1441" s="10" t="s">
        <v>6841</v>
      </c>
      <c r="L1441" s="98">
        <f>IFERROR(VLOOKUP($F1441&amp;$C1441,Sales!$J:$W,9,0),0)</f>
        <v>0</v>
      </c>
      <c r="M1441" s="98">
        <f>IFERROR(VLOOKUP($F1441&amp;$C1441,Sales!$J:$W,10,0),0)</f>
        <v>0</v>
      </c>
      <c r="N1441" s="98">
        <f>IFERROR(VLOOKUP($F1441&amp;$C1441,Sales!$J:$W,11,0),0)</f>
        <v>0</v>
      </c>
      <c r="O1441" s="98">
        <f>IFERROR(VLOOKUP($F1441&amp;$C1441,Sales!$J:$W,12,0),0)</f>
        <v>0</v>
      </c>
      <c r="P1441" s="98">
        <f>IFERROR(VLOOKUP($F1441&amp;$C1441,Sales!$J:$W,13,0),0)</f>
        <v>0</v>
      </c>
      <c r="Q1441" s="98">
        <f>IFERROR(VLOOKUP($F1441&amp;$C1441,Sales!$A:$H,7,0),0)</f>
        <v>0</v>
      </c>
      <c r="R1441" s="41" t="str">
        <f t="shared" si="44"/>
        <v>ERROR</v>
      </c>
      <c r="S1441" s="15"/>
      <c r="T1441" s="15"/>
      <c r="U1441" s="15"/>
      <c r="V1441" s="15"/>
      <c r="W1441" s="15"/>
      <c r="X1441" s="15"/>
      <c r="Y1441" s="41"/>
      <c r="Z1441" s="41"/>
      <c r="AA1441" s="41"/>
      <c r="AB1441" s="15"/>
      <c r="AC1441" s="15"/>
      <c r="AD1441" s="15"/>
      <c r="AE1441" s="15"/>
      <c r="AF1441" s="15"/>
      <c r="AG1441" s="15"/>
      <c r="AH1441" s="15"/>
      <c r="AI1441" s="15"/>
      <c r="AJ1441" s="41"/>
      <c r="AK1441" s="15"/>
      <c r="AL1441" s="15"/>
      <c r="AM1441" s="15"/>
      <c r="AN1441" s="15"/>
      <c r="AO1441" s="15"/>
      <c r="AP1441" s="15"/>
      <c r="AQ1441" s="15"/>
      <c r="AR1441" s="15"/>
      <c r="AS1441" s="15"/>
      <c r="AT1441" s="15"/>
      <c r="AU1441" s="15"/>
      <c r="AV1441" s="15"/>
      <c r="AW1441" s="15"/>
      <c r="AX1441" s="15"/>
      <c r="AY1441" s="15"/>
      <c r="AZ1441" s="10">
        <v>1</v>
      </c>
      <c r="BA1441" t="s">
        <v>22</v>
      </c>
      <c r="BB1441" t="s">
        <v>88</v>
      </c>
      <c r="BD1441" s="39" t="str">
        <f t="shared" si="45"/>
        <v>01/244521101QBlibli Jabodetabek</v>
      </c>
    </row>
    <row r="1442" spans="2:56" ht="13.5" customHeight="1" x14ac:dyDescent="0.35">
      <c r="B1442" s="10" t="s">
        <v>17</v>
      </c>
      <c r="C1442" s="10" t="s">
        <v>1648</v>
      </c>
      <c r="D1442" s="10" t="s">
        <v>193</v>
      </c>
      <c r="E1442" s="10" t="s">
        <v>194</v>
      </c>
      <c r="F1442" s="10" t="s">
        <v>783</v>
      </c>
      <c r="G1442" s="137" t="s">
        <v>6842</v>
      </c>
      <c r="H1442" s="10"/>
      <c r="I1442" s="10">
        <v>4902430142083</v>
      </c>
      <c r="J1442" s="10" t="s">
        <v>15114</v>
      </c>
      <c r="K1442" s="10" t="s">
        <v>6844</v>
      </c>
      <c r="L1442" s="98">
        <f>IFERROR(VLOOKUP($F1442&amp;$C1442,Sales!$J:$W,9,0),0)</f>
        <v>0</v>
      </c>
      <c r="M1442" s="98">
        <f>IFERROR(VLOOKUP($F1442&amp;$C1442,Sales!$J:$W,10,0),0)</f>
        <v>0</v>
      </c>
      <c r="N1442" s="98">
        <f>IFERROR(VLOOKUP($F1442&amp;$C1442,Sales!$J:$W,11,0),0)</f>
        <v>0</v>
      </c>
      <c r="O1442" s="98">
        <f>IFERROR(VLOOKUP($F1442&amp;$C1442,Sales!$J:$W,12,0),0)</f>
        <v>0</v>
      </c>
      <c r="P1442" s="98">
        <f>IFERROR(VLOOKUP($F1442&amp;$C1442,Sales!$J:$W,13,0),0)</f>
        <v>0</v>
      </c>
      <c r="Q1442" s="98">
        <f>IFERROR(VLOOKUP($F1442&amp;$C1442,Sales!$A:$H,7,0),0)</f>
        <v>0</v>
      </c>
      <c r="R1442" s="41" t="str">
        <f t="shared" si="44"/>
        <v>ERROR</v>
      </c>
      <c r="S1442" s="15"/>
      <c r="T1442" s="15"/>
      <c r="U1442" s="15"/>
      <c r="V1442" s="15"/>
      <c r="W1442" s="15"/>
      <c r="X1442" s="15"/>
      <c r="Y1442" s="41"/>
      <c r="Z1442" s="41"/>
      <c r="AA1442" s="41"/>
      <c r="AB1442" s="15"/>
      <c r="AC1442" s="15"/>
      <c r="AD1442" s="15"/>
      <c r="AE1442" s="15"/>
      <c r="AF1442" s="15"/>
      <c r="AG1442" s="15"/>
      <c r="AH1442" s="15"/>
      <c r="AI1442" s="41"/>
      <c r="AJ1442" s="41"/>
      <c r="AK1442" s="15"/>
      <c r="AL1442" s="15"/>
      <c r="AM1442" s="15"/>
      <c r="AN1442" s="15"/>
      <c r="AO1442" s="15"/>
      <c r="AP1442" s="15"/>
      <c r="AQ1442" s="15"/>
      <c r="AR1442" s="15"/>
      <c r="AS1442" s="15"/>
      <c r="AT1442" s="15"/>
      <c r="AU1442" s="15"/>
      <c r="AV1442" s="15"/>
      <c r="AW1442" s="15"/>
      <c r="AX1442" s="15"/>
      <c r="AY1442" s="15"/>
      <c r="AZ1442" s="10">
        <v>1</v>
      </c>
      <c r="BA1442" t="s">
        <v>22</v>
      </c>
      <c r="BB1442" t="s">
        <v>88</v>
      </c>
      <c r="BD1442" s="39" t="str">
        <f t="shared" si="45"/>
        <v>01/244521105TBlibli Jabodetabek</v>
      </c>
    </row>
    <row r="1443" spans="2:56" ht="13.5" customHeight="1" x14ac:dyDescent="0.35">
      <c r="B1443" s="10" t="s">
        <v>17</v>
      </c>
      <c r="C1443" s="10" t="s">
        <v>1648</v>
      </c>
      <c r="D1443" s="10" t="s">
        <v>193</v>
      </c>
      <c r="E1443" s="10" t="s">
        <v>194</v>
      </c>
      <c r="F1443" s="10" t="s">
        <v>1848</v>
      </c>
      <c r="G1443" s="137" t="s">
        <v>6845</v>
      </c>
      <c r="H1443" s="10"/>
      <c r="I1443" s="10">
        <v>4902430102254</v>
      </c>
      <c r="J1443" s="10" t="s">
        <v>15115</v>
      </c>
      <c r="K1443" s="10" t="s">
        <v>6847</v>
      </c>
      <c r="L1443" s="98">
        <f>IFERROR(VLOOKUP($F1443&amp;$C1443,Sales!$J:$W,9,0),0)</f>
        <v>0</v>
      </c>
      <c r="M1443" s="98">
        <f>IFERROR(VLOOKUP($F1443&amp;$C1443,Sales!$J:$W,10,0),0)</f>
        <v>0</v>
      </c>
      <c r="N1443" s="98">
        <f>IFERROR(VLOOKUP($F1443&amp;$C1443,Sales!$J:$W,11,0),0)</f>
        <v>0</v>
      </c>
      <c r="O1443" s="98">
        <f>IFERROR(VLOOKUP($F1443&amp;$C1443,Sales!$J:$W,12,0),0)</f>
        <v>0</v>
      </c>
      <c r="P1443" s="98">
        <f>IFERROR(VLOOKUP($F1443&amp;$C1443,Sales!$J:$W,13,0),0)</f>
        <v>0</v>
      </c>
      <c r="Q1443" s="98">
        <f>IFERROR(VLOOKUP($F1443&amp;$C1443,Sales!$A:$H,7,0),0)</f>
        <v>0</v>
      </c>
      <c r="R1443" s="41" t="str">
        <f t="shared" si="44"/>
        <v>ERROR</v>
      </c>
      <c r="S1443" s="15"/>
      <c r="T1443" s="15"/>
      <c r="U1443" s="15"/>
      <c r="V1443" s="15"/>
      <c r="W1443" s="15"/>
      <c r="X1443" s="15"/>
      <c r="Y1443" s="41"/>
      <c r="Z1443" s="41"/>
      <c r="AA1443" s="41"/>
      <c r="AB1443" s="15"/>
      <c r="AC1443" s="15"/>
      <c r="AD1443" s="15"/>
      <c r="AE1443" s="15"/>
      <c r="AF1443" s="15"/>
      <c r="AG1443" s="15"/>
      <c r="AH1443" s="15"/>
      <c r="AI1443" s="41"/>
      <c r="AJ1443" s="41"/>
      <c r="AK1443" s="15"/>
      <c r="AL1443" s="15"/>
      <c r="AM1443" s="15"/>
      <c r="AN1443" s="15"/>
      <c r="AO1443" s="15"/>
      <c r="AP1443" s="15"/>
      <c r="AQ1443" s="15"/>
      <c r="AR1443" s="15"/>
      <c r="AS1443" s="15"/>
      <c r="AT1443" s="15"/>
      <c r="AU1443" s="15"/>
      <c r="AV1443" s="15"/>
      <c r="AW1443" s="15"/>
      <c r="AX1443" s="15"/>
      <c r="AY1443" s="15"/>
      <c r="AZ1443" s="10">
        <v>1</v>
      </c>
      <c r="BA1443" t="s">
        <v>22</v>
      </c>
      <c r="BB1443" t="s">
        <v>88</v>
      </c>
      <c r="BD1443" s="39" t="str">
        <f t="shared" si="45"/>
        <v>01/244521105UBlibli Jabodetabek</v>
      </c>
    </row>
    <row r="1444" spans="2:56" ht="13.5" customHeight="1" x14ac:dyDescent="0.35">
      <c r="B1444" s="10" t="s">
        <v>17</v>
      </c>
      <c r="C1444" s="10" t="s">
        <v>1648</v>
      </c>
      <c r="D1444" s="10" t="s">
        <v>193</v>
      </c>
      <c r="E1444" s="10" t="s">
        <v>194</v>
      </c>
      <c r="F1444" s="10" t="s">
        <v>1852</v>
      </c>
      <c r="G1444" s="137" t="s">
        <v>6848</v>
      </c>
      <c r="H1444" s="10"/>
      <c r="I1444" s="10">
        <v>4902430506960</v>
      </c>
      <c r="J1444" s="10" t="s">
        <v>15116</v>
      </c>
      <c r="K1444" s="10" t="s">
        <v>6849</v>
      </c>
      <c r="L1444" s="98">
        <f>IFERROR(VLOOKUP($F1444&amp;$C1444,Sales!$J:$W,9,0),0)</f>
        <v>0</v>
      </c>
      <c r="M1444" s="98">
        <f>IFERROR(VLOOKUP($F1444&amp;$C1444,Sales!$J:$W,10,0),0)</f>
        <v>0</v>
      </c>
      <c r="N1444" s="98">
        <f>IFERROR(VLOOKUP($F1444&amp;$C1444,Sales!$J:$W,11,0),0)</f>
        <v>0</v>
      </c>
      <c r="O1444" s="98">
        <f>IFERROR(VLOOKUP($F1444&amp;$C1444,Sales!$J:$W,12,0),0)</f>
        <v>0</v>
      </c>
      <c r="P1444" s="98">
        <f>IFERROR(VLOOKUP($F1444&amp;$C1444,Sales!$J:$W,13,0),0)</f>
        <v>0</v>
      </c>
      <c r="Q1444" s="98">
        <f>IFERROR(VLOOKUP($F1444&amp;$C1444,Sales!$A:$H,7,0),0)</f>
        <v>0</v>
      </c>
      <c r="R1444" s="41" t="str">
        <f t="shared" si="44"/>
        <v>ERROR</v>
      </c>
      <c r="S1444" s="15"/>
      <c r="T1444" s="15"/>
      <c r="U1444" s="15"/>
      <c r="V1444" s="15"/>
      <c r="W1444" s="15"/>
      <c r="X1444" s="15"/>
      <c r="Y1444" s="41"/>
      <c r="Z1444" s="41"/>
      <c r="AA1444" s="41"/>
      <c r="AB1444" s="15"/>
      <c r="AC1444" s="15"/>
      <c r="AD1444" s="15"/>
      <c r="AE1444" s="15"/>
      <c r="AF1444" s="15"/>
      <c r="AG1444" s="15"/>
      <c r="AH1444" s="15"/>
      <c r="AI1444" s="41"/>
      <c r="AJ1444" s="41"/>
      <c r="AK1444" s="15"/>
      <c r="AL1444" s="15"/>
      <c r="AM1444" s="15"/>
      <c r="AN1444" s="15"/>
      <c r="AO1444" s="15"/>
      <c r="AP1444" s="15"/>
      <c r="AQ1444" s="15"/>
      <c r="AR1444" s="15"/>
      <c r="AS1444" s="15"/>
      <c r="AT1444" s="15"/>
      <c r="AU1444" s="15"/>
      <c r="AV1444" s="15"/>
      <c r="AW1444" s="15"/>
      <c r="AX1444" s="15"/>
      <c r="AY1444" s="15"/>
      <c r="AZ1444" s="10">
        <v>1</v>
      </c>
      <c r="BA1444" t="s">
        <v>22</v>
      </c>
      <c r="BB1444" t="s">
        <v>88</v>
      </c>
      <c r="BD1444" s="39" t="str">
        <f t="shared" si="45"/>
        <v>01/244521103KBlibli Jabodetabek</v>
      </c>
    </row>
    <row r="1445" spans="2:56" ht="13.5" customHeight="1" x14ac:dyDescent="0.35">
      <c r="B1445" s="10" t="s">
        <v>17</v>
      </c>
      <c r="C1445" s="10" t="s">
        <v>1648</v>
      </c>
      <c r="D1445" s="10" t="s">
        <v>193</v>
      </c>
      <c r="E1445" s="10" t="s">
        <v>194</v>
      </c>
      <c r="F1445" s="10" t="s">
        <v>6850</v>
      </c>
      <c r="G1445" s="137" t="s">
        <v>6851</v>
      </c>
      <c r="H1445" s="10"/>
      <c r="I1445" s="10">
        <v>4902430102247</v>
      </c>
      <c r="J1445" s="10" t="s">
        <v>15117</v>
      </c>
      <c r="K1445" s="10" t="s">
        <v>6852</v>
      </c>
      <c r="L1445" s="98">
        <f>IFERROR(VLOOKUP($F1445&amp;$C1445,Sales!$J:$W,9,0),0)</f>
        <v>0</v>
      </c>
      <c r="M1445" s="98">
        <f>IFERROR(VLOOKUP($F1445&amp;$C1445,Sales!$J:$W,10,0),0)</f>
        <v>0</v>
      </c>
      <c r="N1445" s="98">
        <f>IFERROR(VLOOKUP($F1445&amp;$C1445,Sales!$J:$W,11,0),0)</f>
        <v>0</v>
      </c>
      <c r="O1445" s="98">
        <f>IFERROR(VLOOKUP($F1445&amp;$C1445,Sales!$J:$W,12,0),0)</f>
        <v>0</v>
      </c>
      <c r="P1445" s="98">
        <f>IFERROR(VLOOKUP($F1445&amp;$C1445,Sales!$J:$W,13,0),0)</f>
        <v>0</v>
      </c>
      <c r="Q1445" s="98">
        <f>IFERROR(VLOOKUP($F1445&amp;$C1445,Sales!$A:$H,7,0),0)</f>
        <v>0</v>
      </c>
      <c r="R1445" s="41" t="str">
        <f t="shared" si="44"/>
        <v>ERROR</v>
      </c>
      <c r="S1445" s="15"/>
      <c r="T1445" s="15"/>
      <c r="U1445" s="15"/>
      <c r="V1445" s="15"/>
      <c r="W1445" s="15"/>
      <c r="X1445" s="15"/>
      <c r="Y1445" s="41"/>
      <c r="Z1445" s="41"/>
      <c r="AA1445" s="41"/>
      <c r="AB1445" s="15"/>
      <c r="AC1445" s="15"/>
      <c r="AD1445" s="15"/>
      <c r="AE1445" s="15"/>
      <c r="AF1445" s="15"/>
      <c r="AG1445" s="15"/>
      <c r="AH1445" s="15"/>
      <c r="AI1445" s="41"/>
      <c r="AJ1445" s="41"/>
      <c r="AK1445" s="15"/>
      <c r="AL1445" s="15"/>
      <c r="AM1445" s="15"/>
      <c r="AN1445" s="15"/>
      <c r="AO1445" s="15"/>
      <c r="AP1445" s="15"/>
      <c r="AQ1445" s="15"/>
      <c r="AR1445" s="15"/>
      <c r="AS1445" s="15"/>
      <c r="AT1445" s="15"/>
      <c r="AU1445" s="15"/>
      <c r="AV1445" s="15"/>
      <c r="AW1445" s="15"/>
      <c r="AX1445" s="15"/>
      <c r="AY1445" s="15"/>
      <c r="AZ1445" s="10">
        <v>1</v>
      </c>
      <c r="BA1445" t="s">
        <v>22</v>
      </c>
      <c r="BB1445" t="s">
        <v>88</v>
      </c>
      <c r="BD1445" s="39" t="str">
        <f t="shared" si="45"/>
        <v>01/244521103OBlibli Jabodetabek</v>
      </c>
    </row>
    <row r="1446" spans="2:56" ht="13.5" customHeight="1" x14ac:dyDescent="0.35">
      <c r="B1446" s="10" t="s">
        <v>17</v>
      </c>
      <c r="C1446" s="10" t="s">
        <v>1648</v>
      </c>
      <c r="D1446" s="10" t="s">
        <v>193</v>
      </c>
      <c r="E1446" s="10" t="s">
        <v>194</v>
      </c>
      <c r="F1446" s="10" t="s">
        <v>778</v>
      </c>
      <c r="G1446" s="137" t="s">
        <v>6853</v>
      </c>
      <c r="H1446" s="10"/>
      <c r="I1446" s="10">
        <v>4902430553636</v>
      </c>
      <c r="J1446" s="10" t="s">
        <v>15118</v>
      </c>
      <c r="K1446" s="10" t="s">
        <v>6854</v>
      </c>
      <c r="L1446" s="98">
        <f>IFERROR(VLOOKUP($F1446&amp;$C1446,Sales!$J:$W,9,0),0)</f>
        <v>0</v>
      </c>
      <c r="M1446" s="98">
        <f>IFERROR(VLOOKUP($F1446&amp;$C1446,Sales!$J:$W,10,0),0)</f>
        <v>0</v>
      </c>
      <c r="N1446" s="98">
        <f>IFERROR(VLOOKUP($F1446&amp;$C1446,Sales!$J:$W,11,0),0)</f>
        <v>0</v>
      </c>
      <c r="O1446" s="98">
        <f>IFERROR(VLOOKUP($F1446&amp;$C1446,Sales!$J:$W,12,0),0)</f>
        <v>0</v>
      </c>
      <c r="P1446" s="98">
        <f>IFERROR(VLOOKUP($F1446&amp;$C1446,Sales!$J:$W,13,0),0)</f>
        <v>0</v>
      </c>
      <c r="Q1446" s="98">
        <f>IFERROR(VLOOKUP($F1446&amp;$C1446,Sales!$A:$H,7,0),0)</f>
        <v>0</v>
      </c>
      <c r="R1446" s="41" t="str">
        <f t="shared" si="44"/>
        <v>ERROR</v>
      </c>
      <c r="S1446" s="15"/>
      <c r="T1446" s="15"/>
      <c r="U1446" s="15"/>
      <c r="V1446" s="15"/>
      <c r="W1446" s="15"/>
      <c r="X1446" s="15"/>
      <c r="Y1446" s="41"/>
      <c r="Z1446" s="41"/>
      <c r="AA1446" s="41"/>
      <c r="AB1446" s="15"/>
      <c r="AC1446" s="15"/>
      <c r="AD1446" s="15"/>
      <c r="AE1446" s="15"/>
      <c r="AF1446" s="15"/>
      <c r="AG1446" s="15"/>
      <c r="AH1446" s="15"/>
      <c r="AI1446" s="41"/>
      <c r="AJ1446" s="41"/>
      <c r="AK1446" s="15"/>
      <c r="AL1446" s="15"/>
      <c r="AM1446" s="15"/>
      <c r="AN1446" s="15"/>
      <c r="AO1446" s="15"/>
      <c r="AP1446" s="15"/>
      <c r="AQ1446" s="15"/>
      <c r="AR1446" s="15"/>
      <c r="AS1446" s="15"/>
      <c r="AT1446" s="15"/>
      <c r="AU1446" s="15"/>
      <c r="AV1446" s="15"/>
      <c r="AW1446" s="15"/>
      <c r="AX1446" s="15"/>
      <c r="AY1446" s="15"/>
      <c r="AZ1446" s="10">
        <v>1</v>
      </c>
      <c r="BA1446" t="s">
        <v>22</v>
      </c>
      <c r="BB1446" t="s">
        <v>88</v>
      </c>
      <c r="BD1446" s="39" t="str">
        <f t="shared" si="45"/>
        <v>01/244521105WBlibli Jabodetabek</v>
      </c>
    </row>
    <row r="1447" spans="2:56" ht="13.5" customHeight="1" x14ac:dyDescent="0.35">
      <c r="B1447" s="10" t="s">
        <v>17</v>
      </c>
      <c r="C1447" s="10" t="s">
        <v>1648</v>
      </c>
      <c r="D1447" s="10" t="s">
        <v>193</v>
      </c>
      <c r="E1447" s="10" t="s">
        <v>194</v>
      </c>
      <c r="F1447" s="10" t="s">
        <v>213</v>
      </c>
      <c r="G1447" s="137" t="s">
        <v>6855</v>
      </c>
      <c r="H1447" s="10"/>
      <c r="I1447" s="10">
        <v>4902430553643</v>
      </c>
      <c r="J1447" s="10" t="s">
        <v>15119</v>
      </c>
      <c r="K1447" s="10" t="s">
        <v>6856</v>
      </c>
      <c r="L1447" s="98">
        <f>IFERROR(VLOOKUP($F1447&amp;$C1447,Sales!$J:$W,9,0),0)</f>
        <v>0</v>
      </c>
      <c r="M1447" s="98">
        <f>IFERROR(VLOOKUP($F1447&amp;$C1447,Sales!$J:$W,10,0),0)</f>
        <v>0</v>
      </c>
      <c r="N1447" s="98">
        <f>IFERROR(VLOOKUP($F1447&amp;$C1447,Sales!$J:$W,11,0),0)</f>
        <v>0</v>
      </c>
      <c r="O1447" s="98">
        <f>IFERROR(VLOOKUP($F1447&amp;$C1447,Sales!$J:$W,12,0),0)</f>
        <v>0</v>
      </c>
      <c r="P1447" s="98">
        <f>IFERROR(VLOOKUP($F1447&amp;$C1447,Sales!$J:$W,13,0),0)</f>
        <v>0</v>
      </c>
      <c r="Q1447" s="98">
        <f>IFERROR(VLOOKUP($F1447&amp;$C1447,Sales!$A:$H,7,0),0)</f>
        <v>0</v>
      </c>
      <c r="R1447" s="41" t="str">
        <f t="shared" si="44"/>
        <v>ERROR</v>
      </c>
      <c r="S1447" s="15"/>
      <c r="T1447" s="15"/>
      <c r="U1447" s="15"/>
      <c r="V1447" s="15"/>
      <c r="W1447" s="15"/>
      <c r="X1447" s="15"/>
      <c r="Y1447" s="41"/>
      <c r="Z1447" s="41"/>
      <c r="AA1447" s="41"/>
      <c r="AB1447" s="15"/>
      <c r="AC1447" s="15"/>
      <c r="AD1447" s="15"/>
      <c r="AE1447" s="15"/>
      <c r="AF1447" s="15"/>
      <c r="AG1447" s="15"/>
      <c r="AH1447" s="15"/>
      <c r="AI1447" s="41"/>
      <c r="AJ1447" s="41"/>
      <c r="AK1447" s="15"/>
      <c r="AL1447" s="15"/>
      <c r="AM1447" s="15"/>
      <c r="AN1447" s="15"/>
      <c r="AO1447" s="15"/>
      <c r="AP1447" s="15"/>
      <c r="AQ1447" s="15"/>
      <c r="AR1447" s="15"/>
      <c r="AS1447" s="15"/>
      <c r="AT1447" s="15"/>
      <c r="AU1447" s="15"/>
      <c r="AV1447" s="15"/>
      <c r="AW1447" s="15"/>
      <c r="AX1447" s="15"/>
      <c r="AY1447" s="15"/>
      <c r="AZ1447" s="10">
        <v>1</v>
      </c>
      <c r="BA1447" t="s">
        <v>22</v>
      </c>
      <c r="BB1447" t="s">
        <v>88</v>
      </c>
      <c r="BD1447" s="39" t="str">
        <f t="shared" si="45"/>
        <v>01/244521105SBlibli Jabodetabek</v>
      </c>
    </row>
    <row r="1448" spans="2:56" ht="13.5" customHeight="1" x14ac:dyDescent="0.35">
      <c r="B1448" s="10" t="s">
        <v>17</v>
      </c>
      <c r="C1448" s="10" t="s">
        <v>1648</v>
      </c>
      <c r="D1448" s="10" t="s">
        <v>193</v>
      </c>
      <c r="E1448" s="10" t="s">
        <v>194</v>
      </c>
      <c r="F1448" s="10" t="s">
        <v>6857</v>
      </c>
      <c r="G1448" s="137" t="s">
        <v>6858</v>
      </c>
      <c r="H1448" s="10"/>
      <c r="I1448" s="10">
        <v>4902430396028</v>
      </c>
      <c r="J1448" s="10" t="s">
        <v>15120</v>
      </c>
      <c r="K1448" s="10" t="s">
        <v>6859</v>
      </c>
      <c r="L1448" s="98">
        <f>IFERROR(VLOOKUP($F1448&amp;$C1448,Sales!$J:$W,9,0),0)</f>
        <v>0</v>
      </c>
      <c r="M1448" s="98">
        <f>IFERROR(VLOOKUP($F1448&amp;$C1448,Sales!$J:$W,10,0),0)</f>
        <v>0</v>
      </c>
      <c r="N1448" s="98">
        <f>IFERROR(VLOOKUP($F1448&amp;$C1448,Sales!$J:$W,11,0),0)</f>
        <v>0</v>
      </c>
      <c r="O1448" s="98">
        <f>IFERROR(VLOOKUP($F1448&amp;$C1448,Sales!$J:$W,12,0),0)</f>
        <v>0</v>
      </c>
      <c r="P1448" s="98">
        <f>IFERROR(VLOOKUP($F1448&amp;$C1448,Sales!$J:$W,13,0),0)</f>
        <v>0</v>
      </c>
      <c r="Q1448" s="98">
        <f>IFERROR(VLOOKUP($F1448&amp;$C1448,Sales!$A:$H,7,0),0)</f>
        <v>0</v>
      </c>
      <c r="R1448" s="41" t="str">
        <f t="shared" si="44"/>
        <v>ERROR</v>
      </c>
      <c r="S1448" s="15"/>
      <c r="T1448" s="15"/>
      <c r="U1448" s="15"/>
      <c r="V1448" s="15"/>
      <c r="W1448" s="15"/>
      <c r="X1448" s="15"/>
      <c r="Y1448" s="41"/>
      <c r="Z1448" s="41"/>
      <c r="AA1448" s="41"/>
      <c r="AB1448" s="15"/>
      <c r="AC1448" s="15"/>
      <c r="AD1448" s="15"/>
      <c r="AE1448" s="15"/>
      <c r="AF1448" s="15"/>
      <c r="AG1448" s="15"/>
      <c r="AH1448" s="15"/>
      <c r="AI1448" s="41"/>
      <c r="AJ1448" s="41"/>
      <c r="AK1448" s="15"/>
      <c r="AL1448" s="15"/>
      <c r="AM1448" s="15"/>
      <c r="AN1448" s="15"/>
      <c r="AO1448" s="15"/>
      <c r="AP1448" s="15"/>
      <c r="AQ1448" s="15"/>
      <c r="AR1448" s="15"/>
      <c r="AS1448" s="15"/>
      <c r="AT1448" s="15"/>
      <c r="AU1448" s="15"/>
      <c r="AV1448" s="15"/>
      <c r="AW1448" s="15"/>
      <c r="AX1448" s="15"/>
      <c r="AY1448" s="15"/>
      <c r="AZ1448" s="10">
        <v>1</v>
      </c>
      <c r="BA1448" t="s">
        <v>22</v>
      </c>
      <c r="BB1448" t="s">
        <v>88</v>
      </c>
      <c r="BD1448" s="39" t="str">
        <f t="shared" si="45"/>
        <v>01/244521103RBlibli Jabodetabek</v>
      </c>
    </row>
    <row r="1449" spans="2:56" ht="13.5" customHeight="1" x14ac:dyDescent="0.35">
      <c r="B1449" s="10" t="s">
        <v>17</v>
      </c>
      <c r="C1449" s="10" t="s">
        <v>1648</v>
      </c>
      <c r="D1449" s="10" t="s">
        <v>193</v>
      </c>
      <c r="E1449" s="10" t="s">
        <v>194</v>
      </c>
      <c r="F1449" s="10" t="s">
        <v>5650</v>
      </c>
      <c r="G1449" s="137" t="s">
        <v>6861</v>
      </c>
      <c r="H1449" s="10"/>
      <c r="I1449" s="10" t="s">
        <v>6151</v>
      </c>
      <c r="J1449" s="10" t="s">
        <v>15121</v>
      </c>
      <c r="K1449" s="10" t="s">
        <v>6862</v>
      </c>
      <c r="L1449" s="98">
        <f>IFERROR(VLOOKUP($F1449&amp;$C1449,Sales!$J:$W,9,0),0)</f>
        <v>0</v>
      </c>
      <c r="M1449" s="98">
        <f>IFERROR(VLOOKUP($F1449&amp;$C1449,Sales!$J:$W,10,0),0)</f>
        <v>0</v>
      </c>
      <c r="N1449" s="98">
        <f>IFERROR(VLOOKUP($F1449&amp;$C1449,Sales!$J:$W,11,0),0)</f>
        <v>0</v>
      </c>
      <c r="O1449" s="98">
        <f>IFERROR(VLOOKUP($F1449&amp;$C1449,Sales!$J:$W,12,0),0)</f>
        <v>0</v>
      </c>
      <c r="P1449" s="98">
        <f>IFERROR(VLOOKUP($F1449&amp;$C1449,Sales!$J:$W,13,0),0)</f>
        <v>0</v>
      </c>
      <c r="Q1449" s="98">
        <f>IFERROR(VLOOKUP($F1449&amp;$C1449,Sales!$A:$H,7,0),0)</f>
        <v>0</v>
      </c>
      <c r="R1449" s="41" t="str">
        <f t="shared" si="44"/>
        <v>ERROR</v>
      </c>
      <c r="S1449" s="15"/>
      <c r="T1449" s="15"/>
      <c r="U1449" s="15"/>
      <c r="V1449" s="15"/>
      <c r="W1449" s="15"/>
      <c r="X1449" s="15"/>
      <c r="Y1449" s="41"/>
      <c r="Z1449" s="41"/>
      <c r="AA1449" s="41"/>
      <c r="AB1449" s="15"/>
      <c r="AC1449" s="15"/>
      <c r="AD1449" s="15"/>
      <c r="AE1449" s="15"/>
      <c r="AF1449" s="15"/>
      <c r="AG1449" s="15"/>
      <c r="AH1449" s="15"/>
      <c r="AI1449" s="41"/>
      <c r="AJ1449" s="41"/>
      <c r="AK1449" s="15"/>
      <c r="AL1449" s="15"/>
      <c r="AM1449" s="15"/>
      <c r="AN1449" s="15"/>
      <c r="AO1449" s="15"/>
      <c r="AP1449" s="15"/>
      <c r="AQ1449" s="15"/>
      <c r="AR1449" s="15"/>
      <c r="AS1449" s="15"/>
      <c r="AT1449" s="15"/>
      <c r="AU1449" s="15"/>
      <c r="AV1449" s="15"/>
      <c r="AW1449" s="15"/>
      <c r="AX1449" s="15"/>
      <c r="AY1449" s="15"/>
      <c r="AZ1449" s="10">
        <v>1</v>
      </c>
      <c r="BA1449" t="s">
        <v>22</v>
      </c>
      <c r="BB1449" t="s">
        <v>88</v>
      </c>
      <c r="BD1449" s="39" t="str">
        <f t="shared" si="45"/>
        <v>01/394529503HBlibli Jabodetabek</v>
      </c>
    </row>
    <row r="1450" spans="2:56" ht="13.5" customHeight="1" x14ac:dyDescent="0.35">
      <c r="B1450" s="10" t="s">
        <v>17</v>
      </c>
      <c r="C1450" s="10" t="s">
        <v>1648</v>
      </c>
      <c r="D1450" s="10" t="s">
        <v>193</v>
      </c>
      <c r="E1450" s="10" t="s">
        <v>194</v>
      </c>
      <c r="F1450" s="10" t="s">
        <v>1053</v>
      </c>
      <c r="G1450" s="137" t="s">
        <v>6863</v>
      </c>
      <c r="H1450" s="10"/>
      <c r="I1450" s="10">
        <v>4902430706056</v>
      </c>
      <c r="J1450" s="10" t="s">
        <v>15122</v>
      </c>
      <c r="K1450" s="10" t="s">
        <v>6864</v>
      </c>
      <c r="L1450" s="98">
        <f>IFERROR(VLOOKUP($F1450&amp;$C1450,Sales!$J:$W,9,0),0)</f>
        <v>0</v>
      </c>
      <c r="M1450" s="98">
        <f>IFERROR(VLOOKUP($F1450&amp;$C1450,Sales!$J:$W,10,0),0)</f>
        <v>0</v>
      </c>
      <c r="N1450" s="98">
        <f>IFERROR(VLOOKUP($F1450&amp;$C1450,Sales!$J:$W,11,0),0)</f>
        <v>0</v>
      </c>
      <c r="O1450" s="98">
        <f>IFERROR(VLOOKUP($F1450&amp;$C1450,Sales!$J:$W,12,0),0)</f>
        <v>0</v>
      </c>
      <c r="P1450" s="98">
        <f>IFERROR(VLOOKUP($F1450&amp;$C1450,Sales!$J:$W,13,0),0)</f>
        <v>0</v>
      </c>
      <c r="Q1450" s="98">
        <f>IFERROR(VLOOKUP($F1450&amp;$C1450,Sales!$A:$H,7,0),0)</f>
        <v>0</v>
      </c>
      <c r="R1450" s="41" t="str">
        <f t="shared" si="44"/>
        <v>ERROR</v>
      </c>
      <c r="S1450" s="15"/>
      <c r="T1450" s="15"/>
      <c r="U1450" s="15"/>
      <c r="V1450" s="15"/>
      <c r="W1450" s="15"/>
      <c r="X1450" s="15"/>
      <c r="Y1450" s="41"/>
      <c r="Z1450" s="41"/>
      <c r="AA1450" s="41"/>
      <c r="AB1450" s="15"/>
      <c r="AC1450" s="15"/>
      <c r="AD1450" s="15"/>
      <c r="AE1450" s="15"/>
      <c r="AF1450" s="15"/>
      <c r="AG1450" s="15"/>
      <c r="AH1450" s="15"/>
      <c r="AI1450" s="41"/>
      <c r="AJ1450" s="41"/>
      <c r="AK1450" s="15"/>
      <c r="AL1450" s="15"/>
      <c r="AM1450" s="15"/>
      <c r="AN1450" s="15"/>
      <c r="AO1450" s="15"/>
      <c r="AP1450" s="15"/>
      <c r="AQ1450" s="15"/>
      <c r="AR1450" s="15"/>
      <c r="AS1450" s="15"/>
      <c r="AT1450" s="15"/>
      <c r="AU1450" s="15"/>
      <c r="AV1450" s="15"/>
      <c r="AW1450" s="15"/>
      <c r="AX1450" s="15"/>
      <c r="AY1450" s="15"/>
      <c r="AZ1450" s="10">
        <v>1</v>
      </c>
      <c r="BA1450" t="s">
        <v>22</v>
      </c>
      <c r="BB1450" t="s">
        <v>88</v>
      </c>
      <c r="BD1450" s="39" t="str">
        <f t="shared" si="45"/>
        <v>01/244521108GBlibli Jabodetabek</v>
      </c>
    </row>
    <row r="1451" spans="2:56" ht="13.5" customHeight="1" x14ac:dyDescent="0.35">
      <c r="B1451" s="10" t="s">
        <v>17</v>
      </c>
      <c r="C1451" s="10" t="s">
        <v>1648</v>
      </c>
      <c r="D1451" s="10" t="s">
        <v>193</v>
      </c>
      <c r="E1451" s="10" t="s">
        <v>194</v>
      </c>
      <c r="F1451" s="10" t="s">
        <v>5650</v>
      </c>
      <c r="G1451" s="137" t="s">
        <v>6865</v>
      </c>
      <c r="H1451" s="10"/>
      <c r="I1451" s="10" t="s">
        <v>6151</v>
      </c>
      <c r="J1451" s="10" t="s">
        <v>15123</v>
      </c>
      <c r="K1451" s="10" t="s">
        <v>6866</v>
      </c>
      <c r="L1451" s="98">
        <f>IFERROR(VLOOKUP($F1451&amp;$C1451,Sales!$J:$W,9,0),0)</f>
        <v>0</v>
      </c>
      <c r="M1451" s="98">
        <f>IFERROR(VLOOKUP($F1451&amp;$C1451,Sales!$J:$W,10,0),0)</f>
        <v>0</v>
      </c>
      <c r="N1451" s="98">
        <f>IFERROR(VLOOKUP($F1451&amp;$C1451,Sales!$J:$W,11,0),0)</f>
        <v>0</v>
      </c>
      <c r="O1451" s="98">
        <f>IFERROR(VLOOKUP($F1451&amp;$C1451,Sales!$J:$W,12,0),0)</f>
        <v>0</v>
      </c>
      <c r="P1451" s="98">
        <f>IFERROR(VLOOKUP($F1451&amp;$C1451,Sales!$J:$W,13,0),0)</f>
        <v>0</v>
      </c>
      <c r="Q1451" s="98">
        <f>IFERROR(VLOOKUP($F1451&amp;$C1451,Sales!$A:$H,7,0),0)</f>
        <v>0</v>
      </c>
      <c r="R1451" s="41" t="str">
        <f t="shared" si="44"/>
        <v>ERROR</v>
      </c>
      <c r="S1451" s="15"/>
      <c r="T1451" s="15"/>
      <c r="U1451" s="15"/>
      <c r="V1451" s="15"/>
      <c r="W1451" s="15"/>
      <c r="X1451" s="15"/>
      <c r="Y1451" s="41"/>
      <c r="Z1451" s="41"/>
      <c r="AA1451" s="41"/>
      <c r="AB1451" s="15"/>
      <c r="AC1451" s="15"/>
      <c r="AD1451" s="15"/>
      <c r="AE1451" s="15"/>
      <c r="AF1451" s="15"/>
      <c r="AG1451" s="15"/>
      <c r="AH1451" s="15"/>
      <c r="AI1451" s="41"/>
      <c r="AJ1451" s="41"/>
      <c r="AK1451" s="15"/>
      <c r="AL1451" s="15"/>
      <c r="AM1451" s="15"/>
      <c r="AN1451" s="15"/>
      <c r="AO1451" s="15"/>
      <c r="AP1451" s="15"/>
      <c r="AQ1451" s="15"/>
      <c r="AR1451" s="15"/>
      <c r="AS1451" s="15"/>
      <c r="AT1451" s="15"/>
      <c r="AU1451" s="15"/>
      <c r="AV1451" s="15"/>
      <c r="AW1451" s="15"/>
      <c r="AX1451" s="15"/>
      <c r="AY1451" s="15"/>
      <c r="AZ1451" s="10">
        <v>1</v>
      </c>
      <c r="BA1451" t="s">
        <v>22</v>
      </c>
      <c r="BB1451" t="s">
        <v>88</v>
      </c>
      <c r="BD1451" s="39" t="str">
        <f t="shared" si="45"/>
        <v>01/394529503HBlibli Jabodetabek</v>
      </c>
    </row>
    <row r="1452" spans="2:56" ht="13.5" customHeight="1" x14ac:dyDescent="0.35">
      <c r="B1452" s="10" t="s">
        <v>17</v>
      </c>
      <c r="C1452" s="10" t="s">
        <v>1648</v>
      </c>
      <c r="D1452" s="10" t="s">
        <v>193</v>
      </c>
      <c r="E1452" s="10" t="s">
        <v>194</v>
      </c>
      <c r="F1452" s="10" t="s">
        <v>1869</v>
      </c>
      <c r="G1452" s="137" t="s">
        <v>6867</v>
      </c>
      <c r="H1452" s="10"/>
      <c r="I1452" s="10">
        <v>4902430753340</v>
      </c>
      <c r="J1452" s="10" t="s">
        <v>15124</v>
      </c>
      <c r="K1452" s="10" t="s">
        <v>6868</v>
      </c>
      <c r="L1452" s="98">
        <f>IFERROR(VLOOKUP($F1452&amp;$C1452,Sales!$J:$W,9,0),0)</f>
        <v>0</v>
      </c>
      <c r="M1452" s="98">
        <f>IFERROR(VLOOKUP($F1452&amp;$C1452,Sales!$J:$W,10,0),0)</f>
        <v>0</v>
      </c>
      <c r="N1452" s="98">
        <f>IFERROR(VLOOKUP($F1452&amp;$C1452,Sales!$J:$W,11,0),0)</f>
        <v>0</v>
      </c>
      <c r="O1452" s="98">
        <f>IFERROR(VLOOKUP($F1452&amp;$C1452,Sales!$J:$W,12,0),0)</f>
        <v>0</v>
      </c>
      <c r="P1452" s="98">
        <f>IFERROR(VLOOKUP($F1452&amp;$C1452,Sales!$J:$W,13,0),0)</f>
        <v>0</v>
      </c>
      <c r="Q1452" s="98">
        <f>IFERROR(VLOOKUP($F1452&amp;$C1452,Sales!$A:$H,7,0),0)</f>
        <v>0</v>
      </c>
      <c r="R1452" s="41" t="str">
        <f t="shared" si="44"/>
        <v>ERROR</v>
      </c>
      <c r="S1452" s="15"/>
      <c r="T1452" s="15"/>
      <c r="U1452" s="15"/>
      <c r="V1452" s="15"/>
      <c r="W1452" s="15"/>
      <c r="X1452" s="15"/>
      <c r="Y1452" s="41"/>
      <c r="Z1452" s="41"/>
      <c r="AA1452" s="41"/>
      <c r="AB1452" s="15"/>
      <c r="AC1452" s="15"/>
      <c r="AD1452" s="15"/>
      <c r="AE1452" s="15"/>
      <c r="AF1452" s="15"/>
      <c r="AG1452" s="15"/>
      <c r="AH1452" s="15"/>
      <c r="AI1452" s="41"/>
      <c r="AJ1452" s="41"/>
      <c r="AK1452" s="15"/>
      <c r="AL1452" s="15"/>
      <c r="AM1452" s="15"/>
      <c r="AN1452" s="15"/>
      <c r="AO1452" s="15"/>
      <c r="AP1452" s="15"/>
      <c r="AQ1452" s="15"/>
      <c r="AR1452" s="15"/>
      <c r="AS1452" s="15"/>
      <c r="AT1452" s="15"/>
      <c r="AU1452" s="15"/>
      <c r="AV1452" s="15"/>
      <c r="AW1452" s="15"/>
      <c r="AX1452" s="15"/>
      <c r="AY1452" s="15"/>
      <c r="AZ1452" s="10">
        <v>1</v>
      </c>
      <c r="BA1452" t="s">
        <v>22</v>
      </c>
      <c r="BB1452" t="s">
        <v>88</v>
      </c>
      <c r="BD1452" s="39" t="str">
        <f t="shared" si="45"/>
        <v>01/244521103WBlibli Jabodetabek</v>
      </c>
    </row>
    <row r="1453" spans="2:56" ht="13.5" customHeight="1" x14ac:dyDescent="0.35">
      <c r="B1453" s="10" t="s">
        <v>17</v>
      </c>
      <c r="C1453" s="10" t="s">
        <v>1648</v>
      </c>
      <c r="D1453" s="10" t="s">
        <v>193</v>
      </c>
      <c r="E1453" s="10" t="s">
        <v>194</v>
      </c>
      <c r="F1453" s="10" t="s">
        <v>213</v>
      </c>
      <c r="G1453" s="137" t="s">
        <v>6869</v>
      </c>
      <c r="H1453" s="10"/>
      <c r="I1453" s="10">
        <v>4902430553643</v>
      </c>
      <c r="J1453" s="10" t="s">
        <v>15125</v>
      </c>
      <c r="K1453" s="10" t="s">
        <v>6870</v>
      </c>
      <c r="L1453" s="98">
        <f>IFERROR(VLOOKUP($F1453&amp;$C1453,Sales!$J:$W,9,0),0)</f>
        <v>0</v>
      </c>
      <c r="M1453" s="98">
        <f>IFERROR(VLOOKUP($F1453&amp;$C1453,Sales!$J:$W,10,0),0)</f>
        <v>0</v>
      </c>
      <c r="N1453" s="98">
        <f>IFERROR(VLOOKUP($F1453&amp;$C1453,Sales!$J:$W,11,0),0)</f>
        <v>0</v>
      </c>
      <c r="O1453" s="98">
        <f>IFERROR(VLOOKUP($F1453&amp;$C1453,Sales!$J:$W,12,0),0)</f>
        <v>0</v>
      </c>
      <c r="P1453" s="98">
        <f>IFERROR(VLOOKUP($F1453&amp;$C1453,Sales!$J:$W,13,0),0)</f>
        <v>0</v>
      </c>
      <c r="Q1453" s="98">
        <f>IFERROR(VLOOKUP($F1453&amp;$C1453,Sales!$A:$H,7,0),0)</f>
        <v>0</v>
      </c>
      <c r="R1453" s="41" t="str">
        <f t="shared" si="44"/>
        <v>ERROR</v>
      </c>
      <c r="S1453" s="15"/>
      <c r="T1453" s="15"/>
      <c r="U1453" s="15"/>
      <c r="V1453" s="15"/>
      <c r="W1453" s="15"/>
      <c r="X1453" s="15"/>
      <c r="Y1453" s="41"/>
      <c r="Z1453" s="41"/>
      <c r="AA1453" s="41"/>
      <c r="AB1453" s="15"/>
      <c r="AC1453" s="15"/>
      <c r="AD1453" s="15"/>
      <c r="AE1453" s="15"/>
      <c r="AF1453" s="15"/>
      <c r="AG1453" s="15"/>
      <c r="AH1453" s="15"/>
      <c r="AI1453" s="41"/>
      <c r="AJ1453" s="41"/>
      <c r="AK1453" s="15"/>
      <c r="AL1453" s="15"/>
      <c r="AM1453" s="15"/>
      <c r="AN1453" s="15"/>
      <c r="AO1453" s="15"/>
      <c r="AP1453" s="15"/>
      <c r="AQ1453" s="15"/>
      <c r="AR1453" s="15"/>
      <c r="AS1453" s="15"/>
      <c r="AT1453" s="15"/>
      <c r="AU1453" s="15"/>
      <c r="AV1453" s="15"/>
      <c r="AW1453" s="15"/>
      <c r="AX1453" s="15"/>
      <c r="AY1453" s="15"/>
      <c r="AZ1453" s="10">
        <v>1</v>
      </c>
      <c r="BA1453" t="s">
        <v>22</v>
      </c>
      <c r="BB1453" t="s">
        <v>88</v>
      </c>
      <c r="BD1453" s="39" t="str">
        <f t="shared" si="45"/>
        <v>01/244521105SBlibli Jabodetabek</v>
      </c>
    </row>
    <row r="1454" spans="2:56" ht="13.5" customHeight="1" x14ac:dyDescent="0.35">
      <c r="B1454" s="10" t="s">
        <v>17</v>
      </c>
      <c r="C1454" s="10" t="s">
        <v>1648</v>
      </c>
      <c r="D1454" s="10" t="s">
        <v>248</v>
      </c>
      <c r="E1454" s="10" t="s">
        <v>194</v>
      </c>
      <c r="F1454" s="10" t="s">
        <v>2378</v>
      </c>
      <c r="G1454" s="137" t="s">
        <v>6536</v>
      </c>
      <c r="H1454" s="10"/>
      <c r="I1454" s="10" t="s">
        <v>1885</v>
      </c>
      <c r="J1454" s="10" t="s">
        <v>15126</v>
      </c>
      <c r="K1454" s="10" t="s">
        <v>4190</v>
      </c>
      <c r="L1454" s="98">
        <f>IFERROR(VLOOKUP($F1454&amp;$C1454,Sales!$J:$W,9,0),0)</f>
        <v>0</v>
      </c>
      <c r="M1454" s="98">
        <f>IFERROR(VLOOKUP($F1454&amp;$C1454,Sales!$J:$W,10,0),0)</f>
        <v>0</v>
      </c>
      <c r="N1454" s="98">
        <f>IFERROR(VLOOKUP($F1454&amp;$C1454,Sales!$J:$W,11,0),0)</f>
        <v>0</v>
      </c>
      <c r="O1454" s="98">
        <f>IFERROR(VLOOKUP($F1454&amp;$C1454,Sales!$J:$W,12,0),0)</f>
        <v>0</v>
      </c>
      <c r="P1454" s="98">
        <f>IFERROR(VLOOKUP($F1454&amp;$C1454,Sales!$J:$W,13,0),0)</f>
        <v>0</v>
      </c>
      <c r="Q1454" s="98">
        <f>IFERROR(VLOOKUP($F1454&amp;$C1454,Sales!$A:$H,7,0),0)</f>
        <v>0</v>
      </c>
      <c r="R1454" s="41" t="str">
        <f t="shared" si="44"/>
        <v>ERROR</v>
      </c>
      <c r="S1454" s="15"/>
      <c r="T1454" s="15"/>
      <c r="U1454" s="15"/>
      <c r="V1454" s="15"/>
      <c r="W1454" s="15"/>
      <c r="X1454" s="15"/>
      <c r="Y1454" s="41"/>
      <c r="Z1454" s="41"/>
      <c r="AA1454" s="41"/>
      <c r="AB1454" s="15"/>
      <c r="AC1454" s="15"/>
      <c r="AD1454" s="15"/>
      <c r="AE1454" s="15"/>
      <c r="AF1454" s="15"/>
      <c r="AG1454" s="15"/>
      <c r="AH1454" s="15"/>
      <c r="AI1454" s="41"/>
      <c r="AJ1454" s="41"/>
      <c r="AK1454" s="15"/>
      <c r="AL1454" s="15"/>
      <c r="AM1454" s="15"/>
      <c r="AN1454" s="15"/>
      <c r="AO1454" s="15"/>
      <c r="AP1454" s="15"/>
      <c r="AQ1454" s="15"/>
      <c r="AR1454" s="15"/>
      <c r="AS1454" s="15"/>
      <c r="AT1454" s="15"/>
      <c r="AU1454" s="15"/>
      <c r="AV1454" s="15"/>
      <c r="AW1454" s="15"/>
      <c r="AX1454" s="15"/>
      <c r="AY1454" s="15"/>
      <c r="AZ1454" s="10">
        <v>1</v>
      </c>
      <c r="BA1454" t="s">
        <v>22</v>
      </c>
      <c r="BB1454" t="s">
        <v>88</v>
      </c>
      <c r="BD1454" s="39" t="str">
        <f t="shared" si="45"/>
        <v>01/394629501QBlibli Jabodetabek</v>
      </c>
    </row>
    <row r="1455" spans="2:56" ht="13.5" customHeight="1" x14ac:dyDescent="0.35">
      <c r="B1455" s="10" t="s">
        <v>17</v>
      </c>
      <c r="C1455" s="10" t="s">
        <v>1648</v>
      </c>
      <c r="D1455" s="10" t="s">
        <v>248</v>
      </c>
      <c r="E1455" s="10" t="s">
        <v>194</v>
      </c>
      <c r="F1455" s="10" t="s">
        <v>1873</v>
      </c>
      <c r="G1455" s="137" t="s">
        <v>6533</v>
      </c>
      <c r="H1455" s="10"/>
      <c r="I1455" s="10" t="s">
        <v>1874</v>
      </c>
      <c r="J1455" s="10" t="s">
        <v>15127</v>
      </c>
      <c r="K1455" s="10" t="s">
        <v>6871</v>
      </c>
      <c r="L1455" s="98">
        <f>IFERROR(VLOOKUP($F1455&amp;$C1455,Sales!$J:$W,9,0),0)</f>
        <v>0</v>
      </c>
      <c r="M1455" s="98">
        <f>IFERROR(VLOOKUP($F1455&amp;$C1455,Sales!$J:$W,10,0),0)</f>
        <v>0</v>
      </c>
      <c r="N1455" s="98">
        <f>IFERROR(VLOOKUP($F1455&amp;$C1455,Sales!$J:$W,11,0),0)</f>
        <v>0</v>
      </c>
      <c r="O1455" s="98">
        <f>IFERROR(VLOOKUP($F1455&amp;$C1455,Sales!$J:$W,12,0),0)</f>
        <v>0</v>
      </c>
      <c r="P1455" s="98">
        <f>IFERROR(VLOOKUP($F1455&amp;$C1455,Sales!$J:$W,13,0),0)</f>
        <v>0</v>
      </c>
      <c r="Q1455" s="98">
        <f>IFERROR(VLOOKUP($F1455&amp;$C1455,Sales!$A:$H,7,0),0)</f>
        <v>0</v>
      </c>
      <c r="R1455" s="41" t="str">
        <f t="shared" si="44"/>
        <v>ERROR</v>
      </c>
      <c r="S1455" s="15"/>
      <c r="T1455" s="15"/>
      <c r="U1455" s="15"/>
      <c r="V1455" s="15"/>
      <c r="W1455" s="15"/>
      <c r="X1455" s="15"/>
      <c r="Y1455" s="41"/>
      <c r="Z1455" s="41"/>
      <c r="AA1455" s="41"/>
      <c r="AB1455" s="15"/>
      <c r="AC1455" s="15"/>
      <c r="AD1455" s="15"/>
      <c r="AE1455" s="15"/>
      <c r="AF1455" s="15"/>
      <c r="AG1455" s="15"/>
      <c r="AH1455" s="15"/>
      <c r="AI1455" s="41"/>
      <c r="AJ1455" s="41"/>
      <c r="AK1455" s="15"/>
      <c r="AL1455" s="15"/>
      <c r="AM1455" s="15"/>
      <c r="AN1455" s="15"/>
      <c r="AO1455" s="15"/>
      <c r="AP1455" s="15"/>
      <c r="AQ1455" s="15"/>
      <c r="AR1455" s="15"/>
      <c r="AS1455" s="15"/>
      <c r="AT1455" s="15"/>
      <c r="AU1455" s="15"/>
      <c r="AV1455" s="15"/>
      <c r="AW1455" s="15"/>
      <c r="AX1455" s="15"/>
      <c r="AY1455" s="15"/>
      <c r="AZ1455" s="10">
        <v>1</v>
      </c>
      <c r="BA1455" t="s">
        <v>22</v>
      </c>
      <c r="BB1455" t="s">
        <v>88</v>
      </c>
      <c r="BD1455" s="39" t="str">
        <f t="shared" si="45"/>
        <v>01/394629501TBlibli Jabodetabek</v>
      </c>
    </row>
    <row r="1456" spans="2:56" ht="13.5" customHeight="1" x14ac:dyDescent="0.35">
      <c r="B1456" s="10" t="s">
        <v>17</v>
      </c>
      <c r="C1456" s="10" t="s">
        <v>1648</v>
      </c>
      <c r="D1456" s="10" t="s">
        <v>248</v>
      </c>
      <c r="E1456" s="10" t="s">
        <v>194</v>
      </c>
      <c r="F1456" s="10" t="s">
        <v>269</v>
      </c>
      <c r="G1456" s="137" t="s">
        <v>16397</v>
      </c>
      <c r="H1456" s="10" t="s">
        <v>16316</v>
      </c>
      <c r="I1456" s="10">
        <v>8001090222541</v>
      </c>
      <c r="J1456" s="10" t="s">
        <v>15799</v>
      </c>
      <c r="K1456" s="10" t="s">
        <v>1877</v>
      </c>
      <c r="L1456" s="98">
        <f>IFERROR(VLOOKUP($F1456&amp;$C1456,Sales!$J:$W,9,0),0)</f>
        <v>0</v>
      </c>
      <c r="M1456" s="98">
        <f>IFERROR(VLOOKUP($F1456&amp;$C1456,Sales!$J:$W,10,0),0)</f>
        <v>0</v>
      </c>
      <c r="N1456" s="98">
        <f>IFERROR(VLOOKUP($F1456&amp;$C1456,Sales!$J:$W,11,0),0)</f>
        <v>0</v>
      </c>
      <c r="O1456" s="98">
        <f>IFERROR(VLOOKUP($F1456&amp;$C1456,Sales!$J:$W,12,0),0)</f>
        <v>0</v>
      </c>
      <c r="P1456" s="98">
        <f>IFERROR(VLOOKUP($F1456&amp;$C1456,Sales!$J:$W,13,0),0)</f>
        <v>0</v>
      </c>
      <c r="Q1456" s="98">
        <f>IFERROR(VLOOKUP($F1456&amp;$C1456,Sales!$A:$H,7,0),0)</f>
        <v>0</v>
      </c>
      <c r="R1456" s="41">
        <f t="shared" si="44"/>
        <v>1</v>
      </c>
      <c r="S1456" s="41">
        <v>1</v>
      </c>
      <c r="T1456" s="41"/>
      <c r="U1456" s="41"/>
      <c r="V1456" s="15">
        <v>1</v>
      </c>
      <c r="W1456" s="15">
        <v>1</v>
      </c>
      <c r="X1456" s="15">
        <v>1</v>
      </c>
      <c r="Y1456" s="41">
        <v>1</v>
      </c>
      <c r="Z1456" s="41">
        <v>1</v>
      </c>
      <c r="AA1456" s="41"/>
      <c r="AB1456" s="41"/>
      <c r="AC1456" s="41"/>
      <c r="AD1456" s="41"/>
      <c r="AE1456" s="41"/>
      <c r="AF1456" s="41"/>
      <c r="AG1456" s="41"/>
      <c r="AH1456" s="15"/>
      <c r="AI1456" s="41"/>
      <c r="AJ1456" s="41"/>
      <c r="AK1456" s="41"/>
      <c r="AL1456" s="15"/>
      <c r="AM1456" s="15"/>
      <c r="AN1456" s="15"/>
      <c r="AO1456" s="15"/>
      <c r="AP1456" s="15"/>
      <c r="AQ1456" s="15"/>
      <c r="AR1456" s="15"/>
      <c r="AS1456" s="15"/>
      <c r="AT1456" s="127"/>
      <c r="AU1456" s="15"/>
      <c r="AV1456" s="15"/>
      <c r="AW1456" s="15"/>
      <c r="AX1456" s="15"/>
      <c r="AY1456" s="15"/>
      <c r="AZ1456" s="10">
        <v>1</v>
      </c>
      <c r="BA1456" t="s">
        <v>13952</v>
      </c>
      <c r="BB1456" t="s">
        <v>23</v>
      </c>
      <c r="BD1456" s="39" t="str">
        <f t="shared" si="45"/>
        <v>01/244621109HBlibli Jabodetabek</v>
      </c>
    </row>
    <row r="1457" spans="2:56" ht="13.5" customHeight="1" x14ac:dyDescent="0.35">
      <c r="B1457" s="10" t="s">
        <v>17</v>
      </c>
      <c r="C1457" s="10" t="s">
        <v>1648</v>
      </c>
      <c r="D1457" s="10" t="s">
        <v>248</v>
      </c>
      <c r="E1457" s="10" t="s">
        <v>194</v>
      </c>
      <c r="F1457" s="10" t="s">
        <v>6872</v>
      </c>
      <c r="G1457" s="137" t="s">
        <v>6873</v>
      </c>
      <c r="H1457" s="10"/>
      <c r="I1457" s="10" t="s">
        <v>1878</v>
      </c>
      <c r="J1457" s="10" t="s">
        <v>15128</v>
      </c>
      <c r="K1457" s="10" t="s">
        <v>6874</v>
      </c>
      <c r="L1457" s="98">
        <f>IFERROR(VLOOKUP($F1457&amp;$C1457,Sales!$J:$W,9,0),0)</f>
        <v>0</v>
      </c>
      <c r="M1457" s="98">
        <f>IFERROR(VLOOKUP($F1457&amp;$C1457,Sales!$J:$W,10,0),0)</f>
        <v>0</v>
      </c>
      <c r="N1457" s="98">
        <f>IFERROR(VLOOKUP($F1457&amp;$C1457,Sales!$J:$W,11,0),0)</f>
        <v>0</v>
      </c>
      <c r="O1457" s="98">
        <f>IFERROR(VLOOKUP($F1457&amp;$C1457,Sales!$J:$W,12,0),0)</f>
        <v>0</v>
      </c>
      <c r="P1457" s="98">
        <f>IFERROR(VLOOKUP($F1457&amp;$C1457,Sales!$J:$W,13,0),0)</f>
        <v>0</v>
      </c>
      <c r="Q1457" s="98">
        <f>IFERROR(VLOOKUP($F1457&amp;$C1457,Sales!$A:$H,7,0),0)</f>
        <v>0</v>
      </c>
      <c r="R1457" s="41" t="str">
        <f t="shared" si="44"/>
        <v>ERROR</v>
      </c>
      <c r="S1457" s="15"/>
      <c r="T1457" s="15"/>
      <c r="U1457" s="15"/>
      <c r="V1457" s="15"/>
      <c r="W1457" s="15"/>
      <c r="X1457" s="15"/>
      <c r="Y1457" s="41"/>
      <c r="Z1457" s="41"/>
      <c r="AA1457" s="41"/>
      <c r="AB1457" s="15"/>
      <c r="AC1457" s="15"/>
      <c r="AD1457" s="15"/>
      <c r="AE1457" s="15"/>
      <c r="AF1457" s="15"/>
      <c r="AG1457" s="15"/>
      <c r="AH1457" s="15"/>
      <c r="AI1457" s="41"/>
      <c r="AJ1457" s="41"/>
      <c r="AK1457" s="15"/>
      <c r="AL1457" s="15"/>
      <c r="AM1457" s="15"/>
      <c r="AN1457" s="15"/>
      <c r="AO1457" s="15"/>
      <c r="AP1457" s="15"/>
      <c r="AQ1457" s="15"/>
      <c r="AR1457" s="15"/>
      <c r="AS1457" s="15"/>
      <c r="AT1457" s="15"/>
      <c r="AU1457" s="15"/>
      <c r="AV1457" s="15"/>
      <c r="AW1457" s="15"/>
      <c r="AX1457" s="15"/>
      <c r="AY1457" s="15"/>
      <c r="AZ1457" s="10">
        <v>1</v>
      </c>
      <c r="BA1457" t="s">
        <v>22</v>
      </c>
      <c r="BB1457" t="s">
        <v>88</v>
      </c>
      <c r="BD1457" s="39" t="str">
        <f t="shared" si="45"/>
        <v>01/394629901CBlibli Jabodetabek</v>
      </c>
    </row>
    <row r="1458" spans="2:56" ht="13.5" customHeight="1" x14ac:dyDescent="0.35">
      <c r="B1458" s="10" t="s">
        <v>17</v>
      </c>
      <c r="C1458" s="10" t="s">
        <v>1648</v>
      </c>
      <c r="D1458" s="10" t="s">
        <v>248</v>
      </c>
      <c r="E1458" s="10" t="s">
        <v>194</v>
      </c>
      <c r="F1458" s="10" t="s">
        <v>6875</v>
      </c>
      <c r="G1458" s="137" t="s">
        <v>6876</v>
      </c>
      <c r="H1458" s="10"/>
      <c r="I1458" s="10" t="s">
        <v>1885</v>
      </c>
      <c r="J1458" s="10" t="s">
        <v>15129</v>
      </c>
      <c r="K1458" s="10" t="s">
        <v>6877</v>
      </c>
      <c r="L1458" s="98">
        <f>IFERROR(VLOOKUP($F1458&amp;$C1458,Sales!$J:$W,9,0),0)</f>
        <v>0</v>
      </c>
      <c r="M1458" s="98">
        <f>IFERROR(VLOOKUP($F1458&amp;$C1458,Sales!$J:$W,10,0),0)</f>
        <v>0</v>
      </c>
      <c r="N1458" s="98">
        <f>IFERROR(VLOOKUP($F1458&amp;$C1458,Sales!$J:$W,11,0),0)</f>
        <v>0</v>
      </c>
      <c r="O1458" s="98">
        <f>IFERROR(VLOOKUP($F1458&amp;$C1458,Sales!$J:$W,12,0),0)</f>
        <v>0</v>
      </c>
      <c r="P1458" s="98">
        <f>IFERROR(VLOOKUP($F1458&amp;$C1458,Sales!$J:$W,13,0),0)</f>
        <v>0</v>
      </c>
      <c r="Q1458" s="98">
        <f>IFERROR(VLOOKUP($F1458&amp;$C1458,Sales!$A:$H,7,0),0)</f>
        <v>0</v>
      </c>
      <c r="R1458" s="41" t="str">
        <f t="shared" si="44"/>
        <v>ERROR</v>
      </c>
      <c r="S1458" s="15"/>
      <c r="T1458" s="15"/>
      <c r="U1458" s="15"/>
      <c r="V1458" s="15"/>
      <c r="W1458" s="15"/>
      <c r="X1458" s="15"/>
      <c r="Y1458" s="41"/>
      <c r="Z1458" s="41"/>
      <c r="AA1458" s="41"/>
      <c r="AB1458" s="15"/>
      <c r="AC1458" s="15"/>
      <c r="AD1458" s="15"/>
      <c r="AE1458" s="15"/>
      <c r="AF1458" s="15"/>
      <c r="AG1458" s="15"/>
      <c r="AH1458" s="15"/>
      <c r="AI1458" s="41"/>
      <c r="AJ1458" s="41"/>
      <c r="AK1458" s="15"/>
      <c r="AL1458" s="15"/>
      <c r="AM1458" s="15"/>
      <c r="AN1458" s="15"/>
      <c r="AO1458" s="15"/>
      <c r="AP1458" s="15"/>
      <c r="AQ1458" s="15"/>
      <c r="AR1458" s="15"/>
      <c r="AS1458" s="15"/>
      <c r="AT1458" s="15"/>
      <c r="AU1458" s="15"/>
      <c r="AV1458" s="15"/>
      <c r="AW1458" s="15"/>
      <c r="AX1458" s="15"/>
      <c r="AY1458" s="15"/>
      <c r="AZ1458" s="10">
        <v>1</v>
      </c>
      <c r="BA1458" t="s">
        <v>22</v>
      </c>
      <c r="BB1458" t="s">
        <v>88</v>
      </c>
      <c r="BD1458" s="39" t="str">
        <f t="shared" si="45"/>
        <v>01/394629901ABlibli Jabodetabek</v>
      </c>
    </row>
    <row r="1459" spans="2:56" ht="13.5" customHeight="1" x14ac:dyDescent="0.35">
      <c r="B1459" s="10" t="s">
        <v>17</v>
      </c>
      <c r="C1459" s="10" t="s">
        <v>1648</v>
      </c>
      <c r="D1459" s="10" t="s">
        <v>294</v>
      </c>
      <c r="E1459" s="10" t="s">
        <v>295</v>
      </c>
      <c r="F1459" s="10" t="s">
        <v>1681</v>
      </c>
      <c r="G1459" s="137" t="s">
        <v>1682</v>
      </c>
      <c r="H1459" s="10"/>
      <c r="I1459" s="10">
        <v>4902430293341</v>
      </c>
      <c r="J1459" s="10" t="s">
        <v>15130</v>
      </c>
      <c r="K1459" s="10" t="s">
        <v>1684</v>
      </c>
      <c r="L1459" s="98">
        <f>IFERROR(VLOOKUP($F1459&amp;$C1459,Sales!$J:$W,9,0),0)</f>
        <v>0</v>
      </c>
      <c r="M1459" s="98">
        <f>IFERROR(VLOOKUP($F1459&amp;$C1459,Sales!$J:$W,10,0),0)</f>
        <v>0</v>
      </c>
      <c r="N1459" s="98">
        <f>IFERROR(VLOOKUP($F1459&amp;$C1459,Sales!$J:$W,11,0),0)</f>
        <v>0</v>
      </c>
      <c r="O1459" s="98">
        <f>IFERROR(VLOOKUP($F1459&amp;$C1459,Sales!$J:$W,12,0),0)</f>
        <v>0</v>
      </c>
      <c r="P1459" s="98">
        <f>IFERROR(VLOOKUP($F1459&amp;$C1459,Sales!$J:$W,13,0),0)</f>
        <v>0</v>
      </c>
      <c r="Q1459" s="98">
        <f>IFERROR(VLOOKUP($F1459&amp;$C1459,Sales!$A:$H,7,0),0)</f>
        <v>0</v>
      </c>
      <c r="R1459" s="41" t="str">
        <f t="shared" si="44"/>
        <v>ERROR</v>
      </c>
      <c r="S1459" s="15"/>
      <c r="T1459" s="15"/>
      <c r="U1459" s="15"/>
      <c r="V1459" s="15"/>
      <c r="W1459" s="15"/>
      <c r="X1459" s="15"/>
      <c r="Y1459" s="41"/>
      <c r="Z1459" s="41"/>
      <c r="AA1459" s="41"/>
      <c r="AB1459" s="15"/>
      <c r="AC1459" s="15"/>
      <c r="AD1459" s="15"/>
      <c r="AE1459" s="15"/>
      <c r="AF1459" s="15"/>
      <c r="AG1459" s="15"/>
      <c r="AH1459" s="15"/>
      <c r="AI1459" s="41"/>
      <c r="AJ1459" s="41"/>
      <c r="AK1459" s="15"/>
      <c r="AL1459" s="15"/>
      <c r="AM1459" s="15"/>
      <c r="AN1459" s="15"/>
      <c r="AO1459" s="15"/>
      <c r="AP1459" s="15"/>
      <c r="AQ1459" s="15"/>
      <c r="AR1459" s="15"/>
      <c r="AS1459" s="15"/>
      <c r="AT1459" s="15"/>
      <c r="AU1459" s="15"/>
      <c r="AV1459" s="15"/>
      <c r="AW1459" s="15"/>
      <c r="AX1459" s="15"/>
      <c r="AY1459" s="15"/>
      <c r="AZ1459" s="10">
        <v>1</v>
      </c>
      <c r="BA1459" t="s">
        <v>22</v>
      </c>
      <c r="BB1459" t="s">
        <v>88</v>
      </c>
      <c r="BD1459" s="39" t="str">
        <f t="shared" si="45"/>
        <v>01/394829901CBlibli Jabodetabek</v>
      </c>
    </row>
    <row r="1460" spans="2:56" ht="13.5" customHeight="1" x14ac:dyDescent="0.35">
      <c r="B1460" s="10" t="s">
        <v>17</v>
      </c>
      <c r="C1460" s="10" t="s">
        <v>1648</v>
      </c>
      <c r="D1460" s="10" t="s">
        <v>294</v>
      </c>
      <c r="E1460" s="10" t="s">
        <v>295</v>
      </c>
      <c r="F1460" s="10" t="s">
        <v>329</v>
      </c>
      <c r="G1460" s="152" t="s">
        <v>17298</v>
      </c>
      <c r="H1460" s="10"/>
      <c r="I1460" s="10">
        <v>4902430332163</v>
      </c>
      <c r="J1460" s="10" t="s">
        <v>15131</v>
      </c>
      <c r="K1460" s="10" t="s">
        <v>6878</v>
      </c>
      <c r="L1460" s="98">
        <f>IFERROR(VLOOKUP($F1460&amp;$C1460,Sales!$J:$W,9,0),0)</f>
        <v>0</v>
      </c>
      <c r="M1460" s="98">
        <f>IFERROR(VLOOKUP($F1460&amp;$C1460,Sales!$J:$W,10,0),0)</f>
        <v>0</v>
      </c>
      <c r="N1460" s="98">
        <f>IFERROR(VLOOKUP($F1460&amp;$C1460,Sales!$J:$W,11,0),0)</f>
        <v>0</v>
      </c>
      <c r="O1460" s="98">
        <f>IFERROR(VLOOKUP($F1460&amp;$C1460,Sales!$J:$W,12,0),0)</f>
        <v>0</v>
      </c>
      <c r="P1460" s="98">
        <f>IFERROR(VLOOKUP($F1460&amp;$C1460,Sales!$J:$W,13,0),0)</f>
        <v>0</v>
      </c>
      <c r="Q1460" s="98">
        <f>IFERROR(VLOOKUP($F1460&amp;$C1460,Sales!$A:$H,7,0),0)</f>
        <v>0</v>
      </c>
      <c r="R1460" s="41" t="str">
        <f t="shared" si="44"/>
        <v>ERROR</v>
      </c>
      <c r="S1460" s="15"/>
      <c r="T1460" s="15"/>
      <c r="U1460" s="15"/>
      <c r="V1460" s="15"/>
      <c r="W1460" s="15"/>
      <c r="X1460" s="15"/>
      <c r="Y1460" s="41"/>
      <c r="Z1460" s="41"/>
      <c r="AA1460" s="41"/>
      <c r="AB1460" s="15"/>
      <c r="AC1460" s="15"/>
      <c r="AD1460" s="15"/>
      <c r="AE1460" s="15"/>
      <c r="AF1460" s="15"/>
      <c r="AG1460" s="15"/>
      <c r="AH1460" s="15"/>
      <c r="AI1460" s="41"/>
      <c r="AJ1460" s="41"/>
      <c r="AK1460" s="15"/>
      <c r="AL1460" s="15"/>
      <c r="AM1460" s="15"/>
      <c r="AN1460" s="15"/>
      <c r="AO1460" s="15"/>
      <c r="AP1460" s="15"/>
      <c r="AQ1460" s="15"/>
      <c r="AR1460" s="15"/>
      <c r="AS1460" s="15"/>
      <c r="AT1460" s="15"/>
      <c r="AU1460" s="15"/>
      <c r="AV1460" s="15"/>
      <c r="AW1460" s="15"/>
      <c r="AX1460" s="15"/>
      <c r="AY1460" s="15"/>
      <c r="AZ1460" s="10">
        <v>1</v>
      </c>
      <c r="BA1460" t="s">
        <v>22</v>
      </c>
      <c r="BB1460" t="s">
        <v>88</v>
      </c>
      <c r="BD1460" s="39" t="str">
        <f t="shared" si="45"/>
        <v>01/294827701ABlibli Jabodetabek</v>
      </c>
    </row>
    <row r="1461" spans="2:56" ht="13.5" customHeight="1" x14ac:dyDescent="0.35">
      <c r="B1461" s="10" t="s">
        <v>17</v>
      </c>
      <c r="C1461" s="10" t="s">
        <v>1648</v>
      </c>
      <c r="D1461" s="10" t="s">
        <v>294</v>
      </c>
      <c r="E1461" s="10" t="s">
        <v>295</v>
      </c>
      <c r="F1461" s="10" t="s">
        <v>331</v>
      </c>
      <c r="G1461" s="137" t="s">
        <v>6879</v>
      </c>
      <c r="H1461" t="s">
        <v>20627</v>
      </c>
      <c r="I1461" s="10">
        <v>4902430735544</v>
      </c>
      <c r="J1461" s="10" t="s">
        <v>15132</v>
      </c>
      <c r="K1461" s="10" t="s">
        <v>6880</v>
      </c>
      <c r="L1461" s="98">
        <f>IFERROR(VLOOKUP($F1461&amp;$C1461,Sales!$J:$W,9,0),0)</f>
        <v>0</v>
      </c>
      <c r="M1461" s="98">
        <f>IFERROR(VLOOKUP($F1461&amp;$C1461,Sales!$J:$W,10,0),0)</f>
        <v>0</v>
      </c>
      <c r="N1461" s="98">
        <f>IFERROR(VLOOKUP($F1461&amp;$C1461,Sales!$J:$W,11,0),0)</f>
        <v>0</v>
      </c>
      <c r="O1461" s="98">
        <f>IFERROR(VLOOKUP($F1461&amp;$C1461,Sales!$J:$W,12,0),0)</f>
        <v>0</v>
      </c>
      <c r="P1461" s="98">
        <f>IFERROR(VLOOKUP($F1461&amp;$C1461,Sales!$J:$W,13,0),0)</f>
        <v>0</v>
      </c>
      <c r="Q1461" s="98">
        <f>IFERROR(VLOOKUP($F1461&amp;$C1461,Sales!$A:$H,7,0),0)</f>
        <v>0</v>
      </c>
      <c r="R1461" s="41" t="str">
        <f t="shared" si="44"/>
        <v>ERROR</v>
      </c>
      <c r="S1461" s="15"/>
      <c r="T1461" s="15"/>
      <c r="U1461" s="15"/>
      <c r="V1461" s="15"/>
      <c r="W1461" s="15"/>
      <c r="X1461" s="15"/>
      <c r="Y1461" s="41"/>
      <c r="Z1461" s="41"/>
      <c r="AA1461" s="41"/>
      <c r="AB1461" s="15"/>
      <c r="AC1461" s="15"/>
      <c r="AD1461" s="15"/>
      <c r="AE1461" s="15"/>
      <c r="AF1461" s="15"/>
      <c r="AG1461" s="15"/>
      <c r="AH1461" s="15"/>
      <c r="AI1461" s="41"/>
      <c r="AJ1461" s="41"/>
      <c r="AK1461" s="15"/>
      <c r="AL1461" s="15"/>
      <c r="AM1461" s="15"/>
      <c r="AN1461" s="15"/>
      <c r="AO1461" s="15"/>
      <c r="AP1461" s="15"/>
      <c r="AQ1461" s="15"/>
      <c r="AR1461" s="15"/>
      <c r="AS1461" s="15"/>
      <c r="AT1461" s="15"/>
      <c r="AU1461" s="15"/>
      <c r="AV1461" s="15"/>
      <c r="AW1461" s="15"/>
      <c r="AX1461" s="15"/>
      <c r="AY1461" s="15"/>
      <c r="AZ1461" s="10">
        <v>1</v>
      </c>
      <c r="BA1461" t="s">
        <v>22</v>
      </c>
      <c r="BB1461" t="s">
        <v>88</v>
      </c>
      <c r="BD1461" s="39" t="str">
        <f t="shared" si="45"/>
        <v>01/294825206QBlibli Jabodetabek</v>
      </c>
    </row>
    <row r="1462" spans="2:56" ht="13.5" customHeight="1" x14ac:dyDescent="0.35">
      <c r="B1462" s="10" t="s">
        <v>17</v>
      </c>
      <c r="C1462" s="10" t="s">
        <v>1648</v>
      </c>
      <c r="D1462" s="10" t="s">
        <v>294</v>
      </c>
      <c r="E1462" s="10" t="s">
        <v>295</v>
      </c>
      <c r="F1462" s="10" t="s">
        <v>6881</v>
      </c>
      <c r="G1462" s="137" t="s">
        <v>6882</v>
      </c>
      <c r="H1462" s="10"/>
      <c r="I1462" s="10" t="s">
        <v>6883</v>
      </c>
      <c r="J1462" s="10" t="s">
        <v>15133</v>
      </c>
      <c r="K1462" s="10" t="s">
        <v>6884</v>
      </c>
      <c r="L1462" s="98">
        <f>IFERROR(VLOOKUP($F1462&amp;$C1462,Sales!$J:$W,9,0),0)</f>
        <v>0</v>
      </c>
      <c r="M1462" s="98">
        <f>IFERROR(VLOOKUP($F1462&amp;$C1462,Sales!$J:$W,10,0),0)</f>
        <v>0</v>
      </c>
      <c r="N1462" s="98">
        <f>IFERROR(VLOOKUP($F1462&amp;$C1462,Sales!$J:$W,11,0),0)</f>
        <v>0</v>
      </c>
      <c r="O1462" s="98">
        <f>IFERROR(VLOOKUP($F1462&amp;$C1462,Sales!$J:$W,12,0),0)</f>
        <v>0</v>
      </c>
      <c r="P1462" s="98">
        <f>IFERROR(VLOOKUP($F1462&amp;$C1462,Sales!$J:$W,13,0),0)</f>
        <v>0</v>
      </c>
      <c r="Q1462" s="98">
        <f>IFERROR(VLOOKUP($F1462&amp;$C1462,Sales!$A:$H,7,0),0)</f>
        <v>0</v>
      </c>
      <c r="R1462" s="41" t="str">
        <f t="shared" si="44"/>
        <v>ERROR</v>
      </c>
      <c r="S1462" s="15"/>
      <c r="T1462" s="15"/>
      <c r="U1462" s="15"/>
      <c r="V1462" s="15"/>
      <c r="W1462" s="15"/>
      <c r="X1462" s="15"/>
      <c r="Y1462" s="41"/>
      <c r="Z1462" s="41"/>
      <c r="AA1462" s="41"/>
      <c r="AB1462" s="15"/>
      <c r="AC1462" s="15"/>
      <c r="AD1462" s="15"/>
      <c r="AE1462" s="15"/>
      <c r="AF1462" s="15"/>
      <c r="AG1462" s="15"/>
      <c r="AH1462" s="15"/>
      <c r="AI1462" s="41"/>
      <c r="AJ1462" s="41"/>
      <c r="AK1462" s="15"/>
      <c r="AL1462" s="15"/>
      <c r="AM1462" s="15"/>
      <c r="AN1462" s="15"/>
      <c r="AO1462" s="15"/>
      <c r="AP1462" s="15"/>
      <c r="AQ1462" s="15"/>
      <c r="AR1462" s="15"/>
      <c r="AS1462" s="15"/>
      <c r="AT1462" s="15"/>
      <c r="AU1462" s="15"/>
      <c r="AV1462" s="15"/>
      <c r="AW1462" s="15"/>
      <c r="AX1462" s="15"/>
      <c r="AY1462" s="15"/>
      <c r="AZ1462" s="10">
        <v>1</v>
      </c>
      <c r="BA1462" t="s">
        <v>22</v>
      </c>
      <c r="BB1462" t="s">
        <v>88</v>
      </c>
      <c r="BD1462" s="39" t="str">
        <f t="shared" si="45"/>
        <v>01/394829901ABlibli Jabodetabek</v>
      </c>
    </row>
    <row r="1463" spans="2:56" ht="13.5" customHeight="1" x14ac:dyDescent="0.35">
      <c r="B1463" s="10" t="s">
        <v>17</v>
      </c>
      <c r="C1463" s="10" t="s">
        <v>1648</v>
      </c>
      <c r="D1463" s="10" t="s">
        <v>294</v>
      </c>
      <c r="E1463" s="10" t="s">
        <v>295</v>
      </c>
      <c r="F1463" s="10" t="s">
        <v>6885</v>
      </c>
      <c r="G1463" s="137" t="s">
        <v>6886</v>
      </c>
      <c r="H1463" s="10"/>
      <c r="I1463" s="10" t="s">
        <v>6887</v>
      </c>
      <c r="J1463" s="10" t="s">
        <v>15134</v>
      </c>
      <c r="K1463" s="10" t="s">
        <v>6888</v>
      </c>
      <c r="L1463" s="98">
        <f>IFERROR(VLOOKUP($F1463&amp;$C1463,Sales!$J:$W,9,0),0)</f>
        <v>0</v>
      </c>
      <c r="M1463" s="98">
        <f>IFERROR(VLOOKUP($F1463&amp;$C1463,Sales!$J:$W,10,0),0)</f>
        <v>0</v>
      </c>
      <c r="N1463" s="98">
        <f>IFERROR(VLOOKUP($F1463&amp;$C1463,Sales!$J:$W,11,0),0)</f>
        <v>0</v>
      </c>
      <c r="O1463" s="98">
        <f>IFERROR(VLOOKUP($F1463&amp;$C1463,Sales!$J:$W,12,0),0)</f>
        <v>0</v>
      </c>
      <c r="P1463" s="98">
        <f>IFERROR(VLOOKUP($F1463&amp;$C1463,Sales!$J:$W,13,0),0)</f>
        <v>0</v>
      </c>
      <c r="Q1463" s="98">
        <f>IFERROR(VLOOKUP($F1463&amp;$C1463,Sales!$A:$H,7,0),0)</f>
        <v>0</v>
      </c>
      <c r="R1463" s="41" t="str">
        <f t="shared" si="44"/>
        <v>ERROR</v>
      </c>
      <c r="S1463" s="15"/>
      <c r="T1463" s="15"/>
      <c r="U1463" s="15"/>
      <c r="V1463" s="15"/>
      <c r="W1463" s="15"/>
      <c r="X1463" s="15"/>
      <c r="Y1463" s="41"/>
      <c r="Z1463" s="41"/>
      <c r="AA1463" s="41"/>
      <c r="AB1463" s="15"/>
      <c r="AC1463" s="15"/>
      <c r="AD1463" s="15"/>
      <c r="AE1463" s="15"/>
      <c r="AF1463" s="15"/>
      <c r="AG1463" s="15"/>
      <c r="AH1463" s="15"/>
      <c r="AI1463" s="41"/>
      <c r="AJ1463" s="41"/>
      <c r="AK1463" s="15"/>
      <c r="AL1463" s="15"/>
      <c r="AM1463" s="15"/>
      <c r="AN1463" s="15"/>
      <c r="AO1463" s="15"/>
      <c r="AP1463" s="15"/>
      <c r="AQ1463" s="15"/>
      <c r="AR1463" s="15"/>
      <c r="AS1463" s="15"/>
      <c r="AT1463" s="15"/>
      <c r="AU1463" s="15"/>
      <c r="AV1463" s="15"/>
      <c r="AW1463" s="15"/>
      <c r="AX1463" s="15"/>
      <c r="AY1463" s="15"/>
      <c r="AZ1463" s="10">
        <v>1</v>
      </c>
      <c r="BA1463" t="s">
        <v>22</v>
      </c>
      <c r="BB1463" t="s">
        <v>88</v>
      </c>
      <c r="BD1463" s="39" t="str">
        <f t="shared" si="45"/>
        <v>01/394829503EBlibli Jabodetabek</v>
      </c>
    </row>
    <row r="1464" spans="2:56" ht="13.5" customHeight="1" x14ac:dyDescent="0.35">
      <c r="B1464" s="10" t="s">
        <v>17</v>
      </c>
      <c r="C1464" s="10" t="s">
        <v>1648</v>
      </c>
      <c r="D1464" s="10" t="s">
        <v>294</v>
      </c>
      <c r="E1464" s="10" t="s">
        <v>295</v>
      </c>
      <c r="F1464" s="10" t="s">
        <v>1685</v>
      </c>
      <c r="G1464" s="137" t="s">
        <v>6889</v>
      </c>
      <c r="H1464" t="s">
        <v>20624</v>
      </c>
      <c r="I1464" s="10" t="s">
        <v>1686</v>
      </c>
      <c r="J1464" s="186" t="s">
        <v>15135</v>
      </c>
      <c r="K1464" s="10" t="s">
        <v>6890</v>
      </c>
      <c r="L1464" s="98">
        <f>IFERROR(VLOOKUP($F1464&amp;$C1464,Sales!$J:$W,9,0),0)</f>
        <v>0</v>
      </c>
      <c r="M1464" s="98">
        <f>IFERROR(VLOOKUP($F1464&amp;$C1464,Sales!$J:$W,10,0),0)</f>
        <v>0</v>
      </c>
      <c r="N1464" s="98">
        <f>IFERROR(VLOOKUP($F1464&amp;$C1464,Sales!$J:$W,11,0),0)</f>
        <v>0</v>
      </c>
      <c r="O1464" s="98">
        <f>IFERROR(VLOOKUP($F1464&amp;$C1464,Sales!$J:$W,12,0),0)</f>
        <v>0</v>
      </c>
      <c r="P1464" s="98">
        <f>IFERROR(VLOOKUP($F1464&amp;$C1464,Sales!$J:$W,13,0),0)</f>
        <v>0</v>
      </c>
      <c r="Q1464" s="98">
        <f>IFERROR(VLOOKUP($F1464&amp;$C1464,Sales!$A:$H,7,0),0)</f>
        <v>0</v>
      </c>
      <c r="R1464" s="41">
        <f t="shared" si="44"/>
        <v>1</v>
      </c>
      <c r="S1464" s="41">
        <v>1</v>
      </c>
      <c r="T1464" s="15"/>
      <c r="U1464" s="15"/>
      <c r="V1464" s="15">
        <v>1</v>
      </c>
      <c r="W1464" s="15">
        <v>1</v>
      </c>
      <c r="X1464" s="15">
        <v>1</v>
      </c>
      <c r="Y1464" s="41">
        <v>1</v>
      </c>
      <c r="Z1464" s="41">
        <v>1</v>
      </c>
      <c r="AA1464" s="41"/>
      <c r="AB1464" s="15"/>
      <c r="AC1464" s="15"/>
      <c r="AD1464" s="15"/>
      <c r="AE1464" s="15"/>
      <c r="AF1464" s="15"/>
      <c r="AG1464" s="15"/>
      <c r="AH1464" s="15"/>
      <c r="AI1464" s="41"/>
      <c r="AJ1464" s="41"/>
      <c r="AK1464" s="15"/>
      <c r="AL1464" s="15"/>
      <c r="AM1464" s="15"/>
      <c r="AN1464" s="15"/>
      <c r="AO1464" s="15"/>
      <c r="AP1464" s="15"/>
      <c r="AQ1464" s="15"/>
      <c r="AR1464" s="41"/>
      <c r="AS1464" s="15"/>
      <c r="AT1464" s="15"/>
      <c r="AU1464" s="15"/>
      <c r="AV1464" s="15"/>
      <c r="AW1464" s="15"/>
      <c r="AX1464" s="15"/>
      <c r="AY1464" s="15"/>
      <c r="AZ1464" s="10">
        <v>1</v>
      </c>
      <c r="BA1464" t="s">
        <v>22</v>
      </c>
      <c r="BB1464" t="s">
        <v>23</v>
      </c>
      <c r="BD1464" s="39" t="str">
        <f t="shared" si="45"/>
        <v>01/394829801BBlibli Jabodetabek</v>
      </c>
    </row>
    <row r="1465" spans="2:56" ht="13.5" customHeight="1" x14ac:dyDescent="0.35">
      <c r="B1465" s="10" t="s">
        <v>17</v>
      </c>
      <c r="C1465" s="10" t="s">
        <v>1648</v>
      </c>
      <c r="D1465" s="10" t="s">
        <v>294</v>
      </c>
      <c r="E1465" s="10" t="s">
        <v>295</v>
      </c>
      <c r="F1465" s="10" t="s">
        <v>1695</v>
      </c>
      <c r="G1465" s="137" t="s">
        <v>6891</v>
      </c>
      <c r="H1465" s="10"/>
      <c r="I1465" s="10" t="s">
        <v>1696</v>
      </c>
      <c r="J1465" s="186" t="s">
        <v>15136</v>
      </c>
      <c r="K1465" s="10" t="s">
        <v>6892</v>
      </c>
      <c r="L1465" s="98">
        <f>IFERROR(VLOOKUP($F1465&amp;$C1465,Sales!$J:$W,9,0),0)</f>
        <v>0</v>
      </c>
      <c r="M1465" s="98">
        <f>IFERROR(VLOOKUP($F1465&amp;$C1465,Sales!$J:$W,10,0),0)</f>
        <v>0</v>
      </c>
      <c r="N1465" s="98">
        <f>IFERROR(VLOOKUP($F1465&amp;$C1465,Sales!$J:$W,11,0),0)</f>
        <v>0</v>
      </c>
      <c r="O1465" s="98">
        <f>IFERROR(VLOOKUP($F1465&amp;$C1465,Sales!$J:$W,12,0),0)</f>
        <v>0</v>
      </c>
      <c r="P1465" s="98">
        <f>IFERROR(VLOOKUP($F1465&amp;$C1465,Sales!$J:$W,13,0),0)</f>
        <v>0</v>
      </c>
      <c r="Q1465" s="98">
        <f>IFERROR(VLOOKUP($F1465&amp;$C1465,Sales!$A:$H,7,0),0)</f>
        <v>0</v>
      </c>
      <c r="R1465" s="41" t="str">
        <f t="shared" si="44"/>
        <v>ERROR</v>
      </c>
      <c r="S1465" s="15"/>
      <c r="T1465" s="15"/>
      <c r="U1465" s="15"/>
      <c r="V1465" s="15"/>
      <c r="W1465" s="15"/>
      <c r="X1465" s="15"/>
      <c r="Y1465" s="41"/>
      <c r="Z1465" s="41"/>
      <c r="AA1465" s="41"/>
      <c r="AB1465" s="15"/>
      <c r="AC1465" s="15"/>
      <c r="AD1465" s="15"/>
      <c r="AE1465" s="15"/>
      <c r="AF1465" s="15"/>
      <c r="AG1465" s="15"/>
      <c r="AH1465" s="15"/>
      <c r="AI1465" s="41"/>
      <c r="AJ1465" s="41"/>
      <c r="AK1465" s="15"/>
      <c r="AL1465" s="15"/>
      <c r="AM1465" s="15"/>
      <c r="AN1465" s="15"/>
      <c r="AO1465" s="15"/>
      <c r="AP1465" s="15"/>
      <c r="AQ1465" s="15"/>
      <c r="AR1465" s="15"/>
      <c r="AS1465" s="15"/>
      <c r="AT1465" s="15"/>
      <c r="AU1465" s="15"/>
      <c r="AV1465" s="15"/>
      <c r="AW1465" s="15"/>
      <c r="AX1465" s="15"/>
      <c r="AY1465" s="15"/>
      <c r="AZ1465" s="10">
        <v>1</v>
      </c>
      <c r="BA1465" t="s">
        <v>22</v>
      </c>
      <c r="BB1465" t="s">
        <v>88</v>
      </c>
      <c r="BD1465" s="39" t="str">
        <f t="shared" si="45"/>
        <v>01/394829501ABlibli Jabodetabek</v>
      </c>
    </row>
    <row r="1466" spans="2:56" ht="13.5" customHeight="1" x14ac:dyDescent="0.35">
      <c r="B1466" s="10" t="s">
        <v>17</v>
      </c>
      <c r="C1466" s="10" t="s">
        <v>1648</v>
      </c>
      <c r="D1466" s="10" t="s">
        <v>294</v>
      </c>
      <c r="E1466" s="10" t="s">
        <v>295</v>
      </c>
      <c r="F1466" s="10" t="s">
        <v>6893</v>
      </c>
      <c r="G1466" s="137" t="s">
        <v>6894</v>
      </c>
      <c r="H1466" s="10"/>
      <c r="I1466" s="10">
        <v>4902430242875</v>
      </c>
      <c r="J1466" s="10" t="s">
        <v>15137</v>
      </c>
      <c r="K1466" s="10" t="s">
        <v>6895</v>
      </c>
      <c r="L1466" s="98">
        <f>IFERROR(VLOOKUP($F1466&amp;$C1466,Sales!$J:$W,9,0),0)</f>
        <v>0</v>
      </c>
      <c r="M1466" s="98">
        <f>IFERROR(VLOOKUP($F1466&amp;$C1466,Sales!$J:$W,10,0),0)</f>
        <v>0</v>
      </c>
      <c r="N1466" s="98">
        <f>IFERROR(VLOOKUP($F1466&amp;$C1466,Sales!$J:$W,11,0),0)</f>
        <v>0</v>
      </c>
      <c r="O1466" s="98">
        <f>IFERROR(VLOOKUP($F1466&amp;$C1466,Sales!$J:$W,12,0),0)</f>
        <v>0</v>
      </c>
      <c r="P1466" s="98">
        <f>IFERROR(VLOOKUP($F1466&amp;$C1466,Sales!$J:$W,13,0),0)</f>
        <v>0</v>
      </c>
      <c r="Q1466" s="98">
        <f>IFERROR(VLOOKUP($F1466&amp;$C1466,Sales!$A:$H,7,0),0)</f>
        <v>0</v>
      </c>
      <c r="R1466" s="41" t="str">
        <f t="shared" si="44"/>
        <v>ERROR</v>
      </c>
      <c r="S1466" s="15"/>
      <c r="T1466" s="15"/>
      <c r="U1466" s="15"/>
      <c r="V1466" s="15"/>
      <c r="W1466" s="15"/>
      <c r="X1466" s="15"/>
      <c r="Y1466" s="41"/>
      <c r="Z1466" s="41"/>
      <c r="AA1466" s="41"/>
      <c r="AB1466" s="15"/>
      <c r="AC1466" s="15"/>
      <c r="AD1466" s="15"/>
      <c r="AE1466" s="15"/>
      <c r="AF1466" s="15"/>
      <c r="AG1466" s="15"/>
      <c r="AH1466" s="15"/>
      <c r="AI1466" s="41"/>
      <c r="AJ1466" s="41"/>
      <c r="AK1466" s="15"/>
      <c r="AL1466" s="15"/>
      <c r="AM1466" s="15"/>
      <c r="AN1466" s="15"/>
      <c r="AO1466" s="15"/>
      <c r="AP1466" s="15"/>
      <c r="AQ1466" s="15"/>
      <c r="AR1466" s="15"/>
      <c r="AS1466" s="15"/>
      <c r="AT1466" s="15"/>
      <c r="AU1466" s="15"/>
      <c r="AV1466" s="15"/>
      <c r="AW1466" s="15"/>
      <c r="AX1466" s="15"/>
      <c r="AY1466" s="15"/>
      <c r="AZ1466" s="10">
        <v>1</v>
      </c>
      <c r="BA1466" t="s">
        <v>22</v>
      </c>
      <c r="BB1466" t="s">
        <v>88</v>
      </c>
      <c r="BD1466" s="39" t="str">
        <f t="shared" si="45"/>
        <v>01/394829901FBlibli Jabodetabek</v>
      </c>
    </row>
    <row r="1467" spans="2:56" ht="13.5" customHeight="1" x14ac:dyDescent="0.35">
      <c r="B1467" s="10" t="s">
        <v>17</v>
      </c>
      <c r="C1467" s="10" t="s">
        <v>1648</v>
      </c>
      <c r="D1467" s="10" t="s">
        <v>294</v>
      </c>
      <c r="E1467" s="10" t="s">
        <v>295</v>
      </c>
      <c r="F1467" s="10" t="s">
        <v>1714</v>
      </c>
      <c r="G1467" s="137" t="s">
        <v>6896</v>
      </c>
      <c r="H1467" s="10"/>
      <c r="I1467" s="10" t="s">
        <v>298</v>
      </c>
      <c r="J1467" s="10" t="s">
        <v>15138</v>
      </c>
      <c r="K1467" s="10" t="s">
        <v>6897</v>
      </c>
      <c r="L1467" s="98">
        <f>IFERROR(VLOOKUP($F1467&amp;$C1467,Sales!$J:$W,9,0),0)</f>
        <v>0</v>
      </c>
      <c r="M1467" s="98">
        <f>IFERROR(VLOOKUP($F1467&amp;$C1467,Sales!$J:$W,10,0),0)</f>
        <v>0</v>
      </c>
      <c r="N1467" s="98">
        <f>IFERROR(VLOOKUP($F1467&amp;$C1467,Sales!$J:$W,11,0),0)</f>
        <v>0</v>
      </c>
      <c r="O1467" s="98">
        <f>IFERROR(VLOOKUP($F1467&amp;$C1467,Sales!$J:$W,12,0),0)</f>
        <v>0</v>
      </c>
      <c r="P1467" s="98">
        <f>IFERROR(VLOOKUP($F1467&amp;$C1467,Sales!$J:$W,13,0),0)</f>
        <v>0</v>
      </c>
      <c r="Q1467" s="98">
        <f>IFERROR(VLOOKUP($F1467&amp;$C1467,Sales!$A:$H,7,0),0)</f>
        <v>0</v>
      </c>
      <c r="R1467" s="41" t="str">
        <f t="shared" si="44"/>
        <v>ERROR</v>
      </c>
      <c r="S1467" s="15"/>
      <c r="T1467" s="15"/>
      <c r="U1467" s="15"/>
      <c r="V1467" s="15"/>
      <c r="W1467" s="15"/>
      <c r="X1467" s="15"/>
      <c r="Y1467" s="41"/>
      <c r="Z1467" s="41"/>
      <c r="AA1467" s="41"/>
      <c r="AB1467" s="15"/>
      <c r="AC1467" s="15"/>
      <c r="AD1467" s="15"/>
      <c r="AE1467" s="15"/>
      <c r="AF1467" s="15"/>
      <c r="AG1467" s="15"/>
      <c r="AH1467" s="15"/>
      <c r="AI1467" s="41"/>
      <c r="AJ1467" s="41"/>
      <c r="AK1467" s="15"/>
      <c r="AL1467" s="15"/>
      <c r="AM1467" s="15"/>
      <c r="AN1467" s="15"/>
      <c r="AO1467" s="15"/>
      <c r="AP1467" s="15"/>
      <c r="AQ1467" s="15"/>
      <c r="AR1467" s="15"/>
      <c r="AS1467" s="15"/>
      <c r="AT1467" s="15"/>
      <c r="AU1467" s="15"/>
      <c r="AV1467" s="15"/>
      <c r="AW1467" s="15"/>
      <c r="AX1467" s="15"/>
      <c r="AY1467" s="15"/>
      <c r="AZ1467" s="10">
        <v>1</v>
      </c>
      <c r="BA1467" t="s">
        <v>22</v>
      </c>
      <c r="BB1467" t="s">
        <v>88</v>
      </c>
      <c r="BD1467" s="39" t="str">
        <f t="shared" si="45"/>
        <v>01/394929501PBlibli Jabodetabek</v>
      </c>
    </row>
    <row r="1468" spans="2:56" ht="13.5" customHeight="1" x14ac:dyDescent="0.35">
      <c r="B1468" s="10" t="s">
        <v>17</v>
      </c>
      <c r="C1468" s="10" t="s">
        <v>1648</v>
      </c>
      <c r="D1468" s="10" t="s">
        <v>294</v>
      </c>
      <c r="E1468" s="10" t="s">
        <v>295</v>
      </c>
      <c r="F1468" s="10" t="s">
        <v>6898</v>
      </c>
      <c r="G1468" s="137" t="s">
        <v>6899</v>
      </c>
      <c r="H1468" s="10"/>
      <c r="I1468" s="10">
        <v>4902430293341</v>
      </c>
      <c r="J1468" s="10" t="s">
        <v>15139</v>
      </c>
      <c r="K1468" s="10" t="s">
        <v>6900</v>
      </c>
      <c r="L1468" s="98">
        <f>IFERROR(VLOOKUP($F1468&amp;$C1468,Sales!$J:$W,9,0),0)</f>
        <v>0</v>
      </c>
      <c r="M1468" s="98">
        <f>IFERROR(VLOOKUP($F1468&amp;$C1468,Sales!$J:$W,10,0),0)</f>
        <v>0</v>
      </c>
      <c r="N1468" s="98">
        <f>IFERROR(VLOOKUP($F1468&amp;$C1468,Sales!$J:$W,11,0),0)</f>
        <v>0</v>
      </c>
      <c r="O1468" s="98">
        <f>IFERROR(VLOOKUP($F1468&amp;$C1468,Sales!$J:$W,12,0),0)</f>
        <v>0</v>
      </c>
      <c r="P1468" s="98">
        <f>IFERROR(VLOOKUP($F1468&amp;$C1468,Sales!$J:$W,13,0),0)</f>
        <v>0</v>
      </c>
      <c r="Q1468" s="98">
        <f>IFERROR(VLOOKUP($F1468&amp;$C1468,Sales!$A:$H,7,0),0)</f>
        <v>0</v>
      </c>
      <c r="R1468" s="41" t="str">
        <f t="shared" si="44"/>
        <v>ERROR</v>
      </c>
      <c r="S1468" s="15"/>
      <c r="T1468" s="15"/>
      <c r="U1468" s="15"/>
      <c r="V1468" s="15"/>
      <c r="W1468" s="15"/>
      <c r="X1468" s="15"/>
      <c r="Y1468" s="41"/>
      <c r="Z1468" s="41"/>
      <c r="AA1468" s="41"/>
      <c r="AB1468" s="15"/>
      <c r="AC1468" s="15"/>
      <c r="AD1468" s="15"/>
      <c r="AE1468" s="15"/>
      <c r="AF1468" s="15"/>
      <c r="AG1468" s="15"/>
      <c r="AH1468" s="15"/>
      <c r="AI1468" s="41"/>
      <c r="AJ1468" s="41"/>
      <c r="AK1468" s="15"/>
      <c r="AL1468" s="15"/>
      <c r="AM1468" s="15"/>
      <c r="AN1468" s="15"/>
      <c r="AO1468" s="15"/>
      <c r="AP1468" s="15"/>
      <c r="AQ1468" s="15"/>
      <c r="AR1468" s="15"/>
      <c r="AS1468" s="15"/>
      <c r="AT1468" s="15"/>
      <c r="AU1468" s="15"/>
      <c r="AV1468" s="15"/>
      <c r="AW1468" s="15"/>
      <c r="AX1468" s="15"/>
      <c r="AY1468" s="15"/>
      <c r="AZ1468" s="10">
        <v>1</v>
      </c>
      <c r="BA1468" t="s">
        <v>22</v>
      </c>
      <c r="BB1468" t="s">
        <v>88</v>
      </c>
      <c r="BD1468" s="39" t="str">
        <f t="shared" si="45"/>
        <v>01/394829901EBlibli Jabodetabek</v>
      </c>
    </row>
    <row r="1469" spans="2:56" ht="13.5" customHeight="1" x14ac:dyDescent="0.35">
      <c r="B1469" s="10" t="s">
        <v>17</v>
      </c>
      <c r="C1469" s="10" t="s">
        <v>1648</v>
      </c>
      <c r="D1469" s="10" t="s">
        <v>294</v>
      </c>
      <c r="E1469" s="10" t="s">
        <v>295</v>
      </c>
      <c r="F1469" s="10" t="s">
        <v>6901</v>
      </c>
      <c r="G1469" s="137" t="s">
        <v>6902</v>
      </c>
      <c r="H1469" s="10"/>
      <c r="I1469" s="10" t="s">
        <v>6903</v>
      </c>
      <c r="J1469" s="10" t="s">
        <v>15140</v>
      </c>
      <c r="K1469" s="10" t="s">
        <v>6904</v>
      </c>
      <c r="L1469" s="98">
        <f>IFERROR(VLOOKUP($F1469&amp;$C1469,Sales!$J:$W,9,0),0)</f>
        <v>0</v>
      </c>
      <c r="M1469" s="98">
        <f>IFERROR(VLOOKUP($F1469&amp;$C1469,Sales!$J:$W,10,0),0)</f>
        <v>0</v>
      </c>
      <c r="N1469" s="98">
        <f>IFERROR(VLOOKUP($F1469&amp;$C1469,Sales!$J:$W,11,0),0)</f>
        <v>0</v>
      </c>
      <c r="O1469" s="98">
        <f>IFERROR(VLOOKUP($F1469&amp;$C1469,Sales!$J:$W,12,0),0)</f>
        <v>0</v>
      </c>
      <c r="P1469" s="98">
        <f>IFERROR(VLOOKUP($F1469&amp;$C1469,Sales!$J:$W,13,0),0)</f>
        <v>0</v>
      </c>
      <c r="Q1469" s="98">
        <f>IFERROR(VLOOKUP($F1469&amp;$C1469,Sales!$A:$H,7,0),0)</f>
        <v>0</v>
      </c>
      <c r="R1469" s="41" t="str">
        <f t="shared" si="44"/>
        <v>ERROR</v>
      </c>
      <c r="S1469" s="15"/>
      <c r="T1469" s="15"/>
      <c r="U1469" s="15"/>
      <c r="V1469" s="15"/>
      <c r="W1469" s="15"/>
      <c r="X1469" s="15"/>
      <c r="Y1469" s="41"/>
      <c r="Z1469" s="41"/>
      <c r="AA1469" s="41"/>
      <c r="AB1469" s="15"/>
      <c r="AC1469" s="15"/>
      <c r="AD1469" s="15"/>
      <c r="AE1469" s="15"/>
      <c r="AF1469" s="15"/>
      <c r="AG1469" s="15"/>
      <c r="AH1469" s="15"/>
      <c r="AI1469" s="41"/>
      <c r="AJ1469" s="41"/>
      <c r="AK1469" s="15"/>
      <c r="AL1469" s="15"/>
      <c r="AM1469" s="15"/>
      <c r="AN1469" s="15"/>
      <c r="AO1469" s="15"/>
      <c r="AP1469" s="15"/>
      <c r="AQ1469" s="15"/>
      <c r="AR1469" s="15"/>
      <c r="AS1469" s="15"/>
      <c r="AT1469" s="15"/>
      <c r="AU1469" s="15"/>
      <c r="AV1469" s="15"/>
      <c r="AW1469" s="15"/>
      <c r="AX1469" s="15"/>
      <c r="AY1469" s="15"/>
      <c r="AZ1469" s="10">
        <v>1</v>
      </c>
      <c r="BA1469" t="s">
        <v>22</v>
      </c>
      <c r="BB1469" t="s">
        <v>88</v>
      </c>
      <c r="BD1469" s="39" t="str">
        <f t="shared" si="45"/>
        <v>01/394829503UBlibli Jabodetabek</v>
      </c>
    </row>
    <row r="1470" spans="2:56" ht="13.5" customHeight="1" x14ac:dyDescent="0.35">
      <c r="B1470" s="10" t="s">
        <v>17</v>
      </c>
      <c r="C1470" s="10" t="s">
        <v>1648</v>
      </c>
      <c r="D1470" s="10" t="s">
        <v>294</v>
      </c>
      <c r="E1470" s="10" t="s">
        <v>295</v>
      </c>
      <c r="F1470" s="10" t="s">
        <v>1742</v>
      </c>
      <c r="G1470" s="137" t="s">
        <v>6905</v>
      </c>
      <c r="H1470" s="10"/>
      <c r="I1470" s="10" t="s">
        <v>6180</v>
      </c>
      <c r="J1470" s="10" t="s">
        <v>15141</v>
      </c>
      <c r="K1470" s="10" t="s">
        <v>6906</v>
      </c>
      <c r="L1470" s="98">
        <f>IFERROR(VLOOKUP($F1470&amp;$C1470,Sales!$J:$W,9,0),0)</f>
        <v>0</v>
      </c>
      <c r="M1470" s="98">
        <f>IFERROR(VLOOKUP($F1470&amp;$C1470,Sales!$J:$W,10,0),0)</f>
        <v>0</v>
      </c>
      <c r="N1470" s="98">
        <f>IFERROR(VLOOKUP($F1470&amp;$C1470,Sales!$J:$W,11,0),0)</f>
        <v>0</v>
      </c>
      <c r="O1470" s="98">
        <f>IFERROR(VLOOKUP($F1470&amp;$C1470,Sales!$J:$W,12,0),0)</f>
        <v>0</v>
      </c>
      <c r="P1470" s="98">
        <f>IFERROR(VLOOKUP($F1470&amp;$C1470,Sales!$J:$W,13,0),0)</f>
        <v>0</v>
      </c>
      <c r="Q1470" s="98">
        <f>IFERROR(VLOOKUP($F1470&amp;$C1470,Sales!$A:$H,7,0),0)</f>
        <v>0</v>
      </c>
      <c r="R1470" s="41" t="str">
        <f t="shared" si="44"/>
        <v>ERROR</v>
      </c>
      <c r="S1470" s="15"/>
      <c r="T1470" s="15"/>
      <c r="U1470" s="15"/>
      <c r="V1470" s="15"/>
      <c r="W1470" s="15"/>
      <c r="X1470" s="15"/>
      <c r="Y1470" s="41"/>
      <c r="Z1470" s="41"/>
      <c r="AA1470" s="41"/>
      <c r="AB1470" s="15"/>
      <c r="AC1470" s="15"/>
      <c r="AD1470" s="15"/>
      <c r="AE1470" s="15"/>
      <c r="AF1470" s="15"/>
      <c r="AG1470" s="15"/>
      <c r="AH1470" s="15"/>
      <c r="AI1470" s="41"/>
      <c r="AJ1470" s="41"/>
      <c r="AK1470" s="15"/>
      <c r="AL1470" s="15"/>
      <c r="AM1470" s="15"/>
      <c r="AN1470" s="15"/>
      <c r="AO1470" s="15"/>
      <c r="AP1470" s="15"/>
      <c r="AQ1470" s="15"/>
      <c r="AR1470" s="15"/>
      <c r="AS1470" s="15"/>
      <c r="AT1470" s="15"/>
      <c r="AU1470" s="15"/>
      <c r="AV1470" s="15"/>
      <c r="AW1470" s="15"/>
      <c r="AX1470" s="15"/>
      <c r="AY1470" s="15"/>
      <c r="AZ1470" s="10">
        <v>1</v>
      </c>
      <c r="BA1470" t="s">
        <v>22</v>
      </c>
      <c r="BB1470" t="s">
        <v>88</v>
      </c>
      <c r="BD1470" s="39" t="str">
        <f t="shared" si="45"/>
        <v>01/394829503LBlibli Jabodetabek</v>
      </c>
    </row>
    <row r="1471" spans="2:56" ht="13.5" customHeight="1" x14ac:dyDescent="0.35">
      <c r="B1471" s="10" t="s">
        <v>17</v>
      </c>
      <c r="C1471" s="10" t="s">
        <v>1648</v>
      </c>
      <c r="D1471" s="10" t="s">
        <v>294</v>
      </c>
      <c r="E1471" s="10" t="s">
        <v>295</v>
      </c>
      <c r="F1471" s="10" t="s">
        <v>1190</v>
      </c>
      <c r="G1471" s="137" t="s">
        <v>6907</v>
      </c>
      <c r="H1471" s="10"/>
      <c r="I1471" s="10" t="s">
        <v>1191</v>
      </c>
      <c r="J1471" s="10" t="s">
        <v>15142</v>
      </c>
      <c r="K1471" s="10" t="s">
        <v>6908</v>
      </c>
      <c r="L1471" s="98">
        <f>IFERROR(VLOOKUP($F1471&amp;$C1471,Sales!$J:$W,9,0),0)</f>
        <v>0</v>
      </c>
      <c r="M1471" s="98">
        <f>IFERROR(VLOOKUP($F1471&amp;$C1471,Sales!$J:$W,10,0),0)</f>
        <v>0</v>
      </c>
      <c r="N1471" s="98">
        <f>IFERROR(VLOOKUP($F1471&amp;$C1471,Sales!$J:$W,11,0),0)</f>
        <v>0</v>
      </c>
      <c r="O1471" s="98">
        <f>IFERROR(VLOOKUP($F1471&amp;$C1471,Sales!$J:$W,12,0),0)</f>
        <v>0</v>
      </c>
      <c r="P1471" s="98">
        <f>IFERROR(VLOOKUP($F1471&amp;$C1471,Sales!$J:$W,13,0),0)</f>
        <v>0</v>
      </c>
      <c r="Q1471" s="98">
        <f>IFERROR(VLOOKUP($F1471&amp;$C1471,Sales!$A:$H,7,0),0)</f>
        <v>0</v>
      </c>
      <c r="R1471" s="41" t="str">
        <f t="shared" si="44"/>
        <v>ERROR</v>
      </c>
      <c r="S1471" s="15"/>
      <c r="T1471" s="15"/>
      <c r="U1471" s="15"/>
      <c r="V1471" s="15"/>
      <c r="W1471" s="15"/>
      <c r="X1471" s="15"/>
      <c r="Y1471" s="41"/>
      <c r="Z1471" s="41"/>
      <c r="AA1471" s="41"/>
      <c r="AB1471" s="15"/>
      <c r="AC1471" s="15"/>
      <c r="AD1471" s="15"/>
      <c r="AE1471" s="15"/>
      <c r="AF1471" s="15"/>
      <c r="AG1471" s="15"/>
      <c r="AH1471" s="15"/>
      <c r="AI1471" s="41"/>
      <c r="AJ1471" s="41"/>
      <c r="AK1471" s="15"/>
      <c r="AL1471" s="15"/>
      <c r="AM1471" s="15"/>
      <c r="AN1471" s="15"/>
      <c r="AO1471" s="15"/>
      <c r="AP1471" s="15"/>
      <c r="AQ1471" s="15"/>
      <c r="AR1471" s="15"/>
      <c r="AS1471" s="15"/>
      <c r="AT1471" s="15"/>
      <c r="AU1471" s="15"/>
      <c r="AV1471" s="15"/>
      <c r="AW1471" s="15"/>
      <c r="AX1471" s="15"/>
      <c r="AY1471" s="15"/>
      <c r="AZ1471" s="10">
        <v>1</v>
      </c>
      <c r="BA1471" t="s">
        <v>22</v>
      </c>
      <c r="BB1471" t="s">
        <v>88</v>
      </c>
      <c r="BD1471" s="39" t="str">
        <f t="shared" si="45"/>
        <v>01/394829503NBlibli Jabodetabek</v>
      </c>
    </row>
    <row r="1472" spans="2:56" ht="13.5" customHeight="1" x14ac:dyDescent="0.35">
      <c r="B1472" s="10" t="s">
        <v>17</v>
      </c>
      <c r="C1472" s="10" t="s">
        <v>1648</v>
      </c>
      <c r="D1472" s="10" t="s">
        <v>294</v>
      </c>
      <c r="E1472" s="10" t="s">
        <v>295</v>
      </c>
      <c r="F1472" s="10" t="s">
        <v>2451</v>
      </c>
      <c r="G1472" s="137" t="s">
        <v>6909</v>
      </c>
      <c r="H1472" s="10"/>
      <c r="I1472" s="10" t="s">
        <v>19021</v>
      </c>
      <c r="J1472" s="10" t="s">
        <v>15144</v>
      </c>
      <c r="K1472" s="10" t="s">
        <v>6910</v>
      </c>
      <c r="L1472" s="98">
        <f>IFERROR(VLOOKUP($F1472&amp;$C1472,Sales!$J:$W,9,0),0)</f>
        <v>0</v>
      </c>
      <c r="M1472" s="98">
        <f>IFERROR(VLOOKUP($F1472&amp;$C1472,Sales!$J:$W,10,0),0)</f>
        <v>0</v>
      </c>
      <c r="N1472" s="98">
        <f>IFERROR(VLOOKUP($F1472&amp;$C1472,Sales!$J:$W,11,0),0)</f>
        <v>0</v>
      </c>
      <c r="O1472" s="98">
        <f>IFERROR(VLOOKUP($F1472&amp;$C1472,Sales!$J:$W,12,0),0)</f>
        <v>0</v>
      </c>
      <c r="P1472" s="98">
        <f>IFERROR(VLOOKUP($F1472&amp;$C1472,Sales!$J:$W,13,0),0)</f>
        <v>0</v>
      </c>
      <c r="Q1472" s="98">
        <f>IFERROR(VLOOKUP($F1472&amp;$C1472,Sales!$A:$H,7,0),0)</f>
        <v>0</v>
      </c>
      <c r="R1472" s="41" t="str">
        <f t="shared" si="44"/>
        <v>ERROR</v>
      </c>
      <c r="S1472" s="15"/>
      <c r="T1472" s="15"/>
      <c r="U1472" s="15"/>
      <c r="V1472" s="15"/>
      <c r="W1472" s="15"/>
      <c r="X1472" s="15"/>
      <c r="Y1472" s="41"/>
      <c r="Z1472" s="41"/>
      <c r="AA1472" s="41"/>
      <c r="AB1472" s="15"/>
      <c r="AC1472" s="15"/>
      <c r="AD1472" s="15"/>
      <c r="AE1472" s="15"/>
      <c r="AF1472" s="15"/>
      <c r="AG1472" s="15"/>
      <c r="AH1472" s="15"/>
      <c r="AI1472" s="41"/>
      <c r="AJ1472" s="41"/>
      <c r="AK1472" s="15"/>
      <c r="AL1472" s="15"/>
      <c r="AM1472" s="15"/>
      <c r="AN1472" s="15"/>
      <c r="AO1472" s="15"/>
      <c r="AP1472" s="15"/>
      <c r="AQ1472" s="15"/>
      <c r="AR1472" s="15"/>
      <c r="AS1472" s="15"/>
      <c r="AT1472" s="15"/>
      <c r="AU1472" s="15"/>
      <c r="AV1472" s="15"/>
      <c r="AW1472" s="15"/>
      <c r="AX1472" s="15"/>
      <c r="AY1472" s="15"/>
      <c r="AZ1472" s="10">
        <v>1</v>
      </c>
      <c r="BA1472" t="s">
        <v>22</v>
      </c>
      <c r="BB1472" t="s">
        <v>88</v>
      </c>
      <c r="BD1472" s="39" t="str">
        <f t="shared" si="45"/>
        <v>01/394829801ABlibli Jabodetabek</v>
      </c>
    </row>
    <row r="1473" spans="2:56" ht="13.5" customHeight="1" x14ac:dyDescent="0.35">
      <c r="B1473" s="10" t="s">
        <v>17</v>
      </c>
      <c r="C1473" s="10" t="s">
        <v>1648</v>
      </c>
      <c r="D1473" s="10" t="s">
        <v>405</v>
      </c>
      <c r="E1473" s="10" t="s">
        <v>406</v>
      </c>
      <c r="F1473" s="10" t="s">
        <v>421</v>
      </c>
      <c r="G1473" s="137" t="s">
        <v>6911</v>
      </c>
      <c r="H1473" s="10"/>
      <c r="I1473" s="10">
        <v>4902430616300</v>
      </c>
      <c r="J1473" s="10" t="s">
        <v>15145</v>
      </c>
      <c r="K1473" s="10" t="s">
        <v>6912</v>
      </c>
      <c r="L1473" s="98">
        <f>IFERROR(VLOOKUP($F1473&amp;$C1473,Sales!$J:$W,9,0),0)</f>
        <v>0</v>
      </c>
      <c r="M1473" s="98">
        <f>IFERROR(VLOOKUP($F1473&amp;$C1473,Sales!$J:$W,10,0),0)</f>
        <v>0</v>
      </c>
      <c r="N1473" s="98">
        <f>IFERROR(VLOOKUP($F1473&amp;$C1473,Sales!$J:$W,11,0),0)</f>
        <v>0</v>
      </c>
      <c r="O1473" s="98">
        <f>IFERROR(VLOOKUP($F1473&amp;$C1473,Sales!$J:$W,12,0),0)</f>
        <v>0</v>
      </c>
      <c r="P1473" s="98">
        <f>IFERROR(VLOOKUP($F1473&amp;$C1473,Sales!$J:$W,13,0),0)</f>
        <v>0</v>
      </c>
      <c r="Q1473" s="98">
        <f>IFERROR(VLOOKUP($F1473&amp;$C1473,Sales!$A:$H,7,0),0)</f>
        <v>0</v>
      </c>
      <c r="R1473" s="41" t="str">
        <f t="shared" si="44"/>
        <v>ERROR</v>
      </c>
      <c r="S1473" s="15"/>
      <c r="T1473" s="15"/>
      <c r="U1473" s="15"/>
      <c r="V1473" s="15"/>
      <c r="W1473" s="15"/>
      <c r="X1473" s="15"/>
      <c r="Y1473" s="41"/>
      <c r="Z1473" s="41"/>
      <c r="AA1473" s="41"/>
      <c r="AB1473" s="15"/>
      <c r="AC1473" s="15"/>
      <c r="AD1473" s="15"/>
      <c r="AE1473" s="15"/>
      <c r="AF1473" s="15"/>
      <c r="AG1473" s="15"/>
      <c r="AH1473" s="15"/>
      <c r="AI1473" s="41"/>
      <c r="AJ1473" s="41"/>
      <c r="AK1473" s="15"/>
      <c r="AL1473" s="15"/>
      <c r="AM1473" s="15"/>
      <c r="AN1473" s="15"/>
      <c r="AO1473" s="15"/>
      <c r="AP1473" s="15"/>
      <c r="AQ1473" s="15"/>
      <c r="AR1473" s="15"/>
      <c r="AS1473" s="15"/>
      <c r="AT1473" s="15"/>
      <c r="AU1473" s="15"/>
      <c r="AV1473" s="15"/>
      <c r="AW1473" s="15"/>
      <c r="AX1473" s="15"/>
      <c r="AY1473" s="15"/>
      <c r="AZ1473" s="10">
        <v>1</v>
      </c>
      <c r="BA1473" t="s">
        <v>22</v>
      </c>
      <c r="BB1473" t="s">
        <v>88</v>
      </c>
      <c r="BD1473" s="39" t="str">
        <f t="shared" si="45"/>
        <v>01/274927101PBlibli Jabodetabek</v>
      </c>
    </row>
    <row r="1474" spans="2:56" ht="13.5" customHeight="1" x14ac:dyDescent="0.35">
      <c r="B1474" s="10" t="s">
        <v>17</v>
      </c>
      <c r="C1474" s="10" t="s">
        <v>1648</v>
      </c>
      <c r="D1474" s="10" t="s">
        <v>405</v>
      </c>
      <c r="E1474" s="10" t="s">
        <v>406</v>
      </c>
      <c r="F1474" s="10" t="s">
        <v>6913</v>
      </c>
      <c r="G1474" s="137" t="s">
        <v>6914</v>
      </c>
      <c r="H1474" s="10"/>
      <c r="I1474" s="10">
        <v>3014260842871</v>
      </c>
      <c r="J1474" s="10" t="s">
        <v>15146</v>
      </c>
      <c r="K1474" s="10" t="s">
        <v>6916</v>
      </c>
      <c r="L1474" s="98">
        <f>IFERROR(VLOOKUP($F1474&amp;$C1474,Sales!$J:$W,9,0),0)</f>
        <v>0</v>
      </c>
      <c r="M1474" s="98">
        <f>IFERROR(VLOOKUP($F1474&amp;$C1474,Sales!$J:$W,10,0),0)</f>
        <v>0</v>
      </c>
      <c r="N1474" s="98">
        <f>IFERROR(VLOOKUP($F1474&amp;$C1474,Sales!$J:$W,11,0),0)</f>
        <v>0</v>
      </c>
      <c r="O1474" s="98">
        <f>IFERROR(VLOOKUP($F1474&amp;$C1474,Sales!$J:$W,12,0),0)</f>
        <v>0</v>
      </c>
      <c r="P1474" s="98">
        <f>IFERROR(VLOOKUP($F1474&amp;$C1474,Sales!$J:$W,13,0),0)</f>
        <v>0</v>
      </c>
      <c r="Q1474" s="98">
        <f>IFERROR(VLOOKUP($F1474&amp;$C1474,Sales!$A:$H,7,0),0)</f>
        <v>0</v>
      </c>
      <c r="R1474" s="41" t="str">
        <f t="shared" si="44"/>
        <v>ERROR</v>
      </c>
      <c r="S1474" s="15"/>
      <c r="T1474" s="15"/>
      <c r="U1474" s="15"/>
      <c r="V1474" s="15"/>
      <c r="W1474" s="15"/>
      <c r="X1474" s="15"/>
      <c r="Y1474" s="41"/>
      <c r="Z1474" s="41"/>
      <c r="AA1474" s="41"/>
      <c r="AB1474" s="15"/>
      <c r="AC1474" s="15"/>
      <c r="AD1474" s="15"/>
      <c r="AE1474" s="15"/>
      <c r="AF1474" s="15"/>
      <c r="AG1474" s="15"/>
      <c r="AH1474" s="15"/>
      <c r="AI1474" s="41"/>
      <c r="AJ1474" s="41"/>
      <c r="AK1474" s="15"/>
      <c r="AL1474" s="15"/>
      <c r="AM1474" s="15"/>
      <c r="AN1474" s="15"/>
      <c r="AO1474" s="15"/>
      <c r="AP1474" s="15"/>
      <c r="AQ1474" s="15"/>
      <c r="AR1474" s="15"/>
      <c r="AS1474" s="15"/>
      <c r="AT1474" s="15"/>
      <c r="AU1474" s="15"/>
      <c r="AV1474" s="15"/>
      <c r="AW1474" s="15"/>
      <c r="AX1474" s="15"/>
      <c r="AY1474" s="15"/>
      <c r="AZ1474" s="10">
        <v>1</v>
      </c>
      <c r="BA1474" t="s">
        <v>22</v>
      </c>
      <c r="BB1474" t="s">
        <v>88</v>
      </c>
      <c r="BD1474" s="39" t="str">
        <f t="shared" si="45"/>
        <v>01/274927101FBlibli Jabodetabek</v>
      </c>
    </row>
    <row r="1475" spans="2:56" ht="13.5" customHeight="1" x14ac:dyDescent="0.35">
      <c r="B1475" s="10" t="s">
        <v>17</v>
      </c>
      <c r="C1475" s="10" t="s">
        <v>1648</v>
      </c>
      <c r="D1475" s="10" t="s">
        <v>405</v>
      </c>
      <c r="E1475" s="10" t="s">
        <v>406</v>
      </c>
      <c r="F1475" s="10" t="s">
        <v>1900</v>
      </c>
      <c r="G1475" s="137" t="s">
        <v>6917</v>
      </c>
      <c r="H1475" s="10"/>
      <c r="I1475" s="10">
        <v>3014260842857</v>
      </c>
      <c r="J1475" s="10" t="s">
        <v>15147</v>
      </c>
      <c r="K1475" s="10" t="s">
        <v>6919</v>
      </c>
      <c r="L1475" s="98">
        <f>IFERROR(VLOOKUP($F1475&amp;$C1475,Sales!$J:$W,9,0),0)</f>
        <v>0</v>
      </c>
      <c r="M1475" s="98">
        <f>IFERROR(VLOOKUP($F1475&amp;$C1475,Sales!$J:$W,10,0),0)</f>
        <v>0</v>
      </c>
      <c r="N1475" s="98">
        <f>IFERROR(VLOOKUP($F1475&amp;$C1475,Sales!$J:$W,11,0),0)</f>
        <v>0</v>
      </c>
      <c r="O1475" s="98">
        <f>IFERROR(VLOOKUP($F1475&amp;$C1475,Sales!$J:$W,12,0),0)</f>
        <v>0</v>
      </c>
      <c r="P1475" s="98">
        <f>IFERROR(VLOOKUP($F1475&amp;$C1475,Sales!$J:$W,13,0),0)</f>
        <v>0</v>
      </c>
      <c r="Q1475" s="98">
        <f>IFERROR(VLOOKUP($F1475&amp;$C1475,Sales!$A:$H,7,0),0)</f>
        <v>0</v>
      </c>
      <c r="R1475" s="41" t="str">
        <f t="shared" si="44"/>
        <v>ERROR</v>
      </c>
      <c r="S1475" s="15"/>
      <c r="T1475" s="15"/>
      <c r="U1475" s="15"/>
      <c r="V1475" s="15"/>
      <c r="W1475" s="15"/>
      <c r="X1475" s="15"/>
      <c r="Y1475" s="41"/>
      <c r="Z1475" s="41"/>
      <c r="AA1475" s="41"/>
      <c r="AB1475" s="15"/>
      <c r="AC1475" s="15"/>
      <c r="AD1475" s="15"/>
      <c r="AE1475" s="15"/>
      <c r="AF1475" s="15"/>
      <c r="AG1475" s="15"/>
      <c r="AH1475" s="15"/>
      <c r="AI1475" s="41"/>
      <c r="AJ1475" s="41"/>
      <c r="AK1475" s="15"/>
      <c r="AL1475" s="15"/>
      <c r="AM1475" s="15"/>
      <c r="AN1475" s="15"/>
      <c r="AO1475" s="15"/>
      <c r="AP1475" s="15"/>
      <c r="AQ1475" s="15"/>
      <c r="AR1475" s="15"/>
      <c r="AS1475" s="15"/>
      <c r="AT1475" s="15"/>
      <c r="AU1475" s="15"/>
      <c r="AV1475" s="15"/>
      <c r="AW1475" s="15"/>
      <c r="AX1475" s="15"/>
      <c r="AY1475" s="15"/>
      <c r="AZ1475" s="10">
        <v>1</v>
      </c>
      <c r="BA1475" t="s">
        <v>22</v>
      </c>
      <c r="BB1475" t="s">
        <v>88</v>
      </c>
      <c r="BD1475" s="39" t="str">
        <f t="shared" si="45"/>
        <v>01/274927101EBlibli Jabodetabek</v>
      </c>
    </row>
    <row r="1476" spans="2:56" ht="13.5" customHeight="1" x14ac:dyDescent="0.35">
      <c r="B1476" s="10" t="s">
        <v>17</v>
      </c>
      <c r="C1476" s="10" t="s">
        <v>1648</v>
      </c>
      <c r="D1476" s="10" t="s">
        <v>455</v>
      </c>
      <c r="E1476" s="10" t="s">
        <v>456</v>
      </c>
      <c r="F1476" s="10" t="s">
        <v>544</v>
      </c>
      <c r="G1476" s="137" t="s">
        <v>6920</v>
      </c>
      <c r="H1476" s="10"/>
      <c r="I1476" s="10" t="s">
        <v>6157</v>
      </c>
      <c r="J1476" s="10" t="s">
        <v>15148</v>
      </c>
      <c r="K1476" s="10" t="s">
        <v>6921</v>
      </c>
      <c r="L1476" s="98">
        <f>IFERROR(VLOOKUP($F1476&amp;$C1476,Sales!$J:$W,9,0),0)</f>
        <v>0</v>
      </c>
      <c r="M1476" s="98">
        <f>IFERROR(VLOOKUP($F1476&amp;$C1476,Sales!$J:$W,10,0),0)</f>
        <v>0</v>
      </c>
      <c r="N1476" s="98">
        <f>IFERROR(VLOOKUP($F1476&amp;$C1476,Sales!$J:$W,11,0),0)</f>
        <v>0</v>
      </c>
      <c r="O1476" s="98">
        <f>IFERROR(VLOOKUP($F1476&amp;$C1476,Sales!$J:$W,12,0),0)</f>
        <v>0</v>
      </c>
      <c r="P1476" s="98">
        <f>IFERROR(VLOOKUP($F1476&amp;$C1476,Sales!$J:$W,13,0),0)</f>
        <v>0</v>
      </c>
      <c r="Q1476" s="98">
        <f>IFERROR(VLOOKUP($F1476&amp;$C1476,Sales!$A:$H,7,0),0)</f>
        <v>0</v>
      </c>
      <c r="R1476" s="41" t="str">
        <f t="shared" ref="R1476:R1539" si="46">IFERROR(AVERAGE($S1476:$AW1476),"ERROR")</f>
        <v>ERROR</v>
      </c>
      <c r="S1476" s="15"/>
      <c r="T1476" s="15"/>
      <c r="U1476" s="15"/>
      <c r="V1476" s="15"/>
      <c r="W1476" s="15"/>
      <c r="X1476" s="15"/>
      <c r="Y1476" s="41"/>
      <c r="Z1476" s="41"/>
      <c r="AA1476" s="41"/>
      <c r="AB1476" s="15"/>
      <c r="AC1476" s="15"/>
      <c r="AD1476" s="15"/>
      <c r="AE1476" s="15"/>
      <c r="AF1476" s="15"/>
      <c r="AG1476" s="15"/>
      <c r="AH1476" s="15"/>
      <c r="AI1476" s="41"/>
      <c r="AJ1476" s="41"/>
      <c r="AK1476" s="15"/>
      <c r="AL1476" s="15"/>
      <c r="AM1476" s="15"/>
      <c r="AN1476" s="15"/>
      <c r="AO1476" s="15"/>
      <c r="AP1476" s="15"/>
      <c r="AQ1476" s="15"/>
      <c r="AR1476" s="15"/>
      <c r="AS1476" s="15"/>
      <c r="AT1476" s="15"/>
      <c r="AU1476" s="15"/>
      <c r="AV1476" s="15"/>
      <c r="AW1476" s="15"/>
      <c r="AX1476" s="15"/>
      <c r="AY1476" s="15"/>
      <c r="AZ1476" s="10">
        <v>1</v>
      </c>
      <c r="BA1476" t="s">
        <v>22</v>
      </c>
      <c r="BB1476" t="s">
        <v>88</v>
      </c>
      <c r="BD1476" s="39" t="str">
        <f t="shared" ref="BD1476:BD1539" si="47">F1476&amp;C1476</f>
        <v>01/395030001CBlibli Jabodetabek</v>
      </c>
    </row>
    <row r="1477" spans="2:56" ht="13.5" customHeight="1" x14ac:dyDescent="0.35">
      <c r="B1477" s="10" t="s">
        <v>17</v>
      </c>
      <c r="C1477" s="10" t="s">
        <v>1648</v>
      </c>
      <c r="D1477" s="10" t="s">
        <v>455</v>
      </c>
      <c r="E1477" s="10" t="s">
        <v>456</v>
      </c>
      <c r="F1477" s="10" t="s">
        <v>468</v>
      </c>
      <c r="G1477" s="137" t="s">
        <v>6922</v>
      </c>
      <c r="H1477" s="10"/>
      <c r="I1477" s="10">
        <v>4902430610599</v>
      </c>
      <c r="J1477" s="10" t="s">
        <v>15149</v>
      </c>
      <c r="K1477" s="10" t="s">
        <v>6923</v>
      </c>
      <c r="L1477" s="98">
        <f>IFERROR(VLOOKUP($F1477&amp;$C1477,Sales!$J:$W,9,0),0)</f>
        <v>0</v>
      </c>
      <c r="M1477" s="98">
        <f>IFERROR(VLOOKUP($F1477&amp;$C1477,Sales!$J:$W,10,0),0)</f>
        <v>0</v>
      </c>
      <c r="N1477" s="98">
        <f>IFERROR(VLOOKUP($F1477&amp;$C1477,Sales!$J:$W,11,0),0)</f>
        <v>0</v>
      </c>
      <c r="O1477" s="98">
        <f>IFERROR(VLOOKUP($F1477&amp;$C1477,Sales!$J:$W,12,0),0)</f>
        <v>0</v>
      </c>
      <c r="P1477" s="98">
        <f>IFERROR(VLOOKUP($F1477&amp;$C1477,Sales!$J:$W,13,0),0)</f>
        <v>0</v>
      </c>
      <c r="Q1477" s="98">
        <f>IFERROR(VLOOKUP($F1477&amp;$C1477,Sales!$A:$H,7,0),0)</f>
        <v>0</v>
      </c>
      <c r="R1477" s="41" t="str">
        <f t="shared" si="46"/>
        <v>ERROR</v>
      </c>
      <c r="S1477" s="15"/>
      <c r="T1477" s="15"/>
      <c r="U1477" s="15"/>
      <c r="V1477" s="15"/>
      <c r="W1477" s="15"/>
      <c r="X1477" s="15"/>
      <c r="Y1477" s="41"/>
      <c r="Z1477" s="41"/>
      <c r="AA1477" s="41"/>
      <c r="AB1477" s="15"/>
      <c r="AC1477" s="15"/>
      <c r="AD1477" s="15"/>
      <c r="AE1477" s="15"/>
      <c r="AF1477" s="15"/>
      <c r="AG1477" s="15"/>
      <c r="AH1477" s="15"/>
      <c r="AI1477" s="41"/>
      <c r="AJ1477" s="41"/>
      <c r="AK1477" s="15"/>
      <c r="AL1477" s="15"/>
      <c r="AM1477" s="15"/>
      <c r="AN1477" s="15"/>
      <c r="AO1477" s="15"/>
      <c r="AP1477" s="15"/>
      <c r="AQ1477" s="15"/>
      <c r="AR1477" s="15"/>
      <c r="AS1477" s="15"/>
      <c r="AT1477" s="15"/>
      <c r="AU1477" s="15"/>
      <c r="AV1477" s="15"/>
      <c r="AW1477" s="15"/>
      <c r="AX1477" s="15"/>
      <c r="AY1477" s="15"/>
      <c r="AZ1477" s="10">
        <v>1</v>
      </c>
      <c r="BA1477" t="s">
        <v>22</v>
      </c>
      <c r="BB1477" t="s">
        <v>88</v>
      </c>
      <c r="BD1477" s="39" t="str">
        <f t="shared" si="47"/>
        <v>01/225026509IBlibli Jabodetabek</v>
      </c>
    </row>
    <row r="1478" spans="2:56" ht="13.5" customHeight="1" x14ac:dyDescent="0.35">
      <c r="B1478" s="10" t="s">
        <v>17</v>
      </c>
      <c r="C1478" s="10" t="s">
        <v>1648</v>
      </c>
      <c r="D1478" s="10" t="s">
        <v>455</v>
      </c>
      <c r="E1478" s="10" t="s">
        <v>456</v>
      </c>
      <c r="F1478" s="10" t="s">
        <v>475</v>
      </c>
      <c r="G1478" s="137" t="s">
        <v>6924</v>
      </c>
      <c r="H1478" s="10"/>
      <c r="I1478" s="10" t="s">
        <v>476</v>
      </c>
      <c r="J1478" s="10" t="s">
        <v>15150</v>
      </c>
      <c r="K1478" s="10" t="s">
        <v>6925</v>
      </c>
      <c r="L1478" s="98">
        <f>IFERROR(VLOOKUP($F1478&amp;$C1478,Sales!$J:$W,9,0),0)</f>
        <v>0</v>
      </c>
      <c r="M1478" s="98">
        <f>IFERROR(VLOOKUP($F1478&amp;$C1478,Sales!$J:$W,10,0),0)</f>
        <v>0</v>
      </c>
      <c r="N1478" s="98">
        <f>IFERROR(VLOOKUP($F1478&amp;$C1478,Sales!$J:$W,11,0),0)</f>
        <v>0</v>
      </c>
      <c r="O1478" s="98">
        <f>IFERROR(VLOOKUP($F1478&amp;$C1478,Sales!$J:$W,12,0),0)</f>
        <v>0</v>
      </c>
      <c r="P1478" s="98">
        <f>IFERROR(VLOOKUP($F1478&amp;$C1478,Sales!$J:$W,13,0),0)</f>
        <v>0</v>
      </c>
      <c r="Q1478" s="98">
        <f>IFERROR(VLOOKUP($F1478&amp;$C1478,Sales!$A:$H,7,0),0)</f>
        <v>0</v>
      </c>
      <c r="R1478" s="41" t="str">
        <f t="shared" si="46"/>
        <v>ERROR</v>
      </c>
      <c r="S1478" s="15"/>
      <c r="T1478" s="15"/>
      <c r="U1478" s="15"/>
      <c r="V1478" s="15"/>
      <c r="W1478" s="15"/>
      <c r="X1478" s="15"/>
      <c r="Y1478" s="41"/>
      <c r="Z1478" s="41"/>
      <c r="AA1478" s="41"/>
      <c r="AB1478" s="15"/>
      <c r="AC1478" s="15"/>
      <c r="AD1478" s="15"/>
      <c r="AE1478" s="15"/>
      <c r="AF1478" s="15"/>
      <c r="AG1478" s="15"/>
      <c r="AH1478" s="15"/>
      <c r="AI1478" s="41"/>
      <c r="AJ1478" s="41"/>
      <c r="AK1478" s="15"/>
      <c r="AL1478" s="15"/>
      <c r="AM1478" s="15"/>
      <c r="AN1478" s="15"/>
      <c r="AO1478" s="15"/>
      <c r="AP1478" s="15"/>
      <c r="AQ1478" s="15"/>
      <c r="AR1478" s="15"/>
      <c r="AS1478" s="15"/>
      <c r="AT1478" s="15"/>
      <c r="AU1478" s="15"/>
      <c r="AV1478" s="15"/>
      <c r="AW1478" s="15"/>
      <c r="AX1478" s="15"/>
      <c r="AY1478" s="15"/>
      <c r="AZ1478" s="10">
        <v>1</v>
      </c>
      <c r="BA1478" t="s">
        <v>22</v>
      </c>
      <c r="BB1478" t="s">
        <v>88</v>
      </c>
      <c r="BD1478" s="39" t="str">
        <f t="shared" si="47"/>
        <v>01/395029501HBlibli Jabodetabek</v>
      </c>
    </row>
    <row r="1479" spans="2:56" ht="13.5" customHeight="1" x14ac:dyDescent="0.35">
      <c r="B1479" s="10" t="s">
        <v>17</v>
      </c>
      <c r="C1479" s="10" t="s">
        <v>1648</v>
      </c>
      <c r="D1479" s="10" t="s">
        <v>455</v>
      </c>
      <c r="E1479" s="10" t="s">
        <v>456</v>
      </c>
      <c r="F1479" s="10" t="s">
        <v>490</v>
      </c>
      <c r="G1479" s="137" t="s">
        <v>2286</v>
      </c>
      <c r="H1479" s="10"/>
      <c r="I1479" s="10" t="s">
        <v>491</v>
      </c>
      <c r="J1479" s="10" t="s">
        <v>15151</v>
      </c>
      <c r="K1479" s="10" t="s">
        <v>6926</v>
      </c>
      <c r="L1479" s="98">
        <f>IFERROR(VLOOKUP($F1479&amp;$C1479,Sales!$J:$W,9,0),0)</f>
        <v>0</v>
      </c>
      <c r="M1479" s="98">
        <f>IFERROR(VLOOKUP($F1479&amp;$C1479,Sales!$J:$W,10,0),0)</f>
        <v>0</v>
      </c>
      <c r="N1479" s="98">
        <f>IFERROR(VLOOKUP($F1479&amp;$C1479,Sales!$J:$W,11,0),0)</f>
        <v>0</v>
      </c>
      <c r="O1479" s="98">
        <f>IFERROR(VLOOKUP($F1479&amp;$C1479,Sales!$J:$W,12,0),0)</f>
        <v>0</v>
      </c>
      <c r="P1479" s="98">
        <f>IFERROR(VLOOKUP($F1479&amp;$C1479,Sales!$J:$W,13,0),0)</f>
        <v>0</v>
      </c>
      <c r="Q1479" s="98">
        <f>IFERROR(VLOOKUP($F1479&amp;$C1479,Sales!$A:$H,7,0),0)</f>
        <v>0</v>
      </c>
      <c r="R1479" s="41" t="str">
        <f t="shared" si="46"/>
        <v>ERROR</v>
      </c>
      <c r="S1479" s="15"/>
      <c r="T1479" s="15"/>
      <c r="U1479" s="15"/>
      <c r="V1479" s="15"/>
      <c r="W1479" s="15"/>
      <c r="X1479" s="15"/>
      <c r="Y1479" s="41"/>
      <c r="Z1479" s="41"/>
      <c r="AA1479" s="41"/>
      <c r="AB1479" s="15"/>
      <c r="AC1479" s="15"/>
      <c r="AD1479" s="15"/>
      <c r="AE1479" s="15"/>
      <c r="AF1479" s="15"/>
      <c r="AG1479" s="15"/>
      <c r="AH1479" s="15"/>
      <c r="AI1479" s="41"/>
      <c r="AJ1479" s="41"/>
      <c r="AK1479" s="15"/>
      <c r="AL1479" s="15"/>
      <c r="AM1479" s="15"/>
      <c r="AN1479" s="15"/>
      <c r="AO1479" s="15"/>
      <c r="AP1479" s="15"/>
      <c r="AQ1479" s="15"/>
      <c r="AR1479" s="15"/>
      <c r="AS1479" s="15"/>
      <c r="AT1479" s="15"/>
      <c r="AU1479" s="15"/>
      <c r="AV1479" s="15"/>
      <c r="AW1479" s="15"/>
      <c r="AX1479" s="15"/>
      <c r="AY1479" s="15"/>
      <c r="AZ1479" s="10">
        <v>1</v>
      </c>
      <c r="BA1479" t="s">
        <v>22</v>
      </c>
      <c r="BB1479" t="s">
        <v>88</v>
      </c>
      <c r="BD1479" s="39" t="str">
        <f t="shared" si="47"/>
        <v>01/395029501IBlibli Jabodetabek</v>
      </c>
    </row>
    <row r="1480" spans="2:56" ht="13.5" customHeight="1" x14ac:dyDescent="0.35">
      <c r="B1480" s="10" t="s">
        <v>17</v>
      </c>
      <c r="C1480" s="10" t="s">
        <v>1648</v>
      </c>
      <c r="D1480" s="10" t="s">
        <v>455</v>
      </c>
      <c r="E1480" s="10" t="s">
        <v>456</v>
      </c>
      <c r="F1480" s="10" t="s">
        <v>477</v>
      </c>
      <c r="G1480" s="137" t="s">
        <v>2295</v>
      </c>
      <c r="H1480" s="10"/>
      <c r="I1480" s="10" t="s">
        <v>478</v>
      </c>
      <c r="J1480" s="10" t="s">
        <v>15152</v>
      </c>
      <c r="K1480" s="10" t="s">
        <v>6927</v>
      </c>
      <c r="L1480" s="98">
        <f>IFERROR(VLOOKUP($F1480&amp;$C1480,Sales!$J:$W,9,0),0)</f>
        <v>0</v>
      </c>
      <c r="M1480" s="98">
        <f>IFERROR(VLOOKUP($F1480&amp;$C1480,Sales!$J:$W,10,0),0)</f>
        <v>0</v>
      </c>
      <c r="N1480" s="98">
        <f>IFERROR(VLOOKUP($F1480&amp;$C1480,Sales!$J:$W,11,0),0)</f>
        <v>0</v>
      </c>
      <c r="O1480" s="98">
        <f>IFERROR(VLOOKUP($F1480&amp;$C1480,Sales!$J:$W,12,0),0)</f>
        <v>0</v>
      </c>
      <c r="P1480" s="98">
        <f>IFERROR(VLOOKUP($F1480&amp;$C1480,Sales!$J:$W,13,0),0)</f>
        <v>0</v>
      </c>
      <c r="Q1480" s="98">
        <f>IFERROR(VLOOKUP($F1480&amp;$C1480,Sales!$A:$H,7,0),0)</f>
        <v>0</v>
      </c>
      <c r="R1480" s="41" t="str">
        <f t="shared" si="46"/>
        <v>ERROR</v>
      </c>
      <c r="S1480" s="15"/>
      <c r="T1480" s="15"/>
      <c r="U1480" s="15"/>
      <c r="V1480" s="15"/>
      <c r="W1480" s="15"/>
      <c r="X1480" s="15"/>
      <c r="Y1480" s="41"/>
      <c r="Z1480" s="41"/>
      <c r="AA1480" s="41"/>
      <c r="AB1480" s="15"/>
      <c r="AC1480" s="15"/>
      <c r="AD1480" s="15"/>
      <c r="AE1480" s="15"/>
      <c r="AF1480" s="15"/>
      <c r="AG1480" s="15"/>
      <c r="AH1480" s="15"/>
      <c r="AI1480" s="41"/>
      <c r="AJ1480" s="41"/>
      <c r="AK1480" s="15"/>
      <c r="AL1480" s="15"/>
      <c r="AM1480" s="15"/>
      <c r="AN1480" s="15"/>
      <c r="AO1480" s="15"/>
      <c r="AP1480" s="15"/>
      <c r="AQ1480" s="15"/>
      <c r="AR1480" s="15"/>
      <c r="AS1480" s="15"/>
      <c r="AT1480" s="15"/>
      <c r="AU1480" s="15"/>
      <c r="AV1480" s="15"/>
      <c r="AW1480" s="15"/>
      <c r="AX1480" s="15"/>
      <c r="AY1480" s="15"/>
      <c r="AZ1480" s="10">
        <v>1</v>
      </c>
      <c r="BA1480" t="s">
        <v>22</v>
      </c>
      <c r="BB1480" t="s">
        <v>88</v>
      </c>
      <c r="BD1480" s="39" t="str">
        <f t="shared" si="47"/>
        <v>01/395029501KBlibli Jabodetabek</v>
      </c>
    </row>
    <row r="1481" spans="2:56" ht="13.5" customHeight="1" x14ac:dyDescent="0.35">
      <c r="B1481" s="10" t="s">
        <v>17</v>
      </c>
      <c r="C1481" s="10" t="s">
        <v>1648</v>
      </c>
      <c r="D1481" s="10" t="s">
        <v>455</v>
      </c>
      <c r="E1481" s="10" t="s">
        <v>456</v>
      </c>
      <c r="F1481" s="10" t="s">
        <v>505</v>
      </c>
      <c r="G1481" s="137" t="s">
        <v>2303</v>
      </c>
      <c r="H1481" s="10"/>
      <c r="I1481" s="10" t="s">
        <v>506</v>
      </c>
      <c r="J1481" s="10" t="s">
        <v>15153</v>
      </c>
      <c r="K1481" s="10" t="s">
        <v>6928</v>
      </c>
      <c r="L1481" s="98">
        <f>IFERROR(VLOOKUP($F1481&amp;$C1481,Sales!$J:$W,9,0),0)</f>
        <v>0</v>
      </c>
      <c r="M1481" s="98">
        <f>IFERROR(VLOOKUP($F1481&amp;$C1481,Sales!$J:$W,10,0),0)</f>
        <v>0</v>
      </c>
      <c r="N1481" s="98">
        <f>IFERROR(VLOOKUP($F1481&amp;$C1481,Sales!$J:$W,11,0),0)</f>
        <v>0</v>
      </c>
      <c r="O1481" s="98">
        <f>IFERROR(VLOOKUP($F1481&amp;$C1481,Sales!$J:$W,12,0),0)</f>
        <v>0</v>
      </c>
      <c r="P1481" s="98">
        <f>IFERROR(VLOOKUP($F1481&amp;$C1481,Sales!$J:$W,13,0),0)</f>
        <v>0</v>
      </c>
      <c r="Q1481" s="98">
        <f>IFERROR(VLOOKUP($F1481&amp;$C1481,Sales!$A:$H,7,0),0)</f>
        <v>0</v>
      </c>
      <c r="R1481" s="41" t="str">
        <f t="shared" si="46"/>
        <v>ERROR</v>
      </c>
      <c r="S1481" s="15"/>
      <c r="T1481" s="15"/>
      <c r="U1481" s="15"/>
      <c r="V1481" s="15"/>
      <c r="W1481" s="15"/>
      <c r="X1481" s="15"/>
      <c r="Y1481" s="41"/>
      <c r="Z1481" s="41"/>
      <c r="AA1481" s="41"/>
      <c r="AB1481" s="15"/>
      <c r="AC1481" s="15"/>
      <c r="AD1481" s="15"/>
      <c r="AE1481" s="15"/>
      <c r="AF1481" s="15"/>
      <c r="AG1481" s="15"/>
      <c r="AH1481" s="15"/>
      <c r="AI1481" s="15"/>
      <c r="AJ1481" s="41"/>
      <c r="AK1481" s="15"/>
      <c r="AL1481" s="15"/>
      <c r="AM1481" s="15"/>
      <c r="AN1481" s="15"/>
      <c r="AO1481" s="15"/>
      <c r="AP1481" s="15"/>
      <c r="AQ1481" s="15"/>
      <c r="AR1481" s="15"/>
      <c r="AS1481" s="15"/>
      <c r="AT1481" s="15"/>
      <c r="AU1481" s="15"/>
      <c r="AV1481" s="15"/>
      <c r="AW1481" s="15"/>
      <c r="AX1481" s="15"/>
      <c r="AY1481" s="15"/>
      <c r="AZ1481" s="10">
        <v>1</v>
      </c>
      <c r="BA1481" t="s">
        <v>22</v>
      </c>
      <c r="BB1481" t="s">
        <v>88</v>
      </c>
      <c r="BD1481" s="39" t="str">
        <f t="shared" si="47"/>
        <v>01/395029501FBlibli Jabodetabek</v>
      </c>
    </row>
    <row r="1482" spans="2:56" ht="13.5" customHeight="1" x14ac:dyDescent="0.35">
      <c r="B1482" s="10" t="s">
        <v>17</v>
      </c>
      <c r="C1482" s="10" t="s">
        <v>1648</v>
      </c>
      <c r="D1482" s="10" t="s">
        <v>455</v>
      </c>
      <c r="E1482" s="10" t="s">
        <v>456</v>
      </c>
      <c r="F1482" s="10" t="s">
        <v>545</v>
      </c>
      <c r="G1482" s="137" t="s">
        <v>6929</v>
      </c>
      <c r="H1482" s="10"/>
      <c r="I1482" s="10" t="s">
        <v>546</v>
      </c>
      <c r="J1482" s="10" t="s">
        <v>15154</v>
      </c>
      <c r="K1482" s="10" t="s">
        <v>6930</v>
      </c>
      <c r="L1482" s="98">
        <f>IFERROR(VLOOKUP($F1482&amp;$C1482,Sales!$J:$W,9,0),0)</f>
        <v>0</v>
      </c>
      <c r="M1482" s="98">
        <f>IFERROR(VLOOKUP($F1482&amp;$C1482,Sales!$J:$W,10,0),0)</f>
        <v>0</v>
      </c>
      <c r="N1482" s="98">
        <f>IFERROR(VLOOKUP($F1482&amp;$C1482,Sales!$J:$W,11,0),0)</f>
        <v>0</v>
      </c>
      <c r="O1482" s="98">
        <f>IFERROR(VLOOKUP($F1482&amp;$C1482,Sales!$J:$W,12,0),0)</f>
        <v>0</v>
      </c>
      <c r="P1482" s="98">
        <f>IFERROR(VLOOKUP($F1482&amp;$C1482,Sales!$J:$W,13,0),0)</f>
        <v>0</v>
      </c>
      <c r="Q1482" s="98">
        <f>IFERROR(VLOOKUP($F1482&amp;$C1482,Sales!$A:$H,7,0),0)</f>
        <v>0</v>
      </c>
      <c r="R1482" s="41" t="str">
        <f t="shared" si="46"/>
        <v>ERROR</v>
      </c>
      <c r="S1482" s="15"/>
      <c r="T1482" s="15"/>
      <c r="U1482" s="15"/>
      <c r="V1482" s="15"/>
      <c r="W1482" s="15"/>
      <c r="X1482" s="15"/>
      <c r="Y1482" s="41"/>
      <c r="Z1482" s="41"/>
      <c r="AA1482" s="41"/>
      <c r="AB1482" s="15"/>
      <c r="AC1482" s="15"/>
      <c r="AD1482" s="15"/>
      <c r="AE1482" s="15"/>
      <c r="AF1482" s="15"/>
      <c r="AG1482" s="15"/>
      <c r="AH1482" s="15"/>
      <c r="AI1482" s="41"/>
      <c r="AJ1482" s="41"/>
      <c r="AK1482" s="15"/>
      <c r="AL1482" s="15"/>
      <c r="AM1482" s="15"/>
      <c r="AN1482" s="15"/>
      <c r="AO1482" s="15"/>
      <c r="AP1482" s="15"/>
      <c r="AQ1482" s="15"/>
      <c r="AR1482" s="15"/>
      <c r="AS1482" s="15"/>
      <c r="AT1482" s="15"/>
      <c r="AU1482" s="15"/>
      <c r="AV1482" s="15"/>
      <c r="AW1482" s="15"/>
      <c r="AX1482" s="15"/>
      <c r="AY1482" s="15"/>
      <c r="AZ1482" s="10">
        <v>1</v>
      </c>
      <c r="BA1482" t="s">
        <v>22</v>
      </c>
      <c r="BB1482" t="s">
        <v>88</v>
      </c>
      <c r="BD1482" s="39" t="str">
        <f t="shared" si="47"/>
        <v>01/395030001BBlibli Jabodetabek</v>
      </c>
    </row>
    <row r="1483" spans="2:56" ht="13.5" customHeight="1" x14ac:dyDescent="0.35">
      <c r="B1483" s="10" t="s">
        <v>17</v>
      </c>
      <c r="C1483" s="10" t="s">
        <v>1648</v>
      </c>
      <c r="D1483" s="10" t="s">
        <v>455</v>
      </c>
      <c r="E1483" s="10" t="s">
        <v>456</v>
      </c>
      <c r="F1483" s="10" t="s">
        <v>466</v>
      </c>
      <c r="G1483" s="137" t="s">
        <v>6931</v>
      </c>
      <c r="H1483" s="10"/>
      <c r="I1483" s="10">
        <v>4902430635417</v>
      </c>
      <c r="J1483" s="10" t="s">
        <v>15155</v>
      </c>
      <c r="K1483" s="10" t="s">
        <v>6932</v>
      </c>
      <c r="L1483" s="98">
        <f>IFERROR(VLOOKUP($F1483&amp;$C1483,Sales!$J:$W,9,0),0)</f>
        <v>0</v>
      </c>
      <c r="M1483" s="98">
        <f>IFERROR(VLOOKUP($F1483&amp;$C1483,Sales!$J:$W,10,0),0)</f>
        <v>0</v>
      </c>
      <c r="N1483" s="98">
        <f>IFERROR(VLOOKUP($F1483&amp;$C1483,Sales!$J:$W,11,0),0)</f>
        <v>0</v>
      </c>
      <c r="O1483" s="98">
        <f>IFERROR(VLOOKUP($F1483&amp;$C1483,Sales!$J:$W,12,0),0)</f>
        <v>0</v>
      </c>
      <c r="P1483" s="98">
        <f>IFERROR(VLOOKUP($F1483&amp;$C1483,Sales!$J:$W,13,0),0)</f>
        <v>0</v>
      </c>
      <c r="Q1483" s="98">
        <f>IFERROR(VLOOKUP($F1483&amp;$C1483,Sales!$A:$H,7,0),0)</f>
        <v>0</v>
      </c>
      <c r="R1483" s="41" t="str">
        <f t="shared" si="46"/>
        <v>ERROR</v>
      </c>
      <c r="S1483" s="15"/>
      <c r="T1483" s="15"/>
      <c r="U1483" s="15"/>
      <c r="V1483" s="15"/>
      <c r="W1483" s="15"/>
      <c r="X1483" s="15"/>
      <c r="Y1483" s="41"/>
      <c r="Z1483" s="41"/>
      <c r="AA1483" s="41"/>
      <c r="AB1483" s="15"/>
      <c r="AC1483" s="15"/>
      <c r="AD1483" s="15"/>
      <c r="AE1483" s="15"/>
      <c r="AF1483" s="15"/>
      <c r="AG1483" s="15"/>
      <c r="AH1483" s="15"/>
      <c r="AI1483" s="41"/>
      <c r="AJ1483" s="41"/>
      <c r="AK1483" s="15"/>
      <c r="AL1483" s="15"/>
      <c r="AM1483" s="15"/>
      <c r="AN1483" s="15"/>
      <c r="AO1483" s="15"/>
      <c r="AP1483" s="15"/>
      <c r="AQ1483" s="15"/>
      <c r="AR1483" s="15"/>
      <c r="AS1483" s="15"/>
      <c r="AT1483" s="15"/>
      <c r="AU1483" s="15"/>
      <c r="AV1483" s="15"/>
      <c r="AW1483" s="15"/>
      <c r="AX1483" s="15"/>
      <c r="AY1483" s="15"/>
      <c r="AZ1483" s="10">
        <v>1</v>
      </c>
      <c r="BA1483" t="s">
        <v>22</v>
      </c>
      <c r="BB1483" t="s">
        <v>88</v>
      </c>
      <c r="BD1483" s="39" t="str">
        <f t="shared" si="47"/>
        <v>01/225026502PBlibli Jabodetabek</v>
      </c>
    </row>
    <row r="1484" spans="2:56" ht="13.5" customHeight="1" x14ac:dyDescent="0.35">
      <c r="B1484" s="10" t="s">
        <v>17</v>
      </c>
      <c r="C1484" s="10" t="s">
        <v>1648</v>
      </c>
      <c r="D1484" s="10" t="s">
        <v>455</v>
      </c>
      <c r="E1484" s="10" t="s">
        <v>456</v>
      </c>
      <c r="F1484" s="10" t="s">
        <v>498</v>
      </c>
      <c r="G1484" s="137" t="s">
        <v>6933</v>
      </c>
      <c r="H1484" s="10"/>
      <c r="I1484" s="10">
        <v>4902430610544</v>
      </c>
      <c r="J1484" s="10" t="s">
        <v>15156</v>
      </c>
      <c r="K1484" s="10" t="s">
        <v>6934</v>
      </c>
      <c r="L1484" s="98">
        <f>IFERROR(VLOOKUP($F1484&amp;$C1484,Sales!$J:$W,9,0),0)</f>
        <v>0</v>
      </c>
      <c r="M1484" s="98">
        <f>IFERROR(VLOOKUP($F1484&amp;$C1484,Sales!$J:$W,10,0),0)</f>
        <v>0</v>
      </c>
      <c r="N1484" s="98">
        <f>IFERROR(VLOOKUP($F1484&amp;$C1484,Sales!$J:$W,11,0),0)</f>
        <v>0</v>
      </c>
      <c r="O1484" s="98">
        <f>IFERROR(VLOOKUP($F1484&amp;$C1484,Sales!$J:$W,12,0),0)</f>
        <v>0</v>
      </c>
      <c r="P1484" s="98">
        <f>IFERROR(VLOOKUP($F1484&amp;$C1484,Sales!$J:$W,13,0),0)</f>
        <v>0</v>
      </c>
      <c r="Q1484" s="98">
        <f>IFERROR(VLOOKUP($F1484&amp;$C1484,Sales!$A:$H,7,0),0)</f>
        <v>0</v>
      </c>
      <c r="R1484" s="41" t="str">
        <f t="shared" si="46"/>
        <v>ERROR</v>
      </c>
      <c r="S1484" s="15"/>
      <c r="T1484" s="15"/>
      <c r="U1484" s="15"/>
      <c r="V1484" s="15"/>
      <c r="W1484" s="15"/>
      <c r="X1484" s="15"/>
      <c r="Y1484" s="41"/>
      <c r="Z1484" s="41"/>
      <c r="AA1484" s="41"/>
      <c r="AB1484" s="15"/>
      <c r="AC1484" s="15"/>
      <c r="AD1484" s="15"/>
      <c r="AE1484" s="15"/>
      <c r="AF1484" s="15"/>
      <c r="AG1484" s="15"/>
      <c r="AH1484" s="15"/>
      <c r="AI1484" s="41"/>
      <c r="AJ1484" s="41"/>
      <c r="AK1484" s="15"/>
      <c r="AL1484" s="15"/>
      <c r="AM1484" s="15"/>
      <c r="AN1484" s="15"/>
      <c r="AO1484" s="15"/>
      <c r="AP1484" s="15"/>
      <c r="AQ1484" s="15"/>
      <c r="AR1484" s="15"/>
      <c r="AS1484" s="15"/>
      <c r="AT1484" s="15"/>
      <c r="AU1484" s="15"/>
      <c r="AV1484" s="15"/>
      <c r="AW1484" s="15"/>
      <c r="AX1484" s="15"/>
      <c r="AY1484" s="15"/>
      <c r="AZ1484" s="10">
        <v>1</v>
      </c>
      <c r="BA1484" t="s">
        <v>22</v>
      </c>
      <c r="BB1484" t="s">
        <v>88</v>
      </c>
      <c r="BD1484" s="39" t="str">
        <f t="shared" si="47"/>
        <v>01/225026509HBlibli Jabodetabek</v>
      </c>
    </row>
    <row r="1485" spans="2:56" ht="13.5" customHeight="1" x14ac:dyDescent="0.35">
      <c r="B1485" s="10" t="s">
        <v>17</v>
      </c>
      <c r="C1485" s="10" t="s">
        <v>1648</v>
      </c>
      <c r="D1485" s="10" t="s">
        <v>455</v>
      </c>
      <c r="E1485" s="10" t="s">
        <v>456</v>
      </c>
      <c r="F1485" s="10" t="s">
        <v>460</v>
      </c>
      <c r="G1485" s="137" t="s">
        <v>6935</v>
      </c>
      <c r="H1485" s="10"/>
      <c r="I1485" s="10" t="s">
        <v>461</v>
      </c>
      <c r="J1485" s="10" t="s">
        <v>15157</v>
      </c>
      <c r="K1485" s="10" t="s">
        <v>6936</v>
      </c>
      <c r="L1485" s="98">
        <f>IFERROR(VLOOKUP($F1485&amp;$C1485,Sales!$J:$W,9,0),0)</f>
        <v>0</v>
      </c>
      <c r="M1485" s="98">
        <f>IFERROR(VLOOKUP($F1485&amp;$C1485,Sales!$J:$W,10,0),0)</f>
        <v>0</v>
      </c>
      <c r="N1485" s="98">
        <f>IFERROR(VLOOKUP($F1485&amp;$C1485,Sales!$J:$W,11,0),0)</f>
        <v>0</v>
      </c>
      <c r="O1485" s="98">
        <f>IFERROR(VLOOKUP($F1485&amp;$C1485,Sales!$J:$W,12,0),0)</f>
        <v>0</v>
      </c>
      <c r="P1485" s="98">
        <f>IFERROR(VLOOKUP($F1485&amp;$C1485,Sales!$J:$W,13,0),0)</f>
        <v>0</v>
      </c>
      <c r="Q1485" s="98">
        <f>IFERROR(VLOOKUP($F1485&amp;$C1485,Sales!$A:$H,7,0),0)</f>
        <v>0</v>
      </c>
      <c r="R1485" s="41" t="str">
        <f t="shared" si="46"/>
        <v>ERROR</v>
      </c>
      <c r="S1485" s="15"/>
      <c r="T1485" s="15"/>
      <c r="U1485" s="15"/>
      <c r="V1485" s="15"/>
      <c r="W1485" s="15"/>
      <c r="X1485" s="15"/>
      <c r="Y1485" s="41"/>
      <c r="Z1485" s="41"/>
      <c r="AA1485" s="41"/>
      <c r="AB1485" s="15"/>
      <c r="AC1485" s="15"/>
      <c r="AD1485" s="15"/>
      <c r="AE1485" s="15"/>
      <c r="AF1485" s="15"/>
      <c r="AG1485" s="15"/>
      <c r="AH1485" s="15"/>
      <c r="AI1485" s="41"/>
      <c r="AJ1485" s="41"/>
      <c r="AK1485" s="15"/>
      <c r="AL1485" s="15"/>
      <c r="AM1485" s="15"/>
      <c r="AN1485" s="15"/>
      <c r="AO1485" s="15"/>
      <c r="AP1485" s="15"/>
      <c r="AQ1485" s="15"/>
      <c r="AR1485" s="15"/>
      <c r="AS1485" s="15"/>
      <c r="AT1485" s="15"/>
      <c r="AU1485" s="15"/>
      <c r="AV1485" s="15"/>
      <c r="AW1485" s="15"/>
      <c r="AX1485" s="15"/>
      <c r="AY1485" s="15"/>
      <c r="AZ1485" s="10">
        <v>1</v>
      </c>
      <c r="BA1485" t="s">
        <v>22</v>
      </c>
      <c r="BB1485" t="s">
        <v>88</v>
      </c>
      <c r="BD1485" s="39" t="str">
        <f t="shared" si="47"/>
        <v>01/395029501EBlibli Jabodetabek</v>
      </c>
    </row>
    <row r="1486" spans="2:56" ht="13.5" customHeight="1" x14ac:dyDescent="0.35">
      <c r="B1486" s="10" t="s">
        <v>17</v>
      </c>
      <c r="C1486" s="10" t="s">
        <v>1648</v>
      </c>
      <c r="D1486" s="10" t="s">
        <v>455</v>
      </c>
      <c r="E1486" s="10" t="s">
        <v>456</v>
      </c>
      <c r="F1486" s="10" t="s">
        <v>500</v>
      </c>
      <c r="G1486" s="137" t="s">
        <v>6937</v>
      </c>
      <c r="H1486" s="10"/>
      <c r="I1486" s="10">
        <v>4902430635424</v>
      </c>
      <c r="J1486" s="10" t="s">
        <v>15158</v>
      </c>
      <c r="K1486" s="10" t="s">
        <v>6938</v>
      </c>
      <c r="L1486" s="98">
        <f>IFERROR(VLOOKUP($F1486&amp;$C1486,Sales!$J:$W,9,0),0)</f>
        <v>0</v>
      </c>
      <c r="M1486" s="98">
        <f>IFERROR(VLOOKUP($F1486&amp;$C1486,Sales!$J:$W,10,0),0)</f>
        <v>0</v>
      </c>
      <c r="N1486" s="98">
        <f>IFERROR(VLOOKUP($F1486&amp;$C1486,Sales!$J:$W,11,0),0)</f>
        <v>0</v>
      </c>
      <c r="O1486" s="98">
        <f>IFERROR(VLOOKUP($F1486&amp;$C1486,Sales!$J:$W,12,0),0)</f>
        <v>0</v>
      </c>
      <c r="P1486" s="98">
        <f>IFERROR(VLOOKUP($F1486&amp;$C1486,Sales!$J:$W,13,0),0)</f>
        <v>0</v>
      </c>
      <c r="Q1486" s="98">
        <f>IFERROR(VLOOKUP($F1486&amp;$C1486,Sales!$A:$H,7,0),0)</f>
        <v>0</v>
      </c>
      <c r="R1486" s="41" t="str">
        <f t="shared" si="46"/>
        <v>ERROR</v>
      </c>
      <c r="S1486" s="15"/>
      <c r="T1486" s="15"/>
      <c r="U1486" s="15"/>
      <c r="V1486" s="15"/>
      <c r="W1486" s="15"/>
      <c r="X1486" s="15"/>
      <c r="Y1486" s="41"/>
      <c r="Z1486" s="41"/>
      <c r="AA1486" s="41"/>
      <c r="AB1486" s="15"/>
      <c r="AC1486" s="15"/>
      <c r="AD1486" s="15"/>
      <c r="AE1486" s="15"/>
      <c r="AF1486" s="15"/>
      <c r="AG1486" s="15"/>
      <c r="AH1486" s="15"/>
      <c r="AI1486" s="15"/>
      <c r="AJ1486" s="41"/>
      <c r="AK1486" s="15"/>
      <c r="AL1486" s="15"/>
      <c r="AM1486" s="15"/>
      <c r="AN1486" s="15"/>
      <c r="AO1486" s="15"/>
      <c r="AP1486" s="15"/>
      <c r="AQ1486" s="15"/>
      <c r="AR1486" s="15"/>
      <c r="AS1486" s="15"/>
      <c r="AT1486" s="15"/>
      <c r="AU1486" s="15"/>
      <c r="AV1486" s="15"/>
      <c r="AW1486" s="15"/>
      <c r="AX1486" s="15"/>
      <c r="AY1486" s="15"/>
      <c r="AZ1486" s="10">
        <v>1</v>
      </c>
      <c r="BA1486" t="s">
        <v>22</v>
      </c>
      <c r="BB1486" t="s">
        <v>88</v>
      </c>
      <c r="BD1486" s="39" t="str">
        <f t="shared" si="47"/>
        <v>01/395029501MBlibli Jabodetabek</v>
      </c>
    </row>
    <row r="1487" spans="2:56" ht="13.5" customHeight="1" x14ac:dyDescent="0.35">
      <c r="B1487" s="10" t="s">
        <v>17</v>
      </c>
      <c r="C1487" s="10" t="s">
        <v>1648</v>
      </c>
      <c r="D1487" s="10" t="s">
        <v>549</v>
      </c>
      <c r="E1487" s="10" t="s">
        <v>194</v>
      </c>
      <c r="F1487" s="10" t="s">
        <v>1954</v>
      </c>
      <c r="G1487" s="137" t="s">
        <v>6939</v>
      </c>
      <c r="H1487" s="10"/>
      <c r="I1487" s="10" t="s">
        <v>6940</v>
      </c>
      <c r="J1487" s="10" t="s">
        <v>15159</v>
      </c>
      <c r="K1487" s="10" t="s">
        <v>6941</v>
      </c>
      <c r="L1487" s="98">
        <f>IFERROR(VLOOKUP($F1487&amp;$C1487,Sales!$J:$W,9,0),0)</f>
        <v>0</v>
      </c>
      <c r="M1487" s="98">
        <f>IFERROR(VLOOKUP($F1487&amp;$C1487,Sales!$J:$W,10,0),0)</f>
        <v>0</v>
      </c>
      <c r="N1487" s="98">
        <f>IFERROR(VLOOKUP($F1487&amp;$C1487,Sales!$J:$W,11,0),0)</f>
        <v>0</v>
      </c>
      <c r="O1487" s="98">
        <f>IFERROR(VLOOKUP($F1487&amp;$C1487,Sales!$J:$W,12,0),0)</f>
        <v>0</v>
      </c>
      <c r="P1487" s="98">
        <f>IFERROR(VLOOKUP($F1487&amp;$C1487,Sales!$J:$W,13,0),0)</f>
        <v>0</v>
      </c>
      <c r="Q1487" s="98">
        <f>IFERROR(VLOOKUP($F1487&amp;$C1487,Sales!$A:$H,7,0),0)</f>
        <v>0</v>
      </c>
      <c r="R1487" s="41" t="str">
        <f t="shared" si="46"/>
        <v>ERROR</v>
      </c>
      <c r="S1487" s="15"/>
      <c r="T1487" s="15"/>
      <c r="U1487" s="15"/>
      <c r="V1487" s="15"/>
      <c r="W1487" s="15"/>
      <c r="X1487" s="15"/>
      <c r="Y1487" s="41"/>
      <c r="Z1487" s="41"/>
      <c r="AA1487" s="41"/>
      <c r="AB1487" s="15"/>
      <c r="AC1487" s="15"/>
      <c r="AD1487" s="15"/>
      <c r="AE1487" s="15"/>
      <c r="AF1487" s="15"/>
      <c r="AG1487" s="15"/>
      <c r="AH1487" s="15"/>
      <c r="AI1487" s="41"/>
      <c r="AJ1487" s="41"/>
      <c r="AK1487" s="15"/>
      <c r="AL1487" s="15"/>
      <c r="AM1487" s="15"/>
      <c r="AN1487" s="15"/>
      <c r="AO1487" s="15"/>
      <c r="AP1487" s="15"/>
      <c r="AQ1487" s="15"/>
      <c r="AR1487" s="15"/>
      <c r="AS1487" s="15"/>
      <c r="AT1487" s="15"/>
      <c r="AU1487" s="15"/>
      <c r="AV1487" s="15"/>
      <c r="AW1487" s="15"/>
      <c r="AX1487" s="15"/>
      <c r="AY1487" s="15"/>
      <c r="AZ1487" s="10">
        <v>1</v>
      </c>
      <c r="BA1487" t="s">
        <v>22</v>
      </c>
      <c r="BB1487" t="s">
        <v>88</v>
      </c>
      <c r="BD1487" s="39" t="str">
        <f t="shared" si="47"/>
        <v>01/395129901EBlibli Jabodetabek</v>
      </c>
    </row>
    <row r="1488" spans="2:56" ht="13.5" customHeight="1" x14ac:dyDescent="0.35">
      <c r="B1488" s="10" t="s">
        <v>17</v>
      </c>
      <c r="C1488" s="10" t="s">
        <v>1648</v>
      </c>
      <c r="D1488" s="10" t="s">
        <v>549</v>
      </c>
      <c r="E1488" s="10" t="s">
        <v>194</v>
      </c>
      <c r="F1488" s="10" t="s">
        <v>6153</v>
      </c>
      <c r="G1488" s="137" t="s">
        <v>6942</v>
      </c>
      <c r="H1488" s="10"/>
      <c r="I1488" s="10" t="s">
        <v>6154</v>
      </c>
      <c r="J1488" s="10" t="s">
        <v>15160</v>
      </c>
      <c r="K1488" s="10" t="s">
        <v>6943</v>
      </c>
      <c r="L1488" s="98">
        <f>IFERROR(VLOOKUP($F1488&amp;$C1488,Sales!$J:$W,9,0),0)</f>
        <v>0</v>
      </c>
      <c r="M1488" s="98">
        <f>IFERROR(VLOOKUP($F1488&amp;$C1488,Sales!$J:$W,10,0),0)</f>
        <v>0</v>
      </c>
      <c r="N1488" s="98">
        <f>IFERROR(VLOOKUP($F1488&amp;$C1488,Sales!$J:$W,11,0),0)</f>
        <v>0</v>
      </c>
      <c r="O1488" s="98">
        <f>IFERROR(VLOOKUP($F1488&amp;$C1488,Sales!$J:$W,12,0),0)</f>
        <v>0</v>
      </c>
      <c r="P1488" s="98">
        <f>IFERROR(VLOOKUP($F1488&amp;$C1488,Sales!$J:$W,13,0),0)</f>
        <v>0</v>
      </c>
      <c r="Q1488" s="98">
        <f>IFERROR(VLOOKUP($F1488&amp;$C1488,Sales!$A:$H,7,0),0)</f>
        <v>0</v>
      </c>
      <c r="R1488" s="41" t="str">
        <f t="shared" si="46"/>
        <v>ERROR</v>
      </c>
      <c r="S1488" s="15"/>
      <c r="T1488" s="15"/>
      <c r="U1488" s="15"/>
      <c r="V1488" s="15"/>
      <c r="W1488" s="15"/>
      <c r="X1488" s="15"/>
      <c r="Y1488" s="41"/>
      <c r="Z1488" s="41"/>
      <c r="AA1488" s="41"/>
      <c r="AB1488" s="15"/>
      <c r="AC1488" s="15"/>
      <c r="AD1488" s="15"/>
      <c r="AE1488" s="15"/>
      <c r="AF1488" s="15"/>
      <c r="AG1488" s="15"/>
      <c r="AH1488" s="15"/>
      <c r="AI1488" s="41"/>
      <c r="AJ1488" s="41"/>
      <c r="AK1488" s="15"/>
      <c r="AL1488" s="15"/>
      <c r="AM1488" s="15"/>
      <c r="AN1488" s="15"/>
      <c r="AO1488" s="15"/>
      <c r="AP1488" s="15"/>
      <c r="AQ1488" s="15"/>
      <c r="AR1488" s="15"/>
      <c r="AS1488" s="15"/>
      <c r="AT1488" s="15"/>
      <c r="AU1488" s="15"/>
      <c r="AV1488" s="15"/>
      <c r="AW1488" s="15"/>
      <c r="AX1488" s="15"/>
      <c r="AY1488" s="15"/>
      <c r="AZ1488" s="10">
        <v>1</v>
      </c>
      <c r="BA1488" t="s">
        <v>22</v>
      </c>
      <c r="BB1488" t="s">
        <v>88</v>
      </c>
      <c r="BD1488" s="39" t="str">
        <f t="shared" si="47"/>
        <v>01/395129501WBlibli Jabodetabek</v>
      </c>
    </row>
    <row r="1489" spans="2:56" ht="13.5" customHeight="1" x14ac:dyDescent="0.35">
      <c r="B1489" s="10" t="s">
        <v>17</v>
      </c>
      <c r="C1489" s="10" t="s">
        <v>1648</v>
      </c>
      <c r="D1489" s="10" t="s">
        <v>549</v>
      </c>
      <c r="E1489" s="10" t="s">
        <v>194</v>
      </c>
      <c r="F1489" s="10" t="s">
        <v>783</v>
      </c>
      <c r="G1489" s="137" t="s">
        <v>6944</v>
      </c>
      <c r="H1489" s="10"/>
      <c r="I1489" s="10">
        <v>4902430142083</v>
      </c>
      <c r="J1489" s="10" t="s">
        <v>15161</v>
      </c>
      <c r="K1489" s="10" t="s">
        <v>6945</v>
      </c>
      <c r="L1489" s="98">
        <f>IFERROR(VLOOKUP($F1489&amp;$C1489,Sales!$J:$W,9,0),0)</f>
        <v>0</v>
      </c>
      <c r="M1489" s="98">
        <f>IFERROR(VLOOKUP($F1489&amp;$C1489,Sales!$J:$W,10,0),0)</f>
        <v>0</v>
      </c>
      <c r="N1489" s="98">
        <f>IFERROR(VLOOKUP($F1489&amp;$C1489,Sales!$J:$W,11,0),0)</f>
        <v>0</v>
      </c>
      <c r="O1489" s="98">
        <f>IFERROR(VLOOKUP($F1489&amp;$C1489,Sales!$J:$W,12,0),0)</f>
        <v>0</v>
      </c>
      <c r="P1489" s="98">
        <f>IFERROR(VLOOKUP($F1489&amp;$C1489,Sales!$J:$W,13,0),0)</f>
        <v>0</v>
      </c>
      <c r="Q1489" s="98">
        <f>IFERROR(VLOOKUP($F1489&amp;$C1489,Sales!$A:$H,7,0),0)</f>
        <v>0</v>
      </c>
      <c r="R1489" s="41" t="str">
        <f t="shared" si="46"/>
        <v>ERROR</v>
      </c>
      <c r="S1489" s="15"/>
      <c r="T1489" s="15"/>
      <c r="U1489" s="15"/>
      <c r="V1489" s="15"/>
      <c r="W1489" s="15"/>
      <c r="X1489" s="15"/>
      <c r="Y1489" s="41"/>
      <c r="Z1489" s="41"/>
      <c r="AA1489" s="41"/>
      <c r="AB1489" s="15"/>
      <c r="AC1489" s="15"/>
      <c r="AD1489" s="15"/>
      <c r="AE1489" s="15"/>
      <c r="AF1489" s="15"/>
      <c r="AG1489" s="15"/>
      <c r="AH1489" s="15"/>
      <c r="AI1489" s="41"/>
      <c r="AJ1489" s="41"/>
      <c r="AK1489" s="15"/>
      <c r="AL1489" s="15"/>
      <c r="AM1489" s="15"/>
      <c r="AN1489" s="15"/>
      <c r="AO1489" s="15"/>
      <c r="AP1489" s="15"/>
      <c r="AQ1489" s="15"/>
      <c r="AR1489" s="15"/>
      <c r="AS1489" s="15"/>
      <c r="AT1489" s="15"/>
      <c r="AU1489" s="15"/>
      <c r="AV1489" s="15"/>
      <c r="AW1489" s="15"/>
      <c r="AX1489" s="15"/>
      <c r="AY1489" s="15"/>
      <c r="AZ1489" s="10">
        <v>1</v>
      </c>
      <c r="BA1489" t="s">
        <v>22</v>
      </c>
      <c r="BB1489" t="s">
        <v>88</v>
      </c>
      <c r="BD1489" s="39" t="str">
        <f t="shared" si="47"/>
        <v>01/244521105TBlibli Jabodetabek</v>
      </c>
    </row>
    <row r="1490" spans="2:56" ht="13.5" customHeight="1" x14ac:dyDescent="0.35">
      <c r="B1490" s="10" t="s">
        <v>17</v>
      </c>
      <c r="C1490" s="10" t="s">
        <v>1648</v>
      </c>
      <c r="D1490" s="10" t="s">
        <v>549</v>
      </c>
      <c r="E1490" s="10" t="s">
        <v>194</v>
      </c>
      <c r="F1490" s="10" t="s">
        <v>1972</v>
      </c>
      <c r="G1490" s="137" t="s">
        <v>6946</v>
      </c>
      <c r="H1490" s="10"/>
      <c r="I1490" s="10" t="s">
        <v>6947</v>
      </c>
      <c r="J1490" s="10" t="s">
        <v>15162</v>
      </c>
      <c r="K1490" s="10" t="s">
        <v>6948</v>
      </c>
      <c r="L1490" s="98">
        <f>IFERROR(VLOOKUP($F1490&amp;$C1490,Sales!$J:$W,9,0),0)</f>
        <v>0</v>
      </c>
      <c r="M1490" s="98">
        <f>IFERROR(VLOOKUP($F1490&amp;$C1490,Sales!$J:$W,10,0),0)</f>
        <v>0</v>
      </c>
      <c r="N1490" s="98">
        <f>IFERROR(VLOOKUP($F1490&amp;$C1490,Sales!$J:$W,11,0),0)</f>
        <v>0</v>
      </c>
      <c r="O1490" s="98">
        <f>IFERROR(VLOOKUP($F1490&amp;$C1490,Sales!$J:$W,12,0),0)</f>
        <v>0</v>
      </c>
      <c r="P1490" s="98">
        <f>IFERROR(VLOOKUP($F1490&amp;$C1490,Sales!$J:$W,13,0),0)</f>
        <v>0</v>
      </c>
      <c r="Q1490" s="98">
        <f>IFERROR(VLOOKUP($F1490&amp;$C1490,Sales!$A:$H,7,0),0)</f>
        <v>0</v>
      </c>
      <c r="R1490" s="41" t="str">
        <f t="shared" si="46"/>
        <v>ERROR</v>
      </c>
      <c r="S1490" s="15"/>
      <c r="T1490" s="15"/>
      <c r="U1490" s="15"/>
      <c r="V1490" s="15"/>
      <c r="W1490" s="15"/>
      <c r="X1490" s="15"/>
      <c r="Y1490" s="41"/>
      <c r="Z1490" s="41"/>
      <c r="AA1490" s="41"/>
      <c r="AB1490" s="15"/>
      <c r="AC1490" s="15"/>
      <c r="AD1490" s="15"/>
      <c r="AE1490" s="15"/>
      <c r="AF1490" s="15"/>
      <c r="AG1490" s="15"/>
      <c r="AH1490" s="15"/>
      <c r="AI1490" s="41"/>
      <c r="AJ1490" s="41"/>
      <c r="AK1490" s="15"/>
      <c r="AL1490" s="15"/>
      <c r="AM1490" s="15"/>
      <c r="AN1490" s="15"/>
      <c r="AO1490" s="15"/>
      <c r="AP1490" s="15"/>
      <c r="AQ1490" s="15"/>
      <c r="AR1490" s="15"/>
      <c r="AS1490" s="15"/>
      <c r="AT1490" s="15"/>
      <c r="AU1490" s="15"/>
      <c r="AV1490" s="15"/>
      <c r="AW1490" s="15"/>
      <c r="AX1490" s="15"/>
      <c r="AY1490" s="15"/>
      <c r="AZ1490" s="10">
        <v>1</v>
      </c>
      <c r="BA1490" t="s">
        <v>22</v>
      </c>
      <c r="BB1490" t="s">
        <v>88</v>
      </c>
      <c r="BD1490" s="39" t="str">
        <f t="shared" si="47"/>
        <v>01/395129901ABlibli Jabodetabek</v>
      </c>
    </row>
    <row r="1491" spans="2:56" ht="13.5" customHeight="1" x14ac:dyDescent="0.35">
      <c r="B1491" s="10" t="s">
        <v>17</v>
      </c>
      <c r="C1491" s="10" t="s">
        <v>1648</v>
      </c>
      <c r="D1491" s="10" t="s">
        <v>549</v>
      </c>
      <c r="E1491" s="10" t="s">
        <v>194</v>
      </c>
      <c r="F1491" s="10" t="s">
        <v>567</v>
      </c>
      <c r="G1491" s="137" t="s">
        <v>6949</v>
      </c>
      <c r="H1491" s="10"/>
      <c r="I1491" s="10">
        <v>4902430792790</v>
      </c>
      <c r="J1491" s="10" t="s">
        <v>15163</v>
      </c>
      <c r="K1491" s="10" t="s">
        <v>6950</v>
      </c>
      <c r="L1491" s="98">
        <f>IFERROR(VLOOKUP($F1491&amp;$C1491,Sales!$J:$W,9,0),0)</f>
        <v>0</v>
      </c>
      <c r="M1491" s="98">
        <f>IFERROR(VLOOKUP($F1491&amp;$C1491,Sales!$J:$W,10,0),0)</f>
        <v>0</v>
      </c>
      <c r="N1491" s="98">
        <f>IFERROR(VLOOKUP($F1491&amp;$C1491,Sales!$J:$W,11,0),0)</f>
        <v>0</v>
      </c>
      <c r="O1491" s="98">
        <f>IFERROR(VLOOKUP($F1491&amp;$C1491,Sales!$J:$W,12,0),0)</f>
        <v>0</v>
      </c>
      <c r="P1491" s="98">
        <f>IFERROR(VLOOKUP($F1491&amp;$C1491,Sales!$J:$W,13,0),0)</f>
        <v>0</v>
      </c>
      <c r="Q1491" s="98">
        <f>IFERROR(VLOOKUP($F1491&amp;$C1491,Sales!$A:$H,7,0),0)</f>
        <v>0</v>
      </c>
      <c r="R1491" s="41" t="str">
        <f t="shared" si="46"/>
        <v>ERROR</v>
      </c>
      <c r="S1491" s="15"/>
      <c r="T1491" s="15"/>
      <c r="U1491" s="15"/>
      <c r="V1491" s="15"/>
      <c r="W1491" s="15"/>
      <c r="X1491" s="15"/>
      <c r="Y1491" s="41"/>
      <c r="Z1491" s="41"/>
      <c r="AA1491" s="41"/>
      <c r="AB1491" s="15"/>
      <c r="AC1491" s="15"/>
      <c r="AD1491" s="15"/>
      <c r="AE1491" s="15"/>
      <c r="AF1491" s="15"/>
      <c r="AG1491" s="15"/>
      <c r="AH1491" s="15"/>
      <c r="AI1491" s="41"/>
      <c r="AJ1491" s="41"/>
      <c r="AK1491" s="15"/>
      <c r="AL1491" s="15"/>
      <c r="AM1491" s="15"/>
      <c r="AN1491" s="15"/>
      <c r="AO1491" s="15"/>
      <c r="AP1491" s="15"/>
      <c r="AQ1491" s="15"/>
      <c r="AR1491" s="15"/>
      <c r="AS1491" s="15"/>
      <c r="AT1491" s="15"/>
      <c r="AU1491" s="15"/>
      <c r="AV1491" s="15"/>
      <c r="AW1491" s="15"/>
      <c r="AX1491" s="15"/>
      <c r="AY1491" s="15"/>
      <c r="AZ1491" s="10">
        <v>1</v>
      </c>
      <c r="BA1491" t="s">
        <v>22</v>
      </c>
      <c r="BB1491" t="s">
        <v>88</v>
      </c>
      <c r="BD1491" s="39" t="str">
        <f t="shared" si="47"/>
        <v>01/245121005LBlibli Jabodetabek</v>
      </c>
    </row>
    <row r="1492" spans="2:56" ht="13.5" customHeight="1" x14ac:dyDescent="0.35">
      <c r="B1492" s="10" t="s">
        <v>17</v>
      </c>
      <c r="C1492" s="10" t="s">
        <v>1648</v>
      </c>
      <c r="D1492" s="10" t="s">
        <v>549</v>
      </c>
      <c r="E1492" s="10" t="s">
        <v>194</v>
      </c>
      <c r="F1492" s="10" t="s">
        <v>589</v>
      </c>
      <c r="G1492" s="137" t="s">
        <v>3212</v>
      </c>
      <c r="H1492" s="10"/>
      <c r="I1492" s="10">
        <v>4902430538695</v>
      </c>
      <c r="J1492" s="10" t="s">
        <v>15164</v>
      </c>
      <c r="K1492" s="10" t="s">
        <v>6951</v>
      </c>
      <c r="L1492" s="98">
        <f>IFERROR(VLOOKUP($F1492&amp;$C1492,Sales!$J:$W,9,0),0)</f>
        <v>0</v>
      </c>
      <c r="M1492" s="98">
        <f>IFERROR(VLOOKUP($F1492&amp;$C1492,Sales!$J:$W,10,0),0)</f>
        <v>0</v>
      </c>
      <c r="N1492" s="98">
        <f>IFERROR(VLOOKUP($F1492&amp;$C1492,Sales!$J:$W,11,0),0)</f>
        <v>0</v>
      </c>
      <c r="O1492" s="98">
        <f>IFERROR(VLOOKUP($F1492&amp;$C1492,Sales!$J:$W,12,0),0)</f>
        <v>0</v>
      </c>
      <c r="P1492" s="98">
        <f>IFERROR(VLOOKUP($F1492&amp;$C1492,Sales!$J:$W,13,0),0)</f>
        <v>0</v>
      </c>
      <c r="Q1492" s="98">
        <f>IFERROR(VLOOKUP($F1492&amp;$C1492,Sales!$A:$H,7,0),0)</f>
        <v>0</v>
      </c>
      <c r="R1492" s="41" t="str">
        <f t="shared" si="46"/>
        <v>ERROR</v>
      </c>
      <c r="S1492" s="15"/>
      <c r="T1492" s="15"/>
      <c r="U1492" s="15"/>
      <c r="V1492" s="15"/>
      <c r="W1492" s="15"/>
      <c r="X1492" s="15"/>
      <c r="Y1492" s="41"/>
      <c r="Z1492" s="41"/>
      <c r="AA1492" s="41"/>
      <c r="AB1492" s="15"/>
      <c r="AC1492" s="15"/>
      <c r="AD1492" s="15"/>
      <c r="AE1492" s="15"/>
      <c r="AF1492" s="15"/>
      <c r="AG1492" s="15"/>
      <c r="AH1492" s="15"/>
      <c r="AI1492" s="41"/>
      <c r="AJ1492" s="41"/>
      <c r="AK1492" s="15"/>
      <c r="AL1492" s="15"/>
      <c r="AM1492" s="15"/>
      <c r="AN1492" s="15"/>
      <c r="AO1492" s="15"/>
      <c r="AP1492" s="15"/>
      <c r="AQ1492" s="15"/>
      <c r="AR1492" s="15"/>
      <c r="AS1492" s="15"/>
      <c r="AT1492" s="15"/>
      <c r="AU1492" s="15"/>
      <c r="AV1492" s="15"/>
      <c r="AW1492" s="15"/>
      <c r="AX1492" s="15"/>
      <c r="AY1492" s="15"/>
      <c r="AZ1492" s="10">
        <v>1</v>
      </c>
      <c r="BA1492" t="s">
        <v>22</v>
      </c>
      <c r="BB1492" t="s">
        <v>88</v>
      </c>
      <c r="BD1492" s="39" t="str">
        <f t="shared" si="47"/>
        <v>01/245121101SBlibli Jabodetabek</v>
      </c>
    </row>
    <row r="1493" spans="2:56" ht="13.5" customHeight="1" x14ac:dyDescent="0.35">
      <c r="B1493" s="10" t="s">
        <v>17</v>
      </c>
      <c r="C1493" s="10" t="s">
        <v>1648</v>
      </c>
      <c r="D1493" s="10" t="s">
        <v>549</v>
      </c>
      <c r="E1493" s="10" t="s">
        <v>194</v>
      </c>
      <c r="F1493" s="10" t="s">
        <v>725</v>
      </c>
      <c r="G1493" s="137" t="s">
        <v>6952</v>
      </c>
      <c r="H1493" s="10"/>
      <c r="I1493" s="10">
        <v>4902430538565</v>
      </c>
      <c r="J1493" s="10" t="s">
        <v>15165</v>
      </c>
      <c r="K1493" s="10" t="s">
        <v>6953</v>
      </c>
      <c r="L1493" s="98">
        <f>IFERROR(VLOOKUP($F1493&amp;$C1493,Sales!$J:$W,9,0),0)</f>
        <v>0</v>
      </c>
      <c r="M1493" s="98">
        <f>IFERROR(VLOOKUP($F1493&amp;$C1493,Sales!$J:$W,10,0),0)</f>
        <v>0</v>
      </c>
      <c r="N1493" s="98">
        <f>IFERROR(VLOOKUP($F1493&amp;$C1493,Sales!$J:$W,11,0),0)</f>
        <v>0</v>
      </c>
      <c r="O1493" s="98">
        <f>IFERROR(VLOOKUP($F1493&amp;$C1493,Sales!$J:$W,12,0),0)</f>
        <v>0</v>
      </c>
      <c r="P1493" s="98">
        <f>IFERROR(VLOOKUP($F1493&amp;$C1493,Sales!$J:$W,13,0),0)</f>
        <v>0</v>
      </c>
      <c r="Q1493" s="98">
        <f>IFERROR(VLOOKUP($F1493&amp;$C1493,Sales!$A:$H,7,0),0)</f>
        <v>0</v>
      </c>
      <c r="R1493" s="41" t="str">
        <f t="shared" si="46"/>
        <v>ERROR</v>
      </c>
      <c r="S1493" s="15"/>
      <c r="T1493" s="15"/>
      <c r="U1493" s="15"/>
      <c r="V1493" s="15"/>
      <c r="W1493" s="15"/>
      <c r="X1493" s="15"/>
      <c r="Y1493" s="41"/>
      <c r="Z1493" s="41"/>
      <c r="AA1493" s="41"/>
      <c r="AB1493" s="15"/>
      <c r="AC1493" s="15"/>
      <c r="AD1493" s="15"/>
      <c r="AE1493" s="15"/>
      <c r="AF1493" s="15"/>
      <c r="AG1493" s="15"/>
      <c r="AH1493" s="15"/>
      <c r="AI1493" s="41"/>
      <c r="AJ1493" s="41"/>
      <c r="AK1493" s="15"/>
      <c r="AL1493" s="15"/>
      <c r="AM1493" s="15"/>
      <c r="AN1493" s="15"/>
      <c r="AO1493" s="15"/>
      <c r="AP1493" s="15"/>
      <c r="AQ1493" s="15"/>
      <c r="AR1493" s="15"/>
      <c r="AS1493" s="15"/>
      <c r="AT1493" s="15"/>
      <c r="AU1493" s="15"/>
      <c r="AV1493" s="15"/>
      <c r="AW1493" s="15"/>
      <c r="AX1493" s="15"/>
      <c r="AY1493" s="15"/>
      <c r="AZ1493" s="10">
        <v>1</v>
      </c>
      <c r="BA1493" t="s">
        <v>22</v>
      </c>
      <c r="BB1493" t="s">
        <v>88</v>
      </c>
      <c r="BD1493" s="39" t="str">
        <f t="shared" si="47"/>
        <v>01/245121002YBlibli Jabodetabek</v>
      </c>
    </row>
    <row r="1494" spans="2:56" ht="13.5" customHeight="1" x14ac:dyDescent="0.35">
      <c r="B1494" s="10" t="s">
        <v>17</v>
      </c>
      <c r="C1494" s="10" t="s">
        <v>1648</v>
      </c>
      <c r="D1494" s="10" t="s">
        <v>549</v>
      </c>
      <c r="E1494" s="10" t="s">
        <v>194</v>
      </c>
      <c r="F1494" s="10" t="s">
        <v>556</v>
      </c>
      <c r="G1494" s="137" t="s">
        <v>6686</v>
      </c>
      <c r="H1494" s="10"/>
      <c r="I1494" s="10">
        <v>4902430792158</v>
      </c>
      <c r="J1494" s="10" t="s">
        <v>15166</v>
      </c>
      <c r="K1494" s="10" t="s">
        <v>6954</v>
      </c>
      <c r="L1494" s="98">
        <f>IFERROR(VLOOKUP($F1494&amp;$C1494,Sales!$J:$W,9,0),0)</f>
        <v>0</v>
      </c>
      <c r="M1494" s="98">
        <f>IFERROR(VLOOKUP($F1494&amp;$C1494,Sales!$J:$W,10,0),0)</f>
        <v>0</v>
      </c>
      <c r="N1494" s="98">
        <f>IFERROR(VLOOKUP($F1494&amp;$C1494,Sales!$J:$W,11,0),0)</f>
        <v>0</v>
      </c>
      <c r="O1494" s="98">
        <f>IFERROR(VLOOKUP($F1494&amp;$C1494,Sales!$J:$W,12,0),0)</f>
        <v>0</v>
      </c>
      <c r="P1494" s="98">
        <f>IFERROR(VLOOKUP($F1494&amp;$C1494,Sales!$J:$W,13,0),0)</f>
        <v>0</v>
      </c>
      <c r="Q1494" s="98">
        <f>IFERROR(VLOOKUP($F1494&amp;$C1494,Sales!$A:$H,7,0),0)</f>
        <v>0</v>
      </c>
      <c r="R1494" s="41" t="str">
        <f t="shared" si="46"/>
        <v>ERROR</v>
      </c>
      <c r="S1494" s="15"/>
      <c r="T1494" s="15"/>
      <c r="U1494" s="15"/>
      <c r="V1494" s="15"/>
      <c r="W1494" s="15"/>
      <c r="X1494" s="15"/>
      <c r="Y1494" s="41"/>
      <c r="Z1494" s="41"/>
      <c r="AA1494" s="41"/>
      <c r="AB1494" s="15"/>
      <c r="AC1494" s="15"/>
      <c r="AD1494" s="15"/>
      <c r="AE1494" s="15"/>
      <c r="AF1494" s="15"/>
      <c r="AG1494" s="15"/>
      <c r="AH1494" s="15"/>
      <c r="AI1494" s="41"/>
      <c r="AJ1494" s="41"/>
      <c r="AK1494" s="15"/>
      <c r="AL1494" s="15"/>
      <c r="AM1494" s="15"/>
      <c r="AN1494" s="15"/>
      <c r="AO1494" s="15"/>
      <c r="AP1494" s="15"/>
      <c r="AQ1494" s="15"/>
      <c r="AR1494" s="15"/>
      <c r="AS1494" s="15"/>
      <c r="AT1494" s="15"/>
      <c r="AU1494" s="15"/>
      <c r="AV1494" s="15"/>
      <c r="AW1494" s="15"/>
      <c r="AX1494" s="15"/>
      <c r="AY1494" s="15"/>
      <c r="AZ1494" s="10">
        <v>1</v>
      </c>
      <c r="BA1494" t="s">
        <v>22</v>
      </c>
      <c r="BB1494" t="s">
        <v>88</v>
      </c>
      <c r="BD1494" s="39" t="str">
        <f t="shared" si="47"/>
        <v>01/245121003RBlibli Jabodetabek</v>
      </c>
    </row>
    <row r="1495" spans="2:56" ht="13.5" customHeight="1" x14ac:dyDescent="0.35">
      <c r="B1495" s="10" t="s">
        <v>17</v>
      </c>
      <c r="C1495" s="10" t="s">
        <v>1648</v>
      </c>
      <c r="D1495" s="10" t="s">
        <v>549</v>
      </c>
      <c r="E1495" s="10" t="s">
        <v>194</v>
      </c>
      <c r="F1495" s="10" t="s">
        <v>6956</v>
      </c>
      <c r="G1495" s="137" t="s">
        <v>6957</v>
      </c>
      <c r="H1495" s="10"/>
      <c r="I1495" s="10" t="s">
        <v>6958</v>
      </c>
      <c r="J1495" s="10" t="s">
        <v>15167</v>
      </c>
      <c r="K1495" s="10" t="s">
        <v>6959</v>
      </c>
      <c r="L1495" s="98">
        <f>IFERROR(VLOOKUP($F1495&amp;$C1495,Sales!$J:$W,9,0),0)</f>
        <v>0</v>
      </c>
      <c r="M1495" s="98">
        <f>IFERROR(VLOOKUP($F1495&amp;$C1495,Sales!$J:$W,10,0),0)</f>
        <v>0</v>
      </c>
      <c r="N1495" s="98">
        <f>IFERROR(VLOOKUP($F1495&amp;$C1495,Sales!$J:$W,11,0),0)</f>
        <v>0</v>
      </c>
      <c r="O1495" s="98">
        <f>IFERROR(VLOOKUP($F1495&amp;$C1495,Sales!$J:$W,12,0),0)</f>
        <v>0</v>
      </c>
      <c r="P1495" s="98">
        <f>IFERROR(VLOOKUP($F1495&amp;$C1495,Sales!$J:$W,13,0),0)</f>
        <v>0</v>
      </c>
      <c r="Q1495" s="98">
        <f>IFERROR(VLOOKUP($F1495&amp;$C1495,Sales!$A:$H,7,0),0)</f>
        <v>0</v>
      </c>
      <c r="R1495" s="41" t="str">
        <f t="shared" si="46"/>
        <v>ERROR</v>
      </c>
      <c r="S1495" s="15"/>
      <c r="T1495" s="15"/>
      <c r="U1495" s="15"/>
      <c r="V1495" s="15"/>
      <c r="W1495" s="15"/>
      <c r="X1495" s="15"/>
      <c r="Y1495" s="41"/>
      <c r="Z1495" s="41"/>
      <c r="AA1495" s="41"/>
      <c r="AB1495" s="15"/>
      <c r="AC1495" s="15"/>
      <c r="AD1495" s="15"/>
      <c r="AE1495" s="15"/>
      <c r="AF1495" s="15"/>
      <c r="AG1495" s="15"/>
      <c r="AH1495" s="15"/>
      <c r="AI1495" s="41"/>
      <c r="AJ1495" s="41"/>
      <c r="AK1495" s="15"/>
      <c r="AL1495" s="15"/>
      <c r="AM1495" s="15"/>
      <c r="AN1495" s="15"/>
      <c r="AO1495" s="15"/>
      <c r="AP1495" s="15"/>
      <c r="AQ1495" s="15"/>
      <c r="AR1495" s="15"/>
      <c r="AS1495" s="15"/>
      <c r="AT1495" s="15"/>
      <c r="AU1495" s="15"/>
      <c r="AV1495" s="15"/>
      <c r="AW1495" s="15"/>
      <c r="AX1495" s="15"/>
      <c r="AY1495" s="15"/>
      <c r="AZ1495" s="10">
        <v>1</v>
      </c>
      <c r="BA1495" t="s">
        <v>22</v>
      </c>
      <c r="BB1495" t="s">
        <v>88</v>
      </c>
      <c r="BD1495" s="39" t="str">
        <f t="shared" si="47"/>
        <v>01/395129801BBlibli Jabodetabek</v>
      </c>
    </row>
    <row r="1496" spans="2:56" ht="13.5" customHeight="1" x14ac:dyDescent="0.35">
      <c r="B1496" s="10" t="s">
        <v>17</v>
      </c>
      <c r="C1496" s="10" t="s">
        <v>1648</v>
      </c>
      <c r="D1496" s="10" t="s">
        <v>549</v>
      </c>
      <c r="E1496" s="10" t="s">
        <v>194</v>
      </c>
      <c r="F1496" s="10" t="s">
        <v>6960</v>
      </c>
      <c r="G1496" s="137" t="s">
        <v>6961</v>
      </c>
      <c r="H1496" s="10"/>
      <c r="I1496" s="10" t="s">
        <v>6197</v>
      </c>
      <c r="J1496" s="10" t="s">
        <v>15168</v>
      </c>
      <c r="K1496" s="10" t="s">
        <v>6962</v>
      </c>
      <c r="L1496" s="98">
        <f>IFERROR(VLOOKUP($F1496&amp;$C1496,Sales!$J:$W,9,0),0)</f>
        <v>0</v>
      </c>
      <c r="M1496" s="98">
        <f>IFERROR(VLOOKUP($F1496&amp;$C1496,Sales!$J:$W,10,0),0)</f>
        <v>0</v>
      </c>
      <c r="N1496" s="98">
        <f>IFERROR(VLOOKUP($F1496&amp;$C1496,Sales!$J:$W,11,0),0)</f>
        <v>0</v>
      </c>
      <c r="O1496" s="98">
        <f>IFERROR(VLOOKUP($F1496&amp;$C1496,Sales!$J:$W,12,0),0)</f>
        <v>0</v>
      </c>
      <c r="P1496" s="98">
        <f>IFERROR(VLOOKUP($F1496&amp;$C1496,Sales!$J:$W,13,0),0)</f>
        <v>0</v>
      </c>
      <c r="Q1496" s="98">
        <f>IFERROR(VLOOKUP($F1496&amp;$C1496,Sales!$A:$H,7,0),0)</f>
        <v>0</v>
      </c>
      <c r="R1496" s="41" t="str">
        <f t="shared" si="46"/>
        <v>ERROR</v>
      </c>
      <c r="S1496" s="15"/>
      <c r="T1496" s="15"/>
      <c r="U1496" s="15"/>
      <c r="V1496" s="15"/>
      <c r="W1496" s="15"/>
      <c r="X1496" s="15"/>
      <c r="Y1496" s="41"/>
      <c r="Z1496" s="41"/>
      <c r="AA1496" s="41"/>
      <c r="AB1496" s="15"/>
      <c r="AC1496" s="15"/>
      <c r="AD1496" s="15"/>
      <c r="AE1496" s="15"/>
      <c r="AF1496" s="15"/>
      <c r="AG1496" s="15"/>
      <c r="AH1496" s="15"/>
      <c r="AI1496" s="41"/>
      <c r="AJ1496" s="41"/>
      <c r="AK1496" s="15"/>
      <c r="AL1496" s="15"/>
      <c r="AM1496" s="15"/>
      <c r="AN1496" s="15"/>
      <c r="AO1496" s="15"/>
      <c r="AP1496" s="15"/>
      <c r="AQ1496" s="15"/>
      <c r="AR1496" s="15"/>
      <c r="AS1496" s="15"/>
      <c r="AT1496" s="15"/>
      <c r="AU1496" s="15"/>
      <c r="AV1496" s="15"/>
      <c r="AW1496" s="15"/>
      <c r="AX1496" s="15"/>
      <c r="AY1496" s="15"/>
      <c r="AZ1496" s="10">
        <v>1</v>
      </c>
      <c r="BA1496" t="s">
        <v>22</v>
      </c>
      <c r="BB1496" t="s">
        <v>88</v>
      </c>
      <c r="BD1496" s="39" t="str">
        <f t="shared" si="47"/>
        <v>01/395129601ABlibli Jabodetabek</v>
      </c>
    </row>
    <row r="1497" spans="2:56" ht="13.5" customHeight="1" x14ac:dyDescent="0.35">
      <c r="B1497" s="10" t="s">
        <v>17</v>
      </c>
      <c r="C1497" s="10" t="s">
        <v>1648</v>
      </c>
      <c r="D1497" s="10" t="s">
        <v>549</v>
      </c>
      <c r="E1497" s="10" t="s">
        <v>194</v>
      </c>
      <c r="F1497" s="10" t="s">
        <v>1938</v>
      </c>
      <c r="G1497" s="137" t="s">
        <v>6963</v>
      </c>
      <c r="H1497" s="10"/>
      <c r="I1497" s="10" t="s">
        <v>6964</v>
      </c>
      <c r="J1497" s="10" t="s">
        <v>15169</v>
      </c>
      <c r="K1497" s="10" t="s">
        <v>6965</v>
      </c>
      <c r="L1497" s="98">
        <f>IFERROR(VLOOKUP($F1497&amp;$C1497,Sales!$J:$W,9,0),0)</f>
        <v>0</v>
      </c>
      <c r="M1497" s="98">
        <f>IFERROR(VLOOKUP($F1497&amp;$C1497,Sales!$J:$W,10,0),0)</f>
        <v>0</v>
      </c>
      <c r="N1497" s="98">
        <f>IFERROR(VLOOKUP($F1497&amp;$C1497,Sales!$J:$W,11,0),0)</f>
        <v>0</v>
      </c>
      <c r="O1497" s="98">
        <f>IFERROR(VLOOKUP($F1497&amp;$C1497,Sales!$J:$W,12,0),0)</f>
        <v>0</v>
      </c>
      <c r="P1497" s="98">
        <f>IFERROR(VLOOKUP($F1497&amp;$C1497,Sales!$J:$W,13,0),0)</f>
        <v>0</v>
      </c>
      <c r="Q1497" s="98">
        <f>IFERROR(VLOOKUP($F1497&amp;$C1497,Sales!$A:$H,7,0),0)</f>
        <v>0</v>
      </c>
      <c r="R1497" s="41" t="str">
        <f t="shared" si="46"/>
        <v>ERROR</v>
      </c>
      <c r="S1497" s="15"/>
      <c r="T1497" s="15"/>
      <c r="U1497" s="15"/>
      <c r="V1497" s="15"/>
      <c r="W1497" s="15"/>
      <c r="X1497" s="15"/>
      <c r="Y1497" s="41"/>
      <c r="Z1497" s="41"/>
      <c r="AA1497" s="41"/>
      <c r="AB1497" s="15"/>
      <c r="AC1497" s="15"/>
      <c r="AD1497" s="15"/>
      <c r="AE1497" s="15"/>
      <c r="AF1497" s="15"/>
      <c r="AG1497" s="15"/>
      <c r="AH1497" s="15"/>
      <c r="AI1497" s="41"/>
      <c r="AJ1497" s="41"/>
      <c r="AK1497" s="15"/>
      <c r="AL1497" s="15"/>
      <c r="AM1497" s="15"/>
      <c r="AN1497" s="15"/>
      <c r="AO1497" s="15"/>
      <c r="AP1497" s="15"/>
      <c r="AQ1497" s="15"/>
      <c r="AR1497" s="15"/>
      <c r="AS1497" s="15"/>
      <c r="AT1497" s="15"/>
      <c r="AU1497" s="15"/>
      <c r="AV1497" s="15"/>
      <c r="AW1497" s="15"/>
      <c r="AX1497" s="15"/>
      <c r="AY1497" s="15"/>
      <c r="AZ1497" s="10">
        <v>1</v>
      </c>
      <c r="BA1497" t="s">
        <v>22</v>
      </c>
      <c r="BB1497" t="s">
        <v>88</v>
      </c>
      <c r="BD1497" s="39" t="str">
        <f t="shared" si="47"/>
        <v>01/395129901IBlibli Jabodetabek</v>
      </c>
    </row>
    <row r="1498" spans="2:56" ht="13.5" customHeight="1" x14ac:dyDescent="0.35">
      <c r="B1498" s="10" t="s">
        <v>17</v>
      </c>
      <c r="C1498" s="10" t="s">
        <v>1648</v>
      </c>
      <c r="D1498" s="10" t="s">
        <v>549</v>
      </c>
      <c r="E1498" s="10" t="s">
        <v>194</v>
      </c>
      <c r="F1498" s="10" t="s">
        <v>1391</v>
      </c>
      <c r="G1498" s="137" t="s">
        <v>6966</v>
      </c>
      <c r="H1498" s="10"/>
      <c r="I1498" s="10">
        <v>4902430594882</v>
      </c>
      <c r="J1498" s="10" t="s">
        <v>15170</v>
      </c>
      <c r="K1498" s="10" t="s">
        <v>6967</v>
      </c>
      <c r="L1498" s="98">
        <f>IFERROR(VLOOKUP($F1498&amp;$C1498,Sales!$J:$W,9,0),0)</f>
        <v>0</v>
      </c>
      <c r="M1498" s="98">
        <f>IFERROR(VLOOKUP($F1498&amp;$C1498,Sales!$J:$W,10,0),0)</f>
        <v>0</v>
      </c>
      <c r="N1498" s="98">
        <f>IFERROR(VLOOKUP($F1498&amp;$C1498,Sales!$J:$W,11,0),0)</f>
        <v>0</v>
      </c>
      <c r="O1498" s="98">
        <f>IFERROR(VLOOKUP($F1498&amp;$C1498,Sales!$J:$W,12,0),0)</f>
        <v>0</v>
      </c>
      <c r="P1498" s="98">
        <f>IFERROR(VLOOKUP($F1498&amp;$C1498,Sales!$J:$W,13,0),0)</f>
        <v>0</v>
      </c>
      <c r="Q1498" s="98">
        <f>IFERROR(VLOOKUP($F1498&amp;$C1498,Sales!$A:$H,7,0),0)</f>
        <v>0</v>
      </c>
      <c r="R1498" s="41" t="str">
        <f t="shared" si="46"/>
        <v>ERROR</v>
      </c>
      <c r="S1498" s="15"/>
      <c r="T1498" s="15"/>
      <c r="U1498" s="15"/>
      <c r="V1498" s="15"/>
      <c r="W1498" s="15"/>
      <c r="X1498" s="15"/>
      <c r="Y1498" s="41"/>
      <c r="Z1498" s="41"/>
      <c r="AA1498" s="41"/>
      <c r="AB1498" s="15"/>
      <c r="AC1498" s="15"/>
      <c r="AD1498" s="15"/>
      <c r="AE1498" s="15"/>
      <c r="AF1498" s="15"/>
      <c r="AG1498" s="15"/>
      <c r="AH1498" s="15"/>
      <c r="AI1498" s="41"/>
      <c r="AJ1498" s="41"/>
      <c r="AK1498" s="15"/>
      <c r="AL1498" s="15"/>
      <c r="AM1498" s="15"/>
      <c r="AN1498" s="15"/>
      <c r="AO1498" s="15"/>
      <c r="AP1498" s="15"/>
      <c r="AQ1498" s="15"/>
      <c r="AR1498" s="15"/>
      <c r="AS1498" s="15"/>
      <c r="AT1498" s="15"/>
      <c r="AU1498" s="15"/>
      <c r="AV1498" s="15"/>
      <c r="AW1498" s="15"/>
      <c r="AX1498" s="15"/>
      <c r="AY1498" s="15"/>
      <c r="AZ1498" s="10">
        <v>1</v>
      </c>
      <c r="BA1498" t="s">
        <v>22</v>
      </c>
      <c r="BB1498" t="s">
        <v>88</v>
      </c>
      <c r="BD1498" s="39" t="str">
        <f t="shared" si="47"/>
        <v>01/245121007GBlibli Jabodetabek</v>
      </c>
    </row>
    <row r="1499" spans="2:56" ht="13.5" customHeight="1" x14ac:dyDescent="0.35">
      <c r="B1499" s="10" t="s">
        <v>17</v>
      </c>
      <c r="C1499" s="10" t="s">
        <v>1648</v>
      </c>
      <c r="D1499" s="10" t="s">
        <v>549</v>
      </c>
      <c r="E1499" s="10" t="s">
        <v>194</v>
      </c>
      <c r="F1499" s="10" t="s">
        <v>1947</v>
      </c>
      <c r="G1499" s="137" t="s">
        <v>6968</v>
      </c>
      <c r="H1499" s="10"/>
      <c r="I1499" s="124">
        <v>4902430400978</v>
      </c>
      <c r="J1499" s="10" t="s">
        <v>15171</v>
      </c>
      <c r="K1499" s="10" t="s">
        <v>6970</v>
      </c>
      <c r="L1499" s="98">
        <f>IFERROR(VLOOKUP($F1499&amp;$C1499,Sales!$J:$W,9,0),0)</f>
        <v>0</v>
      </c>
      <c r="M1499" s="98">
        <f>IFERROR(VLOOKUP($F1499&amp;$C1499,Sales!$J:$W,10,0),0)</f>
        <v>0</v>
      </c>
      <c r="N1499" s="98">
        <f>IFERROR(VLOOKUP($F1499&amp;$C1499,Sales!$J:$W,11,0),0)</f>
        <v>0</v>
      </c>
      <c r="O1499" s="98">
        <f>IFERROR(VLOOKUP($F1499&amp;$C1499,Sales!$J:$W,12,0),0)</f>
        <v>0</v>
      </c>
      <c r="P1499" s="98">
        <f>IFERROR(VLOOKUP($F1499&amp;$C1499,Sales!$J:$W,13,0),0)</f>
        <v>0</v>
      </c>
      <c r="Q1499" s="98">
        <f>IFERROR(VLOOKUP($F1499&amp;$C1499,Sales!$A:$H,7,0),0)</f>
        <v>0</v>
      </c>
      <c r="R1499" s="41" t="str">
        <f t="shared" si="46"/>
        <v>ERROR</v>
      </c>
      <c r="S1499" s="15"/>
      <c r="T1499" s="15"/>
      <c r="U1499" s="15"/>
      <c r="V1499" s="15"/>
      <c r="W1499" s="15"/>
      <c r="X1499" s="15"/>
      <c r="Y1499" s="41"/>
      <c r="Z1499" s="41"/>
      <c r="AA1499" s="41"/>
      <c r="AB1499" s="15"/>
      <c r="AC1499" s="15"/>
      <c r="AD1499" s="15"/>
      <c r="AE1499" s="15"/>
      <c r="AF1499" s="15"/>
      <c r="AG1499" s="15"/>
      <c r="AH1499" s="15"/>
      <c r="AI1499" s="41"/>
      <c r="AJ1499" s="41"/>
      <c r="AK1499" s="15"/>
      <c r="AL1499" s="15"/>
      <c r="AM1499" s="15"/>
      <c r="AN1499" s="15"/>
      <c r="AO1499" s="15"/>
      <c r="AP1499" s="15"/>
      <c r="AQ1499" s="15"/>
      <c r="AR1499" s="15"/>
      <c r="AS1499" s="15"/>
      <c r="AT1499" s="15"/>
      <c r="AU1499" s="15"/>
      <c r="AV1499" s="15"/>
      <c r="AW1499" s="15"/>
      <c r="AX1499" s="15"/>
      <c r="AY1499" s="15"/>
      <c r="AZ1499" s="10">
        <v>1</v>
      </c>
      <c r="BA1499" t="s">
        <v>22</v>
      </c>
      <c r="BB1499" t="s">
        <v>88</v>
      </c>
      <c r="BD1499" s="39" t="str">
        <f t="shared" si="47"/>
        <v>01/245121003SBlibli Jabodetabek</v>
      </c>
    </row>
    <row r="1500" spans="2:56" ht="13.5" customHeight="1" x14ac:dyDescent="0.35">
      <c r="B1500" s="10" t="s">
        <v>17</v>
      </c>
      <c r="C1500" s="10" t="s">
        <v>1648</v>
      </c>
      <c r="D1500" s="10" t="s">
        <v>549</v>
      </c>
      <c r="E1500" s="10" t="s">
        <v>194</v>
      </c>
      <c r="F1500" s="10" t="s">
        <v>585</v>
      </c>
      <c r="G1500" s="137" t="s">
        <v>1948</v>
      </c>
      <c r="H1500" s="10"/>
      <c r="I1500" s="10">
        <v>4902430538633</v>
      </c>
      <c r="J1500" s="10" t="s">
        <v>15172</v>
      </c>
      <c r="K1500" s="10" t="s">
        <v>1950</v>
      </c>
      <c r="L1500" s="98">
        <f>IFERROR(VLOOKUP($F1500&amp;$C1500,Sales!$J:$W,9,0),0)</f>
        <v>0</v>
      </c>
      <c r="M1500" s="98">
        <f>IFERROR(VLOOKUP($F1500&amp;$C1500,Sales!$J:$W,10,0),0)</f>
        <v>0</v>
      </c>
      <c r="N1500" s="98">
        <f>IFERROR(VLOOKUP($F1500&amp;$C1500,Sales!$J:$W,11,0),0)</f>
        <v>0</v>
      </c>
      <c r="O1500" s="98">
        <f>IFERROR(VLOOKUP($F1500&amp;$C1500,Sales!$J:$W,12,0),0)</f>
        <v>0</v>
      </c>
      <c r="P1500" s="98">
        <f>IFERROR(VLOOKUP($F1500&amp;$C1500,Sales!$J:$W,13,0),0)</f>
        <v>0</v>
      </c>
      <c r="Q1500" s="98">
        <f>IFERROR(VLOOKUP($F1500&amp;$C1500,Sales!$A:$H,7,0),0)</f>
        <v>0</v>
      </c>
      <c r="R1500" s="41" t="str">
        <f t="shared" si="46"/>
        <v>ERROR</v>
      </c>
      <c r="S1500" s="15"/>
      <c r="T1500" s="15"/>
      <c r="U1500" s="15"/>
      <c r="V1500" s="15"/>
      <c r="W1500" s="15"/>
      <c r="X1500" s="15"/>
      <c r="Y1500" s="41"/>
      <c r="Z1500" s="41"/>
      <c r="AA1500" s="41"/>
      <c r="AB1500" s="15"/>
      <c r="AC1500" s="15"/>
      <c r="AD1500" s="15"/>
      <c r="AE1500" s="15"/>
      <c r="AF1500" s="15"/>
      <c r="AG1500" s="15"/>
      <c r="AH1500" s="15"/>
      <c r="AI1500" s="41"/>
      <c r="AJ1500" s="41"/>
      <c r="AK1500" s="15"/>
      <c r="AL1500" s="15"/>
      <c r="AM1500" s="15"/>
      <c r="AN1500" s="15"/>
      <c r="AO1500" s="15"/>
      <c r="AP1500" s="15"/>
      <c r="AQ1500" s="15"/>
      <c r="AR1500" s="15"/>
      <c r="AS1500" s="15"/>
      <c r="AT1500" s="15"/>
      <c r="AU1500" s="15"/>
      <c r="AV1500" s="15"/>
      <c r="AW1500" s="15"/>
      <c r="AX1500" s="15"/>
      <c r="AY1500" s="15"/>
      <c r="AZ1500" s="10">
        <v>1</v>
      </c>
      <c r="BA1500" t="s">
        <v>22</v>
      </c>
      <c r="BB1500" t="s">
        <v>88</v>
      </c>
      <c r="BD1500" s="39" t="str">
        <f t="shared" si="47"/>
        <v>01/245121101VBlibli Jabodetabek</v>
      </c>
    </row>
    <row r="1501" spans="2:56" ht="13.5" customHeight="1" x14ac:dyDescent="0.35">
      <c r="B1501" s="10" t="s">
        <v>17</v>
      </c>
      <c r="C1501" s="10" t="s">
        <v>1648</v>
      </c>
      <c r="D1501" s="10" t="s">
        <v>549</v>
      </c>
      <c r="E1501" s="10" t="s">
        <v>194</v>
      </c>
      <c r="F1501" s="10" t="s">
        <v>1330</v>
      </c>
      <c r="G1501" s="137" t="s">
        <v>6971</v>
      </c>
      <c r="H1501" s="10"/>
      <c r="I1501" s="10">
        <v>4902430400985</v>
      </c>
      <c r="J1501" s="10" t="s">
        <v>15173</v>
      </c>
      <c r="K1501" s="10" t="s">
        <v>6972</v>
      </c>
      <c r="L1501" s="98">
        <f>IFERROR(VLOOKUP($F1501&amp;$C1501,Sales!$J:$W,9,0),0)</f>
        <v>0</v>
      </c>
      <c r="M1501" s="98">
        <f>IFERROR(VLOOKUP($F1501&amp;$C1501,Sales!$J:$W,10,0),0)</f>
        <v>0</v>
      </c>
      <c r="N1501" s="98">
        <f>IFERROR(VLOOKUP($F1501&amp;$C1501,Sales!$J:$W,11,0),0)</f>
        <v>0</v>
      </c>
      <c r="O1501" s="98">
        <f>IFERROR(VLOOKUP($F1501&amp;$C1501,Sales!$J:$W,12,0),0)</f>
        <v>0</v>
      </c>
      <c r="P1501" s="98">
        <f>IFERROR(VLOOKUP($F1501&amp;$C1501,Sales!$J:$W,13,0),0)</f>
        <v>0</v>
      </c>
      <c r="Q1501" s="98">
        <f>IFERROR(VLOOKUP($F1501&amp;$C1501,Sales!$A:$H,7,0),0)</f>
        <v>0</v>
      </c>
      <c r="R1501" s="41" t="str">
        <f t="shared" si="46"/>
        <v>ERROR</v>
      </c>
      <c r="S1501" s="15"/>
      <c r="T1501" s="15"/>
      <c r="U1501" s="15"/>
      <c r="V1501" s="15"/>
      <c r="W1501" s="15"/>
      <c r="X1501" s="15"/>
      <c r="Y1501" s="41"/>
      <c r="Z1501" s="41"/>
      <c r="AA1501" s="41"/>
      <c r="AB1501" s="15"/>
      <c r="AC1501" s="15"/>
      <c r="AD1501" s="15"/>
      <c r="AE1501" s="15"/>
      <c r="AF1501" s="15"/>
      <c r="AG1501" s="15"/>
      <c r="AH1501" s="15"/>
      <c r="AI1501" s="41"/>
      <c r="AJ1501" s="41"/>
      <c r="AK1501" s="15"/>
      <c r="AL1501" s="15"/>
      <c r="AM1501" s="15"/>
      <c r="AN1501" s="15"/>
      <c r="AO1501" s="15"/>
      <c r="AP1501" s="15"/>
      <c r="AQ1501" s="15"/>
      <c r="AR1501" s="15"/>
      <c r="AS1501" s="15"/>
      <c r="AT1501" s="15"/>
      <c r="AU1501" s="15"/>
      <c r="AV1501" s="15"/>
      <c r="AW1501" s="15"/>
      <c r="AX1501" s="15"/>
      <c r="AY1501" s="15"/>
      <c r="AZ1501" s="10">
        <v>1</v>
      </c>
      <c r="BA1501" t="s">
        <v>22</v>
      </c>
      <c r="BB1501" t="s">
        <v>88</v>
      </c>
      <c r="BD1501" s="39" t="str">
        <f t="shared" si="47"/>
        <v>01/245121003WBlibli Jabodetabek</v>
      </c>
    </row>
    <row r="1502" spans="2:56" ht="13.5" customHeight="1" x14ac:dyDescent="0.35">
      <c r="B1502" s="10" t="s">
        <v>17</v>
      </c>
      <c r="C1502" s="10" t="s">
        <v>1648</v>
      </c>
      <c r="D1502" s="10" t="s">
        <v>549</v>
      </c>
      <c r="E1502" s="10" t="s">
        <v>194</v>
      </c>
      <c r="F1502" s="10" t="s">
        <v>1356</v>
      </c>
      <c r="G1502" s="137" t="s">
        <v>6973</v>
      </c>
      <c r="H1502" s="10"/>
      <c r="I1502" s="10">
        <v>4902430400909</v>
      </c>
      <c r="J1502" s="10" t="s">
        <v>15174</v>
      </c>
      <c r="K1502" s="10" t="s">
        <v>6974</v>
      </c>
      <c r="L1502" s="98">
        <f>IFERROR(VLOOKUP($F1502&amp;$C1502,Sales!$J:$W,9,0),0)</f>
        <v>0</v>
      </c>
      <c r="M1502" s="98">
        <f>IFERROR(VLOOKUP($F1502&amp;$C1502,Sales!$J:$W,10,0),0)</f>
        <v>0</v>
      </c>
      <c r="N1502" s="98">
        <f>IFERROR(VLOOKUP($F1502&amp;$C1502,Sales!$J:$W,11,0),0)</f>
        <v>0</v>
      </c>
      <c r="O1502" s="98">
        <f>IFERROR(VLOOKUP($F1502&amp;$C1502,Sales!$J:$W,12,0),0)</f>
        <v>0</v>
      </c>
      <c r="P1502" s="98">
        <f>IFERROR(VLOOKUP($F1502&amp;$C1502,Sales!$J:$W,13,0),0)</f>
        <v>0</v>
      </c>
      <c r="Q1502" s="98">
        <f>IFERROR(VLOOKUP($F1502&amp;$C1502,Sales!$A:$H,7,0),0)</f>
        <v>0</v>
      </c>
      <c r="R1502" s="41" t="str">
        <f t="shared" si="46"/>
        <v>ERROR</v>
      </c>
      <c r="S1502" s="15"/>
      <c r="T1502" s="15"/>
      <c r="U1502" s="15"/>
      <c r="V1502" s="15"/>
      <c r="W1502" s="15"/>
      <c r="X1502" s="15"/>
      <c r="Y1502" s="41"/>
      <c r="Z1502" s="41"/>
      <c r="AA1502" s="41"/>
      <c r="AB1502" s="15"/>
      <c r="AC1502" s="15"/>
      <c r="AD1502" s="15"/>
      <c r="AE1502" s="15"/>
      <c r="AF1502" s="15"/>
      <c r="AG1502" s="15"/>
      <c r="AH1502" s="15"/>
      <c r="AI1502" s="15"/>
      <c r="AJ1502" s="41"/>
      <c r="AK1502" s="15"/>
      <c r="AL1502" s="15"/>
      <c r="AM1502" s="15"/>
      <c r="AN1502" s="15"/>
      <c r="AO1502" s="15"/>
      <c r="AP1502" s="15"/>
      <c r="AQ1502" s="15"/>
      <c r="AR1502" s="15"/>
      <c r="AS1502" s="15"/>
      <c r="AT1502" s="15"/>
      <c r="AU1502" s="15"/>
      <c r="AV1502" s="15"/>
      <c r="AW1502" s="15"/>
      <c r="AX1502" s="15"/>
      <c r="AY1502" s="15"/>
      <c r="AZ1502" s="10">
        <v>1</v>
      </c>
      <c r="BA1502" t="s">
        <v>22</v>
      </c>
      <c r="BB1502" t="s">
        <v>88</v>
      </c>
      <c r="BD1502" s="39" t="str">
        <f t="shared" si="47"/>
        <v>01/245121102MBlibli Jabodetabek</v>
      </c>
    </row>
    <row r="1503" spans="2:56" ht="13.5" customHeight="1" x14ac:dyDescent="0.35">
      <c r="B1503" s="10" t="s">
        <v>17</v>
      </c>
      <c r="C1503" s="10" t="s">
        <v>1648</v>
      </c>
      <c r="D1503" s="10" t="s">
        <v>549</v>
      </c>
      <c r="E1503" s="10" t="s">
        <v>194</v>
      </c>
      <c r="F1503" s="10" t="s">
        <v>587</v>
      </c>
      <c r="G1503" s="137" t="s">
        <v>6975</v>
      </c>
      <c r="H1503" s="10"/>
      <c r="I1503" s="10">
        <v>4902430872027</v>
      </c>
      <c r="J1503" s="10" t="s">
        <v>15175</v>
      </c>
      <c r="K1503" s="10" t="s">
        <v>6976</v>
      </c>
      <c r="L1503" s="98">
        <f>IFERROR(VLOOKUP($F1503&amp;$C1503,Sales!$J:$W,9,0),0)</f>
        <v>0</v>
      </c>
      <c r="M1503" s="98">
        <f>IFERROR(VLOOKUP($F1503&amp;$C1503,Sales!$J:$W,10,0),0)</f>
        <v>0</v>
      </c>
      <c r="N1503" s="98">
        <f>IFERROR(VLOOKUP($F1503&amp;$C1503,Sales!$J:$W,11,0),0)</f>
        <v>0</v>
      </c>
      <c r="O1503" s="98">
        <f>IFERROR(VLOOKUP($F1503&amp;$C1503,Sales!$J:$W,12,0),0)</f>
        <v>0</v>
      </c>
      <c r="P1503" s="98">
        <f>IFERROR(VLOOKUP($F1503&amp;$C1503,Sales!$J:$W,13,0),0)</f>
        <v>0</v>
      </c>
      <c r="Q1503" s="98">
        <f>IFERROR(VLOOKUP($F1503&amp;$C1503,Sales!$A:$H,7,0),0)</f>
        <v>0</v>
      </c>
      <c r="R1503" s="41" t="str">
        <f t="shared" si="46"/>
        <v>ERROR</v>
      </c>
      <c r="S1503" s="15"/>
      <c r="T1503" s="15"/>
      <c r="U1503" s="15"/>
      <c r="V1503" s="15"/>
      <c r="W1503" s="15"/>
      <c r="X1503" s="15"/>
      <c r="Y1503" s="41"/>
      <c r="Z1503" s="41"/>
      <c r="AA1503" s="41"/>
      <c r="AB1503" s="15"/>
      <c r="AC1503" s="15"/>
      <c r="AD1503" s="15"/>
      <c r="AE1503" s="15"/>
      <c r="AF1503" s="15"/>
      <c r="AG1503" s="15"/>
      <c r="AH1503" s="15"/>
      <c r="AI1503" s="41"/>
      <c r="AJ1503" s="41"/>
      <c r="AK1503" s="15"/>
      <c r="AL1503" s="15"/>
      <c r="AM1503" s="15"/>
      <c r="AN1503" s="15"/>
      <c r="AO1503" s="15"/>
      <c r="AP1503" s="15"/>
      <c r="AQ1503" s="15"/>
      <c r="AR1503" s="15"/>
      <c r="AS1503" s="15"/>
      <c r="AT1503" s="15"/>
      <c r="AU1503" s="15"/>
      <c r="AV1503" s="15"/>
      <c r="AW1503" s="15"/>
      <c r="AX1503" s="15"/>
      <c r="AY1503" s="15"/>
      <c r="AZ1503" s="10">
        <v>1</v>
      </c>
      <c r="BA1503" t="s">
        <v>22</v>
      </c>
      <c r="BB1503" t="s">
        <v>88</v>
      </c>
      <c r="BD1503" s="39" t="str">
        <f t="shared" si="47"/>
        <v>01/24512112EBlibli Jabodetabek</v>
      </c>
    </row>
    <row r="1504" spans="2:56" ht="13.5" customHeight="1" x14ac:dyDescent="0.35">
      <c r="B1504" s="10" t="s">
        <v>17</v>
      </c>
      <c r="C1504" s="10" t="s">
        <v>1648</v>
      </c>
      <c r="D1504" s="10" t="s">
        <v>549</v>
      </c>
      <c r="E1504" s="10" t="s">
        <v>194</v>
      </c>
      <c r="F1504" s="10" t="s">
        <v>6977</v>
      </c>
      <c r="G1504" s="137" t="s">
        <v>6978</v>
      </c>
      <c r="H1504" s="10"/>
      <c r="I1504" s="10">
        <v>4902430792196</v>
      </c>
      <c r="J1504" s="10" t="s">
        <v>15176</v>
      </c>
      <c r="K1504" s="10" t="s">
        <v>6979</v>
      </c>
      <c r="L1504" s="98">
        <f>IFERROR(VLOOKUP($F1504&amp;$C1504,Sales!$J:$W,9,0),0)</f>
        <v>0</v>
      </c>
      <c r="M1504" s="98">
        <f>IFERROR(VLOOKUP($F1504&amp;$C1504,Sales!$J:$W,10,0),0)</f>
        <v>0</v>
      </c>
      <c r="N1504" s="98">
        <f>IFERROR(VLOOKUP($F1504&amp;$C1504,Sales!$J:$W,11,0),0)</f>
        <v>0</v>
      </c>
      <c r="O1504" s="98">
        <f>IFERROR(VLOOKUP($F1504&amp;$C1504,Sales!$J:$W,12,0),0)</f>
        <v>0</v>
      </c>
      <c r="P1504" s="98">
        <f>IFERROR(VLOOKUP($F1504&amp;$C1504,Sales!$J:$W,13,0),0)</f>
        <v>0</v>
      </c>
      <c r="Q1504" s="98">
        <f>IFERROR(VLOOKUP($F1504&amp;$C1504,Sales!$A:$H,7,0),0)</f>
        <v>0</v>
      </c>
      <c r="R1504" s="41" t="str">
        <f t="shared" si="46"/>
        <v>ERROR</v>
      </c>
      <c r="S1504" s="15"/>
      <c r="T1504" s="15"/>
      <c r="U1504" s="15"/>
      <c r="V1504" s="15"/>
      <c r="W1504" s="15"/>
      <c r="X1504" s="15"/>
      <c r="Y1504" s="41"/>
      <c r="Z1504" s="41"/>
      <c r="AA1504" s="41"/>
      <c r="AB1504" s="15"/>
      <c r="AC1504" s="15"/>
      <c r="AD1504" s="15"/>
      <c r="AE1504" s="15"/>
      <c r="AF1504" s="15"/>
      <c r="AG1504" s="15"/>
      <c r="AH1504" s="15"/>
      <c r="AI1504" s="41"/>
      <c r="AJ1504" s="41"/>
      <c r="AK1504" s="15"/>
      <c r="AL1504" s="15"/>
      <c r="AM1504" s="15"/>
      <c r="AN1504" s="15"/>
      <c r="AO1504" s="15"/>
      <c r="AP1504" s="15"/>
      <c r="AQ1504" s="15"/>
      <c r="AR1504" s="15"/>
      <c r="AS1504" s="15"/>
      <c r="AT1504" s="15"/>
      <c r="AU1504" s="15"/>
      <c r="AV1504" s="15"/>
      <c r="AW1504" s="15"/>
      <c r="AX1504" s="15"/>
      <c r="AY1504" s="15"/>
      <c r="AZ1504" s="10">
        <v>1</v>
      </c>
      <c r="BA1504" t="s">
        <v>22</v>
      </c>
      <c r="BB1504" t="s">
        <v>88</v>
      </c>
      <c r="BD1504" s="39" t="str">
        <f t="shared" si="47"/>
        <v>01/245121117OBlibli Jabodetabek</v>
      </c>
    </row>
    <row r="1505" spans="2:56" ht="13.5" customHeight="1" x14ac:dyDescent="0.35">
      <c r="B1505" s="10" t="s">
        <v>17</v>
      </c>
      <c r="C1505" s="10" t="s">
        <v>1648</v>
      </c>
      <c r="D1505" s="10" t="s">
        <v>549</v>
      </c>
      <c r="E1505" s="10" t="s">
        <v>194</v>
      </c>
      <c r="F1505" s="10" t="s">
        <v>1345</v>
      </c>
      <c r="G1505" s="137" t="s">
        <v>6980</v>
      </c>
      <c r="H1505" s="10"/>
      <c r="I1505" s="10">
        <v>4902430792196</v>
      </c>
      <c r="J1505" s="10" t="s">
        <v>15177</v>
      </c>
      <c r="K1505" s="10" t="s">
        <v>6981</v>
      </c>
      <c r="L1505" s="98">
        <f>IFERROR(VLOOKUP($F1505&amp;$C1505,Sales!$J:$W,9,0),0)</f>
        <v>0</v>
      </c>
      <c r="M1505" s="98">
        <f>IFERROR(VLOOKUP($F1505&amp;$C1505,Sales!$J:$W,10,0),0)</f>
        <v>0</v>
      </c>
      <c r="N1505" s="98">
        <f>IFERROR(VLOOKUP($F1505&amp;$C1505,Sales!$J:$W,11,0),0)</f>
        <v>0</v>
      </c>
      <c r="O1505" s="98">
        <f>IFERROR(VLOOKUP($F1505&amp;$C1505,Sales!$J:$W,12,0),0)</f>
        <v>0</v>
      </c>
      <c r="P1505" s="98">
        <f>IFERROR(VLOOKUP($F1505&amp;$C1505,Sales!$J:$W,13,0),0)</f>
        <v>0</v>
      </c>
      <c r="Q1505" s="98">
        <f>IFERROR(VLOOKUP($F1505&amp;$C1505,Sales!$A:$H,7,0),0)</f>
        <v>0</v>
      </c>
      <c r="R1505" s="41" t="str">
        <f t="shared" si="46"/>
        <v>ERROR</v>
      </c>
      <c r="S1505" s="15"/>
      <c r="T1505" s="15"/>
      <c r="U1505" s="15"/>
      <c r="V1505" s="15"/>
      <c r="W1505" s="15"/>
      <c r="X1505" s="15"/>
      <c r="Y1505" s="41"/>
      <c r="Z1505" s="41"/>
      <c r="AA1505" s="41"/>
      <c r="AB1505" s="15"/>
      <c r="AC1505" s="15"/>
      <c r="AD1505" s="15"/>
      <c r="AE1505" s="15"/>
      <c r="AF1505" s="15"/>
      <c r="AG1505" s="15"/>
      <c r="AH1505" s="15"/>
      <c r="AI1505" s="41"/>
      <c r="AJ1505" s="41"/>
      <c r="AK1505" s="15"/>
      <c r="AL1505" s="15"/>
      <c r="AM1505" s="15"/>
      <c r="AN1505" s="15"/>
      <c r="AO1505" s="15"/>
      <c r="AP1505" s="15"/>
      <c r="AQ1505" s="15"/>
      <c r="AR1505" s="15"/>
      <c r="AS1505" s="15"/>
      <c r="AT1505" s="15"/>
      <c r="AU1505" s="15"/>
      <c r="AV1505" s="15"/>
      <c r="AW1505" s="15"/>
      <c r="AX1505" s="15"/>
      <c r="AY1505" s="15"/>
      <c r="AZ1505" s="10">
        <v>1</v>
      </c>
      <c r="BA1505" t="s">
        <v>22</v>
      </c>
      <c r="BB1505" t="s">
        <v>88</v>
      </c>
      <c r="BD1505" s="39" t="str">
        <f t="shared" si="47"/>
        <v>01/245121102QBlibli Jabodetabek</v>
      </c>
    </row>
    <row r="1506" spans="2:56" ht="13.5" customHeight="1" x14ac:dyDescent="0.35">
      <c r="B1506" s="10" t="s">
        <v>17</v>
      </c>
      <c r="C1506" s="10" t="s">
        <v>1648</v>
      </c>
      <c r="D1506" s="10" t="s">
        <v>549</v>
      </c>
      <c r="E1506" s="10" t="s">
        <v>194</v>
      </c>
      <c r="F1506" s="10" t="s">
        <v>1979</v>
      </c>
      <c r="G1506" s="137" t="s">
        <v>6982</v>
      </c>
      <c r="H1506" s="10"/>
      <c r="I1506" s="10" t="s">
        <v>1980</v>
      </c>
      <c r="J1506" s="10" t="s">
        <v>15178</v>
      </c>
      <c r="K1506" s="10" t="s">
        <v>6983</v>
      </c>
      <c r="L1506" s="98">
        <f>IFERROR(VLOOKUP($F1506&amp;$C1506,Sales!$J:$W,9,0),0)</f>
        <v>0</v>
      </c>
      <c r="M1506" s="98">
        <f>IFERROR(VLOOKUP($F1506&amp;$C1506,Sales!$J:$W,10,0),0)</f>
        <v>0</v>
      </c>
      <c r="N1506" s="98">
        <f>IFERROR(VLOOKUP($F1506&amp;$C1506,Sales!$J:$W,11,0),0)</f>
        <v>0</v>
      </c>
      <c r="O1506" s="98">
        <f>IFERROR(VLOOKUP($F1506&amp;$C1506,Sales!$J:$W,12,0),0)</f>
        <v>0</v>
      </c>
      <c r="P1506" s="98">
        <f>IFERROR(VLOOKUP($F1506&amp;$C1506,Sales!$J:$W,13,0),0)</f>
        <v>0</v>
      </c>
      <c r="Q1506" s="98">
        <f>IFERROR(VLOOKUP($F1506&amp;$C1506,Sales!$A:$H,7,0),0)</f>
        <v>0</v>
      </c>
      <c r="R1506" s="41" t="str">
        <f t="shared" si="46"/>
        <v>ERROR</v>
      </c>
      <c r="S1506" s="15"/>
      <c r="T1506" s="15"/>
      <c r="U1506" s="15"/>
      <c r="V1506" s="15"/>
      <c r="W1506" s="15"/>
      <c r="X1506" s="15"/>
      <c r="Y1506" s="41"/>
      <c r="Z1506" s="41"/>
      <c r="AA1506" s="41"/>
      <c r="AB1506" s="15"/>
      <c r="AC1506" s="15"/>
      <c r="AD1506" s="15"/>
      <c r="AE1506" s="15"/>
      <c r="AF1506" s="15"/>
      <c r="AG1506" s="15"/>
      <c r="AH1506" s="15"/>
      <c r="AI1506" s="41"/>
      <c r="AJ1506" s="41"/>
      <c r="AK1506" s="15"/>
      <c r="AL1506" s="15"/>
      <c r="AM1506" s="15"/>
      <c r="AN1506" s="15"/>
      <c r="AO1506" s="15"/>
      <c r="AP1506" s="15"/>
      <c r="AQ1506" s="15"/>
      <c r="AR1506" s="15"/>
      <c r="AS1506" s="15"/>
      <c r="AT1506" s="15"/>
      <c r="AU1506" s="15"/>
      <c r="AV1506" s="15"/>
      <c r="AW1506" s="15"/>
      <c r="AX1506" s="15"/>
      <c r="AY1506" s="15"/>
      <c r="AZ1506" s="10">
        <v>1</v>
      </c>
      <c r="BA1506" t="s">
        <v>22</v>
      </c>
      <c r="BB1506" t="s">
        <v>88</v>
      </c>
      <c r="BD1506" s="39" t="str">
        <f t="shared" si="47"/>
        <v>01/395129501XBlibli Jabodetabek</v>
      </c>
    </row>
    <row r="1507" spans="2:56" ht="13.5" customHeight="1" x14ac:dyDescent="0.35">
      <c r="B1507" s="10" t="s">
        <v>17</v>
      </c>
      <c r="C1507" s="10" t="s">
        <v>1648</v>
      </c>
      <c r="D1507" s="10" t="s">
        <v>549</v>
      </c>
      <c r="E1507" s="10" t="s">
        <v>194</v>
      </c>
      <c r="F1507" s="10" t="s">
        <v>569</v>
      </c>
      <c r="G1507" s="137" t="s">
        <v>16399</v>
      </c>
      <c r="H1507" s="10" t="s">
        <v>16317</v>
      </c>
      <c r="I1507" s="10">
        <v>4902430832748</v>
      </c>
      <c r="J1507" s="10" t="s">
        <v>15179</v>
      </c>
      <c r="K1507" s="10" t="s">
        <v>6984</v>
      </c>
      <c r="L1507" s="98">
        <f>IFERROR(VLOOKUP($F1507&amp;$C1507,Sales!$J:$W,9,0),0)</f>
        <v>0</v>
      </c>
      <c r="M1507" s="98">
        <f>IFERROR(VLOOKUP($F1507&amp;$C1507,Sales!$J:$W,10,0),0)</f>
        <v>0</v>
      </c>
      <c r="N1507" s="98">
        <f>IFERROR(VLOOKUP($F1507&amp;$C1507,Sales!$J:$W,11,0),0)</f>
        <v>0</v>
      </c>
      <c r="O1507" s="98">
        <f>IFERROR(VLOOKUP($F1507&amp;$C1507,Sales!$J:$W,12,0),0)</f>
        <v>0</v>
      </c>
      <c r="P1507" s="98">
        <f>IFERROR(VLOOKUP($F1507&amp;$C1507,Sales!$J:$W,13,0),0)</f>
        <v>0</v>
      </c>
      <c r="Q1507" s="98">
        <f>IFERROR(VLOOKUP($F1507&amp;$C1507,Sales!$A:$H,7,0),0)</f>
        <v>0</v>
      </c>
      <c r="R1507" s="41">
        <f t="shared" si="46"/>
        <v>1</v>
      </c>
      <c r="S1507" s="41">
        <v>1</v>
      </c>
      <c r="T1507" s="41"/>
      <c r="U1507" s="41"/>
      <c r="V1507" s="15">
        <v>1</v>
      </c>
      <c r="W1507" s="15">
        <v>1</v>
      </c>
      <c r="X1507" s="15">
        <v>1</v>
      </c>
      <c r="Y1507" s="41">
        <v>1</v>
      </c>
      <c r="Z1507" s="41">
        <v>1</v>
      </c>
      <c r="AA1507" s="41"/>
      <c r="AB1507" s="41"/>
      <c r="AC1507" s="41"/>
      <c r="AD1507" s="41"/>
      <c r="AE1507" s="41"/>
      <c r="AF1507" s="41"/>
      <c r="AG1507" s="41"/>
      <c r="AH1507" s="15"/>
      <c r="AI1507" s="41"/>
      <c r="AJ1507" s="41"/>
      <c r="AK1507" s="41"/>
      <c r="AL1507" s="15"/>
      <c r="AM1507" s="15"/>
      <c r="AN1507" s="15"/>
      <c r="AO1507" s="15"/>
      <c r="AP1507" s="15"/>
      <c r="AQ1507" s="15"/>
      <c r="AR1507" s="15"/>
      <c r="AS1507" s="15"/>
      <c r="AT1507" s="127"/>
      <c r="AU1507" s="15"/>
      <c r="AV1507" s="15"/>
      <c r="AW1507" s="15"/>
      <c r="AX1507" s="15"/>
      <c r="AY1507" s="15"/>
      <c r="AZ1507" s="10">
        <v>1</v>
      </c>
      <c r="BA1507" t="s">
        <v>22</v>
      </c>
      <c r="BB1507" t="s">
        <v>23</v>
      </c>
      <c r="BD1507" s="39" t="str">
        <f t="shared" si="47"/>
        <v>01/245121005MBlibli Jabodetabek</v>
      </c>
    </row>
    <row r="1508" spans="2:56" ht="13.5" customHeight="1" x14ac:dyDescent="0.35">
      <c r="B1508" s="10" t="s">
        <v>17</v>
      </c>
      <c r="C1508" s="10" t="s">
        <v>1648</v>
      </c>
      <c r="D1508" s="10" t="s">
        <v>549</v>
      </c>
      <c r="E1508" s="10" t="s">
        <v>194</v>
      </c>
      <c r="F1508" s="10" t="s">
        <v>792</v>
      </c>
      <c r="G1508" s="137" t="s">
        <v>1989</v>
      </c>
      <c r="H1508" s="10"/>
      <c r="I1508" s="10">
        <v>4902430594844</v>
      </c>
      <c r="J1508" s="10" t="s">
        <v>15180</v>
      </c>
      <c r="K1508" s="10" t="s">
        <v>6985</v>
      </c>
      <c r="L1508" s="98">
        <f>IFERROR(VLOOKUP($F1508&amp;$C1508,Sales!$J:$W,9,0),0)</f>
        <v>0</v>
      </c>
      <c r="M1508" s="98">
        <f>IFERROR(VLOOKUP($F1508&amp;$C1508,Sales!$J:$W,10,0),0)</f>
        <v>0</v>
      </c>
      <c r="N1508" s="98">
        <f>IFERROR(VLOOKUP($F1508&amp;$C1508,Sales!$J:$W,11,0),0)</f>
        <v>0</v>
      </c>
      <c r="O1508" s="98">
        <f>IFERROR(VLOOKUP($F1508&amp;$C1508,Sales!$J:$W,12,0),0)</f>
        <v>0</v>
      </c>
      <c r="P1508" s="98">
        <f>IFERROR(VLOOKUP($F1508&amp;$C1508,Sales!$J:$W,13,0),0)</f>
        <v>0</v>
      </c>
      <c r="Q1508" s="98">
        <f>IFERROR(VLOOKUP($F1508&amp;$C1508,Sales!$A:$H,7,0),0)</f>
        <v>0</v>
      </c>
      <c r="R1508" s="41" t="str">
        <f t="shared" si="46"/>
        <v>ERROR</v>
      </c>
      <c r="S1508" s="15"/>
      <c r="T1508" s="15"/>
      <c r="U1508" s="15"/>
      <c r="V1508" s="15"/>
      <c r="W1508" s="15"/>
      <c r="X1508" s="15"/>
      <c r="Y1508" s="41"/>
      <c r="Z1508" s="41"/>
      <c r="AA1508" s="41"/>
      <c r="AB1508" s="15"/>
      <c r="AC1508" s="15"/>
      <c r="AD1508" s="15"/>
      <c r="AE1508" s="15"/>
      <c r="AF1508" s="15"/>
      <c r="AG1508" s="15"/>
      <c r="AH1508" s="15"/>
      <c r="AI1508" s="41"/>
      <c r="AJ1508" s="41"/>
      <c r="AK1508" s="15"/>
      <c r="AL1508" s="15"/>
      <c r="AM1508" s="15"/>
      <c r="AN1508" s="15"/>
      <c r="AO1508" s="15"/>
      <c r="AP1508" s="15"/>
      <c r="AQ1508" s="15"/>
      <c r="AR1508" s="15"/>
      <c r="AS1508" s="15"/>
      <c r="AT1508" s="15"/>
      <c r="AU1508" s="15"/>
      <c r="AV1508" s="15"/>
      <c r="AW1508" s="15"/>
      <c r="AX1508" s="15"/>
      <c r="AY1508" s="15"/>
      <c r="AZ1508" s="10">
        <v>1</v>
      </c>
      <c r="BA1508" t="s">
        <v>22</v>
      </c>
      <c r="BB1508" t="s">
        <v>88</v>
      </c>
      <c r="BD1508" s="39" t="str">
        <f t="shared" si="47"/>
        <v>01/245121114CBlibli Jabodetabek</v>
      </c>
    </row>
    <row r="1509" spans="2:56" ht="13.5" customHeight="1" x14ac:dyDescent="0.35">
      <c r="B1509" s="10" t="s">
        <v>17</v>
      </c>
      <c r="C1509" s="10" t="s">
        <v>1648</v>
      </c>
      <c r="D1509" s="10" t="s">
        <v>650</v>
      </c>
      <c r="E1509" s="10" t="s">
        <v>194</v>
      </c>
      <c r="F1509" s="10" t="s">
        <v>2018</v>
      </c>
      <c r="G1509" s="137" t="s">
        <v>6988</v>
      </c>
      <c r="H1509" s="10"/>
      <c r="I1509" s="10">
        <v>4902430428330</v>
      </c>
      <c r="J1509" s="10" t="s">
        <v>15181</v>
      </c>
      <c r="K1509" s="10" t="s">
        <v>6989</v>
      </c>
      <c r="L1509" s="98">
        <f>IFERROR(VLOOKUP($F1509&amp;$C1509,Sales!$J:$W,9,0),0)</f>
        <v>0</v>
      </c>
      <c r="M1509" s="98">
        <f>IFERROR(VLOOKUP($F1509&amp;$C1509,Sales!$J:$W,10,0),0)</f>
        <v>0</v>
      </c>
      <c r="N1509" s="98">
        <f>IFERROR(VLOOKUP($F1509&amp;$C1509,Sales!$J:$W,11,0),0)</f>
        <v>0</v>
      </c>
      <c r="O1509" s="98">
        <f>IFERROR(VLOOKUP($F1509&amp;$C1509,Sales!$J:$W,12,0),0)</f>
        <v>0</v>
      </c>
      <c r="P1509" s="98">
        <f>IFERROR(VLOOKUP($F1509&amp;$C1509,Sales!$J:$W,13,0),0)</f>
        <v>0</v>
      </c>
      <c r="Q1509" s="98">
        <f>IFERROR(VLOOKUP($F1509&amp;$C1509,Sales!$A:$H,7,0),0)</f>
        <v>0</v>
      </c>
      <c r="R1509" s="41" t="str">
        <f t="shared" si="46"/>
        <v>ERROR</v>
      </c>
      <c r="S1509" s="15"/>
      <c r="T1509" s="15"/>
      <c r="U1509" s="15"/>
      <c r="V1509" s="15"/>
      <c r="W1509" s="15"/>
      <c r="X1509" s="15"/>
      <c r="Y1509" s="41"/>
      <c r="Z1509" s="41"/>
      <c r="AA1509" s="41"/>
      <c r="AB1509" s="15"/>
      <c r="AC1509" s="15"/>
      <c r="AD1509" s="15"/>
      <c r="AE1509" s="15"/>
      <c r="AF1509" s="15"/>
      <c r="AG1509" s="15"/>
      <c r="AH1509" s="15"/>
      <c r="AI1509" s="41"/>
      <c r="AJ1509" s="41"/>
      <c r="AK1509" s="15"/>
      <c r="AL1509" s="15"/>
      <c r="AM1509" s="15"/>
      <c r="AN1509" s="15"/>
      <c r="AO1509" s="15"/>
      <c r="AP1509" s="15"/>
      <c r="AQ1509" s="15"/>
      <c r="AR1509" s="15"/>
      <c r="AS1509" s="15"/>
      <c r="AT1509" s="15"/>
      <c r="AU1509" s="15"/>
      <c r="AV1509" s="15"/>
      <c r="AW1509" s="15"/>
      <c r="AX1509" s="15"/>
      <c r="AY1509" s="15"/>
      <c r="AZ1509" s="10">
        <v>1</v>
      </c>
      <c r="BA1509" t="s">
        <v>22</v>
      </c>
      <c r="BB1509" t="s">
        <v>88</v>
      </c>
      <c r="BD1509" s="39" t="str">
        <f t="shared" si="47"/>
        <v>01/245321001WBlibli Jabodetabek</v>
      </c>
    </row>
    <row r="1510" spans="2:56" ht="13.5" customHeight="1" x14ac:dyDescent="0.35">
      <c r="B1510" s="10" t="s">
        <v>17</v>
      </c>
      <c r="C1510" s="10" t="s">
        <v>1648</v>
      </c>
      <c r="D1510" s="10" t="s">
        <v>650</v>
      </c>
      <c r="E1510" s="10" t="s">
        <v>194</v>
      </c>
      <c r="F1510" s="10" t="s">
        <v>6155</v>
      </c>
      <c r="G1510" s="137" t="s">
        <v>6991</v>
      </c>
      <c r="H1510" s="10"/>
      <c r="I1510" s="10">
        <v>4902430428316</v>
      </c>
      <c r="J1510" s="10" t="s">
        <v>15182</v>
      </c>
      <c r="K1510" s="10" t="s">
        <v>6992</v>
      </c>
      <c r="L1510" s="98">
        <f>IFERROR(VLOOKUP($F1510&amp;$C1510,Sales!$J:$W,9,0),0)</f>
        <v>0</v>
      </c>
      <c r="M1510" s="98">
        <f>IFERROR(VLOOKUP($F1510&amp;$C1510,Sales!$J:$W,10,0),0)</f>
        <v>0</v>
      </c>
      <c r="N1510" s="98">
        <f>IFERROR(VLOOKUP($F1510&amp;$C1510,Sales!$J:$W,11,0),0)</f>
        <v>0</v>
      </c>
      <c r="O1510" s="98">
        <f>IFERROR(VLOOKUP($F1510&amp;$C1510,Sales!$J:$W,12,0),0)</f>
        <v>0</v>
      </c>
      <c r="P1510" s="98">
        <f>IFERROR(VLOOKUP($F1510&amp;$C1510,Sales!$J:$W,13,0),0)</f>
        <v>0</v>
      </c>
      <c r="Q1510" s="98">
        <f>IFERROR(VLOOKUP($F1510&amp;$C1510,Sales!$A:$H,7,0),0)</f>
        <v>0</v>
      </c>
      <c r="R1510" s="41" t="str">
        <f t="shared" si="46"/>
        <v>ERROR</v>
      </c>
      <c r="S1510" s="15"/>
      <c r="T1510" s="15"/>
      <c r="U1510" s="15"/>
      <c r="V1510" s="15"/>
      <c r="W1510" s="15"/>
      <c r="X1510" s="15"/>
      <c r="Y1510" s="41"/>
      <c r="Z1510" s="41"/>
      <c r="AA1510" s="41"/>
      <c r="AB1510" s="15"/>
      <c r="AC1510" s="15"/>
      <c r="AD1510" s="15"/>
      <c r="AE1510" s="15"/>
      <c r="AF1510" s="15"/>
      <c r="AG1510" s="15"/>
      <c r="AH1510" s="15"/>
      <c r="AI1510" s="41"/>
      <c r="AJ1510" s="41"/>
      <c r="AK1510" s="15"/>
      <c r="AL1510" s="15"/>
      <c r="AM1510" s="15"/>
      <c r="AN1510" s="15"/>
      <c r="AO1510" s="15"/>
      <c r="AP1510" s="15"/>
      <c r="AQ1510" s="15"/>
      <c r="AR1510" s="15"/>
      <c r="AS1510" s="15"/>
      <c r="AT1510" s="15"/>
      <c r="AU1510" s="15"/>
      <c r="AV1510" s="15"/>
      <c r="AW1510" s="15"/>
      <c r="AX1510" s="15"/>
      <c r="AY1510" s="15"/>
      <c r="AZ1510" s="10">
        <v>1</v>
      </c>
      <c r="BA1510" t="s">
        <v>22</v>
      </c>
      <c r="BB1510" t="s">
        <v>88</v>
      </c>
      <c r="BD1510" s="39" t="str">
        <f t="shared" si="47"/>
        <v>01/245321104QBlibli Jabodetabek</v>
      </c>
    </row>
    <row r="1511" spans="2:56" ht="13.5" customHeight="1" x14ac:dyDescent="0.35">
      <c r="B1511" s="10" t="s">
        <v>17</v>
      </c>
      <c r="C1511" s="10" t="s">
        <v>1648</v>
      </c>
      <c r="D1511" s="10" t="s">
        <v>650</v>
      </c>
      <c r="E1511" s="10" t="s">
        <v>194</v>
      </c>
      <c r="F1511" s="10" t="s">
        <v>1477</v>
      </c>
      <c r="G1511" s="137" t="s">
        <v>6993</v>
      </c>
      <c r="H1511" s="10"/>
      <c r="I1511" s="10">
        <v>4902430432276</v>
      </c>
      <c r="J1511" s="10" t="s">
        <v>15183</v>
      </c>
      <c r="K1511" s="10" t="s">
        <v>6994</v>
      </c>
      <c r="L1511" s="98">
        <f>IFERROR(VLOOKUP($F1511&amp;$C1511,Sales!$J:$W,9,0),0)</f>
        <v>0</v>
      </c>
      <c r="M1511" s="98">
        <f>IFERROR(VLOOKUP($F1511&amp;$C1511,Sales!$J:$W,10,0),0)</f>
        <v>0</v>
      </c>
      <c r="N1511" s="98">
        <f>IFERROR(VLOOKUP($F1511&amp;$C1511,Sales!$J:$W,11,0),0)</f>
        <v>0</v>
      </c>
      <c r="O1511" s="98">
        <f>IFERROR(VLOOKUP($F1511&amp;$C1511,Sales!$J:$W,12,0),0)</f>
        <v>0</v>
      </c>
      <c r="P1511" s="98">
        <f>IFERROR(VLOOKUP($F1511&amp;$C1511,Sales!$J:$W,13,0),0)</f>
        <v>0</v>
      </c>
      <c r="Q1511" s="98">
        <f>IFERROR(VLOOKUP($F1511&amp;$C1511,Sales!$A:$H,7,0),0)</f>
        <v>0</v>
      </c>
      <c r="R1511" s="41" t="str">
        <f t="shared" si="46"/>
        <v>ERROR</v>
      </c>
      <c r="S1511" s="15"/>
      <c r="T1511" s="15"/>
      <c r="U1511" s="15"/>
      <c r="V1511" s="15"/>
      <c r="W1511" s="15"/>
      <c r="X1511" s="15"/>
      <c r="Y1511" s="41"/>
      <c r="Z1511" s="41"/>
      <c r="AA1511" s="41"/>
      <c r="AB1511" s="15"/>
      <c r="AC1511" s="15"/>
      <c r="AD1511" s="15"/>
      <c r="AE1511" s="15"/>
      <c r="AF1511" s="15"/>
      <c r="AG1511" s="15"/>
      <c r="AH1511" s="15"/>
      <c r="AI1511" s="41"/>
      <c r="AJ1511" s="41"/>
      <c r="AK1511" s="15"/>
      <c r="AL1511" s="15"/>
      <c r="AM1511" s="15"/>
      <c r="AN1511" s="15"/>
      <c r="AO1511" s="15"/>
      <c r="AP1511" s="15"/>
      <c r="AQ1511" s="15"/>
      <c r="AR1511" s="15"/>
      <c r="AS1511" s="15"/>
      <c r="AT1511" s="15"/>
      <c r="AU1511" s="15"/>
      <c r="AV1511" s="15"/>
      <c r="AW1511" s="15"/>
      <c r="AX1511" s="15"/>
      <c r="AY1511" s="15"/>
      <c r="AZ1511" s="10">
        <v>1</v>
      </c>
      <c r="BA1511" t="s">
        <v>22</v>
      </c>
      <c r="BB1511" t="s">
        <v>88</v>
      </c>
      <c r="BD1511" s="39" t="str">
        <f t="shared" si="47"/>
        <v>01/245321001NBlibli Jabodetabek</v>
      </c>
    </row>
    <row r="1512" spans="2:56" ht="13.5" customHeight="1" x14ac:dyDescent="0.35">
      <c r="B1512" s="10" t="s">
        <v>17</v>
      </c>
      <c r="C1512" s="10" t="s">
        <v>1648</v>
      </c>
      <c r="D1512" s="10" t="s">
        <v>650</v>
      </c>
      <c r="E1512" s="10" t="s">
        <v>194</v>
      </c>
      <c r="F1512" s="10" t="s">
        <v>2071</v>
      </c>
      <c r="G1512" s="137" t="s">
        <v>6995</v>
      </c>
      <c r="H1512" s="10"/>
      <c r="I1512" s="10">
        <v>4902430432269</v>
      </c>
      <c r="J1512" s="10" t="s">
        <v>15184</v>
      </c>
      <c r="K1512" s="10" t="s">
        <v>6997</v>
      </c>
      <c r="L1512" s="98">
        <f>IFERROR(VLOOKUP($F1512&amp;$C1512,Sales!$J:$W,9,0),0)</f>
        <v>0</v>
      </c>
      <c r="M1512" s="98">
        <f>IFERROR(VLOOKUP($F1512&amp;$C1512,Sales!$J:$W,10,0),0)</f>
        <v>0</v>
      </c>
      <c r="N1512" s="98">
        <f>IFERROR(VLOOKUP($F1512&amp;$C1512,Sales!$J:$W,11,0),0)</f>
        <v>0</v>
      </c>
      <c r="O1512" s="98">
        <f>IFERROR(VLOOKUP($F1512&amp;$C1512,Sales!$J:$W,12,0),0)</f>
        <v>0</v>
      </c>
      <c r="P1512" s="98">
        <f>IFERROR(VLOOKUP($F1512&amp;$C1512,Sales!$J:$W,13,0),0)</f>
        <v>0</v>
      </c>
      <c r="Q1512" s="98">
        <f>IFERROR(VLOOKUP($F1512&amp;$C1512,Sales!$A:$H,7,0),0)</f>
        <v>0</v>
      </c>
      <c r="R1512" s="41" t="str">
        <f t="shared" si="46"/>
        <v>ERROR</v>
      </c>
      <c r="S1512" s="15"/>
      <c r="T1512" s="15"/>
      <c r="U1512" s="15"/>
      <c r="V1512" s="15"/>
      <c r="W1512" s="15"/>
      <c r="X1512" s="15"/>
      <c r="Y1512" s="41"/>
      <c r="Z1512" s="41"/>
      <c r="AA1512" s="41"/>
      <c r="AB1512" s="15"/>
      <c r="AC1512" s="15"/>
      <c r="AD1512" s="15"/>
      <c r="AE1512" s="15"/>
      <c r="AF1512" s="15"/>
      <c r="AG1512" s="15"/>
      <c r="AH1512" s="15"/>
      <c r="AI1512" s="41"/>
      <c r="AJ1512" s="41"/>
      <c r="AK1512" s="15"/>
      <c r="AL1512" s="15"/>
      <c r="AM1512" s="15"/>
      <c r="AN1512" s="15"/>
      <c r="AO1512" s="15"/>
      <c r="AP1512" s="15"/>
      <c r="AQ1512" s="15"/>
      <c r="AR1512" s="15"/>
      <c r="AS1512" s="15"/>
      <c r="AT1512" s="15"/>
      <c r="AU1512" s="15"/>
      <c r="AV1512" s="15"/>
      <c r="AW1512" s="15"/>
      <c r="AX1512" s="15"/>
      <c r="AY1512" s="15"/>
      <c r="AZ1512" s="10">
        <v>1</v>
      </c>
      <c r="BA1512" t="s">
        <v>22</v>
      </c>
      <c r="BB1512" t="s">
        <v>88</v>
      </c>
      <c r="BD1512" s="39" t="str">
        <f t="shared" si="47"/>
        <v>01/245321102OBlibli Jabodetabek</v>
      </c>
    </row>
    <row r="1513" spans="2:56" ht="13.5" customHeight="1" x14ac:dyDescent="0.35">
      <c r="B1513" s="10" t="s">
        <v>17</v>
      </c>
      <c r="C1513" s="10" t="s">
        <v>1648</v>
      </c>
      <c r="D1513" s="10" t="s">
        <v>650</v>
      </c>
      <c r="E1513" s="10" t="s">
        <v>194</v>
      </c>
      <c r="F1513" s="10" t="s">
        <v>2019</v>
      </c>
      <c r="G1513" s="137" t="s">
        <v>6998</v>
      </c>
      <c r="H1513" s="10"/>
      <c r="I1513" s="10">
        <v>4902430429375</v>
      </c>
      <c r="J1513" s="10" t="s">
        <v>15185</v>
      </c>
      <c r="K1513" s="10" t="s">
        <v>7000</v>
      </c>
      <c r="L1513" s="98">
        <f>IFERROR(VLOOKUP($F1513&amp;$C1513,Sales!$J:$W,9,0),0)</f>
        <v>0</v>
      </c>
      <c r="M1513" s="98">
        <f>IFERROR(VLOOKUP($F1513&amp;$C1513,Sales!$J:$W,10,0),0)</f>
        <v>0</v>
      </c>
      <c r="N1513" s="98">
        <f>IFERROR(VLOOKUP($F1513&amp;$C1513,Sales!$J:$W,11,0),0)</f>
        <v>0</v>
      </c>
      <c r="O1513" s="98">
        <f>IFERROR(VLOOKUP($F1513&amp;$C1513,Sales!$J:$W,12,0),0)</f>
        <v>0</v>
      </c>
      <c r="P1513" s="98">
        <f>IFERROR(VLOOKUP($F1513&amp;$C1513,Sales!$J:$W,13,0),0)</f>
        <v>0</v>
      </c>
      <c r="Q1513" s="98">
        <f>IFERROR(VLOOKUP($F1513&amp;$C1513,Sales!$A:$H,7,0),0)</f>
        <v>0</v>
      </c>
      <c r="R1513" s="41" t="str">
        <f t="shared" si="46"/>
        <v>ERROR</v>
      </c>
      <c r="S1513" s="15"/>
      <c r="T1513" s="15"/>
      <c r="U1513" s="15"/>
      <c r="V1513" s="15"/>
      <c r="W1513" s="15"/>
      <c r="X1513" s="15"/>
      <c r="Y1513" s="41"/>
      <c r="Z1513" s="41"/>
      <c r="AA1513" s="41"/>
      <c r="AB1513" s="15"/>
      <c r="AC1513" s="15"/>
      <c r="AD1513" s="15"/>
      <c r="AE1513" s="15"/>
      <c r="AF1513" s="15"/>
      <c r="AG1513" s="15"/>
      <c r="AH1513" s="15"/>
      <c r="AI1513" s="41"/>
      <c r="AJ1513" s="41"/>
      <c r="AK1513" s="15"/>
      <c r="AL1513" s="15"/>
      <c r="AM1513" s="15"/>
      <c r="AN1513" s="15"/>
      <c r="AO1513" s="15"/>
      <c r="AP1513" s="15"/>
      <c r="AQ1513" s="15"/>
      <c r="AR1513" s="15"/>
      <c r="AS1513" s="15"/>
      <c r="AT1513" s="15"/>
      <c r="AU1513" s="15"/>
      <c r="AV1513" s="15"/>
      <c r="AW1513" s="15"/>
      <c r="AX1513" s="15"/>
      <c r="AY1513" s="15"/>
      <c r="AZ1513" s="10">
        <v>1</v>
      </c>
      <c r="BA1513" t="s">
        <v>22</v>
      </c>
      <c r="BB1513" t="s">
        <v>88</v>
      </c>
      <c r="BD1513" s="39" t="str">
        <f t="shared" si="47"/>
        <v>01/245321102PBlibli Jabodetabek</v>
      </c>
    </row>
    <row r="1514" spans="2:56" ht="13.5" customHeight="1" x14ac:dyDescent="0.35">
      <c r="B1514" s="10" t="s">
        <v>17</v>
      </c>
      <c r="C1514" s="10" t="s">
        <v>1648</v>
      </c>
      <c r="D1514" s="10" t="s">
        <v>650</v>
      </c>
      <c r="E1514" s="10" t="s">
        <v>194</v>
      </c>
      <c r="F1514" s="10" t="s">
        <v>6203</v>
      </c>
      <c r="G1514" s="137" t="s">
        <v>7001</v>
      </c>
      <c r="H1514" s="10"/>
      <c r="I1514" s="10">
        <v>4902430430210</v>
      </c>
      <c r="J1514" s="10" t="s">
        <v>15186</v>
      </c>
      <c r="K1514" s="10" t="s">
        <v>7002</v>
      </c>
      <c r="L1514" s="98">
        <f>IFERROR(VLOOKUP($F1514&amp;$C1514,Sales!$J:$W,9,0),0)</f>
        <v>0</v>
      </c>
      <c r="M1514" s="98">
        <f>IFERROR(VLOOKUP($F1514&amp;$C1514,Sales!$J:$W,10,0),0)</f>
        <v>0</v>
      </c>
      <c r="N1514" s="98">
        <f>IFERROR(VLOOKUP($F1514&amp;$C1514,Sales!$J:$W,11,0),0)</f>
        <v>0</v>
      </c>
      <c r="O1514" s="98">
        <f>IFERROR(VLOOKUP($F1514&amp;$C1514,Sales!$J:$W,12,0),0)</f>
        <v>0</v>
      </c>
      <c r="P1514" s="98">
        <f>IFERROR(VLOOKUP($F1514&amp;$C1514,Sales!$J:$W,13,0),0)</f>
        <v>0</v>
      </c>
      <c r="Q1514" s="98">
        <f>IFERROR(VLOOKUP($F1514&amp;$C1514,Sales!$A:$H,7,0),0)</f>
        <v>0</v>
      </c>
      <c r="R1514" s="41" t="str">
        <f t="shared" si="46"/>
        <v>ERROR</v>
      </c>
      <c r="S1514" s="15"/>
      <c r="T1514" s="15"/>
      <c r="U1514" s="15"/>
      <c r="V1514" s="15"/>
      <c r="W1514" s="15"/>
      <c r="X1514" s="15"/>
      <c r="Y1514" s="41"/>
      <c r="Z1514" s="41"/>
      <c r="AA1514" s="41"/>
      <c r="AB1514" s="15"/>
      <c r="AC1514" s="15"/>
      <c r="AD1514" s="15"/>
      <c r="AE1514" s="15"/>
      <c r="AF1514" s="15"/>
      <c r="AG1514" s="15"/>
      <c r="AH1514" s="15"/>
      <c r="AI1514" s="41"/>
      <c r="AJ1514" s="41"/>
      <c r="AK1514" s="15"/>
      <c r="AL1514" s="15"/>
      <c r="AM1514" s="15"/>
      <c r="AN1514" s="15"/>
      <c r="AO1514" s="15"/>
      <c r="AP1514" s="15"/>
      <c r="AQ1514" s="15"/>
      <c r="AR1514" s="15"/>
      <c r="AS1514" s="15"/>
      <c r="AT1514" s="15"/>
      <c r="AU1514" s="15"/>
      <c r="AV1514" s="15"/>
      <c r="AW1514" s="15"/>
      <c r="AX1514" s="15"/>
      <c r="AY1514" s="15"/>
      <c r="AZ1514" s="10">
        <v>1</v>
      </c>
      <c r="BA1514" t="s">
        <v>22</v>
      </c>
      <c r="BB1514" t="s">
        <v>88</v>
      </c>
      <c r="BD1514" s="39" t="str">
        <f t="shared" si="47"/>
        <v>01/245321001ZBlibli Jabodetabek</v>
      </c>
    </row>
    <row r="1515" spans="2:56" ht="13.5" customHeight="1" x14ac:dyDescent="0.35">
      <c r="B1515" s="10" t="s">
        <v>17</v>
      </c>
      <c r="C1515" s="10" t="s">
        <v>1648</v>
      </c>
      <c r="D1515" s="10" t="s">
        <v>650</v>
      </c>
      <c r="E1515" s="10" t="s">
        <v>194</v>
      </c>
      <c r="F1515" s="10" t="s">
        <v>2045</v>
      </c>
      <c r="G1515" s="137" t="s">
        <v>7003</v>
      </c>
      <c r="H1515" s="10"/>
      <c r="I1515" s="10">
        <v>4902430428415</v>
      </c>
      <c r="J1515" s="10" t="s">
        <v>15187</v>
      </c>
      <c r="K1515" s="10" t="s">
        <v>7005</v>
      </c>
      <c r="L1515" s="98">
        <f>IFERROR(VLOOKUP($F1515&amp;$C1515,Sales!$J:$W,9,0),0)</f>
        <v>0</v>
      </c>
      <c r="M1515" s="98">
        <f>IFERROR(VLOOKUP($F1515&amp;$C1515,Sales!$J:$W,10,0),0)</f>
        <v>0</v>
      </c>
      <c r="N1515" s="98">
        <f>IFERROR(VLOOKUP($F1515&amp;$C1515,Sales!$J:$W,11,0),0)</f>
        <v>0</v>
      </c>
      <c r="O1515" s="98">
        <f>IFERROR(VLOOKUP($F1515&amp;$C1515,Sales!$J:$W,12,0),0)</f>
        <v>0</v>
      </c>
      <c r="P1515" s="98">
        <f>IFERROR(VLOOKUP($F1515&amp;$C1515,Sales!$J:$W,13,0),0)</f>
        <v>0</v>
      </c>
      <c r="Q1515" s="98">
        <f>IFERROR(VLOOKUP($F1515&amp;$C1515,Sales!$A:$H,7,0),0)</f>
        <v>0</v>
      </c>
      <c r="R1515" s="41" t="str">
        <f t="shared" si="46"/>
        <v>ERROR</v>
      </c>
      <c r="S1515" s="15"/>
      <c r="T1515" s="15"/>
      <c r="U1515" s="15"/>
      <c r="V1515" s="15"/>
      <c r="W1515" s="15"/>
      <c r="X1515" s="15"/>
      <c r="Y1515" s="41"/>
      <c r="Z1515" s="41"/>
      <c r="AA1515" s="41"/>
      <c r="AB1515" s="15"/>
      <c r="AC1515" s="15"/>
      <c r="AD1515" s="15"/>
      <c r="AE1515" s="15"/>
      <c r="AF1515" s="15"/>
      <c r="AG1515" s="15"/>
      <c r="AH1515" s="15"/>
      <c r="AI1515" s="41"/>
      <c r="AJ1515" s="41"/>
      <c r="AK1515" s="15"/>
      <c r="AL1515" s="15"/>
      <c r="AM1515" s="15"/>
      <c r="AN1515" s="15"/>
      <c r="AO1515" s="15"/>
      <c r="AP1515" s="15"/>
      <c r="AQ1515" s="15"/>
      <c r="AR1515" s="15"/>
      <c r="AS1515" s="15"/>
      <c r="AT1515" s="15"/>
      <c r="AU1515" s="15"/>
      <c r="AV1515" s="15"/>
      <c r="AW1515" s="15"/>
      <c r="AX1515" s="15"/>
      <c r="AY1515" s="15"/>
      <c r="AZ1515" s="10">
        <v>1</v>
      </c>
      <c r="BA1515" t="s">
        <v>22</v>
      </c>
      <c r="BB1515" t="s">
        <v>88</v>
      </c>
      <c r="BD1515" s="39" t="str">
        <f t="shared" si="47"/>
        <v>01/245321102RBlibli Jabodetabek</v>
      </c>
    </row>
    <row r="1516" spans="2:56" ht="13.5" customHeight="1" x14ac:dyDescent="0.35">
      <c r="B1516" s="10" t="s">
        <v>17</v>
      </c>
      <c r="C1516" s="10" t="s">
        <v>1648</v>
      </c>
      <c r="D1516" s="10" t="s">
        <v>650</v>
      </c>
      <c r="E1516" s="10" t="s">
        <v>194</v>
      </c>
      <c r="F1516" s="10" t="s">
        <v>1500</v>
      </c>
      <c r="G1516" s="137" t="s">
        <v>7006</v>
      </c>
      <c r="H1516" s="10"/>
      <c r="I1516" s="10">
        <v>4902430428347</v>
      </c>
      <c r="J1516" s="10" t="s">
        <v>15188</v>
      </c>
      <c r="K1516" s="10" t="s">
        <v>7007</v>
      </c>
      <c r="L1516" s="98">
        <f>IFERROR(VLOOKUP($F1516&amp;$C1516,Sales!$J:$W,9,0),0)</f>
        <v>0</v>
      </c>
      <c r="M1516" s="98">
        <f>IFERROR(VLOOKUP($F1516&amp;$C1516,Sales!$J:$W,10,0),0)</f>
        <v>0</v>
      </c>
      <c r="N1516" s="98">
        <f>IFERROR(VLOOKUP($F1516&amp;$C1516,Sales!$J:$W,11,0),0)</f>
        <v>0</v>
      </c>
      <c r="O1516" s="98">
        <f>IFERROR(VLOOKUP($F1516&amp;$C1516,Sales!$J:$W,12,0),0)</f>
        <v>0</v>
      </c>
      <c r="P1516" s="98">
        <f>IFERROR(VLOOKUP($F1516&amp;$C1516,Sales!$J:$W,13,0),0)</f>
        <v>0</v>
      </c>
      <c r="Q1516" s="98">
        <f>IFERROR(VLOOKUP($F1516&amp;$C1516,Sales!$A:$H,7,0),0)</f>
        <v>0</v>
      </c>
      <c r="R1516" s="41" t="str">
        <f t="shared" si="46"/>
        <v>ERROR</v>
      </c>
      <c r="S1516" s="15"/>
      <c r="T1516" s="15"/>
      <c r="U1516" s="15"/>
      <c r="V1516" s="15"/>
      <c r="W1516" s="15"/>
      <c r="X1516" s="15"/>
      <c r="Y1516" s="41"/>
      <c r="Z1516" s="41"/>
      <c r="AA1516" s="41"/>
      <c r="AB1516" s="15"/>
      <c r="AC1516" s="15"/>
      <c r="AD1516" s="15"/>
      <c r="AE1516" s="15"/>
      <c r="AF1516" s="15"/>
      <c r="AG1516" s="15"/>
      <c r="AH1516" s="15"/>
      <c r="AI1516" s="41"/>
      <c r="AJ1516" s="41"/>
      <c r="AK1516" s="15"/>
      <c r="AL1516" s="15"/>
      <c r="AM1516" s="15"/>
      <c r="AN1516" s="15"/>
      <c r="AO1516" s="15"/>
      <c r="AP1516" s="15"/>
      <c r="AQ1516" s="15"/>
      <c r="AR1516" s="15"/>
      <c r="AS1516" s="15"/>
      <c r="AT1516" s="15"/>
      <c r="AU1516" s="15"/>
      <c r="AV1516" s="15"/>
      <c r="AW1516" s="15"/>
      <c r="AX1516" s="15"/>
      <c r="AY1516" s="15"/>
      <c r="AZ1516" s="10">
        <v>1</v>
      </c>
      <c r="BA1516" t="s">
        <v>22</v>
      </c>
      <c r="BB1516" t="s">
        <v>88</v>
      </c>
      <c r="BD1516" s="39" t="str">
        <f t="shared" si="47"/>
        <v>01/245321001RBlibli Jabodetabek</v>
      </c>
    </row>
    <row r="1517" spans="2:56" ht="13.5" customHeight="1" x14ac:dyDescent="0.35">
      <c r="B1517" s="10" t="s">
        <v>17</v>
      </c>
      <c r="C1517" s="10" t="s">
        <v>1648</v>
      </c>
      <c r="D1517" s="10" t="s">
        <v>650</v>
      </c>
      <c r="E1517" s="10" t="s">
        <v>194</v>
      </c>
      <c r="F1517" s="10" t="s">
        <v>2046</v>
      </c>
      <c r="G1517" s="137" t="s">
        <v>7008</v>
      </c>
      <c r="H1517" s="10"/>
      <c r="I1517" s="10">
        <v>4902430428422</v>
      </c>
      <c r="J1517" s="10" t="s">
        <v>15189</v>
      </c>
      <c r="K1517" s="10" t="s">
        <v>7009</v>
      </c>
      <c r="L1517" s="98">
        <f>IFERROR(VLOOKUP($F1517&amp;$C1517,Sales!$J:$W,9,0),0)</f>
        <v>0</v>
      </c>
      <c r="M1517" s="98">
        <f>IFERROR(VLOOKUP($F1517&amp;$C1517,Sales!$J:$W,10,0),0)</f>
        <v>0</v>
      </c>
      <c r="N1517" s="98">
        <f>IFERROR(VLOOKUP($F1517&amp;$C1517,Sales!$J:$W,11,0),0)</f>
        <v>0</v>
      </c>
      <c r="O1517" s="98">
        <f>IFERROR(VLOOKUP($F1517&amp;$C1517,Sales!$J:$W,12,0),0)</f>
        <v>0</v>
      </c>
      <c r="P1517" s="98">
        <f>IFERROR(VLOOKUP($F1517&amp;$C1517,Sales!$J:$W,13,0),0)</f>
        <v>0</v>
      </c>
      <c r="Q1517" s="98">
        <f>IFERROR(VLOOKUP($F1517&amp;$C1517,Sales!$A:$H,7,0),0)</f>
        <v>0</v>
      </c>
      <c r="R1517" s="41" t="str">
        <f t="shared" si="46"/>
        <v>ERROR</v>
      </c>
      <c r="S1517" s="15"/>
      <c r="T1517" s="15"/>
      <c r="U1517" s="15"/>
      <c r="V1517" s="15"/>
      <c r="W1517" s="15"/>
      <c r="X1517" s="15"/>
      <c r="Y1517" s="41"/>
      <c r="Z1517" s="41"/>
      <c r="AA1517" s="41"/>
      <c r="AB1517" s="15"/>
      <c r="AC1517" s="15"/>
      <c r="AD1517" s="15"/>
      <c r="AE1517" s="15"/>
      <c r="AF1517" s="15"/>
      <c r="AG1517" s="15"/>
      <c r="AH1517" s="15"/>
      <c r="AI1517" s="41"/>
      <c r="AJ1517" s="41"/>
      <c r="AK1517" s="15"/>
      <c r="AL1517" s="15"/>
      <c r="AM1517" s="15"/>
      <c r="AN1517" s="15"/>
      <c r="AO1517" s="15"/>
      <c r="AP1517" s="15"/>
      <c r="AQ1517" s="15"/>
      <c r="AR1517" s="15"/>
      <c r="AS1517" s="15"/>
      <c r="AT1517" s="15"/>
      <c r="AU1517" s="15"/>
      <c r="AV1517" s="15"/>
      <c r="AW1517" s="15"/>
      <c r="AX1517" s="15"/>
      <c r="AY1517" s="15"/>
      <c r="AZ1517" s="10">
        <v>1</v>
      </c>
      <c r="BA1517" t="s">
        <v>22</v>
      </c>
      <c r="BB1517" t="s">
        <v>88</v>
      </c>
      <c r="BD1517" s="39" t="str">
        <f t="shared" si="47"/>
        <v>01/245321102TBlibli Jabodetabek</v>
      </c>
    </row>
    <row r="1518" spans="2:56" ht="13.5" customHeight="1" x14ac:dyDescent="0.35">
      <c r="B1518" s="10" t="s">
        <v>17</v>
      </c>
      <c r="C1518" s="10" t="s">
        <v>1648</v>
      </c>
      <c r="D1518" s="10" t="s">
        <v>650</v>
      </c>
      <c r="E1518" s="10" t="s">
        <v>194</v>
      </c>
      <c r="F1518" s="10" t="s">
        <v>767</v>
      </c>
      <c r="G1518" s="137" t="s">
        <v>7010</v>
      </c>
      <c r="H1518" s="10"/>
      <c r="I1518" s="10">
        <v>4902430772020</v>
      </c>
      <c r="J1518" s="10" t="s">
        <v>15190</v>
      </c>
      <c r="K1518" s="10" t="s">
        <v>7011</v>
      </c>
      <c r="L1518" s="98">
        <f>IFERROR(VLOOKUP($F1518&amp;$C1518,Sales!$J:$W,9,0),0)</f>
        <v>0</v>
      </c>
      <c r="M1518" s="98">
        <f>IFERROR(VLOOKUP($F1518&amp;$C1518,Sales!$J:$W,10,0),0)</f>
        <v>0</v>
      </c>
      <c r="N1518" s="98">
        <f>IFERROR(VLOOKUP($F1518&amp;$C1518,Sales!$J:$W,11,0),0)</f>
        <v>0</v>
      </c>
      <c r="O1518" s="98">
        <f>IFERROR(VLOOKUP($F1518&amp;$C1518,Sales!$J:$W,12,0),0)</f>
        <v>0</v>
      </c>
      <c r="P1518" s="98">
        <f>IFERROR(VLOOKUP($F1518&amp;$C1518,Sales!$J:$W,13,0),0)</f>
        <v>0</v>
      </c>
      <c r="Q1518" s="98">
        <f>IFERROR(VLOOKUP($F1518&amp;$C1518,Sales!$A:$H,7,0),0)</f>
        <v>0</v>
      </c>
      <c r="R1518" s="41" t="str">
        <f t="shared" si="46"/>
        <v>ERROR</v>
      </c>
      <c r="S1518" s="15"/>
      <c r="T1518" s="15"/>
      <c r="U1518" s="15"/>
      <c r="V1518" s="15"/>
      <c r="W1518" s="15"/>
      <c r="X1518" s="15"/>
      <c r="Y1518" s="41"/>
      <c r="Z1518" s="41"/>
      <c r="AA1518" s="41"/>
      <c r="AB1518" s="15"/>
      <c r="AC1518" s="15"/>
      <c r="AD1518" s="15"/>
      <c r="AE1518" s="15"/>
      <c r="AF1518" s="15"/>
      <c r="AG1518" s="15"/>
      <c r="AH1518" s="15"/>
      <c r="AI1518" s="41"/>
      <c r="AJ1518" s="41"/>
      <c r="AK1518" s="15"/>
      <c r="AL1518" s="15"/>
      <c r="AM1518" s="15"/>
      <c r="AN1518" s="15"/>
      <c r="AO1518" s="15"/>
      <c r="AP1518" s="15"/>
      <c r="AQ1518" s="15"/>
      <c r="AR1518" s="15"/>
      <c r="AS1518" s="15"/>
      <c r="AT1518" s="15"/>
      <c r="AU1518" s="15"/>
      <c r="AV1518" s="15"/>
      <c r="AW1518" s="15"/>
      <c r="AX1518" s="15"/>
      <c r="AY1518" s="15"/>
      <c r="AZ1518" s="10">
        <v>1</v>
      </c>
      <c r="BA1518" t="s">
        <v>22</v>
      </c>
      <c r="BB1518" t="s">
        <v>88</v>
      </c>
      <c r="BD1518" s="39" t="str">
        <f t="shared" si="47"/>
        <v>01/245321102ZBlibli Jabodetabek</v>
      </c>
    </row>
    <row r="1519" spans="2:56" ht="13.5" customHeight="1" x14ac:dyDescent="0.35">
      <c r="B1519" s="10" t="s">
        <v>17</v>
      </c>
      <c r="C1519" s="10" t="s">
        <v>1648</v>
      </c>
      <c r="D1519" s="10" t="s">
        <v>650</v>
      </c>
      <c r="E1519" s="10" t="s">
        <v>194</v>
      </c>
      <c r="F1519" s="10" t="s">
        <v>769</v>
      </c>
      <c r="G1519" s="137" t="s">
        <v>7012</v>
      </c>
      <c r="H1519" s="10"/>
      <c r="I1519" s="10">
        <v>4902430772648</v>
      </c>
      <c r="J1519" s="10" t="s">
        <v>15191</v>
      </c>
      <c r="K1519" s="10" t="s">
        <v>7013</v>
      </c>
      <c r="L1519" s="98">
        <f>IFERROR(VLOOKUP($F1519&amp;$C1519,Sales!$J:$W,9,0),0)</f>
        <v>0</v>
      </c>
      <c r="M1519" s="98">
        <f>IFERROR(VLOOKUP($F1519&amp;$C1519,Sales!$J:$W,10,0),0)</f>
        <v>0</v>
      </c>
      <c r="N1519" s="98">
        <f>IFERROR(VLOOKUP($F1519&amp;$C1519,Sales!$J:$W,11,0),0)</f>
        <v>0</v>
      </c>
      <c r="O1519" s="98">
        <f>IFERROR(VLOOKUP($F1519&amp;$C1519,Sales!$J:$W,12,0),0)</f>
        <v>0</v>
      </c>
      <c r="P1519" s="98">
        <f>IFERROR(VLOOKUP($F1519&amp;$C1519,Sales!$J:$W,13,0),0)</f>
        <v>0</v>
      </c>
      <c r="Q1519" s="98">
        <f>IFERROR(VLOOKUP($F1519&amp;$C1519,Sales!$A:$H,7,0),0)</f>
        <v>0</v>
      </c>
      <c r="R1519" s="41" t="str">
        <f t="shared" si="46"/>
        <v>ERROR</v>
      </c>
      <c r="S1519" s="15"/>
      <c r="T1519" s="15"/>
      <c r="U1519" s="15"/>
      <c r="V1519" s="15"/>
      <c r="W1519" s="15"/>
      <c r="X1519" s="15"/>
      <c r="Y1519" s="41"/>
      <c r="Z1519" s="41"/>
      <c r="AA1519" s="41"/>
      <c r="AB1519" s="15"/>
      <c r="AC1519" s="15"/>
      <c r="AD1519" s="15"/>
      <c r="AE1519" s="15"/>
      <c r="AF1519" s="15"/>
      <c r="AG1519" s="15"/>
      <c r="AH1519" s="15"/>
      <c r="AI1519" s="41"/>
      <c r="AJ1519" s="41"/>
      <c r="AK1519" s="15"/>
      <c r="AL1519" s="15"/>
      <c r="AM1519" s="15"/>
      <c r="AN1519" s="15"/>
      <c r="AO1519" s="15"/>
      <c r="AP1519" s="15"/>
      <c r="AQ1519" s="15"/>
      <c r="AR1519" s="15"/>
      <c r="AS1519" s="15"/>
      <c r="AT1519" s="15"/>
      <c r="AU1519" s="15"/>
      <c r="AV1519" s="15"/>
      <c r="AW1519" s="15"/>
      <c r="AX1519" s="15"/>
      <c r="AY1519" s="15"/>
      <c r="AZ1519" s="10">
        <v>1</v>
      </c>
      <c r="BA1519" t="s">
        <v>22</v>
      </c>
      <c r="BB1519" t="s">
        <v>88</v>
      </c>
      <c r="BD1519" s="39" t="str">
        <f t="shared" si="47"/>
        <v>01/245321102YBlibli Jabodetabek</v>
      </c>
    </row>
    <row r="1520" spans="2:56" ht="13.5" customHeight="1" x14ac:dyDescent="0.35">
      <c r="B1520" s="10" t="s">
        <v>17</v>
      </c>
      <c r="C1520" s="10" t="s">
        <v>1648</v>
      </c>
      <c r="D1520" s="10" t="s">
        <v>405</v>
      </c>
      <c r="E1520" s="10" t="s">
        <v>406</v>
      </c>
      <c r="F1520" s="10" t="s">
        <v>2631</v>
      </c>
      <c r="G1520" s="137" t="s">
        <v>7017</v>
      </c>
      <c r="H1520" s="10"/>
      <c r="I1520" s="10">
        <v>3014260819057</v>
      </c>
      <c r="J1520" s="10" t="s">
        <v>7018</v>
      </c>
      <c r="K1520" s="10" t="s">
        <v>3190</v>
      </c>
      <c r="L1520" s="98">
        <f>IFERROR(VLOOKUP($F1520&amp;$C1520,Sales!$J:$W,9,0),0)</f>
        <v>0</v>
      </c>
      <c r="M1520" s="98">
        <f>IFERROR(VLOOKUP($F1520&amp;$C1520,Sales!$J:$W,10,0),0)</f>
        <v>0</v>
      </c>
      <c r="N1520" s="98">
        <f>IFERROR(VLOOKUP($F1520&amp;$C1520,Sales!$J:$W,11,0),0)</f>
        <v>0</v>
      </c>
      <c r="O1520" s="98">
        <f>IFERROR(VLOOKUP($F1520&amp;$C1520,Sales!$J:$W,12,0),0)</f>
        <v>0</v>
      </c>
      <c r="P1520" s="98">
        <f>IFERROR(VLOOKUP($F1520&amp;$C1520,Sales!$J:$W,13,0),0)</f>
        <v>0</v>
      </c>
      <c r="Q1520" s="98">
        <f>IFERROR(VLOOKUP($F1520&amp;$C1520,Sales!$A:$H,7,0),0)</f>
        <v>0</v>
      </c>
      <c r="R1520" s="41" t="str">
        <f t="shared" si="46"/>
        <v>ERROR</v>
      </c>
      <c r="S1520" s="15"/>
      <c r="T1520" s="15"/>
      <c r="U1520" s="15"/>
      <c r="V1520" s="15"/>
      <c r="W1520" s="15"/>
      <c r="X1520" s="15"/>
      <c r="Y1520" s="41"/>
      <c r="Z1520" s="41"/>
      <c r="AA1520" s="41"/>
      <c r="AB1520" s="15"/>
      <c r="AC1520" s="15"/>
      <c r="AD1520" s="15"/>
      <c r="AE1520" s="15"/>
      <c r="AF1520" s="15"/>
      <c r="AG1520" s="15"/>
      <c r="AH1520" s="15"/>
      <c r="AI1520" s="41"/>
      <c r="AJ1520" s="41"/>
      <c r="AK1520" s="15"/>
      <c r="AL1520" s="15"/>
      <c r="AM1520" s="15"/>
      <c r="AN1520" s="15"/>
      <c r="AO1520" s="15"/>
      <c r="AP1520" s="15"/>
      <c r="AQ1520" s="15"/>
      <c r="AR1520" s="15"/>
      <c r="AS1520" s="15"/>
      <c r="AT1520" s="15"/>
      <c r="AU1520" s="15"/>
      <c r="AV1520" s="15"/>
      <c r="AW1520" s="15"/>
      <c r="AX1520" s="15"/>
      <c r="AY1520" s="15"/>
      <c r="AZ1520" s="10">
        <v>1</v>
      </c>
      <c r="BA1520" t="s">
        <v>22</v>
      </c>
      <c r="BB1520" t="s">
        <v>88</v>
      </c>
      <c r="BD1520" s="39" t="str">
        <f t="shared" si="47"/>
        <v>01/274921602DBlibli Jabodetabek</v>
      </c>
    </row>
    <row r="1521" spans="2:56" ht="13.5" customHeight="1" x14ac:dyDescent="0.35">
      <c r="B1521" s="10" t="s">
        <v>17</v>
      </c>
      <c r="C1521" s="10" t="s">
        <v>1648</v>
      </c>
      <c r="D1521" s="10" t="s">
        <v>248</v>
      </c>
      <c r="E1521" s="10" t="s">
        <v>194</v>
      </c>
      <c r="F1521" s="10" t="s">
        <v>249</v>
      </c>
      <c r="G1521" s="137" t="s">
        <v>16400</v>
      </c>
      <c r="H1521" s="10" t="s">
        <v>12753</v>
      </c>
      <c r="I1521" s="131">
        <v>8001090222572</v>
      </c>
      <c r="J1521" s="10" t="s">
        <v>15192</v>
      </c>
      <c r="K1521" s="10" t="s">
        <v>7020</v>
      </c>
      <c r="L1521" s="98">
        <f>IFERROR(VLOOKUP($F1521&amp;$C1521,Sales!$J:$W,9,0),0)</f>
        <v>0</v>
      </c>
      <c r="M1521" s="98">
        <f>IFERROR(VLOOKUP($F1521&amp;$C1521,Sales!$J:$W,10,0),0)</f>
        <v>0</v>
      </c>
      <c r="N1521" s="98">
        <f>IFERROR(VLOOKUP($F1521&amp;$C1521,Sales!$J:$W,11,0),0)</f>
        <v>0</v>
      </c>
      <c r="O1521" s="98">
        <f>IFERROR(VLOOKUP($F1521&amp;$C1521,Sales!$J:$W,12,0),0)</f>
        <v>0</v>
      </c>
      <c r="P1521" s="98">
        <f>IFERROR(VLOOKUP($F1521&amp;$C1521,Sales!$J:$W,13,0),0)</f>
        <v>0</v>
      </c>
      <c r="Q1521" s="98">
        <f>IFERROR(VLOOKUP($F1521&amp;$C1521,Sales!$A:$H,7,0),0)</f>
        <v>0</v>
      </c>
      <c r="R1521" s="41">
        <f t="shared" si="46"/>
        <v>1</v>
      </c>
      <c r="S1521" s="41">
        <v>1</v>
      </c>
      <c r="T1521" s="41"/>
      <c r="U1521" s="41"/>
      <c r="V1521" s="15">
        <v>1</v>
      </c>
      <c r="W1521" s="15">
        <v>1</v>
      </c>
      <c r="X1521" s="15">
        <v>1</v>
      </c>
      <c r="Y1521" s="41">
        <v>1</v>
      </c>
      <c r="Z1521" s="41">
        <v>1</v>
      </c>
      <c r="AA1521" s="41"/>
      <c r="AB1521" s="41"/>
      <c r="AC1521" s="41"/>
      <c r="AD1521" s="41"/>
      <c r="AE1521" s="41"/>
      <c r="AF1521" s="41"/>
      <c r="AG1521" s="41"/>
      <c r="AH1521" s="15"/>
      <c r="AI1521" s="41"/>
      <c r="AJ1521" s="41"/>
      <c r="AK1521" s="41"/>
      <c r="AL1521" s="15"/>
      <c r="AM1521" s="15"/>
      <c r="AN1521" s="15"/>
      <c r="AO1521" s="15"/>
      <c r="AP1521" s="15"/>
      <c r="AQ1521" s="15"/>
      <c r="AR1521" s="15"/>
      <c r="AS1521" s="15"/>
      <c r="AT1521" s="127"/>
      <c r="AU1521" s="15"/>
      <c r="AV1521" s="15"/>
      <c r="AW1521" s="15"/>
      <c r="AX1521" s="15"/>
      <c r="AY1521" s="15"/>
      <c r="AZ1521" s="10">
        <v>1</v>
      </c>
      <c r="BA1521" t="s">
        <v>22</v>
      </c>
      <c r="BB1521" t="s">
        <v>23</v>
      </c>
      <c r="BD1521" s="39" t="str">
        <f t="shared" si="47"/>
        <v>01/244621008JBlibli Jabodetabek</v>
      </c>
    </row>
    <row r="1522" spans="2:56" ht="13.5" customHeight="1" x14ac:dyDescent="0.35">
      <c r="B1522" s="10" t="s">
        <v>17</v>
      </c>
      <c r="C1522" s="10" t="s">
        <v>1648</v>
      </c>
      <c r="D1522" s="10" t="s">
        <v>65</v>
      </c>
      <c r="E1522" s="10" t="s">
        <v>66</v>
      </c>
      <c r="F1522" s="10" t="s">
        <v>9757</v>
      </c>
      <c r="G1522" s="137" t="s">
        <v>9802</v>
      </c>
      <c r="H1522" s="10"/>
      <c r="I1522" s="10"/>
      <c r="J1522" s="10" t="s">
        <v>9819</v>
      </c>
      <c r="K1522" s="10" t="s">
        <v>9817</v>
      </c>
      <c r="L1522" s="98">
        <f>IFERROR(VLOOKUP($F1522&amp;$C1522,Sales!$J:$W,9,0),0)</f>
        <v>0</v>
      </c>
      <c r="M1522" s="98">
        <f>IFERROR(VLOOKUP($F1522&amp;$C1522,Sales!$J:$W,10,0),0)</f>
        <v>0</v>
      </c>
      <c r="N1522" s="98">
        <f>IFERROR(VLOOKUP($F1522&amp;$C1522,Sales!$J:$W,11,0),0)</f>
        <v>0</v>
      </c>
      <c r="O1522" s="98">
        <f>IFERROR(VLOOKUP($F1522&amp;$C1522,Sales!$J:$W,12,0),0)</f>
        <v>0</v>
      </c>
      <c r="P1522" s="98">
        <f>IFERROR(VLOOKUP($F1522&amp;$C1522,Sales!$J:$W,13,0),0)</f>
        <v>0</v>
      </c>
      <c r="Q1522" s="98">
        <f>IFERROR(VLOOKUP($F1522&amp;$C1522,Sales!$A:$H,7,0),0)</f>
        <v>0</v>
      </c>
      <c r="R1522" s="41" t="str">
        <f t="shared" si="46"/>
        <v>ERROR</v>
      </c>
      <c r="S1522" s="15"/>
      <c r="T1522" s="15"/>
      <c r="U1522" s="15"/>
      <c r="V1522" s="15"/>
      <c r="W1522" s="15"/>
      <c r="X1522" s="15"/>
      <c r="Y1522" s="41"/>
      <c r="Z1522" s="41"/>
      <c r="AA1522" s="41"/>
      <c r="AB1522" s="15"/>
      <c r="AC1522" s="15"/>
      <c r="AD1522" s="15"/>
      <c r="AE1522" s="15"/>
      <c r="AF1522" s="15"/>
      <c r="AG1522" s="15"/>
      <c r="AH1522" s="15"/>
      <c r="AI1522" s="41"/>
      <c r="AJ1522" s="41"/>
      <c r="AK1522" s="15"/>
      <c r="AL1522" s="15"/>
      <c r="AM1522" s="15"/>
      <c r="AN1522" s="15"/>
      <c r="AO1522" s="15"/>
      <c r="AP1522" s="15"/>
      <c r="AQ1522" s="15"/>
      <c r="AR1522" s="15"/>
      <c r="AS1522" s="15"/>
      <c r="AT1522" s="15"/>
      <c r="AU1522" s="15"/>
      <c r="AV1522" s="15"/>
      <c r="AW1522" s="15"/>
      <c r="AX1522" s="15"/>
      <c r="AY1522" s="15"/>
      <c r="AZ1522" s="10">
        <v>1</v>
      </c>
      <c r="BA1522" t="s">
        <v>22</v>
      </c>
      <c r="BB1522" t="s">
        <v>88</v>
      </c>
      <c r="BD1522" s="39" t="str">
        <f t="shared" si="47"/>
        <v>01/396129510EBlibli Jabodetabek</v>
      </c>
    </row>
    <row r="1523" spans="2:56" ht="13.5" customHeight="1" x14ac:dyDescent="0.35">
      <c r="B1523" s="10" t="s">
        <v>17</v>
      </c>
      <c r="C1523" s="10" t="s">
        <v>1648</v>
      </c>
      <c r="D1523" s="10" t="s">
        <v>65</v>
      </c>
      <c r="E1523" s="10" t="s">
        <v>66</v>
      </c>
      <c r="F1523" s="10" t="s">
        <v>9753</v>
      </c>
      <c r="G1523" s="137" t="s">
        <v>9803</v>
      </c>
      <c r="H1523" s="10"/>
      <c r="I1523" s="10"/>
      <c r="J1523" s="10" t="s">
        <v>9861</v>
      </c>
      <c r="K1523" s="10" t="s">
        <v>9778</v>
      </c>
      <c r="L1523" s="98">
        <f>IFERROR(VLOOKUP($F1523&amp;$C1523,Sales!$J:$W,9,0),0)</f>
        <v>0</v>
      </c>
      <c r="M1523" s="98">
        <f>IFERROR(VLOOKUP($F1523&amp;$C1523,Sales!$J:$W,10,0),0)</f>
        <v>0</v>
      </c>
      <c r="N1523" s="98">
        <f>IFERROR(VLOOKUP($F1523&amp;$C1523,Sales!$J:$W,11,0),0)</f>
        <v>0</v>
      </c>
      <c r="O1523" s="98">
        <f>IFERROR(VLOOKUP($F1523&amp;$C1523,Sales!$J:$W,12,0),0)</f>
        <v>0</v>
      </c>
      <c r="P1523" s="98">
        <f>IFERROR(VLOOKUP($F1523&amp;$C1523,Sales!$J:$W,13,0),0)</f>
        <v>0</v>
      </c>
      <c r="Q1523" s="98">
        <f>IFERROR(VLOOKUP($F1523&amp;$C1523,Sales!$A:$H,7,0),0)</f>
        <v>0</v>
      </c>
      <c r="R1523" s="41" t="str">
        <f t="shared" si="46"/>
        <v>ERROR</v>
      </c>
      <c r="S1523" s="15"/>
      <c r="T1523" s="15"/>
      <c r="U1523" s="15"/>
      <c r="V1523" s="15"/>
      <c r="W1523" s="15"/>
      <c r="X1523" s="15"/>
      <c r="Y1523" s="41"/>
      <c r="Z1523" s="41"/>
      <c r="AA1523" s="41"/>
      <c r="AB1523" s="15"/>
      <c r="AC1523" s="15"/>
      <c r="AD1523" s="15"/>
      <c r="AE1523" s="15"/>
      <c r="AF1523" s="15"/>
      <c r="AG1523" s="15"/>
      <c r="AH1523" s="15"/>
      <c r="AI1523" s="41"/>
      <c r="AJ1523" s="41"/>
      <c r="AK1523" s="15"/>
      <c r="AL1523" s="15"/>
      <c r="AM1523" s="15"/>
      <c r="AN1523" s="15"/>
      <c r="AO1523" s="15"/>
      <c r="AP1523" s="15"/>
      <c r="AQ1523" s="15"/>
      <c r="AR1523" s="15"/>
      <c r="AS1523" s="15"/>
      <c r="AT1523" s="15"/>
      <c r="AU1523" s="15"/>
      <c r="AV1523" s="15"/>
      <c r="AW1523" s="15"/>
      <c r="AX1523" s="15"/>
      <c r="AY1523" s="15"/>
      <c r="AZ1523" s="10">
        <v>1</v>
      </c>
      <c r="BA1523" t="s">
        <v>22</v>
      </c>
      <c r="BB1523" t="s">
        <v>88</v>
      </c>
      <c r="BD1523" s="39" t="str">
        <f t="shared" si="47"/>
        <v>01/396129510ABlibli Jabodetabek</v>
      </c>
    </row>
    <row r="1524" spans="2:56" ht="13.5" customHeight="1" x14ac:dyDescent="0.35">
      <c r="B1524" s="10" t="s">
        <v>17</v>
      </c>
      <c r="C1524" s="10" t="s">
        <v>1648</v>
      </c>
      <c r="D1524" s="10" t="s">
        <v>65</v>
      </c>
      <c r="E1524" s="10" t="s">
        <v>66</v>
      </c>
      <c r="F1524" s="10" t="s">
        <v>9752</v>
      </c>
      <c r="G1524" s="137" t="s">
        <v>9804</v>
      </c>
      <c r="H1524" s="10"/>
      <c r="I1524" s="10"/>
      <c r="J1524" s="10" t="s">
        <v>9862</v>
      </c>
      <c r="K1524" s="10" t="s">
        <v>9777</v>
      </c>
      <c r="L1524" s="98">
        <f>IFERROR(VLOOKUP($F1524&amp;$C1524,Sales!$J:$W,9,0),0)</f>
        <v>0</v>
      </c>
      <c r="M1524" s="98">
        <f>IFERROR(VLOOKUP($F1524&amp;$C1524,Sales!$J:$W,10,0),0)</f>
        <v>0</v>
      </c>
      <c r="N1524" s="98">
        <f>IFERROR(VLOOKUP($F1524&amp;$C1524,Sales!$J:$W,11,0),0)</f>
        <v>0</v>
      </c>
      <c r="O1524" s="98">
        <f>IFERROR(VLOOKUP($F1524&amp;$C1524,Sales!$J:$W,12,0),0)</f>
        <v>0</v>
      </c>
      <c r="P1524" s="98">
        <f>IFERROR(VLOOKUP($F1524&amp;$C1524,Sales!$J:$W,13,0),0)</f>
        <v>0</v>
      </c>
      <c r="Q1524" s="98">
        <f>IFERROR(VLOOKUP($F1524&amp;$C1524,Sales!$A:$H,7,0),0)</f>
        <v>0</v>
      </c>
      <c r="R1524" s="41" t="str">
        <f t="shared" si="46"/>
        <v>ERROR</v>
      </c>
      <c r="S1524" s="15"/>
      <c r="T1524" s="15"/>
      <c r="U1524" s="15"/>
      <c r="V1524" s="15"/>
      <c r="W1524" s="15"/>
      <c r="X1524" s="15"/>
      <c r="Y1524" s="41"/>
      <c r="Z1524" s="41"/>
      <c r="AA1524" s="41"/>
      <c r="AB1524" s="15"/>
      <c r="AC1524" s="15"/>
      <c r="AD1524" s="15"/>
      <c r="AE1524" s="15"/>
      <c r="AF1524" s="15"/>
      <c r="AG1524" s="15"/>
      <c r="AH1524" s="15"/>
      <c r="AI1524" s="41"/>
      <c r="AJ1524" s="41"/>
      <c r="AK1524" s="15"/>
      <c r="AL1524" s="15"/>
      <c r="AM1524" s="15"/>
      <c r="AN1524" s="15"/>
      <c r="AO1524" s="15"/>
      <c r="AP1524" s="15"/>
      <c r="AQ1524" s="15"/>
      <c r="AR1524" s="15"/>
      <c r="AS1524" s="15"/>
      <c r="AT1524" s="15"/>
      <c r="AU1524" s="15"/>
      <c r="AV1524" s="15"/>
      <c r="AW1524" s="15"/>
      <c r="AX1524" s="15"/>
      <c r="AY1524" s="15"/>
      <c r="AZ1524" s="10">
        <v>1</v>
      </c>
      <c r="BA1524" t="s">
        <v>22</v>
      </c>
      <c r="BB1524" t="s">
        <v>88</v>
      </c>
      <c r="BD1524" s="39" t="str">
        <f t="shared" si="47"/>
        <v>01/396129509ZBlibli Jabodetabek</v>
      </c>
    </row>
    <row r="1525" spans="2:56" ht="13.5" customHeight="1" x14ac:dyDescent="0.35">
      <c r="B1525" s="10" t="s">
        <v>17</v>
      </c>
      <c r="C1525" s="10" t="s">
        <v>1648</v>
      </c>
      <c r="D1525" s="10" t="s">
        <v>65</v>
      </c>
      <c r="E1525" s="10" t="s">
        <v>66</v>
      </c>
      <c r="F1525" s="10" t="s">
        <v>9751</v>
      </c>
      <c r="G1525" s="137" t="s">
        <v>9805</v>
      </c>
      <c r="H1525" s="10"/>
      <c r="I1525" s="10"/>
      <c r="J1525" s="10" t="s">
        <v>9863</v>
      </c>
      <c r="K1525" s="10" t="s">
        <v>9776</v>
      </c>
      <c r="L1525" s="98">
        <f>IFERROR(VLOOKUP($F1525&amp;$C1525,Sales!$J:$W,9,0),0)</f>
        <v>0</v>
      </c>
      <c r="M1525" s="98">
        <f>IFERROR(VLOOKUP($F1525&amp;$C1525,Sales!$J:$W,10,0),0)</f>
        <v>0</v>
      </c>
      <c r="N1525" s="98">
        <f>IFERROR(VLOOKUP($F1525&amp;$C1525,Sales!$J:$W,11,0),0)</f>
        <v>0</v>
      </c>
      <c r="O1525" s="98">
        <f>IFERROR(VLOOKUP($F1525&amp;$C1525,Sales!$J:$W,12,0),0)</f>
        <v>0</v>
      </c>
      <c r="P1525" s="98">
        <f>IFERROR(VLOOKUP($F1525&amp;$C1525,Sales!$J:$W,13,0),0)</f>
        <v>0</v>
      </c>
      <c r="Q1525" s="98">
        <f>IFERROR(VLOOKUP($F1525&amp;$C1525,Sales!$A:$H,7,0),0)</f>
        <v>0</v>
      </c>
      <c r="R1525" s="41" t="str">
        <f t="shared" si="46"/>
        <v>ERROR</v>
      </c>
      <c r="S1525" s="15"/>
      <c r="T1525" s="15"/>
      <c r="U1525" s="15"/>
      <c r="V1525" s="15"/>
      <c r="W1525" s="15"/>
      <c r="X1525" s="15"/>
      <c r="Y1525" s="41"/>
      <c r="Z1525" s="41"/>
      <c r="AA1525" s="41"/>
      <c r="AB1525" s="15"/>
      <c r="AC1525" s="15"/>
      <c r="AD1525" s="15"/>
      <c r="AE1525" s="15"/>
      <c r="AF1525" s="15"/>
      <c r="AG1525" s="15"/>
      <c r="AH1525" s="15"/>
      <c r="AI1525" s="41"/>
      <c r="AJ1525" s="41"/>
      <c r="AK1525" s="15"/>
      <c r="AL1525" s="15"/>
      <c r="AM1525" s="15"/>
      <c r="AN1525" s="15"/>
      <c r="AO1525" s="15"/>
      <c r="AP1525" s="15"/>
      <c r="AQ1525" s="15"/>
      <c r="AR1525" s="15"/>
      <c r="AS1525" s="15"/>
      <c r="AT1525" s="15"/>
      <c r="AU1525" s="15"/>
      <c r="AV1525" s="15"/>
      <c r="AW1525" s="15"/>
      <c r="AX1525" s="15"/>
      <c r="AY1525" s="15"/>
      <c r="AZ1525" s="10">
        <v>1</v>
      </c>
      <c r="BA1525" t="s">
        <v>22</v>
      </c>
      <c r="BB1525" t="s">
        <v>88</v>
      </c>
      <c r="BD1525" s="39" t="str">
        <f t="shared" si="47"/>
        <v>01/396129509YBlibli Jabodetabek</v>
      </c>
    </row>
    <row r="1526" spans="2:56" ht="13.5" customHeight="1" x14ac:dyDescent="0.35">
      <c r="B1526" s="10" t="s">
        <v>17</v>
      </c>
      <c r="C1526" s="10" t="s">
        <v>1648</v>
      </c>
      <c r="D1526" s="10" t="s">
        <v>65</v>
      </c>
      <c r="E1526" s="10" t="s">
        <v>66</v>
      </c>
      <c r="F1526" s="10" t="s">
        <v>9747</v>
      </c>
      <c r="G1526" s="137" t="s">
        <v>9806</v>
      </c>
      <c r="H1526" s="10"/>
      <c r="I1526" s="10"/>
      <c r="J1526" s="10" t="s">
        <v>9864</v>
      </c>
      <c r="K1526" s="10" t="s">
        <v>9775</v>
      </c>
      <c r="L1526" s="98">
        <f>IFERROR(VLOOKUP($F1526&amp;$C1526,Sales!$J:$W,9,0),0)</f>
        <v>0</v>
      </c>
      <c r="M1526" s="98">
        <f>IFERROR(VLOOKUP($F1526&amp;$C1526,Sales!$J:$W,10,0),0)</f>
        <v>0</v>
      </c>
      <c r="N1526" s="98">
        <f>IFERROR(VLOOKUP($F1526&amp;$C1526,Sales!$J:$W,11,0),0)</f>
        <v>0</v>
      </c>
      <c r="O1526" s="98">
        <f>IFERROR(VLOOKUP($F1526&amp;$C1526,Sales!$J:$W,12,0),0)</f>
        <v>0</v>
      </c>
      <c r="P1526" s="98">
        <f>IFERROR(VLOOKUP($F1526&amp;$C1526,Sales!$J:$W,13,0),0)</f>
        <v>0</v>
      </c>
      <c r="Q1526" s="98">
        <f>IFERROR(VLOOKUP($F1526&amp;$C1526,Sales!$A:$H,7,0),0)</f>
        <v>0</v>
      </c>
      <c r="R1526" s="41" t="str">
        <f t="shared" si="46"/>
        <v>ERROR</v>
      </c>
      <c r="S1526" s="15"/>
      <c r="T1526" s="15"/>
      <c r="U1526" s="15"/>
      <c r="V1526" s="15"/>
      <c r="W1526" s="15"/>
      <c r="X1526" s="15"/>
      <c r="Y1526" s="41"/>
      <c r="Z1526" s="41"/>
      <c r="AA1526" s="41"/>
      <c r="AB1526" s="15"/>
      <c r="AC1526" s="15"/>
      <c r="AD1526" s="15"/>
      <c r="AE1526" s="15"/>
      <c r="AF1526" s="15"/>
      <c r="AG1526" s="15"/>
      <c r="AH1526" s="15"/>
      <c r="AI1526" s="41"/>
      <c r="AJ1526" s="41"/>
      <c r="AK1526" s="15"/>
      <c r="AL1526" s="15"/>
      <c r="AM1526" s="15"/>
      <c r="AN1526" s="15"/>
      <c r="AO1526" s="15"/>
      <c r="AP1526" s="15"/>
      <c r="AQ1526" s="15"/>
      <c r="AR1526" s="15"/>
      <c r="AS1526" s="15"/>
      <c r="AT1526" s="15"/>
      <c r="AU1526" s="15"/>
      <c r="AV1526" s="15"/>
      <c r="AW1526" s="15"/>
      <c r="AX1526" s="15"/>
      <c r="AY1526" s="15"/>
      <c r="AZ1526" s="10">
        <v>1</v>
      </c>
      <c r="BA1526" t="s">
        <v>22</v>
      </c>
      <c r="BB1526" t="s">
        <v>88</v>
      </c>
      <c r="BD1526" s="39" t="str">
        <f t="shared" si="47"/>
        <v>01/326127307VBlibli Jabodetabek</v>
      </c>
    </row>
    <row r="1527" spans="2:56" ht="13.5" customHeight="1" x14ac:dyDescent="0.35">
      <c r="B1527" s="10" t="s">
        <v>17</v>
      </c>
      <c r="C1527" s="10" t="s">
        <v>1648</v>
      </c>
      <c r="D1527" s="10" t="s">
        <v>65</v>
      </c>
      <c r="E1527" s="10" t="s">
        <v>66</v>
      </c>
      <c r="F1527" s="10" t="s">
        <v>9756</v>
      </c>
      <c r="G1527" s="137" t="s">
        <v>9807</v>
      </c>
      <c r="H1527" s="10"/>
      <c r="I1527" s="10"/>
      <c r="J1527" s="10" t="s">
        <v>15193</v>
      </c>
      <c r="K1527" s="10" t="s">
        <v>10419</v>
      </c>
      <c r="L1527" s="98">
        <f>IFERROR(VLOOKUP($F1527&amp;$C1527,Sales!$J:$W,9,0),0)</f>
        <v>0</v>
      </c>
      <c r="M1527" s="98">
        <f>IFERROR(VLOOKUP($F1527&amp;$C1527,Sales!$J:$W,10,0),0)</f>
        <v>0</v>
      </c>
      <c r="N1527" s="98">
        <f>IFERROR(VLOOKUP($F1527&amp;$C1527,Sales!$J:$W,11,0),0)</f>
        <v>0</v>
      </c>
      <c r="O1527" s="98">
        <f>IFERROR(VLOOKUP($F1527&amp;$C1527,Sales!$J:$W,12,0),0)</f>
        <v>0</v>
      </c>
      <c r="P1527" s="98">
        <f>IFERROR(VLOOKUP($F1527&amp;$C1527,Sales!$J:$W,13,0),0)</f>
        <v>0</v>
      </c>
      <c r="Q1527" s="98">
        <f>IFERROR(VLOOKUP($F1527&amp;$C1527,Sales!$A:$H,7,0),0)</f>
        <v>0</v>
      </c>
      <c r="R1527" s="41" t="str">
        <f t="shared" si="46"/>
        <v>ERROR</v>
      </c>
      <c r="S1527" s="15"/>
      <c r="T1527" s="15"/>
      <c r="U1527" s="15"/>
      <c r="V1527" s="15"/>
      <c r="W1527" s="15"/>
      <c r="X1527" s="15"/>
      <c r="Y1527" s="41"/>
      <c r="Z1527" s="41"/>
      <c r="AA1527" s="41"/>
      <c r="AB1527" s="15"/>
      <c r="AC1527" s="15"/>
      <c r="AD1527" s="15"/>
      <c r="AE1527" s="15"/>
      <c r="AF1527" s="15"/>
      <c r="AG1527" s="15"/>
      <c r="AH1527" s="15"/>
      <c r="AI1527" s="41"/>
      <c r="AJ1527" s="41"/>
      <c r="AK1527" s="15"/>
      <c r="AL1527" s="15"/>
      <c r="AM1527" s="15"/>
      <c r="AN1527" s="15"/>
      <c r="AO1527" s="15"/>
      <c r="AP1527" s="15"/>
      <c r="AQ1527" s="15"/>
      <c r="AR1527" s="15"/>
      <c r="AS1527" s="15"/>
      <c r="AT1527" s="15"/>
      <c r="AU1527" s="15"/>
      <c r="AV1527" s="15"/>
      <c r="AW1527" s="15"/>
      <c r="AX1527" s="15"/>
      <c r="AY1527" s="15"/>
      <c r="AZ1527" s="10">
        <v>1</v>
      </c>
      <c r="BA1527" t="s">
        <v>22</v>
      </c>
      <c r="BB1527" t="s">
        <v>88</v>
      </c>
      <c r="BD1527" s="39" t="str">
        <f t="shared" si="47"/>
        <v>01/396129510DBlibli Jabodetabek</v>
      </c>
    </row>
    <row r="1528" spans="2:56" ht="13.5" customHeight="1" x14ac:dyDescent="0.35">
      <c r="B1528" s="10" t="s">
        <v>17</v>
      </c>
      <c r="C1528" s="10" t="s">
        <v>1648</v>
      </c>
      <c r="D1528" s="10" t="s">
        <v>65</v>
      </c>
      <c r="E1528" s="10" t="s">
        <v>66</v>
      </c>
      <c r="F1528" s="10" t="s">
        <v>9755</v>
      </c>
      <c r="G1528" s="137" t="s">
        <v>9808</v>
      </c>
      <c r="H1528" s="10"/>
      <c r="I1528" s="10"/>
      <c r="J1528" s="10" t="s">
        <v>15194</v>
      </c>
      <c r="K1528" s="10" t="s">
        <v>10416</v>
      </c>
      <c r="L1528" s="98">
        <f>IFERROR(VLOOKUP($F1528&amp;$C1528,Sales!$J:$W,9,0),0)</f>
        <v>0</v>
      </c>
      <c r="M1528" s="98">
        <f>IFERROR(VLOOKUP($F1528&amp;$C1528,Sales!$J:$W,10,0),0)</f>
        <v>0</v>
      </c>
      <c r="N1528" s="98">
        <f>IFERROR(VLOOKUP($F1528&amp;$C1528,Sales!$J:$W,11,0),0)</f>
        <v>0</v>
      </c>
      <c r="O1528" s="98">
        <f>IFERROR(VLOOKUP($F1528&amp;$C1528,Sales!$J:$W,12,0),0)</f>
        <v>0</v>
      </c>
      <c r="P1528" s="98">
        <f>IFERROR(VLOOKUP($F1528&amp;$C1528,Sales!$J:$W,13,0),0)</f>
        <v>0</v>
      </c>
      <c r="Q1528" s="98">
        <f>IFERROR(VLOOKUP($F1528&amp;$C1528,Sales!$A:$H,7,0),0)</f>
        <v>0</v>
      </c>
      <c r="R1528" s="41" t="str">
        <f t="shared" si="46"/>
        <v>ERROR</v>
      </c>
      <c r="S1528" s="15"/>
      <c r="T1528" s="15"/>
      <c r="U1528" s="15"/>
      <c r="V1528" s="15"/>
      <c r="W1528" s="15"/>
      <c r="X1528" s="15"/>
      <c r="Y1528" s="41"/>
      <c r="Z1528" s="41"/>
      <c r="AA1528" s="41"/>
      <c r="AB1528" s="15"/>
      <c r="AC1528" s="15"/>
      <c r="AD1528" s="15"/>
      <c r="AE1528" s="15"/>
      <c r="AF1528" s="15"/>
      <c r="AG1528" s="15"/>
      <c r="AH1528" s="15"/>
      <c r="AI1528" s="41"/>
      <c r="AJ1528" s="41"/>
      <c r="AK1528" s="15"/>
      <c r="AL1528" s="15"/>
      <c r="AM1528" s="15"/>
      <c r="AN1528" s="15"/>
      <c r="AO1528" s="15"/>
      <c r="AP1528" s="15"/>
      <c r="AQ1528" s="15"/>
      <c r="AR1528" s="15"/>
      <c r="AS1528" s="15"/>
      <c r="AT1528" s="15"/>
      <c r="AU1528" s="15"/>
      <c r="AV1528" s="15"/>
      <c r="AW1528" s="15"/>
      <c r="AX1528" s="15"/>
      <c r="AY1528" s="15"/>
      <c r="AZ1528" s="10">
        <v>1</v>
      </c>
      <c r="BA1528" t="s">
        <v>22</v>
      </c>
      <c r="BB1528" t="s">
        <v>88</v>
      </c>
      <c r="BD1528" s="39" t="str">
        <f t="shared" si="47"/>
        <v>01/396129510CBlibli Jabodetabek</v>
      </c>
    </row>
    <row r="1529" spans="2:56" ht="13.5" customHeight="1" x14ac:dyDescent="0.35">
      <c r="B1529" s="10" t="s">
        <v>17</v>
      </c>
      <c r="C1529" s="10" t="s">
        <v>1648</v>
      </c>
      <c r="D1529" s="10" t="s">
        <v>65</v>
      </c>
      <c r="E1529" s="10" t="s">
        <v>66</v>
      </c>
      <c r="F1529" s="10" t="s">
        <v>9754</v>
      </c>
      <c r="G1529" s="137" t="s">
        <v>9809</v>
      </c>
      <c r="H1529" s="10"/>
      <c r="I1529" s="10"/>
      <c r="J1529" s="10" t="s">
        <v>9855</v>
      </c>
      <c r="K1529" s="10" t="s">
        <v>10411</v>
      </c>
      <c r="L1529" s="98">
        <f>IFERROR(VLOOKUP($F1529&amp;$C1529,Sales!$J:$W,9,0),0)</f>
        <v>0</v>
      </c>
      <c r="M1529" s="98">
        <f>IFERROR(VLOOKUP($F1529&amp;$C1529,Sales!$J:$W,10,0),0)</f>
        <v>0</v>
      </c>
      <c r="N1529" s="98">
        <f>IFERROR(VLOOKUP($F1529&amp;$C1529,Sales!$J:$W,11,0),0)</f>
        <v>0</v>
      </c>
      <c r="O1529" s="98">
        <f>IFERROR(VLOOKUP($F1529&amp;$C1529,Sales!$J:$W,12,0),0)</f>
        <v>0</v>
      </c>
      <c r="P1529" s="98">
        <f>IFERROR(VLOOKUP($F1529&amp;$C1529,Sales!$J:$W,13,0),0)</f>
        <v>0</v>
      </c>
      <c r="Q1529" s="98">
        <f>IFERROR(VLOOKUP($F1529&amp;$C1529,Sales!$A:$H,7,0),0)</f>
        <v>0</v>
      </c>
      <c r="R1529" s="41" t="str">
        <f t="shared" si="46"/>
        <v>ERROR</v>
      </c>
      <c r="S1529" s="15"/>
      <c r="T1529" s="15"/>
      <c r="U1529" s="15"/>
      <c r="V1529" s="15"/>
      <c r="W1529" s="15"/>
      <c r="X1529" s="15"/>
      <c r="Y1529" s="41"/>
      <c r="Z1529" s="41"/>
      <c r="AA1529" s="41"/>
      <c r="AB1529" s="15"/>
      <c r="AC1529" s="15"/>
      <c r="AD1529" s="15"/>
      <c r="AE1529" s="15"/>
      <c r="AF1529" s="15"/>
      <c r="AG1529" s="15"/>
      <c r="AH1529" s="15"/>
      <c r="AI1529" s="41"/>
      <c r="AJ1529" s="41"/>
      <c r="AK1529" s="15"/>
      <c r="AL1529" s="15"/>
      <c r="AM1529" s="15"/>
      <c r="AN1529" s="15"/>
      <c r="AO1529" s="15"/>
      <c r="AP1529" s="15"/>
      <c r="AQ1529" s="15"/>
      <c r="AR1529" s="15"/>
      <c r="AS1529" s="15"/>
      <c r="AT1529" s="15"/>
      <c r="AU1529" s="15"/>
      <c r="AV1529" s="15"/>
      <c r="AW1529" s="15"/>
      <c r="AX1529" s="15"/>
      <c r="AY1529" s="15"/>
      <c r="AZ1529" s="10">
        <v>1</v>
      </c>
      <c r="BA1529" t="s">
        <v>22</v>
      </c>
      <c r="BB1529" t="s">
        <v>88</v>
      </c>
      <c r="BD1529" s="39" t="str">
        <f t="shared" si="47"/>
        <v>01/396129510BBlibli Jabodetabek</v>
      </c>
    </row>
    <row r="1530" spans="2:56" ht="13.5" customHeight="1" x14ac:dyDescent="0.35">
      <c r="B1530" s="10" t="s">
        <v>17</v>
      </c>
      <c r="C1530" s="10" t="s">
        <v>1648</v>
      </c>
      <c r="D1530" s="10" t="s">
        <v>65</v>
      </c>
      <c r="E1530" s="10" t="s">
        <v>66</v>
      </c>
      <c r="F1530" s="10" t="s">
        <v>9745</v>
      </c>
      <c r="G1530" s="137" t="s">
        <v>9810</v>
      </c>
      <c r="H1530" s="10"/>
      <c r="I1530" s="10"/>
      <c r="J1530" s="10" t="s">
        <v>9856</v>
      </c>
      <c r="K1530" s="10" t="s">
        <v>9779</v>
      </c>
      <c r="L1530" s="98">
        <f>IFERROR(VLOOKUP($F1530&amp;$C1530,Sales!$J:$W,9,0),0)</f>
        <v>0</v>
      </c>
      <c r="M1530" s="98">
        <f>IFERROR(VLOOKUP($F1530&amp;$C1530,Sales!$J:$W,10,0),0)</f>
        <v>0</v>
      </c>
      <c r="N1530" s="98">
        <f>IFERROR(VLOOKUP($F1530&amp;$C1530,Sales!$J:$W,11,0),0)</f>
        <v>0</v>
      </c>
      <c r="O1530" s="98">
        <f>IFERROR(VLOOKUP($F1530&amp;$C1530,Sales!$J:$W,12,0),0)</f>
        <v>0</v>
      </c>
      <c r="P1530" s="98">
        <f>IFERROR(VLOOKUP($F1530&amp;$C1530,Sales!$J:$W,13,0),0)</f>
        <v>0</v>
      </c>
      <c r="Q1530" s="98">
        <f>IFERROR(VLOOKUP($F1530&amp;$C1530,Sales!$A:$H,7,0),0)</f>
        <v>0</v>
      </c>
      <c r="R1530" s="41" t="str">
        <f t="shared" si="46"/>
        <v>ERROR</v>
      </c>
      <c r="S1530" s="15"/>
      <c r="T1530" s="15"/>
      <c r="U1530" s="15"/>
      <c r="V1530" s="15"/>
      <c r="W1530" s="15"/>
      <c r="X1530" s="15"/>
      <c r="Y1530" s="41"/>
      <c r="Z1530" s="41"/>
      <c r="AA1530" s="41"/>
      <c r="AB1530" s="15"/>
      <c r="AC1530" s="15"/>
      <c r="AD1530" s="15"/>
      <c r="AE1530" s="15"/>
      <c r="AF1530" s="15"/>
      <c r="AG1530" s="15"/>
      <c r="AH1530" s="15"/>
      <c r="AI1530" s="41"/>
      <c r="AJ1530" s="41"/>
      <c r="AK1530" s="15"/>
      <c r="AL1530" s="15"/>
      <c r="AM1530" s="15"/>
      <c r="AN1530" s="15"/>
      <c r="AO1530" s="15"/>
      <c r="AP1530" s="15"/>
      <c r="AQ1530" s="15"/>
      <c r="AR1530" s="15"/>
      <c r="AS1530" s="15"/>
      <c r="AT1530" s="15"/>
      <c r="AU1530" s="15"/>
      <c r="AV1530" s="15"/>
      <c r="AW1530" s="15"/>
      <c r="AX1530" s="15"/>
      <c r="AY1530" s="15"/>
      <c r="AZ1530" s="10">
        <v>1</v>
      </c>
      <c r="BA1530" t="s">
        <v>22</v>
      </c>
      <c r="BB1530" t="s">
        <v>88</v>
      </c>
      <c r="BD1530" s="39" t="str">
        <f t="shared" si="47"/>
        <v>01/326127307TBlibli Jabodetabek</v>
      </c>
    </row>
    <row r="1531" spans="2:56" ht="13.5" customHeight="1" x14ac:dyDescent="0.35">
      <c r="B1531" s="10" t="s">
        <v>17</v>
      </c>
      <c r="C1531" s="10" t="s">
        <v>1648</v>
      </c>
      <c r="D1531" s="10" t="s">
        <v>65</v>
      </c>
      <c r="E1531" s="10" t="s">
        <v>66</v>
      </c>
      <c r="F1531" s="10" t="s">
        <v>9748</v>
      </c>
      <c r="G1531" s="137" t="s">
        <v>9811</v>
      </c>
      <c r="H1531" s="10"/>
      <c r="I1531" s="10"/>
      <c r="J1531" s="10" t="s">
        <v>9857</v>
      </c>
      <c r="K1531" s="10" t="s">
        <v>10799</v>
      </c>
      <c r="L1531" s="98">
        <f>IFERROR(VLOOKUP($F1531&amp;$C1531,Sales!$J:$W,9,0),0)</f>
        <v>0</v>
      </c>
      <c r="M1531" s="98">
        <f>IFERROR(VLOOKUP($F1531&amp;$C1531,Sales!$J:$W,10,0),0)</f>
        <v>0</v>
      </c>
      <c r="N1531" s="98">
        <f>IFERROR(VLOOKUP($F1531&amp;$C1531,Sales!$J:$W,11,0),0)</f>
        <v>0</v>
      </c>
      <c r="O1531" s="98">
        <f>IFERROR(VLOOKUP($F1531&amp;$C1531,Sales!$J:$W,12,0),0)</f>
        <v>0</v>
      </c>
      <c r="P1531" s="98">
        <f>IFERROR(VLOOKUP($F1531&amp;$C1531,Sales!$J:$W,13,0),0)</f>
        <v>0</v>
      </c>
      <c r="Q1531" s="98">
        <f>IFERROR(VLOOKUP($F1531&amp;$C1531,Sales!$A:$H,7,0),0)</f>
        <v>0</v>
      </c>
      <c r="R1531" s="41" t="str">
        <f t="shared" si="46"/>
        <v>ERROR</v>
      </c>
      <c r="S1531" s="15"/>
      <c r="T1531" s="15"/>
      <c r="U1531" s="15"/>
      <c r="V1531" s="15"/>
      <c r="W1531" s="15"/>
      <c r="X1531" s="15"/>
      <c r="Y1531" s="41"/>
      <c r="Z1531" s="41"/>
      <c r="AA1531" s="41"/>
      <c r="AB1531" s="15"/>
      <c r="AC1531" s="15"/>
      <c r="AD1531" s="15"/>
      <c r="AE1531" s="15"/>
      <c r="AF1531" s="15"/>
      <c r="AG1531" s="15"/>
      <c r="AH1531" s="15"/>
      <c r="AI1531" s="41"/>
      <c r="AJ1531" s="41"/>
      <c r="AK1531" s="15"/>
      <c r="AL1531" s="15"/>
      <c r="AM1531" s="15"/>
      <c r="AN1531" s="15"/>
      <c r="AO1531" s="15"/>
      <c r="AP1531" s="15"/>
      <c r="AQ1531" s="15"/>
      <c r="AR1531" s="15"/>
      <c r="AS1531" s="15"/>
      <c r="AT1531" s="15"/>
      <c r="AU1531" s="15"/>
      <c r="AV1531" s="15"/>
      <c r="AW1531" s="15"/>
      <c r="AX1531" s="15"/>
      <c r="AY1531" s="15"/>
      <c r="AZ1531" s="10">
        <v>1</v>
      </c>
      <c r="BA1531" t="s">
        <v>22</v>
      </c>
      <c r="BB1531" t="s">
        <v>88</v>
      </c>
      <c r="BD1531" s="39" t="str">
        <f t="shared" si="47"/>
        <v>01/396129509VBlibli Jabodetabek</v>
      </c>
    </row>
    <row r="1532" spans="2:56" ht="13.5" customHeight="1" x14ac:dyDescent="0.35">
      <c r="B1532" s="10" t="s">
        <v>17</v>
      </c>
      <c r="C1532" s="10" t="s">
        <v>1648</v>
      </c>
      <c r="D1532" s="10" t="s">
        <v>65</v>
      </c>
      <c r="E1532" s="10" t="s">
        <v>66</v>
      </c>
      <c r="F1532" s="10" t="s">
        <v>9749</v>
      </c>
      <c r="G1532" s="137" t="s">
        <v>9812</v>
      </c>
      <c r="H1532" s="10"/>
      <c r="I1532" s="10"/>
      <c r="J1532" s="10" t="s">
        <v>9858</v>
      </c>
      <c r="K1532" s="10" t="s">
        <v>9773</v>
      </c>
      <c r="L1532" s="98">
        <f>IFERROR(VLOOKUP($F1532&amp;$C1532,Sales!$J:$W,9,0),0)</f>
        <v>0</v>
      </c>
      <c r="M1532" s="98">
        <f>IFERROR(VLOOKUP($F1532&amp;$C1532,Sales!$J:$W,10,0),0)</f>
        <v>0</v>
      </c>
      <c r="N1532" s="98">
        <f>IFERROR(VLOOKUP($F1532&amp;$C1532,Sales!$J:$W,11,0),0)</f>
        <v>0</v>
      </c>
      <c r="O1532" s="98">
        <f>IFERROR(VLOOKUP($F1532&amp;$C1532,Sales!$J:$W,12,0),0)</f>
        <v>0</v>
      </c>
      <c r="P1532" s="98">
        <f>IFERROR(VLOOKUP($F1532&amp;$C1532,Sales!$J:$W,13,0),0)</f>
        <v>0</v>
      </c>
      <c r="Q1532" s="98">
        <f>IFERROR(VLOOKUP($F1532&amp;$C1532,Sales!$A:$H,7,0),0)</f>
        <v>0</v>
      </c>
      <c r="R1532" s="41" t="str">
        <f t="shared" si="46"/>
        <v>ERROR</v>
      </c>
      <c r="S1532" s="15"/>
      <c r="T1532" s="15"/>
      <c r="U1532" s="15"/>
      <c r="V1532" s="15"/>
      <c r="W1532" s="15"/>
      <c r="X1532" s="15"/>
      <c r="Y1532" s="41"/>
      <c r="Z1532" s="41"/>
      <c r="AA1532" s="41"/>
      <c r="AB1532" s="15"/>
      <c r="AC1532" s="15"/>
      <c r="AD1532" s="15"/>
      <c r="AE1532" s="15"/>
      <c r="AF1532" s="15"/>
      <c r="AG1532" s="15"/>
      <c r="AH1532" s="15"/>
      <c r="AI1532" s="41"/>
      <c r="AJ1532" s="41"/>
      <c r="AK1532" s="15"/>
      <c r="AL1532" s="15"/>
      <c r="AM1532" s="15"/>
      <c r="AN1532" s="15"/>
      <c r="AO1532" s="15"/>
      <c r="AP1532" s="15"/>
      <c r="AQ1532" s="15"/>
      <c r="AR1532" s="15"/>
      <c r="AS1532" s="15"/>
      <c r="AT1532" s="15"/>
      <c r="AU1532" s="15"/>
      <c r="AV1532" s="15"/>
      <c r="AW1532" s="15"/>
      <c r="AX1532" s="15"/>
      <c r="AY1532" s="15"/>
      <c r="AZ1532" s="10">
        <v>1</v>
      </c>
      <c r="BA1532" t="s">
        <v>22</v>
      </c>
      <c r="BB1532" t="s">
        <v>88</v>
      </c>
      <c r="BD1532" s="39" t="str">
        <f t="shared" si="47"/>
        <v>01/396129509WBlibli Jabodetabek</v>
      </c>
    </row>
    <row r="1533" spans="2:56" ht="13.5" customHeight="1" x14ac:dyDescent="0.35">
      <c r="B1533" s="10" t="s">
        <v>17</v>
      </c>
      <c r="C1533" s="10" t="s">
        <v>1648</v>
      </c>
      <c r="D1533" s="10" t="s">
        <v>65</v>
      </c>
      <c r="E1533" s="10" t="s">
        <v>66</v>
      </c>
      <c r="F1533" s="10" t="s">
        <v>9750</v>
      </c>
      <c r="G1533" s="137" t="s">
        <v>9813</v>
      </c>
      <c r="H1533" s="10"/>
      <c r="I1533" s="10"/>
      <c r="J1533" s="10" t="s">
        <v>9859</v>
      </c>
      <c r="K1533" s="10" t="s">
        <v>9774</v>
      </c>
      <c r="L1533" s="98">
        <f>IFERROR(VLOOKUP($F1533&amp;$C1533,Sales!$J:$W,9,0),0)</f>
        <v>0</v>
      </c>
      <c r="M1533" s="98">
        <f>IFERROR(VLOOKUP($F1533&amp;$C1533,Sales!$J:$W,10,0),0)</f>
        <v>0</v>
      </c>
      <c r="N1533" s="98">
        <f>IFERROR(VLOOKUP($F1533&amp;$C1533,Sales!$J:$W,11,0),0)</f>
        <v>0</v>
      </c>
      <c r="O1533" s="98">
        <f>IFERROR(VLOOKUP($F1533&amp;$C1533,Sales!$J:$W,12,0),0)</f>
        <v>0</v>
      </c>
      <c r="P1533" s="98">
        <f>IFERROR(VLOOKUP($F1533&amp;$C1533,Sales!$J:$W,13,0),0)</f>
        <v>0</v>
      </c>
      <c r="Q1533" s="98">
        <f>IFERROR(VLOOKUP($F1533&amp;$C1533,Sales!$A:$H,7,0),0)</f>
        <v>0</v>
      </c>
      <c r="R1533" s="41" t="str">
        <f t="shared" si="46"/>
        <v>ERROR</v>
      </c>
      <c r="S1533" s="15"/>
      <c r="T1533" s="15"/>
      <c r="U1533" s="15"/>
      <c r="V1533" s="15"/>
      <c r="W1533" s="15"/>
      <c r="X1533" s="15"/>
      <c r="Y1533" s="41"/>
      <c r="Z1533" s="41"/>
      <c r="AA1533" s="41"/>
      <c r="AB1533" s="15"/>
      <c r="AC1533" s="15"/>
      <c r="AD1533" s="15"/>
      <c r="AE1533" s="15"/>
      <c r="AF1533" s="15"/>
      <c r="AG1533" s="15"/>
      <c r="AH1533" s="15"/>
      <c r="AI1533" s="41"/>
      <c r="AJ1533" s="41"/>
      <c r="AK1533" s="15"/>
      <c r="AL1533" s="15"/>
      <c r="AM1533" s="15"/>
      <c r="AN1533" s="15"/>
      <c r="AO1533" s="15"/>
      <c r="AP1533" s="15"/>
      <c r="AQ1533" s="15"/>
      <c r="AR1533" s="15"/>
      <c r="AS1533" s="15"/>
      <c r="AT1533" s="15"/>
      <c r="AU1533" s="15"/>
      <c r="AV1533" s="15"/>
      <c r="AW1533" s="15"/>
      <c r="AX1533" s="15"/>
      <c r="AY1533" s="15"/>
      <c r="AZ1533" s="10">
        <v>1</v>
      </c>
      <c r="BA1533" t="s">
        <v>22</v>
      </c>
      <c r="BB1533" t="s">
        <v>88</v>
      </c>
      <c r="BD1533" s="39" t="str">
        <f t="shared" si="47"/>
        <v>01/396129509XBlibli Jabodetabek</v>
      </c>
    </row>
    <row r="1534" spans="2:56" ht="13.5" customHeight="1" x14ac:dyDescent="0.35">
      <c r="B1534" s="10" t="s">
        <v>17</v>
      </c>
      <c r="C1534" s="10" t="s">
        <v>1648</v>
      </c>
      <c r="D1534" s="10" t="s">
        <v>65</v>
      </c>
      <c r="E1534" s="10" t="s">
        <v>66</v>
      </c>
      <c r="F1534" s="10" t="s">
        <v>9746</v>
      </c>
      <c r="G1534" s="137" t="s">
        <v>9814</v>
      </c>
      <c r="H1534" s="10"/>
      <c r="I1534" s="10"/>
      <c r="J1534" s="10" t="s">
        <v>9860</v>
      </c>
      <c r="K1534" s="10" t="s">
        <v>9772</v>
      </c>
      <c r="L1534" s="98">
        <f>IFERROR(VLOOKUP($F1534&amp;$C1534,Sales!$J:$W,9,0),0)</f>
        <v>0</v>
      </c>
      <c r="M1534" s="98">
        <f>IFERROR(VLOOKUP($F1534&amp;$C1534,Sales!$J:$W,10,0),0)</f>
        <v>0</v>
      </c>
      <c r="N1534" s="98">
        <f>IFERROR(VLOOKUP($F1534&amp;$C1534,Sales!$J:$W,11,0),0)</f>
        <v>0</v>
      </c>
      <c r="O1534" s="98">
        <f>IFERROR(VLOOKUP($F1534&amp;$C1534,Sales!$J:$W,12,0),0)</f>
        <v>0</v>
      </c>
      <c r="P1534" s="98">
        <f>IFERROR(VLOOKUP($F1534&amp;$C1534,Sales!$J:$W,13,0),0)</f>
        <v>0</v>
      </c>
      <c r="Q1534" s="98">
        <f>IFERROR(VLOOKUP($F1534&amp;$C1534,Sales!$A:$H,7,0),0)</f>
        <v>0</v>
      </c>
      <c r="R1534" s="41" t="str">
        <f t="shared" si="46"/>
        <v>ERROR</v>
      </c>
      <c r="S1534" s="15"/>
      <c r="T1534" s="15"/>
      <c r="U1534" s="15"/>
      <c r="V1534" s="15"/>
      <c r="W1534" s="15"/>
      <c r="X1534" s="15"/>
      <c r="Y1534" s="41"/>
      <c r="Z1534" s="41"/>
      <c r="AA1534" s="41"/>
      <c r="AB1534" s="15"/>
      <c r="AC1534" s="15"/>
      <c r="AD1534" s="15"/>
      <c r="AE1534" s="15"/>
      <c r="AF1534" s="15"/>
      <c r="AG1534" s="15"/>
      <c r="AH1534" s="15"/>
      <c r="AI1534" s="41"/>
      <c r="AJ1534" s="41"/>
      <c r="AK1534" s="15"/>
      <c r="AL1534" s="15"/>
      <c r="AM1534" s="15"/>
      <c r="AN1534" s="15"/>
      <c r="AO1534" s="15"/>
      <c r="AP1534" s="15"/>
      <c r="AQ1534" s="15"/>
      <c r="AR1534" s="15"/>
      <c r="AS1534" s="15"/>
      <c r="AT1534" s="15"/>
      <c r="AU1534" s="15"/>
      <c r="AV1534" s="15"/>
      <c r="AW1534" s="15"/>
      <c r="AX1534" s="15"/>
      <c r="AY1534" s="15"/>
      <c r="AZ1534" s="10">
        <v>1</v>
      </c>
      <c r="BA1534" t="s">
        <v>22</v>
      </c>
      <c r="BB1534" t="s">
        <v>88</v>
      </c>
      <c r="BD1534" s="39" t="str">
        <f t="shared" si="47"/>
        <v>01/326127307UBlibli Jabodetabek</v>
      </c>
    </row>
    <row r="1535" spans="2:56" ht="13.5" customHeight="1" x14ac:dyDescent="0.35">
      <c r="B1535" s="10" t="s">
        <v>17</v>
      </c>
      <c r="C1535" s="10" t="s">
        <v>1648</v>
      </c>
      <c r="D1535" s="10" t="s">
        <v>65</v>
      </c>
      <c r="E1535" s="10" t="s">
        <v>66</v>
      </c>
      <c r="F1535" s="10" t="s">
        <v>9787</v>
      </c>
      <c r="G1535" s="137" t="s">
        <v>9815</v>
      </c>
      <c r="H1535" s="10"/>
      <c r="I1535" s="10"/>
      <c r="J1535" s="10" t="s">
        <v>9820</v>
      </c>
      <c r="K1535" s="10" t="s">
        <v>9780</v>
      </c>
      <c r="L1535" s="98">
        <f>IFERROR(VLOOKUP($F1535&amp;$C1535,Sales!$J:$W,9,0),0)</f>
        <v>0</v>
      </c>
      <c r="M1535" s="98">
        <f>IFERROR(VLOOKUP($F1535&amp;$C1535,Sales!$J:$W,10,0),0)</f>
        <v>0</v>
      </c>
      <c r="N1535" s="98">
        <f>IFERROR(VLOOKUP($F1535&amp;$C1535,Sales!$J:$W,11,0),0)</f>
        <v>0</v>
      </c>
      <c r="O1535" s="98">
        <f>IFERROR(VLOOKUP($F1535&amp;$C1535,Sales!$J:$W,12,0),0)</f>
        <v>0</v>
      </c>
      <c r="P1535" s="98">
        <f>IFERROR(VLOOKUP($F1535&amp;$C1535,Sales!$J:$W,13,0),0)</f>
        <v>0</v>
      </c>
      <c r="Q1535" s="98">
        <f>IFERROR(VLOOKUP($F1535&amp;$C1535,Sales!$A:$H,7,0),0)</f>
        <v>0</v>
      </c>
      <c r="R1535" s="41" t="str">
        <f t="shared" si="46"/>
        <v>ERROR</v>
      </c>
      <c r="S1535" s="15"/>
      <c r="T1535" s="15"/>
      <c r="U1535" s="15"/>
      <c r="V1535" s="15"/>
      <c r="W1535" s="15"/>
      <c r="X1535" s="15"/>
      <c r="Y1535" s="41"/>
      <c r="Z1535" s="41"/>
      <c r="AA1535" s="41"/>
      <c r="AB1535" s="15"/>
      <c r="AC1535" s="15"/>
      <c r="AD1535" s="15"/>
      <c r="AE1535" s="15"/>
      <c r="AF1535" s="15"/>
      <c r="AG1535" s="15"/>
      <c r="AH1535" s="15"/>
      <c r="AI1535" s="41"/>
      <c r="AJ1535" s="41"/>
      <c r="AK1535" s="15"/>
      <c r="AL1535" s="15"/>
      <c r="AM1535" s="15"/>
      <c r="AN1535" s="15"/>
      <c r="AO1535" s="15"/>
      <c r="AP1535" s="15"/>
      <c r="AQ1535" s="15"/>
      <c r="AR1535" s="15"/>
      <c r="AS1535" s="15"/>
      <c r="AT1535" s="15"/>
      <c r="AU1535" s="15"/>
      <c r="AV1535" s="15"/>
      <c r="AW1535" s="15"/>
      <c r="AX1535" s="15"/>
      <c r="AY1535" s="15"/>
      <c r="AZ1535" s="10">
        <v>1</v>
      </c>
      <c r="BA1535" t="s">
        <v>22</v>
      </c>
      <c r="BB1535" t="s">
        <v>88</v>
      </c>
      <c r="BD1535" s="39" t="str">
        <f t="shared" si="47"/>
        <v>01/396130001QBlibli Jabodetabek</v>
      </c>
    </row>
    <row r="1536" spans="2:56" ht="13.5" customHeight="1" x14ac:dyDescent="0.35">
      <c r="B1536" s="10" t="s">
        <v>17</v>
      </c>
      <c r="C1536" s="10" t="s">
        <v>1648</v>
      </c>
      <c r="D1536" s="10" t="s">
        <v>65</v>
      </c>
      <c r="E1536" s="10" t="s">
        <v>66</v>
      </c>
      <c r="F1536" s="10" t="s">
        <v>9788</v>
      </c>
      <c r="G1536" s="137" t="s">
        <v>9816</v>
      </c>
      <c r="H1536" s="10"/>
      <c r="I1536" s="10"/>
      <c r="J1536" s="10" t="s">
        <v>9821</v>
      </c>
      <c r="K1536" s="10" t="s">
        <v>9818</v>
      </c>
      <c r="L1536" s="98">
        <f>IFERROR(VLOOKUP($F1536&amp;$C1536,Sales!$J:$W,9,0),0)</f>
        <v>0</v>
      </c>
      <c r="M1536" s="98">
        <f>IFERROR(VLOOKUP($F1536&amp;$C1536,Sales!$J:$W,10,0),0)</f>
        <v>0</v>
      </c>
      <c r="N1536" s="98">
        <f>IFERROR(VLOOKUP($F1536&amp;$C1536,Sales!$J:$W,11,0),0)</f>
        <v>0</v>
      </c>
      <c r="O1536" s="98">
        <f>IFERROR(VLOOKUP($F1536&amp;$C1536,Sales!$J:$W,12,0),0)</f>
        <v>0</v>
      </c>
      <c r="P1536" s="98">
        <f>IFERROR(VLOOKUP($F1536&amp;$C1536,Sales!$J:$W,13,0),0)</f>
        <v>0</v>
      </c>
      <c r="Q1536" s="98">
        <f>IFERROR(VLOOKUP($F1536&amp;$C1536,Sales!$A:$H,7,0),0)</f>
        <v>0</v>
      </c>
      <c r="R1536" s="41" t="str">
        <f t="shared" si="46"/>
        <v>ERROR</v>
      </c>
      <c r="S1536" s="15"/>
      <c r="T1536" s="15"/>
      <c r="U1536" s="15"/>
      <c r="V1536" s="15"/>
      <c r="W1536" s="15"/>
      <c r="X1536" s="15"/>
      <c r="Y1536" s="41"/>
      <c r="Z1536" s="41"/>
      <c r="AA1536" s="41"/>
      <c r="AB1536" s="15"/>
      <c r="AC1536" s="15"/>
      <c r="AD1536" s="15"/>
      <c r="AE1536" s="15"/>
      <c r="AF1536" s="15"/>
      <c r="AG1536" s="15"/>
      <c r="AH1536" s="15"/>
      <c r="AI1536" s="41"/>
      <c r="AJ1536" s="41"/>
      <c r="AK1536" s="15"/>
      <c r="AL1536" s="15"/>
      <c r="AM1536" s="15"/>
      <c r="AN1536" s="15"/>
      <c r="AO1536" s="15"/>
      <c r="AP1536" s="15"/>
      <c r="AQ1536" s="15"/>
      <c r="AR1536" s="15"/>
      <c r="AS1536" s="15"/>
      <c r="AT1536" s="15"/>
      <c r="AU1536" s="15"/>
      <c r="AV1536" s="15"/>
      <c r="AW1536" s="15"/>
      <c r="AX1536" s="15"/>
      <c r="AY1536" s="15"/>
      <c r="AZ1536" s="10">
        <v>1</v>
      </c>
      <c r="BA1536" t="s">
        <v>22</v>
      </c>
      <c r="BB1536" t="s">
        <v>88</v>
      </c>
      <c r="BD1536" s="39" t="str">
        <f t="shared" si="47"/>
        <v>01/396130001OBlibli Jabodetabek</v>
      </c>
    </row>
    <row r="1537" spans="2:59" ht="13.5" customHeight="1" x14ac:dyDescent="0.35">
      <c r="B1537" s="10" t="s">
        <v>17</v>
      </c>
      <c r="C1537" s="10" t="s">
        <v>1648</v>
      </c>
      <c r="D1537" s="10" t="s">
        <v>405</v>
      </c>
      <c r="E1537" s="10" t="s">
        <v>406</v>
      </c>
      <c r="F1537" s="10" t="s">
        <v>2990</v>
      </c>
      <c r="G1537" s="137" t="s">
        <v>16401</v>
      </c>
      <c r="H1537" s="10" t="s">
        <v>12754</v>
      </c>
      <c r="I1537" s="10" t="s">
        <v>6245</v>
      </c>
      <c r="J1537" s="10" t="s">
        <v>15195</v>
      </c>
      <c r="K1537" s="10" t="s">
        <v>11462</v>
      </c>
      <c r="L1537" s="98">
        <f>IFERROR(VLOOKUP($F1537&amp;$C1537,Sales!$J:$W,9,0),0)</f>
        <v>0</v>
      </c>
      <c r="M1537" s="98">
        <f>IFERROR(VLOOKUP($F1537&amp;$C1537,Sales!$J:$W,10,0),0)</f>
        <v>0</v>
      </c>
      <c r="N1537" s="98">
        <f>IFERROR(VLOOKUP($F1537&amp;$C1537,Sales!$J:$W,11,0),0)</f>
        <v>0</v>
      </c>
      <c r="O1537" s="98">
        <f>IFERROR(VLOOKUP($F1537&amp;$C1537,Sales!$J:$W,12,0),0)</f>
        <v>0</v>
      </c>
      <c r="P1537" s="98">
        <f>IFERROR(VLOOKUP($F1537&amp;$C1537,Sales!$J:$W,13,0),0)</f>
        <v>0</v>
      </c>
      <c r="Q1537" s="98">
        <f>IFERROR(VLOOKUP($F1537&amp;$C1537,Sales!$A:$H,7,0),0)</f>
        <v>0</v>
      </c>
      <c r="R1537" s="41">
        <f t="shared" si="46"/>
        <v>1</v>
      </c>
      <c r="S1537" s="41">
        <v>1</v>
      </c>
      <c r="T1537" s="41"/>
      <c r="U1537" s="41"/>
      <c r="V1537" s="15">
        <v>1</v>
      </c>
      <c r="W1537" s="15">
        <v>1</v>
      </c>
      <c r="X1537" s="15">
        <v>1</v>
      </c>
      <c r="Y1537" s="41">
        <v>1</v>
      </c>
      <c r="Z1537" s="41">
        <v>1</v>
      </c>
      <c r="AA1537" s="41"/>
      <c r="AB1537" s="41"/>
      <c r="AC1537" s="41"/>
      <c r="AD1537" s="41"/>
      <c r="AE1537" s="41"/>
      <c r="AF1537" s="41"/>
      <c r="AG1537" s="41"/>
      <c r="AH1537" s="15"/>
      <c r="AI1537" s="41"/>
      <c r="AJ1537" s="41"/>
      <c r="AK1537" s="41"/>
      <c r="AL1537" s="15"/>
      <c r="AM1537" s="15"/>
      <c r="AN1537" s="15"/>
      <c r="AO1537" s="15"/>
      <c r="AP1537" s="15"/>
      <c r="AQ1537" s="15"/>
      <c r="AR1537" s="15"/>
      <c r="AS1537" s="15"/>
      <c r="AT1537" s="127"/>
      <c r="AU1537" s="15"/>
      <c r="AV1537" s="15"/>
      <c r="AW1537" s="15"/>
      <c r="AX1537" s="15"/>
      <c r="AY1537" s="15"/>
      <c r="AZ1537" s="10">
        <v>1</v>
      </c>
      <c r="BA1537" t="s">
        <v>13952</v>
      </c>
      <c r="BB1537" t="s">
        <v>23</v>
      </c>
      <c r="BD1537" s="39" t="str">
        <f t="shared" si="47"/>
        <v>01/394929501ZBlibli Jabodetabek</v>
      </c>
    </row>
    <row r="1538" spans="2:59" ht="13.5" customHeight="1" x14ac:dyDescent="0.35">
      <c r="B1538" s="10" t="s">
        <v>17</v>
      </c>
      <c r="C1538" s="10" t="s">
        <v>1648</v>
      </c>
      <c r="D1538" s="10" t="s">
        <v>65</v>
      </c>
      <c r="E1538" s="10" t="s">
        <v>66</v>
      </c>
      <c r="F1538" s="10" t="s">
        <v>2244</v>
      </c>
      <c r="G1538" s="137" t="s">
        <v>11475</v>
      </c>
      <c r="H1538" s="10"/>
      <c r="I1538" s="10" t="s">
        <v>2246</v>
      </c>
      <c r="J1538" s="10" t="s">
        <v>11476</v>
      </c>
      <c r="K1538" s="10" t="s">
        <v>11477</v>
      </c>
      <c r="L1538" s="98">
        <f>IFERROR(VLOOKUP($F1538&amp;$C1538,Sales!$J:$W,9,0),0)</f>
        <v>0</v>
      </c>
      <c r="M1538" s="98">
        <f>IFERROR(VLOOKUP($F1538&amp;$C1538,Sales!$J:$W,10,0),0)</f>
        <v>0</v>
      </c>
      <c r="N1538" s="98">
        <f>IFERROR(VLOOKUP($F1538&amp;$C1538,Sales!$J:$W,11,0),0)</f>
        <v>0</v>
      </c>
      <c r="O1538" s="98">
        <f>IFERROR(VLOOKUP($F1538&amp;$C1538,Sales!$J:$W,12,0),0)</f>
        <v>0</v>
      </c>
      <c r="P1538" s="98">
        <f>IFERROR(VLOOKUP($F1538&amp;$C1538,Sales!$J:$W,13,0),0)</f>
        <v>0</v>
      </c>
      <c r="Q1538" s="98">
        <f>IFERROR(VLOOKUP($F1538&amp;$C1538,Sales!$A:$H,7,0),0)</f>
        <v>0</v>
      </c>
      <c r="R1538" s="41" t="str">
        <f t="shared" si="46"/>
        <v>ERROR</v>
      </c>
      <c r="S1538" s="15"/>
      <c r="T1538" s="15"/>
      <c r="U1538" s="15"/>
      <c r="V1538" s="15"/>
      <c r="W1538" s="15"/>
      <c r="X1538" s="15"/>
      <c r="Y1538" s="41"/>
      <c r="Z1538" s="41"/>
      <c r="AA1538" s="41"/>
      <c r="AB1538" s="15"/>
      <c r="AC1538" s="15"/>
      <c r="AD1538" s="15"/>
      <c r="AE1538" s="15"/>
      <c r="AF1538" s="15"/>
      <c r="AG1538" s="15"/>
      <c r="AH1538" s="15"/>
      <c r="AI1538" s="41"/>
      <c r="AJ1538" s="41"/>
      <c r="AK1538" s="15"/>
      <c r="AL1538" s="15"/>
      <c r="AM1538" s="15"/>
      <c r="AN1538" s="15"/>
      <c r="AO1538" s="15"/>
      <c r="AP1538" s="15"/>
      <c r="AQ1538" s="15"/>
      <c r="AR1538" s="15"/>
      <c r="AS1538" s="15"/>
      <c r="AT1538" s="15"/>
      <c r="AU1538" s="15"/>
      <c r="AV1538" s="15"/>
      <c r="AW1538" s="15"/>
      <c r="AX1538" s="15"/>
      <c r="AY1538" s="15"/>
      <c r="AZ1538" s="10">
        <v>1</v>
      </c>
      <c r="BA1538" t="s">
        <v>22</v>
      </c>
      <c r="BB1538" t="s">
        <v>88</v>
      </c>
      <c r="BD1538" s="39" t="str">
        <f t="shared" si="47"/>
        <v>01/396129505BBlibli Jabodetabek</v>
      </c>
    </row>
    <row r="1539" spans="2:59" ht="13.5" customHeight="1" x14ac:dyDescent="0.35">
      <c r="B1539" s="10" t="s">
        <v>17</v>
      </c>
      <c r="C1539" s="10" t="s">
        <v>1648</v>
      </c>
      <c r="D1539" s="10" t="s">
        <v>65</v>
      </c>
      <c r="E1539" s="10" t="s">
        <v>66</v>
      </c>
      <c r="F1539" s="10"/>
      <c r="G1539" s="137" t="s">
        <v>11487</v>
      </c>
      <c r="H1539" s="10"/>
      <c r="I1539" s="10"/>
      <c r="J1539" s="10" t="s">
        <v>15196</v>
      </c>
      <c r="K1539" s="10" t="s">
        <v>11488</v>
      </c>
      <c r="L1539" s="98">
        <f>IFERROR(VLOOKUP($F1539&amp;$C1539,Sales!$J:$W,9,0),0)</f>
        <v>0</v>
      </c>
      <c r="M1539" s="98">
        <f>IFERROR(VLOOKUP($F1539&amp;$C1539,Sales!$J:$W,10,0),0)</f>
        <v>0</v>
      </c>
      <c r="N1539" s="98">
        <f>IFERROR(VLOOKUP($F1539&amp;$C1539,Sales!$J:$W,11,0),0)</f>
        <v>0</v>
      </c>
      <c r="O1539" s="98">
        <f>IFERROR(VLOOKUP($F1539&amp;$C1539,Sales!$J:$W,12,0),0)</f>
        <v>0</v>
      </c>
      <c r="P1539" s="98">
        <f>IFERROR(VLOOKUP($F1539&amp;$C1539,Sales!$J:$W,13,0),0)</f>
        <v>0</v>
      </c>
      <c r="Q1539" s="98">
        <f>IFERROR(VLOOKUP($F1539&amp;$C1539,Sales!$A:$H,7,0),0)</f>
        <v>0</v>
      </c>
      <c r="R1539" s="41">
        <f t="shared" si="46"/>
        <v>1</v>
      </c>
      <c r="S1539" s="41">
        <v>1</v>
      </c>
      <c r="T1539" s="15"/>
      <c r="U1539" s="15"/>
      <c r="V1539" s="15">
        <v>1</v>
      </c>
      <c r="W1539" s="15">
        <v>1</v>
      </c>
      <c r="X1539" s="15">
        <v>1</v>
      </c>
      <c r="Y1539" s="41">
        <v>1</v>
      </c>
      <c r="Z1539" s="41">
        <v>1</v>
      </c>
      <c r="AA1539" s="41"/>
      <c r="AB1539" s="15"/>
      <c r="AC1539" s="15"/>
      <c r="AD1539" s="15"/>
      <c r="AE1539" s="15"/>
      <c r="AF1539" s="15"/>
      <c r="AG1539" s="15"/>
      <c r="AH1539" s="15"/>
      <c r="AI1539" s="41"/>
      <c r="AJ1539" s="41"/>
      <c r="AK1539" s="15"/>
      <c r="AL1539" s="15"/>
      <c r="AM1539" s="15"/>
      <c r="AN1539" s="15"/>
      <c r="AO1539" s="15"/>
      <c r="AP1539" s="15"/>
      <c r="AQ1539" s="15"/>
      <c r="AR1539" s="15"/>
      <c r="AS1539" s="15"/>
      <c r="AT1539" s="15"/>
      <c r="AU1539" s="15"/>
      <c r="AV1539" s="15"/>
      <c r="AW1539" s="15"/>
      <c r="AX1539" s="15"/>
      <c r="AY1539" s="15"/>
      <c r="AZ1539" s="10">
        <v>1</v>
      </c>
      <c r="BA1539" t="s">
        <v>22</v>
      </c>
      <c r="BB1539" t="s">
        <v>23</v>
      </c>
      <c r="BD1539" s="39" t="str">
        <f t="shared" si="47"/>
        <v>Blibli Jabodetabek</v>
      </c>
    </row>
    <row r="1540" spans="2:59" ht="13.5" customHeight="1" x14ac:dyDescent="0.35">
      <c r="B1540" s="10" t="s">
        <v>17</v>
      </c>
      <c r="C1540" s="10" t="s">
        <v>1648</v>
      </c>
      <c r="D1540" s="10" t="s">
        <v>65</v>
      </c>
      <c r="E1540" s="10" t="s">
        <v>66</v>
      </c>
      <c r="F1540" s="10"/>
      <c r="G1540" s="137" t="s">
        <v>11489</v>
      </c>
      <c r="H1540" s="10"/>
      <c r="I1540" s="10"/>
      <c r="J1540" s="10" t="s">
        <v>15197</v>
      </c>
      <c r="K1540" s="10" t="s">
        <v>11490</v>
      </c>
      <c r="L1540" s="98">
        <f>IFERROR(VLOOKUP($F1540&amp;$C1540,Sales!$J:$W,9,0),0)</f>
        <v>0</v>
      </c>
      <c r="M1540" s="98">
        <f>IFERROR(VLOOKUP($F1540&amp;$C1540,Sales!$J:$W,10,0),0)</f>
        <v>0</v>
      </c>
      <c r="N1540" s="98">
        <f>IFERROR(VLOOKUP($F1540&amp;$C1540,Sales!$J:$W,11,0),0)</f>
        <v>0</v>
      </c>
      <c r="O1540" s="98">
        <f>IFERROR(VLOOKUP($F1540&amp;$C1540,Sales!$J:$W,12,0),0)</f>
        <v>0</v>
      </c>
      <c r="P1540" s="98">
        <f>IFERROR(VLOOKUP($F1540&amp;$C1540,Sales!$J:$W,13,0),0)</f>
        <v>0</v>
      </c>
      <c r="Q1540" s="98">
        <f>IFERROR(VLOOKUP($F1540&amp;$C1540,Sales!$A:$H,7,0),0)</f>
        <v>0</v>
      </c>
      <c r="R1540" s="41" t="str">
        <f t="shared" ref="R1540:R1603" si="48">IFERROR(AVERAGE($S1540:$AW1540),"ERROR")</f>
        <v>ERROR</v>
      </c>
      <c r="S1540" s="15"/>
      <c r="T1540" s="15"/>
      <c r="U1540" s="15"/>
      <c r="V1540" s="15"/>
      <c r="W1540" s="15"/>
      <c r="X1540" s="15"/>
      <c r="Y1540" s="41"/>
      <c r="Z1540" s="41"/>
      <c r="AA1540" s="41"/>
      <c r="AB1540" s="15"/>
      <c r="AC1540" s="15"/>
      <c r="AD1540" s="15"/>
      <c r="AE1540" s="15"/>
      <c r="AF1540" s="15"/>
      <c r="AG1540" s="15"/>
      <c r="AH1540" s="15"/>
      <c r="AI1540" s="41"/>
      <c r="AJ1540" s="41"/>
      <c r="AK1540" s="15"/>
      <c r="AL1540" s="15"/>
      <c r="AM1540" s="15"/>
      <c r="AN1540" s="15"/>
      <c r="AO1540" s="15"/>
      <c r="AP1540" s="15"/>
      <c r="AQ1540" s="15"/>
      <c r="AR1540" s="15"/>
      <c r="AS1540" s="15"/>
      <c r="AT1540" s="15"/>
      <c r="AU1540" s="15"/>
      <c r="AV1540" s="15"/>
      <c r="AW1540" s="15"/>
      <c r="AX1540" s="15"/>
      <c r="AY1540" s="15"/>
      <c r="AZ1540" s="10">
        <v>1</v>
      </c>
      <c r="BA1540" t="s">
        <v>22</v>
      </c>
      <c r="BB1540" t="s">
        <v>88</v>
      </c>
      <c r="BD1540" s="39" t="str">
        <f t="shared" ref="BD1540:BD1603" si="49">F1540&amp;C1540</f>
        <v>Blibli Jabodetabek</v>
      </c>
    </row>
    <row r="1541" spans="2:59" ht="13.5" customHeight="1" x14ac:dyDescent="0.35">
      <c r="B1541" s="10" t="s">
        <v>17</v>
      </c>
      <c r="C1541" s="10" t="s">
        <v>1648</v>
      </c>
      <c r="D1541" s="10" t="s">
        <v>549</v>
      </c>
      <c r="E1541" s="10" t="s">
        <v>194</v>
      </c>
      <c r="F1541" s="10" t="s">
        <v>571</v>
      </c>
      <c r="G1541" s="137" t="s">
        <v>9335</v>
      </c>
      <c r="H1541" s="10"/>
      <c r="I1541" s="10">
        <v>4902430623636</v>
      </c>
      <c r="J1541" s="10" t="s">
        <v>15198</v>
      </c>
      <c r="K1541" s="10" t="s">
        <v>11498</v>
      </c>
      <c r="L1541" s="98">
        <f>IFERROR(VLOOKUP($F1541&amp;$C1541,Sales!$J:$W,9,0),0)</f>
        <v>0</v>
      </c>
      <c r="M1541" s="98">
        <f>IFERROR(VLOOKUP($F1541&amp;$C1541,Sales!$J:$W,10,0),0)</f>
        <v>0</v>
      </c>
      <c r="N1541" s="98">
        <f>IFERROR(VLOOKUP($F1541&amp;$C1541,Sales!$J:$W,11,0),0)</f>
        <v>0</v>
      </c>
      <c r="O1541" s="98">
        <f>IFERROR(VLOOKUP($F1541&amp;$C1541,Sales!$J:$W,12,0),0)</f>
        <v>0</v>
      </c>
      <c r="P1541" s="98">
        <f>IFERROR(VLOOKUP($F1541&amp;$C1541,Sales!$J:$W,13,0),0)</f>
        <v>0</v>
      </c>
      <c r="Q1541" s="98">
        <f>IFERROR(VLOOKUP($F1541&amp;$C1541,Sales!$A:$H,7,0),0)</f>
        <v>0</v>
      </c>
      <c r="R1541" s="41" t="str">
        <f t="shared" si="48"/>
        <v>ERROR</v>
      </c>
      <c r="S1541" s="15"/>
      <c r="T1541" s="15"/>
      <c r="U1541" s="15"/>
      <c r="V1541" s="15"/>
      <c r="W1541" s="15"/>
      <c r="X1541" s="15"/>
      <c r="Y1541" s="41"/>
      <c r="Z1541" s="41"/>
      <c r="AA1541" s="41"/>
      <c r="AB1541" s="15"/>
      <c r="AC1541" s="15"/>
      <c r="AD1541" s="15"/>
      <c r="AE1541" s="15"/>
      <c r="AF1541" s="15"/>
      <c r="AG1541" s="15"/>
      <c r="AH1541" s="15"/>
      <c r="AI1541" s="41"/>
      <c r="AJ1541" s="41"/>
      <c r="AK1541" s="15"/>
      <c r="AL1541" s="15"/>
      <c r="AM1541" s="15"/>
      <c r="AN1541" s="15"/>
      <c r="AO1541" s="15"/>
      <c r="AP1541" s="15"/>
      <c r="AQ1541" s="15"/>
      <c r="AR1541" s="15"/>
      <c r="AS1541" s="15"/>
      <c r="AT1541" s="15"/>
      <c r="AU1541" s="15"/>
      <c r="AV1541" s="15"/>
      <c r="AW1541" s="15"/>
      <c r="AX1541" s="15"/>
      <c r="AY1541" s="15"/>
      <c r="AZ1541" s="10">
        <v>1</v>
      </c>
      <c r="BA1541" t="s">
        <v>22</v>
      </c>
      <c r="BB1541" t="s">
        <v>88</v>
      </c>
      <c r="BD1541" s="39" t="str">
        <f t="shared" si="49"/>
        <v>01/245121009XBlibli Jabodetabek</v>
      </c>
    </row>
    <row r="1542" spans="2:59" ht="13.5" customHeight="1" x14ac:dyDescent="0.35">
      <c r="B1542" s="10" t="s">
        <v>17</v>
      </c>
      <c r="C1542" s="10" t="s">
        <v>1648</v>
      </c>
      <c r="D1542" s="10" t="s">
        <v>65</v>
      </c>
      <c r="E1542" s="10" t="s">
        <v>66</v>
      </c>
      <c r="F1542" s="10" t="s">
        <v>11164</v>
      </c>
      <c r="G1542" s="137" t="s">
        <v>16764</v>
      </c>
      <c r="H1542" s="10" t="s">
        <v>12755</v>
      </c>
      <c r="I1542" s="10" t="s">
        <v>857</v>
      </c>
      <c r="J1542" s="10" t="s">
        <v>15199</v>
      </c>
      <c r="K1542" s="10" t="s">
        <v>10442</v>
      </c>
      <c r="L1542" s="98">
        <f>IFERROR(VLOOKUP($F1542&amp;$C1542,Sales!$J:$W,9,0),0)</f>
        <v>2133432</v>
      </c>
      <c r="M1542" s="98">
        <f>IFERROR(VLOOKUP($F1542&amp;$C1542,Sales!$J:$W,10,0),0)</f>
        <v>1422287.9999999998</v>
      </c>
      <c r="N1542" s="98">
        <f>IFERROR(VLOOKUP($F1542&amp;$C1542,Sales!$J:$W,11,0),0)</f>
        <v>711143.99999999988</v>
      </c>
      <c r="O1542" s="98">
        <f>IFERROR(VLOOKUP($F1542&amp;$C1542,Sales!$J:$W,12,0),0)</f>
        <v>16</v>
      </c>
      <c r="P1542" s="98">
        <f>IFERROR(VLOOKUP($F1542&amp;$C1542,Sales!$J:$W,13,0),0)</f>
        <v>1422288</v>
      </c>
      <c r="Q1542" s="98">
        <f>IFERROR(VLOOKUP($F1542&amp;$C1542,Sales!$A:$H,7,0),0)</f>
        <v>0</v>
      </c>
      <c r="R1542" s="41">
        <f t="shared" si="48"/>
        <v>1</v>
      </c>
      <c r="S1542" s="41">
        <v>1</v>
      </c>
      <c r="T1542" s="41"/>
      <c r="U1542" s="41"/>
      <c r="V1542" s="15">
        <v>1</v>
      </c>
      <c r="W1542" s="15">
        <v>1</v>
      </c>
      <c r="X1542" s="15">
        <v>1</v>
      </c>
      <c r="Y1542" s="41">
        <v>1</v>
      </c>
      <c r="Z1542" s="41">
        <v>1</v>
      </c>
      <c r="AA1542" s="41"/>
      <c r="AB1542" s="41"/>
      <c r="AC1542" s="41"/>
      <c r="AD1542" s="41"/>
      <c r="AE1542" s="41"/>
      <c r="AF1542" s="41"/>
      <c r="AG1542" s="41"/>
      <c r="AH1542" s="15"/>
      <c r="AI1542" s="41"/>
      <c r="AJ1542" s="41"/>
      <c r="AK1542" s="15"/>
      <c r="AL1542" s="15"/>
      <c r="AM1542" s="15"/>
      <c r="AN1542" s="15"/>
      <c r="AO1542" s="15"/>
      <c r="AP1542" s="15"/>
      <c r="AQ1542" s="15"/>
      <c r="AR1542" s="15"/>
      <c r="AS1542" s="15"/>
      <c r="AT1542" s="127"/>
      <c r="AU1542" s="15"/>
      <c r="AV1542" s="15"/>
      <c r="AW1542" s="15"/>
      <c r="AX1542" s="15"/>
      <c r="AY1542" s="15"/>
      <c r="AZ1542" s="10">
        <v>1</v>
      </c>
      <c r="BA1542" t="s">
        <v>13952</v>
      </c>
      <c r="BB1542" t="s">
        <v>23</v>
      </c>
      <c r="BD1542" s="39" t="str">
        <f t="shared" si="49"/>
        <v>01/396129510QBlibli Jabodetabek</v>
      </c>
    </row>
    <row r="1543" spans="2:59" ht="13.5" customHeight="1" x14ac:dyDescent="0.35">
      <c r="B1543" s="10" t="s">
        <v>17</v>
      </c>
      <c r="C1543" s="10" t="s">
        <v>1648</v>
      </c>
      <c r="D1543" s="10" t="s">
        <v>65</v>
      </c>
      <c r="E1543" s="10" t="s">
        <v>66</v>
      </c>
      <c r="F1543" s="10" t="s">
        <v>11753</v>
      </c>
      <c r="G1543" s="137" t="s">
        <v>4092</v>
      </c>
      <c r="H1543" s="10" t="s">
        <v>12756</v>
      </c>
      <c r="I1543" s="10" t="s">
        <v>2332</v>
      </c>
      <c r="J1543" s="10" t="s">
        <v>15200</v>
      </c>
      <c r="K1543" s="10" t="s">
        <v>10443</v>
      </c>
      <c r="L1543" s="98">
        <f>IFERROR(VLOOKUP($F1543&amp;$C1543,Sales!$J:$W,9,0),0)</f>
        <v>0</v>
      </c>
      <c r="M1543" s="98">
        <f>IFERROR(VLOOKUP($F1543&amp;$C1543,Sales!$J:$W,10,0),0)</f>
        <v>0</v>
      </c>
      <c r="N1543" s="98">
        <f>IFERROR(VLOOKUP($F1543&amp;$C1543,Sales!$J:$W,11,0),0)</f>
        <v>0</v>
      </c>
      <c r="O1543" s="98">
        <f>IFERROR(VLOOKUP($F1543&amp;$C1543,Sales!$J:$W,12,0),0)</f>
        <v>0</v>
      </c>
      <c r="P1543" s="98">
        <f>IFERROR(VLOOKUP($F1543&amp;$C1543,Sales!$J:$W,13,0),0)</f>
        <v>0</v>
      </c>
      <c r="Q1543" s="98">
        <f>IFERROR(VLOOKUP($F1543&amp;$C1543,Sales!$A:$H,7,0),0)</f>
        <v>0</v>
      </c>
      <c r="R1543" s="41">
        <f t="shared" si="48"/>
        <v>1</v>
      </c>
      <c r="S1543" s="41">
        <v>1</v>
      </c>
      <c r="T1543" s="41"/>
      <c r="U1543" s="41"/>
      <c r="V1543" s="15">
        <v>1</v>
      </c>
      <c r="W1543" s="15">
        <v>1</v>
      </c>
      <c r="X1543" s="15">
        <v>1</v>
      </c>
      <c r="Y1543" s="41">
        <v>1</v>
      </c>
      <c r="Z1543" s="41">
        <v>1</v>
      </c>
      <c r="AA1543" s="41"/>
      <c r="AB1543" s="41"/>
      <c r="AC1543" s="41"/>
      <c r="AD1543" s="41"/>
      <c r="AE1543" s="41"/>
      <c r="AF1543" s="41"/>
      <c r="AG1543" s="41"/>
      <c r="AH1543" s="15"/>
      <c r="AI1543" s="41"/>
      <c r="AJ1543" s="41"/>
      <c r="AK1543" s="41"/>
      <c r="AL1543" s="15"/>
      <c r="AM1543" s="15"/>
      <c r="AN1543" s="15"/>
      <c r="AO1543" s="15"/>
      <c r="AP1543" s="15"/>
      <c r="AQ1543" s="15"/>
      <c r="AR1543" s="15"/>
      <c r="AS1543" s="15"/>
      <c r="AT1543" s="127"/>
      <c r="AU1543" s="15"/>
      <c r="AV1543" s="15"/>
      <c r="AW1543" s="41"/>
      <c r="AX1543" s="41"/>
      <c r="AY1543" s="41"/>
      <c r="AZ1543" s="10">
        <v>1</v>
      </c>
      <c r="BA1543" t="s">
        <v>13952</v>
      </c>
      <c r="BB1543" t="s">
        <v>23</v>
      </c>
      <c r="BD1543" s="39" t="str">
        <f t="shared" si="49"/>
        <v>01/396129511QBlibli Jabodetabek</v>
      </c>
    </row>
    <row r="1544" spans="2:59" ht="13.5" customHeight="1" x14ac:dyDescent="0.35">
      <c r="B1544" s="10" t="s">
        <v>17</v>
      </c>
      <c r="C1544" s="10" t="s">
        <v>1648</v>
      </c>
      <c r="D1544" s="10" t="s">
        <v>65</v>
      </c>
      <c r="E1544" s="10" t="s">
        <v>66</v>
      </c>
      <c r="F1544" s="10" t="s">
        <v>4143</v>
      </c>
      <c r="G1544" s="137" t="s">
        <v>2091</v>
      </c>
      <c r="H1544" s="10" t="s">
        <v>12757</v>
      </c>
      <c r="I1544" s="10" t="s">
        <v>2092</v>
      </c>
      <c r="J1544" s="10" t="s">
        <v>15201</v>
      </c>
      <c r="K1544" s="10" t="s">
        <v>10444</v>
      </c>
      <c r="L1544" s="98">
        <f>IFERROR(VLOOKUP($F1544&amp;$C1544,Sales!$J:$W,9,0),0)</f>
        <v>0</v>
      </c>
      <c r="M1544" s="98">
        <f>IFERROR(VLOOKUP($F1544&amp;$C1544,Sales!$J:$W,10,0),0)</f>
        <v>0</v>
      </c>
      <c r="N1544" s="98">
        <f>IFERROR(VLOOKUP($F1544&amp;$C1544,Sales!$J:$W,11,0),0)</f>
        <v>0</v>
      </c>
      <c r="O1544" s="98">
        <f>IFERROR(VLOOKUP($F1544&amp;$C1544,Sales!$J:$W,12,0),0)</f>
        <v>0</v>
      </c>
      <c r="P1544" s="98">
        <f>IFERROR(VLOOKUP($F1544&amp;$C1544,Sales!$J:$W,13,0),0)</f>
        <v>0</v>
      </c>
      <c r="Q1544" s="98">
        <f>IFERROR(VLOOKUP($F1544&amp;$C1544,Sales!$A:$H,7,0),0)</f>
        <v>0</v>
      </c>
      <c r="R1544" s="41" t="str">
        <f t="shared" si="48"/>
        <v>ERROR</v>
      </c>
      <c r="S1544" s="15"/>
      <c r="T1544" s="15"/>
      <c r="U1544" s="15"/>
      <c r="V1544" s="15"/>
      <c r="W1544" s="15"/>
      <c r="X1544" s="15"/>
      <c r="Y1544" s="41"/>
      <c r="Z1544" s="41"/>
      <c r="AA1544" s="41"/>
      <c r="AB1544" s="15"/>
      <c r="AC1544" s="15"/>
      <c r="AD1544" s="15"/>
      <c r="AE1544" s="15"/>
      <c r="AF1544" s="15"/>
      <c r="AG1544" s="15"/>
      <c r="AH1544" s="15"/>
      <c r="AI1544" s="41"/>
      <c r="AJ1544" s="41"/>
      <c r="AK1544" s="15"/>
      <c r="AL1544" s="15"/>
      <c r="AM1544" s="15"/>
      <c r="AN1544" s="15"/>
      <c r="AO1544" s="15"/>
      <c r="AP1544" s="15"/>
      <c r="AQ1544" s="15"/>
      <c r="AR1544" s="15"/>
      <c r="AS1544" s="15"/>
      <c r="AT1544" s="15"/>
      <c r="AU1544" s="15"/>
      <c r="AV1544" s="15"/>
      <c r="AW1544" s="15"/>
      <c r="AX1544" s="15"/>
      <c r="AY1544" s="15"/>
      <c r="AZ1544" s="10">
        <v>1</v>
      </c>
      <c r="BA1544" t="s">
        <v>22</v>
      </c>
      <c r="BB1544" t="s">
        <v>88</v>
      </c>
      <c r="BD1544" s="39" t="str">
        <f t="shared" si="49"/>
        <v>01/396129508PBlibli Jabodetabek</v>
      </c>
      <c r="BE1544" t="s">
        <v>13633</v>
      </c>
      <c r="BF1544" t="s">
        <v>13634</v>
      </c>
    </row>
    <row r="1545" spans="2:59" ht="13.5" customHeight="1" x14ac:dyDescent="0.35">
      <c r="B1545" s="10" t="s">
        <v>17</v>
      </c>
      <c r="C1545" s="10" t="s">
        <v>1648</v>
      </c>
      <c r="D1545" s="10" t="s">
        <v>65</v>
      </c>
      <c r="E1545" s="10" t="s">
        <v>66</v>
      </c>
      <c r="F1545" s="10" t="s">
        <v>13355</v>
      </c>
      <c r="G1545" s="137" t="s">
        <v>16402</v>
      </c>
      <c r="H1545" s="10" t="s">
        <v>12758</v>
      </c>
      <c r="I1545" s="10" t="s">
        <v>2096</v>
      </c>
      <c r="J1545" s="31" t="s">
        <v>15794</v>
      </c>
      <c r="K1545" s="10" t="s">
        <v>15800</v>
      </c>
      <c r="L1545" s="98">
        <f>IFERROR(VLOOKUP($F1545&amp;$C1545,Sales!$J:$W,9,0),0)</f>
        <v>14968716</v>
      </c>
      <c r="M1545" s="98">
        <f>IFERROR(VLOOKUP($F1545&amp;$C1545,Sales!$J:$W,10,0),0)</f>
        <v>0</v>
      </c>
      <c r="N1545" s="98">
        <f>IFERROR(VLOOKUP($F1545&amp;$C1545,Sales!$J:$W,11,0),0)</f>
        <v>14968716</v>
      </c>
      <c r="O1545" s="98">
        <f>IFERROR(VLOOKUP($F1545&amp;$C1545,Sales!$J:$W,12,0),0)</f>
        <v>56</v>
      </c>
      <c r="P1545" s="98">
        <f>IFERROR(VLOOKUP($F1545&amp;$C1545,Sales!$J:$W,13,0),0)</f>
        <v>9979144</v>
      </c>
      <c r="Q1545" s="98">
        <f>IFERROR(VLOOKUP($F1545&amp;$C1545,Sales!$A:$H,7,0),0)</f>
        <v>0</v>
      </c>
      <c r="R1545" s="41">
        <f t="shared" si="48"/>
        <v>1</v>
      </c>
      <c r="S1545" s="41">
        <v>1</v>
      </c>
      <c r="T1545" s="41"/>
      <c r="U1545" s="41"/>
      <c r="V1545" s="15">
        <v>1</v>
      </c>
      <c r="W1545" s="15">
        <v>1</v>
      </c>
      <c r="X1545" s="15">
        <v>1</v>
      </c>
      <c r="Y1545" s="41">
        <v>1</v>
      </c>
      <c r="Z1545" s="41">
        <v>1</v>
      </c>
      <c r="AA1545" s="41"/>
      <c r="AB1545" s="41"/>
      <c r="AC1545" s="41"/>
      <c r="AD1545" s="41"/>
      <c r="AE1545" s="41"/>
      <c r="AF1545" s="41"/>
      <c r="AG1545" s="41"/>
      <c r="AH1545" s="15"/>
      <c r="AI1545" s="41"/>
      <c r="AJ1545" s="41"/>
      <c r="AK1545" s="41"/>
      <c r="AL1545" s="15"/>
      <c r="AM1545" s="15"/>
      <c r="AN1545" s="15"/>
      <c r="AO1545" s="15"/>
      <c r="AP1545" s="15"/>
      <c r="AQ1545" s="15"/>
      <c r="AR1545" s="15"/>
      <c r="AS1545" s="15"/>
      <c r="AT1545" s="187"/>
      <c r="AU1545" s="15"/>
      <c r="AV1545" s="15"/>
      <c r="AW1545" s="15"/>
      <c r="AX1545" s="15"/>
      <c r="AY1545" s="15"/>
      <c r="AZ1545" s="10">
        <v>1</v>
      </c>
      <c r="BA1545" t="s">
        <v>13952</v>
      </c>
      <c r="BB1545" t="s">
        <v>23</v>
      </c>
      <c r="BD1545" s="39" t="str">
        <f t="shared" si="49"/>
        <v>01/396129511NBlibli Jabodetabek</v>
      </c>
      <c r="BG1545" t="s">
        <v>14703</v>
      </c>
    </row>
    <row r="1546" spans="2:59" ht="13.5" customHeight="1" x14ac:dyDescent="0.35">
      <c r="B1546" s="10" t="s">
        <v>17</v>
      </c>
      <c r="C1546" s="10" t="s">
        <v>1648</v>
      </c>
      <c r="D1546" s="10" t="s">
        <v>65</v>
      </c>
      <c r="E1546" s="10" t="s">
        <v>66</v>
      </c>
      <c r="F1546" s="10" t="s">
        <v>4175</v>
      </c>
      <c r="G1546" s="137" t="s">
        <v>16403</v>
      </c>
      <c r="H1546" s="10" t="s">
        <v>12759</v>
      </c>
      <c r="I1546" s="10">
        <v>4902430825320</v>
      </c>
      <c r="J1546" s="10" t="s">
        <v>15202</v>
      </c>
      <c r="K1546" s="10" t="s">
        <v>10445</v>
      </c>
      <c r="L1546" s="98">
        <f>IFERROR(VLOOKUP($F1546&amp;$C1546,Sales!$J:$W,9,0),0)</f>
        <v>0</v>
      </c>
      <c r="M1546" s="98">
        <f>IFERROR(VLOOKUP($F1546&amp;$C1546,Sales!$J:$W,10,0),0)</f>
        <v>0</v>
      </c>
      <c r="N1546" s="98">
        <f>IFERROR(VLOOKUP($F1546&amp;$C1546,Sales!$J:$W,11,0),0)</f>
        <v>0</v>
      </c>
      <c r="O1546" s="98">
        <f>IFERROR(VLOOKUP($F1546&amp;$C1546,Sales!$J:$W,12,0),0)</f>
        <v>0</v>
      </c>
      <c r="P1546" s="98">
        <f>IFERROR(VLOOKUP($F1546&amp;$C1546,Sales!$J:$W,13,0),0)</f>
        <v>0</v>
      </c>
      <c r="Q1546" s="98">
        <f>IFERROR(VLOOKUP($F1546&amp;$C1546,Sales!$A:$H,7,0),0)</f>
        <v>0</v>
      </c>
      <c r="R1546" s="41">
        <f t="shared" si="48"/>
        <v>1</v>
      </c>
      <c r="S1546" s="41">
        <v>1</v>
      </c>
      <c r="T1546" s="41"/>
      <c r="U1546" s="41"/>
      <c r="V1546" s="15">
        <v>1</v>
      </c>
      <c r="W1546" s="15">
        <v>1</v>
      </c>
      <c r="X1546" s="15">
        <v>1</v>
      </c>
      <c r="Y1546" s="41">
        <v>1</v>
      </c>
      <c r="Z1546" s="41">
        <v>1</v>
      </c>
      <c r="AA1546" s="41"/>
      <c r="AB1546" s="41"/>
      <c r="AC1546" s="41"/>
      <c r="AD1546" s="41"/>
      <c r="AE1546" s="41"/>
      <c r="AF1546" s="41"/>
      <c r="AG1546" s="41"/>
      <c r="AH1546" s="15"/>
      <c r="AI1546" s="41"/>
      <c r="AJ1546" s="41"/>
      <c r="AK1546" s="41"/>
      <c r="AL1546" s="15"/>
      <c r="AM1546" s="15"/>
      <c r="AN1546" s="15"/>
      <c r="AO1546" s="15"/>
      <c r="AP1546" s="15"/>
      <c r="AQ1546" s="15"/>
      <c r="AR1546" s="15"/>
      <c r="AS1546" s="15"/>
      <c r="AT1546" s="127"/>
      <c r="AU1546" s="15"/>
      <c r="AV1546" s="15"/>
      <c r="AW1546" s="15"/>
      <c r="AX1546" s="15"/>
      <c r="AY1546" s="15"/>
      <c r="AZ1546" s="10">
        <v>1</v>
      </c>
      <c r="BA1546" t="s">
        <v>22</v>
      </c>
      <c r="BB1546" t="s">
        <v>23</v>
      </c>
      <c r="BD1546" s="39" t="str">
        <f t="shared" si="49"/>
        <v>01/326127306IBlibli Jabodetabek</v>
      </c>
    </row>
    <row r="1547" spans="2:59" ht="13.5" customHeight="1" x14ac:dyDescent="0.35">
      <c r="B1547" s="10" t="s">
        <v>17</v>
      </c>
      <c r="C1547" s="10" t="s">
        <v>1648</v>
      </c>
      <c r="D1547" s="10" t="s">
        <v>65</v>
      </c>
      <c r="E1547" s="10" t="s">
        <v>66</v>
      </c>
      <c r="F1547" s="10" t="s">
        <v>2973</v>
      </c>
      <c r="G1547" s="137" t="s">
        <v>16404</v>
      </c>
      <c r="H1547" s="10" t="s">
        <v>12760</v>
      </c>
      <c r="I1547" s="10">
        <v>4902430731515</v>
      </c>
      <c r="J1547" s="10" t="s">
        <v>15203</v>
      </c>
      <c r="K1547" s="10" t="s">
        <v>10446</v>
      </c>
      <c r="L1547" s="98">
        <f>IFERROR(VLOOKUP($F1547&amp;$C1547,Sales!$J:$W,9,0),0)</f>
        <v>0</v>
      </c>
      <c r="M1547" s="98">
        <f>IFERROR(VLOOKUP($F1547&amp;$C1547,Sales!$J:$W,10,0),0)</f>
        <v>0</v>
      </c>
      <c r="N1547" s="98">
        <f>IFERROR(VLOOKUP($F1547&amp;$C1547,Sales!$J:$W,11,0),0)</f>
        <v>0</v>
      </c>
      <c r="O1547" s="98">
        <f>IFERROR(VLOOKUP($F1547&amp;$C1547,Sales!$J:$W,12,0),0)</f>
        <v>0</v>
      </c>
      <c r="P1547" s="98">
        <f>IFERROR(VLOOKUP($F1547&amp;$C1547,Sales!$J:$W,13,0),0)</f>
        <v>0</v>
      </c>
      <c r="Q1547" s="98">
        <f>IFERROR(VLOOKUP($F1547&amp;$C1547,Sales!$A:$H,7,0),0)</f>
        <v>0</v>
      </c>
      <c r="R1547" s="41">
        <f t="shared" si="48"/>
        <v>1</v>
      </c>
      <c r="S1547" s="41">
        <v>1</v>
      </c>
      <c r="T1547" s="41"/>
      <c r="U1547" s="41"/>
      <c r="V1547" s="15">
        <v>1</v>
      </c>
      <c r="W1547" s="15">
        <v>1</v>
      </c>
      <c r="X1547" s="15">
        <v>1</v>
      </c>
      <c r="Y1547" s="41">
        <v>1</v>
      </c>
      <c r="Z1547" s="41">
        <v>1</v>
      </c>
      <c r="AA1547" s="41"/>
      <c r="AB1547" s="41"/>
      <c r="AC1547" s="41"/>
      <c r="AD1547" s="41"/>
      <c r="AE1547" s="41"/>
      <c r="AF1547" s="41"/>
      <c r="AG1547" s="41"/>
      <c r="AH1547" s="15"/>
      <c r="AI1547" s="41"/>
      <c r="AJ1547" s="41"/>
      <c r="AK1547" s="41"/>
      <c r="AL1547" s="15"/>
      <c r="AM1547" s="15"/>
      <c r="AN1547" s="15"/>
      <c r="AO1547" s="15"/>
      <c r="AP1547" s="15"/>
      <c r="AQ1547" s="15"/>
      <c r="AR1547" s="15"/>
      <c r="AS1547" s="15"/>
      <c r="AT1547" s="187"/>
      <c r="AU1547" s="15"/>
      <c r="AV1547" s="15"/>
      <c r="AW1547" s="15"/>
      <c r="AX1547" s="15"/>
      <c r="AY1547" s="15"/>
      <c r="AZ1547" s="10">
        <v>1</v>
      </c>
      <c r="BA1547" t="s">
        <v>13952</v>
      </c>
      <c r="BB1547" t="s">
        <v>23</v>
      </c>
      <c r="BD1547" s="39" t="str">
        <f t="shared" si="49"/>
        <v>01/326127306KBlibli Jabodetabek</v>
      </c>
    </row>
    <row r="1548" spans="2:59" ht="13.5" customHeight="1" x14ac:dyDescent="0.35">
      <c r="B1548" s="10" t="s">
        <v>17</v>
      </c>
      <c r="C1548" s="10" t="s">
        <v>1648</v>
      </c>
      <c r="D1548" s="10" t="s">
        <v>65</v>
      </c>
      <c r="E1548" s="10" t="s">
        <v>66</v>
      </c>
      <c r="F1548" s="10" t="s">
        <v>11506</v>
      </c>
      <c r="G1548" s="137" t="s">
        <v>2153</v>
      </c>
      <c r="H1548" s="10" t="s">
        <v>12761</v>
      </c>
      <c r="I1548" s="10" t="s">
        <v>2154</v>
      </c>
      <c r="J1548" s="10" t="s">
        <v>15204</v>
      </c>
      <c r="K1548" s="10" t="s">
        <v>10447</v>
      </c>
      <c r="L1548" s="98">
        <f>IFERROR(VLOOKUP($F1548&amp;$C1548,Sales!$J:$W,9,0),0)</f>
        <v>0</v>
      </c>
      <c r="M1548" s="98">
        <f>IFERROR(VLOOKUP($F1548&amp;$C1548,Sales!$J:$W,10,0),0)</f>
        <v>0</v>
      </c>
      <c r="N1548" s="98">
        <f>IFERROR(VLOOKUP($F1548&amp;$C1548,Sales!$J:$W,11,0),0)</f>
        <v>0</v>
      </c>
      <c r="O1548" s="98">
        <f>IFERROR(VLOOKUP($F1548&amp;$C1548,Sales!$J:$W,12,0),0)</f>
        <v>0</v>
      </c>
      <c r="P1548" s="98">
        <f>IFERROR(VLOOKUP($F1548&amp;$C1548,Sales!$J:$W,13,0),0)</f>
        <v>0</v>
      </c>
      <c r="Q1548" s="98">
        <f>IFERROR(VLOOKUP($F1548&amp;$C1548,Sales!$A:$H,7,0),0)</f>
        <v>0</v>
      </c>
      <c r="R1548" s="41" t="str">
        <f t="shared" si="48"/>
        <v>ERROR</v>
      </c>
      <c r="S1548" s="15"/>
      <c r="T1548" s="15"/>
      <c r="U1548" s="15"/>
      <c r="V1548" s="15"/>
      <c r="W1548" s="15"/>
      <c r="X1548" s="15"/>
      <c r="Y1548" s="41"/>
      <c r="Z1548" s="41"/>
      <c r="AA1548" s="41"/>
      <c r="AB1548" s="15"/>
      <c r="AC1548" s="15"/>
      <c r="AD1548" s="15"/>
      <c r="AE1548" s="15"/>
      <c r="AF1548" s="15"/>
      <c r="AG1548" s="15"/>
      <c r="AH1548" s="15"/>
      <c r="AI1548" s="41"/>
      <c r="AJ1548" s="41"/>
      <c r="AK1548" s="15"/>
      <c r="AL1548" s="15"/>
      <c r="AM1548" s="15"/>
      <c r="AN1548" s="15"/>
      <c r="AO1548" s="15"/>
      <c r="AP1548" s="15"/>
      <c r="AQ1548" s="15"/>
      <c r="AR1548" s="15"/>
      <c r="AS1548" s="15"/>
      <c r="AT1548" s="15"/>
      <c r="AU1548" s="15"/>
      <c r="AV1548" s="15"/>
      <c r="AW1548" s="15"/>
      <c r="AX1548" s="15"/>
      <c r="AY1548" s="15"/>
      <c r="AZ1548" s="10">
        <v>1</v>
      </c>
      <c r="BA1548" t="s">
        <v>22</v>
      </c>
      <c r="BB1548" t="s">
        <v>88</v>
      </c>
      <c r="BD1548" s="39" t="str">
        <f t="shared" si="49"/>
        <v>01/396129511XBlibli Jabodetabek</v>
      </c>
      <c r="BE1548" s="88">
        <v>44909</v>
      </c>
      <c r="BF1548" t="s">
        <v>14067</v>
      </c>
    </row>
    <row r="1549" spans="2:59" ht="13.5" customHeight="1" x14ac:dyDescent="0.35">
      <c r="B1549" s="10" t="s">
        <v>17</v>
      </c>
      <c r="C1549" s="10" t="s">
        <v>1648</v>
      </c>
      <c r="D1549" s="10" t="s">
        <v>65</v>
      </c>
      <c r="E1549" s="10" t="s">
        <v>66</v>
      </c>
      <c r="F1549" s="10" t="s">
        <v>11151</v>
      </c>
      <c r="G1549" s="137" t="s">
        <v>16405</v>
      </c>
      <c r="H1549" s="10" t="s">
        <v>12762</v>
      </c>
      <c r="I1549" s="10" t="s">
        <v>2250</v>
      </c>
      <c r="J1549" s="10" t="s">
        <v>15205</v>
      </c>
      <c r="K1549" s="10" t="s">
        <v>11618</v>
      </c>
      <c r="L1549" s="98">
        <f>IFERROR(VLOOKUP($F1549&amp;$C1549,Sales!$J:$W,9,0),0)</f>
        <v>0</v>
      </c>
      <c r="M1549" s="98">
        <f>IFERROR(VLOOKUP($F1549&amp;$C1549,Sales!$J:$W,10,0),0)</f>
        <v>1829999.9999999998</v>
      </c>
      <c r="N1549" s="98">
        <f>IFERROR(VLOOKUP($F1549&amp;$C1549,Sales!$J:$W,11,0),0)</f>
        <v>1829999.9999999998</v>
      </c>
      <c r="O1549" s="98">
        <f>IFERROR(VLOOKUP($F1549&amp;$C1549,Sales!$J:$W,12,0),0)</f>
        <v>16</v>
      </c>
      <c r="P1549" s="98">
        <f>IFERROR(VLOOKUP($F1549&amp;$C1549,Sales!$J:$W,13,0),0)</f>
        <v>1219999.9999999998</v>
      </c>
      <c r="Q1549" s="98">
        <f>IFERROR(VLOOKUP($F1549&amp;$C1549,Sales!$A:$H,7,0),0)</f>
        <v>0</v>
      </c>
      <c r="R1549" s="41">
        <f t="shared" si="48"/>
        <v>1</v>
      </c>
      <c r="S1549" s="41">
        <v>1</v>
      </c>
      <c r="T1549" s="41"/>
      <c r="U1549" s="41"/>
      <c r="V1549" s="15">
        <v>1</v>
      </c>
      <c r="W1549" s="15">
        <v>1</v>
      </c>
      <c r="X1549" s="15">
        <v>1</v>
      </c>
      <c r="Y1549" s="41">
        <v>1</v>
      </c>
      <c r="Z1549" s="41">
        <v>1</v>
      </c>
      <c r="AA1549" s="41"/>
      <c r="AB1549" s="41"/>
      <c r="AC1549" s="41"/>
      <c r="AD1549" s="41"/>
      <c r="AE1549" s="41"/>
      <c r="AF1549" s="41"/>
      <c r="AG1549" s="41"/>
      <c r="AH1549" s="15"/>
      <c r="AI1549" s="41"/>
      <c r="AJ1549" s="41"/>
      <c r="AK1549" s="41"/>
      <c r="AL1549" s="15"/>
      <c r="AM1549" s="15"/>
      <c r="AN1549" s="15"/>
      <c r="AO1549" s="15"/>
      <c r="AP1549" s="15"/>
      <c r="AQ1549" s="15"/>
      <c r="AR1549" s="15"/>
      <c r="AS1549" s="15"/>
      <c r="AT1549" s="127"/>
      <c r="AU1549" s="15"/>
      <c r="AV1549" s="15"/>
      <c r="AW1549" s="15"/>
      <c r="AX1549" s="15"/>
      <c r="AY1549" s="15"/>
      <c r="AZ1549" s="10">
        <v>1</v>
      </c>
      <c r="BA1549" t="s">
        <v>13952</v>
      </c>
      <c r="BB1549" t="s">
        <v>23</v>
      </c>
      <c r="BD1549" s="39" t="str">
        <f t="shared" si="49"/>
        <v>01/396129511HBlibli Jabodetabek</v>
      </c>
    </row>
    <row r="1550" spans="2:59" ht="13.5" customHeight="1" x14ac:dyDescent="0.35">
      <c r="B1550" s="10" t="s">
        <v>17</v>
      </c>
      <c r="C1550" s="10" t="s">
        <v>1648</v>
      </c>
      <c r="D1550" s="10" t="s">
        <v>65</v>
      </c>
      <c r="E1550" s="10" t="s">
        <v>66</v>
      </c>
      <c r="F1550" s="10" t="s">
        <v>11751</v>
      </c>
      <c r="G1550" s="137" t="s">
        <v>16406</v>
      </c>
      <c r="H1550" s="10" t="s">
        <v>12763</v>
      </c>
      <c r="I1550" s="10" t="s">
        <v>2280</v>
      </c>
      <c r="J1550" s="31" t="s">
        <v>15206</v>
      </c>
      <c r="K1550" s="10" t="s">
        <v>10448</v>
      </c>
      <c r="L1550" s="98">
        <f>IFERROR(VLOOKUP($F1550&amp;$C1550,Sales!$J:$W,9,0),0)</f>
        <v>9607499.9999999981</v>
      </c>
      <c r="M1550" s="98">
        <f>IFERROR(VLOOKUP($F1550&amp;$C1550,Sales!$J:$W,10,0),0)</f>
        <v>10979999.999999998</v>
      </c>
      <c r="N1550" s="98">
        <f>IFERROR(VLOOKUP($F1550&amp;$C1550,Sales!$J:$W,11,0),0)</f>
        <v>1372499.9999999998</v>
      </c>
      <c r="O1550" s="98">
        <f>IFERROR(VLOOKUP($F1550&amp;$C1550,Sales!$J:$W,12,0),0)</f>
        <v>64</v>
      </c>
      <c r="P1550" s="98">
        <f>IFERROR(VLOOKUP($F1550&amp;$C1550,Sales!$J:$W,13,0),0)</f>
        <v>7319999.9999999991</v>
      </c>
      <c r="Q1550" s="98">
        <f>IFERROR(VLOOKUP($F1550&amp;$C1550,Sales!$A:$H,7,0),0)</f>
        <v>0</v>
      </c>
      <c r="R1550" s="41">
        <f t="shared" si="48"/>
        <v>1</v>
      </c>
      <c r="S1550" s="41">
        <v>1</v>
      </c>
      <c r="T1550" s="41"/>
      <c r="U1550" s="41"/>
      <c r="V1550" s="15">
        <v>1</v>
      </c>
      <c r="W1550" s="15">
        <v>1</v>
      </c>
      <c r="X1550" s="15">
        <v>1</v>
      </c>
      <c r="Y1550" s="41">
        <v>1</v>
      </c>
      <c r="Z1550" s="41">
        <v>1</v>
      </c>
      <c r="AA1550" s="41"/>
      <c r="AB1550" s="41"/>
      <c r="AC1550" s="41"/>
      <c r="AD1550" s="15"/>
      <c r="AE1550" s="15"/>
      <c r="AF1550" s="41"/>
      <c r="AG1550" s="41"/>
      <c r="AH1550" s="15"/>
      <c r="AI1550" s="15"/>
      <c r="AJ1550" s="41"/>
      <c r="AK1550" s="15"/>
      <c r="AL1550" s="15"/>
      <c r="AM1550" s="15"/>
      <c r="AN1550" s="15"/>
      <c r="AO1550" s="15"/>
      <c r="AP1550" s="15"/>
      <c r="AQ1550" s="15"/>
      <c r="AR1550" s="15"/>
      <c r="AS1550" s="15"/>
      <c r="AT1550" s="127"/>
      <c r="AU1550" s="15"/>
      <c r="AV1550" s="15"/>
      <c r="AW1550" s="15"/>
      <c r="AX1550" s="15"/>
      <c r="AY1550" s="15"/>
      <c r="AZ1550" s="10">
        <v>1</v>
      </c>
      <c r="BA1550" t="s">
        <v>13952</v>
      </c>
      <c r="BB1550" t="s">
        <v>23</v>
      </c>
      <c r="BD1550" s="39" t="str">
        <f t="shared" si="49"/>
        <v>01/396129511IBlibli Jabodetabek</v>
      </c>
      <c r="BG1550" t="s">
        <v>14703</v>
      </c>
    </row>
    <row r="1551" spans="2:59" ht="13.5" customHeight="1" x14ac:dyDescent="0.35">
      <c r="B1551" s="10" t="s">
        <v>17</v>
      </c>
      <c r="C1551" s="10" t="s">
        <v>1648</v>
      </c>
      <c r="D1551" s="10" t="s">
        <v>65</v>
      </c>
      <c r="E1551" s="10" t="s">
        <v>66</v>
      </c>
      <c r="F1551" s="10" t="s">
        <v>6473</v>
      </c>
      <c r="G1551" s="137" t="s">
        <v>16412</v>
      </c>
      <c r="H1551" s="10" t="s">
        <v>12770</v>
      </c>
      <c r="I1551" s="10">
        <v>4902430723626</v>
      </c>
      <c r="J1551" s="10" t="s">
        <v>15207</v>
      </c>
      <c r="K1551" t="s">
        <v>20603</v>
      </c>
      <c r="L1551" s="98">
        <f>IFERROR(VLOOKUP($F1551&amp;$C1551,Sales!$J:$W,9,0),0)</f>
        <v>0</v>
      </c>
      <c r="M1551" s="98">
        <f>IFERROR(VLOOKUP($F1551&amp;$C1551,Sales!$J:$W,10,0),0)</f>
        <v>0</v>
      </c>
      <c r="N1551" s="98">
        <f>IFERROR(VLOOKUP($F1551&amp;$C1551,Sales!$J:$W,11,0),0)</f>
        <v>0</v>
      </c>
      <c r="O1551" s="98">
        <f>IFERROR(VLOOKUP($F1551&amp;$C1551,Sales!$J:$W,12,0),0)</f>
        <v>0</v>
      </c>
      <c r="P1551" s="98">
        <f>IFERROR(VLOOKUP($F1551&amp;$C1551,Sales!$J:$W,13,0),0)</f>
        <v>0</v>
      </c>
      <c r="Q1551" s="98">
        <f>IFERROR(VLOOKUP($F1551&amp;$C1551,Sales!$A:$H,7,0),0)</f>
        <v>0</v>
      </c>
      <c r="R1551" s="41">
        <f t="shared" si="48"/>
        <v>1</v>
      </c>
      <c r="S1551" s="41">
        <v>1</v>
      </c>
      <c r="T1551" s="41"/>
      <c r="U1551" s="41"/>
      <c r="V1551" s="15">
        <v>1</v>
      </c>
      <c r="W1551" s="15">
        <v>1</v>
      </c>
      <c r="X1551" s="15">
        <v>1</v>
      </c>
      <c r="Y1551" s="41">
        <v>1</v>
      </c>
      <c r="Z1551" s="41">
        <v>1</v>
      </c>
      <c r="AA1551" s="41"/>
      <c r="AB1551" s="41"/>
      <c r="AC1551" s="41"/>
      <c r="AD1551" s="41"/>
      <c r="AE1551" s="41"/>
      <c r="AF1551" s="41"/>
      <c r="AG1551" s="41"/>
      <c r="AH1551" s="15"/>
      <c r="AI1551" s="41"/>
      <c r="AJ1551" s="41"/>
      <c r="AK1551" s="41"/>
      <c r="AL1551" s="15"/>
      <c r="AM1551" s="15"/>
      <c r="AN1551" s="15"/>
      <c r="AO1551" s="15"/>
      <c r="AP1551" s="15"/>
      <c r="AQ1551" s="15"/>
      <c r="AR1551" s="15"/>
      <c r="AS1551" s="15"/>
      <c r="AT1551" s="127"/>
      <c r="AU1551" s="15"/>
      <c r="AV1551" s="15"/>
      <c r="AW1551" s="15"/>
      <c r="AX1551" s="15"/>
      <c r="AY1551" s="15"/>
      <c r="AZ1551" s="10">
        <v>1</v>
      </c>
      <c r="BA1551" t="s">
        <v>22</v>
      </c>
      <c r="BB1551" t="s">
        <v>23</v>
      </c>
      <c r="BD1551" s="39" t="str">
        <f t="shared" si="49"/>
        <v>01/396129504HBlibli Jabodetabek</v>
      </c>
      <c r="BG1551" t="s">
        <v>13659</v>
      </c>
    </row>
    <row r="1552" spans="2:59" ht="13.5" customHeight="1" x14ac:dyDescent="0.35">
      <c r="B1552" s="10" t="s">
        <v>17</v>
      </c>
      <c r="C1552" s="10" t="s">
        <v>1648</v>
      </c>
      <c r="D1552" s="10" t="s">
        <v>65</v>
      </c>
      <c r="E1552" s="10" t="s">
        <v>66</v>
      </c>
      <c r="F1552" s="10" t="s">
        <v>11147</v>
      </c>
      <c r="G1552" s="137" t="s">
        <v>16407</v>
      </c>
      <c r="H1552" s="10" t="s">
        <v>12764</v>
      </c>
      <c r="I1552" s="10" t="s">
        <v>2146</v>
      </c>
      <c r="J1552" s="31" t="s">
        <v>15208</v>
      </c>
      <c r="K1552" s="10" t="s">
        <v>10449</v>
      </c>
      <c r="L1552" s="98">
        <f>IFERROR(VLOOKUP($F1552&amp;$C1552,Sales!$J:$W,9,0),0)</f>
        <v>21397439.999999996</v>
      </c>
      <c r="M1552" s="98">
        <f>IFERROR(VLOOKUP($F1552&amp;$C1552,Sales!$J:$W,10,0),0)</f>
        <v>24607056</v>
      </c>
      <c r="N1552" s="98">
        <f>IFERROR(VLOOKUP($F1552&amp;$C1552,Sales!$J:$W,11,0),0)</f>
        <v>19257695.999999996</v>
      </c>
      <c r="O1552" s="98">
        <f>IFERROR(VLOOKUP($F1552&amp;$C1552,Sales!$J:$W,12,0),0)</f>
        <v>122</v>
      </c>
      <c r="P1552" s="98">
        <f>IFERROR(VLOOKUP($F1552&amp;$C1552,Sales!$J:$W,13,0),0)</f>
        <v>21754064</v>
      </c>
      <c r="Q1552" s="98">
        <f>IFERROR(VLOOKUP($F1552&amp;$C1552,Sales!$A:$H,7,0),0)</f>
        <v>0</v>
      </c>
      <c r="R1552" s="41">
        <f t="shared" si="48"/>
        <v>0.66666666666666663</v>
      </c>
      <c r="S1552" s="41">
        <v>0</v>
      </c>
      <c r="T1552" s="41"/>
      <c r="U1552" s="41"/>
      <c r="V1552" s="15">
        <v>1</v>
      </c>
      <c r="W1552" s="15">
        <v>0</v>
      </c>
      <c r="X1552" s="15">
        <v>1</v>
      </c>
      <c r="Y1552" s="41">
        <v>1</v>
      </c>
      <c r="Z1552" s="41">
        <v>1</v>
      </c>
      <c r="AA1552" s="41"/>
      <c r="AB1552" s="41"/>
      <c r="AC1552" s="41"/>
      <c r="AD1552" s="15"/>
      <c r="AE1552" s="15"/>
      <c r="AF1552" s="41"/>
      <c r="AG1552" s="41"/>
      <c r="AH1552" s="15"/>
      <c r="AI1552" s="15"/>
      <c r="AJ1552" s="41"/>
      <c r="AK1552" s="15"/>
      <c r="AL1552" s="15"/>
      <c r="AM1552" s="15"/>
      <c r="AN1552" s="15"/>
      <c r="AO1552" s="15"/>
      <c r="AP1552" s="15"/>
      <c r="AQ1552" s="15"/>
      <c r="AR1552" s="15"/>
      <c r="AS1552" s="15"/>
      <c r="AT1552" s="187"/>
      <c r="AU1552" s="15"/>
      <c r="AV1552" s="15"/>
      <c r="AW1552" s="15"/>
      <c r="AX1552" s="15"/>
      <c r="AY1552" s="15"/>
      <c r="AZ1552" s="10">
        <v>1</v>
      </c>
      <c r="BA1552" t="s">
        <v>13952</v>
      </c>
      <c r="BB1552" t="s">
        <v>23</v>
      </c>
      <c r="BD1552" s="39" t="str">
        <f t="shared" si="49"/>
        <v>01/396129511VBlibli Jabodetabek</v>
      </c>
      <c r="BG1552" t="s">
        <v>14703</v>
      </c>
    </row>
    <row r="1553" spans="2:59" ht="13.5" customHeight="1" x14ac:dyDescent="0.35">
      <c r="B1553" s="10" t="s">
        <v>17</v>
      </c>
      <c r="C1553" s="10" t="s">
        <v>1648</v>
      </c>
      <c r="D1553" s="10" t="s">
        <v>65</v>
      </c>
      <c r="E1553" s="10" t="s">
        <v>66</v>
      </c>
      <c r="F1553" s="10" t="s">
        <v>4176</v>
      </c>
      <c r="G1553" s="137" t="s">
        <v>16408</v>
      </c>
      <c r="H1553" s="10" t="s">
        <v>12765</v>
      </c>
      <c r="I1553" s="10" t="s">
        <v>3606</v>
      </c>
      <c r="J1553" s="10" t="s">
        <v>15209</v>
      </c>
      <c r="K1553" s="10" t="s">
        <v>10450</v>
      </c>
      <c r="L1553" s="98">
        <f>IFERROR(VLOOKUP($F1553&amp;$C1553,Sales!$J:$W,9,0),0)</f>
        <v>0</v>
      </c>
      <c r="M1553" s="98">
        <f>IFERROR(VLOOKUP($F1553&amp;$C1553,Sales!$J:$W,10,0),0)</f>
        <v>0</v>
      </c>
      <c r="N1553" s="98">
        <f>IFERROR(VLOOKUP($F1553&amp;$C1553,Sales!$J:$W,11,0),0)</f>
        <v>0</v>
      </c>
      <c r="O1553" s="98">
        <f>IFERROR(VLOOKUP($F1553&amp;$C1553,Sales!$J:$W,12,0),0)</f>
        <v>0</v>
      </c>
      <c r="P1553" s="98">
        <f>IFERROR(VLOOKUP($F1553&amp;$C1553,Sales!$J:$W,13,0),0)</f>
        <v>0</v>
      </c>
      <c r="Q1553" s="98">
        <f>IFERROR(VLOOKUP($F1553&amp;$C1553,Sales!$A:$H,7,0),0)</f>
        <v>0</v>
      </c>
      <c r="R1553" s="41">
        <f t="shared" si="48"/>
        <v>1</v>
      </c>
      <c r="S1553" s="41">
        <v>1</v>
      </c>
      <c r="T1553" s="41"/>
      <c r="U1553" s="41"/>
      <c r="V1553" s="15">
        <v>1</v>
      </c>
      <c r="W1553" s="15">
        <v>1</v>
      </c>
      <c r="X1553" s="15">
        <v>1</v>
      </c>
      <c r="Y1553" s="41">
        <v>1</v>
      </c>
      <c r="Z1553" s="41">
        <v>1</v>
      </c>
      <c r="AA1553" s="41"/>
      <c r="AB1553" s="41"/>
      <c r="AC1553" s="41"/>
      <c r="AD1553" s="41"/>
      <c r="AE1553" s="41"/>
      <c r="AF1553" s="41"/>
      <c r="AG1553" s="41"/>
      <c r="AH1553" s="15"/>
      <c r="AI1553" s="41"/>
      <c r="AJ1553" s="41"/>
      <c r="AK1553" s="41"/>
      <c r="AL1553" s="15"/>
      <c r="AM1553" s="15"/>
      <c r="AN1553" s="15"/>
      <c r="AO1553" s="15"/>
      <c r="AP1553" s="15"/>
      <c r="AQ1553" s="15"/>
      <c r="AR1553" s="15"/>
      <c r="AS1553" s="15"/>
      <c r="AT1553" s="127"/>
      <c r="AU1553" s="15"/>
      <c r="AV1553" s="15"/>
      <c r="AW1553" s="15"/>
      <c r="AX1553" s="15"/>
      <c r="AY1553" s="15"/>
      <c r="AZ1553" s="10">
        <v>1</v>
      </c>
      <c r="BA1553" t="s">
        <v>13952</v>
      </c>
      <c r="BB1553" t="s">
        <v>23</v>
      </c>
      <c r="BD1553" s="39" t="str">
        <f t="shared" si="49"/>
        <v>01/396129507PBlibli Jabodetabek</v>
      </c>
    </row>
    <row r="1554" spans="2:59" ht="13.5" customHeight="1" x14ac:dyDescent="0.35">
      <c r="B1554" s="10" t="s">
        <v>17</v>
      </c>
      <c r="C1554" s="10" t="s">
        <v>1648</v>
      </c>
      <c r="D1554" s="10" t="s">
        <v>65</v>
      </c>
      <c r="E1554" s="10" t="s">
        <v>66</v>
      </c>
      <c r="F1554" s="10" t="s">
        <v>6282</v>
      </c>
      <c r="G1554" s="137" t="s">
        <v>16409</v>
      </c>
      <c r="H1554" s="10" t="s">
        <v>12766</v>
      </c>
      <c r="I1554" s="10" t="s">
        <v>2239</v>
      </c>
      <c r="J1554" s="10" t="s">
        <v>15210</v>
      </c>
      <c r="K1554" s="10" t="s">
        <v>10451</v>
      </c>
      <c r="L1554" s="98">
        <f>IFERROR(VLOOKUP($F1554&amp;$C1554,Sales!$J:$W,9,0),0)</f>
        <v>0</v>
      </c>
      <c r="M1554" s="98">
        <f>IFERROR(VLOOKUP($F1554&amp;$C1554,Sales!$J:$W,10,0),0)</f>
        <v>0</v>
      </c>
      <c r="N1554" s="98">
        <f>IFERROR(VLOOKUP($F1554&amp;$C1554,Sales!$J:$W,11,0),0)</f>
        <v>0</v>
      </c>
      <c r="O1554" s="98">
        <f>IFERROR(VLOOKUP($F1554&amp;$C1554,Sales!$J:$W,12,0),0)</f>
        <v>0</v>
      </c>
      <c r="P1554" s="98">
        <f>IFERROR(VLOOKUP($F1554&amp;$C1554,Sales!$J:$W,13,0),0)</f>
        <v>0</v>
      </c>
      <c r="Q1554" s="98">
        <f>IFERROR(VLOOKUP($F1554&amp;$C1554,Sales!$A:$H,7,0),0)</f>
        <v>0</v>
      </c>
      <c r="R1554" s="41">
        <f t="shared" si="48"/>
        <v>1</v>
      </c>
      <c r="S1554" s="41">
        <v>1</v>
      </c>
      <c r="T1554" s="41"/>
      <c r="U1554" s="41"/>
      <c r="V1554" s="15">
        <v>1</v>
      </c>
      <c r="W1554" s="15">
        <v>1</v>
      </c>
      <c r="X1554" s="15">
        <v>1</v>
      </c>
      <c r="Y1554" s="41">
        <v>1</v>
      </c>
      <c r="Z1554" s="41">
        <v>1</v>
      </c>
      <c r="AA1554" s="41"/>
      <c r="AB1554" s="41"/>
      <c r="AC1554" s="41"/>
      <c r="AD1554" s="41"/>
      <c r="AE1554" s="41"/>
      <c r="AF1554" s="41"/>
      <c r="AG1554" s="41"/>
      <c r="AH1554" s="15"/>
      <c r="AI1554" s="41"/>
      <c r="AJ1554" s="41"/>
      <c r="AK1554" s="41"/>
      <c r="AL1554" s="15"/>
      <c r="AM1554" s="15"/>
      <c r="AN1554" s="15"/>
      <c r="AO1554" s="15"/>
      <c r="AP1554" s="15"/>
      <c r="AQ1554" s="15"/>
      <c r="AR1554" s="15"/>
      <c r="AS1554" s="15"/>
      <c r="AT1554" s="127"/>
      <c r="AU1554" s="15"/>
      <c r="AV1554" s="15"/>
      <c r="AW1554" s="15"/>
      <c r="AX1554" s="15"/>
      <c r="AY1554" s="15"/>
      <c r="AZ1554" s="10">
        <v>1</v>
      </c>
      <c r="BA1554" t="s">
        <v>22</v>
      </c>
      <c r="BB1554" t="s">
        <v>23</v>
      </c>
      <c r="BD1554" s="39" t="str">
        <f t="shared" si="49"/>
        <v>01/396129507IBlibli Jabodetabek</v>
      </c>
    </row>
    <row r="1555" spans="2:59" ht="13.5" customHeight="1" x14ac:dyDescent="0.35">
      <c r="B1555" s="10" t="s">
        <v>17</v>
      </c>
      <c r="C1555" s="10" t="s">
        <v>1648</v>
      </c>
      <c r="D1555" s="10" t="s">
        <v>65</v>
      </c>
      <c r="E1555" s="10" t="s">
        <v>66</v>
      </c>
      <c r="F1555" s="10" t="s">
        <v>6107</v>
      </c>
      <c r="G1555" s="137" t="s">
        <v>3466</v>
      </c>
      <c r="H1555" s="10" t="s">
        <v>12767</v>
      </c>
      <c r="I1555" s="10" t="s">
        <v>927</v>
      </c>
      <c r="J1555" s="10" t="s">
        <v>15211</v>
      </c>
      <c r="K1555" s="10" t="s">
        <v>10452</v>
      </c>
      <c r="L1555" s="98">
        <f>IFERROR(VLOOKUP($F1555&amp;$C1555,Sales!$J:$W,9,0),0)</f>
        <v>0</v>
      </c>
      <c r="M1555" s="98">
        <f>IFERROR(VLOOKUP($F1555&amp;$C1555,Sales!$J:$W,10,0),0)</f>
        <v>0</v>
      </c>
      <c r="N1555" s="98">
        <f>IFERROR(VLOOKUP($F1555&amp;$C1555,Sales!$J:$W,11,0),0)</f>
        <v>0</v>
      </c>
      <c r="O1555" s="98">
        <f>IFERROR(VLOOKUP($F1555&amp;$C1555,Sales!$J:$W,12,0),0)</f>
        <v>0</v>
      </c>
      <c r="P1555" s="98">
        <f>IFERROR(VLOOKUP($F1555&amp;$C1555,Sales!$J:$W,13,0),0)</f>
        <v>0</v>
      </c>
      <c r="Q1555" s="98">
        <f>IFERROR(VLOOKUP($F1555&amp;$C1555,Sales!$A:$H,7,0),0)</f>
        <v>0</v>
      </c>
      <c r="R1555" s="41">
        <f t="shared" si="48"/>
        <v>1</v>
      </c>
      <c r="S1555" s="41">
        <v>1</v>
      </c>
      <c r="T1555" s="41"/>
      <c r="U1555" s="41"/>
      <c r="V1555" s="15">
        <v>1</v>
      </c>
      <c r="W1555" s="15">
        <v>1</v>
      </c>
      <c r="X1555" s="15">
        <v>1</v>
      </c>
      <c r="Y1555" s="41">
        <v>1</v>
      </c>
      <c r="Z1555" s="41">
        <v>1</v>
      </c>
      <c r="AA1555" s="41"/>
      <c r="AB1555" s="41"/>
      <c r="AC1555" s="41"/>
      <c r="AD1555" s="41"/>
      <c r="AE1555" s="41"/>
      <c r="AF1555" s="41"/>
      <c r="AG1555" s="41"/>
      <c r="AH1555" s="15"/>
      <c r="AI1555" s="41"/>
      <c r="AJ1555" s="41"/>
      <c r="AK1555" s="41"/>
      <c r="AL1555" s="15"/>
      <c r="AM1555" s="15"/>
      <c r="AN1555" s="15"/>
      <c r="AO1555" s="15"/>
      <c r="AP1555" s="15"/>
      <c r="AQ1555" s="15"/>
      <c r="AR1555" s="15"/>
      <c r="AS1555" s="15"/>
      <c r="AT1555" s="127"/>
      <c r="AU1555" s="15"/>
      <c r="AV1555" s="15"/>
      <c r="AW1555" s="15"/>
      <c r="AX1555" s="15"/>
      <c r="AY1555" s="15"/>
      <c r="AZ1555" s="10">
        <v>1</v>
      </c>
      <c r="BA1555" t="s">
        <v>22</v>
      </c>
      <c r="BB1555" t="s">
        <v>23</v>
      </c>
      <c r="BD1555" s="39" t="str">
        <f t="shared" si="49"/>
        <v>01/396129506RBlibli Jabodetabek</v>
      </c>
    </row>
    <row r="1556" spans="2:59" ht="13.5" customHeight="1" x14ac:dyDescent="0.35">
      <c r="B1556" s="10" t="s">
        <v>17</v>
      </c>
      <c r="C1556" s="10" t="s">
        <v>1648</v>
      </c>
      <c r="D1556" s="10" t="s">
        <v>65</v>
      </c>
      <c r="E1556" s="10" t="s">
        <v>66</v>
      </c>
      <c r="F1556" s="10" t="s">
        <v>4177</v>
      </c>
      <c r="G1556" s="137" t="s">
        <v>16410</v>
      </c>
      <c r="H1556" s="10" t="s">
        <v>12768</v>
      </c>
      <c r="I1556" s="10" t="s">
        <v>5655</v>
      </c>
      <c r="J1556" s="10" t="s">
        <v>15212</v>
      </c>
      <c r="K1556" s="10" t="s">
        <v>10453</v>
      </c>
      <c r="L1556" s="98">
        <f>IFERROR(VLOOKUP($F1556&amp;$C1556,Sales!$J:$W,9,0),0)</f>
        <v>0</v>
      </c>
      <c r="M1556" s="98">
        <f>IFERROR(VLOOKUP($F1556&amp;$C1556,Sales!$J:$W,10,0),0)</f>
        <v>0</v>
      </c>
      <c r="N1556" s="98">
        <f>IFERROR(VLOOKUP($F1556&amp;$C1556,Sales!$J:$W,11,0),0)</f>
        <v>0</v>
      </c>
      <c r="O1556" s="98">
        <f>IFERROR(VLOOKUP($F1556&amp;$C1556,Sales!$J:$W,12,0),0)</f>
        <v>0</v>
      </c>
      <c r="P1556" s="98">
        <f>IFERROR(VLOOKUP($F1556&amp;$C1556,Sales!$J:$W,13,0),0)</f>
        <v>0</v>
      </c>
      <c r="Q1556" s="98">
        <f>IFERROR(VLOOKUP($F1556&amp;$C1556,Sales!$A:$H,7,0),0)</f>
        <v>0</v>
      </c>
      <c r="R1556" s="41">
        <f t="shared" si="48"/>
        <v>1</v>
      </c>
      <c r="S1556" s="41">
        <v>1</v>
      </c>
      <c r="T1556" s="41"/>
      <c r="U1556" s="41"/>
      <c r="V1556" s="15">
        <v>1</v>
      </c>
      <c r="W1556" s="15">
        <v>1</v>
      </c>
      <c r="X1556" s="15">
        <v>1</v>
      </c>
      <c r="Y1556" s="41">
        <v>1</v>
      </c>
      <c r="Z1556" s="41">
        <v>1</v>
      </c>
      <c r="AA1556" s="41"/>
      <c r="AB1556" s="41"/>
      <c r="AC1556" s="41"/>
      <c r="AD1556" s="41"/>
      <c r="AE1556" s="41"/>
      <c r="AF1556" s="41"/>
      <c r="AG1556" s="41"/>
      <c r="AH1556" s="15"/>
      <c r="AI1556" s="41"/>
      <c r="AJ1556" s="41"/>
      <c r="AK1556" s="41"/>
      <c r="AL1556" s="15"/>
      <c r="AM1556" s="15"/>
      <c r="AN1556" s="15"/>
      <c r="AO1556" s="15"/>
      <c r="AP1556" s="15"/>
      <c r="AQ1556" s="15"/>
      <c r="AR1556" s="15"/>
      <c r="AS1556" s="15"/>
      <c r="AT1556" s="127"/>
      <c r="AU1556" s="15"/>
      <c r="AV1556" s="15"/>
      <c r="AW1556" s="15"/>
      <c r="AX1556" s="15"/>
      <c r="AY1556" s="15"/>
      <c r="AZ1556" s="10">
        <v>1</v>
      </c>
      <c r="BA1556" t="s">
        <v>22</v>
      </c>
      <c r="BB1556" t="s">
        <v>23</v>
      </c>
      <c r="BD1556" s="39" t="str">
        <f t="shared" si="49"/>
        <v>01/396129508RBlibli Jabodetabek</v>
      </c>
    </row>
    <row r="1557" spans="2:59" ht="13.5" customHeight="1" x14ac:dyDescent="0.35">
      <c r="B1557" s="10" t="s">
        <v>17</v>
      </c>
      <c r="C1557" s="10" t="s">
        <v>1648</v>
      </c>
      <c r="D1557" s="10" t="s">
        <v>65</v>
      </c>
      <c r="E1557" s="10" t="s">
        <v>66</v>
      </c>
      <c r="F1557" s="10" t="s">
        <v>4178</v>
      </c>
      <c r="G1557" s="137" t="s">
        <v>16411</v>
      </c>
      <c r="H1557" s="10" t="s">
        <v>12769</v>
      </c>
      <c r="I1557" s="10" t="s">
        <v>5656</v>
      </c>
      <c r="J1557" s="10" t="s">
        <v>15213</v>
      </c>
      <c r="K1557" s="124" t="s">
        <v>10454</v>
      </c>
      <c r="L1557" s="98">
        <f>IFERROR(VLOOKUP($F1557&amp;$C1557,Sales!$J:$W,9,0),0)</f>
        <v>0</v>
      </c>
      <c r="M1557" s="98">
        <f>IFERROR(VLOOKUP($F1557&amp;$C1557,Sales!$J:$W,10,0),0)</f>
        <v>0</v>
      </c>
      <c r="N1557" s="98">
        <f>IFERROR(VLOOKUP($F1557&amp;$C1557,Sales!$J:$W,11,0),0)</f>
        <v>0</v>
      </c>
      <c r="O1557" s="98">
        <f>IFERROR(VLOOKUP($F1557&amp;$C1557,Sales!$J:$W,12,0),0)</f>
        <v>0</v>
      </c>
      <c r="P1557" s="98">
        <f>IFERROR(VLOOKUP($F1557&amp;$C1557,Sales!$J:$W,13,0),0)</f>
        <v>0</v>
      </c>
      <c r="Q1557" s="98">
        <f>IFERROR(VLOOKUP($F1557&amp;$C1557,Sales!$A:$H,7,0),0)</f>
        <v>0</v>
      </c>
      <c r="R1557" s="41">
        <f t="shared" si="48"/>
        <v>1</v>
      </c>
      <c r="S1557" s="41">
        <v>1</v>
      </c>
      <c r="T1557" s="41"/>
      <c r="U1557" s="41"/>
      <c r="V1557" s="15">
        <v>1</v>
      </c>
      <c r="W1557" s="15">
        <v>1</v>
      </c>
      <c r="X1557" s="15">
        <v>1</v>
      </c>
      <c r="Y1557" s="41">
        <v>1</v>
      </c>
      <c r="Z1557" s="41">
        <v>1</v>
      </c>
      <c r="AA1557" s="41"/>
      <c r="AB1557" s="41"/>
      <c r="AC1557" s="41"/>
      <c r="AD1557" s="41"/>
      <c r="AE1557" s="41"/>
      <c r="AF1557" s="41"/>
      <c r="AG1557" s="41"/>
      <c r="AH1557" s="15"/>
      <c r="AI1557" s="41"/>
      <c r="AJ1557" s="41"/>
      <c r="AK1557" s="41"/>
      <c r="AL1557" s="15"/>
      <c r="AM1557" s="15"/>
      <c r="AN1557" s="15"/>
      <c r="AO1557" s="15"/>
      <c r="AP1557" s="15"/>
      <c r="AQ1557" s="15"/>
      <c r="AR1557" s="15"/>
      <c r="AS1557" s="15"/>
      <c r="AT1557" s="127"/>
      <c r="AU1557" s="15"/>
      <c r="AV1557" s="15"/>
      <c r="AW1557" s="15"/>
      <c r="AX1557" s="15"/>
      <c r="AY1557" s="15"/>
      <c r="AZ1557" s="10">
        <v>1</v>
      </c>
      <c r="BA1557" t="s">
        <v>22</v>
      </c>
      <c r="BB1557" t="s">
        <v>23</v>
      </c>
      <c r="BD1557" s="39" t="str">
        <f t="shared" si="49"/>
        <v>01/396129508SBlibli Jabodetabek</v>
      </c>
    </row>
    <row r="1558" spans="2:59" ht="13.5" customHeight="1" x14ac:dyDescent="0.35">
      <c r="B1558" s="10" t="s">
        <v>17</v>
      </c>
      <c r="C1558" s="10" t="s">
        <v>1648</v>
      </c>
      <c r="D1558" s="10" t="s">
        <v>65</v>
      </c>
      <c r="E1558" s="10" t="s">
        <v>66</v>
      </c>
      <c r="F1558" s="10" t="s">
        <v>11281</v>
      </c>
      <c r="G1558" s="137" t="s">
        <v>16413</v>
      </c>
      <c r="H1558" s="10" t="s">
        <v>12771</v>
      </c>
      <c r="I1558" s="10" t="s">
        <v>2104</v>
      </c>
      <c r="J1558" s="10" t="s">
        <v>15214</v>
      </c>
      <c r="K1558" s="10" t="s">
        <v>10455</v>
      </c>
      <c r="L1558" s="98">
        <f>IFERROR(VLOOKUP($F1558&amp;$C1558,Sales!$J:$W,9,0),0)</f>
        <v>0</v>
      </c>
      <c r="M1558" s="98">
        <f>IFERROR(VLOOKUP($F1558&amp;$C1558,Sales!$J:$W,10,0),0)</f>
        <v>0</v>
      </c>
      <c r="N1558" s="98">
        <f>IFERROR(VLOOKUP($F1558&amp;$C1558,Sales!$J:$W,11,0),0)</f>
        <v>0</v>
      </c>
      <c r="O1558" s="98">
        <f>IFERROR(VLOOKUP($F1558&amp;$C1558,Sales!$J:$W,12,0),0)</f>
        <v>0</v>
      </c>
      <c r="P1558" s="98">
        <f>IFERROR(VLOOKUP($F1558&amp;$C1558,Sales!$J:$W,13,0),0)</f>
        <v>0</v>
      </c>
      <c r="Q1558" s="98">
        <f>IFERROR(VLOOKUP($F1558&amp;$C1558,Sales!$A:$H,7,0),0)</f>
        <v>0</v>
      </c>
      <c r="R1558" s="41">
        <f t="shared" si="48"/>
        <v>1</v>
      </c>
      <c r="S1558" s="41">
        <v>1</v>
      </c>
      <c r="T1558" s="41"/>
      <c r="U1558" s="41"/>
      <c r="V1558" s="15">
        <v>1</v>
      </c>
      <c r="W1558" s="15">
        <v>1</v>
      </c>
      <c r="X1558" s="15">
        <v>1</v>
      </c>
      <c r="Y1558" s="41">
        <v>1</v>
      </c>
      <c r="Z1558" s="41">
        <v>1</v>
      </c>
      <c r="AA1558" s="41"/>
      <c r="AB1558" s="41"/>
      <c r="AC1558" s="41"/>
      <c r="AD1558" s="41"/>
      <c r="AE1558" s="41"/>
      <c r="AF1558" s="41"/>
      <c r="AG1558" s="41"/>
      <c r="AH1558" s="15"/>
      <c r="AI1558" s="41"/>
      <c r="AJ1558" s="41"/>
      <c r="AK1558" s="41"/>
      <c r="AL1558" s="15"/>
      <c r="AM1558" s="15"/>
      <c r="AN1558" s="15"/>
      <c r="AO1558" s="15"/>
      <c r="AP1558" s="15"/>
      <c r="AQ1558" s="15"/>
      <c r="AR1558" s="15"/>
      <c r="AS1558" s="15"/>
      <c r="AT1558" s="127"/>
      <c r="AU1558" s="15"/>
      <c r="AV1558" s="15"/>
      <c r="AW1558" s="15"/>
      <c r="AX1558" s="15"/>
      <c r="AY1558" s="15"/>
      <c r="AZ1558" s="10">
        <v>1</v>
      </c>
      <c r="BA1558" t="s">
        <v>22</v>
      </c>
      <c r="BB1558" t="s">
        <v>23</v>
      </c>
      <c r="BD1558" s="39" t="str">
        <f t="shared" si="49"/>
        <v>01/396129511LBlibli Jabodetabek</v>
      </c>
    </row>
    <row r="1559" spans="2:59" ht="13.5" customHeight="1" x14ac:dyDescent="0.35">
      <c r="B1559" s="10" t="s">
        <v>17</v>
      </c>
      <c r="C1559" s="10" t="s">
        <v>1648</v>
      </c>
      <c r="D1559" s="10" t="s">
        <v>65</v>
      </c>
      <c r="E1559" s="10" t="s">
        <v>66</v>
      </c>
      <c r="F1559" s="10" t="s">
        <v>6112</v>
      </c>
      <c r="G1559" s="137" t="s">
        <v>16414</v>
      </c>
      <c r="H1559" s="10" t="s">
        <v>12772</v>
      </c>
      <c r="I1559" s="10" t="s">
        <v>913</v>
      </c>
      <c r="J1559" s="10" t="s">
        <v>15215</v>
      </c>
      <c r="K1559" s="10" t="s">
        <v>10456</v>
      </c>
      <c r="L1559" s="98">
        <f>IFERROR(VLOOKUP($F1559&amp;$C1559,Sales!$J:$W,9,0),0)</f>
        <v>0</v>
      </c>
      <c r="M1559" s="98">
        <f>IFERROR(VLOOKUP($F1559&amp;$C1559,Sales!$J:$W,10,0),0)</f>
        <v>0</v>
      </c>
      <c r="N1559" s="98">
        <f>IFERROR(VLOOKUP($F1559&amp;$C1559,Sales!$J:$W,11,0),0)</f>
        <v>0</v>
      </c>
      <c r="O1559" s="98">
        <f>IFERROR(VLOOKUP($F1559&amp;$C1559,Sales!$J:$W,12,0),0)</f>
        <v>0</v>
      </c>
      <c r="P1559" s="98">
        <f>IFERROR(VLOOKUP($F1559&amp;$C1559,Sales!$J:$W,13,0),0)</f>
        <v>0</v>
      </c>
      <c r="Q1559" s="98">
        <f>IFERROR(VLOOKUP($F1559&amp;$C1559,Sales!$A:$H,7,0),0)</f>
        <v>0</v>
      </c>
      <c r="R1559" s="41">
        <f t="shared" si="48"/>
        <v>1</v>
      </c>
      <c r="S1559" s="41">
        <v>1</v>
      </c>
      <c r="T1559" s="41"/>
      <c r="U1559" s="41"/>
      <c r="V1559" s="15">
        <v>1</v>
      </c>
      <c r="W1559" s="15">
        <v>1</v>
      </c>
      <c r="X1559" s="15">
        <v>1</v>
      </c>
      <c r="Y1559" s="41">
        <v>1</v>
      </c>
      <c r="Z1559" s="41">
        <v>1</v>
      </c>
      <c r="AA1559" s="41"/>
      <c r="AB1559" s="41"/>
      <c r="AC1559" s="41"/>
      <c r="AD1559" s="41"/>
      <c r="AE1559" s="41"/>
      <c r="AF1559" s="41"/>
      <c r="AG1559" s="41"/>
      <c r="AH1559" s="15"/>
      <c r="AI1559" s="41"/>
      <c r="AJ1559" s="41"/>
      <c r="AK1559" s="41"/>
      <c r="AL1559" s="15"/>
      <c r="AM1559" s="15"/>
      <c r="AN1559" s="15"/>
      <c r="AO1559" s="15"/>
      <c r="AP1559" s="15"/>
      <c r="AQ1559" s="15"/>
      <c r="AR1559" s="15"/>
      <c r="AS1559" s="15"/>
      <c r="AT1559" s="127"/>
      <c r="AU1559" s="15"/>
      <c r="AV1559" s="15"/>
      <c r="AW1559" s="15"/>
      <c r="AX1559" s="15"/>
      <c r="AY1559" s="15"/>
      <c r="AZ1559" s="10">
        <v>1</v>
      </c>
      <c r="BA1559" t="s">
        <v>22</v>
      </c>
      <c r="BB1559" t="s">
        <v>23</v>
      </c>
      <c r="BD1559" s="39" t="str">
        <f t="shared" si="49"/>
        <v>01/396129507HBlibli Jabodetabek</v>
      </c>
    </row>
    <row r="1560" spans="2:59" ht="13.5" customHeight="1" x14ac:dyDescent="0.35">
      <c r="B1560" s="10" t="s">
        <v>17</v>
      </c>
      <c r="C1560" s="10" t="s">
        <v>1648</v>
      </c>
      <c r="D1560" s="10" t="s">
        <v>65</v>
      </c>
      <c r="E1560" s="10" t="s">
        <v>66</v>
      </c>
      <c r="F1560" s="10" t="s">
        <v>4138</v>
      </c>
      <c r="G1560" s="137" t="s">
        <v>2107</v>
      </c>
      <c r="H1560" s="10" t="s">
        <v>12773</v>
      </c>
      <c r="I1560" s="10">
        <v>4902430821919</v>
      </c>
      <c r="J1560" s="10" t="s">
        <v>15216</v>
      </c>
      <c r="K1560" s="10" t="s">
        <v>10457</v>
      </c>
      <c r="L1560" s="98">
        <f>IFERROR(VLOOKUP($F1560&amp;$C1560,Sales!$J:$W,9,0),0)</f>
        <v>0</v>
      </c>
      <c r="M1560" s="98">
        <f>IFERROR(VLOOKUP($F1560&amp;$C1560,Sales!$J:$W,10,0),0)</f>
        <v>0</v>
      </c>
      <c r="N1560" s="98">
        <f>IFERROR(VLOOKUP($F1560&amp;$C1560,Sales!$J:$W,11,0),0)</f>
        <v>0</v>
      </c>
      <c r="O1560" s="98">
        <f>IFERROR(VLOOKUP($F1560&amp;$C1560,Sales!$J:$W,12,0),0)</f>
        <v>0</v>
      </c>
      <c r="P1560" s="98">
        <f>IFERROR(VLOOKUP($F1560&amp;$C1560,Sales!$J:$W,13,0),0)</f>
        <v>0</v>
      </c>
      <c r="Q1560" s="98">
        <f>IFERROR(VLOOKUP($F1560&amp;$C1560,Sales!$A:$H,7,0),0)</f>
        <v>0</v>
      </c>
      <c r="R1560" s="41" t="str">
        <f t="shared" si="48"/>
        <v>ERROR</v>
      </c>
      <c r="S1560" s="15"/>
      <c r="T1560" s="15"/>
      <c r="U1560" s="15"/>
      <c r="V1560" s="15"/>
      <c r="W1560" s="15"/>
      <c r="X1560" s="15"/>
      <c r="Y1560" s="41"/>
      <c r="Z1560" s="41"/>
      <c r="AA1560" s="41"/>
      <c r="AB1560" s="15"/>
      <c r="AC1560" s="15"/>
      <c r="AD1560" s="15"/>
      <c r="AE1560" s="15"/>
      <c r="AF1560" s="15"/>
      <c r="AG1560" s="15"/>
      <c r="AH1560" s="15"/>
      <c r="AI1560" s="41"/>
      <c r="AJ1560" s="41"/>
      <c r="AK1560" s="15"/>
      <c r="AL1560" s="15"/>
      <c r="AM1560" s="15"/>
      <c r="AN1560" s="15"/>
      <c r="AO1560" s="15"/>
      <c r="AP1560" s="15"/>
      <c r="AQ1560" s="15"/>
      <c r="AR1560" s="15"/>
      <c r="AS1560" s="15"/>
      <c r="AT1560" s="15"/>
      <c r="AU1560" s="15"/>
      <c r="AV1560" s="15"/>
      <c r="AW1560" s="15"/>
      <c r="AX1560" s="15"/>
      <c r="AY1560" s="15"/>
      <c r="AZ1560" s="10">
        <v>1</v>
      </c>
      <c r="BA1560" t="s">
        <v>22</v>
      </c>
      <c r="BB1560" t="s">
        <v>88</v>
      </c>
      <c r="BD1560" s="39" t="str">
        <f t="shared" si="49"/>
        <v>01/326127306WBlibli Jabodetabek</v>
      </c>
      <c r="BE1560" s="1">
        <v>44964</v>
      </c>
      <c r="BF1560" t="s">
        <v>14073</v>
      </c>
    </row>
    <row r="1561" spans="2:59" ht="13.5" customHeight="1" x14ac:dyDescent="0.35">
      <c r="B1561" s="10" t="s">
        <v>17</v>
      </c>
      <c r="C1561" s="10" t="s">
        <v>1648</v>
      </c>
      <c r="D1561" s="10" t="s">
        <v>65</v>
      </c>
      <c r="E1561" s="10" t="s">
        <v>66</v>
      </c>
      <c r="F1561" s="10" t="s">
        <v>4145</v>
      </c>
      <c r="G1561" s="137" t="s">
        <v>16415</v>
      </c>
      <c r="H1561" s="10" t="s">
        <v>12774</v>
      </c>
      <c r="I1561" s="10">
        <v>4902430845199</v>
      </c>
      <c r="J1561" s="10" t="s">
        <v>15217</v>
      </c>
      <c r="K1561" s="10" t="s">
        <v>10458</v>
      </c>
      <c r="L1561" s="98">
        <f>IFERROR(VLOOKUP($F1561&amp;$C1561,Sales!$J:$W,9,0),0)</f>
        <v>0</v>
      </c>
      <c r="M1561" s="98">
        <f>IFERROR(VLOOKUP($F1561&amp;$C1561,Sales!$J:$W,10,0),0)</f>
        <v>0</v>
      </c>
      <c r="N1561" s="98">
        <f>IFERROR(VLOOKUP($F1561&amp;$C1561,Sales!$J:$W,11,0),0)</f>
        <v>0</v>
      </c>
      <c r="O1561" s="98">
        <f>IFERROR(VLOOKUP($F1561&amp;$C1561,Sales!$J:$W,12,0),0)</f>
        <v>0</v>
      </c>
      <c r="P1561" s="98">
        <f>IFERROR(VLOOKUP($F1561&amp;$C1561,Sales!$J:$W,13,0),0)</f>
        <v>0</v>
      </c>
      <c r="Q1561" s="98">
        <f>IFERROR(VLOOKUP($F1561&amp;$C1561,Sales!$A:$H,7,0),0)</f>
        <v>0</v>
      </c>
      <c r="R1561" s="41">
        <f t="shared" si="48"/>
        <v>1</v>
      </c>
      <c r="S1561" s="41">
        <v>1</v>
      </c>
      <c r="T1561" s="41"/>
      <c r="U1561" s="41"/>
      <c r="V1561" s="15">
        <v>1</v>
      </c>
      <c r="W1561" s="15">
        <v>1</v>
      </c>
      <c r="X1561" s="15">
        <v>1</v>
      </c>
      <c r="Y1561" s="41">
        <v>1</v>
      </c>
      <c r="Z1561" s="41">
        <v>1</v>
      </c>
      <c r="AA1561" s="41"/>
      <c r="AB1561" s="41"/>
      <c r="AC1561" s="41"/>
      <c r="AD1561" s="41"/>
      <c r="AE1561" s="41"/>
      <c r="AF1561" s="41"/>
      <c r="AG1561" s="41"/>
      <c r="AH1561" s="15"/>
      <c r="AI1561" s="41"/>
      <c r="AJ1561" s="41"/>
      <c r="AK1561" s="41"/>
      <c r="AL1561" s="15"/>
      <c r="AM1561" s="15"/>
      <c r="AN1561" s="15"/>
      <c r="AO1561" s="15"/>
      <c r="AP1561" s="15"/>
      <c r="AQ1561" s="15"/>
      <c r="AR1561" s="15"/>
      <c r="AS1561" s="15"/>
      <c r="AT1561" s="127"/>
      <c r="AU1561" s="15"/>
      <c r="AV1561" s="15"/>
      <c r="AW1561" s="15"/>
      <c r="AX1561" s="15"/>
      <c r="AY1561" s="15"/>
      <c r="AZ1561" s="10">
        <v>1</v>
      </c>
      <c r="BA1561" t="s">
        <v>22</v>
      </c>
      <c r="BB1561" t="s">
        <v>23</v>
      </c>
      <c r="BD1561" s="39" t="str">
        <f t="shared" si="49"/>
        <v>01/326127306YBlibli Jabodetabek</v>
      </c>
    </row>
    <row r="1562" spans="2:59" ht="13.5" customHeight="1" x14ac:dyDescent="0.35">
      <c r="B1562" s="10" t="s">
        <v>17</v>
      </c>
      <c r="C1562" s="10" t="s">
        <v>1648</v>
      </c>
      <c r="D1562" s="10" t="s">
        <v>65</v>
      </c>
      <c r="E1562" s="10" t="s">
        <v>66</v>
      </c>
      <c r="F1562" s="10" t="s">
        <v>4114</v>
      </c>
      <c r="G1562" s="137" t="s">
        <v>16416</v>
      </c>
      <c r="H1562" s="10" t="s">
        <v>12775</v>
      </c>
      <c r="I1562" s="10">
        <v>4902430622066</v>
      </c>
      <c r="J1562" s="10" t="s">
        <v>15218</v>
      </c>
      <c r="K1562" s="10" t="s">
        <v>10459</v>
      </c>
      <c r="L1562" s="98">
        <f>IFERROR(VLOOKUP($F1562&amp;$C1562,Sales!$J:$W,9,0),0)</f>
        <v>0</v>
      </c>
      <c r="M1562" s="98">
        <f>IFERROR(VLOOKUP($F1562&amp;$C1562,Sales!$J:$W,10,0),0)</f>
        <v>0</v>
      </c>
      <c r="N1562" s="98">
        <f>IFERROR(VLOOKUP($F1562&amp;$C1562,Sales!$J:$W,11,0),0)</f>
        <v>0</v>
      </c>
      <c r="O1562" s="98">
        <f>IFERROR(VLOOKUP($F1562&amp;$C1562,Sales!$J:$W,12,0),0)</f>
        <v>0</v>
      </c>
      <c r="P1562" s="98">
        <f>IFERROR(VLOOKUP($F1562&amp;$C1562,Sales!$J:$W,13,0),0)</f>
        <v>0</v>
      </c>
      <c r="Q1562" s="98">
        <f>IFERROR(VLOOKUP($F1562&amp;$C1562,Sales!$A:$H,7,0),0)</f>
        <v>0</v>
      </c>
      <c r="R1562" s="41">
        <f t="shared" si="48"/>
        <v>1</v>
      </c>
      <c r="S1562" s="41">
        <v>1</v>
      </c>
      <c r="T1562" s="41"/>
      <c r="U1562" s="41"/>
      <c r="V1562" s="15">
        <v>1</v>
      </c>
      <c r="W1562" s="15">
        <v>1</v>
      </c>
      <c r="X1562" s="15">
        <v>1</v>
      </c>
      <c r="Y1562" s="41">
        <v>1</v>
      </c>
      <c r="Z1562" s="41">
        <v>1</v>
      </c>
      <c r="AA1562" s="41"/>
      <c r="AB1562" s="41"/>
      <c r="AC1562" s="41"/>
      <c r="AD1562" s="41"/>
      <c r="AE1562" s="41"/>
      <c r="AF1562" s="41"/>
      <c r="AG1562" s="41"/>
      <c r="AH1562" s="15"/>
      <c r="AI1562" s="41"/>
      <c r="AJ1562" s="41"/>
      <c r="AK1562" s="41"/>
      <c r="AL1562" s="15"/>
      <c r="AM1562" s="15"/>
      <c r="AN1562" s="15"/>
      <c r="AO1562" s="15"/>
      <c r="AP1562" s="15"/>
      <c r="AQ1562" s="15"/>
      <c r="AR1562" s="15"/>
      <c r="AS1562" s="15"/>
      <c r="AT1562" s="127"/>
      <c r="AU1562" s="15"/>
      <c r="AV1562" s="15"/>
      <c r="AW1562" s="15"/>
      <c r="AX1562" s="15"/>
      <c r="AY1562" s="15"/>
      <c r="AZ1562" s="10">
        <v>1</v>
      </c>
      <c r="BA1562" t="s">
        <v>22</v>
      </c>
      <c r="BB1562" t="s">
        <v>23</v>
      </c>
      <c r="BD1562" s="39" t="str">
        <f t="shared" si="49"/>
        <v>01/326127307GBlibli Jabodetabek</v>
      </c>
    </row>
    <row r="1563" spans="2:59" ht="13.5" customHeight="1" x14ac:dyDescent="0.35">
      <c r="B1563" s="10" t="s">
        <v>17</v>
      </c>
      <c r="C1563" s="10" t="s">
        <v>1648</v>
      </c>
      <c r="D1563" s="10" t="s">
        <v>65</v>
      </c>
      <c r="E1563" s="10" t="s">
        <v>66</v>
      </c>
      <c r="F1563" s="10" t="s">
        <v>2117</v>
      </c>
      <c r="G1563" s="137" t="s">
        <v>6475</v>
      </c>
      <c r="H1563" s="10" t="s">
        <v>12776</v>
      </c>
      <c r="I1563" s="10" t="s">
        <v>6207</v>
      </c>
      <c r="J1563" s="10" t="s">
        <v>15219</v>
      </c>
      <c r="K1563" s="10" t="s">
        <v>10461</v>
      </c>
      <c r="L1563" s="98">
        <f>IFERROR(VLOOKUP($F1563&amp;$C1563,Sales!$J:$W,9,0),0)</f>
        <v>0</v>
      </c>
      <c r="M1563" s="98">
        <f>IFERROR(VLOOKUP($F1563&amp;$C1563,Sales!$J:$W,10,0),0)</f>
        <v>0</v>
      </c>
      <c r="N1563" s="98">
        <f>IFERROR(VLOOKUP($F1563&amp;$C1563,Sales!$J:$W,11,0),0)</f>
        <v>0</v>
      </c>
      <c r="O1563" s="98">
        <f>IFERROR(VLOOKUP($F1563&amp;$C1563,Sales!$J:$W,12,0),0)</f>
        <v>0</v>
      </c>
      <c r="P1563" s="98">
        <f>IFERROR(VLOOKUP($F1563&amp;$C1563,Sales!$J:$W,13,0),0)</f>
        <v>0</v>
      </c>
      <c r="Q1563" s="98">
        <f>IFERROR(VLOOKUP($F1563&amp;$C1563,Sales!$A:$H,7,0),0)</f>
        <v>0</v>
      </c>
      <c r="R1563" s="41" t="str">
        <f t="shared" si="48"/>
        <v>ERROR</v>
      </c>
      <c r="S1563" s="15"/>
      <c r="T1563" s="15"/>
      <c r="U1563" s="15"/>
      <c r="V1563" s="15"/>
      <c r="W1563" s="15"/>
      <c r="X1563" s="15"/>
      <c r="Y1563" s="41"/>
      <c r="Z1563" s="41"/>
      <c r="AA1563" s="41"/>
      <c r="AB1563" s="15"/>
      <c r="AC1563" s="15"/>
      <c r="AD1563" s="15"/>
      <c r="AE1563" s="15"/>
      <c r="AF1563" s="15"/>
      <c r="AG1563" s="15"/>
      <c r="AH1563" s="15"/>
      <c r="AI1563" s="41"/>
      <c r="AJ1563" s="41"/>
      <c r="AK1563" s="15"/>
      <c r="AL1563" s="15"/>
      <c r="AM1563" s="15"/>
      <c r="AN1563" s="15"/>
      <c r="AO1563" s="15"/>
      <c r="AP1563" s="15"/>
      <c r="AQ1563" s="15"/>
      <c r="AR1563" s="15"/>
      <c r="AS1563" s="15"/>
      <c r="AT1563" s="15"/>
      <c r="AU1563" s="15"/>
      <c r="AV1563" s="15"/>
      <c r="AW1563" s="15"/>
      <c r="AX1563" s="15"/>
      <c r="AY1563" s="15"/>
      <c r="AZ1563" s="10">
        <v>1</v>
      </c>
      <c r="BA1563" t="s">
        <v>22</v>
      </c>
      <c r="BB1563" t="s">
        <v>88</v>
      </c>
      <c r="BD1563" s="39" t="str">
        <f t="shared" si="49"/>
        <v>01/396129502QBlibli Jabodetabek</v>
      </c>
      <c r="BE1563" t="s">
        <v>13450</v>
      </c>
      <c r="BF1563" t="s">
        <v>13451</v>
      </c>
    </row>
    <row r="1564" spans="2:59" ht="13.5" customHeight="1" x14ac:dyDescent="0.35">
      <c r="B1564" s="10" t="s">
        <v>17</v>
      </c>
      <c r="C1564" s="10" t="s">
        <v>1648</v>
      </c>
      <c r="D1564" s="10" t="s">
        <v>65</v>
      </c>
      <c r="E1564" s="10" t="s">
        <v>66</v>
      </c>
      <c r="F1564" s="10" t="s">
        <v>101</v>
      </c>
      <c r="G1564" s="137" t="s">
        <v>6476</v>
      </c>
      <c r="H1564" s="10" t="s">
        <v>12777</v>
      </c>
      <c r="I1564" s="10">
        <v>4902430823371</v>
      </c>
      <c r="J1564" s="10" t="s">
        <v>15220</v>
      </c>
      <c r="K1564" s="10" t="s">
        <v>10462</v>
      </c>
      <c r="L1564" s="98">
        <f>IFERROR(VLOOKUP($F1564&amp;$C1564,Sales!$J:$W,9,0),0)</f>
        <v>0</v>
      </c>
      <c r="M1564" s="98">
        <f>IFERROR(VLOOKUP($F1564&amp;$C1564,Sales!$J:$W,10,0),0)</f>
        <v>0</v>
      </c>
      <c r="N1564" s="98">
        <f>IFERROR(VLOOKUP($F1564&amp;$C1564,Sales!$J:$W,11,0),0)</f>
        <v>0</v>
      </c>
      <c r="O1564" s="98">
        <f>IFERROR(VLOOKUP($F1564&amp;$C1564,Sales!$J:$W,12,0),0)</f>
        <v>0</v>
      </c>
      <c r="P1564" s="98">
        <f>IFERROR(VLOOKUP($F1564&amp;$C1564,Sales!$J:$W,13,0),0)</f>
        <v>0</v>
      </c>
      <c r="Q1564" s="98">
        <f>IFERROR(VLOOKUP($F1564&amp;$C1564,Sales!$A:$H,7,0),0)</f>
        <v>0</v>
      </c>
      <c r="R1564" s="41" t="str">
        <f t="shared" si="48"/>
        <v>ERROR</v>
      </c>
      <c r="S1564" s="15"/>
      <c r="T1564" s="15"/>
      <c r="U1564" s="15"/>
      <c r="V1564" s="15"/>
      <c r="W1564" s="15"/>
      <c r="X1564" s="15"/>
      <c r="Y1564" s="41"/>
      <c r="Z1564" s="41"/>
      <c r="AA1564" s="41"/>
      <c r="AB1564" s="15"/>
      <c r="AC1564" s="15"/>
      <c r="AD1564" s="15"/>
      <c r="AE1564" s="15"/>
      <c r="AF1564" s="15"/>
      <c r="AG1564" s="15"/>
      <c r="AH1564" s="15"/>
      <c r="AI1564" s="41"/>
      <c r="AJ1564" s="41"/>
      <c r="AK1564" s="15"/>
      <c r="AL1564" s="15"/>
      <c r="AM1564" s="15"/>
      <c r="AN1564" s="15"/>
      <c r="AO1564" s="15"/>
      <c r="AP1564" s="15"/>
      <c r="AQ1564" s="15"/>
      <c r="AR1564" s="15"/>
      <c r="AS1564" s="15"/>
      <c r="AT1564" s="15"/>
      <c r="AU1564" s="15"/>
      <c r="AV1564" s="15"/>
      <c r="AW1564" s="15"/>
      <c r="AX1564" s="15"/>
      <c r="AY1564" s="15"/>
      <c r="AZ1564" s="10">
        <v>1</v>
      </c>
      <c r="BA1564" t="s">
        <v>22</v>
      </c>
      <c r="BB1564" t="s">
        <v>88</v>
      </c>
      <c r="BD1564" s="39" t="str">
        <f t="shared" si="49"/>
        <v>01/326127305ABlibli Jabodetabek</v>
      </c>
      <c r="BE1564" t="s">
        <v>13439</v>
      </c>
      <c r="BF1564" t="s">
        <v>13440</v>
      </c>
    </row>
    <row r="1565" spans="2:59" ht="13.5" customHeight="1" x14ac:dyDescent="0.35">
      <c r="B1565" s="10" t="s">
        <v>17</v>
      </c>
      <c r="C1565" s="10" t="s">
        <v>1648</v>
      </c>
      <c r="D1565" s="10" t="s">
        <v>65</v>
      </c>
      <c r="E1565" s="10" t="s">
        <v>66</v>
      </c>
      <c r="F1565" s="10" t="s">
        <v>11721</v>
      </c>
      <c r="G1565" s="137" t="s">
        <v>16765</v>
      </c>
      <c r="H1565" s="10" t="s">
        <v>16789</v>
      </c>
      <c r="I1565" s="10">
        <v>4902430844765</v>
      </c>
      <c r="J1565" s="10" t="s">
        <v>15221</v>
      </c>
      <c r="K1565" s="10" t="s">
        <v>10463</v>
      </c>
      <c r="L1565" s="98">
        <f>IFERROR(VLOOKUP($F1565&amp;$C1565,Sales!$J:$W,9,0),0)</f>
        <v>0</v>
      </c>
      <c r="M1565" s="98">
        <f>IFERROR(VLOOKUP($F1565&amp;$C1565,Sales!$J:$W,10,0),0)</f>
        <v>0</v>
      </c>
      <c r="N1565" s="98">
        <f>IFERROR(VLOOKUP($F1565&amp;$C1565,Sales!$J:$W,11,0),0)</f>
        <v>0</v>
      </c>
      <c r="O1565" s="98">
        <f>IFERROR(VLOOKUP($F1565&amp;$C1565,Sales!$J:$W,12,0),0)</f>
        <v>0</v>
      </c>
      <c r="P1565" s="98">
        <f>IFERROR(VLOOKUP($F1565&amp;$C1565,Sales!$J:$W,13,0),0)</f>
        <v>0</v>
      </c>
      <c r="Q1565" s="98">
        <f>IFERROR(VLOOKUP($F1565&amp;$C1565,Sales!$A:$H,7,0),0)</f>
        <v>0</v>
      </c>
      <c r="R1565" s="41">
        <f t="shared" si="48"/>
        <v>1</v>
      </c>
      <c r="S1565" s="41">
        <v>1</v>
      </c>
      <c r="T1565" s="41"/>
      <c r="U1565" s="41"/>
      <c r="V1565" s="15">
        <v>1</v>
      </c>
      <c r="W1565" s="15">
        <v>1</v>
      </c>
      <c r="X1565" s="15">
        <v>1</v>
      </c>
      <c r="Y1565" s="41">
        <v>1</v>
      </c>
      <c r="Z1565" s="41">
        <v>1</v>
      </c>
      <c r="AA1565" s="41"/>
      <c r="AB1565" s="41"/>
      <c r="AC1565" s="41"/>
      <c r="AD1565" s="41"/>
      <c r="AE1565" s="41"/>
      <c r="AF1565" s="41"/>
      <c r="AG1565" s="41"/>
      <c r="AH1565" s="15"/>
      <c r="AI1565" s="41"/>
      <c r="AJ1565" s="41"/>
      <c r="AK1565" s="41"/>
      <c r="AL1565" s="15"/>
      <c r="AM1565" s="15"/>
      <c r="AN1565" s="15"/>
      <c r="AO1565" s="15"/>
      <c r="AP1565" s="15"/>
      <c r="AQ1565" s="15"/>
      <c r="AR1565" s="15"/>
      <c r="AS1565" s="15"/>
      <c r="AT1565" s="127"/>
      <c r="AU1565" s="15"/>
      <c r="AV1565" s="15"/>
      <c r="AW1565" s="15"/>
      <c r="AX1565" s="15"/>
      <c r="AY1565" s="15"/>
      <c r="AZ1565" s="10">
        <v>1</v>
      </c>
      <c r="BA1565" t="s">
        <v>13952</v>
      </c>
      <c r="BB1565" t="s">
        <v>23</v>
      </c>
      <c r="BD1565" s="39" t="str">
        <f t="shared" si="49"/>
        <v>01/326127308QBlibli Jabodetabek</v>
      </c>
      <c r="BG1565" t="s">
        <v>14058</v>
      </c>
    </row>
    <row r="1566" spans="2:59" ht="13.5" customHeight="1" x14ac:dyDescent="0.35">
      <c r="B1566" s="10" t="s">
        <v>17</v>
      </c>
      <c r="C1566" s="10" t="s">
        <v>1648</v>
      </c>
      <c r="D1566" s="10" t="s">
        <v>65</v>
      </c>
      <c r="E1566" s="10" t="s">
        <v>66</v>
      </c>
      <c r="F1566" s="10" t="s">
        <v>11145</v>
      </c>
      <c r="G1566" s="137" t="s">
        <v>16417</v>
      </c>
      <c r="H1566" s="10" t="s">
        <v>12778</v>
      </c>
      <c r="I1566" s="10" t="s">
        <v>2124</v>
      </c>
      <c r="J1566" s="10" t="s">
        <v>15222</v>
      </c>
      <c r="K1566" s="10" t="s">
        <v>10464</v>
      </c>
      <c r="L1566" s="98">
        <f>IFERROR(VLOOKUP($F1566&amp;$C1566,Sales!$J:$W,9,0),0)</f>
        <v>2851175.9999999995</v>
      </c>
      <c r="M1566" s="98">
        <f>IFERROR(VLOOKUP($F1566&amp;$C1566,Sales!$J:$W,10,0),0)</f>
        <v>0</v>
      </c>
      <c r="N1566" s="98">
        <f>IFERROR(VLOOKUP($F1566&amp;$C1566,Sales!$J:$W,11,0),0)</f>
        <v>8909925</v>
      </c>
      <c r="O1566" s="98">
        <f>IFERROR(VLOOKUP($F1566&amp;$C1566,Sales!$J:$W,12,0),0)</f>
        <v>33</v>
      </c>
      <c r="P1566" s="98">
        <f>IFERROR(VLOOKUP($F1566&amp;$C1566,Sales!$J:$W,13,0),0)</f>
        <v>3920367</v>
      </c>
      <c r="Q1566" s="98">
        <f>IFERROR(VLOOKUP($F1566&amp;$C1566,Sales!$A:$H,7,0),0)</f>
        <v>0</v>
      </c>
      <c r="R1566" s="41">
        <f t="shared" si="48"/>
        <v>1</v>
      </c>
      <c r="S1566" s="41">
        <v>1</v>
      </c>
      <c r="T1566" s="41"/>
      <c r="U1566" s="41"/>
      <c r="V1566" s="15">
        <v>1</v>
      </c>
      <c r="W1566" s="15">
        <v>1</v>
      </c>
      <c r="X1566" s="15">
        <v>1</v>
      </c>
      <c r="Y1566" s="41">
        <v>1</v>
      </c>
      <c r="Z1566" s="41">
        <v>1</v>
      </c>
      <c r="AA1566" s="41"/>
      <c r="AB1566" s="41"/>
      <c r="AC1566" s="41"/>
      <c r="AD1566" s="15"/>
      <c r="AE1566" s="15"/>
      <c r="AF1566" s="41"/>
      <c r="AG1566" s="41"/>
      <c r="AH1566" s="15"/>
      <c r="AI1566" s="41"/>
      <c r="AJ1566" s="41"/>
      <c r="AK1566" s="41"/>
      <c r="AL1566" s="15"/>
      <c r="AM1566" s="15"/>
      <c r="AN1566" s="15"/>
      <c r="AO1566" s="15"/>
      <c r="AP1566" s="15"/>
      <c r="AQ1566" s="15"/>
      <c r="AR1566" s="15"/>
      <c r="AS1566" s="15"/>
      <c r="AT1566" s="187"/>
      <c r="AU1566" s="15"/>
      <c r="AV1566" s="15"/>
      <c r="AW1566" s="15"/>
      <c r="AX1566" s="15"/>
      <c r="AY1566" s="15"/>
      <c r="AZ1566" s="10">
        <v>1</v>
      </c>
      <c r="BA1566" t="s">
        <v>13952</v>
      </c>
      <c r="BB1566" t="s">
        <v>23</v>
      </c>
      <c r="BD1566" s="39" t="str">
        <f t="shared" si="49"/>
        <v>01/396129511MBlibli Jabodetabek</v>
      </c>
    </row>
    <row r="1567" spans="2:59" ht="13.5" customHeight="1" x14ac:dyDescent="0.35">
      <c r="B1567" s="10" t="s">
        <v>17</v>
      </c>
      <c r="C1567" s="10" t="s">
        <v>1648</v>
      </c>
      <c r="D1567" s="10" t="s">
        <v>65</v>
      </c>
      <c r="E1567" s="10" t="s">
        <v>66</v>
      </c>
      <c r="F1567" s="10" t="s">
        <v>3236</v>
      </c>
      <c r="G1567" s="137" t="s">
        <v>16418</v>
      </c>
      <c r="H1567" s="10" t="s">
        <v>12779</v>
      </c>
      <c r="I1567" s="10">
        <v>4902430706742</v>
      </c>
      <c r="J1567" s="10" t="s">
        <v>15223</v>
      </c>
      <c r="K1567" s="10" t="s">
        <v>10465</v>
      </c>
      <c r="L1567" s="98">
        <f>IFERROR(VLOOKUP($F1567&amp;$C1567,Sales!$J:$W,9,0),0)</f>
        <v>0</v>
      </c>
      <c r="M1567" s="98">
        <f>IFERROR(VLOOKUP($F1567&amp;$C1567,Sales!$J:$W,10,0),0)</f>
        <v>0</v>
      </c>
      <c r="N1567" s="98">
        <f>IFERROR(VLOOKUP($F1567&amp;$C1567,Sales!$J:$W,11,0),0)</f>
        <v>0</v>
      </c>
      <c r="O1567" s="98">
        <f>IFERROR(VLOOKUP($F1567&amp;$C1567,Sales!$J:$W,12,0),0)</f>
        <v>0</v>
      </c>
      <c r="P1567" s="98">
        <f>IFERROR(VLOOKUP($F1567&amp;$C1567,Sales!$J:$W,13,0),0)</f>
        <v>0</v>
      </c>
      <c r="Q1567" s="98">
        <f>IFERROR(VLOOKUP($F1567&amp;$C1567,Sales!$A:$H,7,0),0)</f>
        <v>0</v>
      </c>
      <c r="R1567" s="41">
        <f t="shared" si="48"/>
        <v>1</v>
      </c>
      <c r="S1567" s="41">
        <v>1</v>
      </c>
      <c r="T1567" s="41"/>
      <c r="U1567" s="41"/>
      <c r="V1567" s="15">
        <v>1</v>
      </c>
      <c r="W1567" s="15">
        <v>1</v>
      </c>
      <c r="X1567" s="15">
        <v>1</v>
      </c>
      <c r="Y1567" s="41">
        <v>1</v>
      </c>
      <c r="Z1567" s="41">
        <v>1</v>
      </c>
      <c r="AA1567" s="41"/>
      <c r="AB1567" s="41"/>
      <c r="AC1567" s="41"/>
      <c r="AD1567" s="41"/>
      <c r="AE1567" s="41"/>
      <c r="AF1567" s="41"/>
      <c r="AG1567" s="41"/>
      <c r="AH1567" s="15"/>
      <c r="AI1567" s="41"/>
      <c r="AJ1567" s="41"/>
      <c r="AK1567" s="41"/>
      <c r="AL1567" s="15"/>
      <c r="AM1567" s="15"/>
      <c r="AN1567" s="15"/>
      <c r="AO1567" s="15"/>
      <c r="AP1567" s="15"/>
      <c r="AQ1567" s="15"/>
      <c r="AR1567" s="15"/>
      <c r="AS1567" s="15"/>
      <c r="AT1567" s="187"/>
      <c r="AU1567" s="15"/>
      <c r="AV1567" s="15"/>
      <c r="AW1567" s="15"/>
      <c r="AX1567" s="15"/>
      <c r="AY1567" s="15"/>
      <c r="AZ1567" s="10">
        <v>1</v>
      </c>
      <c r="BA1567" t="s">
        <v>22</v>
      </c>
      <c r="BB1567" t="s">
        <v>23</v>
      </c>
      <c r="BD1567" s="39" t="str">
        <f t="shared" si="49"/>
        <v>01/326127306JBlibli Jabodetabek</v>
      </c>
    </row>
    <row r="1568" spans="2:59" ht="13.5" customHeight="1" x14ac:dyDescent="0.35">
      <c r="B1568" s="10" t="s">
        <v>17</v>
      </c>
      <c r="C1568" s="10" t="s">
        <v>1648</v>
      </c>
      <c r="D1568" s="10" t="s">
        <v>65</v>
      </c>
      <c r="E1568" s="10" t="s">
        <v>66</v>
      </c>
      <c r="F1568" s="10" t="s">
        <v>4117</v>
      </c>
      <c r="G1568" s="137" t="s">
        <v>16419</v>
      </c>
      <c r="H1568" s="10" t="s">
        <v>12780</v>
      </c>
      <c r="I1568" s="10" t="s">
        <v>2133</v>
      </c>
      <c r="J1568" s="10" t="s">
        <v>15224</v>
      </c>
      <c r="K1568" s="10" t="s">
        <v>10466</v>
      </c>
      <c r="L1568" s="98">
        <f>IFERROR(VLOOKUP($F1568&amp;$C1568,Sales!$J:$W,9,0),0)</f>
        <v>0</v>
      </c>
      <c r="M1568" s="98">
        <f>IFERROR(VLOOKUP($F1568&amp;$C1568,Sales!$J:$W,10,0),0)</f>
        <v>0</v>
      </c>
      <c r="N1568" s="98">
        <f>IFERROR(VLOOKUP($F1568&amp;$C1568,Sales!$J:$W,11,0),0)</f>
        <v>0</v>
      </c>
      <c r="O1568" s="98">
        <f>IFERROR(VLOOKUP($F1568&amp;$C1568,Sales!$J:$W,12,0),0)</f>
        <v>0</v>
      </c>
      <c r="P1568" s="98">
        <f>IFERROR(VLOOKUP($F1568&amp;$C1568,Sales!$J:$W,13,0),0)</f>
        <v>0</v>
      </c>
      <c r="Q1568" s="98">
        <f>IFERROR(VLOOKUP($F1568&amp;$C1568,Sales!$A:$H,7,0),0)</f>
        <v>0</v>
      </c>
      <c r="R1568" s="41" t="str">
        <f t="shared" si="48"/>
        <v>ERROR</v>
      </c>
      <c r="S1568" s="41"/>
      <c r="T1568" s="41"/>
      <c r="U1568" s="41"/>
      <c r="V1568" s="15"/>
      <c r="W1568" s="15"/>
      <c r="X1568" s="15"/>
      <c r="Y1568" s="41"/>
      <c r="Z1568" s="41"/>
      <c r="AA1568" s="41"/>
      <c r="AB1568" s="41"/>
      <c r="AC1568" s="41"/>
      <c r="AD1568" s="41"/>
      <c r="AE1568" s="41"/>
      <c r="AF1568" s="41"/>
      <c r="AG1568" s="41"/>
      <c r="AH1568" s="15"/>
      <c r="AI1568" s="41"/>
      <c r="AJ1568" s="41"/>
      <c r="AK1568" s="41"/>
      <c r="AL1568" s="15"/>
      <c r="AM1568" s="15"/>
      <c r="AN1568" s="15"/>
      <c r="AO1568" s="15"/>
      <c r="AP1568" s="15"/>
      <c r="AQ1568" s="15"/>
      <c r="AR1568" s="15"/>
      <c r="AS1568" s="15"/>
      <c r="AT1568" s="15"/>
      <c r="AU1568" s="15"/>
      <c r="AV1568" s="15"/>
      <c r="AW1568" s="15"/>
      <c r="AX1568" s="15"/>
      <c r="AY1568" s="15"/>
      <c r="AZ1568" s="10">
        <v>1</v>
      </c>
      <c r="BA1568" t="s">
        <v>22</v>
      </c>
      <c r="BB1568" t="s">
        <v>88</v>
      </c>
      <c r="BD1568" s="39" t="str">
        <f t="shared" si="49"/>
        <v>01/396129508EBlibli Jabodetabek</v>
      </c>
    </row>
    <row r="1569" spans="2:59" ht="13.5" customHeight="1" x14ac:dyDescent="0.35">
      <c r="B1569" s="10" t="s">
        <v>17</v>
      </c>
      <c r="C1569" s="10" t="s">
        <v>1648</v>
      </c>
      <c r="D1569" s="10" t="s">
        <v>65</v>
      </c>
      <c r="E1569" s="10" t="s">
        <v>66</v>
      </c>
      <c r="F1569" s="10" t="s">
        <v>3136</v>
      </c>
      <c r="G1569" s="137" t="s">
        <v>16420</v>
      </c>
      <c r="H1569" s="10" t="s">
        <v>12781</v>
      </c>
      <c r="I1569" s="10" t="s">
        <v>844</v>
      </c>
      <c r="J1569" s="10" t="s">
        <v>15225</v>
      </c>
      <c r="K1569" s="10" t="s">
        <v>10467</v>
      </c>
      <c r="L1569" s="98">
        <f>IFERROR(VLOOKUP($F1569&amp;$C1569,Sales!$J:$W,9,0),0)</f>
        <v>0</v>
      </c>
      <c r="M1569" s="98">
        <f>IFERROR(VLOOKUP($F1569&amp;$C1569,Sales!$J:$W,10,0),0)</f>
        <v>0</v>
      </c>
      <c r="N1569" s="98">
        <f>IFERROR(VLOOKUP($F1569&amp;$C1569,Sales!$J:$W,11,0),0)</f>
        <v>0</v>
      </c>
      <c r="O1569" s="98">
        <f>IFERROR(VLOOKUP($F1569&amp;$C1569,Sales!$J:$W,12,0),0)</f>
        <v>0</v>
      </c>
      <c r="P1569" s="98">
        <f>IFERROR(VLOOKUP($F1569&amp;$C1569,Sales!$J:$W,13,0),0)</f>
        <v>0</v>
      </c>
      <c r="Q1569" s="98">
        <f>IFERROR(VLOOKUP($F1569&amp;$C1569,Sales!$A:$H,7,0),0)</f>
        <v>0</v>
      </c>
      <c r="R1569" s="41">
        <f t="shared" si="48"/>
        <v>0.33333333333333331</v>
      </c>
      <c r="S1569" s="41">
        <v>1</v>
      </c>
      <c r="T1569" s="41"/>
      <c r="U1569" s="41"/>
      <c r="V1569" s="15">
        <v>0</v>
      </c>
      <c r="W1569" s="15">
        <v>0</v>
      </c>
      <c r="X1569" s="15">
        <v>0</v>
      </c>
      <c r="Y1569" s="41">
        <v>0</v>
      </c>
      <c r="Z1569" s="41">
        <v>1</v>
      </c>
      <c r="AA1569" s="41"/>
      <c r="AB1569" s="41"/>
      <c r="AC1569" s="41"/>
      <c r="AD1569" s="41"/>
      <c r="AE1569" s="41"/>
      <c r="AF1569" s="41"/>
      <c r="AG1569" s="41"/>
      <c r="AH1569" s="15"/>
      <c r="AI1569" s="41"/>
      <c r="AJ1569" s="41"/>
      <c r="AK1569" s="41"/>
      <c r="AL1569" s="15"/>
      <c r="AM1569" s="15"/>
      <c r="AN1569" s="15"/>
      <c r="AO1569" s="15"/>
      <c r="AP1569" s="15"/>
      <c r="AQ1569" s="15"/>
      <c r="AR1569" s="15"/>
      <c r="AS1569" s="15"/>
      <c r="AT1569" s="187"/>
      <c r="AU1569" s="15"/>
      <c r="AV1569" s="15"/>
      <c r="AW1569" s="15"/>
      <c r="AX1569" s="15"/>
      <c r="AY1569" s="15"/>
      <c r="AZ1569" s="10">
        <v>1</v>
      </c>
      <c r="BA1569" t="s">
        <v>13952</v>
      </c>
      <c r="BB1569" t="s">
        <v>23</v>
      </c>
      <c r="BD1569" s="39" t="str">
        <f t="shared" si="49"/>
        <v>01/396129506JBlibli Jabodetabek</v>
      </c>
    </row>
    <row r="1570" spans="2:59" ht="13.5" customHeight="1" x14ac:dyDescent="0.35">
      <c r="B1570" s="10" t="s">
        <v>17</v>
      </c>
      <c r="C1570" s="10" t="s">
        <v>1648</v>
      </c>
      <c r="D1570" s="10" t="s">
        <v>65</v>
      </c>
      <c r="E1570" s="10" t="s">
        <v>66</v>
      </c>
      <c r="F1570" s="10" t="s">
        <v>6477</v>
      </c>
      <c r="G1570" s="137" t="s">
        <v>6478</v>
      </c>
      <c r="H1570" s="10" t="s">
        <v>12782</v>
      </c>
      <c r="I1570" s="10" t="s">
        <v>6479</v>
      </c>
      <c r="J1570" s="10" t="s">
        <v>15226</v>
      </c>
      <c r="K1570" s="10" t="s">
        <v>10468</v>
      </c>
      <c r="L1570" s="98">
        <f>IFERROR(VLOOKUP($F1570&amp;$C1570,Sales!$J:$W,9,0),0)</f>
        <v>0</v>
      </c>
      <c r="M1570" s="98">
        <f>IFERROR(VLOOKUP($F1570&amp;$C1570,Sales!$J:$W,10,0),0)</f>
        <v>0</v>
      </c>
      <c r="N1570" s="98">
        <f>IFERROR(VLOOKUP($F1570&amp;$C1570,Sales!$J:$W,11,0),0)</f>
        <v>0</v>
      </c>
      <c r="O1570" s="98">
        <f>IFERROR(VLOOKUP($F1570&amp;$C1570,Sales!$J:$W,12,0),0)</f>
        <v>0</v>
      </c>
      <c r="P1570" s="98">
        <f>IFERROR(VLOOKUP($F1570&amp;$C1570,Sales!$J:$W,13,0),0)</f>
        <v>0</v>
      </c>
      <c r="Q1570" s="98">
        <f>IFERROR(VLOOKUP($F1570&amp;$C1570,Sales!$A:$H,7,0),0)</f>
        <v>0</v>
      </c>
      <c r="R1570" s="41" t="str">
        <f t="shared" si="48"/>
        <v>ERROR</v>
      </c>
      <c r="S1570" s="15"/>
      <c r="T1570" s="15"/>
      <c r="U1570" s="15"/>
      <c r="V1570" s="15"/>
      <c r="W1570" s="15"/>
      <c r="X1570" s="15"/>
      <c r="Y1570" s="41"/>
      <c r="Z1570" s="41"/>
      <c r="AA1570" s="41"/>
      <c r="AB1570" s="15"/>
      <c r="AC1570" s="15"/>
      <c r="AD1570" s="15"/>
      <c r="AE1570" s="15"/>
      <c r="AF1570" s="15"/>
      <c r="AG1570" s="15"/>
      <c r="AH1570" s="15"/>
      <c r="AI1570" s="41"/>
      <c r="AJ1570" s="41"/>
      <c r="AK1570" s="15"/>
      <c r="AL1570" s="15"/>
      <c r="AM1570" s="15"/>
      <c r="AN1570" s="15"/>
      <c r="AO1570" s="15"/>
      <c r="AP1570" s="15"/>
      <c r="AQ1570" s="15"/>
      <c r="AR1570" s="15"/>
      <c r="AS1570" s="15"/>
      <c r="AT1570" s="15"/>
      <c r="AU1570" s="15"/>
      <c r="AV1570" s="15"/>
      <c r="AW1570" s="15"/>
      <c r="AX1570" s="15"/>
      <c r="AY1570" s="15"/>
      <c r="AZ1570" s="10">
        <v>1</v>
      </c>
      <c r="BA1570" t="s">
        <v>22</v>
      </c>
      <c r="BB1570" t="s">
        <v>88</v>
      </c>
      <c r="BD1570" s="39" t="str">
        <f t="shared" si="49"/>
        <v>01/396129504VBlibli Jabodetabek</v>
      </c>
    </row>
    <row r="1571" spans="2:59" ht="13.5" customHeight="1" x14ac:dyDescent="0.35">
      <c r="B1571" s="10" t="s">
        <v>17</v>
      </c>
      <c r="C1571" s="10" t="s">
        <v>1648</v>
      </c>
      <c r="D1571" s="10" t="s">
        <v>65</v>
      </c>
      <c r="E1571" s="10" t="s">
        <v>66</v>
      </c>
      <c r="F1571" s="10" t="s">
        <v>6480</v>
      </c>
      <c r="G1571" s="137" t="s">
        <v>16421</v>
      </c>
      <c r="H1571" s="10" t="s">
        <v>12783</v>
      </c>
      <c r="I1571" s="10" t="s">
        <v>2138</v>
      </c>
      <c r="J1571" s="10" t="s">
        <v>15227</v>
      </c>
      <c r="K1571" s="10" t="s">
        <v>10469</v>
      </c>
      <c r="L1571" s="98">
        <f>IFERROR(VLOOKUP($F1571&amp;$C1571,Sales!$J:$W,9,0),0)</f>
        <v>0</v>
      </c>
      <c r="M1571" s="98">
        <f>IFERROR(VLOOKUP($F1571&amp;$C1571,Sales!$J:$W,10,0),0)</f>
        <v>0</v>
      </c>
      <c r="N1571" s="98">
        <f>IFERROR(VLOOKUP($F1571&amp;$C1571,Sales!$J:$W,11,0),0)</f>
        <v>0</v>
      </c>
      <c r="O1571" s="98">
        <f>IFERROR(VLOOKUP($F1571&amp;$C1571,Sales!$J:$W,12,0),0)</f>
        <v>0</v>
      </c>
      <c r="P1571" s="98">
        <f>IFERROR(VLOOKUP($F1571&amp;$C1571,Sales!$J:$W,13,0),0)</f>
        <v>0</v>
      </c>
      <c r="Q1571" s="98">
        <f>IFERROR(VLOOKUP($F1571&amp;$C1571,Sales!$A:$H,7,0),0)</f>
        <v>0</v>
      </c>
      <c r="R1571" s="41">
        <f t="shared" si="48"/>
        <v>1</v>
      </c>
      <c r="S1571" s="41">
        <v>1</v>
      </c>
      <c r="T1571" s="41"/>
      <c r="U1571" s="41"/>
      <c r="V1571" s="15">
        <v>1</v>
      </c>
      <c r="W1571" s="15">
        <v>1</v>
      </c>
      <c r="X1571" s="15">
        <v>1</v>
      </c>
      <c r="Y1571" s="41">
        <v>1</v>
      </c>
      <c r="Z1571" s="41">
        <v>1</v>
      </c>
      <c r="AA1571" s="41"/>
      <c r="AB1571" s="41"/>
      <c r="AC1571" s="41"/>
      <c r="AD1571" s="41"/>
      <c r="AE1571" s="41"/>
      <c r="AF1571" s="41"/>
      <c r="AG1571" s="41"/>
      <c r="AH1571" s="15"/>
      <c r="AI1571" s="41"/>
      <c r="AJ1571" s="41"/>
      <c r="AK1571" s="41"/>
      <c r="AL1571" s="15"/>
      <c r="AM1571" s="15"/>
      <c r="AN1571" s="15"/>
      <c r="AO1571" s="15"/>
      <c r="AP1571" s="15"/>
      <c r="AQ1571" s="15"/>
      <c r="AR1571" s="15"/>
      <c r="AS1571" s="15"/>
      <c r="AT1571" s="127"/>
      <c r="AU1571" s="15"/>
      <c r="AV1571" s="15"/>
      <c r="AW1571" s="15"/>
      <c r="AX1571" s="15"/>
      <c r="AY1571" s="15"/>
      <c r="AZ1571" s="10">
        <v>1</v>
      </c>
      <c r="BA1571" t="s">
        <v>22</v>
      </c>
      <c r="BB1571" t="s">
        <v>23</v>
      </c>
      <c r="BD1571" s="39" t="str">
        <f t="shared" si="49"/>
        <v>01/294826901PBlibli Jabodetabek</v>
      </c>
    </row>
    <row r="1572" spans="2:59" ht="13.5" customHeight="1" x14ac:dyDescent="0.35">
      <c r="B1572" s="10" t="s">
        <v>17</v>
      </c>
      <c r="C1572" s="10" t="s">
        <v>1648</v>
      </c>
      <c r="D1572" s="10" t="s">
        <v>65</v>
      </c>
      <c r="E1572" s="10" t="s">
        <v>66</v>
      </c>
      <c r="F1572" s="10" t="s">
        <v>4180</v>
      </c>
      <c r="G1572" s="137" t="s">
        <v>16422</v>
      </c>
      <c r="H1572" s="10" t="s">
        <v>12784</v>
      </c>
      <c r="I1572" s="10">
        <v>4902430693370</v>
      </c>
      <c r="J1572" s="10" t="s">
        <v>15228</v>
      </c>
      <c r="K1572" s="10" t="s">
        <v>10470</v>
      </c>
      <c r="L1572" s="98">
        <f>IFERROR(VLOOKUP($F1572&amp;$C1572,Sales!$J:$W,9,0),0)</f>
        <v>0</v>
      </c>
      <c r="M1572" s="98">
        <f>IFERROR(VLOOKUP($F1572&amp;$C1572,Sales!$J:$W,10,0),0)</f>
        <v>0</v>
      </c>
      <c r="N1572" s="98">
        <f>IFERROR(VLOOKUP($F1572&amp;$C1572,Sales!$J:$W,11,0),0)</f>
        <v>0</v>
      </c>
      <c r="O1572" s="98">
        <f>IFERROR(VLOOKUP($F1572&amp;$C1572,Sales!$J:$W,12,0),0)</f>
        <v>0</v>
      </c>
      <c r="P1572" s="98">
        <f>IFERROR(VLOOKUP($F1572&amp;$C1572,Sales!$J:$W,13,0),0)</f>
        <v>0</v>
      </c>
      <c r="Q1572" s="98">
        <f>IFERROR(VLOOKUP($F1572&amp;$C1572,Sales!$A:$H,7,0),0)</f>
        <v>0</v>
      </c>
      <c r="R1572" s="41">
        <f t="shared" si="48"/>
        <v>1</v>
      </c>
      <c r="S1572" s="41">
        <v>1</v>
      </c>
      <c r="T1572" s="41"/>
      <c r="U1572" s="41"/>
      <c r="V1572" s="15">
        <v>1</v>
      </c>
      <c r="W1572" s="15">
        <v>1</v>
      </c>
      <c r="X1572" s="15">
        <v>1</v>
      </c>
      <c r="Y1572" s="41">
        <v>1</v>
      </c>
      <c r="Z1572" s="41">
        <v>1</v>
      </c>
      <c r="AA1572" s="41"/>
      <c r="AB1572" s="41"/>
      <c r="AC1572" s="41"/>
      <c r="AD1572" s="41"/>
      <c r="AE1572" s="41"/>
      <c r="AF1572" s="41"/>
      <c r="AG1572" s="41"/>
      <c r="AH1572" s="15"/>
      <c r="AI1572" s="41"/>
      <c r="AJ1572" s="41"/>
      <c r="AK1572" s="41"/>
      <c r="AL1572" s="15"/>
      <c r="AM1572" s="15"/>
      <c r="AN1572" s="15"/>
      <c r="AO1572" s="15"/>
      <c r="AP1572" s="15"/>
      <c r="AQ1572" s="15"/>
      <c r="AR1572" s="15"/>
      <c r="AS1572" s="15"/>
      <c r="AT1572" s="127"/>
      <c r="AU1572" s="15"/>
      <c r="AV1572" s="15"/>
      <c r="AW1572" s="15"/>
      <c r="AX1572" s="15"/>
      <c r="AY1572" s="15"/>
      <c r="AZ1572" s="10">
        <v>1</v>
      </c>
      <c r="BA1572" t="s">
        <v>22</v>
      </c>
      <c r="BB1572" t="s">
        <v>23</v>
      </c>
      <c r="BD1572" s="39" t="str">
        <f t="shared" si="49"/>
        <v>01/326127307IBlibli Jabodetabek</v>
      </c>
    </row>
    <row r="1573" spans="2:59" ht="13.5" customHeight="1" x14ac:dyDescent="0.35">
      <c r="B1573" s="10" t="s">
        <v>17</v>
      </c>
      <c r="C1573" s="10" t="s">
        <v>1648</v>
      </c>
      <c r="D1573" s="10" t="s">
        <v>65</v>
      </c>
      <c r="E1573" s="10" t="s">
        <v>66</v>
      </c>
      <c r="F1573" s="10" t="s">
        <v>4179</v>
      </c>
      <c r="G1573" s="137" t="s">
        <v>16423</v>
      </c>
      <c r="H1573" s="10" t="s">
        <v>12785</v>
      </c>
      <c r="I1573" s="10">
        <v>4902430687355</v>
      </c>
      <c r="J1573" s="10" t="s">
        <v>15229</v>
      </c>
      <c r="K1573" s="10" t="s">
        <v>10471</v>
      </c>
      <c r="L1573" s="98">
        <f>IFERROR(VLOOKUP($F1573&amp;$C1573,Sales!$J:$W,9,0),0)</f>
        <v>0</v>
      </c>
      <c r="M1573" s="98">
        <f>IFERROR(VLOOKUP($F1573&amp;$C1573,Sales!$J:$W,10,0),0)</f>
        <v>0</v>
      </c>
      <c r="N1573" s="98">
        <f>IFERROR(VLOOKUP($F1573&amp;$C1573,Sales!$J:$W,11,0),0)</f>
        <v>0</v>
      </c>
      <c r="O1573" s="98">
        <f>IFERROR(VLOOKUP($F1573&amp;$C1573,Sales!$J:$W,12,0),0)</f>
        <v>0</v>
      </c>
      <c r="P1573" s="98">
        <f>IFERROR(VLOOKUP($F1573&amp;$C1573,Sales!$J:$W,13,0),0)</f>
        <v>0</v>
      </c>
      <c r="Q1573" s="98">
        <f>IFERROR(VLOOKUP($F1573&amp;$C1573,Sales!$A:$H,7,0),0)</f>
        <v>0</v>
      </c>
      <c r="R1573" s="41">
        <f t="shared" si="48"/>
        <v>1</v>
      </c>
      <c r="S1573" s="41">
        <v>1</v>
      </c>
      <c r="T1573" s="41"/>
      <c r="U1573" s="15"/>
      <c r="V1573" s="15"/>
      <c r="W1573" s="15"/>
      <c r="X1573" s="15"/>
      <c r="Y1573" s="41"/>
      <c r="Z1573" s="41"/>
      <c r="AA1573" s="41"/>
      <c r="AB1573" s="41"/>
      <c r="AC1573" s="41"/>
      <c r="AD1573" s="41"/>
      <c r="AE1573" s="41"/>
      <c r="AF1573" s="41"/>
      <c r="AG1573" s="41"/>
      <c r="AH1573" s="15"/>
      <c r="AI1573" s="41"/>
      <c r="AJ1573" s="41"/>
      <c r="AK1573" s="41"/>
      <c r="AL1573" s="15"/>
      <c r="AM1573" s="15"/>
      <c r="AN1573" s="15"/>
      <c r="AO1573" s="15"/>
      <c r="AP1573" s="15"/>
      <c r="AQ1573" s="15"/>
      <c r="AR1573" s="15"/>
      <c r="AS1573" s="15"/>
      <c r="AT1573" s="15"/>
      <c r="AU1573" s="15"/>
      <c r="AV1573" s="15"/>
      <c r="AW1573" s="15"/>
      <c r="AX1573" s="15"/>
      <c r="AY1573" s="15"/>
      <c r="AZ1573" s="10">
        <v>1</v>
      </c>
      <c r="BA1573" t="s">
        <v>22</v>
      </c>
      <c r="BB1573" t="s">
        <v>88</v>
      </c>
      <c r="BD1573" s="39" t="str">
        <f t="shared" si="49"/>
        <v>01/326127307HBlibli Jabodetabek</v>
      </c>
      <c r="BG1573" t="s">
        <v>20765</v>
      </c>
    </row>
    <row r="1574" spans="2:59" ht="13.5" customHeight="1" x14ac:dyDescent="0.35">
      <c r="B1574" s="10" t="s">
        <v>17</v>
      </c>
      <c r="C1574" s="10" t="s">
        <v>1648</v>
      </c>
      <c r="D1574" s="10" t="s">
        <v>65</v>
      </c>
      <c r="E1574" s="10" t="s">
        <v>66</v>
      </c>
      <c r="F1574" s="10" t="s">
        <v>938</v>
      </c>
      <c r="G1574" s="137" t="s">
        <v>6481</v>
      </c>
      <c r="H1574" s="10" t="s">
        <v>12786</v>
      </c>
      <c r="I1574" s="10" t="s">
        <v>939</v>
      </c>
      <c r="J1574" s="10" t="s">
        <v>15230</v>
      </c>
      <c r="K1574" s="10" t="s">
        <v>10472</v>
      </c>
      <c r="L1574" s="98">
        <f>IFERROR(VLOOKUP($F1574&amp;$C1574,Sales!$J:$W,9,0),0)</f>
        <v>0</v>
      </c>
      <c r="M1574" s="98">
        <f>IFERROR(VLOOKUP($F1574&amp;$C1574,Sales!$J:$W,10,0),0)</f>
        <v>0</v>
      </c>
      <c r="N1574" s="98">
        <f>IFERROR(VLOOKUP($F1574&amp;$C1574,Sales!$J:$W,11,0),0)</f>
        <v>0</v>
      </c>
      <c r="O1574" s="98">
        <f>IFERROR(VLOOKUP($F1574&amp;$C1574,Sales!$J:$W,12,0),0)</f>
        <v>0</v>
      </c>
      <c r="P1574" s="98">
        <f>IFERROR(VLOOKUP($F1574&amp;$C1574,Sales!$J:$W,13,0),0)</f>
        <v>0</v>
      </c>
      <c r="Q1574" s="98">
        <f>IFERROR(VLOOKUP($F1574&amp;$C1574,Sales!$A:$H,7,0),0)</f>
        <v>0</v>
      </c>
      <c r="R1574" s="41" t="str">
        <f t="shared" si="48"/>
        <v>ERROR</v>
      </c>
      <c r="S1574" s="15"/>
      <c r="T1574" s="15"/>
      <c r="U1574" s="15"/>
      <c r="V1574" s="15"/>
      <c r="W1574" s="15"/>
      <c r="X1574" s="15"/>
      <c r="Y1574" s="41"/>
      <c r="Z1574" s="41"/>
      <c r="AA1574" s="41"/>
      <c r="AB1574" s="15"/>
      <c r="AC1574" s="15"/>
      <c r="AD1574" s="15"/>
      <c r="AE1574" s="15"/>
      <c r="AF1574" s="15"/>
      <c r="AG1574" s="15"/>
      <c r="AH1574" s="15"/>
      <c r="AI1574" s="41"/>
      <c r="AJ1574" s="41"/>
      <c r="AK1574" s="15"/>
      <c r="AL1574" s="15"/>
      <c r="AM1574" s="15"/>
      <c r="AN1574" s="15"/>
      <c r="AO1574" s="15"/>
      <c r="AP1574" s="15"/>
      <c r="AQ1574" s="15"/>
      <c r="AR1574" s="15"/>
      <c r="AS1574" s="15"/>
      <c r="AT1574" s="15"/>
      <c r="AU1574" s="15"/>
      <c r="AV1574" s="15"/>
      <c r="AW1574" s="15"/>
      <c r="AX1574" s="15"/>
      <c r="AY1574" s="15"/>
      <c r="AZ1574" s="10">
        <v>1</v>
      </c>
      <c r="BA1574" t="s">
        <v>22</v>
      </c>
      <c r="BB1574" t="s">
        <v>88</v>
      </c>
      <c r="BD1574" s="39" t="str">
        <f t="shared" si="49"/>
        <v>01/396129506HBlibli Jabodetabek</v>
      </c>
      <c r="BE1574" t="s">
        <v>13454</v>
      </c>
      <c r="BF1574" t="s">
        <v>13440</v>
      </c>
    </row>
    <row r="1575" spans="2:59" ht="13.5" customHeight="1" x14ac:dyDescent="0.35">
      <c r="B1575" s="10" t="s">
        <v>17</v>
      </c>
      <c r="C1575" s="10" t="s">
        <v>1648</v>
      </c>
      <c r="D1575" s="10" t="s">
        <v>65</v>
      </c>
      <c r="E1575" s="10" t="s">
        <v>66</v>
      </c>
      <c r="F1575" s="10" t="s">
        <v>4171</v>
      </c>
      <c r="G1575" s="137" t="s">
        <v>16424</v>
      </c>
      <c r="H1575" s="10" t="s">
        <v>12787</v>
      </c>
      <c r="I1575" s="10">
        <v>4902430731874</v>
      </c>
      <c r="J1575" s="10" t="s">
        <v>15231</v>
      </c>
      <c r="K1575" s="10" t="s">
        <v>10473</v>
      </c>
      <c r="L1575" s="98">
        <f>IFERROR(VLOOKUP($F1575&amp;$C1575,Sales!$J:$W,9,0),0)</f>
        <v>0</v>
      </c>
      <c r="M1575" s="98">
        <f>IFERROR(VLOOKUP($F1575&amp;$C1575,Sales!$J:$W,10,0),0)</f>
        <v>0</v>
      </c>
      <c r="N1575" s="98">
        <f>IFERROR(VLOOKUP($F1575&amp;$C1575,Sales!$J:$W,11,0),0)</f>
        <v>0</v>
      </c>
      <c r="O1575" s="98">
        <f>IFERROR(VLOOKUP($F1575&amp;$C1575,Sales!$J:$W,12,0),0)</f>
        <v>0</v>
      </c>
      <c r="P1575" s="98">
        <f>IFERROR(VLOOKUP($F1575&amp;$C1575,Sales!$J:$W,13,0),0)</f>
        <v>0</v>
      </c>
      <c r="Q1575" s="98">
        <f>IFERROR(VLOOKUP($F1575&amp;$C1575,Sales!$A:$H,7,0),0)</f>
        <v>0</v>
      </c>
      <c r="R1575" s="41">
        <f t="shared" si="48"/>
        <v>1</v>
      </c>
      <c r="S1575" s="41">
        <v>1</v>
      </c>
      <c r="T1575" s="41"/>
      <c r="U1575" s="41"/>
      <c r="V1575" s="15">
        <v>1</v>
      </c>
      <c r="W1575" s="15">
        <v>1</v>
      </c>
      <c r="X1575" s="15">
        <v>1</v>
      </c>
      <c r="Y1575" s="41">
        <v>1</v>
      </c>
      <c r="Z1575" s="41">
        <v>1</v>
      </c>
      <c r="AA1575" s="41"/>
      <c r="AB1575" s="41"/>
      <c r="AC1575" s="41"/>
      <c r="AD1575" s="41"/>
      <c r="AE1575" s="41"/>
      <c r="AF1575" s="41"/>
      <c r="AG1575" s="41"/>
      <c r="AH1575" s="15"/>
      <c r="AI1575" s="41"/>
      <c r="AJ1575" s="41"/>
      <c r="AK1575" s="41"/>
      <c r="AL1575" s="15"/>
      <c r="AM1575" s="15"/>
      <c r="AN1575" s="15"/>
      <c r="AO1575" s="15"/>
      <c r="AP1575" s="15"/>
      <c r="AQ1575" s="15"/>
      <c r="AR1575" s="15"/>
      <c r="AS1575" s="15"/>
      <c r="AT1575" s="127"/>
      <c r="AU1575" s="15"/>
      <c r="AV1575" s="15"/>
      <c r="AW1575" s="15"/>
      <c r="AX1575" s="15"/>
      <c r="AY1575" s="15"/>
      <c r="AZ1575" s="10">
        <v>1</v>
      </c>
      <c r="BA1575" t="s">
        <v>22</v>
      </c>
      <c r="BB1575" t="s">
        <v>23</v>
      </c>
      <c r="BD1575" s="39" t="str">
        <f t="shared" si="49"/>
        <v>01/326127306QBlibli Jabodetabek</v>
      </c>
    </row>
    <row r="1576" spans="2:59" ht="13.5" customHeight="1" x14ac:dyDescent="0.35">
      <c r="B1576" s="10" t="s">
        <v>17</v>
      </c>
      <c r="C1576" s="10" t="s">
        <v>1648</v>
      </c>
      <c r="D1576" s="10" t="s">
        <v>65</v>
      </c>
      <c r="E1576" s="10" t="s">
        <v>66</v>
      </c>
      <c r="F1576" s="10" t="s">
        <v>6106</v>
      </c>
      <c r="G1576" s="137" t="s">
        <v>3465</v>
      </c>
      <c r="H1576" s="10" t="s">
        <v>12788</v>
      </c>
      <c r="I1576" s="10" t="s">
        <v>933</v>
      </c>
      <c r="J1576" s="10" t="s">
        <v>15232</v>
      </c>
      <c r="K1576" s="10" t="s">
        <v>10474</v>
      </c>
      <c r="L1576" s="98">
        <f>IFERROR(VLOOKUP($F1576&amp;$C1576,Sales!$J:$W,9,0),0)</f>
        <v>0</v>
      </c>
      <c r="M1576" s="98">
        <f>IFERROR(VLOOKUP($F1576&amp;$C1576,Sales!$J:$W,10,0),0)</f>
        <v>0</v>
      </c>
      <c r="N1576" s="98">
        <f>IFERROR(VLOOKUP($F1576&amp;$C1576,Sales!$J:$W,11,0),0)</f>
        <v>0</v>
      </c>
      <c r="O1576" s="98">
        <f>IFERROR(VLOOKUP($F1576&amp;$C1576,Sales!$J:$W,12,0),0)</f>
        <v>0</v>
      </c>
      <c r="P1576" s="98">
        <f>IFERROR(VLOOKUP($F1576&amp;$C1576,Sales!$J:$W,13,0),0)</f>
        <v>0</v>
      </c>
      <c r="Q1576" s="98">
        <f>IFERROR(VLOOKUP($F1576&amp;$C1576,Sales!$A:$H,7,0),0)</f>
        <v>0</v>
      </c>
      <c r="R1576" s="41">
        <f t="shared" si="48"/>
        <v>1</v>
      </c>
      <c r="S1576" s="41">
        <v>1</v>
      </c>
      <c r="T1576" s="41"/>
      <c r="U1576" s="41"/>
      <c r="V1576" s="15">
        <v>1</v>
      </c>
      <c r="W1576" s="15">
        <v>1</v>
      </c>
      <c r="X1576" s="15">
        <v>1</v>
      </c>
      <c r="Y1576" s="41">
        <v>1</v>
      </c>
      <c r="Z1576" s="41">
        <v>1</v>
      </c>
      <c r="AA1576" s="41"/>
      <c r="AB1576" s="41"/>
      <c r="AC1576" s="41"/>
      <c r="AD1576" s="41"/>
      <c r="AE1576" s="41"/>
      <c r="AF1576" s="41"/>
      <c r="AG1576" s="41"/>
      <c r="AH1576" s="15"/>
      <c r="AI1576" s="41"/>
      <c r="AJ1576" s="41"/>
      <c r="AK1576" s="41"/>
      <c r="AL1576" s="15"/>
      <c r="AM1576" s="15"/>
      <c r="AN1576" s="15"/>
      <c r="AO1576" s="15"/>
      <c r="AP1576" s="15"/>
      <c r="AQ1576" s="15"/>
      <c r="AR1576" s="15"/>
      <c r="AS1576" s="15"/>
      <c r="AT1576" s="127"/>
      <c r="AU1576" s="15"/>
      <c r="AV1576" s="15"/>
      <c r="AW1576" s="15"/>
      <c r="AX1576" s="15"/>
      <c r="AY1576" s="15"/>
      <c r="AZ1576" s="10">
        <v>1</v>
      </c>
      <c r="BA1576" t="s">
        <v>22</v>
      </c>
      <c r="BB1576" t="s">
        <v>23</v>
      </c>
      <c r="BD1576" s="39" t="str">
        <f t="shared" si="49"/>
        <v>01/396129506QBlibli Jabodetabek</v>
      </c>
    </row>
    <row r="1577" spans="2:59" ht="13.5" customHeight="1" x14ac:dyDescent="0.35">
      <c r="B1577" s="10" t="s">
        <v>17</v>
      </c>
      <c r="C1577" s="10" t="s">
        <v>1648</v>
      </c>
      <c r="D1577" s="10" t="s">
        <v>65</v>
      </c>
      <c r="E1577" s="10" t="s">
        <v>66</v>
      </c>
      <c r="F1577" s="10" t="s">
        <v>936</v>
      </c>
      <c r="G1577" s="137" t="s">
        <v>6482</v>
      </c>
      <c r="H1577" s="10" t="s">
        <v>12789</v>
      </c>
      <c r="I1577" s="10" t="s">
        <v>937</v>
      </c>
      <c r="J1577" s="10" t="s">
        <v>15233</v>
      </c>
      <c r="K1577" s="10" t="s">
        <v>10475</v>
      </c>
      <c r="L1577" s="98">
        <f>IFERROR(VLOOKUP($F1577&amp;$C1577,Sales!$J:$W,9,0),0)</f>
        <v>0</v>
      </c>
      <c r="M1577" s="98">
        <f>IFERROR(VLOOKUP($F1577&amp;$C1577,Sales!$J:$W,10,0),0)</f>
        <v>0</v>
      </c>
      <c r="N1577" s="98">
        <f>IFERROR(VLOOKUP($F1577&amp;$C1577,Sales!$J:$W,11,0),0)</f>
        <v>0</v>
      </c>
      <c r="O1577" s="98">
        <f>IFERROR(VLOOKUP($F1577&amp;$C1577,Sales!$J:$W,12,0),0)</f>
        <v>0</v>
      </c>
      <c r="P1577" s="98">
        <f>IFERROR(VLOOKUP($F1577&amp;$C1577,Sales!$J:$W,13,0),0)</f>
        <v>0</v>
      </c>
      <c r="Q1577" s="98">
        <f>IFERROR(VLOOKUP($F1577&amp;$C1577,Sales!$A:$H,7,0),0)</f>
        <v>0</v>
      </c>
      <c r="R1577" s="41" t="str">
        <f t="shared" si="48"/>
        <v>ERROR</v>
      </c>
      <c r="S1577" s="15"/>
      <c r="T1577" s="15"/>
      <c r="U1577" s="15"/>
      <c r="V1577" s="15"/>
      <c r="W1577" s="15"/>
      <c r="X1577" s="15"/>
      <c r="Y1577" s="41"/>
      <c r="Z1577" s="41"/>
      <c r="AA1577" s="41"/>
      <c r="AB1577" s="15"/>
      <c r="AC1577" s="15"/>
      <c r="AD1577" s="15"/>
      <c r="AE1577" s="15"/>
      <c r="AF1577" s="15"/>
      <c r="AG1577" s="15"/>
      <c r="AH1577" s="15"/>
      <c r="AI1577" s="41"/>
      <c r="AJ1577" s="41"/>
      <c r="AK1577" s="15"/>
      <c r="AL1577" s="15"/>
      <c r="AM1577" s="15"/>
      <c r="AN1577" s="15"/>
      <c r="AO1577" s="15"/>
      <c r="AP1577" s="15"/>
      <c r="AQ1577" s="15"/>
      <c r="AR1577" s="15"/>
      <c r="AS1577" s="15"/>
      <c r="AT1577" s="15"/>
      <c r="AU1577" s="15"/>
      <c r="AV1577" s="15"/>
      <c r="AW1577" s="15"/>
      <c r="AX1577" s="15"/>
      <c r="AY1577" s="15"/>
      <c r="AZ1577" s="10">
        <v>1</v>
      </c>
      <c r="BA1577" t="s">
        <v>22</v>
      </c>
      <c r="BB1577" t="s">
        <v>88</v>
      </c>
      <c r="BD1577" s="39" t="str">
        <f t="shared" si="49"/>
        <v>01/396129506IBlibli Jabodetabek</v>
      </c>
      <c r="BE1577" t="s">
        <v>13454</v>
      </c>
      <c r="BF1577" t="s">
        <v>13440</v>
      </c>
    </row>
    <row r="1578" spans="2:59" ht="13.5" customHeight="1" x14ac:dyDescent="0.35">
      <c r="B1578" s="10" t="s">
        <v>17</v>
      </c>
      <c r="C1578" s="10" t="s">
        <v>1648</v>
      </c>
      <c r="D1578" s="10" t="s">
        <v>65</v>
      </c>
      <c r="E1578" s="10" t="s">
        <v>66</v>
      </c>
      <c r="F1578" s="10" t="s">
        <v>4306</v>
      </c>
      <c r="G1578" s="137" t="s">
        <v>16425</v>
      </c>
      <c r="H1578" s="10" t="s">
        <v>12790</v>
      </c>
      <c r="I1578" s="10" t="s">
        <v>908</v>
      </c>
      <c r="J1578" s="10" t="s">
        <v>15234</v>
      </c>
      <c r="K1578" s="10" t="s">
        <v>10476</v>
      </c>
      <c r="L1578" s="98">
        <f>IFERROR(VLOOKUP($F1578&amp;$C1578,Sales!$J:$W,9,0),0)</f>
        <v>0</v>
      </c>
      <c r="M1578" s="98">
        <f>IFERROR(VLOOKUP($F1578&amp;$C1578,Sales!$J:$W,10,0),0)</f>
        <v>0</v>
      </c>
      <c r="N1578" s="98">
        <f>IFERROR(VLOOKUP($F1578&amp;$C1578,Sales!$J:$W,11,0),0)</f>
        <v>0</v>
      </c>
      <c r="O1578" s="98">
        <f>IFERROR(VLOOKUP($F1578&amp;$C1578,Sales!$J:$W,12,0),0)</f>
        <v>0</v>
      </c>
      <c r="P1578" s="98">
        <f>IFERROR(VLOOKUP($F1578&amp;$C1578,Sales!$J:$W,13,0),0)</f>
        <v>0</v>
      </c>
      <c r="Q1578" s="98">
        <f>IFERROR(VLOOKUP($F1578&amp;$C1578,Sales!$A:$H,7,0),0)</f>
        <v>0</v>
      </c>
      <c r="R1578" s="41">
        <f t="shared" si="48"/>
        <v>1</v>
      </c>
      <c r="S1578" s="41">
        <v>1</v>
      </c>
      <c r="T1578" s="41"/>
      <c r="U1578" s="41"/>
      <c r="V1578" s="15">
        <v>1</v>
      </c>
      <c r="W1578" s="15">
        <v>1</v>
      </c>
      <c r="X1578" s="15">
        <v>1</v>
      </c>
      <c r="Y1578" s="41">
        <v>1</v>
      </c>
      <c r="Z1578" s="41">
        <v>1</v>
      </c>
      <c r="AA1578" s="41"/>
      <c r="AB1578" s="41"/>
      <c r="AC1578" s="41"/>
      <c r="AD1578" s="41"/>
      <c r="AE1578" s="41"/>
      <c r="AF1578" s="41"/>
      <c r="AG1578" s="41"/>
      <c r="AH1578" s="15"/>
      <c r="AI1578" s="41"/>
      <c r="AJ1578" s="41"/>
      <c r="AK1578" s="41"/>
      <c r="AL1578" s="15"/>
      <c r="AM1578" s="15"/>
      <c r="AN1578" s="15"/>
      <c r="AO1578" s="15"/>
      <c r="AP1578" s="15"/>
      <c r="AQ1578" s="15"/>
      <c r="AR1578" s="15"/>
      <c r="AS1578" s="15"/>
      <c r="AT1578" s="127"/>
      <c r="AU1578" s="15"/>
      <c r="AV1578" s="15"/>
      <c r="AW1578" s="15"/>
      <c r="AX1578" s="15"/>
      <c r="AY1578" s="15"/>
      <c r="AZ1578" s="10">
        <v>1</v>
      </c>
      <c r="BA1578" t="s">
        <v>22</v>
      </c>
      <c r="BB1578" t="s">
        <v>23</v>
      </c>
      <c r="BD1578" s="39" t="str">
        <f t="shared" si="49"/>
        <v>01/396129507DBlibli Jabodetabek</v>
      </c>
    </row>
    <row r="1579" spans="2:59" ht="13.5" customHeight="1" x14ac:dyDescent="0.35">
      <c r="B1579" s="10" t="s">
        <v>17</v>
      </c>
      <c r="C1579" s="10" t="s">
        <v>1648</v>
      </c>
      <c r="D1579" s="10" t="s">
        <v>65</v>
      </c>
      <c r="E1579" s="10" t="s">
        <v>66</v>
      </c>
      <c r="F1579" s="10" t="s">
        <v>6119</v>
      </c>
      <c r="G1579" s="137" t="s">
        <v>6483</v>
      </c>
      <c r="H1579" s="10" t="s">
        <v>12791</v>
      </c>
      <c r="I1579" s="10" t="s">
        <v>6210</v>
      </c>
      <c r="J1579" s="10" t="s">
        <v>15235</v>
      </c>
      <c r="K1579" s="10" t="s">
        <v>10477</v>
      </c>
      <c r="L1579" s="98">
        <f>IFERROR(VLOOKUP($F1579&amp;$C1579,Sales!$J:$W,9,0),0)</f>
        <v>0</v>
      </c>
      <c r="M1579" s="98">
        <f>IFERROR(VLOOKUP($F1579&amp;$C1579,Sales!$J:$W,10,0),0)</f>
        <v>0</v>
      </c>
      <c r="N1579" s="98">
        <f>IFERROR(VLOOKUP($F1579&amp;$C1579,Sales!$J:$W,11,0),0)</f>
        <v>0</v>
      </c>
      <c r="O1579" s="98">
        <f>IFERROR(VLOOKUP($F1579&amp;$C1579,Sales!$J:$W,12,0),0)</f>
        <v>0</v>
      </c>
      <c r="P1579" s="98">
        <f>IFERROR(VLOOKUP($F1579&amp;$C1579,Sales!$J:$W,13,0),0)</f>
        <v>0</v>
      </c>
      <c r="Q1579" s="98">
        <f>IFERROR(VLOOKUP($F1579&amp;$C1579,Sales!$A:$H,7,0),0)</f>
        <v>0</v>
      </c>
      <c r="R1579" s="41" t="str">
        <f t="shared" si="48"/>
        <v>ERROR</v>
      </c>
      <c r="S1579" s="15"/>
      <c r="T1579" s="15"/>
      <c r="U1579" s="15"/>
      <c r="V1579" s="15"/>
      <c r="W1579" s="15"/>
      <c r="X1579" s="15"/>
      <c r="Y1579" s="41"/>
      <c r="Z1579" s="41"/>
      <c r="AA1579" s="41"/>
      <c r="AB1579" s="15"/>
      <c r="AC1579" s="15"/>
      <c r="AD1579" s="15"/>
      <c r="AE1579" s="15"/>
      <c r="AF1579" s="15"/>
      <c r="AG1579" s="15"/>
      <c r="AH1579" s="15"/>
      <c r="AI1579" s="41"/>
      <c r="AJ1579" s="41"/>
      <c r="AK1579" s="15"/>
      <c r="AL1579" s="15"/>
      <c r="AM1579" s="15"/>
      <c r="AN1579" s="15"/>
      <c r="AO1579" s="15"/>
      <c r="AP1579" s="15"/>
      <c r="AQ1579" s="15"/>
      <c r="AR1579" s="15"/>
      <c r="AS1579" s="15"/>
      <c r="AT1579" s="15"/>
      <c r="AU1579" s="15"/>
      <c r="AV1579" s="15"/>
      <c r="AW1579" s="15"/>
      <c r="AX1579" s="15"/>
      <c r="AY1579" s="15"/>
      <c r="AZ1579" s="10">
        <v>1</v>
      </c>
      <c r="BA1579" t="s">
        <v>22</v>
      </c>
      <c r="BB1579" t="s">
        <v>88</v>
      </c>
      <c r="BD1579" s="39" t="str">
        <f t="shared" si="49"/>
        <v>01/396129508QBlibli Jabodetabek</v>
      </c>
      <c r="BE1579" t="s">
        <v>13473</v>
      </c>
      <c r="BF1579" t="s">
        <v>13474</v>
      </c>
    </row>
    <row r="1580" spans="2:59" ht="13.5" customHeight="1" x14ac:dyDescent="0.35">
      <c r="B1580" s="10" t="s">
        <v>17</v>
      </c>
      <c r="C1580" s="10" t="s">
        <v>1648</v>
      </c>
      <c r="D1580" s="10" t="s">
        <v>65</v>
      </c>
      <c r="E1580" s="10" t="s">
        <v>66</v>
      </c>
      <c r="F1580" s="10" t="s">
        <v>4140</v>
      </c>
      <c r="G1580" s="137" t="s">
        <v>3464</v>
      </c>
      <c r="H1580" s="10" t="s">
        <v>12792</v>
      </c>
      <c r="I1580" s="10">
        <v>4902430340779</v>
      </c>
      <c r="J1580" s="10" t="s">
        <v>15236</v>
      </c>
      <c r="K1580" s="10" t="s">
        <v>10478</v>
      </c>
      <c r="L1580" s="98">
        <f>IFERROR(VLOOKUP($F1580&amp;$C1580,Sales!$J:$W,9,0),0)</f>
        <v>0</v>
      </c>
      <c r="M1580" s="98">
        <f>IFERROR(VLOOKUP($F1580&amp;$C1580,Sales!$J:$W,10,0),0)</f>
        <v>0</v>
      </c>
      <c r="N1580" s="98">
        <f>IFERROR(VLOOKUP($F1580&amp;$C1580,Sales!$J:$W,11,0),0)</f>
        <v>0</v>
      </c>
      <c r="O1580" s="98">
        <f>IFERROR(VLOOKUP($F1580&amp;$C1580,Sales!$J:$W,12,0),0)</f>
        <v>0</v>
      </c>
      <c r="P1580" s="98">
        <f>IFERROR(VLOOKUP($F1580&amp;$C1580,Sales!$J:$W,13,0),0)</f>
        <v>0</v>
      </c>
      <c r="Q1580" s="98">
        <f>IFERROR(VLOOKUP($F1580&amp;$C1580,Sales!$A:$H,7,0),0)</f>
        <v>0</v>
      </c>
      <c r="R1580" s="41">
        <f t="shared" si="48"/>
        <v>0.66666666666666663</v>
      </c>
      <c r="S1580" s="41">
        <v>1</v>
      </c>
      <c r="T1580" s="41"/>
      <c r="U1580" s="41"/>
      <c r="V1580" s="15">
        <v>0</v>
      </c>
      <c r="W1580" s="15">
        <v>0</v>
      </c>
      <c r="X1580" s="15">
        <v>1</v>
      </c>
      <c r="Y1580" s="41">
        <v>1</v>
      </c>
      <c r="Z1580" s="41">
        <v>1</v>
      </c>
      <c r="AA1580" s="41"/>
      <c r="AB1580" s="41"/>
      <c r="AC1580" s="41"/>
      <c r="AD1580" s="41"/>
      <c r="AE1580" s="41"/>
      <c r="AF1580" s="41"/>
      <c r="AG1580" s="41"/>
      <c r="AH1580" s="15"/>
      <c r="AI1580" s="41"/>
      <c r="AJ1580" s="41"/>
      <c r="AK1580" s="41"/>
      <c r="AL1580" s="15"/>
      <c r="AM1580" s="15"/>
      <c r="AN1580" s="15"/>
      <c r="AO1580" s="15"/>
      <c r="AP1580" s="15"/>
      <c r="AQ1580" s="15"/>
      <c r="AR1580" s="15"/>
      <c r="AS1580" s="15"/>
      <c r="AT1580" s="127"/>
      <c r="AU1580" s="15"/>
      <c r="AV1580" s="15"/>
      <c r="AW1580" s="15"/>
      <c r="AX1580" s="15"/>
      <c r="AY1580" s="15"/>
      <c r="AZ1580" s="10">
        <v>1</v>
      </c>
      <c r="BA1580" t="s">
        <v>22</v>
      </c>
      <c r="BB1580" t="s">
        <v>23</v>
      </c>
      <c r="BD1580" s="39" t="str">
        <f t="shared" si="49"/>
        <v>01/326127307JBlibli Jabodetabek</v>
      </c>
    </row>
    <row r="1581" spans="2:59" ht="13.5" customHeight="1" x14ac:dyDescent="0.35">
      <c r="B1581" s="10" t="s">
        <v>17</v>
      </c>
      <c r="C1581" s="10" t="s">
        <v>1648</v>
      </c>
      <c r="D1581" s="10" t="s">
        <v>65</v>
      </c>
      <c r="E1581" s="10" t="s">
        <v>66</v>
      </c>
      <c r="F1581" s="10" t="s">
        <v>4119</v>
      </c>
      <c r="G1581" s="137" t="s">
        <v>16426</v>
      </c>
      <c r="H1581" s="10" t="s">
        <v>12793</v>
      </c>
      <c r="I1581" s="10">
        <v>4902430870986</v>
      </c>
      <c r="J1581" s="10" t="s">
        <v>15237</v>
      </c>
      <c r="K1581" s="10" t="s">
        <v>10479</v>
      </c>
      <c r="L1581" s="98">
        <f>IFERROR(VLOOKUP($F1581&amp;$C1581,Sales!$J:$W,9,0),0)</f>
        <v>0</v>
      </c>
      <c r="M1581" s="98">
        <f>IFERROR(VLOOKUP($F1581&amp;$C1581,Sales!$J:$W,10,0),0)</f>
        <v>0</v>
      </c>
      <c r="N1581" s="98">
        <f>IFERROR(VLOOKUP($F1581&amp;$C1581,Sales!$J:$W,11,0),0)</f>
        <v>0</v>
      </c>
      <c r="O1581" s="98">
        <f>IFERROR(VLOOKUP($F1581&amp;$C1581,Sales!$J:$W,12,0),0)</f>
        <v>0</v>
      </c>
      <c r="P1581" s="98">
        <f>IFERROR(VLOOKUP($F1581&amp;$C1581,Sales!$J:$W,13,0),0)</f>
        <v>0</v>
      </c>
      <c r="Q1581" s="98">
        <f>IFERROR(VLOOKUP($F1581&amp;$C1581,Sales!$A:$H,7,0),0)</f>
        <v>0</v>
      </c>
      <c r="R1581" s="41">
        <f t="shared" si="48"/>
        <v>1</v>
      </c>
      <c r="S1581" s="41">
        <v>1</v>
      </c>
      <c r="T1581" s="41"/>
      <c r="U1581" s="41"/>
      <c r="V1581" s="15">
        <v>1</v>
      </c>
      <c r="W1581" s="15">
        <v>1</v>
      </c>
      <c r="X1581" s="15">
        <v>1</v>
      </c>
      <c r="Y1581" s="41">
        <v>1</v>
      </c>
      <c r="Z1581" s="41">
        <v>1</v>
      </c>
      <c r="AA1581" s="41"/>
      <c r="AB1581" s="41"/>
      <c r="AC1581" s="41"/>
      <c r="AD1581" s="41"/>
      <c r="AE1581" s="41"/>
      <c r="AF1581" s="41"/>
      <c r="AG1581" s="41"/>
      <c r="AH1581" s="15"/>
      <c r="AI1581" s="41"/>
      <c r="AJ1581" s="41"/>
      <c r="AK1581" s="41"/>
      <c r="AL1581" s="15"/>
      <c r="AM1581" s="15"/>
      <c r="AN1581" s="15"/>
      <c r="AO1581" s="15"/>
      <c r="AP1581" s="15"/>
      <c r="AQ1581" s="15"/>
      <c r="AR1581" s="15"/>
      <c r="AS1581" s="15"/>
      <c r="AT1581" s="127"/>
      <c r="AU1581" s="15"/>
      <c r="AV1581" s="15"/>
      <c r="AW1581" s="15"/>
      <c r="AX1581" s="15"/>
      <c r="AY1581" s="15"/>
      <c r="AZ1581" s="10">
        <v>1</v>
      </c>
      <c r="BA1581" t="s">
        <v>22</v>
      </c>
      <c r="BB1581" t="s">
        <v>23</v>
      </c>
      <c r="BD1581" s="39" t="str">
        <f t="shared" si="49"/>
        <v>01/326127307DBlibli Jabodetabek</v>
      </c>
    </row>
    <row r="1582" spans="2:59" ht="13.5" customHeight="1" x14ac:dyDescent="0.35">
      <c r="B1582" s="10" t="s">
        <v>17</v>
      </c>
      <c r="C1582" s="10" t="s">
        <v>1648</v>
      </c>
      <c r="D1582" s="10" t="s">
        <v>65</v>
      </c>
      <c r="E1582" s="10" t="s">
        <v>66</v>
      </c>
      <c r="F1582" s="10" t="s">
        <v>4120</v>
      </c>
      <c r="G1582" s="137" t="s">
        <v>16427</v>
      </c>
      <c r="H1582" s="10" t="s">
        <v>12794</v>
      </c>
      <c r="I1582" s="10" t="s">
        <v>2160</v>
      </c>
      <c r="J1582" s="10" t="s">
        <v>15238</v>
      </c>
      <c r="K1582" s="10" t="s">
        <v>10480</v>
      </c>
      <c r="L1582" s="98">
        <f>IFERROR(VLOOKUP($F1582&amp;$C1582,Sales!$J:$W,9,0),0)</f>
        <v>0</v>
      </c>
      <c r="M1582" s="98">
        <f>IFERROR(VLOOKUP($F1582&amp;$C1582,Sales!$J:$W,10,0),0)</f>
        <v>0</v>
      </c>
      <c r="N1582" s="98">
        <f>IFERROR(VLOOKUP($F1582&amp;$C1582,Sales!$J:$W,11,0),0)</f>
        <v>0</v>
      </c>
      <c r="O1582" s="98">
        <f>IFERROR(VLOOKUP($F1582&amp;$C1582,Sales!$J:$W,12,0),0)</f>
        <v>0</v>
      </c>
      <c r="P1582" s="98">
        <f>IFERROR(VLOOKUP($F1582&amp;$C1582,Sales!$J:$W,13,0),0)</f>
        <v>0</v>
      </c>
      <c r="Q1582" s="98">
        <f>IFERROR(VLOOKUP($F1582&amp;$C1582,Sales!$A:$H,7,0),0)</f>
        <v>0</v>
      </c>
      <c r="R1582" s="41">
        <f t="shared" si="48"/>
        <v>1</v>
      </c>
      <c r="S1582" s="41">
        <v>1</v>
      </c>
      <c r="T1582" s="41"/>
      <c r="U1582" s="41"/>
      <c r="V1582" s="15">
        <v>1</v>
      </c>
      <c r="W1582" s="15">
        <v>1</v>
      </c>
      <c r="X1582" s="15">
        <v>1</v>
      </c>
      <c r="Y1582" s="41">
        <v>1</v>
      </c>
      <c r="Z1582" s="41">
        <v>1</v>
      </c>
      <c r="AA1582" s="41"/>
      <c r="AB1582" s="41"/>
      <c r="AC1582" s="41"/>
      <c r="AD1582" s="41"/>
      <c r="AE1582" s="41"/>
      <c r="AF1582" s="41"/>
      <c r="AG1582" s="41"/>
      <c r="AH1582" s="15"/>
      <c r="AI1582" s="41"/>
      <c r="AJ1582" s="41"/>
      <c r="AK1582" s="41"/>
      <c r="AL1582" s="15"/>
      <c r="AM1582" s="15"/>
      <c r="AN1582" s="15"/>
      <c r="AO1582" s="15"/>
      <c r="AP1582" s="15"/>
      <c r="AQ1582" s="15"/>
      <c r="AR1582" s="15"/>
      <c r="AS1582" s="15"/>
      <c r="AT1582" s="127"/>
      <c r="AU1582" s="15"/>
      <c r="AV1582" s="15"/>
      <c r="AW1582" s="15"/>
      <c r="AX1582" s="15"/>
      <c r="AY1582" s="15"/>
      <c r="AZ1582" s="10">
        <v>1</v>
      </c>
      <c r="BA1582" t="s">
        <v>22</v>
      </c>
      <c r="BB1582" t="s">
        <v>23</v>
      </c>
      <c r="BD1582" s="39" t="str">
        <f t="shared" si="49"/>
        <v>01/396129507EBlibli Jabodetabek</v>
      </c>
    </row>
    <row r="1583" spans="2:59" ht="13.5" customHeight="1" x14ac:dyDescent="0.35">
      <c r="B1583" s="10" t="s">
        <v>17</v>
      </c>
      <c r="C1583" s="10" t="s">
        <v>1648</v>
      </c>
      <c r="D1583" s="10" t="s">
        <v>65</v>
      </c>
      <c r="E1583" s="10" t="s">
        <v>66</v>
      </c>
      <c r="F1583" s="10" t="s">
        <v>934</v>
      </c>
      <c r="G1583" s="137" t="s">
        <v>3468</v>
      </c>
      <c r="H1583" s="10" t="s">
        <v>12795</v>
      </c>
      <c r="I1583" s="10" t="s">
        <v>935</v>
      </c>
      <c r="J1583" s="10" t="s">
        <v>15239</v>
      </c>
      <c r="K1583" s="10" t="s">
        <v>10481</v>
      </c>
      <c r="L1583" s="98">
        <f>IFERROR(VLOOKUP($F1583&amp;$C1583,Sales!$J:$W,9,0),0)</f>
        <v>0</v>
      </c>
      <c r="M1583" s="98">
        <f>IFERROR(VLOOKUP($F1583&amp;$C1583,Sales!$J:$W,10,0),0)</f>
        <v>0</v>
      </c>
      <c r="N1583" s="98">
        <f>IFERROR(VLOOKUP($F1583&amp;$C1583,Sales!$J:$W,11,0),0)</f>
        <v>0</v>
      </c>
      <c r="O1583" s="98">
        <f>IFERROR(VLOOKUP($F1583&amp;$C1583,Sales!$J:$W,12,0),0)</f>
        <v>0</v>
      </c>
      <c r="P1583" s="98">
        <f>IFERROR(VLOOKUP($F1583&amp;$C1583,Sales!$J:$W,13,0),0)</f>
        <v>0</v>
      </c>
      <c r="Q1583" s="98">
        <f>IFERROR(VLOOKUP($F1583&amp;$C1583,Sales!$A:$H,7,0),0)</f>
        <v>0</v>
      </c>
      <c r="R1583" s="41">
        <f t="shared" si="48"/>
        <v>1</v>
      </c>
      <c r="S1583" s="41">
        <v>1</v>
      </c>
      <c r="T1583" s="41"/>
      <c r="U1583" s="41"/>
      <c r="V1583" s="15">
        <v>1</v>
      </c>
      <c r="W1583" s="15">
        <v>1</v>
      </c>
      <c r="X1583" s="15">
        <v>1</v>
      </c>
      <c r="Y1583" s="41">
        <v>1</v>
      </c>
      <c r="Z1583" s="41">
        <v>1</v>
      </c>
      <c r="AA1583" s="41"/>
      <c r="AB1583" s="41"/>
      <c r="AC1583" s="41"/>
      <c r="AD1583" s="41"/>
      <c r="AE1583" s="41"/>
      <c r="AF1583" s="41"/>
      <c r="AG1583" s="41"/>
      <c r="AH1583" s="15"/>
      <c r="AI1583" s="41"/>
      <c r="AJ1583" s="41"/>
      <c r="AK1583" s="41"/>
      <c r="AL1583" s="15"/>
      <c r="AM1583" s="15"/>
      <c r="AN1583" s="15"/>
      <c r="AO1583" s="15"/>
      <c r="AP1583" s="15"/>
      <c r="AQ1583" s="15"/>
      <c r="AR1583" s="15"/>
      <c r="AS1583" s="15"/>
      <c r="AT1583" s="127"/>
      <c r="AU1583" s="15"/>
      <c r="AV1583" s="15"/>
      <c r="AW1583" s="15"/>
      <c r="AX1583" s="15"/>
      <c r="AY1583" s="15"/>
      <c r="AZ1583" s="10">
        <v>1</v>
      </c>
      <c r="BA1583" t="s">
        <v>22</v>
      </c>
      <c r="BB1583" t="s">
        <v>23</v>
      </c>
      <c r="BD1583" s="39" t="str">
        <f t="shared" si="49"/>
        <v>01/396129506DBlibli Jabodetabek</v>
      </c>
    </row>
    <row r="1584" spans="2:59" ht="13.5" customHeight="1" x14ac:dyDescent="0.35">
      <c r="B1584" s="10" t="s">
        <v>17</v>
      </c>
      <c r="C1584" s="10" t="s">
        <v>1648</v>
      </c>
      <c r="D1584" s="10" t="s">
        <v>65</v>
      </c>
      <c r="E1584" s="10" t="s">
        <v>66</v>
      </c>
      <c r="F1584" s="10" t="s">
        <v>2162</v>
      </c>
      <c r="G1584" s="137" t="s">
        <v>16428</v>
      </c>
      <c r="H1584" s="10" t="s">
        <v>12796</v>
      </c>
      <c r="I1584" s="10" t="s">
        <v>2164</v>
      </c>
      <c r="J1584" s="10" t="s">
        <v>15240</v>
      </c>
      <c r="K1584" s="10" t="s">
        <v>10482</v>
      </c>
      <c r="L1584" s="98">
        <f>IFERROR(VLOOKUP($F1584&amp;$C1584,Sales!$J:$W,9,0),0)</f>
        <v>0</v>
      </c>
      <c r="M1584" s="98">
        <f>IFERROR(VLOOKUP($F1584&amp;$C1584,Sales!$J:$W,10,0),0)</f>
        <v>0</v>
      </c>
      <c r="N1584" s="98">
        <f>IFERROR(VLOOKUP($F1584&amp;$C1584,Sales!$J:$W,11,0),0)</f>
        <v>0</v>
      </c>
      <c r="O1584" s="98">
        <f>IFERROR(VLOOKUP($F1584&amp;$C1584,Sales!$J:$W,12,0),0)</f>
        <v>0</v>
      </c>
      <c r="P1584" s="98">
        <f>IFERROR(VLOOKUP($F1584&amp;$C1584,Sales!$J:$W,13,0),0)</f>
        <v>0</v>
      </c>
      <c r="Q1584" s="98">
        <f>IFERROR(VLOOKUP($F1584&amp;$C1584,Sales!$A:$H,7,0),0)</f>
        <v>0</v>
      </c>
      <c r="R1584" s="41">
        <f t="shared" si="48"/>
        <v>1</v>
      </c>
      <c r="S1584" s="41">
        <v>1</v>
      </c>
      <c r="T1584" s="41"/>
      <c r="U1584" s="41"/>
      <c r="V1584" s="15">
        <v>1</v>
      </c>
      <c r="W1584" s="15">
        <v>1</v>
      </c>
      <c r="X1584" s="15">
        <v>1</v>
      </c>
      <c r="Y1584" s="41">
        <v>1</v>
      </c>
      <c r="Z1584" s="41">
        <v>1</v>
      </c>
      <c r="AA1584" s="41"/>
      <c r="AB1584" s="41"/>
      <c r="AC1584" s="41"/>
      <c r="AD1584" s="41"/>
      <c r="AE1584" s="41"/>
      <c r="AF1584" s="41"/>
      <c r="AG1584" s="41"/>
      <c r="AH1584" s="15"/>
      <c r="AI1584" s="41"/>
      <c r="AJ1584" s="41"/>
      <c r="AK1584" s="41"/>
      <c r="AL1584" s="15"/>
      <c r="AM1584" s="15"/>
      <c r="AN1584" s="15"/>
      <c r="AO1584" s="15"/>
      <c r="AP1584" s="15"/>
      <c r="AQ1584" s="15"/>
      <c r="AR1584" s="15"/>
      <c r="AS1584" s="15"/>
      <c r="AT1584" s="127"/>
      <c r="AU1584" s="15"/>
      <c r="AV1584" s="15"/>
      <c r="AW1584" s="15"/>
      <c r="AX1584" s="15"/>
      <c r="AY1584" s="15"/>
      <c r="AZ1584" s="10">
        <v>1</v>
      </c>
      <c r="BA1584" t="s">
        <v>13952</v>
      </c>
      <c r="BB1584" t="s">
        <v>23</v>
      </c>
      <c r="BD1584" s="39" t="str">
        <f t="shared" si="49"/>
        <v>01/396129504ZBlibli Jabodetabek</v>
      </c>
    </row>
    <row r="1585" spans="2:59" ht="13.5" customHeight="1" x14ac:dyDescent="0.35">
      <c r="B1585" s="10" t="s">
        <v>17</v>
      </c>
      <c r="C1585" s="10" t="s">
        <v>1648</v>
      </c>
      <c r="D1585" s="10" t="s">
        <v>65</v>
      </c>
      <c r="E1585" s="10" t="s">
        <v>66</v>
      </c>
      <c r="F1585" s="10" t="s">
        <v>6117</v>
      </c>
      <c r="G1585" s="137" t="s">
        <v>16429</v>
      </c>
      <c r="H1585" s="10" t="s">
        <v>12797</v>
      </c>
      <c r="I1585" s="10" t="s">
        <v>2168</v>
      </c>
      <c r="J1585" s="10" t="s">
        <v>15241</v>
      </c>
      <c r="K1585" s="10" t="s">
        <v>10483</v>
      </c>
      <c r="L1585" s="98">
        <f>IFERROR(VLOOKUP($F1585&amp;$C1585,Sales!$J:$W,9,0),0)</f>
        <v>0</v>
      </c>
      <c r="M1585" s="98">
        <f>IFERROR(VLOOKUP($F1585&amp;$C1585,Sales!$J:$W,10,0),0)</f>
        <v>0</v>
      </c>
      <c r="N1585" s="98">
        <f>IFERROR(VLOOKUP($F1585&amp;$C1585,Sales!$J:$W,11,0),0)</f>
        <v>0</v>
      </c>
      <c r="O1585" s="98">
        <f>IFERROR(VLOOKUP($F1585&amp;$C1585,Sales!$J:$W,12,0),0)</f>
        <v>0</v>
      </c>
      <c r="P1585" s="98">
        <f>IFERROR(VLOOKUP($F1585&amp;$C1585,Sales!$J:$W,13,0),0)</f>
        <v>0</v>
      </c>
      <c r="Q1585" s="98">
        <f>IFERROR(VLOOKUP($F1585&amp;$C1585,Sales!$A:$H,7,0),0)</f>
        <v>0</v>
      </c>
      <c r="R1585" s="41" t="str">
        <f t="shared" si="48"/>
        <v>ERROR</v>
      </c>
      <c r="S1585" s="15"/>
      <c r="T1585" s="15"/>
      <c r="U1585" s="15"/>
      <c r="V1585" s="15"/>
      <c r="W1585" s="15"/>
      <c r="X1585" s="15"/>
      <c r="Y1585" s="41"/>
      <c r="Z1585" s="41"/>
      <c r="AA1585" s="41"/>
      <c r="AB1585" s="41"/>
      <c r="AC1585" s="41"/>
      <c r="AD1585" s="41"/>
      <c r="AE1585" s="15"/>
      <c r="AF1585" s="15"/>
      <c r="AG1585" s="15"/>
      <c r="AH1585" s="15"/>
      <c r="AI1585" s="41"/>
      <c r="AJ1585" s="41"/>
      <c r="AK1585" s="15"/>
      <c r="AL1585" s="15"/>
      <c r="AM1585" s="15"/>
      <c r="AN1585" s="15"/>
      <c r="AO1585" s="15"/>
      <c r="AP1585" s="15"/>
      <c r="AQ1585" s="15"/>
      <c r="AR1585" s="15"/>
      <c r="AS1585" s="15"/>
      <c r="AT1585" s="15"/>
      <c r="AU1585" s="15"/>
      <c r="AV1585" s="15"/>
      <c r="AW1585" s="15"/>
      <c r="AX1585" s="15"/>
      <c r="AY1585" s="15"/>
      <c r="AZ1585" s="10">
        <v>1</v>
      </c>
      <c r="BA1585" t="s">
        <v>22</v>
      </c>
      <c r="BB1585" t="s">
        <v>88</v>
      </c>
      <c r="BD1585" s="39" t="str">
        <f t="shared" si="49"/>
        <v>01/396129508FBlibli Jabodetabek</v>
      </c>
      <c r="BE1585" s="1">
        <v>45119</v>
      </c>
    </row>
    <row r="1586" spans="2:59" ht="13.5" customHeight="1" x14ac:dyDescent="0.35">
      <c r="B1586" s="10" t="s">
        <v>17</v>
      </c>
      <c r="C1586" s="10" t="s">
        <v>1648</v>
      </c>
      <c r="D1586" s="10" t="s">
        <v>65</v>
      </c>
      <c r="E1586" s="10" t="s">
        <v>66</v>
      </c>
      <c r="F1586" s="10" t="s">
        <v>2170</v>
      </c>
      <c r="G1586" s="137" t="s">
        <v>6484</v>
      </c>
      <c r="H1586" s="10" t="s">
        <v>12798</v>
      </c>
      <c r="I1586" s="10" t="s">
        <v>6211</v>
      </c>
      <c r="J1586" s="10" t="s">
        <v>15242</v>
      </c>
      <c r="K1586" s="10" t="s">
        <v>10484</v>
      </c>
      <c r="L1586" s="98">
        <f>IFERROR(VLOOKUP($F1586&amp;$C1586,Sales!$J:$W,9,0),0)</f>
        <v>0</v>
      </c>
      <c r="M1586" s="98">
        <f>IFERROR(VLOOKUP($F1586&amp;$C1586,Sales!$J:$W,10,0),0)</f>
        <v>0</v>
      </c>
      <c r="N1586" s="98">
        <f>IFERROR(VLOOKUP($F1586&amp;$C1586,Sales!$J:$W,11,0),0)</f>
        <v>0</v>
      </c>
      <c r="O1586" s="98">
        <f>IFERROR(VLOOKUP($F1586&amp;$C1586,Sales!$J:$W,12,0),0)</f>
        <v>0</v>
      </c>
      <c r="P1586" s="98">
        <f>IFERROR(VLOOKUP($F1586&amp;$C1586,Sales!$J:$W,13,0),0)</f>
        <v>0</v>
      </c>
      <c r="Q1586" s="98">
        <f>IFERROR(VLOOKUP($F1586&amp;$C1586,Sales!$A:$H,7,0),0)</f>
        <v>0</v>
      </c>
      <c r="R1586" s="41" t="str">
        <f t="shared" si="48"/>
        <v>ERROR</v>
      </c>
      <c r="S1586" s="15"/>
      <c r="T1586" s="15"/>
      <c r="U1586" s="15"/>
      <c r="V1586" s="15"/>
      <c r="W1586" s="15"/>
      <c r="X1586" s="15"/>
      <c r="Y1586" s="41"/>
      <c r="Z1586" s="41"/>
      <c r="AA1586" s="41"/>
      <c r="AB1586" s="15"/>
      <c r="AC1586" s="15"/>
      <c r="AD1586" s="15"/>
      <c r="AE1586" s="15"/>
      <c r="AF1586" s="15"/>
      <c r="AG1586" s="15"/>
      <c r="AH1586" s="15"/>
      <c r="AI1586" s="41"/>
      <c r="AJ1586" s="41"/>
      <c r="AK1586" s="15"/>
      <c r="AL1586" s="15"/>
      <c r="AM1586" s="15"/>
      <c r="AN1586" s="15"/>
      <c r="AO1586" s="15"/>
      <c r="AP1586" s="15"/>
      <c r="AQ1586" s="15"/>
      <c r="AR1586" s="15"/>
      <c r="AS1586" s="15"/>
      <c r="AT1586" s="15"/>
      <c r="AU1586" s="15"/>
      <c r="AV1586" s="15"/>
      <c r="AW1586" s="15"/>
      <c r="AX1586" s="15"/>
      <c r="AY1586" s="15"/>
      <c r="AZ1586" s="10">
        <v>1</v>
      </c>
      <c r="BA1586" t="s">
        <v>22</v>
      </c>
      <c r="BB1586" t="s">
        <v>88</v>
      </c>
      <c r="BD1586" s="39" t="str">
        <f t="shared" si="49"/>
        <v>01/396129502PBlibli Jabodetabek</v>
      </c>
    </row>
    <row r="1587" spans="2:59" ht="13.5" customHeight="1" x14ac:dyDescent="0.35">
      <c r="B1587" s="10" t="s">
        <v>17</v>
      </c>
      <c r="C1587" s="10" t="s">
        <v>1648</v>
      </c>
      <c r="D1587" s="10" t="s">
        <v>65</v>
      </c>
      <c r="E1587" s="10" t="s">
        <v>66</v>
      </c>
      <c r="F1587" s="10" t="s">
        <v>6116</v>
      </c>
      <c r="G1587" s="137" t="s">
        <v>3471</v>
      </c>
      <c r="H1587" s="10" t="s">
        <v>12799</v>
      </c>
      <c r="I1587" s="10" t="s">
        <v>929</v>
      </c>
      <c r="J1587" s="10" t="s">
        <v>15243</v>
      </c>
      <c r="K1587" s="10" t="s">
        <v>10485</v>
      </c>
      <c r="L1587" s="98">
        <f>IFERROR(VLOOKUP($F1587&amp;$C1587,Sales!$J:$W,9,0),0)</f>
        <v>0</v>
      </c>
      <c r="M1587" s="98">
        <f>IFERROR(VLOOKUP($F1587&amp;$C1587,Sales!$J:$W,10,0),0)</f>
        <v>0</v>
      </c>
      <c r="N1587" s="98">
        <f>IFERROR(VLOOKUP($F1587&amp;$C1587,Sales!$J:$W,11,0),0)</f>
        <v>0</v>
      </c>
      <c r="O1587" s="98">
        <f>IFERROR(VLOOKUP($F1587&amp;$C1587,Sales!$J:$W,12,0),0)</f>
        <v>0</v>
      </c>
      <c r="P1587" s="98">
        <f>IFERROR(VLOOKUP($F1587&amp;$C1587,Sales!$J:$W,13,0),0)</f>
        <v>0</v>
      </c>
      <c r="Q1587" s="98">
        <f>IFERROR(VLOOKUP($F1587&amp;$C1587,Sales!$A:$H,7,0),0)</f>
        <v>0</v>
      </c>
      <c r="R1587" s="41" t="str">
        <f t="shared" si="48"/>
        <v>ERROR</v>
      </c>
      <c r="S1587" s="15"/>
      <c r="T1587" s="15"/>
      <c r="U1587" s="15"/>
      <c r="V1587" s="15"/>
      <c r="W1587" s="15"/>
      <c r="X1587" s="15"/>
      <c r="Y1587" s="41"/>
      <c r="Z1587" s="41"/>
      <c r="AA1587" s="41"/>
      <c r="AB1587" s="15"/>
      <c r="AC1587" s="15"/>
      <c r="AD1587" s="15"/>
      <c r="AE1587" s="15"/>
      <c r="AF1587" s="15"/>
      <c r="AG1587" s="15"/>
      <c r="AH1587" s="15"/>
      <c r="AI1587" s="41"/>
      <c r="AJ1587" s="41"/>
      <c r="AK1587" s="15"/>
      <c r="AL1587" s="15"/>
      <c r="AM1587" s="15"/>
      <c r="AN1587" s="15"/>
      <c r="AO1587" s="15"/>
      <c r="AP1587" s="15"/>
      <c r="AQ1587" s="15"/>
      <c r="AR1587" s="15"/>
      <c r="AS1587" s="15"/>
      <c r="AT1587" s="15"/>
      <c r="AU1587" s="15"/>
      <c r="AV1587" s="15"/>
      <c r="AW1587" s="15"/>
      <c r="AX1587" s="15"/>
      <c r="AY1587" s="15"/>
      <c r="AZ1587" s="10">
        <v>1</v>
      </c>
      <c r="BA1587" t="s">
        <v>22</v>
      </c>
      <c r="BB1587" t="s">
        <v>88</v>
      </c>
      <c r="BD1587" s="39" t="str">
        <f t="shared" si="49"/>
        <v>01/396129507YBlibli Jabodetabek</v>
      </c>
      <c r="BE1587" s="1">
        <v>45023</v>
      </c>
      <c r="BF1587" t="s">
        <v>16828</v>
      </c>
    </row>
    <row r="1588" spans="2:59" ht="13.5" customHeight="1" x14ac:dyDescent="0.35">
      <c r="B1588" s="10" t="s">
        <v>17</v>
      </c>
      <c r="C1588" s="10" t="s">
        <v>1648</v>
      </c>
      <c r="D1588" s="10" t="s">
        <v>65</v>
      </c>
      <c r="E1588" s="10" t="s">
        <v>66</v>
      </c>
      <c r="F1588" s="10" t="s">
        <v>923</v>
      </c>
      <c r="G1588" s="137" t="s">
        <v>3467</v>
      </c>
      <c r="H1588" s="10" t="s">
        <v>12800</v>
      </c>
      <c r="I1588" s="10">
        <v>4902430340786</v>
      </c>
      <c r="J1588" s="124" t="s">
        <v>15244</v>
      </c>
      <c r="K1588" s="10" t="s">
        <v>10486</v>
      </c>
      <c r="L1588" s="98">
        <f>IFERROR(VLOOKUP($F1588&amp;$C1588,Sales!$J:$W,9,0),0)</f>
        <v>0</v>
      </c>
      <c r="M1588" s="98">
        <f>IFERROR(VLOOKUP($F1588&amp;$C1588,Sales!$J:$W,10,0),0)</f>
        <v>0</v>
      </c>
      <c r="N1588" s="98">
        <f>IFERROR(VLOOKUP($F1588&amp;$C1588,Sales!$J:$W,11,0),0)</f>
        <v>0</v>
      </c>
      <c r="O1588" s="98">
        <f>IFERROR(VLOOKUP($F1588&amp;$C1588,Sales!$J:$W,12,0),0)</f>
        <v>0</v>
      </c>
      <c r="P1588" s="98">
        <f>IFERROR(VLOOKUP($F1588&amp;$C1588,Sales!$J:$W,13,0),0)</f>
        <v>0</v>
      </c>
      <c r="Q1588" s="98">
        <f>IFERROR(VLOOKUP($F1588&amp;$C1588,Sales!$A:$H,7,0),0)</f>
        <v>0</v>
      </c>
      <c r="R1588" s="41">
        <f t="shared" si="48"/>
        <v>1</v>
      </c>
      <c r="S1588" s="41">
        <v>1</v>
      </c>
      <c r="T1588" s="41"/>
      <c r="U1588" s="41"/>
      <c r="V1588" s="15">
        <v>1</v>
      </c>
      <c r="W1588" s="15">
        <v>1</v>
      </c>
      <c r="X1588" s="15">
        <v>1</v>
      </c>
      <c r="Y1588" s="41">
        <v>1</v>
      </c>
      <c r="Z1588" s="41">
        <v>1</v>
      </c>
      <c r="AA1588" s="41"/>
      <c r="AB1588" s="41"/>
      <c r="AC1588" s="41"/>
      <c r="AD1588" s="41"/>
      <c r="AE1588" s="41"/>
      <c r="AF1588" s="41"/>
      <c r="AG1588" s="41"/>
      <c r="AH1588" s="15"/>
      <c r="AI1588" s="41"/>
      <c r="AJ1588" s="41"/>
      <c r="AK1588" s="41"/>
      <c r="AL1588" s="15"/>
      <c r="AM1588" s="15"/>
      <c r="AN1588" s="15"/>
      <c r="AO1588" s="15"/>
      <c r="AP1588" s="15"/>
      <c r="AQ1588" s="15"/>
      <c r="AR1588" s="15"/>
      <c r="AS1588" s="15"/>
      <c r="AT1588" s="127"/>
      <c r="AU1588" s="15"/>
      <c r="AV1588" s="15"/>
      <c r="AW1588" s="15"/>
      <c r="AX1588" s="15"/>
      <c r="AY1588" s="15"/>
      <c r="AZ1588" s="10">
        <v>1</v>
      </c>
      <c r="BA1588" t="s">
        <v>22</v>
      </c>
      <c r="BB1588" t="s">
        <v>23</v>
      </c>
      <c r="BD1588" s="39" t="str">
        <f t="shared" si="49"/>
        <v>01/326127306GBlibli Jabodetabek</v>
      </c>
    </row>
    <row r="1589" spans="2:59" ht="13.5" customHeight="1" x14ac:dyDescent="0.35">
      <c r="B1589" s="10" t="s">
        <v>17</v>
      </c>
      <c r="C1589" s="10" t="s">
        <v>1648</v>
      </c>
      <c r="D1589" s="10" t="s">
        <v>65</v>
      </c>
      <c r="E1589" s="10" t="s">
        <v>66</v>
      </c>
      <c r="F1589" s="10" t="s">
        <v>11280</v>
      </c>
      <c r="G1589" s="137" t="s">
        <v>16430</v>
      </c>
      <c r="H1589" s="10" t="s">
        <v>12801</v>
      </c>
      <c r="I1589" s="10" t="s">
        <v>2180</v>
      </c>
      <c r="J1589" s="10" t="s">
        <v>15245</v>
      </c>
      <c r="K1589" s="10" t="s">
        <v>10487</v>
      </c>
      <c r="L1589" s="98">
        <f>IFERROR(VLOOKUP($F1589&amp;$C1589,Sales!$J:$W,9,0),0)</f>
        <v>0</v>
      </c>
      <c r="M1589" s="98">
        <f>IFERROR(VLOOKUP($F1589&amp;$C1589,Sales!$J:$W,10,0),0)</f>
        <v>0</v>
      </c>
      <c r="N1589" s="98">
        <f>IFERROR(VLOOKUP($F1589&amp;$C1589,Sales!$J:$W,11,0),0)</f>
        <v>0</v>
      </c>
      <c r="O1589" s="98">
        <f>IFERROR(VLOOKUP($F1589&amp;$C1589,Sales!$J:$W,12,0),0)</f>
        <v>0</v>
      </c>
      <c r="P1589" s="98">
        <f>IFERROR(VLOOKUP($F1589&amp;$C1589,Sales!$J:$W,13,0),0)</f>
        <v>0</v>
      </c>
      <c r="Q1589" s="98">
        <f>IFERROR(VLOOKUP($F1589&amp;$C1589,Sales!$A:$H,7,0),0)</f>
        <v>0</v>
      </c>
      <c r="R1589" s="41">
        <f t="shared" si="48"/>
        <v>1</v>
      </c>
      <c r="S1589" s="41">
        <v>1</v>
      </c>
      <c r="T1589" s="41"/>
      <c r="U1589" s="41"/>
      <c r="V1589" s="15">
        <v>1</v>
      </c>
      <c r="W1589" s="15">
        <v>1</v>
      </c>
      <c r="X1589" s="15">
        <v>1</v>
      </c>
      <c r="Y1589" s="41">
        <v>1</v>
      </c>
      <c r="Z1589" s="41">
        <v>1</v>
      </c>
      <c r="AA1589" s="41"/>
      <c r="AB1589" s="41"/>
      <c r="AC1589" s="41"/>
      <c r="AD1589" s="41"/>
      <c r="AE1589" s="41"/>
      <c r="AF1589" s="41"/>
      <c r="AG1589" s="41"/>
      <c r="AH1589" s="15"/>
      <c r="AI1589" s="41"/>
      <c r="AJ1589" s="41"/>
      <c r="AK1589" s="41"/>
      <c r="AL1589" s="15"/>
      <c r="AM1589" s="15"/>
      <c r="AN1589" s="15"/>
      <c r="AO1589" s="15"/>
      <c r="AP1589" s="15"/>
      <c r="AQ1589" s="15"/>
      <c r="AR1589" s="15"/>
      <c r="AS1589" s="15"/>
      <c r="AT1589" s="127"/>
      <c r="AU1589" s="15"/>
      <c r="AV1589" s="15"/>
      <c r="AW1589" s="15"/>
      <c r="AX1589" s="15"/>
      <c r="AY1589" s="15"/>
      <c r="AZ1589" s="10">
        <v>1</v>
      </c>
      <c r="BA1589" t="s">
        <v>22</v>
      </c>
      <c r="BB1589" t="s">
        <v>23</v>
      </c>
      <c r="BD1589" s="39" t="str">
        <f t="shared" si="49"/>
        <v>01/396129511GBlibli Jabodetabek</v>
      </c>
    </row>
    <row r="1590" spans="2:59" ht="13.5" customHeight="1" x14ac:dyDescent="0.35">
      <c r="B1590" s="10" t="s">
        <v>17</v>
      </c>
      <c r="C1590" s="10" t="s">
        <v>1648</v>
      </c>
      <c r="D1590" s="10" t="s">
        <v>65</v>
      </c>
      <c r="E1590" s="10" t="s">
        <v>66</v>
      </c>
      <c r="F1590" s="10" t="s">
        <v>371</v>
      </c>
      <c r="G1590" s="137" t="s">
        <v>16431</v>
      </c>
      <c r="H1590" s="10" t="s">
        <v>12802</v>
      </c>
      <c r="I1590" s="10" t="s">
        <v>2184</v>
      </c>
      <c r="J1590" s="10" t="s">
        <v>15246</v>
      </c>
      <c r="K1590" s="10" t="s">
        <v>10488</v>
      </c>
      <c r="L1590" s="98">
        <f>IFERROR(VLOOKUP($F1590&amp;$C1590,Sales!$J:$W,9,0),0)</f>
        <v>0</v>
      </c>
      <c r="M1590" s="98">
        <f>IFERROR(VLOOKUP($F1590&amp;$C1590,Sales!$J:$W,10,0),0)</f>
        <v>0</v>
      </c>
      <c r="N1590" s="98">
        <f>IFERROR(VLOOKUP($F1590&amp;$C1590,Sales!$J:$W,11,0),0)</f>
        <v>0</v>
      </c>
      <c r="O1590" s="98">
        <f>IFERROR(VLOOKUP($F1590&amp;$C1590,Sales!$J:$W,12,0),0)</f>
        <v>0</v>
      </c>
      <c r="P1590" s="98">
        <f>IFERROR(VLOOKUP($F1590&amp;$C1590,Sales!$J:$W,13,0),0)</f>
        <v>0</v>
      </c>
      <c r="Q1590" s="98">
        <f>IFERROR(VLOOKUP($F1590&amp;$C1590,Sales!$A:$H,7,0),0)</f>
        <v>0</v>
      </c>
      <c r="R1590" s="41">
        <f t="shared" si="48"/>
        <v>1</v>
      </c>
      <c r="S1590" s="41">
        <v>1</v>
      </c>
      <c r="T1590" s="41"/>
      <c r="U1590" s="41"/>
      <c r="V1590" s="15">
        <v>1</v>
      </c>
      <c r="W1590" s="15">
        <v>1</v>
      </c>
      <c r="X1590" s="15">
        <v>1</v>
      </c>
      <c r="Y1590" s="41">
        <v>1</v>
      </c>
      <c r="Z1590" s="41">
        <v>1</v>
      </c>
      <c r="AA1590" s="41"/>
      <c r="AB1590" s="41"/>
      <c r="AC1590" s="41"/>
      <c r="AD1590" s="41"/>
      <c r="AE1590" s="41"/>
      <c r="AF1590" s="41"/>
      <c r="AG1590" s="41"/>
      <c r="AH1590" s="15"/>
      <c r="AI1590" s="41"/>
      <c r="AJ1590" s="41"/>
      <c r="AK1590" s="41"/>
      <c r="AL1590" s="15"/>
      <c r="AM1590" s="15"/>
      <c r="AN1590" s="15"/>
      <c r="AO1590" s="15"/>
      <c r="AP1590" s="15"/>
      <c r="AQ1590" s="15"/>
      <c r="AR1590" s="15"/>
      <c r="AS1590" s="15"/>
      <c r="AT1590" s="127"/>
      <c r="AU1590" s="15"/>
      <c r="AV1590" s="15"/>
      <c r="AW1590" s="15"/>
      <c r="AX1590" s="15"/>
      <c r="AY1590" s="15"/>
      <c r="AZ1590" s="10">
        <v>1</v>
      </c>
      <c r="BA1590" t="s">
        <v>22</v>
      </c>
      <c r="BB1590" t="s">
        <v>23</v>
      </c>
      <c r="BD1590" s="39" t="str">
        <f t="shared" si="49"/>
        <v>01/294826902KBlibli Jabodetabek</v>
      </c>
    </row>
    <row r="1591" spans="2:59" ht="13.5" customHeight="1" x14ac:dyDescent="0.35">
      <c r="B1591" s="10" t="s">
        <v>17</v>
      </c>
      <c r="C1591" s="10" t="s">
        <v>1648</v>
      </c>
      <c r="D1591" s="10" t="s">
        <v>65</v>
      </c>
      <c r="E1591" s="10" t="s">
        <v>66</v>
      </c>
      <c r="F1591" s="10" t="s">
        <v>4182</v>
      </c>
      <c r="G1591" s="137" t="s">
        <v>16432</v>
      </c>
      <c r="H1591" s="10" t="s">
        <v>12803</v>
      </c>
      <c r="I1591" s="10">
        <v>4902430928779</v>
      </c>
      <c r="J1591" s="10" t="s">
        <v>15247</v>
      </c>
      <c r="K1591" s="10" t="s">
        <v>10489</v>
      </c>
      <c r="L1591" s="98">
        <f>IFERROR(VLOOKUP($F1591&amp;$C1591,Sales!$J:$W,9,0),0)</f>
        <v>0</v>
      </c>
      <c r="M1591" s="98">
        <f>IFERROR(VLOOKUP($F1591&amp;$C1591,Sales!$J:$W,10,0),0)</f>
        <v>0</v>
      </c>
      <c r="N1591" s="98">
        <f>IFERROR(VLOOKUP($F1591&amp;$C1591,Sales!$J:$W,11,0),0)</f>
        <v>0</v>
      </c>
      <c r="O1591" s="98">
        <f>IFERROR(VLOOKUP($F1591&amp;$C1591,Sales!$J:$W,12,0),0)</f>
        <v>0</v>
      </c>
      <c r="P1591" s="98">
        <f>IFERROR(VLOOKUP($F1591&amp;$C1591,Sales!$J:$W,13,0),0)</f>
        <v>0</v>
      </c>
      <c r="Q1591" s="98">
        <f>IFERROR(VLOOKUP($F1591&amp;$C1591,Sales!$A:$H,7,0),0)</f>
        <v>0</v>
      </c>
      <c r="R1591" s="41">
        <f t="shared" si="48"/>
        <v>1</v>
      </c>
      <c r="S1591" s="41">
        <v>1</v>
      </c>
      <c r="T1591" s="41"/>
      <c r="U1591" s="41"/>
      <c r="V1591" s="15">
        <v>1</v>
      </c>
      <c r="W1591" s="15">
        <v>1</v>
      </c>
      <c r="X1591" s="15">
        <v>1</v>
      </c>
      <c r="Y1591" s="41">
        <v>1</v>
      </c>
      <c r="Z1591" s="41">
        <v>1</v>
      </c>
      <c r="AA1591" s="41"/>
      <c r="AB1591" s="41"/>
      <c r="AC1591" s="41"/>
      <c r="AD1591" s="41"/>
      <c r="AE1591" s="41"/>
      <c r="AF1591" s="41"/>
      <c r="AG1591" s="41"/>
      <c r="AH1591" s="15"/>
      <c r="AI1591" s="41"/>
      <c r="AJ1591" s="41"/>
      <c r="AK1591" s="41"/>
      <c r="AL1591" s="15"/>
      <c r="AM1591" s="15"/>
      <c r="AN1591" s="15"/>
      <c r="AO1591" s="15"/>
      <c r="AP1591" s="15"/>
      <c r="AQ1591" s="15"/>
      <c r="AR1591" s="15"/>
      <c r="AS1591" s="15"/>
      <c r="AT1591" s="127"/>
      <c r="AU1591" s="15"/>
      <c r="AV1591" s="15"/>
      <c r="AW1591" s="15"/>
      <c r="AX1591" s="15"/>
      <c r="AY1591" s="15"/>
      <c r="AZ1591" s="10">
        <v>1</v>
      </c>
      <c r="BA1591" t="s">
        <v>22</v>
      </c>
      <c r="BB1591" t="s">
        <v>23</v>
      </c>
      <c r="BD1591" s="39" t="str">
        <f t="shared" si="49"/>
        <v>01/326127307EBlibli Jabodetabek</v>
      </c>
    </row>
    <row r="1592" spans="2:59" ht="13.5" customHeight="1" x14ac:dyDescent="0.35">
      <c r="B1592" s="10" t="s">
        <v>17</v>
      </c>
      <c r="C1592" s="10" t="s">
        <v>1648</v>
      </c>
      <c r="D1592" s="10" t="s">
        <v>65</v>
      </c>
      <c r="E1592" s="10" t="s">
        <v>66</v>
      </c>
      <c r="F1592" s="10" t="s">
        <v>10432</v>
      </c>
      <c r="G1592" s="137" t="s">
        <v>16433</v>
      </c>
      <c r="H1592" s="10" t="s">
        <v>12804</v>
      </c>
      <c r="I1592" s="10">
        <v>4902430844741</v>
      </c>
      <c r="J1592" s="10" t="s">
        <v>15248</v>
      </c>
      <c r="K1592" s="10" t="s">
        <v>11614</v>
      </c>
      <c r="L1592" s="98">
        <f>IFERROR(VLOOKUP($F1592&amp;$C1592,Sales!$J:$W,9,0),0)</f>
        <v>0</v>
      </c>
      <c r="M1592" s="98">
        <f>IFERROR(VLOOKUP($F1592&amp;$C1592,Sales!$J:$W,10,0),0)</f>
        <v>0</v>
      </c>
      <c r="N1592" s="98">
        <f>IFERROR(VLOOKUP($F1592&amp;$C1592,Sales!$J:$W,11,0),0)</f>
        <v>0</v>
      </c>
      <c r="O1592" s="98">
        <f>IFERROR(VLOOKUP($F1592&amp;$C1592,Sales!$J:$W,12,0),0)</f>
        <v>0</v>
      </c>
      <c r="P1592" s="98">
        <f>IFERROR(VLOOKUP($F1592&amp;$C1592,Sales!$J:$W,13,0),0)</f>
        <v>0</v>
      </c>
      <c r="Q1592" s="98">
        <f>IFERROR(VLOOKUP($F1592&amp;$C1592,Sales!$A:$H,7,0),0)</f>
        <v>0</v>
      </c>
      <c r="R1592" s="41">
        <f t="shared" si="48"/>
        <v>1</v>
      </c>
      <c r="S1592" s="41">
        <v>1</v>
      </c>
      <c r="T1592" s="41"/>
      <c r="U1592" s="41"/>
      <c r="V1592" s="15">
        <v>1</v>
      </c>
      <c r="W1592" s="15">
        <v>1</v>
      </c>
      <c r="X1592" s="15">
        <v>1</v>
      </c>
      <c r="Y1592" s="41">
        <v>1</v>
      </c>
      <c r="Z1592" s="41">
        <v>1</v>
      </c>
      <c r="AA1592" s="41"/>
      <c r="AB1592" s="41"/>
      <c r="AC1592" s="41"/>
      <c r="AD1592" s="41"/>
      <c r="AE1592" s="41"/>
      <c r="AF1592" s="41"/>
      <c r="AG1592" s="41"/>
      <c r="AH1592" s="15"/>
      <c r="AI1592" s="41"/>
      <c r="AJ1592" s="41"/>
      <c r="AK1592" s="41"/>
      <c r="AL1592" s="15"/>
      <c r="AM1592" s="15"/>
      <c r="AN1592" s="15"/>
      <c r="AO1592" s="15"/>
      <c r="AP1592" s="15"/>
      <c r="AQ1592" s="15"/>
      <c r="AR1592" s="15"/>
      <c r="AS1592" s="15"/>
      <c r="AT1592" s="127"/>
      <c r="AU1592" s="15"/>
      <c r="AV1592" s="15"/>
      <c r="AW1592" s="15"/>
      <c r="AX1592" s="15"/>
      <c r="AY1592" s="15"/>
      <c r="AZ1592" s="10">
        <v>1</v>
      </c>
      <c r="BA1592" t="s">
        <v>22</v>
      </c>
      <c r="BB1592" t="s">
        <v>23</v>
      </c>
      <c r="BD1592" s="39" t="str">
        <f t="shared" si="49"/>
        <v>01/326127308SBlibli Jabodetabek</v>
      </c>
    </row>
    <row r="1593" spans="2:59" ht="13.5" customHeight="1" x14ac:dyDescent="0.35">
      <c r="B1593" s="10" t="s">
        <v>17</v>
      </c>
      <c r="C1593" s="10" t="s">
        <v>1648</v>
      </c>
      <c r="D1593" s="10" t="s">
        <v>65</v>
      </c>
      <c r="E1593" s="10" t="s">
        <v>66</v>
      </c>
      <c r="F1593" s="10" t="s">
        <v>4173</v>
      </c>
      <c r="G1593" s="137" t="s">
        <v>16434</v>
      </c>
      <c r="H1593" s="10" t="s">
        <v>12805</v>
      </c>
      <c r="I1593" s="10">
        <v>4902430358583</v>
      </c>
      <c r="J1593" s="10" t="s">
        <v>15249</v>
      </c>
      <c r="K1593" s="10" t="s">
        <v>10490</v>
      </c>
      <c r="L1593" s="98">
        <f>IFERROR(VLOOKUP($F1593&amp;$C1593,Sales!$J:$W,9,0),0)</f>
        <v>0</v>
      </c>
      <c r="M1593" s="98">
        <f>IFERROR(VLOOKUP($F1593&amp;$C1593,Sales!$J:$W,10,0),0)</f>
        <v>0</v>
      </c>
      <c r="N1593" s="98">
        <f>IFERROR(VLOOKUP($F1593&amp;$C1593,Sales!$J:$W,11,0),0)</f>
        <v>0</v>
      </c>
      <c r="O1593" s="98">
        <f>IFERROR(VLOOKUP($F1593&amp;$C1593,Sales!$J:$W,12,0),0)</f>
        <v>0</v>
      </c>
      <c r="P1593" s="98">
        <f>IFERROR(VLOOKUP($F1593&amp;$C1593,Sales!$J:$W,13,0),0)</f>
        <v>0</v>
      </c>
      <c r="Q1593" s="98">
        <f>IFERROR(VLOOKUP($F1593&amp;$C1593,Sales!$A:$H,7,0),0)</f>
        <v>0</v>
      </c>
      <c r="R1593" s="41">
        <f t="shared" si="48"/>
        <v>1</v>
      </c>
      <c r="S1593" s="41">
        <v>1</v>
      </c>
      <c r="T1593" s="41"/>
      <c r="U1593" s="41"/>
      <c r="V1593" s="15">
        <v>1</v>
      </c>
      <c r="W1593" s="15">
        <v>1</v>
      </c>
      <c r="X1593" s="15">
        <v>1</v>
      </c>
      <c r="Y1593" s="41">
        <v>1</v>
      </c>
      <c r="Z1593" s="41">
        <v>1</v>
      </c>
      <c r="AA1593" s="41"/>
      <c r="AB1593" s="41"/>
      <c r="AC1593" s="41"/>
      <c r="AD1593" s="41"/>
      <c r="AE1593" s="41"/>
      <c r="AF1593" s="41"/>
      <c r="AG1593" s="41"/>
      <c r="AH1593" s="15"/>
      <c r="AI1593" s="41"/>
      <c r="AJ1593" s="41"/>
      <c r="AK1593" s="41"/>
      <c r="AL1593" s="15"/>
      <c r="AM1593" s="15"/>
      <c r="AN1593" s="15"/>
      <c r="AO1593" s="15"/>
      <c r="AP1593" s="15"/>
      <c r="AQ1593" s="15"/>
      <c r="AR1593" s="15"/>
      <c r="AS1593" s="15"/>
      <c r="AT1593" s="127"/>
      <c r="AU1593" s="15"/>
      <c r="AV1593" s="15"/>
      <c r="AW1593" s="15"/>
      <c r="AX1593" s="15"/>
      <c r="AY1593" s="15"/>
      <c r="AZ1593" s="10">
        <v>1</v>
      </c>
      <c r="BA1593" t="s">
        <v>22</v>
      </c>
      <c r="BB1593" t="s">
        <v>23</v>
      </c>
      <c r="BD1593" s="39" t="str">
        <f t="shared" si="49"/>
        <v>01/326127307BBlibli Jabodetabek</v>
      </c>
    </row>
    <row r="1594" spans="2:59" ht="13.5" customHeight="1" x14ac:dyDescent="0.35">
      <c r="B1594" s="10" t="s">
        <v>17</v>
      </c>
      <c r="C1594" s="10" t="s">
        <v>1648</v>
      </c>
      <c r="D1594" s="10" t="s">
        <v>65</v>
      </c>
      <c r="E1594" s="10" t="s">
        <v>66</v>
      </c>
      <c r="F1594" s="10" t="s">
        <v>919</v>
      </c>
      <c r="G1594" s="137" t="s">
        <v>6486</v>
      </c>
      <c r="H1594" s="10" t="s">
        <v>12806</v>
      </c>
      <c r="I1594" s="10">
        <v>4902430340762</v>
      </c>
      <c r="J1594" s="10" t="s">
        <v>15250</v>
      </c>
      <c r="K1594" s="10" t="s">
        <v>10492</v>
      </c>
      <c r="L1594" s="98">
        <f>IFERROR(VLOOKUP($F1594&amp;$C1594,Sales!$J:$W,9,0),0)</f>
        <v>0</v>
      </c>
      <c r="M1594" s="98">
        <f>IFERROR(VLOOKUP($F1594&amp;$C1594,Sales!$J:$W,10,0),0)</f>
        <v>0</v>
      </c>
      <c r="N1594" s="98">
        <f>IFERROR(VLOOKUP($F1594&amp;$C1594,Sales!$J:$W,11,0),0)</f>
        <v>0</v>
      </c>
      <c r="O1594" s="98">
        <f>IFERROR(VLOOKUP($F1594&amp;$C1594,Sales!$J:$W,12,0),0)</f>
        <v>0</v>
      </c>
      <c r="P1594" s="98">
        <f>IFERROR(VLOOKUP($F1594&amp;$C1594,Sales!$J:$W,13,0),0)</f>
        <v>0</v>
      </c>
      <c r="Q1594" s="98">
        <f>IFERROR(VLOOKUP($F1594&amp;$C1594,Sales!$A:$H,7,0),0)</f>
        <v>0</v>
      </c>
      <c r="R1594" s="41" t="str">
        <f t="shared" si="48"/>
        <v>ERROR</v>
      </c>
      <c r="S1594" s="15"/>
      <c r="T1594" s="15"/>
      <c r="U1594" s="15"/>
      <c r="V1594" s="15"/>
      <c r="W1594" s="15"/>
      <c r="X1594" s="15"/>
      <c r="Y1594" s="41"/>
      <c r="Z1594" s="41"/>
      <c r="AA1594" s="41"/>
      <c r="AB1594" s="15"/>
      <c r="AC1594" s="15"/>
      <c r="AD1594" s="15"/>
      <c r="AE1594" s="15"/>
      <c r="AF1594" s="15"/>
      <c r="AG1594" s="15"/>
      <c r="AH1594" s="15"/>
      <c r="AI1594" s="41"/>
      <c r="AJ1594" s="41"/>
      <c r="AK1594" s="15"/>
      <c r="AL1594" s="15"/>
      <c r="AM1594" s="15"/>
      <c r="AN1594" s="15"/>
      <c r="AO1594" s="15"/>
      <c r="AP1594" s="15"/>
      <c r="AQ1594" s="15"/>
      <c r="AR1594" s="15"/>
      <c r="AS1594" s="15"/>
      <c r="AT1594" s="15"/>
      <c r="AU1594" s="15"/>
      <c r="AV1594" s="15"/>
      <c r="AW1594" s="15"/>
      <c r="AX1594" s="15"/>
      <c r="AY1594" s="15"/>
      <c r="AZ1594" s="10">
        <v>1</v>
      </c>
      <c r="BA1594" t="s">
        <v>22</v>
      </c>
      <c r="BB1594" t="s">
        <v>88</v>
      </c>
      <c r="BD1594" s="39" t="str">
        <f t="shared" si="49"/>
        <v>01/326127306EBlibli Jabodetabek</v>
      </c>
      <c r="BE1594" t="s">
        <v>13454</v>
      </c>
      <c r="BF1594" t="s">
        <v>13440</v>
      </c>
    </row>
    <row r="1595" spans="2:59" ht="13.5" customHeight="1" x14ac:dyDescent="0.35">
      <c r="B1595" s="10" t="s">
        <v>17</v>
      </c>
      <c r="C1595" s="10" t="s">
        <v>1648</v>
      </c>
      <c r="D1595" s="10" t="s">
        <v>65</v>
      </c>
      <c r="E1595" s="10" t="s">
        <v>66</v>
      </c>
      <c r="F1595" s="10" t="s">
        <v>4121</v>
      </c>
      <c r="G1595" s="137" t="s">
        <v>2191</v>
      </c>
      <c r="H1595" s="10" t="s">
        <v>12807</v>
      </c>
      <c r="I1595" s="10" t="s">
        <v>883</v>
      </c>
      <c r="J1595" s="10" t="s">
        <v>15251</v>
      </c>
      <c r="K1595" s="10" t="s">
        <v>10493</v>
      </c>
      <c r="L1595" s="98">
        <f>IFERROR(VLOOKUP($F1595&amp;$C1595,Sales!$J:$W,9,0),0)</f>
        <v>0</v>
      </c>
      <c r="M1595" s="98">
        <f>IFERROR(VLOOKUP($F1595&amp;$C1595,Sales!$J:$W,10,0),0)</f>
        <v>0</v>
      </c>
      <c r="N1595" s="98">
        <f>IFERROR(VLOOKUP($F1595&amp;$C1595,Sales!$J:$W,11,0),0)</f>
        <v>0</v>
      </c>
      <c r="O1595" s="98">
        <f>IFERROR(VLOOKUP($F1595&amp;$C1595,Sales!$J:$W,12,0),0)</f>
        <v>0</v>
      </c>
      <c r="P1595" s="98">
        <f>IFERROR(VLOOKUP($F1595&amp;$C1595,Sales!$J:$W,13,0),0)</f>
        <v>0</v>
      </c>
      <c r="Q1595" s="98">
        <f>IFERROR(VLOOKUP($F1595&amp;$C1595,Sales!$A:$H,7,0),0)</f>
        <v>0</v>
      </c>
      <c r="R1595" s="41" t="str">
        <f t="shared" si="48"/>
        <v>ERROR</v>
      </c>
      <c r="S1595" s="15"/>
      <c r="T1595" s="15"/>
      <c r="U1595" s="15"/>
      <c r="V1595" s="15"/>
      <c r="W1595" s="15"/>
      <c r="X1595" s="15"/>
      <c r="Y1595" s="41"/>
      <c r="Z1595" s="41"/>
      <c r="AA1595" s="41"/>
      <c r="AB1595" s="15"/>
      <c r="AC1595" s="15"/>
      <c r="AD1595" s="15"/>
      <c r="AE1595" s="15"/>
      <c r="AF1595" s="15"/>
      <c r="AG1595" s="15"/>
      <c r="AH1595" s="15"/>
      <c r="AI1595" s="41"/>
      <c r="AJ1595" s="41"/>
      <c r="AK1595" s="15"/>
      <c r="AL1595" s="15"/>
      <c r="AM1595" s="15"/>
      <c r="AN1595" s="15"/>
      <c r="AO1595" s="15"/>
      <c r="AP1595" s="15"/>
      <c r="AQ1595" s="15"/>
      <c r="AR1595" s="15"/>
      <c r="AS1595" s="15"/>
      <c r="AT1595" s="15"/>
      <c r="AU1595" s="15"/>
      <c r="AV1595" s="15"/>
      <c r="AW1595" s="15"/>
      <c r="AX1595" s="15"/>
      <c r="AY1595" s="15"/>
      <c r="AZ1595" s="10">
        <v>1</v>
      </c>
      <c r="BA1595" t="s">
        <v>22</v>
      </c>
      <c r="BB1595" t="s">
        <v>88</v>
      </c>
      <c r="BD1595" s="39" t="str">
        <f t="shared" si="49"/>
        <v>01/396129508KBlibli Jabodetabek</v>
      </c>
      <c r="BE1595" s="1">
        <v>44932</v>
      </c>
      <c r="BF1595" t="s">
        <v>14729</v>
      </c>
    </row>
    <row r="1596" spans="2:59" ht="13.5" customHeight="1" x14ac:dyDescent="0.35">
      <c r="B1596" s="10" t="s">
        <v>17</v>
      </c>
      <c r="C1596" s="10" t="s">
        <v>1648</v>
      </c>
      <c r="D1596" s="10" t="s">
        <v>65</v>
      </c>
      <c r="E1596" s="10" t="s">
        <v>66</v>
      </c>
      <c r="F1596" s="10" t="s">
        <v>6113</v>
      </c>
      <c r="G1596" s="137" t="s">
        <v>16435</v>
      </c>
      <c r="H1596" s="10" t="s">
        <v>12808</v>
      </c>
      <c r="I1596" s="10" t="s">
        <v>2195</v>
      </c>
      <c r="J1596" s="10" t="s">
        <v>15252</v>
      </c>
      <c r="K1596" s="10" t="s">
        <v>10494</v>
      </c>
      <c r="L1596" s="98">
        <f>IFERROR(VLOOKUP($F1596&amp;$C1596,Sales!$J:$W,9,0),0)</f>
        <v>0</v>
      </c>
      <c r="M1596" s="98">
        <f>IFERROR(VLOOKUP($F1596&amp;$C1596,Sales!$J:$W,10,0),0)</f>
        <v>0</v>
      </c>
      <c r="N1596" s="98">
        <f>IFERROR(VLOOKUP($F1596&amp;$C1596,Sales!$J:$W,11,0),0)</f>
        <v>0</v>
      </c>
      <c r="O1596" s="98">
        <f>IFERROR(VLOOKUP($F1596&amp;$C1596,Sales!$J:$W,12,0),0)</f>
        <v>0</v>
      </c>
      <c r="P1596" s="98">
        <f>IFERROR(VLOOKUP($F1596&amp;$C1596,Sales!$J:$W,13,0),0)</f>
        <v>0</v>
      </c>
      <c r="Q1596" s="98">
        <f>IFERROR(VLOOKUP($F1596&amp;$C1596,Sales!$A:$H,7,0),0)</f>
        <v>0</v>
      </c>
      <c r="R1596" s="41">
        <f t="shared" si="48"/>
        <v>1</v>
      </c>
      <c r="S1596" s="41">
        <v>1</v>
      </c>
      <c r="T1596" s="41"/>
      <c r="U1596" s="41"/>
      <c r="V1596" s="15">
        <v>1</v>
      </c>
      <c r="W1596" s="15">
        <v>1</v>
      </c>
      <c r="X1596" s="15">
        <v>1</v>
      </c>
      <c r="Y1596" s="41">
        <v>1</v>
      </c>
      <c r="Z1596" s="41">
        <v>1</v>
      </c>
      <c r="AA1596" s="41"/>
      <c r="AB1596" s="41"/>
      <c r="AC1596" s="41"/>
      <c r="AD1596" s="41"/>
      <c r="AE1596" s="41"/>
      <c r="AF1596" s="41"/>
      <c r="AG1596" s="41"/>
      <c r="AH1596" s="15"/>
      <c r="AI1596" s="41"/>
      <c r="AJ1596" s="41"/>
      <c r="AK1596" s="41"/>
      <c r="AL1596" s="15"/>
      <c r="AM1596" s="15"/>
      <c r="AN1596" s="15"/>
      <c r="AO1596" s="15"/>
      <c r="AP1596" s="15"/>
      <c r="AQ1596" s="15"/>
      <c r="AR1596" s="15"/>
      <c r="AS1596" s="15"/>
      <c r="AT1596" s="127"/>
      <c r="AU1596" s="15"/>
      <c r="AV1596" s="15"/>
      <c r="AW1596" s="15"/>
      <c r="AX1596" s="15"/>
      <c r="AY1596" s="15"/>
      <c r="AZ1596" s="10">
        <v>1</v>
      </c>
      <c r="BA1596" t="s">
        <v>22</v>
      </c>
      <c r="BB1596" t="s">
        <v>23</v>
      </c>
      <c r="BD1596" s="39" t="str">
        <f t="shared" si="49"/>
        <v>01/396129507JBlibli Jabodetabek</v>
      </c>
    </row>
    <row r="1597" spans="2:59" ht="13.5" customHeight="1" x14ac:dyDescent="0.35">
      <c r="B1597" s="10" t="s">
        <v>17</v>
      </c>
      <c r="C1597" s="10" t="s">
        <v>1648</v>
      </c>
      <c r="D1597" s="10" t="s">
        <v>65</v>
      </c>
      <c r="E1597" s="10" t="s">
        <v>66</v>
      </c>
      <c r="F1597" s="10" t="s">
        <v>6487</v>
      </c>
      <c r="G1597" s="137" t="s">
        <v>16236</v>
      </c>
      <c r="H1597" s="10" t="s">
        <v>16790</v>
      </c>
      <c r="I1597" s="10" t="s">
        <v>6488</v>
      </c>
      <c r="J1597" s="10" t="s">
        <v>15253</v>
      </c>
      <c r="K1597" s="10" t="s">
        <v>10495</v>
      </c>
      <c r="L1597" s="98">
        <f>IFERROR(VLOOKUP($F1597&amp;$C1597,Sales!$J:$W,9,0),0)</f>
        <v>0</v>
      </c>
      <c r="M1597" s="98">
        <f>IFERROR(VLOOKUP($F1597&amp;$C1597,Sales!$J:$W,10,0),0)</f>
        <v>0</v>
      </c>
      <c r="N1597" s="98">
        <f>IFERROR(VLOOKUP($F1597&amp;$C1597,Sales!$J:$W,11,0),0)</f>
        <v>0</v>
      </c>
      <c r="O1597" s="98">
        <f>IFERROR(VLOOKUP($F1597&amp;$C1597,Sales!$J:$W,12,0),0)</f>
        <v>0</v>
      </c>
      <c r="P1597" s="98">
        <f>IFERROR(VLOOKUP($F1597&amp;$C1597,Sales!$J:$W,13,0),0)</f>
        <v>0</v>
      </c>
      <c r="Q1597" s="98">
        <f>IFERROR(VLOOKUP($F1597&amp;$C1597,Sales!$A:$H,7,0),0)</f>
        <v>0</v>
      </c>
      <c r="R1597" s="41">
        <f t="shared" si="48"/>
        <v>1</v>
      </c>
      <c r="S1597" s="41">
        <v>1</v>
      </c>
      <c r="T1597" s="41"/>
      <c r="U1597" s="41"/>
      <c r="V1597" s="15">
        <v>1</v>
      </c>
      <c r="W1597" s="15">
        <v>1</v>
      </c>
      <c r="X1597" s="15">
        <v>1</v>
      </c>
      <c r="Y1597" s="41">
        <v>1</v>
      </c>
      <c r="Z1597" s="41">
        <v>1</v>
      </c>
      <c r="AA1597" s="41"/>
      <c r="AB1597" s="41"/>
      <c r="AC1597" s="41"/>
      <c r="AD1597" s="41"/>
      <c r="AE1597" s="41"/>
      <c r="AF1597" s="41"/>
      <c r="AG1597" s="41"/>
      <c r="AH1597" s="15"/>
      <c r="AI1597" s="41"/>
      <c r="AJ1597" s="41"/>
      <c r="AK1597" s="41"/>
      <c r="AL1597" s="15"/>
      <c r="AM1597" s="15"/>
      <c r="AN1597" s="15"/>
      <c r="AO1597" s="15"/>
      <c r="AP1597" s="15"/>
      <c r="AQ1597" s="15"/>
      <c r="AR1597" s="15"/>
      <c r="AS1597" s="15"/>
      <c r="AT1597" s="187"/>
      <c r="AU1597" s="15"/>
      <c r="AV1597" s="15"/>
      <c r="AW1597" s="15"/>
      <c r="AX1597" s="15"/>
      <c r="AY1597" s="15"/>
      <c r="AZ1597" s="10">
        <v>1</v>
      </c>
      <c r="BA1597" t="s">
        <v>13952</v>
      </c>
      <c r="BB1597" t="s">
        <v>23</v>
      </c>
      <c r="BD1597" s="39" t="str">
        <f t="shared" si="49"/>
        <v>01/396129504GBlibli Jabodetabek</v>
      </c>
      <c r="BG1597" t="s">
        <v>13449</v>
      </c>
    </row>
    <row r="1598" spans="2:59" ht="13.5" customHeight="1" x14ac:dyDescent="0.35">
      <c r="B1598" s="10" t="s">
        <v>17</v>
      </c>
      <c r="C1598" s="10" t="s">
        <v>1648</v>
      </c>
      <c r="D1598" s="10" t="s">
        <v>65</v>
      </c>
      <c r="E1598" s="10" t="s">
        <v>66</v>
      </c>
      <c r="F1598" s="10" t="s">
        <v>6115</v>
      </c>
      <c r="G1598" s="137" t="s">
        <v>16436</v>
      </c>
      <c r="H1598" s="10" t="s">
        <v>12809</v>
      </c>
      <c r="I1598" s="10" t="s">
        <v>2199</v>
      </c>
      <c r="J1598" s="10" t="s">
        <v>15254</v>
      </c>
      <c r="K1598" s="10" t="s">
        <v>10496</v>
      </c>
      <c r="L1598" s="98">
        <f>IFERROR(VLOOKUP($F1598&amp;$C1598,Sales!$J:$W,9,0),0)</f>
        <v>0</v>
      </c>
      <c r="M1598" s="98">
        <f>IFERROR(VLOOKUP($F1598&amp;$C1598,Sales!$J:$W,10,0),0)</f>
        <v>0</v>
      </c>
      <c r="N1598" s="98">
        <f>IFERROR(VLOOKUP($F1598&amp;$C1598,Sales!$J:$W,11,0),0)</f>
        <v>0</v>
      </c>
      <c r="O1598" s="98">
        <f>IFERROR(VLOOKUP($F1598&amp;$C1598,Sales!$J:$W,12,0),0)</f>
        <v>0</v>
      </c>
      <c r="P1598" s="98">
        <f>IFERROR(VLOOKUP($F1598&amp;$C1598,Sales!$J:$W,13,0),0)</f>
        <v>0</v>
      </c>
      <c r="Q1598" s="98">
        <f>IFERROR(VLOOKUP($F1598&amp;$C1598,Sales!$A:$H,7,0),0)</f>
        <v>0</v>
      </c>
      <c r="R1598" s="41">
        <f t="shared" si="48"/>
        <v>0.83333333333333337</v>
      </c>
      <c r="S1598" s="41">
        <v>0</v>
      </c>
      <c r="T1598" s="41"/>
      <c r="U1598" s="41"/>
      <c r="V1598" s="15">
        <v>1</v>
      </c>
      <c r="W1598" s="15">
        <v>1</v>
      </c>
      <c r="X1598" s="15">
        <v>1</v>
      </c>
      <c r="Y1598" s="41">
        <v>1</v>
      </c>
      <c r="Z1598" s="41">
        <v>1</v>
      </c>
      <c r="AA1598" s="41"/>
      <c r="AB1598" s="41"/>
      <c r="AC1598" s="41"/>
      <c r="AD1598" s="41"/>
      <c r="AE1598" s="41"/>
      <c r="AF1598" s="41"/>
      <c r="AG1598" s="41"/>
      <c r="AH1598" s="15"/>
      <c r="AI1598" s="41"/>
      <c r="AJ1598" s="41"/>
      <c r="AK1598" s="41"/>
      <c r="AL1598" s="15"/>
      <c r="AM1598" s="15"/>
      <c r="AN1598" s="15"/>
      <c r="AO1598" s="15"/>
      <c r="AP1598" s="15"/>
      <c r="AQ1598" s="15"/>
      <c r="AR1598" s="15"/>
      <c r="AS1598" s="15"/>
      <c r="AT1598" s="127"/>
      <c r="AU1598" s="15"/>
      <c r="AV1598" s="15"/>
      <c r="AW1598" s="15"/>
      <c r="AX1598" s="15"/>
      <c r="AY1598" s="15"/>
      <c r="AZ1598" s="10">
        <v>1</v>
      </c>
      <c r="BA1598" t="s">
        <v>22</v>
      </c>
      <c r="BB1598" t="s">
        <v>23</v>
      </c>
      <c r="BD1598" s="39" t="str">
        <f t="shared" si="49"/>
        <v>01/396129507SBlibli Jabodetabek</v>
      </c>
    </row>
    <row r="1599" spans="2:59" ht="13.5" customHeight="1" x14ac:dyDescent="0.35">
      <c r="B1599" s="10" t="s">
        <v>17</v>
      </c>
      <c r="C1599" s="10" t="s">
        <v>1648</v>
      </c>
      <c r="D1599" s="10" t="s">
        <v>65</v>
      </c>
      <c r="E1599" s="10" t="s">
        <v>66</v>
      </c>
      <c r="F1599" s="10" t="s">
        <v>3627</v>
      </c>
      <c r="G1599" s="137" t="s">
        <v>16437</v>
      </c>
      <c r="H1599" s="10" t="s">
        <v>12810</v>
      </c>
      <c r="I1599" s="10">
        <v>4902430870993</v>
      </c>
      <c r="J1599" s="10" t="s">
        <v>15255</v>
      </c>
      <c r="K1599" s="10" t="s">
        <v>10497</v>
      </c>
      <c r="L1599" s="98">
        <f>IFERROR(VLOOKUP($F1599&amp;$C1599,Sales!$J:$W,9,0),0)</f>
        <v>0</v>
      </c>
      <c r="M1599" s="98">
        <f>IFERROR(VLOOKUP($F1599&amp;$C1599,Sales!$J:$W,10,0),0)</f>
        <v>0</v>
      </c>
      <c r="N1599" s="98">
        <f>IFERROR(VLOOKUP($F1599&amp;$C1599,Sales!$J:$W,11,0),0)</f>
        <v>0</v>
      </c>
      <c r="O1599" s="98">
        <f>IFERROR(VLOOKUP($F1599&amp;$C1599,Sales!$J:$W,12,0),0)</f>
        <v>0</v>
      </c>
      <c r="P1599" s="98">
        <f>IFERROR(VLOOKUP($F1599&amp;$C1599,Sales!$J:$W,13,0),0)</f>
        <v>0</v>
      </c>
      <c r="Q1599" s="98">
        <f>IFERROR(VLOOKUP($F1599&amp;$C1599,Sales!$A:$H,7,0),0)</f>
        <v>0</v>
      </c>
      <c r="R1599" s="41">
        <f t="shared" si="48"/>
        <v>1</v>
      </c>
      <c r="S1599" s="41">
        <v>1</v>
      </c>
      <c r="T1599" s="41"/>
      <c r="U1599" s="41"/>
      <c r="V1599" s="15">
        <v>1</v>
      </c>
      <c r="W1599" s="15">
        <v>1</v>
      </c>
      <c r="X1599" s="15">
        <v>1</v>
      </c>
      <c r="Y1599" s="41">
        <v>1</v>
      </c>
      <c r="Z1599" s="41">
        <v>1</v>
      </c>
      <c r="AA1599" s="41"/>
      <c r="AB1599" s="41"/>
      <c r="AC1599" s="41"/>
      <c r="AD1599" s="41"/>
      <c r="AE1599" s="41"/>
      <c r="AF1599" s="41"/>
      <c r="AG1599" s="41"/>
      <c r="AH1599" s="15"/>
      <c r="AI1599" s="41"/>
      <c r="AJ1599" s="41"/>
      <c r="AK1599" s="41"/>
      <c r="AL1599" s="15"/>
      <c r="AM1599" s="15"/>
      <c r="AN1599" s="15"/>
      <c r="AO1599" s="15"/>
      <c r="AP1599" s="15"/>
      <c r="AQ1599" s="15"/>
      <c r="AR1599" s="15"/>
      <c r="AS1599" s="15"/>
      <c r="AT1599" s="187"/>
      <c r="AU1599" s="15"/>
      <c r="AV1599" s="15"/>
      <c r="AW1599" s="15"/>
      <c r="AX1599" s="15"/>
      <c r="AY1599" s="15"/>
      <c r="AZ1599" s="10">
        <v>1</v>
      </c>
      <c r="BA1599" t="s">
        <v>22</v>
      </c>
      <c r="BB1599" t="s">
        <v>23</v>
      </c>
      <c r="BD1599" s="39" t="str">
        <f t="shared" si="49"/>
        <v>01/326127306SBlibli Jabodetabek</v>
      </c>
    </row>
    <row r="1600" spans="2:59" ht="13.5" customHeight="1" x14ac:dyDescent="0.35">
      <c r="B1600" s="10" t="s">
        <v>17</v>
      </c>
      <c r="C1600" s="10" t="s">
        <v>1648</v>
      </c>
      <c r="D1600" s="10" t="s">
        <v>65</v>
      </c>
      <c r="E1600" s="10" t="s">
        <v>66</v>
      </c>
      <c r="F1600" s="10" t="s">
        <v>4122</v>
      </c>
      <c r="G1600" s="137" t="s">
        <v>16438</v>
      </c>
      <c r="H1600" s="10" t="s">
        <v>12811</v>
      </c>
      <c r="I1600" s="10" t="s">
        <v>2221</v>
      </c>
      <c r="J1600" s="10" t="s">
        <v>15256</v>
      </c>
      <c r="K1600" s="10" t="s">
        <v>10498</v>
      </c>
      <c r="L1600" s="98">
        <f>IFERROR(VLOOKUP($F1600&amp;$C1600,Sales!$J:$W,9,0),0)</f>
        <v>0</v>
      </c>
      <c r="M1600" s="98">
        <f>IFERROR(VLOOKUP($F1600&amp;$C1600,Sales!$J:$W,10,0),0)</f>
        <v>0</v>
      </c>
      <c r="N1600" s="98">
        <f>IFERROR(VLOOKUP($F1600&amp;$C1600,Sales!$J:$W,11,0),0)</f>
        <v>0</v>
      </c>
      <c r="O1600" s="98">
        <f>IFERROR(VLOOKUP($F1600&amp;$C1600,Sales!$J:$W,12,0),0)</f>
        <v>0</v>
      </c>
      <c r="P1600" s="98">
        <f>IFERROR(VLOOKUP($F1600&amp;$C1600,Sales!$J:$W,13,0),0)</f>
        <v>0</v>
      </c>
      <c r="Q1600" s="98">
        <f>IFERROR(VLOOKUP($F1600&amp;$C1600,Sales!$A:$H,7,0),0)</f>
        <v>0</v>
      </c>
      <c r="R1600" s="41">
        <f t="shared" si="48"/>
        <v>1</v>
      </c>
      <c r="S1600" s="41">
        <v>1</v>
      </c>
      <c r="T1600" s="41"/>
      <c r="U1600" s="41"/>
      <c r="V1600" s="15">
        <v>1</v>
      </c>
      <c r="W1600" s="15">
        <v>1</v>
      </c>
      <c r="X1600" s="15">
        <v>1</v>
      </c>
      <c r="Y1600" s="41">
        <v>1</v>
      </c>
      <c r="Z1600" s="41">
        <v>1</v>
      </c>
      <c r="AA1600" s="41"/>
      <c r="AB1600" s="41"/>
      <c r="AC1600" s="41"/>
      <c r="AD1600" s="41"/>
      <c r="AE1600" s="41"/>
      <c r="AF1600" s="41"/>
      <c r="AG1600" s="41"/>
      <c r="AH1600" s="15"/>
      <c r="AI1600" s="41"/>
      <c r="AJ1600" s="41"/>
      <c r="AK1600" s="41"/>
      <c r="AL1600" s="15"/>
      <c r="AM1600" s="15"/>
      <c r="AN1600" s="15"/>
      <c r="AO1600" s="15"/>
      <c r="AP1600" s="15"/>
      <c r="AQ1600" s="15"/>
      <c r="AR1600" s="15"/>
      <c r="AS1600" s="15"/>
      <c r="AT1600" s="127"/>
      <c r="AU1600" s="15"/>
      <c r="AV1600" s="15"/>
      <c r="AW1600" s="15"/>
      <c r="AX1600" s="15"/>
      <c r="AY1600" s="15"/>
      <c r="AZ1600" s="10">
        <v>1</v>
      </c>
      <c r="BA1600" t="s">
        <v>22</v>
      </c>
      <c r="BB1600" t="s">
        <v>23</v>
      </c>
      <c r="BD1600" s="39" t="str">
        <f t="shared" si="49"/>
        <v>01/396129507FBlibli Jabodetabek</v>
      </c>
    </row>
    <row r="1601" spans="2:58" ht="13.5" customHeight="1" x14ac:dyDescent="0.35">
      <c r="B1601" s="10" t="s">
        <v>17</v>
      </c>
      <c r="C1601" s="10" t="s">
        <v>1648</v>
      </c>
      <c r="D1601" s="10" t="s">
        <v>65</v>
      </c>
      <c r="E1601" s="10" t="s">
        <v>66</v>
      </c>
      <c r="F1601" s="10" t="s">
        <v>6214</v>
      </c>
      <c r="G1601" s="137" t="s">
        <v>6489</v>
      </c>
      <c r="H1601" s="10" t="s">
        <v>12812</v>
      </c>
      <c r="I1601" s="10" t="s">
        <v>6215</v>
      </c>
      <c r="J1601" s="10" t="s">
        <v>15257</v>
      </c>
      <c r="K1601" s="10" t="s">
        <v>10499</v>
      </c>
      <c r="L1601" s="98">
        <f>IFERROR(VLOOKUP($F1601&amp;$C1601,Sales!$J:$W,9,0),0)</f>
        <v>0</v>
      </c>
      <c r="M1601" s="98">
        <f>IFERROR(VLOOKUP($F1601&amp;$C1601,Sales!$J:$W,10,0),0)</f>
        <v>0</v>
      </c>
      <c r="N1601" s="98">
        <f>IFERROR(VLOOKUP($F1601&amp;$C1601,Sales!$J:$W,11,0),0)</f>
        <v>0</v>
      </c>
      <c r="O1601" s="98">
        <f>IFERROR(VLOOKUP($F1601&amp;$C1601,Sales!$J:$W,12,0),0)</f>
        <v>0</v>
      </c>
      <c r="P1601" s="98">
        <f>IFERROR(VLOOKUP($F1601&amp;$C1601,Sales!$J:$W,13,0),0)</f>
        <v>0</v>
      </c>
      <c r="Q1601" s="98">
        <f>IFERROR(VLOOKUP($F1601&amp;$C1601,Sales!$A:$H,7,0),0)</f>
        <v>0</v>
      </c>
      <c r="R1601" s="41" t="str">
        <f t="shared" si="48"/>
        <v>ERROR</v>
      </c>
      <c r="S1601" s="15"/>
      <c r="T1601" s="15"/>
      <c r="U1601" s="15"/>
      <c r="V1601" s="15"/>
      <c r="W1601" s="15"/>
      <c r="X1601" s="15"/>
      <c r="Y1601" s="41"/>
      <c r="Z1601" s="41"/>
      <c r="AA1601" s="41"/>
      <c r="AB1601" s="15"/>
      <c r="AC1601" s="15"/>
      <c r="AD1601" s="15"/>
      <c r="AE1601" s="15"/>
      <c r="AF1601" s="15"/>
      <c r="AG1601" s="15"/>
      <c r="AH1601" s="15"/>
      <c r="AI1601" s="41"/>
      <c r="AJ1601" s="41"/>
      <c r="AK1601" s="15"/>
      <c r="AL1601" s="15"/>
      <c r="AM1601" s="15"/>
      <c r="AN1601" s="15"/>
      <c r="AO1601" s="15"/>
      <c r="AP1601" s="15"/>
      <c r="AQ1601" s="15"/>
      <c r="AR1601" s="15"/>
      <c r="AS1601" s="15"/>
      <c r="AT1601" s="15"/>
      <c r="AU1601" s="15"/>
      <c r="AV1601" s="15"/>
      <c r="AW1601" s="15"/>
      <c r="AX1601" s="15"/>
      <c r="AY1601" s="15"/>
      <c r="AZ1601" s="10">
        <v>1</v>
      </c>
      <c r="BA1601" t="s">
        <v>22</v>
      </c>
      <c r="BB1601" t="s">
        <v>88</v>
      </c>
      <c r="BD1601" s="39" t="str">
        <f t="shared" si="49"/>
        <v>01/396129505KBlibli Jabodetabek</v>
      </c>
    </row>
    <row r="1602" spans="2:58" ht="13.5" customHeight="1" x14ac:dyDescent="0.35">
      <c r="B1602" s="10" t="s">
        <v>17</v>
      </c>
      <c r="C1602" s="10" t="s">
        <v>1648</v>
      </c>
      <c r="D1602" s="10" t="s">
        <v>65</v>
      </c>
      <c r="E1602" s="10" t="s">
        <v>66</v>
      </c>
      <c r="F1602" s="10" t="s">
        <v>6490</v>
      </c>
      <c r="G1602" s="137" t="s">
        <v>16439</v>
      </c>
      <c r="H1602" s="10" t="s">
        <v>12813</v>
      </c>
      <c r="I1602" s="10">
        <v>4902430622080</v>
      </c>
      <c r="J1602" s="10" t="s">
        <v>15258</v>
      </c>
      <c r="K1602" s="10" t="s">
        <v>10501</v>
      </c>
      <c r="L1602" s="98">
        <f>IFERROR(VLOOKUP($F1602&amp;$C1602,Sales!$J:$W,9,0),0)</f>
        <v>0</v>
      </c>
      <c r="M1602" s="98">
        <f>IFERROR(VLOOKUP($F1602&amp;$C1602,Sales!$J:$W,10,0),0)</f>
        <v>0</v>
      </c>
      <c r="N1602" s="98">
        <f>IFERROR(VLOOKUP($F1602&amp;$C1602,Sales!$J:$W,11,0),0)</f>
        <v>0</v>
      </c>
      <c r="O1602" s="98">
        <f>IFERROR(VLOOKUP($F1602&amp;$C1602,Sales!$J:$W,12,0),0)</f>
        <v>0</v>
      </c>
      <c r="P1602" s="98">
        <f>IFERROR(VLOOKUP($F1602&amp;$C1602,Sales!$J:$W,13,0),0)</f>
        <v>0</v>
      </c>
      <c r="Q1602" s="98">
        <f>IFERROR(VLOOKUP($F1602&amp;$C1602,Sales!$A:$H,7,0),0)</f>
        <v>0</v>
      </c>
      <c r="R1602" s="41">
        <f t="shared" si="48"/>
        <v>1</v>
      </c>
      <c r="S1602" s="41">
        <v>1</v>
      </c>
      <c r="T1602" s="41"/>
      <c r="U1602" s="41"/>
      <c r="V1602" s="15">
        <v>1</v>
      </c>
      <c r="W1602" s="15">
        <v>1</v>
      </c>
      <c r="X1602" s="15">
        <v>1</v>
      </c>
      <c r="Y1602" s="41">
        <v>1</v>
      </c>
      <c r="Z1602" s="41">
        <v>1</v>
      </c>
      <c r="AA1602" s="41"/>
      <c r="AB1602" s="41"/>
      <c r="AC1602" s="41"/>
      <c r="AD1602" s="41"/>
      <c r="AE1602" s="41"/>
      <c r="AF1602" s="41"/>
      <c r="AG1602" s="41"/>
      <c r="AH1602" s="15"/>
      <c r="AI1602" s="41"/>
      <c r="AJ1602" s="41"/>
      <c r="AK1602" s="41"/>
      <c r="AL1602" s="15"/>
      <c r="AM1602" s="15"/>
      <c r="AN1602" s="15"/>
      <c r="AO1602" s="15"/>
      <c r="AP1602" s="15"/>
      <c r="AQ1602" s="15"/>
      <c r="AR1602" s="15"/>
      <c r="AS1602" s="15"/>
      <c r="AT1602" s="127"/>
      <c r="AU1602" s="15"/>
      <c r="AV1602" s="15"/>
      <c r="AW1602" s="15"/>
      <c r="AX1602" s="15"/>
      <c r="AY1602" s="15"/>
      <c r="AZ1602" s="10">
        <v>1</v>
      </c>
      <c r="BA1602" t="s">
        <v>22</v>
      </c>
      <c r="BB1602" t="s">
        <v>23</v>
      </c>
      <c r="BD1602" s="39" t="str">
        <f t="shared" si="49"/>
        <v>01/396129901MBlibli Jabodetabek</v>
      </c>
    </row>
    <row r="1603" spans="2:58" ht="13.5" customHeight="1" x14ac:dyDescent="0.35">
      <c r="B1603" s="10" t="s">
        <v>17</v>
      </c>
      <c r="C1603" s="10" t="s">
        <v>1648</v>
      </c>
      <c r="D1603" s="10" t="s">
        <v>65</v>
      </c>
      <c r="E1603" s="10" t="s">
        <v>66</v>
      </c>
      <c r="F1603" s="10" t="s">
        <v>3625</v>
      </c>
      <c r="G1603" s="137" t="s">
        <v>3470</v>
      </c>
      <c r="H1603" s="10" t="s">
        <v>12814</v>
      </c>
      <c r="I1603" s="10">
        <v>4902430340793</v>
      </c>
      <c r="J1603" s="10" t="s">
        <v>15259</v>
      </c>
      <c r="K1603" s="10" t="s">
        <v>10502</v>
      </c>
      <c r="L1603" s="98">
        <f>IFERROR(VLOOKUP($F1603&amp;$C1603,Sales!$J:$W,9,0),0)</f>
        <v>0</v>
      </c>
      <c r="M1603" s="98">
        <f>IFERROR(VLOOKUP($F1603&amp;$C1603,Sales!$J:$W,10,0),0)</f>
        <v>0</v>
      </c>
      <c r="N1603" s="98">
        <f>IFERROR(VLOOKUP($F1603&amp;$C1603,Sales!$J:$W,11,0),0)</f>
        <v>0</v>
      </c>
      <c r="O1603" s="98">
        <f>IFERROR(VLOOKUP($F1603&amp;$C1603,Sales!$J:$W,12,0),0)</f>
        <v>0</v>
      </c>
      <c r="P1603" s="98">
        <f>IFERROR(VLOOKUP($F1603&amp;$C1603,Sales!$J:$W,13,0),0)</f>
        <v>0</v>
      </c>
      <c r="Q1603" s="98">
        <f>IFERROR(VLOOKUP($F1603&amp;$C1603,Sales!$A:$H,7,0),0)</f>
        <v>0</v>
      </c>
      <c r="R1603" s="41" t="str">
        <f t="shared" si="48"/>
        <v>ERROR</v>
      </c>
      <c r="S1603" s="15"/>
      <c r="T1603" s="15"/>
      <c r="U1603" s="15"/>
      <c r="V1603" s="15"/>
      <c r="W1603" s="15"/>
      <c r="X1603" s="15"/>
      <c r="Y1603" s="41"/>
      <c r="Z1603" s="41"/>
      <c r="AA1603" s="41"/>
      <c r="AB1603" s="15"/>
      <c r="AC1603" s="15"/>
      <c r="AD1603" s="15"/>
      <c r="AE1603" s="15"/>
      <c r="AF1603" s="15"/>
      <c r="AG1603" s="15"/>
      <c r="AH1603" s="15"/>
      <c r="AI1603" s="41"/>
      <c r="AJ1603" s="41"/>
      <c r="AK1603" s="15"/>
      <c r="AL1603" s="15"/>
      <c r="AM1603" s="15"/>
      <c r="AN1603" s="15"/>
      <c r="AO1603" s="15"/>
      <c r="AP1603" s="15"/>
      <c r="AQ1603" s="15"/>
      <c r="AR1603" s="15"/>
      <c r="AS1603" s="15"/>
      <c r="AT1603" s="132"/>
      <c r="AU1603" s="15"/>
      <c r="AV1603" s="15"/>
      <c r="AW1603" s="15"/>
      <c r="AX1603" s="15"/>
      <c r="AY1603" s="15"/>
      <c r="AZ1603" s="10">
        <v>1</v>
      </c>
      <c r="BA1603" t="s">
        <v>22</v>
      </c>
      <c r="BB1603" t="s">
        <v>88</v>
      </c>
      <c r="BD1603" s="39" t="str">
        <f t="shared" si="49"/>
        <v>01/326127306ZBlibli Jabodetabek</v>
      </c>
      <c r="BE1603" s="1">
        <v>45023</v>
      </c>
      <c r="BF1603" t="s">
        <v>16828</v>
      </c>
    </row>
    <row r="1604" spans="2:58" ht="13.5" customHeight="1" x14ac:dyDescent="0.35">
      <c r="B1604" s="10" t="s">
        <v>17</v>
      </c>
      <c r="C1604" s="10" t="s">
        <v>1648</v>
      </c>
      <c r="D1604" s="10" t="s">
        <v>65</v>
      </c>
      <c r="E1604" s="10" t="s">
        <v>66</v>
      </c>
      <c r="F1604" s="10" t="s">
        <v>13356</v>
      </c>
      <c r="G1604" s="137" t="s">
        <v>16440</v>
      </c>
      <c r="H1604" s="10" t="s">
        <v>12815</v>
      </c>
      <c r="I1604" s="10" t="s">
        <v>2236</v>
      </c>
      <c r="J1604" s="10" t="s">
        <v>15260</v>
      </c>
      <c r="K1604" s="10" t="s">
        <v>10503</v>
      </c>
      <c r="L1604" s="98">
        <f>IFERROR(VLOOKUP($F1604&amp;$C1604,Sales!$J:$W,9,0),0)</f>
        <v>0</v>
      </c>
      <c r="M1604" s="98">
        <f>IFERROR(VLOOKUP($F1604&amp;$C1604,Sales!$J:$W,10,0),0)</f>
        <v>2138100</v>
      </c>
      <c r="N1604" s="98">
        <f>IFERROR(VLOOKUP($F1604&amp;$C1604,Sales!$J:$W,11,0),0)</f>
        <v>10690499.999999998</v>
      </c>
      <c r="O1604" s="98">
        <f>IFERROR(VLOOKUP($F1604&amp;$C1604,Sales!$J:$W,12,0),0)</f>
        <v>24</v>
      </c>
      <c r="P1604" s="98">
        <f>IFERROR(VLOOKUP($F1604&amp;$C1604,Sales!$J:$W,13,0),0)</f>
        <v>4276199.9999999991</v>
      </c>
      <c r="Q1604" s="98">
        <f>IFERROR(VLOOKUP($F1604&amp;$C1604,Sales!$A:$H,7,0),0)</f>
        <v>0</v>
      </c>
      <c r="R1604" s="41">
        <f t="shared" ref="R1604:R1667" si="50">IFERROR(AVERAGE($S1604:$AW1604),"ERROR")</f>
        <v>1</v>
      </c>
      <c r="S1604" s="41">
        <v>1</v>
      </c>
      <c r="T1604" s="41"/>
      <c r="U1604" s="41"/>
      <c r="V1604" s="15">
        <v>1</v>
      </c>
      <c r="W1604" s="15">
        <v>1</v>
      </c>
      <c r="X1604" s="15">
        <v>1</v>
      </c>
      <c r="Y1604" s="41">
        <v>1</v>
      </c>
      <c r="Z1604" s="41">
        <v>1</v>
      </c>
      <c r="AA1604" s="41"/>
      <c r="AB1604" s="41"/>
      <c r="AC1604" s="41"/>
      <c r="AD1604" s="41"/>
      <c r="AE1604" s="41"/>
      <c r="AF1604" s="41"/>
      <c r="AG1604" s="41"/>
      <c r="AH1604" s="15"/>
      <c r="AI1604" s="41"/>
      <c r="AJ1604" s="41"/>
      <c r="AK1604" s="41"/>
      <c r="AL1604" s="15"/>
      <c r="AM1604" s="15"/>
      <c r="AN1604" s="15"/>
      <c r="AO1604" s="15"/>
      <c r="AP1604" s="15"/>
      <c r="AQ1604" s="15"/>
      <c r="AR1604" s="15"/>
      <c r="AS1604" s="15"/>
      <c r="AT1604" s="127"/>
      <c r="AU1604" s="15"/>
      <c r="AV1604" s="15"/>
      <c r="AW1604" s="15"/>
      <c r="AX1604" s="15"/>
      <c r="AY1604" s="15"/>
      <c r="AZ1604" s="10">
        <v>1</v>
      </c>
      <c r="BA1604" t="s">
        <v>13952</v>
      </c>
      <c r="BB1604" t="s">
        <v>23</v>
      </c>
      <c r="BD1604" s="39" t="str">
        <f t="shared" ref="BD1604:BD1667" si="51">F1604&amp;C1604</f>
        <v>01/396129511ZBlibli Jabodetabek</v>
      </c>
    </row>
    <row r="1605" spans="2:58" ht="13.5" customHeight="1" x14ac:dyDescent="0.35">
      <c r="B1605" s="10" t="s">
        <v>17</v>
      </c>
      <c r="C1605" s="10" t="s">
        <v>1648</v>
      </c>
      <c r="D1605" s="10" t="s">
        <v>65</v>
      </c>
      <c r="E1605" s="10" t="s">
        <v>66</v>
      </c>
      <c r="F1605" s="10" t="s">
        <v>921</v>
      </c>
      <c r="G1605" s="137" t="s">
        <v>3469</v>
      </c>
      <c r="H1605" s="10" t="s">
        <v>12816</v>
      </c>
      <c r="I1605" s="10" t="s">
        <v>922</v>
      </c>
      <c r="J1605" s="10" t="s">
        <v>15261</v>
      </c>
      <c r="K1605" s="10" t="s">
        <v>10505</v>
      </c>
      <c r="L1605" s="98">
        <f>IFERROR(VLOOKUP($F1605&amp;$C1605,Sales!$J:$W,9,0),0)</f>
        <v>0</v>
      </c>
      <c r="M1605" s="98">
        <f>IFERROR(VLOOKUP($F1605&amp;$C1605,Sales!$J:$W,10,0),0)</f>
        <v>0</v>
      </c>
      <c r="N1605" s="98">
        <f>IFERROR(VLOOKUP($F1605&amp;$C1605,Sales!$J:$W,11,0),0)</f>
        <v>0</v>
      </c>
      <c r="O1605" s="98">
        <f>IFERROR(VLOOKUP($F1605&amp;$C1605,Sales!$J:$W,12,0),0)</f>
        <v>0</v>
      </c>
      <c r="P1605" s="98">
        <f>IFERROR(VLOOKUP($F1605&amp;$C1605,Sales!$J:$W,13,0),0)</f>
        <v>0</v>
      </c>
      <c r="Q1605" s="98">
        <f>IFERROR(VLOOKUP($F1605&amp;$C1605,Sales!$A:$H,7,0),0)</f>
        <v>0</v>
      </c>
      <c r="R1605" s="41">
        <f t="shared" si="50"/>
        <v>1</v>
      </c>
      <c r="S1605" s="41">
        <v>1</v>
      </c>
      <c r="T1605" s="41"/>
      <c r="U1605" s="41"/>
      <c r="V1605" s="15">
        <v>1</v>
      </c>
      <c r="W1605" s="15">
        <v>1</v>
      </c>
      <c r="X1605" s="15">
        <v>1</v>
      </c>
      <c r="Y1605" s="41">
        <v>1</v>
      </c>
      <c r="Z1605" s="41">
        <v>1</v>
      </c>
      <c r="AA1605" s="41"/>
      <c r="AB1605" s="41"/>
      <c r="AC1605" s="41"/>
      <c r="AD1605" s="41"/>
      <c r="AE1605" s="41"/>
      <c r="AF1605" s="41"/>
      <c r="AG1605" s="41"/>
      <c r="AH1605" s="15"/>
      <c r="AI1605" s="41"/>
      <c r="AJ1605" s="41"/>
      <c r="AK1605" s="41"/>
      <c r="AL1605" s="15"/>
      <c r="AM1605" s="15"/>
      <c r="AN1605" s="15"/>
      <c r="AO1605" s="15"/>
      <c r="AP1605" s="15"/>
      <c r="AQ1605" s="15"/>
      <c r="AR1605" s="15"/>
      <c r="AS1605" s="15"/>
      <c r="AT1605" s="127"/>
      <c r="AU1605" s="15"/>
      <c r="AV1605" s="15"/>
      <c r="AW1605" s="15"/>
      <c r="AX1605" s="15"/>
      <c r="AY1605" s="15"/>
      <c r="AZ1605" s="10">
        <v>1</v>
      </c>
      <c r="BA1605" t="s">
        <v>22</v>
      </c>
      <c r="BB1605" t="s">
        <v>23</v>
      </c>
      <c r="BD1605" s="39" t="str">
        <f t="shared" si="51"/>
        <v>01/396129506EBlibli Jabodetabek</v>
      </c>
    </row>
    <row r="1606" spans="2:58" ht="13.5" customHeight="1" x14ac:dyDescent="0.35">
      <c r="B1606" s="10" t="s">
        <v>17</v>
      </c>
      <c r="C1606" s="10" t="s">
        <v>1648</v>
      </c>
      <c r="D1606" s="10" t="s">
        <v>65</v>
      </c>
      <c r="E1606" s="10" t="s">
        <v>66</v>
      </c>
      <c r="F1606" s="10" t="s">
        <v>6118</v>
      </c>
      <c r="G1606" s="137" t="s">
        <v>2241</v>
      </c>
      <c r="H1606" s="10" t="s">
        <v>12817</v>
      </c>
      <c r="I1606" s="10" t="s">
        <v>2242</v>
      </c>
      <c r="J1606" s="10" t="s">
        <v>15262</v>
      </c>
      <c r="K1606" s="10" t="s">
        <v>10506</v>
      </c>
      <c r="L1606" s="98">
        <f>IFERROR(VLOOKUP($F1606&amp;$C1606,Sales!$J:$W,9,0),0)</f>
        <v>0</v>
      </c>
      <c r="M1606" s="98">
        <f>IFERROR(VLOOKUP($F1606&amp;$C1606,Sales!$J:$W,10,0),0)</f>
        <v>0</v>
      </c>
      <c r="N1606" s="98">
        <f>IFERROR(VLOOKUP($F1606&amp;$C1606,Sales!$J:$W,11,0),0)</f>
        <v>0</v>
      </c>
      <c r="O1606" s="98">
        <f>IFERROR(VLOOKUP($F1606&amp;$C1606,Sales!$J:$W,12,0),0)</f>
        <v>0</v>
      </c>
      <c r="P1606" s="98">
        <f>IFERROR(VLOOKUP($F1606&amp;$C1606,Sales!$J:$W,13,0),0)</f>
        <v>0</v>
      </c>
      <c r="Q1606" s="98">
        <f>IFERROR(VLOOKUP($F1606&amp;$C1606,Sales!$A:$H,7,0),0)</f>
        <v>0</v>
      </c>
      <c r="R1606" s="41" t="str">
        <f t="shared" si="50"/>
        <v>ERROR</v>
      </c>
      <c r="S1606" s="15"/>
      <c r="T1606" s="15"/>
      <c r="U1606" s="15"/>
      <c r="V1606" s="15"/>
      <c r="W1606" s="15"/>
      <c r="X1606" s="15"/>
      <c r="Y1606" s="41"/>
      <c r="Z1606" s="41"/>
      <c r="AA1606" s="41"/>
      <c r="AB1606" s="15"/>
      <c r="AC1606" s="15"/>
      <c r="AD1606" s="15"/>
      <c r="AE1606" s="15"/>
      <c r="AF1606" s="15"/>
      <c r="AG1606" s="15"/>
      <c r="AH1606" s="15"/>
      <c r="AI1606" s="41"/>
      <c r="AJ1606" s="41"/>
      <c r="AK1606" s="15"/>
      <c r="AL1606" s="15"/>
      <c r="AM1606" s="15"/>
      <c r="AN1606" s="15"/>
      <c r="AO1606" s="15"/>
      <c r="AP1606" s="15"/>
      <c r="AQ1606" s="15"/>
      <c r="AR1606" s="15"/>
      <c r="AS1606" s="15"/>
      <c r="AT1606" s="15"/>
      <c r="AU1606" s="15"/>
      <c r="AV1606" s="15"/>
      <c r="AW1606" s="15"/>
      <c r="AX1606" s="15"/>
      <c r="AY1606" s="15"/>
      <c r="AZ1606" s="10">
        <v>1</v>
      </c>
      <c r="BA1606" t="s">
        <v>22</v>
      </c>
      <c r="BB1606" t="s">
        <v>88</v>
      </c>
      <c r="BD1606" s="39" t="str">
        <f t="shared" si="51"/>
        <v>01/396129508OBlibli Jabodetabek</v>
      </c>
    </row>
    <row r="1607" spans="2:58" ht="13.5" customHeight="1" x14ac:dyDescent="0.35">
      <c r="B1607" s="10" t="s">
        <v>17</v>
      </c>
      <c r="C1607" s="10" t="s">
        <v>1648</v>
      </c>
      <c r="D1607" s="10" t="s">
        <v>65</v>
      </c>
      <c r="E1607" s="10" t="s">
        <v>66</v>
      </c>
      <c r="F1607" s="10" t="s">
        <v>95</v>
      </c>
      <c r="G1607" s="137" t="s">
        <v>16441</v>
      </c>
      <c r="H1607" s="10" t="s">
        <v>12818</v>
      </c>
      <c r="I1607" s="10">
        <v>4902430504546</v>
      </c>
      <c r="J1607" s="10" t="s">
        <v>15263</v>
      </c>
      <c r="K1607" s="10" t="s">
        <v>10507</v>
      </c>
      <c r="L1607" s="98">
        <f>IFERROR(VLOOKUP($F1607&amp;$C1607,Sales!$J:$W,9,0),0)</f>
        <v>0</v>
      </c>
      <c r="M1607" s="98">
        <f>IFERROR(VLOOKUP($F1607&amp;$C1607,Sales!$J:$W,10,0),0)</f>
        <v>0</v>
      </c>
      <c r="N1607" s="98">
        <f>IFERROR(VLOOKUP($F1607&amp;$C1607,Sales!$J:$W,11,0),0)</f>
        <v>0</v>
      </c>
      <c r="O1607" s="98">
        <f>IFERROR(VLOOKUP($F1607&amp;$C1607,Sales!$J:$W,12,0),0)</f>
        <v>0</v>
      </c>
      <c r="P1607" s="98">
        <f>IFERROR(VLOOKUP($F1607&amp;$C1607,Sales!$J:$W,13,0),0)</f>
        <v>0</v>
      </c>
      <c r="Q1607" s="98">
        <f>IFERROR(VLOOKUP($F1607&amp;$C1607,Sales!$A:$H,7,0),0)</f>
        <v>0</v>
      </c>
      <c r="R1607" s="41" t="str">
        <f t="shared" si="50"/>
        <v>ERROR</v>
      </c>
      <c r="S1607" s="15"/>
      <c r="T1607" s="15"/>
      <c r="U1607" s="15"/>
      <c r="V1607" s="15"/>
      <c r="W1607" s="15"/>
      <c r="X1607" s="15"/>
      <c r="Y1607" s="41"/>
      <c r="Z1607" s="41"/>
      <c r="AA1607" s="41"/>
      <c r="AB1607" s="41"/>
      <c r="AC1607" s="41"/>
      <c r="AD1607" s="41"/>
      <c r="AE1607" s="15"/>
      <c r="AF1607" s="15"/>
      <c r="AG1607" s="15"/>
      <c r="AH1607" s="15"/>
      <c r="AI1607" s="41"/>
      <c r="AJ1607" s="41"/>
      <c r="AK1607" s="15"/>
      <c r="AL1607" s="15"/>
      <c r="AM1607" s="15"/>
      <c r="AN1607" s="15"/>
      <c r="AO1607" s="15"/>
      <c r="AP1607" s="15"/>
      <c r="AQ1607" s="15"/>
      <c r="AR1607" s="15"/>
      <c r="AS1607" s="15"/>
      <c r="AT1607" s="132"/>
      <c r="AU1607" s="15"/>
      <c r="AV1607" s="15"/>
      <c r="AW1607" s="15"/>
      <c r="AX1607" s="15"/>
      <c r="AY1607" s="15"/>
      <c r="AZ1607" s="10">
        <v>1</v>
      </c>
      <c r="BA1607" t="s">
        <v>13952</v>
      </c>
      <c r="BB1607" t="s">
        <v>13210</v>
      </c>
      <c r="BD1607" s="39" t="str">
        <f t="shared" si="51"/>
        <v>01/326127203IBlibli Jabodetabek</v>
      </c>
      <c r="BF1607" t="s">
        <v>19049</v>
      </c>
    </row>
    <row r="1608" spans="2:58" ht="13.5" customHeight="1" x14ac:dyDescent="0.35">
      <c r="B1608" s="10" t="s">
        <v>17</v>
      </c>
      <c r="C1608" s="10" t="s">
        <v>1648</v>
      </c>
      <c r="D1608" s="10" t="s">
        <v>65</v>
      </c>
      <c r="E1608" s="10" t="s">
        <v>66</v>
      </c>
      <c r="F1608" s="10" t="s">
        <v>2253</v>
      </c>
      <c r="G1608" s="137" t="s">
        <v>6493</v>
      </c>
      <c r="H1608" s="10" t="s">
        <v>12819</v>
      </c>
      <c r="I1608" s="10" t="s">
        <v>6218</v>
      </c>
      <c r="J1608" s="10" t="s">
        <v>15264</v>
      </c>
      <c r="K1608" s="10" t="s">
        <v>10508</v>
      </c>
      <c r="L1608" s="98">
        <f>IFERROR(VLOOKUP($F1608&amp;$C1608,Sales!$J:$W,9,0),0)</f>
        <v>0</v>
      </c>
      <c r="M1608" s="98">
        <f>IFERROR(VLOOKUP($F1608&amp;$C1608,Sales!$J:$W,10,0),0)</f>
        <v>0</v>
      </c>
      <c r="N1608" s="98">
        <f>IFERROR(VLOOKUP($F1608&amp;$C1608,Sales!$J:$W,11,0),0)</f>
        <v>0</v>
      </c>
      <c r="O1608" s="98">
        <f>IFERROR(VLOOKUP($F1608&amp;$C1608,Sales!$J:$W,12,0),0)</f>
        <v>0</v>
      </c>
      <c r="P1608" s="98">
        <f>IFERROR(VLOOKUP($F1608&amp;$C1608,Sales!$J:$W,13,0),0)</f>
        <v>0</v>
      </c>
      <c r="Q1608" s="98">
        <f>IFERROR(VLOOKUP($F1608&amp;$C1608,Sales!$A:$H,7,0),0)</f>
        <v>0</v>
      </c>
      <c r="R1608" s="41" t="str">
        <f t="shared" si="50"/>
        <v>ERROR</v>
      </c>
      <c r="S1608" s="15"/>
      <c r="T1608" s="15"/>
      <c r="U1608" s="15"/>
      <c r="V1608" s="15"/>
      <c r="W1608" s="15"/>
      <c r="X1608" s="15"/>
      <c r="Y1608" s="41"/>
      <c r="Z1608" s="41"/>
      <c r="AA1608" s="41"/>
      <c r="AB1608" s="15"/>
      <c r="AC1608" s="15"/>
      <c r="AD1608" s="15"/>
      <c r="AE1608" s="15"/>
      <c r="AF1608" s="15"/>
      <c r="AG1608" s="15"/>
      <c r="AH1608" s="15"/>
      <c r="AI1608" s="41"/>
      <c r="AJ1608" s="41"/>
      <c r="AK1608" s="15"/>
      <c r="AL1608" s="15"/>
      <c r="AM1608" s="15"/>
      <c r="AN1608" s="15"/>
      <c r="AO1608" s="15"/>
      <c r="AP1608" s="15"/>
      <c r="AQ1608" s="15"/>
      <c r="AR1608" s="15"/>
      <c r="AS1608" s="15"/>
      <c r="AT1608" s="15"/>
      <c r="AU1608" s="15"/>
      <c r="AV1608" s="15"/>
      <c r="AW1608" s="15"/>
      <c r="AX1608" s="15"/>
      <c r="AY1608" s="15"/>
      <c r="AZ1608" s="10">
        <v>1</v>
      </c>
      <c r="BA1608" t="s">
        <v>22</v>
      </c>
      <c r="BB1608" t="s">
        <v>88</v>
      </c>
      <c r="BD1608" s="39" t="str">
        <f t="shared" si="51"/>
        <v>01/396129505JBlibli Jabodetabek</v>
      </c>
    </row>
    <row r="1609" spans="2:58" ht="13.5" customHeight="1" x14ac:dyDescent="0.35">
      <c r="B1609" s="10" t="s">
        <v>17</v>
      </c>
      <c r="C1609" s="10" t="s">
        <v>1648</v>
      </c>
      <c r="D1609" s="10" t="s">
        <v>65</v>
      </c>
      <c r="E1609" s="10" t="s">
        <v>66</v>
      </c>
      <c r="F1609" s="10" t="s">
        <v>11507</v>
      </c>
      <c r="G1609" s="137" t="s">
        <v>16442</v>
      </c>
      <c r="H1609" s="10" t="s">
        <v>12820</v>
      </c>
      <c r="I1609" s="10" t="s">
        <v>2256</v>
      </c>
      <c r="J1609" s="10" t="s">
        <v>15265</v>
      </c>
      <c r="K1609" s="10" t="s">
        <v>10509</v>
      </c>
      <c r="L1609" s="98">
        <f>IFERROR(VLOOKUP($F1609&amp;$C1609,Sales!$J:$W,9,0),0)</f>
        <v>7126979.9999999991</v>
      </c>
      <c r="M1609" s="98">
        <f>IFERROR(VLOOKUP($F1609&amp;$C1609,Sales!$J:$W,10,0),0)</f>
        <v>2850792</v>
      </c>
      <c r="N1609" s="98">
        <f>IFERROR(VLOOKUP($F1609&amp;$C1609,Sales!$J:$W,11,0),0)</f>
        <v>4276187.9999999991</v>
      </c>
      <c r="O1609" s="98">
        <f>IFERROR(VLOOKUP($F1609&amp;$C1609,Sales!$J:$W,12,0),0)</f>
        <v>40</v>
      </c>
      <c r="P1609" s="98">
        <f>IFERROR(VLOOKUP($F1609&amp;$C1609,Sales!$J:$W,13,0),0)</f>
        <v>4751320</v>
      </c>
      <c r="Q1609" s="98">
        <f>IFERROR(VLOOKUP($F1609&amp;$C1609,Sales!$A:$H,7,0),0)</f>
        <v>0</v>
      </c>
      <c r="R1609" s="41">
        <f t="shared" si="50"/>
        <v>1</v>
      </c>
      <c r="S1609" s="41">
        <v>1</v>
      </c>
      <c r="T1609" s="41"/>
      <c r="U1609" s="41"/>
      <c r="V1609" s="15">
        <v>1</v>
      </c>
      <c r="W1609" s="15">
        <v>1</v>
      </c>
      <c r="X1609" s="15">
        <v>1</v>
      </c>
      <c r="Y1609" s="41">
        <v>1</v>
      </c>
      <c r="Z1609" s="41">
        <v>1</v>
      </c>
      <c r="AA1609" s="41"/>
      <c r="AB1609" s="41"/>
      <c r="AC1609" s="41"/>
      <c r="AD1609" s="41"/>
      <c r="AE1609" s="41"/>
      <c r="AF1609" s="41"/>
      <c r="AG1609" s="41"/>
      <c r="AH1609" s="15"/>
      <c r="AI1609" s="41"/>
      <c r="AJ1609" s="41"/>
      <c r="AK1609" s="41"/>
      <c r="AL1609" s="15"/>
      <c r="AM1609" s="15"/>
      <c r="AN1609" s="15"/>
      <c r="AO1609" s="15"/>
      <c r="AP1609" s="15"/>
      <c r="AQ1609" s="15"/>
      <c r="AR1609" s="15"/>
      <c r="AS1609" s="15"/>
      <c r="AT1609" s="127"/>
      <c r="AU1609" s="15"/>
      <c r="AV1609" s="15"/>
      <c r="AW1609" s="15"/>
      <c r="AX1609" s="15"/>
      <c r="AY1609" s="15"/>
      <c r="AZ1609" s="10">
        <v>1</v>
      </c>
      <c r="BA1609" t="s">
        <v>13952</v>
      </c>
      <c r="BB1609" t="s">
        <v>23</v>
      </c>
      <c r="BD1609" s="39" t="str">
        <f t="shared" si="51"/>
        <v>01/396129511YBlibli Jabodetabek</v>
      </c>
    </row>
    <row r="1610" spans="2:58" ht="13.5" customHeight="1" x14ac:dyDescent="0.35">
      <c r="B1610" s="10" t="s">
        <v>17</v>
      </c>
      <c r="C1610" s="10" t="s">
        <v>1648</v>
      </c>
      <c r="D1610" s="10" t="s">
        <v>65</v>
      </c>
      <c r="E1610" s="10" t="s">
        <v>66</v>
      </c>
      <c r="F1610" s="10" t="s">
        <v>11146</v>
      </c>
      <c r="G1610" s="137" t="s">
        <v>16443</v>
      </c>
      <c r="H1610" s="10" t="s">
        <v>12821</v>
      </c>
      <c r="I1610" s="10" t="s">
        <v>2267</v>
      </c>
      <c r="J1610" s="10" t="s">
        <v>15266</v>
      </c>
      <c r="K1610" s="10" t="s">
        <v>10511</v>
      </c>
      <c r="L1610" s="98">
        <f>IFERROR(VLOOKUP($F1610&amp;$C1610,Sales!$J:$W,9,0),0)</f>
        <v>2852975.9999999995</v>
      </c>
      <c r="M1610" s="98">
        <f>IFERROR(VLOOKUP($F1610&amp;$C1610,Sales!$J:$W,10,0),0)</f>
        <v>4279464</v>
      </c>
      <c r="N1610" s="98">
        <f>IFERROR(VLOOKUP($F1610&amp;$C1610,Sales!$J:$W,11,0),0)</f>
        <v>9985416</v>
      </c>
      <c r="O1610" s="98">
        <f>IFERROR(VLOOKUP($F1610&amp;$C1610,Sales!$J:$W,12,0),0)</f>
        <v>48</v>
      </c>
      <c r="P1610" s="98">
        <f>IFERROR(VLOOKUP($F1610&amp;$C1610,Sales!$J:$W,13,0),0)</f>
        <v>5705952</v>
      </c>
      <c r="Q1610" s="98">
        <f>IFERROR(VLOOKUP($F1610&amp;$C1610,Sales!$A:$H,7,0),0)</f>
        <v>0</v>
      </c>
      <c r="R1610" s="41">
        <f t="shared" si="50"/>
        <v>0.66666666666666663</v>
      </c>
      <c r="S1610" s="41">
        <v>1</v>
      </c>
      <c r="T1610" s="41"/>
      <c r="U1610" s="41"/>
      <c r="V1610" s="15">
        <v>1</v>
      </c>
      <c r="W1610" s="15">
        <v>1</v>
      </c>
      <c r="X1610" s="15">
        <v>0</v>
      </c>
      <c r="Y1610" s="41">
        <v>0</v>
      </c>
      <c r="Z1610" s="41">
        <v>1</v>
      </c>
      <c r="AA1610" s="41"/>
      <c r="AB1610" s="41"/>
      <c r="AC1610" s="41"/>
      <c r="AD1610" s="15"/>
      <c r="AE1610" s="15"/>
      <c r="AF1610" s="41"/>
      <c r="AG1610" s="41"/>
      <c r="AH1610" s="15"/>
      <c r="AI1610" s="41"/>
      <c r="AJ1610" s="41"/>
      <c r="AK1610" s="41"/>
      <c r="AL1610" s="15"/>
      <c r="AM1610" s="15"/>
      <c r="AN1610" s="15"/>
      <c r="AO1610" s="15"/>
      <c r="AP1610" s="15"/>
      <c r="AQ1610" s="15"/>
      <c r="AR1610" s="15"/>
      <c r="AS1610" s="15"/>
      <c r="AT1610" s="187"/>
      <c r="AU1610" s="15"/>
      <c r="AV1610" s="15"/>
      <c r="AW1610" s="15"/>
      <c r="AX1610" s="15"/>
      <c r="AY1610" s="15"/>
      <c r="AZ1610" s="10">
        <v>1</v>
      </c>
      <c r="BA1610" t="s">
        <v>13952</v>
      </c>
      <c r="BB1610" t="s">
        <v>23</v>
      </c>
      <c r="BD1610" s="39" t="str">
        <f t="shared" si="51"/>
        <v>01/396129511UBlibli Jabodetabek</v>
      </c>
    </row>
    <row r="1611" spans="2:58" ht="13.5" customHeight="1" x14ac:dyDescent="0.35">
      <c r="B1611" s="10" t="s">
        <v>17</v>
      </c>
      <c r="C1611" s="10" t="s">
        <v>1648</v>
      </c>
      <c r="D1611" s="10" t="s">
        <v>65</v>
      </c>
      <c r="E1611" s="10" t="s">
        <v>66</v>
      </c>
      <c r="F1611" s="10" t="s">
        <v>2273</v>
      </c>
      <c r="G1611" s="137" t="s">
        <v>16444</v>
      </c>
      <c r="H1611" s="10" t="s">
        <v>12822</v>
      </c>
      <c r="I1611" s="10">
        <v>4902430276337</v>
      </c>
      <c r="J1611" s="10" t="s">
        <v>15267</v>
      </c>
      <c r="K1611" s="10" t="s">
        <v>10512</v>
      </c>
      <c r="L1611" s="98">
        <f>IFERROR(VLOOKUP($F1611&amp;$C1611,Sales!$J:$W,9,0),0)</f>
        <v>0</v>
      </c>
      <c r="M1611" s="98">
        <f>IFERROR(VLOOKUP($F1611&amp;$C1611,Sales!$J:$W,10,0),0)</f>
        <v>0</v>
      </c>
      <c r="N1611" s="98">
        <f>IFERROR(VLOOKUP($F1611&amp;$C1611,Sales!$J:$W,11,0),0)</f>
        <v>0</v>
      </c>
      <c r="O1611" s="98">
        <f>IFERROR(VLOOKUP($F1611&amp;$C1611,Sales!$J:$W,12,0),0)</f>
        <v>0</v>
      </c>
      <c r="P1611" s="98">
        <f>IFERROR(VLOOKUP($F1611&amp;$C1611,Sales!$J:$W,13,0),0)</f>
        <v>0</v>
      </c>
      <c r="Q1611" s="98">
        <f>IFERROR(VLOOKUP($F1611&amp;$C1611,Sales!$A:$H,7,0),0)</f>
        <v>0</v>
      </c>
      <c r="R1611" s="41">
        <f t="shared" si="50"/>
        <v>1</v>
      </c>
      <c r="S1611" s="41">
        <v>1</v>
      </c>
      <c r="T1611" s="41"/>
      <c r="U1611" s="41"/>
      <c r="V1611" s="15">
        <v>1</v>
      </c>
      <c r="W1611" s="15">
        <v>1</v>
      </c>
      <c r="X1611" s="15">
        <v>1</v>
      </c>
      <c r="Y1611" s="41">
        <v>1</v>
      </c>
      <c r="Z1611" s="41">
        <v>1</v>
      </c>
      <c r="AA1611" s="41"/>
      <c r="AB1611" s="41"/>
      <c r="AC1611" s="41"/>
      <c r="AD1611" s="41"/>
      <c r="AE1611" s="41"/>
      <c r="AF1611" s="41"/>
      <c r="AG1611" s="41"/>
      <c r="AH1611" s="15"/>
      <c r="AI1611" s="41"/>
      <c r="AJ1611" s="41"/>
      <c r="AK1611" s="41"/>
      <c r="AL1611" s="15"/>
      <c r="AM1611" s="15"/>
      <c r="AN1611" s="15"/>
      <c r="AO1611" s="15"/>
      <c r="AP1611" s="15"/>
      <c r="AQ1611" s="15"/>
      <c r="AR1611" s="15"/>
      <c r="AS1611" s="15"/>
      <c r="AT1611" s="127"/>
      <c r="AU1611" s="15"/>
      <c r="AV1611" s="15"/>
      <c r="AW1611" s="15"/>
      <c r="AX1611" s="15"/>
      <c r="AY1611" s="15"/>
      <c r="AZ1611" s="10">
        <v>1</v>
      </c>
      <c r="BA1611" t="s">
        <v>22</v>
      </c>
      <c r="BB1611" t="s">
        <v>23</v>
      </c>
      <c r="BD1611" s="39" t="str">
        <f t="shared" si="51"/>
        <v>01/326127203EBlibli Jabodetabek</v>
      </c>
    </row>
    <row r="1612" spans="2:58" ht="13.5" customHeight="1" x14ac:dyDescent="0.35">
      <c r="B1612" s="10" t="s">
        <v>17</v>
      </c>
      <c r="C1612" s="10" t="s">
        <v>1648</v>
      </c>
      <c r="D1612" s="10" t="s">
        <v>65</v>
      </c>
      <c r="E1612" s="10" t="s">
        <v>66</v>
      </c>
      <c r="F1612" s="10" t="s">
        <v>11278</v>
      </c>
      <c r="G1612" s="137" t="s">
        <v>16445</v>
      </c>
      <c r="H1612" s="10" t="s">
        <v>12823</v>
      </c>
      <c r="I1612" s="10" t="s">
        <v>2276</v>
      </c>
      <c r="J1612" s="10" t="s">
        <v>15268</v>
      </c>
      <c r="K1612" s="10" t="s">
        <v>10513</v>
      </c>
      <c r="L1612" s="98">
        <f>IFERROR(VLOOKUP($F1612&amp;$C1612,Sales!$J:$W,9,0),0)</f>
        <v>0</v>
      </c>
      <c r="M1612" s="98">
        <f>IFERROR(VLOOKUP($F1612&amp;$C1612,Sales!$J:$W,10,0),0)</f>
        <v>4088831.9999999991</v>
      </c>
      <c r="N1612" s="98">
        <f>IFERROR(VLOOKUP($F1612&amp;$C1612,Sales!$J:$W,11,0),0)</f>
        <v>0</v>
      </c>
      <c r="O1612" s="98">
        <f>IFERROR(VLOOKUP($F1612&amp;$C1612,Sales!$J:$W,12,0),0)</f>
        <v>10.666666666666666</v>
      </c>
      <c r="P1612" s="98">
        <f>IFERROR(VLOOKUP($F1612&amp;$C1612,Sales!$J:$W,13,0),0)</f>
        <v>1362943.9999999998</v>
      </c>
      <c r="Q1612" s="98">
        <f>IFERROR(VLOOKUP($F1612&amp;$C1612,Sales!$A:$H,7,0),0)</f>
        <v>0</v>
      </c>
      <c r="R1612" s="41">
        <f t="shared" si="50"/>
        <v>1</v>
      </c>
      <c r="S1612" s="41">
        <v>1</v>
      </c>
      <c r="T1612" s="41"/>
      <c r="U1612" s="41"/>
      <c r="V1612" s="15">
        <v>1</v>
      </c>
      <c r="W1612" s="15">
        <v>1</v>
      </c>
      <c r="X1612" s="15">
        <v>1</v>
      </c>
      <c r="Y1612" s="41">
        <v>1</v>
      </c>
      <c r="Z1612" s="41">
        <v>1</v>
      </c>
      <c r="AA1612" s="41"/>
      <c r="AB1612" s="41"/>
      <c r="AC1612" s="41"/>
      <c r="AD1612" s="41"/>
      <c r="AE1612" s="41"/>
      <c r="AF1612" s="41"/>
      <c r="AG1612" s="41"/>
      <c r="AH1612" s="15"/>
      <c r="AI1612" s="41"/>
      <c r="AJ1612" s="41"/>
      <c r="AK1612" s="41"/>
      <c r="AL1612" s="15"/>
      <c r="AM1612" s="15"/>
      <c r="AN1612" s="15"/>
      <c r="AO1612" s="15"/>
      <c r="AP1612" s="15"/>
      <c r="AQ1612" s="15"/>
      <c r="AR1612" s="15"/>
      <c r="AS1612" s="15"/>
      <c r="AT1612" s="127"/>
      <c r="AU1612" s="15"/>
      <c r="AV1612" s="15"/>
      <c r="AW1612" s="15"/>
      <c r="AX1612" s="15"/>
      <c r="AY1612" s="15"/>
      <c r="AZ1612" s="10">
        <v>1</v>
      </c>
      <c r="BA1612" t="s">
        <v>13952</v>
      </c>
      <c r="BB1612" t="s">
        <v>23</v>
      </c>
      <c r="BD1612" s="39" t="str">
        <f t="shared" si="51"/>
        <v>01/396129510WBlibli Jabodetabek</v>
      </c>
    </row>
    <row r="1613" spans="2:58" ht="13.5" customHeight="1" x14ac:dyDescent="0.35">
      <c r="B1613" s="10" t="s">
        <v>17</v>
      </c>
      <c r="C1613" s="10" t="s">
        <v>1648</v>
      </c>
      <c r="D1613" s="10" t="s">
        <v>65</v>
      </c>
      <c r="E1613" s="10" t="s">
        <v>66</v>
      </c>
      <c r="F1613" s="10" t="s">
        <v>4125</v>
      </c>
      <c r="G1613" s="137" t="s">
        <v>16446</v>
      </c>
      <c r="H1613" s="10" t="s">
        <v>12824</v>
      </c>
      <c r="I1613" s="10">
        <v>4902430453028</v>
      </c>
      <c r="J1613" s="10" t="s">
        <v>15269</v>
      </c>
      <c r="K1613" s="10" t="s">
        <v>10514</v>
      </c>
      <c r="L1613" s="98">
        <f>IFERROR(VLOOKUP($F1613&amp;$C1613,Sales!$J:$W,9,0),0)</f>
        <v>0</v>
      </c>
      <c r="M1613" s="98">
        <f>IFERROR(VLOOKUP($F1613&amp;$C1613,Sales!$J:$W,10,0),0)</f>
        <v>0</v>
      </c>
      <c r="N1613" s="98">
        <f>IFERROR(VLOOKUP($F1613&amp;$C1613,Sales!$J:$W,11,0),0)</f>
        <v>0</v>
      </c>
      <c r="O1613" s="98">
        <f>IFERROR(VLOOKUP($F1613&amp;$C1613,Sales!$J:$W,12,0),0)</f>
        <v>0</v>
      </c>
      <c r="P1613" s="98">
        <f>IFERROR(VLOOKUP($F1613&amp;$C1613,Sales!$J:$W,13,0),0)</f>
        <v>0</v>
      </c>
      <c r="Q1613" s="98">
        <f>IFERROR(VLOOKUP($F1613&amp;$C1613,Sales!$A:$H,7,0),0)</f>
        <v>0</v>
      </c>
      <c r="R1613" s="41">
        <f t="shared" si="50"/>
        <v>1</v>
      </c>
      <c r="S1613" s="41">
        <v>1</v>
      </c>
      <c r="T1613" s="41"/>
      <c r="U1613" s="41"/>
      <c r="V1613" s="15">
        <v>1</v>
      </c>
      <c r="W1613" s="15">
        <v>1</v>
      </c>
      <c r="X1613" s="15">
        <v>1</v>
      </c>
      <c r="Y1613" s="41">
        <v>1</v>
      </c>
      <c r="Z1613" s="41">
        <v>1</v>
      </c>
      <c r="AA1613" s="41"/>
      <c r="AB1613" s="41"/>
      <c r="AC1613" s="41"/>
      <c r="AD1613" s="15"/>
      <c r="AE1613" s="15"/>
      <c r="AF1613" s="41"/>
      <c r="AG1613" s="41"/>
      <c r="AH1613" s="15"/>
      <c r="AI1613" s="15"/>
      <c r="AJ1613" s="41"/>
      <c r="AK1613" s="15"/>
      <c r="AL1613" s="15"/>
      <c r="AM1613" s="15"/>
      <c r="AN1613" s="15"/>
      <c r="AO1613" s="15"/>
      <c r="AP1613" s="15"/>
      <c r="AQ1613" s="15"/>
      <c r="AR1613" s="15"/>
      <c r="AS1613" s="15"/>
      <c r="AT1613" s="127"/>
      <c r="AU1613" s="15"/>
      <c r="AV1613" s="15"/>
      <c r="AW1613" s="15"/>
      <c r="AX1613" s="15"/>
      <c r="AY1613" s="15"/>
      <c r="AZ1613" s="10">
        <v>1</v>
      </c>
      <c r="BA1613" t="s">
        <v>22</v>
      </c>
      <c r="BB1613" t="s">
        <v>23</v>
      </c>
      <c r="BD1613" s="39" t="str">
        <f t="shared" si="51"/>
        <v>01/326127307ABlibli Jabodetabek</v>
      </c>
    </row>
    <row r="1614" spans="2:58" ht="13.5" customHeight="1" x14ac:dyDescent="0.35">
      <c r="B1614" s="10" t="s">
        <v>17</v>
      </c>
      <c r="C1614" s="10" t="s">
        <v>1648</v>
      </c>
      <c r="D1614" s="10" t="s">
        <v>65</v>
      </c>
      <c r="E1614" s="10" t="s">
        <v>66</v>
      </c>
      <c r="F1614" s="10" t="s">
        <v>3628</v>
      </c>
      <c r="G1614" s="137" t="s">
        <v>16447</v>
      </c>
      <c r="H1614" s="10" t="s">
        <v>12825</v>
      </c>
      <c r="I1614" s="10">
        <v>4902430807692</v>
      </c>
      <c r="J1614" s="10" t="s">
        <v>19043</v>
      </c>
      <c r="K1614" s="10" t="s">
        <v>10515</v>
      </c>
      <c r="L1614" s="98">
        <f>IFERROR(VLOOKUP($F1614&amp;$C1614,Sales!$J:$W,9,0),0)</f>
        <v>0</v>
      </c>
      <c r="M1614" s="98">
        <f>IFERROR(VLOOKUP($F1614&amp;$C1614,Sales!$J:$W,10,0),0)</f>
        <v>0</v>
      </c>
      <c r="N1614" s="98">
        <f>IFERROR(VLOOKUP($F1614&amp;$C1614,Sales!$J:$W,11,0),0)</f>
        <v>0</v>
      </c>
      <c r="O1614" s="98">
        <f>IFERROR(VLOOKUP($F1614&amp;$C1614,Sales!$J:$W,12,0),0)</f>
        <v>0</v>
      </c>
      <c r="P1614" s="98">
        <f>IFERROR(VLOOKUP($F1614&amp;$C1614,Sales!$J:$W,13,0),0)</f>
        <v>0</v>
      </c>
      <c r="Q1614" s="98">
        <f>IFERROR(VLOOKUP($F1614&amp;$C1614,Sales!$A:$H,7,0),0)</f>
        <v>0</v>
      </c>
      <c r="R1614" s="41">
        <f t="shared" si="50"/>
        <v>1</v>
      </c>
      <c r="S1614" s="41">
        <v>1</v>
      </c>
      <c r="T1614" s="41"/>
      <c r="U1614" s="41"/>
      <c r="V1614" s="15">
        <v>1</v>
      </c>
      <c r="W1614" s="15">
        <v>1</v>
      </c>
      <c r="X1614" s="15">
        <v>1</v>
      </c>
      <c r="Y1614" s="41">
        <v>1</v>
      </c>
      <c r="Z1614" s="41">
        <v>1</v>
      </c>
      <c r="AA1614" s="41"/>
      <c r="AB1614" s="41"/>
      <c r="AC1614" s="41"/>
      <c r="AD1614" s="41"/>
      <c r="AE1614" s="41"/>
      <c r="AF1614" s="41"/>
      <c r="AG1614" s="41"/>
      <c r="AH1614" s="15"/>
      <c r="AI1614" s="41"/>
      <c r="AJ1614" s="41"/>
      <c r="AK1614" s="41"/>
      <c r="AL1614" s="15"/>
      <c r="AM1614" s="15"/>
      <c r="AN1614" s="15"/>
      <c r="AO1614" s="15"/>
      <c r="AP1614" s="15"/>
      <c r="AQ1614" s="15"/>
      <c r="AR1614" s="15"/>
      <c r="AS1614" s="15"/>
      <c r="AT1614" s="127"/>
      <c r="AU1614" s="15"/>
      <c r="AV1614" s="15"/>
      <c r="AW1614" s="15"/>
      <c r="AX1614" s="15"/>
      <c r="AY1614" s="15"/>
      <c r="AZ1614" s="10">
        <v>1</v>
      </c>
      <c r="BA1614" t="s">
        <v>22</v>
      </c>
      <c r="BB1614" t="s">
        <v>23</v>
      </c>
      <c r="BD1614" s="39" t="str">
        <f t="shared" si="51"/>
        <v>01/326127307KBlibli Jabodetabek</v>
      </c>
    </row>
    <row r="1615" spans="2:58" ht="13.5" customHeight="1" x14ac:dyDescent="0.35">
      <c r="B1615" s="10" t="s">
        <v>17</v>
      </c>
      <c r="C1615" s="10" t="s">
        <v>1648</v>
      </c>
      <c r="D1615" s="10" t="s">
        <v>65</v>
      </c>
      <c r="E1615" s="10" t="s">
        <v>66</v>
      </c>
      <c r="F1615" s="10" t="s">
        <v>3237</v>
      </c>
      <c r="G1615" s="137" t="s">
        <v>4090</v>
      </c>
      <c r="H1615" s="10" t="s">
        <v>12826</v>
      </c>
      <c r="I1615" s="10">
        <v>4902430807708</v>
      </c>
      <c r="J1615" s="10" t="s">
        <v>15270</v>
      </c>
      <c r="K1615" s="10" t="s">
        <v>10516</v>
      </c>
      <c r="L1615" s="98">
        <f>IFERROR(VLOOKUP($F1615&amp;$C1615,Sales!$J:$W,9,0),0)</f>
        <v>0</v>
      </c>
      <c r="M1615" s="98">
        <f>IFERROR(VLOOKUP($F1615&amp;$C1615,Sales!$J:$W,10,0),0)</f>
        <v>0</v>
      </c>
      <c r="N1615" s="98">
        <f>IFERROR(VLOOKUP($F1615&amp;$C1615,Sales!$J:$W,11,0),0)</f>
        <v>0</v>
      </c>
      <c r="O1615" s="98">
        <f>IFERROR(VLOOKUP($F1615&amp;$C1615,Sales!$J:$W,12,0),0)</f>
        <v>0</v>
      </c>
      <c r="P1615" s="98">
        <f>IFERROR(VLOOKUP($F1615&amp;$C1615,Sales!$J:$W,13,0),0)</f>
        <v>0</v>
      </c>
      <c r="Q1615" s="98">
        <f>IFERROR(VLOOKUP($F1615&amp;$C1615,Sales!$A:$H,7,0),0)</f>
        <v>0</v>
      </c>
      <c r="R1615" s="41">
        <f t="shared" si="50"/>
        <v>1</v>
      </c>
      <c r="S1615" s="41">
        <v>1</v>
      </c>
      <c r="T1615" s="41"/>
      <c r="U1615" s="41"/>
      <c r="V1615" s="15">
        <v>1</v>
      </c>
      <c r="W1615" s="15">
        <v>1</v>
      </c>
      <c r="X1615" s="15">
        <v>1</v>
      </c>
      <c r="Y1615" s="41">
        <v>1</v>
      </c>
      <c r="Z1615" s="41">
        <v>1</v>
      </c>
      <c r="AA1615" s="41"/>
      <c r="AB1615" s="41"/>
      <c r="AC1615" s="41"/>
      <c r="AD1615" s="41"/>
      <c r="AE1615" s="41"/>
      <c r="AF1615" s="41"/>
      <c r="AG1615" s="41"/>
      <c r="AH1615" s="15"/>
      <c r="AI1615" s="41"/>
      <c r="AJ1615" s="41"/>
      <c r="AK1615" s="41"/>
      <c r="AL1615" s="15"/>
      <c r="AM1615" s="15"/>
      <c r="AN1615" s="15"/>
      <c r="AO1615" s="15"/>
      <c r="AP1615" s="15"/>
      <c r="AQ1615" s="15"/>
      <c r="AR1615" s="15"/>
      <c r="AS1615" s="15"/>
      <c r="AT1615" s="127"/>
      <c r="AU1615" s="15"/>
      <c r="AV1615" s="15"/>
      <c r="AW1615" s="15"/>
      <c r="AX1615" s="15"/>
      <c r="AY1615" s="15"/>
      <c r="AZ1615" s="10">
        <v>1</v>
      </c>
      <c r="BA1615" t="s">
        <v>22</v>
      </c>
      <c r="BB1615" t="s">
        <v>23</v>
      </c>
      <c r="BD1615" s="39" t="str">
        <f t="shared" si="51"/>
        <v>01/326127306XBlibli Jabodetabek</v>
      </c>
    </row>
    <row r="1616" spans="2:58" ht="13.5" customHeight="1" x14ac:dyDescent="0.35">
      <c r="B1616" s="10" t="s">
        <v>17</v>
      </c>
      <c r="C1616" s="10" t="s">
        <v>1648</v>
      </c>
      <c r="D1616" s="10" t="s">
        <v>65</v>
      </c>
      <c r="E1616" s="10" t="s">
        <v>66</v>
      </c>
      <c r="F1616" s="10" t="s">
        <v>11752</v>
      </c>
      <c r="G1616" s="137" t="s">
        <v>13378</v>
      </c>
      <c r="H1616" s="10" t="s">
        <v>12827</v>
      </c>
      <c r="I1616" s="10" t="s">
        <v>931</v>
      </c>
      <c r="J1616" s="10" t="s">
        <v>15271</v>
      </c>
      <c r="K1616" s="10" t="s">
        <v>10517</v>
      </c>
      <c r="L1616" s="98">
        <f>IFERROR(VLOOKUP($F1616&amp;$C1616,Sales!$J:$W,9,0),0)</f>
        <v>0</v>
      </c>
      <c r="M1616" s="98">
        <f>IFERROR(VLOOKUP($F1616&amp;$C1616,Sales!$J:$W,10,0),0)</f>
        <v>0</v>
      </c>
      <c r="N1616" s="98">
        <f>IFERROR(VLOOKUP($F1616&amp;$C1616,Sales!$J:$W,11,0),0)</f>
        <v>0</v>
      </c>
      <c r="O1616" s="98">
        <f>IFERROR(VLOOKUP($F1616&amp;$C1616,Sales!$J:$W,12,0),0)</f>
        <v>0</v>
      </c>
      <c r="P1616" s="98">
        <f>IFERROR(VLOOKUP($F1616&amp;$C1616,Sales!$J:$W,13,0),0)</f>
        <v>0</v>
      </c>
      <c r="Q1616" s="98">
        <f>IFERROR(VLOOKUP($F1616&amp;$C1616,Sales!$A:$H,7,0),0)</f>
        <v>0</v>
      </c>
      <c r="R1616" s="41" t="str">
        <f t="shared" si="50"/>
        <v>ERROR</v>
      </c>
      <c r="S1616" s="15"/>
      <c r="T1616" s="15"/>
      <c r="U1616" s="15"/>
      <c r="V1616" s="15"/>
      <c r="W1616" s="15"/>
      <c r="X1616" s="15"/>
      <c r="Y1616" s="41"/>
      <c r="Z1616" s="41"/>
      <c r="AA1616" s="41"/>
      <c r="AB1616" s="15"/>
      <c r="AC1616" s="15"/>
      <c r="AD1616" s="15"/>
      <c r="AE1616" s="15"/>
      <c r="AF1616" s="15"/>
      <c r="AG1616" s="15"/>
      <c r="AH1616" s="15"/>
      <c r="AI1616" s="41"/>
      <c r="AJ1616" s="41"/>
      <c r="AK1616" s="15"/>
      <c r="AL1616" s="15"/>
      <c r="AM1616" s="15"/>
      <c r="AN1616" s="15"/>
      <c r="AO1616" s="15"/>
      <c r="AP1616" s="15"/>
      <c r="AQ1616" s="15"/>
      <c r="AR1616" s="15"/>
      <c r="AS1616" s="15"/>
      <c r="AT1616" s="128"/>
      <c r="AU1616" s="15"/>
      <c r="AV1616" s="15"/>
      <c r="AW1616" s="15"/>
      <c r="AX1616" s="15"/>
      <c r="AY1616" s="15"/>
      <c r="AZ1616" s="10">
        <v>1</v>
      </c>
      <c r="BA1616" t="s">
        <v>22</v>
      </c>
      <c r="BB1616" t="s">
        <v>88</v>
      </c>
      <c r="BD1616" s="39" t="str">
        <f t="shared" si="51"/>
        <v>01/396129511PBlibli Jabodetabek</v>
      </c>
      <c r="BE1616" s="1">
        <v>44995</v>
      </c>
      <c r="BF1616" t="s">
        <v>16182</v>
      </c>
    </row>
    <row r="1617" spans="2:59" ht="13.5" customHeight="1" x14ac:dyDescent="0.35">
      <c r="B1617" s="10" t="s">
        <v>17</v>
      </c>
      <c r="C1617" s="10" t="s">
        <v>1648</v>
      </c>
      <c r="D1617" s="10" t="s">
        <v>65</v>
      </c>
      <c r="E1617" s="10" t="s">
        <v>66</v>
      </c>
      <c r="F1617" s="10" t="s">
        <v>5941</v>
      </c>
      <c r="G1617" s="137" t="s">
        <v>16448</v>
      </c>
      <c r="H1617" s="10" t="s">
        <v>12828</v>
      </c>
      <c r="I1617" s="10">
        <v>4987176052841</v>
      </c>
      <c r="J1617" s="10" t="s">
        <v>15272</v>
      </c>
      <c r="K1617" s="10" t="s">
        <v>6255</v>
      </c>
      <c r="L1617" s="98">
        <f>IFERROR(VLOOKUP($F1617&amp;$C1617,Sales!$J:$W,9,0),0)</f>
        <v>0</v>
      </c>
      <c r="M1617" s="98">
        <f>IFERROR(VLOOKUP($F1617&amp;$C1617,Sales!$J:$W,10,0),0)</f>
        <v>0</v>
      </c>
      <c r="N1617" s="98">
        <f>IFERROR(VLOOKUP($F1617&amp;$C1617,Sales!$J:$W,11,0),0)</f>
        <v>0</v>
      </c>
      <c r="O1617" s="98">
        <f>IFERROR(VLOOKUP($F1617&amp;$C1617,Sales!$J:$W,12,0),0)</f>
        <v>0</v>
      </c>
      <c r="P1617" s="98">
        <f>IFERROR(VLOOKUP($F1617&amp;$C1617,Sales!$J:$W,13,0),0)</f>
        <v>0</v>
      </c>
      <c r="Q1617" s="98">
        <f>IFERROR(VLOOKUP($F1617&amp;$C1617,Sales!$A:$H,7,0),0)</f>
        <v>0</v>
      </c>
      <c r="R1617" s="41">
        <f t="shared" si="50"/>
        <v>1</v>
      </c>
      <c r="S1617" s="41">
        <v>1</v>
      </c>
      <c r="T1617" s="41"/>
      <c r="U1617" s="41"/>
      <c r="V1617" s="15">
        <v>1</v>
      </c>
      <c r="W1617" s="15">
        <v>1</v>
      </c>
      <c r="X1617" s="15">
        <v>1</v>
      </c>
      <c r="Y1617" s="41">
        <v>1</v>
      </c>
      <c r="Z1617" s="41">
        <v>1</v>
      </c>
      <c r="AA1617" s="41"/>
      <c r="AB1617" s="41"/>
      <c r="AC1617" s="41"/>
      <c r="AD1617" s="41"/>
      <c r="AE1617" s="41"/>
      <c r="AF1617" s="41"/>
      <c r="AG1617" s="41"/>
      <c r="AH1617" s="15"/>
      <c r="AI1617" s="41"/>
      <c r="AJ1617" s="41"/>
      <c r="AK1617" s="41"/>
      <c r="AL1617" s="15"/>
      <c r="AM1617" s="15"/>
      <c r="AN1617" s="15"/>
      <c r="AO1617" s="15"/>
      <c r="AP1617" s="15"/>
      <c r="AQ1617" s="15"/>
      <c r="AR1617" s="15"/>
      <c r="AS1617" s="15"/>
      <c r="AT1617" s="127"/>
      <c r="AU1617" s="15"/>
      <c r="AV1617" s="15"/>
      <c r="AW1617" s="15"/>
      <c r="AX1617" s="15"/>
      <c r="AY1617" s="15"/>
      <c r="AZ1617" s="10">
        <v>1</v>
      </c>
      <c r="BA1617" t="s">
        <v>22</v>
      </c>
      <c r="BB1617" t="s">
        <v>23</v>
      </c>
      <c r="BD1617" s="39" t="str">
        <f t="shared" si="51"/>
        <v>01/326127307NBlibli Jabodetabek</v>
      </c>
    </row>
    <row r="1618" spans="2:59" ht="13.5" customHeight="1" x14ac:dyDescent="0.35">
      <c r="B1618" s="10" t="s">
        <v>17</v>
      </c>
      <c r="C1618" s="10" t="s">
        <v>1648</v>
      </c>
      <c r="D1618" s="10" t="s">
        <v>65</v>
      </c>
      <c r="E1618" s="10" t="s">
        <v>66</v>
      </c>
      <c r="F1618" s="10" t="s">
        <v>5964</v>
      </c>
      <c r="G1618" s="137" t="s">
        <v>16449</v>
      </c>
      <c r="H1618" s="10" t="s">
        <v>12829</v>
      </c>
      <c r="I1618" s="10" t="s">
        <v>5933</v>
      </c>
      <c r="J1618" s="10" t="s">
        <v>15273</v>
      </c>
      <c r="K1618" s="10" t="s">
        <v>6256</v>
      </c>
      <c r="L1618" s="98">
        <f>IFERROR(VLOOKUP($F1618&amp;$C1618,Sales!$J:$W,9,0),0)</f>
        <v>0</v>
      </c>
      <c r="M1618" s="98">
        <f>IFERROR(VLOOKUP($F1618&amp;$C1618,Sales!$J:$W,10,0),0)</f>
        <v>0</v>
      </c>
      <c r="N1618" s="98">
        <f>IFERROR(VLOOKUP($F1618&amp;$C1618,Sales!$J:$W,11,0),0)</f>
        <v>0</v>
      </c>
      <c r="O1618" s="98">
        <f>IFERROR(VLOOKUP($F1618&amp;$C1618,Sales!$J:$W,12,0),0)</f>
        <v>0</v>
      </c>
      <c r="P1618" s="98">
        <f>IFERROR(VLOOKUP($F1618&amp;$C1618,Sales!$J:$W,13,0),0)</f>
        <v>0</v>
      </c>
      <c r="Q1618" s="98">
        <f>IFERROR(VLOOKUP($F1618&amp;$C1618,Sales!$A:$H,7,0),0)</f>
        <v>0</v>
      </c>
      <c r="R1618" s="41">
        <f t="shared" si="50"/>
        <v>1</v>
      </c>
      <c r="S1618" s="41">
        <v>1</v>
      </c>
      <c r="T1618" s="41"/>
      <c r="U1618" s="41"/>
      <c r="V1618" s="15">
        <v>1</v>
      </c>
      <c r="W1618" s="15">
        <v>1</v>
      </c>
      <c r="X1618" s="15">
        <v>1</v>
      </c>
      <c r="Y1618" s="41">
        <v>1</v>
      </c>
      <c r="Z1618" s="41">
        <v>1</v>
      </c>
      <c r="AA1618" s="41"/>
      <c r="AB1618" s="41"/>
      <c r="AC1618" s="41"/>
      <c r="AD1618" s="41"/>
      <c r="AE1618" s="41"/>
      <c r="AF1618" s="41"/>
      <c r="AG1618" s="41"/>
      <c r="AH1618" s="15"/>
      <c r="AI1618" s="41"/>
      <c r="AJ1618" s="41"/>
      <c r="AK1618" s="41"/>
      <c r="AL1618" s="15"/>
      <c r="AM1618" s="15"/>
      <c r="AN1618" s="15"/>
      <c r="AO1618" s="15"/>
      <c r="AP1618" s="15"/>
      <c r="AQ1618" s="15"/>
      <c r="AR1618" s="15"/>
      <c r="AS1618" s="15"/>
      <c r="AT1618" s="127"/>
      <c r="AU1618" s="15"/>
      <c r="AV1618" s="15"/>
      <c r="AW1618" s="15"/>
      <c r="AX1618" s="15"/>
      <c r="AY1618" s="15"/>
      <c r="AZ1618" s="10">
        <v>1</v>
      </c>
      <c r="BA1618" t="s">
        <v>22</v>
      </c>
      <c r="BB1618" t="s">
        <v>23</v>
      </c>
      <c r="BD1618" s="39" t="str">
        <f t="shared" si="51"/>
        <v>01/396129509IBlibli Jabodetabek</v>
      </c>
    </row>
    <row r="1619" spans="2:59" ht="13.5" customHeight="1" x14ac:dyDescent="0.35">
      <c r="B1619" s="10" t="s">
        <v>17</v>
      </c>
      <c r="C1619" s="10" t="s">
        <v>1648</v>
      </c>
      <c r="D1619" s="10" t="s">
        <v>65</v>
      </c>
      <c r="E1619" s="10" t="s">
        <v>66</v>
      </c>
      <c r="F1619" s="10" t="s">
        <v>5965</v>
      </c>
      <c r="G1619" s="137" t="s">
        <v>16450</v>
      </c>
      <c r="H1619" s="10" t="s">
        <v>12830</v>
      </c>
      <c r="I1619" s="10" t="s">
        <v>5934</v>
      </c>
      <c r="J1619" s="10" t="s">
        <v>15274</v>
      </c>
      <c r="K1619" s="10" t="s">
        <v>6257</v>
      </c>
      <c r="L1619" s="98">
        <f>IFERROR(VLOOKUP($F1619&amp;$C1619,Sales!$J:$W,9,0),0)</f>
        <v>0</v>
      </c>
      <c r="M1619" s="98">
        <f>IFERROR(VLOOKUP($F1619&amp;$C1619,Sales!$J:$W,10,0),0)</f>
        <v>0</v>
      </c>
      <c r="N1619" s="98">
        <f>IFERROR(VLOOKUP($F1619&amp;$C1619,Sales!$J:$W,11,0),0)</f>
        <v>0</v>
      </c>
      <c r="O1619" s="98">
        <f>IFERROR(VLOOKUP($F1619&amp;$C1619,Sales!$J:$W,12,0),0)</f>
        <v>0</v>
      </c>
      <c r="P1619" s="98">
        <f>IFERROR(VLOOKUP($F1619&amp;$C1619,Sales!$J:$W,13,0),0)</f>
        <v>0</v>
      </c>
      <c r="Q1619" s="98">
        <f>IFERROR(VLOOKUP($F1619&amp;$C1619,Sales!$A:$H,7,0),0)</f>
        <v>0</v>
      </c>
      <c r="R1619" s="41">
        <f t="shared" si="50"/>
        <v>1</v>
      </c>
      <c r="S1619" s="41">
        <v>1</v>
      </c>
      <c r="T1619" s="41"/>
      <c r="U1619" s="41"/>
      <c r="V1619" s="15">
        <v>1</v>
      </c>
      <c r="W1619" s="15">
        <v>1</v>
      </c>
      <c r="X1619" s="15">
        <v>1</v>
      </c>
      <c r="Y1619" s="41">
        <v>1</v>
      </c>
      <c r="Z1619" s="41">
        <v>1</v>
      </c>
      <c r="AA1619" s="41"/>
      <c r="AB1619" s="41"/>
      <c r="AC1619" s="41"/>
      <c r="AD1619" s="41"/>
      <c r="AE1619" s="41"/>
      <c r="AF1619" s="41"/>
      <c r="AG1619" s="41"/>
      <c r="AH1619" s="15"/>
      <c r="AI1619" s="41"/>
      <c r="AJ1619" s="41"/>
      <c r="AK1619" s="41"/>
      <c r="AL1619" s="15"/>
      <c r="AM1619" s="15"/>
      <c r="AN1619" s="15"/>
      <c r="AO1619" s="15"/>
      <c r="AP1619" s="15"/>
      <c r="AQ1619" s="15"/>
      <c r="AR1619" s="15"/>
      <c r="AS1619" s="15"/>
      <c r="AT1619" s="127"/>
      <c r="AU1619" s="15"/>
      <c r="AV1619" s="15"/>
      <c r="AW1619" s="15"/>
      <c r="AX1619" s="15"/>
      <c r="AY1619" s="15"/>
      <c r="AZ1619" s="10">
        <v>1</v>
      </c>
      <c r="BA1619" t="s">
        <v>13952</v>
      </c>
      <c r="BB1619" t="s">
        <v>23</v>
      </c>
      <c r="BD1619" s="39" t="str">
        <f t="shared" si="51"/>
        <v>01/396129509JBlibli Jabodetabek</v>
      </c>
    </row>
    <row r="1620" spans="2:59" ht="13.5" customHeight="1" x14ac:dyDescent="0.35">
      <c r="B1620" s="10" t="s">
        <v>17</v>
      </c>
      <c r="C1620" s="10" t="s">
        <v>1648</v>
      </c>
      <c r="D1620" s="10" t="s">
        <v>65</v>
      </c>
      <c r="E1620" s="10" t="s">
        <v>66</v>
      </c>
      <c r="F1620" s="10" t="s">
        <v>5942</v>
      </c>
      <c r="G1620" s="137" t="s">
        <v>16451</v>
      </c>
      <c r="H1620" s="10" t="s">
        <v>12831</v>
      </c>
      <c r="I1620" s="10">
        <v>4987176052858</v>
      </c>
      <c r="J1620" s="10" t="s">
        <v>15275</v>
      </c>
      <c r="K1620" s="10" t="s">
        <v>6258</v>
      </c>
      <c r="L1620" s="98">
        <f>IFERROR(VLOOKUP($F1620&amp;$C1620,Sales!$J:$W,9,0),0)</f>
        <v>0</v>
      </c>
      <c r="M1620" s="98">
        <f>IFERROR(VLOOKUP($F1620&amp;$C1620,Sales!$J:$W,10,0),0)</f>
        <v>0</v>
      </c>
      <c r="N1620" s="98">
        <f>IFERROR(VLOOKUP($F1620&amp;$C1620,Sales!$J:$W,11,0),0)</f>
        <v>0</v>
      </c>
      <c r="O1620" s="98">
        <f>IFERROR(VLOOKUP($F1620&amp;$C1620,Sales!$J:$W,12,0),0)</f>
        <v>0</v>
      </c>
      <c r="P1620" s="98">
        <f>IFERROR(VLOOKUP($F1620&amp;$C1620,Sales!$J:$W,13,0),0)</f>
        <v>0</v>
      </c>
      <c r="Q1620" s="98">
        <f>IFERROR(VLOOKUP($F1620&amp;$C1620,Sales!$A:$H,7,0),0)</f>
        <v>0</v>
      </c>
      <c r="R1620" s="41">
        <f t="shared" si="50"/>
        <v>1</v>
      </c>
      <c r="S1620" s="41">
        <v>1</v>
      </c>
      <c r="T1620" s="41"/>
      <c r="U1620" s="41"/>
      <c r="V1620" s="15">
        <v>1</v>
      </c>
      <c r="W1620" s="15">
        <v>1</v>
      </c>
      <c r="X1620" s="15">
        <v>1</v>
      </c>
      <c r="Y1620" s="41">
        <v>1</v>
      </c>
      <c r="Z1620" s="41">
        <v>1</v>
      </c>
      <c r="AA1620" s="41"/>
      <c r="AB1620" s="41"/>
      <c r="AC1620" s="41"/>
      <c r="AD1620" s="41"/>
      <c r="AE1620" s="41"/>
      <c r="AF1620" s="41"/>
      <c r="AG1620" s="41"/>
      <c r="AH1620" s="15"/>
      <c r="AI1620" s="41"/>
      <c r="AJ1620" s="41"/>
      <c r="AK1620" s="41"/>
      <c r="AL1620" s="15"/>
      <c r="AM1620" s="15"/>
      <c r="AN1620" s="15"/>
      <c r="AO1620" s="15"/>
      <c r="AP1620" s="15"/>
      <c r="AQ1620" s="15"/>
      <c r="AR1620" s="15"/>
      <c r="AS1620" s="15"/>
      <c r="AT1620" s="127"/>
      <c r="AU1620" s="15"/>
      <c r="AV1620" s="15"/>
      <c r="AW1620" s="15"/>
      <c r="AX1620" s="15"/>
      <c r="AY1620" s="15"/>
      <c r="AZ1620" s="10">
        <v>1</v>
      </c>
      <c r="BA1620" t="s">
        <v>22</v>
      </c>
      <c r="BB1620" t="s">
        <v>23</v>
      </c>
      <c r="BD1620" s="39" t="str">
        <f t="shared" si="51"/>
        <v>01/326127307OBlibli Jabodetabek</v>
      </c>
    </row>
    <row r="1621" spans="2:59" ht="13.5" customHeight="1" x14ac:dyDescent="0.35">
      <c r="B1621" s="10" t="s">
        <v>17</v>
      </c>
      <c r="C1621" s="10" t="s">
        <v>1648</v>
      </c>
      <c r="D1621" s="10" t="s">
        <v>65</v>
      </c>
      <c r="E1621" s="10" t="s">
        <v>66</v>
      </c>
      <c r="F1621" s="10" t="s">
        <v>5966</v>
      </c>
      <c r="G1621" s="137" t="s">
        <v>16452</v>
      </c>
      <c r="H1621" s="10" t="s">
        <v>12832</v>
      </c>
      <c r="I1621" s="10" t="s">
        <v>5935</v>
      </c>
      <c r="J1621" s="10" t="s">
        <v>15276</v>
      </c>
      <c r="K1621" s="10" t="s">
        <v>6259</v>
      </c>
      <c r="L1621" s="98">
        <f>IFERROR(VLOOKUP($F1621&amp;$C1621,Sales!$J:$W,9,0),0)</f>
        <v>0</v>
      </c>
      <c r="M1621" s="98">
        <f>IFERROR(VLOOKUP($F1621&amp;$C1621,Sales!$J:$W,10,0),0)</f>
        <v>0</v>
      </c>
      <c r="N1621" s="98">
        <f>IFERROR(VLOOKUP($F1621&amp;$C1621,Sales!$J:$W,11,0),0)</f>
        <v>0</v>
      </c>
      <c r="O1621" s="98">
        <f>IFERROR(VLOOKUP($F1621&amp;$C1621,Sales!$J:$W,12,0),0)</f>
        <v>0</v>
      </c>
      <c r="P1621" s="98">
        <f>IFERROR(VLOOKUP($F1621&amp;$C1621,Sales!$J:$W,13,0),0)</f>
        <v>0</v>
      </c>
      <c r="Q1621" s="98">
        <f>IFERROR(VLOOKUP($F1621&amp;$C1621,Sales!$A:$H,7,0),0)</f>
        <v>0</v>
      </c>
      <c r="R1621" s="41">
        <f t="shared" si="50"/>
        <v>1</v>
      </c>
      <c r="S1621" s="41">
        <v>1</v>
      </c>
      <c r="T1621" s="41"/>
      <c r="U1621" s="41"/>
      <c r="V1621" s="15">
        <v>1</v>
      </c>
      <c r="W1621" s="15">
        <v>1</v>
      </c>
      <c r="X1621" s="15">
        <v>1</v>
      </c>
      <c r="Y1621" s="41">
        <v>1</v>
      </c>
      <c r="Z1621" s="41">
        <v>1</v>
      </c>
      <c r="AA1621" s="41"/>
      <c r="AB1621" s="41"/>
      <c r="AC1621" s="41"/>
      <c r="AD1621" s="41"/>
      <c r="AE1621" s="41"/>
      <c r="AF1621" s="41"/>
      <c r="AG1621" s="41"/>
      <c r="AH1621" s="15"/>
      <c r="AI1621" s="41"/>
      <c r="AJ1621" s="41"/>
      <c r="AK1621" s="41"/>
      <c r="AL1621" s="15"/>
      <c r="AM1621" s="15"/>
      <c r="AN1621" s="15"/>
      <c r="AO1621" s="15"/>
      <c r="AP1621" s="15"/>
      <c r="AQ1621" s="15"/>
      <c r="AR1621" s="15"/>
      <c r="AS1621" s="15"/>
      <c r="AT1621" s="127"/>
      <c r="AU1621" s="15"/>
      <c r="AV1621" s="15"/>
      <c r="AW1621" s="15"/>
      <c r="AX1621" s="15"/>
      <c r="AY1621" s="15"/>
      <c r="AZ1621" s="10">
        <v>1</v>
      </c>
      <c r="BA1621" t="s">
        <v>13952</v>
      </c>
      <c r="BB1621" t="s">
        <v>23</v>
      </c>
      <c r="BD1621" s="39" t="str">
        <f t="shared" si="51"/>
        <v>01/396129509KBlibli Jabodetabek</v>
      </c>
    </row>
    <row r="1622" spans="2:59" ht="13.5" customHeight="1" x14ac:dyDescent="0.35">
      <c r="B1622" s="10" t="s">
        <v>17</v>
      </c>
      <c r="C1622" s="10" t="s">
        <v>1648</v>
      </c>
      <c r="D1622" s="10" t="s">
        <v>65</v>
      </c>
      <c r="E1622" s="10" t="s">
        <v>66</v>
      </c>
      <c r="F1622" s="10" t="s">
        <v>5967</v>
      </c>
      <c r="G1622" s="137" t="s">
        <v>16453</v>
      </c>
      <c r="H1622" s="10" t="s">
        <v>12833</v>
      </c>
      <c r="I1622" s="10" t="s">
        <v>5936</v>
      </c>
      <c r="J1622" s="10" t="s">
        <v>15277</v>
      </c>
      <c r="K1622" s="10" t="s">
        <v>6260</v>
      </c>
      <c r="L1622" s="98">
        <f>IFERROR(VLOOKUP($F1622&amp;$C1622,Sales!$J:$W,9,0),0)</f>
        <v>0</v>
      </c>
      <c r="M1622" s="98">
        <f>IFERROR(VLOOKUP($F1622&amp;$C1622,Sales!$J:$W,10,0),0)</f>
        <v>0</v>
      </c>
      <c r="N1622" s="98">
        <f>IFERROR(VLOOKUP($F1622&amp;$C1622,Sales!$J:$W,11,0),0)</f>
        <v>0</v>
      </c>
      <c r="O1622" s="98">
        <f>IFERROR(VLOOKUP($F1622&amp;$C1622,Sales!$J:$W,12,0),0)</f>
        <v>0</v>
      </c>
      <c r="P1622" s="98">
        <f>IFERROR(VLOOKUP($F1622&amp;$C1622,Sales!$J:$W,13,0),0)</f>
        <v>0</v>
      </c>
      <c r="Q1622" s="98">
        <f>IFERROR(VLOOKUP($F1622&amp;$C1622,Sales!$A:$H,7,0),0)</f>
        <v>0</v>
      </c>
      <c r="R1622" s="41">
        <f t="shared" si="50"/>
        <v>1</v>
      </c>
      <c r="S1622" s="41">
        <v>1</v>
      </c>
      <c r="T1622" s="41"/>
      <c r="U1622" s="41"/>
      <c r="V1622" s="15">
        <v>1</v>
      </c>
      <c r="W1622" s="15">
        <v>1</v>
      </c>
      <c r="X1622" s="15">
        <v>1</v>
      </c>
      <c r="Y1622" s="41">
        <v>1</v>
      </c>
      <c r="Z1622" s="41">
        <v>1</v>
      </c>
      <c r="AA1622" s="41"/>
      <c r="AB1622" s="41"/>
      <c r="AC1622" s="41"/>
      <c r="AD1622" s="41"/>
      <c r="AE1622" s="41"/>
      <c r="AF1622" s="41"/>
      <c r="AG1622" s="41"/>
      <c r="AH1622" s="15"/>
      <c r="AI1622" s="41"/>
      <c r="AJ1622" s="41"/>
      <c r="AK1622" s="41"/>
      <c r="AL1622" s="15"/>
      <c r="AM1622" s="15"/>
      <c r="AN1622" s="15"/>
      <c r="AO1622" s="15"/>
      <c r="AP1622" s="15"/>
      <c r="AQ1622" s="15"/>
      <c r="AR1622" s="15"/>
      <c r="AS1622" s="15"/>
      <c r="AT1622" s="187"/>
      <c r="AU1622" s="15"/>
      <c r="AV1622" s="15"/>
      <c r="AW1622" s="15"/>
      <c r="AX1622" s="15"/>
      <c r="AY1622" s="15"/>
      <c r="AZ1622" s="10">
        <v>1</v>
      </c>
      <c r="BA1622" t="s">
        <v>13952</v>
      </c>
      <c r="BB1622" t="s">
        <v>23</v>
      </c>
      <c r="BD1622" s="39" t="str">
        <f t="shared" si="51"/>
        <v>01/396129509LBlibli Jabodetabek</v>
      </c>
    </row>
    <row r="1623" spans="2:59" ht="13.5" customHeight="1" x14ac:dyDescent="0.35">
      <c r="B1623" s="10" t="s">
        <v>17</v>
      </c>
      <c r="C1623" s="10" t="s">
        <v>1648</v>
      </c>
      <c r="D1623" s="10" t="s">
        <v>65</v>
      </c>
      <c r="E1623" s="10" t="s">
        <v>66</v>
      </c>
      <c r="F1623" s="10" t="s">
        <v>5938</v>
      </c>
      <c r="G1623" s="137" t="s">
        <v>16454</v>
      </c>
      <c r="H1623" s="10" t="s">
        <v>12834</v>
      </c>
      <c r="I1623" s="10">
        <v>4987176052926</v>
      </c>
      <c r="J1623" s="10" t="s">
        <v>15278</v>
      </c>
      <c r="K1623" s="124" t="s">
        <v>6261</v>
      </c>
      <c r="L1623" s="98">
        <f>IFERROR(VLOOKUP($F1623&amp;$C1623,Sales!$J:$W,9,0),0)</f>
        <v>0</v>
      </c>
      <c r="M1623" s="98">
        <f>IFERROR(VLOOKUP($F1623&amp;$C1623,Sales!$J:$W,10,0),0)</f>
        <v>0</v>
      </c>
      <c r="N1623" s="98">
        <f>IFERROR(VLOOKUP($F1623&amp;$C1623,Sales!$J:$W,11,0),0)</f>
        <v>0</v>
      </c>
      <c r="O1623" s="98">
        <f>IFERROR(VLOOKUP($F1623&amp;$C1623,Sales!$J:$W,12,0),0)</f>
        <v>0</v>
      </c>
      <c r="P1623" s="98">
        <f>IFERROR(VLOOKUP($F1623&amp;$C1623,Sales!$J:$W,13,0),0)</f>
        <v>0</v>
      </c>
      <c r="Q1623" s="98">
        <f>IFERROR(VLOOKUP($F1623&amp;$C1623,Sales!$A:$H,7,0),0)</f>
        <v>0</v>
      </c>
      <c r="R1623" s="41">
        <f t="shared" si="50"/>
        <v>1</v>
      </c>
      <c r="S1623" s="41">
        <v>1</v>
      </c>
      <c r="T1623" s="41"/>
      <c r="U1623" s="41"/>
      <c r="V1623" s="15">
        <v>1</v>
      </c>
      <c r="W1623" s="15">
        <v>1</v>
      </c>
      <c r="X1623" s="15">
        <v>1</v>
      </c>
      <c r="Y1623" s="41">
        <v>1</v>
      </c>
      <c r="Z1623" s="41">
        <v>1</v>
      </c>
      <c r="AA1623" s="41"/>
      <c r="AB1623" s="41"/>
      <c r="AC1623" s="41"/>
      <c r="AD1623" s="41"/>
      <c r="AE1623" s="41"/>
      <c r="AF1623" s="41"/>
      <c r="AG1623" s="41"/>
      <c r="AH1623" s="15"/>
      <c r="AI1623" s="41"/>
      <c r="AJ1623" s="41"/>
      <c r="AK1623" s="41"/>
      <c r="AL1623" s="15"/>
      <c r="AM1623" s="15"/>
      <c r="AN1623" s="15"/>
      <c r="AO1623" s="15"/>
      <c r="AP1623" s="15"/>
      <c r="AQ1623" s="15"/>
      <c r="AR1623" s="15"/>
      <c r="AS1623" s="15"/>
      <c r="AT1623" s="127"/>
      <c r="AU1623" s="15"/>
      <c r="AV1623" s="15"/>
      <c r="AW1623" s="15"/>
      <c r="AX1623" s="15"/>
      <c r="AY1623" s="15"/>
      <c r="AZ1623" s="10">
        <v>1</v>
      </c>
      <c r="BA1623" t="s">
        <v>22</v>
      </c>
      <c r="BB1623" t="s">
        <v>23</v>
      </c>
      <c r="BD1623" s="39" t="str">
        <f t="shared" si="51"/>
        <v>01/326127307PBlibli Jabodetabek</v>
      </c>
    </row>
    <row r="1624" spans="2:59" ht="13.5" customHeight="1" x14ac:dyDescent="0.35">
      <c r="B1624" s="10" t="s">
        <v>17</v>
      </c>
      <c r="C1624" s="10" t="s">
        <v>1648</v>
      </c>
      <c r="D1624" s="10" t="s">
        <v>65</v>
      </c>
      <c r="E1624" s="10" t="s">
        <v>66</v>
      </c>
      <c r="F1624" s="10" t="s">
        <v>5968</v>
      </c>
      <c r="G1624" s="137" t="s">
        <v>16766</v>
      </c>
      <c r="H1624" s="10" t="s">
        <v>16791</v>
      </c>
      <c r="I1624" s="10" t="s">
        <v>5927</v>
      </c>
      <c r="J1624" s="10" t="s">
        <v>15279</v>
      </c>
      <c r="K1624" s="10" t="s">
        <v>6262</v>
      </c>
      <c r="L1624" s="98">
        <f>IFERROR(VLOOKUP($F1624&amp;$C1624,Sales!$J:$W,9,0),0)</f>
        <v>0</v>
      </c>
      <c r="M1624" s="98">
        <f>IFERROR(VLOOKUP($F1624&amp;$C1624,Sales!$J:$W,10,0),0)</f>
        <v>0</v>
      </c>
      <c r="N1624" s="98">
        <f>IFERROR(VLOOKUP($F1624&amp;$C1624,Sales!$J:$W,11,0),0)</f>
        <v>0</v>
      </c>
      <c r="O1624" s="98">
        <f>IFERROR(VLOOKUP($F1624&amp;$C1624,Sales!$J:$W,12,0),0)</f>
        <v>0</v>
      </c>
      <c r="P1624" s="98">
        <f>IFERROR(VLOOKUP($F1624&amp;$C1624,Sales!$J:$W,13,0),0)</f>
        <v>0</v>
      </c>
      <c r="Q1624" s="98">
        <f>IFERROR(VLOOKUP($F1624&amp;$C1624,Sales!$A:$H,7,0),0)</f>
        <v>0</v>
      </c>
      <c r="R1624" s="41">
        <f t="shared" si="50"/>
        <v>1</v>
      </c>
      <c r="S1624" s="41">
        <v>1</v>
      </c>
      <c r="T1624" s="41"/>
      <c r="U1624" s="41"/>
      <c r="V1624" s="15">
        <v>1</v>
      </c>
      <c r="W1624" s="15">
        <v>1</v>
      </c>
      <c r="X1624" s="15">
        <v>1</v>
      </c>
      <c r="Y1624" s="41">
        <v>1</v>
      </c>
      <c r="Z1624" s="41">
        <v>1</v>
      </c>
      <c r="AA1624" s="41"/>
      <c r="AB1624" s="41"/>
      <c r="AC1624" s="41"/>
      <c r="AD1624" s="41"/>
      <c r="AE1624" s="41"/>
      <c r="AF1624" s="41"/>
      <c r="AG1624" s="41"/>
      <c r="AH1624" s="15"/>
      <c r="AI1624" s="41"/>
      <c r="AJ1624" s="41"/>
      <c r="AK1624" s="41"/>
      <c r="AL1624" s="15"/>
      <c r="AM1624" s="15"/>
      <c r="AN1624" s="15"/>
      <c r="AO1624" s="15"/>
      <c r="AP1624" s="15"/>
      <c r="AQ1624" s="15"/>
      <c r="AR1624" s="15"/>
      <c r="AS1624" s="15"/>
      <c r="AT1624" s="127"/>
      <c r="AU1624" s="15"/>
      <c r="AV1624" s="15"/>
      <c r="AW1624" s="15"/>
      <c r="AX1624" s="15"/>
      <c r="AY1624" s="15"/>
      <c r="AZ1624" s="10">
        <v>1</v>
      </c>
      <c r="BA1624" t="s">
        <v>22</v>
      </c>
      <c r="BB1624" t="s">
        <v>23</v>
      </c>
      <c r="BD1624" s="39" t="str">
        <f t="shared" si="51"/>
        <v>01/396129509MBlibli Jabodetabek</v>
      </c>
    </row>
    <row r="1625" spans="2:59" ht="13.5" customHeight="1" x14ac:dyDescent="0.35">
      <c r="B1625" s="10" t="s">
        <v>17</v>
      </c>
      <c r="C1625" s="10" t="s">
        <v>1648</v>
      </c>
      <c r="D1625" s="10" t="s">
        <v>65</v>
      </c>
      <c r="E1625" s="10" t="s">
        <v>66</v>
      </c>
      <c r="F1625" s="10" t="s">
        <v>5969</v>
      </c>
      <c r="G1625" s="137" t="s">
        <v>16455</v>
      </c>
      <c r="H1625" s="10" t="s">
        <v>12835</v>
      </c>
      <c r="I1625" s="10" t="s">
        <v>5928</v>
      </c>
      <c r="J1625" s="10" t="s">
        <v>15280</v>
      </c>
      <c r="K1625" s="10" t="s">
        <v>6263</v>
      </c>
      <c r="L1625" s="98">
        <f>IFERROR(VLOOKUP($F1625&amp;$C1625,Sales!$J:$W,9,0),0)</f>
        <v>0</v>
      </c>
      <c r="M1625" s="98">
        <f>IFERROR(VLOOKUP($F1625&amp;$C1625,Sales!$J:$W,10,0),0)</f>
        <v>0</v>
      </c>
      <c r="N1625" s="98">
        <f>IFERROR(VLOOKUP($F1625&amp;$C1625,Sales!$J:$W,11,0),0)</f>
        <v>0</v>
      </c>
      <c r="O1625" s="98">
        <f>IFERROR(VLOOKUP($F1625&amp;$C1625,Sales!$J:$W,12,0),0)</f>
        <v>0</v>
      </c>
      <c r="P1625" s="98">
        <f>IFERROR(VLOOKUP($F1625&amp;$C1625,Sales!$J:$W,13,0),0)</f>
        <v>0</v>
      </c>
      <c r="Q1625" s="98">
        <f>IFERROR(VLOOKUP($F1625&amp;$C1625,Sales!$A:$H,7,0),0)</f>
        <v>0</v>
      </c>
      <c r="R1625" s="41" t="str">
        <f t="shared" si="50"/>
        <v>ERROR</v>
      </c>
      <c r="S1625" s="15"/>
      <c r="T1625" s="15"/>
      <c r="U1625" s="15"/>
      <c r="V1625" s="15"/>
      <c r="W1625" s="15"/>
      <c r="X1625" s="15"/>
      <c r="Y1625" s="41"/>
      <c r="Z1625" s="41"/>
      <c r="AA1625" s="41"/>
      <c r="AB1625" s="41"/>
      <c r="AC1625" s="41"/>
      <c r="AD1625" s="41"/>
      <c r="AE1625" s="15"/>
      <c r="AF1625" s="15"/>
      <c r="AG1625" s="15"/>
      <c r="AH1625" s="15"/>
      <c r="AI1625" s="41"/>
      <c r="AJ1625" s="41"/>
      <c r="AK1625" s="15"/>
      <c r="AL1625" s="15"/>
      <c r="AM1625" s="15"/>
      <c r="AN1625" s="15"/>
      <c r="AO1625" s="15"/>
      <c r="AP1625" s="15"/>
      <c r="AQ1625" s="15"/>
      <c r="AR1625" s="15"/>
      <c r="AS1625" s="15"/>
      <c r="AT1625" s="132"/>
      <c r="AU1625" s="15"/>
      <c r="AV1625" s="15"/>
      <c r="AW1625" s="15"/>
      <c r="AX1625" s="15"/>
      <c r="AY1625" s="15"/>
      <c r="AZ1625" s="10">
        <v>1</v>
      </c>
      <c r="BA1625" t="s">
        <v>22</v>
      </c>
      <c r="BB1625" t="s">
        <v>13210</v>
      </c>
      <c r="BD1625" s="39" t="str">
        <f t="shared" si="51"/>
        <v>01/396129509NBlibli Jabodetabek</v>
      </c>
      <c r="BF1625" t="s">
        <v>19049</v>
      </c>
    </row>
    <row r="1626" spans="2:59" ht="13.5" customHeight="1" x14ac:dyDescent="0.35">
      <c r="B1626" s="10" t="s">
        <v>17</v>
      </c>
      <c r="C1626" s="10" t="s">
        <v>1648</v>
      </c>
      <c r="D1626" s="10" t="s">
        <v>65</v>
      </c>
      <c r="E1626" s="10" t="s">
        <v>66</v>
      </c>
      <c r="F1626" s="10" t="s">
        <v>5939</v>
      </c>
      <c r="G1626" s="137" t="s">
        <v>16456</v>
      </c>
      <c r="H1626" s="10" t="s">
        <v>12836</v>
      </c>
      <c r="I1626" s="10">
        <v>4987176052933</v>
      </c>
      <c r="J1626" s="10" t="s">
        <v>15281</v>
      </c>
      <c r="K1626" s="10" t="s">
        <v>6264</v>
      </c>
      <c r="L1626" s="98">
        <f>IFERROR(VLOOKUP($F1626&amp;$C1626,Sales!$J:$W,9,0),0)</f>
        <v>0</v>
      </c>
      <c r="M1626" s="98">
        <f>IFERROR(VLOOKUP($F1626&amp;$C1626,Sales!$J:$W,10,0),0)</f>
        <v>0</v>
      </c>
      <c r="N1626" s="98">
        <f>IFERROR(VLOOKUP($F1626&amp;$C1626,Sales!$J:$W,11,0),0)</f>
        <v>0</v>
      </c>
      <c r="O1626" s="98">
        <f>IFERROR(VLOOKUP($F1626&amp;$C1626,Sales!$J:$W,12,0),0)</f>
        <v>0</v>
      </c>
      <c r="P1626" s="98">
        <f>IFERROR(VLOOKUP($F1626&amp;$C1626,Sales!$J:$W,13,0),0)</f>
        <v>0</v>
      </c>
      <c r="Q1626" s="98">
        <f>IFERROR(VLOOKUP($F1626&amp;$C1626,Sales!$A:$H,7,0),0)</f>
        <v>0</v>
      </c>
      <c r="R1626" s="41">
        <f t="shared" si="50"/>
        <v>1</v>
      </c>
      <c r="S1626" s="41">
        <v>1</v>
      </c>
      <c r="T1626" s="41"/>
      <c r="U1626" s="41"/>
      <c r="V1626" s="15">
        <v>1</v>
      </c>
      <c r="W1626" s="15">
        <v>1</v>
      </c>
      <c r="X1626" s="15">
        <v>1</v>
      </c>
      <c r="Y1626" s="41">
        <v>1</v>
      </c>
      <c r="Z1626" s="41">
        <v>1</v>
      </c>
      <c r="AA1626" s="41"/>
      <c r="AB1626" s="41"/>
      <c r="AC1626" s="41"/>
      <c r="AD1626" s="41"/>
      <c r="AE1626" s="41"/>
      <c r="AF1626" s="41"/>
      <c r="AG1626" s="41"/>
      <c r="AH1626" s="15"/>
      <c r="AI1626" s="41"/>
      <c r="AJ1626" s="41"/>
      <c r="AK1626" s="41"/>
      <c r="AL1626" s="15"/>
      <c r="AM1626" s="15"/>
      <c r="AN1626" s="15"/>
      <c r="AO1626" s="15"/>
      <c r="AP1626" s="15"/>
      <c r="AQ1626" s="15"/>
      <c r="AR1626" s="15"/>
      <c r="AS1626" s="15"/>
      <c r="AT1626" s="127"/>
      <c r="AU1626" s="15"/>
      <c r="AV1626" s="15"/>
      <c r="AW1626" s="15"/>
      <c r="AX1626" s="15"/>
      <c r="AY1626" s="15"/>
      <c r="AZ1626" s="10">
        <v>1</v>
      </c>
      <c r="BA1626" t="s">
        <v>22</v>
      </c>
      <c r="BB1626" t="s">
        <v>23</v>
      </c>
      <c r="BD1626" s="39" t="str">
        <f t="shared" si="51"/>
        <v>01/326127307QBlibli Jabodetabek</v>
      </c>
    </row>
    <row r="1627" spans="2:59" ht="13.5" customHeight="1" x14ac:dyDescent="0.35">
      <c r="B1627" s="10" t="s">
        <v>17</v>
      </c>
      <c r="C1627" s="10" t="s">
        <v>1648</v>
      </c>
      <c r="D1627" s="10" t="s">
        <v>65</v>
      </c>
      <c r="E1627" s="10" t="s">
        <v>66</v>
      </c>
      <c r="F1627" s="10" t="s">
        <v>5970</v>
      </c>
      <c r="G1627" s="137" t="s">
        <v>16457</v>
      </c>
      <c r="H1627" s="10" t="s">
        <v>12837</v>
      </c>
      <c r="I1627" s="10" t="s">
        <v>5929</v>
      </c>
      <c r="J1627" s="10" t="s">
        <v>15282</v>
      </c>
      <c r="K1627" s="10" t="s">
        <v>6265</v>
      </c>
      <c r="L1627" s="98">
        <f>IFERROR(VLOOKUP($F1627&amp;$C1627,Sales!$J:$W,9,0),0)</f>
        <v>0</v>
      </c>
      <c r="M1627" s="98">
        <f>IFERROR(VLOOKUP($F1627&amp;$C1627,Sales!$J:$W,10,0),0)</f>
        <v>0</v>
      </c>
      <c r="N1627" s="98">
        <f>IFERROR(VLOOKUP($F1627&amp;$C1627,Sales!$J:$W,11,0),0)</f>
        <v>0</v>
      </c>
      <c r="O1627" s="98">
        <f>IFERROR(VLOOKUP($F1627&amp;$C1627,Sales!$J:$W,12,0),0)</f>
        <v>0</v>
      </c>
      <c r="P1627" s="98">
        <f>IFERROR(VLOOKUP($F1627&amp;$C1627,Sales!$J:$W,13,0),0)</f>
        <v>0</v>
      </c>
      <c r="Q1627" s="98">
        <f>IFERROR(VLOOKUP($F1627&amp;$C1627,Sales!$A:$H,7,0),0)</f>
        <v>0</v>
      </c>
      <c r="R1627" s="41">
        <f t="shared" si="50"/>
        <v>1</v>
      </c>
      <c r="S1627" s="41">
        <v>1</v>
      </c>
      <c r="T1627" s="41"/>
      <c r="U1627" s="41"/>
      <c r="V1627" s="15">
        <v>1</v>
      </c>
      <c r="W1627" s="15">
        <v>1</v>
      </c>
      <c r="X1627" s="15">
        <v>1</v>
      </c>
      <c r="Y1627" s="41">
        <v>1</v>
      </c>
      <c r="Z1627" s="41">
        <v>1</v>
      </c>
      <c r="AA1627" s="41"/>
      <c r="AB1627" s="41"/>
      <c r="AC1627" s="41"/>
      <c r="AD1627" s="41"/>
      <c r="AE1627" s="41"/>
      <c r="AF1627" s="41"/>
      <c r="AG1627" s="41"/>
      <c r="AH1627" s="15"/>
      <c r="AI1627" s="41"/>
      <c r="AJ1627" s="41"/>
      <c r="AK1627" s="41"/>
      <c r="AL1627" s="15"/>
      <c r="AM1627" s="15"/>
      <c r="AN1627" s="15"/>
      <c r="AO1627" s="15"/>
      <c r="AP1627" s="15"/>
      <c r="AQ1627" s="15"/>
      <c r="AR1627" s="15"/>
      <c r="AS1627" s="15"/>
      <c r="AT1627" s="127"/>
      <c r="AU1627" s="15"/>
      <c r="AV1627" s="15"/>
      <c r="AW1627" s="15"/>
      <c r="AX1627" s="15"/>
      <c r="AY1627" s="15"/>
      <c r="AZ1627" s="10">
        <v>1</v>
      </c>
      <c r="BA1627" t="s">
        <v>13952</v>
      </c>
      <c r="BB1627" t="s">
        <v>23</v>
      </c>
      <c r="BD1627" s="39" t="str">
        <f t="shared" si="51"/>
        <v>01/396129509OBlibli Jabodetabek</v>
      </c>
    </row>
    <row r="1628" spans="2:59" ht="13.5" customHeight="1" x14ac:dyDescent="0.35">
      <c r="B1628" s="10" t="s">
        <v>17</v>
      </c>
      <c r="C1628" s="10" t="s">
        <v>1648</v>
      </c>
      <c r="D1628" s="10" t="s">
        <v>65</v>
      </c>
      <c r="E1628" s="10" t="s">
        <v>66</v>
      </c>
      <c r="F1628" s="10" t="s">
        <v>5971</v>
      </c>
      <c r="G1628" s="137" t="s">
        <v>16458</v>
      </c>
      <c r="H1628" s="10" t="s">
        <v>12838</v>
      </c>
      <c r="I1628" s="10" t="s">
        <v>5930</v>
      </c>
      <c r="J1628" s="10" t="s">
        <v>15283</v>
      </c>
      <c r="K1628" s="10" t="s">
        <v>6266</v>
      </c>
      <c r="L1628" s="98">
        <f>IFERROR(VLOOKUP($F1628&amp;$C1628,Sales!$J:$W,9,0),0)</f>
        <v>0</v>
      </c>
      <c r="M1628" s="98">
        <f>IFERROR(VLOOKUP($F1628&amp;$C1628,Sales!$J:$W,10,0),0)</f>
        <v>0</v>
      </c>
      <c r="N1628" s="98">
        <f>IFERROR(VLOOKUP($F1628&amp;$C1628,Sales!$J:$W,11,0),0)</f>
        <v>0</v>
      </c>
      <c r="O1628" s="98">
        <f>IFERROR(VLOOKUP($F1628&amp;$C1628,Sales!$J:$W,12,0),0)</f>
        <v>0</v>
      </c>
      <c r="P1628" s="98">
        <f>IFERROR(VLOOKUP($F1628&amp;$C1628,Sales!$J:$W,13,0),0)</f>
        <v>0</v>
      </c>
      <c r="Q1628" s="98">
        <f>IFERROR(VLOOKUP($F1628&amp;$C1628,Sales!$A:$H,7,0),0)</f>
        <v>0</v>
      </c>
      <c r="R1628" s="41" t="str">
        <f t="shared" si="50"/>
        <v>ERROR</v>
      </c>
      <c r="S1628" s="41"/>
      <c r="T1628" s="41"/>
      <c r="U1628" s="41"/>
      <c r="V1628" s="15"/>
      <c r="W1628" s="15"/>
      <c r="X1628" s="15"/>
      <c r="Y1628" s="41"/>
      <c r="Z1628" s="41"/>
      <c r="AA1628" s="41"/>
      <c r="AB1628" s="41"/>
      <c r="AC1628" s="41"/>
      <c r="AD1628" s="41"/>
      <c r="AE1628" s="41"/>
      <c r="AF1628" s="41"/>
      <c r="AG1628" s="41"/>
      <c r="AH1628" s="15"/>
      <c r="AI1628" s="41"/>
      <c r="AJ1628" s="41"/>
      <c r="AK1628" s="41"/>
      <c r="AL1628" s="15"/>
      <c r="AM1628" s="15"/>
      <c r="AN1628" s="15"/>
      <c r="AO1628" s="15"/>
      <c r="AP1628" s="15"/>
      <c r="AQ1628" s="15"/>
      <c r="AR1628" s="15"/>
      <c r="AS1628" s="15"/>
      <c r="AT1628" s="127"/>
      <c r="AU1628" s="15"/>
      <c r="AV1628" s="15"/>
      <c r="AW1628" s="15"/>
      <c r="AX1628" s="15"/>
      <c r="AY1628" s="15"/>
      <c r="AZ1628" s="10">
        <v>1</v>
      </c>
      <c r="BA1628" t="s">
        <v>13952</v>
      </c>
      <c r="BB1628" t="s">
        <v>88</v>
      </c>
      <c r="BD1628" s="39" t="str">
        <f t="shared" si="51"/>
        <v>01/396129509PBlibli Jabodetabek</v>
      </c>
    </row>
    <row r="1629" spans="2:59" ht="13.5" customHeight="1" x14ac:dyDescent="0.35">
      <c r="B1629" s="10" t="s">
        <v>17</v>
      </c>
      <c r="C1629" s="10" t="s">
        <v>1648</v>
      </c>
      <c r="D1629" s="10" t="s">
        <v>65</v>
      </c>
      <c r="E1629" s="10" t="s">
        <v>66</v>
      </c>
      <c r="F1629" s="10" t="s">
        <v>5940</v>
      </c>
      <c r="G1629" s="137" t="s">
        <v>16459</v>
      </c>
      <c r="H1629" s="10" t="s">
        <v>12839</v>
      </c>
      <c r="I1629" s="10">
        <v>4987176053053</v>
      </c>
      <c r="J1629" s="10" t="s">
        <v>15284</v>
      </c>
      <c r="K1629" s="10" t="s">
        <v>6267</v>
      </c>
      <c r="L1629" s="98">
        <f>IFERROR(VLOOKUP($F1629&amp;$C1629,Sales!$J:$W,9,0),0)</f>
        <v>0</v>
      </c>
      <c r="M1629" s="98">
        <f>IFERROR(VLOOKUP($F1629&amp;$C1629,Sales!$J:$W,10,0),0)</f>
        <v>0</v>
      </c>
      <c r="N1629" s="98">
        <f>IFERROR(VLOOKUP($F1629&amp;$C1629,Sales!$J:$W,11,0),0)</f>
        <v>0</v>
      </c>
      <c r="O1629" s="98">
        <f>IFERROR(VLOOKUP($F1629&amp;$C1629,Sales!$J:$W,12,0),0)</f>
        <v>0</v>
      </c>
      <c r="P1629" s="98">
        <f>IFERROR(VLOOKUP($F1629&amp;$C1629,Sales!$J:$W,13,0),0)</f>
        <v>0</v>
      </c>
      <c r="Q1629" s="98">
        <f>IFERROR(VLOOKUP($F1629&amp;$C1629,Sales!$A:$H,7,0),0)</f>
        <v>0</v>
      </c>
      <c r="R1629" s="41">
        <f t="shared" si="50"/>
        <v>1</v>
      </c>
      <c r="S1629" s="41">
        <v>1</v>
      </c>
      <c r="T1629" s="41"/>
      <c r="U1629" s="41"/>
      <c r="V1629" s="15">
        <v>1</v>
      </c>
      <c r="W1629" s="15">
        <v>1</v>
      </c>
      <c r="X1629" s="15">
        <v>1</v>
      </c>
      <c r="Y1629" s="41">
        <v>1</v>
      </c>
      <c r="Z1629" s="41">
        <v>1</v>
      </c>
      <c r="AA1629" s="41"/>
      <c r="AB1629" s="41"/>
      <c r="AC1629" s="41"/>
      <c r="AD1629" s="41"/>
      <c r="AE1629" s="41"/>
      <c r="AF1629" s="41"/>
      <c r="AG1629" s="41"/>
      <c r="AH1629" s="15"/>
      <c r="AI1629" s="41"/>
      <c r="AJ1629" s="41"/>
      <c r="AK1629" s="41"/>
      <c r="AL1629" s="15"/>
      <c r="AM1629" s="15"/>
      <c r="AN1629" s="15"/>
      <c r="AO1629" s="15"/>
      <c r="AP1629" s="15"/>
      <c r="AQ1629" s="15"/>
      <c r="AR1629" s="15"/>
      <c r="AS1629" s="15"/>
      <c r="AT1629" s="127"/>
      <c r="AU1629" s="15"/>
      <c r="AV1629" s="15"/>
      <c r="AW1629" s="15"/>
      <c r="AX1629" s="15"/>
      <c r="AY1629" s="15"/>
      <c r="AZ1629" s="10">
        <v>1</v>
      </c>
      <c r="BA1629" t="s">
        <v>22</v>
      </c>
      <c r="BB1629" t="s">
        <v>23</v>
      </c>
      <c r="BD1629" s="39" t="str">
        <f t="shared" si="51"/>
        <v>01/326127307RBlibli Jabodetabek</v>
      </c>
    </row>
    <row r="1630" spans="2:59" ht="13.5" customHeight="1" x14ac:dyDescent="0.35">
      <c r="B1630" s="10" t="s">
        <v>17</v>
      </c>
      <c r="C1630" s="10" t="s">
        <v>1648</v>
      </c>
      <c r="D1630" s="10" t="s">
        <v>65</v>
      </c>
      <c r="E1630" s="10" t="s">
        <v>66</v>
      </c>
      <c r="F1630" s="10" t="s">
        <v>5972</v>
      </c>
      <c r="G1630" s="137" t="s">
        <v>16460</v>
      </c>
      <c r="H1630" s="10" t="s">
        <v>12840</v>
      </c>
      <c r="I1630" s="10" t="s">
        <v>5931</v>
      </c>
      <c r="J1630" s="10" t="s">
        <v>15285</v>
      </c>
      <c r="K1630" s="10" t="s">
        <v>10519</v>
      </c>
      <c r="L1630" s="98">
        <f>IFERROR(VLOOKUP($F1630&amp;$C1630,Sales!$J:$W,9,0),0)</f>
        <v>0</v>
      </c>
      <c r="M1630" s="98">
        <f>IFERROR(VLOOKUP($F1630&amp;$C1630,Sales!$J:$W,10,0),0)</f>
        <v>0</v>
      </c>
      <c r="N1630" s="98">
        <f>IFERROR(VLOOKUP($F1630&amp;$C1630,Sales!$J:$W,11,0),0)</f>
        <v>0</v>
      </c>
      <c r="O1630" s="98">
        <f>IFERROR(VLOOKUP($F1630&amp;$C1630,Sales!$J:$W,12,0),0)</f>
        <v>0</v>
      </c>
      <c r="P1630" s="98">
        <f>IFERROR(VLOOKUP($F1630&amp;$C1630,Sales!$J:$W,13,0),0)</f>
        <v>0</v>
      </c>
      <c r="Q1630" s="98">
        <f>IFERROR(VLOOKUP($F1630&amp;$C1630,Sales!$A:$H,7,0),0)</f>
        <v>0</v>
      </c>
      <c r="R1630" s="41">
        <f t="shared" si="50"/>
        <v>1</v>
      </c>
      <c r="S1630" s="41">
        <v>1</v>
      </c>
      <c r="T1630" s="41"/>
      <c r="U1630" s="41"/>
      <c r="V1630" s="15">
        <v>1</v>
      </c>
      <c r="W1630" s="15">
        <v>1</v>
      </c>
      <c r="X1630" s="15">
        <v>1</v>
      </c>
      <c r="Y1630" s="41">
        <v>1</v>
      </c>
      <c r="Z1630" s="41">
        <v>1</v>
      </c>
      <c r="AA1630" s="41"/>
      <c r="AB1630" s="41"/>
      <c r="AC1630" s="41"/>
      <c r="AD1630" s="15"/>
      <c r="AE1630" s="15"/>
      <c r="AF1630" s="41"/>
      <c r="AG1630" s="41"/>
      <c r="AH1630" s="15"/>
      <c r="AI1630" s="41"/>
      <c r="AJ1630" s="41"/>
      <c r="AK1630" s="41"/>
      <c r="AL1630" s="15"/>
      <c r="AM1630" s="15"/>
      <c r="AN1630" s="15"/>
      <c r="AO1630" s="15"/>
      <c r="AP1630" s="15"/>
      <c r="AQ1630" s="15"/>
      <c r="AR1630" s="15"/>
      <c r="AS1630" s="15"/>
      <c r="AT1630" s="127"/>
      <c r="AU1630" s="15"/>
      <c r="AV1630" s="15"/>
      <c r="AW1630" s="15"/>
      <c r="AX1630" s="15"/>
      <c r="AY1630" s="15"/>
      <c r="AZ1630" s="10">
        <v>1</v>
      </c>
      <c r="BA1630" t="s">
        <v>22</v>
      </c>
      <c r="BB1630" t="s">
        <v>23</v>
      </c>
      <c r="BD1630" s="39" t="str">
        <f t="shared" si="51"/>
        <v>01/396129509QBlibli Jabodetabek</v>
      </c>
    </row>
    <row r="1631" spans="2:59" ht="13.5" customHeight="1" x14ac:dyDescent="0.35">
      <c r="B1631" s="10" t="s">
        <v>17</v>
      </c>
      <c r="C1631" s="10" t="s">
        <v>1648</v>
      </c>
      <c r="D1631" s="10" t="s">
        <v>65</v>
      </c>
      <c r="E1631" s="10" t="s">
        <v>66</v>
      </c>
      <c r="F1631" s="10" t="s">
        <v>5973</v>
      </c>
      <c r="G1631" s="137" t="s">
        <v>16461</v>
      </c>
      <c r="H1631" s="10" t="s">
        <v>12841</v>
      </c>
      <c r="I1631" s="10" t="s">
        <v>5932</v>
      </c>
      <c r="J1631" s="10" t="s">
        <v>15286</v>
      </c>
      <c r="K1631" s="10" t="s">
        <v>6268</v>
      </c>
      <c r="L1631" s="98">
        <f>IFERROR(VLOOKUP($F1631&amp;$C1631,Sales!$J:$W,9,0),0)</f>
        <v>0</v>
      </c>
      <c r="M1631" s="98">
        <f>IFERROR(VLOOKUP($F1631&amp;$C1631,Sales!$J:$W,10,0),0)</f>
        <v>0</v>
      </c>
      <c r="N1631" s="98">
        <f>IFERROR(VLOOKUP($F1631&amp;$C1631,Sales!$J:$W,11,0),0)</f>
        <v>0</v>
      </c>
      <c r="O1631" s="98">
        <f>IFERROR(VLOOKUP($F1631&amp;$C1631,Sales!$J:$W,12,0),0)</f>
        <v>0</v>
      </c>
      <c r="P1631" s="98">
        <f>IFERROR(VLOOKUP($F1631&amp;$C1631,Sales!$J:$W,13,0),0)</f>
        <v>0</v>
      </c>
      <c r="Q1631" s="98">
        <f>IFERROR(VLOOKUP($F1631&amp;$C1631,Sales!$A:$H,7,0),0)</f>
        <v>0</v>
      </c>
      <c r="R1631" s="41">
        <f t="shared" si="50"/>
        <v>1</v>
      </c>
      <c r="S1631" s="41">
        <v>1</v>
      </c>
      <c r="T1631" s="41"/>
      <c r="U1631" s="41"/>
      <c r="V1631" s="15">
        <v>1</v>
      </c>
      <c r="W1631" s="15">
        <v>1</v>
      </c>
      <c r="X1631" s="15">
        <v>1</v>
      </c>
      <c r="Y1631" s="41">
        <v>1</v>
      </c>
      <c r="Z1631" s="41">
        <v>1</v>
      </c>
      <c r="AA1631" s="41"/>
      <c r="AB1631" s="41"/>
      <c r="AC1631" s="41"/>
      <c r="AD1631" s="15"/>
      <c r="AE1631" s="15"/>
      <c r="AF1631" s="41"/>
      <c r="AG1631" s="41"/>
      <c r="AH1631" s="15"/>
      <c r="AI1631" s="41"/>
      <c r="AJ1631" s="41"/>
      <c r="AK1631" s="41"/>
      <c r="AL1631" s="15"/>
      <c r="AM1631" s="15"/>
      <c r="AN1631" s="15"/>
      <c r="AO1631" s="15"/>
      <c r="AP1631" s="15"/>
      <c r="AQ1631" s="15"/>
      <c r="AR1631" s="15"/>
      <c r="AS1631" s="15"/>
      <c r="AT1631" s="127"/>
      <c r="AU1631" s="15"/>
      <c r="AV1631" s="15"/>
      <c r="AW1631" s="15"/>
      <c r="AX1631" s="15"/>
      <c r="AY1631" s="15"/>
      <c r="AZ1631" s="10">
        <v>1</v>
      </c>
      <c r="BA1631" t="s">
        <v>13952</v>
      </c>
      <c r="BB1631" t="s">
        <v>23</v>
      </c>
      <c r="BD1631" s="39" t="str">
        <f t="shared" si="51"/>
        <v>01/396129509RBlibli Jabodetabek</v>
      </c>
      <c r="BG1631" t="s">
        <v>14703</v>
      </c>
    </row>
    <row r="1632" spans="2:59" ht="13.5" customHeight="1" x14ac:dyDescent="0.35">
      <c r="B1632" s="10" t="s">
        <v>17</v>
      </c>
      <c r="C1632" s="10" t="s">
        <v>1648</v>
      </c>
      <c r="D1632" s="10" t="s">
        <v>65</v>
      </c>
      <c r="E1632" s="10" t="s">
        <v>66</v>
      </c>
      <c r="F1632" s="10" t="s">
        <v>5937</v>
      </c>
      <c r="G1632" s="137" t="s">
        <v>16462</v>
      </c>
      <c r="H1632" s="10" t="s">
        <v>12842</v>
      </c>
      <c r="I1632" s="10">
        <v>4987176053060</v>
      </c>
      <c r="J1632" s="10" t="s">
        <v>15287</v>
      </c>
      <c r="K1632" s="10" t="s">
        <v>6269</v>
      </c>
      <c r="L1632" s="98">
        <f>IFERROR(VLOOKUP($F1632&amp;$C1632,Sales!$J:$W,9,0),0)</f>
        <v>0</v>
      </c>
      <c r="M1632" s="98">
        <f>IFERROR(VLOOKUP($F1632&amp;$C1632,Sales!$J:$W,10,0),0)</f>
        <v>0</v>
      </c>
      <c r="N1632" s="98">
        <f>IFERROR(VLOOKUP($F1632&amp;$C1632,Sales!$J:$W,11,0),0)</f>
        <v>0</v>
      </c>
      <c r="O1632" s="98">
        <f>IFERROR(VLOOKUP($F1632&amp;$C1632,Sales!$J:$W,12,0),0)</f>
        <v>0</v>
      </c>
      <c r="P1632" s="98">
        <f>IFERROR(VLOOKUP($F1632&amp;$C1632,Sales!$J:$W,13,0),0)</f>
        <v>0</v>
      </c>
      <c r="Q1632" s="98">
        <f>IFERROR(VLOOKUP($F1632&amp;$C1632,Sales!$A:$H,7,0),0)</f>
        <v>0</v>
      </c>
      <c r="R1632" s="41">
        <f t="shared" si="50"/>
        <v>1</v>
      </c>
      <c r="S1632" s="41">
        <v>1</v>
      </c>
      <c r="T1632" s="41"/>
      <c r="U1632" s="41"/>
      <c r="V1632" s="15">
        <v>1</v>
      </c>
      <c r="W1632" s="15">
        <v>1</v>
      </c>
      <c r="X1632" s="15">
        <v>1</v>
      </c>
      <c r="Y1632" s="41">
        <v>1</v>
      </c>
      <c r="Z1632" s="41">
        <v>1</v>
      </c>
      <c r="AA1632" s="41"/>
      <c r="AB1632" s="41"/>
      <c r="AC1632" s="41"/>
      <c r="AD1632" s="15"/>
      <c r="AE1632" s="15"/>
      <c r="AF1632" s="41"/>
      <c r="AG1632" s="41"/>
      <c r="AH1632" s="15"/>
      <c r="AI1632" s="41"/>
      <c r="AJ1632" s="41"/>
      <c r="AK1632" s="41"/>
      <c r="AL1632" s="15"/>
      <c r="AM1632" s="15"/>
      <c r="AN1632" s="15"/>
      <c r="AO1632" s="15"/>
      <c r="AP1632" s="15"/>
      <c r="AQ1632" s="15"/>
      <c r="AR1632" s="15"/>
      <c r="AS1632" s="15"/>
      <c r="AT1632" s="127"/>
      <c r="AU1632" s="15"/>
      <c r="AV1632" s="15"/>
      <c r="AW1632" s="15"/>
      <c r="AX1632" s="15"/>
      <c r="AY1632" s="15"/>
      <c r="AZ1632" s="10">
        <v>1</v>
      </c>
      <c r="BA1632" t="s">
        <v>22</v>
      </c>
      <c r="BB1632" t="s">
        <v>23</v>
      </c>
      <c r="BD1632" s="39" t="str">
        <f t="shared" si="51"/>
        <v>01/326127307SBlibli Jabodetabek</v>
      </c>
    </row>
    <row r="1633" spans="2:59" ht="13.5" customHeight="1" x14ac:dyDescent="0.35">
      <c r="B1633" s="10" t="s">
        <v>17</v>
      </c>
      <c r="C1633" s="10" t="s">
        <v>1648</v>
      </c>
      <c r="D1633" s="10" t="s">
        <v>65</v>
      </c>
      <c r="E1633" s="10" t="s">
        <v>66</v>
      </c>
      <c r="F1633" s="10" t="s">
        <v>5974</v>
      </c>
      <c r="G1633" s="137" t="s">
        <v>16463</v>
      </c>
      <c r="H1633" s="10" t="s">
        <v>12843</v>
      </c>
      <c r="I1633" s="10" t="s">
        <v>5925</v>
      </c>
      <c r="J1633" s="10" t="s">
        <v>15288</v>
      </c>
      <c r="K1633" s="10" t="s">
        <v>6270</v>
      </c>
      <c r="L1633" s="98">
        <f>IFERROR(VLOOKUP($F1633&amp;$C1633,Sales!$J:$W,9,0),0)</f>
        <v>0</v>
      </c>
      <c r="M1633" s="98">
        <f>IFERROR(VLOOKUP($F1633&amp;$C1633,Sales!$J:$W,10,0),0)</f>
        <v>0</v>
      </c>
      <c r="N1633" s="98">
        <f>IFERROR(VLOOKUP($F1633&amp;$C1633,Sales!$J:$W,11,0),0)</f>
        <v>0</v>
      </c>
      <c r="O1633" s="98">
        <f>IFERROR(VLOOKUP($F1633&amp;$C1633,Sales!$J:$W,12,0),0)</f>
        <v>0</v>
      </c>
      <c r="P1633" s="98">
        <f>IFERROR(VLOOKUP($F1633&amp;$C1633,Sales!$J:$W,13,0),0)</f>
        <v>0</v>
      </c>
      <c r="Q1633" s="98">
        <f>IFERROR(VLOOKUP($F1633&amp;$C1633,Sales!$A:$H,7,0),0)</f>
        <v>0</v>
      </c>
      <c r="R1633" s="41">
        <f t="shared" si="50"/>
        <v>1</v>
      </c>
      <c r="S1633" s="41">
        <v>1</v>
      </c>
      <c r="T1633" s="41"/>
      <c r="U1633" s="41"/>
      <c r="V1633" s="15">
        <v>1</v>
      </c>
      <c r="W1633" s="15">
        <v>1</v>
      </c>
      <c r="X1633" s="15">
        <v>1</v>
      </c>
      <c r="Y1633" s="41">
        <v>1</v>
      </c>
      <c r="Z1633" s="41">
        <v>1</v>
      </c>
      <c r="AA1633" s="41"/>
      <c r="AB1633" s="41"/>
      <c r="AC1633" s="41"/>
      <c r="AD1633" s="15"/>
      <c r="AE1633" s="15"/>
      <c r="AF1633" s="41"/>
      <c r="AG1633" s="41"/>
      <c r="AH1633" s="15"/>
      <c r="AI1633" s="41"/>
      <c r="AJ1633" s="41"/>
      <c r="AK1633" s="41"/>
      <c r="AL1633" s="15"/>
      <c r="AM1633" s="15"/>
      <c r="AN1633" s="15"/>
      <c r="AO1633" s="15"/>
      <c r="AP1633" s="15"/>
      <c r="AQ1633" s="15"/>
      <c r="AR1633" s="15"/>
      <c r="AS1633" s="15"/>
      <c r="AT1633" s="127"/>
      <c r="AU1633" s="15"/>
      <c r="AV1633" s="15"/>
      <c r="AW1633" s="15"/>
      <c r="AX1633" s="15"/>
      <c r="AY1633" s="15"/>
      <c r="AZ1633" s="10">
        <v>1</v>
      </c>
      <c r="BA1633" t="s">
        <v>22</v>
      </c>
      <c r="BB1633" t="s">
        <v>23</v>
      </c>
      <c r="BD1633" s="39" t="str">
        <f t="shared" si="51"/>
        <v>01/396129509SBlibli Jabodetabek</v>
      </c>
    </row>
    <row r="1634" spans="2:59" ht="13.5" customHeight="1" x14ac:dyDescent="0.35">
      <c r="B1634" s="10" t="s">
        <v>17</v>
      </c>
      <c r="C1634" s="10" t="s">
        <v>1648</v>
      </c>
      <c r="D1634" s="10" t="s">
        <v>65</v>
      </c>
      <c r="E1634" s="10" t="s">
        <v>66</v>
      </c>
      <c r="F1634" s="10" t="s">
        <v>5975</v>
      </c>
      <c r="G1634" s="137" t="s">
        <v>16464</v>
      </c>
      <c r="H1634" s="10" t="s">
        <v>12844</v>
      </c>
      <c r="I1634" s="10" t="s">
        <v>5926</v>
      </c>
      <c r="J1634" s="31" t="s">
        <v>15289</v>
      </c>
      <c r="K1634" s="10" t="s">
        <v>6271</v>
      </c>
      <c r="L1634" s="98">
        <f>IFERROR(VLOOKUP($F1634&amp;$C1634,Sales!$J:$W,9,0),0)</f>
        <v>0</v>
      </c>
      <c r="M1634" s="98">
        <f>IFERROR(VLOOKUP($F1634&amp;$C1634,Sales!$J:$W,10,0),0)</f>
        <v>0</v>
      </c>
      <c r="N1634" s="98">
        <f>IFERROR(VLOOKUP($F1634&amp;$C1634,Sales!$J:$W,11,0),0)</f>
        <v>0</v>
      </c>
      <c r="O1634" s="98">
        <f>IFERROR(VLOOKUP($F1634&amp;$C1634,Sales!$J:$W,12,0),0)</f>
        <v>0</v>
      </c>
      <c r="P1634" s="98">
        <f>IFERROR(VLOOKUP($F1634&amp;$C1634,Sales!$J:$W,13,0),0)</f>
        <v>0</v>
      </c>
      <c r="Q1634" s="98">
        <f>IFERROR(VLOOKUP($F1634&amp;$C1634,Sales!$A:$H,7,0),0)</f>
        <v>0</v>
      </c>
      <c r="R1634" s="41">
        <f t="shared" si="50"/>
        <v>1</v>
      </c>
      <c r="S1634" s="41">
        <v>1</v>
      </c>
      <c r="T1634" s="41"/>
      <c r="U1634" s="41"/>
      <c r="V1634" s="15">
        <v>1</v>
      </c>
      <c r="W1634" s="15">
        <v>1</v>
      </c>
      <c r="X1634" s="15">
        <v>1</v>
      </c>
      <c r="Y1634" s="41">
        <v>1</v>
      </c>
      <c r="Z1634" s="41">
        <v>1</v>
      </c>
      <c r="AA1634" s="41"/>
      <c r="AB1634" s="41"/>
      <c r="AC1634" s="41"/>
      <c r="AD1634" s="15"/>
      <c r="AE1634" s="15"/>
      <c r="AF1634" s="41"/>
      <c r="AG1634" s="41"/>
      <c r="AH1634" s="15"/>
      <c r="AI1634" s="41"/>
      <c r="AJ1634" s="41"/>
      <c r="AK1634" s="41"/>
      <c r="AL1634" s="15"/>
      <c r="AM1634" s="15"/>
      <c r="AN1634" s="15"/>
      <c r="AO1634" s="15"/>
      <c r="AP1634" s="15"/>
      <c r="AQ1634" s="15"/>
      <c r="AR1634" s="15"/>
      <c r="AS1634" s="15"/>
      <c r="AT1634" s="127"/>
      <c r="AU1634" s="15"/>
      <c r="AV1634" s="15"/>
      <c r="AW1634" s="15"/>
      <c r="AX1634" s="15"/>
      <c r="AY1634" s="15"/>
      <c r="AZ1634" s="10">
        <v>1</v>
      </c>
      <c r="BA1634" t="s">
        <v>13952</v>
      </c>
      <c r="BB1634" t="s">
        <v>23</v>
      </c>
      <c r="BD1634" s="39" t="str">
        <f t="shared" si="51"/>
        <v>01/396129509TBlibli Jabodetabek</v>
      </c>
      <c r="BG1634" t="s">
        <v>14703</v>
      </c>
    </row>
    <row r="1635" spans="2:59" ht="13.5" customHeight="1" x14ac:dyDescent="0.35">
      <c r="B1635" s="10" t="s">
        <v>17</v>
      </c>
      <c r="C1635" s="10" t="s">
        <v>1648</v>
      </c>
      <c r="D1635" s="10" t="s">
        <v>119</v>
      </c>
      <c r="E1635" s="10" t="s">
        <v>120</v>
      </c>
      <c r="F1635" s="10" t="s">
        <v>4080</v>
      </c>
      <c r="G1635" s="137" t="s">
        <v>16465</v>
      </c>
      <c r="H1635" s="10" t="s">
        <v>12845</v>
      </c>
      <c r="I1635" s="10" t="s">
        <v>6183</v>
      </c>
      <c r="J1635" s="10" t="s">
        <v>15290</v>
      </c>
      <c r="K1635" s="10" t="s">
        <v>10520</v>
      </c>
      <c r="L1635" s="98">
        <f>IFERROR(VLOOKUP($F1635&amp;$C1635,Sales!$J:$W,9,0),0)</f>
        <v>0</v>
      </c>
      <c r="M1635" s="98">
        <f>IFERROR(VLOOKUP($F1635&amp;$C1635,Sales!$J:$W,10,0),0)</f>
        <v>0</v>
      </c>
      <c r="N1635" s="98">
        <f>IFERROR(VLOOKUP($F1635&amp;$C1635,Sales!$J:$W,11,0),0)</f>
        <v>0</v>
      </c>
      <c r="O1635" s="98">
        <f>IFERROR(VLOOKUP($F1635&amp;$C1635,Sales!$J:$W,12,0),0)</f>
        <v>0</v>
      </c>
      <c r="P1635" s="98">
        <f>IFERROR(VLOOKUP($F1635&amp;$C1635,Sales!$J:$W,13,0),0)</f>
        <v>0</v>
      </c>
      <c r="Q1635" s="98">
        <f>IFERROR(VLOOKUP($F1635&amp;$C1635,Sales!$A:$H,7,0),0)</f>
        <v>0</v>
      </c>
      <c r="R1635" s="41">
        <f t="shared" si="50"/>
        <v>1</v>
      </c>
      <c r="S1635" s="41">
        <v>1</v>
      </c>
      <c r="T1635" s="41"/>
      <c r="U1635" s="41"/>
      <c r="V1635" s="15">
        <v>1</v>
      </c>
      <c r="W1635" s="15">
        <v>1</v>
      </c>
      <c r="X1635" s="15">
        <v>1</v>
      </c>
      <c r="Y1635" s="41">
        <v>1</v>
      </c>
      <c r="Z1635" s="41">
        <v>1</v>
      </c>
      <c r="AA1635" s="41"/>
      <c r="AB1635" s="41"/>
      <c r="AC1635" s="41"/>
      <c r="AD1635" s="41"/>
      <c r="AE1635" s="41"/>
      <c r="AF1635" s="41"/>
      <c r="AG1635" s="41"/>
      <c r="AH1635" s="15"/>
      <c r="AI1635" s="41"/>
      <c r="AJ1635" s="41"/>
      <c r="AK1635" s="41"/>
      <c r="AL1635" s="15"/>
      <c r="AM1635" s="15"/>
      <c r="AN1635" s="15"/>
      <c r="AO1635" s="15"/>
      <c r="AP1635" s="15"/>
      <c r="AQ1635" s="15"/>
      <c r="AR1635" s="15"/>
      <c r="AS1635" s="15"/>
      <c r="AT1635" s="127"/>
      <c r="AU1635" s="15"/>
      <c r="AV1635" s="15"/>
      <c r="AW1635" s="15"/>
      <c r="AX1635" s="15"/>
      <c r="AY1635" s="15"/>
      <c r="AZ1635" s="10">
        <v>1</v>
      </c>
      <c r="BA1635" t="s">
        <v>22</v>
      </c>
      <c r="BB1635" t="s">
        <v>23</v>
      </c>
      <c r="BD1635" s="39" t="str">
        <f t="shared" si="51"/>
        <v>01/394429501VBlibli Jabodetabek</v>
      </c>
    </row>
    <row r="1636" spans="2:59" ht="13.5" customHeight="1" x14ac:dyDescent="0.35">
      <c r="B1636" s="10" t="s">
        <v>17</v>
      </c>
      <c r="C1636" s="10" t="s">
        <v>1648</v>
      </c>
      <c r="D1636" s="10" t="s">
        <v>119</v>
      </c>
      <c r="E1636" s="10" t="s">
        <v>120</v>
      </c>
      <c r="F1636" s="10" t="s">
        <v>4081</v>
      </c>
      <c r="G1636" s="137" t="s">
        <v>6498</v>
      </c>
      <c r="H1636" s="10" t="s">
        <v>12846</v>
      </c>
      <c r="I1636" s="10" t="s">
        <v>6184</v>
      </c>
      <c r="J1636" s="10" t="s">
        <v>15291</v>
      </c>
      <c r="K1636" s="10" t="s">
        <v>10521</v>
      </c>
      <c r="L1636" s="98">
        <f>IFERROR(VLOOKUP($F1636&amp;$C1636,Sales!$J:$W,9,0),0)</f>
        <v>0</v>
      </c>
      <c r="M1636" s="98">
        <f>IFERROR(VLOOKUP($F1636&amp;$C1636,Sales!$J:$W,10,0),0)</f>
        <v>0</v>
      </c>
      <c r="N1636" s="98">
        <f>IFERROR(VLOOKUP($F1636&amp;$C1636,Sales!$J:$W,11,0),0)</f>
        <v>0</v>
      </c>
      <c r="O1636" s="98">
        <f>IFERROR(VLOOKUP($F1636&amp;$C1636,Sales!$J:$W,12,0),0)</f>
        <v>0</v>
      </c>
      <c r="P1636" s="98">
        <f>IFERROR(VLOOKUP($F1636&amp;$C1636,Sales!$J:$W,13,0),0)</f>
        <v>0</v>
      </c>
      <c r="Q1636" s="98">
        <f>IFERROR(VLOOKUP($F1636&amp;$C1636,Sales!$A:$H,7,0),0)</f>
        <v>0</v>
      </c>
      <c r="R1636" s="41" t="str">
        <f t="shared" si="50"/>
        <v>ERROR</v>
      </c>
      <c r="S1636" s="15"/>
      <c r="T1636" s="15"/>
      <c r="U1636" s="15"/>
      <c r="V1636" s="15"/>
      <c r="W1636" s="15"/>
      <c r="X1636" s="15"/>
      <c r="Y1636" s="41"/>
      <c r="Z1636" s="41"/>
      <c r="AA1636" s="41"/>
      <c r="AB1636" s="15"/>
      <c r="AC1636" s="15"/>
      <c r="AD1636" s="15"/>
      <c r="AE1636" s="15"/>
      <c r="AF1636" s="15"/>
      <c r="AG1636" s="15"/>
      <c r="AH1636" s="15"/>
      <c r="AI1636" s="41"/>
      <c r="AJ1636" s="41"/>
      <c r="AK1636" s="15"/>
      <c r="AL1636" s="15"/>
      <c r="AM1636" s="15"/>
      <c r="AN1636" s="15"/>
      <c r="AO1636" s="15"/>
      <c r="AP1636" s="15"/>
      <c r="AQ1636" s="15"/>
      <c r="AR1636" s="15"/>
      <c r="AS1636" s="15"/>
      <c r="AT1636" s="15"/>
      <c r="AU1636" s="15"/>
      <c r="AV1636" s="15"/>
      <c r="AW1636" s="15"/>
      <c r="AX1636" s="15"/>
      <c r="AY1636" s="15"/>
      <c r="AZ1636" s="10">
        <v>1</v>
      </c>
      <c r="BA1636" t="s">
        <v>22</v>
      </c>
      <c r="BB1636" t="s">
        <v>88</v>
      </c>
      <c r="BD1636" s="39" t="str">
        <f t="shared" si="51"/>
        <v>01/394429501WBlibli Jabodetabek</v>
      </c>
      <c r="BF1636" t="s">
        <v>13649</v>
      </c>
      <c r="BG1636" t="s">
        <v>13648</v>
      </c>
    </row>
    <row r="1637" spans="2:59" ht="13.5" customHeight="1" x14ac:dyDescent="0.35">
      <c r="B1637" s="10" t="s">
        <v>17</v>
      </c>
      <c r="C1637" s="10" t="s">
        <v>1648</v>
      </c>
      <c r="D1637" s="10" t="s">
        <v>119</v>
      </c>
      <c r="E1637" s="10" t="s">
        <v>120</v>
      </c>
      <c r="F1637" s="10" t="s">
        <v>4076</v>
      </c>
      <c r="G1637" s="137" t="s">
        <v>16466</v>
      </c>
      <c r="H1637" s="10" t="s">
        <v>12847</v>
      </c>
      <c r="I1637" s="10" t="s">
        <v>6185</v>
      </c>
      <c r="J1637" s="10" t="s">
        <v>15292</v>
      </c>
      <c r="K1637" s="10" t="s">
        <v>10522</v>
      </c>
      <c r="L1637" s="98">
        <f>IFERROR(VLOOKUP($F1637&amp;$C1637,Sales!$J:$W,9,0),0)</f>
        <v>0</v>
      </c>
      <c r="M1637" s="98">
        <f>IFERROR(VLOOKUP($F1637&amp;$C1637,Sales!$J:$W,10,0),0)</f>
        <v>0</v>
      </c>
      <c r="N1637" s="98">
        <f>IFERROR(VLOOKUP($F1637&amp;$C1637,Sales!$J:$W,11,0),0)</f>
        <v>0</v>
      </c>
      <c r="O1637" s="98">
        <f>IFERROR(VLOOKUP($F1637&amp;$C1637,Sales!$J:$W,12,0),0)</f>
        <v>0</v>
      </c>
      <c r="P1637" s="98">
        <f>IFERROR(VLOOKUP($F1637&amp;$C1637,Sales!$J:$W,13,0),0)</f>
        <v>0</v>
      </c>
      <c r="Q1637" s="98">
        <f>IFERROR(VLOOKUP($F1637&amp;$C1637,Sales!$A:$H,7,0),0)</f>
        <v>0</v>
      </c>
      <c r="R1637" s="41">
        <f t="shared" si="50"/>
        <v>1</v>
      </c>
      <c r="S1637" s="41">
        <v>1</v>
      </c>
      <c r="T1637" s="41"/>
      <c r="U1637" s="41"/>
      <c r="V1637" s="15">
        <v>1</v>
      </c>
      <c r="W1637" s="15">
        <v>1</v>
      </c>
      <c r="X1637" s="15">
        <v>1</v>
      </c>
      <c r="Y1637" s="41">
        <v>1</v>
      </c>
      <c r="Z1637" s="41">
        <v>1</v>
      </c>
      <c r="AA1637" s="41"/>
      <c r="AB1637" s="41"/>
      <c r="AC1637" s="41"/>
      <c r="AD1637" s="41"/>
      <c r="AE1637" s="41"/>
      <c r="AF1637" s="41"/>
      <c r="AG1637" s="41"/>
      <c r="AH1637" s="15"/>
      <c r="AI1637" s="41"/>
      <c r="AJ1637" s="41"/>
      <c r="AK1637" s="41"/>
      <c r="AL1637" s="15"/>
      <c r="AM1637" s="15"/>
      <c r="AN1637" s="15"/>
      <c r="AO1637" s="15"/>
      <c r="AP1637" s="15"/>
      <c r="AQ1637" s="15"/>
      <c r="AR1637" s="15"/>
      <c r="AS1637" s="15"/>
      <c r="AT1637" s="127"/>
      <c r="AU1637" s="15"/>
      <c r="AV1637" s="15"/>
      <c r="AW1637" s="15"/>
      <c r="AX1637" s="15"/>
      <c r="AY1637" s="15"/>
      <c r="AZ1637" s="10">
        <v>1</v>
      </c>
      <c r="BA1637" t="s">
        <v>22</v>
      </c>
      <c r="BB1637" t="s">
        <v>23</v>
      </c>
      <c r="BD1637" s="39" t="str">
        <f t="shared" si="51"/>
        <v>01/394429501XBlibli Jabodetabek</v>
      </c>
    </row>
    <row r="1638" spans="2:59" ht="13.5" customHeight="1" x14ac:dyDescent="0.35">
      <c r="B1638" s="10" t="s">
        <v>17</v>
      </c>
      <c r="C1638" s="10" t="s">
        <v>1648</v>
      </c>
      <c r="D1638" s="10" t="s">
        <v>119</v>
      </c>
      <c r="E1638" s="10" t="s">
        <v>120</v>
      </c>
      <c r="F1638" s="10" t="s">
        <v>4078</v>
      </c>
      <c r="G1638" s="137" t="s">
        <v>16467</v>
      </c>
      <c r="H1638" s="10" t="s">
        <v>12848</v>
      </c>
      <c r="I1638" s="10" t="s">
        <v>6186</v>
      </c>
      <c r="J1638" s="10" t="s">
        <v>15293</v>
      </c>
      <c r="K1638" s="10" t="s">
        <v>10523</v>
      </c>
      <c r="L1638" s="98">
        <f>IFERROR(VLOOKUP($F1638&amp;$C1638,Sales!$J:$W,9,0),0)</f>
        <v>0</v>
      </c>
      <c r="M1638" s="98">
        <f>IFERROR(VLOOKUP($F1638&amp;$C1638,Sales!$J:$W,10,0),0)</f>
        <v>0</v>
      </c>
      <c r="N1638" s="98">
        <f>IFERROR(VLOOKUP($F1638&amp;$C1638,Sales!$J:$W,11,0),0)</f>
        <v>0</v>
      </c>
      <c r="O1638" s="98">
        <f>IFERROR(VLOOKUP($F1638&amp;$C1638,Sales!$J:$W,12,0),0)</f>
        <v>0</v>
      </c>
      <c r="P1638" s="98">
        <f>IFERROR(VLOOKUP($F1638&amp;$C1638,Sales!$J:$W,13,0),0)</f>
        <v>0</v>
      </c>
      <c r="Q1638" s="98">
        <f>IFERROR(VLOOKUP($F1638&amp;$C1638,Sales!$A:$H,7,0),0)</f>
        <v>0</v>
      </c>
      <c r="R1638" s="41">
        <f t="shared" si="50"/>
        <v>1</v>
      </c>
      <c r="S1638" s="41">
        <v>1</v>
      </c>
      <c r="T1638" s="41"/>
      <c r="U1638" s="41"/>
      <c r="V1638" s="15">
        <v>1</v>
      </c>
      <c r="W1638" s="15">
        <v>1</v>
      </c>
      <c r="X1638" s="15">
        <v>1</v>
      </c>
      <c r="Y1638" s="41">
        <v>1</v>
      </c>
      <c r="Z1638" s="41">
        <v>1</v>
      </c>
      <c r="AA1638" s="41"/>
      <c r="AB1638" s="41"/>
      <c r="AC1638" s="41"/>
      <c r="AD1638" s="41"/>
      <c r="AE1638" s="41"/>
      <c r="AF1638" s="41"/>
      <c r="AG1638" s="41"/>
      <c r="AH1638" s="15"/>
      <c r="AI1638" s="41"/>
      <c r="AJ1638" s="41"/>
      <c r="AK1638" s="41"/>
      <c r="AL1638" s="15"/>
      <c r="AM1638" s="15"/>
      <c r="AN1638" s="15"/>
      <c r="AO1638" s="15"/>
      <c r="AP1638" s="15"/>
      <c r="AQ1638" s="15"/>
      <c r="AR1638" s="15"/>
      <c r="AS1638" s="15"/>
      <c r="AT1638" s="127"/>
      <c r="AU1638" s="15"/>
      <c r="AV1638" s="15"/>
      <c r="AW1638" s="15"/>
      <c r="AX1638" s="15"/>
      <c r="AY1638" s="15"/>
      <c r="AZ1638" s="10">
        <v>1</v>
      </c>
      <c r="BA1638" t="s">
        <v>22</v>
      </c>
      <c r="BB1638" t="s">
        <v>23</v>
      </c>
      <c r="BD1638" s="39" t="str">
        <f t="shared" si="51"/>
        <v>01/394429501YBlibli Jabodetabek</v>
      </c>
    </row>
    <row r="1639" spans="2:59" ht="13.5" customHeight="1" x14ac:dyDescent="0.35">
      <c r="B1639" s="10" t="s">
        <v>17</v>
      </c>
      <c r="C1639" s="10" t="s">
        <v>1648</v>
      </c>
      <c r="D1639" s="10" t="s">
        <v>119</v>
      </c>
      <c r="E1639" s="10" t="s">
        <v>120</v>
      </c>
      <c r="F1639" s="10" t="s">
        <v>4077</v>
      </c>
      <c r="G1639" s="137" t="s">
        <v>6499</v>
      </c>
      <c r="H1639" s="10" t="s">
        <v>12849</v>
      </c>
      <c r="I1639" s="10" t="s">
        <v>6187</v>
      </c>
      <c r="J1639" s="10" t="s">
        <v>15294</v>
      </c>
      <c r="K1639" s="10" t="s">
        <v>10524</v>
      </c>
      <c r="L1639" s="98">
        <f>IFERROR(VLOOKUP($F1639&amp;$C1639,Sales!$J:$W,9,0),0)</f>
        <v>0</v>
      </c>
      <c r="M1639" s="98">
        <f>IFERROR(VLOOKUP($F1639&amp;$C1639,Sales!$J:$W,10,0),0)</f>
        <v>0</v>
      </c>
      <c r="N1639" s="98">
        <f>IFERROR(VLOOKUP($F1639&amp;$C1639,Sales!$J:$W,11,0),0)</f>
        <v>0</v>
      </c>
      <c r="O1639" s="98">
        <f>IFERROR(VLOOKUP($F1639&amp;$C1639,Sales!$J:$W,12,0),0)</f>
        <v>0</v>
      </c>
      <c r="P1639" s="98">
        <f>IFERROR(VLOOKUP($F1639&amp;$C1639,Sales!$J:$W,13,0),0)</f>
        <v>0</v>
      </c>
      <c r="Q1639" s="98">
        <f>IFERROR(VLOOKUP($F1639&amp;$C1639,Sales!$A:$H,7,0),0)</f>
        <v>0</v>
      </c>
      <c r="R1639" s="41" t="str">
        <f t="shared" si="50"/>
        <v>ERROR</v>
      </c>
      <c r="S1639" s="15"/>
      <c r="T1639" s="15"/>
      <c r="U1639" s="15"/>
      <c r="V1639" s="15"/>
      <c r="W1639" s="15"/>
      <c r="X1639" s="15"/>
      <c r="Y1639" s="41"/>
      <c r="Z1639" s="41"/>
      <c r="AA1639" s="41"/>
      <c r="AB1639" s="15"/>
      <c r="AC1639" s="15"/>
      <c r="AD1639" s="15"/>
      <c r="AE1639" s="15"/>
      <c r="AF1639" s="15"/>
      <c r="AG1639" s="15"/>
      <c r="AH1639" s="15"/>
      <c r="AI1639" s="41"/>
      <c r="AJ1639" s="41"/>
      <c r="AK1639" s="15"/>
      <c r="AL1639" s="15"/>
      <c r="AM1639" s="15"/>
      <c r="AN1639" s="15"/>
      <c r="AO1639" s="15"/>
      <c r="AP1639" s="15"/>
      <c r="AQ1639" s="15"/>
      <c r="AR1639" s="15"/>
      <c r="AS1639" s="15"/>
      <c r="AT1639" s="15"/>
      <c r="AU1639" s="15"/>
      <c r="AV1639" s="15"/>
      <c r="AW1639" s="15"/>
      <c r="AX1639" s="15"/>
      <c r="AY1639" s="15"/>
      <c r="AZ1639" s="10">
        <v>1</v>
      </c>
      <c r="BA1639" t="s">
        <v>22</v>
      </c>
      <c r="BB1639" t="s">
        <v>88</v>
      </c>
      <c r="BD1639" s="39" t="str">
        <f t="shared" si="51"/>
        <v>01/394429501ZBlibli Jabodetabek</v>
      </c>
      <c r="BE1639" s="88">
        <v>44924</v>
      </c>
      <c r="BF1639" t="s">
        <v>14109</v>
      </c>
    </row>
    <row r="1640" spans="2:59" ht="13.5" customHeight="1" x14ac:dyDescent="0.35">
      <c r="B1640" s="10" t="s">
        <v>17</v>
      </c>
      <c r="C1640" s="10" t="s">
        <v>1648</v>
      </c>
      <c r="D1640" s="10" t="s">
        <v>119</v>
      </c>
      <c r="E1640" s="10" t="s">
        <v>120</v>
      </c>
      <c r="F1640" s="10" t="s">
        <v>4079</v>
      </c>
      <c r="G1640" s="137" t="s">
        <v>16468</v>
      </c>
      <c r="H1640" s="10" t="s">
        <v>12850</v>
      </c>
      <c r="I1640" s="10" t="s">
        <v>6188</v>
      </c>
      <c r="J1640" s="10" t="s">
        <v>15295</v>
      </c>
      <c r="K1640" s="10" t="s">
        <v>10525</v>
      </c>
      <c r="L1640" s="98">
        <f>IFERROR(VLOOKUP($F1640&amp;$C1640,Sales!$J:$W,9,0),0)</f>
        <v>0</v>
      </c>
      <c r="M1640" s="98">
        <f>IFERROR(VLOOKUP($F1640&amp;$C1640,Sales!$J:$W,10,0),0)</f>
        <v>0</v>
      </c>
      <c r="N1640" s="98">
        <f>IFERROR(VLOOKUP($F1640&amp;$C1640,Sales!$J:$W,11,0),0)</f>
        <v>0</v>
      </c>
      <c r="O1640" s="98">
        <f>IFERROR(VLOOKUP($F1640&amp;$C1640,Sales!$J:$W,12,0),0)</f>
        <v>0</v>
      </c>
      <c r="P1640" s="98">
        <f>IFERROR(VLOOKUP($F1640&amp;$C1640,Sales!$J:$W,13,0),0)</f>
        <v>0</v>
      </c>
      <c r="Q1640" s="98">
        <f>IFERROR(VLOOKUP($F1640&amp;$C1640,Sales!$A:$H,7,0),0)</f>
        <v>0</v>
      </c>
      <c r="R1640" s="41" t="str">
        <f t="shared" si="50"/>
        <v>ERROR</v>
      </c>
      <c r="S1640" s="15"/>
      <c r="T1640" s="15"/>
      <c r="U1640" s="15"/>
      <c r="V1640" s="15"/>
      <c r="W1640" s="15"/>
      <c r="X1640" s="15"/>
      <c r="Y1640" s="41"/>
      <c r="Z1640" s="41"/>
      <c r="AA1640" s="41"/>
      <c r="AB1640" s="41"/>
      <c r="AC1640" s="41"/>
      <c r="AD1640" s="15"/>
      <c r="AE1640" s="15"/>
      <c r="AF1640" s="15"/>
      <c r="AG1640" s="15"/>
      <c r="AH1640" s="15"/>
      <c r="AI1640" s="15"/>
      <c r="AJ1640" s="41"/>
      <c r="AK1640" s="15"/>
      <c r="AL1640" s="15"/>
      <c r="AM1640" s="15"/>
      <c r="AN1640" s="15"/>
      <c r="AO1640" s="15"/>
      <c r="AP1640" s="15"/>
      <c r="AQ1640" s="15"/>
      <c r="AR1640" s="15"/>
      <c r="AS1640" s="15"/>
      <c r="AT1640" s="132"/>
      <c r="AU1640" s="15"/>
      <c r="AV1640" s="15"/>
      <c r="AW1640" s="15"/>
      <c r="AX1640" s="15"/>
      <c r="AY1640" s="15"/>
      <c r="AZ1640" s="10">
        <v>1</v>
      </c>
      <c r="BA1640" t="s">
        <v>22</v>
      </c>
      <c r="BB1640" t="s">
        <v>88</v>
      </c>
      <c r="BD1640" s="39" t="str">
        <f t="shared" si="51"/>
        <v>01/394429502ABlibli Jabodetabek</v>
      </c>
      <c r="BE1640" s="1">
        <v>45119</v>
      </c>
    </row>
    <row r="1641" spans="2:59" ht="13.5" customHeight="1" x14ac:dyDescent="0.35">
      <c r="B1641" s="10" t="s">
        <v>17</v>
      </c>
      <c r="C1641" s="10" t="s">
        <v>1648</v>
      </c>
      <c r="D1641" s="10" t="s">
        <v>119</v>
      </c>
      <c r="E1641" s="10" t="s">
        <v>120</v>
      </c>
      <c r="F1641" s="10" t="s">
        <v>162</v>
      </c>
      <c r="G1641" s="137" t="s">
        <v>16469</v>
      </c>
      <c r="H1641" s="10" t="s">
        <v>12851</v>
      </c>
      <c r="I1641" s="10">
        <v>4902430508865</v>
      </c>
      <c r="J1641" s="10" t="s">
        <v>15296</v>
      </c>
      <c r="K1641" s="10" t="s">
        <v>10526</v>
      </c>
      <c r="L1641" s="98">
        <f>IFERROR(VLOOKUP($F1641&amp;$C1641,Sales!$J:$W,9,0),0)</f>
        <v>0</v>
      </c>
      <c r="M1641" s="98">
        <f>IFERROR(VLOOKUP($F1641&amp;$C1641,Sales!$J:$W,10,0),0)</f>
        <v>0</v>
      </c>
      <c r="N1641" s="98">
        <f>IFERROR(VLOOKUP($F1641&amp;$C1641,Sales!$J:$W,11,0),0)</f>
        <v>0</v>
      </c>
      <c r="O1641" s="98">
        <f>IFERROR(VLOOKUP($F1641&amp;$C1641,Sales!$J:$W,12,0),0)</f>
        <v>0</v>
      </c>
      <c r="P1641" s="98">
        <f>IFERROR(VLOOKUP($F1641&amp;$C1641,Sales!$J:$W,13,0),0)</f>
        <v>0</v>
      </c>
      <c r="Q1641" s="98">
        <f>IFERROR(VLOOKUP($F1641&amp;$C1641,Sales!$A:$H,7,0),0)</f>
        <v>0</v>
      </c>
      <c r="R1641" s="41">
        <f t="shared" si="50"/>
        <v>1</v>
      </c>
      <c r="S1641" s="41">
        <v>1</v>
      </c>
      <c r="T1641" s="41"/>
      <c r="U1641" s="41"/>
      <c r="V1641" s="15">
        <v>1</v>
      </c>
      <c r="W1641" s="15">
        <v>1</v>
      </c>
      <c r="X1641" s="15">
        <v>1</v>
      </c>
      <c r="Y1641" s="41">
        <v>1</v>
      </c>
      <c r="Z1641" s="41">
        <v>1</v>
      </c>
      <c r="AA1641" s="41"/>
      <c r="AB1641" s="41"/>
      <c r="AC1641" s="41"/>
      <c r="AD1641" s="41"/>
      <c r="AE1641" s="41"/>
      <c r="AF1641" s="41"/>
      <c r="AG1641" s="41"/>
      <c r="AH1641" s="15"/>
      <c r="AI1641" s="41"/>
      <c r="AJ1641" s="41"/>
      <c r="AK1641" s="41"/>
      <c r="AL1641" s="15"/>
      <c r="AM1641" s="15"/>
      <c r="AN1641" s="15"/>
      <c r="AO1641" s="15"/>
      <c r="AP1641" s="15"/>
      <c r="AQ1641" s="15"/>
      <c r="AR1641" s="15"/>
      <c r="AS1641" s="15"/>
      <c r="AT1641" s="127"/>
      <c r="AU1641" s="15"/>
      <c r="AV1641" s="15"/>
      <c r="AW1641" s="15"/>
      <c r="AX1641" s="15"/>
      <c r="AY1641" s="15"/>
      <c r="AZ1641" s="10">
        <v>1</v>
      </c>
      <c r="BA1641" t="s">
        <v>13952</v>
      </c>
      <c r="BB1641" t="s">
        <v>23</v>
      </c>
      <c r="BD1641" s="39" t="str">
        <f t="shared" si="51"/>
        <v>01/214424901KBlibli Jabodetabek</v>
      </c>
    </row>
    <row r="1642" spans="2:59" ht="13.5" customHeight="1" x14ac:dyDescent="0.35">
      <c r="B1642" s="10" t="s">
        <v>17</v>
      </c>
      <c r="C1642" s="10" t="s">
        <v>1648</v>
      </c>
      <c r="D1642" s="10" t="s">
        <v>119</v>
      </c>
      <c r="E1642" s="10" t="s">
        <v>120</v>
      </c>
      <c r="F1642" s="10" t="s">
        <v>127</v>
      </c>
      <c r="G1642" s="137" t="s">
        <v>16470</v>
      </c>
      <c r="H1642" s="10" t="s">
        <v>12852</v>
      </c>
      <c r="I1642" s="10">
        <v>4902430508339</v>
      </c>
      <c r="J1642" s="10" t="s">
        <v>15297</v>
      </c>
      <c r="K1642" s="10" t="s">
        <v>10527</v>
      </c>
      <c r="L1642" s="98">
        <f>IFERROR(VLOOKUP($F1642&amp;$C1642,Sales!$J:$W,9,0),0)</f>
        <v>0</v>
      </c>
      <c r="M1642" s="98">
        <f>IFERROR(VLOOKUP($F1642&amp;$C1642,Sales!$J:$W,10,0),0)</f>
        <v>0</v>
      </c>
      <c r="N1642" s="98">
        <f>IFERROR(VLOOKUP($F1642&amp;$C1642,Sales!$J:$W,11,0),0)</f>
        <v>0</v>
      </c>
      <c r="O1642" s="98">
        <f>IFERROR(VLOOKUP($F1642&amp;$C1642,Sales!$J:$W,12,0),0)</f>
        <v>0</v>
      </c>
      <c r="P1642" s="98">
        <f>IFERROR(VLOOKUP($F1642&amp;$C1642,Sales!$J:$W,13,0),0)</f>
        <v>0</v>
      </c>
      <c r="Q1642" s="98">
        <f>IFERROR(VLOOKUP($F1642&amp;$C1642,Sales!$A:$H,7,0),0)</f>
        <v>0</v>
      </c>
      <c r="R1642" s="41">
        <f t="shared" si="50"/>
        <v>1</v>
      </c>
      <c r="S1642" s="41">
        <v>1</v>
      </c>
      <c r="T1642" s="41"/>
      <c r="U1642" s="41"/>
      <c r="V1642" s="15">
        <v>1</v>
      </c>
      <c r="W1642" s="15">
        <v>1</v>
      </c>
      <c r="X1642" s="15">
        <v>1</v>
      </c>
      <c r="Y1642" s="41">
        <v>1</v>
      </c>
      <c r="Z1642" s="41">
        <v>1</v>
      </c>
      <c r="AA1642" s="41"/>
      <c r="AB1642" s="41"/>
      <c r="AC1642" s="41"/>
      <c r="AD1642" s="41"/>
      <c r="AE1642" s="41"/>
      <c r="AF1642" s="41"/>
      <c r="AG1642" s="41"/>
      <c r="AH1642" s="15"/>
      <c r="AI1642" s="41"/>
      <c r="AJ1642" s="41"/>
      <c r="AK1642" s="41"/>
      <c r="AL1642" s="15"/>
      <c r="AM1642" s="15"/>
      <c r="AN1642" s="15"/>
      <c r="AO1642" s="15"/>
      <c r="AP1642" s="15"/>
      <c r="AQ1642" s="15"/>
      <c r="AR1642" s="15"/>
      <c r="AS1642" s="15"/>
      <c r="AT1642" s="127"/>
      <c r="AU1642" s="15"/>
      <c r="AV1642" s="15"/>
      <c r="AW1642" s="15"/>
      <c r="AX1642" s="15"/>
      <c r="AY1642" s="15"/>
      <c r="AZ1642" s="10">
        <v>1</v>
      </c>
      <c r="BA1642" t="s">
        <v>22</v>
      </c>
      <c r="BB1642" t="s">
        <v>23</v>
      </c>
      <c r="BD1642" s="39" t="str">
        <f t="shared" si="51"/>
        <v>01/214420902GBlibli Jabodetabek</v>
      </c>
    </row>
    <row r="1643" spans="2:59" ht="13.5" customHeight="1" x14ac:dyDescent="0.35">
      <c r="B1643" s="10" t="s">
        <v>17</v>
      </c>
      <c r="C1643" s="10" t="s">
        <v>1648</v>
      </c>
      <c r="D1643" s="10" t="s">
        <v>119</v>
      </c>
      <c r="E1643" s="10" t="s">
        <v>120</v>
      </c>
      <c r="F1643" s="10" t="s">
        <v>180</v>
      </c>
      <c r="G1643" s="137" t="s">
        <v>1774</v>
      </c>
      <c r="H1643" s="10" t="s">
        <v>12853</v>
      </c>
      <c r="I1643" s="10">
        <v>4902430733021</v>
      </c>
      <c r="J1643" s="10" t="s">
        <v>15298</v>
      </c>
      <c r="K1643" s="10" t="s">
        <v>10528</v>
      </c>
      <c r="L1643" s="98">
        <f>IFERROR(VLOOKUP($F1643&amp;$C1643,Sales!$J:$W,9,0),0)</f>
        <v>0</v>
      </c>
      <c r="M1643" s="98">
        <f>IFERROR(VLOOKUP($F1643&amp;$C1643,Sales!$J:$W,10,0),0)</f>
        <v>0</v>
      </c>
      <c r="N1643" s="98">
        <f>IFERROR(VLOOKUP($F1643&amp;$C1643,Sales!$J:$W,11,0),0)</f>
        <v>0</v>
      </c>
      <c r="O1643" s="98">
        <f>IFERROR(VLOOKUP($F1643&amp;$C1643,Sales!$J:$W,12,0),0)</f>
        <v>0</v>
      </c>
      <c r="P1643" s="98">
        <f>IFERROR(VLOOKUP($F1643&amp;$C1643,Sales!$J:$W,13,0),0)</f>
        <v>0</v>
      </c>
      <c r="Q1643" s="98">
        <f>IFERROR(VLOOKUP($F1643&amp;$C1643,Sales!$A:$H,7,0),0)</f>
        <v>0</v>
      </c>
      <c r="R1643" s="41" t="str">
        <f t="shared" si="50"/>
        <v>ERROR</v>
      </c>
      <c r="S1643" s="15"/>
      <c r="T1643" s="15"/>
      <c r="U1643" s="15"/>
      <c r="V1643" s="15"/>
      <c r="W1643" s="15"/>
      <c r="X1643" s="15"/>
      <c r="Y1643" s="41"/>
      <c r="Z1643" s="41"/>
      <c r="AA1643" s="41"/>
      <c r="AB1643" s="15"/>
      <c r="AC1643" s="15"/>
      <c r="AD1643" s="15"/>
      <c r="AE1643" s="15"/>
      <c r="AF1643" s="15"/>
      <c r="AG1643" s="15"/>
      <c r="AH1643" s="15"/>
      <c r="AI1643" s="41"/>
      <c r="AJ1643" s="41"/>
      <c r="AK1643" s="15"/>
      <c r="AL1643" s="15"/>
      <c r="AM1643" s="15"/>
      <c r="AN1643" s="15"/>
      <c r="AO1643" s="15"/>
      <c r="AP1643" s="15"/>
      <c r="AQ1643" s="15"/>
      <c r="AR1643" s="15"/>
      <c r="AS1643" s="15"/>
      <c r="AT1643" s="15"/>
      <c r="AU1643" s="15"/>
      <c r="AV1643" s="15"/>
      <c r="AW1643" s="15"/>
      <c r="AX1643" s="15"/>
      <c r="AY1643" s="15"/>
      <c r="AZ1643" s="10">
        <v>1</v>
      </c>
      <c r="BA1643" t="s">
        <v>22</v>
      </c>
      <c r="BB1643" t="s">
        <v>88</v>
      </c>
      <c r="BD1643" s="39" t="str">
        <f t="shared" si="51"/>
        <v>01/214427001HBlibli Jabodetabek</v>
      </c>
    </row>
    <row r="1644" spans="2:59" ht="13.5" customHeight="1" x14ac:dyDescent="0.35">
      <c r="B1644" s="10" t="s">
        <v>17</v>
      </c>
      <c r="C1644" s="10" t="s">
        <v>1648</v>
      </c>
      <c r="D1644" s="10" t="s">
        <v>119</v>
      </c>
      <c r="E1644" s="10" t="s">
        <v>120</v>
      </c>
      <c r="F1644" s="10" t="s">
        <v>164</v>
      </c>
      <c r="G1644" s="137" t="s">
        <v>16471</v>
      </c>
      <c r="H1644" s="10" t="s">
        <v>14851</v>
      </c>
      <c r="I1644" s="10">
        <v>47400245105</v>
      </c>
      <c r="J1644" s="10" t="s">
        <v>15299</v>
      </c>
      <c r="K1644" s="10" t="s">
        <v>1781</v>
      </c>
      <c r="L1644" s="98">
        <f>IFERROR(VLOOKUP($F1644&amp;$C1644,Sales!$J:$W,9,0),0)</f>
        <v>0</v>
      </c>
      <c r="M1644" s="98">
        <f>IFERROR(VLOOKUP($F1644&amp;$C1644,Sales!$J:$W,10,0),0)</f>
        <v>0</v>
      </c>
      <c r="N1644" s="98">
        <f>IFERROR(VLOOKUP($F1644&amp;$C1644,Sales!$J:$W,11,0),0)</f>
        <v>0</v>
      </c>
      <c r="O1644" s="98">
        <f>IFERROR(VLOOKUP($F1644&amp;$C1644,Sales!$J:$W,12,0),0)</f>
        <v>0</v>
      </c>
      <c r="P1644" s="98">
        <f>IFERROR(VLOOKUP($F1644&amp;$C1644,Sales!$J:$W,13,0),0)</f>
        <v>0</v>
      </c>
      <c r="Q1644" s="98">
        <f>IFERROR(VLOOKUP($F1644&amp;$C1644,Sales!$A:$H,7,0),0)</f>
        <v>0</v>
      </c>
      <c r="R1644" s="41">
        <f t="shared" si="50"/>
        <v>1</v>
      </c>
      <c r="S1644" s="41">
        <v>1</v>
      </c>
      <c r="T1644" s="41"/>
      <c r="U1644" s="41"/>
      <c r="V1644" s="15">
        <v>1</v>
      </c>
      <c r="W1644" s="15">
        <v>1</v>
      </c>
      <c r="X1644" s="15">
        <v>1</v>
      </c>
      <c r="Y1644" s="41">
        <v>1</v>
      </c>
      <c r="Z1644" s="41">
        <v>1</v>
      </c>
      <c r="AA1644" s="41"/>
      <c r="AB1644" s="41"/>
      <c r="AC1644" s="41"/>
      <c r="AD1644" s="41"/>
      <c r="AE1644" s="41"/>
      <c r="AF1644" s="41"/>
      <c r="AG1644" s="41"/>
      <c r="AH1644" s="15"/>
      <c r="AI1644" s="41"/>
      <c r="AJ1644" s="41"/>
      <c r="AK1644" s="41"/>
      <c r="AL1644" s="15"/>
      <c r="AM1644" s="15"/>
      <c r="AN1644" s="15"/>
      <c r="AO1644" s="15"/>
      <c r="AP1644" s="15"/>
      <c r="AQ1644" s="15"/>
      <c r="AR1644" s="15"/>
      <c r="AS1644" s="15"/>
      <c r="AT1644" s="127"/>
      <c r="AU1644" s="15"/>
      <c r="AV1644" s="15"/>
      <c r="AW1644" s="15"/>
      <c r="AX1644" s="15"/>
      <c r="AY1644" s="15"/>
      <c r="AZ1644" s="10">
        <v>1</v>
      </c>
      <c r="BA1644" t="s">
        <v>22</v>
      </c>
      <c r="BB1644" t="s">
        <v>23</v>
      </c>
      <c r="BD1644" s="39" t="str">
        <f t="shared" si="51"/>
        <v>01/284422402DBlibli Jabodetabek</v>
      </c>
    </row>
    <row r="1645" spans="2:59" ht="13.5" customHeight="1" x14ac:dyDescent="0.35">
      <c r="B1645" s="10" t="s">
        <v>17</v>
      </c>
      <c r="C1645" s="10" t="s">
        <v>1648</v>
      </c>
      <c r="D1645" s="10" t="s">
        <v>119</v>
      </c>
      <c r="E1645" s="10" t="s">
        <v>120</v>
      </c>
      <c r="F1645" s="10" t="s">
        <v>794</v>
      </c>
      <c r="G1645" s="137" t="s">
        <v>16472</v>
      </c>
      <c r="H1645" s="10" t="s">
        <v>12854</v>
      </c>
      <c r="I1645" s="10">
        <v>47400247307</v>
      </c>
      <c r="J1645" s="10" t="s">
        <v>15300</v>
      </c>
      <c r="K1645" s="10" t="s">
        <v>10529</v>
      </c>
      <c r="L1645" s="98">
        <f>IFERROR(VLOOKUP($F1645&amp;$C1645,Sales!$J:$W,9,0),0)</f>
        <v>0</v>
      </c>
      <c r="M1645" s="98">
        <f>IFERROR(VLOOKUP($F1645&amp;$C1645,Sales!$J:$W,10,0),0)</f>
        <v>0</v>
      </c>
      <c r="N1645" s="98">
        <f>IFERROR(VLOOKUP($F1645&amp;$C1645,Sales!$J:$W,11,0),0)</f>
        <v>0</v>
      </c>
      <c r="O1645" s="98">
        <f>IFERROR(VLOOKUP($F1645&amp;$C1645,Sales!$J:$W,12,0),0)</f>
        <v>0</v>
      </c>
      <c r="P1645" s="98">
        <f>IFERROR(VLOOKUP($F1645&amp;$C1645,Sales!$J:$W,13,0),0)</f>
        <v>0</v>
      </c>
      <c r="Q1645" s="98">
        <f>IFERROR(VLOOKUP($F1645&amp;$C1645,Sales!$A:$H,7,0),0)</f>
        <v>0</v>
      </c>
      <c r="R1645" s="41">
        <f t="shared" si="50"/>
        <v>1</v>
      </c>
      <c r="S1645" s="41">
        <v>1</v>
      </c>
      <c r="T1645" s="41"/>
      <c r="U1645" s="41"/>
      <c r="V1645" s="15">
        <v>1</v>
      </c>
      <c r="W1645" s="15">
        <v>1</v>
      </c>
      <c r="X1645" s="15">
        <v>1</v>
      </c>
      <c r="Y1645" s="41">
        <v>1</v>
      </c>
      <c r="Z1645" s="41">
        <v>1</v>
      </c>
      <c r="AA1645" s="41"/>
      <c r="AB1645" s="41"/>
      <c r="AC1645" s="41"/>
      <c r="AD1645" s="41"/>
      <c r="AE1645" s="41"/>
      <c r="AF1645" s="41"/>
      <c r="AG1645" s="41"/>
      <c r="AH1645" s="15"/>
      <c r="AI1645" s="41"/>
      <c r="AJ1645" s="41"/>
      <c r="AK1645" s="41"/>
      <c r="AL1645" s="15"/>
      <c r="AM1645" s="15"/>
      <c r="AN1645" s="15"/>
      <c r="AO1645" s="15"/>
      <c r="AP1645" s="15"/>
      <c r="AQ1645" s="15"/>
      <c r="AR1645" s="15"/>
      <c r="AS1645" s="15"/>
      <c r="AT1645" s="127"/>
      <c r="AU1645" s="15"/>
      <c r="AV1645" s="15"/>
      <c r="AW1645" s="15"/>
      <c r="AX1645" s="15"/>
      <c r="AY1645" s="15"/>
      <c r="AZ1645" s="10">
        <v>1</v>
      </c>
      <c r="BA1645" t="s">
        <v>22</v>
      </c>
      <c r="BB1645" t="s">
        <v>23</v>
      </c>
      <c r="BD1645" s="39" t="str">
        <f t="shared" si="51"/>
        <v>01/284422402GBlibli Jabodetabek</v>
      </c>
    </row>
    <row r="1646" spans="2:59" ht="13.5" customHeight="1" x14ac:dyDescent="0.35">
      <c r="B1646" s="10" t="s">
        <v>17</v>
      </c>
      <c r="C1646" s="10" t="s">
        <v>1648</v>
      </c>
      <c r="D1646" s="10" t="s">
        <v>119</v>
      </c>
      <c r="E1646" s="10" t="s">
        <v>120</v>
      </c>
      <c r="F1646" s="10" t="s">
        <v>137</v>
      </c>
      <c r="G1646" s="137" t="s">
        <v>16473</v>
      </c>
      <c r="H1646" s="10" t="s">
        <v>12855</v>
      </c>
      <c r="I1646" s="10">
        <v>7702018358649</v>
      </c>
      <c r="J1646" s="10" t="s">
        <v>15301</v>
      </c>
      <c r="K1646" s="10" t="s">
        <v>10530</v>
      </c>
      <c r="L1646" s="98">
        <f>IFERROR(VLOOKUP($F1646&amp;$C1646,Sales!$J:$W,9,0),0)</f>
        <v>0</v>
      </c>
      <c r="M1646" s="98">
        <f>IFERROR(VLOOKUP($F1646&amp;$C1646,Sales!$J:$W,10,0),0)</f>
        <v>0</v>
      </c>
      <c r="N1646" s="98">
        <f>IFERROR(VLOOKUP($F1646&amp;$C1646,Sales!$J:$W,11,0),0)</f>
        <v>0</v>
      </c>
      <c r="O1646" s="98">
        <f>IFERROR(VLOOKUP($F1646&amp;$C1646,Sales!$J:$W,12,0),0)</f>
        <v>0</v>
      </c>
      <c r="P1646" s="98">
        <f>IFERROR(VLOOKUP($F1646&amp;$C1646,Sales!$J:$W,13,0),0)</f>
        <v>0</v>
      </c>
      <c r="Q1646" s="98">
        <f>IFERROR(VLOOKUP($F1646&amp;$C1646,Sales!$A:$H,7,0),0)</f>
        <v>0</v>
      </c>
      <c r="R1646" s="41">
        <f t="shared" si="50"/>
        <v>0.5</v>
      </c>
      <c r="S1646" s="41">
        <v>0</v>
      </c>
      <c r="T1646" s="41"/>
      <c r="U1646" s="41"/>
      <c r="V1646" s="15">
        <v>0</v>
      </c>
      <c r="W1646" s="15">
        <v>0</v>
      </c>
      <c r="X1646" s="15">
        <v>1</v>
      </c>
      <c r="Y1646" s="41">
        <v>1</v>
      </c>
      <c r="Z1646" s="41">
        <v>1</v>
      </c>
      <c r="AA1646" s="41"/>
      <c r="AB1646" s="41"/>
      <c r="AC1646" s="41"/>
      <c r="AD1646" s="41"/>
      <c r="AE1646" s="41"/>
      <c r="AF1646" s="41"/>
      <c r="AG1646" s="41"/>
      <c r="AH1646" s="15"/>
      <c r="AI1646" s="41"/>
      <c r="AJ1646" s="41"/>
      <c r="AK1646" s="41"/>
      <c r="AL1646" s="15"/>
      <c r="AM1646" s="15"/>
      <c r="AN1646" s="15"/>
      <c r="AO1646" s="15"/>
      <c r="AP1646" s="15"/>
      <c r="AQ1646" s="15"/>
      <c r="AR1646" s="15"/>
      <c r="AS1646" s="15"/>
      <c r="AT1646" s="127"/>
      <c r="AU1646" s="15"/>
      <c r="AV1646" s="15"/>
      <c r="AW1646" s="15"/>
      <c r="AX1646" s="15"/>
      <c r="AY1646" s="15"/>
      <c r="AZ1646" s="10">
        <v>1</v>
      </c>
      <c r="BA1646" t="s">
        <v>13952</v>
      </c>
      <c r="BB1646" t="s">
        <v>23</v>
      </c>
      <c r="BD1646" s="39" t="str">
        <f t="shared" si="51"/>
        <v>01/214424901SBlibli Jabodetabek</v>
      </c>
    </row>
    <row r="1647" spans="2:59" ht="13.5" customHeight="1" x14ac:dyDescent="0.35">
      <c r="B1647" s="10" t="s">
        <v>17</v>
      </c>
      <c r="C1647" s="10" t="s">
        <v>1648</v>
      </c>
      <c r="D1647" s="10" t="s">
        <v>119</v>
      </c>
      <c r="E1647" s="10" t="s">
        <v>120</v>
      </c>
      <c r="F1647" s="10" t="s">
        <v>13364</v>
      </c>
      <c r="G1647" s="137" t="s">
        <v>16767</v>
      </c>
      <c r="H1647" s="10" t="s">
        <v>16792</v>
      </c>
      <c r="I1647" s="10">
        <v>7702018358649</v>
      </c>
      <c r="J1647" s="124" t="s">
        <v>15302</v>
      </c>
      <c r="K1647" s="10" t="s">
        <v>10531</v>
      </c>
      <c r="L1647" s="98">
        <f>IFERROR(VLOOKUP($F1647&amp;$C1647,Sales!$J:$W,9,0),0)</f>
        <v>0</v>
      </c>
      <c r="M1647" s="98">
        <f>IFERROR(VLOOKUP($F1647&amp;$C1647,Sales!$J:$W,10,0),0)</f>
        <v>0</v>
      </c>
      <c r="N1647" s="98">
        <f>IFERROR(VLOOKUP($F1647&amp;$C1647,Sales!$J:$W,11,0),0)</f>
        <v>0</v>
      </c>
      <c r="O1647" s="98">
        <f>IFERROR(VLOOKUP($F1647&amp;$C1647,Sales!$J:$W,12,0),0)</f>
        <v>0</v>
      </c>
      <c r="P1647" s="98">
        <f>IFERROR(VLOOKUP($F1647&amp;$C1647,Sales!$J:$W,13,0),0)</f>
        <v>0</v>
      </c>
      <c r="Q1647" s="98">
        <f>IFERROR(VLOOKUP($F1647&amp;$C1647,Sales!$A:$H,7,0),0)</f>
        <v>0</v>
      </c>
      <c r="R1647" s="41">
        <f t="shared" si="50"/>
        <v>1</v>
      </c>
      <c r="S1647" s="41">
        <v>1</v>
      </c>
      <c r="T1647" s="41"/>
      <c r="U1647" s="41"/>
      <c r="V1647" s="15">
        <v>1</v>
      </c>
      <c r="W1647" s="15">
        <v>1</v>
      </c>
      <c r="X1647" s="15">
        <v>1</v>
      </c>
      <c r="Y1647" s="41">
        <v>1</v>
      </c>
      <c r="Z1647" s="41">
        <v>1</v>
      </c>
      <c r="AA1647" s="41"/>
      <c r="AB1647" s="41"/>
      <c r="AC1647" s="41"/>
      <c r="AD1647" s="41"/>
      <c r="AE1647" s="41"/>
      <c r="AF1647" s="41"/>
      <c r="AG1647" s="41"/>
      <c r="AH1647" s="15"/>
      <c r="AI1647" s="41"/>
      <c r="AJ1647" s="41"/>
      <c r="AK1647" s="41"/>
      <c r="AL1647" s="15"/>
      <c r="AM1647" s="15"/>
      <c r="AN1647" s="15"/>
      <c r="AO1647" s="15"/>
      <c r="AP1647" s="15"/>
      <c r="AQ1647" s="15"/>
      <c r="AR1647" s="15"/>
      <c r="AS1647" s="15"/>
      <c r="AT1647" s="127"/>
      <c r="AU1647" s="15"/>
      <c r="AV1647" s="15"/>
      <c r="AW1647" s="15"/>
      <c r="AX1647" s="15"/>
      <c r="AY1647" s="15"/>
      <c r="AZ1647" s="10">
        <v>1</v>
      </c>
      <c r="BA1647" t="s">
        <v>22</v>
      </c>
      <c r="BB1647" t="s">
        <v>23</v>
      </c>
      <c r="BD1647" s="39" t="str">
        <f t="shared" si="51"/>
        <v>01/214424901S"Blibli Jabodetabek</v>
      </c>
    </row>
    <row r="1648" spans="2:59" ht="13.5" customHeight="1" x14ac:dyDescent="0.35">
      <c r="B1648" s="10" t="s">
        <v>17</v>
      </c>
      <c r="C1648" s="10" t="s">
        <v>1648</v>
      </c>
      <c r="D1648" s="10" t="s">
        <v>119</v>
      </c>
      <c r="E1648" s="10" t="s">
        <v>120</v>
      </c>
      <c r="F1648" s="10" t="s">
        <v>125</v>
      </c>
      <c r="G1648" s="137" t="s">
        <v>16474</v>
      </c>
      <c r="H1648" s="10" t="s">
        <v>12856</v>
      </c>
      <c r="I1648" s="10">
        <v>7702018080984</v>
      </c>
      <c r="J1648" s="10" t="s">
        <v>15303</v>
      </c>
      <c r="K1648" s="10" t="s">
        <v>10532</v>
      </c>
      <c r="L1648" s="98">
        <f>IFERROR(VLOOKUP($F1648&amp;$C1648,Sales!$J:$W,9,0),0)</f>
        <v>0</v>
      </c>
      <c r="M1648" s="98">
        <f>IFERROR(VLOOKUP($F1648&amp;$C1648,Sales!$J:$W,10,0),0)</f>
        <v>0</v>
      </c>
      <c r="N1648" s="98">
        <f>IFERROR(VLOOKUP($F1648&amp;$C1648,Sales!$J:$W,11,0),0)</f>
        <v>0</v>
      </c>
      <c r="O1648" s="98">
        <f>IFERROR(VLOOKUP($F1648&amp;$C1648,Sales!$J:$W,12,0),0)</f>
        <v>0</v>
      </c>
      <c r="P1648" s="98">
        <f>IFERROR(VLOOKUP($F1648&amp;$C1648,Sales!$J:$W,13,0),0)</f>
        <v>0</v>
      </c>
      <c r="Q1648" s="98">
        <f>IFERROR(VLOOKUP($F1648&amp;$C1648,Sales!$A:$H,7,0),0)</f>
        <v>0</v>
      </c>
      <c r="R1648" s="41">
        <f t="shared" si="50"/>
        <v>1</v>
      </c>
      <c r="S1648" s="41">
        <v>1</v>
      </c>
      <c r="T1648" s="41"/>
      <c r="U1648" s="41"/>
      <c r="V1648" s="15">
        <v>1</v>
      </c>
      <c r="W1648" s="15">
        <v>1</v>
      </c>
      <c r="X1648" s="15">
        <v>1</v>
      </c>
      <c r="Y1648" s="41">
        <v>1</v>
      </c>
      <c r="Z1648" s="41">
        <v>1</v>
      </c>
      <c r="AA1648" s="41"/>
      <c r="AB1648" s="41"/>
      <c r="AC1648" s="41"/>
      <c r="AD1648" s="41"/>
      <c r="AE1648" s="41"/>
      <c r="AF1648" s="41"/>
      <c r="AG1648" s="41"/>
      <c r="AH1648" s="15"/>
      <c r="AI1648" s="41"/>
      <c r="AJ1648" s="41"/>
      <c r="AK1648" s="41"/>
      <c r="AL1648" s="15"/>
      <c r="AM1648" s="15"/>
      <c r="AN1648" s="15"/>
      <c r="AO1648" s="15"/>
      <c r="AP1648" s="15"/>
      <c r="AQ1648" s="15"/>
      <c r="AR1648" s="15"/>
      <c r="AS1648" s="15"/>
      <c r="AT1648" s="127"/>
      <c r="AU1648" s="15"/>
      <c r="AV1648" s="15"/>
      <c r="AW1648" s="15"/>
      <c r="AX1648" s="15"/>
      <c r="AY1648" s="15"/>
      <c r="AZ1648" s="10">
        <v>1</v>
      </c>
      <c r="BA1648" t="s">
        <v>13952</v>
      </c>
      <c r="BB1648" t="s">
        <v>23</v>
      </c>
      <c r="BD1648" s="39" t="str">
        <f t="shared" si="51"/>
        <v>01/214424901OBlibli Jabodetabek</v>
      </c>
    </row>
    <row r="1649" spans="2:58" ht="13.5" customHeight="1" x14ac:dyDescent="0.35">
      <c r="B1649" s="10" t="s">
        <v>17</v>
      </c>
      <c r="C1649" s="10" t="s">
        <v>1648</v>
      </c>
      <c r="D1649" s="10" t="s">
        <v>119</v>
      </c>
      <c r="E1649" s="10" t="s">
        <v>120</v>
      </c>
      <c r="F1649" s="10" t="s">
        <v>153</v>
      </c>
      <c r="G1649" s="137" t="s">
        <v>1784</v>
      </c>
      <c r="H1649" s="10" t="s">
        <v>12857</v>
      </c>
      <c r="I1649" s="10">
        <v>3014260220051</v>
      </c>
      <c r="J1649" s="10" t="s">
        <v>15304</v>
      </c>
      <c r="K1649" s="10" t="s">
        <v>10533</v>
      </c>
      <c r="L1649" s="98">
        <f>IFERROR(VLOOKUP($F1649&amp;$C1649,Sales!$J:$W,9,0),0)</f>
        <v>0</v>
      </c>
      <c r="M1649" s="98">
        <f>IFERROR(VLOOKUP($F1649&amp;$C1649,Sales!$J:$W,10,0),0)</f>
        <v>0</v>
      </c>
      <c r="N1649" s="98">
        <f>IFERROR(VLOOKUP($F1649&amp;$C1649,Sales!$J:$W,11,0),0)</f>
        <v>0</v>
      </c>
      <c r="O1649" s="98">
        <f>IFERROR(VLOOKUP($F1649&amp;$C1649,Sales!$J:$W,12,0),0)</f>
        <v>0</v>
      </c>
      <c r="P1649" s="98">
        <f>IFERROR(VLOOKUP($F1649&amp;$C1649,Sales!$J:$W,13,0),0)</f>
        <v>0</v>
      </c>
      <c r="Q1649" s="98">
        <f>IFERROR(VLOOKUP($F1649&amp;$C1649,Sales!$A:$H,7,0),0)</f>
        <v>0</v>
      </c>
      <c r="R1649" s="41" t="str">
        <f t="shared" si="50"/>
        <v>ERROR</v>
      </c>
      <c r="S1649" s="15"/>
      <c r="T1649" s="15"/>
      <c r="U1649" s="15"/>
      <c r="V1649" s="15"/>
      <c r="W1649" s="15"/>
      <c r="X1649" s="15"/>
      <c r="Y1649" s="41"/>
      <c r="Z1649" s="41"/>
      <c r="AA1649" s="41"/>
      <c r="AB1649" s="15"/>
      <c r="AC1649" s="15"/>
      <c r="AD1649" s="15"/>
      <c r="AE1649" s="15"/>
      <c r="AF1649" s="15"/>
      <c r="AG1649" s="15"/>
      <c r="AH1649" s="15"/>
      <c r="AI1649" s="41"/>
      <c r="AJ1649" s="41"/>
      <c r="AK1649" s="15"/>
      <c r="AL1649" s="15"/>
      <c r="AM1649" s="15"/>
      <c r="AN1649" s="15"/>
      <c r="AO1649" s="15"/>
      <c r="AP1649" s="15"/>
      <c r="AQ1649" s="15"/>
      <c r="AR1649" s="15"/>
      <c r="AS1649" s="15"/>
      <c r="AT1649" s="15"/>
      <c r="AU1649" s="15"/>
      <c r="AV1649" s="15"/>
      <c r="AW1649" s="15"/>
      <c r="AX1649" s="15"/>
      <c r="AY1649" s="15"/>
      <c r="AZ1649" s="10">
        <v>1</v>
      </c>
      <c r="BA1649" t="s">
        <v>22</v>
      </c>
      <c r="BB1649" t="s">
        <v>88</v>
      </c>
      <c r="BD1649" s="39" t="str">
        <f t="shared" si="51"/>
        <v>01/284422402EBlibli Jabodetabek</v>
      </c>
      <c r="BE1649" t="s">
        <v>13454</v>
      </c>
      <c r="BF1649" t="s">
        <v>13457</v>
      </c>
    </row>
    <row r="1650" spans="2:58" ht="13.5" customHeight="1" x14ac:dyDescent="0.35">
      <c r="B1650" s="10" t="s">
        <v>17</v>
      </c>
      <c r="C1650" s="10" t="s">
        <v>1648</v>
      </c>
      <c r="D1650" s="10" t="s">
        <v>119</v>
      </c>
      <c r="E1650" s="10" t="s">
        <v>120</v>
      </c>
      <c r="F1650" s="10" t="s">
        <v>146</v>
      </c>
      <c r="G1650" s="137" t="s">
        <v>1787</v>
      </c>
      <c r="H1650" s="10" t="s">
        <v>12858</v>
      </c>
      <c r="I1650" s="10">
        <v>3014260214692</v>
      </c>
      <c r="J1650" s="10" t="s">
        <v>15305</v>
      </c>
      <c r="K1650" s="10" t="s">
        <v>10534</v>
      </c>
      <c r="L1650" s="98">
        <f>IFERROR(VLOOKUP($F1650&amp;$C1650,Sales!$J:$W,9,0),0)</f>
        <v>0</v>
      </c>
      <c r="M1650" s="98">
        <f>IFERROR(VLOOKUP($F1650&amp;$C1650,Sales!$J:$W,10,0),0)</f>
        <v>0</v>
      </c>
      <c r="N1650" s="98">
        <f>IFERROR(VLOOKUP($F1650&amp;$C1650,Sales!$J:$W,11,0),0)</f>
        <v>0</v>
      </c>
      <c r="O1650" s="98">
        <f>IFERROR(VLOOKUP($F1650&amp;$C1650,Sales!$J:$W,12,0),0)</f>
        <v>0</v>
      </c>
      <c r="P1650" s="98">
        <f>IFERROR(VLOOKUP($F1650&amp;$C1650,Sales!$J:$W,13,0),0)</f>
        <v>0</v>
      </c>
      <c r="Q1650" s="98">
        <f>IFERROR(VLOOKUP($F1650&amp;$C1650,Sales!$A:$H,7,0),0)</f>
        <v>0</v>
      </c>
      <c r="R1650" s="41" t="str">
        <f t="shared" si="50"/>
        <v>ERROR</v>
      </c>
      <c r="S1650" s="15"/>
      <c r="T1650" s="15"/>
      <c r="U1650" s="15"/>
      <c r="V1650" s="15"/>
      <c r="W1650" s="15"/>
      <c r="X1650" s="15"/>
      <c r="Y1650" s="41"/>
      <c r="Z1650" s="41"/>
      <c r="AA1650" s="41"/>
      <c r="AB1650" s="15"/>
      <c r="AC1650" s="15"/>
      <c r="AD1650" s="15"/>
      <c r="AE1650" s="15"/>
      <c r="AF1650" s="15"/>
      <c r="AG1650" s="15"/>
      <c r="AH1650" s="15"/>
      <c r="AI1650" s="41"/>
      <c r="AJ1650" s="41"/>
      <c r="AK1650" s="15"/>
      <c r="AL1650" s="15"/>
      <c r="AM1650" s="15"/>
      <c r="AN1650" s="15"/>
      <c r="AO1650" s="15"/>
      <c r="AP1650" s="15"/>
      <c r="AQ1650" s="15"/>
      <c r="AR1650" s="15"/>
      <c r="AS1650" s="15"/>
      <c r="AT1650" s="15"/>
      <c r="AU1650" s="15"/>
      <c r="AV1650" s="15"/>
      <c r="AW1650" s="15"/>
      <c r="AX1650" s="15"/>
      <c r="AY1650" s="15"/>
      <c r="AZ1650" s="10">
        <v>1</v>
      </c>
      <c r="BA1650" t="s">
        <v>22</v>
      </c>
      <c r="BB1650" t="s">
        <v>88</v>
      </c>
      <c r="BD1650" s="39" t="str">
        <f t="shared" si="51"/>
        <v>01/284422402HBlibli Jabodetabek</v>
      </c>
      <c r="BE1650" t="s">
        <v>13746</v>
      </c>
      <c r="BF1650" t="s">
        <v>13681</v>
      </c>
    </row>
    <row r="1651" spans="2:58" ht="13.5" customHeight="1" x14ac:dyDescent="0.35">
      <c r="B1651" s="10" t="s">
        <v>17</v>
      </c>
      <c r="C1651" s="10" t="s">
        <v>1648</v>
      </c>
      <c r="D1651" s="10" t="s">
        <v>119</v>
      </c>
      <c r="E1651" s="10" t="s">
        <v>120</v>
      </c>
      <c r="F1651" s="10" t="s">
        <v>1789</v>
      </c>
      <c r="G1651" s="137" t="s">
        <v>3472</v>
      </c>
      <c r="H1651" s="10" t="s">
        <v>12859</v>
      </c>
      <c r="I1651" s="10">
        <v>4902430305815</v>
      </c>
      <c r="J1651" s="10" t="s">
        <v>15306</v>
      </c>
      <c r="K1651" s="10" t="s">
        <v>10535</v>
      </c>
      <c r="L1651" s="98">
        <f>IFERROR(VLOOKUP($F1651&amp;$C1651,Sales!$J:$W,9,0),0)</f>
        <v>0</v>
      </c>
      <c r="M1651" s="98">
        <f>IFERROR(VLOOKUP($F1651&amp;$C1651,Sales!$J:$W,10,0),0)</f>
        <v>0</v>
      </c>
      <c r="N1651" s="98">
        <f>IFERROR(VLOOKUP($F1651&amp;$C1651,Sales!$J:$W,11,0),0)</f>
        <v>0</v>
      </c>
      <c r="O1651" s="98">
        <f>IFERROR(VLOOKUP($F1651&amp;$C1651,Sales!$J:$W,12,0),0)</f>
        <v>0</v>
      </c>
      <c r="P1651" s="98">
        <f>IFERROR(VLOOKUP($F1651&amp;$C1651,Sales!$J:$W,13,0),0)</f>
        <v>0</v>
      </c>
      <c r="Q1651" s="98">
        <f>IFERROR(VLOOKUP($F1651&amp;$C1651,Sales!$A:$H,7,0),0)</f>
        <v>0</v>
      </c>
      <c r="R1651" s="41">
        <f t="shared" si="50"/>
        <v>1</v>
      </c>
      <c r="S1651" s="41">
        <v>1</v>
      </c>
      <c r="T1651" s="41"/>
      <c r="U1651" s="41"/>
      <c r="V1651" s="15">
        <v>1</v>
      </c>
      <c r="W1651" s="15">
        <v>1</v>
      </c>
      <c r="X1651" s="15">
        <v>1</v>
      </c>
      <c r="Y1651" s="41">
        <v>1</v>
      </c>
      <c r="Z1651" s="41">
        <v>1</v>
      </c>
      <c r="AA1651" s="41"/>
      <c r="AB1651" s="41"/>
      <c r="AC1651" s="41"/>
      <c r="AD1651" s="41"/>
      <c r="AE1651" s="41"/>
      <c r="AF1651" s="41"/>
      <c r="AG1651" s="41"/>
      <c r="AH1651" s="15"/>
      <c r="AI1651" s="41"/>
      <c r="AJ1651" s="41"/>
      <c r="AK1651" s="41"/>
      <c r="AL1651" s="15"/>
      <c r="AM1651" s="15"/>
      <c r="AN1651" s="15"/>
      <c r="AO1651" s="15"/>
      <c r="AP1651" s="15"/>
      <c r="AQ1651" s="15"/>
      <c r="AR1651" s="15"/>
      <c r="AS1651" s="15"/>
      <c r="AT1651" s="127"/>
      <c r="AU1651" s="15"/>
      <c r="AV1651" s="15"/>
      <c r="AW1651" s="15"/>
      <c r="AX1651" s="15"/>
      <c r="AY1651" s="15"/>
      <c r="AZ1651" s="10">
        <v>1</v>
      </c>
      <c r="BA1651" t="s">
        <v>22</v>
      </c>
      <c r="BB1651" t="s">
        <v>23</v>
      </c>
      <c r="BD1651" s="39" t="str">
        <f t="shared" si="51"/>
        <v>01/214424902CBlibli Jabodetabek</v>
      </c>
    </row>
    <row r="1652" spans="2:58" ht="13.5" customHeight="1" x14ac:dyDescent="0.35">
      <c r="B1652" s="10" t="s">
        <v>17</v>
      </c>
      <c r="C1652" s="10" t="s">
        <v>1648</v>
      </c>
      <c r="D1652" s="10" t="s">
        <v>119</v>
      </c>
      <c r="E1652" s="10" t="s">
        <v>120</v>
      </c>
      <c r="F1652" s="10" t="s">
        <v>1793</v>
      </c>
      <c r="G1652" s="137" t="s">
        <v>3473</v>
      </c>
      <c r="H1652" s="10" t="s">
        <v>12860</v>
      </c>
      <c r="I1652" s="10">
        <v>4902430305877</v>
      </c>
      <c r="J1652" s="10" t="s">
        <v>15307</v>
      </c>
      <c r="K1652" s="10" t="s">
        <v>10536</v>
      </c>
      <c r="L1652" s="98">
        <f>IFERROR(VLOOKUP($F1652&amp;$C1652,Sales!$J:$W,9,0),0)</f>
        <v>0</v>
      </c>
      <c r="M1652" s="98">
        <f>IFERROR(VLOOKUP($F1652&amp;$C1652,Sales!$J:$W,10,0),0)</f>
        <v>0</v>
      </c>
      <c r="N1652" s="98">
        <f>IFERROR(VLOOKUP($F1652&amp;$C1652,Sales!$J:$W,11,0),0)</f>
        <v>0</v>
      </c>
      <c r="O1652" s="98">
        <f>IFERROR(VLOOKUP($F1652&amp;$C1652,Sales!$J:$W,12,0),0)</f>
        <v>0</v>
      </c>
      <c r="P1652" s="98">
        <f>IFERROR(VLOOKUP($F1652&amp;$C1652,Sales!$J:$W,13,0),0)</f>
        <v>0</v>
      </c>
      <c r="Q1652" s="98">
        <f>IFERROR(VLOOKUP($F1652&amp;$C1652,Sales!$A:$H,7,0),0)</f>
        <v>0</v>
      </c>
      <c r="R1652" s="41">
        <f t="shared" si="50"/>
        <v>1</v>
      </c>
      <c r="S1652" s="41">
        <v>1</v>
      </c>
      <c r="T1652" s="41"/>
      <c r="U1652" s="41"/>
      <c r="V1652" s="15">
        <v>1</v>
      </c>
      <c r="W1652" s="15">
        <v>1</v>
      </c>
      <c r="X1652" s="15">
        <v>1</v>
      </c>
      <c r="Y1652" s="41">
        <v>1</v>
      </c>
      <c r="Z1652" s="41">
        <v>1</v>
      </c>
      <c r="AA1652" s="41"/>
      <c r="AB1652" s="41"/>
      <c r="AC1652" s="41"/>
      <c r="AD1652" s="41"/>
      <c r="AE1652" s="41"/>
      <c r="AF1652" s="41"/>
      <c r="AG1652" s="41"/>
      <c r="AH1652" s="15"/>
      <c r="AI1652" s="41"/>
      <c r="AJ1652" s="41"/>
      <c r="AK1652" s="41"/>
      <c r="AL1652" s="15"/>
      <c r="AM1652" s="15"/>
      <c r="AN1652" s="15"/>
      <c r="AO1652" s="15"/>
      <c r="AP1652" s="15"/>
      <c r="AQ1652" s="15"/>
      <c r="AR1652" s="15"/>
      <c r="AS1652" s="15"/>
      <c r="AT1652" s="127"/>
      <c r="AU1652" s="15"/>
      <c r="AV1652" s="15"/>
      <c r="AW1652" s="15"/>
      <c r="AX1652" s="15"/>
      <c r="AY1652" s="15"/>
      <c r="AZ1652" s="10">
        <v>1</v>
      </c>
      <c r="BA1652" t="s">
        <v>22</v>
      </c>
      <c r="BB1652" t="s">
        <v>23</v>
      </c>
      <c r="BD1652" s="39" t="str">
        <f t="shared" si="51"/>
        <v>01/214424902DBlibli Jabodetabek</v>
      </c>
    </row>
    <row r="1653" spans="2:58" ht="13.5" customHeight="1" x14ac:dyDescent="0.35">
      <c r="B1653" s="10" t="s">
        <v>17</v>
      </c>
      <c r="C1653" s="10" t="s">
        <v>1648</v>
      </c>
      <c r="D1653" s="10" t="s">
        <v>119</v>
      </c>
      <c r="E1653" s="10" t="s">
        <v>120</v>
      </c>
      <c r="F1653" s="10" t="s">
        <v>973</v>
      </c>
      <c r="G1653" s="137" t="s">
        <v>3474</v>
      </c>
      <c r="H1653" s="10" t="s">
        <v>12861</v>
      </c>
      <c r="I1653" s="10">
        <v>4902430314596</v>
      </c>
      <c r="J1653" s="10" t="s">
        <v>15308</v>
      </c>
      <c r="K1653" s="10" t="s">
        <v>10537</v>
      </c>
      <c r="L1653" s="98">
        <f>IFERROR(VLOOKUP($F1653&amp;$C1653,Sales!$J:$W,9,0),0)</f>
        <v>0</v>
      </c>
      <c r="M1653" s="98">
        <f>IFERROR(VLOOKUP($F1653&amp;$C1653,Sales!$J:$W,10,0),0)</f>
        <v>0</v>
      </c>
      <c r="N1653" s="98">
        <f>IFERROR(VLOOKUP($F1653&amp;$C1653,Sales!$J:$W,11,0),0)</f>
        <v>0</v>
      </c>
      <c r="O1653" s="98">
        <f>IFERROR(VLOOKUP($F1653&amp;$C1653,Sales!$J:$W,12,0),0)</f>
        <v>0</v>
      </c>
      <c r="P1653" s="98">
        <f>IFERROR(VLOOKUP($F1653&amp;$C1653,Sales!$J:$W,13,0),0)</f>
        <v>0</v>
      </c>
      <c r="Q1653" s="98">
        <f>IFERROR(VLOOKUP($F1653&amp;$C1653,Sales!$A:$H,7,0),0)</f>
        <v>0</v>
      </c>
      <c r="R1653" s="41">
        <f t="shared" si="50"/>
        <v>1</v>
      </c>
      <c r="S1653" s="41">
        <v>1</v>
      </c>
      <c r="T1653" s="41"/>
      <c r="U1653" s="41"/>
      <c r="V1653" s="15">
        <v>1</v>
      </c>
      <c r="W1653" s="15">
        <v>1</v>
      </c>
      <c r="X1653" s="15">
        <v>1</v>
      </c>
      <c r="Y1653" s="41">
        <v>1</v>
      </c>
      <c r="Z1653" s="41">
        <v>1</v>
      </c>
      <c r="AA1653" s="41"/>
      <c r="AB1653" s="41"/>
      <c r="AC1653" s="41"/>
      <c r="AD1653" s="41"/>
      <c r="AE1653" s="41"/>
      <c r="AF1653" s="41"/>
      <c r="AG1653" s="41"/>
      <c r="AH1653" s="15"/>
      <c r="AI1653" s="41"/>
      <c r="AJ1653" s="41"/>
      <c r="AK1653" s="41"/>
      <c r="AL1653" s="15"/>
      <c r="AM1653" s="15"/>
      <c r="AN1653" s="15"/>
      <c r="AO1653" s="15"/>
      <c r="AP1653" s="15"/>
      <c r="AQ1653" s="15"/>
      <c r="AR1653" s="15"/>
      <c r="AS1653" s="15"/>
      <c r="AT1653" s="127"/>
      <c r="AU1653" s="15"/>
      <c r="AV1653" s="15"/>
      <c r="AW1653" s="15"/>
      <c r="AX1653" s="15"/>
      <c r="AY1653" s="15"/>
      <c r="AZ1653" s="10">
        <v>1</v>
      </c>
      <c r="BA1653" t="s">
        <v>22</v>
      </c>
      <c r="BB1653" t="s">
        <v>23</v>
      </c>
      <c r="BD1653" s="39" t="str">
        <f t="shared" si="51"/>
        <v>01/214424902EBlibli Jabodetabek</v>
      </c>
    </row>
    <row r="1654" spans="2:58" ht="13.5" customHeight="1" x14ac:dyDescent="0.35">
      <c r="B1654" s="10" t="s">
        <v>17</v>
      </c>
      <c r="C1654" s="10" t="s">
        <v>1648</v>
      </c>
      <c r="D1654" s="10" t="s">
        <v>119</v>
      </c>
      <c r="E1654" s="10" t="s">
        <v>120</v>
      </c>
      <c r="F1654" s="10" t="s">
        <v>789</v>
      </c>
      <c r="G1654" s="137" t="s">
        <v>16475</v>
      </c>
      <c r="H1654" s="10" t="s">
        <v>12862</v>
      </c>
      <c r="I1654" s="10">
        <v>7702018085897</v>
      </c>
      <c r="J1654" s="10" t="s">
        <v>15309</v>
      </c>
      <c r="K1654" s="10" t="s">
        <v>10538</v>
      </c>
      <c r="L1654" s="98">
        <f>IFERROR(VLOOKUP($F1654&amp;$C1654,Sales!$J:$W,9,0),0)</f>
        <v>0</v>
      </c>
      <c r="M1654" s="98">
        <f>IFERROR(VLOOKUP($F1654&amp;$C1654,Sales!$J:$W,10,0),0)</f>
        <v>0</v>
      </c>
      <c r="N1654" s="98">
        <f>IFERROR(VLOOKUP($F1654&amp;$C1654,Sales!$J:$W,11,0),0)</f>
        <v>0</v>
      </c>
      <c r="O1654" s="98">
        <f>IFERROR(VLOOKUP($F1654&amp;$C1654,Sales!$J:$W,12,0),0)</f>
        <v>0</v>
      </c>
      <c r="P1654" s="98">
        <f>IFERROR(VLOOKUP($F1654&amp;$C1654,Sales!$J:$W,13,0),0)</f>
        <v>0</v>
      </c>
      <c r="Q1654" s="98">
        <f>IFERROR(VLOOKUP($F1654&amp;$C1654,Sales!$A:$H,7,0),0)</f>
        <v>0</v>
      </c>
      <c r="R1654" s="41">
        <f t="shared" si="50"/>
        <v>1</v>
      </c>
      <c r="S1654" s="41">
        <v>1</v>
      </c>
      <c r="T1654" s="41"/>
      <c r="U1654" s="41"/>
      <c r="V1654" s="15">
        <v>1</v>
      </c>
      <c r="W1654" s="15">
        <v>1</v>
      </c>
      <c r="X1654" s="15">
        <v>1</v>
      </c>
      <c r="Y1654" s="41">
        <v>1</v>
      </c>
      <c r="Z1654" s="41">
        <v>1</v>
      </c>
      <c r="AA1654" s="41"/>
      <c r="AB1654" s="41"/>
      <c r="AC1654" s="41"/>
      <c r="AD1654" s="41"/>
      <c r="AE1654" s="41"/>
      <c r="AF1654" s="41"/>
      <c r="AG1654" s="41"/>
      <c r="AH1654" s="15"/>
      <c r="AI1654" s="41"/>
      <c r="AJ1654" s="41"/>
      <c r="AK1654" s="41"/>
      <c r="AL1654" s="15"/>
      <c r="AM1654" s="15"/>
      <c r="AN1654" s="15"/>
      <c r="AO1654" s="15"/>
      <c r="AP1654" s="15"/>
      <c r="AQ1654" s="15"/>
      <c r="AR1654" s="15"/>
      <c r="AS1654" s="15"/>
      <c r="AT1654" s="127"/>
      <c r="AU1654" s="15"/>
      <c r="AV1654" s="15"/>
      <c r="AW1654" s="15"/>
      <c r="AX1654" s="15"/>
      <c r="AY1654" s="15"/>
      <c r="AZ1654" s="10">
        <v>1</v>
      </c>
      <c r="BA1654" t="s">
        <v>13952</v>
      </c>
      <c r="BB1654" t="s">
        <v>23</v>
      </c>
      <c r="BD1654" s="39" t="str">
        <f t="shared" si="51"/>
        <v>01/214424901HBlibli Jabodetabek</v>
      </c>
    </row>
    <row r="1655" spans="2:58" ht="13.5" customHeight="1" x14ac:dyDescent="0.35">
      <c r="B1655" s="10" t="s">
        <v>17</v>
      </c>
      <c r="C1655" s="10" t="s">
        <v>1648</v>
      </c>
      <c r="D1655" s="10" t="s">
        <v>119</v>
      </c>
      <c r="E1655" s="10" t="s">
        <v>120</v>
      </c>
      <c r="F1655" s="10" t="s">
        <v>141</v>
      </c>
      <c r="G1655" s="137" t="s">
        <v>16476</v>
      </c>
      <c r="H1655" s="10" t="s">
        <v>12863</v>
      </c>
      <c r="I1655" s="10">
        <v>7702018977819</v>
      </c>
      <c r="J1655" s="10" t="s">
        <v>15310</v>
      </c>
      <c r="K1655" s="10" t="s">
        <v>10539</v>
      </c>
      <c r="L1655" s="98">
        <f>IFERROR(VLOOKUP($F1655&amp;$C1655,Sales!$J:$W,9,0),0)</f>
        <v>0</v>
      </c>
      <c r="M1655" s="98">
        <f>IFERROR(VLOOKUP($F1655&amp;$C1655,Sales!$J:$W,10,0),0)</f>
        <v>0</v>
      </c>
      <c r="N1655" s="98">
        <f>IFERROR(VLOOKUP($F1655&amp;$C1655,Sales!$J:$W,11,0),0)</f>
        <v>0</v>
      </c>
      <c r="O1655" s="98">
        <f>IFERROR(VLOOKUP($F1655&amp;$C1655,Sales!$J:$W,12,0),0)</f>
        <v>0</v>
      </c>
      <c r="P1655" s="98">
        <f>IFERROR(VLOOKUP($F1655&amp;$C1655,Sales!$J:$W,13,0),0)</f>
        <v>0</v>
      </c>
      <c r="Q1655" s="98">
        <f>IFERROR(VLOOKUP($F1655&amp;$C1655,Sales!$A:$H,7,0),0)</f>
        <v>0</v>
      </c>
      <c r="R1655" s="41">
        <f t="shared" si="50"/>
        <v>1</v>
      </c>
      <c r="S1655" s="41">
        <v>1</v>
      </c>
      <c r="T1655" s="41"/>
      <c r="U1655" s="41"/>
      <c r="V1655" s="15">
        <v>1</v>
      </c>
      <c r="W1655" s="15">
        <v>1</v>
      </c>
      <c r="X1655" s="15">
        <v>1</v>
      </c>
      <c r="Y1655" s="41">
        <v>1</v>
      </c>
      <c r="Z1655" s="41">
        <v>1</v>
      </c>
      <c r="AA1655" s="41"/>
      <c r="AB1655" s="41"/>
      <c r="AC1655" s="41"/>
      <c r="AD1655" s="41"/>
      <c r="AE1655" s="41"/>
      <c r="AF1655" s="41"/>
      <c r="AG1655" s="41"/>
      <c r="AH1655" s="15"/>
      <c r="AI1655" s="41"/>
      <c r="AJ1655" s="41"/>
      <c r="AK1655" s="41"/>
      <c r="AL1655" s="15"/>
      <c r="AM1655" s="15"/>
      <c r="AN1655" s="15"/>
      <c r="AO1655" s="15"/>
      <c r="AP1655" s="15"/>
      <c r="AQ1655" s="15"/>
      <c r="AR1655" s="15"/>
      <c r="AS1655" s="15"/>
      <c r="AT1655" s="127"/>
      <c r="AU1655" s="15"/>
      <c r="AV1655" s="15"/>
      <c r="AW1655" s="15"/>
      <c r="AX1655" s="15"/>
      <c r="AY1655" s="15"/>
      <c r="AZ1655" s="10">
        <v>1</v>
      </c>
      <c r="BA1655" t="s">
        <v>13952</v>
      </c>
      <c r="BB1655" t="s">
        <v>23</v>
      </c>
      <c r="BD1655" s="39" t="str">
        <f t="shared" si="51"/>
        <v>01/214424901IBlibli Jabodetabek</v>
      </c>
    </row>
    <row r="1656" spans="2:58" ht="13.5" customHeight="1" x14ac:dyDescent="0.35">
      <c r="B1656" s="10" t="s">
        <v>17</v>
      </c>
      <c r="C1656" s="10" t="s">
        <v>1648</v>
      </c>
      <c r="D1656" s="10" t="s">
        <v>119</v>
      </c>
      <c r="E1656" s="10" t="s">
        <v>120</v>
      </c>
      <c r="F1656" s="10" t="s">
        <v>949</v>
      </c>
      <c r="G1656" s="137" t="s">
        <v>16477</v>
      </c>
      <c r="H1656" s="10" t="s">
        <v>12864</v>
      </c>
      <c r="I1656" s="10">
        <v>47400179240</v>
      </c>
      <c r="J1656" s="10" t="s">
        <v>15311</v>
      </c>
      <c r="K1656" s="10" t="s">
        <v>10540</v>
      </c>
      <c r="L1656" s="98">
        <f>IFERROR(VLOOKUP($F1656&amp;$C1656,Sales!$J:$W,9,0),0)</f>
        <v>0</v>
      </c>
      <c r="M1656" s="98">
        <f>IFERROR(VLOOKUP($F1656&amp;$C1656,Sales!$J:$W,10,0),0)</f>
        <v>0</v>
      </c>
      <c r="N1656" s="98">
        <f>IFERROR(VLOOKUP($F1656&amp;$C1656,Sales!$J:$W,11,0),0)</f>
        <v>0</v>
      </c>
      <c r="O1656" s="98">
        <f>IFERROR(VLOOKUP($F1656&amp;$C1656,Sales!$J:$W,12,0),0)</f>
        <v>0</v>
      </c>
      <c r="P1656" s="98">
        <f>IFERROR(VLOOKUP($F1656&amp;$C1656,Sales!$J:$W,13,0),0)</f>
        <v>0</v>
      </c>
      <c r="Q1656" s="98">
        <f>IFERROR(VLOOKUP($F1656&amp;$C1656,Sales!$A:$H,7,0),0)</f>
        <v>0</v>
      </c>
      <c r="R1656" s="41">
        <f t="shared" si="50"/>
        <v>1</v>
      </c>
      <c r="S1656" s="41">
        <v>1</v>
      </c>
      <c r="T1656" s="41"/>
      <c r="U1656" s="41"/>
      <c r="V1656" s="15">
        <v>1</v>
      </c>
      <c r="W1656" s="15">
        <v>1</v>
      </c>
      <c r="X1656" s="15">
        <v>1</v>
      </c>
      <c r="Y1656" s="41">
        <v>1</v>
      </c>
      <c r="Z1656" s="41">
        <v>1</v>
      </c>
      <c r="AA1656" s="41"/>
      <c r="AB1656" s="41"/>
      <c r="AC1656" s="41"/>
      <c r="AD1656" s="41"/>
      <c r="AE1656" s="41"/>
      <c r="AF1656" s="41"/>
      <c r="AG1656" s="41"/>
      <c r="AH1656" s="15"/>
      <c r="AI1656" s="41"/>
      <c r="AJ1656" s="41"/>
      <c r="AK1656" s="41"/>
      <c r="AL1656" s="15"/>
      <c r="AM1656" s="15"/>
      <c r="AN1656" s="15"/>
      <c r="AO1656" s="15"/>
      <c r="AP1656" s="15"/>
      <c r="AQ1656" s="15"/>
      <c r="AR1656" s="15"/>
      <c r="AS1656" s="15"/>
      <c r="AT1656" s="127"/>
      <c r="AU1656" s="15"/>
      <c r="AV1656" s="15"/>
      <c r="AW1656" s="15"/>
      <c r="AX1656" s="15"/>
      <c r="AY1656" s="15"/>
      <c r="AZ1656" s="10">
        <v>1</v>
      </c>
      <c r="BA1656" t="s">
        <v>22</v>
      </c>
      <c r="BB1656" t="s">
        <v>23</v>
      </c>
      <c r="BD1656" s="39" t="str">
        <f t="shared" si="51"/>
        <v>01/33109901ABlibli Jabodetabek</v>
      </c>
    </row>
    <row r="1657" spans="2:58" ht="13.5" customHeight="1" x14ac:dyDescent="0.35">
      <c r="B1657" s="10" t="s">
        <v>17</v>
      </c>
      <c r="C1657" s="10" t="s">
        <v>1648</v>
      </c>
      <c r="D1657" s="10" t="s">
        <v>119</v>
      </c>
      <c r="E1657" s="10" t="s">
        <v>120</v>
      </c>
      <c r="F1657" s="10" t="s">
        <v>170</v>
      </c>
      <c r="G1657" s="137" t="s">
        <v>16478</v>
      </c>
      <c r="H1657" s="10" t="s">
        <v>12865</v>
      </c>
      <c r="I1657" s="10">
        <v>3014260301705</v>
      </c>
      <c r="J1657" s="10" t="s">
        <v>15312</v>
      </c>
      <c r="K1657" s="10" t="s">
        <v>10541</v>
      </c>
      <c r="L1657" s="98">
        <f>IFERROR(VLOOKUP($F1657&amp;$C1657,Sales!$J:$W,9,0),0)</f>
        <v>0</v>
      </c>
      <c r="M1657" s="98">
        <f>IFERROR(VLOOKUP($F1657&amp;$C1657,Sales!$J:$W,10,0),0)</f>
        <v>0</v>
      </c>
      <c r="N1657" s="98">
        <f>IFERROR(VLOOKUP($F1657&amp;$C1657,Sales!$J:$W,11,0),0)</f>
        <v>0</v>
      </c>
      <c r="O1657" s="98">
        <f>IFERROR(VLOOKUP($F1657&amp;$C1657,Sales!$J:$W,12,0),0)</f>
        <v>0</v>
      </c>
      <c r="P1657" s="98">
        <f>IFERROR(VLOOKUP($F1657&amp;$C1657,Sales!$J:$W,13,0),0)</f>
        <v>0</v>
      </c>
      <c r="Q1657" s="98">
        <f>IFERROR(VLOOKUP($F1657&amp;$C1657,Sales!$A:$H,7,0),0)</f>
        <v>0</v>
      </c>
      <c r="R1657" s="41">
        <f t="shared" si="50"/>
        <v>1</v>
      </c>
      <c r="S1657" s="41">
        <v>1</v>
      </c>
      <c r="T1657" s="41"/>
      <c r="U1657" s="41"/>
      <c r="V1657" s="15">
        <v>1</v>
      </c>
      <c r="W1657" s="15">
        <v>1</v>
      </c>
      <c r="X1657" s="15">
        <v>1</v>
      </c>
      <c r="Y1657" s="41">
        <v>1</v>
      </c>
      <c r="Z1657" s="41">
        <v>1</v>
      </c>
      <c r="AA1657" s="41"/>
      <c r="AB1657" s="41"/>
      <c r="AC1657" s="41"/>
      <c r="AD1657" s="41"/>
      <c r="AE1657" s="41"/>
      <c r="AF1657" s="41"/>
      <c r="AG1657" s="41"/>
      <c r="AH1657" s="15"/>
      <c r="AI1657" s="41"/>
      <c r="AJ1657" s="41"/>
      <c r="AK1657" s="41"/>
      <c r="AL1657" s="15"/>
      <c r="AM1657" s="15"/>
      <c r="AN1657" s="15"/>
      <c r="AO1657" s="15"/>
      <c r="AP1657" s="15"/>
      <c r="AQ1657" s="15"/>
      <c r="AR1657" s="15"/>
      <c r="AS1657" s="15"/>
      <c r="AT1657" s="127"/>
      <c r="AU1657" s="15"/>
      <c r="AV1657" s="15"/>
      <c r="AW1657" s="15"/>
      <c r="AX1657" s="15"/>
      <c r="AY1657" s="15"/>
      <c r="AZ1657" s="10">
        <v>1</v>
      </c>
      <c r="BA1657" t="s">
        <v>13952</v>
      </c>
      <c r="BB1657" t="s">
        <v>23</v>
      </c>
      <c r="BD1657" s="39" t="str">
        <f t="shared" si="51"/>
        <v>01/331010902ABlibli Jabodetabek</v>
      </c>
    </row>
    <row r="1658" spans="2:58" ht="13.5" customHeight="1" x14ac:dyDescent="0.35">
      <c r="B1658" s="10" t="s">
        <v>17</v>
      </c>
      <c r="C1658" s="10" t="s">
        <v>1648</v>
      </c>
      <c r="D1658" s="10" t="s">
        <v>119</v>
      </c>
      <c r="E1658" s="10" t="s">
        <v>120</v>
      </c>
      <c r="F1658" s="10" t="s">
        <v>131</v>
      </c>
      <c r="G1658" s="137" t="s">
        <v>1806</v>
      </c>
      <c r="H1658" s="10" t="s">
        <v>12866</v>
      </c>
      <c r="I1658" s="10">
        <v>47400179349</v>
      </c>
      <c r="J1658" s="10" t="s">
        <v>15313</v>
      </c>
      <c r="K1658" s="10" t="s">
        <v>6503</v>
      </c>
      <c r="L1658" s="98">
        <f>IFERROR(VLOOKUP($F1658&amp;$C1658,Sales!$J:$W,9,0),0)</f>
        <v>0</v>
      </c>
      <c r="M1658" s="98">
        <f>IFERROR(VLOOKUP($F1658&amp;$C1658,Sales!$J:$W,10,0),0)</f>
        <v>0</v>
      </c>
      <c r="N1658" s="98">
        <f>IFERROR(VLOOKUP($F1658&amp;$C1658,Sales!$J:$W,11,0),0)</f>
        <v>0</v>
      </c>
      <c r="O1658" s="98">
        <f>IFERROR(VLOOKUP($F1658&amp;$C1658,Sales!$J:$W,12,0),0)</f>
        <v>0</v>
      </c>
      <c r="P1658" s="98">
        <f>IFERROR(VLOOKUP($F1658&amp;$C1658,Sales!$J:$W,13,0),0)</f>
        <v>0</v>
      </c>
      <c r="Q1658" s="98">
        <f>IFERROR(VLOOKUP($F1658&amp;$C1658,Sales!$A:$H,7,0),0)</f>
        <v>0</v>
      </c>
      <c r="R1658" s="41">
        <f t="shared" si="50"/>
        <v>1</v>
      </c>
      <c r="S1658" s="41">
        <v>1</v>
      </c>
      <c r="T1658" s="41"/>
      <c r="U1658" s="41"/>
      <c r="V1658" s="15">
        <v>1</v>
      </c>
      <c r="W1658" s="15">
        <v>1</v>
      </c>
      <c r="X1658" s="15">
        <v>1</v>
      </c>
      <c r="Y1658" s="41">
        <v>1</v>
      </c>
      <c r="Z1658" s="41">
        <v>1</v>
      </c>
      <c r="AA1658" s="41"/>
      <c r="AB1658" s="41"/>
      <c r="AC1658" s="41"/>
      <c r="AD1658" s="41"/>
      <c r="AE1658" s="41"/>
      <c r="AF1658" s="41"/>
      <c r="AG1658" s="41"/>
      <c r="AH1658" s="15"/>
      <c r="AI1658" s="41"/>
      <c r="AJ1658" s="41"/>
      <c r="AK1658" s="41"/>
      <c r="AL1658" s="15"/>
      <c r="AM1658" s="15"/>
      <c r="AN1658" s="15"/>
      <c r="AO1658" s="15"/>
      <c r="AP1658" s="15"/>
      <c r="AQ1658" s="15"/>
      <c r="AR1658" s="15"/>
      <c r="AS1658" s="15"/>
      <c r="AT1658" s="127"/>
      <c r="AU1658" s="15"/>
      <c r="AV1658" s="15"/>
      <c r="AW1658" s="15"/>
      <c r="AX1658" s="15"/>
      <c r="AY1658" s="15"/>
      <c r="AZ1658" s="10">
        <v>1</v>
      </c>
      <c r="BA1658" t="s">
        <v>22</v>
      </c>
      <c r="BB1658" t="s">
        <v>23</v>
      </c>
      <c r="BD1658" s="39" t="str">
        <f t="shared" si="51"/>
        <v>01/214422403ABlibli Jabodetabek</v>
      </c>
    </row>
    <row r="1659" spans="2:58" ht="13.5" customHeight="1" x14ac:dyDescent="0.35">
      <c r="B1659" s="10" t="s">
        <v>17</v>
      </c>
      <c r="C1659" s="10" t="s">
        <v>1648</v>
      </c>
      <c r="D1659" s="10" t="s">
        <v>119</v>
      </c>
      <c r="E1659" s="10" t="s">
        <v>120</v>
      </c>
      <c r="F1659" s="10" t="s">
        <v>961</v>
      </c>
      <c r="G1659" s="137" t="s">
        <v>16479</v>
      </c>
      <c r="H1659" s="10" t="s">
        <v>12867</v>
      </c>
      <c r="I1659" s="10">
        <v>7702018996469</v>
      </c>
      <c r="J1659" s="10" t="s">
        <v>15314</v>
      </c>
      <c r="K1659" s="10" t="s">
        <v>10542</v>
      </c>
      <c r="L1659" s="98">
        <f>IFERROR(VLOOKUP($F1659&amp;$C1659,Sales!$J:$W,9,0),0)</f>
        <v>0</v>
      </c>
      <c r="M1659" s="98">
        <f>IFERROR(VLOOKUP($F1659&amp;$C1659,Sales!$J:$W,10,0),0)</f>
        <v>0</v>
      </c>
      <c r="N1659" s="98">
        <f>IFERROR(VLOOKUP($F1659&amp;$C1659,Sales!$J:$W,11,0),0)</f>
        <v>0</v>
      </c>
      <c r="O1659" s="98">
        <f>IFERROR(VLOOKUP($F1659&amp;$C1659,Sales!$J:$W,12,0),0)</f>
        <v>0</v>
      </c>
      <c r="P1659" s="98">
        <f>IFERROR(VLOOKUP($F1659&amp;$C1659,Sales!$J:$W,13,0),0)</f>
        <v>0</v>
      </c>
      <c r="Q1659" s="98">
        <f>IFERROR(VLOOKUP($F1659&amp;$C1659,Sales!$A:$H,7,0),0)</f>
        <v>0</v>
      </c>
      <c r="R1659" s="41">
        <f t="shared" si="50"/>
        <v>1</v>
      </c>
      <c r="S1659" s="41">
        <v>1</v>
      </c>
      <c r="T1659" s="41"/>
      <c r="U1659" s="41"/>
      <c r="V1659" s="15">
        <v>1</v>
      </c>
      <c r="W1659" s="15">
        <v>1</v>
      </c>
      <c r="X1659" s="15">
        <v>1</v>
      </c>
      <c r="Y1659" s="41">
        <v>1</v>
      </c>
      <c r="Z1659" s="41">
        <v>1</v>
      </c>
      <c r="AA1659" s="41"/>
      <c r="AB1659" s="41"/>
      <c r="AC1659" s="41"/>
      <c r="AD1659" s="41"/>
      <c r="AE1659" s="41"/>
      <c r="AF1659" s="41"/>
      <c r="AG1659" s="41"/>
      <c r="AH1659" s="15"/>
      <c r="AI1659" s="41"/>
      <c r="AJ1659" s="41"/>
      <c r="AK1659" s="41"/>
      <c r="AL1659" s="15"/>
      <c r="AM1659" s="15"/>
      <c r="AN1659" s="15"/>
      <c r="AO1659" s="15"/>
      <c r="AP1659" s="15"/>
      <c r="AQ1659" s="15"/>
      <c r="AR1659" s="15"/>
      <c r="AS1659" s="15"/>
      <c r="AT1659" s="127"/>
      <c r="AU1659" s="15"/>
      <c r="AV1659" s="15"/>
      <c r="AW1659" s="15"/>
      <c r="AX1659" s="15"/>
      <c r="AY1659" s="15"/>
      <c r="AZ1659" s="10">
        <v>1</v>
      </c>
      <c r="BA1659" t="s">
        <v>22</v>
      </c>
      <c r="BB1659" t="s">
        <v>23</v>
      </c>
      <c r="BD1659" s="39" t="str">
        <f t="shared" si="51"/>
        <v>01/214427002ABlibli Jabodetabek</v>
      </c>
    </row>
    <row r="1660" spans="2:58" ht="13.5" customHeight="1" x14ac:dyDescent="0.35">
      <c r="B1660" s="10" t="s">
        <v>17</v>
      </c>
      <c r="C1660" s="10" t="s">
        <v>1648</v>
      </c>
      <c r="D1660" s="10" t="s">
        <v>119</v>
      </c>
      <c r="E1660" s="10" t="s">
        <v>120</v>
      </c>
      <c r="F1660" s="10" t="s">
        <v>13365</v>
      </c>
      <c r="G1660" s="137" t="s">
        <v>16480</v>
      </c>
      <c r="H1660" s="10" t="s">
        <v>16793</v>
      </c>
      <c r="I1660" s="10" t="s">
        <v>1777</v>
      </c>
      <c r="J1660" s="10" t="s">
        <v>15315</v>
      </c>
      <c r="K1660" s="10" t="s">
        <v>10543</v>
      </c>
      <c r="L1660" s="98">
        <f>IFERROR(VLOOKUP($F1660&amp;$C1660,Sales!$J:$W,9,0),0)</f>
        <v>0</v>
      </c>
      <c r="M1660" s="98">
        <f>IFERROR(VLOOKUP($F1660&amp;$C1660,Sales!$J:$W,10,0),0)</f>
        <v>0</v>
      </c>
      <c r="N1660" s="98">
        <f>IFERROR(VLOOKUP($F1660&amp;$C1660,Sales!$J:$W,11,0),0)</f>
        <v>0</v>
      </c>
      <c r="O1660" s="98">
        <f>IFERROR(VLOOKUP($F1660&amp;$C1660,Sales!$J:$W,12,0),0)</f>
        <v>0</v>
      </c>
      <c r="P1660" s="98">
        <f>IFERROR(VLOOKUP($F1660&amp;$C1660,Sales!$J:$W,13,0),0)</f>
        <v>0</v>
      </c>
      <c r="Q1660" s="98">
        <f>IFERROR(VLOOKUP($F1660&amp;$C1660,Sales!$A:$H,7,0),0)</f>
        <v>0</v>
      </c>
      <c r="R1660" s="41">
        <f t="shared" si="50"/>
        <v>1</v>
      </c>
      <c r="S1660" s="41">
        <v>1</v>
      </c>
      <c r="T1660" s="41"/>
      <c r="U1660" s="41"/>
      <c r="V1660" s="15">
        <v>1</v>
      </c>
      <c r="W1660" s="15">
        <v>1</v>
      </c>
      <c r="X1660" s="15">
        <v>1</v>
      </c>
      <c r="Y1660" s="41">
        <v>1</v>
      </c>
      <c r="Z1660" s="41">
        <v>1</v>
      </c>
      <c r="AA1660" s="41"/>
      <c r="AB1660" s="41"/>
      <c r="AC1660" s="41"/>
      <c r="AD1660" s="41"/>
      <c r="AE1660" s="41"/>
      <c r="AF1660" s="41"/>
      <c r="AG1660" s="41"/>
      <c r="AH1660" s="15"/>
      <c r="AI1660" s="41"/>
      <c r="AJ1660" s="41"/>
      <c r="AK1660" s="41"/>
      <c r="AL1660" s="15"/>
      <c r="AM1660" s="15"/>
      <c r="AN1660" s="15"/>
      <c r="AO1660" s="15"/>
      <c r="AP1660" s="15"/>
      <c r="AQ1660" s="15"/>
      <c r="AR1660" s="15"/>
      <c r="AS1660" s="15"/>
      <c r="AT1660" s="127"/>
      <c r="AU1660" s="15"/>
      <c r="AV1660" s="15"/>
      <c r="AW1660" s="15"/>
      <c r="AX1660" s="15"/>
      <c r="AY1660" s="15"/>
      <c r="AZ1660" s="10">
        <v>1</v>
      </c>
      <c r="BA1660" t="s">
        <v>13952</v>
      </c>
      <c r="BB1660" t="s">
        <v>23</v>
      </c>
      <c r="BD1660" s="39" t="str">
        <f t="shared" si="51"/>
        <v>01/394429501A"Blibli Jabodetabek</v>
      </c>
    </row>
    <row r="1661" spans="2:58" ht="13.5" customHeight="1" x14ac:dyDescent="0.35">
      <c r="B1661" s="10" t="s">
        <v>17</v>
      </c>
      <c r="C1661" s="10" t="s">
        <v>1648</v>
      </c>
      <c r="D1661" s="10" t="s">
        <v>119</v>
      </c>
      <c r="E1661" s="10" t="s">
        <v>120</v>
      </c>
      <c r="F1661" s="10" t="s">
        <v>177</v>
      </c>
      <c r="G1661" s="137" t="s">
        <v>16481</v>
      </c>
      <c r="H1661" s="10" t="s">
        <v>12869</v>
      </c>
      <c r="I1661" s="10">
        <v>7702018880010</v>
      </c>
      <c r="J1661" s="10" t="s">
        <v>15316</v>
      </c>
      <c r="K1661" s="10" t="s">
        <v>10544</v>
      </c>
      <c r="L1661" s="98">
        <f>IFERROR(VLOOKUP($F1661&amp;$C1661,Sales!$J:$W,9,0),0)</f>
        <v>0</v>
      </c>
      <c r="M1661" s="98">
        <f>IFERROR(VLOOKUP($F1661&amp;$C1661,Sales!$J:$W,10,0),0)</f>
        <v>0</v>
      </c>
      <c r="N1661" s="98">
        <f>IFERROR(VLOOKUP($F1661&amp;$C1661,Sales!$J:$W,11,0),0)</f>
        <v>0</v>
      </c>
      <c r="O1661" s="98">
        <f>IFERROR(VLOOKUP($F1661&amp;$C1661,Sales!$J:$W,12,0),0)</f>
        <v>0</v>
      </c>
      <c r="P1661" s="98">
        <f>IFERROR(VLOOKUP($F1661&amp;$C1661,Sales!$J:$W,13,0),0)</f>
        <v>0</v>
      </c>
      <c r="Q1661" s="98">
        <f>IFERROR(VLOOKUP($F1661&amp;$C1661,Sales!$A:$H,7,0),0)</f>
        <v>0</v>
      </c>
      <c r="R1661" s="41">
        <f t="shared" si="50"/>
        <v>1</v>
      </c>
      <c r="S1661" s="41">
        <v>1</v>
      </c>
      <c r="T1661" s="41"/>
      <c r="U1661" s="41"/>
      <c r="V1661" s="15">
        <v>1</v>
      </c>
      <c r="W1661" s="15">
        <v>1</v>
      </c>
      <c r="X1661" s="15">
        <v>1</v>
      </c>
      <c r="Y1661" s="41">
        <v>1</v>
      </c>
      <c r="Z1661" s="41">
        <v>1</v>
      </c>
      <c r="AA1661" s="41"/>
      <c r="AB1661" s="41"/>
      <c r="AC1661" s="41"/>
      <c r="AD1661" s="41"/>
      <c r="AE1661" s="41"/>
      <c r="AF1661" s="41"/>
      <c r="AG1661" s="41"/>
      <c r="AH1661" s="15"/>
      <c r="AI1661" s="41"/>
      <c r="AJ1661" s="41"/>
      <c r="AK1661" s="41"/>
      <c r="AL1661" s="15"/>
      <c r="AM1661" s="15"/>
      <c r="AN1661" s="15"/>
      <c r="AO1661" s="15"/>
      <c r="AP1661" s="15"/>
      <c r="AQ1661" s="15"/>
      <c r="AR1661" s="15"/>
      <c r="AS1661" s="15"/>
      <c r="AT1661" s="127"/>
      <c r="AU1661" s="15"/>
      <c r="AV1661" s="15"/>
      <c r="AW1661" s="15"/>
      <c r="AX1661" s="15"/>
      <c r="AY1661" s="15"/>
      <c r="AZ1661" s="10">
        <v>1</v>
      </c>
      <c r="BA1661" t="s">
        <v>13952</v>
      </c>
      <c r="BB1661" t="s">
        <v>23</v>
      </c>
      <c r="BD1661" s="39" t="str">
        <f t="shared" si="51"/>
        <v>01/214424901MBlibli Jabodetabek</v>
      </c>
    </row>
    <row r="1662" spans="2:58" ht="13.5" customHeight="1" x14ac:dyDescent="0.35">
      <c r="B1662" s="10" t="s">
        <v>17</v>
      </c>
      <c r="C1662" s="10" t="s">
        <v>1648</v>
      </c>
      <c r="D1662" s="10" t="s">
        <v>119</v>
      </c>
      <c r="E1662" s="10" t="s">
        <v>120</v>
      </c>
      <c r="F1662" s="10" t="s">
        <v>143</v>
      </c>
      <c r="G1662" s="137" t="s">
        <v>16482</v>
      </c>
      <c r="H1662" s="10" t="s">
        <v>12870</v>
      </c>
      <c r="I1662" s="10">
        <v>7702018996575</v>
      </c>
      <c r="J1662" s="10" t="s">
        <v>15317</v>
      </c>
      <c r="K1662" s="10" t="s">
        <v>10545</v>
      </c>
      <c r="L1662" s="98">
        <f>IFERROR(VLOOKUP($F1662&amp;$C1662,Sales!$J:$W,9,0),0)</f>
        <v>0</v>
      </c>
      <c r="M1662" s="98">
        <f>IFERROR(VLOOKUP($F1662&amp;$C1662,Sales!$J:$W,10,0),0)</f>
        <v>0</v>
      </c>
      <c r="N1662" s="98">
        <f>IFERROR(VLOOKUP($F1662&amp;$C1662,Sales!$J:$W,11,0),0)</f>
        <v>0</v>
      </c>
      <c r="O1662" s="98">
        <f>IFERROR(VLOOKUP($F1662&amp;$C1662,Sales!$J:$W,12,0),0)</f>
        <v>0</v>
      </c>
      <c r="P1662" s="98">
        <f>IFERROR(VLOOKUP($F1662&amp;$C1662,Sales!$J:$W,13,0),0)</f>
        <v>0</v>
      </c>
      <c r="Q1662" s="98">
        <f>IFERROR(VLOOKUP($F1662&amp;$C1662,Sales!$A:$H,7,0),0)</f>
        <v>0</v>
      </c>
      <c r="R1662" s="41">
        <f t="shared" si="50"/>
        <v>1</v>
      </c>
      <c r="S1662" s="41">
        <v>1</v>
      </c>
      <c r="T1662" s="41"/>
      <c r="U1662" s="41"/>
      <c r="V1662" s="15">
        <v>1</v>
      </c>
      <c r="W1662" s="15">
        <v>1</v>
      </c>
      <c r="X1662" s="15">
        <v>1</v>
      </c>
      <c r="Y1662" s="41">
        <v>1</v>
      </c>
      <c r="Z1662" s="41">
        <v>1</v>
      </c>
      <c r="AA1662" s="41"/>
      <c r="AB1662" s="41"/>
      <c r="AC1662" s="41"/>
      <c r="AD1662" s="41"/>
      <c r="AE1662" s="41"/>
      <c r="AF1662" s="41"/>
      <c r="AG1662" s="41"/>
      <c r="AH1662" s="15"/>
      <c r="AI1662" s="41"/>
      <c r="AJ1662" s="41"/>
      <c r="AK1662" s="41"/>
      <c r="AL1662" s="15"/>
      <c r="AM1662" s="15"/>
      <c r="AN1662" s="15"/>
      <c r="AO1662" s="15"/>
      <c r="AP1662" s="15"/>
      <c r="AQ1662" s="15"/>
      <c r="AR1662" s="15"/>
      <c r="AS1662" s="15"/>
      <c r="AT1662" s="127"/>
      <c r="AU1662" s="15"/>
      <c r="AV1662" s="15"/>
      <c r="AW1662" s="15"/>
      <c r="AX1662" s="15"/>
      <c r="AY1662" s="15"/>
      <c r="AZ1662" s="10">
        <v>1</v>
      </c>
      <c r="BA1662" t="s">
        <v>13952</v>
      </c>
      <c r="BB1662" t="s">
        <v>23</v>
      </c>
      <c r="BD1662" s="39" t="str">
        <f t="shared" si="51"/>
        <v>01/214422402ABlibli Jabodetabek</v>
      </c>
    </row>
    <row r="1663" spans="2:58" ht="13.5" customHeight="1" x14ac:dyDescent="0.35">
      <c r="B1663" s="10" t="s">
        <v>17</v>
      </c>
      <c r="C1663" s="10" t="s">
        <v>1648</v>
      </c>
      <c r="D1663" s="10" t="s">
        <v>119</v>
      </c>
      <c r="E1663" s="10" t="s">
        <v>120</v>
      </c>
      <c r="F1663" s="10" t="s">
        <v>151</v>
      </c>
      <c r="G1663" s="137" t="s">
        <v>16483</v>
      </c>
      <c r="H1663" s="10" t="s">
        <v>12871</v>
      </c>
      <c r="I1663" s="10">
        <v>7702018038183</v>
      </c>
      <c r="J1663" s="10" t="s">
        <v>15318</v>
      </c>
      <c r="K1663" s="10" t="s">
        <v>10546</v>
      </c>
      <c r="L1663" s="98">
        <f>IFERROR(VLOOKUP($F1663&amp;$C1663,Sales!$J:$W,9,0),0)</f>
        <v>0</v>
      </c>
      <c r="M1663" s="98">
        <f>IFERROR(VLOOKUP($F1663&amp;$C1663,Sales!$J:$W,10,0),0)</f>
        <v>0</v>
      </c>
      <c r="N1663" s="98">
        <f>IFERROR(VLOOKUP($F1663&amp;$C1663,Sales!$J:$W,11,0),0)</f>
        <v>0</v>
      </c>
      <c r="O1663" s="98">
        <f>IFERROR(VLOOKUP($F1663&amp;$C1663,Sales!$J:$W,12,0),0)</f>
        <v>0</v>
      </c>
      <c r="P1663" s="98">
        <f>IFERROR(VLOOKUP($F1663&amp;$C1663,Sales!$J:$W,13,0),0)</f>
        <v>0</v>
      </c>
      <c r="Q1663" s="98">
        <f>IFERROR(VLOOKUP($F1663&amp;$C1663,Sales!$A:$H,7,0),0)</f>
        <v>0</v>
      </c>
      <c r="R1663" s="41">
        <f t="shared" si="50"/>
        <v>1</v>
      </c>
      <c r="S1663" s="41">
        <v>1</v>
      </c>
      <c r="T1663" s="41"/>
      <c r="U1663" s="41"/>
      <c r="V1663" s="15">
        <v>1</v>
      </c>
      <c r="W1663" s="15">
        <v>1</v>
      </c>
      <c r="X1663" s="15">
        <v>1</v>
      </c>
      <c r="Y1663" s="41">
        <v>1</v>
      </c>
      <c r="Z1663" s="41">
        <v>1</v>
      </c>
      <c r="AA1663" s="41"/>
      <c r="AB1663" s="41"/>
      <c r="AC1663" s="41"/>
      <c r="AD1663" s="41"/>
      <c r="AE1663" s="41"/>
      <c r="AF1663" s="41"/>
      <c r="AG1663" s="41"/>
      <c r="AH1663" s="15"/>
      <c r="AI1663" s="41"/>
      <c r="AJ1663" s="41"/>
      <c r="AK1663" s="41"/>
      <c r="AL1663" s="15"/>
      <c r="AM1663" s="15"/>
      <c r="AN1663" s="15"/>
      <c r="AO1663" s="15"/>
      <c r="AP1663" s="15"/>
      <c r="AQ1663" s="15"/>
      <c r="AR1663" s="15"/>
      <c r="AS1663" s="15"/>
      <c r="AT1663" s="127"/>
      <c r="AU1663" s="15"/>
      <c r="AV1663" s="15"/>
      <c r="AW1663" s="15"/>
      <c r="AX1663" s="15"/>
      <c r="AY1663" s="15"/>
      <c r="AZ1663" s="10">
        <v>1</v>
      </c>
      <c r="BA1663" t="s">
        <v>22</v>
      </c>
      <c r="BB1663" t="s">
        <v>23</v>
      </c>
      <c r="BD1663" s="39" t="str">
        <f t="shared" si="51"/>
        <v>01/214424901LBlibli Jabodetabek</v>
      </c>
    </row>
    <row r="1664" spans="2:58" ht="13.5" customHeight="1" x14ac:dyDescent="0.35">
      <c r="B1664" s="10" t="s">
        <v>17</v>
      </c>
      <c r="C1664" s="10" t="s">
        <v>1648</v>
      </c>
      <c r="D1664" s="10" t="s">
        <v>119</v>
      </c>
      <c r="E1664" s="10" t="s">
        <v>120</v>
      </c>
      <c r="F1664" s="10" t="s">
        <v>5774</v>
      </c>
      <c r="G1664" s="137" t="s">
        <v>6504</v>
      </c>
      <c r="H1664" s="10" t="s">
        <v>12872</v>
      </c>
      <c r="I1664" s="10">
        <v>4987176039187</v>
      </c>
      <c r="J1664" s="10" t="s">
        <v>15319</v>
      </c>
      <c r="K1664" s="10" t="s">
        <v>5819</v>
      </c>
      <c r="L1664" s="98">
        <f>IFERROR(VLOOKUP($F1664&amp;$C1664,Sales!$J:$W,9,0),0)</f>
        <v>0</v>
      </c>
      <c r="M1664" s="98">
        <f>IFERROR(VLOOKUP($F1664&amp;$C1664,Sales!$J:$W,10,0),0)</f>
        <v>0</v>
      </c>
      <c r="N1664" s="98">
        <f>IFERROR(VLOOKUP($F1664&amp;$C1664,Sales!$J:$W,11,0),0)</f>
        <v>0</v>
      </c>
      <c r="O1664" s="98">
        <f>IFERROR(VLOOKUP($F1664&amp;$C1664,Sales!$J:$W,12,0),0)</f>
        <v>0</v>
      </c>
      <c r="P1664" s="98">
        <f>IFERROR(VLOOKUP($F1664&amp;$C1664,Sales!$J:$W,13,0),0)</f>
        <v>0</v>
      </c>
      <c r="Q1664" s="98">
        <f>IFERROR(VLOOKUP($F1664&amp;$C1664,Sales!$A:$H,7,0),0)</f>
        <v>0</v>
      </c>
      <c r="R1664" s="41">
        <f t="shared" si="50"/>
        <v>1</v>
      </c>
      <c r="S1664" s="41">
        <v>1</v>
      </c>
      <c r="T1664" s="41"/>
      <c r="U1664" s="41"/>
      <c r="V1664" s="15">
        <v>1</v>
      </c>
      <c r="W1664" s="15">
        <v>1</v>
      </c>
      <c r="X1664" s="15">
        <v>1</v>
      </c>
      <c r="Y1664" s="41">
        <v>1</v>
      </c>
      <c r="Z1664" s="41">
        <v>1</v>
      </c>
      <c r="AA1664" s="41"/>
      <c r="AB1664" s="41"/>
      <c r="AC1664" s="41"/>
      <c r="AD1664" s="41"/>
      <c r="AE1664" s="41"/>
      <c r="AF1664" s="41"/>
      <c r="AG1664" s="41"/>
      <c r="AH1664" s="15"/>
      <c r="AI1664" s="41"/>
      <c r="AJ1664" s="41"/>
      <c r="AK1664" s="41"/>
      <c r="AL1664" s="15"/>
      <c r="AM1664" s="15"/>
      <c r="AN1664" s="15"/>
      <c r="AO1664" s="15"/>
      <c r="AP1664" s="15"/>
      <c r="AQ1664" s="15"/>
      <c r="AR1664" s="15"/>
      <c r="AS1664" s="15"/>
      <c r="AT1664" s="127"/>
      <c r="AU1664" s="15"/>
      <c r="AV1664" s="15"/>
      <c r="AW1664" s="15"/>
      <c r="AX1664" s="15"/>
      <c r="AY1664" s="15"/>
      <c r="AZ1664" s="10">
        <v>1</v>
      </c>
      <c r="BA1664" t="s">
        <v>22</v>
      </c>
      <c r="BB1664" t="s">
        <v>23</v>
      </c>
      <c r="BD1664" s="39" t="str">
        <f t="shared" si="51"/>
        <v>01/214424902FBlibli Jabodetabek</v>
      </c>
    </row>
    <row r="1665" spans="2:59" ht="13.5" customHeight="1" x14ac:dyDescent="0.35">
      <c r="B1665" s="10" t="s">
        <v>17</v>
      </c>
      <c r="C1665" s="10" t="s">
        <v>1648</v>
      </c>
      <c r="D1665" s="10" t="s">
        <v>119</v>
      </c>
      <c r="E1665" s="10" t="s">
        <v>120</v>
      </c>
      <c r="F1665" s="10" t="s">
        <v>5786</v>
      </c>
      <c r="G1665" s="137" t="s">
        <v>6505</v>
      </c>
      <c r="H1665" s="10" t="s">
        <v>12873</v>
      </c>
      <c r="I1665" s="10" t="s">
        <v>5823</v>
      </c>
      <c r="J1665" s="10" t="s">
        <v>15320</v>
      </c>
      <c r="K1665" s="10" t="s">
        <v>5815</v>
      </c>
      <c r="L1665" s="98">
        <f>IFERROR(VLOOKUP($F1665&amp;$C1665,Sales!$J:$W,9,0),0)</f>
        <v>0</v>
      </c>
      <c r="M1665" s="98">
        <f>IFERROR(VLOOKUP($F1665&amp;$C1665,Sales!$J:$W,10,0),0)</f>
        <v>0</v>
      </c>
      <c r="N1665" s="98">
        <f>IFERROR(VLOOKUP($F1665&amp;$C1665,Sales!$J:$W,11,0),0)</f>
        <v>0</v>
      </c>
      <c r="O1665" s="98">
        <f>IFERROR(VLOOKUP($F1665&amp;$C1665,Sales!$J:$W,12,0),0)</f>
        <v>0</v>
      </c>
      <c r="P1665" s="98">
        <f>IFERROR(VLOOKUP($F1665&amp;$C1665,Sales!$J:$W,13,0),0)</f>
        <v>0</v>
      </c>
      <c r="Q1665" s="98">
        <f>IFERROR(VLOOKUP($F1665&amp;$C1665,Sales!$A:$H,7,0),0)</f>
        <v>0</v>
      </c>
      <c r="R1665" s="41">
        <f t="shared" si="50"/>
        <v>1</v>
      </c>
      <c r="S1665" s="41">
        <v>1</v>
      </c>
      <c r="T1665" s="41"/>
      <c r="U1665" s="41"/>
      <c r="V1665" s="15">
        <v>1</v>
      </c>
      <c r="W1665" s="15">
        <v>1</v>
      </c>
      <c r="X1665" s="15">
        <v>1</v>
      </c>
      <c r="Y1665" s="41">
        <v>1</v>
      </c>
      <c r="Z1665" s="41">
        <v>1</v>
      </c>
      <c r="AA1665" s="41"/>
      <c r="AB1665" s="41"/>
      <c r="AC1665" s="41"/>
      <c r="AD1665" s="41"/>
      <c r="AE1665" s="41"/>
      <c r="AF1665" s="41"/>
      <c r="AG1665" s="41"/>
      <c r="AH1665" s="15"/>
      <c r="AI1665" s="41"/>
      <c r="AJ1665" s="41"/>
      <c r="AK1665" s="41"/>
      <c r="AL1665" s="15"/>
      <c r="AM1665" s="15"/>
      <c r="AN1665" s="15"/>
      <c r="AO1665" s="15"/>
      <c r="AP1665" s="15"/>
      <c r="AQ1665" s="15"/>
      <c r="AR1665" s="15"/>
      <c r="AS1665" s="15"/>
      <c r="AT1665" s="127"/>
      <c r="AU1665" s="15"/>
      <c r="AV1665" s="15"/>
      <c r="AW1665" s="15"/>
      <c r="AX1665" s="15"/>
      <c r="AY1665" s="15"/>
      <c r="AZ1665" s="10">
        <v>1</v>
      </c>
      <c r="BA1665" t="s">
        <v>22</v>
      </c>
      <c r="BB1665" t="s">
        <v>23</v>
      </c>
      <c r="BD1665" s="39" t="str">
        <f t="shared" si="51"/>
        <v>01/394429502HBlibli Jabodetabek</v>
      </c>
    </row>
    <row r="1666" spans="2:59" ht="13.5" customHeight="1" x14ac:dyDescent="0.35">
      <c r="B1666" s="10" t="s">
        <v>17</v>
      </c>
      <c r="C1666" s="10" t="s">
        <v>1648</v>
      </c>
      <c r="D1666" s="10" t="s">
        <v>119</v>
      </c>
      <c r="E1666" s="10" t="s">
        <v>120</v>
      </c>
      <c r="F1666" s="10" t="s">
        <v>5785</v>
      </c>
      <c r="G1666" s="137" t="s">
        <v>6506</v>
      </c>
      <c r="H1666" s="10" t="s">
        <v>16794</v>
      </c>
      <c r="I1666" s="10" t="s">
        <v>5824</v>
      </c>
      <c r="J1666" s="10" t="s">
        <v>15321</v>
      </c>
      <c r="K1666" s="10" t="s">
        <v>5822</v>
      </c>
      <c r="L1666" s="98">
        <f>IFERROR(VLOOKUP($F1666&amp;$C1666,Sales!$J:$W,9,0),0)</f>
        <v>0</v>
      </c>
      <c r="M1666" s="98">
        <f>IFERROR(VLOOKUP($F1666&amp;$C1666,Sales!$J:$W,10,0),0)</f>
        <v>0</v>
      </c>
      <c r="N1666" s="98">
        <f>IFERROR(VLOOKUP($F1666&amp;$C1666,Sales!$J:$W,11,0),0)</f>
        <v>0</v>
      </c>
      <c r="O1666" s="98">
        <f>IFERROR(VLOOKUP($F1666&amp;$C1666,Sales!$J:$W,12,0),0)</f>
        <v>0</v>
      </c>
      <c r="P1666" s="98">
        <f>IFERROR(VLOOKUP($F1666&amp;$C1666,Sales!$J:$W,13,0),0)</f>
        <v>0</v>
      </c>
      <c r="Q1666" s="98">
        <f>IFERROR(VLOOKUP($F1666&amp;$C1666,Sales!$A:$H,7,0),0)</f>
        <v>0</v>
      </c>
      <c r="R1666" s="41">
        <f t="shared" si="50"/>
        <v>1</v>
      </c>
      <c r="S1666" s="41">
        <v>1</v>
      </c>
      <c r="T1666" s="41"/>
      <c r="U1666" s="41"/>
      <c r="V1666" s="15">
        <v>1</v>
      </c>
      <c r="W1666" s="15">
        <v>1</v>
      </c>
      <c r="X1666" s="15">
        <v>1</v>
      </c>
      <c r="Y1666" s="41">
        <v>1</v>
      </c>
      <c r="Z1666" s="41">
        <v>1</v>
      </c>
      <c r="AA1666" s="41"/>
      <c r="AB1666" s="41"/>
      <c r="AC1666" s="41"/>
      <c r="AD1666" s="41"/>
      <c r="AE1666" s="41"/>
      <c r="AF1666" s="41"/>
      <c r="AG1666" s="41"/>
      <c r="AH1666" s="15"/>
      <c r="AI1666" s="41"/>
      <c r="AJ1666" s="41"/>
      <c r="AK1666" s="41"/>
      <c r="AL1666" s="15"/>
      <c r="AM1666" s="15"/>
      <c r="AN1666" s="15"/>
      <c r="AO1666" s="15"/>
      <c r="AP1666" s="15"/>
      <c r="AQ1666" s="15"/>
      <c r="AR1666" s="15"/>
      <c r="AS1666" s="15"/>
      <c r="AT1666" s="127"/>
      <c r="AU1666" s="15"/>
      <c r="AV1666" s="15"/>
      <c r="AW1666" s="15"/>
      <c r="AX1666" s="15"/>
      <c r="AY1666" s="15"/>
      <c r="AZ1666" s="10">
        <v>1</v>
      </c>
      <c r="BA1666" t="s">
        <v>22</v>
      </c>
      <c r="BB1666" t="s">
        <v>23</v>
      </c>
      <c r="BD1666" s="39" t="str">
        <f t="shared" si="51"/>
        <v>01/394429502CBlibli Jabodetabek</v>
      </c>
    </row>
    <row r="1667" spans="2:59" ht="13.5" customHeight="1" x14ac:dyDescent="0.35">
      <c r="B1667" s="10" t="s">
        <v>17</v>
      </c>
      <c r="C1667" s="10" t="s">
        <v>1648</v>
      </c>
      <c r="D1667" s="10" t="s">
        <v>119</v>
      </c>
      <c r="E1667" s="10" t="s">
        <v>120</v>
      </c>
      <c r="F1667" s="10" t="s">
        <v>5778</v>
      </c>
      <c r="G1667" s="137" t="s">
        <v>6507</v>
      </c>
      <c r="H1667" s="10" t="s">
        <v>12874</v>
      </c>
      <c r="I1667" s="10">
        <v>4987176039606</v>
      </c>
      <c r="J1667" s="10" t="s">
        <v>15322</v>
      </c>
      <c r="K1667" s="10" t="s">
        <v>10800</v>
      </c>
      <c r="L1667" s="98">
        <f>IFERROR(VLOOKUP($F1667&amp;$C1667,Sales!$J:$W,9,0),0)</f>
        <v>0</v>
      </c>
      <c r="M1667" s="98">
        <f>IFERROR(VLOOKUP($F1667&amp;$C1667,Sales!$J:$W,10,0),0)</f>
        <v>0</v>
      </c>
      <c r="N1667" s="98">
        <f>IFERROR(VLOOKUP($F1667&amp;$C1667,Sales!$J:$W,11,0),0)</f>
        <v>0</v>
      </c>
      <c r="O1667" s="98">
        <f>IFERROR(VLOOKUP($F1667&amp;$C1667,Sales!$J:$W,12,0),0)</f>
        <v>0</v>
      </c>
      <c r="P1667" s="98">
        <f>IFERROR(VLOOKUP($F1667&amp;$C1667,Sales!$J:$W,13,0),0)</f>
        <v>0</v>
      </c>
      <c r="Q1667" s="98">
        <f>IFERROR(VLOOKUP($F1667&amp;$C1667,Sales!$A:$H,7,0),0)</f>
        <v>0</v>
      </c>
      <c r="R1667" s="41">
        <f t="shared" si="50"/>
        <v>1</v>
      </c>
      <c r="S1667" s="41">
        <v>1</v>
      </c>
      <c r="T1667" s="41"/>
      <c r="U1667" s="41"/>
      <c r="V1667" s="15">
        <v>1</v>
      </c>
      <c r="W1667" s="15">
        <v>1</v>
      </c>
      <c r="X1667" s="15">
        <v>1</v>
      </c>
      <c r="Y1667" s="41">
        <v>1</v>
      </c>
      <c r="Z1667" s="41">
        <v>1</v>
      </c>
      <c r="AA1667" s="41"/>
      <c r="AB1667" s="41"/>
      <c r="AC1667" s="41"/>
      <c r="AD1667" s="41"/>
      <c r="AE1667" s="41"/>
      <c r="AF1667" s="41"/>
      <c r="AG1667" s="41"/>
      <c r="AH1667" s="15"/>
      <c r="AI1667" s="41"/>
      <c r="AJ1667" s="41"/>
      <c r="AK1667" s="41"/>
      <c r="AL1667" s="15"/>
      <c r="AM1667" s="15"/>
      <c r="AN1667" s="15"/>
      <c r="AO1667" s="15"/>
      <c r="AP1667" s="15"/>
      <c r="AQ1667" s="15"/>
      <c r="AR1667" s="15"/>
      <c r="AS1667" s="15"/>
      <c r="AT1667" s="127"/>
      <c r="AU1667" s="15"/>
      <c r="AV1667" s="15"/>
      <c r="AW1667" s="15"/>
      <c r="AX1667" s="15"/>
      <c r="AY1667" s="15"/>
      <c r="AZ1667" s="10">
        <v>1</v>
      </c>
      <c r="BA1667" t="s">
        <v>22</v>
      </c>
      <c r="BB1667" t="s">
        <v>23</v>
      </c>
      <c r="BD1667" s="39" t="str">
        <f t="shared" si="51"/>
        <v>01/214424902NBlibli Jabodetabek</v>
      </c>
    </row>
    <row r="1668" spans="2:59" ht="13.5" customHeight="1" x14ac:dyDescent="0.35">
      <c r="B1668" s="10" t="s">
        <v>17</v>
      </c>
      <c r="C1668" s="10" t="s">
        <v>1648</v>
      </c>
      <c r="D1668" s="10" t="s">
        <v>119</v>
      </c>
      <c r="E1668" s="10" t="s">
        <v>120</v>
      </c>
      <c r="F1668" s="10" t="s">
        <v>5776</v>
      </c>
      <c r="G1668" s="137" t="s">
        <v>6508</v>
      </c>
      <c r="H1668" s="10" t="s">
        <v>12875</v>
      </c>
      <c r="I1668" s="10">
        <v>4987176039446</v>
      </c>
      <c r="J1668" s="10" t="s">
        <v>15323</v>
      </c>
      <c r="K1668" s="10" t="s">
        <v>5820</v>
      </c>
      <c r="L1668" s="98">
        <f>IFERROR(VLOOKUP($F1668&amp;$C1668,Sales!$J:$W,9,0),0)</f>
        <v>0</v>
      </c>
      <c r="M1668" s="98">
        <f>IFERROR(VLOOKUP($F1668&amp;$C1668,Sales!$J:$W,10,0),0)</f>
        <v>0</v>
      </c>
      <c r="N1668" s="98">
        <f>IFERROR(VLOOKUP($F1668&amp;$C1668,Sales!$J:$W,11,0),0)</f>
        <v>0</v>
      </c>
      <c r="O1668" s="98">
        <f>IFERROR(VLOOKUP($F1668&amp;$C1668,Sales!$J:$W,12,0),0)</f>
        <v>0</v>
      </c>
      <c r="P1668" s="98">
        <f>IFERROR(VLOOKUP($F1668&amp;$C1668,Sales!$J:$W,13,0),0)</f>
        <v>0</v>
      </c>
      <c r="Q1668" s="98">
        <f>IFERROR(VLOOKUP($F1668&amp;$C1668,Sales!$A:$H,7,0),0)</f>
        <v>0</v>
      </c>
      <c r="R1668" s="41">
        <f t="shared" ref="R1668:R1731" si="52">IFERROR(AVERAGE($S1668:$AW1668),"ERROR")</f>
        <v>1</v>
      </c>
      <c r="S1668" s="41">
        <v>1</v>
      </c>
      <c r="T1668" s="41"/>
      <c r="U1668" s="41"/>
      <c r="V1668" s="15">
        <v>1</v>
      </c>
      <c r="W1668" s="15">
        <v>1</v>
      </c>
      <c r="X1668" s="15">
        <v>1</v>
      </c>
      <c r="Y1668" s="41">
        <v>1</v>
      </c>
      <c r="Z1668" s="41">
        <v>1</v>
      </c>
      <c r="AA1668" s="41"/>
      <c r="AB1668" s="41"/>
      <c r="AC1668" s="41"/>
      <c r="AD1668" s="41"/>
      <c r="AE1668" s="41"/>
      <c r="AF1668" s="41"/>
      <c r="AG1668" s="41"/>
      <c r="AH1668" s="15"/>
      <c r="AI1668" s="41"/>
      <c r="AJ1668" s="41"/>
      <c r="AK1668" s="41"/>
      <c r="AL1668" s="15"/>
      <c r="AM1668" s="15"/>
      <c r="AN1668" s="15"/>
      <c r="AO1668" s="15"/>
      <c r="AP1668" s="15"/>
      <c r="AQ1668" s="15"/>
      <c r="AR1668" s="15"/>
      <c r="AS1668" s="15"/>
      <c r="AT1668" s="127"/>
      <c r="AU1668" s="15"/>
      <c r="AV1668" s="15"/>
      <c r="AW1668" s="15"/>
      <c r="AX1668" s="15"/>
      <c r="AY1668" s="15"/>
      <c r="AZ1668" s="10">
        <v>1</v>
      </c>
      <c r="BA1668" t="s">
        <v>22</v>
      </c>
      <c r="BB1668" t="s">
        <v>23</v>
      </c>
      <c r="BD1668" s="39" t="str">
        <f t="shared" ref="BD1668:BD1731" si="53">F1668&amp;C1668</f>
        <v>01/214424902LBlibli Jabodetabek</v>
      </c>
    </row>
    <row r="1669" spans="2:59" ht="13.5" customHeight="1" x14ac:dyDescent="0.35">
      <c r="B1669" s="10" t="s">
        <v>17</v>
      </c>
      <c r="C1669" s="10" t="s">
        <v>1648</v>
      </c>
      <c r="D1669" s="10" t="s">
        <v>119</v>
      </c>
      <c r="E1669" s="10" t="s">
        <v>120</v>
      </c>
      <c r="F1669" s="10" t="s">
        <v>5787</v>
      </c>
      <c r="G1669" s="137" t="s">
        <v>6509</v>
      </c>
      <c r="H1669" s="10" t="s">
        <v>12876</v>
      </c>
      <c r="I1669" s="10" t="s">
        <v>5825</v>
      </c>
      <c r="J1669" s="10" t="s">
        <v>15324</v>
      </c>
      <c r="K1669" s="10" t="s">
        <v>5826</v>
      </c>
      <c r="L1669" s="98">
        <f>IFERROR(VLOOKUP($F1669&amp;$C1669,Sales!$J:$W,9,0),0)</f>
        <v>0</v>
      </c>
      <c r="M1669" s="98">
        <f>IFERROR(VLOOKUP($F1669&amp;$C1669,Sales!$J:$W,10,0),0)</f>
        <v>0</v>
      </c>
      <c r="N1669" s="98">
        <f>IFERROR(VLOOKUP($F1669&amp;$C1669,Sales!$J:$W,11,0),0)</f>
        <v>0</v>
      </c>
      <c r="O1669" s="98">
        <f>IFERROR(VLOOKUP($F1669&amp;$C1669,Sales!$J:$W,12,0),0)</f>
        <v>0</v>
      </c>
      <c r="P1669" s="98">
        <f>IFERROR(VLOOKUP($F1669&amp;$C1669,Sales!$J:$W,13,0),0)</f>
        <v>0</v>
      </c>
      <c r="Q1669" s="98">
        <f>IFERROR(VLOOKUP($F1669&amp;$C1669,Sales!$A:$H,7,0),0)</f>
        <v>0</v>
      </c>
      <c r="R1669" s="41" t="str">
        <f t="shared" si="52"/>
        <v>ERROR</v>
      </c>
      <c r="S1669" s="15"/>
      <c r="T1669" s="15"/>
      <c r="U1669" s="15"/>
      <c r="V1669" s="15"/>
      <c r="W1669" s="15"/>
      <c r="X1669" s="15"/>
      <c r="Y1669" s="41"/>
      <c r="Z1669" s="41"/>
      <c r="AA1669" s="41"/>
      <c r="AB1669" s="15"/>
      <c r="AC1669" s="15"/>
      <c r="AD1669" s="15"/>
      <c r="AE1669" s="15"/>
      <c r="AF1669" s="15"/>
      <c r="AG1669" s="15"/>
      <c r="AH1669" s="15"/>
      <c r="AI1669" s="41"/>
      <c r="AJ1669" s="41"/>
      <c r="AK1669" s="15"/>
      <c r="AL1669" s="15"/>
      <c r="AM1669" s="15"/>
      <c r="AN1669" s="15"/>
      <c r="AO1669" s="15"/>
      <c r="AP1669" s="15"/>
      <c r="AQ1669" s="15"/>
      <c r="AR1669" s="15"/>
      <c r="AS1669" s="15"/>
      <c r="AT1669" s="15"/>
      <c r="AU1669" s="15"/>
      <c r="AV1669" s="15"/>
      <c r="AW1669" s="15"/>
      <c r="AX1669" s="15"/>
      <c r="AY1669" s="15"/>
      <c r="AZ1669" s="10">
        <v>1</v>
      </c>
      <c r="BA1669" t="s">
        <v>22</v>
      </c>
      <c r="BB1669" t="s">
        <v>88</v>
      </c>
      <c r="BD1669" s="39" t="str">
        <f t="shared" si="53"/>
        <v>01/394429502KBlibli Jabodetabek</v>
      </c>
      <c r="BF1669" t="s">
        <v>13649</v>
      </c>
      <c r="BG1669" t="s">
        <v>13648</v>
      </c>
    </row>
    <row r="1670" spans="2:59" ht="13.5" customHeight="1" x14ac:dyDescent="0.35">
      <c r="B1670" s="10" t="s">
        <v>17</v>
      </c>
      <c r="C1670" s="10" t="s">
        <v>1648</v>
      </c>
      <c r="D1670" s="10" t="s">
        <v>119</v>
      </c>
      <c r="E1670" s="10" t="s">
        <v>120</v>
      </c>
      <c r="F1670" s="10" t="s">
        <v>5777</v>
      </c>
      <c r="G1670" s="137" t="s">
        <v>6510</v>
      </c>
      <c r="H1670" s="10" t="s">
        <v>12877</v>
      </c>
      <c r="I1670" s="10">
        <v>4987176039460</v>
      </c>
      <c r="J1670" s="10" t="s">
        <v>15325</v>
      </c>
      <c r="K1670" s="10" t="s">
        <v>5821</v>
      </c>
      <c r="L1670" s="98">
        <f>IFERROR(VLOOKUP($F1670&amp;$C1670,Sales!$J:$W,9,0),0)</f>
        <v>0</v>
      </c>
      <c r="M1670" s="98">
        <f>IFERROR(VLOOKUP($F1670&amp;$C1670,Sales!$J:$W,10,0),0)</f>
        <v>0</v>
      </c>
      <c r="N1670" s="98">
        <f>IFERROR(VLOOKUP($F1670&amp;$C1670,Sales!$J:$W,11,0),0)</f>
        <v>0</v>
      </c>
      <c r="O1670" s="98">
        <f>IFERROR(VLOOKUP($F1670&amp;$C1670,Sales!$J:$W,12,0),0)</f>
        <v>0</v>
      </c>
      <c r="P1670" s="98">
        <f>IFERROR(VLOOKUP($F1670&amp;$C1670,Sales!$J:$W,13,0),0)</f>
        <v>0</v>
      </c>
      <c r="Q1670" s="98">
        <f>IFERROR(VLOOKUP($F1670&amp;$C1670,Sales!$A:$H,7,0),0)</f>
        <v>0</v>
      </c>
      <c r="R1670" s="41">
        <f t="shared" si="52"/>
        <v>1</v>
      </c>
      <c r="S1670" s="41">
        <v>1</v>
      </c>
      <c r="T1670" s="41"/>
      <c r="U1670" s="41"/>
      <c r="V1670" s="15">
        <v>1</v>
      </c>
      <c r="W1670" s="15">
        <v>1</v>
      </c>
      <c r="X1670" s="15">
        <v>1</v>
      </c>
      <c r="Y1670" s="41">
        <v>1</v>
      </c>
      <c r="Z1670" s="41">
        <v>1</v>
      </c>
      <c r="AA1670" s="41"/>
      <c r="AB1670" s="41"/>
      <c r="AC1670" s="41"/>
      <c r="AD1670" s="41"/>
      <c r="AE1670" s="41"/>
      <c r="AF1670" s="41"/>
      <c r="AG1670" s="41"/>
      <c r="AH1670" s="15"/>
      <c r="AI1670" s="41"/>
      <c r="AJ1670" s="41"/>
      <c r="AK1670" s="41"/>
      <c r="AL1670" s="15"/>
      <c r="AM1670" s="15"/>
      <c r="AN1670" s="15"/>
      <c r="AO1670" s="15"/>
      <c r="AP1670" s="15"/>
      <c r="AQ1670" s="15"/>
      <c r="AR1670" s="15"/>
      <c r="AS1670" s="15"/>
      <c r="AT1670" s="127"/>
      <c r="AU1670" s="15"/>
      <c r="AV1670" s="15"/>
      <c r="AW1670" s="15"/>
      <c r="AX1670" s="15"/>
      <c r="AY1670" s="15"/>
      <c r="AZ1670" s="10">
        <v>1</v>
      </c>
      <c r="BA1670" t="s">
        <v>22</v>
      </c>
      <c r="BB1670" t="s">
        <v>23</v>
      </c>
      <c r="BD1670" s="39" t="str">
        <f t="shared" si="53"/>
        <v>01/214424902MBlibli Jabodetabek</v>
      </c>
    </row>
    <row r="1671" spans="2:59" ht="13.5" customHeight="1" x14ac:dyDescent="0.35">
      <c r="B1671" s="10" t="s">
        <v>17</v>
      </c>
      <c r="C1671" s="10" t="s">
        <v>1648</v>
      </c>
      <c r="D1671" s="10" t="s">
        <v>3622</v>
      </c>
      <c r="E1671" s="10" t="s">
        <v>120</v>
      </c>
      <c r="F1671" s="10" t="s">
        <v>183</v>
      </c>
      <c r="G1671" s="137" t="s">
        <v>16215</v>
      </c>
      <c r="H1671" s="10" t="s">
        <v>11481</v>
      </c>
      <c r="I1671" s="10">
        <v>4902430875905</v>
      </c>
      <c r="J1671" s="10" t="s">
        <v>15326</v>
      </c>
      <c r="K1671" s="10" t="s">
        <v>6253</v>
      </c>
      <c r="L1671" s="98">
        <f>IFERROR(VLOOKUP($F1671&amp;$C1671,Sales!$J:$W,9,0),0)</f>
        <v>0</v>
      </c>
      <c r="M1671" s="98">
        <f>IFERROR(VLOOKUP($F1671&amp;$C1671,Sales!$J:$W,10,0),0)</f>
        <v>0</v>
      </c>
      <c r="N1671" s="98">
        <f>IFERROR(VLOOKUP($F1671&amp;$C1671,Sales!$J:$W,11,0),0)</f>
        <v>0</v>
      </c>
      <c r="O1671" s="98">
        <f>IFERROR(VLOOKUP($F1671&amp;$C1671,Sales!$J:$W,12,0),0)</f>
        <v>0</v>
      </c>
      <c r="P1671" s="98">
        <f>IFERROR(VLOOKUP($F1671&amp;$C1671,Sales!$J:$W,13,0),0)</f>
        <v>0</v>
      </c>
      <c r="Q1671" s="98">
        <f>IFERROR(VLOOKUP($F1671&amp;$C1671,Sales!$A:$H,7,0),0)</f>
        <v>0</v>
      </c>
      <c r="R1671" s="41">
        <f t="shared" si="52"/>
        <v>1</v>
      </c>
      <c r="S1671" s="41">
        <v>1</v>
      </c>
      <c r="T1671" s="41"/>
      <c r="U1671" s="41"/>
      <c r="V1671" s="15">
        <v>1</v>
      </c>
      <c r="W1671" s="15">
        <v>1</v>
      </c>
      <c r="X1671" s="15">
        <v>1</v>
      </c>
      <c r="Y1671" s="41">
        <v>1</v>
      </c>
      <c r="Z1671" s="41">
        <v>1</v>
      </c>
      <c r="AA1671" s="41"/>
      <c r="AB1671" s="41"/>
      <c r="AC1671" s="41"/>
      <c r="AD1671" s="41"/>
      <c r="AE1671" s="41"/>
      <c r="AF1671" s="41"/>
      <c r="AG1671" s="41"/>
      <c r="AH1671" s="15"/>
      <c r="AI1671" s="41"/>
      <c r="AJ1671" s="41"/>
      <c r="AK1671" s="41"/>
      <c r="AL1671" s="15"/>
      <c r="AM1671" s="15"/>
      <c r="AN1671" s="15"/>
      <c r="AO1671" s="15"/>
      <c r="AP1671" s="15"/>
      <c r="AQ1671" s="15"/>
      <c r="AR1671" s="15"/>
      <c r="AS1671" s="15"/>
      <c r="AT1671" s="127"/>
      <c r="AU1671" s="15"/>
      <c r="AV1671" s="15"/>
      <c r="AW1671" s="15"/>
      <c r="AX1671" s="15"/>
      <c r="AY1671" s="15"/>
      <c r="AZ1671" s="10">
        <v>1</v>
      </c>
      <c r="BA1671" t="s">
        <v>13952</v>
      </c>
      <c r="BB1671" t="s">
        <v>23</v>
      </c>
      <c r="BD1671" s="39" t="str">
        <f t="shared" si="53"/>
        <v>01/214424901ZBlibli Jabodetabek</v>
      </c>
    </row>
    <row r="1672" spans="2:59" ht="13.5" customHeight="1" x14ac:dyDescent="0.35">
      <c r="B1672" s="10" t="s">
        <v>17</v>
      </c>
      <c r="C1672" s="10" t="s">
        <v>1648</v>
      </c>
      <c r="D1672" s="10" t="s">
        <v>3622</v>
      </c>
      <c r="E1672" s="10" t="s">
        <v>120</v>
      </c>
      <c r="F1672" s="10" t="s">
        <v>5981</v>
      </c>
      <c r="G1672" s="137" t="s">
        <v>16484</v>
      </c>
      <c r="H1672" s="10" t="s">
        <v>12878</v>
      </c>
      <c r="I1672" s="10">
        <v>3014260614973</v>
      </c>
      <c r="J1672" s="10" t="s">
        <v>15327</v>
      </c>
      <c r="K1672" s="10" t="s">
        <v>5985</v>
      </c>
      <c r="L1672" s="98">
        <f>IFERROR(VLOOKUP($F1672&amp;$C1672,Sales!$J:$W,9,0),0)</f>
        <v>0</v>
      </c>
      <c r="M1672" s="98">
        <f>IFERROR(VLOOKUP($F1672&amp;$C1672,Sales!$J:$W,10,0),0)</f>
        <v>0</v>
      </c>
      <c r="N1672" s="98">
        <f>IFERROR(VLOOKUP($F1672&amp;$C1672,Sales!$J:$W,11,0),0)</f>
        <v>0</v>
      </c>
      <c r="O1672" s="98">
        <f>IFERROR(VLOOKUP($F1672&amp;$C1672,Sales!$J:$W,12,0),0)</f>
        <v>0</v>
      </c>
      <c r="P1672" s="98">
        <f>IFERROR(VLOOKUP($F1672&amp;$C1672,Sales!$J:$W,13,0),0)</f>
        <v>0</v>
      </c>
      <c r="Q1672" s="98">
        <f>IFERROR(VLOOKUP($F1672&amp;$C1672,Sales!$A:$H,7,0),0)</f>
        <v>0</v>
      </c>
      <c r="R1672" s="41">
        <f t="shared" si="52"/>
        <v>1</v>
      </c>
      <c r="S1672" s="41">
        <v>1</v>
      </c>
      <c r="T1672" s="41"/>
      <c r="U1672" s="41"/>
      <c r="V1672" s="15">
        <v>1</v>
      </c>
      <c r="W1672" s="15">
        <v>1</v>
      </c>
      <c r="X1672" s="15">
        <v>1</v>
      </c>
      <c r="Y1672" s="41">
        <v>1</v>
      </c>
      <c r="Z1672" s="41">
        <v>1</v>
      </c>
      <c r="AA1672" s="41"/>
      <c r="AB1672" s="41"/>
      <c r="AC1672" s="41"/>
      <c r="AD1672" s="41"/>
      <c r="AE1672" s="41"/>
      <c r="AF1672" s="41"/>
      <c r="AG1672" s="41"/>
      <c r="AH1672" s="15"/>
      <c r="AI1672" s="41"/>
      <c r="AJ1672" s="41"/>
      <c r="AK1672" s="41"/>
      <c r="AL1672" s="15"/>
      <c r="AM1672" s="15"/>
      <c r="AN1672" s="15"/>
      <c r="AO1672" s="15"/>
      <c r="AP1672" s="15"/>
      <c r="AQ1672" s="15"/>
      <c r="AR1672" s="15"/>
      <c r="AS1672" s="15"/>
      <c r="AT1672" s="127"/>
      <c r="AU1672" s="15"/>
      <c r="AV1672" s="15"/>
      <c r="AW1672" s="15"/>
      <c r="AX1672" s="15"/>
      <c r="AY1672" s="15"/>
      <c r="AZ1672" s="10">
        <v>1</v>
      </c>
      <c r="BA1672" t="s">
        <v>13952</v>
      </c>
      <c r="BB1672" t="s">
        <v>23</v>
      </c>
      <c r="BD1672" s="39" t="str">
        <f t="shared" si="53"/>
        <v>01/284422402MBlibli Jabodetabek</v>
      </c>
    </row>
    <row r="1673" spans="2:59" ht="13.5" customHeight="1" x14ac:dyDescent="0.35">
      <c r="B1673" s="10" t="s">
        <v>17</v>
      </c>
      <c r="C1673" s="10" t="s">
        <v>1648</v>
      </c>
      <c r="D1673" s="10" t="s">
        <v>3622</v>
      </c>
      <c r="E1673" s="10" t="s">
        <v>120</v>
      </c>
      <c r="F1673" s="10" t="s">
        <v>5982</v>
      </c>
      <c r="G1673" s="137" t="s">
        <v>16485</v>
      </c>
      <c r="H1673" s="10" t="s">
        <v>12879</v>
      </c>
      <c r="I1673" s="10">
        <v>7702018358908</v>
      </c>
      <c r="J1673" s="10" t="s">
        <v>15328</v>
      </c>
      <c r="K1673" s="10" t="s">
        <v>5986</v>
      </c>
      <c r="L1673" s="98">
        <f>IFERROR(VLOOKUP($F1673&amp;$C1673,Sales!$J:$W,9,0),0)</f>
        <v>0</v>
      </c>
      <c r="M1673" s="98">
        <f>IFERROR(VLOOKUP($F1673&amp;$C1673,Sales!$J:$W,10,0),0)</f>
        <v>0</v>
      </c>
      <c r="N1673" s="98">
        <f>IFERROR(VLOOKUP($F1673&amp;$C1673,Sales!$J:$W,11,0),0)</f>
        <v>0</v>
      </c>
      <c r="O1673" s="98">
        <f>IFERROR(VLOOKUP($F1673&amp;$C1673,Sales!$J:$W,12,0),0)</f>
        <v>0</v>
      </c>
      <c r="P1673" s="98">
        <f>IFERROR(VLOOKUP($F1673&amp;$C1673,Sales!$J:$W,13,0),0)</f>
        <v>0</v>
      </c>
      <c r="Q1673" s="98">
        <f>IFERROR(VLOOKUP($F1673&amp;$C1673,Sales!$A:$H,7,0),0)</f>
        <v>0</v>
      </c>
      <c r="R1673" s="41">
        <f t="shared" si="52"/>
        <v>1</v>
      </c>
      <c r="S1673" s="41">
        <v>1</v>
      </c>
      <c r="T1673" s="41"/>
      <c r="U1673" s="41"/>
      <c r="V1673" s="15">
        <v>1</v>
      </c>
      <c r="W1673" s="15">
        <v>1</v>
      </c>
      <c r="X1673" s="15">
        <v>1</v>
      </c>
      <c r="Y1673" s="41">
        <v>1</v>
      </c>
      <c r="Z1673" s="41">
        <v>1</v>
      </c>
      <c r="AA1673" s="41"/>
      <c r="AB1673" s="41"/>
      <c r="AC1673" s="41"/>
      <c r="AD1673" s="41"/>
      <c r="AE1673" s="41"/>
      <c r="AF1673" s="41"/>
      <c r="AG1673" s="41"/>
      <c r="AH1673" s="15"/>
      <c r="AI1673" s="41"/>
      <c r="AJ1673" s="41"/>
      <c r="AK1673" s="41"/>
      <c r="AL1673" s="15"/>
      <c r="AM1673" s="15"/>
      <c r="AN1673" s="15"/>
      <c r="AO1673" s="15"/>
      <c r="AP1673" s="15"/>
      <c r="AQ1673" s="15"/>
      <c r="AR1673" s="15"/>
      <c r="AS1673" s="15"/>
      <c r="AT1673" s="127"/>
      <c r="AU1673" s="15"/>
      <c r="AV1673" s="15"/>
      <c r="AW1673" s="15"/>
      <c r="AX1673" s="15"/>
      <c r="AY1673" s="82"/>
      <c r="AZ1673" s="10">
        <v>1</v>
      </c>
      <c r="BA1673" t="s">
        <v>13952</v>
      </c>
      <c r="BB1673" t="s">
        <v>23</v>
      </c>
      <c r="BD1673" s="39" t="str">
        <f t="shared" si="53"/>
        <v>01/214424902PBlibli Jabodetabek</v>
      </c>
      <c r="BG1673" t="s">
        <v>13652</v>
      </c>
    </row>
    <row r="1674" spans="2:59" ht="13.5" customHeight="1" x14ac:dyDescent="0.35">
      <c r="B1674" s="10" t="s">
        <v>17</v>
      </c>
      <c r="C1674" s="10" t="s">
        <v>1648</v>
      </c>
      <c r="D1674" s="10" t="s">
        <v>119</v>
      </c>
      <c r="E1674" s="10" t="s">
        <v>120</v>
      </c>
      <c r="F1674" s="10" t="s">
        <v>5922</v>
      </c>
      <c r="G1674" s="137" t="s">
        <v>16486</v>
      </c>
      <c r="H1674" s="10" t="s">
        <v>12880</v>
      </c>
      <c r="I1674" s="10">
        <v>4987176049889</v>
      </c>
      <c r="J1674" s="10" t="s">
        <v>15329</v>
      </c>
      <c r="K1674" s="10" t="s">
        <v>5946</v>
      </c>
      <c r="L1674" s="98">
        <f>IFERROR(VLOOKUP($F1674&amp;$C1674,Sales!$J:$W,9,0),0)</f>
        <v>0</v>
      </c>
      <c r="M1674" s="98">
        <f>IFERROR(VLOOKUP($F1674&amp;$C1674,Sales!$J:$W,10,0),0)</f>
        <v>0</v>
      </c>
      <c r="N1674" s="98">
        <f>IFERROR(VLOOKUP($F1674&amp;$C1674,Sales!$J:$W,11,0),0)</f>
        <v>0</v>
      </c>
      <c r="O1674" s="98">
        <f>IFERROR(VLOOKUP($F1674&amp;$C1674,Sales!$J:$W,12,0),0)</f>
        <v>0</v>
      </c>
      <c r="P1674" s="98">
        <f>IFERROR(VLOOKUP($F1674&amp;$C1674,Sales!$J:$W,13,0),0)</f>
        <v>0</v>
      </c>
      <c r="Q1674" s="98">
        <f>IFERROR(VLOOKUP($F1674&amp;$C1674,Sales!$A:$H,7,0),0)</f>
        <v>0</v>
      </c>
      <c r="R1674" s="41">
        <f t="shared" si="52"/>
        <v>1</v>
      </c>
      <c r="S1674" s="41">
        <v>1</v>
      </c>
      <c r="T1674" s="41"/>
      <c r="U1674" s="41"/>
      <c r="V1674" s="15">
        <v>1</v>
      </c>
      <c r="W1674" s="15">
        <v>1</v>
      </c>
      <c r="X1674" s="15">
        <v>1</v>
      </c>
      <c r="Y1674" s="41">
        <v>1</v>
      </c>
      <c r="Z1674" s="41">
        <v>1</v>
      </c>
      <c r="AA1674" s="41"/>
      <c r="AB1674" s="41"/>
      <c r="AC1674" s="41"/>
      <c r="AD1674" s="41"/>
      <c r="AE1674" s="41"/>
      <c r="AF1674" s="41"/>
      <c r="AG1674" s="41"/>
      <c r="AH1674" s="15"/>
      <c r="AI1674" s="41"/>
      <c r="AJ1674" s="41"/>
      <c r="AK1674" s="41"/>
      <c r="AL1674" s="15"/>
      <c r="AM1674" s="15"/>
      <c r="AN1674" s="15"/>
      <c r="AO1674" s="15"/>
      <c r="AP1674" s="15"/>
      <c r="AQ1674" s="15"/>
      <c r="AR1674" s="15"/>
      <c r="AS1674" s="15"/>
      <c r="AT1674" s="127"/>
      <c r="AU1674" s="15"/>
      <c r="AV1674" s="15"/>
      <c r="AW1674" s="15"/>
      <c r="AX1674" s="15"/>
      <c r="AY1674" s="15"/>
      <c r="AZ1674" s="10">
        <v>1</v>
      </c>
      <c r="BA1674" t="s">
        <v>13952</v>
      </c>
      <c r="BB1674" t="s">
        <v>23</v>
      </c>
      <c r="BD1674" s="39" t="str">
        <f t="shared" si="53"/>
        <v>01/214422401IBlibli Jabodetabek</v>
      </c>
    </row>
    <row r="1675" spans="2:59" ht="13.5" customHeight="1" x14ac:dyDescent="0.35">
      <c r="B1675" s="10" t="s">
        <v>17</v>
      </c>
      <c r="C1675" s="10" t="s">
        <v>1648</v>
      </c>
      <c r="D1675" s="10" t="s">
        <v>119</v>
      </c>
      <c r="E1675" s="10" t="s">
        <v>120</v>
      </c>
      <c r="F1675" s="10" t="s">
        <v>2566</v>
      </c>
      <c r="G1675" s="137" t="s">
        <v>16487</v>
      </c>
      <c r="H1675" s="10" t="s">
        <v>12881</v>
      </c>
      <c r="I1675" s="10">
        <v>8992765101004</v>
      </c>
      <c r="J1675" s="186" t="s">
        <v>15330</v>
      </c>
      <c r="K1675" s="10" t="s">
        <v>10547</v>
      </c>
      <c r="L1675" s="98">
        <f>IFERROR(VLOOKUP($F1675&amp;$C1675,Sales!$J:$W,9,0),0)</f>
        <v>0</v>
      </c>
      <c r="M1675" s="98">
        <f>IFERROR(VLOOKUP($F1675&amp;$C1675,Sales!$J:$W,10,0),0)</f>
        <v>0</v>
      </c>
      <c r="N1675" s="98">
        <f>IFERROR(VLOOKUP($F1675&amp;$C1675,Sales!$J:$W,11,0),0)</f>
        <v>0</v>
      </c>
      <c r="O1675" s="98">
        <f>IFERROR(VLOOKUP($F1675&amp;$C1675,Sales!$J:$W,12,0),0)</f>
        <v>0</v>
      </c>
      <c r="P1675" s="98">
        <f>IFERROR(VLOOKUP($F1675&amp;$C1675,Sales!$J:$W,13,0),0)</f>
        <v>0</v>
      </c>
      <c r="Q1675" s="98">
        <f>IFERROR(VLOOKUP($F1675&amp;$C1675,Sales!$A:$H,7,0),0)</f>
        <v>0</v>
      </c>
      <c r="R1675" s="41">
        <f t="shared" si="52"/>
        <v>0.66666666666666663</v>
      </c>
      <c r="S1675" s="41">
        <v>0</v>
      </c>
      <c r="T1675" s="41"/>
      <c r="U1675" s="41"/>
      <c r="V1675" s="15">
        <v>0</v>
      </c>
      <c r="W1675" s="15">
        <v>1</v>
      </c>
      <c r="X1675" s="15">
        <v>1</v>
      </c>
      <c r="Y1675" s="41">
        <v>1</v>
      </c>
      <c r="Z1675" s="41">
        <v>1</v>
      </c>
      <c r="AA1675" s="41"/>
      <c r="AB1675" s="41"/>
      <c r="AC1675" s="41"/>
      <c r="AD1675" s="41"/>
      <c r="AE1675" s="41"/>
      <c r="AF1675" s="41"/>
      <c r="AG1675" s="41"/>
      <c r="AH1675" s="15"/>
      <c r="AI1675" s="41"/>
      <c r="AJ1675" s="41"/>
      <c r="AK1675" s="41"/>
      <c r="AL1675" s="15"/>
      <c r="AM1675" s="15"/>
      <c r="AN1675" s="15"/>
      <c r="AO1675" s="15"/>
      <c r="AP1675" s="15"/>
      <c r="AQ1675" s="15"/>
      <c r="AR1675" s="15"/>
      <c r="AS1675" s="15"/>
      <c r="AT1675" s="127"/>
      <c r="AU1675" s="15"/>
      <c r="AV1675" s="15"/>
      <c r="AW1675" s="15"/>
      <c r="AX1675" s="15"/>
      <c r="AY1675" s="15"/>
      <c r="AZ1675" s="10">
        <v>1</v>
      </c>
      <c r="BA1675" t="s">
        <v>22</v>
      </c>
      <c r="BB1675" t="s">
        <v>23</v>
      </c>
      <c r="BD1675" s="39" t="str">
        <f t="shared" si="53"/>
        <v>01/331111101BBlibli Jabodetabek</v>
      </c>
    </row>
    <row r="1676" spans="2:59" ht="13.5" customHeight="1" x14ac:dyDescent="0.35">
      <c r="B1676" s="10" t="s">
        <v>17</v>
      </c>
      <c r="C1676" s="10" t="s">
        <v>1648</v>
      </c>
      <c r="D1676" s="10" t="s">
        <v>193</v>
      </c>
      <c r="E1676" s="10" t="s">
        <v>194</v>
      </c>
      <c r="F1676" s="10" t="s">
        <v>1018</v>
      </c>
      <c r="G1676" s="137" t="s">
        <v>16488</v>
      </c>
      <c r="H1676" s="10" t="s">
        <v>12883</v>
      </c>
      <c r="I1676" s="10" t="s">
        <v>1019</v>
      </c>
      <c r="J1676" s="10" t="s">
        <v>15331</v>
      </c>
      <c r="K1676" s="10" t="s">
        <v>10548</v>
      </c>
      <c r="L1676" s="98">
        <f>IFERROR(VLOOKUP($F1676&amp;$C1676,Sales!$J:$W,9,0),0)</f>
        <v>0</v>
      </c>
      <c r="M1676" s="98">
        <f>IFERROR(VLOOKUP($F1676&amp;$C1676,Sales!$J:$W,10,0),0)</f>
        <v>0</v>
      </c>
      <c r="N1676" s="98">
        <f>IFERROR(VLOOKUP($F1676&amp;$C1676,Sales!$J:$W,11,0),0)</f>
        <v>0</v>
      </c>
      <c r="O1676" s="98">
        <f>IFERROR(VLOOKUP($F1676&amp;$C1676,Sales!$J:$W,12,0),0)</f>
        <v>0</v>
      </c>
      <c r="P1676" s="98">
        <f>IFERROR(VLOOKUP($F1676&amp;$C1676,Sales!$J:$W,13,0),0)</f>
        <v>0</v>
      </c>
      <c r="Q1676" s="98">
        <f>IFERROR(VLOOKUP($F1676&amp;$C1676,Sales!$A:$H,7,0),0)</f>
        <v>0</v>
      </c>
      <c r="R1676" s="41">
        <f t="shared" si="52"/>
        <v>1</v>
      </c>
      <c r="S1676" s="41">
        <v>1</v>
      </c>
      <c r="T1676" s="41"/>
      <c r="U1676" s="41"/>
      <c r="V1676" s="15">
        <v>1</v>
      </c>
      <c r="W1676" s="15">
        <v>1</v>
      </c>
      <c r="X1676" s="15">
        <v>1</v>
      </c>
      <c r="Y1676" s="41">
        <v>1</v>
      </c>
      <c r="Z1676" s="41">
        <v>1</v>
      </c>
      <c r="AA1676" s="41"/>
      <c r="AB1676" s="41"/>
      <c r="AC1676" s="41"/>
      <c r="AD1676" s="41"/>
      <c r="AE1676" s="41"/>
      <c r="AF1676" s="41"/>
      <c r="AG1676" s="41"/>
      <c r="AH1676" s="15"/>
      <c r="AI1676" s="41"/>
      <c r="AJ1676" s="41"/>
      <c r="AK1676" s="41"/>
      <c r="AL1676" s="15"/>
      <c r="AM1676" s="15"/>
      <c r="AN1676" s="15"/>
      <c r="AO1676" s="15"/>
      <c r="AP1676" s="15"/>
      <c r="AQ1676" s="15"/>
      <c r="AR1676" s="15"/>
      <c r="AS1676" s="15"/>
      <c r="AT1676" s="127"/>
      <c r="AU1676" s="15"/>
      <c r="AV1676" s="15"/>
      <c r="AW1676" s="15"/>
      <c r="AX1676" s="15"/>
      <c r="AY1676" s="15"/>
      <c r="AZ1676" s="10">
        <v>1</v>
      </c>
      <c r="BA1676" t="s">
        <v>13952</v>
      </c>
      <c r="BB1676" t="s">
        <v>23</v>
      </c>
      <c r="BD1676" s="39" t="str">
        <f t="shared" si="53"/>
        <v>01/394529503CBlibli Jabodetabek</v>
      </c>
    </row>
    <row r="1677" spans="2:59" ht="13.5" customHeight="1" x14ac:dyDescent="0.35">
      <c r="B1677" s="10" t="s">
        <v>17</v>
      </c>
      <c r="C1677" s="10" t="s">
        <v>1648</v>
      </c>
      <c r="D1677" s="10" t="s">
        <v>193</v>
      </c>
      <c r="E1677" s="10" t="s">
        <v>194</v>
      </c>
      <c r="F1677" s="10" t="s">
        <v>1024</v>
      </c>
      <c r="G1677" s="137" t="s">
        <v>16489</v>
      </c>
      <c r="H1677" s="10" t="s">
        <v>12884</v>
      </c>
      <c r="I1677" s="10" t="s">
        <v>1025</v>
      </c>
      <c r="J1677" s="10" t="s">
        <v>15332</v>
      </c>
      <c r="K1677" s="10" t="s">
        <v>10549</v>
      </c>
      <c r="L1677" s="98">
        <f>IFERROR(VLOOKUP($F1677&amp;$C1677,Sales!$J:$W,9,0),0)</f>
        <v>0</v>
      </c>
      <c r="M1677" s="98">
        <f>IFERROR(VLOOKUP($F1677&amp;$C1677,Sales!$J:$W,10,0),0)</f>
        <v>0</v>
      </c>
      <c r="N1677" s="98">
        <f>IFERROR(VLOOKUP($F1677&amp;$C1677,Sales!$J:$W,11,0),0)</f>
        <v>0</v>
      </c>
      <c r="O1677" s="98">
        <f>IFERROR(VLOOKUP($F1677&amp;$C1677,Sales!$J:$W,12,0),0)</f>
        <v>0</v>
      </c>
      <c r="P1677" s="98">
        <f>IFERROR(VLOOKUP($F1677&amp;$C1677,Sales!$J:$W,13,0),0)</f>
        <v>0</v>
      </c>
      <c r="Q1677" s="98">
        <f>IFERROR(VLOOKUP($F1677&amp;$C1677,Sales!$A:$H,7,0),0)</f>
        <v>0</v>
      </c>
      <c r="R1677" s="41">
        <f t="shared" si="52"/>
        <v>1</v>
      </c>
      <c r="S1677" s="41">
        <v>1</v>
      </c>
      <c r="T1677" s="41"/>
      <c r="U1677" s="41"/>
      <c r="V1677" s="15">
        <v>1</v>
      </c>
      <c r="W1677" s="15">
        <v>1</v>
      </c>
      <c r="X1677" s="15">
        <v>1</v>
      </c>
      <c r="Y1677" s="41">
        <v>1</v>
      </c>
      <c r="Z1677" s="41">
        <v>1</v>
      </c>
      <c r="AA1677" s="41"/>
      <c r="AB1677" s="41"/>
      <c r="AC1677" s="41"/>
      <c r="AD1677" s="41"/>
      <c r="AE1677" s="41"/>
      <c r="AF1677" s="41"/>
      <c r="AG1677" s="41"/>
      <c r="AH1677" s="15"/>
      <c r="AI1677" s="41"/>
      <c r="AJ1677" s="41"/>
      <c r="AK1677" s="41"/>
      <c r="AL1677" s="15"/>
      <c r="AM1677" s="15"/>
      <c r="AN1677" s="15"/>
      <c r="AO1677" s="15"/>
      <c r="AP1677" s="15"/>
      <c r="AQ1677" s="15"/>
      <c r="AR1677" s="15"/>
      <c r="AS1677" s="15"/>
      <c r="AT1677" s="127"/>
      <c r="AU1677" s="15"/>
      <c r="AV1677" s="15"/>
      <c r="AW1677" s="15"/>
      <c r="AX1677" s="15"/>
      <c r="AY1677" s="15"/>
      <c r="AZ1677" s="10">
        <v>1</v>
      </c>
      <c r="BA1677" t="s">
        <v>13952</v>
      </c>
      <c r="BB1677" t="s">
        <v>23</v>
      </c>
      <c r="BD1677" s="39" t="str">
        <f t="shared" si="53"/>
        <v>01/394529503BBlibli Jabodetabek</v>
      </c>
    </row>
    <row r="1678" spans="2:59" ht="13.5" customHeight="1" x14ac:dyDescent="0.35">
      <c r="B1678" s="10" t="s">
        <v>17</v>
      </c>
      <c r="C1678" s="10" t="s">
        <v>1648</v>
      </c>
      <c r="D1678" s="10" t="s">
        <v>193</v>
      </c>
      <c r="E1678" s="10" t="s">
        <v>194</v>
      </c>
      <c r="F1678" s="10" t="s">
        <v>2483</v>
      </c>
      <c r="G1678" s="137" t="s">
        <v>16490</v>
      </c>
      <c r="H1678" s="10" t="s">
        <v>12885</v>
      </c>
      <c r="I1678" s="10" t="s">
        <v>6190</v>
      </c>
      <c r="J1678" s="10" t="s">
        <v>15333</v>
      </c>
      <c r="K1678" s="10" t="s">
        <v>10550</v>
      </c>
      <c r="L1678" s="98">
        <f>IFERROR(VLOOKUP($F1678&amp;$C1678,Sales!$J:$W,9,0),0)</f>
        <v>0</v>
      </c>
      <c r="M1678" s="98">
        <f>IFERROR(VLOOKUP($F1678&amp;$C1678,Sales!$J:$W,10,0),0)</f>
        <v>0</v>
      </c>
      <c r="N1678" s="98">
        <f>IFERROR(VLOOKUP($F1678&amp;$C1678,Sales!$J:$W,11,0),0)</f>
        <v>0</v>
      </c>
      <c r="O1678" s="98">
        <f>IFERROR(VLOOKUP($F1678&amp;$C1678,Sales!$J:$W,12,0),0)</f>
        <v>0</v>
      </c>
      <c r="P1678" s="98">
        <f>IFERROR(VLOOKUP($F1678&amp;$C1678,Sales!$J:$W,13,0),0)</f>
        <v>0</v>
      </c>
      <c r="Q1678" s="98">
        <f>IFERROR(VLOOKUP($F1678&amp;$C1678,Sales!$A:$H,7,0),0)</f>
        <v>0</v>
      </c>
      <c r="R1678" s="41">
        <f t="shared" si="52"/>
        <v>1</v>
      </c>
      <c r="S1678" s="41">
        <v>1</v>
      </c>
      <c r="T1678" s="41"/>
      <c r="U1678" s="41"/>
      <c r="V1678" s="15">
        <v>1</v>
      </c>
      <c r="W1678" s="15">
        <v>1</v>
      </c>
      <c r="X1678" s="15">
        <v>1</v>
      </c>
      <c r="Y1678" s="41">
        <v>1</v>
      </c>
      <c r="Z1678" s="41">
        <v>1</v>
      </c>
      <c r="AA1678" s="41"/>
      <c r="AB1678" s="41"/>
      <c r="AC1678" s="41"/>
      <c r="AD1678" s="41"/>
      <c r="AE1678" s="41"/>
      <c r="AF1678" s="41"/>
      <c r="AG1678" s="41"/>
      <c r="AH1678" s="15"/>
      <c r="AI1678" s="41"/>
      <c r="AJ1678" s="41"/>
      <c r="AK1678" s="41"/>
      <c r="AL1678" s="15"/>
      <c r="AM1678" s="15"/>
      <c r="AN1678" s="15"/>
      <c r="AO1678" s="15"/>
      <c r="AP1678" s="15"/>
      <c r="AQ1678" s="15"/>
      <c r="AR1678" s="15"/>
      <c r="AS1678" s="15"/>
      <c r="AT1678" s="127"/>
      <c r="AU1678" s="15"/>
      <c r="AV1678" s="15"/>
      <c r="AW1678" s="15"/>
      <c r="AX1678" s="15"/>
      <c r="AY1678" s="15"/>
      <c r="AZ1678" s="10">
        <v>1</v>
      </c>
      <c r="BA1678" t="s">
        <v>22</v>
      </c>
      <c r="BB1678" t="s">
        <v>23</v>
      </c>
      <c r="BD1678" s="39" t="str">
        <f t="shared" si="53"/>
        <v>01/394529503JBlibli Jabodetabek</v>
      </c>
    </row>
    <row r="1679" spans="2:59" ht="13.5" customHeight="1" x14ac:dyDescent="0.35">
      <c r="B1679" s="10" t="s">
        <v>17</v>
      </c>
      <c r="C1679" s="10" t="s">
        <v>1648</v>
      </c>
      <c r="D1679" s="10" t="s">
        <v>193</v>
      </c>
      <c r="E1679" s="10" t="s">
        <v>194</v>
      </c>
      <c r="F1679" s="10" t="s">
        <v>1843</v>
      </c>
      <c r="G1679" s="137" t="s">
        <v>16491</v>
      </c>
      <c r="H1679" s="10" t="s">
        <v>12886</v>
      </c>
      <c r="I1679" s="10" t="s">
        <v>6191</v>
      </c>
      <c r="J1679" s="10" t="s">
        <v>15334</v>
      </c>
      <c r="K1679" s="124" t="s">
        <v>10551</v>
      </c>
      <c r="L1679" s="98">
        <f>IFERROR(VLOOKUP($F1679&amp;$C1679,Sales!$J:$W,9,0),0)</f>
        <v>0</v>
      </c>
      <c r="M1679" s="98">
        <f>IFERROR(VLOOKUP($F1679&amp;$C1679,Sales!$J:$W,10,0),0)</f>
        <v>0</v>
      </c>
      <c r="N1679" s="98">
        <f>IFERROR(VLOOKUP($F1679&amp;$C1679,Sales!$J:$W,11,0),0)</f>
        <v>0</v>
      </c>
      <c r="O1679" s="98">
        <f>IFERROR(VLOOKUP($F1679&amp;$C1679,Sales!$J:$W,12,0),0)</f>
        <v>0</v>
      </c>
      <c r="P1679" s="98">
        <f>IFERROR(VLOOKUP($F1679&amp;$C1679,Sales!$J:$W,13,0),0)</f>
        <v>0</v>
      </c>
      <c r="Q1679" s="98">
        <f>IFERROR(VLOOKUP($F1679&amp;$C1679,Sales!$A:$H,7,0),0)</f>
        <v>0</v>
      </c>
      <c r="R1679" s="41">
        <f t="shared" si="52"/>
        <v>1</v>
      </c>
      <c r="S1679" s="41">
        <v>1</v>
      </c>
      <c r="T1679" s="41"/>
      <c r="U1679" s="41"/>
      <c r="V1679" s="15">
        <v>1</v>
      </c>
      <c r="W1679" s="15">
        <v>1</v>
      </c>
      <c r="X1679" s="15">
        <v>1</v>
      </c>
      <c r="Y1679" s="41">
        <v>1</v>
      </c>
      <c r="Z1679" s="41">
        <v>1</v>
      </c>
      <c r="AA1679" s="41"/>
      <c r="AB1679" s="41"/>
      <c r="AC1679" s="41"/>
      <c r="AD1679" s="41"/>
      <c r="AE1679" s="41"/>
      <c r="AF1679" s="41"/>
      <c r="AG1679" s="41"/>
      <c r="AH1679" s="15"/>
      <c r="AI1679" s="41"/>
      <c r="AJ1679" s="41"/>
      <c r="AK1679" s="41"/>
      <c r="AL1679" s="15"/>
      <c r="AM1679" s="15"/>
      <c r="AN1679" s="15"/>
      <c r="AO1679" s="15"/>
      <c r="AP1679" s="15"/>
      <c r="AQ1679" s="15"/>
      <c r="AR1679" s="15"/>
      <c r="AS1679" s="15"/>
      <c r="AT1679" s="127"/>
      <c r="AU1679" s="15"/>
      <c r="AV1679" s="15"/>
      <c r="AW1679" s="15"/>
      <c r="AX1679" s="15"/>
      <c r="AY1679" s="15"/>
      <c r="AZ1679" s="10">
        <v>1</v>
      </c>
      <c r="BA1679" t="s">
        <v>22</v>
      </c>
      <c r="BB1679" t="s">
        <v>23</v>
      </c>
      <c r="BD1679" s="39" t="str">
        <f t="shared" si="53"/>
        <v>01/394529503KBlibli Jabodetabek</v>
      </c>
    </row>
    <row r="1680" spans="2:59" ht="13.5" customHeight="1" x14ac:dyDescent="0.35">
      <c r="B1680" s="10" t="s">
        <v>17</v>
      </c>
      <c r="C1680" s="10" t="s">
        <v>1648</v>
      </c>
      <c r="D1680" s="10" t="s">
        <v>193</v>
      </c>
      <c r="E1680" s="10" t="s">
        <v>194</v>
      </c>
      <c r="F1680" s="10" t="s">
        <v>245</v>
      </c>
      <c r="G1680" s="137" t="s">
        <v>16492</v>
      </c>
      <c r="H1680" s="10" t="s">
        <v>12887</v>
      </c>
      <c r="I1680" s="10">
        <v>4902430110747</v>
      </c>
      <c r="J1680" s="10" t="s">
        <v>15335</v>
      </c>
      <c r="K1680" s="10" t="s">
        <v>10552</v>
      </c>
      <c r="L1680" s="98">
        <f>IFERROR(VLOOKUP($F1680&amp;$C1680,Sales!$J:$W,9,0),0)</f>
        <v>0</v>
      </c>
      <c r="M1680" s="98">
        <f>IFERROR(VLOOKUP($F1680&amp;$C1680,Sales!$J:$W,10,0),0)</f>
        <v>0</v>
      </c>
      <c r="N1680" s="98">
        <f>IFERROR(VLOOKUP($F1680&amp;$C1680,Sales!$J:$W,11,0),0)</f>
        <v>0</v>
      </c>
      <c r="O1680" s="98">
        <f>IFERROR(VLOOKUP($F1680&amp;$C1680,Sales!$J:$W,12,0),0)</f>
        <v>0</v>
      </c>
      <c r="P1680" s="98">
        <f>IFERROR(VLOOKUP($F1680&amp;$C1680,Sales!$J:$W,13,0),0)</f>
        <v>0</v>
      </c>
      <c r="Q1680" s="98">
        <f>IFERROR(VLOOKUP($F1680&amp;$C1680,Sales!$A:$H,7,0),0)</f>
        <v>0</v>
      </c>
      <c r="R1680" s="41">
        <f t="shared" si="52"/>
        <v>1</v>
      </c>
      <c r="S1680" s="41">
        <v>1</v>
      </c>
      <c r="T1680" s="41"/>
      <c r="U1680" s="41"/>
      <c r="V1680" s="15">
        <v>1</v>
      </c>
      <c r="W1680" s="15">
        <v>1</v>
      </c>
      <c r="X1680" s="15">
        <v>1</v>
      </c>
      <c r="Y1680" s="41">
        <v>1</v>
      </c>
      <c r="Z1680" s="41">
        <v>1</v>
      </c>
      <c r="AA1680" s="41"/>
      <c r="AB1680" s="41"/>
      <c r="AC1680" s="41"/>
      <c r="AD1680" s="41"/>
      <c r="AE1680" s="41"/>
      <c r="AF1680" s="41"/>
      <c r="AG1680" s="41"/>
      <c r="AH1680" s="15"/>
      <c r="AI1680" s="41"/>
      <c r="AJ1680" s="41"/>
      <c r="AK1680" s="41"/>
      <c r="AL1680" s="15"/>
      <c r="AM1680" s="15"/>
      <c r="AN1680" s="15"/>
      <c r="AO1680" s="15"/>
      <c r="AP1680" s="15"/>
      <c r="AQ1680" s="15"/>
      <c r="AR1680" s="15"/>
      <c r="AS1680" s="15"/>
      <c r="AT1680" s="127"/>
      <c r="AU1680" s="15"/>
      <c r="AV1680" s="15"/>
      <c r="AW1680" s="15"/>
      <c r="AX1680" s="15"/>
      <c r="AY1680" s="15"/>
      <c r="AZ1680" s="10">
        <v>1</v>
      </c>
      <c r="BA1680" t="s">
        <v>22</v>
      </c>
      <c r="BB1680" t="s">
        <v>23</v>
      </c>
      <c r="BD1680" s="39" t="str">
        <f t="shared" si="53"/>
        <v>01/244521101PBlibli Jabodetabek</v>
      </c>
    </row>
    <row r="1681" spans="2:57" ht="13.5" customHeight="1" x14ac:dyDescent="0.35">
      <c r="B1681" s="10" t="s">
        <v>17</v>
      </c>
      <c r="C1681" s="10" t="s">
        <v>1648</v>
      </c>
      <c r="D1681" s="10" t="s">
        <v>193</v>
      </c>
      <c r="E1681" s="10" t="s">
        <v>194</v>
      </c>
      <c r="F1681" s="10" t="s">
        <v>221</v>
      </c>
      <c r="G1681" s="137" t="s">
        <v>16493</v>
      </c>
      <c r="H1681" s="10" t="s">
        <v>12888</v>
      </c>
      <c r="I1681" s="10">
        <v>4902430565585</v>
      </c>
      <c r="J1681" s="10" t="s">
        <v>15336</v>
      </c>
      <c r="K1681" s="10" t="s">
        <v>10553</v>
      </c>
      <c r="L1681" s="98">
        <f>IFERROR(VLOOKUP($F1681&amp;$C1681,Sales!$J:$W,9,0),0)</f>
        <v>0</v>
      </c>
      <c r="M1681" s="98">
        <f>IFERROR(VLOOKUP($F1681&amp;$C1681,Sales!$J:$W,10,0),0)</f>
        <v>0</v>
      </c>
      <c r="N1681" s="98">
        <f>IFERROR(VLOOKUP($F1681&amp;$C1681,Sales!$J:$W,11,0),0)</f>
        <v>0</v>
      </c>
      <c r="O1681" s="98">
        <f>IFERROR(VLOOKUP($F1681&amp;$C1681,Sales!$J:$W,12,0),0)</f>
        <v>0</v>
      </c>
      <c r="P1681" s="98">
        <f>IFERROR(VLOOKUP($F1681&amp;$C1681,Sales!$J:$W,13,0),0)</f>
        <v>0</v>
      </c>
      <c r="Q1681" s="98">
        <f>IFERROR(VLOOKUP($F1681&amp;$C1681,Sales!$A:$H,7,0),0)</f>
        <v>0</v>
      </c>
      <c r="R1681" s="41">
        <f t="shared" si="52"/>
        <v>0.5</v>
      </c>
      <c r="S1681" s="41">
        <v>0</v>
      </c>
      <c r="T1681" s="41"/>
      <c r="U1681" s="41"/>
      <c r="V1681" s="15">
        <v>0</v>
      </c>
      <c r="W1681" s="15">
        <v>0</v>
      </c>
      <c r="X1681" s="15">
        <v>1</v>
      </c>
      <c r="Y1681" s="41">
        <v>1</v>
      </c>
      <c r="Z1681" s="41">
        <v>1</v>
      </c>
      <c r="AA1681" s="41"/>
      <c r="AB1681" s="41"/>
      <c r="AC1681" s="41"/>
      <c r="AD1681" s="41"/>
      <c r="AE1681" s="15"/>
      <c r="AF1681" s="41"/>
      <c r="AG1681" s="41"/>
      <c r="AH1681" s="15"/>
      <c r="AI1681" s="15"/>
      <c r="AJ1681" s="41"/>
      <c r="AK1681" s="15"/>
      <c r="AL1681" s="15"/>
      <c r="AM1681" s="15"/>
      <c r="AN1681" s="15"/>
      <c r="AO1681" s="15"/>
      <c r="AP1681" s="15"/>
      <c r="AQ1681" s="15"/>
      <c r="AR1681" s="15"/>
      <c r="AS1681" s="15"/>
      <c r="AT1681" s="127"/>
      <c r="AU1681" s="15"/>
      <c r="AV1681" s="15"/>
      <c r="AW1681" s="15"/>
      <c r="AX1681" s="15"/>
      <c r="AY1681" s="15"/>
      <c r="AZ1681" s="10">
        <v>1</v>
      </c>
      <c r="BA1681" t="s">
        <v>13952</v>
      </c>
      <c r="BB1681" t="s">
        <v>23</v>
      </c>
      <c r="BD1681" s="39" t="str">
        <f t="shared" si="53"/>
        <v>01/244521105MBlibli Jabodetabek</v>
      </c>
    </row>
    <row r="1682" spans="2:57" ht="13.5" customHeight="1" x14ac:dyDescent="0.35">
      <c r="B1682" s="10" t="s">
        <v>17</v>
      </c>
      <c r="C1682" s="10" t="s">
        <v>1648</v>
      </c>
      <c r="D1682" s="10" t="s">
        <v>193</v>
      </c>
      <c r="E1682" s="10" t="s">
        <v>194</v>
      </c>
      <c r="F1682" s="10" t="s">
        <v>205</v>
      </c>
      <c r="G1682" s="137" t="s">
        <v>16494</v>
      </c>
      <c r="H1682" s="10" t="s">
        <v>12889</v>
      </c>
      <c r="I1682" s="10">
        <v>4902430506977</v>
      </c>
      <c r="J1682" s="10" t="s">
        <v>15337</v>
      </c>
      <c r="K1682" s="10" t="s">
        <v>6513</v>
      </c>
      <c r="L1682" s="98">
        <f>IFERROR(VLOOKUP($F1682&amp;$C1682,Sales!$J:$W,9,0),0)</f>
        <v>0</v>
      </c>
      <c r="M1682" s="98">
        <f>IFERROR(VLOOKUP($F1682&amp;$C1682,Sales!$J:$W,10,0),0)</f>
        <v>0</v>
      </c>
      <c r="N1682" s="98">
        <f>IFERROR(VLOOKUP($F1682&amp;$C1682,Sales!$J:$W,11,0),0)</f>
        <v>0</v>
      </c>
      <c r="O1682" s="98">
        <f>IFERROR(VLOOKUP($F1682&amp;$C1682,Sales!$J:$W,12,0),0)</f>
        <v>0</v>
      </c>
      <c r="P1682" s="98">
        <f>IFERROR(VLOOKUP($F1682&amp;$C1682,Sales!$J:$W,13,0),0)</f>
        <v>0</v>
      </c>
      <c r="Q1682" s="98">
        <f>IFERROR(VLOOKUP($F1682&amp;$C1682,Sales!$A:$H,7,0),0)</f>
        <v>0</v>
      </c>
      <c r="R1682" s="41">
        <f t="shared" si="52"/>
        <v>1</v>
      </c>
      <c r="S1682" s="41">
        <v>1</v>
      </c>
      <c r="T1682" s="41"/>
      <c r="U1682" s="41"/>
      <c r="V1682" s="15">
        <v>1</v>
      </c>
      <c r="W1682" s="15">
        <v>1</v>
      </c>
      <c r="X1682" s="15">
        <v>1</v>
      </c>
      <c r="Y1682" s="41">
        <v>1</v>
      </c>
      <c r="Z1682" s="41">
        <v>1</v>
      </c>
      <c r="AA1682" s="41"/>
      <c r="AB1682" s="41"/>
      <c r="AC1682" s="41"/>
      <c r="AD1682" s="41"/>
      <c r="AE1682" s="41"/>
      <c r="AF1682" s="41"/>
      <c r="AG1682" s="41"/>
      <c r="AH1682" s="15"/>
      <c r="AI1682" s="41"/>
      <c r="AJ1682" s="41"/>
      <c r="AK1682" s="41"/>
      <c r="AL1682" s="15"/>
      <c r="AM1682" s="15"/>
      <c r="AN1682" s="15"/>
      <c r="AO1682" s="15"/>
      <c r="AP1682" s="15"/>
      <c r="AQ1682" s="15"/>
      <c r="AR1682" s="15"/>
      <c r="AS1682" s="15"/>
      <c r="AT1682" s="127"/>
      <c r="AU1682" s="15"/>
      <c r="AV1682" s="15"/>
      <c r="AW1682" s="15"/>
      <c r="AX1682" s="15"/>
      <c r="AY1682" s="15"/>
      <c r="AZ1682" s="10">
        <v>1</v>
      </c>
      <c r="BA1682" t="s">
        <v>22</v>
      </c>
      <c r="BB1682" t="s">
        <v>23</v>
      </c>
      <c r="BD1682" s="39" t="str">
        <f t="shared" si="53"/>
        <v>01/244521104PBlibli Jabodetabek</v>
      </c>
    </row>
    <row r="1683" spans="2:57" ht="13.5" customHeight="1" x14ac:dyDescent="0.35">
      <c r="B1683" s="10" t="s">
        <v>17</v>
      </c>
      <c r="C1683" s="10" t="s">
        <v>1648</v>
      </c>
      <c r="D1683" s="10" t="s">
        <v>193</v>
      </c>
      <c r="E1683" s="10" t="s">
        <v>194</v>
      </c>
      <c r="F1683" s="10" t="s">
        <v>229</v>
      </c>
      <c r="G1683" s="137" t="s">
        <v>16495</v>
      </c>
      <c r="H1683" s="10" t="s">
        <v>12890</v>
      </c>
      <c r="I1683" s="10">
        <v>4902430397964</v>
      </c>
      <c r="J1683" s="10" t="s">
        <v>15338</v>
      </c>
      <c r="K1683" s="10" t="s">
        <v>10554</v>
      </c>
      <c r="L1683" s="98">
        <f>IFERROR(VLOOKUP($F1683&amp;$C1683,Sales!$J:$W,9,0),0)</f>
        <v>0</v>
      </c>
      <c r="M1683" s="98">
        <f>IFERROR(VLOOKUP($F1683&amp;$C1683,Sales!$J:$W,10,0),0)</f>
        <v>0</v>
      </c>
      <c r="N1683" s="98">
        <f>IFERROR(VLOOKUP($F1683&amp;$C1683,Sales!$J:$W,11,0),0)</f>
        <v>0</v>
      </c>
      <c r="O1683" s="98">
        <f>IFERROR(VLOOKUP($F1683&amp;$C1683,Sales!$J:$W,12,0),0)</f>
        <v>0</v>
      </c>
      <c r="P1683" s="98">
        <f>IFERROR(VLOOKUP($F1683&amp;$C1683,Sales!$J:$W,13,0),0)</f>
        <v>0</v>
      </c>
      <c r="Q1683" s="98">
        <f>IFERROR(VLOOKUP($F1683&amp;$C1683,Sales!$A:$H,7,0),0)</f>
        <v>0</v>
      </c>
      <c r="R1683" s="41">
        <f t="shared" si="52"/>
        <v>1</v>
      </c>
      <c r="S1683" s="41">
        <v>1</v>
      </c>
      <c r="T1683" s="41"/>
      <c r="U1683" s="41"/>
      <c r="V1683" s="15">
        <v>1</v>
      </c>
      <c r="W1683" s="15">
        <v>1</v>
      </c>
      <c r="X1683" s="15">
        <v>1</v>
      </c>
      <c r="Y1683" s="41">
        <v>1</v>
      </c>
      <c r="Z1683" s="41">
        <v>1</v>
      </c>
      <c r="AA1683" s="41"/>
      <c r="AB1683" s="41"/>
      <c r="AC1683" s="41"/>
      <c r="AD1683" s="41"/>
      <c r="AE1683" s="41"/>
      <c r="AF1683" s="41"/>
      <c r="AG1683" s="41"/>
      <c r="AH1683" s="15"/>
      <c r="AI1683" s="41"/>
      <c r="AJ1683" s="41"/>
      <c r="AK1683" s="41"/>
      <c r="AL1683" s="15"/>
      <c r="AM1683" s="15"/>
      <c r="AN1683" s="15"/>
      <c r="AO1683" s="15"/>
      <c r="AP1683" s="15"/>
      <c r="AQ1683" s="15"/>
      <c r="AR1683" s="15"/>
      <c r="AS1683" s="15"/>
      <c r="AT1683" s="127"/>
      <c r="AU1683" s="15"/>
      <c r="AV1683" s="15"/>
      <c r="AW1683" s="15"/>
      <c r="AX1683" s="15"/>
      <c r="AY1683" s="15"/>
      <c r="AZ1683" s="10">
        <v>1</v>
      </c>
      <c r="BA1683" t="s">
        <v>13952</v>
      </c>
      <c r="BB1683" t="s">
        <v>23</v>
      </c>
      <c r="BD1683" s="39" t="str">
        <f t="shared" si="53"/>
        <v>01/244521108FBlibli Jabodetabek</v>
      </c>
    </row>
    <row r="1684" spans="2:57" ht="13.5" customHeight="1" x14ac:dyDescent="0.35">
      <c r="B1684" s="10" t="s">
        <v>17</v>
      </c>
      <c r="C1684" s="10" t="s">
        <v>1648</v>
      </c>
      <c r="D1684" s="10" t="s">
        <v>193</v>
      </c>
      <c r="E1684" s="10" t="s">
        <v>194</v>
      </c>
      <c r="F1684" s="10" t="s">
        <v>219</v>
      </c>
      <c r="G1684" s="137" t="s">
        <v>16496</v>
      </c>
      <c r="H1684" s="10" t="s">
        <v>12891</v>
      </c>
      <c r="I1684" s="10">
        <v>4902430411776</v>
      </c>
      <c r="J1684" s="10" t="s">
        <v>15339</v>
      </c>
      <c r="K1684" s="10" t="s">
        <v>10555</v>
      </c>
      <c r="L1684" s="98">
        <f>IFERROR(VLOOKUP($F1684&amp;$C1684,Sales!$J:$W,9,0),0)</f>
        <v>0</v>
      </c>
      <c r="M1684" s="98">
        <f>IFERROR(VLOOKUP($F1684&amp;$C1684,Sales!$J:$W,10,0),0)</f>
        <v>0</v>
      </c>
      <c r="N1684" s="98">
        <f>IFERROR(VLOOKUP($F1684&amp;$C1684,Sales!$J:$W,11,0),0)</f>
        <v>0</v>
      </c>
      <c r="O1684" s="98">
        <f>IFERROR(VLOOKUP($F1684&amp;$C1684,Sales!$J:$W,12,0),0)</f>
        <v>0</v>
      </c>
      <c r="P1684" s="98">
        <f>IFERROR(VLOOKUP($F1684&amp;$C1684,Sales!$J:$W,13,0),0)</f>
        <v>0</v>
      </c>
      <c r="Q1684" s="98">
        <f>IFERROR(VLOOKUP($F1684&amp;$C1684,Sales!$A:$H,7,0),0)</f>
        <v>0</v>
      </c>
      <c r="R1684" s="41">
        <f t="shared" si="52"/>
        <v>1</v>
      </c>
      <c r="S1684" s="41">
        <v>1</v>
      </c>
      <c r="T1684" s="41"/>
      <c r="U1684" s="41"/>
      <c r="V1684" s="15">
        <v>1</v>
      </c>
      <c r="W1684" s="15">
        <v>1</v>
      </c>
      <c r="X1684" s="15">
        <v>1</v>
      </c>
      <c r="Y1684" s="41">
        <v>1</v>
      </c>
      <c r="Z1684" s="41">
        <v>1</v>
      </c>
      <c r="AA1684" s="41"/>
      <c r="AB1684" s="41"/>
      <c r="AC1684" s="41"/>
      <c r="AD1684" s="41"/>
      <c r="AE1684" s="41"/>
      <c r="AF1684" s="41"/>
      <c r="AG1684" s="41"/>
      <c r="AH1684" s="15"/>
      <c r="AI1684" s="41"/>
      <c r="AJ1684" s="41"/>
      <c r="AK1684" s="41"/>
      <c r="AL1684" s="15"/>
      <c r="AM1684" s="15"/>
      <c r="AN1684" s="15"/>
      <c r="AO1684" s="15"/>
      <c r="AP1684" s="15"/>
      <c r="AQ1684" s="15"/>
      <c r="AR1684" s="15"/>
      <c r="AS1684" s="15"/>
      <c r="AT1684" s="127"/>
      <c r="AU1684" s="15"/>
      <c r="AV1684" s="15"/>
      <c r="AW1684" s="15"/>
      <c r="AX1684" s="15"/>
      <c r="AY1684" s="15"/>
      <c r="AZ1684" s="10">
        <v>1</v>
      </c>
      <c r="BA1684" t="s">
        <v>22</v>
      </c>
      <c r="BB1684" t="s">
        <v>23</v>
      </c>
      <c r="BD1684" s="39" t="str">
        <f t="shared" si="53"/>
        <v>01/244521105OBlibli Jabodetabek</v>
      </c>
    </row>
    <row r="1685" spans="2:57" ht="13.5" customHeight="1" x14ac:dyDescent="0.35">
      <c r="B1685" s="10" t="s">
        <v>17</v>
      </c>
      <c r="C1685" s="10" t="s">
        <v>1648</v>
      </c>
      <c r="D1685" s="10" t="s">
        <v>193</v>
      </c>
      <c r="E1685" s="10" t="s">
        <v>194</v>
      </c>
      <c r="F1685" s="10" t="s">
        <v>231</v>
      </c>
      <c r="G1685" s="137" t="s">
        <v>16497</v>
      </c>
      <c r="H1685" s="10" t="s">
        <v>12892</v>
      </c>
      <c r="I1685" s="10">
        <v>4902430281331</v>
      </c>
      <c r="J1685" s="10" t="s">
        <v>15340</v>
      </c>
      <c r="K1685" s="10" t="s">
        <v>10556</v>
      </c>
      <c r="L1685" s="98">
        <f>IFERROR(VLOOKUP($F1685&amp;$C1685,Sales!$J:$W,9,0),0)</f>
        <v>0</v>
      </c>
      <c r="M1685" s="98">
        <f>IFERROR(VLOOKUP($F1685&amp;$C1685,Sales!$J:$W,10,0),0)</f>
        <v>0</v>
      </c>
      <c r="N1685" s="98">
        <f>IFERROR(VLOOKUP($F1685&amp;$C1685,Sales!$J:$W,11,0),0)</f>
        <v>0</v>
      </c>
      <c r="O1685" s="98">
        <f>IFERROR(VLOOKUP($F1685&amp;$C1685,Sales!$J:$W,12,0),0)</f>
        <v>0</v>
      </c>
      <c r="P1685" s="98">
        <f>IFERROR(VLOOKUP($F1685&amp;$C1685,Sales!$J:$W,13,0),0)</f>
        <v>0</v>
      </c>
      <c r="Q1685" s="98">
        <f>IFERROR(VLOOKUP($F1685&amp;$C1685,Sales!$A:$H,7,0),0)</f>
        <v>0</v>
      </c>
      <c r="R1685" s="41">
        <f t="shared" si="52"/>
        <v>1</v>
      </c>
      <c r="S1685" s="41">
        <v>1</v>
      </c>
      <c r="T1685" s="41"/>
      <c r="U1685" s="41"/>
      <c r="V1685" s="15">
        <v>1</v>
      </c>
      <c r="W1685" s="15">
        <v>1</v>
      </c>
      <c r="X1685" s="15">
        <v>1</v>
      </c>
      <c r="Y1685" s="41">
        <v>1</v>
      </c>
      <c r="Z1685" s="41">
        <v>1</v>
      </c>
      <c r="AA1685" s="41"/>
      <c r="AB1685" s="41"/>
      <c r="AC1685" s="41"/>
      <c r="AD1685" s="41"/>
      <c r="AE1685" s="41"/>
      <c r="AF1685" s="41"/>
      <c r="AG1685" s="41"/>
      <c r="AH1685" s="15"/>
      <c r="AI1685" s="41"/>
      <c r="AJ1685" s="41"/>
      <c r="AK1685" s="41"/>
      <c r="AL1685" s="15"/>
      <c r="AM1685" s="15"/>
      <c r="AN1685" s="15"/>
      <c r="AO1685" s="15"/>
      <c r="AP1685" s="15"/>
      <c r="AQ1685" s="15"/>
      <c r="AR1685" s="15"/>
      <c r="AS1685" s="15"/>
      <c r="AT1685" s="127"/>
      <c r="AU1685" s="15"/>
      <c r="AV1685" s="15"/>
      <c r="AW1685" s="15"/>
      <c r="AX1685" s="15"/>
      <c r="AY1685" s="15"/>
      <c r="AZ1685" s="10">
        <v>1</v>
      </c>
      <c r="BA1685" t="s">
        <v>13952</v>
      </c>
      <c r="BB1685" t="s">
        <v>23</v>
      </c>
      <c r="BD1685" s="39" t="str">
        <f t="shared" si="53"/>
        <v>01/244521105LBlibli Jabodetabek</v>
      </c>
    </row>
    <row r="1686" spans="2:57" ht="13.5" customHeight="1" x14ac:dyDescent="0.35">
      <c r="B1686" s="10" t="s">
        <v>17</v>
      </c>
      <c r="C1686" s="10" t="s">
        <v>1648</v>
      </c>
      <c r="D1686" s="10" t="s">
        <v>193</v>
      </c>
      <c r="E1686" s="10" t="s">
        <v>194</v>
      </c>
      <c r="F1686" s="10" t="s">
        <v>1039</v>
      </c>
      <c r="G1686" s="137" t="s">
        <v>1859</v>
      </c>
      <c r="H1686" s="10" t="s">
        <v>12893</v>
      </c>
      <c r="I1686" s="10">
        <v>4902430506939</v>
      </c>
      <c r="J1686" s="10" t="s">
        <v>15341</v>
      </c>
      <c r="K1686" s="10" t="s">
        <v>6514</v>
      </c>
      <c r="L1686" s="98">
        <f>IFERROR(VLOOKUP($F1686&amp;$C1686,Sales!$J:$W,9,0),0)</f>
        <v>0</v>
      </c>
      <c r="M1686" s="98">
        <f>IFERROR(VLOOKUP($F1686&amp;$C1686,Sales!$J:$W,10,0),0)</f>
        <v>0</v>
      </c>
      <c r="N1686" s="98">
        <f>IFERROR(VLOOKUP($F1686&amp;$C1686,Sales!$J:$W,11,0),0)</f>
        <v>0</v>
      </c>
      <c r="O1686" s="98">
        <f>IFERROR(VLOOKUP($F1686&amp;$C1686,Sales!$J:$W,12,0),0)</f>
        <v>0</v>
      </c>
      <c r="P1686" s="98">
        <f>IFERROR(VLOOKUP($F1686&amp;$C1686,Sales!$J:$W,13,0),0)</f>
        <v>0</v>
      </c>
      <c r="Q1686" s="98">
        <f>IFERROR(VLOOKUP($F1686&amp;$C1686,Sales!$A:$H,7,0),0)</f>
        <v>0</v>
      </c>
      <c r="R1686" s="41" t="str">
        <f t="shared" si="52"/>
        <v>ERROR</v>
      </c>
      <c r="S1686" s="41"/>
      <c r="T1686" s="41"/>
      <c r="U1686" s="41"/>
      <c r="V1686" s="15"/>
      <c r="W1686" s="15"/>
      <c r="X1686" s="15"/>
      <c r="Y1686" s="41"/>
      <c r="Z1686" s="41"/>
      <c r="AA1686" s="41"/>
      <c r="AB1686" s="41"/>
      <c r="AC1686" s="41"/>
      <c r="AD1686" s="41"/>
      <c r="AE1686" s="15"/>
      <c r="AF1686" s="15"/>
      <c r="AG1686" s="15"/>
      <c r="AH1686" s="15"/>
      <c r="AI1686" s="15"/>
      <c r="AJ1686" s="15"/>
      <c r="AK1686" s="15"/>
      <c r="AL1686" s="15"/>
      <c r="AM1686" s="15"/>
      <c r="AN1686" s="15"/>
      <c r="AO1686" s="15"/>
      <c r="AP1686" s="15"/>
      <c r="AQ1686" s="15"/>
      <c r="AR1686" s="15"/>
      <c r="AS1686" s="15"/>
      <c r="AT1686" s="127"/>
      <c r="AU1686" s="15"/>
      <c r="AV1686" s="15"/>
      <c r="AW1686" s="15"/>
      <c r="AX1686" s="15"/>
      <c r="AY1686" s="15"/>
      <c r="AZ1686" s="10">
        <v>1</v>
      </c>
      <c r="BA1686" t="s">
        <v>22</v>
      </c>
      <c r="BB1686" t="s">
        <v>88</v>
      </c>
      <c r="BD1686" s="39" t="str">
        <f t="shared" si="53"/>
        <v>01/244521104NBlibli Jabodetabek</v>
      </c>
    </row>
    <row r="1687" spans="2:57" ht="13.5" customHeight="1" x14ac:dyDescent="0.35">
      <c r="B1687" s="10" t="s">
        <v>17</v>
      </c>
      <c r="C1687" s="10" t="s">
        <v>1648</v>
      </c>
      <c r="D1687" s="10" t="s">
        <v>193</v>
      </c>
      <c r="E1687" s="10" t="s">
        <v>194</v>
      </c>
      <c r="F1687" s="10" t="s">
        <v>213</v>
      </c>
      <c r="G1687" s="137" t="s">
        <v>16498</v>
      </c>
      <c r="H1687" s="10" t="s">
        <v>12894</v>
      </c>
      <c r="I1687" s="10">
        <v>4902430553643</v>
      </c>
      <c r="J1687" s="10" t="s">
        <v>15342</v>
      </c>
      <c r="K1687" s="10" t="s">
        <v>10557</v>
      </c>
      <c r="L1687" s="98">
        <f>IFERROR(VLOOKUP($F1687&amp;$C1687,Sales!$J:$W,9,0),0)</f>
        <v>0</v>
      </c>
      <c r="M1687" s="98">
        <f>IFERROR(VLOOKUP($F1687&amp;$C1687,Sales!$J:$W,10,0),0)</f>
        <v>0</v>
      </c>
      <c r="N1687" s="98">
        <f>IFERROR(VLOOKUP($F1687&amp;$C1687,Sales!$J:$W,11,0),0)</f>
        <v>0</v>
      </c>
      <c r="O1687" s="98">
        <f>IFERROR(VLOOKUP($F1687&amp;$C1687,Sales!$J:$W,12,0),0)</f>
        <v>0</v>
      </c>
      <c r="P1687" s="98">
        <f>IFERROR(VLOOKUP($F1687&amp;$C1687,Sales!$J:$W,13,0),0)</f>
        <v>0</v>
      </c>
      <c r="Q1687" s="98">
        <f>IFERROR(VLOOKUP($F1687&amp;$C1687,Sales!$A:$H,7,0),0)</f>
        <v>0</v>
      </c>
      <c r="R1687" s="41">
        <f t="shared" si="52"/>
        <v>1</v>
      </c>
      <c r="S1687" s="41">
        <v>1</v>
      </c>
      <c r="T1687" s="41"/>
      <c r="U1687" s="41"/>
      <c r="V1687" s="15">
        <v>1</v>
      </c>
      <c r="W1687" s="15">
        <v>1</v>
      </c>
      <c r="X1687" s="15">
        <v>1</v>
      </c>
      <c r="Y1687" s="41">
        <v>1</v>
      </c>
      <c r="Z1687" s="41">
        <v>1</v>
      </c>
      <c r="AA1687" s="41"/>
      <c r="AB1687" s="41"/>
      <c r="AC1687" s="41"/>
      <c r="AD1687" s="41"/>
      <c r="AE1687" s="41"/>
      <c r="AF1687" s="41"/>
      <c r="AG1687" s="41"/>
      <c r="AH1687" s="15"/>
      <c r="AI1687" s="41"/>
      <c r="AJ1687" s="41"/>
      <c r="AK1687" s="41"/>
      <c r="AL1687" s="15"/>
      <c r="AM1687" s="15"/>
      <c r="AN1687" s="15"/>
      <c r="AO1687" s="15"/>
      <c r="AP1687" s="15"/>
      <c r="AQ1687" s="15"/>
      <c r="AR1687" s="15"/>
      <c r="AS1687" s="15"/>
      <c r="AT1687" s="127"/>
      <c r="AU1687" s="15"/>
      <c r="AV1687" s="15"/>
      <c r="AW1687" s="15"/>
      <c r="AX1687" s="15"/>
      <c r="AY1687" s="15"/>
      <c r="AZ1687" s="10">
        <v>1</v>
      </c>
      <c r="BA1687" t="s">
        <v>22</v>
      </c>
      <c r="BB1687" t="s">
        <v>23</v>
      </c>
      <c r="BD1687" s="39" t="str">
        <f t="shared" si="53"/>
        <v>01/244521105SBlibli Jabodetabek</v>
      </c>
    </row>
    <row r="1688" spans="2:57" ht="13.5" customHeight="1" x14ac:dyDescent="0.35">
      <c r="B1688" s="10" t="s">
        <v>17</v>
      </c>
      <c r="C1688" s="10" t="s">
        <v>1648</v>
      </c>
      <c r="D1688" s="10" t="s">
        <v>193</v>
      </c>
      <c r="E1688" s="10" t="s">
        <v>194</v>
      </c>
      <c r="F1688" s="10" t="s">
        <v>1861</v>
      </c>
      <c r="G1688" s="137" t="s">
        <v>16499</v>
      </c>
      <c r="H1688" s="10" t="s">
        <v>12895</v>
      </c>
      <c r="I1688" s="10" t="s">
        <v>2437</v>
      </c>
      <c r="J1688" s="10" t="s">
        <v>15343</v>
      </c>
      <c r="K1688" s="10" t="s">
        <v>6515</v>
      </c>
      <c r="L1688" s="98">
        <f>IFERROR(VLOOKUP($F1688&amp;$C1688,Sales!$J:$W,9,0),0)</f>
        <v>0</v>
      </c>
      <c r="M1688" s="98">
        <f>IFERROR(VLOOKUP($F1688&amp;$C1688,Sales!$J:$W,10,0),0)</f>
        <v>0</v>
      </c>
      <c r="N1688" s="98">
        <f>IFERROR(VLOOKUP($F1688&amp;$C1688,Sales!$J:$W,11,0),0)</f>
        <v>0</v>
      </c>
      <c r="O1688" s="98">
        <f>IFERROR(VLOOKUP($F1688&amp;$C1688,Sales!$J:$W,12,0),0)</f>
        <v>0</v>
      </c>
      <c r="P1688" s="98">
        <f>IFERROR(VLOOKUP($F1688&amp;$C1688,Sales!$J:$W,13,0),0)</f>
        <v>0</v>
      </c>
      <c r="Q1688" s="98">
        <f>IFERROR(VLOOKUP($F1688&amp;$C1688,Sales!$A:$H,7,0),0)</f>
        <v>0</v>
      </c>
      <c r="R1688" s="41">
        <f t="shared" si="52"/>
        <v>1</v>
      </c>
      <c r="S1688" s="41">
        <v>1</v>
      </c>
      <c r="T1688" s="41"/>
      <c r="U1688" s="41"/>
      <c r="V1688" s="15">
        <v>1</v>
      </c>
      <c r="W1688" s="15">
        <v>1</v>
      </c>
      <c r="X1688" s="15">
        <v>1</v>
      </c>
      <c r="Y1688" s="41">
        <v>1</v>
      </c>
      <c r="Z1688" s="41">
        <v>1</v>
      </c>
      <c r="AA1688" s="41"/>
      <c r="AB1688" s="41"/>
      <c r="AC1688" s="41"/>
      <c r="AD1688" s="41"/>
      <c r="AE1688" s="41"/>
      <c r="AF1688" s="41"/>
      <c r="AG1688" s="41"/>
      <c r="AH1688" s="15"/>
      <c r="AI1688" s="41"/>
      <c r="AJ1688" s="41"/>
      <c r="AK1688" s="41"/>
      <c r="AL1688" s="15"/>
      <c r="AM1688" s="15"/>
      <c r="AN1688" s="15"/>
      <c r="AO1688" s="15"/>
      <c r="AP1688" s="15"/>
      <c r="AQ1688" s="15"/>
      <c r="AR1688" s="15"/>
      <c r="AS1688" s="15"/>
      <c r="AT1688" s="127"/>
      <c r="AU1688" s="15"/>
      <c r="AV1688" s="15"/>
      <c r="AW1688" s="15"/>
      <c r="AX1688" s="15"/>
      <c r="AY1688" s="15"/>
      <c r="AZ1688" s="10">
        <v>1</v>
      </c>
      <c r="BA1688" t="s">
        <v>13952</v>
      </c>
      <c r="BB1688" t="s">
        <v>23</v>
      </c>
      <c r="BD1688" s="39" t="str">
        <f t="shared" si="53"/>
        <v>01/394529501JBlibli Jabodetabek</v>
      </c>
    </row>
    <row r="1689" spans="2:57" ht="13.5" customHeight="1" x14ac:dyDescent="0.35">
      <c r="B1689" s="10" t="s">
        <v>17</v>
      </c>
      <c r="C1689" s="10" t="s">
        <v>1648</v>
      </c>
      <c r="D1689" s="10" t="s">
        <v>193</v>
      </c>
      <c r="E1689" s="10" t="s">
        <v>194</v>
      </c>
      <c r="F1689" s="10" t="s">
        <v>227</v>
      </c>
      <c r="G1689" s="137" t="s">
        <v>16500</v>
      </c>
      <c r="H1689" s="10" t="s">
        <v>12896</v>
      </c>
      <c r="I1689" s="10">
        <v>4902430553650</v>
      </c>
      <c r="J1689" s="10" t="s">
        <v>15344</v>
      </c>
      <c r="K1689" s="10" t="s">
        <v>10558</v>
      </c>
      <c r="L1689" s="98">
        <f>IFERROR(VLOOKUP($F1689&amp;$C1689,Sales!$J:$W,9,0),0)</f>
        <v>0</v>
      </c>
      <c r="M1689" s="98">
        <f>IFERROR(VLOOKUP($F1689&amp;$C1689,Sales!$J:$W,10,0),0)</f>
        <v>0</v>
      </c>
      <c r="N1689" s="98">
        <f>IFERROR(VLOOKUP($F1689&amp;$C1689,Sales!$J:$W,11,0),0)</f>
        <v>0</v>
      </c>
      <c r="O1689" s="98">
        <f>IFERROR(VLOOKUP($F1689&amp;$C1689,Sales!$J:$W,12,0),0)</f>
        <v>0</v>
      </c>
      <c r="P1689" s="98">
        <f>IFERROR(VLOOKUP($F1689&amp;$C1689,Sales!$J:$W,13,0),0)</f>
        <v>0</v>
      </c>
      <c r="Q1689" s="98">
        <f>IFERROR(VLOOKUP($F1689&amp;$C1689,Sales!$A:$H,7,0),0)</f>
        <v>0</v>
      </c>
      <c r="R1689" s="41">
        <f t="shared" si="52"/>
        <v>1</v>
      </c>
      <c r="S1689" s="41">
        <v>1</v>
      </c>
      <c r="T1689" s="41"/>
      <c r="U1689" s="41"/>
      <c r="V1689" s="15">
        <v>1</v>
      </c>
      <c r="W1689" s="15">
        <v>1</v>
      </c>
      <c r="X1689" s="15">
        <v>1</v>
      </c>
      <c r="Y1689" s="41">
        <v>1</v>
      </c>
      <c r="Z1689" s="41">
        <v>1</v>
      </c>
      <c r="AA1689" s="41"/>
      <c r="AB1689" s="41"/>
      <c r="AC1689" s="41"/>
      <c r="AD1689" s="41"/>
      <c r="AE1689" s="41"/>
      <c r="AF1689" s="41"/>
      <c r="AG1689" s="41"/>
      <c r="AH1689" s="15"/>
      <c r="AI1689" s="41"/>
      <c r="AJ1689" s="41"/>
      <c r="AK1689" s="41"/>
      <c r="AL1689" s="15"/>
      <c r="AM1689" s="15"/>
      <c r="AN1689" s="15"/>
      <c r="AO1689" s="15"/>
      <c r="AP1689" s="15"/>
      <c r="AQ1689" s="15"/>
      <c r="AR1689" s="15"/>
      <c r="AS1689" s="15"/>
      <c r="AT1689" s="127"/>
      <c r="AU1689" s="15"/>
      <c r="AV1689" s="15"/>
      <c r="AW1689" s="15"/>
      <c r="AX1689" s="15"/>
      <c r="AY1689" s="15"/>
      <c r="AZ1689" s="10">
        <v>1</v>
      </c>
      <c r="BA1689" t="s">
        <v>22</v>
      </c>
      <c r="BB1689" t="s">
        <v>23</v>
      </c>
      <c r="BD1689" s="39" t="str">
        <f t="shared" si="53"/>
        <v>01/244521109GBlibli Jabodetabek</v>
      </c>
    </row>
    <row r="1690" spans="2:57" ht="13.5" customHeight="1" x14ac:dyDescent="0.35">
      <c r="B1690" s="10" t="s">
        <v>17</v>
      </c>
      <c r="C1690" s="10" t="s">
        <v>1648</v>
      </c>
      <c r="D1690" s="10" t="s">
        <v>193</v>
      </c>
      <c r="E1690" s="10" t="s">
        <v>194</v>
      </c>
      <c r="F1690" s="10" t="s">
        <v>217</v>
      </c>
      <c r="G1690" s="137" t="s">
        <v>16501</v>
      </c>
      <c r="H1690" s="10" t="s">
        <v>12897</v>
      </c>
      <c r="I1690" s="10">
        <v>4902430430999</v>
      </c>
      <c r="J1690" s="10" t="s">
        <v>15345</v>
      </c>
      <c r="K1690" s="10" t="s">
        <v>10559</v>
      </c>
      <c r="L1690" s="98">
        <f>IFERROR(VLOOKUP($F1690&amp;$C1690,Sales!$J:$W,9,0),0)</f>
        <v>0</v>
      </c>
      <c r="M1690" s="98">
        <f>IFERROR(VLOOKUP($F1690&amp;$C1690,Sales!$J:$W,10,0),0)</f>
        <v>0</v>
      </c>
      <c r="N1690" s="98">
        <f>IFERROR(VLOOKUP($F1690&amp;$C1690,Sales!$J:$W,11,0),0)</f>
        <v>0</v>
      </c>
      <c r="O1690" s="98">
        <f>IFERROR(VLOOKUP($F1690&amp;$C1690,Sales!$J:$W,12,0),0)</f>
        <v>0</v>
      </c>
      <c r="P1690" s="98">
        <f>IFERROR(VLOOKUP($F1690&amp;$C1690,Sales!$J:$W,13,0),0)</f>
        <v>0</v>
      </c>
      <c r="Q1690" s="98">
        <f>IFERROR(VLOOKUP($F1690&amp;$C1690,Sales!$A:$H,7,0),0)</f>
        <v>0</v>
      </c>
      <c r="R1690" s="41">
        <f t="shared" si="52"/>
        <v>1</v>
      </c>
      <c r="S1690" s="41">
        <v>1</v>
      </c>
      <c r="T1690" s="41"/>
      <c r="U1690" s="41"/>
      <c r="V1690" s="15">
        <v>1</v>
      </c>
      <c r="W1690" s="15">
        <v>1</v>
      </c>
      <c r="X1690" s="15">
        <v>1</v>
      </c>
      <c r="Y1690" s="41">
        <v>1</v>
      </c>
      <c r="Z1690" s="41">
        <v>1</v>
      </c>
      <c r="AA1690" s="41"/>
      <c r="AB1690" s="41"/>
      <c r="AC1690" s="41"/>
      <c r="AD1690" s="41"/>
      <c r="AE1690" s="41"/>
      <c r="AF1690" s="41"/>
      <c r="AG1690" s="41"/>
      <c r="AH1690" s="15"/>
      <c r="AI1690" s="41"/>
      <c r="AJ1690" s="41"/>
      <c r="AK1690" s="41"/>
      <c r="AL1690" s="15"/>
      <c r="AM1690" s="15"/>
      <c r="AN1690" s="15"/>
      <c r="AO1690" s="15"/>
      <c r="AP1690" s="15"/>
      <c r="AQ1690" s="15"/>
      <c r="AR1690" s="15"/>
      <c r="AS1690" s="15"/>
      <c r="AT1690" s="127"/>
      <c r="AU1690" s="15"/>
      <c r="AV1690" s="15"/>
      <c r="AW1690" s="15"/>
      <c r="AX1690" s="15"/>
      <c r="AY1690" s="15"/>
      <c r="AZ1690" s="10">
        <v>1</v>
      </c>
      <c r="BA1690" t="s">
        <v>13952</v>
      </c>
      <c r="BB1690" t="s">
        <v>23</v>
      </c>
      <c r="BD1690" s="39" t="str">
        <f t="shared" si="53"/>
        <v>01/244521105NBlibli Jabodetabek</v>
      </c>
    </row>
    <row r="1691" spans="2:57" ht="13.5" customHeight="1" x14ac:dyDescent="0.35">
      <c r="B1691" s="10" t="s">
        <v>17</v>
      </c>
      <c r="C1691" s="10" t="s">
        <v>1648</v>
      </c>
      <c r="D1691" s="10" t="s">
        <v>193</v>
      </c>
      <c r="E1691" s="10" t="s">
        <v>194</v>
      </c>
      <c r="F1691" s="10" t="s">
        <v>790</v>
      </c>
      <c r="G1691" s="137" t="s">
        <v>16502</v>
      </c>
      <c r="H1691" s="10" t="s">
        <v>12898</v>
      </c>
      <c r="I1691" s="10">
        <v>4902430752695</v>
      </c>
      <c r="J1691" s="10" t="s">
        <v>15346</v>
      </c>
      <c r="K1691" s="10" t="s">
        <v>10560</v>
      </c>
      <c r="L1691" s="98">
        <f>IFERROR(VLOOKUP($F1691&amp;$C1691,Sales!$J:$W,9,0),0)</f>
        <v>0</v>
      </c>
      <c r="M1691" s="98">
        <f>IFERROR(VLOOKUP($F1691&amp;$C1691,Sales!$J:$W,10,0),0)</f>
        <v>0</v>
      </c>
      <c r="N1691" s="98">
        <f>IFERROR(VLOOKUP($F1691&amp;$C1691,Sales!$J:$W,11,0),0)</f>
        <v>0</v>
      </c>
      <c r="O1691" s="98">
        <f>IFERROR(VLOOKUP($F1691&amp;$C1691,Sales!$J:$W,12,0),0)</f>
        <v>0</v>
      </c>
      <c r="P1691" s="98">
        <f>IFERROR(VLOOKUP($F1691&amp;$C1691,Sales!$J:$W,13,0),0)</f>
        <v>0</v>
      </c>
      <c r="Q1691" s="98">
        <f>IFERROR(VLOOKUP($F1691&amp;$C1691,Sales!$A:$H,7,0),0)</f>
        <v>0</v>
      </c>
      <c r="R1691" s="41">
        <f t="shared" si="52"/>
        <v>1</v>
      </c>
      <c r="S1691" s="41">
        <v>1</v>
      </c>
      <c r="T1691" s="41"/>
      <c r="U1691" s="41"/>
      <c r="V1691" s="15">
        <v>1</v>
      </c>
      <c r="W1691" s="15">
        <v>1</v>
      </c>
      <c r="X1691" s="15">
        <v>1</v>
      </c>
      <c r="Y1691" s="41">
        <v>1</v>
      </c>
      <c r="Z1691" s="41">
        <v>1</v>
      </c>
      <c r="AA1691" s="41"/>
      <c r="AB1691" s="41"/>
      <c r="AC1691" s="41"/>
      <c r="AD1691" s="41"/>
      <c r="AE1691" s="41"/>
      <c r="AF1691" s="41"/>
      <c r="AG1691" s="41"/>
      <c r="AH1691" s="15"/>
      <c r="AI1691" s="41"/>
      <c r="AJ1691" s="41"/>
      <c r="AK1691" s="41"/>
      <c r="AL1691" s="15"/>
      <c r="AM1691" s="15"/>
      <c r="AN1691" s="15"/>
      <c r="AO1691" s="15"/>
      <c r="AP1691" s="15"/>
      <c r="AQ1691" s="15"/>
      <c r="AR1691" s="15"/>
      <c r="AS1691" s="15"/>
      <c r="AT1691" s="127"/>
      <c r="AU1691" s="15"/>
      <c r="AV1691" s="15"/>
      <c r="AW1691" s="15"/>
      <c r="AX1691" s="15"/>
      <c r="AY1691" s="15"/>
      <c r="AZ1691" s="10">
        <v>1</v>
      </c>
      <c r="BA1691" t="s">
        <v>22</v>
      </c>
      <c r="BB1691" t="s">
        <v>23</v>
      </c>
      <c r="BD1691" s="39" t="str">
        <f t="shared" si="53"/>
        <v>01/244521103XBlibli Jabodetabek</v>
      </c>
    </row>
    <row r="1692" spans="2:57" ht="13.5" customHeight="1" x14ac:dyDescent="0.35">
      <c r="B1692" s="10" t="s">
        <v>17</v>
      </c>
      <c r="C1692" s="10" t="s">
        <v>1648</v>
      </c>
      <c r="D1692" s="10" t="s">
        <v>193</v>
      </c>
      <c r="E1692" s="10" t="s">
        <v>194</v>
      </c>
      <c r="F1692" s="10" t="s">
        <v>211</v>
      </c>
      <c r="G1692" s="137" t="s">
        <v>16503</v>
      </c>
      <c r="H1692" s="10" t="s">
        <v>12899</v>
      </c>
      <c r="I1692" s="10">
        <v>4902430752701</v>
      </c>
      <c r="J1692" s="10" t="s">
        <v>15347</v>
      </c>
      <c r="K1692" s="10" t="s">
        <v>10561</v>
      </c>
      <c r="L1692" s="98">
        <f>IFERROR(VLOOKUP($F1692&amp;$C1692,Sales!$J:$W,9,0),0)</f>
        <v>0</v>
      </c>
      <c r="M1692" s="98">
        <f>IFERROR(VLOOKUP($F1692&amp;$C1692,Sales!$J:$W,10,0),0)</f>
        <v>0</v>
      </c>
      <c r="N1692" s="98">
        <f>IFERROR(VLOOKUP($F1692&amp;$C1692,Sales!$J:$W,11,0),0)</f>
        <v>0</v>
      </c>
      <c r="O1692" s="98">
        <f>IFERROR(VLOOKUP($F1692&amp;$C1692,Sales!$J:$W,12,0),0)</f>
        <v>0</v>
      </c>
      <c r="P1692" s="98">
        <f>IFERROR(VLOOKUP($F1692&amp;$C1692,Sales!$J:$W,13,0),0)</f>
        <v>0</v>
      </c>
      <c r="Q1692" s="98">
        <f>IFERROR(VLOOKUP($F1692&amp;$C1692,Sales!$A:$H,7,0),0)</f>
        <v>0</v>
      </c>
      <c r="R1692" s="41" t="str">
        <f t="shared" si="52"/>
        <v>ERROR</v>
      </c>
      <c r="S1692" s="41"/>
      <c r="T1692" s="41"/>
      <c r="U1692" s="41"/>
      <c r="V1692" s="15"/>
      <c r="W1692" s="15"/>
      <c r="X1692" s="15"/>
      <c r="Y1692" s="41"/>
      <c r="Z1692" s="41"/>
      <c r="AA1692" s="41"/>
      <c r="AB1692" s="41"/>
      <c r="AC1692" s="41"/>
      <c r="AD1692" s="41"/>
      <c r="AE1692" s="41"/>
      <c r="AF1692" s="41"/>
      <c r="AG1692" s="41"/>
      <c r="AH1692" s="15"/>
      <c r="AI1692" s="41"/>
      <c r="AJ1692" s="41"/>
      <c r="AK1692" s="41"/>
      <c r="AL1692" s="15"/>
      <c r="AM1692" s="15"/>
      <c r="AN1692" s="15"/>
      <c r="AO1692" s="15"/>
      <c r="AP1692" s="15"/>
      <c r="AQ1692" s="15"/>
      <c r="AR1692" s="15"/>
      <c r="AS1692" s="15"/>
      <c r="AT1692" s="127"/>
      <c r="AU1692" s="15"/>
      <c r="AV1692" s="15"/>
      <c r="AW1692" s="15"/>
      <c r="AX1692" s="15"/>
      <c r="AY1692" s="15"/>
      <c r="AZ1692" s="10">
        <v>1</v>
      </c>
      <c r="BA1692" t="s">
        <v>22</v>
      </c>
      <c r="BB1692" t="s">
        <v>88</v>
      </c>
      <c r="BD1692" s="39" t="str">
        <f t="shared" si="53"/>
        <v>01/244521104YBlibli Jabodetabek</v>
      </c>
    </row>
    <row r="1693" spans="2:57" ht="13.5" customHeight="1" x14ac:dyDescent="0.35">
      <c r="B1693" s="10" t="s">
        <v>17</v>
      </c>
      <c r="C1693" s="10" t="s">
        <v>1648</v>
      </c>
      <c r="D1693" s="10" t="s">
        <v>193</v>
      </c>
      <c r="E1693" s="10" t="s">
        <v>194</v>
      </c>
      <c r="F1693" s="10" t="s">
        <v>223</v>
      </c>
      <c r="G1693" s="137" t="s">
        <v>1867</v>
      </c>
      <c r="H1693" s="10" t="s">
        <v>12900</v>
      </c>
      <c r="I1693" s="10">
        <v>4902430752626</v>
      </c>
      <c r="J1693" s="10" t="s">
        <v>15348</v>
      </c>
      <c r="K1693" s="10" t="s">
        <v>10562</v>
      </c>
      <c r="L1693" s="98">
        <f>IFERROR(VLOOKUP($F1693&amp;$C1693,Sales!$J:$W,9,0),0)</f>
        <v>0</v>
      </c>
      <c r="M1693" s="98">
        <f>IFERROR(VLOOKUP($F1693&amp;$C1693,Sales!$J:$W,10,0),0)</f>
        <v>0</v>
      </c>
      <c r="N1693" s="98">
        <f>IFERROR(VLOOKUP($F1693&amp;$C1693,Sales!$J:$W,11,0),0)</f>
        <v>0</v>
      </c>
      <c r="O1693" s="98">
        <f>IFERROR(VLOOKUP($F1693&amp;$C1693,Sales!$J:$W,12,0),0)</f>
        <v>0</v>
      </c>
      <c r="P1693" s="98">
        <f>IFERROR(VLOOKUP($F1693&amp;$C1693,Sales!$J:$W,13,0),0)</f>
        <v>0</v>
      </c>
      <c r="Q1693" s="98">
        <f>IFERROR(VLOOKUP($F1693&amp;$C1693,Sales!$A:$H,7,0),0)</f>
        <v>0</v>
      </c>
      <c r="R1693" s="41" t="str">
        <f t="shared" si="52"/>
        <v>ERROR</v>
      </c>
      <c r="S1693" s="15"/>
      <c r="T1693" s="15"/>
      <c r="U1693" s="15"/>
      <c r="V1693" s="15"/>
      <c r="W1693" s="15"/>
      <c r="X1693" s="15"/>
      <c r="Y1693" s="41"/>
      <c r="Z1693" s="41"/>
      <c r="AA1693" s="41"/>
      <c r="AB1693" s="15"/>
      <c r="AC1693" s="15"/>
      <c r="AD1693" s="15"/>
      <c r="AE1693" s="15"/>
      <c r="AF1693" s="15"/>
      <c r="AG1693" s="15"/>
      <c r="AH1693" s="15"/>
      <c r="AI1693" s="41"/>
      <c r="AJ1693" s="41"/>
      <c r="AK1693" s="15"/>
      <c r="AL1693" s="15"/>
      <c r="AM1693" s="15"/>
      <c r="AN1693" s="15"/>
      <c r="AO1693" s="15"/>
      <c r="AP1693" s="15"/>
      <c r="AQ1693" s="15"/>
      <c r="AR1693" s="15"/>
      <c r="AS1693" s="15"/>
      <c r="AT1693" s="15"/>
      <c r="AU1693" s="15"/>
      <c r="AV1693" s="15"/>
      <c r="AW1693" s="15"/>
      <c r="AX1693" s="15"/>
      <c r="AY1693" s="15"/>
      <c r="AZ1693" s="10">
        <v>1</v>
      </c>
      <c r="BA1693" t="s">
        <v>22</v>
      </c>
      <c r="BB1693" t="s">
        <v>88</v>
      </c>
      <c r="BD1693" s="39" t="str">
        <f t="shared" si="53"/>
        <v>01/244521104ZBlibli Jabodetabek</v>
      </c>
      <c r="BE1693" t="s">
        <v>14062</v>
      </c>
    </row>
    <row r="1694" spans="2:57" ht="13.5" customHeight="1" x14ac:dyDescent="0.35">
      <c r="B1694" s="10" t="s">
        <v>17</v>
      </c>
      <c r="C1694" s="10" t="s">
        <v>1648</v>
      </c>
      <c r="D1694" s="10" t="s">
        <v>193</v>
      </c>
      <c r="E1694" s="10" t="s">
        <v>194</v>
      </c>
      <c r="F1694" s="10" t="s">
        <v>201</v>
      </c>
      <c r="G1694" s="137" t="s">
        <v>16504</v>
      </c>
      <c r="H1694" s="10" t="s">
        <v>12901</v>
      </c>
      <c r="I1694" s="10">
        <v>4902430752619</v>
      </c>
      <c r="J1694" s="10" t="s">
        <v>15349</v>
      </c>
      <c r="K1694" s="10" t="s">
        <v>10563</v>
      </c>
      <c r="L1694" s="98">
        <f>IFERROR(VLOOKUP($F1694&amp;$C1694,Sales!$J:$W,9,0),0)</f>
        <v>0</v>
      </c>
      <c r="M1694" s="98">
        <f>IFERROR(VLOOKUP($F1694&amp;$C1694,Sales!$J:$W,10,0),0)</f>
        <v>0</v>
      </c>
      <c r="N1694" s="98">
        <f>IFERROR(VLOOKUP($F1694&amp;$C1694,Sales!$J:$W,11,0),0)</f>
        <v>0</v>
      </c>
      <c r="O1694" s="98">
        <f>IFERROR(VLOOKUP($F1694&amp;$C1694,Sales!$J:$W,12,0),0)</f>
        <v>0</v>
      </c>
      <c r="P1694" s="98">
        <f>IFERROR(VLOOKUP($F1694&amp;$C1694,Sales!$J:$W,13,0),0)</f>
        <v>0</v>
      </c>
      <c r="Q1694" s="98">
        <f>IFERROR(VLOOKUP($F1694&amp;$C1694,Sales!$A:$H,7,0),0)</f>
        <v>0</v>
      </c>
      <c r="R1694" s="41">
        <f t="shared" si="52"/>
        <v>1</v>
      </c>
      <c r="S1694" s="41">
        <v>1</v>
      </c>
      <c r="T1694" s="41"/>
      <c r="U1694" s="41"/>
      <c r="V1694" s="15">
        <v>1</v>
      </c>
      <c r="W1694" s="15">
        <v>1</v>
      </c>
      <c r="X1694" s="15">
        <v>1</v>
      </c>
      <c r="Y1694" s="41">
        <v>1</v>
      </c>
      <c r="Z1694" s="41">
        <v>1</v>
      </c>
      <c r="AA1694" s="41"/>
      <c r="AB1694" s="41"/>
      <c r="AC1694" s="41"/>
      <c r="AD1694" s="41"/>
      <c r="AE1694" s="41"/>
      <c r="AF1694" s="41"/>
      <c r="AG1694" s="41"/>
      <c r="AH1694" s="15"/>
      <c r="AI1694" s="41"/>
      <c r="AJ1694" s="41"/>
      <c r="AK1694" s="41"/>
      <c r="AL1694" s="15"/>
      <c r="AM1694" s="15"/>
      <c r="AN1694" s="15"/>
      <c r="AO1694" s="15"/>
      <c r="AP1694" s="15"/>
      <c r="AQ1694" s="15"/>
      <c r="AR1694" s="15"/>
      <c r="AS1694" s="15"/>
      <c r="AT1694" s="127"/>
      <c r="AU1694" s="15"/>
      <c r="AV1694" s="15"/>
      <c r="AW1694" s="15"/>
      <c r="AX1694" s="15"/>
      <c r="AY1694" s="15"/>
      <c r="AZ1694" s="10">
        <v>1</v>
      </c>
      <c r="BA1694" t="s">
        <v>22</v>
      </c>
      <c r="BB1694" t="s">
        <v>23</v>
      </c>
      <c r="BD1694" s="39" t="str">
        <f t="shared" si="53"/>
        <v>01/244521103YBlibli Jabodetabek</v>
      </c>
    </row>
    <row r="1695" spans="2:57" ht="13.5" customHeight="1" x14ac:dyDescent="0.35">
      <c r="B1695" s="10" t="s">
        <v>17</v>
      </c>
      <c r="C1695" s="10" t="s">
        <v>1648</v>
      </c>
      <c r="D1695" s="10" t="s">
        <v>193</v>
      </c>
      <c r="E1695" s="10" t="s">
        <v>194</v>
      </c>
      <c r="F1695" s="10" t="s">
        <v>2433</v>
      </c>
      <c r="G1695" s="137" t="s">
        <v>16505</v>
      </c>
      <c r="H1695" s="10" t="s">
        <v>12902</v>
      </c>
      <c r="I1695" s="10" t="s">
        <v>2435</v>
      </c>
      <c r="J1695" s="10" t="s">
        <v>15350</v>
      </c>
      <c r="K1695" s="10" t="s">
        <v>6517</v>
      </c>
      <c r="L1695" s="98">
        <f>IFERROR(VLOOKUP($F1695&amp;$C1695,Sales!$J:$W,9,0),0)</f>
        <v>0</v>
      </c>
      <c r="M1695" s="98">
        <f>IFERROR(VLOOKUP($F1695&amp;$C1695,Sales!$J:$W,10,0),0)</f>
        <v>0</v>
      </c>
      <c r="N1695" s="98">
        <f>IFERROR(VLOOKUP($F1695&amp;$C1695,Sales!$J:$W,11,0),0)</f>
        <v>0</v>
      </c>
      <c r="O1695" s="98">
        <f>IFERROR(VLOOKUP($F1695&amp;$C1695,Sales!$J:$W,12,0),0)</f>
        <v>0</v>
      </c>
      <c r="P1695" s="98">
        <f>IFERROR(VLOOKUP($F1695&amp;$C1695,Sales!$J:$W,13,0),0)</f>
        <v>0</v>
      </c>
      <c r="Q1695" s="98">
        <f>IFERROR(VLOOKUP($F1695&amp;$C1695,Sales!$A:$H,7,0),0)</f>
        <v>0</v>
      </c>
      <c r="R1695" s="41">
        <f t="shared" si="52"/>
        <v>1</v>
      </c>
      <c r="S1695" s="41">
        <v>1</v>
      </c>
      <c r="T1695" s="41"/>
      <c r="U1695" s="41"/>
      <c r="V1695" s="15">
        <v>1</v>
      </c>
      <c r="W1695" s="15">
        <v>1</v>
      </c>
      <c r="X1695" s="15">
        <v>1</v>
      </c>
      <c r="Y1695" s="41">
        <v>1</v>
      </c>
      <c r="Z1695" s="41">
        <v>1</v>
      </c>
      <c r="AA1695" s="41"/>
      <c r="AB1695" s="41"/>
      <c r="AC1695" s="41"/>
      <c r="AD1695" s="41"/>
      <c r="AE1695" s="41"/>
      <c r="AF1695" s="41"/>
      <c r="AG1695" s="41"/>
      <c r="AH1695" s="15"/>
      <c r="AI1695" s="41"/>
      <c r="AJ1695" s="41"/>
      <c r="AK1695" s="41"/>
      <c r="AL1695" s="15"/>
      <c r="AM1695" s="15"/>
      <c r="AN1695" s="15"/>
      <c r="AO1695" s="15"/>
      <c r="AP1695" s="15"/>
      <c r="AQ1695" s="15"/>
      <c r="AR1695" s="15"/>
      <c r="AS1695" s="15"/>
      <c r="AT1695" s="127"/>
      <c r="AU1695" s="15"/>
      <c r="AV1695" s="15"/>
      <c r="AW1695" s="15"/>
      <c r="AX1695" s="15"/>
      <c r="AY1695" s="15"/>
      <c r="AZ1695" s="10">
        <v>1</v>
      </c>
      <c r="BA1695" t="s">
        <v>13952</v>
      </c>
      <c r="BB1695" t="s">
        <v>23</v>
      </c>
      <c r="BD1695" s="39" t="str">
        <f t="shared" si="53"/>
        <v>01/394529501IBlibli Jabodetabek</v>
      </c>
    </row>
    <row r="1696" spans="2:57" ht="13.5" customHeight="1" x14ac:dyDescent="0.35">
      <c r="B1696" s="10" t="s">
        <v>17</v>
      </c>
      <c r="C1696" s="10" t="s">
        <v>1648</v>
      </c>
      <c r="D1696" s="10" t="s">
        <v>193</v>
      </c>
      <c r="E1696" s="10" t="s">
        <v>194</v>
      </c>
      <c r="F1696" s="10" t="s">
        <v>233</v>
      </c>
      <c r="G1696" s="137" t="s">
        <v>16768</v>
      </c>
      <c r="H1696" s="10" t="s">
        <v>12903</v>
      </c>
      <c r="I1696" s="10">
        <v>4902430307901</v>
      </c>
      <c r="J1696" s="10" t="s">
        <v>15351</v>
      </c>
      <c r="K1696" s="10" t="s">
        <v>10564</v>
      </c>
      <c r="L1696" s="98">
        <f>IFERROR(VLOOKUP($F1696&amp;$C1696,Sales!$J:$W,9,0),0)</f>
        <v>0</v>
      </c>
      <c r="M1696" s="98">
        <f>IFERROR(VLOOKUP($F1696&amp;$C1696,Sales!$J:$W,10,0),0)</f>
        <v>0</v>
      </c>
      <c r="N1696" s="98">
        <f>IFERROR(VLOOKUP($F1696&amp;$C1696,Sales!$J:$W,11,0),0)</f>
        <v>0</v>
      </c>
      <c r="O1696" s="98">
        <f>IFERROR(VLOOKUP($F1696&amp;$C1696,Sales!$J:$W,12,0),0)</f>
        <v>0</v>
      </c>
      <c r="P1696" s="98">
        <f>IFERROR(VLOOKUP($F1696&amp;$C1696,Sales!$J:$W,13,0),0)</f>
        <v>0</v>
      </c>
      <c r="Q1696" s="98">
        <f>IFERROR(VLOOKUP($F1696&amp;$C1696,Sales!$A:$H,7,0),0)</f>
        <v>0</v>
      </c>
      <c r="R1696" s="41">
        <f t="shared" si="52"/>
        <v>1</v>
      </c>
      <c r="S1696" s="41">
        <v>1</v>
      </c>
      <c r="T1696" s="41"/>
      <c r="U1696" s="41"/>
      <c r="V1696" s="15">
        <v>1</v>
      </c>
      <c r="W1696" s="15">
        <v>1</v>
      </c>
      <c r="X1696" s="15">
        <v>1</v>
      </c>
      <c r="Y1696" s="41">
        <v>1</v>
      </c>
      <c r="Z1696" s="41">
        <v>1</v>
      </c>
      <c r="AA1696" s="41"/>
      <c r="AB1696" s="41"/>
      <c r="AC1696" s="41"/>
      <c r="AD1696" s="41"/>
      <c r="AE1696" s="41"/>
      <c r="AF1696" s="41"/>
      <c r="AG1696" s="41"/>
      <c r="AH1696" s="15"/>
      <c r="AI1696" s="41"/>
      <c r="AJ1696" s="41"/>
      <c r="AK1696" s="41"/>
      <c r="AL1696" s="15"/>
      <c r="AM1696" s="15"/>
      <c r="AN1696" s="15"/>
      <c r="AO1696" s="15"/>
      <c r="AP1696" s="15"/>
      <c r="AQ1696" s="15"/>
      <c r="AR1696" s="15"/>
      <c r="AS1696" s="15"/>
      <c r="AT1696" s="127"/>
      <c r="AU1696" s="15"/>
      <c r="AV1696" s="15"/>
      <c r="AW1696" s="15"/>
      <c r="AX1696" s="15"/>
      <c r="AY1696" s="15"/>
      <c r="AZ1696" s="10">
        <v>1</v>
      </c>
      <c r="BA1696" t="s">
        <v>13952</v>
      </c>
      <c r="BB1696" t="s">
        <v>23</v>
      </c>
      <c r="BD1696" s="39" t="str">
        <f t="shared" si="53"/>
        <v>01/244521102YBlibli Jabodetabek</v>
      </c>
    </row>
    <row r="1697" spans="2:56" ht="13.5" customHeight="1" x14ac:dyDescent="0.35">
      <c r="B1697" s="10" t="s">
        <v>17</v>
      </c>
      <c r="C1697" s="10" t="s">
        <v>1648</v>
      </c>
      <c r="D1697" s="10" t="s">
        <v>193</v>
      </c>
      <c r="E1697" s="10" t="s">
        <v>194</v>
      </c>
      <c r="F1697" s="10" t="s">
        <v>237</v>
      </c>
      <c r="G1697" s="137" t="s">
        <v>2309</v>
      </c>
      <c r="H1697" s="10" t="s">
        <v>12904</v>
      </c>
      <c r="I1697" s="10">
        <v>4902430876186</v>
      </c>
      <c r="J1697" s="10" t="s">
        <v>15352</v>
      </c>
      <c r="K1697" s="10" t="s">
        <v>6519</v>
      </c>
      <c r="L1697" s="98">
        <f>IFERROR(VLOOKUP($F1697&amp;$C1697,Sales!$J:$W,9,0),0)</f>
        <v>0</v>
      </c>
      <c r="M1697" s="98">
        <f>IFERROR(VLOOKUP($F1697&amp;$C1697,Sales!$J:$W,10,0),0)</f>
        <v>0</v>
      </c>
      <c r="N1697" s="98">
        <f>IFERROR(VLOOKUP($F1697&amp;$C1697,Sales!$J:$W,11,0),0)</f>
        <v>0</v>
      </c>
      <c r="O1697" s="98">
        <f>IFERROR(VLOOKUP($F1697&amp;$C1697,Sales!$J:$W,12,0),0)</f>
        <v>0</v>
      </c>
      <c r="P1697" s="98">
        <f>IFERROR(VLOOKUP($F1697&amp;$C1697,Sales!$J:$W,13,0),0)</f>
        <v>0</v>
      </c>
      <c r="Q1697" s="98">
        <f>IFERROR(VLOOKUP($F1697&amp;$C1697,Sales!$A:$H,7,0),0)</f>
        <v>0</v>
      </c>
      <c r="R1697" s="41">
        <f t="shared" si="52"/>
        <v>1</v>
      </c>
      <c r="S1697" s="41">
        <v>1</v>
      </c>
      <c r="T1697" s="41"/>
      <c r="U1697" s="41"/>
      <c r="V1697" s="15">
        <v>1</v>
      </c>
      <c r="W1697" s="15">
        <v>1</v>
      </c>
      <c r="X1697" s="15">
        <v>1</v>
      </c>
      <c r="Y1697" s="41">
        <v>1</v>
      </c>
      <c r="Z1697" s="41">
        <v>1</v>
      </c>
      <c r="AA1697" s="41"/>
      <c r="AB1697" s="41"/>
      <c r="AC1697" s="41"/>
      <c r="AD1697" s="41"/>
      <c r="AE1697" s="41"/>
      <c r="AF1697" s="41"/>
      <c r="AG1697" s="41"/>
      <c r="AH1697" s="15"/>
      <c r="AI1697" s="41"/>
      <c r="AJ1697" s="41"/>
      <c r="AK1697" s="41"/>
      <c r="AL1697" s="15"/>
      <c r="AM1697" s="15"/>
      <c r="AN1697" s="15"/>
      <c r="AO1697" s="15"/>
      <c r="AP1697" s="15"/>
      <c r="AQ1697" s="15"/>
      <c r="AR1697" s="15"/>
      <c r="AS1697" s="15"/>
      <c r="AT1697" s="127"/>
      <c r="AU1697" s="15"/>
      <c r="AV1697" s="15"/>
      <c r="AW1697" s="15"/>
      <c r="AX1697" s="15"/>
      <c r="AY1697" s="15"/>
      <c r="AZ1697" s="10">
        <v>1</v>
      </c>
      <c r="BA1697" t="s">
        <v>13952</v>
      </c>
      <c r="BB1697" t="s">
        <v>23</v>
      </c>
      <c r="BD1697" s="39" t="str">
        <f t="shared" si="53"/>
        <v>01/244521102ZBlibli Jabodetabek</v>
      </c>
    </row>
    <row r="1698" spans="2:56" ht="13.5" customHeight="1" x14ac:dyDescent="0.35">
      <c r="B1698" s="10" t="s">
        <v>17</v>
      </c>
      <c r="C1698" s="10" t="s">
        <v>1648</v>
      </c>
      <c r="D1698" s="10" t="s">
        <v>193</v>
      </c>
      <c r="E1698" s="10" t="s">
        <v>194</v>
      </c>
      <c r="F1698" s="10" t="s">
        <v>5756</v>
      </c>
      <c r="G1698" s="137" t="s">
        <v>16506</v>
      </c>
      <c r="H1698" s="10" t="s">
        <v>12905</v>
      </c>
      <c r="I1698" s="10" t="s">
        <v>5707</v>
      </c>
      <c r="J1698" s="10" t="s">
        <v>15353</v>
      </c>
      <c r="K1698" s="10" t="s">
        <v>10565</v>
      </c>
      <c r="L1698" s="98">
        <f>IFERROR(VLOOKUP($F1698&amp;$C1698,Sales!$J:$W,9,0),0)</f>
        <v>0</v>
      </c>
      <c r="M1698" s="98">
        <f>IFERROR(VLOOKUP($F1698&amp;$C1698,Sales!$J:$W,10,0),0)</f>
        <v>0</v>
      </c>
      <c r="N1698" s="98">
        <f>IFERROR(VLOOKUP($F1698&amp;$C1698,Sales!$J:$W,11,0),0)</f>
        <v>0</v>
      </c>
      <c r="O1698" s="98">
        <f>IFERROR(VLOOKUP($F1698&amp;$C1698,Sales!$J:$W,12,0),0)</f>
        <v>0</v>
      </c>
      <c r="P1698" s="98">
        <f>IFERROR(VLOOKUP($F1698&amp;$C1698,Sales!$J:$W,13,0),0)</f>
        <v>0</v>
      </c>
      <c r="Q1698" s="98">
        <f>IFERROR(VLOOKUP($F1698&amp;$C1698,Sales!$A:$H,7,0),0)</f>
        <v>0</v>
      </c>
      <c r="R1698" s="41">
        <f t="shared" si="52"/>
        <v>1</v>
      </c>
      <c r="S1698" s="41">
        <v>1</v>
      </c>
      <c r="T1698" s="41"/>
      <c r="U1698" s="41"/>
      <c r="V1698" s="15">
        <v>1</v>
      </c>
      <c r="W1698" s="15">
        <v>1</v>
      </c>
      <c r="X1698" s="15">
        <v>1</v>
      </c>
      <c r="Y1698" s="41">
        <v>1</v>
      </c>
      <c r="Z1698" s="41">
        <v>1</v>
      </c>
      <c r="AA1698" s="41"/>
      <c r="AB1698" s="41"/>
      <c r="AC1698" s="41"/>
      <c r="AD1698" s="41"/>
      <c r="AE1698" s="41"/>
      <c r="AF1698" s="41"/>
      <c r="AG1698" s="41"/>
      <c r="AH1698" s="15"/>
      <c r="AI1698" s="41"/>
      <c r="AJ1698" s="41"/>
      <c r="AK1698" s="41"/>
      <c r="AL1698" s="15"/>
      <c r="AM1698" s="15"/>
      <c r="AN1698" s="15"/>
      <c r="AO1698" s="15"/>
      <c r="AP1698" s="15"/>
      <c r="AQ1698" s="15"/>
      <c r="AR1698" s="15"/>
      <c r="AS1698" s="15"/>
      <c r="AT1698" s="127"/>
      <c r="AU1698" s="15"/>
      <c r="AV1698" s="15"/>
      <c r="AW1698" s="15"/>
      <c r="AX1698" s="15"/>
      <c r="AY1698" s="15"/>
      <c r="AZ1698" s="10">
        <v>1</v>
      </c>
      <c r="BA1698" t="s">
        <v>13952</v>
      </c>
      <c r="BB1698" t="s">
        <v>23</v>
      </c>
      <c r="BD1698" s="39" t="str">
        <f t="shared" si="53"/>
        <v>01/394529503PBlibli Jabodetabek</v>
      </c>
    </row>
    <row r="1699" spans="2:56" ht="13.5" customHeight="1" x14ac:dyDescent="0.35">
      <c r="B1699" s="10" t="s">
        <v>17</v>
      </c>
      <c r="C1699" s="10" t="s">
        <v>1648</v>
      </c>
      <c r="D1699" s="10" t="s">
        <v>193</v>
      </c>
      <c r="E1699" s="10" t="s">
        <v>194</v>
      </c>
      <c r="F1699" s="10" t="s">
        <v>5757</v>
      </c>
      <c r="G1699" s="137" t="s">
        <v>16216</v>
      </c>
      <c r="H1699" s="10" t="s">
        <v>11806</v>
      </c>
      <c r="I1699" s="10" t="s">
        <v>5709</v>
      </c>
      <c r="J1699" s="10" t="s">
        <v>15354</v>
      </c>
      <c r="K1699" s="10" t="s">
        <v>10566</v>
      </c>
      <c r="L1699" s="98">
        <f>IFERROR(VLOOKUP($F1699&amp;$C1699,Sales!$J:$W,9,0),0)</f>
        <v>0</v>
      </c>
      <c r="M1699" s="98">
        <f>IFERROR(VLOOKUP($F1699&amp;$C1699,Sales!$J:$W,10,0),0)</f>
        <v>0</v>
      </c>
      <c r="N1699" s="98">
        <f>IFERROR(VLOOKUP($F1699&amp;$C1699,Sales!$J:$W,11,0),0)</f>
        <v>0</v>
      </c>
      <c r="O1699" s="98">
        <f>IFERROR(VLOOKUP($F1699&amp;$C1699,Sales!$J:$W,12,0),0)</f>
        <v>0</v>
      </c>
      <c r="P1699" s="98">
        <f>IFERROR(VLOOKUP($F1699&amp;$C1699,Sales!$J:$W,13,0),0)</f>
        <v>0</v>
      </c>
      <c r="Q1699" s="98">
        <f>IFERROR(VLOOKUP($F1699&amp;$C1699,Sales!$A:$H,7,0),0)</f>
        <v>0</v>
      </c>
      <c r="R1699" s="41">
        <f t="shared" si="52"/>
        <v>1</v>
      </c>
      <c r="S1699" s="41">
        <v>1</v>
      </c>
      <c r="T1699" s="41"/>
      <c r="U1699" s="41"/>
      <c r="V1699" s="15">
        <v>1</v>
      </c>
      <c r="W1699" s="15">
        <v>1</v>
      </c>
      <c r="X1699" s="15">
        <v>1</v>
      </c>
      <c r="Y1699" s="41">
        <v>1</v>
      </c>
      <c r="Z1699" s="41">
        <v>1</v>
      </c>
      <c r="AA1699" s="41"/>
      <c r="AB1699" s="41"/>
      <c r="AC1699" s="41"/>
      <c r="AD1699" s="41"/>
      <c r="AE1699" s="41"/>
      <c r="AF1699" s="41"/>
      <c r="AG1699" s="41"/>
      <c r="AH1699" s="15"/>
      <c r="AI1699" s="41"/>
      <c r="AJ1699" s="41"/>
      <c r="AK1699" s="41"/>
      <c r="AL1699" s="15"/>
      <c r="AM1699" s="15"/>
      <c r="AN1699" s="15"/>
      <c r="AO1699" s="15"/>
      <c r="AP1699" s="15"/>
      <c r="AQ1699" s="15"/>
      <c r="AR1699" s="15"/>
      <c r="AS1699" s="15"/>
      <c r="AT1699" s="127"/>
      <c r="AU1699" s="15"/>
      <c r="AV1699" s="15"/>
      <c r="AW1699" s="15"/>
      <c r="AX1699" s="15"/>
      <c r="AY1699" s="15"/>
      <c r="AZ1699" s="10">
        <v>1</v>
      </c>
      <c r="BA1699" t="s">
        <v>13952</v>
      </c>
      <c r="BB1699" t="s">
        <v>23</v>
      </c>
      <c r="BD1699" s="39" t="str">
        <f t="shared" si="53"/>
        <v>01/394529503QBlibli Jabodetabek</v>
      </c>
    </row>
    <row r="1700" spans="2:56" ht="13.5" customHeight="1" x14ac:dyDescent="0.35">
      <c r="B1700" s="10" t="s">
        <v>17</v>
      </c>
      <c r="C1700" s="10" t="s">
        <v>1648</v>
      </c>
      <c r="D1700" s="10" t="s">
        <v>193</v>
      </c>
      <c r="E1700" s="10" t="s">
        <v>194</v>
      </c>
      <c r="F1700" s="10" t="s">
        <v>5697</v>
      </c>
      <c r="G1700" s="137" t="s">
        <v>16507</v>
      </c>
      <c r="H1700" s="10" t="s">
        <v>12907</v>
      </c>
      <c r="I1700" s="10">
        <v>4987176046369</v>
      </c>
      <c r="J1700" s="10" t="s">
        <v>15355</v>
      </c>
      <c r="K1700" s="10" t="s">
        <v>10567</v>
      </c>
      <c r="L1700" s="98">
        <f>IFERROR(VLOOKUP($F1700&amp;$C1700,Sales!$J:$W,9,0),0)</f>
        <v>0</v>
      </c>
      <c r="M1700" s="98">
        <f>IFERROR(VLOOKUP($F1700&amp;$C1700,Sales!$J:$W,10,0),0)</f>
        <v>0</v>
      </c>
      <c r="N1700" s="98">
        <f>IFERROR(VLOOKUP($F1700&amp;$C1700,Sales!$J:$W,11,0),0)</f>
        <v>0</v>
      </c>
      <c r="O1700" s="98">
        <f>IFERROR(VLOOKUP($F1700&amp;$C1700,Sales!$J:$W,12,0),0)</f>
        <v>0</v>
      </c>
      <c r="P1700" s="98">
        <f>IFERROR(VLOOKUP($F1700&amp;$C1700,Sales!$J:$W,13,0),0)</f>
        <v>0</v>
      </c>
      <c r="Q1700" s="98">
        <f>IFERROR(VLOOKUP($F1700&amp;$C1700,Sales!$A:$H,7,0),0)</f>
        <v>0</v>
      </c>
      <c r="R1700" s="41">
        <f t="shared" si="52"/>
        <v>1</v>
      </c>
      <c r="S1700" s="41">
        <v>1</v>
      </c>
      <c r="T1700" s="41"/>
      <c r="U1700" s="41"/>
      <c r="V1700" s="15">
        <v>1</v>
      </c>
      <c r="W1700" s="15">
        <v>1</v>
      </c>
      <c r="X1700" s="15">
        <v>1</v>
      </c>
      <c r="Y1700" s="41">
        <v>1</v>
      </c>
      <c r="Z1700" s="41">
        <v>1</v>
      </c>
      <c r="AA1700" s="41"/>
      <c r="AB1700" s="41"/>
      <c r="AC1700" s="41"/>
      <c r="AD1700" s="41"/>
      <c r="AE1700" s="41"/>
      <c r="AF1700" s="41"/>
      <c r="AG1700" s="41"/>
      <c r="AH1700" s="15"/>
      <c r="AI1700" s="41"/>
      <c r="AJ1700" s="41"/>
      <c r="AK1700" s="41"/>
      <c r="AL1700" s="15"/>
      <c r="AM1700" s="15"/>
      <c r="AN1700" s="15"/>
      <c r="AO1700" s="15"/>
      <c r="AP1700" s="15"/>
      <c r="AQ1700" s="15"/>
      <c r="AR1700" s="15"/>
      <c r="AS1700" s="15"/>
      <c r="AT1700" s="127"/>
      <c r="AU1700" s="15"/>
      <c r="AV1700" s="15"/>
      <c r="AW1700" s="15"/>
      <c r="AX1700" s="15"/>
      <c r="AY1700" s="15"/>
      <c r="AZ1700" s="10">
        <v>1</v>
      </c>
      <c r="BA1700" t="s">
        <v>22</v>
      </c>
      <c r="BB1700" t="s">
        <v>23</v>
      </c>
      <c r="BD1700" s="39" t="str">
        <f t="shared" si="53"/>
        <v>01/244521101TBlibli Jabodetabek</v>
      </c>
    </row>
    <row r="1701" spans="2:56" ht="13.5" customHeight="1" x14ac:dyDescent="0.35">
      <c r="B1701" s="10" t="s">
        <v>17</v>
      </c>
      <c r="C1701" s="10" t="s">
        <v>1648</v>
      </c>
      <c r="D1701" s="10" t="s">
        <v>193</v>
      </c>
      <c r="E1701" s="10" t="s">
        <v>194</v>
      </c>
      <c r="F1701" s="10" t="s">
        <v>5758</v>
      </c>
      <c r="G1701" s="137" t="s">
        <v>16508</v>
      </c>
      <c r="H1701" s="10" t="s">
        <v>12908</v>
      </c>
      <c r="I1701" s="10" t="s">
        <v>5712</v>
      </c>
      <c r="J1701" s="124" t="s">
        <v>15356</v>
      </c>
      <c r="K1701" s="10" t="s">
        <v>10568</v>
      </c>
      <c r="L1701" s="98">
        <f>IFERROR(VLOOKUP($F1701&amp;$C1701,Sales!$J:$W,9,0),0)</f>
        <v>0</v>
      </c>
      <c r="M1701" s="98">
        <f>IFERROR(VLOOKUP($F1701&amp;$C1701,Sales!$J:$W,10,0),0)</f>
        <v>0</v>
      </c>
      <c r="N1701" s="98">
        <f>IFERROR(VLOOKUP($F1701&amp;$C1701,Sales!$J:$W,11,0),0)</f>
        <v>0</v>
      </c>
      <c r="O1701" s="98">
        <f>IFERROR(VLOOKUP($F1701&amp;$C1701,Sales!$J:$W,12,0),0)</f>
        <v>0</v>
      </c>
      <c r="P1701" s="98">
        <f>IFERROR(VLOOKUP($F1701&amp;$C1701,Sales!$J:$W,13,0),0)</f>
        <v>0</v>
      </c>
      <c r="Q1701" s="98">
        <f>IFERROR(VLOOKUP($F1701&amp;$C1701,Sales!$A:$H,7,0),0)</f>
        <v>0</v>
      </c>
      <c r="R1701" s="41">
        <f t="shared" si="52"/>
        <v>1</v>
      </c>
      <c r="S1701" s="41">
        <v>1</v>
      </c>
      <c r="T1701" s="41"/>
      <c r="U1701" s="41"/>
      <c r="V1701" s="15">
        <v>1</v>
      </c>
      <c r="W1701" s="15">
        <v>1</v>
      </c>
      <c r="X1701" s="15">
        <v>1</v>
      </c>
      <c r="Y1701" s="41">
        <v>1</v>
      </c>
      <c r="Z1701" s="41">
        <v>1</v>
      </c>
      <c r="AA1701" s="41"/>
      <c r="AB1701" s="41"/>
      <c r="AC1701" s="41"/>
      <c r="AD1701" s="41"/>
      <c r="AE1701" s="41"/>
      <c r="AF1701" s="41"/>
      <c r="AG1701" s="41"/>
      <c r="AH1701" s="15"/>
      <c r="AI1701" s="41"/>
      <c r="AJ1701" s="41"/>
      <c r="AK1701" s="41"/>
      <c r="AL1701" s="15"/>
      <c r="AM1701" s="15"/>
      <c r="AN1701" s="15"/>
      <c r="AO1701" s="15"/>
      <c r="AP1701" s="15"/>
      <c r="AQ1701" s="15"/>
      <c r="AR1701" s="15"/>
      <c r="AS1701" s="15"/>
      <c r="AT1701" s="127"/>
      <c r="AU1701" s="15"/>
      <c r="AV1701" s="15"/>
      <c r="AW1701" s="15"/>
      <c r="AX1701" s="15"/>
      <c r="AY1701" s="15"/>
      <c r="AZ1701" s="10">
        <v>1</v>
      </c>
      <c r="BA1701" t="s">
        <v>22</v>
      </c>
      <c r="BB1701" t="s">
        <v>23</v>
      </c>
      <c r="BD1701" s="39" t="str">
        <f t="shared" si="53"/>
        <v>01/394529503RBlibli Jabodetabek</v>
      </c>
    </row>
    <row r="1702" spans="2:56" ht="13.5" customHeight="1" x14ac:dyDescent="0.35">
      <c r="B1702" s="10" t="s">
        <v>17</v>
      </c>
      <c r="C1702" s="10" t="s">
        <v>1648</v>
      </c>
      <c r="D1702" s="10" t="s">
        <v>193</v>
      </c>
      <c r="E1702" s="10" t="s">
        <v>194</v>
      </c>
      <c r="F1702" s="10" t="s">
        <v>5759</v>
      </c>
      <c r="G1702" s="137" t="s">
        <v>16509</v>
      </c>
      <c r="H1702" s="10" t="s">
        <v>12906</v>
      </c>
      <c r="I1702" s="10" t="s">
        <v>5714</v>
      </c>
      <c r="J1702" s="10" t="s">
        <v>15357</v>
      </c>
      <c r="K1702" s="10" t="s">
        <v>10569</v>
      </c>
      <c r="L1702" s="98">
        <f>IFERROR(VLOOKUP($F1702&amp;$C1702,Sales!$J:$W,9,0),0)</f>
        <v>0</v>
      </c>
      <c r="M1702" s="98">
        <f>IFERROR(VLOOKUP($F1702&amp;$C1702,Sales!$J:$W,10,0),0)</f>
        <v>0</v>
      </c>
      <c r="N1702" s="98">
        <f>IFERROR(VLOOKUP($F1702&amp;$C1702,Sales!$J:$W,11,0),0)</f>
        <v>0</v>
      </c>
      <c r="O1702" s="98">
        <f>IFERROR(VLOOKUP($F1702&amp;$C1702,Sales!$J:$W,12,0),0)</f>
        <v>0</v>
      </c>
      <c r="P1702" s="98">
        <f>IFERROR(VLOOKUP($F1702&amp;$C1702,Sales!$J:$W,13,0),0)</f>
        <v>0</v>
      </c>
      <c r="Q1702" s="98">
        <f>IFERROR(VLOOKUP($F1702&amp;$C1702,Sales!$A:$H,7,0),0)</f>
        <v>0</v>
      </c>
      <c r="R1702" s="41">
        <f t="shared" si="52"/>
        <v>1</v>
      </c>
      <c r="S1702" s="41">
        <v>1</v>
      </c>
      <c r="T1702" s="41"/>
      <c r="U1702" s="41"/>
      <c r="V1702" s="15">
        <v>1</v>
      </c>
      <c r="W1702" s="15">
        <v>1</v>
      </c>
      <c r="X1702" s="15">
        <v>1</v>
      </c>
      <c r="Y1702" s="41">
        <v>1</v>
      </c>
      <c r="Z1702" s="41">
        <v>1</v>
      </c>
      <c r="AA1702" s="41"/>
      <c r="AB1702" s="41"/>
      <c r="AC1702" s="41"/>
      <c r="AD1702" s="41"/>
      <c r="AE1702" s="41"/>
      <c r="AF1702" s="41"/>
      <c r="AG1702" s="41"/>
      <c r="AH1702" s="15"/>
      <c r="AI1702" s="41"/>
      <c r="AJ1702" s="41"/>
      <c r="AK1702" s="41"/>
      <c r="AL1702" s="15"/>
      <c r="AM1702" s="15"/>
      <c r="AN1702" s="15"/>
      <c r="AO1702" s="15"/>
      <c r="AP1702" s="15"/>
      <c r="AQ1702" s="15"/>
      <c r="AR1702" s="15"/>
      <c r="AS1702" s="15"/>
      <c r="AT1702" s="127"/>
      <c r="AU1702" s="15"/>
      <c r="AV1702" s="15"/>
      <c r="AW1702" s="15"/>
      <c r="AX1702" s="15"/>
      <c r="AY1702" s="15"/>
      <c r="AZ1702" s="10">
        <v>1</v>
      </c>
      <c r="BA1702" t="s">
        <v>22</v>
      </c>
      <c r="BB1702" t="s">
        <v>23</v>
      </c>
      <c r="BD1702" s="39" t="str">
        <f t="shared" si="53"/>
        <v>01/394529503SBlibli Jabodetabek</v>
      </c>
    </row>
    <row r="1703" spans="2:56" ht="13.5" customHeight="1" x14ac:dyDescent="0.35">
      <c r="B1703" s="10" t="s">
        <v>17</v>
      </c>
      <c r="C1703" s="10" t="s">
        <v>1648</v>
      </c>
      <c r="D1703" s="10" t="s">
        <v>193</v>
      </c>
      <c r="E1703" s="10" t="s">
        <v>194</v>
      </c>
      <c r="F1703" s="10" t="s">
        <v>5695</v>
      </c>
      <c r="G1703" s="137" t="s">
        <v>16510</v>
      </c>
      <c r="H1703" s="10" t="s">
        <v>12909</v>
      </c>
      <c r="I1703" s="10">
        <v>4987176046284</v>
      </c>
      <c r="J1703" s="10" t="s">
        <v>15358</v>
      </c>
      <c r="K1703" s="10" t="s">
        <v>6520</v>
      </c>
      <c r="L1703" s="98">
        <f>IFERROR(VLOOKUP($F1703&amp;$C1703,Sales!$J:$W,9,0),0)</f>
        <v>0</v>
      </c>
      <c r="M1703" s="98">
        <f>IFERROR(VLOOKUP($F1703&amp;$C1703,Sales!$J:$W,10,0),0)</f>
        <v>0</v>
      </c>
      <c r="N1703" s="98">
        <f>IFERROR(VLOOKUP($F1703&amp;$C1703,Sales!$J:$W,11,0),0)</f>
        <v>0</v>
      </c>
      <c r="O1703" s="98">
        <f>IFERROR(VLOOKUP($F1703&amp;$C1703,Sales!$J:$W,12,0),0)</f>
        <v>0</v>
      </c>
      <c r="P1703" s="98">
        <f>IFERROR(VLOOKUP($F1703&amp;$C1703,Sales!$J:$W,13,0),0)</f>
        <v>0</v>
      </c>
      <c r="Q1703" s="98">
        <f>IFERROR(VLOOKUP($F1703&amp;$C1703,Sales!$A:$H,7,0),0)</f>
        <v>0</v>
      </c>
      <c r="R1703" s="41">
        <f t="shared" si="52"/>
        <v>0.66666666666666663</v>
      </c>
      <c r="S1703" s="41">
        <v>0</v>
      </c>
      <c r="T1703" s="41"/>
      <c r="U1703" s="41"/>
      <c r="V1703" s="15">
        <v>0</v>
      </c>
      <c r="W1703" s="15">
        <v>1</v>
      </c>
      <c r="X1703" s="15">
        <v>1</v>
      </c>
      <c r="Y1703" s="41">
        <v>1</v>
      </c>
      <c r="Z1703" s="41">
        <v>1</v>
      </c>
      <c r="AA1703" s="41"/>
      <c r="AB1703" s="41"/>
      <c r="AC1703" s="41"/>
      <c r="AD1703" s="15"/>
      <c r="AE1703" s="15"/>
      <c r="AF1703" s="41"/>
      <c r="AG1703" s="41"/>
      <c r="AH1703" s="15"/>
      <c r="AI1703" s="15"/>
      <c r="AJ1703" s="41"/>
      <c r="AK1703" s="15"/>
      <c r="AL1703" s="15"/>
      <c r="AM1703" s="15"/>
      <c r="AN1703" s="15"/>
      <c r="AO1703" s="15"/>
      <c r="AP1703" s="15"/>
      <c r="AQ1703" s="15"/>
      <c r="AR1703" s="15"/>
      <c r="AS1703" s="15"/>
      <c r="AT1703" s="127"/>
      <c r="AU1703" s="15"/>
      <c r="AV1703" s="15"/>
      <c r="AW1703" s="15"/>
      <c r="AX1703" s="15"/>
      <c r="AY1703" s="15"/>
      <c r="AZ1703" s="10">
        <v>1</v>
      </c>
      <c r="BA1703" t="s">
        <v>13952</v>
      </c>
      <c r="BB1703" t="s">
        <v>23</v>
      </c>
      <c r="BD1703" s="39" t="str">
        <f t="shared" si="53"/>
        <v>01/244521101RBlibli Jabodetabek</v>
      </c>
    </row>
    <row r="1704" spans="2:56" ht="13.5" customHeight="1" x14ac:dyDescent="0.35">
      <c r="B1704" s="10" t="s">
        <v>17</v>
      </c>
      <c r="C1704" s="10" t="s">
        <v>1648</v>
      </c>
      <c r="D1704" s="10" t="s">
        <v>193</v>
      </c>
      <c r="E1704" s="10" t="s">
        <v>194</v>
      </c>
      <c r="F1704" s="10" t="s">
        <v>5760</v>
      </c>
      <c r="G1704" s="137" t="s">
        <v>16511</v>
      </c>
      <c r="H1704" s="10" t="s">
        <v>12910</v>
      </c>
      <c r="I1704" s="10" t="s">
        <v>5717</v>
      </c>
      <c r="J1704" s="10" t="s">
        <v>15359</v>
      </c>
      <c r="K1704" s="10" t="s">
        <v>6521</v>
      </c>
      <c r="L1704" s="98">
        <f>IFERROR(VLOOKUP($F1704&amp;$C1704,Sales!$J:$W,9,0),0)</f>
        <v>0</v>
      </c>
      <c r="M1704" s="98">
        <f>IFERROR(VLOOKUP($F1704&amp;$C1704,Sales!$J:$W,10,0),0)</f>
        <v>0</v>
      </c>
      <c r="N1704" s="98">
        <f>IFERROR(VLOOKUP($F1704&amp;$C1704,Sales!$J:$W,11,0),0)</f>
        <v>0</v>
      </c>
      <c r="O1704" s="98">
        <f>IFERROR(VLOOKUP($F1704&amp;$C1704,Sales!$J:$W,12,0),0)</f>
        <v>0</v>
      </c>
      <c r="P1704" s="98">
        <f>IFERROR(VLOOKUP($F1704&amp;$C1704,Sales!$J:$W,13,0),0)</f>
        <v>0</v>
      </c>
      <c r="Q1704" s="98">
        <f>IFERROR(VLOOKUP($F1704&amp;$C1704,Sales!$A:$H,7,0),0)</f>
        <v>0</v>
      </c>
      <c r="R1704" s="41">
        <f t="shared" si="52"/>
        <v>0.66666666666666663</v>
      </c>
      <c r="S1704" s="41">
        <v>1</v>
      </c>
      <c r="T1704" s="41"/>
      <c r="U1704" s="41"/>
      <c r="V1704" s="15">
        <v>0</v>
      </c>
      <c r="W1704" s="15">
        <v>0</v>
      </c>
      <c r="X1704" s="15">
        <v>1</v>
      </c>
      <c r="Y1704" s="41">
        <v>1</v>
      </c>
      <c r="Z1704" s="41">
        <v>1</v>
      </c>
      <c r="AA1704" s="41"/>
      <c r="AB1704" s="41"/>
      <c r="AC1704" s="41"/>
      <c r="AD1704" s="41"/>
      <c r="AE1704" s="41"/>
      <c r="AF1704" s="41"/>
      <c r="AG1704" s="41"/>
      <c r="AH1704" s="15"/>
      <c r="AI1704" s="41"/>
      <c r="AJ1704" s="41"/>
      <c r="AK1704" s="41"/>
      <c r="AL1704" s="15"/>
      <c r="AM1704" s="15"/>
      <c r="AN1704" s="15"/>
      <c r="AO1704" s="15"/>
      <c r="AP1704" s="15"/>
      <c r="AQ1704" s="15"/>
      <c r="AR1704" s="15"/>
      <c r="AS1704" s="15"/>
      <c r="AT1704" s="187"/>
      <c r="AU1704" s="15"/>
      <c r="AV1704" s="15"/>
      <c r="AW1704" s="15"/>
      <c r="AX1704" s="15"/>
      <c r="AY1704" s="15"/>
      <c r="AZ1704" s="10">
        <v>1</v>
      </c>
      <c r="BA1704" t="s">
        <v>13952</v>
      </c>
      <c r="BB1704" t="s">
        <v>23</v>
      </c>
      <c r="BD1704" s="39" t="str">
        <f t="shared" si="53"/>
        <v>01/394529503TBlibli Jabodetabek</v>
      </c>
    </row>
    <row r="1705" spans="2:56" ht="13.5" customHeight="1" x14ac:dyDescent="0.35">
      <c r="B1705" s="10" t="s">
        <v>17</v>
      </c>
      <c r="C1705" s="10" t="s">
        <v>1648</v>
      </c>
      <c r="D1705" s="10" t="s">
        <v>193</v>
      </c>
      <c r="E1705" s="10" t="s">
        <v>194</v>
      </c>
      <c r="F1705" s="10" t="s">
        <v>5761</v>
      </c>
      <c r="G1705" s="137" t="s">
        <v>16512</v>
      </c>
      <c r="H1705" s="10" t="s">
        <v>12911</v>
      </c>
      <c r="I1705" s="10" t="s">
        <v>5719</v>
      </c>
      <c r="J1705" s="10" t="s">
        <v>15360</v>
      </c>
      <c r="K1705" s="10" t="s">
        <v>6522</v>
      </c>
      <c r="L1705" s="98">
        <f>IFERROR(VLOOKUP($F1705&amp;$C1705,Sales!$J:$W,9,0),0)</f>
        <v>0</v>
      </c>
      <c r="M1705" s="98">
        <f>IFERROR(VLOOKUP($F1705&amp;$C1705,Sales!$J:$W,10,0),0)</f>
        <v>0</v>
      </c>
      <c r="N1705" s="98">
        <f>IFERROR(VLOOKUP($F1705&amp;$C1705,Sales!$J:$W,11,0),0)</f>
        <v>0</v>
      </c>
      <c r="O1705" s="98">
        <f>IFERROR(VLOOKUP($F1705&amp;$C1705,Sales!$J:$W,12,0),0)</f>
        <v>0</v>
      </c>
      <c r="P1705" s="98">
        <f>IFERROR(VLOOKUP($F1705&amp;$C1705,Sales!$J:$W,13,0),0)</f>
        <v>0</v>
      </c>
      <c r="Q1705" s="98">
        <f>IFERROR(VLOOKUP($F1705&amp;$C1705,Sales!$A:$H,7,0),0)</f>
        <v>0</v>
      </c>
      <c r="R1705" s="41">
        <f t="shared" si="52"/>
        <v>1</v>
      </c>
      <c r="S1705" s="41">
        <v>1</v>
      </c>
      <c r="T1705" s="41"/>
      <c r="U1705" s="41"/>
      <c r="V1705" s="15">
        <v>1</v>
      </c>
      <c r="W1705" s="15">
        <v>1</v>
      </c>
      <c r="X1705" s="15">
        <v>1</v>
      </c>
      <c r="Y1705" s="41">
        <v>1</v>
      </c>
      <c r="Z1705" s="41">
        <v>1</v>
      </c>
      <c r="AA1705" s="41"/>
      <c r="AB1705" s="41"/>
      <c r="AC1705" s="41"/>
      <c r="AD1705" s="41"/>
      <c r="AE1705" s="41"/>
      <c r="AF1705" s="41"/>
      <c r="AG1705" s="41"/>
      <c r="AH1705" s="15"/>
      <c r="AI1705" s="41"/>
      <c r="AJ1705" s="41"/>
      <c r="AK1705" s="41"/>
      <c r="AL1705" s="15"/>
      <c r="AM1705" s="15"/>
      <c r="AN1705" s="15"/>
      <c r="AO1705" s="15"/>
      <c r="AP1705" s="15"/>
      <c r="AQ1705" s="15"/>
      <c r="AR1705" s="15"/>
      <c r="AS1705" s="15"/>
      <c r="AT1705" s="127"/>
      <c r="AU1705" s="15"/>
      <c r="AV1705" s="15"/>
      <c r="AW1705" s="15"/>
      <c r="AX1705" s="15"/>
      <c r="AY1705" s="15"/>
      <c r="AZ1705" s="10">
        <v>1</v>
      </c>
      <c r="BA1705" t="s">
        <v>13952</v>
      </c>
      <c r="BB1705" t="s">
        <v>23</v>
      </c>
      <c r="BD1705" s="39" t="str">
        <f t="shared" si="53"/>
        <v>01/394529503UBlibli Jabodetabek</v>
      </c>
    </row>
    <row r="1706" spans="2:56" ht="13.5" customHeight="1" x14ac:dyDescent="0.35">
      <c r="B1706" s="10" t="s">
        <v>17</v>
      </c>
      <c r="C1706" s="10" t="s">
        <v>1648</v>
      </c>
      <c r="D1706" s="10" t="s">
        <v>193</v>
      </c>
      <c r="E1706" s="10" t="s">
        <v>194</v>
      </c>
      <c r="F1706" s="10" t="s">
        <v>5698</v>
      </c>
      <c r="G1706" s="137" t="s">
        <v>16513</v>
      </c>
      <c r="H1706" s="10" t="s">
        <v>12912</v>
      </c>
      <c r="I1706" s="10">
        <v>4987176047083</v>
      </c>
      <c r="J1706" s="10" t="s">
        <v>15361</v>
      </c>
      <c r="K1706" s="10" t="s">
        <v>6523</v>
      </c>
      <c r="L1706" s="98">
        <f>IFERROR(VLOOKUP($F1706&amp;$C1706,Sales!$J:$W,9,0),0)</f>
        <v>0</v>
      </c>
      <c r="M1706" s="98">
        <f>IFERROR(VLOOKUP($F1706&amp;$C1706,Sales!$J:$W,10,0),0)</f>
        <v>0</v>
      </c>
      <c r="N1706" s="98">
        <f>IFERROR(VLOOKUP($F1706&amp;$C1706,Sales!$J:$W,11,0),0)</f>
        <v>0</v>
      </c>
      <c r="O1706" s="98">
        <f>IFERROR(VLOOKUP($F1706&amp;$C1706,Sales!$J:$W,12,0),0)</f>
        <v>0</v>
      </c>
      <c r="P1706" s="98">
        <f>IFERROR(VLOOKUP($F1706&amp;$C1706,Sales!$J:$W,13,0),0)</f>
        <v>0</v>
      </c>
      <c r="Q1706" s="98">
        <f>IFERROR(VLOOKUP($F1706&amp;$C1706,Sales!$A:$H,7,0),0)</f>
        <v>0</v>
      </c>
      <c r="R1706" s="41">
        <f t="shared" si="52"/>
        <v>1</v>
      </c>
      <c r="S1706" s="41">
        <v>1</v>
      </c>
      <c r="T1706" s="41"/>
      <c r="U1706" s="41"/>
      <c r="V1706" s="15">
        <v>1</v>
      </c>
      <c r="W1706" s="15">
        <v>1</v>
      </c>
      <c r="X1706" s="15">
        <v>1</v>
      </c>
      <c r="Y1706" s="41">
        <v>1</v>
      </c>
      <c r="Z1706" s="41">
        <v>1</v>
      </c>
      <c r="AA1706" s="41"/>
      <c r="AB1706" s="41"/>
      <c r="AC1706" s="41"/>
      <c r="AD1706" s="41"/>
      <c r="AE1706" s="41"/>
      <c r="AF1706" s="41"/>
      <c r="AG1706" s="41"/>
      <c r="AH1706" s="15"/>
      <c r="AI1706" s="41"/>
      <c r="AJ1706" s="41"/>
      <c r="AK1706" s="41"/>
      <c r="AL1706" s="15"/>
      <c r="AM1706" s="15"/>
      <c r="AN1706" s="15"/>
      <c r="AO1706" s="15"/>
      <c r="AP1706" s="15"/>
      <c r="AQ1706" s="15"/>
      <c r="AR1706" s="15"/>
      <c r="AS1706" s="15"/>
      <c r="AT1706" s="127"/>
      <c r="AU1706" s="15"/>
      <c r="AV1706" s="15"/>
      <c r="AW1706" s="15"/>
      <c r="AX1706" s="15"/>
      <c r="AY1706" s="15"/>
      <c r="AZ1706" s="10">
        <v>1</v>
      </c>
      <c r="BA1706" t="s">
        <v>22</v>
      </c>
      <c r="BB1706" t="s">
        <v>23</v>
      </c>
      <c r="BD1706" s="39" t="str">
        <f t="shared" si="53"/>
        <v>01/244521101VBlibli Jabodetabek</v>
      </c>
    </row>
    <row r="1707" spans="2:56" ht="13.5" customHeight="1" x14ac:dyDescent="0.35">
      <c r="B1707" s="10" t="s">
        <v>17</v>
      </c>
      <c r="C1707" s="10" t="s">
        <v>1648</v>
      </c>
      <c r="D1707" s="10" t="s">
        <v>193</v>
      </c>
      <c r="E1707" s="10" t="s">
        <v>194</v>
      </c>
      <c r="F1707" s="10" t="s">
        <v>5762</v>
      </c>
      <c r="G1707" s="137" t="s">
        <v>16514</v>
      </c>
      <c r="H1707" s="10" t="s">
        <v>12913</v>
      </c>
      <c r="I1707" s="10" t="s">
        <v>5722</v>
      </c>
      <c r="J1707" s="10" t="s">
        <v>15362</v>
      </c>
      <c r="K1707" s="10" t="s">
        <v>6524</v>
      </c>
      <c r="L1707" s="98">
        <f>IFERROR(VLOOKUP($F1707&amp;$C1707,Sales!$J:$W,9,0),0)</f>
        <v>0</v>
      </c>
      <c r="M1707" s="98">
        <f>IFERROR(VLOOKUP($F1707&amp;$C1707,Sales!$J:$W,10,0),0)</f>
        <v>0</v>
      </c>
      <c r="N1707" s="98">
        <f>IFERROR(VLOOKUP($F1707&amp;$C1707,Sales!$J:$W,11,0),0)</f>
        <v>0</v>
      </c>
      <c r="O1707" s="98">
        <f>IFERROR(VLOOKUP($F1707&amp;$C1707,Sales!$J:$W,12,0),0)</f>
        <v>0</v>
      </c>
      <c r="P1707" s="98">
        <f>IFERROR(VLOOKUP($F1707&amp;$C1707,Sales!$J:$W,13,0),0)</f>
        <v>0</v>
      </c>
      <c r="Q1707" s="98">
        <f>IFERROR(VLOOKUP($F1707&amp;$C1707,Sales!$A:$H,7,0),0)</f>
        <v>0</v>
      </c>
      <c r="R1707" s="41">
        <f t="shared" si="52"/>
        <v>1</v>
      </c>
      <c r="S1707" s="41">
        <v>1</v>
      </c>
      <c r="T1707" s="41"/>
      <c r="U1707" s="41"/>
      <c r="V1707" s="15">
        <v>1</v>
      </c>
      <c r="W1707" s="15">
        <v>1</v>
      </c>
      <c r="X1707" s="15">
        <v>1</v>
      </c>
      <c r="Y1707" s="41">
        <v>1</v>
      </c>
      <c r="Z1707" s="41">
        <v>1</v>
      </c>
      <c r="AA1707" s="41"/>
      <c r="AB1707" s="41"/>
      <c r="AC1707" s="41"/>
      <c r="AD1707" s="41"/>
      <c r="AE1707" s="41"/>
      <c r="AF1707" s="41"/>
      <c r="AG1707" s="41"/>
      <c r="AH1707" s="15"/>
      <c r="AI1707" s="41"/>
      <c r="AJ1707" s="41"/>
      <c r="AK1707" s="41"/>
      <c r="AL1707" s="15"/>
      <c r="AM1707" s="15"/>
      <c r="AN1707" s="15"/>
      <c r="AO1707" s="15"/>
      <c r="AP1707" s="15"/>
      <c r="AQ1707" s="15"/>
      <c r="AR1707" s="15"/>
      <c r="AS1707" s="15"/>
      <c r="AT1707" s="127"/>
      <c r="AU1707" s="15"/>
      <c r="AV1707" s="15"/>
      <c r="AW1707" s="15"/>
      <c r="AX1707" s="15"/>
      <c r="AY1707" s="15"/>
      <c r="AZ1707" s="10">
        <v>1</v>
      </c>
      <c r="BA1707" t="s">
        <v>22</v>
      </c>
      <c r="BB1707" t="s">
        <v>23</v>
      </c>
      <c r="BD1707" s="39" t="str">
        <f t="shared" si="53"/>
        <v>01/394529503VBlibli Jabodetabek</v>
      </c>
    </row>
    <row r="1708" spans="2:56" ht="13.5" customHeight="1" x14ac:dyDescent="0.35">
      <c r="B1708" s="10" t="s">
        <v>17</v>
      </c>
      <c r="C1708" s="10" t="s">
        <v>1648</v>
      </c>
      <c r="D1708" s="10" t="s">
        <v>193</v>
      </c>
      <c r="E1708" s="10" t="s">
        <v>194</v>
      </c>
      <c r="F1708" s="10" t="s">
        <v>5763</v>
      </c>
      <c r="G1708" s="137" t="s">
        <v>16515</v>
      </c>
      <c r="H1708" s="10" t="s">
        <v>12914</v>
      </c>
      <c r="I1708" s="10" t="s">
        <v>5724</v>
      </c>
      <c r="J1708" s="10" t="s">
        <v>15363</v>
      </c>
      <c r="K1708" s="10" t="s">
        <v>6525</v>
      </c>
      <c r="L1708" s="98">
        <f>IFERROR(VLOOKUP($F1708&amp;$C1708,Sales!$J:$W,9,0),0)</f>
        <v>0</v>
      </c>
      <c r="M1708" s="98">
        <f>IFERROR(VLOOKUP($F1708&amp;$C1708,Sales!$J:$W,10,0),0)</f>
        <v>0</v>
      </c>
      <c r="N1708" s="98">
        <f>IFERROR(VLOOKUP($F1708&amp;$C1708,Sales!$J:$W,11,0),0)</f>
        <v>0</v>
      </c>
      <c r="O1708" s="98">
        <f>IFERROR(VLOOKUP($F1708&amp;$C1708,Sales!$J:$W,12,0),0)</f>
        <v>0</v>
      </c>
      <c r="P1708" s="98">
        <f>IFERROR(VLOOKUP($F1708&amp;$C1708,Sales!$J:$W,13,0),0)</f>
        <v>0</v>
      </c>
      <c r="Q1708" s="98">
        <f>IFERROR(VLOOKUP($F1708&amp;$C1708,Sales!$A:$H,7,0),0)</f>
        <v>0</v>
      </c>
      <c r="R1708" s="41">
        <f t="shared" si="52"/>
        <v>1</v>
      </c>
      <c r="S1708" s="41">
        <v>1</v>
      </c>
      <c r="T1708" s="41"/>
      <c r="U1708" s="41"/>
      <c r="V1708" s="15">
        <v>1</v>
      </c>
      <c r="W1708" s="15">
        <v>1</v>
      </c>
      <c r="X1708" s="15">
        <v>1</v>
      </c>
      <c r="Y1708" s="41">
        <v>1</v>
      </c>
      <c r="Z1708" s="41">
        <v>1</v>
      </c>
      <c r="AA1708" s="41"/>
      <c r="AB1708" s="41"/>
      <c r="AC1708" s="41"/>
      <c r="AD1708" s="41"/>
      <c r="AE1708" s="41"/>
      <c r="AF1708" s="41"/>
      <c r="AG1708" s="41"/>
      <c r="AH1708" s="15"/>
      <c r="AI1708" s="41"/>
      <c r="AJ1708" s="41"/>
      <c r="AK1708" s="41"/>
      <c r="AL1708" s="15"/>
      <c r="AM1708" s="15"/>
      <c r="AN1708" s="15"/>
      <c r="AO1708" s="15"/>
      <c r="AP1708" s="15"/>
      <c r="AQ1708" s="15"/>
      <c r="AR1708" s="15"/>
      <c r="AS1708" s="15"/>
      <c r="AT1708" s="127"/>
      <c r="AU1708" s="15"/>
      <c r="AV1708" s="15"/>
      <c r="AW1708" s="15"/>
      <c r="AX1708" s="15"/>
      <c r="AY1708" s="15"/>
      <c r="AZ1708" s="10">
        <v>1</v>
      </c>
      <c r="BA1708" t="s">
        <v>13952</v>
      </c>
      <c r="BB1708" t="s">
        <v>23</v>
      </c>
      <c r="BD1708" s="39" t="str">
        <f t="shared" si="53"/>
        <v>01/394529503WBlibli Jabodetabek</v>
      </c>
    </row>
    <row r="1709" spans="2:56" ht="13.5" customHeight="1" x14ac:dyDescent="0.35">
      <c r="B1709" s="10" t="s">
        <v>17</v>
      </c>
      <c r="C1709" s="10" t="s">
        <v>1648</v>
      </c>
      <c r="D1709" s="10" t="s">
        <v>248</v>
      </c>
      <c r="E1709" s="10" t="s">
        <v>194</v>
      </c>
      <c r="F1709" s="10" t="s">
        <v>251</v>
      </c>
      <c r="G1709" s="137" t="s">
        <v>16516</v>
      </c>
      <c r="H1709" s="10" t="s">
        <v>12915</v>
      </c>
      <c r="I1709" s="10">
        <v>8001090222459</v>
      </c>
      <c r="J1709" s="10" t="s">
        <v>15364</v>
      </c>
      <c r="K1709" s="10" t="s">
        <v>10570</v>
      </c>
      <c r="L1709" s="98">
        <f>IFERROR(VLOOKUP($F1709&amp;$C1709,Sales!$J:$W,9,0),0)</f>
        <v>0</v>
      </c>
      <c r="M1709" s="98">
        <f>IFERROR(VLOOKUP($F1709&amp;$C1709,Sales!$J:$W,10,0),0)</f>
        <v>0</v>
      </c>
      <c r="N1709" s="98">
        <f>IFERROR(VLOOKUP($F1709&amp;$C1709,Sales!$J:$W,11,0),0)</f>
        <v>0</v>
      </c>
      <c r="O1709" s="98">
        <f>IFERROR(VLOOKUP($F1709&amp;$C1709,Sales!$J:$W,12,0),0)</f>
        <v>0</v>
      </c>
      <c r="P1709" s="98">
        <f>IFERROR(VLOOKUP($F1709&amp;$C1709,Sales!$J:$W,13,0),0)</f>
        <v>0</v>
      </c>
      <c r="Q1709" s="98">
        <f>IFERROR(VLOOKUP($F1709&amp;$C1709,Sales!$A:$H,7,0),0)</f>
        <v>0</v>
      </c>
      <c r="R1709" s="41">
        <f t="shared" si="52"/>
        <v>1</v>
      </c>
      <c r="S1709" s="41">
        <v>1</v>
      </c>
      <c r="T1709" s="41"/>
      <c r="U1709" s="41"/>
      <c r="V1709" s="15">
        <v>1</v>
      </c>
      <c r="W1709" s="15">
        <v>1</v>
      </c>
      <c r="X1709" s="15">
        <v>1</v>
      </c>
      <c r="Y1709" s="41">
        <v>1</v>
      </c>
      <c r="Z1709" s="41">
        <v>1</v>
      </c>
      <c r="AA1709" s="41"/>
      <c r="AB1709" s="41"/>
      <c r="AC1709" s="41"/>
      <c r="AD1709" s="41"/>
      <c r="AE1709" s="41"/>
      <c r="AF1709" s="41"/>
      <c r="AG1709" s="41"/>
      <c r="AH1709" s="15"/>
      <c r="AI1709" s="41"/>
      <c r="AJ1709" s="41"/>
      <c r="AK1709" s="41"/>
      <c r="AL1709" s="15"/>
      <c r="AM1709" s="15"/>
      <c r="AN1709" s="15"/>
      <c r="AO1709" s="15"/>
      <c r="AP1709" s="15"/>
      <c r="AQ1709" s="15"/>
      <c r="AR1709" s="15"/>
      <c r="AS1709" s="15"/>
      <c r="AT1709" s="127"/>
      <c r="AU1709" s="15"/>
      <c r="AV1709" s="15"/>
      <c r="AW1709" s="15"/>
      <c r="AX1709" s="15"/>
      <c r="AY1709" s="15"/>
      <c r="AZ1709" s="10">
        <v>1</v>
      </c>
      <c r="BA1709" t="s">
        <v>22</v>
      </c>
      <c r="BB1709" t="s">
        <v>23</v>
      </c>
      <c r="BD1709" s="39" t="str">
        <f t="shared" si="53"/>
        <v>01/244621008HBlibli Jabodetabek</v>
      </c>
    </row>
    <row r="1710" spans="2:56" ht="13.5" customHeight="1" x14ac:dyDescent="0.35">
      <c r="B1710" s="10" t="s">
        <v>17</v>
      </c>
      <c r="C1710" s="10" t="s">
        <v>1648</v>
      </c>
      <c r="D1710" s="10" t="s">
        <v>248</v>
      </c>
      <c r="E1710" s="10" t="s">
        <v>194</v>
      </c>
      <c r="F1710" s="10" t="s">
        <v>263</v>
      </c>
      <c r="G1710" s="137" t="s">
        <v>16517</v>
      </c>
      <c r="H1710" s="10" t="s">
        <v>12916</v>
      </c>
      <c r="I1710" s="10">
        <v>8001090222428</v>
      </c>
      <c r="J1710" s="10" t="s">
        <v>15365</v>
      </c>
      <c r="K1710" s="10" t="s">
        <v>10571</v>
      </c>
      <c r="L1710" s="98">
        <f>IFERROR(VLOOKUP($F1710&amp;$C1710,Sales!$J:$W,9,0),0)</f>
        <v>0</v>
      </c>
      <c r="M1710" s="98">
        <f>IFERROR(VLOOKUP($F1710&amp;$C1710,Sales!$J:$W,10,0),0)</f>
        <v>0</v>
      </c>
      <c r="N1710" s="98">
        <f>IFERROR(VLOOKUP($F1710&amp;$C1710,Sales!$J:$W,11,0),0)</f>
        <v>0</v>
      </c>
      <c r="O1710" s="98">
        <f>IFERROR(VLOOKUP($F1710&amp;$C1710,Sales!$J:$W,12,0),0)</f>
        <v>0</v>
      </c>
      <c r="P1710" s="98">
        <f>IFERROR(VLOOKUP($F1710&amp;$C1710,Sales!$J:$W,13,0),0)</f>
        <v>0</v>
      </c>
      <c r="Q1710" s="98">
        <f>IFERROR(VLOOKUP($F1710&amp;$C1710,Sales!$A:$H,7,0),0)</f>
        <v>0</v>
      </c>
      <c r="R1710" s="41">
        <f t="shared" si="52"/>
        <v>1</v>
      </c>
      <c r="S1710" s="41">
        <v>1</v>
      </c>
      <c r="T1710" s="41"/>
      <c r="U1710" s="41"/>
      <c r="V1710" s="15">
        <v>1</v>
      </c>
      <c r="W1710" s="15">
        <v>1</v>
      </c>
      <c r="X1710" s="15">
        <v>1</v>
      </c>
      <c r="Y1710" s="41">
        <v>1</v>
      </c>
      <c r="Z1710" s="41">
        <v>1</v>
      </c>
      <c r="AA1710" s="41"/>
      <c r="AB1710" s="41"/>
      <c r="AC1710" s="41"/>
      <c r="AD1710" s="41"/>
      <c r="AE1710" s="41"/>
      <c r="AF1710" s="41"/>
      <c r="AG1710" s="41"/>
      <c r="AH1710" s="15"/>
      <c r="AI1710" s="41"/>
      <c r="AJ1710" s="41"/>
      <c r="AK1710" s="41"/>
      <c r="AL1710" s="15"/>
      <c r="AM1710" s="15"/>
      <c r="AN1710" s="15"/>
      <c r="AO1710" s="15"/>
      <c r="AP1710" s="15"/>
      <c r="AQ1710" s="15"/>
      <c r="AR1710" s="15"/>
      <c r="AS1710" s="15"/>
      <c r="AT1710" s="127"/>
      <c r="AU1710" s="15"/>
      <c r="AV1710" s="15"/>
      <c r="AW1710" s="15"/>
      <c r="AX1710" s="15"/>
      <c r="AY1710" s="15"/>
      <c r="AZ1710" s="10">
        <v>1</v>
      </c>
      <c r="BA1710" t="s">
        <v>13952</v>
      </c>
      <c r="BB1710" t="s">
        <v>23</v>
      </c>
      <c r="BD1710" s="39" t="str">
        <f t="shared" si="53"/>
        <v>01/244621109FBlibli Jabodetabek</v>
      </c>
    </row>
    <row r="1711" spans="2:56" ht="13.5" customHeight="1" x14ac:dyDescent="0.35">
      <c r="B1711" s="10" t="s">
        <v>17</v>
      </c>
      <c r="C1711" s="10" t="s">
        <v>1648</v>
      </c>
      <c r="D1711" s="10" t="s">
        <v>248</v>
      </c>
      <c r="E1711" s="10" t="s">
        <v>194</v>
      </c>
      <c r="F1711" s="10" t="s">
        <v>253</v>
      </c>
      <c r="G1711" s="137" t="s">
        <v>16518</v>
      </c>
      <c r="H1711" s="10" t="s">
        <v>12917</v>
      </c>
      <c r="I1711" s="10">
        <v>8001090222879</v>
      </c>
      <c r="J1711" s="10" t="s">
        <v>15366</v>
      </c>
      <c r="K1711" s="10" t="s">
        <v>10572</v>
      </c>
      <c r="L1711" s="98">
        <f>IFERROR(VLOOKUP($F1711&amp;$C1711,Sales!$J:$W,9,0),0)</f>
        <v>0</v>
      </c>
      <c r="M1711" s="98">
        <f>IFERROR(VLOOKUP($F1711&amp;$C1711,Sales!$J:$W,10,0),0)</f>
        <v>0</v>
      </c>
      <c r="N1711" s="98">
        <f>IFERROR(VLOOKUP($F1711&amp;$C1711,Sales!$J:$W,11,0),0)</f>
        <v>0</v>
      </c>
      <c r="O1711" s="98">
        <f>IFERROR(VLOOKUP($F1711&amp;$C1711,Sales!$J:$W,12,0),0)</f>
        <v>0</v>
      </c>
      <c r="P1711" s="98">
        <f>IFERROR(VLOOKUP($F1711&amp;$C1711,Sales!$J:$W,13,0),0)</f>
        <v>0</v>
      </c>
      <c r="Q1711" s="98">
        <f>IFERROR(VLOOKUP($F1711&amp;$C1711,Sales!$A:$H,7,0),0)</f>
        <v>0</v>
      </c>
      <c r="R1711" s="41">
        <f t="shared" si="52"/>
        <v>0.16666666666666666</v>
      </c>
      <c r="S1711" s="41">
        <v>1</v>
      </c>
      <c r="T1711" s="41"/>
      <c r="U1711" s="41"/>
      <c r="V1711" s="15">
        <v>0</v>
      </c>
      <c r="W1711" s="15">
        <v>0</v>
      </c>
      <c r="X1711" s="15">
        <v>0</v>
      </c>
      <c r="Y1711" s="41">
        <v>0</v>
      </c>
      <c r="Z1711" s="41">
        <v>0</v>
      </c>
      <c r="AA1711" s="41"/>
      <c r="AB1711" s="41"/>
      <c r="AC1711" s="41"/>
      <c r="AD1711" s="41"/>
      <c r="AE1711" s="41"/>
      <c r="AF1711" s="41"/>
      <c r="AG1711" s="41"/>
      <c r="AH1711" s="15"/>
      <c r="AI1711" s="41"/>
      <c r="AJ1711" s="41"/>
      <c r="AK1711" s="41"/>
      <c r="AL1711" s="15"/>
      <c r="AM1711" s="15"/>
      <c r="AN1711" s="15"/>
      <c r="AO1711" s="15"/>
      <c r="AP1711" s="15"/>
      <c r="AQ1711" s="15"/>
      <c r="AR1711" s="15"/>
      <c r="AS1711" s="15"/>
      <c r="AT1711" s="127"/>
      <c r="AU1711" s="15"/>
      <c r="AV1711" s="15"/>
      <c r="AW1711" s="15"/>
      <c r="AX1711" s="15"/>
      <c r="AY1711" s="15"/>
      <c r="AZ1711" s="10">
        <v>1</v>
      </c>
      <c r="BA1711" t="s">
        <v>22</v>
      </c>
      <c r="BB1711" t="s">
        <v>23</v>
      </c>
      <c r="BD1711" s="39" t="str">
        <f t="shared" si="53"/>
        <v>01/244621008GBlibli Jabodetabek</v>
      </c>
    </row>
    <row r="1712" spans="2:56" ht="13.5" customHeight="1" x14ac:dyDescent="0.35">
      <c r="B1712" s="10" t="s">
        <v>17</v>
      </c>
      <c r="C1712" s="10" t="s">
        <v>1648</v>
      </c>
      <c r="D1712" s="10" t="s">
        <v>248</v>
      </c>
      <c r="E1712" s="10" t="s">
        <v>194</v>
      </c>
      <c r="F1712" s="10" t="s">
        <v>265</v>
      </c>
      <c r="G1712" s="137" t="s">
        <v>16519</v>
      </c>
      <c r="H1712" s="10" t="s">
        <v>12918</v>
      </c>
      <c r="I1712" s="10">
        <v>8001090222848</v>
      </c>
      <c r="J1712" s="10" t="s">
        <v>15367</v>
      </c>
      <c r="K1712" s="10" t="s">
        <v>10573</v>
      </c>
      <c r="L1712" s="98">
        <f>IFERROR(VLOOKUP($F1712&amp;$C1712,Sales!$J:$W,9,0),0)</f>
        <v>0</v>
      </c>
      <c r="M1712" s="98">
        <f>IFERROR(VLOOKUP($F1712&amp;$C1712,Sales!$J:$W,10,0),0)</f>
        <v>0</v>
      </c>
      <c r="N1712" s="98">
        <f>IFERROR(VLOOKUP($F1712&amp;$C1712,Sales!$J:$W,11,0),0)</f>
        <v>0</v>
      </c>
      <c r="O1712" s="98">
        <f>IFERROR(VLOOKUP($F1712&amp;$C1712,Sales!$J:$W,12,0),0)</f>
        <v>0</v>
      </c>
      <c r="P1712" s="98">
        <f>IFERROR(VLOOKUP($F1712&amp;$C1712,Sales!$J:$W,13,0),0)</f>
        <v>0</v>
      </c>
      <c r="Q1712" s="98">
        <f>IFERROR(VLOOKUP($F1712&amp;$C1712,Sales!$A:$H,7,0),0)</f>
        <v>0</v>
      </c>
      <c r="R1712" s="41">
        <f t="shared" si="52"/>
        <v>1</v>
      </c>
      <c r="S1712" s="41">
        <v>1</v>
      </c>
      <c r="T1712" s="41"/>
      <c r="U1712" s="41"/>
      <c r="V1712" s="15">
        <v>1</v>
      </c>
      <c r="W1712" s="15">
        <v>1</v>
      </c>
      <c r="X1712" s="15">
        <v>1</v>
      </c>
      <c r="Y1712" s="41">
        <v>1</v>
      </c>
      <c r="Z1712" s="41">
        <v>1</v>
      </c>
      <c r="AA1712" s="41"/>
      <c r="AB1712" s="41"/>
      <c r="AC1712" s="41"/>
      <c r="AD1712" s="41"/>
      <c r="AE1712" s="41"/>
      <c r="AF1712" s="41"/>
      <c r="AG1712" s="41"/>
      <c r="AH1712" s="15"/>
      <c r="AI1712" s="41"/>
      <c r="AJ1712" s="41"/>
      <c r="AK1712" s="41"/>
      <c r="AL1712" s="15"/>
      <c r="AM1712" s="15"/>
      <c r="AN1712" s="15"/>
      <c r="AO1712" s="15"/>
      <c r="AP1712" s="15"/>
      <c r="AQ1712" s="15"/>
      <c r="AR1712" s="15"/>
      <c r="AS1712" s="15"/>
      <c r="AT1712" s="127"/>
      <c r="AU1712" s="15"/>
      <c r="AV1712" s="15"/>
      <c r="AW1712" s="15"/>
      <c r="AX1712" s="15"/>
      <c r="AY1712" s="15"/>
      <c r="AZ1712" s="10">
        <v>1</v>
      </c>
      <c r="BA1712" t="s">
        <v>13952</v>
      </c>
      <c r="BB1712" t="s">
        <v>23</v>
      </c>
      <c r="BD1712" s="39" t="str">
        <f t="shared" si="53"/>
        <v>01/244621109EBlibli Jabodetabek</v>
      </c>
    </row>
    <row r="1713" spans="2:56" ht="13.5" customHeight="1" x14ac:dyDescent="0.35">
      <c r="B1713" s="10" t="s">
        <v>17</v>
      </c>
      <c r="C1713" s="10" t="s">
        <v>1648</v>
      </c>
      <c r="D1713" s="10" t="s">
        <v>248</v>
      </c>
      <c r="E1713" s="10" t="s">
        <v>194</v>
      </c>
      <c r="F1713" s="10" t="s">
        <v>257</v>
      </c>
      <c r="G1713" s="137" t="s">
        <v>16520</v>
      </c>
      <c r="H1713" s="10" t="s">
        <v>12919</v>
      </c>
      <c r="I1713" s="10">
        <v>8001090222756</v>
      </c>
      <c r="J1713" s="10" t="s">
        <v>15368</v>
      </c>
      <c r="K1713" s="10" t="s">
        <v>10574</v>
      </c>
      <c r="L1713" s="98">
        <f>IFERROR(VLOOKUP($F1713&amp;$C1713,Sales!$J:$W,9,0),0)</f>
        <v>0</v>
      </c>
      <c r="M1713" s="98">
        <f>IFERROR(VLOOKUP($F1713&amp;$C1713,Sales!$J:$W,10,0),0)</f>
        <v>0</v>
      </c>
      <c r="N1713" s="98">
        <f>IFERROR(VLOOKUP($F1713&amp;$C1713,Sales!$J:$W,11,0),0)</f>
        <v>0</v>
      </c>
      <c r="O1713" s="98">
        <f>IFERROR(VLOOKUP($F1713&amp;$C1713,Sales!$J:$W,12,0),0)</f>
        <v>0</v>
      </c>
      <c r="P1713" s="98">
        <f>IFERROR(VLOOKUP($F1713&amp;$C1713,Sales!$J:$W,13,0),0)</f>
        <v>0</v>
      </c>
      <c r="Q1713" s="98">
        <f>IFERROR(VLOOKUP($F1713&amp;$C1713,Sales!$A:$H,7,0),0)</f>
        <v>0</v>
      </c>
      <c r="R1713" s="41">
        <f t="shared" si="52"/>
        <v>1</v>
      </c>
      <c r="S1713" s="41">
        <v>1</v>
      </c>
      <c r="T1713" s="41"/>
      <c r="U1713" s="41"/>
      <c r="V1713" s="15">
        <v>1</v>
      </c>
      <c r="W1713" s="15">
        <v>1</v>
      </c>
      <c r="X1713" s="15">
        <v>1</v>
      </c>
      <c r="Y1713" s="41">
        <v>1</v>
      </c>
      <c r="Z1713" s="41">
        <v>1</v>
      </c>
      <c r="AA1713" s="41"/>
      <c r="AB1713" s="41"/>
      <c r="AC1713" s="41"/>
      <c r="AD1713" s="41"/>
      <c r="AE1713" s="41"/>
      <c r="AF1713" s="41"/>
      <c r="AG1713" s="41"/>
      <c r="AH1713" s="15"/>
      <c r="AI1713" s="41"/>
      <c r="AJ1713" s="41"/>
      <c r="AK1713" s="41"/>
      <c r="AL1713" s="15"/>
      <c r="AM1713" s="15"/>
      <c r="AN1713" s="15"/>
      <c r="AO1713" s="15"/>
      <c r="AP1713" s="15"/>
      <c r="AQ1713" s="15"/>
      <c r="AR1713" s="15"/>
      <c r="AS1713" s="15"/>
      <c r="AT1713" s="127"/>
      <c r="AU1713" s="15"/>
      <c r="AV1713" s="15"/>
      <c r="AW1713" s="15"/>
      <c r="AX1713" s="15"/>
      <c r="AY1713" s="15"/>
      <c r="AZ1713" s="10">
        <v>1</v>
      </c>
      <c r="BA1713" t="s">
        <v>22</v>
      </c>
      <c r="BB1713" t="s">
        <v>23</v>
      </c>
      <c r="BD1713" s="39" t="str">
        <f t="shared" si="53"/>
        <v>01/244621008IBlibli Jabodetabek</v>
      </c>
    </row>
    <row r="1714" spans="2:56" ht="13.5" customHeight="1" x14ac:dyDescent="0.35">
      <c r="B1714" s="10" t="s">
        <v>17</v>
      </c>
      <c r="C1714" s="10" t="s">
        <v>1648</v>
      </c>
      <c r="D1714" s="10" t="s">
        <v>248</v>
      </c>
      <c r="E1714" s="10" t="s">
        <v>194</v>
      </c>
      <c r="F1714" s="10" t="s">
        <v>259</v>
      </c>
      <c r="G1714" s="137" t="s">
        <v>16521</v>
      </c>
      <c r="H1714" s="10" t="s">
        <v>12920</v>
      </c>
      <c r="I1714" s="10">
        <v>8001090222725</v>
      </c>
      <c r="J1714" s="10" t="s">
        <v>15369</v>
      </c>
      <c r="K1714" s="10" t="s">
        <v>10575</v>
      </c>
      <c r="L1714" s="98">
        <f>IFERROR(VLOOKUP($F1714&amp;$C1714,Sales!$J:$W,9,0),0)</f>
        <v>0</v>
      </c>
      <c r="M1714" s="98">
        <f>IFERROR(VLOOKUP($F1714&amp;$C1714,Sales!$J:$W,10,0),0)</f>
        <v>0</v>
      </c>
      <c r="N1714" s="98">
        <f>IFERROR(VLOOKUP($F1714&amp;$C1714,Sales!$J:$W,11,0),0)</f>
        <v>0</v>
      </c>
      <c r="O1714" s="98">
        <f>IFERROR(VLOOKUP($F1714&amp;$C1714,Sales!$J:$W,12,0),0)</f>
        <v>0</v>
      </c>
      <c r="P1714" s="98">
        <f>IFERROR(VLOOKUP($F1714&amp;$C1714,Sales!$J:$W,13,0),0)</f>
        <v>0</v>
      </c>
      <c r="Q1714" s="98">
        <f>IFERROR(VLOOKUP($F1714&amp;$C1714,Sales!$A:$H,7,0),0)</f>
        <v>0</v>
      </c>
      <c r="R1714" s="41">
        <f t="shared" si="52"/>
        <v>1</v>
      </c>
      <c r="S1714" s="41">
        <v>1</v>
      </c>
      <c r="T1714" s="41"/>
      <c r="U1714" s="41"/>
      <c r="V1714" s="15">
        <v>1</v>
      </c>
      <c r="W1714" s="15">
        <v>1</v>
      </c>
      <c r="X1714" s="15">
        <v>1</v>
      </c>
      <c r="Y1714" s="41">
        <v>1</v>
      </c>
      <c r="Z1714" s="41">
        <v>1</v>
      </c>
      <c r="AA1714" s="41"/>
      <c r="AB1714" s="41"/>
      <c r="AC1714" s="41"/>
      <c r="AD1714" s="41"/>
      <c r="AE1714" s="41"/>
      <c r="AF1714" s="41"/>
      <c r="AG1714" s="41"/>
      <c r="AH1714" s="15"/>
      <c r="AI1714" s="41"/>
      <c r="AJ1714" s="41"/>
      <c r="AK1714" s="41"/>
      <c r="AL1714" s="15"/>
      <c r="AM1714" s="15"/>
      <c r="AN1714" s="15"/>
      <c r="AO1714" s="15"/>
      <c r="AP1714" s="15"/>
      <c r="AQ1714" s="15"/>
      <c r="AR1714" s="15"/>
      <c r="AS1714" s="15"/>
      <c r="AT1714" s="127"/>
      <c r="AU1714" s="15"/>
      <c r="AV1714" s="15"/>
      <c r="AW1714" s="15"/>
      <c r="AX1714" s="15"/>
      <c r="AY1714" s="15"/>
      <c r="AZ1714" s="10">
        <v>1</v>
      </c>
      <c r="BA1714" t="s">
        <v>13952</v>
      </c>
      <c r="BB1714" t="s">
        <v>23</v>
      </c>
      <c r="BD1714" s="39" t="str">
        <f t="shared" si="53"/>
        <v>01/244621109GBlibli Jabodetabek</v>
      </c>
    </row>
    <row r="1715" spans="2:56" ht="13.5" customHeight="1" x14ac:dyDescent="0.35">
      <c r="B1715" s="10" t="s">
        <v>17</v>
      </c>
      <c r="C1715" s="10" t="s">
        <v>1648</v>
      </c>
      <c r="D1715" s="10" t="s">
        <v>248</v>
      </c>
      <c r="E1715" s="10" t="s">
        <v>194</v>
      </c>
      <c r="F1715" s="10" t="s">
        <v>291</v>
      </c>
      <c r="G1715" s="137" t="s">
        <v>16522</v>
      </c>
      <c r="H1715" s="10" t="s">
        <v>12921</v>
      </c>
      <c r="I1715" s="10">
        <v>4902430633260</v>
      </c>
      <c r="J1715" s="10" t="s">
        <v>15370</v>
      </c>
      <c r="K1715" s="10" t="s">
        <v>10579</v>
      </c>
      <c r="L1715" s="98">
        <f>IFERROR(VLOOKUP($F1715&amp;$C1715,Sales!$J:$W,9,0),0)</f>
        <v>0</v>
      </c>
      <c r="M1715" s="98">
        <f>IFERROR(VLOOKUP($F1715&amp;$C1715,Sales!$J:$W,10,0),0)</f>
        <v>0</v>
      </c>
      <c r="N1715" s="98">
        <f>IFERROR(VLOOKUP($F1715&amp;$C1715,Sales!$J:$W,11,0),0)</f>
        <v>0</v>
      </c>
      <c r="O1715" s="98">
        <f>IFERROR(VLOOKUP($F1715&amp;$C1715,Sales!$J:$W,12,0),0)</f>
        <v>0</v>
      </c>
      <c r="P1715" s="98">
        <f>IFERROR(VLOOKUP($F1715&amp;$C1715,Sales!$J:$W,13,0),0)</f>
        <v>0</v>
      </c>
      <c r="Q1715" s="98">
        <f>IFERROR(VLOOKUP($F1715&amp;$C1715,Sales!$A:$H,7,0),0)</f>
        <v>0</v>
      </c>
      <c r="R1715" s="41">
        <f t="shared" si="52"/>
        <v>1</v>
      </c>
      <c r="S1715" s="41">
        <v>1</v>
      </c>
      <c r="T1715" s="41"/>
      <c r="U1715" s="41"/>
      <c r="V1715" s="15">
        <v>1</v>
      </c>
      <c r="W1715" s="15">
        <v>1</v>
      </c>
      <c r="X1715" s="15">
        <v>1</v>
      </c>
      <c r="Y1715" s="41">
        <v>1</v>
      </c>
      <c r="Z1715" s="41">
        <v>1</v>
      </c>
      <c r="AA1715" s="41"/>
      <c r="AB1715" s="41"/>
      <c r="AC1715" s="41"/>
      <c r="AD1715" s="41"/>
      <c r="AE1715" s="41"/>
      <c r="AF1715" s="41"/>
      <c r="AG1715" s="41"/>
      <c r="AH1715" s="15"/>
      <c r="AI1715" s="41"/>
      <c r="AJ1715" s="41"/>
      <c r="AK1715" s="41"/>
      <c r="AL1715" s="15"/>
      <c r="AM1715" s="15"/>
      <c r="AN1715" s="15"/>
      <c r="AO1715" s="15"/>
      <c r="AP1715" s="15"/>
      <c r="AQ1715" s="15"/>
      <c r="AR1715" s="15"/>
      <c r="AS1715" s="15"/>
      <c r="AT1715" s="127"/>
      <c r="AU1715" s="15"/>
      <c r="AV1715" s="15"/>
      <c r="AW1715" s="15"/>
      <c r="AX1715" s="15"/>
      <c r="AY1715" s="15"/>
      <c r="AZ1715" s="10">
        <v>1</v>
      </c>
      <c r="BA1715" t="s">
        <v>22</v>
      </c>
      <c r="BB1715" t="s">
        <v>23</v>
      </c>
      <c r="BD1715" s="39" t="str">
        <f t="shared" si="53"/>
        <v>01/244621008LBlibli Jabodetabek</v>
      </c>
    </row>
    <row r="1716" spans="2:56" ht="13.5" customHeight="1" x14ac:dyDescent="0.35">
      <c r="B1716" s="10" t="s">
        <v>17</v>
      </c>
      <c r="C1716" s="10" t="s">
        <v>1648</v>
      </c>
      <c r="D1716" s="10" t="s">
        <v>248</v>
      </c>
      <c r="E1716" s="10" t="s">
        <v>194</v>
      </c>
      <c r="F1716" s="10" t="s">
        <v>283</v>
      </c>
      <c r="G1716" s="137" t="s">
        <v>16523</v>
      </c>
      <c r="H1716" s="10" t="s">
        <v>12922</v>
      </c>
      <c r="I1716" s="10">
        <v>4902430633277</v>
      </c>
      <c r="J1716" s="10" t="s">
        <v>15371</v>
      </c>
      <c r="K1716" s="10" t="s">
        <v>10580</v>
      </c>
      <c r="L1716" s="98">
        <f>IFERROR(VLOOKUP($F1716&amp;$C1716,Sales!$J:$W,9,0),0)</f>
        <v>0</v>
      </c>
      <c r="M1716" s="98">
        <f>IFERROR(VLOOKUP($F1716&amp;$C1716,Sales!$J:$W,10,0),0)</f>
        <v>0</v>
      </c>
      <c r="N1716" s="98">
        <f>IFERROR(VLOOKUP($F1716&amp;$C1716,Sales!$J:$W,11,0),0)</f>
        <v>0</v>
      </c>
      <c r="O1716" s="98">
        <f>IFERROR(VLOOKUP($F1716&amp;$C1716,Sales!$J:$W,12,0),0)</f>
        <v>0</v>
      </c>
      <c r="P1716" s="98">
        <f>IFERROR(VLOOKUP($F1716&amp;$C1716,Sales!$J:$W,13,0),0)</f>
        <v>0</v>
      </c>
      <c r="Q1716" s="98">
        <f>IFERROR(VLOOKUP($F1716&amp;$C1716,Sales!$A:$H,7,0),0)</f>
        <v>0</v>
      </c>
      <c r="R1716" s="41">
        <f t="shared" si="52"/>
        <v>1</v>
      </c>
      <c r="S1716" s="41">
        <v>1</v>
      </c>
      <c r="T1716" s="41"/>
      <c r="U1716" s="41"/>
      <c r="V1716" s="15">
        <v>1</v>
      </c>
      <c r="W1716" s="15">
        <v>1</v>
      </c>
      <c r="X1716" s="15">
        <v>1</v>
      </c>
      <c r="Y1716" s="41">
        <v>1</v>
      </c>
      <c r="Z1716" s="41">
        <v>1</v>
      </c>
      <c r="AA1716" s="41"/>
      <c r="AB1716" s="41"/>
      <c r="AC1716" s="41"/>
      <c r="AD1716" s="41"/>
      <c r="AE1716" s="41"/>
      <c r="AF1716" s="41"/>
      <c r="AG1716" s="41"/>
      <c r="AH1716" s="15"/>
      <c r="AI1716" s="41"/>
      <c r="AJ1716" s="41"/>
      <c r="AK1716" s="15"/>
      <c r="AL1716" s="15"/>
      <c r="AM1716" s="15"/>
      <c r="AN1716" s="15"/>
      <c r="AO1716" s="15"/>
      <c r="AP1716" s="15"/>
      <c r="AQ1716" s="15"/>
      <c r="AR1716" s="15"/>
      <c r="AS1716" s="15"/>
      <c r="AT1716" s="127"/>
      <c r="AU1716" s="15"/>
      <c r="AV1716" s="15"/>
      <c r="AW1716" s="15"/>
      <c r="AX1716" s="15"/>
      <c r="AY1716" s="15"/>
      <c r="AZ1716" s="10">
        <v>1</v>
      </c>
      <c r="BA1716" t="s">
        <v>13952</v>
      </c>
      <c r="BB1716" t="s">
        <v>23</v>
      </c>
      <c r="BD1716" s="39" t="str">
        <f t="shared" si="53"/>
        <v>01/244621109JBlibli Jabodetabek</v>
      </c>
    </row>
    <row r="1717" spans="2:56" ht="13.5" customHeight="1" x14ac:dyDescent="0.35">
      <c r="B1717" s="10" t="s">
        <v>17</v>
      </c>
      <c r="C1717" s="10" t="s">
        <v>1648</v>
      </c>
      <c r="D1717" s="10" t="s">
        <v>248</v>
      </c>
      <c r="E1717" s="10" t="s">
        <v>194</v>
      </c>
      <c r="F1717" s="10" t="s">
        <v>724</v>
      </c>
      <c r="G1717" s="137" t="s">
        <v>6526</v>
      </c>
      <c r="H1717" s="10" t="s">
        <v>12923</v>
      </c>
      <c r="I1717" s="10">
        <v>8001090222510</v>
      </c>
      <c r="J1717" s="10" t="s">
        <v>15372</v>
      </c>
      <c r="K1717" s="10" t="s">
        <v>10581</v>
      </c>
      <c r="L1717" s="98">
        <f>IFERROR(VLOOKUP($F1717&amp;$C1717,Sales!$J:$W,9,0),0)</f>
        <v>0</v>
      </c>
      <c r="M1717" s="98">
        <f>IFERROR(VLOOKUP($F1717&amp;$C1717,Sales!$J:$W,10,0),0)</f>
        <v>0</v>
      </c>
      <c r="N1717" s="98">
        <f>IFERROR(VLOOKUP($F1717&amp;$C1717,Sales!$J:$W,11,0),0)</f>
        <v>0</v>
      </c>
      <c r="O1717" s="98">
        <f>IFERROR(VLOOKUP($F1717&amp;$C1717,Sales!$J:$W,12,0),0)</f>
        <v>0</v>
      </c>
      <c r="P1717" s="98">
        <f>IFERROR(VLOOKUP($F1717&amp;$C1717,Sales!$J:$W,13,0),0)</f>
        <v>0</v>
      </c>
      <c r="Q1717" s="98">
        <f>IFERROR(VLOOKUP($F1717&amp;$C1717,Sales!$A:$H,7,0),0)</f>
        <v>0</v>
      </c>
      <c r="R1717" s="41">
        <f t="shared" si="52"/>
        <v>1</v>
      </c>
      <c r="S1717" s="41">
        <v>1</v>
      </c>
      <c r="T1717" s="41"/>
      <c r="U1717" s="41"/>
      <c r="V1717" s="15">
        <v>1</v>
      </c>
      <c r="W1717" s="15">
        <v>1</v>
      </c>
      <c r="X1717" s="15">
        <v>1</v>
      </c>
      <c r="Y1717" s="41">
        <v>1</v>
      </c>
      <c r="Z1717" s="41">
        <v>1</v>
      </c>
      <c r="AA1717" s="41"/>
      <c r="AB1717" s="41"/>
      <c r="AC1717" s="41"/>
      <c r="AD1717" s="41"/>
      <c r="AE1717" s="41"/>
      <c r="AF1717" s="41"/>
      <c r="AG1717" s="41"/>
      <c r="AH1717" s="15"/>
      <c r="AI1717" s="41"/>
      <c r="AJ1717" s="41"/>
      <c r="AK1717" s="41"/>
      <c r="AL1717" s="15"/>
      <c r="AM1717" s="15"/>
      <c r="AN1717" s="15"/>
      <c r="AO1717" s="15"/>
      <c r="AP1717" s="15"/>
      <c r="AQ1717" s="15"/>
      <c r="AR1717" s="15"/>
      <c r="AS1717" s="15"/>
      <c r="AT1717" s="127"/>
      <c r="AU1717" s="15"/>
      <c r="AV1717" s="15"/>
      <c r="AW1717" s="15"/>
      <c r="AX1717" s="15"/>
      <c r="AY1717" s="15"/>
      <c r="AZ1717" s="10">
        <v>1</v>
      </c>
      <c r="BA1717" t="s">
        <v>22</v>
      </c>
      <c r="BB1717" t="s">
        <v>23</v>
      </c>
      <c r="BD1717" s="39" t="str">
        <f t="shared" si="53"/>
        <v>01/244621008NBlibli Jabodetabek</v>
      </c>
    </row>
    <row r="1718" spans="2:56" ht="13.5" customHeight="1" x14ac:dyDescent="0.35">
      <c r="B1718" s="10" t="s">
        <v>17</v>
      </c>
      <c r="C1718" s="10" t="s">
        <v>1648</v>
      </c>
      <c r="D1718" s="10" t="s">
        <v>248</v>
      </c>
      <c r="E1718" s="10" t="s">
        <v>194</v>
      </c>
      <c r="F1718" s="10" t="s">
        <v>722</v>
      </c>
      <c r="G1718" s="137" t="s">
        <v>6527</v>
      </c>
      <c r="H1718" s="10" t="s">
        <v>12924</v>
      </c>
      <c r="I1718" s="10">
        <v>8001090222930</v>
      </c>
      <c r="J1718" s="10" t="s">
        <v>15373</v>
      </c>
      <c r="K1718" s="10" t="s">
        <v>10582</v>
      </c>
      <c r="L1718" s="98">
        <f>IFERROR(VLOOKUP($F1718&amp;$C1718,Sales!$J:$W,9,0),0)</f>
        <v>0</v>
      </c>
      <c r="M1718" s="98">
        <f>IFERROR(VLOOKUP($F1718&amp;$C1718,Sales!$J:$W,10,0),0)</f>
        <v>0</v>
      </c>
      <c r="N1718" s="98">
        <f>IFERROR(VLOOKUP($F1718&amp;$C1718,Sales!$J:$W,11,0),0)</f>
        <v>0</v>
      </c>
      <c r="O1718" s="98">
        <f>IFERROR(VLOOKUP($F1718&amp;$C1718,Sales!$J:$W,12,0),0)</f>
        <v>0</v>
      </c>
      <c r="P1718" s="98">
        <f>IFERROR(VLOOKUP($F1718&amp;$C1718,Sales!$J:$W,13,0),0)</f>
        <v>0</v>
      </c>
      <c r="Q1718" s="98">
        <f>IFERROR(VLOOKUP($F1718&amp;$C1718,Sales!$A:$H,7,0),0)</f>
        <v>0</v>
      </c>
      <c r="R1718" s="41">
        <f t="shared" si="52"/>
        <v>1</v>
      </c>
      <c r="S1718" s="41">
        <v>1</v>
      </c>
      <c r="T1718" s="41"/>
      <c r="U1718" s="41"/>
      <c r="V1718" s="15">
        <v>1</v>
      </c>
      <c r="W1718" s="15">
        <v>1</v>
      </c>
      <c r="X1718" s="15">
        <v>1</v>
      </c>
      <c r="Y1718" s="41">
        <v>1</v>
      </c>
      <c r="Z1718" s="41">
        <v>1</v>
      </c>
      <c r="AA1718" s="41"/>
      <c r="AB1718" s="41"/>
      <c r="AC1718" s="41"/>
      <c r="AD1718" s="41"/>
      <c r="AE1718" s="41"/>
      <c r="AF1718" s="41"/>
      <c r="AG1718" s="41"/>
      <c r="AH1718" s="15"/>
      <c r="AI1718" s="41"/>
      <c r="AJ1718" s="41"/>
      <c r="AK1718" s="41"/>
      <c r="AL1718" s="15"/>
      <c r="AM1718" s="15"/>
      <c r="AN1718" s="15"/>
      <c r="AO1718" s="15"/>
      <c r="AP1718" s="15"/>
      <c r="AQ1718" s="15"/>
      <c r="AR1718" s="15"/>
      <c r="AS1718" s="15"/>
      <c r="AT1718" s="127"/>
      <c r="AU1718" s="15"/>
      <c r="AV1718" s="15"/>
      <c r="AW1718" s="15"/>
      <c r="AX1718" s="15"/>
      <c r="AY1718" s="15"/>
      <c r="AZ1718" s="10">
        <v>1</v>
      </c>
      <c r="BA1718" t="s">
        <v>22</v>
      </c>
      <c r="BB1718" t="s">
        <v>23</v>
      </c>
      <c r="BD1718" s="39" t="str">
        <f t="shared" si="53"/>
        <v>01/244621008OBlibli Jabodetabek</v>
      </c>
    </row>
    <row r="1719" spans="2:56" ht="13.5" customHeight="1" x14ac:dyDescent="0.35">
      <c r="B1719" s="10" t="s">
        <v>17</v>
      </c>
      <c r="C1719" s="10" t="s">
        <v>1648</v>
      </c>
      <c r="D1719" s="10" t="s">
        <v>248</v>
      </c>
      <c r="E1719" s="10" t="s">
        <v>194</v>
      </c>
      <c r="F1719" s="10" t="s">
        <v>279</v>
      </c>
      <c r="G1719" s="137" t="s">
        <v>2311</v>
      </c>
      <c r="H1719" s="10" t="s">
        <v>12925</v>
      </c>
      <c r="I1719" s="10">
        <v>4902430118798</v>
      </c>
      <c r="J1719" s="10" t="s">
        <v>15374</v>
      </c>
      <c r="K1719" s="10" t="s">
        <v>10583</v>
      </c>
      <c r="L1719" s="98">
        <f>IFERROR(VLOOKUP($F1719&amp;$C1719,Sales!$J:$W,9,0),0)</f>
        <v>0</v>
      </c>
      <c r="M1719" s="98">
        <f>IFERROR(VLOOKUP($F1719&amp;$C1719,Sales!$J:$W,10,0),0)</f>
        <v>0</v>
      </c>
      <c r="N1719" s="98">
        <f>IFERROR(VLOOKUP($F1719&amp;$C1719,Sales!$J:$W,11,0),0)</f>
        <v>0</v>
      </c>
      <c r="O1719" s="98">
        <f>IFERROR(VLOOKUP($F1719&amp;$C1719,Sales!$J:$W,12,0),0)</f>
        <v>0</v>
      </c>
      <c r="P1719" s="98">
        <f>IFERROR(VLOOKUP($F1719&amp;$C1719,Sales!$J:$W,13,0),0)</f>
        <v>0</v>
      </c>
      <c r="Q1719" s="98">
        <f>IFERROR(VLOOKUP($F1719&amp;$C1719,Sales!$A:$H,7,0),0)</f>
        <v>0</v>
      </c>
      <c r="R1719" s="41">
        <f t="shared" si="52"/>
        <v>1</v>
      </c>
      <c r="S1719" s="41">
        <v>1</v>
      </c>
      <c r="T1719" s="41"/>
      <c r="U1719" s="41"/>
      <c r="V1719" s="15">
        <v>1</v>
      </c>
      <c r="W1719" s="15">
        <v>1</v>
      </c>
      <c r="X1719" s="15">
        <v>1</v>
      </c>
      <c r="Y1719" s="41">
        <v>1</v>
      </c>
      <c r="Z1719" s="41">
        <v>1</v>
      </c>
      <c r="AA1719" s="41"/>
      <c r="AB1719" s="41"/>
      <c r="AC1719" s="41"/>
      <c r="AD1719" s="41"/>
      <c r="AE1719" s="41"/>
      <c r="AF1719" s="41"/>
      <c r="AG1719" s="41"/>
      <c r="AH1719" s="15"/>
      <c r="AI1719" s="41"/>
      <c r="AJ1719" s="41"/>
      <c r="AK1719" s="41"/>
      <c r="AL1719" s="15"/>
      <c r="AM1719" s="15"/>
      <c r="AN1719" s="15"/>
      <c r="AO1719" s="15"/>
      <c r="AP1719" s="15"/>
      <c r="AQ1719" s="15"/>
      <c r="AR1719" s="15"/>
      <c r="AS1719" s="15"/>
      <c r="AT1719" s="127"/>
      <c r="AU1719" s="15"/>
      <c r="AV1719" s="15"/>
      <c r="AW1719" s="15"/>
      <c r="AX1719" s="15"/>
      <c r="AY1719" s="15"/>
      <c r="AZ1719" s="10">
        <v>1</v>
      </c>
      <c r="BA1719" t="s">
        <v>13952</v>
      </c>
      <c r="BB1719" t="s">
        <v>23</v>
      </c>
      <c r="BD1719" s="39" t="str">
        <f t="shared" si="53"/>
        <v>01/244621109IBlibli Jabodetabek</v>
      </c>
    </row>
    <row r="1720" spans="2:56" ht="13.5" customHeight="1" x14ac:dyDescent="0.35">
      <c r="B1720" s="10" t="s">
        <v>17</v>
      </c>
      <c r="C1720" s="10" t="s">
        <v>1648</v>
      </c>
      <c r="D1720" s="10" t="s">
        <v>248</v>
      </c>
      <c r="E1720" s="10" t="s">
        <v>194</v>
      </c>
      <c r="F1720" s="10" t="s">
        <v>723</v>
      </c>
      <c r="G1720" s="137" t="s">
        <v>6528</v>
      </c>
      <c r="H1720" s="10" t="s">
        <v>12926</v>
      </c>
      <c r="I1720" s="10">
        <v>8001090222480</v>
      </c>
      <c r="J1720" s="10" t="s">
        <v>15375</v>
      </c>
      <c r="K1720" s="10" t="s">
        <v>10584</v>
      </c>
      <c r="L1720" s="98">
        <f>IFERROR(VLOOKUP($F1720&amp;$C1720,Sales!$J:$W,9,0),0)</f>
        <v>0</v>
      </c>
      <c r="M1720" s="98">
        <f>IFERROR(VLOOKUP($F1720&amp;$C1720,Sales!$J:$W,10,0),0)</f>
        <v>0</v>
      </c>
      <c r="N1720" s="98">
        <f>IFERROR(VLOOKUP($F1720&amp;$C1720,Sales!$J:$W,11,0),0)</f>
        <v>0</v>
      </c>
      <c r="O1720" s="98">
        <f>IFERROR(VLOOKUP($F1720&amp;$C1720,Sales!$J:$W,12,0),0)</f>
        <v>0</v>
      </c>
      <c r="P1720" s="98">
        <f>IFERROR(VLOOKUP($F1720&amp;$C1720,Sales!$J:$W,13,0),0)</f>
        <v>0</v>
      </c>
      <c r="Q1720" s="98">
        <f>IFERROR(VLOOKUP($F1720&amp;$C1720,Sales!$A:$H,7,0),0)</f>
        <v>0</v>
      </c>
      <c r="R1720" s="41">
        <f t="shared" si="52"/>
        <v>1</v>
      </c>
      <c r="S1720" s="41">
        <v>1</v>
      </c>
      <c r="T1720" s="41"/>
      <c r="U1720" s="41"/>
      <c r="V1720" s="15">
        <v>1</v>
      </c>
      <c r="W1720" s="15">
        <v>1</v>
      </c>
      <c r="X1720" s="15">
        <v>1</v>
      </c>
      <c r="Y1720" s="41">
        <v>1</v>
      </c>
      <c r="Z1720" s="41">
        <v>1</v>
      </c>
      <c r="AA1720" s="41"/>
      <c r="AB1720" s="41"/>
      <c r="AC1720" s="41"/>
      <c r="AD1720" s="41"/>
      <c r="AE1720" s="41"/>
      <c r="AF1720" s="41"/>
      <c r="AG1720" s="41"/>
      <c r="AH1720" s="15"/>
      <c r="AI1720" s="41"/>
      <c r="AJ1720" s="41"/>
      <c r="AK1720" s="41"/>
      <c r="AL1720" s="15"/>
      <c r="AM1720" s="15"/>
      <c r="AN1720" s="15"/>
      <c r="AO1720" s="15"/>
      <c r="AP1720" s="15"/>
      <c r="AQ1720" s="15"/>
      <c r="AR1720" s="15"/>
      <c r="AS1720" s="15"/>
      <c r="AT1720" s="127"/>
      <c r="AU1720" s="15"/>
      <c r="AV1720" s="15"/>
      <c r="AW1720" s="15"/>
      <c r="AX1720" s="15"/>
      <c r="AY1720" s="15"/>
      <c r="AZ1720" s="10">
        <v>1</v>
      </c>
      <c r="BA1720" t="s">
        <v>22</v>
      </c>
      <c r="BB1720" t="s">
        <v>23</v>
      </c>
      <c r="BD1720" s="39" t="str">
        <f t="shared" si="53"/>
        <v>01/244621109LBlibli Jabodetabek</v>
      </c>
    </row>
    <row r="1721" spans="2:56" ht="13.5" customHeight="1" x14ac:dyDescent="0.35">
      <c r="B1721" s="10" t="s">
        <v>17</v>
      </c>
      <c r="C1721" s="10" t="s">
        <v>1648</v>
      </c>
      <c r="D1721" s="10" t="s">
        <v>248</v>
      </c>
      <c r="E1721" s="10" t="s">
        <v>194</v>
      </c>
      <c r="F1721" s="10" t="s">
        <v>721</v>
      </c>
      <c r="G1721" s="137" t="s">
        <v>6529</v>
      </c>
      <c r="H1721" s="10" t="s">
        <v>12927</v>
      </c>
      <c r="I1721" s="10">
        <v>8001090222909</v>
      </c>
      <c r="J1721" s="10" t="s">
        <v>15376</v>
      </c>
      <c r="K1721" s="10" t="s">
        <v>10585</v>
      </c>
      <c r="L1721" s="98">
        <f>IFERROR(VLOOKUP($F1721&amp;$C1721,Sales!$J:$W,9,0),0)</f>
        <v>0</v>
      </c>
      <c r="M1721" s="98">
        <f>IFERROR(VLOOKUP($F1721&amp;$C1721,Sales!$J:$W,10,0),0)</f>
        <v>0</v>
      </c>
      <c r="N1721" s="98">
        <f>IFERROR(VLOOKUP($F1721&amp;$C1721,Sales!$J:$W,11,0),0)</f>
        <v>0</v>
      </c>
      <c r="O1721" s="98">
        <f>IFERROR(VLOOKUP($F1721&amp;$C1721,Sales!$J:$W,12,0),0)</f>
        <v>0</v>
      </c>
      <c r="P1721" s="98">
        <f>IFERROR(VLOOKUP($F1721&amp;$C1721,Sales!$J:$W,13,0),0)</f>
        <v>0</v>
      </c>
      <c r="Q1721" s="98">
        <f>IFERROR(VLOOKUP($F1721&amp;$C1721,Sales!$A:$H,7,0),0)</f>
        <v>0</v>
      </c>
      <c r="R1721" s="41">
        <f t="shared" si="52"/>
        <v>1</v>
      </c>
      <c r="S1721" s="41">
        <v>1</v>
      </c>
      <c r="T1721" s="41"/>
      <c r="U1721" s="41"/>
      <c r="V1721" s="15">
        <v>1</v>
      </c>
      <c r="W1721" s="15">
        <v>1</v>
      </c>
      <c r="X1721" s="15">
        <v>1</v>
      </c>
      <c r="Y1721" s="41">
        <v>1</v>
      </c>
      <c r="Z1721" s="41">
        <v>1</v>
      </c>
      <c r="AA1721" s="41"/>
      <c r="AB1721" s="41"/>
      <c r="AC1721" s="41"/>
      <c r="AD1721" s="41"/>
      <c r="AE1721" s="41"/>
      <c r="AF1721" s="41"/>
      <c r="AG1721" s="41"/>
      <c r="AH1721" s="15"/>
      <c r="AI1721" s="41"/>
      <c r="AJ1721" s="41"/>
      <c r="AK1721" s="41"/>
      <c r="AL1721" s="15"/>
      <c r="AM1721" s="15"/>
      <c r="AN1721" s="15"/>
      <c r="AO1721" s="15"/>
      <c r="AP1721" s="15"/>
      <c r="AQ1721" s="15"/>
      <c r="AR1721" s="15"/>
      <c r="AS1721" s="15"/>
      <c r="AT1721" s="127"/>
      <c r="AU1721" s="15"/>
      <c r="AV1721" s="15"/>
      <c r="AW1721" s="15"/>
      <c r="AX1721" s="15"/>
      <c r="AY1721" s="15"/>
      <c r="AZ1721" s="10">
        <v>1</v>
      </c>
      <c r="BA1721" t="s">
        <v>22</v>
      </c>
      <c r="BB1721" t="s">
        <v>23</v>
      </c>
      <c r="BD1721" s="39" t="str">
        <f t="shared" si="53"/>
        <v>01/244621109MBlibli Jabodetabek</v>
      </c>
    </row>
    <row r="1722" spans="2:56" ht="13.5" customHeight="1" x14ac:dyDescent="0.35">
      <c r="B1722" s="10" t="s">
        <v>17</v>
      </c>
      <c r="C1722" s="10" t="s">
        <v>1648</v>
      </c>
      <c r="D1722" s="10" t="s">
        <v>248</v>
      </c>
      <c r="E1722" s="10" t="s">
        <v>194</v>
      </c>
      <c r="F1722" s="10" t="s">
        <v>3591</v>
      </c>
      <c r="G1722" s="137" t="s">
        <v>6530</v>
      </c>
      <c r="H1722" s="10" t="s">
        <v>12928</v>
      </c>
      <c r="I1722" s="10" t="s">
        <v>6250</v>
      </c>
      <c r="J1722" s="10" t="s">
        <v>15377</v>
      </c>
      <c r="K1722" s="10" t="s">
        <v>10586</v>
      </c>
      <c r="L1722" s="98">
        <f>IFERROR(VLOOKUP($F1722&amp;$C1722,Sales!$J:$W,9,0),0)</f>
        <v>0</v>
      </c>
      <c r="M1722" s="98">
        <f>IFERROR(VLOOKUP($F1722&amp;$C1722,Sales!$J:$W,10,0),0)</f>
        <v>0</v>
      </c>
      <c r="N1722" s="98">
        <f>IFERROR(VLOOKUP($F1722&amp;$C1722,Sales!$J:$W,11,0),0)</f>
        <v>0</v>
      </c>
      <c r="O1722" s="98">
        <f>IFERROR(VLOOKUP($F1722&amp;$C1722,Sales!$J:$W,12,0),0)</f>
        <v>0</v>
      </c>
      <c r="P1722" s="98">
        <f>IFERROR(VLOOKUP($F1722&amp;$C1722,Sales!$J:$W,13,0),0)</f>
        <v>0</v>
      </c>
      <c r="Q1722" s="98">
        <f>IFERROR(VLOOKUP($F1722&amp;$C1722,Sales!$A:$H,7,0),0)</f>
        <v>0</v>
      </c>
      <c r="R1722" s="41">
        <f t="shared" si="52"/>
        <v>1</v>
      </c>
      <c r="S1722" s="41">
        <v>1</v>
      </c>
      <c r="T1722" s="41"/>
      <c r="U1722" s="41"/>
      <c r="V1722" s="15">
        <v>1</v>
      </c>
      <c r="W1722" s="15">
        <v>1</v>
      </c>
      <c r="X1722" s="15">
        <v>1</v>
      </c>
      <c r="Y1722" s="41">
        <v>1</v>
      </c>
      <c r="Z1722" s="41">
        <v>1</v>
      </c>
      <c r="AA1722" s="41"/>
      <c r="AB1722" s="41"/>
      <c r="AC1722" s="41"/>
      <c r="AD1722" s="41"/>
      <c r="AE1722" s="41"/>
      <c r="AF1722" s="41"/>
      <c r="AG1722" s="41"/>
      <c r="AH1722" s="15"/>
      <c r="AI1722" s="41"/>
      <c r="AJ1722" s="41"/>
      <c r="AK1722" s="41"/>
      <c r="AL1722" s="15"/>
      <c r="AM1722" s="15"/>
      <c r="AN1722" s="15"/>
      <c r="AO1722" s="15"/>
      <c r="AP1722" s="15"/>
      <c r="AQ1722" s="15"/>
      <c r="AR1722" s="15"/>
      <c r="AS1722" s="15"/>
      <c r="AT1722" s="127"/>
      <c r="AU1722" s="15"/>
      <c r="AV1722" s="15"/>
      <c r="AW1722" s="15"/>
      <c r="AX1722" s="15"/>
      <c r="AY1722" s="15"/>
      <c r="AZ1722" s="10">
        <v>1</v>
      </c>
      <c r="BA1722" t="s">
        <v>13952</v>
      </c>
      <c r="BB1722" t="s">
        <v>23</v>
      </c>
      <c r="BD1722" s="39" t="str">
        <f t="shared" si="53"/>
        <v>01/394629502LBlibli Jabodetabek</v>
      </c>
    </row>
    <row r="1723" spans="2:56" ht="13.5" customHeight="1" x14ac:dyDescent="0.35">
      <c r="B1723" s="10" t="s">
        <v>17</v>
      </c>
      <c r="C1723" s="10" t="s">
        <v>1648</v>
      </c>
      <c r="D1723" s="10" t="s">
        <v>248</v>
      </c>
      <c r="E1723" s="10" t="s">
        <v>194</v>
      </c>
      <c r="F1723" s="10" t="s">
        <v>3592</v>
      </c>
      <c r="G1723" s="137" t="s">
        <v>6531</v>
      </c>
      <c r="H1723" s="10" t="s">
        <v>12929</v>
      </c>
      <c r="I1723" s="10" t="s">
        <v>6251</v>
      </c>
      <c r="J1723" s="10" t="s">
        <v>15378</v>
      </c>
      <c r="K1723" s="10" t="s">
        <v>10587</v>
      </c>
      <c r="L1723" s="98">
        <f>IFERROR(VLOOKUP($F1723&amp;$C1723,Sales!$J:$W,9,0),0)</f>
        <v>0</v>
      </c>
      <c r="M1723" s="98">
        <f>IFERROR(VLOOKUP($F1723&amp;$C1723,Sales!$J:$W,10,0),0)</f>
        <v>0</v>
      </c>
      <c r="N1723" s="98">
        <f>IFERROR(VLOOKUP($F1723&amp;$C1723,Sales!$J:$W,11,0),0)</f>
        <v>0</v>
      </c>
      <c r="O1723" s="98">
        <f>IFERROR(VLOOKUP($F1723&amp;$C1723,Sales!$J:$W,12,0),0)</f>
        <v>0</v>
      </c>
      <c r="P1723" s="98">
        <f>IFERROR(VLOOKUP($F1723&amp;$C1723,Sales!$J:$W,13,0),0)</f>
        <v>0</v>
      </c>
      <c r="Q1723" s="98">
        <f>IFERROR(VLOOKUP($F1723&amp;$C1723,Sales!$A:$H,7,0),0)</f>
        <v>0</v>
      </c>
      <c r="R1723" s="41">
        <f t="shared" si="52"/>
        <v>1</v>
      </c>
      <c r="S1723" s="41">
        <v>1</v>
      </c>
      <c r="T1723" s="41"/>
      <c r="U1723" s="41"/>
      <c r="V1723" s="15">
        <v>1</v>
      </c>
      <c r="W1723" s="15">
        <v>1</v>
      </c>
      <c r="X1723" s="15">
        <v>1</v>
      </c>
      <c r="Y1723" s="41">
        <v>1</v>
      </c>
      <c r="Z1723" s="41">
        <v>1</v>
      </c>
      <c r="AA1723" s="41"/>
      <c r="AB1723" s="41"/>
      <c r="AC1723" s="41"/>
      <c r="AD1723" s="41"/>
      <c r="AE1723" s="41"/>
      <c r="AF1723" s="41"/>
      <c r="AG1723" s="41"/>
      <c r="AH1723" s="15"/>
      <c r="AI1723" s="41"/>
      <c r="AJ1723" s="41"/>
      <c r="AK1723" s="41"/>
      <c r="AL1723" s="15"/>
      <c r="AM1723" s="15"/>
      <c r="AN1723" s="15"/>
      <c r="AO1723" s="15"/>
      <c r="AP1723" s="15"/>
      <c r="AQ1723" s="15"/>
      <c r="AR1723" s="15"/>
      <c r="AS1723" s="15"/>
      <c r="AT1723" s="127"/>
      <c r="AU1723" s="15"/>
      <c r="AV1723" s="15"/>
      <c r="AW1723" s="15"/>
      <c r="AX1723" s="15"/>
      <c r="AY1723" s="15"/>
      <c r="AZ1723" s="10">
        <v>1</v>
      </c>
      <c r="BA1723" t="s">
        <v>13952</v>
      </c>
      <c r="BB1723" t="s">
        <v>23</v>
      </c>
      <c r="BD1723" s="39" t="str">
        <f t="shared" si="53"/>
        <v>01/394629502MBlibli Jabodetabek</v>
      </c>
    </row>
    <row r="1724" spans="2:56" ht="13.5" customHeight="1" x14ac:dyDescent="0.35">
      <c r="B1724" s="10" t="s">
        <v>17</v>
      </c>
      <c r="C1724" s="10" t="s">
        <v>1648</v>
      </c>
      <c r="D1724" s="10" t="s">
        <v>248</v>
      </c>
      <c r="E1724" s="10" t="s">
        <v>194</v>
      </c>
      <c r="F1724" s="10" t="s">
        <v>3593</v>
      </c>
      <c r="G1724" s="137" t="s">
        <v>6532</v>
      </c>
      <c r="H1724" s="10" t="s">
        <v>12930</v>
      </c>
      <c r="I1724" s="10" t="s">
        <v>6252</v>
      </c>
      <c r="J1724" s="10" t="s">
        <v>15379</v>
      </c>
      <c r="K1724" s="10" t="s">
        <v>10588</v>
      </c>
      <c r="L1724" s="98">
        <f>IFERROR(VLOOKUP($F1724&amp;$C1724,Sales!$J:$W,9,0),0)</f>
        <v>0</v>
      </c>
      <c r="M1724" s="98">
        <f>IFERROR(VLOOKUP($F1724&amp;$C1724,Sales!$J:$W,10,0),0)</f>
        <v>0</v>
      </c>
      <c r="N1724" s="98">
        <f>IFERROR(VLOOKUP($F1724&amp;$C1724,Sales!$J:$W,11,0),0)</f>
        <v>0</v>
      </c>
      <c r="O1724" s="98">
        <f>IFERROR(VLOOKUP($F1724&amp;$C1724,Sales!$J:$W,12,0),0)</f>
        <v>0</v>
      </c>
      <c r="P1724" s="98">
        <f>IFERROR(VLOOKUP($F1724&amp;$C1724,Sales!$J:$W,13,0),0)</f>
        <v>0</v>
      </c>
      <c r="Q1724" s="98">
        <f>IFERROR(VLOOKUP($F1724&amp;$C1724,Sales!$A:$H,7,0),0)</f>
        <v>0</v>
      </c>
      <c r="R1724" s="41">
        <f t="shared" si="52"/>
        <v>1</v>
      </c>
      <c r="S1724" s="41">
        <v>1</v>
      </c>
      <c r="T1724" s="41"/>
      <c r="U1724" s="41"/>
      <c r="V1724" s="15">
        <v>1</v>
      </c>
      <c r="W1724" s="15">
        <v>1</v>
      </c>
      <c r="X1724" s="15">
        <v>1</v>
      </c>
      <c r="Y1724" s="41">
        <v>1</v>
      </c>
      <c r="Z1724" s="41">
        <v>1</v>
      </c>
      <c r="AA1724" s="41"/>
      <c r="AB1724" s="41"/>
      <c r="AC1724" s="41"/>
      <c r="AD1724" s="41"/>
      <c r="AE1724" s="41"/>
      <c r="AF1724" s="41"/>
      <c r="AG1724" s="41"/>
      <c r="AH1724" s="15"/>
      <c r="AI1724" s="41"/>
      <c r="AJ1724" s="41"/>
      <c r="AK1724" s="41"/>
      <c r="AL1724" s="15"/>
      <c r="AM1724" s="15"/>
      <c r="AN1724" s="15"/>
      <c r="AO1724" s="15"/>
      <c r="AP1724" s="15"/>
      <c r="AQ1724" s="15"/>
      <c r="AR1724" s="15"/>
      <c r="AS1724" s="15"/>
      <c r="AT1724" s="127"/>
      <c r="AU1724" s="15"/>
      <c r="AV1724" s="15"/>
      <c r="AW1724" s="15"/>
      <c r="AX1724" s="15"/>
      <c r="AY1724" s="15"/>
      <c r="AZ1724" s="10">
        <v>1</v>
      </c>
      <c r="BA1724" t="s">
        <v>13952</v>
      </c>
      <c r="BB1724" t="s">
        <v>23</v>
      </c>
      <c r="BD1724" s="39" t="str">
        <f t="shared" si="53"/>
        <v>01/394629502NBlibli Jabodetabek</v>
      </c>
    </row>
    <row r="1725" spans="2:56" ht="13.5" customHeight="1" x14ac:dyDescent="0.35">
      <c r="B1725" s="10" t="s">
        <v>17</v>
      </c>
      <c r="C1725" s="10" t="s">
        <v>1648</v>
      </c>
      <c r="D1725" s="10" t="s">
        <v>248</v>
      </c>
      <c r="E1725" s="10" t="s">
        <v>194</v>
      </c>
      <c r="F1725" s="10" t="s">
        <v>1873</v>
      </c>
      <c r="G1725" s="137" t="s">
        <v>16524</v>
      </c>
      <c r="H1725" s="10" t="s">
        <v>12931</v>
      </c>
      <c r="I1725" s="10" t="s">
        <v>1874</v>
      </c>
      <c r="J1725" s="10" t="s">
        <v>15380</v>
      </c>
      <c r="K1725" s="10" t="s">
        <v>6534</v>
      </c>
      <c r="L1725" s="98">
        <f>IFERROR(VLOOKUP($F1725&amp;$C1725,Sales!$J:$W,9,0),0)</f>
        <v>0</v>
      </c>
      <c r="M1725" s="98">
        <f>IFERROR(VLOOKUP($F1725&amp;$C1725,Sales!$J:$W,10,0),0)</f>
        <v>0</v>
      </c>
      <c r="N1725" s="98">
        <f>IFERROR(VLOOKUP($F1725&amp;$C1725,Sales!$J:$W,11,0),0)</f>
        <v>0</v>
      </c>
      <c r="O1725" s="98">
        <f>IFERROR(VLOOKUP($F1725&amp;$C1725,Sales!$J:$W,12,0),0)</f>
        <v>0</v>
      </c>
      <c r="P1725" s="98">
        <f>IFERROR(VLOOKUP($F1725&amp;$C1725,Sales!$J:$W,13,0),0)</f>
        <v>0</v>
      </c>
      <c r="Q1725" s="98">
        <f>IFERROR(VLOOKUP($F1725&amp;$C1725,Sales!$A:$H,7,0),0)</f>
        <v>0</v>
      </c>
      <c r="R1725" s="41">
        <f t="shared" si="52"/>
        <v>1</v>
      </c>
      <c r="S1725" s="41">
        <v>1</v>
      </c>
      <c r="T1725" s="41"/>
      <c r="U1725" s="41"/>
      <c r="V1725" s="15">
        <v>1</v>
      </c>
      <c r="W1725" s="15">
        <v>1</v>
      </c>
      <c r="X1725" s="15">
        <v>1</v>
      </c>
      <c r="Y1725" s="41">
        <v>1</v>
      </c>
      <c r="Z1725" s="41">
        <v>1</v>
      </c>
      <c r="AA1725" s="41"/>
      <c r="AB1725" s="41"/>
      <c r="AC1725" s="41"/>
      <c r="AD1725" s="41"/>
      <c r="AE1725" s="41"/>
      <c r="AF1725" s="41"/>
      <c r="AG1725" s="41"/>
      <c r="AH1725" s="15"/>
      <c r="AI1725" s="41"/>
      <c r="AJ1725" s="41"/>
      <c r="AK1725" s="41"/>
      <c r="AL1725" s="15"/>
      <c r="AM1725" s="15"/>
      <c r="AN1725" s="15"/>
      <c r="AO1725" s="15"/>
      <c r="AP1725" s="15"/>
      <c r="AQ1725" s="15"/>
      <c r="AR1725" s="15"/>
      <c r="AS1725" s="15"/>
      <c r="AT1725" s="127"/>
      <c r="AU1725" s="15"/>
      <c r="AV1725" s="15"/>
      <c r="AW1725" s="15"/>
      <c r="AX1725" s="15"/>
      <c r="AY1725" s="15"/>
      <c r="AZ1725" s="10">
        <v>1</v>
      </c>
      <c r="BA1725" t="s">
        <v>13952</v>
      </c>
      <c r="BB1725" t="s">
        <v>23</v>
      </c>
      <c r="BD1725" s="39" t="str">
        <f t="shared" si="53"/>
        <v>01/394629501TBlibli Jabodetabek</v>
      </c>
    </row>
    <row r="1726" spans="2:56" ht="13.5" customHeight="1" x14ac:dyDescent="0.35">
      <c r="B1726" s="10" t="s">
        <v>17</v>
      </c>
      <c r="C1726" s="10" t="s">
        <v>1648</v>
      </c>
      <c r="D1726" s="10" t="s">
        <v>248</v>
      </c>
      <c r="E1726" s="10" t="s">
        <v>194</v>
      </c>
      <c r="F1726" s="10" t="s">
        <v>2376</v>
      </c>
      <c r="G1726" s="137" t="s">
        <v>16525</v>
      </c>
      <c r="H1726" s="10" t="s">
        <v>12932</v>
      </c>
      <c r="I1726" s="10" t="s">
        <v>1878</v>
      </c>
      <c r="J1726" s="10" t="s">
        <v>15381</v>
      </c>
      <c r="K1726" s="10" t="s">
        <v>6535</v>
      </c>
      <c r="L1726" s="98">
        <f>IFERROR(VLOOKUP($F1726&amp;$C1726,Sales!$J:$W,9,0),0)</f>
        <v>0</v>
      </c>
      <c r="M1726" s="98">
        <f>IFERROR(VLOOKUP($F1726&amp;$C1726,Sales!$J:$W,10,0),0)</f>
        <v>0</v>
      </c>
      <c r="N1726" s="98">
        <f>IFERROR(VLOOKUP($F1726&amp;$C1726,Sales!$J:$W,11,0),0)</f>
        <v>0</v>
      </c>
      <c r="O1726" s="98">
        <f>IFERROR(VLOOKUP($F1726&amp;$C1726,Sales!$J:$W,12,0),0)</f>
        <v>0</v>
      </c>
      <c r="P1726" s="98">
        <f>IFERROR(VLOOKUP($F1726&amp;$C1726,Sales!$J:$W,13,0),0)</f>
        <v>0</v>
      </c>
      <c r="Q1726" s="98">
        <f>IFERROR(VLOOKUP($F1726&amp;$C1726,Sales!$A:$H,7,0),0)</f>
        <v>0</v>
      </c>
      <c r="R1726" s="41">
        <f t="shared" si="52"/>
        <v>1</v>
      </c>
      <c r="S1726" s="41">
        <v>1</v>
      </c>
      <c r="T1726" s="41"/>
      <c r="U1726" s="41"/>
      <c r="V1726" s="15">
        <v>1</v>
      </c>
      <c r="W1726" s="15">
        <v>1</v>
      </c>
      <c r="X1726" s="15">
        <v>1</v>
      </c>
      <c r="Y1726" s="41">
        <v>1</v>
      </c>
      <c r="Z1726" s="41">
        <v>1</v>
      </c>
      <c r="AA1726" s="41"/>
      <c r="AB1726" s="41"/>
      <c r="AC1726" s="41"/>
      <c r="AD1726" s="41"/>
      <c r="AE1726" s="41"/>
      <c r="AF1726" s="41"/>
      <c r="AG1726" s="41"/>
      <c r="AH1726" s="15"/>
      <c r="AI1726" s="41"/>
      <c r="AJ1726" s="41"/>
      <c r="AK1726" s="41"/>
      <c r="AL1726" s="15"/>
      <c r="AM1726" s="15"/>
      <c r="AN1726" s="15"/>
      <c r="AO1726" s="15"/>
      <c r="AP1726" s="15"/>
      <c r="AQ1726" s="15"/>
      <c r="AR1726" s="15"/>
      <c r="AS1726" s="15"/>
      <c r="AT1726" s="127"/>
      <c r="AU1726" s="15"/>
      <c r="AV1726" s="15"/>
      <c r="AW1726" s="15"/>
      <c r="AX1726" s="15"/>
      <c r="AY1726" s="15"/>
      <c r="AZ1726" s="10">
        <v>1</v>
      </c>
      <c r="BA1726" t="s">
        <v>22</v>
      </c>
      <c r="BB1726" t="s">
        <v>23</v>
      </c>
      <c r="BD1726" s="39" t="str">
        <f t="shared" si="53"/>
        <v>01/394629501RBlibli Jabodetabek</v>
      </c>
    </row>
    <row r="1727" spans="2:56" ht="13.5" customHeight="1" x14ac:dyDescent="0.35">
      <c r="B1727" s="10" t="s">
        <v>17</v>
      </c>
      <c r="C1727" s="10" t="s">
        <v>1648</v>
      </c>
      <c r="D1727" s="10" t="s">
        <v>248</v>
      </c>
      <c r="E1727" s="10" t="s">
        <v>194</v>
      </c>
      <c r="F1727" s="10" t="s">
        <v>2378</v>
      </c>
      <c r="G1727" s="137" t="s">
        <v>16526</v>
      </c>
      <c r="H1727" s="10" t="s">
        <v>12933</v>
      </c>
      <c r="I1727" s="10" t="s">
        <v>1885</v>
      </c>
      <c r="J1727" s="10" t="s">
        <v>15382</v>
      </c>
      <c r="K1727" s="10" t="s">
        <v>6537</v>
      </c>
      <c r="L1727" s="98">
        <f>IFERROR(VLOOKUP($F1727&amp;$C1727,Sales!$J:$W,9,0),0)</f>
        <v>0</v>
      </c>
      <c r="M1727" s="98">
        <f>IFERROR(VLOOKUP($F1727&amp;$C1727,Sales!$J:$W,10,0),0)</f>
        <v>0</v>
      </c>
      <c r="N1727" s="98">
        <f>IFERROR(VLOOKUP($F1727&amp;$C1727,Sales!$J:$W,11,0),0)</f>
        <v>0</v>
      </c>
      <c r="O1727" s="98">
        <f>IFERROR(VLOOKUP($F1727&amp;$C1727,Sales!$J:$W,12,0),0)</f>
        <v>0</v>
      </c>
      <c r="P1727" s="98">
        <f>IFERROR(VLOOKUP($F1727&amp;$C1727,Sales!$J:$W,13,0),0)</f>
        <v>0</v>
      </c>
      <c r="Q1727" s="98">
        <f>IFERROR(VLOOKUP($F1727&amp;$C1727,Sales!$A:$H,7,0),0)</f>
        <v>0</v>
      </c>
      <c r="R1727" s="41">
        <f t="shared" si="52"/>
        <v>1</v>
      </c>
      <c r="S1727" s="41">
        <v>1</v>
      </c>
      <c r="T1727" s="41"/>
      <c r="U1727" s="41"/>
      <c r="V1727" s="15">
        <v>1</v>
      </c>
      <c r="W1727" s="15">
        <v>1</v>
      </c>
      <c r="X1727" s="15">
        <v>1</v>
      </c>
      <c r="Y1727" s="41">
        <v>1</v>
      </c>
      <c r="Z1727" s="41">
        <v>1</v>
      </c>
      <c r="AA1727" s="41"/>
      <c r="AB1727" s="41"/>
      <c r="AC1727" s="41"/>
      <c r="AD1727" s="41"/>
      <c r="AE1727" s="41"/>
      <c r="AF1727" s="41"/>
      <c r="AG1727" s="41"/>
      <c r="AH1727" s="15"/>
      <c r="AI1727" s="41"/>
      <c r="AJ1727" s="41"/>
      <c r="AK1727" s="41"/>
      <c r="AL1727" s="15"/>
      <c r="AM1727" s="15"/>
      <c r="AN1727" s="15"/>
      <c r="AO1727" s="15"/>
      <c r="AP1727" s="15"/>
      <c r="AQ1727" s="15"/>
      <c r="AR1727" s="15"/>
      <c r="AS1727" s="15"/>
      <c r="AT1727" s="127"/>
      <c r="AU1727" s="15"/>
      <c r="AV1727" s="15"/>
      <c r="AW1727" s="15"/>
      <c r="AX1727" s="15"/>
      <c r="AY1727" s="15"/>
      <c r="AZ1727" s="10">
        <v>1</v>
      </c>
      <c r="BA1727" t="s">
        <v>13952</v>
      </c>
      <c r="BB1727" t="s">
        <v>23</v>
      </c>
      <c r="BD1727" s="39" t="str">
        <f t="shared" si="53"/>
        <v>01/394629501QBlibli Jabodetabek</v>
      </c>
    </row>
    <row r="1728" spans="2:56" ht="13.5" customHeight="1" x14ac:dyDescent="0.35">
      <c r="B1728" s="10" t="s">
        <v>17</v>
      </c>
      <c r="C1728" s="10" t="s">
        <v>1648</v>
      </c>
      <c r="D1728" s="10" t="s">
        <v>248</v>
      </c>
      <c r="E1728" s="10" t="s">
        <v>194</v>
      </c>
      <c r="F1728" s="10" t="s">
        <v>2984</v>
      </c>
      <c r="G1728" s="137" t="s">
        <v>16527</v>
      </c>
      <c r="H1728" s="10" t="s">
        <v>12934</v>
      </c>
      <c r="I1728" s="10" t="s">
        <v>4188</v>
      </c>
      <c r="J1728" s="10" t="s">
        <v>15383</v>
      </c>
      <c r="K1728" s="10" t="s">
        <v>6538</v>
      </c>
      <c r="L1728" s="98">
        <f>IFERROR(VLOOKUP($F1728&amp;$C1728,Sales!$J:$W,9,0),0)</f>
        <v>0</v>
      </c>
      <c r="M1728" s="98">
        <f>IFERROR(VLOOKUP($F1728&amp;$C1728,Sales!$J:$W,10,0),0)</f>
        <v>0</v>
      </c>
      <c r="N1728" s="98">
        <f>IFERROR(VLOOKUP($F1728&amp;$C1728,Sales!$J:$W,11,0),0)</f>
        <v>0</v>
      </c>
      <c r="O1728" s="98">
        <f>IFERROR(VLOOKUP($F1728&amp;$C1728,Sales!$J:$W,12,0),0)</f>
        <v>0</v>
      </c>
      <c r="P1728" s="98">
        <f>IFERROR(VLOOKUP($F1728&amp;$C1728,Sales!$J:$W,13,0),0)</f>
        <v>0</v>
      </c>
      <c r="Q1728" s="98">
        <f>IFERROR(VLOOKUP($F1728&amp;$C1728,Sales!$A:$H,7,0),0)</f>
        <v>0</v>
      </c>
      <c r="R1728" s="41">
        <f t="shared" si="52"/>
        <v>1</v>
      </c>
      <c r="S1728" s="41">
        <v>1</v>
      </c>
      <c r="T1728" s="41"/>
      <c r="U1728" s="41"/>
      <c r="V1728" s="15">
        <v>1</v>
      </c>
      <c r="W1728" s="15">
        <v>1</v>
      </c>
      <c r="X1728" s="15">
        <v>1</v>
      </c>
      <c r="Y1728" s="41">
        <v>1</v>
      </c>
      <c r="Z1728" s="41">
        <v>1</v>
      </c>
      <c r="AA1728" s="41"/>
      <c r="AB1728" s="41"/>
      <c r="AC1728" s="41"/>
      <c r="AD1728" s="41"/>
      <c r="AE1728" s="41"/>
      <c r="AF1728" s="41"/>
      <c r="AG1728" s="41"/>
      <c r="AH1728" s="15"/>
      <c r="AI1728" s="41"/>
      <c r="AJ1728" s="41"/>
      <c r="AK1728" s="41"/>
      <c r="AL1728" s="15"/>
      <c r="AM1728" s="15"/>
      <c r="AN1728" s="15"/>
      <c r="AO1728" s="15"/>
      <c r="AP1728" s="15"/>
      <c r="AQ1728" s="15"/>
      <c r="AR1728" s="15"/>
      <c r="AS1728" s="15"/>
      <c r="AT1728" s="127"/>
      <c r="AU1728" s="15"/>
      <c r="AV1728" s="15"/>
      <c r="AW1728" s="15"/>
      <c r="AX1728" s="15"/>
      <c r="AY1728" s="15"/>
      <c r="AZ1728" s="10">
        <v>1</v>
      </c>
      <c r="BA1728" t="s">
        <v>13952</v>
      </c>
      <c r="BB1728" t="s">
        <v>23</v>
      </c>
      <c r="BD1728" s="39" t="str">
        <f t="shared" si="53"/>
        <v>01/394629502DBlibli Jabodetabek</v>
      </c>
    </row>
    <row r="1729" spans="2:59" ht="13.5" customHeight="1" x14ac:dyDescent="0.35">
      <c r="B1729" s="10" t="s">
        <v>17</v>
      </c>
      <c r="C1729" s="10" t="s">
        <v>1648</v>
      </c>
      <c r="D1729" s="10" t="s">
        <v>248</v>
      </c>
      <c r="E1729" s="10" t="s">
        <v>194</v>
      </c>
      <c r="F1729" s="10" t="s">
        <v>2985</v>
      </c>
      <c r="G1729" s="137" t="s">
        <v>16528</v>
      </c>
      <c r="H1729" s="10" t="s">
        <v>12935</v>
      </c>
      <c r="I1729" s="10" t="s">
        <v>4187</v>
      </c>
      <c r="J1729" s="10" t="s">
        <v>15384</v>
      </c>
      <c r="K1729" s="10" t="s">
        <v>6539</v>
      </c>
      <c r="L1729" s="98">
        <f>IFERROR(VLOOKUP($F1729&amp;$C1729,Sales!$J:$W,9,0),0)</f>
        <v>0</v>
      </c>
      <c r="M1729" s="98">
        <f>IFERROR(VLOOKUP($F1729&amp;$C1729,Sales!$J:$W,10,0),0)</f>
        <v>0</v>
      </c>
      <c r="N1729" s="98">
        <f>IFERROR(VLOOKUP($F1729&amp;$C1729,Sales!$J:$W,11,0),0)</f>
        <v>0</v>
      </c>
      <c r="O1729" s="98">
        <f>IFERROR(VLOOKUP($F1729&amp;$C1729,Sales!$J:$W,12,0),0)</f>
        <v>0</v>
      </c>
      <c r="P1729" s="98">
        <f>IFERROR(VLOOKUP($F1729&amp;$C1729,Sales!$J:$W,13,0),0)</f>
        <v>0</v>
      </c>
      <c r="Q1729" s="98">
        <f>IFERROR(VLOOKUP($F1729&amp;$C1729,Sales!$A:$H,7,0),0)</f>
        <v>0</v>
      </c>
      <c r="R1729" s="41">
        <f t="shared" si="52"/>
        <v>1</v>
      </c>
      <c r="S1729" s="41">
        <v>1</v>
      </c>
      <c r="T1729" s="41"/>
      <c r="U1729" s="41"/>
      <c r="V1729" s="15">
        <v>1</v>
      </c>
      <c r="W1729" s="15">
        <v>1</v>
      </c>
      <c r="X1729" s="15">
        <v>1</v>
      </c>
      <c r="Y1729" s="41">
        <v>1</v>
      </c>
      <c r="Z1729" s="41">
        <v>1</v>
      </c>
      <c r="AA1729" s="41"/>
      <c r="AB1729" s="41"/>
      <c r="AC1729" s="41"/>
      <c r="AD1729" s="41"/>
      <c r="AE1729" s="41"/>
      <c r="AF1729" s="41"/>
      <c r="AG1729" s="41"/>
      <c r="AH1729" s="15"/>
      <c r="AI1729" s="41"/>
      <c r="AJ1729" s="41"/>
      <c r="AK1729" s="41"/>
      <c r="AL1729" s="15"/>
      <c r="AM1729" s="15"/>
      <c r="AN1729" s="15"/>
      <c r="AO1729" s="15"/>
      <c r="AP1729" s="15"/>
      <c r="AQ1729" s="15"/>
      <c r="AR1729" s="15"/>
      <c r="AS1729" s="15"/>
      <c r="AT1729" s="127"/>
      <c r="AU1729" s="15"/>
      <c r="AV1729" s="15"/>
      <c r="AW1729" s="15"/>
      <c r="AX1729" s="15"/>
      <c r="AY1729" s="15"/>
      <c r="AZ1729" s="10">
        <v>1</v>
      </c>
      <c r="BA1729" t="s">
        <v>13952</v>
      </c>
      <c r="BB1729" t="s">
        <v>23</v>
      </c>
      <c r="BD1729" s="39" t="str">
        <f t="shared" si="53"/>
        <v>01/394629502EBlibli Jabodetabek</v>
      </c>
    </row>
    <row r="1730" spans="2:59" ht="13.5" customHeight="1" x14ac:dyDescent="0.35">
      <c r="B1730" s="10" t="s">
        <v>17</v>
      </c>
      <c r="C1730" s="10" t="s">
        <v>1648</v>
      </c>
      <c r="D1730" s="10" t="s">
        <v>294</v>
      </c>
      <c r="E1730" s="10" t="s">
        <v>295</v>
      </c>
      <c r="F1730" s="10" t="s">
        <v>6159</v>
      </c>
      <c r="G1730" s="137" t="s">
        <v>6540</v>
      </c>
      <c r="H1730" s="10" t="s">
        <v>12936</v>
      </c>
      <c r="I1730" s="10" t="s">
        <v>6160</v>
      </c>
      <c r="J1730" s="10" t="s">
        <v>6541</v>
      </c>
      <c r="K1730" s="10" t="s">
        <v>6161</v>
      </c>
      <c r="L1730" s="98">
        <f>IFERROR(VLOOKUP($F1730&amp;$C1730,Sales!$J:$W,9,0),0)</f>
        <v>0</v>
      </c>
      <c r="M1730" s="98">
        <f>IFERROR(VLOOKUP($F1730&amp;$C1730,Sales!$J:$W,10,0),0)</f>
        <v>0</v>
      </c>
      <c r="N1730" s="98">
        <f>IFERROR(VLOOKUP($F1730&amp;$C1730,Sales!$J:$W,11,0),0)</f>
        <v>0</v>
      </c>
      <c r="O1730" s="98">
        <f>IFERROR(VLOOKUP($F1730&amp;$C1730,Sales!$J:$W,12,0),0)</f>
        <v>0</v>
      </c>
      <c r="P1730" s="98">
        <f>IFERROR(VLOOKUP($F1730&amp;$C1730,Sales!$J:$W,13,0),0)</f>
        <v>0</v>
      </c>
      <c r="Q1730" s="98">
        <f>IFERROR(VLOOKUP($F1730&amp;$C1730,Sales!$A:$H,7,0),0)</f>
        <v>0</v>
      </c>
      <c r="R1730" s="41" t="str">
        <f t="shared" si="52"/>
        <v>ERROR</v>
      </c>
      <c r="S1730" s="15"/>
      <c r="T1730" s="15"/>
      <c r="U1730" s="15"/>
      <c r="V1730" s="15"/>
      <c r="W1730" s="15"/>
      <c r="X1730" s="15"/>
      <c r="Y1730" s="41"/>
      <c r="Z1730" s="41"/>
      <c r="AA1730" s="41"/>
      <c r="AB1730" s="15"/>
      <c r="AC1730" s="15"/>
      <c r="AD1730" s="15"/>
      <c r="AE1730" s="15"/>
      <c r="AF1730" s="15"/>
      <c r="AG1730" s="15"/>
      <c r="AH1730" s="15"/>
      <c r="AI1730" s="41"/>
      <c r="AJ1730" s="41"/>
      <c r="AK1730" s="15"/>
      <c r="AL1730" s="15"/>
      <c r="AM1730" s="15"/>
      <c r="AN1730" s="15"/>
      <c r="AO1730" s="15"/>
      <c r="AP1730" s="15"/>
      <c r="AQ1730" s="15"/>
      <c r="AR1730" s="15"/>
      <c r="AS1730" s="15"/>
      <c r="AT1730" s="15"/>
      <c r="AU1730" s="15"/>
      <c r="AV1730" s="15"/>
      <c r="AW1730" s="15"/>
      <c r="AX1730" s="15"/>
      <c r="AY1730" s="15"/>
      <c r="AZ1730" s="10">
        <v>1</v>
      </c>
      <c r="BA1730" t="s">
        <v>22</v>
      </c>
      <c r="BB1730" t="s">
        <v>88</v>
      </c>
      <c r="BD1730" s="39" t="str">
        <f t="shared" si="53"/>
        <v>01/394829504TBlibli Jabodetabek</v>
      </c>
      <c r="BE1730" t="s">
        <v>13682</v>
      </c>
      <c r="BF1730" t="s">
        <v>13681</v>
      </c>
    </row>
    <row r="1731" spans="2:59" ht="13.5" customHeight="1" x14ac:dyDescent="0.35">
      <c r="B1731" s="10" t="s">
        <v>17</v>
      </c>
      <c r="C1731" s="10" t="s">
        <v>1648</v>
      </c>
      <c r="D1731" s="10" t="s">
        <v>294</v>
      </c>
      <c r="E1731" s="10" t="s">
        <v>295</v>
      </c>
      <c r="F1731" s="10" t="s">
        <v>4296</v>
      </c>
      <c r="G1731" s="137" t="s">
        <v>6542</v>
      </c>
      <c r="H1731" s="10" t="s">
        <v>12937</v>
      </c>
      <c r="I1731" s="10" t="s">
        <v>5647</v>
      </c>
      <c r="J1731" s="10" t="s">
        <v>6543</v>
      </c>
      <c r="K1731" s="10" t="s">
        <v>4111</v>
      </c>
      <c r="L1731" s="98">
        <f>IFERROR(VLOOKUP($F1731&amp;$C1731,Sales!$J:$W,9,0),0)</f>
        <v>0</v>
      </c>
      <c r="M1731" s="98">
        <f>IFERROR(VLOOKUP($F1731&amp;$C1731,Sales!$J:$W,10,0),0)</f>
        <v>0</v>
      </c>
      <c r="N1731" s="98">
        <f>IFERROR(VLOOKUP($F1731&amp;$C1731,Sales!$J:$W,11,0),0)</f>
        <v>0</v>
      </c>
      <c r="O1731" s="98">
        <f>IFERROR(VLOOKUP($F1731&amp;$C1731,Sales!$J:$W,12,0),0)</f>
        <v>0</v>
      </c>
      <c r="P1731" s="98">
        <f>IFERROR(VLOOKUP($F1731&amp;$C1731,Sales!$J:$W,13,0),0)</f>
        <v>0</v>
      </c>
      <c r="Q1731" s="98">
        <f>IFERROR(VLOOKUP($F1731&amp;$C1731,Sales!$A:$H,7,0),0)</f>
        <v>0</v>
      </c>
      <c r="R1731" s="41" t="str">
        <f t="shared" si="52"/>
        <v>ERROR</v>
      </c>
      <c r="S1731" s="15"/>
      <c r="T1731" s="15"/>
      <c r="U1731" s="15"/>
      <c r="V1731" s="15"/>
      <c r="W1731" s="15"/>
      <c r="X1731" s="15"/>
      <c r="Y1731" s="41"/>
      <c r="Z1731" s="41"/>
      <c r="AA1731" s="41"/>
      <c r="AB1731" s="15"/>
      <c r="AC1731" s="15"/>
      <c r="AD1731" s="15"/>
      <c r="AE1731" s="15"/>
      <c r="AF1731" s="15"/>
      <c r="AG1731" s="15"/>
      <c r="AH1731" s="15"/>
      <c r="AI1731" s="15"/>
      <c r="AJ1731" s="41"/>
      <c r="AK1731" s="15"/>
      <c r="AL1731" s="15"/>
      <c r="AM1731" s="15"/>
      <c r="AN1731" s="15"/>
      <c r="AO1731" s="15"/>
      <c r="AP1731" s="15"/>
      <c r="AQ1731" s="15"/>
      <c r="AR1731" s="15"/>
      <c r="AS1731" s="15"/>
      <c r="AT1731" s="15"/>
      <c r="AU1731" s="15"/>
      <c r="AV1731" s="15"/>
      <c r="AW1731" s="15"/>
      <c r="AX1731" s="15"/>
      <c r="AY1731" s="15"/>
      <c r="AZ1731" s="10">
        <v>1</v>
      </c>
      <c r="BA1731" t="s">
        <v>22</v>
      </c>
      <c r="BB1731" t="s">
        <v>88</v>
      </c>
      <c r="BD1731" s="39" t="str">
        <f t="shared" si="53"/>
        <v>01/394829504SBlibli Jabodetabek</v>
      </c>
      <c r="BE1731" t="s">
        <v>13680</v>
      </c>
      <c r="BF1731" t="s">
        <v>13681</v>
      </c>
    </row>
    <row r="1732" spans="2:59" ht="13.5" customHeight="1" x14ac:dyDescent="0.35">
      <c r="B1732" s="10" t="s">
        <v>17</v>
      </c>
      <c r="C1732" s="10" t="s">
        <v>1648</v>
      </c>
      <c r="D1732" s="10" t="s">
        <v>294</v>
      </c>
      <c r="E1732" s="10" t="s">
        <v>295</v>
      </c>
      <c r="F1732" s="10" t="s">
        <v>6162</v>
      </c>
      <c r="G1732" s="137" t="s">
        <v>6544</v>
      </c>
      <c r="H1732" s="10" t="s">
        <v>12938</v>
      </c>
      <c r="I1732" s="10" t="s">
        <v>6163</v>
      </c>
      <c r="J1732" s="10" t="s">
        <v>6545</v>
      </c>
      <c r="K1732" s="10" t="s">
        <v>6164</v>
      </c>
      <c r="L1732" s="98">
        <f>IFERROR(VLOOKUP($F1732&amp;$C1732,Sales!$J:$W,9,0),0)</f>
        <v>0</v>
      </c>
      <c r="M1732" s="98">
        <f>IFERROR(VLOOKUP($F1732&amp;$C1732,Sales!$J:$W,10,0),0)</f>
        <v>0</v>
      </c>
      <c r="N1732" s="98">
        <f>IFERROR(VLOOKUP($F1732&amp;$C1732,Sales!$J:$W,11,0),0)</f>
        <v>0</v>
      </c>
      <c r="O1732" s="98">
        <f>IFERROR(VLOOKUP($F1732&amp;$C1732,Sales!$J:$W,12,0),0)</f>
        <v>0</v>
      </c>
      <c r="P1732" s="98">
        <f>IFERROR(VLOOKUP($F1732&amp;$C1732,Sales!$J:$W,13,0),0)</f>
        <v>0</v>
      </c>
      <c r="Q1732" s="98">
        <f>IFERROR(VLOOKUP($F1732&amp;$C1732,Sales!$A:$H,7,0),0)</f>
        <v>0</v>
      </c>
      <c r="R1732" s="41" t="str">
        <f t="shared" ref="R1732:R1795" si="54">IFERROR(AVERAGE($S1732:$AW1732),"ERROR")</f>
        <v>ERROR</v>
      </c>
      <c r="S1732" s="15"/>
      <c r="T1732" s="15"/>
      <c r="U1732" s="15"/>
      <c r="V1732" s="15"/>
      <c r="W1732" s="15"/>
      <c r="X1732" s="15"/>
      <c r="Y1732" s="41"/>
      <c r="Z1732" s="41"/>
      <c r="AA1732" s="41"/>
      <c r="AB1732" s="15"/>
      <c r="AC1732" s="15"/>
      <c r="AD1732" s="15"/>
      <c r="AE1732" s="15"/>
      <c r="AF1732" s="15"/>
      <c r="AG1732" s="15"/>
      <c r="AH1732" s="15"/>
      <c r="AI1732" s="41"/>
      <c r="AJ1732" s="41"/>
      <c r="AK1732" s="15"/>
      <c r="AL1732" s="15"/>
      <c r="AM1732" s="15"/>
      <c r="AN1732" s="15"/>
      <c r="AO1732" s="15"/>
      <c r="AP1732" s="15"/>
      <c r="AQ1732" s="15"/>
      <c r="AR1732" s="15"/>
      <c r="AS1732" s="15"/>
      <c r="AT1732" s="15"/>
      <c r="AU1732" s="15"/>
      <c r="AV1732" s="15"/>
      <c r="AW1732" s="15"/>
      <c r="AX1732" s="15"/>
      <c r="AY1732" s="15"/>
      <c r="AZ1732" s="10">
        <v>1</v>
      </c>
      <c r="BA1732" t="s">
        <v>22</v>
      </c>
      <c r="BB1732" t="s">
        <v>88</v>
      </c>
      <c r="BD1732" s="39" t="str">
        <f t="shared" ref="BD1732:BD1795" si="55">F1732&amp;C1732</f>
        <v>01/394829504RBlibli Jabodetabek</v>
      </c>
    </row>
    <row r="1733" spans="2:59" ht="13.5" customHeight="1" x14ac:dyDescent="0.35">
      <c r="B1733" s="10" t="s">
        <v>17</v>
      </c>
      <c r="C1733" s="10" t="s">
        <v>1648</v>
      </c>
      <c r="D1733" s="10" t="s">
        <v>294</v>
      </c>
      <c r="E1733" s="10" t="s">
        <v>295</v>
      </c>
      <c r="F1733" s="10" t="s">
        <v>4102</v>
      </c>
      <c r="G1733" s="137" t="s">
        <v>6546</v>
      </c>
      <c r="H1733" s="10" t="s">
        <v>12939</v>
      </c>
      <c r="I1733" s="10">
        <v>4902430408110</v>
      </c>
      <c r="J1733" s="10" t="s">
        <v>6547</v>
      </c>
      <c r="K1733" s="10" t="s">
        <v>6165</v>
      </c>
      <c r="L1733" s="98">
        <f>IFERROR(VLOOKUP($F1733&amp;$C1733,Sales!$J:$W,9,0),0)</f>
        <v>0</v>
      </c>
      <c r="M1733" s="98">
        <f>IFERROR(VLOOKUP($F1733&amp;$C1733,Sales!$J:$W,10,0),0)</f>
        <v>0</v>
      </c>
      <c r="N1733" s="98">
        <f>IFERROR(VLOOKUP($F1733&amp;$C1733,Sales!$J:$W,11,0),0)</f>
        <v>0</v>
      </c>
      <c r="O1733" s="98">
        <f>IFERROR(VLOOKUP($F1733&amp;$C1733,Sales!$J:$W,12,0),0)</f>
        <v>0</v>
      </c>
      <c r="P1733" s="98">
        <f>IFERROR(VLOOKUP($F1733&amp;$C1733,Sales!$J:$W,13,0),0)</f>
        <v>0</v>
      </c>
      <c r="Q1733" s="98">
        <f>IFERROR(VLOOKUP($F1733&amp;$C1733,Sales!$A:$H,7,0),0)</f>
        <v>0</v>
      </c>
      <c r="R1733" s="41" t="str">
        <f t="shared" si="54"/>
        <v>ERROR</v>
      </c>
      <c r="S1733" s="15"/>
      <c r="T1733" s="15"/>
      <c r="U1733" s="15"/>
      <c r="V1733" s="15"/>
      <c r="W1733" s="15"/>
      <c r="X1733" s="15"/>
      <c r="Y1733" s="41"/>
      <c r="Z1733" s="41"/>
      <c r="AA1733" s="41"/>
      <c r="AB1733" s="15"/>
      <c r="AC1733" s="15"/>
      <c r="AD1733" s="15"/>
      <c r="AE1733" s="15"/>
      <c r="AF1733" s="15"/>
      <c r="AG1733" s="15"/>
      <c r="AH1733" s="15"/>
      <c r="AI1733" s="41"/>
      <c r="AJ1733" s="41"/>
      <c r="AK1733" s="15"/>
      <c r="AL1733" s="15"/>
      <c r="AM1733" s="15"/>
      <c r="AN1733" s="15"/>
      <c r="AO1733" s="15"/>
      <c r="AP1733" s="15"/>
      <c r="AQ1733" s="15"/>
      <c r="AR1733" s="15"/>
      <c r="AS1733" s="15"/>
      <c r="AT1733" s="15"/>
      <c r="AU1733" s="15"/>
      <c r="AV1733" s="15"/>
      <c r="AW1733" s="15"/>
      <c r="AX1733" s="15"/>
      <c r="AY1733" s="15"/>
      <c r="AZ1733" s="10">
        <v>1</v>
      </c>
      <c r="BA1733" t="s">
        <v>22</v>
      </c>
      <c r="BB1733" t="s">
        <v>88</v>
      </c>
      <c r="BD1733" s="39" t="str">
        <f t="shared" si="55"/>
        <v>01/294823701KBlibli Jabodetabek</v>
      </c>
      <c r="BF1733" t="s">
        <v>13682</v>
      </c>
      <c r="BG1733" t="s">
        <v>13683</v>
      </c>
    </row>
    <row r="1734" spans="2:59" ht="13.5" customHeight="1" x14ac:dyDescent="0.35">
      <c r="B1734" s="10" t="s">
        <v>17</v>
      </c>
      <c r="C1734" s="10" t="s">
        <v>1648</v>
      </c>
      <c r="D1734" s="10" t="s">
        <v>294</v>
      </c>
      <c r="E1734" s="10" t="s">
        <v>295</v>
      </c>
      <c r="F1734" s="10" t="s">
        <v>4295</v>
      </c>
      <c r="G1734" s="137" t="s">
        <v>6548</v>
      </c>
      <c r="H1734" s="10" t="s">
        <v>12940</v>
      </c>
      <c r="I1734" s="10" t="s">
        <v>5648</v>
      </c>
      <c r="J1734" s="10" t="s">
        <v>6549</v>
      </c>
      <c r="K1734" s="10" t="s">
        <v>4242</v>
      </c>
      <c r="L1734" s="98">
        <f>IFERROR(VLOOKUP($F1734&amp;$C1734,Sales!$J:$W,9,0),0)</f>
        <v>0</v>
      </c>
      <c r="M1734" s="98">
        <f>IFERROR(VLOOKUP($F1734&amp;$C1734,Sales!$J:$W,10,0),0)</f>
        <v>0</v>
      </c>
      <c r="N1734" s="98">
        <f>IFERROR(VLOOKUP($F1734&amp;$C1734,Sales!$J:$W,11,0),0)</f>
        <v>0</v>
      </c>
      <c r="O1734" s="98">
        <f>IFERROR(VLOOKUP($F1734&amp;$C1734,Sales!$J:$W,12,0),0)</f>
        <v>0</v>
      </c>
      <c r="P1734" s="98">
        <f>IFERROR(VLOOKUP($F1734&amp;$C1734,Sales!$J:$W,13,0),0)</f>
        <v>0</v>
      </c>
      <c r="Q1734" s="98">
        <f>IFERROR(VLOOKUP($F1734&amp;$C1734,Sales!$A:$H,7,0),0)</f>
        <v>0</v>
      </c>
      <c r="R1734" s="41" t="str">
        <f t="shared" si="54"/>
        <v>ERROR</v>
      </c>
      <c r="S1734" s="15"/>
      <c r="T1734" s="15"/>
      <c r="U1734" s="15"/>
      <c r="V1734" s="15"/>
      <c r="W1734" s="15"/>
      <c r="X1734" s="15"/>
      <c r="Y1734" s="41"/>
      <c r="Z1734" s="41"/>
      <c r="AA1734" s="41"/>
      <c r="AB1734" s="15"/>
      <c r="AC1734" s="15"/>
      <c r="AD1734" s="15"/>
      <c r="AE1734" s="15"/>
      <c r="AF1734" s="15"/>
      <c r="AG1734" s="15"/>
      <c r="AH1734" s="15"/>
      <c r="AI1734" s="41"/>
      <c r="AJ1734" s="41"/>
      <c r="AK1734" s="15"/>
      <c r="AL1734" s="15"/>
      <c r="AM1734" s="15"/>
      <c r="AN1734" s="15"/>
      <c r="AO1734" s="15"/>
      <c r="AP1734" s="15"/>
      <c r="AQ1734" s="15"/>
      <c r="AR1734" s="15"/>
      <c r="AS1734" s="15"/>
      <c r="AT1734" s="15"/>
      <c r="AU1734" s="15"/>
      <c r="AV1734" s="15"/>
      <c r="AW1734" s="15"/>
      <c r="AX1734" s="15"/>
      <c r="AY1734" s="15"/>
      <c r="AZ1734" s="10">
        <v>1</v>
      </c>
      <c r="BA1734" t="s">
        <v>22</v>
      </c>
      <c r="BB1734" t="s">
        <v>88</v>
      </c>
      <c r="BD1734" s="39" t="str">
        <f t="shared" si="55"/>
        <v>01/394829504QBlibli Jabodetabek</v>
      </c>
      <c r="BF1734" t="s">
        <v>13682</v>
      </c>
      <c r="BG1734" t="s">
        <v>13683</v>
      </c>
    </row>
    <row r="1735" spans="2:59" ht="13.5" customHeight="1" x14ac:dyDescent="0.35">
      <c r="B1735" s="10" t="s">
        <v>17</v>
      </c>
      <c r="C1735" s="10" t="s">
        <v>1648</v>
      </c>
      <c r="D1735" s="10" t="s">
        <v>294</v>
      </c>
      <c r="E1735" s="10" t="s">
        <v>295</v>
      </c>
      <c r="F1735" s="10" t="s">
        <v>4103</v>
      </c>
      <c r="G1735" s="137" t="s">
        <v>6550</v>
      </c>
      <c r="H1735" s="10" t="s">
        <v>12941</v>
      </c>
      <c r="I1735" s="10">
        <v>4902430407854</v>
      </c>
      <c r="J1735" s="10" t="s">
        <v>6551</v>
      </c>
      <c r="K1735" s="10" t="s">
        <v>6166</v>
      </c>
      <c r="L1735" s="98">
        <f>IFERROR(VLOOKUP($F1735&amp;$C1735,Sales!$J:$W,9,0),0)</f>
        <v>0</v>
      </c>
      <c r="M1735" s="98">
        <f>IFERROR(VLOOKUP($F1735&amp;$C1735,Sales!$J:$W,10,0),0)</f>
        <v>0</v>
      </c>
      <c r="N1735" s="98">
        <f>IFERROR(VLOOKUP($F1735&amp;$C1735,Sales!$J:$W,11,0),0)</f>
        <v>0</v>
      </c>
      <c r="O1735" s="98">
        <f>IFERROR(VLOOKUP($F1735&amp;$C1735,Sales!$J:$W,12,0),0)</f>
        <v>0</v>
      </c>
      <c r="P1735" s="98">
        <f>IFERROR(VLOOKUP($F1735&amp;$C1735,Sales!$J:$W,13,0),0)</f>
        <v>0</v>
      </c>
      <c r="Q1735" s="98">
        <f>IFERROR(VLOOKUP($F1735&amp;$C1735,Sales!$A:$H,7,0),0)</f>
        <v>0</v>
      </c>
      <c r="R1735" s="41" t="str">
        <f t="shared" si="54"/>
        <v>ERROR</v>
      </c>
      <c r="S1735" s="15"/>
      <c r="T1735" s="15"/>
      <c r="U1735" s="15"/>
      <c r="V1735" s="15"/>
      <c r="W1735" s="15"/>
      <c r="X1735" s="15"/>
      <c r="Y1735" s="41"/>
      <c r="Z1735" s="41"/>
      <c r="AA1735" s="41"/>
      <c r="AB1735" s="15"/>
      <c r="AC1735" s="15"/>
      <c r="AD1735" s="15"/>
      <c r="AE1735" s="15"/>
      <c r="AF1735" s="15"/>
      <c r="AG1735" s="15"/>
      <c r="AH1735" s="15"/>
      <c r="AI1735" s="41"/>
      <c r="AJ1735" s="41"/>
      <c r="AK1735" s="15"/>
      <c r="AL1735" s="15"/>
      <c r="AM1735" s="15"/>
      <c r="AN1735" s="15"/>
      <c r="AO1735" s="15"/>
      <c r="AP1735" s="15"/>
      <c r="AQ1735" s="15"/>
      <c r="AR1735" s="15"/>
      <c r="AS1735" s="15"/>
      <c r="AT1735" s="15"/>
      <c r="AU1735" s="15"/>
      <c r="AV1735" s="15"/>
      <c r="AW1735" s="15"/>
      <c r="AX1735" s="15"/>
      <c r="AY1735" s="15"/>
      <c r="AZ1735" s="10">
        <v>1</v>
      </c>
      <c r="BA1735" t="s">
        <v>22</v>
      </c>
      <c r="BB1735" t="s">
        <v>88</v>
      </c>
      <c r="BD1735" s="39" t="str">
        <f t="shared" si="55"/>
        <v>01/294823701LBlibli Jabodetabek</v>
      </c>
      <c r="BE1735" t="s">
        <v>13682</v>
      </c>
      <c r="BF1735" t="s">
        <v>13681</v>
      </c>
    </row>
    <row r="1736" spans="2:59" ht="13.5" customHeight="1" x14ac:dyDescent="0.35">
      <c r="B1736" s="10" t="s">
        <v>17</v>
      </c>
      <c r="C1736" s="10" t="s">
        <v>1648</v>
      </c>
      <c r="D1736" s="10" t="s">
        <v>294</v>
      </c>
      <c r="E1736" s="10" t="s">
        <v>295</v>
      </c>
      <c r="F1736" s="10" t="s">
        <v>3360</v>
      </c>
      <c r="G1736" s="137" t="s">
        <v>6552</v>
      </c>
      <c r="H1736" s="10" t="s">
        <v>12942</v>
      </c>
      <c r="I1736" s="10">
        <v>4902430377089</v>
      </c>
      <c r="J1736" s="10" t="s">
        <v>15385</v>
      </c>
      <c r="K1736" s="10" t="s">
        <v>10589</v>
      </c>
      <c r="L1736" s="98">
        <f>IFERROR(VLOOKUP($F1736&amp;$C1736,Sales!$J:$W,9,0),0)</f>
        <v>0</v>
      </c>
      <c r="M1736" s="98">
        <f>IFERROR(VLOOKUP($F1736&amp;$C1736,Sales!$J:$W,10,0),0)</f>
        <v>0</v>
      </c>
      <c r="N1736" s="98">
        <f>IFERROR(VLOOKUP($F1736&amp;$C1736,Sales!$J:$W,11,0),0)</f>
        <v>0</v>
      </c>
      <c r="O1736" s="98">
        <f>IFERROR(VLOOKUP($F1736&amp;$C1736,Sales!$J:$W,12,0),0)</f>
        <v>0</v>
      </c>
      <c r="P1736" s="98">
        <f>IFERROR(VLOOKUP($F1736&amp;$C1736,Sales!$J:$W,13,0),0)</f>
        <v>0</v>
      </c>
      <c r="Q1736" s="98">
        <f>IFERROR(VLOOKUP($F1736&amp;$C1736,Sales!$A:$H,7,0),0)</f>
        <v>0</v>
      </c>
      <c r="R1736" s="41" t="str">
        <f t="shared" si="54"/>
        <v>ERROR</v>
      </c>
      <c r="S1736" s="15"/>
      <c r="T1736" s="15"/>
      <c r="U1736" s="15"/>
      <c r="V1736" s="15"/>
      <c r="W1736" s="15"/>
      <c r="X1736" s="15"/>
      <c r="Y1736" s="41"/>
      <c r="Z1736" s="41"/>
      <c r="AA1736" s="41"/>
      <c r="AB1736" s="15"/>
      <c r="AC1736" s="15"/>
      <c r="AD1736" s="15"/>
      <c r="AE1736" s="15"/>
      <c r="AF1736" s="15"/>
      <c r="AG1736" s="15"/>
      <c r="AH1736" s="15"/>
      <c r="AI1736" s="15"/>
      <c r="AJ1736" s="41"/>
      <c r="AK1736" s="15"/>
      <c r="AL1736" s="15"/>
      <c r="AM1736" s="15"/>
      <c r="AN1736" s="15"/>
      <c r="AO1736" s="15"/>
      <c r="AP1736" s="15"/>
      <c r="AQ1736" s="15"/>
      <c r="AR1736" s="15"/>
      <c r="AS1736" s="15"/>
      <c r="AT1736" s="15"/>
      <c r="AU1736" s="15"/>
      <c r="AV1736" s="15"/>
      <c r="AW1736" s="15"/>
      <c r="AX1736" s="15"/>
      <c r="AY1736" s="15"/>
      <c r="AZ1736" s="10">
        <v>1</v>
      </c>
      <c r="BA1736" t="s">
        <v>22</v>
      </c>
      <c r="BB1736" t="s">
        <v>88</v>
      </c>
      <c r="BD1736" s="39" t="str">
        <f t="shared" si="55"/>
        <v>01/294826004ABlibli Jabodetabek</v>
      </c>
    </row>
    <row r="1737" spans="2:59" ht="13.5" customHeight="1" x14ac:dyDescent="0.35">
      <c r="B1737" s="10" t="s">
        <v>17</v>
      </c>
      <c r="C1737" s="10" t="s">
        <v>1648</v>
      </c>
      <c r="D1737" s="10" t="s">
        <v>294</v>
      </c>
      <c r="E1737" s="10" t="s">
        <v>295</v>
      </c>
      <c r="F1737" s="10" t="s">
        <v>3546</v>
      </c>
      <c r="G1737" s="137" t="s">
        <v>6553</v>
      </c>
      <c r="H1737" s="10" t="s">
        <v>12943</v>
      </c>
      <c r="I1737" s="10">
        <v>4902430114479</v>
      </c>
      <c r="J1737" s="10" t="s">
        <v>15386</v>
      </c>
      <c r="K1737" s="10" t="s">
        <v>10590</v>
      </c>
      <c r="L1737" s="98">
        <f>IFERROR(VLOOKUP($F1737&amp;$C1737,Sales!$J:$W,9,0),0)</f>
        <v>0</v>
      </c>
      <c r="M1737" s="98">
        <f>IFERROR(VLOOKUP($F1737&amp;$C1737,Sales!$J:$W,10,0),0)</f>
        <v>0</v>
      </c>
      <c r="N1737" s="98">
        <f>IFERROR(VLOOKUP($F1737&amp;$C1737,Sales!$J:$W,11,0),0)</f>
        <v>0</v>
      </c>
      <c r="O1737" s="98">
        <f>IFERROR(VLOOKUP($F1737&amp;$C1737,Sales!$J:$W,12,0),0)</f>
        <v>0</v>
      </c>
      <c r="P1737" s="98">
        <f>IFERROR(VLOOKUP($F1737&amp;$C1737,Sales!$J:$W,13,0),0)</f>
        <v>0</v>
      </c>
      <c r="Q1737" s="98">
        <f>IFERROR(VLOOKUP($F1737&amp;$C1737,Sales!$A:$H,7,0),0)</f>
        <v>0</v>
      </c>
      <c r="R1737" s="41" t="str">
        <f t="shared" si="54"/>
        <v>ERROR</v>
      </c>
      <c r="S1737" s="15"/>
      <c r="T1737" s="15"/>
      <c r="U1737" s="15"/>
      <c r="V1737" s="15"/>
      <c r="W1737" s="15"/>
      <c r="X1737" s="15"/>
      <c r="Y1737" s="41"/>
      <c r="Z1737" s="41"/>
      <c r="AA1737" s="41"/>
      <c r="AB1737" s="15"/>
      <c r="AC1737" s="15"/>
      <c r="AD1737" s="15"/>
      <c r="AE1737" s="15"/>
      <c r="AF1737" s="15"/>
      <c r="AG1737" s="15"/>
      <c r="AH1737" s="15"/>
      <c r="AI1737" s="41"/>
      <c r="AJ1737" s="41"/>
      <c r="AK1737" s="15"/>
      <c r="AL1737" s="15"/>
      <c r="AM1737" s="15"/>
      <c r="AN1737" s="15"/>
      <c r="AO1737" s="15"/>
      <c r="AP1737" s="15"/>
      <c r="AQ1737" s="15"/>
      <c r="AR1737" s="15"/>
      <c r="AS1737" s="15"/>
      <c r="AT1737" s="15"/>
      <c r="AU1737" s="15"/>
      <c r="AV1737" s="15"/>
      <c r="AW1737" s="15"/>
      <c r="AX1737" s="15"/>
      <c r="AY1737" s="15"/>
      <c r="AZ1737" s="10">
        <v>1</v>
      </c>
      <c r="BA1737" t="s">
        <v>22</v>
      </c>
      <c r="BB1737" t="s">
        <v>88</v>
      </c>
      <c r="BD1737" s="39" t="str">
        <f t="shared" si="55"/>
        <v>01/294826801IBlibli Jabodetabek</v>
      </c>
      <c r="BE1737" s="81">
        <v>44900</v>
      </c>
      <c r="BF1737" t="s">
        <v>13681</v>
      </c>
    </row>
    <row r="1738" spans="2:59" ht="13.5" customHeight="1" x14ac:dyDescent="0.35">
      <c r="B1738" s="10" t="s">
        <v>17</v>
      </c>
      <c r="C1738" s="10" t="s">
        <v>1648</v>
      </c>
      <c r="D1738" s="10" t="s">
        <v>294</v>
      </c>
      <c r="E1738" s="10" t="s">
        <v>295</v>
      </c>
      <c r="F1738" s="10" t="s">
        <v>2516</v>
      </c>
      <c r="G1738" s="137" t="s">
        <v>16529</v>
      </c>
      <c r="H1738" s="10" t="s">
        <v>12944</v>
      </c>
      <c r="I1738" s="10" t="s">
        <v>6167</v>
      </c>
      <c r="J1738" s="10" t="s">
        <v>15387</v>
      </c>
      <c r="K1738" s="124" t="s">
        <v>10591</v>
      </c>
      <c r="L1738" s="98">
        <f>IFERROR(VLOOKUP($F1738&amp;$C1738,Sales!$J:$W,9,0),0)</f>
        <v>0</v>
      </c>
      <c r="M1738" s="98">
        <f>IFERROR(VLOOKUP($F1738&amp;$C1738,Sales!$J:$W,10,0),0)</f>
        <v>0</v>
      </c>
      <c r="N1738" s="98">
        <f>IFERROR(VLOOKUP($F1738&amp;$C1738,Sales!$J:$W,11,0),0)</f>
        <v>0</v>
      </c>
      <c r="O1738" s="98">
        <f>IFERROR(VLOOKUP($F1738&amp;$C1738,Sales!$J:$W,12,0),0)</f>
        <v>0</v>
      </c>
      <c r="P1738" s="98">
        <f>IFERROR(VLOOKUP($F1738&amp;$C1738,Sales!$J:$W,13,0),0)</f>
        <v>0</v>
      </c>
      <c r="Q1738" s="98">
        <f>IFERROR(VLOOKUP($F1738&amp;$C1738,Sales!$A:$H,7,0),0)</f>
        <v>0</v>
      </c>
      <c r="R1738" s="41">
        <f t="shared" si="54"/>
        <v>1</v>
      </c>
      <c r="S1738" s="41">
        <v>1</v>
      </c>
      <c r="T1738" s="41"/>
      <c r="U1738" s="41"/>
      <c r="V1738" s="15">
        <v>1</v>
      </c>
      <c r="W1738" s="15">
        <v>1</v>
      </c>
      <c r="X1738" s="15">
        <v>1</v>
      </c>
      <c r="Y1738" s="41">
        <v>1</v>
      </c>
      <c r="Z1738" s="41">
        <v>1</v>
      </c>
      <c r="AA1738" s="41"/>
      <c r="AB1738" s="41"/>
      <c r="AC1738" s="41"/>
      <c r="AD1738" s="41"/>
      <c r="AE1738" s="41"/>
      <c r="AF1738" s="41"/>
      <c r="AG1738" s="41"/>
      <c r="AH1738" s="15"/>
      <c r="AI1738" s="41"/>
      <c r="AJ1738" s="41"/>
      <c r="AK1738" s="41"/>
      <c r="AL1738" s="15"/>
      <c r="AM1738" s="15"/>
      <c r="AN1738" s="15"/>
      <c r="AO1738" s="15"/>
      <c r="AP1738" s="15"/>
      <c r="AQ1738" s="15"/>
      <c r="AR1738" s="15"/>
      <c r="AS1738" s="15"/>
      <c r="AT1738" s="127"/>
      <c r="AU1738" s="15"/>
      <c r="AV1738" s="15"/>
      <c r="AW1738" s="15"/>
      <c r="AX1738" s="15"/>
      <c r="AY1738" s="15"/>
      <c r="AZ1738" s="10">
        <v>1</v>
      </c>
      <c r="BA1738" t="s">
        <v>22</v>
      </c>
      <c r="BB1738" t="s">
        <v>23</v>
      </c>
      <c r="BD1738" s="39" t="str">
        <f t="shared" si="55"/>
        <v>01/394829504JBlibli Jabodetabek</v>
      </c>
    </row>
    <row r="1739" spans="2:59" ht="13.5" customHeight="1" x14ac:dyDescent="0.35">
      <c r="B1739" s="10" t="s">
        <v>17</v>
      </c>
      <c r="C1739" s="10" t="s">
        <v>1648</v>
      </c>
      <c r="D1739" s="10" t="s">
        <v>294</v>
      </c>
      <c r="E1739" s="10" t="s">
        <v>295</v>
      </c>
      <c r="F1739" s="10" t="s">
        <v>6168</v>
      </c>
      <c r="G1739" s="137" t="s">
        <v>16530</v>
      </c>
      <c r="H1739" s="31" t="s">
        <v>17284</v>
      </c>
      <c r="I1739" s="10" t="s">
        <v>6169</v>
      </c>
      <c r="J1739" s="10" t="s">
        <v>19023</v>
      </c>
      <c r="K1739" s="10" t="s">
        <v>10592</v>
      </c>
      <c r="L1739" s="98">
        <f>IFERROR(VLOOKUP($F1739&amp;$C1739,Sales!$J:$W,9,0),0)</f>
        <v>0</v>
      </c>
      <c r="M1739" s="98">
        <f>IFERROR(VLOOKUP($F1739&amp;$C1739,Sales!$J:$W,10,0),0)</f>
        <v>0</v>
      </c>
      <c r="N1739" s="98">
        <f>IFERROR(VLOOKUP($F1739&amp;$C1739,Sales!$J:$W,11,0),0)</f>
        <v>0</v>
      </c>
      <c r="O1739" s="98">
        <f>IFERROR(VLOOKUP($F1739&amp;$C1739,Sales!$J:$W,12,0),0)</f>
        <v>0</v>
      </c>
      <c r="P1739" s="98">
        <f>IFERROR(VLOOKUP($F1739&amp;$C1739,Sales!$J:$W,13,0),0)</f>
        <v>0</v>
      </c>
      <c r="Q1739" s="98">
        <f>IFERROR(VLOOKUP($F1739&amp;$C1739,Sales!$A:$H,7,0),0)</f>
        <v>0</v>
      </c>
      <c r="R1739" s="41">
        <f t="shared" si="54"/>
        <v>0</v>
      </c>
      <c r="S1739" s="41">
        <v>0</v>
      </c>
      <c r="T1739" s="41"/>
      <c r="U1739" s="41"/>
      <c r="V1739" s="15">
        <v>0</v>
      </c>
      <c r="W1739" s="15">
        <v>0</v>
      </c>
      <c r="X1739" s="15">
        <v>0</v>
      </c>
      <c r="Y1739" s="41">
        <v>0</v>
      </c>
      <c r="Z1739" s="41">
        <v>0</v>
      </c>
      <c r="AA1739" s="41"/>
      <c r="AB1739" s="41"/>
      <c r="AC1739" s="41"/>
      <c r="AD1739" s="41"/>
      <c r="AE1739" s="41"/>
      <c r="AF1739" s="41"/>
      <c r="AG1739" s="41"/>
      <c r="AH1739" s="15"/>
      <c r="AI1739" s="41"/>
      <c r="AJ1739" s="41"/>
      <c r="AK1739" s="41"/>
      <c r="AL1739" s="15"/>
      <c r="AM1739" s="15"/>
      <c r="AN1739" s="15"/>
      <c r="AO1739" s="15"/>
      <c r="AP1739" s="15"/>
      <c r="AQ1739" s="15"/>
      <c r="AR1739" s="15"/>
      <c r="AS1739" s="15"/>
      <c r="AT1739" s="127"/>
      <c r="AU1739" s="15"/>
      <c r="AV1739" s="15"/>
      <c r="AW1739" s="15"/>
      <c r="AX1739" s="15"/>
      <c r="AY1739" s="15"/>
      <c r="AZ1739" s="10">
        <v>1</v>
      </c>
      <c r="BA1739" t="s">
        <v>22</v>
      </c>
      <c r="BB1739" t="s">
        <v>23</v>
      </c>
      <c r="BD1739" s="39" t="str">
        <f t="shared" si="55"/>
        <v>01/394829504KBlibli Jabodetabek</v>
      </c>
      <c r="BG1739" t="s">
        <v>15388</v>
      </c>
    </row>
    <row r="1740" spans="2:59" ht="13.5" customHeight="1" x14ac:dyDescent="0.35">
      <c r="B1740" s="10" t="s">
        <v>17</v>
      </c>
      <c r="C1740" s="10" t="s">
        <v>1648</v>
      </c>
      <c r="D1740" s="10" t="s">
        <v>294</v>
      </c>
      <c r="E1740" s="10" t="s">
        <v>295</v>
      </c>
      <c r="F1740" s="10" t="s">
        <v>2653</v>
      </c>
      <c r="G1740" s="137" t="s">
        <v>16531</v>
      </c>
      <c r="H1740" s="10" t="s">
        <v>12945</v>
      </c>
      <c r="I1740" s="10" t="s">
        <v>6170</v>
      </c>
      <c r="J1740" s="10" t="s">
        <v>15389</v>
      </c>
      <c r="K1740" s="10" t="s">
        <v>10593</v>
      </c>
      <c r="L1740" s="98">
        <f>IFERROR(VLOOKUP($F1740&amp;$C1740,Sales!$J:$W,9,0),0)</f>
        <v>0</v>
      </c>
      <c r="M1740" s="98">
        <f>IFERROR(VLOOKUP($F1740&amp;$C1740,Sales!$J:$W,10,0),0)</f>
        <v>0</v>
      </c>
      <c r="N1740" s="98">
        <f>IFERROR(VLOOKUP($F1740&amp;$C1740,Sales!$J:$W,11,0),0)</f>
        <v>0</v>
      </c>
      <c r="O1740" s="98">
        <f>IFERROR(VLOOKUP($F1740&amp;$C1740,Sales!$J:$W,12,0),0)</f>
        <v>0</v>
      </c>
      <c r="P1740" s="98">
        <f>IFERROR(VLOOKUP($F1740&amp;$C1740,Sales!$J:$W,13,0),0)</f>
        <v>0</v>
      </c>
      <c r="Q1740" s="98">
        <f>IFERROR(VLOOKUP($F1740&amp;$C1740,Sales!$A:$H,7,0),0)</f>
        <v>0</v>
      </c>
      <c r="R1740" s="41">
        <f t="shared" si="54"/>
        <v>1</v>
      </c>
      <c r="S1740" s="41">
        <v>1</v>
      </c>
      <c r="T1740" s="41"/>
      <c r="U1740" s="41"/>
      <c r="V1740" s="15">
        <v>1</v>
      </c>
      <c r="W1740" s="15">
        <v>1</v>
      </c>
      <c r="X1740" s="15">
        <v>1</v>
      </c>
      <c r="Y1740" s="41">
        <v>1</v>
      </c>
      <c r="Z1740" s="41">
        <v>1</v>
      </c>
      <c r="AA1740" s="41"/>
      <c r="AB1740" s="41"/>
      <c r="AC1740" s="41"/>
      <c r="AD1740" s="41"/>
      <c r="AE1740" s="41"/>
      <c r="AF1740" s="41"/>
      <c r="AG1740" s="41"/>
      <c r="AH1740" s="15"/>
      <c r="AI1740" s="41"/>
      <c r="AJ1740" s="41"/>
      <c r="AK1740" s="41"/>
      <c r="AL1740" s="15"/>
      <c r="AM1740" s="15"/>
      <c r="AN1740" s="15"/>
      <c r="AO1740" s="15"/>
      <c r="AP1740" s="15"/>
      <c r="AQ1740" s="15"/>
      <c r="AR1740" s="15"/>
      <c r="AS1740" s="15"/>
      <c r="AT1740" s="127"/>
      <c r="AU1740" s="15"/>
      <c r="AV1740" s="15"/>
      <c r="AW1740" s="15"/>
      <c r="AX1740" s="15"/>
      <c r="AY1740" s="15"/>
      <c r="AZ1740" s="10">
        <v>1</v>
      </c>
      <c r="BA1740" t="s">
        <v>22</v>
      </c>
      <c r="BB1740" t="s">
        <v>23</v>
      </c>
      <c r="BD1740" s="39" t="str">
        <f t="shared" si="55"/>
        <v>01/394829504LBlibli Jabodetabek</v>
      </c>
    </row>
    <row r="1741" spans="2:59" ht="13.5" customHeight="1" x14ac:dyDescent="0.35">
      <c r="B1741" s="10" t="s">
        <v>17</v>
      </c>
      <c r="C1741" s="10" t="s">
        <v>1648</v>
      </c>
      <c r="D1741" s="10" t="s">
        <v>294</v>
      </c>
      <c r="E1741" s="10" t="s">
        <v>295</v>
      </c>
      <c r="F1741" s="10" t="s">
        <v>6172</v>
      </c>
      <c r="G1741" s="137" t="s">
        <v>16532</v>
      </c>
      <c r="H1741" s="10" t="s">
        <v>12946</v>
      </c>
      <c r="I1741" s="10" t="s">
        <v>6173</v>
      </c>
      <c r="J1741" s="10" t="s">
        <v>15143</v>
      </c>
      <c r="K1741" s="10" t="s">
        <v>10594</v>
      </c>
      <c r="L1741" s="98">
        <f>IFERROR(VLOOKUP($F1741&amp;$C1741,Sales!$J:$W,9,0),0)</f>
        <v>0</v>
      </c>
      <c r="M1741" s="98">
        <f>IFERROR(VLOOKUP($F1741&amp;$C1741,Sales!$J:$W,10,0),0)</f>
        <v>0</v>
      </c>
      <c r="N1741" s="98">
        <f>IFERROR(VLOOKUP($F1741&amp;$C1741,Sales!$J:$W,11,0),0)</f>
        <v>0</v>
      </c>
      <c r="O1741" s="98">
        <f>IFERROR(VLOOKUP($F1741&amp;$C1741,Sales!$J:$W,12,0),0)</f>
        <v>0</v>
      </c>
      <c r="P1741" s="98">
        <f>IFERROR(VLOOKUP($F1741&amp;$C1741,Sales!$J:$W,13,0),0)</f>
        <v>0</v>
      </c>
      <c r="Q1741" s="98">
        <f>IFERROR(VLOOKUP($F1741&amp;$C1741,Sales!$A:$H,7,0),0)</f>
        <v>0</v>
      </c>
      <c r="R1741" s="41">
        <f t="shared" si="54"/>
        <v>1</v>
      </c>
      <c r="S1741" s="41">
        <v>1</v>
      </c>
      <c r="T1741" s="41"/>
      <c r="U1741" s="41"/>
      <c r="V1741" s="15">
        <v>1</v>
      </c>
      <c r="W1741" s="15">
        <v>1</v>
      </c>
      <c r="X1741" s="15">
        <v>1</v>
      </c>
      <c r="Y1741" s="41">
        <v>1</v>
      </c>
      <c r="Z1741" s="41">
        <v>1</v>
      </c>
      <c r="AA1741" s="41"/>
      <c r="AB1741" s="41"/>
      <c r="AC1741" s="41"/>
      <c r="AD1741" s="41"/>
      <c r="AE1741" s="41"/>
      <c r="AF1741" s="41"/>
      <c r="AG1741" s="41"/>
      <c r="AH1741" s="15"/>
      <c r="AI1741" s="41"/>
      <c r="AJ1741" s="41"/>
      <c r="AK1741" s="41"/>
      <c r="AL1741" s="15"/>
      <c r="AM1741" s="15"/>
      <c r="AN1741" s="15"/>
      <c r="AO1741" s="15"/>
      <c r="AP1741" s="15"/>
      <c r="AQ1741" s="15"/>
      <c r="AR1741" s="15"/>
      <c r="AS1741" s="15"/>
      <c r="AT1741" s="127"/>
      <c r="AU1741" s="15"/>
      <c r="AV1741" s="15"/>
      <c r="AW1741" s="15"/>
      <c r="AX1741" s="15"/>
      <c r="AY1741" s="15"/>
      <c r="AZ1741" s="10">
        <v>1</v>
      </c>
      <c r="BA1741" t="s">
        <v>22</v>
      </c>
      <c r="BB1741" t="s">
        <v>23</v>
      </c>
      <c r="BD1741" s="39" t="str">
        <f t="shared" si="55"/>
        <v>01/394829504NBlibli Jabodetabek</v>
      </c>
    </row>
    <row r="1742" spans="2:59" ht="13.5" customHeight="1" x14ac:dyDescent="0.35">
      <c r="B1742" s="10" t="s">
        <v>17</v>
      </c>
      <c r="C1742" s="10" t="s">
        <v>1648</v>
      </c>
      <c r="D1742" s="10" t="s">
        <v>294</v>
      </c>
      <c r="E1742" s="10" t="s">
        <v>295</v>
      </c>
      <c r="F1742" s="10" t="s">
        <v>3555</v>
      </c>
      <c r="G1742" s="137" t="s">
        <v>16533</v>
      </c>
      <c r="H1742" s="10" t="s">
        <v>12947</v>
      </c>
      <c r="I1742" s="10" t="s">
        <v>3268</v>
      </c>
      <c r="J1742" s="10" t="s">
        <v>15390</v>
      </c>
      <c r="K1742" s="10" t="s">
        <v>6558</v>
      </c>
      <c r="L1742" s="98">
        <f>IFERROR(VLOOKUP($F1742&amp;$C1742,Sales!$J:$W,9,0),0)</f>
        <v>0</v>
      </c>
      <c r="M1742" s="98">
        <f>IFERROR(VLOOKUP($F1742&amp;$C1742,Sales!$J:$W,10,0),0)</f>
        <v>0</v>
      </c>
      <c r="N1742" s="98">
        <f>IFERROR(VLOOKUP($F1742&amp;$C1742,Sales!$J:$W,11,0),0)</f>
        <v>0</v>
      </c>
      <c r="O1742" s="98">
        <f>IFERROR(VLOOKUP($F1742&amp;$C1742,Sales!$J:$W,12,0),0)</f>
        <v>0</v>
      </c>
      <c r="P1742" s="98">
        <f>IFERROR(VLOOKUP($F1742&amp;$C1742,Sales!$J:$W,13,0),0)</f>
        <v>0</v>
      </c>
      <c r="Q1742" s="98">
        <f>IFERROR(VLOOKUP($F1742&amp;$C1742,Sales!$A:$H,7,0),0)</f>
        <v>0</v>
      </c>
      <c r="R1742" s="41">
        <f t="shared" si="54"/>
        <v>1</v>
      </c>
      <c r="S1742" s="41">
        <v>1</v>
      </c>
      <c r="T1742" s="41"/>
      <c r="U1742" s="41"/>
      <c r="V1742" s="15">
        <v>1</v>
      </c>
      <c r="W1742" s="15">
        <v>1</v>
      </c>
      <c r="X1742" s="15">
        <v>1</v>
      </c>
      <c r="Y1742" s="41">
        <v>1</v>
      </c>
      <c r="Z1742" s="41">
        <v>1</v>
      </c>
      <c r="AA1742" s="41"/>
      <c r="AB1742" s="41"/>
      <c r="AC1742" s="41"/>
      <c r="AD1742" s="41"/>
      <c r="AE1742" s="41"/>
      <c r="AF1742" s="41"/>
      <c r="AG1742" s="41"/>
      <c r="AH1742" s="15"/>
      <c r="AI1742" s="41"/>
      <c r="AJ1742" s="41"/>
      <c r="AK1742" s="41"/>
      <c r="AL1742" s="15"/>
      <c r="AM1742" s="15"/>
      <c r="AN1742" s="15"/>
      <c r="AO1742" s="15"/>
      <c r="AP1742" s="15"/>
      <c r="AQ1742" s="15"/>
      <c r="AR1742" s="15"/>
      <c r="AS1742" s="15"/>
      <c r="AT1742" s="127"/>
      <c r="AU1742" s="15"/>
      <c r="AV1742" s="15"/>
      <c r="AW1742" s="15"/>
      <c r="AX1742" s="15"/>
      <c r="AY1742" s="15"/>
      <c r="AZ1742" s="10">
        <v>1</v>
      </c>
      <c r="BA1742" t="s">
        <v>13952</v>
      </c>
      <c r="BB1742" t="s">
        <v>23</v>
      </c>
      <c r="BD1742" s="39" t="str">
        <f t="shared" si="55"/>
        <v>01/394829504OBlibli Jabodetabek</v>
      </c>
    </row>
    <row r="1743" spans="2:59" ht="13.5" customHeight="1" x14ac:dyDescent="0.35">
      <c r="B1743" s="10" t="s">
        <v>17</v>
      </c>
      <c r="C1743" s="10" t="s">
        <v>1648</v>
      </c>
      <c r="D1743" s="10" t="s">
        <v>294</v>
      </c>
      <c r="E1743" s="10" t="s">
        <v>295</v>
      </c>
      <c r="F1743" s="10" t="s">
        <v>4170</v>
      </c>
      <c r="G1743" s="137" t="s">
        <v>16534</v>
      </c>
      <c r="H1743" s="10" t="s">
        <v>12948</v>
      </c>
      <c r="I1743" s="10">
        <v>4902430917681</v>
      </c>
      <c r="J1743" s="10" t="s">
        <v>15391</v>
      </c>
      <c r="K1743" s="10" t="s">
        <v>6559</v>
      </c>
      <c r="L1743" s="98">
        <f>IFERROR(VLOOKUP($F1743&amp;$C1743,Sales!$J:$W,9,0),0)</f>
        <v>0</v>
      </c>
      <c r="M1743" s="98">
        <f>IFERROR(VLOOKUP($F1743&amp;$C1743,Sales!$J:$W,10,0),0)</f>
        <v>0</v>
      </c>
      <c r="N1743" s="98">
        <f>IFERROR(VLOOKUP($F1743&amp;$C1743,Sales!$J:$W,11,0),0)</f>
        <v>0</v>
      </c>
      <c r="O1743" s="98">
        <f>IFERROR(VLOOKUP($F1743&amp;$C1743,Sales!$J:$W,12,0),0)</f>
        <v>0</v>
      </c>
      <c r="P1743" s="98">
        <f>IFERROR(VLOOKUP($F1743&amp;$C1743,Sales!$J:$W,13,0),0)</f>
        <v>0</v>
      </c>
      <c r="Q1743" s="98">
        <f>IFERROR(VLOOKUP($F1743&amp;$C1743,Sales!$A:$H,7,0),0)</f>
        <v>0</v>
      </c>
      <c r="R1743" s="41">
        <f t="shared" si="54"/>
        <v>1</v>
      </c>
      <c r="S1743" s="41">
        <v>1</v>
      </c>
      <c r="T1743" s="41"/>
      <c r="U1743" s="41"/>
      <c r="V1743" s="15">
        <v>1</v>
      </c>
      <c r="W1743" s="15">
        <v>1</v>
      </c>
      <c r="X1743" s="15">
        <v>1</v>
      </c>
      <c r="Y1743" s="41">
        <v>1</v>
      </c>
      <c r="Z1743" s="41">
        <v>1</v>
      </c>
      <c r="AA1743" s="41"/>
      <c r="AB1743" s="41"/>
      <c r="AC1743" s="41"/>
      <c r="AD1743" s="41"/>
      <c r="AE1743" s="41"/>
      <c r="AF1743" s="41"/>
      <c r="AG1743" s="41"/>
      <c r="AH1743" s="15"/>
      <c r="AI1743" s="41"/>
      <c r="AJ1743" s="41"/>
      <c r="AK1743" s="41"/>
      <c r="AL1743" s="15"/>
      <c r="AM1743" s="15"/>
      <c r="AN1743" s="15"/>
      <c r="AO1743" s="15"/>
      <c r="AP1743" s="15"/>
      <c r="AQ1743" s="15"/>
      <c r="AR1743" s="15"/>
      <c r="AS1743" s="15"/>
      <c r="AT1743" s="127"/>
      <c r="AU1743" s="15"/>
      <c r="AV1743" s="15"/>
      <c r="AW1743" s="15"/>
      <c r="AX1743" s="15"/>
      <c r="AY1743" s="15"/>
      <c r="AZ1743" s="10">
        <v>1</v>
      </c>
      <c r="BA1743" t="s">
        <v>13952</v>
      </c>
      <c r="BB1743" t="s">
        <v>23</v>
      </c>
      <c r="BD1743" s="39" t="str">
        <f t="shared" si="55"/>
        <v>01/394829504PBlibli Jabodetabek</v>
      </c>
      <c r="BG1743" t="s">
        <v>15016</v>
      </c>
    </row>
    <row r="1744" spans="2:59" ht="13.5" customHeight="1" x14ac:dyDescent="0.35">
      <c r="B1744" s="10" t="s">
        <v>17</v>
      </c>
      <c r="C1744" s="10" t="s">
        <v>1648</v>
      </c>
      <c r="D1744" s="10" t="s">
        <v>294</v>
      </c>
      <c r="E1744" s="10" t="s">
        <v>295</v>
      </c>
      <c r="F1744" s="10" t="s">
        <v>6560</v>
      </c>
      <c r="G1744" s="137" t="s">
        <v>6561</v>
      </c>
      <c r="H1744" s="10" t="s">
        <v>12949</v>
      </c>
      <c r="I1744" s="10">
        <v>4902430293341</v>
      </c>
      <c r="J1744" s="10" t="s">
        <v>15392</v>
      </c>
      <c r="K1744" s="10" t="s">
        <v>10595</v>
      </c>
      <c r="L1744" s="98">
        <f>IFERROR(VLOOKUP($F1744&amp;$C1744,Sales!$J:$W,9,0),0)</f>
        <v>0</v>
      </c>
      <c r="M1744" s="98">
        <f>IFERROR(VLOOKUP($F1744&amp;$C1744,Sales!$J:$W,10,0),0)</f>
        <v>0</v>
      </c>
      <c r="N1744" s="98">
        <f>IFERROR(VLOOKUP($F1744&amp;$C1744,Sales!$J:$W,11,0),0)</f>
        <v>0</v>
      </c>
      <c r="O1744" s="98">
        <f>IFERROR(VLOOKUP($F1744&amp;$C1744,Sales!$J:$W,12,0),0)</f>
        <v>0</v>
      </c>
      <c r="P1744" s="98">
        <f>IFERROR(VLOOKUP($F1744&amp;$C1744,Sales!$J:$W,13,0),0)</f>
        <v>0</v>
      </c>
      <c r="Q1744" s="98">
        <f>IFERROR(VLOOKUP($F1744&amp;$C1744,Sales!$A:$H,7,0),0)</f>
        <v>0</v>
      </c>
      <c r="R1744" s="41" t="str">
        <f t="shared" si="54"/>
        <v>ERROR</v>
      </c>
      <c r="S1744" s="15"/>
      <c r="T1744" s="15"/>
      <c r="U1744" s="15"/>
      <c r="V1744" s="15"/>
      <c r="W1744" s="15"/>
      <c r="X1744" s="15"/>
      <c r="Y1744" s="41"/>
      <c r="Z1744" s="41"/>
      <c r="AA1744" s="41"/>
      <c r="AB1744" s="15"/>
      <c r="AC1744" s="15"/>
      <c r="AD1744" s="15"/>
      <c r="AE1744" s="15"/>
      <c r="AF1744" s="15"/>
      <c r="AG1744" s="15"/>
      <c r="AH1744" s="15"/>
      <c r="AI1744" s="41"/>
      <c r="AJ1744" s="41"/>
      <c r="AK1744" s="15"/>
      <c r="AL1744" s="15"/>
      <c r="AM1744" s="15"/>
      <c r="AN1744" s="15"/>
      <c r="AO1744" s="15"/>
      <c r="AP1744" s="15"/>
      <c r="AQ1744" s="15"/>
      <c r="AR1744" s="15"/>
      <c r="AS1744" s="15"/>
      <c r="AT1744" s="15"/>
      <c r="AU1744" s="15"/>
      <c r="AV1744" s="15"/>
      <c r="AW1744" s="15"/>
      <c r="AX1744" s="15"/>
      <c r="AY1744" s="15"/>
      <c r="AZ1744" s="10">
        <v>1</v>
      </c>
      <c r="BA1744" t="s">
        <v>22</v>
      </c>
      <c r="BB1744" t="s">
        <v>88</v>
      </c>
      <c r="BD1744" s="39" t="str">
        <f t="shared" si="55"/>
        <v>01/394829901GBlibli Jabodetabek</v>
      </c>
      <c r="BG1744" t="s">
        <v>13654</v>
      </c>
    </row>
    <row r="1745" spans="2:58" ht="13.5" customHeight="1" x14ac:dyDescent="0.35">
      <c r="B1745" s="10" t="s">
        <v>17</v>
      </c>
      <c r="C1745" s="10" t="s">
        <v>1648</v>
      </c>
      <c r="D1745" s="10" t="s">
        <v>294</v>
      </c>
      <c r="E1745" s="10" t="s">
        <v>295</v>
      </c>
      <c r="F1745" s="10" t="s">
        <v>6562</v>
      </c>
      <c r="G1745" s="137" t="s">
        <v>6563</v>
      </c>
      <c r="H1745" s="10" t="s">
        <v>12950</v>
      </c>
      <c r="I1745" s="10">
        <v>4902430242875</v>
      </c>
      <c r="J1745" s="10" t="s">
        <v>15393</v>
      </c>
      <c r="K1745" s="10" t="s">
        <v>10596</v>
      </c>
      <c r="L1745" s="98">
        <f>IFERROR(VLOOKUP($F1745&amp;$C1745,Sales!$J:$W,9,0),0)</f>
        <v>0</v>
      </c>
      <c r="M1745" s="98">
        <f>IFERROR(VLOOKUP($F1745&amp;$C1745,Sales!$J:$W,10,0),0)</f>
        <v>0</v>
      </c>
      <c r="N1745" s="98">
        <f>IFERROR(VLOOKUP($F1745&amp;$C1745,Sales!$J:$W,11,0),0)</f>
        <v>0</v>
      </c>
      <c r="O1745" s="98">
        <f>IFERROR(VLOOKUP($F1745&amp;$C1745,Sales!$J:$W,12,0),0)</f>
        <v>0</v>
      </c>
      <c r="P1745" s="98">
        <f>IFERROR(VLOOKUP($F1745&amp;$C1745,Sales!$J:$W,13,0),0)</f>
        <v>0</v>
      </c>
      <c r="Q1745" s="98">
        <f>IFERROR(VLOOKUP($F1745&amp;$C1745,Sales!$A:$H,7,0),0)</f>
        <v>0</v>
      </c>
      <c r="R1745" s="41" t="str">
        <f t="shared" si="54"/>
        <v>ERROR</v>
      </c>
      <c r="S1745" s="15"/>
      <c r="T1745" s="15"/>
      <c r="U1745" s="15"/>
      <c r="V1745" s="15"/>
      <c r="W1745" s="15"/>
      <c r="X1745" s="15"/>
      <c r="Y1745" s="41"/>
      <c r="Z1745" s="41"/>
      <c r="AA1745" s="41"/>
      <c r="AB1745" s="15"/>
      <c r="AC1745" s="15"/>
      <c r="AD1745" s="15"/>
      <c r="AE1745" s="15"/>
      <c r="AF1745" s="15"/>
      <c r="AG1745" s="15"/>
      <c r="AH1745" s="15"/>
      <c r="AI1745" s="41"/>
      <c r="AJ1745" s="41"/>
      <c r="AK1745" s="15"/>
      <c r="AL1745" s="15"/>
      <c r="AM1745" s="15"/>
      <c r="AN1745" s="15"/>
      <c r="AO1745" s="15"/>
      <c r="AP1745" s="15"/>
      <c r="AQ1745" s="15"/>
      <c r="AR1745" s="15"/>
      <c r="AS1745" s="15"/>
      <c r="AT1745" s="15"/>
      <c r="AU1745" s="15"/>
      <c r="AV1745" s="15"/>
      <c r="AW1745" s="15"/>
      <c r="AX1745" s="15"/>
      <c r="AY1745" s="15"/>
      <c r="AZ1745" s="10">
        <v>1</v>
      </c>
      <c r="BA1745" t="s">
        <v>22</v>
      </c>
      <c r="BB1745" t="s">
        <v>88</v>
      </c>
      <c r="BD1745" s="39" t="str">
        <f t="shared" si="55"/>
        <v>01/394829901HBlibli Jabodetabek</v>
      </c>
    </row>
    <row r="1746" spans="2:58" ht="13.5" customHeight="1" x14ac:dyDescent="0.35">
      <c r="B1746" s="10" t="s">
        <v>17</v>
      </c>
      <c r="C1746" s="10" t="s">
        <v>1648</v>
      </c>
      <c r="D1746" s="10" t="s">
        <v>294</v>
      </c>
      <c r="E1746" s="10" t="s">
        <v>295</v>
      </c>
      <c r="F1746" s="10" t="s">
        <v>374</v>
      </c>
      <c r="G1746" s="137" t="s">
        <v>1646</v>
      </c>
      <c r="H1746" s="10" t="s">
        <v>12951</v>
      </c>
      <c r="I1746" s="10">
        <v>4902430293341</v>
      </c>
      <c r="J1746" s="10" t="s">
        <v>15394</v>
      </c>
      <c r="K1746" s="10" t="s">
        <v>10597</v>
      </c>
      <c r="L1746" s="98">
        <f>IFERROR(VLOOKUP($F1746&amp;$C1746,Sales!$J:$W,9,0),0)</f>
        <v>0</v>
      </c>
      <c r="M1746" s="98">
        <f>IFERROR(VLOOKUP($F1746&amp;$C1746,Sales!$J:$W,10,0),0)</f>
        <v>0</v>
      </c>
      <c r="N1746" s="98">
        <f>IFERROR(VLOOKUP($F1746&amp;$C1746,Sales!$J:$W,11,0),0)</f>
        <v>0</v>
      </c>
      <c r="O1746" s="98">
        <f>IFERROR(VLOOKUP($F1746&amp;$C1746,Sales!$J:$W,12,0),0)</f>
        <v>0</v>
      </c>
      <c r="P1746" s="98">
        <f>IFERROR(VLOOKUP($F1746&amp;$C1746,Sales!$J:$W,13,0),0)</f>
        <v>0</v>
      </c>
      <c r="Q1746" s="98">
        <f>IFERROR(VLOOKUP($F1746&amp;$C1746,Sales!$A:$H,7,0),0)</f>
        <v>0</v>
      </c>
      <c r="R1746" s="41">
        <f t="shared" si="54"/>
        <v>1</v>
      </c>
      <c r="S1746" s="41">
        <v>1</v>
      </c>
      <c r="T1746" s="41"/>
      <c r="U1746" s="41"/>
      <c r="V1746" s="15">
        <v>1</v>
      </c>
      <c r="W1746" s="15">
        <v>1</v>
      </c>
      <c r="X1746" s="15">
        <v>1</v>
      </c>
      <c r="Y1746" s="41">
        <v>1</v>
      </c>
      <c r="Z1746" s="41">
        <v>1</v>
      </c>
      <c r="AA1746" s="41"/>
      <c r="AB1746" s="41"/>
      <c r="AC1746" s="41"/>
      <c r="AD1746" s="41"/>
      <c r="AE1746" s="41"/>
      <c r="AF1746" s="41"/>
      <c r="AG1746" s="41"/>
      <c r="AH1746" s="15"/>
      <c r="AI1746" s="41"/>
      <c r="AJ1746" s="41"/>
      <c r="AK1746" s="41"/>
      <c r="AL1746" s="15"/>
      <c r="AM1746" s="15"/>
      <c r="AN1746" s="15"/>
      <c r="AO1746" s="15"/>
      <c r="AP1746" s="15"/>
      <c r="AQ1746" s="15"/>
      <c r="AR1746" s="15"/>
      <c r="AS1746" s="15"/>
      <c r="AT1746" s="127"/>
      <c r="AU1746" s="15"/>
      <c r="AV1746" s="15"/>
      <c r="AW1746" s="15"/>
      <c r="AX1746" s="15"/>
      <c r="AY1746" s="15"/>
      <c r="AZ1746" s="10">
        <v>1</v>
      </c>
      <c r="BA1746" t="s">
        <v>22</v>
      </c>
      <c r="BB1746" t="s">
        <v>23</v>
      </c>
      <c r="BD1746" s="39" t="str">
        <f t="shared" si="55"/>
        <v>01/294826003KBlibli Jabodetabek</v>
      </c>
    </row>
    <row r="1747" spans="2:58" ht="13.5" customHeight="1" x14ac:dyDescent="0.35">
      <c r="B1747" s="10" t="s">
        <v>17</v>
      </c>
      <c r="C1747" s="10" t="s">
        <v>1648</v>
      </c>
      <c r="D1747" s="10" t="s">
        <v>294</v>
      </c>
      <c r="E1747" s="10" t="s">
        <v>295</v>
      </c>
      <c r="F1747" s="10" t="s">
        <v>305</v>
      </c>
      <c r="G1747" s="137" t="s">
        <v>16535</v>
      </c>
      <c r="H1747" s="10" t="s">
        <v>12952</v>
      </c>
      <c r="I1747" s="10" t="s">
        <v>306</v>
      </c>
      <c r="J1747" s="10" t="s">
        <v>15395</v>
      </c>
      <c r="K1747" s="10" t="s">
        <v>10598</v>
      </c>
      <c r="L1747" s="98">
        <f>IFERROR(VLOOKUP($F1747&amp;$C1747,Sales!$J:$W,9,0),0)</f>
        <v>0</v>
      </c>
      <c r="M1747" s="98">
        <f>IFERROR(VLOOKUP($F1747&amp;$C1747,Sales!$J:$W,10,0),0)</f>
        <v>0</v>
      </c>
      <c r="N1747" s="98">
        <f>IFERROR(VLOOKUP($F1747&amp;$C1747,Sales!$J:$W,11,0),0)</f>
        <v>0</v>
      </c>
      <c r="O1747" s="98">
        <f>IFERROR(VLOOKUP($F1747&amp;$C1747,Sales!$J:$W,12,0),0)</f>
        <v>0</v>
      </c>
      <c r="P1747" s="98">
        <f>IFERROR(VLOOKUP($F1747&amp;$C1747,Sales!$J:$W,13,0),0)</f>
        <v>0</v>
      </c>
      <c r="Q1747" s="98">
        <f>IFERROR(VLOOKUP($F1747&amp;$C1747,Sales!$A:$H,7,0),0)</f>
        <v>0</v>
      </c>
      <c r="R1747" s="41">
        <f t="shared" si="54"/>
        <v>1</v>
      </c>
      <c r="S1747" s="41">
        <v>1</v>
      </c>
      <c r="T1747" s="41"/>
      <c r="U1747" s="41"/>
      <c r="V1747" s="15">
        <v>1</v>
      </c>
      <c r="W1747" s="15">
        <v>1</v>
      </c>
      <c r="X1747" s="15">
        <v>1</v>
      </c>
      <c r="Y1747" s="41">
        <v>1</v>
      </c>
      <c r="Z1747" s="41">
        <v>1</v>
      </c>
      <c r="AA1747" s="41"/>
      <c r="AB1747" s="41"/>
      <c r="AC1747" s="41"/>
      <c r="AD1747" s="41"/>
      <c r="AE1747" s="41"/>
      <c r="AF1747" s="41"/>
      <c r="AG1747" s="41"/>
      <c r="AH1747" s="15"/>
      <c r="AI1747" s="41"/>
      <c r="AJ1747" s="41"/>
      <c r="AK1747" s="41"/>
      <c r="AL1747" s="15"/>
      <c r="AM1747" s="15"/>
      <c r="AN1747" s="15"/>
      <c r="AO1747" s="15"/>
      <c r="AP1747" s="15"/>
      <c r="AQ1747" s="15"/>
      <c r="AR1747" s="15"/>
      <c r="AS1747" s="15"/>
      <c r="AT1747" s="127"/>
      <c r="AU1747" s="15"/>
      <c r="AV1747" s="15"/>
      <c r="AW1747" s="15"/>
      <c r="AX1747" s="15"/>
      <c r="AY1747" s="15"/>
      <c r="AZ1747" s="10">
        <v>1</v>
      </c>
      <c r="BA1747" t="s">
        <v>22</v>
      </c>
      <c r="BB1747" t="s">
        <v>23</v>
      </c>
      <c r="BD1747" s="39" t="str">
        <f t="shared" si="55"/>
        <v>01/394829601FBlibli Jabodetabek</v>
      </c>
    </row>
    <row r="1748" spans="2:58" ht="13.5" customHeight="1" x14ac:dyDescent="0.35">
      <c r="B1748" s="10" t="s">
        <v>17</v>
      </c>
      <c r="C1748" s="10" t="s">
        <v>1648</v>
      </c>
      <c r="D1748" s="10" t="s">
        <v>294</v>
      </c>
      <c r="E1748" s="10" t="s">
        <v>295</v>
      </c>
      <c r="F1748" s="10" t="s">
        <v>786</v>
      </c>
      <c r="G1748" s="137" t="s">
        <v>16536</v>
      </c>
      <c r="H1748" s="10" t="s">
        <v>12953</v>
      </c>
      <c r="I1748" s="10">
        <v>9300618551767</v>
      </c>
      <c r="J1748" s="10" t="s">
        <v>15396</v>
      </c>
      <c r="K1748" s="10" t="s">
        <v>10599</v>
      </c>
      <c r="L1748" s="98">
        <f>IFERROR(VLOOKUP($F1748&amp;$C1748,Sales!$J:$W,9,0),0)</f>
        <v>0</v>
      </c>
      <c r="M1748" s="98">
        <f>IFERROR(VLOOKUP($F1748&amp;$C1748,Sales!$J:$W,10,0),0)</f>
        <v>0</v>
      </c>
      <c r="N1748" s="98">
        <f>IFERROR(VLOOKUP($F1748&amp;$C1748,Sales!$J:$W,11,0),0)</f>
        <v>0</v>
      </c>
      <c r="O1748" s="98">
        <f>IFERROR(VLOOKUP($F1748&amp;$C1748,Sales!$J:$W,12,0),0)</f>
        <v>0</v>
      </c>
      <c r="P1748" s="98">
        <f>IFERROR(VLOOKUP($F1748&amp;$C1748,Sales!$J:$W,13,0),0)</f>
        <v>0</v>
      </c>
      <c r="Q1748" s="98">
        <f>IFERROR(VLOOKUP($F1748&amp;$C1748,Sales!$A:$H,7,0),0)</f>
        <v>0</v>
      </c>
      <c r="R1748" s="41">
        <f t="shared" si="54"/>
        <v>1</v>
      </c>
      <c r="S1748" s="41">
        <v>1</v>
      </c>
      <c r="T1748" s="41"/>
      <c r="U1748" s="41"/>
      <c r="V1748" s="15">
        <v>1</v>
      </c>
      <c r="W1748" s="15">
        <v>1</v>
      </c>
      <c r="X1748" s="15">
        <v>1</v>
      </c>
      <c r="Y1748" s="41">
        <v>1</v>
      </c>
      <c r="Z1748" s="41">
        <v>1</v>
      </c>
      <c r="AA1748" s="41"/>
      <c r="AB1748" s="41"/>
      <c r="AC1748" s="41"/>
      <c r="AD1748" s="41"/>
      <c r="AE1748" s="41"/>
      <c r="AF1748" s="41"/>
      <c r="AG1748" s="41"/>
      <c r="AH1748" s="15"/>
      <c r="AI1748" s="41"/>
      <c r="AJ1748" s="41"/>
      <c r="AK1748" s="41"/>
      <c r="AL1748" s="15"/>
      <c r="AM1748" s="15"/>
      <c r="AN1748" s="15"/>
      <c r="AO1748" s="15"/>
      <c r="AP1748" s="15"/>
      <c r="AQ1748" s="15"/>
      <c r="AR1748" s="15"/>
      <c r="AS1748" s="15"/>
      <c r="AT1748" s="127"/>
      <c r="AU1748" s="15"/>
      <c r="AV1748" s="15"/>
      <c r="AW1748" s="15"/>
      <c r="AX1748" s="15"/>
      <c r="AY1748" s="15"/>
      <c r="AZ1748" s="10">
        <v>1</v>
      </c>
      <c r="BA1748" t="s">
        <v>22</v>
      </c>
      <c r="BB1748" t="s">
        <v>23</v>
      </c>
      <c r="BD1748" s="39" t="str">
        <f t="shared" si="55"/>
        <v>01/08070602ABlibli Jabodetabek</v>
      </c>
    </row>
    <row r="1749" spans="2:58" ht="13.5" customHeight="1" x14ac:dyDescent="0.35">
      <c r="B1749" s="10" t="s">
        <v>17</v>
      </c>
      <c r="C1749" s="10" t="s">
        <v>1648</v>
      </c>
      <c r="D1749" s="10" t="s">
        <v>294</v>
      </c>
      <c r="E1749" s="10" t="s">
        <v>295</v>
      </c>
      <c r="F1749" s="10" t="s">
        <v>335</v>
      </c>
      <c r="G1749" s="137" t="s">
        <v>16537</v>
      </c>
      <c r="H1749" s="10" t="s">
        <v>12954</v>
      </c>
      <c r="I1749" s="10">
        <v>4902430359832</v>
      </c>
      <c r="J1749" s="10" t="s">
        <v>15397</v>
      </c>
      <c r="K1749" s="10" t="s">
        <v>10600</v>
      </c>
      <c r="L1749" s="98">
        <f>IFERROR(VLOOKUP($F1749&amp;$C1749,Sales!$J:$W,9,0),0)</f>
        <v>0</v>
      </c>
      <c r="M1749" s="98">
        <f>IFERROR(VLOOKUP($F1749&amp;$C1749,Sales!$J:$W,10,0),0)</f>
        <v>0</v>
      </c>
      <c r="N1749" s="98">
        <f>IFERROR(VLOOKUP($F1749&amp;$C1749,Sales!$J:$W,11,0),0)</f>
        <v>0</v>
      </c>
      <c r="O1749" s="98">
        <f>IFERROR(VLOOKUP($F1749&amp;$C1749,Sales!$J:$W,12,0),0)</f>
        <v>0</v>
      </c>
      <c r="P1749" s="98">
        <f>IFERROR(VLOOKUP($F1749&amp;$C1749,Sales!$J:$W,13,0),0)</f>
        <v>0</v>
      </c>
      <c r="Q1749" s="98">
        <f>IFERROR(VLOOKUP($F1749&amp;$C1749,Sales!$A:$H,7,0),0)</f>
        <v>0</v>
      </c>
      <c r="R1749" s="41">
        <f t="shared" si="54"/>
        <v>1</v>
      </c>
      <c r="S1749" s="41">
        <v>1</v>
      </c>
      <c r="T1749" s="41"/>
      <c r="U1749" s="41"/>
      <c r="V1749" s="15">
        <v>1</v>
      </c>
      <c r="W1749" s="15">
        <v>1</v>
      </c>
      <c r="X1749" s="15">
        <v>1</v>
      </c>
      <c r="Y1749" s="41">
        <v>1</v>
      </c>
      <c r="Z1749" s="41">
        <v>1</v>
      </c>
      <c r="AA1749" s="41"/>
      <c r="AB1749" s="41"/>
      <c r="AC1749" s="41"/>
      <c r="AD1749" s="41"/>
      <c r="AE1749" s="41"/>
      <c r="AF1749" s="41"/>
      <c r="AG1749" s="41"/>
      <c r="AH1749" s="15"/>
      <c r="AI1749" s="41"/>
      <c r="AJ1749" s="41"/>
      <c r="AK1749" s="41"/>
      <c r="AL1749" s="15"/>
      <c r="AM1749" s="15"/>
      <c r="AN1749" s="15"/>
      <c r="AO1749" s="15"/>
      <c r="AP1749" s="15"/>
      <c r="AQ1749" s="15"/>
      <c r="AR1749" s="15"/>
      <c r="AS1749" s="15"/>
      <c r="AT1749" s="127"/>
      <c r="AU1749" s="15"/>
      <c r="AV1749" s="15"/>
      <c r="AW1749" s="15"/>
      <c r="AX1749" s="15"/>
      <c r="AY1749" s="15"/>
      <c r="AZ1749" s="10">
        <v>1</v>
      </c>
      <c r="BA1749" t="s">
        <v>22</v>
      </c>
      <c r="BB1749" t="s">
        <v>23</v>
      </c>
      <c r="BD1749" s="39" t="str">
        <f t="shared" si="55"/>
        <v>01/294825207JBlibli Jabodetabek</v>
      </c>
    </row>
    <row r="1750" spans="2:58" ht="13.5" customHeight="1" x14ac:dyDescent="0.35">
      <c r="B1750" s="10" t="s">
        <v>17</v>
      </c>
      <c r="C1750" s="10" t="s">
        <v>1648</v>
      </c>
      <c r="D1750" s="10" t="s">
        <v>294</v>
      </c>
      <c r="E1750" s="10" t="s">
        <v>295</v>
      </c>
      <c r="F1750" s="10" t="s">
        <v>1143</v>
      </c>
      <c r="G1750" s="137" t="s">
        <v>1666</v>
      </c>
      <c r="H1750" s="31" t="s">
        <v>17285</v>
      </c>
      <c r="I1750" s="10">
        <v>4902430188951</v>
      </c>
      <c r="J1750" s="10" t="s">
        <v>15398</v>
      </c>
      <c r="K1750" s="10" t="s">
        <v>1668</v>
      </c>
      <c r="L1750" s="98">
        <f>IFERROR(VLOOKUP($F1750&amp;$C1750,Sales!$J:$W,9,0),0)</f>
        <v>0</v>
      </c>
      <c r="M1750" s="98">
        <f>IFERROR(VLOOKUP($F1750&amp;$C1750,Sales!$J:$W,10,0),0)</f>
        <v>0</v>
      </c>
      <c r="N1750" s="98">
        <f>IFERROR(VLOOKUP($F1750&amp;$C1750,Sales!$J:$W,11,0),0)</f>
        <v>0</v>
      </c>
      <c r="O1750" s="98">
        <f>IFERROR(VLOOKUP($F1750&amp;$C1750,Sales!$J:$W,12,0),0)</f>
        <v>0</v>
      </c>
      <c r="P1750" s="98">
        <f>IFERROR(VLOOKUP($F1750&amp;$C1750,Sales!$J:$W,13,0),0)</f>
        <v>0</v>
      </c>
      <c r="Q1750" s="98">
        <f>IFERROR(VLOOKUP($F1750&amp;$C1750,Sales!$A:$H,7,0),0)</f>
        <v>0</v>
      </c>
      <c r="R1750" s="41">
        <f t="shared" si="54"/>
        <v>1</v>
      </c>
      <c r="S1750" s="41">
        <v>1</v>
      </c>
      <c r="T1750" s="41"/>
      <c r="U1750" s="41"/>
      <c r="V1750" s="15">
        <v>1</v>
      </c>
      <c r="W1750" s="15">
        <v>1</v>
      </c>
      <c r="X1750" s="15">
        <v>1</v>
      </c>
      <c r="Y1750" s="41">
        <v>1</v>
      </c>
      <c r="Z1750" s="41">
        <v>1</v>
      </c>
      <c r="AA1750" s="41"/>
      <c r="AB1750" s="41"/>
      <c r="AC1750" s="41"/>
      <c r="AD1750" s="41"/>
      <c r="AE1750" s="41"/>
      <c r="AF1750" s="41"/>
      <c r="AG1750" s="41"/>
      <c r="AH1750" s="15"/>
      <c r="AI1750" s="41"/>
      <c r="AJ1750" s="41"/>
      <c r="AK1750" s="41"/>
      <c r="AL1750" s="15"/>
      <c r="AM1750" s="15"/>
      <c r="AN1750" s="15"/>
      <c r="AO1750" s="15"/>
      <c r="AP1750" s="15"/>
      <c r="AQ1750" s="15"/>
      <c r="AR1750" s="15"/>
      <c r="AS1750" s="15"/>
      <c r="AT1750" s="127"/>
      <c r="AU1750" s="15"/>
      <c r="AV1750" s="15"/>
      <c r="AW1750" s="15"/>
      <c r="AX1750" s="15"/>
      <c r="AY1750" s="15"/>
      <c r="AZ1750" s="10">
        <v>1</v>
      </c>
      <c r="BA1750" t="s">
        <v>22</v>
      </c>
      <c r="BB1750" t="s">
        <v>23</v>
      </c>
      <c r="BD1750" s="39" t="str">
        <f t="shared" si="55"/>
        <v>01/294825206CBlibli Jabodetabek</v>
      </c>
    </row>
    <row r="1751" spans="2:58" ht="13.5" customHeight="1" x14ac:dyDescent="0.35">
      <c r="B1751" s="10" t="s">
        <v>17</v>
      </c>
      <c r="C1751" s="10" t="s">
        <v>1648</v>
      </c>
      <c r="D1751" s="10" t="s">
        <v>294</v>
      </c>
      <c r="E1751" s="10" t="s">
        <v>295</v>
      </c>
      <c r="F1751" s="10" t="s">
        <v>313</v>
      </c>
      <c r="G1751" s="137" t="s">
        <v>16538</v>
      </c>
      <c r="H1751" s="10" t="s">
        <v>12955</v>
      </c>
      <c r="I1751" s="10">
        <v>4902430231862</v>
      </c>
      <c r="J1751" s="10" t="s">
        <v>15399</v>
      </c>
      <c r="K1751" s="10" t="s">
        <v>10602</v>
      </c>
      <c r="L1751" s="98">
        <f>IFERROR(VLOOKUP($F1751&amp;$C1751,Sales!$J:$W,9,0),0)</f>
        <v>0</v>
      </c>
      <c r="M1751" s="98">
        <f>IFERROR(VLOOKUP($F1751&amp;$C1751,Sales!$J:$W,10,0),0)</f>
        <v>0</v>
      </c>
      <c r="N1751" s="98">
        <f>IFERROR(VLOOKUP($F1751&amp;$C1751,Sales!$J:$W,11,0),0)</f>
        <v>0</v>
      </c>
      <c r="O1751" s="98">
        <f>IFERROR(VLOOKUP($F1751&amp;$C1751,Sales!$J:$W,12,0),0)</f>
        <v>0</v>
      </c>
      <c r="P1751" s="98">
        <f>IFERROR(VLOOKUP($F1751&amp;$C1751,Sales!$J:$W,13,0),0)</f>
        <v>0</v>
      </c>
      <c r="Q1751" s="98">
        <f>IFERROR(VLOOKUP($F1751&amp;$C1751,Sales!$A:$H,7,0),0)</f>
        <v>0</v>
      </c>
      <c r="R1751" s="41">
        <f t="shared" si="54"/>
        <v>1</v>
      </c>
      <c r="S1751" s="41">
        <v>1</v>
      </c>
      <c r="T1751" s="41"/>
      <c r="U1751" s="41"/>
      <c r="V1751" s="15">
        <v>1</v>
      </c>
      <c r="W1751" s="15">
        <v>1</v>
      </c>
      <c r="X1751" s="15">
        <v>1</v>
      </c>
      <c r="Y1751" s="41">
        <v>1</v>
      </c>
      <c r="Z1751" s="41">
        <v>1</v>
      </c>
      <c r="AA1751" s="41"/>
      <c r="AB1751" s="41"/>
      <c r="AC1751" s="41"/>
      <c r="AD1751" s="41"/>
      <c r="AE1751" s="41"/>
      <c r="AF1751" s="41"/>
      <c r="AG1751" s="41"/>
      <c r="AH1751" s="15"/>
      <c r="AI1751" s="41"/>
      <c r="AJ1751" s="41"/>
      <c r="AK1751" s="41"/>
      <c r="AL1751" s="15"/>
      <c r="AM1751" s="15"/>
      <c r="AN1751" s="15"/>
      <c r="AO1751" s="15"/>
      <c r="AP1751" s="15"/>
      <c r="AQ1751" s="15"/>
      <c r="AR1751" s="15"/>
      <c r="AS1751" s="15"/>
      <c r="AT1751" s="127"/>
      <c r="AU1751" s="15"/>
      <c r="AV1751" s="15"/>
      <c r="AW1751" s="15"/>
      <c r="AX1751" s="15"/>
      <c r="AY1751" s="15"/>
      <c r="AZ1751" s="10">
        <v>1</v>
      </c>
      <c r="BA1751" t="s">
        <v>13952</v>
      </c>
      <c r="BB1751" t="s">
        <v>23</v>
      </c>
      <c r="BD1751" s="39" t="str">
        <f t="shared" si="55"/>
        <v>01/294825206EBlibli Jabodetabek</v>
      </c>
    </row>
    <row r="1752" spans="2:58" ht="13.5" customHeight="1" x14ac:dyDescent="0.35">
      <c r="B1752" s="10" t="s">
        <v>17</v>
      </c>
      <c r="C1752" s="10" t="s">
        <v>1648</v>
      </c>
      <c r="D1752" s="10" t="s">
        <v>294</v>
      </c>
      <c r="E1752" s="10" t="s">
        <v>295</v>
      </c>
      <c r="F1752" s="10" t="s">
        <v>795</v>
      </c>
      <c r="G1752" s="137" t="s">
        <v>1671</v>
      </c>
      <c r="H1752" s="31" t="s">
        <v>17286</v>
      </c>
      <c r="I1752" s="10">
        <v>4902430208093</v>
      </c>
      <c r="J1752" s="10" t="s">
        <v>15400</v>
      </c>
      <c r="K1752" s="10" t="s">
        <v>10603</v>
      </c>
      <c r="L1752" s="98">
        <f>IFERROR(VLOOKUP($F1752&amp;$C1752,Sales!$J:$W,9,0),0)</f>
        <v>0</v>
      </c>
      <c r="M1752" s="98">
        <f>IFERROR(VLOOKUP($F1752&amp;$C1752,Sales!$J:$W,10,0),0)</f>
        <v>0</v>
      </c>
      <c r="N1752" s="98">
        <f>IFERROR(VLOOKUP($F1752&amp;$C1752,Sales!$J:$W,11,0),0)</f>
        <v>0</v>
      </c>
      <c r="O1752" s="98">
        <f>IFERROR(VLOOKUP($F1752&amp;$C1752,Sales!$J:$W,12,0),0)</f>
        <v>0</v>
      </c>
      <c r="P1752" s="98">
        <f>IFERROR(VLOOKUP($F1752&amp;$C1752,Sales!$J:$W,13,0),0)</f>
        <v>0</v>
      </c>
      <c r="Q1752" s="98">
        <f>IFERROR(VLOOKUP($F1752&amp;$C1752,Sales!$A:$H,7,0),0)</f>
        <v>0</v>
      </c>
      <c r="R1752" s="41">
        <f t="shared" si="54"/>
        <v>1</v>
      </c>
      <c r="S1752" s="41">
        <v>1</v>
      </c>
      <c r="T1752" s="41"/>
      <c r="U1752" s="41"/>
      <c r="V1752" s="15">
        <v>1</v>
      </c>
      <c r="W1752" s="15">
        <v>1</v>
      </c>
      <c r="X1752" s="15">
        <v>1</v>
      </c>
      <c r="Y1752" s="41">
        <v>1</v>
      </c>
      <c r="Z1752" s="41">
        <v>1</v>
      </c>
      <c r="AA1752" s="41"/>
      <c r="AB1752" s="41"/>
      <c r="AC1752" s="41"/>
      <c r="AD1752" s="41"/>
      <c r="AE1752" s="41"/>
      <c r="AF1752" s="41"/>
      <c r="AG1752" s="41"/>
      <c r="AH1752" s="15"/>
      <c r="AI1752" s="41"/>
      <c r="AJ1752" s="41"/>
      <c r="AK1752" s="41"/>
      <c r="AL1752" s="15"/>
      <c r="AM1752" s="15"/>
      <c r="AN1752" s="15"/>
      <c r="AO1752" s="15"/>
      <c r="AP1752" s="15"/>
      <c r="AQ1752" s="15"/>
      <c r="AR1752" s="15"/>
      <c r="AS1752" s="15"/>
      <c r="AT1752" s="127"/>
      <c r="AU1752" s="15"/>
      <c r="AV1752" s="15"/>
      <c r="AW1752" s="15"/>
      <c r="AX1752" s="15"/>
      <c r="AY1752" s="15"/>
      <c r="AZ1752" s="10">
        <v>1</v>
      </c>
      <c r="BA1752" t="s">
        <v>22</v>
      </c>
      <c r="BB1752" t="s">
        <v>23</v>
      </c>
      <c r="BD1752" s="39" t="str">
        <f t="shared" si="55"/>
        <v>01/294825206DBlibli Jabodetabek</v>
      </c>
    </row>
    <row r="1753" spans="2:58" ht="13.5" customHeight="1" x14ac:dyDescent="0.35">
      <c r="B1753" s="10" t="s">
        <v>17</v>
      </c>
      <c r="C1753" s="10" t="s">
        <v>1648</v>
      </c>
      <c r="D1753" s="10" t="s">
        <v>294</v>
      </c>
      <c r="E1753" s="10" t="s">
        <v>295</v>
      </c>
      <c r="F1753" s="10" t="s">
        <v>319</v>
      </c>
      <c r="G1753" s="137" t="s">
        <v>16539</v>
      </c>
      <c r="H1753" s="10" t="s">
        <v>12956</v>
      </c>
      <c r="I1753" s="10">
        <v>4902430359788</v>
      </c>
      <c r="J1753" s="147" t="s">
        <v>15401</v>
      </c>
      <c r="K1753" s="10" t="s">
        <v>6174</v>
      </c>
      <c r="L1753" s="98">
        <f>IFERROR(VLOOKUP($F1753&amp;$C1753,Sales!$J:$W,9,0),0)</f>
        <v>0</v>
      </c>
      <c r="M1753" s="98">
        <f>IFERROR(VLOOKUP($F1753&amp;$C1753,Sales!$J:$W,10,0),0)</f>
        <v>0</v>
      </c>
      <c r="N1753" s="98">
        <f>IFERROR(VLOOKUP($F1753&amp;$C1753,Sales!$J:$W,11,0),0)</f>
        <v>0</v>
      </c>
      <c r="O1753" s="98">
        <f>IFERROR(VLOOKUP($F1753&amp;$C1753,Sales!$J:$W,12,0),0)</f>
        <v>0</v>
      </c>
      <c r="P1753" s="98">
        <f>IFERROR(VLOOKUP($F1753&amp;$C1753,Sales!$J:$W,13,0),0)</f>
        <v>0</v>
      </c>
      <c r="Q1753" s="98">
        <f>IFERROR(VLOOKUP($F1753&amp;$C1753,Sales!$A:$H,7,0),0)</f>
        <v>0</v>
      </c>
      <c r="R1753" s="41" t="str">
        <f t="shared" si="54"/>
        <v>ERROR</v>
      </c>
      <c r="S1753" s="15"/>
      <c r="T1753" s="15"/>
      <c r="U1753" s="15"/>
      <c r="V1753" s="15"/>
      <c r="W1753" s="15"/>
      <c r="X1753" s="15"/>
      <c r="Y1753" s="41"/>
      <c r="Z1753" s="41"/>
      <c r="AA1753" s="41"/>
      <c r="AB1753" s="15"/>
      <c r="AC1753" s="15"/>
      <c r="AD1753" s="15"/>
      <c r="AE1753" s="15"/>
      <c r="AF1753" s="15"/>
      <c r="AG1753" s="15"/>
      <c r="AH1753" s="15"/>
      <c r="AI1753" s="41"/>
      <c r="AJ1753" s="41"/>
      <c r="AK1753" s="15"/>
      <c r="AL1753" s="15"/>
      <c r="AM1753" s="15"/>
      <c r="AN1753" s="15"/>
      <c r="AO1753" s="15"/>
      <c r="AP1753" s="15"/>
      <c r="AQ1753" s="15"/>
      <c r="AR1753" s="15"/>
      <c r="AS1753" s="15"/>
      <c r="AT1753" s="132"/>
      <c r="AU1753" s="15"/>
      <c r="AV1753" s="15"/>
      <c r="AW1753" s="15"/>
      <c r="AX1753" s="15"/>
      <c r="AY1753" s="15"/>
      <c r="AZ1753" s="10">
        <v>1</v>
      </c>
      <c r="BA1753" t="s">
        <v>22</v>
      </c>
      <c r="BB1753" t="s">
        <v>88</v>
      </c>
      <c r="BD1753" s="39" t="str">
        <f t="shared" si="55"/>
        <v>01/294825207CBlibli Jabodetabek</v>
      </c>
      <c r="BE1753" s="1">
        <v>45114</v>
      </c>
      <c r="BF1753" t="s">
        <v>19026</v>
      </c>
    </row>
    <row r="1754" spans="2:58" ht="13.5" customHeight="1" x14ac:dyDescent="0.35">
      <c r="B1754" s="10" t="s">
        <v>17</v>
      </c>
      <c r="C1754" s="10" t="s">
        <v>1648</v>
      </c>
      <c r="D1754" s="10" t="s">
        <v>294</v>
      </c>
      <c r="E1754" s="10" t="s">
        <v>295</v>
      </c>
      <c r="F1754" s="10" t="s">
        <v>360</v>
      </c>
      <c r="G1754" s="137" t="s">
        <v>16540</v>
      </c>
      <c r="H1754" s="10" t="s">
        <v>12957</v>
      </c>
      <c r="I1754" s="10">
        <v>4902430359825</v>
      </c>
      <c r="J1754" s="10" t="s">
        <v>15402</v>
      </c>
      <c r="K1754" s="10" t="s">
        <v>10604</v>
      </c>
      <c r="L1754" s="98">
        <f>IFERROR(VLOOKUP($F1754&amp;$C1754,Sales!$J:$W,9,0),0)</f>
        <v>0</v>
      </c>
      <c r="M1754" s="98">
        <f>IFERROR(VLOOKUP($F1754&amp;$C1754,Sales!$J:$W,10,0),0)</f>
        <v>0</v>
      </c>
      <c r="N1754" s="98">
        <f>IFERROR(VLOOKUP($F1754&amp;$C1754,Sales!$J:$W,11,0),0)</f>
        <v>0</v>
      </c>
      <c r="O1754" s="98">
        <f>IFERROR(VLOOKUP($F1754&amp;$C1754,Sales!$J:$W,12,0),0)</f>
        <v>0</v>
      </c>
      <c r="P1754" s="98">
        <f>IFERROR(VLOOKUP($F1754&amp;$C1754,Sales!$J:$W,13,0),0)</f>
        <v>0</v>
      </c>
      <c r="Q1754" s="98">
        <f>IFERROR(VLOOKUP($F1754&amp;$C1754,Sales!$A:$H,7,0),0)</f>
        <v>0</v>
      </c>
      <c r="R1754" s="41">
        <f t="shared" si="54"/>
        <v>1</v>
      </c>
      <c r="S1754" s="41">
        <v>1</v>
      </c>
      <c r="T1754" s="41"/>
      <c r="U1754" s="41"/>
      <c r="V1754" s="15">
        <v>1</v>
      </c>
      <c r="W1754" s="15">
        <v>1</v>
      </c>
      <c r="X1754" s="15">
        <v>1</v>
      </c>
      <c r="Y1754" s="41">
        <v>1</v>
      </c>
      <c r="Z1754" s="41">
        <v>1</v>
      </c>
      <c r="AA1754" s="41"/>
      <c r="AB1754" s="41"/>
      <c r="AC1754" s="41"/>
      <c r="AD1754" s="41"/>
      <c r="AE1754" s="41"/>
      <c r="AF1754" s="41"/>
      <c r="AG1754" s="41"/>
      <c r="AH1754" s="15"/>
      <c r="AI1754" s="41"/>
      <c r="AJ1754" s="41"/>
      <c r="AK1754" s="41"/>
      <c r="AL1754" s="15"/>
      <c r="AM1754" s="15"/>
      <c r="AN1754" s="15"/>
      <c r="AO1754" s="15"/>
      <c r="AP1754" s="15"/>
      <c r="AQ1754" s="15"/>
      <c r="AR1754" s="15"/>
      <c r="AS1754" s="15"/>
      <c r="AT1754" s="127"/>
      <c r="AU1754" s="15"/>
      <c r="AV1754" s="15"/>
      <c r="AW1754" s="15"/>
      <c r="AX1754" s="15"/>
      <c r="AY1754" s="15"/>
      <c r="AZ1754" s="10">
        <v>1</v>
      </c>
      <c r="BA1754" t="s">
        <v>13952</v>
      </c>
      <c r="BB1754" t="s">
        <v>23</v>
      </c>
      <c r="BD1754" s="39" t="str">
        <f t="shared" si="55"/>
        <v>01/294825207IBlibli Jabodetabek</v>
      </c>
    </row>
    <row r="1755" spans="2:58" ht="13.5" customHeight="1" x14ac:dyDescent="0.35">
      <c r="B1755" s="10" t="s">
        <v>17</v>
      </c>
      <c r="C1755" s="10" t="s">
        <v>1648</v>
      </c>
      <c r="D1755" s="10" t="s">
        <v>294</v>
      </c>
      <c r="E1755" s="10" t="s">
        <v>295</v>
      </c>
      <c r="F1755" s="10" t="s">
        <v>338</v>
      </c>
      <c r="G1755" s="137" t="s">
        <v>16208</v>
      </c>
      <c r="H1755" s="10" t="s">
        <v>12958</v>
      </c>
      <c r="I1755" s="10">
        <v>4902430359764</v>
      </c>
      <c r="J1755" s="10" t="s">
        <v>15403</v>
      </c>
      <c r="K1755" s="10" t="s">
        <v>10606</v>
      </c>
      <c r="L1755" s="98">
        <f>IFERROR(VLOOKUP($F1755&amp;$C1755,Sales!$J:$W,9,0),0)</f>
        <v>0</v>
      </c>
      <c r="M1755" s="98">
        <f>IFERROR(VLOOKUP($F1755&amp;$C1755,Sales!$J:$W,10,0),0)</f>
        <v>0</v>
      </c>
      <c r="N1755" s="98">
        <f>IFERROR(VLOOKUP($F1755&amp;$C1755,Sales!$J:$W,11,0),0)</f>
        <v>0</v>
      </c>
      <c r="O1755" s="98">
        <f>IFERROR(VLOOKUP($F1755&amp;$C1755,Sales!$J:$W,12,0),0)</f>
        <v>0</v>
      </c>
      <c r="P1755" s="98">
        <f>IFERROR(VLOOKUP($F1755&amp;$C1755,Sales!$J:$W,13,0),0)</f>
        <v>0</v>
      </c>
      <c r="Q1755" s="98">
        <f>IFERROR(VLOOKUP($F1755&amp;$C1755,Sales!$A:$H,7,0),0)</f>
        <v>0</v>
      </c>
      <c r="R1755" s="41">
        <f t="shared" si="54"/>
        <v>1</v>
      </c>
      <c r="S1755" s="41">
        <v>1</v>
      </c>
      <c r="T1755" s="41"/>
      <c r="U1755" s="41"/>
      <c r="V1755" s="15">
        <v>1</v>
      </c>
      <c r="W1755" s="15">
        <v>1</v>
      </c>
      <c r="X1755" s="15">
        <v>1</v>
      </c>
      <c r="Y1755" s="41">
        <v>1</v>
      </c>
      <c r="Z1755" s="41">
        <v>1</v>
      </c>
      <c r="AA1755" s="41"/>
      <c r="AB1755" s="41"/>
      <c r="AC1755" s="41"/>
      <c r="AD1755" s="41"/>
      <c r="AE1755" s="41"/>
      <c r="AF1755" s="41"/>
      <c r="AG1755" s="41"/>
      <c r="AH1755" s="15"/>
      <c r="AI1755" s="41"/>
      <c r="AJ1755" s="41"/>
      <c r="AK1755" s="41"/>
      <c r="AL1755" s="15"/>
      <c r="AM1755" s="15"/>
      <c r="AN1755" s="15"/>
      <c r="AO1755" s="15"/>
      <c r="AP1755" s="15"/>
      <c r="AQ1755" s="15"/>
      <c r="AR1755" s="15"/>
      <c r="AS1755" s="15"/>
      <c r="AT1755" s="127"/>
      <c r="AU1755" s="15"/>
      <c r="AV1755" s="15"/>
      <c r="AW1755" s="15"/>
      <c r="AX1755" s="15"/>
      <c r="AY1755" s="15"/>
      <c r="AZ1755" s="10">
        <v>1</v>
      </c>
      <c r="BA1755" t="s">
        <v>13952</v>
      </c>
      <c r="BB1755" t="s">
        <v>23</v>
      </c>
      <c r="BD1755" s="39" t="str">
        <f t="shared" si="55"/>
        <v>01/294825207BBlibli Jabodetabek</v>
      </c>
    </row>
    <row r="1756" spans="2:58" ht="13.5" customHeight="1" x14ac:dyDescent="0.35">
      <c r="B1756" s="10" t="s">
        <v>17</v>
      </c>
      <c r="C1756" s="10" t="s">
        <v>1648</v>
      </c>
      <c r="D1756" s="10" t="s">
        <v>294</v>
      </c>
      <c r="E1756" s="10" t="s">
        <v>295</v>
      </c>
      <c r="F1756" s="10" t="s">
        <v>1165</v>
      </c>
      <c r="G1756" s="137" t="s">
        <v>16541</v>
      </c>
      <c r="H1756" s="10" t="s">
        <v>12959</v>
      </c>
      <c r="I1756" s="10">
        <v>4902430359856</v>
      </c>
      <c r="J1756" s="10" t="s">
        <v>15404</v>
      </c>
      <c r="K1756" s="10" t="s">
        <v>6568</v>
      </c>
      <c r="L1756" s="98">
        <f>IFERROR(VLOOKUP($F1756&amp;$C1756,Sales!$J:$W,9,0),0)</f>
        <v>0</v>
      </c>
      <c r="M1756" s="98">
        <f>IFERROR(VLOOKUP($F1756&amp;$C1756,Sales!$J:$W,10,0),0)</f>
        <v>0</v>
      </c>
      <c r="N1756" s="98">
        <f>IFERROR(VLOOKUP($F1756&amp;$C1756,Sales!$J:$W,11,0),0)</f>
        <v>0</v>
      </c>
      <c r="O1756" s="98">
        <f>IFERROR(VLOOKUP($F1756&amp;$C1756,Sales!$J:$W,12,0),0)</f>
        <v>0</v>
      </c>
      <c r="P1756" s="98">
        <f>IFERROR(VLOOKUP($F1756&amp;$C1756,Sales!$J:$W,13,0),0)</f>
        <v>0</v>
      </c>
      <c r="Q1756" s="98">
        <f>IFERROR(VLOOKUP($F1756&amp;$C1756,Sales!$A:$H,7,0),0)</f>
        <v>0</v>
      </c>
      <c r="R1756" s="41">
        <f t="shared" si="54"/>
        <v>1</v>
      </c>
      <c r="S1756" s="41">
        <v>1</v>
      </c>
      <c r="T1756" s="41"/>
      <c r="U1756" s="41"/>
      <c r="V1756" s="15">
        <v>1</v>
      </c>
      <c r="W1756" s="15">
        <v>1</v>
      </c>
      <c r="X1756" s="15">
        <v>1</v>
      </c>
      <c r="Y1756" s="41">
        <v>1</v>
      </c>
      <c r="Z1756" s="41">
        <v>1</v>
      </c>
      <c r="AA1756" s="41"/>
      <c r="AB1756" s="41"/>
      <c r="AC1756" s="41"/>
      <c r="AD1756" s="41"/>
      <c r="AE1756" s="41"/>
      <c r="AF1756" s="41"/>
      <c r="AG1756" s="41"/>
      <c r="AH1756" s="15"/>
      <c r="AI1756" s="41"/>
      <c r="AJ1756" s="41"/>
      <c r="AK1756" s="41"/>
      <c r="AL1756" s="15"/>
      <c r="AM1756" s="15"/>
      <c r="AN1756" s="15"/>
      <c r="AO1756" s="15"/>
      <c r="AP1756" s="15"/>
      <c r="AQ1756" s="15"/>
      <c r="AR1756" s="15"/>
      <c r="AS1756" s="15"/>
      <c r="AT1756" s="127"/>
      <c r="AU1756" s="15"/>
      <c r="AV1756" s="15"/>
      <c r="AW1756" s="15"/>
      <c r="AX1756" s="15"/>
      <c r="AY1756" s="15"/>
      <c r="AZ1756" s="10">
        <v>1</v>
      </c>
      <c r="BA1756" t="s">
        <v>22</v>
      </c>
      <c r="BB1756" t="s">
        <v>23</v>
      </c>
      <c r="BD1756" s="39" t="str">
        <f t="shared" si="55"/>
        <v>01/294825207KBlibli Jabodetabek</v>
      </c>
    </row>
    <row r="1757" spans="2:58" ht="13.5" customHeight="1" x14ac:dyDescent="0.35">
      <c r="B1757" s="10" t="s">
        <v>17</v>
      </c>
      <c r="C1757" s="10" t="s">
        <v>1648</v>
      </c>
      <c r="D1757" s="10" t="s">
        <v>294</v>
      </c>
      <c r="E1757" s="10" t="s">
        <v>295</v>
      </c>
      <c r="F1757" s="10" t="s">
        <v>365</v>
      </c>
      <c r="G1757" s="137" t="s">
        <v>16542</v>
      </c>
      <c r="H1757" s="10" t="s">
        <v>12960</v>
      </c>
      <c r="I1757" s="10">
        <v>4902430625760</v>
      </c>
      <c r="J1757" s="10" t="s">
        <v>15405</v>
      </c>
      <c r="K1757" s="10" t="s">
        <v>10607</v>
      </c>
      <c r="L1757" s="98">
        <f>IFERROR(VLOOKUP($F1757&amp;$C1757,Sales!$J:$W,9,0),0)</f>
        <v>0</v>
      </c>
      <c r="M1757" s="98">
        <f>IFERROR(VLOOKUP($F1757&amp;$C1757,Sales!$J:$W,10,0),0)</f>
        <v>0</v>
      </c>
      <c r="N1757" s="98">
        <f>IFERROR(VLOOKUP($F1757&amp;$C1757,Sales!$J:$W,11,0),0)</f>
        <v>0</v>
      </c>
      <c r="O1757" s="98">
        <f>IFERROR(VLOOKUP($F1757&amp;$C1757,Sales!$J:$W,12,0),0)</f>
        <v>0</v>
      </c>
      <c r="P1757" s="98">
        <f>IFERROR(VLOOKUP($F1757&amp;$C1757,Sales!$J:$W,13,0),0)</f>
        <v>0</v>
      </c>
      <c r="Q1757" s="98">
        <f>IFERROR(VLOOKUP($F1757&amp;$C1757,Sales!$A:$H,7,0),0)</f>
        <v>0</v>
      </c>
      <c r="R1757" s="41">
        <f t="shared" si="54"/>
        <v>1</v>
      </c>
      <c r="S1757" s="41">
        <v>1</v>
      </c>
      <c r="T1757" s="41"/>
      <c r="U1757" s="41"/>
      <c r="V1757" s="15">
        <v>1</v>
      </c>
      <c r="W1757" s="15">
        <v>1</v>
      </c>
      <c r="X1757" s="15">
        <v>1</v>
      </c>
      <c r="Y1757" s="41">
        <v>1</v>
      </c>
      <c r="Z1757" s="41">
        <v>1</v>
      </c>
      <c r="AA1757" s="41"/>
      <c r="AB1757" s="41"/>
      <c r="AC1757" s="41"/>
      <c r="AD1757" s="41"/>
      <c r="AE1757" s="41"/>
      <c r="AF1757" s="41"/>
      <c r="AG1757" s="41"/>
      <c r="AH1757" s="15"/>
      <c r="AI1757" s="41"/>
      <c r="AJ1757" s="41"/>
      <c r="AK1757" s="41"/>
      <c r="AL1757" s="15"/>
      <c r="AM1757" s="15"/>
      <c r="AN1757" s="15"/>
      <c r="AO1757" s="15"/>
      <c r="AP1757" s="15"/>
      <c r="AQ1757" s="15"/>
      <c r="AR1757" s="15"/>
      <c r="AS1757" s="15"/>
      <c r="AT1757" s="127"/>
      <c r="AU1757" s="15"/>
      <c r="AV1757" s="15"/>
      <c r="AW1757" s="15"/>
      <c r="AX1757" s="15"/>
      <c r="AY1757" s="15"/>
      <c r="AZ1757" s="10">
        <v>1</v>
      </c>
      <c r="BA1757" t="s">
        <v>22</v>
      </c>
      <c r="BB1757" t="s">
        <v>23</v>
      </c>
      <c r="BD1757" s="39" t="str">
        <f t="shared" si="55"/>
        <v>01/294825206PBlibli Jabodetabek</v>
      </c>
    </row>
    <row r="1758" spans="2:58" ht="13.5" customHeight="1" x14ac:dyDescent="0.35">
      <c r="B1758" s="10" t="s">
        <v>17</v>
      </c>
      <c r="C1758" s="10" t="s">
        <v>1648</v>
      </c>
      <c r="D1758" s="10" t="s">
        <v>294</v>
      </c>
      <c r="E1758" s="10" t="s">
        <v>295</v>
      </c>
      <c r="F1758" s="10" t="s">
        <v>350</v>
      </c>
      <c r="G1758" s="137" t="s">
        <v>16543</v>
      </c>
      <c r="H1758" s="10" t="s">
        <v>12961</v>
      </c>
      <c r="I1758" s="10">
        <v>4902430360142</v>
      </c>
      <c r="J1758" s="10" t="s">
        <v>15406</v>
      </c>
      <c r="K1758" s="10" t="s">
        <v>10608</v>
      </c>
      <c r="L1758" s="98">
        <f>IFERROR(VLOOKUP($F1758&amp;$C1758,Sales!$J:$W,9,0),0)</f>
        <v>0</v>
      </c>
      <c r="M1758" s="98">
        <f>IFERROR(VLOOKUP($F1758&amp;$C1758,Sales!$J:$W,10,0),0)</f>
        <v>0</v>
      </c>
      <c r="N1758" s="98">
        <f>IFERROR(VLOOKUP($F1758&amp;$C1758,Sales!$J:$W,11,0),0)</f>
        <v>0</v>
      </c>
      <c r="O1758" s="98">
        <f>IFERROR(VLOOKUP($F1758&amp;$C1758,Sales!$J:$W,12,0),0)</f>
        <v>0</v>
      </c>
      <c r="P1758" s="98">
        <f>IFERROR(VLOOKUP($F1758&amp;$C1758,Sales!$J:$W,13,0),0)</f>
        <v>0</v>
      </c>
      <c r="Q1758" s="98">
        <f>IFERROR(VLOOKUP($F1758&amp;$C1758,Sales!$A:$H,7,0),0)</f>
        <v>0</v>
      </c>
      <c r="R1758" s="41">
        <f t="shared" si="54"/>
        <v>1</v>
      </c>
      <c r="S1758" s="41">
        <v>1</v>
      </c>
      <c r="T1758" s="41"/>
      <c r="U1758" s="41"/>
      <c r="V1758" s="15">
        <v>1</v>
      </c>
      <c r="W1758" s="15">
        <v>1</v>
      </c>
      <c r="X1758" s="15">
        <v>1</v>
      </c>
      <c r="Y1758" s="41">
        <v>1</v>
      </c>
      <c r="Z1758" s="41">
        <v>1</v>
      </c>
      <c r="AA1758" s="41"/>
      <c r="AB1758" s="41"/>
      <c r="AC1758" s="41"/>
      <c r="AD1758" s="41"/>
      <c r="AE1758" s="41"/>
      <c r="AF1758" s="41"/>
      <c r="AG1758" s="41"/>
      <c r="AH1758" s="15"/>
      <c r="AI1758" s="41"/>
      <c r="AJ1758" s="41"/>
      <c r="AK1758" s="41"/>
      <c r="AL1758" s="15"/>
      <c r="AM1758" s="15"/>
      <c r="AN1758" s="15"/>
      <c r="AO1758" s="15"/>
      <c r="AP1758" s="15"/>
      <c r="AQ1758" s="15"/>
      <c r="AR1758" s="15"/>
      <c r="AS1758" s="15"/>
      <c r="AT1758" s="127"/>
      <c r="AU1758" s="15"/>
      <c r="AV1758" s="15"/>
      <c r="AW1758" s="15"/>
      <c r="AX1758" s="15"/>
      <c r="AY1758" s="15"/>
      <c r="AZ1758" s="10">
        <v>1</v>
      </c>
      <c r="BA1758" t="s">
        <v>22</v>
      </c>
      <c r="BB1758" t="s">
        <v>23</v>
      </c>
      <c r="BD1758" s="39" t="str">
        <f t="shared" si="55"/>
        <v>01/294825207FBlibli Jabodetabek</v>
      </c>
    </row>
    <row r="1759" spans="2:58" ht="13.5" customHeight="1" x14ac:dyDescent="0.35">
      <c r="B1759" s="10" t="s">
        <v>17</v>
      </c>
      <c r="C1759" s="10" t="s">
        <v>1648</v>
      </c>
      <c r="D1759" s="10" t="s">
        <v>294</v>
      </c>
      <c r="E1759" s="10" t="s">
        <v>295</v>
      </c>
      <c r="F1759" s="10" t="s">
        <v>6472</v>
      </c>
      <c r="G1759" s="137" t="s">
        <v>16769</v>
      </c>
      <c r="H1759" s="10" t="s">
        <v>14708</v>
      </c>
      <c r="I1759" s="10" t="s">
        <v>6569</v>
      </c>
      <c r="J1759" s="10" t="s">
        <v>15407</v>
      </c>
      <c r="K1759" s="10" t="s">
        <v>10629</v>
      </c>
      <c r="L1759" s="98">
        <f>IFERROR(VLOOKUP($F1759&amp;$C1759,Sales!$J:$W,9,0),0)</f>
        <v>0</v>
      </c>
      <c r="M1759" s="98">
        <f>IFERROR(VLOOKUP($F1759&amp;$C1759,Sales!$J:$W,10,0),0)</f>
        <v>0</v>
      </c>
      <c r="N1759" s="98">
        <f>IFERROR(VLOOKUP($F1759&amp;$C1759,Sales!$J:$W,11,0),0)</f>
        <v>0</v>
      </c>
      <c r="O1759" s="98">
        <f>IFERROR(VLOOKUP($F1759&amp;$C1759,Sales!$J:$W,12,0),0)</f>
        <v>0</v>
      </c>
      <c r="P1759" s="98">
        <f>IFERROR(VLOOKUP($F1759&amp;$C1759,Sales!$J:$W,13,0),0)</f>
        <v>0</v>
      </c>
      <c r="Q1759" s="98">
        <f>IFERROR(VLOOKUP($F1759&amp;$C1759,Sales!$A:$H,7,0),0)</f>
        <v>0</v>
      </c>
      <c r="R1759" s="41">
        <f t="shared" si="54"/>
        <v>1</v>
      </c>
      <c r="S1759" s="41">
        <v>1</v>
      </c>
      <c r="T1759" s="41"/>
      <c r="U1759" s="41"/>
      <c r="V1759" s="15">
        <v>1</v>
      </c>
      <c r="W1759" s="15">
        <v>1</v>
      </c>
      <c r="X1759" s="15">
        <v>1</v>
      </c>
      <c r="Y1759" s="41">
        <v>1</v>
      </c>
      <c r="Z1759" s="41">
        <v>1</v>
      </c>
      <c r="AA1759" s="41"/>
      <c r="AB1759" s="41"/>
      <c r="AC1759" s="41"/>
      <c r="AD1759" s="41"/>
      <c r="AE1759" s="41"/>
      <c r="AF1759" s="41"/>
      <c r="AG1759" s="41"/>
      <c r="AH1759" s="15"/>
      <c r="AI1759" s="41"/>
      <c r="AJ1759" s="41"/>
      <c r="AK1759" s="41"/>
      <c r="AL1759" s="15"/>
      <c r="AM1759" s="15"/>
      <c r="AN1759" s="15"/>
      <c r="AO1759" s="15"/>
      <c r="AP1759" s="15"/>
      <c r="AQ1759" s="15"/>
      <c r="AR1759" s="15"/>
      <c r="AS1759" s="15"/>
      <c r="AT1759" s="127"/>
      <c r="AU1759" s="15"/>
      <c r="AV1759" s="15"/>
      <c r="AW1759" s="15"/>
      <c r="AX1759" s="15"/>
      <c r="AY1759" s="15"/>
      <c r="AZ1759" s="10">
        <v>1</v>
      </c>
      <c r="BA1759" t="s">
        <v>22</v>
      </c>
      <c r="BB1759" t="s">
        <v>23</v>
      </c>
      <c r="BD1759" s="39" t="str">
        <f t="shared" si="55"/>
        <v>01/394829503DBlibli Jabodetabek</v>
      </c>
    </row>
    <row r="1760" spans="2:58" ht="13.5" customHeight="1" x14ac:dyDescent="0.35">
      <c r="B1760" s="10" t="s">
        <v>17</v>
      </c>
      <c r="C1760" s="10" t="s">
        <v>1648</v>
      </c>
      <c r="D1760" s="10" t="s">
        <v>294</v>
      </c>
      <c r="E1760" s="10" t="s">
        <v>295</v>
      </c>
      <c r="F1760" s="10" t="s">
        <v>317</v>
      </c>
      <c r="G1760" s="137" t="s">
        <v>1690</v>
      </c>
      <c r="H1760" s="10" t="s">
        <v>12962</v>
      </c>
      <c r="I1760" s="10">
        <v>4902430359733</v>
      </c>
      <c r="J1760" s="10" t="s">
        <v>15408</v>
      </c>
      <c r="K1760" s="10" t="s">
        <v>10610</v>
      </c>
      <c r="L1760" s="98">
        <f>IFERROR(VLOOKUP($F1760&amp;$C1760,Sales!$J:$W,9,0),0)</f>
        <v>0</v>
      </c>
      <c r="M1760" s="98">
        <f>IFERROR(VLOOKUP($F1760&amp;$C1760,Sales!$J:$W,10,0),0)</f>
        <v>0</v>
      </c>
      <c r="N1760" s="98">
        <f>IFERROR(VLOOKUP($F1760&amp;$C1760,Sales!$J:$W,11,0),0)</f>
        <v>0</v>
      </c>
      <c r="O1760" s="98">
        <f>IFERROR(VLOOKUP($F1760&amp;$C1760,Sales!$J:$W,12,0),0)</f>
        <v>0</v>
      </c>
      <c r="P1760" s="98">
        <f>IFERROR(VLOOKUP($F1760&amp;$C1760,Sales!$J:$W,13,0),0)</f>
        <v>0</v>
      </c>
      <c r="Q1760" s="98">
        <f>IFERROR(VLOOKUP($F1760&amp;$C1760,Sales!$A:$H,7,0),0)</f>
        <v>0</v>
      </c>
      <c r="R1760" s="41">
        <f t="shared" si="54"/>
        <v>1</v>
      </c>
      <c r="S1760" s="41">
        <v>1</v>
      </c>
      <c r="T1760" s="41"/>
      <c r="U1760" s="41"/>
      <c r="V1760" s="15">
        <v>1</v>
      </c>
      <c r="W1760" s="15">
        <v>1</v>
      </c>
      <c r="X1760" s="15">
        <v>1</v>
      </c>
      <c r="Y1760" s="41">
        <v>1</v>
      </c>
      <c r="Z1760" s="41">
        <v>1</v>
      </c>
      <c r="AA1760" s="41"/>
      <c r="AB1760" s="41"/>
      <c r="AC1760" s="41"/>
      <c r="AD1760" s="41"/>
      <c r="AE1760" s="41"/>
      <c r="AF1760" s="41"/>
      <c r="AG1760" s="41"/>
      <c r="AH1760" s="15"/>
      <c r="AI1760" s="41"/>
      <c r="AJ1760" s="41"/>
      <c r="AK1760" s="41"/>
      <c r="AL1760" s="15"/>
      <c r="AM1760" s="15"/>
      <c r="AN1760" s="15"/>
      <c r="AO1760" s="15"/>
      <c r="AP1760" s="15"/>
      <c r="AQ1760" s="15"/>
      <c r="AR1760" s="15"/>
      <c r="AS1760" s="15"/>
      <c r="AT1760" s="127"/>
      <c r="AU1760" s="15"/>
      <c r="AV1760" s="15"/>
      <c r="AW1760" s="15"/>
      <c r="AX1760" s="15"/>
      <c r="AY1760" s="15"/>
      <c r="AZ1760" s="10">
        <v>1</v>
      </c>
      <c r="BA1760" t="s">
        <v>13952</v>
      </c>
      <c r="BB1760" t="s">
        <v>23</v>
      </c>
      <c r="BD1760" s="39" t="str">
        <f t="shared" si="55"/>
        <v>01/294825207NBlibli Jabodetabek</v>
      </c>
    </row>
    <row r="1761" spans="2:59" ht="13.5" customHeight="1" x14ac:dyDescent="0.35">
      <c r="B1761" s="10" t="s">
        <v>17</v>
      </c>
      <c r="C1761" s="10" t="s">
        <v>1648</v>
      </c>
      <c r="D1761" s="10" t="s">
        <v>294</v>
      </c>
      <c r="E1761" s="10" t="s">
        <v>295</v>
      </c>
      <c r="F1761" s="10" t="s">
        <v>333</v>
      </c>
      <c r="G1761" s="137" t="s">
        <v>16544</v>
      </c>
      <c r="H1761" s="10" t="s">
        <v>12963</v>
      </c>
      <c r="I1761" s="10">
        <v>4902430715218</v>
      </c>
      <c r="J1761" s="10" t="s">
        <v>15409</v>
      </c>
      <c r="K1761" s="10" t="s">
        <v>6570</v>
      </c>
      <c r="L1761" s="98">
        <f>IFERROR(VLOOKUP($F1761&amp;$C1761,Sales!$J:$W,9,0),0)</f>
        <v>0</v>
      </c>
      <c r="M1761" s="98">
        <f>IFERROR(VLOOKUP($F1761&amp;$C1761,Sales!$J:$W,10,0),0)</f>
        <v>0</v>
      </c>
      <c r="N1761" s="98">
        <f>IFERROR(VLOOKUP($F1761&amp;$C1761,Sales!$J:$W,11,0),0)</f>
        <v>0</v>
      </c>
      <c r="O1761" s="98">
        <f>IFERROR(VLOOKUP($F1761&amp;$C1761,Sales!$J:$W,12,0),0)</f>
        <v>0</v>
      </c>
      <c r="P1761" s="98">
        <f>IFERROR(VLOOKUP($F1761&amp;$C1761,Sales!$J:$W,13,0),0)</f>
        <v>0</v>
      </c>
      <c r="Q1761" s="98">
        <f>IFERROR(VLOOKUP($F1761&amp;$C1761,Sales!$A:$H,7,0),0)</f>
        <v>0</v>
      </c>
      <c r="R1761" s="41">
        <f t="shared" si="54"/>
        <v>1</v>
      </c>
      <c r="S1761" s="41">
        <v>1</v>
      </c>
      <c r="T1761" s="41"/>
      <c r="U1761" s="41"/>
      <c r="V1761" s="15">
        <v>1</v>
      </c>
      <c r="W1761" s="15">
        <v>1</v>
      </c>
      <c r="X1761" s="15">
        <v>1</v>
      </c>
      <c r="Y1761" s="41">
        <v>1</v>
      </c>
      <c r="Z1761" s="41">
        <v>1</v>
      </c>
      <c r="AA1761" s="41"/>
      <c r="AB1761" s="41"/>
      <c r="AC1761" s="41"/>
      <c r="AD1761" s="41"/>
      <c r="AE1761" s="41"/>
      <c r="AF1761" s="41"/>
      <c r="AG1761" s="41"/>
      <c r="AH1761" s="15"/>
      <c r="AI1761" s="41"/>
      <c r="AJ1761" s="41"/>
      <c r="AK1761" s="41"/>
      <c r="AL1761" s="15"/>
      <c r="AM1761" s="15"/>
      <c r="AN1761" s="15"/>
      <c r="AO1761" s="15"/>
      <c r="AP1761" s="15"/>
      <c r="AQ1761" s="15"/>
      <c r="AR1761" s="15"/>
      <c r="AS1761" s="15"/>
      <c r="AT1761" s="127"/>
      <c r="AU1761" s="15"/>
      <c r="AV1761" s="15"/>
      <c r="AW1761" s="15"/>
      <c r="AX1761" s="15"/>
      <c r="AY1761" s="15"/>
      <c r="AZ1761" s="10">
        <v>1</v>
      </c>
      <c r="BA1761" t="s">
        <v>22</v>
      </c>
      <c r="BB1761" t="s">
        <v>23</v>
      </c>
      <c r="BD1761" s="39" t="str">
        <f t="shared" si="55"/>
        <v>01/294825208GBlibli Jabodetabek</v>
      </c>
    </row>
    <row r="1762" spans="2:59" ht="13.5" customHeight="1" x14ac:dyDescent="0.35">
      <c r="B1762" s="10" t="s">
        <v>17</v>
      </c>
      <c r="C1762" s="10" t="s">
        <v>1648</v>
      </c>
      <c r="D1762" s="10" t="s">
        <v>294</v>
      </c>
      <c r="E1762" s="10" t="s">
        <v>295</v>
      </c>
      <c r="F1762" s="10" t="s">
        <v>296</v>
      </c>
      <c r="G1762" s="137" t="s">
        <v>16545</v>
      </c>
      <c r="H1762" s="10" t="s">
        <v>12964</v>
      </c>
      <c r="I1762" s="10" t="s">
        <v>297</v>
      </c>
      <c r="J1762" s="131" t="s">
        <v>15410</v>
      </c>
      <c r="K1762" s="10" t="s">
        <v>6571</v>
      </c>
      <c r="L1762" s="98">
        <f>IFERROR(VLOOKUP($F1762&amp;$C1762,Sales!$J:$W,9,0),0)</f>
        <v>0</v>
      </c>
      <c r="M1762" s="98">
        <f>IFERROR(VLOOKUP($F1762&amp;$C1762,Sales!$J:$W,10,0),0)</f>
        <v>0</v>
      </c>
      <c r="N1762" s="98">
        <f>IFERROR(VLOOKUP($F1762&amp;$C1762,Sales!$J:$W,11,0),0)</f>
        <v>0</v>
      </c>
      <c r="O1762" s="98">
        <f>IFERROR(VLOOKUP($F1762&amp;$C1762,Sales!$J:$W,12,0),0)</f>
        <v>0</v>
      </c>
      <c r="P1762" s="98">
        <f>IFERROR(VLOOKUP($F1762&amp;$C1762,Sales!$J:$W,13,0),0)</f>
        <v>0</v>
      </c>
      <c r="Q1762" s="98">
        <f>IFERROR(VLOOKUP($F1762&amp;$C1762,Sales!$A:$H,7,0),0)</f>
        <v>0</v>
      </c>
      <c r="R1762" s="41" t="str">
        <f t="shared" si="54"/>
        <v>ERROR</v>
      </c>
      <c r="S1762" s="15"/>
      <c r="T1762" s="15"/>
      <c r="U1762" s="15"/>
      <c r="V1762" s="15"/>
      <c r="W1762" s="15"/>
      <c r="X1762" s="15"/>
      <c r="Y1762" s="41"/>
      <c r="Z1762" s="41"/>
      <c r="AA1762" s="41"/>
      <c r="AB1762" s="41"/>
      <c r="AC1762" s="15"/>
      <c r="AD1762" s="15"/>
      <c r="AE1762" s="15"/>
      <c r="AF1762" s="15"/>
      <c r="AG1762" s="15"/>
      <c r="AH1762" s="15"/>
      <c r="AI1762" s="41"/>
      <c r="AJ1762" s="41"/>
      <c r="AK1762" s="15"/>
      <c r="AL1762" s="15"/>
      <c r="AM1762" s="15"/>
      <c r="AN1762" s="15"/>
      <c r="AO1762" s="15"/>
      <c r="AP1762" s="15"/>
      <c r="AQ1762" s="15"/>
      <c r="AR1762" s="15"/>
      <c r="AS1762" s="15"/>
      <c r="AT1762" s="132"/>
      <c r="AU1762" s="15"/>
      <c r="AV1762" s="15"/>
      <c r="AW1762" s="15"/>
      <c r="AX1762" s="15"/>
      <c r="AY1762" s="15"/>
      <c r="AZ1762" s="10">
        <v>1</v>
      </c>
      <c r="BA1762" t="s">
        <v>13952</v>
      </c>
      <c r="BB1762" t="s">
        <v>88</v>
      </c>
      <c r="BD1762" s="39" t="str">
        <f t="shared" si="55"/>
        <v>01/394829601MBlibli Jabodetabek</v>
      </c>
    </row>
    <row r="1763" spans="2:59" ht="13.5" customHeight="1" x14ac:dyDescent="0.35">
      <c r="B1763" s="10" t="s">
        <v>17</v>
      </c>
      <c r="C1763" s="10" t="s">
        <v>1648</v>
      </c>
      <c r="D1763" s="10" t="s">
        <v>294</v>
      </c>
      <c r="E1763" s="10" t="s">
        <v>295</v>
      </c>
      <c r="F1763" s="10" t="s">
        <v>1151</v>
      </c>
      <c r="G1763" s="137" t="s">
        <v>16546</v>
      </c>
      <c r="H1763" s="10" t="s">
        <v>12965</v>
      </c>
      <c r="I1763" s="10" t="s">
        <v>1152</v>
      </c>
      <c r="J1763" s="10" t="s">
        <v>15411</v>
      </c>
      <c r="K1763" s="10" t="s">
        <v>6465</v>
      </c>
      <c r="L1763" s="98">
        <f>IFERROR(VLOOKUP($F1763&amp;$C1763,Sales!$J:$W,9,0),0)</f>
        <v>0</v>
      </c>
      <c r="M1763" s="98">
        <f>IFERROR(VLOOKUP($F1763&amp;$C1763,Sales!$J:$W,10,0),0)</f>
        <v>0</v>
      </c>
      <c r="N1763" s="98">
        <f>IFERROR(VLOOKUP($F1763&amp;$C1763,Sales!$J:$W,11,0),0)</f>
        <v>0</v>
      </c>
      <c r="O1763" s="98">
        <f>IFERROR(VLOOKUP($F1763&amp;$C1763,Sales!$J:$W,12,0),0)</f>
        <v>0</v>
      </c>
      <c r="P1763" s="98">
        <f>IFERROR(VLOOKUP($F1763&amp;$C1763,Sales!$J:$W,13,0),0)</f>
        <v>0</v>
      </c>
      <c r="Q1763" s="98">
        <f>IFERROR(VLOOKUP($F1763&amp;$C1763,Sales!$A:$H,7,0),0)</f>
        <v>0</v>
      </c>
      <c r="R1763" s="41">
        <f t="shared" si="54"/>
        <v>1</v>
      </c>
      <c r="S1763" s="41">
        <v>1</v>
      </c>
      <c r="T1763" s="41"/>
      <c r="U1763" s="41"/>
      <c r="V1763" s="15">
        <v>1</v>
      </c>
      <c r="W1763" s="15">
        <v>1</v>
      </c>
      <c r="X1763" s="15">
        <v>1</v>
      </c>
      <c r="Y1763" s="41">
        <v>1</v>
      </c>
      <c r="Z1763" s="41">
        <v>1</v>
      </c>
      <c r="AA1763" s="41"/>
      <c r="AB1763" s="41"/>
      <c r="AC1763" s="41"/>
      <c r="AD1763" s="41"/>
      <c r="AE1763" s="41"/>
      <c r="AF1763" s="41"/>
      <c r="AG1763" s="41"/>
      <c r="AH1763" s="15"/>
      <c r="AI1763" s="41"/>
      <c r="AJ1763" s="41"/>
      <c r="AK1763" s="41"/>
      <c r="AL1763" s="15"/>
      <c r="AM1763" s="15"/>
      <c r="AN1763" s="15"/>
      <c r="AO1763" s="15"/>
      <c r="AP1763" s="15"/>
      <c r="AQ1763" s="15"/>
      <c r="AR1763" s="15"/>
      <c r="AS1763" s="15"/>
      <c r="AT1763" s="127"/>
      <c r="AU1763" s="15"/>
      <c r="AV1763" s="15"/>
      <c r="AW1763" s="15"/>
      <c r="AX1763" s="15"/>
      <c r="AY1763" s="15"/>
      <c r="AZ1763" s="10">
        <v>1</v>
      </c>
      <c r="BA1763" t="s">
        <v>22</v>
      </c>
      <c r="BB1763" t="s">
        <v>23</v>
      </c>
      <c r="BD1763" s="39" t="str">
        <f t="shared" si="55"/>
        <v>01/394829801KBlibli Jabodetabek</v>
      </c>
    </row>
    <row r="1764" spans="2:59" ht="13.5" customHeight="1" x14ac:dyDescent="0.35">
      <c r="B1764" s="10" t="s">
        <v>17</v>
      </c>
      <c r="C1764" s="10" t="s">
        <v>1648</v>
      </c>
      <c r="D1764" s="10" t="s">
        <v>294</v>
      </c>
      <c r="E1764" s="10" t="s">
        <v>295</v>
      </c>
      <c r="F1764" s="10" t="s">
        <v>753</v>
      </c>
      <c r="G1764" s="137" t="s">
        <v>16547</v>
      </c>
      <c r="H1764" s="10" t="s">
        <v>12966</v>
      </c>
      <c r="I1764" s="10">
        <v>4902430917957</v>
      </c>
      <c r="J1764" s="124" t="s">
        <v>15412</v>
      </c>
      <c r="K1764" s="10" t="s">
        <v>10611</v>
      </c>
      <c r="L1764" s="98">
        <f>IFERROR(VLOOKUP($F1764&amp;$C1764,Sales!$J:$W,9,0),0)</f>
        <v>0</v>
      </c>
      <c r="M1764" s="98">
        <f>IFERROR(VLOOKUP($F1764&amp;$C1764,Sales!$J:$W,10,0),0)</f>
        <v>0</v>
      </c>
      <c r="N1764" s="98">
        <f>IFERROR(VLOOKUP($F1764&amp;$C1764,Sales!$J:$W,11,0),0)</f>
        <v>0</v>
      </c>
      <c r="O1764" s="98">
        <f>IFERROR(VLOOKUP($F1764&amp;$C1764,Sales!$J:$W,12,0),0)</f>
        <v>0</v>
      </c>
      <c r="P1764" s="98">
        <f>IFERROR(VLOOKUP($F1764&amp;$C1764,Sales!$J:$W,13,0),0)</f>
        <v>0</v>
      </c>
      <c r="Q1764" s="98">
        <f>IFERROR(VLOOKUP($F1764&amp;$C1764,Sales!$A:$H,7,0),0)</f>
        <v>0</v>
      </c>
      <c r="R1764" s="41">
        <f t="shared" si="54"/>
        <v>1</v>
      </c>
      <c r="S1764" s="41">
        <v>1</v>
      </c>
      <c r="T1764" s="41"/>
      <c r="U1764" s="41"/>
      <c r="V1764" s="15">
        <v>1</v>
      </c>
      <c r="W1764" s="15">
        <v>1</v>
      </c>
      <c r="X1764" s="15">
        <v>1</v>
      </c>
      <c r="Y1764" s="41">
        <v>1</v>
      </c>
      <c r="Z1764" s="41">
        <v>1</v>
      </c>
      <c r="AA1764" s="41"/>
      <c r="AB1764" s="41"/>
      <c r="AC1764" s="41"/>
      <c r="AD1764" s="41"/>
      <c r="AE1764" s="41"/>
      <c r="AF1764" s="41"/>
      <c r="AG1764" s="41"/>
      <c r="AH1764" s="15"/>
      <c r="AI1764" s="41"/>
      <c r="AJ1764" s="41"/>
      <c r="AK1764" s="41"/>
      <c r="AL1764" s="15"/>
      <c r="AM1764" s="15"/>
      <c r="AN1764" s="15"/>
      <c r="AO1764" s="15"/>
      <c r="AP1764" s="15"/>
      <c r="AQ1764" s="15"/>
      <c r="AR1764" s="15"/>
      <c r="AS1764" s="15"/>
      <c r="AT1764" s="127"/>
      <c r="AU1764" s="15"/>
      <c r="AV1764" s="15"/>
      <c r="AW1764" s="15"/>
      <c r="AX1764" s="15"/>
      <c r="AY1764" s="15"/>
      <c r="AZ1764" s="10">
        <v>1</v>
      </c>
      <c r="BA1764" t="s">
        <v>22</v>
      </c>
      <c r="BB1764" t="s">
        <v>23</v>
      </c>
      <c r="BD1764" s="39" t="str">
        <f t="shared" si="55"/>
        <v>01/294826801EBlibli Jabodetabek</v>
      </c>
    </row>
    <row r="1765" spans="2:59" ht="13.5" customHeight="1" x14ac:dyDescent="0.35">
      <c r="B1765" s="10" t="s">
        <v>17</v>
      </c>
      <c r="C1765" s="10" t="s">
        <v>1648</v>
      </c>
      <c r="D1765" s="10" t="s">
        <v>294</v>
      </c>
      <c r="E1765" s="10" t="s">
        <v>295</v>
      </c>
      <c r="F1765" s="10" t="s">
        <v>303</v>
      </c>
      <c r="G1765" s="137" t="s">
        <v>16548</v>
      </c>
      <c r="H1765" s="10" t="s">
        <v>12967</v>
      </c>
      <c r="I1765" s="10" t="s">
        <v>304</v>
      </c>
      <c r="J1765" s="10" t="s">
        <v>20078</v>
      </c>
      <c r="K1765" s="10" t="s">
        <v>10612</v>
      </c>
      <c r="L1765" s="98">
        <f>IFERROR(VLOOKUP($F1765&amp;$C1765,Sales!$J:$W,9,0),0)</f>
        <v>0</v>
      </c>
      <c r="M1765" s="98">
        <f>IFERROR(VLOOKUP($F1765&amp;$C1765,Sales!$J:$W,10,0),0)</f>
        <v>0</v>
      </c>
      <c r="N1765" s="98">
        <f>IFERROR(VLOOKUP($F1765&amp;$C1765,Sales!$J:$W,11,0),0)</f>
        <v>0</v>
      </c>
      <c r="O1765" s="98">
        <f>IFERROR(VLOOKUP($F1765&amp;$C1765,Sales!$J:$W,12,0),0)</f>
        <v>0</v>
      </c>
      <c r="P1765" s="98">
        <f>IFERROR(VLOOKUP($F1765&amp;$C1765,Sales!$J:$W,13,0),0)</f>
        <v>0</v>
      </c>
      <c r="Q1765" s="98">
        <f>IFERROR(VLOOKUP($F1765&amp;$C1765,Sales!$A:$H,7,0),0)</f>
        <v>0</v>
      </c>
      <c r="R1765" s="41">
        <f t="shared" si="54"/>
        <v>1</v>
      </c>
      <c r="S1765" s="41">
        <v>1</v>
      </c>
      <c r="T1765" s="41"/>
      <c r="U1765" s="41"/>
      <c r="V1765" s="15">
        <v>1</v>
      </c>
      <c r="W1765" s="15">
        <v>1</v>
      </c>
      <c r="X1765" s="15">
        <v>1</v>
      </c>
      <c r="Y1765" s="41">
        <v>1</v>
      </c>
      <c r="Z1765" s="41">
        <v>1</v>
      </c>
      <c r="AA1765" s="41"/>
      <c r="AB1765" s="41"/>
      <c r="AC1765" s="41"/>
      <c r="AD1765" s="15"/>
      <c r="AE1765" s="15"/>
      <c r="AF1765" s="41"/>
      <c r="AG1765" s="41"/>
      <c r="AH1765" s="15"/>
      <c r="AI1765" s="15"/>
      <c r="AJ1765" s="41"/>
      <c r="AK1765" s="15"/>
      <c r="AL1765" s="15"/>
      <c r="AM1765" s="15"/>
      <c r="AN1765" s="15"/>
      <c r="AO1765" s="15"/>
      <c r="AP1765" s="15"/>
      <c r="AQ1765" s="15"/>
      <c r="AR1765" s="15"/>
      <c r="AS1765" s="15"/>
      <c r="AT1765" s="127"/>
      <c r="AU1765" s="15"/>
      <c r="AV1765" s="15"/>
      <c r="AW1765" s="15"/>
      <c r="AX1765" s="15"/>
      <c r="AY1765" s="15"/>
      <c r="AZ1765" s="10">
        <v>1</v>
      </c>
      <c r="BA1765" t="s">
        <v>13952</v>
      </c>
      <c r="BB1765" t="s">
        <v>23</v>
      </c>
      <c r="BD1765" s="39" t="str">
        <f t="shared" si="55"/>
        <v>01/394829801FBlibli Jabodetabek</v>
      </c>
      <c r="BG1765" t="s">
        <v>19045</v>
      </c>
    </row>
    <row r="1766" spans="2:59" ht="13.5" customHeight="1" x14ac:dyDescent="0.35">
      <c r="B1766" s="10" t="s">
        <v>17</v>
      </c>
      <c r="C1766" s="10" t="s">
        <v>1648</v>
      </c>
      <c r="D1766" s="10" t="s">
        <v>294</v>
      </c>
      <c r="E1766" s="10" t="s">
        <v>295</v>
      </c>
      <c r="F1766" s="10" t="s">
        <v>1697</v>
      </c>
      <c r="G1766" s="137" t="s">
        <v>16549</v>
      </c>
      <c r="H1766" s="10" t="s">
        <v>12968</v>
      </c>
      <c r="I1766" s="10" t="s">
        <v>1698</v>
      </c>
      <c r="J1766" s="10" t="s">
        <v>6572</v>
      </c>
      <c r="K1766" s="10" t="s">
        <v>10613</v>
      </c>
      <c r="L1766" s="98">
        <f>IFERROR(VLOOKUP($F1766&amp;$C1766,Sales!$J:$W,9,0),0)</f>
        <v>0</v>
      </c>
      <c r="M1766" s="98">
        <f>IFERROR(VLOOKUP($F1766&amp;$C1766,Sales!$J:$W,10,0),0)</f>
        <v>0</v>
      </c>
      <c r="N1766" s="98">
        <f>IFERROR(VLOOKUP($F1766&amp;$C1766,Sales!$J:$W,11,0),0)</f>
        <v>0</v>
      </c>
      <c r="O1766" s="98">
        <f>IFERROR(VLOOKUP($F1766&amp;$C1766,Sales!$J:$W,12,0),0)</f>
        <v>0</v>
      </c>
      <c r="P1766" s="98">
        <f>IFERROR(VLOOKUP($F1766&amp;$C1766,Sales!$J:$W,13,0),0)</f>
        <v>0</v>
      </c>
      <c r="Q1766" s="98">
        <f>IFERROR(VLOOKUP($F1766&amp;$C1766,Sales!$A:$H,7,0),0)</f>
        <v>0</v>
      </c>
      <c r="R1766" s="41">
        <f t="shared" si="54"/>
        <v>1</v>
      </c>
      <c r="S1766" s="41">
        <v>1</v>
      </c>
      <c r="T1766" s="41"/>
      <c r="U1766" s="41"/>
      <c r="V1766" s="15">
        <v>1</v>
      </c>
      <c r="W1766" s="15">
        <v>1</v>
      </c>
      <c r="X1766" s="15">
        <v>1</v>
      </c>
      <c r="Y1766" s="41">
        <v>1</v>
      </c>
      <c r="Z1766" s="41">
        <v>1</v>
      </c>
      <c r="AA1766" s="41"/>
      <c r="AB1766" s="41"/>
      <c r="AC1766" s="41"/>
      <c r="AD1766" s="41"/>
      <c r="AE1766" s="41"/>
      <c r="AF1766" s="41"/>
      <c r="AG1766" s="41"/>
      <c r="AH1766" s="15"/>
      <c r="AI1766" s="41"/>
      <c r="AJ1766" s="41"/>
      <c r="AK1766" s="41"/>
      <c r="AL1766" s="15"/>
      <c r="AM1766" s="15"/>
      <c r="AN1766" s="15"/>
      <c r="AO1766" s="15"/>
      <c r="AP1766" s="15"/>
      <c r="AQ1766" s="15"/>
      <c r="AR1766" s="15"/>
      <c r="AS1766" s="15"/>
      <c r="AT1766" s="127"/>
      <c r="AU1766" s="15"/>
      <c r="AV1766" s="15"/>
      <c r="AW1766" s="15"/>
      <c r="AX1766" s="15"/>
      <c r="AY1766" s="15"/>
      <c r="AZ1766" s="10">
        <v>1</v>
      </c>
      <c r="BA1766" t="s">
        <v>13952</v>
      </c>
      <c r="BB1766" t="s">
        <v>23</v>
      </c>
      <c r="BD1766" s="39" t="str">
        <f t="shared" si="55"/>
        <v>01/394829601GBlibli Jabodetabek</v>
      </c>
    </row>
    <row r="1767" spans="2:59" ht="13.5" customHeight="1" x14ac:dyDescent="0.35">
      <c r="B1767" s="10" t="s">
        <v>17</v>
      </c>
      <c r="C1767" s="10" t="s">
        <v>1648</v>
      </c>
      <c r="D1767" s="10" t="s">
        <v>294</v>
      </c>
      <c r="E1767" s="10" t="s">
        <v>295</v>
      </c>
      <c r="F1767" s="10" t="s">
        <v>387</v>
      </c>
      <c r="G1767" s="137" t="s">
        <v>6573</v>
      </c>
      <c r="H1767" s="10" t="s">
        <v>12969</v>
      </c>
      <c r="I1767" s="10">
        <v>4902430875592</v>
      </c>
      <c r="J1767" s="10" t="s">
        <v>15413</v>
      </c>
      <c r="K1767" s="10" t="s">
        <v>389</v>
      </c>
      <c r="L1767" s="98">
        <f>IFERROR(VLOOKUP($F1767&amp;$C1767,Sales!$J:$W,9,0),0)</f>
        <v>0</v>
      </c>
      <c r="M1767" s="98">
        <f>IFERROR(VLOOKUP($F1767&amp;$C1767,Sales!$J:$W,10,0),0)</f>
        <v>0</v>
      </c>
      <c r="N1767" s="98">
        <f>IFERROR(VLOOKUP($F1767&amp;$C1767,Sales!$J:$W,11,0),0)</f>
        <v>0</v>
      </c>
      <c r="O1767" s="98">
        <f>IFERROR(VLOOKUP($F1767&amp;$C1767,Sales!$J:$W,12,0),0)</f>
        <v>0</v>
      </c>
      <c r="P1767" s="98">
        <f>IFERROR(VLOOKUP($F1767&amp;$C1767,Sales!$J:$W,13,0),0)</f>
        <v>0</v>
      </c>
      <c r="Q1767" s="98">
        <f>IFERROR(VLOOKUP($F1767&amp;$C1767,Sales!$A:$H,7,0),0)</f>
        <v>0</v>
      </c>
      <c r="R1767" s="41" t="str">
        <f t="shared" si="54"/>
        <v>ERROR</v>
      </c>
      <c r="S1767" s="15"/>
      <c r="T1767" s="15"/>
      <c r="U1767" s="15"/>
      <c r="V1767" s="15"/>
      <c r="W1767" s="15"/>
      <c r="X1767" s="15"/>
      <c r="Y1767" s="41"/>
      <c r="Z1767" s="41"/>
      <c r="AA1767" s="41"/>
      <c r="AB1767" s="15"/>
      <c r="AC1767" s="15"/>
      <c r="AD1767" s="15"/>
      <c r="AE1767" s="15"/>
      <c r="AF1767" s="15"/>
      <c r="AG1767" s="15"/>
      <c r="AH1767" s="15"/>
      <c r="AI1767" s="41"/>
      <c r="AJ1767" s="41"/>
      <c r="AK1767" s="15"/>
      <c r="AL1767" s="15"/>
      <c r="AM1767" s="15"/>
      <c r="AN1767" s="15"/>
      <c r="AO1767" s="15"/>
      <c r="AP1767" s="15"/>
      <c r="AQ1767" s="15"/>
      <c r="AR1767" s="15"/>
      <c r="AS1767" s="15"/>
      <c r="AT1767" s="15"/>
      <c r="AU1767" s="15"/>
      <c r="AV1767" s="15"/>
      <c r="AW1767" s="15"/>
      <c r="AX1767" s="15"/>
      <c r="AY1767" s="15"/>
      <c r="AZ1767" s="10">
        <v>1</v>
      </c>
      <c r="BA1767" t="s">
        <v>22</v>
      </c>
      <c r="BB1767" t="s">
        <v>88</v>
      </c>
      <c r="BD1767" s="39" t="str">
        <f t="shared" si="55"/>
        <v>01/294823701HBlibli Jabodetabek</v>
      </c>
    </row>
    <row r="1768" spans="2:59" ht="13.5" customHeight="1" x14ac:dyDescent="0.35">
      <c r="B1768" s="10" t="s">
        <v>17</v>
      </c>
      <c r="C1768" s="10" t="s">
        <v>1648</v>
      </c>
      <c r="D1768" s="10" t="s">
        <v>294</v>
      </c>
      <c r="E1768" s="10" t="s">
        <v>295</v>
      </c>
      <c r="F1768" s="10" t="s">
        <v>381</v>
      </c>
      <c r="G1768" s="137" t="s">
        <v>6574</v>
      </c>
      <c r="H1768" s="10" t="s">
        <v>12970</v>
      </c>
      <c r="I1768" s="10">
        <v>4902430875516</v>
      </c>
      <c r="J1768" s="10" t="s">
        <v>15414</v>
      </c>
      <c r="K1768" s="10" t="s">
        <v>383</v>
      </c>
      <c r="L1768" s="98">
        <f>IFERROR(VLOOKUP($F1768&amp;$C1768,Sales!$J:$W,9,0),0)</f>
        <v>0</v>
      </c>
      <c r="M1768" s="98">
        <f>IFERROR(VLOOKUP($F1768&amp;$C1768,Sales!$J:$W,10,0),0)</f>
        <v>0</v>
      </c>
      <c r="N1768" s="98">
        <f>IFERROR(VLOOKUP($F1768&amp;$C1768,Sales!$J:$W,11,0),0)</f>
        <v>0</v>
      </c>
      <c r="O1768" s="98">
        <f>IFERROR(VLOOKUP($F1768&amp;$C1768,Sales!$J:$W,12,0),0)</f>
        <v>0</v>
      </c>
      <c r="P1768" s="98">
        <f>IFERROR(VLOOKUP($F1768&amp;$C1768,Sales!$J:$W,13,0),0)</f>
        <v>0</v>
      </c>
      <c r="Q1768" s="98">
        <f>IFERROR(VLOOKUP($F1768&amp;$C1768,Sales!$A:$H,7,0),0)</f>
        <v>0</v>
      </c>
      <c r="R1768" s="41" t="str">
        <f t="shared" si="54"/>
        <v>ERROR</v>
      </c>
      <c r="S1768" s="15"/>
      <c r="T1768" s="15"/>
      <c r="U1768" s="15"/>
      <c r="V1768" s="15"/>
      <c r="W1768" s="15"/>
      <c r="X1768" s="15"/>
      <c r="Y1768" s="41"/>
      <c r="Z1768" s="41"/>
      <c r="AA1768" s="41"/>
      <c r="AB1768" s="15"/>
      <c r="AC1768" s="15"/>
      <c r="AD1768" s="15"/>
      <c r="AE1768" s="15"/>
      <c r="AF1768" s="15"/>
      <c r="AG1768" s="15"/>
      <c r="AH1768" s="15"/>
      <c r="AI1768" s="41"/>
      <c r="AJ1768" s="41"/>
      <c r="AK1768" s="15"/>
      <c r="AL1768" s="15"/>
      <c r="AM1768" s="15"/>
      <c r="AN1768" s="15"/>
      <c r="AO1768" s="15"/>
      <c r="AP1768" s="15"/>
      <c r="AQ1768" s="15"/>
      <c r="AR1768" s="15"/>
      <c r="AS1768" s="15"/>
      <c r="AT1768" s="15"/>
      <c r="AU1768" s="15"/>
      <c r="AV1768" s="15"/>
      <c r="AW1768" s="15"/>
      <c r="AX1768" s="15"/>
      <c r="AY1768" s="15"/>
      <c r="AZ1768" s="10">
        <v>1</v>
      </c>
      <c r="BA1768" t="s">
        <v>22</v>
      </c>
      <c r="BB1768" t="s">
        <v>88</v>
      </c>
      <c r="BD1768" s="39" t="str">
        <f t="shared" si="55"/>
        <v>01/294823701IBlibli Jabodetabek</v>
      </c>
    </row>
    <row r="1769" spans="2:59" ht="13.5" customHeight="1" x14ac:dyDescent="0.35">
      <c r="B1769" s="10" t="s">
        <v>17</v>
      </c>
      <c r="C1769" s="10" t="s">
        <v>1648</v>
      </c>
      <c r="D1769" s="10" t="s">
        <v>294</v>
      </c>
      <c r="E1769" s="10" t="s">
        <v>295</v>
      </c>
      <c r="F1769" s="10" t="s">
        <v>384</v>
      </c>
      <c r="G1769" s="137" t="s">
        <v>6575</v>
      </c>
      <c r="H1769" s="10" t="s">
        <v>12971</v>
      </c>
      <c r="I1769" s="10">
        <v>4902430875554</v>
      </c>
      <c r="J1769" s="10" t="s">
        <v>15415</v>
      </c>
      <c r="K1769" s="10" t="s">
        <v>386</v>
      </c>
      <c r="L1769" s="98">
        <f>IFERROR(VLOOKUP($F1769&amp;$C1769,Sales!$J:$W,9,0),0)</f>
        <v>0</v>
      </c>
      <c r="M1769" s="98">
        <f>IFERROR(VLOOKUP($F1769&amp;$C1769,Sales!$J:$W,10,0),0)</f>
        <v>0</v>
      </c>
      <c r="N1769" s="98">
        <f>IFERROR(VLOOKUP($F1769&amp;$C1769,Sales!$J:$W,11,0),0)</f>
        <v>0</v>
      </c>
      <c r="O1769" s="98">
        <f>IFERROR(VLOOKUP($F1769&amp;$C1769,Sales!$J:$W,12,0),0)</f>
        <v>0</v>
      </c>
      <c r="P1769" s="98">
        <f>IFERROR(VLOOKUP($F1769&amp;$C1769,Sales!$J:$W,13,0),0)</f>
        <v>0</v>
      </c>
      <c r="Q1769" s="98">
        <f>IFERROR(VLOOKUP($F1769&amp;$C1769,Sales!$A:$H,7,0),0)</f>
        <v>0</v>
      </c>
      <c r="R1769" s="41" t="str">
        <f t="shared" si="54"/>
        <v>ERROR</v>
      </c>
      <c r="S1769" s="15"/>
      <c r="T1769" s="15"/>
      <c r="U1769" s="15"/>
      <c r="V1769" s="15"/>
      <c r="W1769" s="15"/>
      <c r="X1769" s="15"/>
      <c r="Y1769" s="41"/>
      <c r="Z1769" s="41"/>
      <c r="AA1769" s="41"/>
      <c r="AB1769" s="15"/>
      <c r="AC1769" s="15"/>
      <c r="AD1769" s="15"/>
      <c r="AE1769" s="15"/>
      <c r="AF1769" s="15"/>
      <c r="AG1769" s="15"/>
      <c r="AH1769" s="15"/>
      <c r="AI1769" s="41"/>
      <c r="AJ1769" s="41"/>
      <c r="AK1769" s="15"/>
      <c r="AL1769" s="15"/>
      <c r="AM1769" s="15"/>
      <c r="AN1769" s="15"/>
      <c r="AO1769" s="15"/>
      <c r="AP1769" s="15"/>
      <c r="AQ1769" s="15"/>
      <c r="AR1769" s="15"/>
      <c r="AS1769" s="15"/>
      <c r="AT1769" s="15"/>
      <c r="AU1769" s="15"/>
      <c r="AV1769" s="15"/>
      <c r="AW1769" s="15"/>
      <c r="AX1769" s="15"/>
      <c r="AY1769" s="15"/>
      <c r="AZ1769" s="10">
        <v>1</v>
      </c>
      <c r="BA1769" t="s">
        <v>22</v>
      </c>
      <c r="BB1769" t="s">
        <v>88</v>
      </c>
      <c r="BD1769" s="39" t="str">
        <f t="shared" si="55"/>
        <v>01/294823701JBlibli Jabodetabek</v>
      </c>
    </row>
    <row r="1770" spans="2:59" ht="13.5" customHeight="1" x14ac:dyDescent="0.35">
      <c r="B1770" s="10" t="s">
        <v>17</v>
      </c>
      <c r="C1770" s="10" t="s">
        <v>1648</v>
      </c>
      <c r="D1770" s="10" t="s">
        <v>294</v>
      </c>
      <c r="E1770" s="10" t="s">
        <v>295</v>
      </c>
      <c r="F1770" s="10" t="s">
        <v>393</v>
      </c>
      <c r="G1770" s="137" t="s">
        <v>6576</v>
      </c>
      <c r="H1770" s="10" t="s">
        <v>12972</v>
      </c>
      <c r="I1770" s="10">
        <v>4902430822299</v>
      </c>
      <c r="J1770" s="10" t="s">
        <v>15416</v>
      </c>
      <c r="K1770" s="10" t="s">
        <v>395</v>
      </c>
      <c r="L1770" s="98">
        <f>IFERROR(VLOOKUP($F1770&amp;$C1770,Sales!$J:$W,9,0),0)</f>
        <v>0</v>
      </c>
      <c r="M1770" s="98">
        <f>IFERROR(VLOOKUP($F1770&amp;$C1770,Sales!$J:$W,10,0),0)</f>
        <v>0</v>
      </c>
      <c r="N1770" s="98">
        <f>IFERROR(VLOOKUP($F1770&amp;$C1770,Sales!$J:$W,11,0),0)</f>
        <v>0</v>
      </c>
      <c r="O1770" s="98">
        <f>IFERROR(VLOOKUP($F1770&amp;$C1770,Sales!$J:$W,12,0),0)</f>
        <v>0</v>
      </c>
      <c r="P1770" s="98">
        <f>IFERROR(VLOOKUP($F1770&amp;$C1770,Sales!$J:$W,13,0),0)</f>
        <v>0</v>
      </c>
      <c r="Q1770" s="98">
        <f>IFERROR(VLOOKUP($F1770&amp;$C1770,Sales!$A:$H,7,0),0)</f>
        <v>0</v>
      </c>
      <c r="R1770" s="41" t="str">
        <f t="shared" si="54"/>
        <v>ERROR</v>
      </c>
      <c r="S1770" s="15"/>
      <c r="T1770" s="15"/>
      <c r="U1770" s="15"/>
      <c r="V1770" s="15"/>
      <c r="W1770" s="15"/>
      <c r="X1770" s="15"/>
      <c r="Y1770" s="41"/>
      <c r="Z1770" s="41"/>
      <c r="AA1770" s="41"/>
      <c r="AB1770" s="15"/>
      <c r="AC1770" s="15"/>
      <c r="AD1770" s="15"/>
      <c r="AE1770" s="15"/>
      <c r="AF1770" s="15"/>
      <c r="AG1770" s="15"/>
      <c r="AH1770" s="15"/>
      <c r="AI1770" s="41"/>
      <c r="AJ1770" s="41"/>
      <c r="AK1770" s="15"/>
      <c r="AL1770" s="15"/>
      <c r="AM1770" s="15"/>
      <c r="AN1770" s="15"/>
      <c r="AO1770" s="15"/>
      <c r="AP1770" s="15"/>
      <c r="AQ1770" s="15"/>
      <c r="AR1770" s="15"/>
      <c r="AS1770" s="15"/>
      <c r="AT1770" s="15"/>
      <c r="AU1770" s="15"/>
      <c r="AV1770" s="15"/>
      <c r="AW1770" s="15"/>
      <c r="AX1770" s="15"/>
      <c r="AY1770" s="15"/>
      <c r="AZ1770" s="10">
        <v>1</v>
      </c>
      <c r="BA1770" t="s">
        <v>22</v>
      </c>
      <c r="BB1770" t="s">
        <v>88</v>
      </c>
      <c r="BD1770" s="39" t="str">
        <f t="shared" si="55"/>
        <v>01/294826003ZBlibli Jabodetabek</v>
      </c>
      <c r="BE1770" t="s">
        <v>14066</v>
      </c>
      <c r="BF1770" t="s">
        <v>14065</v>
      </c>
    </row>
    <row r="1771" spans="2:59" ht="13.5" customHeight="1" x14ac:dyDescent="0.35">
      <c r="B1771" s="10" t="s">
        <v>17</v>
      </c>
      <c r="C1771" s="10" t="s">
        <v>1648</v>
      </c>
      <c r="D1771" s="10" t="s">
        <v>294</v>
      </c>
      <c r="E1771" s="10" t="s">
        <v>295</v>
      </c>
      <c r="F1771" s="10" t="s">
        <v>325</v>
      </c>
      <c r="G1771" s="137" t="s">
        <v>16550</v>
      </c>
      <c r="H1771" s="10" t="s">
        <v>12973</v>
      </c>
      <c r="I1771" s="10">
        <v>4902430200059</v>
      </c>
      <c r="J1771" s="10" t="s">
        <v>15417</v>
      </c>
      <c r="K1771" s="10" t="s">
        <v>6578</v>
      </c>
      <c r="L1771" s="98">
        <f>IFERROR(VLOOKUP($F1771&amp;$C1771,Sales!$J:$W,9,0),0)</f>
        <v>0</v>
      </c>
      <c r="M1771" s="98">
        <f>IFERROR(VLOOKUP($F1771&amp;$C1771,Sales!$J:$W,10,0),0)</f>
        <v>0</v>
      </c>
      <c r="N1771" s="98">
        <f>IFERROR(VLOOKUP($F1771&amp;$C1771,Sales!$J:$W,11,0),0)</f>
        <v>0</v>
      </c>
      <c r="O1771" s="98">
        <f>IFERROR(VLOOKUP($F1771&amp;$C1771,Sales!$J:$W,12,0),0)</f>
        <v>0</v>
      </c>
      <c r="P1771" s="98">
        <f>IFERROR(VLOOKUP($F1771&amp;$C1771,Sales!$J:$W,13,0),0)</f>
        <v>0</v>
      </c>
      <c r="Q1771" s="98">
        <f>IFERROR(VLOOKUP($F1771&amp;$C1771,Sales!$A:$H,7,0),0)</f>
        <v>0</v>
      </c>
      <c r="R1771" s="41">
        <f t="shared" si="54"/>
        <v>1</v>
      </c>
      <c r="S1771" s="41">
        <v>1</v>
      </c>
      <c r="T1771" s="41"/>
      <c r="U1771" s="41"/>
      <c r="V1771" s="15">
        <v>1</v>
      </c>
      <c r="W1771" s="15">
        <v>1</v>
      </c>
      <c r="X1771" s="15">
        <v>1</v>
      </c>
      <c r="Y1771" s="41">
        <v>1</v>
      </c>
      <c r="Z1771" s="41">
        <v>1</v>
      </c>
      <c r="AA1771" s="41"/>
      <c r="AB1771" s="41"/>
      <c r="AC1771" s="41"/>
      <c r="AD1771" s="41"/>
      <c r="AE1771" s="41"/>
      <c r="AF1771" s="41"/>
      <c r="AG1771" s="41"/>
      <c r="AH1771" s="15"/>
      <c r="AI1771" s="41"/>
      <c r="AJ1771" s="41"/>
      <c r="AK1771" s="41"/>
      <c r="AL1771" s="15"/>
      <c r="AM1771" s="15"/>
      <c r="AN1771" s="15"/>
      <c r="AO1771" s="15"/>
      <c r="AP1771" s="15"/>
      <c r="AQ1771" s="15"/>
      <c r="AR1771" s="15"/>
      <c r="AS1771" s="15"/>
      <c r="AT1771" s="127"/>
      <c r="AU1771" s="15"/>
      <c r="AV1771" s="15"/>
      <c r="AW1771" s="15"/>
      <c r="AX1771" s="15"/>
      <c r="AY1771" s="15"/>
      <c r="AZ1771" s="10">
        <v>1</v>
      </c>
      <c r="BA1771" t="s">
        <v>13952</v>
      </c>
      <c r="BB1771" t="s">
        <v>23</v>
      </c>
      <c r="BD1771" s="39" t="str">
        <f t="shared" si="55"/>
        <v>01/294826003DBlibli Jabodetabek</v>
      </c>
    </row>
    <row r="1772" spans="2:59" ht="13.5" customHeight="1" x14ac:dyDescent="0.35">
      <c r="B1772" s="10" t="s">
        <v>17</v>
      </c>
      <c r="C1772" s="10" t="s">
        <v>1648</v>
      </c>
      <c r="D1772" s="10" t="s">
        <v>294</v>
      </c>
      <c r="E1772" s="10" t="s">
        <v>295</v>
      </c>
      <c r="F1772" s="10" t="s">
        <v>372</v>
      </c>
      <c r="G1772" s="137" t="s">
        <v>6579</v>
      </c>
      <c r="H1772" s="10" t="s">
        <v>12974</v>
      </c>
      <c r="I1772" s="10">
        <v>4902430359818</v>
      </c>
      <c r="J1772" s="10" t="s">
        <v>15418</v>
      </c>
      <c r="K1772" s="10" t="s">
        <v>10615</v>
      </c>
      <c r="L1772" s="98">
        <f>IFERROR(VLOOKUP($F1772&amp;$C1772,Sales!$J:$W,9,0),0)</f>
        <v>0</v>
      </c>
      <c r="M1772" s="98">
        <f>IFERROR(VLOOKUP($F1772&amp;$C1772,Sales!$J:$W,10,0),0)</f>
        <v>0</v>
      </c>
      <c r="N1772" s="98">
        <f>IFERROR(VLOOKUP($F1772&amp;$C1772,Sales!$J:$W,11,0),0)</f>
        <v>0</v>
      </c>
      <c r="O1772" s="98">
        <f>IFERROR(VLOOKUP($F1772&amp;$C1772,Sales!$J:$W,12,0),0)</f>
        <v>0</v>
      </c>
      <c r="P1772" s="98">
        <f>IFERROR(VLOOKUP($F1772&amp;$C1772,Sales!$J:$W,13,0),0)</f>
        <v>0</v>
      </c>
      <c r="Q1772" s="98">
        <f>IFERROR(VLOOKUP($F1772&amp;$C1772,Sales!$A:$H,7,0),0)</f>
        <v>0</v>
      </c>
      <c r="R1772" s="41">
        <f t="shared" si="54"/>
        <v>1</v>
      </c>
      <c r="S1772" s="41">
        <v>1</v>
      </c>
      <c r="T1772" s="41"/>
      <c r="U1772" s="41"/>
      <c r="V1772" s="15">
        <v>1</v>
      </c>
      <c r="W1772" s="15">
        <v>1</v>
      </c>
      <c r="X1772" s="15">
        <v>1</v>
      </c>
      <c r="Y1772" s="41">
        <v>1</v>
      </c>
      <c r="Z1772" s="41">
        <v>1</v>
      </c>
      <c r="AA1772" s="41"/>
      <c r="AB1772" s="41"/>
      <c r="AC1772" s="41"/>
      <c r="AD1772" s="41"/>
      <c r="AE1772" s="41"/>
      <c r="AF1772" s="41"/>
      <c r="AG1772" s="41"/>
      <c r="AH1772" s="15"/>
      <c r="AI1772" s="41"/>
      <c r="AJ1772" s="41"/>
      <c r="AK1772" s="41"/>
      <c r="AL1772" s="15"/>
      <c r="AM1772" s="15"/>
      <c r="AN1772" s="15"/>
      <c r="AO1772" s="15"/>
      <c r="AP1772" s="15"/>
      <c r="AQ1772" s="15"/>
      <c r="AR1772" s="15"/>
      <c r="AS1772" s="15"/>
      <c r="AT1772" s="127"/>
      <c r="AU1772" s="15"/>
      <c r="AV1772" s="15"/>
      <c r="AW1772" s="15"/>
      <c r="AX1772" s="15"/>
      <c r="AY1772" s="15"/>
      <c r="AZ1772" s="10">
        <v>1</v>
      </c>
      <c r="BA1772" t="s">
        <v>13952</v>
      </c>
      <c r="BB1772" t="s">
        <v>23</v>
      </c>
      <c r="BD1772" s="39" t="str">
        <f t="shared" si="55"/>
        <v>01/294825205IBlibli Jabodetabek</v>
      </c>
    </row>
    <row r="1773" spans="2:59" ht="13.5" customHeight="1" x14ac:dyDescent="0.35">
      <c r="B1773" s="10" t="s">
        <v>17</v>
      </c>
      <c r="C1773" s="10" t="s">
        <v>1648</v>
      </c>
      <c r="D1773" s="10" t="s">
        <v>294</v>
      </c>
      <c r="E1773" s="10" t="s">
        <v>295</v>
      </c>
      <c r="F1773" s="10" t="s">
        <v>390</v>
      </c>
      <c r="G1773" s="137" t="s">
        <v>6580</v>
      </c>
      <c r="H1773" s="10"/>
      <c r="I1773" s="10">
        <v>4902430822237</v>
      </c>
      <c r="J1773" s="10" t="s">
        <v>15419</v>
      </c>
      <c r="K1773" s="10" t="s">
        <v>392</v>
      </c>
      <c r="L1773" s="98">
        <f>IFERROR(VLOOKUP($F1773&amp;$C1773,Sales!$J:$W,9,0),0)</f>
        <v>0</v>
      </c>
      <c r="M1773" s="98">
        <f>IFERROR(VLOOKUP($F1773&amp;$C1773,Sales!$J:$W,10,0),0)</f>
        <v>0</v>
      </c>
      <c r="N1773" s="98">
        <f>IFERROR(VLOOKUP($F1773&amp;$C1773,Sales!$J:$W,11,0),0)</f>
        <v>0</v>
      </c>
      <c r="O1773" s="98">
        <f>IFERROR(VLOOKUP($F1773&amp;$C1773,Sales!$J:$W,12,0),0)</f>
        <v>0</v>
      </c>
      <c r="P1773" s="98">
        <f>IFERROR(VLOOKUP($F1773&amp;$C1773,Sales!$J:$W,13,0),0)</f>
        <v>0</v>
      </c>
      <c r="Q1773" s="98">
        <f>IFERROR(VLOOKUP($F1773&amp;$C1773,Sales!$A:$H,7,0),0)</f>
        <v>0</v>
      </c>
      <c r="R1773" s="41" t="str">
        <f t="shared" si="54"/>
        <v>ERROR</v>
      </c>
      <c r="S1773" s="15"/>
      <c r="T1773" s="15"/>
      <c r="U1773" s="15"/>
      <c r="V1773" s="15"/>
      <c r="W1773" s="15"/>
      <c r="X1773" s="15"/>
      <c r="Y1773" s="41"/>
      <c r="Z1773" s="41"/>
      <c r="AA1773" s="41"/>
      <c r="AB1773" s="15"/>
      <c r="AC1773" s="15"/>
      <c r="AD1773" s="15"/>
      <c r="AE1773" s="15"/>
      <c r="AF1773" s="15"/>
      <c r="AG1773" s="15"/>
      <c r="AH1773" s="15"/>
      <c r="AI1773" s="41"/>
      <c r="AJ1773" s="41"/>
      <c r="AK1773" s="15"/>
      <c r="AL1773" s="15"/>
      <c r="AM1773" s="15"/>
      <c r="AN1773" s="15"/>
      <c r="AO1773" s="15"/>
      <c r="AP1773" s="15"/>
      <c r="AQ1773" s="15"/>
      <c r="AR1773" s="15"/>
      <c r="AS1773" s="15"/>
      <c r="AT1773" s="15"/>
      <c r="AU1773" s="15"/>
      <c r="AV1773" s="15"/>
      <c r="AW1773" s="15"/>
      <c r="AX1773" s="15"/>
      <c r="AY1773" s="15"/>
      <c r="AZ1773" s="10">
        <v>1</v>
      </c>
      <c r="BA1773" t="s">
        <v>22</v>
      </c>
      <c r="BB1773" t="s">
        <v>88</v>
      </c>
      <c r="BD1773" s="39" t="str">
        <f t="shared" si="55"/>
        <v>01/294826801CBlibli Jabodetabek</v>
      </c>
    </row>
    <row r="1774" spans="2:59" ht="13.5" customHeight="1" x14ac:dyDescent="0.35">
      <c r="B1774" s="10" t="s">
        <v>17</v>
      </c>
      <c r="C1774" s="10" t="s">
        <v>1648</v>
      </c>
      <c r="D1774" s="10" t="s">
        <v>294</v>
      </c>
      <c r="E1774" s="10" t="s">
        <v>295</v>
      </c>
      <c r="F1774" s="10" t="s">
        <v>353</v>
      </c>
      <c r="G1774" s="137" t="s">
        <v>6581</v>
      </c>
      <c r="H1774" s="10" t="s">
        <v>12975</v>
      </c>
      <c r="I1774" s="10">
        <v>4902430360111</v>
      </c>
      <c r="J1774" s="10" t="s">
        <v>15420</v>
      </c>
      <c r="K1774" s="10" t="s">
        <v>10616</v>
      </c>
      <c r="L1774" s="98">
        <f>IFERROR(VLOOKUP($F1774&amp;$C1774,Sales!$J:$W,9,0),0)</f>
        <v>0</v>
      </c>
      <c r="M1774" s="98">
        <f>IFERROR(VLOOKUP($F1774&amp;$C1774,Sales!$J:$W,10,0),0)</f>
        <v>0</v>
      </c>
      <c r="N1774" s="98">
        <f>IFERROR(VLOOKUP($F1774&amp;$C1774,Sales!$J:$W,11,0),0)</f>
        <v>0</v>
      </c>
      <c r="O1774" s="98">
        <f>IFERROR(VLOOKUP($F1774&amp;$C1774,Sales!$J:$W,12,0),0)</f>
        <v>0</v>
      </c>
      <c r="P1774" s="98">
        <f>IFERROR(VLOOKUP($F1774&amp;$C1774,Sales!$J:$W,13,0),0)</f>
        <v>0</v>
      </c>
      <c r="Q1774" s="98">
        <f>IFERROR(VLOOKUP($F1774&amp;$C1774,Sales!$A:$H,7,0),0)</f>
        <v>0</v>
      </c>
      <c r="R1774" s="41">
        <f t="shared" si="54"/>
        <v>1</v>
      </c>
      <c r="S1774" s="41">
        <v>1</v>
      </c>
      <c r="T1774" s="41"/>
      <c r="U1774" s="41"/>
      <c r="V1774" s="15">
        <v>1</v>
      </c>
      <c r="W1774" s="15">
        <v>1</v>
      </c>
      <c r="X1774" s="15">
        <v>1</v>
      </c>
      <c r="Y1774" s="41">
        <v>1</v>
      </c>
      <c r="Z1774" s="41">
        <v>1</v>
      </c>
      <c r="AA1774" s="41"/>
      <c r="AB1774" s="41"/>
      <c r="AC1774" s="41"/>
      <c r="AD1774" s="15"/>
      <c r="AE1774" s="41"/>
      <c r="AF1774" s="41"/>
      <c r="AG1774" s="41"/>
      <c r="AH1774" s="15"/>
      <c r="AI1774" s="41"/>
      <c r="AJ1774" s="41"/>
      <c r="AK1774" s="41"/>
      <c r="AL1774" s="15"/>
      <c r="AM1774" s="15"/>
      <c r="AN1774" s="15"/>
      <c r="AO1774" s="15"/>
      <c r="AP1774" s="15"/>
      <c r="AQ1774" s="15"/>
      <c r="AR1774" s="15"/>
      <c r="AS1774" s="15"/>
      <c r="AT1774" s="127"/>
      <c r="AU1774" s="15"/>
      <c r="AV1774" s="15"/>
      <c r="AW1774" s="15"/>
      <c r="AX1774" s="15"/>
      <c r="AY1774" s="15"/>
      <c r="AZ1774" s="10">
        <v>1</v>
      </c>
      <c r="BA1774" t="s">
        <v>13952</v>
      </c>
      <c r="BB1774" t="s">
        <v>23</v>
      </c>
      <c r="BD1774" s="39" t="str">
        <f t="shared" si="55"/>
        <v>01/294825207GBlibli Jabodetabek</v>
      </c>
    </row>
    <row r="1775" spans="2:59" ht="13.5" customHeight="1" x14ac:dyDescent="0.35">
      <c r="B1775" s="10" t="s">
        <v>17</v>
      </c>
      <c r="C1775" s="10" t="s">
        <v>1648</v>
      </c>
      <c r="D1775" s="10" t="s">
        <v>294</v>
      </c>
      <c r="E1775" s="10" t="s">
        <v>295</v>
      </c>
      <c r="F1775" s="10" t="s">
        <v>321</v>
      </c>
      <c r="G1775" s="137" t="s">
        <v>1701</v>
      </c>
      <c r="H1775" s="31" t="s">
        <v>17287</v>
      </c>
      <c r="I1775" s="10">
        <v>4902430188937</v>
      </c>
      <c r="J1775" s="10" t="s">
        <v>15421</v>
      </c>
      <c r="K1775" s="10" t="s">
        <v>10617</v>
      </c>
      <c r="L1775" s="98">
        <f>IFERROR(VLOOKUP($F1775&amp;$C1775,Sales!$J:$W,9,0),0)</f>
        <v>0</v>
      </c>
      <c r="M1775" s="98">
        <f>IFERROR(VLOOKUP($F1775&amp;$C1775,Sales!$J:$W,10,0),0)</f>
        <v>0</v>
      </c>
      <c r="N1775" s="98">
        <f>IFERROR(VLOOKUP($F1775&amp;$C1775,Sales!$J:$W,11,0),0)</f>
        <v>0</v>
      </c>
      <c r="O1775" s="98">
        <f>IFERROR(VLOOKUP($F1775&amp;$C1775,Sales!$J:$W,12,0),0)</f>
        <v>0</v>
      </c>
      <c r="P1775" s="98">
        <f>IFERROR(VLOOKUP($F1775&amp;$C1775,Sales!$J:$W,13,0),0)</f>
        <v>0</v>
      </c>
      <c r="Q1775" s="98">
        <f>IFERROR(VLOOKUP($F1775&amp;$C1775,Sales!$A:$H,7,0),0)</f>
        <v>0</v>
      </c>
      <c r="R1775" s="41">
        <f t="shared" si="54"/>
        <v>1</v>
      </c>
      <c r="S1775" s="41">
        <v>1</v>
      </c>
      <c r="T1775" s="41"/>
      <c r="U1775" s="41"/>
      <c r="V1775" s="15">
        <v>1</v>
      </c>
      <c r="W1775" s="15">
        <v>1</v>
      </c>
      <c r="X1775" s="15">
        <v>1</v>
      </c>
      <c r="Y1775" s="41">
        <v>1</v>
      </c>
      <c r="Z1775" s="41">
        <v>1</v>
      </c>
      <c r="AA1775" s="41"/>
      <c r="AB1775" s="41"/>
      <c r="AC1775" s="41"/>
      <c r="AD1775" s="41"/>
      <c r="AE1775" s="41"/>
      <c r="AF1775" s="41"/>
      <c r="AG1775" s="41"/>
      <c r="AH1775" s="15"/>
      <c r="AI1775" s="41"/>
      <c r="AJ1775" s="41"/>
      <c r="AK1775" s="41"/>
      <c r="AL1775" s="15"/>
      <c r="AM1775" s="15"/>
      <c r="AN1775" s="15"/>
      <c r="AO1775" s="15"/>
      <c r="AP1775" s="15"/>
      <c r="AQ1775" s="15"/>
      <c r="AR1775" s="15"/>
      <c r="AS1775" s="15"/>
      <c r="AT1775" s="127"/>
      <c r="AU1775" s="15"/>
      <c r="AV1775" s="15"/>
      <c r="AW1775" s="15"/>
      <c r="AX1775" s="15"/>
      <c r="AY1775" s="15"/>
      <c r="AZ1775" s="10">
        <v>1</v>
      </c>
      <c r="BA1775" t="s">
        <v>13952</v>
      </c>
      <c r="BB1775" t="s">
        <v>23</v>
      </c>
      <c r="BD1775" s="39" t="str">
        <f t="shared" si="55"/>
        <v>01/294825206BBlibli Jabodetabek</v>
      </c>
    </row>
    <row r="1776" spans="2:59" ht="13.5" customHeight="1" x14ac:dyDescent="0.35">
      <c r="B1776" s="10" t="s">
        <v>17</v>
      </c>
      <c r="C1776" s="10" t="s">
        <v>1648</v>
      </c>
      <c r="D1776" s="10" t="s">
        <v>294</v>
      </c>
      <c r="E1776" s="10" t="s">
        <v>295</v>
      </c>
      <c r="F1776" s="10" t="s">
        <v>1703</v>
      </c>
      <c r="G1776" s="137" t="s">
        <v>16551</v>
      </c>
      <c r="H1776" s="10" t="s">
        <v>12976</v>
      </c>
      <c r="I1776" s="10" t="s">
        <v>1704</v>
      </c>
      <c r="J1776" s="10" t="s">
        <v>20080</v>
      </c>
      <c r="K1776" s="10" t="s">
        <v>10618</v>
      </c>
      <c r="L1776" s="98">
        <f>IFERROR(VLOOKUP($F1776&amp;$C1776,Sales!$J:$W,9,0),0)</f>
        <v>0</v>
      </c>
      <c r="M1776" s="98">
        <f>IFERROR(VLOOKUP($F1776&amp;$C1776,Sales!$J:$W,10,0),0)</f>
        <v>0</v>
      </c>
      <c r="N1776" s="98">
        <f>IFERROR(VLOOKUP($F1776&amp;$C1776,Sales!$J:$W,11,0),0)</f>
        <v>0</v>
      </c>
      <c r="O1776" s="98">
        <f>IFERROR(VLOOKUP($F1776&amp;$C1776,Sales!$J:$W,12,0),0)</f>
        <v>0</v>
      </c>
      <c r="P1776" s="98">
        <f>IFERROR(VLOOKUP($F1776&amp;$C1776,Sales!$J:$W,13,0),0)</f>
        <v>0</v>
      </c>
      <c r="Q1776" s="98">
        <f>IFERROR(VLOOKUP($F1776&amp;$C1776,Sales!$A:$H,7,0),0)</f>
        <v>0</v>
      </c>
      <c r="R1776" s="41">
        <f t="shared" si="54"/>
        <v>1</v>
      </c>
      <c r="S1776" s="41">
        <v>1</v>
      </c>
      <c r="T1776" s="41"/>
      <c r="U1776" s="41"/>
      <c r="V1776" s="15">
        <v>1</v>
      </c>
      <c r="W1776" s="15">
        <v>1</v>
      </c>
      <c r="X1776" s="15">
        <v>1</v>
      </c>
      <c r="Y1776" s="41">
        <v>1</v>
      </c>
      <c r="Z1776" s="41">
        <v>1</v>
      </c>
      <c r="AA1776" s="41"/>
      <c r="AB1776" s="41"/>
      <c r="AC1776" s="41"/>
      <c r="AD1776" s="15"/>
      <c r="AE1776" s="41"/>
      <c r="AF1776" s="41"/>
      <c r="AG1776" s="41"/>
      <c r="AH1776" s="15"/>
      <c r="AI1776" s="41"/>
      <c r="AJ1776" s="41"/>
      <c r="AK1776" s="41"/>
      <c r="AL1776" s="15"/>
      <c r="AM1776" s="15"/>
      <c r="AN1776" s="15"/>
      <c r="AO1776" s="15"/>
      <c r="AP1776" s="15"/>
      <c r="AQ1776" s="15"/>
      <c r="AR1776" s="15"/>
      <c r="AS1776" s="15"/>
      <c r="AT1776" s="127"/>
      <c r="AU1776" s="15"/>
      <c r="AV1776" s="15"/>
      <c r="AW1776" s="15"/>
      <c r="AX1776" s="15"/>
      <c r="AY1776" s="15"/>
      <c r="AZ1776" s="10">
        <v>1</v>
      </c>
      <c r="BA1776" t="s">
        <v>13952</v>
      </c>
      <c r="BB1776" t="s">
        <v>23</v>
      </c>
      <c r="BD1776" s="39" t="str">
        <f t="shared" si="55"/>
        <v>01/394829503CBlibli Jabodetabek</v>
      </c>
      <c r="BG1776" t="s">
        <v>19045</v>
      </c>
    </row>
    <row r="1777" spans="2:59" ht="13.5" customHeight="1" x14ac:dyDescent="0.35">
      <c r="B1777" s="10" t="s">
        <v>17</v>
      </c>
      <c r="C1777" s="10" t="s">
        <v>1648</v>
      </c>
      <c r="D1777" s="10" t="s">
        <v>294</v>
      </c>
      <c r="E1777" s="10" t="s">
        <v>295</v>
      </c>
      <c r="F1777" s="10" t="s">
        <v>396</v>
      </c>
      <c r="G1777" s="137" t="s">
        <v>16552</v>
      </c>
      <c r="H1777" s="10" t="s">
        <v>12977</v>
      </c>
      <c r="I1777" s="10">
        <v>4902430799904</v>
      </c>
      <c r="J1777" s="10" t="s">
        <v>15422</v>
      </c>
      <c r="K1777" s="10" t="s">
        <v>10619</v>
      </c>
      <c r="L1777" s="98">
        <f>IFERROR(VLOOKUP($F1777&amp;$C1777,Sales!$J:$W,9,0),0)</f>
        <v>0</v>
      </c>
      <c r="M1777" s="98">
        <f>IFERROR(VLOOKUP($F1777&amp;$C1777,Sales!$J:$W,10,0),0)</f>
        <v>0</v>
      </c>
      <c r="N1777" s="98">
        <f>IFERROR(VLOOKUP($F1777&amp;$C1777,Sales!$J:$W,11,0),0)</f>
        <v>0</v>
      </c>
      <c r="O1777" s="98">
        <f>IFERROR(VLOOKUP($F1777&amp;$C1777,Sales!$J:$W,12,0),0)</f>
        <v>0</v>
      </c>
      <c r="P1777" s="98">
        <f>IFERROR(VLOOKUP($F1777&amp;$C1777,Sales!$J:$W,13,0),0)</f>
        <v>0</v>
      </c>
      <c r="Q1777" s="98">
        <f>IFERROR(VLOOKUP($F1777&amp;$C1777,Sales!$A:$H,7,0),0)</f>
        <v>0</v>
      </c>
      <c r="R1777" s="41">
        <f t="shared" si="54"/>
        <v>1</v>
      </c>
      <c r="S1777" s="41">
        <v>1</v>
      </c>
      <c r="T1777" s="41"/>
      <c r="U1777" s="41"/>
      <c r="V1777" s="15">
        <v>1</v>
      </c>
      <c r="W1777" s="15">
        <v>1</v>
      </c>
      <c r="X1777" s="15">
        <v>1</v>
      </c>
      <c r="Y1777" s="41">
        <v>1</v>
      </c>
      <c r="Z1777" s="41">
        <v>1</v>
      </c>
      <c r="AA1777" s="41"/>
      <c r="AB1777" s="41"/>
      <c r="AC1777" s="41"/>
      <c r="AD1777" s="41"/>
      <c r="AE1777" s="41"/>
      <c r="AF1777" s="41"/>
      <c r="AG1777" s="41"/>
      <c r="AH1777" s="15"/>
      <c r="AI1777" s="41"/>
      <c r="AJ1777" s="41"/>
      <c r="AK1777" s="41"/>
      <c r="AL1777" s="15"/>
      <c r="AM1777" s="15"/>
      <c r="AN1777" s="15"/>
      <c r="AO1777" s="15"/>
      <c r="AP1777" s="15"/>
      <c r="AQ1777" s="15"/>
      <c r="AR1777" s="15"/>
      <c r="AS1777" s="15"/>
      <c r="AT1777" s="127"/>
      <c r="AU1777" s="15"/>
      <c r="AV1777" s="15"/>
      <c r="AW1777" s="15"/>
      <c r="AX1777" s="15"/>
      <c r="AY1777" s="15"/>
      <c r="AZ1777" s="10">
        <v>1</v>
      </c>
      <c r="BA1777" t="s">
        <v>13952</v>
      </c>
      <c r="BB1777" t="s">
        <v>23</v>
      </c>
      <c r="BD1777" s="39" t="str">
        <f t="shared" si="55"/>
        <v>01/294826801DBlibli Jabodetabek</v>
      </c>
    </row>
    <row r="1778" spans="2:59" ht="13.5" customHeight="1" x14ac:dyDescent="0.35">
      <c r="B1778" s="10" t="s">
        <v>17</v>
      </c>
      <c r="C1778" s="10" t="s">
        <v>1648</v>
      </c>
      <c r="D1778" s="10" t="s">
        <v>294</v>
      </c>
      <c r="E1778" s="10" t="s">
        <v>295</v>
      </c>
      <c r="F1778" s="10" t="s">
        <v>1707</v>
      </c>
      <c r="G1778" s="137" t="s">
        <v>6584</v>
      </c>
      <c r="H1778" s="10"/>
      <c r="I1778" s="10" t="s">
        <v>1708</v>
      </c>
      <c r="J1778" s="10" t="s">
        <v>15423</v>
      </c>
      <c r="K1778" s="10" t="s">
        <v>6585</v>
      </c>
      <c r="L1778" s="98">
        <f>IFERROR(VLOOKUP($F1778&amp;$C1778,Sales!$J:$W,9,0),0)</f>
        <v>0</v>
      </c>
      <c r="M1778" s="98">
        <f>IFERROR(VLOOKUP($F1778&amp;$C1778,Sales!$J:$W,10,0),0)</f>
        <v>0</v>
      </c>
      <c r="N1778" s="98">
        <f>IFERROR(VLOOKUP($F1778&amp;$C1778,Sales!$J:$W,11,0),0)</f>
        <v>0</v>
      </c>
      <c r="O1778" s="98">
        <f>IFERROR(VLOOKUP($F1778&amp;$C1778,Sales!$J:$W,12,0),0)</f>
        <v>0</v>
      </c>
      <c r="P1778" s="98">
        <f>IFERROR(VLOOKUP($F1778&amp;$C1778,Sales!$J:$W,13,0),0)</f>
        <v>0</v>
      </c>
      <c r="Q1778" s="98">
        <f>IFERROR(VLOOKUP($F1778&amp;$C1778,Sales!$A:$H,7,0),0)</f>
        <v>0</v>
      </c>
      <c r="R1778" s="41" t="str">
        <f t="shared" si="54"/>
        <v>ERROR</v>
      </c>
      <c r="S1778" s="15"/>
      <c r="T1778" s="15"/>
      <c r="U1778" s="15"/>
      <c r="V1778" s="15"/>
      <c r="W1778" s="15"/>
      <c r="X1778" s="15"/>
      <c r="Y1778" s="41"/>
      <c r="Z1778" s="41"/>
      <c r="AA1778" s="41"/>
      <c r="AB1778" s="15"/>
      <c r="AC1778" s="15"/>
      <c r="AD1778" s="15"/>
      <c r="AE1778" s="15"/>
      <c r="AF1778" s="15"/>
      <c r="AG1778" s="15"/>
      <c r="AH1778" s="15"/>
      <c r="AI1778" s="41"/>
      <c r="AJ1778" s="41"/>
      <c r="AK1778" s="15"/>
      <c r="AL1778" s="15"/>
      <c r="AM1778" s="15"/>
      <c r="AN1778" s="15"/>
      <c r="AO1778" s="15"/>
      <c r="AP1778" s="15"/>
      <c r="AQ1778" s="15"/>
      <c r="AR1778" s="15"/>
      <c r="AS1778" s="15"/>
      <c r="AT1778" s="15"/>
      <c r="AU1778" s="15"/>
      <c r="AV1778" s="15"/>
      <c r="AW1778" s="15"/>
      <c r="AX1778" s="15"/>
      <c r="AY1778" s="15"/>
      <c r="AZ1778" s="10">
        <v>1</v>
      </c>
      <c r="BA1778" t="s">
        <v>22</v>
      </c>
      <c r="BB1778" t="s">
        <v>88</v>
      </c>
      <c r="BD1778" s="39" t="str">
        <f t="shared" si="55"/>
        <v>01/394829503ZBlibli Jabodetabek</v>
      </c>
    </row>
    <row r="1779" spans="2:59" ht="13.5" customHeight="1" x14ac:dyDescent="0.35">
      <c r="B1779" s="10" t="s">
        <v>17</v>
      </c>
      <c r="C1779" s="10" t="s">
        <v>1648</v>
      </c>
      <c r="D1779" s="10" t="s">
        <v>294</v>
      </c>
      <c r="E1779" s="10" t="s">
        <v>295</v>
      </c>
      <c r="F1779" s="10" t="s">
        <v>340</v>
      </c>
      <c r="G1779" s="137" t="s">
        <v>16553</v>
      </c>
      <c r="H1779" s="10" t="s">
        <v>12978</v>
      </c>
      <c r="I1779" s="10">
        <v>4902430360906</v>
      </c>
      <c r="J1779" s="10" t="s">
        <v>15424</v>
      </c>
      <c r="K1779" s="10" t="s">
        <v>6175</v>
      </c>
      <c r="L1779" s="98">
        <f>IFERROR(VLOOKUP($F1779&amp;$C1779,Sales!$J:$W,9,0),0)</f>
        <v>0</v>
      </c>
      <c r="M1779" s="98">
        <f>IFERROR(VLOOKUP($F1779&amp;$C1779,Sales!$J:$W,10,0),0)</f>
        <v>0</v>
      </c>
      <c r="N1779" s="98">
        <f>IFERROR(VLOOKUP($F1779&amp;$C1779,Sales!$J:$W,11,0),0)</f>
        <v>0</v>
      </c>
      <c r="O1779" s="98">
        <f>IFERROR(VLOOKUP($F1779&amp;$C1779,Sales!$J:$W,12,0),0)</f>
        <v>0</v>
      </c>
      <c r="P1779" s="98">
        <f>IFERROR(VLOOKUP($F1779&amp;$C1779,Sales!$J:$W,13,0),0)</f>
        <v>0</v>
      </c>
      <c r="Q1779" s="98">
        <f>IFERROR(VLOOKUP($F1779&amp;$C1779,Sales!$A:$H,7,0),0)</f>
        <v>0</v>
      </c>
      <c r="R1779" s="41">
        <f t="shared" si="54"/>
        <v>1</v>
      </c>
      <c r="S1779" s="41">
        <v>1</v>
      </c>
      <c r="T1779" s="41"/>
      <c r="U1779" s="41"/>
      <c r="V1779" s="15">
        <v>1</v>
      </c>
      <c r="W1779" s="15">
        <v>1</v>
      </c>
      <c r="X1779" s="15">
        <v>1</v>
      </c>
      <c r="Y1779" s="41">
        <v>1</v>
      </c>
      <c r="Z1779" s="41">
        <v>1</v>
      </c>
      <c r="AA1779" s="41"/>
      <c r="AB1779" s="41"/>
      <c r="AC1779" s="41"/>
      <c r="AD1779" s="41"/>
      <c r="AE1779" s="41"/>
      <c r="AF1779" s="41"/>
      <c r="AG1779" s="41"/>
      <c r="AH1779" s="15"/>
      <c r="AI1779" s="41"/>
      <c r="AJ1779" s="41"/>
      <c r="AK1779" s="41"/>
      <c r="AL1779" s="15"/>
      <c r="AM1779" s="15"/>
      <c r="AN1779" s="15"/>
      <c r="AO1779" s="15"/>
      <c r="AP1779" s="15"/>
      <c r="AQ1779" s="15"/>
      <c r="AR1779" s="15"/>
      <c r="AS1779" s="15"/>
      <c r="AT1779" s="127"/>
      <c r="AU1779" s="15"/>
      <c r="AV1779" s="15"/>
      <c r="AW1779" s="15"/>
      <c r="AX1779" s="15"/>
      <c r="AY1779" s="15"/>
      <c r="AZ1779" s="10">
        <v>1</v>
      </c>
      <c r="BA1779" t="s">
        <v>22</v>
      </c>
      <c r="BB1779" t="s">
        <v>23</v>
      </c>
      <c r="BD1779" s="39" t="str">
        <f t="shared" si="55"/>
        <v>01/294825207DBlibli Jabodetabek</v>
      </c>
    </row>
    <row r="1780" spans="2:59" ht="13.5" customHeight="1" x14ac:dyDescent="0.35">
      <c r="B1780" s="10" t="s">
        <v>17</v>
      </c>
      <c r="C1780" s="10" t="s">
        <v>1648</v>
      </c>
      <c r="D1780" s="10" t="s">
        <v>294</v>
      </c>
      <c r="E1780" s="10" t="s">
        <v>295</v>
      </c>
      <c r="F1780" s="10" t="s">
        <v>299</v>
      </c>
      <c r="G1780" s="137" t="s">
        <v>16554</v>
      </c>
      <c r="H1780" s="10" t="s">
        <v>12979</v>
      </c>
      <c r="I1780" s="10">
        <v>4902430799911</v>
      </c>
      <c r="J1780" s="10" t="s">
        <v>15425</v>
      </c>
      <c r="K1780" s="10" t="s">
        <v>6586</v>
      </c>
      <c r="L1780" s="98">
        <f>IFERROR(VLOOKUP($F1780&amp;$C1780,Sales!$J:$W,9,0),0)</f>
        <v>0</v>
      </c>
      <c r="M1780" s="98">
        <f>IFERROR(VLOOKUP($F1780&amp;$C1780,Sales!$J:$W,10,0),0)</f>
        <v>0</v>
      </c>
      <c r="N1780" s="98">
        <f>IFERROR(VLOOKUP($F1780&amp;$C1780,Sales!$J:$W,11,0),0)</f>
        <v>0</v>
      </c>
      <c r="O1780" s="98">
        <f>IFERROR(VLOOKUP($F1780&amp;$C1780,Sales!$J:$W,12,0),0)</f>
        <v>0</v>
      </c>
      <c r="P1780" s="98">
        <f>IFERROR(VLOOKUP($F1780&amp;$C1780,Sales!$J:$W,13,0),0)</f>
        <v>0</v>
      </c>
      <c r="Q1780" s="98">
        <f>IFERROR(VLOOKUP($F1780&amp;$C1780,Sales!$A:$H,7,0),0)</f>
        <v>0</v>
      </c>
      <c r="R1780" s="41">
        <f t="shared" si="54"/>
        <v>1</v>
      </c>
      <c r="S1780" s="41">
        <v>1</v>
      </c>
      <c r="T1780" s="41"/>
      <c r="U1780" s="41"/>
      <c r="V1780" s="15">
        <v>1</v>
      </c>
      <c r="W1780" s="15">
        <v>1</v>
      </c>
      <c r="X1780" s="15">
        <v>1</v>
      </c>
      <c r="Y1780" s="41">
        <v>1</v>
      </c>
      <c r="Z1780" s="41">
        <v>1</v>
      </c>
      <c r="AA1780" s="41"/>
      <c r="AB1780" s="41"/>
      <c r="AC1780" s="41"/>
      <c r="AD1780" s="41"/>
      <c r="AE1780" s="41"/>
      <c r="AF1780" s="41"/>
      <c r="AG1780" s="41"/>
      <c r="AH1780" s="15"/>
      <c r="AI1780" s="41"/>
      <c r="AJ1780" s="41"/>
      <c r="AK1780" s="41"/>
      <c r="AL1780" s="15"/>
      <c r="AM1780" s="15"/>
      <c r="AN1780" s="15"/>
      <c r="AO1780" s="15"/>
      <c r="AP1780" s="15"/>
      <c r="AQ1780" s="15"/>
      <c r="AR1780" s="15"/>
      <c r="AS1780" s="15"/>
      <c r="AT1780" s="127"/>
      <c r="AU1780" s="15"/>
      <c r="AV1780" s="15"/>
      <c r="AW1780" s="15"/>
      <c r="AX1780" s="15"/>
      <c r="AY1780" s="15"/>
      <c r="AZ1780" s="10">
        <v>1</v>
      </c>
      <c r="BA1780" t="s">
        <v>22</v>
      </c>
      <c r="BB1780" t="s">
        <v>23</v>
      </c>
      <c r="BD1780" s="39" t="str">
        <f t="shared" si="55"/>
        <v>01/294826003WBlibli Jabodetabek</v>
      </c>
    </row>
    <row r="1781" spans="2:59" ht="13.5" customHeight="1" x14ac:dyDescent="0.35">
      <c r="B1781" s="10" t="s">
        <v>17</v>
      </c>
      <c r="C1781" s="10" t="s">
        <v>1648</v>
      </c>
      <c r="D1781" s="10" t="s">
        <v>294</v>
      </c>
      <c r="E1781" s="10" t="s">
        <v>295</v>
      </c>
      <c r="F1781" s="10" t="s">
        <v>307</v>
      </c>
      <c r="G1781" s="137" t="s">
        <v>6587</v>
      </c>
      <c r="H1781" s="10" t="s">
        <v>12980</v>
      </c>
      <c r="I1781" s="10">
        <v>4902430800037</v>
      </c>
      <c r="J1781" s="10" t="s">
        <v>15426</v>
      </c>
      <c r="K1781" s="10" t="s">
        <v>6588</v>
      </c>
      <c r="L1781" s="98">
        <f>IFERROR(VLOOKUP($F1781&amp;$C1781,Sales!$J:$W,9,0),0)</f>
        <v>0</v>
      </c>
      <c r="M1781" s="98">
        <f>IFERROR(VLOOKUP($F1781&amp;$C1781,Sales!$J:$W,10,0),0)</f>
        <v>0</v>
      </c>
      <c r="N1781" s="98">
        <f>IFERROR(VLOOKUP($F1781&amp;$C1781,Sales!$J:$W,11,0),0)</f>
        <v>0</v>
      </c>
      <c r="O1781" s="98">
        <f>IFERROR(VLOOKUP($F1781&amp;$C1781,Sales!$J:$W,12,0),0)</f>
        <v>0</v>
      </c>
      <c r="P1781" s="98">
        <f>IFERROR(VLOOKUP($F1781&amp;$C1781,Sales!$J:$W,13,0),0)</f>
        <v>0</v>
      </c>
      <c r="Q1781" s="98">
        <f>IFERROR(VLOOKUP($F1781&amp;$C1781,Sales!$A:$H,7,0),0)</f>
        <v>0</v>
      </c>
      <c r="R1781" s="41" t="str">
        <f t="shared" si="54"/>
        <v>ERROR</v>
      </c>
      <c r="S1781" s="15"/>
      <c r="T1781" s="15"/>
      <c r="U1781" s="15"/>
      <c r="V1781" s="15"/>
      <c r="W1781" s="15"/>
      <c r="X1781" s="15"/>
      <c r="Y1781" s="41"/>
      <c r="Z1781" s="41"/>
      <c r="AA1781" s="41"/>
      <c r="AB1781" s="15"/>
      <c r="AC1781" s="15"/>
      <c r="AD1781" s="15"/>
      <c r="AE1781" s="15"/>
      <c r="AF1781" s="15"/>
      <c r="AG1781" s="15"/>
      <c r="AH1781" s="15"/>
      <c r="AI1781" s="41"/>
      <c r="AJ1781" s="41"/>
      <c r="AK1781" s="15"/>
      <c r="AL1781" s="15"/>
      <c r="AM1781" s="15"/>
      <c r="AN1781" s="15"/>
      <c r="AO1781" s="15"/>
      <c r="AP1781" s="15"/>
      <c r="AQ1781" s="15"/>
      <c r="AR1781" s="15"/>
      <c r="AS1781" s="15"/>
      <c r="AT1781" s="15"/>
      <c r="AU1781" s="15"/>
      <c r="AV1781" s="15"/>
      <c r="AW1781" s="15"/>
      <c r="AX1781" s="15"/>
      <c r="AY1781" s="15"/>
      <c r="AZ1781" s="10">
        <v>1</v>
      </c>
      <c r="BA1781" t="s">
        <v>22</v>
      </c>
      <c r="BB1781" t="s">
        <v>88</v>
      </c>
      <c r="BD1781" s="39" t="str">
        <f t="shared" si="55"/>
        <v>01/294826003XBlibli Jabodetabek</v>
      </c>
      <c r="BE1781" t="s">
        <v>13421</v>
      </c>
      <c r="BF1781" t="s">
        <v>13422</v>
      </c>
    </row>
    <row r="1782" spans="2:59" ht="13.5" customHeight="1" x14ac:dyDescent="0.35">
      <c r="B1782" s="10" t="s">
        <v>17</v>
      </c>
      <c r="C1782" s="10" t="s">
        <v>1648</v>
      </c>
      <c r="D1782" s="10" t="s">
        <v>294</v>
      </c>
      <c r="E1782" s="10" t="s">
        <v>295</v>
      </c>
      <c r="F1782" s="10" t="s">
        <v>342</v>
      </c>
      <c r="G1782" s="137" t="s">
        <v>16555</v>
      </c>
      <c r="H1782" s="10" t="s">
        <v>12981</v>
      </c>
      <c r="I1782" s="10">
        <v>4902430558754</v>
      </c>
      <c r="J1782" s="10" t="s">
        <v>15427</v>
      </c>
      <c r="K1782" s="10" t="s">
        <v>10620</v>
      </c>
      <c r="L1782" s="98">
        <f>IFERROR(VLOOKUP($F1782&amp;$C1782,Sales!$J:$W,9,0),0)</f>
        <v>0</v>
      </c>
      <c r="M1782" s="98">
        <f>IFERROR(VLOOKUP($F1782&amp;$C1782,Sales!$J:$W,10,0),0)</f>
        <v>0</v>
      </c>
      <c r="N1782" s="98">
        <f>IFERROR(VLOOKUP($F1782&amp;$C1782,Sales!$J:$W,11,0),0)</f>
        <v>0</v>
      </c>
      <c r="O1782" s="98">
        <f>IFERROR(VLOOKUP($F1782&amp;$C1782,Sales!$J:$W,12,0),0)</f>
        <v>0</v>
      </c>
      <c r="P1782" s="98">
        <f>IFERROR(VLOOKUP($F1782&amp;$C1782,Sales!$J:$W,13,0),0)</f>
        <v>0</v>
      </c>
      <c r="Q1782" s="98">
        <f>IFERROR(VLOOKUP($F1782&amp;$C1782,Sales!$A:$H,7,0),0)</f>
        <v>0</v>
      </c>
      <c r="R1782" s="41">
        <f t="shared" si="54"/>
        <v>1</v>
      </c>
      <c r="S1782" s="41">
        <v>1</v>
      </c>
      <c r="T1782" s="41"/>
      <c r="U1782" s="41"/>
      <c r="V1782" s="15">
        <v>1</v>
      </c>
      <c r="W1782" s="15">
        <v>1</v>
      </c>
      <c r="X1782" s="15">
        <v>1</v>
      </c>
      <c r="Y1782" s="41">
        <v>1</v>
      </c>
      <c r="Z1782" s="41">
        <v>1</v>
      </c>
      <c r="AA1782" s="41"/>
      <c r="AB1782" s="41"/>
      <c r="AC1782" s="41"/>
      <c r="AD1782" s="15"/>
      <c r="AE1782" s="15"/>
      <c r="AF1782" s="41"/>
      <c r="AG1782" s="41"/>
      <c r="AH1782" s="15"/>
      <c r="AI1782" s="15"/>
      <c r="AJ1782" s="41"/>
      <c r="AK1782" s="15"/>
      <c r="AL1782" s="15"/>
      <c r="AM1782" s="15"/>
      <c r="AN1782" s="15"/>
      <c r="AO1782" s="15"/>
      <c r="AP1782" s="15"/>
      <c r="AQ1782" s="15"/>
      <c r="AR1782" s="15"/>
      <c r="AS1782" s="15"/>
      <c r="AT1782" s="127"/>
      <c r="AU1782" s="15"/>
      <c r="AV1782" s="15"/>
      <c r="AW1782" s="15"/>
      <c r="AX1782" s="15"/>
      <c r="AY1782" s="15"/>
      <c r="AZ1782" s="10">
        <v>1</v>
      </c>
      <c r="BA1782" t="s">
        <v>22</v>
      </c>
      <c r="BB1782" t="s">
        <v>23</v>
      </c>
      <c r="BD1782" s="39" t="str">
        <f t="shared" si="55"/>
        <v>01/294825206OBlibli Jabodetabek</v>
      </c>
    </row>
    <row r="1783" spans="2:59" ht="13.5" customHeight="1" x14ac:dyDescent="0.35">
      <c r="B1783" s="10" t="s">
        <v>17</v>
      </c>
      <c r="C1783" s="10" t="s">
        <v>1648</v>
      </c>
      <c r="D1783" s="10" t="s">
        <v>294</v>
      </c>
      <c r="E1783" s="10" t="s">
        <v>295</v>
      </c>
      <c r="F1783" s="10" t="s">
        <v>356</v>
      </c>
      <c r="G1783" s="137" t="s">
        <v>16556</v>
      </c>
      <c r="H1783" s="10" t="s">
        <v>12982</v>
      </c>
      <c r="I1783" s="10">
        <v>4902430292962</v>
      </c>
      <c r="J1783" s="10" t="s">
        <v>15428</v>
      </c>
      <c r="K1783" s="10" t="s">
        <v>10621</v>
      </c>
      <c r="L1783" s="98">
        <f>IFERROR(VLOOKUP($F1783&amp;$C1783,Sales!$J:$W,9,0),0)</f>
        <v>0</v>
      </c>
      <c r="M1783" s="98">
        <f>IFERROR(VLOOKUP($F1783&amp;$C1783,Sales!$J:$W,10,0),0)</f>
        <v>0</v>
      </c>
      <c r="N1783" s="98">
        <f>IFERROR(VLOOKUP($F1783&amp;$C1783,Sales!$J:$W,11,0),0)</f>
        <v>0</v>
      </c>
      <c r="O1783" s="98">
        <f>IFERROR(VLOOKUP($F1783&amp;$C1783,Sales!$J:$W,12,0),0)</f>
        <v>0</v>
      </c>
      <c r="P1783" s="98">
        <f>IFERROR(VLOOKUP($F1783&amp;$C1783,Sales!$J:$W,13,0),0)</f>
        <v>0</v>
      </c>
      <c r="Q1783" s="98">
        <f>IFERROR(VLOOKUP($F1783&amp;$C1783,Sales!$A:$H,7,0),0)</f>
        <v>0</v>
      </c>
      <c r="R1783" s="41">
        <f t="shared" si="54"/>
        <v>1</v>
      </c>
      <c r="S1783" s="41">
        <v>1</v>
      </c>
      <c r="T1783" s="41"/>
      <c r="U1783" s="41"/>
      <c r="V1783" s="15">
        <v>1</v>
      </c>
      <c r="W1783" s="15">
        <v>1</v>
      </c>
      <c r="X1783" s="15">
        <v>1</v>
      </c>
      <c r="Y1783" s="41">
        <v>1</v>
      </c>
      <c r="Z1783" s="41">
        <v>1</v>
      </c>
      <c r="AA1783" s="41"/>
      <c r="AB1783" s="41"/>
      <c r="AC1783" s="41"/>
      <c r="AD1783" s="41"/>
      <c r="AE1783" s="41"/>
      <c r="AF1783" s="41"/>
      <c r="AG1783" s="41"/>
      <c r="AH1783" s="15"/>
      <c r="AI1783" s="41"/>
      <c r="AJ1783" s="41"/>
      <c r="AK1783" s="41"/>
      <c r="AL1783" s="15"/>
      <c r="AM1783" s="15"/>
      <c r="AN1783" s="15"/>
      <c r="AO1783" s="15"/>
      <c r="AP1783" s="15"/>
      <c r="AQ1783" s="15"/>
      <c r="AR1783" s="15"/>
      <c r="AS1783" s="15"/>
      <c r="AT1783" s="127"/>
      <c r="AU1783" s="15"/>
      <c r="AV1783" s="15"/>
      <c r="AW1783" s="15"/>
      <c r="AX1783" s="15"/>
      <c r="AY1783" s="15"/>
      <c r="AZ1783" s="10">
        <v>1</v>
      </c>
      <c r="BA1783" t="s">
        <v>22</v>
      </c>
      <c r="BB1783" t="s">
        <v>23</v>
      </c>
      <c r="BD1783" s="39" t="str">
        <f t="shared" si="55"/>
        <v>01/294826003JBlibli Jabodetabek</v>
      </c>
    </row>
    <row r="1784" spans="2:59" ht="13.5" customHeight="1" x14ac:dyDescent="0.35">
      <c r="B1784" s="10" t="s">
        <v>17</v>
      </c>
      <c r="C1784" s="10" t="s">
        <v>1648</v>
      </c>
      <c r="D1784" s="10" t="s">
        <v>294</v>
      </c>
      <c r="E1784" s="10" t="s">
        <v>295</v>
      </c>
      <c r="F1784" s="10" t="s">
        <v>402</v>
      </c>
      <c r="G1784" s="137" t="s">
        <v>16557</v>
      </c>
      <c r="H1784" s="10" t="s">
        <v>12983</v>
      </c>
      <c r="I1784" s="10">
        <v>4902430799928</v>
      </c>
      <c r="J1784" s="10" t="s">
        <v>15430</v>
      </c>
      <c r="K1784" s="10" t="s">
        <v>6589</v>
      </c>
      <c r="L1784" s="98">
        <f>IFERROR(VLOOKUP($F1784&amp;$C1784,Sales!$J:$W,9,0),0)</f>
        <v>0</v>
      </c>
      <c r="M1784" s="98">
        <f>IFERROR(VLOOKUP($F1784&amp;$C1784,Sales!$J:$W,10,0),0)</f>
        <v>0</v>
      </c>
      <c r="N1784" s="98">
        <f>IFERROR(VLOOKUP($F1784&amp;$C1784,Sales!$J:$W,11,0),0)</f>
        <v>0</v>
      </c>
      <c r="O1784" s="98">
        <f>IFERROR(VLOOKUP($F1784&amp;$C1784,Sales!$J:$W,12,0),0)</f>
        <v>0</v>
      </c>
      <c r="P1784" s="98">
        <f>IFERROR(VLOOKUP($F1784&amp;$C1784,Sales!$J:$W,13,0),0)</f>
        <v>0</v>
      </c>
      <c r="Q1784" s="98">
        <f>IFERROR(VLOOKUP($F1784&amp;$C1784,Sales!$A:$H,7,0),0)</f>
        <v>0</v>
      </c>
      <c r="R1784" s="41">
        <f t="shared" si="54"/>
        <v>1</v>
      </c>
      <c r="S1784" s="41">
        <v>1</v>
      </c>
      <c r="T1784" s="41"/>
      <c r="U1784" s="41"/>
      <c r="V1784" s="15">
        <v>1</v>
      </c>
      <c r="W1784" s="15">
        <v>1</v>
      </c>
      <c r="X1784" s="15">
        <v>1</v>
      </c>
      <c r="Y1784" s="41">
        <v>1</v>
      </c>
      <c r="Z1784" s="41">
        <v>1</v>
      </c>
      <c r="AA1784" s="41"/>
      <c r="AB1784" s="41"/>
      <c r="AC1784" s="41"/>
      <c r="AD1784" s="41"/>
      <c r="AE1784" s="41"/>
      <c r="AF1784" s="41"/>
      <c r="AG1784" s="41"/>
      <c r="AH1784" s="15"/>
      <c r="AI1784" s="41"/>
      <c r="AJ1784" s="41"/>
      <c r="AK1784" s="41"/>
      <c r="AL1784" s="15"/>
      <c r="AM1784" s="15"/>
      <c r="AN1784" s="15"/>
      <c r="AO1784" s="15"/>
      <c r="AP1784" s="15"/>
      <c r="AQ1784" s="15"/>
      <c r="AR1784" s="15"/>
      <c r="AS1784" s="15"/>
      <c r="AT1784" s="127"/>
      <c r="AU1784" s="15"/>
      <c r="AV1784" s="15"/>
      <c r="AW1784" s="15"/>
      <c r="AX1784" s="15"/>
      <c r="AY1784" s="15"/>
      <c r="AZ1784" s="10">
        <v>1</v>
      </c>
      <c r="BA1784" t="s">
        <v>22</v>
      </c>
      <c r="BB1784" t="s">
        <v>23</v>
      </c>
      <c r="BD1784" s="39" t="str">
        <f t="shared" si="55"/>
        <v>01/294826002CBlibli Jabodetabek</v>
      </c>
    </row>
    <row r="1785" spans="2:59" ht="13.5" customHeight="1" x14ac:dyDescent="0.35">
      <c r="B1785" s="10" t="s">
        <v>17</v>
      </c>
      <c r="C1785" s="10" t="s">
        <v>1648</v>
      </c>
      <c r="D1785" s="10" t="s">
        <v>294</v>
      </c>
      <c r="E1785" s="10" t="s">
        <v>295</v>
      </c>
      <c r="F1785" s="10" t="s">
        <v>377</v>
      </c>
      <c r="G1785" s="137" t="s">
        <v>16558</v>
      </c>
      <c r="H1785" s="10" t="s">
        <v>12984</v>
      </c>
      <c r="I1785" s="10" t="s">
        <v>378</v>
      </c>
      <c r="J1785" s="10" t="s">
        <v>15431</v>
      </c>
      <c r="K1785" s="10" t="s">
        <v>10622</v>
      </c>
      <c r="L1785" s="98">
        <f>IFERROR(VLOOKUP($F1785&amp;$C1785,Sales!$J:$W,9,0),0)</f>
        <v>0</v>
      </c>
      <c r="M1785" s="98">
        <f>IFERROR(VLOOKUP($F1785&amp;$C1785,Sales!$J:$W,10,0),0)</f>
        <v>0</v>
      </c>
      <c r="N1785" s="98">
        <f>IFERROR(VLOOKUP($F1785&amp;$C1785,Sales!$J:$W,11,0),0)</f>
        <v>0</v>
      </c>
      <c r="O1785" s="98">
        <f>IFERROR(VLOOKUP($F1785&amp;$C1785,Sales!$J:$W,12,0),0)</f>
        <v>0</v>
      </c>
      <c r="P1785" s="98">
        <f>IFERROR(VLOOKUP($F1785&amp;$C1785,Sales!$J:$W,13,0),0)</f>
        <v>0</v>
      </c>
      <c r="Q1785" s="98">
        <f>IFERROR(VLOOKUP($F1785&amp;$C1785,Sales!$A:$H,7,0),0)</f>
        <v>0</v>
      </c>
      <c r="R1785" s="41">
        <f t="shared" si="54"/>
        <v>1</v>
      </c>
      <c r="S1785" s="41">
        <v>1</v>
      </c>
      <c r="T1785" s="41"/>
      <c r="U1785" s="41"/>
      <c r="V1785" s="15">
        <v>1</v>
      </c>
      <c r="W1785" s="15">
        <v>1</v>
      </c>
      <c r="X1785" s="15">
        <v>1</v>
      </c>
      <c r="Y1785" s="41">
        <v>1</v>
      </c>
      <c r="Z1785" s="41">
        <v>1</v>
      </c>
      <c r="AA1785" s="41"/>
      <c r="AB1785" s="41"/>
      <c r="AC1785" s="41"/>
      <c r="AD1785" s="41"/>
      <c r="AE1785" s="41"/>
      <c r="AF1785" s="41"/>
      <c r="AG1785" s="41"/>
      <c r="AH1785" s="15"/>
      <c r="AI1785" s="41"/>
      <c r="AJ1785" s="41"/>
      <c r="AK1785" s="41"/>
      <c r="AL1785" s="15"/>
      <c r="AM1785" s="15"/>
      <c r="AN1785" s="15"/>
      <c r="AO1785" s="15"/>
      <c r="AP1785" s="15"/>
      <c r="AQ1785" s="15"/>
      <c r="AR1785" s="15"/>
      <c r="AS1785" s="15"/>
      <c r="AT1785" s="127"/>
      <c r="AU1785" s="15"/>
      <c r="AV1785" s="15"/>
      <c r="AW1785" s="15"/>
      <c r="AX1785" s="15"/>
      <c r="AY1785" s="15"/>
      <c r="AZ1785" s="10">
        <v>1</v>
      </c>
      <c r="BA1785" t="s">
        <v>22</v>
      </c>
      <c r="BB1785" t="s">
        <v>23</v>
      </c>
      <c r="BD1785" s="39" t="str">
        <f t="shared" si="55"/>
        <v>01/394829601DBlibli Jabodetabek</v>
      </c>
    </row>
    <row r="1786" spans="2:59" ht="13.5" customHeight="1" x14ac:dyDescent="0.35">
      <c r="B1786" s="10" t="s">
        <v>17</v>
      </c>
      <c r="C1786" s="10" t="s">
        <v>1648</v>
      </c>
      <c r="D1786" s="10" t="s">
        <v>294</v>
      </c>
      <c r="E1786" s="10" t="s">
        <v>295</v>
      </c>
      <c r="F1786" s="10" t="s">
        <v>1729</v>
      </c>
      <c r="G1786" s="137" t="s">
        <v>6591</v>
      </c>
      <c r="H1786" s="10" t="s">
        <v>12985</v>
      </c>
      <c r="I1786" s="10" t="s">
        <v>6176</v>
      </c>
      <c r="J1786" s="10" t="s">
        <v>15432</v>
      </c>
      <c r="K1786" s="10" t="s">
        <v>6592</v>
      </c>
      <c r="L1786" s="98">
        <f>IFERROR(VLOOKUP($F1786&amp;$C1786,Sales!$J:$W,9,0),0)</f>
        <v>0</v>
      </c>
      <c r="M1786" s="98">
        <f>IFERROR(VLOOKUP($F1786&amp;$C1786,Sales!$J:$W,10,0),0)</f>
        <v>0</v>
      </c>
      <c r="N1786" s="98">
        <f>IFERROR(VLOOKUP($F1786&amp;$C1786,Sales!$J:$W,11,0),0)</f>
        <v>0</v>
      </c>
      <c r="O1786" s="98">
        <f>IFERROR(VLOOKUP($F1786&amp;$C1786,Sales!$J:$W,12,0),0)</f>
        <v>0</v>
      </c>
      <c r="P1786" s="98">
        <f>IFERROR(VLOOKUP($F1786&amp;$C1786,Sales!$J:$W,13,0),0)</f>
        <v>0</v>
      </c>
      <c r="Q1786" s="98">
        <f>IFERROR(VLOOKUP($F1786&amp;$C1786,Sales!$A:$H,7,0),0)</f>
        <v>0</v>
      </c>
      <c r="R1786" s="41" t="str">
        <f t="shared" si="54"/>
        <v>ERROR</v>
      </c>
      <c r="S1786" s="15"/>
      <c r="T1786" s="15"/>
      <c r="U1786" s="15"/>
      <c r="V1786" s="15"/>
      <c r="W1786" s="15"/>
      <c r="X1786" s="15"/>
      <c r="Y1786" s="41"/>
      <c r="Z1786" s="41"/>
      <c r="AA1786" s="41"/>
      <c r="AB1786" s="15"/>
      <c r="AC1786" s="15"/>
      <c r="AD1786" s="15"/>
      <c r="AE1786" s="15"/>
      <c r="AF1786" s="15"/>
      <c r="AG1786" s="15"/>
      <c r="AH1786" s="15"/>
      <c r="AI1786" s="41"/>
      <c r="AJ1786" s="41"/>
      <c r="AK1786" s="15"/>
      <c r="AL1786" s="15"/>
      <c r="AM1786" s="15"/>
      <c r="AN1786" s="15"/>
      <c r="AO1786" s="15"/>
      <c r="AP1786" s="15"/>
      <c r="AQ1786" s="15"/>
      <c r="AR1786" s="15"/>
      <c r="AS1786" s="15"/>
      <c r="AT1786" s="15"/>
      <c r="AU1786" s="15"/>
      <c r="AV1786" s="15"/>
      <c r="AW1786" s="15"/>
      <c r="AX1786" s="15"/>
      <c r="AY1786" s="15"/>
      <c r="AZ1786" s="10">
        <v>1</v>
      </c>
      <c r="BA1786" t="s">
        <v>22</v>
      </c>
      <c r="BB1786" t="s">
        <v>88</v>
      </c>
      <c r="BD1786" s="39" t="str">
        <f t="shared" si="55"/>
        <v>01/394829503PBlibli Jabodetabek</v>
      </c>
    </row>
    <row r="1787" spans="2:59" ht="13.5" customHeight="1" x14ac:dyDescent="0.35">
      <c r="B1787" s="10" t="s">
        <v>17</v>
      </c>
      <c r="C1787" s="10" t="s">
        <v>1648</v>
      </c>
      <c r="D1787" s="10" t="s">
        <v>294</v>
      </c>
      <c r="E1787" s="10" t="s">
        <v>295</v>
      </c>
      <c r="F1787" s="10" t="s">
        <v>11805</v>
      </c>
      <c r="G1787" s="137" t="s">
        <v>16559</v>
      </c>
      <c r="H1787" s="10" t="s">
        <v>16795</v>
      </c>
      <c r="I1787" s="10" t="s">
        <v>312</v>
      </c>
      <c r="J1787" s="10" t="s">
        <v>20079</v>
      </c>
      <c r="K1787" s="10" t="s">
        <v>10623</v>
      </c>
      <c r="L1787" s="98">
        <f>IFERROR(VLOOKUP($F1787&amp;$C1787,Sales!$J:$W,9,0),0)</f>
        <v>0</v>
      </c>
      <c r="M1787" s="98">
        <f>IFERROR(VLOOKUP($F1787&amp;$C1787,Sales!$J:$W,10,0),0)</f>
        <v>0</v>
      </c>
      <c r="N1787" s="98">
        <f>IFERROR(VLOOKUP($F1787&amp;$C1787,Sales!$J:$W,11,0),0)</f>
        <v>0</v>
      </c>
      <c r="O1787" s="98">
        <f>IFERROR(VLOOKUP($F1787&amp;$C1787,Sales!$J:$W,12,0),0)</f>
        <v>0</v>
      </c>
      <c r="P1787" s="98">
        <f>IFERROR(VLOOKUP($F1787&amp;$C1787,Sales!$J:$W,13,0),0)</f>
        <v>0</v>
      </c>
      <c r="Q1787" s="98">
        <f>IFERROR(VLOOKUP($F1787&amp;$C1787,Sales!$A:$H,7,0),0)</f>
        <v>0</v>
      </c>
      <c r="R1787" s="41">
        <f t="shared" si="54"/>
        <v>1</v>
      </c>
      <c r="S1787" s="41">
        <v>1</v>
      </c>
      <c r="T1787" s="41"/>
      <c r="U1787" s="41"/>
      <c r="V1787" s="15">
        <v>1</v>
      </c>
      <c r="W1787" s="15">
        <v>1</v>
      </c>
      <c r="X1787" s="15">
        <v>1</v>
      </c>
      <c r="Y1787" s="41">
        <v>1</v>
      </c>
      <c r="Z1787" s="41">
        <v>1</v>
      </c>
      <c r="AA1787" s="41"/>
      <c r="AB1787" s="41"/>
      <c r="AC1787" s="41"/>
      <c r="AD1787" s="15"/>
      <c r="AE1787" s="15"/>
      <c r="AF1787" s="41"/>
      <c r="AG1787" s="41"/>
      <c r="AH1787" s="15"/>
      <c r="AI1787" s="41"/>
      <c r="AJ1787" s="41"/>
      <c r="AK1787" s="15"/>
      <c r="AL1787" s="15"/>
      <c r="AM1787" s="15"/>
      <c r="AN1787" s="15"/>
      <c r="AO1787" s="15"/>
      <c r="AP1787" s="15"/>
      <c r="AQ1787" s="15"/>
      <c r="AR1787" s="15"/>
      <c r="AS1787" s="15"/>
      <c r="AT1787" s="187"/>
      <c r="AU1787" s="15"/>
      <c r="AV1787" s="15"/>
      <c r="AW1787" s="15"/>
      <c r="AX1787" s="15"/>
      <c r="AY1787" s="15"/>
      <c r="AZ1787" s="10">
        <v>1</v>
      </c>
      <c r="BA1787" t="s">
        <v>13952</v>
      </c>
      <c r="BB1787" t="s">
        <v>23</v>
      </c>
      <c r="BD1787" s="39" t="str">
        <f t="shared" si="55"/>
        <v>01/294826801TBlibli Jabodetabek</v>
      </c>
      <c r="BG1787" t="s">
        <v>19045</v>
      </c>
    </row>
    <row r="1788" spans="2:59" ht="13.5" customHeight="1" x14ac:dyDescent="0.35">
      <c r="B1788" s="10" t="s">
        <v>17</v>
      </c>
      <c r="C1788" s="10" t="s">
        <v>1648</v>
      </c>
      <c r="D1788" s="10" t="s">
        <v>294</v>
      </c>
      <c r="E1788" s="10" t="s">
        <v>295</v>
      </c>
      <c r="F1788" s="10" t="s">
        <v>399</v>
      </c>
      <c r="G1788" s="137" t="s">
        <v>1733</v>
      </c>
      <c r="H1788" s="10" t="s">
        <v>12986</v>
      </c>
      <c r="I1788" s="10">
        <v>4902430799867</v>
      </c>
      <c r="J1788" s="10" t="s">
        <v>15434</v>
      </c>
      <c r="K1788" s="10" t="s">
        <v>10624</v>
      </c>
      <c r="L1788" s="98">
        <f>IFERROR(VLOOKUP($F1788&amp;$C1788,Sales!$J:$W,9,0),0)</f>
        <v>0</v>
      </c>
      <c r="M1788" s="98">
        <f>IFERROR(VLOOKUP($F1788&amp;$C1788,Sales!$J:$W,10,0),0)</f>
        <v>0</v>
      </c>
      <c r="N1788" s="98">
        <f>IFERROR(VLOOKUP($F1788&amp;$C1788,Sales!$J:$W,11,0),0)</f>
        <v>0</v>
      </c>
      <c r="O1788" s="98">
        <f>IFERROR(VLOOKUP($F1788&amp;$C1788,Sales!$J:$W,12,0),0)</f>
        <v>0</v>
      </c>
      <c r="P1788" s="98">
        <f>IFERROR(VLOOKUP($F1788&amp;$C1788,Sales!$J:$W,13,0),0)</f>
        <v>0</v>
      </c>
      <c r="Q1788" s="98">
        <f>IFERROR(VLOOKUP($F1788&amp;$C1788,Sales!$A:$H,7,0),0)</f>
        <v>0</v>
      </c>
      <c r="R1788" s="41" t="str">
        <f t="shared" si="54"/>
        <v>ERROR</v>
      </c>
      <c r="S1788" s="15"/>
      <c r="T1788" s="15"/>
      <c r="U1788" s="15"/>
      <c r="V1788" s="15"/>
      <c r="W1788" s="15"/>
      <c r="X1788" s="15"/>
      <c r="Y1788" s="41"/>
      <c r="Z1788" s="41"/>
      <c r="AA1788" s="41"/>
      <c r="AB1788" s="15"/>
      <c r="AC1788" s="15"/>
      <c r="AD1788" s="15"/>
      <c r="AE1788" s="15"/>
      <c r="AF1788" s="15"/>
      <c r="AG1788" s="15"/>
      <c r="AH1788" s="15"/>
      <c r="AI1788" s="41"/>
      <c r="AJ1788" s="41"/>
      <c r="AK1788" s="15"/>
      <c r="AL1788" s="15"/>
      <c r="AM1788" s="15"/>
      <c r="AN1788" s="15"/>
      <c r="AO1788" s="15"/>
      <c r="AP1788" s="15"/>
      <c r="AQ1788" s="15"/>
      <c r="AR1788" s="15"/>
      <c r="AS1788" s="15"/>
      <c r="AT1788" s="15"/>
      <c r="AU1788" s="15"/>
      <c r="AV1788" s="15"/>
      <c r="AW1788" s="15"/>
      <c r="AX1788" s="15"/>
      <c r="AY1788" s="15"/>
      <c r="AZ1788" s="10">
        <v>1</v>
      </c>
      <c r="BA1788" t="s">
        <v>22</v>
      </c>
      <c r="BB1788" t="s">
        <v>88</v>
      </c>
      <c r="BD1788" s="39" t="str">
        <f t="shared" si="55"/>
        <v>01/294825208MBlibli Jabodetabek</v>
      </c>
      <c r="BE1788" s="1">
        <v>45120</v>
      </c>
      <c r="BF1788" t="s">
        <v>20082</v>
      </c>
    </row>
    <row r="1789" spans="2:59" ht="13.5" customHeight="1" x14ac:dyDescent="0.35">
      <c r="B1789" s="10" t="s">
        <v>17</v>
      </c>
      <c r="C1789" s="10" t="s">
        <v>1648</v>
      </c>
      <c r="D1789" s="10" t="s">
        <v>294</v>
      </c>
      <c r="E1789" s="10" t="s">
        <v>295</v>
      </c>
      <c r="F1789" s="10" t="s">
        <v>1736</v>
      </c>
      <c r="G1789" s="137" t="s">
        <v>6593</v>
      </c>
      <c r="H1789" s="10" t="s">
        <v>12987</v>
      </c>
      <c r="I1789" s="10" t="s">
        <v>6177</v>
      </c>
      <c r="J1789" s="10" t="s">
        <v>15435</v>
      </c>
      <c r="K1789" s="10" t="s">
        <v>6594</v>
      </c>
      <c r="L1789" s="98">
        <f>IFERROR(VLOOKUP($F1789&amp;$C1789,Sales!$J:$W,9,0),0)</f>
        <v>0</v>
      </c>
      <c r="M1789" s="98">
        <f>IFERROR(VLOOKUP($F1789&amp;$C1789,Sales!$J:$W,10,0),0)</f>
        <v>0</v>
      </c>
      <c r="N1789" s="98">
        <f>IFERROR(VLOOKUP($F1789&amp;$C1789,Sales!$J:$W,11,0),0)</f>
        <v>0</v>
      </c>
      <c r="O1789" s="98">
        <f>IFERROR(VLOOKUP($F1789&amp;$C1789,Sales!$J:$W,12,0),0)</f>
        <v>0</v>
      </c>
      <c r="P1789" s="98">
        <f>IFERROR(VLOOKUP($F1789&amp;$C1789,Sales!$J:$W,13,0),0)</f>
        <v>0</v>
      </c>
      <c r="Q1789" s="98">
        <f>IFERROR(VLOOKUP($F1789&amp;$C1789,Sales!$A:$H,7,0),0)</f>
        <v>0</v>
      </c>
      <c r="R1789" s="41" t="str">
        <f t="shared" si="54"/>
        <v>ERROR</v>
      </c>
      <c r="S1789" s="15"/>
      <c r="T1789" s="15"/>
      <c r="U1789" s="15"/>
      <c r="V1789" s="15"/>
      <c r="W1789" s="15"/>
      <c r="X1789" s="15"/>
      <c r="Y1789" s="41"/>
      <c r="Z1789" s="41"/>
      <c r="AA1789" s="41"/>
      <c r="AB1789" s="15"/>
      <c r="AC1789" s="15"/>
      <c r="AD1789" s="15"/>
      <c r="AE1789" s="15"/>
      <c r="AF1789" s="15"/>
      <c r="AG1789" s="15"/>
      <c r="AH1789" s="15"/>
      <c r="AI1789" s="41"/>
      <c r="AJ1789" s="41"/>
      <c r="AK1789" s="15"/>
      <c r="AL1789" s="15"/>
      <c r="AM1789" s="15"/>
      <c r="AN1789" s="15"/>
      <c r="AO1789" s="15"/>
      <c r="AP1789" s="15"/>
      <c r="AQ1789" s="15"/>
      <c r="AR1789" s="15"/>
      <c r="AS1789" s="15"/>
      <c r="AT1789" s="15"/>
      <c r="AU1789" s="15"/>
      <c r="AV1789" s="15"/>
      <c r="AW1789" s="15"/>
      <c r="AX1789" s="15"/>
      <c r="AY1789" s="15"/>
      <c r="AZ1789" s="10">
        <v>1</v>
      </c>
      <c r="BA1789" t="s">
        <v>22</v>
      </c>
      <c r="BB1789" t="s">
        <v>88</v>
      </c>
      <c r="BD1789" s="39" t="str">
        <f t="shared" si="55"/>
        <v>01/394829503QBlibli Jabodetabek</v>
      </c>
    </row>
    <row r="1790" spans="2:59" ht="13.5" customHeight="1" x14ac:dyDescent="0.35">
      <c r="B1790" s="10" t="s">
        <v>17</v>
      </c>
      <c r="C1790" s="10" t="s">
        <v>1648</v>
      </c>
      <c r="D1790" s="10" t="s">
        <v>294</v>
      </c>
      <c r="E1790" s="10" t="s">
        <v>295</v>
      </c>
      <c r="F1790" s="10" t="s">
        <v>345</v>
      </c>
      <c r="G1790" s="137" t="s">
        <v>6595</v>
      </c>
      <c r="H1790" s="10" t="s">
        <v>12988</v>
      </c>
      <c r="I1790" s="10">
        <v>4902430359719</v>
      </c>
      <c r="J1790" s="10" t="s">
        <v>15436</v>
      </c>
      <c r="K1790" s="10" t="s">
        <v>6596</v>
      </c>
      <c r="L1790" s="98">
        <f>IFERROR(VLOOKUP($F1790&amp;$C1790,Sales!$J:$W,9,0),0)</f>
        <v>0</v>
      </c>
      <c r="M1790" s="98">
        <f>IFERROR(VLOOKUP($F1790&amp;$C1790,Sales!$J:$W,10,0),0)</f>
        <v>0</v>
      </c>
      <c r="N1790" s="98">
        <f>IFERROR(VLOOKUP($F1790&amp;$C1790,Sales!$J:$W,11,0),0)</f>
        <v>0</v>
      </c>
      <c r="O1790" s="98">
        <f>IFERROR(VLOOKUP($F1790&amp;$C1790,Sales!$J:$W,12,0),0)</f>
        <v>0</v>
      </c>
      <c r="P1790" s="98">
        <f>IFERROR(VLOOKUP($F1790&amp;$C1790,Sales!$J:$W,13,0),0)</f>
        <v>0</v>
      </c>
      <c r="Q1790" s="98">
        <f>IFERROR(VLOOKUP($F1790&amp;$C1790,Sales!$A:$H,7,0),0)</f>
        <v>0</v>
      </c>
      <c r="R1790" s="41">
        <f t="shared" si="54"/>
        <v>1</v>
      </c>
      <c r="S1790" s="41">
        <v>1</v>
      </c>
      <c r="T1790" s="41"/>
      <c r="U1790" s="41"/>
      <c r="V1790" s="15">
        <v>1</v>
      </c>
      <c r="W1790" s="15">
        <v>1</v>
      </c>
      <c r="X1790" s="15">
        <v>1</v>
      </c>
      <c r="Y1790" s="41">
        <v>1</v>
      </c>
      <c r="Z1790" s="41">
        <v>1</v>
      </c>
      <c r="AA1790" s="41"/>
      <c r="AB1790" s="41"/>
      <c r="AC1790" s="41"/>
      <c r="AD1790" s="41"/>
      <c r="AE1790" s="41"/>
      <c r="AF1790" s="41"/>
      <c r="AG1790" s="41"/>
      <c r="AH1790" s="15"/>
      <c r="AI1790" s="41"/>
      <c r="AJ1790" s="41"/>
      <c r="AK1790" s="41"/>
      <c r="AL1790" s="15"/>
      <c r="AM1790" s="15"/>
      <c r="AN1790" s="15"/>
      <c r="AO1790" s="15"/>
      <c r="AP1790" s="15"/>
      <c r="AQ1790" s="15"/>
      <c r="AR1790" s="15"/>
      <c r="AS1790" s="15"/>
      <c r="AT1790" s="127"/>
      <c r="AU1790" s="15"/>
      <c r="AV1790" s="15"/>
      <c r="AW1790" s="15"/>
      <c r="AX1790" s="15"/>
      <c r="AY1790" s="15"/>
      <c r="AZ1790" s="10">
        <v>1</v>
      </c>
      <c r="BA1790" t="s">
        <v>22</v>
      </c>
      <c r="BB1790" t="s">
        <v>23</v>
      </c>
      <c r="BD1790" s="39" t="str">
        <f t="shared" si="55"/>
        <v>01/294825207OBlibli Jabodetabek</v>
      </c>
    </row>
    <row r="1791" spans="2:59" ht="13.5" customHeight="1" x14ac:dyDescent="0.35">
      <c r="B1791" s="10" t="s">
        <v>17</v>
      </c>
      <c r="C1791" s="10" t="s">
        <v>1648</v>
      </c>
      <c r="D1791" s="10" t="s">
        <v>294</v>
      </c>
      <c r="E1791" s="10" t="s">
        <v>295</v>
      </c>
      <c r="F1791" s="10" t="s">
        <v>796</v>
      </c>
      <c r="G1791" s="137" t="s">
        <v>16560</v>
      </c>
      <c r="H1791" s="10" t="s">
        <v>12989</v>
      </c>
      <c r="I1791" s="10">
        <v>4902430799874</v>
      </c>
      <c r="J1791" s="10" t="s">
        <v>15437</v>
      </c>
      <c r="K1791" s="10" t="s">
        <v>6601</v>
      </c>
      <c r="L1791" s="98">
        <f>IFERROR(VLOOKUP($F1791&amp;$C1791,Sales!$J:$W,9,0),0)</f>
        <v>0</v>
      </c>
      <c r="M1791" s="98">
        <f>IFERROR(VLOOKUP($F1791&amp;$C1791,Sales!$J:$W,10,0),0)</f>
        <v>0</v>
      </c>
      <c r="N1791" s="98">
        <f>IFERROR(VLOOKUP($F1791&amp;$C1791,Sales!$J:$W,11,0),0)</f>
        <v>0</v>
      </c>
      <c r="O1791" s="98">
        <f>IFERROR(VLOOKUP($F1791&amp;$C1791,Sales!$J:$W,12,0),0)</f>
        <v>0</v>
      </c>
      <c r="P1791" s="98">
        <f>IFERROR(VLOOKUP($F1791&amp;$C1791,Sales!$J:$W,13,0),0)</f>
        <v>0</v>
      </c>
      <c r="Q1791" s="98">
        <f>IFERROR(VLOOKUP($F1791&amp;$C1791,Sales!$A:$H,7,0),0)</f>
        <v>0</v>
      </c>
      <c r="R1791" s="41">
        <f t="shared" si="54"/>
        <v>1</v>
      </c>
      <c r="S1791" s="41">
        <v>1</v>
      </c>
      <c r="T1791" s="41"/>
      <c r="U1791" s="41"/>
      <c r="V1791" s="15">
        <v>1</v>
      </c>
      <c r="W1791" s="15">
        <v>1</v>
      </c>
      <c r="X1791" s="15">
        <v>1</v>
      </c>
      <c r="Y1791" s="41">
        <v>1</v>
      </c>
      <c r="Z1791" s="41">
        <v>1</v>
      </c>
      <c r="AA1791" s="41"/>
      <c r="AB1791" s="41"/>
      <c r="AC1791" s="41"/>
      <c r="AD1791" s="41"/>
      <c r="AE1791" s="41"/>
      <c r="AF1791" s="41"/>
      <c r="AG1791" s="41"/>
      <c r="AH1791" s="15"/>
      <c r="AI1791" s="41"/>
      <c r="AJ1791" s="41"/>
      <c r="AK1791" s="41"/>
      <c r="AL1791" s="15"/>
      <c r="AM1791" s="15"/>
      <c r="AN1791" s="15"/>
      <c r="AO1791" s="15"/>
      <c r="AP1791" s="15"/>
      <c r="AQ1791" s="15"/>
      <c r="AR1791" s="15"/>
      <c r="AS1791" s="15"/>
      <c r="AT1791" s="127"/>
      <c r="AU1791" s="15"/>
      <c r="AV1791" s="15"/>
      <c r="AW1791" s="15"/>
      <c r="AX1791" s="15"/>
      <c r="AY1791" s="15"/>
      <c r="AZ1791" s="10">
        <v>1</v>
      </c>
      <c r="BA1791" t="s">
        <v>22</v>
      </c>
      <c r="BB1791" t="s">
        <v>23</v>
      </c>
      <c r="BD1791" s="39" t="str">
        <f t="shared" si="55"/>
        <v>01/294825208HBlibli Jabodetabek</v>
      </c>
    </row>
    <row r="1792" spans="2:59" ht="13.5" customHeight="1" x14ac:dyDescent="0.35">
      <c r="B1792" s="10" t="s">
        <v>17</v>
      </c>
      <c r="C1792" s="10" t="s">
        <v>1648</v>
      </c>
      <c r="D1792" s="10" t="s">
        <v>294</v>
      </c>
      <c r="E1792" s="10" t="s">
        <v>295</v>
      </c>
      <c r="F1792" s="10" t="s">
        <v>1740</v>
      </c>
      <c r="G1792" s="137" t="s">
        <v>6602</v>
      </c>
      <c r="H1792" s="10" t="s">
        <v>12990</v>
      </c>
      <c r="I1792" s="10" t="s">
        <v>5649</v>
      </c>
      <c r="J1792" s="10" t="s">
        <v>15438</v>
      </c>
      <c r="K1792" s="10" t="s">
        <v>6603</v>
      </c>
      <c r="L1792" s="98">
        <f>IFERROR(VLOOKUP($F1792&amp;$C1792,Sales!$J:$W,9,0),0)</f>
        <v>0</v>
      </c>
      <c r="M1792" s="98">
        <f>IFERROR(VLOOKUP($F1792&amp;$C1792,Sales!$J:$W,10,0),0)</f>
        <v>0</v>
      </c>
      <c r="N1792" s="98">
        <f>IFERROR(VLOOKUP($F1792&amp;$C1792,Sales!$J:$W,11,0),0)</f>
        <v>0</v>
      </c>
      <c r="O1792" s="98">
        <f>IFERROR(VLOOKUP($F1792&amp;$C1792,Sales!$J:$W,12,0),0)</f>
        <v>0</v>
      </c>
      <c r="P1792" s="98">
        <f>IFERROR(VLOOKUP($F1792&amp;$C1792,Sales!$J:$W,13,0),0)</f>
        <v>0</v>
      </c>
      <c r="Q1792" s="98">
        <f>IFERROR(VLOOKUP($F1792&amp;$C1792,Sales!$A:$H,7,0),0)</f>
        <v>0</v>
      </c>
      <c r="R1792" s="41" t="str">
        <f t="shared" si="54"/>
        <v>ERROR</v>
      </c>
      <c r="S1792" s="15"/>
      <c r="T1792" s="15"/>
      <c r="U1792" s="15"/>
      <c r="V1792" s="15"/>
      <c r="W1792" s="15"/>
      <c r="X1792" s="15"/>
      <c r="Y1792" s="41"/>
      <c r="Z1792" s="41"/>
      <c r="AA1792" s="41"/>
      <c r="AB1792" s="15"/>
      <c r="AC1792" s="15"/>
      <c r="AD1792" s="15"/>
      <c r="AE1792" s="15"/>
      <c r="AF1792" s="15"/>
      <c r="AG1792" s="15"/>
      <c r="AH1792" s="15"/>
      <c r="AI1792" s="41"/>
      <c r="AJ1792" s="41"/>
      <c r="AK1792" s="15"/>
      <c r="AL1792" s="15"/>
      <c r="AM1792" s="15"/>
      <c r="AN1792" s="15"/>
      <c r="AO1792" s="15"/>
      <c r="AP1792" s="15"/>
      <c r="AQ1792" s="15"/>
      <c r="AR1792" s="15"/>
      <c r="AS1792" s="15"/>
      <c r="AT1792" s="15"/>
      <c r="AU1792" s="15"/>
      <c r="AV1792" s="15"/>
      <c r="AW1792" s="15"/>
      <c r="AX1792" s="15"/>
      <c r="AY1792" s="15"/>
      <c r="AZ1792" s="10">
        <v>1</v>
      </c>
      <c r="BA1792" t="s">
        <v>22</v>
      </c>
      <c r="BB1792" t="s">
        <v>88</v>
      </c>
      <c r="BD1792" s="39" t="str">
        <f t="shared" si="55"/>
        <v>01/394829503RBlibli Jabodetabek</v>
      </c>
    </row>
    <row r="1793" spans="2:61" ht="13.5" customHeight="1" x14ac:dyDescent="0.35">
      <c r="B1793" s="10" t="s">
        <v>17</v>
      </c>
      <c r="C1793" s="10" t="s">
        <v>1648</v>
      </c>
      <c r="D1793" s="10" t="s">
        <v>294</v>
      </c>
      <c r="E1793" s="10" t="s">
        <v>295</v>
      </c>
      <c r="F1793" s="10" t="s">
        <v>1741</v>
      </c>
      <c r="G1793" s="137" t="s">
        <v>6604</v>
      </c>
      <c r="H1793" s="10" t="s">
        <v>12991</v>
      </c>
      <c r="I1793" s="10" t="s">
        <v>6179</v>
      </c>
      <c r="J1793" s="10" t="s">
        <v>15439</v>
      </c>
      <c r="K1793" s="10" t="s">
        <v>6605</v>
      </c>
      <c r="L1793" s="98">
        <f>IFERROR(VLOOKUP($F1793&amp;$C1793,Sales!$J:$W,9,0),0)</f>
        <v>0</v>
      </c>
      <c r="M1793" s="98">
        <f>IFERROR(VLOOKUP($F1793&amp;$C1793,Sales!$J:$W,10,0),0)</f>
        <v>0</v>
      </c>
      <c r="N1793" s="98">
        <f>IFERROR(VLOOKUP($F1793&amp;$C1793,Sales!$J:$W,11,0),0)</f>
        <v>0</v>
      </c>
      <c r="O1793" s="98">
        <f>IFERROR(VLOOKUP($F1793&amp;$C1793,Sales!$J:$W,12,0),0)</f>
        <v>0</v>
      </c>
      <c r="P1793" s="98">
        <f>IFERROR(VLOOKUP($F1793&amp;$C1793,Sales!$J:$W,13,0),0)</f>
        <v>0</v>
      </c>
      <c r="Q1793" s="98">
        <f>IFERROR(VLOOKUP($F1793&amp;$C1793,Sales!$A:$H,7,0),0)</f>
        <v>0</v>
      </c>
      <c r="R1793" s="41" t="str">
        <f t="shared" si="54"/>
        <v>ERROR</v>
      </c>
      <c r="S1793" s="15"/>
      <c r="T1793" s="15"/>
      <c r="U1793" s="15"/>
      <c r="V1793" s="15"/>
      <c r="W1793" s="15"/>
      <c r="X1793" s="15"/>
      <c r="Y1793" s="41"/>
      <c r="Z1793" s="41"/>
      <c r="AA1793" s="41"/>
      <c r="AB1793" s="15"/>
      <c r="AC1793" s="15"/>
      <c r="AD1793" s="15"/>
      <c r="AE1793" s="15"/>
      <c r="AF1793" s="15"/>
      <c r="AG1793" s="15"/>
      <c r="AH1793" s="15"/>
      <c r="AI1793" s="41"/>
      <c r="AJ1793" s="41"/>
      <c r="AK1793" s="15"/>
      <c r="AL1793" s="15"/>
      <c r="AM1793" s="15"/>
      <c r="AN1793" s="15"/>
      <c r="AO1793" s="15"/>
      <c r="AP1793" s="15"/>
      <c r="AQ1793" s="15"/>
      <c r="AR1793" s="15"/>
      <c r="AS1793" s="15"/>
      <c r="AT1793" s="15"/>
      <c r="AU1793" s="15"/>
      <c r="AV1793" s="15"/>
      <c r="AW1793" s="15"/>
      <c r="AX1793" s="15"/>
      <c r="AY1793" s="15"/>
      <c r="AZ1793" s="10">
        <v>1</v>
      </c>
      <c r="BA1793" t="s">
        <v>22</v>
      </c>
      <c r="BB1793" t="s">
        <v>88</v>
      </c>
      <c r="BD1793" s="39" t="str">
        <f t="shared" si="55"/>
        <v>01/394829503MBlibli Jabodetabek</v>
      </c>
    </row>
    <row r="1794" spans="2:61" ht="13.5" customHeight="1" x14ac:dyDescent="0.35">
      <c r="B1794" s="10" t="s">
        <v>17</v>
      </c>
      <c r="C1794" s="10" t="s">
        <v>1648</v>
      </c>
      <c r="D1794" s="10" t="s">
        <v>294</v>
      </c>
      <c r="E1794" s="10" t="s">
        <v>295</v>
      </c>
      <c r="F1794" s="10" t="s">
        <v>1202</v>
      </c>
      <c r="G1794" s="137" t="s">
        <v>16561</v>
      </c>
      <c r="H1794" s="10" t="s">
        <v>12992</v>
      </c>
      <c r="I1794" s="10" t="s">
        <v>1203</v>
      </c>
      <c r="J1794" s="131" t="s">
        <v>15440</v>
      </c>
      <c r="K1794" s="10" t="s">
        <v>6610</v>
      </c>
      <c r="L1794" s="98">
        <f>IFERROR(VLOOKUP($F1794&amp;$C1794,Sales!$J:$W,9,0),0)</f>
        <v>0</v>
      </c>
      <c r="M1794" s="98">
        <f>IFERROR(VLOOKUP($F1794&amp;$C1794,Sales!$J:$W,10,0),0)</f>
        <v>0</v>
      </c>
      <c r="N1794" s="98">
        <f>IFERROR(VLOOKUP($F1794&amp;$C1794,Sales!$J:$W,11,0),0)</f>
        <v>0</v>
      </c>
      <c r="O1794" s="98">
        <f>IFERROR(VLOOKUP($F1794&amp;$C1794,Sales!$J:$W,12,0),0)</f>
        <v>0</v>
      </c>
      <c r="P1794" s="98">
        <f>IFERROR(VLOOKUP($F1794&amp;$C1794,Sales!$J:$W,13,0),0)</f>
        <v>0</v>
      </c>
      <c r="Q1794" s="98">
        <f>IFERROR(VLOOKUP($F1794&amp;$C1794,Sales!$A:$H,7,0),0)</f>
        <v>0</v>
      </c>
      <c r="R1794" s="41" t="str">
        <f t="shared" si="54"/>
        <v>ERROR</v>
      </c>
      <c r="S1794" s="15"/>
      <c r="T1794" s="15"/>
      <c r="U1794" s="15"/>
      <c r="V1794" s="15"/>
      <c r="W1794" s="15"/>
      <c r="X1794" s="15"/>
      <c r="Y1794" s="41"/>
      <c r="Z1794" s="41"/>
      <c r="AA1794" s="41"/>
      <c r="AB1794" s="41"/>
      <c r="AC1794" s="15"/>
      <c r="AD1794" s="15"/>
      <c r="AE1794" s="15"/>
      <c r="AF1794" s="15"/>
      <c r="AG1794" s="15"/>
      <c r="AH1794" s="15"/>
      <c r="AI1794" s="41"/>
      <c r="AJ1794" s="41"/>
      <c r="AK1794" s="15"/>
      <c r="AL1794" s="15"/>
      <c r="AM1794" s="15"/>
      <c r="AN1794" s="15"/>
      <c r="AO1794" s="15"/>
      <c r="AP1794" s="15"/>
      <c r="AQ1794" s="15"/>
      <c r="AR1794" s="15"/>
      <c r="AS1794" s="15"/>
      <c r="AT1794" s="132"/>
      <c r="AU1794" s="15"/>
      <c r="AV1794" s="15"/>
      <c r="AW1794" s="15"/>
      <c r="AX1794" s="15"/>
      <c r="AY1794" s="15"/>
      <c r="AZ1794" s="10">
        <v>1</v>
      </c>
      <c r="BA1794" t="s">
        <v>13952</v>
      </c>
      <c r="BB1794" t="s">
        <v>88</v>
      </c>
      <c r="BD1794" s="39" t="str">
        <f t="shared" si="55"/>
        <v>01/394829601NBlibli Jabodetabek</v>
      </c>
      <c r="BE1794" s="1">
        <v>45120</v>
      </c>
      <c r="BF1794" t="s">
        <v>20082</v>
      </c>
    </row>
    <row r="1795" spans="2:61" ht="13.5" customHeight="1" x14ac:dyDescent="0.35">
      <c r="B1795" s="10" t="s">
        <v>17</v>
      </c>
      <c r="C1795" s="10" t="s">
        <v>1648</v>
      </c>
      <c r="D1795" s="10" t="s">
        <v>294</v>
      </c>
      <c r="E1795" s="10" t="s">
        <v>295</v>
      </c>
      <c r="F1795" s="10" t="s">
        <v>798</v>
      </c>
      <c r="G1795" s="137" t="s">
        <v>16562</v>
      </c>
      <c r="H1795" s="10" t="s">
        <v>12993</v>
      </c>
      <c r="I1795" s="10">
        <v>4902430799997</v>
      </c>
      <c r="J1795" s="10" t="s">
        <v>15441</v>
      </c>
      <c r="K1795" s="10" t="s">
        <v>6611</v>
      </c>
      <c r="L1795" s="98">
        <f>IFERROR(VLOOKUP($F1795&amp;$C1795,Sales!$J:$W,9,0),0)</f>
        <v>0</v>
      </c>
      <c r="M1795" s="98">
        <f>IFERROR(VLOOKUP($F1795&amp;$C1795,Sales!$J:$W,10,0),0)</f>
        <v>0</v>
      </c>
      <c r="N1795" s="98">
        <f>IFERROR(VLOOKUP($F1795&amp;$C1795,Sales!$J:$W,11,0),0)</f>
        <v>0</v>
      </c>
      <c r="O1795" s="98">
        <f>IFERROR(VLOOKUP($F1795&amp;$C1795,Sales!$J:$W,12,0),0)</f>
        <v>0</v>
      </c>
      <c r="P1795" s="98">
        <f>IFERROR(VLOOKUP($F1795&amp;$C1795,Sales!$J:$W,13,0),0)</f>
        <v>0</v>
      </c>
      <c r="Q1795" s="98">
        <f>IFERROR(VLOOKUP($F1795&amp;$C1795,Sales!$A:$H,7,0),0)</f>
        <v>0</v>
      </c>
      <c r="R1795" s="41">
        <f t="shared" si="54"/>
        <v>1</v>
      </c>
      <c r="S1795" s="41">
        <v>1</v>
      </c>
      <c r="T1795" s="41"/>
      <c r="U1795" s="41"/>
      <c r="V1795" s="15">
        <v>1</v>
      </c>
      <c r="W1795" s="15">
        <v>1</v>
      </c>
      <c r="X1795" s="15">
        <v>1</v>
      </c>
      <c r="Y1795" s="41">
        <v>1</v>
      </c>
      <c r="Z1795" s="41">
        <v>1</v>
      </c>
      <c r="AA1795" s="41"/>
      <c r="AB1795" s="41"/>
      <c r="AC1795" s="41"/>
      <c r="AD1795" s="41"/>
      <c r="AE1795" s="41"/>
      <c r="AF1795" s="41"/>
      <c r="AG1795" s="41"/>
      <c r="AH1795" s="15"/>
      <c r="AI1795" s="41"/>
      <c r="AJ1795" s="41"/>
      <c r="AK1795" s="41"/>
      <c r="AL1795" s="15"/>
      <c r="AM1795" s="15"/>
      <c r="AN1795" s="15"/>
      <c r="AO1795" s="15"/>
      <c r="AP1795" s="15"/>
      <c r="AQ1795" s="15"/>
      <c r="AR1795" s="15"/>
      <c r="AS1795" s="15"/>
      <c r="AT1795" s="127"/>
      <c r="AU1795" s="15"/>
      <c r="AV1795" s="15"/>
      <c r="AW1795" s="15"/>
      <c r="AX1795" s="15"/>
      <c r="AY1795" s="15"/>
      <c r="AZ1795" s="10">
        <v>1</v>
      </c>
      <c r="BA1795" t="s">
        <v>22</v>
      </c>
      <c r="BB1795" t="s">
        <v>23</v>
      </c>
      <c r="BD1795" s="39" t="str">
        <f t="shared" si="55"/>
        <v>01/294825208JBlibli Jabodetabek</v>
      </c>
    </row>
    <row r="1796" spans="2:61" ht="13.5" customHeight="1" x14ac:dyDescent="0.35">
      <c r="B1796" s="10" t="s">
        <v>17</v>
      </c>
      <c r="C1796" s="10" t="s">
        <v>1648</v>
      </c>
      <c r="D1796" s="10" t="s">
        <v>294</v>
      </c>
      <c r="E1796" s="10" t="s">
        <v>295</v>
      </c>
      <c r="F1796" s="10" t="s">
        <v>1750</v>
      </c>
      <c r="G1796" s="137" t="s">
        <v>16563</v>
      </c>
      <c r="H1796" s="10" t="s">
        <v>12994</v>
      </c>
      <c r="I1796" s="10">
        <v>4902430917681</v>
      </c>
      <c r="J1796" s="10" t="s">
        <v>15442</v>
      </c>
      <c r="K1796" s="10" t="s">
        <v>10626</v>
      </c>
      <c r="L1796" s="98">
        <f>IFERROR(VLOOKUP($F1796&amp;$C1796,Sales!$J:$W,9,0),0)</f>
        <v>0</v>
      </c>
      <c r="M1796" s="98">
        <f>IFERROR(VLOOKUP($F1796&amp;$C1796,Sales!$J:$W,10,0),0)</f>
        <v>0</v>
      </c>
      <c r="N1796" s="98">
        <f>IFERROR(VLOOKUP($F1796&amp;$C1796,Sales!$J:$W,11,0),0)</f>
        <v>0</v>
      </c>
      <c r="O1796" s="98">
        <f>IFERROR(VLOOKUP($F1796&amp;$C1796,Sales!$J:$W,12,0),0)</f>
        <v>0</v>
      </c>
      <c r="P1796" s="98">
        <f>IFERROR(VLOOKUP($F1796&amp;$C1796,Sales!$J:$W,13,0),0)</f>
        <v>0</v>
      </c>
      <c r="Q1796" s="98">
        <f>IFERROR(VLOOKUP($F1796&amp;$C1796,Sales!$A:$H,7,0),0)</f>
        <v>0</v>
      </c>
      <c r="R1796" s="41">
        <f t="shared" ref="R1796:R1859" si="56">IFERROR(AVERAGE($S1796:$AW1796),"ERROR")</f>
        <v>1</v>
      </c>
      <c r="S1796" s="41">
        <v>1</v>
      </c>
      <c r="T1796" s="41"/>
      <c r="U1796" s="41"/>
      <c r="V1796" s="15">
        <v>1</v>
      </c>
      <c r="W1796" s="15">
        <v>1</v>
      </c>
      <c r="X1796" s="15">
        <v>1</v>
      </c>
      <c r="Y1796" s="41">
        <v>1</v>
      </c>
      <c r="Z1796" s="41">
        <v>1</v>
      </c>
      <c r="AA1796" s="41"/>
      <c r="AB1796" s="41"/>
      <c r="AC1796" s="41"/>
      <c r="AD1796" s="41"/>
      <c r="AE1796" s="41"/>
      <c r="AF1796" s="41"/>
      <c r="AG1796" s="41"/>
      <c r="AH1796" s="15"/>
      <c r="AI1796" s="41"/>
      <c r="AJ1796" s="41"/>
      <c r="AK1796" s="41"/>
      <c r="AL1796" s="15"/>
      <c r="AM1796" s="15"/>
      <c r="AN1796" s="15"/>
      <c r="AO1796" s="15"/>
      <c r="AP1796" s="15"/>
      <c r="AQ1796" s="15"/>
      <c r="AR1796" s="15"/>
      <c r="AS1796" s="15"/>
      <c r="AT1796" s="127"/>
      <c r="AU1796" s="15"/>
      <c r="AV1796" s="15"/>
      <c r="AW1796" s="15"/>
      <c r="AX1796" s="15"/>
      <c r="AY1796" s="15"/>
      <c r="AZ1796" s="10">
        <v>1</v>
      </c>
      <c r="BA1796" t="s">
        <v>22</v>
      </c>
      <c r="BB1796" t="s">
        <v>23</v>
      </c>
      <c r="BD1796" s="39" t="str">
        <f t="shared" ref="BD1796:BD1859" si="57">F1796&amp;C1796</f>
        <v>01/294826801GBlibli Jabodetabek</v>
      </c>
    </row>
    <row r="1797" spans="2:61" ht="13.5" customHeight="1" x14ac:dyDescent="0.35">
      <c r="B1797" s="10" t="s">
        <v>17</v>
      </c>
      <c r="C1797" s="10" t="s">
        <v>1648</v>
      </c>
      <c r="D1797" s="10" t="s">
        <v>294</v>
      </c>
      <c r="E1797" s="10" t="s">
        <v>295</v>
      </c>
      <c r="F1797" s="10" t="s">
        <v>1754</v>
      </c>
      <c r="G1797" s="137" t="s">
        <v>6614</v>
      </c>
      <c r="H1797" s="10"/>
      <c r="I1797" s="10" t="s">
        <v>1755</v>
      </c>
      <c r="J1797" s="10" t="s">
        <v>15443</v>
      </c>
      <c r="K1797" s="10" t="s">
        <v>6615</v>
      </c>
      <c r="L1797" s="98">
        <f>IFERROR(VLOOKUP($F1797&amp;$C1797,Sales!$J:$W,9,0),0)</f>
        <v>0</v>
      </c>
      <c r="M1797" s="98">
        <f>IFERROR(VLOOKUP($F1797&amp;$C1797,Sales!$J:$W,10,0),0)</f>
        <v>0</v>
      </c>
      <c r="N1797" s="98">
        <f>IFERROR(VLOOKUP($F1797&amp;$C1797,Sales!$J:$W,11,0),0)</f>
        <v>0</v>
      </c>
      <c r="O1797" s="98">
        <f>IFERROR(VLOOKUP($F1797&amp;$C1797,Sales!$J:$W,12,0),0)</f>
        <v>0</v>
      </c>
      <c r="P1797" s="98">
        <f>IFERROR(VLOOKUP($F1797&amp;$C1797,Sales!$J:$W,13,0),0)</f>
        <v>0</v>
      </c>
      <c r="Q1797" s="98">
        <f>IFERROR(VLOOKUP($F1797&amp;$C1797,Sales!$A:$H,7,0),0)</f>
        <v>0</v>
      </c>
      <c r="R1797" s="41" t="str">
        <f t="shared" si="56"/>
        <v>ERROR</v>
      </c>
      <c r="S1797" s="15"/>
      <c r="T1797" s="15"/>
      <c r="U1797" s="15"/>
      <c r="V1797" s="15"/>
      <c r="W1797" s="15"/>
      <c r="X1797" s="15"/>
      <c r="Y1797" s="41"/>
      <c r="Z1797" s="41"/>
      <c r="AA1797" s="41"/>
      <c r="AB1797" s="15"/>
      <c r="AC1797" s="15"/>
      <c r="AD1797" s="15"/>
      <c r="AE1797" s="15"/>
      <c r="AF1797" s="15"/>
      <c r="AG1797" s="15"/>
      <c r="AH1797" s="15"/>
      <c r="AI1797" s="41"/>
      <c r="AJ1797" s="41"/>
      <c r="AK1797" s="15"/>
      <c r="AL1797" s="15"/>
      <c r="AM1797" s="15"/>
      <c r="AN1797" s="15"/>
      <c r="AO1797" s="15"/>
      <c r="AP1797" s="15"/>
      <c r="AQ1797" s="15"/>
      <c r="AR1797" s="15"/>
      <c r="AS1797" s="15"/>
      <c r="AT1797" s="15"/>
      <c r="AU1797" s="15"/>
      <c r="AV1797" s="15"/>
      <c r="AW1797" s="15"/>
      <c r="AX1797" s="15"/>
      <c r="AY1797" s="15"/>
      <c r="AZ1797" s="10">
        <v>1</v>
      </c>
      <c r="BA1797" t="s">
        <v>22</v>
      </c>
      <c r="BB1797" t="s">
        <v>88</v>
      </c>
      <c r="BD1797" s="39" t="str">
        <f t="shared" si="57"/>
        <v>01/394829503YBlibli Jabodetabek</v>
      </c>
    </row>
    <row r="1798" spans="2:61" ht="13.5" customHeight="1" x14ac:dyDescent="0.35">
      <c r="B1798" s="10" t="s">
        <v>17</v>
      </c>
      <c r="C1798" s="10" t="s">
        <v>1648</v>
      </c>
      <c r="D1798" s="10" t="s">
        <v>294</v>
      </c>
      <c r="E1798" s="10" t="s">
        <v>295</v>
      </c>
      <c r="F1798" s="10" t="s">
        <v>1756</v>
      </c>
      <c r="G1798" s="137" t="s">
        <v>6616</v>
      </c>
      <c r="H1798" s="10"/>
      <c r="I1798" s="10" t="s">
        <v>1757</v>
      </c>
      <c r="J1798" s="10" t="s">
        <v>15444</v>
      </c>
      <c r="K1798" s="10" t="s">
        <v>6617</v>
      </c>
      <c r="L1798" s="98">
        <f>IFERROR(VLOOKUP($F1798&amp;$C1798,Sales!$J:$W,9,0),0)</f>
        <v>0</v>
      </c>
      <c r="M1798" s="98">
        <f>IFERROR(VLOOKUP($F1798&amp;$C1798,Sales!$J:$W,10,0),0)</f>
        <v>0</v>
      </c>
      <c r="N1798" s="98">
        <f>IFERROR(VLOOKUP($F1798&amp;$C1798,Sales!$J:$W,11,0),0)</f>
        <v>0</v>
      </c>
      <c r="O1798" s="98">
        <f>IFERROR(VLOOKUP($F1798&amp;$C1798,Sales!$J:$W,12,0),0)</f>
        <v>0</v>
      </c>
      <c r="P1798" s="98">
        <f>IFERROR(VLOOKUP($F1798&amp;$C1798,Sales!$J:$W,13,0),0)</f>
        <v>0</v>
      </c>
      <c r="Q1798" s="98">
        <f>IFERROR(VLOOKUP($F1798&amp;$C1798,Sales!$A:$H,7,0),0)</f>
        <v>0</v>
      </c>
      <c r="R1798" s="41" t="str">
        <f t="shared" si="56"/>
        <v>ERROR</v>
      </c>
      <c r="S1798" s="15"/>
      <c r="T1798" s="15"/>
      <c r="U1798" s="15"/>
      <c r="V1798" s="15"/>
      <c r="W1798" s="15"/>
      <c r="X1798" s="15"/>
      <c r="Y1798" s="41"/>
      <c r="Z1798" s="41"/>
      <c r="AA1798" s="41"/>
      <c r="AB1798" s="15"/>
      <c r="AC1798" s="15"/>
      <c r="AD1798" s="15"/>
      <c r="AE1798" s="15"/>
      <c r="AF1798" s="15"/>
      <c r="AG1798" s="15"/>
      <c r="AH1798" s="15"/>
      <c r="AI1798" s="15"/>
      <c r="AJ1798" s="41"/>
      <c r="AK1798" s="15"/>
      <c r="AL1798" s="15"/>
      <c r="AM1798" s="15"/>
      <c r="AN1798" s="15"/>
      <c r="AO1798" s="15"/>
      <c r="AP1798" s="15"/>
      <c r="AQ1798" s="15"/>
      <c r="AR1798" s="15"/>
      <c r="AS1798" s="15"/>
      <c r="AT1798" s="15"/>
      <c r="AU1798" s="15"/>
      <c r="AV1798" s="15"/>
      <c r="AW1798" s="15"/>
      <c r="AX1798" s="15"/>
      <c r="AY1798" s="15"/>
      <c r="AZ1798" s="10">
        <v>1</v>
      </c>
      <c r="BA1798" t="s">
        <v>22</v>
      </c>
      <c r="BB1798" t="s">
        <v>88</v>
      </c>
      <c r="BD1798" s="39" t="str">
        <f t="shared" si="57"/>
        <v>01/394829503XBlibli Jabodetabek</v>
      </c>
    </row>
    <row r="1799" spans="2:61" ht="13.5" customHeight="1" x14ac:dyDescent="0.35">
      <c r="B1799" s="10" t="s">
        <v>17</v>
      </c>
      <c r="C1799" s="10" t="s">
        <v>1648</v>
      </c>
      <c r="D1799" s="10" t="s">
        <v>294</v>
      </c>
      <c r="E1799" s="10" t="s">
        <v>295</v>
      </c>
      <c r="F1799" s="10" t="s">
        <v>1758</v>
      </c>
      <c r="G1799" s="137" t="s">
        <v>6618</v>
      </c>
      <c r="H1799" s="10"/>
      <c r="I1799" s="10" t="s">
        <v>1759</v>
      </c>
      <c r="J1799" s="10" t="s">
        <v>15445</v>
      </c>
      <c r="K1799" s="10" t="s">
        <v>6619</v>
      </c>
      <c r="L1799" s="98">
        <f>IFERROR(VLOOKUP($F1799&amp;$C1799,Sales!$J:$W,9,0),0)</f>
        <v>0</v>
      </c>
      <c r="M1799" s="98">
        <f>IFERROR(VLOOKUP($F1799&amp;$C1799,Sales!$J:$W,10,0),0)</f>
        <v>0</v>
      </c>
      <c r="N1799" s="98">
        <f>IFERROR(VLOOKUP($F1799&amp;$C1799,Sales!$J:$W,11,0),0)</f>
        <v>0</v>
      </c>
      <c r="O1799" s="98">
        <f>IFERROR(VLOOKUP($F1799&amp;$C1799,Sales!$J:$W,12,0),0)</f>
        <v>0</v>
      </c>
      <c r="P1799" s="98">
        <f>IFERROR(VLOOKUP($F1799&amp;$C1799,Sales!$J:$W,13,0),0)</f>
        <v>0</v>
      </c>
      <c r="Q1799" s="98">
        <f>IFERROR(VLOOKUP($F1799&amp;$C1799,Sales!$A:$H,7,0),0)</f>
        <v>0</v>
      </c>
      <c r="R1799" s="41" t="str">
        <f t="shared" si="56"/>
        <v>ERROR</v>
      </c>
      <c r="S1799" s="15"/>
      <c r="T1799" s="15"/>
      <c r="U1799" s="15"/>
      <c r="V1799" s="15"/>
      <c r="W1799" s="15"/>
      <c r="X1799" s="15"/>
      <c r="Y1799" s="41"/>
      <c r="Z1799" s="41"/>
      <c r="AA1799" s="41"/>
      <c r="AB1799" s="15"/>
      <c r="AC1799" s="15"/>
      <c r="AD1799" s="15"/>
      <c r="AE1799" s="15"/>
      <c r="AF1799" s="15"/>
      <c r="AG1799" s="15"/>
      <c r="AH1799" s="15"/>
      <c r="AI1799" s="41"/>
      <c r="AJ1799" s="41"/>
      <c r="AK1799" s="15"/>
      <c r="AL1799" s="15"/>
      <c r="AM1799" s="15"/>
      <c r="AN1799" s="15"/>
      <c r="AO1799" s="15"/>
      <c r="AP1799" s="15"/>
      <c r="AQ1799" s="15"/>
      <c r="AR1799" s="15"/>
      <c r="AS1799" s="15"/>
      <c r="AT1799" s="15"/>
      <c r="AU1799" s="15"/>
      <c r="AV1799" s="15"/>
      <c r="AW1799" s="15"/>
      <c r="AX1799" s="15"/>
      <c r="AY1799" s="15"/>
      <c r="AZ1799" s="10">
        <v>1</v>
      </c>
      <c r="BA1799" t="s">
        <v>22</v>
      </c>
      <c r="BB1799" t="s">
        <v>88</v>
      </c>
      <c r="BD1799" s="39" t="str">
        <f t="shared" si="57"/>
        <v>01/394829503WBlibli Jabodetabek</v>
      </c>
    </row>
    <row r="1800" spans="2:61" ht="13.5" customHeight="1" x14ac:dyDescent="0.35">
      <c r="B1800" s="10" t="s">
        <v>17</v>
      </c>
      <c r="C1800" s="10" t="s">
        <v>1648</v>
      </c>
      <c r="D1800" s="10" t="s">
        <v>294</v>
      </c>
      <c r="E1800" s="10" t="s">
        <v>295</v>
      </c>
      <c r="F1800" s="10" t="s">
        <v>1197</v>
      </c>
      <c r="G1800" s="137" t="s">
        <v>6620</v>
      </c>
      <c r="H1800" s="10" t="s">
        <v>12995</v>
      </c>
      <c r="I1800" s="10" t="s">
        <v>1198</v>
      </c>
      <c r="J1800" s="10" t="s">
        <v>15446</v>
      </c>
      <c r="K1800" s="10" t="s">
        <v>6621</v>
      </c>
      <c r="L1800" s="98">
        <f>IFERROR(VLOOKUP($F1800&amp;$C1800,Sales!$J:$W,9,0),0)</f>
        <v>0</v>
      </c>
      <c r="M1800" s="98">
        <f>IFERROR(VLOOKUP($F1800&amp;$C1800,Sales!$J:$W,10,0),0)</f>
        <v>0</v>
      </c>
      <c r="N1800" s="98">
        <f>IFERROR(VLOOKUP($F1800&amp;$C1800,Sales!$J:$W,11,0),0)</f>
        <v>0</v>
      </c>
      <c r="O1800" s="98">
        <f>IFERROR(VLOOKUP($F1800&amp;$C1800,Sales!$J:$W,12,0),0)</f>
        <v>0</v>
      </c>
      <c r="P1800" s="98">
        <f>IFERROR(VLOOKUP($F1800&amp;$C1800,Sales!$J:$W,13,0),0)</f>
        <v>0</v>
      </c>
      <c r="Q1800" s="98">
        <f>IFERROR(VLOOKUP($F1800&amp;$C1800,Sales!$A:$H,7,0),0)</f>
        <v>0</v>
      </c>
      <c r="R1800" s="41" t="str">
        <f t="shared" si="56"/>
        <v>ERROR</v>
      </c>
      <c r="S1800" s="15"/>
      <c r="T1800" s="15"/>
      <c r="U1800" s="15"/>
      <c r="V1800" s="15"/>
      <c r="W1800" s="15"/>
      <c r="X1800" s="15"/>
      <c r="Y1800" s="41"/>
      <c r="Z1800" s="41"/>
      <c r="AA1800" s="41"/>
      <c r="AB1800" s="15"/>
      <c r="AC1800" s="15"/>
      <c r="AD1800" s="15"/>
      <c r="AE1800" s="15"/>
      <c r="AF1800" s="15"/>
      <c r="AG1800" s="15"/>
      <c r="AH1800" s="15"/>
      <c r="AI1800" s="41"/>
      <c r="AJ1800" s="41"/>
      <c r="AK1800" s="15"/>
      <c r="AL1800" s="15"/>
      <c r="AM1800" s="15"/>
      <c r="AN1800" s="15"/>
      <c r="AO1800" s="15"/>
      <c r="AP1800" s="15"/>
      <c r="AQ1800" s="15"/>
      <c r="AR1800" s="15"/>
      <c r="AS1800" s="15"/>
      <c r="AT1800" s="15"/>
      <c r="AU1800" s="15"/>
      <c r="AV1800" s="15"/>
      <c r="AW1800" s="15"/>
      <c r="AX1800" s="15"/>
      <c r="AY1800" s="15"/>
      <c r="AZ1800" s="10">
        <v>1</v>
      </c>
      <c r="BA1800" t="s">
        <v>22</v>
      </c>
      <c r="BB1800" t="s">
        <v>88</v>
      </c>
      <c r="BD1800" s="39" t="str">
        <f t="shared" si="57"/>
        <v>01/394829503SBlibli Jabodetabek</v>
      </c>
    </row>
    <row r="1801" spans="2:61" ht="13.5" customHeight="1" x14ac:dyDescent="0.35">
      <c r="B1801" s="10" t="s">
        <v>17</v>
      </c>
      <c r="C1801" s="10" t="s">
        <v>1648</v>
      </c>
      <c r="D1801" s="10" t="s">
        <v>294</v>
      </c>
      <c r="E1801" s="10" t="s">
        <v>295</v>
      </c>
      <c r="F1801" s="10" t="s">
        <v>1195</v>
      </c>
      <c r="G1801" s="137" t="s">
        <v>16757</v>
      </c>
      <c r="H1801" s="10" t="s">
        <v>14710</v>
      </c>
      <c r="I1801" s="10" t="s">
        <v>1196</v>
      </c>
      <c r="J1801" s="10" t="s">
        <v>15447</v>
      </c>
      <c r="K1801" s="10" t="s">
        <v>6622</v>
      </c>
      <c r="L1801" s="98">
        <f>IFERROR(VLOOKUP($F1801&amp;$C1801,Sales!$J:$W,9,0),0)</f>
        <v>0</v>
      </c>
      <c r="M1801" s="98">
        <f>IFERROR(VLOOKUP($F1801&amp;$C1801,Sales!$J:$W,10,0),0)</f>
        <v>0</v>
      </c>
      <c r="N1801" s="98">
        <f>IFERROR(VLOOKUP($F1801&amp;$C1801,Sales!$J:$W,11,0),0)</f>
        <v>0</v>
      </c>
      <c r="O1801" s="98">
        <f>IFERROR(VLOOKUP($F1801&amp;$C1801,Sales!$J:$W,12,0),0)</f>
        <v>0</v>
      </c>
      <c r="P1801" s="98">
        <f>IFERROR(VLOOKUP($F1801&amp;$C1801,Sales!$J:$W,13,0),0)</f>
        <v>0</v>
      </c>
      <c r="Q1801" s="98">
        <f>IFERROR(VLOOKUP($F1801&amp;$C1801,Sales!$A:$H,7,0),0)</f>
        <v>0</v>
      </c>
      <c r="R1801" s="41">
        <f t="shared" si="56"/>
        <v>1</v>
      </c>
      <c r="S1801" s="41">
        <v>1</v>
      </c>
      <c r="T1801" s="41"/>
      <c r="U1801" s="41"/>
      <c r="V1801" s="15">
        <v>1</v>
      </c>
      <c r="W1801" s="15">
        <v>1</v>
      </c>
      <c r="X1801" s="15">
        <v>1</v>
      </c>
      <c r="Y1801" s="41">
        <v>1</v>
      </c>
      <c r="Z1801" s="41">
        <v>1</v>
      </c>
      <c r="AA1801" s="41"/>
      <c r="AB1801" s="41"/>
      <c r="AC1801" s="41"/>
      <c r="AD1801" s="41"/>
      <c r="AE1801" s="41"/>
      <c r="AF1801" s="41"/>
      <c r="AG1801" s="41"/>
      <c r="AH1801" s="15"/>
      <c r="AI1801" s="41"/>
      <c r="AJ1801" s="41"/>
      <c r="AK1801" s="41"/>
      <c r="AL1801" s="15"/>
      <c r="AM1801" s="15"/>
      <c r="AN1801" s="15"/>
      <c r="AO1801" s="15"/>
      <c r="AP1801" s="15"/>
      <c r="AQ1801" s="15"/>
      <c r="AR1801" s="15"/>
      <c r="AS1801" s="15"/>
      <c r="AT1801" s="127"/>
      <c r="AU1801" s="15"/>
      <c r="AV1801" s="15"/>
      <c r="AW1801" s="15"/>
      <c r="AX1801" s="15"/>
      <c r="AY1801" s="15"/>
      <c r="AZ1801" s="10">
        <v>1</v>
      </c>
      <c r="BA1801" t="s">
        <v>22</v>
      </c>
      <c r="BB1801" t="s">
        <v>23</v>
      </c>
      <c r="BD1801" s="39" t="str">
        <f t="shared" si="57"/>
        <v>01/394829503TBlibli Jabodetabek</v>
      </c>
      <c r="BG1801" t="s">
        <v>13650</v>
      </c>
    </row>
    <row r="1802" spans="2:61" ht="13.5" customHeight="1" x14ac:dyDescent="0.35">
      <c r="B1802" s="10" t="s">
        <v>17</v>
      </c>
      <c r="C1802" s="10" t="s">
        <v>1648</v>
      </c>
      <c r="D1802" s="10" t="s">
        <v>294</v>
      </c>
      <c r="E1802" s="10" t="s">
        <v>295</v>
      </c>
      <c r="F1802" s="10" t="s">
        <v>327</v>
      </c>
      <c r="G1802" s="137" t="s">
        <v>16564</v>
      </c>
      <c r="H1802" s="10" t="s">
        <v>12996</v>
      </c>
      <c r="I1802" s="10" t="s">
        <v>328</v>
      </c>
      <c r="J1802" s="10" t="s">
        <v>15448</v>
      </c>
      <c r="K1802" s="10" t="s">
        <v>10627</v>
      </c>
      <c r="L1802" s="98">
        <f>IFERROR(VLOOKUP($F1802&amp;$C1802,Sales!$J:$W,9,0),0)</f>
        <v>0</v>
      </c>
      <c r="M1802" s="98">
        <f>IFERROR(VLOOKUP($F1802&amp;$C1802,Sales!$J:$W,10,0),0)</f>
        <v>0</v>
      </c>
      <c r="N1802" s="98">
        <f>IFERROR(VLOOKUP($F1802&amp;$C1802,Sales!$J:$W,11,0),0)</f>
        <v>0</v>
      </c>
      <c r="O1802" s="98">
        <f>IFERROR(VLOOKUP($F1802&amp;$C1802,Sales!$J:$W,12,0),0)</f>
        <v>0</v>
      </c>
      <c r="P1802" s="98">
        <f>IFERROR(VLOOKUP($F1802&amp;$C1802,Sales!$J:$W,13,0),0)</f>
        <v>0</v>
      </c>
      <c r="Q1802" s="98">
        <f>IFERROR(VLOOKUP($F1802&amp;$C1802,Sales!$A:$H,7,0),0)</f>
        <v>0</v>
      </c>
      <c r="R1802" s="41">
        <f t="shared" si="56"/>
        <v>1</v>
      </c>
      <c r="S1802" s="41">
        <v>1</v>
      </c>
      <c r="T1802" s="41"/>
      <c r="U1802" s="41"/>
      <c r="V1802" s="15">
        <v>1</v>
      </c>
      <c r="W1802" s="15">
        <v>1</v>
      </c>
      <c r="X1802" s="15">
        <v>1</v>
      </c>
      <c r="Y1802" s="41">
        <v>1</v>
      </c>
      <c r="Z1802" s="41">
        <v>1</v>
      </c>
      <c r="AA1802" s="41"/>
      <c r="AB1802" s="41"/>
      <c r="AC1802" s="41"/>
      <c r="AD1802" s="41"/>
      <c r="AE1802" s="41"/>
      <c r="AF1802" s="41"/>
      <c r="AG1802" s="41"/>
      <c r="AH1802" s="15"/>
      <c r="AI1802" s="41"/>
      <c r="AJ1802" s="41"/>
      <c r="AK1802" s="41"/>
      <c r="AL1802" s="15"/>
      <c r="AM1802" s="15"/>
      <c r="AN1802" s="15"/>
      <c r="AO1802" s="15"/>
      <c r="AP1802" s="15"/>
      <c r="AQ1802" s="15"/>
      <c r="AR1802" s="15"/>
      <c r="AS1802" s="15"/>
      <c r="AT1802" s="127"/>
      <c r="AU1802" s="15"/>
      <c r="AV1802" s="15"/>
      <c r="AW1802" s="15"/>
      <c r="AX1802" s="15"/>
      <c r="AY1802" s="15"/>
      <c r="AZ1802" s="10">
        <v>1</v>
      </c>
      <c r="BA1802" t="s">
        <v>13952</v>
      </c>
      <c r="BB1802" t="s">
        <v>23</v>
      </c>
      <c r="BD1802" s="39" t="str">
        <f t="shared" si="57"/>
        <v>01/394829801DBlibli Jabodetabek</v>
      </c>
    </row>
    <row r="1803" spans="2:61" ht="13.5" customHeight="1" x14ac:dyDescent="0.35">
      <c r="B1803" s="10" t="s">
        <v>17</v>
      </c>
      <c r="C1803" s="10" t="s">
        <v>1648</v>
      </c>
      <c r="D1803" s="10" t="s">
        <v>294</v>
      </c>
      <c r="E1803" s="10" t="s">
        <v>295</v>
      </c>
      <c r="F1803" s="10" t="s">
        <v>347</v>
      </c>
      <c r="G1803" s="137" t="s">
        <v>6623</v>
      </c>
      <c r="H1803" s="10" t="s">
        <v>12997</v>
      </c>
      <c r="I1803" s="10">
        <v>4902430242875</v>
      </c>
      <c r="J1803" s="10" t="s">
        <v>15449</v>
      </c>
      <c r="K1803" s="10" t="s">
        <v>10628</v>
      </c>
      <c r="L1803" s="98">
        <f>IFERROR(VLOOKUP($F1803&amp;$C1803,Sales!$J:$W,9,0),0)</f>
        <v>0</v>
      </c>
      <c r="M1803" s="98">
        <f>IFERROR(VLOOKUP($F1803&amp;$C1803,Sales!$J:$W,10,0),0)</f>
        <v>0</v>
      </c>
      <c r="N1803" s="98">
        <f>IFERROR(VLOOKUP($F1803&amp;$C1803,Sales!$J:$W,11,0),0)</f>
        <v>0</v>
      </c>
      <c r="O1803" s="98">
        <f>IFERROR(VLOOKUP($F1803&amp;$C1803,Sales!$J:$W,12,0),0)</f>
        <v>0</v>
      </c>
      <c r="P1803" s="98">
        <f>IFERROR(VLOOKUP($F1803&amp;$C1803,Sales!$J:$W,13,0),0)</f>
        <v>0</v>
      </c>
      <c r="Q1803" s="98">
        <f>IFERROR(VLOOKUP($F1803&amp;$C1803,Sales!$A:$H,7,0),0)</f>
        <v>0</v>
      </c>
      <c r="R1803" s="41" t="str">
        <f t="shared" si="56"/>
        <v>ERROR</v>
      </c>
      <c r="S1803" s="15"/>
      <c r="T1803" s="15"/>
      <c r="U1803" s="15"/>
      <c r="V1803" s="15"/>
      <c r="W1803" s="15"/>
      <c r="X1803" s="15"/>
      <c r="Y1803" s="41"/>
      <c r="Z1803" s="41"/>
      <c r="AA1803" s="41"/>
      <c r="AB1803" s="15"/>
      <c r="AC1803" s="15"/>
      <c r="AD1803" s="15"/>
      <c r="AE1803" s="15"/>
      <c r="AF1803" s="15"/>
      <c r="AG1803" s="15"/>
      <c r="AH1803" s="15"/>
      <c r="AI1803" s="41"/>
      <c r="AJ1803" s="41"/>
      <c r="AK1803" s="15"/>
      <c r="AL1803" s="15"/>
      <c r="AM1803" s="15"/>
      <c r="AN1803" s="15"/>
      <c r="AO1803" s="15"/>
      <c r="AP1803" s="15"/>
      <c r="AQ1803" s="15"/>
      <c r="AR1803" s="15"/>
      <c r="AS1803" s="15"/>
      <c r="AT1803" s="15"/>
      <c r="AU1803" s="15"/>
      <c r="AV1803" s="15"/>
      <c r="AW1803" s="15"/>
      <c r="AX1803" s="15"/>
      <c r="AY1803" s="15"/>
      <c r="AZ1803" s="10">
        <v>1</v>
      </c>
      <c r="BA1803" t="s">
        <v>22</v>
      </c>
      <c r="BB1803" t="s">
        <v>88</v>
      </c>
      <c r="BD1803" s="39" t="str">
        <f t="shared" si="57"/>
        <v>01/294825206GBlibli Jabodetabek</v>
      </c>
      <c r="BE1803" t="s">
        <v>13455</v>
      </c>
      <c r="BF1803" t="s">
        <v>13456</v>
      </c>
    </row>
    <row r="1804" spans="2:61" ht="13.5" customHeight="1" x14ac:dyDescent="0.35">
      <c r="B1804" s="10" t="s">
        <v>17</v>
      </c>
      <c r="C1804" s="10" t="s">
        <v>1648</v>
      </c>
      <c r="D1804" s="10" t="s">
        <v>294</v>
      </c>
      <c r="E1804" s="10" t="s">
        <v>295</v>
      </c>
      <c r="F1804" s="10" t="s">
        <v>5754</v>
      </c>
      <c r="G1804" s="137" t="s">
        <v>13366</v>
      </c>
      <c r="H1804" s="10" t="s">
        <v>12998</v>
      </c>
      <c r="I1804" s="10" t="s">
        <v>5764</v>
      </c>
      <c r="J1804" s="10" t="s">
        <v>6624</v>
      </c>
      <c r="K1804" s="10" t="s">
        <v>5753</v>
      </c>
      <c r="L1804" s="98">
        <f>IFERROR(VLOOKUP($F1804&amp;$C1804,Sales!$J:$W,9,0),0)</f>
        <v>0</v>
      </c>
      <c r="M1804" s="98">
        <f>IFERROR(VLOOKUP($F1804&amp;$C1804,Sales!$J:$W,10,0),0)</f>
        <v>0</v>
      </c>
      <c r="N1804" s="98">
        <f>IFERROR(VLOOKUP($F1804&amp;$C1804,Sales!$J:$W,11,0),0)</f>
        <v>0</v>
      </c>
      <c r="O1804" s="98">
        <f>IFERROR(VLOOKUP($F1804&amp;$C1804,Sales!$J:$W,12,0),0)</f>
        <v>0</v>
      </c>
      <c r="P1804" s="98">
        <f>IFERROR(VLOOKUP($F1804&amp;$C1804,Sales!$J:$W,13,0),0)</f>
        <v>0</v>
      </c>
      <c r="Q1804" s="98">
        <f>IFERROR(VLOOKUP($F1804&amp;$C1804,Sales!$A:$H,7,0),0)</f>
        <v>0</v>
      </c>
      <c r="R1804" s="41" t="str">
        <f t="shared" si="56"/>
        <v>ERROR</v>
      </c>
      <c r="S1804" s="15"/>
      <c r="T1804" s="15"/>
      <c r="U1804" s="15"/>
      <c r="V1804" s="15"/>
      <c r="W1804" s="15"/>
      <c r="X1804" s="15"/>
      <c r="Y1804" s="41"/>
      <c r="Z1804" s="41"/>
      <c r="AA1804" s="41"/>
      <c r="AB1804" s="15"/>
      <c r="AC1804" s="15"/>
      <c r="AD1804" s="15"/>
      <c r="AE1804" s="15"/>
      <c r="AF1804" s="15"/>
      <c r="AG1804" s="15"/>
      <c r="AH1804" s="15"/>
      <c r="AI1804" s="41"/>
      <c r="AJ1804" s="41"/>
      <c r="AK1804" s="15"/>
      <c r="AL1804" s="15"/>
      <c r="AM1804" s="15"/>
      <c r="AN1804" s="15"/>
      <c r="AO1804" s="15"/>
      <c r="AP1804" s="15"/>
      <c r="AQ1804" s="15"/>
      <c r="AR1804" s="15"/>
      <c r="AS1804" s="15"/>
      <c r="AT1804" s="132"/>
      <c r="AU1804" s="15"/>
      <c r="AV1804" s="15"/>
      <c r="AW1804" s="15"/>
      <c r="AX1804" s="15"/>
      <c r="AY1804" s="15"/>
      <c r="AZ1804" s="10">
        <v>1</v>
      </c>
      <c r="BA1804" t="s">
        <v>22</v>
      </c>
      <c r="BB1804" t="s">
        <v>88</v>
      </c>
      <c r="BD1804" s="39" t="str">
        <f t="shared" si="57"/>
        <v>01/394829505BBlibli Jabodetabek</v>
      </c>
      <c r="BF1804" t="s">
        <v>19044</v>
      </c>
      <c r="BI1804" s="1">
        <v>45105</v>
      </c>
    </row>
    <row r="1805" spans="2:61" ht="13.5" customHeight="1" x14ac:dyDescent="0.35">
      <c r="B1805" s="10" t="s">
        <v>17</v>
      </c>
      <c r="C1805" s="10" t="s">
        <v>1648</v>
      </c>
      <c r="D1805" s="10" t="s">
        <v>294</v>
      </c>
      <c r="E1805" s="10" t="s">
        <v>295</v>
      </c>
      <c r="F1805" s="10" t="s">
        <v>1687</v>
      </c>
      <c r="G1805" s="137" t="s">
        <v>16398</v>
      </c>
      <c r="H1805" s="10" t="s">
        <v>14711</v>
      </c>
      <c r="I1805" s="126" t="s">
        <v>2450</v>
      </c>
      <c r="J1805" s="10" t="s">
        <v>15450</v>
      </c>
      <c r="K1805" s="10" t="s">
        <v>10629</v>
      </c>
      <c r="L1805" s="98">
        <f>IFERROR(VLOOKUP($F1805&amp;$C1805,Sales!$J:$W,9,0),0)</f>
        <v>0</v>
      </c>
      <c r="M1805" s="98">
        <f>IFERROR(VLOOKUP($F1805&amp;$C1805,Sales!$J:$W,10,0),0)</f>
        <v>0</v>
      </c>
      <c r="N1805" s="98">
        <f>IFERROR(VLOOKUP($F1805&amp;$C1805,Sales!$J:$W,11,0),0)</f>
        <v>0</v>
      </c>
      <c r="O1805" s="98">
        <f>IFERROR(VLOOKUP($F1805&amp;$C1805,Sales!$J:$W,12,0),0)</f>
        <v>0</v>
      </c>
      <c r="P1805" s="98">
        <f>IFERROR(VLOOKUP($F1805&amp;$C1805,Sales!$J:$W,13,0),0)</f>
        <v>0</v>
      </c>
      <c r="Q1805" s="98">
        <f>IFERROR(VLOOKUP($F1805&amp;$C1805,Sales!$A:$H,7,0),0)</f>
        <v>0</v>
      </c>
      <c r="R1805" s="41">
        <f t="shared" si="56"/>
        <v>1</v>
      </c>
      <c r="S1805" s="41">
        <v>1</v>
      </c>
      <c r="T1805" s="41"/>
      <c r="U1805" s="41"/>
      <c r="V1805" s="15">
        <v>1</v>
      </c>
      <c r="W1805" s="15">
        <v>1</v>
      </c>
      <c r="X1805" s="15">
        <v>1</v>
      </c>
      <c r="Y1805" s="41">
        <v>1</v>
      </c>
      <c r="Z1805" s="41">
        <v>1</v>
      </c>
      <c r="AA1805" s="41"/>
      <c r="AB1805" s="41"/>
      <c r="AC1805" s="41"/>
      <c r="AD1805" s="41"/>
      <c r="AE1805" s="15"/>
      <c r="AF1805" s="41"/>
      <c r="AG1805" s="41"/>
      <c r="AH1805" s="15"/>
      <c r="AI1805" s="15"/>
      <c r="AJ1805" s="41"/>
      <c r="AK1805" s="15"/>
      <c r="AL1805" s="15"/>
      <c r="AM1805" s="15"/>
      <c r="AN1805" s="15"/>
      <c r="AO1805" s="15"/>
      <c r="AP1805" s="15"/>
      <c r="AQ1805" s="15"/>
      <c r="AR1805" s="15"/>
      <c r="AS1805" s="15"/>
      <c r="AT1805" s="127"/>
      <c r="AU1805" s="15"/>
      <c r="AV1805" s="15"/>
      <c r="AW1805" s="15"/>
      <c r="AX1805" s="15"/>
      <c r="AY1805" s="15"/>
      <c r="AZ1805" s="10">
        <v>1</v>
      </c>
      <c r="BA1805" t="s">
        <v>13952</v>
      </c>
      <c r="BB1805" t="s">
        <v>23</v>
      </c>
      <c r="BD1805" s="39" t="str">
        <f t="shared" si="57"/>
        <v>01/394829801HBlibli Jabodetabek</v>
      </c>
    </row>
    <row r="1806" spans="2:61" ht="13.5" customHeight="1" x14ac:dyDescent="0.35">
      <c r="B1806" s="10" t="s">
        <v>17</v>
      </c>
      <c r="C1806" s="10" t="s">
        <v>1648</v>
      </c>
      <c r="D1806" s="10" t="s">
        <v>294</v>
      </c>
      <c r="E1806" s="10" t="s">
        <v>295</v>
      </c>
      <c r="F1806" s="10" t="s">
        <v>2324</v>
      </c>
      <c r="G1806" s="137" t="s">
        <v>16565</v>
      </c>
      <c r="H1806" s="10" t="s">
        <v>12999</v>
      </c>
      <c r="I1806" s="10" t="s">
        <v>2450</v>
      </c>
      <c r="J1806" s="10" t="s">
        <v>15451</v>
      </c>
      <c r="K1806" s="10" t="s">
        <v>10609</v>
      </c>
      <c r="L1806" s="98">
        <f>IFERROR(VLOOKUP($F1806&amp;$C1806,Sales!$J:$W,9,0),0)</f>
        <v>0</v>
      </c>
      <c r="M1806" s="98">
        <f>IFERROR(VLOOKUP($F1806&amp;$C1806,Sales!$J:$W,10,0),0)</f>
        <v>0</v>
      </c>
      <c r="N1806" s="98">
        <f>IFERROR(VLOOKUP($F1806&amp;$C1806,Sales!$J:$W,11,0),0)</f>
        <v>0</v>
      </c>
      <c r="O1806" s="98">
        <f>IFERROR(VLOOKUP($F1806&amp;$C1806,Sales!$J:$W,12,0),0)</f>
        <v>0</v>
      </c>
      <c r="P1806" s="98">
        <f>IFERROR(VLOOKUP($F1806&amp;$C1806,Sales!$J:$W,13,0),0)</f>
        <v>0</v>
      </c>
      <c r="Q1806" s="98">
        <f>IFERROR(VLOOKUP($F1806&amp;$C1806,Sales!$A:$H,7,0),0)</f>
        <v>0</v>
      </c>
      <c r="R1806" s="41" t="str">
        <f t="shared" si="56"/>
        <v>ERROR</v>
      </c>
      <c r="S1806" s="15"/>
      <c r="T1806" s="15"/>
      <c r="U1806" s="15"/>
      <c r="V1806" s="15"/>
      <c r="W1806" s="15"/>
      <c r="X1806" s="15"/>
      <c r="Y1806" s="41"/>
      <c r="Z1806" s="41"/>
      <c r="AA1806" s="41"/>
      <c r="AB1806" s="15"/>
      <c r="AC1806" s="15"/>
      <c r="AD1806" s="15"/>
      <c r="AE1806" s="15"/>
      <c r="AF1806" s="15"/>
      <c r="AG1806" s="15"/>
      <c r="AH1806" s="15"/>
      <c r="AI1806" s="41"/>
      <c r="AJ1806" s="41"/>
      <c r="AK1806" s="15"/>
      <c r="AL1806" s="15"/>
      <c r="AM1806" s="15"/>
      <c r="AN1806" s="15"/>
      <c r="AO1806" s="15"/>
      <c r="AP1806" s="15"/>
      <c r="AQ1806" s="15"/>
      <c r="AR1806" s="15"/>
      <c r="AS1806" s="15"/>
      <c r="AT1806" s="132"/>
      <c r="AU1806" s="15"/>
      <c r="AV1806" s="15"/>
      <c r="AW1806" s="15"/>
      <c r="AX1806" s="15"/>
      <c r="AY1806" s="15"/>
      <c r="AZ1806" s="10">
        <v>1</v>
      </c>
      <c r="BA1806" t="s">
        <v>13952</v>
      </c>
      <c r="BB1806" t="s">
        <v>88</v>
      </c>
      <c r="BD1806" s="39" t="str">
        <f t="shared" si="57"/>
        <v>01/394829601EBlibli Jabodetabek</v>
      </c>
      <c r="BF1806" t="s">
        <v>19044</v>
      </c>
      <c r="BI1806" s="1">
        <v>45105</v>
      </c>
    </row>
    <row r="1807" spans="2:61" ht="13.5" customHeight="1" x14ac:dyDescent="0.35">
      <c r="B1807" s="10" t="s">
        <v>17</v>
      </c>
      <c r="C1807" s="10" t="s">
        <v>1648</v>
      </c>
      <c r="D1807" s="10" t="s">
        <v>294</v>
      </c>
      <c r="E1807" s="10" t="s">
        <v>295</v>
      </c>
      <c r="F1807" s="10" t="s">
        <v>5626</v>
      </c>
      <c r="G1807" s="137" t="s">
        <v>16209</v>
      </c>
      <c r="H1807" s="31" t="s">
        <v>17288</v>
      </c>
      <c r="I1807" s="10">
        <v>4902430759526</v>
      </c>
      <c r="J1807" s="147" t="s">
        <v>6627</v>
      </c>
      <c r="K1807" s="10" t="s">
        <v>10630</v>
      </c>
      <c r="L1807" s="98">
        <f>IFERROR(VLOOKUP($F1807&amp;$C1807,Sales!$J:$W,9,0),0)</f>
        <v>0</v>
      </c>
      <c r="M1807" s="98">
        <f>IFERROR(VLOOKUP($F1807&amp;$C1807,Sales!$J:$W,10,0),0)</f>
        <v>0</v>
      </c>
      <c r="N1807" s="98">
        <f>IFERROR(VLOOKUP($F1807&amp;$C1807,Sales!$J:$W,11,0),0)</f>
        <v>0</v>
      </c>
      <c r="O1807" s="98">
        <f>IFERROR(VLOOKUP($F1807&amp;$C1807,Sales!$J:$W,12,0),0)</f>
        <v>0</v>
      </c>
      <c r="P1807" s="98">
        <f>IFERROR(VLOOKUP($F1807&amp;$C1807,Sales!$J:$W,13,0),0)</f>
        <v>0</v>
      </c>
      <c r="Q1807" s="98">
        <f>IFERROR(VLOOKUP($F1807&amp;$C1807,Sales!$A:$H,7,0),0)</f>
        <v>0</v>
      </c>
      <c r="R1807" s="41" t="str">
        <f t="shared" si="56"/>
        <v>ERROR</v>
      </c>
      <c r="S1807" s="15"/>
      <c r="T1807" s="15"/>
      <c r="U1807" s="15"/>
      <c r="V1807" s="15"/>
      <c r="W1807" s="15"/>
      <c r="X1807" s="15"/>
      <c r="Y1807" s="41"/>
      <c r="Z1807" s="41"/>
      <c r="AA1807" s="41"/>
      <c r="AB1807" s="15"/>
      <c r="AC1807" s="15"/>
      <c r="AD1807" s="15"/>
      <c r="AE1807" s="15"/>
      <c r="AF1807" s="15"/>
      <c r="AG1807" s="15"/>
      <c r="AH1807" s="15"/>
      <c r="AI1807" s="41"/>
      <c r="AJ1807" s="41"/>
      <c r="AK1807" s="15"/>
      <c r="AL1807" s="15"/>
      <c r="AM1807" s="15"/>
      <c r="AN1807" s="15"/>
      <c r="AO1807" s="15"/>
      <c r="AP1807" s="15"/>
      <c r="AQ1807" s="15"/>
      <c r="AR1807" s="15"/>
      <c r="AS1807" s="15"/>
      <c r="AT1807" s="132"/>
      <c r="AU1807" s="15"/>
      <c r="AV1807" s="15"/>
      <c r="AW1807" s="15"/>
      <c r="AX1807" s="15"/>
      <c r="AY1807" s="15"/>
      <c r="AZ1807" s="10">
        <v>1</v>
      </c>
      <c r="BA1807" t="s">
        <v>22</v>
      </c>
      <c r="BB1807" t="s">
        <v>88</v>
      </c>
      <c r="BD1807" s="39" t="str">
        <f t="shared" si="57"/>
        <v>01/294826004DBlibli Jabodetabek</v>
      </c>
      <c r="BE1807" s="1">
        <v>45114</v>
      </c>
      <c r="BF1807" t="s">
        <v>19026</v>
      </c>
    </row>
    <row r="1808" spans="2:61" ht="13.5" customHeight="1" x14ac:dyDescent="0.35">
      <c r="B1808" s="10" t="s">
        <v>17</v>
      </c>
      <c r="C1808" s="10" t="s">
        <v>1648</v>
      </c>
      <c r="D1808" s="10" t="s">
        <v>294</v>
      </c>
      <c r="E1808" s="10" t="s">
        <v>295</v>
      </c>
      <c r="F1808" s="10" t="s">
        <v>5628</v>
      </c>
      <c r="G1808" s="137" t="s">
        <v>16210</v>
      </c>
      <c r="H1808" s="10" t="s">
        <v>6630</v>
      </c>
      <c r="I1808" s="10">
        <v>4902430759410</v>
      </c>
      <c r="J1808" s="10" t="s">
        <v>6631</v>
      </c>
      <c r="K1808" s="124" t="s">
        <v>10632</v>
      </c>
      <c r="L1808" s="98">
        <f>IFERROR(VLOOKUP($F1808&amp;$C1808,Sales!$J:$W,9,0),0)</f>
        <v>0</v>
      </c>
      <c r="M1808" s="98">
        <f>IFERROR(VLOOKUP($F1808&amp;$C1808,Sales!$J:$W,10,0),0)</f>
        <v>0</v>
      </c>
      <c r="N1808" s="98">
        <f>IFERROR(VLOOKUP($F1808&amp;$C1808,Sales!$J:$W,11,0),0)</f>
        <v>0</v>
      </c>
      <c r="O1808" s="98">
        <f>IFERROR(VLOOKUP($F1808&amp;$C1808,Sales!$J:$W,12,0),0)</f>
        <v>0</v>
      </c>
      <c r="P1808" s="98">
        <f>IFERROR(VLOOKUP($F1808&amp;$C1808,Sales!$J:$W,13,0),0)</f>
        <v>0</v>
      </c>
      <c r="Q1808" s="98">
        <f>IFERROR(VLOOKUP($F1808&amp;$C1808,Sales!$A:$H,7,0),0)</f>
        <v>0</v>
      </c>
      <c r="R1808" s="41">
        <f t="shared" si="56"/>
        <v>1</v>
      </c>
      <c r="S1808" s="41">
        <v>1</v>
      </c>
      <c r="T1808" s="41"/>
      <c r="U1808" s="41"/>
      <c r="V1808" s="15">
        <v>1</v>
      </c>
      <c r="W1808" s="15">
        <v>1</v>
      </c>
      <c r="X1808" s="15">
        <v>1</v>
      </c>
      <c r="Y1808" s="41">
        <v>1</v>
      </c>
      <c r="Z1808" s="41">
        <v>1</v>
      </c>
      <c r="AA1808" s="41"/>
      <c r="AB1808" s="41"/>
      <c r="AC1808" s="41"/>
      <c r="AD1808" s="41"/>
      <c r="AE1808" s="41"/>
      <c r="AF1808" s="41"/>
      <c r="AG1808" s="41"/>
      <c r="AH1808" s="15"/>
      <c r="AI1808" s="41"/>
      <c r="AJ1808" s="41"/>
      <c r="AK1808" s="41"/>
      <c r="AL1808" s="15"/>
      <c r="AM1808" s="15"/>
      <c r="AN1808" s="15"/>
      <c r="AO1808" s="15"/>
      <c r="AP1808" s="15"/>
      <c r="AQ1808" s="15"/>
      <c r="AR1808" s="15"/>
      <c r="AS1808" s="15"/>
      <c r="AT1808" s="127"/>
      <c r="AU1808" s="15"/>
      <c r="AV1808" s="15"/>
      <c r="AW1808" s="15"/>
      <c r="AX1808" s="15"/>
      <c r="AY1808" s="15"/>
      <c r="AZ1808" s="10">
        <v>1</v>
      </c>
      <c r="BA1808" t="s">
        <v>22</v>
      </c>
      <c r="BB1808" t="s">
        <v>23</v>
      </c>
      <c r="BD1808" s="39" t="str">
        <f t="shared" si="57"/>
        <v>01/294826004BBlibli Jabodetabek</v>
      </c>
    </row>
    <row r="1809" spans="2:56" ht="13.5" customHeight="1" x14ac:dyDescent="0.35">
      <c r="B1809" s="10" t="s">
        <v>17</v>
      </c>
      <c r="C1809" s="10" t="s">
        <v>1648</v>
      </c>
      <c r="D1809" s="10" t="s">
        <v>294</v>
      </c>
      <c r="E1809" s="10" t="s">
        <v>295</v>
      </c>
      <c r="F1809" s="10" t="s">
        <v>755</v>
      </c>
      <c r="G1809" s="137" t="s">
        <v>16566</v>
      </c>
      <c r="H1809" s="31" t="s">
        <v>17289</v>
      </c>
      <c r="I1809" s="10">
        <v>4902430917964</v>
      </c>
      <c r="J1809" s="10" t="s">
        <v>19034</v>
      </c>
      <c r="K1809" s="10" t="s">
        <v>10633</v>
      </c>
      <c r="L1809" s="98">
        <f>IFERROR(VLOOKUP($F1809&amp;$C1809,Sales!$J:$W,9,0),0)</f>
        <v>0</v>
      </c>
      <c r="M1809" s="98">
        <f>IFERROR(VLOOKUP($F1809&amp;$C1809,Sales!$J:$W,10,0),0)</f>
        <v>0</v>
      </c>
      <c r="N1809" s="98">
        <f>IFERROR(VLOOKUP($F1809&amp;$C1809,Sales!$J:$W,11,0),0)</f>
        <v>0</v>
      </c>
      <c r="O1809" s="98">
        <f>IFERROR(VLOOKUP($F1809&amp;$C1809,Sales!$J:$W,12,0),0)</f>
        <v>0</v>
      </c>
      <c r="P1809" s="98">
        <f>IFERROR(VLOOKUP($F1809&amp;$C1809,Sales!$J:$W,13,0),0)</f>
        <v>0</v>
      </c>
      <c r="Q1809" s="98">
        <f>IFERROR(VLOOKUP($F1809&amp;$C1809,Sales!$A:$H,7,0),0)</f>
        <v>0</v>
      </c>
      <c r="R1809" s="41">
        <f t="shared" si="56"/>
        <v>1</v>
      </c>
      <c r="S1809" s="41">
        <v>1</v>
      </c>
      <c r="T1809" s="41"/>
      <c r="U1809" s="41"/>
      <c r="V1809" s="15">
        <v>1</v>
      </c>
      <c r="W1809" s="15">
        <v>1</v>
      </c>
      <c r="X1809" s="15">
        <v>1</v>
      </c>
      <c r="Y1809" s="41">
        <v>1</v>
      </c>
      <c r="Z1809" s="41">
        <v>1</v>
      </c>
      <c r="AA1809" s="41"/>
      <c r="AB1809" s="41"/>
      <c r="AC1809" s="41"/>
      <c r="AD1809" s="15"/>
      <c r="AE1809" s="41"/>
      <c r="AF1809" s="41"/>
      <c r="AG1809" s="41"/>
      <c r="AH1809" s="15"/>
      <c r="AI1809" s="41"/>
      <c r="AJ1809" s="41"/>
      <c r="AK1809" s="41"/>
      <c r="AL1809" s="15"/>
      <c r="AM1809" s="15"/>
      <c r="AN1809" s="15"/>
      <c r="AO1809" s="15"/>
      <c r="AP1809" s="15"/>
      <c r="AQ1809" s="15"/>
      <c r="AR1809" s="15"/>
      <c r="AS1809" s="15"/>
      <c r="AT1809" s="127"/>
      <c r="AU1809" s="15"/>
      <c r="AV1809" s="15"/>
      <c r="AW1809" s="15"/>
      <c r="AX1809" s="15"/>
      <c r="AY1809" s="15"/>
      <c r="AZ1809" s="10">
        <v>1</v>
      </c>
      <c r="BA1809" t="s">
        <v>13952</v>
      </c>
      <c r="BB1809" t="s">
        <v>23</v>
      </c>
      <c r="BD1809" s="39" t="str">
        <f t="shared" si="57"/>
        <v>01/294826801FBlibli Jabodetabek</v>
      </c>
    </row>
    <row r="1810" spans="2:56" ht="13.5" customHeight="1" x14ac:dyDescent="0.35">
      <c r="B1810" s="10" t="s">
        <v>17</v>
      </c>
      <c r="C1810" s="10" t="s">
        <v>1648</v>
      </c>
      <c r="D1810" s="10" t="s">
        <v>405</v>
      </c>
      <c r="E1810" s="10" t="s">
        <v>406</v>
      </c>
      <c r="F1810" s="10" t="s">
        <v>4154</v>
      </c>
      <c r="G1810" s="137" t="s">
        <v>16567</v>
      </c>
      <c r="H1810" s="10" t="s">
        <v>13000</v>
      </c>
      <c r="I1810" s="10">
        <v>4902430906463</v>
      </c>
      <c r="J1810" s="10" t="s">
        <v>6632</v>
      </c>
      <c r="K1810" s="10" t="s">
        <v>10634</v>
      </c>
      <c r="L1810" s="98">
        <f>IFERROR(VLOOKUP($F1810&amp;$C1810,Sales!$J:$W,9,0),0)</f>
        <v>0</v>
      </c>
      <c r="M1810" s="98">
        <f>IFERROR(VLOOKUP($F1810&amp;$C1810,Sales!$J:$W,10,0),0)</f>
        <v>0</v>
      </c>
      <c r="N1810" s="98">
        <f>IFERROR(VLOOKUP($F1810&amp;$C1810,Sales!$J:$W,11,0),0)</f>
        <v>0</v>
      </c>
      <c r="O1810" s="98">
        <f>IFERROR(VLOOKUP($F1810&amp;$C1810,Sales!$J:$W,12,0),0)</f>
        <v>0</v>
      </c>
      <c r="P1810" s="98">
        <f>IFERROR(VLOOKUP($F1810&amp;$C1810,Sales!$J:$W,13,0),0)</f>
        <v>0</v>
      </c>
      <c r="Q1810" s="98">
        <f>IFERROR(VLOOKUP($F1810&amp;$C1810,Sales!$A:$H,7,0),0)</f>
        <v>0</v>
      </c>
      <c r="R1810" s="41">
        <f t="shared" si="56"/>
        <v>1</v>
      </c>
      <c r="S1810" s="41">
        <v>1</v>
      </c>
      <c r="T1810" s="41"/>
      <c r="U1810" s="41"/>
      <c r="V1810" s="15">
        <v>1</v>
      </c>
      <c r="W1810" s="15">
        <v>1</v>
      </c>
      <c r="X1810" s="15">
        <v>1</v>
      </c>
      <c r="Y1810" s="41">
        <v>1</v>
      </c>
      <c r="Z1810" s="41">
        <v>1</v>
      </c>
      <c r="AA1810" s="41"/>
      <c r="AB1810" s="41"/>
      <c r="AC1810" s="41"/>
      <c r="AD1810" s="41"/>
      <c r="AE1810" s="41"/>
      <c r="AF1810" s="41"/>
      <c r="AG1810" s="41"/>
      <c r="AH1810" s="15"/>
      <c r="AI1810" s="41"/>
      <c r="AJ1810" s="41"/>
      <c r="AK1810" s="41"/>
      <c r="AL1810" s="15"/>
      <c r="AM1810" s="15"/>
      <c r="AN1810" s="15"/>
      <c r="AO1810" s="15"/>
      <c r="AP1810" s="15"/>
      <c r="AQ1810" s="15"/>
      <c r="AR1810" s="15"/>
      <c r="AS1810" s="15"/>
      <c r="AT1810" s="127"/>
      <c r="AU1810" s="15"/>
      <c r="AV1810" s="15"/>
      <c r="AW1810" s="15"/>
      <c r="AX1810" s="15"/>
      <c r="AY1810" s="15"/>
      <c r="AZ1810" s="10">
        <v>1</v>
      </c>
      <c r="BA1810" t="s">
        <v>22</v>
      </c>
      <c r="BB1810" t="s">
        <v>23</v>
      </c>
      <c r="BD1810" s="39" t="str">
        <f t="shared" si="57"/>
        <v>01/274922301HBlibli Jabodetabek</v>
      </c>
    </row>
    <row r="1811" spans="2:56" ht="13.5" customHeight="1" x14ac:dyDescent="0.35">
      <c r="B1811" s="10" t="s">
        <v>17</v>
      </c>
      <c r="C1811" s="10" t="s">
        <v>1648</v>
      </c>
      <c r="D1811" s="10" t="s">
        <v>405</v>
      </c>
      <c r="E1811" s="10" t="s">
        <v>406</v>
      </c>
      <c r="F1811" s="10" t="s">
        <v>4267</v>
      </c>
      <c r="G1811" s="137" t="s">
        <v>16568</v>
      </c>
      <c r="H1811" s="10" t="s">
        <v>13001</v>
      </c>
      <c r="I1811" s="10" t="s">
        <v>4268</v>
      </c>
      <c r="J1811" s="10" t="s">
        <v>6634</v>
      </c>
      <c r="K1811" s="10" t="s">
        <v>10635</v>
      </c>
      <c r="L1811" s="98">
        <f>IFERROR(VLOOKUP($F1811&amp;$C1811,Sales!$J:$W,9,0),0)</f>
        <v>0</v>
      </c>
      <c r="M1811" s="98">
        <f>IFERROR(VLOOKUP($F1811&amp;$C1811,Sales!$J:$W,10,0),0)</f>
        <v>0</v>
      </c>
      <c r="N1811" s="98">
        <f>IFERROR(VLOOKUP($F1811&amp;$C1811,Sales!$J:$W,11,0),0)</f>
        <v>0</v>
      </c>
      <c r="O1811" s="98">
        <f>IFERROR(VLOOKUP($F1811&amp;$C1811,Sales!$J:$W,12,0),0)</f>
        <v>0</v>
      </c>
      <c r="P1811" s="98">
        <f>IFERROR(VLOOKUP($F1811&amp;$C1811,Sales!$J:$W,13,0),0)</f>
        <v>0</v>
      </c>
      <c r="Q1811" s="98">
        <f>IFERROR(VLOOKUP($F1811&amp;$C1811,Sales!$A:$H,7,0),0)</f>
        <v>0</v>
      </c>
      <c r="R1811" s="41">
        <f t="shared" si="56"/>
        <v>1</v>
      </c>
      <c r="S1811" s="41">
        <v>1</v>
      </c>
      <c r="T1811" s="41"/>
      <c r="U1811" s="41"/>
      <c r="V1811" s="15">
        <v>1</v>
      </c>
      <c r="W1811" s="15">
        <v>1</v>
      </c>
      <c r="X1811" s="15">
        <v>1</v>
      </c>
      <c r="Y1811" s="41">
        <v>1</v>
      </c>
      <c r="Z1811" s="41">
        <v>1</v>
      </c>
      <c r="AA1811" s="41"/>
      <c r="AB1811" s="41"/>
      <c r="AC1811" s="41"/>
      <c r="AD1811" s="41"/>
      <c r="AE1811" s="41"/>
      <c r="AF1811" s="41"/>
      <c r="AG1811" s="41"/>
      <c r="AH1811" s="15"/>
      <c r="AI1811" s="41"/>
      <c r="AJ1811" s="41"/>
      <c r="AK1811" s="41"/>
      <c r="AL1811" s="15"/>
      <c r="AM1811" s="15"/>
      <c r="AN1811" s="15"/>
      <c r="AO1811" s="15"/>
      <c r="AP1811" s="15"/>
      <c r="AQ1811" s="15"/>
      <c r="AR1811" s="15"/>
      <c r="AS1811" s="15"/>
      <c r="AT1811" s="127"/>
      <c r="AU1811" s="15"/>
      <c r="AV1811" s="15"/>
      <c r="AW1811" s="15"/>
      <c r="AX1811" s="15"/>
      <c r="AY1811" s="15"/>
      <c r="AZ1811" s="10">
        <v>1</v>
      </c>
      <c r="BA1811" t="s">
        <v>22</v>
      </c>
      <c r="BB1811" t="s">
        <v>23</v>
      </c>
      <c r="BD1811" s="39" t="str">
        <f t="shared" si="57"/>
        <v>01/394929504GBlibli Jabodetabek</v>
      </c>
    </row>
    <row r="1812" spans="2:56" ht="13.5" customHeight="1" x14ac:dyDescent="0.35">
      <c r="B1812" s="10" t="s">
        <v>17</v>
      </c>
      <c r="C1812" s="10" t="s">
        <v>1648</v>
      </c>
      <c r="D1812" s="10" t="s">
        <v>405</v>
      </c>
      <c r="E1812" s="10" t="s">
        <v>406</v>
      </c>
      <c r="F1812" s="10" t="s">
        <v>4269</v>
      </c>
      <c r="G1812" s="137" t="s">
        <v>16569</v>
      </c>
      <c r="H1812" s="10" t="s">
        <v>13002</v>
      </c>
      <c r="I1812" s="10" t="s">
        <v>4270</v>
      </c>
      <c r="J1812" s="10" t="s">
        <v>6635</v>
      </c>
      <c r="K1812" s="10" t="s">
        <v>10636</v>
      </c>
      <c r="L1812" s="98">
        <f>IFERROR(VLOOKUP($F1812&amp;$C1812,Sales!$J:$W,9,0),0)</f>
        <v>0</v>
      </c>
      <c r="M1812" s="98">
        <f>IFERROR(VLOOKUP($F1812&amp;$C1812,Sales!$J:$W,10,0),0)</f>
        <v>0</v>
      </c>
      <c r="N1812" s="98">
        <f>IFERROR(VLOOKUP($F1812&amp;$C1812,Sales!$J:$W,11,0),0)</f>
        <v>0</v>
      </c>
      <c r="O1812" s="98">
        <f>IFERROR(VLOOKUP($F1812&amp;$C1812,Sales!$J:$W,12,0),0)</f>
        <v>0</v>
      </c>
      <c r="P1812" s="98">
        <f>IFERROR(VLOOKUP($F1812&amp;$C1812,Sales!$J:$W,13,0),0)</f>
        <v>0</v>
      </c>
      <c r="Q1812" s="98">
        <f>IFERROR(VLOOKUP($F1812&amp;$C1812,Sales!$A:$H,7,0),0)</f>
        <v>0</v>
      </c>
      <c r="R1812" s="41">
        <f t="shared" si="56"/>
        <v>1</v>
      </c>
      <c r="S1812" s="41">
        <v>1</v>
      </c>
      <c r="T1812" s="41"/>
      <c r="U1812" s="41"/>
      <c r="V1812" s="15">
        <v>1</v>
      </c>
      <c r="W1812" s="15">
        <v>1</v>
      </c>
      <c r="X1812" s="15">
        <v>1</v>
      </c>
      <c r="Y1812" s="41">
        <v>1</v>
      </c>
      <c r="Z1812" s="41">
        <v>1</v>
      </c>
      <c r="AA1812" s="41"/>
      <c r="AB1812" s="41"/>
      <c r="AC1812" s="41"/>
      <c r="AD1812" s="41"/>
      <c r="AE1812" s="41"/>
      <c r="AF1812" s="41"/>
      <c r="AG1812" s="41"/>
      <c r="AH1812" s="15"/>
      <c r="AI1812" s="41"/>
      <c r="AJ1812" s="41"/>
      <c r="AK1812" s="41"/>
      <c r="AL1812" s="15"/>
      <c r="AM1812" s="15"/>
      <c r="AN1812" s="15"/>
      <c r="AO1812" s="15"/>
      <c r="AP1812" s="15"/>
      <c r="AQ1812" s="15"/>
      <c r="AR1812" s="15"/>
      <c r="AS1812" s="15"/>
      <c r="AT1812" s="127"/>
      <c r="AU1812" s="15"/>
      <c r="AV1812" s="15"/>
      <c r="AW1812" s="15"/>
      <c r="AX1812" s="15"/>
      <c r="AY1812" s="15"/>
      <c r="AZ1812" s="10">
        <v>1</v>
      </c>
      <c r="BA1812" t="s">
        <v>22</v>
      </c>
      <c r="BB1812" t="s">
        <v>23</v>
      </c>
      <c r="BD1812" s="39" t="str">
        <f t="shared" si="57"/>
        <v>01/394929504HBlibli Jabodetabek</v>
      </c>
    </row>
    <row r="1813" spans="2:56" ht="13.5" customHeight="1" x14ac:dyDescent="0.35">
      <c r="B1813" s="10" t="s">
        <v>17</v>
      </c>
      <c r="C1813" s="10" t="s">
        <v>1648</v>
      </c>
      <c r="D1813" s="10" t="s">
        <v>405</v>
      </c>
      <c r="E1813" s="10" t="s">
        <v>406</v>
      </c>
      <c r="F1813" s="10" t="s">
        <v>4271</v>
      </c>
      <c r="G1813" s="137" t="s">
        <v>16570</v>
      </c>
      <c r="H1813" s="10" t="s">
        <v>13003</v>
      </c>
      <c r="I1813" s="10" t="s">
        <v>4272</v>
      </c>
      <c r="J1813" s="10" t="s">
        <v>6636</v>
      </c>
      <c r="K1813" s="10" t="s">
        <v>10637</v>
      </c>
      <c r="L1813" s="98">
        <f>IFERROR(VLOOKUP($F1813&amp;$C1813,Sales!$J:$W,9,0),0)</f>
        <v>0</v>
      </c>
      <c r="M1813" s="98">
        <f>IFERROR(VLOOKUP($F1813&amp;$C1813,Sales!$J:$W,10,0),0)</f>
        <v>0</v>
      </c>
      <c r="N1813" s="98">
        <f>IFERROR(VLOOKUP($F1813&amp;$C1813,Sales!$J:$W,11,0),0)</f>
        <v>0</v>
      </c>
      <c r="O1813" s="98">
        <f>IFERROR(VLOOKUP($F1813&amp;$C1813,Sales!$J:$W,12,0),0)</f>
        <v>0</v>
      </c>
      <c r="P1813" s="98">
        <f>IFERROR(VLOOKUP($F1813&amp;$C1813,Sales!$J:$W,13,0),0)</f>
        <v>0</v>
      </c>
      <c r="Q1813" s="98">
        <f>IFERROR(VLOOKUP($F1813&amp;$C1813,Sales!$A:$H,7,0),0)</f>
        <v>0</v>
      </c>
      <c r="R1813" s="41">
        <f t="shared" si="56"/>
        <v>1</v>
      </c>
      <c r="S1813" s="41">
        <v>1</v>
      </c>
      <c r="T1813" s="41"/>
      <c r="U1813" s="41"/>
      <c r="V1813" s="15">
        <v>1</v>
      </c>
      <c r="W1813" s="15">
        <v>1</v>
      </c>
      <c r="X1813" s="15">
        <v>1</v>
      </c>
      <c r="Y1813" s="41">
        <v>1</v>
      </c>
      <c r="Z1813" s="41">
        <v>1</v>
      </c>
      <c r="AA1813" s="41"/>
      <c r="AB1813" s="41"/>
      <c r="AC1813" s="41"/>
      <c r="AD1813" s="41"/>
      <c r="AE1813" s="41"/>
      <c r="AF1813" s="41"/>
      <c r="AG1813" s="41"/>
      <c r="AH1813" s="15"/>
      <c r="AI1813" s="41"/>
      <c r="AJ1813" s="41"/>
      <c r="AK1813" s="41"/>
      <c r="AL1813" s="15"/>
      <c r="AM1813" s="15"/>
      <c r="AN1813" s="15"/>
      <c r="AO1813" s="15"/>
      <c r="AP1813" s="15"/>
      <c r="AQ1813" s="15"/>
      <c r="AR1813" s="15"/>
      <c r="AS1813" s="15"/>
      <c r="AT1813" s="127"/>
      <c r="AU1813" s="15"/>
      <c r="AV1813" s="15"/>
      <c r="AW1813" s="15"/>
      <c r="AX1813" s="15"/>
      <c r="AY1813" s="15"/>
      <c r="AZ1813" s="10">
        <v>1</v>
      </c>
      <c r="BA1813" t="s">
        <v>13952</v>
      </c>
      <c r="BB1813" t="s">
        <v>23</v>
      </c>
      <c r="BD1813" s="39" t="str">
        <f t="shared" si="57"/>
        <v>01/394929504IBlibli Jabodetabek</v>
      </c>
    </row>
    <row r="1814" spans="2:56" ht="13.5" customHeight="1" x14ac:dyDescent="0.35">
      <c r="B1814" s="10" t="s">
        <v>17</v>
      </c>
      <c r="C1814" s="10" t="s">
        <v>1648</v>
      </c>
      <c r="D1814" s="10" t="s">
        <v>405</v>
      </c>
      <c r="E1814" s="10" t="s">
        <v>406</v>
      </c>
      <c r="F1814" s="10" t="s">
        <v>6637</v>
      </c>
      <c r="G1814" s="137" t="s">
        <v>16571</v>
      </c>
      <c r="H1814" s="10" t="s">
        <v>13004</v>
      </c>
      <c r="I1814" s="10">
        <v>3014260842918</v>
      </c>
      <c r="J1814" s="10" t="s">
        <v>15452</v>
      </c>
      <c r="K1814" s="10" t="s">
        <v>10638</v>
      </c>
      <c r="L1814" s="98">
        <f>IFERROR(VLOOKUP($F1814&amp;$C1814,Sales!$J:$W,9,0),0)</f>
        <v>0</v>
      </c>
      <c r="M1814" s="98">
        <f>IFERROR(VLOOKUP($F1814&amp;$C1814,Sales!$J:$W,10,0),0)</f>
        <v>0</v>
      </c>
      <c r="N1814" s="98">
        <f>IFERROR(VLOOKUP($F1814&amp;$C1814,Sales!$J:$W,11,0),0)</f>
        <v>0</v>
      </c>
      <c r="O1814" s="98">
        <f>IFERROR(VLOOKUP($F1814&amp;$C1814,Sales!$J:$W,12,0),0)</f>
        <v>0</v>
      </c>
      <c r="P1814" s="98">
        <f>IFERROR(VLOOKUP($F1814&amp;$C1814,Sales!$J:$W,13,0),0)</f>
        <v>0</v>
      </c>
      <c r="Q1814" s="98">
        <f>IFERROR(VLOOKUP($F1814&amp;$C1814,Sales!$A:$H,7,0),0)</f>
        <v>0</v>
      </c>
      <c r="R1814" s="41">
        <f t="shared" si="56"/>
        <v>1</v>
      </c>
      <c r="S1814" s="41">
        <v>1</v>
      </c>
      <c r="T1814" s="41"/>
      <c r="U1814" s="41"/>
      <c r="V1814" s="15">
        <v>1</v>
      </c>
      <c r="W1814" s="15">
        <v>1</v>
      </c>
      <c r="X1814" s="15">
        <v>1</v>
      </c>
      <c r="Y1814" s="41">
        <v>1</v>
      </c>
      <c r="Z1814" s="41">
        <v>1</v>
      </c>
      <c r="AA1814" s="41"/>
      <c r="AB1814" s="41"/>
      <c r="AC1814" s="41"/>
      <c r="AD1814" s="41"/>
      <c r="AE1814" s="41"/>
      <c r="AF1814" s="41"/>
      <c r="AG1814" s="41"/>
      <c r="AH1814" s="15"/>
      <c r="AI1814" s="41"/>
      <c r="AJ1814" s="41"/>
      <c r="AK1814" s="41"/>
      <c r="AL1814" s="15"/>
      <c r="AM1814" s="15"/>
      <c r="AN1814" s="15"/>
      <c r="AO1814" s="15"/>
      <c r="AP1814" s="15"/>
      <c r="AQ1814" s="15"/>
      <c r="AR1814" s="15"/>
      <c r="AS1814" s="15"/>
      <c r="AT1814" s="127"/>
      <c r="AU1814" s="15"/>
      <c r="AV1814" s="15"/>
      <c r="AW1814" s="15"/>
      <c r="AX1814" s="15"/>
      <c r="AY1814" s="15"/>
      <c r="AZ1814" s="10">
        <v>1</v>
      </c>
      <c r="BA1814" t="s">
        <v>22</v>
      </c>
      <c r="BB1814" t="s">
        <v>23</v>
      </c>
      <c r="BD1814" s="39" t="str">
        <f t="shared" si="57"/>
        <v>01/274927101ABlibli Jabodetabek</v>
      </c>
    </row>
    <row r="1815" spans="2:56" ht="13.5" customHeight="1" x14ac:dyDescent="0.35">
      <c r="B1815" s="10" t="s">
        <v>17</v>
      </c>
      <c r="C1815" s="10" t="s">
        <v>1648</v>
      </c>
      <c r="D1815" s="10" t="s">
        <v>405</v>
      </c>
      <c r="E1815" s="10" t="s">
        <v>406</v>
      </c>
      <c r="F1815" s="10" t="s">
        <v>1256</v>
      </c>
      <c r="G1815" s="137" t="s">
        <v>16572</v>
      </c>
      <c r="H1815" s="10" t="s">
        <v>13005</v>
      </c>
      <c r="I1815" s="10">
        <v>4902430869638</v>
      </c>
      <c r="J1815" s="10" t="s">
        <v>15453</v>
      </c>
      <c r="K1815" s="10" t="s">
        <v>10639</v>
      </c>
      <c r="L1815" s="98">
        <f>IFERROR(VLOOKUP($F1815&amp;$C1815,Sales!$J:$W,9,0),0)</f>
        <v>0</v>
      </c>
      <c r="M1815" s="98">
        <f>IFERROR(VLOOKUP($F1815&amp;$C1815,Sales!$J:$W,10,0),0)</f>
        <v>0</v>
      </c>
      <c r="N1815" s="98">
        <f>IFERROR(VLOOKUP($F1815&amp;$C1815,Sales!$J:$W,11,0),0)</f>
        <v>0</v>
      </c>
      <c r="O1815" s="98">
        <f>IFERROR(VLOOKUP($F1815&amp;$C1815,Sales!$J:$W,12,0),0)</f>
        <v>0</v>
      </c>
      <c r="P1815" s="98">
        <f>IFERROR(VLOOKUP($F1815&amp;$C1815,Sales!$J:$W,13,0),0)</f>
        <v>0</v>
      </c>
      <c r="Q1815" s="98">
        <f>IFERROR(VLOOKUP($F1815&amp;$C1815,Sales!$A:$H,7,0),0)</f>
        <v>0</v>
      </c>
      <c r="R1815" s="41">
        <f t="shared" si="56"/>
        <v>1</v>
      </c>
      <c r="S1815" s="41">
        <v>1</v>
      </c>
      <c r="T1815" s="41"/>
      <c r="U1815" s="41"/>
      <c r="V1815" s="15">
        <v>1</v>
      </c>
      <c r="W1815" s="15">
        <v>1</v>
      </c>
      <c r="X1815" s="15">
        <v>1</v>
      </c>
      <c r="Y1815" s="41">
        <v>1</v>
      </c>
      <c r="Z1815" s="41">
        <v>1</v>
      </c>
      <c r="AA1815" s="41"/>
      <c r="AB1815" s="41"/>
      <c r="AC1815" s="41"/>
      <c r="AD1815" s="41"/>
      <c r="AE1815" s="41"/>
      <c r="AF1815" s="41"/>
      <c r="AG1815" s="41"/>
      <c r="AH1815" s="15"/>
      <c r="AI1815" s="41"/>
      <c r="AJ1815" s="41"/>
      <c r="AK1815" s="41"/>
      <c r="AL1815" s="15"/>
      <c r="AM1815" s="15"/>
      <c r="AN1815" s="15"/>
      <c r="AO1815" s="15"/>
      <c r="AP1815" s="15"/>
      <c r="AQ1815" s="15"/>
      <c r="AR1815" s="15"/>
      <c r="AS1815" s="15"/>
      <c r="AT1815" s="127"/>
      <c r="AU1815" s="15"/>
      <c r="AV1815" s="15"/>
      <c r="AW1815" s="15"/>
      <c r="AX1815" s="15"/>
      <c r="AY1815" s="15"/>
      <c r="AZ1815" s="10">
        <v>1</v>
      </c>
      <c r="BA1815" t="s">
        <v>22</v>
      </c>
      <c r="BB1815" t="s">
        <v>23</v>
      </c>
      <c r="BD1815" s="39" t="str">
        <f t="shared" si="57"/>
        <v>01/274922301FBlibli Jabodetabek</v>
      </c>
    </row>
    <row r="1816" spans="2:56" ht="13.5" customHeight="1" x14ac:dyDescent="0.35">
      <c r="B1816" s="10" t="s">
        <v>17</v>
      </c>
      <c r="C1816" s="10" t="s">
        <v>1648</v>
      </c>
      <c r="D1816" s="10" t="s">
        <v>405</v>
      </c>
      <c r="E1816" s="10" t="s">
        <v>406</v>
      </c>
      <c r="F1816" s="10" t="s">
        <v>1901</v>
      </c>
      <c r="G1816" s="137" t="s">
        <v>6639</v>
      </c>
      <c r="H1816" s="10" t="s">
        <v>13006</v>
      </c>
      <c r="I1816" s="10">
        <v>3014260781132</v>
      </c>
      <c r="J1816" s="10" t="s">
        <v>15454</v>
      </c>
      <c r="K1816" s="10" t="s">
        <v>10640</v>
      </c>
      <c r="L1816" s="98">
        <f>IFERROR(VLOOKUP($F1816&amp;$C1816,Sales!$J:$W,9,0),0)</f>
        <v>0</v>
      </c>
      <c r="M1816" s="98">
        <f>IFERROR(VLOOKUP($F1816&amp;$C1816,Sales!$J:$W,10,0),0)</f>
        <v>0</v>
      </c>
      <c r="N1816" s="98">
        <f>IFERROR(VLOOKUP($F1816&amp;$C1816,Sales!$J:$W,11,0),0)</f>
        <v>0</v>
      </c>
      <c r="O1816" s="98">
        <f>IFERROR(VLOOKUP($F1816&amp;$C1816,Sales!$J:$W,12,0),0)</f>
        <v>0</v>
      </c>
      <c r="P1816" s="98">
        <f>IFERROR(VLOOKUP($F1816&amp;$C1816,Sales!$J:$W,13,0),0)</f>
        <v>0</v>
      </c>
      <c r="Q1816" s="98">
        <f>IFERROR(VLOOKUP($F1816&amp;$C1816,Sales!$A:$H,7,0),0)</f>
        <v>0</v>
      </c>
      <c r="R1816" s="41">
        <f t="shared" si="56"/>
        <v>1</v>
      </c>
      <c r="S1816" s="41">
        <v>1</v>
      </c>
      <c r="T1816" s="41"/>
      <c r="U1816" s="41"/>
      <c r="V1816" s="15">
        <v>1</v>
      </c>
      <c r="W1816" s="15">
        <v>1</v>
      </c>
      <c r="X1816" s="15">
        <v>1</v>
      </c>
      <c r="Y1816" s="41">
        <v>1</v>
      </c>
      <c r="Z1816" s="41">
        <v>1</v>
      </c>
      <c r="AA1816" s="41"/>
      <c r="AB1816" s="41"/>
      <c r="AC1816" s="41"/>
      <c r="AD1816" s="41"/>
      <c r="AE1816" s="41"/>
      <c r="AF1816" s="41"/>
      <c r="AG1816" s="41"/>
      <c r="AH1816" s="15"/>
      <c r="AI1816" s="41"/>
      <c r="AJ1816" s="41"/>
      <c r="AK1816" s="41"/>
      <c r="AL1816" s="15"/>
      <c r="AM1816" s="15"/>
      <c r="AN1816" s="15"/>
      <c r="AO1816" s="15"/>
      <c r="AP1816" s="15"/>
      <c r="AQ1816" s="15"/>
      <c r="AR1816" s="15"/>
      <c r="AS1816" s="15"/>
      <c r="AT1816" s="127"/>
      <c r="AU1816" s="15"/>
      <c r="AV1816" s="15"/>
      <c r="AW1816" s="15"/>
      <c r="AX1816" s="15"/>
      <c r="AY1816" s="15"/>
      <c r="AZ1816" s="10">
        <v>1</v>
      </c>
      <c r="BA1816" t="s">
        <v>22</v>
      </c>
      <c r="BB1816" t="s">
        <v>23</v>
      </c>
      <c r="BD1816" s="39" t="str">
        <f t="shared" si="57"/>
        <v>01/274921601CBlibli Jabodetabek</v>
      </c>
    </row>
    <row r="1817" spans="2:56" ht="13.5" customHeight="1" x14ac:dyDescent="0.35">
      <c r="B1817" s="10" t="s">
        <v>17</v>
      </c>
      <c r="C1817" s="10" t="s">
        <v>1648</v>
      </c>
      <c r="D1817" s="10" t="s">
        <v>405</v>
      </c>
      <c r="E1817" s="10" t="s">
        <v>406</v>
      </c>
      <c r="F1817" s="10" t="s">
        <v>446</v>
      </c>
      <c r="G1817" s="137" t="s">
        <v>16573</v>
      </c>
      <c r="H1817" s="10" t="s">
        <v>13007</v>
      </c>
      <c r="I1817" s="10">
        <v>9300647788691</v>
      </c>
      <c r="J1817" s="10" t="s">
        <v>15455</v>
      </c>
      <c r="K1817" s="10" t="s">
        <v>10641</v>
      </c>
      <c r="L1817" s="98">
        <f>IFERROR(VLOOKUP($F1817&amp;$C1817,Sales!$J:$W,9,0),0)</f>
        <v>0</v>
      </c>
      <c r="M1817" s="98">
        <f>IFERROR(VLOOKUP($F1817&amp;$C1817,Sales!$J:$W,10,0),0)</f>
        <v>0</v>
      </c>
      <c r="N1817" s="98">
        <f>IFERROR(VLOOKUP($F1817&amp;$C1817,Sales!$J:$W,11,0),0)</f>
        <v>0</v>
      </c>
      <c r="O1817" s="98">
        <f>IFERROR(VLOOKUP($F1817&amp;$C1817,Sales!$J:$W,12,0),0)</f>
        <v>0</v>
      </c>
      <c r="P1817" s="98">
        <f>IFERROR(VLOOKUP($F1817&amp;$C1817,Sales!$J:$W,13,0),0)</f>
        <v>0</v>
      </c>
      <c r="Q1817" s="98">
        <f>IFERROR(VLOOKUP($F1817&amp;$C1817,Sales!$A:$H,7,0),0)</f>
        <v>0</v>
      </c>
      <c r="R1817" s="41">
        <f t="shared" si="56"/>
        <v>1</v>
      </c>
      <c r="S1817" s="41">
        <v>1</v>
      </c>
      <c r="T1817" s="41"/>
      <c r="U1817" s="41"/>
      <c r="V1817" s="15">
        <v>1</v>
      </c>
      <c r="W1817" s="15">
        <v>1</v>
      </c>
      <c r="X1817" s="15">
        <v>1</v>
      </c>
      <c r="Y1817" s="41">
        <v>1</v>
      </c>
      <c r="Z1817" s="41">
        <v>1</v>
      </c>
      <c r="AA1817" s="41"/>
      <c r="AB1817" s="41"/>
      <c r="AC1817" s="41"/>
      <c r="AD1817" s="41"/>
      <c r="AE1817" s="41"/>
      <c r="AF1817" s="41"/>
      <c r="AG1817" s="41"/>
      <c r="AH1817" s="15"/>
      <c r="AI1817" s="41"/>
      <c r="AJ1817" s="41"/>
      <c r="AK1817" s="41"/>
      <c r="AL1817" s="15"/>
      <c r="AM1817" s="15"/>
      <c r="AN1817" s="15"/>
      <c r="AO1817" s="15"/>
      <c r="AP1817" s="15"/>
      <c r="AQ1817" s="15"/>
      <c r="AR1817" s="15"/>
      <c r="AS1817" s="15"/>
      <c r="AT1817" s="127"/>
      <c r="AU1817" s="15"/>
      <c r="AV1817" s="15"/>
      <c r="AW1817" s="15"/>
      <c r="AX1817" s="15"/>
      <c r="AY1817" s="15"/>
      <c r="AZ1817" s="10">
        <v>1</v>
      </c>
      <c r="BA1817" t="s">
        <v>13952</v>
      </c>
      <c r="BB1817" t="s">
        <v>23</v>
      </c>
      <c r="BD1817" s="39" t="str">
        <f t="shared" si="57"/>
        <v>01/341314001ABlibli Jabodetabek</v>
      </c>
    </row>
    <row r="1818" spans="2:56" ht="13.5" customHeight="1" x14ac:dyDescent="0.35">
      <c r="B1818" s="10" t="s">
        <v>17</v>
      </c>
      <c r="C1818" s="10" t="s">
        <v>1648</v>
      </c>
      <c r="D1818" s="10" t="s">
        <v>405</v>
      </c>
      <c r="E1818" s="10" t="s">
        <v>406</v>
      </c>
      <c r="F1818" s="10" t="s">
        <v>6641</v>
      </c>
      <c r="G1818" s="137" t="s">
        <v>16574</v>
      </c>
      <c r="H1818" s="10" t="s">
        <v>13008</v>
      </c>
      <c r="I1818" s="10">
        <v>3014260007836</v>
      </c>
      <c r="J1818" s="10" t="s">
        <v>15456</v>
      </c>
      <c r="K1818" s="10" t="s">
        <v>10642</v>
      </c>
      <c r="L1818" s="98">
        <f>IFERROR(VLOOKUP($F1818&amp;$C1818,Sales!$J:$W,9,0),0)</f>
        <v>0</v>
      </c>
      <c r="M1818" s="98">
        <f>IFERROR(VLOOKUP($F1818&amp;$C1818,Sales!$J:$W,10,0),0)</f>
        <v>0</v>
      </c>
      <c r="N1818" s="98">
        <f>IFERROR(VLOOKUP($F1818&amp;$C1818,Sales!$J:$W,11,0),0)</f>
        <v>0</v>
      </c>
      <c r="O1818" s="98">
        <f>IFERROR(VLOOKUP($F1818&amp;$C1818,Sales!$J:$W,12,0),0)</f>
        <v>0</v>
      </c>
      <c r="P1818" s="98">
        <f>IFERROR(VLOOKUP($F1818&amp;$C1818,Sales!$J:$W,13,0),0)</f>
        <v>0</v>
      </c>
      <c r="Q1818" s="98">
        <f>IFERROR(VLOOKUP($F1818&amp;$C1818,Sales!$A:$H,7,0),0)</f>
        <v>0</v>
      </c>
      <c r="R1818" s="41">
        <f t="shared" si="56"/>
        <v>1</v>
      </c>
      <c r="S1818" s="41">
        <v>1</v>
      </c>
      <c r="T1818" s="41"/>
      <c r="U1818" s="41"/>
      <c r="V1818" s="15">
        <v>1</v>
      </c>
      <c r="W1818" s="15">
        <v>1</v>
      </c>
      <c r="X1818" s="15">
        <v>1</v>
      </c>
      <c r="Y1818" s="41">
        <v>1</v>
      </c>
      <c r="Z1818" s="41">
        <v>1</v>
      </c>
      <c r="AA1818" s="41"/>
      <c r="AB1818" s="41"/>
      <c r="AC1818" s="41"/>
      <c r="AD1818" s="41"/>
      <c r="AE1818" s="41"/>
      <c r="AF1818" s="41"/>
      <c r="AG1818" s="41"/>
      <c r="AH1818" s="15"/>
      <c r="AI1818" s="41"/>
      <c r="AJ1818" s="41"/>
      <c r="AK1818" s="41"/>
      <c r="AL1818" s="15"/>
      <c r="AM1818" s="15"/>
      <c r="AN1818" s="15"/>
      <c r="AO1818" s="15"/>
      <c r="AP1818" s="15"/>
      <c r="AQ1818" s="15"/>
      <c r="AR1818" s="15"/>
      <c r="AS1818" s="15"/>
      <c r="AT1818" s="127"/>
      <c r="AU1818" s="15"/>
      <c r="AV1818" s="15"/>
      <c r="AW1818" s="15"/>
      <c r="AX1818" s="15"/>
      <c r="AY1818" s="15"/>
      <c r="AZ1818" s="10">
        <v>1</v>
      </c>
      <c r="BA1818" t="s">
        <v>22</v>
      </c>
      <c r="BB1818" t="s">
        <v>23</v>
      </c>
      <c r="BD1818" s="39" t="str">
        <f t="shared" si="57"/>
        <v>01/274928902ABlibli Jabodetabek</v>
      </c>
    </row>
    <row r="1819" spans="2:56" ht="13.5" customHeight="1" x14ac:dyDescent="0.35">
      <c r="B1819" s="10" t="s">
        <v>17</v>
      </c>
      <c r="C1819" s="10" t="s">
        <v>1648</v>
      </c>
      <c r="D1819" s="10" t="s">
        <v>405</v>
      </c>
      <c r="E1819" s="10" t="s">
        <v>406</v>
      </c>
      <c r="F1819" s="10" t="s">
        <v>440</v>
      </c>
      <c r="G1819" s="137" t="s">
        <v>16575</v>
      </c>
      <c r="H1819" s="10" t="s">
        <v>13009</v>
      </c>
      <c r="I1819" s="10">
        <v>4902430511551</v>
      </c>
      <c r="J1819" s="10" t="s">
        <v>15804</v>
      </c>
      <c r="K1819" s="10" t="s">
        <v>10643</v>
      </c>
      <c r="L1819" s="98">
        <f>IFERROR(VLOOKUP($F1819&amp;$C1819,Sales!$J:$W,9,0),0)</f>
        <v>0</v>
      </c>
      <c r="M1819" s="98">
        <f>IFERROR(VLOOKUP($F1819&amp;$C1819,Sales!$J:$W,10,0),0)</f>
        <v>0</v>
      </c>
      <c r="N1819" s="98">
        <f>IFERROR(VLOOKUP($F1819&amp;$C1819,Sales!$J:$W,11,0),0)</f>
        <v>0</v>
      </c>
      <c r="O1819" s="98">
        <f>IFERROR(VLOOKUP($F1819&amp;$C1819,Sales!$J:$W,12,0),0)</f>
        <v>0</v>
      </c>
      <c r="P1819" s="98">
        <f>IFERROR(VLOOKUP($F1819&amp;$C1819,Sales!$J:$W,13,0),0)</f>
        <v>0</v>
      </c>
      <c r="Q1819" s="98">
        <f>IFERROR(VLOOKUP($F1819&amp;$C1819,Sales!$A:$H,7,0),0)</f>
        <v>0</v>
      </c>
      <c r="R1819" s="41">
        <f t="shared" si="56"/>
        <v>0.5</v>
      </c>
      <c r="S1819" s="41">
        <v>0</v>
      </c>
      <c r="T1819" s="41"/>
      <c r="U1819" s="41"/>
      <c r="V1819" s="15">
        <v>0</v>
      </c>
      <c r="W1819" s="15">
        <v>0</v>
      </c>
      <c r="X1819" s="15">
        <v>1</v>
      </c>
      <c r="Y1819" s="41">
        <v>1</v>
      </c>
      <c r="Z1819" s="41">
        <v>1</v>
      </c>
      <c r="AA1819" s="41"/>
      <c r="AB1819" s="41"/>
      <c r="AC1819" s="41"/>
      <c r="AD1819" s="41"/>
      <c r="AE1819" s="41"/>
      <c r="AF1819" s="41"/>
      <c r="AG1819" s="41"/>
      <c r="AH1819" s="15"/>
      <c r="AI1819" s="41"/>
      <c r="AJ1819" s="41"/>
      <c r="AK1819" s="41"/>
      <c r="AL1819" s="15"/>
      <c r="AM1819" s="15"/>
      <c r="AN1819" s="15"/>
      <c r="AO1819" s="15"/>
      <c r="AP1819" s="15"/>
      <c r="AQ1819" s="15"/>
      <c r="AR1819" s="15"/>
      <c r="AS1819" s="15"/>
      <c r="AT1819" s="127"/>
      <c r="AU1819" s="15"/>
      <c r="AV1819" s="15"/>
      <c r="AW1819" s="15"/>
      <c r="AX1819" s="15"/>
      <c r="AY1819" s="15"/>
      <c r="AZ1819" s="10">
        <v>1</v>
      </c>
      <c r="BA1819" t="s">
        <v>13952</v>
      </c>
      <c r="BB1819" t="s">
        <v>23</v>
      </c>
      <c r="BD1819" s="39" t="str">
        <f t="shared" si="57"/>
        <v>01/274928901DBlibli Jabodetabek</v>
      </c>
    </row>
    <row r="1820" spans="2:56" ht="13.5" customHeight="1" x14ac:dyDescent="0.35">
      <c r="B1820" s="10" t="s">
        <v>17</v>
      </c>
      <c r="C1820" s="10" t="s">
        <v>1648</v>
      </c>
      <c r="D1820" s="10" t="s">
        <v>405</v>
      </c>
      <c r="E1820" s="10" t="s">
        <v>406</v>
      </c>
      <c r="F1820" s="10" t="s">
        <v>438</v>
      </c>
      <c r="G1820" s="137" t="s">
        <v>16576</v>
      </c>
      <c r="H1820" s="10" t="s">
        <v>13010</v>
      </c>
      <c r="I1820" s="10">
        <v>9300647000922</v>
      </c>
      <c r="J1820" s="10" t="s">
        <v>15457</v>
      </c>
      <c r="K1820" s="10" t="s">
        <v>10644</v>
      </c>
      <c r="L1820" s="98">
        <f>IFERROR(VLOOKUP($F1820&amp;$C1820,Sales!$J:$W,9,0),0)</f>
        <v>0</v>
      </c>
      <c r="M1820" s="98">
        <f>IFERROR(VLOOKUP($F1820&amp;$C1820,Sales!$J:$W,10,0),0)</f>
        <v>0</v>
      </c>
      <c r="N1820" s="98">
        <f>IFERROR(VLOOKUP($F1820&amp;$C1820,Sales!$J:$W,11,0),0)</f>
        <v>0</v>
      </c>
      <c r="O1820" s="98">
        <f>IFERROR(VLOOKUP($F1820&amp;$C1820,Sales!$J:$W,12,0),0)</f>
        <v>0</v>
      </c>
      <c r="P1820" s="98">
        <f>IFERROR(VLOOKUP($F1820&amp;$C1820,Sales!$J:$W,13,0),0)</f>
        <v>0</v>
      </c>
      <c r="Q1820" s="98">
        <f>IFERROR(VLOOKUP($F1820&amp;$C1820,Sales!$A:$H,7,0),0)</f>
        <v>0</v>
      </c>
      <c r="R1820" s="41">
        <f t="shared" si="56"/>
        <v>1</v>
      </c>
      <c r="S1820" s="41">
        <v>1</v>
      </c>
      <c r="T1820" s="41"/>
      <c r="U1820" s="41"/>
      <c r="V1820" s="15">
        <v>1</v>
      </c>
      <c r="W1820" s="15">
        <v>1</v>
      </c>
      <c r="X1820" s="15">
        <v>1</v>
      </c>
      <c r="Y1820" s="41">
        <v>1</v>
      </c>
      <c r="Z1820" s="41">
        <v>1</v>
      </c>
      <c r="AA1820" s="41"/>
      <c r="AB1820" s="41"/>
      <c r="AC1820" s="41"/>
      <c r="AD1820" s="41"/>
      <c r="AE1820" s="41"/>
      <c r="AF1820" s="41"/>
      <c r="AG1820" s="41"/>
      <c r="AH1820" s="15"/>
      <c r="AI1820" s="41"/>
      <c r="AJ1820" s="41"/>
      <c r="AK1820" s="41"/>
      <c r="AL1820" s="15"/>
      <c r="AM1820" s="15"/>
      <c r="AN1820" s="15"/>
      <c r="AO1820" s="15"/>
      <c r="AP1820" s="15"/>
      <c r="AQ1820" s="15"/>
      <c r="AR1820" s="15"/>
      <c r="AS1820" s="15"/>
      <c r="AT1820" s="127"/>
      <c r="AU1820" s="15"/>
      <c r="AV1820" s="15"/>
      <c r="AW1820" s="15"/>
      <c r="AX1820" s="15"/>
      <c r="AY1820" s="15"/>
      <c r="AZ1820" s="10">
        <v>1</v>
      </c>
      <c r="BA1820" t="s">
        <v>13952</v>
      </c>
      <c r="BB1820" t="s">
        <v>23</v>
      </c>
      <c r="BD1820" s="39" t="str">
        <f t="shared" si="57"/>
        <v>01/341314301ABlibli Jabodetabek</v>
      </c>
    </row>
    <row r="1821" spans="2:56" ht="13.5" customHeight="1" x14ac:dyDescent="0.35">
      <c r="B1821" s="10" t="s">
        <v>17</v>
      </c>
      <c r="C1821" s="10" t="s">
        <v>1648</v>
      </c>
      <c r="D1821" s="10" t="s">
        <v>405</v>
      </c>
      <c r="E1821" s="10" t="s">
        <v>406</v>
      </c>
      <c r="F1821" s="10" t="s">
        <v>422</v>
      </c>
      <c r="G1821" s="137" t="s">
        <v>16577</v>
      </c>
      <c r="H1821" s="10" t="s">
        <v>13011</v>
      </c>
      <c r="I1821" s="10">
        <v>4902430599610</v>
      </c>
      <c r="J1821" s="10" t="s">
        <v>15458</v>
      </c>
      <c r="K1821" s="10" t="s">
        <v>10645</v>
      </c>
      <c r="L1821" s="98">
        <f>IFERROR(VLOOKUP($F1821&amp;$C1821,Sales!$J:$W,9,0),0)</f>
        <v>0</v>
      </c>
      <c r="M1821" s="98">
        <f>IFERROR(VLOOKUP($F1821&amp;$C1821,Sales!$J:$W,10,0),0)</f>
        <v>0</v>
      </c>
      <c r="N1821" s="98">
        <f>IFERROR(VLOOKUP($F1821&amp;$C1821,Sales!$J:$W,11,0),0)</f>
        <v>0</v>
      </c>
      <c r="O1821" s="98">
        <f>IFERROR(VLOOKUP($F1821&amp;$C1821,Sales!$J:$W,12,0),0)</f>
        <v>0</v>
      </c>
      <c r="P1821" s="98">
        <f>IFERROR(VLOOKUP($F1821&amp;$C1821,Sales!$J:$W,13,0),0)</f>
        <v>0</v>
      </c>
      <c r="Q1821" s="98">
        <f>IFERROR(VLOOKUP($F1821&amp;$C1821,Sales!$A:$H,7,0),0)</f>
        <v>0</v>
      </c>
      <c r="R1821" s="41">
        <f t="shared" si="56"/>
        <v>1</v>
      </c>
      <c r="S1821" s="41">
        <v>1</v>
      </c>
      <c r="T1821" s="41"/>
      <c r="U1821" s="41"/>
      <c r="V1821" s="15">
        <v>1</v>
      </c>
      <c r="W1821" s="15">
        <v>1</v>
      </c>
      <c r="X1821" s="15">
        <v>1</v>
      </c>
      <c r="Y1821" s="41">
        <v>1</v>
      </c>
      <c r="Z1821" s="41">
        <v>1</v>
      </c>
      <c r="AA1821" s="41"/>
      <c r="AB1821" s="41"/>
      <c r="AC1821" s="41"/>
      <c r="AD1821" s="41"/>
      <c r="AE1821" s="41"/>
      <c r="AF1821" s="41"/>
      <c r="AG1821" s="41"/>
      <c r="AH1821" s="15"/>
      <c r="AI1821" s="41"/>
      <c r="AJ1821" s="41"/>
      <c r="AK1821" s="41"/>
      <c r="AL1821" s="15"/>
      <c r="AM1821" s="15"/>
      <c r="AN1821" s="15"/>
      <c r="AO1821" s="15"/>
      <c r="AP1821" s="15"/>
      <c r="AQ1821" s="15"/>
      <c r="AR1821" s="15"/>
      <c r="AS1821" s="15"/>
      <c r="AT1821" s="127"/>
      <c r="AU1821" s="15"/>
      <c r="AV1821" s="15"/>
      <c r="AW1821" s="15"/>
      <c r="AX1821" s="15"/>
      <c r="AY1821" s="15"/>
      <c r="AZ1821" s="10">
        <v>1</v>
      </c>
      <c r="BA1821" t="s">
        <v>22</v>
      </c>
      <c r="BB1821" t="s">
        <v>23</v>
      </c>
      <c r="BD1821" s="39" t="str">
        <f t="shared" si="57"/>
        <v>01/274927101QBlibli Jabodetabek</v>
      </c>
    </row>
    <row r="1822" spans="2:56" ht="13.5" customHeight="1" x14ac:dyDescent="0.35">
      <c r="B1822" s="10" t="s">
        <v>17</v>
      </c>
      <c r="C1822" s="10" t="s">
        <v>1648</v>
      </c>
      <c r="D1822" s="10" t="s">
        <v>405</v>
      </c>
      <c r="E1822" s="10" t="s">
        <v>406</v>
      </c>
      <c r="F1822" s="10" t="s">
        <v>417</v>
      </c>
      <c r="G1822" s="137" t="s">
        <v>6643</v>
      </c>
      <c r="H1822" s="10" t="s">
        <v>13012</v>
      </c>
      <c r="I1822" s="10">
        <v>4902430678421</v>
      </c>
      <c r="J1822" s="10" t="s">
        <v>15459</v>
      </c>
      <c r="K1822" s="10" t="s">
        <v>10646</v>
      </c>
      <c r="L1822" s="98">
        <f>IFERROR(VLOOKUP($F1822&amp;$C1822,Sales!$J:$W,9,0),0)</f>
        <v>0</v>
      </c>
      <c r="M1822" s="98">
        <f>IFERROR(VLOOKUP($F1822&amp;$C1822,Sales!$J:$W,10,0),0)</f>
        <v>0</v>
      </c>
      <c r="N1822" s="98">
        <f>IFERROR(VLOOKUP($F1822&amp;$C1822,Sales!$J:$W,11,0),0)</f>
        <v>0</v>
      </c>
      <c r="O1822" s="98">
        <f>IFERROR(VLOOKUP($F1822&amp;$C1822,Sales!$J:$W,12,0),0)</f>
        <v>0</v>
      </c>
      <c r="P1822" s="98">
        <f>IFERROR(VLOOKUP($F1822&amp;$C1822,Sales!$J:$W,13,0),0)</f>
        <v>0</v>
      </c>
      <c r="Q1822" s="98">
        <f>IFERROR(VLOOKUP($F1822&amp;$C1822,Sales!$A:$H,7,0),0)</f>
        <v>0</v>
      </c>
      <c r="R1822" s="41">
        <f t="shared" si="56"/>
        <v>1</v>
      </c>
      <c r="S1822" s="41">
        <v>1</v>
      </c>
      <c r="T1822" s="41"/>
      <c r="U1822" s="41"/>
      <c r="V1822" s="15">
        <v>1</v>
      </c>
      <c r="W1822" s="15">
        <v>1</v>
      </c>
      <c r="X1822" s="15">
        <v>1</v>
      </c>
      <c r="Y1822" s="41">
        <v>1</v>
      </c>
      <c r="Z1822" s="41">
        <v>1</v>
      </c>
      <c r="AA1822" s="41"/>
      <c r="AB1822" s="41"/>
      <c r="AC1822" s="41"/>
      <c r="AD1822" s="41"/>
      <c r="AE1822" s="41"/>
      <c r="AF1822" s="41"/>
      <c r="AG1822" s="41"/>
      <c r="AH1822" s="15"/>
      <c r="AI1822" s="41"/>
      <c r="AJ1822" s="41"/>
      <c r="AK1822" s="41"/>
      <c r="AL1822" s="15"/>
      <c r="AM1822" s="15"/>
      <c r="AN1822" s="15"/>
      <c r="AO1822" s="15"/>
      <c r="AP1822" s="15"/>
      <c r="AQ1822" s="15"/>
      <c r="AR1822" s="15"/>
      <c r="AS1822" s="15"/>
      <c r="AT1822" s="127"/>
      <c r="AU1822" s="15"/>
      <c r="AV1822" s="15"/>
      <c r="AW1822" s="15"/>
      <c r="AX1822" s="15"/>
      <c r="AY1822" s="15"/>
      <c r="AZ1822" s="10">
        <v>1</v>
      </c>
      <c r="BA1822" t="s">
        <v>13952</v>
      </c>
      <c r="BB1822" t="s">
        <v>23</v>
      </c>
      <c r="BD1822" s="39" t="str">
        <f t="shared" si="57"/>
        <v>01/274922801CBlibli Jabodetabek</v>
      </c>
    </row>
    <row r="1823" spans="2:56" ht="13.5" customHeight="1" x14ac:dyDescent="0.35">
      <c r="B1823" s="10" t="s">
        <v>17</v>
      </c>
      <c r="C1823" s="10" t="s">
        <v>1648</v>
      </c>
      <c r="D1823" s="10" t="s">
        <v>405</v>
      </c>
      <c r="E1823" s="10" t="s">
        <v>406</v>
      </c>
      <c r="F1823" s="10" t="s">
        <v>432</v>
      </c>
      <c r="G1823" s="137" t="s">
        <v>16578</v>
      </c>
      <c r="H1823" s="10" t="s">
        <v>13013</v>
      </c>
      <c r="I1823" s="10">
        <v>4902430403900</v>
      </c>
      <c r="J1823" s="10" t="s">
        <v>15460</v>
      </c>
      <c r="K1823" s="10" t="s">
        <v>10647</v>
      </c>
      <c r="L1823" s="98">
        <f>IFERROR(VLOOKUP($F1823&amp;$C1823,Sales!$J:$W,9,0),0)</f>
        <v>0</v>
      </c>
      <c r="M1823" s="98">
        <f>IFERROR(VLOOKUP($F1823&amp;$C1823,Sales!$J:$W,10,0),0)</f>
        <v>0</v>
      </c>
      <c r="N1823" s="98">
        <f>IFERROR(VLOOKUP($F1823&amp;$C1823,Sales!$J:$W,11,0),0)</f>
        <v>0</v>
      </c>
      <c r="O1823" s="98">
        <f>IFERROR(VLOOKUP($F1823&amp;$C1823,Sales!$J:$W,12,0),0)</f>
        <v>0</v>
      </c>
      <c r="P1823" s="98">
        <f>IFERROR(VLOOKUP($F1823&amp;$C1823,Sales!$J:$W,13,0),0)</f>
        <v>0</v>
      </c>
      <c r="Q1823" s="98">
        <f>IFERROR(VLOOKUP($F1823&amp;$C1823,Sales!$A:$H,7,0),0)</f>
        <v>0</v>
      </c>
      <c r="R1823" s="41">
        <f t="shared" si="56"/>
        <v>1</v>
      </c>
      <c r="S1823" s="41">
        <v>1</v>
      </c>
      <c r="T1823" s="41"/>
      <c r="U1823" s="41"/>
      <c r="V1823" s="15">
        <v>1</v>
      </c>
      <c r="W1823" s="15">
        <v>1</v>
      </c>
      <c r="X1823" s="15">
        <v>1</v>
      </c>
      <c r="Y1823" s="41">
        <v>1</v>
      </c>
      <c r="Z1823" s="41">
        <v>1</v>
      </c>
      <c r="AA1823" s="41"/>
      <c r="AB1823" s="41"/>
      <c r="AC1823" s="41"/>
      <c r="AD1823" s="15"/>
      <c r="AE1823" s="15"/>
      <c r="AF1823" s="41"/>
      <c r="AG1823" s="41"/>
      <c r="AH1823" s="15"/>
      <c r="AI1823" s="15"/>
      <c r="AJ1823" s="41"/>
      <c r="AK1823" s="15"/>
      <c r="AL1823" s="15"/>
      <c r="AM1823" s="15"/>
      <c r="AN1823" s="15"/>
      <c r="AO1823" s="15"/>
      <c r="AP1823" s="15"/>
      <c r="AQ1823" s="15"/>
      <c r="AR1823" s="15"/>
      <c r="AS1823" s="15"/>
      <c r="AT1823" s="127"/>
      <c r="AU1823" s="15"/>
      <c r="AV1823" s="15"/>
      <c r="AW1823" s="15"/>
      <c r="AX1823" s="15"/>
      <c r="AY1823" s="15"/>
      <c r="AZ1823" s="10">
        <v>1</v>
      </c>
      <c r="BA1823" t="s">
        <v>13952</v>
      </c>
      <c r="BB1823" t="s">
        <v>23</v>
      </c>
      <c r="BD1823" s="39" t="str">
        <f t="shared" si="57"/>
        <v>01/274926401JBlibli Jabodetabek</v>
      </c>
    </row>
    <row r="1824" spans="2:56" ht="13.5" customHeight="1" x14ac:dyDescent="0.35">
      <c r="B1824" s="10" t="s">
        <v>17</v>
      </c>
      <c r="C1824" s="10" t="s">
        <v>1648</v>
      </c>
      <c r="D1824" s="10" t="s">
        <v>405</v>
      </c>
      <c r="E1824" s="10" t="s">
        <v>406</v>
      </c>
      <c r="F1824" s="10" t="s">
        <v>1914</v>
      </c>
      <c r="G1824" s="137" t="s">
        <v>16579</v>
      </c>
      <c r="H1824" s="10" t="s">
        <v>13014</v>
      </c>
      <c r="I1824" s="10">
        <v>3014260842895</v>
      </c>
      <c r="J1824" s="10" t="s">
        <v>15461</v>
      </c>
      <c r="K1824" s="10" t="s">
        <v>6645</v>
      </c>
      <c r="L1824" s="98">
        <f>IFERROR(VLOOKUP($F1824&amp;$C1824,Sales!$J:$W,9,0),0)</f>
        <v>0</v>
      </c>
      <c r="M1824" s="98">
        <f>IFERROR(VLOOKUP($F1824&amp;$C1824,Sales!$J:$W,10,0),0)</f>
        <v>0</v>
      </c>
      <c r="N1824" s="98">
        <f>IFERROR(VLOOKUP($F1824&amp;$C1824,Sales!$J:$W,11,0),0)</f>
        <v>0</v>
      </c>
      <c r="O1824" s="98">
        <f>IFERROR(VLOOKUP($F1824&amp;$C1824,Sales!$J:$W,12,0),0)</f>
        <v>0</v>
      </c>
      <c r="P1824" s="98">
        <f>IFERROR(VLOOKUP($F1824&amp;$C1824,Sales!$J:$W,13,0),0)</f>
        <v>0</v>
      </c>
      <c r="Q1824" s="98">
        <f>IFERROR(VLOOKUP($F1824&amp;$C1824,Sales!$A:$H,7,0),0)</f>
        <v>0</v>
      </c>
      <c r="R1824" s="41">
        <f t="shared" si="56"/>
        <v>1</v>
      </c>
      <c r="S1824" s="41">
        <v>1</v>
      </c>
      <c r="T1824" s="41"/>
      <c r="U1824" s="41"/>
      <c r="V1824" s="15">
        <v>1</v>
      </c>
      <c r="W1824" s="15">
        <v>1</v>
      </c>
      <c r="X1824" s="15">
        <v>1</v>
      </c>
      <c r="Y1824" s="41">
        <v>1</v>
      </c>
      <c r="Z1824" s="41">
        <v>1</v>
      </c>
      <c r="AA1824" s="41"/>
      <c r="AB1824" s="41"/>
      <c r="AC1824" s="41"/>
      <c r="AD1824" s="41"/>
      <c r="AE1824" s="41"/>
      <c r="AF1824" s="41"/>
      <c r="AG1824" s="41"/>
      <c r="AH1824" s="15"/>
      <c r="AI1824" s="41"/>
      <c r="AJ1824" s="41"/>
      <c r="AK1824" s="41"/>
      <c r="AL1824" s="15"/>
      <c r="AM1824" s="15"/>
      <c r="AN1824" s="15"/>
      <c r="AO1824" s="15"/>
      <c r="AP1824" s="15"/>
      <c r="AQ1824" s="15"/>
      <c r="AR1824" s="15"/>
      <c r="AS1824" s="15"/>
      <c r="AT1824" s="127"/>
      <c r="AU1824" s="15"/>
      <c r="AV1824" s="15"/>
      <c r="AW1824" s="15"/>
      <c r="AX1824" s="15"/>
      <c r="AY1824" s="15"/>
      <c r="AZ1824" s="10">
        <v>1</v>
      </c>
      <c r="BA1824" t="s">
        <v>22</v>
      </c>
      <c r="BB1824" t="s">
        <v>23</v>
      </c>
      <c r="BD1824" s="39" t="str">
        <f t="shared" si="57"/>
        <v>01/274927101BBlibli Jabodetabek</v>
      </c>
    </row>
    <row r="1825" spans="2:56" ht="13.5" customHeight="1" x14ac:dyDescent="0.35">
      <c r="B1825" s="10" t="s">
        <v>17</v>
      </c>
      <c r="C1825" s="10" t="s">
        <v>1648</v>
      </c>
      <c r="D1825" s="10" t="s">
        <v>405</v>
      </c>
      <c r="E1825" s="10" t="s">
        <v>406</v>
      </c>
      <c r="F1825" s="10" t="s">
        <v>1229</v>
      </c>
      <c r="G1825" s="137" t="s">
        <v>16580</v>
      </c>
      <c r="H1825" s="10" t="s">
        <v>13015</v>
      </c>
      <c r="I1825" s="10">
        <v>3014260007867</v>
      </c>
      <c r="J1825" s="10" t="s">
        <v>15462</v>
      </c>
      <c r="K1825" s="10" t="s">
        <v>6646</v>
      </c>
      <c r="L1825" s="98">
        <f>IFERROR(VLOOKUP($F1825&amp;$C1825,Sales!$J:$W,9,0),0)</f>
        <v>0</v>
      </c>
      <c r="M1825" s="98">
        <f>IFERROR(VLOOKUP($F1825&amp;$C1825,Sales!$J:$W,10,0),0)</f>
        <v>0</v>
      </c>
      <c r="N1825" s="98">
        <f>IFERROR(VLOOKUP($F1825&amp;$C1825,Sales!$J:$W,11,0),0)</f>
        <v>0</v>
      </c>
      <c r="O1825" s="98">
        <f>IFERROR(VLOOKUP($F1825&amp;$C1825,Sales!$J:$W,12,0),0)</f>
        <v>0</v>
      </c>
      <c r="P1825" s="98">
        <f>IFERROR(VLOOKUP($F1825&amp;$C1825,Sales!$J:$W,13,0),0)</f>
        <v>0</v>
      </c>
      <c r="Q1825" s="98">
        <f>IFERROR(VLOOKUP($F1825&amp;$C1825,Sales!$A:$H,7,0),0)</f>
        <v>0</v>
      </c>
      <c r="R1825" s="41">
        <f t="shared" si="56"/>
        <v>1</v>
      </c>
      <c r="S1825" s="41">
        <v>1</v>
      </c>
      <c r="T1825" s="41"/>
      <c r="U1825" s="41"/>
      <c r="V1825" s="15">
        <v>1</v>
      </c>
      <c r="W1825" s="15">
        <v>1</v>
      </c>
      <c r="X1825" s="15">
        <v>1</v>
      </c>
      <c r="Y1825" s="41">
        <v>1</v>
      </c>
      <c r="Z1825" s="41">
        <v>1</v>
      </c>
      <c r="AA1825" s="41"/>
      <c r="AB1825" s="41"/>
      <c r="AC1825" s="41"/>
      <c r="AD1825" s="41"/>
      <c r="AE1825" s="41"/>
      <c r="AF1825" s="41"/>
      <c r="AG1825" s="41"/>
      <c r="AH1825" s="15"/>
      <c r="AI1825" s="41"/>
      <c r="AJ1825" s="41"/>
      <c r="AK1825" s="41"/>
      <c r="AL1825" s="15"/>
      <c r="AM1825" s="15"/>
      <c r="AN1825" s="15"/>
      <c r="AO1825" s="15"/>
      <c r="AP1825" s="15"/>
      <c r="AQ1825" s="15"/>
      <c r="AR1825" s="15"/>
      <c r="AS1825" s="15"/>
      <c r="AT1825" s="187"/>
      <c r="AU1825" s="15"/>
      <c r="AV1825" s="15"/>
      <c r="AW1825" s="15"/>
      <c r="AX1825" s="15"/>
      <c r="AY1825" s="15"/>
      <c r="AZ1825" s="10">
        <v>1</v>
      </c>
      <c r="BA1825" t="s">
        <v>13952</v>
      </c>
      <c r="BB1825" t="s">
        <v>23</v>
      </c>
      <c r="BD1825" s="39" t="str">
        <f t="shared" si="57"/>
        <v>01/274928902BBlibli Jabodetabek</v>
      </c>
    </row>
    <row r="1826" spans="2:56" ht="13.5" customHeight="1" x14ac:dyDescent="0.35">
      <c r="B1826" s="10" t="s">
        <v>17</v>
      </c>
      <c r="C1826" s="10" t="s">
        <v>1648</v>
      </c>
      <c r="D1826" s="10" t="s">
        <v>405</v>
      </c>
      <c r="E1826" s="10" t="s">
        <v>406</v>
      </c>
      <c r="F1826" s="10" t="s">
        <v>429</v>
      </c>
      <c r="G1826" s="137" t="s">
        <v>16581</v>
      </c>
      <c r="H1826" s="10" t="s">
        <v>13016</v>
      </c>
      <c r="I1826" s="10">
        <v>4902430599634</v>
      </c>
      <c r="J1826" s="10" t="s">
        <v>15463</v>
      </c>
      <c r="K1826" s="10" t="s">
        <v>10648</v>
      </c>
      <c r="L1826" s="98">
        <f>IFERROR(VLOOKUP($F1826&amp;$C1826,Sales!$J:$W,9,0),0)</f>
        <v>0</v>
      </c>
      <c r="M1826" s="98">
        <f>IFERROR(VLOOKUP($F1826&amp;$C1826,Sales!$J:$W,10,0),0)</f>
        <v>0</v>
      </c>
      <c r="N1826" s="98">
        <f>IFERROR(VLOOKUP($F1826&amp;$C1826,Sales!$J:$W,11,0),0)</f>
        <v>0</v>
      </c>
      <c r="O1826" s="98">
        <f>IFERROR(VLOOKUP($F1826&amp;$C1826,Sales!$J:$W,12,0),0)</f>
        <v>0</v>
      </c>
      <c r="P1826" s="98">
        <f>IFERROR(VLOOKUP($F1826&amp;$C1826,Sales!$J:$W,13,0),0)</f>
        <v>0</v>
      </c>
      <c r="Q1826" s="98">
        <f>IFERROR(VLOOKUP($F1826&amp;$C1826,Sales!$A:$H,7,0),0)</f>
        <v>0</v>
      </c>
      <c r="R1826" s="41">
        <f t="shared" si="56"/>
        <v>1</v>
      </c>
      <c r="S1826" s="41">
        <v>1</v>
      </c>
      <c r="T1826" s="41"/>
      <c r="U1826" s="41"/>
      <c r="V1826" s="15">
        <v>1</v>
      </c>
      <c r="W1826" s="15">
        <v>1</v>
      </c>
      <c r="X1826" s="15">
        <v>1</v>
      </c>
      <c r="Y1826" s="41">
        <v>1</v>
      </c>
      <c r="Z1826" s="41">
        <v>1</v>
      </c>
      <c r="AA1826" s="41"/>
      <c r="AB1826" s="41"/>
      <c r="AC1826" s="41"/>
      <c r="AD1826" s="41"/>
      <c r="AE1826" s="41"/>
      <c r="AF1826" s="41"/>
      <c r="AG1826" s="41"/>
      <c r="AH1826" s="15"/>
      <c r="AI1826" s="41"/>
      <c r="AJ1826" s="41"/>
      <c r="AK1826" s="41"/>
      <c r="AL1826" s="15"/>
      <c r="AM1826" s="15"/>
      <c r="AN1826" s="15"/>
      <c r="AO1826" s="15"/>
      <c r="AP1826" s="15"/>
      <c r="AQ1826" s="15"/>
      <c r="AR1826" s="15"/>
      <c r="AS1826" s="15"/>
      <c r="AT1826" s="127"/>
      <c r="AU1826" s="15"/>
      <c r="AV1826" s="15"/>
      <c r="AW1826" s="15"/>
      <c r="AX1826" s="15"/>
      <c r="AY1826" s="15"/>
      <c r="AZ1826" s="10">
        <v>1</v>
      </c>
      <c r="BA1826" t="s">
        <v>13952</v>
      </c>
      <c r="BB1826" t="s">
        <v>23</v>
      </c>
      <c r="BD1826" s="39" t="str">
        <f t="shared" si="57"/>
        <v>01/274927101RBlibli Jabodetabek</v>
      </c>
    </row>
    <row r="1827" spans="2:56" ht="13.5" customHeight="1" x14ac:dyDescent="0.35">
      <c r="B1827" s="10" t="s">
        <v>17</v>
      </c>
      <c r="C1827" s="10" t="s">
        <v>1648</v>
      </c>
      <c r="D1827" s="10" t="s">
        <v>405</v>
      </c>
      <c r="E1827" s="10" t="s">
        <v>406</v>
      </c>
      <c r="F1827" s="10" t="s">
        <v>1921</v>
      </c>
      <c r="G1827" s="137" t="s">
        <v>16582</v>
      </c>
      <c r="H1827" s="10" t="s">
        <v>13017</v>
      </c>
      <c r="I1827" s="10">
        <v>4902430599597</v>
      </c>
      <c r="J1827" s="10" t="s">
        <v>15464</v>
      </c>
      <c r="K1827" s="10" t="s">
        <v>6647</v>
      </c>
      <c r="L1827" s="98">
        <f>IFERROR(VLOOKUP($F1827&amp;$C1827,Sales!$J:$W,9,0),0)</f>
        <v>0</v>
      </c>
      <c r="M1827" s="98">
        <f>IFERROR(VLOOKUP($F1827&amp;$C1827,Sales!$J:$W,10,0),0)</f>
        <v>0</v>
      </c>
      <c r="N1827" s="98">
        <f>IFERROR(VLOOKUP($F1827&amp;$C1827,Sales!$J:$W,11,0),0)</f>
        <v>0</v>
      </c>
      <c r="O1827" s="98">
        <f>IFERROR(VLOOKUP($F1827&amp;$C1827,Sales!$J:$W,12,0),0)</f>
        <v>0</v>
      </c>
      <c r="P1827" s="98">
        <f>IFERROR(VLOOKUP($F1827&amp;$C1827,Sales!$J:$W,13,0),0)</f>
        <v>0</v>
      </c>
      <c r="Q1827" s="98">
        <f>IFERROR(VLOOKUP($F1827&amp;$C1827,Sales!$A:$H,7,0),0)</f>
        <v>0</v>
      </c>
      <c r="R1827" s="41">
        <f t="shared" si="56"/>
        <v>1</v>
      </c>
      <c r="S1827" s="41">
        <v>1</v>
      </c>
      <c r="T1827" s="41"/>
      <c r="U1827" s="41"/>
      <c r="V1827" s="15">
        <v>1</v>
      </c>
      <c r="W1827" s="15">
        <v>1</v>
      </c>
      <c r="X1827" s="15">
        <v>1</v>
      </c>
      <c r="Y1827" s="41">
        <v>1</v>
      </c>
      <c r="Z1827" s="41">
        <v>1</v>
      </c>
      <c r="AA1827" s="41"/>
      <c r="AB1827" s="41"/>
      <c r="AC1827" s="41"/>
      <c r="AD1827" s="41"/>
      <c r="AE1827" s="41"/>
      <c r="AF1827" s="41"/>
      <c r="AG1827" s="41"/>
      <c r="AH1827" s="15"/>
      <c r="AI1827" s="41"/>
      <c r="AJ1827" s="41"/>
      <c r="AK1827" s="41"/>
      <c r="AL1827" s="15"/>
      <c r="AM1827" s="15"/>
      <c r="AN1827" s="15"/>
      <c r="AO1827" s="15"/>
      <c r="AP1827" s="15"/>
      <c r="AQ1827" s="15"/>
      <c r="AR1827" s="15"/>
      <c r="AS1827" s="15"/>
      <c r="AT1827" s="127"/>
      <c r="AU1827" s="15"/>
      <c r="AV1827" s="15"/>
      <c r="AW1827" s="15"/>
      <c r="AX1827" s="15"/>
      <c r="AY1827" s="15"/>
      <c r="AZ1827" s="10">
        <v>1</v>
      </c>
      <c r="BA1827" t="s">
        <v>13952</v>
      </c>
      <c r="BB1827" t="s">
        <v>23</v>
      </c>
      <c r="BD1827" s="39" t="str">
        <f t="shared" si="57"/>
        <v>01/274927101OBlibli Jabodetabek</v>
      </c>
    </row>
    <row r="1828" spans="2:56" ht="13.5" customHeight="1" x14ac:dyDescent="0.35">
      <c r="B1828" s="10" t="s">
        <v>17</v>
      </c>
      <c r="C1828" s="10" t="s">
        <v>1648</v>
      </c>
      <c r="D1828" s="10" t="s">
        <v>405</v>
      </c>
      <c r="E1828" s="10" t="s">
        <v>406</v>
      </c>
      <c r="F1828" s="10" t="s">
        <v>1922</v>
      </c>
      <c r="G1828" s="137" t="s">
        <v>16583</v>
      </c>
      <c r="H1828" s="10" t="s">
        <v>13018</v>
      </c>
      <c r="I1828" s="10">
        <v>4902430678193</v>
      </c>
      <c r="J1828" s="10" t="s">
        <v>15465</v>
      </c>
      <c r="K1828" s="10" t="s">
        <v>6648</v>
      </c>
      <c r="L1828" s="98">
        <f>IFERROR(VLOOKUP($F1828&amp;$C1828,Sales!$J:$W,9,0),0)</f>
        <v>0</v>
      </c>
      <c r="M1828" s="98">
        <f>IFERROR(VLOOKUP($F1828&amp;$C1828,Sales!$J:$W,10,0),0)</f>
        <v>0</v>
      </c>
      <c r="N1828" s="98">
        <f>IFERROR(VLOOKUP($F1828&amp;$C1828,Sales!$J:$W,11,0),0)</f>
        <v>0</v>
      </c>
      <c r="O1828" s="98">
        <f>IFERROR(VLOOKUP($F1828&amp;$C1828,Sales!$J:$W,12,0),0)</f>
        <v>0</v>
      </c>
      <c r="P1828" s="98">
        <f>IFERROR(VLOOKUP($F1828&amp;$C1828,Sales!$J:$W,13,0),0)</f>
        <v>0</v>
      </c>
      <c r="Q1828" s="98">
        <f>IFERROR(VLOOKUP($F1828&amp;$C1828,Sales!$A:$H,7,0),0)</f>
        <v>0</v>
      </c>
      <c r="R1828" s="41">
        <f t="shared" si="56"/>
        <v>1</v>
      </c>
      <c r="S1828" s="41">
        <v>1</v>
      </c>
      <c r="T1828" s="41"/>
      <c r="U1828" s="41"/>
      <c r="V1828" s="15">
        <v>1</v>
      </c>
      <c r="W1828" s="15">
        <v>1</v>
      </c>
      <c r="X1828" s="15">
        <v>1</v>
      </c>
      <c r="Y1828" s="41">
        <v>1</v>
      </c>
      <c r="Z1828" s="41">
        <v>1</v>
      </c>
      <c r="AA1828" s="41"/>
      <c r="AB1828" s="41"/>
      <c r="AC1828" s="41"/>
      <c r="AD1828" s="41"/>
      <c r="AE1828" s="41"/>
      <c r="AF1828" s="41"/>
      <c r="AG1828" s="41"/>
      <c r="AH1828" s="15"/>
      <c r="AI1828" s="41"/>
      <c r="AJ1828" s="41"/>
      <c r="AK1828" s="41"/>
      <c r="AL1828" s="15"/>
      <c r="AM1828" s="15"/>
      <c r="AN1828" s="15"/>
      <c r="AO1828" s="15"/>
      <c r="AP1828" s="15"/>
      <c r="AQ1828" s="15"/>
      <c r="AR1828" s="15"/>
      <c r="AS1828" s="15"/>
      <c r="AT1828" s="127"/>
      <c r="AU1828" s="15"/>
      <c r="AV1828" s="15"/>
      <c r="AW1828" s="15"/>
      <c r="AX1828" s="15"/>
      <c r="AY1828" s="15"/>
      <c r="AZ1828" s="10">
        <v>1</v>
      </c>
      <c r="BA1828" t="s">
        <v>22</v>
      </c>
      <c r="BB1828" t="s">
        <v>23</v>
      </c>
      <c r="BD1828" s="39" t="str">
        <f t="shared" si="57"/>
        <v>01/274922801BBlibli Jabodetabek</v>
      </c>
    </row>
    <row r="1829" spans="2:56" ht="13.5" customHeight="1" x14ac:dyDescent="0.35">
      <c r="B1829" s="10" t="s">
        <v>17</v>
      </c>
      <c r="C1829" s="10" t="s">
        <v>1648</v>
      </c>
      <c r="D1829" s="10" t="s">
        <v>405</v>
      </c>
      <c r="E1829" s="10" t="s">
        <v>406</v>
      </c>
      <c r="F1829" s="10" t="s">
        <v>453</v>
      </c>
      <c r="G1829" s="137" t="s">
        <v>16584</v>
      </c>
      <c r="H1829" s="10" t="s">
        <v>13019</v>
      </c>
      <c r="I1829" s="10">
        <v>4902430678278</v>
      </c>
      <c r="J1829" s="10" t="s">
        <v>15466</v>
      </c>
      <c r="K1829" s="10" t="s">
        <v>1925</v>
      </c>
      <c r="L1829" s="98">
        <f>IFERROR(VLOOKUP($F1829&amp;$C1829,Sales!$J:$W,9,0),0)</f>
        <v>0</v>
      </c>
      <c r="M1829" s="98">
        <f>IFERROR(VLOOKUP($F1829&amp;$C1829,Sales!$J:$W,10,0),0)</f>
        <v>0</v>
      </c>
      <c r="N1829" s="98">
        <f>IFERROR(VLOOKUP($F1829&amp;$C1829,Sales!$J:$W,11,0),0)</f>
        <v>0</v>
      </c>
      <c r="O1829" s="98">
        <f>IFERROR(VLOOKUP($F1829&amp;$C1829,Sales!$J:$W,12,0),0)</f>
        <v>0</v>
      </c>
      <c r="P1829" s="98">
        <f>IFERROR(VLOOKUP($F1829&amp;$C1829,Sales!$J:$W,13,0),0)</f>
        <v>0</v>
      </c>
      <c r="Q1829" s="98">
        <f>IFERROR(VLOOKUP($F1829&amp;$C1829,Sales!$A:$H,7,0),0)</f>
        <v>0</v>
      </c>
      <c r="R1829" s="41">
        <f t="shared" si="56"/>
        <v>1</v>
      </c>
      <c r="S1829" s="41">
        <v>1</v>
      </c>
      <c r="T1829" s="41"/>
      <c r="U1829" s="41"/>
      <c r="V1829" s="15">
        <v>1</v>
      </c>
      <c r="W1829" s="15">
        <v>1</v>
      </c>
      <c r="X1829" s="15">
        <v>1</v>
      </c>
      <c r="Y1829" s="41">
        <v>1</v>
      </c>
      <c r="Z1829" s="41">
        <v>1</v>
      </c>
      <c r="AA1829" s="41"/>
      <c r="AB1829" s="41"/>
      <c r="AC1829" s="41"/>
      <c r="AD1829" s="41"/>
      <c r="AE1829" s="41"/>
      <c r="AF1829" s="41"/>
      <c r="AG1829" s="41"/>
      <c r="AH1829" s="15"/>
      <c r="AI1829" s="41"/>
      <c r="AJ1829" s="41"/>
      <c r="AK1829" s="41"/>
      <c r="AL1829" s="15"/>
      <c r="AM1829" s="15"/>
      <c r="AN1829" s="15"/>
      <c r="AO1829" s="15"/>
      <c r="AP1829" s="15"/>
      <c r="AQ1829" s="15"/>
      <c r="AR1829" s="15"/>
      <c r="AS1829" s="15"/>
      <c r="AT1829" s="127"/>
      <c r="AU1829" s="15"/>
      <c r="AV1829" s="15"/>
      <c r="AW1829" s="15"/>
      <c r="AX1829" s="15"/>
      <c r="AY1829" s="15"/>
      <c r="AZ1829" s="10">
        <v>1</v>
      </c>
      <c r="BA1829" t="s">
        <v>13952</v>
      </c>
      <c r="BB1829" t="s">
        <v>23</v>
      </c>
      <c r="BD1829" s="39" t="str">
        <f t="shared" si="57"/>
        <v>01/274922801ABlibli Jabodetabek</v>
      </c>
    </row>
    <row r="1830" spans="2:56" ht="13.5" customHeight="1" x14ac:dyDescent="0.35">
      <c r="B1830" s="10" t="s">
        <v>17</v>
      </c>
      <c r="C1830" s="10" t="s">
        <v>1648</v>
      </c>
      <c r="D1830" s="10" t="s">
        <v>405</v>
      </c>
      <c r="E1830" s="10" t="s">
        <v>406</v>
      </c>
      <c r="F1830" s="10" t="s">
        <v>1926</v>
      </c>
      <c r="G1830" s="137" t="s">
        <v>16585</v>
      </c>
      <c r="H1830" s="10" t="s">
        <v>13020</v>
      </c>
      <c r="I1830" s="10">
        <v>4902430678346</v>
      </c>
      <c r="J1830" s="10" t="s">
        <v>15467</v>
      </c>
      <c r="K1830" s="10" t="s">
        <v>6649</v>
      </c>
      <c r="L1830" s="98">
        <f>IFERROR(VLOOKUP($F1830&amp;$C1830,Sales!$J:$W,9,0),0)</f>
        <v>0</v>
      </c>
      <c r="M1830" s="98">
        <f>IFERROR(VLOOKUP($F1830&amp;$C1830,Sales!$J:$W,10,0),0)</f>
        <v>0</v>
      </c>
      <c r="N1830" s="98">
        <f>IFERROR(VLOOKUP($F1830&amp;$C1830,Sales!$J:$W,11,0),0)</f>
        <v>0</v>
      </c>
      <c r="O1830" s="98">
        <f>IFERROR(VLOOKUP($F1830&amp;$C1830,Sales!$J:$W,12,0),0)</f>
        <v>0</v>
      </c>
      <c r="P1830" s="98">
        <f>IFERROR(VLOOKUP($F1830&amp;$C1830,Sales!$J:$W,13,0),0)</f>
        <v>0</v>
      </c>
      <c r="Q1830" s="98">
        <f>IFERROR(VLOOKUP($F1830&amp;$C1830,Sales!$A:$H,7,0),0)</f>
        <v>0</v>
      </c>
      <c r="R1830" s="41">
        <f t="shared" si="56"/>
        <v>0</v>
      </c>
      <c r="S1830" s="41">
        <v>0</v>
      </c>
      <c r="T1830" s="41"/>
      <c r="U1830" s="41"/>
      <c r="V1830" s="15">
        <v>0</v>
      </c>
      <c r="W1830" s="15">
        <v>0</v>
      </c>
      <c r="X1830" s="15">
        <v>0</v>
      </c>
      <c r="Y1830" s="41">
        <v>0</v>
      </c>
      <c r="Z1830" s="41">
        <v>0</v>
      </c>
      <c r="AA1830" s="41"/>
      <c r="AB1830" s="41"/>
      <c r="AC1830" s="41"/>
      <c r="AD1830" s="41"/>
      <c r="AE1830" s="41"/>
      <c r="AF1830" s="41"/>
      <c r="AG1830" s="41"/>
      <c r="AH1830" s="15"/>
      <c r="AI1830" s="41"/>
      <c r="AJ1830" s="41"/>
      <c r="AK1830" s="41"/>
      <c r="AL1830" s="15"/>
      <c r="AM1830" s="15"/>
      <c r="AN1830" s="15"/>
      <c r="AO1830" s="15"/>
      <c r="AP1830" s="15"/>
      <c r="AQ1830" s="15"/>
      <c r="AR1830" s="15"/>
      <c r="AS1830" s="15"/>
      <c r="AT1830" s="127"/>
      <c r="AU1830" s="15"/>
      <c r="AV1830" s="15"/>
      <c r="AW1830" s="15"/>
      <c r="AX1830" s="15"/>
      <c r="AY1830" s="15"/>
      <c r="AZ1830" s="10">
        <v>1</v>
      </c>
      <c r="BA1830" t="s">
        <v>22</v>
      </c>
      <c r="BB1830" t="s">
        <v>23</v>
      </c>
      <c r="BD1830" s="39" t="str">
        <f t="shared" si="57"/>
        <v>01/274922801DBlibli Jabodetabek</v>
      </c>
    </row>
    <row r="1831" spans="2:56" ht="13.5" customHeight="1" x14ac:dyDescent="0.35">
      <c r="B1831" s="10" t="s">
        <v>17</v>
      </c>
      <c r="C1831" s="10" t="s">
        <v>1648</v>
      </c>
      <c r="D1831" s="10" t="s">
        <v>405</v>
      </c>
      <c r="E1831" s="10" t="s">
        <v>406</v>
      </c>
      <c r="F1831" s="10" t="s">
        <v>449</v>
      </c>
      <c r="G1831" s="137" t="s">
        <v>16586</v>
      </c>
      <c r="H1831" s="10" t="s">
        <v>13021</v>
      </c>
      <c r="I1831" s="10">
        <v>9300647000342</v>
      </c>
      <c r="J1831" s="10" t="s">
        <v>15468</v>
      </c>
      <c r="K1831" s="10" t="s">
        <v>10649</v>
      </c>
      <c r="L1831" s="98">
        <f>IFERROR(VLOOKUP($F1831&amp;$C1831,Sales!$J:$W,9,0),0)</f>
        <v>0</v>
      </c>
      <c r="M1831" s="98">
        <f>IFERROR(VLOOKUP($F1831&amp;$C1831,Sales!$J:$W,10,0),0)</f>
        <v>0</v>
      </c>
      <c r="N1831" s="98">
        <f>IFERROR(VLOOKUP($F1831&amp;$C1831,Sales!$J:$W,11,0),0)</f>
        <v>0</v>
      </c>
      <c r="O1831" s="98">
        <f>IFERROR(VLOOKUP($F1831&amp;$C1831,Sales!$J:$W,12,0),0)</f>
        <v>0</v>
      </c>
      <c r="P1831" s="98">
        <f>IFERROR(VLOOKUP($F1831&amp;$C1831,Sales!$J:$W,13,0),0)</f>
        <v>0</v>
      </c>
      <c r="Q1831" s="98">
        <f>IFERROR(VLOOKUP($F1831&amp;$C1831,Sales!$A:$H,7,0),0)</f>
        <v>0</v>
      </c>
      <c r="R1831" s="41">
        <f t="shared" si="56"/>
        <v>1</v>
      </c>
      <c r="S1831" s="41">
        <v>1</v>
      </c>
      <c r="T1831" s="41"/>
      <c r="U1831" s="41"/>
      <c r="V1831" s="15">
        <v>1</v>
      </c>
      <c r="W1831" s="15">
        <v>1</v>
      </c>
      <c r="X1831" s="15">
        <v>1</v>
      </c>
      <c r="Y1831" s="41">
        <v>1</v>
      </c>
      <c r="Z1831" s="41">
        <v>1</v>
      </c>
      <c r="AA1831" s="41"/>
      <c r="AB1831" s="41"/>
      <c r="AC1831" s="41"/>
      <c r="AD1831" s="41"/>
      <c r="AE1831" s="41"/>
      <c r="AF1831" s="41"/>
      <c r="AG1831" s="41"/>
      <c r="AH1831" s="15"/>
      <c r="AI1831" s="41"/>
      <c r="AJ1831" s="41"/>
      <c r="AK1831" s="41"/>
      <c r="AL1831" s="15"/>
      <c r="AM1831" s="15"/>
      <c r="AN1831" s="15"/>
      <c r="AO1831" s="15"/>
      <c r="AP1831" s="15"/>
      <c r="AQ1831" s="15"/>
      <c r="AR1831" s="15"/>
      <c r="AS1831" s="15"/>
      <c r="AT1831" s="127"/>
      <c r="AU1831" s="15"/>
      <c r="AV1831" s="15"/>
      <c r="AW1831" s="15"/>
      <c r="AX1831" s="15"/>
      <c r="AY1831" s="15"/>
      <c r="AZ1831" s="10">
        <v>1</v>
      </c>
      <c r="BA1831" t="s">
        <v>13952</v>
      </c>
      <c r="BB1831" t="s">
        <v>23</v>
      </c>
      <c r="BD1831" s="39" t="str">
        <f t="shared" si="57"/>
        <v>01/341313901ABlibli Jabodetabek</v>
      </c>
    </row>
    <row r="1832" spans="2:56" ht="13.5" customHeight="1" x14ac:dyDescent="0.35">
      <c r="B1832" s="10" t="s">
        <v>17</v>
      </c>
      <c r="C1832" s="10" t="s">
        <v>1648</v>
      </c>
      <c r="D1832" s="10" t="s">
        <v>405</v>
      </c>
      <c r="E1832" s="10" t="s">
        <v>406</v>
      </c>
      <c r="F1832" s="10" t="s">
        <v>414</v>
      </c>
      <c r="G1832" s="137" t="s">
        <v>16587</v>
      </c>
      <c r="H1832" s="10" t="s">
        <v>16315</v>
      </c>
      <c r="I1832" s="10">
        <v>3014260279400</v>
      </c>
      <c r="J1832" s="124" t="s">
        <v>15469</v>
      </c>
      <c r="K1832" s="10" t="s">
        <v>3187</v>
      </c>
      <c r="L1832" s="98">
        <f>IFERROR(VLOOKUP($F1832&amp;$C1832,Sales!$J:$W,9,0),0)</f>
        <v>0</v>
      </c>
      <c r="M1832" s="98">
        <f>IFERROR(VLOOKUP($F1832&amp;$C1832,Sales!$J:$W,10,0),0)</f>
        <v>0</v>
      </c>
      <c r="N1832" s="98">
        <f>IFERROR(VLOOKUP($F1832&amp;$C1832,Sales!$J:$W,11,0),0)</f>
        <v>0</v>
      </c>
      <c r="O1832" s="98">
        <f>IFERROR(VLOOKUP($F1832&amp;$C1832,Sales!$J:$W,12,0),0)</f>
        <v>0</v>
      </c>
      <c r="P1832" s="98">
        <f>IFERROR(VLOOKUP($F1832&amp;$C1832,Sales!$J:$W,13,0),0)</f>
        <v>0</v>
      </c>
      <c r="Q1832" s="98">
        <f>IFERROR(VLOOKUP($F1832&amp;$C1832,Sales!$A:$H,7,0),0)</f>
        <v>0</v>
      </c>
      <c r="R1832" s="41">
        <f t="shared" si="56"/>
        <v>1</v>
      </c>
      <c r="S1832" s="41">
        <v>1</v>
      </c>
      <c r="T1832" s="41"/>
      <c r="U1832" s="41"/>
      <c r="V1832" s="15">
        <v>1</v>
      </c>
      <c r="W1832" s="15">
        <v>1</v>
      </c>
      <c r="X1832" s="15">
        <v>1</v>
      </c>
      <c r="Y1832" s="41">
        <v>1</v>
      </c>
      <c r="Z1832" s="41">
        <v>1</v>
      </c>
      <c r="AA1832" s="41"/>
      <c r="AB1832" s="41"/>
      <c r="AC1832" s="41"/>
      <c r="AD1832" s="41"/>
      <c r="AE1832" s="41"/>
      <c r="AF1832" s="41"/>
      <c r="AG1832" s="41"/>
      <c r="AH1832" s="15"/>
      <c r="AI1832" s="41"/>
      <c r="AJ1832" s="41"/>
      <c r="AK1832" s="41"/>
      <c r="AL1832" s="15"/>
      <c r="AM1832" s="15"/>
      <c r="AN1832" s="15"/>
      <c r="AO1832" s="15"/>
      <c r="AP1832" s="15"/>
      <c r="AQ1832" s="15"/>
      <c r="AR1832" s="15"/>
      <c r="AS1832" s="15"/>
      <c r="AT1832" s="127"/>
      <c r="AU1832" s="15"/>
      <c r="AV1832" s="15"/>
      <c r="AW1832" s="15"/>
      <c r="AX1832" s="15"/>
      <c r="AY1832" s="15"/>
      <c r="AZ1832" s="10">
        <v>1</v>
      </c>
      <c r="BA1832" t="s">
        <v>13952</v>
      </c>
      <c r="BB1832" t="s">
        <v>23</v>
      </c>
      <c r="BD1832" s="39" t="str">
        <f t="shared" si="57"/>
        <v>01/341313502ABlibli Jabodetabek</v>
      </c>
    </row>
    <row r="1833" spans="2:56" ht="13.5" customHeight="1" x14ac:dyDescent="0.35">
      <c r="B1833" s="10" t="s">
        <v>17</v>
      </c>
      <c r="C1833" s="10" t="s">
        <v>1648</v>
      </c>
      <c r="D1833" s="10" t="s">
        <v>405</v>
      </c>
      <c r="E1833" s="10" t="s">
        <v>406</v>
      </c>
      <c r="F1833" s="10" t="s">
        <v>411</v>
      </c>
      <c r="G1833" s="137" t="s">
        <v>16266</v>
      </c>
      <c r="H1833" s="10" t="s">
        <v>16318</v>
      </c>
      <c r="I1833" s="10">
        <v>3014260279387</v>
      </c>
      <c r="J1833" s="10" t="s">
        <v>15803</v>
      </c>
      <c r="K1833" s="10" t="s">
        <v>6650</v>
      </c>
      <c r="L1833" s="98">
        <f>IFERROR(VLOOKUP($F1833&amp;$C1833,Sales!$J:$W,9,0),0)</f>
        <v>0</v>
      </c>
      <c r="M1833" s="98">
        <f>IFERROR(VLOOKUP($F1833&amp;$C1833,Sales!$J:$W,10,0),0)</f>
        <v>0</v>
      </c>
      <c r="N1833" s="98">
        <f>IFERROR(VLOOKUP($F1833&amp;$C1833,Sales!$J:$W,11,0),0)</f>
        <v>0</v>
      </c>
      <c r="O1833" s="98">
        <f>IFERROR(VLOOKUP($F1833&amp;$C1833,Sales!$J:$W,12,0),0)</f>
        <v>0</v>
      </c>
      <c r="P1833" s="98">
        <f>IFERROR(VLOOKUP($F1833&amp;$C1833,Sales!$J:$W,13,0),0)</f>
        <v>0</v>
      </c>
      <c r="Q1833" s="98">
        <f>IFERROR(VLOOKUP($F1833&amp;$C1833,Sales!$A:$H,7,0),0)</f>
        <v>0</v>
      </c>
      <c r="R1833" s="41">
        <f t="shared" si="56"/>
        <v>1</v>
      </c>
      <c r="S1833" s="41">
        <v>1</v>
      </c>
      <c r="T1833" s="41"/>
      <c r="U1833" s="41"/>
      <c r="V1833" s="15">
        <v>1</v>
      </c>
      <c r="W1833" s="15">
        <v>1</v>
      </c>
      <c r="X1833" s="15">
        <v>1</v>
      </c>
      <c r="Y1833" s="41">
        <v>1</v>
      </c>
      <c r="Z1833" s="41">
        <v>1</v>
      </c>
      <c r="AA1833" s="41"/>
      <c r="AB1833" s="41"/>
      <c r="AC1833" s="41"/>
      <c r="AD1833" s="41"/>
      <c r="AE1833" s="41"/>
      <c r="AF1833" s="41"/>
      <c r="AG1833" s="41"/>
      <c r="AH1833" s="15"/>
      <c r="AI1833" s="41"/>
      <c r="AJ1833" s="41"/>
      <c r="AK1833" s="41"/>
      <c r="AL1833" s="15"/>
      <c r="AM1833" s="15"/>
      <c r="AN1833" s="15"/>
      <c r="AO1833" s="15"/>
      <c r="AP1833" s="15"/>
      <c r="AQ1833" s="15"/>
      <c r="AR1833" s="15"/>
      <c r="AS1833" s="15"/>
      <c r="AT1833" s="127"/>
      <c r="AU1833" s="15"/>
      <c r="AV1833" s="15"/>
      <c r="AW1833" s="41"/>
      <c r="AX1833" s="41"/>
      <c r="AY1833" s="41"/>
      <c r="AZ1833" s="10">
        <v>1</v>
      </c>
      <c r="BA1833" t="s">
        <v>13952</v>
      </c>
      <c r="BB1833" t="s">
        <v>23</v>
      </c>
      <c r="BD1833" s="39" t="str">
        <f t="shared" si="57"/>
        <v>01/341313503ABlibli Jabodetabek</v>
      </c>
    </row>
    <row r="1834" spans="2:56" ht="13.5" customHeight="1" x14ac:dyDescent="0.35">
      <c r="B1834" s="10" t="s">
        <v>17</v>
      </c>
      <c r="C1834" s="10" t="s">
        <v>1648</v>
      </c>
      <c r="D1834" s="10" t="s">
        <v>405</v>
      </c>
      <c r="E1834" s="10" t="s">
        <v>406</v>
      </c>
      <c r="F1834" s="10" t="s">
        <v>407</v>
      </c>
      <c r="G1834" s="137" t="s">
        <v>16588</v>
      </c>
      <c r="H1834" s="10" t="s">
        <v>13022</v>
      </c>
      <c r="I1834" s="10">
        <v>3014260279059</v>
      </c>
      <c r="J1834" s="10" t="s">
        <v>15470</v>
      </c>
      <c r="K1834" s="10" t="s">
        <v>3193</v>
      </c>
      <c r="L1834" s="98">
        <f>IFERROR(VLOOKUP($F1834&amp;$C1834,Sales!$J:$W,9,0),0)</f>
        <v>0</v>
      </c>
      <c r="M1834" s="98">
        <f>IFERROR(VLOOKUP($F1834&amp;$C1834,Sales!$J:$W,10,0),0)</f>
        <v>0</v>
      </c>
      <c r="N1834" s="98">
        <f>IFERROR(VLOOKUP($F1834&amp;$C1834,Sales!$J:$W,11,0),0)</f>
        <v>0</v>
      </c>
      <c r="O1834" s="98">
        <f>IFERROR(VLOOKUP($F1834&amp;$C1834,Sales!$J:$W,12,0),0)</f>
        <v>0</v>
      </c>
      <c r="P1834" s="98">
        <f>IFERROR(VLOOKUP($F1834&amp;$C1834,Sales!$J:$W,13,0),0)</f>
        <v>0</v>
      </c>
      <c r="Q1834" s="98">
        <f>IFERROR(VLOOKUP($F1834&amp;$C1834,Sales!$A:$H,7,0),0)</f>
        <v>0</v>
      </c>
      <c r="R1834" s="41">
        <f t="shared" si="56"/>
        <v>1</v>
      </c>
      <c r="S1834" s="41">
        <v>1</v>
      </c>
      <c r="T1834" s="41"/>
      <c r="U1834" s="41"/>
      <c r="V1834" s="15">
        <v>1</v>
      </c>
      <c r="W1834" s="15">
        <v>1</v>
      </c>
      <c r="X1834" s="15">
        <v>1</v>
      </c>
      <c r="Y1834" s="41">
        <v>1</v>
      </c>
      <c r="Z1834" s="41">
        <v>1</v>
      </c>
      <c r="AA1834" s="41"/>
      <c r="AB1834" s="41"/>
      <c r="AC1834" s="41"/>
      <c r="AD1834" s="41"/>
      <c r="AE1834" s="41"/>
      <c r="AF1834" s="41"/>
      <c r="AG1834" s="41"/>
      <c r="AH1834" s="15"/>
      <c r="AI1834" s="41"/>
      <c r="AJ1834" s="41"/>
      <c r="AK1834" s="41"/>
      <c r="AL1834" s="15"/>
      <c r="AM1834" s="15"/>
      <c r="AN1834" s="15"/>
      <c r="AO1834" s="15"/>
      <c r="AP1834" s="15"/>
      <c r="AQ1834" s="15"/>
      <c r="AR1834" s="15"/>
      <c r="AS1834" s="15"/>
      <c r="AT1834" s="127"/>
      <c r="AU1834" s="15"/>
      <c r="AV1834" s="15"/>
      <c r="AW1834" s="15"/>
      <c r="AX1834" s="15"/>
      <c r="AY1834" s="15"/>
      <c r="AZ1834" s="10">
        <v>1</v>
      </c>
      <c r="BA1834" t="s">
        <v>13952</v>
      </c>
      <c r="BB1834" t="s">
        <v>23</v>
      </c>
      <c r="BD1834" s="39" t="str">
        <f t="shared" si="57"/>
        <v>01/341313504ABlibli Jabodetabek</v>
      </c>
    </row>
    <row r="1835" spans="2:56" ht="13.5" customHeight="1" x14ac:dyDescent="0.35">
      <c r="B1835" s="10" t="s">
        <v>17</v>
      </c>
      <c r="C1835" s="10" t="s">
        <v>1648</v>
      </c>
      <c r="D1835" s="10" t="s">
        <v>405</v>
      </c>
      <c r="E1835" s="10" t="s">
        <v>406</v>
      </c>
      <c r="F1835" s="10" t="s">
        <v>424</v>
      </c>
      <c r="G1835" s="137" t="s">
        <v>16758</v>
      </c>
      <c r="H1835" s="10" t="s">
        <v>13023</v>
      </c>
      <c r="I1835" s="10">
        <v>3014260279462</v>
      </c>
      <c r="J1835" s="10" t="s">
        <v>15471</v>
      </c>
      <c r="K1835" s="10" t="s">
        <v>10650</v>
      </c>
      <c r="L1835" s="98">
        <f>IFERROR(VLOOKUP($F1835&amp;$C1835,Sales!$J:$W,9,0),0)</f>
        <v>0</v>
      </c>
      <c r="M1835" s="98">
        <f>IFERROR(VLOOKUP($F1835&amp;$C1835,Sales!$J:$W,10,0),0)</f>
        <v>0</v>
      </c>
      <c r="N1835" s="98">
        <f>IFERROR(VLOOKUP($F1835&amp;$C1835,Sales!$J:$W,11,0),0)</f>
        <v>0</v>
      </c>
      <c r="O1835" s="98">
        <f>IFERROR(VLOOKUP($F1835&amp;$C1835,Sales!$J:$W,12,0),0)</f>
        <v>0</v>
      </c>
      <c r="P1835" s="98">
        <f>IFERROR(VLOOKUP($F1835&amp;$C1835,Sales!$J:$W,13,0),0)</f>
        <v>0</v>
      </c>
      <c r="Q1835" s="98">
        <f>IFERROR(VLOOKUP($F1835&amp;$C1835,Sales!$A:$H,7,0),0)</f>
        <v>0</v>
      </c>
      <c r="R1835" s="41">
        <f t="shared" si="56"/>
        <v>1</v>
      </c>
      <c r="S1835" s="41">
        <v>1</v>
      </c>
      <c r="T1835" s="41"/>
      <c r="U1835" s="41"/>
      <c r="V1835" s="15">
        <v>1</v>
      </c>
      <c r="W1835" s="15">
        <v>1</v>
      </c>
      <c r="X1835" s="15">
        <v>1</v>
      </c>
      <c r="Y1835" s="41">
        <v>1</v>
      </c>
      <c r="Z1835" s="41">
        <v>1</v>
      </c>
      <c r="AA1835" s="41"/>
      <c r="AB1835" s="41"/>
      <c r="AC1835" s="41"/>
      <c r="AD1835" s="41"/>
      <c r="AE1835" s="41"/>
      <c r="AF1835" s="41"/>
      <c r="AG1835" s="41"/>
      <c r="AH1835" s="15"/>
      <c r="AI1835" s="41"/>
      <c r="AJ1835" s="41"/>
      <c r="AK1835" s="41"/>
      <c r="AL1835" s="15"/>
      <c r="AM1835" s="15"/>
      <c r="AN1835" s="15"/>
      <c r="AO1835" s="15"/>
      <c r="AP1835" s="15"/>
      <c r="AQ1835" s="15"/>
      <c r="AR1835" s="15"/>
      <c r="AS1835" s="15"/>
      <c r="AT1835" s="127"/>
      <c r="AU1835" s="15"/>
      <c r="AV1835" s="15"/>
      <c r="AW1835" s="15"/>
      <c r="AX1835" s="15"/>
      <c r="AY1835" s="15"/>
      <c r="AZ1835" s="10">
        <v>1</v>
      </c>
      <c r="BA1835" t="s">
        <v>13952</v>
      </c>
      <c r="BB1835" t="s">
        <v>23</v>
      </c>
      <c r="BD1835" s="39" t="str">
        <f t="shared" si="57"/>
        <v>01/341313501ABlibli Jabodetabek</v>
      </c>
    </row>
    <row r="1836" spans="2:56" ht="13.5" customHeight="1" x14ac:dyDescent="0.35">
      <c r="B1836" s="10" t="s">
        <v>17</v>
      </c>
      <c r="C1836" s="10" t="s">
        <v>1648</v>
      </c>
      <c r="D1836" s="10" t="s">
        <v>405</v>
      </c>
      <c r="E1836" s="10" t="s">
        <v>406</v>
      </c>
      <c r="F1836" s="10" t="s">
        <v>2640</v>
      </c>
      <c r="G1836" s="137" t="s">
        <v>16589</v>
      </c>
      <c r="H1836" s="10" t="s">
        <v>13024</v>
      </c>
      <c r="I1836" s="10">
        <v>4902430403870</v>
      </c>
      <c r="J1836" s="10" t="s">
        <v>15472</v>
      </c>
      <c r="K1836" s="10" t="s">
        <v>10651</v>
      </c>
      <c r="L1836" s="98">
        <f>IFERROR(VLOOKUP($F1836&amp;$C1836,Sales!$J:$W,9,0),0)</f>
        <v>0</v>
      </c>
      <c r="M1836" s="98">
        <f>IFERROR(VLOOKUP($F1836&amp;$C1836,Sales!$J:$W,10,0),0)</f>
        <v>0</v>
      </c>
      <c r="N1836" s="98">
        <f>IFERROR(VLOOKUP($F1836&amp;$C1836,Sales!$J:$W,11,0),0)</f>
        <v>0</v>
      </c>
      <c r="O1836" s="98">
        <f>IFERROR(VLOOKUP($F1836&amp;$C1836,Sales!$J:$W,12,0),0)</f>
        <v>0</v>
      </c>
      <c r="P1836" s="98">
        <f>IFERROR(VLOOKUP($F1836&amp;$C1836,Sales!$J:$W,13,0),0)</f>
        <v>0</v>
      </c>
      <c r="Q1836" s="98">
        <f>IFERROR(VLOOKUP($F1836&amp;$C1836,Sales!$A:$H,7,0),0)</f>
        <v>0</v>
      </c>
      <c r="R1836" s="41">
        <f t="shared" si="56"/>
        <v>1</v>
      </c>
      <c r="S1836" s="41">
        <v>1</v>
      </c>
      <c r="T1836" s="41"/>
      <c r="U1836" s="41"/>
      <c r="V1836" s="15">
        <v>1</v>
      </c>
      <c r="W1836" s="15">
        <v>1</v>
      </c>
      <c r="X1836" s="15">
        <v>1</v>
      </c>
      <c r="Y1836" s="41">
        <v>1</v>
      </c>
      <c r="Z1836" s="41">
        <v>1</v>
      </c>
      <c r="AA1836" s="41"/>
      <c r="AB1836" s="41"/>
      <c r="AC1836" s="41"/>
      <c r="AD1836" s="41"/>
      <c r="AE1836" s="41"/>
      <c r="AF1836" s="41"/>
      <c r="AG1836" s="41"/>
      <c r="AH1836" s="15"/>
      <c r="AI1836" s="41"/>
      <c r="AJ1836" s="41"/>
      <c r="AK1836" s="41"/>
      <c r="AL1836" s="15"/>
      <c r="AM1836" s="15"/>
      <c r="AN1836" s="15"/>
      <c r="AO1836" s="15"/>
      <c r="AP1836" s="15"/>
      <c r="AQ1836" s="15"/>
      <c r="AR1836" s="15"/>
      <c r="AS1836" s="15"/>
      <c r="AT1836" s="127"/>
      <c r="AU1836" s="15"/>
      <c r="AV1836" s="15"/>
      <c r="AW1836" s="15"/>
      <c r="AX1836" s="15"/>
      <c r="AY1836" s="15"/>
      <c r="AZ1836" s="10">
        <v>1</v>
      </c>
      <c r="BA1836" t="s">
        <v>13952</v>
      </c>
      <c r="BB1836" t="s">
        <v>23</v>
      </c>
      <c r="BD1836" s="39" t="str">
        <f t="shared" si="57"/>
        <v>01/274923801CBlibli Jabodetabek</v>
      </c>
    </row>
    <row r="1837" spans="2:56" ht="13.5" customHeight="1" x14ac:dyDescent="0.35">
      <c r="B1837" s="10" t="s">
        <v>17</v>
      </c>
      <c r="C1837" s="10" t="s">
        <v>1648</v>
      </c>
      <c r="D1837" s="10" t="s">
        <v>405</v>
      </c>
      <c r="E1837" s="10" t="s">
        <v>406</v>
      </c>
      <c r="F1837" s="10" t="s">
        <v>2319</v>
      </c>
      <c r="G1837" s="137" t="s">
        <v>6651</v>
      </c>
      <c r="H1837" s="10" t="s">
        <v>13025</v>
      </c>
      <c r="I1837" s="10">
        <v>4902430390095</v>
      </c>
      <c r="J1837" s="10" t="s">
        <v>15473</v>
      </c>
      <c r="K1837" s="10" t="s">
        <v>3184</v>
      </c>
      <c r="L1837" s="98">
        <f>IFERROR(VLOOKUP($F1837&amp;$C1837,Sales!$J:$W,9,0),0)</f>
        <v>0</v>
      </c>
      <c r="M1837" s="98">
        <f>IFERROR(VLOOKUP($F1837&amp;$C1837,Sales!$J:$W,10,0),0)</f>
        <v>0</v>
      </c>
      <c r="N1837" s="98">
        <f>IFERROR(VLOOKUP($F1837&amp;$C1837,Sales!$J:$W,11,0),0)</f>
        <v>0</v>
      </c>
      <c r="O1837" s="98">
        <f>IFERROR(VLOOKUP($F1837&amp;$C1837,Sales!$J:$W,12,0),0)</f>
        <v>0</v>
      </c>
      <c r="P1837" s="98">
        <f>IFERROR(VLOOKUP($F1837&amp;$C1837,Sales!$J:$W,13,0),0)</f>
        <v>0</v>
      </c>
      <c r="Q1837" s="98">
        <f>IFERROR(VLOOKUP($F1837&amp;$C1837,Sales!$A:$H,7,0),0)</f>
        <v>0</v>
      </c>
      <c r="R1837" s="41">
        <f t="shared" si="56"/>
        <v>1</v>
      </c>
      <c r="S1837" s="41">
        <v>1</v>
      </c>
      <c r="T1837" s="41"/>
      <c r="U1837" s="41"/>
      <c r="V1837" s="15">
        <v>1</v>
      </c>
      <c r="W1837" s="15">
        <v>1</v>
      </c>
      <c r="X1837" s="15">
        <v>1</v>
      </c>
      <c r="Y1837" s="41">
        <v>1</v>
      </c>
      <c r="Z1837" s="41">
        <v>1</v>
      </c>
      <c r="AA1837" s="41"/>
      <c r="AB1837" s="41"/>
      <c r="AC1837" s="41"/>
      <c r="AD1837" s="41"/>
      <c r="AE1837" s="41"/>
      <c r="AF1837" s="41"/>
      <c r="AG1837" s="41"/>
      <c r="AH1837" s="15"/>
      <c r="AI1837" s="41"/>
      <c r="AJ1837" s="41"/>
      <c r="AK1837" s="41"/>
      <c r="AL1837" s="15"/>
      <c r="AM1837" s="15"/>
      <c r="AN1837" s="15"/>
      <c r="AO1837" s="15"/>
      <c r="AP1837" s="15"/>
      <c r="AQ1837" s="15"/>
      <c r="AR1837" s="15"/>
      <c r="AS1837" s="15"/>
      <c r="AT1837" s="127"/>
      <c r="AU1837" s="15"/>
      <c r="AV1837" s="15"/>
      <c r="AW1837" s="15"/>
      <c r="AX1837" s="15"/>
      <c r="AY1837" s="15"/>
      <c r="AZ1837" s="10">
        <v>1</v>
      </c>
      <c r="BA1837" t="s">
        <v>13952</v>
      </c>
      <c r="BB1837" t="s">
        <v>23</v>
      </c>
      <c r="BD1837" s="39" t="str">
        <f t="shared" si="57"/>
        <v>01/274926401GBlibli Jabodetabek</v>
      </c>
    </row>
    <row r="1838" spans="2:56" ht="13.5" customHeight="1" x14ac:dyDescent="0.35">
      <c r="B1838" s="10" t="s">
        <v>17</v>
      </c>
      <c r="C1838" s="10" t="s">
        <v>1648</v>
      </c>
      <c r="D1838" s="10" t="s">
        <v>405</v>
      </c>
      <c r="E1838" s="10" t="s">
        <v>406</v>
      </c>
      <c r="F1838" s="10" t="s">
        <v>11620</v>
      </c>
      <c r="G1838" s="137" t="s">
        <v>16590</v>
      </c>
      <c r="H1838" s="10" t="s">
        <v>13026</v>
      </c>
      <c r="I1838" s="10" t="s">
        <v>3274</v>
      </c>
      <c r="J1838" s="10" t="s">
        <v>15474</v>
      </c>
      <c r="K1838" s="10" t="s">
        <v>10652</v>
      </c>
      <c r="L1838" s="98">
        <f>IFERROR(VLOOKUP($F1838&amp;$C1838,Sales!$J:$W,9,0),0)</f>
        <v>0</v>
      </c>
      <c r="M1838" s="98">
        <f>IFERROR(VLOOKUP($F1838&amp;$C1838,Sales!$J:$W,10,0),0)</f>
        <v>0</v>
      </c>
      <c r="N1838" s="98">
        <f>IFERROR(VLOOKUP($F1838&amp;$C1838,Sales!$J:$W,11,0),0)</f>
        <v>0</v>
      </c>
      <c r="O1838" s="98">
        <f>IFERROR(VLOOKUP($F1838&amp;$C1838,Sales!$J:$W,12,0),0)</f>
        <v>0</v>
      </c>
      <c r="P1838" s="98">
        <f>IFERROR(VLOOKUP($F1838&amp;$C1838,Sales!$J:$W,13,0),0)</f>
        <v>0</v>
      </c>
      <c r="Q1838" s="98">
        <f>IFERROR(VLOOKUP($F1838&amp;$C1838,Sales!$A:$H,7,0),0)</f>
        <v>0</v>
      </c>
      <c r="R1838" s="41">
        <f t="shared" si="56"/>
        <v>1</v>
      </c>
      <c r="S1838" s="41">
        <v>1</v>
      </c>
      <c r="T1838" s="41"/>
      <c r="U1838" s="41"/>
      <c r="V1838" s="15">
        <v>1</v>
      </c>
      <c r="W1838" s="15">
        <v>1</v>
      </c>
      <c r="X1838" s="15">
        <v>1</v>
      </c>
      <c r="Y1838" s="41">
        <v>1</v>
      </c>
      <c r="Z1838" s="41">
        <v>1</v>
      </c>
      <c r="AA1838" s="41"/>
      <c r="AB1838" s="41"/>
      <c r="AC1838" s="41"/>
      <c r="AD1838" s="41"/>
      <c r="AE1838" s="41"/>
      <c r="AF1838" s="41"/>
      <c r="AG1838" s="41"/>
      <c r="AH1838" s="15"/>
      <c r="AI1838" s="41"/>
      <c r="AJ1838" s="41"/>
      <c r="AK1838" s="41"/>
      <c r="AL1838" s="15"/>
      <c r="AM1838" s="15"/>
      <c r="AN1838" s="15"/>
      <c r="AO1838" s="15"/>
      <c r="AP1838" s="15"/>
      <c r="AQ1838" s="15"/>
      <c r="AR1838" s="15"/>
      <c r="AS1838" s="15"/>
      <c r="AT1838" s="127"/>
      <c r="AU1838" s="15"/>
      <c r="AV1838" s="15"/>
      <c r="AW1838" s="15"/>
      <c r="AX1838" s="15"/>
      <c r="AY1838" s="15"/>
      <c r="AZ1838" s="10">
        <v>1</v>
      </c>
      <c r="BA1838" t="s">
        <v>22</v>
      </c>
      <c r="BB1838" t="s">
        <v>23</v>
      </c>
      <c r="BD1838" s="39" t="str">
        <f t="shared" si="57"/>
        <v>01/394929504RBlibli Jabodetabek</v>
      </c>
    </row>
    <row r="1839" spans="2:56" ht="13.5" customHeight="1" x14ac:dyDescent="0.35">
      <c r="B1839" s="10" t="s">
        <v>17</v>
      </c>
      <c r="C1839" s="10" t="s">
        <v>1648</v>
      </c>
      <c r="D1839" s="10" t="s">
        <v>405</v>
      </c>
      <c r="E1839" s="10" t="s">
        <v>406</v>
      </c>
      <c r="F1839" s="10" t="s">
        <v>3563</v>
      </c>
      <c r="G1839" s="137" t="s">
        <v>16591</v>
      </c>
      <c r="H1839" s="10" t="s">
        <v>13027</v>
      </c>
      <c r="I1839" s="10" t="s">
        <v>3276</v>
      </c>
      <c r="J1839" s="10" t="s">
        <v>15475</v>
      </c>
      <c r="K1839" s="10" t="s">
        <v>10653</v>
      </c>
      <c r="L1839" s="98">
        <f>IFERROR(VLOOKUP($F1839&amp;$C1839,Sales!$J:$W,9,0),0)</f>
        <v>0</v>
      </c>
      <c r="M1839" s="98">
        <f>IFERROR(VLOOKUP($F1839&amp;$C1839,Sales!$J:$W,10,0),0)</f>
        <v>0</v>
      </c>
      <c r="N1839" s="98">
        <f>IFERROR(VLOOKUP($F1839&amp;$C1839,Sales!$J:$W,11,0),0)</f>
        <v>0</v>
      </c>
      <c r="O1839" s="98">
        <f>IFERROR(VLOOKUP($F1839&amp;$C1839,Sales!$J:$W,12,0),0)</f>
        <v>0</v>
      </c>
      <c r="P1839" s="98">
        <f>IFERROR(VLOOKUP($F1839&amp;$C1839,Sales!$J:$W,13,0),0)</f>
        <v>0</v>
      </c>
      <c r="Q1839" s="98">
        <f>IFERROR(VLOOKUP($F1839&amp;$C1839,Sales!$A:$H,7,0),0)</f>
        <v>0</v>
      </c>
      <c r="R1839" s="41">
        <f t="shared" si="56"/>
        <v>1</v>
      </c>
      <c r="S1839" s="41">
        <v>1</v>
      </c>
      <c r="T1839" s="41"/>
      <c r="U1839" s="41"/>
      <c r="V1839" s="15">
        <v>1</v>
      </c>
      <c r="W1839" s="15">
        <v>1</v>
      </c>
      <c r="X1839" s="15">
        <v>1</v>
      </c>
      <c r="Y1839" s="41">
        <v>1</v>
      </c>
      <c r="Z1839" s="41">
        <v>1</v>
      </c>
      <c r="AA1839" s="41"/>
      <c r="AB1839" s="41"/>
      <c r="AC1839" s="41"/>
      <c r="AD1839" s="41"/>
      <c r="AE1839" s="41"/>
      <c r="AF1839" s="41"/>
      <c r="AG1839" s="41"/>
      <c r="AH1839" s="15"/>
      <c r="AI1839" s="41"/>
      <c r="AJ1839" s="41"/>
      <c r="AK1839" s="41"/>
      <c r="AL1839" s="15"/>
      <c r="AM1839" s="15"/>
      <c r="AN1839" s="15"/>
      <c r="AO1839" s="15"/>
      <c r="AP1839" s="15"/>
      <c r="AQ1839" s="15"/>
      <c r="AR1839" s="15"/>
      <c r="AS1839" s="15"/>
      <c r="AT1839" s="127"/>
      <c r="AU1839" s="15"/>
      <c r="AV1839" s="15"/>
      <c r="AW1839" s="15"/>
      <c r="AX1839" s="15"/>
      <c r="AY1839" s="15"/>
      <c r="AZ1839" s="10">
        <v>1</v>
      </c>
      <c r="BA1839" t="s">
        <v>22</v>
      </c>
      <c r="BB1839" t="s">
        <v>23</v>
      </c>
      <c r="BD1839" s="39" t="str">
        <f t="shared" si="57"/>
        <v>01/394929503LBlibli Jabodetabek</v>
      </c>
    </row>
    <row r="1840" spans="2:56" ht="13.5" customHeight="1" x14ac:dyDescent="0.35">
      <c r="B1840" s="10" t="s">
        <v>17</v>
      </c>
      <c r="C1840" s="10" t="s">
        <v>1648</v>
      </c>
      <c r="D1840" s="10" t="s">
        <v>405</v>
      </c>
      <c r="E1840" s="10" t="s">
        <v>406</v>
      </c>
      <c r="F1840" s="10" t="s">
        <v>3564</v>
      </c>
      <c r="G1840" s="137" t="s">
        <v>16592</v>
      </c>
      <c r="H1840" s="10" t="s">
        <v>13028</v>
      </c>
      <c r="I1840" s="10" t="s">
        <v>3277</v>
      </c>
      <c r="J1840" s="10" t="s">
        <v>15476</v>
      </c>
      <c r="K1840" s="10" t="s">
        <v>10654</v>
      </c>
      <c r="L1840" s="98">
        <f>IFERROR(VLOOKUP($F1840&amp;$C1840,Sales!$J:$W,9,0),0)</f>
        <v>0</v>
      </c>
      <c r="M1840" s="98">
        <f>IFERROR(VLOOKUP($F1840&amp;$C1840,Sales!$J:$W,10,0),0)</f>
        <v>0</v>
      </c>
      <c r="N1840" s="98">
        <f>IFERROR(VLOOKUP($F1840&amp;$C1840,Sales!$J:$W,11,0),0)</f>
        <v>0</v>
      </c>
      <c r="O1840" s="98">
        <f>IFERROR(VLOOKUP($F1840&amp;$C1840,Sales!$J:$W,12,0),0)</f>
        <v>0</v>
      </c>
      <c r="P1840" s="98">
        <f>IFERROR(VLOOKUP($F1840&amp;$C1840,Sales!$J:$W,13,0),0)</f>
        <v>0</v>
      </c>
      <c r="Q1840" s="98">
        <f>IFERROR(VLOOKUP($F1840&amp;$C1840,Sales!$A:$H,7,0),0)</f>
        <v>0</v>
      </c>
      <c r="R1840" s="41">
        <f t="shared" si="56"/>
        <v>1</v>
      </c>
      <c r="S1840" s="41">
        <v>1</v>
      </c>
      <c r="T1840" s="41"/>
      <c r="U1840" s="41"/>
      <c r="V1840" s="15">
        <v>1</v>
      </c>
      <c r="W1840" s="15">
        <v>1</v>
      </c>
      <c r="X1840" s="15">
        <v>1</v>
      </c>
      <c r="Y1840" s="41">
        <v>1</v>
      </c>
      <c r="Z1840" s="41">
        <v>1</v>
      </c>
      <c r="AA1840" s="41"/>
      <c r="AB1840" s="41"/>
      <c r="AC1840" s="41"/>
      <c r="AD1840" s="41"/>
      <c r="AE1840" s="41"/>
      <c r="AF1840" s="41"/>
      <c r="AG1840" s="41"/>
      <c r="AH1840" s="15"/>
      <c r="AI1840" s="41"/>
      <c r="AJ1840" s="41"/>
      <c r="AK1840" s="41"/>
      <c r="AL1840" s="15"/>
      <c r="AM1840" s="15"/>
      <c r="AN1840" s="15"/>
      <c r="AO1840" s="15"/>
      <c r="AP1840" s="15"/>
      <c r="AQ1840" s="15"/>
      <c r="AR1840" s="15"/>
      <c r="AS1840" s="15"/>
      <c r="AT1840" s="127"/>
      <c r="AU1840" s="15"/>
      <c r="AV1840" s="15"/>
      <c r="AW1840" s="15"/>
      <c r="AX1840" s="15"/>
      <c r="AY1840" s="15"/>
      <c r="AZ1840" s="10">
        <v>1</v>
      </c>
      <c r="BA1840" t="s">
        <v>22</v>
      </c>
      <c r="BB1840" t="s">
        <v>23</v>
      </c>
      <c r="BD1840" s="39" t="str">
        <f t="shared" si="57"/>
        <v>01/394929503MBlibli Jabodetabek</v>
      </c>
    </row>
    <row r="1841" spans="2:56" ht="13.5" customHeight="1" x14ac:dyDescent="0.35">
      <c r="B1841" s="10" t="s">
        <v>17</v>
      </c>
      <c r="C1841" s="10" t="s">
        <v>1648</v>
      </c>
      <c r="D1841" s="10" t="s">
        <v>405</v>
      </c>
      <c r="E1841" s="10" t="s">
        <v>406</v>
      </c>
      <c r="F1841" s="10" t="s">
        <v>2989</v>
      </c>
      <c r="G1841" s="137" t="s">
        <v>16759</v>
      </c>
      <c r="H1841" s="10" t="s">
        <v>16796</v>
      </c>
      <c r="I1841" s="10" t="s">
        <v>3280</v>
      </c>
      <c r="J1841" s="10" t="s">
        <v>15477</v>
      </c>
      <c r="K1841" s="10" t="s">
        <v>10655</v>
      </c>
      <c r="L1841" s="98">
        <f>IFERROR(VLOOKUP($F1841&amp;$C1841,Sales!$J:$W,9,0),0)</f>
        <v>0</v>
      </c>
      <c r="M1841" s="98">
        <f>IFERROR(VLOOKUP($F1841&amp;$C1841,Sales!$J:$W,10,0),0)</f>
        <v>0</v>
      </c>
      <c r="N1841" s="98">
        <f>IFERROR(VLOOKUP($F1841&amp;$C1841,Sales!$J:$W,11,0),0)</f>
        <v>0</v>
      </c>
      <c r="O1841" s="98">
        <f>IFERROR(VLOOKUP($F1841&amp;$C1841,Sales!$J:$W,12,0),0)</f>
        <v>0</v>
      </c>
      <c r="P1841" s="98">
        <f>IFERROR(VLOOKUP($F1841&amp;$C1841,Sales!$J:$W,13,0),0)</f>
        <v>0</v>
      </c>
      <c r="Q1841" s="98">
        <f>IFERROR(VLOOKUP($F1841&amp;$C1841,Sales!$A:$H,7,0),0)</f>
        <v>0</v>
      </c>
      <c r="R1841" s="41">
        <f t="shared" si="56"/>
        <v>1</v>
      </c>
      <c r="S1841" s="41">
        <v>1</v>
      </c>
      <c r="T1841" s="41"/>
      <c r="U1841" s="41"/>
      <c r="V1841" s="15">
        <v>1</v>
      </c>
      <c r="W1841" s="15">
        <v>1</v>
      </c>
      <c r="X1841" s="15">
        <v>1</v>
      </c>
      <c r="Y1841" s="41">
        <v>1</v>
      </c>
      <c r="Z1841" s="41">
        <v>1</v>
      </c>
      <c r="AA1841" s="41"/>
      <c r="AB1841" s="41"/>
      <c r="AC1841" s="41"/>
      <c r="AD1841" s="41"/>
      <c r="AE1841" s="41"/>
      <c r="AF1841" s="41"/>
      <c r="AG1841" s="41"/>
      <c r="AH1841" s="15"/>
      <c r="AI1841" s="41"/>
      <c r="AJ1841" s="41"/>
      <c r="AK1841" s="41"/>
      <c r="AL1841" s="15"/>
      <c r="AM1841" s="15"/>
      <c r="AN1841" s="15"/>
      <c r="AO1841" s="15"/>
      <c r="AP1841" s="15"/>
      <c r="AQ1841" s="15"/>
      <c r="AR1841" s="15"/>
      <c r="AS1841" s="15"/>
      <c r="AT1841" s="127"/>
      <c r="AU1841" s="15"/>
      <c r="AV1841" s="15"/>
      <c r="AW1841" s="15"/>
      <c r="AX1841" s="15"/>
      <c r="AY1841" s="15"/>
      <c r="AZ1841" s="10">
        <v>1</v>
      </c>
      <c r="BA1841" t="s">
        <v>22</v>
      </c>
      <c r="BB1841" t="s">
        <v>23</v>
      </c>
      <c r="BD1841" s="39" t="str">
        <f t="shared" si="57"/>
        <v>01/394929501YBlibli Jabodetabek</v>
      </c>
    </row>
    <row r="1842" spans="2:56" ht="13.5" customHeight="1" x14ac:dyDescent="0.35">
      <c r="B1842" s="10" t="s">
        <v>17</v>
      </c>
      <c r="C1842" s="10" t="s">
        <v>1648</v>
      </c>
      <c r="D1842" s="10" t="s">
        <v>405</v>
      </c>
      <c r="E1842" s="10" t="s">
        <v>406</v>
      </c>
      <c r="F1842" s="10" t="s">
        <v>3568</v>
      </c>
      <c r="G1842" s="137" t="s">
        <v>16594</v>
      </c>
      <c r="H1842" s="10" t="s">
        <v>13030</v>
      </c>
      <c r="I1842" s="10" t="s">
        <v>6383</v>
      </c>
      <c r="J1842" s="10" t="s">
        <v>15478</v>
      </c>
      <c r="K1842" s="10" t="s">
        <v>10656</v>
      </c>
      <c r="L1842" s="98">
        <f>IFERROR(VLOOKUP($F1842&amp;$C1842,Sales!$J:$W,9,0),0)</f>
        <v>0</v>
      </c>
      <c r="M1842" s="98">
        <f>IFERROR(VLOOKUP($F1842&amp;$C1842,Sales!$J:$W,10,0),0)</f>
        <v>0</v>
      </c>
      <c r="N1842" s="98">
        <f>IFERROR(VLOOKUP($F1842&amp;$C1842,Sales!$J:$W,11,0),0)</f>
        <v>0</v>
      </c>
      <c r="O1842" s="98">
        <f>IFERROR(VLOOKUP($F1842&amp;$C1842,Sales!$J:$W,12,0),0)</f>
        <v>0</v>
      </c>
      <c r="P1842" s="98">
        <f>IFERROR(VLOOKUP($F1842&amp;$C1842,Sales!$J:$W,13,0),0)</f>
        <v>0</v>
      </c>
      <c r="Q1842" s="98">
        <f>IFERROR(VLOOKUP($F1842&amp;$C1842,Sales!$A:$H,7,0),0)</f>
        <v>0</v>
      </c>
      <c r="R1842" s="41">
        <f t="shared" si="56"/>
        <v>1</v>
      </c>
      <c r="S1842" s="41">
        <v>1</v>
      </c>
      <c r="T1842" s="41"/>
      <c r="U1842" s="41"/>
      <c r="V1842" s="15">
        <v>1</v>
      </c>
      <c r="W1842" s="15">
        <v>1</v>
      </c>
      <c r="X1842" s="15">
        <v>1</v>
      </c>
      <c r="Y1842" s="41">
        <v>1</v>
      </c>
      <c r="Z1842" s="41">
        <v>1</v>
      </c>
      <c r="AA1842" s="41"/>
      <c r="AB1842" s="41"/>
      <c r="AC1842" s="41"/>
      <c r="AD1842" s="41"/>
      <c r="AE1842" s="41"/>
      <c r="AF1842" s="41"/>
      <c r="AG1842" s="41"/>
      <c r="AH1842" s="15"/>
      <c r="AI1842" s="41"/>
      <c r="AJ1842" s="41"/>
      <c r="AK1842" s="41"/>
      <c r="AL1842" s="15"/>
      <c r="AM1842" s="15"/>
      <c r="AN1842" s="15"/>
      <c r="AO1842" s="15"/>
      <c r="AP1842" s="15"/>
      <c r="AQ1842" s="15"/>
      <c r="AR1842" s="15"/>
      <c r="AS1842" s="15"/>
      <c r="AT1842" s="127"/>
      <c r="AU1842" s="15"/>
      <c r="AV1842" s="15"/>
      <c r="AW1842" s="15"/>
      <c r="AX1842" s="15"/>
      <c r="AY1842" s="15"/>
      <c r="AZ1842" s="10">
        <v>1</v>
      </c>
      <c r="BA1842" t="s">
        <v>22</v>
      </c>
      <c r="BB1842" t="s">
        <v>23</v>
      </c>
      <c r="BD1842" s="39" t="str">
        <f t="shared" si="57"/>
        <v>01/394929503QBlibli Jabodetabek</v>
      </c>
    </row>
    <row r="1843" spans="2:56" ht="13.5" customHeight="1" x14ac:dyDescent="0.35">
      <c r="B1843" s="10" t="s">
        <v>17</v>
      </c>
      <c r="C1843" s="10" t="s">
        <v>1648</v>
      </c>
      <c r="D1843" s="10" t="s">
        <v>405</v>
      </c>
      <c r="E1843" s="10" t="s">
        <v>406</v>
      </c>
      <c r="F1843" s="10" t="s">
        <v>3569</v>
      </c>
      <c r="G1843" s="137" t="s">
        <v>16593</v>
      </c>
      <c r="H1843" s="10" t="s">
        <v>13029</v>
      </c>
      <c r="I1843" s="10" t="s">
        <v>3282</v>
      </c>
      <c r="J1843" s="10" t="s">
        <v>15479</v>
      </c>
      <c r="K1843" s="10" t="s">
        <v>10657</v>
      </c>
      <c r="L1843" s="98">
        <f>IFERROR(VLOOKUP($F1843&amp;$C1843,Sales!$J:$W,9,0),0)</f>
        <v>0</v>
      </c>
      <c r="M1843" s="98">
        <f>IFERROR(VLOOKUP($F1843&amp;$C1843,Sales!$J:$W,10,0),0)</f>
        <v>0</v>
      </c>
      <c r="N1843" s="98">
        <f>IFERROR(VLOOKUP($F1843&amp;$C1843,Sales!$J:$W,11,0),0)</f>
        <v>0</v>
      </c>
      <c r="O1843" s="98">
        <f>IFERROR(VLOOKUP($F1843&amp;$C1843,Sales!$J:$W,12,0),0)</f>
        <v>0</v>
      </c>
      <c r="P1843" s="98">
        <f>IFERROR(VLOOKUP($F1843&amp;$C1843,Sales!$J:$W,13,0),0)</f>
        <v>0</v>
      </c>
      <c r="Q1843" s="98">
        <f>IFERROR(VLOOKUP($F1843&amp;$C1843,Sales!$A:$H,7,0),0)</f>
        <v>0</v>
      </c>
      <c r="R1843" s="41">
        <f t="shared" si="56"/>
        <v>1</v>
      </c>
      <c r="S1843" s="41">
        <v>1</v>
      </c>
      <c r="T1843" s="41"/>
      <c r="U1843" s="41"/>
      <c r="V1843" s="15">
        <v>1</v>
      </c>
      <c r="W1843" s="15">
        <v>1</v>
      </c>
      <c r="X1843" s="15">
        <v>1</v>
      </c>
      <c r="Y1843" s="41">
        <v>1</v>
      </c>
      <c r="Z1843" s="41">
        <v>1</v>
      </c>
      <c r="AA1843" s="41"/>
      <c r="AB1843" s="41"/>
      <c r="AC1843" s="41"/>
      <c r="AD1843" s="41"/>
      <c r="AE1843" s="41"/>
      <c r="AF1843" s="41"/>
      <c r="AG1843" s="41"/>
      <c r="AH1843" s="15"/>
      <c r="AI1843" s="41"/>
      <c r="AJ1843" s="41"/>
      <c r="AK1843" s="41"/>
      <c r="AL1843" s="15"/>
      <c r="AM1843" s="15"/>
      <c r="AN1843" s="15"/>
      <c r="AO1843" s="15"/>
      <c r="AP1843" s="15"/>
      <c r="AQ1843" s="15"/>
      <c r="AR1843" s="15"/>
      <c r="AS1843" s="15"/>
      <c r="AT1843" s="127"/>
      <c r="AU1843" s="15"/>
      <c r="AV1843" s="15"/>
      <c r="AW1843" s="15"/>
      <c r="AX1843" s="15"/>
      <c r="AY1843" s="15"/>
      <c r="AZ1843" s="10">
        <v>1</v>
      </c>
      <c r="BA1843" t="s">
        <v>22</v>
      </c>
      <c r="BB1843" t="s">
        <v>23</v>
      </c>
      <c r="BD1843" s="39" t="str">
        <f t="shared" si="57"/>
        <v>01/394929503RBlibli Jabodetabek</v>
      </c>
    </row>
    <row r="1844" spans="2:56" ht="13.5" customHeight="1" x14ac:dyDescent="0.35">
      <c r="B1844" s="10" t="s">
        <v>17</v>
      </c>
      <c r="C1844" s="10" t="s">
        <v>1648</v>
      </c>
      <c r="D1844" s="10" t="s">
        <v>405</v>
      </c>
      <c r="E1844" s="10" t="s">
        <v>406</v>
      </c>
      <c r="F1844" s="10" t="s">
        <v>3570</v>
      </c>
      <c r="G1844" s="137" t="s">
        <v>16595</v>
      </c>
      <c r="H1844" s="10" t="s">
        <v>13031</v>
      </c>
      <c r="I1844" s="10" t="s">
        <v>3283</v>
      </c>
      <c r="J1844" s="10" t="s">
        <v>15480</v>
      </c>
      <c r="K1844" s="10" t="s">
        <v>10658</v>
      </c>
      <c r="L1844" s="98">
        <f>IFERROR(VLOOKUP($F1844&amp;$C1844,Sales!$J:$W,9,0),0)</f>
        <v>0</v>
      </c>
      <c r="M1844" s="98">
        <f>IFERROR(VLOOKUP($F1844&amp;$C1844,Sales!$J:$W,10,0),0)</f>
        <v>0</v>
      </c>
      <c r="N1844" s="98">
        <f>IFERROR(VLOOKUP($F1844&amp;$C1844,Sales!$J:$W,11,0),0)</f>
        <v>0</v>
      </c>
      <c r="O1844" s="98">
        <f>IFERROR(VLOOKUP($F1844&amp;$C1844,Sales!$J:$W,12,0),0)</f>
        <v>0</v>
      </c>
      <c r="P1844" s="98">
        <f>IFERROR(VLOOKUP($F1844&amp;$C1844,Sales!$J:$W,13,0),0)</f>
        <v>0</v>
      </c>
      <c r="Q1844" s="98">
        <f>IFERROR(VLOOKUP($F1844&amp;$C1844,Sales!$A:$H,7,0),0)</f>
        <v>0</v>
      </c>
      <c r="R1844" s="41">
        <f t="shared" si="56"/>
        <v>1</v>
      </c>
      <c r="S1844" s="41">
        <v>1</v>
      </c>
      <c r="T1844" s="41"/>
      <c r="U1844" s="41"/>
      <c r="V1844" s="15">
        <v>1</v>
      </c>
      <c r="W1844" s="15">
        <v>1</v>
      </c>
      <c r="X1844" s="15">
        <v>1</v>
      </c>
      <c r="Y1844" s="41">
        <v>1</v>
      </c>
      <c r="Z1844" s="41">
        <v>1</v>
      </c>
      <c r="AA1844" s="41"/>
      <c r="AB1844" s="41"/>
      <c r="AC1844" s="41"/>
      <c r="AD1844" s="41"/>
      <c r="AE1844" s="41"/>
      <c r="AF1844" s="41"/>
      <c r="AG1844" s="41"/>
      <c r="AH1844" s="15"/>
      <c r="AI1844" s="41"/>
      <c r="AJ1844" s="41"/>
      <c r="AK1844" s="41"/>
      <c r="AL1844" s="15"/>
      <c r="AM1844" s="15"/>
      <c r="AN1844" s="15"/>
      <c r="AO1844" s="15"/>
      <c r="AP1844" s="15"/>
      <c r="AQ1844" s="15"/>
      <c r="AR1844" s="15"/>
      <c r="AS1844" s="15"/>
      <c r="AT1844" s="127"/>
      <c r="AU1844" s="15"/>
      <c r="AV1844" s="15"/>
      <c r="AW1844" s="15"/>
      <c r="AX1844" s="15"/>
      <c r="AY1844" s="15"/>
      <c r="AZ1844" s="10">
        <v>1</v>
      </c>
      <c r="BA1844" t="s">
        <v>22</v>
      </c>
      <c r="BB1844" t="s">
        <v>23</v>
      </c>
      <c r="BD1844" s="39" t="str">
        <f t="shared" si="57"/>
        <v>01/394929503SBlibli Jabodetabek</v>
      </c>
    </row>
    <row r="1845" spans="2:56" ht="13.5" customHeight="1" x14ac:dyDescent="0.35">
      <c r="B1845" s="10" t="s">
        <v>17</v>
      </c>
      <c r="C1845" s="10" t="s">
        <v>1648</v>
      </c>
      <c r="D1845" s="10" t="s">
        <v>405</v>
      </c>
      <c r="E1845" s="10" t="s">
        <v>406</v>
      </c>
      <c r="F1845" s="10" t="s">
        <v>3571</v>
      </c>
      <c r="G1845" s="137" t="s">
        <v>16596</v>
      </c>
      <c r="H1845" s="10" t="s">
        <v>13032</v>
      </c>
      <c r="I1845" s="10" t="s">
        <v>6233</v>
      </c>
      <c r="J1845" s="10" t="s">
        <v>15481</v>
      </c>
      <c r="K1845" s="10" t="s">
        <v>10659</v>
      </c>
      <c r="L1845" s="98">
        <f>IFERROR(VLOOKUP($F1845&amp;$C1845,Sales!$J:$W,9,0),0)</f>
        <v>0</v>
      </c>
      <c r="M1845" s="98">
        <f>IFERROR(VLOOKUP($F1845&amp;$C1845,Sales!$J:$W,10,0),0)</f>
        <v>0</v>
      </c>
      <c r="N1845" s="98">
        <f>IFERROR(VLOOKUP($F1845&amp;$C1845,Sales!$J:$W,11,0),0)</f>
        <v>0</v>
      </c>
      <c r="O1845" s="98">
        <f>IFERROR(VLOOKUP($F1845&amp;$C1845,Sales!$J:$W,12,0),0)</f>
        <v>0</v>
      </c>
      <c r="P1845" s="98">
        <f>IFERROR(VLOOKUP($F1845&amp;$C1845,Sales!$J:$W,13,0),0)</f>
        <v>0</v>
      </c>
      <c r="Q1845" s="98">
        <f>IFERROR(VLOOKUP($F1845&amp;$C1845,Sales!$A:$H,7,0),0)</f>
        <v>0</v>
      </c>
      <c r="R1845" s="41">
        <f t="shared" si="56"/>
        <v>1</v>
      </c>
      <c r="S1845" s="41">
        <v>1</v>
      </c>
      <c r="T1845" s="41"/>
      <c r="U1845" s="41"/>
      <c r="V1845" s="15">
        <v>1</v>
      </c>
      <c r="W1845" s="15">
        <v>1</v>
      </c>
      <c r="X1845" s="15">
        <v>1</v>
      </c>
      <c r="Y1845" s="41">
        <v>1</v>
      </c>
      <c r="Z1845" s="41">
        <v>1</v>
      </c>
      <c r="AA1845" s="41"/>
      <c r="AB1845" s="41"/>
      <c r="AC1845" s="41"/>
      <c r="AD1845" s="41"/>
      <c r="AE1845" s="41"/>
      <c r="AF1845" s="41"/>
      <c r="AG1845" s="41"/>
      <c r="AH1845" s="15"/>
      <c r="AI1845" s="41"/>
      <c r="AJ1845" s="41"/>
      <c r="AK1845" s="41"/>
      <c r="AL1845" s="15"/>
      <c r="AM1845" s="15"/>
      <c r="AN1845" s="15"/>
      <c r="AO1845" s="15"/>
      <c r="AP1845" s="15"/>
      <c r="AQ1845" s="15"/>
      <c r="AR1845" s="15"/>
      <c r="AS1845" s="15"/>
      <c r="AT1845" s="127"/>
      <c r="AU1845" s="15"/>
      <c r="AV1845" s="15"/>
      <c r="AW1845" s="15"/>
      <c r="AX1845" s="15"/>
      <c r="AY1845" s="15"/>
      <c r="AZ1845" s="10">
        <v>1</v>
      </c>
      <c r="BA1845" t="s">
        <v>22</v>
      </c>
      <c r="BB1845" t="s">
        <v>23</v>
      </c>
      <c r="BD1845" s="39" t="str">
        <f t="shared" si="57"/>
        <v>01/394929503TBlibli Jabodetabek</v>
      </c>
    </row>
    <row r="1846" spans="2:56" ht="13.5" customHeight="1" x14ac:dyDescent="0.35">
      <c r="B1846" s="10" t="s">
        <v>17</v>
      </c>
      <c r="C1846" s="10" t="s">
        <v>1648</v>
      </c>
      <c r="D1846" s="10" t="s">
        <v>405</v>
      </c>
      <c r="E1846" s="10" t="s">
        <v>406</v>
      </c>
      <c r="F1846" s="10" t="s">
        <v>3574</v>
      </c>
      <c r="G1846" s="137" t="s">
        <v>16597</v>
      </c>
      <c r="H1846" s="10" t="s">
        <v>13033</v>
      </c>
      <c r="I1846" s="10" t="s">
        <v>3286</v>
      </c>
      <c r="J1846" s="10" t="s">
        <v>15482</v>
      </c>
      <c r="K1846" s="10" t="s">
        <v>10660</v>
      </c>
      <c r="L1846" s="98">
        <f>IFERROR(VLOOKUP($F1846&amp;$C1846,Sales!$J:$W,9,0),0)</f>
        <v>0</v>
      </c>
      <c r="M1846" s="98">
        <f>IFERROR(VLOOKUP($F1846&amp;$C1846,Sales!$J:$W,10,0),0)</f>
        <v>0</v>
      </c>
      <c r="N1846" s="98">
        <f>IFERROR(VLOOKUP($F1846&amp;$C1846,Sales!$J:$W,11,0),0)</f>
        <v>0</v>
      </c>
      <c r="O1846" s="98">
        <f>IFERROR(VLOOKUP($F1846&amp;$C1846,Sales!$J:$W,12,0),0)</f>
        <v>0</v>
      </c>
      <c r="P1846" s="98">
        <f>IFERROR(VLOOKUP($F1846&amp;$C1846,Sales!$J:$W,13,0),0)</f>
        <v>0</v>
      </c>
      <c r="Q1846" s="98">
        <f>IFERROR(VLOOKUP($F1846&amp;$C1846,Sales!$A:$H,7,0),0)</f>
        <v>0</v>
      </c>
      <c r="R1846" s="41">
        <f t="shared" si="56"/>
        <v>1</v>
      </c>
      <c r="S1846" s="41">
        <v>1</v>
      </c>
      <c r="T1846" s="41"/>
      <c r="U1846" s="41"/>
      <c r="V1846" s="15">
        <v>1</v>
      </c>
      <c r="W1846" s="15">
        <v>1</v>
      </c>
      <c r="X1846" s="15">
        <v>1</v>
      </c>
      <c r="Y1846" s="41">
        <v>1</v>
      </c>
      <c r="Z1846" s="41">
        <v>1</v>
      </c>
      <c r="AA1846" s="41"/>
      <c r="AB1846" s="41"/>
      <c r="AC1846" s="41"/>
      <c r="AD1846" s="41"/>
      <c r="AE1846" s="41"/>
      <c r="AF1846" s="41"/>
      <c r="AG1846" s="41"/>
      <c r="AH1846" s="15"/>
      <c r="AI1846" s="41"/>
      <c r="AJ1846" s="41"/>
      <c r="AK1846" s="41"/>
      <c r="AL1846" s="15"/>
      <c r="AM1846" s="15"/>
      <c r="AN1846" s="15"/>
      <c r="AO1846" s="15"/>
      <c r="AP1846" s="15"/>
      <c r="AQ1846" s="15"/>
      <c r="AR1846" s="15"/>
      <c r="AS1846" s="15"/>
      <c r="AT1846" s="127"/>
      <c r="AU1846" s="15"/>
      <c r="AV1846" s="15"/>
      <c r="AW1846" s="15"/>
      <c r="AX1846" s="15"/>
      <c r="AY1846" s="15"/>
      <c r="AZ1846" s="10">
        <v>1</v>
      </c>
      <c r="BA1846" t="s">
        <v>22</v>
      </c>
      <c r="BB1846" t="s">
        <v>23</v>
      </c>
      <c r="BD1846" s="39" t="str">
        <f t="shared" si="57"/>
        <v>01/394929503WBlibli Jabodetabek</v>
      </c>
    </row>
    <row r="1847" spans="2:56" ht="13.5" customHeight="1" x14ac:dyDescent="0.35">
      <c r="B1847" s="10" t="s">
        <v>17</v>
      </c>
      <c r="C1847" s="10" t="s">
        <v>1648</v>
      </c>
      <c r="D1847" s="10" t="s">
        <v>405</v>
      </c>
      <c r="E1847" s="10" t="s">
        <v>406</v>
      </c>
      <c r="F1847" s="10" t="s">
        <v>3575</v>
      </c>
      <c r="G1847" s="137" t="s">
        <v>16598</v>
      </c>
      <c r="H1847" s="10" t="s">
        <v>13034</v>
      </c>
      <c r="I1847" s="10" t="s">
        <v>3287</v>
      </c>
      <c r="J1847" s="10" t="s">
        <v>15483</v>
      </c>
      <c r="K1847" s="10" t="s">
        <v>10661</v>
      </c>
      <c r="L1847" s="98">
        <f>IFERROR(VLOOKUP($F1847&amp;$C1847,Sales!$J:$W,9,0),0)</f>
        <v>0</v>
      </c>
      <c r="M1847" s="98">
        <f>IFERROR(VLOOKUP($F1847&amp;$C1847,Sales!$J:$W,10,0),0)</f>
        <v>0</v>
      </c>
      <c r="N1847" s="98">
        <f>IFERROR(VLOOKUP($F1847&amp;$C1847,Sales!$J:$W,11,0),0)</f>
        <v>0</v>
      </c>
      <c r="O1847" s="98">
        <f>IFERROR(VLOOKUP($F1847&amp;$C1847,Sales!$J:$W,12,0),0)</f>
        <v>0</v>
      </c>
      <c r="P1847" s="98">
        <f>IFERROR(VLOOKUP($F1847&amp;$C1847,Sales!$J:$W,13,0),0)</f>
        <v>0</v>
      </c>
      <c r="Q1847" s="98">
        <f>IFERROR(VLOOKUP($F1847&amp;$C1847,Sales!$A:$H,7,0),0)</f>
        <v>0</v>
      </c>
      <c r="R1847" s="41">
        <f t="shared" si="56"/>
        <v>1</v>
      </c>
      <c r="S1847" s="41">
        <v>1</v>
      </c>
      <c r="T1847" s="41"/>
      <c r="U1847" s="41"/>
      <c r="V1847" s="15">
        <v>1</v>
      </c>
      <c r="W1847" s="15">
        <v>1</v>
      </c>
      <c r="X1847" s="15">
        <v>1</v>
      </c>
      <c r="Y1847" s="41">
        <v>1</v>
      </c>
      <c r="Z1847" s="41">
        <v>1</v>
      </c>
      <c r="AA1847" s="41"/>
      <c r="AB1847" s="41"/>
      <c r="AC1847" s="41"/>
      <c r="AD1847" s="41"/>
      <c r="AE1847" s="41"/>
      <c r="AF1847" s="41"/>
      <c r="AG1847" s="41"/>
      <c r="AH1847" s="15"/>
      <c r="AI1847" s="41"/>
      <c r="AJ1847" s="41"/>
      <c r="AK1847" s="41"/>
      <c r="AL1847" s="15"/>
      <c r="AM1847" s="15"/>
      <c r="AN1847" s="15"/>
      <c r="AO1847" s="15"/>
      <c r="AP1847" s="15"/>
      <c r="AQ1847" s="15"/>
      <c r="AR1847" s="15"/>
      <c r="AS1847" s="15"/>
      <c r="AT1847" s="127"/>
      <c r="AU1847" s="15"/>
      <c r="AV1847" s="15"/>
      <c r="AW1847" s="15"/>
      <c r="AX1847" s="15"/>
      <c r="AY1847" s="15"/>
      <c r="AZ1847" s="10">
        <v>1</v>
      </c>
      <c r="BA1847" t="s">
        <v>22</v>
      </c>
      <c r="BB1847" t="s">
        <v>23</v>
      </c>
      <c r="BD1847" s="39" t="str">
        <f t="shared" si="57"/>
        <v>01/394929503XBlibli Jabodetabek</v>
      </c>
    </row>
    <row r="1848" spans="2:56" ht="13.5" customHeight="1" x14ac:dyDescent="0.35">
      <c r="B1848" s="10" t="s">
        <v>17</v>
      </c>
      <c r="C1848" s="10" t="s">
        <v>1648</v>
      </c>
      <c r="D1848" s="10" t="s">
        <v>405</v>
      </c>
      <c r="E1848" s="10" t="s">
        <v>406</v>
      </c>
      <c r="F1848" s="10" t="s">
        <v>3576</v>
      </c>
      <c r="G1848" s="137" t="s">
        <v>16760</v>
      </c>
      <c r="H1848" s="10" t="s">
        <v>16797</v>
      </c>
      <c r="I1848" s="10" t="s">
        <v>3288</v>
      </c>
      <c r="J1848" s="10" t="s">
        <v>15484</v>
      </c>
      <c r="K1848" s="10" t="s">
        <v>10662</v>
      </c>
      <c r="L1848" s="98">
        <f>IFERROR(VLOOKUP($F1848&amp;$C1848,Sales!$J:$W,9,0),0)</f>
        <v>0</v>
      </c>
      <c r="M1848" s="98">
        <f>IFERROR(VLOOKUP($F1848&amp;$C1848,Sales!$J:$W,10,0),0)</f>
        <v>0</v>
      </c>
      <c r="N1848" s="98">
        <f>IFERROR(VLOOKUP($F1848&amp;$C1848,Sales!$J:$W,11,0),0)</f>
        <v>0</v>
      </c>
      <c r="O1848" s="98">
        <f>IFERROR(VLOOKUP($F1848&amp;$C1848,Sales!$J:$W,12,0),0)</f>
        <v>0</v>
      </c>
      <c r="P1848" s="98">
        <f>IFERROR(VLOOKUP($F1848&amp;$C1848,Sales!$J:$W,13,0),0)</f>
        <v>0</v>
      </c>
      <c r="Q1848" s="98">
        <f>IFERROR(VLOOKUP($F1848&amp;$C1848,Sales!$A:$H,7,0),0)</f>
        <v>0</v>
      </c>
      <c r="R1848" s="41">
        <f t="shared" si="56"/>
        <v>1</v>
      </c>
      <c r="S1848" s="41">
        <v>1</v>
      </c>
      <c r="T1848" s="41"/>
      <c r="U1848" s="41"/>
      <c r="V1848" s="15">
        <v>1</v>
      </c>
      <c r="W1848" s="15">
        <v>1</v>
      </c>
      <c r="X1848" s="15">
        <v>1</v>
      </c>
      <c r="Y1848" s="41">
        <v>1</v>
      </c>
      <c r="Z1848" s="41">
        <v>1</v>
      </c>
      <c r="AA1848" s="41"/>
      <c r="AB1848" s="41"/>
      <c r="AC1848" s="41"/>
      <c r="AD1848" s="41"/>
      <c r="AE1848" s="41"/>
      <c r="AF1848" s="41"/>
      <c r="AG1848" s="41"/>
      <c r="AH1848" s="15"/>
      <c r="AI1848" s="41"/>
      <c r="AJ1848" s="41"/>
      <c r="AK1848" s="41"/>
      <c r="AL1848" s="15"/>
      <c r="AM1848" s="15"/>
      <c r="AN1848" s="15"/>
      <c r="AO1848" s="15"/>
      <c r="AP1848" s="15"/>
      <c r="AQ1848" s="15"/>
      <c r="AR1848" s="15"/>
      <c r="AS1848" s="15"/>
      <c r="AT1848" s="127"/>
      <c r="AU1848" s="15"/>
      <c r="AV1848" s="15"/>
      <c r="AW1848" s="15"/>
      <c r="AX1848" s="15"/>
      <c r="AY1848" s="15"/>
      <c r="AZ1848" s="10">
        <v>1</v>
      </c>
      <c r="BA1848" t="s">
        <v>22</v>
      </c>
      <c r="BB1848" t="s">
        <v>23</v>
      </c>
      <c r="BD1848" s="39" t="str">
        <f t="shared" si="57"/>
        <v>01/394929503YBlibli Jabodetabek</v>
      </c>
    </row>
    <row r="1849" spans="2:56" ht="13.5" customHeight="1" x14ac:dyDescent="0.35">
      <c r="B1849" s="10" t="s">
        <v>17</v>
      </c>
      <c r="C1849" s="10" t="s">
        <v>1648</v>
      </c>
      <c r="D1849" s="10" t="s">
        <v>405</v>
      </c>
      <c r="E1849" s="10" t="s">
        <v>406</v>
      </c>
      <c r="F1849" s="10" t="s">
        <v>3577</v>
      </c>
      <c r="G1849" s="137" t="s">
        <v>16761</v>
      </c>
      <c r="H1849" s="10" t="s">
        <v>16798</v>
      </c>
      <c r="I1849" s="10" t="s">
        <v>3289</v>
      </c>
      <c r="J1849" s="10" t="s">
        <v>15485</v>
      </c>
      <c r="K1849" s="10" t="s">
        <v>10663</v>
      </c>
      <c r="L1849" s="98">
        <f>IFERROR(VLOOKUP($F1849&amp;$C1849,Sales!$J:$W,9,0),0)</f>
        <v>0</v>
      </c>
      <c r="M1849" s="98">
        <f>IFERROR(VLOOKUP($F1849&amp;$C1849,Sales!$J:$W,10,0),0)</f>
        <v>0</v>
      </c>
      <c r="N1849" s="98">
        <f>IFERROR(VLOOKUP($F1849&amp;$C1849,Sales!$J:$W,11,0),0)</f>
        <v>0</v>
      </c>
      <c r="O1849" s="98">
        <f>IFERROR(VLOOKUP($F1849&amp;$C1849,Sales!$J:$W,12,0),0)</f>
        <v>0</v>
      </c>
      <c r="P1849" s="98">
        <f>IFERROR(VLOOKUP($F1849&amp;$C1849,Sales!$J:$W,13,0),0)</f>
        <v>0</v>
      </c>
      <c r="Q1849" s="98">
        <f>IFERROR(VLOOKUP($F1849&amp;$C1849,Sales!$A:$H,7,0),0)</f>
        <v>0</v>
      </c>
      <c r="R1849" s="41">
        <f t="shared" si="56"/>
        <v>1</v>
      </c>
      <c r="S1849" s="41">
        <v>1</v>
      </c>
      <c r="T1849" s="41"/>
      <c r="U1849" s="41"/>
      <c r="V1849" s="15">
        <v>1</v>
      </c>
      <c r="W1849" s="15">
        <v>1</v>
      </c>
      <c r="X1849" s="15">
        <v>1</v>
      </c>
      <c r="Y1849" s="41">
        <v>1</v>
      </c>
      <c r="Z1849" s="41">
        <v>1</v>
      </c>
      <c r="AA1849" s="41"/>
      <c r="AB1849" s="41"/>
      <c r="AC1849" s="41"/>
      <c r="AD1849" s="41"/>
      <c r="AE1849" s="41"/>
      <c r="AF1849" s="41"/>
      <c r="AG1849" s="41"/>
      <c r="AH1849" s="15"/>
      <c r="AI1849" s="41"/>
      <c r="AJ1849" s="41"/>
      <c r="AK1849" s="41"/>
      <c r="AL1849" s="15"/>
      <c r="AM1849" s="15"/>
      <c r="AN1849" s="15"/>
      <c r="AO1849" s="15"/>
      <c r="AP1849" s="15"/>
      <c r="AQ1849" s="15"/>
      <c r="AR1849" s="15"/>
      <c r="AS1849" s="15"/>
      <c r="AT1849" s="127"/>
      <c r="AU1849" s="15"/>
      <c r="AV1849" s="15"/>
      <c r="AW1849" s="15"/>
      <c r="AX1849" s="15"/>
      <c r="AY1849" s="15"/>
      <c r="AZ1849" s="10">
        <v>1</v>
      </c>
      <c r="BA1849" t="s">
        <v>22</v>
      </c>
      <c r="BB1849" t="s">
        <v>23</v>
      </c>
      <c r="BD1849" s="39" t="str">
        <f t="shared" si="57"/>
        <v>01/394929503ZBlibli Jabodetabek</v>
      </c>
    </row>
    <row r="1850" spans="2:56" ht="13.5" customHeight="1" x14ac:dyDescent="0.35">
      <c r="B1850" s="10" t="s">
        <v>17</v>
      </c>
      <c r="C1850" s="10" t="s">
        <v>1648</v>
      </c>
      <c r="D1850" s="10" t="s">
        <v>405</v>
      </c>
      <c r="E1850" s="10" t="s">
        <v>406</v>
      </c>
      <c r="F1850" s="10" t="s">
        <v>2987</v>
      </c>
      <c r="G1850" s="137" t="s">
        <v>16599</v>
      </c>
      <c r="H1850" s="10" t="s">
        <v>13035</v>
      </c>
      <c r="I1850" s="10" t="s">
        <v>6241</v>
      </c>
      <c r="J1850" s="10" t="s">
        <v>15486</v>
      </c>
      <c r="K1850" s="10" t="s">
        <v>10664</v>
      </c>
      <c r="L1850" s="98">
        <f>IFERROR(VLOOKUP($F1850&amp;$C1850,Sales!$J:$W,9,0),0)</f>
        <v>0</v>
      </c>
      <c r="M1850" s="98">
        <f>IFERROR(VLOOKUP($F1850&amp;$C1850,Sales!$J:$W,10,0),0)</f>
        <v>0</v>
      </c>
      <c r="N1850" s="98">
        <f>IFERROR(VLOOKUP($F1850&amp;$C1850,Sales!$J:$W,11,0),0)</f>
        <v>0</v>
      </c>
      <c r="O1850" s="98">
        <f>IFERROR(VLOOKUP($F1850&amp;$C1850,Sales!$J:$W,12,0),0)</f>
        <v>0</v>
      </c>
      <c r="P1850" s="98">
        <f>IFERROR(VLOOKUP($F1850&amp;$C1850,Sales!$J:$W,13,0),0)</f>
        <v>0</v>
      </c>
      <c r="Q1850" s="98">
        <f>IFERROR(VLOOKUP($F1850&amp;$C1850,Sales!$A:$H,7,0),0)</f>
        <v>0</v>
      </c>
      <c r="R1850" s="41">
        <f t="shared" si="56"/>
        <v>1</v>
      </c>
      <c r="S1850" s="41">
        <v>1</v>
      </c>
      <c r="T1850" s="41"/>
      <c r="U1850" s="41"/>
      <c r="V1850" s="15">
        <v>1</v>
      </c>
      <c r="W1850" s="15">
        <v>1</v>
      </c>
      <c r="X1850" s="15">
        <v>1</v>
      </c>
      <c r="Y1850" s="41">
        <v>1</v>
      </c>
      <c r="Z1850" s="41">
        <v>1</v>
      </c>
      <c r="AA1850" s="41"/>
      <c r="AB1850" s="41"/>
      <c r="AC1850" s="41"/>
      <c r="AD1850" s="41"/>
      <c r="AE1850" s="41"/>
      <c r="AF1850" s="41"/>
      <c r="AG1850" s="41"/>
      <c r="AH1850" s="15"/>
      <c r="AI1850" s="41"/>
      <c r="AJ1850" s="41"/>
      <c r="AK1850" s="41"/>
      <c r="AL1850" s="15"/>
      <c r="AM1850" s="15"/>
      <c r="AN1850" s="15"/>
      <c r="AO1850" s="15"/>
      <c r="AP1850" s="15"/>
      <c r="AQ1850" s="15"/>
      <c r="AR1850" s="15"/>
      <c r="AS1850" s="15"/>
      <c r="AT1850" s="127"/>
      <c r="AU1850" s="15"/>
      <c r="AV1850" s="15"/>
      <c r="AW1850" s="15"/>
      <c r="AX1850" s="15"/>
      <c r="AY1850" s="15"/>
      <c r="AZ1850" s="10">
        <v>1</v>
      </c>
      <c r="BA1850" t="s">
        <v>22</v>
      </c>
      <c r="BB1850" t="s">
        <v>23</v>
      </c>
      <c r="BD1850" s="39" t="str">
        <f t="shared" si="57"/>
        <v>01/394929501UBlibli Jabodetabek</v>
      </c>
    </row>
    <row r="1851" spans="2:56" ht="13.5" customHeight="1" x14ac:dyDescent="0.35">
      <c r="B1851" s="10" t="s">
        <v>17</v>
      </c>
      <c r="C1851" s="10" t="s">
        <v>1648</v>
      </c>
      <c r="D1851" s="10" t="s">
        <v>405</v>
      </c>
      <c r="E1851" s="10" t="s">
        <v>406</v>
      </c>
      <c r="F1851" s="10" t="s">
        <v>1246</v>
      </c>
      <c r="G1851" s="137" t="s">
        <v>16600</v>
      </c>
      <c r="H1851" s="10" t="s">
        <v>13036</v>
      </c>
      <c r="I1851" s="10" t="s">
        <v>1247</v>
      </c>
      <c r="J1851" s="10" t="s">
        <v>16199</v>
      </c>
      <c r="K1851" s="10" t="s">
        <v>10665</v>
      </c>
      <c r="L1851" s="98">
        <f>IFERROR(VLOOKUP($F1851&amp;$C1851,Sales!$J:$W,9,0),0)</f>
        <v>0</v>
      </c>
      <c r="M1851" s="98">
        <f>IFERROR(VLOOKUP($F1851&amp;$C1851,Sales!$J:$W,10,0),0)</f>
        <v>0</v>
      </c>
      <c r="N1851" s="98">
        <f>IFERROR(VLOOKUP($F1851&amp;$C1851,Sales!$J:$W,11,0),0)</f>
        <v>0</v>
      </c>
      <c r="O1851" s="98">
        <f>IFERROR(VLOOKUP($F1851&amp;$C1851,Sales!$J:$W,12,0),0)</f>
        <v>0</v>
      </c>
      <c r="P1851" s="98">
        <f>IFERROR(VLOOKUP($F1851&amp;$C1851,Sales!$J:$W,13,0),0)</f>
        <v>0</v>
      </c>
      <c r="Q1851" s="98">
        <f>IFERROR(VLOOKUP($F1851&amp;$C1851,Sales!$A:$H,7,0),0)</f>
        <v>0</v>
      </c>
      <c r="R1851" s="41">
        <f t="shared" si="56"/>
        <v>1</v>
      </c>
      <c r="S1851" s="41">
        <v>1</v>
      </c>
      <c r="T1851" s="41"/>
      <c r="U1851" s="41"/>
      <c r="V1851" s="15">
        <v>1</v>
      </c>
      <c r="W1851" s="15">
        <v>1</v>
      </c>
      <c r="X1851" s="15">
        <v>1</v>
      </c>
      <c r="Y1851" s="41">
        <v>1</v>
      </c>
      <c r="Z1851" s="41">
        <v>1</v>
      </c>
      <c r="AA1851" s="41"/>
      <c r="AB1851" s="41"/>
      <c r="AC1851" s="41"/>
      <c r="AD1851" s="41"/>
      <c r="AE1851" s="41"/>
      <c r="AF1851" s="41"/>
      <c r="AG1851" s="41"/>
      <c r="AH1851" s="15"/>
      <c r="AI1851" s="41"/>
      <c r="AJ1851" s="41"/>
      <c r="AK1851" s="41"/>
      <c r="AL1851" s="15"/>
      <c r="AM1851" s="15"/>
      <c r="AN1851" s="15"/>
      <c r="AO1851" s="15"/>
      <c r="AP1851" s="15"/>
      <c r="AQ1851" s="15"/>
      <c r="AR1851" s="15"/>
      <c r="AS1851" s="15"/>
      <c r="AT1851" s="127"/>
      <c r="AU1851" s="15"/>
      <c r="AV1851" s="15"/>
      <c r="AW1851" s="15"/>
      <c r="AX1851" s="15"/>
      <c r="AY1851" s="15"/>
      <c r="AZ1851" s="10">
        <v>1</v>
      </c>
      <c r="BA1851" t="s">
        <v>13952</v>
      </c>
      <c r="BB1851" t="s">
        <v>23</v>
      </c>
      <c r="BD1851" s="39" t="str">
        <f t="shared" si="57"/>
        <v>01/394929501JBlibli Jabodetabek</v>
      </c>
    </row>
    <row r="1852" spans="2:56" ht="13.5" customHeight="1" x14ac:dyDescent="0.35">
      <c r="B1852" s="10" t="s">
        <v>17</v>
      </c>
      <c r="C1852" s="10" t="s">
        <v>1648</v>
      </c>
      <c r="D1852" s="10" t="s">
        <v>405</v>
      </c>
      <c r="E1852" s="10" t="s">
        <v>406</v>
      </c>
      <c r="F1852" s="10" t="s">
        <v>3579</v>
      </c>
      <c r="G1852" s="137" t="s">
        <v>16603</v>
      </c>
      <c r="H1852" s="10" t="s">
        <v>13039</v>
      </c>
      <c r="I1852" s="10" t="s">
        <v>3291</v>
      </c>
      <c r="J1852" s="10" t="s">
        <v>15487</v>
      </c>
      <c r="K1852" s="10" t="s">
        <v>10667</v>
      </c>
      <c r="L1852" s="98">
        <f>IFERROR(VLOOKUP($F1852&amp;$C1852,Sales!$J:$W,9,0),0)</f>
        <v>0</v>
      </c>
      <c r="M1852" s="98">
        <f>IFERROR(VLOOKUP($F1852&amp;$C1852,Sales!$J:$W,10,0),0)</f>
        <v>0</v>
      </c>
      <c r="N1852" s="98">
        <f>IFERROR(VLOOKUP($F1852&amp;$C1852,Sales!$J:$W,11,0),0)</f>
        <v>0</v>
      </c>
      <c r="O1852" s="98">
        <f>IFERROR(VLOOKUP($F1852&amp;$C1852,Sales!$J:$W,12,0),0)</f>
        <v>0</v>
      </c>
      <c r="P1852" s="98">
        <f>IFERROR(VLOOKUP($F1852&amp;$C1852,Sales!$J:$W,13,0),0)</f>
        <v>0</v>
      </c>
      <c r="Q1852" s="98">
        <f>IFERROR(VLOOKUP($F1852&amp;$C1852,Sales!$A:$H,7,0),0)</f>
        <v>0</v>
      </c>
      <c r="R1852" s="41">
        <f t="shared" si="56"/>
        <v>1</v>
      </c>
      <c r="S1852" s="41">
        <v>1</v>
      </c>
      <c r="T1852" s="41"/>
      <c r="U1852" s="41"/>
      <c r="V1852" s="15">
        <v>1</v>
      </c>
      <c r="W1852" s="15">
        <v>1</v>
      </c>
      <c r="X1852" s="15">
        <v>1</v>
      </c>
      <c r="Y1852" s="41">
        <v>1</v>
      </c>
      <c r="Z1852" s="41">
        <v>1</v>
      </c>
      <c r="AA1852" s="41"/>
      <c r="AB1852" s="41"/>
      <c r="AC1852" s="41"/>
      <c r="AD1852" s="41"/>
      <c r="AE1852" s="41"/>
      <c r="AF1852" s="41"/>
      <c r="AG1852" s="41"/>
      <c r="AH1852" s="15"/>
      <c r="AI1852" s="41"/>
      <c r="AJ1852" s="41"/>
      <c r="AK1852" s="41"/>
      <c r="AL1852" s="15"/>
      <c r="AM1852" s="15"/>
      <c r="AN1852" s="15"/>
      <c r="AO1852" s="15"/>
      <c r="AP1852" s="15"/>
      <c r="AQ1852" s="15"/>
      <c r="AR1852" s="15"/>
      <c r="AS1852" s="15"/>
      <c r="AT1852" s="127"/>
      <c r="AU1852" s="15"/>
      <c r="AV1852" s="15"/>
      <c r="AW1852" s="15"/>
      <c r="AX1852" s="15"/>
      <c r="AY1852" s="15"/>
      <c r="AZ1852" s="10">
        <v>1</v>
      </c>
      <c r="BA1852" t="s">
        <v>13952</v>
      </c>
      <c r="BB1852" t="s">
        <v>23</v>
      </c>
      <c r="BD1852" s="39" t="str">
        <f t="shared" si="57"/>
        <v>01/394929601BBlibli Jabodetabek</v>
      </c>
    </row>
    <row r="1853" spans="2:56" ht="13.5" customHeight="1" x14ac:dyDescent="0.35">
      <c r="B1853" s="10" t="s">
        <v>17</v>
      </c>
      <c r="C1853" s="10" t="s">
        <v>1648</v>
      </c>
      <c r="D1853" s="10" t="s">
        <v>405</v>
      </c>
      <c r="E1853" s="10" t="s">
        <v>406</v>
      </c>
      <c r="F1853" s="10" t="s">
        <v>2349</v>
      </c>
      <c r="G1853" s="137" t="s">
        <v>6656</v>
      </c>
      <c r="H1853" s="10" t="s">
        <v>13041</v>
      </c>
      <c r="I1853" s="10" t="s">
        <v>3600</v>
      </c>
      <c r="J1853" s="10" t="s">
        <v>15488</v>
      </c>
      <c r="K1853" s="10" t="s">
        <v>6657</v>
      </c>
      <c r="L1853" s="98">
        <f>IFERROR(VLOOKUP($F1853&amp;$C1853,Sales!$J:$W,9,0),0)</f>
        <v>0</v>
      </c>
      <c r="M1853" s="98">
        <f>IFERROR(VLOOKUP($F1853&amp;$C1853,Sales!$J:$W,10,0),0)</f>
        <v>0</v>
      </c>
      <c r="N1853" s="98">
        <f>IFERROR(VLOOKUP($F1853&amp;$C1853,Sales!$J:$W,11,0),0)</f>
        <v>0</v>
      </c>
      <c r="O1853" s="98">
        <f>IFERROR(VLOOKUP($F1853&amp;$C1853,Sales!$J:$W,12,0),0)</f>
        <v>0</v>
      </c>
      <c r="P1853" s="98">
        <f>IFERROR(VLOOKUP($F1853&amp;$C1853,Sales!$J:$W,13,0),0)</f>
        <v>0</v>
      </c>
      <c r="Q1853" s="98">
        <f>IFERROR(VLOOKUP($F1853&amp;$C1853,Sales!$A:$H,7,0),0)</f>
        <v>0</v>
      </c>
      <c r="R1853" s="41">
        <f t="shared" si="56"/>
        <v>1</v>
      </c>
      <c r="S1853" s="41">
        <v>1</v>
      </c>
      <c r="T1853" s="41"/>
      <c r="U1853" s="41"/>
      <c r="V1853" s="15">
        <v>1</v>
      </c>
      <c r="W1853" s="15">
        <v>1</v>
      </c>
      <c r="X1853" s="15">
        <v>1</v>
      </c>
      <c r="Y1853" s="41">
        <v>1</v>
      </c>
      <c r="Z1853" s="41">
        <v>1</v>
      </c>
      <c r="AA1853" s="41"/>
      <c r="AB1853" s="41"/>
      <c r="AC1853" s="41"/>
      <c r="AD1853" s="41"/>
      <c r="AE1853" s="41"/>
      <c r="AF1853" s="41"/>
      <c r="AG1853" s="41"/>
      <c r="AH1853" s="15"/>
      <c r="AI1853" s="41"/>
      <c r="AJ1853" s="41"/>
      <c r="AK1853" s="41"/>
      <c r="AL1853" s="15"/>
      <c r="AM1853" s="15"/>
      <c r="AN1853" s="15"/>
      <c r="AO1853" s="15"/>
      <c r="AP1853" s="15"/>
      <c r="AQ1853" s="15"/>
      <c r="AR1853" s="15"/>
      <c r="AS1853" s="15"/>
      <c r="AT1853" s="127"/>
      <c r="AU1853" s="15"/>
      <c r="AV1853" s="15"/>
      <c r="AW1853" s="15"/>
      <c r="AX1853" s="15"/>
      <c r="AY1853" s="15"/>
      <c r="AZ1853" s="10">
        <v>1</v>
      </c>
      <c r="BA1853" t="s">
        <v>13952</v>
      </c>
      <c r="BB1853" t="s">
        <v>23</v>
      </c>
      <c r="BD1853" s="39" t="str">
        <f t="shared" si="57"/>
        <v>01/394929501NBlibli Jabodetabek</v>
      </c>
    </row>
    <row r="1854" spans="2:56" ht="13.5" customHeight="1" x14ac:dyDescent="0.35">
      <c r="B1854" s="10" t="s">
        <v>17</v>
      </c>
      <c r="C1854" s="10" t="s">
        <v>1648</v>
      </c>
      <c r="D1854" s="10" t="s">
        <v>455</v>
      </c>
      <c r="E1854" s="10" t="s">
        <v>456</v>
      </c>
      <c r="F1854" s="10" t="s">
        <v>6658</v>
      </c>
      <c r="G1854" s="137" t="s">
        <v>6659</v>
      </c>
      <c r="H1854" s="10" t="s">
        <v>13042</v>
      </c>
      <c r="I1854" s="10" t="s">
        <v>6660</v>
      </c>
      <c r="J1854" s="10" t="s">
        <v>15489</v>
      </c>
      <c r="K1854" s="10" t="s">
        <v>10668</v>
      </c>
      <c r="L1854" s="98">
        <f>IFERROR(VLOOKUP($F1854&amp;$C1854,Sales!$J:$W,9,0),0)</f>
        <v>0</v>
      </c>
      <c r="M1854" s="98">
        <f>IFERROR(VLOOKUP($F1854&amp;$C1854,Sales!$J:$W,10,0),0)</f>
        <v>0</v>
      </c>
      <c r="N1854" s="98">
        <f>IFERROR(VLOOKUP($F1854&amp;$C1854,Sales!$J:$W,11,0),0)</f>
        <v>0</v>
      </c>
      <c r="O1854" s="98">
        <f>IFERROR(VLOOKUP($F1854&amp;$C1854,Sales!$J:$W,12,0),0)</f>
        <v>0</v>
      </c>
      <c r="P1854" s="98">
        <f>IFERROR(VLOOKUP($F1854&amp;$C1854,Sales!$J:$W,13,0),0)</f>
        <v>0</v>
      </c>
      <c r="Q1854" s="98">
        <f>IFERROR(VLOOKUP($F1854&amp;$C1854,Sales!$A:$H,7,0),0)</f>
        <v>0</v>
      </c>
      <c r="R1854" s="41" t="str">
        <f t="shared" si="56"/>
        <v>ERROR</v>
      </c>
      <c r="S1854" s="15"/>
      <c r="T1854" s="15"/>
      <c r="U1854" s="15"/>
      <c r="V1854" s="15"/>
      <c r="W1854" s="15"/>
      <c r="X1854" s="15"/>
      <c r="Y1854" s="41"/>
      <c r="Z1854" s="41"/>
      <c r="AA1854" s="41"/>
      <c r="AB1854" s="15"/>
      <c r="AC1854" s="15"/>
      <c r="AD1854" s="15"/>
      <c r="AE1854" s="15"/>
      <c r="AF1854" s="15"/>
      <c r="AG1854" s="15"/>
      <c r="AH1854" s="15"/>
      <c r="AI1854" s="41"/>
      <c r="AJ1854" s="41"/>
      <c r="AK1854" s="15"/>
      <c r="AL1854" s="15"/>
      <c r="AM1854" s="15"/>
      <c r="AN1854" s="15"/>
      <c r="AO1854" s="15"/>
      <c r="AP1854" s="15"/>
      <c r="AQ1854" s="15"/>
      <c r="AR1854" s="15"/>
      <c r="AS1854" s="15"/>
      <c r="AT1854" s="15"/>
      <c r="AU1854" s="15"/>
      <c r="AV1854" s="15"/>
      <c r="AW1854" s="15"/>
      <c r="AX1854" s="15"/>
      <c r="AY1854" s="15"/>
      <c r="AZ1854" s="10">
        <v>1</v>
      </c>
      <c r="BA1854" t="s">
        <v>22</v>
      </c>
      <c r="BB1854" t="s">
        <v>88</v>
      </c>
      <c r="BD1854" s="39" t="str">
        <f t="shared" si="57"/>
        <v>01/395029501VBlibli Jabodetabek</v>
      </c>
    </row>
    <row r="1855" spans="2:56" ht="13.5" customHeight="1" x14ac:dyDescent="0.35">
      <c r="B1855" s="10" t="s">
        <v>17</v>
      </c>
      <c r="C1855" s="10" t="s">
        <v>1648</v>
      </c>
      <c r="D1855" s="10" t="s">
        <v>455</v>
      </c>
      <c r="E1855" s="10" t="s">
        <v>456</v>
      </c>
      <c r="F1855" s="10" t="s">
        <v>479</v>
      </c>
      <c r="G1855" s="137" t="s">
        <v>6661</v>
      </c>
      <c r="H1855" s="10" t="s">
        <v>13043</v>
      </c>
      <c r="I1855" s="10">
        <v>4902430610834</v>
      </c>
      <c r="J1855" s="10" t="s">
        <v>15490</v>
      </c>
      <c r="K1855" s="10" t="s">
        <v>10669</v>
      </c>
      <c r="L1855" s="98">
        <f>IFERROR(VLOOKUP($F1855&amp;$C1855,Sales!$J:$W,9,0),0)</f>
        <v>0</v>
      </c>
      <c r="M1855" s="98">
        <f>IFERROR(VLOOKUP($F1855&amp;$C1855,Sales!$J:$W,10,0),0)</f>
        <v>0</v>
      </c>
      <c r="N1855" s="98">
        <f>IFERROR(VLOOKUP($F1855&amp;$C1855,Sales!$J:$W,11,0),0)</f>
        <v>0</v>
      </c>
      <c r="O1855" s="98">
        <f>IFERROR(VLOOKUP($F1855&amp;$C1855,Sales!$J:$W,12,0),0)</f>
        <v>0</v>
      </c>
      <c r="P1855" s="98">
        <f>IFERROR(VLOOKUP($F1855&amp;$C1855,Sales!$J:$W,13,0),0)</f>
        <v>0</v>
      </c>
      <c r="Q1855" s="98">
        <f>IFERROR(VLOOKUP($F1855&amp;$C1855,Sales!$A:$H,7,0),0)</f>
        <v>0</v>
      </c>
      <c r="R1855" s="41" t="str">
        <f t="shared" si="56"/>
        <v>ERROR</v>
      </c>
      <c r="S1855" s="15"/>
      <c r="T1855" s="15"/>
      <c r="U1855" s="15"/>
      <c r="V1855" s="15"/>
      <c r="W1855" s="15"/>
      <c r="X1855" s="15"/>
      <c r="Y1855" s="41"/>
      <c r="Z1855" s="41"/>
      <c r="AA1855" s="41"/>
      <c r="AB1855" s="15"/>
      <c r="AC1855" s="15"/>
      <c r="AD1855" s="15"/>
      <c r="AE1855" s="15"/>
      <c r="AF1855" s="15"/>
      <c r="AG1855" s="15"/>
      <c r="AH1855" s="15"/>
      <c r="AI1855" s="41"/>
      <c r="AJ1855" s="41"/>
      <c r="AK1855" s="15"/>
      <c r="AL1855" s="15"/>
      <c r="AM1855" s="15"/>
      <c r="AN1855" s="15"/>
      <c r="AO1855" s="15"/>
      <c r="AP1855" s="15"/>
      <c r="AQ1855" s="15"/>
      <c r="AR1855" s="15"/>
      <c r="AS1855" s="15"/>
      <c r="AT1855" s="15"/>
      <c r="AU1855" s="15"/>
      <c r="AV1855" s="15"/>
      <c r="AW1855" s="15"/>
      <c r="AX1855" s="15"/>
      <c r="AY1855" s="15"/>
      <c r="AZ1855" s="10">
        <v>1</v>
      </c>
      <c r="BA1855" t="s">
        <v>22</v>
      </c>
      <c r="BB1855" t="s">
        <v>88</v>
      </c>
      <c r="BD1855" s="39" t="str">
        <f t="shared" si="57"/>
        <v>01/225026502LBlibli Jabodetabek</v>
      </c>
    </row>
    <row r="1856" spans="2:56" ht="13.5" customHeight="1" x14ac:dyDescent="0.35">
      <c r="B1856" s="10" t="s">
        <v>17</v>
      </c>
      <c r="C1856" s="10" t="s">
        <v>1648</v>
      </c>
      <c r="D1856" s="10" t="s">
        <v>455</v>
      </c>
      <c r="E1856" s="10" t="s">
        <v>456</v>
      </c>
      <c r="F1856" s="10" t="s">
        <v>457</v>
      </c>
      <c r="G1856" s="137" t="s">
        <v>6662</v>
      </c>
      <c r="H1856" s="10" t="s">
        <v>13044</v>
      </c>
      <c r="I1856" s="10">
        <v>4902430610346</v>
      </c>
      <c r="J1856" s="10" t="s">
        <v>15491</v>
      </c>
      <c r="K1856" s="10" t="s">
        <v>10670</v>
      </c>
      <c r="L1856" s="98">
        <f>IFERROR(VLOOKUP($F1856&amp;$C1856,Sales!$J:$W,9,0),0)</f>
        <v>0</v>
      </c>
      <c r="M1856" s="98">
        <f>IFERROR(VLOOKUP($F1856&amp;$C1856,Sales!$J:$W,10,0),0)</f>
        <v>0</v>
      </c>
      <c r="N1856" s="98">
        <f>IFERROR(VLOOKUP($F1856&amp;$C1856,Sales!$J:$W,11,0),0)</f>
        <v>0</v>
      </c>
      <c r="O1856" s="98">
        <f>IFERROR(VLOOKUP($F1856&amp;$C1856,Sales!$J:$W,12,0),0)</f>
        <v>0</v>
      </c>
      <c r="P1856" s="98">
        <f>IFERROR(VLOOKUP($F1856&amp;$C1856,Sales!$J:$W,13,0),0)</f>
        <v>0</v>
      </c>
      <c r="Q1856" s="98">
        <f>IFERROR(VLOOKUP($F1856&amp;$C1856,Sales!$A:$H,7,0),0)</f>
        <v>0</v>
      </c>
      <c r="R1856" s="41" t="str">
        <f t="shared" si="56"/>
        <v>ERROR</v>
      </c>
      <c r="S1856" s="15"/>
      <c r="T1856" s="15"/>
      <c r="U1856" s="15"/>
      <c r="V1856" s="15"/>
      <c r="W1856" s="15"/>
      <c r="X1856" s="15"/>
      <c r="Y1856" s="41"/>
      <c r="Z1856" s="41"/>
      <c r="AA1856" s="41"/>
      <c r="AB1856" s="15"/>
      <c r="AC1856" s="15"/>
      <c r="AD1856" s="15"/>
      <c r="AE1856" s="15"/>
      <c r="AF1856" s="15"/>
      <c r="AG1856" s="15"/>
      <c r="AH1856" s="15"/>
      <c r="AI1856" s="41"/>
      <c r="AJ1856" s="41"/>
      <c r="AK1856" s="15"/>
      <c r="AL1856" s="15"/>
      <c r="AM1856" s="15"/>
      <c r="AN1856" s="15"/>
      <c r="AO1856" s="15"/>
      <c r="AP1856" s="15"/>
      <c r="AQ1856" s="15"/>
      <c r="AR1856" s="15"/>
      <c r="AS1856" s="15"/>
      <c r="AT1856" s="15"/>
      <c r="AU1856" s="15"/>
      <c r="AV1856" s="15"/>
      <c r="AW1856" s="15"/>
      <c r="AX1856" s="15"/>
      <c r="AY1856" s="15"/>
      <c r="AZ1856" s="10">
        <v>1</v>
      </c>
      <c r="BA1856" t="s">
        <v>22</v>
      </c>
      <c r="BB1856" t="s">
        <v>88</v>
      </c>
      <c r="BD1856" s="39" t="str">
        <f t="shared" si="57"/>
        <v>01/225026509GBlibli Jabodetabek</v>
      </c>
    </row>
    <row r="1857" spans="2:59" ht="13.5" customHeight="1" x14ac:dyDescent="0.35">
      <c r="B1857" s="10" t="s">
        <v>17</v>
      </c>
      <c r="C1857" s="10" t="s">
        <v>1648</v>
      </c>
      <c r="D1857" s="10" t="s">
        <v>455</v>
      </c>
      <c r="E1857" s="10" t="s">
        <v>456</v>
      </c>
      <c r="F1857" s="10" t="s">
        <v>486</v>
      </c>
      <c r="G1857" s="137" t="s">
        <v>6663</v>
      </c>
      <c r="H1857" s="10" t="s">
        <v>13045</v>
      </c>
      <c r="I1857" s="10">
        <v>4902430610612</v>
      </c>
      <c r="J1857" s="10" t="s">
        <v>15492</v>
      </c>
      <c r="K1857" s="10" t="s">
        <v>10671</v>
      </c>
      <c r="L1857" s="98">
        <f>IFERROR(VLOOKUP($F1857&amp;$C1857,Sales!$J:$W,9,0),0)</f>
        <v>0</v>
      </c>
      <c r="M1857" s="98">
        <f>IFERROR(VLOOKUP($F1857&amp;$C1857,Sales!$J:$W,10,0),0)</f>
        <v>0</v>
      </c>
      <c r="N1857" s="98">
        <f>IFERROR(VLOOKUP($F1857&amp;$C1857,Sales!$J:$W,11,0),0)</f>
        <v>0</v>
      </c>
      <c r="O1857" s="98">
        <f>IFERROR(VLOOKUP($F1857&amp;$C1857,Sales!$J:$W,12,0),0)</f>
        <v>0</v>
      </c>
      <c r="P1857" s="98">
        <f>IFERROR(VLOOKUP($F1857&amp;$C1857,Sales!$J:$W,13,0),0)</f>
        <v>0</v>
      </c>
      <c r="Q1857" s="98">
        <f>IFERROR(VLOOKUP($F1857&amp;$C1857,Sales!$A:$H,7,0),0)</f>
        <v>0</v>
      </c>
      <c r="R1857" s="41" t="str">
        <f t="shared" si="56"/>
        <v>ERROR</v>
      </c>
      <c r="S1857" s="15"/>
      <c r="T1857" s="15"/>
      <c r="U1857" s="15"/>
      <c r="V1857" s="15"/>
      <c r="W1857" s="15"/>
      <c r="X1857" s="15"/>
      <c r="Y1857" s="41"/>
      <c r="Z1857" s="41"/>
      <c r="AA1857" s="41"/>
      <c r="AB1857" s="15"/>
      <c r="AC1857" s="15"/>
      <c r="AD1857" s="15"/>
      <c r="AE1857" s="15"/>
      <c r="AF1857" s="15"/>
      <c r="AG1857" s="15"/>
      <c r="AH1857" s="15"/>
      <c r="AI1857" s="41"/>
      <c r="AJ1857" s="41"/>
      <c r="AK1857" s="15"/>
      <c r="AL1857" s="15"/>
      <c r="AM1857" s="15"/>
      <c r="AN1857" s="15"/>
      <c r="AO1857" s="15"/>
      <c r="AP1857" s="15"/>
      <c r="AQ1857" s="15"/>
      <c r="AR1857" s="15"/>
      <c r="AS1857" s="15"/>
      <c r="AT1857" s="15"/>
      <c r="AU1857" s="15"/>
      <c r="AV1857" s="15"/>
      <c r="AW1857" s="15"/>
      <c r="AX1857" s="15"/>
      <c r="AY1857" s="15"/>
      <c r="AZ1857" s="10">
        <v>1</v>
      </c>
      <c r="BA1857" t="s">
        <v>22</v>
      </c>
      <c r="BB1857" t="s">
        <v>88</v>
      </c>
      <c r="BD1857" s="39" t="str">
        <f t="shared" si="57"/>
        <v>01/225026509JBlibli Jabodetabek</v>
      </c>
    </row>
    <row r="1858" spans="2:59" ht="13.5" customHeight="1" x14ac:dyDescent="0.35">
      <c r="B1858" s="10" t="s">
        <v>17</v>
      </c>
      <c r="C1858" s="10" t="s">
        <v>1648</v>
      </c>
      <c r="D1858" s="10" t="s">
        <v>455</v>
      </c>
      <c r="E1858" s="10" t="s">
        <v>456</v>
      </c>
      <c r="F1858" s="10" t="s">
        <v>494</v>
      </c>
      <c r="G1858" s="137" t="s">
        <v>6664</v>
      </c>
      <c r="H1858" s="10" t="s">
        <v>13046</v>
      </c>
      <c r="I1858" s="10">
        <v>4902430610490</v>
      </c>
      <c r="J1858" s="10" t="s">
        <v>15493</v>
      </c>
      <c r="K1858" s="10" t="s">
        <v>6665</v>
      </c>
      <c r="L1858" s="98">
        <f>IFERROR(VLOOKUP($F1858&amp;$C1858,Sales!$J:$W,9,0),0)</f>
        <v>0</v>
      </c>
      <c r="M1858" s="98">
        <f>IFERROR(VLOOKUP($F1858&amp;$C1858,Sales!$J:$W,10,0),0)</f>
        <v>0</v>
      </c>
      <c r="N1858" s="98">
        <f>IFERROR(VLOOKUP($F1858&amp;$C1858,Sales!$J:$W,11,0),0)</f>
        <v>0</v>
      </c>
      <c r="O1858" s="98">
        <f>IFERROR(VLOOKUP($F1858&amp;$C1858,Sales!$J:$W,12,0),0)</f>
        <v>0</v>
      </c>
      <c r="P1858" s="98">
        <f>IFERROR(VLOOKUP($F1858&amp;$C1858,Sales!$J:$W,13,0),0)</f>
        <v>0</v>
      </c>
      <c r="Q1858" s="98">
        <f>IFERROR(VLOOKUP($F1858&amp;$C1858,Sales!$A:$H,7,0),0)</f>
        <v>0</v>
      </c>
      <c r="R1858" s="41" t="str">
        <f t="shared" si="56"/>
        <v>ERROR</v>
      </c>
      <c r="S1858" s="15"/>
      <c r="T1858" s="15"/>
      <c r="U1858" s="15"/>
      <c r="V1858" s="15"/>
      <c r="W1858" s="15"/>
      <c r="X1858" s="15"/>
      <c r="Y1858" s="41"/>
      <c r="Z1858" s="41"/>
      <c r="AA1858" s="41"/>
      <c r="AB1858" s="15"/>
      <c r="AC1858" s="15"/>
      <c r="AD1858" s="15"/>
      <c r="AE1858" s="15"/>
      <c r="AF1858" s="15"/>
      <c r="AG1858" s="15"/>
      <c r="AH1858" s="15"/>
      <c r="AI1858" s="41"/>
      <c r="AJ1858" s="41"/>
      <c r="AK1858" s="15"/>
      <c r="AL1858" s="15"/>
      <c r="AM1858" s="15"/>
      <c r="AN1858" s="15"/>
      <c r="AO1858" s="15"/>
      <c r="AP1858" s="15"/>
      <c r="AQ1858" s="15"/>
      <c r="AR1858" s="15"/>
      <c r="AS1858" s="15"/>
      <c r="AT1858" s="15"/>
      <c r="AU1858" s="15"/>
      <c r="AV1858" s="15"/>
      <c r="AW1858" s="15"/>
      <c r="AX1858" s="15"/>
      <c r="AY1858" s="15"/>
      <c r="AZ1858" s="10">
        <v>1</v>
      </c>
      <c r="BA1858" t="s">
        <v>22</v>
      </c>
      <c r="BB1858" t="s">
        <v>88</v>
      </c>
      <c r="BD1858" s="39" t="str">
        <f t="shared" si="57"/>
        <v>01/225026509VBlibli Jabodetabek</v>
      </c>
    </row>
    <row r="1859" spans="2:59" ht="13.5" customHeight="1" x14ac:dyDescent="0.35">
      <c r="B1859" s="10" t="s">
        <v>17</v>
      </c>
      <c r="C1859" s="10" t="s">
        <v>1648</v>
      </c>
      <c r="D1859" s="10" t="s">
        <v>455</v>
      </c>
      <c r="E1859" s="10" t="s">
        <v>456</v>
      </c>
      <c r="F1859" s="10" t="s">
        <v>464</v>
      </c>
      <c r="G1859" s="137" t="s">
        <v>2282</v>
      </c>
      <c r="H1859" s="10" t="s">
        <v>13047</v>
      </c>
      <c r="I1859" s="10">
        <v>4902430610506</v>
      </c>
      <c r="J1859" s="10" t="s">
        <v>15494</v>
      </c>
      <c r="K1859" s="10" t="s">
        <v>2283</v>
      </c>
      <c r="L1859" s="98">
        <f>IFERROR(VLOOKUP($F1859&amp;$C1859,Sales!$J:$W,9,0),0)</f>
        <v>0</v>
      </c>
      <c r="M1859" s="98">
        <f>IFERROR(VLOOKUP($F1859&amp;$C1859,Sales!$J:$W,10,0),0)</f>
        <v>0</v>
      </c>
      <c r="N1859" s="98">
        <f>IFERROR(VLOOKUP($F1859&amp;$C1859,Sales!$J:$W,11,0),0)</f>
        <v>0</v>
      </c>
      <c r="O1859" s="98">
        <f>IFERROR(VLOOKUP($F1859&amp;$C1859,Sales!$J:$W,12,0),0)</f>
        <v>0</v>
      </c>
      <c r="P1859" s="98">
        <f>IFERROR(VLOOKUP($F1859&amp;$C1859,Sales!$J:$W,13,0),0)</f>
        <v>0</v>
      </c>
      <c r="Q1859" s="98">
        <f>IFERROR(VLOOKUP($F1859&amp;$C1859,Sales!$A:$H,7,0),0)</f>
        <v>0</v>
      </c>
      <c r="R1859" s="41" t="str">
        <f t="shared" si="56"/>
        <v>ERROR</v>
      </c>
      <c r="S1859" s="15"/>
      <c r="T1859" s="15"/>
      <c r="U1859" s="15"/>
      <c r="V1859" s="15"/>
      <c r="W1859" s="15"/>
      <c r="X1859" s="15"/>
      <c r="Y1859" s="41"/>
      <c r="Z1859" s="41"/>
      <c r="AA1859" s="41"/>
      <c r="AB1859" s="15"/>
      <c r="AC1859" s="15"/>
      <c r="AD1859" s="15"/>
      <c r="AE1859" s="15"/>
      <c r="AF1859" s="15"/>
      <c r="AG1859" s="15"/>
      <c r="AH1859" s="15"/>
      <c r="AI1859" s="15"/>
      <c r="AJ1859" s="41"/>
      <c r="AK1859" s="15"/>
      <c r="AL1859" s="15"/>
      <c r="AM1859" s="15"/>
      <c r="AN1859" s="15"/>
      <c r="AO1859" s="15"/>
      <c r="AP1859" s="15"/>
      <c r="AQ1859" s="15"/>
      <c r="AR1859" s="15"/>
      <c r="AS1859" s="15"/>
      <c r="AT1859" s="15"/>
      <c r="AU1859" s="15"/>
      <c r="AV1859" s="15"/>
      <c r="AW1859" s="15"/>
      <c r="AX1859" s="15"/>
      <c r="AY1859" s="15"/>
      <c r="AZ1859" s="10">
        <v>1</v>
      </c>
      <c r="BA1859" t="s">
        <v>22</v>
      </c>
      <c r="BB1859" t="s">
        <v>88</v>
      </c>
      <c r="BD1859" s="39" t="str">
        <f t="shared" si="57"/>
        <v>01/225026509WBlibli Jabodetabek</v>
      </c>
    </row>
    <row r="1860" spans="2:59" ht="13.5" customHeight="1" x14ac:dyDescent="0.35">
      <c r="B1860" s="10" t="s">
        <v>17</v>
      </c>
      <c r="C1860" s="10" t="s">
        <v>1648</v>
      </c>
      <c r="D1860" s="10" t="s">
        <v>455</v>
      </c>
      <c r="E1860" s="10" t="s">
        <v>456</v>
      </c>
      <c r="F1860" s="10" t="s">
        <v>483</v>
      </c>
      <c r="G1860" s="137" t="s">
        <v>6666</v>
      </c>
      <c r="H1860" s="10" t="s">
        <v>13048</v>
      </c>
      <c r="I1860" s="10">
        <v>4902430610575</v>
      </c>
      <c r="J1860" s="10" t="s">
        <v>15495</v>
      </c>
      <c r="K1860" s="10" t="s">
        <v>10672</v>
      </c>
      <c r="L1860" s="98">
        <f>IFERROR(VLOOKUP($F1860&amp;$C1860,Sales!$J:$W,9,0),0)</f>
        <v>0</v>
      </c>
      <c r="M1860" s="98">
        <f>IFERROR(VLOOKUP($F1860&amp;$C1860,Sales!$J:$W,10,0),0)</f>
        <v>0</v>
      </c>
      <c r="N1860" s="98">
        <f>IFERROR(VLOOKUP($F1860&amp;$C1860,Sales!$J:$W,11,0),0)</f>
        <v>0</v>
      </c>
      <c r="O1860" s="98">
        <f>IFERROR(VLOOKUP($F1860&amp;$C1860,Sales!$J:$W,12,0),0)</f>
        <v>0</v>
      </c>
      <c r="P1860" s="98">
        <f>IFERROR(VLOOKUP($F1860&amp;$C1860,Sales!$J:$W,13,0),0)</f>
        <v>0</v>
      </c>
      <c r="Q1860" s="98">
        <f>IFERROR(VLOOKUP($F1860&amp;$C1860,Sales!$A:$H,7,0),0)</f>
        <v>0</v>
      </c>
      <c r="R1860" s="41" t="str">
        <f t="shared" ref="R1860:R1923" si="58">IFERROR(AVERAGE($S1860:$AW1860),"ERROR")</f>
        <v>ERROR</v>
      </c>
      <c r="S1860" s="15"/>
      <c r="T1860" s="15"/>
      <c r="U1860" s="15"/>
      <c r="V1860" s="15"/>
      <c r="W1860" s="15"/>
      <c r="X1860" s="15"/>
      <c r="Y1860" s="41"/>
      <c r="Z1860" s="41"/>
      <c r="AA1860" s="41"/>
      <c r="AB1860" s="15"/>
      <c r="AC1860" s="15"/>
      <c r="AD1860" s="15"/>
      <c r="AE1860" s="15"/>
      <c r="AF1860" s="15"/>
      <c r="AG1860" s="15"/>
      <c r="AH1860" s="15"/>
      <c r="AI1860" s="41"/>
      <c r="AJ1860" s="41"/>
      <c r="AK1860" s="15"/>
      <c r="AL1860" s="15"/>
      <c r="AM1860" s="15"/>
      <c r="AN1860" s="15"/>
      <c r="AO1860" s="15"/>
      <c r="AP1860" s="15"/>
      <c r="AQ1860" s="15"/>
      <c r="AR1860" s="15"/>
      <c r="AS1860" s="15"/>
      <c r="AT1860" s="15"/>
      <c r="AU1860" s="15"/>
      <c r="AV1860" s="15"/>
      <c r="AW1860" s="15"/>
      <c r="AX1860" s="15"/>
      <c r="AY1860" s="15"/>
      <c r="AZ1860" s="10">
        <v>1</v>
      </c>
      <c r="BA1860" t="s">
        <v>22</v>
      </c>
      <c r="BB1860" t="s">
        <v>88</v>
      </c>
      <c r="BD1860" s="39" t="str">
        <f t="shared" ref="BD1860:BD1923" si="59">F1860&amp;C1860</f>
        <v>01/225026509ZBlibli Jabodetabek</v>
      </c>
    </row>
    <row r="1861" spans="2:59" ht="13.5" customHeight="1" x14ac:dyDescent="0.35">
      <c r="B1861" s="10" t="s">
        <v>17</v>
      </c>
      <c r="C1861" s="10" t="s">
        <v>1648</v>
      </c>
      <c r="D1861" s="10" t="s">
        <v>455</v>
      </c>
      <c r="E1861" s="10" t="s">
        <v>456</v>
      </c>
      <c r="F1861" s="10" t="s">
        <v>541</v>
      </c>
      <c r="G1861" s="137" t="s">
        <v>6668</v>
      </c>
      <c r="H1861" s="10" t="s">
        <v>13049</v>
      </c>
      <c r="I1861" s="10">
        <v>4902430764995</v>
      </c>
      <c r="J1861" s="10" t="s">
        <v>15496</v>
      </c>
      <c r="K1861" s="10" t="s">
        <v>6669</v>
      </c>
      <c r="L1861" s="98">
        <f>IFERROR(VLOOKUP($F1861&amp;$C1861,Sales!$J:$W,9,0),0)</f>
        <v>0</v>
      </c>
      <c r="M1861" s="98">
        <f>IFERROR(VLOOKUP($F1861&amp;$C1861,Sales!$J:$W,10,0),0)</f>
        <v>0</v>
      </c>
      <c r="N1861" s="98">
        <f>IFERROR(VLOOKUP($F1861&amp;$C1861,Sales!$J:$W,11,0),0)</f>
        <v>0</v>
      </c>
      <c r="O1861" s="98">
        <f>IFERROR(VLOOKUP($F1861&amp;$C1861,Sales!$J:$W,12,0),0)</f>
        <v>0</v>
      </c>
      <c r="P1861" s="98">
        <f>IFERROR(VLOOKUP($F1861&amp;$C1861,Sales!$J:$W,13,0),0)</f>
        <v>0</v>
      </c>
      <c r="Q1861" s="98">
        <f>IFERROR(VLOOKUP($F1861&amp;$C1861,Sales!$A:$H,7,0),0)</f>
        <v>0</v>
      </c>
      <c r="R1861" s="41" t="str">
        <f t="shared" si="58"/>
        <v>ERROR</v>
      </c>
      <c r="S1861" s="15"/>
      <c r="T1861" s="15"/>
      <c r="U1861" s="15"/>
      <c r="V1861" s="15"/>
      <c r="W1861" s="15"/>
      <c r="X1861" s="15"/>
      <c r="Y1861" s="41"/>
      <c r="Z1861" s="41"/>
      <c r="AA1861" s="41"/>
      <c r="AB1861" s="15"/>
      <c r="AC1861" s="15"/>
      <c r="AD1861" s="15"/>
      <c r="AE1861" s="15"/>
      <c r="AF1861" s="15"/>
      <c r="AG1861" s="15"/>
      <c r="AH1861" s="15"/>
      <c r="AI1861" s="15"/>
      <c r="AJ1861" s="41"/>
      <c r="AK1861" s="15"/>
      <c r="AL1861" s="15"/>
      <c r="AM1861" s="15"/>
      <c r="AN1861" s="15"/>
      <c r="AO1861" s="15"/>
      <c r="AP1861" s="15"/>
      <c r="AQ1861" s="15"/>
      <c r="AR1861" s="15"/>
      <c r="AS1861" s="15"/>
      <c r="AT1861" s="15"/>
      <c r="AU1861" s="15"/>
      <c r="AV1861" s="15"/>
      <c r="AW1861" s="15"/>
      <c r="AX1861" s="15"/>
      <c r="AY1861" s="15"/>
      <c r="AZ1861" s="10">
        <v>1</v>
      </c>
      <c r="BA1861" t="s">
        <v>22</v>
      </c>
      <c r="BB1861" t="s">
        <v>88</v>
      </c>
      <c r="BD1861" s="39" t="str">
        <f t="shared" si="59"/>
        <v>01/225026510BBlibli Jabodetabek</v>
      </c>
    </row>
    <row r="1862" spans="2:59" ht="13.5" customHeight="1" x14ac:dyDescent="0.35">
      <c r="B1862" s="10" t="s">
        <v>17</v>
      </c>
      <c r="C1862" s="10" t="s">
        <v>1648</v>
      </c>
      <c r="D1862" s="10" t="s">
        <v>455</v>
      </c>
      <c r="E1862" s="10" t="s">
        <v>456</v>
      </c>
      <c r="F1862" s="10" t="s">
        <v>539</v>
      </c>
      <c r="G1862" s="137" t="s">
        <v>6670</v>
      </c>
      <c r="H1862" s="10" t="s">
        <v>13050</v>
      </c>
      <c r="I1862" s="10">
        <v>4902430763370</v>
      </c>
      <c r="J1862" s="10" t="s">
        <v>15497</v>
      </c>
      <c r="K1862" s="10" t="s">
        <v>6671</v>
      </c>
      <c r="L1862" s="98">
        <f>IFERROR(VLOOKUP($F1862&amp;$C1862,Sales!$J:$W,9,0),0)</f>
        <v>0</v>
      </c>
      <c r="M1862" s="98">
        <f>IFERROR(VLOOKUP($F1862&amp;$C1862,Sales!$J:$W,10,0),0)</f>
        <v>0</v>
      </c>
      <c r="N1862" s="98">
        <f>IFERROR(VLOOKUP($F1862&amp;$C1862,Sales!$J:$W,11,0),0)</f>
        <v>0</v>
      </c>
      <c r="O1862" s="98">
        <f>IFERROR(VLOOKUP($F1862&amp;$C1862,Sales!$J:$W,12,0),0)</f>
        <v>0</v>
      </c>
      <c r="P1862" s="98">
        <f>IFERROR(VLOOKUP($F1862&amp;$C1862,Sales!$J:$W,13,0),0)</f>
        <v>0</v>
      </c>
      <c r="Q1862" s="98">
        <f>IFERROR(VLOOKUP($F1862&amp;$C1862,Sales!$A:$H,7,0),0)</f>
        <v>0</v>
      </c>
      <c r="R1862" s="41" t="str">
        <f t="shared" si="58"/>
        <v>ERROR</v>
      </c>
      <c r="S1862" s="15"/>
      <c r="T1862" s="15"/>
      <c r="U1862" s="15"/>
      <c r="V1862" s="15"/>
      <c r="W1862" s="15"/>
      <c r="X1862" s="15"/>
      <c r="Y1862" s="41"/>
      <c r="Z1862" s="41"/>
      <c r="AA1862" s="41"/>
      <c r="AB1862" s="15"/>
      <c r="AC1862" s="15"/>
      <c r="AD1862" s="15"/>
      <c r="AE1862" s="15"/>
      <c r="AF1862" s="15"/>
      <c r="AG1862" s="15"/>
      <c r="AH1862" s="15"/>
      <c r="AI1862" s="41"/>
      <c r="AJ1862" s="41"/>
      <c r="AK1862" s="15"/>
      <c r="AL1862" s="15"/>
      <c r="AM1862" s="15"/>
      <c r="AN1862" s="15"/>
      <c r="AO1862" s="15"/>
      <c r="AP1862" s="15"/>
      <c r="AQ1862" s="15"/>
      <c r="AR1862" s="15"/>
      <c r="AS1862" s="15"/>
      <c r="AT1862" s="15"/>
      <c r="AU1862" s="15"/>
      <c r="AV1862" s="15"/>
      <c r="AW1862" s="15"/>
      <c r="AX1862" s="15"/>
      <c r="AY1862" s="15"/>
      <c r="AZ1862" s="10">
        <v>1</v>
      </c>
      <c r="BA1862" t="s">
        <v>22</v>
      </c>
      <c r="BB1862" t="s">
        <v>88</v>
      </c>
      <c r="BD1862" s="39" t="str">
        <f t="shared" si="59"/>
        <v>01/225026510ABlibli Jabodetabek</v>
      </c>
    </row>
    <row r="1863" spans="2:59" ht="13.5" customHeight="1" x14ac:dyDescent="0.35">
      <c r="B1863" s="10" t="s">
        <v>17</v>
      </c>
      <c r="C1863" s="10" t="s">
        <v>1648</v>
      </c>
      <c r="D1863" s="10" t="s">
        <v>455</v>
      </c>
      <c r="E1863" s="10" t="s">
        <v>456</v>
      </c>
      <c r="F1863" s="10" t="s">
        <v>481</v>
      </c>
      <c r="G1863" s="137" t="s">
        <v>6672</v>
      </c>
      <c r="H1863" s="10" t="s">
        <v>13051</v>
      </c>
      <c r="I1863" s="10">
        <v>4902430635424</v>
      </c>
      <c r="J1863" s="10" t="s">
        <v>15498</v>
      </c>
      <c r="K1863" s="10" t="s">
        <v>6938</v>
      </c>
      <c r="L1863" s="98">
        <f>IFERROR(VLOOKUP($F1863&amp;$C1863,Sales!$J:$W,9,0),0)</f>
        <v>0</v>
      </c>
      <c r="M1863" s="98">
        <f>IFERROR(VLOOKUP($F1863&amp;$C1863,Sales!$J:$W,10,0),0)</f>
        <v>0</v>
      </c>
      <c r="N1863" s="98">
        <f>IFERROR(VLOOKUP($F1863&amp;$C1863,Sales!$J:$W,11,0),0)</f>
        <v>0</v>
      </c>
      <c r="O1863" s="98">
        <f>IFERROR(VLOOKUP($F1863&amp;$C1863,Sales!$J:$W,12,0),0)</f>
        <v>0</v>
      </c>
      <c r="P1863" s="98">
        <f>IFERROR(VLOOKUP($F1863&amp;$C1863,Sales!$J:$W,13,0),0)</f>
        <v>0</v>
      </c>
      <c r="Q1863" s="98">
        <f>IFERROR(VLOOKUP($F1863&amp;$C1863,Sales!$A:$H,7,0),0)</f>
        <v>0</v>
      </c>
      <c r="R1863" s="41" t="str">
        <f t="shared" si="58"/>
        <v>ERROR</v>
      </c>
      <c r="S1863" s="15"/>
      <c r="T1863" s="15"/>
      <c r="U1863" s="15"/>
      <c r="V1863" s="15"/>
      <c r="W1863" s="15"/>
      <c r="X1863" s="15"/>
      <c r="Y1863" s="41"/>
      <c r="Z1863" s="41"/>
      <c r="AA1863" s="41"/>
      <c r="AB1863" s="15"/>
      <c r="AC1863" s="15"/>
      <c r="AD1863" s="15"/>
      <c r="AE1863" s="15"/>
      <c r="AF1863" s="15"/>
      <c r="AG1863" s="15"/>
      <c r="AH1863" s="15"/>
      <c r="AI1863" s="41"/>
      <c r="AJ1863" s="41"/>
      <c r="AK1863" s="15"/>
      <c r="AL1863" s="15"/>
      <c r="AM1863" s="15"/>
      <c r="AN1863" s="15"/>
      <c r="AO1863" s="15"/>
      <c r="AP1863" s="15"/>
      <c r="AQ1863" s="15"/>
      <c r="AR1863" s="15"/>
      <c r="AS1863" s="15"/>
      <c r="AT1863" s="15"/>
      <c r="AU1863" s="15"/>
      <c r="AV1863" s="15"/>
      <c r="AW1863" s="15"/>
      <c r="AX1863" s="15"/>
      <c r="AY1863" s="15"/>
      <c r="AZ1863" s="10">
        <v>1</v>
      </c>
      <c r="BA1863" t="s">
        <v>22</v>
      </c>
      <c r="BB1863" t="s">
        <v>88</v>
      </c>
      <c r="BD1863" s="39" t="str">
        <f t="shared" si="59"/>
        <v>01/225026502QBlibli Jabodetabek</v>
      </c>
    </row>
    <row r="1864" spans="2:59" ht="13.5" customHeight="1" x14ac:dyDescent="0.35">
      <c r="B1864" s="10" t="s">
        <v>17</v>
      </c>
      <c r="C1864" s="10" t="s">
        <v>1648</v>
      </c>
      <c r="D1864" s="10" t="s">
        <v>455</v>
      </c>
      <c r="E1864" s="10" t="s">
        <v>456</v>
      </c>
      <c r="F1864" s="10" t="s">
        <v>470</v>
      </c>
      <c r="G1864" s="137" t="s">
        <v>6673</v>
      </c>
      <c r="H1864" s="10" t="s">
        <v>13052</v>
      </c>
      <c r="I1864" s="10" t="s">
        <v>471</v>
      </c>
      <c r="J1864" s="10" t="s">
        <v>15499</v>
      </c>
      <c r="K1864" s="10" t="s">
        <v>10675</v>
      </c>
      <c r="L1864" s="98">
        <f>IFERROR(VLOOKUP($F1864&amp;$C1864,Sales!$J:$W,9,0),0)</f>
        <v>0</v>
      </c>
      <c r="M1864" s="98">
        <f>IFERROR(VLOOKUP($F1864&amp;$C1864,Sales!$J:$W,10,0),0)</f>
        <v>0</v>
      </c>
      <c r="N1864" s="98">
        <f>IFERROR(VLOOKUP($F1864&amp;$C1864,Sales!$J:$W,11,0),0)</f>
        <v>0</v>
      </c>
      <c r="O1864" s="98">
        <f>IFERROR(VLOOKUP($F1864&amp;$C1864,Sales!$J:$W,12,0),0)</f>
        <v>0</v>
      </c>
      <c r="P1864" s="98">
        <f>IFERROR(VLOOKUP($F1864&amp;$C1864,Sales!$J:$W,13,0),0)</f>
        <v>0</v>
      </c>
      <c r="Q1864" s="98">
        <f>IFERROR(VLOOKUP($F1864&amp;$C1864,Sales!$A:$H,7,0),0)</f>
        <v>0</v>
      </c>
      <c r="R1864" s="41" t="str">
        <f t="shared" si="58"/>
        <v>ERROR</v>
      </c>
      <c r="S1864" s="15"/>
      <c r="T1864" s="15"/>
      <c r="U1864" s="15"/>
      <c r="V1864" s="15"/>
      <c r="W1864" s="15"/>
      <c r="X1864" s="15"/>
      <c r="Y1864" s="41"/>
      <c r="Z1864" s="41"/>
      <c r="AA1864" s="41"/>
      <c r="AB1864" s="15"/>
      <c r="AC1864" s="15"/>
      <c r="AD1864" s="15"/>
      <c r="AE1864" s="15"/>
      <c r="AF1864" s="15"/>
      <c r="AG1864" s="15"/>
      <c r="AH1864" s="15"/>
      <c r="AI1864" s="41"/>
      <c r="AJ1864" s="41"/>
      <c r="AK1864" s="15"/>
      <c r="AL1864" s="15"/>
      <c r="AM1864" s="15"/>
      <c r="AN1864" s="15"/>
      <c r="AO1864" s="15"/>
      <c r="AP1864" s="15"/>
      <c r="AQ1864" s="15"/>
      <c r="AR1864" s="15"/>
      <c r="AS1864" s="15"/>
      <c r="AT1864" s="15"/>
      <c r="AU1864" s="15"/>
      <c r="AV1864" s="15"/>
      <c r="AW1864" s="15"/>
      <c r="AX1864" s="15"/>
      <c r="AY1864" s="15"/>
      <c r="AZ1864" s="10">
        <v>1</v>
      </c>
      <c r="BA1864" t="s">
        <v>22</v>
      </c>
      <c r="BB1864" t="s">
        <v>88</v>
      </c>
      <c r="BD1864" s="39" t="str">
        <f t="shared" si="59"/>
        <v>01/395029501JBlibli Jabodetabek</v>
      </c>
    </row>
    <row r="1865" spans="2:59" ht="13.5" customHeight="1" x14ac:dyDescent="0.35">
      <c r="B1865" s="10" t="s">
        <v>17</v>
      </c>
      <c r="C1865" s="10" t="s">
        <v>1648</v>
      </c>
      <c r="D1865" s="10" t="s">
        <v>455</v>
      </c>
      <c r="E1865" s="10" t="s">
        <v>456</v>
      </c>
      <c r="F1865" s="10" t="s">
        <v>503</v>
      </c>
      <c r="G1865" s="137" t="s">
        <v>2292</v>
      </c>
      <c r="H1865" s="10" t="s">
        <v>13053</v>
      </c>
      <c r="I1865" s="10">
        <v>4902430613262</v>
      </c>
      <c r="J1865" s="10" t="s">
        <v>15500</v>
      </c>
      <c r="K1865" s="10" t="s">
        <v>10676</v>
      </c>
      <c r="L1865" s="98">
        <f>IFERROR(VLOOKUP($F1865&amp;$C1865,Sales!$J:$W,9,0),0)</f>
        <v>0</v>
      </c>
      <c r="M1865" s="98">
        <f>IFERROR(VLOOKUP($F1865&amp;$C1865,Sales!$J:$W,10,0),0)</f>
        <v>0</v>
      </c>
      <c r="N1865" s="98">
        <f>IFERROR(VLOOKUP($F1865&amp;$C1865,Sales!$J:$W,11,0),0)</f>
        <v>0</v>
      </c>
      <c r="O1865" s="98">
        <f>IFERROR(VLOOKUP($F1865&amp;$C1865,Sales!$J:$W,12,0),0)</f>
        <v>0</v>
      </c>
      <c r="P1865" s="98">
        <f>IFERROR(VLOOKUP($F1865&amp;$C1865,Sales!$J:$W,13,0),0)</f>
        <v>0</v>
      </c>
      <c r="Q1865" s="98">
        <f>IFERROR(VLOOKUP($F1865&amp;$C1865,Sales!$A:$H,7,0),0)</f>
        <v>0</v>
      </c>
      <c r="R1865" s="41" t="str">
        <f t="shared" si="58"/>
        <v>ERROR</v>
      </c>
      <c r="S1865" s="15"/>
      <c r="T1865" s="15"/>
      <c r="U1865" s="15"/>
      <c r="V1865" s="15"/>
      <c r="W1865" s="15"/>
      <c r="X1865" s="15"/>
      <c r="Y1865" s="41"/>
      <c r="Z1865" s="41"/>
      <c r="AA1865" s="41"/>
      <c r="AB1865" s="15"/>
      <c r="AC1865" s="15"/>
      <c r="AD1865" s="15"/>
      <c r="AE1865" s="15"/>
      <c r="AF1865" s="15"/>
      <c r="AG1865" s="15"/>
      <c r="AH1865" s="15"/>
      <c r="AI1865" s="41"/>
      <c r="AJ1865" s="41"/>
      <c r="AK1865" s="15"/>
      <c r="AL1865" s="15"/>
      <c r="AM1865" s="15"/>
      <c r="AN1865" s="15"/>
      <c r="AO1865" s="15"/>
      <c r="AP1865" s="15"/>
      <c r="AQ1865" s="15"/>
      <c r="AR1865" s="15"/>
      <c r="AS1865" s="15"/>
      <c r="AT1865" s="15"/>
      <c r="AU1865" s="15"/>
      <c r="AV1865" s="15"/>
      <c r="AW1865" s="15"/>
      <c r="AX1865" s="15"/>
      <c r="AY1865" s="15"/>
      <c r="AZ1865" s="10">
        <v>1</v>
      </c>
      <c r="BA1865" t="s">
        <v>22</v>
      </c>
      <c r="BB1865" t="s">
        <v>88</v>
      </c>
      <c r="BD1865" s="39" t="str">
        <f t="shared" si="59"/>
        <v>01/225026502MBlibli Jabodetabek</v>
      </c>
    </row>
    <row r="1866" spans="2:59" ht="13.5" customHeight="1" x14ac:dyDescent="0.35">
      <c r="B1866" s="10" t="s">
        <v>17</v>
      </c>
      <c r="C1866" s="10" t="s">
        <v>1648</v>
      </c>
      <c r="D1866" s="10" t="s">
        <v>455</v>
      </c>
      <c r="E1866" s="10" t="s">
        <v>456</v>
      </c>
      <c r="F1866" s="10" t="s">
        <v>473</v>
      </c>
      <c r="G1866" s="137" t="s">
        <v>6674</v>
      </c>
      <c r="H1866" s="10" t="s">
        <v>13054</v>
      </c>
      <c r="I1866" s="10" t="s">
        <v>474</v>
      </c>
      <c r="J1866" s="10" t="s">
        <v>15501</v>
      </c>
      <c r="K1866" s="10" t="s">
        <v>6675</v>
      </c>
      <c r="L1866" s="98">
        <f>IFERROR(VLOOKUP($F1866&amp;$C1866,Sales!$J:$W,9,0),0)</f>
        <v>0</v>
      </c>
      <c r="M1866" s="98">
        <f>IFERROR(VLOOKUP($F1866&amp;$C1866,Sales!$J:$W,10,0),0)</f>
        <v>0</v>
      </c>
      <c r="N1866" s="98">
        <f>IFERROR(VLOOKUP($F1866&amp;$C1866,Sales!$J:$W,11,0),0)</f>
        <v>0</v>
      </c>
      <c r="O1866" s="98">
        <f>IFERROR(VLOOKUP($F1866&amp;$C1866,Sales!$J:$W,12,0),0)</f>
        <v>0</v>
      </c>
      <c r="P1866" s="98">
        <f>IFERROR(VLOOKUP($F1866&amp;$C1866,Sales!$J:$W,13,0),0)</f>
        <v>0</v>
      </c>
      <c r="Q1866" s="98">
        <f>IFERROR(VLOOKUP($F1866&amp;$C1866,Sales!$A:$H,7,0),0)</f>
        <v>0</v>
      </c>
      <c r="R1866" s="41" t="str">
        <f t="shared" si="58"/>
        <v>ERROR</v>
      </c>
      <c r="S1866" s="15"/>
      <c r="T1866" s="15"/>
      <c r="U1866" s="15"/>
      <c r="V1866" s="15"/>
      <c r="W1866" s="15"/>
      <c r="X1866" s="15"/>
      <c r="Y1866" s="41"/>
      <c r="Z1866" s="41"/>
      <c r="AA1866" s="41"/>
      <c r="AB1866" s="15"/>
      <c r="AC1866" s="15"/>
      <c r="AD1866" s="15"/>
      <c r="AE1866" s="15"/>
      <c r="AF1866" s="15"/>
      <c r="AG1866" s="15"/>
      <c r="AH1866" s="15"/>
      <c r="AI1866" s="41"/>
      <c r="AJ1866" s="41"/>
      <c r="AK1866" s="15"/>
      <c r="AL1866" s="15"/>
      <c r="AM1866" s="15"/>
      <c r="AN1866" s="15"/>
      <c r="AO1866" s="15"/>
      <c r="AP1866" s="15"/>
      <c r="AQ1866" s="15"/>
      <c r="AR1866" s="15"/>
      <c r="AS1866" s="15"/>
      <c r="AT1866" s="15"/>
      <c r="AU1866" s="15"/>
      <c r="AV1866" s="15"/>
      <c r="AW1866" s="15"/>
      <c r="AX1866" s="15"/>
      <c r="AY1866" s="15"/>
      <c r="AZ1866" s="10">
        <v>1</v>
      </c>
      <c r="BA1866" t="s">
        <v>22</v>
      </c>
      <c r="BB1866" t="s">
        <v>88</v>
      </c>
      <c r="BD1866" s="39" t="str">
        <f t="shared" si="59"/>
        <v>01/395029501CBlibli Jabodetabek</v>
      </c>
    </row>
    <row r="1867" spans="2:59" ht="13.5" customHeight="1" x14ac:dyDescent="0.35">
      <c r="B1867" s="10" t="s">
        <v>17</v>
      </c>
      <c r="C1867" s="10" t="s">
        <v>1648</v>
      </c>
      <c r="D1867" s="10" t="s">
        <v>455</v>
      </c>
      <c r="E1867" s="10" t="s">
        <v>456</v>
      </c>
      <c r="F1867" s="10" t="s">
        <v>507</v>
      </c>
      <c r="G1867" s="137" t="s">
        <v>2301</v>
      </c>
      <c r="H1867" s="10" t="s">
        <v>13055</v>
      </c>
      <c r="I1867" s="10">
        <v>4902430610568</v>
      </c>
      <c r="J1867" s="10" t="s">
        <v>15502</v>
      </c>
      <c r="K1867" s="10" t="s">
        <v>10675</v>
      </c>
      <c r="L1867" s="98">
        <f>IFERROR(VLOOKUP($F1867&amp;$C1867,Sales!$J:$W,9,0),0)</f>
        <v>0</v>
      </c>
      <c r="M1867" s="98">
        <f>IFERROR(VLOOKUP($F1867&amp;$C1867,Sales!$J:$W,10,0),0)</f>
        <v>0</v>
      </c>
      <c r="N1867" s="98">
        <f>IFERROR(VLOOKUP($F1867&amp;$C1867,Sales!$J:$W,11,0),0)</f>
        <v>0</v>
      </c>
      <c r="O1867" s="98">
        <f>IFERROR(VLOOKUP($F1867&amp;$C1867,Sales!$J:$W,12,0),0)</f>
        <v>0</v>
      </c>
      <c r="P1867" s="98">
        <f>IFERROR(VLOOKUP($F1867&amp;$C1867,Sales!$J:$W,13,0),0)</f>
        <v>0</v>
      </c>
      <c r="Q1867" s="98">
        <f>IFERROR(VLOOKUP($F1867&amp;$C1867,Sales!$A:$H,7,0),0)</f>
        <v>0</v>
      </c>
      <c r="R1867" s="41" t="str">
        <f t="shared" si="58"/>
        <v>ERROR</v>
      </c>
      <c r="S1867" s="15"/>
      <c r="T1867" s="15"/>
      <c r="U1867" s="15"/>
      <c r="V1867" s="15"/>
      <c r="W1867" s="15"/>
      <c r="X1867" s="15"/>
      <c r="Y1867" s="41"/>
      <c r="Z1867" s="41"/>
      <c r="AA1867" s="41"/>
      <c r="AB1867" s="15"/>
      <c r="AC1867" s="15"/>
      <c r="AD1867" s="15"/>
      <c r="AE1867" s="15"/>
      <c r="AF1867" s="15"/>
      <c r="AG1867" s="15"/>
      <c r="AH1867" s="15"/>
      <c r="AI1867" s="41"/>
      <c r="AJ1867" s="41"/>
      <c r="AK1867" s="15"/>
      <c r="AL1867" s="15"/>
      <c r="AM1867" s="15"/>
      <c r="AN1867" s="15"/>
      <c r="AO1867" s="15"/>
      <c r="AP1867" s="15"/>
      <c r="AQ1867" s="15"/>
      <c r="AR1867" s="15"/>
      <c r="AS1867" s="15"/>
      <c r="AT1867" s="15"/>
      <c r="AU1867" s="15"/>
      <c r="AV1867" s="15"/>
      <c r="AW1867" s="15"/>
      <c r="AX1867" s="15"/>
      <c r="AY1867" s="15"/>
      <c r="AZ1867" s="10">
        <v>1</v>
      </c>
      <c r="BA1867" t="s">
        <v>22</v>
      </c>
      <c r="BB1867" t="s">
        <v>88</v>
      </c>
      <c r="BD1867" s="39" t="str">
        <f t="shared" si="59"/>
        <v>01/225026509YBlibli Jabodetabek</v>
      </c>
    </row>
    <row r="1868" spans="2:59" ht="13.5" customHeight="1" x14ac:dyDescent="0.35">
      <c r="B1868" s="10" t="s">
        <v>17</v>
      </c>
      <c r="C1868" s="10" t="s">
        <v>1648</v>
      </c>
      <c r="D1868" s="10" t="s">
        <v>455</v>
      </c>
      <c r="E1868" s="10" t="s">
        <v>456</v>
      </c>
      <c r="F1868" s="10" t="s">
        <v>1262</v>
      </c>
      <c r="G1868" s="137" t="s">
        <v>2304</v>
      </c>
      <c r="H1868" s="10" t="s">
        <v>13056</v>
      </c>
      <c r="I1868" s="10" t="s">
        <v>1263</v>
      </c>
      <c r="J1868" s="10" t="s">
        <v>15503</v>
      </c>
      <c r="K1868" s="10" t="s">
        <v>10678</v>
      </c>
      <c r="L1868" s="98">
        <f>IFERROR(VLOOKUP($F1868&amp;$C1868,Sales!$J:$W,9,0),0)</f>
        <v>0</v>
      </c>
      <c r="M1868" s="98">
        <f>IFERROR(VLOOKUP($F1868&amp;$C1868,Sales!$J:$W,10,0),0)</f>
        <v>0</v>
      </c>
      <c r="N1868" s="98">
        <f>IFERROR(VLOOKUP($F1868&amp;$C1868,Sales!$J:$W,11,0),0)</f>
        <v>0</v>
      </c>
      <c r="O1868" s="98">
        <f>IFERROR(VLOOKUP($F1868&amp;$C1868,Sales!$J:$W,12,0),0)</f>
        <v>0</v>
      </c>
      <c r="P1868" s="98">
        <f>IFERROR(VLOOKUP($F1868&amp;$C1868,Sales!$J:$W,13,0),0)</f>
        <v>0</v>
      </c>
      <c r="Q1868" s="98">
        <f>IFERROR(VLOOKUP($F1868&amp;$C1868,Sales!$A:$H,7,0),0)</f>
        <v>0</v>
      </c>
      <c r="R1868" s="41" t="str">
        <f t="shared" si="58"/>
        <v>ERROR</v>
      </c>
      <c r="S1868" s="15"/>
      <c r="T1868" s="15"/>
      <c r="U1868" s="15"/>
      <c r="V1868" s="15"/>
      <c r="W1868" s="15"/>
      <c r="X1868" s="15"/>
      <c r="Y1868" s="41"/>
      <c r="Z1868" s="41"/>
      <c r="AA1868" s="41"/>
      <c r="AB1868" s="15"/>
      <c r="AC1868" s="15"/>
      <c r="AD1868" s="15"/>
      <c r="AE1868" s="15"/>
      <c r="AF1868" s="15"/>
      <c r="AG1868" s="15"/>
      <c r="AH1868" s="15"/>
      <c r="AI1868" s="41"/>
      <c r="AJ1868" s="41"/>
      <c r="AK1868" s="15"/>
      <c r="AL1868" s="15"/>
      <c r="AM1868" s="15"/>
      <c r="AN1868" s="15"/>
      <c r="AO1868" s="15"/>
      <c r="AP1868" s="15"/>
      <c r="AQ1868" s="15"/>
      <c r="AR1868" s="15"/>
      <c r="AS1868" s="15"/>
      <c r="AT1868" s="15"/>
      <c r="AU1868" s="15"/>
      <c r="AV1868" s="15"/>
      <c r="AW1868" s="15"/>
      <c r="AX1868" s="15"/>
      <c r="AY1868" s="15"/>
      <c r="AZ1868" s="10">
        <v>1</v>
      </c>
      <c r="BA1868" t="s">
        <v>22</v>
      </c>
      <c r="BB1868" t="s">
        <v>88</v>
      </c>
      <c r="BD1868" s="39" t="str">
        <f t="shared" si="59"/>
        <v>01/395029501GBlibli Jabodetabek</v>
      </c>
    </row>
    <row r="1869" spans="2:59" ht="13.5" customHeight="1" x14ac:dyDescent="0.35">
      <c r="B1869" s="10" t="s">
        <v>17</v>
      </c>
      <c r="C1869" s="10" t="s">
        <v>1648</v>
      </c>
      <c r="D1869" s="10" t="s">
        <v>549</v>
      </c>
      <c r="E1869" s="10" t="s">
        <v>194</v>
      </c>
      <c r="F1869" s="10" t="s">
        <v>5767</v>
      </c>
      <c r="G1869" s="137" t="s">
        <v>16604</v>
      </c>
      <c r="H1869" s="10" t="s">
        <v>13057</v>
      </c>
      <c r="I1869" s="10" t="s">
        <v>5770</v>
      </c>
      <c r="J1869" s="10" t="s">
        <v>6676</v>
      </c>
      <c r="K1869" s="10" t="s">
        <v>6677</v>
      </c>
      <c r="L1869" s="98">
        <f>IFERROR(VLOOKUP($F1869&amp;$C1869,Sales!$J:$W,9,0),0)</f>
        <v>0</v>
      </c>
      <c r="M1869" s="98">
        <f>IFERROR(VLOOKUP($F1869&amp;$C1869,Sales!$J:$W,10,0),0)</f>
        <v>0</v>
      </c>
      <c r="N1869" s="98">
        <f>IFERROR(VLOOKUP($F1869&amp;$C1869,Sales!$J:$W,11,0),0)</f>
        <v>0</v>
      </c>
      <c r="O1869" s="98">
        <f>IFERROR(VLOOKUP($F1869&amp;$C1869,Sales!$J:$W,12,0),0)</f>
        <v>0</v>
      </c>
      <c r="P1869" s="98">
        <f>IFERROR(VLOOKUP($F1869&amp;$C1869,Sales!$J:$W,13,0),0)</f>
        <v>0</v>
      </c>
      <c r="Q1869" s="98">
        <f>IFERROR(VLOOKUP($F1869&amp;$C1869,Sales!$A:$H,7,0),0)</f>
        <v>0</v>
      </c>
      <c r="R1869" s="41">
        <f t="shared" si="58"/>
        <v>0.16666666666666666</v>
      </c>
      <c r="S1869" s="41">
        <v>1</v>
      </c>
      <c r="T1869" s="41"/>
      <c r="U1869" s="41"/>
      <c r="V1869" s="15">
        <v>0</v>
      </c>
      <c r="W1869" s="15">
        <v>0</v>
      </c>
      <c r="X1869" s="15">
        <v>0</v>
      </c>
      <c r="Y1869" s="41">
        <v>0</v>
      </c>
      <c r="Z1869" s="41">
        <v>0</v>
      </c>
      <c r="AA1869" s="41"/>
      <c r="AB1869" s="41"/>
      <c r="AC1869" s="41"/>
      <c r="AD1869" s="41"/>
      <c r="AE1869" s="41"/>
      <c r="AF1869" s="41"/>
      <c r="AG1869" s="41"/>
      <c r="AH1869" s="15"/>
      <c r="AI1869" s="41"/>
      <c r="AJ1869" s="41"/>
      <c r="AK1869" s="41"/>
      <c r="AL1869" s="15"/>
      <c r="AM1869" s="15"/>
      <c r="AN1869" s="15"/>
      <c r="AO1869" s="15"/>
      <c r="AP1869" s="15"/>
      <c r="AQ1869" s="15"/>
      <c r="AR1869" s="15"/>
      <c r="AS1869" s="15"/>
      <c r="AT1869" s="127"/>
      <c r="AU1869" s="15"/>
      <c r="AV1869" s="15"/>
      <c r="AW1869" s="15"/>
      <c r="AX1869" s="15"/>
      <c r="AY1869" s="15"/>
      <c r="AZ1869" s="10">
        <v>1</v>
      </c>
      <c r="BA1869" t="s">
        <v>22</v>
      </c>
      <c r="BB1869" t="s">
        <v>23</v>
      </c>
      <c r="BD1869" s="39" t="str">
        <f t="shared" si="59"/>
        <v>01/395129506GBlibli Jabodetabek</v>
      </c>
    </row>
    <row r="1870" spans="2:59" ht="13.5" customHeight="1" x14ac:dyDescent="0.35">
      <c r="B1870" s="10" t="s">
        <v>17</v>
      </c>
      <c r="C1870" s="10" t="s">
        <v>1648</v>
      </c>
      <c r="D1870" s="10" t="s">
        <v>549</v>
      </c>
      <c r="E1870" s="10" t="s">
        <v>194</v>
      </c>
      <c r="F1870" s="10" t="s">
        <v>5766</v>
      </c>
      <c r="G1870" s="137" t="s">
        <v>16605</v>
      </c>
      <c r="H1870" s="10" t="s">
        <v>13058</v>
      </c>
      <c r="I1870" s="10" t="s">
        <v>5771</v>
      </c>
      <c r="J1870" s="10" t="s">
        <v>6678</v>
      </c>
      <c r="K1870" s="10" t="s">
        <v>6679</v>
      </c>
      <c r="L1870" s="98">
        <f>IFERROR(VLOOKUP($F1870&amp;$C1870,Sales!$J:$W,9,0),0)</f>
        <v>0</v>
      </c>
      <c r="M1870" s="98">
        <f>IFERROR(VLOOKUP($F1870&amp;$C1870,Sales!$J:$W,10,0),0)</f>
        <v>0</v>
      </c>
      <c r="N1870" s="98">
        <f>IFERROR(VLOOKUP($F1870&amp;$C1870,Sales!$J:$W,11,0),0)</f>
        <v>0</v>
      </c>
      <c r="O1870" s="98">
        <f>IFERROR(VLOOKUP($F1870&amp;$C1870,Sales!$J:$W,12,0),0)</f>
        <v>0</v>
      </c>
      <c r="P1870" s="98">
        <f>IFERROR(VLOOKUP($F1870&amp;$C1870,Sales!$J:$W,13,0),0)</f>
        <v>0</v>
      </c>
      <c r="Q1870" s="98">
        <f>IFERROR(VLOOKUP($F1870&amp;$C1870,Sales!$A:$H,7,0),0)</f>
        <v>0</v>
      </c>
      <c r="R1870" s="41">
        <f t="shared" si="58"/>
        <v>1</v>
      </c>
      <c r="S1870" s="41">
        <v>1</v>
      </c>
      <c r="T1870" s="41"/>
      <c r="U1870" s="41"/>
      <c r="V1870" s="15">
        <v>1</v>
      </c>
      <c r="W1870" s="15">
        <v>1</v>
      </c>
      <c r="X1870" s="15">
        <v>1</v>
      </c>
      <c r="Y1870" s="41">
        <v>1</v>
      </c>
      <c r="Z1870" s="41">
        <v>1</v>
      </c>
      <c r="AA1870" s="41"/>
      <c r="AB1870" s="41"/>
      <c r="AC1870" s="41"/>
      <c r="AD1870" s="41"/>
      <c r="AE1870" s="41"/>
      <c r="AF1870" s="41"/>
      <c r="AG1870" s="41"/>
      <c r="AH1870" s="15"/>
      <c r="AI1870" s="41"/>
      <c r="AJ1870" s="41"/>
      <c r="AK1870" s="41"/>
      <c r="AL1870" s="15"/>
      <c r="AM1870" s="15"/>
      <c r="AN1870" s="15"/>
      <c r="AO1870" s="15"/>
      <c r="AP1870" s="15"/>
      <c r="AQ1870" s="15"/>
      <c r="AR1870" s="15"/>
      <c r="AS1870" s="15"/>
      <c r="AT1870" s="127"/>
      <c r="AU1870" s="15"/>
      <c r="AV1870" s="15"/>
      <c r="AW1870" s="15"/>
      <c r="AX1870" s="15"/>
      <c r="AY1870" s="15"/>
      <c r="AZ1870" s="10">
        <v>1</v>
      </c>
      <c r="BA1870" t="s">
        <v>22</v>
      </c>
      <c r="BB1870" t="s">
        <v>23</v>
      </c>
      <c r="BD1870" s="39" t="str">
        <f t="shared" si="59"/>
        <v>01/395129506FBlibli Jabodetabek</v>
      </c>
    </row>
    <row r="1871" spans="2:59" ht="13.5" customHeight="1" x14ac:dyDescent="0.35">
      <c r="B1871" s="10" t="s">
        <v>17</v>
      </c>
      <c r="C1871" s="10" t="s">
        <v>1648</v>
      </c>
      <c r="D1871" s="10" t="s">
        <v>549</v>
      </c>
      <c r="E1871" s="10" t="s">
        <v>194</v>
      </c>
      <c r="F1871" s="10" t="s">
        <v>5769</v>
      </c>
      <c r="G1871" s="137" t="s">
        <v>16606</v>
      </c>
      <c r="H1871" s="10" t="s">
        <v>13059</v>
      </c>
      <c r="I1871" s="10" t="s">
        <v>5772</v>
      </c>
      <c r="J1871" s="10" t="s">
        <v>6680</v>
      </c>
      <c r="K1871" s="10" t="s">
        <v>6681</v>
      </c>
      <c r="L1871" s="98">
        <f>IFERROR(VLOOKUP($F1871&amp;$C1871,Sales!$J:$W,9,0),0)</f>
        <v>0</v>
      </c>
      <c r="M1871" s="98">
        <f>IFERROR(VLOOKUP($F1871&amp;$C1871,Sales!$J:$W,10,0),0)</f>
        <v>0</v>
      </c>
      <c r="N1871" s="98">
        <f>IFERROR(VLOOKUP($F1871&amp;$C1871,Sales!$J:$W,11,0),0)</f>
        <v>0</v>
      </c>
      <c r="O1871" s="98">
        <f>IFERROR(VLOOKUP($F1871&amp;$C1871,Sales!$J:$W,12,0),0)</f>
        <v>0</v>
      </c>
      <c r="P1871" s="98">
        <f>IFERROR(VLOOKUP($F1871&amp;$C1871,Sales!$J:$W,13,0),0)</f>
        <v>0</v>
      </c>
      <c r="Q1871" s="98">
        <f>IFERROR(VLOOKUP($F1871&amp;$C1871,Sales!$A:$H,7,0),0)</f>
        <v>0</v>
      </c>
      <c r="R1871" s="41">
        <f t="shared" si="58"/>
        <v>0.16666666666666666</v>
      </c>
      <c r="S1871" s="41">
        <v>1</v>
      </c>
      <c r="T1871" s="41"/>
      <c r="U1871" s="41"/>
      <c r="V1871" s="15">
        <v>0</v>
      </c>
      <c r="W1871" s="15">
        <v>0</v>
      </c>
      <c r="X1871" s="15">
        <v>0</v>
      </c>
      <c r="Y1871" s="41">
        <v>0</v>
      </c>
      <c r="Z1871" s="41">
        <v>0</v>
      </c>
      <c r="AA1871" s="41"/>
      <c r="AB1871" s="41"/>
      <c r="AC1871" s="41"/>
      <c r="AD1871" s="41"/>
      <c r="AE1871" s="41"/>
      <c r="AF1871" s="41"/>
      <c r="AG1871" s="41"/>
      <c r="AH1871" s="15"/>
      <c r="AI1871" s="41"/>
      <c r="AJ1871" s="41"/>
      <c r="AK1871" s="41"/>
      <c r="AL1871" s="15"/>
      <c r="AM1871" s="15"/>
      <c r="AN1871" s="15"/>
      <c r="AO1871" s="15"/>
      <c r="AP1871" s="15"/>
      <c r="AQ1871" s="15"/>
      <c r="AR1871" s="15"/>
      <c r="AS1871" s="15"/>
      <c r="AT1871" s="127"/>
      <c r="AU1871" s="15"/>
      <c r="AV1871" s="15"/>
      <c r="AW1871" s="15"/>
      <c r="AX1871" s="15"/>
      <c r="AY1871" s="15"/>
      <c r="AZ1871" s="10">
        <v>1</v>
      </c>
      <c r="BA1871" t="s">
        <v>22</v>
      </c>
      <c r="BB1871" t="s">
        <v>23</v>
      </c>
      <c r="BD1871" s="39" t="str">
        <f t="shared" si="59"/>
        <v>01/395129506IBlibli Jabodetabek</v>
      </c>
    </row>
    <row r="1872" spans="2:59" ht="13.5" customHeight="1" x14ac:dyDescent="0.35">
      <c r="B1872" s="10" t="s">
        <v>17</v>
      </c>
      <c r="C1872" s="10" t="s">
        <v>1648</v>
      </c>
      <c r="D1872" s="10" t="s">
        <v>549</v>
      </c>
      <c r="E1872" s="10" t="s">
        <v>194</v>
      </c>
      <c r="F1872" s="10" t="s">
        <v>5768</v>
      </c>
      <c r="G1872" s="137" t="s">
        <v>16607</v>
      </c>
      <c r="H1872" s="10" t="s">
        <v>13060</v>
      </c>
      <c r="I1872" s="10" t="s">
        <v>5773</v>
      </c>
      <c r="J1872" s="10" t="s">
        <v>15802</v>
      </c>
      <c r="K1872" s="10" t="s">
        <v>6682</v>
      </c>
      <c r="L1872" s="98">
        <f>IFERROR(VLOOKUP($F1872&amp;$C1872,Sales!$J:$W,9,0),0)</f>
        <v>0</v>
      </c>
      <c r="M1872" s="98">
        <f>IFERROR(VLOOKUP($F1872&amp;$C1872,Sales!$J:$W,10,0),0)</f>
        <v>0</v>
      </c>
      <c r="N1872" s="98">
        <f>IFERROR(VLOOKUP($F1872&amp;$C1872,Sales!$J:$W,11,0),0)</f>
        <v>0</v>
      </c>
      <c r="O1872" s="98">
        <f>IFERROR(VLOOKUP($F1872&amp;$C1872,Sales!$J:$W,12,0),0)</f>
        <v>0</v>
      </c>
      <c r="P1872" s="98">
        <f>IFERROR(VLOOKUP($F1872&amp;$C1872,Sales!$J:$W,13,0),0)</f>
        <v>0</v>
      </c>
      <c r="Q1872" s="98">
        <f>IFERROR(VLOOKUP($F1872&amp;$C1872,Sales!$A:$H,7,0),0)</f>
        <v>0</v>
      </c>
      <c r="R1872" s="41">
        <f t="shared" si="58"/>
        <v>1</v>
      </c>
      <c r="S1872" s="41">
        <v>1</v>
      </c>
      <c r="T1872" s="41"/>
      <c r="U1872" s="41"/>
      <c r="V1872" s="15">
        <v>1</v>
      </c>
      <c r="W1872" s="15">
        <v>1</v>
      </c>
      <c r="X1872" s="15">
        <v>1</v>
      </c>
      <c r="Y1872" s="41">
        <v>1</v>
      </c>
      <c r="Z1872" s="41">
        <v>1</v>
      </c>
      <c r="AA1872" s="41"/>
      <c r="AB1872" s="41"/>
      <c r="AC1872" s="41"/>
      <c r="AD1872" s="41"/>
      <c r="AE1872" s="41"/>
      <c r="AF1872" s="41"/>
      <c r="AG1872" s="41"/>
      <c r="AH1872" s="15"/>
      <c r="AI1872" s="41"/>
      <c r="AJ1872" s="41"/>
      <c r="AK1872" s="41"/>
      <c r="AL1872" s="15"/>
      <c r="AM1872" s="15"/>
      <c r="AN1872" s="15"/>
      <c r="AO1872" s="15"/>
      <c r="AP1872" s="15"/>
      <c r="AQ1872" s="15"/>
      <c r="AR1872" s="15"/>
      <c r="AS1872" s="15"/>
      <c r="AT1872" s="127"/>
      <c r="AU1872" s="15"/>
      <c r="AV1872" s="15"/>
      <c r="AW1872" s="15"/>
      <c r="AX1872" s="15"/>
      <c r="AY1872" s="15"/>
      <c r="AZ1872" s="10">
        <v>1</v>
      </c>
      <c r="BA1872" t="s">
        <v>22</v>
      </c>
      <c r="BB1872" t="s">
        <v>23</v>
      </c>
      <c r="BD1872" s="39" t="str">
        <f t="shared" si="59"/>
        <v>01/395129506HBlibli Jabodetabek</v>
      </c>
      <c r="BG1872" t="s">
        <v>13658</v>
      </c>
    </row>
    <row r="1873" spans="2:56" ht="13.5" customHeight="1" x14ac:dyDescent="0.35">
      <c r="B1873" s="10" t="s">
        <v>17</v>
      </c>
      <c r="C1873" s="10" t="s">
        <v>1648</v>
      </c>
      <c r="D1873" s="10" t="s">
        <v>549</v>
      </c>
      <c r="E1873" s="10" t="s">
        <v>194</v>
      </c>
      <c r="F1873" s="10" t="s">
        <v>5765</v>
      </c>
      <c r="G1873" s="137" t="s">
        <v>16608</v>
      </c>
      <c r="H1873" s="10" t="s">
        <v>13061</v>
      </c>
      <c r="I1873" s="10" t="s">
        <v>6683</v>
      </c>
      <c r="J1873" s="10" t="s">
        <v>6684</v>
      </c>
      <c r="K1873" s="124" t="s">
        <v>6685</v>
      </c>
      <c r="L1873" s="98">
        <f>IFERROR(VLOOKUP($F1873&amp;$C1873,Sales!$J:$W,9,0),0)</f>
        <v>0</v>
      </c>
      <c r="M1873" s="98">
        <f>IFERROR(VLOOKUP($F1873&amp;$C1873,Sales!$J:$W,10,0),0)</f>
        <v>0</v>
      </c>
      <c r="N1873" s="98">
        <f>IFERROR(VLOOKUP($F1873&amp;$C1873,Sales!$J:$W,11,0),0)</f>
        <v>0</v>
      </c>
      <c r="O1873" s="98">
        <f>IFERROR(VLOOKUP($F1873&amp;$C1873,Sales!$J:$W,12,0),0)</f>
        <v>0</v>
      </c>
      <c r="P1873" s="98">
        <f>IFERROR(VLOOKUP($F1873&amp;$C1873,Sales!$J:$W,13,0),0)</f>
        <v>0</v>
      </c>
      <c r="Q1873" s="98">
        <f>IFERROR(VLOOKUP($F1873&amp;$C1873,Sales!$A:$H,7,0),0)</f>
        <v>0</v>
      </c>
      <c r="R1873" s="41">
        <f t="shared" si="58"/>
        <v>0.33333333333333331</v>
      </c>
      <c r="S1873" s="41">
        <v>1</v>
      </c>
      <c r="T1873" s="41"/>
      <c r="U1873" s="41"/>
      <c r="V1873" s="15">
        <v>1</v>
      </c>
      <c r="W1873" s="15">
        <v>0</v>
      </c>
      <c r="X1873" s="15">
        <v>0</v>
      </c>
      <c r="Y1873" s="41">
        <v>0</v>
      </c>
      <c r="Z1873" s="41">
        <v>0</v>
      </c>
      <c r="AA1873" s="41"/>
      <c r="AB1873" s="41"/>
      <c r="AC1873" s="41"/>
      <c r="AD1873" s="41"/>
      <c r="AE1873" s="41"/>
      <c r="AF1873" s="41"/>
      <c r="AG1873" s="41"/>
      <c r="AH1873" s="15"/>
      <c r="AI1873" s="41"/>
      <c r="AJ1873" s="41"/>
      <c r="AK1873" s="41"/>
      <c r="AL1873" s="15"/>
      <c r="AM1873" s="15"/>
      <c r="AN1873" s="15"/>
      <c r="AO1873" s="15"/>
      <c r="AP1873" s="15"/>
      <c r="AQ1873" s="15"/>
      <c r="AR1873" s="15"/>
      <c r="AS1873" s="15"/>
      <c r="AT1873" s="127"/>
      <c r="AU1873" s="15"/>
      <c r="AV1873" s="15"/>
      <c r="AW1873" s="15"/>
      <c r="AX1873" s="15"/>
      <c r="AY1873" s="15"/>
      <c r="AZ1873" s="10">
        <v>1</v>
      </c>
      <c r="BA1873" t="s">
        <v>22</v>
      </c>
      <c r="BB1873" t="s">
        <v>23</v>
      </c>
      <c r="BD1873" s="39" t="str">
        <f t="shared" si="59"/>
        <v>01/395129506DBlibli Jabodetabek</v>
      </c>
    </row>
    <row r="1874" spans="2:56" ht="13.5" customHeight="1" x14ac:dyDescent="0.35">
      <c r="B1874" s="10" t="s">
        <v>17</v>
      </c>
      <c r="C1874" s="10" t="s">
        <v>1648</v>
      </c>
      <c r="D1874" s="10" t="s">
        <v>549</v>
      </c>
      <c r="E1874" s="10" t="s">
        <v>194</v>
      </c>
      <c r="F1874" s="10" t="s">
        <v>740</v>
      </c>
      <c r="G1874" s="137" t="s">
        <v>16609</v>
      </c>
      <c r="H1874" s="10" t="s">
        <v>13062</v>
      </c>
      <c r="I1874" s="10">
        <v>4902430401005</v>
      </c>
      <c r="J1874" s="10" t="s">
        <v>15505</v>
      </c>
      <c r="K1874" s="10" t="s">
        <v>10680</v>
      </c>
      <c r="L1874" s="98">
        <f>IFERROR(VLOOKUP($F1874&amp;$C1874,Sales!$J:$W,9,0),0)</f>
        <v>0</v>
      </c>
      <c r="M1874" s="98">
        <f>IFERROR(VLOOKUP($F1874&amp;$C1874,Sales!$J:$W,10,0),0)</f>
        <v>0</v>
      </c>
      <c r="N1874" s="98">
        <f>IFERROR(VLOOKUP($F1874&amp;$C1874,Sales!$J:$W,11,0),0)</f>
        <v>0</v>
      </c>
      <c r="O1874" s="98">
        <f>IFERROR(VLOOKUP($F1874&amp;$C1874,Sales!$J:$W,12,0),0)</f>
        <v>0</v>
      </c>
      <c r="P1874" s="98">
        <f>IFERROR(VLOOKUP($F1874&amp;$C1874,Sales!$J:$W,13,0),0)</f>
        <v>0</v>
      </c>
      <c r="Q1874" s="98">
        <f>IFERROR(VLOOKUP($F1874&amp;$C1874,Sales!$A:$H,7,0),0)</f>
        <v>0</v>
      </c>
      <c r="R1874" s="41">
        <f t="shared" si="58"/>
        <v>1</v>
      </c>
      <c r="S1874" s="41">
        <v>1</v>
      </c>
      <c r="T1874" s="41"/>
      <c r="U1874" s="41"/>
      <c r="V1874" s="15">
        <v>1</v>
      </c>
      <c r="W1874" s="15">
        <v>1</v>
      </c>
      <c r="X1874" s="15">
        <v>1</v>
      </c>
      <c r="Y1874" s="41">
        <v>1</v>
      </c>
      <c r="Z1874" s="41">
        <v>1</v>
      </c>
      <c r="AA1874" s="41"/>
      <c r="AB1874" s="41"/>
      <c r="AC1874" s="41"/>
      <c r="AD1874" s="41"/>
      <c r="AE1874" s="41"/>
      <c r="AF1874" s="41"/>
      <c r="AG1874" s="41"/>
      <c r="AH1874" s="15"/>
      <c r="AI1874" s="41"/>
      <c r="AJ1874" s="41"/>
      <c r="AK1874" s="41"/>
      <c r="AL1874" s="15"/>
      <c r="AM1874" s="15"/>
      <c r="AN1874" s="15"/>
      <c r="AO1874" s="15"/>
      <c r="AP1874" s="15"/>
      <c r="AQ1874" s="15"/>
      <c r="AR1874" s="15"/>
      <c r="AS1874" s="15"/>
      <c r="AT1874" s="127"/>
      <c r="AU1874" s="15"/>
      <c r="AV1874" s="15"/>
      <c r="AW1874" s="15"/>
      <c r="AX1874" s="15"/>
      <c r="AY1874" s="15"/>
      <c r="AZ1874" s="10">
        <v>1</v>
      </c>
      <c r="BA1874" t="s">
        <v>22</v>
      </c>
      <c r="BB1874" t="s">
        <v>23</v>
      </c>
      <c r="BD1874" s="39" t="str">
        <f t="shared" si="59"/>
        <v>01/245121102HBlibli Jabodetabek</v>
      </c>
    </row>
    <row r="1875" spans="2:56" ht="13.5" customHeight="1" x14ac:dyDescent="0.35">
      <c r="B1875" s="10" t="s">
        <v>17</v>
      </c>
      <c r="C1875" s="10" t="s">
        <v>1648</v>
      </c>
      <c r="D1875" s="10" t="s">
        <v>549</v>
      </c>
      <c r="E1875" s="10" t="s">
        <v>194</v>
      </c>
      <c r="F1875" s="10" t="s">
        <v>746</v>
      </c>
      <c r="G1875" s="137" t="s">
        <v>16610</v>
      </c>
      <c r="H1875" s="10" t="s">
        <v>13063</v>
      </c>
      <c r="I1875" s="10">
        <v>4902430399357</v>
      </c>
      <c r="J1875" s="10" t="s">
        <v>15506</v>
      </c>
      <c r="K1875" s="10" t="s">
        <v>10681</v>
      </c>
      <c r="L1875" s="98">
        <f>IFERROR(VLOOKUP($F1875&amp;$C1875,Sales!$J:$W,9,0),0)</f>
        <v>0</v>
      </c>
      <c r="M1875" s="98">
        <f>IFERROR(VLOOKUP($F1875&amp;$C1875,Sales!$J:$W,10,0),0)</f>
        <v>0</v>
      </c>
      <c r="N1875" s="98">
        <f>IFERROR(VLOOKUP($F1875&amp;$C1875,Sales!$J:$W,11,0),0)</f>
        <v>0</v>
      </c>
      <c r="O1875" s="98">
        <f>IFERROR(VLOOKUP($F1875&amp;$C1875,Sales!$J:$W,12,0),0)</f>
        <v>0</v>
      </c>
      <c r="P1875" s="98">
        <f>IFERROR(VLOOKUP($F1875&amp;$C1875,Sales!$J:$W,13,0),0)</f>
        <v>0</v>
      </c>
      <c r="Q1875" s="98">
        <f>IFERROR(VLOOKUP($F1875&amp;$C1875,Sales!$A:$H,7,0),0)</f>
        <v>0</v>
      </c>
      <c r="R1875" s="41">
        <f t="shared" si="58"/>
        <v>1</v>
      </c>
      <c r="S1875" s="41">
        <v>1</v>
      </c>
      <c r="T1875" s="41"/>
      <c r="U1875" s="41"/>
      <c r="V1875" s="15">
        <v>1</v>
      </c>
      <c r="W1875" s="15">
        <v>1</v>
      </c>
      <c r="X1875" s="15">
        <v>1</v>
      </c>
      <c r="Y1875" s="41">
        <v>1</v>
      </c>
      <c r="Z1875" s="41">
        <v>1</v>
      </c>
      <c r="AA1875" s="41"/>
      <c r="AB1875" s="41"/>
      <c r="AC1875" s="41"/>
      <c r="AD1875" s="41"/>
      <c r="AE1875" s="41"/>
      <c r="AF1875" s="41"/>
      <c r="AG1875" s="41"/>
      <c r="AH1875" s="15"/>
      <c r="AI1875" s="41"/>
      <c r="AJ1875" s="41"/>
      <c r="AK1875" s="41"/>
      <c r="AL1875" s="15"/>
      <c r="AM1875" s="15"/>
      <c r="AN1875" s="15"/>
      <c r="AO1875" s="15"/>
      <c r="AP1875" s="15"/>
      <c r="AQ1875" s="15"/>
      <c r="AR1875" s="15"/>
      <c r="AS1875" s="15"/>
      <c r="AT1875" s="127"/>
      <c r="AU1875" s="15"/>
      <c r="AV1875" s="15"/>
      <c r="AW1875" s="15"/>
      <c r="AX1875" s="15"/>
      <c r="AY1875" s="15"/>
      <c r="AZ1875" s="10">
        <v>1</v>
      </c>
      <c r="BA1875" t="s">
        <v>22</v>
      </c>
      <c r="BB1875" t="s">
        <v>23</v>
      </c>
      <c r="BD1875" s="39" t="str">
        <f t="shared" si="59"/>
        <v>01/245121102OBlibli Jabodetabek</v>
      </c>
    </row>
    <row r="1876" spans="2:56" ht="13.5" customHeight="1" x14ac:dyDescent="0.35">
      <c r="B1876" s="10" t="s">
        <v>17</v>
      </c>
      <c r="C1876" s="10" t="s">
        <v>1648</v>
      </c>
      <c r="D1876" s="10" t="s">
        <v>549</v>
      </c>
      <c r="E1876" s="10" t="s">
        <v>194</v>
      </c>
      <c r="F1876" s="10" t="s">
        <v>4266</v>
      </c>
      <c r="G1876" s="137" t="s">
        <v>16611</v>
      </c>
      <c r="H1876" s="10" t="s">
        <v>13064</v>
      </c>
      <c r="I1876" s="10">
        <v>4902430377287</v>
      </c>
      <c r="J1876" s="10" t="s">
        <v>6689</v>
      </c>
      <c r="K1876" s="10" t="s">
        <v>6690</v>
      </c>
      <c r="L1876" s="98">
        <f>IFERROR(VLOOKUP($F1876&amp;$C1876,Sales!$J:$W,9,0),0)</f>
        <v>0</v>
      </c>
      <c r="M1876" s="98">
        <f>IFERROR(VLOOKUP($F1876&amp;$C1876,Sales!$J:$W,10,0),0)</f>
        <v>0</v>
      </c>
      <c r="N1876" s="98">
        <f>IFERROR(VLOOKUP($F1876&amp;$C1876,Sales!$J:$W,11,0),0)</f>
        <v>0</v>
      </c>
      <c r="O1876" s="98">
        <f>IFERROR(VLOOKUP($F1876&amp;$C1876,Sales!$J:$W,12,0),0)</f>
        <v>0</v>
      </c>
      <c r="P1876" s="98">
        <f>IFERROR(VLOOKUP($F1876&amp;$C1876,Sales!$J:$W,13,0),0)</f>
        <v>0</v>
      </c>
      <c r="Q1876" s="98">
        <f>IFERROR(VLOOKUP($F1876&amp;$C1876,Sales!$A:$H,7,0),0)</f>
        <v>0</v>
      </c>
      <c r="R1876" s="41">
        <f t="shared" si="58"/>
        <v>1</v>
      </c>
      <c r="S1876" s="41">
        <v>1</v>
      </c>
      <c r="T1876" s="41"/>
      <c r="U1876" s="41"/>
      <c r="V1876" s="15">
        <v>1</v>
      </c>
      <c r="W1876" s="15">
        <v>1</v>
      </c>
      <c r="X1876" s="15">
        <v>1</v>
      </c>
      <c r="Y1876" s="41">
        <v>1</v>
      </c>
      <c r="Z1876" s="41">
        <v>1</v>
      </c>
      <c r="AA1876" s="41"/>
      <c r="AB1876" s="41"/>
      <c r="AC1876" s="41"/>
      <c r="AD1876" s="41"/>
      <c r="AE1876" s="41"/>
      <c r="AF1876" s="41"/>
      <c r="AG1876" s="41"/>
      <c r="AH1876" s="15"/>
      <c r="AI1876" s="41"/>
      <c r="AJ1876" s="41"/>
      <c r="AK1876" s="41"/>
      <c r="AL1876" s="15"/>
      <c r="AM1876" s="15"/>
      <c r="AN1876" s="15"/>
      <c r="AO1876" s="15"/>
      <c r="AP1876" s="15"/>
      <c r="AQ1876" s="15"/>
      <c r="AR1876" s="15"/>
      <c r="AS1876" s="15"/>
      <c r="AT1876" s="127"/>
      <c r="AU1876" s="15"/>
      <c r="AV1876" s="15"/>
      <c r="AW1876" s="15"/>
      <c r="AX1876" s="15"/>
      <c r="AY1876" s="15"/>
      <c r="AZ1876" s="10">
        <v>1</v>
      </c>
      <c r="BA1876" t="s">
        <v>13952</v>
      </c>
      <c r="BB1876" t="s">
        <v>23</v>
      </c>
      <c r="BD1876" s="39" t="str">
        <f t="shared" si="59"/>
        <v>01/245121104KBlibli Jabodetabek</v>
      </c>
    </row>
    <row r="1877" spans="2:56" ht="13.5" customHeight="1" x14ac:dyDescent="0.35">
      <c r="B1877" s="10" t="s">
        <v>17</v>
      </c>
      <c r="C1877" s="10" t="s">
        <v>1648</v>
      </c>
      <c r="D1877" s="10" t="s">
        <v>549</v>
      </c>
      <c r="E1877" s="10" t="s">
        <v>194</v>
      </c>
      <c r="F1877" s="10" t="s">
        <v>2458</v>
      </c>
      <c r="G1877" s="137" t="s">
        <v>16612</v>
      </c>
      <c r="H1877" s="10" t="s">
        <v>13065</v>
      </c>
      <c r="I1877" s="10" t="s">
        <v>2459</v>
      </c>
      <c r="J1877" s="10" t="s">
        <v>15507</v>
      </c>
      <c r="K1877" s="10" t="s">
        <v>10682</v>
      </c>
      <c r="L1877" s="98">
        <f>IFERROR(VLOOKUP($F1877&amp;$C1877,Sales!$J:$W,9,0),0)</f>
        <v>0</v>
      </c>
      <c r="M1877" s="98">
        <f>IFERROR(VLOOKUP($F1877&amp;$C1877,Sales!$J:$W,10,0),0)</f>
        <v>0</v>
      </c>
      <c r="N1877" s="98">
        <f>IFERROR(VLOOKUP($F1877&amp;$C1877,Sales!$J:$W,11,0),0)</f>
        <v>0</v>
      </c>
      <c r="O1877" s="98">
        <f>IFERROR(VLOOKUP($F1877&amp;$C1877,Sales!$J:$W,12,0),0)</f>
        <v>0</v>
      </c>
      <c r="P1877" s="98">
        <f>IFERROR(VLOOKUP($F1877&amp;$C1877,Sales!$J:$W,13,0),0)</f>
        <v>0</v>
      </c>
      <c r="Q1877" s="98">
        <f>IFERROR(VLOOKUP($F1877&amp;$C1877,Sales!$A:$H,7,0),0)</f>
        <v>0</v>
      </c>
      <c r="R1877" s="41">
        <f t="shared" si="58"/>
        <v>1</v>
      </c>
      <c r="S1877" s="41">
        <v>1</v>
      </c>
      <c r="T1877" s="41"/>
      <c r="U1877" s="41"/>
      <c r="V1877" s="15">
        <v>1</v>
      </c>
      <c r="W1877" s="15">
        <v>1</v>
      </c>
      <c r="X1877" s="15">
        <v>1</v>
      </c>
      <c r="Y1877" s="41">
        <v>1</v>
      </c>
      <c r="Z1877" s="41">
        <v>1</v>
      </c>
      <c r="AA1877" s="41"/>
      <c r="AB1877" s="41"/>
      <c r="AC1877" s="41"/>
      <c r="AD1877" s="41"/>
      <c r="AE1877" s="41"/>
      <c r="AF1877" s="41"/>
      <c r="AG1877" s="41"/>
      <c r="AH1877" s="15"/>
      <c r="AI1877" s="41"/>
      <c r="AJ1877" s="41"/>
      <c r="AK1877" s="41"/>
      <c r="AL1877" s="15"/>
      <c r="AM1877" s="15"/>
      <c r="AN1877" s="15"/>
      <c r="AO1877" s="15"/>
      <c r="AP1877" s="15"/>
      <c r="AQ1877" s="15"/>
      <c r="AR1877" s="15"/>
      <c r="AS1877" s="15"/>
      <c r="AT1877" s="127"/>
      <c r="AU1877" s="15"/>
      <c r="AV1877" s="15"/>
      <c r="AW1877" s="15"/>
      <c r="AX1877" s="15"/>
      <c r="AY1877" s="15"/>
      <c r="AZ1877" s="10">
        <v>1</v>
      </c>
      <c r="BA1877" t="s">
        <v>13952</v>
      </c>
      <c r="BB1877" t="s">
        <v>23</v>
      </c>
      <c r="BD1877" s="39" t="str">
        <f t="shared" si="59"/>
        <v>01/395129502WBlibli Jabodetabek</v>
      </c>
    </row>
    <row r="1878" spans="2:56" ht="13.5" customHeight="1" x14ac:dyDescent="0.35">
      <c r="B1878" s="10" t="s">
        <v>17</v>
      </c>
      <c r="C1878" s="10" t="s">
        <v>1648</v>
      </c>
      <c r="D1878" s="10" t="s">
        <v>549</v>
      </c>
      <c r="E1878" s="10" t="s">
        <v>194</v>
      </c>
      <c r="F1878" s="10" t="s">
        <v>4294</v>
      </c>
      <c r="G1878" s="137" t="s">
        <v>16613</v>
      </c>
      <c r="H1878" s="10" t="s">
        <v>13066</v>
      </c>
      <c r="I1878" s="10" t="s">
        <v>2461</v>
      </c>
      <c r="J1878" s="10" t="s">
        <v>15508</v>
      </c>
      <c r="K1878" s="10" t="s">
        <v>10683</v>
      </c>
      <c r="L1878" s="98">
        <f>IFERROR(VLOOKUP($F1878&amp;$C1878,Sales!$J:$W,9,0),0)</f>
        <v>0</v>
      </c>
      <c r="M1878" s="98">
        <f>IFERROR(VLOOKUP($F1878&amp;$C1878,Sales!$J:$W,10,0),0)</f>
        <v>0</v>
      </c>
      <c r="N1878" s="98">
        <f>IFERROR(VLOOKUP($F1878&amp;$C1878,Sales!$J:$W,11,0),0)</f>
        <v>0</v>
      </c>
      <c r="O1878" s="98">
        <f>IFERROR(VLOOKUP($F1878&amp;$C1878,Sales!$J:$W,12,0),0)</f>
        <v>0</v>
      </c>
      <c r="P1878" s="98">
        <f>IFERROR(VLOOKUP($F1878&amp;$C1878,Sales!$J:$W,13,0),0)</f>
        <v>0</v>
      </c>
      <c r="Q1878" s="98">
        <f>IFERROR(VLOOKUP($F1878&amp;$C1878,Sales!$A:$H,7,0),0)</f>
        <v>0</v>
      </c>
      <c r="R1878" s="41">
        <f t="shared" si="58"/>
        <v>1</v>
      </c>
      <c r="S1878" s="41">
        <v>1</v>
      </c>
      <c r="T1878" s="41"/>
      <c r="U1878" s="41"/>
      <c r="V1878" s="15">
        <v>1</v>
      </c>
      <c r="W1878" s="15">
        <v>1</v>
      </c>
      <c r="X1878" s="15">
        <v>1</v>
      </c>
      <c r="Y1878" s="41">
        <v>1</v>
      </c>
      <c r="Z1878" s="41">
        <v>1</v>
      </c>
      <c r="AA1878" s="41"/>
      <c r="AB1878" s="41"/>
      <c r="AC1878" s="41"/>
      <c r="AD1878" s="41"/>
      <c r="AE1878" s="41"/>
      <c r="AF1878" s="41"/>
      <c r="AG1878" s="41"/>
      <c r="AH1878" s="15"/>
      <c r="AI1878" s="41"/>
      <c r="AJ1878" s="41"/>
      <c r="AK1878" s="41"/>
      <c r="AL1878" s="15"/>
      <c r="AM1878" s="15"/>
      <c r="AN1878" s="15"/>
      <c r="AO1878" s="15"/>
      <c r="AP1878" s="15"/>
      <c r="AQ1878" s="15"/>
      <c r="AR1878" s="15"/>
      <c r="AS1878" s="15"/>
      <c r="AT1878" s="127"/>
      <c r="AU1878" s="15"/>
      <c r="AV1878" s="15"/>
      <c r="AW1878" s="15"/>
      <c r="AX1878" s="15"/>
      <c r="AY1878" s="15"/>
      <c r="AZ1878" s="10">
        <v>1</v>
      </c>
      <c r="BA1878" t="s">
        <v>13952</v>
      </c>
      <c r="BB1878" t="s">
        <v>23</v>
      </c>
      <c r="BD1878" s="39" t="str">
        <f t="shared" si="59"/>
        <v>01/395129505WBlibli Jabodetabek</v>
      </c>
    </row>
    <row r="1879" spans="2:56" ht="13.5" customHeight="1" x14ac:dyDescent="0.35">
      <c r="B1879" s="10" t="s">
        <v>17</v>
      </c>
      <c r="C1879" s="10" t="s">
        <v>1648</v>
      </c>
      <c r="D1879" s="10" t="s">
        <v>549</v>
      </c>
      <c r="E1879" s="10" t="s">
        <v>194</v>
      </c>
      <c r="F1879" s="10" t="s">
        <v>4283</v>
      </c>
      <c r="G1879" s="137" t="s">
        <v>16614</v>
      </c>
      <c r="H1879" s="10" t="s">
        <v>13067</v>
      </c>
      <c r="I1879" s="10" t="s">
        <v>4285</v>
      </c>
      <c r="J1879" s="10" t="s">
        <v>6691</v>
      </c>
      <c r="K1879" s="10" t="s">
        <v>6692</v>
      </c>
      <c r="L1879" s="98">
        <f>IFERROR(VLOOKUP($F1879&amp;$C1879,Sales!$J:$W,9,0),0)</f>
        <v>0</v>
      </c>
      <c r="M1879" s="98">
        <f>IFERROR(VLOOKUP($F1879&amp;$C1879,Sales!$J:$W,10,0),0)</f>
        <v>0</v>
      </c>
      <c r="N1879" s="98">
        <f>IFERROR(VLOOKUP($F1879&amp;$C1879,Sales!$J:$W,11,0),0)</f>
        <v>0</v>
      </c>
      <c r="O1879" s="98">
        <f>IFERROR(VLOOKUP($F1879&amp;$C1879,Sales!$J:$W,12,0),0)</f>
        <v>0</v>
      </c>
      <c r="P1879" s="98">
        <f>IFERROR(VLOOKUP($F1879&amp;$C1879,Sales!$J:$W,13,0),0)</f>
        <v>0</v>
      </c>
      <c r="Q1879" s="98">
        <f>IFERROR(VLOOKUP($F1879&amp;$C1879,Sales!$A:$H,7,0),0)</f>
        <v>0</v>
      </c>
      <c r="R1879" s="41">
        <f t="shared" si="58"/>
        <v>1</v>
      </c>
      <c r="S1879" s="41">
        <v>1</v>
      </c>
      <c r="T1879" s="41"/>
      <c r="U1879" s="41"/>
      <c r="V1879" s="15">
        <v>1</v>
      </c>
      <c r="W1879" s="15">
        <v>1</v>
      </c>
      <c r="X1879" s="15">
        <v>1</v>
      </c>
      <c r="Y1879" s="41">
        <v>1</v>
      </c>
      <c r="Z1879" s="41">
        <v>1</v>
      </c>
      <c r="AA1879" s="41"/>
      <c r="AB1879" s="41"/>
      <c r="AC1879" s="41"/>
      <c r="AD1879" s="41"/>
      <c r="AE1879" s="41"/>
      <c r="AF1879" s="41"/>
      <c r="AG1879" s="41"/>
      <c r="AH1879" s="15"/>
      <c r="AI1879" s="41"/>
      <c r="AJ1879" s="41"/>
      <c r="AK1879" s="41"/>
      <c r="AL1879" s="15"/>
      <c r="AM1879" s="15"/>
      <c r="AN1879" s="15"/>
      <c r="AO1879" s="15"/>
      <c r="AP1879" s="15"/>
      <c r="AQ1879" s="15"/>
      <c r="AR1879" s="15"/>
      <c r="AS1879" s="15"/>
      <c r="AT1879" s="127"/>
      <c r="AU1879" s="15"/>
      <c r="AV1879" s="15"/>
      <c r="AW1879" s="15"/>
      <c r="AX1879" s="15"/>
      <c r="AY1879" s="15"/>
      <c r="AZ1879" s="10">
        <v>1</v>
      </c>
      <c r="BA1879" t="s">
        <v>13952</v>
      </c>
      <c r="BB1879" t="s">
        <v>23</v>
      </c>
      <c r="BD1879" s="39" t="str">
        <f t="shared" si="59"/>
        <v>01/395129505ZBlibli Jabodetabek</v>
      </c>
    </row>
    <row r="1880" spans="2:56" ht="13.5" customHeight="1" x14ac:dyDescent="0.35">
      <c r="B1880" s="10" t="s">
        <v>17</v>
      </c>
      <c r="C1880" s="10" t="s">
        <v>1648</v>
      </c>
      <c r="D1880" s="10" t="s">
        <v>549</v>
      </c>
      <c r="E1880" s="10" t="s">
        <v>194</v>
      </c>
      <c r="F1880" s="10" t="s">
        <v>4284</v>
      </c>
      <c r="G1880" s="137" t="s">
        <v>16615</v>
      </c>
      <c r="H1880" s="10" t="s">
        <v>13068</v>
      </c>
      <c r="I1880" s="10" t="s">
        <v>4286</v>
      </c>
      <c r="J1880" s="10" t="s">
        <v>6693</v>
      </c>
      <c r="K1880" s="10" t="s">
        <v>6694</v>
      </c>
      <c r="L1880" s="98">
        <f>IFERROR(VLOOKUP($F1880&amp;$C1880,Sales!$J:$W,9,0),0)</f>
        <v>0</v>
      </c>
      <c r="M1880" s="98">
        <f>IFERROR(VLOOKUP($F1880&amp;$C1880,Sales!$J:$W,10,0),0)</f>
        <v>0</v>
      </c>
      <c r="N1880" s="98">
        <f>IFERROR(VLOOKUP($F1880&amp;$C1880,Sales!$J:$W,11,0),0)</f>
        <v>0</v>
      </c>
      <c r="O1880" s="98">
        <f>IFERROR(VLOOKUP($F1880&amp;$C1880,Sales!$J:$W,12,0),0)</f>
        <v>0</v>
      </c>
      <c r="P1880" s="98">
        <f>IFERROR(VLOOKUP($F1880&amp;$C1880,Sales!$J:$W,13,0),0)</f>
        <v>0</v>
      </c>
      <c r="Q1880" s="98">
        <f>IFERROR(VLOOKUP($F1880&amp;$C1880,Sales!$A:$H,7,0),0)</f>
        <v>0</v>
      </c>
      <c r="R1880" s="41">
        <f t="shared" si="58"/>
        <v>1</v>
      </c>
      <c r="S1880" s="41">
        <v>1</v>
      </c>
      <c r="T1880" s="41"/>
      <c r="U1880" s="41"/>
      <c r="V1880" s="15">
        <v>1</v>
      </c>
      <c r="W1880" s="15">
        <v>1</v>
      </c>
      <c r="X1880" s="15">
        <v>1</v>
      </c>
      <c r="Y1880" s="41">
        <v>1</v>
      </c>
      <c r="Z1880" s="41">
        <v>1</v>
      </c>
      <c r="AA1880" s="41"/>
      <c r="AB1880" s="41"/>
      <c r="AC1880" s="41"/>
      <c r="AD1880" s="41"/>
      <c r="AE1880" s="41"/>
      <c r="AF1880" s="41"/>
      <c r="AG1880" s="41"/>
      <c r="AH1880" s="15"/>
      <c r="AI1880" s="41"/>
      <c r="AJ1880" s="41"/>
      <c r="AK1880" s="41"/>
      <c r="AL1880" s="15"/>
      <c r="AM1880" s="15"/>
      <c r="AN1880" s="15"/>
      <c r="AO1880" s="15"/>
      <c r="AP1880" s="15"/>
      <c r="AQ1880" s="15"/>
      <c r="AR1880" s="15"/>
      <c r="AS1880" s="15"/>
      <c r="AT1880" s="127"/>
      <c r="AU1880" s="15"/>
      <c r="AV1880" s="15"/>
      <c r="AW1880" s="15"/>
      <c r="AX1880" s="15"/>
      <c r="AY1880" s="15"/>
      <c r="AZ1880" s="10">
        <v>1</v>
      </c>
      <c r="BA1880" t="s">
        <v>13952</v>
      </c>
      <c r="BB1880" t="s">
        <v>23</v>
      </c>
      <c r="BD1880" s="39" t="str">
        <f t="shared" si="59"/>
        <v>01/395129506ABlibli Jabodetabek</v>
      </c>
    </row>
    <row r="1881" spans="2:56" ht="13.5" customHeight="1" x14ac:dyDescent="0.35">
      <c r="B1881" s="10" t="s">
        <v>17</v>
      </c>
      <c r="C1881" s="10" t="s">
        <v>1648</v>
      </c>
      <c r="D1881" s="10" t="s">
        <v>549</v>
      </c>
      <c r="E1881" s="10" t="s">
        <v>194</v>
      </c>
      <c r="F1881" s="10" t="s">
        <v>609</v>
      </c>
      <c r="G1881" s="137" t="s">
        <v>16616</v>
      </c>
      <c r="H1881" s="10" t="s">
        <v>13069</v>
      </c>
      <c r="I1881" s="10">
        <v>4902430412988</v>
      </c>
      <c r="J1881" s="10" t="s">
        <v>15509</v>
      </c>
      <c r="K1881" s="10" t="s">
        <v>10684</v>
      </c>
      <c r="L1881" s="98">
        <f>IFERROR(VLOOKUP($F1881&amp;$C1881,Sales!$J:$W,9,0),0)</f>
        <v>0</v>
      </c>
      <c r="M1881" s="98">
        <f>IFERROR(VLOOKUP($F1881&amp;$C1881,Sales!$J:$W,10,0),0)</f>
        <v>0</v>
      </c>
      <c r="N1881" s="98">
        <f>IFERROR(VLOOKUP($F1881&amp;$C1881,Sales!$J:$W,11,0),0)</f>
        <v>0</v>
      </c>
      <c r="O1881" s="98">
        <f>IFERROR(VLOOKUP($F1881&amp;$C1881,Sales!$J:$W,12,0),0)</f>
        <v>0</v>
      </c>
      <c r="P1881" s="98">
        <f>IFERROR(VLOOKUP($F1881&amp;$C1881,Sales!$J:$W,13,0),0)</f>
        <v>0</v>
      </c>
      <c r="Q1881" s="98">
        <f>IFERROR(VLOOKUP($F1881&amp;$C1881,Sales!$A:$H,7,0),0)</f>
        <v>0</v>
      </c>
      <c r="R1881" s="41">
        <f t="shared" si="58"/>
        <v>1</v>
      </c>
      <c r="S1881" s="41">
        <v>1</v>
      </c>
      <c r="T1881" s="41"/>
      <c r="U1881" s="41"/>
      <c r="V1881" s="15">
        <v>1</v>
      </c>
      <c r="W1881" s="15">
        <v>1</v>
      </c>
      <c r="X1881" s="15">
        <v>1</v>
      </c>
      <c r="Y1881" s="41">
        <v>1</v>
      </c>
      <c r="Z1881" s="41">
        <v>1</v>
      </c>
      <c r="AA1881" s="41"/>
      <c r="AB1881" s="41"/>
      <c r="AC1881" s="41"/>
      <c r="AD1881" s="41"/>
      <c r="AE1881" s="41"/>
      <c r="AF1881" s="41"/>
      <c r="AG1881" s="41"/>
      <c r="AH1881" s="15"/>
      <c r="AI1881" s="41"/>
      <c r="AJ1881" s="41"/>
      <c r="AK1881" s="41"/>
      <c r="AL1881" s="15"/>
      <c r="AM1881" s="15"/>
      <c r="AN1881" s="15"/>
      <c r="AO1881" s="15"/>
      <c r="AP1881" s="15"/>
      <c r="AQ1881" s="15"/>
      <c r="AR1881" s="15"/>
      <c r="AS1881" s="15"/>
      <c r="AT1881" s="127"/>
      <c r="AU1881" s="15"/>
      <c r="AV1881" s="15"/>
      <c r="AW1881" s="15"/>
      <c r="AX1881" s="15"/>
      <c r="AY1881" s="15"/>
      <c r="AZ1881" s="10">
        <v>1</v>
      </c>
      <c r="BA1881" t="s">
        <v>13952</v>
      </c>
      <c r="BB1881" t="s">
        <v>23</v>
      </c>
      <c r="BD1881" s="39" t="str">
        <f t="shared" si="59"/>
        <v>01/245121101UBlibli Jabodetabek</v>
      </c>
    </row>
    <row r="1882" spans="2:56" ht="13.5" customHeight="1" x14ac:dyDescent="0.35">
      <c r="B1882" s="10" t="s">
        <v>17</v>
      </c>
      <c r="C1882" s="10" t="s">
        <v>1648</v>
      </c>
      <c r="D1882" s="10" t="s">
        <v>549</v>
      </c>
      <c r="E1882" s="10" t="s">
        <v>194</v>
      </c>
      <c r="F1882" s="10" t="s">
        <v>744</v>
      </c>
      <c r="G1882" s="137" t="s">
        <v>16617</v>
      </c>
      <c r="H1882" s="10" t="s">
        <v>13070</v>
      </c>
      <c r="I1882" s="10">
        <v>4902430538626</v>
      </c>
      <c r="J1882" s="10" t="s">
        <v>15510</v>
      </c>
      <c r="K1882" s="10" t="s">
        <v>10685</v>
      </c>
      <c r="L1882" s="98">
        <f>IFERROR(VLOOKUP($F1882&amp;$C1882,Sales!$J:$W,9,0),0)</f>
        <v>0</v>
      </c>
      <c r="M1882" s="98">
        <f>IFERROR(VLOOKUP($F1882&amp;$C1882,Sales!$J:$W,10,0),0)</f>
        <v>0</v>
      </c>
      <c r="N1882" s="98">
        <f>IFERROR(VLOOKUP($F1882&amp;$C1882,Sales!$J:$W,11,0),0)</f>
        <v>0</v>
      </c>
      <c r="O1882" s="98">
        <f>IFERROR(VLOOKUP($F1882&amp;$C1882,Sales!$J:$W,12,0),0)</f>
        <v>0</v>
      </c>
      <c r="P1882" s="98">
        <f>IFERROR(VLOOKUP($F1882&amp;$C1882,Sales!$J:$W,13,0),0)</f>
        <v>0</v>
      </c>
      <c r="Q1882" s="98">
        <f>IFERROR(VLOOKUP($F1882&amp;$C1882,Sales!$A:$H,7,0),0)</f>
        <v>0</v>
      </c>
      <c r="R1882" s="41">
        <f t="shared" si="58"/>
        <v>1</v>
      </c>
      <c r="S1882" s="41">
        <v>1</v>
      </c>
      <c r="T1882" s="41"/>
      <c r="U1882" s="41"/>
      <c r="V1882" s="15">
        <v>1</v>
      </c>
      <c r="W1882" s="15">
        <v>1</v>
      </c>
      <c r="X1882" s="15">
        <v>1</v>
      </c>
      <c r="Y1882" s="41">
        <v>1</v>
      </c>
      <c r="Z1882" s="41">
        <v>1</v>
      </c>
      <c r="AA1882" s="41"/>
      <c r="AB1882" s="41"/>
      <c r="AC1882" s="41"/>
      <c r="AD1882" s="41"/>
      <c r="AE1882" s="41"/>
      <c r="AF1882" s="41"/>
      <c r="AG1882" s="41"/>
      <c r="AH1882" s="15"/>
      <c r="AI1882" s="41"/>
      <c r="AJ1882" s="41"/>
      <c r="AK1882" s="41"/>
      <c r="AL1882" s="15"/>
      <c r="AM1882" s="15"/>
      <c r="AN1882" s="15"/>
      <c r="AO1882" s="15"/>
      <c r="AP1882" s="15"/>
      <c r="AQ1882" s="15"/>
      <c r="AR1882" s="15"/>
      <c r="AS1882" s="15"/>
      <c r="AT1882" s="127"/>
      <c r="AU1882" s="15"/>
      <c r="AV1882" s="15"/>
      <c r="AW1882" s="15"/>
      <c r="AX1882" s="15"/>
      <c r="AY1882" s="15"/>
      <c r="AZ1882" s="10">
        <v>1</v>
      </c>
      <c r="BA1882" t="s">
        <v>22</v>
      </c>
      <c r="BB1882" t="s">
        <v>23</v>
      </c>
      <c r="BD1882" s="39" t="str">
        <f t="shared" si="59"/>
        <v>01/245121102EBlibli Jabodetabek</v>
      </c>
    </row>
    <row r="1883" spans="2:56" ht="13.5" customHeight="1" x14ac:dyDescent="0.35">
      <c r="B1883" s="10" t="s">
        <v>17</v>
      </c>
      <c r="C1883" s="10" t="s">
        <v>1648</v>
      </c>
      <c r="D1883" s="10" t="s">
        <v>549</v>
      </c>
      <c r="E1883" s="10" t="s">
        <v>194</v>
      </c>
      <c r="F1883" s="10" t="s">
        <v>2491</v>
      </c>
      <c r="G1883" s="137" t="s">
        <v>16618</v>
      </c>
      <c r="H1883" s="10" t="s">
        <v>13071</v>
      </c>
      <c r="I1883" s="10" t="s">
        <v>2493</v>
      </c>
      <c r="J1883" s="10" t="s">
        <v>15511</v>
      </c>
      <c r="K1883" s="10" t="s">
        <v>10686</v>
      </c>
      <c r="L1883" s="98">
        <f>IFERROR(VLOOKUP($F1883&amp;$C1883,Sales!$J:$W,9,0),0)</f>
        <v>0</v>
      </c>
      <c r="M1883" s="98">
        <f>IFERROR(VLOOKUP($F1883&amp;$C1883,Sales!$J:$W,10,0),0)</f>
        <v>0</v>
      </c>
      <c r="N1883" s="98">
        <f>IFERROR(VLOOKUP($F1883&amp;$C1883,Sales!$J:$W,11,0),0)</f>
        <v>0</v>
      </c>
      <c r="O1883" s="98">
        <f>IFERROR(VLOOKUP($F1883&amp;$C1883,Sales!$J:$W,12,0),0)</f>
        <v>0</v>
      </c>
      <c r="P1883" s="98">
        <f>IFERROR(VLOOKUP($F1883&amp;$C1883,Sales!$J:$W,13,0),0)</f>
        <v>0</v>
      </c>
      <c r="Q1883" s="98">
        <f>IFERROR(VLOOKUP($F1883&amp;$C1883,Sales!$A:$H,7,0),0)</f>
        <v>0</v>
      </c>
      <c r="R1883" s="41">
        <f t="shared" si="58"/>
        <v>1</v>
      </c>
      <c r="S1883" s="41">
        <v>1</v>
      </c>
      <c r="T1883" s="41"/>
      <c r="U1883" s="41"/>
      <c r="V1883" s="15">
        <v>1</v>
      </c>
      <c r="W1883" s="15">
        <v>1</v>
      </c>
      <c r="X1883" s="15">
        <v>1</v>
      </c>
      <c r="Y1883" s="41">
        <v>1</v>
      </c>
      <c r="Z1883" s="41">
        <v>1</v>
      </c>
      <c r="AA1883" s="41"/>
      <c r="AB1883" s="41"/>
      <c r="AC1883" s="41"/>
      <c r="AD1883" s="41"/>
      <c r="AE1883" s="41"/>
      <c r="AF1883" s="41"/>
      <c r="AG1883" s="41"/>
      <c r="AH1883" s="15"/>
      <c r="AI1883" s="41"/>
      <c r="AJ1883" s="41"/>
      <c r="AK1883" s="41"/>
      <c r="AL1883" s="15"/>
      <c r="AM1883" s="15"/>
      <c r="AN1883" s="15"/>
      <c r="AO1883" s="15"/>
      <c r="AP1883" s="15"/>
      <c r="AQ1883" s="15"/>
      <c r="AR1883" s="15"/>
      <c r="AS1883" s="15"/>
      <c r="AT1883" s="127"/>
      <c r="AU1883" s="15"/>
      <c r="AV1883" s="15"/>
      <c r="AW1883" s="15"/>
      <c r="AX1883" s="15"/>
      <c r="AY1883" s="15"/>
      <c r="AZ1883" s="10">
        <v>1</v>
      </c>
      <c r="BA1883" t="s">
        <v>13952</v>
      </c>
      <c r="BB1883" t="s">
        <v>23</v>
      </c>
      <c r="BD1883" s="39" t="str">
        <f t="shared" si="59"/>
        <v>01/395129502XBlibli Jabodetabek</v>
      </c>
    </row>
    <row r="1884" spans="2:56" ht="13.5" customHeight="1" x14ac:dyDescent="0.35">
      <c r="B1884" s="10" t="s">
        <v>17</v>
      </c>
      <c r="C1884" s="10" t="s">
        <v>1648</v>
      </c>
      <c r="D1884" s="10" t="s">
        <v>549</v>
      </c>
      <c r="E1884" s="10" t="s">
        <v>194</v>
      </c>
      <c r="F1884" s="10" t="s">
        <v>2408</v>
      </c>
      <c r="G1884" s="137" t="s">
        <v>16619</v>
      </c>
      <c r="H1884" s="10" t="s">
        <v>13072</v>
      </c>
      <c r="I1884" s="10" t="s">
        <v>2409</v>
      </c>
      <c r="J1884" s="10" t="s">
        <v>15512</v>
      </c>
      <c r="K1884" s="10" t="s">
        <v>10687</v>
      </c>
      <c r="L1884" s="98">
        <f>IFERROR(VLOOKUP($F1884&amp;$C1884,Sales!$J:$W,9,0),0)</f>
        <v>0</v>
      </c>
      <c r="M1884" s="98">
        <f>IFERROR(VLOOKUP($F1884&amp;$C1884,Sales!$J:$W,10,0),0)</f>
        <v>0</v>
      </c>
      <c r="N1884" s="98">
        <f>IFERROR(VLOOKUP($F1884&amp;$C1884,Sales!$J:$W,11,0),0)</f>
        <v>0</v>
      </c>
      <c r="O1884" s="98">
        <f>IFERROR(VLOOKUP($F1884&amp;$C1884,Sales!$J:$W,12,0),0)</f>
        <v>0</v>
      </c>
      <c r="P1884" s="98">
        <f>IFERROR(VLOOKUP($F1884&amp;$C1884,Sales!$J:$W,13,0),0)</f>
        <v>0</v>
      </c>
      <c r="Q1884" s="98">
        <f>IFERROR(VLOOKUP($F1884&amp;$C1884,Sales!$A:$H,7,0),0)</f>
        <v>0</v>
      </c>
      <c r="R1884" s="41">
        <f t="shared" si="58"/>
        <v>1</v>
      </c>
      <c r="S1884" s="41">
        <v>1</v>
      </c>
      <c r="T1884" s="41"/>
      <c r="U1884" s="41"/>
      <c r="V1884" s="15">
        <v>1</v>
      </c>
      <c r="W1884" s="15">
        <v>1</v>
      </c>
      <c r="X1884" s="15">
        <v>1</v>
      </c>
      <c r="Y1884" s="41">
        <v>1</v>
      </c>
      <c r="Z1884" s="41">
        <v>1</v>
      </c>
      <c r="AA1884" s="41"/>
      <c r="AB1884" s="41"/>
      <c r="AC1884" s="41"/>
      <c r="AD1884" s="41"/>
      <c r="AE1884" s="41"/>
      <c r="AF1884" s="41"/>
      <c r="AG1884" s="41"/>
      <c r="AH1884" s="15"/>
      <c r="AI1884" s="41"/>
      <c r="AJ1884" s="41"/>
      <c r="AK1884" s="41"/>
      <c r="AL1884" s="15"/>
      <c r="AM1884" s="15"/>
      <c r="AN1884" s="15"/>
      <c r="AO1884" s="15"/>
      <c r="AP1884" s="15"/>
      <c r="AQ1884" s="15"/>
      <c r="AR1884" s="15"/>
      <c r="AS1884" s="15"/>
      <c r="AT1884" s="127"/>
      <c r="AU1884" s="15"/>
      <c r="AV1884" s="15"/>
      <c r="AW1884" s="15"/>
      <c r="AX1884" s="15"/>
      <c r="AY1884" s="15"/>
      <c r="AZ1884" s="10">
        <v>1</v>
      </c>
      <c r="BA1884" t="s">
        <v>13952</v>
      </c>
      <c r="BB1884" t="s">
        <v>23</v>
      </c>
      <c r="BD1884" s="39" t="str">
        <f t="shared" si="59"/>
        <v>01/395129505IBlibli Jabodetabek</v>
      </c>
    </row>
    <row r="1885" spans="2:56" ht="13.5" customHeight="1" x14ac:dyDescent="0.35">
      <c r="B1885" s="10" t="s">
        <v>17</v>
      </c>
      <c r="C1885" s="10" t="s">
        <v>1648</v>
      </c>
      <c r="D1885" s="10" t="s">
        <v>549</v>
      </c>
      <c r="E1885" s="10" t="s">
        <v>194</v>
      </c>
      <c r="F1885" s="10" t="s">
        <v>2410</v>
      </c>
      <c r="G1885" s="137" t="s">
        <v>16620</v>
      </c>
      <c r="H1885" s="10" t="s">
        <v>13073</v>
      </c>
      <c r="I1885" s="10" t="s">
        <v>4629</v>
      </c>
      <c r="J1885" s="10" t="s">
        <v>15513</v>
      </c>
      <c r="K1885" s="10" t="s">
        <v>10688</v>
      </c>
      <c r="L1885" s="98">
        <f>IFERROR(VLOOKUP($F1885&amp;$C1885,Sales!$J:$W,9,0),0)</f>
        <v>0</v>
      </c>
      <c r="M1885" s="98">
        <f>IFERROR(VLOOKUP($F1885&amp;$C1885,Sales!$J:$W,10,0),0)</f>
        <v>0</v>
      </c>
      <c r="N1885" s="98">
        <f>IFERROR(VLOOKUP($F1885&amp;$C1885,Sales!$J:$W,11,0),0)</f>
        <v>0</v>
      </c>
      <c r="O1885" s="98">
        <f>IFERROR(VLOOKUP($F1885&amp;$C1885,Sales!$J:$W,12,0),0)</f>
        <v>0</v>
      </c>
      <c r="P1885" s="98">
        <f>IFERROR(VLOOKUP($F1885&amp;$C1885,Sales!$J:$W,13,0),0)</f>
        <v>0</v>
      </c>
      <c r="Q1885" s="98">
        <f>IFERROR(VLOOKUP($F1885&amp;$C1885,Sales!$A:$H,7,0),0)</f>
        <v>0</v>
      </c>
      <c r="R1885" s="41">
        <f t="shared" si="58"/>
        <v>1</v>
      </c>
      <c r="S1885" s="41">
        <v>1</v>
      </c>
      <c r="T1885" s="41"/>
      <c r="U1885" s="41"/>
      <c r="V1885" s="15">
        <v>1</v>
      </c>
      <c r="W1885" s="15">
        <v>1</v>
      </c>
      <c r="X1885" s="15">
        <v>1</v>
      </c>
      <c r="Y1885" s="41">
        <v>1</v>
      </c>
      <c r="Z1885" s="41">
        <v>1</v>
      </c>
      <c r="AA1885" s="41"/>
      <c r="AB1885" s="41"/>
      <c r="AC1885" s="41"/>
      <c r="AD1885" s="41"/>
      <c r="AE1885" s="41"/>
      <c r="AF1885" s="41"/>
      <c r="AG1885" s="41"/>
      <c r="AH1885" s="15"/>
      <c r="AI1885" s="41"/>
      <c r="AJ1885" s="41"/>
      <c r="AK1885" s="41"/>
      <c r="AL1885" s="15"/>
      <c r="AM1885" s="15"/>
      <c r="AN1885" s="15"/>
      <c r="AO1885" s="15"/>
      <c r="AP1885" s="15"/>
      <c r="AQ1885" s="15"/>
      <c r="AR1885" s="15"/>
      <c r="AS1885" s="15"/>
      <c r="AT1885" s="127"/>
      <c r="AU1885" s="15"/>
      <c r="AV1885" s="15"/>
      <c r="AW1885" s="15"/>
      <c r="AX1885" s="15"/>
      <c r="AY1885" s="15"/>
      <c r="AZ1885" s="10">
        <v>1</v>
      </c>
      <c r="BA1885" t="s">
        <v>13952</v>
      </c>
      <c r="BB1885" t="s">
        <v>23</v>
      </c>
      <c r="BD1885" s="39" t="str">
        <f t="shared" si="59"/>
        <v>01/395129505KBlibli Jabodetabek</v>
      </c>
    </row>
    <row r="1886" spans="2:56" ht="13.5" customHeight="1" x14ac:dyDescent="0.35">
      <c r="B1886" s="10" t="s">
        <v>17</v>
      </c>
      <c r="C1886" s="10" t="s">
        <v>1648</v>
      </c>
      <c r="D1886" s="10" t="s">
        <v>549</v>
      </c>
      <c r="E1886" s="10" t="s">
        <v>194</v>
      </c>
      <c r="F1886" s="10" t="s">
        <v>6699</v>
      </c>
      <c r="G1886" s="137" t="s">
        <v>16642</v>
      </c>
      <c r="H1886" s="10" t="s">
        <v>13074</v>
      </c>
      <c r="I1886" s="10" t="s">
        <v>6700</v>
      </c>
      <c r="J1886" s="10" t="s">
        <v>15514</v>
      </c>
      <c r="K1886" s="10" t="s">
        <v>1988</v>
      </c>
      <c r="L1886" s="98">
        <f>IFERROR(VLOOKUP($F1886&amp;$C1886,Sales!$J:$W,9,0),0)</f>
        <v>0</v>
      </c>
      <c r="M1886" s="98">
        <f>IFERROR(VLOOKUP($F1886&amp;$C1886,Sales!$J:$W,10,0),0)</f>
        <v>0</v>
      </c>
      <c r="N1886" s="98">
        <f>IFERROR(VLOOKUP($F1886&amp;$C1886,Sales!$J:$W,11,0),0)</f>
        <v>0</v>
      </c>
      <c r="O1886" s="98">
        <f>IFERROR(VLOOKUP($F1886&amp;$C1886,Sales!$J:$W,12,0),0)</f>
        <v>0</v>
      </c>
      <c r="P1886" s="98">
        <f>IFERROR(VLOOKUP($F1886&amp;$C1886,Sales!$J:$W,13,0),0)</f>
        <v>0</v>
      </c>
      <c r="Q1886" s="98">
        <f>IFERROR(VLOOKUP($F1886&amp;$C1886,Sales!$A:$H,7,0),0)</f>
        <v>0</v>
      </c>
      <c r="R1886" s="41">
        <f t="shared" si="58"/>
        <v>1</v>
      </c>
      <c r="S1886" s="41">
        <v>1</v>
      </c>
      <c r="T1886" s="41"/>
      <c r="U1886" s="41"/>
      <c r="V1886" s="15">
        <v>1</v>
      </c>
      <c r="W1886" s="15">
        <v>1</v>
      </c>
      <c r="X1886" s="15">
        <v>1</v>
      </c>
      <c r="Y1886" s="41">
        <v>1</v>
      </c>
      <c r="Z1886" s="41">
        <v>1</v>
      </c>
      <c r="AA1886" s="41"/>
      <c r="AB1886" s="41"/>
      <c r="AC1886" s="41"/>
      <c r="AD1886" s="41"/>
      <c r="AE1886" s="41"/>
      <c r="AF1886" s="41"/>
      <c r="AG1886" s="41"/>
      <c r="AH1886" s="15"/>
      <c r="AI1886" s="41"/>
      <c r="AJ1886" s="41"/>
      <c r="AK1886" s="41"/>
      <c r="AL1886" s="15"/>
      <c r="AM1886" s="15"/>
      <c r="AN1886" s="15"/>
      <c r="AO1886" s="15"/>
      <c r="AP1886" s="15"/>
      <c r="AQ1886" s="15"/>
      <c r="AR1886" s="15"/>
      <c r="AS1886" s="15"/>
      <c r="AT1886" s="127"/>
      <c r="AU1886" s="15"/>
      <c r="AV1886" s="15"/>
      <c r="AW1886" s="15"/>
      <c r="AX1886" s="15"/>
      <c r="AY1886" s="15"/>
      <c r="AZ1886" s="10">
        <v>1</v>
      </c>
      <c r="BA1886" t="s">
        <v>22</v>
      </c>
      <c r="BB1886" t="s">
        <v>23</v>
      </c>
      <c r="BD1886" s="39" t="str">
        <f t="shared" si="59"/>
        <v>01/395129504PBlibli Jabodetabek</v>
      </c>
    </row>
    <row r="1887" spans="2:56" ht="13.5" customHeight="1" x14ac:dyDescent="0.35">
      <c r="B1887" s="10" t="s">
        <v>17</v>
      </c>
      <c r="C1887" s="10" t="s">
        <v>1648</v>
      </c>
      <c r="D1887" s="10" t="s">
        <v>549</v>
      </c>
      <c r="E1887" s="10" t="s">
        <v>194</v>
      </c>
      <c r="F1887" s="10" t="s">
        <v>1930</v>
      </c>
      <c r="G1887" s="137" t="s">
        <v>16621</v>
      </c>
      <c r="H1887" s="31" t="s">
        <v>17290</v>
      </c>
      <c r="I1887" s="10" t="s">
        <v>1932</v>
      </c>
      <c r="J1887" s="10" t="s">
        <v>15515</v>
      </c>
      <c r="K1887" s="10" t="s">
        <v>10690</v>
      </c>
      <c r="L1887" s="98">
        <f>IFERROR(VLOOKUP($F1887&amp;$C1887,Sales!$J:$W,9,0),0)</f>
        <v>0</v>
      </c>
      <c r="M1887" s="98">
        <f>IFERROR(VLOOKUP($F1887&amp;$C1887,Sales!$J:$W,10,0),0)</f>
        <v>0</v>
      </c>
      <c r="N1887" s="98">
        <f>IFERROR(VLOOKUP($F1887&amp;$C1887,Sales!$J:$W,11,0),0)</f>
        <v>0</v>
      </c>
      <c r="O1887" s="98">
        <f>IFERROR(VLOOKUP($F1887&amp;$C1887,Sales!$J:$W,12,0),0)</f>
        <v>0</v>
      </c>
      <c r="P1887" s="98">
        <f>IFERROR(VLOOKUP($F1887&amp;$C1887,Sales!$J:$W,13,0),0)</f>
        <v>0</v>
      </c>
      <c r="Q1887" s="98">
        <f>IFERROR(VLOOKUP($F1887&amp;$C1887,Sales!$A:$H,7,0),0)</f>
        <v>0</v>
      </c>
      <c r="R1887" s="41">
        <f t="shared" si="58"/>
        <v>1</v>
      </c>
      <c r="S1887" s="41">
        <v>1</v>
      </c>
      <c r="T1887" s="41"/>
      <c r="U1887" s="41"/>
      <c r="V1887" s="15">
        <v>1</v>
      </c>
      <c r="W1887" s="15">
        <v>1</v>
      </c>
      <c r="X1887" s="15">
        <v>1</v>
      </c>
      <c r="Y1887" s="41">
        <v>1</v>
      </c>
      <c r="Z1887" s="41">
        <v>1</v>
      </c>
      <c r="AA1887" s="41"/>
      <c r="AB1887" s="41"/>
      <c r="AC1887" s="41"/>
      <c r="AD1887" s="41"/>
      <c r="AE1887" s="41"/>
      <c r="AF1887" s="41"/>
      <c r="AG1887" s="41"/>
      <c r="AH1887" s="15"/>
      <c r="AI1887" s="41"/>
      <c r="AJ1887" s="41"/>
      <c r="AK1887" s="41"/>
      <c r="AL1887" s="15"/>
      <c r="AM1887" s="15"/>
      <c r="AN1887" s="15"/>
      <c r="AO1887" s="15"/>
      <c r="AP1887" s="15"/>
      <c r="AQ1887" s="15"/>
      <c r="AR1887" s="15"/>
      <c r="AS1887" s="15"/>
      <c r="AT1887" s="127"/>
      <c r="AU1887" s="15"/>
      <c r="AV1887" s="15"/>
      <c r="AW1887" s="15"/>
      <c r="AX1887" s="15"/>
      <c r="AY1887" s="15"/>
      <c r="AZ1887" s="10">
        <v>1</v>
      </c>
      <c r="BA1887" t="s">
        <v>13952</v>
      </c>
      <c r="BB1887" t="s">
        <v>23</v>
      </c>
      <c r="BD1887" s="39" t="str">
        <f t="shared" si="59"/>
        <v>01/395129505NBlibli Jabodetabek</v>
      </c>
    </row>
    <row r="1888" spans="2:56" ht="13.5" customHeight="1" x14ac:dyDescent="0.35">
      <c r="B1888" s="10" t="s">
        <v>17</v>
      </c>
      <c r="C1888" s="10" t="s">
        <v>1648</v>
      </c>
      <c r="D1888" s="10" t="s">
        <v>549</v>
      </c>
      <c r="E1888" s="10" t="s">
        <v>194</v>
      </c>
      <c r="F1888" s="10" t="s">
        <v>645</v>
      </c>
      <c r="G1888" s="137" t="s">
        <v>16622</v>
      </c>
      <c r="H1888" s="10" t="s">
        <v>13075</v>
      </c>
      <c r="I1888" s="10">
        <v>4902430889353</v>
      </c>
      <c r="J1888" s="10" t="s">
        <v>15516</v>
      </c>
      <c r="K1888" s="10" t="s">
        <v>10691</v>
      </c>
      <c r="L1888" s="98">
        <f>IFERROR(VLOOKUP($F1888&amp;$C1888,Sales!$J:$W,9,0),0)</f>
        <v>0</v>
      </c>
      <c r="M1888" s="98">
        <f>IFERROR(VLOOKUP($F1888&amp;$C1888,Sales!$J:$W,10,0),0)</f>
        <v>0</v>
      </c>
      <c r="N1888" s="98">
        <f>IFERROR(VLOOKUP($F1888&amp;$C1888,Sales!$J:$W,11,0),0)</f>
        <v>0</v>
      </c>
      <c r="O1888" s="98">
        <f>IFERROR(VLOOKUP($F1888&amp;$C1888,Sales!$J:$W,12,0),0)</f>
        <v>0</v>
      </c>
      <c r="P1888" s="98">
        <f>IFERROR(VLOOKUP($F1888&amp;$C1888,Sales!$J:$W,13,0),0)</f>
        <v>0</v>
      </c>
      <c r="Q1888" s="98">
        <f>IFERROR(VLOOKUP($F1888&amp;$C1888,Sales!$A:$H,7,0),0)</f>
        <v>0</v>
      </c>
      <c r="R1888" s="41">
        <f t="shared" si="58"/>
        <v>1</v>
      </c>
      <c r="S1888" s="41">
        <v>1</v>
      </c>
      <c r="T1888" s="41"/>
      <c r="U1888" s="41"/>
      <c r="V1888" s="15">
        <v>1</v>
      </c>
      <c r="W1888" s="15">
        <v>1</v>
      </c>
      <c r="X1888" s="15">
        <v>1</v>
      </c>
      <c r="Y1888" s="41">
        <v>1</v>
      </c>
      <c r="Z1888" s="41">
        <v>1</v>
      </c>
      <c r="AA1888" s="41"/>
      <c r="AB1888" s="41"/>
      <c r="AC1888" s="41"/>
      <c r="AD1888" s="41"/>
      <c r="AE1888" s="41"/>
      <c r="AF1888" s="41"/>
      <c r="AG1888" s="41"/>
      <c r="AH1888" s="15"/>
      <c r="AI1888" s="41"/>
      <c r="AJ1888" s="41"/>
      <c r="AK1888" s="41"/>
      <c r="AL1888" s="15"/>
      <c r="AM1888" s="15"/>
      <c r="AN1888" s="15"/>
      <c r="AO1888" s="15"/>
      <c r="AP1888" s="15"/>
      <c r="AQ1888" s="15"/>
      <c r="AR1888" s="15"/>
      <c r="AS1888" s="15"/>
      <c r="AT1888" s="127"/>
      <c r="AU1888" s="15"/>
      <c r="AV1888" s="15"/>
      <c r="AW1888" s="15"/>
      <c r="AX1888" s="15"/>
      <c r="AY1888" s="15"/>
      <c r="AZ1888" s="10">
        <v>1</v>
      </c>
      <c r="BA1888" t="s">
        <v>13952</v>
      </c>
      <c r="BB1888" t="s">
        <v>23</v>
      </c>
      <c r="BD1888" s="39" t="str">
        <f t="shared" si="59"/>
        <v>01/245121114WBlibli Jabodetabek</v>
      </c>
    </row>
    <row r="1889" spans="2:60" ht="13.5" customHeight="1" x14ac:dyDescent="0.35">
      <c r="B1889" s="10" t="s">
        <v>17</v>
      </c>
      <c r="C1889" s="10" t="s">
        <v>1648</v>
      </c>
      <c r="D1889" s="10" t="s">
        <v>549</v>
      </c>
      <c r="E1889" s="10" t="s">
        <v>194</v>
      </c>
      <c r="F1889" s="10" t="s">
        <v>736</v>
      </c>
      <c r="G1889" s="137" t="s">
        <v>16623</v>
      </c>
      <c r="H1889" s="10" t="s">
        <v>13076</v>
      </c>
      <c r="I1889" s="10">
        <v>4902430401012</v>
      </c>
      <c r="J1889" s="10" t="s">
        <v>15517</v>
      </c>
      <c r="K1889" s="10" t="s">
        <v>10692</v>
      </c>
      <c r="L1889" s="98">
        <f>IFERROR(VLOOKUP($F1889&amp;$C1889,Sales!$J:$W,9,0),0)</f>
        <v>0</v>
      </c>
      <c r="M1889" s="98">
        <f>IFERROR(VLOOKUP($F1889&amp;$C1889,Sales!$J:$W,10,0),0)</f>
        <v>0</v>
      </c>
      <c r="N1889" s="98">
        <f>IFERROR(VLOOKUP($F1889&amp;$C1889,Sales!$J:$W,11,0),0)</f>
        <v>0</v>
      </c>
      <c r="O1889" s="98">
        <f>IFERROR(VLOOKUP($F1889&amp;$C1889,Sales!$J:$W,12,0),0)</f>
        <v>0</v>
      </c>
      <c r="P1889" s="98">
        <f>IFERROR(VLOOKUP($F1889&amp;$C1889,Sales!$J:$W,13,0),0)</f>
        <v>0</v>
      </c>
      <c r="Q1889" s="98">
        <f>IFERROR(VLOOKUP($F1889&amp;$C1889,Sales!$A:$H,7,0),0)</f>
        <v>0</v>
      </c>
      <c r="R1889" s="41">
        <f t="shared" si="58"/>
        <v>0.33333333333333331</v>
      </c>
      <c r="S1889" s="41">
        <v>1</v>
      </c>
      <c r="T1889" s="41"/>
      <c r="U1889" s="41"/>
      <c r="V1889" s="15">
        <v>1</v>
      </c>
      <c r="W1889" s="15">
        <v>0</v>
      </c>
      <c r="X1889" s="15">
        <v>0</v>
      </c>
      <c r="Y1889" s="41">
        <v>0</v>
      </c>
      <c r="Z1889" s="41">
        <v>0</v>
      </c>
      <c r="AA1889" s="41"/>
      <c r="AB1889" s="41"/>
      <c r="AC1889" s="41"/>
      <c r="AD1889" s="41"/>
      <c r="AE1889" s="41"/>
      <c r="AF1889" s="41"/>
      <c r="AG1889" s="41"/>
      <c r="AH1889" s="15"/>
      <c r="AI1889" s="41"/>
      <c r="AJ1889" s="41"/>
      <c r="AK1889" s="41"/>
      <c r="AL1889" s="15"/>
      <c r="AM1889" s="15"/>
      <c r="AN1889" s="15"/>
      <c r="AO1889" s="15"/>
      <c r="AP1889" s="15"/>
      <c r="AQ1889" s="15"/>
      <c r="AR1889" s="15"/>
      <c r="AS1889" s="15"/>
      <c r="AT1889" s="127"/>
      <c r="AU1889" s="15"/>
      <c r="AV1889" s="15"/>
      <c r="AW1889" s="15"/>
      <c r="AX1889" s="15"/>
      <c r="AY1889" s="15"/>
      <c r="AZ1889" s="10">
        <v>1</v>
      </c>
      <c r="BA1889" t="s">
        <v>22</v>
      </c>
      <c r="BB1889" t="s">
        <v>23</v>
      </c>
      <c r="BD1889" s="39" t="str">
        <f t="shared" si="59"/>
        <v>01/245121102NBlibli Jabodetabek</v>
      </c>
    </row>
    <row r="1890" spans="2:60" ht="13.5" customHeight="1" x14ac:dyDescent="0.35">
      <c r="B1890" s="10" t="s">
        <v>17</v>
      </c>
      <c r="C1890" s="10" t="s">
        <v>1648</v>
      </c>
      <c r="D1890" s="10" t="s">
        <v>549</v>
      </c>
      <c r="E1890" s="10" t="s">
        <v>194</v>
      </c>
      <c r="F1890" s="10" t="s">
        <v>1939</v>
      </c>
      <c r="G1890" s="137" t="s">
        <v>16624</v>
      </c>
      <c r="H1890" s="10" t="s">
        <v>13077</v>
      </c>
      <c r="I1890" s="10" t="s">
        <v>1941</v>
      </c>
      <c r="J1890" s="10" t="s">
        <v>15518</v>
      </c>
      <c r="K1890" s="10" t="s">
        <v>1943</v>
      </c>
      <c r="L1890" s="98">
        <f>IFERROR(VLOOKUP($F1890&amp;$C1890,Sales!$J:$W,9,0),0)</f>
        <v>0</v>
      </c>
      <c r="M1890" s="98">
        <f>IFERROR(VLOOKUP($F1890&amp;$C1890,Sales!$J:$W,10,0),0)</f>
        <v>0</v>
      </c>
      <c r="N1890" s="98">
        <f>IFERROR(VLOOKUP($F1890&amp;$C1890,Sales!$J:$W,11,0),0)</f>
        <v>0</v>
      </c>
      <c r="O1890" s="98">
        <f>IFERROR(VLOOKUP($F1890&amp;$C1890,Sales!$J:$W,12,0),0)</f>
        <v>0</v>
      </c>
      <c r="P1890" s="98">
        <f>IFERROR(VLOOKUP($F1890&amp;$C1890,Sales!$J:$W,13,0),0)</f>
        <v>0</v>
      </c>
      <c r="Q1890" s="98">
        <f>IFERROR(VLOOKUP($F1890&amp;$C1890,Sales!$A:$H,7,0),0)</f>
        <v>0</v>
      </c>
      <c r="R1890" s="41">
        <f t="shared" si="58"/>
        <v>1</v>
      </c>
      <c r="S1890" s="41">
        <v>1</v>
      </c>
      <c r="T1890" s="41"/>
      <c r="U1890" s="41"/>
      <c r="V1890" s="15">
        <v>1</v>
      </c>
      <c r="W1890" s="15">
        <v>1</v>
      </c>
      <c r="X1890" s="15">
        <v>1</v>
      </c>
      <c r="Y1890" s="41">
        <v>1</v>
      </c>
      <c r="Z1890" s="41">
        <v>1</v>
      </c>
      <c r="AA1890" s="41"/>
      <c r="AB1890" s="41"/>
      <c r="AC1890" s="41"/>
      <c r="AD1890" s="41"/>
      <c r="AE1890" s="41"/>
      <c r="AF1890" s="41"/>
      <c r="AG1890" s="41"/>
      <c r="AH1890" s="15"/>
      <c r="AI1890" s="41"/>
      <c r="AJ1890" s="41"/>
      <c r="AK1890" s="41"/>
      <c r="AL1890" s="15"/>
      <c r="AM1890" s="15"/>
      <c r="AN1890" s="15"/>
      <c r="AO1890" s="15"/>
      <c r="AP1890" s="15"/>
      <c r="AQ1890" s="15"/>
      <c r="AR1890" s="15"/>
      <c r="AS1890" s="15"/>
      <c r="AT1890" s="127"/>
      <c r="AU1890" s="15"/>
      <c r="AV1890" s="15"/>
      <c r="AW1890" s="15"/>
      <c r="AX1890" s="15"/>
      <c r="AY1890" s="15"/>
      <c r="AZ1890" s="10">
        <v>1</v>
      </c>
      <c r="BA1890" t="s">
        <v>22</v>
      </c>
      <c r="BB1890" t="s">
        <v>23</v>
      </c>
      <c r="BD1890" s="39" t="str">
        <f t="shared" si="59"/>
        <v>01/395129501OBlibli Jabodetabek</v>
      </c>
    </row>
    <row r="1891" spans="2:60" ht="13.5" customHeight="1" x14ac:dyDescent="0.35">
      <c r="B1891" s="10" t="s">
        <v>17</v>
      </c>
      <c r="C1891" s="10" t="s">
        <v>1648</v>
      </c>
      <c r="D1891" s="10" t="s">
        <v>549</v>
      </c>
      <c r="E1891" s="10" t="s">
        <v>194</v>
      </c>
      <c r="F1891" s="10" t="s">
        <v>626</v>
      </c>
      <c r="G1891" s="137" t="s">
        <v>16625</v>
      </c>
      <c r="H1891" s="10" t="s">
        <v>13078</v>
      </c>
      <c r="I1891" s="10">
        <v>4902430404716</v>
      </c>
      <c r="J1891" s="10" t="s">
        <v>15519</v>
      </c>
      <c r="K1891" s="10" t="s">
        <v>10693</v>
      </c>
      <c r="L1891" s="98">
        <f>IFERROR(VLOOKUP($F1891&amp;$C1891,Sales!$J:$W,9,0),0)</f>
        <v>0</v>
      </c>
      <c r="M1891" s="98">
        <f>IFERROR(VLOOKUP($F1891&amp;$C1891,Sales!$J:$W,10,0),0)</f>
        <v>0</v>
      </c>
      <c r="N1891" s="98">
        <f>IFERROR(VLOOKUP($F1891&amp;$C1891,Sales!$J:$W,11,0),0)</f>
        <v>0</v>
      </c>
      <c r="O1891" s="98">
        <f>IFERROR(VLOOKUP($F1891&amp;$C1891,Sales!$J:$W,12,0),0)</f>
        <v>0</v>
      </c>
      <c r="P1891" s="98">
        <f>IFERROR(VLOOKUP($F1891&amp;$C1891,Sales!$J:$W,13,0),0)</f>
        <v>0</v>
      </c>
      <c r="Q1891" s="98">
        <f>IFERROR(VLOOKUP($F1891&amp;$C1891,Sales!$A:$H,7,0),0)</f>
        <v>0</v>
      </c>
      <c r="R1891" s="41">
        <f t="shared" si="58"/>
        <v>1</v>
      </c>
      <c r="S1891" s="41">
        <v>1</v>
      </c>
      <c r="T1891" s="41"/>
      <c r="U1891" s="41"/>
      <c r="V1891" s="15">
        <v>1</v>
      </c>
      <c r="W1891" s="15">
        <v>1</v>
      </c>
      <c r="X1891" s="15">
        <v>1</v>
      </c>
      <c r="Y1891" s="41">
        <v>1</v>
      </c>
      <c r="Z1891" s="41">
        <v>1</v>
      </c>
      <c r="AA1891" s="41"/>
      <c r="AB1891" s="41"/>
      <c r="AC1891" s="41"/>
      <c r="AD1891" s="41"/>
      <c r="AE1891" s="41"/>
      <c r="AF1891" s="41"/>
      <c r="AG1891" s="41"/>
      <c r="AH1891" s="15"/>
      <c r="AI1891" s="15"/>
      <c r="AJ1891" s="41"/>
      <c r="AK1891" s="15"/>
      <c r="AL1891" s="15"/>
      <c r="AM1891" s="15"/>
      <c r="AN1891" s="15"/>
      <c r="AO1891" s="15"/>
      <c r="AP1891" s="15"/>
      <c r="AQ1891" s="15"/>
      <c r="AR1891" s="15"/>
      <c r="AS1891" s="15"/>
      <c r="AT1891" s="127"/>
      <c r="AU1891" s="15"/>
      <c r="AV1891" s="15"/>
      <c r="AW1891" s="15"/>
      <c r="AX1891" s="15"/>
      <c r="AY1891" s="15"/>
      <c r="AZ1891" s="10">
        <v>1</v>
      </c>
      <c r="BA1891" t="s">
        <v>13952</v>
      </c>
      <c r="BB1891" t="s">
        <v>23</v>
      </c>
      <c r="BD1891" s="39" t="str">
        <f t="shared" si="59"/>
        <v>01/245121115GBlibli Jabodetabek</v>
      </c>
    </row>
    <row r="1892" spans="2:60" ht="13.5" customHeight="1" x14ac:dyDescent="0.35">
      <c r="B1892" s="10" t="s">
        <v>17</v>
      </c>
      <c r="C1892" s="10" t="s">
        <v>1648</v>
      </c>
      <c r="D1892" s="10" t="s">
        <v>549</v>
      </c>
      <c r="E1892" s="10" t="s">
        <v>194</v>
      </c>
      <c r="F1892" s="10" t="s">
        <v>630</v>
      </c>
      <c r="G1892" s="137" t="s">
        <v>16626</v>
      </c>
      <c r="H1892" s="10" t="s">
        <v>13079</v>
      </c>
      <c r="I1892" s="10">
        <v>4902430404686</v>
      </c>
      <c r="J1892" s="10" t="s">
        <v>15520</v>
      </c>
      <c r="K1892" s="10" t="s">
        <v>10694</v>
      </c>
      <c r="L1892" s="98">
        <f>IFERROR(VLOOKUP($F1892&amp;$C1892,Sales!$J:$W,9,0),0)</f>
        <v>0</v>
      </c>
      <c r="M1892" s="98">
        <f>IFERROR(VLOOKUP($F1892&amp;$C1892,Sales!$J:$W,10,0),0)</f>
        <v>0</v>
      </c>
      <c r="N1892" s="98">
        <f>IFERROR(VLOOKUP($F1892&amp;$C1892,Sales!$J:$W,11,0),0)</f>
        <v>0</v>
      </c>
      <c r="O1892" s="98">
        <f>IFERROR(VLOOKUP($F1892&amp;$C1892,Sales!$J:$W,12,0),0)</f>
        <v>0</v>
      </c>
      <c r="P1892" s="98">
        <f>IFERROR(VLOOKUP($F1892&amp;$C1892,Sales!$J:$W,13,0),0)</f>
        <v>0</v>
      </c>
      <c r="Q1892" s="98">
        <f>IFERROR(VLOOKUP($F1892&amp;$C1892,Sales!$A:$H,7,0),0)</f>
        <v>0</v>
      </c>
      <c r="R1892" s="41">
        <f t="shared" si="58"/>
        <v>1</v>
      </c>
      <c r="S1892" s="41">
        <v>1</v>
      </c>
      <c r="T1892" s="41"/>
      <c r="U1892" s="41"/>
      <c r="V1892" s="15">
        <v>1</v>
      </c>
      <c r="W1892" s="15">
        <v>1</v>
      </c>
      <c r="X1892" s="15">
        <v>1</v>
      </c>
      <c r="Y1892" s="41">
        <v>1</v>
      </c>
      <c r="Z1892" s="41">
        <v>1</v>
      </c>
      <c r="AA1892" s="41"/>
      <c r="AB1892" s="41"/>
      <c r="AC1892" s="41"/>
      <c r="AD1892" s="41"/>
      <c r="AE1892" s="41"/>
      <c r="AF1892" s="41"/>
      <c r="AG1892" s="41"/>
      <c r="AH1892" s="15"/>
      <c r="AI1892" s="15"/>
      <c r="AJ1892" s="41"/>
      <c r="AK1892" s="41"/>
      <c r="AL1892" s="15"/>
      <c r="AM1892" s="15"/>
      <c r="AN1892" s="15"/>
      <c r="AO1892" s="15"/>
      <c r="AP1892" s="15"/>
      <c r="AQ1892" s="15"/>
      <c r="AR1892" s="15"/>
      <c r="AS1892" s="15"/>
      <c r="AT1892" s="127"/>
      <c r="AU1892" s="15"/>
      <c r="AV1892" s="15"/>
      <c r="AW1892" s="15"/>
      <c r="AX1892" s="15"/>
      <c r="AY1892" s="15"/>
      <c r="AZ1892" s="10">
        <v>1</v>
      </c>
      <c r="BA1892" t="s">
        <v>13952</v>
      </c>
      <c r="BB1892" t="s">
        <v>23</v>
      </c>
      <c r="BD1892" s="39" t="str">
        <f t="shared" si="59"/>
        <v>01/245121115HBlibli Jabodetabek</v>
      </c>
    </row>
    <row r="1893" spans="2:60" ht="13.5" customHeight="1" x14ac:dyDescent="0.35">
      <c r="B1893" s="10" t="s">
        <v>17</v>
      </c>
      <c r="C1893" s="10" t="s">
        <v>1648</v>
      </c>
      <c r="D1893" s="10" t="s">
        <v>549</v>
      </c>
      <c r="E1893" s="10" t="s">
        <v>194</v>
      </c>
      <c r="F1893" s="10" t="s">
        <v>1955</v>
      </c>
      <c r="G1893" s="137" t="s">
        <v>16627</v>
      </c>
      <c r="H1893" s="10" t="s">
        <v>13080</v>
      </c>
      <c r="I1893" s="10" t="s">
        <v>1957</v>
      </c>
      <c r="J1893" s="10" t="s">
        <v>15521</v>
      </c>
      <c r="K1893" s="10" t="s">
        <v>10695</v>
      </c>
      <c r="L1893" s="98">
        <f>IFERROR(VLOOKUP($F1893&amp;$C1893,Sales!$J:$W,9,0),0)</f>
        <v>0</v>
      </c>
      <c r="M1893" s="98">
        <f>IFERROR(VLOOKUP($F1893&amp;$C1893,Sales!$J:$W,10,0),0)</f>
        <v>0</v>
      </c>
      <c r="N1893" s="98">
        <f>IFERROR(VLOOKUP($F1893&amp;$C1893,Sales!$J:$W,11,0),0)</f>
        <v>0</v>
      </c>
      <c r="O1893" s="98">
        <f>IFERROR(VLOOKUP($F1893&amp;$C1893,Sales!$J:$W,12,0),0)</f>
        <v>0</v>
      </c>
      <c r="P1893" s="98">
        <f>IFERROR(VLOOKUP($F1893&amp;$C1893,Sales!$J:$W,13,0),0)</f>
        <v>0</v>
      </c>
      <c r="Q1893" s="98">
        <f>IFERROR(VLOOKUP($F1893&amp;$C1893,Sales!$A:$H,7,0),0)</f>
        <v>0</v>
      </c>
      <c r="R1893" s="41">
        <f t="shared" si="58"/>
        <v>1</v>
      </c>
      <c r="S1893" s="41">
        <v>1</v>
      </c>
      <c r="T1893" s="41"/>
      <c r="U1893" s="41"/>
      <c r="V1893" s="15">
        <v>1</v>
      </c>
      <c r="W1893" s="15">
        <v>1</v>
      </c>
      <c r="X1893" s="15">
        <v>1</v>
      </c>
      <c r="Y1893" s="41">
        <v>1</v>
      </c>
      <c r="Z1893" s="41">
        <v>1</v>
      </c>
      <c r="AA1893" s="41"/>
      <c r="AB1893" s="41"/>
      <c r="AC1893" s="41"/>
      <c r="AD1893" s="41"/>
      <c r="AE1893" s="41"/>
      <c r="AF1893" s="41"/>
      <c r="AG1893" s="41"/>
      <c r="AH1893" s="15"/>
      <c r="AI1893" s="15"/>
      <c r="AJ1893" s="41"/>
      <c r="AK1893" s="41"/>
      <c r="AL1893" s="15"/>
      <c r="AM1893" s="15"/>
      <c r="AN1893" s="15"/>
      <c r="AO1893" s="15"/>
      <c r="AP1893" s="15"/>
      <c r="AQ1893" s="15"/>
      <c r="AR1893" s="15"/>
      <c r="AS1893" s="15"/>
      <c r="AT1893" s="127"/>
      <c r="AU1893" s="15"/>
      <c r="AV1893" s="15"/>
      <c r="AW1893" s="15"/>
      <c r="AX1893" s="15"/>
      <c r="AY1893" s="15"/>
      <c r="AZ1893" s="10">
        <v>1</v>
      </c>
      <c r="BA1893" t="s">
        <v>13952</v>
      </c>
      <c r="BB1893" t="s">
        <v>23</v>
      </c>
      <c r="BD1893" s="39" t="str">
        <f t="shared" si="59"/>
        <v>01/395129505LBlibli Jabodetabek</v>
      </c>
    </row>
    <row r="1894" spans="2:60" ht="13.5" customHeight="1" x14ac:dyDescent="0.35">
      <c r="B1894" s="10" t="s">
        <v>17</v>
      </c>
      <c r="C1894" s="10" t="s">
        <v>1648</v>
      </c>
      <c r="D1894" s="10" t="s">
        <v>549</v>
      </c>
      <c r="E1894" s="10" t="s">
        <v>194</v>
      </c>
      <c r="F1894" s="10" t="s">
        <v>638</v>
      </c>
      <c r="G1894" s="137" t="s">
        <v>16628</v>
      </c>
      <c r="H1894" s="10" t="s">
        <v>13081</v>
      </c>
      <c r="I1894" s="10">
        <v>4902430459617</v>
      </c>
      <c r="J1894" s="10" t="s">
        <v>15522</v>
      </c>
      <c r="K1894" s="10" t="s">
        <v>3488</v>
      </c>
      <c r="L1894" s="98">
        <f>IFERROR(VLOOKUP($F1894&amp;$C1894,Sales!$J:$W,9,0),0)</f>
        <v>0</v>
      </c>
      <c r="M1894" s="98">
        <f>IFERROR(VLOOKUP($F1894&amp;$C1894,Sales!$J:$W,10,0),0)</f>
        <v>0</v>
      </c>
      <c r="N1894" s="98">
        <f>IFERROR(VLOOKUP($F1894&amp;$C1894,Sales!$J:$W,11,0),0)</f>
        <v>0</v>
      </c>
      <c r="O1894" s="98">
        <f>IFERROR(VLOOKUP($F1894&amp;$C1894,Sales!$J:$W,12,0),0)</f>
        <v>0</v>
      </c>
      <c r="P1894" s="98">
        <f>IFERROR(VLOOKUP($F1894&amp;$C1894,Sales!$J:$W,13,0),0)</f>
        <v>0</v>
      </c>
      <c r="Q1894" s="98">
        <f>IFERROR(VLOOKUP($F1894&amp;$C1894,Sales!$A:$H,7,0),0)</f>
        <v>0</v>
      </c>
      <c r="R1894" s="41">
        <f t="shared" si="58"/>
        <v>1</v>
      </c>
      <c r="S1894" s="41">
        <v>1</v>
      </c>
      <c r="T1894" s="41"/>
      <c r="U1894" s="41"/>
      <c r="V1894" s="15">
        <v>1</v>
      </c>
      <c r="W1894" s="15">
        <v>1</v>
      </c>
      <c r="X1894" s="15">
        <v>1</v>
      </c>
      <c r="Y1894" s="41">
        <v>1</v>
      </c>
      <c r="Z1894" s="41">
        <v>1</v>
      </c>
      <c r="AA1894" s="41"/>
      <c r="AB1894" s="41"/>
      <c r="AC1894" s="41"/>
      <c r="AD1894" s="41"/>
      <c r="AE1894" s="41"/>
      <c r="AF1894" s="41"/>
      <c r="AG1894" s="41"/>
      <c r="AH1894" s="15"/>
      <c r="AI1894" s="15"/>
      <c r="AJ1894" s="41"/>
      <c r="AK1894" s="41"/>
      <c r="AL1894" s="15"/>
      <c r="AM1894" s="15"/>
      <c r="AN1894" s="15"/>
      <c r="AO1894" s="15"/>
      <c r="AP1894" s="15"/>
      <c r="AQ1894" s="15"/>
      <c r="AR1894" s="15"/>
      <c r="AS1894" s="15"/>
      <c r="AT1894" s="127"/>
      <c r="AU1894" s="15"/>
      <c r="AV1894" s="15"/>
      <c r="AW1894" s="15"/>
      <c r="AX1894" s="15"/>
      <c r="AY1894" s="15"/>
      <c r="AZ1894" s="10">
        <v>1</v>
      </c>
      <c r="BA1894" t="s">
        <v>13952</v>
      </c>
      <c r="BB1894" t="s">
        <v>23</v>
      </c>
      <c r="BD1894" s="39" t="str">
        <f t="shared" si="59"/>
        <v>01/245121114UBlibli Jabodetabek</v>
      </c>
    </row>
    <row r="1895" spans="2:60" ht="13.5" customHeight="1" x14ac:dyDescent="0.35">
      <c r="B1895" s="10" t="s">
        <v>17</v>
      </c>
      <c r="C1895" s="10" t="s">
        <v>1648</v>
      </c>
      <c r="D1895" s="10" t="s">
        <v>549</v>
      </c>
      <c r="E1895" s="10" t="s">
        <v>194</v>
      </c>
      <c r="F1895" s="10" t="s">
        <v>738</v>
      </c>
      <c r="G1895" s="137" t="s">
        <v>16629</v>
      </c>
      <c r="H1895" s="10" t="s">
        <v>13082</v>
      </c>
      <c r="I1895" s="10">
        <v>4902430792202</v>
      </c>
      <c r="J1895" s="10" t="s">
        <v>15523</v>
      </c>
      <c r="K1895" s="10" t="s">
        <v>10696</v>
      </c>
      <c r="L1895" s="98">
        <f>IFERROR(VLOOKUP($F1895&amp;$C1895,Sales!$J:$W,9,0),0)</f>
        <v>0</v>
      </c>
      <c r="M1895" s="98">
        <f>IFERROR(VLOOKUP($F1895&amp;$C1895,Sales!$J:$W,10,0),0)</f>
        <v>0</v>
      </c>
      <c r="N1895" s="98">
        <f>IFERROR(VLOOKUP($F1895&amp;$C1895,Sales!$J:$W,11,0),0)</f>
        <v>0</v>
      </c>
      <c r="O1895" s="98">
        <f>IFERROR(VLOOKUP($F1895&amp;$C1895,Sales!$J:$W,12,0),0)</f>
        <v>0</v>
      </c>
      <c r="P1895" s="98">
        <f>IFERROR(VLOOKUP($F1895&amp;$C1895,Sales!$J:$W,13,0),0)</f>
        <v>0</v>
      </c>
      <c r="Q1895" s="98">
        <f>IFERROR(VLOOKUP($F1895&amp;$C1895,Sales!$A:$H,7,0),0)</f>
        <v>0</v>
      </c>
      <c r="R1895" s="41">
        <f t="shared" si="58"/>
        <v>1</v>
      </c>
      <c r="S1895" s="41">
        <v>1</v>
      </c>
      <c r="T1895" s="41"/>
      <c r="U1895" s="41"/>
      <c r="V1895" s="15">
        <v>1</v>
      </c>
      <c r="W1895" s="15">
        <v>1</v>
      </c>
      <c r="X1895" s="15">
        <v>1</v>
      </c>
      <c r="Y1895" s="41">
        <v>1</v>
      </c>
      <c r="Z1895" s="41">
        <v>1</v>
      </c>
      <c r="AA1895" s="41"/>
      <c r="AB1895" s="41"/>
      <c r="AC1895" s="41"/>
      <c r="AD1895" s="41"/>
      <c r="AE1895" s="41"/>
      <c r="AF1895" s="41"/>
      <c r="AG1895" s="41"/>
      <c r="AH1895" s="15"/>
      <c r="AI1895" s="15"/>
      <c r="AJ1895" s="41"/>
      <c r="AK1895" s="41"/>
      <c r="AL1895" s="15"/>
      <c r="AM1895" s="15"/>
      <c r="AN1895" s="15"/>
      <c r="AO1895" s="15"/>
      <c r="AP1895" s="15"/>
      <c r="AQ1895" s="15"/>
      <c r="AR1895" s="15"/>
      <c r="AS1895" s="15"/>
      <c r="AT1895" s="127"/>
      <c r="AU1895" s="15"/>
      <c r="AV1895" s="15"/>
      <c r="AW1895" s="15"/>
      <c r="AX1895" s="15"/>
      <c r="AY1895" s="15"/>
      <c r="AZ1895" s="10">
        <v>1</v>
      </c>
      <c r="BA1895" t="s">
        <v>22</v>
      </c>
      <c r="BB1895" t="s">
        <v>23</v>
      </c>
      <c r="BD1895" s="39" t="str">
        <f t="shared" si="59"/>
        <v>01/245121102DBlibli Jabodetabek</v>
      </c>
    </row>
    <row r="1896" spans="2:60" ht="13.5" customHeight="1" x14ac:dyDescent="0.35">
      <c r="B1896" s="10" t="s">
        <v>17</v>
      </c>
      <c r="C1896" s="10" t="s">
        <v>1648</v>
      </c>
      <c r="D1896" s="10" t="s">
        <v>549</v>
      </c>
      <c r="E1896" s="10" t="s">
        <v>194</v>
      </c>
      <c r="F1896" s="10" t="s">
        <v>617</v>
      </c>
      <c r="G1896" s="137" t="s">
        <v>16630</v>
      </c>
      <c r="H1896" s="10" t="s">
        <v>13083</v>
      </c>
      <c r="I1896" s="10">
        <v>4902430792240</v>
      </c>
      <c r="J1896" s="10" t="s">
        <v>15524</v>
      </c>
      <c r="K1896" s="10" t="s">
        <v>1968</v>
      </c>
      <c r="L1896" s="98">
        <f>IFERROR(VLOOKUP($F1896&amp;$C1896,Sales!$J:$W,9,0),0)</f>
        <v>0</v>
      </c>
      <c r="M1896" s="98">
        <f>IFERROR(VLOOKUP($F1896&amp;$C1896,Sales!$J:$W,10,0),0)</f>
        <v>0</v>
      </c>
      <c r="N1896" s="98">
        <f>IFERROR(VLOOKUP($F1896&amp;$C1896,Sales!$J:$W,11,0),0)</f>
        <v>0</v>
      </c>
      <c r="O1896" s="98">
        <f>IFERROR(VLOOKUP($F1896&amp;$C1896,Sales!$J:$W,12,0),0)</f>
        <v>0</v>
      </c>
      <c r="P1896" s="98">
        <f>IFERROR(VLOOKUP($F1896&amp;$C1896,Sales!$J:$W,13,0),0)</f>
        <v>0</v>
      </c>
      <c r="Q1896" s="98">
        <f>IFERROR(VLOOKUP($F1896&amp;$C1896,Sales!$A:$H,7,0),0)</f>
        <v>0</v>
      </c>
      <c r="R1896" s="41">
        <f t="shared" si="58"/>
        <v>1</v>
      </c>
      <c r="S1896" s="41">
        <v>1</v>
      </c>
      <c r="T1896" s="41"/>
      <c r="U1896" s="41"/>
      <c r="V1896" s="15">
        <v>1</v>
      </c>
      <c r="W1896" s="15">
        <v>1</v>
      </c>
      <c r="X1896" s="15">
        <v>1</v>
      </c>
      <c r="Y1896" s="41">
        <v>1</v>
      </c>
      <c r="Z1896" s="41">
        <v>1</v>
      </c>
      <c r="AA1896" s="41"/>
      <c r="AB1896" s="41"/>
      <c r="AC1896" s="41"/>
      <c r="AD1896" s="41"/>
      <c r="AE1896" s="41"/>
      <c r="AF1896" s="41"/>
      <c r="AG1896" s="41"/>
      <c r="AH1896" s="15"/>
      <c r="AI1896" s="15"/>
      <c r="AJ1896" s="41"/>
      <c r="AK1896" s="41"/>
      <c r="AL1896" s="15"/>
      <c r="AM1896" s="15"/>
      <c r="AN1896" s="15"/>
      <c r="AO1896" s="15"/>
      <c r="AP1896" s="15"/>
      <c r="AQ1896" s="15"/>
      <c r="AR1896" s="15"/>
      <c r="AS1896" s="15"/>
      <c r="AT1896" s="127"/>
      <c r="AU1896" s="15"/>
      <c r="AV1896" s="15"/>
      <c r="AW1896" s="15"/>
      <c r="AX1896" s="15"/>
      <c r="AY1896" s="15"/>
      <c r="AZ1896" s="10">
        <v>1</v>
      </c>
      <c r="BA1896" t="s">
        <v>22</v>
      </c>
      <c r="BB1896" t="s">
        <v>23</v>
      </c>
      <c r="BD1896" s="39" t="str">
        <f t="shared" si="59"/>
        <v>01/245121114SBlibli Jabodetabek</v>
      </c>
      <c r="BG1896" t="s">
        <v>14015</v>
      </c>
    </row>
    <row r="1897" spans="2:60" ht="13.5" customHeight="1" x14ac:dyDescent="0.35">
      <c r="B1897" s="10" t="s">
        <v>17</v>
      </c>
      <c r="C1897" s="10" t="s">
        <v>1648</v>
      </c>
      <c r="D1897" s="10" t="s">
        <v>549</v>
      </c>
      <c r="E1897" s="10" t="s">
        <v>194</v>
      </c>
      <c r="F1897" s="10" t="s">
        <v>550</v>
      </c>
      <c r="G1897" s="137" t="s">
        <v>16631</v>
      </c>
      <c r="H1897" s="10" t="s">
        <v>13084</v>
      </c>
      <c r="I1897" s="10">
        <v>4902430879101</v>
      </c>
      <c r="J1897" s="124" t="s">
        <v>15525</v>
      </c>
      <c r="K1897" s="10" t="s">
        <v>10697</v>
      </c>
      <c r="L1897" s="98">
        <f>IFERROR(VLOOKUP($F1897&amp;$C1897,Sales!$J:$W,9,0),0)</f>
        <v>0</v>
      </c>
      <c r="M1897" s="98">
        <f>IFERROR(VLOOKUP($F1897&amp;$C1897,Sales!$J:$W,10,0),0)</f>
        <v>0</v>
      </c>
      <c r="N1897" s="98">
        <f>IFERROR(VLOOKUP($F1897&amp;$C1897,Sales!$J:$W,11,0),0)</f>
        <v>0</v>
      </c>
      <c r="O1897" s="98">
        <f>IFERROR(VLOOKUP($F1897&amp;$C1897,Sales!$J:$W,12,0),0)</f>
        <v>0</v>
      </c>
      <c r="P1897" s="98">
        <f>IFERROR(VLOOKUP($F1897&amp;$C1897,Sales!$J:$W,13,0),0)</f>
        <v>0</v>
      </c>
      <c r="Q1897" s="98">
        <f>IFERROR(VLOOKUP($F1897&amp;$C1897,Sales!$A:$H,7,0),0)</f>
        <v>0</v>
      </c>
      <c r="R1897" s="41">
        <f t="shared" si="58"/>
        <v>1</v>
      </c>
      <c r="S1897" s="41">
        <v>1</v>
      </c>
      <c r="T1897" s="41"/>
      <c r="U1897" s="41"/>
      <c r="V1897" s="15">
        <v>1</v>
      </c>
      <c r="W1897" s="15">
        <v>1</v>
      </c>
      <c r="X1897" s="15">
        <v>1</v>
      </c>
      <c r="Y1897" s="41">
        <v>1</v>
      </c>
      <c r="Z1897" s="41">
        <v>1</v>
      </c>
      <c r="AA1897" s="41"/>
      <c r="AB1897" s="41"/>
      <c r="AC1897" s="41"/>
      <c r="AD1897" s="41"/>
      <c r="AE1897" s="41"/>
      <c r="AF1897" s="41"/>
      <c r="AG1897" s="41"/>
      <c r="AH1897" s="15"/>
      <c r="AI1897" s="15"/>
      <c r="AJ1897" s="41"/>
      <c r="AK1897" s="41"/>
      <c r="AL1897" s="15"/>
      <c r="AM1897" s="15"/>
      <c r="AN1897" s="15"/>
      <c r="AO1897" s="15"/>
      <c r="AP1897" s="15"/>
      <c r="AQ1897" s="15"/>
      <c r="AR1897" s="15"/>
      <c r="AS1897" s="15"/>
      <c r="AT1897" s="127"/>
      <c r="AU1897" s="15"/>
      <c r="AV1897" s="15"/>
      <c r="AW1897" s="15"/>
      <c r="AX1897" s="15"/>
      <c r="AY1897" s="15"/>
      <c r="AZ1897" s="10">
        <v>1</v>
      </c>
      <c r="BA1897" t="s">
        <v>22</v>
      </c>
      <c r="BB1897" t="s">
        <v>23</v>
      </c>
      <c r="BD1897" s="39" t="str">
        <f t="shared" si="59"/>
        <v>01/245121004BBlibli Jabodetabek</v>
      </c>
    </row>
    <row r="1898" spans="2:60" ht="13.5" customHeight="1" x14ac:dyDescent="0.35">
      <c r="B1898" s="10" t="s">
        <v>17</v>
      </c>
      <c r="C1898" s="10" t="s">
        <v>1648</v>
      </c>
      <c r="D1898" s="10" t="s">
        <v>549</v>
      </c>
      <c r="E1898" s="10" t="s">
        <v>194</v>
      </c>
      <c r="F1898" s="10" t="s">
        <v>726</v>
      </c>
      <c r="G1898" s="137" t="s">
        <v>16632</v>
      </c>
      <c r="H1898" s="10" t="s">
        <v>13085</v>
      </c>
      <c r="I1898" s="10">
        <v>4902430879132</v>
      </c>
      <c r="J1898" s="10" t="s">
        <v>15526</v>
      </c>
      <c r="K1898" s="10" t="s">
        <v>10698</v>
      </c>
      <c r="L1898" s="98">
        <f>IFERROR(VLOOKUP($F1898&amp;$C1898,Sales!$J:$W,9,0),0)</f>
        <v>0</v>
      </c>
      <c r="M1898" s="98">
        <f>IFERROR(VLOOKUP($F1898&amp;$C1898,Sales!$J:$W,10,0),0)</f>
        <v>0</v>
      </c>
      <c r="N1898" s="98">
        <f>IFERROR(VLOOKUP($F1898&amp;$C1898,Sales!$J:$W,11,0),0)</f>
        <v>0</v>
      </c>
      <c r="O1898" s="98">
        <f>IFERROR(VLOOKUP($F1898&amp;$C1898,Sales!$J:$W,12,0),0)</f>
        <v>0</v>
      </c>
      <c r="P1898" s="98">
        <f>IFERROR(VLOOKUP($F1898&amp;$C1898,Sales!$J:$W,13,0),0)</f>
        <v>0</v>
      </c>
      <c r="Q1898" s="98">
        <f>IFERROR(VLOOKUP($F1898&amp;$C1898,Sales!$A:$H,7,0),0)</f>
        <v>0</v>
      </c>
      <c r="R1898" s="41" t="str">
        <f t="shared" si="58"/>
        <v>ERROR</v>
      </c>
      <c r="S1898" s="15"/>
      <c r="T1898" s="15"/>
      <c r="U1898" s="15"/>
      <c r="V1898" s="15"/>
      <c r="W1898" s="15"/>
      <c r="X1898" s="15"/>
      <c r="Y1898" s="15"/>
      <c r="Z1898" s="15"/>
      <c r="AA1898" s="15"/>
      <c r="AB1898" s="15"/>
      <c r="AC1898" s="15"/>
      <c r="AD1898" s="15"/>
      <c r="AE1898" s="15"/>
      <c r="AF1898" s="15"/>
      <c r="AG1898" s="15"/>
      <c r="AH1898" s="15"/>
      <c r="AI1898" s="41"/>
      <c r="AJ1898" s="41"/>
      <c r="AK1898" s="15"/>
      <c r="AL1898" s="15"/>
      <c r="AM1898" s="15"/>
      <c r="AN1898" s="15"/>
      <c r="AO1898" s="15"/>
      <c r="AP1898" s="15"/>
      <c r="AQ1898" s="15"/>
      <c r="AR1898" s="15"/>
      <c r="AS1898" s="15"/>
      <c r="AT1898" s="132"/>
      <c r="AU1898" s="15"/>
      <c r="AV1898" s="15"/>
      <c r="AW1898" s="15"/>
      <c r="AX1898" s="15"/>
      <c r="AY1898" s="15"/>
      <c r="AZ1898" s="10">
        <v>1</v>
      </c>
      <c r="BA1898" t="s">
        <v>22</v>
      </c>
      <c r="BB1898" t="s">
        <v>88</v>
      </c>
      <c r="BD1898" s="39" t="str">
        <f t="shared" si="59"/>
        <v>01/245121004EBlibli Jabodetabek</v>
      </c>
      <c r="BE1898" s="1">
        <v>45090</v>
      </c>
      <c r="BF1898" t="s">
        <v>19026</v>
      </c>
      <c r="BH1898" s="1">
        <v>45089</v>
      </c>
    </row>
    <row r="1899" spans="2:60" ht="13.5" customHeight="1" x14ac:dyDescent="0.35">
      <c r="B1899" s="10" t="s">
        <v>17</v>
      </c>
      <c r="C1899" s="10" t="s">
        <v>1648</v>
      </c>
      <c r="D1899" s="10" t="s">
        <v>549</v>
      </c>
      <c r="E1899" s="10" t="s">
        <v>194</v>
      </c>
      <c r="F1899" s="10" t="s">
        <v>573</v>
      </c>
      <c r="G1899" s="137" t="s">
        <v>16633</v>
      </c>
      <c r="H1899" s="10" t="s">
        <v>13086</v>
      </c>
      <c r="I1899" s="10">
        <v>4902430879019</v>
      </c>
      <c r="J1899" s="10" t="s">
        <v>15527</v>
      </c>
      <c r="K1899" s="10" t="s">
        <v>10699</v>
      </c>
      <c r="L1899" s="98">
        <f>IFERROR(VLOOKUP($F1899&amp;$C1899,Sales!$J:$W,9,0),0)</f>
        <v>0</v>
      </c>
      <c r="M1899" s="98">
        <f>IFERROR(VLOOKUP($F1899&amp;$C1899,Sales!$J:$W,10,0),0)</f>
        <v>0</v>
      </c>
      <c r="N1899" s="98">
        <f>IFERROR(VLOOKUP($F1899&amp;$C1899,Sales!$J:$W,11,0),0)</f>
        <v>0</v>
      </c>
      <c r="O1899" s="98">
        <f>IFERROR(VLOOKUP($F1899&amp;$C1899,Sales!$J:$W,12,0),0)</f>
        <v>0</v>
      </c>
      <c r="P1899" s="98">
        <f>IFERROR(VLOOKUP($F1899&amp;$C1899,Sales!$J:$W,13,0),0)</f>
        <v>0</v>
      </c>
      <c r="Q1899" s="98">
        <f>IFERROR(VLOOKUP($F1899&amp;$C1899,Sales!$A:$H,7,0),0)</f>
        <v>0</v>
      </c>
      <c r="R1899" s="41" t="str">
        <f t="shared" si="58"/>
        <v>ERROR</v>
      </c>
      <c r="S1899" s="41"/>
      <c r="T1899" s="41"/>
      <c r="U1899" s="41"/>
      <c r="V1899" s="15"/>
      <c r="W1899" s="15"/>
      <c r="X1899" s="15"/>
      <c r="Y1899" s="41"/>
      <c r="Z1899" s="41"/>
      <c r="AA1899" s="41"/>
      <c r="AB1899" s="15"/>
      <c r="AC1899" s="15"/>
      <c r="AD1899" s="15"/>
      <c r="AE1899" s="15"/>
      <c r="AF1899" s="15"/>
      <c r="AG1899" s="15"/>
      <c r="AH1899" s="15"/>
      <c r="AI1899" s="15"/>
      <c r="AJ1899" s="15"/>
      <c r="AK1899" s="15"/>
      <c r="AL1899" s="15"/>
      <c r="AM1899" s="15"/>
      <c r="AN1899" s="15"/>
      <c r="AO1899" s="15"/>
      <c r="AP1899" s="15"/>
      <c r="AQ1899" s="15"/>
      <c r="AR1899" s="15"/>
      <c r="AS1899" s="15"/>
      <c r="AT1899" s="127"/>
      <c r="AU1899" s="15"/>
      <c r="AV1899" s="15"/>
      <c r="AW1899" s="15"/>
      <c r="AX1899" s="15"/>
      <c r="AY1899" s="15"/>
      <c r="AZ1899" s="10">
        <v>1</v>
      </c>
      <c r="BA1899" t="s">
        <v>22</v>
      </c>
      <c r="BB1899" t="s">
        <v>88</v>
      </c>
      <c r="BD1899" s="39" t="str">
        <f t="shared" si="59"/>
        <v>01/245121102WBlibli Jabodetabek</v>
      </c>
    </row>
    <row r="1900" spans="2:60" ht="13.5" customHeight="1" x14ac:dyDescent="0.35">
      <c r="B1900" s="10" t="s">
        <v>17</v>
      </c>
      <c r="C1900" s="10" t="s">
        <v>1648</v>
      </c>
      <c r="D1900" s="10" t="s">
        <v>549</v>
      </c>
      <c r="E1900" s="10" t="s">
        <v>194</v>
      </c>
      <c r="F1900" s="10" t="s">
        <v>579</v>
      </c>
      <c r="G1900" s="137" t="s">
        <v>1969</v>
      </c>
      <c r="H1900" s="10" t="s">
        <v>13087</v>
      </c>
      <c r="I1900" s="10">
        <v>4902430879040</v>
      </c>
      <c r="J1900" s="10" t="s">
        <v>15528</v>
      </c>
      <c r="K1900" s="10" t="s">
        <v>10700</v>
      </c>
      <c r="L1900" s="98">
        <f>IFERROR(VLOOKUP($F1900&amp;$C1900,Sales!$J:$W,9,0),0)</f>
        <v>0</v>
      </c>
      <c r="M1900" s="98">
        <f>IFERROR(VLOOKUP($F1900&amp;$C1900,Sales!$J:$W,10,0),0)</f>
        <v>0</v>
      </c>
      <c r="N1900" s="98">
        <f>IFERROR(VLOOKUP($F1900&amp;$C1900,Sales!$J:$W,11,0),0)</f>
        <v>0</v>
      </c>
      <c r="O1900" s="98">
        <f>IFERROR(VLOOKUP($F1900&amp;$C1900,Sales!$J:$W,12,0),0)</f>
        <v>0</v>
      </c>
      <c r="P1900" s="98">
        <f>IFERROR(VLOOKUP($F1900&amp;$C1900,Sales!$J:$W,13,0),0)</f>
        <v>0</v>
      </c>
      <c r="Q1900" s="98">
        <f>IFERROR(VLOOKUP($F1900&amp;$C1900,Sales!$A:$H,7,0),0)</f>
        <v>0</v>
      </c>
      <c r="R1900" s="41" t="str">
        <f t="shared" si="58"/>
        <v>ERROR</v>
      </c>
      <c r="S1900" s="15"/>
      <c r="T1900" s="15"/>
      <c r="U1900" s="15"/>
      <c r="V1900" s="15"/>
      <c r="W1900" s="15"/>
      <c r="X1900" s="15"/>
      <c r="Y1900" s="41"/>
      <c r="Z1900" s="41"/>
      <c r="AA1900" s="41"/>
      <c r="AB1900" s="15"/>
      <c r="AC1900" s="15"/>
      <c r="AD1900" s="15"/>
      <c r="AE1900" s="15"/>
      <c r="AF1900" s="15"/>
      <c r="AG1900" s="15"/>
      <c r="AH1900" s="15"/>
      <c r="AI1900" s="41"/>
      <c r="AJ1900" s="41"/>
      <c r="AK1900" s="15"/>
      <c r="AL1900" s="15"/>
      <c r="AM1900" s="15"/>
      <c r="AN1900" s="15"/>
      <c r="AO1900" s="15"/>
      <c r="AP1900" s="15"/>
      <c r="AQ1900" s="15"/>
      <c r="AR1900" s="15"/>
      <c r="AS1900" s="15"/>
      <c r="AT1900" s="15"/>
      <c r="AU1900" s="15"/>
      <c r="AV1900" s="15"/>
      <c r="AW1900" s="15"/>
      <c r="AX1900" s="15"/>
      <c r="AY1900" s="15"/>
      <c r="AZ1900" s="10">
        <v>1</v>
      </c>
      <c r="BA1900" t="s">
        <v>22</v>
      </c>
      <c r="BB1900" t="s">
        <v>88</v>
      </c>
      <c r="BD1900" s="39" t="str">
        <f t="shared" si="59"/>
        <v>01/245121102ZBlibli Jabodetabek</v>
      </c>
      <c r="BE1900" s="91">
        <v>44811</v>
      </c>
      <c r="BG1900" t="s">
        <v>13651</v>
      </c>
    </row>
    <row r="1901" spans="2:60" ht="13.5" customHeight="1" x14ac:dyDescent="0.35">
      <c r="B1901" s="10" t="s">
        <v>17</v>
      </c>
      <c r="C1901" s="10" t="s">
        <v>1648</v>
      </c>
      <c r="D1901" s="10" t="s">
        <v>549</v>
      </c>
      <c r="E1901" s="10" t="s">
        <v>194</v>
      </c>
      <c r="F1901" s="10" t="s">
        <v>552</v>
      </c>
      <c r="G1901" s="137" t="s">
        <v>16634</v>
      </c>
      <c r="H1901" s="10" t="s">
        <v>13088</v>
      </c>
      <c r="I1901" s="10">
        <v>4902430879125</v>
      </c>
      <c r="J1901" s="10" t="s">
        <v>15529</v>
      </c>
      <c r="K1901" s="10" t="s">
        <v>10701</v>
      </c>
      <c r="L1901" s="98">
        <f>IFERROR(VLOOKUP($F1901&amp;$C1901,Sales!$J:$W,9,0),0)</f>
        <v>0</v>
      </c>
      <c r="M1901" s="98">
        <f>IFERROR(VLOOKUP($F1901&amp;$C1901,Sales!$J:$W,10,0),0)</f>
        <v>0</v>
      </c>
      <c r="N1901" s="98">
        <f>IFERROR(VLOOKUP($F1901&amp;$C1901,Sales!$J:$W,11,0),0)</f>
        <v>0</v>
      </c>
      <c r="O1901" s="98">
        <f>IFERROR(VLOOKUP($F1901&amp;$C1901,Sales!$J:$W,12,0),0)</f>
        <v>0</v>
      </c>
      <c r="P1901" s="98">
        <f>IFERROR(VLOOKUP($F1901&amp;$C1901,Sales!$J:$W,13,0),0)</f>
        <v>0</v>
      </c>
      <c r="Q1901" s="98">
        <f>IFERROR(VLOOKUP($F1901&amp;$C1901,Sales!$A:$H,7,0),0)</f>
        <v>0</v>
      </c>
      <c r="R1901" s="41">
        <f t="shared" si="58"/>
        <v>1</v>
      </c>
      <c r="S1901" s="41">
        <v>1</v>
      </c>
      <c r="T1901" s="41"/>
      <c r="U1901" s="41"/>
      <c r="V1901" s="15">
        <v>1</v>
      </c>
      <c r="W1901" s="15">
        <v>1</v>
      </c>
      <c r="X1901" s="15">
        <v>1</v>
      </c>
      <c r="Y1901" s="41">
        <v>1</v>
      </c>
      <c r="Z1901" s="41">
        <v>1</v>
      </c>
      <c r="AA1901" s="41"/>
      <c r="AB1901" s="41"/>
      <c r="AC1901" s="41"/>
      <c r="AD1901" s="41"/>
      <c r="AE1901" s="41"/>
      <c r="AF1901" s="41"/>
      <c r="AG1901" s="41"/>
      <c r="AH1901" s="15"/>
      <c r="AI1901" s="15"/>
      <c r="AJ1901" s="41"/>
      <c r="AK1901" s="41"/>
      <c r="AL1901" s="15"/>
      <c r="AM1901" s="15"/>
      <c r="AN1901" s="15"/>
      <c r="AO1901" s="15"/>
      <c r="AP1901" s="15"/>
      <c r="AQ1901" s="15"/>
      <c r="AR1901" s="15"/>
      <c r="AS1901" s="15"/>
      <c r="AT1901" s="127"/>
      <c r="AU1901" s="15"/>
      <c r="AV1901" s="15"/>
      <c r="AW1901" s="15"/>
      <c r="AX1901" s="15"/>
      <c r="AY1901" s="15"/>
      <c r="AZ1901" s="10">
        <v>1</v>
      </c>
      <c r="BA1901" t="s">
        <v>22</v>
      </c>
      <c r="BB1901" t="s">
        <v>23</v>
      </c>
      <c r="BD1901" s="39" t="str">
        <f t="shared" si="59"/>
        <v>01/245121004DBlibli Jabodetabek</v>
      </c>
    </row>
    <row r="1902" spans="2:60" ht="13.5" customHeight="1" x14ac:dyDescent="0.35">
      <c r="B1902" s="10" t="s">
        <v>17</v>
      </c>
      <c r="C1902" s="10" t="s">
        <v>1648</v>
      </c>
      <c r="D1902" s="10" t="s">
        <v>549</v>
      </c>
      <c r="E1902" s="10" t="s">
        <v>194</v>
      </c>
      <c r="F1902" s="10" t="s">
        <v>728</v>
      </c>
      <c r="G1902" s="137" t="s">
        <v>16643</v>
      </c>
      <c r="H1902" s="10" t="s">
        <v>13096</v>
      </c>
      <c r="I1902" s="10">
        <v>4902430879149</v>
      </c>
      <c r="J1902" s="10" t="s">
        <v>16176</v>
      </c>
      <c r="K1902" s="10" t="s">
        <v>10702</v>
      </c>
      <c r="L1902" s="98">
        <f>IFERROR(VLOOKUP($F1902&amp;$C1902,Sales!$J:$W,9,0),0)</f>
        <v>0</v>
      </c>
      <c r="M1902" s="98">
        <f>IFERROR(VLOOKUP($F1902&amp;$C1902,Sales!$J:$W,10,0),0)</f>
        <v>0</v>
      </c>
      <c r="N1902" s="98">
        <f>IFERROR(VLOOKUP($F1902&amp;$C1902,Sales!$J:$W,11,0),0)</f>
        <v>0</v>
      </c>
      <c r="O1902" s="98">
        <f>IFERROR(VLOOKUP($F1902&amp;$C1902,Sales!$J:$W,12,0),0)</f>
        <v>0</v>
      </c>
      <c r="P1902" s="98">
        <f>IFERROR(VLOOKUP($F1902&amp;$C1902,Sales!$J:$W,13,0),0)</f>
        <v>0</v>
      </c>
      <c r="Q1902" s="98">
        <f>IFERROR(VLOOKUP($F1902&amp;$C1902,Sales!$A:$H,7,0),0)</f>
        <v>0</v>
      </c>
      <c r="R1902" s="41">
        <f t="shared" si="58"/>
        <v>1</v>
      </c>
      <c r="S1902" s="41">
        <v>1</v>
      </c>
      <c r="T1902" s="41"/>
      <c r="U1902" s="41"/>
      <c r="V1902" s="15">
        <v>1</v>
      </c>
      <c r="W1902" s="15">
        <v>1</v>
      </c>
      <c r="X1902" s="15">
        <v>1</v>
      </c>
      <c r="Y1902" s="41">
        <v>1</v>
      </c>
      <c r="Z1902" s="41">
        <v>1</v>
      </c>
      <c r="AA1902" s="41"/>
      <c r="AB1902" s="41"/>
      <c r="AC1902" s="41"/>
      <c r="AD1902" s="41"/>
      <c r="AE1902" s="41"/>
      <c r="AF1902" s="41"/>
      <c r="AG1902" s="41"/>
      <c r="AH1902" s="15"/>
      <c r="AI1902" s="15"/>
      <c r="AJ1902" s="41"/>
      <c r="AK1902" s="41"/>
      <c r="AL1902" s="15"/>
      <c r="AM1902" s="15"/>
      <c r="AN1902" s="15"/>
      <c r="AO1902" s="15"/>
      <c r="AP1902" s="15"/>
      <c r="AQ1902" s="15"/>
      <c r="AR1902" s="15"/>
      <c r="AS1902" s="15"/>
      <c r="AT1902" s="127"/>
      <c r="AU1902" s="15"/>
      <c r="AV1902" s="15"/>
      <c r="AW1902" s="15"/>
      <c r="AX1902" s="15"/>
      <c r="AY1902" s="15"/>
      <c r="AZ1902" s="10">
        <v>1</v>
      </c>
      <c r="BA1902" t="s">
        <v>22</v>
      </c>
      <c r="BB1902" t="s">
        <v>23</v>
      </c>
      <c r="BD1902" s="39" t="str">
        <f t="shared" si="59"/>
        <v>01/245121004FBlibli Jabodetabek</v>
      </c>
    </row>
    <row r="1903" spans="2:60" ht="13.5" customHeight="1" x14ac:dyDescent="0.35">
      <c r="B1903" s="10" t="s">
        <v>17</v>
      </c>
      <c r="C1903" s="10" t="s">
        <v>1648</v>
      </c>
      <c r="D1903" s="10" t="s">
        <v>549</v>
      </c>
      <c r="E1903" s="10" t="s">
        <v>194</v>
      </c>
      <c r="F1903" s="10" t="s">
        <v>577</v>
      </c>
      <c r="G1903" s="137" t="s">
        <v>16635</v>
      </c>
      <c r="H1903" s="10" t="s">
        <v>13089</v>
      </c>
      <c r="I1903" s="10">
        <v>4902430879033</v>
      </c>
      <c r="J1903" s="10" t="s">
        <v>15530</v>
      </c>
      <c r="K1903" s="10" t="s">
        <v>10703</v>
      </c>
      <c r="L1903" s="98">
        <f>IFERROR(VLOOKUP($F1903&amp;$C1903,Sales!$J:$W,9,0),0)</f>
        <v>0</v>
      </c>
      <c r="M1903" s="98">
        <f>IFERROR(VLOOKUP($F1903&amp;$C1903,Sales!$J:$W,10,0),0)</f>
        <v>0</v>
      </c>
      <c r="N1903" s="98">
        <f>IFERROR(VLOOKUP($F1903&amp;$C1903,Sales!$J:$W,11,0),0)</f>
        <v>0</v>
      </c>
      <c r="O1903" s="98">
        <f>IFERROR(VLOOKUP($F1903&amp;$C1903,Sales!$J:$W,12,0),0)</f>
        <v>0</v>
      </c>
      <c r="P1903" s="98">
        <f>IFERROR(VLOOKUP($F1903&amp;$C1903,Sales!$J:$W,13,0),0)</f>
        <v>0</v>
      </c>
      <c r="Q1903" s="98">
        <f>IFERROR(VLOOKUP($F1903&amp;$C1903,Sales!$A:$H,7,0),0)</f>
        <v>0</v>
      </c>
      <c r="R1903" s="41">
        <f t="shared" si="58"/>
        <v>0.5</v>
      </c>
      <c r="S1903" s="41">
        <v>1</v>
      </c>
      <c r="T1903" s="41"/>
      <c r="U1903" s="41"/>
      <c r="V1903" s="15">
        <v>1</v>
      </c>
      <c r="W1903" s="15">
        <v>1</v>
      </c>
      <c r="X1903" s="15">
        <v>0</v>
      </c>
      <c r="Y1903" s="41">
        <v>0</v>
      </c>
      <c r="Z1903" s="41">
        <v>0</v>
      </c>
      <c r="AA1903" s="41"/>
      <c r="AB1903" s="41"/>
      <c r="AC1903" s="41"/>
      <c r="AD1903" s="41"/>
      <c r="AE1903" s="41"/>
      <c r="AF1903" s="41"/>
      <c r="AG1903" s="41"/>
      <c r="AH1903" s="15"/>
      <c r="AI1903" s="15"/>
      <c r="AJ1903" s="41"/>
      <c r="AK1903" s="41"/>
      <c r="AL1903" s="15"/>
      <c r="AM1903" s="15"/>
      <c r="AN1903" s="15"/>
      <c r="AO1903" s="15"/>
      <c r="AP1903" s="15"/>
      <c r="AQ1903" s="15"/>
      <c r="AR1903" s="15"/>
      <c r="AS1903" s="15"/>
      <c r="AT1903" s="127"/>
      <c r="AU1903" s="15"/>
      <c r="AV1903" s="15"/>
      <c r="AW1903" s="15"/>
      <c r="AX1903" s="15"/>
      <c r="AY1903" s="15"/>
      <c r="AZ1903" s="10">
        <v>1</v>
      </c>
      <c r="BA1903" t="s">
        <v>22</v>
      </c>
      <c r="BB1903" t="s">
        <v>23</v>
      </c>
      <c r="BD1903" s="39" t="str">
        <f t="shared" si="59"/>
        <v>01/245121102YBlibli Jabodetabek</v>
      </c>
    </row>
    <row r="1904" spans="2:60" ht="13.5" customHeight="1" x14ac:dyDescent="0.35">
      <c r="B1904" s="10" t="s">
        <v>17</v>
      </c>
      <c r="C1904" s="10" t="s">
        <v>1648</v>
      </c>
      <c r="D1904" s="10" t="s">
        <v>549</v>
      </c>
      <c r="E1904" s="10" t="s">
        <v>194</v>
      </c>
      <c r="F1904" s="10" t="s">
        <v>554</v>
      </c>
      <c r="G1904" s="137" t="s">
        <v>16636</v>
      </c>
      <c r="H1904" s="10" t="s">
        <v>13090</v>
      </c>
      <c r="I1904" s="10">
        <v>4902430879118</v>
      </c>
      <c r="J1904" s="10" t="s">
        <v>15531</v>
      </c>
      <c r="K1904" s="10" t="s">
        <v>10704</v>
      </c>
      <c r="L1904" s="98">
        <f>IFERROR(VLOOKUP($F1904&amp;$C1904,Sales!$J:$W,9,0),0)</f>
        <v>0</v>
      </c>
      <c r="M1904" s="98">
        <f>IFERROR(VLOOKUP($F1904&amp;$C1904,Sales!$J:$W,10,0),0)</f>
        <v>0</v>
      </c>
      <c r="N1904" s="98">
        <f>IFERROR(VLOOKUP($F1904&amp;$C1904,Sales!$J:$W,11,0),0)</f>
        <v>0</v>
      </c>
      <c r="O1904" s="98">
        <f>IFERROR(VLOOKUP($F1904&amp;$C1904,Sales!$J:$W,12,0),0)</f>
        <v>0</v>
      </c>
      <c r="P1904" s="98">
        <f>IFERROR(VLOOKUP($F1904&amp;$C1904,Sales!$J:$W,13,0),0)</f>
        <v>0</v>
      </c>
      <c r="Q1904" s="98">
        <f>IFERROR(VLOOKUP($F1904&amp;$C1904,Sales!$A:$H,7,0),0)</f>
        <v>0</v>
      </c>
      <c r="R1904" s="41">
        <f t="shared" si="58"/>
        <v>1</v>
      </c>
      <c r="S1904" s="41">
        <v>1</v>
      </c>
      <c r="T1904" s="41"/>
      <c r="U1904" s="41"/>
      <c r="V1904" s="15">
        <v>1</v>
      </c>
      <c r="W1904" s="15">
        <v>1</v>
      </c>
      <c r="X1904" s="15">
        <v>1</v>
      </c>
      <c r="Y1904" s="41">
        <v>1</v>
      </c>
      <c r="Z1904" s="41">
        <v>1</v>
      </c>
      <c r="AA1904" s="41"/>
      <c r="AB1904" s="41"/>
      <c r="AC1904" s="41"/>
      <c r="AD1904" s="41"/>
      <c r="AE1904" s="41"/>
      <c r="AF1904" s="41"/>
      <c r="AG1904" s="41"/>
      <c r="AH1904" s="15"/>
      <c r="AI1904" s="15"/>
      <c r="AJ1904" s="41"/>
      <c r="AK1904" s="41"/>
      <c r="AL1904" s="15"/>
      <c r="AM1904" s="15"/>
      <c r="AN1904" s="15"/>
      <c r="AO1904" s="15"/>
      <c r="AP1904" s="15"/>
      <c r="AQ1904" s="15"/>
      <c r="AR1904" s="15"/>
      <c r="AS1904" s="15"/>
      <c r="AT1904" s="127"/>
      <c r="AU1904" s="15"/>
      <c r="AV1904" s="15"/>
      <c r="AW1904" s="15"/>
      <c r="AX1904" s="15"/>
      <c r="AY1904" s="15"/>
      <c r="AZ1904" s="10">
        <v>1</v>
      </c>
      <c r="BA1904" t="s">
        <v>22</v>
      </c>
      <c r="BB1904" t="s">
        <v>23</v>
      </c>
      <c r="BD1904" s="39" t="str">
        <f t="shared" si="59"/>
        <v>01/245121004CBlibli Jabodetabek</v>
      </c>
    </row>
    <row r="1905" spans="2:59" ht="13.5" customHeight="1" x14ac:dyDescent="0.35">
      <c r="B1905" s="10" t="s">
        <v>17</v>
      </c>
      <c r="C1905" s="10" t="s">
        <v>1648</v>
      </c>
      <c r="D1905" s="10" t="s">
        <v>549</v>
      </c>
      <c r="E1905" s="10" t="s">
        <v>194</v>
      </c>
      <c r="F1905" s="10" t="s">
        <v>730</v>
      </c>
      <c r="G1905" s="137" t="s">
        <v>16637</v>
      </c>
      <c r="H1905" s="10" t="s">
        <v>13091</v>
      </c>
      <c r="I1905" s="10">
        <v>4902430879613</v>
      </c>
      <c r="J1905" s="10" t="s">
        <v>15532</v>
      </c>
      <c r="K1905" s="10" t="s">
        <v>10705</v>
      </c>
      <c r="L1905" s="98">
        <f>IFERROR(VLOOKUP($F1905&amp;$C1905,Sales!$J:$W,9,0),0)</f>
        <v>0</v>
      </c>
      <c r="M1905" s="98">
        <f>IFERROR(VLOOKUP($F1905&amp;$C1905,Sales!$J:$W,10,0),0)</f>
        <v>0</v>
      </c>
      <c r="N1905" s="98">
        <f>IFERROR(VLOOKUP($F1905&amp;$C1905,Sales!$J:$W,11,0),0)</f>
        <v>0</v>
      </c>
      <c r="O1905" s="98">
        <f>IFERROR(VLOOKUP($F1905&amp;$C1905,Sales!$J:$W,12,0),0)</f>
        <v>0</v>
      </c>
      <c r="P1905" s="98">
        <f>IFERROR(VLOOKUP($F1905&amp;$C1905,Sales!$J:$W,13,0),0)</f>
        <v>0</v>
      </c>
      <c r="Q1905" s="98">
        <f>IFERROR(VLOOKUP($F1905&amp;$C1905,Sales!$A:$H,7,0),0)</f>
        <v>0</v>
      </c>
      <c r="R1905" s="41">
        <f t="shared" si="58"/>
        <v>0.83333333333333337</v>
      </c>
      <c r="S1905" s="41">
        <v>1</v>
      </c>
      <c r="T1905" s="41"/>
      <c r="U1905" s="41"/>
      <c r="V1905" s="15">
        <v>0</v>
      </c>
      <c r="W1905" s="15">
        <v>1</v>
      </c>
      <c r="X1905" s="15">
        <v>1</v>
      </c>
      <c r="Y1905" s="41">
        <v>1</v>
      </c>
      <c r="Z1905" s="41">
        <v>1</v>
      </c>
      <c r="AA1905" s="41"/>
      <c r="AB1905" s="41"/>
      <c r="AC1905" s="41"/>
      <c r="AD1905" s="41"/>
      <c r="AE1905" s="41"/>
      <c r="AF1905" s="41"/>
      <c r="AG1905" s="41"/>
      <c r="AH1905" s="15"/>
      <c r="AI1905" s="15"/>
      <c r="AJ1905" s="41"/>
      <c r="AK1905" s="41"/>
      <c r="AL1905" s="15"/>
      <c r="AM1905" s="15"/>
      <c r="AN1905" s="15"/>
      <c r="AO1905" s="15"/>
      <c r="AP1905" s="15"/>
      <c r="AQ1905" s="15"/>
      <c r="AR1905" s="15"/>
      <c r="AS1905" s="15"/>
      <c r="AT1905" s="127"/>
      <c r="AU1905" s="15"/>
      <c r="AV1905" s="15"/>
      <c r="AW1905" s="15"/>
      <c r="AX1905" s="15"/>
      <c r="AY1905" s="15"/>
      <c r="AZ1905" s="10">
        <v>1</v>
      </c>
      <c r="BA1905" t="s">
        <v>22</v>
      </c>
      <c r="BB1905" t="s">
        <v>23</v>
      </c>
      <c r="BD1905" s="39" t="str">
        <f t="shared" si="59"/>
        <v>01/245121004GBlibli Jabodetabek</v>
      </c>
    </row>
    <row r="1906" spans="2:59" ht="13.5" customHeight="1" x14ac:dyDescent="0.35">
      <c r="B1906" s="10" t="s">
        <v>17</v>
      </c>
      <c r="C1906" s="10" t="s">
        <v>1648</v>
      </c>
      <c r="D1906" s="10" t="s">
        <v>549</v>
      </c>
      <c r="E1906" s="10" t="s">
        <v>194</v>
      </c>
      <c r="F1906" s="10" t="s">
        <v>583</v>
      </c>
      <c r="G1906" s="137" t="s">
        <v>16638</v>
      </c>
      <c r="H1906" s="10" t="s">
        <v>13092</v>
      </c>
      <c r="I1906" s="10">
        <v>4902430879026</v>
      </c>
      <c r="J1906" s="10" t="s">
        <v>15533</v>
      </c>
      <c r="K1906" s="10" t="s">
        <v>10706</v>
      </c>
      <c r="L1906" s="98">
        <f>IFERROR(VLOOKUP($F1906&amp;$C1906,Sales!$J:$W,9,0),0)</f>
        <v>0</v>
      </c>
      <c r="M1906" s="98">
        <f>IFERROR(VLOOKUP($F1906&amp;$C1906,Sales!$J:$W,10,0),0)</f>
        <v>0</v>
      </c>
      <c r="N1906" s="98">
        <f>IFERROR(VLOOKUP($F1906&amp;$C1906,Sales!$J:$W,11,0),0)</f>
        <v>0</v>
      </c>
      <c r="O1906" s="98">
        <f>IFERROR(VLOOKUP($F1906&amp;$C1906,Sales!$J:$W,12,0),0)</f>
        <v>0</v>
      </c>
      <c r="P1906" s="98">
        <f>IFERROR(VLOOKUP($F1906&amp;$C1906,Sales!$J:$W,13,0),0)</f>
        <v>0</v>
      </c>
      <c r="Q1906" s="98">
        <f>IFERROR(VLOOKUP($F1906&amp;$C1906,Sales!$A:$H,7,0),0)</f>
        <v>0</v>
      </c>
      <c r="R1906" s="41">
        <f t="shared" si="58"/>
        <v>1</v>
      </c>
      <c r="S1906" s="41">
        <v>1</v>
      </c>
      <c r="T1906" s="41"/>
      <c r="U1906" s="41"/>
      <c r="V1906" s="15">
        <v>1</v>
      </c>
      <c r="W1906" s="15">
        <v>1</v>
      </c>
      <c r="X1906" s="15">
        <v>1</v>
      </c>
      <c r="Y1906" s="41">
        <v>1</v>
      </c>
      <c r="Z1906" s="41">
        <v>1</v>
      </c>
      <c r="AA1906" s="41"/>
      <c r="AB1906" s="41"/>
      <c r="AC1906" s="41"/>
      <c r="AD1906" s="41"/>
      <c r="AE1906" s="41"/>
      <c r="AF1906" s="41"/>
      <c r="AG1906" s="41"/>
      <c r="AH1906" s="15"/>
      <c r="AI1906" s="15"/>
      <c r="AJ1906" s="41"/>
      <c r="AK1906" s="41"/>
      <c r="AL1906" s="15"/>
      <c r="AM1906" s="15"/>
      <c r="AN1906" s="15"/>
      <c r="AO1906" s="15"/>
      <c r="AP1906" s="15"/>
      <c r="AQ1906" s="15"/>
      <c r="AR1906" s="15"/>
      <c r="AS1906" s="15"/>
      <c r="AT1906" s="127"/>
      <c r="AU1906" s="15"/>
      <c r="AV1906" s="15"/>
      <c r="AW1906" s="15"/>
      <c r="AX1906" s="15"/>
      <c r="AY1906" s="15"/>
      <c r="AZ1906" s="10">
        <v>1</v>
      </c>
      <c r="BA1906" t="s">
        <v>22</v>
      </c>
      <c r="BB1906" t="s">
        <v>23</v>
      </c>
      <c r="BD1906" s="39" t="str">
        <f t="shared" si="59"/>
        <v>01/245121102XBlibli Jabodetabek</v>
      </c>
    </row>
    <row r="1907" spans="2:59" ht="13.5" customHeight="1" x14ac:dyDescent="0.35">
      <c r="B1907" s="10" t="s">
        <v>17</v>
      </c>
      <c r="C1907" s="10" t="s">
        <v>1648</v>
      </c>
      <c r="D1907" s="10" t="s">
        <v>549</v>
      </c>
      <c r="E1907" s="10" t="s">
        <v>194</v>
      </c>
      <c r="F1907" s="10" t="s">
        <v>636</v>
      </c>
      <c r="G1907" s="137" t="s">
        <v>16639</v>
      </c>
      <c r="H1907" s="10" t="s">
        <v>13093</v>
      </c>
      <c r="I1907" s="10">
        <v>4902430879057</v>
      </c>
      <c r="J1907" s="10" t="s">
        <v>15534</v>
      </c>
      <c r="K1907" s="10" t="s">
        <v>10689</v>
      </c>
      <c r="L1907" s="98">
        <f>IFERROR(VLOOKUP($F1907&amp;$C1907,Sales!$J:$W,9,0),0)</f>
        <v>0</v>
      </c>
      <c r="M1907" s="98">
        <f>IFERROR(VLOOKUP($F1907&amp;$C1907,Sales!$J:$W,10,0),0)</f>
        <v>0</v>
      </c>
      <c r="N1907" s="98">
        <f>IFERROR(VLOOKUP($F1907&amp;$C1907,Sales!$J:$W,11,0),0)</f>
        <v>0</v>
      </c>
      <c r="O1907" s="98">
        <f>IFERROR(VLOOKUP($F1907&amp;$C1907,Sales!$J:$W,12,0),0)</f>
        <v>0</v>
      </c>
      <c r="P1907" s="98">
        <f>IFERROR(VLOOKUP($F1907&amp;$C1907,Sales!$J:$W,13,0),0)</f>
        <v>0</v>
      </c>
      <c r="Q1907" s="98">
        <f>IFERROR(VLOOKUP($F1907&amp;$C1907,Sales!$A:$H,7,0),0)</f>
        <v>0</v>
      </c>
      <c r="R1907" s="41">
        <f t="shared" si="58"/>
        <v>1</v>
      </c>
      <c r="S1907" s="41">
        <v>1</v>
      </c>
      <c r="T1907" s="41"/>
      <c r="U1907" s="41"/>
      <c r="V1907" s="15">
        <v>1</v>
      </c>
      <c r="W1907" s="15">
        <v>1</v>
      </c>
      <c r="X1907" s="15">
        <v>1</v>
      </c>
      <c r="Y1907" s="41">
        <v>1</v>
      </c>
      <c r="Z1907" s="41">
        <v>1</v>
      </c>
      <c r="AA1907" s="41"/>
      <c r="AB1907" s="41"/>
      <c r="AC1907" s="41"/>
      <c r="AD1907" s="41"/>
      <c r="AE1907" s="41"/>
      <c r="AF1907" s="41"/>
      <c r="AG1907" s="41"/>
      <c r="AH1907" s="15"/>
      <c r="AI1907" s="15"/>
      <c r="AJ1907" s="41"/>
      <c r="AK1907" s="41"/>
      <c r="AL1907" s="15"/>
      <c r="AM1907" s="15"/>
      <c r="AN1907" s="15"/>
      <c r="AO1907" s="15"/>
      <c r="AP1907" s="15"/>
      <c r="AQ1907" s="15"/>
      <c r="AR1907" s="15"/>
      <c r="AS1907" s="15"/>
      <c r="AT1907" s="127"/>
      <c r="AU1907" s="15"/>
      <c r="AV1907" s="15"/>
      <c r="AW1907" s="15"/>
      <c r="AX1907" s="15"/>
      <c r="AY1907" s="15"/>
      <c r="AZ1907" s="10">
        <v>1</v>
      </c>
      <c r="BA1907" t="s">
        <v>13952</v>
      </c>
      <c r="BB1907" t="s">
        <v>23</v>
      </c>
      <c r="BD1907" s="39" t="str">
        <f t="shared" si="59"/>
        <v>01/245121103BBlibli Jabodetabek</v>
      </c>
    </row>
    <row r="1908" spans="2:59" ht="13.5" customHeight="1" x14ac:dyDescent="0.35">
      <c r="B1908" s="10" t="s">
        <v>17</v>
      </c>
      <c r="C1908" s="10" t="s">
        <v>1648</v>
      </c>
      <c r="D1908" s="10" t="s">
        <v>549</v>
      </c>
      <c r="E1908" s="10" t="s">
        <v>194</v>
      </c>
      <c r="F1908" s="10" t="s">
        <v>734</v>
      </c>
      <c r="G1908" s="137" t="s">
        <v>16640</v>
      </c>
      <c r="H1908" s="10" t="s">
        <v>13094</v>
      </c>
      <c r="I1908" s="10">
        <v>4902430400992</v>
      </c>
      <c r="J1908" s="10" t="s">
        <v>15535</v>
      </c>
      <c r="K1908" s="10" t="s">
        <v>10707</v>
      </c>
      <c r="L1908" s="98">
        <f>IFERROR(VLOOKUP($F1908&amp;$C1908,Sales!$J:$W,9,0),0)</f>
        <v>0</v>
      </c>
      <c r="M1908" s="98">
        <f>IFERROR(VLOOKUP($F1908&amp;$C1908,Sales!$J:$W,10,0),0)</f>
        <v>0</v>
      </c>
      <c r="N1908" s="98">
        <f>IFERROR(VLOOKUP($F1908&amp;$C1908,Sales!$J:$W,11,0),0)</f>
        <v>0</v>
      </c>
      <c r="O1908" s="98">
        <f>IFERROR(VLOOKUP($F1908&amp;$C1908,Sales!$J:$W,12,0),0)</f>
        <v>0</v>
      </c>
      <c r="P1908" s="98">
        <f>IFERROR(VLOOKUP($F1908&amp;$C1908,Sales!$J:$W,13,0),0)</f>
        <v>0</v>
      </c>
      <c r="Q1908" s="98">
        <f>IFERROR(VLOOKUP($F1908&amp;$C1908,Sales!$A:$H,7,0),0)</f>
        <v>0</v>
      </c>
      <c r="R1908" s="41">
        <f t="shared" si="58"/>
        <v>1</v>
      </c>
      <c r="S1908" s="41">
        <v>1</v>
      </c>
      <c r="T1908" s="41"/>
      <c r="U1908" s="41"/>
      <c r="V1908" s="15">
        <v>1</v>
      </c>
      <c r="W1908" s="15">
        <v>1</v>
      </c>
      <c r="X1908" s="15">
        <v>1</v>
      </c>
      <c r="Y1908" s="41">
        <v>1</v>
      </c>
      <c r="Z1908" s="41">
        <v>1</v>
      </c>
      <c r="AA1908" s="41"/>
      <c r="AB1908" s="41"/>
      <c r="AC1908" s="41"/>
      <c r="AD1908" s="41"/>
      <c r="AE1908" s="41"/>
      <c r="AF1908" s="41"/>
      <c r="AG1908" s="41"/>
      <c r="AH1908" s="15"/>
      <c r="AI1908" s="15"/>
      <c r="AJ1908" s="41"/>
      <c r="AK1908" s="41"/>
      <c r="AL1908" s="15"/>
      <c r="AM1908" s="15"/>
      <c r="AN1908" s="15"/>
      <c r="AO1908" s="15"/>
      <c r="AP1908" s="15"/>
      <c r="AQ1908" s="15"/>
      <c r="AR1908" s="15"/>
      <c r="AS1908" s="15"/>
      <c r="AT1908" s="127"/>
      <c r="AU1908" s="15"/>
      <c r="AV1908" s="15"/>
      <c r="AW1908" s="15"/>
      <c r="AX1908" s="15"/>
      <c r="AY1908" s="15"/>
      <c r="AZ1908" s="10">
        <v>1</v>
      </c>
      <c r="BA1908" t="s">
        <v>22</v>
      </c>
      <c r="BB1908" t="s">
        <v>23</v>
      </c>
      <c r="BD1908" s="39" t="str">
        <f t="shared" si="59"/>
        <v>01/245121102IBlibli Jabodetabek</v>
      </c>
    </row>
    <row r="1909" spans="2:59" ht="13.5" customHeight="1" x14ac:dyDescent="0.35">
      <c r="B1909" s="10" t="s">
        <v>17</v>
      </c>
      <c r="C1909" s="10" t="s">
        <v>1648</v>
      </c>
      <c r="D1909" s="10" t="s">
        <v>549</v>
      </c>
      <c r="E1909" s="10" t="s">
        <v>194</v>
      </c>
      <c r="F1909" s="10" t="s">
        <v>1981</v>
      </c>
      <c r="G1909" s="137" t="s">
        <v>16641</v>
      </c>
      <c r="H1909" s="10" t="s">
        <v>13095</v>
      </c>
      <c r="I1909" s="10" t="s">
        <v>1983</v>
      </c>
      <c r="J1909" s="10" t="s">
        <v>15536</v>
      </c>
      <c r="K1909" s="10" t="s">
        <v>1985</v>
      </c>
      <c r="L1909" s="98">
        <f>IFERROR(VLOOKUP($F1909&amp;$C1909,Sales!$J:$W,9,0),0)</f>
        <v>0</v>
      </c>
      <c r="M1909" s="98">
        <f>IFERROR(VLOOKUP($F1909&amp;$C1909,Sales!$J:$W,10,0),0)</f>
        <v>0</v>
      </c>
      <c r="N1909" s="98">
        <f>IFERROR(VLOOKUP($F1909&amp;$C1909,Sales!$J:$W,11,0),0)</f>
        <v>0</v>
      </c>
      <c r="O1909" s="98">
        <f>IFERROR(VLOOKUP($F1909&amp;$C1909,Sales!$J:$W,12,0),0)</f>
        <v>0</v>
      </c>
      <c r="P1909" s="98">
        <f>IFERROR(VLOOKUP($F1909&amp;$C1909,Sales!$J:$W,13,0),0)</f>
        <v>0</v>
      </c>
      <c r="Q1909" s="98">
        <f>IFERROR(VLOOKUP($F1909&amp;$C1909,Sales!$A:$H,7,0),0)</f>
        <v>0</v>
      </c>
      <c r="R1909" s="41">
        <f t="shared" si="58"/>
        <v>1</v>
      </c>
      <c r="S1909" s="41">
        <v>1</v>
      </c>
      <c r="T1909" s="41"/>
      <c r="U1909" s="41"/>
      <c r="V1909" s="15">
        <v>1</v>
      </c>
      <c r="W1909" s="15">
        <v>1</v>
      </c>
      <c r="X1909" s="15">
        <v>1</v>
      </c>
      <c r="Y1909" s="41">
        <v>1</v>
      </c>
      <c r="Z1909" s="41">
        <v>1</v>
      </c>
      <c r="AA1909" s="41"/>
      <c r="AB1909" s="41"/>
      <c r="AC1909" s="41"/>
      <c r="AD1909" s="41"/>
      <c r="AE1909" s="41"/>
      <c r="AF1909" s="41"/>
      <c r="AG1909" s="41"/>
      <c r="AH1909" s="15"/>
      <c r="AI1909" s="15"/>
      <c r="AJ1909" s="41"/>
      <c r="AK1909" s="41"/>
      <c r="AL1909" s="15"/>
      <c r="AM1909" s="15"/>
      <c r="AN1909" s="15"/>
      <c r="AO1909" s="15"/>
      <c r="AP1909" s="15"/>
      <c r="AQ1909" s="15"/>
      <c r="AR1909" s="15"/>
      <c r="AS1909" s="15"/>
      <c r="AT1909" s="127"/>
      <c r="AU1909" s="15"/>
      <c r="AV1909" s="15"/>
      <c r="AW1909" s="15"/>
      <c r="AX1909" s="15"/>
      <c r="AY1909" s="15"/>
      <c r="AZ1909" s="10">
        <v>1</v>
      </c>
      <c r="BA1909" t="s">
        <v>13952</v>
      </c>
      <c r="BB1909" t="s">
        <v>23</v>
      </c>
      <c r="BD1909" s="39" t="str">
        <f t="shared" si="59"/>
        <v>01/395129501IBlibli Jabodetabek</v>
      </c>
    </row>
    <row r="1910" spans="2:59" ht="13.5" customHeight="1" x14ac:dyDescent="0.35">
      <c r="B1910" s="10" t="s">
        <v>17</v>
      </c>
      <c r="C1910" s="10" t="s">
        <v>1648</v>
      </c>
      <c r="D1910" s="10" t="s">
        <v>549</v>
      </c>
      <c r="E1910" s="10" t="s">
        <v>194</v>
      </c>
      <c r="F1910" s="10" t="s">
        <v>1348</v>
      </c>
      <c r="G1910" s="137" t="s">
        <v>6701</v>
      </c>
      <c r="H1910" s="10" t="s">
        <v>13097</v>
      </c>
      <c r="I1910" s="10">
        <v>4902430594936</v>
      </c>
      <c r="J1910" s="10" t="s">
        <v>15537</v>
      </c>
      <c r="K1910" s="10" t="s">
        <v>6702</v>
      </c>
      <c r="L1910" s="98">
        <f>IFERROR(VLOOKUP($F1910&amp;$C1910,Sales!$J:$W,9,0),0)</f>
        <v>0</v>
      </c>
      <c r="M1910" s="98">
        <f>IFERROR(VLOOKUP($F1910&amp;$C1910,Sales!$J:$W,10,0),0)</f>
        <v>0</v>
      </c>
      <c r="N1910" s="98">
        <f>IFERROR(VLOOKUP($F1910&amp;$C1910,Sales!$J:$W,11,0),0)</f>
        <v>0</v>
      </c>
      <c r="O1910" s="98">
        <f>IFERROR(VLOOKUP($F1910&amp;$C1910,Sales!$J:$W,12,0),0)</f>
        <v>0</v>
      </c>
      <c r="P1910" s="98">
        <f>IFERROR(VLOOKUP($F1910&amp;$C1910,Sales!$J:$W,13,0),0)</f>
        <v>0</v>
      </c>
      <c r="Q1910" s="98">
        <f>IFERROR(VLOOKUP($F1910&amp;$C1910,Sales!$A:$H,7,0),0)</f>
        <v>0</v>
      </c>
      <c r="R1910" s="41">
        <f t="shared" si="58"/>
        <v>1</v>
      </c>
      <c r="S1910" s="41">
        <v>1</v>
      </c>
      <c r="T1910" s="41"/>
      <c r="U1910" s="41"/>
      <c r="V1910" s="15">
        <v>1</v>
      </c>
      <c r="W1910" s="15">
        <v>1</v>
      </c>
      <c r="X1910" s="15">
        <v>1</v>
      </c>
      <c r="Y1910" s="41">
        <v>1</v>
      </c>
      <c r="Z1910" s="41">
        <v>1</v>
      </c>
      <c r="AA1910" s="41"/>
      <c r="AB1910" s="41"/>
      <c r="AC1910" s="41"/>
      <c r="AD1910" s="41"/>
      <c r="AE1910" s="41"/>
      <c r="AF1910" s="41"/>
      <c r="AG1910" s="41"/>
      <c r="AH1910" s="15"/>
      <c r="AI1910" s="15"/>
      <c r="AJ1910" s="41"/>
      <c r="AK1910" s="41"/>
      <c r="AL1910" s="15"/>
      <c r="AM1910" s="15"/>
      <c r="AN1910" s="15"/>
      <c r="AO1910" s="15"/>
      <c r="AP1910" s="15"/>
      <c r="AQ1910" s="15"/>
      <c r="AR1910" s="15"/>
      <c r="AS1910" s="15"/>
      <c r="AT1910" s="127"/>
      <c r="AU1910" s="15"/>
      <c r="AV1910" s="15"/>
      <c r="AW1910" s="15"/>
      <c r="AX1910" s="15"/>
      <c r="AY1910" s="15"/>
      <c r="AZ1910" s="10">
        <v>1</v>
      </c>
      <c r="BA1910" t="s">
        <v>22</v>
      </c>
      <c r="BB1910" t="s">
        <v>23</v>
      </c>
      <c r="BD1910" s="39" t="str">
        <f t="shared" si="59"/>
        <v>01/245121113XBlibli Jabodetabek</v>
      </c>
    </row>
    <row r="1911" spans="2:59" ht="13.5" customHeight="1" x14ac:dyDescent="0.35">
      <c r="B1911" s="10" t="s">
        <v>17</v>
      </c>
      <c r="C1911" s="10" t="s">
        <v>1648</v>
      </c>
      <c r="D1911" s="10" t="s">
        <v>549</v>
      </c>
      <c r="E1911" s="10" t="s">
        <v>194</v>
      </c>
      <c r="F1911" s="10" t="s">
        <v>599</v>
      </c>
      <c r="G1911" s="137" t="s">
        <v>16644</v>
      </c>
      <c r="H1911" s="10" t="s">
        <v>13098</v>
      </c>
      <c r="I1911" s="10">
        <v>4902430596268</v>
      </c>
      <c r="J1911" s="10" t="s">
        <v>15538</v>
      </c>
      <c r="K1911" s="10" t="s">
        <v>10708</v>
      </c>
      <c r="L1911" s="98">
        <f>IFERROR(VLOOKUP($F1911&amp;$C1911,Sales!$J:$W,9,0),0)</f>
        <v>0</v>
      </c>
      <c r="M1911" s="98">
        <f>IFERROR(VLOOKUP($F1911&amp;$C1911,Sales!$J:$W,10,0),0)</f>
        <v>0</v>
      </c>
      <c r="N1911" s="98">
        <f>IFERROR(VLOOKUP($F1911&amp;$C1911,Sales!$J:$W,11,0),0)</f>
        <v>0</v>
      </c>
      <c r="O1911" s="98">
        <f>IFERROR(VLOOKUP($F1911&amp;$C1911,Sales!$J:$W,12,0),0)</f>
        <v>0</v>
      </c>
      <c r="P1911" s="98">
        <f>IFERROR(VLOOKUP($F1911&amp;$C1911,Sales!$J:$W,13,0),0)</f>
        <v>0</v>
      </c>
      <c r="Q1911" s="98">
        <f>IFERROR(VLOOKUP($F1911&amp;$C1911,Sales!$A:$H,7,0),0)</f>
        <v>0</v>
      </c>
      <c r="R1911" s="41">
        <f t="shared" si="58"/>
        <v>1</v>
      </c>
      <c r="S1911" s="41">
        <v>1</v>
      </c>
      <c r="T1911" s="41"/>
      <c r="U1911" s="41"/>
      <c r="V1911" s="15">
        <v>1</v>
      </c>
      <c r="W1911" s="15">
        <v>1</v>
      </c>
      <c r="X1911" s="15">
        <v>1</v>
      </c>
      <c r="Y1911" s="41">
        <v>1</v>
      </c>
      <c r="Z1911" s="41">
        <v>1</v>
      </c>
      <c r="AA1911" s="41"/>
      <c r="AB1911" s="41"/>
      <c r="AC1911" s="41"/>
      <c r="AD1911" s="41"/>
      <c r="AE1911" s="41"/>
      <c r="AF1911" s="41"/>
      <c r="AG1911" s="41"/>
      <c r="AH1911" s="15"/>
      <c r="AI1911" s="15"/>
      <c r="AJ1911" s="41"/>
      <c r="AK1911" s="41"/>
      <c r="AL1911" s="15"/>
      <c r="AM1911" s="15"/>
      <c r="AN1911" s="15"/>
      <c r="AO1911" s="15"/>
      <c r="AP1911" s="15"/>
      <c r="AQ1911" s="15"/>
      <c r="AR1911" s="15"/>
      <c r="AS1911" s="15"/>
      <c r="AT1911" s="127"/>
      <c r="AU1911" s="15"/>
      <c r="AV1911" s="15"/>
      <c r="AW1911" s="15"/>
      <c r="AX1911" s="15"/>
      <c r="AY1911" s="15"/>
      <c r="AZ1911" s="10">
        <v>1</v>
      </c>
      <c r="BA1911" t="s">
        <v>13952</v>
      </c>
      <c r="BB1911" t="s">
        <v>23</v>
      </c>
      <c r="BD1911" s="39" t="str">
        <f t="shared" si="59"/>
        <v>01/245121115CBlibli Jabodetabek</v>
      </c>
    </row>
    <row r="1912" spans="2:59" ht="13.5" customHeight="1" x14ac:dyDescent="0.35">
      <c r="B1912" s="10" t="s">
        <v>17</v>
      </c>
      <c r="C1912" s="10" t="s">
        <v>1648</v>
      </c>
      <c r="D1912" s="10" t="s">
        <v>549</v>
      </c>
      <c r="E1912" s="10" t="s">
        <v>194</v>
      </c>
      <c r="F1912" s="10" t="s">
        <v>2468</v>
      </c>
      <c r="G1912" s="137" t="s">
        <v>16645</v>
      </c>
      <c r="H1912" s="10" t="s">
        <v>13099</v>
      </c>
      <c r="I1912" s="10">
        <v>4902430404686</v>
      </c>
      <c r="J1912" s="10" t="s">
        <v>15539</v>
      </c>
      <c r="K1912" s="10" t="s">
        <v>6703</v>
      </c>
      <c r="L1912" s="98">
        <f>IFERROR(VLOOKUP($F1912&amp;$C1912,Sales!$J:$W,9,0),0)</f>
        <v>0</v>
      </c>
      <c r="M1912" s="98">
        <f>IFERROR(VLOOKUP($F1912&amp;$C1912,Sales!$J:$W,10,0),0)</f>
        <v>0</v>
      </c>
      <c r="N1912" s="98">
        <f>IFERROR(VLOOKUP($F1912&amp;$C1912,Sales!$J:$W,11,0),0)</f>
        <v>0</v>
      </c>
      <c r="O1912" s="98">
        <f>IFERROR(VLOOKUP($F1912&amp;$C1912,Sales!$J:$W,12,0),0)</f>
        <v>0</v>
      </c>
      <c r="P1912" s="98">
        <f>IFERROR(VLOOKUP($F1912&amp;$C1912,Sales!$J:$W,13,0),0)</f>
        <v>0</v>
      </c>
      <c r="Q1912" s="98">
        <f>IFERROR(VLOOKUP($F1912&amp;$C1912,Sales!$A:$H,7,0),0)</f>
        <v>0</v>
      </c>
      <c r="R1912" s="41">
        <f t="shared" si="58"/>
        <v>1</v>
      </c>
      <c r="S1912" s="41">
        <v>1</v>
      </c>
      <c r="T1912" s="41"/>
      <c r="U1912" s="41"/>
      <c r="V1912" s="15">
        <v>1</v>
      </c>
      <c r="W1912" s="15">
        <v>1</v>
      </c>
      <c r="X1912" s="15">
        <v>1</v>
      </c>
      <c r="Y1912" s="41">
        <v>1</v>
      </c>
      <c r="Z1912" s="41">
        <v>1</v>
      </c>
      <c r="AA1912" s="41"/>
      <c r="AB1912" s="41"/>
      <c r="AC1912" s="41"/>
      <c r="AD1912" s="41"/>
      <c r="AE1912" s="41"/>
      <c r="AF1912" s="41"/>
      <c r="AG1912" s="41"/>
      <c r="AH1912" s="15"/>
      <c r="AI1912" s="15"/>
      <c r="AJ1912" s="41"/>
      <c r="AK1912" s="41"/>
      <c r="AL1912" s="15"/>
      <c r="AM1912" s="15"/>
      <c r="AN1912" s="15"/>
      <c r="AO1912" s="15"/>
      <c r="AP1912" s="15"/>
      <c r="AQ1912" s="15"/>
      <c r="AR1912" s="15"/>
      <c r="AS1912" s="15"/>
      <c r="AT1912" s="127"/>
      <c r="AU1912" s="15"/>
      <c r="AV1912" s="15"/>
      <c r="AW1912" s="15"/>
      <c r="AX1912" s="15"/>
      <c r="AY1912" s="15"/>
      <c r="AZ1912" s="10">
        <v>1</v>
      </c>
      <c r="BA1912" t="s">
        <v>13952</v>
      </c>
      <c r="BB1912" t="s">
        <v>23</v>
      </c>
      <c r="BD1912" s="39" t="str">
        <f t="shared" si="59"/>
        <v>01/395129501JBlibli Jabodetabek</v>
      </c>
    </row>
    <row r="1913" spans="2:59" ht="13.5" customHeight="1" x14ac:dyDescent="0.35">
      <c r="B1913" s="10" t="s">
        <v>17</v>
      </c>
      <c r="C1913" s="10" t="s">
        <v>1648</v>
      </c>
      <c r="D1913" s="10" t="s">
        <v>549</v>
      </c>
      <c r="E1913" s="10" t="s">
        <v>194</v>
      </c>
      <c r="F1913" s="10" t="s">
        <v>621</v>
      </c>
      <c r="G1913" s="137" t="s">
        <v>16646</v>
      </c>
      <c r="H1913" s="10" t="s">
        <v>13100</v>
      </c>
      <c r="I1913" s="10">
        <v>4902430401111</v>
      </c>
      <c r="J1913" s="10" t="s">
        <v>15540</v>
      </c>
      <c r="K1913" s="10" t="s">
        <v>6704</v>
      </c>
      <c r="L1913" s="98">
        <f>IFERROR(VLOOKUP($F1913&amp;$C1913,Sales!$J:$W,9,0),0)</f>
        <v>0</v>
      </c>
      <c r="M1913" s="98">
        <f>IFERROR(VLOOKUP($F1913&amp;$C1913,Sales!$J:$W,10,0),0)</f>
        <v>0</v>
      </c>
      <c r="N1913" s="98">
        <f>IFERROR(VLOOKUP($F1913&amp;$C1913,Sales!$J:$W,11,0),0)</f>
        <v>0</v>
      </c>
      <c r="O1913" s="98">
        <f>IFERROR(VLOOKUP($F1913&amp;$C1913,Sales!$J:$W,12,0),0)</f>
        <v>0</v>
      </c>
      <c r="P1913" s="98">
        <f>IFERROR(VLOOKUP($F1913&amp;$C1913,Sales!$J:$W,13,0),0)</f>
        <v>0</v>
      </c>
      <c r="Q1913" s="98">
        <f>IFERROR(VLOOKUP($F1913&amp;$C1913,Sales!$A:$H,7,0),0)</f>
        <v>0</v>
      </c>
      <c r="R1913" s="41">
        <f t="shared" si="58"/>
        <v>1</v>
      </c>
      <c r="S1913" s="41">
        <v>1</v>
      </c>
      <c r="T1913" s="41"/>
      <c r="U1913" s="41"/>
      <c r="V1913" s="15">
        <v>1</v>
      </c>
      <c r="W1913" s="15">
        <v>1</v>
      </c>
      <c r="X1913" s="15">
        <v>1</v>
      </c>
      <c r="Y1913" s="41">
        <v>1</v>
      </c>
      <c r="Z1913" s="41">
        <v>1</v>
      </c>
      <c r="AA1913" s="41"/>
      <c r="AB1913" s="41"/>
      <c r="AC1913" s="41"/>
      <c r="AD1913" s="41"/>
      <c r="AE1913" s="41"/>
      <c r="AF1913" s="41"/>
      <c r="AG1913" s="41"/>
      <c r="AH1913" s="15"/>
      <c r="AI1913" s="15"/>
      <c r="AJ1913" s="41"/>
      <c r="AK1913" s="41"/>
      <c r="AL1913" s="15"/>
      <c r="AM1913" s="15"/>
      <c r="AN1913" s="15"/>
      <c r="AO1913" s="15"/>
      <c r="AP1913" s="15"/>
      <c r="AQ1913" s="15"/>
      <c r="AR1913" s="15"/>
      <c r="AS1913" s="15"/>
      <c r="AT1913" s="127"/>
      <c r="AU1913" s="15"/>
      <c r="AV1913" s="15"/>
      <c r="AW1913" s="15"/>
      <c r="AX1913" s="15"/>
      <c r="AY1913" s="15"/>
      <c r="AZ1913" s="10">
        <v>1</v>
      </c>
      <c r="BA1913" t="s">
        <v>13952</v>
      </c>
      <c r="BB1913" t="s">
        <v>23</v>
      </c>
      <c r="BD1913" s="39" t="str">
        <f t="shared" si="59"/>
        <v>01/245121114QBlibli Jabodetabek</v>
      </c>
    </row>
    <row r="1914" spans="2:59" ht="13.5" customHeight="1" x14ac:dyDescent="0.35">
      <c r="B1914" s="10" t="s">
        <v>17</v>
      </c>
      <c r="C1914" s="10" t="s">
        <v>1648</v>
      </c>
      <c r="D1914" s="10" t="s">
        <v>549</v>
      </c>
      <c r="E1914" s="10" t="s">
        <v>194</v>
      </c>
      <c r="F1914" s="10" t="s">
        <v>607</v>
      </c>
      <c r="G1914" s="137" t="s">
        <v>16648</v>
      </c>
      <c r="H1914" s="10" t="s">
        <v>13103</v>
      </c>
      <c r="I1914" s="10">
        <v>4902430412971</v>
      </c>
      <c r="J1914" s="10" t="s">
        <v>15541</v>
      </c>
      <c r="K1914" s="10" t="s">
        <v>10709</v>
      </c>
      <c r="L1914" s="98">
        <f>IFERROR(VLOOKUP($F1914&amp;$C1914,Sales!$J:$W,9,0),0)</f>
        <v>0</v>
      </c>
      <c r="M1914" s="98">
        <f>IFERROR(VLOOKUP($F1914&amp;$C1914,Sales!$J:$W,10,0),0)</f>
        <v>0</v>
      </c>
      <c r="N1914" s="98">
        <f>IFERROR(VLOOKUP($F1914&amp;$C1914,Sales!$J:$W,11,0),0)</f>
        <v>0</v>
      </c>
      <c r="O1914" s="98">
        <f>IFERROR(VLOOKUP($F1914&amp;$C1914,Sales!$J:$W,12,0),0)</f>
        <v>0</v>
      </c>
      <c r="P1914" s="98">
        <f>IFERROR(VLOOKUP($F1914&amp;$C1914,Sales!$J:$W,13,0),0)</f>
        <v>0</v>
      </c>
      <c r="Q1914" s="98">
        <f>IFERROR(VLOOKUP($F1914&amp;$C1914,Sales!$A:$H,7,0),0)</f>
        <v>0</v>
      </c>
      <c r="R1914" s="41">
        <f t="shared" si="58"/>
        <v>1</v>
      </c>
      <c r="S1914" s="41">
        <v>1</v>
      </c>
      <c r="T1914" s="41"/>
      <c r="U1914" s="41"/>
      <c r="V1914" s="15">
        <v>1</v>
      </c>
      <c r="W1914" s="15">
        <v>1</v>
      </c>
      <c r="X1914" s="15">
        <v>1</v>
      </c>
      <c r="Y1914" s="41">
        <v>1</v>
      </c>
      <c r="Z1914" s="41">
        <v>1</v>
      </c>
      <c r="AA1914" s="41"/>
      <c r="AB1914" s="41"/>
      <c r="AC1914" s="41"/>
      <c r="AD1914" s="41"/>
      <c r="AE1914" s="41"/>
      <c r="AF1914" s="41"/>
      <c r="AG1914" s="41"/>
      <c r="AH1914" s="15"/>
      <c r="AI1914" s="15"/>
      <c r="AJ1914" s="41"/>
      <c r="AK1914" s="41"/>
      <c r="AL1914" s="15"/>
      <c r="AM1914" s="15"/>
      <c r="AN1914" s="15"/>
      <c r="AO1914" s="15"/>
      <c r="AP1914" s="15"/>
      <c r="AQ1914" s="15"/>
      <c r="AR1914" s="15"/>
      <c r="AS1914" s="15"/>
      <c r="AT1914" s="127"/>
      <c r="AU1914" s="15"/>
      <c r="AV1914" s="15"/>
      <c r="AW1914" s="15"/>
      <c r="AX1914" s="15"/>
      <c r="AY1914" s="15"/>
      <c r="AZ1914" s="10">
        <v>1</v>
      </c>
      <c r="BA1914" t="s">
        <v>13952</v>
      </c>
      <c r="BB1914" t="s">
        <v>23</v>
      </c>
      <c r="BD1914" s="39" t="str">
        <f t="shared" si="59"/>
        <v>01/245121101WBlibli Jabodetabek</v>
      </c>
    </row>
    <row r="1915" spans="2:59" ht="13.5" customHeight="1" x14ac:dyDescent="0.35">
      <c r="B1915" s="10" t="s">
        <v>17</v>
      </c>
      <c r="C1915" s="10" t="s">
        <v>1648</v>
      </c>
      <c r="D1915" s="10" t="s">
        <v>549</v>
      </c>
      <c r="E1915" s="10" t="s">
        <v>194</v>
      </c>
      <c r="F1915" s="10" t="s">
        <v>1430</v>
      </c>
      <c r="G1915" s="137" t="s">
        <v>16649</v>
      </c>
      <c r="H1915" s="10" t="s">
        <v>13104</v>
      </c>
      <c r="I1915" s="10" t="s">
        <v>1431</v>
      </c>
      <c r="J1915" s="10" t="s">
        <v>15542</v>
      </c>
      <c r="K1915" s="10" t="s">
        <v>10710</v>
      </c>
      <c r="L1915" s="98">
        <f>IFERROR(VLOOKUP($F1915&amp;$C1915,Sales!$J:$W,9,0),0)</f>
        <v>0</v>
      </c>
      <c r="M1915" s="98">
        <f>IFERROR(VLOOKUP($F1915&amp;$C1915,Sales!$J:$W,10,0),0)</f>
        <v>0</v>
      </c>
      <c r="N1915" s="98">
        <f>IFERROR(VLOOKUP($F1915&amp;$C1915,Sales!$J:$W,11,0),0)</f>
        <v>0</v>
      </c>
      <c r="O1915" s="98">
        <f>IFERROR(VLOOKUP($F1915&amp;$C1915,Sales!$J:$W,12,0),0)</f>
        <v>0</v>
      </c>
      <c r="P1915" s="98">
        <f>IFERROR(VLOOKUP($F1915&amp;$C1915,Sales!$J:$W,13,0),0)</f>
        <v>0</v>
      </c>
      <c r="Q1915" s="98">
        <f>IFERROR(VLOOKUP($F1915&amp;$C1915,Sales!$A:$H,7,0),0)</f>
        <v>0</v>
      </c>
      <c r="R1915" s="41">
        <f t="shared" si="58"/>
        <v>1</v>
      </c>
      <c r="S1915" s="41">
        <v>1</v>
      </c>
      <c r="T1915" s="41"/>
      <c r="U1915" s="41"/>
      <c r="V1915" s="15">
        <v>1</v>
      </c>
      <c r="W1915" s="15">
        <v>1</v>
      </c>
      <c r="X1915" s="15">
        <v>1</v>
      </c>
      <c r="Y1915" s="41">
        <v>1</v>
      </c>
      <c r="Z1915" s="41">
        <v>1</v>
      </c>
      <c r="AA1915" s="41"/>
      <c r="AB1915" s="41"/>
      <c r="AC1915" s="41"/>
      <c r="AD1915" s="41"/>
      <c r="AE1915" s="41"/>
      <c r="AF1915" s="41"/>
      <c r="AG1915" s="41"/>
      <c r="AH1915" s="15"/>
      <c r="AI1915" s="15"/>
      <c r="AJ1915" s="41"/>
      <c r="AK1915" s="41"/>
      <c r="AL1915" s="15"/>
      <c r="AM1915" s="15"/>
      <c r="AN1915" s="15"/>
      <c r="AO1915" s="15"/>
      <c r="AP1915" s="15"/>
      <c r="AQ1915" s="15"/>
      <c r="AR1915" s="15"/>
      <c r="AS1915" s="15"/>
      <c r="AT1915" s="127"/>
      <c r="AU1915" s="15"/>
      <c r="AV1915" s="15"/>
      <c r="AW1915" s="15"/>
      <c r="AX1915" s="15"/>
      <c r="AY1915" s="15"/>
      <c r="AZ1915" s="10">
        <v>1</v>
      </c>
      <c r="BA1915" t="s">
        <v>22</v>
      </c>
      <c r="BB1915" t="s">
        <v>23</v>
      </c>
      <c r="BD1915" s="39" t="str">
        <f t="shared" si="59"/>
        <v>01/395129505UBlibli Jabodetabek</v>
      </c>
    </row>
    <row r="1916" spans="2:59" ht="13.5" customHeight="1" x14ac:dyDescent="0.35">
      <c r="B1916" s="10" t="s">
        <v>17</v>
      </c>
      <c r="C1916" s="10" t="s">
        <v>1648</v>
      </c>
      <c r="D1916" s="10" t="s">
        <v>549</v>
      </c>
      <c r="E1916" s="10" t="s">
        <v>194</v>
      </c>
      <c r="F1916" s="10" t="s">
        <v>1416</v>
      </c>
      <c r="G1916" s="137" t="s">
        <v>16650</v>
      </c>
      <c r="H1916" s="10" t="s">
        <v>13105</v>
      </c>
      <c r="I1916" s="10" t="s">
        <v>1417</v>
      </c>
      <c r="J1916" s="10" t="s">
        <v>15543</v>
      </c>
      <c r="K1916" s="10" t="s">
        <v>10711</v>
      </c>
      <c r="L1916" s="98">
        <f>IFERROR(VLOOKUP($F1916&amp;$C1916,Sales!$J:$W,9,0),0)</f>
        <v>0</v>
      </c>
      <c r="M1916" s="98">
        <f>IFERROR(VLOOKUP($F1916&amp;$C1916,Sales!$J:$W,10,0),0)</f>
        <v>0</v>
      </c>
      <c r="N1916" s="98">
        <f>IFERROR(VLOOKUP($F1916&amp;$C1916,Sales!$J:$W,11,0),0)</f>
        <v>0</v>
      </c>
      <c r="O1916" s="98">
        <f>IFERROR(VLOOKUP($F1916&amp;$C1916,Sales!$J:$W,12,0),0)</f>
        <v>0</v>
      </c>
      <c r="P1916" s="98">
        <f>IFERROR(VLOOKUP($F1916&amp;$C1916,Sales!$J:$W,13,0),0)</f>
        <v>0</v>
      </c>
      <c r="Q1916" s="98">
        <f>IFERROR(VLOOKUP($F1916&amp;$C1916,Sales!$A:$H,7,0),0)</f>
        <v>0</v>
      </c>
      <c r="R1916" s="41">
        <f t="shared" si="58"/>
        <v>1</v>
      </c>
      <c r="S1916" s="41">
        <v>1</v>
      </c>
      <c r="T1916" s="41"/>
      <c r="U1916" s="41"/>
      <c r="V1916" s="15">
        <v>1</v>
      </c>
      <c r="W1916" s="15">
        <v>1</v>
      </c>
      <c r="X1916" s="15">
        <v>1</v>
      </c>
      <c r="Y1916" s="41">
        <v>1</v>
      </c>
      <c r="Z1916" s="41">
        <v>1</v>
      </c>
      <c r="AA1916" s="41"/>
      <c r="AB1916" s="41"/>
      <c r="AC1916" s="41"/>
      <c r="AD1916" s="41"/>
      <c r="AE1916" s="41"/>
      <c r="AF1916" s="41"/>
      <c r="AG1916" s="41"/>
      <c r="AH1916" s="15"/>
      <c r="AI1916" s="15"/>
      <c r="AJ1916" s="41"/>
      <c r="AK1916" s="41"/>
      <c r="AL1916" s="15"/>
      <c r="AM1916" s="15"/>
      <c r="AN1916" s="15"/>
      <c r="AO1916" s="15"/>
      <c r="AP1916" s="15"/>
      <c r="AQ1916" s="15"/>
      <c r="AR1916" s="15"/>
      <c r="AS1916" s="15"/>
      <c r="AT1916" s="127"/>
      <c r="AU1916" s="15"/>
      <c r="AV1916" s="15"/>
      <c r="AW1916" s="15"/>
      <c r="AX1916" s="15"/>
      <c r="AY1916" s="15"/>
      <c r="AZ1916" s="10">
        <v>1</v>
      </c>
      <c r="BA1916" t="s">
        <v>13952</v>
      </c>
      <c r="BB1916" t="s">
        <v>23</v>
      </c>
      <c r="BD1916" s="39" t="str">
        <f t="shared" si="59"/>
        <v>01/395129505JBlibli Jabodetabek</v>
      </c>
    </row>
    <row r="1917" spans="2:59" ht="13.5" customHeight="1" x14ac:dyDescent="0.35">
      <c r="B1917" s="10" t="s">
        <v>17</v>
      </c>
      <c r="C1917" s="10" t="s">
        <v>1648</v>
      </c>
      <c r="D1917" s="10" t="s">
        <v>549</v>
      </c>
      <c r="E1917" s="10" t="s">
        <v>194</v>
      </c>
      <c r="F1917" s="10" t="s">
        <v>1998</v>
      </c>
      <c r="G1917" s="137" t="s">
        <v>16651</v>
      </c>
      <c r="H1917" s="10" t="s">
        <v>13106</v>
      </c>
      <c r="I1917" s="10" t="s">
        <v>2000</v>
      </c>
      <c r="J1917" s="10" t="s">
        <v>15544</v>
      </c>
      <c r="K1917" s="10" t="s">
        <v>10712</v>
      </c>
      <c r="L1917" s="98">
        <f>IFERROR(VLOOKUP($F1917&amp;$C1917,Sales!$J:$W,9,0),0)</f>
        <v>0</v>
      </c>
      <c r="M1917" s="98">
        <f>IFERROR(VLOOKUP($F1917&amp;$C1917,Sales!$J:$W,10,0),0)</f>
        <v>0</v>
      </c>
      <c r="N1917" s="98">
        <f>IFERROR(VLOOKUP($F1917&amp;$C1917,Sales!$J:$W,11,0),0)</f>
        <v>0</v>
      </c>
      <c r="O1917" s="98">
        <f>IFERROR(VLOOKUP($F1917&amp;$C1917,Sales!$J:$W,12,0),0)</f>
        <v>0</v>
      </c>
      <c r="P1917" s="98">
        <f>IFERROR(VLOOKUP($F1917&amp;$C1917,Sales!$J:$W,13,0),0)</f>
        <v>0</v>
      </c>
      <c r="Q1917" s="98">
        <f>IFERROR(VLOOKUP($F1917&amp;$C1917,Sales!$A:$H,7,0),0)</f>
        <v>0</v>
      </c>
      <c r="R1917" s="41">
        <f t="shared" si="58"/>
        <v>1</v>
      </c>
      <c r="S1917" s="41">
        <v>1</v>
      </c>
      <c r="T1917" s="41"/>
      <c r="U1917" s="41"/>
      <c r="V1917" s="15">
        <v>1</v>
      </c>
      <c r="W1917" s="15">
        <v>1</v>
      </c>
      <c r="X1917" s="15">
        <v>1</v>
      </c>
      <c r="Y1917" s="41">
        <v>1</v>
      </c>
      <c r="Z1917" s="41">
        <v>1</v>
      </c>
      <c r="AA1917" s="41"/>
      <c r="AB1917" s="41"/>
      <c r="AC1917" s="41"/>
      <c r="AD1917" s="41"/>
      <c r="AE1917" s="41"/>
      <c r="AF1917" s="41"/>
      <c r="AG1917" s="41"/>
      <c r="AH1917" s="15"/>
      <c r="AI1917" s="15"/>
      <c r="AJ1917" s="41"/>
      <c r="AK1917" s="41"/>
      <c r="AL1917" s="15"/>
      <c r="AM1917" s="15"/>
      <c r="AN1917" s="15"/>
      <c r="AO1917" s="15"/>
      <c r="AP1917" s="15"/>
      <c r="AQ1917" s="15"/>
      <c r="AR1917" s="15"/>
      <c r="AS1917" s="15"/>
      <c r="AT1917" s="127"/>
      <c r="AU1917" s="15"/>
      <c r="AV1917" s="15"/>
      <c r="AW1917" s="15"/>
      <c r="AX1917" s="15"/>
      <c r="AY1917" s="15"/>
      <c r="AZ1917" s="10">
        <v>1</v>
      </c>
      <c r="BA1917" t="s">
        <v>13952</v>
      </c>
      <c r="BB1917" t="s">
        <v>23</v>
      </c>
      <c r="BD1917" s="39" t="str">
        <f t="shared" si="59"/>
        <v>01/395129505MBlibli Jabodetabek</v>
      </c>
    </row>
    <row r="1918" spans="2:59" ht="13.5" customHeight="1" x14ac:dyDescent="0.35">
      <c r="B1918" s="10" t="s">
        <v>17</v>
      </c>
      <c r="C1918" s="10" t="s">
        <v>1648</v>
      </c>
      <c r="D1918" s="10" t="s">
        <v>549</v>
      </c>
      <c r="E1918" s="10" t="s">
        <v>194</v>
      </c>
      <c r="F1918" s="10" t="s">
        <v>2006</v>
      </c>
      <c r="G1918" s="137" t="s">
        <v>16652</v>
      </c>
      <c r="H1918" s="31" t="s">
        <v>17291</v>
      </c>
      <c r="I1918" s="194">
        <v>4902430459624</v>
      </c>
      <c r="J1918" s="10" t="s">
        <v>15545</v>
      </c>
      <c r="K1918" s="10" t="s">
        <v>19032</v>
      </c>
      <c r="L1918" s="98">
        <f>IFERROR(VLOOKUP($F1918&amp;$C1918,Sales!$J:$W,9,0),0)</f>
        <v>0</v>
      </c>
      <c r="M1918" s="98">
        <f>IFERROR(VLOOKUP($F1918&amp;$C1918,Sales!$J:$W,10,0),0)</f>
        <v>0</v>
      </c>
      <c r="N1918" s="98">
        <f>IFERROR(VLOOKUP($F1918&amp;$C1918,Sales!$J:$W,11,0),0)</f>
        <v>0</v>
      </c>
      <c r="O1918" s="98">
        <f>IFERROR(VLOOKUP($F1918&amp;$C1918,Sales!$J:$W,12,0),0)</f>
        <v>0</v>
      </c>
      <c r="P1918" s="98">
        <f>IFERROR(VLOOKUP($F1918&amp;$C1918,Sales!$J:$W,13,0),0)</f>
        <v>0</v>
      </c>
      <c r="Q1918" s="98">
        <f>IFERROR(VLOOKUP($F1918&amp;$C1918,Sales!$A:$H,7,0),0)</f>
        <v>0</v>
      </c>
      <c r="R1918" s="41">
        <f t="shared" si="58"/>
        <v>1</v>
      </c>
      <c r="S1918" s="41">
        <v>1</v>
      </c>
      <c r="T1918" s="41"/>
      <c r="U1918" s="41"/>
      <c r="V1918" s="15">
        <v>1</v>
      </c>
      <c r="W1918" s="15">
        <v>1</v>
      </c>
      <c r="X1918" s="15">
        <v>1</v>
      </c>
      <c r="Y1918" s="41">
        <v>1</v>
      </c>
      <c r="Z1918" s="41">
        <v>1</v>
      </c>
      <c r="AA1918" s="41"/>
      <c r="AB1918" s="41"/>
      <c r="AC1918" s="41"/>
      <c r="AD1918" s="41"/>
      <c r="AE1918" s="41"/>
      <c r="AF1918" s="41"/>
      <c r="AG1918" s="41"/>
      <c r="AH1918" s="15"/>
      <c r="AI1918" s="15"/>
      <c r="AJ1918" s="41"/>
      <c r="AK1918" s="41"/>
      <c r="AL1918" s="15"/>
      <c r="AM1918" s="15"/>
      <c r="AN1918" s="15"/>
      <c r="AO1918" s="15"/>
      <c r="AP1918" s="15"/>
      <c r="AQ1918" s="15"/>
      <c r="AR1918" s="15"/>
      <c r="AS1918" s="15"/>
      <c r="AT1918" s="127"/>
      <c r="AU1918" s="15"/>
      <c r="AV1918" s="15"/>
      <c r="AW1918" s="15"/>
      <c r="AX1918" s="15"/>
      <c r="AY1918" s="15"/>
      <c r="AZ1918" s="10">
        <v>1</v>
      </c>
      <c r="BA1918" t="s">
        <v>13952</v>
      </c>
      <c r="BB1918" t="s">
        <v>23</v>
      </c>
      <c r="BD1918" s="39" t="str">
        <f t="shared" si="59"/>
        <v>01/395129901JBlibli Jabodetabek</v>
      </c>
    </row>
    <row r="1919" spans="2:59" ht="13.5" customHeight="1" x14ac:dyDescent="0.35">
      <c r="B1919" s="10" t="s">
        <v>17</v>
      </c>
      <c r="C1919" s="10" t="s">
        <v>1648</v>
      </c>
      <c r="D1919" s="10" t="s">
        <v>549</v>
      </c>
      <c r="E1919" s="10" t="s">
        <v>194</v>
      </c>
      <c r="F1919" s="10" t="s">
        <v>5651</v>
      </c>
      <c r="G1919" s="137" t="s">
        <v>16647</v>
      </c>
      <c r="H1919" s="10" t="s">
        <v>13102</v>
      </c>
      <c r="I1919" s="193">
        <v>4902430399340</v>
      </c>
      <c r="J1919" s="10" t="s">
        <v>15546</v>
      </c>
      <c r="K1919" s="10" t="s">
        <v>13645</v>
      </c>
      <c r="L1919" s="98">
        <f>IFERROR(VLOOKUP($F1919&amp;$C1919,Sales!$J:$W,9,0),0)</f>
        <v>0</v>
      </c>
      <c r="M1919" s="98">
        <f>IFERROR(VLOOKUP($F1919&amp;$C1919,Sales!$J:$W,10,0),0)</f>
        <v>0</v>
      </c>
      <c r="N1919" s="98">
        <f>IFERROR(VLOOKUP($F1919&amp;$C1919,Sales!$J:$W,11,0),0)</f>
        <v>0</v>
      </c>
      <c r="O1919" s="98">
        <f>IFERROR(VLOOKUP($F1919&amp;$C1919,Sales!$J:$W,12,0),0)</f>
        <v>0</v>
      </c>
      <c r="P1919" s="98">
        <f>IFERROR(VLOOKUP($F1919&amp;$C1919,Sales!$J:$W,13,0),0)</f>
        <v>0</v>
      </c>
      <c r="Q1919" s="98">
        <f>IFERROR(VLOOKUP($F1919&amp;$C1919,Sales!$A:$H,7,0),0)</f>
        <v>0</v>
      </c>
      <c r="R1919" s="41">
        <f t="shared" si="58"/>
        <v>1</v>
      </c>
      <c r="S1919" s="41">
        <v>1</v>
      </c>
      <c r="T1919" s="41"/>
      <c r="U1919" s="41"/>
      <c r="V1919" s="15">
        <v>1</v>
      </c>
      <c r="W1919" s="15">
        <v>1</v>
      </c>
      <c r="X1919" s="15">
        <v>1</v>
      </c>
      <c r="Y1919" s="41">
        <v>1</v>
      </c>
      <c r="Z1919" s="41">
        <v>1</v>
      </c>
      <c r="AA1919" s="41"/>
      <c r="AB1919" s="41"/>
      <c r="AC1919" s="41"/>
      <c r="AD1919" s="41"/>
      <c r="AE1919" s="41"/>
      <c r="AF1919" s="41"/>
      <c r="AG1919" s="41"/>
      <c r="AH1919" s="15"/>
      <c r="AI1919" s="15"/>
      <c r="AJ1919" s="41"/>
      <c r="AK1919" s="41"/>
      <c r="AL1919" s="15"/>
      <c r="AM1919" s="15"/>
      <c r="AN1919" s="15"/>
      <c r="AO1919" s="15"/>
      <c r="AP1919" s="15"/>
      <c r="AQ1919" s="15"/>
      <c r="AR1919" s="15"/>
      <c r="AS1919" s="15"/>
      <c r="AT1919" s="127"/>
      <c r="AU1919" s="15"/>
      <c r="AV1919" s="15"/>
      <c r="AW1919" s="15"/>
      <c r="AX1919" s="15"/>
      <c r="AY1919" s="15"/>
      <c r="AZ1919" s="10">
        <v>1</v>
      </c>
      <c r="BA1919" t="s">
        <v>22</v>
      </c>
      <c r="BB1919" t="s">
        <v>23</v>
      </c>
      <c r="BD1919" s="39" t="str">
        <f t="shared" si="59"/>
        <v>01/395129901KBlibli Jabodetabek</v>
      </c>
      <c r="BG1919" t="s">
        <v>13644</v>
      </c>
    </row>
    <row r="1920" spans="2:59" ht="13.5" customHeight="1" x14ac:dyDescent="0.35">
      <c r="B1920" s="10" t="s">
        <v>17</v>
      </c>
      <c r="C1920" s="10" t="s">
        <v>1648</v>
      </c>
      <c r="D1920" s="10" t="s">
        <v>549</v>
      </c>
      <c r="E1920" s="10" t="s">
        <v>194</v>
      </c>
      <c r="F1920" s="10" t="s">
        <v>2007</v>
      </c>
      <c r="G1920" s="137" t="s">
        <v>16653</v>
      </c>
      <c r="H1920" s="10" t="s">
        <v>13107</v>
      </c>
      <c r="I1920" s="10" t="s">
        <v>2009</v>
      </c>
      <c r="J1920" s="10" t="s">
        <v>15547</v>
      </c>
      <c r="K1920" s="10" t="s">
        <v>10713</v>
      </c>
      <c r="L1920" s="98">
        <f>IFERROR(VLOOKUP($F1920&amp;$C1920,Sales!$J:$W,9,0),0)</f>
        <v>0</v>
      </c>
      <c r="M1920" s="98">
        <f>IFERROR(VLOOKUP($F1920&amp;$C1920,Sales!$J:$W,10,0),0)</f>
        <v>0</v>
      </c>
      <c r="N1920" s="98">
        <f>IFERROR(VLOOKUP($F1920&amp;$C1920,Sales!$J:$W,11,0),0)</f>
        <v>0</v>
      </c>
      <c r="O1920" s="98">
        <f>IFERROR(VLOOKUP($F1920&amp;$C1920,Sales!$J:$W,12,0),0)</f>
        <v>0</v>
      </c>
      <c r="P1920" s="98">
        <f>IFERROR(VLOOKUP($F1920&amp;$C1920,Sales!$J:$W,13,0),0)</f>
        <v>0</v>
      </c>
      <c r="Q1920" s="98">
        <f>IFERROR(VLOOKUP($F1920&amp;$C1920,Sales!$A:$H,7,0),0)</f>
        <v>0</v>
      </c>
      <c r="R1920" s="41">
        <f t="shared" si="58"/>
        <v>1</v>
      </c>
      <c r="S1920" s="41">
        <v>1</v>
      </c>
      <c r="T1920" s="41"/>
      <c r="U1920" s="41"/>
      <c r="V1920" s="15">
        <v>1</v>
      </c>
      <c r="W1920" s="15">
        <v>1</v>
      </c>
      <c r="X1920" s="15">
        <v>1</v>
      </c>
      <c r="Y1920" s="41">
        <v>1</v>
      </c>
      <c r="Z1920" s="41">
        <v>1</v>
      </c>
      <c r="AA1920" s="41"/>
      <c r="AB1920" s="41"/>
      <c r="AC1920" s="41"/>
      <c r="AD1920" s="41"/>
      <c r="AE1920" s="41"/>
      <c r="AF1920" s="41"/>
      <c r="AG1920" s="41"/>
      <c r="AH1920" s="15"/>
      <c r="AI1920" s="15"/>
      <c r="AJ1920" s="41"/>
      <c r="AK1920" s="41"/>
      <c r="AL1920" s="15"/>
      <c r="AM1920" s="15"/>
      <c r="AN1920" s="15"/>
      <c r="AO1920" s="15"/>
      <c r="AP1920" s="15"/>
      <c r="AQ1920" s="15"/>
      <c r="AR1920" s="15"/>
      <c r="AS1920" s="15"/>
      <c r="AT1920" s="127"/>
      <c r="AU1920" s="15"/>
      <c r="AV1920" s="15"/>
      <c r="AW1920" s="15"/>
      <c r="AX1920" s="15"/>
      <c r="AY1920" s="15"/>
      <c r="AZ1920" s="10">
        <v>1</v>
      </c>
      <c r="BA1920" t="s">
        <v>13952</v>
      </c>
      <c r="BB1920" t="s">
        <v>23</v>
      </c>
      <c r="BD1920" s="39" t="str">
        <f t="shared" si="59"/>
        <v>01/395129501QBlibli Jabodetabek</v>
      </c>
    </row>
    <row r="1921" spans="2:59" ht="13.5" customHeight="1" x14ac:dyDescent="0.35">
      <c r="B1921" s="10" t="s">
        <v>17</v>
      </c>
      <c r="C1921" s="10" t="s">
        <v>1648</v>
      </c>
      <c r="D1921" s="10" t="s">
        <v>549</v>
      </c>
      <c r="E1921" s="10" t="s">
        <v>194</v>
      </c>
      <c r="F1921" s="10" t="s">
        <v>5652</v>
      </c>
      <c r="G1921" s="137" t="s">
        <v>6705</v>
      </c>
      <c r="H1921" s="10" t="s">
        <v>13101</v>
      </c>
      <c r="I1921" s="10" t="s">
        <v>6706</v>
      </c>
      <c r="J1921" s="10" t="s">
        <v>15548</v>
      </c>
      <c r="K1921" s="10" t="s">
        <v>10714</v>
      </c>
      <c r="L1921" s="98">
        <f>IFERROR(VLOOKUP($F1921&amp;$C1921,Sales!$J:$W,9,0),0)</f>
        <v>0</v>
      </c>
      <c r="M1921" s="98">
        <f>IFERROR(VLOOKUP($F1921&amp;$C1921,Sales!$J:$W,10,0),0)</f>
        <v>0</v>
      </c>
      <c r="N1921" s="98">
        <f>IFERROR(VLOOKUP($F1921&amp;$C1921,Sales!$J:$W,11,0),0)</f>
        <v>0</v>
      </c>
      <c r="O1921" s="98">
        <f>IFERROR(VLOOKUP($F1921&amp;$C1921,Sales!$J:$W,12,0),0)</f>
        <v>0</v>
      </c>
      <c r="P1921" s="98">
        <f>IFERROR(VLOOKUP($F1921&amp;$C1921,Sales!$J:$W,13,0),0)</f>
        <v>0</v>
      </c>
      <c r="Q1921" s="98">
        <f>IFERROR(VLOOKUP($F1921&amp;$C1921,Sales!$A:$H,7,0),0)</f>
        <v>0</v>
      </c>
      <c r="R1921" s="41">
        <f t="shared" si="58"/>
        <v>1</v>
      </c>
      <c r="S1921" s="41">
        <v>1</v>
      </c>
      <c r="T1921" s="41"/>
      <c r="U1921" s="41"/>
      <c r="V1921" s="15">
        <v>1</v>
      </c>
      <c r="W1921" s="15">
        <v>1</v>
      </c>
      <c r="X1921" s="15">
        <v>1</v>
      </c>
      <c r="Y1921" s="41">
        <v>1</v>
      </c>
      <c r="Z1921" s="41">
        <v>1</v>
      </c>
      <c r="AA1921" s="41"/>
      <c r="AB1921" s="41"/>
      <c r="AC1921" s="41"/>
      <c r="AD1921" s="41"/>
      <c r="AE1921" s="41"/>
      <c r="AF1921" s="41"/>
      <c r="AG1921" s="41"/>
      <c r="AH1921" s="15"/>
      <c r="AI1921" s="15"/>
      <c r="AJ1921" s="41"/>
      <c r="AK1921" s="41"/>
      <c r="AL1921" s="15"/>
      <c r="AM1921" s="15"/>
      <c r="AN1921" s="15"/>
      <c r="AO1921" s="15"/>
      <c r="AP1921" s="15"/>
      <c r="AQ1921" s="15"/>
      <c r="AR1921" s="15"/>
      <c r="AS1921" s="15"/>
      <c r="AT1921" s="127"/>
      <c r="AU1921" s="15"/>
      <c r="AV1921" s="15"/>
      <c r="AW1921" s="15"/>
      <c r="AX1921" s="15"/>
      <c r="AY1921" s="15"/>
      <c r="AZ1921" s="10">
        <v>1</v>
      </c>
      <c r="BA1921" t="s">
        <v>22</v>
      </c>
      <c r="BB1921" t="s">
        <v>23</v>
      </c>
      <c r="BD1921" s="39" t="str">
        <f t="shared" si="59"/>
        <v>01/395129901GBlibli Jabodetabek</v>
      </c>
      <c r="BG1921" t="s">
        <v>14016</v>
      </c>
    </row>
    <row r="1922" spans="2:59" ht="13.5" customHeight="1" x14ac:dyDescent="0.35">
      <c r="B1922" s="10" t="s">
        <v>17</v>
      </c>
      <c r="C1922" s="10" t="s">
        <v>1648</v>
      </c>
      <c r="D1922" s="10" t="s">
        <v>549</v>
      </c>
      <c r="E1922" s="10" t="s">
        <v>194</v>
      </c>
      <c r="F1922" s="10" t="s">
        <v>1291</v>
      </c>
      <c r="G1922" s="137" t="s">
        <v>16654</v>
      </c>
      <c r="H1922" s="10" t="s">
        <v>13108</v>
      </c>
      <c r="I1922" s="10" t="s">
        <v>1292</v>
      </c>
      <c r="J1922" s="10" t="s">
        <v>15549</v>
      </c>
      <c r="K1922" s="10" t="s">
        <v>5591</v>
      </c>
      <c r="L1922" s="98">
        <f>IFERROR(VLOOKUP($F1922&amp;$C1922,Sales!$J:$W,9,0),0)</f>
        <v>0</v>
      </c>
      <c r="M1922" s="98">
        <f>IFERROR(VLOOKUP($F1922&amp;$C1922,Sales!$J:$W,10,0),0)</f>
        <v>0</v>
      </c>
      <c r="N1922" s="98">
        <f>IFERROR(VLOOKUP($F1922&amp;$C1922,Sales!$J:$W,11,0),0)</f>
        <v>0</v>
      </c>
      <c r="O1922" s="98">
        <f>IFERROR(VLOOKUP($F1922&amp;$C1922,Sales!$J:$W,12,0),0)</f>
        <v>0</v>
      </c>
      <c r="P1922" s="98">
        <f>IFERROR(VLOOKUP($F1922&amp;$C1922,Sales!$J:$W,13,0),0)</f>
        <v>0</v>
      </c>
      <c r="Q1922" s="98">
        <f>IFERROR(VLOOKUP($F1922&amp;$C1922,Sales!$A:$H,7,0),0)</f>
        <v>0</v>
      </c>
      <c r="R1922" s="41">
        <f t="shared" si="58"/>
        <v>1</v>
      </c>
      <c r="S1922" s="41">
        <v>1</v>
      </c>
      <c r="T1922" s="41"/>
      <c r="U1922" s="41"/>
      <c r="V1922" s="15">
        <v>1</v>
      </c>
      <c r="W1922" s="15">
        <v>1</v>
      </c>
      <c r="X1922" s="15">
        <v>1</v>
      </c>
      <c r="Y1922" s="41">
        <v>1</v>
      </c>
      <c r="Z1922" s="41">
        <v>1</v>
      </c>
      <c r="AA1922" s="41"/>
      <c r="AB1922" s="41"/>
      <c r="AC1922" s="41"/>
      <c r="AD1922" s="41"/>
      <c r="AE1922" s="41"/>
      <c r="AF1922" s="41"/>
      <c r="AG1922" s="41"/>
      <c r="AH1922" s="15"/>
      <c r="AI1922" s="15"/>
      <c r="AJ1922" s="41"/>
      <c r="AK1922" s="41"/>
      <c r="AL1922" s="15"/>
      <c r="AM1922" s="15"/>
      <c r="AN1922" s="15"/>
      <c r="AO1922" s="15"/>
      <c r="AP1922" s="15"/>
      <c r="AQ1922" s="15"/>
      <c r="AR1922" s="15"/>
      <c r="AS1922" s="15"/>
      <c r="AT1922" s="127"/>
      <c r="AU1922" s="15"/>
      <c r="AV1922" s="15"/>
      <c r="AW1922" s="15"/>
      <c r="AX1922" s="15"/>
      <c r="AY1922" s="15"/>
      <c r="AZ1922" s="10">
        <v>1</v>
      </c>
      <c r="BA1922" t="s">
        <v>22</v>
      </c>
      <c r="BB1922" t="s">
        <v>23</v>
      </c>
      <c r="BD1922" s="39" t="str">
        <f t="shared" si="59"/>
        <v>01/395129501HBlibli Jabodetabek</v>
      </c>
    </row>
    <row r="1923" spans="2:59" ht="13.5" customHeight="1" x14ac:dyDescent="0.35">
      <c r="B1923" s="10" t="s">
        <v>17</v>
      </c>
      <c r="C1923" s="10" t="s">
        <v>1648</v>
      </c>
      <c r="D1923" s="10" t="s">
        <v>549</v>
      </c>
      <c r="E1923" s="10" t="s">
        <v>194</v>
      </c>
      <c r="F1923" s="10" t="s">
        <v>1379</v>
      </c>
      <c r="G1923" s="137" t="s">
        <v>16655</v>
      </c>
      <c r="H1923" s="10" t="s">
        <v>13109</v>
      </c>
      <c r="I1923" s="10" t="s">
        <v>1380</v>
      </c>
      <c r="J1923" s="10" t="s">
        <v>15550</v>
      </c>
      <c r="K1923" s="10" t="s">
        <v>10717</v>
      </c>
      <c r="L1923" s="98">
        <f>IFERROR(VLOOKUP($F1923&amp;$C1923,Sales!$J:$W,9,0),0)</f>
        <v>0</v>
      </c>
      <c r="M1923" s="98">
        <f>IFERROR(VLOOKUP($F1923&amp;$C1923,Sales!$J:$W,10,0),0)</f>
        <v>0</v>
      </c>
      <c r="N1923" s="98">
        <f>IFERROR(VLOOKUP($F1923&amp;$C1923,Sales!$J:$W,11,0),0)</f>
        <v>0</v>
      </c>
      <c r="O1923" s="98">
        <f>IFERROR(VLOOKUP($F1923&amp;$C1923,Sales!$J:$W,12,0),0)</f>
        <v>0</v>
      </c>
      <c r="P1923" s="98">
        <f>IFERROR(VLOOKUP($F1923&amp;$C1923,Sales!$J:$W,13,0),0)</f>
        <v>0</v>
      </c>
      <c r="Q1923" s="98">
        <f>IFERROR(VLOOKUP($F1923&amp;$C1923,Sales!$A:$H,7,0),0)</f>
        <v>0</v>
      </c>
      <c r="R1923" s="41">
        <f t="shared" si="58"/>
        <v>1</v>
      </c>
      <c r="S1923" s="41">
        <v>1</v>
      </c>
      <c r="T1923" s="41"/>
      <c r="U1923" s="41"/>
      <c r="V1923" s="15">
        <v>1</v>
      </c>
      <c r="W1923" s="15">
        <v>1</v>
      </c>
      <c r="X1923" s="15">
        <v>1</v>
      </c>
      <c r="Y1923" s="41">
        <v>1</v>
      </c>
      <c r="Z1923" s="41">
        <v>1</v>
      </c>
      <c r="AA1923" s="41"/>
      <c r="AB1923" s="41"/>
      <c r="AC1923" s="41"/>
      <c r="AD1923" s="41"/>
      <c r="AE1923" s="41"/>
      <c r="AF1923" s="41"/>
      <c r="AG1923" s="41"/>
      <c r="AH1923" s="15"/>
      <c r="AI1923" s="15"/>
      <c r="AJ1923" s="41"/>
      <c r="AK1923" s="41"/>
      <c r="AL1923" s="15"/>
      <c r="AM1923" s="15"/>
      <c r="AN1923" s="15"/>
      <c r="AO1923" s="15"/>
      <c r="AP1923" s="15"/>
      <c r="AQ1923" s="15"/>
      <c r="AR1923" s="15"/>
      <c r="AS1923" s="15"/>
      <c r="AT1923" s="127"/>
      <c r="AU1923" s="15"/>
      <c r="AV1923" s="15"/>
      <c r="AW1923" s="15"/>
      <c r="AX1923" s="15"/>
      <c r="AY1923" s="15"/>
      <c r="AZ1923" s="10">
        <v>1</v>
      </c>
      <c r="BA1923" t="s">
        <v>22</v>
      </c>
      <c r="BB1923" t="s">
        <v>23</v>
      </c>
      <c r="BD1923" s="39" t="str">
        <f t="shared" si="59"/>
        <v>01/395129501RBlibli Jabodetabek</v>
      </c>
    </row>
    <row r="1924" spans="2:59" ht="13.5" customHeight="1" x14ac:dyDescent="0.35">
      <c r="B1924" s="10" t="s">
        <v>17</v>
      </c>
      <c r="C1924" s="10" t="s">
        <v>1648</v>
      </c>
      <c r="D1924" s="10" t="s">
        <v>549</v>
      </c>
      <c r="E1924" s="10" t="s">
        <v>194</v>
      </c>
      <c r="F1924" s="10" t="s">
        <v>613</v>
      </c>
      <c r="G1924" s="137" t="s">
        <v>16656</v>
      </c>
      <c r="H1924" s="10" t="s">
        <v>13110</v>
      </c>
      <c r="I1924" s="10">
        <v>4902430413008</v>
      </c>
      <c r="J1924" s="10" t="s">
        <v>15551</v>
      </c>
      <c r="K1924" s="10" t="s">
        <v>10718</v>
      </c>
      <c r="L1924" s="98">
        <f>IFERROR(VLOOKUP($F1924&amp;$C1924,Sales!$J:$W,9,0),0)</f>
        <v>0</v>
      </c>
      <c r="M1924" s="98">
        <f>IFERROR(VLOOKUP($F1924&amp;$C1924,Sales!$J:$W,10,0),0)</f>
        <v>0</v>
      </c>
      <c r="N1924" s="98">
        <f>IFERROR(VLOOKUP($F1924&amp;$C1924,Sales!$J:$W,11,0),0)</f>
        <v>0</v>
      </c>
      <c r="O1924" s="98">
        <f>IFERROR(VLOOKUP($F1924&amp;$C1924,Sales!$J:$W,12,0),0)</f>
        <v>0</v>
      </c>
      <c r="P1924" s="98">
        <f>IFERROR(VLOOKUP($F1924&amp;$C1924,Sales!$J:$W,13,0),0)</f>
        <v>0</v>
      </c>
      <c r="Q1924" s="98">
        <f>IFERROR(VLOOKUP($F1924&amp;$C1924,Sales!$A:$H,7,0),0)</f>
        <v>0</v>
      </c>
      <c r="R1924" s="41">
        <f t="shared" ref="R1924:R1987" si="60">IFERROR(AVERAGE($S1924:$AW1924),"ERROR")</f>
        <v>1</v>
      </c>
      <c r="S1924" s="41">
        <v>1</v>
      </c>
      <c r="T1924" s="41"/>
      <c r="U1924" s="41"/>
      <c r="V1924" s="15">
        <v>1</v>
      </c>
      <c r="W1924" s="15">
        <v>1</v>
      </c>
      <c r="X1924" s="15">
        <v>1</v>
      </c>
      <c r="Y1924" s="41">
        <v>1</v>
      </c>
      <c r="Z1924" s="41">
        <v>1</v>
      </c>
      <c r="AA1924" s="41"/>
      <c r="AB1924" s="41"/>
      <c r="AC1924" s="41"/>
      <c r="AD1924" s="41"/>
      <c r="AE1924" s="41"/>
      <c r="AF1924" s="41"/>
      <c r="AG1924" s="41"/>
      <c r="AH1924" s="15"/>
      <c r="AI1924" s="15"/>
      <c r="AJ1924" s="41"/>
      <c r="AK1924" s="41"/>
      <c r="AL1924" s="15"/>
      <c r="AM1924" s="15"/>
      <c r="AN1924" s="15"/>
      <c r="AO1924" s="15"/>
      <c r="AP1924" s="15"/>
      <c r="AQ1924" s="15"/>
      <c r="AR1924" s="15"/>
      <c r="AS1924" s="15"/>
      <c r="AT1924" s="127"/>
      <c r="AU1924" s="15"/>
      <c r="AV1924" s="15"/>
      <c r="AW1924" s="15"/>
      <c r="AX1924" s="15"/>
      <c r="AY1924" s="15"/>
      <c r="AZ1924" s="10">
        <v>1</v>
      </c>
      <c r="BA1924" t="s">
        <v>13952</v>
      </c>
      <c r="BB1924" t="s">
        <v>23</v>
      </c>
      <c r="BD1924" s="39" t="str">
        <f t="shared" ref="BD1924:BD1987" si="61">F1924&amp;C1924</f>
        <v>01/245121101RBlibli Jabodetabek</v>
      </c>
    </row>
    <row r="1925" spans="2:59" ht="13.5" customHeight="1" x14ac:dyDescent="0.35">
      <c r="B1925" s="10" t="s">
        <v>17</v>
      </c>
      <c r="C1925" s="10" t="s">
        <v>1648</v>
      </c>
      <c r="D1925" s="10" t="s">
        <v>549</v>
      </c>
      <c r="E1925" s="10" t="s">
        <v>194</v>
      </c>
      <c r="F1925" s="10" t="s">
        <v>1963</v>
      </c>
      <c r="G1925" s="137" t="s">
        <v>16762</v>
      </c>
      <c r="H1925" s="10" t="s">
        <v>13111</v>
      </c>
      <c r="I1925" s="10">
        <v>4902430792233</v>
      </c>
      <c r="J1925" s="10" t="s">
        <v>15552</v>
      </c>
      <c r="K1925" s="124" t="s">
        <v>6707</v>
      </c>
      <c r="L1925" s="98">
        <f>IFERROR(VLOOKUP($F1925&amp;$C1925,Sales!$J:$W,9,0),0)</f>
        <v>0</v>
      </c>
      <c r="M1925" s="98">
        <f>IFERROR(VLOOKUP($F1925&amp;$C1925,Sales!$J:$W,10,0),0)</f>
        <v>0</v>
      </c>
      <c r="N1925" s="98">
        <f>IFERROR(VLOOKUP($F1925&amp;$C1925,Sales!$J:$W,11,0),0)</f>
        <v>0</v>
      </c>
      <c r="O1925" s="98">
        <f>IFERROR(VLOOKUP($F1925&amp;$C1925,Sales!$J:$W,12,0),0)</f>
        <v>0</v>
      </c>
      <c r="P1925" s="98">
        <f>IFERROR(VLOOKUP($F1925&amp;$C1925,Sales!$J:$W,13,0),0)</f>
        <v>0</v>
      </c>
      <c r="Q1925" s="98">
        <f>IFERROR(VLOOKUP($F1925&amp;$C1925,Sales!$A:$H,7,0),0)</f>
        <v>0</v>
      </c>
      <c r="R1925" s="41">
        <f t="shared" si="60"/>
        <v>1</v>
      </c>
      <c r="S1925" s="41">
        <v>1</v>
      </c>
      <c r="T1925" s="41"/>
      <c r="U1925" s="41"/>
      <c r="V1925" s="15">
        <v>1</v>
      </c>
      <c r="W1925" s="15">
        <v>1</v>
      </c>
      <c r="X1925" s="15">
        <v>1</v>
      </c>
      <c r="Y1925" s="41">
        <v>1</v>
      </c>
      <c r="Z1925" s="41">
        <v>1</v>
      </c>
      <c r="AA1925" s="41"/>
      <c r="AB1925" s="41"/>
      <c r="AC1925" s="41"/>
      <c r="AD1925" s="41"/>
      <c r="AE1925" s="41"/>
      <c r="AF1925" s="41"/>
      <c r="AG1925" s="41"/>
      <c r="AH1925" s="15"/>
      <c r="AI1925" s="15"/>
      <c r="AJ1925" s="41"/>
      <c r="AK1925" s="41"/>
      <c r="AL1925" s="15"/>
      <c r="AM1925" s="15"/>
      <c r="AN1925" s="15"/>
      <c r="AO1925" s="15"/>
      <c r="AP1925" s="15"/>
      <c r="AQ1925" s="15"/>
      <c r="AR1925" s="15"/>
      <c r="AS1925" s="15"/>
      <c r="AT1925" s="127"/>
      <c r="AU1925" s="15"/>
      <c r="AV1925" s="15"/>
      <c r="AW1925" s="15"/>
      <c r="AX1925" s="15"/>
      <c r="AY1925" s="15"/>
      <c r="AZ1925" s="10">
        <v>1</v>
      </c>
      <c r="BA1925" t="s">
        <v>13952</v>
      </c>
      <c r="BB1925" t="s">
        <v>23</v>
      </c>
      <c r="BD1925" s="39" t="str">
        <f t="shared" si="61"/>
        <v>01/245121114TBlibli Jabodetabek</v>
      </c>
    </row>
    <row r="1926" spans="2:59" ht="13.5" customHeight="1" x14ac:dyDescent="0.35">
      <c r="B1926" s="10" t="s">
        <v>17</v>
      </c>
      <c r="C1926" s="10" t="s">
        <v>1648</v>
      </c>
      <c r="D1926" s="10" t="s">
        <v>549</v>
      </c>
      <c r="E1926" s="10" t="s">
        <v>194</v>
      </c>
      <c r="F1926" s="10" t="s">
        <v>634</v>
      </c>
      <c r="G1926" s="137" t="s">
        <v>16657</v>
      </c>
      <c r="H1926" s="10" t="s">
        <v>13112</v>
      </c>
      <c r="I1926" s="10">
        <v>4902430879064</v>
      </c>
      <c r="J1926" s="10" t="s">
        <v>15553</v>
      </c>
      <c r="K1926" s="10" t="s">
        <v>10719</v>
      </c>
      <c r="L1926" s="98">
        <f>IFERROR(VLOOKUP($F1926&amp;$C1926,Sales!$J:$W,9,0),0)</f>
        <v>0</v>
      </c>
      <c r="M1926" s="98">
        <f>IFERROR(VLOOKUP($F1926&amp;$C1926,Sales!$J:$W,10,0),0)</f>
        <v>0</v>
      </c>
      <c r="N1926" s="98">
        <f>IFERROR(VLOOKUP($F1926&amp;$C1926,Sales!$J:$W,11,0),0)</f>
        <v>0</v>
      </c>
      <c r="O1926" s="98">
        <f>IFERROR(VLOOKUP($F1926&amp;$C1926,Sales!$J:$W,12,0),0)</f>
        <v>0</v>
      </c>
      <c r="P1926" s="98">
        <f>IFERROR(VLOOKUP($F1926&amp;$C1926,Sales!$J:$W,13,0),0)</f>
        <v>0</v>
      </c>
      <c r="Q1926" s="98">
        <f>IFERROR(VLOOKUP($F1926&amp;$C1926,Sales!$A:$H,7,0),0)</f>
        <v>0</v>
      </c>
      <c r="R1926" s="41">
        <f t="shared" si="60"/>
        <v>1</v>
      </c>
      <c r="S1926" s="41">
        <v>1</v>
      </c>
      <c r="T1926" s="41"/>
      <c r="U1926" s="41"/>
      <c r="V1926" s="15">
        <v>1</v>
      </c>
      <c r="W1926" s="15">
        <v>1</v>
      </c>
      <c r="X1926" s="15">
        <v>1</v>
      </c>
      <c r="Y1926" s="41">
        <v>1</v>
      </c>
      <c r="Z1926" s="41">
        <v>1</v>
      </c>
      <c r="AA1926" s="41"/>
      <c r="AB1926" s="41"/>
      <c r="AC1926" s="41"/>
      <c r="AD1926" s="41"/>
      <c r="AE1926" s="41"/>
      <c r="AF1926" s="41"/>
      <c r="AG1926" s="41"/>
      <c r="AH1926" s="15"/>
      <c r="AI1926" s="15"/>
      <c r="AJ1926" s="41"/>
      <c r="AK1926" s="41"/>
      <c r="AL1926" s="15"/>
      <c r="AM1926" s="15"/>
      <c r="AN1926" s="15"/>
      <c r="AO1926" s="15"/>
      <c r="AP1926" s="15"/>
      <c r="AQ1926" s="15"/>
      <c r="AR1926" s="15"/>
      <c r="AS1926" s="15"/>
      <c r="AT1926" s="127"/>
      <c r="AU1926" s="15"/>
      <c r="AV1926" s="15"/>
      <c r="AW1926" s="15"/>
      <c r="AX1926" s="15"/>
      <c r="AY1926" s="15"/>
      <c r="AZ1926" s="10">
        <v>1</v>
      </c>
      <c r="BA1926" t="s">
        <v>13952</v>
      </c>
      <c r="BB1926" t="s">
        <v>23</v>
      </c>
      <c r="BD1926" s="39" t="str">
        <f t="shared" si="61"/>
        <v>01/245121103CBlibli Jabodetabek</v>
      </c>
      <c r="BG1926" t="s">
        <v>13650</v>
      </c>
    </row>
    <row r="1927" spans="2:59" ht="13.5" customHeight="1" x14ac:dyDescent="0.35">
      <c r="B1927" s="10" t="s">
        <v>17</v>
      </c>
      <c r="C1927" s="10" t="s">
        <v>1648</v>
      </c>
      <c r="D1927" s="10" t="s">
        <v>549</v>
      </c>
      <c r="E1927" s="10" t="s">
        <v>194</v>
      </c>
      <c r="F1927" s="10" t="s">
        <v>1294</v>
      </c>
      <c r="G1927" s="137" t="s">
        <v>16763</v>
      </c>
      <c r="H1927" s="31" t="s">
        <v>17292</v>
      </c>
      <c r="I1927" s="10" t="s">
        <v>1295</v>
      </c>
      <c r="J1927" s="10" t="s">
        <v>15554</v>
      </c>
      <c r="K1927" s="10" t="s">
        <v>6710</v>
      </c>
      <c r="L1927" s="98">
        <f>IFERROR(VLOOKUP($F1927&amp;$C1927,Sales!$J:$W,9,0),0)</f>
        <v>0</v>
      </c>
      <c r="M1927" s="98">
        <f>IFERROR(VLOOKUP($F1927&amp;$C1927,Sales!$J:$W,10,0),0)</f>
        <v>0</v>
      </c>
      <c r="N1927" s="98">
        <f>IFERROR(VLOOKUP($F1927&amp;$C1927,Sales!$J:$W,11,0),0)</f>
        <v>0</v>
      </c>
      <c r="O1927" s="98">
        <f>IFERROR(VLOOKUP($F1927&amp;$C1927,Sales!$J:$W,12,0),0)</f>
        <v>0</v>
      </c>
      <c r="P1927" s="98">
        <f>IFERROR(VLOOKUP($F1927&amp;$C1927,Sales!$J:$W,13,0),0)</f>
        <v>0</v>
      </c>
      <c r="Q1927" s="98">
        <f>IFERROR(VLOOKUP($F1927&amp;$C1927,Sales!$A:$H,7,0),0)</f>
        <v>0</v>
      </c>
      <c r="R1927" s="41">
        <f t="shared" si="60"/>
        <v>0</v>
      </c>
      <c r="S1927" s="41">
        <v>0</v>
      </c>
      <c r="T1927" s="41"/>
      <c r="U1927" s="41"/>
      <c r="V1927" s="15">
        <v>0</v>
      </c>
      <c r="W1927" s="15">
        <v>0</v>
      </c>
      <c r="X1927" s="15">
        <v>0</v>
      </c>
      <c r="Y1927" s="41">
        <v>0</v>
      </c>
      <c r="Z1927" s="41">
        <v>0</v>
      </c>
      <c r="AA1927" s="41"/>
      <c r="AB1927" s="41"/>
      <c r="AC1927" s="41"/>
      <c r="AD1927" s="41"/>
      <c r="AE1927" s="41"/>
      <c r="AF1927" s="41"/>
      <c r="AG1927" s="41"/>
      <c r="AH1927" s="15"/>
      <c r="AI1927" s="15"/>
      <c r="AJ1927" s="41"/>
      <c r="AK1927" s="41"/>
      <c r="AL1927" s="15"/>
      <c r="AM1927" s="15"/>
      <c r="AN1927" s="15"/>
      <c r="AO1927" s="15"/>
      <c r="AP1927" s="15"/>
      <c r="AQ1927" s="15"/>
      <c r="AR1927" s="15"/>
      <c r="AS1927" s="15"/>
      <c r="AT1927" s="127"/>
      <c r="AU1927" s="15"/>
      <c r="AV1927" s="15"/>
      <c r="AW1927" s="15"/>
      <c r="AX1927" s="15"/>
      <c r="AY1927" s="15"/>
      <c r="AZ1927" s="10">
        <v>1</v>
      </c>
      <c r="BA1927" t="s">
        <v>22</v>
      </c>
      <c r="BB1927" t="s">
        <v>23</v>
      </c>
      <c r="BD1927" s="39" t="str">
        <f t="shared" si="61"/>
        <v>01/395129501FBlibli Jabodetabek</v>
      </c>
    </row>
    <row r="1928" spans="2:59" ht="13.5" customHeight="1" x14ac:dyDescent="0.35">
      <c r="B1928" s="10" t="s">
        <v>17</v>
      </c>
      <c r="C1928" s="10" t="s">
        <v>1648</v>
      </c>
      <c r="D1928" s="10" t="s">
        <v>549</v>
      </c>
      <c r="E1928" s="10" t="s">
        <v>194</v>
      </c>
      <c r="F1928" s="10" t="s">
        <v>4083</v>
      </c>
      <c r="G1928" s="137" t="s">
        <v>16658</v>
      </c>
      <c r="H1928" s="10" t="s">
        <v>13113</v>
      </c>
      <c r="I1928" s="10" t="s">
        <v>6248</v>
      </c>
      <c r="J1928" s="10" t="s">
        <v>15555</v>
      </c>
      <c r="K1928" s="10" t="s">
        <v>10720</v>
      </c>
      <c r="L1928" s="98">
        <f>IFERROR(VLOOKUP($F1928&amp;$C1928,Sales!$J:$W,9,0),0)</f>
        <v>0</v>
      </c>
      <c r="M1928" s="98">
        <f>IFERROR(VLOOKUP($F1928&amp;$C1928,Sales!$J:$W,10,0),0)</f>
        <v>0</v>
      </c>
      <c r="N1928" s="98">
        <f>IFERROR(VLOOKUP($F1928&amp;$C1928,Sales!$J:$W,11,0),0)</f>
        <v>0</v>
      </c>
      <c r="O1928" s="98">
        <f>IFERROR(VLOOKUP($F1928&amp;$C1928,Sales!$J:$W,12,0),0)</f>
        <v>0</v>
      </c>
      <c r="P1928" s="98">
        <f>IFERROR(VLOOKUP($F1928&amp;$C1928,Sales!$J:$W,13,0),0)</f>
        <v>0</v>
      </c>
      <c r="Q1928" s="98">
        <f>IFERROR(VLOOKUP($F1928&amp;$C1928,Sales!$A:$H,7,0),0)</f>
        <v>0</v>
      </c>
      <c r="R1928" s="41">
        <f t="shared" si="60"/>
        <v>1</v>
      </c>
      <c r="S1928" s="41">
        <v>1</v>
      </c>
      <c r="T1928" s="41"/>
      <c r="U1928" s="41"/>
      <c r="V1928" s="15">
        <v>1</v>
      </c>
      <c r="W1928" s="15">
        <v>1</v>
      </c>
      <c r="X1928" s="15">
        <v>1</v>
      </c>
      <c r="Y1928" s="41">
        <v>1</v>
      </c>
      <c r="Z1928" s="41">
        <v>1</v>
      </c>
      <c r="AA1928" s="41"/>
      <c r="AB1928" s="41"/>
      <c r="AC1928" s="41"/>
      <c r="AD1928" s="41"/>
      <c r="AE1928" s="41"/>
      <c r="AF1928" s="41"/>
      <c r="AG1928" s="41"/>
      <c r="AH1928" s="15"/>
      <c r="AI1928" s="15"/>
      <c r="AJ1928" s="41"/>
      <c r="AK1928" s="41"/>
      <c r="AL1928" s="15"/>
      <c r="AM1928" s="15"/>
      <c r="AN1928" s="15"/>
      <c r="AO1928" s="15"/>
      <c r="AP1928" s="15"/>
      <c r="AQ1928" s="15"/>
      <c r="AR1928" s="15"/>
      <c r="AS1928" s="15"/>
      <c r="AT1928" s="127"/>
      <c r="AU1928" s="15"/>
      <c r="AV1928" s="15"/>
      <c r="AW1928" s="15"/>
      <c r="AX1928" s="15"/>
      <c r="AY1928" s="15"/>
      <c r="AZ1928" s="10">
        <v>1</v>
      </c>
      <c r="BA1928" t="s">
        <v>13952</v>
      </c>
      <c r="BB1928" t="s">
        <v>23</v>
      </c>
      <c r="BD1928" s="39" t="str">
        <f t="shared" si="61"/>
        <v>01/395129505YBlibli Jabodetabek</v>
      </c>
    </row>
    <row r="1929" spans="2:59" ht="13.5" customHeight="1" x14ac:dyDescent="0.35">
      <c r="B1929" s="10" t="s">
        <v>17</v>
      </c>
      <c r="C1929" s="10" t="s">
        <v>1648</v>
      </c>
      <c r="D1929" s="10" t="s">
        <v>549</v>
      </c>
      <c r="E1929" s="10" t="s">
        <v>194</v>
      </c>
      <c r="F1929" s="10" t="s">
        <v>4082</v>
      </c>
      <c r="G1929" s="137" t="s">
        <v>6711</v>
      </c>
      <c r="H1929" s="10" t="s">
        <v>13114</v>
      </c>
      <c r="I1929" s="10" t="s">
        <v>6249</v>
      </c>
      <c r="J1929" s="10" t="s">
        <v>15556</v>
      </c>
      <c r="K1929" s="10" t="s">
        <v>10721</v>
      </c>
      <c r="L1929" s="98">
        <f>IFERROR(VLOOKUP($F1929&amp;$C1929,Sales!$J:$W,9,0),0)</f>
        <v>0</v>
      </c>
      <c r="M1929" s="98">
        <f>IFERROR(VLOOKUP($F1929&amp;$C1929,Sales!$J:$W,10,0),0)</f>
        <v>0</v>
      </c>
      <c r="N1929" s="98">
        <f>IFERROR(VLOOKUP($F1929&amp;$C1929,Sales!$J:$W,11,0),0)</f>
        <v>0</v>
      </c>
      <c r="O1929" s="98">
        <f>IFERROR(VLOOKUP($F1929&amp;$C1929,Sales!$J:$W,12,0),0)</f>
        <v>0</v>
      </c>
      <c r="P1929" s="98">
        <f>IFERROR(VLOOKUP($F1929&amp;$C1929,Sales!$J:$W,13,0),0)</f>
        <v>0</v>
      </c>
      <c r="Q1929" s="98">
        <f>IFERROR(VLOOKUP($F1929&amp;$C1929,Sales!$A:$H,7,0),0)</f>
        <v>0</v>
      </c>
      <c r="R1929" s="41">
        <f t="shared" si="60"/>
        <v>1</v>
      </c>
      <c r="S1929" s="41">
        <v>1</v>
      </c>
      <c r="T1929" s="41"/>
      <c r="U1929" s="41"/>
      <c r="V1929" s="15">
        <v>1</v>
      </c>
      <c r="W1929" s="15">
        <v>1</v>
      </c>
      <c r="X1929" s="15">
        <v>1</v>
      </c>
      <c r="Y1929" s="41">
        <v>1</v>
      </c>
      <c r="Z1929" s="41">
        <v>1</v>
      </c>
      <c r="AA1929" s="41"/>
      <c r="AB1929" s="41"/>
      <c r="AC1929" s="41"/>
      <c r="AD1929" s="41"/>
      <c r="AE1929" s="41"/>
      <c r="AF1929" s="41"/>
      <c r="AG1929" s="41"/>
      <c r="AH1929" s="15"/>
      <c r="AI1929" s="15"/>
      <c r="AJ1929" s="41"/>
      <c r="AK1929" s="41"/>
      <c r="AL1929" s="15"/>
      <c r="AM1929" s="15"/>
      <c r="AN1929" s="15"/>
      <c r="AO1929" s="15"/>
      <c r="AP1929" s="15"/>
      <c r="AQ1929" s="15"/>
      <c r="AR1929" s="15"/>
      <c r="AS1929" s="15"/>
      <c r="AT1929" s="127"/>
      <c r="AU1929" s="15"/>
      <c r="AV1929" s="15"/>
      <c r="AW1929" s="15"/>
      <c r="AX1929" s="15"/>
      <c r="AY1929" s="15"/>
      <c r="AZ1929" s="10">
        <v>1</v>
      </c>
      <c r="BA1929" t="s">
        <v>13952</v>
      </c>
      <c r="BB1929" t="s">
        <v>23</v>
      </c>
      <c r="BD1929" s="39" t="str">
        <f t="shared" si="61"/>
        <v>01/395129505XBlibli Jabodetabek</v>
      </c>
    </row>
    <row r="1930" spans="2:59" ht="13.5" customHeight="1" x14ac:dyDescent="0.35">
      <c r="B1930" s="10" t="s">
        <v>17</v>
      </c>
      <c r="C1930" s="10" t="s">
        <v>1648</v>
      </c>
      <c r="D1930" s="10" t="s">
        <v>549</v>
      </c>
      <c r="E1930" s="10" t="s">
        <v>194</v>
      </c>
      <c r="F1930" s="10" t="s">
        <v>3549</v>
      </c>
      <c r="G1930" s="137" t="s">
        <v>6712</v>
      </c>
      <c r="H1930" s="10" t="s">
        <v>13115</v>
      </c>
      <c r="I1930" s="10">
        <v>4902430782210</v>
      </c>
      <c r="J1930" s="10" t="s">
        <v>15557</v>
      </c>
      <c r="K1930" s="10" t="s">
        <v>10722</v>
      </c>
      <c r="L1930" s="98">
        <f>IFERROR(VLOOKUP($F1930&amp;$C1930,Sales!$J:$W,9,0),0)</f>
        <v>0</v>
      </c>
      <c r="M1930" s="98">
        <f>IFERROR(VLOOKUP($F1930&amp;$C1930,Sales!$J:$W,10,0),0)</f>
        <v>0</v>
      </c>
      <c r="N1930" s="98">
        <f>IFERROR(VLOOKUP($F1930&amp;$C1930,Sales!$J:$W,11,0),0)</f>
        <v>0</v>
      </c>
      <c r="O1930" s="98">
        <f>IFERROR(VLOOKUP($F1930&amp;$C1930,Sales!$J:$W,12,0),0)</f>
        <v>0</v>
      </c>
      <c r="P1930" s="98">
        <f>IFERROR(VLOOKUP($F1930&amp;$C1930,Sales!$J:$W,13,0),0)</f>
        <v>0</v>
      </c>
      <c r="Q1930" s="98">
        <f>IFERROR(VLOOKUP($F1930&amp;$C1930,Sales!$A:$H,7,0),0)</f>
        <v>0</v>
      </c>
      <c r="R1930" s="41">
        <f t="shared" si="60"/>
        <v>1</v>
      </c>
      <c r="S1930" s="41">
        <v>1</v>
      </c>
      <c r="T1930" s="15"/>
      <c r="U1930" s="41"/>
      <c r="V1930" s="15">
        <v>1</v>
      </c>
      <c r="W1930" s="15">
        <v>1</v>
      </c>
      <c r="X1930" s="15">
        <v>1</v>
      </c>
      <c r="Y1930" s="41">
        <v>1</v>
      </c>
      <c r="Z1930" s="41">
        <v>1</v>
      </c>
      <c r="AA1930" s="41"/>
      <c r="AB1930" s="41"/>
      <c r="AC1930" s="41"/>
      <c r="AD1930" s="41"/>
      <c r="AE1930" s="41"/>
      <c r="AF1930" s="41"/>
      <c r="AG1930" s="41"/>
      <c r="AH1930" s="15"/>
      <c r="AI1930" s="15"/>
      <c r="AJ1930" s="41"/>
      <c r="AK1930" s="41"/>
      <c r="AL1930" s="15"/>
      <c r="AM1930" s="15"/>
      <c r="AN1930" s="15"/>
      <c r="AO1930" s="15"/>
      <c r="AP1930" s="15"/>
      <c r="AQ1930" s="15"/>
      <c r="AR1930" s="15"/>
      <c r="AS1930" s="15"/>
      <c r="AT1930" s="127"/>
      <c r="AU1930" s="15"/>
      <c r="AV1930" s="15"/>
      <c r="AW1930" s="15"/>
      <c r="AX1930" s="15"/>
      <c r="AY1930" s="15"/>
      <c r="AZ1930" s="10">
        <v>1</v>
      </c>
      <c r="BA1930" t="s">
        <v>22</v>
      </c>
      <c r="BB1930" t="s">
        <v>23</v>
      </c>
      <c r="BD1930" s="39" t="str">
        <f t="shared" si="61"/>
        <v>01/245121103MBlibli Jabodetabek</v>
      </c>
    </row>
    <row r="1931" spans="2:59" ht="13.5" customHeight="1" x14ac:dyDescent="0.35">
      <c r="B1931" s="10" t="s">
        <v>17</v>
      </c>
      <c r="C1931" s="10" t="s">
        <v>1648</v>
      </c>
      <c r="D1931" s="10" t="s">
        <v>549</v>
      </c>
      <c r="E1931" s="10" t="s">
        <v>194</v>
      </c>
      <c r="F1931" s="10" t="s">
        <v>5750</v>
      </c>
      <c r="G1931" s="137" t="s">
        <v>16659</v>
      </c>
      <c r="H1931" s="10" t="s">
        <v>13116</v>
      </c>
      <c r="I1931" s="10">
        <v>4902430919432</v>
      </c>
      <c r="J1931" s="10" t="s">
        <v>15558</v>
      </c>
      <c r="K1931" s="10" t="s">
        <v>10723</v>
      </c>
      <c r="L1931" s="98">
        <f>IFERROR(VLOOKUP($F1931&amp;$C1931,Sales!$J:$W,9,0),0)</f>
        <v>0</v>
      </c>
      <c r="M1931" s="98">
        <f>IFERROR(VLOOKUP($F1931&amp;$C1931,Sales!$J:$W,10,0),0)</f>
        <v>0</v>
      </c>
      <c r="N1931" s="98">
        <f>IFERROR(VLOOKUP($F1931&amp;$C1931,Sales!$J:$W,11,0),0)</f>
        <v>0</v>
      </c>
      <c r="O1931" s="98">
        <f>IFERROR(VLOOKUP($F1931&amp;$C1931,Sales!$J:$W,12,0),0)</f>
        <v>0</v>
      </c>
      <c r="P1931" s="98">
        <f>IFERROR(VLOOKUP($F1931&amp;$C1931,Sales!$J:$W,13,0),0)</f>
        <v>0</v>
      </c>
      <c r="Q1931" s="98">
        <f>IFERROR(VLOOKUP($F1931&amp;$C1931,Sales!$A:$H,7,0),0)</f>
        <v>0</v>
      </c>
      <c r="R1931" s="41">
        <f t="shared" si="60"/>
        <v>1</v>
      </c>
      <c r="S1931" s="41">
        <v>1</v>
      </c>
      <c r="T1931" s="41"/>
      <c r="U1931" s="41"/>
      <c r="V1931" s="15">
        <v>1</v>
      </c>
      <c r="W1931" s="15">
        <v>1</v>
      </c>
      <c r="X1931" s="15">
        <v>1</v>
      </c>
      <c r="Y1931" s="41">
        <v>1</v>
      </c>
      <c r="Z1931" s="41">
        <v>1</v>
      </c>
      <c r="AA1931" s="41"/>
      <c r="AB1931" s="41"/>
      <c r="AC1931" s="41"/>
      <c r="AD1931" s="41"/>
      <c r="AE1931" s="41"/>
      <c r="AF1931" s="41"/>
      <c r="AG1931" s="41"/>
      <c r="AH1931" s="15"/>
      <c r="AI1931" s="15"/>
      <c r="AJ1931" s="41"/>
      <c r="AK1931" s="41"/>
      <c r="AL1931" s="15"/>
      <c r="AM1931" s="15"/>
      <c r="AN1931" s="15"/>
      <c r="AO1931" s="15"/>
      <c r="AP1931" s="15"/>
      <c r="AQ1931" s="15"/>
      <c r="AR1931" s="15"/>
      <c r="AS1931" s="15"/>
      <c r="AT1931" s="127"/>
      <c r="AU1931" s="15"/>
      <c r="AV1931" s="15"/>
      <c r="AW1931" s="15"/>
      <c r="AX1931" s="15"/>
      <c r="AY1931" s="15"/>
      <c r="AZ1931" s="10">
        <v>1</v>
      </c>
      <c r="BA1931" t="s">
        <v>13952</v>
      </c>
      <c r="BB1931" t="s">
        <v>23</v>
      </c>
      <c r="BD1931" s="39" t="str">
        <f t="shared" si="61"/>
        <v>01/245121104LBlibli Jabodetabek</v>
      </c>
    </row>
    <row r="1932" spans="2:59" ht="13.5" customHeight="1" x14ac:dyDescent="0.35">
      <c r="B1932" s="10" t="s">
        <v>17</v>
      </c>
      <c r="C1932" s="10" t="s">
        <v>1648</v>
      </c>
      <c r="D1932" s="10" t="s">
        <v>549</v>
      </c>
      <c r="E1932" s="10" t="s">
        <v>194</v>
      </c>
      <c r="F1932" s="126" t="s">
        <v>5751</v>
      </c>
      <c r="G1932" s="137" t="s">
        <v>16660</v>
      </c>
      <c r="H1932" s="31" t="s">
        <v>17293</v>
      </c>
      <c r="I1932" s="10">
        <v>4902430919456</v>
      </c>
      <c r="J1932" s="10" t="s">
        <v>15559</v>
      </c>
      <c r="K1932" s="10" t="s">
        <v>10724</v>
      </c>
      <c r="L1932" s="98">
        <f>IFERROR(VLOOKUP($F1932&amp;$C1932,Sales!$J:$W,9,0),0)</f>
        <v>0</v>
      </c>
      <c r="M1932" s="98">
        <f>IFERROR(VLOOKUP($F1932&amp;$C1932,Sales!$J:$W,10,0),0)</f>
        <v>0</v>
      </c>
      <c r="N1932" s="98">
        <f>IFERROR(VLOOKUP($F1932&amp;$C1932,Sales!$J:$W,11,0),0)</f>
        <v>0</v>
      </c>
      <c r="O1932" s="98">
        <f>IFERROR(VLOOKUP($F1932&amp;$C1932,Sales!$J:$W,12,0),0)</f>
        <v>0</v>
      </c>
      <c r="P1932" s="98">
        <f>IFERROR(VLOOKUP($F1932&amp;$C1932,Sales!$J:$W,13,0),0)</f>
        <v>0</v>
      </c>
      <c r="Q1932" s="98">
        <f>IFERROR(VLOOKUP($F1932&amp;$C1932,Sales!$A:$H,7,0),0)</f>
        <v>0</v>
      </c>
      <c r="R1932" s="41">
        <f t="shared" si="60"/>
        <v>0.16666666666666666</v>
      </c>
      <c r="S1932" s="41">
        <v>1</v>
      </c>
      <c r="T1932" s="41"/>
      <c r="U1932" s="41"/>
      <c r="V1932" s="15">
        <v>0</v>
      </c>
      <c r="W1932" s="15">
        <v>0</v>
      </c>
      <c r="X1932" s="15">
        <v>0</v>
      </c>
      <c r="Y1932" s="41">
        <v>0</v>
      </c>
      <c r="Z1932" s="41">
        <v>0</v>
      </c>
      <c r="AA1932" s="41"/>
      <c r="AB1932" s="41"/>
      <c r="AC1932" s="41"/>
      <c r="AD1932" s="41"/>
      <c r="AE1932" s="41"/>
      <c r="AF1932" s="41"/>
      <c r="AG1932" s="41"/>
      <c r="AH1932" s="15"/>
      <c r="AI1932" s="15"/>
      <c r="AJ1932" s="41"/>
      <c r="AK1932" s="41"/>
      <c r="AL1932" s="15"/>
      <c r="AM1932" s="15"/>
      <c r="AN1932" s="15"/>
      <c r="AO1932" s="15"/>
      <c r="AP1932" s="15"/>
      <c r="AQ1932" s="15"/>
      <c r="AR1932" s="15"/>
      <c r="AS1932" s="15"/>
      <c r="AT1932" s="127"/>
      <c r="AU1932" s="15"/>
      <c r="AV1932" s="15"/>
      <c r="AW1932" s="15"/>
      <c r="AX1932" s="15"/>
      <c r="AY1932" s="15"/>
      <c r="AZ1932" s="10">
        <v>1</v>
      </c>
      <c r="BA1932" t="s">
        <v>22</v>
      </c>
      <c r="BB1932" t="s">
        <v>23</v>
      </c>
      <c r="BD1932" s="39" t="str">
        <f t="shared" si="61"/>
        <v>01/245121104MBlibli Jabodetabek</v>
      </c>
    </row>
    <row r="1933" spans="2:59" ht="13.5" customHeight="1" x14ac:dyDescent="0.35">
      <c r="B1933" s="10" t="s">
        <v>17</v>
      </c>
      <c r="C1933" s="10" t="s">
        <v>1648</v>
      </c>
      <c r="D1933" s="10" t="s">
        <v>549</v>
      </c>
      <c r="E1933" s="10" t="s">
        <v>194</v>
      </c>
      <c r="F1933" s="10" t="s">
        <v>5749</v>
      </c>
      <c r="G1933" s="137" t="s">
        <v>16661</v>
      </c>
      <c r="H1933" s="10" t="s">
        <v>13117</v>
      </c>
      <c r="I1933" s="10">
        <v>4902430919449</v>
      </c>
      <c r="J1933" s="10" t="s">
        <v>15560</v>
      </c>
      <c r="K1933" s="10" t="s">
        <v>10725</v>
      </c>
      <c r="L1933" s="98">
        <f>IFERROR(VLOOKUP($F1933&amp;$C1933,Sales!$J:$W,9,0),0)</f>
        <v>0</v>
      </c>
      <c r="M1933" s="98">
        <f>IFERROR(VLOOKUP($F1933&amp;$C1933,Sales!$J:$W,10,0),0)</f>
        <v>0</v>
      </c>
      <c r="N1933" s="98">
        <f>IFERROR(VLOOKUP($F1933&amp;$C1933,Sales!$J:$W,11,0),0)</f>
        <v>0</v>
      </c>
      <c r="O1933" s="98">
        <f>IFERROR(VLOOKUP($F1933&amp;$C1933,Sales!$J:$W,12,0),0)</f>
        <v>0</v>
      </c>
      <c r="P1933" s="98">
        <f>IFERROR(VLOOKUP($F1933&amp;$C1933,Sales!$J:$W,13,0),0)</f>
        <v>0</v>
      </c>
      <c r="Q1933" s="98">
        <f>IFERROR(VLOOKUP($F1933&amp;$C1933,Sales!$A:$H,7,0),0)</f>
        <v>0</v>
      </c>
      <c r="R1933" s="41">
        <f t="shared" si="60"/>
        <v>1</v>
      </c>
      <c r="S1933" s="41">
        <v>1</v>
      </c>
      <c r="T1933" s="41"/>
      <c r="U1933" s="41"/>
      <c r="V1933" s="15">
        <v>1</v>
      </c>
      <c r="W1933" s="15">
        <v>1</v>
      </c>
      <c r="X1933" s="15">
        <v>1</v>
      </c>
      <c r="Y1933" s="41">
        <v>1</v>
      </c>
      <c r="Z1933" s="41">
        <v>1</v>
      </c>
      <c r="AA1933" s="41"/>
      <c r="AB1933" s="41"/>
      <c r="AC1933" s="41"/>
      <c r="AD1933" s="41"/>
      <c r="AE1933" s="41"/>
      <c r="AF1933" s="41"/>
      <c r="AG1933" s="41"/>
      <c r="AH1933" s="15"/>
      <c r="AI1933" s="15"/>
      <c r="AJ1933" s="41"/>
      <c r="AK1933" s="41"/>
      <c r="AL1933" s="15"/>
      <c r="AM1933" s="15"/>
      <c r="AN1933" s="15"/>
      <c r="AO1933" s="15"/>
      <c r="AP1933" s="15"/>
      <c r="AQ1933" s="15"/>
      <c r="AR1933" s="15"/>
      <c r="AS1933" s="15"/>
      <c r="AT1933" s="127"/>
      <c r="AU1933" s="15"/>
      <c r="AV1933" s="15"/>
      <c r="AW1933" s="15"/>
      <c r="AX1933" s="15"/>
      <c r="AY1933" s="15"/>
      <c r="AZ1933" s="10">
        <v>1</v>
      </c>
      <c r="BA1933" t="s">
        <v>22</v>
      </c>
      <c r="BB1933" t="s">
        <v>23</v>
      </c>
      <c r="BD1933" s="39" t="str">
        <f t="shared" si="61"/>
        <v>01/245121004QBlibli Jabodetabek</v>
      </c>
    </row>
    <row r="1934" spans="2:59" ht="13.5" customHeight="1" x14ac:dyDescent="0.35">
      <c r="B1934" s="10" t="s">
        <v>17</v>
      </c>
      <c r="C1934" s="10" t="s">
        <v>1648</v>
      </c>
      <c r="D1934" s="10" t="s">
        <v>549</v>
      </c>
      <c r="E1934" s="10" t="s">
        <v>194</v>
      </c>
      <c r="F1934" s="10" t="s">
        <v>5781</v>
      </c>
      <c r="G1934" s="137" t="s">
        <v>16662</v>
      </c>
      <c r="H1934" s="10" t="s">
        <v>13118</v>
      </c>
      <c r="I1934" s="126">
        <v>4902430919463</v>
      </c>
      <c r="J1934" s="10" t="s">
        <v>15561</v>
      </c>
      <c r="K1934" s="10" t="s">
        <v>10726</v>
      </c>
      <c r="L1934" s="98">
        <f>IFERROR(VLOOKUP($F1934&amp;$C1934,Sales!$J:$W,9,0),0)</f>
        <v>0</v>
      </c>
      <c r="M1934" s="98">
        <f>IFERROR(VLOOKUP($F1934&amp;$C1934,Sales!$J:$W,10,0),0)</f>
        <v>0</v>
      </c>
      <c r="N1934" s="98">
        <f>IFERROR(VLOOKUP($F1934&amp;$C1934,Sales!$J:$W,11,0),0)</f>
        <v>0</v>
      </c>
      <c r="O1934" s="98">
        <f>IFERROR(VLOOKUP($F1934&amp;$C1934,Sales!$J:$W,12,0),0)</f>
        <v>0</v>
      </c>
      <c r="P1934" s="98">
        <f>IFERROR(VLOOKUP($F1934&amp;$C1934,Sales!$J:$W,13,0),0)</f>
        <v>0</v>
      </c>
      <c r="Q1934" s="98">
        <f>IFERROR(VLOOKUP($F1934&amp;$C1934,Sales!$A:$H,7,0),0)</f>
        <v>0</v>
      </c>
      <c r="R1934" s="41">
        <f t="shared" si="60"/>
        <v>1</v>
      </c>
      <c r="S1934" s="41">
        <v>1</v>
      </c>
      <c r="T1934" s="41"/>
      <c r="U1934" s="41"/>
      <c r="V1934" s="15">
        <v>1</v>
      </c>
      <c r="W1934" s="15">
        <v>1</v>
      </c>
      <c r="X1934" s="15">
        <v>1</v>
      </c>
      <c r="Y1934" s="41">
        <v>1</v>
      </c>
      <c r="Z1934" s="41">
        <v>1</v>
      </c>
      <c r="AA1934" s="41"/>
      <c r="AB1934" s="41"/>
      <c r="AC1934" s="41"/>
      <c r="AD1934" s="41"/>
      <c r="AE1934" s="41"/>
      <c r="AF1934" s="41"/>
      <c r="AG1934" s="41"/>
      <c r="AH1934" s="15"/>
      <c r="AI1934" s="15"/>
      <c r="AJ1934" s="41"/>
      <c r="AK1934" s="41"/>
      <c r="AL1934" s="15"/>
      <c r="AM1934" s="15"/>
      <c r="AN1934" s="15"/>
      <c r="AO1934" s="15"/>
      <c r="AP1934" s="15"/>
      <c r="AQ1934" s="15"/>
      <c r="AR1934" s="15"/>
      <c r="AS1934" s="15"/>
      <c r="AT1934" s="127"/>
      <c r="AU1934" s="15"/>
      <c r="AV1934" s="15"/>
      <c r="AW1934" s="15"/>
      <c r="AX1934" s="15"/>
      <c r="AY1934" s="15"/>
      <c r="AZ1934" s="10">
        <v>1</v>
      </c>
      <c r="BA1934" t="s">
        <v>22</v>
      </c>
      <c r="BB1934" t="s">
        <v>23</v>
      </c>
      <c r="BD1934" s="39" t="str">
        <f t="shared" si="61"/>
        <v>01/245121004RBlibli Jabodetabek</v>
      </c>
    </row>
    <row r="1935" spans="2:59" ht="13.5" customHeight="1" x14ac:dyDescent="0.35">
      <c r="B1935" s="10" t="s">
        <v>17</v>
      </c>
      <c r="C1935" s="10" t="s">
        <v>1648</v>
      </c>
      <c r="D1935" s="10" t="s">
        <v>549</v>
      </c>
      <c r="E1935" s="10" t="s">
        <v>194</v>
      </c>
      <c r="F1935" s="10" t="s">
        <v>5788</v>
      </c>
      <c r="G1935" s="137" t="s">
        <v>16663</v>
      </c>
      <c r="H1935" s="10" t="s">
        <v>13119</v>
      </c>
      <c r="I1935" s="10" t="s">
        <v>5817</v>
      </c>
      <c r="J1935" s="10" t="s">
        <v>15504</v>
      </c>
      <c r="K1935" s="10" t="s">
        <v>10727</v>
      </c>
      <c r="L1935" s="98">
        <f>IFERROR(VLOOKUP($F1935&amp;$C1935,Sales!$J:$W,9,0),0)</f>
        <v>0</v>
      </c>
      <c r="M1935" s="98">
        <f>IFERROR(VLOOKUP($F1935&amp;$C1935,Sales!$J:$W,10,0),0)</f>
        <v>0</v>
      </c>
      <c r="N1935" s="98">
        <f>IFERROR(VLOOKUP($F1935&amp;$C1935,Sales!$J:$W,11,0),0)</f>
        <v>0</v>
      </c>
      <c r="O1935" s="98">
        <f>IFERROR(VLOOKUP($F1935&amp;$C1935,Sales!$J:$W,12,0),0)</f>
        <v>0</v>
      </c>
      <c r="P1935" s="98">
        <f>IFERROR(VLOOKUP($F1935&amp;$C1935,Sales!$J:$W,13,0),0)</f>
        <v>0</v>
      </c>
      <c r="Q1935" s="98">
        <f>IFERROR(VLOOKUP($F1935&amp;$C1935,Sales!$A:$H,7,0),0)</f>
        <v>0</v>
      </c>
      <c r="R1935" s="41">
        <f t="shared" si="60"/>
        <v>1</v>
      </c>
      <c r="S1935" s="41">
        <v>1</v>
      </c>
      <c r="T1935" s="41"/>
      <c r="U1935" s="41"/>
      <c r="V1935" s="15">
        <v>1</v>
      </c>
      <c r="W1935" s="15">
        <v>1</v>
      </c>
      <c r="X1935" s="15">
        <v>1</v>
      </c>
      <c r="Y1935" s="41">
        <v>1</v>
      </c>
      <c r="Z1935" s="41">
        <v>1</v>
      </c>
      <c r="AA1935" s="41"/>
      <c r="AB1935" s="41"/>
      <c r="AC1935" s="41"/>
      <c r="AD1935" s="41"/>
      <c r="AE1935" s="41"/>
      <c r="AF1935" s="41"/>
      <c r="AG1935" s="41"/>
      <c r="AH1935" s="15"/>
      <c r="AI1935" s="15"/>
      <c r="AJ1935" s="41"/>
      <c r="AK1935" s="41"/>
      <c r="AL1935" s="15"/>
      <c r="AM1935" s="15"/>
      <c r="AN1935" s="15"/>
      <c r="AO1935" s="15"/>
      <c r="AP1935" s="15"/>
      <c r="AQ1935" s="15"/>
      <c r="AR1935" s="15"/>
      <c r="AS1935" s="15"/>
      <c r="AT1935" s="127"/>
      <c r="AU1935" s="15"/>
      <c r="AV1935" s="15"/>
      <c r="AW1935" s="15"/>
      <c r="AX1935" s="15"/>
      <c r="AY1935" s="15"/>
      <c r="AZ1935" s="10">
        <v>1</v>
      </c>
      <c r="BA1935" t="s">
        <v>13952</v>
      </c>
      <c r="BB1935" t="s">
        <v>23</v>
      </c>
      <c r="BD1935" s="39" t="str">
        <f t="shared" si="61"/>
        <v>01/395129506BBlibli Jabodetabek</v>
      </c>
    </row>
    <row r="1936" spans="2:59" ht="13.5" customHeight="1" x14ac:dyDescent="0.35">
      <c r="B1936" s="10" t="s">
        <v>17</v>
      </c>
      <c r="C1936" s="10" t="s">
        <v>1648</v>
      </c>
      <c r="D1936" s="10" t="s">
        <v>549</v>
      </c>
      <c r="E1936" s="10" t="s">
        <v>194</v>
      </c>
      <c r="F1936" s="10" t="s">
        <v>5790</v>
      </c>
      <c r="G1936" s="137" t="s">
        <v>16664</v>
      </c>
      <c r="H1936" s="10" t="s">
        <v>13120</v>
      </c>
      <c r="I1936" s="10" t="s">
        <v>5827</v>
      </c>
      <c r="J1936" s="10" t="s">
        <v>15801</v>
      </c>
      <c r="K1936" s="10" t="s">
        <v>10801</v>
      </c>
      <c r="L1936" s="98">
        <f>IFERROR(VLOOKUP($F1936&amp;$C1936,Sales!$J:$W,9,0),0)</f>
        <v>0</v>
      </c>
      <c r="M1936" s="98">
        <f>IFERROR(VLOOKUP($F1936&amp;$C1936,Sales!$J:$W,10,0),0)</f>
        <v>0</v>
      </c>
      <c r="N1936" s="98">
        <f>IFERROR(VLOOKUP($F1936&amp;$C1936,Sales!$J:$W,11,0),0)</f>
        <v>0</v>
      </c>
      <c r="O1936" s="98">
        <f>IFERROR(VLOOKUP($F1936&amp;$C1936,Sales!$J:$W,12,0),0)</f>
        <v>0</v>
      </c>
      <c r="P1936" s="98">
        <f>IFERROR(VLOOKUP($F1936&amp;$C1936,Sales!$J:$W,13,0),0)</f>
        <v>0</v>
      </c>
      <c r="Q1936" s="98">
        <f>IFERROR(VLOOKUP($F1936&amp;$C1936,Sales!$A:$H,7,0),0)</f>
        <v>0</v>
      </c>
      <c r="R1936" s="41">
        <f t="shared" si="60"/>
        <v>1</v>
      </c>
      <c r="S1936" s="41">
        <v>1</v>
      </c>
      <c r="T1936" s="41"/>
      <c r="U1936" s="41"/>
      <c r="V1936" s="15">
        <v>1</v>
      </c>
      <c r="W1936" s="15">
        <v>1</v>
      </c>
      <c r="X1936" s="15">
        <v>1</v>
      </c>
      <c r="Y1936" s="41">
        <v>1</v>
      </c>
      <c r="Z1936" s="41">
        <v>1</v>
      </c>
      <c r="AA1936" s="41"/>
      <c r="AB1936" s="41"/>
      <c r="AC1936" s="41"/>
      <c r="AD1936" s="41"/>
      <c r="AE1936" s="41"/>
      <c r="AF1936" s="41"/>
      <c r="AG1936" s="41"/>
      <c r="AH1936" s="15"/>
      <c r="AI1936" s="15"/>
      <c r="AJ1936" s="41"/>
      <c r="AK1936" s="41"/>
      <c r="AL1936" s="15"/>
      <c r="AM1936" s="15"/>
      <c r="AN1936" s="15"/>
      <c r="AO1936" s="15"/>
      <c r="AP1936" s="15"/>
      <c r="AQ1936" s="15"/>
      <c r="AR1936" s="15"/>
      <c r="AS1936" s="15"/>
      <c r="AT1936" s="127"/>
      <c r="AU1936" s="15"/>
      <c r="AV1936" s="15"/>
      <c r="AW1936" s="15"/>
      <c r="AX1936" s="15"/>
      <c r="AY1936" s="15"/>
      <c r="AZ1936" s="10">
        <v>1</v>
      </c>
      <c r="BA1936" t="s">
        <v>22</v>
      </c>
      <c r="BB1936" t="s">
        <v>23</v>
      </c>
      <c r="BD1936" s="39" t="str">
        <f t="shared" si="61"/>
        <v>01/395129506CBlibli Jabodetabek</v>
      </c>
      <c r="BG1936" t="s">
        <v>13434</v>
      </c>
    </row>
    <row r="1937" spans="2:60" ht="13.5" customHeight="1" x14ac:dyDescent="0.35">
      <c r="B1937" s="10" t="s">
        <v>17</v>
      </c>
      <c r="C1937" s="10" t="s">
        <v>1648</v>
      </c>
      <c r="D1937" s="10" t="s">
        <v>549</v>
      </c>
      <c r="E1937" s="10" t="s">
        <v>194</v>
      </c>
      <c r="F1937" s="10" t="s">
        <v>5793</v>
      </c>
      <c r="G1937" s="137" t="s">
        <v>16665</v>
      </c>
      <c r="H1937" s="31" t="s">
        <v>17294</v>
      </c>
      <c r="I1937" s="10" t="s">
        <v>5828</v>
      </c>
      <c r="J1937" s="10" t="s">
        <v>15562</v>
      </c>
      <c r="K1937" s="10" t="s">
        <v>10802</v>
      </c>
      <c r="L1937" s="98">
        <f>IFERROR(VLOOKUP($F1937&amp;$C1937,Sales!$J:$W,9,0),0)</f>
        <v>0</v>
      </c>
      <c r="M1937" s="98">
        <f>IFERROR(VLOOKUP($F1937&amp;$C1937,Sales!$J:$W,10,0),0)</f>
        <v>0</v>
      </c>
      <c r="N1937" s="98">
        <f>IFERROR(VLOOKUP($F1937&amp;$C1937,Sales!$J:$W,11,0),0)</f>
        <v>0</v>
      </c>
      <c r="O1937" s="98">
        <f>IFERROR(VLOOKUP($F1937&amp;$C1937,Sales!$J:$W,12,0),0)</f>
        <v>0</v>
      </c>
      <c r="P1937" s="98">
        <f>IFERROR(VLOOKUP($F1937&amp;$C1937,Sales!$J:$W,13,0),0)</f>
        <v>0</v>
      </c>
      <c r="Q1937" s="98">
        <f>IFERROR(VLOOKUP($F1937&amp;$C1937,Sales!$A:$H,7,0),0)</f>
        <v>0</v>
      </c>
      <c r="R1937" s="41">
        <f t="shared" si="60"/>
        <v>1</v>
      </c>
      <c r="S1937" s="41">
        <v>1</v>
      </c>
      <c r="T1937" s="41"/>
      <c r="U1937" s="41"/>
      <c r="V1937" s="15">
        <v>1</v>
      </c>
      <c r="W1937" s="15">
        <v>1</v>
      </c>
      <c r="X1937" s="15">
        <v>1</v>
      </c>
      <c r="Y1937" s="41">
        <v>1</v>
      </c>
      <c r="Z1937" s="41">
        <v>1</v>
      </c>
      <c r="AA1937" s="41"/>
      <c r="AB1937" s="41"/>
      <c r="AC1937" s="41"/>
      <c r="AD1937" s="41"/>
      <c r="AE1937" s="41"/>
      <c r="AF1937" s="41"/>
      <c r="AG1937" s="41"/>
      <c r="AH1937" s="15"/>
      <c r="AI1937" s="15"/>
      <c r="AJ1937" s="41"/>
      <c r="AK1937" s="41"/>
      <c r="AL1937" s="15"/>
      <c r="AM1937" s="15"/>
      <c r="AN1937" s="15"/>
      <c r="AO1937" s="15"/>
      <c r="AP1937" s="15"/>
      <c r="AQ1937" s="15"/>
      <c r="AR1937" s="15"/>
      <c r="AS1937" s="15"/>
      <c r="AT1937" s="127"/>
      <c r="AU1937" s="15"/>
      <c r="AV1937" s="15"/>
      <c r="AW1937" s="15"/>
      <c r="AX1937" s="15"/>
      <c r="AY1937" s="15"/>
      <c r="AZ1937" s="10">
        <v>1</v>
      </c>
      <c r="BA1937" t="s">
        <v>13952</v>
      </c>
      <c r="BB1937" t="s">
        <v>23</v>
      </c>
      <c r="BD1937" s="39" t="str">
        <f t="shared" si="61"/>
        <v>01/395129506EBlibli Jabodetabek</v>
      </c>
      <c r="BG1937" t="s">
        <v>13434</v>
      </c>
    </row>
    <row r="1938" spans="2:60" ht="13.5" customHeight="1" x14ac:dyDescent="0.35">
      <c r="B1938" s="10" t="s">
        <v>17</v>
      </c>
      <c r="C1938" s="10" t="s">
        <v>1648</v>
      </c>
      <c r="D1938" s="10" t="s">
        <v>549</v>
      </c>
      <c r="E1938" s="10" t="s">
        <v>194</v>
      </c>
      <c r="F1938" s="10" t="s">
        <v>5962</v>
      </c>
      <c r="G1938" s="137" t="s">
        <v>6713</v>
      </c>
      <c r="H1938" s="10" t="s">
        <v>13121</v>
      </c>
      <c r="I1938" s="10" t="s">
        <v>6272</v>
      </c>
      <c r="J1938" s="10" t="s">
        <v>15563</v>
      </c>
      <c r="K1938" s="10" t="s">
        <v>5987</v>
      </c>
      <c r="L1938" s="98">
        <f>IFERROR(VLOOKUP($F1938&amp;$C1938,Sales!$J:$W,9,0),0)</f>
        <v>0</v>
      </c>
      <c r="M1938" s="98">
        <f>IFERROR(VLOOKUP($F1938&amp;$C1938,Sales!$J:$W,10,0),0)</f>
        <v>0</v>
      </c>
      <c r="N1938" s="98">
        <f>IFERROR(VLOOKUP($F1938&amp;$C1938,Sales!$J:$W,11,0),0)</f>
        <v>0</v>
      </c>
      <c r="O1938" s="98">
        <f>IFERROR(VLOOKUP($F1938&amp;$C1938,Sales!$J:$W,12,0),0)</f>
        <v>0</v>
      </c>
      <c r="P1938" s="98">
        <f>IFERROR(VLOOKUP($F1938&amp;$C1938,Sales!$J:$W,13,0),0)</f>
        <v>0</v>
      </c>
      <c r="Q1938" s="98">
        <f>IFERROR(VLOOKUP($F1938&amp;$C1938,Sales!$A:$H,7,0),0)</f>
        <v>0</v>
      </c>
      <c r="R1938" s="41" t="str">
        <f t="shared" si="60"/>
        <v>ERROR</v>
      </c>
      <c r="S1938" s="15"/>
      <c r="T1938" s="15"/>
      <c r="U1938" s="15"/>
      <c r="V1938" s="15"/>
      <c r="W1938" s="15"/>
      <c r="X1938" s="15"/>
      <c r="Y1938" s="41"/>
      <c r="Z1938" s="41"/>
      <c r="AA1938" s="41"/>
      <c r="AB1938" s="15"/>
      <c r="AC1938" s="15"/>
      <c r="AD1938" s="15"/>
      <c r="AE1938" s="15"/>
      <c r="AF1938" s="15"/>
      <c r="AG1938" s="15"/>
      <c r="AH1938" s="15"/>
      <c r="AI1938" s="41"/>
      <c r="AJ1938" s="41"/>
      <c r="AK1938" s="15"/>
      <c r="AL1938" s="15"/>
      <c r="AM1938" s="15"/>
      <c r="AN1938" s="15"/>
      <c r="AO1938" s="15"/>
      <c r="AP1938" s="15"/>
      <c r="AQ1938" s="15"/>
      <c r="AR1938" s="15"/>
      <c r="AS1938" s="15"/>
      <c r="AT1938" s="15"/>
      <c r="AU1938" s="15"/>
      <c r="AV1938" s="15"/>
      <c r="AW1938" s="15"/>
      <c r="AX1938" s="15"/>
      <c r="AY1938" s="15"/>
      <c r="AZ1938" s="10">
        <v>1</v>
      </c>
      <c r="BA1938" t="s">
        <v>22</v>
      </c>
      <c r="BB1938" t="s">
        <v>88</v>
      </c>
      <c r="BD1938" s="39" t="str">
        <f t="shared" si="61"/>
        <v>01/395129506KBlibli Jabodetabek</v>
      </c>
    </row>
    <row r="1939" spans="2:60" ht="13.5" customHeight="1" x14ac:dyDescent="0.35">
      <c r="B1939" s="10" t="s">
        <v>17</v>
      </c>
      <c r="C1939" s="10" t="s">
        <v>1648</v>
      </c>
      <c r="D1939" s="10" t="s">
        <v>549</v>
      </c>
      <c r="E1939" s="10" t="s">
        <v>194</v>
      </c>
      <c r="F1939" s="10" t="s">
        <v>5961</v>
      </c>
      <c r="G1939" s="137" t="s">
        <v>6714</v>
      </c>
      <c r="H1939" s="10" t="s">
        <v>13122</v>
      </c>
      <c r="I1939" s="10" t="s">
        <v>6273</v>
      </c>
      <c r="J1939" s="10" t="s">
        <v>15564</v>
      </c>
      <c r="K1939" s="10" t="s">
        <v>5988</v>
      </c>
      <c r="L1939" s="98">
        <f>IFERROR(VLOOKUP($F1939&amp;$C1939,Sales!$J:$W,9,0),0)</f>
        <v>0</v>
      </c>
      <c r="M1939" s="98">
        <f>IFERROR(VLOOKUP($F1939&amp;$C1939,Sales!$J:$W,10,0),0)</f>
        <v>0</v>
      </c>
      <c r="N1939" s="98">
        <f>IFERROR(VLOOKUP($F1939&amp;$C1939,Sales!$J:$W,11,0),0)</f>
        <v>0</v>
      </c>
      <c r="O1939" s="98">
        <f>IFERROR(VLOOKUP($F1939&amp;$C1939,Sales!$J:$W,12,0),0)</f>
        <v>0</v>
      </c>
      <c r="P1939" s="98">
        <f>IFERROR(VLOOKUP($F1939&amp;$C1939,Sales!$J:$W,13,0),0)</f>
        <v>0</v>
      </c>
      <c r="Q1939" s="98">
        <f>IFERROR(VLOOKUP($F1939&amp;$C1939,Sales!$A:$H,7,0),0)</f>
        <v>0</v>
      </c>
      <c r="R1939" s="41" t="str">
        <f t="shared" si="60"/>
        <v>ERROR</v>
      </c>
      <c r="S1939" s="15"/>
      <c r="T1939" s="15"/>
      <c r="U1939" s="15"/>
      <c r="V1939" s="15"/>
      <c r="W1939" s="15"/>
      <c r="X1939" s="15"/>
      <c r="Y1939" s="41"/>
      <c r="Z1939" s="41"/>
      <c r="AA1939" s="41"/>
      <c r="AB1939" s="15"/>
      <c r="AC1939" s="15"/>
      <c r="AD1939" s="15"/>
      <c r="AE1939" s="15"/>
      <c r="AF1939" s="15"/>
      <c r="AG1939" s="15"/>
      <c r="AH1939" s="15"/>
      <c r="AI1939" s="41"/>
      <c r="AJ1939" s="41"/>
      <c r="AK1939" s="15"/>
      <c r="AL1939" s="15"/>
      <c r="AM1939" s="15"/>
      <c r="AN1939" s="15"/>
      <c r="AO1939" s="15"/>
      <c r="AP1939" s="15"/>
      <c r="AQ1939" s="15"/>
      <c r="AR1939" s="15"/>
      <c r="AS1939" s="15"/>
      <c r="AT1939" s="15"/>
      <c r="AU1939" s="15"/>
      <c r="AV1939" s="15"/>
      <c r="AW1939" s="15"/>
      <c r="AX1939" s="15"/>
      <c r="AY1939" s="15"/>
      <c r="AZ1939" s="10">
        <v>1</v>
      </c>
      <c r="BA1939" t="s">
        <v>22</v>
      </c>
      <c r="BB1939" t="s">
        <v>88</v>
      </c>
      <c r="BD1939" s="39" t="str">
        <f t="shared" si="61"/>
        <v>01/395129506JBlibli Jabodetabek</v>
      </c>
      <c r="BE1939" s="88">
        <v>44867</v>
      </c>
      <c r="BF1939" t="s">
        <v>14073</v>
      </c>
    </row>
    <row r="1940" spans="2:60" ht="13.5" customHeight="1" x14ac:dyDescent="0.35">
      <c r="B1940" s="10" t="s">
        <v>17</v>
      </c>
      <c r="C1940" s="10" t="s">
        <v>1648</v>
      </c>
      <c r="D1940" s="10" t="s">
        <v>549</v>
      </c>
      <c r="E1940" s="10" t="s">
        <v>194</v>
      </c>
      <c r="F1940" s="10" t="s">
        <v>5963</v>
      </c>
      <c r="G1940" s="137" t="s">
        <v>6715</v>
      </c>
      <c r="H1940" s="10" t="s">
        <v>13123</v>
      </c>
      <c r="I1940" s="10" t="s">
        <v>6274</v>
      </c>
      <c r="J1940" s="10" t="s">
        <v>15565</v>
      </c>
      <c r="K1940" s="10" t="s">
        <v>10728</v>
      </c>
      <c r="L1940" s="98">
        <f>IFERROR(VLOOKUP($F1940&amp;$C1940,Sales!$J:$W,9,0),0)</f>
        <v>0</v>
      </c>
      <c r="M1940" s="98">
        <f>IFERROR(VLOOKUP($F1940&amp;$C1940,Sales!$J:$W,10,0),0)</f>
        <v>0</v>
      </c>
      <c r="N1940" s="98">
        <f>IFERROR(VLOOKUP($F1940&amp;$C1940,Sales!$J:$W,11,0),0)</f>
        <v>0</v>
      </c>
      <c r="O1940" s="98">
        <f>IFERROR(VLOOKUP($F1940&amp;$C1940,Sales!$J:$W,12,0),0)</f>
        <v>0</v>
      </c>
      <c r="P1940" s="98">
        <f>IFERROR(VLOOKUP($F1940&amp;$C1940,Sales!$J:$W,13,0),0)</f>
        <v>0</v>
      </c>
      <c r="Q1940" s="98">
        <f>IFERROR(VLOOKUP($F1940&amp;$C1940,Sales!$A:$H,7,0),0)</f>
        <v>0</v>
      </c>
      <c r="R1940" s="41" t="str">
        <f t="shared" si="60"/>
        <v>ERROR</v>
      </c>
      <c r="S1940" s="15"/>
      <c r="T1940" s="15"/>
      <c r="U1940" s="15"/>
      <c r="V1940" s="15"/>
      <c r="W1940" s="15"/>
      <c r="X1940" s="15"/>
      <c r="Y1940" s="41"/>
      <c r="Z1940" s="41"/>
      <c r="AA1940" s="41"/>
      <c r="AB1940" s="15"/>
      <c r="AC1940" s="15"/>
      <c r="AD1940" s="15"/>
      <c r="AE1940" s="15"/>
      <c r="AF1940" s="15"/>
      <c r="AG1940" s="15"/>
      <c r="AH1940" s="15"/>
      <c r="AI1940" s="41"/>
      <c r="AJ1940" s="41"/>
      <c r="AK1940" s="15"/>
      <c r="AL1940" s="15"/>
      <c r="AM1940" s="15"/>
      <c r="AN1940" s="15"/>
      <c r="AO1940" s="15"/>
      <c r="AP1940" s="15"/>
      <c r="AQ1940" s="15"/>
      <c r="AR1940" s="15"/>
      <c r="AS1940" s="15"/>
      <c r="AT1940" s="15"/>
      <c r="AU1940" s="15"/>
      <c r="AV1940" s="15"/>
      <c r="AW1940" s="15"/>
      <c r="AX1940" s="15"/>
      <c r="AY1940" s="15"/>
      <c r="AZ1940" s="10">
        <v>1</v>
      </c>
      <c r="BA1940" t="s">
        <v>22</v>
      </c>
      <c r="BB1940" t="s">
        <v>88</v>
      </c>
      <c r="BD1940" s="39" t="str">
        <f t="shared" si="61"/>
        <v>01/395129506LBlibli Jabodetabek</v>
      </c>
    </row>
    <row r="1941" spans="2:60" ht="13.5" customHeight="1" x14ac:dyDescent="0.35">
      <c r="B1941" s="10" t="s">
        <v>17</v>
      </c>
      <c r="C1941" s="10" t="s">
        <v>1648</v>
      </c>
      <c r="D1941" s="10" t="s">
        <v>650</v>
      </c>
      <c r="E1941" s="10" t="s">
        <v>194</v>
      </c>
      <c r="F1941" s="10" t="s">
        <v>2515</v>
      </c>
      <c r="G1941" s="137" t="s">
        <v>16666</v>
      </c>
      <c r="H1941" s="10" t="s">
        <v>13124</v>
      </c>
      <c r="I1941" s="10" t="s">
        <v>2065</v>
      </c>
      <c r="J1941" s="10" t="s">
        <v>15566</v>
      </c>
      <c r="K1941" s="10" t="s">
        <v>10729</v>
      </c>
      <c r="L1941" s="98">
        <f>IFERROR(VLOOKUP($F1941&amp;$C1941,Sales!$J:$W,9,0),0)</f>
        <v>0</v>
      </c>
      <c r="M1941" s="98">
        <f>IFERROR(VLOOKUP($F1941&amp;$C1941,Sales!$J:$W,10,0),0)</f>
        <v>0</v>
      </c>
      <c r="N1941" s="98">
        <f>IFERROR(VLOOKUP($F1941&amp;$C1941,Sales!$J:$W,11,0),0)</f>
        <v>0</v>
      </c>
      <c r="O1941" s="98">
        <f>IFERROR(VLOOKUP($F1941&amp;$C1941,Sales!$J:$W,12,0),0)</f>
        <v>0</v>
      </c>
      <c r="P1941" s="98">
        <f>IFERROR(VLOOKUP($F1941&amp;$C1941,Sales!$J:$W,13,0),0)</f>
        <v>0</v>
      </c>
      <c r="Q1941" s="98">
        <f>IFERROR(VLOOKUP($F1941&amp;$C1941,Sales!$A:$H,7,0),0)</f>
        <v>0</v>
      </c>
      <c r="R1941" s="41">
        <f t="shared" si="60"/>
        <v>1</v>
      </c>
      <c r="S1941" s="41">
        <v>1</v>
      </c>
      <c r="T1941" s="41"/>
      <c r="U1941" s="41"/>
      <c r="V1941" s="15">
        <v>1</v>
      </c>
      <c r="W1941" s="15">
        <v>1</v>
      </c>
      <c r="X1941" s="15">
        <v>1</v>
      </c>
      <c r="Y1941" s="41">
        <v>1</v>
      </c>
      <c r="Z1941" s="41">
        <v>1</v>
      </c>
      <c r="AA1941" s="41"/>
      <c r="AB1941" s="41"/>
      <c r="AC1941" s="41"/>
      <c r="AD1941" s="41"/>
      <c r="AE1941" s="41"/>
      <c r="AF1941" s="41"/>
      <c r="AG1941" s="41"/>
      <c r="AH1941" s="15"/>
      <c r="AI1941" s="15"/>
      <c r="AJ1941" s="41"/>
      <c r="AK1941" s="41"/>
      <c r="AL1941" s="15"/>
      <c r="AM1941" s="15"/>
      <c r="AN1941" s="15"/>
      <c r="AO1941" s="15"/>
      <c r="AP1941" s="15"/>
      <c r="AQ1941" s="15"/>
      <c r="AR1941" s="15"/>
      <c r="AS1941" s="15"/>
      <c r="AT1941" s="127"/>
      <c r="AU1941" s="15"/>
      <c r="AV1941" s="15"/>
      <c r="AW1941" s="15"/>
      <c r="AX1941" s="15"/>
      <c r="AY1941" s="15"/>
      <c r="AZ1941" s="10">
        <v>1</v>
      </c>
      <c r="BA1941" t="s">
        <v>13952</v>
      </c>
      <c r="BB1941" t="s">
        <v>23</v>
      </c>
      <c r="BD1941" s="39" t="str">
        <f t="shared" si="61"/>
        <v>01/395329501CBlibli Jabodetabek</v>
      </c>
    </row>
    <row r="1942" spans="2:60" ht="13.5" customHeight="1" x14ac:dyDescent="0.35">
      <c r="B1942" s="10" t="s">
        <v>17</v>
      </c>
      <c r="C1942" s="10" t="s">
        <v>1648</v>
      </c>
      <c r="D1942" s="10" t="s">
        <v>650</v>
      </c>
      <c r="E1942" s="10" t="s">
        <v>194</v>
      </c>
      <c r="F1942" s="10" t="s">
        <v>658</v>
      </c>
      <c r="G1942" s="137" t="s">
        <v>16667</v>
      </c>
      <c r="H1942" s="10" t="s">
        <v>13125</v>
      </c>
      <c r="I1942" s="10">
        <v>4902430452557</v>
      </c>
      <c r="J1942" s="10" t="s">
        <v>15567</v>
      </c>
      <c r="K1942" s="10" t="s">
        <v>10730</v>
      </c>
      <c r="L1942" s="98">
        <f>IFERROR(VLOOKUP($F1942&amp;$C1942,Sales!$J:$W,9,0),0)</f>
        <v>0</v>
      </c>
      <c r="M1942" s="98">
        <f>IFERROR(VLOOKUP($F1942&amp;$C1942,Sales!$J:$W,10,0),0)</f>
        <v>0</v>
      </c>
      <c r="N1942" s="98">
        <f>IFERROR(VLOOKUP($F1942&amp;$C1942,Sales!$J:$W,11,0),0)</f>
        <v>0</v>
      </c>
      <c r="O1942" s="98">
        <f>IFERROR(VLOOKUP($F1942&amp;$C1942,Sales!$J:$W,12,0),0)</f>
        <v>0</v>
      </c>
      <c r="P1942" s="98">
        <f>IFERROR(VLOOKUP($F1942&amp;$C1942,Sales!$J:$W,13,0),0)</f>
        <v>0</v>
      </c>
      <c r="Q1942" s="98">
        <f>IFERROR(VLOOKUP($F1942&amp;$C1942,Sales!$A:$H,7,0),0)</f>
        <v>0</v>
      </c>
      <c r="R1942" s="41">
        <f t="shared" si="60"/>
        <v>1</v>
      </c>
      <c r="S1942" s="41">
        <v>1</v>
      </c>
      <c r="T1942" s="41"/>
      <c r="U1942" s="41"/>
      <c r="V1942" s="15">
        <v>1</v>
      </c>
      <c r="W1942" s="15">
        <v>1</v>
      </c>
      <c r="X1942" s="15">
        <v>1</v>
      </c>
      <c r="Y1942" s="41">
        <v>1</v>
      </c>
      <c r="Z1942" s="41">
        <v>1</v>
      </c>
      <c r="AA1942" s="41"/>
      <c r="AB1942" s="41"/>
      <c r="AC1942" s="41"/>
      <c r="AD1942" s="41"/>
      <c r="AE1942" s="41"/>
      <c r="AF1942" s="41"/>
      <c r="AG1942" s="41"/>
      <c r="AH1942" s="15"/>
      <c r="AI1942" s="15"/>
      <c r="AJ1942" s="41"/>
      <c r="AK1942" s="41"/>
      <c r="AL1942" s="15"/>
      <c r="AM1942" s="15"/>
      <c r="AN1942" s="15"/>
      <c r="AO1942" s="15"/>
      <c r="AP1942" s="15"/>
      <c r="AQ1942" s="15"/>
      <c r="AR1942" s="15"/>
      <c r="AS1942" s="15"/>
      <c r="AT1942" s="127"/>
      <c r="AU1942" s="15"/>
      <c r="AV1942" s="15"/>
      <c r="AW1942" s="15"/>
      <c r="AX1942" s="15"/>
      <c r="AY1942" s="15"/>
      <c r="AZ1942" s="10">
        <v>1</v>
      </c>
      <c r="BA1942" t="s">
        <v>22</v>
      </c>
      <c r="BB1942" t="s">
        <v>23</v>
      </c>
      <c r="BD1942" s="39" t="str">
        <f t="shared" si="61"/>
        <v>01/245321003CBlibli Jabodetabek</v>
      </c>
    </row>
    <row r="1943" spans="2:60" ht="13.5" customHeight="1" x14ac:dyDescent="0.35">
      <c r="B1943" s="10" t="s">
        <v>17</v>
      </c>
      <c r="C1943" s="10" t="s">
        <v>1648</v>
      </c>
      <c r="D1943" s="10" t="s">
        <v>650</v>
      </c>
      <c r="E1943" s="10" t="s">
        <v>194</v>
      </c>
      <c r="F1943" s="10" t="s">
        <v>678</v>
      </c>
      <c r="G1943" s="137" t="s">
        <v>16668</v>
      </c>
      <c r="H1943" s="10" t="s">
        <v>13126</v>
      </c>
      <c r="I1943" s="10">
        <v>4902430450379</v>
      </c>
      <c r="J1943" s="10" t="s">
        <v>15568</v>
      </c>
      <c r="K1943" s="10" t="s">
        <v>10731</v>
      </c>
      <c r="L1943" s="98">
        <f>IFERROR(VLOOKUP($F1943&amp;$C1943,Sales!$J:$W,9,0),0)</f>
        <v>0</v>
      </c>
      <c r="M1943" s="98">
        <f>IFERROR(VLOOKUP($F1943&amp;$C1943,Sales!$J:$W,10,0),0)</f>
        <v>0</v>
      </c>
      <c r="N1943" s="98">
        <f>IFERROR(VLOOKUP($F1943&amp;$C1943,Sales!$J:$W,11,0),0)</f>
        <v>0</v>
      </c>
      <c r="O1943" s="98">
        <f>IFERROR(VLOOKUP($F1943&amp;$C1943,Sales!$J:$W,12,0),0)</f>
        <v>0</v>
      </c>
      <c r="P1943" s="98">
        <f>IFERROR(VLOOKUP($F1943&amp;$C1943,Sales!$J:$W,13,0),0)</f>
        <v>0</v>
      </c>
      <c r="Q1943" s="98">
        <f>IFERROR(VLOOKUP($F1943&amp;$C1943,Sales!$A:$H,7,0),0)</f>
        <v>0</v>
      </c>
      <c r="R1943" s="41">
        <f t="shared" si="60"/>
        <v>1</v>
      </c>
      <c r="S1943" s="41">
        <v>1</v>
      </c>
      <c r="T1943" s="41"/>
      <c r="U1943" s="41"/>
      <c r="V1943" s="15">
        <v>1</v>
      </c>
      <c r="W1943" s="15">
        <v>1</v>
      </c>
      <c r="X1943" s="15">
        <v>1</v>
      </c>
      <c r="Y1943" s="41">
        <v>1</v>
      </c>
      <c r="Z1943" s="41">
        <v>1</v>
      </c>
      <c r="AA1943" s="41"/>
      <c r="AB1943" s="41"/>
      <c r="AC1943" s="41"/>
      <c r="AD1943" s="41"/>
      <c r="AE1943" s="41"/>
      <c r="AF1943" s="41"/>
      <c r="AG1943" s="41"/>
      <c r="AH1943" s="15"/>
      <c r="AI1943" s="15"/>
      <c r="AJ1943" s="41"/>
      <c r="AK1943" s="41"/>
      <c r="AL1943" s="15"/>
      <c r="AM1943" s="15"/>
      <c r="AN1943" s="15"/>
      <c r="AO1943" s="15"/>
      <c r="AP1943" s="15"/>
      <c r="AQ1943" s="15"/>
      <c r="AR1943" s="15"/>
      <c r="AS1943" s="15"/>
      <c r="AT1943" s="127"/>
      <c r="AU1943" s="15"/>
      <c r="AV1943" s="15"/>
      <c r="AW1943" s="15"/>
      <c r="AX1943" s="15"/>
      <c r="AY1943" s="15"/>
      <c r="AZ1943" s="10">
        <v>1</v>
      </c>
      <c r="BA1943" t="s">
        <v>22</v>
      </c>
      <c r="BB1943" t="s">
        <v>23</v>
      </c>
      <c r="BD1943" s="39" t="str">
        <f t="shared" si="61"/>
        <v>01/245321101XBlibli Jabodetabek</v>
      </c>
    </row>
    <row r="1944" spans="2:60" ht="13.5" customHeight="1" x14ac:dyDescent="0.35">
      <c r="B1944" s="10" t="s">
        <v>17</v>
      </c>
      <c r="C1944" s="10" t="s">
        <v>1648</v>
      </c>
      <c r="D1944" s="10" t="s">
        <v>650</v>
      </c>
      <c r="E1944" s="10" t="s">
        <v>194</v>
      </c>
      <c r="F1944" s="10" t="s">
        <v>6198</v>
      </c>
      <c r="G1944" s="137" t="s">
        <v>16669</v>
      </c>
      <c r="H1944" s="10" t="s">
        <v>13127</v>
      </c>
      <c r="I1944" s="10" t="s">
        <v>6199</v>
      </c>
      <c r="J1944" s="10" t="s">
        <v>15569</v>
      </c>
      <c r="K1944" s="10" t="s">
        <v>10732</v>
      </c>
      <c r="L1944" s="98">
        <f>IFERROR(VLOOKUP($F1944&amp;$C1944,Sales!$J:$W,9,0),0)</f>
        <v>0</v>
      </c>
      <c r="M1944" s="98">
        <f>IFERROR(VLOOKUP($F1944&amp;$C1944,Sales!$J:$W,10,0),0)</f>
        <v>0</v>
      </c>
      <c r="N1944" s="98">
        <f>IFERROR(VLOOKUP($F1944&amp;$C1944,Sales!$J:$W,11,0),0)</f>
        <v>0</v>
      </c>
      <c r="O1944" s="98">
        <f>IFERROR(VLOOKUP($F1944&amp;$C1944,Sales!$J:$W,12,0),0)</f>
        <v>0</v>
      </c>
      <c r="P1944" s="98">
        <f>IFERROR(VLOOKUP($F1944&amp;$C1944,Sales!$J:$W,13,0),0)</f>
        <v>0</v>
      </c>
      <c r="Q1944" s="98">
        <f>IFERROR(VLOOKUP($F1944&amp;$C1944,Sales!$A:$H,7,0),0)</f>
        <v>0</v>
      </c>
      <c r="R1944" s="41">
        <f t="shared" si="60"/>
        <v>1</v>
      </c>
      <c r="S1944" s="41">
        <v>1</v>
      </c>
      <c r="T1944" s="41"/>
      <c r="U1944" s="41"/>
      <c r="V1944" s="15">
        <v>1</v>
      </c>
      <c r="W1944" s="15">
        <v>1</v>
      </c>
      <c r="X1944" s="15">
        <v>1</v>
      </c>
      <c r="Y1944" s="41">
        <v>1</v>
      </c>
      <c r="Z1944" s="41">
        <v>1</v>
      </c>
      <c r="AA1944" s="41"/>
      <c r="AB1944" s="41"/>
      <c r="AC1944" s="41"/>
      <c r="AD1944" s="41"/>
      <c r="AE1944" s="41"/>
      <c r="AF1944" s="41"/>
      <c r="AG1944" s="41"/>
      <c r="AH1944" s="15"/>
      <c r="AI1944" s="15"/>
      <c r="AJ1944" s="41"/>
      <c r="AK1944" s="41"/>
      <c r="AL1944" s="15"/>
      <c r="AM1944" s="15"/>
      <c r="AN1944" s="15"/>
      <c r="AO1944" s="15"/>
      <c r="AP1944" s="15"/>
      <c r="AQ1944" s="15"/>
      <c r="AR1944" s="15"/>
      <c r="AS1944" s="15"/>
      <c r="AT1944" s="127"/>
      <c r="AU1944" s="15"/>
      <c r="AV1944" s="15"/>
      <c r="AW1944" s="15"/>
      <c r="AX1944" s="15"/>
      <c r="AY1944" s="15"/>
      <c r="AZ1944" s="10">
        <v>1</v>
      </c>
      <c r="BA1944" t="s">
        <v>22</v>
      </c>
      <c r="BB1944" t="s">
        <v>23</v>
      </c>
      <c r="BD1944" s="39" t="str">
        <f t="shared" si="61"/>
        <v>01/395329501GBlibli Jabodetabek</v>
      </c>
    </row>
    <row r="1945" spans="2:60" ht="13.5" customHeight="1" x14ac:dyDescent="0.35">
      <c r="B1945" s="10" t="s">
        <v>17</v>
      </c>
      <c r="C1945" s="10" t="s">
        <v>1648</v>
      </c>
      <c r="D1945" s="10" t="s">
        <v>650</v>
      </c>
      <c r="E1945" s="10" t="s">
        <v>194</v>
      </c>
      <c r="F1945" s="10" t="s">
        <v>2023</v>
      </c>
      <c r="G1945" s="137" t="s">
        <v>16670</v>
      </c>
      <c r="H1945" s="10" t="s">
        <v>13128</v>
      </c>
      <c r="I1945" s="10" t="s">
        <v>6200</v>
      </c>
      <c r="J1945" s="10" t="s">
        <v>15570</v>
      </c>
      <c r="K1945" s="10" t="s">
        <v>10735</v>
      </c>
      <c r="L1945" s="98">
        <f>IFERROR(VLOOKUP($F1945&amp;$C1945,Sales!$J:$W,9,0),0)</f>
        <v>0</v>
      </c>
      <c r="M1945" s="98">
        <f>IFERROR(VLOOKUP($F1945&amp;$C1945,Sales!$J:$W,10,0),0)</f>
        <v>0</v>
      </c>
      <c r="N1945" s="98">
        <f>IFERROR(VLOOKUP($F1945&amp;$C1945,Sales!$J:$W,11,0),0)</f>
        <v>0</v>
      </c>
      <c r="O1945" s="98">
        <f>IFERROR(VLOOKUP($F1945&amp;$C1945,Sales!$J:$W,12,0),0)</f>
        <v>0</v>
      </c>
      <c r="P1945" s="98">
        <f>IFERROR(VLOOKUP($F1945&amp;$C1945,Sales!$J:$W,13,0),0)</f>
        <v>0</v>
      </c>
      <c r="Q1945" s="98">
        <f>IFERROR(VLOOKUP($F1945&amp;$C1945,Sales!$A:$H,7,0),0)</f>
        <v>0</v>
      </c>
      <c r="R1945" s="41">
        <f t="shared" si="60"/>
        <v>1</v>
      </c>
      <c r="S1945" s="41">
        <v>1</v>
      </c>
      <c r="T1945" s="41"/>
      <c r="U1945" s="41"/>
      <c r="V1945" s="15">
        <v>1</v>
      </c>
      <c r="W1945" s="15">
        <v>1</v>
      </c>
      <c r="X1945" s="15">
        <v>1</v>
      </c>
      <c r="Y1945" s="41">
        <v>1</v>
      </c>
      <c r="Z1945" s="41">
        <v>1</v>
      </c>
      <c r="AA1945" s="41"/>
      <c r="AB1945" s="41"/>
      <c r="AC1945" s="41"/>
      <c r="AD1945" s="41"/>
      <c r="AE1945" s="41"/>
      <c r="AF1945" s="41"/>
      <c r="AG1945" s="41"/>
      <c r="AH1945" s="15"/>
      <c r="AI1945" s="15"/>
      <c r="AJ1945" s="41"/>
      <c r="AK1945" s="41"/>
      <c r="AL1945" s="15"/>
      <c r="AM1945" s="15"/>
      <c r="AN1945" s="15"/>
      <c r="AO1945" s="15"/>
      <c r="AP1945" s="15"/>
      <c r="AQ1945" s="15"/>
      <c r="AR1945" s="15"/>
      <c r="AS1945" s="15"/>
      <c r="AT1945" s="127"/>
      <c r="AU1945" s="15"/>
      <c r="AV1945" s="15"/>
      <c r="AW1945" s="15"/>
      <c r="AX1945" s="15"/>
      <c r="AY1945" s="15"/>
      <c r="AZ1945" s="10">
        <v>1</v>
      </c>
      <c r="BA1945" t="s">
        <v>22</v>
      </c>
      <c r="BB1945" t="s">
        <v>23</v>
      </c>
      <c r="BD1945" s="39" t="str">
        <f t="shared" si="61"/>
        <v>01/395329501HBlibli Jabodetabek</v>
      </c>
    </row>
    <row r="1946" spans="2:60" ht="13.5" customHeight="1" x14ac:dyDescent="0.35">
      <c r="B1946" s="10" t="s">
        <v>17</v>
      </c>
      <c r="C1946" s="10" t="s">
        <v>1648</v>
      </c>
      <c r="D1946" s="10" t="s">
        <v>650</v>
      </c>
      <c r="E1946" s="10" t="s">
        <v>194</v>
      </c>
      <c r="F1946" s="10" t="s">
        <v>5653</v>
      </c>
      <c r="G1946" s="137" t="s">
        <v>16671</v>
      </c>
      <c r="H1946" s="10" t="s">
        <v>13129</v>
      </c>
      <c r="I1946" s="10" t="s">
        <v>6201</v>
      </c>
      <c r="J1946" s="10" t="s">
        <v>15571</v>
      </c>
      <c r="K1946" s="10" t="s">
        <v>10736</v>
      </c>
      <c r="L1946" s="98">
        <f>IFERROR(VLOOKUP($F1946&amp;$C1946,Sales!$J:$W,9,0),0)</f>
        <v>0</v>
      </c>
      <c r="M1946" s="98">
        <f>IFERROR(VLOOKUP($F1946&amp;$C1946,Sales!$J:$W,10,0),0)</f>
        <v>0</v>
      </c>
      <c r="N1946" s="98">
        <f>IFERROR(VLOOKUP($F1946&amp;$C1946,Sales!$J:$W,11,0),0)</f>
        <v>0</v>
      </c>
      <c r="O1946" s="98">
        <f>IFERROR(VLOOKUP($F1946&amp;$C1946,Sales!$J:$W,12,0),0)</f>
        <v>0</v>
      </c>
      <c r="P1946" s="98">
        <f>IFERROR(VLOOKUP($F1946&amp;$C1946,Sales!$J:$W,13,0),0)</f>
        <v>0</v>
      </c>
      <c r="Q1946" s="98">
        <f>IFERROR(VLOOKUP($F1946&amp;$C1946,Sales!$A:$H,7,0),0)</f>
        <v>0</v>
      </c>
      <c r="R1946" s="41">
        <f t="shared" si="60"/>
        <v>1</v>
      </c>
      <c r="S1946" s="41">
        <v>1</v>
      </c>
      <c r="T1946" s="41"/>
      <c r="U1946" s="41"/>
      <c r="V1946" s="15">
        <v>1</v>
      </c>
      <c r="W1946" s="15">
        <v>1</v>
      </c>
      <c r="X1946" s="15">
        <v>1</v>
      </c>
      <c r="Y1946" s="41">
        <v>1</v>
      </c>
      <c r="Z1946" s="41">
        <v>1</v>
      </c>
      <c r="AA1946" s="41"/>
      <c r="AB1946" s="41"/>
      <c r="AC1946" s="41"/>
      <c r="AD1946" s="41"/>
      <c r="AE1946" s="41"/>
      <c r="AF1946" s="41"/>
      <c r="AG1946" s="41"/>
      <c r="AH1946" s="15"/>
      <c r="AI1946" s="15"/>
      <c r="AJ1946" s="41"/>
      <c r="AK1946" s="41"/>
      <c r="AL1946" s="15"/>
      <c r="AM1946" s="15"/>
      <c r="AN1946" s="15"/>
      <c r="AO1946" s="15"/>
      <c r="AP1946" s="15"/>
      <c r="AQ1946" s="15"/>
      <c r="AR1946" s="15"/>
      <c r="AS1946" s="15"/>
      <c r="AT1946" s="127"/>
      <c r="AU1946" s="15"/>
      <c r="AV1946" s="15"/>
      <c r="AW1946" s="15"/>
      <c r="AX1946" s="15"/>
      <c r="AY1946" s="15"/>
      <c r="AZ1946" s="10">
        <v>1</v>
      </c>
      <c r="BA1946" t="s">
        <v>22</v>
      </c>
      <c r="BB1946" t="s">
        <v>23</v>
      </c>
      <c r="BD1946" s="39" t="str">
        <f t="shared" si="61"/>
        <v>01/395329501PBlibli Jabodetabek</v>
      </c>
    </row>
    <row r="1947" spans="2:60" ht="13.5" customHeight="1" x14ac:dyDescent="0.35">
      <c r="B1947" s="10" t="s">
        <v>17</v>
      </c>
      <c r="C1947" s="10" t="s">
        <v>1648</v>
      </c>
      <c r="D1947" s="10" t="s">
        <v>650</v>
      </c>
      <c r="E1947" s="10" t="s">
        <v>194</v>
      </c>
      <c r="F1947" s="10" t="s">
        <v>656</v>
      </c>
      <c r="G1947" s="137" t="s">
        <v>16672</v>
      </c>
      <c r="H1947" s="10" t="s">
        <v>13130</v>
      </c>
      <c r="I1947" s="10">
        <v>4902430849135</v>
      </c>
      <c r="J1947" s="10" t="s">
        <v>15572</v>
      </c>
      <c r="K1947" s="10" t="s">
        <v>10737</v>
      </c>
      <c r="L1947" s="98">
        <f>IFERROR(VLOOKUP($F1947&amp;$C1947,Sales!$J:$W,9,0),0)</f>
        <v>0</v>
      </c>
      <c r="M1947" s="98">
        <f>IFERROR(VLOOKUP($F1947&amp;$C1947,Sales!$J:$W,10,0),0)</f>
        <v>0</v>
      </c>
      <c r="N1947" s="98">
        <f>IFERROR(VLOOKUP($F1947&amp;$C1947,Sales!$J:$W,11,0),0)</f>
        <v>0</v>
      </c>
      <c r="O1947" s="98">
        <f>IFERROR(VLOOKUP($F1947&amp;$C1947,Sales!$J:$W,12,0),0)</f>
        <v>0</v>
      </c>
      <c r="P1947" s="98">
        <f>IFERROR(VLOOKUP($F1947&amp;$C1947,Sales!$J:$W,13,0),0)</f>
        <v>0</v>
      </c>
      <c r="Q1947" s="98">
        <f>IFERROR(VLOOKUP($F1947&amp;$C1947,Sales!$A:$H,7,0),0)</f>
        <v>0</v>
      </c>
      <c r="R1947" s="41">
        <f t="shared" si="60"/>
        <v>1</v>
      </c>
      <c r="S1947" s="41">
        <v>1</v>
      </c>
      <c r="T1947" s="41"/>
      <c r="U1947" s="41"/>
      <c r="V1947" s="15">
        <v>1</v>
      </c>
      <c r="W1947" s="15">
        <v>1</v>
      </c>
      <c r="X1947" s="15">
        <v>1</v>
      </c>
      <c r="Y1947" s="41">
        <v>1</v>
      </c>
      <c r="Z1947" s="41">
        <v>1</v>
      </c>
      <c r="AA1947" s="41"/>
      <c r="AB1947" s="41"/>
      <c r="AC1947" s="41"/>
      <c r="AD1947" s="41"/>
      <c r="AE1947" s="41"/>
      <c r="AF1947" s="41"/>
      <c r="AG1947" s="41"/>
      <c r="AH1947" s="15"/>
      <c r="AI1947" s="15"/>
      <c r="AJ1947" s="41"/>
      <c r="AK1947" s="41"/>
      <c r="AL1947" s="15"/>
      <c r="AM1947" s="15"/>
      <c r="AN1947" s="15"/>
      <c r="AO1947" s="15"/>
      <c r="AP1947" s="15"/>
      <c r="AQ1947" s="15"/>
      <c r="AR1947" s="15"/>
      <c r="AS1947" s="15"/>
      <c r="AT1947" s="127"/>
      <c r="AU1947" s="15"/>
      <c r="AV1947" s="15"/>
      <c r="AW1947" s="15"/>
      <c r="AX1947" s="15"/>
      <c r="AY1947" s="15"/>
      <c r="AZ1947" s="10">
        <v>1</v>
      </c>
      <c r="BA1947" t="s">
        <v>22</v>
      </c>
      <c r="BB1947" t="s">
        <v>23</v>
      </c>
      <c r="BD1947" s="39" t="str">
        <f t="shared" si="61"/>
        <v>01/245321001YBlibli Jabodetabek</v>
      </c>
    </row>
    <row r="1948" spans="2:60" ht="13.5" customHeight="1" x14ac:dyDescent="0.35">
      <c r="B1948" s="10" t="s">
        <v>17</v>
      </c>
      <c r="C1948" s="10" t="s">
        <v>1648</v>
      </c>
      <c r="D1948" s="10" t="s">
        <v>650</v>
      </c>
      <c r="E1948" s="10" t="s">
        <v>194</v>
      </c>
      <c r="F1948" s="10" t="s">
        <v>2026</v>
      </c>
      <c r="G1948" s="137" t="s">
        <v>6720</v>
      </c>
      <c r="H1948" s="10" t="s">
        <v>13131</v>
      </c>
      <c r="I1948" s="10" t="s">
        <v>2027</v>
      </c>
      <c r="J1948" s="10" t="s">
        <v>15573</v>
      </c>
      <c r="K1948" s="10" t="s">
        <v>10739</v>
      </c>
      <c r="L1948" s="98">
        <f>IFERROR(VLOOKUP($F1948&amp;$C1948,Sales!$J:$W,9,0),0)</f>
        <v>0</v>
      </c>
      <c r="M1948" s="98">
        <f>IFERROR(VLOOKUP($F1948&amp;$C1948,Sales!$J:$W,10,0),0)</f>
        <v>0</v>
      </c>
      <c r="N1948" s="98">
        <f>IFERROR(VLOOKUP($F1948&amp;$C1948,Sales!$J:$W,11,0),0)</f>
        <v>0</v>
      </c>
      <c r="O1948" s="98">
        <f>IFERROR(VLOOKUP($F1948&amp;$C1948,Sales!$J:$W,12,0),0)</f>
        <v>0</v>
      </c>
      <c r="P1948" s="98">
        <f>IFERROR(VLOOKUP($F1948&amp;$C1948,Sales!$J:$W,13,0),0)</f>
        <v>0</v>
      </c>
      <c r="Q1948" s="98">
        <f>IFERROR(VLOOKUP($F1948&amp;$C1948,Sales!$A:$H,7,0),0)</f>
        <v>0</v>
      </c>
      <c r="R1948" s="41" t="str">
        <f t="shared" si="60"/>
        <v>ERROR</v>
      </c>
      <c r="S1948" s="15"/>
      <c r="T1948" s="15"/>
      <c r="U1948" s="15"/>
      <c r="V1948" s="15"/>
      <c r="W1948" s="15"/>
      <c r="X1948" s="15"/>
      <c r="Y1948" s="41"/>
      <c r="Z1948" s="41"/>
      <c r="AA1948" s="41"/>
      <c r="AB1948" s="15"/>
      <c r="AC1948" s="15"/>
      <c r="AD1948" s="15"/>
      <c r="AE1948" s="15"/>
      <c r="AF1948" s="15"/>
      <c r="AG1948" s="15"/>
      <c r="AH1948" s="15"/>
      <c r="AI1948" s="41"/>
      <c r="AJ1948" s="41"/>
      <c r="AK1948" s="15"/>
      <c r="AL1948" s="15"/>
      <c r="AM1948" s="15"/>
      <c r="AN1948" s="15"/>
      <c r="AO1948" s="15"/>
      <c r="AP1948" s="15"/>
      <c r="AQ1948" s="15"/>
      <c r="AR1948" s="15"/>
      <c r="AS1948" s="15"/>
      <c r="AT1948" s="15"/>
      <c r="AU1948" s="15"/>
      <c r="AV1948" s="15"/>
      <c r="AW1948" s="15"/>
      <c r="AX1948" s="15"/>
      <c r="AY1948" s="15"/>
      <c r="AZ1948" s="10">
        <v>1</v>
      </c>
      <c r="BA1948" t="s">
        <v>22</v>
      </c>
      <c r="BB1948" t="s">
        <v>88</v>
      </c>
      <c r="BD1948" s="39" t="str">
        <f t="shared" si="61"/>
        <v>01/395329501QBlibli Jabodetabek</v>
      </c>
      <c r="BE1948" s="88">
        <v>44867</v>
      </c>
      <c r="BF1948" t="s">
        <v>14073</v>
      </c>
    </row>
    <row r="1949" spans="2:60" ht="13.5" customHeight="1" x14ac:dyDescent="0.35">
      <c r="B1949" s="10" t="s">
        <v>17</v>
      </c>
      <c r="C1949" s="10" t="s">
        <v>1648</v>
      </c>
      <c r="D1949" s="10" t="s">
        <v>650</v>
      </c>
      <c r="E1949" s="10" t="s">
        <v>194</v>
      </c>
      <c r="F1949" s="10" t="s">
        <v>2028</v>
      </c>
      <c r="G1949" s="137" t="s">
        <v>16673</v>
      </c>
      <c r="H1949" s="10" t="s">
        <v>13132</v>
      </c>
      <c r="I1949" s="10" t="s">
        <v>6202</v>
      </c>
      <c r="J1949" s="10" t="s">
        <v>15574</v>
      </c>
      <c r="K1949" s="10" t="s">
        <v>10741</v>
      </c>
      <c r="L1949" s="98">
        <f>IFERROR(VLOOKUP($F1949&amp;$C1949,Sales!$J:$W,9,0),0)</f>
        <v>0</v>
      </c>
      <c r="M1949" s="98">
        <f>IFERROR(VLOOKUP($F1949&amp;$C1949,Sales!$J:$W,10,0),0)</f>
        <v>0</v>
      </c>
      <c r="N1949" s="98">
        <f>IFERROR(VLOOKUP($F1949&amp;$C1949,Sales!$J:$W,11,0),0)</f>
        <v>0</v>
      </c>
      <c r="O1949" s="98">
        <f>IFERROR(VLOOKUP($F1949&amp;$C1949,Sales!$J:$W,12,0),0)</f>
        <v>0</v>
      </c>
      <c r="P1949" s="98">
        <f>IFERROR(VLOOKUP($F1949&amp;$C1949,Sales!$J:$W,13,0),0)</f>
        <v>0</v>
      </c>
      <c r="Q1949" s="98">
        <f>IFERROR(VLOOKUP($F1949&amp;$C1949,Sales!$A:$H,7,0),0)</f>
        <v>0</v>
      </c>
      <c r="R1949" s="41" t="str">
        <f t="shared" si="60"/>
        <v>ERROR</v>
      </c>
      <c r="S1949" s="41"/>
      <c r="T1949" s="41"/>
      <c r="U1949" s="41"/>
      <c r="V1949" s="15"/>
      <c r="W1949" s="15"/>
      <c r="X1949" s="15"/>
      <c r="Y1949" s="41"/>
      <c r="Z1949" s="41"/>
      <c r="AA1949" s="41"/>
      <c r="AB1949" s="41"/>
      <c r="AC1949" s="41"/>
      <c r="AD1949" s="41"/>
      <c r="AE1949" s="41"/>
      <c r="AF1949" s="41"/>
      <c r="AG1949" s="41"/>
      <c r="AH1949" s="15"/>
      <c r="AI1949" s="15"/>
      <c r="AJ1949" s="41"/>
      <c r="AK1949" s="41"/>
      <c r="AL1949" s="15"/>
      <c r="AM1949" s="15"/>
      <c r="AN1949" s="15"/>
      <c r="AO1949" s="15"/>
      <c r="AP1949" s="15"/>
      <c r="AQ1949" s="15"/>
      <c r="AR1949" s="15"/>
      <c r="AS1949" s="15"/>
      <c r="AT1949" s="127"/>
      <c r="AU1949" s="15"/>
      <c r="AV1949" s="15"/>
      <c r="AW1949" s="15"/>
      <c r="AX1949" s="15"/>
      <c r="AY1949" s="15"/>
      <c r="AZ1949" s="10">
        <v>1</v>
      </c>
      <c r="BA1949" t="s">
        <v>22</v>
      </c>
      <c r="BB1949" t="s">
        <v>88</v>
      </c>
      <c r="BD1949" s="39" t="str">
        <f t="shared" si="61"/>
        <v>01/395329501KBlibli Jabodetabek</v>
      </c>
    </row>
    <row r="1950" spans="2:60" ht="13.5" customHeight="1" x14ac:dyDescent="0.35">
      <c r="B1950" s="10" t="s">
        <v>17</v>
      </c>
      <c r="C1950" s="10" t="s">
        <v>1648</v>
      </c>
      <c r="D1950" s="10" t="s">
        <v>650</v>
      </c>
      <c r="E1950" s="10" t="s">
        <v>194</v>
      </c>
      <c r="F1950" s="10" t="s">
        <v>1495</v>
      </c>
      <c r="G1950" s="137" t="s">
        <v>16674</v>
      </c>
      <c r="H1950" s="31" t="s">
        <v>17295</v>
      </c>
      <c r="I1950" s="10" t="s">
        <v>1496</v>
      </c>
      <c r="J1950" s="10" t="s">
        <v>15575</v>
      </c>
      <c r="K1950" s="10" t="s">
        <v>10742</v>
      </c>
      <c r="L1950" s="98">
        <f>IFERROR(VLOOKUP($F1950&amp;$C1950,Sales!$J:$W,9,0),0)</f>
        <v>0</v>
      </c>
      <c r="M1950" s="98">
        <f>IFERROR(VLOOKUP($F1950&amp;$C1950,Sales!$J:$W,10,0),0)</f>
        <v>0</v>
      </c>
      <c r="N1950" s="98">
        <f>IFERROR(VLOOKUP($F1950&amp;$C1950,Sales!$J:$W,11,0),0)</f>
        <v>0</v>
      </c>
      <c r="O1950" s="98">
        <f>IFERROR(VLOOKUP($F1950&amp;$C1950,Sales!$J:$W,12,0),0)</f>
        <v>0</v>
      </c>
      <c r="P1950" s="98">
        <f>IFERROR(VLOOKUP($F1950&amp;$C1950,Sales!$J:$W,13,0),0)</f>
        <v>0</v>
      </c>
      <c r="Q1950" s="98">
        <f>IFERROR(VLOOKUP($F1950&amp;$C1950,Sales!$A:$H,7,0),0)</f>
        <v>0</v>
      </c>
      <c r="R1950" s="41" t="str">
        <f t="shared" si="60"/>
        <v>ERROR</v>
      </c>
      <c r="S1950" s="15"/>
      <c r="T1950" s="15"/>
      <c r="U1950" s="15"/>
      <c r="V1950" s="15"/>
      <c r="W1950" s="15"/>
      <c r="X1950" s="15"/>
      <c r="Y1950" s="15"/>
      <c r="Z1950" s="15"/>
      <c r="AA1950" s="15"/>
      <c r="AB1950" s="41"/>
      <c r="AC1950" s="41"/>
      <c r="AD1950" s="15"/>
      <c r="AE1950" s="15"/>
      <c r="AF1950" s="15"/>
      <c r="AG1950" s="15"/>
      <c r="AH1950" s="15"/>
      <c r="AI1950" s="41"/>
      <c r="AJ1950" s="15"/>
      <c r="AK1950" s="15"/>
      <c r="AL1950" s="15"/>
      <c r="AM1950" s="15"/>
      <c r="AN1950" s="15"/>
      <c r="AO1950" s="15"/>
      <c r="AP1950" s="15"/>
      <c r="AQ1950" s="15"/>
      <c r="AR1950" s="15"/>
      <c r="AS1950" s="15"/>
      <c r="AT1950" s="132"/>
      <c r="AU1950" s="15"/>
      <c r="AV1950" s="15"/>
      <c r="AW1950" s="15"/>
      <c r="AX1950" s="15"/>
      <c r="AY1950" s="15"/>
      <c r="AZ1950" s="10">
        <v>1</v>
      </c>
      <c r="BA1950" t="s">
        <v>22</v>
      </c>
      <c r="BB1950" t="s">
        <v>88</v>
      </c>
      <c r="BD1950" s="39" t="str">
        <f t="shared" si="61"/>
        <v>01/395329501SBlibli Jabodetabek</v>
      </c>
      <c r="BE1950" s="1">
        <v>45090</v>
      </c>
      <c r="BF1950" t="s">
        <v>19026</v>
      </c>
      <c r="BH1950" s="1">
        <v>45089</v>
      </c>
    </row>
    <row r="1951" spans="2:60" ht="13.5" customHeight="1" x14ac:dyDescent="0.35">
      <c r="B1951" s="10" t="s">
        <v>17</v>
      </c>
      <c r="C1951" s="10" t="s">
        <v>1648</v>
      </c>
      <c r="D1951" s="10" t="s">
        <v>650</v>
      </c>
      <c r="E1951" s="10" t="s">
        <v>194</v>
      </c>
      <c r="F1951" s="10" t="s">
        <v>664</v>
      </c>
      <c r="G1951" s="137" t="s">
        <v>16675</v>
      </c>
      <c r="H1951" s="10" t="s">
        <v>13133</v>
      </c>
      <c r="I1951" s="10">
        <v>4902430851558</v>
      </c>
      <c r="J1951" s="10" t="s">
        <v>15576</v>
      </c>
      <c r="K1951" s="10" t="s">
        <v>10743</v>
      </c>
      <c r="L1951" s="98">
        <f>IFERROR(VLOOKUP($F1951&amp;$C1951,Sales!$J:$W,9,0),0)</f>
        <v>0</v>
      </c>
      <c r="M1951" s="98">
        <f>IFERROR(VLOOKUP($F1951&amp;$C1951,Sales!$J:$W,10,0),0)</f>
        <v>0</v>
      </c>
      <c r="N1951" s="98">
        <f>IFERROR(VLOOKUP($F1951&amp;$C1951,Sales!$J:$W,11,0),0)</f>
        <v>0</v>
      </c>
      <c r="O1951" s="98">
        <f>IFERROR(VLOOKUP($F1951&amp;$C1951,Sales!$J:$W,12,0),0)</f>
        <v>0</v>
      </c>
      <c r="P1951" s="98">
        <f>IFERROR(VLOOKUP($F1951&amp;$C1951,Sales!$J:$W,13,0),0)</f>
        <v>0</v>
      </c>
      <c r="Q1951" s="98">
        <f>IFERROR(VLOOKUP($F1951&amp;$C1951,Sales!$A:$H,7,0),0)</f>
        <v>0</v>
      </c>
      <c r="R1951" s="41" t="str">
        <f t="shared" si="60"/>
        <v>ERROR</v>
      </c>
      <c r="S1951" s="41"/>
      <c r="T1951" s="41"/>
      <c r="U1951" s="41"/>
      <c r="V1951" s="15"/>
      <c r="W1951" s="15"/>
      <c r="X1951" s="15"/>
      <c r="Y1951" s="41"/>
      <c r="Z1951" s="41"/>
      <c r="AA1951" s="41"/>
      <c r="AB1951" s="41"/>
      <c r="AC1951" s="41"/>
      <c r="AD1951" s="41"/>
      <c r="AE1951" s="41"/>
      <c r="AF1951" s="41"/>
      <c r="AG1951" s="41"/>
      <c r="AH1951" s="15"/>
      <c r="AI1951" s="15"/>
      <c r="AJ1951" s="41"/>
      <c r="AK1951" s="41"/>
      <c r="AL1951" s="15"/>
      <c r="AM1951" s="15"/>
      <c r="AN1951" s="15"/>
      <c r="AO1951" s="15"/>
      <c r="AP1951" s="15"/>
      <c r="AQ1951" s="15"/>
      <c r="AR1951" s="15"/>
      <c r="AS1951" s="15"/>
      <c r="AT1951" s="127"/>
      <c r="AU1951" s="15"/>
      <c r="AV1951" s="15"/>
      <c r="AW1951" s="15"/>
      <c r="AX1951" s="15"/>
      <c r="AY1951" s="15"/>
      <c r="AZ1951" s="10">
        <v>1</v>
      </c>
      <c r="BA1951" t="s">
        <v>22</v>
      </c>
      <c r="BB1951" t="s">
        <v>88</v>
      </c>
      <c r="BD1951" s="39" t="str">
        <f t="shared" si="61"/>
        <v>01/245321104FBlibli Jabodetabek</v>
      </c>
      <c r="BE1951" s="1">
        <v>45148</v>
      </c>
      <c r="BF1951" t="s">
        <v>16844</v>
      </c>
    </row>
    <row r="1952" spans="2:60" ht="13.5" customHeight="1" x14ac:dyDescent="0.35">
      <c r="B1952" s="10" t="s">
        <v>17</v>
      </c>
      <c r="C1952" s="10" t="s">
        <v>1648</v>
      </c>
      <c r="D1952" s="10" t="s">
        <v>650</v>
      </c>
      <c r="E1952" s="10" t="s">
        <v>194</v>
      </c>
      <c r="F1952" s="10" t="s">
        <v>2029</v>
      </c>
      <c r="G1952" s="137" t="s">
        <v>6722</v>
      </c>
      <c r="H1952" s="10" t="s">
        <v>13134</v>
      </c>
      <c r="I1952" s="10" t="s">
        <v>2030</v>
      </c>
      <c r="J1952" s="10" t="s">
        <v>15577</v>
      </c>
      <c r="K1952" s="10" t="s">
        <v>10744</v>
      </c>
      <c r="L1952" s="98">
        <f>IFERROR(VLOOKUP($F1952&amp;$C1952,Sales!$J:$W,9,0),0)</f>
        <v>0</v>
      </c>
      <c r="M1952" s="98">
        <f>IFERROR(VLOOKUP($F1952&amp;$C1952,Sales!$J:$W,10,0),0)</f>
        <v>0</v>
      </c>
      <c r="N1952" s="98">
        <f>IFERROR(VLOOKUP($F1952&amp;$C1952,Sales!$J:$W,11,0),0)</f>
        <v>0</v>
      </c>
      <c r="O1952" s="98">
        <f>IFERROR(VLOOKUP($F1952&amp;$C1952,Sales!$J:$W,12,0),0)</f>
        <v>0</v>
      </c>
      <c r="P1952" s="98">
        <f>IFERROR(VLOOKUP($F1952&amp;$C1952,Sales!$J:$W,13,0),0)</f>
        <v>0</v>
      </c>
      <c r="Q1952" s="98">
        <f>IFERROR(VLOOKUP($F1952&amp;$C1952,Sales!$A:$H,7,0),0)</f>
        <v>0</v>
      </c>
      <c r="R1952" s="41" t="str">
        <f t="shared" si="60"/>
        <v>ERROR</v>
      </c>
      <c r="S1952" s="15"/>
      <c r="T1952" s="15"/>
      <c r="U1952" s="15"/>
      <c r="V1952" s="15"/>
      <c r="W1952" s="15"/>
      <c r="X1952" s="15"/>
      <c r="Y1952" s="41"/>
      <c r="Z1952" s="41"/>
      <c r="AA1952" s="41"/>
      <c r="AB1952" s="15"/>
      <c r="AC1952" s="15"/>
      <c r="AD1952" s="15"/>
      <c r="AE1952" s="15"/>
      <c r="AF1952" s="15"/>
      <c r="AG1952" s="15"/>
      <c r="AH1952" s="15"/>
      <c r="AI1952" s="41"/>
      <c r="AJ1952" s="41"/>
      <c r="AK1952" s="15"/>
      <c r="AL1952" s="15"/>
      <c r="AM1952" s="15"/>
      <c r="AN1952" s="15"/>
      <c r="AO1952" s="15"/>
      <c r="AP1952" s="15"/>
      <c r="AQ1952" s="15"/>
      <c r="AR1952" s="15"/>
      <c r="AS1952" s="15"/>
      <c r="AT1952" s="15"/>
      <c r="AU1952" s="15"/>
      <c r="AV1952" s="15"/>
      <c r="AW1952" s="15"/>
      <c r="AX1952" s="15"/>
      <c r="AY1952" s="15"/>
      <c r="AZ1952" s="10">
        <v>1</v>
      </c>
      <c r="BA1952" t="s">
        <v>22</v>
      </c>
      <c r="BB1952" t="s">
        <v>88</v>
      </c>
      <c r="BD1952" s="39" t="str">
        <f t="shared" si="61"/>
        <v>01/395329501MBlibli Jabodetabek</v>
      </c>
      <c r="BE1952" t="s">
        <v>13435</v>
      </c>
      <c r="BF1952" t="s">
        <v>13436</v>
      </c>
    </row>
    <row r="1953" spans="2:59" ht="13.5" customHeight="1" x14ac:dyDescent="0.35">
      <c r="B1953" s="10" t="s">
        <v>17</v>
      </c>
      <c r="C1953" s="10" t="s">
        <v>1648</v>
      </c>
      <c r="D1953" s="10" t="s">
        <v>650</v>
      </c>
      <c r="E1953" s="10" t="s">
        <v>194</v>
      </c>
      <c r="F1953" s="10" t="s">
        <v>1458</v>
      </c>
      <c r="G1953" s="152" t="s">
        <v>17299</v>
      </c>
      <c r="H1953" s="10" t="s">
        <v>13135</v>
      </c>
      <c r="I1953" s="10" t="s">
        <v>1459</v>
      </c>
      <c r="J1953" s="10" t="s">
        <v>15578</v>
      </c>
      <c r="K1953" s="10" t="s">
        <v>10745</v>
      </c>
      <c r="L1953" s="98">
        <f>IFERROR(VLOOKUP($F1953&amp;$C1953,Sales!$J:$W,9,0),0)</f>
        <v>0</v>
      </c>
      <c r="M1953" s="98">
        <f>IFERROR(VLOOKUP($F1953&amp;$C1953,Sales!$J:$W,10,0),0)</f>
        <v>0</v>
      </c>
      <c r="N1953" s="98">
        <f>IFERROR(VLOOKUP($F1953&amp;$C1953,Sales!$J:$W,11,0),0)</f>
        <v>0</v>
      </c>
      <c r="O1953" s="98">
        <f>IFERROR(VLOOKUP($F1953&amp;$C1953,Sales!$J:$W,12,0),0)</f>
        <v>0</v>
      </c>
      <c r="P1953" s="98">
        <f>IFERROR(VLOOKUP($F1953&amp;$C1953,Sales!$J:$W,13,0),0)</f>
        <v>0</v>
      </c>
      <c r="Q1953" s="98">
        <f>IFERROR(VLOOKUP($F1953&amp;$C1953,Sales!$A:$H,7,0),0)</f>
        <v>0</v>
      </c>
      <c r="R1953" s="41" t="str">
        <f t="shared" si="60"/>
        <v>ERROR</v>
      </c>
      <c r="S1953" s="15"/>
      <c r="T1953" s="15"/>
      <c r="U1953" s="15"/>
      <c r="V1953" s="15"/>
      <c r="W1953" s="15"/>
      <c r="X1953" s="15"/>
      <c r="Y1953" s="41"/>
      <c r="Z1953" s="41"/>
      <c r="AA1953" s="41"/>
      <c r="AB1953" s="15"/>
      <c r="AC1953" s="15"/>
      <c r="AD1953" s="15"/>
      <c r="AE1953" s="15"/>
      <c r="AF1953" s="15"/>
      <c r="AG1953" s="15"/>
      <c r="AH1953" s="15"/>
      <c r="AI1953" s="41"/>
      <c r="AJ1953" s="41"/>
      <c r="AK1953" s="15"/>
      <c r="AL1953" s="15"/>
      <c r="AM1953" s="15"/>
      <c r="AN1953" s="15"/>
      <c r="AO1953" s="15"/>
      <c r="AP1953" s="15"/>
      <c r="AQ1953" s="15"/>
      <c r="AR1953" s="15"/>
      <c r="AS1953" s="15"/>
      <c r="AT1953" s="15"/>
      <c r="AU1953" s="15"/>
      <c r="AV1953" s="15"/>
      <c r="AW1953" s="15"/>
      <c r="AX1953" s="15"/>
      <c r="AY1953" s="15"/>
      <c r="AZ1953" s="10">
        <v>1</v>
      </c>
      <c r="BA1953" t="s">
        <v>22</v>
      </c>
      <c r="BB1953" t="s">
        <v>88</v>
      </c>
      <c r="BD1953" s="39" t="str">
        <f t="shared" si="61"/>
        <v>01/395329501UBlibli Jabodetabek</v>
      </c>
      <c r="BE1953" s="81">
        <v>44900</v>
      </c>
      <c r="BF1953" t="s">
        <v>13436</v>
      </c>
    </row>
    <row r="1954" spans="2:59" ht="13.5" customHeight="1" x14ac:dyDescent="0.35">
      <c r="B1954" s="10" t="s">
        <v>17</v>
      </c>
      <c r="C1954" s="10" t="s">
        <v>1648</v>
      </c>
      <c r="D1954" s="10" t="s">
        <v>650</v>
      </c>
      <c r="E1954" s="10" t="s">
        <v>194</v>
      </c>
      <c r="F1954" s="10" t="s">
        <v>670</v>
      </c>
      <c r="G1954" s="137" t="s">
        <v>2034</v>
      </c>
      <c r="H1954" s="10" t="s">
        <v>13136</v>
      </c>
      <c r="I1954" s="10">
        <v>4902430849081</v>
      </c>
      <c r="J1954" s="10" t="s">
        <v>15579</v>
      </c>
      <c r="K1954" s="10" t="s">
        <v>10746</v>
      </c>
      <c r="L1954" s="98">
        <f>IFERROR(VLOOKUP($F1954&amp;$C1954,Sales!$J:$W,9,0),0)</f>
        <v>0</v>
      </c>
      <c r="M1954" s="98">
        <f>IFERROR(VLOOKUP($F1954&amp;$C1954,Sales!$J:$W,10,0),0)</f>
        <v>0</v>
      </c>
      <c r="N1954" s="98">
        <f>IFERROR(VLOOKUP($F1954&amp;$C1954,Sales!$J:$W,11,0),0)</f>
        <v>0</v>
      </c>
      <c r="O1954" s="98">
        <f>IFERROR(VLOOKUP($F1954&amp;$C1954,Sales!$J:$W,12,0),0)</f>
        <v>0</v>
      </c>
      <c r="P1954" s="98">
        <f>IFERROR(VLOOKUP($F1954&amp;$C1954,Sales!$J:$W,13,0),0)</f>
        <v>0</v>
      </c>
      <c r="Q1954" s="98">
        <f>IFERROR(VLOOKUP($F1954&amp;$C1954,Sales!$A:$H,7,0),0)</f>
        <v>0</v>
      </c>
      <c r="R1954" s="41" t="str">
        <f t="shared" si="60"/>
        <v>ERROR</v>
      </c>
      <c r="S1954" s="15"/>
      <c r="T1954" s="15"/>
      <c r="U1954" s="15"/>
      <c r="V1954" s="15"/>
      <c r="W1954" s="15"/>
      <c r="X1954" s="15"/>
      <c r="Y1954" s="41"/>
      <c r="Z1954" s="41"/>
      <c r="AA1954" s="41"/>
      <c r="AB1954" s="15"/>
      <c r="AC1954" s="15"/>
      <c r="AD1954" s="15"/>
      <c r="AE1954" s="15"/>
      <c r="AF1954" s="15"/>
      <c r="AG1954" s="15"/>
      <c r="AH1954" s="15"/>
      <c r="AI1954" s="15"/>
      <c r="AJ1954" s="41"/>
      <c r="AK1954" s="15"/>
      <c r="AL1954" s="15"/>
      <c r="AM1954" s="15"/>
      <c r="AN1954" s="15"/>
      <c r="AO1954" s="15"/>
      <c r="AP1954" s="15"/>
      <c r="AQ1954" s="15"/>
      <c r="AR1954" s="15"/>
      <c r="AS1954" s="15"/>
      <c r="AT1954" s="15"/>
      <c r="AU1954" s="15"/>
      <c r="AV1954" s="15"/>
      <c r="AW1954" s="15"/>
      <c r="AX1954" s="15"/>
      <c r="AY1954" s="15"/>
      <c r="AZ1954" s="10">
        <v>1</v>
      </c>
      <c r="BA1954" t="s">
        <v>22</v>
      </c>
      <c r="BB1954" t="s">
        <v>88</v>
      </c>
      <c r="BD1954" s="39" t="str">
        <f t="shared" si="61"/>
        <v>01/245321104HBlibli Jabodetabek</v>
      </c>
      <c r="BE1954" s="81">
        <v>44900</v>
      </c>
      <c r="BF1954" t="s">
        <v>13436</v>
      </c>
    </row>
    <row r="1955" spans="2:59" ht="13.5" customHeight="1" x14ac:dyDescent="0.35">
      <c r="B1955" s="10" t="s">
        <v>17</v>
      </c>
      <c r="C1955" s="10" t="s">
        <v>1648</v>
      </c>
      <c r="D1955" s="10" t="s">
        <v>650</v>
      </c>
      <c r="E1955" s="10" t="s">
        <v>194</v>
      </c>
      <c r="F1955" s="10" t="s">
        <v>5654</v>
      </c>
      <c r="G1955" s="137" t="s">
        <v>16676</v>
      </c>
      <c r="H1955" s="10" t="s">
        <v>13137</v>
      </c>
      <c r="I1955" s="10" t="s">
        <v>6725</v>
      </c>
      <c r="J1955" s="10" t="s">
        <v>15580</v>
      </c>
      <c r="K1955" s="10" t="s">
        <v>10747</v>
      </c>
      <c r="L1955" s="98">
        <f>IFERROR(VLOOKUP($F1955&amp;$C1955,Sales!$J:$W,9,0),0)</f>
        <v>0</v>
      </c>
      <c r="M1955" s="98">
        <f>IFERROR(VLOOKUP($F1955&amp;$C1955,Sales!$J:$W,10,0),0)</f>
        <v>0</v>
      </c>
      <c r="N1955" s="98">
        <f>IFERROR(VLOOKUP($F1955&amp;$C1955,Sales!$J:$W,11,0),0)</f>
        <v>0</v>
      </c>
      <c r="O1955" s="98">
        <f>IFERROR(VLOOKUP($F1955&amp;$C1955,Sales!$J:$W,12,0),0)</f>
        <v>0</v>
      </c>
      <c r="P1955" s="98">
        <f>IFERROR(VLOOKUP($F1955&amp;$C1955,Sales!$J:$W,13,0),0)</f>
        <v>0</v>
      </c>
      <c r="Q1955" s="98">
        <f>IFERROR(VLOOKUP($F1955&amp;$C1955,Sales!$A:$H,7,0),0)</f>
        <v>0</v>
      </c>
      <c r="R1955" s="41" t="str">
        <f t="shared" si="60"/>
        <v>ERROR</v>
      </c>
      <c r="S1955" s="41"/>
      <c r="T1955" s="41"/>
      <c r="U1955" s="41"/>
      <c r="V1955" s="15"/>
      <c r="W1955" s="15"/>
      <c r="X1955" s="15"/>
      <c r="Y1955" s="41"/>
      <c r="Z1955" s="41"/>
      <c r="AA1955" s="41"/>
      <c r="AB1955" s="41"/>
      <c r="AC1955" s="41"/>
      <c r="AD1955" s="41"/>
      <c r="AE1955" s="41"/>
      <c r="AF1955" s="15"/>
      <c r="AG1955" s="15"/>
      <c r="AH1955" s="15"/>
      <c r="AI1955" s="15"/>
      <c r="AJ1955" s="15"/>
      <c r="AK1955" s="15"/>
      <c r="AL1955" s="15"/>
      <c r="AM1955" s="15"/>
      <c r="AN1955" s="15"/>
      <c r="AO1955" s="15"/>
      <c r="AP1955" s="15"/>
      <c r="AQ1955" s="15"/>
      <c r="AR1955" s="15"/>
      <c r="AS1955" s="15"/>
      <c r="AT1955" s="127"/>
      <c r="AU1955" s="15"/>
      <c r="AV1955" s="15"/>
      <c r="AW1955" s="15"/>
      <c r="AX1955" s="15"/>
      <c r="AY1955" s="15"/>
      <c r="AZ1955" s="10">
        <v>1</v>
      </c>
      <c r="BA1955" t="s">
        <v>22</v>
      </c>
      <c r="BB1955" t="s">
        <v>88</v>
      </c>
      <c r="BD1955" s="39" t="str">
        <f t="shared" si="61"/>
        <v>01/395329501RBlibli Jabodetabek</v>
      </c>
    </row>
    <row r="1956" spans="2:59" ht="13.5" customHeight="1" x14ac:dyDescent="0.35">
      <c r="B1956" s="10" t="s">
        <v>17</v>
      </c>
      <c r="C1956" s="10" t="s">
        <v>1648</v>
      </c>
      <c r="D1956" s="10" t="s">
        <v>650</v>
      </c>
      <c r="E1956" s="10" t="s">
        <v>194</v>
      </c>
      <c r="F1956" s="10" t="s">
        <v>1518</v>
      </c>
      <c r="G1956" s="137" t="s">
        <v>16677</v>
      </c>
      <c r="H1956" s="10" t="s">
        <v>13138</v>
      </c>
      <c r="I1956" s="10" t="s">
        <v>1519</v>
      </c>
      <c r="J1956" s="10" t="s">
        <v>15581</v>
      </c>
      <c r="K1956" s="10" t="s">
        <v>10748</v>
      </c>
      <c r="L1956" s="98">
        <f>IFERROR(VLOOKUP($F1956&amp;$C1956,Sales!$J:$W,9,0),0)</f>
        <v>0</v>
      </c>
      <c r="M1956" s="98">
        <f>IFERROR(VLOOKUP($F1956&amp;$C1956,Sales!$J:$W,10,0),0)</f>
        <v>0</v>
      </c>
      <c r="N1956" s="98">
        <f>IFERROR(VLOOKUP($F1956&amp;$C1956,Sales!$J:$W,11,0),0)</f>
        <v>0</v>
      </c>
      <c r="O1956" s="98">
        <f>IFERROR(VLOOKUP($F1956&amp;$C1956,Sales!$J:$W,12,0),0)</f>
        <v>0</v>
      </c>
      <c r="P1956" s="98">
        <f>IFERROR(VLOOKUP($F1956&amp;$C1956,Sales!$J:$W,13,0),0)</f>
        <v>0</v>
      </c>
      <c r="Q1956" s="98">
        <f>IFERROR(VLOOKUP($F1956&amp;$C1956,Sales!$A:$H,7,0),0)</f>
        <v>0</v>
      </c>
      <c r="R1956" s="41">
        <f t="shared" si="60"/>
        <v>0.83333333333333337</v>
      </c>
      <c r="S1956" s="41">
        <v>1</v>
      </c>
      <c r="T1956" s="41"/>
      <c r="U1956" s="41"/>
      <c r="V1956" s="15">
        <v>0</v>
      </c>
      <c r="W1956" s="15">
        <v>1</v>
      </c>
      <c r="X1956" s="15">
        <v>1</v>
      </c>
      <c r="Y1956" s="41">
        <v>1</v>
      </c>
      <c r="Z1956" s="41">
        <v>1</v>
      </c>
      <c r="AA1956" s="41"/>
      <c r="AB1956" s="41"/>
      <c r="AC1956" s="41"/>
      <c r="AD1956" s="41"/>
      <c r="AE1956" s="41"/>
      <c r="AF1956" s="41"/>
      <c r="AG1956" s="41"/>
      <c r="AH1956" s="15"/>
      <c r="AI1956" s="41"/>
      <c r="AJ1956" s="41"/>
      <c r="AK1956" s="41"/>
      <c r="AL1956" s="15"/>
      <c r="AM1956" s="15"/>
      <c r="AN1956" s="15"/>
      <c r="AO1956" s="15"/>
      <c r="AP1956" s="15"/>
      <c r="AQ1956" s="15"/>
      <c r="AR1956" s="15"/>
      <c r="AS1956" s="15"/>
      <c r="AT1956" s="127"/>
      <c r="AU1956" s="15"/>
      <c r="AV1956" s="15"/>
      <c r="AW1956" s="15"/>
      <c r="AX1956" s="15"/>
      <c r="AY1956" s="15"/>
      <c r="AZ1956" s="10">
        <v>1</v>
      </c>
      <c r="BA1956" t="s">
        <v>22</v>
      </c>
      <c r="BB1956" t="s">
        <v>23</v>
      </c>
      <c r="BD1956" s="39" t="str">
        <f t="shared" si="61"/>
        <v>01/395329501LBlibli Jabodetabek</v>
      </c>
    </row>
    <row r="1957" spans="2:59" ht="13.5" customHeight="1" x14ac:dyDescent="0.35">
      <c r="B1957" s="10" t="s">
        <v>17</v>
      </c>
      <c r="C1957" s="10" t="s">
        <v>1648</v>
      </c>
      <c r="D1957" s="10" t="s">
        <v>650</v>
      </c>
      <c r="E1957" s="10" t="s">
        <v>194</v>
      </c>
      <c r="F1957" s="10" t="s">
        <v>1474</v>
      </c>
      <c r="G1957" s="137" t="s">
        <v>16678</v>
      </c>
      <c r="H1957" s="10" t="s">
        <v>13139</v>
      </c>
      <c r="I1957" s="10" t="s">
        <v>1475</v>
      </c>
      <c r="J1957" s="124" t="s">
        <v>15582</v>
      </c>
      <c r="K1957" s="10" t="s">
        <v>10749</v>
      </c>
      <c r="L1957" s="98">
        <f>IFERROR(VLOOKUP($F1957&amp;$C1957,Sales!$J:$W,9,0),0)</f>
        <v>0</v>
      </c>
      <c r="M1957" s="98">
        <f>IFERROR(VLOOKUP($F1957&amp;$C1957,Sales!$J:$W,10,0),0)</f>
        <v>0</v>
      </c>
      <c r="N1957" s="98">
        <f>IFERROR(VLOOKUP($F1957&amp;$C1957,Sales!$J:$W,11,0),0)</f>
        <v>0</v>
      </c>
      <c r="O1957" s="98">
        <f>IFERROR(VLOOKUP($F1957&amp;$C1957,Sales!$J:$W,12,0),0)</f>
        <v>0</v>
      </c>
      <c r="P1957" s="98">
        <f>IFERROR(VLOOKUP($F1957&amp;$C1957,Sales!$J:$W,13,0),0)</f>
        <v>0</v>
      </c>
      <c r="Q1957" s="98">
        <f>IFERROR(VLOOKUP($F1957&amp;$C1957,Sales!$A:$H,7,0),0)</f>
        <v>0</v>
      </c>
      <c r="R1957" s="41" t="str">
        <f t="shared" si="60"/>
        <v>ERROR</v>
      </c>
      <c r="S1957" s="41"/>
      <c r="T1957" s="41"/>
      <c r="U1957" s="41"/>
      <c r="V1957" s="15"/>
      <c r="W1957" s="15"/>
      <c r="X1957" s="15"/>
      <c r="Y1957" s="41"/>
      <c r="Z1957" s="41"/>
      <c r="AA1957" s="41"/>
      <c r="AB1957" s="41"/>
      <c r="AC1957" s="41"/>
      <c r="AD1957" s="41"/>
      <c r="AE1957" s="41"/>
      <c r="AF1957" s="41"/>
      <c r="AG1957" s="41"/>
      <c r="AH1957" s="41"/>
      <c r="AI1957" s="41"/>
      <c r="AJ1957" s="15"/>
      <c r="AK1957" s="15"/>
      <c r="AL1957" s="15"/>
      <c r="AM1957" s="15"/>
      <c r="AN1957" s="15"/>
      <c r="AO1957" s="15"/>
      <c r="AP1957" s="15"/>
      <c r="AQ1957" s="15"/>
      <c r="AR1957" s="15"/>
      <c r="AS1957" s="15"/>
      <c r="AT1957" s="127"/>
      <c r="AU1957" s="15"/>
      <c r="AV1957" s="15"/>
      <c r="AW1957" s="15"/>
      <c r="AX1957" s="15"/>
      <c r="AY1957" s="15"/>
      <c r="AZ1957" s="10">
        <v>1</v>
      </c>
      <c r="BA1957" t="s">
        <v>22</v>
      </c>
      <c r="BB1957" t="s">
        <v>88</v>
      </c>
      <c r="BD1957" s="39" t="str">
        <f t="shared" si="61"/>
        <v>01/395329501TBlibli Jabodetabek</v>
      </c>
    </row>
    <row r="1958" spans="2:59" ht="13.5" customHeight="1" x14ac:dyDescent="0.35">
      <c r="B1958" s="10" t="s">
        <v>17</v>
      </c>
      <c r="C1958" s="10" t="s">
        <v>1648</v>
      </c>
      <c r="D1958" s="10" t="s">
        <v>650</v>
      </c>
      <c r="E1958" s="10" t="s">
        <v>194</v>
      </c>
      <c r="F1958" s="10" t="s">
        <v>666</v>
      </c>
      <c r="G1958" s="137" t="s">
        <v>16679</v>
      </c>
      <c r="H1958" s="10" t="s">
        <v>13140</v>
      </c>
      <c r="I1958" s="10">
        <v>4902430851572</v>
      </c>
      <c r="J1958" s="10" t="s">
        <v>15583</v>
      </c>
      <c r="K1958" s="10" t="s">
        <v>10750</v>
      </c>
      <c r="L1958" s="98">
        <f>IFERROR(VLOOKUP($F1958&amp;$C1958,Sales!$J:$W,9,0),0)</f>
        <v>0</v>
      </c>
      <c r="M1958" s="98">
        <f>IFERROR(VLOOKUP($F1958&amp;$C1958,Sales!$J:$W,10,0),0)</f>
        <v>0</v>
      </c>
      <c r="N1958" s="98">
        <f>IFERROR(VLOOKUP($F1958&amp;$C1958,Sales!$J:$W,11,0),0)</f>
        <v>0</v>
      </c>
      <c r="O1958" s="98">
        <f>IFERROR(VLOOKUP($F1958&amp;$C1958,Sales!$J:$W,12,0),0)</f>
        <v>0</v>
      </c>
      <c r="P1958" s="98">
        <f>IFERROR(VLOOKUP($F1958&amp;$C1958,Sales!$J:$W,13,0),0)</f>
        <v>0</v>
      </c>
      <c r="Q1958" s="98">
        <f>IFERROR(VLOOKUP($F1958&amp;$C1958,Sales!$A:$H,7,0),0)</f>
        <v>0</v>
      </c>
      <c r="R1958" s="41" t="str">
        <f t="shared" si="60"/>
        <v>ERROR</v>
      </c>
      <c r="S1958" s="41"/>
      <c r="T1958" s="41"/>
      <c r="U1958" s="41"/>
      <c r="V1958" s="15"/>
      <c r="W1958" s="15"/>
      <c r="X1958" s="15"/>
      <c r="Y1958" s="41"/>
      <c r="Z1958" s="41"/>
      <c r="AA1958" s="41"/>
      <c r="AB1958" s="41"/>
      <c r="AC1958" s="41"/>
      <c r="AD1958" s="41"/>
      <c r="AE1958" s="41"/>
      <c r="AF1958" s="41"/>
      <c r="AG1958" s="41"/>
      <c r="AH1958" s="41"/>
      <c r="AI1958" s="41"/>
      <c r="AJ1958" s="15"/>
      <c r="AK1958" s="15"/>
      <c r="AL1958" s="15"/>
      <c r="AM1958" s="15"/>
      <c r="AN1958" s="15"/>
      <c r="AO1958" s="15"/>
      <c r="AP1958" s="15"/>
      <c r="AQ1958" s="15"/>
      <c r="AR1958" s="15"/>
      <c r="AS1958" s="15"/>
      <c r="AT1958" s="127"/>
      <c r="AU1958" s="15"/>
      <c r="AV1958" s="15"/>
      <c r="AW1958" s="15"/>
      <c r="AX1958" s="15"/>
      <c r="AY1958" s="15"/>
      <c r="AZ1958" s="10">
        <v>1</v>
      </c>
      <c r="BA1958" t="s">
        <v>22</v>
      </c>
      <c r="BB1958" t="s">
        <v>88</v>
      </c>
      <c r="BD1958" s="39" t="str">
        <f t="shared" si="61"/>
        <v>01/245321104GBlibli Jabodetabek</v>
      </c>
    </row>
    <row r="1959" spans="2:59" ht="13.5" customHeight="1" x14ac:dyDescent="0.35">
      <c r="B1959" s="10" t="s">
        <v>17</v>
      </c>
      <c r="C1959" s="10" t="s">
        <v>1648</v>
      </c>
      <c r="D1959" s="10" t="s">
        <v>650</v>
      </c>
      <c r="E1959" s="10" t="s">
        <v>194</v>
      </c>
      <c r="F1959" s="10" t="s">
        <v>1485</v>
      </c>
      <c r="G1959" s="137" t="s">
        <v>6728</v>
      </c>
      <c r="H1959" s="10" t="s">
        <v>13141</v>
      </c>
      <c r="I1959" s="10" t="s">
        <v>1486</v>
      </c>
      <c r="J1959" s="10" t="s">
        <v>15584</v>
      </c>
      <c r="K1959" s="10" t="s">
        <v>10751</v>
      </c>
      <c r="L1959" s="98">
        <f>IFERROR(VLOOKUP($F1959&amp;$C1959,Sales!$J:$W,9,0),0)</f>
        <v>0</v>
      </c>
      <c r="M1959" s="98">
        <f>IFERROR(VLOOKUP($F1959&amp;$C1959,Sales!$J:$W,10,0),0)</f>
        <v>0</v>
      </c>
      <c r="N1959" s="98">
        <f>IFERROR(VLOOKUP($F1959&amp;$C1959,Sales!$J:$W,11,0),0)</f>
        <v>0</v>
      </c>
      <c r="O1959" s="98">
        <f>IFERROR(VLOOKUP($F1959&amp;$C1959,Sales!$J:$W,12,0),0)</f>
        <v>0</v>
      </c>
      <c r="P1959" s="98">
        <f>IFERROR(VLOOKUP($F1959&amp;$C1959,Sales!$J:$W,13,0),0)</f>
        <v>0</v>
      </c>
      <c r="Q1959" s="98">
        <f>IFERROR(VLOOKUP($F1959&amp;$C1959,Sales!$A:$H,7,0),0)</f>
        <v>0</v>
      </c>
      <c r="R1959" s="41" t="str">
        <f t="shared" si="60"/>
        <v>ERROR</v>
      </c>
      <c r="S1959" s="15"/>
      <c r="T1959" s="15"/>
      <c r="U1959" s="15"/>
      <c r="V1959" s="15"/>
      <c r="W1959" s="15"/>
      <c r="X1959" s="15"/>
      <c r="Y1959" s="41"/>
      <c r="Z1959" s="41"/>
      <c r="AA1959" s="41"/>
      <c r="AB1959" s="15"/>
      <c r="AC1959" s="15"/>
      <c r="AD1959" s="15"/>
      <c r="AE1959" s="15"/>
      <c r="AF1959" s="15"/>
      <c r="AG1959" s="15"/>
      <c r="AH1959" s="15"/>
      <c r="AI1959" s="15"/>
      <c r="AJ1959" s="41"/>
      <c r="AK1959" s="15"/>
      <c r="AL1959" s="15"/>
      <c r="AM1959" s="15"/>
      <c r="AN1959" s="15"/>
      <c r="AO1959" s="15"/>
      <c r="AP1959" s="15"/>
      <c r="AQ1959" s="15"/>
      <c r="AR1959" s="15"/>
      <c r="AS1959" s="15"/>
      <c r="AT1959" s="15"/>
      <c r="AU1959" s="15"/>
      <c r="AV1959" s="15"/>
      <c r="AW1959" s="15"/>
      <c r="AX1959" s="15"/>
      <c r="AY1959" s="15"/>
      <c r="AZ1959" s="10">
        <v>1</v>
      </c>
      <c r="BA1959" t="s">
        <v>22</v>
      </c>
      <c r="BB1959" t="s">
        <v>88</v>
      </c>
      <c r="BD1959" s="39" t="str">
        <f t="shared" si="61"/>
        <v>01/395329501NBlibli Jabodetabek</v>
      </c>
      <c r="BE1959" t="s">
        <v>13771</v>
      </c>
      <c r="BF1959" t="s">
        <v>14107</v>
      </c>
    </row>
    <row r="1960" spans="2:59" ht="13.5" customHeight="1" x14ac:dyDescent="0.35">
      <c r="B1960" s="10" t="s">
        <v>17</v>
      </c>
      <c r="C1960" s="10" t="s">
        <v>1648</v>
      </c>
      <c r="D1960" s="10" t="s">
        <v>650</v>
      </c>
      <c r="E1960" s="10" t="s">
        <v>194</v>
      </c>
      <c r="F1960" s="10" t="s">
        <v>2040</v>
      </c>
      <c r="G1960" s="152" t="s">
        <v>17300</v>
      </c>
      <c r="H1960" s="10" t="s">
        <v>13142</v>
      </c>
      <c r="I1960" s="10" t="s">
        <v>2042</v>
      </c>
      <c r="J1960" s="10" t="s">
        <v>15585</v>
      </c>
      <c r="K1960" s="10" t="s">
        <v>10752</v>
      </c>
      <c r="L1960" s="98">
        <f>IFERROR(VLOOKUP($F1960&amp;$C1960,Sales!$J:$W,9,0),0)</f>
        <v>0</v>
      </c>
      <c r="M1960" s="98">
        <f>IFERROR(VLOOKUP($F1960&amp;$C1960,Sales!$J:$W,10,0),0)</f>
        <v>0</v>
      </c>
      <c r="N1960" s="98">
        <f>IFERROR(VLOOKUP($F1960&amp;$C1960,Sales!$J:$W,11,0),0)</f>
        <v>0</v>
      </c>
      <c r="O1960" s="98">
        <f>IFERROR(VLOOKUP($F1960&amp;$C1960,Sales!$J:$W,12,0),0)</f>
        <v>0</v>
      </c>
      <c r="P1960" s="98">
        <f>IFERROR(VLOOKUP($F1960&amp;$C1960,Sales!$J:$W,13,0),0)</f>
        <v>0</v>
      </c>
      <c r="Q1960" s="98">
        <f>IFERROR(VLOOKUP($F1960&amp;$C1960,Sales!$A:$H,7,0),0)</f>
        <v>0</v>
      </c>
      <c r="R1960" s="41" t="str">
        <f t="shared" si="60"/>
        <v>ERROR</v>
      </c>
      <c r="S1960" s="15"/>
      <c r="T1960" s="15"/>
      <c r="U1960" s="15"/>
      <c r="V1960" s="15"/>
      <c r="W1960" s="15"/>
      <c r="X1960" s="15"/>
      <c r="Y1960" s="41"/>
      <c r="Z1960" s="41"/>
      <c r="AA1960" s="41"/>
      <c r="AB1960" s="15"/>
      <c r="AC1960" s="15"/>
      <c r="AD1960" s="15"/>
      <c r="AE1960" s="15"/>
      <c r="AF1960" s="15"/>
      <c r="AG1960" s="15"/>
      <c r="AH1960" s="15"/>
      <c r="AI1960" s="15"/>
      <c r="AJ1960" s="41"/>
      <c r="AK1960" s="15"/>
      <c r="AL1960" s="15"/>
      <c r="AM1960" s="15"/>
      <c r="AN1960" s="15"/>
      <c r="AO1960" s="15"/>
      <c r="AP1960" s="15"/>
      <c r="AQ1960" s="15"/>
      <c r="AR1960" s="15"/>
      <c r="AS1960" s="15"/>
      <c r="AT1960" s="15"/>
      <c r="AU1960" s="15"/>
      <c r="AV1960" s="15"/>
      <c r="AW1960" s="15"/>
      <c r="AX1960" s="15"/>
      <c r="AY1960" s="15"/>
      <c r="AZ1960" s="10">
        <v>1</v>
      </c>
      <c r="BA1960" t="s">
        <v>22</v>
      </c>
      <c r="BB1960" t="s">
        <v>88</v>
      </c>
      <c r="BD1960" s="39" t="str">
        <f t="shared" si="61"/>
        <v>01/395329501VBlibli Jabodetabek</v>
      </c>
      <c r="BE1960" t="s">
        <v>13746</v>
      </c>
      <c r="BF1960" t="s">
        <v>13436</v>
      </c>
    </row>
    <row r="1961" spans="2:59" ht="13.5" customHeight="1" x14ac:dyDescent="0.35">
      <c r="B1961" s="10" t="s">
        <v>17</v>
      </c>
      <c r="C1961" s="10" t="s">
        <v>1648</v>
      </c>
      <c r="D1961" s="10" t="s">
        <v>650</v>
      </c>
      <c r="E1961" s="10" t="s">
        <v>194</v>
      </c>
      <c r="F1961" s="10" t="s">
        <v>662</v>
      </c>
      <c r="G1961" s="137" t="s">
        <v>6729</v>
      </c>
      <c r="H1961" s="10" t="s">
        <v>13143</v>
      </c>
      <c r="I1961" s="10">
        <v>4902430849210</v>
      </c>
      <c r="J1961" s="10" t="s">
        <v>15586</v>
      </c>
      <c r="K1961" s="10" t="s">
        <v>10753</v>
      </c>
      <c r="L1961" s="98">
        <f>IFERROR(VLOOKUP($F1961&amp;$C1961,Sales!$J:$W,9,0),0)</f>
        <v>0</v>
      </c>
      <c r="M1961" s="98">
        <f>IFERROR(VLOOKUP($F1961&amp;$C1961,Sales!$J:$W,10,0),0)</f>
        <v>0</v>
      </c>
      <c r="N1961" s="98">
        <f>IFERROR(VLOOKUP($F1961&amp;$C1961,Sales!$J:$W,11,0),0)</f>
        <v>0</v>
      </c>
      <c r="O1961" s="98">
        <f>IFERROR(VLOOKUP($F1961&amp;$C1961,Sales!$J:$W,12,0),0)</f>
        <v>0</v>
      </c>
      <c r="P1961" s="98">
        <f>IFERROR(VLOOKUP($F1961&amp;$C1961,Sales!$J:$W,13,0),0)</f>
        <v>0</v>
      </c>
      <c r="Q1961" s="98">
        <f>IFERROR(VLOOKUP($F1961&amp;$C1961,Sales!$A:$H,7,0),0)</f>
        <v>0</v>
      </c>
      <c r="R1961" s="41" t="str">
        <f t="shared" si="60"/>
        <v>ERROR</v>
      </c>
      <c r="S1961" s="15"/>
      <c r="T1961" s="15"/>
      <c r="U1961" s="15"/>
      <c r="V1961" s="15"/>
      <c r="W1961" s="15"/>
      <c r="X1961" s="15"/>
      <c r="Y1961" s="41"/>
      <c r="Z1961" s="41"/>
      <c r="AA1961" s="41"/>
      <c r="AB1961" s="15"/>
      <c r="AC1961" s="15"/>
      <c r="AD1961" s="15"/>
      <c r="AE1961" s="15"/>
      <c r="AF1961" s="15"/>
      <c r="AG1961" s="15"/>
      <c r="AH1961" s="15"/>
      <c r="AI1961" s="15"/>
      <c r="AJ1961" s="41"/>
      <c r="AK1961" s="15"/>
      <c r="AL1961" s="15"/>
      <c r="AM1961" s="15"/>
      <c r="AN1961" s="15"/>
      <c r="AO1961" s="15"/>
      <c r="AP1961" s="15"/>
      <c r="AQ1961" s="15"/>
      <c r="AR1961" s="15"/>
      <c r="AS1961" s="15"/>
      <c r="AT1961" s="15"/>
      <c r="AU1961" s="15"/>
      <c r="AV1961" s="15"/>
      <c r="AW1961" s="15"/>
      <c r="AX1961" s="15"/>
      <c r="AY1961" s="15"/>
      <c r="AZ1961" s="10">
        <v>1</v>
      </c>
      <c r="BA1961" t="s">
        <v>22</v>
      </c>
      <c r="BB1961" t="s">
        <v>88</v>
      </c>
      <c r="BD1961" s="39" t="str">
        <f t="shared" si="61"/>
        <v>01/245321104IBlibli Jabodetabek</v>
      </c>
      <c r="BE1961" s="88">
        <v>44918</v>
      </c>
      <c r="BF1961" t="s">
        <v>14106</v>
      </c>
    </row>
    <row r="1962" spans="2:59" ht="13.5" customHeight="1" x14ac:dyDescent="0.35">
      <c r="B1962" s="10" t="s">
        <v>17</v>
      </c>
      <c r="C1962" s="10" t="s">
        <v>1648</v>
      </c>
      <c r="D1962" s="10" t="s">
        <v>650</v>
      </c>
      <c r="E1962" s="10" t="s">
        <v>194</v>
      </c>
      <c r="F1962" s="10" t="s">
        <v>764</v>
      </c>
      <c r="G1962" s="137" t="s">
        <v>16680</v>
      </c>
      <c r="H1962" s="10" t="s">
        <v>13144</v>
      </c>
      <c r="I1962" s="10">
        <v>4902430450393</v>
      </c>
      <c r="J1962" s="10" t="s">
        <v>15587</v>
      </c>
      <c r="K1962" s="10" t="s">
        <v>10754</v>
      </c>
      <c r="L1962" s="98">
        <f>IFERROR(VLOOKUP($F1962&amp;$C1962,Sales!$J:$W,9,0),0)</f>
        <v>0</v>
      </c>
      <c r="M1962" s="98">
        <f>IFERROR(VLOOKUP($F1962&amp;$C1962,Sales!$J:$W,10,0),0)</f>
        <v>0</v>
      </c>
      <c r="N1962" s="98">
        <f>IFERROR(VLOOKUP($F1962&amp;$C1962,Sales!$J:$W,11,0),0)</f>
        <v>0</v>
      </c>
      <c r="O1962" s="98">
        <f>IFERROR(VLOOKUP($F1962&amp;$C1962,Sales!$J:$W,12,0),0)</f>
        <v>0</v>
      </c>
      <c r="P1962" s="98">
        <f>IFERROR(VLOOKUP($F1962&amp;$C1962,Sales!$J:$W,13,0),0)</f>
        <v>0</v>
      </c>
      <c r="Q1962" s="98">
        <f>IFERROR(VLOOKUP($F1962&amp;$C1962,Sales!$A:$H,7,0),0)</f>
        <v>0</v>
      </c>
      <c r="R1962" s="41">
        <f t="shared" si="60"/>
        <v>1</v>
      </c>
      <c r="S1962" s="41">
        <v>1</v>
      </c>
      <c r="T1962" s="41"/>
      <c r="U1962" s="41"/>
      <c r="V1962" s="15">
        <v>1</v>
      </c>
      <c r="W1962" s="15">
        <v>1</v>
      </c>
      <c r="X1962" s="15">
        <v>1</v>
      </c>
      <c r="Y1962" s="41">
        <v>1</v>
      </c>
      <c r="Z1962" s="41">
        <v>1</v>
      </c>
      <c r="AA1962" s="41"/>
      <c r="AB1962" s="41"/>
      <c r="AC1962" s="41"/>
      <c r="AD1962" s="41"/>
      <c r="AE1962" s="41"/>
      <c r="AF1962" s="41"/>
      <c r="AG1962" s="41"/>
      <c r="AH1962" s="15"/>
      <c r="AI1962" s="41"/>
      <c r="AJ1962" s="41"/>
      <c r="AK1962" s="41"/>
      <c r="AL1962" s="15"/>
      <c r="AM1962" s="15"/>
      <c r="AN1962" s="15"/>
      <c r="AO1962" s="15"/>
      <c r="AP1962" s="15"/>
      <c r="AQ1962" s="15"/>
      <c r="AR1962" s="15"/>
      <c r="AS1962" s="15"/>
      <c r="AT1962" s="127"/>
      <c r="AU1962" s="15"/>
      <c r="AV1962" s="15"/>
      <c r="AW1962" s="15"/>
      <c r="AX1962" s="15"/>
      <c r="AY1962" s="15"/>
      <c r="AZ1962" s="10">
        <v>1</v>
      </c>
      <c r="BA1962" t="s">
        <v>22</v>
      </c>
      <c r="BB1962" t="s">
        <v>23</v>
      </c>
      <c r="BD1962" s="39" t="str">
        <f t="shared" si="61"/>
        <v>01/245321101VBlibli Jabodetabek</v>
      </c>
    </row>
    <row r="1963" spans="2:59" ht="13.5" customHeight="1" x14ac:dyDescent="0.35">
      <c r="B1963" s="10" t="s">
        <v>17</v>
      </c>
      <c r="C1963" s="10" t="s">
        <v>1648</v>
      </c>
      <c r="D1963" s="10" t="s">
        <v>650</v>
      </c>
      <c r="E1963" s="10" t="s">
        <v>194</v>
      </c>
      <c r="F1963" s="10" t="s">
        <v>2638</v>
      </c>
      <c r="G1963" s="137" t="s">
        <v>16681</v>
      </c>
      <c r="H1963" s="10" t="s">
        <v>13145</v>
      </c>
      <c r="I1963" s="10">
        <v>4902430473231</v>
      </c>
      <c r="J1963" s="10" t="s">
        <v>15588</v>
      </c>
      <c r="K1963" s="10" t="s">
        <v>10755</v>
      </c>
      <c r="L1963" s="98">
        <f>IFERROR(VLOOKUP($F1963&amp;$C1963,Sales!$J:$W,9,0),0)</f>
        <v>0</v>
      </c>
      <c r="M1963" s="98">
        <f>IFERROR(VLOOKUP($F1963&amp;$C1963,Sales!$J:$W,10,0),0)</f>
        <v>0</v>
      </c>
      <c r="N1963" s="98">
        <f>IFERROR(VLOOKUP($F1963&amp;$C1963,Sales!$J:$W,11,0),0)</f>
        <v>0</v>
      </c>
      <c r="O1963" s="98">
        <f>IFERROR(VLOOKUP($F1963&amp;$C1963,Sales!$J:$W,12,0),0)</f>
        <v>0</v>
      </c>
      <c r="P1963" s="98">
        <f>IFERROR(VLOOKUP($F1963&amp;$C1963,Sales!$J:$W,13,0),0)</f>
        <v>0</v>
      </c>
      <c r="Q1963" s="98">
        <f>IFERROR(VLOOKUP($F1963&amp;$C1963,Sales!$A:$H,7,0),0)</f>
        <v>0</v>
      </c>
      <c r="R1963" s="41">
        <f t="shared" si="60"/>
        <v>1</v>
      </c>
      <c r="S1963" s="41">
        <v>1</v>
      </c>
      <c r="T1963" s="41"/>
      <c r="U1963" s="41"/>
      <c r="V1963" s="15">
        <v>1</v>
      </c>
      <c r="W1963" s="15">
        <v>1</v>
      </c>
      <c r="X1963" s="15">
        <v>1</v>
      </c>
      <c r="Y1963" s="41">
        <v>1</v>
      </c>
      <c r="Z1963" s="41">
        <v>1</v>
      </c>
      <c r="AA1963" s="41"/>
      <c r="AB1963" s="41"/>
      <c r="AC1963" s="41"/>
      <c r="AD1963" s="41"/>
      <c r="AE1963" s="41"/>
      <c r="AF1963" s="41"/>
      <c r="AG1963" s="41"/>
      <c r="AH1963" s="15"/>
      <c r="AI1963" s="41"/>
      <c r="AJ1963" s="41"/>
      <c r="AK1963" s="41"/>
      <c r="AL1963" s="15"/>
      <c r="AM1963" s="15"/>
      <c r="AN1963" s="15"/>
      <c r="AO1963" s="15"/>
      <c r="AP1963" s="15"/>
      <c r="AQ1963" s="15"/>
      <c r="AR1963" s="15"/>
      <c r="AS1963" s="15"/>
      <c r="AT1963" s="127"/>
      <c r="AU1963" s="15"/>
      <c r="AV1963" s="15"/>
      <c r="AW1963" s="15"/>
      <c r="AX1963" s="15"/>
      <c r="AY1963" s="15"/>
      <c r="AZ1963" s="10">
        <v>1</v>
      </c>
      <c r="BA1963" t="s">
        <v>22</v>
      </c>
      <c r="BB1963" t="s">
        <v>23</v>
      </c>
      <c r="BD1963" s="39" t="str">
        <f t="shared" si="61"/>
        <v>01/245321106GBlibli Jabodetabek</v>
      </c>
    </row>
    <row r="1964" spans="2:59" ht="13.5" customHeight="1" x14ac:dyDescent="0.35">
      <c r="B1964" s="10" t="s">
        <v>17</v>
      </c>
      <c r="C1964" s="10" t="s">
        <v>1648</v>
      </c>
      <c r="D1964" s="10" t="s">
        <v>650</v>
      </c>
      <c r="E1964" s="10" t="s">
        <v>194</v>
      </c>
      <c r="F1964" s="10" t="s">
        <v>668</v>
      </c>
      <c r="G1964" s="137" t="s">
        <v>16682</v>
      </c>
      <c r="H1964" s="10" t="s">
        <v>13146</v>
      </c>
      <c r="I1964" s="10">
        <v>4902430432375</v>
      </c>
      <c r="J1964" s="10" t="s">
        <v>15589</v>
      </c>
      <c r="K1964" s="10" t="s">
        <v>10756</v>
      </c>
      <c r="L1964" s="98">
        <f>IFERROR(VLOOKUP($F1964&amp;$C1964,Sales!$J:$W,9,0),0)</f>
        <v>0</v>
      </c>
      <c r="M1964" s="98">
        <f>IFERROR(VLOOKUP($F1964&amp;$C1964,Sales!$J:$W,10,0),0)</f>
        <v>0</v>
      </c>
      <c r="N1964" s="98">
        <f>IFERROR(VLOOKUP($F1964&amp;$C1964,Sales!$J:$W,11,0),0)</f>
        <v>0</v>
      </c>
      <c r="O1964" s="98">
        <f>IFERROR(VLOOKUP($F1964&amp;$C1964,Sales!$J:$W,12,0),0)</f>
        <v>0</v>
      </c>
      <c r="P1964" s="98">
        <f>IFERROR(VLOOKUP($F1964&amp;$C1964,Sales!$J:$W,13,0),0)</f>
        <v>0</v>
      </c>
      <c r="Q1964" s="98">
        <f>IFERROR(VLOOKUP($F1964&amp;$C1964,Sales!$A:$H,7,0),0)</f>
        <v>0</v>
      </c>
      <c r="R1964" s="41">
        <f t="shared" si="60"/>
        <v>1</v>
      </c>
      <c r="S1964" s="41">
        <v>1</v>
      </c>
      <c r="T1964" s="41"/>
      <c r="U1964" s="41"/>
      <c r="V1964" s="15">
        <v>1</v>
      </c>
      <c r="W1964" s="15">
        <v>1</v>
      </c>
      <c r="X1964" s="15">
        <v>1</v>
      </c>
      <c r="Y1964" s="41">
        <v>1</v>
      </c>
      <c r="Z1964" s="41">
        <v>1</v>
      </c>
      <c r="AA1964" s="41"/>
      <c r="AB1964" s="41"/>
      <c r="AC1964" s="41"/>
      <c r="AD1964" s="41"/>
      <c r="AE1964" s="41"/>
      <c r="AF1964" s="41"/>
      <c r="AG1964" s="41"/>
      <c r="AH1964" s="15"/>
      <c r="AI1964" s="41"/>
      <c r="AJ1964" s="41"/>
      <c r="AK1964" s="41"/>
      <c r="AL1964" s="15"/>
      <c r="AM1964" s="15"/>
      <c r="AN1964" s="15"/>
      <c r="AO1964" s="15"/>
      <c r="AP1964" s="15"/>
      <c r="AQ1964" s="15"/>
      <c r="AR1964" s="15"/>
      <c r="AS1964" s="15"/>
      <c r="AT1964" s="127"/>
      <c r="AU1964" s="15"/>
      <c r="AV1964" s="15"/>
      <c r="AW1964" s="15"/>
      <c r="AX1964" s="15"/>
      <c r="AY1964" s="15"/>
      <c r="AZ1964" s="10">
        <v>1</v>
      </c>
      <c r="BA1964" t="s">
        <v>22</v>
      </c>
      <c r="BB1964" t="s">
        <v>23</v>
      </c>
      <c r="BD1964" s="39" t="str">
        <f t="shared" si="61"/>
        <v>01/245321105DBlibli Jabodetabek</v>
      </c>
    </row>
    <row r="1965" spans="2:59" ht="13.5" customHeight="1" x14ac:dyDescent="0.35">
      <c r="B1965" s="10" t="s">
        <v>17</v>
      </c>
      <c r="C1965" s="10" t="s">
        <v>1648</v>
      </c>
      <c r="D1965" s="10" t="s">
        <v>650</v>
      </c>
      <c r="E1965" s="10" t="s">
        <v>194</v>
      </c>
      <c r="F1965" s="10" t="s">
        <v>674</v>
      </c>
      <c r="G1965" s="137" t="s">
        <v>2049</v>
      </c>
      <c r="H1965" s="10" t="s">
        <v>13147</v>
      </c>
      <c r="I1965" s="10">
        <v>4902430772075</v>
      </c>
      <c r="J1965" s="10" t="s">
        <v>15590</v>
      </c>
      <c r="K1965" s="10" t="s">
        <v>2051</v>
      </c>
      <c r="L1965" s="98">
        <f>IFERROR(VLOOKUP($F1965&amp;$C1965,Sales!$J:$W,9,0),0)</f>
        <v>0</v>
      </c>
      <c r="M1965" s="98">
        <f>IFERROR(VLOOKUP($F1965&amp;$C1965,Sales!$J:$W,10,0),0)</f>
        <v>0</v>
      </c>
      <c r="N1965" s="98">
        <f>IFERROR(VLOOKUP($F1965&amp;$C1965,Sales!$J:$W,11,0),0)</f>
        <v>0</v>
      </c>
      <c r="O1965" s="98">
        <f>IFERROR(VLOOKUP($F1965&amp;$C1965,Sales!$J:$W,12,0),0)</f>
        <v>0</v>
      </c>
      <c r="P1965" s="98">
        <f>IFERROR(VLOOKUP($F1965&amp;$C1965,Sales!$J:$W,13,0),0)</f>
        <v>0</v>
      </c>
      <c r="Q1965" s="98">
        <f>IFERROR(VLOOKUP($F1965&amp;$C1965,Sales!$A:$H,7,0),0)</f>
        <v>0</v>
      </c>
      <c r="R1965" s="41" t="str">
        <f t="shared" si="60"/>
        <v>ERROR</v>
      </c>
      <c r="S1965" s="15"/>
      <c r="T1965" s="15"/>
      <c r="U1965" s="15"/>
      <c r="V1965" s="15"/>
      <c r="W1965" s="15"/>
      <c r="X1965" s="15"/>
      <c r="Y1965" s="41"/>
      <c r="Z1965" s="41"/>
      <c r="AA1965" s="41"/>
      <c r="AB1965" s="15"/>
      <c r="AC1965" s="15"/>
      <c r="AD1965" s="15"/>
      <c r="AE1965" s="15"/>
      <c r="AF1965" s="15"/>
      <c r="AG1965" s="15"/>
      <c r="AH1965" s="15"/>
      <c r="AI1965" s="15"/>
      <c r="AJ1965" s="41"/>
      <c r="AK1965" s="15"/>
      <c r="AL1965" s="15"/>
      <c r="AM1965" s="15"/>
      <c r="AN1965" s="15"/>
      <c r="AO1965" s="15"/>
      <c r="AP1965" s="15"/>
      <c r="AQ1965" s="15"/>
      <c r="AR1965" s="15"/>
      <c r="AS1965" s="15"/>
      <c r="AT1965" s="15"/>
      <c r="AU1965" s="15"/>
      <c r="AV1965" s="15"/>
      <c r="AW1965" s="15"/>
      <c r="AX1965" s="15"/>
      <c r="AY1965" s="15"/>
      <c r="AZ1965" s="10">
        <v>1</v>
      </c>
      <c r="BA1965" t="s">
        <v>22</v>
      </c>
      <c r="BB1965" t="s">
        <v>88</v>
      </c>
      <c r="BD1965" s="39" t="str">
        <f t="shared" si="61"/>
        <v>01/245321105FBlibli Jabodetabek</v>
      </c>
      <c r="BF1965" s="1">
        <v>44957</v>
      </c>
      <c r="BG1965" t="s">
        <v>14073</v>
      </c>
    </row>
    <row r="1966" spans="2:59" ht="13.5" customHeight="1" x14ac:dyDescent="0.35">
      <c r="B1966" s="10" t="s">
        <v>17</v>
      </c>
      <c r="C1966" s="10" t="s">
        <v>1648</v>
      </c>
      <c r="D1966" s="10" t="s">
        <v>650</v>
      </c>
      <c r="E1966" s="10" t="s">
        <v>194</v>
      </c>
      <c r="F1966" s="10" t="s">
        <v>654</v>
      </c>
      <c r="G1966" s="137" t="s">
        <v>6730</v>
      </c>
      <c r="H1966" s="10" t="s">
        <v>13148</v>
      </c>
      <c r="I1966" s="10">
        <v>4902430772167</v>
      </c>
      <c r="J1966" s="10" t="s">
        <v>15591</v>
      </c>
      <c r="K1966" s="10" t="s">
        <v>6731</v>
      </c>
      <c r="L1966" s="98">
        <f>IFERROR(VLOOKUP($F1966&amp;$C1966,Sales!$J:$W,9,0),0)</f>
        <v>0</v>
      </c>
      <c r="M1966" s="98">
        <f>IFERROR(VLOOKUP($F1966&amp;$C1966,Sales!$J:$W,10,0),0)</f>
        <v>0</v>
      </c>
      <c r="N1966" s="98">
        <f>IFERROR(VLOOKUP($F1966&amp;$C1966,Sales!$J:$W,11,0),0)</f>
        <v>0</v>
      </c>
      <c r="O1966" s="98">
        <f>IFERROR(VLOOKUP($F1966&amp;$C1966,Sales!$J:$W,12,0),0)</f>
        <v>0</v>
      </c>
      <c r="P1966" s="98">
        <f>IFERROR(VLOOKUP($F1966&amp;$C1966,Sales!$J:$W,13,0),0)</f>
        <v>0</v>
      </c>
      <c r="Q1966" s="98">
        <f>IFERROR(VLOOKUP($F1966&amp;$C1966,Sales!$A:$H,7,0),0)</f>
        <v>0</v>
      </c>
      <c r="R1966" s="41" t="str">
        <f t="shared" si="60"/>
        <v>ERROR</v>
      </c>
      <c r="S1966" s="15"/>
      <c r="T1966" s="15"/>
      <c r="U1966" s="15"/>
      <c r="V1966" s="15"/>
      <c r="W1966" s="15"/>
      <c r="X1966" s="15"/>
      <c r="Y1966" s="41"/>
      <c r="Z1966" s="41"/>
      <c r="AA1966" s="41"/>
      <c r="AB1966" s="15"/>
      <c r="AC1966" s="15"/>
      <c r="AD1966" s="15"/>
      <c r="AE1966" s="15"/>
      <c r="AF1966" s="15"/>
      <c r="AG1966" s="15"/>
      <c r="AH1966" s="15"/>
      <c r="AI1966" s="15"/>
      <c r="AJ1966" s="41"/>
      <c r="AK1966" s="15"/>
      <c r="AL1966" s="15"/>
      <c r="AM1966" s="15"/>
      <c r="AN1966" s="15"/>
      <c r="AO1966" s="15"/>
      <c r="AP1966" s="15"/>
      <c r="AQ1966" s="15"/>
      <c r="AR1966" s="15"/>
      <c r="AS1966" s="15"/>
      <c r="AT1966" s="15"/>
      <c r="AU1966" s="15"/>
      <c r="AV1966" s="15"/>
      <c r="AW1966" s="15"/>
      <c r="AX1966" s="15"/>
      <c r="AY1966" s="15"/>
      <c r="AZ1966" s="10">
        <v>1</v>
      </c>
      <c r="BA1966" t="s">
        <v>22</v>
      </c>
      <c r="BB1966" t="s">
        <v>88</v>
      </c>
      <c r="BD1966" s="39" t="str">
        <f t="shared" si="61"/>
        <v>01/245321001UBlibli Jabodetabek</v>
      </c>
      <c r="BE1966" t="s">
        <v>14062</v>
      </c>
    </row>
    <row r="1967" spans="2:59" ht="13.5" customHeight="1" x14ac:dyDescent="0.35">
      <c r="B1967" s="10" t="s">
        <v>17</v>
      </c>
      <c r="C1967" s="10" t="s">
        <v>1648</v>
      </c>
      <c r="D1967" s="10" t="s">
        <v>650</v>
      </c>
      <c r="E1967" s="10" t="s">
        <v>194</v>
      </c>
      <c r="F1967" s="10" t="s">
        <v>692</v>
      </c>
      <c r="G1967" s="137" t="s">
        <v>16683</v>
      </c>
      <c r="H1967" s="31" t="s">
        <v>17296</v>
      </c>
      <c r="I1967" s="10">
        <v>4902430772051</v>
      </c>
      <c r="J1967" s="10" t="s">
        <v>19040</v>
      </c>
      <c r="K1967" s="10" t="s">
        <v>6732</v>
      </c>
      <c r="L1967" s="98">
        <f>IFERROR(VLOOKUP($F1967&amp;$C1967,Sales!$J:$W,9,0),0)</f>
        <v>0</v>
      </c>
      <c r="M1967" s="98">
        <f>IFERROR(VLOOKUP($F1967&amp;$C1967,Sales!$J:$W,10,0),0)</f>
        <v>0</v>
      </c>
      <c r="N1967" s="98">
        <f>IFERROR(VLOOKUP($F1967&amp;$C1967,Sales!$J:$W,11,0),0)</f>
        <v>0</v>
      </c>
      <c r="O1967" s="98">
        <f>IFERROR(VLOOKUP($F1967&amp;$C1967,Sales!$J:$W,12,0),0)</f>
        <v>0</v>
      </c>
      <c r="P1967" s="98">
        <f>IFERROR(VLOOKUP($F1967&amp;$C1967,Sales!$J:$W,13,0),0)</f>
        <v>0</v>
      </c>
      <c r="Q1967" s="98">
        <f>IFERROR(VLOOKUP($F1967&amp;$C1967,Sales!$A:$H,7,0),0)</f>
        <v>0</v>
      </c>
      <c r="R1967" s="41">
        <f t="shared" si="60"/>
        <v>1</v>
      </c>
      <c r="S1967" s="41">
        <v>1</v>
      </c>
      <c r="T1967" s="41"/>
      <c r="U1967" s="41"/>
      <c r="V1967" s="15">
        <v>1</v>
      </c>
      <c r="W1967" s="15">
        <v>1</v>
      </c>
      <c r="X1967" s="15">
        <v>1</v>
      </c>
      <c r="Y1967" s="41">
        <v>1</v>
      </c>
      <c r="Z1967" s="41">
        <v>1</v>
      </c>
      <c r="AA1967" s="41"/>
      <c r="AB1967" s="41"/>
      <c r="AC1967" s="41"/>
      <c r="AD1967" s="41"/>
      <c r="AE1967" s="41"/>
      <c r="AF1967" s="41"/>
      <c r="AG1967" s="41"/>
      <c r="AH1967" s="15"/>
      <c r="AI1967" s="41"/>
      <c r="AJ1967" s="41"/>
      <c r="AK1967" s="41"/>
      <c r="AL1967" s="15"/>
      <c r="AM1967" s="15"/>
      <c r="AN1967" s="15"/>
      <c r="AO1967" s="15"/>
      <c r="AP1967" s="15"/>
      <c r="AQ1967" s="15"/>
      <c r="AR1967" s="15"/>
      <c r="AS1967" s="15"/>
      <c r="AT1967" s="127"/>
      <c r="AU1967" s="15"/>
      <c r="AV1967" s="15"/>
      <c r="AW1967" s="15"/>
      <c r="AX1967" s="15"/>
      <c r="AY1967" s="15"/>
      <c r="AZ1967" s="10">
        <v>1</v>
      </c>
      <c r="BA1967" t="s">
        <v>22</v>
      </c>
      <c r="BB1967" t="s">
        <v>23</v>
      </c>
      <c r="BD1967" s="39" t="str">
        <f t="shared" si="61"/>
        <v>01/245321103ZBlibli Jabodetabek</v>
      </c>
    </row>
    <row r="1968" spans="2:59" ht="13.5" customHeight="1" x14ac:dyDescent="0.35">
      <c r="B1968" s="10" t="s">
        <v>17</v>
      </c>
      <c r="C1968" s="10" t="s">
        <v>1648</v>
      </c>
      <c r="D1968" s="10" t="s">
        <v>650</v>
      </c>
      <c r="E1968" s="10" t="s">
        <v>194</v>
      </c>
      <c r="F1968" s="10" t="s">
        <v>688</v>
      </c>
      <c r="G1968" s="137" t="s">
        <v>16684</v>
      </c>
      <c r="H1968" s="10" t="s">
        <v>13149</v>
      </c>
      <c r="I1968" s="10">
        <v>4902430772655</v>
      </c>
      <c r="J1968" s="10" t="s">
        <v>15592</v>
      </c>
      <c r="K1968" s="10" t="s">
        <v>6733</v>
      </c>
      <c r="L1968" s="98">
        <f>IFERROR(VLOOKUP($F1968&amp;$C1968,Sales!$J:$W,9,0),0)</f>
        <v>0</v>
      </c>
      <c r="M1968" s="98">
        <f>IFERROR(VLOOKUP($F1968&amp;$C1968,Sales!$J:$W,10,0),0)</f>
        <v>0</v>
      </c>
      <c r="N1968" s="98">
        <f>IFERROR(VLOOKUP($F1968&amp;$C1968,Sales!$J:$W,11,0),0)</f>
        <v>0</v>
      </c>
      <c r="O1968" s="98">
        <f>IFERROR(VLOOKUP($F1968&amp;$C1968,Sales!$J:$W,12,0),0)</f>
        <v>0</v>
      </c>
      <c r="P1968" s="98">
        <f>IFERROR(VLOOKUP($F1968&amp;$C1968,Sales!$J:$W,13,0),0)</f>
        <v>0</v>
      </c>
      <c r="Q1968" s="98">
        <f>IFERROR(VLOOKUP($F1968&amp;$C1968,Sales!$A:$H,7,0),0)</f>
        <v>0</v>
      </c>
      <c r="R1968" s="41">
        <f t="shared" si="60"/>
        <v>1</v>
      </c>
      <c r="S1968" s="41">
        <v>1</v>
      </c>
      <c r="T1968" s="41"/>
      <c r="U1968" s="41"/>
      <c r="V1968" s="15">
        <v>1</v>
      </c>
      <c r="W1968" s="15">
        <v>1</v>
      </c>
      <c r="X1968" s="15">
        <v>1</v>
      </c>
      <c r="Y1968" s="41">
        <v>1</v>
      </c>
      <c r="Z1968" s="41">
        <v>1</v>
      </c>
      <c r="AA1968" s="41"/>
      <c r="AB1968" s="41"/>
      <c r="AC1968" s="41"/>
      <c r="AD1968" s="41"/>
      <c r="AE1968" s="41"/>
      <c r="AF1968" s="41"/>
      <c r="AG1968" s="41"/>
      <c r="AH1968" s="15"/>
      <c r="AI1968" s="41"/>
      <c r="AJ1968" s="41"/>
      <c r="AK1968" s="41"/>
      <c r="AL1968" s="15"/>
      <c r="AM1968" s="15"/>
      <c r="AN1968" s="15"/>
      <c r="AO1968" s="15"/>
      <c r="AP1968" s="15"/>
      <c r="AQ1968" s="15"/>
      <c r="AR1968" s="15"/>
      <c r="AS1968" s="15"/>
      <c r="AT1968" s="127"/>
      <c r="AU1968" s="15"/>
      <c r="AV1968" s="15"/>
      <c r="AW1968" s="15"/>
      <c r="AX1968" s="15"/>
      <c r="AY1968" s="15"/>
      <c r="AZ1968" s="10">
        <v>1</v>
      </c>
      <c r="BA1968" t="s">
        <v>22</v>
      </c>
      <c r="BB1968" t="s">
        <v>23</v>
      </c>
      <c r="BD1968" s="39" t="str">
        <f t="shared" si="61"/>
        <v>01/245321101ZBlibli Jabodetabek</v>
      </c>
    </row>
    <row r="1969" spans="2:59" ht="13.5" customHeight="1" x14ac:dyDescent="0.35">
      <c r="B1969" s="10" t="s">
        <v>17</v>
      </c>
      <c r="C1969" s="10" t="s">
        <v>1648</v>
      </c>
      <c r="D1969" s="10" t="s">
        <v>650</v>
      </c>
      <c r="E1969" s="10" t="s">
        <v>194</v>
      </c>
      <c r="F1969" s="10" t="s">
        <v>672</v>
      </c>
      <c r="G1969" s="137" t="s">
        <v>2052</v>
      </c>
      <c r="H1969" s="10" t="s">
        <v>13150</v>
      </c>
      <c r="I1969" s="10">
        <v>4902430772662</v>
      </c>
      <c r="J1969" s="10" t="s">
        <v>15593</v>
      </c>
      <c r="K1969" s="10" t="s">
        <v>2054</v>
      </c>
      <c r="L1969" s="98">
        <f>IFERROR(VLOOKUP($F1969&amp;$C1969,Sales!$J:$W,9,0),0)</f>
        <v>0</v>
      </c>
      <c r="M1969" s="98">
        <f>IFERROR(VLOOKUP($F1969&amp;$C1969,Sales!$J:$W,10,0),0)</f>
        <v>0</v>
      </c>
      <c r="N1969" s="98">
        <f>IFERROR(VLOOKUP($F1969&amp;$C1969,Sales!$J:$W,11,0),0)</f>
        <v>0</v>
      </c>
      <c r="O1969" s="98">
        <f>IFERROR(VLOOKUP($F1969&amp;$C1969,Sales!$J:$W,12,0),0)</f>
        <v>0</v>
      </c>
      <c r="P1969" s="98">
        <f>IFERROR(VLOOKUP($F1969&amp;$C1969,Sales!$J:$W,13,0),0)</f>
        <v>0</v>
      </c>
      <c r="Q1969" s="98">
        <f>IFERROR(VLOOKUP($F1969&amp;$C1969,Sales!$A:$H,7,0),0)</f>
        <v>0</v>
      </c>
      <c r="R1969" s="41" t="str">
        <f t="shared" si="60"/>
        <v>ERROR</v>
      </c>
      <c r="S1969" s="15"/>
      <c r="T1969" s="15"/>
      <c r="U1969" s="15"/>
      <c r="V1969" s="15"/>
      <c r="W1969" s="15"/>
      <c r="X1969" s="15"/>
      <c r="Y1969" s="41"/>
      <c r="Z1969" s="41"/>
      <c r="AA1969" s="41"/>
      <c r="AB1969" s="15"/>
      <c r="AC1969" s="15"/>
      <c r="AD1969" s="15"/>
      <c r="AE1969" s="15"/>
      <c r="AF1969" s="15"/>
      <c r="AG1969" s="15"/>
      <c r="AH1969" s="15"/>
      <c r="AI1969" s="15"/>
      <c r="AJ1969" s="41"/>
      <c r="AK1969" s="15"/>
      <c r="AL1969" s="15"/>
      <c r="AM1969" s="15"/>
      <c r="AN1969" s="15"/>
      <c r="AO1969" s="15"/>
      <c r="AP1969" s="15"/>
      <c r="AQ1969" s="15"/>
      <c r="AR1969" s="15"/>
      <c r="AS1969" s="15"/>
      <c r="AT1969" s="15"/>
      <c r="AU1969" s="15"/>
      <c r="AV1969" s="15"/>
      <c r="AW1969" s="15"/>
      <c r="AX1969" s="15"/>
      <c r="AY1969" s="15"/>
      <c r="AZ1969" s="10">
        <v>1</v>
      </c>
      <c r="BA1969" t="s">
        <v>22</v>
      </c>
      <c r="BB1969" t="s">
        <v>88</v>
      </c>
      <c r="BD1969" s="39" t="str">
        <f t="shared" si="61"/>
        <v>01/245321105EBlibli Jabodetabek</v>
      </c>
      <c r="BE1969" s="88">
        <v>44924</v>
      </c>
      <c r="BF1969" t="s">
        <v>14109</v>
      </c>
    </row>
    <row r="1970" spans="2:59" ht="13.5" customHeight="1" x14ac:dyDescent="0.35">
      <c r="B1970" s="10" t="s">
        <v>17</v>
      </c>
      <c r="C1970" s="10" t="s">
        <v>1648</v>
      </c>
      <c r="D1970" s="10" t="s">
        <v>650</v>
      </c>
      <c r="E1970" s="10" t="s">
        <v>194</v>
      </c>
      <c r="F1970" s="10" t="s">
        <v>2056</v>
      </c>
      <c r="G1970" s="137" t="s">
        <v>16685</v>
      </c>
      <c r="H1970" s="10" t="s">
        <v>13151</v>
      </c>
      <c r="I1970" s="10" t="s">
        <v>2058</v>
      </c>
      <c r="J1970" s="124" t="s">
        <v>15594</v>
      </c>
      <c r="K1970" s="10" t="s">
        <v>10757</v>
      </c>
      <c r="L1970" s="98">
        <f>IFERROR(VLOOKUP($F1970&amp;$C1970,Sales!$J:$W,9,0),0)</f>
        <v>0</v>
      </c>
      <c r="M1970" s="98">
        <f>IFERROR(VLOOKUP($F1970&amp;$C1970,Sales!$J:$W,10,0),0)</f>
        <v>0</v>
      </c>
      <c r="N1970" s="98">
        <f>IFERROR(VLOOKUP($F1970&amp;$C1970,Sales!$J:$W,11,0),0)</f>
        <v>0</v>
      </c>
      <c r="O1970" s="98">
        <f>IFERROR(VLOOKUP($F1970&amp;$C1970,Sales!$J:$W,12,0),0)</f>
        <v>0</v>
      </c>
      <c r="P1970" s="98">
        <f>IFERROR(VLOOKUP($F1970&amp;$C1970,Sales!$J:$W,13,0),0)</f>
        <v>0</v>
      </c>
      <c r="Q1970" s="98">
        <f>IFERROR(VLOOKUP($F1970&amp;$C1970,Sales!$A:$H,7,0),0)</f>
        <v>0</v>
      </c>
      <c r="R1970" s="41">
        <f t="shared" si="60"/>
        <v>1</v>
      </c>
      <c r="S1970" s="41">
        <v>1</v>
      </c>
      <c r="T1970" s="41"/>
      <c r="U1970" s="41"/>
      <c r="V1970" s="15">
        <v>1</v>
      </c>
      <c r="W1970" s="15">
        <v>1</v>
      </c>
      <c r="X1970" s="15">
        <v>1</v>
      </c>
      <c r="Y1970" s="41">
        <v>1</v>
      </c>
      <c r="Z1970" s="41">
        <v>1</v>
      </c>
      <c r="AA1970" s="41"/>
      <c r="AB1970" s="41"/>
      <c r="AC1970" s="41"/>
      <c r="AD1970" s="41"/>
      <c r="AE1970" s="41"/>
      <c r="AF1970" s="41"/>
      <c r="AG1970" s="41"/>
      <c r="AH1970" s="15"/>
      <c r="AI1970" s="41"/>
      <c r="AJ1970" s="41"/>
      <c r="AK1970" s="41"/>
      <c r="AL1970" s="15"/>
      <c r="AM1970" s="15"/>
      <c r="AN1970" s="15"/>
      <c r="AO1970" s="15"/>
      <c r="AP1970" s="15"/>
      <c r="AQ1970" s="15"/>
      <c r="AR1970" s="15"/>
      <c r="AS1970" s="15"/>
      <c r="AT1970" s="127"/>
      <c r="AU1970" s="15"/>
      <c r="AV1970" s="15"/>
      <c r="AW1970" s="15"/>
      <c r="AX1970" s="15"/>
      <c r="AY1970" s="15"/>
      <c r="AZ1970" s="10">
        <v>1</v>
      </c>
      <c r="BA1970" t="s">
        <v>13952</v>
      </c>
      <c r="BB1970" t="s">
        <v>23</v>
      </c>
      <c r="BD1970" s="39" t="str">
        <f t="shared" si="61"/>
        <v>01/395329501ABlibli Jabodetabek</v>
      </c>
    </row>
    <row r="1971" spans="2:59" ht="13.5" customHeight="1" x14ac:dyDescent="0.35">
      <c r="B1971" s="10" t="s">
        <v>17</v>
      </c>
      <c r="C1971" s="10" t="s">
        <v>1648</v>
      </c>
      <c r="D1971" s="10" t="s">
        <v>650</v>
      </c>
      <c r="E1971" s="10" t="s">
        <v>194</v>
      </c>
      <c r="F1971" s="10" t="s">
        <v>680</v>
      </c>
      <c r="G1971" s="137" t="s">
        <v>16686</v>
      </c>
      <c r="H1971" s="10" t="s">
        <v>13152</v>
      </c>
      <c r="I1971" s="10">
        <v>4902430450355</v>
      </c>
      <c r="J1971" s="10" t="s">
        <v>15595</v>
      </c>
      <c r="K1971" s="10" t="s">
        <v>10758</v>
      </c>
      <c r="L1971" s="98">
        <f>IFERROR(VLOOKUP($F1971&amp;$C1971,Sales!$J:$W,9,0),0)</f>
        <v>0</v>
      </c>
      <c r="M1971" s="98">
        <f>IFERROR(VLOOKUP($F1971&amp;$C1971,Sales!$J:$W,10,0),0)</f>
        <v>0</v>
      </c>
      <c r="N1971" s="98">
        <f>IFERROR(VLOOKUP($F1971&amp;$C1971,Sales!$J:$W,11,0),0)</f>
        <v>0</v>
      </c>
      <c r="O1971" s="98">
        <f>IFERROR(VLOOKUP($F1971&amp;$C1971,Sales!$J:$W,12,0),0)</f>
        <v>0</v>
      </c>
      <c r="P1971" s="98">
        <f>IFERROR(VLOOKUP($F1971&amp;$C1971,Sales!$J:$W,13,0),0)</f>
        <v>0</v>
      </c>
      <c r="Q1971" s="98">
        <f>IFERROR(VLOOKUP($F1971&amp;$C1971,Sales!$A:$H,7,0),0)</f>
        <v>0</v>
      </c>
      <c r="R1971" s="41">
        <f t="shared" si="60"/>
        <v>1</v>
      </c>
      <c r="S1971" s="41">
        <v>1</v>
      </c>
      <c r="T1971" s="41"/>
      <c r="U1971" s="41"/>
      <c r="V1971" s="15">
        <v>1</v>
      </c>
      <c r="W1971" s="15">
        <v>1</v>
      </c>
      <c r="X1971" s="15">
        <v>1</v>
      </c>
      <c r="Y1971" s="41">
        <v>1</v>
      </c>
      <c r="Z1971" s="41">
        <v>1</v>
      </c>
      <c r="AA1971" s="41"/>
      <c r="AB1971" s="41"/>
      <c r="AC1971" s="41"/>
      <c r="AD1971" s="41"/>
      <c r="AE1971" s="41"/>
      <c r="AF1971" s="41"/>
      <c r="AG1971" s="41"/>
      <c r="AH1971" s="15"/>
      <c r="AI1971" s="41"/>
      <c r="AJ1971" s="41"/>
      <c r="AK1971" s="41"/>
      <c r="AL1971" s="15"/>
      <c r="AM1971" s="15"/>
      <c r="AN1971" s="15"/>
      <c r="AO1971" s="15"/>
      <c r="AP1971" s="15"/>
      <c r="AQ1971" s="15"/>
      <c r="AR1971" s="15"/>
      <c r="AS1971" s="15"/>
      <c r="AT1971" s="127"/>
      <c r="AU1971" s="15"/>
      <c r="AV1971" s="15"/>
      <c r="AW1971" s="15"/>
      <c r="AX1971" s="15"/>
      <c r="AY1971" s="15"/>
      <c r="AZ1971" s="10">
        <v>1</v>
      </c>
      <c r="BA1971" t="s">
        <v>13952</v>
      </c>
      <c r="BB1971" t="s">
        <v>23</v>
      </c>
      <c r="BD1971" s="39" t="str">
        <f t="shared" si="61"/>
        <v>01/245321101WBlibli Jabodetabek</v>
      </c>
    </row>
    <row r="1972" spans="2:59" ht="13.5" customHeight="1" x14ac:dyDescent="0.35">
      <c r="B1972" s="10" t="s">
        <v>17</v>
      </c>
      <c r="C1972" s="10" t="s">
        <v>1648</v>
      </c>
      <c r="D1972" s="10" t="s">
        <v>650</v>
      </c>
      <c r="E1972" s="10" t="s">
        <v>194</v>
      </c>
      <c r="F1972" s="10" t="s">
        <v>2066</v>
      </c>
      <c r="G1972" s="137" t="s">
        <v>16687</v>
      </c>
      <c r="H1972" s="10" t="s">
        <v>13153</v>
      </c>
      <c r="I1972" s="10" t="s">
        <v>2068</v>
      </c>
      <c r="J1972" s="10" t="s">
        <v>15596</v>
      </c>
      <c r="K1972" s="10" t="s">
        <v>10759</v>
      </c>
      <c r="L1972" s="98">
        <f>IFERROR(VLOOKUP($F1972&amp;$C1972,Sales!$J:$W,9,0),0)</f>
        <v>0</v>
      </c>
      <c r="M1972" s="98">
        <f>IFERROR(VLOOKUP($F1972&amp;$C1972,Sales!$J:$W,10,0),0)</f>
        <v>0</v>
      </c>
      <c r="N1972" s="98">
        <f>IFERROR(VLOOKUP($F1972&amp;$C1972,Sales!$J:$W,11,0),0)</f>
        <v>0</v>
      </c>
      <c r="O1972" s="98">
        <f>IFERROR(VLOOKUP($F1972&amp;$C1972,Sales!$J:$W,12,0),0)</f>
        <v>0</v>
      </c>
      <c r="P1972" s="98">
        <f>IFERROR(VLOOKUP($F1972&amp;$C1972,Sales!$J:$W,13,0),0)</f>
        <v>0</v>
      </c>
      <c r="Q1972" s="98">
        <f>IFERROR(VLOOKUP($F1972&amp;$C1972,Sales!$A:$H,7,0),0)</f>
        <v>0</v>
      </c>
      <c r="R1972" s="41">
        <f t="shared" si="60"/>
        <v>1</v>
      </c>
      <c r="S1972" s="41">
        <v>1</v>
      </c>
      <c r="T1972" s="41"/>
      <c r="U1972" s="41"/>
      <c r="V1972" s="15">
        <v>1</v>
      </c>
      <c r="W1972" s="15">
        <v>1</v>
      </c>
      <c r="X1972" s="15">
        <v>1</v>
      </c>
      <c r="Y1972" s="41">
        <v>1</v>
      </c>
      <c r="Z1972" s="41">
        <v>1</v>
      </c>
      <c r="AA1972" s="41"/>
      <c r="AB1972" s="41"/>
      <c r="AC1972" s="41"/>
      <c r="AD1972" s="41"/>
      <c r="AE1972" s="41"/>
      <c r="AF1972" s="41"/>
      <c r="AG1972" s="41"/>
      <c r="AH1972" s="15"/>
      <c r="AI1972" s="41"/>
      <c r="AJ1972" s="41"/>
      <c r="AK1972" s="41"/>
      <c r="AL1972" s="15"/>
      <c r="AM1972" s="15"/>
      <c r="AN1972" s="15"/>
      <c r="AO1972" s="15"/>
      <c r="AP1972" s="15"/>
      <c r="AQ1972" s="15"/>
      <c r="AR1972" s="15"/>
      <c r="AS1972" s="15"/>
      <c r="AT1972" s="127"/>
      <c r="AU1972" s="15"/>
      <c r="AV1972" s="15"/>
      <c r="AW1972" s="15"/>
      <c r="AX1972" s="15"/>
      <c r="AY1972" s="15"/>
      <c r="AZ1972" s="10">
        <v>1</v>
      </c>
      <c r="BA1972" t="s">
        <v>13952</v>
      </c>
      <c r="BB1972" t="s">
        <v>23</v>
      </c>
      <c r="BD1972" s="39" t="str">
        <f t="shared" si="61"/>
        <v>01/395329501BBlibli Jabodetabek</v>
      </c>
    </row>
    <row r="1973" spans="2:59" ht="13.5" customHeight="1" x14ac:dyDescent="0.35">
      <c r="B1973" s="10" t="s">
        <v>17</v>
      </c>
      <c r="C1973" s="10" t="s">
        <v>1648</v>
      </c>
      <c r="D1973" s="10" t="s">
        <v>650</v>
      </c>
      <c r="E1973" s="10" t="s">
        <v>194</v>
      </c>
      <c r="F1973" s="10" t="s">
        <v>762</v>
      </c>
      <c r="G1973" s="137" t="s">
        <v>16688</v>
      </c>
      <c r="H1973" s="10" t="s">
        <v>13154</v>
      </c>
      <c r="I1973" s="10">
        <v>4902430450386</v>
      </c>
      <c r="J1973" s="10" t="s">
        <v>15597</v>
      </c>
      <c r="K1973" s="10" t="s">
        <v>10760</v>
      </c>
      <c r="L1973" s="98">
        <f>IFERROR(VLOOKUP($F1973&amp;$C1973,Sales!$J:$W,9,0),0)</f>
        <v>0</v>
      </c>
      <c r="M1973" s="98">
        <f>IFERROR(VLOOKUP($F1973&amp;$C1973,Sales!$J:$W,10,0),0)</f>
        <v>0</v>
      </c>
      <c r="N1973" s="98">
        <f>IFERROR(VLOOKUP($F1973&amp;$C1973,Sales!$J:$W,11,0),0)</f>
        <v>0</v>
      </c>
      <c r="O1973" s="98">
        <f>IFERROR(VLOOKUP($F1973&amp;$C1973,Sales!$J:$W,12,0),0)</f>
        <v>0</v>
      </c>
      <c r="P1973" s="98">
        <f>IFERROR(VLOOKUP($F1973&amp;$C1973,Sales!$J:$W,13,0),0)</f>
        <v>0</v>
      </c>
      <c r="Q1973" s="98">
        <f>IFERROR(VLOOKUP($F1973&amp;$C1973,Sales!$A:$H,7,0),0)</f>
        <v>0</v>
      </c>
      <c r="R1973" s="41">
        <f t="shared" si="60"/>
        <v>1</v>
      </c>
      <c r="S1973" s="41">
        <v>1</v>
      </c>
      <c r="T1973" s="41"/>
      <c r="U1973" s="41"/>
      <c r="V1973" s="15">
        <v>1</v>
      </c>
      <c r="W1973" s="15">
        <v>1</v>
      </c>
      <c r="X1973" s="15">
        <v>1</v>
      </c>
      <c r="Y1973" s="41">
        <v>1</v>
      </c>
      <c r="Z1973" s="41">
        <v>1</v>
      </c>
      <c r="AA1973" s="41"/>
      <c r="AB1973" s="41"/>
      <c r="AC1973" s="41"/>
      <c r="AD1973" s="41"/>
      <c r="AE1973" s="41"/>
      <c r="AF1973" s="41"/>
      <c r="AG1973" s="41"/>
      <c r="AH1973" s="15"/>
      <c r="AI1973" s="41"/>
      <c r="AJ1973" s="41"/>
      <c r="AK1973" s="41"/>
      <c r="AL1973" s="15"/>
      <c r="AM1973" s="15"/>
      <c r="AN1973" s="15"/>
      <c r="AO1973" s="15"/>
      <c r="AP1973" s="15"/>
      <c r="AQ1973" s="15"/>
      <c r="AR1973" s="15"/>
      <c r="AS1973" s="15"/>
      <c r="AT1973" s="127"/>
      <c r="AU1973" s="15"/>
      <c r="AV1973" s="15"/>
      <c r="AW1973" s="15"/>
      <c r="AX1973" s="15"/>
      <c r="AY1973" s="15"/>
      <c r="AZ1973" s="10">
        <v>1</v>
      </c>
      <c r="BA1973" t="s">
        <v>22</v>
      </c>
      <c r="BB1973" t="s">
        <v>23</v>
      </c>
      <c r="BD1973" s="39" t="str">
        <f t="shared" si="61"/>
        <v>01/245321101YBlibli Jabodetabek</v>
      </c>
    </row>
    <row r="1974" spans="2:59" ht="13.5" customHeight="1" x14ac:dyDescent="0.35">
      <c r="B1974" s="10" t="s">
        <v>17</v>
      </c>
      <c r="C1974" s="10" t="s">
        <v>1648</v>
      </c>
      <c r="D1974" s="10" t="s">
        <v>650</v>
      </c>
      <c r="E1974" s="10" t="s">
        <v>194</v>
      </c>
      <c r="F1974" s="10" t="s">
        <v>660</v>
      </c>
      <c r="G1974" s="137" t="s">
        <v>2315</v>
      </c>
      <c r="H1974" s="10" t="s">
        <v>13155</v>
      </c>
      <c r="I1974" s="10">
        <v>4902430452564</v>
      </c>
      <c r="J1974" s="10" t="s">
        <v>15598</v>
      </c>
      <c r="K1974" s="10" t="s">
        <v>10761</v>
      </c>
      <c r="L1974" s="98">
        <f>IFERROR(VLOOKUP($F1974&amp;$C1974,Sales!$J:$W,9,0),0)</f>
        <v>0</v>
      </c>
      <c r="M1974" s="98">
        <f>IFERROR(VLOOKUP($F1974&amp;$C1974,Sales!$J:$W,10,0),0)</f>
        <v>0</v>
      </c>
      <c r="N1974" s="98">
        <f>IFERROR(VLOOKUP($F1974&amp;$C1974,Sales!$J:$W,11,0),0)</f>
        <v>0</v>
      </c>
      <c r="O1974" s="98">
        <f>IFERROR(VLOOKUP($F1974&amp;$C1974,Sales!$J:$W,12,0),0)</f>
        <v>0</v>
      </c>
      <c r="P1974" s="98">
        <f>IFERROR(VLOOKUP($F1974&amp;$C1974,Sales!$J:$W,13,0),0)</f>
        <v>0</v>
      </c>
      <c r="Q1974" s="98">
        <f>IFERROR(VLOOKUP($F1974&amp;$C1974,Sales!$A:$H,7,0),0)</f>
        <v>0</v>
      </c>
      <c r="R1974" s="41">
        <f t="shared" si="60"/>
        <v>1</v>
      </c>
      <c r="S1974" s="41">
        <v>1</v>
      </c>
      <c r="T1974" s="41"/>
      <c r="U1974" s="41"/>
      <c r="V1974" s="15">
        <v>1</v>
      </c>
      <c r="W1974" s="15">
        <v>1</v>
      </c>
      <c r="X1974" s="15">
        <v>1</v>
      </c>
      <c r="Y1974" s="41">
        <v>1</v>
      </c>
      <c r="Z1974" s="41">
        <v>1</v>
      </c>
      <c r="AA1974" s="41"/>
      <c r="AB1974" s="41"/>
      <c r="AC1974" s="41"/>
      <c r="AD1974" s="41"/>
      <c r="AE1974" s="41"/>
      <c r="AF1974" s="41"/>
      <c r="AG1974" s="41"/>
      <c r="AH1974" s="15"/>
      <c r="AI1974" s="41"/>
      <c r="AJ1974" s="41"/>
      <c r="AK1974" s="41"/>
      <c r="AL1974" s="15"/>
      <c r="AM1974" s="15"/>
      <c r="AN1974" s="15"/>
      <c r="AO1974" s="15"/>
      <c r="AP1974" s="15"/>
      <c r="AQ1974" s="15"/>
      <c r="AR1974" s="15"/>
      <c r="AS1974" s="15"/>
      <c r="AT1974" s="127"/>
      <c r="AU1974" s="15"/>
      <c r="AV1974" s="15"/>
      <c r="AW1974" s="15"/>
      <c r="AX1974" s="15"/>
      <c r="AY1974" s="15"/>
      <c r="AZ1974" s="10">
        <v>1</v>
      </c>
      <c r="BA1974" t="s">
        <v>13952</v>
      </c>
      <c r="BB1974" t="s">
        <v>23</v>
      </c>
      <c r="BD1974" s="39" t="str">
        <f t="shared" si="61"/>
        <v>01/245321003BBlibli Jabodetabek</v>
      </c>
    </row>
    <row r="1975" spans="2:59" ht="13.5" customHeight="1" x14ac:dyDescent="0.35">
      <c r="B1975" s="10" t="s">
        <v>17</v>
      </c>
      <c r="C1975" s="10" t="s">
        <v>1648</v>
      </c>
      <c r="D1975" s="10" t="s">
        <v>650</v>
      </c>
      <c r="E1975" s="10" t="s">
        <v>194</v>
      </c>
      <c r="F1975" s="10" t="s">
        <v>684</v>
      </c>
      <c r="G1975" s="137" t="s">
        <v>2317</v>
      </c>
      <c r="H1975" s="10" t="s">
        <v>13156</v>
      </c>
      <c r="I1975" s="10">
        <v>4902430396554</v>
      </c>
      <c r="J1975" s="10" t="s">
        <v>15599</v>
      </c>
      <c r="K1975" s="10" t="s">
        <v>10762</v>
      </c>
      <c r="L1975" s="98">
        <f>IFERROR(VLOOKUP($F1975&amp;$C1975,Sales!$J:$W,9,0),0)</f>
        <v>0</v>
      </c>
      <c r="M1975" s="98">
        <f>IFERROR(VLOOKUP($F1975&amp;$C1975,Sales!$J:$W,10,0),0)</f>
        <v>0</v>
      </c>
      <c r="N1975" s="98">
        <f>IFERROR(VLOOKUP($F1975&amp;$C1975,Sales!$J:$W,11,0),0)</f>
        <v>0</v>
      </c>
      <c r="O1975" s="98">
        <f>IFERROR(VLOOKUP($F1975&amp;$C1975,Sales!$J:$W,12,0),0)</f>
        <v>0</v>
      </c>
      <c r="P1975" s="98">
        <f>IFERROR(VLOOKUP($F1975&amp;$C1975,Sales!$J:$W,13,0),0)</f>
        <v>0</v>
      </c>
      <c r="Q1975" s="98">
        <f>IFERROR(VLOOKUP($F1975&amp;$C1975,Sales!$A:$H,7,0),0)</f>
        <v>0</v>
      </c>
      <c r="R1975" s="41">
        <f t="shared" si="60"/>
        <v>1</v>
      </c>
      <c r="S1975" s="41">
        <v>1</v>
      </c>
      <c r="T1975" s="41"/>
      <c r="U1975" s="41"/>
      <c r="V1975" s="15">
        <v>1</v>
      </c>
      <c r="W1975" s="15">
        <v>1</v>
      </c>
      <c r="X1975" s="15">
        <v>1</v>
      </c>
      <c r="Y1975" s="41">
        <v>1</v>
      </c>
      <c r="Z1975" s="41">
        <v>1</v>
      </c>
      <c r="AA1975" s="41"/>
      <c r="AB1975" s="41"/>
      <c r="AC1975" s="41"/>
      <c r="AD1975" s="41"/>
      <c r="AE1975" s="41"/>
      <c r="AF1975" s="41"/>
      <c r="AG1975" s="41"/>
      <c r="AH1975" s="15"/>
      <c r="AI1975" s="41"/>
      <c r="AJ1975" s="41"/>
      <c r="AK1975" s="41"/>
      <c r="AL1975" s="15"/>
      <c r="AM1975" s="15"/>
      <c r="AN1975" s="15"/>
      <c r="AO1975" s="15"/>
      <c r="AP1975" s="15"/>
      <c r="AQ1975" s="15"/>
      <c r="AR1975" s="15"/>
      <c r="AS1975" s="15"/>
      <c r="AT1975" s="127"/>
      <c r="AU1975" s="15"/>
      <c r="AV1975" s="15"/>
      <c r="AW1975" s="15"/>
      <c r="AX1975" s="15"/>
      <c r="AY1975" s="15"/>
      <c r="AZ1975" s="10">
        <v>1</v>
      </c>
      <c r="BA1975" t="s">
        <v>13952</v>
      </c>
      <c r="BB1975" t="s">
        <v>23</v>
      </c>
      <c r="BD1975" s="39" t="str">
        <f t="shared" si="61"/>
        <v>01/245321105CBlibli Jabodetabek</v>
      </c>
    </row>
    <row r="1976" spans="2:59" ht="13.5" customHeight="1" x14ac:dyDescent="0.35">
      <c r="B1976" s="10" t="s">
        <v>17</v>
      </c>
      <c r="C1976" s="10" t="s">
        <v>1648</v>
      </c>
      <c r="D1976" s="10" t="s">
        <v>3622</v>
      </c>
      <c r="E1976" s="10" t="s">
        <v>120</v>
      </c>
      <c r="F1976" s="10" t="s">
        <v>168</v>
      </c>
      <c r="G1976" s="137" t="s">
        <v>16689</v>
      </c>
      <c r="H1976" s="10" t="s">
        <v>13157</v>
      </c>
      <c r="I1976" s="10">
        <v>4902430792851</v>
      </c>
      <c r="J1976" s="10" t="s">
        <v>15600</v>
      </c>
      <c r="K1976" s="10" t="s">
        <v>10763</v>
      </c>
      <c r="L1976" s="98">
        <f>IFERROR(VLOOKUP($F1976&amp;$C1976,Sales!$J:$W,9,0),0)</f>
        <v>0</v>
      </c>
      <c r="M1976" s="98">
        <f>IFERROR(VLOOKUP($F1976&amp;$C1976,Sales!$J:$W,10,0),0)</f>
        <v>0</v>
      </c>
      <c r="N1976" s="98">
        <f>IFERROR(VLOOKUP($F1976&amp;$C1976,Sales!$J:$W,11,0),0)</f>
        <v>0</v>
      </c>
      <c r="O1976" s="98">
        <f>IFERROR(VLOOKUP($F1976&amp;$C1976,Sales!$J:$W,12,0),0)</f>
        <v>0</v>
      </c>
      <c r="P1976" s="98">
        <f>IFERROR(VLOOKUP($F1976&amp;$C1976,Sales!$J:$W,13,0),0)</f>
        <v>0</v>
      </c>
      <c r="Q1976" s="98">
        <f>IFERROR(VLOOKUP($F1976&amp;$C1976,Sales!$A:$H,7,0),0)</f>
        <v>0</v>
      </c>
      <c r="R1976" s="41">
        <f t="shared" si="60"/>
        <v>1</v>
      </c>
      <c r="S1976" s="41">
        <v>1</v>
      </c>
      <c r="T1976" s="41"/>
      <c r="U1976" s="41"/>
      <c r="V1976" s="15">
        <v>1</v>
      </c>
      <c r="W1976" s="15">
        <v>1</v>
      </c>
      <c r="X1976" s="15">
        <v>1</v>
      </c>
      <c r="Y1976" s="41">
        <v>1</v>
      </c>
      <c r="Z1976" s="41">
        <v>1</v>
      </c>
      <c r="AA1976" s="41"/>
      <c r="AB1976" s="41"/>
      <c r="AC1976" s="41"/>
      <c r="AD1976" s="41"/>
      <c r="AE1976" s="41"/>
      <c r="AF1976" s="41"/>
      <c r="AG1976" s="41"/>
      <c r="AH1976" s="15"/>
      <c r="AI1976" s="41"/>
      <c r="AJ1976" s="41"/>
      <c r="AK1976" s="41"/>
      <c r="AL1976" s="15"/>
      <c r="AM1976" s="15"/>
      <c r="AN1976" s="15"/>
      <c r="AO1976" s="15"/>
      <c r="AP1976" s="15"/>
      <c r="AQ1976" s="15"/>
      <c r="AR1976" s="15"/>
      <c r="AS1976" s="15"/>
      <c r="AT1976" s="127"/>
      <c r="AU1976" s="15"/>
      <c r="AV1976" s="15"/>
      <c r="AW1976" s="15"/>
      <c r="AX1976" s="15"/>
      <c r="AY1976" s="15"/>
      <c r="AZ1976" s="10">
        <v>1</v>
      </c>
      <c r="BA1976" t="s">
        <v>13952</v>
      </c>
      <c r="BB1976" t="s">
        <v>23</v>
      </c>
      <c r="BD1976" s="39" t="str">
        <f t="shared" si="61"/>
        <v>01/214424901TBlibli Jabodetabek</v>
      </c>
    </row>
    <row r="1977" spans="2:59" ht="13.5" customHeight="1" x14ac:dyDescent="0.35">
      <c r="B1977" s="10" t="s">
        <v>17</v>
      </c>
      <c r="C1977" s="10" t="s">
        <v>1648</v>
      </c>
      <c r="D1977" s="10" t="s">
        <v>3622</v>
      </c>
      <c r="E1977" s="10" t="s">
        <v>120</v>
      </c>
      <c r="F1977" s="10" t="s">
        <v>189</v>
      </c>
      <c r="G1977" s="137" t="s">
        <v>16690</v>
      </c>
      <c r="H1977" s="10" t="s">
        <v>13158</v>
      </c>
      <c r="I1977" s="10">
        <v>7702018366262</v>
      </c>
      <c r="J1977" s="10" t="s">
        <v>15601</v>
      </c>
      <c r="K1977" s="10" t="s">
        <v>10764</v>
      </c>
      <c r="L1977" s="98">
        <f>IFERROR(VLOOKUP($F1977&amp;$C1977,Sales!$J:$W,9,0),0)</f>
        <v>0</v>
      </c>
      <c r="M1977" s="98">
        <f>IFERROR(VLOOKUP($F1977&amp;$C1977,Sales!$J:$W,10,0),0)</f>
        <v>0</v>
      </c>
      <c r="N1977" s="98">
        <f>IFERROR(VLOOKUP($F1977&amp;$C1977,Sales!$J:$W,11,0),0)</f>
        <v>0</v>
      </c>
      <c r="O1977" s="98">
        <f>IFERROR(VLOOKUP($F1977&amp;$C1977,Sales!$J:$W,12,0),0)</f>
        <v>0</v>
      </c>
      <c r="P1977" s="98">
        <f>IFERROR(VLOOKUP($F1977&amp;$C1977,Sales!$J:$W,13,0),0)</f>
        <v>0</v>
      </c>
      <c r="Q1977" s="98">
        <f>IFERROR(VLOOKUP($F1977&amp;$C1977,Sales!$A:$H,7,0),0)</f>
        <v>0</v>
      </c>
      <c r="R1977" s="41">
        <f t="shared" si="60"/>
        <v>1</v>
      </c>
      <c r="S1977" s="41">
        <v>1</v>
      </c>
      <c r="T1977" s="41"/>
      <c r="U1977" s="41"/>
      <c r="V1977" s="15">
        <v>1</v>
      </c>
      <c r="W1977" s="15">
        <v>1</v>
      </c>
      <c r="X1977" s="15">
        <v>1</v>
      </c>
      <c r="Y1977" s="41">
        <v>1</v>
      </c>
      <c r="Z1977" s="41">
        <v>1</v>
      </c>
      <c r="AA1977" s="41"/>
      <c r="AB1977" s="41"/>
      <c r="AC1977" s="41"/>
      <c r="AD1977" s="41"/>
      <c r="AE1977" s="41"/>
      <c r="AF1977" s="41"/>
      <c r="AG1977" s="41"/>
      <c r="AH1977" s="15"/>
      <c r="AI1977" s="41"/>
      <c r="AJ1977" s="41"/>
      <c r="AK1977" s="41"/>
      <c r="AL1977" s="15"/>
      <c r="AM1977" s="15"/>
      <c r="AN1977" s="15"/>
      <c r="AO1977" s="15"/>
      <c r="AP1977" s="15"/>
      <c r="AQ1977" s="15"/>
      <c r="AR1977" s="15"/>
      <c r="AS1977" s="15"/>
      <c r="AT1977" s="127"/>
      <c r="AU1977" s="15"/>
      <c r="AV1977" s="15"/>
      <c r="AW1977" s="15"/>
      <c r="AX1977" s="15"/>
      <c r="AY1977" s="15"/>
      <c r="AZ1977" s="10">
        <v>1</v>
      </c>
      <c r="BA1977" t="s">
        <v>13952</v>
      </c>
      <c r="BB1977" t="s">
        <v>23</v>
      </c>
      <c r="BD1977" s="39" t="str">
        <f t="shared" si="61"/>
        <v>01/214424901VBlibli Jabodetabek</v>
      </c>
    </row>
    <row r="1978" spans="2:59" ht="13.5" customHeight="1" x14ac:dyDescent="0.35">
      <c r="B1978" s="10" t="s">
        <v>17</v>
      </c>
      <c r="C1978" s="10" t="s">
        <v>1648</v>
      </c>
      <c r="D1978" s="10" t="s">
        <v>3622</v>
      </c>
      <c r="E1978" s="10" t="s">
        <v>120</v>
      </c>
      <c r="F1978" s="10" t="s">
        <v>5960</v>
      </c>
      <c r="G1978" s="137" t="s">
        <v>16691</v>
      </c>
      <c r="H1978" s="10" t="s">
        <v>13159</v>
      </c>
      <c r="I1978" s="10">
        <v>4987176039385</v>
      </c>
      <c r="J1978" s="10" t="s">
        <v>15602</v>
      </c>
      <c r="K1978" s="10" t="s">
        <v>6254</v>
      </c>
      <c r="L1978" s="98">
        <f>IFERROR(VLOOKUP($F1978&amp;$C1978,Sales!$J:$W,9,0),0)</f>
        <v>0</v>
      </c>
      <c r="M1978" s="98">
        <f>IFERROR(VLOOKUP($F1978&amp;$C1978,Sales!$J:$W,10,0),0)</f>
        <v>0</v>
      </c>
      <c r="N1978" s="98">
        <f>IFERROR(VLOOKUP($F1978&amp;$C1978,Sales!$J:$W,11,0),0)</f>
        <v>0</v>
      </c>
      <c r="O1978" s="98">
        <f>IFERROR(VLOOKUP($F1978&amp;$C1978,Sales!$J:$W,12,0),0)</f>
        <v>0</v>
      </c>
      <c r="P1978" s="98">
        <f>IFERROR(VLOOKUP($F1978&amp;$C1978,Sales!$J:$W,13,0),0)</f>
        <v>0</v>
      </c>
      <c r="Q1978" s="98">
        <f>IFERROR(VLOOKUP($F1978&amp;$C1978,Sales!$A:$H,7,0),0)</f>
        <v>0</v>
      </c>
      <c r="R1978" s="41">
        <f t="shared" si="60"/>
        <v>1</v>
      </c>
      <c r="S1978" s="41">
        <v>1</v>
      </c>
      <c r="T1978" s="41"/>
      <c r="U1978" s="41"/>
      <c r="V1978" s="15">
        <v>1</v>
      </c>
      <c r="W1978" s="15">
        <v>1</v>
      </c>
      <c r="X1978" s="15">
        <v>1</v>
      </c>
      <c r="Y1978" s="41">
        <v>1</v>
      </c>
      <c r="Z1978" s="41">
        <v>1</v>
      </c>
      <c r="AA1978" s="41"/>
      <c r="AB1978" s="41"/>
      <c r="AC1978" s="41"/>
      <c r="AD1978" s="41"/>
      <c r="AE1978" s="41"/>
      <c r="AF1978" s="41"/>
      <c r="AG1978" s="41"/>
      <c r="AH1978" s="15"/>
      <c r="AI1978" s="41"/>
      <c r="AJ1978" s="41"/>
      <c r="AK1978" s="41"/>
      <c r="AL1978" s="15"/>
      <c r="AM1978" s="15"/>
      <c r="AN1978" s="15"/>
      <c r="AO1978" s="15"/>
      <c r="AP1978" s="15"/>
      <c r="AQ1978" s="15"/>
      <c r="AR1978" s="15"/>
      <c r="AS1978" s="15"/>
      <c r="AT1978" s="127"/>
      <c r="AU1978" s="15"/>
      <c r="AV1978" s="15"/>
      <c r="AW1978" s="15"/>
      <c r="AX1978" s="15"/>
      <c r="AY1978" s="15"/>
      <c r="AZ1978" s="10">
        <v>1</v>
      </c>
      <c r="BA1978" t="s">
        <v>22</v>
      </c>
      <c r="BB1978" t="s">
        <v>23</v>
      </c>
      <c r="BD1978" s="39" t="str">
        <f t="shared" si="61"/>
        <v>01/214424902KBlibli Jabodetabek</v>
      </c>
    </row>
    <row r="1979" spans="2:59" ht="13.5" customHeight="1" x14ac:dyDescent="0.35">
      <c r="B1979" s="10" t="s">
        <v>17</v>
      </c>
      <c r="C1979" s="10" t="s">
        <v>1648</v>
      </c>
      <c r="D1979" s="10" t="s">
        <v>3622</v>
      </c>
      <c r="E1979" s="10" t="s">
        <v>120</v>
      </c>
      <c r="F1979" s="10" t="s">
        <v>5959</v>
      </c>
      <c r="G1979" s="137" t="s">
        <v>16770</v>
      </c>
      <c r="H1979" s="10" t="s">
        <v>16799</v>
      </c>
      <c r="I1979" s="10">
        <v>7702018967612</v>
      </c>
      <c r="J1979" s="10" t="s">
        <v>15603</v>
      </c>
      <c r="K1979" s="10" t="s">
        <v>4427</v>
      </c>
      <c r="L1979" s="98">
        <f>IFERROR(VLOOKUP($F1979&amp;$C1979,Sales!$J:$W,9,0),0)</f>
        <v>0</v>
      </c>
      <c r="M1979" s="98">
        <f>IFERROR(VLOOKUP($F1979&amp;$C1979,Sales!$J:$W,10,0),0)</f>
        <v>0</v>
      </c>
      <c r="N1979" s="98">
        <f>IFERROR(VLOOKUP($F1979&amp;$C1979,Sales!$J:$W,11,0),0)</f>
        <v>0</v>
      </c>
      <c r="O1979" s="98">
        <f>IFERROR(VLOOKUP($F1979&amp;$C1979,Sales!$J:$W,12,0),0)</f>
        <v>0</v>
      </c>
      <c r="P1979" s="98">
        <f>IFERROR(VLOOKUP($F1979&amp;$C1979,Sales!$J:$W,13,0),0)</f>
        <v>0</v>
      </c>
      <c r="Q1979" s="98">
        <f>IFERROR(VLOOKUP($F1979&amp;$C1979,Sales!$A:$H,7,0),0)</f>
        <v>0</v>
      </c>
      <c r="R1979" s="41">
        <f t="shared" si="60"/>
        <v>1</v>
      </c>
      <c r="S1979" s="41">
        <v>1</v>
      </c>
      <c r="T1979" s="41"/>
      <c r="U1979" s="41"/>
      <c r="V1979" s="15">
        <v>1</v>
      </c>
      <c r="W1979" s="15">
        <v>1</v>
      </c>
      <c r="X1979" s="15">
        <v>1</v>
      </c>
      <c r="Y1979" s="41">
        <v>1</v>
      </c>
      <c r="Z1979" s="41">
        <v>1</v>
      </c>
      <c r="AA1979" s="41"/>
      <c r="AB1979" s="41"/>
      <c r="AC1979" s="41"/>
      <c r="AD1979" s="41"/>
      <c r="AE1979" s="41"/>
      <c r="AF1979" s="41"/>
      <c r="AG1979" s="41"/>
      <c r="AH1979" s="15"/>
      <c r="AI1979" s="41"/>
      <c r="AJ1979" s="41"/>
      <c r="AK1979" s="41"/>
      <c r="AL1979" s="15"/>
      <c r="AM1979" s="15"/>
      <c r="AN1979" s="15"/>
      <c r="AO1979" s="15"/>
      <c r="AP1979" s="15"/>
      <c r="AQ1979" s="15"/>
      <c r="AR1979" s="15"/>
      <c r="AS1979" s="15"/>
      <c r="AT1979" s="127"/>
      <c r="AU1979" s="15"/>
      <c r="AV1979" s="15"/>
      <c r="AW1979" s="15"/>
      <c r="AX1979" s="15"/>
      <c r="AY1979" s="15"/>
      <c r="AZ1979" s="10">
        <v>1</v>
      </c>
      <c r="BA1979" t="s">
        <v>22</v>
      </c>
      <c r="BB1979" t="s">
        <v>23</v>
      </c>
      <c r="BD1979" s="39" t="str">
        <f t="shared" si="61"/>
        <v>01/214424902JBlibli Jabodetabek</v>
      </c>
    </row>
    <row r="1980" spans="2:59" ht="13.5" customHeight="1" x14ac:dyDescent="0.35">
      <c r="B1980" s="10" t="s">
        <v>17</v>
      </c>
      <c r="C1980" s="10" t="s">
        <v>1648</v>
      </c>
      <c r="D1980" s="10" t="s">
        <v>3622</v>
      </c>
      <c r="E1980" s="10" t="s">
        <v>120</v>
      </c>
      <c r="F1980" s="10" t="s">
        <v>1835</v>
      </c>
      <c r="G1980" s="137" t="s">
        <v>16693</v>
      </c>
      <c r="H1980" s="10" t="s">
        <v>13161</v>
      </c>
      <c r="I1980" s="10">
        <v>7702018038275</v>
      </c>
      <c r="J1980" s="10" t="s">
        <v>15604</v>
      </c>
      <c r="K1980" s="10" t="s">
        <v>10765</v>
      </c>
      <c r="L1980" s="98">
        <f>IFERROR(VLOOKUP($F1980&amp;$C1980,Sales!$J:$W,9,0),0)</f>
        <v>0</v>
      </c>
      <c r="M1980" s="98">
        <f>IFERROR(VLOOKUP($F1980&amp;$C1980,Sales!$J:$W,10,0),0)</f>
        <v>0</v>
      </c>
      <c r="N1980" s="98">
        <f>IFERROR(VLOOKUP($F1980&amp;$C1980,Sales!$J:$W,11,0),0)</f>
        <v>0</v>
      </c>
      <c r="O1980" s="98">
        <f>IFERROR(VLOOKUP($F1980&amp;$C1980,Sales!$J:$W,12,0),0)</f>
        <v>0</v>
      </c>
      <c r="P1980" s="98">
        <f>IFERROR(VLOOKUP($F1980&amp;$C1980,Sales!$J:$W,13,0),0)</f>
        <v>0</v>
      </c>
      <c r="Q1980" s="98">
        <f>IFERROR(VLOOKUP($F1980&amp;$C1980,Sales!$A:$H,7,0),0)</f>
        <v>0</v>
      </c>
      <c r="R1980" s="41">
        <f t="shared" si="60"/>
        <v>1</v>
      </c>
      <c r="S1980" s="41">
        <v>1</v>
      </c>
      <c r="T1980" s="41"/>
      <c r="U1980" s="41"/>
      <c r="V1980" s="15">
        <v>1</v>
      </c>
      <c r="W1980" s="15">
        <v>1</v>
      </c>
      <c r="X1980" s="15">
        <v>1</v>
      </c>
      <c r="Y1980" s="41">
        <v>1</v>
      </c>
      <c r="Z1980" s="41">
        <v>1</v>
      </c>
      <c r="AA1980" s="41"/>
      <c r="AB1980" s="41"/>
      <c r="AC1980" s="41"/>
      <c r="AD1980" s="41"/>
      <c r="AE1980" s="41"/>
      <c r="AF1980" s="41"/>
      <c r="AG1980" s="41"/>
      <c r="AH1980" s="15"/>
      <c r="AI1980" s="41"/>
      <c r="AJ1980" s="41"/>
      <c r="AK1980" s="41"/>
      <c r="AL1980" s="15"/>
      <c r="AM1980" s="15"/>
      <c r="AN1980" s="15"/>
      <c r="AO1980" s="15"/>
      <c r="AP1980" s="15"/>
      <c r="AQ1980" s="15"/>
      <c r="AR1980" s="15"/>
      <c r="AS1980" s="15"/>
      <c r="AT1980" s="127"/>
      <c r="AU1980" s="15"/>
      <c r="AV1980" s="15"/>
      <c r="AW1980" s="15"/>
      <c r="AX1980" s="15"/>
      <c r="AY1980" s="15"/>
      <c r="AZ1980" s="10">
        <v>1</v>
      </c>
      <c r="BA1980" t="s">
        <v>13952</v>
      </c>
      <c r="BB1980" t="s">
        <v>23</v>
      </c>
      <c r="BD1980" s="39" t="str">
        <f t="shared" si="61"/>
        <v>01/214424901YBlibli Jabodetabek</v>
      </c>
    </row>
    <row r="1981" spans="2:59" ht="13.5" customHeight="1" x14ac:dyDescent="0.35">
      <c r="B1981" s="10" t="s">
        <v>17</v>
      </c>
      <c r="C1981" s="10" t="s">
        <v>1648</v>
      </c>
      <c r="D1981" s="10" t="s">
        <v>694</v>
      </c>
      <c r="E1981" s="10" t="s">
        <v>695</v>
      </c>
      <c r="F1981" s="10" t="s">
        <v>696</v>
      </c>
      <c r="G1981" s="137" t="s">
        <v>16694</v>
      </c>
      <c r="H1981" s="10" t="s">
        <v>13162</v>
      </c>
      <c r="I1981" s="10">
        <v>4902430393126</v>
      </c>
      <c r="J1981" s="10" t="s">
        <v>15605</v>
      </c>
      <c r="K1981" s="10" t="s">
        <v>10766</v>
      </c>
      <c r="L1981" s="98">
        <f>IFERROR(VLOOKUP($F1981&amp;$C1981,Sales!$J:$W,9,0),0)</f>
        <v>0</v>
      </c>
      <c r="M1981" s="98">
        <f>IFERROR(VLOOKUP($F1981&amp;$C1981,Sales!$J:$W,10,0),0)</f>
        <v>0</v>
      </c>
      <c r="N1981" s="98">
        <f>IFERROR(VLOOKUP($F1981&amp;$C1981,Sales!$J:$W,11,0),0)</f>
        <v>0</v>
      </c>
      <c r="O1981" s="98">
        <f>IFERROR(VLOOKUP($F1981&amp;$C1981,Sales!$J:$W,12,0),0)</f>
        <v>0</v>
      </c>
      <c r="P1981" s="98">
        <f>IFERROR(VLOOKUP($F1981&amp;$C1981,Sales!$J:$W,13,0),0)</f>
        <v>0</v>
      </c>
      <c r="Q1981" s="98">
        <f>IFERROR(VLOOKUP($F1981&amp;$C1981,Sales!$A:$H,7,0),0)</f>
        <v>0</v>
      </c>
      <c r="R1981" s="41">
        <f t="shared" si="60"/>
        <v>1</v>
      </c>
      <c r="S1981" s="41">
        <v>1</v>
      </c>
      <c r="T1981" s="41"/>
      <c r="U1981" s="41"/>
      <c r="V1981" s="15">
        <v>1</v>
      </c>
      <c r="W1981" s="15">
        <v>1</v>
      </c>
      <c r="X1981" s="15">
        <v>1</v>
      </c>
      <c r="Y1981" s="41">
        <v>1</v>
      </c>
      <c r="Z1981" s="41">
        <v>1</v>
      </c>
      <c r="AA1981" s="41"/>
      <c r="AB1981" s="41"/>
      <c r="AC1981" s="41"/>
      <c r="AD1981" s="41"/>
      <c r="AE1981" s="41"/>
      <c r="AF1981" s="41"/>
      <c r="AG1981" s="41"/>
      <c r="AH1981" s="15"/>
      <c r="AI1981" s="41"/>
      <c r="AJ1981" s="41"/>
      <c r="AK1981" s="41"/>
      <c r="AL1981" s="15"/>
      <c r="AM1981" s="15"/>
      <c r="AN1981" s="15"/>
      <c r="AO1981" s="15"/>
      <c r="AP1981" s="15"/>
      <c r="AQ1981" s="15"/>
      <c r="AR1981" s="15"/>
      <c r="AS1981" s="15"/>
      <c r="AT1981" s="127"/>
      <c r="AU1981" s="15"/>
      <c r="AV1981" s="15"/>
      <c r="AW1981" s="15"/>
      <c r="AX1981" s="15"/>
      <c r="AY1981" s="15"/>
      <c r="AZ1981" s="10">
        <v>1</v>
      </c>
      <c r="BA1981" t="s">
        <v>13952</v>
      </c>
      <c r="BB1981" t="s">
        <v>23</v>
      </c>
      <c r="BD1981" s="39" t="str">
        <f t="shared" si="61"/>
        <v>01/07060401ABlibli Jabodetabek</v>
      </c>
      <c r="BG1981" t="s">
        <v>14059</v>
      </c>
    </row>
    <row r="1982" spans="2:59" ht="13.5" customHeight="1" x14ac:dyDescent="0.35">
      <c r="B1982" s="10" t="s">
        <v>17</v>
      </c>
      <c r="C1982" s="10" t="s">
        <v>1648</v>
      </c>
      <c r="D1982" s="10" t="s">
        <v>694</v>
      </c>
      <c r="E1982" s="10" t="s">
        <v>695</v>
      </c>
      <c r="F1982" s="10" t="s">
        <v>705</v>
      </c>
      <c r="G1982" s="137" t="s">
        <v>16771</v>
      </c>
      <c r="H1982" s="10" t="s">
        <v>16800</v>
      </c>
      <c r="I1982" s="10">
        <v>4987176018083</v>
      </c>
      <c r="J1982" s="10" t="s">
        <v>15606</v>
      </c>
      <c r="K1982" s="10" t="s">
        <v>10767</v>
      </c>
      <c r="L1982" s="98">
        <f>IFERROR(VLOOKUP($F1982&amp;$C1982,Sales!$J:$W,9,0),0)</f>
        <v>0</v>
      </c>
      <c r="M1982" s="98">
        <f>IFERROR(VLOOKUP($F1982&amp;$C1982,Sales!$J:$W,10,0),0)</f>
        <v>0</v>
      </c>
      <c r="N1982" s="98">
        <f>IFERROR(VLOOKUP($F1982&amp;$C1982,Sales!$J:$W,11,0),0)</f>
        <v>0</v>
      </c>
      <c r="O1982" s="98">
        <f>IFERROR(VLOOKUP($F1982&amp;$C1982,Sales!$J:$W,12,0),0)</f>
        <v>0</v>
      </c>
      <c r="P1982" s="98">
        <f>IFERROR(VLOOKUP($F1982&amp;$C1982,Sales!$J:$W,13,0),0)</f>
        <v>0</v>
      </c>
      <c r="Q1982" s="98">
        <f>IFERROR(VLOOKUP($F1982&amp;$C1982,Sales!$A:$H,7,0),0)</f>
        <v>0</v>
      </c>
      <c r="R1982" s="41">
        <f t="shared" si="60"/>
        <v>1</v>
      </c>
      <c r="S1982" s="41">
        <v>1</v>
      </c>
      <c r="T1982" s="41"/>
      <c r="U1982" s="41"/>
      <c r="V1982" s="15">
        <v>1</v>
      </c>
      <c r="W1982" s="15">
        <v>1</v>
      </c>
      <c r="X1982" s="15">
        <v>1</v>
      </c>
      <c r="Y1982" s="41">
        <v>1</v>
      </c>
      <c r="Z1982" s="41">
        <v>1</v>
      </c>
      <c r="AA1982" s="41"/>
      <c r="AB1982" s="41"/>
      <c r="AC1982" s="41"/>
      <c r="AD1982" s="41"/>
      <c r="AE1982" s="41"/>
      <c r="AF1982" s="41"/>
      <c r="AG1982" s="41"/>
      <c r="AH1982" s="15"/>
      <c r="AI1982" s="41"/>
      <c r="AJ1982" s="41"/>
      <c r="AK1982" s="41"/>
      <c r="AL1982" s="15"/>
      <c r="AM1982" s="15"/>
      <c r="AN1982" s="15"/>
      <c r="AO1982" s="15"/>
      <c r="AP1982" s="15"/>
      <c r="AQ1982" s="15"/>
      <c r="AR1982" s="15"/>
      <c r="AS1982" s="15"/>
      <c r="AT1982" s="127"/>
      <c r="AU1982" s="15"/>
      <c r="AV1982" s="15"/>
      <c r="AW1982" s="15"/>
      <c r="AX1982" s="15"/>
      <c r="AY1982" s="15"/>
      <c r="AZ1982" s="10">
        <v>1</v>
      </c>
      <c r="BA1982" t="s">
        <v>22</v>
      </c>
      <c r="BB1982" t="s">
        <v>23</v>
      </c>
      <c r="BD1982" s="39" t="str">
        <f t="shared" si="61"/>
        <v>01/265522901BBlibli Jabodetabek</v>
      </c>
    </row>
    <row r="1983" spans="2:59" ht="13.5" customHeight="1" x14ac:dyDescent="0.35">
      <c r="B1983" s="10" t="s">
        <v>17</v>
      </c>
      <c r="C1983" s="10" t="s">
        <v>1648</v>
      </c>
      <c r="D1983" s="10" t="s">
        <v>694</v>
      </c>
      <c r="E1983" s="10" t="s">
        <v>695</v>
      </c>
      <c r="F1983" s="10" t="s">
        <v>707</v>
      </c>
      <c r="G1983" s="137" t="s">
        <v>16772</v>
      </c>
      <c r="H1983" s="10" t="s">
        <v>16801</v>
      </c>
      <c r="I1983" s="10">
        <v>4987176008718</v>
      </c>
      <c r="J1983" s="10" t="s">
        <v>15607</v>
      </c>
      <c r="K1983" s="10" t="s">
        <v>10768</v>
      </c>
      <c r="L1983" s="98">
        <f>IFERROR(VLOOKUP($F1983&amp;$C1983,Sales!$J:$W,9,0),0)</f>
        <v>0</v>
      </c>
      <c r="M1983" s="98">
        <f>IFERROR(VLOOKUP($F1983&amp;$C1983,Sales!$J:$W,10,0),0)</f>
        <v>0</v>
      </c>
      <c r="N1983" s="98">
        <f>IFERROR(VLOOKUP($F1983&amp;$C1983,Sales!$J:$W,11,0),0)</f>
        <v>0</v>
      </c>
      <c r="O1983" s="98">
        <f>IFERROR(VLOOKUP($F1983&amp;$C1983,Sales!$J:$W,12,0),0)</f>
        <v>0</v>
      </c>
      <c r="P1983" s="98">
        <f>IFERROR(VLOOKUP($F1983&amp;$C1983,Sales!$J:$W,13,0),0)</f>
        <v>0</v>
      </c>
      <c r="Q1983" s="98">
        <f>IFERROR(VLOOKUP($F1983&amp;$C1983,Sales!$A:$H,7,0),0)</f>
        <v>0</v>
      </c>
      <c r="R1983" s="41">
        <f t="shared" si="60"/>
        <v>1</v>
      </c>
      <c r="S1983" s="41">
        <v>1</v>
      </c>
      <c r="T1983" s="41"/>
      <c r="U1983" s="41"/>
      <c r="V1983" s="15">
        <v>1</v>
      </c>
      <c r="W1983" s="15">
        <v>1</v>
      </c>
      <c r="X1983" s="15">
        <v>1</v>
      </c>
      <c r="Y1983" s="41">
        <v>1</v>
      </c>
      <c r="Z1983" s="41">
        <v>1</v>
      </c>
      <c r="AA1983" s="41"/>
      <c r="AB1983" s="41"/>
      <c r="AC1983" s="41"/>
      <c r="AD1983" s="41"/>
      <c r="AE1983" s="41"/>
      <c r="AF1983" s="41"/>
      <c r="AG1983" s="41"/>
      <c r="AH1983" s="15"/>
      <c r="AI1983" s="41"/>
      <c r="AJ1983" s="41"/>
      <c r="AK1983" s="41"/>
      <c r="AL1983" s="15"/>
      <c r="AM1983" s="15"/>
      <c r="AN1983" s="15"/>
      <c r="AO1983" s="15"/>
      <c r="AP1983" s="15"/>
      <c r="AQ1983" s="15"/>
      <c r="AR1983" s="15"/>
      <c r="AS1983" s="15"/>
      <c r="AT1983" s="127"/>
      <c r="AU1983" s="15"/>
      <c r="AV1983" s="15"/>
      <c r="AW1983" s="15"/>
      <c r="AX1983" s="15"/>
      <c r="AY1983" s="15"/>
      <c r="AZ1983" s="10">
        <v>1</v>
      </c>
      <c r="BA1983" t="s">
        <v>13952</v>
      </c>
      <c r="BB1983" t="s">
        <v>23</v>
      </c>
      <c r="BD1983" s="39" t="str">
        <f t="shared" si="61"/>
        <v>01/265525501ABlibli Jabodetabek</v>
      </c>
    </row>
    <row r="1984" spans="2:59" ht="13.5" customHeight="1" x14ac:dyDescent="0.35">
      <c r="B1984" s="10" t="s">
        <v>17</v>
      </c>
      <c r="C1984" s="10" t="s">
        <v>1648</v>
      </c>
      <c r="D1984" s="10" t="s">
        <v>694</v>
      </c>
      <c r="E1984" s="10" t="s">
        <v>695</v>
      </c>
      <c r="F1984" s="10" t="s">
        <v>702</v>
      </c>
      <c r="G1984" s="137" t="s">
        <v>16773</v>
      </c>
      <c r="H1984" s="10" t="s">
        <v>16802</v>
      </c>
      <c r="I1984" s="10">
        <v>4987176600554</v>
      </c>
      <c r="J1984" s="10" t="s">
        <v>15797</v>
      </c>
      <c r="K1984" s="10" t="s">
        <v>10769</v>
      </c>
      <c r="L1984" s="98">
        <f>IFERROR(VLOOKUP($F1984&amp;$C1984,Sales!$J:$W,9,0),0)</f>
        <v>0</v>
      </c>
      <c r="M1984" s="98">
        <f>IFERROR(VLOOKUP($F1984&amp;$C1984,Sales!$J:$W,10,0),0)</f>
        <v>0</v>
      </c>
      <c r="N1984" s="98">
        <f>IFERROR(VLOOKUP($F1984&amp;$C1984,Sales!$J:$W,11,0),0)</f>
        <v>0</v>
      </c>
      <c r="O1984" s="98">
        <f>IFERROR(VLOOKUP($F1984&amp;$C1984,Sales!$J:$W,12,0),0)</f>
        <v>0</v>
      </c>
      <c r="P1984" s="98">
        <f>IFERROR(VLOOKUP($F1984&amp;$C1984,Sales!$J:$W,13,0),0)</f>
        <v>0</v>
      </c>
      <c r="Q1984" s="98">
        <f>IFERROR(VLOOKUP($F1984&amp;$C1984,Sales!$A:$H,7,0),0)</f>
        <v>0</v>
      </c>
      <c r="R1984" s="41">
        <f t="shared" si="60"/>
        <v>1</v>
      </c>
      <c r="S1984" s="41">
        <v>1</v>
      </c>
      <c r="T1984" s="41"/>
      <c r="U1984" s="41"/>
      <c r="V1984" s="15">
        <v>1</v>
      </c>
      <c r="W1984" s="15">
        <v>1</v>
      </c>
      <c r="X1984" s="15">
        <v>1</v>
      </c>
      <c r="Y1984" s="41">
        <v>1</v>
      </c>
      <c r="Z1984" s="41">
        <v>1</v>
      </c>
      <c r="AA1984" s="41"/>
      <c r="AB1984" s="41"/>
      <c r="AC1984" s="41"/>
      <c r="AD1984" s="41"/>
      <c r="AE1984" s="41"/>
      <c r="AF1984" s="41"/>
      <c r="AG1984" s="41"/>
      <c r="AH1984" s="15"/>
      <c r="AI1984" s="41"/>
      <c r="AJ1984" s="41"/>
      <c r="AK1984" s="41"/>
      <c r="AL1984" s="15"/>
      <c r="AM1984" s="15"/>
      <c r="AN1984" s="15"/>
      <c r="AO1984" s="15"/>
      <c r="AP1984" s="15"/>
      <c r="AQ1984" s="15"/>
      <c r="AR1984" s="15"/>
      <c r="AS1984" s="15"/>
      <c r="AT1984" s="127"/>
      <c r="AU1984" s="15"/>
      <c r="AV1984" s="15"/>
      <c r="AW1984" s="15"/>
      <c r="AX1984" s="15"/>
      <c r="AY1984" s="15"/>
      <c r="AZ1984" s="10">
        <v>1</v>
      </c>
      <c r="BA1984" t="s">
        <v>13952</v>
      </c>
      <c r="BB1984" t="s">
        <v>23</v>
      </c>
      <c r="BD1984" s="39" t="str">
        <f t="shared" si="61"/>
        <v>01/07060502ABlibli Jabodetabek</v>
      </c>
    </row>
    <row r="1985" spans="2:56" ht="13.5" customHeight="1" x14ac:dyDescent="0.35">
      <c r="B1985" s="10" t="s">
        <v>17</v>
      </c>
      <c r="C1985" s="10" t="s">
        <v>1648</v>
      </c>
      <c r="D1985" s="10" t="s">
        <v>694</v>
      </c>
      <c r="E1985" s="10" t="s">
        <v>695</v>
      </c>
      <c r="F1985" s="10" t="s">
        <v>700</v>
      </c>
      <c r="G1985" s="137" t="s">
        <v>16695</v>
      </c>
      <c r="H1985" s="10" t="s">
        <v>13163</v>
      </c>
      <c r="I1985" s="10">
        <v>4987176000552</v>
      </c>
      <c r="J1985" s="10" t="s">
        <v>15608</v>
      </c>
      <c r="K1985" s="10" t="s">
        <v>10770</v>
      </c>
      <c r="L1985" s="98">
        <f>IFERROR(VLOOKUP($F1985&amp;$C1985,Sales!$J:$W,9,0),0)</f>
        <v>0</v>
      </c>
      <c r="M1985" s="98">
        <f>IFERROR(VLOOKUP($F1985&amp;$C1985,Sales!$J:$W,10,0),0)</f>
        <v>0</v>
      </c>
      <c r="N1985" s="98">
        <f>IFERROR(VLOOKUP($F1985&amp;$C1985,Sales!$J:$W,11,0),0)</f>
        <v>0</v>
      </c>
      <c r="O1985" s="98">
        <f>IFERROR(VLOOKUP($F1985&amp;$C1985,Sales!$J:$W,12,0),0)</f>
        <v>0</v>
      </c>
      <c r="P1985" s="98">
        <f>IFERROR(VLOOKUP($F1985&amp;$C1985,Sales!$J:$W,13,0),0)</f>
        <v>0</v>
      </c>
      <c r="Q1985" s="98">
        <f>IFERROR(VLOOKUP($F1985&amp;$C1985,Sales!$A:$H,7,0),0)</f>
        <v>0</v>
      </c>
      <c r="R1985" s="41">
        <f t="shared" si="60"/>
        <v>1</v>
      </c>
      <c r="S1985" s="41">
        <v>1</v>
      </c>
      <c r="T1985" s="41"/>
      <c r="U1985" s="41"/>
      <c r="V1985" s="15">
        <v>1</v>
      </c>
      <c r="W1985" s="15">
        <v>1</v>
      </c>
      <c r="X1985" s="15">
        <v>1</v>
      </c>
      <c r="Y1985" s="41">
        <v>1</v>
      </c>
      <c r="Z1985" s="41">
        <v>1</v>
      </c>
      <c r="AA1985" s="41"/>
      <c r="AB1985" s="41"/>
      <c r="AC1985" s="41"/>
      <c r="AD1985" s="41"/>
      <c r="AE1985" s="41"/>
      <c r="AF1985" s="41"/>
      <c r="AG1985" s="41"/>
      <c r="AH1985" s="15"/>
      <c r="AI1985" s="41"/>
      <c r="AJ1985" s="41"/>
      <c r="AK1985" s="41"/>
      <c r="AL1985" s="15"/>
      <c r="AM1985" s="15"/>
      <c r="AN1985" s="15"/>
      <c r="AO1985" s="15"/>
      <c r="AP1985" s="15"/>
      <c r="AQ1985" s="15"/>
      <c r="AR1985" s="15"/>
      <c r="AS1985" s="15"/>
      <c r="AT1985" s="127"/>
      <c r="AU1985" s="15"/>
      <c r="AV1985" s="15"/>
      <c r="AW1985" s="15"/>
      <c r="AX1985" s="15"/>
      <c r="AY1985" s="15"/>
      <c r="AZ1985" s="10">
        <v>1</v>
      </c>
      <c r="BA1985" t="s">
        <v>13952</v>
      </c>
      <c r="BB1985" t="s">
        <v>23</v>
      </c>
      <c r="BD1985" s="39" t="str">
        <f t="shared" si="61"/>
        <v>01/07060503BBlibli Jabodetabek</v>
      </c>
    </row>
    <row r="1986" spans="2:56" ht="13.5" customHeight="1" x14ac:dyDescent="0.35">
      <c r="B1986" s="10" t="s">
        <v>17</v>
      </c>
      <c r="C1986" s="10" t="s">
        <v>1648</v>
      </c>
      <c r="D1986" s="10" t="s">
        <v>710</v>
      </c>
      <c r="E1986" s="10" t="s">
        <v>711</v>
      </c>
      <c r="F1986" s="10" t="s">
        <v>716</v>
      </c>
      <c r="G1986" s="137" t="s">
        <v>2077</v>
      </c>
      <c r="H1986" s="10" t="s">
        <v>13164</v>
      </c>
      <c r="I1986" s="10">
        <v>4902430044233</v>
      </c>
      <c r="J1986" s="10" t="s">
        <v>15796</v>
      </c>
      <c r="K1986" s="10" t="s">
        <v>10771</v>
      </c>
      <c r="L1986" s="98">
        <f>IFERROR(VLOOKUP($F1986&amp;$C1986,Sales!$J:$W,9,0),0)</f>
        <v>0</v>
      </c>
      <c r="M1986" s="98">
        <f>IFERROR(VLOOKUP($F1986&amp;$C1986,Sales!$J:$W,10,0),0)</f>
        <v>0</v>
      </c>
      <c r="N1986" s="98">
        <f>IFERROR(VLOOKUP($F1986&amp;$C1986,Sales!$J:$W,11,0),0)</f>
        <v>0</v>
      </c>
      <c r="O1986" s="98">
        <f>IFERROR(VLOOKUP($F1986&amp;$C1986,Sales!$J:$W,12,0),0)</f>
        <v>0</v>
      </c>
      <c r="P1986" s="98">
        <f>IFERROR(VLOOKUP($F1986&amp;$C1986,Sales!$J:$W,13,0),0)</f>
        <v>0</v>
      </c>
      <c r="Q1986" s="98">
        <f>IFERROR(VLOOKUP($F1986&amp;$C1986,Sales!$A:$H,7,0),0)</f>
        <v>0</v>
      </c>
      <c r="R1986" s="41">
        <f t="shared" si="60"/>
        <v>1</v>
      </c>
      <c r="S1986" s="41">
        <v>1</v>
      </c>
      <c r="T1986" s="41"/>
      <c r="U1986" s="41"/>
      <c r="V1986" s="15">
        <v>1</v>
      </c>
      <c r="W1986" s="15">
        <v>1</v>
      </c>
      <c r="X1986" s="15">
        <v>1</v>
      </c>
      <c r="Y1986" s="41">
        <v>1</v>
      </c>
      <c r="Z1986" s="41">
        <v>1</v>
      </c>
      <c r="AA1986" s="41"/>
      <c r="AB1986" s="41"/>
      <c r="AC1986" s="41"/>
      <c r="AD1986" s="41"/>
      <c r="AE1986" s="41"/>
      <c r="AF1986" s="41"/>
      <c r="AG1986" s="41"/>
      <c r="AH1986" s="15"/>
      <c r="AI1986" s="41"/>
      <c r="AJ1986" s="41"/>
      <c r="AK1986" s="41"/>
      <c r="AL1986" s="15"/>
      <c r="AM1986" s="15"/>
      <c r="AN1986" s="15"/>
      <c r="AO1986" s="15"/>
      <c r="AP1986" s="15"/>
      <c r="AQ1986" s="15"/>
      <c r="AR1986" s="15"/>
      <c r="AS1986" s="15"/>
      <c r="AT1986" s="127"/>
      <c r="AU1986" s="15"/>
      <c r="AV1986" s="15"/>
      <c r="AW1986" s="15"/>
      <c r="AX1986" s="15"/>
      <c r="AY1986" s="15"/>
      <c r="AZ1986" s="10">
        <v>1</v>
      </c>
      <c r="BA1986" t="s">
        <v>13952</v>
      </c>
      <c r="BB1986" t="s">
        <v>23</v>
      </c>
      <c r="BD1986" s="39" t="str">
        <f t="shared" si="61"/>
        <v>01/18023301ABlibli Jabodetabek</v>
      </c>
    </row>
    <row r="1987" spans="2:56" ht="13.5" customHeight="1" x14ac:dyDescent="0.35">
      <c r="B1987" s="10" t="s">
        <v>17</v>
      </c>
      <c r="C1987" s="10" t="s">
        <v>1648</v>
      </c>
      <c r="D1987" s="10" t="s">
        <v>710</v>
      </c>
      <c r="E1987" s="10" t="s">
        <v>711</v>
      </c>
      <c r="F1987" s="10" t="s">
        <v>718</v>
      </c>
      <c r="G1987" s="137" t="s">
        <v>16696</v>
      </c>
      <c r="H1987" s="10" t="s">
        <v>13165</v>
      </c>
      <c r="I1987" s="10">
        <v>4902430044257</v>
      </c>
      <c r="J1987" s="10" t="s">
        <v>15609</v>
      </c>
      <c r="K1987" s="10" t="s">
        <v>10772</v>
      </c>
      <c r="L1987" s="98">
        <f>IFERROR(VLOOKUP($F1987&amp;$C1987,Sales!$J:$W,9,0),0)</f>
        <v>0</v>
      </c>
      <c r="M1987" s="98">
        <f>IFERROR(VLOOKUP($F1987&amp;$C1987,Sales!$J:$W,10,0),0)</f>
        <v>0</v>
      </c>
      <c r="N1987" s="98">
        <f>IFERROR(VLOOKUP($F1987&amp;$C1987,Sales!$J:$W,11,0),0)</f>
        <v>0</v>
      </c>
      <c r="O1987" s="98">
        <f>IFERROR(VLOOKUP($F1987&amp;$C1987,Sales!$J:$W,12,0),0)</f>
        <v>0</v>
      </c>
      <c r="P1987" s="98">
        <f>IFERROR(VLOOKUP($F1987&amp;$C1987,Sales!$J:$W,13,0),0)</f>
        <v>0</v>
      </c>
      <c r="Q1987" s="98">
        <f>IFERROR(VLOOKUP($F1987&amp;$C1987,Sales!$A:$H,7,0),0)</f>
        <v>0</v>
      </c>
      <c r="R1987" s="41">
        <f t="shared" si="60"/>
        <v>1</v>
      </c>
      <c r="S1987" s="41">
        <v>1</v>
      </c>
      <c r="T1987" s="41"/>
      <c r="U1987" s="41"/>
      <c r="V1987" s="15">
        <v>1</v>
      </c>
      <c r="W1987" s="15">
        <v>1</v>
      </c>
      <c r="X1987" s="15">
        <v>1</v>
      </c>
      <c r="Y1987" s="41">
        <v>1</v>
      </c>
      <c r="Z1987" s="41">
        <v>1</v>
      </c>
      <c r="AA1987" s="41"/>
      <c r="AB1987" s="41"/>
      <c r="AC1987" s="41"/>
      <c r="AD1987" s="41"/>
      <c r="AE1987" s="41"/>
      <c r="AF1987" s="41"/>
      <c r="AG1987" s="41"/>
      <c r="AH1987" s="15"/>
      <c r="AI1987" s="41"/>
      <c r="AJ1987" s="41"/>
      <c r="AK1987" s="41"/>
      <c r="AL1987" s="15"/>
      <c r="AM1987" s="15"/>
      <c r="AN1987" s="15"/>
      <c r="AO1987" s="15"/>
      <c r="AP1987" s="15"/>
      <c r="AQ1987" s="15"/>
      <c r="AR1987" s="15"/>
      <c r="AS1987" s="15"/>
      <c r="AT1987" s="127"/>
      <c r="AU1987" s="15"/>
      <c r="AV1987" s="15"/>
      <c r="AW1987" s="15"/>
      <c r="AX1987" s="15"/>
      <c r="AY1987" s="15"/>
      <c r="AZ1987" s="10">
        <v>1</v>
      </c>
      <c r="BA1987" t="s">
        <v>22</v>
      </c>
      <c r="BB1987" t="s">
        <v>23</v>
      </c>
      <c r="BD1987" s="39" t="str">
        <f t="shared" si="61"/>
        <v>01/18023203ABlibli Jabodetabek</v>
      </c>
    </row>
    <row r="1988" spans="2:56" ht="13.5" customHeight="1" x14ac:dyDescent="0.35">
      <c r="B1988" s="10" t="s">
        <v>17</v>
      </c>
      <c r="C1988" s="10" t="s">
        <v>1648</v>
      </c>
      <c r="D1988" s="10" t="s">
        <v>710</v>
      </c>
      <c r="E1988" s="10" t="s">
        <v>711</v>
      </c>
      <c r="F1988" s="10" t="s">
        <v>712</v>
      </c>
      <c r="G1988" s="137" t="s">
        <v>16697</v>
      </c>
      <c r="H1988" s="10" t="s">
        <v>13166</v>
      </c>
      <c r="I1988" s="10">
        <v>4902430044264</v>
      </c>
      <c r="J1988" s="10" t="s">
        <v>15610</v>
      </c>
      <c r="K1988" s="10" t="s">
        <v>10773</v>
      </c>
      <c r="L1988" s="98">
        <f>IFERROR(VLOOKUP($F1988&amp;$C1988,Sales!$J:$W,9,0),0)</f>
        <v>0</v>
      </c>
      <c r="M1988" s="98">
        <f>IFERROR(VLOOKUP($F1988&amp;$C1988,Sales!$J:$W,10,0),0)</f>
        <v>0</v>
      </c>
      <c r="N1988" s="98">
        <f>IFERROR(VLOOKUP($F1988&amp;$C1988,Sales!$J:$W,11,0),0)</f>
        <v>0</v>
      </c>
      <c r="O1988" s="98">
        <f>IFERROR(VLOOKUP($F1988&amp;$C1988,Sales!$J:$W,12,0),0)</f>
        <v>0</v>
      </c>
      <c r="P1988" s="98">
        <f>IFERROR(VLOOKUP($F1988&amp;$C1988,Sales!$J:$W,13,0),0)</f>
        <v>0</v>
      </c>
      <c r="Q1988" s="98">
        <f>IFERROR(VLOOKUP($F1988&amp;$C1988,Sales!$A:$H,7,0),0)</f>
        <v>0</v>
      </c>
      <c r="R1988" s="41">
        <f t="shared" ref="R1988:R2051" si="62">IFERROR(AVERAGE($S1988:$AW1988),"ERROR")</f>
        <v>1</v>
      </c>
      <c r="S1988" s="41">
        <v>1</v>
      </c>
      <c r="T1988" s="41"/>
      <c r="U1988" s="41"/>
      <c r="V1988" s="15">
        <v>1</v>
      </c>
      <c r="W1988" s="15">
        <v>1</v>
      </c>
      <c r="X1988" s="15">
        <v>1</v>
      </c>
      <c r="Y1988" s="41">
        <v>1</v>
      </c>
      <c r="Z1988" s="41">
        <v>1</v>
      </c>
      <c r="AA1988" s="41"/>
      <c r="AB1988" s="41"/>
      <c r="AC1988" s="41"/>
      <c r="AD1988" s="41"/>
      <c r="AE1988" s="41"/>
      <c r="AF1988" s="41"/>
      <c r="AG1988" s="41"/>
      <c r="AH1988" s="15"/>
      <c r="AI1988" s="41"/>
      <c r="AJ1988" s="41"/>
      <c r="AK1988" s="41"/>
      <c r="AL1988" s="15"/>
      <c r="AM1988" s="15"/>
      <c r="AN1988" s="15"/>
      <c r="AO1988" s="15"/>
      <c r="AP1988" s="15"/>
      <c r="AQ1988" s="15"/>
      <c r="AR1988" s="15"/>
      <c r="AS1988" s="15"/>
      <c r="AT1988" s="127"/>
      <c r="AU1988" s="15"/>
      <c r="AV1988" s="15"/>
      <c r="AW1988" s="15"/>
      <c r="AX1988" s="15"/>
      <c r="AY1988" s="15"/>
      <c r="AZ1988" s="10">
        <v>1</v>
      </c>
      <c r="BA1988" t="s">
        <v>22</v>
      </c>
      <c r="BB1988" t="s">
        <v>23</v>
      </c>
      <c r="BD1988" s="39" t="str">
        <f t="shared" ref="BD1988:BD2051" si="63">F1988&amp;C1988</f>
        <v>01/18023204ABlibli Jabodetabek</v>
      </c>
    </row>
    <row r="1989" spans="2:56" ht="13.5" customHeight="1" x14ac:dyDescent="0.35">
      <c r="B1989" s="10" t="s">
        <v>17</v>
      </c>
      <c r="C1989" s="10" t="s">
        <v>1648</v>
      </c>
      <c r="D1989" s="10" t="s">
        <v>710</v>
      </c>
      <c r="E1989" s="10" t="s">
        <v>711</v>
      </c>
      <c r="F1989" s="10" t="s">
        <v>714</v>
      </c>
      <c r="G1989" s="137" t="s">
        <v>16698</v>
      </c>
      <c r="H1989" s="10" t="s">
        <v>13167</v>
      </c>
      <c r="I1989" s="10">
        <v>4902430061155</v>
      </c>
      <c r="J1989" s="10" t="s">
        <v>15795</v>
      </c>
      <c r="K1989" s="124" t="s">
        <v>10774</v>
      </c>
      <c r="L1989" s="98">
        <f>IFERROR(VLOOKUP($F1989&amp;$C1989,Sales!$J:$W,9,0),0)</f>
        <v>0</v>
      </c>
      <c r="M1989" s="98">
        <f>IFERROR(VLOOKUP($F1989&amp;$C1989,Sales!$J:$W,10,0),0)</f>
        <v>0</v>
      </c>
      <c r="N1989" s="98">
        <f>IFERROR(VLOOKUP($F1989&amp;$C1989,Sales!$J:$W,11,0),0)</f>
        <v>0</v>
      </c>
      <c r="O1989" s="98">
        <f>IFERROR(VLOOKUP($F1989&amp;$C1989,Sales!$J:$W,12,0),0)</f>
        <v>0</v>
      </c>
      <c r="P1989" s="98">
        <f>IFERROR(VLOOKUP($F1989&amp;$C1989,Sales!$J:$W,13,0),0)</f>
        <v>0</v>
      </c>
      <c r="Q1989" s="98">
        <f>IFERROR(VLOOKUP($F1989&amp;$C1989,Sales!$A:$H,7,0),0)</f>
        <v>0</v>
      </c>
      <c r="R1989" s="41">
        <f t="shared" si="62"/>
        <v>1</v>
      </c>
      <c r="S1989" s="41">
        <v>1</v>
      </c>
      <c r="T1989" s="41"/>
      <c r="U1989" s="41"/>
      <c r="V1989" s="15">
        <v>1</v>
      </c>
      <c r="W1989" s="15">
        <v>1</v>
      </c>
      <c r="X1989" s="15">
        <v>1</v>
      </c>
      <c r="Y1989" s="41">
        <v>1</v>
      </c>
      <c r="Z1989" s="41">
        <v>1</v>
      </c>
      <c r="AA1989" s="41"/>
      <c r="AB1989" s="41"/>
      <c r="AC1989" s="41"/>
      <c r="AD1989" s="41"/>
      <c r="AE1989" s="41"/>
      <c r="AF1989" s="41"/>
      <c r="AG1989" s="41"/>
      <c r="AH1989" s="15"/>
      <c r="AI1989" s="41"/>
      <c r="AJ1989" s="41"/>
      <c r="AK1989" s="41"/>
      <c r="AL1989" s="15"/>
      <c r="AM1989" s="15"/>
      <c r="AN1989" s="15"/>
      <c r="AO1989" s="15"/>
      <c r="AP1989" s="15"/>
      <c r="AQ1989" s="15"/>
      <c r="AR1989" s="15"/>
      <c r="AS1989" s="15"/>
      <c r="AT1989" s="127"/>
      <c r="AU1989" s="15"/>
      <c r="AV1989" s="15"/>
      <c r="AW1989" s="15"/>
      <c r="AX1989" s="15"/>
      <c r="AY1989" s="15"/>
      <c r="AZ1989" s="10">
        <v>1</v>
      </c>
      <c r="BA1989" t="s">
        <v>13952</v>
      </c>
      <c r="BB1989" t="s">
        <v>23</v>
      </c>
      <c r="BD1989" s="39" t="str">
        <f t="shared" si="63"/>
        <v>01/235725801ABlibli Jabodetabek</v>
      </c>
    </row>
    <row r="1990" spans="2:56" ht="13.5" customHeight="1" x14ac:dyDescent="0.35">
      <c r="B1990" s="10" t="s">
        <v>17</v>
      </c>
      <c r="C1990" s="10" t="s">
        <v>1648</v>
      </c>
      <c r="D1990" s="10" t="s">
        <v>65</v>
      </c>
      <c r="E1990" s="10" t="s">
        <v>66</v>
      </c>
      <c r="F1990" s="10" t="s">
        <v>11754</v>
      </c>
      <c r="G1990" s="137" t="s">
        <v>16700</v>
      </c>
      <c r="H1990" s="10" t="s">
        <v>13169</v>
      </c>
      <c r="I1990" s="10" t="s">
        <v>2271</v>
      </c>
      <c r="J1990" s="10" t="s">
        <v>15611</v>
      </c>
      <c r="K1990" s="10" t="s">
        <v>10775</v>
      </c>
      <c r="L1990" s="98">
        <f>IFERROR(VLOOKUP($F1990&amp;$C1990,Sales!$J:$W,9,0),0)</f>
        <v>2640384</v>
      </c>
      <c r="M1990" s="98">
        <f>IFERROR(VLOOKUP($F1990&amp;$C1990,Sales!$J:$W,10,0),0)</f>
        <v>1320192</v>
      </c>
      <c r="N1990" s="98">
        <f>IFERROR(VLOOKUP($F1990&amp;$C1990,Sales!$J:$W,11,0),0)</f>
        <v>3960576</v>
      </c>
      <c r="O1990" s="98">
        <f>IFERROR(VLOOKUP($F1990&amp;$C1990,Sales!$J:$W,12,0),0)</f>
        <v>24</v>
      </c>
      <c r="P1990" s="98">
        <f>IFERROR(VLOOKUP($F1990&amp;$C1990,Sales!$J:$W,13,0),0)</f>
        <v>2640384</v>
      </c>
      <c r="Q1990" s="98">
        <f>IFERROR(VLOOKUP($F1990&amp;$C1990,Sales!$A:$H,7,0),0)</f>
        <v>0</v>
      </c>
      <c r="R1990" s="41">
        <f t="shared" si="62"/>
        <v>1</v>
      </c>
      <c r="S1990" s="41">
        <v>1</v>
      </c>
      <c r="T1990" s="41"/>
      <c r="U1990" s="41"/>
      <c r="V1990" s="15">
        <v>1</v>
      </c>
      <c r="W1990" s="15">
        <v>1</v>
      </c>
      <c r="X1990" s="15">
        <v>1</v>
      </c>
      <c r="Y1990" s="41">
        <v>1</v>
      </c>
      <c r="Z1990" s="41">
        <v>1</v>
      </c>
      <c r="AA1990" s="41"/>
      <c r="AB1990" s="41"/>
      <c r="AC1990" s="41"/>
      <c r="AD1990" s="41"/>
      <c r="AE1990" s="41"/>
      <c r="AF1990" s="41"/>
      <c r="AG1990" s="41"/>
      <c r="AH1990" s="15"/>
      <c r="AI1990" s="41"/>
      <c r="AJ1990" s="41"/>
      <c r="AK1990" s="41"/>
      <c r="AL1990" s="15"/>
      <c r="AM1990" s="15"/>
      <c r="AN1990" s="15"/>
      <c r="AO1990" s="15"/>
      <c r="AP1990" s="15"/>
      <c r="AQ1990" s="15"/>
      <c r="AR1990" s="15"/>
      <c r="AS1990" s="15"/>
      <c r="AT1990" s="187"/>
      <c r="AU1990" s="15"/>
      <c r="AV1990" s="15"/>
      <c r="AW1990" s="15"/>
      <c r="AX1990" s="15"/>
      <c r="AY1990" s="15"/>
      <c r="AZ1990" s="10">
        <v>1</v>
      </c>
      <c r="BA1990" t="s">
        <v>13952</v>
      </c>
      <c r="BB1990" t="s">
        <v>23</v>
      </c>
      <c r="BD1990" s="39" t="str">
        <f t="shared" si="63"/>
        <v>01/396129511SBlibli Jabodetabek</v>
      </c>
    </row>
    <row r="1991" spans="2:56" ht="13.5" customHeight="1" x14ac:dyDescent="0.35">
      <c r="B1991" s="10" t="s">
        <v>17</v>
      </c>
      <c r="C1991" s="10" t="s">
        <v>1648</v>
      </c>
      <c r="D1991" s="10" t="s">
        <v>65</v>
      </c>
      <c r="E1991" s="10" t="s">
        <v>66</v>
      </c>
      <c r="F1991" s="10" t="s">
        <v>6111</v>
      </c>
      <c r="G1991" s="137" t="s">
        <v>16774</v>
      </c>
      <c r="H1991" s="10" t="s">
        <v>16803</v>
      </c>
      <c r="I1991" s="10" t="s">
        <v>871</v>
      </c>
      <c r="J1991" s="10" t="s">
        <v>15612</v>
      </c>
      <c r="K1991" s="10" t="s">
        <v>10776</v>
      </c>
      <c r="L1991" s="98">
        <f>IFERROR(VLOOKUP($F1991&amp;$C1991,Sales!$J:$W,9,0),0)</f>
        <v>0</v>
      </c>
      <c r="M1991" s="98">
        <f>IFERROR(VLOOKUP($F1991&amp;$C1991,Sales!$J:$W,10,0),0)</f>
        <v>0</v>
      </c>
      <c r="N1991" s="98">
        <f>IFERROR(VLOOKUP($F1991&amp;$C1991,Sales!$J:$W,11,0),0)</f>
        <v>0</v>
      </c>
      <c r="O1991" s="98">
        <f>IFERROR(VLOOKUP($F1991&amp;$C1991,Sales!$J:$W,12,0),0)</f>
        <v>0</v>
      </c>
      <c r="P1991" s="98">
        <f>IFERROR(VLOOKUP($F1991&amp;$C1991,Sales!$J:$W,13,0),0)</f>
        <v>0</v>
      </c>
      <c r="Q1991" s="98">
        <f>IFERROR(VLOOKUP($F1991&amp;$C1991,Sales!$A:$H,7,0),0)</f>
        <v>0</v>
      </c>
      <c r="R1991" s="41">
        <f t="shared" si="62"/>
        <v>1</v>
      </c>
      <c r="S1991" s="41">
        <v>1</v>
      </c>
      <c r="T1991" s="41"/>
      <c r="U1991" s="41"/>
      <c r="V1991" s="15">
        <v>1</v>
      </c>
      <c r="W1991" s="15">
        <v>1</v>
      </c>
      <c r="X1991" s="15">
        <v>1</v>
      </c>
      <c r="Y1991" s="41">
        <v>1</v>
      </c>
      <c r="Z1991" s="41">
        <v>1</v>
      </c>
      <c r="AA1991" s="41"/>
      <c r="AB1991" s="41"/>
      <c r="AC1991" s="41"/>
      <c r="AD1991" s="41"/>
      <c r="AE1991" s="41"/>
      <c r="AF1991" s="41"/>
      <c r="AG1991" s="41"/>
      <c r="AH1991" s="15"/>
      <c r="AI1991" s="41"/>
      <c r="AJ1991" s="41"/>
      <c r="AK1991" s="41"/>
      <c r="AL1991" s="15"/>
      <c r="AM1991" s="15"/>
      <c r="AN1991" s="15"/>
      <c r="AO1991" s="15"/>
      <c r="AP1991" s="15"/>
      <c r="AQ1991" s="15"/>
      <c r="AR1991" s="15"/>
      <c r="AS1991" s="15"/>
      <c r="AT1991" s="127"/>
      <c r="AU1991" s="15"/>
      <c r="AV1991" s="15"/>
      <c r="AW1991" s="15"/>
      <c r="AX1991" s="15"/>
      <c r="AY1991" s="15"/>
      <c r="AZ1991" s="10">
        <v>1</v>
      </c>
      <c r="BA1991" t="s">
        <v>22</v>
      </c>
      <c r="BB1991" t="s">
        <v>23</v>
      </c>
      <c r="BD1991" s="39" t="str">
        <f t="shared" si="63"/>
        <v>01/396129507CBlibli Jabodetabek</v>
      </c>
    </row>
    <row r="1992" spans="2:56" ht="13.5" customHeight="1" x14ac:dyDescent="0.35">
      <c r="B1992" s="10" t="s">
        <v>17</v>
      </c>
      <c r="C1992" s="10" t="s">
        <v>1648</v>
      </c>
      <c r="D1992" s="10" t="s">
        <v>65</v>
      </c>
      <c r="E1992" s="10" t="s">
        <v>66</v>
      </c>
      <c r="F1992" s="10" t="s">
        <v>2140</v>
      </c>
      <c r="G1992" s="137" t="s">
        <v>16703</v>
      </c>
      <c r="H1992" s="10" t="s">
        <v>13172</v>
      </c>
      <c r="I1992" s="10" t="s">
        <v>2142</v>
      </c>
      <c r="J1992" s="10" t="s">
        <v>15613</v>
      </c>
      <c r="K1992" s="10" t="s">
        <v>10779</v>
      </c>
      <c r="L1992" s="98">
        <f>IFERROR(VLOOKUP($F1992&amp;$C1992,Sales!$J:$W,9,0),0)</f>
        <v>0</v>
      </c>
      <c r="M1992" s="98">
        <f>IFERROR(VLOOKUP($F1992&amp;$C1992,Sales!$J:$W,10,0),0)</f>
        <v>0</v>
      </c>
      <c r="N1992" s="98">
        <f>IFERROR(VLOOKUP($F1992&amp;$C1992,Sales!$J:$W,11,0),0)</f>
        <v>0</v>
      </c>
      <c r="O1992" s="98">
        <f>IFERROR(VLOOKUP($F1992&amp;$C1992,Sales!$J:$W,12,0),0)</f>
        <v>0</v>
      </c>
      <c r="P1992" s="98">
        <f>IFERROR(VLOOKUP($F1992&amp;$C1992,Sales!$J:$W,13,0),0)</f>
        <v>0</v>
      </c>
      <c r="Q1992" s="98">
        <f>IFERROR(VLOOKUP($F1992&amp;$C1992,Sales!$A:$H,7,0),0)</f>
        <v>0</v>
      </c>
      <c r="R1992" s="41">
        <f t="shared" si="62"/>
        <v>1</v>
      </c>
      <c r="S1992" s="41">
        <v>1</v>
      </c>
      <c r="T1992" s="41"/>
      <c r="U1992" s="41"/>
      <c r="V1992" s="15">
        <v>1</v>
      </c>
      <c r="W1992" s="15">
        <v>1</v>
      </c>
      <c r="X1992" s="15">
        <v>1</v>
      </c>
      <c r="Y1992" s="41">
        <v>1</v>
      </c>
      <c r="Z1992" s="41">
        <v>1</v>
      </c>
      <c r="AA1992" s="41"/>
      <c r="AB1992" s="41"/>
      <c r="AC1992" s="41"/>
      <c r="AD1992" s="41"/>
      <c r="AE1992" s="41"/>
      <c r="AF1992" s="41"/>
      <c r="AG1992" s="41"/>
      <c r="AH1992" s="15"/>
      <c r="AI1992" s="41"/>
      <c r="AJ1992" s="41"/>
      <c r="AK1992" s="41"/>
      <c r="AL1992" s="15"/>
      <c r="AM1992" s="15"/>
      <c r="AN1992" s="15"/>
      <c r="AO1992" s="15"/>
      <c r="AP1992" s="15"/>
      <c r="AQ1992" s="15"/>
      <c r="AR1992" s="15"/>
      <c r="AS1992" s="15"/>
      <c r="AT1992" s="127"/>
      <c r="AU1992" s="15"/>
      <c r="AV1992" s="15"/>
      <c r="AW1992" s="15"/>
      <c r="AX1992" s="15"/>
      <c r="AY1992" s="15"/>
      <c r="AZ1992" s="10">
        <v>1</v>
      </c>
      <c r="BA1992" t="s">
        <v>22</v>
      </c>
      <c r="BB1992" t="s">
        <v>23</v>
      </c>
      <c r="BD1992" s="39" t="str">
        <f t="shared" si="63"/>
        <v>01/396129504XBlibli Jabodetabek</v>
      </c>
    </row>
    <row r="1993" spans="2:56" ht="13.5" customHeight="1" x14ac:dyDescent="0.35">
      <c r="B1993" s="10" t="s">
        <v>17</v>
      </c>
      <c r="C1993" s="10" t="s">
        <v>1648</v>
      </c>
      <c r="D1993" s="10" t="s">
        <v>65</v>
      </c>
      <c r="E1993" s="10" t="s">
        <v>66</v>
      </c>
      <c r="F1993" s="10" t="s">
        <v>900</v>
      </c>
      <c r="G1993" s="137" t="s">
        <v>16775</v>
      </c>
      <c r="H1993" s="10" t="s">
        <v>16804</v>
      </c>
      <c r="I1993" s="10" t="s">
        <v>901</v>
      </c>
      <c r="J1993" s="10" t="s">
        <v>15614</v>
      </c>
      <c r="K1993" s="10" t="s">
        <v>10780</v>
      </c>
      <c r="L1993" s="98">
        <f>IFERROR(VLOOKUP($F1993&amp;$C1993,Sales!$J:$W,9,0),0)</f>
        <v>0</v>
      </c>
      <c r="M1993" s="98">
        <f>IFERROR(VLOOKUP($F1993&amp;$C1993,Sales!$J:$W,10,0),0)</f>
        <v>0</v>
      </c>
      <c r="N1993" s="98">
        <f>IFERROR(VLOOKUP($F1993&amp;$C1993,Sales!$J:$W,11,0),0)</f>
        <v>0</v>
      </c>
      <c r="O1993" s="98">
        <f>IFERROR(VLOOKUP($F1993&amp;$C1993,Sales!$J:$W,12,0),0)</f>
        <v>0</v>
      </c>
      <c r="P1993" s="98">
        <f>IFERROR(VLOOKUP($F1993&amp;$C1993,Sales!$J:$W,13,0),0)</f>
        <v>0</v>
      </c>
      <c r="Q1993" s="98">
        <f>IFERROR(VLOOKUP($F1993&amp;$C1993,Sales!$A:$H,7,0),0)</f>
        <v>0</v>
      </c>
      <c r="R1993" s="41">
        <f t="shared" si="62"/>
        <v>1</v>
      </c>
      <c r="S1993" s="41">
        <v>1</v>
      </c>
      <c r="T1993" s="41"/>
      <c r="U1993" s="41"/>
      <c r="V1993" s="15">
        <v>1</v>
      </c>
      <c r="W1993" s="15">
        <v>1</v>
      </c>
      <c r="X1993" s="15">
        <v>1</v>
      </c>
      <c r="Y1993" s="41">
        <v>1</v>
      </c>
      <c r="Z1993" s="41">
        <v>1</v>
      </c>
      <c r="AA1993" s="41"/>
      <c r="AB1993" s="41"/>
      <c r="AC1993" s="41"/>
      <c r="AD1993" s="41"/>
      <c r="AE1993" s="41"/>
      <c r="AF1993" s="41"/>
      <c r="AG1993" s="41"/>
      <c r="AH1993" s="15"/>
      <c r="AI1993" s="41"/>
      <c r="AJ1993" s="41"/>
      <c r="AK1993" s="41"/>
      <c r="AL1993" s="15"/>
      <c r="AM1993" s="15"/>
      <c r="AN1993" s="15"/>
      <c r="AO1993" s="15"/>
      <c r="AP1993" s="15"/>
      <c r="AQ1993" s="15"/>
      <c r="AR1993" s="15"/>
      <c r="AS1993" s="15"/>
      <c r="AT1993" s="127"/>
      <c r="AU1993" s="15"/>
      <c r="AV1993" s="15"/>
      <c r="AW1993" s="15"/>
      <c r="AX1993" s="15"/>
      <c r="AY1993" s="15"/>
      <c r="AZ1993" s="10">
        <v>1</v>
      </c>
      <c r="BA1993" t="s">
        <v>22</v>
      </c>
      <c r="BB1993" t="s">
        <v>23</v>
      </c>
      <c r="BD1993" s="39" t="str">
        <f t="shared" si="63"/>
        <v>01/396129501NBlibli Jabodetabek</v>
      </c>
    </row>
    <row r="1994" spans="2:56" ht="13.5" customHeight="1" x14ac:dyDescent="0.35">
      <c r="B1994" s="10" t="s">
        <v>17</v>
      </c>
      <c r="C1994" s="10" t="s">
        <v>1648</v>
      </c>
      <c r="D1994" s="10" t="s">
        <v>65</v>
      </c>
      <c r="E1994" s="10" t="s">
        <v>66</v>
      </c>
      <c r="F1994" s="10" t="s">
        <v>4169</v>
      </c>
      <c r="G1994" s="137" t="s">
        <v>16701</v>
      </c>
      <c r="H1994" s="10" t="s">
        <v>13170</v>
      </c>
      <c r="I1994" s="10" t="s">
        <v>2116</v>
      </c>
      <c r="J1994" s="10" t="s">
        <v>15615</v>
      </c>
      <c r="K1994" s="10" t="s">
        <v>10778</v>
      </c>
      <c r="L1994" s="98">
        <f>IFERROR(VLOOKUP($F1994&amp;$C1994,Sales!$J:$W,9,0),0)</f>
        <v>0</v>
      </c>
      <c r="M1994" s="98">
        <f>IFERROR(VLOOKUP($F1994&amp;$C1994,Sales!$J:$W,10,0),0)</f>
        <v>0</v>
      </c>
      <c r="N1994" s="98">
        <f>IFERROR(VLOOKUP($F1994&amp;$C1994,Sales!$J:$W,11,0),0)</f>
        <v>0</v>
      </c>
      <c r="O1994" s="98">
        <f>IFERROR(VLOOKUP($F1994&amp;$C1994,Sales!$J:$W,12,0),0)</f>
        <v>0</v>
      </c>
      <c r="P1994" s="98">
        <f>IFERROR(VLOOKUP($F1994&amp;$C1994,Sales!$J:$W,13,0),0)</f>
        <v>0</v>
      </c>
      <c r="Q1994" s="98">
        <f>IFERROR(VLOOKUP($F1994&amp;$C1994,Sales!$A:$H,7,0),0)</f>
        <v>0</v>
      </c>
      <c r="R1994" s="41">
        <f t="shared" si="62"/>
        <v>1</v>
      </c>
      <c r="S1994" s="41">
        <v>1</v>
      </c>
      <c r="T1994" s="41"/>
      <c r="U1994" s="41"/>
      <c r="V1994" s="15">
        <v>1</v>
      </c>
      <c r="W1994" s="15">
        <v>1</v>
      </c>
      <c r="X1994" s="15">
        <v>1</v>
      </c>
      <c r="Y1994" s="41">
        <v>1</v>
      </c>
      <c r="Z1994" s="41">
        <v>1</v>
      </c>
      <c r="AA1994" s="41"/>
      <c r="AB1994" s="41"/>
      <c r="AC1994" s="41"/>
      <c r="AD1994" s="41"/>
      <c r="AE1994" s="41"/>
      <c r="AF1994" s="41"/>
      <c r="AG1994" s="41"/>
      <c r="AH1994" s="15"/>
      <c r="AI1994" s="41"/>
      <c r="AJ1994" s="41"/>
      <c r="AK1994" s="41"/>
      <c r="AL1994" s="15"/>
      <c r="AM1994" s="15"/>
      <c r="AN1994" s="15"/>
      <c r="AO1994" s="15"/>
      <c r="AP1994" s="15"/>
      <c r="AQ1994" s="15"/>
      <c r="AR1994" s="15"/>
      <c r="AS1994" s="15"/>
      <c r="AT1994" s="127"/>
      <c r="AU1994" s="15"/>
      <c r="AV1994" s="15"/>
      <c r="AW1994" s="15"/>
      <c r="AX1994" s="15"/>
      <c r="AY1994" s="15"/>
      <c r="AZ1994" s="10">
        <v>1</v>
      </c>
      <c r="BA1994" t="s">
        <v>22</v>
      </c>
      <c r="BB1994" t="s">
        <v>23</v>
      </c>
      <c r="BD1994" s="39" t="str">
        <f t="shared" si="63"/>
        <v>01/396129503CBlibli Jabodetabek</v>
      </c>
    </row>
    <row r="1995" spans="2:56" ht="13.5" customHeight="1" x14ac:dyDescent="0.35">
      <c r="B1995" s="10" t="s">
        <v>17</v>
      </c>
      <c r="C1995" s="10" t="s">
        <v>1648</v>
      </c>
      <c r="D1995" s="10" t="s">
        <v>65</v>
      </c>
      <c r="E1995" s="10" t="s">
        <v>66</v>
      </c>
      <c r="F1995" s="10" t="s">
        <v>6791</v>
      </c>
      <c r="G1995" s="137" t="s">
        <v>16704</v>
      </c>
      <c r="H1995" s="10" t="s">
        <v>13173</v>
      </c>
      <c r="I1995" s="10" t="s">
        <v>6212</v>
      </c>
      <c r="J1995" s="10" t="s">
        <v>15616</v>
      </c>
      <c r="K1995" s="10" t="s">
        <v>10782</v>
      </c>
      <c r="L1995" s="98">
        <f>IFERROR(VLOOKUP($F1995&amp;$C1995,Sales!$J:$W,9,0),0)</f>
        <v>0</v>
      </c>
      <c r="M1995" s="98">
        <f>IFERROR(VLOOKUP($F1995&amp;$C1995,Sales!$J:$W,10,0),0)</f>
        <v>0</v>
      </c>
      <c r="N1995" s="98">
        <f>IFERROR(VLOOKUP($F1995&amp;$C1995,Sales!$J:$W,11,0),0)</f>
        <v>0</v>
      </c>
      <c r="O1995" s="98">
        <f>IFERROR(VLOOKUP($F1995&amp;$C1995,Sales!$J:$W,12,0),0)</f>
        <v>0</v>
      </c>
      <c r="P1995" s="98">
        <f>IFERROR(VLOOKUP($F1995&amp;$C1995,Sales!$J:$W,13,0),0)</f>
        <v>0</v>
      </c>
      <c r="Q1995" s="98">
        <f>IFERROR(VLOOKUP($F1995&amp;$C1995,Sales!$A:$H,7,0),0)</f>
        <v>0</v>
      </c>
      <c r="R1995" s="41" t="str">
        <f t="shared" si="62"/>
        <v>ERROR</v>
      </c>
      <c r="S1995" s="41"/>
      <c r="T1995" s="41"/>
      <c r="U1995" s="15"/>
      <c r="V1995" s="15"/>
      <c r="W1995" s="15"/>
      <c r="X1995" s="15"/>
      <c r="Y1995" s="41"/>
      <c r="Z1995" s="41"/>
      <c r="AA1995" s="41"/>
      <c r="AB1995" s="41"/>
      <c r="AC1995" s="41"/>
      <c r="AD1995" s="41"/>
      <c r="AE1995" s="41"/>
      <c r="AF1995" s="41"/>
      <c r="AG1995" s="41"/>
      <c r="AH1995" s="15"/>
      <c r="AI1995" s="41"/>
      <c r="AJ1995" s="41"/>
      <c r="AK1995" s="41"/>
      <c r="AL1995" s="15"/>
      <c r="AM1995" s="15"/>
      <c r="AN1995" s="15"/>
      <c r="AO1995" s="15"/>
      <c r="AP1995" s="15"/>
      <c r="AQ1995" s="15"/>
      <c r="AR1995" s="15"/>
      <c r="AS1995" s="15"/>
      <c r="AT1995" s="127"/>
      <c r="AU1995" s="15"/>
      <c r="AV1995" s="15"/>
      <c r="AW1995" s="15"/>
      <c r="AX1995" s="15"/>
      <c r="AY1995" s="15"/>
      <c r="AZ1995" s="10">
        <v>1</v>
      </c>
      <c r="BA1995" t="s">
        <v>22</v>
      </c>
      <c r="BB1995" t="s">
        <v>88</v>
      </c>
      <c r="BD1995" s="39" t="str">
        <f t="shared" si="63"/>
        <v>01/396129503QBlibli Jabodetabek</v>
      </c>
    </row>
    <row r="1996" spans="2:56" ht="13.5" customHeight="1" x14ac:dyDescent="0.35">
      <c r="B1996" s="10" t="s">
        <v>17</v>
      </c>
      <c r="C1996" s="10" t="s">
        <v>1648</v>
      </c>
      <c r="D1996" s="10" t="s">
        <v>65</v>
      </c>
      <c r="E1996" s="10" t="s">
        <v>66</v>
      </c>
      <c r="F1996" s="10" t="s">
        <v>2201</v>
      </c>
      <c r="G1996" s="137" t="s">
        <v>16705</v>
      </c>
      <c r="H1996" s="10" t="s">
        <v>13174</v>
      </c>
      <c r="I1996" s="10" t="s">
        <v>2202</v>
      </c>
      <c r="J1996" s="10" t="s">
        <v>15617</v>
      </c>
      <c r="K1996" s="10" t="s">
        <v>10783</v>
      </c>
      <c r="L1996" s="98">
        <f>IFERROR(VLOOKUP($F1996&amp;$C1996,Sales!$J:$W,9,0),0)</f>
        <v>0</v>
      </c>
      <c r="M1996" s="98">
        <f>IFERROR(VLOOKUP($F1996&amp;$C1996,Sales!$J:$W,10,0),0)</f>
        <v>0</v>
      </c>
      <c r="N1996" s="98">
        <f>IFERROR(VLOOKUP($F1996&amp;$C1996,Sales!$J:$W,11,0),0)</f>
        <v>0</v>
      </c>
      <c r="O1996" s="98">
        <f>IFERROR(VLOOKUP($F1996&amp;$C1996,Sales!$J:$W,12,0),0)</f>
        <v>0</v>
      </c>
      <c r="P1996" s="98">
        <f>IFERROR(VLOOKUP($F1996&amp;$C1996,Sales!$J:$W,13,0),0)</f>
        <v>0</v>
      </c>
      <c r="Q1996" s="98">
        <f>IFERROR(VLOOKUP($F1996&amp;$C1996,Sales!$A:$H,7,0),0)</f>
        <v>0</v>
      </c>
      <c r="R1996" s="41">
        <f t="shared" si="62"/>
        <v>1</v>
      </c>
      <c r="S1996" s="41">
        <v>1</v>
      </c>
      <c r="T1996" s="41"/>
      <c r="U1996" s="41"/>
      <c r="V1996" s="15">
        <v>1</v>
      </c>
      <c r="W1996" s="15">
        <v>1</v>
      </c>
      <c r="X1996" s="15">
        <v>1</v>
      </c>
      <c r="Y1996" s="41">
        <v>1</v>
      </c>
      <c r="Z1996" s="41">
        <v>1</v>
      </c>
      <c r="AA1996" s="41"/>
      <c r="AB1996" s="41"/>
      <c r="AC1996" s="41"/>
      <c r="AD1996" s="41"/>
      <c r="AE1996" s="41"/>
      <c r="AF1996" s="41"/>
      <c r="AG1996" s="41"/>
      <c r="AH1996" s="15"/>
      <c r="AI1996" s="15"/>
      <c r="AJ1996" s="41"/>
      <c r="AK1996" s="41"/>
      <c r="AL1996" s="15"/>
      <c r="AM1996" s="15"/>
      <c r="AN1996" s="15"/>
      <c r="AO1996" s="15"/>
      <c r="AP1996" s="15"/>
      <c r="AQ1996" s="15"/>
      <c r="AR1996" s="15"/>
      <c r="AS1996" s="15"/>
      <c r="AT1996" s="127"/>
      <c r="AU1996" s="15"/>
      <c r="AV1996" s="15"/>
      <c r="AW1996" s="15"/>
      <c r="AX1996" s="15"/>
      <c r="AY1996" s="15"/>
      <c r="AZ1996" s="10">
        <v>1</v>
      </c>
      <c r="BA1996" t="s">
        <v>22</v>
      </c>
      <c r="BB1996" t="s">
        <v>23</v>
      </c>
      <c r="BD1996" s="39" t="str">
        <f t="shared" si="63"/>
        <v>01/396129505NBlibli Jabodetabek</v>
      </c>
    </row>
    <row r="1997" spans="2:56" ht="13.5" customHeight="1" x14ac:dyDescent="0.35">
      <c r="B1997" s="10" t="s">
        <v>17</v>
      </c>
      <c r="C1997" s="10" t="s">
        <v>1648</v>
      </c>
      <c r="D1997" s="10" t="s">
        <v>65</v>
      </c>
      <c r="E1997" s="10" t="s">
        <v>66</v>
      </c>
      <c r="F1997" s="10" t="s">
        <v>11746</v>
      </c>
      <c r="G1997" s="137" t="s">
        <v>16706</v>
      </c>
      <c r="H1997" s="10" t="s">
        <v>13175</v>
      </c>
      <c r="I1997" s="10" t="s">
        <v>2089</v>
      </c>
      <c r="J1997" s="10" t="s">
        <v>15618</v>
      </c>
      <c r="K1997" s="10" t="s">
        <v>10784</v>
      </c>
      <c r="L1997" s="98">
        <f>IFERROR(VLOOKUP($F1997&amp;$C1997,Sales!$J:$W,9,0),0)</f>
        <v>0</v>
      </c>
      <c r="M1997" s="98">
        <f>IFERROR(VLOOKUP($F1997&amp;$C1997,Sales!$J:$W,10,0),0)</f>
        <v>2793360</v>
      </c>
      <c r="N1997" s="98">
        <f>IFERROR(VLOOKUP($F1997&amp;$C1997,Sales!$J:$W,11,0),0)</f>
        <v>2793360</v>
      </c>
      <c r="O1997" s="98">
        <f>IFERROR(VLOOKUP($F1997&amp;$C1997,Sales!$J:$W,12,0),0)</f>
        <v>16</v>
      </c>
      <c r="P1997" s="98">
        <f>IFERROR(VLOOKUP($F1997&amp;$C1997,Sales!$J:$W,13,0),0)</f>
        <v>1862240</v>
      </c>
      <c r="Q1997" s="98">
        <f>IFERROR(VLOOKUP($F1997&amp;$C1997,Sales!$A:$H,7,0),0)</f>
        <v>0</v>
      </c>
      <c r="R1997" s="41">
        <f t="shared" si="62"/>
        <v>1</v>
      </c>
      <c r="S1997" s="41">
        <v>1</v>
      </c>
      <c r="T1997" s="41"/>
      <c r="U1997" s="41"/>
      <c r="V1997" s="15">
        <v>1</v>
      </c>
      <c r="W1997" s="15">
        <v>1</v>
      </c>
      <c r="X1997" s="15">
        <v>1</v>
      </c>
      <c r="Y1997" s="41">
        <v>1</v>
      </c>
      <c r="Z1997" s="41">
        <v>1</v>
      </c>
      <c r="AA1997" s="41"/>
      <c r="AB1997" s="41"/>
      <c r="AC1997" s="41"/>
      <c r="AD1997" s="41"/>
      <c r="AE1997" s="41"/>
      <c r="AF1997" s="41"/>
      <c r="AG1997" s="41"/>
      <c r="AH1997" s="15"/>
      <c r="AI1997" s="41"/>
      <c r="AJ1997" s="41"/>
      <c r="AK1997" s="41"/>
      <c r="AL1997" s="15"/>
      <c r="AM1997" s="15"/>
      <c r="AN1997" s="15"/>
      <c r="AO1997" s="15"/>
      <c r="AP1997" s="15"/>
      <c r="AQ1997" s="15"/>
      <c r="AR1997" s="15"/>
      <c r="AS1997" s="15"/>
      <c r="AT1997" s="127"/>
      <c r="AU1997" s="15"/>
      <c r="AV1997" s="15"/>
      <c r="AW1997" s="15"/>
      <c r="AX1997" s="15"/>
      <c r="AY1997" s="15"/>
      <c r="AZ1997" s="10">
        <v>1</v>
      </c>
      <c r="BA1997" t="s">
        <v>13952</v>
      </c>
      <c r="BB1997" t="s">
        <v>23</v>
      </c>
      <c r="BD1997" s="39" t="str">
        <f t="shared" si="63"/>
        <v>01/396129510TBlibli Jabodetabek</v>
      </c>
    </row>
    <row r="1998" spans="2:56" ht="13.5" customHeight="1" x14ac:dyDescent="0.35">
      <c r="B1998" s="10" t="s">
        <v>17</v>
      </c>
      <c r="C1998" s="10" t="s">
        <v>1648</v>
      </c>
      <c r="D1998" s="10" t="s">
        <v>65</v>
      </c>
      <c r="E1998" s="10" t="s">
        <v>66</v>
      </c>
      <c r="F1998" s="10" t="s">
        <v>2209</v>
      </c>
      <c r="G1998" s="137" t="s">
        <v>16707</v>
      </c>
      <c r="H1998" s="10" t="s">
        <v>13176</v>
      </c>
      <c r="I1998" s="10" t="s">
        <v>2211</v>
      </c>
      <c r="J1998" s="10" t="s">
        <v>15619</v>
      </c>
      <c r="K1998" s="10" t="s">
        <v>10785</v>
      </c>
      <c r="L1998" s="98">
        <f>IFERROR(VLOOKUP($F1998&amp;$C1998,Sales!$J:$W,9,0),0)</f>
        <v>0</v>
      </c>
      <c r="M1998" s="98">
        <f>IFERROR(VLOOKUP($F1998&amp;$C1998,Sales!$J:$W,10,0),0)</f>
        <v>0</v>
      </c>
      <c r="N1998" s="98">
        <f>IFERROR(VLOOKUP($F1998&amp;$C1998,Sales!$J:$W,11,0),0)</f>
        <v>0</v>
      </c>
      <c r="O1998" s="98">
        <f>IFERROR(VLOOKUP($F1998&amp;$C1998,Sales!$J:$W,12,0),0)</f>
        <v>0</v>
      </c>
      <c r="P1998" s="98">
        <f>IFERROR(VLOOKUP($F1998&amp;$C1998,Sales!$J:$W,13,0),0)</f>
        <v>0</v>
      </c>
      <c r="Q1998" s="98">
        <f>IFERROR(VLOOKUP($F1998&amp;$C1998,Sales!$A:$H,7,0),0)</f>
        <v>0</v>
      </c>
      <c r="R1998" s="41">
        <f t="shared" si="62"/>
        <v>1</v>
      </c>
      <c r="S1998" s="41">
        <v>1</v>
      </c>
      <c r="T1998" s="41"/>
      <c r="U1998" s="41"/>
      <c r="V1998" s="15">
        <v>1</v>
      </c>
      <c r="W1998" s="15">
        <v>1</v>
      </c>
      <c r="X1998" s="15">
        <v>1</v>
      </c>
      <c r="Y1998" s="41">
        <v>1</v>
      </c>
      <c r="Z1998" s="41">
        <v>1</v>
      </c>
      <c r="AA1998" s="41"/>
      <c r="AB1998" s="41"/>
      <c r="AC1998" s="41"/>
      <c r="AD1998" s="41"/>
      <c r="AE1998" s="41"/>
      <c r="AF1998" s="41"/>
      <c r="AG1998" s="41"/>
      <c r="AH1998" s="15"/>
      <c r="AI1998" s="15"/>
      <c r="AJ1998" s="41"/>
      <c r="AK1998" s="15"/>
      <c r="AL1998" s="15"/>
      <c r="AM1998" s="15"/>
      <c r="AN1998" s="15"/>
      <c r="AO1998" s="15"/>
      <c r="AP1998" s="15"/>
      <c r="AQ1998" s="15"/>
      <c r="AR1998" s="15"/>
      <c r="AS1998" s="15"/>
      <c r="AT1998" s="127"/>
      <c r="AU1998" s="15"/>
      <c r="AV1998" s="15"/>
      <c r="AW1998" s="15"/>
      <c r="AX1998" s="15"/>
      <c r="AY1998" s="15"/>
      <c r="AZ1998" s="10">
        <v>1</v>
      </c>
      <c r="BA1998" t="s">
        <v>22</v>
      </c>
      <c r="BB1998" t="s">
        <v>23</v>
      </c>
      <c r="BD1998" s="39" t="str">
        <f t="shared" si="63"/>
        <v>01/396129504SBlibli Jabodetabek</v>
      </c>
    </row>
    <row r="1999" spans="2:56" ht="13.5" customHeight="1" x14ac:dyDescent="0.35">
      <c r="B1999" s="10" t="s">
        <v>17</v>
      </c>
      <c r="C1999" s="10" t="s">
        <v>1648</v>
      </c>
      <c r="D1999" s="10" t="s">
        <v>65</v>
      </c>
      <c r="E1999" s="10" t="s">
        <v>66</v>
      </c>
      <c r="F1999" s="10" t="s">
        <v>6104</v>
      </c>
      <c r="G1999" s="137" t="s">
        <v>16699</v>
      </c>
      <c r="H1999" s="10" t="s">
        <v>13168</v>
      </c>
      <c r="I1999" s="10" t="s">
        <v>2099</v>
      </c>
      <c r="J1999" s="10" t="s">
        <v>11604</v>
      </c>
      <c r="K1999" s="10" t="s">
        <v>10786</v>
      </c>
      <c r="L1999" s="98">
        <f>IFERROR(VLOOKUP($F1999&amp;$C1999,Sales!$J:$W,9,0),0)</f>
        <v>0</v>
      </c>
      <c r="M1999" s="98">
        <f>IFERROR(VLOOKUP($F1999&amp;$C1999,Sales!$J:$W,10,0),0)</f>
        <v>0</v>
      </c>
      <c r="N1999" s="98">
        <f>IFERROR(VLOOKUP($F1999&amp;$C1999,Sales!$J:$W,11,0),0)</f>
        <v>0</v>
      </c>
      <c r="O1999" s="98">
        <f>IFERROR(VLOOKUP($F1999&amp;$C1999,Sales!$J:$W,12,0),0)</f>
        <v>0</v>
      </c>
      <c r="P1999" s="98">
        <f>IFERROR(VLOOKUP($F1999&amp;$C1999,Sales!$J:$W,13,0),0)</f>
        <v>0</v>
      </c>
      <c r="Q1999" s="98">
        <f>IFERROR(VLOOKUP($F1999&amp;$C1999,Sales!$A:$H,7,0),0)</f>
        <v>0</v>
      </c>
      <c r="R1999" s="41">
        <f t="shared" si="62"/>
        <v>1</v>
      </c>
      <c r="S1999" s="41">
        <v>1</v>
      </c>
      <c r="T1999" s="41"/>
      <c r="U1999" s="41"/>
      <c r="V1999" s="15">
        <v>1</v>
      </c>
      <c r="W1999" s="15">
        <v>1</v>
      </c>
      <c r="X1999" s="15">
        <v>1</v>
      </c>
      <c r="Y1999" s="41">
        <v>1</v>
      </c>
      <c r="Z1999" s="41">
        <v>1</v>
      </c>
      <c r="AA1999" s="41"/>
      <c r="AB1999" s="41"/>
      <c r="AC1999" s="41"/>
      <c r="AD1999" s="41"/>
      <c r="AE1999" s="41"/>
      <c r="AF1999" s="41"/>
      <c r="AG1999" s="41"/>
      <c r="AH1999" s="15"/>
      <c r="AI1999" s="41"/>
      <c r="AJ1999" s="41"/>
      <c r="AK1999" s="41"/>
      <c r="AL1999" s="15"/>
      <c r="AM1999" s="15"/>
      <c r="AN1999" s="15"/>
      <c r="AO1999" s="15"/>
      <c r="AP1999" s="15"/>
      <c r="AQ1999" s="15"/>
      <c r="AR1999" s="15"/>
      <c r="AS1999" s="15"/>
      <c r="AT1999" s="127"/>
      <c r="AU1999" s="15"/>
      <c r="AV1999" s="15"/>
      <c r="AW1999" s="15"/>
      <c r="AX1999" s="15"/>
      <c r="AY1999" s="15"/>
      <c r="AZ1999" s="10">
        <v>1</v>
      </c>
      <c r="BA1999" t="s">
        <v>22</v>
      </c>
      <c r="BB1999" t="s">
        <v>23</v>
      </c>
      <c r="BD1999" s="39" t="str">
        <f t="shared" si="63"/>
        <v>01/396129506NBlibli Jabodetabek</v>
      </c>
    </row>
    <row r="2000" spans="2:56" ht="13.5" customHeight="1" x14ac:dyDescent="0.35">
      <c r="B2000" s="10" t="s">
        <v>17</v>
      </c>
      <c r="C2000" s="10" t="s">
        <v>1648</v>
      </c>
      <c r="D2000" s="10" t="s">
        <v>65</v>
      </c>
      <c r="E2000" s="10" t="s">
        <v>66</v>
      </c>
      <c r="F2000" s="10" t="s">
        <v>6105</v>
      </c>
      <c r="G2000" s="137" t="s">
        <v>16708</v>
      </c>
      <c r="H2000" s="10" t="s">
        <v>13177</v>
      </c>
      <c r="I2000" s="10" t="s">
        <v>2217</v>
      </c>
      <c r="J2000" s="10" t="s">
        <v>15620</v>
      </c>
      <c r="K2000" s="10" t="s">
        <v>10787</v>
      </c>
      <c r="L2000" s="98">
        <f>IFERROR(VLOOKUP($F2000&amp;$C2000,Sales!$J:$W,9,0),0)</f>
        <v>0</v>
      </c>
      <c r="M2000" s="98">
        <f>IFERROR(VLOOKUP($F2000&amp;$C2000,Sales!$J:$W,10,0),0)</f>
        <v>0</v>
      </c>
      <c r="N2000" s="98">
        <f>IFERROR(VLOOKUP($F2000&amp;$C2000,Sales!$J:$W,11,0),0)</f>
        <v>0</v>
      </c>
      <c r="O2000" s="98">
        <f>IFERROR(VLOOKUP($F2000&amp;$C2000,Sales!$J:$W,12,0),0)</f>
        <v>0</v>
      </c>
      <c r="P2000" s="98">
        <f>IFERROR(VLOOKUP($F2000&amp;$C2000,Sales!$J:$W,13,0),0)</f>
        <v>0</v>
      </c>
      <c r="Q2000" s="98">
        <f>IFERROR(VLOOKUP($F2000&amp;$C2000,Sales!$A:$H,7,0),0)</f>
        <v>0</v>
      </c>
      <c r="R2000" s="41">
        <f t="shared" si="62"/>
        <v>1</v>
      </c>
      <c r="S2000" s="41">
        <v>1</v>
      </c>
      <c r="T2000" s="41"/>
      <c r="U2000" s="41"/>
      <c r="V2000" s="15">
        <v>1</v>
      </c>
      <c r="W2000" s="15">
        <v>1</v>
      </c>
      <c r="X2000" s="15">
        <v>1</v>
      </c>
      <c r="Y2000" s="41">
        <v>1</v>
      </c>
      <c r="Z2000" s="41">
        <v>1</v>
      </c>
      <c r="AA2000" s="41"/>
      <c r="AB2000" s="41"/>
      <c r="AC2000" s="41"/>
      <c r="AD2000" s="41"/>
      <c r="AE2000" s="41"/>
      <c r="AF2000" s="41"/>
      <c r="AG2000" s="41"/>
      <c r="AH2000" s="15"/>
      <c r="AI2000" s="41"/>
      <c r="AJ2000" s="41"/>
      <c r="AK2000" s="41"/>
      <c r="AL2000" s="15"/>
      <c r="AM2000" s="15"/>
      <c r="AN2000" s="15"/>
      <c r="AO2000" s="15"/>
      <c r="AP2000" s="15"/>
      <c r="AQ2000" s="15"/>
      <c r="AR2000" s="15"/>
      <c r="AS2000" s="15"/>
      <c r="AT2000" s="127"/>
      <c r="AU2000" s="15"/>
      <c r="AV2000" s="15"/>
      <c r="AW2000" s="15"/>
      <c r="AX2000" s="15"/>
      <c r="AY2000" s="15"/>
      <c r="AZ2000" s="10">
        <v>1</v>
      </c>
      <c r="BA2000" t="s">
        <v>22</v>
      </c>
      <c r="BB2000" t="s">
        <v>23</v>
      </c>
      <c r="BD2000" s="39" t="str">
        <f t="shared" si="63"/>
        <v>01/396129506OBlibli Jabodetabek</v>
      </c>
    </row>
    <row r="2001" spans="2:59" ht="13.5" customHeight="1" x14ac:dyDescent="0.35">
      <c r="B2001" s="10" t="s">
        <v>17</v>
      </c>
      <c r="C2001" s="10" t="s">
        <v>1648</v>
      </c>
      <c r="D2001" s="10" t="s">
        <v>65</v>
      </c>
      <c r="E2001" s="10" t="s">
        <v>66</v>
      </c>
      <c r="F2001" s="10" t="s">
        <v>904</v>
      </c>
      <c r="G2001" s="137" t="s">
        <v>16709</v>
      </c>
      <c r="H2001" s="10" t="s">
        <v>13178</v>
      </c>
      <c r="I2001" s="10" t="s">
        <v>905</v>
      </c>
      <c r="J2001" s="10" t="s">
        <v>19024</v>
      </c>
      <c r="K2001" s="10" t="s">
        <v>10788</v>
      </c>
      <c r="L2001" s="98">
        <f>IFERROR(VLOOKUP($F2001&amp;$C2001,Sales!$J:$W,9,0),0)</f>
        <v>0</v>
      </c>
      <c r="M2001" s="98">
        <f>IFERROR(VLOOKUP($F2001&amp;$C2001,Sales!$J:$W,10,0),0)</f>
        <v>0</v>
      </c>
      <c r="N2001" s="98">
        <f>IFERROR(VLOOKUP($F2001&amp;$C2001,Sales!$J:$W,11,0),0)</f>
        <v>0</v>
      </c>
      <c r="O2001" s="98">
        <f>IFERROR(VLOOKUP($F2001&amp;$C2001,Sales!$J:$W,12,0),0)</f>
        <v>0</v>
      </c>
      <c r="P2001" s="98">
        <f>IFERROR(VLOOKUP($F2001&amp;$C2001,Sales!$J:$W,13,0),0)</f>
        <v>0</v>
      </c>
      <c r="Q2001" s="98">
        <f>IFERROR(VLOOKUP($F2001&amp;$C2001,Sales!$A:$H,7,0),0)</f>
        <v>0</v>
      </c>
      <c r="R2001" s="41" t="str">
        <f t="shared" si="62"/>
        <v>ERROR</v>
      </c>
      <c r="S2001" s="15"/>
      <c r="T2001" s="41"/>
      <c r="U2001" s="41"/>
      <c r="V2001" s="15"/>
      <c r="W2001" s="15"/>
      <c r="X2001" s="15"/>
      <c r="Y2001" s="41"/>
      <c r="Z2001" s="41"/>
      <c r="AA2001" s="41"/>
      <c r="AB2001" s="41"/>
      <c r="AC2001" s="41"/>
      <c r="AD2001" s="41"/>
      <c r="AE2001" s="41"/>
      <c r="AF2001" s="41"/>
      <c r="AG2001" s="41"/>
      <c r="AH2001" s="15"/>
      <c r="AI2001" s="41"/>
      <c r="AJ2001" s="41"/>
      <c r="AK2001" s="41"/>
      <c r="AL2001" s="15"/>
      <c r="AM2001" s="15"/>
      <c r="AN2001" s="15"/>
      <c r="AO2001" s="15"/>
      <c r="AP2001" s="15"/>
      <c r="AQ2001" s="15"/>
      <c r="AR2001" s="15"/>
      <c r="AS2001" s="15"/>
      <c r="AT2001" s="127"/>
      <c r="AU2001" s="15"/>
      <c r="AV2001" s="15"/>
      <c r="AW2001" s="15"/>
      <c r="AX2001" s="15"/>
      <c r="AY2001" s="15"/>
      <c r="AZ2001" s="10">
        <v>1</v>
      </c>
      <c r="BA2001" t="s">
        <v>22</v>
      </c>
      <c r="BB2001" t="s">
        <v>88</v>
      </c>
      <c r="BD2001" s="39" t="str">
        <f t="shared" si="63"/>
        <v>01/396129505FBlibli Jabodetabek</v>
      </c>
      <c r="BF2001" s="1">
        <v>45161</v>
      </c>
      <c r="BG2001" t="s">
        <v>16844</v>
      </c>
    </row>
    <row r="2002" spans="2:59" ht="13.5" customHeight="1" x14ac:dyDescent="0.35">
      <c r="B2002" s="10" t="s">
        <v>17</v>
      </c>
      <c r="C2002" s="10" t="s">
        <v>1648</v>
      </c>
      <c r="D2002" s="10" t="s">
        <v>65</v>
      </c>
      <c r="E2002" s="10" t="s">
        <v>66</v>
      </c>
      <c r="F2002" s="10" t="s">
        <v>2260</v>
      </c>
      <c r="G2002" s="137" t="s">
        <v>16710</v>
      </c>
      <c r="H2002" s="10" t="s">
        <v>13179</v>
      </c>
      <c r="I2002" s="10" t="s">
        <v>2262</v>
      </c>
      <c r="J2002" s="10" t="s">
        <v>15621</v>
      </c>
      <c r="K2002" s="10" t="s">
        <v>10790</v>
      </c>
      <c r="L2002" s="98">
        <f>IFERROR(VLOOKUP($F2002&amp;$C2002,Sales!$J:$W,9,0),0)</f>
        <v>0</v>
      </c>
      <c r="M2002" s="98">
        <f>IFERROR(VLOOKUP($F2002&amp;$C2002,Sales!$J:$W,10,0),0)</f>
        <v>0</v>
      </c>
      <c r="N2002" s="98">
        <f>IFERROR(VLOOKUP($F2002&amp;$C2002,Sales!$J:$W,11,0),0)</f>
        <v>0</v>
      </c>
      <c r="O2002" s="98">
        <f>IFERROR(VLOOKUP($F2002&amp;$C2002,Sales!$J:$W,12,0),0)</f>
        <v>0</v>
      </c>
      <c r="P2002" s="98">
        <f>IFERROR(VLOOKUP($F2002&amp;$C2002,Sales!$J:$W,13,0),0)</f>
        <v>0</v>
      </c>
      <c r="Q2002" s="98">
        <f>IFERROR(VLOOKUP($F2002&amp;$C2002,Sales!$A:$H,7,0),0)</f>
        <v>0</v>
      </c>
      <c r="R2002" s="41" t="str">
        <f t="shared" si="62"/>
        <v>ERROR</v>
      </c>
      <c r="S2002" s="41"/>
      <c r="T2002" s="41"/>
      <c r="U2002" s="41"/>
      <c r="V2002" s="15"/>
      <c r="W2002" s="15"/>
      <c r="X2002" s="15"/>
      <c r="Y2002" s="41"/>
      <c r="Z2002" s="41"/>
      <c r="AA2002" s="41"/>
      <c r="AB2002" s="41"/>
      <c r="AC2002" s="41"/>
      <c r="AD2002" s="41"/>
      <c r="AE2002" s="41"/>
      <c r="AF2002" s="41"/>
      <c r="AG2002" s="41"/>
      <c r="AH2002" s="15"/>
      <c r="AI2002" s="41"/>
      <c r="AJ2002" s="41"/>
      <c r="AK2002" s="15"/>
      <c r="AL2002" s="15"/>
      <c r="AM2002" s="15"/>
      <c r="AN2002" s="15"/>
      <c r="AO2002" s="15"/>
      <c r="AP2002" s="15"/>
      <c r="AQ2002" s="15"/>
      <c r="AR2002" s="15"/>
      <c r="AS2002" s="15"/>
      <c r="AT2002" s="15"/>
      <c r="AU2002" s="15"/>
      <c r="AV2002" s="15"/>
      <c r="AW2002" s="15"/>
      <c r="AX2002" s="15"/>
      <c r="AY2002" s="15"/>
      <c r="AZ2002" s="10">
        <v>1</v>
      </c>
      <c r="BA2002" t="s">
        <v>22</v>
      </c>
      <c r="BB2002" t="s">
        <v>88</v>
      </c>
      <c r="BD2002" s="39" t="str">
        <f t="shared" si="63"/>
        <v>01/396129503RBlibli Jabodetabek</v>
      </c>
      <c r="BG2002" t="s">
        <v>20764</v>
      </c>
    </row>
    <row r="2003" spans="2:59" ht="13.5" customHeight="1" x14ac:dyDescent="0.35">
      <c r="B2003" s="10" t="s">
        <v>17</v>
      </c>
      <c r="C2003" s="10" t="s">
        <v>1648</v>
      </c>
      <c r="D2003" s="10" t="s">
        <v>119</v>
      </c>
      <c r="E2003" s="10" t="s">
        <v>120</v>
      </c>
      <c r="F2003" s="10" t="s">
        <v>945</v>
      </c>
      <c r="G2003" s="137" t="s">
        <v>16711</v>
      </c>
      <c r="H2003" s="10" t="s">
        <v>13180</v>
      </c>
      <c r="I2003" s="10">
        <v>4902430508377</v>
      </c>
      <c r="J2003" s="10" t="s">
        <v>15622</v>
      </c>
      <c r="K2003" s="10" t="s">
        <v>10791</v>
      </c>
      <c r="L2003" s="98">
        <f>IFERROR(VLOOKUP($F2003&amp;$C2003,Sales!$J:$W,9,0),0)</f>
        <v>0</v>
      </c>
      <c r="M2003" s="98">
        <f>IFERROR(VLOOKUP($F2003&amp;$C2003,Sales!$J:$W,10,0),0)</f>
        <v>0</v>
      </c>
      <c r="N2003" s="98">
        <f>IFERROR(VLOOKUP($F2003&amp;$C2003,Sales!$J:$W,11,0),0)</f>
        <v>0</v>
      </c>
      <c r="O2003" s="98">
        <f>IFERROR(VLOOKUP($F2003&amp;$C2003,Sales!$J:$W,12,0),0)</f>
        <v>0</v>
      </c>
      <c r="P2003" s="98">
        <f>IFERROR(VLOOKUP($F2003&amp;$C2003,Sales!$J:$W,13,0),0)</f>
        <v>0</v>
      </c>
      <c r="Q2003" s="98">
        <f>IFERROR(VLOOKUP($F2003&amp;$C2003,Sales!$A:$H,7,0),0)</f>
        <v>0</v>
      </c>
      <c r="R2003" s="41">
        <f t="shared" si="62"/>
        <v>0</v>
      </c>
      <c r="S2003" s="41">
        <v>0</v>
      </c>
      <c r="T2003" s="41"/>
      <c r="U2003" s="41"/>
      <c r="V2003" s="15">
        <v>0</v>
      </c>
      <c r="W2003" s="15">
        <v>0</v>
      </c>
      <c r="X2003" s="15">
        <v>0</v>
      </c>
      <c r="Y2003" s="41">
        <v>0</v>
      </c>
      <c r="Z2003" s="41">
        <v>0</v>
      </c>
      <c r="AA2003" s="41"/>
      <c r="AB2003" s="41"/>
      <c r="AC2003" s="41"/>
      <c r="AD2003" s="41"/>
      <c r="AE2003" s="41"/>
      <c r="AF2003" s="41"/>
      <c r="AG2003" s="41"/>
      <c r="AH2003" s="41"/>
      <c r="AI2003" s="41"/>
      <c r="AJ2003" s="41"/>
      <c r="AK2003" s="41"/>
      <c r="AL2003" s="41"/>
      <c r="AM2003" s="15"/>
      <c r="AN2003" s="15"/>
      <c r="AO2003" s="15"/>
      <c r="AP2003" s="15"/>
      <c r="AQ2003" s="15"/>
      <c r="AR2003" s="15"/>
      <c r="AS2003" s="41"/>
      <c r="AT2003" s="41"/>
      <c r="AU2003" s="15"/>
      <c r="AV2003" s="15"/>
      <c r="AW2003" s="41"/>
      <c r="AX2003" s="41"/>
      <c r="AY2003" s="41"/>
      <c r="AZ2003" s="41"/>
      <c r="BA2003" t="s">
        <v>22</v>
      </c>
      <c r="BB2003" t="s">
        <v>23</v>
      </c>
      <c r="BD2003" s="39" t="str">
        <f t="shared" si="63"/>
        <v>01/214420902HBlibli Jabodetabek</v>
      </c>
    </row>
    <row r="2004" spans="2:59" ht="13.5" customHeight="1" x14ac:dyDescent="0.35">
      <c r="B2004" s="10" t="s">
        <v>17</v>
      </c>
      <c r="C2004" s="10" t="s">
        <v>1648</v>
      </c>
      <c r="D2004" s="10" t="s">
        <v>119</v>
      </c>
      <c r="E2004" s="10" t="s">
        <v>120</v>
      </c>
      <c r="F2004" s="10" t="s">
        <v>148</v>
      </c>
      <c r="G2004" s="137" t="s">
        <v>16217</v>
      </c>
      <c r="H2004" s="10" t="s">
        <v>6832</v>
      </c>
      <c r="I2004" s="10" t="s">
        <v>6833</v>
      </c>
      <c r="J2004" s="10" t="s">
        <v>15623</v>
      </c>
      <c r="K2004" s="10" t="s">
        <v>10792</v>
      </c>
      <c r="L2004" s="98">
        <f>IFERROR(VLOOKUP($F2004&amp;$C2004,Sales!$J:$W,9,0),0)</f>
        <v>0</v>
      </c>
      <c r="M2004" s="98">
        <f>IFERROR(VLOOKUP($F2004&amp;$C2004,Sales!$J:$W,10,0),0)</f>
        <v>0</v>
      </c>
      <c r="N2004" s="98">
        <f>IFERROR(VLOOKUP($F2004&amp;$C2004,Sales!$J:$W,11,0),0)</f>
        <v>0</v>
      </c>
      <c r="O2004" s="98">
        <f>IFERROR(VLOOKUP($F2004&amp;$C2004,Sales!$J:$W,12,0),0)</f>
        <v>0</v>
      </c>
      <c r="P2004" s="98">
        <f>IFERROR(VLOOKUP($F2004&amp;$C2004,Sales!$J:$W,13,0),0)</f>
        <v>0</v>
      </c>
      <c r="Q2004" s="98">
        <f>IFERROR(VLOOKUP($F2004&amp;$C2004,Sales!$A:$H,7,0),0)</f>
        <v>0</v>
      </c>
      <c r="R2004" s="41" t="str">
        <f t="shared" si="62"/>
        <v>ERROR</v>
      </c>
      <c r="S2004" s="15"/>
      <c r="T2004" s="15"/>
      <c r="U2004" s="15"/>
      <c r="V2004" s="15"/>
      <c r="W2004" s="15"/>
      <c r="X2004" s="15"/>
      <c r="Y2004" s="41"/>
      <c r="Z2004" s="41"/>
      <c r="AA2004" s="41"/>
      <c r="AB2004" s="15"/>
      <c r="AC2004" s="15"/>
      <c r="AD2004" s="15"/>
      <c r="AE2004" s="15"/>
      <c r="AF2004" s="15"/>
      <c r="AG2004" s="15"/>
      <c r="AH2004" s="15"/>
      <c r="AI2004" s="15"/>
      <c r="AJ2004" s="15"/>
      <c r="AK2004" s="15"/>
      <c r="AL2004" s="15"/>
      <c r="AM2004" s="15"/>
      <c r="AN2004" s="15"/>
      <c r="AO2004" s="15"/>
      <c r="AP2004" s="15"/>
      <c r="AQ2004" s="15"/>
      <c r="AR2004" s="15"/>
      <c r="AS2004" s="15"/>
      <c r="AT2004" s="133"/>
      <c r="AU2004" s="15"/>
      <c r="AV2004" s="15"/>
      <c r="AW2004" s="15"/>
      <c r="AX2004" s="15"/>
      <c r="AY2004" s="15"/>
      <c r="AZ2004" s="10">
        <v>1</v>
      </c>
      <c r="BA2004" t="s">
        <v>13952</v>
      </c>
      <c r="BB2004" t="s">
        <v>88</v>
      </c>
      <c r="BD2004" s="39" t="str">
        <f t="shared" si="63"/>
        <v>01/214422401HBlibli Jabodetabek</v>
      </c>
      <c r="BE2004" s="81">
        <v>45042</v>
      </c>
      <c r="BF2004" t="s">
        <v>16844</v>
      </c>
      <c r="BG2004" t="s">
        <v>14061</v>
      </c>
    </row>
    <row r="2005" spans="2:59" ht="13.5" customHeight="1" x14ac:dyDescent="0.35">
      <c r="B2005" s="10" t="s">
        <v>17</v>
      </c>
      <c r="C2005" s="10" t="s">
        <v>1648</v>
      </c>
      <c r="D2005" s="10" t="s">
        <v>193</v>
      </c>
      <c r="E2005" s="10" t="s">
        <v>194</v>
      </c>
      <c r="F2005" s="10" t="s">
        <v>2431</v>
      </c>
      <c r="G2005" s="137" t="s">
        <v>16712</v>
      </c>
      <c r="H2005" s="10" t="s">
        <v>13181</v>
      </c>
      <c r="I2005" s="10" t="s">
        <v>2432</v>
      </c>
      <c r="J2005" s="10" t="s">
        <v>15807</v>
      </c>
      <c r="K2005" s="10" t="s">
        <v>10793</v>
      </c>
      <c r="L2005" s="98">
        <f>IFERROR(VLOOKUP($F2005&amp;$C2005,Sales!$J:$W,9,0),0)</f>
        <v>0</v>
      </c>
      <c r="M2005" s="98">
        <f>IFERROR(VLOOKUP($F2005&amp;$C2005,Sales!$J:$W,10,0),0)</f>
        <v>0</v>
      </c>
      <c r="N2005" s="98">
        <f>IFERROR(VLOOKUP($F2005&amp;$C2005,Sales!$J:$W,11,0),0)</f>
        <v>0</v>
      </c>
      <c r="O2005" s="98">
        <f>IFERROR(VLOOKUP($F2005&amp;$C2005,Sales!$J:$W,12,0),0)</f>
        <v>0</v>
      </c>
      <c r="P2005" s="98">
        <f>IFERROR(VLOOKUP($F2005&amp;$C2005,Sales!$J:$W,13,0),0)</f>
        <v>0</v>
      </c>
      <c r="Q2005" s="98">
        <f>IFERROR(VLOOKUP($F2005&amp;$C2005,Sales!$A:$H,7,0),0)</f>
        <v>0</v>
      </c>
      <c r="R2005" s="41">
        <f t="shared" si="62"/>
        <v>1</v>
      </c>
      <c r="S2005" s="41">
        <v>1</v>
      </c>
      <c r="T2005" s="41"/>
      <c r="U2005" s="41"/>
      <c r="V2005" s="15">
        <v>1</v>
      </c>
      <c r="W2005" s="15">
        <v>1</v>
      </c>
      <c r="X2005" s="15">
        <v>1</v>
      </c>
      <c r="Y2005" s="41">
        <v>1</v>
      </c>
      <c r="Z2005" s="41">
        <v>1</v>
      </c>
      <c r="AA2005" s="41"/>
      <c r="AB2005" s="41"/>
      <c r="AC2005" s="41"/>
      <c r="AD2005" s="41"/>
      <c r="AE2005" s="41"/>
      <c r="AF2005" s="41"/>
      <c r="AG2005" s="41"/>
      <c r="AH2005" s="15"/>
      <c r="AI2005" s="41"/>
      <c r="AJ2005" s="41"/>
      <c r="AK2005" s="41"/>
      <c r="AL2005" s="15"/>
      <c r="AM2005" s="15"/>
      <c r="AN2005" s="15"/>
      <c r="AO2005" s="15"/>
      <c r="AP2005" s="15"/>
      <c r="AQ2005" s="15"/>
      <c r="AR2005" s="15"/>
      <c r="AS2005" s="15"/>
      <c r="AT2005" s="127"/>
      <c r="AU2005" s="15"/>
      <c r="AV2005" s="15"/>
      <c r="AW2005" s="15"/>
      <c r="AX2005" s="15"/>
      <c r="AY2005" s="15"/>
      <c r="AZ2005" s="10">
        <v>1</v>
      </c>
      <c r="BA2005" t="s">
        <v>22</v>
      </c>
      <c r="BB2005" t="s">
        <v>23</v>
      </c>
      <c r="BD2005" s="39" t="str">
        <f t="shared" si="63"/>
        <v>01/394529502RBlibli Jabodetabek</v>
      </c>
    </row>
    <row r="2006" spans="2:59" ht="13.5" customHeight="1" x14ac:dyDescent="0.35">
      <c r="B2006" s="10" t="s">
        <v>17</v>
      </c>
      <c r="C2006" s="10" t="s">
        <v>1648</v>
      </c>
      <c r="D2006" s="10" t="s">
        <v>193</v>
      </c>
      <c r="E2006" s="10" t="s">
        <v>194</v>
      </c>
      <c r="F2006" s="10" t="s">
        <v>1841</v>
      </c>
      <c r="G2006" s="137" t="s">
        <v>16713</v>
      </c>
      <c r="H2006" s="10" t="s">
        <v>13182</v>
      </c>
      <c r="I2006" s="10" t="s">
        <v>6189</v>
      </c>
      <c r="J2006" s="10" t="s">
        <v>15624</v>
      </c>
      <c r="K2006" s="10" t="s">
        <v>10794</v>
      </c>
      <c r="L2006" s="98">
        <f>IFERROR(VLOOKUP($F2006&amp;$C2006,Sales!$J:$W,9,0),0)</f>
        <v>0</v>
      </c>
      <c r="M2006" s="98">
        <f>IFERROR(VLOOKUP($F2006&amp;$C2006,Sales!$J:$W,10,0),0)</f>
        <v>0</v>
      </c>
      <c r="N2006" s="98">
        <f>IFERROR(VLOOKUP($F2006&amp;$C2006,Sales!$J:$W,11,0),0)</f>
        <v>0</v>
      </c>
      <c r="O2006" s="98">
        <f>IFERROR(VLOOKUP($F2006&amp;$C2006,Sales!$J:$W,12,0),0)</f>
        <v>0</v>
      </c>
      <c r="P2006" s="98">
        <f>IFERROR(VLOOKUP($F2006&amp;$C2006,Sales!$J:$W,13,0),0)</f>
        <v>0</v>
      </c>
      <c r="Q2006" s="98">
        <f>IFERROR(VLOOKUP($F2006&amp;$C2006,Sales!$A:$H,7,0),0)</f>
        <v>0</v>
      </c>
      <c r="R2006" s="41">
        <f t="shared" si="62"/>
        <v>1</v>
      </c>
      <c r="S2006" s="41">
        <v>1</v>
      </c>
      <c r="T2006" s="41"/>
      <c r="U2006" s="41"/>
      <c r="V2006" s="15">
        <v>1</v>
      </c>
      <c r="W2006" s="15">
        <v>1</v>
      </c>
      <c r="X2006" s="15">
        <v>1</v>
      </c>
      <c r="Y2006" s="41">
        <v>1</v>
      </c>
      <c r="Z2006" s="41">
        <v>1</v>
      </c>
      <c r="AA2006" s="41"/>
      <c r="AB2006" s="41"/>
      <c r="AC2006" s="41"/>
      <c r="AD2006" s="41"/>
      <c r="AE2006" s="41"/>
      <c r="AF2006" s="41"/>
      <c r="AG2006" s="41"/>
      <c r="AH2006" s="15"/>
      <c r="AI2006" s="41"/>
      <c r="AJ2006" s="41"/>
      <c r="AK2006" s="41"/>
      <c r="AL2006" s="15"/>
      <c r="AM2006" s="15"/>
      <c r="AN2006" s="15"/>
      <c r="AO2006" s="15"/>
      <c r="AP2006" s="15"/>
      <c r="AQ2006" s="15"/>
      <c r="AR2006" s="15"/>
      <c r="AS2006" s="15"/>
      <c r="AT2006" s="127"/>
      <c r="AU2006" s="15"/>
      <c r="AV2006" s="15"/>
      <c r="AW2006" s="15"/>
      <c r="AX2006" s="15"/>
      <c r="AY2006" s="15"/>
      <c r="AZ2006" s="10">
        <v>1</v>
      </c>
      <c r="BA2006" t="s">
        <v>22</v>
      </c>
      <c r="BB2006" t="s">
        <v>23</v>
      </c>
      <c r="BD2006" s="39" t="str">
        <f t="shared" si="63"/>
        <v>01/394529503LBlibli Jabodetabek</v>
      </c>
    </row>
    <row r="2007" spans="2:59" ht="13.5" customHeight="1" x14ac:dyDescent="0.35">
      <c r="B2007" s="10" t="s">
        <v>17</v>
      </c>
      <c r="C2007" s="10" t="s">
        <v>1648</v>
      </c>
      <c r="D2007" s="10" t="s">
        <v>193</v>
      </c>
      <c r="E2007" s="10" t="s">
        <v>194</v>
      </c>
      <c r="F2007" s="10" t="s">
        <v>1842</v>
      </c>
      <c r="G2007" s="137" t="s">
        <v>16714</v>
      </c>
      <c r="H2007" s="10" t="s">
        <v>13183</v>
      </c>
      <c r="I2007" s="10" t="s">
        <v>6840</v>
      </c>
      <c r="J2007" s="10" t="s">
        <v>15625</v>
      </c>
      <c r="K2007" s="10" t="s">
        <v>10795</v>
      </c>
      <c r="L2007" s="98">
        <f>IFERROR(VLOOKUP($F2007&amp;$C2007,Sales!$J:$W,9,0),0)</f>
        <v>0</v>
      </c>
      <c r="M2007" s="98">
        <f>IFERROR(VLOOKUP($F2007&amp;$C2007,Sales!$J:$W,10,0),0)</f>
        <v>0</v>
      </c>
      <c r="N2007" s="98">
        <f>IFERROR(VLOOKUP($F2007&amp;$C2007,Sales!$J:$W,11,0),0)</f>
        <v>0</v>
      </c>
      <c r="O2007" s="98">
        <f>IFERROR(VLOOKUP($F2007&amp;$C2007,Sales!$J:$W,12,0),0)</f>
        <v>0</v>
      </c>
      <c r="P2007" s="98">
        <f>IFERROR(VLOOKUP($F2007&amp;$C2007,Sales!$J:$W,13,0),0)</f>
        <v>0</v>
      </c>
      <c r="Q2007" s="98">
        <f>IFERROR(VLOOKUP($F2007&amp;$C2007,Sales!$A:$H,7,0),0)</f>
        <v>0</v>
      </c>
      <c r="R2007" s="41">
        <f t="shared" si="62"/>
        <v>1</v>
      </c>
      <c r="S2007" s="41">
        <v>1</v>
      </c>
      <c r="T2007" s="41"/>
      <c r="U2007" s="41"/>
      <c r="V2007" s="15">
        <v>1</v>
      </c>
      <c r="W2007" s="15">
        <v>1</v>
      </c>
      <c r="X2007" s="15">
        <v>1</v>
      </c>
      <c r="Y2007" s="41">
        <v>1</v>
      </c>
      <c r="Z2007" s="41">
        <v>1</v>
      </c>
      <c r="AA2007" s="41"/>
      <c r="AB2007" s="41"/>
      <c r="AC2007" s="41"/>
      <c r="AD2007" s="41"/>
      <c r="AE2007" s="41"/>
      <c r="AF2007" s="41"/>
      <c r="AG2007" s="41"/>
      <c r="AH2007" s="15"/>
      <c r="AI2007" s="41"/>
      <c r="AJ2007" s="41"/>
      <c r="AK2007" s="41"/>
      <c r="AL2007" s="15"/>
      <c r="AM2007" s="15"/>
      <c r="AN2007" s="15"/>
      <c r="AO2007" s="15"/>
      <c r="AP2007" s="15"/>
      <c r="AQ2007" s="15"/>
      <c r="AR2007" s="15"/>
      <c r="AS2007" s="15"/>
      <c r="AT2007" s="127"/>
      <c r="AU2007" s="15"/>
      <c r="AV2007" s="15"/>
      <c r="AW2007" s="15"/>
      <c r="AX2007" s="15"/>
      <c r="AY2007" s="15"/>
      <c r="AZ2007" s="10">
        <v>1</v>
      </c>
      <c r="BA2007" t="s">
        <v>22</v>
      </c>
      <c r="BB2007" t="s">
        <v>23</v>
      </c>
      <c r="BD2007" s="39" t="str">
        <f t="shared" si="63"/>
        <v>01/394529503MBlibli Jabodetabek</v>
      </c>
    </row>
    <row r="2008" spans="2:59" ht="13.5" customHeight="1" x14ac:dyDescent="0.35">
      <c r="B2008" s="10" t="s">
        <v>17</v>
      </c>
      <c r="C2008" s="10" t="s">
        <v>1648</v>
      </c>
      <c r="D2008" s="10" t="s">
        <v>193</v>
      </c>
      <c r="E2008" s="10" t="s">
        <v>194</v>
      </c>
      <c r="F2008" s="10" t="s">
        <v>1844</v>
      </c>
      <c r="G2008" s="137" t="s">
        <v>16715</v>
      </c>
      <c r="H2008" s="10" t="s">
        <v>13184</v>
      </c>
      <c r="I2008" s="10">
        <v>4902430430715</v>
      </c>
      <c r="J2008" s="10" t="s">
        <v>15626</v>
      </c>
      <c r="K2008" s="10" t="s">
        <v>10796</v>
      </c>
      <c r="L2008" s="98">
        <f>IFERROR(VLOOKUP($F2008&amp;$C2008,Sales!$J:$W,9,0),0)</f>
        <v>0</v>
      </c>
      <c r="M2008" s="98">
        <f>IFERROR(VLOOKUP($F2008&amp;$C2008,Sales!$J:$W,10,0),0)</f>
        <v>0</v>
      </c>
      <c r="N2008" s="98">
        <f>IFERROR(VLOOKUP($F2008&amp;$C2008,Sales!$J:$W,11,0),0)</f>
        <v>0</v>
      </c>
      <c r="O2008" s="98">
        <f>IFERROR(VLOOKUP($F2008&amp;$C2008,Sales!$J:$W,12,0),0)</f>
        <v>0</v>
      </c>
      <c r="P2008" s="98">
        <f>IFERROR(VLOOKUP($F2008&amp;$C2008,Sales!$J:$W,13,0),0)</f>
        <v>0</v>
      </c>
      <c r="Q2008" s="98">
        <f>IFERROR(VLOOKUP($F2008&amp;$C2008,Sales!$A:$H,7,0),0)</f>
        <v>0</v>
      </c>
      <c r="R2008" s="41">
        <f t="shared" si="62"/>
        <v>1</v>
      </c>
      <c r="S2008" s="41">
        <v>1</v>
      </c>
      <c r="T2008" s="41"/>
      <c r="U2008" s="41"/>
      <c r="V2008" s="15">
        <v>1</v>
      </c>
      <c r="W2008" s="15">
        <v>1</v>
      </c>
      <c r="X2008" s="15">
        <v>1</v>
      </c>
      <c r="Y2008" s="41">
        <v>1</v>
      </c>
      <c r="Z2008" s="41">
        <v>1</v>
      </c>
      <c r="AA2008" s="41"/>
      <c r="AB2008" s="41"/>
      <c r="AC2008" s="41"/>
      <c r="AD2008" s="41"/>
      <c r="AE2008" s="41"/>
      <c r="AF2008" s="41"/>
      <c r="AG2008" s="41"/>
      <c r="AH2008" s="15"/>
      <c r="AI2008" s="41"/>
      <c r="AJ2008" s="41"/>
      <c r="AK2008" s="41"/>
      <c r="AL2008" s="15"/>
      <c r="AM2008" s="15"/>
      <c r="AN2008" s="15"/>
      <c r="AO2008" s="15"/>
      <c r="AP2008" s="15"/>
      <c r="AQ2008" s="15"/>
      <c r="AR2008" s="15"/>
      <c r="AS2008" s="15"/>
      <c r="AT2008" s="127"/>
      <c r="AU2008" s="15"/>
      <c r="AV2008" s="15"/>
      <c r="AW2008" s="15"/>
      <c r="AX2008" s="15"/>
      <c r="AY2008" s="15"/>
      <c r="AZ2008" s="10">
        <v>1</v>
      </c>
      <c r="BA2008" t="s">
        <v>22</v>
      </c>
      <c r="BB2008" t="s">
        <v>23</v>
      </c>
      <c r="BD2008" s="39" t="str">
        <f t="shared" si="63"/>
        <v>01/244521104SBlibli Jabodetabek</v>
      </c>
    </row>
    <row r="2009" spans="2:59" ht="13.5" customHeight="1" x14ac:dyDescent="0.35">
      <c r="B2009" s="10" t="s">
        <v>17</v>
      </c>
      <c r="C2009" s="10" t="s">
        <v>1648</v>
      </c>
      <c r="D2009" s="10" t="s">
        <v>193</v>
      </c>
      <c r="E2009" s="10" t="s">
        <v>194</v>
      </c>
      <c r="F2009" s="10" t="s">
        <v>1853</v>
      </c>
      <c r="G2009" s="137" t="s">
        <v>16716</v>
      </c>
      <c r="H2009" s="10" t="s">
        <v>13185</v>
      </c>
      <c r="I2009" s="10" t="s">
        <v>1854</v>
      </c>
      <c r="J2009" s="10" t="s">
        <v>15627</v>
      </c>
      <c r="K2009" s="10" t="s">
        <v>10797</v>
      </c>
      <c r="L2009" s="98">
        <f>IFERROR(VLOOKUP($F2009&amp;$C2009,Sales!$J:$W,9,0),0)</f>
        <v>0</v>
      </c>
      <c r="M2009" s="98">
        <f>IFERROR(VLOOKUP($F2009&amp;$C2009,Sales!$J:$W,10,0),0)</f>
        <v>0</v>
      </c>
      <c r="N2009" s="98">
        <f>IFERROR(VLOOKUP($F2009&amp;$C2009,Sales!$J:$W,11,0),0)</f>
        <v>0</v>
      </c>
      <c r="O2009" s="98">
        <f>IFERROR(VLOOKUP($F2009&amp;$C2009,Sales!$J:$W,12,0),0)</f>
        <v>0</v>
      </c>
      <c r="P2009" s="98">
        <f>IFERROR(VLOOKUP($F2009&amp;$C2009,Sales!$J:$W,13,0),0)</f>
        <v>0</v>
      </c>
      <c r="Q2009" s="98">
        <f>IFERROR(VLOOKUP($F2009&amp;$C2009,Sales!$A:$H,7,0),0)</f>
        <v>0</v>
      </c>
      <c r="R2009" s="41">
        <f t="shared" si="62"/>
        <v>1</v>
      </c>
      <c r="S2009" s="41">
        <v>1</v>
      </c>
      <c r="T2009" s="41"/>
      <c r="U2009" s="41"/>
      <c r="V2009" s="15">
        <v>1</v>
      </c>
      <c r="W2009" s="15">
        <v>1</v>
      </c>
      <c r="X2009" s="15">
        <v>1</v>
      </c>
      <c r="Y2009" s="41">
        <v>1</v>
      </c>
      <c r="Z2009" s="41">
        <v>1</v>
      </c>
      <c r="AA2009" s="41"/>
      <c r="AB2009" s="41"/>
      <c r="AC2009" s="41"/>
      <c r="AD2009" s="41"/>
      <c r="AE2009" s="41"/>
      <c r="AF2009" s="41"/>
      <c r="AG2009" s="41"/>
      <c r="AH2009" s="15"/>
      <c r="AI2009" s="41"/>
      <c r="AJ2009" s="41"/>
      <c r="AK2009" s="41"/>
      <c r="AL2009" s="15"/>
      <c r="AM2009" s="15"/>
      <c r="AN2009" s="15"/>
      <c r="AO2009" s="15"/>
      <c r="AP2009" s="15"/>
      <c r="AQ2009" s="15"/>
      <c r="AR2009" s="15"/>
      <c r="AS2009" s="15"/>
      <c r="AT2009" s="127"/>
      <c r="AU2009" s="15"/>
      <c r="AV2009" s="15"/>
      <c r="AW2009" s="15"/>
      <c r="AX2009" s="15"/>
      <c r="AY2009" s="15"/>
      <c r="AZ2009" s="10">
        <v>1</v>
      </c>
      <c r="BA2009" t="s">
        <v>13952</v>
      </c>
      <c r="BB2009" t="s">
        <v>23</v>
      </c>
      <c r="BD2009" s="39" t="str">
        <f t="shared" si="63"/>
        <v>01/394529501ZBlibli Jabodetabek</v>
      </c>
    </row>
    <row r="2010" spans="2:59" ht="13.5" customHeight="1" x14ac:dyDescent="0.35">
      <c r="B2010" s="10" t="s">
        <v>17</v>
      </c>
      <c r="C2010" s="10" t="s">
        <v>1648</v>
      </c>
      <c r="D2010" s="10" t="s">
        <v>193</v>
      </c>
      <c r="E2010" s="10" t="s">
        <v>194</v>
      </c>
      <c r="F2010" s="10" t="s">
        <v>203</v>
      </c>
      <c r="G2010" s="137" t="s">
        <v>16776</v>
      </c>
      <c r="H2010" s="10" t="s">
        <v>13186</v>
      </c>
      <c r="I2010" s="10">
        <v>4902430397827</v>
      </c>
      <c r="J2010" s="10" t="s">
        <v>15628</v>
      </c>
      <c r="K2010" s="10" t="s">
        <v>6860</v>
      </c>
      <c r="L2010" s="98">
        <f>IFERROR(VLOOKUP($F2010&amp;$C2010,Sales!$J:$W,9,0),0)</f>
        <v>0</v>
      </c>
      <c r="M2010" s="98">
        <f>IFERROR(VLOOKUP($F2010&amp;$C2010,Sales!$J:$W,10,0),0)</f>
        <v>0</v>
      </c>
      <c r="N2010" s="98">
        <f>IFERROR(VLOOKUP($F2010&amp;$C2010,Sales!$J:$W,11,0),0)</f>
        <v>0</v>
      </c>
      <c r="O2010" s="98">
        <f>IFERROR(VLOOKUP($F2010&amp;$C2010,Sales!$J:$W,12,0),0)</f>
        <v>0</v>
      </c>
      <c r="P2010" s="98">
        <f>IFERROR(VLOOKUP($F2010&amp;$C2010,Sales!$J:$W,13,0),0)</f>
        <v>0</v>
      </c>
      <c r="Q2010" s="98">
        <f>IFERROR(VLOOKUP($F2010&amp;$C2010,Sales!$A:$H,7,0),0)</f>
        <v>0</v>
      </c>
      <c r="R2010" s="41">
        <f t="shared" si="62"/>
        <v>1</v>
      </c>
      <c r="S2010" s="41">
        <v>1</v>
      </c>
      <c r="T2010" s="41"/>
      <c r="U2010" s="41"/>
      <c r="V2010" s="15">
        <v>1</v>
      </c>
      <c r="W2010" s="15">
        <v>1</v>
      </c>
      <c r="X2010" s="15">
        <v>1</v>
      </c>
      <c r="Y2010" s="41">
        <v>1</v>
      </c>
      <c r="Z2010" s="41">
        <v>1</v>
      </c>
      <c r="AA2010" s="41"/>
      <c r="AB2010" s="41"/>
      <c r="AC2010" s="41"/>
      <c r="AD2010" s="41"/>
      <c r="AE2010" s="41"/>
      <c r="AF2010" s="41"/>
      <c r="AG2010" s="41"/>
      <c r="AH2010" s="15"/>
      <c r="AI2010" s="41"/>
      <c r="AJ2010" s="41"/>
      <c r="AK2010" s="41"/>
      <c r="AL2010" s="15"/>
      <c r="AM2010" s="15"/>
      <c r="AN2010" s="15"/>
      <c r="AO2010" s="15"/>
      <c r="AP2010" s="15"/>
      <c r="AQ2010" s="15"/>
      <c r="AR2010" s="15"/>
      <c r="AS2010" s="15"/>
      <c r="AT2010" s="127"/>
      <c r="AU2010" s="15"/>
      <c r="AV2010" s="15"/>
      <c r="AW2010" s="15"/>
      <c r="AX2010" s="15"/>
      <c r="AY2010" s="15"/>
      <c r="AZ2010" s="10">
        <v>1</v>
      </c>
      <c r="BA2010" t="s">
        <v>22</v>
      </c>
      <c r="BB2010" t="s">
        <v>23</v>
      </c>
      <c r="BD2010" s="39" t="str">
        <f t="shared" si="63"/>
        <v>01/244521105QBlibli Jabodetabek</v>
      </c>
    </row>
    <row r="2011" spans="2:59" ht="13.5" customHeight="1" x14ac:dyDescent="0.35">
      <c r="B2011" s="10" t="s">
        <v>17</v>
      </c>
      <c r="C2011" s="10" t="s">
        <v>1648</v>
      </c>
      <c r="D2011" s="10" t="s">
        <v>193</v>
      </c>
      <c r="E2011" s="10" t="s">
        <v>194</v>
      </c>
      <c r="F2011" s="10" t="s">
        <v>791</v>
      </c>
      <c r="G2011" s="137" t="s">
        <v>16717</v>
      </c>
      <c r="H2011" s="10" t="s">
        <v>13187</v>
      </c>
      <c r="I2011" s="10">
        <v>4902430400671</v>
      </c>
      <c r="J2011" s="10" t="s">
        <v>15629</v>
      </c>
      <c r="K2011" s="10" t="s">
        <v>6516</v>
      </c>
      <c r="L2011" s="98">
        <f>IFERROR(VLOOKUP($F2011&amp;$C2011,Sales!$J:$W,9,0),0)</f>
        <v>0</v>
      </c>
      <c r="M2011" s="98">
        <f>IFERROR(VLOOKUP($F2011&amp;$C2011,Sales!$J:$W,10,0),0)</f>
        <v>0</v>
      </c>
      <c r="N2011" s="98">
        <f>IFERROR(VLOOKUP($F2011&amp;$C2011,Sales!$J:$W,11,0),0)</f>
        <v>0</v>
      </c>
      <c r="O2011" s="98">
        <f>IFERROR(VLOOKUP($F2011&amp;$C2011,Sales!$J:$W,12,0),0)</f>
        <v>0</v>
      </c>
      <c r="P2011" s="98">
        <f>IFERROR(VLOOKUP($F2011&amp;$C2011,Sales!$J:$W,13,0),0)</f>
        <v>0</v>
      </c>
      <c r="Q2011" s="98">
        <f>IFERROR(VLOOKUP($F2011&amp;$C2011,Sales!$A:$H,7,0),0)</f>
        <v>0</v>
      </c>
      <c r="R2011" s="41">
        <f t="shared" si="62"/>
        <v>1</v>
      </c>
      <c r="S2011" s="41">
        <v>1</v>
      </c>
      <c r="T2011" s="41"/>
      <c r="U2011" s="41"/>
      <c r="V2011" s="15">
        <v>1</v>
      </c>
      <c r="W2011" s="15">
        <v>1</v>
      </c>
      <c r="X2011" s="15">
        <v>1</v>
      </c>
      <c r="Y2011" s="41">
        <v>1</v>
      </c>
      <c r="Z2011" s="41">
        <v>1</v>
      </c>
      <c r="AA2011" s="41"/>
      <c r="AB2011" s="41"/>
      <c r="AC2011" s="41"/>
      <c r="AD2011" s="41"/>
      <c r="AE2011" s="41"/>
      <c r="AF2011" s="41"/>
      <c r="AG2011" s="41"/>
      <c r="AH2011" s="15"/>
      <c r="AI2011" s="41"/>
      <c r="AJ2011" s="41"/>
      <c r="AK2011" s="41"/>
      <c r="AL2011" s="15"/>
      <c r="AM2011" s="15"/>
      <c r="AN2011" s="15"/>
      <c r="AO2011" s="15"/>
      <c r="AP2011" s="15"/>
      <c r="AQ2011" s="15"/>
      <c r="AR2011" s="15"/>
      <c r="AS2011" s="15"/>
      <c r="AT2011" s="127"/>
      <c r="AU2011" s="15"/>
      <c r="AV2011" s="15"/>
      <c r="AW2011" s="15"/>
      <c r="AX2011" s="15"/>
      <c r="AY2011" s="15"/>
      <c r="AZ2011" s="10">
        <v>1</v>
      </c>
      <c r="BA2011" t="s">
        <v>13952</v>
      </c>
      <c r="BB2011" t="s">
        <v>23</v>
      </c>
      <c r="BD2011" s="39" t="str">
        <f t="shared" si="63"/>
        <v>01/244521105RBlibli Jabodetabek</v>
      </c>
    </row>
    <row r="2012" spans="2:59" ht="13.5" customHeight="1" x14ac:dyDescent="0.35">
      <c r="B2012" s="10" t="s">
        <v>17</v>
      </c>
      <c r="C2012" s="10" t="s">
        <v>1648</v>
      </c>
      <c r="D2012" s="10" t="s">
        <v>549</v>
      </c>
      <c r="E2012" s="10" t="s">
        <v>194</v>
      </c>
      <c r="F2012" s="10" t="s">
        <v>6986</v>
      </c>
      <c r="G2012" s="137" t="s">
        <v>16718</v>
      </c>
      <c r="H2012" s="10" t="s">
        <v>13188</v>
      </c>
      <c r="I2012" s="10">
        <v>4902430414937</v>
      </c>
      <c r="J2012" s="10" t="s">
        <v>15630</v>
      </c>
      <c r="K2012" s="10" t="s">
        <v>6987</v>
      </c>
      <c r="L2012" s="98">
        <f>IFERROR(VLOOKUP($F2012&amp;$C2012,Sales!$J:$W,9,0),0)</f>
        <v>0</v>
      </c>
      <c r="M2012" s="98">
        <f>IFERROR(VLOOKUP($F2012&amp;$C2012,Sales!$J:$W,10,0),0)</f>
        <v>0</v>
      </c>
      <c r="N2012" s="98">
        <f>IFERROR(VLOOKUP($F2012&amp;$C2012,Sales!$J:$W,11,0),0)</f>
        <v>0</v>
      </c>
      <c r="O2012" s="98">
        <f>IFERROR(VLOOKUP($F2012&amp;$C2012,Sales!$J:$W,12,0),0)</f>
        <v>0</v>
      </c>
      <c r="P2012" s="98">
        <f>IFERROR(VLOOKUP($F2012&amp;$C2012,Sales!$J:$W,13,0),0)</f>
        <v>0</v>
      </c>
      <c r="Q2012" s="98">
        <f>IFERROR(VLOOKUP($F2012&amp;$C2012,Sales!$A:$H,7,0),0)</f>
        <v>0</v>
      </c>
      <c r="R2012" s="41">
        <f t="shared" si="62"/>
        <v>1</v>
      </c>
      <c r="S2012" s="41">
        <v>1</v>
      </c>
      <c r="T2012" s="41"/>
      <c r="U2012" s="41"/>
      <c r="V2012" s="15">
        <v>1</v>
      </c>
      <c r="W2012" s="15">
        <v>1</v>
      </c>
      <c r="X2012" s="15">
        <v>1</v>
      </c>
      <c r="Y2012" s="41">
        <v>1</v>
      </c>
      <c r="Z2012" s="41">
        <v>1</v>
      </c>
      <c r="AA2012" s="41"/>
      <c r="AB2012" s="41"/>
      <c r="AC2012" s="41"/>
      <c r="AD2012" s="41"/>
      <c r="AE2012" s="41"/>
      <c r="AF2012" s="41"/>
      <c r="AG2012" s="41"/>
      <c r="AH2012" s="15"/>
      <c r="AI2012" s="41"/>
      <c r="AJ2012" s="41"/>
      <c r="AK2012" s="41"/>
      <c r="AL2012" s="15"/>
      <c r="AM2012" s="15"/>
      <c r="AN2012" s="15"/>
      <c r="AO2012" s="15"/>
      <c r="AP2012" s="15"/>
      <c r="AQ2012" s="15"/>
      <c r="AR2012" s="15"/>
      <c r="AS2012" s="15"/>
      <c r="AT2012" s="127"/>
      <c r="AU2012" s="15"/>
      <c r="AV2012" s="15"/>
      <c r="AW2012" s="15"/>
      <c r="AX2012" s="15"/>
      <c r="AY2012" s="15"/>
      <c r="AZ2012" s="10">
        <v>1</v>
      </c>
      <c r="BA2012" t="s">
        <v>22</v>
      </c>
      <c r="BB2012" t="s">
        <v>23</v>
      </c>
      <c r="BD2012" s="39" t="str">
        <f t="shared" si="63"/>
        <v>01/245121118KBlibli Jabodetabek</v>
      </c>
    </row>
    <row r="2013" spans="2:59" ht="13.5" customHeight="1" x14ac:dyDescent="0.35">
      <c r="B2013" s="10" t="s">
        <v>17</v>
      </c>
      <c r="C2013" s="10" t="s">
        <v>1648</v>
      </c>
      <c r="D2013" s="10" t="s">
        <v>650</v>
      </c>
      <c r="E2013" s="10" t="s">
        <v>194</v>
      </c>
      <c r="F2013" s="10" t="s">
        <v>1483</v>
      </c>
      <c r="G2013" s="137" t="s">
        <v>6990</v>
      </c>
      <c r="H2013" s="10" t="s">
        <v>13189</v>
      </c>
      <c r="I2013" s="10">
        <v>4902430429368</v>
      </c>
      <c r="J2013" s="10" t="s">
        <v>15631</v>
      </c>
      <c r="K2013" s="10" t="s">
        <v>10798</v>
      </c>
      <c r="L2013" s="98">
        <f>IFERROR(VLOOKUP($F2013&amp;$C2013,Sales!$J:$W,9,0),0)</f>
        <v>0</v>
      </c>
      <c r="M2013" s="98">
        <f>IFERROR(VLOOKUP($F2013&amp;$C2013,Sales!$J:$W,10,0),0)</f>
        <v>0</v>
      </c>
      <c r="N2013" s="98">
        <f>IFERROR(VLOOKUP($F2013&amp;$C2013,Sales!$J:$W,11,0),0)</f>
        <v>0</v>
      </c>
      <c r="O2013" s="98">
        <f>IFERROR(VLOOKUP($F2013&amp;$C2013,Sales!$J:$W,12,0),0)</f>
        <v>0</v>
      </c>
      <c r="P2013" s="98">
        <f>IFERROR(VLOOKUP($F2013&amp;$C2013,Sales!$J:$W,13,0),0)</f>
        <v>0</v>
      </c>
      <c r="Q2013" s="98">
        <f>IFERROR(VLOOKUP($F2013&amp;$C2013,Sales!$A:$H,7,0),0)</f>
        <v>0</v>
      </c>
      <c r="R2013" s="41" t="str">
        <f t="shared" si="62"/>
        <v>ERROR</v>
      </c>
      <c r="S2013" s="15"/>
      <c r="T2013" s="15"/>
      <c r="U2013" s="15"/>
      <c r="V2013" s="15"/>
      <c r="W2013" s="15"/>
      <c r="X2013" s="15"/>
      <c r="Y2013" s="41"/>
      <c r="Z2013" s="41"/>
      <c r="AA2013" s="41"/>
      <c r="AB2013" s="15"/>
      <c r="AC2013" s="15"/>
      <c r="AD2013" s="15"/>
      <c r="AE2013" s="15"/>
      <c r="AF2013" s="15"/>
      <c r="AG2013" s="15"/>
      <c r="AH2013" s="15"/>
      <c r="AI2013" s="15"/>
      <c r="AJ2013" s="41"/>
      <c r="AK2013" s="15"/>
      <c r="AL2013" s="15"/>
      <c r="AM2013" s="15"/>
      <c r="AN2013" s="15"/>
      <c r="AO2013" s="15"/>
      <c r="AP2013" s="15"/>
      <c r="AQ2013" s="15"/>
      <c r="AR2013" s="15"/>
      <c r="AS2013" s="15"/>
      <c r="AT2013" s="15"/>
      <c r="AU2013" s="15"/>
      <c r="AV2013" s="15"/>
      <c r="AW2013" s="15"/>
      <c r="AX2013" s="15"/>
      <c r="AY2013" s="15"/>
      <c r="AZ2013" s="10">
        <v>1</v>
      </c>
      <c r="BA2013" t="s">
        <v>22</v>
      </c>
      <c r="BB2013" t="s">
        <v>88</v>
      </c>
      <c r="BD2013" s="39" t="str">
        <f t="shared" si="63"/>
        <v>01/245321102QBlibli Jabodetabek</v>
      </c>
    </row>
    <row r="2014" spans="2:59" ht="13.5" customHeight="1" x14ac:dyDescent="0.35">
      <c r="B2014" s="10" t="s">
        <v>17</v>
      </c>
      <c r="C2014" s="10" t="s">
        <v>1648</v>
      </c>
      <c r="D2014" s="10" t="s">
        <v>248</v>
      </c>
      <c r="E2014" s="10" t="s">
        <v>194</v>
      </c>
      <c r="F2014" s="10" t="s">
        <v>273</v>
      </c>
      <c r="G2014" s="137" t="s">
        <v>7014</v>
      </c>
      <c r="H2014" s="10" t="s">
        <v>13190</v>
      </c>
      <c r="I2014" s="10">
        <v>4902430118668</v>
      </c>
      <c r="J2014" s="10" t="s">
        <v>15632</v>
      </c>
      <c r="K2014" s="10" t="s">
        <v>10576</v>
      </c>
      <c r="L2014" s="98">
        <f>IFERROR(VLOOKUP($F2014&amp;$C2014,Sales!$J:$W,9,0),0)</f>
        <v>0</v>
      </c>
      <c r="M2014" s="98">
        <f>IFERROR(VLOOKUP($F2014&amp;$C2014,Sales!$J:$W,10,0),0)</f>
        <v>0</v>
      </c>
      <c r="N2014" s="98">
        <f>IFERROR(VLOOKUP($F2014&amp;$C2014,Sales!$J:$W,11,0),0)</f>
        <v>0</v>
      </c>
      <c r="O2014" s="98">
        <f>IFERROR(VLOOKUP($F2014&amp;$C2014,Sales!$J:$W,12,0),0)</f>
        <v>0</v>
      </c>
      <c r="P2014" s="98">
        <f>IFERROR(VLOOKUP($F2014&amp;$C2014,Sales!$J:$W,13,0),0)</f>
        <v>0</v>
      </c>
      <c r="Q2014" s="98">
        <f>IFERROR(VLOOKUP($F2014&amp;$C2014,Sales!$A:$H,7,0),0)</f>
        <v>0</v>
      </c>
      <c r="R2014" s="41">
        <f t="shared" si="62"/>
        <v>1</v>
      </c>
      <c r="S2014" s="41">
        <v>1</v>
      </c>
      <c r="T2014" s="41"/>
      <c r="U2014" s="41"/>
      <c r="V2014" s="15">
        <v>1</v>
      </c>
      <c r="W2014" s="15">
        <v>1</v>
      </c>
      <c r="X2014" s="15">
        <v>1</v>
      </c>
      <c r="Y2014" s="41">
        <v>1</v>
      </c>
      <c r="Z2014" s="41">
        <v>1</v>
      </c>
      <c r="AA2014" s="41"/>
      <c r="AB2014" s="41"/>
      <c r="AC2014" s="41"/>
      <c r="AD2014" s="41"/>
      <c r="AE2014" s="41"/>
      <c r="AF2014" s="41"/>
      <c r="AG2014" s="41"/>
      <c r="AH2014" s="15"/>
      <c r="AI2014" s="41"/>
      <c r="AJ2014" s="41"/>
      <c r="AK2014" s="41"/>
      <c r="AL2014" s="15"/>
      <c r="AM2014" s="15"/>
      <c r="AN2014" s="15"/>
      <c r="AO2014" s="15"/>
      <c r="AP2014" s="15"/>
      <c r="AQ2014" s="15"/>
      <c r="AR2014" s="15"/>
      <c r="AS2014" s="15"/>
      <c r="AT2014" s="127"/>
      <c r="AU2014" s="15"/>
      <c r="AV2014" s="15"/>
      <c r="AW2014" s="15"/>
      <c r="AX2014" s="15"/>
      <c r="AY2014" s="15"/>
      <c r="AZ2014" s="10">
        <v>1</v>
      </c>
      <c r="BA2014" t="s">
        <v>22</v>
      </c>
      <c r="BB2014" t="s">
        <v>23</v>
      </c>
      <c r="BD2014" s="39" t="str">
        <f t="shared" si="63"/>
        <v>01/244621008MBlibli Jabodetabek</v>
      </c>
    </row>
    <row r="2015" spans="2:59" ht="13.5" customHeight="1" x14ac:dyDescent="0.35">
      <c r="B2015" s="10" t="s">
        <v>17</v>
      </c>
      <c r="C2015" s="10" t="s">
        <v>1648</v>
      </c>
      <c r="D2015" s="10" t="s">
        <v>248</v>
      </c>
      <c r="E2015" s="10" t="s">
        <v>194</v>
      </c>
      <c r="F2015" s="10" t="s">
        <v>276</v>
      </c>
      <c r="G2015" s="137" t="s">
        <v>7015</v>
      </c>
      <c r="H2015" s="10" t="s">
        <v>13191</v>
      </c>
      <c r="I2015" s="10">
        <v>4902430118651</v>
      </c>
      <c r="J2015" s="124" t="s">
        <v>15633</v>
      </c>
      <c r="K2015" s="10" t="s">
        <v>10578</v>
      </c>
      <c r="L2015" s="98">
        <f>IFERROR(VLOOKUP($F2015&amp;$C2015,Sales!$J:$W,9,0),0)</f>
        <v>0</v>
      </c>
      <c r="M2015" s="98">
        <f>IFERROR(VLOOKUP($F2015&amp;$C2015,Sales!$J:$W,10,0),0)</f>
        <v>0</v>
      </c>
      <c r="N2015" s="98">
        <f>IFERROR(VLOOKUP($F2015&amp;$C2015,Sales!$J:$W,11,0),0)</f>
        <v>0</v>
      </c>
      <c r="O2015" s="98">
        <f>IFERROR(VLOOKUP($F2015&amp;$C2015,Sales!$J:$W,12,0),0)</f>
        <v>0</v>
      </c>
      <c r="P2015" s="98">
        <f>IFERROR(VLOOKUP($F2015&amp;$C2015,Sales!$J:$W,13,0),0)</f>
        <v>0</v>
      </c>
      <c r="Q2015" s="98">
        <f>IFERROR(VLOOKUP($F2015&amp;$C2015,Sales!$A:$H,7,0),0)</f>
        <v>0</v>
      </c>
      <c r="R2015" s="41">
        <f t="shared" si="62"/>
        <v>1</v>
      </c>
      <c r="S2015" s="41">
        <v>1</v>
      </c>
      <c r="T2015" s="41"/>
      <c r="U2015" s="41"/>
      <c r="V2015" s="15">
        <v>1</v>
      </c>
      <c r="W2015" s="15">
        <v>1</v>
      </c>
      <c r="X2015" s="15">
        <v>1</v>
      </c>
      <c r="Y2015" s="41">
        <v>1</v>
      </c>
      <c r="Z2015" s="41">
        <v>1</v>
      </c>
      <c r="AA2015" s="41"/>
      <c r="AB2015" s="41"/>
      <c r="AC2015" s="41"/>
      <c r="AD2015" s="41"/>
      <c r="AE2015" s="41"/>
      <c r="AF2015" s="41"/>
      <c r="AG2015" s="41"/>
      <c r="AH2015" s="15"/>
      <c r="AI2015" s="41"/>
      <c r="AJ2015" s="41"/>
      <c r="AK2015" s="41"/>
      <c r="AL2015" s="15"/>
      <c r="AM2015" s="15"/>
      <c r="AN2015" s="15"/>
      <c r="AO2015" s="15"/>
      <c r="AP2015" s="15"/>
      <c r="AQ2015" s="15"/>
      <c r="AR2015" s="15"/>
      <c r="AS2015" s="15"/>
      <c r="AT2015" s="127"/>
      <c r="AU2015" s="15"/>
      <c r="AV2015" s="15"/>
      <c r="AW2015" s="15"/>
      <c r="AX2015" s="15"/>
      <c r="AY2015" s="15"/>
      <c r="AZ2015" s="10">
        <v>1</v>
      </c>
      <c r="BA2015" t="s">
        <v>22</v>
      </c>
      <c r="BB2015" t="s">
        <v>23</v>
      </c>
      <c r="BD2015" s="39" t="str">
        <f t="shared" si="63"/>
        <v>01/244621008KBlibli Jabodetabek</v>
      </c>
    </row>
    <row r="2016" spans="2:59" ht="13.5" customHeight="1" x14ac:dyDescent="0.35">
      <c r="B2016" s="10" t="s">
        <v>17</v>
      </c>
      <c r="C2016" s="10" t="s">
        <v>1648</v>
      </c>
      <c r="D2016" s="10" t="s">
        <v>248</v>
      </c>
      <c r="E2016" s="10" t="s">
        <v>194</v>
      </c>
      <c r="F2016" s="10" t="s">
        <v>287</v>
      </c>
      <c r="G2016" s="137" t="s">
        <v>7016</v>
      </c>
      <c r="H2016" s="10" t="s">
        <v>13192</v>
      </c>
      <c r="I2016" s="10">
        <v>4902430118804</v>
      </c>
      <c r="J2016" s="10" t="s">
        <v>15634</v>
      </c>
      <c r="K2016" s="10" t="s">
        <v>10577</v>
      </c>
      <c r="L2016" s="98">
        <f>IFERROR(VLOOKUP($F2016&amp;$C2016,Sales!$J:$W,9,0),0)</f>
        <v>0</v>
      </c>
      <c r="M2016" s="98">
        <f>IFERROR(VLOOKUP($F2016&amp;$C2016,Sales!$J:$W,10,0),0)</f>
        <v>0</v>
      </c>
      <c r="N2016" s="98">
        <f>IFERROR(VLOOKUP($F2016&amp;$C2016,Sales!$J:$W,11,0),0)</f>
        <v>0</v>
      </c>
      <c r="O2016" s="98">
        <f>IFERROR(VLOOKUP($F2016&amp;$C2016,Sales!$J:$W,12,0),0)</f>
        <v>0</v>
      </c>
      <c r="P2016" s="98">
        <f>IFERROR(VLOOKUP($F2016&amp;$C2016,Sales!$J:$W,13,0),0)</f>
        <v>0</v>
      </c>
      <c r="Q2016" s="98">
        <f>IFERROR(VLOOKUP($F2016&amp;$C2016,Sales!$A:$H,7,0),0)</f>
        <v>0</v>
      </c>
      <c r="R2016" s="41">
        <f t="shared" si="62"/>
        <v>1</v>
      </c>
      <c r="S2016" s="41">
        <v>1</v>
      </c>
      <c r="T2016" s="41"/>
      <c r="U2016" s="41"/>
      <c r="V2016" s="15">
        <v>1</v>
      </c>
      <c r="W2016" s="15">
        <v>1</v>
      </c>
      <c r="X2016" s="15">
        <v>1</v>
      </c>
      <c r="Y2016" s="41">
        <v>1</v>
      </c>
      <c r="Z2016" s="41">
        <v>1</v>
      </c>
      <c r="AA2016" s="41"/>
      <c r="AB2016" s="41"/>
      <c r="AC2016" s="41"/>
      <c r="AD2016" s="41"/>
      <c r="AE2016" s="41"/>
      <c r="AF2016" s="41"/>
      <c r="AG2016" s="41"/>
      <c r="AH2016" s="15"/>
      <c r="AI2016" s="41"/>
      <c r="AJ2016" s="41"/>
      <c r="AK2016" s="41"/>
      <c r="AL2016" s="15"/>
      <c r="AM2016" s="15"/>
      <c r="AN2016" s="15"/>
      <c r="AO2016" s="15"/>
      <c r="AP2016" s="15"/>
      <c r="AQ2016" s="15"/>
      <c r="AR2016" s="15"/>
      <c r="AS2016" s="15"/>
      <c r="AT2016" s="127"/>
      <c r="AU2016" s="15"/>
      <c r="AV2016" s="15"/>
      <c r="AW2016" s="15"/>
      <c r="AX2016" s="15"/>
      <c r="AY2016" s="15"/>
      <c r="AZ2016" s="10">
        <v>1</v>
      </c>
      <c r="BA2016" t="s">
        <v>22</v>
      </c>
      <c r="BB2016" t="s">
        <v>23</v>
      </c>
      <c r="BD2016" s="39" t="str">
        <f t="shared" si="63"/>
        <v>01/244621109KBlibli Jabodetabek</v>
      </c>
    </row>
    <row r="2017" spans="2:56" ht="13.5" customHeight="1" x14ac:dyDescent="0.35">
      <c r="B2017" s="10" t="s">
        <v>17</v>
      </c>
      <c r="C2017" s="10" t="s">
        <v>1648</v>
      </c>
      <c r="D2017" s="10" t="s">
        <v>405</v>
      </c>
      <c r="E2017" s="10" t="s">
        <v>406</v>
      </c>
      <c r="F2017" s="10" t="s">
        <v>2347</v>
      </c>
      <c r="G2017" s="137" t="s">
        <v>16719</v>
      </c>
      <c r="H2017" s="10" t="s">
        <v>16319</v>
      </c>
      <c r="I2017" s="10">
        <v>3014260279400</v>
      </c>
      <c r="J2017" s="10" t="s">
        <v>15635</v>
      </c>
      <c r="K2017" s="10" t="s">
        <v>7019</v>
      </c>
      <c r="L2017" s="98">
        <f>IFERROR(VLOOKUP($F2017&amp;$C2017,Sales!$J:$W,9,0),0)</f>
        <v>0</v>
      </c>
      <c r="M2017" s="98">
        <f>IFERROR(VLOOKUP($F2017&amp;$C2017,Sales!$J:$W,10,0),0)</f>
        <v>0</v>
      </c>
      <c r="N2017" s="98">
        <f>IFERROR(VLOOKUP($F2017&amp;$C2017,Sales!$J:$W,11,0),0)</f>
        <v>0</v>
      </c>
      <c r="O2017" s="98">
        <f>IFERROR(VLOOKUP($F2017&amp;$C2017,Sales!$J:$W,12,0),0)</f>
        <v>0</v>
      </c>
      <c r="P2017" s="98">
        <f>IFERROR(VLOOKUP($F2017&amp;$C2017,Sales!$J:$W,13,0),0)</f>
        <v>0</v>
      </c>
      <c r="Q2017" s="98">
        <f>IFERROR(VLOOKUP($F2017&amp;$C2017,Sales!$A:$H,7,0),0)</f>
        <v>0</v>
      </c>
      <c r="R2017" s="41">
        <f t="shared" si="62"/>
        <v>0</v>
      </c>
      <c r="S2017" s="41">
        <v>0</v>
      </c>
      <c r="T2017" s="41"/>
      <c r="U2017" s="41"/>
      <c r="V2017" s="15">
        <v>0</v>
      </c>
      <c r="W2017" s="15">
        <v>0</v>
      </c>
      <c r="X2017" s="15">
        <v>0</v>
      </c>
      <c r="Y2017" s="41">
        <v>0</v>
      </c>
      <c r="Z2017" s="41">
        <v>0</v>
      </c>
      <c r="AA2017" s="41"/>
      <c r="AB2017" s="41"/>
      <c r="AC2017" s="41"/>
      <c r="AD2017" s="15"/>
      <c r="AE2017" s="15"/>
      <c r="AF2017" s="41"/>
      <c r="AG2017" s="41"/>
      <c r="AH2017" s="15"/>
      <c r="AI2017" s="15"/>
      <c r="AJ2017" s="41"/>
      <c r="AK2017" s="15"/>
      <c r="AL2017" s="15"/>
      <c r="AM2017" s="15"/>
      <c r="AN2017" s="15"/>
      <c r="AO2017" s="15"/>
      <c r="AP2017" s="15"/>
      <c r="AQ2017" s="15"/>
      <c r="AR2017" s="15"/>
      <c r="AS2017" s="15"/>
      <c r="AT2017" s="127"/>
      <c r="AU2017" s="15"/>
      <c r="AV2017" s="15"/>
      <c r="AW2017" s="15"/>
      <c r="AX2017" s="15"/>
      <c r="AY2017" s="15"/>
      <c r="AZ2017" s="10">
        <v>1</v>
      </c>
      <c r="BA2017" t="s">
        <v>13952</v>
      </c>
      <c r="BB2017" t="s">
        <v>23</v>
      </c>
      <c r="BD2017" s="39" t="str">
        <f t="shared" si="63"/>
        <v>01/394929501LBlibli Jabodetabek</v>
      </c>
    </row>
    <row r="2018" spans="2:56" ht="13.5" customHeight="1" x14ac:dyDescent="0.35">
      <c r="B2018" s="10" t="s">
        <v>17</v>
      </c>
      <c r="C2018" s="10" t="s">
        <v>1648</v>
      </c>
      <c r="D2018" s="10" t="s">
        <v>3622</v>
      </c>
      <c r="E2018" s="10" t="s">
        <v>120</v>
      </c>
      <c r="F2018" s="10" t="s">
        <v>955</v>
      </c>
      <c r="G2018" s="137" t="s">
        <v>16720</v>
      </c>
      <c r="H2018" s="10" t="s">
        <v>12868</v>
      </c>
      <c r="I2018" s="10" t="s">
        <v>1777</v>
      </c>
      <c r="J2018" s="10" t="s">
        <v>15636</v>
      </c>
      <c r="K2018" s="10" t="s">
        <v>10803</v>
      </c>
      <c r="L2018" s="98">
        <f>IFERROR(VLOOKUP($F2018&amp;$C2018,Sales!$J:$W,9,0),0)</f>
        <v>0</v>
      </c>
      <c r="M2018" s="98">
        <f>IFERROR(VLOOKUP($F2018&amp;$C2018,Sales!$J:$W,10,0),0)</f>
        <v>0</v>
      </c>
      <c r="N2018" s="98">
        <f>IFERROR(VLOOKUP($F2018&amp;$C2018,Sales!$J:$W,11,0),0)</f>
        <v>0</v>
      </c>
      <c r="O2018" s="98">
        <f>IFERROR(VLOOKUP($F2018&amp;$C2018,Sales!$J:$W,12,0),0)</f>
        <v>0</v>
      </c>
      <c r="P2018" s="98">
        <f>IFERROR(VLOOKUP($F2018&amp;$C2018,Sales!$J:$W,13,0),0)</f>
        <v>0</v>
      </c>
      <c r="Q2018" s="98">
        <f>IFERROR(VLOOKUP($F2018&amp;$C2018,Sales!$A:$H,7,0),0)</f>
        <v>0</v>
      </c>
      <c r="R2018" s="41">
        <f t="shared" si="62"/>
        <v>1</v>
      </c>
      <c r="S2018" s="41">
        <v>1</v>
      </c>
      <c r="T2018" s="41"/>
      <c r="U2018" s="41"/>
      <c r="V2018" s="15">
        <v>1</v>
      </c>
      <c r="W2018" s="15">
        <v>1</v>
      </c>
      <c r="X2018" s="15">
        <v>1</v>
      </c>
      <c r="Y2018" s="41">
        <v>1</v>
      </c>
      <c r="Z2018" s="41">
        <v>1</v>
      </c>
      <c r="AA2018" s="41"/>
      <c r="AB2018" s="41"/>
      <c r="AC2018" s="41"/>
      <c r="AD2018" s="41"/>
      <c r="AE2018" s="41"/>
      <c r="AF2018" s="41"/>
      <c r="AG2018" s="41"/>
      <c r="AH2018" s="15"/>
      <c r="AI2018" s="41"/>
      <c r="AJ2018" s="41"/>
      <c r="AK2018" s="41"/>
      <c r="AL2018" s="15"/>
      <c r="AM2018" s="15"/>
      <c r="AN2018" s="15"/>
      <c r="AO2018" s="15"/>
      <c r="AP2018" s="15"/>
      <c r="AQ2018" s="15"/>
      <c r="AR2018" s="15"/>
      <c r="AS2018" s="15"/>
      <c r="AT2018" s="127"/>
      <c r="AU2018" s="15"/>
      <c r="AV2018" s="15"/>
      <c r="AW2018" s="15"/>
      <c r="AX2018" s="15"/>
      <c r="AY2018" s="15"/>
      <c r="AZ2018" s="10">
        <v>1</v>
      </c>
      <c r="BA2018" t="s">
        <v>22</v>
      </c>
      <c r="BB2018" t="s">
        <v>23</v>
      </c>
      <c r="BD2018" s="39" t="str">
        <f t="shared" si="63"/>
        <v>01/394429501ABlibli Jabodetabek</v>
      </c>
    </row>
    <row r="2019" spans="2:56" ht="13.5" customHeight="1" x14ac:dyDescent="0.35">
      <c r="B2019" s="10" t="s">
        <v>17</v>
      </c>
      <c r="C2019" s="10" t="s">
        <v>1648</v>
      </c>
      <c r="D2019" s="10" t="s">
        <v>405</v>
      </c>
      <c r="E2019" s="10" t="s">
        <v>406</v>
      </c>
      <c r="F2019" s="10" t="s">
        <v>3580</v>
      </c>
      <c r="G2019" s="137" t="s">
        <v>16721</v>
      </c>
      <c r="H2019" s="10" t="s">
        <v>13193</v>
      </c>
      <c r="I2019" s="10" t="s">
        <v>3292</v>
      </c>
      <c r="J2019" s="10" t="s">
        <v>15637</v>
      </c>
      <c r="K2019" s="10" t="s">
        <v>11459</v>
      </c>
      <c r="L2019" s="98">
        <f>IFERROR(VLOOKUP($F2019&amp;$C2019,Sales!$J:$W,9,0),0)</f>
        <v>0</v>
      </c>
      <c r="M2019" s="98">
        <f>IFERROR(VLOOKUP($F2019&amp;$C2019,Sales!$J:$W,10,0),0)</f>
        <v>0</v>
      </c>
      <c r="N2019" s="98">
        <f>IFERROR(VLOOKUP($F2019&amp;$C2019,Sales!$J:$W,11,0),0)</f>
        <v>0</v>
      </c>
      <c r="O2019" s="98">
        <f>IFERROR(VLOOKUP($F2019&amp;$C2019,Sales!$J:$W,12,0),0)</f>
        <v>0</v>
      </c>
      <c r="P2019" s="98">
        <f>IFERROR(VLOOKUP($F2019&amp;$C2019,Sales!$J:$W,13,0),0)</f>
        <v>0</v>
      </c>
      <c r="Q2019" s="98">
        <f>IFERROR(VLOOKUP($F2019&amp;$C2019,Sales!$A:$H,7,0),0)</f>
        <v>0</v>
      </c>
      <c r="R2019" s="41">
        <f t="shared" si="62"/>
        <v>1</v>
      </c>
      <c r="S2019" s="41">
        <v>1</v>
      </c>
      <c r="T2019" s="41"/>
      <c r="U2019" s="41"/>
      <c r="V2019" s="15">
        <v>1</v>
      </c>
      <c r="W2019" s="15">
        <v>1</v>
      </c>
      <c r="X2019" s="15">
        <v>1</v>
      </c>
      <c r="Y2019" s="41">
        <v>1</v>
      </c>
      <c r="Z2019" s="41">
        <v>1</v>
      </c>
      <c r="AA2019" s="41"/>
      <c r="AB2019" s="41"/>
      <c r="AC2019" s="41"/>
      <c r="AD2019" s="41"/>
      <c r="AE2019" s="41"/>
      <c r="AF2019" s="41"/>
      <c r="AG2019" s="41"/>
      <c r="AH2019" s="15"/>
      <c r="AI2019" s="41"/>
      <c r="AJ2019" s="41"/>
      <c r="AK2019" s="41"/>
      <c r="AL2019" s="15"/>
      <c r="AM2019" s="15"/>
      <c r="AN2019" s="15"/>
      <c r="AO2019" s="15"/>
      <c r="AP2019" s="15"/>
      <c r="AQ2019" s="15"/>
      <c r="AR2019" s="15"/>
      <c r="AS2019" s="15"/>
      <c r="AT2019" s="127"/>
      <c r="AU2019" s="15"/>
      <c r="AV2019" s="15"/>
      <c r="AW2019" s="15"/>
      <c r="AX2019" s="15"/>
      <c r="AY2019" s="15"/>
      <c r="AZ2019" s="10">
        <v>1</v>
      </c>
      <c r="BA2019" t="s">
        <v>13952</v>
      </c>
      <c r="BB2019" t="s">
        <v>23</v>
      </c>
      <c r="BD2019" s="39" t="str">
        <f t="shared" si="63"/>
        <v>01/394929504EBlibli Jabodetabek</v>
      </c>
    </row>
    <row r="2020" spans="2:56" ht="13.5" customHeight="1" x14ac:dyDescent="0.35">
      <c r="B2020" s="10" t="s">
        <v>17</v>
      </c>
      <c r="C2020" s="10" t="s">
        <v>1648</v>
      </c>
      <c r="D2020" s="10" t="s">
        <v>405</v>
      </c>
      <c r="E2020" s="10" t="s">
        <v>406</v>
      </c>
      <c r="F2020" s="10" t="s">
        <v>4155</v>
      </c>
      <c r="G2020" s="137" t="s">
        <v>16218</v>
      </c>
      <c r="H2020" s="10" t="s">
        <v>11460</v>
      </c>
      <c r="I2020" s="10">
        <v>4902430906487</v>
      </c>
      <c r="J2020" s="10" t="s">
        <v>6633</v>
      </c>
      <c r="K2020" s="10" t="s">
        <v>11461</v>
      </c>
      <c r="L2020" s="98">
        <f>IFERROR(VLOOKUP($F2020&amp;$C2020,Sales!$J:$W,9,0),0)</f>
        <v>0</v>
      </c>
      <c r="M2020" s="98">
        <f>IFERROR(VLOOKUP($F2020&amp;$C2020,Sales!$J:$W,10,0),0)</f>
        <v>0</v>
      </c>
      <c r="N2020" s="98">
        <f>IFERROR(VLOOKUP($F2020&amp;$C2020,Sales!$J:$W,11,0),0)</f>
        <v>0</v>
      </c>
      <c r="O2020" s="98">
        <f>IFERROR(VLOOKUP($F2020&amp;$C2020,Sales!$J:$W,12,0),0)</f>
        <v>0</v>
      </c>
      <c r="P2020" s="98">
        <f>IFERROR(VLOOKUP($F2020&amp;$C2020,Sales!$J:$W,13,0),0)</f>
        <v>0</v>
      </c>
      <c r="Q2020" s="98">
        <f>IFERROR(VLOOKUP($F2020&amp;$C2020,Sales!$A:$H,7,0),0)</f>
        <v>0</v>
      </c>
      <c r="R2020" s="41">
        <f t="shared" si="62"/>
        <v>1</v>
      </c>
      <c r="S2020" s="41">
        <v>1</v>
      </c>
      <c r="T2020" s="41"/>
      <c r="U2020" s="41"/>
      <c r="V2020" s="15">
        <v>1</v>
      </c>
      <c r="W2020" s="15">
        <v>1</v>
      </c>
      <c r="X2020" s="15">
        <v>1</v>
      </c>
      <c r="Y2020" s="41">
        <v>1</v>
      </c>
      <c r="Z2020" s="41">
        <v>1</v>
      </c>
      <c r="AA2020" s="41"/>
      <c r="AB2020" s="41"/>
      <c r="AC2020" s="41"/>
      <c r="AD2020" s="41"/>
      <c r="AE2020" s="41"/>
      <c r="AF2020" s="41"/>
      <c r="AG2020" s="41"/>
      <c r="AH2020" s="15"/>
      <c r="AI2020" s="41"/>
      <c r="AJ2020" s="41"/>
      <c r="AK2020" s="41"/>
      <c r="AL2020" s="15"/>
      <c r="AM2020" s="15"/>
      <c r="AN2020" s="15"/>
      <c r="AO2020" s="15"/>
      <c r="AP2020" s="15"/>
      <c r="AQ2020" s="15"/>
      <c r="AR2020" s="15"/>
      <c r="AS2020" s="15"/>
      <c r="AT2020" s="127"/>
      <c r="AU2020" s="15"/>
      <c r="AV2020" s="15"/>
      <c r="AW2020" s="15"/>
      <c r="AX2020" s="15"/>
      <c r="AY2020" s="15"/>
      <c r="AZ2020" s="10">
        <v>1</v>
      </c>
      <c r="BA2020" t="s">
        <v>13952</v>
      </c>
      <c r="BB2020" t="s">
        <v>23</v>
      </c>
      <c r="BD2020" s="39" t="str">
        <f t="shared" si="63"/>
        <v>01/274922301IBlibli Jabodetabek</v>
      </c>
    </row>
    <row r="2021" spans="2:56" ht="13.5" customHeight="1" x14ac:dyDescent="0.35">
      <c r="B2021" s="10" t="s">
        <v>17</v>
      </c>
      <c r="C2021" s="10" t="s">
        <v>1648</v>
      </c>
      <c r="D2021" s="10" t="s">
        <v>405</v>
      </c>
      <c r="E2021" s="10" t="s">
        <v>406</v>
      </c>
      <c r="F2021" s="10" t="s">
        <v>11619</v>
      </c>
      <c r="G2021" s="137" t="s">
        <v>16601</v>
      </c>
      <c r="H2021" s="10" t="s">
        <v>13037</v>
      </c>
      <c r="I2021" s="10" t="s">
        <v>6242</v>
      </c>
      <c r="J2021" s="10" t="s">
        <v>15638</v>
      </c>
      <c r="K2021" s="10" t="s">
        <v>11463</v>
      </c>
      <c r="L2021" s="98">
        <f>IFERROR(VLOOKUP($F2021&amp;$C2021,Sales!$J:$W,9,0),0)</f>
        <v>0</v>
      </c>
      <c r="M2021" s="98">
        <f>IFERROR(VLOOKUP($F2021&amp;$C2021,Sales!$J:$W,10,0),0)</f>
        <v>0</v>
      </c>
      <c r="N2021" s="98">
        <f>IFERROR(VLOOKUP($F2021&amp;$C2021,Sales!$J:$W,11,0),0)</f>
        <v>0</v>
      </c>
      <c r="O2021" s="98">
        <f>IFERROR(VLOOKUP($F2021&amp;$C2021,Sales!$J:$W,12,0),0)</f>
        <v>0</v>
      </c>
      <c r="P2021" s="98">
        <f>IFERROR(VLOOKUP($F2021&amp;$C2021,Sales!$J:$W,13,0),0)</f>
        <v>0</v>
      </c>
      <c r="Q2021" s="98">
        <f>IFERROR(VLOOKUP($F2021&amp;$C2021,Sales!$A:$H,7,0),0)</f>
        <v>0</v>
      </c>
      <c r="R2021" s="41">
        <f t="shared" si="62"/>
        <v>1</v>
      </c>
      <c r="S2021" s="41">
        <v>1</v>
      </c>
      <c r="T2021" s="41"/>
      <c r="U2021" s="41"/>
      <c r="V2021" s="15">
        <v>1</v>
      </c>
      <c r="W2021" s="15">
        <v>1</v>
      </c>
      <c r="X2021" s="15">
        <v>1</v>
      </c>
      <c r="Y2021" s="41">
        <v>1</v>
      </c>
      <c r="Z2021" s="41">
        <v>1</v>
      </c>
      <c r="AA2021" s="41"/>
      <c r="AB2021" s="41"/>
      <c r="AC2021" s="41"/>
      <c r="AD2021" s="41"/>
      <c r="AE2021" s="41"/>
      <c r="AF2021" s="41"/>
      <c r="AG2021" s="41"/>
      <c r="AH2021" s="15"/>
      <c r="AI2021" s="41"/>
      <c r="AJ2021" s="41"/>
      <c r="AK2021" s="41"/>
      <c r="AL2021" s="15"/>
      <c r="AM2021" s="15"/>
      <c r="AN2021" s="15"/>
      <c r="AO2021" s="15"/>
      <c r="AP2021" s="15"/>
      <c r="AQ2021" s="15"/>
      <c r="AR2021" s="15"/>
      <c r="AS2021" s="15"/>
      <c r="AT2021" s="127"/>
      <c r="AU2021" s="15"/>
      <c r="AV2021" s="15"/>
      <c r="AW2021" s="15"/>
      <c r="AX2021" s="15"/>
      <c r="AY2021" s="15"/>
      <c r="AZ2021" s="10">
        <v>1</v>
      </c>
      <c r="BA2021" t="s">
        <v>22</v>
      </c>
      <c r="BB2021" t="s">
        <v>23</v>
      </c>
      <c r="BD2021" s="39" t="str">
        <f t="shared" si="63"/>
        <v>01/394929504NBlibli Jabodetabek</v>
      </c>
    </row>
    <row r="2022" spans="2:56" ht="13.5" customHeight="1" x14ac:dyDescent="0.35">
      <c r="B2022" s="10" t="s">
        <v>17</v>
      </c>
      <c r="C2022" s="10" t="s">
        <v>1648</v>
      </c>
      <c r="D2022" s="10" t="s">
        <v>405</v>
      </c>
      <c r="E2022" s="10" t="s">
        <v>406</v>
      </c>
      <c r="F2022" s="10" t="s">
        <v>3010</v>
      </c>
      <c r="G2022" s="137" t="s">
        <v>16722</v>
      </c>
      <c r="H2022" s="10" t="s">
        <v>13194</v>
      </c>
      <c r="I2022" s="10" t="s">
        <v>6247</v>
      </c>
      <c r="J2022" s="10" t="s">
        <v>15639</v>
      </c>
      <c r="K2022" s="10" t="s">
        <v>11464</v>
      </c>
      <c r="L2022" s="98">
        <f>IFERROR(VLOOKUP($F2022&amp;$C2022,Sales!$J:$W,9,0),0)</f>
        <v>0</v>
      </c>
      <c r="M2022" s="98">
        <f>IFERROR(VLOOKUP($F2022&amp;$C2022,Sales!$J:$W,10,0),0)</f>
        <v>0</v>
      </c>
      <c r="N2022" s="98">
        <f>IFERROR(VLOOKUP($F2022&amp;$C2022,Sales!$J:$W,11,0),0)</f>
        <v>0</v>
      </c>
      <c r="O2022" s="98">
        <f>IFERROR(VLOOKUP($F2022&amp;$C2022,Sales!$J:$W,12,0),0)</f>
        <v>0</v>
      </c>
      <c r="P2022" s="98">
        <f>IFERROR(VLOOKUP($F2022&amp;$C2022,Sales!$J:$W,13,0),0)</f>
        <v>0</v>
      </c>
      <c r="Q2022" s="98">
        <f>IFERROR(VLOOKUP($F2022&amp;$C2022,Sales!$A:$H,7,0),0)</f>
        <v>0</v>
      </c>
      <c r="R2022" s="41">
        <f t="shared" si="62"/>
        <v>1</v>
      </c>
      <c r="S2022" s="41">
        <v>1</v>
      </c>
      <c r="T2022" s="41"/>
      <c r="U2022" s="41"/>
      <c r="V2022" s="15">
        <v>1</v>
      </c>
      <c r="W2022" s="15">
        <v>1</v>
      </c>
      <c r="X2022" s="15">
        <v>1</v>
      </c>
      <c r="Y2022" s="41">
        <v>1</v>
      </c>
      <c r="Z2022" s="41">
        <v>1</v>
      </c>
      <c r="AA2022" s="41"/>
      <c r="AB2022" s="41"/>
      <c r="AC2022" s="41"/>
      <c r="AD2022" s="41"/>
      <c r="AE2022" s="41"/>
      <c r="AF2022" s="41"/>
      <c r="AG2022" s="41"/>
      <c r="AH2022" s="15"/>
      <c r="AI2022" s="41"/>
      <c r="AJ2022" s="41"/>
      <c r="AK2022" s="41"/>
      <c r="AL2022" s="15"/>
      <c r="AM2022" s="15"/>
      <c r="AN2022" s="15"/>
      <c r="AO2022" s="15"/>
      <c r="AP2022" s="15"/>
      <c r="AQ2022" s="15"/>
      <c r="AR2022" s="15"/>
      <c r="AS2022" s="15"/>
      <c r="AT2022" s="127"/>
      <c r="AU2022" s="15"/>
      <c r="AV2022" s="15"/>
      <c r="AW2022" s="15"/>
      <c r="AX2022" s="15"/>
      <c r="AY2022" s="15"/>
      <c r="AZ2022" s="10">
        <v>1</v>
      </c>
      <c r="BA2022" t="s">
        <v>13952</v>
      </c>
      <c r="BB2022" t="s">
        <v>23</v>
      </c>
      <c r="BD2022" s="39" t="str">
        <f t="shared" si="63"/>
        <v>01/394929503DBlibli Jabodetabek</v>
      </c>
    </row>
    <row r="2023" spans="2:56" ht="13.5" customHeight="1" x14ac:dyDescent="0.35">
      <c r="B2023" s="10" t="s">
        <v>17</v>
      </c>
      <c r="C2023" s="10" t="s">
        <v>1648</v>
      </c>
      <c r="D2023" s="10" t="s">
        <v>405</v>
      </c>
      <c r="E2023" s="10" t="s">
        <v>406</v>
      </c>
      <c r="F2023" s="10" t="s">
        <v>2990</v>
      </c>
      <c r="G2023" s="137" t="s">
        <v>16602</v>
      </c>
      <c r="H2023" s="10" t="s">
        <v>13038</v>
      </c>
      <c r="I2023" s="10" t="s">
        <v>3595</v>
      </c>
      <c r="J2023" s="10" t="s">
        <v>15640</v>
      </c>
      <c r="K2023" s="10" t="s">
        <v>11465</v>
      </c>
      <c r="L2023" s="98">
        <f>IFERROR(VLOOKUP($F2023&amp;$C2023,Sales!$J:$W,9,0),0)</f>
        <v>0</v>
      </c>
      <c r="M2023" s="98">
        <f>IFERROR(VLOOKUP($F2023&amp;$C2023,Sales!$J:$W,10,0),0)</f>
        <v>0</v>
      </c>
      <c r="N2023" s="98">
        <f>IFERROR(VLOOKUP($F2023&amp;$C2023,Sales!$J:$W,11,0),0)</f>
        <v>0</v>
      </c>
      <c r="O2023" s="98">
        <f>IFERROR(VLOOKUP($F2023&amp;$C2023,Sales!$J:$W,12,0),0)</f>
        <v>0</v>
      </c>
      <c r="P2023" s="98">
        <f>IFERROR(VLOOKUP($F2023&amp;$C2023,Sales!$J:$W,13,0),0)</f>
        <v>0</v>
      </c>
      <c r="Q2023" s="98">
        <f>IFERROR(VLOOKUP($F2023&amp;$C2023,Sales!$A:$H,7,0),0)</f>
        <v>0</v>
      </c>
      <c r="R2023" s="41">
        <f t="shared" si="62"/>
        <v>1</v>
      </c>
      <c r="S2023" s="41">
        <v>1</v>
      </c>
      <c r="T2023" s="41"/>
      <c r="U2023" s="41"/>
      <c r="V2023" s="15">
        <v>1</v>
      </c>
      <c r="W2023" s="15">
        <v>1</v>
      </c>
      <c r="X2023" s="15">
        <v>1</v>
      </c>
      <c r="Y2023" s="41">
        <v>1</v>
      </c>
      <c r="Z2023" s="41">
        <v>1</v>
      </c>
      <c r="AA2023" s="41"/>
      <c r="AB2023" s="41"/>
      <c r="AC2023" s="41"/>
      <c r="AD2023" s="41"/>
      <c r="AE2023" s="41"/>
      <c r="AF2023" s="41"/>
      <c r="AG2023" s="41"/>
      <c r="AH2023" s="15"/>
      <c r="AI2023" s="41"/>
      <c r="AJ2023" s="41"/>
      <c r="AK2023" s="41"/>
      <c r="AL2023" s="15"/>
      <c r="AM2023" s="15"/>
      <c r="AN2023" s="15"/>
      <c r="AO2023" s="15"/>
      <c r="AP2023" s="15"/>
      <c r="AQ2023" s="15"/>
      <c r="AR2023" s="15"/>
      <c r="AS2023" s="15"/>
      <c r="AT2023" s="127"/>
      <c r="AU2023" s="15"/>
      <c r="AV2023" s="15"/>
      <c r="AW2023" s="15"/>
      <c r="AX2023" s="15"/>
      <c r="AY2023" s="15"/>
      <c r="AZ2023" s="10">
        <v>1</v>
      </c>
      <c r="BA2023" t="s">
        <v>22</v>
      </c>
      <c r="BB2023" t="s">
        <v>23</v>
      </c>
      <c r="BD2023" s="39" t="str">
        <f t="shared" si="63"/>
        <v>01/394929501ZBlibli Jabodetabek</v>
      </c>
    </row>
    <row r="2024" spans="2:56" ht="13.5" customHeight="1" x14ac:dyDescent="0.35">
      <c r="B2024" s="10" t="s">
        <v>17</v>
      </c>
      <c r="C2024" s="10" t="s">
        <v>1648</v>
      </c>
      <c r="D2024" s="10" t="s">
        <v>405</v>
      </c>
      <c r="E2024" s="10" t="s">
        <v>406</v>
      </c>
      <c r="F2024" s="10" t="s">
        <v>11621</v>
      </c>
      <c r="G2024" s="137" t="s">
        <v>16723</v>
      </c>
      <c r="H2024" s="10" t="s">
        <v>13195</v>
      </c>
      <c r="I2024" s="10" t="s">
        <v>3275</v>
      </c>
      <c r="J2024" s="10" t="s">
        <v>15641</v>
      </c>
      <c r="K2024" s="10" t="s">
        <v>11466</v>
      </c>
      <c r="L2024" s="98">
        <f>IFERROR(VLOOKUP($F2024&amp;$C2024,Sales!$J:$W,9,0),0)</f>
        <v>0</v>
      </c>
      <c r="M2024" s="98">
        <f>IFERROR(VLOOKUP($F2024&amp;$C2024,Sales!$J:$W,10,0),0)</f>
        <v>0</v>
      </c>
      <c r="N2024" s="98">
        <f>IFERROR(VLOOKUP($F2024&amp;$C2024,Sales!$J:$W,11,0),0)</f>
        <v>0</v>
      </c>
      <c r="O2024" s="98">
        <f>IFERROR(VLOOKUP($F2024&amp;$C2024,Sales!$J:$W,12,0),0)</f>
        <v>0</v>
      </c>
      <c r="P2024" s="98">
        <f>IFERROR(VLOOKUP($F2024&amp;$C2024,Sales!$J:$W,13,0),0)</f>
        <v>0</v>
      </c>
      <c r="Q2024" s="98">
        <f>IFERROR(VLOOKUP($F2024&amp;$C2024,Sales!$A:$H,7,0),0)</f>
        <v>0</v>
      </c>
      <c r="R2024" s="41">
        <f t="shared" si="62"/>
        <v>1</v>
      </c>
      <c r="S2024" s="41">
        <v>1</v>
      </c>
      <c r="T2024" s="41"/>
      <c r="U2024" s="41"/>
      <c r="V2024" s="15">
        <v>1</v>
      </c>
      <c r="W2024" s="15">
        <v>1</v>
      </c>
      <c r="X2024" s="15">
        <v>1</v>
      </c>
      <c r="Y2024" s="41">
        <v>1</v>
      </c>
      <c r="Z2024" s="41">
        <v>1</v>
      </c>
      <c r="AA2024" s="41"/>
      <c r="AB2024" s="41"/>
      <c r="AC2024" s="41"/>
      <c r="AD2024" s="41"/>
      <c r="AE2024" s="41"/>
      <c r="AF2024" s="41"/>
      <c r="AG2024" s="41"/>
      <c r="AH2024" s="15"/>
      <c r="AI2024" s="41"/>
      <c r="AJ2024" s="41"/>
      <c r="AK2024" s="41"/>
      <c r="AL2024" s="15"/>
      <c r="AM2024" s="15"/>
      <c r="AN2024" s="15"/>
      <c r="AO2024" s="15"/>
      <c r="AP2024" s="15"/>
      <c r="AQ2024" s="15"/>
      <c r="AR2024" s="15"/>
      <c r="AS2024" s="15"/>
      <c r="AT2024" s="127"/>
      <c r="AU2024" s="15"/>
      <c r="AV2024" s="15"/>
      <c r="AW2024" s="15"/>
      <c r="AX2024" s="15"/>
      <c r="AY2024" s="15"/>
      <c r="AZ2024" s="10">
        <v>1</v>
      </c>
      <c r="BA2024" t="s">
        <v>13952</v>
      </c>
      <c r="BB2024" t="s">
        <v>23</v>
      </c>
      <c r="BD2024" s="39" t="str">
        <f t="shared" si="63"/>
        <v>01/394930003GBlibli Jabodetabek</v>
      </c>
    </row>
    <row r="2025" spans="2:56" ht="13.5" customHeight="1" x14ac:dyDescent="0.35">
      <c r="B2025" s="10" t="s">
        <v>17</v>
      </c>
      <c r="C2025" s="10" t="s">
        <v>1648</v>
      </c>
      <c r="D2025" s="10" t="s">
        <v>405</v>
      </c>
      <c r="E2025" s="10" t="s">
        <v>406</v>
      </c>
      <c r="F2025" s="10" t="s">
        <v>3558</v>
      </c>
      <c r="G2025" s="137" t="s">
        <v>16724</v>
      </c>
      <c r="H2025" s="10" t="s">
        <v>12882</v>
      </c>
      <c r="I2025" s="10" t="s">
        <v>3270</v>
      </c>
      <c r="J2025" s="10" t="s">
        <v>15642</v>
      </c>
      <c r="K2025" s="10" t="s">
        <v>11467</v>
      </c>
      <c r="L2025" s="98">
        <f>IFERROR(VLOOKUP($F2025&amp;$C2025,Sales!$J:$W,9,0),0)</f>
        <v>0</v>
      </c>
      <c r="M2025" s="98">
        <f>IFERROR(VLOOKUP($F2025&amp;$C2025,Sales!$J:$W,10,0),0)</f>
        <v>0</v>
      </c>
      <c r="N2025" s="98">
        <f>IFERROR(VLOOKUP($F2025&amp;$C2025,Sales!$J:$W,11,0),0)</f>
        <v>0</v>
      </c>
      <c r="O2025" s="98">
        <f>IFERROR(VLOOKUP($F2025&amp;$C2025,Sales!$J:$W,12,0),0)</f>
        <v>0</v>
      </c>
      <c r="P2025" s="98">
        <f>IFERROR(VLOOKUP($F2025&amp;$C2025,Sales!$J:$W,13,0),0)</f>
        <v>0</v>
      </c>
      <c r="Q2025" s="98">
        <f>IFERROR(VLOOKUP($F2025&amp;$C2025,Sales!$A:$H,7,0),0)</f>
        <v>0</v>
      </c>
      <c r="R2025" s="41">
        <f t="shared" si="62"/>
        <v>1</v>
      </c>
      <c r="S2025" s="41">
        <v>1</v>
      </c>
      <c r="T2025" s="41"/>
      <c r="U2025" s="41"/>
      <c r="V2025" s="15">
        <v>1</v>
      </c>
      <c r="W2025" s="15">
        <v>1</v>
      </c>
      <c r="X2025" s="15">
        <v>1</v>
      </c>
      <c r="Y2025" s="41">
        <v>1</v>
      </c>
      <c r="Z2025" s="41">
        <v>1</v>
      </c>
      <c r="AA2025" s="41"/>
      <c r="AB2025" s="41"/>
      <c r="AC2025" s="41"/>
      <c r="AD2025" s="41"/>
      <c r="AE2025" s="41"/>
      <c r="AF2025" s="41"/>
      <c r="AG2025" s="41"/>
      <c r="AH2025" s="15"/>
      <c r="AI2025" s="41"/>
      <c r="AJ2025" s="41"/>
      <c r="AK2025" s="41"/>
      <c r="AL2025" s="15"/>
      <c r="AM2025" s="15"/>
      <c r="AN2025" s="15"/>
      <c r="AO2025" s="15"/>
      <c r="AP2025" s="15"/>
      <c r="AQ2025" s="15"/>
      <c r="AR2025" s="15"/>
      <c r="AS2025" s="15"/>
      <c r="AT2025" s="127"/>
      <c r="AU2025" s="15"/>
      <c r="AV2025" s="15"/>
      <c r="AW2025" s="15"/>
      <c r="AX2025" s="15"/>
      <c r="AY2025" s="15"/>
      <c r="AZ2025" s="10">
        <v>1</v>
      </c>
      <c r="BA2025" t="s">
        <v>22</v>
      </c>
      <c r="BB2025" t="s">
        <v>23</v>
      </c>
      <c r="BD2025" s="39" t="str">
        <f t="shared" si="63"/>
        <v>01/394929503HBlibli Jabodetabek</v>
      </c>
    </row>
    <row r="2026" spans="2:56" ht="13.5" customHeight="1" x14ac:dyDescent="0.35">
      <c r="B2026" s="10" t="s">
        <v>17</v>
      </c>
      <c r="C2026" s="10" t="s">
        <v>1648</v>
      </c>
      <c r="D2026" s="10" t="s">
        <v>405</v>
      </c>
      <c r="E2026" s="10" t="s">
        <v>406</v>
      </c>
      <c r="F2026" s="10" t="s">
        <v>2649</v>
      </c>
      <c r="G2026" s="137" t="s">
        <v>16725</v>
      </c>
      <c r="H2026" s="10" t="s">
        <v>13196</v>
      </c>
      <c r="I2026" s="10" t="s">
        <v>2650</v>
      </c>
      <c r="J2026" s="10" t="s">
        <v>15643</v>
      </c>
      <c r="K2026" s="10" t="s">
        <v>11468</v>
      </c>
      <c r="L2026" s="98">
        <f>IFERROR(VLOOKUP($F2026&amp;$C2026,Sales!$J:$W,9,0),0)</f>
        <v>0</v>
      </c>
      <c r="M2026" s="98">
        <f>IFERROR(VLOOKUP($F2026&amp;$C2026,Sales!$J:$W,10,0),0)</f>
        <v>0</v>
      </c>
      <c r="N2026" s="98">
        <f>IFERROR(VLOOKUP($F2026&amp;$C2026,Sales!$J:$W,11,0),0)</f>
        <v>0</v>
      </c>
      <c r="O2026" s="98">
        <f>IFERROR(VLOOKUP($F2026&amp;$C2026,Sales!$J:$W,12,0),0)</f>
        <v>0</v>
      </c>
      <c r="P2026" s="98">
        <f>IFERROR(VLOOKUP($F2026&amp;$C2026,Sales!$J:$W,13,0),0)</f>
        <v>0</v>
      </c>
      <c r="Q2026" s="98">
        <f>IFERROR(VLOOKUP($F2026&amp;$C2026,Sales!$A:$H,7,0),0)</f>
        <v>0</v>
      </c>
      <c r="R2026" s="41">
        <f t="shared" si="62"/>
        <v>1</v>
      </c>
      <c r="S2026" s="41">
        <v>1</v>
      </c>
      <c r="T2026" s="41"/>
      <c r="U2026" s="41"/>
      <c r="V2026" s="15">
        <v>1</v>
      </c>
      <c r="W2026" s="15">
        <v>1</v>
      </c>
      <c r="X2026" s="15">
        <v>1</v>
      </c>
      <c r="Y2026" s="41">
        <v>1</v>
      </c>
      <c r="Z2026" s="41">
        <v>1</v>
      </c>
      <c r="AA2026" s="41"/>
      <c r="AB2026" s="41"/>
      <c r="AC2026" s="41"/>
      <c r="AD2026" s="41"/>
      <c r="AE2026" s="41"/>
      <c r="AF2026" s="41"/>
      <c r="AG2026" s="41"/>
      <c r="AH2026" s="15"/>
      <c r="AI2026" s="41"/>
      <c r="AJ2026" s="41"/>
      <c r="AK2026" s="41"/>
      <c r="AL2026" s="15"/>
      <c r="AM2026" s="15"/>
      <c r="AN2026" s="15"/>
      <c r="AO2026" s="15"/>
      <c r="AP2026" s="15"/>
      <c r="AQ2026" s="15"/>
      <c r="AR2026" s="15"/>
      <c r="AS2026" s="15"/>
      <c r="AT2026" s="127"/>
      <c r="AU2026" s="15"/>
      <c r="AV2026" s="15"/>
      <c r="AW2026" s="15"/>
      <c r="AX2026" s="15"/>
      <c r="AY2026" s="15"/>
      <c r="AZ2026" s="10">
        <v>1</v>
      </c>
      <c r="BA2026" t="s">
        <v>22</v>
      </c>
      <c r="BB2026" t="s">
        <v>23</v>
      </c>
      <c r="BD2026" s="39" t="str">
        <f t="shared" si="63"/>
        <v>01/394929501QBlibli Jabodetabek</v>
      </c>
    </row>
    <row r="2027" spans="2:56" ht="13.5" customHeight="1" x14ac:dyDescent="0.35">
      <c r="B2027" s="10" t="s">
        <v>17</v>
      </c>
      <c r="C2027" s="10" t="s">
        <v>1648</v>
      </c>
      <c r="D2027" s="10" t="s">
        <v>405</v>
      </c>
      <c r="E2027" s="10" t="s">
        <v>406</v>
      </c>
      <c r="F2027" s="10" t="s">
        <v>11613</v>
      </c>
      <c r="G2027" s="137" t="s">
        <v>16726</v>
      </c>
      <c r="H2027" s="10" t="s">
        <v>13197</v>
      </c>
      <c r="I2027" s="10" t="s">
        <v>3601</v>
      </c>
      <c r="J2027" s="10" t="s">
        <v>15644</v>
      </c>
      <c r="K2027" s="10" t="s">
        <v>11469</v>
      </c>
      <c r="L2027" s="98">
        <f>IFERROR(VLOOKUP($F2027&amp;$C2027,Sales!$J:$W,9,0),0)</f>
        <v>0</v>
      </c>
      <c r="M2027" s="98">
        <f>IFERROR(VLOOKUP($F2027&amp;$C2027,Sales!$J:$W,10,0),0)</f>
        <v>0</v>
      </c>
      <c r="N2027" s="98">
        <f>IFERROR(VLOOKUP($F2027&amp;$C2027,Sales!$J:$W,11,0),0)</f>
        <v>0</v>
      </c>
      <c r="O2027" s="98">
        <f>IFERROR(VLOOKUP($F2027&amp;$C2027,Sales!$J:$W,12,0),0)</f>
        <v>0</v>
      </c>
      <c r="P2027" s="98">
        <f>IFERROR(VLOOKUP($F2027&amp;$C2027,Sales!$J:$W,13,0),0)</f>
        <v>0</v>
      </c>
      <c r="Q2027" s="98">
        <f>IFERROR(VLOOKUP($F2027&amp;$C2027,Sales!$A:$H,7,0),0)</f>
        <v>0</v>
      </c>
      <c r="R2027" s="41">
        <f t="shared" si="62"/>
        <v>1</v>
      </c>
      <c r="S2027" s="41">
        <v>1</v>
      </c>
      <c r="T2027" s="41"/>
      <c r="U2027" s="41"/>
      <c r="V2027" s="15">
        <v>1</v>
      </c>
      <c r="W2027" s="15">
        <v>1</v>
      </c>
      <c r="X2027" s="15">
        <v>1</v>
      </c>
      <c r="Y2027" s="41">
        <v>1</v>
      </c>
      <c r="Z2027" s="41">
        <v>1</v>
      </c>
      <c r="AA2027" s="41"/>
      <c r="AB2027" s="41"/>
      <c r="AC2027" s="41"/>
      <c r="AD2027" s="41"/>
      <c r="AE2027" s="41"/>
      <c r="AF2027" s="41"/>
      <c r="AG2027" s="41"/>
      <c r="AH2027" s="15"/>
      <c r="AI2027" s="41"/>
      <c r="AJ2027" s="41"/>
      <c r="AK2027" s="41"/>
      <c r="AL2027" s="15"/>
      <c r="AM2027" s="15"/>
      <c r="AN2027" s="15"/>
      <c r="AO2027" s="15"/>
      <c r="AP2027" s="15"/>
      <c r="AQ2027" s="15"/>
      <c r="AR2027" s="15"/>
      <c r="AS2027" s="15"/>
      <c r="AT2027" s="127"/>
      <c r="AU2027" s="15"/>
      <c r="AV2027" s="15"/>
      <c r="AW2027" s="15"/>
      <c r="AX2027" s="15"/>
      <c r="AY2027" s="15"/>
      <c r="AZ2027" s="10">
        <v>1</v>
      </c>
      <c r="BA2027" t="s">
        <v>22</v>
      </c>
      <c r="BB2027" t="s">
        <v>23</v>
      </c>
      <c r="BD2027" s="39" t="str">
        <f t="shared" si="63"/>
        <v>01/394930003NBlibli Jabodetabek</v>
      </c>
    </row>
    <row r="2028" spans="2:56" ht="13.5" customHeight="1" x14ac:dyDescent="0.35">
      <c r="B2028" s="10" t="s">
        <v>17</v>
      </c>
      <c r="C2028" s="10" t="s">
        <v>1648</v>
      </c>
      <c r="D2028" s="10" t="s">
        <v>405</v>
      </c>
      <c r="E2028" s="10" t="s">
        <v>406</v>
      </c>
      <c r="F2028" s="10" t="s">
        <v>3009</v>
      </c>
      <c r="G2028" s="137" t="s">
        <v>16727</v>
      </c>
      <c r="H2028" s="10" t="s">
        <v>13198</v>
      </c>
      <c r="I2028" s="10" t="s">
        <v>6194</v>
      </c>
      <c r="J2028" s="10" t="s">
        <v>15645</v>
      </c>
      <c r="K2028" s="10" t="s">
        <v>11470</v>
      </c>
      <c r="L2028" s="98">
        <f>IFERROR(VLOOKUP($F2028&amp;$C2028,Sales!$J:$W,9,0),0)</f>
        <v>0</v>
      </c>
      <c r="M2028" s="98">
        <f>IFERROR(VLOOKUP($F2028&amp;$C2028,Sales!$J:$W,10,0),0)</f>
        <v>0</v>
      </c>
      <c r="N2028" s="98">
        <f>IFERROR(VLOOKUP($F2028&amp;$C2028,Sales!$J:$W,11,0),0)</f>
        <v>0</v>
      </c>
      <c r="O2028" s="98">
        <f>IFERROR(VLOOKUP($F2028&amp;$C2028,Sales!$J:$W,12,0),0)</f>
        <v>0</v>
      </c>
      <c r="P2028" s="98">
        <f>IFERROR(VLOOKUP($F2028&amp;$C2028,Sales!$J:$W,13,0),0)</f>
        <v>0</v>
      </c>
      <c r="Q2028" s="98">
        <f>IFERROR(VLOOKUP($F2028&amp;$C2028,Sales!$A:$H,7,0),0)</f>
        <v>0</v>
      </c>
      <c r="R2028" s="41">
        <f t="shared" si="62"/>
        <v>1</v>
      </c>
      <c r="S2028" s="41">
        <v>1</v>
      </c>
      <c r="T2028" s="41"/>
      <c r="U2028" s="41"/>
      <c r="V2028" s="15">
        <v>1</v>
      </c>
      <c r="W2028" s="15">
        <v>1</v>
      </c>
      <c r="X2028" s="15">
        <v>1</v>
      </c>
      <c r="Y2028" s="41">
        <v>1</v>
      </c>
      <c r="Z2028" s="41">
        <v>1</v>
      </c>
      <c r="AA2028" s="41"/>
      <c r="AB2028" s="41"/>
      <c r="AC2028" s="41"/>
      <c r="AD2028" s="41"/>
      <c r="AE2028" s="41"/>
      <c r="AF2028" s="41"/>
      <c r="AG2028" s="41"/>
      <c r="AH2028" s="15"/>
      <c r="AI2028" s="41"/>
      <c r="AJ2028" s="41"/>
      <c r="AK2028" s="41"/>
      <c r="AL2028" s="15"/>
      <c r="AM2028" s="15"/>
      <c r="AN2028" s="15"/>
      <c r="AO2028" s="15"/>
      <c r="AP2028" s="15"/>
      <c r="AQ2028" s="15"/>
      <c r="AR2028" s="15"/>
      <c r="AS2028" s="15"/>
      <c r="AT2028" s="127"/>
      <c r="AU2028" s="15"/>
      <c r="AV2028" s="15"/>
      <c r="AW2028" s="15"/>
      <c r="AX2028" s="15"/>
      <c r="AY2028" s="15"/>
      <c r="AZ2028" s="10">
        <v>1</v>
      </c>
      <c r="BA2028" t="s">
        <v>13952</v>
      </c>
      <c r="BB2028" t="s">
        <v>23</v>
      </c>
      <c r="BD2028" s="39" t="str">
        <f t="shared" si="63"/>
        <v>01/394929503CBlibli Jabodetabek</v>
      </c>
    </row>
    <row r="2029" spans="2:56" ht="13.5" customHeight="1" x14ac:dyDescent="0.35">
      <c r="B2029" s="10" t="s">
        <v>17</v>
      </c>
      <c r="C2029" s="10" t="s">
        <v>1648</v>
      </c>
      <c r="D2029" s="10" t="s">
        <v>405</v>
      </c>
      <c r="E2029" s="10" t="s">
        <v>406</v>
      </c>
      <c r="F2029" s="10" t="s">
        <v>3376</v>
      </c>
      <c r="G2029" s="137" t="s">
        <v>16777</v>
      </c>
      <c r="H2029" s="10" t="s">
        <v>16805</v>
      </c>
      <c r="I2029" s="10" t="s">
        <v>2350</v>
      </c>
      <c r="J2029" s="10" t="s">
        <v>15646</v>
      </c>
      <c r="K2029" s="10" t="s">
        <v>11471</v>
      </c>
      <c r="L2029" s="98">
        <f>IFERROR(VLOOKUP($F2029&amp;$C2029,Sales!$J:$W,9,0),0)</f>
        <v>0</v>
      </c>
      <c r="M2029" s="98">
        <f>IFERROR(VLOOKUP($F2029&amp;$C2029,Sales!$J:$W,10,0),0)</f>
        <v>0</v>
      </c>
      <c r="N2029" s="98">
        <f>IFERROR(VLOOKUP($F2029&amp;$C2029,Sales!$J:$W,11,0),0)</f>
        <v>0</v>
      </c>
      <c r="O2029" s="98">
        <f>IFERROR(VLOOKUP($F2029&amp;$C2029,Sales!$J:$W,12,0),0)</f>
        <v>0</v>
      </c>
      <c r="P2029" s="98">
        <f>IFERROR(VLOOKUP($F2029&amp;$C2029,Sales!$J:$W,13,0),0)</f>
        <v>0</v>
      </c>
      <c r="Q2029" s="98">
        <f>IFERROR(VLOOKUP($F2029&amp;$C2029,Sales!$A:$H,7,0),0)</f>
        <v>0</v>
      </c>
      <c r="R2029" s="41">
        <f t="shared" si="62"/>
        <v>1</v>
      </c>
      <c r="S2029" s="41">
        <v>1</v>
      </c>
      <c r="T2029" s="41"/>
      <c r="U2029" s="41"/>
      <c r="V2029" s="15">
        <v>1</v>
      </c>
      <c r="W2029" s="15">
        <v>1</v>
      </c>
      <c r="X2029" s="15">
        <v>1</v>
      </c>
      <c r="Y2029" s="41">
        <v>1</v>
      </c>
      <c r="Z2029" s="41">
        <v>1</v>
      </c>
      <c r="AA2029" s="41"/>
      <c r="AB2029" s="41"/>
      <c r="AC2029" s="41"/>
      <c r="AD2029" s="41"/>
      <c r="AE2029" s="41"/>
      <c r="AF2029" s="41"/>
      <c r="AG2029" s="41"/>
      <c r="AH2029" s="15"/>
      <c r="AI2029" s="41"/>
      <c r="AJ2029" s="41"/>
      <c r="AK2029" s="41"/>
      <c r="AL2029" s="15"/>
      <c r="AM2029" s="15"/>
      <c r="AN2029" s="15"/>
      <c r="AO2029" s="15"/>
      <c r="AP2029" s="15"/>
      <c r="AQ2029" s="15"/>
      <c r="AR2029" s="15"/>
      <c r="AS2029" s="15"/>
      <c r="AT2029" s="127"/>
      <c r="AU2029" s="15"/>
      <c r="AV2029" s="15"/>
      <c r="AW2029" s="15"/>
      <c r="AX2029" s="15"/>
      <c r="AY2029" s="15"/>
      <c r="AZ2029" s="10">
        <v>1</v>
      </c>
      <c r="BA2029" t="s">
        <v>22</v>
      </c>
      <c r="BB2029" t="s">
        <v>23</v>
      </c>
      <c r="BD2029" s="39" t="str">
        <f t="shared" si="63"/>
        <v>01/394929501DBlibli Jabodetabek</v>
      </c>
    </row>
    <row r="2030" spans="2:56" ht="13.5" customHeight="1" x14ac:dyDescent="0.35">
      <c r="B2030" s="10" t="s">
        <v>17</v>
      </c>
      <c r="C2030" s="10" t="s">
        <v>1648</v>
      </c>
      <c r="D2030" s="10" t="s">
        <v>405</v>
      </c>
      <c r="E2030" s="10" t="s">
        <v>406</v>
      </c>
      <c r="F2030" s="10" t="s">
        <v>3566</v>
      </c>
      <c r="G2030" s="137" t="s">
        <v>16728</v>
      </c>
      <c r="H2030" s="10" t="s">
        <v>13199</v>
      </c>
      <c r="I2030" s="10" t="s">
        <v>6381</v>
      </c>
      <c r="J2030" s="10" t="s">
        <v>15647</v>
      </c>
      <c r="K2030" s="10" t="s">
        <v>11472</v>
      </c>
      <c r="L2030" s="98">
        <f>IFERROR(VLOOKUP($F2030&amp;$C2030,Sales!$J:$W,9,0),0)</f>
        <v>0</v>
      </c>
      <c r="M2030" s="98">
        <f>IFERROR(VLOOKUP($F2030&amp;$C2030,Sales!$J:$W,10,0),0)</f>
        <v>0</v>
      </c>
      <c r="N2030" s="98">
        <f>IFERROR(VLOOKUP($F2030&amp;$C2030,Sales!$J:$W,11,0),0)</f>
        <v>0</v>
      </c>
      <c r="O2030" s="98">
        <f>IFERROR(VLOOKUP($F2030&amp;$C2030,Sales!$J:$W,12,0),0)</f>
        <v>0</v>
      </c>
      <c r="P2030" s="98">
        <f>IFERROR(VLOOKUP($F2030&amp;$C2030,Sales!$J:$W,13,0),0)</f>
        <v>0</v>
      </c>
      <c r="Q2030" s="98">
        <f>IFERROR(VLOOKUP($F2030&amp;$C2030,Sales!$A:$H,7,0),0)</f>
        <v>0</v>
      </c>
      <c r="R2030" s="41">
        <f t="shared" si="62"/>
        <v>1</v>
      </c>
      <c r="S2030" s="41">
        <v>1</v>
      </c>
      <c r="T2030" s="41"/>
      <c r="U2030" s="41"/>
      <c r="V2030" s="15">
        <v>1</v>
      </c>
      <c r="W2030" s="15">
        <v>1</v>
      </c>
      <c r="X2030" s="15">
        <v>1</v>
      </c>
      <c r="Y2030" s="41">
        <v>1</v>
      </c>
      <c r="Z2030" s="41">
        <v>1</v>
      </c>
      <c r="AA2030" s="41"/>
      <c r="AB2030" s="41"/>
      <c r="AC2030" s="41"/>
      <c r="AD2030" s="41"/>
      <c r="AE2030" s="41"/>
      <c r="AF2030" s="41"/>
      <c r="AG2030" s="41"/>
      <c r="AH2030" s="15"/>
      <c r="AI2030" s="41"/>
      <c r="AJ2030" s="41"/>
      <c r="AK2030" s="41"/>
      <c r="AL2030" s="15"/>
      <c r="AM2030" s="15"/>
      <c r="AN2030" s="15"/>
      <c r="AO2030" s="15"/>
      <c r="AP2030" s="15"/>
      <c r="AQ2030" s="15"/>
      <c r="AR2030" s="15"/>
      <c r="AS2030" s="15"/>
      <c r="AT2030" s="127"/>
      <c r="AU2030" s="15"/>
      <c r="AV2030" s="15"/>
      <c r="AW2030" s="15"/>
      <c r="AX2030" s="15"/>
      <c r="AY2030" s="15"/>
      <c r="AZ2030" s="10">
        <v>1</v>
      </c>
      <c r="BA2030" t="s">
        <v>22</v>
      </c>
      <c r="BB2030" t="s">
        <v>23</v>
      </c>
      <c r="BD2030" s="39" t="str">
        <f t="shared" si="63"/>
        <v>01/394929503OBlibli Jabodetabek</v>
      </c>
    </row>
    <row r="2031" spans="2:56" ht="13.5" customHeight="1" x14ac:dyDescent="0.35">
      <c r="B2031" s="10" t="s">
        <v>17</v>
      </c>
      <c r="C2031" s="10" t="s">
        <v>1648</v>
      </c>
      <c r="D2031" s="10" t="s">
        <v>405</v>
      </c>
      <c r="E2031" s="10" t="s">
        <v>406</v>
      </c>
      <c r="F2031" s="10" t="s">
        <v>11622</v>
      </c>
      <c r="G2031" s="137" t="s">
        <v>16778</v>
      </c>
      <c r="H2031" s="10" t="s">
        <v>12827</v>
      </c>
      <c r="I2031" s="10" t="s">
        <v>3271</v>
      </c>
      <c r="J2031" s="10" t="s">
        <v>15648</v>
      </c>
      <c r="K2031" s="10" t="s">
        <v>11473</v>
      </c>
      <c r="L2031" s="98">
        <f>IFERROR(VLOOKUP($F2031&amp;$C2031,Sales!$J:$W,9,0),0)</f>
        <v>0</v>
      </c>
      <c r="M2031" s="98">
        <f>IFERROR(VLOOKUP($F2031&amp;$C2031,Sales!$J:$W,10,0),0)</f>
        <v>0</v>
      </c>
      <c r="N2031" s="98">
        <f>IFERROR(VLOOKUP($F2031&amp;$C2031,Sales!$J:$W,11,0),0)</f>
        <v>0</v>
      </c>
      <c r="O2031" s="98">
        <f>IFERROR(VLOOKUP($F2031&amp;$C2031,Sales!$J:$W,12,0),0)</f>
        <v>0</v>
      </c>
      <c r="P2031" s="98">
        <f>IFERROR(VLOOKUP($F2031&amp;$C2031,Sales!$J:$W,13,0),0)</f>
        <v>0</v>
      </c>
      <c r="Q2031" s="98">
        <f>IFERROR(VLOOKUP($F2031&amp;$C2031,Sales!$A:$H,7,0),0)</f>
        <v>0</v>
      </c>
      <c r="R2031" s="41">
        <f t="shared" si="62"/>
        <v>1</v>
      </c>
      <c r="S2031" s="41">
        <v>1</v>
      </c>
      <c r="T2031" s="41"/>
      <c r="U2031" s="41"/>
      <c r="V2031" s="15">
        <v>1</v>
      </c>
      <c r="W2031" s="15">
        <v>1</v>
      </c>
      <c r="X2031" s="15">
        <v>1</v>
      </c>
      <c r="Y2031" s="41">
        <v>1</v>
      </c>
      <c r="Z2031" s="41">
        <v>1</v>
      </c>
      <c r="AA2031" s="41"/>
      <c r="AB2031" s="41"/>
      <c r="AC2031" s="41"/>
      <c r="AD2031" s="41"/>
      <c r="AE2031" s="41"/>
      <c r="AF2031" s="41"/>
      <c r="AG2031" s="41"/>
      <c r="AH2031" s="15"/>
      <c r="AI2031" s="41"/>
      <c r="AJ2031" s="41"/>
      <c r="AK2031" s="41"/>
      <c r="AL2031" s="15"/>
      <c r="AM2031" s="15"/>
      <c r="AN2031" s="15"/>
      <c r="AO2031" s="15"/>
      <c r="AP2031" s="15"/>
      <c r="AQ2031" s="15"/>
      <c r="AR2031" s="15"/>
      <c r="AS2031" s="15"/>
      <c r="AT2031" s="127"/>
      <c r="AU2031" s="15"/>
      <c r="AV2031" s="15"/>
      <c r="AW2031" s="15"/>
      <c r="AX2031" s="15"/>
      <c r="AY2031" s="15"/>
      <c r="AZ2031" s="10">
        <v>1</v>
      </c>
      <c r="BA2031" t="s">
        <v>22</v>
      </c>
      <c r="BB2031" t="s">
        <v>23</v>
      </c>
      <c r="BD2031" s="39" t="str">
        <f t="shared" si="63"/>
        <v>01/394929504SBlibli Jabodetabek</v>
      </c>
    </row>
    <row r="2032" spans="2:56" ht="13.5" customHeight="1" x14ac:dyDescent="0.35">
      <c r="B2032" s="10" t="s">
        <v>17</v>
      </c>
      <c r="C2032" s="10" t="s">
        <v>1648</v>
      </c>
      <c r="D2032" s="10" t="s">
        <v>405</v>
      </c>
      <c r="E2032" s="10" t="s">
        <v>406</v>
      </c>
      <c r="F2032" s="10" t="s">
        <v>3565</v>
      </c>
      <c r="G2032" s="137" t="s">
        <v>16729</v>
      </c>
      <c r="H2032" s="10" t="s">
        <v>13200</v>
      </c>
      <c r="I2032" s="10" t="s">
        <v>3278</v>
      </c>
      <c r="J2032" s="10" t="s">
        <v>15649</v>
      </c>
      <c r="K2032" s="10" t="s">
        <v>11474</v>
      </c>
      <c r="L2032" s="98">
        <f>IFERROR(VLOOKUP($F2032&amp;$C2032,Sales!$J:$W,9,0),0)</f>
        <v>0</v>
      </c>
      <c r="M2032" s="98">
        <f>IFERROR(VLOOKUP($F2032&amp;$C2032,Sales!$J:$W,10,0),0)</f>
        <v>0</v>
      </c>
      <c r="N2032" s="98">
        <f>IFERROR(VLOOKUP($F2032&amp;$C2032,Sales!$J:$W,11,0),0)</f>
        <v>0</v>
      </c>
      <c r="O2032" s="98">
        <f>IFERROR(VLOOKUP($F2032&amp;$C2032,Sales!$J:$W,12,0),0)</f>
        <v>0</v>
      </c>
      <c r="P2032" s="98">
        <f>IFERROR(VLOOKUP($F2032&amp;$C2032,Sales!$J:$W,13,0),0)</f>
        <v>0</v>
      </c>
      <c r="Q2032" s="98">
        <f>IFERROR(VLOOKUP($F2032&amp;$C2032,Sales!$A:$H,7,0),0)</f>
        <v>0</v>
      </c>
      <c r="R2032" s="41">
        <f t="shared" si="62"/>
        <v>1</v>
      </c>
      <c r="S2032" s="41">
        <v>1</v>
      </c>
      <c r="T2032" s="41"/>
      <c r="U2032" s="41"/>
      <c r="V2032" s="15">
        <v>1</v>
      </c>
      <c r="W2032" s="15">
        <v>1</v>
      </c>
      <c r="X2032" s="15">
        <v>1</v>
      </c>
      <c r="Y2032" s="41">
        <v>1</v>
      </c>
      <c r="Z2032" s="41">
        <v>1</v>
      </c>
      <c r="AA2032" s="41"/>
      <c r="AB2032" s="41"/>
      <c r="AC2032" s="41"/>
      <c r="AD2032" s="41"/>
      <c r="AE2032" s="41"/>
      <c r="AF2032" s="41"/>
      <c r="AG2032" s="41"/>
      <c r="AH2032" s="15"/>
      <c r="AI2032" s="41"/>
      <c r="AJ2032" s="41"/>
      <c r="AK2032" s="41"/>
      <c r="AL2032" s="15"/>
      <c r="AM2032" s="15"/>
      <c r="AN2032" s="15"/>
      <c r="AO2032" s="15"/>
      <c r="AP2032" s="15"/>
      <c r="AQ2032" s="15"/>
      <c r="AR2032" s="15"/>
      <c r="AS2032" s="15"/>
      <c r="AT2032" s="127"/>
      <c r="AU2032" s="15"/>
      <c r="AV2032" s="15"/>
      <c r="AW2032" s="15"/>
      <c r="AX2032" s="15"/>
      <c r="AY2032" s="15"/>
      <c r="AZ2032" s="10">
        <v>1</v>
      </c>
      <c r="BA2032" t="s">
        <v>13952</v>
      </c>
      <c r="BB2032" t="s">
        <v>23</v>
      </c>
      <c r="BD2032" s="39" t="str">
        <f t="shared" si="63"/>
        <v>01/394929503NBlibli Jabodetabek</v>
      </c>
    </row>
    <row r="2033" spans="2:59" ht="13.5" customHeight="1" x14ac:dyDescent="0.35">
      <c r="B2033" s="10" t="s">
        <v>17</v>
      </c>
      <c r="C2033" s="10" t="s">
        <v>1648</v>
      </c>
      <c r="D2033" s="10" t="s">
        <v>119</v>
      </c>
      <c r="E2033" s="10" t="s">
        <v>120</v>
      </c>
      <c r="F2033" s="10" t="s">
        <v>5959</v>
      </c>
      <c r="G2033" s="137" t="s">
        <v>16692</v>
      </c>
      <c r="H2033" s="10" t="s">
        <v>13160</v>
      </c>
      <c r="I2033" s="10">
        <v>4987176039347</v>
      </c>
      <c r="J2033" s="10" t="s">
        <v>15650</v>
      </c>
      <c r="K2033" s="10" t="s">
        <v>11479</v>
      </c>
      <c r="L2033" s="98">
        <f>IFERROR(VLOOKUP($F2033&amp;$C2033,Sales!$J:$W,9,0),0)</f>
        <v>0</v>
      </c>
      <c r="M2033" s="98">
        <f>IFERROR(VLOOKUP($F2033&amp;$C2033,Sales!$J:$W,10,0),0)</f>
        <v>0</v>
      </c>
      <c r="N2033" s="98">
        <f>IFERROR(VLOOKUP($F2033&amp;$C2033,Sales!$J:$W,11,0),0)</f>
        <v>0</v>
      </c>
      <c r="O2033" s="98">
        <f>IFERROR(VLOOKUP($F2033&amp;$C2033,Sales!$J:$W,12,0),0)</f>
        <v>0</v>
      </c>
      <c r="P2033" s="98">
        <f>IFERROR(VLOOKUP($F2033&amp;$C2033,Sales!$J:$W,13,0),0)</f>
        <v>0</v>
      </c>
      <c r="Q2033" s="98">
        <f>IFERROR(VLOOKUP($F2033&amp;$C2033,Sales!$A:$H,7,0),0)</f>
        <v>0</v>
      </c>
      <c r="R2033" s="41">
        <f t="shared" si="62"/>
        <v>1</v>
      </c>
      <c r="S2033" s="41">
        <v>1</v>
      </c>
      <c r="T2033" s="41"/>
      <c r="U2033" s="41"/>
      <c r="V2033" s="15">
        <v>1</v>
      </c>
      <c r="W2033" s="15">
        <v>1</v>
      </c>
      <c r="X2033" s="15">
        <v>1</v>
      </c>
      <c r="Y2033" s="41">
        <v>1</v>
      </c>
      <c r="Z2033" s="41">
        <v>1</v>
      </c>
      <c r="AA2033" s="41"/>
      <c r="AB2033" s="41"/>
      <c r="AC2033" s="41"/>
      <c r="AD2033" s="41"/>
      <c r="AE2033" s="41"/>
      <c r="AF2033" s="41"/>
      <c r="AG2033" s="41"/>
      <c r="AH2033" s="15"/>
      <c r="AI2033" s="41"/>
      <c r="AJ2033" s="41"/>
      <c r="AK2033" s="41"/>
      <c r="AL2033" s="15"/>
      <c r="AM2033" s="15"/>
      <c r="AN2033" s="15"/>
      <c r="AO2033" s="15"/>
      <c r="AP2033" s="15"/>
      <c r="AQ2033" s="15"/>
      <c r="AR2033" s="15"/>
      <c r="AS2033" s="15"/>
      <c r="AT2033" s="127"/>
      <c r="AU2033" s="15"/>
      <c r="AV2033" s="15"/>
      <c r="AW2033" s="15"/>
      <c r="AX2033" s="15"/>
      <c r="AY2033" s="15"/>
      <c r="AZ2033" s="10">
        <v>1</v>
      </c>
      <c r="BA2033" t="s">
        <v>22</v>
      </c>
      <c r="BB2033" t="s">
        <v>23</v>
      </c>
      <c r="BD2033" s="39" t="str">
        <f t="shared" si="63"/>
        <v>01/214424902JBlibli Jabodetabek</v>
      </c>
    </row>
    <row r="2034" spans="2:59" ht="13.5" customHeight="1" x14ac:dyDescent="0.35">
      <c r="B2034" s="10" t="s">
        <v>17</v>
      </c>
      <c r="C2034" s="10" t="s">
        <v>1648</v>
      </c>
      <c r="D2034" s="10" t="s">
        <v>119</v>
      </c>
      <c r="E2034" s="10" t="s">
        <v>120</v>
      </c>
      <c r="F2034" s="10" t="s">
        <v>5989</v>
      </c>
      <c r="G2034" s="137" t="s">
        <v>16730</v>
      </c>
      <c r="H2034" s="10" t="s">
        <v>13201</v>
      </c>
      <c r="I2034" s="10">
        <v>4987176039286</v>
      </c>
      <c r="J2034" s="10" t="s">
        <v>15651</v>
      </c>
      <c r="K2034" s="10" t="s">
        <v>11480</v>
      </c>
      <c r="L2034" s="98">
        <f>IFERROR(VLOOKUP($F2034&amp;$C2034,Sales!$J:$W,9,0),0)</f>
        <v>0</v>
      </c>
      <c r="M2034" s="98">
        <f>IFERROR(VLOOKUP($F2034&amp;$C2034,Sales!$J:$W,10,0),0)</f>
        <v>0</v>
      </c>
      <c r="N2034" s="98">
        <f>IFERROR(VLOOKUP($F2034&amp;$C2034,Sales!$J:$W,11,0),0)</f>
        <v>0</v>
      </c>
      <c r="O2034" s="98">
        <f>IFERROR(VLOOKUP($F2034&amp;$C2034,Sales!$J:$W,12,0),0)</f>
        <v>0</v>
      </c>
      <c r="P2034" s="98">
        <f>IFERROR(VLOOKUP($F2034&amp;$C2034,Sales!$J:$W,13,0),0)</f>
        <v>0</v>
      </c>
      <c r="Q2034" s="98">
        <f>IFERROR(VLOOKUP($F2034&amp;$C2034,Sales!$A:$H,7,0),0)</f>
        <v>0</v>
      </c>
      <c r="R2034" s="41">
        <f t="shared" si="62"/>
        <v>1</v>
      </c>
      <c r="S2034" s="41">
        <v>1</v>
      </c>
      <c r="T2034" s="41"/>
      <c r="U2034" s="41"/>
      <c r="V2034" s="15">
        <v>1</v>
      </c>
      <c r="W2034" s="15">
        <v>1</v>
      </c>
      <c r="X2034" s="15">
        <v>1</v>
      </c>
      <c r="Y2034" s="41">
        <v>1</v>
      </c>
      <c r="Z2034" s="41">
        <v>1</v>
      </c>
      <c r="AA2034" s="41"/>
      <c r="AB2034" s="41"/>
      <c r="AC2034" s="41"/>
      <c r="AD2034" s="41"/>
      <c r="AE2034" s="41"/>
      <c r="AF2034" s="41"/>
      <c r="AG2034" s="41"/>
      <c r="AH2034" s="15"/>
      <c r="AI2034" s="41"/>
      <c r="AJ2034" s="41"/>
      <c r="AK2034" s="41"/>
      <c r="AL2034" s="15"/>
      <c r="AM2034" s="15"/>
      <c r="AN2034" s="15"/>
      <c r="AO2034" s="15"/>
      <c r="AP2034" s="15"/>
      <c r="AQ2034" s="15"/>
      <c r="AR2034" s="15"/>
      <c r="AS2034" s="15"/>
      <c r="AT2034" s="127"/>
      <c r="AU2034" s="15"/>
      <c r="AV2034" s="15"/>
      <c r="AW2034" s="15"/>
      <c r="AX2034" s="15"/>
      <c r="AY2034" s="15"/>
      <c r="AZ2034" s="10">
        <v>1</v>
      </c>
      <c r="BA2034" t="s">
        <v>22</v>
      </c>
      <c r="BB2034" t="s">
        <v>23</v>
      </c>
      <c r="BD2034" s="39" t="str">
        <f t="shared" si="63"/>
        <v>01/214424902HBlibli Jabodetabek</v>
      </c>
    </row>
    <row r="2035" spans="2:59" ht="13.5" customHeight="1" x14ac:dyDescent="0.35">
      <c r="B2035" s="10" t="s">
        <v>17</v>
      </c>
      <c r="C2035" s="10" t="s">
        <v>1648</v>
      </c>
      <c r="D2035" s="10" t="s">
        <v>193</v>
      </c>
      <c r="E2035" s="10" t="s">
        <v>194</v>
      </c>
      <c r="F2035" s="10" t="s">
        <v>5696</v>
      </c>
      <c r="G2035" s="137" t="s">
        <v>16219</v>
      </c>
      <c r="H2035" s="10" t="s">
        <v>11482</v>
      </c>
      <c r="I2035" s="10">
        <v>4987176046352</v>
      </c>
      <c r="J2035" s="10" t="s">
        <v>15652</v>
      </c>
      <c r="K2035" s="10" t="s">
        <v>11483</v>
      </c>
      <c r="L2035" s="98">
        <f>IFERROR(VLOOKUP($F2035&amp;$C2035,Sales!$J:$W,9,0),0)</f>
        <v>0</v>
      </c>
      <c r="M2035" s="98">
        <f>IFERROR(VLOOKUP($F2035&amp;$C2035,Sales!$J:$W,10,0),0)</f>
        <v>0</v>
      </c>
      <c r="N2035" s="98">
        <f>IFERROR(VLOOKUP($F2035&amp;$C2035,Sales!$J:$W,11,0),0)</f>
        <v>0</v>
      </c>
      <c r="O2035" s="98">
        <f>IFERROR(VLOOKUP($F2035&amp;$C2035,Sales!$J:$W,12,0),0)</f>
        <v>0</v>
      </c>
      <c r="P2035" s="98">
        <f>IFERROR(VLOOKUP($F2035&amp;$C2035,Sales!$J:$W,13,0),0)</f>
        <v>0</v>
      </c>
      <c r="Q2035" s="98">
        <f>IFERROR(VLOOKUP($F2035&amp;$C2035,Sales!$A:$H,7,0),0)</f>
        <v>0</v>
      </c>
      <c r="R2035" s="41">
        <f t="shared" si="62"/>
        <v>1</v>
      </c>
      <c r="S2035" s="41">
        <v>1</v>
      </c>
      <c r="T2035" s="41"/>
      <c r="U2035" s="41"/>
      <c r="V2035" s="15">
        <v>1</v>
      </c>
      <c r="W2035" s="15">
        <v>1</v>
      </c>
      <c r="X2035" s="15">
        <v>1</v>
      </c>
      <c r="Y2035" s="41">
        <v>1</v>
      </c>
      <c r="Z2035" s="41">
        <v>1</v>
      </c>
      <c r="AA2035" s="41"/>
      <c r="AB2035" s="41"/>
      <c r="AC2035" s="41"/>
      <c r="AD2035" s="15"/>
      <c r="AE2035" s="15"/>
      <c r="AF2035" s="41"/>
      <c r="AG2035" s="41"/>
      <c r="AH2035" s="15"/>
      <c r="AI2035" s="15"/>
      <c r="AJ2035" s="41"/>
      <c r="AK2035" s="15"/>
      <c r="AL2035" s="15"/>
      <c r="AM2035" s="15"/>
      <c r="AN2035" s="15"/>
      <c r="AO2035" s="15"/>
      <c r="AP2035" s="15"/>
      <c r="AQ2035" s="15"/>
      <c r="AR2035" s="15"/>
      <c r="AS2035" s="15"/>
      <c r="AT2035" s="127"/>
      <c r="AU2035" s="15"/>
      <c r="AV2035" s="15"/>
      <c r="AW2035" s="15"/>
      <c r="AX2035" s="15"/>
      <c r="AY2035" s="15"/>
      <c r="AZ2035" s="10">
        <v>1</v>
      </c>
      <c r="BA2035" t="s">
        <v>13952</v>
      </c>
      <c r="BB2035" t="s">
        <v>23</v>
      </c>
      <c r="BD2035" s="39" t="str">
        <f t="shared" si="63"/>
        <v>01/244521101SBlibli Jabodetabek</v>
      </c>
    </row>
    <row r="2036" spans="2:59" ht="13.5" customHeight="1" x14ac:dyDescent="0.35">
      <c r="B2036" s="10" t="s">
        <v>17</v>
      </c>
      <c r="C2036" s="10" t="s">
        <v>1648</v>
      </c>
      <c r="D2036" s="10" t="s">
        <v>294</v>
      </c>
      <c r="E2036" s="10" t="s">
        <v>295</v>
      </c>
      <c r="F2036" s="10" t="s">
        <v>2514</v>
      </c>
      <c r="G2036" s="137" t="s">
        <v>16731</v>
      </c>
      <c r="H2036" s="10" t="s">
        <v>13202</v>
      </c>
      <c r="I2036" s="10" t="s">
        <v>6171</v>
      </c>
      <c r="J2036" s="10" t="s">
        <v>15653</v>
      </c>
      <c r="K2036" s="10" t="s">
        <v>11484</v>
      </c>
      <c r="L2036" s="98">
        <f>IFERROR(VLOOKUP($F2036&amp;$C2036,Sales!$J:$W,9,0),0)</f>
        <v>0</v>
      </c>
      <c r="M2036" s="98">
        <f>IFERROR(VLOOKUP($F2036&amp;$C2036,Sales!$J:$W,10,0),0)</f>
        <v>0</v>
      </c>
      <c r="N2036" s="98">
        <f>IFERROR(VLOOKUP($F2036&amp;$C2036,Sales!$J:$W,11,0),0)</f>
        <v>0</v>
      </c>
      <c r="O2036" s="98">
        <f>IFERROR(VLOOKUP($F2036&amp;$C2036,Sales!$J:$W,12,0),0)</f>
        <v>0</v>
      </c>
      <c r="P2036" s="98">
        <f>IFERROR(VLOOKUP($F2036&amp;$C2036,Sales!$J:$W,13,0),0)</f>
        <v>0</v>
      </c>
      <c r="Q2036" s="98">
        <f>IFERROR(VLOOKUP($F2036&amp;$C2036,Sales!$A:$H,7,0),0)</f>
        <v>0</v>
      </c>
      <c r="R2036" s="41">
        <f t="shared" si="62"/>
        <v>1</v>
      </c>
      <c r="S2036" s="41">
        <v>1</v>
      </c>
      <c r="T2036" s="41"/>
      <c r="U2036" s="41"/>
      <c r="V2036" s="15">
        <v>1</v>
      </c>
      <c r="W2036" s="15">
        <v>1</v>
      </c>
      <c r="X2036" s="15">
        <v>1</v>
      </c>
      <c r="Y2036" s="41">
        <v>1</v>
      </c>
      <c r="Z2036" s="41">
        <v>1</v>
      </c>
      <c r="AA2036" s="41"/>
      <c r="AB2036" s="41"/>
      <c r="AC2036" s="41"/>
      <c r="AD2036" s="41"/>
      <c r="AE2036" s="41"/>
      <c r="AF2036" s="41"/>
      <c r="AG2036" s="41"/>
      <c r="AH2036" s="15"/>
      <c r="AI2036" s="41"/>
      <c r="AJ2036" s="41"/>
      <c r="AK2036" s="41"/>
      <c r="AL2036" s="15"/>
      <c r="AM2036" s="15"/>
      <c r="AN2036" s="15"/>
      <c r="AO2036" s="15"/>
      <c r="AP2036" s="15"/>
      <c r="AQ2036" s="15"/>
      <c r="AR2036" s="15"/>
      <c r="AS2036" s="15"/>
      <c r="AT2036" s="127"/>
      <c r="AU2036" s="15"/>
      <c r="AV2036" s="15"/>
      <c r="AW2036" s="15"/>
      <c r="AX2036" s="15"/>
      <c r="AY2036" s="15"/>
      <c r="AZ2036" s="10">
        <v>1</v>
      </c>
      <c r="BA2036" t="s">
        <v>13952</v>
      </c>
      <c r="BB2036" t="s">
        <v>23</v>
      </c>
      <c r="BD2036" s="39" t="str">
        <f t="shared" si="63"/>
        <v>01/394829504MBlibli Jabodetabek</v>
      </c>
    </row>
    <row r="2037" spans="2:59" ht="13.5" customHeight="1" x14ac:dyDescent="0.35">
      <c r="B2037" s="10" t="s">
        <v>17</v>
      </c>
      <c r="C2037" s="10" t="s">
        <v>1648</v>
      </c>
      <c r="D2037" s="10" t="s">
        <v>549</v>
      </c>
      <c r="E2037" s="10" t="s">
        <v>194</v>
      </c>
      <c r="F2037" s="10" t="s">
        <v>1333</v>
      </c>
      <c r="G2037" s="137" t="s">
        <v>16220</v>
      </c>
      <c r="H2037" s="10" t="s">
        <v>11485</v>
      </c>
      <c r="I2037" s="10" t="s">
        <v>1334</v>
      </c>
      <c r="J2037" s="10" t="s">
        <v>15654</v>
      </c>
      <c r="K2037" s="10" t="s">
        <v>11486</v>
      </c>
      <c r="L2037" s="98">
        <f>IFERROR(VLOOKUP($F2037&amp;$C2037,Sales!$J:$W,9,0),0)</f>
        <v>0</v>
      </c>
      <c r="M2037" s="98">
        <f>IFERROR(VLOOKUP($F2037&amp;$C2037,Sales!$J:$W,10,0),0)</f>
        <v>0</v>
      </c>
      <c r="N2037" s="98">
        <f>IFERROR(VLOOKUP($F2037&amp;$C2037,Sales!$J:$W,11,0),0)</f>
        <v>0</v>
      </c>
      <c r="O2037" s="98">
        <f>IFERROR(VLOOKUP($F2037&amp;$C2037,Sales!$J:$W,12,0),0)</f>
        <v>0</v>
      </c>
      <c r="P2037" s="98">
        <f>IFERROR(VLOOKUP($F2037&amp;$C2037,Sales!$J:$W,13,0),0)</f>
        <v>0</v>
      </c>
      <c r="Q2037" s="98">
        <f>IFERROR(VLOOKUP($F2037&amp;$C2037,Sales!$A:$H,7,0),0)</f>
        <v>0</v>
      </c>
      <c r="R2037" s="41">
        <f t="shared" si="62"/>
        <v>1</v>
      </c>
      <c r="S2037" s="41">
        <v>1</v>
      </c>
      <c r="T2037" s="41"/>
      <c r="U2037" s="41"/>
      <c r="V2037" s="15">
        <v>1</v>
      </c>
      <c r="W2037" s="15">
        <v>1</v>
      </c>
      <c r="X2037" s="15">
        <v>1</v>
      </c>
      <c r="Y2037" s="41">
        <v>1</v>
      </c>
      <c r="Z2037" s="41">
        <v>1</v>
      </c>
      <c r="AA2037" s="41"/>
      <c r="AB2037" s="41"/>
      <c r="AC2037" s="41"/>
      <c r="AD2037" s="41"/>
      <c r="AE2037" s="41"/>
      <c r="AF2037" s="41"/>
      <c r="AG2037" s="41"/>
      <c r="AH2037" s="15"/>
      <c r="AI2037" s="41"/>
      <c r="AJ2037" s="41"/>
      <c r="AK2037" s="41"/>
      <c r="AL2037" s="15"/>
      <c r="AM2037" s="15"/>
      <c r="AN2037" s="15"/>
      <c r="AO2037" s="15"/>
      <c r="AP2037" s="15"/>
      <c r="AQ2037" s="15"/>
      <c r="AR2037" s="15"/>
      <c r="AS2037" s="15"/>
      <c r="AT2037" s="127"/>
      <c r="AU2037" s="15"/>
      <c r="AV2037" s="15"/>
      <c r="AW2037" s="15"/>
      <c r="AX2037" s="15"/>
      <c r="AY2037" s="15"/>
      <c r="AZ2037" s="10">
        <v>1</v>
      </c>
      <c r="BA2037" t="s">
        <v>13952</v>
      </c>
      <c r="BB2037" t="s">
        <v>23</v>
      </c>
      <c r="BD2037" s="39" t="str">
        <f t="shared" si="63"/>
        <v>01/395129503DBlibli Jabodetabek</v>
      </c>
    </row>
    <row r="2038" spans="2:59" ht="13.5" customHeight="1" x14ac:dyDescent="0.35">
      <c r="B2038" s="10" t="s">
        <v>17</v>
      </c>
      <c r="C2038" s="10" t="s">
        <v>1648</v>
      </c>
      <c r="D2038" s="10" t="s">
        <v>119</v>
      </c>
      <c r="E2038" s="10" t="s">
        <v>120</v>
      </c>
      <c r="F2038" s="10" t="s">
        <v>2977</v>
      </c>
      <c r="G2038" s="137" t="s">
        <v>16779</v>
      </c>
      <c r="H2038" s="10" t="s">
        <v>16806</v>
      </c>
      <c r="I2038" s="10" t="s">
        <v>6304</v>
      </c>
      <c r="J2038" s="10" t="s">
        <v>11592</v>
      </c>
      <c r="K2038" s="10" t="s">
        <v>11491</v>
      </c>
      <c r="L2038" s="98">
        <f>IFERROR(VLOOKUP($F2038&amp;$C2038,Sales!$J:$W,9,0),0)</f>
        <v>0</v>
      </c>
      <c r="M2038" s="98">
        <f>IFERROR(VLOOKUP($F2038&amp;$C2038,Sales!$J:$W,10,0),0)</f>
        <v>0</v>
      </c>
      <c r="N2038" s="98">
        <f>IFERROR(VLOOKUP($F2038&amp;$C2038,Sales!$J:$W,11,0),0)</f>
        <v>0</v>
      </c>
      <c r="O2038" s="98">
        <f>IFERROR(VLOOKUP($F2038&amp;$C2038,Sales!$J:$W,12,0),0)</f>
        <v>0</v>
      </c>
      <c r="P2038" s="98">
        <f>IFERROR(VLOOKUP($F2038&amp;$C2038,Sales!$J:$W,13,0),0)</f>
        <v>0</v>
      </c>
      <c r="Q2038" s="98">
        <f>IFERROR(VLOOKUP($F2038&amp;$C2038,Sales!$A:$H,7,0),0)</f>
        <v>0</v>
      </c>
      <c r="R2038" s="41">
        <f t="shared" si="62"/>
        <v>1</v>
      </c>
      <c r="S2038" s="41">
        <v>1</v>
      </c>
      <c r="T2038" s="41"/>
      <c r="U2038" s="41"/>
      <c r="V2038" s="15">
        <v>1</v>
      </c>
      <c r="W2038" s="15">
        <v>1</v>
      </c>
      <c r="X2038" s="15">
        <v>1</v>
      </c>
      <c r="Y2038" s="41">
        <v>1</v>
      </c>
      <c r="Z2038" s="41">
        <v>1</v>
      </c>
      <c r="AA2038" s="41"/>
      <c r="AB2038" s="41"/>
      <c r="AC2038" s="41"/>
      <c r="AD2038" s="41"/>
      <c r="AE2038" s="41"/>
      <c r="AF2038" s="41"/>
      <c r="AG2038" s="41"/>
      <c r="AH2038" s="15"/>
      <c r="AI2038" s="41"/>
      <c r="AJ2038" s="41"/>
      <c r="AK2038" s="41"/>
      <c r="AL2038" s="15"/>
      <c r="AM2038" s="15"/>
      <c r="AN2038" s="15"/>
      <c r="AO2038" s="15"/>
      <c r="AP2038" s="15"/>
      <c r="AQ2038" s="15"/>
      <c r="AR2038" s="15"/>
      <c r="AS2038" s="15"/>
      <c r="AT2038" s="127"/>
      <c r="AU2038" s="15"/>
      <c r="AV2038" s="15"/>
      <c r="AW2038" s="15"/>
      <c r="AX2038" s="15"/>
      <c r="AY2038" s="15"/>
      <c r="AZ2038" s="10">
        <v>1</v>
      </c>
      <c r="BA2038" t="s">
        <v>13952</v>
      </c>
      <c r="BB2038" t="s">
        <v>23</v>
      </c>
      <c r="BD2038" s="39" t="str">
        <f t="shared" si="63"/>
        <v>01/394429501MBlibli Jabodetabek</v>
      </c>
    </row>
    <row r="2039" spans="2:59" ht="13.5" customHeight="1" x14ac:dyDescent="0.35">
      <c r="B2039" s="10" t="s">
        <v>17</v>
      </c>
      <c r="C2039" s="10" t="s">
        <v>1648</v>
      </c>
      <c r="D2039" s="10" t="s">
        <v>119</v>
      </c>
      <c r="E2039" s="10" t="s">
        <v>120</v>
      </c>
      <c r="F2039" s="10" t="s">
        <v>139</v>
      </c>
      <c r="G2039" s="137" t="s">
        <v>16732</v>
      </c>
      <c r="H2039" s="10" t="s">
        <v>13203</v>
      </c>
      <c r="I2039" s="10">
        <v>7702018001538</v>
      </c>
      <c r="J2039" s="10" t="s">
        <v>15655</v>
      </c>
      <c r="K2039" s="10" t="s">
        <v>11492</v>
      </c>
      <c r="L2039" s="98">
        <f>IFERROR(VLOOKUP($F2039&amp;$C2039,Sales!$J:$W,9,0),0)</f>
        <v>0</v>
      </c>
      <c r="M2039" s="98">
        <f>IFERROR(VLOOKUP($F2039&amp;$C2039,Sales!$J:$W,10,0),0)</f>
        <v>0</v>
      </c>
      <c r="N2039" s="98">
        <f>IFERROR(VLOOKUP($F2039&amp;$C2039,Sales!$J:$W,11,0),0)</f>
        <v>0</v>
      </c>
      <c r="O2039" s="98">
        <f>IFERROR(VLOOKUP($F2039&amp;$C2039,Sales!$J:$W,12,0),0)</f>
        <v>0</v>
      </c>
      <c r="P2039" s="98">
        <f>IFERROR(VLOOKUP($F2039&amp;$C2039,Sales!$J:$W,13,0),0)</f>
        <v>0</v>
      </c>
      <c r="Q2039" s="98">
        <f>IFERROR(VLOOKUP($F2039&amp;$C2039,Sales!$A:$H,7,0),0)</f>
        <v>0</v>
      </c>
      <c r="R2039" s="41">
        <f t="shared" si="62"/>
        <v>1</v>
      </c>
      <c r="S2039" s="41">
        <v>1</v>
      </c>
      <c r="T2039" s="41"/>
      <c r="U2039" s="41"/>
      <c r="V2039" s="15">
        <v>1</v>
      </c>
      <c r="W2039" s="15">
        <v>1</v>
      </c>
      <c r="X2039" s="15">
        <v>1</v>
      </c>
      <c r="Y2039" s="41">
        <v>1</v>
      </c>
      <c r="Z2039" s="41">
        <v>1</v>
      </c>
      <c r="AA2039" s="41"/>
      <c r="AB2039" s="41"/>
      <c r="AC2039" s="41"/>
      <c r="AD2039" s="41"/>
      <c r="AE2039" s="41"/>
      <c r="AF2039" s="41"/>
      <c r="AG2039" s="41"/>
      <c r="AH2039" s="15"/>
      <c r="AI2039" s="41"/>
      <c r="AJ2039" s="41"/>
      <c r="AK2039" s="41"/>
      <c r="AL2039" s="15"/>
      <c r="AM2039" s="15"/>
      <c r="AN2039" s="15"/>
      <c r="AO2039" s="15"/>
      <c r="AP2039" s="15"/>
      <c r="AQ2039" s="15"/>
      <c r="AR2039" s="15"/>
      <c r="AS2039" s="15"/>
      <c r="AT2039" s="127"/>
      <c r="AU2039" s="15"/>
      <c r="AV2039" s="15"/>
      <c r="AW2039" s="15"/>
      <c r="AX2039" s="15"/>
      <c r="AY2039" s="15"/>
      <c r="AZ2039" s="10">
        <v>1</v>
      </c>
      <c r="BA2039" t="s">
        <v>13952</v>
      </c>
      <c r="BB2039" t="s">
        <v>23</v>
      </c>
      <c r="BD2039" s="39" t="str">
        <f t="shared" si="63"/>
        <v>01/214427001ABlibli Jabodetabek</v>
      </c>
    </row>
    <row r="2040" spans="2:59" ht="13.5" customHeight="1" x14ac:dyDescent="0.35">
      <c r="B2040" s="10" t="s">
        <v>17</v>
      </c>
      <c r="C2040" s="10" t="s">
        <v>1648</v>
      </c>
      <c r="D2040" s="10" t="s">
        <v>119</v>
      </c>
      <c r="E2040" s="10" t="s">
        <v>120</v>
      </c>
      <c r="F2040" s="10" t="s">
        <v>133</v>
      </c>
      <c r="G2040" s="137" t="s">
        <v>16733</v>
      </c>
      <c r="H2040" s="10" t="s">
        <v>13204</v>
      </c>
      <c r="I2040" s="10">
        <v>3014260274917</v>
      </c>
      <c r="J2040" s="10" t="s">
        <v>15656</v>
      </c>
      <c r="K2040" s="10" t="s">
        <v>11493</v>
      </c>
      <c r="L2040" s="98">
        <f>IFERROR(VLOOKUP($F2040&amp;$C2040,Sales!$J:$W,9,0),0)</f>
        <v>0</v>
      </c>
      <c r="M2040" s="98">
        <f>IFERROR(VLOOKUP($F2040&amp;$C2040,Sales!$J:$W,10,0),0)</f>
        <v>0</v>
      </c>
      <c r="N2040" s="98">
        <f>IFERROR(VLOOKUP($F2040&amp;$C2040,Sales!$J:$W,11,0),0)</f>
        <v>0</v>
      </c>
      <c r="O2040" s="98">
        <f>IFERROR(VLOOKUP($F2040&amp;$C2040,Sales!$J:$W,12,0),0)</f>
        <v>0</v>
      </c>
      <c r="P2040" s="98">
        <f>IFERROR(VLOOKUP($F2040&amp;$C2040,Sales!$J:$W,13,0),0)</f>
        <v>0</v>
      </c>
      <c r="Q2040" s="98">
        <f>IFERROR(VLOOKUP($F2040&amp;$C2040,Sales!$A:$H,7,0),0)</f>
        <v>0</v>
      </c>
      <c r="R2040" s="41">
        <f t="shared" si="62"/>
        <v>0.16666666666666666</v>
      </c>
      <c r="S2040" s="41">
        <v>1</v>
      </c>
      <c r="T2040" s="41"/>
      <c r="U2040" s="41"/>
      <c r="V2040" s="15">
        <v>0</v>
      </c>
      <c r="W2040" s="15">
        <v>0</v>
      </c>
      <c r="X2040" s="15">
        <v>0</v>
      </c>
      <c r="Y2040" s="41">
        <v>0</v>
      </c>
      <c r="Z2040" s="41">
        <v>0</v>
      </c>
      <c r="AA2040" s="41"/>
      <c r="AB2040" s="41"/>
      <c r="AC2040" s="41"/>
      <c r="AD2040" s="41"/>
      <c r="AE2040" s="41"/>
      <c r="AF2040" s="41"/>
      <c r="AG2040" s="41"/>
      <c r="AH2040" s="15"/>
      <c r="AI2040" s="41"/>
      <c r="AJ2040" s="41"/>
      <c r="AK2040" s="41"/>
      <c r="AL2040" s="15"/>
      <c r="AM2040" s="15"/>
      <c r="AN2040" s="15"/>
      <c r="AO2040" s="15"/>
      <c r="AP2040" s="15"/>
      <c r="AQ2040" s="15"/>
      <c r="AR2040" s="15"/>
      <c r="AS2040" s="15"/>
      <c r="AT2040" s="127"/>
      <c r="AU2040" s="15"/>
      <c r="AV2040" s="15"/>
      <c r="AW2040" s="15"/>
      <c r="AX2040" s="15"/>
      <c r="AY2040" s="15"/>
      <c r="AZ2040" s="10">
        <v>1</v>
      </c>
      <c r="BA2040" t="s">
        <v>22</v>
      </c>
      <c r="BB2040" t="s">
        <v>23</v>
      </c>
      <c r="BD2040" s="39" t="str">
        <f t="shared" si="63"/>
        <v>01/33109701ABlibli Jabodetabek</v>
      </c>
    </row>
    <row r="2041" spans="2:59" ht="13.5" customHeight="1" x14ac:dyDescent="0.35">
      <c r="B2041" s="10" t="s">
        <v>17</v>
      </c>
      <c r="C2041" s="10" t="s">
        <v>1648</v>
      </c>
      <c r="D2041" s="10" t="s">
        <v>119</v>
      </c>
      <c r="E2041" s="10" t="s">
        <v>120</v>
      </c>
      <c r="F2041" s="10" t="s">
        <v>940</v>
      </c>
      <c r="G2041" s="137" t="s">
        <v>16780</v>
      </c>
      <c r="H2041" s="10" t="s">
        <v>13205</v>
      </c>
      <c r="I2041" s="10">
        <v>8888826016243</v>
      </c>
      <c r="J2041" s="10" t="s">
        <v>15657</v>
      </c>
      <c r="K2041" s="124" t="s">
        <v>11494</v>
      </c>
      <c r="L2041" s="98">
        <f>IFERROR(VLOOKUP($F2041&amp;$C2041,Sales!$J:$W,9,0),0)</f>
        <v>0</v>
      </c>
      <c r="M2041" s="98">
        <f>IFERROR(VLOOKUP($F2041&amp;$C2041,Sales!$J:$W,10,0),0)</f>
        <v>0</v>
      </c>
      <c r="N2041" s="98">
        <f>IFERROR(VLOOKUP($F2041&amp;$C2041,Sales!$J:$W,11,0),0)</f>
        <v>0</v>
      </c>
      <c r="O2041" s="98">
        <f>IFERROR(VLOOKUP($F2041&amp;$C2041,Sales!$J:$W,12,0),0)</f>
        <v>0</v>
      </c>
      <c r="P2041" s="98">
        <f>IFERROR(VLOOKUP($F2041&amp;$C2041,Sales!$J:$W,13,0),0)</f>
        <v>0</v>
      </c>
      <c r="Q2041" s="98">
        <f>IFERROR(VLOOKUP($F2041&amp;$C2041,Sales!$A:$H,7,0),0)</f>
        <v>0</v>
      </c>
      <c r="R2041" s="41">
        <f t="shared" si="62"/>
        <v>1</v>
      </c>
      <c r="S2041" s="41">
        <v>1</v>
      </c>
      <c r="T2041" s="41"/>
      <c r="U2041" s="41"/>
      <c r="V2041" s="15">
        <v>1</v>
      </c>
      <c r="W2041" s="15">
        <v>1</v>
      </c>
      <c r="X2041" s="15">
        <v>1</v>
      </c>
      <c r="Y2041" s="41">
        <v>1</v>
      </c>
      <c r="Z2041" s="41">
        <v>1</v>
      </c>
      <c r="AA2041" s="41"/>
      <c r="AB2041" s="41"/>
      <c r="AC2041" s="41"/>
      <c r="AD2041" s="41"/>
      <c r="AE2041" s="41"/>
      <c r="AF2041" s="41"/>
      <c r="AG2041" s="41"/>
      <c r="AH2041" s="41"/>
      <c r="AI2041" s="41"/>
      <c r="AJ2041" s="41"/>
      <c r="AK2041" s="41"/>
      <c r="AL2041" s="41"/>
      <c r="AM2041" s="15"/>
      <c r="AN2041" s="15"/>
      <c r="AO2041" s="15"/>
      <c r="AP2041" s="15"/>
      <c r="AQ2041" s="15"/>
      <c r="AR2041" s="15"/>
      <c r="AS2041" s="41"/>
      <c r="AT2041" s="41"/>
      <c r="AU2041" s="15"/>
      <c r="AV2041" s="15"/>
      <c r="AW2041" s="41"/>
      <c r="AX2041" s="41"/>
      <c r="AY2041" s="41"/>
      <c r="AZ2041" s="41"/>
      <c r="BA2041" t="s">
        <v>13952</v>
      </c>
      <c r="BB2041" t="s">
        <v>23</v>
      </c>
      <c r="BD2041" s="39" t="str">
        <f t="shared" si="63"/>
        <v>01/33109101ABlibli Jabodetabek</v>
      </c>
    </row>
    <row r="2042" spans="2:59" ht="13.5" customHeight="1" x14ac:dyDescent="0.35">
      <c r="B2042" s="10" t="s">
        <v>17</v>
      </c>
      <c r="C2042" s="10" t="s">
        <v>1648</v>
      </c>
      <c r="D2042" s="10" t="s">
        <v>119</v>
      </c>
      <c r="E2042" s="10" t="s">
        <v>120</v>
      </c>
      <c r="F2042" s="10" t="s">
        <v>155</v>
      </c>
      <c r="G2042" s="137" t="s">
        <v>16781</v>
      </c>
      <c r="H2042" s="10" t="s">
        <v>13206</v>
      </c>
      <c r="I2042" s="10">
        <v>8888826016175</v>
      </c>
      <c r="J2042" s="10" t="s">
        <v>15658</v>
      </c>
      <c r="K2042" s="10" t="s">
        <v>11495</v>
      </c>
      <c r="L2042" s="98">
        <f>IFERROR(VLOOKUP($F2042&amp;$C2042,Sales!$J:$W,9,0),0)</f>
        <v>0</v>
      </c>
      <c r="M2042" s="98">
        <f>IFERROR(VLOOKUP($F2042&amp;$C2042,Sales!$J:$W,10,0),0)</f>
        <v>0</v>
      </c>
      <c r="N2042" s="98">
        <f>IFERROR(VLOOKUP($F2042&amp;$C2042,Sales!$J:$W,11,0),0)</f>
        <v>0</v>
      </c>
      <c r="O2042" s="98">
        <f>IFERROR(VLOOKUP($F2042&amp;$C2042,Sales!$J:$W,12,0),0)</f>
        <v>0</v>
      </c>
      <c r="P2042" s="98">
        <f>IFERROR(VLOOKUP($F2042&amp;$C2042,Sales!$J:$W,13,0),0)</f>
        <v>0</v>
      </c>
      <c r="Q2042" s="98">
        <f>IFERROR(VLOOKUP($F2042&amp;$C2042,Sales!$A:$H,7,0),0)</f>
        <v>0</v>
      </c>
      <c r="R2042" s="41">
        <f t="shared" si="62"/>
        <v>1</v>
      </c>
      <c r="S2042" s="41">
        <v>1</v>
      </c>
      <c r="T2042" s="41"/>
      <c r="U2042" s="41"/>
      <c r="V2042" s="15">
        <v>1</v>
      </c>
      <c r="W2042" s="15">
        <v>1</v>
      </c>
      <c r="X2042" s="15">
        <v>1</v>
      </c>
      <c r="Y2042" s="41">
        <v>1</v>
      </c>
      <c r="Z2042" s="41">
        <v>1</v>
      </c>
      <c r="AA2042" s="41"/>
      <c r="AB2042" s="41"/>
      <c r="AC2042" s="41"/>
      <c r="AD2042" s="41"/>
      <c r="AE2042" s="41"/>
      <c r="AF2042" s="41"/>
      <c r="AG2042" s="41"/>
      <c r="AH2042" s="15"/>
      <c r="AI2042" s="41"/>
      <c r="AJ2042" s="41"/>
      <c r="AK2042" s="41"/>
      <c r="AL2042" s="15"/>
      <c r="AM2042" s="15"/>
      <c r="AN2042" s="15"/>
      <c r="AO2042" s="15"/>
      <c r="AP2042" s="15"/>
      <c r="AQ2042" s="15"/>
      <c r="AR2042" s="15"/>
      <c r="AS2042" s="15"/>
      <c r="AT2042" s="127"/>
      <c r="AU2042" s="15"/>
      <c r="AV2042" s="15"/>
      <c r="AW2042" s="15"/>
      <c r="AX2042" s="15"/>
      <c r="AY2042" s="15"/>
      <c r="AZ2042" s="10">
        <v>1</v>
      </c>
      <c r="BA2042" t="s">
        <v>13952</v>
      </c>
      <c r="BB2042" t="s">
        <v>23</v>
      </c>
      <c r="BD2042" s="39" t="str">
        <f t="shared" si="63"/>
        <v>01/331010801ABlibli Jabodetabek</v>
      </c>
    </row>
    <row r="2043" spans="2:59" ht="13.5" customHeight="1" x14ac:dyDescent="0.35">
      <c r="B2043" s="10" t="s">
        <v>17</v>
      </c>
      <c r="C2043" s="10" t="s">
        <v>1648</v>
      </c>
      <c r="D2043" s="10" t="s">
        <v>119</v>
      </c>
      <c r="E2043" s="10" t="s">
        <v>120</v>
      </c>
      <c r="F2043" s="10" t="s">
        <v>959</v>
      </c>
      <c r="G2043" s="137" t="s">
        <v>16782</v>
      </c>
      <c r="H2043" s="10" t="s">
        <v>13207</v>
      </c>
      <c r="I2043" s="10">
        <v>4902430440950</v>
      </c>
      <c r="J2043" s="10" t="s">
        <v>15659</v>
      </c>
      <c r="K2043" s="10" t="s">
        <v>11496</v>
      </c>
      <c r="L2043" s="98">
        <f>IFERROR(VLOOKUP($F2043&amp;$C2043,Sales!$J:$W,9,0),0)</f>
        <v>0</v>
      </c>
      <c r="M2043" s="98">
        <f>IFERROR(VLOOKUP($F2043&amp;$C2043,Sales!$J:$W,10,0),0)</f>
        <v>0</v>
      </c>
      <c r="N2043" s="98">
        <f>IFERROR(VLOOKUP($F2043&amp;$C2043,Sales!$J:$W,11,0),0)</f>
        <v>0</v>
      </c>
      <c r="O2043" s="98">
        <f>IFERROR(VLOOKUP($F2043&amp;$C2043,Sales!$J:$W,12,0),0)</f>
        <v>0</v>
      </c>
      <c r="P2043" s="98">
        <f>IFERROR(VLOOKUP($F2043&amp;$C2043,Sales!$J:$W,13,0),0)</f>
        <v>0</v>
      </c>
      <c r="Q2043" s="98">
        <f>IFERROR(VLOOKUP($F2043&amp;$C2043,Sales!$A:$H,7,0),0)</f>
        <v>0</v>
      </c>
      <c r="R2043" s="41">
        <f t="shared" si="62"/>
        <v>1</v>
      </c>
      <c r="S2043" s="41">
        <v>1</v>
      </c>
      <c r="T2043" s="41"/>
      <c r="U2043" s="41"/>
      <c r="V2043" s="15">
        <v>1</v>
      </c>
      <c r="W2043" s="15">
        <v>1</v>
      </c>
      <c r="X2043" s="15">
        <v>1</v>
      </c>
      <c r="Y2043" s="41">
        <v>1</v>
      </c>
      <c r="Z2043" s="41">
        <v>1</v>
      </c>
      <c r="AA2043" s="41"/>
      <c r="AB2043" s="41"/>
      <c r="AC2043" s="41"/>
      <c r="AD2043" s="41"/>
      <c r="AE2043" s="41"/>
      <c r="AF2043" s="41"/>
      <c r="AG2043" s="41"/>
      <c r="AH2043" s="15"/>
      <c r="AI2043" s="41"/>
      <c r="AJ2043" s="41"/>
      <c r="AK2043" s="41"/>
      <c r="AL2043" s="15"/>
      <c r="AM2043" s="15"/>
      <c r="AN2043" s="15"/>
      <c r="AO2043" s="15"/>
      <c r="AP2043" s="15"/>
      <c r="AQ2043" s="15"/>
      <c r="AR2043" s="15"/>
      <c r="AS2043" s="15"/>
      <c r="AT2043" s="127"/>
      <c r="AU2043" s="15"/>
      <c r="AV2043" s="15"/>
      <c r="AW2043" s="15"/>
      <c r="AX2043" s="15"/>
      <c r="AY2043" s="15"/>
      <c r="AZ2043" s="10">
        <v>1</v>
      </c>
      <c r="BA2043" t="s">
        <v>22</v>
      </c>
      <c r="BB2043" t="s">
        <v>23</v>
      </c>
      <c r="BD2043" s="39" t="str">
        <f t="shared" si="63"/>
        <v>01/214427001BBlibli Jabodetabek</v>
      </c>
    </row>
    <row r="2044" spans="2:59" ht="13.5" customHeight="1" x14ac:dyDescent="0.35">
      <c r="B2044" s="10" t="s">
        <v>17</v>
      </c>
      <c r="C2044" s="10" t="s">
        <v>1648</v>
      </c>
      <c r="D2044" s="10" t="s">
        <v>193</v>
      </c>
      <c r="E2044" s="10" t="s">
        <v>194</v>
      </c>
      <c r="F2044" s="10" t="s">
        <v>225</v>
      </c>
      <c r="G2044" s="137" t="s">
        <v>16783</v>
      </c>
      <c r="H2044" s="10" t="s">
        <v>13208</v>
      </c>
      <c r="I2044" s="10">
        <v>4902430556392</v>
      </c>
      <c r="J2044" s="10" t="s">
        <v>15660</v>
      </c>
      <c r="K2044" s="10" t="s">
        <v>11497</v>
      </c>
      <c r="L2044" s="98">
        <f>IFERROR(VLOOKUP($F2044&amp;$C2044,Sales!$J:$W,9,0),0)</f>
        <v>0</v>
      </c>
      <c r="M2044" s="98">
        <f>IFERROR(VLOOKUP($F2044&amp;$C2044,Sales!$J:$W,10,0),0)</f>
        <v>0</v>
      </c>
      <c r="N2044" s="98">
        <f>IFERROR(VLOOKUP($F2044&amp;$C2044,Sales!$J:$W,11,0),0)</f>
        <v>0</v>
      </c>
      <c r="O2044" s="98">
        <f>IFERROR(VLOOKUP($F2044&amp;$C2044,Sales!$J:$W,12,0),0)</f>
        <v>0</v>
      </c>
      <c r="P2044" s="98">
        <f>IFERROR(VLOOKUP($F2044&amp;$C2044,Sales!$J:$W,13,0),0)</f>
        <v>0</v>
      </c>
      <c r="Q2044" s="98">
        <f>IFERROR(VLOOKUP($F2044&amp;$C2044,Sales!$A:$H,7,0),0)</f>
        <v>0</v>
      </c>
      <c r="R2044" s="41">
        <f t="shared" si="62"/>
        <v>1</v>
      </c>
      <c r="S2044" s="41">
        <v>1</v>
      </c>
      <c r="T2044" s="41"/>
      <c r="U2044" s="41"/>
      <c r="V2044" s="15">
        <v>1</v>
      </c>
      <c r="W2044" s="15">
        <v>1</v>
      </c>
      <c r="X2044" s="15">
        <v>1</v>
      </c>
      <c r="Y2044" s="41">
        <v>1</v>
      </c>
      <c r="Z2044" s="41">
        <v>1</v>
      </c>
      <c r="AA2044" s="41"/>
      <c r="AB2044" s="41"/>
      <c r="AC2044" s="41"/>
      <c r="AD2044" s="41"/>
      <c r="AE2044" s="41"/>
      <c r="AF2044" s="41"/>
      <c r="AG2044" s="41"/>
      <c r="AH2044" s="15"/>
      <c r="AI2044" s="41"/>
      <c r="AJ2044" s="41"/>
      <c r="AK2044" s="41"/>
      <c r="AL2044" s="15"/>
      <c r="AM2044" s="15"/>
      <c r="AN2044" s="15"/>
      <c r="AO2044" s="15"/>
      <c r="AP2044" s="15"/>
      <c r="AQ2044" s="15"/>
      <c r="AR2044" s="15"/>
      <c r="AS2044" s="15"/>
      <c r="AT2044" s="127"/>
      <c r="AU2044" s="15"/>
      <c r="AV2044" s="15"/>
      <c r="AW2044" s="15"/>
      <c r="AX2044" s="15"/>
      <c r="AY2044" s="15"/>
      <c r="AZ2044" s="10">
        <v>1</v>
      </c>
      <c r="BA2044" t="s">
        <v>13952</v>
      </c>
      <c r="BB2044" t="s">
        <v>23</v>
      </c>
      <c r="BD2044" s="39" t="str">
        <f t="shared" si="63"/>
        <v>01/244521105KBlibli Jabodetabek</v>
      </c>
    </row>
    <row r="2045" spans="2:59" ht="13.5" customHeight="1" x14ac:dyDescent="0.35">
      <c r="B2045" s="10" t="s">
        <v>17</v>
      </c>
      <c r="C2045" s="10" t="s">
        <v>1648</v>
      </c>
      <c r="D2045" s="10" t="s">
        <v>650</v>
      </c>
      <c r="E2045" s="10" t="s">
        <v>194</v>
      </c>
      <c r="F2045" s="10" t="s">
        <v>11615</v>
      </c>
      <c r="G2045" s="137" t="s">
        <v>16734</v>
      </c>
      <c r="H2045" s="10" t="s">
        <v>13209</v>
      </c>
      <c r="I2045" s="10" t="s">
        <v>11616</v>
      </c>
      <c r="J2045" s="10" t="s">
        <v>15661</v>
      </c>
      <c r="K2045" s="10" t="s">
        <v>11499</v>
      </c>
      <c r="L2045" s="98">
        <f>IFERROR(VLOOKUP($F2045&amp;$C2045,Sales!$J:$W,9,0),0)</f>
        <v>0</v>
      </c>
      <c r="M2045" s="98">
        <f>IFERROR(VLOOKUP($F2045&amp;$C2045,Sales!$J:$W,10,0),0)</f>
        <v>0</v>
      </c>
      <c r="N2045" s="98">
        <f>IFERROR(VLOOKUP($F2045&amp;$C2045,Sales!$J:$W,11,0),0)</f>
        <v>0</v>
      </c>
      <c r="O2045" s="98">
        <f>IFERROR(VLOOKUP($F2045&amp;$C2045,Sales!$J:$W,12,0),0)</f>
        <v>0</v>
      </c>
      <c r="P2045" s="98">
        <f>IFERROR(VLOOKUP($F2045&amp;$C2045,Sales!$J:$W,13,0),0)</f>
        <v>0</v>
      </c>
      <c r="Q2045" s="98">
        <f>IFERROR(VLOOKUP($F2045&amp;$C2045,Sales!$A:$H,7,0),0)</f>
        <v>0</v>
      </c>
      <c r="R2045" s="41">
        <f t="shared" si="62"/>
        <v>1</v>
      </c>
      <c r="S2045" s="41">
        <v>1</v>
      </c>
      <c r="T2045" s="41"/>
      <c r="U2045" s="41"/>
      <c r="V2045" s="15">
        <v>1</v>
      </c>
      <c r="W2045" s="15">
        <v>1</v>
      </c>
      <c r="X2045" s="15">
        <v>1</v>
      </c>
      <c r="Y2045" s="41">
        <v>1</v>
      </c>
      <c r="Z2045" s="41">
        <v>1</v>
      </c>
      <c r="AA2045" s="41"/>
      <c r="AB2045" s="41"/>
      <c r="AC2045" s="41"/>
      <c r="AD2045" s="41"/>
      <c r="AE2045" s="41"/>
      <c r="AF2045" s="41"/>
      <c r="AG2045" s="41"/>
      <c r="AH2045" s="15"/>
      <c r="AI2045" s="41"/>
      <c r="AJ2045" s="41"/>
      <c r="AK2045" s="41"/>
      <c r="AL2045" s="15"/>
      <c r="AM2045" s="15"/>
      <c r="AN2045" s="15"/>
      <c r="AO2045" s="15"/>
      <c r="AP2045" s="15"/>
      <c r="AQ2045" s="15"/>
      <c r="AR2045" s="15"/>
      <c r="AS2045" s="15"/>
      <c r="AT2045" s="127"/>
      <c r="AU2045" s="15"/>
      <c r="AV2045" s="15"/>
      <c r="AW2045" s="15"/>
      <c r="AX2045" s="15"/>
      <c r="AY2045" s="15"/>
      <c r="AZ2045" s="10">
        <v>1</v>
      </c>
      <c r="BA2045" t="s">
        <v>22</v>
      </c>
      <c r="BB2045" t="s">
        <v>23</v>
      </c>
      <c r="BD2045" s="39" t="str">
        <f t="shared" si="63"/>
        <v>01/395329901EBlibli Jabodetabek</v>
      </c>
    </row>
    <row r="2046" spans="2:59" ht="13.5" customHeight="1" x14ac:dyDescent="0.35">
      <c r="B2046" s="10" t="s">
        <v>17</v>
      </c>
      <c r="C2046" s="10" t="s">
        <v>1648</v>
      </c>
      <c r="D2046" s="10" t="s">
        <v>65</v>
      </c>
      <c r="E2046" s="10" t="s">
        <v>66</v>
      </c>
      <c r="F2046" s="10" t="s">
        <v>11307</v>
      </c>
      <c r="G2046" s="137" t="s">
        <v>16735</v>
      </c>
      <c r="H2046" s="10" t="s">
        <v>16320</v>
      </c>
      <c r="I2046" s="10" t="s">
        <v>11316</v>
      </c>
      <c r="J2046" s="31" t="s">
        <v>15662</v>
      </c>
      <c r="K2046" s="10" t="s">
        <v>11405</v>
      </c>
      <c r="L2046" s="98">
        <f>IFERROR(VLOOKUP($F2046&amp;$C2046,Sales!$J:$W,9,0),0)</f>
        <v>0</v>
      </c>
      <c r="M2046" s="98">
        <f>IFERROR(VLOOKUP($F2046&amp;$C2046,Sales!$J:$W,10,0),0)</f>
        <v>1947863.9999999998</v>
      </c>
      <c r="N2046" s="98">
        <f>IFERROR(VLOOKUP($F2046&amp;$C2046,Sales!$J:$W,11,0),0)</f>
        <v>14608979.999999998</v>
      </c>
      <c r="O2046" s="98">
        <f>IFERROR(VLOOKUP($F2046&amp;$C2046,Sales!$J:$W,12,0),0)</f>
        <v>34</v>
      </c>
      <c r="P2046" s="98">
        <f>IFERROR(VLOOKUP($F2046&amp;$C2046,Sales!$J:$W,13,0),0)</f>
        <v>5518947.9999999991</v>
      </c>
      <c r="Q2046" s="98">
        <f>IFERROR(VLOOKUP($F2046&amp;$C2046,Sales!$A:$H,7,0),0)</f>
        <v>0</v>
      </c>
      <c r="R2046" s="41">
        <f t="shared" si="62"/>
        <v>1</v>
      </c>
      <c r="S2046" s="41">
        <v>1</v>
      </c>
      <c r="T2046" s="41"/>
      <c r="U2046" s="41"/>
      <c r="V2046" s="15">
        <v>1</v>
      </c>
      <c r="W2046" s="15">
        <v>1</v>
      </c>
      <c r="X2046" s="15">
        <v>1</v>
      </c>
      <c r="Y2046" s="41">
        <v>1</v>
      </c>
      <c r="Z2046" s="41">
        <v>1</v>
      </c>
      <c r="AA2046" s="41"/>
      <c r="AB2046" s="41"/>
      <c r="AC2046" s="41"/>
      <c r="AD2046" s="41"/>
      <c r="AE2046" s="41"/>
      <c r="AF2046" s="41"/>
      <c r="AG2046" s="41"/>
      <c r="AH2046" s="15"/>
      <c r="AI2046" s="41"/>
      <c r="AJ2046" s="41"/>
      <c r="AK2046" s="15"/>
      <c r="AL2046" s="15"/>
      <c r="AM2046" s="15"/>
      <c r="AN2046" s="15"/>
      <c r="AO2046" s="15"/>
      <c r="AP2046" s="15"/>
      <c r="AQ2046" s="15"/>
      <c r="AR2046" s="15"/>
      <c r="AS2046" s="15"/>
      <c r="AT2046" s="187"/>
      <c r="AU2046" s="15"/>
      <c r="AV2046" s="15"/>
      <c r="AW2046" s="15"/>
      <c r="AX2046" s="15"/>
      <c r="AY2046" s="15"/>
      <c r="AZ2046" s="10">
        <v>1</v>
      </c>
      <c r="BA2046" t="s">
        <v>13952</v>
      </c>
      <c r="BB2046" t="s">
        <v>23</v>
      </c>
      <c r="BD2046" s="39" t="str">
        <f t="shared" si="63"/>
        <v>01/396129512QBlibli Jabodetabek</v>
      </c>
      <c r="BG2046" t="s">
        <v>14796</v>
      </c>
    </row>
    <row r="2047" spans="2:59" ht="13.5" customHeight="1" x14ac:dyDescent="0.35">
      <c r="B2047" s="10" t="s">
        <v>17</v>
      </c>
      <c r="C2047" s="10" t="s">
        <v>1648</v>
      </c>
      <c r="D2047" s="10" t="s">
        <v>119</v>
      </c>
      <c r="E2047" s="10" t="s">
        <v>120</v>
      </c>
      <c r="F2047" s="10" t="s">
        <v>2975</v>
      </c>
      <c r="G2047" s="137" t="s">
        <v>16736</v>
      </c>
      <c r="H2047" s="10" t="s">
        <v>16321</v>
      </c>
      <c r="I2047" s="10" t="s">
        <v>6301</v>
      </c>
      <c r="J2047" s="10" t="s">
        <v>15663</v>
      </c>
      <c r="K2047" s="10" t="s">
        <v>5527</v>
      </c>
      <c r="L2047" s="98">
        <f>IFERROR(VLOOKUP($F2047&amp;$C2047,Sales!$J:$W,9,0),0)</f>
        <v>0</v>
      </c>
      <c r="M2047" s="98">
        <f>IFERROR(VLOOKUP($F2047&amp;$C2047,Sales!$J:$W,10,0),0)</f>
        <v>0</v>
      </c>
      <c r="N2047" s="98">
        <f>IFERROR(VLOOKUP($F2047&amp;$C2047,Sales!$J:$W,11,0),0)</f>
        <v>0</v>
      </c>
      <c r="O2047" s="98">
        <f>IFERROR(VLOOKUP($F2047&amp;$C2047,Sales!$J:$W,12,0),0)</f>
        <v>0</v>
      </c>
      <c r="P2047" s="98">
        <f>IFERROR(VLOOKUP($F2047&amp;$C2047,Sales!$J:$W,13,0),0)</f>
        <v>0</v>
      </c>
      <c r="Q2047" s="98">
        <f>IFERROR(VLOOKUP($F2047&amp;$C2047,Sales!$A:$H,7,0),0)</f>
        <v>0</v>
      </c>
      <c r="R2047" s="41">
        <f t="shared" si="62"/>
        <v>1</v>
      </c>
      <c r="S2047" s="41">
        <v>1</v>
      </c>
      <c r="T2047" s="41"/>
      <c r="U2047" s="41"/>
      <c r="V2047" s="15">
        <v>1</v>
      </c>
      <c r="W2047" s="15">
        <v>1</v>
      </c>
      <c r="X2047" s="15">
        <v>1</v>
      </c>
      <c r="Y2047" s="41">
        <v>1</v>
      </c>
      <c r="Z2047" s="41">
        <v>1</v>
      </c>
      <c r="AA2047" s="41"/>
      <c r="AB2047" s="41"/>
      <c r="AC2047" s="41"/>
      <c r="AD2047" s="41"/>
      <c r="AE2047" s="41"/>
      <c r="AF2047" s="41"/>
      <c r="AG2047" s="41"/>
      <c r="AH2047" s="15"/>
      <c r="AI2047" s="41"/>
      <c r="AJ2047" s="41"/>
      <c r="AK2047" s="41"/>
      <c r="AL2047" s="15"/>
      <c r="AM2047" s="15"/>
      <c r="AN2047" s="15"/>
      <c r="AO2047" s="15"/>
      <c r="AP2047" s="15"/>
      <c r="AQ2047" s="15"/>
      <c r="AR2047" s="15"/>
      <c r="AS2047" s="15"/>
      <c r="AT2047" s="127"/>
      <c r="AU2047" s="15"/>
      <c r="AV2047" s="15"/>
      <c r="AW2047" s="15"/>
      <c r="AX2047" s="15"/>
      <c r="AY2047" s="15"/>
      <c r="AZ2047" s="10">
        <v>1</v>
      </c>
      <c r="BA2047" t="s">
        <v>13952</v>
      </c>
      <c r="BB2047" t="s">
        <v>23</v>
      </c>
      <c r="BD2047" s="39" t="str">
        <f t="shared" si="63"/>
        <v>01/394429501JBlibli Jabodetabek</v>
      </c>
    </row>
    <row r="2048" spans="2:59" ht="13.5" customHeight="1" x14ac:dyDescent="0.35">
      <c r="B2048" s="10" t="s">
        <v>17</v>
      </c>
      <c r="C2048" s="10" t="s">
        <v>1648</v>
      </c>
      <c r="D2048" s="10" t="s">
        <v>119</v>
      </c>
      <c r="E2048" s="10" t="s">
        <v>120</v>
      </c>
      <c r="F2048" s="10" t="s">
        <v>2982</v>
      </c>
      <c r="G2048" s="137" t="s">
        <v>16737</v>
      </c>
      <c r="H2048" s="10" t="s">
        <v>16322</v>
      </c>
      <c r="I2048" s="10" t="s">
        <v>6316</v>
      </c>
      <c r="J2048" s="10" t="s">
        <v>15798</v>
      </c>
      <c r="K2048" s="10" t="s">
        <v>13367</v>
      </c>
      <c r="L2048" s="98">
        <f>IFERROR(VLOOKUP($F2048&amp;$C2048,Sales!$J:$W,9,0),0)</f>
        <v>0</v>
      </c>
      <c r="M2048" s="98">
        <f>IFERROR(VLOOKUP($F2048&amp;$C2048,Sales!$J:$W,10,0),0)</f>
        <v>0</v>
      </c>
      <c r="N2048" s="98">
        <f>IFERROR(VLOOKUP($F2048&amp;$C2048,Sales!$J:$W,11,0),0)</f>
        <v>0</v>
      </c>
      <c r="O2048" s="98">
        <f>IFERROR(VLOOKUP($F2048&amp;$C2048,Sales!$J:$W,12,0),0)</f>
        <v>0</v>
      </c>
      <c r="P2048" s="98">
        <f>IFERROR(VLOOKUP($F2048&amp;$C2048,Sales!$J:$W,13,0),0)</f>
        <v>0</v>
      </c>
      <c r="Q2048" s="98">
        <f>IFERROR(VLOOKUP($F2048&amp;$C2048,Sales!$A:$H,7,0),0)</f>
        <v>0</v>
      </c>
      <c r="R2048" s="41">
        <f t="shared" si="62"/>
        <v>1</v>
      </c>
      <c r="S2048" s="41">
        <v>1</v>
      </c>
      <c r="T2048" s="41"/>
      <c r="U2048" s="41"/>
      <c r="V2048" s="15">
        <v>1</v>
      </c>
      <c r="W2048" s="15">
        <v>1</v>
      </c>
      <c r="X2048" s="15">
        <v>1</v>
      </c>
      <c r="Y2048" s="41">
        <v>1</v>
      </c>
      <c r="Z2048" s="41">
        <v>1</v>
      </c>
      <c r="AA2048" s="41"/>
      <c r="AB2048" s="41"/>
      <c r="AC2048" s="41"/>
      <c r="AD2048" s="41"/>
      <c r="AE2048" s="41"/>
      <c r="AF2048" s="41"/>
      <c r="AG2048" s="41"/>
      <c r="AH2048" s="15"/>
      <c r="AI2048" s="15"/>
      <c r="AJ2048" s="41"/>
      <c r="AK2048" s="15"/>
      <c r="AL2048" s="15"/>
      <c r="AM2048" s="15"/>
      <c r="AN2048" s="15"/>
      <c r="AO2048" s="15"/>
      <c r="AP2048" s="15"/>
      <c r="AQ2048" s="15"/>
      <c r="AR2048" s="15"/>
      <c r="AS2048" s="15"/>
      <c r="AT2048" s="127"/>
      <c r="AU2048" s="15"/>
      <c r="AV2048" s="15"/>
      <c r="AW2048" s="15"/>
      <c r="AX2048" s="15"/>
      <c r="AY2048" s="15"/>
      <c r="AZ2048" s="10">
        <v>1</v>
      </c>
      <c r="BA2048" t="s">
        <v>13952</v>
      </c>
      <c r="BB2048" t="s">
        <v>23</v>
      </c>
      <c r="BD2048" s="39" t="str">
        <f t="shared" si="63"/>
        <v>01/394429501RBlibli Jabodetabek</v>
      </c>
    </row>
    <row r="2049" spans="2:56" ht="13.5" customHeight="1" x14ac:dyDescent="0.35">
      <c r="B2049" s="10" t="s">
        <v>17</v>
      </c>
      <c r="C2049" s="10" t="s">
        <v>1648</v>
      </c>
      <c r="D2049" s="10" t="s">
        <v>119</v>
      </c>
      <c r="E2049" s="10" t="s">
        <v>120</v>
      </c>
      <c r="F2049" s="10" t="s">
        <v>9884</v>
      </c>
      <c r="G2049" s="137" t="s">
        <v>16738</v>
      </c>
      <c r="H2049" s="10" t="s">
        <v>16323</v>
      </c>
      <c r="I2049" s="10">
        <v>7702018469567</v>
      </c>
      <c r="J2049" s="10" t="s">
        <v>15664</v>
      </c>
      <c r="K2049" s="10" t="s">
        <v>11163</v>
      </c>
      <c r="L2049" s="98">
        <f>IFERROR(VLOOKUP($F2049&amp;$C2049,Sales!$J:$W,9,0),0)</f>
        <v>0</v>
      </c>
      <c r="M2049" s="98">
        <f>IFERROR(VLOOKUP($F2049&amp;$C2049,Sales!$J:$W,10,0),0)</f>
        <v>0</v>
      </c>
      <c r="N2049" s="98">
        <f>IFERROR(VLOOKUP($F2049&amp;$C2049,Sales!$J:$W,11,0),0)</f>
        <v>0</v>
      </c>
      <c r="O2049" s="98">
        <f>IFERROR(VLOOKUP($F2049&amp;$C2049,Sales!$J:$W,12,0),0)</f>
        <v>0</v>
      </c>
      <c r="P2049" s="98">
        <f>IFERROR(VLOOKUP($F2049&amp;$C2049,Sales!$J:$W,13,0),0)</f>
        <v>0</v>
      </c>
      <c r="Q2049" s="98">
        <f>IFERROR(VLOOKUP($F2049&amp;$C2049,Sales!$A:$H,7,0),0)</f>
        <v>0</v>
      </c>
      <c r="R2049" s="41">
        <f t="shared" si="62"/>
        <v>0.5</v>
      </c>
      <c r="S2049" s="41">
        <v>0</v>
      </c>
      <c r="T2049" s="41"/>
      <c r="U2049" s="41"/>
      <c r="V2049" s="15">
        <v>0</v>
      </c>
      <c r="W2049" s="15">
        <v>0</v>
      </c>
      <c r="X2049" s="15">
        <v>1</v>
      </c>
      <c r="Y2049" s="41">
        <v>1</v>
      </c>
      <c r="Z2049" s="41">
        <v>1</v>
      </c>
      <c r="AA2049" s="41"/>
      <c r="AB2049" s="41"/>
      <c r="AC2049" s="41"/>
      <c r="AD2049" s="41"/>
      <c r="AE2049" s="41"/>
      <c r="AF2049" s="41"/>
      <c r="AG2049" s="41"/>
      <c r="AH2049" s="15"/>
      <c r="AI2049" s="41"/>
      <c r="AJ2049" s="41"/>
      <c r="AK2049" s="41"/>
      <c r="AL2049" s="15"/>
      <c r="AM2049" s="15"/>
      <c r="AN2049" s="15"/>
      <c r="AO2049" s="15"/>
      <c r="AP2049" s="15"/>
      <c r="AQ2049" s="15"/>
      <c r="AR2049" s="15"/>
      <c r="AS2049" s="15"/>
      <c r="AT2049" s="127"/>
      <c r="AU2049" s="15"/>
      <c r="AV2049" s="15"/>
      <c r="AW2049" s="15"/>
      <c r="AX2049" s="15"/>
      <c r="AY2049" s="15"/>
      <c r="AZ2049" s="10">
        <v>1</v>
      </c>
      <c r="BA2049" t="s">
        <v>13952</v>
      </c>
      <c r="BB2049" t="s">
        <v>23</v>
      </c>
      <c r="BD2049" s="39" t="str">
        <f t="shared" si="63"/>
        <v>01/214424902RBlibli Jabodetabek</v>
      </c>
    </row>
    <row r="2050" spans="2:56" ht="13.5" customHeight="1" x14ac:dyDescent="0.35">
      <c r="B2050" s="10" t="s">
        <v>17</v>
      </c>
      <c r="C2050" s="10" t="s">
        <v>1648</v>
      </c>
      <c r="D2050" s="10" t="s">
        <v>248</v>
      </c>
      <c r="E2050" s="10" t="s">
        <v>194</v>
      </c>
      <c r="F2050" s="10" t="s">
        <v>2621</v>
      </c>
      <c r="G2050" s="137" t="s">
        <v>16739</v>
      </c>
      <c r="H2050" s="10" t="s">
        <v>16324</v>
      </c>
      <c r="I2050" s="10" t="s">
        <v>4186</v>
      </c>
      <c r="J2050" s="10" t="s">
        <v>15665</v>
      </c>
      <c r="K2050" s="10" t="s">
        <v>13368</v>
      </c>
      <c r="L2050" s="98">
        <f>IFERROR(VLOOKUP($F2050&amp;$C2050,Sales!$J:$W,9,0),0)</f>
        <v>0</v>
      </c>
      <c r="M2050" s="98">
        <f>IFERROR(VLOOKUP($F2050&amp;$C2050,Sales!$J:$W,10,0),0)</f>
        <v>0</v>
      </c>
      <c r="N2050" s="98">
        <f>IFERROR(VLOOKUP($F2050&amp;$C2050,Sales!$J:$W,11,0),0)</f>
        <v>0</v>
      </c>
      <c r="O2050" s="98">
        <f>IFERROR(VLOOKUP($F2050&amp;$C2050,Sales!$J:$W,12,0),0)</f>
        <v>0</v>
      </c>
      <c r="P2050" s="98">
        <f>IFERROR(VLOOKUP($F2050&amp;$C2050,Sales!$J:$W,13,0),0)</f>
        <v>0</v>
      </c>
      <c r="Q2050" s="98">
        <f>IFERROR(VLOOKUP($F2050&amp;$C2050,Sales!$A:$H,7,0),0)</f>
        <v>0</v>
      </c>
      <c r="R2050" s="41">
        <f t="shared" si="62"/>
        <v>1</v>
      </c>
      <c r="S2050" s="41">
        <v>1</v>
      </c>
      <c r="T2050" s="41"/>
      <c r="U2050" s="41"/>
      <c r="V2050" s="15">
        <v>1</v>
      </c>
      <c r="W2050" s="15">
        <v>1</v>
      </c>
      <c r="X2050" s="15">
        <v>1</v>
      </c>
      <c r="Y2050" s="41">
        <v>1</v>
      </c>
      <c r="Z2050" s="41">
        <v>1</v>
      </c>
      <c r="AA2050" s="41"/>
      <c r="AB2050" s="41"/>
      <c r="AC2050" s="41"/>
      <c r="AD2050" s="41"/>
      <c r="AE2050" s="41"/>
      <c r="AF2050" s="41"/>
      <c r="AG2050" s="41"/>
      <c r="AH2050" s="15"/>
      <c r="AI2050" s="41"/>
      <c r="AJ2050" s="41"/>
      <c r="AK2050" s="41"/>
      <c r="AL2050" s="15"/>
      <c r="AM2050" s="15"/>
      <c r="AN2050" s="15"/>
      <c r="AO2050" s="15"/>
      <c r="AP2050" s="15"/>
      <c r="AQ2050" s="15"/>
      <c r="AR2050" s="15"/>
      <c r="AS2050" s="15"/>
      <c r="AT2050" s="127"/>
      <c r="AU2050" s="15"/>
      <c r="AV2050" s="15"/>
      <c r="AW2050" s="15"/>
      <c r="AX2050" s="15"/>
      <c r="AY2050" s="15"/>
      <c r="AZ2050" s="10">
        <v>1</v>
      </c>
      <c r="BA2050" t="s">
        <v>13952</v>
      </c>
      <c r="BB2050" t="s">
        <v>23</v>
      </c>
      <c r="BD2050" s="39" t="str">
        <f t="shared" si="63"/>
        <v>01/394629502ABlibli Jabodetabek</v>
      </c>
    </row>
    <row r="2051" spans="2:56" ht="13.5" customHeight="1" x14ac:dyDescent="0.35">
      <c r="B2051" s="10" t="s">
        <v>17</v>
      </c>
      <c r="C2051" s="10" t="s">
        <v>1648</v>
      </c>
      <c r="D2051" s="10" t="s">
        <v>248</v>
      </c>
      <c r="E2051" s="10" t="s">
        <v>194</v>
      </c>
      <c r="F2051" s="10" t="s">
        <v>2618</v>
      </c>
      <c r="G2051" s="137" t="s">
        <v>16740</v>
      </c>
      <c r="H2051" s="10" t="s">
        <v>16325</v>
      </c>
      <c r="I2051" s="10" t="s">
        <v>3613</v>
      </c>
      <c r="J2051" s="10" t="s">
        <v>15666</v>
      </c>
      <c r="K2051" s="10" t="s">
        <v>13369</v>
      </c>
      <c r="L2051" s="98">
        <f>IFERROR(VLOOKUP($F2051&amp;$C2051,Sales!$J:$W,9,0),0)</f>
        <v>0</v>
      </c>
      <c r="M2051" s="98">
        <f>IFERROR(VLOOKUP($F2051&amp;$C2051,Sales!$J:$W,10,0),0)</f>
        <v>0</v>
      </c>
      <c r="N2051" s="98">
        <f>IFERROR(VLOOKUP($F2051&amp;$C2051,Sales!$J:$W,11,0),0)</f>
        <v>0</v>
      </c>
      <c r="O2051" s="98">
        <f>IFERROR(VLOOKUP($F2051&amp;$C2051,Sales!$J:$W,12,0),0)</f>
        <v>0</v>
      </c>
      <c r="P2051" s="98">
        <f>IFERROR(VLOOKUP($F2051&amp;$C2051,Sales!$J:$W,13,0),0)</f>
        <v>0</v>
      </c>
      <c r="Q2051" s="98">
        <f>IFERROR(VLOOKUP($F2051&amp;$C2051,Sales!$A:$H,7,0),0)</f>
        <v>0</v>
      </c>
      <c r="R2051" s="41">
        <f t="shared" si="62"/>
        <v>1</v>
      </c>
      <c r="S2051" s="41">
        <v>1</v>
      </c>
      <c r="T2051" s="41"/>
      <c r="U2051" s="41"/>
      <c r="V2051" s="15">
        <v>1</v>
      </c>
      <c r="W2051" s="15">
        <v>1</v>
      </c>
      <c r="X2051" s="15">
        <v>1</v>
      </c>
      <c r="Y2051" s="41">
        <v>1</v>
      </c>
      <c r="Z2051" s="41">
        <v>1</v>
      </c>
      <c r="AA2051" s="41"/>
      <c r="AB2051" s="41"/>
      <c r="AC2051" s="41"/>
      <c r="AD2051" s="41"/>
      <c r="AE2051" s="41"/>
      <c r="AF2051" s="41"/>
      <c r="AG2051" s="41"/>
      <c r="AH2051" s="15"/>
      <c r="AI2051" s="41"/>
      <c r="AJ2051" s="41"/>
      <c r="AK2051" s="41"/>
      <c r="AL2051" s="15"/>
      <c r="AM2051" s="15"/>
      <c r="AN2051" s="15"/>
      <c r="AO2051" s="15"/>
      <c r="AP2051" s="15"/>
      <c r="AQ2051" s="15"/>
      <c r="AR2051" s="15"/>
      <c r="AS2051" s="15"/>
      <c r="AT2051" s="127"/>
      <c r="AU2051" s="15"/>
      <c r="AV2051" s="15"/>
      <c r="AW2051" s="15"/>
      <c r="AX2051" s="15"/>
      <c r="AY2051" s="15"/>
      <c r="AZ2051" s="10">
        <v>1</v>
      </c>
      <c r="BA2051" t="s">
        <v>13952</v>
      </c>
      <c r="BB2051" t="s">
        <v>23</v>
      </c>
      <c r="BD2051" s="39" t="str">
        <f t="shared" si="63"/>
        <v>01/394629502CBlibli Jabodetabek</v>
      </c>
    </row>
    <row r="2052" spans="2:56" ht="13.5" customHeight="1" x14ac:dyDescent="0.35">
      <c r="B2052" s="10" t="s">
        <v>17</v>
      </c>
      <c r="C2052" s="10" t="s">
        <v>1648</v>
      </c>
      <c r="D2052" s="10" t="s">
        <v>549</v>
      </c>
      <c r="E2052" s="10" t="s">
        <v>194</v>
      </c>
      <c r="F2052" s="10" t="s">
        <v>10096</v>
      </c>
      <c r="G2052" s="137" t="s">
        <v>16741</v>
      </c>
      <c r="H2052" s="10" t="s">
        <v>16326</v>
      </c>
      <c r="I2052" s="10" t="s">
        <v>9912</v>
      </c>
      <c r="J2052" s="10" t="s">
        <v>15667</v>
      </c>
      <c r="K2052" s="10" t="s">
        <v>13370</v>
      </c>
      <c r="L2052" s="98">
        <f>IFERROR(VLOOKUP($F2052&amp;$C2052,Sales!$J:$W,9,0),0)</f>
        <v>0</v>
      </c>
      <c r="M2052" s="98">
        <f>IFERROR(VLOOKUP($F2052&amp;$C2052,Sales!$J:$W,10,0),0)</f>
        <v>0</v>
      </c>
      <c r="N2052" s="98">
        <f>IFERROR(VLOOKUP($F2052&amp;$C2052,Sales!$J:$W,11,0),0)</f>
        <v>0</v>
      </c>
      <c r="O2052" s="98">
        <f>IFERROR(VLOOKUP($F2052&amp;$C2052,Sales!$J:$W,12,0),0)</f>
        <v>0</v>
      </c>
      <c r="P2052" s="98">
        <f>IFERROR(VLOOKUP($F2052&amp;$C2052,Sales!$J:$W,13,0),0)</f>
        <v>0</v>
      </c>
      <c r="Q2052" s="98">
        <f>IFERROR(VLOOKUP($F2052&amp;$C2052,Sales!$A:$H,7,0),0)</f>
        <v>0</v>
      </c>
      <c r="R2052" s="41">
        <f t="shared" ref="R2052:R2115" si="64">IFERROR(AVERAGE($S2052:$AW2052),"ERROR")</f>
        <v>1</v>
      </c>
      <c r="S2052" s="41">
        <v>1</v>
      </c>
      <c r="T2052" s="41"/>
      <c r="U2052" s="41"/>
      <c r="V2052" s="15">
        <v>1</v>
      </c>
      <c r="W2052" s="15">
        <v>1</v>
      </c>
      <c r="X2052" s="15">
        <v>1</v>
      </c>
      <c r="Y2052" s="41">
        <v>1</v>
      </c>
      <c r="Z2052" s="41">
        <v>1</v>
      </c>
      <c r="AA2052" s="41"/>
      <c r="AB2052" s="41"/>
      <c r="AC2052" s="41"/>
      <c r="AD2052" s="41"/>
      <c r="AE2052" s="41"/>
      <c r="AF2052" s="41"/>
      <c r="AG2052" s="41"/>
      <c r="AH2052" s="15"/>
      <c r="AI2052" s="41"/>
      <c r="AJ2052" s="41"/>
      <c r="AK2052" s="41"/>
      <c r="AL2052" s="15"/>
      <c r="AM2052" s="15"/>
      <c r="AN2052" s="15"/>
      <c r="AO2052" s="15"/>
      <c r="AP2052" s="15"/>
      <c r="AQ2052" s="15"/>
      <c r="AR2052" s="15"/>
      <c r="AS2052" s="15"/>
      <c r="AT2052" s="127"/>
      <c r="AU2052" s="15"/>
      <c r="AV2052" s="15"/>
      <c r="AW2052" s="15"/>
      <c r="AX2052" s="15"/>
      <c r="AY2052" s="15"/>
      <c r="AZ2052" s="10">
        <v>1</v>
      </c>
      <c r="BA2052" t="s">
        <v>13952</v>
      </c>
      <c r="BB2052" t="s">
        <v>23</v>
      </c>
      <c r="BD2052" s="39" t="str">
        <f t="shared" ref="BD2052:BD2115" si="65">F2052&amp;C2052</f>
        <v>01/395129506TBlibli Jabodetabek</v>
      </c>
    </row>
    <row r="2053" spans="2:56" ht="13.5" customHeight="1" x14ac:dyDescent="0.35">
      <c r="B2053" s="10" t="s">
        <v>17</v>
      </c>
      <c r="C2053" s="10" t="s">
        <v>1648</v>
      </c>
      <c r="D2053" s="10" t="s">
        <v>549</v>
      </c>
      <c r="E2053" s="10" t="s">
        <v>194</v>
      </c>
      <c r="F2053" s="10" t="s">
        <v>2387</v>
      </c>
      <c r="G2053" s="137" t="s">
        <v>16742</v>
      </c>
      <c r="H2053" s="10" t="s">
        <v>16327</v>
      </c>
      <c r="I2053" s="10" t="s">
        <v>3603</v>
      </c>
      <c r="J2053" s="10" t="s">
        <v>15668</v>
      </c>
      <c r="K2053" s="10" t="s">
        <v>13371</v>
      </c>
      <c r="L2053" s="98">
        <f>IFERROR(VLOOKUP($F2053&amp;$C2053,Sales!$J:$W,9,0),0)</f>
        <v>0</v>
      </c>
      <c r="M2053" s="98">
        <f>IFERROR(VLOOKUP($F2053&amp;$C2053,Sales!$J:$W,10,0),0)</f>
        <v>0</v>
      </c>
      <c r="N2053" s="98">
        <f>IFERROR(VLOOKUP($F2053&amp;$C2053,Sales!$J:$W,11,0),0)</f>
        <v>0</v>
      </c>
      <c r="O2053" s="98">
        <f>IFERROR(VLOOKUP($F2053&amp;$C2053,Sales!$J:$W,12,0),0)</f>
        <v>0</v>
      </c>
      <c r="P2053" s="98">
        <f>IFERROR(VLOOKUP($F2053&amp;$C2053,Sales!$J:$W,13,0),0)</f>
        <v>0</v>
      </c>
      <c r="Q2053" s="98">
        <f>IFERROR(VLOOKUP($F2053&amp;$C2053,Sales!$A:$H,7,0),0)</f>
        <v>0</v>
      </c>
      <c r="R2053" s="41">
        <f t="shared" si="64"/>
        <v>1</v>
      </c>
      <c r="S2053" s="41">
        <v>1</v>
      </c>
      <c r="T2053" s="41"/>
      <c r="U2053" s="41"/>
      <c r="V2053" s="15">
        <v>1</v>
      </c>
      <c r="W2053" s="15">
        <v>1</v>
      </c>
      <c r="X2053" s="15">
        <v>1</v>
      </c>
      <c r="Y2053" s="41">
        <v>1</v>
      </c>
      <c r="Z2053" s="41">
        <v>1</v>
      </c>
      <c r="AA2053" s="41"/>
      <c r="AB2053" s="41"/>
      <c r="AC2053" s="41"/>
      <c r="AD2053" s="41"/>
      <c r="AE2053" s="41"/>
      <c r="AF2053" s="41"/>
      <c r="AG2053" s="41"/>
      <c r="AH2053" s="15"/>
      <c r="AI2053" s="41"/>
      <c r="AJ2053" s="41"/>
      <c r="AK2053" s="41"/>
      <c r="AL2053" s="15"/>
      <c r="AM2053" s="15"/>
      <c r="AN2053" s="15"/>
      <c r="AO2053" s="15"/>
      <c r="AP2053" s="15"/>
      <c r="AQ2053" s="15"/>
      <c r="AR2053" s="15"/>
      <c r="AS2053" s="15"/>
      <c r="AT2053" s="127"/>
      <c r="AU2053" s="15"/>
      <c r="AV2053" s="15"/>
      <c r="AW2053" s="15"/>
      <c r="AX2053" s="15"/>
      <c r="AY2053" s="15"/>
      <c r="AZ2053" s="10">
        <v>1</v>
      </c>
      <c r="BA2053" t="s">
        <v>13952</v>
      </c>
      <c r="BB2053" t="s">
        <v>23</v>
      </c>
      <c r="BD2053" s="39" t="str">
        <f t="shared" si="65"/>
        <v>01/395129501PBlibli Jabodetabek</v>
      </c>
    </row>
    <row r="2054" spans="2:56" ht="13.5" customHeight="1" x14ac:dyDescent="0.35">
      <c r="B2054" s="10" t="s">
        <v>17</v>
      </c>
      <c r="C2054" s="10" t="s">
        <v>1648</v>
      </c>
      <c r="D2054" s="10" t="s">
        <v>549</v>
      </c>
      <c r="E2054" s="10" t="s">
        <v>194</v>
      </c>
      <c r="F2054" s="10" t="s">
        <v>9825</v>
      </c>
      <c r="G2054" s="137" t="s">
        <v>16743</v>
      </c>
      <c r="H2054" s="10" t="s">
        <v>16328</v>
      </c>
      <c r="I2054" s="10">
        <v>6903148264805</v>
      </c>
      <c r="J2054" s="10" t="s">
        <v>15669</v>
      </c>
      <c r="K2054" s="10" t="s">
        <v>10427</v>
      </c>
      <c r="L2054" s="98">
        <f>IFERROR(VLOOKUP($F2054&amp;$C2054,Sales!$J:$W,9,0),0)</f>
        <v>0</v>
      </c>
      <c r="M2054" s="98">
        <f>IFERROR(VLOOKUP($F2054&amp;$C2054,Sales!$J:$W,10,0),0)</f>
        <v>0</v>
      </c>
      <c r="N2054" s="98">
        <f>IFERROR(VLOOKUP($F2054&amp;$C2054,Sales!$J:$W,11,0),0)</f>
        <v>0</v>
      </c>
      <c r="O2054" s="98">
        <f>IFERROR(VLOOKUP($F2054&amp;$C2054,Sales!$J:$W,12,0),0)</f>
        <v>0</v>
      </c>
      <c r="P2054" s="98">
        <f>IFERROR(VLOOKUP($F2054&amp;$C2054,Sales!$J:$W,13,0),0)</f>
        <v>0</v>
      </c>
      <c r="Q2054" s="98">
        <f>IFERROR(VLOOKUP($F2054&amp;$C2054,Sales!$A:$H,7,0),0)</f>
        <v>0</v>
      </c>
      <c r="R2054" s="41">
        <f t="shared" si="64"/>
        <v>1</v>
      </c>
      <c r="S2054" s="41">
        <v>1</v>
      </c>
      <c r="T2054" s="41"/>
      <c r="U2054" s="41"/>
      <c r="V2054" s="15">
        <v>1</v>
      </c>
      <c r="W2054" s="15">
        <v>1</v>
      </c>
      <c r="X2054" s="15">
        <v>1</v>
      </c>
      <c r="Y2054" s="41">
        <v>1</v>
      </c>
      <c r="Z2054" s="41">
        <v>1</v>
      </c>
      <c r="AA2054" s="41"/>
      <c r="AB2054" s="41"/>
      <c r="AC2054" s="41"/>
      <c r="AD2054" s="41"/>
      <c r="AE2054" s="41"/>
      <c r="AF2054" s="41"/>
      <c r="AG2054" s="41"/>
      <c r="AH2054" s="15"/>
      <c r="AI2054" s="41"/>
      <c r="AJ2054" s="41"/>
      <c r="AK2054" s="41"/>
      <c r="AL2054" s="15"/>
      <c r="AM2054" s="15"/>
      <c r="AN2054" s="15"/>
      <c r="AO2054" s="15"/>
      <c r="AP2054" s="15"/>
      <c r="AQ2054" s="15"/>
      <c r="AR2054" s="15"/>
      <c r="AS2054" s="15"/>
      <c r="AT2054" s="127"/>
      <c r="AU2054" s="15"/>
      <c r="AV2054" s="15"/>
      <c r="AW2054" s="15"/>
      <c r="AX2054" s="15"/>
      <c r="AY2054" s="15"/>
      <c r="AZ2054" s="10">
        <v>1</v>
      </c>
      <c r="BA2054" t="s">
        <v>22</v>
      </c>
      <c r="BB2054" t="s">
        <v>23</v>
      </c>
      <c r="BD2054" s="39" t="str">
        <f t="shared" si="65"/>
        <v>01/245121104PBlibli Jabodetabek</v>
      </c>
    </row>
    <row r="2055" spans="2:56" ht="13.5" customHeight="1" x14ac:dyDescent="0.35">
      <c r="B2055" s="10" t="s">
        <v>17</v>
      </c>
      <c r="C2055" s="10" t="s">
        <v>1648</v>
      </c>
      <c r="D2055" s="10" t="s">
        <v>549</v>
      </c>
      <c r="E2055" s="10" t="s">
        <v>194</v>
      </c>
      <c r="F2055" s="10" t="s">
        <v>649</v>
      </c>
      <c r="G2055" s="137" t="s">
        <v>13372</v>
      </c>
      <c r="H2055" s="10" t="s">
        <v>16329</v>
      </c>
      <c r="I2055" s="10" t="s">
        <v>1327</v>
      </c>
      <c r="J2055" s="10" t="s">
        <v>15670</v>
      </c>
      <c r="K2055" s="10" t="s">
        <v>13373</v>
      </c>
      <c r="L2055" s="98">
        <f>IFERROR(VLOOKUP($F2055&amp;$C2055,Sales!$J:$W,9,0),0)</f>
        <v>0</v>
      </c>
      <c r="M2055" s="98">
        <f>IFERROR(VLOOKUP($F2055&amp;$C2055,Sales!$J:$W,10,0),0)</f>
        <v>0</v>
      </c>
      <c r="N2055" s="98">
        <f>IFERROR(VLOOKUP($F2055&amp;$C2055,Sales!$J:$W,11,0),0)</f>
        <v>0</v>
      </c>
      <c r="O2055" s="98">
        <f>IFERROR(VLOOKUP($F2055&amp;$C2055,Sales!$J:$W,12,0),0)</f>
        <v>0</v>
      </c>
      <c r="P2055" s="98">
        <f>IFERROR(VLOOKUP($F2055&amp;$C2055,Sales!$J:$W,13,0),0)</f>
        <v>0</v>
      </c>
      <c r="Q2055" s="98">
        <f>IFERROR(VLOOKUP($F2055&amp;$C2055,Sales!$A:$H,7,0),0)</f>
        <v>0</v>
      </c>
      <c r="R2055" s="41">
        <f t="shared" si="64"/>
        <v>1</v>
      </c>
      <c r="S2055" s="41">
        <v>1</v>
      </c>
      <c r="T2055" s="41"/>
      <c r="U2055" s="41"/>
      <c r="V2055" s="15">
        <v>1</v>
      </c>
      <c r="W2055" s="15">
        <v>1</v>
      </c>
      <c r="X2055" s="15">
        <v>1</v>
      </c>
      <c r="Y2055" s="41">
        <v>1</v>
      </c>
      <c r="Z2055" s="41">
        <v>1</v>
      </c>
      <c r="AA2055" s="41"/>
      <c r="AB2055" s="41"/>
      <c r="AC2055" s="41"/>
      <c r="AD2055" s="41"/>
      <c r="AE2055" s="41"/>
      <c r="AF2055" s="41"/>
      <c r="AG2055" s="41"/>
      <c r="AH2055" s="15"/>
      <c r="AI2055" s="41"/>
      <c r="AJ2055" s="41"/>
      <c r="AK2055" s="41"/>
      <c r="AL2055" s="15"/>
      <c r="AM2055" s="15"/>
      <c r="AN2055" s="15"/>
      <c r="AO2055" s="15"/>
      <c r="AP2055" s="15"/>
      <c r="AQ2055" s="15"/>
      <c r="AR2055" s="15"/>
      <c r="AS2055" s="15"/>
      <c r="AT2055" s="127"/>
      <c r="AU2055" s="15"/>
      <c r="AV2055" s="15"/>
      <c r="AW2055" s="15"/>
      <c r="AX2055" s="15"/>
      <c r="AY2055" s="15"/>
      <c r="AZ2055" s="10">
        <v>1</v>
      </c>
      <c r="BA2055" t="s">
        <v>22</v>
      </c>
      <c r="BB2055" t="s">
        <v>23</v>
      </c>
      <c r="BD2055" s="39" t="str">
        <f t="shared" si="65"/>
        <v>01/245121002XBlibli Jabodetabek</v>
      </c>
    </row>
    <row r="2056" spans="2:56" ht="13.5" customHeight="1" x14ac:dyDescent="0.35">
      <c r="B2056" s="10" t="s">
        <v>17</v>
      </c>
      <c r="C2056" s="10" t="s">
        <v>1648</v>
      </c>
      <c r="D2056" s="10" t="s">
        <v>549</v>
      </c>
      <c r="E2056" s="10" t="s">
        <v>194</v>
      </c>
      <c r="F2056" s="10" t="s">
        <v>10115</v>
      </c>
      <c r="G2056" s="137" t="s">
        <v>16744</v>
      </c>
      <c r="H2056" s="10" t="s">
        <v>16330</v>
      </c>
      <c r="I2056" s="10" t="s">
        <v>9915</v>
      </c>
      <c r="J2056" s="10" t="s">
        <v>15671</v>
      </c>
      <c r="K2056" s="10" t="s">
        <v>13374</v>
      </c>
      <c r="L2056" s="98">
        <f>IFERROR(VLOOKUP($F2056&amp;$C2056,Sales!$J:$W,9,0),0)</f>
        <v>0</v>
      </c>
      <c r="M2056" s="98">
        <f>IFERROR(VLOOKUP($F2056&amp;$C2056,Sales!$J:$W,10,0),0)</f>
        <v>0</v>
      </c>
      <c r="N2056" s="98">
        <f>IFERROR(VLOOKUP($F2056&amp;$C2056,Sales!$J:$W,11,0),0)</f>
        <v>0</v>
      </c>
      <c r="O2056" s="98">
        <f>IFERROR(VLOOKUP($F2056&amp;$C2056,Sales!$J:$W,12,0),0)</f>
        <v>0</v>
      </c>
      <c r="P2056" s="98">
        <f>IFERROR(VLOOKUP($F2056&amp;$C2056,Sales!$J:$W,13,0),0)</f>
        <v>0</v>
      </c>
      <c r="Q2056" s="98">
        <f>IFERROR(VLOOKUP($F2056&amp;$C2056,Sales!$A:$H,7,0),0)</f>
        <v>0</v>
      </c>
      <c r="R2056" s="41">
        <f t="shared" si="64"/>
        <v>1</v>
      </c>
      <c r="S2056" s="41">
        <v>1</v>
      </c>
      <c r="T2056" s="41"/>
      <c r="U2056" s="41"/>
      <c r="V2056" s="15">
        <v>1</v>
      </c>
      <c r="W2056" s="15">
        <v>1</v>
      </c>
      <c r="X2056" s="15">
        <v>1</v>
      </c>
      <c r="Y2056" s="41">
        <v>1</v>
      </c>
      <c r="Z2056" s="41">
        <v>1</v>
      </c>
      <c r="AA2056" s="41"/>
      <c r="AB2056" s="41"/>
      <c r="AC2056" s="41"/>
      <c r="AD2056" s="41"/>
      <c r="AE2056" s="41"/>
      <c r="AF2056" s="41"/>
      <c r="AG2056" s="41"/>
      <c r="AH2056" s="15"/>
      <c r="AI2056" s="41"/>
      <c r="AJ2056" s="41"/>
      <c r="AK2056" s="41"/>
      <c r="AL2056" s="15"/>
      <c r="AM2056" s="15"/>
      <c r="AN2056" s="15"/>
      <c r="AO2056" s="15"/>
      <c r="AP2056" s="15"/>
      <c r="AQ2056" s="15"/>
      <c r="AR2056" s="15"/>
      <c r="AS2056" s="15"/>
      <c r="AT2056" s="127"/>
      <c r="AU2056" s="15"/>
      <c r="AV2056" s="15"/>
      <c r="AW2056" s="15"/>
      <c r="AX2056" s="15"/>
      <c r="AY2056" s="15"/>
      <c r="AZ2056" s="10">
        <v>1</v>
      </c>
      <c r="BA2056" t="s">
        <v>13952</v>
      </c>
      <c r="BB2056" t="s">
        <v>23</v>
      </c>
      <c r="BD2056" s="39" t="str">
        <f t="shared" si="65"/>
        <v>01/395129506WBlibli Jabodetabek</v>
      </c>
    </row>
    <row r="2057" spans="2:56" ht="13.5" customHeight="1" x14ac:dyDescent="0.35">
      <c r="B2057" s="10" t="s">
        <v>17</v>
      </c>
      <c r="C2057" s="10" t="s">
        <v>1648</v>
      </c>
      <c r="D2057" s="10" t="s">
        <v>549</v>
      </c>
      <c r="E2057" s="10" t="s">
        <v>194</v>
      </c>
      <c r="F2057" s="10" t="s">
        <v>9867</v>
      </c>
      <c r="G2057" s="137" t="s">
        <v>16745</v>
      </c>
      <c r="H2057" s="10" t="s">
        <v>16331</v>
      </c>
      <c r="I2057" s="10">
        <v>4987176076663</v>
      </c>
      <c r="J2057" s="10" t="s">
        <v>15672</v>
      </c>
      <c r="K2057" s="10" t="s">
        <v>13362</v>
      </c>
      <c r="L2057" s="98">
        <f>IFERROR(VLOOKUP($F2057&amp;$C2057,Sales!$J:$W,9,0),0)</f>
        <v>0</v>
      </c>
      <c r="M2057" s="98">
        <f>IFERROR(VLOOKUP($F2057&amp;$C2057,Sales!$J:$W,10,0),0)</f>
        <v>0</v>
      </c>
      <c r="N2057" s="98">
        <f>IFERROR(VLOOKUP($F2057&amp;$C2057,Sales!$J:$W,11,0),0)</f>
        <v>0</v>
      </c>
      <c r="O2057" s="98">
        <f>IFERROR(VLOOKUP($F2057&amp;$C2057,Sales!$J:$W,12,0),0)</f>
        <v>0</v>
      </c>
      <c r="P2057" s="98">
        <f>IFERROR(VLOOKUP($F2057&amp;$C2057,Sales!$J:$W,13,0),0)</f>
        <v>0</v>
      </c>
      <c r="Q2057" s="98">
        <f>IFERROR(VLOOKUP($F2057&amp;$C2057,Sales!$A:$H,7,0),0)</f>
        <v>0</v>
      </c>
      <c r="R2057" s="41">
        <f t="shared" si="64"/>
        <v>1</v>
      </c>
      <c r="S2057" s="41">
        <v>1</v>
      </c>
      <c r="T2057" s="41"/>
      <c r="U2057" s="41"/>
      <c r="V2057" s="15">
        <v>1</v>
      </c>
      <c r="W2057" s="15">
        <v>1</v>
      </c>
      <c r="X2057" s="15">
        <v>1</v>
      </c>
      <c r="Y2057" s="41">
        <v>1</v>
      </c>
      <c r="Z2057" s="41">
        <v>1</v>
      </c>
      <c r="AA2057" s="41"/>
      <c r="AB2057" s="41"/>
      <c r="AC2057" s="41"/>
      <c r="AD2057" s="41"/>
      <c r="AE2057" s="41"/>
      <c r="AF2057" s="41"/>
      <c r="AG2057" s="41"/>
      <c r="AH2057" s="15"/>
      <c r="AI2057" s="41"/>
      <c r="AJ2057" s="41"/>
      <c r="AK2057" s="41"/>
      <c r="AL2057" s="15"/>
      <c r="AM2057" s="15"/>
      <c r="AN2057" s="15"/>
      <c r="AO2057" s="15"/>
      <c r="AP2057" s="15"/>
      <c r="AQ2057" s="15"/>
      <c r="AR2057" s="15"/>
      <c r="AS2057" s="15"/>
      <c r="AT2057" s="127"/>
      <c r="AU2057" s="15"/>
      <c r="AV2057" s="15"/>
      <c r="AW2057" s="15"/>
      <c r="AX2057" s="15"/>
      <c r="AY2057" s="15"/>
      <c r="AZ2057" s="10">
        <v>1</v>
      </c>
      <c r="BA2057" t="s">
        <v>22</v>
      </c>
      <c r="BB2057" t="s">
        <v>23</v>
      </c>
      <c r="BD2057" s="39" t="str">
        <f t="shared" si="65"/>
        <v>01/245121004UBlibli Jabodetabek</v>
      </c>
    </row>
    <row r="2058" spans="2:56" ht="13.5" customHeight="1" x14ac:dyDescent="0.35">
      <c r="B2058" s="10" t="s">
        <v>17</v>
      </c>
      <c r="C2058" s="10" t="s">
        <v>1648</v>
      </c>
      <c r="D2058" s="10" t="s">
        <v>549</v>
      </c>
      <c r="E2058" s="10" t="s">
        <v>194</v>
      </c>
      <c r="F2058" s="10" t="s">
        <v>9868</v>
      </c>
      <c r="G2058" s="137" t="s">
        <v>16746</v>
      </c>
      <c r="H2058" s="10" t="s">
        <v>16332</v>
      </c>
      <c r="I2058" s="10">
        <v>4987176076656</v>
      </c>
      <c r="J2058" s="10" t="s">
        <v>15673</v>
      </c>
      <c r="K2058" s="10" t="s">
        <v>13363</v>
      </c>
      <c r="L2058" s="98">
        <f>IFERROR(VLOOKUP($F2058&amp;$C2058,Sales!$J:$W,9,0),0)</f>
        <v>0</v>
      </c>
      <c r="M2058" s="98">
        <f>IFERROR(VLOOKUP($F2058&amp;$C2058,Sales!$J:$W,10,0),0)</f>
        <v>0</v>
      </c>
      <c r="N2058" s="98">
        <f>IFERROR(VLOOKUP($F2058&amp;$C2058,Sales!$J:$W,11,0),0)</f>
        <v>0</v>
      </c>
      <c r="O2058" s="98">
        <f>IFERROR(VLOOKUP($F2058&amp;$C2058,Sales!$J:$W,12,0),0)</f>
        <v>0</v>
      </c>
      <c r="P2058" s="98">
        <f>IFERROR(VLOOKUP($F2058&amp;$C2058,Sales!$J:$W,13,0),0)</f>
        <v>0</v>
      </c>
      <c r="Q2058" s="98">
        <f>IFERROR(VLOOKUP($F2058&amp;$C2058,Sales!$A:$H,7,0),0)</f>
        <v>0</v>
      </c>
      <c r="R2058" s="41">
        <f t="shared" si="64"/>
        <v>1</v>
      </c>
      <c r="S2058" s="41">
        <v>1</v>
      </c>
      <c r="T2058" s="41"/>
      <c r="U2058" s="41"/>
      <c r="V2058" s="15">
        <v>1</v>
      </c>
      <c r="W2058" s="15">
        <v>1</v>
      </c>
      <c r="X2058" s="15">
        <v>1</v>
      </c>
      <c r="Y2058" s="41">
        <v>1</v>
      </c>
      <c r="Z2058" s="41">
        <v>1</v>
      </c>
      <c r="AA2058" s="41"/>
      <c r="AB2058" s="41"/>
      <c r="AC2058" s="41"/>
      <c r="AD2058" s="41"/>
      <c r="AE2058" s="41"/>
      <c r="AF2058" s="41"/>
      <c r="AG2058" s="41"/>
      <c r="AH2058" s="15"/>
      <c r="AI2058" s="41"/>
      <c r="AJ2058" s="41"/>
      <c r="AK2058" s="41"/>
      <c r="AL2058" s="15"/>
      <c r="AM2058" s="15"/>
      <c r="AN2058" s="15"/>
      <c r="AO2058" s="15"/>
      <c r="AP2058" s="15"/>
      <c r="AQ2058" s="15"/>
      <c r="AR2058" s="15"/>
      <c r="AS2058" s="15"/>
      <c r="AT2058" s="127"/>
      <c r="AU2058" s="15"/>
      <c r="AV2058" s="15"/>
      <c r="AW2058" s="15"/>
      <c r="AX2058" s="15"/>
      <c r="AY2058" s="15"/>
      <c r="AZ2058" s="10">
        <v>1</v>
      </c>
      <c r="BA2058" t="s">
        <v>22</v>
      </c>
      <c r="BB2058" t="s">
        <v>23</v>
      </c>
      <c r="BD2058" s="39" t="str">
        <f t="shared" si="65"/>
        <v>01/245121004VBlibli Jabodetabek</v>
      </c>
    </row>
    <row r="2059" spans="2:56" ht="13.5" customHeight="1" x14ac:dyDescent="0.35">
      <c r="B2059" s="10" t="s">
        <v>17</v>
      </c>
      <c r="C2059" s="10" t="s">
        <v>1648</v>
      </c>
      <c r="D2059" s="10" t="s">
        <v>10003</v>
      </c>
      <c r="E2059" s="10" t="s">
        <v>695</v>
      </c>
      <c r="F2059" s="10" t="s">
        <v>9876</v>
      </c>
      <c r="G2059" s="137" t="s">
        <v>16747</v>
      </c>
      <c r="H2059" s="10" t="s">
        <v>16807</v>
      </c>
      <c r="I2059" s="10">
        <v>8994573590247</v>
      </c>
      <c r="J2059" s="10" t="s">
        <v>15674</v>
      </c>
      <c r="K2059" s="10" t="s">
        <v>13375</v>
      </c>
      <c r="L2059" s="98">
        <f>IFERROR(VLOOKUP($F2059&amp;$C2059,Sales!$J:$W,9,0),0)</f>
        <v>0</v>
      </c>
      <c r="M2059" s="98">
        <f>IFERROR(VLOOKUP($F2059&amp;$C2059,Sales!$J:$W,10,0),0)</f>
        <v>0</v>
      </c>
      <c r="N2059" s="98">
        <f>IFERROR(VLOOKUP($F2059&amp;$C2059,Sales!$J:$W,11,0),0)</f>
        <v>0</v>
      </c>
      <c r="O2059" s="98">
        <f>IFERROR(VLOOKUP($F2059&amp;$C2059,Sales!$J:$W,12,0),0)</f>
        <v>0</v>
      </c>
      <c r="P2059" s="98">
        <f>IFERROR(VLOOKUP($F2059&amp;$C2059,Sales!$J:$W,13,0),0)</f>
        <v>0</v>
      </c>
      <c r="Q2059" s="98">
        <f>IFERROR(VLOOKUP($F2059&amp;$C2059,Sales!$A:$H,7,0),0)</f>
        <v>0</v>
      </c>
      <c r="R2059" s="41">
        <f t="shared" si="64"/>
        <v>1</v>
      </c>
      <c r="S2059" s="41">
        <v>1</v>
      </c>
      <c r="T2059" s="41"/>
      <c r="U2059" s="41"/>
      <c r="V2059" s="15">
        <v>1</v>
      </c>
      <c r="W2059" s="15">
        <v>1</v>
      </c>
      <c r="X2059" s="15">
        <v>1</v>
      </c>
      <c r="Y2059" s="41">
        <v>1</v>
      </c>
      <c r="Z2059" s="41">
        <v>1</v>
      </c>
      <c r="AA2059" s="41"/>
      <c r="AB2059" s="41"/>
      <c r="AC2059" s="41"/>
      <c r="AD2059" s="41"/>
      <c r="AE2059" s="41"/>
      <c r="AF2059" s="41"/>
      <c r="AG2059" s="41"/>
      <c r="AH2059" s="15"/>
      <c r="AI2059" s="41"/>
      <c r="AJ2059" s="41"/>
      <c r="AK2059" s="41"/>
      <c r="AL2059" s="15"/>
      <c r="AM2059" s="15"/>
      <c r="AN2059" s="15"/>
      <c r="AO2059" s="15"/>
      <c r="AP2059" s="15"/>
      <c r="AQ2059" s="15"/>
      <c r="AR2059" s="15"/>
      <c r="AS2059" s="15"/>
      <c r="AT2059" s="127"/>
      <c r="AU2059" s="15"/>
      <c r="AV2059" s="15"/>
      <c r="AW2059" s="15"/>
      <c r="AX2059" s="15"/>
      <c r="AY2059" s="15"/>
      <c r="AZ2059" s="10">
        <v>1</v>
      </c>
      <c r="BA2059" t="s">
        <v>13952</v>
      </c>
      <c r="BB2059" t="s">
        <v>23</v>
      </c>
      <c r="BD2059" s="39" t="str">
        <f t="shared" si="65"/>
        <v>01/267230401FBlibli Jabodetabek</v>
      </c>
    </row>
    <row r="2060" spans="2:56" ht="13.5" customHeight="1" x14ac:dyDescent="0.35">
      <c r="B2060" s="10" t="s">
        <v>17</v>
      </c>
      <c r="C2060" s="10" t="s">
        <v>1648</v>
      </c>
      <c r="D2060" s="10" t="s">
        <v>10003</v>
      </c>
      <c r="E2060" s="10" t="s">
        <v>695</v>
      </c>
      <c r="F2060" s="10" t="s">
        <v>9886</v>
      </c>
      <c r="G2060" s="137" t="s">
        <v>16748</v>
      </c>
      <c r="H2060" s="10" t="s">
        <v>16333</v>
      </c>
      <c r="I2060" s="10">
        <v>8994573590254</v>
      </c>
      <c r="J2060" s="10" t="s">
        <v>15675</v>
      </c>
      <c r="K2060" s="10" t="s">
        <v>13376</v>
      </c>
      <c r="L2060" s="98">
        <f>IFERROR(VLOOKUP($F2060&amp;$C2060,Sales!$J:$W,9,0),0)</f>
        <v>0</v>
      </c>
      <c r="M2060" s="98">
        <f>IFERROR(VLOOKUP($F2060&amp;$C2060,Sales!$J:$W,10,0),0)</f>
        <v>0</v>
      </c>
      <c r="N2060" s="98">
        <f>IFERROR(VLOOKUP($F2060&amp;$C2060,Sales!$J:$W,11,0),0)</f>
        <v>0</v>
      </c>
      <c r="O2060" s="98">
        <f>IFERROR(VLOOKUP($F2060&amp;$C2060,Sales!$J:$W,12,0),0)</f>
        <v>0</v>
      </c>
      <c r="P2060" s="98">
        <f>IFERROR(VLOOKUP($F2060&amp;$C2060,Sales!$J:$W,13,0),0)</f>
        <v>0</v>
      </c>
      <c r="Q2060" s="98">
        <f>IFERROR(VLOOKUP($F2060&amp;$C2060,Sales!$A:$H,7,0),0)</f>
        <v>0</v>
      </c>
      <c r="R2060" s="41">
        <f t="shared" si="64"/>
        <v>1</v>
      </c>
      <c r="S2060" s="41">
        <v>1</v>
      </c>
      <c r="T2060" s="41"/>
      <c r="U2060" s="41"/>
      <c r="V2060" s="15">
        <v>1</v>
      </c>
      <c r="W2060" s="15">
        <v>1</v>
      </c>
      <c r="X2060" s="15">
        <v>1</v>
      </c>
      <c r="Y2060" s="41">
        <v>1</v>
      </c>
      <c r="Z2060" s="41">
        <v>1</v>
      </c>
      <c r="AA2060" s="41"/>
      <c r="AB2060" s="41"/>
      <c r="AC2060" s="41"/>
      <c r="AD2060" s="41"/>
      <c r="AE2060" s="41"/>
      <c r="AF2060" s="41"/>
      <c r="AG2060" s="41"/>
      <c r="AH2060" s="15"/>
      <c r="AI2060" s="41"/>
      <c r="AJ2060" s="41"/>
      <c r="AK2060" s="41"/>
      <c r="AL2060" s="15"/>
      <c r="AM2060" s="15"/>
      <c r="AN2060" s="15"/>
      <c r="AO2060" s="15"/>
      <c r="AP2060" s="15"/>
      <c r="AQ2060" s="15"/>
      <c r="AR2060" s="15"/>
      <c r="AS2060" s="15"/>
      <c r="AT2060" s="127"/>
      <c r="AU2060" s="15"/>
      <c r="AV2060" s="15"/>
      <c r="AW2060" s="15"/>
      <c r="AX2060" s="15"/>
      <c r="AY2060" s="15"/>
      <c r="AZ2060" s="10">
        <v>1</v>
      </c>
      <c r="BA2060" t="s">
        <v>22</v>
      </c>
      <c r="BB2060" t="s">
        <v>23</v>
      </c>
      <c r="BD2060" s="39" t="str">
        <f t="shared" si="65"/>
        <v>01/267230401EBlibli Jabodetabek</v>
      </c>
    </row>
    <row r="2061" spans="2:56" ht="13.5" customHeight="1" x14ac:dyDescent="0.35">
      <c r="B2061" s="10" t="s">
        <v>17</v>
      </c>
      <c r="C2061" s="10" t="s">
        <v>1648</v>
      </c>
      <c r="D2061" s="10" t="s">
        <v>65</v>
      </c>
      <c r="E2061" s="10" t="s">
        <v>66</v>
      </c>
      <c r="F2061" s="10" t="s">
        <v>4084</v>
      </c>
      <c r="G2061" s="137" t="s">
        <v>16749</v>
      </c>
      <c r="H2061" s="10" t="s">
        <v>16334</v>
      </c>
      <c r="I2061" s="10" t="s">
        <v>2174</v>
      </c>
      <c r="J2061" s="10" t="s">
        <v>15676</v>
      </c>
      <c r="K2061" s="10" t="s">
        <v>13381</v>
      </c>
      <c r="L2061" s="98">
        <f>IFERROR(VLOOKUP($F2061&amp;$C2061,Sales!$J:$W,9,0),0)</f>
        <v>0</v>
      </c>
      <c r="M2061" s="98">
        <f>IFERROR(VLOOKUP($F2061&amp;$C2061,Sales!$J:$W,10,0),0)</f>
        <v>0</v>
      </c>
      <c r="N2061" s="98">
        <f>IFERROR(VLOOKUP($F2061&amp;$C2061,Sales!$J:$W,11,0),0)</f>
        <v>0</v>
      </c>
      <c r="O2061" s="98">
        <f>IFERROR(VLOOKUP($F2061&amp;$C2061,Sales!$J:$W,12,0),0)</f>
        <v>0</v>
      </c>
      <c r="P2061" s="98">
        <f>IFERROR(VLOOKUP($F2061&amp;$C2061,Sales!$J:$W,13,0),0)</f>
        <v>0</v>
      </c>
      <c r="Q2061" s="98">
        <f>IFERROR(VLOOKUP($F2061&amp;$C2061,Sales!$A:$H,7,0),0)</f>
        <v>0</v>
      </c>
      <c r="R2061" s="41">
        <f t="shared" si="64"/>
        <v>1</v>
      </c>
      <c r="S2061" s="41">
        <v>1</v>
      </c>
      <c r="T2061" s="41"/>
      <c r="U2061" s="41"/>
      <c r="V2061" s="15">
        <v>1</v>
      </c>
      <c r="W2061" s="15">
        <v>1</v>
      </c>
      <c r="X2061" s="15">
        <v>1</v>
      </c>
      <c r="Y2061" s="41">
        <v>1</v>
      </c>
      <c r="Z2061" s="41">
        <v>1</v>
      </c>
      <c r="AA2061" s="41"/>
      <c r="AB2061" s="41"/>
      <c r="AC2061" s="41"/>
      <c r="AD2061" s="41"/>
      <c r="AE2061" s="41"/>
      <c r="AF2061" s="41"/>
      <c r="AG2061" s="41"/>
      <c r="AH2061" s="15"/>
      <c r="AI2061" s="41"/>
      <c r="AJ2061" s="41"/>
      <c r="AK2061" s="41"/>
      <c r="AL2061" s="15"/>
      <c r="AM2061" s="15"/>
      <c r="AN2061" s="15"/>
      <c r="AO2061" s="15"/>
      <c r="AP2061" s="15"/>
      <c r="AQ2061" s="15"/>
      <c r="AR2061" s="15"/>
      <c r="AS2061" s="15"/>
      <c r="AT2061" s="127"/>
      <c r="AU2061" s="15"/>
      <c r="AV2061" s="15"/>
      <c r="AW2061" s="15"/>
      <c r="AX2061" s="15"/>
      <c r="AY2061" s="15"/>
      <c r="AZ2061" s="10">
        <v>1</v>
      </c>
      <c r="BA2061" t="s">
        <v>13952</v>
      </c>
      <c r="BB2061" t="s">
        <v>23</v>
      </c>
      <c r="BD2061" s="39" t="str">
        <f t="shared" si="65"/>
        <v>01/396129506LBlibli Jabodetabek</v>
      </c>
    </row>
    <row r="2062" spans="2:56" ht="13.5" customHeight="1" x14ac:dyDescent="0.35">
      <c r="B2062" s="10" t="s">
        <v>17</v>
      </c>
      <c r="C2062" s="10" t="s">
        <v>1648</v>
      </c>
      <c r="D2062" s="10" t="s">
        <v>65</v>
      </c>
      <c r="E2062" s="10" t="s">
        <v>66</v>
      </c>
      <c r="F2062" s="10" t="s">
        <v>2225</v>
      </c>
      <c r="G2062" s="137" t="s">
        <v>16750</v>
      </c>
      <c r="H2062" s="10" t="s">
        <v>16335</v>
      </c>
      <c r="I2062" s="10" t="s">
        <v>2227</v>
      </c>
      <c r="J2062" s="10" t="s">
        <v>15677</v>
      </c>
      <c r="K2062" s="10" t="s">
        <v>13382</v>
      </c>
      <c r="L2062" s="98">
        <f>IFERROR(VLOOKUP($F2062&amp;$C2062,Sales!$J:$W,9,0),0)</f>
        <v>0</v>
      </c>
      <c r="M2062" s="98">
        <f>IFERROR(VLOOKUP($F2062&amp;$C2062,Sales!$J:$W,10,0),0)</f>
        <v>0</v>
      </c>
      <c r="N2062" s="98">
        <f>IFERROR(VLOOKUP($F2062&amp;$C2062,Sales!$J:$W,11,0),0)</f>
        <v>0</v>
      </c>
      <c r="O2062" s="98">
        <f>IFERROR(VLOOKUP($F2062&amp;$C2062,Sales!$J:$W,12,0),0)</f>
        <v>0</v>
      </c>
      <c r="P2062" s="98">
        <f>IFERROR(VLOOKUP($F2062&amp;$C2062,Sales!$J:$W,13,0),0)</f>
        <v>0</v>
      </c>
      <c r="Q2062" s="98">
        <f>IFERROR(VLOOKUP($F2062&amp;$C2062,Sales!$A:$H,7,0),0)</f>
        <v>0</v>
      </c>
      <c r="R2062" s="41">
        <f t="shared" si="64"/>
        <v>1</v>
      </c>
      <c r="S2062" s="41">
        <v>1</v>
      </c>
      <c r="T2062" s="41"/>
      <c r="U2062" s="41"/>
      <c r="V2062" s="15">
        <v>1</v>
      </c>
      <c r="W2062" s="15">
        <v>1</v>
      </c>
      <c r="X2062" s="15">
        <v>1</v>
      </c>
      <c r="Y2062" s="41">
        <v>1</v>
      </c>
      <c r="Z2062" s="41">
        <v>1</v>
      </c>
      <c r="AA2062" s="41"/>
      <c r="AB2062" s="41"/>
      <c r="AC2062" s="41"/>
      <c r="AD2062" s="41"/>
      <c r="AE2062" s="41"/>
      <c r="AF2062" s="41"/>
      <c r="AG2062" s="41"/>
      <c r="AH2062" s="15"/>
      <c r="AI2062" s="41"/>
      <c r="AJ2062" s="41"/>
      <c r="AK2062" s="41"/>
      <c r="AL2062" s="15"/>
      <c r="AM2062" s="15"/>
      <c r="AN2062" s="15"/>
      <c r="AO2062" s="15"/>
      <c r="AP2062" s="15"/>
      <c r="AQ2062" s="15"/>
      <c r="AR2062" s="15"/>
      <c r="AS2062" s="15"/>
      <c r="AT2062" s="127"/>
      <c r="AU2062" s="15"/>
      <c r="AV2062" s="15"/>
      <c r="AW2062" s="15"/>
      <c r="AX2062" s="15"/>
      <c r="AY2062" s="15"/>
      <c r="AZ2062" s="10">
        <v>1</v>
      </c>
      <c r="BA2062" t="s">
        <v>22</v>
      </c>
      <c r="BB2062" t="s">
        <v>23</v>
      </c>
      <c r="BD2062" s="39" t="str">
        <f t="shared" si="65"/>
        <v>01/396129505ABlibli Jabodetabek</v>
      </c>
    </row>
    <row r="2063" spans="2:56" ht="13.5" customHeight="1" x14ac:dyDescent="0.35">
      <c r="B2063" s="10" t="s">
        <v>17</v>
      </c>
      <c r="C2063" s="10" t="s">
        <v>1648</v>
      </c>
      <c r="D2063" s="10" t="s">
        <v>65</v>
      </c>
      <c r="E2063" s="10" t="s">
        <v>66</v>
      </c>
      <c r="F2063" s="10" t="s">
        <v>4116</v>
      </c>
      <c r="G2063" s="137" t="s">
        <v>16702</v>
      </c>
      <c r="H2063" s="10" t="s">
        <v>13171</v>
      </c>
      <c r="I2063" s="10" t="s">
        <v>2130</v>
      </c>
      <c r="J2063" s="10" t="s">
        <v>15678</v>
      </c>
      <c r="K2063" s="10" t="s">
        <v>13383</v>
      </c>
      <c r="L2063" s="98">
        <f>IFERROR(VLOOKUP($F2063&amp;$C2063,Sales!$J:$W,9,0),0)</f>
        <v>0</v>
      </c>
      <c r="M2063" s="98">
        <f>IFERROR(VLOOKUP($F2063&amp;$C2063,Sales!$J:$W,10,0),0)</f>
        <v>0</v>
      </c>
      <c r="N2063" s="98">
        <f>IFERROR(VLOOKUP($F2063&amp;$C2063,Sales!$J:$W,11,0),0)</f>
        <v>0</v>
      </c>
      <c r="O2063" s="98">
        <f>IFERROR(VLOOKUP($F2063&amp;$C2063,Sales!$J:$W,12,0),0)</f>
        <v>0</v>
      </c>
      <c r="P2063" s="98">
        <f>IFERROR(VLOOKUP($F2063&amp;$C2063,Sales!$J:$W,13,0),0)</f>
        <v>0</v>
      </c>
      <c r="Q2063" s="98">
        <f>IFERROR(VLOOKUP($F2063&amp;$C2063,Sales!$A:$H,7,0),0)</f>
        <v>0</v>
      </c>
      <c r="R2063" s="41">
        <f t="shared" si="64"/>
        <v>1</v>
      </c>
      <c r="S2063" s="41">
        <v>1</v>
      </c>
      <c r="T2063" s="41"/>
      <c r="U2063" s="41"/>
      <c r="V2063" s="15">
        <v>1</v>
      </c>
      <c r="W2063" s="15">
        <v>1</v>
      </c>
      <c r="X2063" s="15">
        <v>1</v>
      </c>
      <c r="Y2063" s="41">
        <v>1</v>
      </c>
      <c r="Z2063" s="41">
        <v>1</v>
      </c>
      <c r="AA2063" s="41"/>
      <c r="AB2063" s="41"/>
      <c r="AC2063" s="41"/>
      <c r="AD2063" s="41"/>
      <c r="AE2063" s="41"/>
      <c r="AF2063" s="41"/>
      <c r="AG2063" s="41"/>
      <c r="AH2063" s="15"/>
      <c r="AI2063" s="41"/>
      <c r="AJ2063" s="41"/>
      <c r="AK2063" s="41"/>
      <c r="AL2063" s="15"/>
      <c r="AM2063" s="15"/>
      <c r="AN2063" s="15"/>
      <c r="AO2063" s="15"/>
      <c r="AP2063" s="15"/>
      <c r="AQ2063" s="15"/>
      <c r="AR2063" s="15"/>
      <c r="AS2063" s="15"/>
      <c r="AT2063" s="127"/>
      <c r="AU2063" s="15"/>
      <c r="AV2063" s="15"/>
      <c r="AW2063" s="15"/>
      <c r="AX2063" s="15"/>
      <c r="AY2063" s="15"/>
      <c r="AZ2063" s="10">
        <v>1</v>
      </c>
      <c r="BA2063" t="s">
        <v>22</v>
      </c>
      <c r="BB2063" t="s">
        <v>23</v>
      </c>
      <c r="BD2063" s="39" t="str">
        <f t="shared" si="65"/>
        <v>01/396129506KBlibli Jabodetabek</v>
      </c>
    </row>
    <row r="2064" spans="2:56" ht="13.5" customHeight="1" x14ac:dyDescent="0.35">
      <c r="B2064" s="10" t="s">
        <v>17</v>
      </c>
      <c r="C2064" s="10" t="s">
        <v>1648</v>
      </c>
      <c r="D2064" s="10" t="s">
        <v>65</v>
      </c>
      <c r="E2064" s="10" t="s">
        <v>66</v>
      </c>
      <c r="F2064" s="10" t="s">
        <v>6287</v>
      </c>
      <c r="G2064" s="137" t="s">
        <v>16751</v>
      </c>
      <c r="H2064" s="10" t="s">
        <v>16336</v>
      </c>
      <c r="I2064" s="10" t="s">
        <v>2259</v>
      </c>
      <c r="J2064" s="10" t="s">
        <v>15679</v>
      </c>
      <c r="K2064" s="10" t="s">
        <v>13384</v>
      </c>
      <c r="L2064" s="98">
        <f>IFERROR(VLOOKUP($F2064&amp;$C2064,Sales!$J:$W,9,0),0)</f>
        <v>0</v>
      </c>
      <c r="M2064" s="98">
        <f>IFERROR(VLOOKUP($F2064&amp;$C2064,Sales!$J:$W,10,0),0)</f>
        <v>0</v>
      </c>
      <c r="N2064" s="98">
        <f>IFERROR(VLOOKUP($F2064&amp;$C2064,Sales!$J:$W,11,0),0)</f>
        <v>0</v>
      </c>
      <c r="O2064" s="98">
        <f>IFERROR(VLOOKUP($F2064&amp;$C2064,Sales!$J:$W,12,0),0)</f>
        <v>0</v>
      </c>
      <c r="P2064" s="98">
        <f>IFERROR(VLOOKUP($F2064&amp;$C2064,Sales!$J:$W,13,0),0)</f>
        <v>0</v>
      </c>
      <c r="Q2064" s="98">
        <f>IFERROR(VLOOKUP($F2064&amp;$C2064,Sales!$A:$H,7,0),0)</f>
        <v>0</v>
      </c>
      <c r="R2064" s="41">
        <f t="shared" si="64"/>
        <v>1</v>
      </c>
      <c r="S2064" s="41">
        <v>1</v>
      </c>
      <c r="T2064" s="41"/>
      <c r="U2064" s="41"/>
      <c r="V2064" s="15">
        <v>1</v>
      </c>
      <c r="W2064" s="15">
        <v>1</v>
      </c>
      <c r="X2064" s="15">
        <v>1</v>
      </c>
      <c r="Y2064" s="41">
        <v>1</v>
      </c>
      <c r="Z2064" s="41">
        <v>1</v>
      </c>
      <c r="AA2064" s="41"/>
      <c r="AB2064" s="41"/>
      <c r="AC2064" s="41"/>
      <c r="AD2064" s="41"/>
      <c r="AE2064" s="41"/>
      <c r="AF2064" s="41"/>
      <c r="AG2064" s="41"/>
      <c r="AH2064" s="15"/>
      <c r="AI2064" s="41"/>
      <c r="AJ2064" s="41"/>
      <c r="AK2064" s="41"/>
      <c r="AL2064" s="15"/>
      <c r="AM2064" s="15"/>
      <c r="AN2064" s="15"/>
      <c r="AO2064" s="15"/>
      <c r="AP2064" s="15"/>
      <c r="AQ2064" s="15"/>
      <c r="AR2064" s="15"/>
      <c r="AS2064" s="15"/>
      <c r="AT2064" s="127"/>
      <c r="AU2064" s="15"/>
      <c r="AV2064" s="15"/>
      <c r="AW2064" s="15"/>
      <c r="AX2064" s="15"/>
      <c r="AY2064" s="15"/>
      <c r="AZ2064" s="10">
        <v>1</v>
      </c>
      <c r="BA2064" t="s">
        <v>22</v>
      </c>
      <c r="BB2064" t="s">
        <v>23</v>
      </c>
      <c r="BD2064" s="39" t="str">
        <f t="shared" si="65"/>
        <v>01/396129506VBlibli Jabodetabek</v>
      </c>
    </row>
    <row r="2065" spans="2:61" ht="13.5" customHeight="1" x14ac:dyDescent="0.35">
      <c r="B2065" s="10" t="s">
        <v>17</v>
      </c>
      <c r="C2065" s="10" t="s">
        <v>1648</v>
      </c>
      <c r="D2065" s="10" t="s">
        <v>65</v>
      </c>
      <c r="E2065" s="10" t="s">
        <v>66</v>
      </c>
      <c r="F2065" s="10" t="s">
        <v>4123</v>
      </c>
      <c r="G2065" s="137" t="s">
        <v>16752</v>
      </c>
      <c r="H2065" s="10" t="s">
        <v>16337</v>
      </c>
      <c r="I2065" s="10" t="s">
        <v>2413</v>
      </c>
      <c r="J2065" s="124" t="s">
        <v>15680</v>
      </c>
      <c r="K2065" s="10" t="s">
        <v>13385</v>
      </c>
      <c r="L2065" s="98">
        <f>IFERROR(VLOOKUP($F2065&amp;$C2065,Sales!$J:$W,9,0),0)</f>
        <v>0</v>
      </c>
      <c r="M2065" s="98">
        <f>IFERROR(VLOOKUP($F2065&amp;$C2065,Sales!$J:$W,10,0),0)</f>
        <v>0</v>
      </c>
      <c r="N2065" s="98">
        <f>IFERROR(VLOOKUP($F2065&amp;$C2065,Sales!$J:$W,11,0),0)</f>
        <v>0</v>
      </c>
      <c r="O2065" s="98">
        <f>IFERROR(VLOOKUP($F2065&amp;$C2065,Sales!$J:$W,12,0),0)</f>
        <v>0</v>
      </c>
      <c r="P2065" s="98">
        <f>IFERROR(VLOOKUP($F2065&amp;$C2065,Sales!$J:$W,13,0),0)</f>
        <v>0</v>
      </c>
      <c r="Q2065" s="98">
        <f>IFERROR(VLOOKUP($F2065&amp;$C2065,Sales!$A:$H,7,0),0)</f>
        <v>0</v>
      </c>
      <c r="R2065" s="41">
        <f t="shared" si="64"/>
        <v>1</v>
      </c>
      <c r="S2065" s="41">
        <v>1</v>
      </c>
      <c r="T2065" s="41"/>
      <c r="U2065" s="41"/>
      <c r="V2065" s="15">
        <v>1</v>
      </c>
      <c r="W2065" s="15">
        <v>1</v>
      </c>
      <c r="X2065" s="15">
        <v>1</v>
      </c>
      <c r="Y2065" s="41">
        <v>1</v>
      </c>
      <c r="Z2065" s="41">
        <v>1</v>
      </c>
      <c r="AA2065" s="41"/>
      <c r="AB2065" s="41"/>
      <c r="AC2065" s="41"/>
      <c r="AD2065" s="41"/>
      <c r="AE2065" s="41"/>
      <c r="AF2065" s="41"/>
      <c r="AG2065" s="41"/>
      <c r="AH2065" s="15"/>
      <c r="AI2065" s="41"/>
      <c r="AJ2065" s="41"/>
      <c r="AK2065" s="41"/>
      <c r="AL2065" s="15"/>
      <c r="AM2065" s="15"/>
      <c r="AN2065" s="15"/>
      <c r="AO2065" s="15"/>
      <c r="AP2065" s="15"/>
      <c r="AQ2065" s="15"/>
      <c r="AR2065" s="15"/>
      <c r="AS2065" s="15"/>
      <c r="AT2065" s="127"/>
      <c r="AU2065" s="15"/>
      <c r="AV2065" s="15"/>
      <c r="AW2065" s="15"/>
      <c r="AX2065" s="15"/>
      <c r="AY2065" s="15"/>
      <c r="AZ2065" s="10">
        <v>1</v>
      </c>
      <c r="BA2065" t="s">
        <v>22</v>
      </c>
      <c r="BB2065" t="s">
        <v>23</v>
      </c>
      <c r="BD2065" s="39" t="str">
        <f t="shared" si="65"/>
        <v>01/396129506WBlibli Jabodetabek</v>
      </c>
    </row>
    <row r="2066" spans="2:61" ht="13.5" customHeight="1" x14ac:dyDescent="0.35">
      <c r="B2066" s="10" t="s">
        <v>17</v>
      </c>
      <c r="C2066" s="10" t="s">
        <v>1648</v>
      </c>
      <c r="D2066" s="10" t="s">
        <v>65</v>
      </c>
      <c r="E2066" s="10" t="s">
        <v>66</v>
      </c>
      <c r="F2066" s="10" t="s">
        <v>2244</v>
      </c>
      <c r="G2066" s="137" t="s">
        <v>16753</v>
      </c>
      <c r="H2066" s="10" t="s">
        <v>16338</v>
      </c>
      <c r="I2066" s="10" t="s">
        <v>2246</v>
      </c>
      <c r="J2066" s="10" t="s">
        <v>15681</v>
      </c>
      <c r="K2066" s="10" t="s">
        <v>13386</v>
      </c>
      <c r="L2066" s="98">
        <f>IFERROR(VLOOKUP($F2066&amp;$C2066,Sales!$J:$W,9,0),0)</f>
        <v>0</v>
      </c>
      <c r="M2066" s="98">
        <f>IFERROR(VLOOKUP($F2066&amp;$C2066,Sales!$J:$W,10,0),0)</f>
        <v>0</v>
      </c>
      <c r="N2066" s="98">
        <f>IFERROR(VLOOKUP($F2066&amp;$C2066,Sales!$J:$W,11,0),0)</f>
        <v>0</v>
      </c>
      <c r="O2066" s="98">
        <f>IFERROR(VLOOKUP($F2066&amp;$C2066,Sales!$J:$W,12,0),0)</f>
        <v>0</v>
      </c>
      <c r="P2066" s="98">
        <f>IFERROR(VLOOKUP($F2066&amp;$C2066,Sales!$J:$W,13,0),0)</f>
        <v>0</v>
      </c>
      <c r="Q2066" s="98">
        <f>IFERROR(VLOOKUP($F2066&amp;$C2066,Sales!$A:$H,7,0),0)</f>
        <v>0</v>
      </c>
      <c r="R2066" s="41">
        <f t="shared" si="64"/>
        <v>1</v>
      </c>
      <c r="S2066" s="41">
        <v>1</v>
      </c>
      <c r="T2066" s="41"/>
      <c r="U2066" s="41"/>
      <c r="V2066" s="15">
        <v>1</v>
      </c>
      <c r="W2066" s="15">
        <v>1</v>
      </c>
      <c r="X2066" s="15">
        <v>1</v>
      </c>
      <c r="Y2066" s="41">
        <v>1</v>
      </c>
      <c r="Z2066" s="41">
        <v>1</v>
      </c>
      <c r="AA2066" s="41"/>
      <c r="AB2066" s="41"/>
      <c r="AC2066" s="41"/>
      <c r="AD2066" s="41"/>
      <c r="AE2066" s="41"/>
      <c r="AF2066" s="41"/>
      <c r="AG2066" s="41"/>
      <c r="AH2066" s="15"/>
      <c r="AI2066" s="41"/>
      <c r="AJ2066" s="41"/>
      <c r="AK2066" s="41"/>
      <c r="AL2066" s="15"/>
      <c r="AM2066" s="15"/>
      <c r="AN2066" s="15"/>
      <c r="AO2066" s="15"/>
      <c r="AP2066" s="15"/>
      <c r="AQ2066" s="15"/>
      <c r="AR2066" s="15"/>
      <c r="AS2066" s="15"/>
      <c r="AT2066" s="127"/>
      <c r="AU2066" s="15"/>
      <c r="AV2066" s="15"/>
      <c r="AW2066" s="15"/>
      <c r="AX2066" s="15"/>
      <c r="AY2066" s="15"/>
      <c r="AZ2066" s="10">
        <v>1</v>
      </c>
      <c r="BA2066" t="s">
        <v>22</v>
      </c>
      <c r="BB2066" t="s">
        <v>23</v>
      </c>
      <c r="BD2066" s="39" t="str">
        <f t="shared" si="65"/>
        <v>01/396129505BBlibli Jabodetabek</v>
      </c>
      <c r="BG2066" t="s">
        <v>13470</v>
      </c>
    </row>
    <row r="2067" spans="2:61" ht="13.5" customHeight="1" x14ac:dyDescent="0.35">
      <c r="B2067" s="10" t="s">
        <v>17</v>
      </c>
      <c r="C2067" s="10" t="s">
        <v>1648</v>
      </c>
      <c r="D2067" s="10" t="s">
        <v>193</v>
      </c>
      <c r="E2067" s="10" t="s">
        <v>194</v>
      </c>
      <c r="F2067" s="10" t="s">
        <v>13358</v>
      </c>
      <c r="G2067" s="137" t="s">
        <v>13458</v>
      </c>
      <c r="H2067" s="10" t="s">
        <v>16339</v>
      </c>
      <c r="I2067" s="10">
        <v>4987176129208</v>
      </c>
      <c r="J2067" s="10" t="s">
        <v>15682</v>
      </c>
      <c r="K2067" s="10" t="s">
        <v>13464</v>
      </c>
      <c r="L2067" s="98">
        <f>IFERROR(VLOOKUP($F2067&amp;$C2067,Sales!$J:$W,9,0),0)</f>
        <v>0</v>
      </c>
      <c r="M2067" s="98">
        <f>IFERROR(VLOOKUP($F2067&amp;$C2067,Sales!$J:$W,10,0),0)</f>
        <v>0</v>
      </c>
      <c r="N2067" s="98">
        <f>IFERROR(VLOOKUP($F2067&amp;$C2067,Sales!$J:$W,11,0),0)</f>
        <v>0</v>
      </c>
      <c r="O2067" s="98">
        <f>IFERROR(VLOOKUP($F2067&amp;$C2067,Sales!$J:$W,12,0),0)</f>
        <v>0</v>
      </c>
      <c r="P2067" s="98">
        <f>IFERROR(VLOOKUP($F2067&amp;$C2067,Sales!$J:$W,13,0),0)</f>
        <v>0</v>
      </c>
      <c r="Q2067" s="98">
        <f>IFERROR(VLOOKUP($F2067&amp;$C2067,Sales!$A:$H,7,0),0)</f>
        <v>0</v>
      </c>
      <c r="R2067" s="41">
        <f t="shared" si="64"/>
        <v>0</v>
      </c>
      <c r="S2067" s="41">
        <v>0</v>
      </c>
      <c r="T2067" s="41"/>
      <c r="U2067" s="41"/>
      <c r="V2067" s="15">
        <v>0</v>
      </c>
      <c r="W2067" s="15">
        <v>0</v>
      </c>
      <c r="X2067" s="15">
        <v>0</v>
      </c>
      <c r="Y2067" s="41">
        <v>0</v>
      </c>
      <c r="Z2067" s="41">
        <v>0</v>
      </c>
      <c r="AA2067" s="41"/>
      <c r="AB2067" s="41"/>
      <c r="AC2067" s="41"/>
      <c r="AD2067" s="15"/>
      <c r="AE2067" s="15"/>
      <c r="AF2067" s="41"/>
      <c r="AG2067" s="41"/>
      <c r="AH2067" s="15"/>
      <c r="AI2067" s="15"/>
      <c r="AJ2067" s="41"/>
      <c r="AK2067" s="15"/>
      <c r="AL2067" s="15"/>
      <c r="AM2067" s="15"/>
      <c r="AN2067" s="15"/>
      <c r="AO2067" s="15"/>
      <c r="AP2067" s="15"/>
      <c r="AQ2067" s="15"/>
      <c r="AR2067" s="15"/>
      <c r="AS2067" s="15"/>
      <c r="AT2067" s="127"/>
      <c r="AU2067" s="15"/>
      <c r="AV2067" s="15"/>
      <c r="AW2067" s="15"/>
      <c r="AX2067" s="15"/>
      <c r="AY2067" s="15"/>
      <c r="AZ2067" s="10">
        <v>1</v>
      </c>
      <c r="BA2067" t="s">
        <v>22</v>
      </c>
      <c r="BB2067" t="s">
        <v>23</v>
      </c>
      <c r="BD2067" s="39" t="str">
        <f t="shared" si="65"/>
        <v>01/244521106DBlibli Jabodetabek</v>
      </c>
      <c r="BG2067" t="s">
        <v>13470</v>
      </c>
    </row>
    <row r="2068" spans="2:61" ht="13.5" customHeight="1" x14ac:dyDescent="0.35">
      <c r="B2068" s="10" t="s">
        <v>17</v>
      </c>
      <c r="C2068" s="10" t="s">
        <v>1648</v>
      </c>
      <c r="D2068" s="10" t="s">
        <v>193</v>
      </c>
      <c r="E2068" s="10" t="s">
        <v>194</v>
      </c>
      <c r="F2068" s="10" t="s">
        <v>13361</v>
      </c>
      <c r="G2068" s="137" t="s">
        <v>13459</v>
      </c>
      <c r="H2068" s="10" t="s">
        <v>16340</v>
      </c>
      <c r="I2068" s="10">
        <v>4987176129444</v>
      </c>
      <c r="J2068" s="10" t="s">
        <v>15683</v>
      </c>
      <c r="K2068" s="10" t="s">
        <v>13465</v>
      </c>
      <c r="L2068" s="98">
        <f>IFERROR(VLOOKUP($F2068&amp;$C2068,Sales!$J:$W,9,0),0)</f>
        <v>0</v>
      </c>
      <c r="M2068" s="98">
        <f>IFERROR(VLOOKUP($F2068&amp;$C2068,Sales!$J:$W,10,0),0)</f>
        <v>0</v>
      </c>
      <c r="N2068" s="98">
        <f>IFERROR(VLOOKUP($F2068&amp;$C2068,Sales!$J:$W,11,0),0)</f>
        <v>0</v>
      </c>
      <c r="O2068" s="98">
        <f>IFERROR(VLOOKUP($F2068&amp;$C2068,Sales!$J:$W,12,0),0)</f>
        <v>0</v>
      </c>
      <c r="P2068" s="98">
        <f>IFERROR(VLOOKUP($F2068&amp;$C2068,Sales!$J:$W,13,0),0)</f>
        <v>0</v>
      </c>
      <c r="Q2068" s="98">
        <f>IFERROR(VLOOKUP($F2068&amp;$C2068,Sales!$A:$H,7,0),0)</f>
        <v>0</v>
      </c>
      <c r="R2068" s="41">
        <f t="shared" si="64"/>
        <v>1</v>
      </c>
      <c r="S2068" s="41">
        <v>1</v>
      </c>
      <c r="T2068" s="41"/>
      <c r="U2068" s="41"/>
      <c r="V2068" s="15">
        <v>1</v>
      </c>
      <c r="W2068" s="15">
        <v>1</v>
      </c>
      <c r="X2068" s="15">
        <v>1</v>
      </c>
      <c r="Y2068" s="41">
        <v>1</v>
      </c>
      <c r="Z2068" s="41">
        <v>1</v>
      </c>
      <c r="AA2068" s="41"/>
      <c r="AB2068" s="41"/>
      <c r="AC2068" s="41"/>
      <c r="AD2068" s="41"/>
      <c r="AE2068" s="41"/>
      <c r="AF2068" s="41"/>
      <c r="AG2068" s="41"/>
      <c r="AH2068" s="15"/>
      <c r="AI2068" s="41"/>
      <c r="AJ2068" s="41"/>
      <c r="AK2068" s="41"/>
      <c r="AL2068" s="15"/>
      <c r="AM2068" s="15"/>
      <c r="AN2068" s="15"/>
      <c r="AO2068" s="15"/>
      <c r="AP2068" s="15"/>
      <c r="AQ2068" s="15"/>
      <c r="AR2068" s="15"/>
      <c r="AS2068" s="15"/>
      <c r="AT2068" s="127"/>
      <c r="AU2068" s="15"/>
      <c r="AV2068" s="15"/>
      <c r="AW2068" s="15"/>
      <c r="AX2068" s="15"/>
      <c r="AY2068" s="15"/>
      <c r="AZ2068" s="10">
        <v>1</v>
      </c>
      <c r="BA2068" t="s">
        <v>22</v>
      </c>
      <c r="BB2068" t="s">
        <v>23</v>
      </c>
      <c r="BD2068" s="39" t="str">
        <f t="shared" si="65"/>
        <v>01/244521106GBlibli Jabodetabek</v>
      </c>
      <c r="BG2068" t="s">
        <v>13470</v>
      </c>
    </row>
    <row r="2069" spans="2:61" ht="13.5" customHeight="1" x14ac:dyDescent="0.35">
      <c r="B2069" s="10" t="s">
        <v>17</v>
      </c>
      <c r="C2069" s="10" t="s">
        <v>1648</v>
      </c>
      <c r="D2069" s="10" t="s">
        <v>193</v>
      </c>
      <c r="E2069" s="10" t="s">
        <v>194</v>
      </c>
      <c r="F2069" s="10" t="s">
        <v>13359</v>
      </c>
      <c r="G2069" s="137" t="s">
        <v>13460</v>
      </c>
      <c r="H2069" s="10" t="s">
        <v>14732</v>
      </c>
      <c r="I2069" s="10">
        <v>4987176129215</v>
      </c>
      <c r="J2069" s="10" t="s">
        <v>15684</v>
      </c>
      <c r="K2069" s="10" t="s">
        <v>13466</v>
      </c>
      <c r="L2069" s="98">
        <f>IFERROR(VLOOKUP($F2069&amp;$C2069,Sales!$J:$W,9,0),0)</f>
        <v>0</v>
      </c>
      <c r="M2069" s="98">
        <f>IFERROR(VLOOKUP($F2069&amp;$C2069,Sales!$J:$W,10,0),0)</f>
        <v>0</v>
      </c>
      <c r="N2069" s="98">
        <f>IFERROR(VLOOKUP($F2069&amp;$C2069,Sales!$J:$W,11,0),0)</f>
        <v>0</v>
      </c>
      <c r="O2069" s="98">
        <f>IFERROR(VLOOKUP($F2069&amp;$C2069,Sales!$J:$W,12,0),0)</f>
        <v>0</v>
      </c>
      <c r="P2069" s="98">
        <f>IFERROR(VLOOKUP($F2069&amp;$C2069,Sales!$J:$W,13,0),0)</f>
        <v>0</v>
      </c>
      <c r="Q2069" s="98">
        <f>IFERROR(VLOOKUP($F2069&amp;$C2069,Sales!$A:$H,7,0),0)</f>
        <v>0</v>
      </c>
      <c r="R2069" s="41">
        <f t="shared" si="64"/>
        <v>1</v>
      </c>
      <c r="S2069" s="41">
        <v>1</v>
      </c>
      <c r="T2069" s="41"/>
      <c r="U2069" s="41"/>
      <c r="V2069" s="15">
        <v>1</v>
      </c>
      <c r="W2069" s="15">
        <v>1</v>
      </c>
      <c r="X2069" s="15">
        <v>1</v>
      </c>
      <c r="Y2069" s="41">
        <v>1</v>
      </c>
      <c r="Z2069" s="41">
        <v>1</v>
      </c>
      <c r="AA2069" s="41"/>
      <c r="AB2069" s="41"/>
      <c r="AC2069" s="41"/>
      <c r="AD2069" s="41"/>
      <c r="AE2069" s="41"/>
      <c r="AF2069" s="41"/>
      <c r="AG2069" s="41"/>
      <c r="AH2069" s="15"/>
      <c r="AI2069" s="41"/>
      <c r="AJ2069" s="41"/>
      <c r="AK2069" s="41"/>
      <c r="AL2069" s="15"/>
      <c r="AM2069" s="15"/>
      <c r="AN2069" s="15"/>
      <c r="AO2069" s="15"/>
      <c r="AP2069" s="15"/>
      <c r="AQ2069" s="15"/>
      <c r="AR2069" s="15"/>
      <c r="AS2069" s="15"/>
      <c r="AT2069" s="127"/>
      <c r="AU2069" s="15"/>
      <c r="AV2069" s="15"/>
      <c r="AW2069" s="15"/>
      <c r="AX2069" s="15"/>
      <c r="AY2069" s="15"/>
      <c r="AZ2069" s="10">
        <v>1</v>
      </c>
      <c r="BA2069" t="s">
        <v>22</v>
      </c>
      <c r="BB2069" t="s">
        <v>23</v>
      </c>
      <c r="BD2069" s="39" t="str">
        <f t="shared" si="65"/>
        <v>01/244521106EBlibli Jabodetabek</v>
      </c>
      <c r="BG2069" t="s">
        <v>13470</v>
      </c>
    </row>
    <row r="2070" spans="2:61" ht="13.5" customHeight="1" x14ac:dyDescent="0.35">
      <c r="B2070" s="10" t="s">
        <v>17</v>
      </c>
      <c r="C2070" s="10" t="s">
        <v>1648</v>
      </c>
      <c r="D2070" s="10" t="s">
        <v>193</v>
      </c>
      <c r="E2070" s="10" t="s">
        <v>194</v>
      </c>
      <c r="F2070" s="10" t="s">
        <v>13360</v>
      </c>
      <c r="G2070" s="137" t="s">
        <v>13461</v>
      </c>
      <c r="H2070" s="10" t="s">
        <v>14731</v>
      </c>
      <c r="I2070" s="10">
        <v>4987176129437</v>
      </c>
      <c r="J2070" s="10" t="s">
        <v>15685</v>
      </c>
      <c r="K2070" s="10" t="s">
        <v>13467</v>
      </c>
      <c r="L2070" s="98">
        <f>IFERROR(VLOOKUP($F2070&amp;$C2070,Sales!$J:$W,9,0),0)</f>
        <v>0</v>
      </c>
      <c r="M2070" s="98">
        <f>IFERROR(VLOOKUP($F2070&amp;$C2070,Sales!$J:$W,10,0),0)</f>
        <v>0</v>
      </c>
      <c r="N2070" s="98">
        <f>IFERROR(VLOOKUP($F2070&amp;$C2070,Sales!$J:$W,11,0),0)</f>
        <v>0</v>
      </c>
      <c r="O2070" s="98">
        <f>IFERROR(VLOOKUP($F2070&amp;$C2070,Sales!$J:$W,12,0),0)</f>
        <v>0</v>
      </c>
      <c r="P2070" s="98">
        <f>IFERROR(VLOOKUP($F2070&amp;$C2070,Sales!$J:$W,13,0),0)</f>
        <v>0</v>
      </c>
      <c r="Q2070" s="98">
        <f>IFERROR(VLOOKUP($F2070&amp;$C2070,Sales!$A:$H,7,0),0)</f>
        <v>0</v>
      </c>
      <c r="R2070" s="41">
        <f t="shared" si="64"/>
        <v>1</v>
      </c>
      <c r="S2070" s="41">
        <v>1</v>
      </c>
      <c r="T2070" s="41"/>
      <c r="U2070" s="41"/>
      <c r="V2070" s="15">
        <v>1</v>
      </c>
      <c r="W2070" s="15">
        <v>1</v>
      </c>
      <c r="X2070" s="15">
        <v>1</v>
      </c>
      <c r="Y2070" s="41">
        <v>1</v>
      </c>
      <c r="Z2070" s="41">
        <v>1</v>
      </c>
      <c r="AA2070" s="41"/>
      <c r="AB2070" s="41"/>
      <c r="AC2070" s="41"/>
      <c r="AD2070" s="41"/>
      <c r="AE2070" s="41"/>
      <c r="AF2070" s="41"/>
      <c r="AG2070" s="41"/>
      <c r="AH2070" s="15"/>
      <c r="AI2070" s="41"/>
      <c r="AJ2070" s="41"/>
      <c r="AK2070" s="41"/>
      <c r="AL2070" s="15"/>
      <c r="AM2070" s="15"/>
      <c r="AN2070" s="15"/>
      <c r="AO2070" s="15"/>
      <c r="AP2070" s="15"/>
      <c r="AQ2070" s="15"/>
      <c r="AR2070" s="15"/>
      <c r="AS2070" s="15"/>
      <c r="AT2070" s="127"/>
      <c r="AU2070" s="15"/>
      <c r="AV2070" s="15"/>
      <c r="AW2070" s="15"/>
      <c r="AX2070" s="15"/>
      <c r="AY2070" s="15"/>
      <c r="AZ2070" s="10">
        <v>1</v>
      </c>
      <c r="BA2070" t="s">
        <v>22</v>
      </c>
      <c r="BB2070" t="s">
        <v>23</v>
      </c>
      <c r="BD2070" s="39" t="str">
        <f t="shared" si="65"/>
        <v>01/244521106FBlibli Jabodetabek</v>
      </c>
      <c r="BG2070" t="s">
        <v>13470</v>
      </c>
    </row>
    <row r="2071" spans="2:61" ht="13.5" customHeight="1" x14ac:dyDescent="0.35">
      <c r="B2071" s="10" t="s">
        <v>17</v>
      </c>
      <c r="C2071" s="10" t="s">
        <v>1648</v>
      </c>
      <c r="D2071" s="10" t="s">
        <v>294</v>
      </c>
      <c r="E2071" s="10" t="s">
        <v>295</v>
      </c>
      <c r="F2071" s="10" t="s">
        <v>13452</v>
      </c>
      <c r="G2071" s="137" t="s">
        <v>13462</v>
      </c>
      <c r="H2071" s="10" t="s">
        <v>14712</v>
      </c>
      <c r="I2071" s="10">
        <v>4987176123732</v>
      </c>
      <c r="J2071" s="10" t="s">
        <v>15686</v>
      </c>
      <c r="K2071" s="10" t="s">
        <v>13468</v>
      </c>
      <c r="L2071" s="98">
        <f>IFERROR(VLOOKUP($F2071&amp;$C2071,Sales!$J:$W,9,0),0)</f>
        <v>0</v>
      </c>
      <c r="M2071" s="98">
        <f>IFERROR(VLOOKUP($F2071&amp;$C2071,Sales!$J:$W,10,0),0)</f>
        <v>0</v>
      </c>
      <c r="N2071" s="98">
        <f>IFERROR(VLOOKUP($F2071&amp;$C2071,Sales!$J:$W,11,0),0)</f>
        <v>0</v>
      </c>
      <c r="O2071" s="98">
        <f>IFERROR(VLOOKUP($F2071&amp;$C2071,Sales!$J:$W,12,0),0)</f>
        <v>0</v>
      </c>
      <c r="P2071" s="98">
        <f>IFERROR(VLOOKUP($F2071&amp;$C2071,Sales!$J:$W,13,0),0)</f>
        <v>0</v>
      </c>
      <c r="Q2071" s="98">
        <f>IFERROR(VLOOKUP($F2071&amp;$C2071,Sales!$A:$H,7,0),0)</f>
        <v>0</v>
      </c>
      <c r="R2071" s="41">
        <f t="shared" si="64"/>
        <v>1</v>
      </c>
      <c r="S2071" s="41">
        <v>1</v>
      </c>
      <c r="T2071" s="41"/>
      <c r="U2071" s="41"/>
      <c r="V2071" s="15">
        <v>1</v>
      </c>
      <c r="W2071" s="15">
        <v>1</v>
      </c>
      <c r="X2071" s="15">
        <v>1</v>
      </c>
      <c r="Y2071" s="41">
        <v>1</v>
      </c>
      <c r="Z2071" s="41">
        <v>1</v>
      </c>
      <c r="AA2071" s="41"/>
      <c r="AB2071" s="41"/>
      <c r="AC2071" s="41"/>
      <c r="AD2071" s="41"/>
      <c r="AE2071" s="41"/>
      <c r="AF2071" s="41"/>
      <c r="AG2071" s="41"/>
      <c r="AH2071" s="15"/>
      <c r="AI2071" s="41"/>
      <c r="AJ2071" s="41"/>
      <c r="AK2071" s="41"/>
      <c r="AL2071" s="15"/>
      <c r="AM2071" s="15"/>
      <c r="AN2071" s="15"/>
      <c r="AO2071" s="15"/>
      <c r="AP2071" s="15"/>
      <c r="AQ2071" s="15"/>
      <c r="AR2071" s="15"/>
      <c r="AS2071" s="15"/>
      <c r="AT2071" s="127"/>
      <c r="AU2071" s="15"/>
      <c r="AV2071" s="15"/>
      <c r="AW2071" s="15"/>
      <c r="AX2071" s="15"/>
      <c r="AY2071" s="15"/>
      <c r="AZ2071" s="10">
        <v>1</v>
      </c>
      <c r="BA2071" t="s">
        <v>22</v>
      </c>
      <c r="BB2071" t="s">
        <v>23</v>
      </c>
      <c r="BD2071" s="39" t="str">
        <f t="shared" si="65"/>
        <v>01/294826004KBlibli Jabodetabek</v>
      </c>
      <c r="BG2071" t="s">
        <v>13470</v>
      </c>
    </row>
    <row r="2072" spans="2:61" ht="13.5" customHeight="1" x14ac:dyDescent="0.35">
      <c r="B2072" s="10" t="s">
        <v>17</v>
      </c>
      <c r="C2072" s="10" t="s">
        <v>1648</v>
      </c>
      <c r="D2072" s="10" t="s">
        <v>294</v>
      </c>
      <c r="E2072" s="10" t="s">
        <v>295</v>
      </c>
      <c r="F2072" s="10" t="s">
        <v>13453</v>
      </c>
      <c r="G2072" s="137" t="s">
        <v>13463</v>
      </c>
      <c r="H2072" s="10" t="s">
        <v>14713</v>
      </c>
      <c r="I2072" s="10">
        <v>4987176123749</v>
      </c>
      <c r="J2072" s="10" t="s">
        <v>15687</v>
      </c>
      <c r="K2072" s="10" t="s">
        <v>13469</v>
      </c>
      <c r="L2072" s="98">
        <f>IFERROR(VLOOKUP($F2072&amp;$C2072,Sales!$J:$W,9,0),0)</f>
        <v>0</v>
      </c>
      <c r="M2072" s="98">
        <f>IFERROR(VLOOKUP($F2072&amp;$C2072,Sales!$J:$W,10,0),0)</f>
        <v>0</v>
      </c>
      <c r="N2072" s="98">
        <f>IFERROR(VLOOKUP($F2072&amp;$C2072,Sales!$J:$W,11,0),0)</f>
        <v>0</v>
      </c>
      <c r="O2072" s="98">
        <f>IFERROR(VLOOKUP($F2072&amp;$C2072,Sales!$J:$W,12,0),0)</f>
        <v>0</v>
      </c>
      <c r="P2072" s="98">
        <f>IFERROR(VLOOKUP($F2072&amp;$C2072,Sales!$J:$W,13,0),0)</f>
        <v>0</v>
      </c>
      <c r="Q2072" s="98">
        <f>IFERROR(VLOOKUP($F2072&amp;$C2072,Sales!$A:$H,7,0),0)</f>
        <v>0</v>
      </c>
      <c r="R2072" s="41">
        <f t="shared" si="64"/>
        <v>1</v>
      </c>
      <c r="S2072" s="41">
        <v>1</v>
      </c>
      <c r="T2072" s="41"/>
      <c r="U2072" s="41"/>
      <c r="V2072" s="15">
        <v>1</v>
      </c>
      <c r="W2072" s="15">
        <v>1</v>
      </c>
      <c r="X2072" s="15">
        <v>1</v>
      </c>
      <c r="Y2072" s="41">
        <v>1</v>
      </c>
      <c r="Z2072" s="41">
        <v>1</v>
      </c>
      <c r="AA2072" s="41"/>
      <c r="AB2072" s="41"/>
      <c r="AC2072" s="41"/>
      <c r="AD2072" s="41"/>
      <c r="AE2072" s="41"/>
      <c r="AF2072" s="41"/>
      <c r="AG2072" s="41"/>
      <c r="AH2072" s="15"/>
      <c r="AI2072" s="41"/>
      <c r="AJ2072" s="41"/>
      <c r="AK2072" s="41"/>
      <c r="AL2072" s="15"/>
      <c r="AM2072" s="15"/>
      <c r="AN2072" s="15"/>
      <c r="AO2072" s="15"/>
      <c r="AP2072" s="15"/>
      <c r="AQ2072" s="15"/>
      <c r="AR2072" s="15"/>
      <c r="AS2072" s="15"/>
      <c r="AT2072" s="127"/>
      <c r="AU2072" s="15"/>
      <c r="AV2072" s="15"/>
      <c r="AW2072" s="15"/>
      <c r="AX2072" s="15"/>
      <c r="AY2072" s="15"/>
      <c r="AZ2072" s="10">
        <v>1</v>
      </c>
      <c r="BA2072" t="s">
        <v>22</v>
      </c>
      <c r="BB2072" t="s">
        <v>23</v>
      </c>
      <c r="BD2072" s="39" t="str">
        <f t="shared" si="65"/>
        <v>01/294826004LBlibli Jabodetabek</v>
      </c>
      <c r="BG2072" t="s">
        <v>13470</v>
      </c>
    </row>
    <row r="2073" spans="2:61" ht="13.5" customHeight="1" x14ac:dyDescent="0.35">
      <c r="B2073" s="10" t="s">
        <v>17</v>
      </c>
      <c r="C2073" s="10" t="s">
        <v>1648</v>
      </c>
      <c r="D2073" s="10" t="s">
        <v>294</v>
      </c>
      <c r="E2073" s="10" t="s">
        <v>295</v>
      </c>
      <c r="F2073" s="10" t="s">
        <v>11804</v>
      </c>
      <c r="G2073" s="137" t="s">
        <v>13698</v>
      </c>
      <c r="H2073" s="10" t="s">
        <v>14714</v>
      </c>
      <c r="I2073" s="10">
        <v>4987176099242</v>
      </c>
      <c r="J2073" s="10" t="s">
        <v>15041</v>
      </c>
      <c r="K2073" s="10" t="s">
        <v>12726</v>
      </c>
      <c r="L2073" s="98">
        <f>IFERROR(VLOOKUP($F2073&amp;$C2073,Sales!$J:$W,9,0),0)</f>
        <v>0</v>
      </c>
      <c r="M2073" s="98">
        <f>IFERROR(VLOOKUP($F2073&amp;$C2073,Sales!$J:$W,10,0),0)</f>
        <v>0</v>
      </c>
      <c r="N2073" s="98">
        <f>IFERROR(VLOOKUP($F2073&amp;$C2073,Sales!$J:$W,11,0),0)</f>
        <v>0</v>
      </c>
      <c r="O2073" s="98">
        <f>IFERROR(VLOOKUP($F2073&amp;$C2073,Sales!$J:$W,12,0),0)</f>
        <v>0</v>
      </c>
      <c r="P2073" s="98">
        <f>IFERROR(VLOOKUP($F2073&amp;$C2073,Sales!$J:$W,13,0),0)</f>
        <v>0</v>
      </c>
      <c r="Q2073" s="98">
        <f>IFERROR(VLOOKUP($F2073&amp;$C2073,Sales!$A:$H,7,0),0)</f>
        <v>0</v>
      </c>
      <c r="R2073" s="41">
        <f t="shared" si="64"/>
        <v>1</v>
      </c>
      <c r="S2073" s="41">
        <v>1</v>
      </c>
      <c r="T2073" s="41"/>
      <c r="U2073" s="41"/>
      <c r="V2073" s="15">
        <v>1</v>
      </c>
      <c r="W2073" s="15">
        <v>1</v>
      </c>
      <c r="X2073" s="15">
        <v>1</v>
      </c>
      <c r="Y2073" s="41">
        <v>1</v>
      </c>
      <c r="Z2073" s="41">
        <v>1</v>
      </c>
      <c r="AA2073" s="41"/>
      <c r="AB2073" s="41"/>
      <c r="AC2073" s="41"/>
      <c r="AD2073" s="41"/>
      <c r="AE2073" s="41"/>
      <c r="AF2073" s="41"/>
      <c r="AG2073" s="41"/>
      <c r="AH2073" s="15"/>
      <c r="AI2073" s="41"/>
      <c r="AJ2073" s="41"/>
      <c r="AK2073" s="41"/>
      <c r="AL2073" s="15"/>
      <c r="AM2073" s="15"/>
      <c r="AN2073" s="15"/>
      <c r="AO2073" s="15"/>
      <c r="AP2073" s="15"/>
      <c r="AQ2073" s="15"/>
      <c r="AR2073" s="15"/>
      <c r="AS2073" s="15"/>
      <c r="AT2073" s="127"/>
      <c r="AU2073" s="15"/>
      <c r="AV2073" s="15"/>
      <c r="AW2073" s="15"/>
      <c r="AX2073" s="15"/>
      <c r="AY2073" s="15"/>
      <c r="AZ2073" s="10">
        <v>1</v>
      </c>
      <c r="BA2073" t="s">
        <v>13952</v>
      </c>
      <c r="BB2073" t="s">
        <v>23</v>
      </c>
      <c r="BD2073" s="39" t="str">
        <f t="shared" si="65"/>
        <v>01/294826004IBlibli Jabodetabek</v>
      </c>
      <c r="BG2073" t="s">
        <v>13740</v>
      </c>
    </row>
    <row r="2074" spans="2:61" ht="13.5" customHeight="1" x14ac:dyDescent="0.35">
      <c r="B2074" s="10" t="s">
        <v>17</v>
      </c>
      <c r="C2074" s="10" t="s">
        <v>1648</v>
      </c>
      <c r="D2074" s="10" t="s">
        <v>294</v>
      </c>
      <c r="E2074" s="10" t="s">
        <v>295</v>
      </c>
      <c r="F2074" s="10" t="s">
        <v>11805</v>
      </c>
      <c r="G2074" s="137" t="s">
        <v>13699</v>
      </c>
      <c r="H2074" s="10" t="s">
        <v>14709</v>
      </c>
      <c r="I2074" s="10">
        <v>4987176099204</v>
      </c>
      <c r="J2074" s="10" t="s">
        <v>15433</v>
      </c>
      <c r="K2074" s="10" t="s">
        <v>12725</v>
      </c>
      <c r="L2074" s="98">
        <f>IFERROR(VLOOKUP($F2074&amp;$C2074,Sales!$J:$W,9,0),0)</f>
        <v>0</v>
      </c>
      <c r="M2074" s="98">
        <f>IFERROR(VLOOKUP($F2074&amp;$C2074,Sales!$J:$W,10,0),0)</f>
        <v>0</v>
      </c>
      <c r="N2074" s="98">
        <f>IFERROR(VLOOKUP($F2074&amp;$C2074,Sales!$J:$W,11,0),0)</f>
        <v>0</v>
      </c>
      <c r="O2074" s="98">
        <f>IFERROR(VLOOKUP($F2074&amp;$C2074,Sales!$J:$W,12,0),0)</f>
        <v>0</v>
      </c>
      <c r="P2074" s="98">
        <f>IFERROR(VLOOKUP($F2074&amp;$C2074,Sales!$J:$W,13,0),0)</f>
        <v>0</v>
      </c>
      <c r="Q2074" s="98">
        <f>IFERROR(VLOOKUP($F2074&amp;$C2074,Sales!$A:$H,7,0),0)</f>
        <v>0</v>
      </c>
      <c r="R2074" s="41">
        <f t="shared" si="64"/>
        <v>1</v>
      </c>
      <c r="S2074" s="41">
        <v>1</v>
      </c>
      <c r="T2074" s="41"/>
      <c r="U2074" s="41"/>
      <c r="V2074" s="15">
        <v>1</v>
      </c>
      <c r="W2074" s="15">
        <v>1</v>
      </c>
      <c r="X2074" s="15">
        <v>1</v>
      </c>
      <c r="Y2074" s="41">
        <v>1</v>
      </c>
      <c r="Z2074" s="41">
        <v>1</v>
      </c>
      <c r="AA2074" s="41"/>
      <c r="AB2074" s="41"/>
      <c r="AC2074" s="41"/>
      <c r="AD2074" s="41"/>
      <c r="AE2074" s="41"/>
      <c r="AF2074" s="41"/>
      <c r="AG2074" s="41"/>
      <c r="AH2074" s="15"/>
      <c r="AI2074" s="41"/>
      <c r="AJ2074" s="41"/>
      <c r="AK2074" s="41"/>
      <c r="AL2074" s="15"/>
      <c r="AM2074" s="15"/>
      <c r="AN2074" s="15"/>
      <c r="AO2074" s="15"/>
      <c r="AP2074" s="15"/>
      <c r="AQ2074" s="15"/>
      <c r="AR2074" s="15"/>
      <c r="AS2074" s="15"/>
      <c r="AT2074" s="127"/>
      <c r="AU2074" s="15"/>
      <c r="AV2074" s="15"/>
      <c r="AW2074" s="15"/>
      <c r="AX2074" s="15"/>
      <c r="AY2074" s="15"/>
      <c r="AZ2074" s="10">
        <v>1</v>
      </c>
      <c r="BA2074" t="s">
        <v>22</v>
      </c>
      <c r="BB2074" t="s">
        <v>23</v>
      </c>
      <c r="BD2074" s="39" t="str">
        <f t="shared" si="65"/>
        <v>01/294826801TBlibli Jabodetabek</v>
      </c>
      <c r="BG2074" t="s">
        <v>13740</v>
      </c>
    </row>
    <row r="2075" spans="2:61" ht="13.5" customHeight="1" x14ac:dyDescent="0.35">
      <c r="B2075" s="10" t="s">
        <v>17</v>
      </c>
      <c r="C2075" s="10" t="s">
        <v>1648</v>
      </c>
      <c r="D2075" s="10" t="s">
        <v>294</v>
      </c>
      <c r="E2075" s="10" t="s">
        <v>295</v>
      </c>
      <c r="F2075" s="10" t="s">
        <v>11803</v>
      </c>
      <c r="G2075" s="137" t="s">
        <v>13700</v>
      </c>
      <c r="H2075" s="10" t="s">
        <v>14717</v>
      </c>
      <c r="I2075" s="10">
        <v>4987176099327</v>
      </c>
      <c r="J2075" s="10" t="s">
        <v>15040</v>
      </c>
      <c r="K2075" s="10" t="s">
        <v>12728</v>
      </c>
      <c r="L2075" s="98">
        <f>IFERROR(VLOOKUP($F2075&amp;$C2075,Sales!$J:$W,9,0),0)</f>
        <v>0</v>
      </c>
      <c r="M2075" s="98">
        <f>IFERROR(VLOOKUP($F2075&amp;$C2075,Sales!$J:$W,10,0),0)</f>
        <v>0</v>
      </c>
      <c r="N2075" s="98">
        <f>IFERROR(VLOOKUP($F2075&amp;$C2075,Sales!$J:$W,11,0),0)</f>
        <v>0</v>
      </c>
      <c r="O2075" s="98">
        <f>IFERROR(VLOOKUP($F2075&amp;$C2075,Sales!$J:$W,12,0),0)</f>
        <v>0</v>
      </c>
      <c r="P2075" s="98">
        <f>IFERROR(VLOOKUP($F2075&amp;$C2075,Sales!$J:$W,13,0),0)</f>
        <v>0</v>
      </c>
      <c r="Q2075" s="98">
        <f>IFERROR(VLOOKUP($F2075&amp;$C2075,Sales!$A:$H,7,0),0)</f>
        <v>0</v>
      </c>
      <c r="R2075" s="41" t="str">
        <f t="shared" si="64"/>
        <v>ERROR</v>
      </c>
      <c r="S2075" s="15"/>
      <c r="T2075" s="15"/>
      <c r="U2075" s="15"/>
      <c r="V2075" s="15"/>
      <c r="W2075" s="15"/>
      <c r="X2075" s="15"/>
      <c r="Y2075" s="41"/>
      <c r="Z2075" s="41"/>
      <c r="AA2075" s="41"/>
      <c r="AB2075" s="15"/>
      <c r="AC2075" s="15"/>
      <c r="AD2075" s="15"/>
      <c r="AE2075" s="15"/>
      <c r="AF2075" s="15"/>
      <c r="AG2075" s="15"/>
      <c r="AH2075" s="15"/>
      <c r="AI2075" s="15"/>
      <c r="AJ2075" s="41"/>
      <c r="AK2075" s="15"/>
      <c r="AL2075" s="15"/>
      <c r="AM2075" s="15"/>
      <c r="AN2075" s="15"/>
      <c r="AO2075" s="15"/>
      <c r="AP2075" s="15"/>
      <c r="AQ2075" s="15"/>
      <c r="AR2075" s="15"/>
      <c r="AS2075" s="15"/>
      <c r="AT2075" s="132"/>
      <c r="AU2075" s="15"/>
      <c r="AV2075" s="15"/>
      <c r="AW2075" s="15"/>
      <c r="AX2075" s="15"/>
      <c r="AY2075" s="15"/>
      <c r="AZ2075" s="10">
        <v>1</v>
      </c>
      <c r="BA2075" t="s">
        <v>13952</v>
      </c>
      <c r="BB2075" t="s">
        <v>88</v>
      </c>
      <c r="BD2075" s="39" t="str">
        <f t="shared" si="65"/>
        <v>01/294825208PBlibli Jabodetabek</v>
      </c>
      <c r="BF2075" t="s">
        <v>19044</v>
      </c>
      <c r="BG2075" t="s">
        <v>13740</v>
      </c>
      <c r="BI2075" s="1">
        <v>45105</v>
      </c>
    </row>
    <row r="2076" spans="2:61" ht="13.5" customHeight="1" x14ac:dyDescent="0.35">
      <c r="B2076" s="10" t="s">
        <v>17</v>
      </c>
      <c r="C2076" s="10" t="s">
        <v>1648</v>
      </c>
      <c r="D2076" s="10" t="s">
        <v>294</v>
      </c>
      <c r="E2076" s="10" t="s">
        <v>295</v>
      </c>
      <c r="F2076" s="10" t="s">
        <v>13687</v>
      </c>
      <c r="G2076" s="137" t="s">
        <v>13701</v>
      </c>
      <c r="H2076" s="10" t="s">
        <v>14718</v>
      </c>
      <c r="I2076" s="10" t="s">
        <v>13713</v>
      </c>
      <c r="J2076" s="10" t="s">
        <v>15688</v>
      </c>
      <c r="K2076" s="10" t="s">
        <v>13725</v>
      </c>
      <c r="L2076" s="98">
        <f>IFERROR(VLOOKUP($F2076&amp;$C2076,Sales!$J:$W,9,0),0)</f>
        <v>0</v>
      </c>
      <c r="M2076" s="98">
        <f>IFERROR(VLOOKUP($F2076&amp;$C2076,Sales!$J:$W,10,0),0)</f>
        <v>0</v>
      </c>
      <c r="N2076" s="98">
        <f>IFERROR(VLOOKUP($F2076&amp;$C2076,Sales!$J:$W,11,0),0)</f>
        <v>0</v>
      </c>
      <c r="O2076" s="98">
        <f>IFERROR(VLOOKUP($F2076&amp;$C2076,Sales!$J:$W,12,0),0)</f>
        <v>0</v>
      </c>
      <c r="P2076" s="98">
        <f>IFERROR(VLOOKUP($F2076&amp;$C2076,Sales!$J:$W,13,0),0)</f>
        <v>0</v>
      </c>
      <c r="Q2076" s="98">
        <f>IFERROR(VLOOKUP($F2076&amp;$C2076,Sales!$A:$H,7,0),0)</f>
        <v>0</v>
      </c>
      <c r="R2076" s="41">
        <f t="shared" si="64"/>
        <v>1</v>
      </c>
      <c r="S2076" s="41">
        <v>1</v>
      </c>
      <c r="T2076" s="41"/>
      <c r="U2076" s="41"/>
      <c r="V2076" s="15">
        <v>1</v>
      </c>
      <c r="W2076" s="15">
        <v>1</v>
      </c>
      <c r="X2076" s="15">
        <v>1</v>
      </c>
      <c r="Y2076" s="41">
        <v>1</v>
      </c>
      <c r="Z2076" s="41">
        <v>1</v>
      </c>
      <c r="AA2076" s="41"/>
      <c r="AB2076" s="41"/>
      <c r="AC2076" s="41"/>
      <c r="AD2076" s="41"/>
      <c r="AE2076" s="41"/>
      <c r="AF2076" s="41"/>
      <c r="AG2076" s="41"/>
      <c r="AH2076" s="15"/>
      <c r="AI2076" s="41"/>
      <c r="AJ2076" s="41"/>
      <c r="AK2076" s="41"/>
      <c r="AL2076" s="15"/>
      <c r="AM2076" s="15"/>
      <c r="AN2076" s="15"/>
      <c r="AO2076" s="15"/>
      <c r="AP2076" s="15"/>
      <c r="AQ2076" s="15"/>
      <c r="AR2076" s="15"/>
      <c r="AS2076" s="15"/>
      <c r="AT2076" s="127"/>
      <c r="AU2076" s="15"/>
      <c r="AV2076" s="15"/>
      <c r="AW2076" s="15"/>
      <c r="AX2076" s="15"/>
      <c r="AY2076" s="15"/>
      <c r="AZ2076" s="10">
        <v>1</v>
      </c>
      <c r="BA2076" t="s">
        <v>22</v>
      </c>
      <c r="BB2076" t="s">
        <v>23</v>
      </c>
      <c r="BD2076" s="39" t="str">
        <f t="shared" si="65"/>
        <v>01/294826801XBlibli Jabodetabek</v>
      </c>
      <c r="BG2076" t="s">
        <v>13740</v>
      </c>
    </row>
    <row r="2077" spans="2:61" ht="13.5" customHeight="1" x14ac:dyDescent="0.35">
      <c r="B2077" s="10" t="s">
        <v>17</v>
      </c>
      <c r="C2077" s="10" t="s">
        <v>1648</v>
      </c>
      <c r="D2077" s="10" t="s">
        <v>294</v>
      </c>
      <c r="E2077" s="10" t="s">
        <v>295</v>
      </c>
      <c r="F2077" s="10" t="s">
        <v>13684</v>
      </c>
      <c r="G2077" s="137" t="s">
        <v>13702</v>
      </c>
      <c r="H2077" s="10" t="s">
        <v>14719</v>
      </c>
      <c r="I2077" s="10" t="s">
        <v>13714</v>
      </c>
      <c r="J2077" s="10" t="s">
        <v>15689</v>
      </c>
      <c r="K2077" s="10" t="s">
        <v>13726</v>
      </c>
      <c r="L2077" s="98">
        <f>IFERROR(VLOOKUP($F2077&amp;$C2077,Sales!$J:$W,9,0),0)</f>
        <v>0</v>
      </c>
      <c r="M2077" s="98">
        <f>IFERROR(VLOOKUP($F2077&amp;$C2077,Sales!$J:$W,10,0),0)</f>
        <v>0</v>
      </c>
      <c r="N2077" s="98">
        <f>IFERROR(VLOOKUP($F2077&amp;$C2077,Sales!$J:$W,11,0),0)</f>
        <v>0</v>
      </c>
      <c r="O2077" s="98">
        <f>IFERROR(VLOOKUP($F2077&amp;$C2077,Sales!$J:$W,12,0),0)</f>
        <v>0</v>
      </c>
      <c r="P2077" s="98">
        <f>IFERROR(VLOOKUP($F2077&amp;$C2077,Sales!$J:$W,13,0),0)</f>
        <v>0</v>
      </c>
      <c r="Q2077" s="98">
        <f>IFERROR(VLOOKUP($F2077&amp;$C2077,Sales!$A:$H,7,0),0)</f>
        <v>0</v>
      </c>
      <c r="R2077" s="41">
        <f t="shared" si="64"/>
        <v>1</v>
      </c>
      <c r="S2077" s="41">
        <v>1</v>
      </c>
      <c r="T2077" s="41"/>
      <c r="U2077" s="41"/>
      <c r="V2077" s="15">
        <v>1</v>
      </c>
      <c r="W2077" s="15">
        <v>1</v>
      </c>
      <c r="X2077" s="15">
        <v>1</v>
      </c>
      <c r="Y2077" s="41">
        <v>1</v>
      </c>
      <c r="Z2077" s="41">
        <v>1</v>
      </c>
      <c r="AA2077" s="41"/>
      <c r="AB2077" s="41"/>
      <c r="AC2077" s="41"/>
      <c r="AD2077" s="41"/>
      <c r="AE2077" s="41"/>
      <c r="AF2077" s="41"/>
      <c r="AG2077" s="41"/>
      <c r="AH2077" s="15"/>
      <c r="AI2077" s="41"/>
      <c r="AJ2077" s="41"/>
      <c r="AK2077" s="41"/>
      <c r="AL2077" s="15"/>
      <c r="AM2077" s="15"/>
      <c r="AN2077" s="15"/>
      <c r="AO2077" s="15"/>
      <c r="AP2077" s="15"/>
      <c r="AQ2077" s="15"/>
      <c r="AR2077" s="15"/>
      <c r="AS2077" s="15"/>
      <c r="AT2077" s="127"/>
      <c r="AU2077" s="15"/>
      <c r="AV2077" s="15"/>
      <c r="AW2077" s="15"/>
      <c r="AX2077" s="15"/>
      <c r="AY2077" s="15"/>
      <c r="AZ2077" s="10">
        <v>1</v>
      </c>
      <c r="BA2077" t="s">
        <v>22</v>
      </c>
      <c r="BB2077" t="s">
        <v>23</v>
      </c>
      <c r="BD2077" s="39" t="str">
        <f t="shared" si="65"/>
        <v>01/294826004MBlibli Jabodetabek</v>
      </c>
      <c r="BG2077" t="s">
        <v>13740</v>
      </c>
    </row>
    <row r="2078" spans="2:61" ht="13.5" customHeight="1" x14ac:dyDescent="0.35">
      <c r="B2078" s="10" t="s">
        <v>17</v>
      </c>
      <c r="C2078" s="10" t="s">
        <v>1648</v>
      </c>
      <c r="D2078" s="10" t="s">
        <v>294</v>
      </c>
      <c r="E2078" s="10" t="s">
        <v>295</v>
      </c>
      <c r="F2078" s="10" t="s">
        <v>13688</v>
      </c>
      <c r="G2078" s="152" t="s">
        <v>17301</v>
      </c>
      <c r="H2078" s="10"/>
      <c r="I2078" s="10" t="s">
        <v>13715</v>
      </c>
      <c r="J2078" s="10" t="s">
        <v>15690</v>
      </c>
      <c r="K2078" s="10" t="s">
        <v>13727</v>
      </c>
      <c r="L2078" s="98">
        <f>IFERROR(VLOOKUP($F2078&amp;$C2078,Sales!$J:$W,9,0),0)</f>
        <v>0</v>
      </c>
      <c r="M2078" s="98">
        <f>IFERROR(VLOOKUP($F2078&amp;$C2078,Sales!$J:$W,10,0),0)</f>
        <v>0</v>
      </c>
      <c r="N2078" s="98">
        <f>IFERROR(VLOOKUP($F2078&amp;$C2078,Sales!$J:$W,11,0),0)</f>
        <v>0</v>
      </c>
      <c r="O2078" s="98">
        <f>IFERROR(VLOOKUP($F2078&amp;$C2078,Sales!$J:$W,12,0),0)</f>
        <v>0</v>
      </c>
      <c r="P2078" s="98">
        <f>IFERROR(VLOOKUP($F2078&amp;$C2078,Sales!$J:$W,13,0),0)</f>
        <v>0</v>
      </c>
      <c r="Q2078" s="98">
        <f>IFERROR(VLOOKUP($F2078&amp;$C2078,Sales!$A:$H,7,0),0)</f>
        <v>0</v>
      </c>
      <c r="R2078" s="41" t="str">
        <f t="shared" si="64"/>
        <v>ERROR</v>
      </c>
      <c r="S2078" s="15"/>
      <c r="T2078" s="15"/>
      <c r="U2078" s="15"/>
      <c r="V2078" s="15"/>
      <c r="W2078" s="15"/>
      <c r="X2078" s="15"/>
      <c r="Y2078" s="41"/>
      <c r="Z2078" s="41"/>
      <c r="AA2078" s="41"/>
      <c r="AB2078" s="15"/>
      <c r="AC2078" s="15"/>
      <c r="AD2078" s="15"/>
      <c r="AE2078" s="15"/>
      <c r="AF2078" s="15"/>
      <c r="AG2078" s="15"/>
      <c r="AH2078" s="15"/>
      <c r="AI2078" s="15"/>
      <c r="AJ2078" s="41"/>
      <c r="AK2078" s="15"/>
      <c r="AL2078" s="15"/>
      <c r="AM2078" s="15"/>
      <c r="AN2078" s="15"/>
      <c r="AO2078" s="15"/>
      <c r="AP2078" s="15"/>
      <c r="AQ2078" s="15"/>
      <c r="AR2078" s="15"/>
      <c r="AS2078" s="15"/>
      <c r="AT2078" s="15"/>
      <c r="AU2078" s="15"/>
      <c r="AV2078" s="15"/>
      <c r="AW2078" s="15"/>
      <c r="AX2078" s="15"/>
      <c r="AY2078" s="15"/>
      <c r="AZ2078" s="10">
        <v>1</v>
      </c>
      <c r="BA2078" t="s">
        <v>22</v>
      </c>
      <c r="BB2078" t="s">
        <v>88</v>
      </c>
      <c r="BD2078" s="39" t="str">
        <f t="shared" si="65"/>
        <v>01/394829507DBlibli Jabodetabek</v>
      </c>
      <c r="BE2078" s="81">
        <v>44876</v>
      </c>
      <c r="BF2078" t="s">
        <v>13950</v>
      </c>
      <c r="BG2078" t="s">
        <v>13950</v>
      </c>
      <c r="BI2078" t="s">
        <v>13740</v>
      </c>
    </row>
    <row r="2079" spans="2:61" ht="13.5" customHeight="1" x14ac:dyDescent="0.35">
      <c r="B2079" s="10" t="s">
        <v>17</v>
      </c>
      <c r="C2079" s="10" t="s">
        <v>1648</v>
      </c>
      <c r="D2079" s="10" t="s">
        <v>294</v>
      </c>
      <c r="E2079" s="10" t="s">
        <v>295</v>
      </c>
      <c r="F2079" s="10" t="s">
        <v>13690</v>
      </c>
      <c r="G2079" s="137" t="s">
        <v>13703</v>
      </c>
      <c r="H2079" s="10" t="s">
        <v>14720</v>
      </c>
      <c r="I2079" s="10" t="s">
        <v>13716</v>
      </c>
      <c r="J2079" s="10" t="s">
        <v>15691</v>
      </c>
      <c r="K2079" s="10" t="s">
        <v>13728</v>
      </c>
      <c r="L2079" s="98">
        <f>IFERROR(VLOOKUP($F2079&amp;$C2079,Sales!$J:$W,9,0),0)</f>
        <v>0</v>
      </c>
      <c r="M2079" s="98">
        <f>IFERROR(VLOOKUP($F2079&amp;$C2079,Sales!$J:$W,10,0),0)</f>
        <v>0</v>
      </c>
      <c r="N2079" s="98">
        <f>IFERROR(VLOOKUP($F2079&amp;$C2079,Sales!$J:$W,11,0),0)</f>
        <v>0</v>
      </c>
      <c r="O2079" s="98">
        <f>IFERROR(VLOOKUP($F2079&amp;$C2079,Sales!$J:$W,12,0),0)</f>
        <v>0</v>
      </c>
      <c r="P2079" s="98">
        <f>IFERROR(VLOOKUP($F2079&amp;$C2079,Sales!$J:$W,13,0),0)</f>
        <v>0</v>
      </c>
      <c r="Q2079" s="98">
        <f>IFERROR(VLOOKUP($F2079&amp;$C2079,Sales!$A:$H,7,0),0)</f>
        <v>0</v>
      </c>
      <c r="R2079" s="41" t="str">
        <f t="shared" si="64"/>
        <v>ERROR</v>
      </c>
      <c r="S2079" s="15"/>
      <c r="T2079" s="15"/>
      <c r="U2079" s="15"/>
      <c r="V2079" s="15"/>
      <c r="W2079" s="15"/>
      <c r="X2079" s="15"/>
      <c r="Y2079" s="41"/>
      <c r="Z2079" s="41"/>
      <c r="AA2079" s="41"/>
      <c r="AB2079" s="15"/>
      <c r="AC2079" s="15"/>
      <c r="AD2079" s="15"/>
      <c r="AE2079" s="15"/>
      <c r="AF2079" s="15"/>
      <c r="AG2079" s="15"/>
      <c r="AH2079" s="15"/>
      <c r="AI2079" s="15"/>
      <c r="AJ2079" s="41"/>
      <c r="AK2079" s="15"/>
      <c r="AL2079" s="15"/>
      <c r="AM2079" s="15"/>
      <c r="AN2079" s="15"/>
      <c r="AO2079" s="15"/>
      <c r="AP2079" s="15"/>
      <c r="AQ2079" s="15"/>
      <c r="AR2079" s="15"/>
      <c r="AS2079" s="15"/>
      <c r="AT2079" s="132"/>
      <c r="AU2079" s="15"/>
      <c r="AV2079" s="15"/>
      <c r="AW2079" s="15"/>
      <c r="AX2079" s="15"/>
      <c r="AY2079" s="15"/>
      <c r="AZ2079" s="10">
        <v>1</v>
      </c>
      <c r="BA2079" t="s">
        <v>22</v>
      </c>
      <c r="BB2079" t="s">
        <v>88</v>
      </c>
      <c r="BD2079" s="39" t="str">
        <f t="shared" si="65"/>
        <v>01/394829507FBlibli Jabodetabek</v>
      </c>
      <c r="BF2079" t="s">
        <v>19044</v>
      </c>
      <c r="BG2079" t="s">
        <v>13740</v>
      </c>
      <c r="BI2079" s="1">
        <v>45105</v>
      </c>
    </row>
    <row r="2080" spans="2:61" ht="13.5" customHeight="1" x14ac:dyDescent="0.35">
      <c r="B2080" s="10" t="s">
        <v>17</v>
      </c>
      <c r="C2080" s="10" t="s">
        <v>1648</v>
      </c>
      <c r="D2080" s="10" t="s">
        <v>294</v>
      </c>
      <c r="E2080" s="10" t="s">
        <v>295</v>
      </c>
      <c r="F2080" s="10" t="s">
        <v>13689</v>
      </c>
      <c r="G2080" s="152" t="s">
        <v>17302</v>
      </c>
      <c r="H2080" s="10"/>
      <c r="I2080" s="10" t="s">
        <v>13717</v>
      </c>
      <c r="J2080" s="10" t="s">
        <v>15692</v>
      </c>
      <c r="K2080" s="10" t="s">
        <v>13729</v>
      </c>
      <c r="L2080" s="98">
        <f>IFERROR(VLOOKUP($F2080&amp;$C2080,Sales!$J:$W,9,0),0)</f>
        <v>0</v>
      </c>
      <c r="M2080" s="98">
        <f>IFERROR(VLOOKUP($F2080&amp;$C2080,Sales!$J:$W,10,0),0)</f>
        <v>0</v>
      </c>
      <c r="N2080" s="98">
        <f>IFERROR(VLOOKUP($F2080&amp;$C2080,Sales!$J:$W,11,0),0)</f>
        <v>0</v>
      </c>
      <c r="O2080" s="98">
        <f>IFERROR(VLOOKUP($F2080&amp;$C2080,Sales!$J:$W,12,0),0)</f>
        <v>0</v>
      </c>
      <c r="P2080" s="98">
        <f>IFERROR(VLOOKUP($F2080&amp;$C2080,Sales!$J:$W,13,0),0)</f>
        <v>0</v>
      </c>
      <c r="Q2080" s="98">
        <f>IFERROR(VLOOKUP($F2080&amp;$C2080,Sales!$A:$H,7,0),0)</f>
        <v>0</v>
      </c>
      <c r="R2080" s="41" t="str">
        <f t="shared" si="64"/>
        <v>ERROR</v>
      </c>
      <c r="S2080" s="15"/>
      <c r="T2080" s="15"/>
      <c r="U2080" s="15"/>
      <c r="V2080" s="15"/>
      <c r="W2080" s="15"/>
      <c r="X2080" s="15"/>
      <c r="Y2080" s="41"/>
      <c r="Z2080" s="41"/>
      <c r="AA2080" s="41"/>
      <c r="AB2080" s="15"/>
      <c r="AC2080" s="15"/>
      <c r="AD2080" s="15"/>
      <c r="AE2080" s="15"/>
      <c r="AF2080" s="15"/>
      <c r="AG2080" s="15"/>
      <c r="AH2080" s="15"/>
      <c r="AI2080" s="15"/>
      <c r="AJ2080" s="41"/>
      <c r="AK2080" s="15"/>
      <c r="AL2080" s="15"/>
      <c r="AM2080" s="15"/>
      <c r="AN2080" s="15"/>
      <c r="AO2080" s="15"/>
      <c r="AP2080" s="15"/>
      <c r="AQ2080" s="15"/>
      <c r="AR2080" s="15"/>
      <c r="AS2080" s="15"/>
      <c r="AT2080" s="15"/>
      <c r="AU2080" s="15"/>
      <c r="AV2080" s="15"/>
      <c r="AW2080" s="15"/>
      <c r="AX2080" s="15"/>
      <c r="AY2080" s="15"/>
      <c r="AZ2080" s="10">
        <v>1</v>
      </c>
      <c r="BA2080" t="s">
        <v>22</v>
      </c>
      <c r="BB2080" t="s">
        <v>88</v>
      </c>
      <c r="BD2080" s="39" t="str">
        <f t="shared" si="65"/>
        <v>01/394829507EBlibli Jabodetabek</v>
      </c>
      <c r="BE2080" s="81">
        <v>44900</v>
      </c>
      <c r="BF2080" t="s">
        <v>13474</v>
      </c>
      <c r="BG2080" t="s">
        <v>13740</v>
      </c>
    </row>
    <row r="2081" spans="2:59" ht="13.5" customHeight="1" x14ac:dyDescent="0.35">
      <c r="B2081" s="10" t="s">
        <v>17</v>
      </c>
      <c r="C2081" s="10" t="s">
        <v>1648</v>
      </c>
      <c r="D2081" s="10" t="s">
        <v>294</v>
      </c>
      <c r="E2081" s="10" t="s">
        <v>295</v>
      </c>
      <c r="F2081" s="10" t="s">
        <v>13691</v>
      </c>
      <c r="G2081" s="137" t="s">
        <v>13704</v>
      </c>
      <c r="H2081" s="10" t="s">
        <v>16341</v>
      </c>
      <c r="I2081" s="10" t="s">
        <v>13718</v>
      </c>
      <c r="J2081" s="10" t="s">
        <v>15693</v>
      </c>
      <c r="K2081" s="10" t="s">
        <v>13730</v>
      </c>
      <c r="L2081" s="98">
        <f>IFERROR(VLOOKUP($F2081&amp;$C2081,Sales!$J:$W,9,0),0)</f>
        <v>0</v>
      </c>
      <c r="M2081" s="98">
        <f>IFERROR(VLOOKUP($F2081&amp;$C2081,Sales!$J:$W,10,0),0)</f>
        <v>0</v>
      </c>
      <c r="N2081" s="98">
        <f>IFERROR(VLOOKUP($F2081&amp;$C2081,Sales!$J:$W,11,0),0)</f>
        <v>0</v>
      </c>
      <c r="O2081" s="98">
        <f>IFERROR(VLOOKUP($F2081&amp;$C2081,Sales!$J:$W,12,0),0)</f>
        <v>0</v>
      </c>
      <c r="P2081" s="98">
        <f>IFERROR(VLOOKUP($F2081&amp;$C2081,Sales!$J:$W,13,0),0)</f>
        <v>0</v>
      </c>
      <c r="Q2081" s="98">
        <f>IFERROR(VLOOKUP($F2081&amp;$C2081,Sales!$A:$H,7,0),0)</f>
        <v>0</v>
      </c>
      <c r="R2081" s="41">
        <f t="shared" si="64"/>
        <v>1</v>
      </c>
      <c r="S2081" s="41">
        <v>1</v>
      </c>
      <c r="T2081" s="41"/>
      <c r="U2081" s="41"/>
      <c r="V2081" s="15">
        <v>1</v>
      </c>
      <c r="W2081" s="15">
        <v>1</v>
      </c>
      <c r="X2081" s="15">
        <v>1</v>
      </c>
      <c r="Y2081" s="41">
        <v>1</v>
      </c>
      <c r="Z2081" s="41">
        <v>1</v>
      </c>
      <c r="AA2081" s="41"/>
      <c r="AB2081" s="41"/>
      <c r="AC2081" s="41"/>
      <c r="AD2081" s="41"/>
      <c r="AE2081" s="41"/>
      <c r="AF2081" s="41"/>
      <c r="AG2081" s="41"/>
      <c r="AH2081" s="15"/>
      <c r="AI2081" s="41"/>
      <c r="AJ2081" s="41"/>
      <c r="AK2081" s="41"/>
      <c r="AL2081" s="15"/>
      <c r="AM2081" s="15"/>
      <c r="AN2081" s="15"/>
      <c r="AO2081" s="15"/>
      <c r="AP2081" s="15"/>
      <c r="AQ2081" s="15"/>
      <c r="AR2081" s="15"/>
      <c r="AS2081" s="15"/>
      <c r="AT2081" s="127"/>
      <c r="AU2081" s="15"/>
      <c r="AV2081" s="15"/>
      <c r="AW2081" s="15"/>
      <c r="AX2081" s="15"/>
      <c r="AY2081" s="15"/>
      <c r="AZ2081" s="10">
        <v>1</v>
      </c>
      <c r="BA2081" t="s">
        <v>22</v>
      </c>
      <c r="BB2081" t="s">
        <v>23</v>
      </c>
      <c r="BD2081" s="39" t="str">
        <f t="shared" si="65"/>
        <v>01/394829507GBlibli Jabodetabek</v>
      </c>
      <c r="BG2081" t="s">
        <v>13740</v>
      </c>
    </row>
    <row r="2082" spans="2:59" ht="13.5" customHeight="1" x14ac:dyDescent="0.35">
      <c r="B2082" s="10" t="s">
        <v>17</v>
      </c>
      <c r="C2082" s="10" t="s">
        <v>1648</v>
      </c>
      <c r="D2082" s="10" t="s">
        <v>294</v>
      </c>
      <c r="E2082" s="10" t="s">
        <v>295</v>
      </c>
      <c r="F2082" s="10" t="s">
        <v>13692</v>
      </c>
      <c r="G2082" s="137" t="s">
        <v>13705</v>
      </c>
      <c r="H2082" s="10" t="s">
        <v>14721</v>
      </c>
      <c r="I2082" s="10" t="s">
        <v>13719</v>
      </c>
      <c r="J2082" s="10" t="s">
        <v>15694</v>
      </c>
      <c r="K2082" s="10" t="s">
        <v>13731</v>
      </c>
      <c r="L2082" s="98">
        <f>IFERROR(VLOOKUP($F2082&amp;$C2082,Sales!$J:$W,9,0),0)</f>
        <v>0</v>
      </c>
      <c r="M2082" s="98">
        <f>IFERROR(VLOOKUP($F2082&amp;$C2082,Sales!$J:$W,10,0),0)</f>
        <v>0</v>
      </c>
      <c r="N2082" s="98">
        <f>IFERROR(VLOOKUP($F2082&amp;$C2082,Sales!$J:$W,11,0),0)</f>
        <v>0</v>
      </c>
      <c r="O2082" s="98">
        <f>IFERROR(VLOOKUP($F2082&amp;$C2082,Sales!$J:$W,12,0),0)</f>
        <v>0</v>
      </c>
      <c r="P2082" s="98">
        <f>IFERROR(VLOOKUP($F2082&amp;$C2082,Sales!$J:$W,13,0),0)</f>
        <v>0</v>
      </c>
      <c r="Q2082" s="98">
        <f>IFERROR(VLOOKUP($F2082&amp;$C2082,Sales!$A:$H,7,0),0)</f>
        <v>0</v>
      </c>
      <c r="R2082" s="41">
        <f t="shared" si="64"/>
        <v>1</v>
      </c>
      <c r="S2082" s="41">
        <v>1</v>
      </c>
      <c r="T2082" s="41"/>
      <c r="U2082" s="41"/>
      <c r="V2082" s="15">
        <v>1</v>
      </c>
      <c r="W2082" s="15">
        <v>1</v>
      </c>
      <c r="X2082" s="15">
        <v>1</v>
      </c>
      <c r="Y2082" s="41">
        <v>1</v>
      </c>
      <c r="Z2082" s="41">
        <v>1</v>
      </c>
      <c r="AA2082" s="41"/>
      <c r="AB2082" s="41"/>
      <c r="AC2082" s="41"/>
      <c r="AD2082" s="41"/>
      <c r="AE2082" s="41"/>
      <c r="AF2082" s="41"/>
      <c r="AG2082" s="41"/>
      <c r="AH2082" s="15"/>
      <c r="AI2082" s="41"/>
      <c r="AJ2082" s="41"/>
      <c r="AK2082" s="41"/>
      <c r="AL2082" s="15"/>
      <c r="AM2082" s="15"/>
      <c r="AN2082" s="15"/>
      <c r="AO2082" s="15"/>
      <c r="AP2082" s="15"/>
      <c r="AQ2082" s="15"/>
      <c r="AR2082" s="15"/>
      <c r="AS2082" s="15"/>
      <c r="AT2082" s="127"/>
      <c r="AU2082" s="15"/>
      <c r="AV2082" s="15"/>
      <c r="AW2082" s="15"/>
      <c r="AX2082" s="15"/>
      <c r="AY2082" s="15"/>
      <c r="AZ2082" s="10">
        <v>1</v>
      </c>
      <c r="BA2082" t="s">
        <v>22</v>
      </c>
      <c r="BB2082" t="s">
        <v>23</v>
      </c>
      <c r="BD2082" s="39" t="str">
        <f t="shared" si="65"/>
        <v>01/394829507HBlibli Jabodetabek</v>
      </c>
      <c r="BG2082" t="s">
        <v>13740</v>
      </c>
    </row>
    <row r="2083" spans="2:59" ht="13.5" customHeight="1" x14ac:dyDescent="0.35">
      <c r="B2083" s="10" t="s">
        <v>17</v>
      </c>
      <c r="C2083" s="10" t="s">
        <v>1648</v>
      </c>
      <c r="D2083" s="10" t="s">
        <v>294</v>
      </c>
      <c r="E2083" s="10" t="s">
        <v>295</v>
      </c>
      <c r="F2083" s="10" t="s">
        <v>13685</v>
      </c>
      <c r="G2083" s="137" t="s">
        <v>13706</v>
      </c>
      <c r="H2083" s="10" t="s">
        <v>14722</v>
      </c>
      <c r="I2083" s="10">
        <v>4987176107688</v>
      </c>
      <c r="J2083" s="10" t="s">
        <v>15695</v>
      </c>
      <c r="K2083" s="10" t="s">
        <v>13732</v>
      </c>
      <c r="L2083" s="98">
        <f>IFERROR(VLOOKUP($F2083&amp;$C2083,Sales!$J:$W,9,0),0)</f>
        <v>0</v>
      </c>
      <c r="M2083" s="98">
        <f>IFERROR(VLOOKUP($F2083&amp;$C2083,Sales!$J:$W,10,0),0)</f>
        <v>0</v>
      </c>
      <c r="N2083" s="98">
        <f>IFERROR(VLOOKUP($F2083&amp;$C2083,Sales!$J:$W,11,0),0)</f>
        <v>0</v>
      </c>
      <c r="O2083" s="98">
        <f>IFERROR(VLOOKUP($F2083&amp;$C2083,Sales!$J:$W,12,0),0)</f>
        <v>0</v>
      </c>
      <c r="P2083" s="98">
        <f>IFERROR(VLOOKUP($F2083&amp;$C2083,Sales!$J:$W,13,0),0)</f>
        <v>0</v>
      </c>
      <c r="Q2083" s="98">
        <f>IFERROR(VLOOKUP($F2083&amp;$C2083,Sales!$A:$H,7,0),0)</f>
        <v>0</v>
      </c>
      <c r="R2083" s="41">
        <f t="shared" si="64"/>
        <v>1</v>
      </c>
      <c r="S2083" s="41">
        <v>1</v>
      </c>
      <c r="T2083" s="41"/>
      <c r="U2083" s="41"/>
      <c r="V2083" s="15">
        <v>1</v>
      </c>
      <c r="W2083" s="15">
        <v>1</v>
      </c>
      <c r="X2083" s="15">
        <v>1</v>
      </c>
      <c r="Y2083" s="41">
        <v>1</v>
      </c>
      <c r="Z2083" s="41">
        <v>1</v>
      </c>
      <c r="AA2083" s="41"/>
      <c r="AB2083" s="41"/>
      <c r="AC2083" s="41"/>
      <c r="AD2083" s="41"/>
      <c r="AE2083" s="41"/>
      <c r="AF2083" s="41"/>
      <c r="AG2083" s="41"/>
      <c r="AH2083" s="15"/>
      <c r="AI2083" s="41"/>
      <c r="AJ2083" s="41"/>
      <c r="AK2083" s="41"/>
      <c r="AL2083" s="15"/>
      <c r="AM2083" s="15"/>
      <c r="AN2083" s="15"/>
      <c r="AO2083" s="15"/>
      <c r="AP2083" s="15"/>
      <c r="AQ2083" s="15"/>
      <c r="AR2083" s="15"/>
      <c r="AS2083" s="15"/>
      <c r="AT2083" s="127"/>
      <c r="AU2083" s="15"/>
      <c r="AV2083" s="15"/>
      <c r="AW2083" s="15"/>
      <c r="AX2083" s="15"/>
      <c r="AY2083" s="15"/>
      <c r="AZ2083" s="10">
        <v>1</v>
      </c>
      <c r="BA2083" t="s">
        <v>22</v>
      </c>
      <c r="BB2083" t="s">
        <v>23</v>
      </c>
      <c r="BD2083" s="39" t="str">
        <f t="shared" si="65"/>
        <v>01/294826801VBlibli Jabodetabek</v>
      </c>
      <c r="BG2083" t="s">
        <v>13740</v>
      </c>
    </row>
    <row r="2084" spans="2:59" ht="13.5" customHeight="1" x14ac:dyDescent="0.35">
      <c r="B2084" s="10" t="s">
        <v>17</v>
      </c>
      <c r="C2084" s="10" t="s">
        <v>1648</v>
      </c>
      <c r="D2084" s="10" t="s">
        <v>294</v>
      </c>
      <c r="E2084" s="10" t="s">
        <v>295</v>
      </c>
      <c r="F2084" s="10" t="s">
        <v>13686</v>
      </c>
      <c r="G2084" s="137" t="s">
        <v>13707</v>
      </c>
      <c r="H2084" s="10" t="s">
        <v>14723</v>
      </c>
      <c r="I2084" s="10">
        <v>4987176107725</v>
      </c>
      <c r="J2084" s="10" t="s">
        <v>15696</v>
      </c>
      <c r="K2084" s="10" t="s">
        <v>13733</v>
      </c>
      <c r="L2084" s="98">
        <f>IFERROR(VLOOKUP($F2084&amp;$C2084,Sales!$J:$W,9,0),0)</f>
        <v>0</v>
      </c>
      <c r="M2084" s="98">
        <f>IFERROR(VLOOKUP($F2084&amp;$C2084,Sales!$J:$W,10,0),0)</f>
        <v>0</v>
      </c>
      <c r="N2084" s="98">
        <f>IFERROR(VLOOKUP($F2084&amp;$C2084,Sales!$J:$W,11,0),0)</f>
        <v>0</v>
      </c>
      <c r="O2084" s="98">
        <f>IFERROR(VLOOKUP($F2084&amp;$C2084,Sales!$J:$W,12,0),0)</f>
        <v>0</v>
      </c>
      <c r="P2084" s="98">
        <f>IFERROR(VLOOKUP($F2084&amp;$C2084,Sales!$J:$W,13,0),0)</f>
        <v>0</v>
      </c>
      <c r="Q2084" s="98">
        <f>IFERROR(VLOOKUP($F2084&amp;$C2084,Sales!$A:$H,7,0),0)</f>
        <v>0</v>
      </c>
      <c r="R2084" s="41">
        <f t="shared" si="64"/>
        <v>1</v>
      </c>
      <c r="S2084" s="41">
        <v>1</v>
      </c>
      <c r="T2084" s="41"/>
      <c r="U2084" s="41"/>
      <c r="V2084" s="15">
        <v>1</v>
      </c>
      <c r="W2084" s="15">
        <v>1</v>
      </c>
      <c r="X2084" s="15">
        <v>1</v>
      </c>
      <c r="Y2084" s="41">
        <v>1</v>
      </c>
      <c r="Z2084" s="41">
        <v>1</v>
      </c>
      <c r="AA2084" s="41"/>
      <c r="AB2084" s="41"/>
      <c r="AC2084" s="41"/>
      <c r="AD2084" s="41"/>
      <c r="AE2084" s="41"/>
      <c r="AF2084" s="41"/>
      <c r="AG2084" s="41"/>
      <c r="AH2084" s="15"/>
      <c r="AI2084" s="41"/>
      <c r="AJ2084" s="41"/>
      <c r="AK2084" s="41"/>
      <c r="AL2084" s="15"/>
      <c r="AM2084" s="15"/>
      <c r="AN2084" s="15"/>
      <c r="AO2084" s="15"/>
      <c r="AP2084" s="15"/>
      <c r="AQ2084" s="15"/>
      <c r="AR2084" s="15"/>
      <c r="AS2084" s="15"/>
      <c r="AT2084" s="127"/>
      <c r="AU2084" s="15"/>
      <c r="AV2084" s="15"/>
      <c r="AW2084" s="15"/>
      <c r="AX2084" s="15"/>
      <c r="AY2084" s="15"/>
      <c r="AZ2084" s="10">
        <v>1</v>
      </c>
      <c r="BA2084" t="s">
        <v>22</v>
      </c>
      <c r="BB2084" t="s">
        <v>23</v>
      </c>
      <c r="BD2084" s="39" t="str">
        <f t="shared" si="65"/>
        <v>01/294826801WBlibli Jabodetabek</v>
      </c>
      <c r="BG2084" t="s">
        <v>13740</v>
      </c>
    </row>
    <row r="2085" spans="2:59" ht="13.5" customHeight="1" x14ac:dyDescent="0.35">
      <c r="B2085" s="10" t="s">
        <v>17</v>
      </c>
      <c r="C2085" s="10" t="s">
        <v>1648</v>
      </c>
      <c r="D2085" s="10" t="s">
        <v>294</v>
      </c>
      <c r="E2085" s="10" t="s">
        <v>295</v>
      </c>
      <c r="F2085" s="10" t="s">
        <v>13693</v>
      </c>
      <c r="G2085" s="137" t="s">
        <v>13708</v>
      </c>
      <c r="H2085" s="10" t="s">
        <v>14724</v>
      </c>
      <c r="I2085" s="10" t="s">
        <v>13720</v>
      </c>
      <c r="J2085" s="10" t="s">
        <v>15697</v>
      </c>
      <c r="K2085" s="10" t="s">
        <v>13734</v>
      </c>
      <c r="L2085" s="98">
        <f>IFERROR(VLOOKUP($F2085&amp;$C2085,Sales!$J:$W,9,0),0)</f>
        <v>0</v>
      </c>
      <c r="M2085" s="98">
        <f>IFERROR(VLOOKUP($F2085&amp;$C2085,Sales!$J:$W,10,0),0)</f>
        <v>0</v>
      </c>
      <c r="N2085" s="98">
        <f>IFERROR(VLOOKUP($F2085&amp;$C2085,Sales!$J:$W,11,0),0)</f>
        <v>0</v>
      </c>
      <c r="O2085" s="98">
        <f>IFERROR(VLOOKUP($F2085&amp;$C2085,Sales!$J:$W,12,0),0)</f>
        <v>0</v>
      </c>
      <c r="P2085" s="98">
        <f>IFERROR(VLOOKUP($F2085&amp;$C2085,Sales!$J:$W,13,0),0)</f>
        <v>0</v>
      </c>
      <c r="Q2085" s="98">
        <f>IFERROR(VLOOKUP($F2085&amp;$C2085,Sales!$A:$H,7,0),0)</f>
        <v>0</v>
      </c>
      <c r="R2085" s="41">
        <f t="shared" si="64"/>
        <v>1</v>
      </c>
      <c r="S2085" s="41">
        <v>1</v>
      </c>
      <c r="T2085" s="41"/>
      <c r="U2085" s="41"/>
      <c r="V2085" s="15">
        <v>1</v>
      </c>
      <c r="W2085" s="15">
        <v>1</v>
      </c>
      <c r="X2085" s="15">
        <v>1</v>
      </c>
      <c r="Y2085" s="41">
        <v>1</v>
      </c>
      <c r="Z2085" s="41">
        <v>1</v>
      </c>
      <c r="AA2085" s="41"/>
      <c r="AB2085" s="41"/>
      <c r="AC2085" s="41"/>
      <c r="AD2085" s="41"/>
      <c r="AE2085" s="41"/>
      <c r="AF2085" s="41"/>
      <c r="AG2085" s="41"/>
      <c r="AH2085" s="15"/>
      <c r="AI2085" s="41"/>
      <c r="AJ2085" s="41"/>
      <c r="AK2085" s="41"/>
      <c r="AL2085" s="15"/>
      <c r="AM2085" s="15"/>
      <c r="AN2085" s="15"/>
      <c r="AO2085" s="15"/>
      <c r="AP2085" s="15"/>
      <c r="AQ2085" s="15"/>
      <c r="AR2085" s="15"/>
      <c r="AS2085" s="15"/>
      <c r="AT2085" s="127"/>
      <c r="AU2085" s="15"/>
      <c r="AV2085" s="15"/>
      <c r="AW2085" s="15"/>
      <c r="AX2085" s="15"/>
      <c r="AY2085" s="15"/>
      <c r="AZ2085" s="10">
        <v>1</v>
      </c>
      <c r="BA2085" t="s">
        <v>22</v>
      </c>
      <c r="BB2085" t="s">
        <v>23</v>
      </c>
      <c r="BD2085" s="39" t="str">
        <f t="shared" si="65"/>
        <v>01/394830008MBlibli Jabodetabek</v>
      </c>
      <c r="BG2085" t="s">
        <v>13740</v>
      </c>
    </row>
    <row r="2086" spans="2:59" ht="13.5" customHeight="1" x14ac:dyDescent="0.35">
      <c r="B2086" s="10" t="s">
        <v>17</v>
      </c>
      <c r="C2086" s="10" t="s">
        <v>1648</v>
      </c>
      <c r="D2086" s="10" t="s">
        <v>294</v>
      </c>
      <c r="E2086" s="10" t="s">
        <v>295</v>
      </c>
      <c r="F2086" s="10" t="s">
        <v>13694</v>
      </c>
      <c r="G2086" s="137" t="s">
        <v>13709</v>
      </c>
      <c r="H2086" s="10" t="s">
        <v>14725</v>
      </c>
      <c r="I2086" s="10" t="s">
        <v>13721</v>
      </c>
      <c r="J2086" s="10" t="s">
        <v>15698</v>
      </c>
      <c r="K2086" s="10" t="s">
        <v>13735</v>
      </c>
      <c r="L2086" s="98">
        <f>IFERROR(VLOOKUP($F2086&amp;$C2086,Sales!$J:$W,9,0),0)</f>
        <v>0</v>
      </c>
      <c r="M2086" s="98">
        <f>IFERROR(VLOOKUP($F2086&amp;$C2086,Sales!$J:$W,10,0),0)</f>
        <v>0</v>
      </c>
      <c r="N2086" s="98">
        <f>IFERROR(VLOOKUP($F2086&amp;$C2086,Sales!$J:$W,11,0),0)</f>
        <v>0</v>
      </c>
      <c r="O2086" s="98">
        <f>IFERROR(VLOOKUP($F2086&amp;$C2086,Sales!$J:$W,12,0),0)</f>
        <v>0</v>
      </c>
      <c r="P2086" s="98">
        <f>IFERROR(VLOOKUP($F2086&amp;$C2086,Sales!$J:$W,13,0),0)</f>
        <v>0</v>
      </c>
      <c r="Q2086" s="98">
        <f>IFERROR(VLOOKUP($F2086&amp;$C2086,Sales!$A:$H,7,0),0)</f>
        <v>0</v>
      </c>
      <c r="R2086" s="41">
        <f t="shared" si="64"/>
        <v>1</v>
      </c>
      <c r="S2086" s="41">
        <v>1</v>
      </c>
      <c r="T2086" s="41"/>
      <c r="U2086" s="41"/>
      <c r="V2086" s="15">
        <v>1</v>
      </c>
      <c r="W2086" s="15">
        <v>1</v>
      </c>
      <c r="X2086" s="15">
        <v>1</v>
      </c>
      <c r="Y2086" s="41">
        <v>1</v>
      </c>
      <c r="Z2086" s="41">
        <v>1</v>
      </c>
      <c r="AA2086" s="41"/>
      <c r="AB2086" s="41"/>
      <c r="AC2086" s="41"/>
      <c r="AD2086" s="41"/>
      <c r="AE2086" s="41"/>
      <c r="AF2086" s="41"/>
      <c r="AG2086" s="41"/>
      <c r="AH2086" s="15"/>
      <c r="AI2086" s="41"/>
      <c r="AJ2086" s="41"/>
      <c r="AK2086" s="41"/>
      <c r="AL2086" s="15"/>
      <c r="AM2086" s="15"/>
      <c r="AN2086" s="15"/>
      <c r="AO2086" s="15"/>
      <c r="AP2086" s="15"/>
      <c r="AQ2086" s="15"/>
      <c r="AR2086" s="15"/>
      <c r="AS2086" s="15"/>
      <c r="AT2086" s="127"/>
      <c r="AU2086" s="15"/>
      <c r="AV2086" s="15"/>
      <c r="AW2086" s="15"/>
      <c r="AX2086" s="15"/>
      <c r="AY2086" s="15"/>
      <c r="AZ2086" s="10">
        <v>1</v>
      </c>
      <c r="BA2086" t="s">
        <v>22</v>
      </c>
      <c r="BB2086" t="s">
        <v>23</v>
      </c>
      <c r="BD2086" s="39" t="str">
        <f t="shared" si="65"/>
        <v>01/394830008NBlibli Jabodetabek</v>
      </c>
      <c r="BG2086" t="s">
        <v>13740</v>
      </c>
    </row>
    <row r="2087" spans="2:59" ht="13.5" customHeight="1" x14ac:dyDescent="0.35">
      <c r="B2087" s="10" t="s">
        <v>17</v>
      </c>
      <c r="C2087" s="10" t="s">
        <v>1648</v>
      </c>
      <c r="D2087" s="10" t="s">
        <v>294</v>
      </c>
      <c r="E2087" s="10" t="s">
        <v>295</v>
      </c>
      <c r="F2087" s="10" t="s">
        <v>13695</v>
      </c>
      <c r="G2087" s="137" t="s">
        <v>13710</v>
      </c>
      <c r="H2087" s="10" t="s">
        <v>14726</v>
      </c>
      <c r="I2087" s="10" t="s">
        <v>13722</v>
      </c>
      <c r="J2087" s="10" t="s">
        <v>15699</v>
      </c>
      <c r="K2087" s="10" t="s">
        <v>13736</v>
      </c>
      <c r="L2087" s="98">
        <f>IFERROR(VLOOKUP($F2087&amp;$C2087,Sales!$J:$W,9,0),0)</f>
        <v>0</v>
      </c>
      <c r="M2087" s="98">
        <f>IFERROR(VLOOKUP($F2087&amp;$C2087,Sales!$J:$W,10,0),0)</f>
        <v>0</v>
      </c>
      <c r="N2087" s="98">
        <f>IFERROR(VLOOKUP($F2087&amp;$C2087,Sales!$J:$W,11,0),0)</f>
        <v>0</v>
      </c>
      <c r="O2087" s="98">
        <f>IFERROR(VLOOKUP($F2087&amp;$C2087,Sales!$J:$W,12,0),0)</f>
        <v>0</v>
      </c>
      <c r="P2087" s="98">
        <f>IFERROR(VLOOKUP($F2087&amp;$C2087,Sales!$J:$W,13,0),0)</f>
        <v>0</v>
      </c>
      <c r="Q2087" s="98">
        <f>IFERROR(VLOOKUP($F2087&amp;$C2087,Sales!$A:$H,7,0),0)</f>
        <v>0</v>
      </c>
      <c r="R2087" s="41">
        <f t="shared" si="64"/>
        <v>1</v>
      </c>
      <c r="S2087" s="41">
        <v>1</v>
      </c>
      <c r="T2087" s="41"/>
      <c r="U2087" s="41"/>
      <c r="V2087" s="15">
        <v>1</v>
      </c>
      <c r="W2087" s="15">
        <v>1</v>
      </c>
      <c r="X2087" s="15">
        <v>1</v>
      </c>
      <c r="Y2087" s="41">
        <v>1</v>
      </c>
      <c r="Z2087" s="41">
        <v>1</v>
      </c>
      <c r="AA2087" s="41"/>
      <c r="AB2087" s="41"/>
      <c r="AC2087" s="41"/>
      <c r="AD2087" s="41"/>
      <c r="AE2087" s="41"/>
      <c r="AF2087" s="41"/>
      <c r="AG2087" s="41"/>
      <c r="AH2087" s="15"/>
      <c r="AI2087" s="41"/>
      <c r="AJ2087" s="41"/>
      <c r="AK2087" s="41"/>
      <c r="AL2087" s="15"/>
      <c r="AM2087" s="15"/>
      <c r="AN2087" s="15"/>
      <c r="AO2087" s="15"/>
      <c r="AP2087" s="15"/>
      <c r="AQ2087" s="15"/>
      <c r="AR2087" s="15"/>
      <c r="AS2087" s="15"/>
      <c r="AT2087" s="127"/>
      <c r="AU2087" s="15"/>
      <c r="AV2087" s="15"/>
      <c r="AW2087" s="15"/>
      <c r="AX2087" s="15"/>
      <c r="AY2087" s="15"/>
      <c r="AZ2087" s="10">
        <v>1</v>
      </c>
      <c r="BA2087" t="s">
        <v>22</v>
      </c>
      <c r="BB2087" t="s">
        <v>23</v>
      </c>
      <c r="BD2087" s="39" t="str">
        <f t="shared" si="65"/>
        <v>01/394830008OBlibli Jabodetabek</v>
      </c>
      <c r="BG2087" t="s">
        <v>13740</v>
      </c>
    </row>
    <row r="2088" spans="2:59" ht="13.5" customHeight="1" x14ac:dyDescent="0.35">
      <c r="B2088" s="10" t="s">
        <v>17</v>
      </c>
      <c r="C2088" s="10" t="s">
        <v>1648</v>
      </c>
      <c r="D2088" s="10" t="s">
        <v>294</v>
      </c>
      <c r="E2088" s="10" t="s">
        <v>295</v>
      </c>
      <c r="F2088" s="10" t="s">
        <v>13695</v>
      </c>
      <c r="G2088" s="137" t="s">
        <v>13711</v>
      </c>
      <c r="H2088" s="10" t="s">
        <v>14727</v>
      </c>
      <c r="I2088" s="10" t="s">
        <v>13722</v>
      </c>
      <c r="J2088" s="10" t="s">
        <v>15700</v>
      </c>
      <c r="K2088" s="10" t="s">
        <v>13737</v>
      </c>
      <c r="L2088" s="98">
        <f>IFERROR(VLOOKUP($F2088&amp;$C2088,Sales!$J:$W,9,0),0)</f>
        <v>0</v>
      </c>
      <c r="M2088" s="98">
        <f>IFERROR(VLOOKUP($F2088&amp;$C2088,Sales!$J:$W,10,0),0)</f>
        <v>0</v>
      </c>
      <c r="N2088" s="98">
        <f>IFERROR(VLOOKUP($F2088&amp;$C2088,Sales!$J:$W,11,0),0)</f>
        <v>0</v>
      </c>
      <c r="O2088" s="98">
        <f>IFERROR(VLOOKUP($F2088&amp;$C2088,Sales!$J:$W,12,0),0)</f>
        <v>0</v>
      </c>
      <c r="P2088" s="98">
        <f>IFERROR(VLOOKUP($F2088&amp;$C2088,Sales!$J:$W,13,0),0)</f>
        <v>0</v>
      </c>
      <c r="Q2088" s="98">
        <f>IFERROR(VLOOKUP($F2088&amp;$C2088,Sales!$A:$H,7,0),0)</f>
        <v>0</v>
      </c>
      <c r="R2088" s="41">
        <f t="shared" si="64"/>
        <v>1</v>
      </c>
      <c r="S2088" s="41">
        <v>1</v>
      </c>
      <c r="T2088" s="41"/>
      <c r="U2088" s="41"/>
      <c r="V2088" s="15">
        <v>1</v>
      </c>
      <c r="W2088" s="15">
        <v>1</v>
      </c>
      <c r="X2088" s="15">
        <v>1</v>
      </c>
      <c r="Y2088" s="41">
        <v>1</v>
      </c>
      <c r="Z2088" s="41">
        <v>1</v>
      </c>
      <c r="AA2088" s="41"/>
      <c r="AB2088" s="41"/>
      <c r="AC2088" s="41"/>
      <c r="AD2088" s="41"/>
      <c r="AE2088" s="41"/>
      <c r="AF2088" s="41"/>
      <c r="AG2088" s="41"/>
      <c r="AH2088" s="15"/>
      <c r="AI2088" s="41"/>
      <c r="AJ2088" s="41"/>
      <c r="AK2088" s="41"/>
      <c r="AL2088" s="15"/>
      <c r="AM2088" s="15"/>
      <c r="AN2088" s="15"/>
      <c r="AO2088" s="15"/>
      <c r="AP2088" s="15"/>
      <c r="AQ2088" s="15"/>
      <c r="AR2088" s="15"/>
      <c r="AS2088" s="15"/>
      <c r="AT2088" s="127"/>
      <c r="AU2088" s="15"/>
      <c r="AV2088" s="15"/>
      <c r="AW2088" s="15"/>
      <c r="AX2088" s="15"/>
      <c r="AY2088" s="15"/>
      <c r="AZ2088" s="10">
        <v>1</v>
      </c>
      <c r="BA2088" t="s">
        <v>22</v>
      </c>
      <c r="BB2088" t="s">
        <v>23</v>
      </c>
      <c r="BD2088" s="39" t="str">
        <f t="shared" si="65"/>
        <v>01/394830008OBlibli Jabodetabek</v>
      </c>
      <c r="BG2088" t="s">
        <v>13740</v>
      </c>
    </row>
    <row r="2089" spans="2:59" ht="13.5" customHeight="1" x14ac:dyDescent="0.35">
      <c r="B2089" s="10" t="s">
        <v>17</v>
      </c>
      <c r="C2089" s="10" t="s">
        <v>1648</v>
      </c>
      <c r="D2089" s="10" t="s">
        <v>294</v>
      </c>
      <c r="E2089" s="10" t="s">
        <v>295</v>
      </c>
      <c r="F2089" s="10" t="s">
        <v>13697</v>
      </c>
      <c r="G2089" s="137" t="s">
        <v>16784</v>
      </c>
      <c r="H2089" s="10" t="s">
        <v>14728</v>
      </c>
      <c r="I2089" s="10" t="s">
        <v>13723</v>
      </c>
      <c r="J2089" s="10" t="s">
        <v>15701</v>
      </c>
      <c r="K2089" s="10" t="s">
        <v>13738</v>
      </c>
      <c r="L2089" s="98">
        <f>IFERROR(VLOOKUP($F2089&amp;$C2089,Sales!$J:$W,9,0),0)</f>
        <v>0</v>
      </c>
      <c r="M2089" s="98">
        <f>IFERROR(VLOOKUP($F2089&amp;$C2089,Sales!$J:$W,10,0),0)</f>
        <v>0</v>
      </c>
      <c r="N2089" s="98">
        <f>IFERROR(VLOOKUP($F2089&amp;$C2089,Sales!$J:$W,11,0),0)</f>
        <v>0</v>
      </c>
      <c r="O2089" s="98">
        <f>IFERROR(VLOOKUP($F2089&amp;$C2089,Sales!$J:$W,12,0),0)</f>
        <v>0</v>
      </c>
      <c r="P2089" s="98">
        <f>IFERROR(VLOOKUP($F2089&amp;$C2089,Sales!$J:$W,13,0),0)</f>
        <v>0</v>
      </c>
      <c r="Q2089" s="98">
        <f>IFERROR(VLOOKUP($F2089&amp;$C2089,Sales!$A:$H,7,0),0)</f>
        <v>0</v>
      </c>
      <c r="R2089" s="41">
        <f t="shared" si="64"/>
        <v>1</v>
      </c>
      <c r="S2089" s="41">
        <v>1</v>
      </c>
      <c r="T2089" s="41"/>
      <c r="U2089" s="41"/>
      <c r="V2089" s="15">
        <v>1</v>
      </c>
      <c r="W2089" s="15">
        <v>1</v>
      </c>
      <c r="X2089" s="15">
        <v>1</v>
      </c>
      <c r="Y2089" s="41">
        <v>1</v>
      </c>
      <c r="Z2089" s="41">
        <v>1</v>
      </c>
      <c r="AA2089" s="41"/>
      <c r="AB2089" s="41"/>
      <c r="AC2089" s="41"/>
      <c r="AD2089" s="41"/>
      <c r="AE2089" s="41"/>
      <c r="AF2089" s="41"/>
      <c r="AG2089" s="41"/>
      <c r="AH2089" s="15"/>
      <c r="AI2089" s="41"/>
      <c r="AJ2089" s="41"/>
      <c r="AK2089" s="41"/>
      <c r="AL2089" s="15"/>
      <c r="AM2089" s="15"/>
      <c r="AN2089" s="15"/>
      <c r="AO2089" s="15"/>
      <c r="AP2089" s="15"/>
      <c r="AQ2089" s="15"/>
      <c r="AR2089" s="15"/>
      <c r="AS2089" s="15"/>
      <c r="AT2089" s="127"/>
      <c r="AU2089" s="15"/>
      <c r="AV2089" s="15"/>
      <c r="AW2089" s="15"/>
      <c r="AX2089" s="15"/>
      <c r="AY2089" s="15"/>
      <c r="AZ2089" s="10">
        <v>1</v>
      </c>
      <c r="BA2089" t="s">
        <v>22</v>
      </c>
      <c r="BB2089" t="s">
        <v>23</v>
      </c>
      <c r="BD2089" s="39" t="str">
        <f t="shared" si="65"/>
        <v>01/394830008RBlibli Jabodetabek</v>
      </c>
      <c r="BG2089" t="s">
        <v>13740</v>
      </c>
    </row>
    <row r="2090" spans="2:59" ht="13.5" customHeight="1" x14ac:dyDescent="0.35">
      <c r="B2090" s="10" t="s">
        <v>17</v>
      </c>
      <c r="C2090" s="10" t="s">
        <v>1648</v>
      </c>
      <c r="D2090" s="10" t="s">
        <v>294</v>
      </c>
      <c r="E2090" s="10" t="s">
        <v>295</v>
      </c>
      <c r="F2090" s="10" t="s">
        <v>13696</v>
      </c>
      <c r="G2090" s="137" t="s">
        <v>13712</v>
      </c>
      <c r="H2090" s="10" t="s">
        <v>14716</v>
      </c>
      <c r="I2090" s="10" t="s">
        <v>13724</v>
      </c>
      <c r="J2090" s="10" t="s">
        <v>15702</v>
      </c>
      <c r="K2090" s="10" t="s">
        <v>13739</v>
      </c>
      <c r="L2090" s="98">
        <f>IFERROR(VLOOKUP($F2090&amp;$C2090,Sales!$J:$W,9,0),0)</f>
        <v>0</v>
      </c>
      <c r="M2090" s="98">
        <f>IFERROR(VLOOKUP($F2090&amp;$C2090,Sales!$J:$W,10,0),0)</f>
        <v>0</v>
      </c>
      <c r="N2090" s="98">
        <f>IFERROR(VLOOKUP($F2090&amp;$C2090,Sales!$J:$W,11,0),0)</f>
        <v>0</v>
      </c>
      <c r="O2090" s="98">
        <f>IFERROR(VLOOKUP($F2090&amp;$C2090,Sales!$J:$W,12,0),0)</f>
        <v>0</v>
      </c>
      <c r="P2090" s="98">
        <f>IFERROR(VLOOKUP($F2090&amp;$C2090,Sales!$J:$W,13,0),0)</f>
        <v>0</v>
      </c>
      <c r="Q2090" s="98">
        <f>IFERROR(VLOOKUP($F2090&amp;$C2090,Sales!$A:$H,7,0),0)</f>
        <v>0</v>
      </c>
      <c r="R2090" s="41">
        <f t="shared" si="64"/>
        <v>1</v>
      </c>
      <c r="S2090" s="41">
        <v>1</v>
      </c>
      <c r="T2090" s="41"/>
      <c r="U2090" s="41"/>
      <c r="V2090" s="15">
        <v>1</v>
      </c>
      <c r="W2090" s="15">
        <v>1</v>
      </c>
      <c r="X2090" s="15">
        <v>1</v>
      </c>
      <c r="Y2090" s="41">
        <v>1</v>
      </c>
      <c r="Z2090" s="41">
        <v>1</v>
      </c>
      <c r="AA2090" s="41"/>
      <c r="AB2090" s="41"/>
      <c r="AC2090" s="41"/>
      <c r="AD2090" s="41"/>
      <c r="AE2090" s="41"/>
      <c r="AF2090" s="41"/>
      <c r="AG2090" s="41"/>
      <c r="AH2090" s="15"/>
      <c r="AI2090" s="41"/>
      <c r="AJ2090" s="41"/>
      <c r="AK2090" s="41"/>
      <c r="AL2090" s="15"/>
      <c r="AM2090" s="15"/>
      <c r="AN2090" s="15"/>
      <c r="AO2090" s="15"/>
      <c r="AP2090" s="15"/>
      <c r="AQ2090" s="15"/>
      <c r="AR2090" s="15"/>
      <c r="AS2090" s="15"/>
      <c r="AT2090" s="127"/>
      <c r="AU2090" s="15"/>
      <c r="AV2090" s="15"/>
      <c r="AW2090" s="15"/>
      <c r="AX2090" s="15"/>
      <c r="AY2090" s="15"/>
      <c r="AZ2090" s="10">
        <v>1</v>
      </c>
      <c r="BA2090" t="s">
        <v>22</v>
      </c>
      <c r="BB2090" t="s">
        <v>23</v>
      </c>
      <c r="BD2090" s="39" t="str">
        <f t="shared" si="65"/>
        <v>01/394830008PBlibli Jabodetabek</v>
      </c>
      <c r="BG2090" t="s">
        <v>13740</v>
      </c>
    </row>
    <row r="2091" spans="2:59" ht="13.5" customHeight="1" x14ac:dyDescent="0.35">
      <c r="B2091" s="10" t="s">
        <v>17</v>
      </c>
      <c r="C2091" s="10" t="s">
        <v>1648</v>
      </c>
      <c r="D2091" s="10" t="s">
        <v>65</v>
      </c>
      <c r="E2091" s="10" t="s">
        <v>66</v>
      </c>
      <c r="F2091" s="10" t="s">
        <v>13814</v>
      </c>
      <c r="G2091" s="137" t="s">
        <v>16237</v>
      </c>
      <c r="H2091" s="10" t="s">
        <v>16808</v>
      </c>
      <c r="I2091" s="10">
        <v>4987176137708</v>
      </c>
      <c r="J2091" s="10" t="s">
        <v>15703</v>
      </c>
      <c r="K2091" s="10" t="s">
        <v>14017</v>
      </c>
      <c r="L2091" s="98">
        <f>IFERROR(VLOOKUP($F2091&amp;$C2091,Sales!$J:$W,9,0),0)</f>
        <v>0</v>
      </c>
      <c r="M2091" s="98">
        <f>IFERROR(VLOOKUP($F2091&amp;$C2091,Sales!$J:$W,10,0),0)</f>
        <v>0</v>
      </c>
      <c r="N2091" s="98">
        <f>IFERROR(VLOOKUP($F2091&amp;$C2091,Sales!$J:$W,11,0),0)</f>
        <v>0</v>
      </c>
      <c r="O2091" s="98">
        <f>IFERROR(VLOOKUP($F2091&amp;$C2091,Sales!$J:$W,12,0),0)</f>
        <v>0</v>
      </c>
      <c r="P2091" s="98">
        <f>IFERROR(VLOOKUP($F2091&amp;$C2091,Sales!$J:$W,13,0),0)</f>
        <v>0</v>
      </c>
      <c r="Q2091" s="98">
        <f>IFERROR(VLOOKUP($F2091&amp;$C2091,Sales!$A:$H,7,0),0)</f>
        <v>0</v>
      </c>
      <c r="R2091" s="41">
        <f t="shared" si="64"/>
        <v>1</v>
      </c>
      <c r="S2091" s="41">
        <v>1</v>
      </c>
      <c r="T2091" s="41"/>
      <c r="U2091" s="41"/>
      <c r="V2091" s="15">
        <v>1</v>
      </c>
      <c r="W2091" s="15">
        <v>1</v>
      </c>
      <c r="X2091" s="15">
        <v>1</v>
      </c>
      <c r="Y2091" s="41">
        <v>1</v>
      </c>
      <c r="Z2091" s="41">
        <v>1</v>
      </c>
      <c r="AA2091" s="41"/>
      <c r="AB2091" s="41"/>
      <c r="AC2091" s="41"/>
      <c r="AD2091" s="41"/>
      <c r="AE2091" s="41"/>
      <c r="AF2091" s="41"/>
      <c r="AG2091" s="41"/>
      <c r="AH2091" s="15"/>
      <c r="AI2091" s="41"/>
      <c r="AJ2091" s="41"/>
      <c r="AK2091" s="41"/>
      <c r="AL2091" s="15"/>
      <c r="AM2091" s="15"/>
      <c r="AN2091" s="15"/>
      <c r="AO2091" s="15"/>
      <c r="AP2091" s="15"/>
      <c r="AQ2091" s="15"/>
      <c r="AR2091" s="15"/>
      <c r="AS2091" s="15"/>
      <c r="AT2091" s="15"/>
      <c r="AU2091" s="15"/>
      <c r="AV2091" s="15"/>
      <c r="AW2091" s="15"/>
      <c r="AX2091" s="15"/>
      <c r="AY2091" s="15"/>
      <c r="AZ2091" s="10">
        <v>1</v>
      </c>
      <c r="BA2091" t="s">
        <v>22</v>
      </c>
      <c r="BB2091" t="s">
        <v>14102</v>
      </c>
      <c r="BD2091" s="39" t="str">
        <f t="shared" si="65"/>
        <v>01/326127309BBlibli Jabodetabek</v>
      </c>
      <c r="BG2091" t="s">
        <v>14055</v>
      </c>
    </row>
    <row r="2092" spans="2:59" ht="13.5" customHeight="1" x14ac:dyDescent="0.35">
      <c r="B2092" s="10" t="s">
        <v>17</v>
      </c>
      <c r="C2092" s="10" t="s">
        <v>1648</v>
      </c>
      <c r="D2092" s="10" t="s">
        <v>65</v>
      </c>
      <c r="E2092" s="10" t="s">
        <v>66</v>
      </c>
      <c r="F2092" s="10" t="s">
        <v>13833</v>
      </c>
      <c r="G2092" s="137" t="s">
        <v>16238</v>
      </c>
      <c r="H2092" s="10" t="s">
        <v>16342</v>
      </c>
      <c r="I2092" s="10" t="s">
        <v>13879</v>
      </c>
      <c r="J2092" s="10" t="s">
        <v>15704</v>
      </c>
      <c r="K2092" s="10" t="s">
        <v>14018</v>
      </c>
      <c r="L2092" s="98">
        <f>IFERROR(VLOOKUP($F2092&amp;$C2092,Sales!$J:$W,9,0),0)</f>
        <v>0</v>
      </c>
      <c r="M2092" s="98">
        <f>IFERROR(VLOOKUP($F2092&amp;$C2092,Sales!$J:$W,10,0),0)</f>
        <v>0</v>
      </c>
      <c r="N2092" s="98">
        <f>IFERROR(VLOOKUP($F2092&amp;$C2092,Sales!$J:$W,11,0),0)</f>
        <v>0</v>
      </c>
      <c r="O2092" s="98">
        <f>IFERROR(VLOOKUP($F2092&amp;$C2092,Sales!$J:$W,12,0),0)</f>
        <v>0</v>
      </c>
      <c r="P2092" s="98">
        <f>IFERROR(VLOOKUP($F2092&amp;$C2092,Sales!$J:$W,13,0),0)</f>
        <v>0</v>
      </c>
      <c r="Q2092" s="98">
        <f>IFERROR(VLOOKUP($F2092&amp;$C2092,Sales!$A:$H,7,0),0)</f>
        <v>0</v>
      </c>
      <c r="R2092" s="41">
        <f t="shared" si="64"/>
        <v>1</v>
      </c>
      <c r="S2092" s="41">
        <v>1</v>
      </c>
      <c r="T2092" s="41"/>
      <c r="U2092" s="41"/>
      <c r="V2092" s="15">
        <v>1</v>
      </c>
      <c r="W2092" s="15">
        <v>1</v>
      </c>
      <c r="X2092" s="15">
        <v>1</v>
      </c>
      <c r="Y2092" s="41">
        <v>1</v>
      </c>
      <c r="Z2092" s="41">
        <v>1</v>
      </c>
      <c r="AA2092" s="41"/>
      <c r="AB2092" s="41"/>
      <c r="AC2092" s="41"/>
      <c r="AD2092" s="41"/>
      <c r="AE2092" s="41"/>
      <c r="AF2092" s="41"/>
      <c r="AG2092" s="41"/>
      <c r="AH2092" s="15"/>
      <c r="AI2092" s="41"/>
      <c r="AJ2092" s="41"/>
      <c r="AK2092" s="41"/>
      <c r="AL2092" s="15"/>
      <c r="AM2092" s="15"/>
      <c r="AN2092" s="15"/>
      <c r="AO2092" s="15"/>
      <c r="AP2092" s="15"/>
      <c r="AQ2092" s="15"/>
      <c r="AR2092" s="15"/>
      <c r="AS2092" s="15"/>
      <c r="AT2092" s="15"/>
      <c r="AU2092" s="15"/>
      <c r="AV2092" s="15"/>
      <c r="AW2092" s="15"/>
      <c r="AX2092" s="15"/>
      <c r="AY2092" s="15"/>
      <c r="AZ2092" s="10">
        <v>1</v>
      </c>
      <c r="BA2092" t="s">
        <v>22</v>
      </c>
      <c r="BB2092" t="s">
        <v>14102</v>
      </c>
      <c r="BD2092" s="39" t="str">
        <f t="shared" si="65"/>
        <v>01/396129513OBlibli Jabodetabek</v>
      </c>
      <c r="BG2092" t="s">
        <v>14055</v>
      </c>
    </row>
    <row r="2093" spans="2:59" ht="13.5" customHeight="1" x14ac:dyDescent="0.35">
      <c r="B2093" s="10" t="s">
        <v>17</v>
      </c>
      <c r="C2093" s="10" t="s">
        <v>1648</v>
      </c>
      <c r="D2093" s="10" t="s">
        <v>65</v>
      </c>
      <c r="E2093" s="10" t="s">
        <v>66</v>
      </c>
      <c r="F2093" s="10" t="s">
        <v>13836</v>
      </c>
      <c r="G2093" s="137" t="s">
        <v>16239</v>
      </c>
      <c r="H2093" s="10" t="s">
        <v>16343</v>
      </c>
      <c r="I2093" s="10" t="s">
        <v>13882</v>
      </c>
      <c r="J2093" s="10" t="s">
        <v>15705</v>
      </c>
      <c r="K2093" s="124" t="s">
        <v>14019</v>
      </c>
      <c r="L2093" s="98">
        <f>IFERROR(VLOOKUP($F2093&amp;$C2093,Sales!$J:$W,9,0),0)</f>
        <v>0</v>
      </c>
      <c r="M2093" s="98">
        <f>IFERROR(VLOOKUP($F2093&amp;$C2093,Sales!$J:$W,10,0),0)</f>
        <v>0</v>
      </c>
      <c r="N2093" s="98">
        <f>IFERROR(VLOOKUP($F2093&amp;$C2093,Sales!$J:$W,11,0),0)</f>
        <v>0</v>
      </c>
      <c r="O2093" s="98">
        <f>IFERROR(VLOOKUP($F2093&amp;$C2093,Sales!$J:$W,12,0),0)</f>
        <v>0</v>
      </c>
      <c r="P2093" s="98">
        <f>IFERROR(VLOOKUP($F2093&amp;$C2093,Sales!$J:$W,13,0),0)</f>
        <v>0</v>
      </c>
      <c r="Q2093" s="98">
        <f>IFERROR(VLOOKUP($F2093&amp;$C2093,Sales!$A:$H,7,0),0)</f>
        <v>0</v>
      </c>
      <c r="R2093" s="41">
        <f t="shared" si="64"/>
        <v>1</v>
      </c>
      <c r="S2093" s="41">
        <v>1</v>
      </c>
      <c r="T2093" s="41"/>
      <c r="U2093" s="41"/>
      <c r="V2093" s="15">
        <v>1</v>
      </c>
      <c r="W2093" s="15">
        <v>1</v>
      </c>
      <c r="X2093" s="15">
        <v>1</v>
      </c>
      <c r="Y2093" s="41">
        <v>1</v>
      </c>
      <c r="Z2093" s="41">
        <v>1</v>
      </c>
      <c r="AA2093" s="41"/>
      <c r="AB2093" s="41"/>
      <c r="AC2093" s="41"/>
      <c r="AD2093" s="41"/>
      <c r="AE2093" s="41"/>
      <c r="AF2093" s="41"/>
      <c r="AG2093" s="41"/>
      <c r="AH2093" s="15"/>
      <c r="AI2093" s="41"/>
      <c r="AJ2093" s="41"/>
      <c r="AK2093" s="41"/>
      <c r="AL2093" s="15"/>
      <c r="AM2093" s="15"/>
      <c r="AN2093" s="15"/>
      <c r="AO2093" s="15"/>
      <c r="AP2093" s="15"/>
      <c r="AQ2093" s="15"/>
      <c r="AR2093" s="15"/>
      <c r="AS2093" s="15"/>
      <c r="AT2093" s="15"/>
      <c r="AU2093" s="15"/>
      <c r="AV2093" s="15"/>
      <c r="AW2093" s="15"/>
      <c r="AX2093" s="15"/>
      <c r="AY2093" s="15"/>
      <c r="AZ2093" s="10">
        <v>1</v>
      </c>
      <c r="BA2093" t="s">
        <v>22</v>
      </c>
      <c r="BB2093" t="s">
        <v>14102</v>
      </c>
      <c r="BD2093" s="39" t="str">
        <f t="shared" si="65"/>
        <v>01/396129513RBlibli Jabodetabek</v>
      </c>
      <c r="BG2093" t="s">
        <v>14055</v>
      </c>
    </row>
    <row r="2094" spans="2:59" ht="13.5" customHeight="1" x14ac:dyDescent="0.35">
      <c r="B2094" s="10" t="s">
        <v>17</v>
      </c>
      <c r="C2094" s="10" t="s">
        <v>1648</v>
      </c>
      <c r="D2094" s="10" t="s">
        <v>65</v>
      </c>
      <c r="E2094" s="10" t="s">
        <v>66</v>
      </c>
      <c r="F2094" s="10" t="s">
        <v>13835</v>
      </c>
      <c r="G2094" s="137" t="s">
        <v>16240</v>
      </c>
      <c r="H2094" s="10" t="s">
        <v>16344</v>
      </c>
      <c r="I2094" s="10" t="s">
        <v>13881</v>
      </c>
      <c r="J2094" s="10" t="s">
        <v>15706</v>
      </c>
      <c r="K2094" s="10" t="s">
        <v>14020</v>
      </c>
      <c r="L2094" s="98">
        <f>IFERROR(VLOOKUP($F2094&amp;$C2094,Sales!$J:$W,9,0),0)</f>
        <v>0</v>
      </c>
      <c r="M2094" s="98">
        <f>IFERROR(VLOOKUP($F2094&amp;$C2094,Sales!$J:$W,10,0),0)</f>
        <v>0</v>
      </c>
      <c r="N2094" s="98">
        <f>IFERROR(VLOOKUP($F2094&amp;$C2094,Sales!$J:$W,11,0),0)</f>
        <v>0</v>
      </c>
      <c r="O2094" s="98">
        <f>IFERROR(VLOOKUP($F2094&amp;$C2094,Sales!$J:$W,12,0),0)</f>
        <v>0</v>
      </c>
      <c r="P2094" s="98">
        <f>IFERROR(VLOOKUP($F2094&amp;$C2094,Sales!$J:$W,13,0),0)</f>
        <v>0</v>
      </c>
      <c r="Q2094" s="98">
        <f>IFERROR(VLOOKUP($F2094&amp;$C2094,Sales!$A:$H,7,0),0)</f>
        <v>0</v>
      </c>
      <c r="R2094" s="41">
        <f t="shared" si="64"/>
        <v>1</v>
      </c>
      <c r="S2094" s="41">
        <v>1</v>
      </c>
      <c r="T2094" s="41"/>
      <c r="U2094" s="41"/>
      <c r="V2094" s="15">
        <v>1</v>
      </c>
      <c r="W2094" s="15">
        <v>1</v>
      </c>
      <c r="X2094" s="15">
        <v>1</v>
      </c>
      <c r="Y2094" s="41">
        <v>1</v>
      </c>
      <c r="Z2094" s="41">
        <v>1</v>
      </c>
      <c r="AA2094" s="41"/>
      <c r="AB2094" s="41"/>
      <c r="AC2094" s="41"/>
      <c r="AD2094" s="41"/>
      <c r="AE2094" s="41"/>
      <c r="AF2094" s="41"/>
      <c r="AG2094" s="41"/>
      <c r="AH2094" s="15"/>
      <c r="AI2094" s="41"/>
      <c r="AJ2094" s="41"/>
      <c r="AK2094" s="41"/>
      <c r="AL2094" s="15"/>
      <c r="AM2094" s="15"/>
      <c r="AN2094" s="15"/>
      <c r="AO2094" s="15"/>
      <c r="AP2094" s="15"/>
      <c r="AQ2094" s="15"/>
      <c r="AR2094" s="15"/>
      <c r="AS2094" s="15"/>
      <c r="AT2094" s="15"/>
      <c r="AU2094" s="15"/>
      <c r="AV2094" s="15"/>
      <c r="AW2094" s="15"/>
      <c r="AX2094" s="15"/>
      <c r="AY2094" s="15"/>
      <c r="AZ2094" s="10">
        <v>1</v>
      </c>
      <c r="BA2094" t="s">
        <v>22</v>
      </c>
      <c r="BB2094" t="s">
        <v>14102</v>
      </c>
      <c r="BD2094" s="39" t="str">
        <f t="shared" si="65"/>
        <v>01/396129513QBlibli Jabodetabek</v>
      </c>
      <c r="BG2094" t="s">
        <v>14055</v>
      </c>
    </row>
    <row r="2095" spans="2:59" ht="13.5" customHeight="1" x14ac:dyDescent="0.35">
      <c r="B2095" s="10" t="s">
        <v>17</v>
      </c>
      <c r="C2095" s="10" t="s">
        <v>1648</v>
      </c>
      <c r="D2095" s="10" t="s">
        <v>65</v>
      </c>
      <c r="E2095" s="10" t="s">
        <v>66</v>
      </c>
      <c r="F2095" s="10" t="s">
        <v>13815</v>
      </c>
      <c r="G2095" s="137" t="s">
        <v>16241</v>
      </c>
      <c r="H2095" s="10" t="s">
        <v>16345</v>
      </c>
      <c r="I2095" s="10">
        <v>4987176137722</v>
      </c>
      <c r="J2095" s="10" t="s">
        <v>15707</v>
      </c>
      <c r="K2095" s="10" t="s">
        <v>14021</v>
      </c>
      <c r="L2095" s="98">
        <f>IFERROR(VLOOKUP($F2095&amp;$C2095,Sales!$J:$W,9,0),0)</f>
        <v>0</v>
      </c>
      <c r="M2095" s="98">
        <f>IFERROR(VLOOKUP($F2095&amp;$C2095,Sales!$J:$W,10,0),0)</f>
        <v>0</v>
      </c>
      <c r="N2095" s="98">
        <f>IFERROR(VLOOKUP($F2095&amp;$C2095,Sales!$J:$W,11,0),0)</f>
        <v>0</v>
      </c>
      <c r="O2095" s="98">
        <f>IFERROR(VLOOKUP($F2095&amp;$C2095,Sales!$J:$W,12,0),0)</f>
        <v>0</v>
      </c>
      <c r="P2095" s="98">
        <f>IFERROR(VLOOKUP($F2095&amp;$C2095,Sales!$J:$W,13,0),0)</f>
        <v>0</v>
      </c>
      <c r="Q2095" s="98">
        <f>IFERROR(VLOOKUP($F2095&amp;$C2095,Sales!$A:$H,7,0),0)</f>
        <v>0</v>
      </c>
      <c r="R2095" s="41">
        <f t="shared" si="64"/>
        <v>1</v>
      </c>
      <c r="S2095" s="41">
        <v>1</v>
      </c>
      <c r="T2095" s="41"/>
      <c r="U2095" s="41"/>
      <c r="V2095" s="15">
        <v>1</v>
      </c>
      <c r="W2095" s="15">
        <v>1</v>
      </c>
      <c r="X2095" s="15">
        <v>1</v>
      </c>
      <c r="Y2095" s="41">
        <v>1</v>
      </c>
      <c r="Z2095" s="41">
        <v>1</v>
      </c>
      <c r="AA2095" s="41"/>
      <c r="AB2095" s="41"/>
      <c r="AC2095" s="41"/>
      <c r="AD2095" s="41"/>
      <c r="AE2095" s="41"/>
      <c r="AF2095" s="41"/>
      <c r="AG2095" s="41"/>
      <c r="AH2095" s="15"/>
      <c r="AI2095" s="41"/>
      <c r="AJ2095" s="41"/>
      <c r="AK2095" s="41"/>
      <c r="AL2095" s="15"/>
      <c r="AM2095" s="15"/>
      <c r="AN2095" s="15"/>
      <c r="AO2095" s="15"/>
      <c r="AP2095" s="15"/>
      <c r="AQ2095" s="15"/>
      <c r="AR2095" s="15"/>
      <c r="AS2095" s="15"/>
      <c r="AT2095" s="15"/>
      <c r="AU2095" s="15"/>
      <c r="AV2095" s="15"/>
      <c r="AW2095" s="15"/>
      <c r="AX2095" s="15"/>
      <c r="AY2095" s="15"/>
      <c r="AZ2095" s="10">
        <v>1</v>
      </c>
      <c r="BA2095" t="s">
        <v>22</v>
      </c>
      <c r="BB2095" t="s">
        <v>14102</v>
      </c>
      <c r="BD2095" s="39" t="str">
        <f t="shared" si="65"/>
        <v>01/326127309CBlibli Jabodetabek</v>
      </c>
      <c r="BG2095" t="s">
        <v>14055</v>
      </c>
    </row>
    <row r="2096" spans="2:59" ht="13.5" customHeight="1" x14ac:dyDescent="0.35">
      <c r="B2096" s="10" t="s">
        <v>17</v>
      </c>
      <c r="C2096" s="10" t="s">
        <v>1648</v>
      </c>
      <c r="D2096" s="10" t="s">
        <v>65</v>
      </c>
      <c r="E2096" s="10" t="s">
        <v>66</v>
      </c>
      <c r="F2096" s="10" t="s">
        <v>13834</v>
      </c>
      <c r="G2096" s="137" t="s">
        <v>16242</v>
      </c>
      <c r="H2096" s="10" t="s">
        <v>16346</v>
      </c>
      <c r="I2096" s="10" t="s">
        <v>13880</v>
      </c>
      <c r="J2096" s="10" t="s">
        <v>15708</v>
      </c>
      <c r="K2096" s="10" t="s">
        <v>14022</v>
      </c>
      <c r="L2096" s="98">
        <f>IFERROR(VLOOKUP($F2096&amp;$C2096,Sales!$J:$W,9,0),0)</f>
        <v>0</v>
      </c>
      <c r="M2096" s="98">
        <f>IFERROR(VLOOKUP($F2096&amp;$C2096,Sales!$J:$W,10,0),0)</f>
        <v>0</v>
      </c>
      <c r="N2096" s="98">
        <f>IFERROR(VLOOKUP($F2096&amp;$C2096,Sales!$J:$W,11,0),0)</f>
        <v>4179023.9999999995</v>
      </c>
      <c r="O2096" s="98">
        <f>IFERROR(VLOOKUP($F2096&amp;$C2096,Sales!$J:$W,12,0),0)</f>
        <v>16</v>
      </c>
      <c r="P2096" s="98">
        <f>IFERROR(VLOOKUP($F2096&amp;$C2096,Sales!$J:$W,13,0),0)</f>
        <v>1393007.9999999998</v>
      </c>
      <c r="Q2096" s="98">
        <f>IFERROR(VLOOKUP($F2096&amp;$C2096,Sales!$A:$H,7,0),0)</f>
        <v>0</v>
      </c>
      <c r="R2096" s="41">
        <f t="shared" si="64"/>
        <v>1</v>
      </c>
      <c r="S2096" s="41">
        <v>1</v>
      </c>
      <c r="T2096" s="41"/>
      <c r="U2096" s="41"/>
      <c r="V2096" s="15">
        <v>1</v>
      </c>
      <c r="W2096" s="15">
        <v>1</v>
      </c>
      <c r="X2096" s="15">
        <v>1</v>
      </c>
      <c r="Y2096" s="41">
        <v>1</v>
      </c>
      <c r="Z2096" s="41">
        <v>1</v>
      </c>
      <c r="AA2096" s="41"/>
      <c r="AB2096" s="41"/>
      <c r="AC2096" s="41"/>
      <c r="AD2096" s="41"/>
      <c r="AE2096" s="41"/>
      <c r="AF2096" s="41"/>
      <c r="AG2096" s="41"/>
      <c r="AH2096" s="15"/>
      <c r="AI2096" s="41"/>
      <c r="AJ2096" s="41"/>
      <c r="AK2096" s="41"/>
      <c r="AL2096" s="15"/>
      <c r="AM2096" s="15"/>
      <c r="AN2096" s="15"/>
      <c r="AO2096" s="15"/>
      <c r="AP2096" s="15"/>
      <c r="AQ2096" s="15"/>
      <c r="AR2096" s="15"/>
      <c r="AS2096" s="15"/>
      <c r="AT2096" s="15"/>
      <c r="AU2096" s="15"/>
      <c r="AV2096" s="15"/>
      <c r="AW2096" s="15"/>
      <c r="AX2096" s="15"/>
      <c r="AY2096" s="15"/>
      <c r="AZ2096" s="10">
        <v>1</v>
      </c>
      <c r="BA2096" t="s">
        <v>22</v>
      </c>
      <c r="BB2096" t="s">
        <v>14102</v>
      </c>
      <c r="BD2096" s="39" t="str">
        <f t="shared" si="65"/>
        <v>01/396129513PBlibli Jabodetabek</v>
      </c>
      <c r="BG2096" t="s">
        <v>14055</v>
      </c>
    </row>
    <row r="2097" spans="2:59" ht="13.5" customHeight="1" x14ac:dyDescent="0.35">
      <c r="B2097" s="10" t="s">
        <v>17</v>
      </c>
      <c r="C2097" s="10" t="s">
        <v>1648</v>
      </c>
      <c r="D2097" s="10" t="s">
        <v>549</v>
      </c>
      <c r="E2097" s="10" t="s">
        <v>194</v>
      </c>
      <c r="F2097" s="10" t="s">
        <v>13851</v>
      </c>
      <c r="G2097" s="137" t="s">
        <v>16221</v>
      </c>
      <c r="H2097" s="10" t="s">
        <v>16809</v>
      </c>
      <c r="I2097" s="10" t="s">
        <v>13867</v>
      </c>
      <c r="J2097" s="10" t="s">
        <v>15709</v>
      </c>
      <c r="K2097" s="10" t="s">
        <v>14023</v>
      </c>
      <c r="L2097" s="98">
        <f>IFERROR(VLOOKUP($F2097&amp;$C2097,Sales!$J:$W,9,0),0)</f>
        <v>0</v>
      </c>
      <c r="M2097" s="98">
        <f>IFERROR(VLOOKUP($F2097&amp;$C2097,Sales!$J:$W,10,0),0)</f>
        <v>0</v>
      </c>
      <c r="N2097" s="98">
        <f>IFERROR(VLOOKUP($F2097&amp;$C2097,Sales!$J:$W,11,0),0)</f>
        <v>0</v>
      </c>
      <c r="O2097" s="98">
        <f>IFERROR(VLOOKUP($F2097&amp;$C2097,Sales!$J:$W,12,0),0)</f>
        <v>0</v>
      </c>
      <c r="P2097" s="98">
        <f>IFERROR(VLOOKUP($F2097&amp;$C2097,Sales!$J:$W,13,0),0)</f>
        <v>0</v>
      </c>
      <c r="Q2097" s="98">
        <f>IFERROR(VLOOKUP($F2097&amp;$C2097,Sales!$A:$H,7,0),0)</f>
        <v>0</v>
      </c>
      <c r="R2097" s="41">
        <f t="shared" si="64"/>
        <v>1</v>
      </c>
      <c r="S2097" s="41">
        <v>1</v>
      </c>
      <c r="T2097" s="41"/>
      <c r="U2097" s="41"/>
      <c r="V2097" s="15">
        <v>1</v>
      </c>
      <c r="W2097" s="15">
        <v>1</v>
      </c>
      <c r="X2097" s="15">
        <v>1</v>
      </c>
      <c r="Y2097" s="41">
        <v>1</v>
      </c>
      <c r="Z2097" s="41">
        <v>1</v>
      </c>
      <c r="AA2097" s="41"/>
      <c r="AB2097" s="41"/>
      <c r="AC2097" s="41"/>
      <c r="AD2097" s="41"/>
      <c r="AE2097" s="41"/>
      <c r="AF2097" s="41"/>
      <c r="AG2097" s="41"/>
      <c r="AH2097" s="15"/>
      <c r="AI2097" s="41"/>
      <c r="AJ2097" s="41"/>
      <c r="AK2097" s="41"/>
      <c r="AL2097" s="15"/>
      <c r="AM2097" s="15"/>
      <c r="AN2097" s="15"/>
      <c r="AO2097" s="15"/>
      <c r="AP2097" s="15"/>
      <c r="AQ2097" s="15"/>
      <c r="AR2097" s="15"/>
      <c r="AS2097" s="15"/>
      <c r="AT2097" s="15"/>
      <c r="AU2097" s="15"/>
      <c r="AV2097" s="15"/>
      <c r="AW2097" s="15"/>
      <c r="AX2097" s="15"/>
      <c r="AY2097" s="15"/>
      <c r="AZ2097" s="10">
        <v>1</v>
      </c>
      <c r="BA2097" t="s">
        <v>22</v>
      </c>
      <c r="BB2097" t="s">
        <v>14102</v>
      </c>
      <c r="BD2097" s="39" t="str">
        <f t="shared" si="65"/>
        <v>01/395129508BBlibli Jabodetabek</v>
      </c>
      <c r="BG2097" t="s">
        <v>14055</v>
      </c>
    </row>
    <row r="2098" spans="2:59" ht="13.5" customHeight="1" x14ac:dyDescent="0.35">
      <c r="B2098" s="10" t="s">
        <v>17</v>
      </c>
      <c r="C2098" s="10" t="s">
        <v>1648</v>
      </c>
      <c r="D2098" s="10" t="s">
        <v>119</v>
      </c>
      <c r="E2098" s="10" t="s">
        <v>120</v>
      </c>
      <c r="F2098" s="10" t="s">
        <v>13800</v>
      </c>
      <c r="G2098" s="137" t="s">
        <v>16222</v>
      </c>
      <c r="H2098" s="10" t="s">
        <v>16810</v>
      </c>
      <c r="I2098" s="10">
        <v>4987176121981</v>
      </c>
      <c r="J2098" s="10" t="s">
        <v>15710</v>
      </c>
      <c r="K2098" s="10" t="s">
        <v>14024</v>
      </c>
      <c r="L2098" s="98">
        <f>IFERROR(VLOOKUP($F2098&amp;$C2098,Sales!$J:$W,9,0),0)</f>
        <v>0</v>
      </c>
      <c r="M2098" s="98">
        <f>IFERROR(VLOOKUP($F2098&amp;$C2098,Sales!$J:$W,10,0),0)</f>
        <v>0</v>
      </c>
      <c r="N2098" s="98">
        <f>IFERROR(VLOOKUP($F2098&amp;$C2098,Sales!$J:$W,11,0),0)</f>
        <v>0</v>
      </c>
      <c r="O2098" s="98">
        <f>IFERROR(VLOOKUP($F2098&amp;$C2098,Sales!$J:$W,12,0),0)</f>
        <v>0</v>
      </c>
      <c r="P2098" s="98">
        <f>IFERROR(VLOOKUP($F2098&amp;$C2098,Sales!$J:$W,13,0),0)</f>
        <v>0</v>
      </c>
      <c r="Q2098" s="98">
        <f>IFERROR(VLOOKUP($F2098&amp;$C2098,Sales!$A:$H,7,0),0)</f>
        <v>0</v>
      </c>
      <c r="R2098" s="41">
        <f t="shared" si="64"/>
        <v>1</v>
      </c>
      <c r="S2098" s="41">
        <v>1</v>
      </c>
      <c r="T2098" s="41"/>
      <c r="U2098" s="41"/>
      <c r="V2098" s="15">
        <v>1</v>
      </c>
      <c r="W2098" s="15">
        <v>1</v>
      </c>
      <c r="X2098" s="15">
        <v>1</v>
      </c>
      <c r="Y2098" s="41">
        <v>1</v>
      </c>
      <c r="Z2098" s="41">
        <v>1</v>
      </c>
      <c r="AA2098" s="41"/>
      <c r="AB2098" s="41"/>
      <c r="AC2098" s="41"/>
      <c r="AD2098" s="41"/>
      <c r="AE2098" s="41"/>
      <c r="AF2098" s="41"/>
      <c r="AG2098" s="41"/>
      <c r="AH2098" s="15"/>
      <c r="AI2098" s="41"/>
      <c r="AJ2098" s="41"/>
      <c r="AK2098" s="41"/>
      <c r="AL2098" s="15"/>
      <c r="AM2098" s="15"/>
      <c r="AN2098" s="15"/>
      <c r="AO2098" s="15"/>
      <c r="AP2098" s="15"/>
      <c r="AQ2098" s="15"/>
      <c r="AR2098" s="15"/>
      <c r="AS2098" s="15"/>
      <c r="AT2098" s="15"/>
      <c r="AU2098" s="15"/>
      <c r="AV2098" s="15"/>
      <c r="AW2098" s="15"/>
      <c r="AX2098" s="15"/>
      <c r="AY2098" s="15"/>
      <c r="AZ2098" s="10">
        <v>1</v>
      </c>
      <c r="BA2098" t="s">
        <v>22</v>
      </c>
      <c r="BB2098" t="s">
        <v>14102</v>
      </c>
      <c r="BD2098" s="39" t="str">
        <f t="shared" si="65"/>
        <v>01/214420902NBlibli Jabodetabek</v>
      </c>
      <c r="BG2098" t="s">
        <v>14055</v>
      </c>
    </row>
    <row r="2099" spans="2:59" ht="13.5" customHeight="1" x14ac:dyDescent="0.35">
      <c r="B2099" s="10" t="s">
        <v>17</v>
      </c>
      <c r="C2099" s="10" t="s">
        <v>1648</v>
      </c>
      <c r="D2099" s="10" t="s">
        <v>65</v>
      </c>
      <c r="E2099" s="10" t="s">
        <v>66</v>
      </c>
      <c r="F2099" s="10" t="s">
        <v>13832</v>
      </c>
      <c r="G2099" s="137" t="s">
        <v>16235</v>
      </c>
      <c r="H2099" s="10" t="s">
        <v>16347</v>
      </c>
      <c r="I2099" s="10" t="s">
        <v>13878</v>
      </c>
      <c r="J2099" s="10" t="s">
        <v>15711</v>
      </c>
      <c r="K2099" s="10" t="s">
        <v>14025</v>
      </c>
      <c r="L2099" s="98">
        <f>IFERROR(VLOOKUP($F2099&amp;$C2099,Sales!$J:$W,9,0),0)</f>
        <v>0</v>
      </c>
      <c r="M2099" s="98">
        <f>IFERROR(VLOOKUP($F2099&amp;$C2099,Sales!$J:$W,10,0),0)</f>
        <v>0</v>
      </c>
      <c r="N2099" s="98">
        <f>IFERROR(VLOOKUP($F2099&amp;$C2099,Sales!$J:$W,11,0),0)</f>
        <v>0</v>
      </c>
      <c r="O2099" s="98">
        <f>IFERROR(VLOOKUP($F2099&amp;$C2099,Sales!$J:$W,12,0),0)</f>
        <v>0</v>
      </c>
      <c r="P2099" s="98">
        <f>IFERROR(VLOOKUP($F2099&amp;$C2099,Sales!$J:$W,13,0),0)</f>
        <v>0</v>
      </c>
      <c r="Q2099" s="98">
        <f>IFERROR(VLOOKUP($F2099&amp;$C2099,Sales!$A:$H,7,0),0)</f>
        <v>0</v>
      </c>
      <c r="R2099" s="41">
        <f t="shared" si="64"/>
        <v>1</v>
      </c>
      <c r="S2099" s="41">
        <v>1</v>
      </c>
      <c r="T2099" s="41"/>
      <c r="U2099" s="41"/>
      <c r="V2099" s="15">
        <v>1</v>
      </c>
      <c r="W2099" s="15">
        <v>1</v>
      </c>
      <c r="X2099" s="15">
        <v>1</v>
      </c>
      <c r="Y2099" s="41">
        <v>1</v>
      </c>
      <c r="Z2099" s="41">
        <v>1</v>
      </c>
      <c r="AA2099" s="41"/>
      <c r="AB2099" s="41"/>
      <c r="AC2099" s="41"/>
      <c r="AD2099" s="41"/>
      <c r="AE2099" s="41"/>
      <c r="AF2099" s="41"/>
      <c r="AG2099" s="41"/>
      <c r="AH2099" s="15"/>
      <c r="AI2099" s="41"/>
      <c r="AJ2099" s="41"/>
      <c r="AK2099" s="41"/>
      <c r="AL2099" s="15"/>
      <c r="AM2099" s="15"/>
      <c r="AN2099" s="15"/>
      <c r="AO2099" s="15"/>
      <c r="AP2099" s="15"/>
      <c r="AQ2099" s="15"/>
      <c r="AR2099" s="15"/>
      <c r="AS2099" s="15"/>
      <c r="AT2099" s="15"/>
      <c r="AU2099" s="15"/>
      <c r="AV2099" s="15"/>
      <c r="AW2099" s="15"/>
      <c r="AX2099" s="15"/>
      <c r="AY2099" s="15"/>
      <c r="AZ2099" s="10">
        <v>1</v>
      </c>
      <c r="BA2099" t="s">
        <v>22</v>
      </c>
      <c r="BB2099" t="s">
        <v>14102</v>
      </c>
      <c r="BD2099" s="39" t="str">
        <f t="shared" si="65"/>
        <v>01/396129513NBlibli Jabodetabek</v>
      </c>
      <c r="BG2099" t="s">
        <v>14055</v>
      </c>
    </row>
    <row r="2100" spans="2:59" ht="13.5" customHeight="1" x14ac:dyDescent="0.35">
      <c r="B2100" s="10" t="s">
        <v>17</v>
      </c>
      <c r="C2100" s="10" t="s">
        <v>1648</v>
      </c>
      <c r="D2100" s="10" t="s">
        <v>549</v>
      </c>
      <c r="E2100" s="10" t="s">
        <v>194</v>
      </c>
      <c r="F2100" s="10" t="s">
        <v>13852</v>
      </c>
      <c r="G2100" s="137" t="s">
        <v>16223</v>
      </c>
      <c r="H2100" s="10" t="s">
        <v>16811</v>
      </c>
      <c r="I2100" s="10" t="s">
        <v>13868</v>
      </c>
      <c r="J2100" s="10" t="s">
        <v>15712</v>
      </c>
      <c r="K2100" s="10" t="s">
        <v>14026</v>
      </c>
      <c r="L2100" s="98">
        <f>IFERROR(VLOOKUP($F2100&amp;$C2100,Sales!$J:$W,9,0),0)</f>
        <v>0</v>
      </c>
      <c r="M2100" s="98">
        <f>IFERROR(VLOOKUP($F2100&amp;$C2100,Sales!$J:$W,10,0),0)</f>
        <v>0</v>
      </c>
      <c r="N2100" s="98">
        <f>IFERROR(VLOOKUP($F2100&amp;$C2100,Sales!$J:$W,11,0),0)</f>
        <v>0</v>
      </c>
      <c r="O2100" s="98">
        <f>IFERROR(VLOOKUP($F2100&amp;$C2100,Sales!$J:$W,12,0),0)</f>
        <v>0</v>
      </c>
      <c r="P2100" s="98">
        <f>IFERROR(VLOOKUP($F2100&amp;$C2100,Sales!$J:$W,13,0),0)</f>
        <v>0</v>
      </c>
      <c r="Q2100" s="98">
        <f>IFERROR(VLOOKUP($F2100&amp;$C2100,Sales!$A:$H,7,0),0)</f>
        <v>0</v>
      </c>
      <c r="R2100" s="41">
        <f t="shared" si="64"/>
        <v>1</v>
      </c>
      <c r="S2100" s="41">
        <v>1</v>
      </c>
      <c r="T2100" s="41"/>
      <c r="U2100" s="41"/>
      <c r="V2100" s="15">
        <v>1</v>
      </c>
      <c r="W2100" s="15">
        <v>1</v>
      </c>
      <c r="X2100" s="15">
        <v>1</v>
      </c>
      <c r="Y2100" s="41">
        <v>1</v>
      </c>
      <c r="Z2100" s="41">
        <v>1</v>
      </c>
      <c r="AA2100" s="41"/>
      <c r="AB2100" s="41"/>
      <c r="AC2100" s="41"/>
      <c r="AD2100" s="41"/>
      <c r="AE2100" s="41"/>
      <c r="AF2100" s="41"/>
      <c r="AG2100" s="41"/>
      <c r="AH2100" s="15"/>
      <c r="AI2100" s="41"/>
      <c r="AJ2100" s="41"/>
      <c r="AK2100" s="41"/>
      <c r="AL2100" s="15"/>
      <c r="AM2100" s="15"/>
      <c r="AN2100" s="15"/>
      <c r="AO2100" s="15"/>
      <c r="AP2100" s="15"/>
      <c r="AQ2100" s="15"/>
      <c r="AR2100" s="15"/>
      <c r="AS2100" s="15"/>
      <c r="AT2100" s="15"/>
      <c r="AU2100" s="15"/>
      <c r="AV2100" s="15"/>
      <c r="AW2100" s="15"/>
      <c r="AX2100" s="15"/>
      <c r="AY2100" s="15"/>
      <c r="AZ2100" s="10">
        <v>1</v>
      </c>
      <c r="BA2100" t="s">
        <v>22</v>
      </c>
      <c r="BB2100" t="s">
        <v>14102</v>
      </c>
      <c r="BD2100" s="39" t="str">
        <f t="shared" si="65"/>
        <v>01/395129508CBlibli Jabodetabek</v>
      </c>
      <c r="BG2100" t="s">
        <v>14055</v>
      </c>
    </row>
    <row r="2101" spans="2:59" ht="13.5" customHeight="1" x14ac:dyDescent="0.35">
      <c r="B2101" s="10" t="s">
        <v>17</v>
      </c>
      <c r="C2101" s="10" t="s">
        <v>1648</v>
      </c>
      <c r="D2101" s="10" t="s">
        <v>65</v>
      </c>
      <c r="E2101" s="10" t="s">
        <v>66</v>
      </c>
      <c r="F2101" s="10" t="s">
        <v>13837</v>
      </c>
      <c r="G2101" s="137" t="s">
        <v>16243</v>
      </c>
      <c r="H2101" s="10" t="s">
        <v>16348</v>
      </c>
      <c r="I2101" s="10" t="s">
        <v>13883</v>
      </c>
      <c r="J2101" s="10" t="s">
        <v>15713</v>
      </c>
      <c r="K2101" s="10" t="s">
        <v>14027</v>
      </c>
      <c r="L2101" s="98">
        <f>IFERROR(VLOOKUP($F2101&amp;$C2101,Sales!$J:$W,9,0),0)</f>
        <v>0</v>
      </c>
      <c r="M2101" s="98">
        <f>IFERROR(VLOOKUP($F2101&amp;$C2101,Sales!$J:$W,10,0),0)</f>
        <v>0</v>
      </c>
      <c r="N2101" s="98">
        <f>IFERROR(VLOOKUP($F2101&amp;$C2101,Sales!$J:$W,11,0),0)</f>
        <v>0</v>
      </c>
      <c r="O2101" s="98">
        <f>IFERROR(VLOOKUP($F2101&amp;$C2101,Sales!$J:$W,12,0),0)</f>
        <v>0</v>
      </c>
      <c r="P2101" s="98">
        <f>IFERROR(VLOOKUP($F2101&amp;$C2101,Sales!$J:$W,13,0),0)</f>
        <v>0</v>
      </c>
      <c r="Q2101" s="98">
        <f>IFERROR(VLOOKUP($F2101&amp;$C2101,Sales!$A:$H,7,0),0)</f>
        <v>0</v>
      </c>
      <c r="R2101" s="41">
        <f t="shared" si="64"/>
        <v>1</v>
      </c>
      <c r="S2101" s="41">
        <v>1</v>
      </c>
      <c r="T2101" s="41"/>
      <c r="U2101" s="41"/>
      <c r="V2101" s="15">
        <v>1</v>
      </c>
      <c r="W2101" s="15">
        <v>1</v>
      </c>
      <c r="X2101" s="15">
        <v>1</v>
      </c>
      <c r="Y2101" s="41">
        <v>1</v>
      </c>
      <c r="Z2101" s="41">
        <v>1</v>
      </c>
      <c r="AA2101" s="41"/>
      <c r="AB2101" s="41"/>
      <c r="AC2101" s="41"/>
      <c r="AD2101" s="41"/>
      <c r="AE2101" s="41"/>
      <c r="AF2101" s="41"/>
      <c r="AG2101" s="41"/>
      <c r="AH2101" s="15"/>
      <c r="AI2101" s="41"/>
      <c r="AJ2101" s="41"/>
      <c r="AK2101" s="41"/>
      <c r="AL2101" s="15"/>
      <c r="AM2101" s="15"/>
      <c r="AN2101" s="15"/>
      <c r="AO2101" s="15"/>
      <c r="AP2101" s="15"/>
      <c r="AQ2101" s="15"/>
      <c r="AR2101" s="15"/>
      <c r="AS2101" s="15"/>
      <c r="AT2101" s="15"/>
      <c r="AU2101" s="15"/>
      <c r="AV2101" s="15"/>
      <c r="AW2101" s="15"/>
      <c r="AX2101" s="15"/>
      <c r="AY2101" s="15"/>
      <c r="AZ2101" s="10">
        <v>1</v>
      </c>
      <c r="BA2101" t="s">
        <v>22</v>
      </c>
      <c r="BB2101" t="s">
        <v>14102</v>
      </c>
      <c r="BD2101" s="39" t="str">
        <f t="shared" si="65"/>
        <v>01/396129513SBlibli Jabodetabek</v>
      </c>
      <c r="BG2101" t="s">
        <v>14055</v>
      </c>
    </row>
    <row r="2102" spans="2:59" ht="13.5" customHeight="1" x14ac:dyDescent="0.35">
      <c r="B2102" s="10" t="s">
        <v>17</v>
      </c>
      <c r="C2102" s="10" t="s">
        <v>1648</v>
      </c>
      <c r="D2102" s="10" t="s">
        <v>119</v>
      </c>
      <c r="E2102" s="10" t="s">
        <v>120</v>
      </c>
      <c r="F2102" s="10" t="s">
        <v>13801</v>
      </c>
      <c r="G2102" s="137" t="s">
        <v>16224</v>
      </c>
      <c r="H2102" s="10" t="s">
        <v>16349</v>
      </c>
      <c r="I2102" s="10">
        <v>4987176121998</v>
      </c>
      <c r="J2102" s="10" t="s">
        <v>15714</v>
      </c>
      <c r="K2102" s="10" t="s">
        <v>14028</v>
      </c>
      <c r="L2102" s="98">
        <f>IFERROR(VLOOKUP($F2102&amp;$C2102,Sales!$J:$W,9,0),0)</f>
        <v>0</v>
      </c>
      <c r="M2102" s="98">
        <f>IFERROR(VLOOKUP($F2102&amp;$C2102,Sales!$J:$W,10,0),0)</f>
        <v>0</v>
      </c>
      <c r="N2102" s="98">
        <f>IFERROR(VLOOKUP($F2102&amp;$C2102,Sales!$J:$W,11,0),0)</f>
        <v>0</v>
      </c>
      <c r="O2102" s="98">
        <f>IFERROR(VLOOKUP($F2102&amp;$C2102,Sales!$J:$W,12,0),0)</f>
        <v>0</v>
      </c>
      <c r="P2102" s="98">
        <f>IFERROR(VLOOKUP($F2102&amp;$C2102,Sales!$J:$W,13,0),0)</f>
        <v>0</v>
      </c>
      <c r="Q2102" s="98">
        <f>IFERROR(VLOOKUP($F2102&amp;$C2102,Sales!$A:$H,7,0),0)</f>
        <v>0</v>
      </c>
      <c r="R2102" s="41">
        <f t="shared" si="64"/>
        <v>1</v>
      </c>
      <c r="S2102" s="41">
        <v>1</v>
      </c>
      <c r="T2102" s="41"/>
      <c r="U2102" s="41"/>
      <c r="V2102" s="15">
        <v>1</v>
      </c>
      <c r="W2102" s="15">
        <v>1</v>
      </c>
      <c r="X2102" s="15">
        <v>1</v>
      </c>
      <c r="Y2102" s="41">
        <v>1</v>
      </c>
      <c r="Z2102" s="41">
        <v>1</v>
      </c>
      <c r="AA2102" s="41"/>
      <c r="AB2102" s="41"/>
      <c r="AC2102" s="41"/>
      <c r="AD2102" s="41"/>
      <c r="AE2102" s="41"/>
      <c r="AF2102" s="41"/>
      <c r="AG2102" s="41"/>
      <c r="AH2102" s="15"/>
      <c r="AI2102" s="41"/>
      <c r="AJ2102" s="41"/>
      <c r="AK2102" s="41"/>
      <c r="AL2102" s="15"/>
      <c r="AM2102" s="15"/>
      <c r="AN2102" s="15"/>
      <c r="AO2102" s="15"/>
      <c r="AP2102" s="15"/>
      <c r="AQ2102" s="15"/>
      <c r="AR2102" s="15"/>
      <c r="AS2102" s="15"/>
      <c r="AT2102" s="15"/>
      <c r="AU2102" s="15"/>
      <c r="AV2102" s="15"/>
      <c r="AW2102" s="15"/>
      <c r="AX2102" s="15"/>
      <c r="AY2102" s="15"/>
      <c r="AZ2102" s="10">
        <v>1</v>
      </c>
      <c r="BA2102" t="s">
        <v>22</v>
      </c>
      <c r="BB2102" t="s">
        <v>14102</v>
      </c>
      <c r="BD2102" s="39" t="str">
        <f t="shared" si="65"/>
        <v>01/214420902OBlibli Jabodetabek</v>
      </c>
      <c r="BG2102" t="s">
        <v>14055</v>
      </c>
    </row>
    <row r="2103" spans="2:59" ht="13.5" customHeight="1" x14ac:dyDescent="0.35">
      <c r="B2103" s="10" t="s">
        <v>17</v>
      </c>
      <c r="C2103" s="10" t="s">
        <v>1648</v>
      </c>
      <c r="D2103" s="10" t="s">
        <v>549</v>
      </c>
      <c r="E2103" s="10" t="s">
        <v>194</v>
      </c>
      <c r="F2103" s="10" t="s">
        <v>13847</v>
      </c>
      <c r="G2103" s="137" t="s">
        <v>16785</v>
      </c>
      <c r="H2103" s="10" t="s">
        <v>16812</v>
      </c>
      <c r="I2103" s="10">
        <v>6903148264843</v>
      </c>
      <c r="J2103" s="10" t="s">
        <v>15715</v>
      </c>
      <c r="K2103" s="10" t="s">
        <v>14029</v>
      </c>
      <c r="L2103" s="98">
        <f>IFERROR(VLOOKUP($F2103&amp;$C2103,Sales!$J:$W,9,0),0)</f>
        <v>0</v>
      </c>
      <c r="M2103" s="98">
        <f>IFERROR(VLOOKUP($F2103&amp;$C2103,Sales!$J:$W,10,0),0)</f>
        <v>0</v>
      </c>
      <c r="N2103" s="98">
        <f>IFERROR(VLOOKUP($F2103&amp;$C2103,Sales!$J:$W,11,0),0)</f>
        <v>0</v>
      </c>
      <c r="O2103" s="98">
        <f>IFERROR(VLOOKUP($F2103&amp;$C2103,Sales!$J:$W,12,0),0)</f>
        <v>0</v>
      </c>
      <c r="P2103" s="98">
        <f>IFERROR(VLOOKUP($F2103&amp;$C2103,Sales!$J:$W,13,0),0)</f>
        <v>0</v>
      </c>
      <c r="Q2103" s="98">
        <f>IFERROR(VLOOKUP($F2103&amp;$C2103,Sales!$A:$H,7,0),0)</f>
        <v>0</v>
      </c>
      <c r="R2103" s="41">
        <f t="shared" si="64"/>
        <v>1</v>
      </c>
      <c r="S2103" s="41">
        <v>1</v>
      </c>
      <c r="T2103" s="41"/>
      <c r="U2103" s="41"/>
      <c r="V2103" s="15">
        <v>1</v>
      </c>
      <c r="W2103" s="15">
        <v>1</v>
      </c>
      <c r="X2103" s="15">
        <v>1</v>
      </c>
      <c r="Y2103" s="41">
        <v>1</v>
      </c>
      <c r="Z2103" s="41">
        <v>1</v>
      </c>
      <c r="AA2103" s="41"/>
      <c r="AB2103" s="41"/>
      <c r="AC2103" s="41"/>
      <c r="AD2103" s="41"/>
      <c r="AE2103" s="41"/>
      <c r="AF2103" s="41"/>
      <c r="AG2103" s="41"/>
      <c r="AH2103" s="15"/>
      <c r="AI2103" s="41"/>
      <c r="AJ2103" s="41"/>
      <c r="AK2103" s="41"/>
      <c r="AL2103" s="15"/>
      <c r="AM2103" s="15"/>
      <c r="AN2103" s="15"/>
      <c r="AO2103" s="15"/>
      <c r="AP2103" s="15"/>
      <c r="AQ2103" s="15"/>
      <c r="AR2103" s="15"/>
      <c r="AS2103" s="15"/>
      <c r="AT2103" s="15"/>
      <c r="AU2103" s="15"/>
      <c r="AV2103" s="15"/>
      <c r="AW2103" s="15"/>
      <c r="AX2103" s="15"/>
      <c r="AY2103" s="15"/>
      <c r="AZ2103" s="10">
        <v>1</v>
      </c>
      <c r="BA2103" t="s">
        <v>22</v>
      </c>
      <c r="BB2103" t="s">
        <v>14102</v>
      </c>
      <c r="BD2103" s="39" t="str">
        <f t="shared" si="65"/>
        <v>01/245121105DBlibli Jabodetabek</v>
      </c>
      <c r="BG2103" t="s">
        <v>14055</v>
      </c>
    </row>
    <row r="2104" spans="2:59" ht="13.5" customHeight="1" x14ac:dyDescent="0.35">
      <c r="B2104" s="10" t="s">
        <v>17</v>
      </c>
      <c r="C2104" s="10" t="s">
        <v>1648</v>
      </c>
      <c r="D2104" s="10" t="s">
        <v>119</v>
      </c>
      <c r="E2104" s="10" t="s">
        <v>120</v>
      </c>
      <c r="F2104" s="10" t="s">
        <v>13802</v>
      </c>
      <c r="G2104" s="137" t="s">
        <v>16225</v>
      </c>
      <c r="H2104" s="10" t="s">
        <v>16813</v>
      </c>
      <c r="I2104" s="10" t="s">
        <v>13884</v>
      </c>
      <c r="J2104" s="10" t="s">
        <v>15716</v>
      </c>
      <c r="K2104" s="10" t="s">
        <v>14030</v>
      </c>
      <c r="L2104" s="98">
        <f>IFERROR(VLOOKUP($F2104&amp;$C2104,Sales!$J:$W,9,0),0)</f>
        <v>0</v>
      </c>
      <c r="M2104" s="98">
        <f>IFERROR(VLOOKUP($F2104&amp;$C2104,Sales!$J:$W,10,0),0)</f>
        <v>0</v>
      </c>
      <c r="N2104" s="98">
        <f>IFERROR(VLOOKUP($F2104&amp;$C2104,Sales!$J:$W,11,0),0)</f>
        <v>0</v>
      </c>
      <c r="O2104" s="98">
        <f>IFERROR(VLOOKUP($F2104&amp;$C2104,Sales!$J:$W,12,0),0)</f>
        <v>0</v>
      </c>
      <c r="P2104" s="98">
        <f>IFERROR(VLOOKUP($F2104&amp;$C2104,Sales!$J:$W,13,0),0)</f>
        <v>0</v>
      </c>
      <c r="Q2104" s="98">
        <f>IFERROR(VLOOKUP($F2104&amp;$C2104,Sales!$A:$H,7,0),0)</f>
        <v>0</v>
      </c>
      <c r="R2104" s="41">
        <f t="shared" si="64"/>
        <v>1</v>
      </c>
      <c r="S2104" s="41">
        <v>1</v>
      </c>
      <c r="T2104" s="41"/>
      <c r="U2104" s="41"/>
      <c r="V2104" s="15">
        <v>1</v>
      </c>
      <c r="W2104" s="15">
        <v>1</v>
      </c>
      <c r="X2104" s="15">
        <v>1</v>
      </c>
      <c r="Y2104" s="41">
        <v>1</v>
      </c>
      <c r="Z2104" s="41">
        <v>1</v>
      </c>
      <c r="AA2104" s="41"/>
      <c r="AB2104" s="41"/>
      <c r="AC2104" s="41"/>
      <c r="AD2104" s="41"/>
      <c r="AE2104" s="41"/>
      <c r="AF2104" s="41"/>
      <c r="AG2104" s="41"/>
      <c r="AH2104" s="15"/>
      <c r="AI2104" s="41"/>
      <c r="AJ2104" s="41"/>
      <c r="AK2104" s="41"/>
      <c r="AL2104" s="15"/>
      <c r="AM2104" s="15"/>
      <c r="AN2104" s="15"/>
      <c r="AO2104" s="15"/>
      <c r="AP2104" s="15"/>
      <c r="AQ2104" s="15"/>
      <c r="AR2104" s="15"/>
      <c r="AS2104" s="15"/>
      <c r="AT2104" s="15"/>
      <c r="AU2104" s="15"/>
      <c r="AV2104" s="15"/>
      <c r="AW2104" s="15"/>
      <c r="AX2104" s="15"/>
      <c r="AY2104" s="15"/>
      <c r="AZ2104" s="10">
        <v>1</v>
      </c>
      <c r="BA2104" t="s">
        <v>22</v>
      </c>
      <c r="BB2104" t="s">
        <v>14102</v>
      </c>
      <c r="BD2104" s="39" t="str">
        <f t="shared" si="65"/>
        <v>01/214420902PBlibli Jabodetabek</v>
      </c>
      <c r="BG2104" t="s">
        <v>14055</v>
      </c>
    </row>
    <row r="2105" spans="2:59" ht="13.5" customHeight="1" x14ac:dyDescent="0.35">
      <c r="B2105" s="10" t="s">
        <v>17</v>
      </c>
      <c r="C2105" s="10" t="s">
        <v>1648</v>
      </c>
      <c r="D2105" s="10" t="s">
        <v>549</v>
      </c>
      <c r="E2105" s="10" t="s">
        <v>194</v>
      </c>
      <c r="F2105" s="10" t="s">
        <v>13808</v>
      </c>
      <c r="G2105" s="137" t="s">
        <v>16206</v>
      </c>
      <c r="H2105" s="10" t="s">
        <v>16814</v>
      </c>
      <c r="I2105" s="10">
        <v>4987176133892</v>
      </c>
      <c r="J2105" s="10" t="s">
        <v>15717</v>
      </c>
      <c r="K2105" s="10" t="s">
        <v>14031</v>
      </c>
      <c r="L2105" s="98">
        <f>IFERROR(VLOOKUP($F2105&amp;$C2105,Sales!$J:$W,9,0),0)</f>
        <v>0</v>
      </c>
      <c r="M2105" s="98">
        <f>IFERROR(VLOOKUP($F2105&amp;$C2105,Sales!$J:$W,10,0),0)</f>
        <v>0</v>
      </c>
      <c r="N2105" s="98">
        <f>IFERROR(VLOOKUP($F2105&amp;$C2105,Sales!$J:$W,11,0),0)</f>
        <v>0</v>
      </c>
      <c r="O2105" s="98">
        <f>IFERROR(VLOOKUP($F2105&amp;$C2105,Sales!$J:$W,12,0),0)</f>
        <v>0</v>
      </c>
      <c r="P2105" s="98">
        <f>IFERROR(VLOOKUP($F2105&amp;$C2105,Sales!$J:$W,13,0),0)</f>
        <v>0</v>
      </c>
      <c r="Q2105" s="98">
        <f>IFERROR(VLOOKUP($F2105&amp;$C2105,Sales!$A:$H,7,0),0)</f>
        <v>0</v>
      </c>
      <c r="R2105" s="41">
        <f t="shared" si="64"/>
        <v>1</v>
      </c>
      <c r="S2105" s="41">
        <v>1</v>
      </c>
      <c r="T2105" s="41"/>
      <c r="U2105" s="41"/>
      <c r="V2105" s="15">
        <v>1</v>
      </c>
      <c r="W2105" s="15">
        <v>1</v>
      </c>
      <c r="X2105" s="15">
        <v>1</v>
      </c>
      <c r="Y2105" s="41">
        <v>1</v>
      </c>
      <c r="Z2105" s="41">
        <v>1</v>
      </c>
      <c r="AA2105" s="41"/>
      <c r="AB2105" s="41"/>
      <c r="AC2105" s="41"/>
      <c r="AD2105" s="41"/>
      <c r="AE2105" s="41"/>
      <c r="AF2105" s="41"/>
      <c r="AG2105" s="41"/>
      <c r="AH2105" s="15"/>
      <c r="AI2105" s="41"/>
      <c r="AJ2105" s="41"/>
      <c r="AK2105" s="41"/>
      <c r="AL2105" s="15"/>
      <c r="AM2105" s="15"/>
      <c r="AN2105" s="15"/>
      <c r="AO2105" s="15"/>
      <c r="AP2105" s="15"/>
      <c r="AQ2105" s="15"/>
      <c r="AR2105" s="15"/>
      <c r="AS2105" s="15"/>
      <c r="AT2105" s="15"/>
      <c r="AU2105" s="15"/>
      <c r="AV2105" s="15"/>
      <c r="AW2105" s="15"/>
      <c r="AX2105" s="15"/>
      <c r="AY2105" s="15"/>
      <c r="AZ2105" s="10">
        <v>1</v>
      </c>
      <c r="BA2105" t="s">
        <v>22</v>
      </c>
      <c r="BB2105" t="s">
        <v>14102</v>
      </c>
      <c r="BD2105" s="39" t="str">
        <f t="shared" si="65"/>
        <v>01/245121105EBlibli Jabodetabek</v>
      </c>
      <c r="BG2105" t="s">
        <v>14055</v>
      </c>
    </row>
    <row r="2106" spans="2:59" ht="13.5" customHeight="1" x14ac:dyDescent="0.35">
      <c r="B2106" s="10" t="s">
        <v>17</v>
      </c>
      <c r="C2106" s="10" t="s">
        <v>1648</v>
      </c>
      <c r="D2106" s="10" t="s">
        <v>549</v>
      </c>
      <c r="E2106" s="10" t="s">
        <v>194</v>
      </c>
      <c r="F2106" s="10" t="s">
        <v>13846</v>
      </c>
      <c r="G2106" s="137" t="s">
        <v>16226</v>
      </c>
      <c r="H2106" s="10" t="s">
        <v>16815</v>
      </c>
      <c r="I2106" s="10">
        <v>6903148264867</v>
      </c>
      <c r="J2106" s="10" t="s">
        <v>15718</v>
      </c>
      <c r="K2106" s="10" t="s">
        <v>14032</v>
      </c>
      <c r="L2106" s="98">
        <f>IFERROR(VLOOKUP($F2106&amp;$C2106,Sales!$J:$W,9,0),0)</f>
        <v>0</v>
      </c>
      <c r="M2106" s="98">
        <f>IFERROR(VLOOKUP($F2106&amp;$C2106,Sales!$J:$W,10,0),0)</f>
        <v>0</v>
      </c>
      <c r="N2106" s="98">
        <f>IFERROR(VLOOKUP($F2106&amp;$C2106,Sales!$J:$W,11,0),0)</f>
        <v>0</v>
      </c>
      <c r="O2106" s="98">
        <f>IFERROR(VLOOKUP($F2106&amp;$C2106,Sales!$J:$W,12,0),0)</f>
        <v>0</v>
      </c>
      <c r="P2106" s="98">
        <f>IFERROR(VLOOKUP($F2106&amp;$C2106,Sales!$J:$W,13,0),0)</f>
        <v>0</v>
      </c>
      <c r="Q2106" s="98">
        <f>IFERROR(VLOOKUP($F2106&amp;$C2106,Sales!$A:$H,7,0),0)</f>
        <v>0</v>
      </c>
      <c r="R2106" s="41">
        <f t="shared" si="64"/>
        <v>1</v>
      </c>
      <c r="S2106" s="41">
        <v>1</v>
      </c>
      <c r="T2106" s="41"/>
      <c r="U2106" s="41"/>
      <c r="V2106" s="15">
        <v>1</v>
      </c>
      <c r="W2106" s="15">
        <v>1</v>
      </c>
      <c r="X2106" s="15">
        <v>1</v>
      </c>
      <c r="Y2106" s="41">
        <v>1</v>
      </c>
      <c r="Z2106" s="41">
        <v>1</v>
      </c>
      <c r="AA2106" s="41"/>
      <c r="AB2106" s="41"/>
      <c r="AC2106" s="41"/>
      <c r="AD2106" s="41"/>
      <c r="AE2106" s="41"/>
      <c r="AF2106" s="41"/>
      <c r="AG2106" s="41"/>
      <c r="AH2106" s="15"/>
      <c r="AI2106" s="41"/>
      <c r="AJ2106" s="41"/>
      <c r="AK2106" s="41"/>
      <c r="AL2106" s="15"/>
      <c r="AM2106" s="15"/>
      <c r="AN2106" s="15"/>
      <c r="AO2106" s="15"/>
      <c r="AP2106" s="15"/>
      <c r="AQ2106" s="15"/>
      <c r="AR2106" s="15"/>
      <c r="AS2106" s="15"/>
      <c r="AT2106" s="15"/>
      <c r="AU2106" s="15"/>
      <c r="AV2106" s="15"/>
      <c r="AW2106" s="15"/>
      <c r="AX2106" s="15"/>
      <c r="AY2106" s="15"/>
      <c r="AZ2106" s="10">
        <v>1</v>
      </c>
      <c r="BA2106" t="s">
        <v>22</v>
      </c>
      <c r="BB2106" t="s">
        <v>14102</v>
      </c>
      <c r="BD2106" s="39" t="str">
        <f t="shared" si="65"/>
        <v>01/245121105CBlibli Jabodetabek</v>
      </c>
      <c r="BG2106" t="s">
        <v>14055</v>
      </c>
    </row>
    <row r="2107" spans="2:59" ht="13.5" customHeight="1" x14ac:dyDescent="0.35">
      <c r="B2107" s="10" t="s">
        <v>17</v>
      </c>
      <c r="C2107" s="10" t="s">
        <v>1648</v>
      </c>
      <c r="D2107" s="10" t="s">
        <v>549</v>
      </c>
      <c r="E2107" s="10" t="s">
        <v>194</v>
      </c>
      <c r="F2107" s="10" t="s">
        <v>13844</v>
      </c>
      <c r="G2107" s="137" t="s">
        <v>16227</v>
      </c>
      <c r="H2107" s="10" t="s">
        <v>16350</v>
      </c>
      <c r="I2107" s="10">
        <v>6903148264850</v>
      </c>
      <c r="J2107" s="10" t="s">
        <v>15719</v>
      </c>
      <c r="K2107" s="10" t="s">
        <v>14033</v>
      </c>
      <c r="L2107" s="98">
        <f>IFERROR(VLOOKUP($F2107&amp;$C2107,Sales!$J:$W,9,0),0)</f>
        <v>0</v>
      </c>
      <c r="M2107" s="98">
        <f>IFERROR(VLOOKUP($F2107&amp;$C2107,Sales!$J:$W,10,0),0)</f>
        <v>0</v>
      </c>
      <c r="N2107" s="98">
        <f>IFERROR(VLOOKUP($F2107&amp;$C2107,Sales!$J:$W,11,0),0)</f>
        <v>0</v>
      </c>
      <c r="O2107" s="98">
        <f>IFERROR(VLOOKUP($F2107&amp;$C2107,Sales!$J:$W,12,0),0)</f>
        <v>0</v>
      </c>
      <c r="P2107" s="98">
        <f>IFERROR(VLOOKUP($F2107&amp;$C2107,Sales!$J:$W,13,0),0)</f>
        <v>0</v>
      </c>
      <c r="Q2107" s="98">
        <f>IFERROR(VLOOKUP($F2107&amp;$C2107,Sales!$A:$H,7,0),0)</f>
        <v>0</v>
      </c>
      <c r="R2107" s="41">
        <f t="shared" si="64"/>
        <v>1</v>
      </c>
      <c r="S2107" s="41">
        <v>1</v>
      </c>
      <c r="T2107" s="41"/>
      <c r="U2107" s="41"/>
      <c r="V2107" s="15">
        <v>1</v>
      </c>
      <c r="W2107" s="15">
        <v>1</v>
      </c>
      <c r="X2107" s="15">
        <v>1</v>
      </c>
      <c r="Y2107" s="41">
        <v>1</v>
      </c>
      <c r="Z2107" s="41">
        <v>1</v>
      </c>
      <c r="AA2107" s="41"/>
      <c r="AB2107" s="41"/>
      <c r="AC2107" s="41"/>
      <c r="AD2107" s="41"/>
      <c r="AE2107" s="41"/>
      <c r="AF2107" s="41"/>
      <c r="AG2107" s="41"/>
      <c r="AH2107" s="15"/>
      <c r="AI2107" s="41"/>
      <c r="AJ2107" s="41"/>
      <c r="AK2107" s="41"/>
      <c r="AL2107" s="15"/>
      <c r="AM2107" s="15"/>
      <c r="AN2107" s="15"/>
      <c r="AO2107" s="15"/>
      <c r="AP2107" s="15"/>
      <c r="AQ2107" s="15"/>
      <c r="AR2107" s="15"/>
      <c r="AS2107" s="15"/>
      <c r="AT2107" s="15"/>
      <c r="AU2107" s="15"/>
      <c r="AV2107" s="15"/>
      <c r="AW2107" s="15"/>
      <c r="AX2107" s="15"/>
      <c r="AY2107" s="15"/>
      <c r="AZ2107" s="10">
        <v>1</v>
      </c>
      <c r="BA2107" t="s">
        <v>22</v>
      </c>
      <c r="BB2107" t="s">
        <v>14102</v>
      </c>
      <c r="BD2107" s="39" t="str">
        <f t="shared" si="65"/>
        <v>01/245121005YBlibli Jabodetabek</v>
      </c>
      <c r="BG2107" t="s">
        <v>14055</v>
      </c>
    </row>
    <row r="2108" spans="2:59" ht="13.5" customHeight="1" x14ac:dyDescent="0.35">
      <c r="B2108" s="10" t="s">
        <v>17</v>
      </c>
      <c r="C2108" s="10" t="s">
        <v>1648</v>
      </c>
      <c r="D2108" s="10" t="s">
        <v>549</v>
      </c>
      <c r="E2108" s="10" t="s">
        <v>194</v>
      </c>
      <c r="F2108" s="10" t="s">
        <v>13853</v>
      </c>
      <c r="G2108" s="137" t="s">
        <v>16228</v>
      </c>
      <c r="H2108" s="10" t="s">
        <v>16351</v>
      </c>
      <c r="I2108" s="10" t="s">
        <v>13864</v>
      </c>
      <c r="J2108" s="10" t="s">
        <v>15720</v>
      </c>
      <c r="K2108" s="10" t="s">
        <v>14034</v>
      </c>
      <c r="L2108" s="98">
        <f>IFERROR(VLOOKUP($F2108&amp;$C2108,Sales!$J:$W,9,0),0)</f>
        <v>0</v>
      </c>
      <c r="M2108" s="98">
        <f>IFERROR(VLOOKUP($F2108&amp;$C2108,Sales!$J:$W,10,0),0)</f>
        <v>0</v>
      </c>
      <c r="N2108" s="98">
        <f>IFERROR(VLOOKUP($F2108&amp;$C2108,Sales!$J:$W,11,0),0)</f>
        <v>0</v>
      </c>
      <c r="O2108" s="98">
        <f>IFERROR(VLOOKUP($F2108&amp;$C2108,Sales!$J:$W,12,0),0)</f>
        <v>0</v>
      </c>
      <c r="P2108" s="98">
        <f>IFERROR(VLOOKUP($F2108&amp;$C2108,Sales!$J:$W,13,0),0)</f>
        <v>0</v>
      </c>
      <c r="Q2108" s="98">
        <f>IFERROR(VLOOKUP($F2108&amp;$C2108,Sales!$A:$H,7,0),0)</f>
        <v>0</v>
      </c>
      <c r="R2108" s="41">
        <f t="shared" si="64"/>
        <v>1</v>
      </c>
      <c r="S2108" s="41">
        <v>1</v>
      </c>
      <c r="T2108" s="41"/>
      <c r="U2108" s="41"/>
      <c r="V2108" s="15">
        <v>1</v>
      </c>
      <c r="W2108" s="15">
        <v>1</v>
      </c>
      <c r="X2108" s="15">
        <v>1</v>
      </c>
      <c r="Y2108" s="41">
        <v>1</v>
      </c>
      <c r="Z2108" s="41">
        <v>1</v>
      </c>
      <c r="AA2108" s="41"/>
      <c r="AB2108" s="41"/>
      <c r="AC2108" s="41"/>
      <c r="AD2108" s="41"/>
      <c r="AE2108" s="41"/>
      <c r="AF2108" s="41"/>
      <c r="AG2108" s="41"/>
      <c r="AH2108" s="15"/>
      <c r="AI2108" s="41"/>
      <c r="AJ2108" s="41"/>
      <c r="AK2108" s="41"/>
      <c r="AL2108" s="15"/>
      <c r="AM2108" s="15"/>
      <c r="AN2108" s="15"/>
      <c r="AO2108" s="15"/>
      <c r="AP2108" s="15"/>
      <c r="AQ2108" s="15"/>
      <c r="AR2108" s="15"/>
      <c r="AS2108" s="15"/>
      <c r="AT2108" s="15"/>
      <c r="AU2108" s="15"/>
      <c r="AV2108" s="15"/>
      <c r="AW2108" s="15"/>
      <c r="AX2108" s="15"/>
      <c r="AY2108" s="15"/>
      <c r="AZ2108" s="10">
        <v>1</v>
      </c>
      <c r="BA2108" t="s">
        <v>22</v>
      </c>
      <c r="BB2108" t="s">
        <v>14102</v>
      </c>
      <c r="BD2108" s="39" t="str">
        <f t="shared" si="65"/>
        <v>01/395129508EBlibli Jabodetabek</v>
      </c>
      <c r="BG2108" t="s">
        <v>14055</v>
      </c>
    </row>
    <row r="2109" spans="2:59" ht="13.5" customHeight="1" x14ac:dyDescent="0.35">
      <c r="B2109" s="10" t="s">
        <v>17</v>
      </c>
      <c r="C2109" s="10" t="s">
        <v>1648</v>
      </c>
      <c r="D2109" s="10" t="s">
        <v>119</v>
      </c>
      <c r="E2109" s="10" t="s">
        <v>120</v>
      </c>
      <c r="F2109" s="10" t="s">
        <v>13803</v>
      </c>
      <c r="G2109" s="137" t="s">
        <v>16229</v>
      </c>
      <c r="H2109" s="10" t="s">
        <v>16352</v>
      </c>
      <c r="I2109" s="10" t="s">
        <v>13885</v>
      </c>
      <c r="J2109" s="10" t="s">
        <v>15721</v>
      </c>
      <c r="K2109" s="10" t="s">
        <v>14035</v>
      </c>
      <c r="L2109" s="98">
        <f>IFERROR(VLOOKUP($F2109&amp;$C2109,Sales!$J:$W,9,0),0)</f>
        <v>0</v>
      </c>
      <c r="M2109" s="98">
        <f>IFERROR(VLOOKUP($F2109&amp;$C2109,Sales!$J:$W,10,0),0)</f>
        <v>0</v>
      </c>
      <c r="N2109" s="98">
        <f>IFERROR(VLOOKUP($F2109&amp;$C2109,Sales!$J:$W,11,0),0)</f>
        <v>0</v>
      </c>
      <c r="O2109" s="98">
        <f>IFERROR(VLOOKUP($F2109&amp;$C2109,Sales!$J:$W,12,0),0)</f>
        <v>0</v>
      </c>
      <c r="P2109" s="98">
        <f>IFERROR(VLOOKUP($F2109&amp;$C2109,Sales!$J:$W,13,0),0)</f>
        <v>0</v>
      </c>
      <c r="Q2109" s="98">
        <f>IFERROR(VLOOKUP($F2109&amp;$C2109,Sales!$A:$H,7,0),0)</f>
        <v>0</v>
      </c>
      <c r="R2109" s="41">
        <f t="shared" si="64"/>
        <v>1</v>
      </c>
      <c r="S2109" s="41">
        <v>1</v>
      </c>
      <c r="T2109" s="41"/>
      <c r="U2109" s="41"/>
      <c r="V2109" s="15">
        <v>1</v>
      </c>
      <c r="W2109" s="15">
        <v>1</v>
      </c>
      <c r="X2109" s="15">
        <v>1</v>
      </c>
      <c r="Y2109" s="41">
        <v>1</v>
      </c>
      <c r="Z2109" s="41">
        <v>1</v>
      </c>
      <c r="AA2109" s="41"/>
      <c r="AB2109" s="41"/>
      <c r="AC2109" s="41"/>
      <c r="AD2109" s="41"/>
      <c r="AE2109" s="41"/>
      <c r="AF2109" s="41"/>
      <c r="AG2109" s="41"/>
      <c r="AH2109" s="15"/>
      <c r="AI2109" s="41"/>
      <c r="AJ2109" s="41"/>
      <c r="AK2109" s="41"/>
      <c r="AL2109" s="15"/>
      <c r="AM2109" s="15"/>
      <c r="AN2109" s="15"/>
      <c r="AO2109" s="15"/>
      <c r="AP2109" s="15"/>
      <c r="AQ2109" s="15"/>
      <c r="AR2109" s="15"/>
      <c r="AS2109" s="15"/>
      <c r="AT2109" s="15"/>
      <c r="AU2109" s="15"/>
      <c r="AV2109" s="15"/>
      <c r="AW2109" s="15"/>
      <c r="AX2109" s="15"/>
      <c r="AY2109" s="15"/>
      <c r="AZ2109" s="10">
        <v>1</v>
      </c>
      <c r="BA2109" t="s">
        <v>22</v>
      </c>
      <c r="BB2109" t="s">
        <v>14102</v>
      </c>
      <c r="BD2109" s="39" t="str">
        <f t="shared" si="65"/>
        <v>01/214420902QBlibli Jabodetabek</v>
      </c>
      <c r="BG2109" t="s">
        <v>14055</v>
      </c>
    </row>
    <row r="2110" spans="2:59" ht="13.5" customHeight="1" x14ac:dyDescent="0.35">
      <c r="B2110" s="10" t="s">
        <v>17</v>
      </c>
      <c r="C2110" s="10" t="s">
        <v>1648</v>
      </c>
      <c r="D2110" s="10" t="s">
        <v>549</v>
      </c>
      <c r="E2110" s="10" t="s">
        <v>194</v>
      </c>
      <c r="F2110" s="10" t="s">
        <v>13807</v>
      </c>
      <c r="G2110" s="137" t="s">
        <v>16230</v>
      </c>
      <c r="H2110" s="10" t="s">
        <v>16353</v>
      </c>
      <c r="I2110" s="193">
        <v>6903148264874</v>
      </c>
      <c r="J2110" s="10" t="s">
        <v>15722</v>
      </c>
      <c r="K2110" s="10" t="s">
        <v>14036</v>
      </c>
      <c r="L2110" s="98">
        <f>IFERROR(VLOOKUP($F2110&amp;$C2110,Sales!$J:$W,9,0),0)</f>
        <v>0</v>
      </c>
      <c r="M2110" s="98">
        <f>IFERROR(VLOOKUP($F2110&amp;$C2110,Sales!$J:$W,10,0),0)</f>
        <v>0</v>
      </c>
      <c r="N2110" s="98">
        <f>IFERROR(VLOOKUP($F2110&amp;$C2110,Sales!$J:$W,11,0),0)</f>
        <v>0</v>
      </c>
      <c r="O2110" s="98">
        <f>IFERROR(VLOOKUP($F2110&amp;$C2110,Sales!$J:$W,12,0),0)</f>
        <v>0</v>
      </c>
      <c r="P2110" s="98">
        <f>IFERROR(VLOOKUP($F2110&amp;$C2110,Sales!$J:$W,13,0),0)</f>
        <v>0</v>
      </c>
      <c r="Q2110" s="98">
        <f>IFERROR(VLOOKUP($F2110&amp;$C2110,Sales!$A:$H,7,0),0)</f>
        <v>0</v>
      </c>
      <c r="R2110" s="41">
        <f t="shared" si="64"/>
        <v>1</v>
      </c>
      <c r="S2110" s="41">
        <v>1</v>
      </c>
      <c r="T2110" s="41"/>
      <c r="U2110" s="41"/>
      <c r="V2110" s="15">
        <v>1</v>
      </c>
      <c r="W2110" s="15">
        <v>1</v>
      </c>
      <c r="X2110" s="15">
        <v>1</v>
      </c>
      <c r="Y2110" s="41">
        <v>1</v>
      </c>
      <c r="Z2110" s="41">
        <v>1</v>
      </c>
      <c r="AA2110" s="41"/>
      <c r="AB2110" s="41"/>
      <c r="AC2110" s="41"/>
      <c r="AD2110" s="41"/>
      <c r="AE2110" s="41"/>
      <c r="AF2110" s="41"/>
      <c r="AG2110" s="41"/>
      <c r="AH2110" s="15"/>
      <c r="AI2110" s="41"/>
      <c r="AJ2110" s="41"/>
      <c r="AK2110" s="41"/>
      <c r="AL2110" s="15"/>
      <c r="AM2110" s="15"/>
      <c r="AN2110" s="15"/>
      <c r="AO2110" s="15"/>
      <c r="AP2110" s="15"/>
      <c r="AQ2110" s="15"/>
      <c r="AR2110" s="15"/>
      <c r="AS2110" s="15"/>
      <c r="AT2110" s="15"/>
      <c r="AU2110" s="15"/>
      <c r="AV2110" s="15"/>
      <c r="AW2110" s="15"/>
      <c r="AX2110" s="15"/>
      <c r="AY2110" s="15"/>
      <c r="AZ2110" s="10">
        <v>1</v>
      </c>
      <c r="BA2110" t="s">
        <v>22</v>
      </c>
      <c r="BB2110" t="s">
        <v>14102</v>
      </c>
      <c r="BD2110" s="39" t="str">
        <f t="shared" si="65"/>
        <v>01/245121006FBlibli Jabodetabek</v>
      </c>
      <c r="BG2110" t="s">
        <v>14055</v>
      </c>
    </row>
    <row r="2111" spans="2:59" ht="13.5" customHeight="1" x14ac:dyDescent="0.35">
      <c r="B2111" s="10" t="s">
        <v>17</v>
      </c>
      <c r="C2111" s="10" t="s">
        <v>1648</v>
      </c>
      <c r="D2111" s="10" t="s">
        <v>549</v>
      </c>
      <c r="E2111" s="10" t="s">
        <v>194</v>
      </c>
      <c r="F2111" s="10" t="s">
        <v>13854</v>
      </c>
      <c r="G2111" s="137" t="s">
        <v>16231</v>
      </c>
      <c r="H2111" s="10" t="s">
        <v>16354</v>
      </c>
      <c r="I2111" s="10" t="s">
        <v>13865</v>
      </c>
      <c r="J2111" s="10" t="s">
        <v>15723</v>
      </c>
      <c r="K2111" s="10" t="s">
        <v>14037</v>
      </c>
      <c r="L2111" s="98">
        <f>IFERROR(VLOOKUP($F2111&amp;$C2111,Sales!$J:$W,9,0),0)</f>
        <v>0</v>
      </c>
      <c r="M2111" s="98">
        <f>IFERROR(VLOOKUP($F2111&amp;$C2111,Sales!$J:$W,10,0),0)</f>
        <v>0</v>
      </c>
      <c r="N2111" s="98">
        <f>IFERROR(VLOOKUP($F2111&amp;$C2111,Sales!$J:$W,11,0),0)</f>
        <v>0</v>
      </c>
      <c r="O2111" s="98">
        <f>IFERROR(VLOOKUP($F2111&amp;$C2111,Sales!$J:$W,12,0),0)</f>
        <v>0</v>
      </c>
      <c r="P2111" s="98">
        <f>IFERROR(VLOOKUP($F2111&amp;$C2111,Sales!$J:$W,13,0),0)</f>
        <v>0</v>
      </c>
      <c r="Q2111" s="98">
        <f>IFERROR(VLOOKUP($F2111&amp;$C2111,Sales!$A:$H,7,0),0)</f>
        <v>0</v>
      </c>
      <c r="R2111" s="41">
        <f t="shared" si="64"/>
        <v>1</v>
      </c>
      <c r="S2111" s="41">
        <v>1</v>
      </c>
      <c r="T2111" s="41"/>
      <c r="U2111" s="41"/>
      <c r="V2111" s="15">
        <v>1</v>
      </c>
      <c r="W2111" s="15">
        <v>1</v>
      </c>
      <c r="X2111" s="15">
        <v>1</v>
      </c>
      <c r="Y2111" s="41">
        <v>1</v>
      </c>
      <c r="Z2111" s="41">
        <v>1</v>
      </c>
      <c r="AA2111" s="41"/>
      <c r="AB2111" s="41"/>
      <c r="AC2111" s="41"/>
      <c r="AD2111" s="41"/>
      <c r="AE2111" s="41"/>
      <c r="AF2111" s="41"/>
      <c r="AG2111" s="41"/>
      <c r="AH2111" s="15"/>
      <c r="AI2111" s="41"/>
      <c r="AJ2111" s="41"/>
      <c r="AK2111" s="41"/>
      <c r="AL2111" s="15"/>
      <c r="AM2111" s="15"/>
      <c r="AN2111" s="15"/>
      <c r="AO2111" s="15"/>
      <c r="AP2111" s="15"/>
      <c r="AQ2111" s="15"/>
      <c r="AR2111" s="15"/>
      <c r="AS2111" s="15"/>
      <c r="AT2111" s="15"/>
      <c r="AU2111" s="15"/>
      <c r="AV2111" s="15"/>
      <c r="AW2111" s="15"/>
      <c r="AX2111" s="15"/>
      <c r="AY2111" s="15"/>
      <c r="AZ2111" s="10">
        <v>1</v>
      </c>
      <c r="BA2111" t="s">
        <v>22</v>
      </c>
      <c r="BB2111" t="s">
        <v>14102</v>
      </c>
      <c r="BD2111" s="39" t="str">
        <f t="shared" si="65"/>
        <v>01/395129508FBlibli Jabodetabek</v>
      </c>
      <c r="BG2111" t="s">
        <v>14055</v>
      </c>
    </row>
    <row r="2112" spans="2:59" ht="13.5" customHeight="1" x14ac:dyDescent="0.35">
      <c r="B2112" s="10" t="s">
        <v>17</v>
      </c>
      <c r="C2112" s="10" t="s">
        <v>1648</v>
      </c>
      <c r="D2112" s="10" t="s">
        <v>549</v>
      </c>
      <c r="E2112" s="10" t="s">
        <v>194</v>
      </c>
      <c r="F2112" s="10" t="s">
        <v>13825</v>
      </c>
      <c r="G2112" s="137" t="s">
        <v>16232</v>
      </c>
      <c r="H2112" s="10" t="s">
        <v>16355</v>
      </c>
      <c r="I2112" s="10" t="s">
        <v>13866</v>
      </c>
      <c r="J2112" s="10" t="s">
        <v>15724</v>
      </c>
      <c r="K2112" s="10" t="s">
        <v>14038</v>
      </c>
      <c r="L2112" s="98">
        <f>IFERROR(VLOOKUP($F2112&amp;$C2112,Sales!$J:$W,9,0),0)</f>
        <v>0</v>
      </c>
      <c r="M2112" s="98">
        <f>IFERROR(VLOOKUP($F2112&amp;$C2112,Sales!$J:$W,10,0),0)</f>
        <v>0</v>
      </c>
      <c r="N2112" s="98">
        <f>IFERROR(VLOOKUP($F2112&amp;$C2112,Sales!$J:$W,11,0),0)</f>
        <v>0</v>
      </c>
      <c r="O2112" s="98">
        <f>IFERROR(VLOOKUP($F2112&amp;$C2112,Sales!$J:$W,12,0),0)</f>
        <v>0</v>
      </c>
      <c r="P2112" s="98">
        <f>IFERROR(VLOOKUP($F2112&amp;$C2112,Sales!$J:$W,13,0),0)</f>
        <v>0</v>
      </c>
      <c r="Q2112" s="98">
        <f>IFERROR(VLOOKUP($F2112&amp;$C2112,Sales!$A:$H,7,0),0)</f>
        <v>0</v>
      </c>
      <c r="R2112" s="41">
        <f t="shared" si="64"/>
        <v>1</v>
      </c>
      <c r="S2112" s="41">
        <v>1</v>
      </c>
      <c r="T2112" s="41"/>
      <c r="U2112" s="41"/>
      <c r="V2112" s="15">
        <v>1</v>
      </c>
      <c r="W2112" s="15">
        <v>1</v>
      </c>
      <c r="X2112" s="15">
        <v>1</v>
      </c>
      <c r="Y2112" s="41">
        <v>1</v>
      </c>
      <c r="Z2112" s="41">
        <v>1</v>
      </c>
      <c r="AA2112" s="41"/>
      <c r="AB2112" s="41"/>
      <c r="AC2112" s="41"/>
      <c r="AD2112" s="41"/>
      <c r="AE2112" s="41"/>
      <c r="AF2112" s="41"/>
      <c r="AG2112" s="41"/>
      <c r="AH2112" s="15"/>
      <c r="AI2112" s="41"/>
      <c r="AJ2112" s="41"/>
      <c r="AK2112" s="41"/>
      <c r="AL2112" s="15"/>
      <c r="AM2112" s="15"/>
      <c r="AN2112" s="15"/>
      <c r="AO2112" s="15"/>
      <c r="AP2112" s="15"/>
      <c r="AQ2112" s="15"/>
      <c r="AR2112" s="15"/>
      <c r="AS2112" s="15"/>
      <c r="AT2112" s="15"/>
      <c r="AU2112" s="15"/>
      <c r="AV2112" s="15"/>
      <c r="AW2112" s="15"/>
      <c r="AX2112" s="15"/>
      <c r="AY2112" s="15"/>
      <c r="AZ2112" s="10">
        <v>1</v>
      </c>
      <c r="BA2112" t="s">
        <v>22</v>
      </c>
      <c r="BB2112" t="s">
        <v>14102</v>
      </c>
      <c r="BD2112" s="39" t="str">
        <f t="shared" si="65"/>
        <v>01/395129508DBlibli Jabodetabek</v>
      </c>
      <c r="BG2112" t="s">
        <v>14055</v>
      </c>
    </row>
    <row r="2113" spans="2:59" ht="13.5" customHeight="1" x14ac:dyDescent="0.35">
      <c r="B2113" s="10" t="s">
        <v>17</v>
      </c>
      <c r="C2113" s="10" t="s">
        <v>1648</v>
      </c>
      <c r="D2113" s="10" t="s">
        <v>549</v>
      </c>
      <c r="E2113" s="10" t="s">
        <v>194</v>
      </c>
      <c r="F2113" s="10" t="s">
        <v>13825</v>
      </c>
      <c r="G2113" s="137" t="s">
        <v>16233</v>
      </c>
      <c r="H2113" s="10" t="s">
        <v>16356</v>
      </c>
      <c r="I2113" s="10" t="s">
        <v>13866</v>
      </c>
      <c r="J2113" s="10" t="s">
        <v>15725</v>
      </c>
      <c r="K2113" s="10" t="s">
        <v>14039</v>
      </c>
      <c r="L2113" s="98">
        <f>IFERROR(VLOOKUP($F2113&amp;$C2113,Sales!$J:$W,9,0),0)</f>
        <v>0</v>
      </c>
      <c r="M2113" s="98">
        <f>IFERROR(VLOOKUP($F2113&amp;$C2113,Sales!$J:$W,10,0),0)</f>
        <v>0</v>
      </c>
      <c r="N2113" s="98">
        <f>IFERROR(VLOOKUP($F2113&amp;$C2113,Sales!$J:$W,11,0),0)</f>
        <v>0</v>
      </c>
      <c r="O2113" s="98">
        <f>IFERROR(VLOOKUP($F2113&amp;$C2113,Sales!$J:$W,12,0),0)</f>
        <v>0</v>
      </c>
      <c r="P2113" s="98">
        <f>IFERROR(VLOOKUP($F2113&amp;$C2113,Sales!$J:$W,13,0),0)</f>
        <v>0</v>
      </c>
      <c r="Q2113" s="98">
        <f>IFERROR(VLOOKUP($F2113&amp;$C2113,Sales!$A:$H,7,0),0)</f>
        <v>0</v>
      </c>
      <c r="R2113" s="41">
        <f t="shared" si="64"/>
        <v>1</v>
      </c>
      <c r="S2113" s="41">
        <v>1</v>
      </c>
      <c r="T2113" s="41"/>
      <c r="U2113" s="41"/>
      <c r="V2113" s="15">
        <v>1</v>
      </c>
      <c r="W2113" s="15">
        <v>1</v>
      </c>
      <c r="X2113" s="15">
        <v>1</v>
      </c>
      <c r="Y2113" s="41">
        <v>1</v>
      </c>
      <c r="Z2113" s="41">
        <v>1</v>
      </c>
      <c r="AA2113" s="41"/>
      <c r="AB2113" s="41"/>
      <c r="AC2113" s="41"/>
      <c r="AD2113" s="41"/>
      <c r="AE2113" s="41"/>
      <c r="AF2113" s="41"/>
      <c r="AG2113" s="41"/>
      <c r="AH2113" s="15"/>
      <c r="AI2113" s="41"/>
      <c r="AJ2113" s="41"/>
      <c r="AK2113" s="41"/>
      <c r="AL2113" s="15"/>
      <c r="AM2113" s="15"/>
      <c r="AN2113" s="15"/>
      <c r="AO2113" s="15"/>
      <c r="AP2113" s="15"/>
      <c r="AQ2113" s="15"/>
      <c r="AR2113" s="15"/>
      <c r="AS2113" s="15"/>
      <c r="AT2113" s="15"/>
      <c r="AU2113" s="15"/>
      <c r="AV2113" s="15"/>
      <c r="AW2113" s="15"/>
      <c r="AX2113" s="15"/>
      <c r="AY2113" s="15"/>
      <c r="AZ2113" s="10">
        <v>1</v>
      </c>
      <c r="BA2113" t="s">
        <v>22</v>
      </c>
      <c r="BB2113" t="s">
        <v>14102</v>
      </c>
      <c r="BD2113" s="39" t="str">
        <f t="shared" si="65"/>
        <v>01/395129508DBlibli Jabodetabek</v>
      </c>
      <c r="BG2113" t="s">
        <v>14055</v>
      </c>
    </row>
    <row r="2114" spans="2:59" ht="13.5" customHeight="1" x14ac:dyDescent="0.35">
      <c r="B2114" s="10" t="s">
        <v>17</v>
      </c>
      <c r="C2114" s="10" t="s">
        <v>1648</v>
      </c>
      <c r="D2114" s="10" t="s">
        <v>650</v>
      </c>
      <c r="E2114" s="10" t="s">
        <v>194</v>
      </c>
      <c r="F2114" s="10" t="s">
        <v>13809</v>
      </c>
      <c r="G2114" s="137" t="s">
        <v>16234</v>
      </c>
      <c r="H2114" s="10" t="s">
        <v>16357</v>
      </c>
      <c r="I2114" s="10">
        <v>4987176140494</v>
      </c>
      <c r="J2114" s="10" t="s">
        <v>15726</v>
      </c>
      <c r="K2114" s="10" t="s">
        <v>14040</v>
      </c>
      <c r="L2114" s="98">
        <f>IFERROR(VLOOKUP($F2114&amp;$C2114,Sales!$J:$W,9,0),0)</f>
        <v>0</v>
      </c>
      <c r="M2114" s="98">
        <f>IFERROR(VLOOKUP($F2114&amp;$C2114,Sales!$J:$W,10,0),0)</f>
        <v>0</v>
      </c>
      <c r="N2114" s="98">
        <f>IFERROR(VLOOKUP($F2114&amp;$C2114,Sales!$J:$W,11,0),0)</f>
        <v>0</v>
      </c>
      <c r="O2114" s="98">
        <f>IFERROR(VLOOKUP($F2114&amp;$C2114,Sales!$J:$W,12,0),0)</f>
        <v>0</v>
      </c>
      <c r="P2114" s="98">
        <f>IFERROR(VLOOKUP($F2114&amp;$C2114,Sales!$J:$W,13,0),0)</f>
        <v>0</v>
      </c>
      <c r="Q2114" s="98">
        <f>IFERROR(VLOOKUP($F2114&amp;$C2114,Sales!$A:$H,7,0),0)</f>
        <v>0</v>
      </c>
      <c r="R2114" s="41">
        <f t="shared" si="64"/>
        <v>1</v>
      </c>
      <c r="S2114" s="41">
        <v>1</v>
      </c>
      <c r="T2114" s="41"/>
      <c r="U2114" s="41"/>
      <c r="V2114" s="15">
        <v>1</v>
      </c>
      <c r="W2114" s="15">
        <v>1</v>
      </c>
      <c r="X2114" s="15">
        <v>1</v>
      </c>
      <c r="Y2114" s="41">
        <v>1</v>
      </c>
      <c r="Z2114" s="41">
        <v>1</v>
      </c>
      <c r="AA2114" s="41"/>
      <c r="AB2114" s="41"/>
      <c r="AC2114" s="41"/>
      <c r="AD2114" s="41"/>
      <c r="AE2114" s="41"/>
      <c r="AF2114" s="41"/>
      <c r="AG2114" s="41"/>
      <c r="AH2114" s="15"/>
      <c r="AI2114" s="41"/>
      <c r="AJ2114" s="41"/>
      <c r="AK2114" s="41"/>
      <c r="AL2114" s="15"/>
      <c r="AM2114" s="15"/>
      <c r="AN2114" s="15"/>
      <c r="AO2114" s="15"/>
      <c r="AP2114" s="15"/>
      <c r="AQ2114" s="15"/>
      <c r="AR2114" s="15"/>
      <c r="AS2114" s="15"/>
      <c r="AT2114" s="15"/>
      <c r="AU2114" s="15"/>
      <c r="AV2114" s="15"/>
      <c r="AW2114" s="15"/>
      <c r="AX2114" s="15"/>
      <c r="AY2114" s="15"/>
      <c r="AZ2114" s="10">
        <v>1</v>
      </c>
      <c r="BA2114" t="s">
        <v>22</v>
      </c>
      <c r="BB2114" t="s">
        <v>14102</v>
      </c>
      <c r="BD2114" s="39" t="str">
        <f t="shared" si="65"/>
        <v>01/245321105JBlibli Jabodetabek</v>
      </c>
      <c r="BG2114" t="s">
        <v>14055</v>
      </c>
    </row>
    <row r="2115" spans="2:59" ht="13.5" customHeight="1" x14ac:dyDescent="0.35">
      <c r="B2115" s="10" t="s">
        <v>17</v>
      </c>
      <c r="C2115" s="10" t="s">
        <v>1648</v>
      </c>
      <c r="D2115" s="10" t="s">
        <v>650</v>
      </c>
      <c r="E2115" s="10" t="s">
        <v>194</v>
      </c>
      <c r="F2115" s="10" t="s">
        <v>13810</v>
      </c>
      <c r="G2115" s="137" t="s">
        <v>16244</v>
      </c>
      <c r="H2115" s="10" t="s">
        <v>16358</v>
      </c>
      <c r="I2115" s="10">
        <v>4987176140517</v>
      </c>
      <c r="J2115" s="10" t="s">
        <v>15727</v>
      </c>
      <c r="K2115" s="10" t="s">
        <v>14041</v>
      </c>
      <c r="L2115" s="98">
        <f>IFERROR(VLOOKUP($F2115&amp;$C2115,Sales!$J:$W,9,0),0)</f>
        <v>0</v>
      </c>
      <c r="M2115" s="98">
        <f>IFERROR(VLOOKUP($F2115&amp;$C2115,Sales!$J:$W,10,0),0)</f>
        <v>0</v>
      </c>
      <c r="N2115" s="98">
        <f>IFERROR(VLOOKUP($F2115&amp;$C2115,Sales!$J:$W,11,0),0)</f>
        <v>0</v>
      </c>
      <c r="O2115" s="98">
        <f>IFERROR(VLOOKUP($F2115&amp;$C2115,Sales!$J:$W,12,0),0)</f>
        <v>0</v>
      </c>
      <c r="P2115" s="98">
        <f>IFERROR(VLOOKUP($F2115&amp;$C2115,Sales!$J:$W,13,0),0)</f>
        <v>0</v>
      </c>
      <c r="Q2115" s="98">
        <f>IFERROR(VLOOKUP($F2115&amp;$C2115,Sales!$A:$H,7,0),0)</f>
        <v>0</v>
      </c>
      <c r="R2115" s="41">
        <f t="shared" si="64"/>
        <v>1</v>
      </c>
      <c r="S2115" s="41">
        <v>1</v>
      </c>
      <c r="T2115" s="41"/>
      <c r="U2115" s="41"/>
      <c r="V2115" s="15">
        <v>1</v>
      </c>
      <c r="W2115" s="15">
        <v>1</v>
      </c>
      <c r="X2115" s="15">
        <v>1</v>
      </c>
      <c r="Y2115" s="41">
        <v>1</v>
      </c>
      <c r="Z2115" s="41">
        <v>1</v>
      </c>
      <c r="AA2115" s="41"/>
      <c r="AB2115" s="41"/>
      <c r="AC2115" s="41"/>
      <c r="AD2115" s="41"/>
      <c r="AE2115" s="41"/>
      <c r="AF2115" s="41"/>
      <c r="AG2115" s="41"/>
      <c r="AH2115" s="15"/>
      <c r="AI2115" s="41"/>
      <c r="AJ2115" s="41"/>
      <c r="AK2115" s="41"/>
      <c r="AL2115" s="15"/>
      <c r="AM2115" s="15"/>
      <c r="AN2115" s="15"/>
      <c r="AO2115" s="15"/>
      <c r="AP2115" s="15"/>
      <c r="AQ2115" s="15"/>
      <c r="AR2115" s="15"/>
      <c r="AS2115" s="15"/>
      <c r="AT2115" s="15"/>
      <c r="AU2115" s="15"/>
      <c r="AV2115" s="15"/>
      <c r="AW2115" s="15"/>
      <c r="AX2115" s="15"/>
      <c r="AY2115" s="15"/>
      <c r="AZ2115" s="10">
        <v>1</v>
      </c>
      <c r="BA2115" t="s">
        <v>22</v>
      </c>
      <c r="BB2115" t="s">
        <v>14102</v>
      </c>
      <c r="BD2115" s="39" t="str">
        <f t="shared" si="65"/>
        <v>01/245321105KBlibli Jabodetabek</v>
      </c>
      <c r="BG2115" t="s">
        <v>14055</v>
      </c>
    </row>
    <row r="2116" spans="2:59" ht="13.5" customHeight="1" x14ac:dyDescent="0.35">
      <c r="B2116" s="10" t="s">
        <v>17</v>
      </c>
      <c r="C2116" s="10" t="s">
        <v>1648</v>
      </c>
      <c r="D2116" s="10" t="s">
        <v>650</v>
      </c>
      <c r="E2116" s="10" t="s">
        <v>194</v>
      </c>
      <c r="F2116" s="10" t="s">
        <v>13811</v>
      </c>
      <c r="G2116" s="137" t="s">
        <v>16245</v>
      </c>
      <c r="H2116" s="10" t="s">
        <v>16359</v>
      </c>
      <c r="I2116" s="10">
        <v>4987176140524</v>
      </c>
      <c r="J2116" s="10" t="s">
        <v>15728</v>
      </c>
      <c r="K2116" s="10" t="s">
        <v>14042</v>
      </c>
      <c r="L2116" s="98">
        <f>IFERROR(VLOOKUP($F2116&amp;$C2116,Sales!$J:$W,9,0),0)</f>
        <v>0</v>
      </c>
      <c r="M2116" s="98">
        <f>IFERROR(VLOOKUP($F2116&amp;$C2116,Sales!$J:$W,10,0),0)</f>
        <v>0</v>
      </c>
      <c r="N2116" s="98">
        <f>IFERROR(VLOOKUP($F2116&amp;$C2116,Sales!$J:$W,11,0),0)</f>
        <v>0</v>
      </c>
      <c r="O2116" s="98">
        <f>IFERROR(VLOOKUP($F2116&amp;$C2116,Sales!$J:$W,12,0),0)</f>
        <v>0</v>
      </c>
      <c r="P2116" s="98">
        <f>IFERROR(VLOOKUP($F2116&amp;$C2116,Sales!$J:$W,13,0),0)</f>
        <v>0</v>
      </c>
      <c r="Q2116" s="98">
        <f>IFERROR(VLOOKUP($F2116&amp;$C2116,Sales!$A:$H,7,0),0)</f>
        <v>0</v>
      </c>
      <c r="R2116" s="41">
        <f t="shared" ref="R2116:R2179" si="66">IFERROR(AVERAGE($S2116:$AW2116),"ERROR")</f>
        <v>1</v>
      </c>
      <c r="S2116" s="41">
        <v>1</v>
      </c>
      <c r="T2116" s="41"/>
      <c r="U2116" s="41"/>
      <c r="V2116" s="15">
        <v>1</v>
      </c>
      <c r="W2116" s="15">
        <v>1</v>
      </c>
      <c r="X2116" s="15">
        <v>1</v>
      </c>
      <c r="Y2116" s="41">
        <v>1</v>
      </c>
      <c r="Z2116" s="41">
        <v>1</v>
      </c>
      <c r="AA2116" s="41"/>
      <c r="AB2116" s="41"/>
      <c r="AC2116" s="41"/>
      <c r="AD2116" s="41"/>
      <c r="AE2116" s="41"/>
      <c r="AF2116" s="41"/>
      <c r="AG2116" s="41"/>
      <c r="AH2116" s="15"/>
      <c r="AI2116" s="41"/>
      <c r="AJ2116" s="41"/>
      <c r="AK2116" s="41"/>
      <c r="AL2116" s="15"/>
      <c r="AM2116" s="15"/>
      <c r="AN2116" s="15"/>
      <c r="AO2116" s="15"/>
      <c r="AP2116" s="15"/>
      <c r="AQ2116" s="15"/>
      <c r="AR2116" s="15"/>
      <c r="AS2116" s="15"/>
      <c r="AT2116" s="15"/>
      <c r="AU2116" s="15"/>
      <c r="AV2116" s="15"/>
      <c r="AW2116" s="15"/>
      <c r="AX2116" s="15"/>
      <c r="AY2116" s="15"/>
      <c r="AZ2116" s="10">
        <v>1</v>
      </c>
      <c r="BA2116" t="s">
        <v>22</v>
      </c>
      <c r="BB2116" t="s">
        <v>14102</v>
      </c>
      <c r="BD2116" s="39" t="str">
        <f t="shared" ref="BD2116:BD2179" si="67">F2116&amp;C2116</f>
        <v>01/245321105LBlibli Jabodetabek</v>
      </c>
      <c r="BG2116" t="s">
        <v>14055</v>
      </c>
    </row>
    <row r="2117" spans="2:59" ht="13.5" customHeight="1" x14ac:dyDescent="0.35">
      <c r="B2117" s="10" t="s">
        <v>17</v>
      </c>
      <c r="C2117" s="10" t="s">
        <v>1648</v>
      </c>
      <c r="D2117" s="10" t="s">
        <v>650</v>
      </c>
      <c r="E2117" s="10" t="s">
        <v>194</v>
      </c>
      <c r="F2117" s="10" t="s">
        <v>13826</v>
      </c>
      <c r="G2117" s="137" t="s">
        <v>16246</v>
      </c>
      <c r="H2117" s="10" t="s">
        <v>16360</v>
      </c>
      <c r="I2117" s="10" t="s">
        <v>13869</v>
      </c>
      <c r="J2117" s="10" t="s">
        <v>15729</v>
      </c>
      <c r="K2117" s="10" t="s">
        <v>14043</v>
      </c>
      <c r="L2117" s="98">
        <f>IFERROR(VLOOKUP($F2117&amp;$C2117,Sales!$J:$W,9,0),0)</f>
        <v>0</v>
      </c>
      <c r="M2117" s="98">
        <f>IFERROR(VLOOKUP($F2117&amp;$C2117,Sales!$J:$W,10,0),0)</f>
        <v>0</v>
      </c>
      <c r="N2117" s="98">
        <f>IFERROR(VLOOKUP($F2117&amp;$C2117,Sales!$J:$W,11,0),0)</f>
        <v>0</v>
      </c>
      <c r="O2117" s="98">
        <f>IFERROR(VLOOKUP($F2117&amp;$C2117,Sales!$J:$W,12,0),0)</f>
        <v>0</v>
      </c>
      <c r="P2117" s="98">
        <f>IFERROR(VLOOKUP($F2117&amp;$C2117,Sales!$J:$W,13,0),0)</f>
        <v>0</v>
      </c>
      <c r="Q2117" s="98">
        <f>IFERROR(VLOOKUP($F2117&amp;$C2117,Sales!$A:$H,7,0),0)</f>
        <v>0</v>
      </c>
      <c r="R2117" s="41">
        <f t="shared" si="66"/>
        <v>1</v>
      </c>
      <c r="S2117" s="41">
        <v>1</v>
      </c>
      <c r="T2117" s="41"/>
      <c r="U2117" s="41"/>
      <c r="V2117" s="15">
        <v>1</v>
      </c>
      <c r="W2117" s="15">
        <v>1</v>
      </c>
      <c r="X2117" s="15">
        <v>1</v>
      </c>
      <c r="Y2117" s="41">
        <v>1</v>
      </c>
      <c r="Z2117" s="41">
        <v>1</v>
      </c>
      <c r="AA2117" s="41"/>
      <c r="AB2117" s="41"/>
      <c r="AC2117" s="41"/>
      <c r="AD2117" s="41"/>
      <c r="AE2117" s="41"/>
      <c r="AF2117" s="41"/>
      <c r="AG2117" s="41"/>
      <c r="AH2117" s="15"/>
      <c r="AI2117" s="41"/>
      <c r="AJ2117" s="41"/>
      <c r="AK2117" s="41"/>
      <c r="AL2117" s="15"/>
      <c r="AM2117" s="15"/>
      <c r="AN2117" s="15"/>
      <c r="AO2117" s="15"/>
      <c r="AP2117" s="15"/>
      <c r="AQ2117" s="15"/>
      <c r="AR2117" s="15"/>
      <c r="AS2117" s="15"/>
      <c r="AT2117" s="15"/>
      <c r="AU2117" s="15"/>
      <c r="AV2117" s="15"/>
      <c r="AW2117" s="15"/>
      <c r="AX2117" s="15"/>
      <c r="AY2117" s="15"/>
      <c r="AZ2117" s="10">
        <v>1</v>
      </c>
      <c r="BA2117" t="s">
        <v>22</v>
      </c>
      <c r="BB2117" t="s">
        <v>14102</v>
      </c>
      <c r="BD2117" s="39" t="str">
        <f t="shared" si="67"/>
        <v>01/395329502RBlibli Jabodetabek</v>
      </c>
      <c r="BG2117" t="s">
        <v>14055</v>
      </c>
    </row>
    <row r="2118" spans="2:59" ht="13.5" customHeight="1" x14ac:dyDescent="0.35">
      <c r="B2118" s="10" t="s">
        <v>17</v>
      </c>
      <c r="C2118" s="10" t="s">
        <v>1648</v>
      </c>
      <c r="D2118" s="10" t="s">
        <v>650</v>
      </c>
      <c r="E2118" s="10" t="s">
        <v>194</v>
      </c>
      <c r="F2118" s="10" t="s">
        <v>13827</v>
      </c>
      <c r="G2118" s="137" t="s">
        <v>16247</v>
      </c>
      <c r="H2118" s="10" t="s">
        <v>16361</v>
      </c>
      <c r="I2118" s="10" t="s">
        <v>13870</v>
      </c>
      <c r="J2118" s="10" t="s">
        <v>15730</v>
      </c>
      <c r="K2118" s="10" t="s">
        <v>14044</v>
      </c>
      <c r="L2118" s="98">
        <f>IFERROR(VLOOKUP($F2118&amp;$C2118,Sales!$J:$W,9,0),0)</f>
        <v>0</v>
      </c>
      <c r="M2118" s="98">
        <f>IFERROR(VLOOKUP($F2118&amp;$C2118,Sales!$J:$W,10,0),0)</f>
        <v>0</v>
      </c>
      <c r="N2118" s="98">
        <f>IFERROR(VLOOKUP($F2118&amp;$C2118,Sales!$J:$W,11,0),0)</f>
        <v>0</v>
      </c>
      <c r="O2118" s="98">
        <f>IFERROR(VLOOKUP($F2118&amp;$C2118,Sales!$J:$W,12,0),0)</f>
        <v>0</v>
      </c>
      <c r="P2118" s="98">
        <f>IFERROR(VLOOKUP($F2118&amp;$C2118,Sales!$J:$W,13,0),0)</f>
        <v>0</v>
      </c>
      <c r="Q2118" s="98">
        <f>IFERROR(VLOOKUP($F2118&amp;$C2118,Sales!$A:$H,7,0),0)</f>
        <v>0</v>
      </c>
      <c r="R2118" s="41">
        <f t="shared" si="66"/>
        <v>1</v>
      </c>
      <c r="S2118" s="41">
        <v>1</v>
      </c>
      <c r="T2118" s="41"/>
      <c r="U2118" s="41"/>
      <c r="V2118" s="15">
        <v>1</v>
      </c>
      <c r="W2118" s="15">
        <v>1</v>
      </c>
      <c r="X2118" s="15">
        <v>1</v>
      </c>
      <c r="Y2118" s="41">
        <v>1</v>
      </c>
      <c r="Z2118" s="41">
        <v>1</v>
      </c>
      <c r="AA2118" s="41"/>
      <c r="AB2118" s="41"/>
      <c r="AC2118" s="41"/>
      <c r="AD2118" s="41"/>
      <c r="AE2118" s="41"/>
      <c r="AF2118" s="41"/>
      <c r="AG2118" s="41"/>
      <c r="AH2118" s="15"/>
      <c r="AI2118" s="41"/>
      <c r="AJ2118" s="41"/>
      <c r="AK2118" s="41"/>
      <c r="AL2118" s="15"/>
      <c r="AM2118" s="15"/>
      <c r="AN2118" s="15"/>
      <c r="AO2118" s="15"/>
      <c r="AP2118" s="15"/>
      <c r="AQ2118" s="15"/>
      <c r="AR2118" s="15"/>
      <c r="AS2118" s="15"/>
      <c r="AT2118" s="15"/>
      <c r="AU2118" s="15"/>
      <c r="AV2118" s="15"/>
      <c r="AW2118" s="15"/>
      <c r="AX2118" s="15"/>
      <c r="AY2118" s="15"/>
      <c r="AZ2118" s="10">
        <v>1</v>
      </c>
      <c r="BA2118" t="s">
        <v>22</v>
      </c>
      <c r="BB2118" t="s">
        <v>14102</v>
      </c>
      <c r="BD2118" s="39" t="str">
        <f t="shared" si="67"/>
        <v>01/395329502SBlibli Jabodetabek</v>
      </c>
      <c r="BG2118" t="s">
        <v>14055</v>
      </c>
    </row>
    <row r="2119" spans="2:59" ht="13.5" customHeight="1" x14ac:dyDescent="0.35">
      <c r="B2119" s="10" t="s">
        <v>17</v>
      </c>
      <c r="C2119" s="10" t="s">
        <v>1648</v>
      </c>
      <c r="D2119" s="10" t="s">
        <v>650</v>
      </c>
      <c r="E2119" s="10" t="s">
        <v>194</v>
      </c>
      <c r="F2119" s="10" t="s">
        <v>13828</v>
      </c>
      <c r="G2119" s="137" t="s">
        <v>16248</v>
      </c>
      <c r="H2119" s="10" t="s">
        <v>16362</v>
      </c>
      <c r="I2119" s="10" t="s">
        <v>13871</v>
      </c>
      <c r="J2119" s="124" t="s">
        <v>15731</v>
      </c>
      <c r="K2119" s="10" t="s">
        <v>14045</v>
      </c>
      <c r="L2119" s="98">
        <f>IFERROR(VLOOKUP($F2119&amp;$C2119,Sales!$J:$W,9,0),0)</f>
        <v>0</v>
      </c>
      <c r="M2119" s="98">
        <f>IFERROR(VLOOKUP($F2119&amp;$C2119,Sales!$J:$W,10,0),0)</f>
        <v>0</v>
      </c>
      <c r="N2119" s="98">
        <f>IFERROR(VLOOKUP($F2119&amp;$C2119,Sales!$J:$W,11,0),0)</f>
        <v>0</v>
      </c>
      <c r="O2119" s="98">
        <f>IFERROR(VLOOKUP($F2119&amp;$C2119,Sales!$J:$W,12,0),0)</f>
        <v>0</v>
      </c>
      <c r="P2119" s="98">
        <f>IFERROR(VLOOKUP($F2119&amp;$C2119,Sales!$J:$W,13,0),0)</f>
        <v>0</v>
      </c>
      <c r="Q2119" s="98">
        <f>IFERROR(VLOOKUP($F2119&amp;$C2119,Sales!$A:$H,7,0),0)</f>
        <v>0</v>
      </c>
      <c r="R2119" s="41">
        <f t="shared" si="66"/>
        <v>1</v>
      </c>
      <c r="S2119" s="41">
        <v>1</v>
      </c>
      <c r="T2119" s="41"/>
      <c r="U2119" s="41"/>
      <c r="V2119" s="15">
        <v>1</v>
      </c>
      <c r="W2119" s="15">
        <v>1</v>
      </c>
      <c r="X2119" s="15">
        <v>1</v>
      </c>
      <c r="Y2119" s="41">
        <v>1</v>
      </c>
      <c r="Z2119" s="41">
        <v>1</v>
      </c>
      <c r="AA2119" s="41"/>
      <c r="AB2119" s="41"/>
      <c r="AC2119" s="41"/>
      <c r="AD2119" s="41"/>
      <c r="AE2119" s="41"/>
      <c r="AF2119" s="41"/>
      <c r="AG2119" s="41"/>
      <c r="AH2119" s="15"/>
      <c r="AI2119" s="41"/>
      <c r="AJ2119" s="41"/>
      <c r="AK2119" s="41"/>
      <c r="AL2119" s="15"/>
      <c r="AM2119" s="15"/>
      <c r="AN2119" s="15"/>
      <c r="AO2119" s="15"/>
      <c r="AP2119" s="15"/>
      <c r="AQ2119" s="15"/>
      <c r="AR2119" s="15"/>
      <c r="AS2119" s="15"/>
      <c r="AT2119" s="15"/>
      <c r="AU2119" s="15"/>
      <c r="AV2119" s="15"/>
      <c r="AW2119" s="15"/>
      <c r="AX2119" s="15"/>
      <c r="AY2119" s="15"/>
      <c r="AZ2119" s="10">
        <v>1</v>
      </c>
      <c r="BA2119" t="s">
        <v>22</v>
      </c>
      <c r="BB2119" t="s">
        <v>14102</v>
      </c>
      <c r="BD2119" s="39" t="str">
        <f t="shared" si="67"/>
        <v>01/395329502TBlibli Jabodetabek</v>
      </c>
      <c r="BG2119" t="s">
        <v>14055</v>
      </c>
    </row>
    <row r="2120" spans="2:59" ht="13.5" customHeight="1" x14ac:dyDescent="0.35">
      <c r="B2120" s="10" t="s">
        <v>17</v>
      </c>
      <c r="C2120" s="10" t="s">
        <v>1648</v>
      </c>
      <c r="D2120" s="10" t="s">
        <v>650</v>
      </c>
      <c r="E2120" s="10" t="s">
        <v>194</v>
      </c>
      <c r="F2120" s="10" t="s">
        <v>13829</v>
      </c>
      <c r="G2120" s="137" t="s">
        <v>16249</v>
      </c>
      <c r="H2120" s="10" t="s">
        <v>16363</v>
      </c>
      <c r="I2120" s="10" t="s">
        <v>13872</v>
      </c>
      <c r="J2120" s="10" t="s">
        <v>15732</v>
      </c>
      <c r="K2120" s="10" t="s">
        <v>14046</v>
      </c>
      <c r="L2120" s="98">
        <f>IFERROR(VLOOKUP($F2120&amp;$C2120,Sales!$J:$W,9,0),0)</f>
        <v>0</v>
      </c>
      <c r="M2120" s="98">
        <f>IFERROR(VLOOKUP($F2120&amp;$C2120,Sales!$J:$W,10,0),0)</f>
        <v>0</v>
      </c>
      <c r="N2120" s="98">
        <f>IFERROR(VLOOKUP($F2120&amp;$C2120,Sales!$J:$W,11,0),0)</f>
        <v>0</v>
      </c>
      <c r="O2120" s="98">
        <f>IFERROR(VLOOKUP($F2120&amp;$C2120,Sales!$J:$W,12,0),0)</f>
        <v>0</v>
      </c>
      <c r="P2120" s="98">
        <f>IFERROR(VLOOKUP($F2120&amp;$C2120,Sales!$J:$W,13,0),0)</f>
        <v>0</v>
      </c>
      <c r="Q2120" s="98">
        <f>IFERROR(VLOOKUP($F2120&amp;$C2120,Sales!$A:$H,7,0),0)</f>
        <v>0</v>
      </c>
      <c r="R2120" s="41">
        <f t="shared" si="66"/>
        <v>1</v>
      </c>
      <c r="S2120" s="41">
        <v>1</v>
      </c>
      <c r="T2120" s="41"/>
      <c r="U2120" s="41"/>
      <c r="V2120" s="15">
        <v>1</v>
      </c>
      <c r="W2120" s="15">
        <v>1</v>
      </c>
      <c r="X2120" s="15">
        <v>1</v>
      </c>
      <c r="Y2120" s="41">
        <v>1</v>
      </c>
      <c r="Z2120" s="41">
        <v>1</v>
      </c>
      <c r="AA2120" s="41"/>
      <c r="AB2120" s="41"/>
      <c r="AC2120" s="41"/>
      <c r="AD2120" s="41"/>
      <c r="AE2120" s="41"/>
      <c r="AF2120" s="41"/>
      <c r="AG2120" s="41"/>
      <c r="AH2120" s="15"/>
      <c r="AI2120" s="41"/>
      <c r="AJ2120" s="41"/>
      <c r="AK2120" s="41"/>
      <c r="AL2120" s="15"/>
      <c r="AM2120" s="15"/>
      <c r="AN2120" s="15"/>
      <c r="AO2120" s="15"/>
      <c r="AP2120" s="15"/>
      <c r="AQ2120" s="15"/>
      <c r="AR2120" s="15"/>
      <c r="AS2120" s="15"/>
      <c r="AT2120" s="15"/>
      <c r="AU2120" s="15"/>
      <c r="AV2120" s="15"/>
      <c r="AW2120" s="15"/>
      <c r="AX2120" s="15"/>
      <c r="AY2120" s="15"/>
      <c r="AZ2120" s="10">
        <v>1</v>
      </c>
      <c r="BA2120" t="s">
        <v>22</v>
      </c>
      <c r="BB2120" t="s">
        <v>14102</v>
      </c>
      <c r="BD2120" s="39" t="str">
        <f t="shared" si="67"/>
        <v>01/395329502UBlibli Jabodetabek</v>
      </c>
      <c r="BG2120" t="s">
        <v>14055</v>
      </c>
    </row>
    <row r="2121" spans="2:59" ht="13.5" customHeight="1" x14ac:dyDescent="0.35">
      <c r="B2121" s="10" t="s">
        <v>17</v>
      </c>
      <c r="C2121" s="10" t="s">
        <v>1648</v>
      </c>
      <c r="D2121" s="10" t="s">
        <v>650</v>
      </c>
      <c r="E2121" s="10" t="s">
        <v>194</v>
      </c>
      <c r="F2121" s="10" t="s">
        <v>13830</v>
      </c>
      <c r="G2121" s="137" t="s">
        <v>16250</v>
      </c>
      <c r="H2121" s="10" t="s">
        <v>16364</v>
      </c>
      <c r="I2121" s="10" t="s">
        <v>13873</v>
      </c>
      <c r="J2121" s="10" t="s">
        <v>15733</v>
      </c>
      <c r="K2121" s="10" t="s">
        <v>14047</v>
      </c>
      <c r="L2121" s="98">
        <f>IFERROR(VLOOKUP($F2121&amp;$C2121,Sales!$J:$W,9,0),0)</f>
        <v>0</v>
      </c>
      <c r="M2121" s="98">
        <f>IFERROR(VLOOKUP($F2121&amp;$C2121,Sales!$J:$W,10,0),0)</f>
        <v>0</v>
      </c>
      <c r="N2121" s="98">
        <f>IFERROR(VLOOKUP($F2121&amp;$C2121,Sales!$J:$W,11,0),0)</f>
        <v>0</v>
      </c>
      <c r="O2121" s="98">
        <f>IFERROR(VLOOKUP($F2121&amp;$C2121,Sales!$J:$W,12,0),0)</f>
        <v>0</v>
      </c>
      <c r="P2121" s="98">
        <f>IFERROR(VLOOKUP($F2121&amp;$C2121,Sales!$J:$W,13,0),0)</f>
        <v>0</v>
      </c>
      <c r="Q2121" s="98">
        <f>IFERROR(VLOOKUP($F2121&amp;$C2121,Sales!$A:$H,7,0),0)</f>
        <v>0</v>
      </c>
      <c r="R2121" s="41">
        <f t="shared" si="66"/>
        <v>1</v>
      </c>
      <c r="S2121" s="41">
        <v>1</v>
      </c>
      <c r="T2121" s="41"/>
      <c r="U2121" s="41"/>
      <c r="V2121" s="15">
        <v>1</v>
      </c>
      <c r="W2121" s="15">
        <v>1</v>
      </c>
      <c r="X2121" s="15">
        <v>1</v>
      </c>
      <c r="Y2121" s="41">
        <v>1</v>
      </c>
      <c r="Z2121" s="41">
        <v>1</v>
      </c>
      <c r="AA2121" s="41"/>
      <c r="AB2121" s="41"/>
      <c r="AC2121" s="41"/>
      <c r="AD2121" s="41"/>
      <c r="AE2121" s="41"/>
      <c r="AF2121" s="41"/>
      <c r="AG2121" s="41"/>
      <c r="AH2121" s="15"/>
      <c r="AI2121" s="41"/>
      <c r="AJ2121" s="41"/>
      <c r="AK2121" s="41"/>
      <c r="AL2121" s="15"/>
      <c r="AM2121" s="15"/>
      <c r="AN2121" s="15"/>
      <c r="AO2121" s="15"/>
      <c r="AP2121" s="15"/>
      <c r="AQ2121" s="15"/>
      <c r="AR2121" s="15"/>
      <c r="AS2121" s="15"/>
      <c r="AT2121" s="15"/>
      <c r="AU2121" s="15"/>
      <c r="AV2121" s="15"/>
      <c r="AW2121" s="15"/>
      <c r="AX2121" s="15"/>
      <c r="AY2121" s="15"/>
      <c r="AZ2121" s="10">
        <v>1</v>
      </c>
      <c r="BA2121" t="s">
        <v>22</v>
      </c>
      <c r="BB2121" t="s">
        <v>14102</v>
      </c>
      <c r="BD2121" s="39" t="str">
        <f t="shared" si="67"/>
        <v>01/395329502VBlibli Jabodetabek</v>
      </c>
      <c r="BG2121" t="s">
        <v>14055</v>
      </c>
    </row>
    <row r="2122" spans="2:59" ht="13.5" customHeight="1" x14ac:dyDescent="0.35">
      <c r="B2122" s="10" t="s">
        <v>17</v>
      </c>
      <c r="C2122" s="10" t="s">
        <v>1648</v>
      </c>
      <c r="D2122" s="10" t="s">
        <v>650</v>
      </c>
      <c r="E2122" s="10" t="s">
        <v>194</v>
      </c>
      <c r="F2122" s="10" t="s">
        <v>13831</v>
      </c>
      <c r="G2122" s="137" t="s">
        <v>16251</v>
      </c>
      <c r="H2122" s="10" t="s">
        <v>16365</v>
      </c>
      <c r="I2122" s="10" t="s">
        <v>13874</v>
      </c>
      <c r="J2122" s="10" t="s">
        <v>15734</v>
      </c>
      <c r="K2122" s="10" t="s">
        <v>14048</v>
      </c>
      <c r="L2122" s="98">
        <f>IFERROR(VLOOKUP($F2122&amp;$C2122,Sales!$J:$W,9,0),0)</f>
        <v>0</v>
      </c>
      <c r="M2122" s="98">
        <f>IFERROR(VLOOKUP($F2122&amp;$C2122,Sales!$J:$W,10,0),0)</f>
        <v>0</v>
      </c>
      <c r="N2122" s="98">
        <f>IFERROR(VLOOKUP($F2122&amp;$C2122,Sales!$J:$W,11,0),0)</f>
        <v>0</v>
      </c>
      <c r="O2122" s="98">
        <f>IFERROR(VLOOKUP($F2122&amp;$C2122,Sales!$J:$W,12,0),0)</f>
        <v>0</v>
      </c>
      <c r="P2122" s="98">
        <f>IFERROR(VLOOKUP($F2122&amp;$C2122,Sales!$J:$W,13,0),0)</f>
        <v>0</v>
      </c>
      <c r="Q2122" s="98">
        <f>IFERROR(VLOOKUP($F2122&amp;$C2122,Sales!$A:$H,7,0),0)</f>
        <v>0</v>
      </c>
      <c r="R2122" s="41">
        <f t="shared" si="66"/>
        <v>1</v>
      </c>
      <c r="S2122" s="41">
        <v>1</v>
      </c>
      <c r="T2122" s="41"/>
      <c r="U2122" s="41"/>
      <c r="V2122" s="15">
        <v>1</v>
      </c>
      <c r="W2122" s="15">
        <v>1</v>
      </c>
      <c r="X2122" s="15">
        <v>1</v>
      </c>
      <c r="Y2122" s="41">
        <v>1</v>
      </c>
      <c r="Z2122" s="41">
        <v>1</v>
      </c>
      <c r="AA2122" s="41"/>
      <c r="AB2122" s="41"/>
      <c r="AC2122" s="41"/>
      <c r="AD2122" s="41"/>
      <c r="AE2122" s="41"/>
      <c r="AF2122" s="41"/>
      <c r="AG2122" s="41"/>
      <c r="AH2122" s="15"/>
      <c r="AI2122" s="41"/>
      <c r="AJ2122" s="41"/>
      <c r="AK2122" s="41"/>
      <c r="AL2122" s="15"/>
      <c r="AM2122" s="15"/>
      <c r="AN2122" s="15"/>
      <c r="AO2122" s="15"/>
      <c r="AP2122" s="15"/>
      <c r="AQ2122" s="15"/>
      <c r="AR2122" s="15"/>
      <c r="AS2122" s="15"/>
      <c r="AT2122" s="15"/>
      <c r="AU2122" s="15"/>
      <c r="AV2122" s="15"/>
      <c r="AW2122" s="15"/>
      <c r="AX2122" s="15"/>
      <c r="AY2122" s="15"/>
      <c r="AZ2122" s="10">
        <v>1</v>
      </c>
      <c r="BA2122" t="s">
        <v>22</v>
      </c>
      <c r="BB2122" t="s">
        <v>14102</v>
      </c>
      <c r="BD2122" s="39" t="str">
        <f t="shared" si="67"/>
        <v>01/395329502WBlibli Jabodetabek</v>
      </c>
      <c r="BG2122" t="s">
        <v>14055</v>
      </c>
    </row>
    <row r="2123" spans="2:59" ht="13.5" customHeight="1" x14ac:dyDescent="0.35">
      <c r="B2123" s="10" t="s">
        <v>17</v>
      </c>
      <c r="C2123" s="10" t="s">
        <v>1648</v>
      </c>
      <c r="D2123" s="10" t="s">
        <v>248</v>
      </c>
      <c r="E2123" s="10" t="s">
        <v>194</v>
      </c>
      <c r="F2123" s="10" t="s">
        <v>13804</v>
      </c>
      <c r="G2123" s="137" t="s">
        <v>16252</v>
      </c>
      <c r="H2123" s="10" t="s">
        <v>16366</v>
      </c>
      <c r="I2123" s="10">
        <v>4902430517102</v>
      </c>
      <c r="J2123" s="10" t="s">
        <v>15735</v>
      </c>
      <c r="K2123" s="10" t="s">
        <v>14049</v>
      </c>
      <c r="L2123" s="98">
        <f>IFERROR(VLOOKUP($F2123&amp;$C2123,Sales!$J:$W,9,0),0)</f>
        <v>0</v>
      </c>
      <c r="M2123" s="98">
        <f>IFERROR(VLOOKUP($F2123&amp;$C2123,Sales!$J:$W,10,0),0)</f>
        <v>0</v>
      </c>
      <c r="N2123" s="98">
        <f>IFERROR(VLOOKUP($F2123&amp;$C2123,Sales!$J:$W,11,0),0)</f>
        <v>0</v>
      </c>
      <c r="O2123" s="98">
        <f>IFERROR(VLOOKUP($F2123&amp;$C2123,Sales!$J:$W,12,0),0)</f>
        <v>0</v>
      </c>
      <c r="P2123" s="98">
        <f>IFERROR(VLOOKUP($F2123&amp;$C2123,Sales!$J:$W,13,0),0)</f>
        <v>0</v>
      </c>
      <c r="Q2123" s="98">
        <f>IFERROR(VLOOKUP($F2123&amp;$C2123,Sales!$A:$H,7,0),0)</f>
        <v>0</v>
      </c>
      <c r="R2123" s="41">
        <f t="shared" si="66"/>
        <v>1</v>
      </c>
      <c r="S2123" s="41">
        <v>1</v>
      </c>
      <c r="T2123" s="41"/>
      <c r="U2123" s="41"/>
      <c r="V2123" s="15">
        <v>1</v>
      </c>
      <c r="W2123" s="15">
        <v>1</v>
      </c>
      <c r="X2123" s="15">
        <v>1</v>
      </c>
      <c r="Y2123" s="41">
        <v>1</v>
      </c>
      <c r="Z2123" s="41">
        <v>1</v>
      </c>
      <c r="AA2123" s="41"/>
      <c r="AB2123" s="41"/>
      <c r="AC2123" s="41"/>
      <c r="AD2123" s="41"/>
      <c r="AE2123" s="41"/>
      <c r="AF2123" s="41"/>
      <c r="AG2123" s="41"/>
      <c r="AH2123" s="15"/>
      <c r="AI2123" s="41"/>
      <c r="AJ2123" s="41"/>
      <c r="AK2123" s="41"/>
      <c r="AL2123" s="15"/>
      <c r="AM2123" s="15"/>
      <c r="AN2123" s="15"/>
      <c r="AO2123" s="15"/>
      <c r="AP2123" s="15"/>
      <c r="AQ2123" s="15"/>
      <c r="AR2123" s="15"/>
      <c r="AS2123" s="15"/>
      <c r="AT2123" s="15"/>
      <c r="AU2123" s="15"/>
      <c r="AV2123" s="15"/>
      <c r="AW2123" s="15"/>
      <c r="AX2123" s="15"/>
      <c r="AY2123" s="15"/>
      <c r="AZ2123" s="10">
        <v>1</v>
      </c>
      <c r="BA2123" t="s">
        <v>22</v>
      </c>
      <c r="BB2123" t="s">
        <v>14102</v>
      </c>
      <c r="BD2123" s="39" t="str">
        <f t="shared" si="67"/>
        <v>01/244621008PBlibli Jabodetabek</v>
      </c>
      <c r="BG2123" t="s">
        <v>14055</v>
      </c>
    </row>
    <row r="2124" spans="2:59" ht="13.5" customHeight="1" x14ac:dyDescent="0.35">
      <c r="B2124" s="10" t="s">
        <v>17</v>
      </c>
      <c r="C2124" s="10" t="s">
        <v>1648</v>
      </c>
      <c r="D2124" s="10" t="s">
        <v>248</v>
      </c>
      <c r="E2124" s="10" t="s">
        <v>194</v>
      </c>
      <c r="F2124" s="10" t="s">
        <v>13823</v>
      </c>
      <c r="G2124" s="137" t="s">
        <v>16253</v>
      </c>
      <c r="H2124" s="10" t="s">
        <v>16367</v>
      </c>
      <c r="I2124" s="10">
        <v>4902430517089</v>
      </c>
      <c r="J2124" s="10" t="s">
        <v>15736</v>
      </c>
      <c r="K2124" s="10" t="s">
        <v>14050</v>
      </c>
      <c r="L2124" s="98">
        <f>IFERROR(VLOOKUP($F2124&amp;$C2124,Sales!$J:$W,9,0),0)</f>
        <v>0</v>
      </c>
      <c r="M2124" s="98">
        <f>IFERROR(VLOOKUP($F2124&amp;$C2124,Sales!$J:$W,10,0),0)</f>
        <v>0</v>
      </c>
      <c r="N2124" s="98">
        <f>IFERROR(VLOOKUP($F2124&amp;$C2124,Sales!$J:$W,11,0),0)</f>
        <v>0</v>
      </c>
      <c r="O2124" s="98">
        <f>IFERROR(VLOOKUP($F2124&amp;$C2124,Sales!$J:$W,12,0),0)</f>
        <v>0</v>
      </c>
      <c r="P2124" s="98">
        <f>IFERROR(VLOOKUP($F2124&amp;$C2124,Sales!$J:$W,13,0),0)</f>
        <v>0</v>
      </c>
      <c r="Q2124" s="98">
        <f>IFERROR(VLOOKUP($F2124&amp;$C2124,Sales!$A:$H,7,0),0)</f>
        <v>0</v>
      </c>
      <c r="R2124" s="41">
        <f t="shared" si="66"/>
        <v>1</v>
      </c>
      <c r="S2124" s="41">
        <v>1</v>
      </c>
      <c r="T2124" s="41"/>
      <c r="U2124" s="41"/>
      <c r="V2124" s="15">
        <v>1</v>
      </c>
      <c r="W2124" s="15">
        <v>1</v>
      </c>
      <c r="X2124" s="15">
        <v>1</v>
      </c>
      <c r="Y2124" s="41">
        <v>1</v>
      </c>
      <c r="Z2124" s="41">
        <v>1</v>
      </c>
      <c r="AA2124" s="41"/>
      <c r="AB2124" s="41"/>
      <c r="AC2124" s="41"/>
      <c r="AD2124" s="41"/>
      <c r="AE2124" s="41"/>
      <c r="AF2124" s="41"/>
      <c r="AG2124" s="41"/>
      <c r="AH2124" s="15"/>
      <c r="AI2124" s="41"/>
      <c r="AJ2124" s="41"/>
      <c r="AK2124" s="41"/>
      <c r="AL2124" s="15"/>
      <c r="AM2124" s="15"/>
      <c r="AN2124" s="15"/>
      <c r="AO2124" s="15"/>
      <c r="AP2124" s="15"/>
      <c r="AQ2124" s="15"/>
      <c r="AR2124" s="15"/>
      <c r="AS2124" s="15"/>
      <c r="AT2124" s="15"/>
      <c r="AU2124" s="15"/>
      <c r="AV2124" s="15"/>
      <c r="AW2124" s="15"/>
      <c r="AX2124" s="15"/>
      <c r="AY2124" s="15"/>
      <c r="AZ2124" s="10">
        <v>1</v>
      </c>
      <c r="BA2124" t="s">
        <v>22</v>
      </c>
      <c r="BB2124" t="s">
        <v>14102</v>
      </c>
      <c r="BD2124" s="39" t="str">
        <f t="shared" si="67"/>
        <v>01/244621109NBlibli Jabodetabek</v>
      </c>
      <c r="BG2124" t="s">
        <v>14055</v>
      </c>
    </row>
    <row r="2125" spans="2:59" ht="13.5" customHeight="1" x14ac:dyDescent="0.35">
      <c r="B2125" s="10" t="s">
        <v>17</v>
      </c>
      <c r="C2125" s="10" t="s">
        <v>1648</v>
      </c>
      <c r="D2125" s="10" t="s">
        <v>248</v>
      </c>
      <c r="E2125" s="10" t="s">
        <v>194</v>
      </c>
      <c r="F2125" s="10" t="s">
        <v>13817</v>
      </c>
      <c r="G2125" s="137" t="s">
        <v>16254</v>
      </c>
      <c r="H2125" s="10" t="s">
        <v>16368</v>
      </c>
      <c r="I2125" s="10">
        <v>4902430517270</v>
      </c>
      <c r="J2125" s="10" t="s">
        <v>15737</v>
      </c>
      <c r="K2125" s="10" t="s">
        <v>14051</v>
      </c>
      <c r="L2125" s="98">
        <f>IFERROR(VLOOKUP($F2125&amp;$C2125,Sales!$J:$W,9,0),0)</f>
        <v>0</v>
      </c>
      <c r="M2125" s="98">
        <f>IFERROR(VLOOKUP($F2125&amp;$C2125,Sales!$J:$W,10,0),0)</f>
        <v>0</v>
      </c>
      <c r="N2125" s="98">
        <f>IFERROR(VLOOKUP($F2125&amp;$C2125,Sales!$J:$W,11,0),0)</f>
        <v>0</v>
      </c>
      <c r="O2125" s="98">
        <f>IFERROR(VLOOKUP($F2125&amp;$C2125,Sales!$J:$W,12,0),0)</f>
        <v>0</v>
      </c>
      <c r="P2125" s="98">
        <f>IFERROR(VLOOKUP($F2125&amp;$C2125,Sales!$J:$W,13,0),0)</f>
        <v>0</v>
      </c>
      <c r="Q2125" s="98">
        <f>IFERROR(VLOOKUP($F2125&amp;$C2125,Sales!$A:$H,7,0),0)</f>
        <v>0</v>
      </c>
      <c r="R2125" s="41">
        <f t="shared" si="66"/>
        <v>1</v>
      </c>
      <c r="S2125" s="41">
        <v>1</v>
      </c>
      <c r="T2125" s="41"/>
      <c r="U2125" s="41"/>
      <c r="V2125" s="15">
        <v>1</v>
      </c>
      <c r="W2125" s="15">
        <v>1</v>
      </c>
      <c r="X2125" s="15">
        <v>1</v>
      </c>
      <c r="Y2125" s="41">
        <v>1</v>
      </c>
      <c r="Z2125" s="41">
        <v>1</v>
      </c>
      <c r="AA2125" s="41"/>
      <c r="AB2125" s="41"/>
      <c r="AC2125" s="41"/>
      <c r="AD2125" s="41"/>
      <c r="AE2125" s="41"/>
      <c r="AF2125" s="41"/>
      <c r="AG2125" s="41"/>
      <c r="AH2125" s="15"/>
      <c r="AI2125" s="41"/>
      <c r="AJ2125" s="41"/>
      <c r="AK2125" s="41"/>
      <c r="AL2125" s="15"/>
      <c r="AM2125" s="15"/>
      <c r="AN2125" s="15"/>
      <c r="AO2125" s="15"/>
      <c r="AP2125" s="15"/>
      <c r="AQ2125" s="15"/>
      <c r="AR2125" s="15"/>
      <c r="AS2125" s="15"/>
      <c r="AT2125" s="15"/>
      <c r="AU2125" s="15"/>
      <c r="AV2125" s="15"/>
      <c r="AW2125" s="15"/>
      <c r="AX2125" s="15"/>
      <c r="AY2125" s="15"/>
      <c r="AZ2125" s="10">
        <v>1</v>
      </c>
      <c r="BA2125" t="s">
        <v>22</v>
      </c>
      <c r="BB2125" t="s">
        <v>14102</v>
      </c>
      <c r="BD2125" s="39" t="str">
        <f t="shared" si="67"/>
        <v>01/244621109OBlibli Jabodetabek</v>
      </c>
      <c r="BG2125" t="s">
        <v>14055</v>
      </c>
    </row>
    <row r="2126" spans="2:59" ht="13.5" customHeight="1" x14ac:dyDescent="0.35">
      <c r="B2126" s="10" t="s">
        <v>17</v>
      </c>
      <c r="C2126" s="10" t="s">
        <v>1648</v>
      </c>
      <c r="D2126" s="10" t="s">
        <v>248</v>
      </c>
      <c r="E2126" s="10" t="s">
        <v>194</v>
      </c>
      <c r="F2126" s="10" t="s">
        <v>13824</v>
      </c>
      <c r="G2126" s="137" t="s">
        <v>16255</v>
      </c>
      <c r="H2126" s="10" t="s">
        <v>16369</v>
      </c>
      <c r="I2126" s="10">
        <v>190679000989</v>
      </c>
      <c r="J2126" s="10" t="s">
        <v>15738</v>
      </c>
      <c r="K2126" s="10" t="s">
        <v>14052</v>
      </c>
      <c r="L2126" s="98">
        <f>IFERROR(VLOOKUP($F2126&amp;$C2126,Sales!$J:$W,9,0),0)</f>
        <v>0</v>
      </c>
      <c r="M2126" s="98">
        <f>IFERROR(VLOOKUP($F2126&amp;$C2126,Sales!$J:$W,10,0),0)</f>
        <v>0</v>
      </c>
      <c r="N2126" s="98">
        <f>IFERROR(VLOOKUP($F2126&amp;$C2126,Sales!$J:$W,11,0),0)</f>
        <v>0</v>
      </c>
      <c r="O2126" s="98">
        <f>IFERROR(VLOOKUP($F2126&amp;$C2126,Sales!$J:$W,12,0),0)</f>
        <v>0</v>
      </c>
      <c r="P2126" s="98">
        <f>IFERROR(VLOOKUP($F2126&amp;$C2126,Sales!$J:$W,13,0),0)</f>
        <v>0</v>
      </c>
      <c r="Q2126" s="98">
        <f>IFERROR(VLOOKUP($F2126&amp;$C2126,Sales!$A:$H,7,0),0)</f>
        <v>0</v>
      </c>
      <c r="R2126" s="41">
        <f t="shared" si="66"/>
        <v>1</v>
      </c>
      <c r="S2126" s="41">
        <v>1</v>
      </c>
      <c r="T2126" s="41"/>
      <c r="U2126" s="41"/>
      <c r="V2126" s="15">
        <v>1</v>
      </c>
      <c r="W2126" s="15">
        <v>1</v>
      </c>
      <c r="X2126" s="15">
        <v>1</v>
      </c>
      <c r="Y2126" s="41">
        <v>1</v>
      </c>
      <c r="Z2126" s="41">
        <v>1</v>
      </c>
      <c r="AA2126" s="41"/>
      <c r="AB2126" s="41"/>
      <c r="AC2126" s="41"/>
      <c r="AD2126" s="41"/>
      <c r="AE2126" s="41"/>
      <c r="AF2126" s="41"/>
      <c r="AG2126" s="41"/>
      <c r="AH2126" s="15"/>
      <c r="AI2126" s="41"/>
      <c r="AJ2126" s="41"/>
      <c r="AK2126" s="41"/>
      <c r="AL2126" s="15"/>
      <c r="AM2126" s="15"/>
      <c r="AN2126" s="15"/>
      <c r="AO2126" s="15"/>
      <c r="AP2126" s="15"/>
      <c r="AQ2126" s="15"/>
      <c r="AR2126" s="15"/>
      <c r="AS2126" s="15"/>
      <c r="AT2126" s="15"/>
      <c r="AU2126" s="15"/>
      <c r="AV2126" s="15"/>
      <c r="AW2126" s="15"/>
      <c r="AX2126" s="15"/>
      <c r="AY2126" s="15"/>
      <c r="AZ2126" s="10">
        <v>1</v>
      </c>
      <c r="BA2126" t="s">
        <v>22</v>
      </c>
      <c r="BB2126" t="s">
        <v>14102</v>
      </c>
      <c r="BD2126" s="39" t="str">
        <f t="shared" si="67"/>
        <v>01/244621109PBlibli Jabodetabek</v>
      </c>
      <c r="BG2126" t="s">
        <v>14055</v>
      </c>
    </row>
    <row r="2127" spans="2:59" ht="13.5" customHeight="1" x14ac:dyDescent="0.35">
      <c r="B2127" s="10" t="s">
        <v>17</v>
      </c>
      <c r="C2127" s="10" t="s">
        <v>1648</v>
      </c>
      <c r="D2127" s="10" t="s">
        <v>248</v>
      </c>
      <c r="E2127" s="10" t="s">
        <v>194</v>
      </c>
      <c r="F2127" s="10" t="s">
        <v>13806</v>
      </c>
      <c r="G2127" s="137" t="s">
        <v>16256</v>
      </c>
      <c r="H2127" s="10" t="s">
        <v>16370</v>
      </c>
      <c r="I2127" s="10">
        <v>190679000972</v>
      </c>
      <c r="J2127" s="10" t="s">
        <v>15739</v>
      </c>
      <c r="K2127" s="10" t="s">
        <v>14053</v>
      </c>
      <c r="L2127" s="98">
        <f>IFERROR(VLOOKUP($F2127&amp;$C2127,Sales!$J:$W,9,0),0)</f>
        <v>0</v>
      </c>
      <c r="M2127" s="98">
        <f>IFERROR(VLOOKUP($F2127&amp;$C2127,Sales!$J:$W,10,0),0)</f>
        <v>0</v>
      </c>
      <c r="N2127" s="98">
        <f>IFERROR(VLOOKUP($F2127&amp;$C2127,Sales!$J:$W,11,0),0)</f>
        <v>0</v>
      </c>
      <c r="O2127" s="98">
        <f>IFERROR(VLOOKUP($F2127&amp;$C2127,Sales!$J:$W,12,0),0)</f>
        <v>0</v>
      </c>
      <c r="P2127" s="98">
        <f>IFERROR(VLOOKUP($F2127&amp;$C2127,Sales!$J:$W,13,0),0)</f>
        <v>0</v>
      </c>
      <c r="Q2127" s="98">
        <f>IFERROR(VLOOKUP($F2127&amp;$C2127,Sales!$A:$H,7,0),0)</f>
        <v>0</v>
      </c>
      <c r="R2127" s="41">
        <f t="shared" si="66"/>
        <v>1</v>
      </c>
      <c r="S2127" s="41">
        <v>1</v>
      </c>
      <c r="T2127" s="41"/>
      <c r="U2127" s="41"/>
      <c r="V2127" s="15">
        <v>1</v>
      </c>
      <c r="W2127" s="15">
        <v>1</v>
      </c>
      <c r="X2127" s="15">
        <v>1</v>
      </c>
      <c r="Y2127" s="41">
        <v>1</v>
      </c>
      <c r="Z2127" s="41">
        <v>1</v>
      </c>
      <c r="AA2127" s="41"/>
      <c r="AB2127" s="41"/>
      <c r="AC2127" s="41"/>
      <c r="AD2127" s="41"/>
      <c r="AE2127" s="41"/>
      <c r="AF2127" s="41"/>
      <c r="AG2127" s="41"/>
      <c r="AH2127" s="15"/>
      <c r="AI2127" s="41"/>
      <c r="AJ2127" s="41"/>
      <c r="AK2127" s="41"/>
      <c r="AL2127" s="15"/>
      <c r="AM2127" s="15"/>
      <c r="AN2127" s="15"/>
      <c r="AO2127" s="15"/>
      <c r="AP2127" s="15"/>
      <c r="AQ2127" s="15"/>
      <c r="AR2127" s="15"/>
      <c r="AS2127" s="15"/>
      <c r="AT2127" s="15"/>
      <c r="AU2127" s="15"/>
      <c r="AV2127" s="15"/>
      <c r="AW2127" s="15"/>
      <c r="AX2127" s="15"/>
      <c r="AY2127" s="15"/>
      <c r="AZ2127" s="10">
        <v>1</v>
      </c>
      <c r="BA2127" t="s">
        <v>22</v>
      </c>
      <c r="BB2127" t="s">
        <v>14102</v>
      </c>
      <c r="BD2127" s="39" t="str">
        <f t="shared" si="67"/>
        <v>01/244621008RBlibli Jabodetabek</v>
      </c>
      <c r="BG2127" t="s">
        <v>14055</v>
      </c>
    </row>
    <row r="2128" spans="2:59" ht="13.5" customHeight="1" x14ac:dyDescent="0.35">
      <c r="B2128" s="10" t="s">
        <v>17</v>
      </c>
      <c r="C2128" s="10" t="s">
        <v>1648</v>
      </c>
      <c r="D2128" s="10" t="s">
        <v>248</v>
      </c>
      <c r="E2128" s="10" t="s">
        <v>194</v>
      </c>
      <c r="F2128" s="10" t="s">
        <v>13848</v>
      </c>
      <c r="G2128" s="137" t="s">
        <v>16257</v>
      </c>
      <c r="H2128" s="10" t="s">
        <v>16371</v>
      </c>
      <c r="I2128" s="10" t="s">
        <v>13877</v>
      </c>
      <c r="J2128" s="10" t="s">
        <v>15740</v>
      </c>
      <c r="K2128" s="10" t="s">
        <v>14054</v>
      </c>
      <c r="L2128" s="98">
        <f>IFERROR(VLOOKUP($F2128&amp;$C2128,Sales!$J:$W,9,0),0)</f>
        <v>0</v>
      </c>
      <c r="M2128" s="98">
        <f>IFERROR(VLOOKUP($F2128&amp;$C2128,Sales!$J:$W,10,0),0)</f>
        <v>0</v>
      </c>
      <c r="N2128" s="98">
        <f>IFERROR(VLOOKUP($F2128&amp;$C2128,Sales!$J:$W,11,0),0)</f>
        <v>0</v>
      </c>
      <c r="O2128" s="98">
        <f>IFERROR(VLOOKUP($F2128&amp;$C2128,Sales!$J:$W,12,0),0)</f>
        <v>0</v>
      </c>
      <c r="P2128" s="98">
        <f>IFERROR(VLOOKUP($F2128&amp;$C2128,Sales!$J:$W,13,0),0)</f>
        <v>0</v>
      </c>
      <c r="Q2128" s="98">
        <f>IFERROR(VLOOKUP($F2128&amp;$C2128,Sales!$A:$H,7,0),0)</f>
        <v>0</v>
      </c>
      <c r="R2128" s="41">
        <f t="shared" si="66"/>
        <v>1</v>
      </c>
      <c r="S2128" s="41">
        <v>1</v>
      </c>
      <c r="T2128" s="41"/>
      <c r="U2128" s="41"/>
      <c r="V2128" s="15">
        <v>1</v>
      </c>
      <c r="W2128" s="15">
        <v>1</v>
      </c>
      <c r="X2128" s="15">
        <v>1</v>
      </c>
      <c r="Y2128" s="41">
        <v>1</v>
      </c>
      <c r="Z2128" s="41">
        <v>1</v>
      </c>
      <c r="AA2128" s="41"/>
      <c r="AB2128" s="41"/>
      <c r="AC2128" s="41"/>
      <c r="AD2128" s="41"/>
      <c r="AE2128" s="41"/>
      <c r="AF2128" s="41"/>
      <c r="AG2128" s="41"/>
      <c r="AH2128" s="15"/>
      <c r="AI2128" s="41"/>
      <c r="AJ2128" s="41"/>
      <c r="AK2128" s="41"/>
      <c r="AL2128" s="15"/>
      <c r="AM2128" s="15"/>
      <c r="AN2128" s="15"/>
      <c r="AO2128" s="15"/>
      <c r="AP2128" s="15"/>
      <c r="AQ2128" s="15"/>
      <c r="AR2128" s="15"/>
      <c r="AS2128" s="15"/>
      <c r="AT2128" s="15"/>
      <c r="AU2128" s="15"/>
      <c r="AV2128" s="15"/>
      <c r="AW2128" s="15"/>
      <c r="AX2128" s="15"/>
      <c r="AY2128" s="15"/>
      <c r="AZ2128" s="10">
        <v>1</v>
      </c>
      <c r="BA2128" t="s">
        <v>22</v>
      </c>
      <c r="BB2128" t="s">
        <v>14102</v>
      </c>
      <c r="BD2128" s="39" t="str">
        <f t="shared" si="67"/>
        <v>01/394629502WBlibli Jabodetabek</v>
      </c>
      <c r="BG2128" t="s">
        <v>14055</v>
      </c>
    </row>
    <row r="2129" spans="2:61" ht="13.5" customHeight="1" x14ac:dyDescent="0.35">
      <c r="B2129" s="10" t="s">
        <v>17</v>
      </c>
      <c r="C2129" s="10" t="s">
        <v>1648</v>
      </c>
      <c r="D2129" s="10" t="s">
        <v>294</v>
      </c>
      <c r="E2129" s="10" t="s">
        <v>295</v>
      </c>
      <c r="F2129" s="10" t="s">
        <v>11805</v>
      </c>
      <c r="G2129" s="137" t="s">
        <v>16211</v>
      </c>
      <c r="H2129" s="10" t="s">
        <v>14715</v>
      </c>
      <c r="I2129" s="10">
        <v>4987176099303</v>
      </c>
      <c r="J2129" s="10" t="s">
        <v>15429</v>
      </c>
      <c r="K2129" s="10" t="s">
        <v>12727</v>
      </c>
      <c r="L2129" s="98">
        <f>IFERROR(VLOOKUP($F2129&amp;$C2129,Sales!$J:$W,9,0),0)</f>
        <v>0</v>
      </c>
      <c r="M2129" s="98">
        <f>IFERROR(VLOOKUP($F2129&amp;$C2129,Sales!$J:$W,10,0),0)</f>
        <v>0</v>
      </c>
      <c r="N2129" s="98">
        <f>IFERROR(VLOOKUP($F2129&amp;$C2129,Sales!$J:$W,11,0),0)</f>
        <v>0</v>
      </c>
      <c r="O2129" s="98">
        <f>IFERROR(VLOOKUP($F2129&amp;$C2129,Sales!$J:$W,12,0),0)</f>
        <v>0</v>
      </c>
      <c r="P2129" s="98">
        <f>IFERROR(VLOOKUP($F2129&amp;$C2129,Sales!$J:$W,13,0),0)</f>
        <v>0</v>
      </c>
      <c r="Q2129" s="98">
        <f>IFERROR(VLOOKUP($F2129&amp;$C2129,Sales!$A:$H,7,0),0)</f>
        <v>0</v>
      </c>
      <c r="R2129" s="41" t="str">
        <f t="shared" si="66"/>
        <v>ERROR</v>
      </c>
      <c r="S2129" s="15"/>
      <c r="T2129" s="15"/>
      <c r="U2129" s="15"/>
      <c r="V2129" s="15"/>
      <c r="W2129" s="15"/>
      <c r="X2129" s="15"/>
      <c r="Y2129" s="41"/>
      <c r="Z2129" s="41"/>
      <c r="AA2129" s="41"/>
      <c r="AB2129" s="15"/>
      <c r="AC2129" s="15"/>
      <c r="AD2129" s="15"/>
      <c r="AE2129" s="15"/>
      <c r="AF2129" s="15"/>
      <c r="AG2129" s="15"/>
      <c r="AH2129" s="15"/>
      <c r="AI2129" s="15"/>
      <c r="AJ2129" s="41"/>
      <c r="AK2129" s="15"/>
      <c r="AL2129" s="15"/>
      <c r="AM2129" s="15"/>
      <c r="AN2129" s="15"/>
      <c r="AO2129" s="15"/>
      <c r="AP2129" s="15"/>
      <c r="AQ2129" s="15"/>
      <c r="AR2129" s="15"/>
      <c r="AS2129" s="15"/>
      <c r="AT2129" s="132"/>
      <c r="AU2129" s="15"/>
      <c r="AV2129" s="15"/>
      <c r="AW2129" s="15"/>
      <c r="AX2129" s="15"/>
      <c r="AY2129" s="15"/>
      <c r="AZ2129" s="10">
        <v>1</v>
      </c>
      <c r="BA2129" t="s">
        <v>13952</v>
      </c>
      <c r="BB2129" t="s">
        <v>88</v>
      </c>
      <c r="BD2129" s="39" t="str">
        <f t="shared" si="67"/>
        <v>01/294826801TBlibli Jabodetabek</v>
      </c>
      <c r="BF2129" t="s">
        <v>19044</v>
      </c>
      <c r="BG2129" t="s">
        <v>14055</v>
      </c>
      <c r="BI2129" s="1">
        <v>45105</v>
      </c>
    </row>
    <row r="2130" spans="2:61" ht="13.5" customHeight="1" x14ac:dyDescent="0.35">
      <c r="B2130" s="10" t="s">
        <v>17</v>
      </c>
      <c r="C2130" s="10" t="s">
        <v>1648</v>
      </c>
      <c r="D2130" s="10" t="s">
        <v>65</v>
      </c>
      <c r="E2130" s="10" t="s">
        <v>66</v>
      </c>
      <c r="F2130" s="10"/>
      <c r="G2130" s="137" t="s">
        <v>16258</v>
      </c>
      <c r="H2130" s="10" t="s">
        <v>14110</v>
      </c>
      <c r="I2130" s="10" t="s">
        <v>6295</v>
      </c>
      <c r="J2130" s="10" t="s">
        <v>15741</v>
      </c>
      <c r="K2130" s="10" t="s">
        <v>14111</v>
      </c>
      <c r="L2130" s="98">
        <f>IFERROR(VLOOKUP($F2130&amp;$C2130,Sales!$J:$W,9,0),0)</f>
        <v>0</v>
      </c>
      <c r="M2130" s="98">
        <f>IFERROR(VLOOKUP($F2130&amp;$C2130,Sales!$J:$W,10,0),0)</f>
        <v>0</v>
      </c>
      <c r="N2130" s="98">
        <f>IFERROR(VLOOKUP($F2130&amp;$C2130,Sales!$J:$W,11,0),0)</f>
        <v>0</v>
      </c>
      <c r="O2130" s="98">
        <f>IFERROR(VLOOKUP($F2130&amp;$C2130,Sales!$J:$W,12,0),0)</f>
        <v>0</v>
      </c>
      <c r="P2130" s="98">
        <f>IFERROR(VLOOKUP($F2130&amp;$C2130,Sales!$J:$W,13,0),0)</f>
        <v>0</v>
      </c>
      <c r="Q2130" s="98">
        <f>IFERROR(VLOOKUP($F2130&amp;$C2130,Sales!$A:$H,7,0),0)</f>
        <v>0</v>
      </c>
      <c r="R2130" s="41">
        <f t="shared" si="66"/>
        <v>0.33333333333333331</v>
      </c>
      <c r="S2130" s="41">
        <v>0</v>
      </c>
      <c r="T2130" s="41"/>
      <c r="U2130" s="41"/>
      <c r="V2130" s="15">
        <v>1</v>
      </c>
      <c r="W2130" s="15">
        <v>0</v>
      </c>
      <c r="X2130" s="15">
        <v>0</v>
      </c>
      <c r="Y2130" s="41">
        <v>0</v>
      </c>
      <c r="Z2130" s="41">
        <v>1</v>
      </c>
      <c r="AA2130" s="41"/>
      <c r="AB2130" s="41"/>
      <c r="AC2130" s="41"/>
      <c r="AD2130" s="41"/>
      <c r="AE2130" s="41"/>
      <c r="AF2130" s="41"/>
      <c r="AG2130" s="41"/>
      <c r="AH2130" s="15"/>
      <c r="AI2130" s="41"/>
      <c r="AJ2130" s="41"/>
      <c r="AK2130" s="15"/>
      <c r="AL2130" s="15"/>
      <c r="AM2130" s="15"/>
      <c r="AN2130" s="15"/>
      <c r="AO2130" s="15"/>
      <c r="AP2130" s="15"/>
      <c r="AQ2130" s="15"/>
      <c r="AR2130" s="15"/>
      <c r="AS2130" s="15"/>
      <c r="AT2130" s="132"/>
      <c r="AU2130" s="15"/>
      <c r="AV2130" s="15"/>
      <c r="AW2130" s="15"/>
      <c r="AX2130" s="15"/>
      <c r="AY2130" s="15"/>
      <c r="AZ2130" s="10">
        <v>1</v>
      </c>
      <c r="BA2130" t="s">
        <v>13952</v>
      </c>
      <c r="BB2130" t="s">
        <v>23</v>
      </c>
      <c r="BD2130" s="39" t="str">
        <f t="shared" si="67"/>
        <v>Blibli Jabodetabek</v>
      </c>
      <c r="BG2130" t="s">
        <v>14181</v>
      </c>
    </row>
    <row r="2131" spans="2:61" ht="13.5" customHeight="1" x14ac:dyDescent="0.35">
      <c r="B2131" s="10" t="s">
        <v>17</v>
      </c>
      <c r="C2131" s="10" t="s">
        <v>1648</v>
      </c>
      <c r="D2131" s="10" t="s">
        <v>65</v>
      </c>
      <c r="E2131" s="10" t="s">
        <v>66</v>
      </c>
      <c r="F2131" s="10"/>
      <c r="G2131" s="137" t="s">
        <v>16259</v>
      </c>
      <c r="H2131" s="10" t="s">
        <v>14112</v>
      </c>
      <c r="I2131" s="10" t="s">
        <v>2826</v>
      </c>
      <c r="J2131" s="10" t="s">
        <v>15742</v>
      </c>
      <c r="K2131" s="10" t="s">
        <v>14113</v>
      </c>
      <c r="L2131" s="98">
        <f>IFERROR(VLOOKUP($F2131&amp;$C2131,Sales!$J:$W,9,0),0)</f>
        <v>0</v>
      </c>
      <c r="M2131" s="98">
        <f>IFERROR(VLOOKUP($F2131&amp;$C2131,Sales!$J:$W,10,0),0)</f>
        <v>0</v>
      </c>
      <c r="N2131" s="98">
        <f>IFERROR(VLOOKUP($F2131&amp;$C2131,Sales!$J:$W,11,0),0)</f>
        <v>0</v>
      </c>
      <c r="O2131" s="98">
        <f>IFERROR(VLOOKUP($F2131&amp;$C2131,Sales!$J:$W,12,0),0)</f>
        <v>0</v>
      </c>
      <c r="P2131" s="98">
        <f>IFERROR(VLOOKUP($F2131&amp;$C2131,Sales!$J:$W,13,0),0)</f>
        <v>0</v>
      </c>
      <c r="Q2131" s="98">
        <f>IFERROR(VLOOKUP($F2131&amp;$C2131,Sales!$A:$H,7,0),0)</f>
        <v>0</v>
      </c>
      <c r="R2131" s="41">
        <f t="shared" si="66"/>
        <v>0.83333333333333337</v>
      </c>
      <c r="S2131" s="41">
        <v>0</v>
      </c>
      <c r="T2131" s="41"/>
      <c r="U2131" s="41"/>
      <c r="V2131" s="15">
        <v>1</v>
      </c>
      <c r="W2131" s="15">
        <v>1</v>
      </c>
      <c r="X2131" s="15">
        <v>1</v>
      </c>
      <c r="Y2131" s="41">
        <v>1</v>
      </c>
      <c r="Z2131" s="41">
        <v>1</v>
      </c>
      <c r="AA2131" s="41"/>
      <c r="AB2131" s="41"/>
      <c r="AC2131" s="41"/>
      <c r="AD2131" s="41"/>
      <c r="AE2131" s="41"/>
      <c r="AF2131" s="41"/>
      <c r="AG2131" s="41"/>
      <c r="AH2131" s="15"/>
      <c r="AI2131" s="41"/>
      <c r="AJ2131" s="41"/>
      <c r="AK2131" s="15"/>
      <c r="AL2131" s="15"/>
      <c r="AM2131" s="15"/>
      <c r="AN2131" s="15"/>
      <c r="AO2131" s="15"/>
      <c r="AP2131" s="15"/>
      <c r="AQ2131" s="15"/>
      <c r="AR2131" s="15"/>
      <c r="AS2131" s="15"/>
      <c r="AT2131" s="132"/>
      <c r="AU2131" s="15"/>
      <c r="AV2131" s="15"/>
      <c r="AW2131" s="15"/>
      <c r="AX2131" s="15"/>
      <c r="AY2131" s="15"/>
      <c r="AZ2131" s="10">
        <v>1</v>
      </c>
      <c r="BA2131" t="s">
        <v>13952</v>
      </c>
      <c r="BB2131" t="s">
        <v>23</v>
      </c>
      <c r="BD2131" s="39" t="str">
        <f t="shared" si="67"/>
        <v>Blibli Jabodetabek</v>
      </c>
      <c r="BG2131" t="s">
        <v>14181</v>
      </c>
    </row>
    <row r="2132" spans="2:61" ht="13.5" customHeight="1" x14ac:dyDescent="0.35">
      <c r="B2132" s="10" t="s">
        <v>17</v>
      </c>
      <c r="C2132" s="10" t="s">
        <v>1648</v>
      </c>
      <c r="D2132" s="10" t="s">
        <v>65</v>
      </c>
      <c r="E2132" s="10" t="s">
        <v>66</v>
      </c>
      <c r="F2132" s="10"/>
      <c r="G2132" s="137" t="s">
        <v>16260</v>
      </c>
      <c r="H2132" s="10" t="s">
        <v>14114</v>
      </c>
      <c r="I2132" s="10" t="s">
        <v>11322</v>
      </c>
      <c r="J2132" s="10" t="s">
        <v>15743</v>
      </c>
      <c r="K2132" s="10" t="s">
        <v>11404</v>
      </c>
      <c r="L2132" s="98">
        <f>IFERROR(VLOOKUP($F2132&amp;$C2132,Sales!$J:$W,9,0),0)</f>
        <v>0</v>
      </c>
      <c r="M2132" s="98">
        <f>IFERROR(VLOOKUP($F2132&amp;$C2132,Sales!$J:$W,10,0),0)</f>
        <v>0</v>
      </c>
      <c r="N2132" s="98">
        <f>IFERROR(VLOOKUP($F2132&amp;$C2132,Sales!$J:$W,11,0),0)</f>
        <v>0</v>
      </c>
      <c r="O2132" s="98">
        <f>IFERROR(VLOOKUP($F2132&amp;$C2132,Sales!$J:$W,12,0),0)</f>
        <v>0</v>
      </c>
      <c r="P2132" s="98">
        <f>IFERROR(VLOOKUP($F2132&amp;$C2132,Sales!$J:$W,13,0),0)</f>
        <v>0</v>
      </c>
      <c r="Q2132" s="98">
        <f>IFERROR(VLOOKUP($F2132&amp;$C2132,Sales!$A:$H,7,0),0)</f>
        <v>0</v>
      </c>
      <c r="R2132" s="41">
        <f t="shared" si="66"/>
        <v>1</v>
      </c>
      <c r="S2132" s="41">
        <v>1</v>
      </c>
      <c r="T2132" s="41"/>
      <c r="U2132" s="41"/>
      <c r="V2132" s="15">
        <v>1</v>
      </c>
      <c r="W2132" s="15">
        <v>1</v>
      </c>
      <c r="X2132" s="15">
        <v>1</v>
      </c>
      <c r="Y2132" s="41">
        <v>1</v>
      </c>
      <c r="Z2132" s="41">
        <v>1</v>
      </c>
      <c r="AA2132" s="41"/>
      <c r="AB2132" s="41"/>
      <c r="AC2132" s="41"/>
      <c r="AD2132" s="41"/>
      <c r="AE2132" s="41"/>
      <c r="AF2132" s="41"/>
      <c r="AG2132" s="41"/>
      <c r="AH2132" s="15"/>
      <c r="AI2132" s="41"/>
      <c r="AJ2132" s="41"/>
      <c r="AK2132" s="41"/>
      <c r="AL2132" s="15"/>
      <c r="AM2132" s="15"/>
      <c r="AN2132" s="15"/>
      <c r="AO2132" s="15"/>
      <c r="AP2132" s="15"/>
      <c r="AQ2132" s="15"/>
      <c r="AR2132" s="15"/>
      <c r="AS2132" s="15"/>
      <c r="AT2132" s="15"/>
      <c r="AU2132" s="15"/>
      <c r="AV2132" s="15"/>
      <c r="AW2132" s="15"/>
      <c r="AX2132" s="15"/>
      <c r="AY2132" s="15"/>
      <c r="AZ2132" s="10">
        <v>1</v>
      </c>
      <c r="BA2132" t="s">
        <v>13952</v>
      </c>
      <c r="BB2132" t="s">
        <v>23</v>
      </c>
      <c r="BD2132" s="39" t="str">
        <f t="shared" si="67"/>
        <v>Blibli Jabodetabek</v>
      </c>
      <c r="BG2132" t="s">
        <v>14181</v>
      </c>
    </row>
    <row r="2133" spans="2:61" ht="13.5" customHeight="1" x14ac:dyDescent="0.35">
      <c r="B2133" s="10" t="s">
        <v>17</v>
      </c>
      <c r="C2133" s="10" t="s">
        <v>1648</v>
      </c>
      <c r="D2133" s="10" t="s">
        <v>65</v>
      </c>
      <c r="E2133" s="10" t="s">
        <v>66</v>
      </c>
      <c r="F2133" s="10"/>
      <c r="G2133" s="137" t="s">
        <v>16261</v>
      </c>
      <c r="H2133" s="10" t="s">
        <v>14115</v>
      </c>
      <c r="I2133" s="10" t="s">
        <v>11319</v>
      </c>
      <c r="J2133" s="10" t="s">
        <v>15744</v>
      </c>
      <c r="K2133" s="10" t="s">
        <v>11403</v>
      </c>
      <c r="L2133" s="98">
        <f>IFERROR(VLOOKUP($F2133&amp;$C2133,Sales!$J:$W,9,0),0)</f>
        <v>0</v>
      </c>
      <c r="M2133" s="98">
        <f>IFERROR(VLOOKUP($F2133&amp;$C2133,Sales!$J:$W,10,0),0)</f>
        <v>0</v>
      </c>
      <c r="N2133" s="98">
        <f>IFERROR(VLOOKUP($F2133&amp;$C2133,Sales!$J:$W,11,0),0)</f>
        <v>0</v>
      </c>
      <c r="O2133" s="98">
        <f>IFERROR(VLOOKUP($F2133&amp;$C2133,Sales!$J:$W,12,0),0)</f>
        <v>0</v>
      </c>
      <c r="P2133" s="98">
        <f>IFERROR(VLOOKUP($F2133&amp;$C2133,Sales!$J:$W,13,0),0)</f>
        <v>0</v>
      </c>
      <c r="Q2133" s="98">
        <f>IFERROR(VLOOKUP($F2133&amp;$C2133,Sales!$A:$H,7,0),0)</f>
        <v>0</v>
      </c>
      <c r="R2133" s="41">
        <f t="shared" si="66"/>
        <v>1</v>
      </c>
      <c r="S2133" s="41">
        <v>1</v>
      </c>
      <c r="T2133" s="41"/>
      <c r="U2133" s="41"/>
      <c r="V2133" s="15">
        <v>1</v>
      </c>
      <c r="W2133" s="15">
        <v>1</v>
      </c>
      <c r="X2133" s="15">
        <v>1</v>
      </c>
      <c r="Y2133" s="41">
        <v>1</v>
      </c>
      <c r="Z2133" s="41">
        <v>1</v>
      </c>
      <c r="AA2133" s="41"/>
      <c r="AB2133" s="41"/>
      <c r="AC2133" s="41"/>
      <c r="AD2133" s="15"/>
      <c r="AE2133" s="15"/>
      <c r="AF2133" s="41"/>
      <c r="AG2133" s="41"/>
      <c r="AH2133" s="15"/>
      <c r="AI2133" s="15"/>
      <c r="AJ2133" s="41"/>
      <c r="AK2133" s="41"/>
      <c r="AL2133" s="15"/>
      <c r="AM2133" s="15"/>
      <c r="AN2133" s="15"/>
      <c r="AO2133" s="15"/>
      <c r="AP2133" s="15"/>
      <c r="AQ2133" s="15"/>
      <c r="AR2133" s="15"/>
      <c r="AS2133" s="15"/>
      <c r="AT2133" s="15"/>
      <c r="AU2133" s="15"/>
      <c r="AV2133" s="15"/>
      <c r="AW2133" s="15"/>
      <c r="AX2133" s="15"/>
      <c r="AY2133" s="15"/>
      <c r="AZ2133" s="10">
        <v>1</v>
      </c>
      <c r="BA2133" t="s">
        <v>13952</v>
      </c>
      <c r="BB2133" t="s">
        <v>23</v>
      </c>
      <c r="BD2133" s="39" t="str">
        <f t="shared" si="67"/>
        <v>Blibli Jabodetabek</v>
      </c>
      <c r="BG2133" t="s">
        <v>14181</v>
      </c>
    </row>
    <row r="2134" spans="2:61" ht="13.5" customHeight="1" x14ac:dyDescent="0.35">
      <c r="B2134" s="10" t="s">
        <v>17</v>
      </c>
      <c r="C2134" s="10" t="s">
        <v>1648</v>
      </c>
      <c r="D2134" s="10" t="s">
        <v>65</v>
      </c>
      <c r="E2134" s="10" t="s">
        <v>66</v>
      </c>
      <c r="F2134" s="44" t="s">
        <v>20525</v>
      </c>
      <c r="G2134" s="137" t="s">
        <v>16262</v>
      </c>
      <c r="H2134" s="10" t="s">
        <v>14116</v>
      </c>
      <c r="I2134" s="10" t="s">
        <v>6294</v>
      </c>
      <c r="J2134" s="10" t="s">
        <v>15745</v>
      </c>
      <c r="K2134" s="10" t="s">
        <v>14117</v>
      </c>
      <c r="L2134" s="98">
        <f>IFERROR(VLOOKUP($F2134&amp;$C2134,Sales!$J:$W,9,0),0)</f>
        <v>3965399.9999999995</v>
      </c>
      <c r="M2134" s="98">
        <f>IFERROR(VLOOKUP($F2134&amp;$C2134,Sales!$J:$W,10,0),0)</f>
        <v>5948099.9999999991</v>
      </c>
      <c r="N2134" s="98">
        <f>IFERROR(VLOOKUP($F2134&amp;$C2134,Sales!$J:$W,11,0),0)</f>
        <v>0</v>
      </c>
      <c r="O2134" s="98">
        <f>IFERROR(VLOOKUP($F2134&amp;$C2134,Sales!$J:$W,12,0),0)</f>
        <v>20</v>
      </c>
      <c r="P2134" s="98">
        <f>IFERROR(VLOOKUP($F2134&amp;$C2134,Sales!$J:$W,13,0),0)</f>
        <v>3304499.9999999995</v>
      </c>
      <c r="Q2134" s="98">
        <f>IFERROR(VLOOKUP($F2134&amp;$C2134,Sales!$A:$H,7,0),0)</f>
        <v>0</v>
      </c>
      <c r="R2134" s="41">
        <f t="shared" si="66"/>
        <v>1</v>
      </c>
      <c r="S2134" s="41">
        <v>1</v>
      </c>
      <c r="T2134" s="41"/>
      <c r="U2134" s="41"/>
      <c r="V2134" s="15">
        <v>1</v>
      </c>
      <c r="W2134" s="15">
        <v>1</v>
      </c>
      <c r="X2134" s="15">
        <v>1</v>
      </c>
      <c r="Y2134" s="41">
        <v>1</v>
      </c>
      <c r="Z2134" s="41">
        <v>1</v>
      </c>
      <c r="AA2134" s="41"/>
      <c r="AB2134" s="41"/>
      <c r="AC2134" s="41"/>
      <c r="AD2134" s="41"/>
      <c r="AE2134" s="41"/>
      <c r="AF2134" s="41"/>
      <c r="AG2134" s="41"/>
      <c r="AH2134" s="15"/>
      <c r="AI2134" s="41"/>
      <c r="AJ2134" s="41"/>
      <c r="AK2134" s="41"/>
      <c r="AL2134" s="15"/>
      <c r="AM2134" s="15"/>
      <c r="AN2134" s="15"/>
      <c r="AO2134" s="15"/>
      <c r="AP2134" s="15"/>
      <c r="AQ2134" s="15"/>
      <c r="AR2134" s="15"/>
      <c r="AS2134" s="15"/>
      <c r="AT2134" s="15"/>
      <c r="AU2134" s="15"/>
      <c r="AV2134" s="15"/>
      <c r="AW2134" s="15"/>
      <c r="AX2134" s="15"/>
      <c r="AY2134" s="15"/>
      <c r="AZ2134" s="10">
        <v>1</v>
      </c>
      <c r="BA2134" t="s">
        <v>13952</v>
      </c>
      <c r="BB2134" t="s">
        <v>23</v>
      </c>
      <c r="BD2134" s="39" t="str">
        <f t="shared" si="67"/>
        <v>01/396129511RBlibli Jabodetabek</v>
      </c>
      <c r="BG2134" t="s">
        <v>14181</v>
      </c>
    </row>
    <row r="2135" spans="2:61" ht="13.5" customHeight="1" x14ac:dyDescent="0.35">
      <c r="B2135" s="10" t="s">
        <v>17</v>
      </c>
      <c r="C2135" s="10" t="s">
        <v>1648</v>
      </c>
      <c r="D2135" s="10" t="s">
        <v>65</v>
      </c>
      <c r="E2135" s="10" t="s">
        <v>66</v>
      </c>
      <c r="F2135" s="10"/>
      <c r="G2135" s="137" t="s">
        <v>16263</v>
      </c>
      <c r="H2135" s="10" t="s">
        <v>14118</v>
      </c>
      <c r="I2135" s="10" t="s">
        <v>11320</v>
      </c>
      <c r="J2135" s="10" t="s">
        <v>15746</v>
      </c>
      <c r="K2135" s="10" t="s">
        <v>11406</v>
      </c>
      <c r="L2135" s="98">
        <f>IFERROR(VLOOKUP($F2135&amp;$C2135,Sales!$J:$W,9,0),0)</f>
        <v>0</v>
      </c>
      <c r="M2135" s="98">
        <f>IFERROR(VLOOKUP($F2135&amp;$C2135,Sales!$J:$W,10,0),0)</f>
        <v>0</v>
      </c>
      <c r="N2135" s="98">
        <f>IFERROR(VLOOKUP($F2135&amp;$C2135,Sales!$J:$W,11,0),0)</f>
        <v>0</v>
      </c>
      <c r="O2135" s="98">
        <f>IFERROR(VLOOKUP($F2135&amp;$C2135,Sales!$J:$W,12,0),0)</f>
        <v>0</v>
      </c>
      <c r="P2135" s="98">
        <f>IFERROR(VLOOKUP($F2135&amp;$C2135,Sales!$J:$W,13,0),0)</f>
        <v>0</v>
      </c>
      <c r="Q2135" s="98">
        <f>IFERROR(VLOOKUP($F2135&amp;$C2135,Sales!$A:$H,7,0),0)</f>
        <v>0</v>
      </c>
      <c r="R2135" s="41">
        <f t="shared" si="66"/>
        <v>1</v>
      </c>
      <c r="S2135" s="41">
        <v>1</v>
      </c>
      <c r="T2135" s="41"/>
      <c r="U2135" s="41"/>
      <c r="V2135" s="15">
        <v>1</v>
      </c>
      <c r="W2135" s="15">
        <v>1</v>
      </c>
      <c r="X2135" s="15">
        <v>1</v>
      </c>
      <c r="Y2135" s="41">
        <v>1</v>
      </c>
      <c r="Z2135" s="41">
        <v>1</v>
      </c>
      <c r="AA2135" s="41"/>
      <c r="AB2135" s="41"/>
      <c r="AC2135" s="41"/>
      <c r="AD2135" s="15"/>
      <c r="AE2135" s="15"/>
      <c r="AF2135" s="41"/>
      <c r="AG2135" s="41"/>
      <c r="AH2135" s="15"/>
      <c r="AI2135" s="15"/>
      <c r="AJ2135" s="41"/>
      <c r="AK2135" s="41"/>
      <c r="AL2135" s="15"/>
      <c r="AM2135" s="15"/>
      <c r="AN2135" s="15"/>
      <c r="AO2135" s="15"/>
      <c r="AP2135" s="15"/>
      <c r="AQ2135" s="15"/>
      <c r="AR2135" s="15"/>
      <c r="AS2135" s="15"/>
      <c r="AT2135" s="15"/>
      <c r="AU2135" s="15"/>
      <c r="AV2135" s="15"/>
      <c r="AW2135" s="15"/>
      <c r="AX2135" s="15"/>
      <c r="AY2135" s="15"/>
      <c r="AZ2135" s="10">
        <v>1</v>
      </c>
      <c r="BA2135" t="s">
        <v>13952</v>
      </c>
      <c r="BB2135" t="s">
        <v>23</v>
      </c>
      <c r="BD2135" s="39" t="str">
        <f t="shared" si="67"/>
        <v>Blibli Jabodetabek</v>
      </c>
      <c r="BG2135" t="s">
        <v>14181</v>
      </c>
    </row>
    <row r="2136" spans="2:61" ht="13.5" customHeight="1" x14ac:dyDescent="0.35">
      <c r="B2136" s="10" t="s">
        <v>17</v>
      </c>
      <c r="C2136" s="10" t="s">
        <v>1648</v>
      </c>
      <c r="D2136" s="10" t="s">
        <v>119</v>
      </c>
      <c r="E2136" s="10" t="s">
        <v>120</v>
      </c>
      <c r="F2136" s="10"/>
      <c r="G2136" s="137" t="s">
        <v>16264</v>
      </c>
      <c r="H2136" s="10" t="s">
        <v>14119</v>
      </c>
      <c r="I2136" s="10">
        <v>4987176095763</v>
      </c>
      <c r="J2136" s="10" t="s">
        <v>15747</v>
      </c>
      <c r="K2136" s="10" t="s">
        <v>14120</v>
      </c>
      <c r="L2136" s="98">
        <f>IFERROR(VLOOKUP($F2136&amp;$C2136,Sales!$J:$W,9,0),0)</f>
        <v>0</v>
      </c>
      <c r="M2136" s="98">
        <f>IFERROR(VLOOKUP($F2136&amp;$C2136,Sales!$J:$W,10,0),0)</f>
        <v>0</v>
      </c>
      <c r="N2136" s="98">
        <f>IFERROR(VLOOKUP($F2136&amp;$C2136,Sales!$J:$W,11,0),0)</f>
        <v>0</v>
      </c>
      <c r="O2136" s="98">
        <f>IFERROR(VLOOKUP($F2136&amp;$C2136,Sales!$J:$W,12,0),0)</f>
        <v>0</v>
      </c>
      <c r="P2136" s="98">
        <f>IFERROR(VLOOKUP($F2136&amp;$C2136,Sales!$J:$W,13,0),0)</f>
        <v>0</v>
      </c>
      <c r="Q2136" s="98">
        <f>IFERROR(VLOOKUP($F2136&amp;$C2136,Sales!$A:$H,7,0),0)</f>
        <v>0</v>
      </c>
      <c r="R2136" s="41">
        <f t="shared" si="66"/>
        <v>1</v>
      </c>
      <c r="S2136" s="41">
        <v>1</v>
      </c>
      <c r="T2136" s="41"/>
      <c r="U2136" s="41"/>
      <c r="V2136" s="15">
        <v>1</v>
      </c>
      <c r="W2136" s="15">
        <v>1</v>
      </c>
      <c r="X2136" s="15">
        <v>1</v>
      </c>
      <c r="Y2136" s="41">
        <v>1</v>
      </c>
      <c r="Z2136" s="41">
        <v>1</v>
      </c>
      <c r="AA2136" s="41"/>
      <c r="AB2136" s="41"/>
      <c r="AC2136" s="41"/>
      <c r="AD2136" s="41"/>
      <c r="AE2136" s="41"/>
      <c r="AF2136" s="41"/>
      <c r="AG2136" s="41"/>
      <c r="AH2136" s="15"/>
      <c r="AI2136" s="41"/>
      <c r="AJ2136" s="41"/>
      <c r="AK2136" s="41"/>
      <c r="AL2136" s="15"/>
      <c r="AM2136" s="15"/>
      <c r="AN2136" s="15"/>
      <c r="AO2136" s="15"/>
      <c r="AP2136" s="15"/>
      <c r="AQ2136" s="15"/>
      <c r="AR2136" s="15"/>
      <c r="AS2136" s="15"/>
      <c r="AT2136" s="15"/>
      <c r="AU2136" s="15"/>
      <c r="AV2136" s="15"/>
      <c r="AW2136" s="15"/>
      <c r="AX2136" s="15"/>
      <c r="AY2136" s="15"/>
      <c r="AZ2136" s="10">
        <v>1</v>
      </c>
      <c r="BA2136" t="s">
        <v>13952</v>
      </c>
      <c r="BB2136" t="s">
        <v>23</v>
      </c>
      <c r="BD2136" s="39" t="str">
        <f t="shared" si="67"/>
        <v>Blibli Jabodetabek</v>
      </c>
      <c r="BG2136" t="s">
        <v>14181</v>
      </c>
    </row>
    <row r="2137" spans="2:61" ht="13.5" customHeight="1" x14ac:dyDescent="0.35">
      <c r="B2137" s="10" t="s">
        <v>17</v>
      </c>
      <c r="C2137" s="10" t="s">
        <v>1648</v>
      </c>
      <c r="D2137" s="10" t="s">
        <v>119</v>
      </c>
      <c r="E2137" s="10" t="s">
        <v>120</v>
      </c>
      <c r="F2137" s="10"/>
      <c r="G2137" s="137" t="s">
        <v>16265</v>
      </c>
      <c r="H2137" s="10" t="s">
        <v>14121</v>
      </c>
      <c r="I2137" s="10" t="s">
        <v>5743</v>
      </c>
      <c r="J2137" s="10" t="s">
        <v>15748</v>
      </c>
      <c r="K2137" s="10" t="s">
        <v>14122</v>
      </c>
      <c r="L2137" s="98">
        <f>IFERROR(VLOOKUP($F2137&amp;$C2137,Sales!$J:$W,9,0),0)</f>
        <v>0</v>
      </c>
      <c r="M2137" s="98">
        <f>IFERROR(VLOOKUP($F2137&amp;$C2137,Sales!$J:$W,10,0),0)</f>
        <v>0</v>
      </c>
      <c r="N2137" s="98">
        <f>IFERROR(VLOOKUP($F2137&amp;$C2137,Sales!$J:$W,11,0),0)</f>
        <v>0</v>
      </c>
      <c r="O2137" s="98">
        <f>IFERROR(VLOOKUP($F2137&amp;$C2137,Sales!$J:$W,12,0),0)</f>
        <v>0</v>
      </c>
      <c r="P2137" s="98">
        <f>IFERROR(VLOOKUP($F2137&amp;$C2137,Sales!$J:$W,13,0),0)</f>
        <v>0</v>
      </c>
      <c r="Q2137" s="98">
        <f>IFERROR(VLOOKUP($F2137&amp;$C2137,Sales!$A:$H,7,0),0)</f>
        <v>0</v>
      </c>
      <c r="R2137" s="41">
        <f t="shared" si="66"/>
        <v>1</v>
      </c>
      <c r="S2137" s="41">
        <v>1</v>
      </c>
      <c r="T2137" s="41"/>
      <c r="U2137" s="41"/>
      <c r="V2137" s="15">
        <v>1</v>
      </c>
      <c r="W2137" s="15">
        <v>1</v>
      </c>
      <c r="X2137" s="15">
        <v>1</v>
      </c>
      <c r="Y2137" s="41">
        <v>1</v>
      </c>
      <c r="Z2137" s="41">
        <v>1</v>
      </c>
      <c r="AA2137" s="41"/>
      <c r="AB2137" s="41"/>
      <c r="AC2137" s="41"/>
      <c r="AD2137" s="41"/>
      <c r="AE2137" s="41"/>
      <c r="AF2137" s="41"/>
      <c r="AG2137" s="41"/>
      <c r="AH2137" s="15"/>
      <c r="AI2137" s="41"/>
      <c r="AJ2137" s="41"/>
      <c r="AK2137" s="41"/>
      <c r="AL2137" s="15"/>
      <c r="AM2137" s="15"/>
      <c r="AN2137" s="15"/>
      <c r="AO2137" s="15"/>
      <c r="AP2137" s="15"/>
      <c r="AQ2137" s="15"/>
      <c r="AR2137" s="15"/>
      <c r="AS2137" s="15"/>
      <c r="AT2137" s="15"/>
      <c r="AU2137" s="15"/>
      <c r="AV2137" s="15"/>
      <c r="AW2137" s="15"/>
      <c r="AX2137" s="15"/>
      <c r="AY2137" s="15"/>
      <c r="AZ2137" s="10">
        <v>1</v>
      </c>
      <c r="BA2137" t="s">
        <v>13952</v>
      </c>
      <c r="BB2137" t="s">
        <v>23</v>
      </c>
      <c r="BD2137" s="39" t="str">
        <f t="shared" si="67"/>
        <v>Blibli Jabodetabek</v>
      </c>
      <c r="BG2137" t="s">
        <v>14181</v>
      </c>
    </row>
    <row r="2138" spans="2:61" ht="13.5" customHeight="1" x14ac:dyDescent="0.35">
      <c r="B2138" s="10" t="s">
        <v>17</v>
      </c>
      <c r="C2138" s="10" t="s">
        <v>1648</v>
      </c>
      <c r="D2138" s="10" t="s">
        <v>119</v>
      </c>
      <c r="E2138" s="10" t="s">
        <v>120</v>
      </c>
      <c r="F2138" s="10"/>
      <c r="G2138" s="137" t="s">
        <v>16267</v>
      </c>
      <c r="H2138" s="10" t="s">
        <v>14123</v>
      </c>
      <c r="I2138" s="10">
        <v>7702018469543</v>
      </c>
      <c r="J2138" s="10" t="s">
        <v>15749</v>
      </c>
      <c r="K2138" s="10" t="s">
        <v>11162</v>
      </c>
      <c r="L2138" s="98">
        <f>IFERROR(VLOOKUP($F2138&amp;$C2138,Sales!$J:$W,9,0),0)</f>
        <v>0</v>
      </c>
      <c r="M2138" s="98">
        <f>IFERROR(VLOOKUP($F2138&amp;$C2138,Sales!$J:$W,10,0),0)</f>
        <v>0</v>
      </c>
      <c r="N2138" s="98">
        <f>IFERROR(VLOOKUP($F2138&amp;$C2138,Sales!$J:$W,11,0),0)</f>
        <v>0</v>
      </c>
      <c r="O2138" s="98">
        <f>IFERROR(VLOOKUP($F2138&amp;$C2138,Sales!$J:$W,12,0),0)</f>
        <v>0</v>
      </c>
      <c r="P2138" s="98">
        <f>IFERROR(VLOOKUP($F2138&amp;$C2138,Sales!$J:$W,13,0),0)</f>
        <v>0</v>
      </c>
      <c r="Q2138" s="98">
        <f>IFERROR(VLOOKUP($F2138&amp;$C2138,Sales!$A:$H,7,0),0)</f>
        <v>0</v>
      </c>
      <c r="R2138" s="41">
        <f t="shared" si="66"/>
        <v>1</v>
      </c>
      <c r="S2138" s="41">
        <v>1</v>
      </c>
      <c r="T2138" s="41"/>
      <c r="U2138" s="41"/>
      <c r="V2138" s="15">
        <v>1</v>
      </c>
      <c r="W2138" s="15">
        <v>1</v>
      </c>
      <c r="X2138" s="15">
        <v>1</v>
      </c>
      <c r="Y2138" s="41">
        <v>1</v>
      </c>
      <c r="Z2138" s="41">
        <v>1</v>
      </c>
      <c r="AA2138" s="41"/>
      <c r="AB2138" s="41"/>
      <c r="AC2138" s="41"/>
      <c r="AD2138" s="41"/>
      <c r="AE2138" s="41"/>
      <c r="AF2138" s="41"/>
      <c r="AG2138" s="41"/>
      <c r="AH2138" s="15"/>
      <c r="AI2138" s="41"/>
      <c r="AJ2138" s="41"/>
      <c r="AK2138" s="41"/>
      <c r="AL2138" s="15"/>
      <c r="AM2138" s="15"/>
      <c r="AN2138" s="15"/>
      <c r="AO2138" s="15"/>
      <c r="AP2138" s="15"/>
      <c r="AQ2138" s="15"/>
      <c r="AR2138" s="15"/>
      <c r="AS2138" s="15"/>
      <c r="AT2138" s="15"/>
      <c r="AU2138" s="15"/>
      <c r="AV2138" s="15"/>
      <c r="AW2138" s="15"/>
      <c r="AX2138" s="15"/>
      <c r="AY2138" s="15"/>
      <c r="AZ2138" s="10">
        <v>1</v>
      </c>
      <c r="BA2138" t="s">
        <v>13952</v>
      </c>
      <c r="BB2138" t="s">
        <v>23</v>
      </c>
      <c r="BD2138" s="39" t="str">
        <f t="shared" si="67"/>
        <v>Blibli Jabodetabek</v>
      </c>
      <c r="BG2138" t="s">
        <v>14181</v>
      </c>
    </row>
    <row r="2139" spans="2:61" ht="13.5" customHeight="1" x14ac:dyDescent="0.35">
      <c r="B2139" s="10" t="s">
        <v>17</v>
      </c>
      <c r="C2139" s="10" t="s">
        <v>1648</v>
      </c>
      <c r="D2139" s="10" t="s">
        <v>193</v>
      </c>
      <c r="E2139" s="10" t="s">
        <v>194</v>
      </c>
      <c r="F2139" s="31" t="s">
        <v>2429</v>
      </c>
      <c r="G2139" s="137" t="s">
        <v>16268</v>
      </c>
      <c r="H2139" s="10" t="s">
        <v>14124</v>
      </c>
      <c r="I2139" s="31" t="s">
        <v>2430</v>
      </c>
      <c r="J2139" s="10" t="s">
        <v>15750</v>
      </c>
      <c r="K2139" s="10" t="s">
        <v>14125</v>
      </c>
      <c r="L2139" s="98">
        <f>IFERROR(VLOOKUP($F2139&amp;$C2139,Sales!$J:$W,9,0),0)</f>
        <v>0</v>
      </c>
      <c r="M2139" s="98">
        <f>IFERROR(VLOOKUP($F2139&amp;$C2139,Sales!$J:$W,10,0),0)</f>
        <v>0</v>
      </c>
      <c r="N2139" s="98">
        <f>IFERROR(VLOOKUP($F2139&amp;$C2139,Sales!$J:$W,11,0),0)</f>
        <v>0</v>
      </c>
      <c r="O2139" s="98">
        <f>IFERROR(VLOOKUP($F2139&amp;$C2139,Sales!$J:$W,12,0),0)</f>
        <v>0</v>
      </c>
      <c r="P2139" s="98">
        <f>IFERROR(VLOOKUP($F2139&amp;$C2139,Sales!$J:$W,13,0),0)</f>
        <v>0</v>
      </c>
      <c r="Q2139" s="98">
        <f>IFERROR(VLOOKUP($F2139&amp;$C2139,Sales!$A:$H,7,0),0)</f>
        <v>0</v>
      </c>
      <c r="R2139" s="41">
        <f t="shared" si="66"/>
        <v>1</v>
      </c>
      <c r="S2139" s="41">
        <v>1</v>
      </c>
      <c r="T2139" s="41"/>
      <c r="U2139" s="41"/>
      <c r="V2139" s="15">
        <v>1</v>
      </c>
      <c r="W2139" s="15">
        <v>1</v>
      </c>
      <c r="X2139" s="15">
        <v>1</v>
      </c>
      <c r="Y2139" s="41">
        <v>1</v>
      </c>
      <c r="Z2139" s="41">
        <v>1</v>
      </c>
      <c r="AA2139" s="41"/>
      <c r="AB2139" s="41"/>
      <c r="AC2139" s="41"/>
      <c r="AD2139" s="41"/>
      <c r="AE2139" s="41"/>
      <c r="AF2139" s="41"/>
      <c r="AG2139" s="41"/>
      <c r="AH2139" s="15"/>
      <c r="AI2139" s="41"/>
      <c r="AJ2139" s="41"/>
      <c r="AK2139" s="41"/>
      <c r="AL2139" s="15"/>
      <c r="AM2139" s="15"/>
      <c r="AN2139" s="15"/>
      <c r="AO2139" s="15"/>
      <c r="AP2139" s="15"/>
      <c r="AQ2139" s="15"/>
      <c r="AR2139" s="15"/>
      <c r="AS2139" s="15"/>
      <c r="AT2139" s="15"/>
      <c r="AU2139" s="15"/>
      <c r="AV2139" s="15"/>
      <c r="AW2139" s="15"/>
      <c r="AX2139" s="15"/>
      <c r="AY2139" s="15"/>
      <c r="AZ2139" s="10">
        <v>1</v>
      </c>
      <c r="BA2139" t="s">
        <v>13952</v>
      </c>
      <c r="BB2139" t="s">
        <v>23</v>
      </c>
      <c r="BD2139" s="39" t="str">
        <f t="shared" si="67"/>
        <v>01/394529502FBlibli Jabodetabek</v>
      </c>
      <c r="BG2139" t="s">
        <v>14181</v>
      </c>
    </row>
    <row r="2140" spans="2:61" ht="13.5" customHeight="1" x14ac:dyDescent="0.35">
      <c r="B2140" s="10" t="s">
        <v>17</v>
      </c>
      <c r="C2140" s="10" t="s">
        <v>1648</v>
      </c>
      <c r="D2140" s="10" t="s">
        <v>248</v>
      </c>
      <c r="E2140" s="10" t="s">
        <v>194</v>
      </c>
      <c r="F2140" s="31" t="s">
        <v>2401</v>
      </c>
      <c r="G2140" s="137" t="s">
        <v>16269</v>
      </c>
      <c r="H2140" s="10" t="s">
        <v>14126</v>
      </c>
      <c r="I2140" s="31" t="s">
        <v>274</v>
      </c>
      <c r="J2140" s="10" t="s">
        <v>15751</v>
      </c>
      <c r="K2140" s="10" t="s">
        <v>14127</v>
      </c>
      <c r="L2140" s="98">
        <f>IFERROR(VLOOKUP($F2140&amp;$C2140,Sales!$J:$W,9,0),0)</f>
        <v>0</v>
      </c>
      <c r="M2140" s="98">
        <f>IFERROR(VLOOKUP($F2140&amp;$C2140,Sales!$J:$W,10,0),0)</f>
        <v>0</v>
      </c>
      <c r="N2140" s="98">
        <f>IFERROR(VLOOKUP($F2140&amp;$C2140,Sales!$J:$W,11,0),0)</f>
        <v>0</v>
      </c>
      <c r="O2140" s="98">
        <f>IFERROR(VLOOKUP($F2140&amp;$C2140,Sales!$J:$W,12,0),0)</f>
        <v>0</v>
      </c>
      <c r="P2140" s="98">
        <f>IFERROR(VLOOKUP($F2140&amp;$C2140,Sales!$J:$W,13,0),0)</f>
        <v>0</v>
      </c>
      <c r="Q2140" s="98">
        <f>IFERROR(VLOOKUP($F2140&amp;$C2140,Sales!$A:$H,7,0),0)</f>
        <v>0</v>
      </c>
      <c r="R2140" s="41">
        <f t="shared" si="66"/>
        <v>1</v>
      </c>
      <c r="S2140" s="41">
        <v>1</v>
      </c>
      <c r="T2140" s="41"/>
      <c r="U2140" s="41"/>
      <c r="V2140" s="15">
        <v>1</v>
      </c>
      <c r="W2140" s="15">
        <v>1</v>
      </c>
      <c r="X2140" s="15">
        <v>1</v>
      </c>
      <c r="Y2140" s="41">
        <v>1</v>
      </c>
      <c r="Z2140" s="41">
        <v>1</v>
      </c>
      <c r="AA2140" s="41"/>
      <c r="AB2140" s="41"/>
      <c r="AC2140" s="41"/>
      <c r="AD2140" s="41"/>
      <c r="AE2140" s="41"/>
      <c r="AF2140" s="41"/>
      <c r="AG2140" s="41"/>
      <c r="AH2140" s="15"/>
      <c r="AI2140" s="41"/>
      <c r="AJ2140" s="41"/>
      <c r="AK2140" s="41"/>
      <c r="AL2140" s="15"/>
      <c r="AM2140" s="15"/>
      <c r="AN2140" s="15"/>
      <c r="AO2140" s="15"/>
      <c r="AP2140" s="15"/>
      <c r="AQ2140" s="15"/>
      <c r="AR2140" s="15"/>
      <c r="AS2140" s="15"/>
      <c r="AT2140" s="15"/>
      <c r="AU2140" s="15"/>
      <c r="AV2140" s="15"/>
      <c r="AW2140" s="15"/>
      <c r="AX2140" s="15"/>
      <c r="AY2140" s="15"/>
      <c r="AZ2140" s="10">
        <v>1</v>
      </c>
      <c r="BA2140" t="s">
        <v>13952</v>
      </c>
      <c r="BB2140" t="s">
        <v>23</v>
      </c>
      <c r="BD2140" s="39" t="str">
        <f t="shared" si="67"/>
        <v>01/394629502BBlibli Jabodetabek</v>
      </c>
      <c r="BG2140" t="s">
        <v>14181</v>
      </c>
    </row>
    <row r="2141" spans="2:61" ht="13.5" customHeight="1" x14ac:dyDescent="0.35">
      <c r="B2141" s="10" t="s">
        <v>17</v>
      </c>
      <c r="C2141" s="10" t="s">
        <v>1648</v>
      </c>
      <c r="D2141" s="10" t="s">
        <v>248</v>
      </c>
      <c r="E2141" s="10" t="s">
        <v>194</v>
      </c>
      <c r="F2141" s="31" t="s">
        <v>1889</v>
      </c>
      <c r="G2141" s="137" t="s">
        <v>16270</v>
      </c>
      <c r="H2141" s="10" t="s">
        <v>14128</v>
      </c>
      <c r="I2141" s="31" t="s">
        <v>1890</v>
      </c>
      <c r="J2141" s="10" t="s">
        <v>15752</v>
      </c>
      <c r="K2141" s="10" t="s">
        <v>14129</v>
      </c>
      <c r="L2141" s="98">
        <f>IFERROR(VLOOKUP($F2141&amp;$C2141,Sales!$J:$W,9,0),0)</f>
        <v>0</v>
      </c>
      <c r="M2141" s="98">
        <f>IFERROR(VLOOKUP($F2141&amp;$C2141,Sales!$J:$W,10,0),0)</f>
        <v>0</v>
      </c>
      <c r="N2141" s="98">
        <f>IFERROR(VLOOKUP($F2141&amp;$C2141,Sales!$J:$W,11,0),0)</f>
        <v>0</v>
      </c>
      <c r="O2141" s="98">
        <f>IFERROR(VLOOKUP($F2141&amp;$C2141,Sales!$J:$W,12,0),0)</f>
        <v>0</v>
      </c>
      <c r="P2141" s="98">
        <f>IFERROR(VLOOKUP($F2141&amp;$C2141,Sales!$J:$W,13,0),0)</f>
        <v>0</v>
      </c>
      <c r="Q2141" s="98">
        <f>IFERROR(VLOOKUP($F2141&amp;$C2141,Sales!$A:$H,7,0),0)</f>
        <v>0</v>
      </c>
      <c r="R2141" s="41">
        <f t="shared" si="66"/>
        <v>1</v>
      </c>
      <c r="S2141" s="41">
        <v>1</v>
      </c>
      <c r="T2141" s="41"/>
      <c r="U2141" s="41"/>
      <c r="V2141" s="15">
        <v>1</v>
      </c>
      <c r="W2141" s="15">
        <v>1</v>
      </c>
      <c r="X2141" s="15">
        <v>1</v>
      </c>
      <c r="Y2141" s="41">
        <v>1</v>
      </c>
      <c r="Z2141" s="41">
        <v>1</v>
      </c>
      <c r="AA2141" s="41"/>
      <c r="AB2141" s="41"/>
      <c r="AC2141" s="41"/>
      <c r="AD2141" s="41"/>
      <c r="AE2141" s="41"/>
      <c r="AF2141" s="41"/>
      <c r="AG2141" s="41"/>
      <c r="AH2141" s="15"/>
      <c r="AI2141" s="41"/>
      <c r="AJ2141" s="41"/>
      <c r="AK2141" s="41"/>
      <c r="AL2141" s="15"/>
      <c r="AM2141" s="15"/>
      <c r="AN2141" s="15"/>
      <c r="AO2141" s="15"/>
      <c r="AP2141" s="15"/>
      <c r="AQ2141" s="15"/>
      <c r="AR2141" s="15"/>
      <c r="AS2141" s="15"/>
      <c r="AT2141" s="15"/>
      <c r="AU2141" s="15"/>
      <c r="AV2141" s="15"/>
      <c r="AW2141" s="15"/>
      <c r="AX2141" s="15"/>
      <c r="AY2141" s="15"/>
      <c r="AZ2141" s="10">
        <v>1</v>
      </c>
      <c r="BA2141" t="s">
        <v>13952</v>
      </c>
      <c r="BB2141" t="s">
        <v>23</v>
      </c>
      <c r="BD2141" s="39" t="str">
        <f t="shared" si="67"/>
        <v>01/394629501SBlibli Jabodetabek</v>
      </c>
      <c r="BG2141" t="s">
        <v>14181</v>
      </c>
    </row>
    <row r="2142" spans="2:61" ht="13.5" customHeight="1" x14ac:dyDescent="0.35">
      <c r="B2142" s="10" t="s">
        <v>17</v>
      </c>
      <c r="C2142" s="10" t="s">
        <v>1648</v>
      </c>
      <c r="D2142" s="10" t="s">
        <v>294</v>
      </c>
      <c r="E2142" s="10" t="s">
        <v>295</v>
      </c>
      <c r="F2142" s="31" t="s">
        <v>11723</v>
      </c>
      <c r="G2142" s="137" t="s">
        <v>16212</v>
      </c>
      <c r="H2142" s="10" t="s">
        <v>14130</v>
      </c>
      <c r="I2142" s="31" t="s">
        <v>11649</v>
      </c>
      <c r="J2142" s="10" t="s">
        <v>15753</v>
      </c>
      <c r="K2142" s="10" t="s">
        <v>11585</v>
      </c>
      <c r="L2142" s="98">
        <f>IFERROR(VLOOKUP($F2142&amp;$C2142,Sales!$J:$W,9,0),0)</f>
        <v>0</v>
      </c>
      <c r="M2142" s="98">
        <f>IFERROR(VLOOKUP($F2142&amp;$C2142,Sales!$J:$W,10,0),0)</f>
        <v>0</v>
      </c>
      <c r="N2142" s="98">
        <f>IFERROR(VLOOKUP($F2142&amp;$C2142,Sales!$J:$W,11,0),0)</f>
        <v>0</v>
      </c>
      <c r="O2142" s="98">
        <f>IFERROR(VLOOKUP($F2142&amp;$C2142,Sales!$J:$W,12,0),0)</f>
        <v>0</v>
      </c>
      <c r="P2142" s="98">
        <f>IFERROR(VLOOKUP($F2142&amp;$C2142,Sales!$J:$W,13,0),0)</f>
        <v>0</v>
      </c>
      <c r="Q2142" s="98">
        <f>IFERROR(VLOOKUP($F2142&amp;$C2142,Sales!$A:$H,7,0),0)</f>
        <v>0</v>
      </c>
      <c r="R2142" s="41">
        <f t="shared" si="66"/>
        <v>0.16666666666666666</v>
      </c>
      <c r="S2142" s="41">
        <v>1</v>
      </c>
      <c r="T2142" s="41"/>
      <c r="U2142" s="41"/>
      <c r="V2142" s="15">
        <v>0</v>
      </c>
      <c r="W2142" s="15">
        <v>0</v>
      </c>
      <c r="X2142" s="15">
        <v>0</v>
      </c>
      <c r="Y2142" s="41">
        <v>0</v>
      </c>
      <c r="Z2142" s="41">
        <v>0</v>
      </c>
      <c r="AA2142" s="41"/>
      <c r="AB2142" s="41"/>
      <c r="AC2142" s="41"/>
      <c r="AD2142" s="41"/>
      <c r="AE2142" s="41"/>
      <c r="AF2142" s="41"/>
      <c r="AG2142" s="41"/>
      <c r="AH2142" s="15"/>
      <c r="AI2142" s="41"/>
      <c r="AJ2142" s="41"/>
      <c r="AK2142" s="41"/>
      <c r="AL2142" s="15"/>
      <c r="AM2142" s="15"/>
      <c r="AN2142" s="15"/>
      <c r="AO2142" s="15"/>
      <c r="AP2142" s="15"/>
      <c r="AQ2142" s="15"/>
      <c r="AR2142" s="15"/>
      <c r="AS2142" s="15"/>
      <c r="AT2142" s="15"/>
      <c r="AU2142" s="15"/>
      <c r="AV2142" s="15"/>
      <c r="AW2142" s="15"/>
      <c r="AX2142" s="15"/>
      <c r="AY2142" s="15"/>
      <c r="AZ2142" s="10">
        <v>1</v>
      </c>
      <c r="BA2142" t="s">
        <v>13952</v>
      </c>
      <c r="BB2142" t="s">
        <v>23</v>
      </c>
      <c r="BD2142" s="39" t="str">
        <f t="shared" si="67"/>
        <v>01/394829506SBlibli Jabodetabek</v>
      </c>
      <c r="BG2142" t="s">
        <v>14181</v>
      </c>
    </row>
    <row r="2143" spans="2:61" ht="13.5" customHeight="1" x14ac:dyDescent="0.35">
      <c r="B2143" s="10" t="s">
        <v>17</v>
      </c>
      <c r="C2143" s="10" t="s">
        <v>1648</v>
      </c>
      <c r="D2143" s="10" t="s">
        <v>294</v>
      </c>
      <c r="E2143" s="10" t="s">
        <v>295</v>
      </c>
      <c r="F2143" s="31" t="s">
        <v>787</v>
      </c>
      <c r="G2143" s="137" t="s">
        <v>16213</v>
      </c>
      <c r="H2143" s="10" t="s">
        <v>14131</v>
      </c>
      <c r="I2143" s="31">
        <v>4987176054395</v>
      </c>
      <c r="J2143" s="10" t="s">
        <v>15754</v>
      </c>
      <c r="K2143" s="124" t="s">
        <v>9743</v>
      </c>
      <c r="L2143" s="98">
        <f>IFERROR(VLOOKUP($F2143&amp;$C2143,Sales!$J:$W,9,0),0)</f>
        <v>0</v>
      </c>
      <c r="M2143" s="98">
        <f>IFERROR(VLOOKUP($F2143&amp;$C2143,Sales!$J:$W,10,0),0)</f>
        <v>0</v>
      </c>
      <c r="N2143" s="98">
        <f>IFERROR(VLOOKUP($F2143&amp;$C2143,Sales!$J:$W,11,0),0)</f>
        <v>0</v>
      </c>
      <c r="O2143" s="98">
        <f>IFERROR(VLOOKUP($F2143&amp;$C2143,Sales!$J:$W,12,0),0)</f>
        <v>0</v>
      </c>
      <c r="P2143" s="98">
        <f>IFERROR(VLOOKUP($F2143&amp;$C2143,Sales!$J:$W,13,0),0)</f>
        <v>0</v>
      </c>
      <c r="Q2143" s="98">
        <f>IFERROR(VLOOKUP($F2143&amp;$C2143,Sales!$A:$H,7,0),0)</f>
        <v>0</v>
      </c>
      <c r="R2143" s="41">
        <f t="shared" si="66"/>
        <v>1</v>
      </c>
      <c r="S2143" s="41">
        <v>1</v>
      </c>
      <c r="T2143" s="41"/>
      <c r="U2143" s="41"/>
      <c r="V2143" s="15">
        <v>1</v>
      </c>
      <c r="W2143" s="15">
        <v>1</v>
      </c>
      <c r="X2143" s="15">
        <v>1</v>
      </c>
      <c r="Y2143" s="41">
        <v>1</v>
      </c>
      <c r="Z2143" s="41">
        <v>1</v>
      </c>
      <c r="AA2143" s="41"/>
      <c r="AB2143" s="41"/>
      <c r="AC2143" s="41"/>
      <c r="AD2143" s="41"/>
      <c r="AE2143" s="41"/>
      <c r="AF2143" s="41"/>
      <c r="AG2143" s="41"/>
      <c r="AH2143" s="15"/>
      <c r="AI2143" s="41"/>
      <c r="AJ2143" s="41"/>
      <c r="AK2143" s="41"/>
      <c r="AL2143" s="15"/>
      <c r="AM2143" s="15"/>
      <c r="AN2143" s="15"/>
      <c r="AO2143" s="15"/>
      <c r="AP2143" s="15"/>
      <c r="AQ2143" s="15"/>
      <c r="AR2143" s="15"/>
      <c r="AS2143" s="15"/>
      <c r="AT2143" s="15"/>
      <c r="AU2143" s="15"/>
      <c r="AV2143" s="15"/>
      <c r="AW2143" s="15"/>
      <c r="AX2143" s="15"/>
      <c r="AY2143" s="15"/>
      <c r="AZ2143" s="10">
        <v>1</v>
      </c>
      <c r="BA2143" t="s">
        <v>13952</v>
      </c>
      <c r="BB2143" t="s">
        <v>23</v>
      </c>
      <c r="BD2143" s="39" t="str">
        <f t="shared" si="67"/>
        <v>01/080717601ABlibli Jabodetabek</v>
      </c>
      <c r="BG2143" t="s">
        <v>14181</v>
      </c>
    </row>
    <row r="2144" spans="2:61" ht="13.5" customHeight="1" x14ac:dyDescent="0.35">
      <c r="B2144" s="10" t="s">
        <v>17</v>
      </c>
      <c r="C2144" s="10" t="s">
        <v>1648</v>
      </c>
      <c r="D2144" s="10" t="s">
        <v>294</v>
      </c>
      <c r="E2144" s="10" t="s">
        <v>295</v>
      </c>
      <c r="F2144" s="10" t="s">
        <v>11809</v>
      </c>
      <c r="G2144" s="137" t="s">
        <v>16214</v>
      </c>
      <c r="H2144" s="10" t="s">
        <v>14132</v>
      </c>
      <c r="I2144" s="10">
        <v>4987176041340</v>
      </c>
      <c r="J2144" s="10" t="s">
        <v>15755</v>
      </c>
      <c r="K2144" s="10" t="s">
        <v>14133</v>
      </c>
      <c r="L2144" s="98">
        <f>IFERROR(VLOOKUP($F2144&amp;$C2144,Sales!$J:$W,9,0),0)</f>
        <v>0</v>
      </c>
      <c r="M2144" s="98">
        <f>IFERROR(VLOOKUP($F2144&amp;$C2144,Sales!$J:$W,10,0),0)</f>
        <v>0</v>
      </c>
      <c r="N2144" s="98">
        <f>IFERROR(VLOOKUP($F2144&amp;$C2144,Sales!$J:$W,11,0),0)</f>
        <v>0</v>
      </c>
      <c r="O2144" s="98">
        <f>IFERROR(VLOOKUP($F2144&amp;$C2144,Sales!$J:$W,12,0),0)</f>
        <v>0</v>
      </c>
      <c r="P2144" s="98">
        <f>IFERROR(VLOOKUP($F2144&amp;$C2144,Sales!$J:$W,13,0),0)</f>
        <v>0</v>
      </c>
      <c r="Q2144" s="98">
        <f>IFERROR(VLOOKUP($F2144&amp;$C2144,Sales!$A:$H,7,0),0)</f>
        <v>0</v>
      </c>
      <c r="R2144" s="41">
        <f t="shared" si="66"/>
        <v>1</v>
      </c>
      <c r="S2144" s="41">
        <v>1</v>
      </c>
      <c r="T2144" s="41"/>
      <c r="U2144" s="41"/>
      <c r="V2144" s="15">
        <v>1</v>
      </c>
      <c r="W2144" s="15">
        <v>1</v>
      </c>
      <c r="X2144" s="15">
        <v>1</v>
      </c>
      <c r="Y2144" s="41">
        <v>1</v>
      </c>
      <c r="Z2144" s="41">
        <v>1</v>
      </c>
      <c r="AA2144" s="41"/>
      <c r="AB2144" s="41"/>
      <c r="AC2144" s="41"/>
      <c r="AD2144" s="41"/>
      <c r="AE2144" s="41"/>
      <c r="AF2144" s="41"/>
      <c r="AG2144" s="41"/>
      <c r="AH2144" s="15"/>
      <c r="AI2144" s="41"/>
      <c r="AJ2144" s="41"/>
      <c r="AK2144" s="41"/>
      <c r="AL2144" s="15"/>
      <c r="AM2144" s="15"/>
      <c r="AN2144" s="15"/>
      <c r="AO2144" s="15"/>
      <c r="AP2144" s="15"/>
      <c r="AQ2144" s="15"/>
      <c r="AR2144" s="15"/>
      <c r="AS2144" s="15"/>
      <c r="AT2144" s="15"/>
      <c r="AU2144" s="15"/>
      <c r="AV2144" s="15"/>
      <c r="AW2144" s="15"/>
      <c r="AX2144" s="15"/>
      <c r="AY2144" s="15"/>
      <c r="AZ2144" s="10">
        <v>1</v>
      </c>
      <c r="BA2144" t="s">
        <v>13952</v>
      </c>
      <c r="BB2144" t="s">
        <v>23</v>
      </c>
      <c r="BD2144" s="39" t="str">
        <f t="shared" si="67"/>
        <v>01/394829505UBlibli Jabodetabek</v>
      </c>
      <c r="BG2144" t="s">
        <v>14181</v>
      </c>
    </row>
    <row r="2145" spans="2:59" ht="13.5" customHeight="1" x14ac:dyDescent="0.35">
      <c r="B2145" s="10" t="s">
        <v>17</v>
      </c>
      <c r="C2145" s="10" t="s">
        <v>1648</v>
      </c>
      <c r="D2145" s="10" t="s">
        <v>13812</v>
      </c>
      <c r="E2145" s="10" t="s">
        <v>406</v>
      </c>
      <c r="F2145" s="10"/>
      <c r="G2145" s="137" t="s">
        <v>16271</v>
      </c>
      <c r="H2145" s="10" t="s">
        <v>16816</v>
      </c>
      <c r="I2145" s="10" t="s">
        <v>6386</v>
      </c>
      <c r="J2145" s="10" t="s">
        <v>15756</v>
      </c>
      <c r="K2145" s="10" t="s">
        <v>11082</v>
      </c>
      <c r="L2145" s="98">
        <f>IFERROR(VLOOKUP($F2145&amp;$C2145,Sales!$J:$W,9,0),0)</f>
        <v>0</v>
      </c>
      <c r="M2145" s="98">
        <f>IFERROR(VLOOKUP($F2145&amp;$C2145,Sales!$J:$W,10,0),0)</f>
        <v>0</v>
      </c>
      <c r="N2145" s="98">
        <f>IFERROR(VLOOKUP($F2145&amp;$C2145,Sales!$J:$W,11,0),0)</f>
        <v>0</v>
      </c>
      <c r="O2145" s="98">
        <f>IFERROR(VLOOKUP($F2145&amp;$C2145,Sales!$J:$W,12,0),0)</f>
        <v>0</v>
      </c>
      <c r="P2145" s="98">
        <f>IFERROR(VLOOKUP($F2145&amp;$C2145,Sales!$J:$W,13,0),0)</f>
        <v>0</v>
      </c>
      <c r="Q2145" s="98">
        <f>IFERROR(VLOOKUP($F2145&amp;$C2145,Sales!$A:$H,7,0),0)</f>
        <v>0</v>
      </c>
      <c r="R2145" s="41">
        <f t="shared" si="66"/>
        <v>1</v>
      </c>
      <c r="S2145" s="41">
        <v>1</v>
      </c>
      <c r="T2145" s="41"/>
      <c r="U2145" s="41"/>
      <c r="V2145" s="15">
        <v>1</v>
      </c>
      <c r="W2145" s="15">
        <v>1</v>
      </c>
      <c r="X2145" s="15">
        <v>1</v>
      </c>
      <c r="Y2145" s="41">
        <v>1</v>
      </c>
      <c r="Z2145" s="41">
        <v>1</v>
      </c>
      <c r="AA2145" s="41"/>
      <c r="AB2145" s="41"/>
      <c r="AC2145" s="41"/>
      <c r="AD2145" s="41"/>
      <c r="AE2145" s="41"/>
      <c r="AF2145" s="41"/>
      <c r="AG2145" s="41"/>
      <c r="AH2145" s="15"/>
      <c r="AI2145" s="41"/>
      <c r="AJ2145" s="41"/>
      <c r="AK2145" s="41"/>
      <c r="AL2145" s="15"/>
      <c r="AM2145" s="15"/>
      <c r="AN2145" s="15"/>
      <c r="AO2145" s="15"/>
      <c r="AP2145" s="15"/>
      <c r="AQ2145" s="15"/>
      <c r="AR2145" s="15"/>
      <c r="AS2145" s="15"/>
      <c r="AT2145" s="15"/>
      <c r="AU2145" s="15"/>
      <c r="AV2145" s="15"/>
      <c r="AW2145" s="15"/>
      <c r="AX2145" s="15"/>
      <c r="AY2145" s="15"/>
      <c r="AZ2145" s="10">
        <v>1</v>
      </c>
      <c r="BA2145" t="s">
        <v>13952</v>
      </c>
      <c r="BB2145" t="s">
        <v>23</v>
      </c>
      <c r="BD2145" s="39" t="str">
        <f t="shared" si="67"/>
        <v>Blibli Jabodetabek</v>
      </c>
      <c r="BG2145" t="s">
        <v>14181</v>
      </c>
    </row>
    <row r="2146" spans="2:59" ht="13.5" customHeight="1" x14ac:dyDescent="0.35">
      <c r="B2146" s="10" t="s">
        <v>17</v>
      </c>
      <c r="C2146" s="10" t="s">
        <v>1648</v>
      </c>
      <c r="D2146" s="10" t="s">
        <v>13812</v>
      </c>
      <c r="E2146" s="10" t="s">
        <v>406</v>
      </c>
      <c r="F2146" s="10"/>
      <c r="G2146" s="137" t="s">
        <v>16272</v>
      </c>
      <c r="H2146" s="10" t="s">
        <v>14134</v>
      </c>
      <c r="I2146" s="10">
        <v>4987176074423</v>
      </c>
      <c r="J2146" s="10" t="s">
        <v>15757</v>
      </c>
      <c r="K2146" s="10" t="s">
        <v>14135</v>
      </c>
      <c r="L2146" s="98">
        <f>IFERROR(VLOOKUP($F2146&amp;$C2146,Sales!$J:$W,9,0),0)</f>
        <v>0</v>
      </c>
      <c r="M2146" s="98">
        <f>IFERROR(VLOOKUP($F2146&amp;$C2146,Sales!$J:$W,10,0),0)</f>
        <v>0</v>
      </c>
      <c r="N2146" s="98">
        <f>IFERROR(VLOOKUP($F2146&amp;$C2146,Sales!$J:$W,11,0),0)</f>
        <v>0</v>
      </c>
      <c r="O2146" s="98">
        <f>IFERROR(VLOOKUP($F2146&amp;$C2146,Sales!$J:$W,12,0),0)</f>
        <v>0</v>
      </c>
      <c r="P2146" s="98">
        <f>IFERROR(VLOOKUP($F2146&amp;$C2146,Sales!$J:$W,13,0),0)</f>
        <v>0</v>
      </c>
      <c r="Q2146" s="98">
        <f>IFERROR(VLOOKUP($F2146&amp;$C2146,Sales!$A:$H,7,0),0)</f>
        <v>0</v>
      </c>
      <c r="R2146" s="41">
        <f t="shared" si="66"/>
        <v>1</v>
      </c>
      <c r="S2146" s="41">
        <v>1</v>
      </c>
      <c r="T2146" s="41"/>
      <c r="U2146" s="41"/>
      <c r="V2146" s="15">
        <v>1</v>
      </c>
      <c r="W2146" s="15">
        <v>1</v>
      </c>
      <c r="X2146" s="15">
        <v>1</v>
      </c>
      <c r="Y2146" s="41">
        <v>1</v>
      </c>
      <c r="Z2146" s="41">
        <v>1</v>
      </c>
      <c r="AA2146" s="41"/>
      <c r="AB2146" s="41"/>
      <c r="AC2146" s="41"/>
      <c r="AD2146" s="41"/>
      <c r="AE2146" s="41"/>
      <c r="AF2146" s="41"/>
      <c r="AG2146" s="41"/>
      <c r="AH2146" s="15"/>
      <c r="AI2146" s="41"/>
      <c r="AJ2146" s="41"/>
      <c r="AK2146" s="41"/>
      <c r="AL2146" s="15"/>
      <c r="AM2146" s="15"/>
      <c r="AN2146" s="15"/>
      <c r="AO2146" s="15"/>
      <c r="AP2146" s="15"/>
      <c r="AQ2146" s="15"/>
      <c r="AR2146" s="15"/>
      <c r="AS2146" s="15"/>
      <c r="AT2146" s="15"/>
      <c r="AU2146" s="15"/>
      <c r="AV2146" s="15"/>
      <c r="AW2146" s="15"/>
      <c r="AX2146" s="15"/>
      <c r="AY2146" s="15"/>
      <c r="AZ2146" s="10">
        <v>1</v>
      </c>
      <c r="BA2146" t="s">
        <v>13952</v>
      </c>
      <c r="BB2146" t="s">
        <v>23</v>
      </c>
      <c r="BD2146" s="39" t="str">
        <f t="shared" si="67"/>
        <v>Blibli Jabodetabek</v>
      </c>
      <c r="BG2146" t="s">
        <v>14181</v>
      </c>
    </row>
    <row r="2147" spans="2:59" ht="13.5" customHeight="1" x14ac:dyDescent="0.35">
      <c r="B2147" s="10" t="s">
        <v>17</v>
      </c>
      <c r="C2147" s="10" t="s">
        <v>1648</v>
      </c>
      <c r="D2147" s="10" t="s">
        <v>13812</v>
      </c>
      <c r="E2147" s="10" t="s">
        <v>406</v>
      </c>
      <c r="F2147" s="10"/>
      <c r="G2147" s="137" t="s">
        <v>16273</v>
      </c>
      <c r="H2147" s="10" t="s">
        <v>14136</v>
      </c>
      <c r="I2147" s="10" t="s">
        <v>11663</v>
      </c>
      <c r="J2147" s="10" t="s">
        <v>15758</v>
      </c>
      <c r="K2147" s="10" t="s">
        <v>14137</v>
      </c>
      <c r="L2147" s="98">
        <f>IFERROR(VLOOKUP($F2147&amp;$C2147,Sales!$J:$W,9,0),0)</f>
        <v>0</v>
      </c>
      <c r="M2147" s="98">
        <f>IFERROR(VLOOKUP($F2147&amp;$C2147,Sales!$J:$W,10,0),0)</f>
        <v>0</v>
      </c>
      <c r="N2147" s="98">
        <f>IFERROR(VLOOKUP($F2147&amp;$C2147,Sales!$J:$W,11,0),0)</f>
        <v>0</v>
      </c>
      <c r="O2147" s="98">
        <f>IFERROR(VLOOKUP($F2147&amp;$C2147,Sales!$J:$W,12,0),0)</f>
        <v>0</v>
      </c>
      <c r="P2147" s="98">
        <f>IFERROR(VLOOKUP($F2147&amp;$C2147,Sales!$J:$W,13,0),0)</f>
        <v>0</v>
      </c>
      <c r="Q2147" s="98">
        <f>IFERROR(VLOOKUP($F2147&amp;$C2147,Sales!$A:$H,7,0),0)</f>
        <v>0</v>
      </c>
      <c r="R2147" s="41">
        <f t="shared" si="66"/>
        <v>1</v>
      </c>
      <c r="S2147" s="41">
        <v>1</v>
      </c>
      <c r="T2147" s="41"/>
      <c r="U2147" s="41"/>
      <c r="V2147" s="15">
        <v>1</v>
      </c>
      <c r="W2147" s="15">
        <v>1</v>
      </c>
      <c r="X2147" s="15">
        <v>1</v>
      </c>
      <c r="Y2147" s="41">
        <v>1</v>
      </c>
      <c r="Z2147" s="41">
        <v>1</v>
      </c>
      <c r="AA2147" s="41"/>
      <c r="AB2147" s="41"/>
      <c r="AC2147" s="41"/>
      <c r="AD2147" s="41"/>
      <c r="AE2147" s="41"/>
      <c r="AF2147" s="41"/>
      <c r="AG2147" s="41"/>
      <c r="AH2147" s="15"/>
      <c r="AI2147" s="41"/>
      <c r="AJ2147" s="41"/>
      <c r="AK2147" s="41"/>
      <c r="AL2147" s="15"/>
      <c r="AM2147" s="15"/>
      <c r="AN2147" s="15"/>
      <c r="AO2147" s="15"/>
      <c r="AP2147" s="15"/>
      <c r="AQ2147" s="15"/>
      <c r="AR2147" s="15"/>
      <c r="AS2147" s="15"/>
      <c r="AT2147" s="15"/>
      <c r="AU2147" s="15"/>
      <c r="AV2147" s="15"/>
      <c r="AW2147" s="15"/>
      <c r="AX2147" s="15"/>
      <c r="AY2147" s="15"/>
      <c r="AZ2147" s="10">
        <v>1</v>
      </c>
      <c r="BA2147" t="s">
        <v>13952</v>
      </c>
      <c r="BB2147" t="s">
        <v>23</v>
      </c>
      <c r="BD2147" s="39" t="str">
        <f t="shared" si="67"/>
        <v>Blibli Jabodetabek</v>
      </c>
      <c r="BG2147" t="s">
        <v>14181</v>
      </c>
    </row>
    <row r="2148" spans="2:59" ht="13.5" customHeight="1" x14ac:dyDescent="0.35">
      <c r="B2148" s="10" t="s">
        <v>17</v>
      </c>
      <c r="C2148" s="10" t="s">
        <v>1648</v>
      </c>
      <c r="D2148" s="10" t="s">
        <v>13812</v>
      </c>
      <c r="E2148" s="10" t="s">
        <v>406</v>
      </c>
      <c r="F2148" s="10"/>
      <c r="G2148" s="137" t="s">
        <v>16274</v>
      </c>
      <c r="H2148" s="10" t="s">
        <v>16817</v>
      </c>
      <c r="I2148" s="10" t="s">
        <v>6391</v>
      </c>
      <c r="J2148" s="10" t="s">
        <v>15759</v>
      </c>
      <c r="K2148" s="10" t="s">
        <v>11083</v>
      </c>
      <c r="L2148" s="98">
        <f>IFERROR(VLOOKUP($F2148&amp;$C2148,Sales!$J:$W,9,0),0)</f>
        <v>0</v>
      </c>
      <c r="M2148" s="98">
        <f>IFERROR(VLOOKUP($F2148&amp;$C2148,Sales!$J:$W,10,0),0)</f>
        <v>0</v>
      </c>
      <c r="N2148" s="98">
        <f>IFERROR(VLOOKUP($F2148&amp;$C2148,Sales!$J:$W,11,0),0)</f>
        <v>0</v>
      </c>
      <c r="O2148" s="98">
        <f>IFERROR(VLOOKUP($F2148&amp;$C2148,Sales!$J:$W,12,0),0)</f>
        <v>0</v>
      </c>
      <c r="P2148" s="98">
        <f>IFERROR(VLOOKUP($F2148&amp;$C2148,Sales!$J:$W,13,0),0)</f>
        <v>0</v>
      </c>
      <c r="Q2148" s="98">
        <f>IFERROR(VLOOKUP($F2148&amp;$C2148,Sales!$A:$H,7,0),0)</f>
        <v>0</v>
      </c>
      <c r="R2148" s="41">
        <f t="shared" si="66"/>
        <v>1</v>
      </c>
      <c r="S2148" s="41">
        <v>1</v>
      </c>
      <c r="T2148" s="41"/>
      <c r="U2148" s="41"/>
      <c r="V2148" s="15">
        <v>1</v>
      </c>
      <c r="W2148" s="15">
        <v>1</v>
      </c>
      <c r="X2148" s="15">
        <v>1</v>
      </c>
      <c r="Y2148" s="41">
        <v>1</v>
      </c>
      <c r="Z2148" s="41">
        <v>1</v>
      </c>
      <c r="AA2148" s="41"/>
      <c r="AB2148" s="41"/>
      <c r="AC2148" s="41"/>
      <c r="AD2148" s="41"/>
      <c r="AE2148" s="41"/>
      <c r="AF2148" s="41"/>
      <c r="AG2148" s="41"/>
      <c r="AH2148" s="15"/>
      <c r="AI2148" s="41"/>
      <c r="AJ2148" s="41"/>
      <c r="AK2148" s="41"/>
      <c r="AL2148" s="15"/>
      <c r="AM2148" s="15"/>
      <c r="AN2148" s="15"/>
      <c r="AO2148" s="15"/>
      <c r="AP2148" s="15"/>
      <c r="AQ2148" s="15"/>
      <c r="AR2148" s="15"/>
      <c r="AS2148" s="15"/>
      <c r="AT2148" s="15"/>
      <c r="AU2148" s="15"/>
      <c r="AV2148" s="15"/>
      <c r="AW2148" s="15"/>
      <c r="AX2148" s="15"/>
      <c r="AY2148" s="15"/>
      <c r="AZ2148" s="10">
        <v>1</v>
      </c>
      <c r="BA2148" t="s">
        <v>13952</v>
      </c>
      <c r="BB2148" t="s">
        <v>23</v>
      </c>
      <c r="BD2148" s="39" t="str">
        <f t="shared" si="67"/>
        <v>Blibli Jabodetabek</v>
      </c>
      <c r="BG2148" t="s">
        <v>14181</v>
      </c>
    </row>
    <row r="2149" spans="2:59" ht="13.5" customHeight="1" x14ac:dyDescent="0.35">
      <c r="B2149" s="10" t="s">
        <v>17</v>
      </c>
      <c r="C2149" s="10" t="s">
        <v>1648</v>
      </c>
      <c r="D2149" s="10" t="s">
        <v>13812</v>
      </c>
      <c r="E2149" s="10" t="s">
        <v>406</v>
      </c>
      <c r="F2149" s="10"/>
      <c r="G2149" s="137" t="s">
        <v>16275</v>
      </c>
      <c r="H2149" s="10" t="s">
        <v>14138</v>
      </c>
      <c r="I2149" s="10" t="s">
        <v>6393</v>
      </c>
      <c r="J2149" s="10" t="s">
        <v>15760</v>
      </c>
      <c r="K2149" s="10" t="s">
        <v>11084</v>
      </c>
      <c r="L2149" s="98">
        <f>IFERROR(VLOOKUP($F2149&amp;$C2149,Sales!$J:$W,9,0),0)</f>
        <v>0</v>
      </c>
      <c r="M2149" s="98">
        <f>IFERROR(VLOOKUP($F2149&amp;$C2149,Sales!$J:$W,10,0),0)</f>
        <v>0</v>
      </c>
      <c r="N2149" s="98">
        <f>IFERROR(VLOOKUP($F2149&amp;$C2149,Sales!$J:$W,11,0),0)</f>
        <v>0</v>
      </c>
      <c r="O2149" s="98">
        <f>IFERROR(VLOOKUP($F2149&amp;$C2149,Sales!$J:$W,12,0),0)</f>
        <v>0</v>
      </c>
      <c r="P2149" s="98">
        <f>IFERROR(VLOOKUP($F2149&amp;$C2149,Sales!$J:$W,13,0),0)</f>
        <v>0</v>
      </c>
      <c r="Q2149" s="98">
        <f>IFERROR(VLOOKUP($F2149&amp;$C2149,Sales!$A:$H,7,0),0)</f>
        <v>0</v>
      </c>
      <c r="R2149" s="41">
        <f t="shared" si="66"/>
        <v>1</v>
      </c>
      <c r="S2149" s="41">
        <v>1</v>
      </c>
      <c r="T2149" s="41"/>
      <c r="U2149" s="41"/>
      <c r="V2149" s="15">
        <v>1</v>
      </c>
      <c r="W2149" s="15">
        <v>1</v>
      </c>
      <c r="X2149" s="15">
        <v>1</v>
      </c>
      <c r="Y2149" s="41">
        <v>1</v>
      </c>
      <c r="Z2149" s="41">
        <v>1</v>
      </c>
      <c r="AA2149" s="41"/>
      <c r="AB2149" s="41"/>
      <c r="AC2149" s="41"/>
      <c r="AD2149" s="41"/>
      <c r="AE2149" s="41"/>
      <c r="AF2149" s="41"/>
      <c r="AG2149" s="41"/>
      <c r="AH2149" s="15"/>
      <c r="AI2149" s="41"/>
      <c r="AJ2149" s="41"/>
      <c r="AK2149" s="41"/>
      <c r="AL2149" s="15"/>
      <c r="AM2149" s="15"/>
      <c r="AN2149" s="15"/>
      <c r="AO2149" s="15"/>
      <c r="AP2149" s="15"/>
      <c r="AQ2149" s="15"/>
      <c r="AR2149" s="15"/>
      <c r="AS2149" s="15"/>
      <c r="AT2149" s="15"/>
      <c r="AU2149" s="15"/>
      <c r="AV2149" s="15"/>
      <c r="AW2149" s="15"/>
      <c r="AX2149" s="15"/>
      <c r="AY2149" s="15"/>
      <c r="AZ2149" s="10">
        <v>1</v>
      </c>
      <c r="BA2149" t="s">
        <v>13952</v>
      </c>
      <c r="BB2149" t="s">
        <v>23</v>
      </c>
      <c r="BD2149" s="39" t="str">
        <f t="shared" si="67"/>
        <v>Blibli Jabodetabek</v>
      </c>
      <c r="BG2149" t="s">
        <v>14181</v>
      </c>
    </row>
    <row r="2150" spans="2:59" ht="13.5" customHeight="1" x14ac:dyDescent="0.35">
      <c r="B2150" s="10" t="s">
        <v>17</v>
      </c>
      <c r="C2150" s="10" t="s">
        <v>1648</v>
      </c>
      <c r="D2150" s="10" t="s">
        <v>13812</v>
      </c>
      <c r="E2150" s="10" t="s">
        <v>406</v>
      </c>
      <c r="F2150" s="10" t="s">
        <v>2352</v>
      </c>
      <c r="G2150" s="137" t="s">
        <v>16276</v>
      </c>
      <c r="H2150" s="10" t="s">
        <v>13040</v>
      </c>
      <c r="I2150" s="10" t="s">
        <v>3602</v>
      </c>
      <c r="J2150" s="10" t="s">
        <v>6655</v>
      </c>
      <c r="K2150" s="10" t="s">
        <v>14139</v>
      </c>
      <c r="L2150" s="98">
        <f>IFERROR(VLOOKUP($F2150&amp;$C2150,Sales!$J:$W,9,0),0)</f>
        <v>0</v>
      </c>
      <c r="M2150" s="98">
        <f>IFERROR(VLOOKUP($F2150&amp;$C2150,Sales!$J:$W,10,0),0)</f>
        <v>0</v>
      </c>
      <c r="N2150" s="98">
        <f>IFERROR(VLOOKUP($F2150&amp;$C2150,Sales!$J:$W,11,0),0)</f>
        <v>0</v>
      </c>
      <c r="O2150" s="98">
        <f>IFERROR(VLOOKUP($F2150&amp;$C2150,Sales!$J:$W,12,0),0)</f>
        <v>0</v>
      </c>
      <c r="P2150" s="98">
        <f>IFERROR(VLOOKUP($F2150&amp;$C2150,Sales!$J:$W,13,0),0)</f>
        <v>0</v>
      </c>
      <c r="Q2150" s="98">
        <f>IFERROR(VLOOKUP($F2150&amp;$C2150,Sales!$A:$H,7,0),0)</f>
        <v>0</v>
      </c>
      <c r="R2150" s="41">
        <f t="shared" si="66"/>
        <v>1</v>
      </c>
      <c r="S2150" s="41">
        <v>1</v>
      </c>
      <c r="T2150" s="41"/>
      <c r="U2150" s="41"/>
      <c r="V2150" s="15">
        <v>1</v>
      </c>
      <c r="W2150" s="15">
        <v>1</v>
      </c>
      <c r="X2150" s="15">
        <v>1</v>
      </c>
      <c r="Y2150" s="41">
        <v>1</v>
      </c>
      <c r="Z2150" s="41">
        <v>1</v>
      </c>
      <c r="AA2150" s="41"/>
      <c r="AB2150" s="41"/>
      <c r="AC2150" s="41"/>
      <c r="AD2150" s="41"/>
      <c r="AE2150" s="41"/>
      <c r="AF2150" s="41"/>
      <c r="AG2150" s="41"/>
      <c r="AH2150" s="15"/>
      <c r="AI2150" s="41"/>
      <c r="AJ2150" s="41"/>
      <c r="AK2150" s="41"/>
      <c r="AL2150" s="15"/>
      <c r="AM2150" s="15"/>
      <c r="AN2150" s="15"/>
      <c r="AO2150" s="15"/>
      <c r="AP2150" s="15"/>
      <c r="AQ2150" s="15"/>
      <c r="AR2150" s="15"/>
      <c r="AS2150" s="15"/>
      <c r="AT2150" s="15"/>
      <c r="AU2150" s="15"/>
      <c r="AV2150" s="15"/>
      <c r="AW2150" s="15"/>
      <c r="AX2150" s="15"/>
      <c r="AY2150" s="15"/>
      <c r="AZ2150" s="10">
        <v>1</v>
      </c>
      <c r="BA2150" t="s">
        <v>13952</v>
      </c>
      <c r="BB2150" t="s">
        <v>23</v>
      </c>
      <c r="BD2150" s="39" t="str">
        <f t="shared" si="67"/>
        <v>01/394929501MBlibli Jabodetabek</v>
      </c>
    </row>
    <row r="2151" spans="2:59" ht="13.5" customHeight="1" x14ac:dyDescent="0.35">
      <c r="B2151" s="10" t="s">
        <v>17</v>
      </c>
      <c r="C2151" s="10" t="s">
        <v>1648</v>
      </c>
      <c r="D2151" s="10" t="s">
        <v>13812</v>
      </c>
      <c r="E2151" s="10" t="s">
        <v>406</v>
      </c>
      <c r="F2151" s="10"/>
      <c r="G2151" s="137" t="s">
        <v>16277</v>
      </c>
      <c r="H2151" s="10" t="s">
        <v>14140</v>
      </c>
      <c r="I2151" s="10">
        <v>4902430403870</v>
      </c>
      <c r="J2151" s="10" t="s">
        <v>15761</v>
      </c>
      <c r="K2151" s="10" t="s">
        <v>14141</v>
      </c>
      <c r="L2151" s="98">
        <f>IFERROR(VLOOKUP($F2151&amp;$C2151,Sales!$J:$W,9,0),0)</f>
        <v>0</v>
      </c>
      <c r="M2151" s="98">
        <f>IFERROR(VLOOKUP($F2151&amp;$C2151,Sales!$J:$W,10,0),0)</f>
        <v>0</v>
      </c>
      <c r="N2151" s="98">
        <f>IFERROR(VLOOKUP($F2151&amp;$C2151,Sales!$J:$W,11,0),0)</f>
        <v>0</v>
      </c>
      <c r="O2151" s="98">
        <f>IFERROR(VLOOKUP($F2151&amp;$C2151,Sales!$J:$W,12,0),0)</f>
        <v>0</v>
      </c>
      <c r="P2151" s="98">
        <f>IFERROR(VLOOKUP($F2151&amp;$C2151,Sales!$J:$W,13,0),0)</f>
        <v>0</v>
      </c>
      <c r="Q2151" s="98">
        <f>IFERROR(VLOOKUP($F2151&amp;$C2151,Sales!$A:$H,7,0),0)</f>
        <v>0</v>
      </c>
      <c r="R2151" s="41">
        <f t="shared" si="66"/>
        <v>1</v>
      </c>
      <c r="S2151" s="41">
        <v>1</v>
      </c>
      <c r="T2151" s="41"/>
      <c r="U2151" s="41"/>
      <c r="V2151" s="15">
        <v>1</v>
      </c>
      <c r="W2151" s="15">
        <v>1</v>
      </c>
      <c r="X2151" s="15">
        <v>1</v>
      </c>
      <c r="Y2151" s="41">
        <v>1</v>
      </c>
      <c r="Z2151" s="41">
        <v>1</v>
      </c>
      <c r="AA2151" s="41"/>
      <c r="AB2151" s="41"/>
      <c r="AC2151" s="41"/>
      <c r="AD2151" s="41"/>
      <c r="AE2151" s="41"/>
      <c r="AF2151" s="41"/>
      <c r="AG2151" s="41"/>
      <c r="AH2151" s="15"/>
      <c r="AI2151" s="41"/>
      <c r="AJ2151" s="41"/>
      <c r="AK2151" s="41"/>
      <c r="AL2151" s="15"/>
      <c r="AM2151" s="15"/>
      <c r="AN2151" s="15"/>
      <c r="AO2151" s="15"/>
      <c r="AP2151" s="15"/>
      <c r="AQ2151" s="15"/>
      <c r="AR2151" s="15"/>
      <c r="AS2151" s="15"/>
      <c r="AT2151" s="15"/>
      <c r="AU2151" s="15"/>
      <c r="AV2151" s="15"/>
      <c r="AW2151" s="15"/>
      <c r="AX2151" s="15"/>
      <c r="AY2151" s="15"/>
      <c r="AZ2151" s="10">
        <v>1</v>
      </c>
      <c r="BA2151" t="s">
        <v>22</v>
      </c>
      <c r="BB2151" t="s">
        <v>23</v>
      </c>
      <c r="BD2151" s="39" t="str">
        <f t="shared" si="67"/>
        <v>Blibli Jabodetabek</v>
      </c>
      <c r="BG2151" t="s">
        <v>14181</v>
      </c>
    </row>
    <row r="2152" spans="2:59" ht="13.5" customHeight="1" x14ac:dyDescent="0.35">
      <c r="B2152" s="10" t="s">
        <v>17</v>
      </c>
      <c r="C2152" s="10" t="s">
        <v>1648</v>
      </c>
      <c r="D2152" s="10" t="s">
        <v>13812</v>
      </c>
      <c r="E2152" s="10" t="s">
        <v>406</v>
      </c>
      <c r="F2152" s="10"/>
      <c r="G2152" s="137" t="s">
        <v>16278</v>
      </c>
      <c r="H2152" s="10" t="s">
        <v>16818</v>
      </c>
      <c r="I2152" s="10" t="s">
        <v>6387</v>
      </c>
      <c r="J2152" s="10" t="s">
        <v>15762</v>
      </c>
      <c r="K2152" s="10" t="s">
        <v>14142</v>
      </c>
      <c r="L2152" s="98">
        <f>IFERROR(VLOOKUP($F2152&amp;$C2152,Sales!$J:$W,9,0),0)</f>
        <v>0</v>
      </c>
      <c r="M2152" s="98">
        <f>IFERROR(VLOOKUP($F2152&amp;$C2152,Sales!$J:$W,10,0),0)</f>
        <v>0</v>
      </c>
      <c r="N2152" s="98">
        <f>IFERROR(VLOOKUP($F2152&amp;$C2152,Sales!$J:$W,11,0),0)</f>
        <v>0</v>
      </c>
      <c r="O2152" s="98">
        <f>IFERROR(VLOOKUP($F2152&amp;$C2152,Sales!$J:$W,12,0),0)</f>
        <v>0</v>
      </c>
      <c r="P2152" s="98">
        <f>IFERROR(VLOOKUP($F2152&amp;$C2152,Sales!$J:$W,13,0),0)</f>
        <v>0</v>
      </c>
      <c r="Q2152" s="98">
        <f>IFERROR(VLOOKUP($F2152&amp;$C2152,Sales!$A:$H,7,0),0)</f>
        <v>0</v>
      </c>
      <c r="R2152" s="41">
        <f t="shared" si="66"/>
        <v>1</v>
      </c>
      <c r="S2152" s="41">
        <v>1</v>
      </c>
      <c r="T2152" s="41"/>
      <c r="U2152" s="41"/>
      <c r="V2152" s="15">
        <v>1</v>
      </c>
      <c r="W2152" s="15">
        <v>1</v>
      </c>
      <c r="X2152" s="15">
        <v>1</v>
      </c>
      <c r="Y2152" s="41">
        <v>1</v>
      </c>
      <c r="Z2152" s="41">
        <v>1</v>
      </c>
      <c r="AA2152" s="41"/>
      <c r="AB2152" s="41"/>
      <c r="AC2152" s="41"/>
      <c r="AD2152" s="41"/>
      <c r="AE2152" s="41"/>
      <c r="AF2152" s="41"/>
      <c r="AG2152" s="41"/>
      <c r="AH2152" s="15"/>
      <c r="AI2152" s="41"/>
      <c r="AJ2152" s="41"/>
      <c r="AK2152" s="41"/>
      <c r="AL2152" s="15"/>
      <c r="AM2152" s="15"/>
      <c r="AN2152" s="15"/>
      <c r="AO2152" s="15"/>
      <c r="AP2152" s="15"/>
      <c r="AQ2152" s="15"/>
      <c r="AR2152" s="15"/>
      <c r="AS2152" s="15"/>
      <c r="AT2152" s="15"/>
      <c r="AU2152" s="15"/>
      <c r="AV2152" s="15"/>
      <c r="AW2152" s="15"/>
      <c r="AX2152" s="15"/>
      <c r="AY2152" s="15"/>
      <c r="AZ2152" s="10">
        <v>1</v>
      </c>
      <c r="BA2152" t="s">
        <v>13952</v>
      </c>
      <c r="BB2152" t="s">
        <v>23</v>
      </c>
      <c r="BD2152" s="39" t="str">
        <f t="shared" si="67"/>
        <v>Blibli Jabodetabek</v>
      </c>
      <c r="BG2152" t="s">
        <v>14181</v>
      </c>
    </row>
    <row r="2153" spans="2:59" ht="13.5" customHeight="1" x14ac:dyDescent="0.35">
      <c r="B2153" s="10" t="s">
        <v>17</v>
      </c>
      <c r="C2153" s="10" t="s">
        <v>1648</v>
      </c>
      <c r="D2153" s="10" t="s">
        <v>13812</v>
      </c>
      <c r="E2153" s="10" t="s">
        <v>406</v>
      </c>
      <c r="F2153" s="10"/>
      <c r="G2153" s="137" t="s">
        <v>16279</v>
      </c>
      <c r="H2153" s="10" t="s">
        <v>16819</v>
      </c>
      <c r="I2153" s="10" t="s">
        <v>5976</v>
      </c>
      <c r="J2153" s="10" t="s">
        <v>15763</v>
      </c>
      <c r="K2153" s="10" t="s">
        <v>14143</v>
      </c>
      <c r="L2153" s="98">
        <f>IFERROR(VLOOKUP($F2153&amp;$C2153,Sales!$J:$W,9,0),0)</f>
        <v>0</v>
      </c>
      <c r="M2153" s="98">
        <f>IFERROR(VLOOKUP($F2153&amp;$C2153,Sales!$J:$W,10,0),0)</f>
        <v>0</v>
      </c>
      <c r="N2153" s="98">
        <f>IFERROR(VLOOKUP($F2153&amp;$C2153,Sales!$J:$W,11,0),0)</f>
        <v>0</v>
      </c>
      <c r="O2153" s="98">
        <f>IFERROR(VLOOKUP($F2153&amp;$C2153,Sales!$J:$W,12,0),0)</f>
        <v>0</v>
      </c>
      <c r="P2153" s="98">
        <f>IFERROR(VLOOKUP($F2153&amp;$C2153,Sales!$J:$W,13,0),0)</f>
        <v>0</v>
      </c>
      <c r="Q2153" s="98">
        <f>IFERROR(VLOOKUP($F2153&amp;$C2153,Sales!$A:$H,7,0),0)</f>
        <v>0</v>
      </c>
      <c r="R2153" s="41">
        <f t="shared" si="66"/>
        <v>1</v>
      </c>
      <c r="S2153" s="41">
        <v>1</v>
      </c>
      <c r="T2153" s="41"/>
      <c r="U2153" s="41"/>
      <c r="V2153" s="15">
        <v>1</v>
      </c>
      <c r="W2153" s="15">
        <v>1</v>
      </c>
      <c r="X2153" s="15">
        <v>1</v>
      </c>
      <c r="Y2153" s="41">
        <v>1</v>
      </c>
      <c r="Z2153" s="41">
        <v>1</v>
      </c>
      <c r="AA2153" s="41"/>
      <c r="AB2153" s="41"/>
      <c r="AC2153" s="41"/>
      <c r="AD2153" s="41"/>
      <c r="AE2153" s="41"/>
      <c r="AF2153" s="41"/>
      <c r="AG2153" s="41"/>
      <c r="AH2153" s="15"/>
      <c r="AI2153" s="41"/>
      <c r="AJ2153" s="41"/>
      <c r="AK2153" s="41"/>
      <c r="AL2153" s="15"/>
      <c r="AM2153" s="15"/>
      <c r="AN2153" s="15"/>
      <c r="AO2153" s="15"/>
      <c r="AP2153" s="15"/>
      <c r="AQ2153" s="15"/>
      <c r="AR2153" s="15"/>
      <c r="AS2153" s="15"/>
      <c r="AT2153" s="15"/>
      <c r="AU2153" s="15"/>
      <c r="AV2153" s="15"/>
      <c r="AW2153" s="15"/>
      <c r="AX2153" s="15"/>
      <c r="AY2153" s="15"/>
      <c r="AZ2153" s="10">
        <v>1</v>
      </c>
      <c r="BA2153" t="s">
        <v>13952</v>
      </c>
      <c r="BB2153" t="s">
        <v>23</v>
      </c>
      <c r="BD2153" s="39" t="str">
        <f t="shared" si="67"/>
        <v>Blibli Jabodetabek</v>
      </c>
      <c r="BG2153" t="s">
        <v>14181</v>
      </c>
    </row>
    <row r="2154" spans="2:59" ht="13.5" customHeight="1" x14ac:dyDescent="0.35">
      <c r="B2154" s="10" t="s">
        <v>17</v>
      </c>
      <c r="C2154" s="10" t="s">
        <v>1648</v>
      </c>
      <c r="D2154" s="10" t="s">
        <v>549</v>
      </c>
      <c r="E2154" s="10" t="s">
        <v>194</v>
      </c>
      <c r="F2154" s="31" t="s">
        <v>11737</v>
      </c>
      <c r="G2154" s="137" t="s">
        <v>16280</v>
      </c>
      <c r="H2154" s="10" t="s">
        <v>14144</v>
      </c>
      <c r="I2154" s="31" t="s">
        <v>11698</v>
      </c>
      <c r="J2154" s="10" t="s">
        <v>15764</v>
      </c>
      <c r="K2154" s="10" t="s">
        <v>14145</v>
      </c>
      <c r="L2154" s="98">
        <f>IFERROR(VLOOKUP($F2154&amp;$C2154,Sales!$J:$W,9,0),0)</f>
        <v>0</v>
      </c>
      <c r="M2154" s="98">
        <f>IFERROR(VLOOKUP($F2154&amp;$C2154,Sales!$J:$W,10,0),0)</f>
        <v>0</v>
      </c>
      <c r="N2154" s="98">
        <f>IFERROR(VLOOKUP($F2154&amp;$C2154,Sales!$J:$W,11,0),0)</f>
        <v>0</v>
      </c>
      <c r="O2154" s="98">
        <f>IFERROR(VLOOKUP($F2154&amp;$C2154,Sales!$J:$W,12,0),0)</f>
        <v>0</v>
      </c>
      <c r="P2154" s="98">
        <f>IFERROR(VLOOKUP($F2154&amp;$C2154,Sales!$J:$W,13,0),0)</f>
        <v>0</v>
      </c>
      <c r="Q2154" s="98">
        <f>IFERROR(VLOOKUP($F2154&amp;$C2154,Sales!$A:$H,7,0),0)</f>
        <v>0</v>
      </c>
      <c r="R2154" s="41">
        <f t="shared" si="66"/>
        <v>1</v>
      </c>
      <c r="S2154" s="41">
        <v>1</v>
      </c>
      <c r="T2154" s="41"/>
      <c r="U2154" s="41"/>
      <c r="V2154" s="15">
        <v>1</v>
      </c>
      <c r="W2154" s="15">
        <v>1</v>
      </c>
      <c r="X2154" s="15">
        <v>1</v>
      </c>
      <c r="Y2154" s="41">
        <v>1</v>
      </c>
      <c r="Z2154" s="41">
        <v>1</v>
      </c>
      <c r="AA2154" s="41"/>
      <c r="AB2154" s="41"/>
      <c r="AC2154" s="41"/>
      <c r="AD2154" s="41"/>
      <c r="AE2154" s="41"/>
      <c r="AF2154" s="41"/>
      <c r="AG2154" s="41"/>
      <c r="AH2154" s="15"/>
      <c r="AI2154" s="41"/>
      <c r="AJ2154" s="41"/>
      <c r="AK2154" s="41"/>
      <c r="AL2154" s="15"/>
      <c r="AM2154" s="15"/>
      <c r="AN2154" s="15"/>
      <c r="AO2154" s="15"/>
      <c r="AP2154" s="15"/>
      <c r="AQ2154" s="15"/>
      <c r="AR2154" s="15"/>
      <c r="AS2154" s="15"/>
      <c r="AT2154" s="15"/>
      <c r="AU2154" s="15"/>
      <c r="AV2154" s="15"/>
      <c r="AW2154" s="15"/>
      <c r="AX2154" s="15"/>
      <c r="AY2154" s="15"/>
      <c r="AZ2154" s="10">
        <v>1</v>
      </c>
      <c r="BA2154" t="s">
        <v>13952</v>
      </c>
      <c r="BB2154" t="s">
        <v>23</v>
      </c>
      <c r="BD2154" s="39" t="str">
        <f t="shared" si="67"/>
        <v>01/395129507PBlibli Jabodetabek</v>
      </c>
      <c r="BG2154" t="s">
        <v>14181</v>
      </c>
    </row>
    <row r="2155" spans="2:59" ht="13.5" customHeight="1" x14ac:dyDescent="0.35">
      <c r="B2155" s="10" t="s">
        <v>17</v>
      </c>
      <c r="C2155" s="10" t="s">
        <v>1648</v>
      </c>
      <c r="D2155" s="10" t="s">
        <v>549</v>
      </c>
      <c r="E2155" s="10" t="s">
        <v>194</v>
      </c>
      <c r="F2155" s="31" t="s">
        <v>10113</v>
      </c>
      <c r="G2155" s="137" t="s">
        <v>16281</v>
      </c>
      <c r="H2155" s="10" t="s">
        <v>14146</v>
      </c>
      <c r="I2155" s="31" t="s">
        <v>9909</v>
      </c>
      <c r="J2155" s="10" t="s">
        <v>15765</v>
      </c>
      <c r="K2155" s="10" t="s">
        <v>14147</v>
      </c>
      <c r="L2155" s="98">
        <f>IFERROR(VLOOKUP($F2155&amp;$C2155,Sales!$J:$W,9,0),0)</f>
        <v>0</v>
      </c>
      <c r="M2155" s="98">
        <f>IFERROR(VLOOKUP($F2155&amp;$C2155,Sales!$J:$W,10,0),0)</f>
        <v>0</v>
      </c>
      <c r="N2155" s="98">
        <f>IFERROR(VLOOKUP($F2155&amp;$C2155,Sales!$J:$W,11,0),0)</f>
        <v>0</v>
      </c>
      <c r="O2155" s="98">
        <f>IFERROR(VLOOKUP($F2155&amp;$C2155,Sales!$J:$W,12,0),0)</f>
        <v>0</v>
      </c>
      <c r="P2155" s="98">
        <f>IFERROR(VLOOKUP($F2155&amp;$C2155,Sales!$J:$W,13,0),0)</f>
        <v>0</v>
      </c>
      <c r="Q2155" s="98">
        <f>IFERROR(VLOOKUP($F2155&amp;$C2155,Sales!$A:$H,7,0),0)</f>
        <v>0</v>
      </c>
      <c r="R2155" s="41">
        <f t="shared" si="66"/>
        <v>1</v>
      </c>
      <c r="S2155" s="41">
        <v>1</v>
      </c>
      <c r="T2155" s="41"/>
      <c r="U2155" s="41"/>
      <c r="V2155" s="15">
        <v>1</v>
      </c>
      <c r="W2155" s="15">
        <v>1</v>
      </c>
      <c r="X2155" s="15">
        <v>1</v>
      </c>
      <c r="Y2155" s="41">
        <v>1</v>
      </c>
      <c r="Z2155" s="41">
        <v>1</v>
      </c>
      <c r="AA2155" s="41"/>
      <c r="AB2155" s="41"/>
      <c r="AC2155" s="41"/>
      <c r="AD2155" s="41"/>
      <c r="AE2155" s="41"/>
      <c r="AF2155" s="41"/>
      <c r="AG2155" s="41"/>
      <c r="AH2155" s="15"/>
      <c r="AI2155" s="41"/>
      <c r="AJ2155" s="41"/>
      <c r="AK2155" s="41"/>
      <c r="AL2155" s="15"/>
      <c r="AM2155" s="15"/>
      <c r="AN2155" s="15"/>
      <c r="AO2155" s="15"/>
      <c r="AP2155" s="15"/>
      <c r="AQ2155" s="15"/>
      <c r="AR2155" s="15"/>
      <c r="AS2155" s="15"/>
      <c r="AT2155" s="187"/>
      <c r="AU2155" s="15"/>
      <c r="AV2155" s="15"/>
      <c r="AW2155" s="15"/>
      <c r="AX2155" s="15"/>
      <c r="AY2155" s="15"/>
      <c r="AZ2155" s="10">
        <v>1</v>
      </c>
      <c r="BA2155" t="s">
        <v>13952</v>
      </c>
      <c r="BB2155" t="s">
        <v>23</v>
      </c>
      <c r="BD2155" s="39" t="str">
        <f t="shared" si="67"/>
        <v>01/395129506QBlibli Jabodetabek</v>
      </c>
      <c r="BG2155" t="s">
        <v>14181</v>
      </c>
    </row>
    <row r="2156" spans="2:59" ht="13.5" customHeight="1" x14ac:dyDescent="0.35">
      <c r="B2156" s="10" t="s">
        <v>17</v>
      </c>
      <c r="C2156" s="10" t="s">
        <v>1648</v>
      </c>
      <c r="D2156" s="10" t="s">
        <v>549</v>
      </c>
      <c r="E2156" s="10" t="s">
        <v>194</v>
      </c>
      <c r="F2156" s="31" t="s">
        <v>11275</v>
      </c>
      <c r="G2156" s="137" t="s">
        <v>16282</v>
      </c>
      <c r="H2156" s="10" t="s">
        <v>14148</v>
      </c>
      <c r="I2156" s="31" t="s">
        <v>9913</v>
      </c>
      <c r="J2156" s="10" t="s">
        <v>15766</v>
      </c>
      <c r="K2156" s="10" t="s">
        <v>14149</v>
      </c>
      <c r="L2156" s="98">
        <f>IFERROR(VLOOKUP($F2156&amp;$C2156,Sales!$J:$W,9,0),0)</f>
        <v>0</v>
      </c>
      <c r="M2156" s="98">
        <f>IFERROR(VLOOKUP($F2156&amp;$C2156,Sales!$J:$W,10,0),0)</f>
        <v>0</v>
      </c>
      <c r="N2156" s="98">
        <f>IFERROR(VLOOKUP($F2156&amp;$C2156,Sales!$J:$W,11,0),0)</f>
        <v>0</v>
      </c>
      <c r="O2156" s="98">
        <f>IFERROR(VLOOKUP($F2156&amp;$C2156,Sales!$J:$W,12,0),0)</f>
        <v>0</v>
      </c>
      <c r="P2156" s="98">
        <f>IFERROR(VLOOKUP($F2156&amp;$C2156,Sales!$J:$W,13,0),0)</f>
        <v>0</v>
      </c>
      <c r="Q2156" s="98">
        <f>IFERROR(VLOOKUP($F2156&amp;$C2156,Sales!$A:$H,7,0),0)</f>
        <v>0</v>
      </c>
      <c r="R2156" s="41">
        <f t="shared" si="66"/>
        <v>1</v>
      </c>
      <c r="S2156" s="41">
        <v>1</v>
      </c>
      <c r="T2156" s="41"/>
      <c r="U2156" s="41"/>
      <c r="V2156" s="15">
        <v>1</v>
      </c>
      <c r="W2156" s="15">
        <v>1</v>
      </c>
      <c r="X2156" s="15">
        <v>1</v>
      </c>
      <c r="Y2156" s="41">
        <v>1</v>
      </c>
      <c r="Z2156" s="41">
        <v>1</v>
      </c>
      <c r="AA2156" s="41"/>
      <c r="AB2156" s="41"/>
      <c r="AC2156" s="41"/>
      <c r="AD2156" s="41"/>
      <c r="AE2156" s="41"/>
      <c r="AF2156" s="41"/>
      <c r="AG2156" s="41"/>
      <c r="AH2156" s="15"/>
      <c r="AI2156" s="41"/>
      <c r="AJ2156" s="41"/>
      <c r="AK2156" s="41"/>
      <c r="AL2156" s="15"/>
      <c r="AM2156" s="15"/>
      <c r="AN2156" s="15"/>
      <c r="AO2156" s="15"/>
      <c r="AP2156" s="15"/>
      <c r="AQ2156" s="15"/>
      <c r="AR2156" s="15"/>
      <c r="AS2156" s="15"/>
      <c r="AT2156" s="127"/>
      <c r="AU2156" s="15"/>
      <c r="AV2156" s="15"/>
      <c r="AW2156" s="15"/>
      <c r="AX2156" s="15"/>
      <c r="AY2156" s="15"/>
      <c r="AZ2156" s="10">
        <v>1</v>
      </c>
      <c r="BA2156" t="s">
        <v>13952</v>
      </c>
      <c r="BB2156" t="s">
        <v>23</v>
      </c>
      <c r="BD2156" s="39" t="str">
        <f t="shared" si="67"/>
        <v>01/395129506UBlibli Jabodetabek</v>
      </c>
      <c r="BG2156" t="s">
        <v>14181</v>
      </c>
    </row>
    <row r="2157" spans="2:59" ht="13.5" customHeight="1" x14ac:dyDescent="0.35">
      <c r="B2157" s="10" t="s">
        <v>17</v>
      </c>
      <c r="C2157" s="10" t="s">
        <v>1648</v>
      </c>
      <c r="D2157" s="10" t="s">
        <v>549</v>
      </c>
      <c r="E2157" s="10" t="s">
        <v>194</v>
      </c>
      <c r="F2157" s="31" t="s">
        <v>10112</v>
      </c>
      <c r="G2157" s="137" t="s">
        <v>16283</v>
      </c>
      <c r="H2157" s="10" t="s">
        <v>14150</v>
      </c>
      <c r="I2157" s="31" t="s">
        <v>9907</v>
      </c>
      <c r="J2157" s="10" t="s">
        <v>15767</v>
      </c>
      <c r="K2157" s="10" t="s">
        <v>14151</v>
      </c>
      <c r="L2157" s="98">
        <f>IFERROR(VLOOKUP($F2157&amp;$C2157,Sales!$J:$W,9,0),0)</f>
        <v>0</v>
      </c>
      <c r="M2157" s="98">
        <f>IFERROR(VLOOKUP($F2157&amp;$C2157,Sales!$J:$W,10,0),0)</f>
        <v>0</v>
      </c>
      <c r="N2157" s="98">
        <f>IFERROR(VLOOKUP($F2157&amp;$C2157,Sales!$J:$W,11,0),0)</f>
        <v>0</v>
      </c>
      <c r="O2157" s="98">
        <f>IFERROR(VLOOKUP($F2157&amp;$C2157,Sales!$J:$W,12,0),0)</f>
        <v>0</v>
      </c>
      <c r="P2157" s="98">
        <f>IFERROR(VLOOKUP($F2157&amp;$C2157,Sales!$J:$W,13,0),0)</f>
        <v>0</v>
      </c>
      <c r="Q2157" s="98">
        <f>IFERROR(VLOOKUP($F2157&amp;$C2157,Sales!$A:$H,7,0),0)</f>
        <v>0</v>
      </c>
      <c r="R2157" s="41">
        <f t="shared" si="66"/>
        <v>1</v>
      </c>
      <c r="S2157" s="41">
        <v>1</v>
      </c>
      <c r="T2157" s="41"/>
      <c r="U2157" s="41"/>
      <c r="V2157" s="15">
        <v>1</v>
      </c>
      <c r="W2157" s="15">
        <v>1</v>
      </c>
      <c r="X2157" s="15">
        <v>1</v>
      </c>
      <c r="Y2157" s="41">
        <v>1</v>
      </c>
      <c r="Z2157" s="41">
        <v>1</v>
      </c>
      <c r="AA2157" s="41"/>
      <c r="AB2157" s="41"/>
      <c r="AC2157" s="41"/>
      <c r="AD2157" s="41"/>
      <c r="AE2157" s="41"/>
      <c r="AF2157" s="41"/>
      <c r="AG2157" s="41"/>
      <c r="AH2157" s="15"/>
      <c r="AI2157" s="41"/>
      <c r="AJ2157" s="41"/>
      <c r="AK2157" s="41"/>
      <c r="AL2157" s="15"/>
      <c r="AM2157" s="15"/>
      <c r="AN2157" s="15"/>
      <c r="AO2157" s="15"/>
      <c r="AP2157" s="15"/>
      <c r="AQ2157" s="15"/>
      <c r="AR2157" s="15"/>
      <c r="AS2157" s="15"/>
      <c r="AT2157" s="187"/>
      <c r="AU2157" s="15"/>
      <c r="AV2157" s="15"/>
      <c r="AW2157" s="15"/>
      <c r="AX2157" s="15"/>
      <c r="AY2157" s="15"/>
      <c r="AZ2157" s="10">
        <v>1</v>
      </c>
      <c r="BA2157" t="s">
        <v>13952</v>
      </c>
      <c r="BB2157" t="s">
        <v>23</v>
      </c>
      <c r="BD2157" s="39" t="str">
        <f t="shared" si="67"/>
        <v>01/395129506OBlibli Jabodetabek</v>
      </c>
      <c r="BG2157" t="s">
        <v>14181</v>
      </c>
    </row>
    <row r="2158" spans="2:59" ht="13.5" customHeight="1" x14ac:dyDescent="0.35">
      <c r="B2158" s="10" t="s">
        <v>17</v>
      </c>
      <c r="C2158" s="10" t="s">
        <v>1648</v>
      </c>
      <c r="D2158" s="10" t="s">
        <v>549</v>
      </c>
      <c r="E2158" s="10" t="s">
        <v>194</v>
      </c>
      <c r="F2158" s="31" t="s">
        <v>10093</v>
      </c>
      <c r="G2158" s="137" t="s">
        <v>16284</v>
      </c>
      <c r="H2158" s="10" t="s">
        <v>14152</v>
      </c>
      <c r="I2158" s="31" t="s">
        <v>9906</v>
      </c>
      <c r="J2158" s="10" t="s">
        <v>15768</v>
      </c>
      <c r="K2158" s="10" t="s">
        <v>14153</v>
      </c>
      <c r="L2158" s="98">
        <f>IFERROR(VLOOKUP($F2158&amp;$C2158,Sales!$J:$W,9,0),0)</f>
        <v>0</v>
      </c>
      <c r="M2158" s="98">
        <f>IFERROR(VLOOKUP($F2158&amp;$C2158,Sales!$J:$W,10,0),0)</f>
        <v>0</v>
      </c>
      <c r="N2158" s="98">
        <f>IFERROR(VLOOKUP($F2158&amp;$C2158,Sales!$J:$W,11,0),0)</f>
        <v>0</v>
      </c>
      <c r="O2158" s="98">
        <f>IFERROR(VLOOKUP($F2158&amp;$C2158,Sales!$J:$W,12,0),0)</f>
        <v>0</v>
      </c>
      <c r="P2158" s="98">
        <f>IFERROR(VLOOKUP($F2158&amp;$C2158,Sales!$J:$W,13,0),0)</f>
        <v>0</v>
      </c>
      <c r="Q2158" s="98">
        <f>IFERROR(VLOOKUP($F2158&amp;$C2158,Sales!$A:$H,7,0),0)</f>
        <v>0</v>
      </c>
      <c r="R2158" s="41">
        <f t="shared" si="66"/>
        <v>1</v>
      </c>
      <c r="S2158" s="41">
        <v>1</v>
      </c>
      <c r="T2158" s="41"/>
      <c r="U2158" s="41"/>
      <c r="V2158" s="15">
        <v>1</v>
      </c>
      <c r="W2158" s="15">
        <v>1</v>
      </c>
      <c r="X2158" s="15">
        <v>1</v>
      </c>
      <c r="Y2158" s="41">
        <v>1</v>
      </c>
      <c r="Z2158" s="41">
        <v>1</v>
      </c>
      <c r="AA2158" s="41"/>
      <c r="AB2158" s="41"/>
      <c r="AC2158" s="41"/>
      <c r="AD2158" s="41"/>
      <c r="AE2158" s="41"/>
      <c r="AF2158" s="41"/>
      <c r="AG2158" s="41"/>
      <c r="AH2158" s="15"/>
      <c r="AI2158" s="41"/>
      <c r="AJ2158" s="41"/>
      <c r="AK2158" s="41"/>
      <c r="AL2158" s="15"/>
      <c r="AM2158" s="15"/>
      <c r="AN2158" s="15"/>
      <c r="AO2158" s="15"/>
      <c r="AP2158" s="15"/>
      <c r="AQ2158" s="15"/>
      <c r="AR2158" s="15"/>
      <c r="AS2158" s="15"/>
      <c r="AT2158" s="15"/>
      <c r="AU2158" s="15"/>
      <c r="AV2158" s="15"/>
      <c r="AW2158" s="15"/>
      <c r="AX2158" s="15"/>
      <c r="AY2158" s="15"/>
      <c r="AZ2158" s="10">
        <v>1</v>
      </c>
      <c r="BA2158" t="s">
        <v>13952</v>
      </c>
      <c r="BB2158" t="s">
        <v>23</v>
      </c>
      <c r="BD2158" s="39" t="str">
        <f t="shared" si="67"/>
        <v>01/395129506NBlibli Jabodetabek</v>
      </c>
      <c r="BG2158" t="s">
        <v>14181</v>
      </c>
    </row>
    <row r="2159" spans="2:59" ht="13.5" customHeight="1" x14ac:dyDescent="0.35">
      <c r="B2159" s="10" t="s">
        <v>17</v>
      </c>
      <c r="C2159" s="10" t="s">
        <v>1648</v>
      </c>
      <c r="D2159" s="10" t="s">
        <v>549</v>
      </c>
      <c r="E2159" s="10" t="s">
        <v>194</v>
      </c>
      <c r="F2159" s="31" t="s">
        <v>10094</v>
      </c>
      <c r="G2159" s="137" t="s">
        <v>16285</v>
      </c>
      <c r="H2159" s="10" t="s">
        <v>14154</v>
      </c>
      <c r="I2159" s="31" t="s">
        <v>9908</v>
      </c>
      <c r="J2159" s="10" t="s">
        <v>15769</v>
      </c>
      <c r="K2159" s="10" t="s">
        <v>14155</v>
      </c>
      <c r="L2159" s="98">
        <f>IFERROR(VLOOKUP($F2159&amp;$C2159,Sales!$J:$W,9,0),0)</f>
        <v>0</v>
      </c>
      <c r="M2159" s="98">
        <f>IFERROR(VLOOKUP($F2159&amp;$C2159,Sales!$J:$W,10,0),0)</f>
        <v>0</v>
      </c>
      <c r="N2159" s="98">
        <f>IFERROR(VLOOKUP($F2159&amp;$C2159,Sales!$J:$W,11,0),0)</f>
        <v>0</v>
      </c>
      <c r="O2159" s="98">
        <f>IFERROR(VLOOKUP($F2159&amp;$C2159,Sales!$J:$W,12,0),0)</f>
        <v>0</v>
      </c>
      <c r="P2159" s="98">
        <f>IFERROR(VLOOKUP($F2159&amp;$C2159,Sales!$J:$W,13,0),0)</f>
        <v>0</v>
      </c>
      <c r="Q2159" s="98">
        <f>IFERROR(VLOOKUP($F2159&amp;$C2159,Sales!$A:$H,7,0),0)</f>
        <v>0</v>
      </c>
      <c r="R2159" s="41">
        <f t="shared" si="66"/>
        <v>1</v>
      </c>
      <c r="S2159" s="41">
        <v>1</v>
      </c>
      <c r="T2159" s="41"/>
      <c r="U2159" s="41"/>
      <c r="V2159" s="15">
        <v>1</v>
      </c>
      <c r="W2159" s="15">
        <v>1</v>
      </c>
      <c r="X2159" s="15">
        <v>1</v>
      </c>
      <c r="Y2159" s="41">
        <v>1</v>
      </c>
      <c r="Z2159" s="41">
        <v>1</v>
      </c>
      <c r="AA2159" s="41"/>
      <c r="AB2159" s="41"/>
      <c r="AC2159" s="41"/>
      <c r="AD2159" s="41"/>
      <c r="AE2159" s="41"/>
      <c r="AF2159" s="41"/>
      <c r="AG2159" s="41"/>
      <c r="AH2159" s="15"/>
      <c r="AI2159" s="41"/>
      <c r="AJ2159" s="41"/>
      <c r="AK2159" s="41"/>
      <c r="AL2159" s="15"/>
      <c r="AM2159" s="15"/>
      <c r="AN2159" s="15"/>
      <c r="AO2159" s="15"/>
      <c r="AP2159" s="15"/>
      <c r="AQ2159" s="15"/>
      <c r="AR2159" s="15"/>
      <c r="AS2159" s="15"/>
      <c r="AT2159" s="15"/>
      <c r="AU2159" s="15"/>
      <c r="AV2159" s="15"/>
      <c r="AW2159" s="15"/>
      <c r="AX2159" s="15"/>
      <c r="AY2159" s="15"/>
      <c r="AZ2159" s="10">
        <v>1</v>
      </c>
      <c r="BA2159" t="s">
        <v>13952</v>
      </c>
      <c r="BB2159" t="s">
        <v>23</v>
      </c>
      <c r="BD2159" s="39" t="str">
        <f t="shared" si="67"/>
        <v>01/395129506PBlibli Jabodetabek</v>
      </c>
      <c r="BG2159" t="s">
        <v>14181</v>
      </c>
    </row>
    <row r="2160" spans="2:59" ht="13.5" customHeight="1" x14ac:dyDescent="0.35">
      <c r="B2160" s="10" t="s">
        <v>17</v>
      </c>
      <c r="C2160" s="10" t="s">
        <v>1648</v>
      </c>
      <c r="D2160" s="10" t="s">
        <v>549</v>
      </c>
      <c r="E2160" s="10" t="s">
        <v>194</v>
      </c>
      <c r="F2160" s="31" t="s">
        <v>10037</v>
      </c>
      <c r="G2160" s="137" t="s">
        <v>16286</v>
      </c>
      <c r="H2160" s="10" t="s">
        <v>14156</v>
      </c>
      <c r="I2160" s="31" t="s">
        <v>9904</v>
      </c>
      <c r="J2160" s="10" t="s">
        <v>15770</v>
      </c>
      <c r="K2160" s="10" t="s">
        <v>9939</v>
      </c>
      <c r="L2160" s="98">
        <f>IFERROR(VLOOKUP($F2160&amp;$C2160,Sales!$J:$W,9,0),0)</f>
        <v>0</v>
      </c>
      <c r="M2160" s="98">
        <f>IFERROR(VLOOKUP($F2160&amp;$C2160,Sales!$J:$W,10,0),0)</f>
        <v>0</v>
      </c>
      <c r="N2160" s="98">
        <f>IFERROR(VLOOKUP($F2160&amp;$C2160,Sales!$J:$W,11,0),0)</f>
        <v>0</v>
      </c>
      <c r="O2160" s="98">
        <f>IFERROR(VLOOKUP($F2160&amp;$C2160,Sales!$J:$W,12,0),0)</f>
        <v>0</v>
      </c>
      <c r="P2160" s="98">
        <f>IFERROR(VLOOKUP($F2160&amp;$C2160,Sales!$J:$W,13,0),0)</f>
        <v>0</v>
      </c>
      <c r="Q2160" s="98">
        <f>IFERROR(VLOOKUP($F2160&amp;$C2160,Sales!$A:$H,7,0),0)</f>
        <v>0</v>
      </c>
      <c r="R2160" s="41">
        <f t="shared" si="66"/>
        <v>1</v>
      </c>
      <c r="S2160" s="41">
        <v>1</v>
      </c>
      <c r="T2160" s="41"/>
      <c r="U2160" s="41"/>
      <c r="V2160" s="15">
        <v>1</v>
      </c>
      <c r="W2160" s="15">
        <v>1</v>
      </c>
      <c r="X2160" s="15">
        <v>1</v>
      </c>
      <c r="Y2160" s="41">
        <v>1</v>
      </c>
      <c r="Z2160" s="41">
        <v>1</v>
      </c>
      <c r="AA2160" s="41"/>
      <c r="AB2160" s="41"/>
      <c r="AC2160" s="41"/>
      <c r="AD2160" s="41"/>
      <c r="AE2160" s="41"/>
      <c r="AF2160" s="41"/>
      <c r="AG2160" s="41"/>
      <c r="AH2160" s="15"/>
      <c r="AI2160" s="41"/>
      <c r="AJ2160" s="41"/>
      <c r="AK2160" s="41"/>
      <c r="AL2160" s="15"/>
      <c r="AM2160" s="15"/>
      <c r="AN2160" s="15"/>
      <c r="AO2160" s="15"/>
      <c r="AP2160" s="15"/>
      <c r="AQ2160" s="15"/>
      <c r="AR2160" s="15"/>
      <c r="AS2160" s="15"/>
      <c r="AT2160" s="15"/>
      <c r="AU2160" s="15"/>
      <c r="AV2160" s="15"/>
      <c r="AW2160" s="15"/>
      <c r="AX2160" s="15"/>
      <c r="AY2160" s="15"/>
      <c r="AZ2160" s="10">
        <v>1</v>
      </c>
      <c r="BA2160" t="s">
        <v>13952</v>
      </c>
      <c r="BB2160" t="s">
        <v>23</v>
      </c>
      <c r="BD2160" s="39" t="str">
        <f t="shared" si="67"/>
        <v>01/395129507GBlibli Jabodetabek</v>
      </c>
      <c r="BG2160" t="s">
        <v>14181</v>
      </c>
    </row>
    <row r="2161" spans="2:60" ht="13.5" customHeight="1" x14ac:dyDescent="0.35">
      <c r="B2161" s="10" t="s">
        <v>17</v>
      </c>
      <c r="C2161" s="10" t="s">
        <v>1648</v>
      </c>
      <c r="D2161" s="10" t="s">
        <v>549</v>
      </c>
      <c r="E2161" s="10" t="s">
        <v>194</v>
      </c>
      <c r="F2161" s="31" t="s">
        <v>11739</v>
      </c>
      <c r="G2161" s="137" t="s">
        <v>16287</v>
      </c>
      <c r="H2161" s="10" t="s">
        <v>14157</v>
      </c>
      <c r="I2161" s="31" t="s">
        <v>11703</v>
      </c>
      <c r="J2161" s="10" t="s">
        <v>15771</v>
      </c>
      <c r="K2161" s="10" t="s">
        <v>14158</v>
      </c>
      <c r="L2161" s="98">
        <f>IFERROR(VLOOKUP($F2161&amp;$C2161,Sales!$J:$W,9,0),0)</f>
        <v>0</v>
      </c>
      <c r="M2161" s="98">
        <f>IFERROR(VLOOKUP($F2161&amp;$C2161,Sales!$J:$W,10,0),0)</f>
        <v>0</v>
      </c>
      <c r="N2161" s="98">
        <f>IFERROR(VLOOKUP($F2161&amp;$C2161,Sales!$J:$W,11,0),0)</f>
        <v>0</v>
      </c>
      <c r="O2161" s="98">
        <f>IFERROR(VLOOKUP($F2161&amp;$C2161,Sales!$J:$W,12,0),0)</f>
        <v>0</v>
      </c>
      <c r="P2161" s="98">
        <f>IFERROR(VLOOKUP($F2161&amp;$C2161,Sales!$J:$W,13,0),0)</f>
        <v>0</v>
      </c>
      <c r="Q2161" s="98">
        <f>IFERROR(VLOOKUP($F2161&amp;$C2161,Sales!$A:$H,7,0),0)</f>
        <v>0</v>
      </c>
      <c r="R2161" s="41">
        <f t="shared" si="66"/>
        <v>1</v>
      </c>
      <c r="S2161" s="41">
        <v>1</v>
      </c>
      <c r="T2161" s="41"/>
      <c r="U2161" s="41"/>
      <c r="V2161" s="15">
        <v>1</v>
      </c>
      <c r="W2161" s="15">
        <v>1</v>
      </c>
      <c r="X2161" s="15">
        <v>1</v>
      </c>
      <c r="Y2161" s="41">
        <v>1</v>
      </c>
      <c r="Z2161" s="41">
        <v>1</v>
      </c>
      <c r="AA2161" s="41"/>
      <c r="AB2161" s="41"/>
      <c r="AC2161" s="41"/>
      <c r="AD2161" s="41"/>
      <c r="AE2161" s="41"/>
      <c r="AF2161" s="41"/>
      <c r="AG2161" s="41"/>
      <c r="AH2161" s="15"/>
      <c r="AI2161" s="41"/>
      <c r="AJ2161" s="41"/>
      <c r="AK2161" s="41"/>
      <c r="AL2161" s="15"/>
      <c r="AM2161" s="15"/>
      <c r="AN2161" s="15"/>
      <c r="AO2161" s="15"/>
      <c r="AP2161" s="15"/>
      <c r="AQ2161" s="15"/>
      <c r="AR2161" s="15"/>
      <c r="AS2161" s="15"/>
      <c r="AT2161" s="15"/>
      <c r="AU2161" s="15"/>
      <c r="AV2161" s="15"/>
      <c r="AW2161" s="15"/>
      <c r="AX2161" s="15"/>
      <c r="AY2161" s="15"/>
      <c r="AZ2161" s="10">
        <v>1</v>
      </c>
      <c r="BA2161" t="s">
        <v>13952</v>
      </c>
      <c r="BB2161" t="s">
        <v>23</v>
      </c>
      <c r="BD2161" s="39" t="str">
        <f t="shared" si="67"/>
        <v>01/395129507RBlibli Jabodetabek</v>
      </c>
      <c r="BG2161" t="s">
        <v>14181</v>
      </c>
    </row>
    <row r="2162" spans="2:60" ht="13.5" customHeight="1" x14ac:dyDescent="0.35">
      <c r="B2162" s="10" t="s">
        <v>17</v>
      </c>
      <c r="C2162" s="10" t="s">
        <v>1648</v>
      </c>
      <c r="D2162" s="10" t="s">
        <v>549</v>
      </c>
      <c r="E2162" s="10" t="s">
        <v>194</v>
      </c>
      <c r="F2162" s="31" t="s">
        <v>11738</v>
      </c>
      <c r="G2162" s="137" t="s">
        <v>16288</v>
      </c>
      <c r="H2162" s="10" t="s">
        <v>14159</v>
      </c>
      <c r="I2162" s="31" t="s">
        <v>11700</v>
      </c>
      <c r="J2162" s="10" t="s">
        <v>15772</v>
      </c>
      <c r="K2162" s="10" t="s">
        <v>14160</v>
      </c>
      <c r="L2162" s="98">
        <f>IFERROR(VLOOKUP($F2162&amp;$C2162,Sales!$J:$W,9,0),0)</f>
        <v>0</v>
      </c>
      <c r="M2162" s="98">
        <f>IFERROR(VLOOKUP($F2162&amp;$C2162,Sales!$J:$W,10,0),0)</f>
        <v>0</v>
      </c>
      <c r="N2162" s="98">
        <f>IFERROR(VLOOKUP($F2162&amp;$C2162,Sales!$J:$W,11,0),0)</f>
        <v>0</v>
      </c>
      <c r="O2162" s="98">
        <f>IFERROR(VLOOKUP($F2162&amp;$C2162,Sales!$J:$W,12,0),0)</f>
        <v>0</v>
      </c>
      <c r="P2162" s="98">
        <f>IFERROR(VLOOKUP($F2162&amp;$C2162,Sales!$J:$W,13,0),0)</f>
        <v>0</v>
      </c>
      <c r="Q2162" s="98">
        <f>IFERROR(VLOOKUP($F2162&amp;$C2162,Sales!$A:$H,7,0),0)</f>
        <v>0</v>
      </c>
      <c r="R2162" s="41">
        <f t="shared" si="66"/>
        <v>1</v>
      </c>
      <c r="S2162" s="41">
        <v>1</v>
      </c>
      <c r="T2162" s="41"/>
      <c r="U2162" s="41"/>
      <c r="V2162" s="15">
        <v>1</v>
      </c>
      <c r="W2162" s="15">
        <v>1</v>
      </c>
      <c r="X2162" s="15">
        <v>1</v>
      </c>
      <c r="Y2162" s="41">
        <v>1</v>
      </c>
      <c r="Z2162" s="41">
        <v>1</v>
      </c>
      <c r="AA2162" s="41"/>
      <c r="AB2162" s="41"/>
      <c r="AC2162" s="41"/>
      <c r="AD2162" s="41"/>
      <c r="AE2162" s="41"/>
      <c r="AF2162" s="41"/>
      <c r="AG2162" s="41"/>
      <c r="AH2162" s="15"/>
      <c r="AI2162" s="41"/>
      <c r="AJ2162" s="41"/>
      <c r="AK2162" s="41"/>
      <c r="AL2162" s="15"/>
      <c r="AM2162" s="15"/>
      <c r="AN2162" s="15"/>
      <c r="AO2162" s="15"/>
      <c r="AP2162" s="15"/>
      <c r="AQ2162" s="15"/>
      <c r="AR2162" s="15"/>
      <c r="AS2162" s="15"/>
      <c r="AT2162" s="15"/>
      <c r="AU2162" s="15"/>
      <c r="AV2162" s="15"/>
      <c r="AW2162" s="15"/>
      <c r="AX2162" s="15"/>
      <c r="AY2162" s="15"/>
      <c r="AZ2162" s="10">
        <v>1</v>
      </c>
      <c r="BA2162" t="s">
        <v>13952</v>
      </c>
      <c r="BB2162" t="s">
        <v>23</v>
      </c>
      <c r="BD2162" s="39" t="str">
        <f t="shared" si="67"/>
        <v>01/395129507QBlibli Jabodetabek</v>
      </c>
      <c r="BG2162" t="s">
        <v>14181</v>
      </c>
    </row>
    <row r="2163" spans="2:60" ht="13.5" customHeight="1" x14ac:dyDescent="0.35">
      <c r="B2163" s="10" t="s">
        <v>17</v>
      </c>
      <c r="C2163" s="10" t="s">
        <v>1648</v>
      </c>
      <c r="D2163" s="10" t="s">
        <v>549</v>
      </c>
      <c r="E2163" s="10" t="s">
        <v>194</v>
      </c>
      <c r="F2163" s="31" t="s">
        <v>9714</v>
      </c>
      <c r="G2163" s="137" t="s">
        <v>16289</v>
      </c>
      <c r="H2163" s="10" t="s">
        <v>14161</v>
      </c>
      <c r="I2163" s="31" t="s">
        <v>9727</v>
      </c>
      <c r="J2163" s="10" t="s">
        <v>15773</v>
      </c>
      <c r="K2163" s="10" t="s">
        <v>9735</v>
      </c>
      <c r="L2163" s="98">
        <f>IFERROR(VLOOKUP($F2163&amp;$C2163,Sales!$J:$W,9,0),0)</f>
        <v>0</v>
      </c>
      <c r="M2163" s="98">
        <f>IFERROR(VLOOKUP($F2163&amp;$C2163,Sales!$J:$W,10,0),0)</f>
        <v>0</v>
      </c>
      <c r="N2163" s="98">
        <f>IFERROR(VLOOKUP($F2163&amp;$C2163,Sales!$J:$W,11,0),0)</f>
        <v>0</v>
      </c>
      <c r="O2163" s="98">
        <f>IFERROR(VLOOKUP($F2163&amp;$C2163,Sales!$J:$W,12,0),0)</f>
        <v>0</v>
      </c>
      <c r="P2163" s="98">
        <f>IFERROR(VLOOKUP($F2163&amp;$C2163,Sales!$J:$W,13,0),0)</f>
        <v>0</v>
      </c>
      <c r="Q2163" s="98">
        <f>IFERROR(VLOOKUP($F2163&amp;$C2163,Sales!$A:$H,7,0),0)</f>
        <v>0</v>
      </c>
      <c r="R2163" s="41">
        <f t="shared" si="66"/>
        <v>1</v>
      </c>
      <c r="S2163" s="41">
        <v>1</v>
      </c>
      <c r="T2163" s="41"/>
      <c r="U2163" s="41"/>
      <c r="V2163" s="15">
        <v>1</v>
      </c>
      <c r="W2163" s="15">
        <v>1</v>
      </c>
      <c r="X2163" s="15">
        <v>1</v>
      </c>
      <c r="Y2163" s="41">
        <v>1</v>
      </c>
      <c r="Z2163" s="41">
        <v>1</v>
      </c>
      <c r="AA2163" s="41"/>
      <c r="AB2163" s="41"/>
      <c r="AC2163" s="41"/>
      <c r="AD2163" s="41"/>
      <c r="AE2163" s="41"/>
      <c r="AF2163" s="41"/>
      <c r="AG2163" s="41"/>
      <c r="AH2163" s="15"/>
      <c r="AI2163" s="41"/>
      <c r="AJ2163" s="41"/>
      <c r="AK2163" s="41"/>
      <c r="AL2163" s="15"/>
      <c r="AM2163" s="15"/>
      <c r="AN2163" s="15"/>
      <c r="AO2163" s="15"/>
      <c r="AP2163" s="15"/>
      <c r="AQ2163" s="15"/>
      <c r="AR2163" s="15"/>
      <c r="AS2163" s="15"/>
      <c r="AT2163" s="15"/>
      <c r="AU2163" s="15"/>
      <c r="AV2163" s="15"/>
      <c r="AW2163" s="15"/>
      <c r="AX2163" s="15"/>
      <c r="AY2163" s="15"/>
      <c r="AZ2163" s="10">
        <v>1</v>
      </c>
      <c r="BA2163" t="s">
        <v>13952</v>
      </c>
      <c r="BB2163" t="s">
        <v>23</v>
      </c>
      <c r="BD2163" s="39" t="str">
        <f t="shared" si="67"/>
        <v>01/395129507KBlibli Jabodetabek</v>
      </c>
      <c r="BG2163" t="s">
        <v>14181</v>
      </c>
    </row>
    <row r="2164" spans="2:60" ht="13.5" customHeight="1" x14ac:dyDescent="0.35">
      <c r="B2164" s="10" t="s">
        <v>17</v>
      </c>
      <c r="C2164" s="10" t="s">
        <v>1648</v>
      </c>
      <c r="D2164" s="10" t="s">
        <v>549</v>
      </c>
      <c r="E2164" s="10" t="s">
        <v>194</v>
      </c>
      <c r="F2164" s="31" t="s">
        <v>11736</v>
      </c>
      <c r="G2164" s="137" t="s">
        <v>16290</v>
      </c>
      <c r="H2164" s="10" t="s">
        <v>14162</v>
      </c>
      <c r="I2164" s="31" t="s">
        <v>11695</v>
      </c>
      <c r="J2164" s="10" t="s">
        <v>15774</v>
      </c>
      <c r="K2164" s="10" t="s">
        <v>14163</v>
      </c>
      <c r="L2164" s="98">
        <f>IFERROR(VLOOKUP($F2164&amp;$C2164,Sales!$J:$W,9,0),0)</f>
        <v>0</v>
      </c>
      <c r="M2164" s="98">
        <f>IFERROR(VLOOKUP($F2164&amp;$C2164,Sales!$J:$W,10,0),0)</f>
        <v>0</v>
      </c>
      <c r="N2164" s="98">
        <f>IFERROR(VLOOKUP($F2164&amp;$C2164,Sales!$J:$W,11,0),0)</f>
        <v>0</v>
      </c>
      <c r="O2164" s="98">
        <f>IFERROR(VLOOKUP($F2164&amp;$C2164,Sales!$J:$W,12,0),0)</f>
        <v>0</v>
      </c>
      <c r="P2164" s="98">
        <f>IFERROR(VLOOKUP($F2164&amp;$C2164,Sales!$J:$W,13,0),0)</f>
        <v>0</v>
      </c>
      <c r="Q2164" s="98">
        <f>IFERROR(VLOOKUP($F2164&amp;$C2164,Sales!$A:$H,7,0),0)</f>
        <v>0</v>
      </c>
      <c r="R2164" s="41">
        <f t="shared" si="66"/>
        <v>1</v>
      </c>
      <c r="S2164" s="41">
        <v>1</v>
      </c>
      <c r="T2164" s="41"/>
      <c r="U2164" s="41"/>
      <c r="V2164" s="15">
        <v>1</v>
      </c>
      <c r="W2164" s="15">
        <v>1</v>
      </c>
      <c r="X2164" s="15">
        <v>1</v>
      </c>
      <c r="Y2164" s="41">
        <v>1</v>
      </c>
      <c r="Z2164" s="41">
        <v>1</v>
      </c>
      <c r="AA2164" s="41"/>
      <c r="AB2164" s="41"/>
      <c r="AC2164" s="41"/>
      <c r="AD2164" s="41"/>
      <c r="AE2164" s="41"/>
      <c r="AF2164" s="41"/>
      <c r="AG2164" s="41"/>
      <c r="AH2164" s="15"/>
      <c r="AI2164" s="41"/>
      <c r="AJ2164" s="41"/>
      <c r="AK2164" s="41"/>
      <c r="AL2164" s="15"/>
      <c r="AM2164" s="15"/>
      <c r="AN2164" s="15"/>
      <c r="AO2164" s="15"/>
      <c r="AP2164" s="15"/>
      <c r="AQ2164" s="15"/>
      <c r="AR2164" s="15"/>
      <c r="AS2164" s="15"/>
      <c r="AT2164" s="187"/>
      <c r="AU2164" s="15"/>
      <c r="AV2164" s="15"/>
      <c r="AW2164" s="15"/>
      <c r="AX2164" s="15"/>
      <c r="AY2164" s="15"/>
      <c r="AZ2164" s="10">
        <v>1</v>
      </c>
      <c r="BA2164" t="s">
        <v>13952</v>
      </c>
      <c r="BB2164" t="s">
        <v>23</v>
      </c>
      <c r="BD2164" s="39" t="str">
        <f t="shared" si="67"/>
        <v>01/395129507OBlibli Jabodetabek</v>
      </c>
      <c r="BG2164" t="s">
        <v>14181</v>
      </c>
    </row>
    <row r="2165" spans="2:60" ht="13.5" customHeight="1" x14ac:dyDescent="0.35">
      <c r="B2165" s="10" t="s">
        <v>17</v>
      </c>
      <c r="C2165" s="10" t="s">
        <v>1648</v>
      </c>
      <c r="D2165" s="10" t="s">
        <v>549</v>
      </c>
      <c r="E2165" s="10" t="s">
        <v>194</v>
      </c>
      <c r="F2165" s="31" t="s">
        <v>9824</v>
      </c>
      <c r="G2165" s="137" t="s">
        <v>16291</v>
      </c>
      <c r="H2165" s="10" t="s">
        <v>14164</v>
      </c>
      <c r="I2165" s="31">
        <v>6903148264829</v>
      </c>
      <c r="J2165" s="10" t="s">
        <v>15775</v>
      </c>
      <c r="K2165" s="10" t="s">
        <v>10407</v>
      </c>
      <c r="L2165" s="98">
        <f>IFERROR(VLOOKUP($F2165&amp;$C2165,Sales!$J:$W,9,0),0)</f>
        <v>0</v>
      </c>
      <c r="M2165" s="98">
        <f>IFERROR(VLOOKUP($F2165&amp;$C2165,Sales!$J:$W,10,0),0)</f>
        <v>0</v>
      </c>
      <c r="N2165" s="98">
        <f>IFERROR(VLOOKUP($F2165&amp;$C2165,Sales!$J:$W,11,0),0)</f>
        <v>0</v>
      </c>
      <c r="O2165" s="98">
        <f>IFERROR(VLOOKUP($F2165&amp;$C2165,Sales!$J:$W,12,0),0)</f>
        <v>0</v>
      </c>
      <c r="P2165" s="98">
        <f>IFERROR(VLOOKUP($F2165&amp;$C2165,Sales!$J:$W,13,0),0)</f>
        <v>0</v>
      </c>
      <c r="Q2165" s="98">
        <f>IFERROR(VLOOKUP($F2165&amp;$C2165,Sales!$A:$H,7,0),0)</f>
        <v>0</v>
      </c>
      <c r="R2165" s="41">
        <f t="shared" si="66"/>
        <v>1</v>
      </c>
      <c r="S2165" s="41">
        <v>1</v>
      </c>
      <c r="T2165" s="41"/>
      <c r="U2165" s="41"/>
      <c r="V2165" s="15">
        <v>1</v>
      </c>
      <c r="W2165" s="15">
        <v>1</v>
      </c>
      <c r="X2165" s="15">
        <v>1</v>
      </c>
      <c r="Y2165" s="41">
        <v>1</v>
      </c>
      <c r="Z2165" s="41">
        <v>1</v>
      </c>
      <c r="AA2165" s="41"/>
      <c r="AB2165" s="41"/>
      <c r="AC2165" s="41"/>
      <c r="AD2165" s="41"/>
      <c r="AE2165" s="41"/>
      <c r="AF2165" s="41"/>
      <c r="AG2165" s="41"/>
      <c r="AH2165" s="15"/>
      <c r="AI2165" s="41"/>
      <c r="AJ2165" s="41"/>
      <c r="AK2165" s="41"/>
      <c r="AL2165" s="15"/>
      <c r="AM2165" s="15"/>
      <c r="AN2165" s="15"/>
      <c r="AO2165" s="15"/>
      <c r="AP2165" s="15"/>
      <c r="AQ2165" s="15"/>
      <c r="AR2165" s="15"/>
      <c r="AS2165" s="15"/>
      <c r="AT2165" s="15"/>
      <c r="AU2165" s="15"/>
      <c r="AV2165" s="15"/>
      <c r="AW2165" s="15"/>
      <c r="AX2165" s="15"/>
      <c r="AY2165" s="15"/>
      <c r="AZ2165" s="10">
        <v>1</v>
      </c>
      <c r="BA2165" t="s">
        <v>22</v>
      </c>
      <c r="BB2165" t="s">
        <v>23</v>
      </c>
      <c r="BD2165" s="39" t="str">
        <f t="shared" si="67"/>
        <v>01/245121104OBlibli Jabodetabek</v>
      </c>
      <c r="BG2165" t="s">
        <v>14181</v>
      </c>
    </row>
    <row r="2166" spans="2:60" ht="13.5" customHeight="1" x14ac:dyDescent="0.35">
      <c r="B2166" s="10" t="s">
        <v>17</v>
      </c>
      <c r="C2166" s="10" t="s">
        <v>1648</v>
      </c>
      <c r="D2166" s="10" t="s">
        <v>10003</v>
      </c>
      <c r="E2166" s="10" t="s">
        <v>14165</v>
      </c>
      <c r="F2166" s="10"/>
      <c r="G2166" s="137" t="s">
        <v>16292</v>
      </c>
      <c r="H2166" s="10" t="s">
        <v>14166</v>
      </c>
      <c r="I2166" s="10" t="s">
        <v>9889</v>
      </c>
      <c r="J2166" s="10" t="s">
        <v>15776</v>
      </c>
      <c r="K2166" s="10" t="s">
        <v>14167</v>
      </c>
      <c r="L2166" s="98">
        <f>IFERROR(VLOOKUP($F2166&amp;$C2166,Sales!$J:$W,9,0),0)</f>
        <v>0</v>
      </c>
      <c r="M2166" s="98">
        <f>IFERROR(VLOOKUP($F2166&amp;$C2166,Sales!$J:$W,10,0),0)</f>
        <v>0</v>
      </c>
      <c r="N2166" s="98">
        <f>IFERROR(VLOOKUP($F2166&amp;$C2166,Sales!$J:$W,11,0),0)</f>
        <v>0</v>
      </c>
      <c r="O2166" s="98">
        <f>IFERROR(VLOOKUP($F2166&amp;$C2166,Sales!$J:$W,12,0),0)</f>
        <v>0</v>
      </c>
      <c r="P2166" s="98">
        <f>IFERROR(VLOOKUP($F2166&amp;$C2166,Sales!$J:$W,13,0),0)</f>
        <v>0</v>
      </c>
      <c r="Q2166" s="98">
        <f>IFERROR(VLOOKUP($F2166&amp;$C2166,Sales!$A:$H,7,0),0)</f>
        <v>0</v>
      </c>
      <c r="R2166" s="41" t="str">
        <f t="shared" si="66"/>
        <v>ERROR</v>
      </c>
      <c r="S2166" s="15"/>
      <c r="T2166" s="15"/>
      <c r="U2166" s="15"/>
      <c r="V2166" s="15"/>
      <c r="W2166" s="15"/>
      <c r="X2166" s="15"/>
      <c r="Y2166" s="41"/>
      <c r="Z2166" s="41"/>
      <c r="AA2166" s="41"/>
      <c r="AB2166" s="15"/>
      <c r="AC2166" s="15"/>
      <c r="AD2166" s="15"/>
      <c r="AE2166" s="15"/>
      <c r="AF2166" s="15"/>
      <c r="AG2166" s="15"/>
      <c r="AH2166" s="15"/>
      <c r="AI2166" s="15"/>
      <c r="AJ2166" s="41"/>
      <c r="AK2166" s="15"/>
      <c r="AL2166" s="15"/>
      <c r="AM2166" s="15"/>
      <c r="AN2166" s="15"/>
      <c r="AO2166" s="15"/>
      <c r="AP2166" s="15"/>
      <c r="AQ2166" s="15"/>
      <c r="AR2166" s="15"/>
      <c r="AS2166" s="15"/>
      <c r="AT2166" s="132"/>
      <c r="AU2166" s="15"/>
      <c r="AV2166" s="15"/>
      <c r="AW2166" s="15"/>
      <c r="AX2166" s="15"/>
      <c r="AY2166" s="15"/>
      <c r="AZ2166" s="10">
        <v>1</v>
      </c>
      <c r="BA2166" t="s">
        <v>13952</v>
      </c>
      <c r="BB2166" t="s">
        <v>88</v>
      </c>
      <c r="BD2166" s="39" t="str">
        <f t="shared" si="67"/>
        <v>Blibli Jabodetabek</v>
      </c>
      <c r="BE2166" s="1">
        <v>45124</v>
      </c>
      <c r="BF2166" t="s">
        <v>20090</v>
      </c>
      <c r="BG2166" t="s">
        <v>14181</v>
      </c>
    </row>
    <row r="2167" spans="2:60" ht="13.5" customHeight="1" x14ac:dyDescent="0.35">
      <c r="B2167" s="10" t="s">
        <v>17</v>
      </c>
      <c r="C2167" s="10" t="s">
        <v>1648</v>
      </c>
      <c r="D2167" s="10" t="s">
        <v>10003</v>
      </c>
      <c r="E2167" s="10" t="s">
        <v>14165</v>
      </c>
      <c r="F2167" s="44" t="s">
        <v>10005</v>
      </c>
      <c r="G2167" s="137" t="s">
        <v>16293</v>
      </c>
      <c r="H2167" s="10" t="s">
        <v>16372</v>
      </c>
      <c r="I2167" s="10" t="s">
        <v>9890</v>
      </c>
      <c r="J2167" s="60" t="s">
        <v>20766</v>
      </c>
      <c r="K2167" s="10" t="s">
        <v>14168</v>
      </c>
      <c r="L2167" s="98">
        <f>IFERROR(VLOOKUP($F2167&amp;$C2167,Sales!$J:$W,9,0),0)</f>
        <v>0</v>
      </c>
      <c r="M2167" s="98">
        <f>IFERROR(VLOOKUP($F2167&amp;$C2167,Sales!$J:$W,10,0),0)</f>
        <v>0</v>
      </c>
      <c r="N2167" s="98">
        <f>IFERROR(VLOOKUP($F2167&amp;$C2167,Sales!$J:$W,11,0),0)</f>
        <v>2993879.9999999995</v>
      </c>
      <c r="O2167" s="98">
        <f>IFERROR(VLOOKUP($F2167&amp;$C2167,Sales!$J:$W,12,0),0)</f>
        <v>10</v>
      </c>
      <c r="P2167" s="98">
        <f>IFERROR(VLOOKUP($F2167&amp;$C2167,Sales!$J:$W,13,0),0)</f>
        <v>997959.99999999988</v>
      </c>
      <c r="Q2167" s="98">
        <f>IFERROR(VLOOKUP($F2167&amp;$C2167,Sales!$A:$H,7,0),0)</f>
        <v>0</v>
      </c>
      <c r="R2167" s="41">
        <f t="shared" si="66"/>
        <v>0.16666666666666666</v>
      </c>
      <c r="S2167" s="41">
        <v>0</v>
      </c>
      <c r="T2167" s="41"/>
      <c r="U2167" s="41"/>
      <c r="V2167" s="15">
        <v>0</v>
      </c>
      <c r="W2167" s="15">
        <v>0</v>
      </c>
      <c r="X2167" s="15">
        <v>0</v>
      </c>
      <c r="Y2167" s="41">
        <v>0</v>
      </c>
      <c r="Z2167" s="41">
        <v>1</v>
      </c>
      <c r="AA2167" s="41"/>
      <c r="AB2167" s="41"/>
      <c r="AC2167" s="41"/>
      <c r="AD2167" s="15"/>
      <c r="AE2167" s="15"/>
      <c r="AF2167" s="41"/>
      <c r="AG2167" s="41"/>
      <c r="AH2167" s="15"/>
      <c r="AI2167" s="15"/>
      <c r="AJ2167" s="41"/>
      <c r="AK2167" s="15"/>
      <c r="AL2167" s="15"/>
      <c r="AM2167" s="15"/>
      <c r="AN2167" s="15"/>
      <c r="AO2167" s="15"/>
      <c r="AP2167" s="15"/>
      <c r="AQ2167" s="15"/>
      <c r="AR2167" s="15"/>
      <c r="AS2167" s="15"/>
      <c r="AT2167" s="15"/>
      <c r="AU2167" s="15"/>
      <c r="AV2167" s="15"/>
      <c r="AW2167" s="15"/>
      <c r="AX2167" s="15"/>
      <c r="AY2167" s="15"/>
      <c r="AZ2167" s="10">
        <v>1</v>
      </c>
      <c r="BA2167" t="s">
        <v>13952</v>
      </c>
      <c r="BB2167" t="s">
        <v>23</v>
      </c>
      <c r="BD2167" s="39" t="str">
        <f t="shared" si="67"/>
        <v>01/397229501BBlibli Jabodetabek</v>
      </c>
      <c r="BG2167" t="s">
        <v>14181</v>
      </c>
      <c r="BH2167" t="s">
        <v>20768</v>
      </c>
    </row>
    <row r="2168" spans="2:60" ht="13.5" customHeight="1" x14ac:dyDescent="0.35">
      <c r="B2168" s="10" t="s">
        <v>17</v>
      </c>
      <c r="C2168" s="10" t="s">
        <v>1648</v>
      </c>
      <c r="D2168" s="10" t="s">
        <v>10003</v>
      </c>
      <c r="E2168" s="10" t="s">
        <v>14165</v>
      </c>
      <c r="F2168" s="10"/>
      <c r="G2168" s="137" t="s">
        <v>16294</v>
      </c>
      <c r="H2168" s="10" t="s">
        <v>16373</v>
      </c>
      <c r="I2168" s="10" t="s">
        <v>9895</v>
      </c>
      <c r="J2168" s="10" t="s">
        <v>16202</v>
      </c>
      <c r="K2168" s="10" t="s">
        <v>14169</v>
      </c>
      <c r="L2168" s="98">
        <f>IFERROR(VLOOKUP($F2168&amp;$C2168,Sales!$J:$W,9,0),0)</f>
        <v>0</v>
      </c>
      <c r="M2168" s="98">
        <f>IFERROR(VLOOKUP($F2168&amp;$C2168,Sales!$J:$W,10,0),0)</f>
        <v>0</v>
      </c>
      <c r="N2168" s="98">
        <f>IFERROR(VLOOKUP($F2168&amp;$C2168,Sales!$J:$W,11,0),0)</f>
        <v>0</v>
      </c>
      <c r="O2168" s="98">
        <f>IFERROR(VLOOKUP($F2168&amp;$C2168,Sales!$J:$W,12,0),0)</f>
        <v>0</v>
      </c>
      <c r="P2168" s="98">
        <f>IFERROR(VLOOKUP($F2168&amp;$C2168,Sales!$J:$W,13,0),0)</f>
        <v>0</v>
      </c>
      <c r="Q2168" s="98">
        <f>IFERROR(VLOOKUP($F2168&amp;$C2168,Sales!$A:$H,7,0),0)</f>
        <v>0</v>
      </c>
      <c r="R2168" s="41" t="str">
        <f t="shared" si="66"/>
        <v>ERROR</v>
      </c>
      <c r="S2168" s="15"/>
      <c r="T2168" s="15"/>
      <c r="U2168" s="15"/>
      <c r="V2168" s="15"/>
      <c r="W2168" s="15"/>
      <c r="X2168" s="15"/>
      <c r="Y2168" s="41"/>
      <c r="Z2168" s="41"/>
      <c r="AA2168" s="41"/>
      <c r="AB2168" s="15"/>
      <c r="AC2168" s="15"/>
      <c r="AD2168" s="15"/>
      <c r="AE2168" s="15"/>
      <c r="AF2168" s="15"/>
      <c r="AG2168" s="15"/>
      <c r="AH2168" s="15"/>
      <c r="AI2168" s="15"/>
      <c r="AJ2168" s="41"/>
      <c r="AK2168" s="15"/>
      <c r="AL2168" s="15"/>
      <c r="AM2168" s="15"/>
      <c r="AN2168" s="15"/>
      <c r="AO2168" s="15"/>
      <c r="AP2168" s="15"/>
      <c r="AQ2168" s="15"/>
      <c r="AR2168" s="15"/>
      <c r="AS2168" s="15"/>
      <c r="AT2168" s="132"/>
      <c r="AU2168" s="15"/>
      <c r="AV2168" s="15"/>
      <c r="AW2168" s="15"/>
      <c r="AX2168" s="15"/>
      <c r="AY2168" s="15"/>
      <c r="AZ2168" s="10">
        <v>1</v>
      </c>
      <c r="BA2168" t="s">
        <v>13952</v>
      </c>
      <c r="BB2168" t="s">
        <v>88</v>
      </c>
      <c r="BD2168" s="39" t="str">
        <f t="shared" si="67"/>
        <v>Blibli Jabodetabek</v>
      </c>
      <c r="BE2168" s="1">
        <v>45124</v>
      </c>
      <c r="BF2168" t="s">
        <v>20090</v>
      </c>
      <c r="BG2168" t="s">
        <v>14181</v>
      </c>
      <c r="BH2168" t="s">
        <v>16205</v>
      </c>
    </row>
    <row r="2169" spans="2:60" ht="13.5" customHeight="1" x14ac:dyDescent="0.35">
      <c r="B2169" s="10" t="s">
        <v>17</v>
      </c>
      <c r="C2169" s="10" t="s">
        <v>1648</v>
      </c>
      <c r="D2169" s="10" t="s">
        <v>10003</v>
      </c>
      <c r="E2169" s="10" t="s">
        <v>14165</v>
      </c>
      <c r="F2169" s="10"/>
      <c r="G2169" s="137" t="s">
        <v>16295</v>
      </c>
      <c r="H2169" s="10" t="s">
        <v>16374</v>
      </c>
      <c r="I2169" s="10" t="s">
        <v>9892</v>
      </c>
      <c r="J2169" s="10" t="s">
        <v>16203</v>
      </c>
      <c r="K2169" s="10" t="s">
        <v>14170</v>
      </c>
      <c r="L2169" s="98">
        <f>IFERROR(VLOOKUP($F2169&amp;$C2169,Sales!$J:$W,9,0),0)</f>
        <v>0</v>
      </c>
      <c r="M2169" s="98">
        <f>IFERROR(VLOOKUP($F2169&amp;$C2169,Sales!$J:$W,10,0),0)</f>
        <v>0</v>
      </c>
      <c r="N2169" s="98">
        <f>IFERROR(VLOOKUP($F2169&amp;$C2169,Sales!$J:$W,11,0),0)</f>
        <v>0</v>
      </c>
      <c r="O2169" s="98">
        <f>IFERROR(VLOOKUP($F2169&amp;$C2169,Sales!$J:$W,12,0),0)</f>
        <v>0</v>
      </c>
      <c r="P2169" s="98">
        <f>IFERROR(VLOOKUP($F2169&amp;$C2169,Sales!$J:$W,13,0),0)</f>
        <v>0</v>
      </c>
      <c r="Q2169" s="98">
        <f>IFERROR(VLOOKUP($F2169&amp;$C2169,Sales!$A:$H,7,0),0)</f>
        <v>0</v>
      </c>
      <c r="R2169" s="41" t="str">
        <f t="shared" si="66"/>
        <v>ERROR</v>
      </c>
      <c r="S2169" s="41"/>
      <c r="T2169" s="41"/>
      <c r="U2169" s="15"/>
      <c r="V2169" s="15"/>
      <c r="W2169" s="15"/>
      <c r="X2169" s="15"/>
      <c r="Y2169" s="41"/>
      <c r="Z2169" s="41"/>
      <c r="AA2169" s="41"/>
      <c r="AB2169" s="15"/>
      <c r="AC2169" s="15"/>
      <c r="AD2169" s="15"/>
      <c r="AE2169" s="15"/>
      <c r="AF2169" s="15"/>
      <c r="AG2169" s="15"/>
      <c r="AH2169" s="15"/>
      <c r="AI2169" s="15"/>
      <c r="AJ2169" s="15"/>
      <c r="AK2169" s="15"/>
      <c r="AL2169" s="15"/>
      <c r="AM2169" s="15"/>
      <c r="AN2169" s="15"/>
      <c r="AO2169" s="15"/>
      <c r="AP2169" s="15"/>
      <c r="AQ2169" s="15"/>
      <c r="AR2169" s="15"/>
      <c r="AS2169" s="15"/>
      <c r="AT2169" s="15"/>
      <c r="AU2169" s="15"/>
      <c r="AV2169" s="15"/>
      <c r="AW2169" s="15"/>
      <c r="AX2169" s="15"/>
      <c r="AY2169" s="15"/>
      <c r="AZ2169" s="10">
        <v>1</v>
      </c>
      <c r="BA2169" t="s">
        <v>13952</v>
      </c>
      <c r="BB2169" t="s">
        <v>88</v>
      </c>
      <c r="BD2169" s="39" t="str">
        <f t="shared" si="67"/>
        <v>Blibli Jabodetabek</v>
      </c>
      <c r="BG2169" t="s">
        <v>14181</v>
      </c>
      <c r="BH2169" t="s">
        <v>16205</v>
      </c>
    </row>
    <row r="2170" spans="2:60" ht="13.5" customHeight="1" x14ac:dyDescent="0.35">
      <c r="B2170" s="10" t="s">
        <v>17</v>
      </c>
      <c r="C2170" s="10" t="s">
        <v>1648</v>
      </c>
      <c r="D2170" s="10" t="s">
        <v>10003</v>
      </c>
      <c r="E2170" s="10" t="s">
        <v>14165</v>
      </c>
      <c r="F2170" s="44" t="s">
        <v>9826</v>
      </c>
      <c r="G2170" s="137" t="s">
        <v>16296</v>
      </c>
      <c r="H2170" s="10" t="s">
        <v>16820</v>
      </c>
      <c r="I2170" s="10">
        <v>8994573000340</v>
      </c>
      <c r="J2170" s="209" t="s">
        <v>20767</v>
      </c>
      <c r="K2170" s="10" t="s">
        <v>14171</v>
      </c>
      <c r="L2170" s="98">
        <f>IFERROR(VLOOKUP($F2170&amp;$C2170,Sales!$J:$W,9,0),0)</f>
        <v>0</v>
      </c>
      <c r="M2170" s="98">
        <f>IFERROR(VLOOKUP($F2170&amp;$C2170,Sales!$J:$W,10,0),0)</f>
        <v>0</v>
      </c>
      <c r="N2170" s="98">
        <f>IFERROR(VLOOKUP($F2170&amp;$C2170,Sales!$J:$W,11,0),0)</f>
        <v>0</v>
      </c>
      <c r="O2170" s="98">
        <f>IFERROR(VLOOKUP($F2170&amp;$C2170,Sales!$J:$W,12,0),0)</f>
        <v>0</v>
      </c>
      <c r="P2170" s="98">
        <f>IFERROR(VLOOKUP($F2170&amp;$C2170,Sales!$J:$W,13,0),0)</f>
        <v>0</v>
      </c>
      <c r="Q2170" s="98">
        <f>IFERROR(VLOOKUP($F2170&amp;$C2170,Sales!$A:$H,7,0),0)</f>
        <v>0</v>
      </c>
      <c r="R2170" s="41">
        <f t="shared" si="66"/>
        <v>0.16666666666666666</v>
      </c>
      <c r="S2170" s="41">
        <v>0</v>
      </c>
      <c r="T2170" s="41"/>
      <c r="U2170" s="41"/>
      <c r="V2170" s="15">
        <v>0</v>
      </c>
      <c r="W2170" s="15">
        <v>0</v>
      </c>
      <c r="X2170" s="15">
        <v>0</v>
      </c>
      <c r="Y2170" s="41">
        <v>0</v>
      </c>
      <c r="Z2170" s="41">
        <v>1</v>
      </c>
      <c r="AA2170" s="41"/>
      <c r="AB2170" s="41"/>
      <c r="AC2170" s="41"/>
      <c r="AD2170" s="15"/>
      <c r="AE2170" s="15"/>
      <c r="AF2170" s="41"/>
      <c r="AG2170" s="41"/>
      <c r="AH2170" s="15"/>
      <c r="AI2170" s="15"/>
      <c r="AJ2170" s="41"/>
      <c r="AK2170" s="15"/>
      <c r="AL2170" s="15"/>
      <c r="AM2170" s="15"/>
      <c r="AN2170" s="15"/>
      <c r="AO2170" s="15"/>
      <c r="AP2170" s="15"/>
      <c r="AQ2170" s="15"/>
      <c r="AR2170" s="15"/>
      <c r="AS2170" s="15"/>
      <c r="AT2170" s="15"/>
      <c r="AU2170" s="15"/>
      <c r="AV2170" s="15"/>
      <c r="AW2170" s="15"/>
      <c r="AX2170" s="15"/>
      <c r="AY2170" s="15"/>
      <c r="AZ2170" s="10">
        <v>1</v>
      </c>
      <c r="BA2170" t="s">
        <v>13952</v>
      </c>
      <c r="BB2170" t="s">
        <v>23</v>
      </c>
      <c r="BD2170" s="39" t="str">
        <f t="shared" si="67"/>
        <v>01/267230401ABlibli Jabodetabek</v>
      </c>
      <c r="BG2170" t="s">
        <v>14181</v>
      </c>
      <c r="BH2170" t="s">
        <v>20768</v>
      </c>
    </row>
    <row r="2171" spans="2:60" ht="13.5" customHeight="1" x14ac:dyDescent="0.35">
      <c r="B2171" s="10" t="s">
        <v>17</v>
      </c>
      <c r="C2171" s="10" t="s">
        <v>1648</v>
      </c>
      <c r="D2171" s="10" t="s">
        <v>10003</v>
      </c>
      <c r="E2171" s="10" t="s">
        <v>14165</v>
      </c>
      <c r="F2171" s="44" t="s">
        <v>10009</v>
      </c>
      <c r="G2171" s="137" t="s">
        <v>16297</v>
      </c>
      <c r="H2171" s="10" t="s">
        <v>16375</v>
      </c>
      <c r="I2171" s="10" t="s">
        <v>9894</v>
      </c>
      <c r="J2171" s="10" t="s">
        <v>16204</v>
      </c>
      <c r="K2171" s="10" t="s">
        <v>14172</v>
      </c>
      <c r="L2171" s="98">
        <f>IFERROR(VLOOKUP($F2171&amp;$C2171,Sales!$J:$W,9,0),0)</f>
        <v>0</v>
      </c>
      <c r="M2171" s="98">
        <f>IFERROR(VLOOKUP($F2171&amp;$C2171,Sales!$J:$W,10,0),0)</f>
        <v>0</v>
      </c>
      <c r="N2171" s="98">
        <f>IFERROR(VLOOKUP($F2171&amp;$C2171,Sales!$J:$W,11,0),0)</f>
        <v>0</v>
      </c>
      <c r="O2171" s="98">
        <f>IFERROR(VLOOKUP($F2171&amp;$C2171,Sales!$J:$W,12,0),0)</f>
        <v>0</v>
      </c>
      <c r="P2171" s="98">
        <f>IFERROR(VLOOKUP($F2171&amp;$C2171,Sales!$J:$W,13,0),0)</f>
        <v>0</v>
      </c>
      <c r="Q2171" s="98">
        <f>IFERROR(VLOOKUP($F2171&amp;$C2171,Sales!$A:$H,7,0),0)</f>
        <v>0</v>
      </c>
      <c r="R2171" s="41" t="str">
        <f t="shared" si="66"/>
        <v>ERROR</v>
      </c>
      <c r="S2171" s="41"/>
      <c r="T2171" s="41"/>
      <c r="U2171" s="41"/>
      <c r="V2171" s="15"/>
      <c r="W2171" s="15"/>
      <c r="X2171" s="15"/>
      <c r="Y2171" s="41"/>
      <c r="Z2171" s="41"/>
      <c r="AA2171" s="41"/>
      <c r="AB2171" s="41"/>
      <c r="AC2171" s="41"/>
      <c r="AD2171" s="15"/>
      <c r="AE2171" s="15"/>
      <c r="AF2171" s="41"/>
      <c r="AG2171" s="41"/>
      <c r="AH2171" s="15"/>
      <c r="AI2171" s="15"/>
      <c r="AJ2171" s="41"/>
      <c r="AK2171" s="15"/>
      <c r="AL2171" s="15"/>
      <c r="AM2171" s="15"/>
      <c r="AN2171" s="15"/>
      <c r="AO2171" s="15"/>
      <c r="AP2171" s="15"/>
      <c r="AQ2171" s="15"/>
      <c r="AR2171" s="15"/>
      <c r="AS2171" s="15"/>
      <c r="AT2171" s="15"/>
      <c r="AU2171" s="15"/>
      <c r="AV2171" s="15"/>
      <c r="AW2171" s="15"/>
      <c r="AX2171" s="15"/>
      <c r="AY2171" s="15"/>
      <c r="AZ2171" s="10">
        <v>1</v>
      </c>
      <c r="BA2171" t="s">
        <v>13952</v>
      </c>
      <c r="BB2171" t="s">
        <v>19049</v>
      </c>
      <c r="BD2171" s="39" t="str">
        <f t="shared" si="67"/>
        <v>01/397229501FBlibli Jabodetabek</v>
      </c>
      <c r="BE2171" t="s">
        <v>20769</v>
      </c>
      <c r="BG2171" t="s">
        <v>14181</v>
      </c>
      <c r="BH2171" t="s">
        <v>16205</v>
      </c>
    </row>
    <row r="2172" spans="2:60" ht="13.5" customHeight="1" x14ac:dyDescent="0.35">
      <c r="B2172" s="10" t="s">
        <v>17</v>
      </c>
      <c r="C2172" s="10" t="s">
        <v>1648</v>
      </c>
      <c r="D2172" s="10" t="s">
        <v>3622</v>
      </c>
      <c r="E2172" s="10" t="s">
        <v>120</v>
      </c>
      <c r="F2172" s="44" t="s">
        <v>5960</v>
      </c>
      <c r="G2172" s="137" t="s">
        <v>16298</v>
      </c>
      <c r="H2172" s="10" t="s">
        <v>11478</v>
      </c>
      <c r="I2172" s="10">
        <v>7702018967582</v>
      </c>
      <c r="J2172" s="10" t="s">
        <v>15777</v>
      </c>
      <c r="K2172" s="10" t="s">
        <v>14173</v>
      </c>
      <c r="L2172" s="98">
        <f>IFERROR(VLOOKUP($F2172&amp;$C2172,Sales!$J:$W,9,0),0)</f>
        <v>0</v>
      </c>
      <c r="M2172" s="98">
        <f>IFERROR(VLOOKUP($F2172&amp;$C2172,Sales!$J:$W,10,0),0)</f>
        <v>0</v>
      </c>
      <c r="N2172" s="98">
        <f>IFERROR(VLOOKUP($F2172&amp;$C2172,Sales!$J:$W,11,0),0)</f>
        <v>0</v>
      </c>
      <c r="O2172" s="98">
        <f>IFERROR(VLOOKUP($F2172&amp;$C2172,Sales!$J:$W,12,0),0)</f>
        <v>0</v>
      </c>
      <c r="P2172" s="98">
        <f>IFERROR(VLOOKUP($F2172&amp;$C2172,Sales!$J:$W,13,0),0)</f>
        <v>0</v>
      </c>
      <c r="Q2172" s="98">
        <f>IFERROR(VLOOKUP($F2172&amp;$C2172,Sales!$A:$H,7,0),0)</f>
        <v>0</v>
      </c>
      <c r="R2172" s="41">
        <f t="shared" si="66"/>
        <v>1</v>
      </c>
      <c r="S2172" s="41">
        <v>1</v>
      </c>
      <c r="T2172" s="41"/>
      <c r="U2172" s="41"/>
      <c r="V2172" s="15">
        <v>1</v>
      </c>
      <c r="W2172" s="15">
        <v>1</v>
      </c>
      <c r="X2172" s="15">
        <v>1</v>
      </c>
      <c r="Y2172" s="41">
        <v>1</v>
      </c>
      <c r="Z2172" s="41">
        <v>1</v>
      </c>
      <c r="AA2172" s="41"/>
      <c r="AB2172" s="41"/>
      <c r="AC2172" s="41"/>
      <c r="AD2172" s="15"/>
      <c r="AE2172" s="15"/>
      <c r="AF2172" s="41"/>
      <c r="AG2172" s="41"/>
      <c r="AH2172" s="15"/>
      <c r="AI2172" s="15"/>
      <c r="AJ2172" s="41"/>
      <c r="AK2172" s="15"/>
      <c r="AL2172" s="15"/>
      <c r="AM2172" s="15"/>
      <c r="AN2172" s="15"/>
      <c r="AO2172" s="15"/>
      <c r="AP2172" s="15"/>
      <c r="AQ2172" s="15"/>
      <c r="AR2172" s="15"/>
      <c r="AS2172" s="15"/>
      <c r="AT2172" s="15"/>
      <c r="AU2172" s="15"/>
      <c r="AV2172" s="15"/>
      <c r="AW2172" s="15"/>
      <c r="AX2172" s="15"/>
      <c r="AY2172" s="15"/>
      <c r="AZ2172" s="10">
        <v>1</v>
      </c>
      <c r="BA2172" t="s">
        <v>13952</v>
      </c>
      <c r="BB2172" t="s">
        <v>23</v>
      </c>
      <c r="BD2172" s="39" t="str">
        <f t="shared" si="67"/>
        <v>01/214424902KBlibli Jabodetabek</v>
      </c>
      <c r="BG2172" t="s">
        <v>14181</v>
      </c>
    </row>
    <row r="2173" spans="2:60" ht="13.5" customHeight="1" x14ac:dyDescent="0.35">
      <c r="B2173" s="10" t="s">
        <v>17</v>
      </c>
      <c r="C2173" s="10" t="s">
        <v>1648</v>
      </c>
      <c r="D2173" s="10" t="s">
        <v>650</v>
      </c>
      <c r="E2173" s="10" t="s">
        <v>194</v>
      </c>
      <c r="F2173" s="31" t="s">
        <v>11741</v>
      </c>
      <c r="G2173" s="137" t="s">
        <v>16299</v>
      </c>
      <c r="H2173" s="10" t="s">
        <v>14174</v>
      </c>
      <c r="I2173" s="31" t="s">
        <v>11824</v>
      </c>
      <c r="J2173" s="10" t="s">
        <v>15778</v>
      </c>
      <c r="K2173" s="10" t="s">
        <v>14175</v>
      </c>
      <c r="L2173" s="98">
        <f>IFERROR(VLOOKUP($F2173&amp;$C2173,Sales!$J:$W,9,0),0)</f>
        <v>0</v>
      </c>
      <c r="M2173" s="98">
        <f>IFERROR(VLOOKUP($F2173&amp;$C2173,Sales!$J:$W,10,0),0)</f>
        <v>0</v>
      </c>
      <c r="N2173" s="98">
        <f>IFERROR(VLOOKUP($F2173&amp;$C2173,Sales!$J:$W,11,0),0)</f>
        <v>0</v>
      </c>
      <c r="O2173" s="98">
        <f>IFERROR(VLOOKUP($F2173&amp;$C2173,Sales!$J:$W,12,0),0)</f>
        <v>0</v>
      </c>
      <c r="P2173" s="98">
        <f>IFERROR(VLOOKUP($F2173&amp;$C2173,Sales!$J:$W,13,0),0)</f>
        <v>0</v>
      </c>
      <c r="Q2173" s="98">
        <f>IFERROR(VLOOKUP($F2173&amp;$C2173,Sales!$A:$H,7,0),0)</f>
        <v>0</v>
      </c>
      <c r="R2173" s="41">
        <f t="shared" si="66"/>
        <v>1</v>
      </c>
      <c r="S2173" s="41">
        <v>1</v>
      </c>
      <c r="T2173" s="41"/>
      <c r="U2173" s="41"/>
      <c r="V2173" s="15">
        <v>1</v>
      </c>
      <c r="W2173" s="15">
        <v>1</v>
      </c>
      <c r="X2173" s="15">
        <v>1</v>
      </c>
      <c r="Y2173" s="41">
        <v>1</v>
      </c>
      <c r="Z2173" s="41">
        <v>1</v>
      </c>
      <c r="AA2173" s="41"/>
      <c r="AB2173" s="41"/>
      <c r="AC2173" s="41"/>
      <c r="AD2173" s="41"/>
      <c r="AE2173" s="41"/>
      <c r="AF2173" s="41"/>
      <c r="AG2173" s="41"/>
      <c r="AH2173" s="15"/>
      <c r="AI2173" s="41"/>
      <c r="AJ2173" s="41"/>
      <c r="AK2173" s="41"/>
      <c r="AL2173" s="15"/>
      <c r="AM2173" s="15"/>
      <c r="AN2173" s="15"/>
      <c r="AO2173" s="15"/>
      <c r="AP2173" s="15"/>
      <c r="AQ2173" s="15"/>
      <c r="AR2173" s="15"/>
      <c r="AS2173" s="15"/>
      <c r="AT2173" s="15"/>
      <c r="AU2173" s="15"/>
      <c r="AV2173" s="15"/>
      <c r="AW2173" s="15"/>
      <c r="AX2173" s="15"/>
      <c r="AY2173" s="15"/>
      <c r="AZ2173" s="10">
        <v>1</v>
      </c>
      <c r="BA2173" t="s">
        <v>13952</v>
      </c>
      <c r="BB2173" t="s">
        <v>23</v>
      </c>
      <c r="BD2173" s="39" t="str">
        <f t="shared" si="67"/>
        <v>01/395329502LBlibli Jabodetabek</v>
      </c>
      <c r="BG2173" t="s">
        <v>14181</v>
      </c>
    </row>
    <row r="2174" spans="2:60" ht="13.5" customHeight="1" x14ac:dyDescent="0.35">
      <c r="B2174" s="10" t="s">
        <v>17</v>
      </c>
      <c r="C2174" s="10" t="s">
        <v>1648</v>
      </c>
      <c r="D2174" s="10" t="s">
        <v>650</v>
      </c>
      <c r="E2174" s="10" t="s">
        <v>194</v>
      </c>
      <c r="F2174" s="31" t="s">
        <v>11740</v>
      </c>
      <c r="G2174" s="137" t="s">
        <v>16300</v>
      </c>
      <c r="H2174" s="10" t="s">
        <v>14176</v>
      </c>
      <c r="I2174" s="31" t="s">
        <v>11823</v>
      </c>
      <c r="J2174" s="10" t="s">
        <v>15779</v>
      </c>
      <c r="K2174" s="10" t="s">
        <v>14177</v>
      </c>
      <c r="L2174" s="98">
        <f>IFERROR(VLOOKUP($F2174&amp;$C2174,Sales!$J:$W,9,0),0)</f>
        <v>0</v>
      </c>
      <c r="M2174" s="98">
        <f>IFERROR(VLOOKUP($F2174&amp;$C2174,Sales!$J:$W,10,0),0)</f>
        <v>0</v>
      </c>
      <c r="N2174" s="98">
        <f>IFERROR(VLOOKUP($F2174&amp;$C2174,Sales!$J:$W,11,0),0)</f>
        <v>0</v>
      </c>
      <c r="O2174" s="98">
        <f>IFERROR(VLOOKUP($F2174&amp;$C2174,Sales!$J:$W,12,0),0)</f>
        <v>0</v>
      </c>
      <c r="P2174" s="98">
        <f>IFERROR(VLOOKUP($F2174&amp;$C2174,Sales!$J:$W,13,0),0)</f>
        <v>0</v>
      </c>
      <c r="Q2174" s="98">
        <f>IFERROR(VLOOKUP($F2174&amp;$C2174,Sales!$A:$H,7,0),0)</f>
        <v>0</v>
      </c>
      <c r="R2174" s="41">
        <f t="shared" si="66"/>
        <v>1</v>
      </c>
      <c r="S2174" s="41">
        <v>1</v>
      </c>
      <c r="T2174" s="41"/>
      <c r="U2174" s="41"/>
      <c r="V2174" s="15">
        <v>1</v>
      </c>
      <c r="W2174" s="15">
        <v>1</v>
      </c>
      <c r="X2174" s="15">
        <v>1</v>
      </c>
      <c r="Y2174" s="41">
        <v>1</v>
      </c>
      <c r="Z2174" s="41">
        <v>1</v>
      </c>
      <c r="AA2174" s="41"/>
      <c r="AB2174" s="41"/>
      <c r="AC2174" s="41"/>
      <c r="AD2174" s="41"/>
      <c r="AE2174" s="41"/>
      <c r="AF2174" s="41"/>
      <c r="AG2174" s="41"/>
      <c r="AH2174" s="15"/>
      <c r="AI2174" s="41"/>
      <c r="AJ2174" s="41"/>
      <c r="AK2174" s="41"/>
      <c r="AL2174" s="15"/>
      <c r="AM2174" s="15"/>
      <c r="AN2174" s="15"/>
      <c r="AO2174" s="15"/>
      <c r="AP2174" s="15"/>
      <c r="AQ2174" s="15"/>
      <c r="AR2174" s="15"/>
      <c r="AS2174" s="15"/>
      <c r="AT2174" s="15"/>
      <c r="AU2174" s="15"/>
      <c r="AV2174" s="15"/>
      <c r="AW2174" s="15"/>
      <c r="AX2174" s="15"/>
      <c r="AY2174" s="15"/>
      <c r="AZ2174" s="10">
        <v>1</v>
      </c>
      <c r="BA2174" t="s">
        <v>13952</v>
      </c>
      <c r="BB2174" t="s">
        <v>23</v>
      </c>
      <c r="BD2174" s="39" t="str">
        <f t="shared" si="67"/>
        <v>01/395329502KBlibli Jabodetabek</v>
      </c>
      <c r="BG2174" t="s">
        <v>14181</v>
      </c>
    </row>
    <row r="2175" spans="2:60" ht="13.5" customHeight="1" x14ac:dyDescent="0.35">
      <c r="B2175" s="10" t="s">
        <v>17</v>
      </c>
      <c r="C2175" s="10" t="s">
        <v>1648</v>
      </c>
      <c r="D2175" s="10" t="s">
        <v>650</v>
      </c>
      <c r="E2175" s="10" t="s">
        <v>194</v>
      </c>
      <c r="F2175" s="31" t="s">
        <v>11569</v>
      </c>
      <c r="G2175" s="137" t="s">
        <v>16301</v>
      </c>
      <c r="H2175" s="10" t="s">
        <v>14178</v>
      </c>
      <c r="I2175" s="31">
        <v>4987176110725</v>
      </c>
      <c r="J2175" s="10" t="s">
        <v>15780</v>
      </c>
      <c r="K2175" s="10" t="s">
        <v>14179</v>
      </c>
      <c r="L2175" s="98">
        <f>IFERROR(VLOOKUP($F2175&amp;$C2175,Sales!$J:$W,9,0),0)</f>
        <v>0</v>
      </c>
      <c r="M2175" s="98">
        <f>IFERROR(VLOOKUP($F2175&amp;$C2175,Sales!$J:$W,10,0),0)</f>
        <v>0</v>
      </c>
      <c r="N2175" s="98">
        <f>IFERROR(VLOOKUP($F2175&amp;$C2175,Sales!$J:$W,11,0),0)</f>
        <v>0</v>
      </c>
      <c r="O2175" s="98">
        <f>IFERROR(VLOOKUP($F2175&amp;$C2175,Sales!$J:$W,12,0),0)</f>
        <v>0</v>
      </c>
      <c r="P2175" s="98">
        <f>IFERROR(VLOOKUP($F2175&amp;$C2175,Sales!$J:$W,13,0),0)</f>
        <v>0</v>
      </c>
      <c r="Q2175" s="98">
        <f>IFERROR(VLOOKUP($F2175&amp;$C2175,Sales!$A:$H,7,0),0)</f>
        <v>0</v>
      </c>
      <c r="R2175" s="41">
        <f t="shared" si="66"/>
        <v>1</v>
      </c>
      <c r="S2175" s="41">
        <v>1</v>
      </c>
      <c r="T2175" s="41"/>
      <c r="U2175" s="41"/>
      <c r="V2175" s="15">
        <v>1</v>
      </c>
      <c r="W2175" s="15">
        <v>1</v>
      </c>
      <c r="X2175" s="15">
        <v>1</v>
      </c>
      <c r="Y2175" s="41">
        <v>1</v>
      </c>
      <c r="Z2175" s="41">
        <v>1</v>
      </c>
      <c r="AA2175" s="41"/>
      <c r="AB2175" s="41"/>
      <c r="AC2175" s="41"/>
      <c r="AD2175" s="41"/>
      <c r="AE2175" s="41"/>
      <c r="AF2175" s="41"/>
      <c r="AG2175" s="41"/>
      <c r="AH2175" s="15"/>
      <c r="AI2175" s="41"/>
      <c r="AJ2175" s="41"/>
      <c r="AK2175" s="41"/>
      <c r="AL2175" s="15"/>
      <c r="AM2175" s="15"/>
      <c r="AN2175" s="15"/>
      <c r="AO2175" s="15"/>
      <c r="AP2175" s="15"/>
      <c r="AQ2175" s="15"/>
      <c r="AR2175" s="15"/>
      <c r="AS2175" s="15"/>
      <c r="AT2175" s="15"/>
      <c r="AU2175" s="15"/>
      <c r="AV2175" s="15"/>
      <c r="AW2175" s="15"/>
      <c r="AX2175" s="15"/>
      <c r="AY2175" s="15"/>
      <c r="AZ2175" s="10">
        <v>1</v>
      </c>
      <c r="BA2175" t="s">
        <v>13952</v>
      </c>
      <c r="BB2175" t="s">
        <v>23</v>
      </c>
      <c r="BD2175" s="39" t="str">
        <f t="shared" si="67"/>
        <v>01/245321002UBlibli Jabodetabek</v>
      </c>
      <c r="BG2175" t="s">
        <v>14181</v>
      </c>
    </row>
    <row r="2176" spans="2:60" s="118" customFormat="1" ht="13.5" customHeight="1" x14ac:dyDescent="0.35">
      <c r="B2176" s="116" t="s">
        <v>17</v>
      </c>
      <c r="C2176" s="10" t="s">
        <v>1648</v>
      </c>
      <c r="D2176" s="10" t="s">
        <v>65</v>
      </c>
      <c r="E2176" s="10" t="s">
        <v>66</v>
      </c>
      <c r="F2176" s="10" t="s">
        <v>14789</v>
      </c>
      <c r="G2176" s="137" t="s">
        <v>16302</v>
      </c>
      <c r="H2176" s="10" t="s">
        <v>16376</v>
      </c>
      <c r="I2176" s="10">
        <v>4987176142948</v>
      </c>
      <c r="J2176" s="10" t="s">
        <v>15781</v>
      </c>
      <c r="K2176" s="10" t="s">
        <v>14813</v>
      </c>
      <c r="L2176" s="120">
        <f>IFERROR(VLOOKUP($F2176&amp;$C2176,Sales!$J:$W,9,0),0)</f>
        <v>0</v>
      </c>
      <c r="M2176" s="120">
        <f>IFERROR(VLOOKUP($F2176&amp;$C2176,Sales!$J:$W,10,0),0)</f>
        <v>0</v>
      </c>
      <c r="N2176" s="120">
        <f>IFERROR(VLOOKUP($F2176&amp;$C2176,Sales!$J:$W,11,0),0)</f>
        <v>0</v>
      </c>
      <c r="O2176" s="120">
        <f>IFERROR(VLOOKUP($F2176&amp;$C2176,Sales!$J:$W,12,0),0)</f>
        <v>0</v>
      </c>
      <c r="P2176" s="120">
        <f>IFERROR(VLOOKUP($F2176&amp;$C2176,Sales!$J:$W,13,0),0)</f>
        <v>0</v>
      </c>
      <c r="Q2176" s="98">
        <f>IFERROR(VLOOKUP($F2176&amp;$C2176,Sales!$A:$H,7,0),0)</f>
        <v>0</v>
      </c>
      <c r="R2176" s="41">
        <f t="shared" si="66"/>
        <v>1</v>
      </c>
      <c r="S2176" s="41">
        <v>1</v>
      </c>
      <c r="T2176" s="41"/>
      <c r="U2176" s="41"/>
      <c r="V2176" s="15">
        <v>1</v>
      </c>
      <c r="W2176" s="15">
        <v>1</v>
      </c>
      <c r="X2176" s="15">
        <v>1</v>
      </c>
      <c r="Y2176" s="41">
        <v>1</v>
      </c>
      <c r="Z2176" s="41">
        <v>1</v>
      </c>
      <c r="AA2176" s="41"/>
      <c r="AB2176" s="41"/>
      <c r="AC2176" s="41"/>
      <c r="AD2176" s="41"/>
      <c r="AE2176" s="41"/>
      <c r="AF2176" s="41"/>
      <c r="AG2176" s="41"/>
      <c r="AH2176" s="15"/>
      <c r="AI2176" s="41"/>
      <c r="AJ2176" s="41"/>
      <c r="AK2176" s="41"/>
      <c r="AL2176" s="15"/>
      <c r="AM2176" s="15"/>
      <c r="AN2176" s="15"/>
      <c r="AO2176" s="15"/>
      <c r="AP2176" s="15"/>
      <c r="AQ2176" s="15"/>
      <c r="AR2176" s="15"/>
      <c r="AS2176" s="15"/>
      <c r="AT2176" s="132"/>
      <c r="AU2176" s="15"/>
      <c r="AV2176" s="15"/>
      <c r="AW2176" s="15"/>
      <c r="AX2176" s="15"/>
      <c r="AY2176" s="117"/>
      <c r="AZ2176" s="10">
        <v>1</v>
      </c>
      <c r="BA2176" t="s">
        <v>22</v>
      </c>
      <c r="BB2176" s="118" t="s">
        <v>23</v>
      </c>
      <c r="BD2176" s="119" t="str">
        <f t="shared" si="67"/>
        <v>01/326127309EBlibli Jabodetabek</v>
      </c>
      <c r="BG2176" s="118" t="s">
        <v>14848</v>
      </c>
    </row>
    <row r="2177" spans="2:60" s="118" customFormat="1" ht="13.5" customHeight="1" x14ac:dyDescent="0.35">
      <c r="B2177" s="116" t="s">
        <v>17</v>
      </c>
      <c r="C2177" s="10" t="s">
        <v>1648</v>
      </c>
      <c r="D2177" s="10" t="s">
        <v>65</v>
      </c>
      <c r="E2177" s="10" t="s">
        <v>66</v>
      </c>
      <c r="F2177" s="10" t="s">
        <v>14790</v>
      </c>
      <c r="G2177" s="137" t="s">
        <v>16303</v>
      </c>
      <c r="H2177" s="10" t="s">
        <v>16377</v>
      </c>
      <c r="I2177" s="10" t="s">
        <v>14815</v>
      </c>
      <c r="J2177" s="10" t="s">
        <v>15782</v>
      </c>
      <c r="K2177" s="10" t="s">
        <v>14816</v>
      </c>
      <c r="L2177" s="120">
        <f>IFERROR(VLOOKUP($F2177&amp;$C2177,Sales!$J:$W,9,0),0)</f>
        <v>0</v>
      </c>
      <c r="M2177" s="120">
        <f>IFERROR(VLOOKUP($F2177&amp;$C2177,Sales!$J:$W,10,0),0)</f>
        <v>522251.99999999994</v>
      </c>
      <c r="N2177" s="120">
        <f>IFERROR(VLOOKUP($F2177&amp;$C2177,Sales!$J:$W,11,0),0)</f>
        <v>0</v>
      </c>
      <c r="O2177" s="120">
        <f>IFERROR(VLOOKUP($F2177&amp;$C2177,Sales!$J:$W,12,0),0)</f>
        <v>4</v>
      </c>
      <c r="P2177" s="120">
        <f>IFERROR(VLOOKUP($F2177&amp;$C2177,Sales!$J:$W,13,0),0)</f>
        <v>174083.99999999997</v>
      </c>
      <c r="Q2177" s="98">
        <f>IFERROR(VLOOKUP($F2177&amp;$C2177,Sales!$A:$H,7,0),0)</f>
        <v>0</v>
      </c>
      <c r="R2177" s="41">
        <f t="shared" si="66"/>
        <v>1</v>
      </c>
      <c r="S2177" s="41">
        <v>1</v>
      </c>
      <c r="T2177" s="41"/>
      <c r="U2177" s="41"/>
      <c r="V2177" s="15">
        <v>1</v>
      </c>
      <c r="W2177" s="15">
        <v>1</v>
      </c>
      <c r="X2177" s="15">
        <v>1</v>
      </c>
      <c r="Y2177" s="41">
        <v>1</v>
      </c>
      <c r="Z2177" s="41">
        <v>1</v>
      </c>
      <c r="AA2177" s="41"/>
      <c r="AB2177" s="41"/>
      <c r="AC2177" s="41"/>
      <c r="AD2177" s="41"/>
      <c r="AE2177" s="41"/>
      <c r="AF2177" s="41"/>
      <c r="AG2177" s="41"/>
      <c r="AH2177" s="15"/>
      <c r="AI2177" s="41"/>
      <c r="AJ2177" s="41"/>
      <c r="AK2177" s="41"/>
      <c r="AL2177" s="15"/>
      <c r="AM2177" s="15"/>
      <c r="AN2177" s="15"/>
      <c r="AO2177" s="15"/>
      <c r="AP2177" s="15"/>
      <c r="AQ2177" s="15"/>
      <c r="AR2177" s="15"/>
      <c r="AS2177" s="15"/>
      <c r="AT2177" s="15"/>
      <c r="AU2177" s="15"/>
      <c r="AV2177" s="15"/>
      <c r="AW2177" s="15"/>
      <c r="AX2177" s="15"/>
      <c r="AY2177" s="117"/>
      <c r="AZ2177" s="10">
        <v>1</v>
      </c>
      <c r="BA2177" t="s">
        <v>22</v>
      </c>
      <c r="BB2177" s="118" t="s">
        <v>23</v>
      </c>
      <c r="BD2177" s="119" t="str">
        <f t="shared" si="67"/>
        <v>01/396129514BBlibli Jabodetabek</v>
      </c>
      <c r="BG2177" s="118" t="s">
        <v>14848</v>
      </c>
    </row>
    <row r="2178" spans="2:60" s="118" customFormat="1" ht="13.5" customHeight="1" x14ac:dyDescent="0.35">
      <c r="B2178" s="116" t="s">
        <v>17</v>
      </c>
      <c r="C2178" s="10" t="s">
        <v>1648</v>
      </c>
      <c r="D2178" s="10" t="s">
        <v>65</v>
      </c>
      <c r="E2178" s="10" t="s">
        <v>66</v>
      </c>
      <c r="F2178" s="10" t="s">
        <v>14791</v>
      </c>
      <c r="G2178" s="137" t="s">
        <v>16304</v>
      </c>
      <c r="H2178" s="10" t="s">
        <v>16378</v>
      </c>
      <c r="I2178" s="10" t="s">
        <v>14818</v>
      </c>
      <c r="J2178" s="10" t="s">
        <v>15783</v>
      </c>
      <c r="K2178" s="10" t="s">
        <v>14819</v>
      </c>
      <c r="L2178" s="120">
        <f>IFERROR(VLOOKUP($F2178&amp;$C2178,Sales!$J:$W,9,0),0)</f>
        <v>0</v>
      </c>
      <c r="M2178" s="120">
        <f>IFERROR(VLOOKUP($F2178&amp;$C2178,Sales!$J:$W,10,0),0)</f>
        <v>783383.99999999988</v>
      </c>
      <c r="N2178" s="120">
        <f>IFERROR(VLOOKUP($F2178&amp;$C2178,Sales!$J:$W,11,0),0)</f>
        <v>0</v>
      </c>
      <c r="O2178" s="120">
        <f>IFERROR(VLOOKUP($F2178&amp;$C2178,Sales!$J:$W,12,0),0)</f>
        <v>4</v>
      </c>
      <c r="P2178" s="120">
        <f>IFERROR(VLOOKUP($F2178&amp;$C2178,Sales!$J:$W,13,0),0)</f>
        <v>261127.99999999997</v>
      </c>
      <c r="Q2178" s="98">
        <f>IFERROR(VLOOKUP($F2178&amp;$C2178,Sales!$A:$H,7,0),0)</f>
        <v>0</v>
      </c>
      <c r="R2178" s="41">
        <f t="shared" si="66"/>
        <v>1</v>
      </c>
      <c r="S2178" s="41">
        <v>1</v>
      </c>
      <c r="T2178" s="41"/>
      <c r="U2178" s="41"/>
      <c r="V2178" s="15">
        <v>1</v>
      </c>
      <c r="W2178" s="15">
        <v>1</v>
      </c>
      <c r="X2178" s="15">
        <v>1</v>
      </c>
      <c r="Y2178" s="41">
        <v>1</v>
      </c>
      <c r="Z2178" s="41">
        <v>1</v>
      </c>
      <c r="AA2178" s="41"/>
      <c r="AB2178" s="41"/>
      <c r="AC2178" s="41"/>
      <c r="AD2178" s="41"/>
      <c r="AE2178" s="41"/>
      <c r="AF2178" s="41"/>
      <c r="AG2178" s="41"/>
      <c r="AH2178" s="15"/>
      <c r="AI2178" s="41"/>
      <c r="AJ2178" s="41"/>
      <c r="AK2178" s="41"/>
      <c r="AL2178" s="15"/>
      <c r="AM2178" s="15"/>
      <c r="AN2178" s="15"/>
      <c r="AO2178" s="15"/>
      <c r="AP2178" s="15"/>
      <c r="AQ2178" s="15"/>
      <c r="AR2178" s="15"/>
      <c r="AS2178" s="15"/>
      <c r="AT2178" s="132"/>
      <c r="AU2178" s="15"/>
      <c r="AV2178" s="15"/>
      <c r="AW2178" s="15"/>
      <c r="AX2178" s="15"/>
      <c r="AY2178" s="117"/>
      <c r="AZ2178" s="10">
        <v>1</v>
      </c>
      <c r="BA2178" t="s">
        <v>22</v>
      </c>
      <c r="BB2178" s="118" t="s">
        <v>23</v>
      </c>
      <c r="BD2178" s="119" t="str">
        <f t="shared" si="67"/>
        <v>01/396129514CBlibli Jabodetabek</v>
      </c>
      <c r="BG2178" s="118" t="s">
        <v>14848</v>
      </c>
    </row>
    <row r="2179" spans="2:60" s="118" customFormat="1" ht="13.5" customHeight="1" x14ac:dyDescent="0.35">
      <c r="B2179" s="116" t="s">
        <v>17</v>
      </c>
      <c r="C2179" s="10" t="s">
        <v>1648</v>
      </c>
      <c r="D2179" s="10" t="s">
        <v>65</v>
      </c>
      <c r="E2179" s="10" t="s">
        <v>66</v>
      </c>
      <c r="F2179" s="10" t="s">
        <v>14792</v>
      </c>
      <c r="G2179" s="137" t="s">
        <v>16305</v>
      </c>
      <c r="H2179" s="10" t="s">
        <v>16379</v>
      </c>
      <c r="I2179" s="10" t="s">
        <v>14821</v>
      </c>
      <c r="J2179" s="10" t="s">
        <v>15784</v>
      </c>
      <c r="K2179" s="10" t="s">
        <v>14822</v>
      </c>
      <c r="L2179" s="120">
        <f>IFERROR(VLOOKUP($F2179&amp;$C2179,Sales!$J:$W,9,0),0)</f>
        <v>0</v>
      </c>
      <c r="M2179" s="120">
        <f>IFERROR(VLOOKUP($F2179&amp;$C2179,Sales!$J:$W,10,0),0)</f>
        <v>1044503.9999999999</v>
      </c>
      <c r="N2179" s="120">
        <f>IFERROR(VLOOKUP($F2179&amp;$C2179,Sales!$J:$W,11,0),0)</f>
        <v>0</v>
      </c>
      <c r="O2179" s="120">
        <f>IFERROR(VLOOKUP($F2179&amp;$C2179,Sales!$J:$W,12,0),0)</f>
        <v>4</v>
      </c>
      <c r="P2179" s="120">
        <f>IFERROR(VLOOKUP($F2179&amp;$C2179,Sales!$J:$W,13,0),0)</f>
        <v>348167.99999999994</v>
      </c>
      <c r="Q2179" s="98">
        <f>IFERROR(VLOOKUP($F2179&amp;$C2179,Sales!$A:$H,7,0),0)</f>
        <v>0</v>
      </c>
      <c r="R2179" s="41">
        <f t="shared" si="66"/>
        <v>1</v>
      </c>
      <c r="S2179" s="41">
        <v>1</v>
      </c>
      <c r="T2179" s="41"/>
      <c r="U2179" s="41"/>
      <c r="V2179" s="15">
        <v>1</v>
      </c>
      <c r="W2179" s="15">
        <v>1</v>
      </c>
      <c r="X2179" s="15">
        <v>1</v>
      </c>
      <c r="Y2179" s="41">
        <v>1</v>
      </c>
      <c r="Z2179" s="41">
        <v>1</v>
      </c>
      <c r="AA2179" s="41"/>
      <c r="AB2179" s="41"/>
      <c r="AC2179" s="41"/>
      <c r="AD2179" s="41"/>
      <c r="AE2179" s="41"/>
      <c r="AF2179" s="41"/>
      <c r="AG2179" s="41"/>
      <c r="AH2179" s="15"/>
      <c r="AI2179" s="41"/>
      <c r="AJ2179" s="41"/>
      <c r="AK2179" s="41"/>
      <c r="AL2179" s="15"/>
      <c r="AM2179" s="15"/>
      <c r="AN2179" s="15"/>
      <c r="AO2179" s="15"/>
      <c r="AP2179" s="15"/>
      <c r="AQ2179" s="15"/>
      <c r="AR2179" s="15"/>
      <c r="AS2179" s="15"/>
      <c r="AT2179" s="15"/>
      <c r="AU2179" s="15"/>
      <c r="AV2179" s="15"/>
      <c r="AW2179" s="15"/>
      <c r="AX2179" s="15"/>
      <c r="AY2179" s="117"/>
      <c r="AZ2179" s="10">
        <v>1</v>
      </c>
      <c r="BA2179" t="s">
        <v>22</v>
      </c>
      <c r="BB2179" s="118" t="s">
        <v>23</v>
      </c>
      <c r="BD2179" s="119" t="str">
        <f t="shared" si="67"/>
        <v>01/396129514DBlibli Jabodetabek</v>
      </c>
      <c r="BG2179" s="118" t="s">
        <v>14848</v>
      </c>
    </row>
    <row r="2180" spans="2:60" s="118" customFormat="1" ht="13.5" customHeight="1" x14ac:dyDescent="0.35">
      <c r="B2180" s="116" t="s">
        <v>17</v>
      </c>
      <c r="C2180" s="10" t="s">
        <v>1648</v>
      </c>
      <c r="D2180" s="10" t="s">
        <v>65</v>
      </c>
      <c r="E2180" s="10" t="s">
        <v>66</v>
      </c>
      <c r="F2180" s="10" t="s">
        <v>14788</v>
      </c>
      <c r="G2180" s="137" t="s">
        <v>16306</v>
      </c>
      <c r="H2180" s="10" t="s">
        <v>16380</v>
      </c>
      <c r="I2180" s="10">
        <v>4987176142931</v>
      </c>
      <c r="J2180" s="124" t="s">
        <v>15785</v>
      </c>
      <c r="K2180" s="10" t="s">
        <v>14824</v>
      </c>
      <c r="L2180" s="120">
        <f>IFERROR(VLOOKUP($F2180&amp;$C2180,Sales!$J:$W,9,0),0)</f>
        <v>0</v>
      </c>
      <c r="M2180" s="120">
        <f>IFERROR(VLOOKUP($F2180&amp;$C2180,Sales!$J:$W,10,0),0)</f>
        <v>0</v>
      </c>
      <c r="N2180" s="120">
        <f>IFERROR(VLOOKUP($F2180&amp;$C2180,Sales!$J:$W,11,0),0)</f>
        <v>0</v>
      </c>
      <c r="O2180" s="120">
        <f>IFERROR(VLOOKUP($F2180&amp;$C2180,Sales!$J:$W,12,0),0)</f>
        <v>0</v>
      </c>
      <c r="P2180" s="120">
        <f>IFERROR(VLOOKUP($F2180&amp;$C2180,Sales!$J:$W,13,0),0)</f>
        <v>0</v>
      </c>
      <c r="Q2180" s="98">
        <f>IFERROR(VLOOKUP($F2180&amp;$C2180,Sales!$A:$H,7,0),0)</f>
        <v>0</v>
      </c>
      <c r="R2180" s="41">
        <f t="shared" ref="R2180:R2243" si="68">IFERROR(AVERAGE($S2180:$AW2180),"ERROR")</f>
        <v>1</v>
      </c>
      <c r="S2180" s="41">
        <v>1</v>
      </c>
      <c r="T2180" s="41"/>
      <c r="U2180" s="41"/>
      <c r="V2180" s="15">
        <v>1</v>
      </c>
      <c r="W2180" s="15">
        <v>1</v>
      </c>
      <c r="X2180" s="15">
        <v>1</v>
      </c>
      <c r="Y2180" s="41">
        <v>1</v>
      </c>
      <c r="Z2180" s="41">
        <v>1</v>
      </c>
      <c r="AA2180" s="41"/>
      <c r="AB2180" s="41"/>
      <c r="AC2180" s="41"/>
      <c r="AD2180" s="41"/>
      <c r="AE2180" s="41"/>
      <c r="AF2180" s="41"/>
      <c r="AG2180" s="41"/>
      <c r="AH2180" s="15"/>
      <c r="AI2180" s="41"/>
      <c r="AJ2180" s="41"/>
      <c r="AK2180" s="41"/>
      <c r="AL2180" s="15"/>
      <c r="AM2180" s="15"/>
      <c r="AN2180" s="15"/>
      <c r="AO2180" s="15"/>
      <c r="AP2180" s="15"/>
      <c r="AQ2180" s="15"/>
      <c r="AR2180" s="15"/>
      <c r="AS2180" s="15"/>
      <c r="AT2180" s="15"/>
      <c r="AU2180" s="15"/>
      <c r="AV2180" s="15"/>
      <c r="AW2180" s="15"/>
      <c r="AX2180" s="15"/>
      <c r="AY2180" s="117"/>
      <c r="AZ2180" s="10">
        <v>1</v>
      </c>
      <c r="BA2180" t="s">
        <v>22</v>
      </c>
      <c r="BB2180" s="118" t="s">
        <v>23</v>
      </c>
      <c r="BD2180" s="119" t="str">
        <f t="shared" ref="BD2180:BD2243" si="69">F2180&amp;C2180</f>
        <v>01/326127309DBlibli Jabodetabek</v>
      </c>
      <c r="BG2180" s="118" t="s">
        <v>14848</v>
      </c>
    </row>
    <row r="2181" spans="2:60" s="118" customFormat="1" ht="13.5" customHeight="1" x14ac:dyDescent="0.35">
      <c r="B2181" s="116" t="s">
        <v>17</v>
      </c>
      <c r="C2181" s="10" t="s">
        <v>1648</v>
      </c>
      <c r="D2181" s="10" t="s">
        <v>65</v>
      </c>
      <c r="E2181" s="10" t="s">
        <v>66</v>
      </c>
      <c r="F2181" s="10" t="s">
        <v>14793</v>
      </c>
      <c r="G2181" s="137" t="s">
        <v>16307</v>
      </c>
      <c r="H2181" s="10" t="s">
        <v>16381</v>
      </c>
      <c r="I2181" s="10" t="s">
        <v>14826</v>
      </c>
      <c r="J2181" s="10" t="s">
        <v>15786</v>
      </c>
      <c r="K2181" s="10" t="s">
        <v>14827</v>
      </c>
      <c r="L2181" s="120">
        <f>IFERROR(VLOOKUP($F2181&amp;$C2181,Sales!$J:$W,9,0),0)</f>
        <v>3305039.9999999995</v>
      </c>
      <c r="M2181" s="120">
        <f>IFERROR(VLOOKUP($F2181&amp;$C2181,Sales!$J:$W,10,0),0)</f>
        <v>826259.99999999988</v>
      </c>
      <c r="N2181" s="120">
        <f>IFERROR(VLOOKUP($F2181&amp;$C2181,Sales!$J:$W,11,0),0)</f>
        <v>0</v>
      </c>
      <c r="O2181" s="120">
        <f>IFERROR(VLOOKUP($F2181&amp;$C2181,Sales!$J:$W,12,0),0)</f>
        <v>20</v>
      </c>
      <c r="P2181" s="120">
        <f>IFERROR(VLOOKUP($F2181&amp;$C2181,Sales!$J:$W,13,0),0)</f>
        <v>1377099.9999999998</v>
      </c>
      <c r="Q2181" s="98">
        <f>IFERROR(VLOOKUP($F2181&amp;$C2181,Sales!$A:$H,7,0),0)</f>
        <v>0</v>
      </c>
      <c r="R2181" s="41">
        <f t="shared" si="68"/>
        <v>1</v>
      </c>
      <c r="S2181" s="41">
        <v>1</v>
      </c>
      <c r="T2181" s="41"/>
      <c r="U2181" s="41"/>
      <c r="V2181" s="15">
        <v>1</v>
      </c>
      <c r="W2181" s="15">
        <v>1</v>
      </c>
      <c r="X2181" s="15">
        <v>1</v>
      </c>
      <c r="Y2181" s="41">
        <v>1</v>
      </c>
      <c r="Z2181" s="41">
        <v>1</v>
      </c>
      <c r="AA2181" s="41"/>
      <c r="AB2181" s="41"/>
      <c r="AC2181" s="41"/>
      <c r="AD2181" s="41"/>
      <c r="AE2181" s="41"/>
      <c r="AF2181" s="41"/>
      <c r="AG2181" s="41"/>
      <c r="AH2181" s="15"/>
      <c r="AI2181" s="41"/>
      <c r="AJ2181" s="41"/>
      <c r="AK2181" s="41"/>
      <c r="AL2181" s="15"/>
      <c r="AM2181" s="15"/>
      <c r="AN2181" s="15"/>
      <c r="AO2181" s="15"/>
      <c r="AP2181" s="15"/>
      <c r="AQ2181" s="15"/>
      <c r="AR2181" s="15"/>
      <c r="AS2181" s="15"/>
      <c r="AT2181" s="15"/>
      <c r="AU2181" s="15"/>
      <c r="AV2181" s="15"/>
      <c r="AW2181" s="15"/>
      <c r="AX2181" s="15"/>
      <c r="AY2181" s="117"/>
      <c r="AZ2181" s="10">
        <v>1</v>
      </c>
      <c r="BA2181" t="s">
        <v>22</v>
      </c>
      <c r="BB2181" s="118" t="s">
        <v>23</v>
      </c>
      <c r="BD2181" s="119" t="str">
        <f t="shared" si="69"/>
        <v>01/396129514EBlibli Jabodetabek</v>
      </c>
      <c r="BG2181" s="118" t="s">
        <v>14848</v>
      </c>
    </row>
    <row r="2182" spans="2:60" s="118" customFormat="1" ht="13.5" customHeight="1" x14ac:dyDescent="0.35">
      <c r="B2182" s="116" t="s">
        <v>17</v>
      </c>
      <c r="C2182" s="10" t="s">
        <v>1648</v>
      </c>
      <c r="D2182" s="10" t="s">
        <v>65</v>
      </c>
      <c r="E2182" s="10" t="s">
        <v>66</v>
      </c>
      <c r="F2182" s="10" t="s">
        <v>14794</v>
      </c>
      <c r="G2182" s="137" t="s">
        <v>16308</v>
      </c>
      <c r="H2182" s="10" t="s">
        <v>16382</v>
      </c>
      <c r="I2182" s="10" t="s">
        <v>14829</v>
      </c>
      <c r="J2182" s="10" t="s">
        <v>15787</v>
      </c>
      <c r="K2182" s="10" t="s">
        <v>14830</v>
      </c>
      <c r="L2182" s="120">
        <f>IFERROR(VLOOKUP($F2182&amp;$C2182,Sales!$J:$W,9,0),0)</f>
        <v>0</v>
      </c>
      <c r="M2182" s="120">
        <f>IFERROR(VLOOKUP($F2182&amp;$C2182,Sales!$J:$W,10,0),0)</f>
        <v>1239383.9999999998</v>
      </c>
      <c r="N2182" s="120">
        <f>IFERROR(VLOOKUP($F2182&amp;$C2182,Sales!$J:$W,11,0),0)</f>
        <v>1239383.9999999998</v>
      </c>
      <c r="O2182" s="120">
        <f>IFERROR(VLOOKUP($F2182&amp;$C2182,Sales!$J:$W,12,0),0)</f>
        <v>8</v>
      </c>
      <c r="P2182" s="120">
        <f>IFERROR(VLOOKUP($F2182&amp;$C2182,Sales!$J:$W,13,0),0)</f>
        <v>826255.99999999988</v>
      </c>
      <c r="Q2182" s="98">
        <f>IFERROR(VLOOKUP($F2182&amp;$C2182,Sales!$A:$H,7,0),0)</f>
        <v>0</v>
      </c>
      <c r="R2182" s="41">
        <f t="shared" si="68"/>
        <v>1</v>
      </c>
      <c r="S2182" s="41">
        <v>1</v>
      </c>
      <c r="T2182" s="41"/>
      <c r="U2182" s="41"/>
      <c r="V2182" s="15">
        <v>1</v>
      </c>
      <c r="W2182" s="15">
        <v>1</v>
      </c>
      <c r="X2182" s="15">
        <v>1</v>
      </c>
      <c r="Y2182" s="41">
        <v>1</v>
      </c>
      <c r="Z2182" s="41">
        <v>1</v>
      </c>
      <c r="AA2182" s="41"/>
      <c r="AB2182" s="41"/>
      <c r="AC2182" s="41"/>
      <c r="AD2182" s="41"/>
      <c r="AE2182" s="41"/>
      <c r="AF2182" s="41"/>
      <c r="AG2182" s="41"/>
      <c r="AH2182" s="15"/>
      <c r="AI2182" s="41"/>
      <c r="AJ2182" s="41"/>
      <c r="AK2182" s="41"/>
      <c r="AL2182" s="15"/>
      <c r="AM2182" s="15"/>
      <c r="AN2182" s="15"/>
      <c r="AO2182" s="15"/>
      <c r="AP2182" s="15"/>
      <c r="AQ2182" s="15"/>
      <c r="AR2182" s="15"/>
      <c r="AS2182" s="15"/>
      <c r="AT2182" s="15"/>
      <c r="AU2182" s="15"/>
      <c r="AV2182" s="15"/>
      <c r="AW2182" s="15"/>
      <c r="AX2182" s="15"/>
      <c r="AY2182" s="117"/>
      <c r="AZ2182" s="10">
        <v>1</v>
      </c>
      <c r="BA2182" t="s">
        <v>22</v>
      </c>
      <c r="BB2182" s="118" t="s">
        <v>23</v>
      </c>
      <c r="BD2182" s="119" t="str">
        <f t="shared" si="69"/>
        <v>01/396129514FBlibli Jabodetabek</v>
      </c>
      <c r="BG2182" s="118" t="s">
        <v>14848</v>
      </c>
    </row>
    <row r="2183" spans="2:60" s="118" customFormat="1" ht="13.5" customHeight="1" x14ac:dyDescent="0.35">
      <c r="B2183" s="116" t="s">
        <v>17</v>
      </c>
      <c r="C2183" s="10" t="s">
        <v>1648</v>
      </c>
      <c r="D2183" s="10" t="s">
        <v>65</v>
      </c>
      <c r="E2183" s="10" t="s">
        <v>66</v>
      </c>
      <c r="F2183" s="10" t="s">
        <v>14795</v>
      </c>
      <c r="G2183" s="137" t="s">
        <v>16309</v>
      </c>
      <c r="H2183" s="10" t="s">
        <v>16383</v>
      </c>
      <c r="I2183" s="10" t="s">
        <v>14832</v>
      </c>
      <c r="J2183" s="10" t="s">
        <v>15788</v>
      </c>
      <c r="K2183" s="10" t="s">
        <v>14833</v>
      </c>
      <c r="L2183" s="120">
        <f>IFERROR(VLOOKUP($F2183&amp;$C2183,Sales!$J:$W,9,0),0)</f>
        <v>6610079.9999999991</v>
      </c>
      <c r="M2183" s="120">
        <f>IFERROR(VLOOKUP($F2183&amp;$C2183,Sales!$J:$W,10,0),0)</f>
        <v>1652519.9999999998</v>
      </c>
      <c r="N2183" s="120">
        <f>IFERROR(VLOOKUP($F2183&amp;$C2183,Sales!$J:$W,11,0),0)</f>
        <v>1652519.9999999998</v>
      </c>
      <c r="O2183" s="120">
        <f>IFERROR(VLOOKUP($F2183&amp;$C2183,Sales!$J:$W,12,0),0)</f>
        <v>24</v>
      </c>
      <c r="P2183" s="120">
        <f>IFERROR(VLOOKUP($F2183&amp;$C2183,Sales!$J:$W,13,0),0)</f>
        <v>3305039.9999999995</v>
      </c>
      <c r="Q2183" s="98">
        <f>IFERROR(VLOOKUP($F2183&amp;$C2183,Sales!$A:$H,7,0),0)</f>
        <v>0</v>
      </c>
      <c r="R2183" s="41">
        <f t="shared" si="68"/>
        <v>1</v>
      </c>
      <c r="S2183" s="41">
        <v>1</v>
      </c>
      <c r="T2183" s="41"/>
      <c r="U2183" s="41"/>
      <c r="V2183" s="15">
        <v>1</v>
      </c>
      <c r="W2183" s="15">
        <v>1</v>
      </c>
      <c r="X2183" s="15">
        <v>1</v>
      </c>
      <c r="Y2183" s="41">
        <v>1</v>
      </c>
      <c r="Z2183" s="41">
        <v>1</v>
      </c>
      <c r="AA2183" s="41"/>
      <c r="AB2183" s="41"/>
      <c r="AC2183" s="41"/>
      <c r="AD2183" s="41"/>
      <c r="AE2183" s="41"/>
      <c r="AF2183" s="41"/>
      <c r="AG2183" s="41"/>
      <c r="AH2183" s="15"/>
      <c r="AI2183" s="41"/>
      <c r="AJ2183" s="41"/>
      <c r="AK2183" s="41"/>
      <c r="AL2183" s="15"/>
      <c r="AM2183" s="15"/>
      <c r="AN2183" s="15"/>
      <c r="AO2183" s="15"/>
      <c r="AP2183" s="15"/>
      <c r="AQ2183" s="15"/>
      <c r="AR2183" s="15"/>
      <c r="AS2183" s="15"/>
      <c r="AT2183" s="15"/>
      <c r="AU2183" s="15"/>
      <c r="AV2183" s="15"/>
      <c r="AW2183" s="15"/>
      <c r="AX2183" s="15"/>
      <c r="AY2183" s="117"/>
      <c r="AZ2183" s="10">
        <v>1</v>
      </c>
      <c r="BA2183" t="s">
        <v>22</v>
      </c>
      <c r="BB2183" s="118" t="s">
        <v>23</v>
      </c>
      <c r="BD2183" s="119" t="str">
        <f t="shared" si="69"/>
        <v>01/396129514GBlibli Jabodetabek</v>
      </c>
      <c r="BG2183" s="118" t="s">
        <v>14848</v>
      </c>
    </row>
    <row r="2184" spans="2:60" s="118" customFormat="1" ht="13.5" customHeight="1" x14ac:dyDescent="0.35">
      <c r="B2184" s="116" t="s">
        <v>17</v>
      </c>
      <c r="C2184" s="10" t="s">
        <v>1648</v>
      </c>
      <c r="D2184" s="10" t="s">
        <v>694</v>
      </c>
      <c r="E2184" s="10" t="s">
        <v>695</v>
      </c>
      <c r="F2184" s="10" t="s">
        <v>14704</v>
      </c>
      <c r="G2184" s="137" t="s">
        <v>16310</v>
      </c>
      <c r="H2184" s="10" t="s">
        <v>16384</v>
      </c>
      <c r="I2184" s="10">
        <v>4987176132499</v>
      </c>
      <c r="J2184" s="10" t="s">
        <v>15789</v>
      </c>
      <c r="K2184" s="10" t="s">
        <v>14844</v>
      </c>
      <c r="L2184" s="120">
        <f>IFERROR(VLOOKUP($F2184&amp;$C2184,Sales!$J:$W,9,0),0)</f>
        <v>0</v>
      </c>
      <c r="M2184" s="120">
        <f>IFERROR(VLOOKUP($F2184&amp;$C2184,Sales!$J:$W,10,0),0)</f>
        <v>0</v>
      </c>
      <c r="N2184" s="120">
        <f>IFERROR(VLOOKUP($F2184&amp;$C2184,Sales!$J:$W,11,0),0)</f>
        <v>0</v>
      </c>
      <c r="O2184" s="120">
        <f>IFERROR(VLOOKUP($F2184&amp;$C2184,Sales!$J:$W,12,0),0)</f>
        <v>0</v>
      </c>
      <c r="P2184" s="120">
        <f>IFERROR(VLOOKUP($F2184&amp;$C2184,Sales!$J:$W,13,0),0)</f>
        <v>0</v>
      </c>
      <c r="Q2184" s="98">
        <f>IFERROR(VLOOKUP($F2184&amp;$C2184,Sales!$A:$H,7,0),0)</f>
        <v>0</v>
      </c>
      <c r="R2184" s="41">
        <f t="shared" si="68"/>
        <v>1</v>
      </c>
      <c r="S2184" s="41">
        <v>1</v>
      </c>
      <c r="T2184" s="41"/>
      <c r="U2184" s="41"/>
      <c r="V2184" s="15">
        <v>1</v>
      </c>
      <c r="W2184" s="15">
        <v>1</v>
      </c>
      <c r="X2184" s="15">
        <v>1</v>
      </c>
      <c r="Y2184" s="41">
        <v>1</v>
      </c>
      <c r="Z2184" s="41">
        <v>1</v>
      </c>
      <c r="AA2184" s="41"/>
      <c r="AB2184" s="41"/>
      <c r="AC2184" s="41"/>
      <c r="AD2184" s="41"/>
      <c r="AE2184" s="41"/>
      <c r="AF2184" s="41"/>
      <c r="AG2184" s="41"/>
      <c r="AH2184" s="15"/>
      <c r="AI2184" s="41"/>
      <c r="AJ2184" s="41"/>
      <c r="AK2184" s="41"/>
      <c r="AL2184" s="15"/>
      <c r="AM2184" s="15"/>
      <c r="AN2184" s="15"/>
      <c r="AO2184" s="15"/>
      <c r="AP2184" s="15"/>
      <c r="AQ2184" s="15"/>
      <c r="AR2184" s="15"/>
      <c r="AS2184" s="15"/>
      <c r="AT2184" s="15"/>
      <c r="AU2184" s="15"/>
      <c r="AV2184" s="15"/>
      <c r="AW2184" s="15"/>
      <c r="AX2184" s="15"/>
      <c r="AY2184" s="117"/>
      <c r="AZ2184" s="10">
        <v>1</v>
      </c>
      <c r="BA2184" t="s">
        <v>22</v>
      </c>
      <c r="BB2184" s="118" t="s">
        <v>23</v>
      </c>
      <c r="BD2184" s="119" t="str">
        <f t="shared" si="69"/>
        <v>01/265522901DBlibli Jabodetabek</v>
      </c>
      <c r="BG2184" s="118" t="s">
        <v>14848</v>
      </c>
    </row>
    <row r="2185" spans="2:60" s="118" customFormat="1" ht="13.5" customHeight="1" x14ac:dyDescent="0.35">
      <c r="B2185" s="116" t="s">
        <v>17</v>
      </c>
      <c r="C2185" s="10" t="s">
        <v>1648</v>
      </c>
      <c r="D2185" s="10" t="s">
        <v>694</v>
      </c>
      <c r="E2185" s="10" t="s">
        <v>695</v>
      </c>
      <c r="F2185" s="10" t="s">
        <v>14785</v>
      </c>
      <c r="G2185" s="137" t="s">
        <v>16311</v>
      </c>
      <c r="H2185" s="10" t="s">
        <v>16385</v>
      </c>
      <c r="I2185" s="10" t="s">
        <v>14841</v>
      </c>
      <c r="J2185" s="10" t="s">
        <v>15790</v>
      </c>
      <c r="K2185" s="10" t="s">
        <v>14845</v>
      </c>
      <c r="L2185" s="120">
        <f>IFERROR(VLOOKUP($F2185&amp;$C2185,Sales!$J:$W,9,0),0)</f>
        <v>0</v>
      </c>
      <c r="M2185" s="120">
        <f>IFERROR(VLOOKUP($F2185&amp;$C2185,Sales!$J:$W,10,0),0)</f>
        <v>0</v>
      </c>
      <c r="N2185" s="120">
        <f>IFERROR(VLOOKUP($F2185&amp;$C2185,Sales!$J:$W,11,0),0)</f>
        <v>0</v>
      </c>
      <c r="O2185" s="120">
        <f>IFERROR(VLOOKUP($F2185&amp;$C2185,Sales!$J:$W,12,0),0)</f>
        <v>0</v>
      </c>
      <c r="P2185" s="120">
        <f>IFERROR(VLOOKUP($F2185&amp;$C2185,Sales!$J:$W,13,0),0)</f>
        <v>0</v>
      </c>
      <c r="Q2185" s="98">
        <f>IFERROR(VLOOKUP($F2185&amp;$C2185,Sales!$A:$H,7,0),0)</f>
        <v>0</v>
      </c>
      <c r="R2185" s="41">
        <f t="shared" si="68"/>
        <v>1</v>
      </c>
      <c r="S2185" s="41">
        <v>1</v>
      </c>
      <c r="T2185" s="41"/>
      <c r="U2185" s="41"/>
      <c r="V2185" s="15">
        <v>1</v>
      </c>
      <c r="W2185" s="15">
        <v>1</v>
      </c>
      <c r="X2185" s="15">
        <v>1</v>
      </c>
      <c r="Y2185" s="41">
        <v>1</v>
      </c>
      <c r="Z2185" s="41">
        <v>1</v>
      </c>
      <c r="AA2185" s="41"/>
      <c r="AB2185" s="41"/>
      <c r="AC2185" s="41"/>
      <c r="AD2185" s="41"/>
      <c r="AE2185" s="41"/>
      <c r="AF2185" s="41"/>
      <c r="AG2185" s="41"/>
      <c r="AH2185" s="15"/>
      <c r="AI2185" s="41"/>
      <c r="AJ2185" s="41"/>
      <c r="AK2185" s="41"/>
      <c r="AL2185" s="15"/>
      <c r="AM2185" s="15"/>
      <c r="AN2185" s="15"/>
      <c r="AO2185" s="15"/>
      <c r="AP2185" s="15"/>
      <c r="AQ2185" s="15"/>
      <c r="AR2185" s="15"/>
      <c r="AS2185" s="15"/>
      <c r="AT2185" s="15"/>
      <c r="AU2185" s="15"/>
      <c r="AV2185" s="15"/>
      <c r="AW2185" s="15"/>
      <c r="AX2185" s="15"/>
      <c r="AY2185" s="117"/>
      <c r="AZ2185" s="10">
        <v>1</v>
      </c>
      <c r="BA2185" t="s">
        <v>22</v>
      </c>
      <c r="BB2185" s="118" t="s">
        <v>23</v>
      </c>
      <c r="BD2185" s="119" t="str">
        <f t="shared" si="69"/>
        <v>01/395529502DBlibli Jabodetabek</v>
      </c>
      <c r="BG2185" s="118" t="s">
        <v>14848</v>
      </c>
    </row>
    <row r="2186" spans="2:60" s="118" customFormat="1" ht="13.5" customHeight="1" x14ac:dyDescent="0.35">
      <c r="B2186" s="116" t="s">
        <v>17</v>
      </c>
      <c r="C2186" s="10" t="s">
        <v>1648</v>
      </c>
      <c r="D2186" s="10" t="s">
        <v>694</v>
      </c>
      <c r="E2186" s="10" t="s">
        <v>695</v>
      </c>
      <c r="F2186" s="10" t="s">
        <v>14786</v>
      </c>
      <c r="G2186" s="137" t="s">
        <v>16312</v>
      </c>
      <c r="H2186" s="10" t="s">
        <v>16386</v>
      </c>
      <c r="I2186" s="10" t="s">
        <v>14842</v>
      </c>
      <c r="J2186" s="10" t="s">
        <v>15791</v>
      </c>
      <c r="K2186" s="10" t="s">
        <v>14846</v>
      </c>
      <c r="L2186" s="120">
        <f>IFERROR(VLOOKUP($F2186&amp;$C2186,Sales!$J:$W,9,0),0)</f>
        <v>0</v>
      </c>
      <c r="M2186" s="120">
        <f>IFERROR(VLOOKUP($F2186&amp;$C2186,Sales!$J:$W,10,0),0)</f>
        <v>0</v>
      </c>
      <c r="N2186" s="120">
        <f>IFERROR(VLOOKUP($F2186&amp;$C2186,Sales!$J:$W,11,0),0)</f>
        <v>0</v>
      </c>
      <c r="O2186" s="120">
        <f>IFERROR(VLOOKUP($F2186&amp;$C2186,Sales!$J:$W,12,0),0)</f>
        <v>0</v>
      </c>
      <c r="P2186" s="120">
        <f>IFERROR(VLOOKUP($F2186&amp;$C2186,Sales!$J:$W,13,0),0)</f>
        <v>0</v>
      </c>
      <c r="Q2186" s="98">
        <f>IFERROR(VLOOKUP($F2186&amp;$C2186,Sales!$A:$H,7,0),0)</f>
        <v>0</v>
      </c>
      <c r="R2186" s="41">
        <f t="shared" si="68"/>
        <v>1</v>
      </c>
      <c r="S2186" s="41">
        <v>1</v>
      </c>
      <c r="T2186" s="41"/>
      <c r="U2186" s="41"/>
      <c r="V2186" s="15">
        <v>1</v>
      </c>
      <c r="W2186" s="15">
        <v>1</v>
      </c>
      <c r="X2186" s="15">
        <v>1</v>
      </c>
      <c r="Y2186" s="41">
        <v>1</v>
      </c>
      <c r="Z2186" s="41">
        <v>1</v>
      </c>
      <c r="AA2186" s="41"/>
      <c r="AB2186" s="41"/>
      <c r="AC2186" s="41"/>
      <c r="AD2186" s="41"/>
      <c r="AE2186" s="41"/>
      <c r="AF2186" s="41"/>
      <c r="AG2186" s="41"/>
      <c r="AH2186" s="15"/>
      <c r="AI2186" s="41"/>
      <c r="AJ2186" s="41"/>
      <c r="AK2186" s="41"/>
      <c r="AL2186" s="15"/>
      <c r="AM2186" s="15"/>
      <c r="AN2186" s="15"/>
      <c r="AO2186" s="15"/>
      <c r="AP2186" s="15"/>
      <c r="AQ2186" s="15"/>
      <c r="AR2186" s="15"/>
      <c r="AS2186" s="15"/>
      <c r="AT2186" s="15"/>
      <c r="AU2186" s="15"/>
      <c r="AV2186" s="15"/>
      <c r="AW2186" s="15"/>
      <c r="AX2186" s="15"/>
      <c r="AY2186" s="117"/>
      <c r="AZ2186" s="10">
        <v>1</v>
      </c>
      <c r="BA2186" t="s">
        <v>22</v>
      </c>
      <c r="BB2186" s="118" t="s">
        <v>23</v>
      </c>
      <c r="BD2186" s="119" t="str">
        <f t="shared" si="69"/>
        <v>01/395529502EBlibli Jabodetabek</v>
      </c>
      <c r="BG2186" s="118" t="s">
        <v>14848</v>
      </c>
    </row>
    <row r="2187" spans="2:60" s="118" customFormat="1" ht="13.5" customHeight="1" x14ac:dyDescent="0.35">
      <c r="B2187" s="116" t="s">
        <v>17</v>
      </c>
      <c r="C2187" s="10" t="s">
        <v>1648</v>
      </c>
      <c r="D2187" s="10" t="s">
        <v>694</v>
      </c>
      <c r="E2187" s="10" t="s">
        <v>695</v>
      </c>
      <c r="F2187" s="10" t="s">
        <v>14787</v>
      </c>
      <c r="G2187" s="137" t="s">
        <v>16313</v>
      </c>
      <c r="H2187" s="10" t="s">
        <v>16387</v>
      </c>
      <c r="I2187" s="10" t="s">
        <v>14843</v>
      </c>
      <c r="J2187" s="10" t="s">
        <v>15792</v>
      </c>
      <c r="K2187" s="10" t="s">
        <v>14847</v>
      </c>
      <c r="L2187" s="120">
        <f>IFERROR(VLOOKUP($F2187&amp;$C2187,Sales!$J:$W,9,0),0)</f>
        <v>0</v>
      </c>
      <c r="M2187" s="120">
        <f>IFERROR(VLOOKUP($F2187&amp;$C2187,Sales!$J:$W,10,0),0)</f>
        <v>0</v>
      </c>
      <c r="N2187" s="120">
        <f>IFERROR(VLOOKUP($F2187&amp;$C2187,Sales!$J:$W,11,0),0)</f>
        <v>0</v>
      </c>
      <c r="O2187" s="120">
        <f>IFERROR(VLOOKUP($F2187&amp;$C2187,Sales!$J:$W,12,0),0)</f>
        <v>0</v>
      </c>
      <c r="P2187" s="120">
        <f>IFERROR(VLOOKUP($F2187&amp;$C2187,Sales!$J:$W,13,0),0)</f>
        <v>0</v>
      </c>
      <c r="Q2187" s="98">
        <f>IFERROR(VLOOKUP($F2187&amp;$C2187,Sales!$A:$H,7,0),0)</f>
        <v>0</v>
      </c>
      <c r="R2187" s="41">
        <f t="shared" si="68"/>
        <v>1</v>
      </c>
      <c r="S2187" s="41">
        <v>1</v>
      </c>
      <c r="T2187" s="41"/>
      <c r="U2187" s="41"/>
      <c r="V2187" s="15">
        <v>1</v>
      </c>
      <c r="W2187" s="15">
        <v>1</v>
      </c>
      <c r="X2187" s="15">
        <v>1</v>
      </c>
      <c r="Y2187" s="41">
        <v>1</v>
      </c>
      <c r="Z2187" s="41">
        <v>1</v>
      </c>
      <c r="AA2187" s="41"/>
      <c r="AB2187" s="41"/>
      <c r="AC2187" s="41"/>
      <c r="AD2187" s="41"/>
      <c r="AE2187" s="41"/>
      <c r="AF2187" s="41"/>
      <c r="AG2187" s="41"/>
      <c r="AH2187" s="15"/>
      <c r="AI2187" s="41"/>
      <c r="AJ2187" s="41"/>
      <c r="AK2187" s="41"/>
      <c r="AL2187" s="15"/>
      <c r="AM2187" s="15"/>
      <c r="AN2187" s="15"/>
      <c r="AO2187" s="15"/>
      <c r="AP2187" s="15"/>
      <c r="AQ2187" s="15"/>
      <c r="AR2187" s="15"/>
      <c r="AS2187" s="15"/>
      <c r="AT2187" s="15"/>
      <c r="AU2187" s="15"/>
      <c r="AV2187" s="15"/>
      <c r="AW2187" s="15"/>
      <c r="AX2187" s="15"/>
      <c r="AY2187" s="117"/>
      <c r="AZ2187" s="10">
        <v>1</v>
      </c>
      <c r="BA2187" t="s">
        <v>22</v>
      </c>
      <c r="BB2187" s="118" t="s">
        <v>23</v>
      </c>
      <c r="BD2187" s="119" t="str">
        <f t="shared" si="69"/>
        <v>01/395529502FBlibli Jabodetabek</v>
      </c>
      <c r="BG2187" s="118" t="s">
        <v>14848</v>
      </c>
    </row>
    <row r="2188" spans="2:60" s="118" customFormat="1" ht="13.5" customHeight="1" x14ac:dyDescent="0.35">
      <c r="B2188" s="116" t="s">
        <v>17</v>
      </c>
      <c r="C2188" s="10" t="s">
        <v>1648</v>
      </c>
      <c r="D2188" s="10" t="s">
        <v>405</v>
      </c>
      <c r="E2188" s="10" t="s">
        <v>406</v>
      </c>
      <c r="F2188" s="10"/>
      <c r="G2188" s="137" t="s">
        <v>16314</v>
      </c>
      <c r="H2188" s="10" t="s">
        <v>16388</v>
      </c>
      <c r="I2188" s="10"/>
      <c r="J2188" s="10" t="s">
        <v>15793</v>
      </c>
      <c r="K2188" s="10" t="s">
        <v>14852</v>
      </c>
      <c r="L2188" s="120">
        <f>IFERROR(VLOOKUP($F2188&amp;$C2188,Sales!$J:$W,9,0),0)</f>
        <v>0</v>
      </c>
      <c r="M2188" s="120">
        <f>IFERROR(VLOOKUP($F2188&amp;$C2188,Sales!$J:$W,10,0),0)</f>
        <v>0</v>
      </c>
      <c r="N2188" s="120">
        <f>IFERROR(VLOOKUP($F2188&amp;$C2188,Sales!$J:$W,11,0),0)</f>
        <v>0</v>
      </c>
      <c r="O2188" s="120">
        <f>IFERROR(VLOOKUP($F2188&amp;$C2188,Sales!$J:$W,12,0),0)</f>
        <v>0</v>
      </c>
      <c r="P2188" s="120">
        <f>IFERROR(VLOOKUP($F2188&amp;$C2188,Sales!$J:$W,13,0),0)</f>
        <v>0</v>
      </c>
      <c r="Q2188" s="98">
        <f>IFERROR(VLOOKUP($F2188&amp;$C2188,Sales!$A:$H,7,0),0)</f>
        <v>0</v>
      </c>
      <c r="R2188" s="41">
        <f t="shared" si="68"/>
        <v>1</v>
      </c>
      <c r="S2188" s="41">
        <v>1</v>
      </c>
      <c r="T2188" s="41"/>
      <c r="U2188" s="41"/>
      <c r="V2188" s="15">
        <v>1</v>
      </c>
      <c r="W2188" s="15">
        <v>1</v>
      </c>
      <c r="X2188" s="15">
        <v>1</v>
      </c>
      <c r="Y2188" s="41">
        <v>1</v>
      </c>
      <c r="Z2188" s="41">
        <v>1</v>
      </c>
      <c r="AA2188" s="41"/>
      <c r="AB2188" s="41"/>
      <c r="AC2188" s="41"/>
      <c r="AD2188" s="41"/>
      <c r="AE2188" s="41"/>
      <c r="AF2188" s="41"/>
      <c r="AG2188" s="41"/>
      <c r="AH2188" s="15"/>
      <c r="AI2188" s="41"/>
      <c r="AJ2188" s="41"/>
      <c r="AK2188" s="41"/>
      <c r="AL2188" s="15"/>
      <c r="AM2188" s="15"/>
      <c r="AN2188" s="15"/>
      <c r="AO2188" s="15"/>
      <c r="AP2188" s="15"/>
      <c r="AQ2188" s="15"/>
      <c r="AR2188" s="15"/>
      <c r="AS2188" s="15"/>
      <c r="AT2188" s="15"/>
      <c r="AU2188" s="15"/>
      <c r="AV2188" s="15"/>
      <c r="AW2188" s="15"/>
      <c r="AX2188" s="15"/>
      <c r="AY2188" s="117"/>
      <c r="AZ2188" s="10">
        <v>1</v>
      </c>
      <c r="BA2188" t="s">
        <v>22</v>
      </c>
      <c r="BB2188" s="118" t="s">
        <v>23</v>
      </c>
      <c r="BD2188" s="119" t="str">
        <f t="shared" si="69"/>
        <v>Blibli Jabodetabek</v>
      </c>
      <c r="BG2188" s="118" t="s">
        <v>14853</v>
      </c>
    </row>
    <row r="2189" spans="2:60" s="118" customFormat="1" ht="13.5" customHeight="1" x14ac:dyDescent="0.35">
      <c r="B2189" s="116" t="s">
        <v>17</v>
      </c>
      <c r="C2189" s="10" t="s">
        <v>1648</v>
      </c>
      <c r="D2189" s="10" t="s">
        <v>549</v>
      </c>
      <c r="E2189" s="10" t="s">
        <v>194</v>
      </c>
      <c r="F2189" s="10" t="s">
        <v>728</v>
      </c>
      <c r="G2189" s="137" t="s">
        <v>20639</v>
      </c>
      <c r="H2189" s="10" t="s">
        <v>17199</v>
      </c>
      <c r="I2189" s="10" t="s">
        <v>729</v>
      </c>
      <c r="J2189" t="s">
        <v>20630</v>
      </c>
      <c r="K2189" s="10" t="s">
        <v>17160</v>
      </c>
      <c r="L2189" s="120">
        <f>IFERROR(VLOOKUP($F2189&amp;$C2189,Sales!$J:$W,9,0),0)</f>
        <v>0</v>
      </c>
      <c r="M2189" s="120">
        <f>IFERROR(VLOOKUP($F2189&amp;$C2189,Sales!$J:$W,10,0),0)</f>
        <v>0</v>
      </c>
      <c r="N2189" s="120">
        <f>IFERROR(VLOOKUP($F2189&amp;$C2189,Sales!$J:$W,11,0),0)</f>
        <v>0</v>
      </c>
      <c r="O2189" s="120">
        <f>IFERROR(VLOOKUP($F2189&amp;$C2189,Sales!$J:$W,12,0),0)</f>
        <v>0</v>
      </c>
      <c r="P2189" s="120">
        <f>IFERROR(VLOOKUP($F2189&amp;$C2189,Sales!$J:$W,13,0),0)</f>
        <v>0</v>
      </c>
      <c r="Q2189" s="98">
        <f>IFERROR(VLOOKUP($F2189&amp;$C2189,Sales!$A:$H,7,0),0)</f>
        <v>0</v>
      </c>
      <c r="R2189" s="41">
        <f t="shared" si="68"/>
        <v>0.66666666666666663</v>
      </c>
      <c r="S2189" s="41">
        <v>0</v>
      </c>
      <c r="T2189" s="41"/>
      <c r="U2189" s="41"/>
      <c r="V2189" s="15">
        <v>0</v>
      </c>
      <c r="W2189" s="15">
        <v>1</v>
      </c>
      <c r="X2189" s="15">
        <v>1</v>
      </c>
      <c r="Y2189" s="41">
        <v>1</v>
      </c>
      <c r="Z2189" s="41">
        <v>1</v>
      </c>
      <c r="AA2189" s="41"/>
      <c r="AB2189" s="41"/>
      <c r="AC2189" s="41"/>
      <c r="AD2189" s="41"/>
      <c r="AE2189" s="41"/>
      <c r="AF2189" s="41"/>
      <c r="AG2189" s="41"/>
      <c r="AH2189" s="41"/>
      <c r="AI2189" s="41"/>
      <c r="AJ2189" s="41"/>
      <c r="AK2189" s="41"/>
      <c r="AL2189" s="15"/>
      <c r="AM2189" s="41"/>
      <c r="AN2189" s="41"/>
      <c r="AO2189" s="41"/>
      <c r="AP2189" s="41"/>
      <c r="AQ2189" s="41"/>
      <c r="AR2189" s="15"/>
      <c r="AS2189" s="15"/>
      <c r="AT2189" s="15"/>
      <c r="AU2189" s="15"/>
      <c r="AV2189" s="15"/>
      <c r="AW2189" s="15"/>
      <c r="AX2189" s="15"/>
      <c r="AY2189" s="117"/>
      <c r="AZ2189" s="10">
        <v>1</v>
      </c>
      <c r="BA2189" t="s">
        <v>22</v>
      </c>
      <c r="BB2189" s="118" t="s">
        <v>23</v>
      </c>
      <c r="BD2189" s="119" t="str">
        <f t="shared" si="69"/>
        <v>01/245121004FBlibli Jabodetabek</v>
      </c>
      <c r="BH2189" s="151">
        <v>45057</v>
      </c>
    </row>
    <row r="2190" spans="2:60" s="118" customFormat="1" ht="13.5" customHeight="1" x14ac:dyDescent="0.35">
      <c r="B2190" s="116" t="s">
        <v>17</v>
      </c>
      <c r="C2190" s="10" t="s">
        <v>1648</v>
      </c>
      <c r="D2190" s="10" t="s">
        <v>549</v>
      </c>
      <c r="E2190" s="10" t="s">
        <v>194</v>
      </c>
      <c r="F2190" s="10" t="s">
        <v>10097</v>
      </c>
      <c r="G2190" s="137" t="s">
        <v>20640</v>
      </c>
      <c r="H2190" s="10" t="s">
        <v>17200</v>
      </c>
      <c r="I2190" s="10" t="s">
        <v>9914</v>
      </c>
      <c r="J2190" t="s">
        <v>20631</v>
      </c>
      <c r="K2190" s="10" t="s">
        <v>17161</v>
      </c>
      <c r="L2190" s="120">
        <f>IFERROR(VLOOKUP($F2190&amp;$C2190,Sales!$J:$W,9,0),0)</f>
        <v>0</v>
      </c>
      <c r="M2190" s="120">
        <f>IFERROR(VLOOKUP($F2190&amp;$C2190,Sales!$J:$W,10,0),0)</f>
        <v>0</v>
      </c>
      <c r="N2190" s="120">
        <f>IFERROR(VLOOKUP($F2190&amp;$C2190,Sales!$J:$W,11,0),0)</f>
        <v>0</v>
      </c>
      <c r="O2190" s="120">
        <f>IFERROR(VLOOKUP($F2190&amp;$C2190,Sales!$J:$W,12,0),0)</f>
        <v>0</v>
      </c>
      <c r="P2190" s="120">
        <f>IFERROR(VLOOKUP($F2190&amp;$C2190,Sales!$J:$W,13,0),0)</f>
        <v>0</v>
      </c>
      <c r="Q2190" s="98">
        <f>IFERROR(VLOOKUP($F2190&amp;$C2190,Sales!$A:$H,7,0),0)</f>
        <v>0</v>
      </c>
      <c r="R2190" s="41">
        <f t="shared" si="68"/>
        <v>1</v>
      </c>
      <c r="S2190" s="41">
        <v>1</v>
      </c>
      <c r="T2190" s="41"/>
      <c r="U2190" s="41"/>
      <c r="V2190" s="15">
        <v>1</v>
      </c>
      <c r="W2190" s="15">
        <v>1</v>
      </c>
      <c r="X2190" s="15">
        <v>1</v>
      </c>
      <c r="Y2190" s="41">
        <v>1</v>
      </c>
      <c r="Z2190" s="41">
        <v>1</v>
      </c>
      <c r="AA2190" s="41"/>
      <c r="AB2190" s="41"/>
      <c r="AC2190" s="41"/>
      <c r="AD2190" s="41"/>
      <c r="AE2190" s="41"/>
      <c r="AF2190" s="41"/>
      <c r="AG2190" s="41"/>
      <c r="AH2190" s="41"/>
      <c r="AI2190" s="41"/>
      <c r="AJ2190" s="41"/>
      <c r="AK2190" s="41"/>
      <c r="AL2190" s="15"/>
      <c r="AM2190" s="41"/>
      <c r="AN2190" s="41"/>
      <c r="AO2190" s="41"/>
      <c r="AP2190" s="41"/>
      <c r="AQ2190" s="41"/>
      <c r="AR2190" s="41"/>
      <c r="AS2190" s="15"/>
      <c r="AT2190" s="15"/>
      <c r="AU2190" s="15"/>
      <c r="AV2190" s="15"/>
      <c r="AW2190" s="15"/>
      <c r="AX2190" s="15"/>
      <c r="AY2190" s="117"/>
      <c r="AZ2190" s="10">
        <v>1</v>
      </c>
      <c r="BA2190" t="s">
        <v>22</v>
      </c>
      <c r="BB2190" s="118" t="s">
        <v>23</v>
      </c>
      <c r="BD2190" s="119" t="str">
        <f t="shared" si="69"/>
        <v>01/395129506VBlibli Jabodetabek</v>
      </c>
      <c r="BH2190" s="151">
        <v>45057</v>
      </c>
    </row>
    <row r="2191" spans="2:60" s="118" customFormat="1" ht="13.5" customHeight="1" x14ac:dyDescent="0.35">
      <c r="B2191" s="116" t="s">
        <v>17</v>
      </c>
      <c r="C2191" s="10" t="s">
        <v>1648</v>
      </c>
      <c r="D2191" s="10" t="s">
        <v>549</v>
      </c>
      <c r="E2191" s="10" t="s">
        <v>194</v>
      </c>
      <c r="F2191" s="10" t="s">
        <v>10098</v>
      </c>
      <c r="G2191" s="137"/>
      <c r="H2191" s="175" t="s">
        <v>17201</v>
      </c>
      <c r="I2191" s="10" t="s">
        <v>9917</v>
      </c>
      <c r="J2191" s="10" t="s">
        <v>17248</v>
      </c>
      <c r="K2191" s="10" t="s">
        <v>17162</v>
      </c>
      <c r="L2191" s="120"/>
      <c r="M2191" s="120"/>
      <c r="N2191" s="120"/>
      <c r="O2191" s="120"/>
      <c r="P2191" s="120"/>
      <c r="Q2191" s="98">
        <f>IFERROR(VLOOKUP($F2191&amp;$C2191,Sales!$A:$H,7,0),0)</f>
        <v>0</v>
      </c>
      <c r="R2191" s="41" t="str">
        <f t="shared" si="68"/>
        <v>ERROR</v>
      </c>
      <c r="S2191" s="15"/>
      <c r="T2191" s="15"/>
      <c r="U2191" s="15"/>
      <c r="V2191" s="15"/>
      <c r="W2191" s="15"/>
      <c r="X2191" s="15"/>
      <c r="Y2191" s="41"/>
      <c r="Z2191" s="41"/>
      <c r="AA2191" s="41"/>
      <c r="AB2191" s="15"/>
      <c r="AC2191" s="15"/>
      <c r="AD2191" s="15"/>
      <c r="AE2191" s="15"/>
      <c r="AF2191" s="15"/>
      <c r="AG2191" s="15"/>
      <c r="AH2191" s="15"/>
      <c r="AI2191" s="15"/>
      <c r="AJ2191" s="41"/>
      <c r="AK2191" s="15"/>
      <c r="AL2191" s="15"/>
      <c r="AM2191" s="15"/>
      <c r="AN2191" s="15"/>
      <c r="AO2191" s="15"/>
      <c r="AP2191" s="15"/>
      <c r="AQ2191" s="15"/>
      <c r="AR2191" s="15"/>
      <c r="AS2191" s="15"/>
      <c r="AT2191" s="132"/>
      <c r="AU2191" s="15"/>
      <c r="AV2191" s="15"/>
      <c r="AW2191" s="15"/>
      <c r="AX2191" s="15"/>
      <c r="AY2191" s="117"/>
      <c r="AZ2191" s="10">
        <v>1</v>
      </c>
      <c r="BA2191" t="s">
        <v>22</v>
      </c>
      <c r="BB2191" s="87" t="s">
        <v>88</v>
      </c>
      <c r="BD2191" s="119" t="str">
        <f t="shared" si="69"/>
        <v>01/395129506YBlibli Jabodetabek</v>
      </c>
      <c r="BE2191" s="151">
        <v>45098</v>
      </c>
      <c r="BH2191" s="151">
        <v>45057</v>
      </c>
    </row>
    <row r="2192" spans="2:60" s="118" customFormat="1" ht="13.5" customHeight="1" x14ac:dyDescent="0.35">
      <c r="B2192" s="116" t="s">
        <v>17</v>
      </c>
      <c r="C2192" s="10" t="s">
        <v>1648</v>
      </c>
      <c r="D2192" s="10" t="s">
        <v>549</v>
      </c>
      <c r="E2192" s="10" t="s">
        <v>194</v>
      </c>
      <c r="F2192" s="10" t="s">
        <v>9711</v>
      </c>
      <c r="G2192" s="137" t="e">
        <v>#N/A</v>
      </c>
      <c r="H2192" s="10" t="s">
        <v>17202</v>
      </c>
      <c r="I2192" s="10" t="s">
        <v>9724</v>
      </c>
      <c r="J2192" s="10" t="s">
        <v>17249</v>
      </c>
      <c r="K2192" s="10" t="s">
        <v>9732</v>
      </c>
      <c r="L2192" s="120">
        <f>IFERROR(VLOOKUP($F2192&amp;$C2192,Sales!$J:$W,9,0),0)</f>
        <v>0</v>
      </c>
      <c r="M2192" s="120">
        <f>IFERROR(VLOOKUP($F2192&amp;$C2192,Sales!$J:$W,10,0),0)</f>
        <v>0</v>
      </c>
      <c r="N2192" s="120">
        <f>IFERROR(VLOOKUP($F2192&amp;$C2192,Sales!$J:$W,11,0),0)</f>
        <v>0</v>
      </c>
      <c r="O2192" s="120">
        <f>IFERROR(VLOOKUP($F2192&amp;$C2192,Sales!$J:$W,12,0),0)</f>
        <v>0</v>
      </c>
      <c r="P2192" s="120">
        <f>IFERROR(VLOOKUP($F2192&amp;$C2192,Sales!$J:$W,13,0),0)</f>
        <v>0</v>
      </c>
      <c r="Q2192" s="98">
        <f>IFERROR(VLOOKUP($F2192&amp;$C2192,Sales!$A:$H,7,0),0)</f>
        <v>0</v>
      </c>
      <c r="R2192" s="41">
        <f t="shared" si="68"/>
        <v>0.16666666666666666</v>
      </c>
      <c r="S2192" s="41">
        <v>1</v>
      </c>
      <c r="T2192" s="41"/>
      <c r="U2192" s="41"/>
      <c r="V2192" s="15">
        <v>0</v>
      </c>
      <c r="W2192" s="15">
        <v>0</v>
      </c>
      <c r="X2192" s="15">
        <v>0</v>
      </c>
      <c r="Y2192" s="41">
        <v>0</v>
      </c>
      <c r="Z2192" s="41">
        <v>0</v>
      </c>
      <c r="AA2192" s="41"/>
      <c r="AB2192" s="41"/>
      <c r="AC2192" s="41"/>
      <c r="AD2192" s="41"/>
      <c r="AE2192" s="41"/>
      <c r="AF2192" s="41"/>
      <c r="AG2192" s="41"/>
      <c r="AH2192" s="15"/>
      <c r="AI2192" s="41"/>
      <c r="AJ2192" s="41"/>
      <c r="AK2192" s="41"/>
      <c r="AL2192" s="15"/>
      <c r="AM2192" s="15"/>
      <c r="AN2192" s="15"/>
      <c r="AO2192" s="15"/>
      <c r="AP2192" s="15"/>
      <c r="AQ2192" s="15"/>
      <c r="AR2192" s="15"/>
      <c r="AS2192" s="15"/>
      <c r="AT2192" s="15"/>
      <c r="AU2192" s="15"/>
      <c r="AV2192" s="15"/>
      <c r="AW2192" s="15"/>
      <c r="AX2192" s="15"/>
      <c r="AY2192" s="117"/>
      <c r="AZ2192" s="10">
        <v>1</v>
      </c>
      <c r="BA2192" t="s">
        <v>22</v>
      </c>
      <c r="BB2192" s="118" t="s">
        <v>23</v>
      </c>
      <c r="BD2192" s="119" t="str">
        <f t="shared" si="69"/>
        <v>01/395129507FBlibli Jabodetabek</v>
      </c>
      <c r="BH2192" s="151">
        <v>45057</v>
      </c>
    </row>
    <row r="2193" spans="2:60" s="118" customFormat="1" ht="13.5" customHeight="1" x14ac:dyDescent="0.35">
      <c r="B2193" s="116" t="s">
        <v>17</v>
      </c>
      <c r="C2193" s="10" t="s">
        <v>1648</v>
      </c>
      <c r="D2193" s="10" t="s">
        <v>549</v>
      </c>
      <c r="E2193" s="10" t="s">
        <v>194</v>
      </c>
      <c r="F2193" s="10" t="s">
        <v>10095</v>
      </c>
      <c r="G2193" s="137"/>
      <c r="H2193" s="175" t="s">
        <v>17203</v>
      </c>
      <c r="I2193" s="10" t="s">
        <v>9911</v>
      </c>
      <c r="J2193" s="10" t="s">
        <v>17250</v>
      </c>
      <c r="K2193" s="124" t="s">
        <v>17163</v>
      </c>
      <c r="L2193" s="120"/>
      <c r="M2193" s="120"/>
      <c r="N2193" s="120"/>
      <c r="O2193" s="120"/>
      <c r="P2193" s="120"/>
      <c r="Q2193" s="98">
        <f>IFERROR(VLOOKUP($F2193&amp;$C2193,Sales!$A:$H,7,0),0)</f>
        <v>0</v>
      </c>
      <c r="R2193" s="41" t="str">
        <f t="shared" si="68"/>
        <v>ERROR</v>
      </c>
      <c r="S2193" s="15"/>
      <c r="T2193" s="15"/>
      <c r="U2193" s="15"/>
      <c r="V2193" s="15"/>
      <c r="W2193" s="15"/>
      <c r="X2193" s="15"/>
      <c r="Y2193" s="41"/>
      <c r="Z2193" s="41"/>
      <c r="AA2193" s="41"/>
      <c r="AB2193" s="15"/>
      <c r="AC2193" s="15"/>
      <c r="AD2193" s="15"/>
      <c r="AE2193" s="15"/>
      <c r="AF2193" s="15"/>
      <c r="AG2193" s="15"/>
      <c r="AH2193" s="15"/>
      <c r="AI2193" s="15"/>
      <c r="AJ2193" s="41"/>
      <c r="AK2193" s="15"/>
      <c r="AL2193" s="15"/>
      <c r="AM2193" s="15"/>
      <c r="AN2193" s="15"/>
      <c r="AO2193" s="15"/>
      <c r="AP2193" s="15"/>
      <c r="AQ2193" s="15"/>
      <c r="AR2193" s="15"/>
      <c r="AS2193" s="15"/>
      <c r="AT2193" s="132"/>
      <c r="AU2193" s="15"/>
      <c r="AV2193" s="15"/>
      <c r="AW2193" s="15"/>
      <c r="AX2193" s="15"/>
      <c r="AY2193" s="117"/>
      <c r="AZ2193" s="10">
        <v>1</v>
      </c>
      <c r="BA2193" t="s">
        <v>22</v>
      </c>
      <c r="BB2193" s="87" t="s">
        <v>88</v>
      </c>
      <c r="BD2193" s="119" t="str">
        <f t="shared" si="69"/>
        <v>01/395129506SBlibli Jabodetabek</v>
      </c>
      <c r="BE2193" s="151">
        <v>45098</v>
      </c>
      <c r="BH2193" s="151">
        <v>45057</v>
      </c>
    </row>
    <row r="2194" spans="2:60" s="118" customFormat="1" ht="13.5" customHeight="1" x14ac:dyDescent="0.35">
      <c r="B2194" s="116" t="s">
        <v>17</v>
      </c>
      <c r="C2194" s="10" t="s">
        <v>1648</v>
      </c>
      <c r="D2194" s="10" t="s">
        <v>549</v>
      </c>
      <c r="E2194" s="10" t="s">
        <v>194</v>
      </c>
      <c r="F2194" s="10" t="s">
        <v>9865</v>
      </c>
      <c r="G2194" s="137" t="s">
        <v>20641</v>
      </c>
      <c r="H2194" s="10" t="s">
        <v>17204</v>
      </c>
      <c r="I2194" s="10">
        <v>4987176076625</v>
      </c>
      <c r="J2194" t="s">
        <v>20632</v>
      </c>
      <c r="K2194" s="10" t="s">
        <v>17164</v>
      </c>
      <c r="L2194" s="120">
        <f>IFERROR(VLOOKUP($F2194&amp;$C2194,Sales!$J:$W,9,0),0)</f>
        <v>0</v>
      </c>
      <c r="M2194" s="120">
        <f>IFERROR(VLOOKUP($F2194&amp;$C2194,Sales!$J:$W,10,0),0)</f>
        <v>0</v>
      </c>
      <c r="N2194" s="120">
        <f>IFERROR(VLOOKUP($F2194&amp;$C2194,Sales!$J:$W,11,0),0)</f>
        <v>0</v>
      </c>
      <c r="O2194" s="120">
        <f>IFERROR(VLOOKUP($F2194&amp;$C2194,Sales!$J:$W,12,0),0)</f>
        <v>0</v>
      </c>
      <c r="P2194" s="120">
        <f>IFERROR(VLOOKUP($F2194&amp;$C2194,Sales!$J:$W,13,0),0)</f>
        <v>0</v>
      </c>
      <c r="Q2194" s="98">
        <f>IFERROR(VLOOKUP($F2194&amp;$C2194,Sales!$A:$H,7,0),0)</f>
        <v>0</v>
      </c>
      <c r="R2194" s="41">
        <f t="shared" si="68"/>
        <v>1</v>
      </c>
      <c r="S2194" s="41">
        <v>1</v>
      </c>
      <c r="T2194" s="41"/>
      <c r="U2194" s="41"/>
      <c r="V2194" s="15">
        <v>1</v>
      </c>
      <c r="W2194" s="15">
        <v>1</v>
      </c>
      <c r="X2194" s="15">
        <v>1</v>
      </c>
      <c r="Y2194" s="41">
        <v>1</v>
      </c>
      <c r="Z2194" s="41">
        <v>1</v>
      </c>
      <c r="AA2194" s="41"/>
      <c r="AB2194" s="41"/>
      <c r="AC2194" s="41"/>
      <c r="AD2194" s="41"/>
      <c r="AE2194" s="41"/>
      <c r="AF2194" s="41"/>
      <c r="AG2194" s="41"/>
      <c r="AH2194" s="41"/>
      <c r="AI2194" s="41"/>
      <c r="AJ2194" s="41"/>
      <c r="AK2194" s="41"/>
      <c r="AL2194" s="15"/>
      <c r="AM2194" s="41"/>
      <c r="AN2194" s="41"/>
      <c r="AO2194" s="41"/>
      <c r="AP2194" s="41"/>
      <c r="AQ2194" s="41"/>
      <c r="AR2194" s="41"/>
      <c r="AS2194" s="15"/>
      <c r="AT2194" s="15"/>
      <c r="AU2194" s="15"/>
      <c r="AV2194" s="15"/>
      <c r="AW2194" s="15"/>
      <c r="AX2194" s="15"/>
      <c r="AY2194" s="117"/>
      <c r="AZ2194" s="10">
        <v>1</v>
      </c>
      <c r="BA2194" t="s">
        <v>22</v>
      </c>
      <c r="BB2194" s="118" t="s">
        <v>23</v>
      </c>
      <c r="BD2194" s="119" t="str">
        <f t="shared" si="69"/>
        <v>01/245121004SBlibli Jabodetabek</v>
      </c>
      <c r="BH2194" s="151">
        <v>45057</v>
      </c>
    </row>
    <row r="2195" spans="2:60" s="118" customFormat="1" ht="13.5" customHeight="1" x14ac:dyDescent="0.35">
      <c r="B2195" s="116" t="s">
        <v>17</v>
      </c>
      <c r="C2195" s="10" t="s">
        <v>1648</v>
      </c>
      <c r="D2195" s="10" t="s">
        <v>549</v>
      </c>
      <c r="E2195" s="10" t="s">
        <v>194</v>
      </c>
      <c r="F2195" s="10" t="s">
        <v>9713</v>
      </c>
      <c r="G2195" s="137" t="e">
        <v>#N/A</v>
      </c>
      <c r="H2195" s="10" t="s">
        <v>17205</v>
      </c>
      <c r="I2195" s="10" t="s">
        <v>9726</v>
      </c>
      <c r="J2195" s="10" t="s">
        <v>17251</v>
      </c>
      <c r="K2195" s="10" t="s">
        <v>9734</v>
      </c>
      <c r="L2195" s="120">
        <f>IFERROR(VLOOKUP($F2195&amp;$C2195,Sales!$J:$W,9,0),0)</f>
        <v>0</v>
      </c>
      <c r="M2195" s="120">
        <f>IFERROR(VLOOKUP($F2195&amp;$C2195,Sales!$J:$W,10,0),0)</f>
        <v>0</v>
      </c>
      <c r="N2195" s="120">
        <f>IFERROR(VLOOKUP($F2195&amp;$C2195,Sales!$J:$W,11,0),0)</f>
        <v>0</v>
      </c>
      <c r="O2195" s="120">
        <f>IFERROR(VLOOKUP($F2195&amp;$C2195,Sales!$J:$W,12,0),0)</f>
        <v>0</v>
      </c>
      <c r="P2195" s="120">
        <f>IFERROR(VLOOKUP($F2195&amp;$C2195,Sales!$J:$W,13,0),0)</f>
        <v>0</v>
      </c>
      <c r="Q2195" s="98">
        <f>IFERROR(VLOOKUP($F2195&amp;$C2195,Sales!$A:$H,7,0),0)</f>
        <v>0</v>
      </c>
      <c r="R2195" s="41">
        <f t="shared" si="68"/>
        <v>1</v>
      </c>
      <c r="S2195" s="41">
        <v>1</v>
      </c>
      <c r="T2195" s="41"/>
      <c r="U2195" s="41"/>
      <c r="V2195" s="15">
        <v>1</v>
      </c>
      <c r="W2195" s="15">
        <v>1</v>
      </c>
      <c r="X2195" s="15">
        <v>1</v>
      </c>
      <c r="Y2195" s="41">
        <v>1</v>
      </c>
      <c r="Z2195" s="41">
        <v>1</v>
      </c>
      <c r="AA2195" s="41"/>
      <c r="AB2195" s="41"/>
      <c r="AC2195" s="41"/>
      <c r="AD2195" s="41"/>
      <c r="AE2195" s="41"/>
      <c r="AF2195" s="41"/>
      <c r="AG2195" s="41"/>
      <c r="AH2195" s="15"/>
      <c r="AI2195" s="41"/>
      <c r="AJ2195" s="41"/>
      <c r="AK2195" s="41"/>
      <c r="AL2195" s="15"/>
      <c r="AM2195" s="15"/>
      <c r="AN2195" s="15"/>
      <c r="AO2195" s="15"/>
      <c r="AP2195" s="15"/>
      <c r="AQ2195" s="15"/>
      <c r="AR2195" s="15"/>
      <c r="AS2195" s="15"/>
      <c r="AT2195" s="15"/>
      <c r="AU2195" s="15"/>
      <c r="AV2195" s="15"/>
      <c r="AW2195" s="15"/>
      <c r="AX2195" s="15"/>
      <c r="AY2195" s="117"/>
      <c r="AZ2195" s="10">
        <v>1</v>
      </c>
      <c r="BA2195" t="s">
        <v>22</v>
      </c>
      <c r="BB2195" s="118" t="s">
        <v>23</v>
      </c>
      <c r="BD2195" s="119" t="str">
        <f t="shared" si="69"/>
        <v>01/395129507JBlibli Jabodetabek</v>
      </c>
      <c r="BH2195" s="151">
        <v>45057</v>
      </c>
    </row>
    <row r="2196" spans="2:60" s="118" customFormat="1" ht="13.5" customHeight="1" x14ac:dyDescent="0.35">
      <c r="B2196" s="116" t="s">
        <v>17</v>
      </c>
      <c r="C2196" s="10" t="s">
        <v>1648</v>
      </c>
      <c r="D2196" s="10" t="s">
        <v>549</v>
      </c>
      <c r="E2196" s="10" t="s">
        <v>194</v>
      </c>
      <c r="F2196" s="10" t="s">
        <v>9822</v>
      </c>
      <c r="G2196" s="137" t="e">
        <v>#N/A</v>
      </c>
      <c r="H2196" s="10" t="s">
        <v>17206</v>
      </c>
      <c r="I2196" s="10">
        <v>6903148264836</v>
      </c>
      <c r="J2196" s="10" t="s">
        <v>17252</v>
      </c>
      <c r="K2196" s="10" t="s">
        <v>10441</v>
      </c>
      <c r="L2196" s="120">
        <f>IFERROR(VLOOKUP($F2196&amp;$C2196,Sales!$J:$W,9,0),0)</f>
        <v>0</v>
      </c>
      <c r="M2196" s="120">
        <f>IFERROR(VLOOKUP($F2196&amp;$C2196,Sales!$J:$W,10,0),0)</f>
        <v>0</v>
      </c>
      <c r="N2196" s="120">
        <f>IFERROR(VLOOKUP($F2196&amp;$C2196,Sales!$J:$W,11,0),0)</f>
        <v>0</v>
      </c>
      <c r="O2196" s="120">
        <f>IFERROR(VLOOKUP($F2196&amp;$C2196,Sales!$J:$W,12,0),0)</f>
        <v>0</v>
      </c>
      <c r="P2196" s="120">
        <f>IFERROR(VLOOKUP($F2196&amp;$C2196,Sales!$J:$W,13,0),0)</f>
        <v>0</v>
      </c>
      <c r="Q2196" s="98">
        <f>IFERROR(VLOOKUP($F2196&amp;$C2196,Sales!$A:$H,7,0),0)</f>
        <v>0</v>
      </c>
      <c r="R2196" s="41">
        <f t="shared" si="68"/>
        <v>1</v>
      </c>
      <c r="S2196" s="41">
        <v>1</v>
      </c>
      <c r="T2196" s="41"/>
      <c r="U2196" s="41"/>
      <c r="V2196" s="15">
        <v>1</v>
      </c>
      <c r="W2196" s="15">
        <v>1</v>
      </c>
      <c r="X2196" s="15">
        <v>1</v>
      </c>
      <c r="Y2196" s="41">
        <v>1</v>
      </c>
      <c r="Z2196" s="41">
        <v>1</v>
      </c>
      <c r="AA2196" s="41"/>
      <c r="AB2196" s="41"/>
      <c r="AC2196" s="41"/>
      <c r="AD2196" s="41"/>
      <c r="AE2196" s="41"/>
      <c r="AF2196" s="41"/>
      <c r="AG2196" s="41"/>
      <c r="AH2196" s="15"/>
      <c r="AI2196" s="41"/>
      <c r="AJ2196" s="41"/>
      <c r="AK2196" s="41"/>
      <c r="AL2196" s="15"/>
      <c r="AM2196" s="15"/>
      <c r="AN2196" s="15"/>
      <c r="AO2196" s="15"/>
      <c r="AP2196" s="15"/>
      <c r="AQ2196" s="15"/>
      <c r="AR2196" s="15"/>
      <c r="AS2196" s="15"/>
      <c r="AT2196" s="15"/>
      <c r="AU2196" s="15"/>
      <c r="AV2196" s="15"/>
      <c r="AW2196" s="15"/>
      <c r="AX2196" s="15"/>
      <c r="AY2196" s="117"/>
      <c r="AZ2196" s="10">
        <v>1</v>
      </c>
      <c r="BA2196" t="s">
        <v>22</v>
      </c>
      <c r="BB2196" s="118" t="s">
        <v>23</v>
      </c>
      <c r="BD2196" s="119" t="str">
        <f t="shared" si="69"/>
        <v>01/245121004YBlibli Jabodetabek</v>
      </c>
      <c r="BH2196" s="151">
        <v>45057</v>
      </c>
    </row>
    <row r="2197" spans="2:60" s="118" customFormat="1" ht="13.5" customHeight="1" x14ac:dyDescent="0.35">
      <c r="B2197" s="116" t="s">
        <v>17</v>
      </c>
      <c r="C2197" s="10" t="s">
        <v>1648</v>
      </c>
      <c r="D2197" s="10" t="s">
        <v>549</v>
      </c>
      <c r="E2197" s="10" t="s">
        <v>194</v>
      </c>
      <c r="F2197" s="10" t="s">
        <v>595</v>
      </c>
      <c r="G2197" t="s">
        <v>20628</v>
      </c>
      <c r="H2197" s="10" t="s">
        <v>17207</v>
      </c>
      <c r="I2197" s="10" t="s">
        <v>596</v>
      </c>
      <c r="J2197" s="10" t="s">
        <v>17253</v>
      </c>
      <c r="K2197" s="10" t="s">
        <v>17165</v>
      </c>
      <c r="L2197" s="120">
        <f>IFERROR(VLOOKUP($F2197&amp;$C2197,Sales!$J:$W,9,0),0)</f>
        <v>0</v>
      </c>
      <c r="M2197" s="120">
        <f>IFERROR(VLOOKUP($F2197&amp;$C2197,Sales!$J:$W,10,0),0)</f>
        <v>0</v>
      </c>
      <c r="N2197" s="120">
        <f>IFERROR(VLOOKUP($F2197&amp;$C2197,Sales!$J:$W,11,0),0)</f>
        <v>0</v>
      </c>
      <c r="O2197" s="120">
        <f>IFERROR(VLOOKUP($F2197&amp;$C2197,Sales!$J:$W,12,0),0)</f>
        <v>0</v>
      </c>
      <c r="P2197" s="120">
        <f>IFERROR(VLOOKUP($F2197&amp;$C2197,Sales!$J:$W,13,0),0)</f>
        <v>0</v>
      </c>
      <c r="Q2197" s="98">
        <f>IFERROR(VLOOKUP($F2197&amp;$C2197,Sales!$A:$H,7,0),0)</f>
        <v>0</v>
      </c>
      <c r="R2197" s="41">
        <f t="shared" si="68"/>
        <v>1</v>
      </c>
      <c r="S2197" s="41">
        <v>1</v>
      </c>
      <c r="T2197" s="41"/>
      <c r="U2197" s="41"/>
      <c r="V2197" s="15">
        <v>1</v>
      </c>
      <c r="W2197" s="15">
        <v>1</v>
      </c>
      <c r="X2197" s="15">
        <v>1</v>
      </c>
      <c r="Y2197" s="41">
        <v>1</v>
      </c>
      <c r="Z2197" s="41">
        <v>1</v>
      </c>
      <c r="AA2197" s="41"/>
      <c r="AB2197" s="41"/>
      <c r="AC2197" s="41"/>
      <c r="AD2197" s="41"/>
      <c r="AE2197" s="41"/>
      <c r="AF2197" s="41"/>
      <c r="AG2197" s="41"/>
      <c r="AH2197" s="15"/>
      <c r="AI2197" s="41"/>
      <c r="AJ2197" s="41"/>
      <c r="AK2197" s="41"/>
      <c r="AL2197" s="15"/>
      <c r="AM2197" s="15"/>
      <c r="AN2197" s="15"/>
      <c r="AO2197" s="15"/>
      <c r="AP2197" s="15"/>
      <c r="AQ2197" s="15"/>
      <c r="AR2197" s="15"/>
      <c r="AS2197" s="15"/>
      <c r="AT2197" s="15"/>
      <c r="AU2197" s="15"/>
      <c r="AV2197" s="15"/>
      <c r="AW2197" s="15"/>
      <c r="AX2197" s="15"/>
      <c r="AY2197" s="117"/>
      <c r="AZ2197" s="10">
        <v>1</v>
      </c>
      <c r="BA2197" t="s">
        <v>22</v>
      </c>
      <c r="BB2197" s="118" t="s">
        <v>23</v>
      </c>
      <c r="BD2197" s="119" t="str">
        <f t="shared" si="69"/>
        <v>01/245121101TBlibli Jabodetabek</v>
      </c>
      <c r="BH2197" s="151">
        <v>45057</v>
      </c>
    </row>
    <row r="2198" spans="2:60" s="118" customFormat="1" ht="13.5" customHeight="1" x14ac:dyDescent="0.35">
      <c r="B2198" s="116" t="s">
        <v>17</v>
      </c>
      <c r="C2198" s="10" t="s">
        <v>1648</v>
      </c>
      <c r="D2198" s="10" t="s">
        <v>549</v>
      </c>
      <c r="E2198" s="10" t="s">
        <v>194</v>
      </c>
      <c r="F2198" s="10" t="s">
        <v>1291</v>
      </c>
      <c r="G2198" s="137" t="e">
        <v>#N/A</v>
      </c>
      <c r="H2198" s="10" t="s">
        <v>17208</v>
      </c>
      <c r="I2198" s="10" t="s">
        <v>1292</v>
      </c>
      <c r="J2198" s="10" t="s">
        <v>17254</v>
      </c>
      <c r="K2198" s="10" t="s">
        <v>17166</v>
      </c>
      <c r="L2198" s="120">
        <f>IFERROR(VLOOKUP($F2198&amp;$C2198,Sales!$J:$W,9,0),0)</f>
        <v>0</v>
      </c>
      <c r="M2198" s="120">
        <f>IFERROR(VLOOKUP($F2198&amp;$C2198,Sales!$J:$W,10,0),0)</f>
        <v>0</v>
      </c>
      <c r="N2198" s="120">
        <f>IFERROR(VLOOKUP($F2198&amp;$C2198,Sales!$J:$W,11,0),0)</f>
        <v>0</v>
      </c>
      <c r="O2198" s="120">
        <f>IFERROR(VLOOKUP($F2198&amp;$C2198,Sales!$J:$W,12,0),0)</f>
        <v>0</v>
      </c>
      <c r="P2198" s="120">
        <f>IFERROR(VLOOKUP($F2198&amp;$C2198,Sales!$J:$W,13,0),0)</f>
        <v>0</v>
      </c>
      <c r="Q2198" s="98">
        <f>IFERROR(VLOOKUP($F2198&amp;$C2198,Sales!$A:$H,7,0),0)</f>
        <v>0</v>
      </c>
      <c r="R2198" s="41">
        <f t="shared" si="68"/>
        <v>1</v>
      </c>
      <c r="S2198" s="41">
        <v>1</v>
      </c>
      <c r="T2198" s="41"/>
      <c r="U2198" s="41"/>
      <c r="V2198" s="15">
        <v>1</v>
      </c>
      <c r="W2198" s="15">
        <v>1</v>
      </c>
      <c r="X2198" s="15">
        <v>1</v>
      </c>
      <c r="Y2198" s="41">
        <v>1</v>
      </c>
      <c r="Z2198" s="41">
        <v>1</v>
      </c>
      <c r="AA2198" s="41"/>
      <c r="AB2198" s="41"/>
      <c r="AC2198" s="41"/>
      <c r="AD2198" s="41"/>
      <c r="AE2198" s="41"/>
      <c r="AF2198" s="41"/>
      <c r="AG2198" s="41"/>
      <c r="AH2198" s="15"/>
      <c r="AI2198" s="41"/>
      <c r="AJ2198" s="41"/>
      <c r="AK2198" s="41"/>
      <c r="AL2198" s="15"/>
      <c r="AM2198" s="15"/>
      <c r="AN2198" s="15"/>
      <c r="AO2198" s="15"/>
      <c r="AP2198" s="15"/>
      <c r="AQ2198" s="15"/>
      <c r="AR2198" s="15"/>
      <c r="AS2198" s="15"/>
      <c r="AT2198" s="15"/>
      <c r="AU2198" s="15"/>
      <c r="AV2198" s="15"/>
      <c r="AW2198" s="15"/>
      <c r="AX2198" s="15"/>
      <c r="AY2198" s="117"/>
      <c r="AZ2198" s="10">
        <v>1</v>
      </c>
      <c r="BA2198" t="s">
        <v>22</v>
      </c>
      <c r="BB2198" s="118" t="s">
        <v>23</v>
      </c>
      <c r="BD2198" s="119" t="str">
        <f t="shared" si="69"/>
        <v>01/395129501HBlibli Jabodetabek</v>
      </c>
      <c r="BH2198" s="151">
        <v>45057</v>
      </c>
    </row>
    <row r="2199" spans="2:60" s="118" customFormat="1" ht="13.5" customHeight="1" x14ac:dyDescent="0.35">
      <c r="B2199" s="116" t="s">
        <v>17</v>
      </c>
      <c r="C2199" s="10" t="s">
        <v>1648</v>
      </c>
      <c r="D2199" s="10" t="s">
        <v>549</v>
      </c>
      <c r="E2199" s="10" t="s">
        <v>194</v>
      </c>
      <c r="F2199" s="10" t="s">
        <v>11567</v>
      </c>
      <c r="G2199" s="137" t="e">
        <v>#N/A</v>
      </c>
      <c r="H2199" s="10" t="s">
        <v>17209</v>
      </c>
      <c r="I2199" s="10">
        <v>4987176109279</v>
      </c>
      <c r="J2199" s="10" t="s">
        <v>17255</v>
      </c>
      <c r="K2199" s="10" t="s">
        <v>17167</v>
      </c>
      <c r="L2199" s="120">
        <f>IFERROR(VLOOKUP($F2199&amp;$C2199,Sales!$J:$W,9,0),0)</f>
        <v>0</v>
      </c>
      <c r="M2199" s="120">
        <f>IFERROR(VLOOKUP($F2199&amp;$C2199,Sales!$J:$W,10,0),0)</f>
        <v>0</v>
      </c>
      <c r="N2199" s="120">
        <f>IFERROR(VLOOKUP($F2199&amp;$C2199,Sales!$J:$W,11,0),0)</f>
        <v>0</v>
      </c>
      <c r="O2199" s="120">
        <f>IFERROR(VLOOKUP($F2199&amp;$C2199,Sales!$J:$W,12,0),0)</f>
        <v>0</v>
      </c>
      <c r="P2199" s="120">
        <f>IFERROR(VLOOKUP($F2199&amp;$C2199,Sales!$J:$W,13,0),0)</f>
        <v>0</v>
      </c>
      <c r="Q2199" s="98">
        <f>IFERROR(VLOOKUP($F2199&amp;$C2199,Sales!$A:$H,7,0),0)</f>
        <v>0</v>
      </c>
      <c r="R2199" s="41">
        <f t="shared" si="68"/>
        <v>1</v>
      </c>
      <c r="S2199" s="41">
        <v>1</v>
      </c>
      <c r="T2199" s="41"/>
      <c r="U2199" s="41"/>
      <c r="V2199" s="15">
        <v>1</v>
      </c>
      <c r="W2199" s="15">
        <v>1</v>
      </c>
      <c r="X2199" s="15">
        <v>1</v>
      </c>
      <c r="Y2199" s="41">
        <v>1</v>
      </c>
      <c r="Z2199" s="41">
        <v>1</v>
      </c>
      <c r="AA2199" s="41"/>
      <c r="AB2199" s="41"/>
      <c r="AC2199" s="41"/>
      <c r="AD2199" s="41"/>
      <c r="AE2199" s="41"/>
      <c r="AF2199" s="41"/>
      <c r="AG2199" s="41"/>
      <c r="AH2199" s="15"/>
      <c r="AI2199" s="41"/>
      <c r="AJ2199" s="41"/>
      <c r="AK2199" s="41"/>
      <c r="AL2199" s="15"/>
      <c r="AM2199" s="15"/>
      <c r="AN2199" s="15"/>
      <c r="AO2199" s="15"/>
      <c r="AP2199" s="15"/>
      <c r="AQ2199" s="15"/>
      <c r="AR2199" s="15"/>
      <c r="AS2199" s="15"/>
      <c r="AT2199" s="15"/>
      <c r="AU2199" s="15"/>
      <c r="AV2199" s="15"/>
      <c r="AW2199" s="15"/>
      <c r="AX2199" s="15"/>
      <c r="AY2199" s="117"/>
      <c r="AZ2199" s="10">
        <v>1</v>
      </c>
      <c r="BA2199" t="s">
        <v>22</v>
      </c>
      <c r="BB2199" s="118" t="s">
        <v>23</v>
      </c>
      <c r="BD2199" s="119" t="str">
        <f t="shared" si="69"/>
        <v>01/245121005PBlibli Jabodetabek</v>
      </c>
      <c r="BH2199" s="151">
        <v>45057</v>
      </c>
    </row>
    <row r="2200" spans="2:60" s="118" customFormat="1" ht="13.5" customHeight="1" x14ac:dyDescent="0.35">
      <c r="B2200" s="116" t="s">
        <v>17</v>
      </c>
      <c r="C2200" s="10" t="s">
        <v>1648</v>
      </c>
      <c r="D2200" s="10" t="s">
        <v>549</v>
      </c>
      <c r="E2200" s="10" t="s">
        <v>194</v>
      </c>
      <c r="F2200" s="10" t="s">
        <v>9712</v>
      </c>
      <c r="G2200" s="137" t="s">
        <v>20649</v>
      </c>
      <c r="H2200" s="10" t="s">
        <v>17210</v>
      </c>
      <c r="I2200" s="10" t="s">
        <v>9725</v>
      </c>
      <c r="J2200" s="10" t="s">
        <v>17256</v>
      </c>
      <c r="K2200" s="10" t="s">
        <v>9733</v>
      </c>
      <c r="L2200" s="120">
        <f>IFERROR(VLOOKUP($F2200&amp;$C2200,Sales!$J:$W,9,0),0)</f>
        <v>0</v>
      </c>
      <c r="M2200" s="120">
        <f>IFERROR(VLOOKUP($F2200&amp;$C2200,Sales!$J:$W,10,0),0)</f>
        <v>0</v>
      </c>
      <c r="N2200" s="120">
        <f>IFERROR(VLOOKUP($F2200&amp;$C2200,Sales!$J:$W,11,0),0)</f>
        <v>0</v>
      </c>
      <c r="O2200" s="120">
        <f>IFERROR(VLOOKUP($F2200&amp;$C2200,Sales!$J:$W,12,0),0)</f>
        <v>0</v>
      </c>
      <c r="P2200" s="120">
        <f>IFERROR(VLOOKUP($F2200&amp;$C2200,Sales!$J:$W,13,0),0)</f>
        <v>0</v>
      </c>
      <c r="Q2200" s="98">
        <f>IFERROR(VLOOKUP($F2200&amp;$C2200,Sales!$A:$H,7,0),0)</f>
        <v>0</v>
      </c>
      <c r="R2200" s="41">
        <f t="shared" si="68"/>
        <v>1</v>
      </c>
      <c r="S2200" s="41">
        <v>1</v>
      </c>
      <c r="T2200" s="41"/>
      <c r="U2200" s="41"/>
      <c r="V2200" s="15">
        <v>1</v>
      </c>
      <c r="W2200" s="15">
        <v>1</v>
      </c>
      <c r="X2200" s="15">
        <v>1</v>
      </c>
      <c r="Y2200" s="41">
        <v>1</v>
      </c>
      <c r="Z2200" s="41">
        <v>1</v>
      </c>
      <c r="AA2200" s="41"/>
      <c r="AB2200" s="41"/>
      <c r="AC2200" s="41"/>
      <c r="AD2200" s="41"/>
      <c r="AE2200" s="41"/>
      <c r="AF2200" s="41"/>
      <c r="AG2200" s="41"/>
      <c r="AH2200" s="15"/>
      <c r="AI2200" s="41"/>
      <c r="AJ2200" s="41"/>
      <c r="AK2200" s="41"/>
      <c r="AL2200" s="15"/>
      <c r="AM2200" s="15"/>
      <c r="AN2200" s="15"/>
      <c r="AO2200" s="15"/>
      <c r="AP2200" s="15"/>
      <c r="AQ2200" s="15"/>
      <c r="AR2200" s="15"/>
      <c r="AS2200" s="15"/>
      <c r="AT2200" s="15"/>
      <c r="AU2200" s="15"/>
      <c r="AV2200" s="15"/>
      <c r="AW2200" s="15"/>
      <c r="AX2200" s="15"/>
      <c r="AY2200" s="117"/>
      <c r="AZ2200" s="10">
        <v>1</v>
      </c>
      <c r="BA2200" t="s">
        <v>22</v>
      </c>
      <c r="BB2200" s="118" t="s">
        <v>23</v>
      </c>
      <c r="BD2200" s="119" t="str">
        <f t="shared" si="69"/>
        <v>01/395129507HBlibli Jabodetabek</v>
      </c>
      <c r="BH2200" s="151">
        <v>45057</v>
      </c>
    </row>
    <row r="2201" spans="2:60" s="118" customFormat="1" ht="13.5" customHeight="1" x14ac:dyDescent="0.35">
      <c r="B2201" s="116" t="s">
        <v>17</v>
      </c>
      <c r="C2201" s="10" t="s">
        <v>1648</v>
      </c>
      <c r="D2201" s="10" t="s">
        <v>549</v>
      </c>
      <c r="E2201" s="10" t="s">
        <v>194</v>
      </c>
      <c r="F2201" s="10" t="s">
        <v>9866</v>
      </c>
      <c r="G2201" s="137" t="s">
        <v>20642</v>
      </c>
      <c r="H2201" s="10" t="s">
        <v>17211</v>
      </c>
      <c r="I2201" s="10">
        <v>4987176076618</v>
      </c>
      <c r="J2201" t="s">
        <v>20633</v>
      </c>
      <c r="K2201" s="10" t="s">
        <v>17168</v>
      </c>
      <c r="L2201" s="120">
        <f>IFERROR(VLOOKUP($F2201&amp;$C2201,Sales!$J:$W,9,0),0)</f>
        <v>0</v>
      </c>
      <c r="M2201" s="120">
        <f>IFERROR(VLOOKUP($F2201&amp;$C2201,Sales!$J:$W,10,0),0)</f>
        <v>0</v>
      </c>
      <c r="N2201" s="120">
        <f>IFERROR(VLOOKUP($F2201&amp;$C2201,Sales!$J:$W,11,0),0)</f>
        <v>0</v>
      </c>
      <c r="O2201" s="120">
        <f>IFERROR(VLOOKUP($F2201&amp;$C2201,Sales!$J:$W,12,0),0)</f>
        <v>0</v>
      </c>
      <c r="P2201" s="120">
        <f>IFERROR(VLOOKUP($F2201&amp;$C2201,Sales!$J:$W,13,0),0)</f>
        <v>0</v>
      </c>
      <c r="Q2201" s="98">
        <f>IFERROR(VLOOKUP($F2201&amp;$C2201,Sales!$A:$H,7,0),0)</f>
        <v>0</v>
      </c>
      <c r="R2201" s="41">
        <f t="shared" si="68"/>
        <v>1</v>
      </c>
      <c r="S2201" s="41">
        <v>1</v>
      </c>
      <c r="T2201" s="41"/>
      <c r="U2201" s="41"/>
      <c r="V2201" s="15">
        <v>1</v>
      </c>
      <c r="W2201" s="15">
        <v>1</v>
      </c>
      <c r="X2201" s="15">
        <v>1</v>
      </c>
      <c r="Y2201" s="41">
        <v>1</v>
      </c>
      <c r="Z2201" s="41">
        <v>1</v>
      </c>
      <c r="AA2201" s="41"/>
      <c r="AB2201" s="41"/>
      <c r="AC2201" s="41"/>
      <c r="AD2201" s="41"/>
      <c r="AE2201" s="41"/>
      <c r="AF2201" s="41"/>
      <c r="AG2201" s="41"/>
      <c r="AH2201" s="41"/>
      <c r="AI2201" s="41"/>
      <c r="AJ2201" s="41"/>
      <c r="AK2201" s="41"/>
      <c r="AL2201" s="15"/>
      <c r="AM2201" s="41"/>
      <c r="AN2201" s="41"/>
      <c r="AO2201" s="41"/>
      <c r="AP2201" s="41"/>
      <c r="AQ2201" s="41"/>
      <c r="AR2201" s="41"/>
      <c r="AS2201" s="15"/>
      <c r="AT2201" s="15"/>
      <c r="AU2201" s="15"/>
      <c r="AV2201" s="15"/>
      <c r="AW2201" s="15"/>
      <c r="AX2201" s="15"/>
      <c r="AY2201" s="117"/>
      <c r="AZ2201" s="10">
        <v>1</v>
      </c>
      <c r="BA2201" t="s">
        <v>22</v>
      </c>
      <c r="BB2201" s="118" t="s">
        <v>23</v>
      </c>
      <c r="BD2201" s="119" t="str">
        <f t="shared" si="69"/>
        <v>01/245121004TBlibli Jabodetabek</v>
      </c>
      <c r="BH2201" s="151">
        <v>45057</v>
      </c>
    </row>
    <row r="2202" spans="2:60" s="118" customFormat="1" ht="13.5" customHeight="1" x14ac:dyDescent="0.35">
      <c r="B2202" s="116" t="s">
        <v>17</v>
      </c>
      <c r="C2202" s="10" t="s">
        <v>1648</v>
      </c>
      <c r="D2202" s="10" t="s">
        <v>549</v>
      </c>
      <c r="E2202" s="10" t="s">
        <v>194</v>
      </c>
      <c r="F2202" s="10" t="s">
        <v>9828</v>
      </c>
      <c r="G2202" s="137" t="e">
        <v>#N/A</v>
      </c>
      <c r="H2202" s="10" t="s">
        <v>17212</v>
      </c>
      <c r="I2202" s="10" t="s">
        <v>9903</v>
      </c>
      <c r="J2202" s="10" t="s">
        <v>17257</v>
      </c>
      <c r="K2202" s="10" t="s">
        <v>9731</v>
      </c>
      <c r="L2202" s="120">
        <f>IFERROR(VLOOKUP($F2202&amp;$C2202,Sales!$J:$W,9,0),0)</f>
        <v>0</v>
      </c>
      <c r="M2202" s="120">
        <f>IFERROR(VLOOKUP($F2202&amp;$C2202,Sales!$J:$W,10,0),0)</f>
        <v>0</v>
      </c>
      <c r="N2202" s="120">
        <f>IFERROR(VLOOKUP($F2202&amp;$C2202,Sales!$J:$W,11,0),0)</f>
        <v>0</v>
      </c>
      <c r="O2202" s="120">
        <f>IFERROR(VLOOKUP($F2202&amp;$C2202,Sales!$J:$W,12,0),0)</f>
        <v>0</v>
      </c>
      <c r="P2202" s="120">
        <f>IFERROR(VLOOKUP($F2202&amp;$C2202,Sales!$J:$W,13,0),0)</f>
        <v>0</v>
      </c>
      <c r="Q2202" s="98">
        <f>IFERROR(VLOOKUP($F2202&amp;$C2202,Sales!$A:$H,7,0),0)</f>
        <v>0</v>
      </c>
      <c r="R2202" s="41">
        <f t="shared" si="68"/>
        <v>1</v>
      </c>
      <c r="S2202" s="41">
        <v>1</v>
      </c>
      <c r="T2202" s="41"/>
      <c r="U2202" s="41"/>
      <c r="V2202" s="15">
        <v>1</v>
      </c>
      <c r="W2202" s="15">
        <v>1</v>
      </c>
      <c r="X2202" s="15">
        <v>1</v>
      </c>
      <c r="Y2202" s="41">
        <v>1</v>
      </c>
      <c r="Z2202" s="41">
        <v>1</v>
      </c>
      <c r="AA2202" s="41"/>
      <c r="AB2202" s="41"/>
      <c r="AC2202" s="41"/>
      <c r="AD2202" s="41"/>
      <c r="AE2202" s="41"/>
      <c r="AF2202" s="41"/>
      <c r="AG2202" s="41"/>
      <c r="AH2202" s="15"/>
      <c r="AI2202" s="41"/>
      <c r="AJ2202" s="41"/>
      <c r="AK2202" s="41"/>
      <c r="AL2202" s="15"/>
      <c r="AM2202" s="15"/>
      <c r="AN2202" s="15"/>
      <c r="AO2202" s="15"/>
      <c r="AP2202" s="15"/>
      <c r="AQ2202" s="15"/>
      <c r="AR2202" s="15"/>
      <c r="AS2202" s="15"/>
      <c r="AT2202" s="15"/>
      <c r="AU2202" s="15"/>
      <c r="AV2202" s="15"/>
      <c r="AW2202" s="15"/>
      <c r="AX2202" s="15"/>
      <c r="AY2202" s="117"/>
      <c r="AZ2202" s="10">
        <v>1</v>
      </c>
      <c r="BA2202" t="s">
        <v>22</v>
      </c>
      <c r="BB2202" s="118" t="s">
        <v>23</v>
      </c>
      <c r="BD2202" s="119" t="str">
        <f t="shared" si="69"/>
        <v>01/395129507EBlibli Jabodetabek</v>
      </c>
      <c r="BH2202" s="151">
        <v>45057</v>
      </c>
    </row>
    <row r="2203" spans="2:60" s="118" customFormat="1" ht="13.5" customHeight="1" x14ac:dyDescent="0.35">
      <c r="B2203" s="116" t="s">
        <v>17</v>
      </c>
      <c r="C2203" s="10" t="s">
        <v>1648</v>
      </c>
      <c r="D2203" s="10" t="s">
        <v>549</v>
      </c>
      <c r="E2203" s="10" t="s">
        <v>194</v>
      </c>
      <c r="F2203" s="10" t="s">
        <v>6097</v>
      </c>
      <c r="G2203" s="137" t="e">
        <v>#N/A</v>
      </c>
      <c r="H2203" s="10" t="s">
        <v>17213</v>
      </c>
      <c r="I2203" s="10" t="s">
        <v>6415</v>
      </c>
      <c r="J2203" s="10" t="s">
        <v>17258</v>
      </c>
      <c r="K2203" s="10" t="s">
        <v>17169</v>
      </c>
      <c r="L2203" s="120">
        <f>IFERROR(VLOOKUP($F2203&amp;$C2203,Sales!$J:$W,9,0),0)</f>
        <v>0</v>
      </c>
      <c r="M2203" s="120">
        <f>IFERROR(VLOOKUP($F2203&amp;$C2203,Sales!$J:$W,10,0),0)</f>
        <v>0</v>
      </c>
      <c r="N2203" s="120">
        <f>IFERROR(VLOOKUP($F2203&amp;$C2203,Sales!$J:$W,11,0),0)</f>
        <v>0</v>
      </c>
      <c r="O2203" s="120">
        <f>IFERROR(VLOOKUP($F2203&amp;$C2203,Sales!$J:$W,12,0),0)</f>
        <v>0</v>
      </c>
      <c r="P2203" s="120">
        <f>IFERROR(VLOOKUP($F2203&amp;$C2203,Sales!$J:$W,13,0),0)</f>
        <v>0</v>
      </c>
      <c r="Q2203" s="98">
        <f>IFERROR(VLOOKUP($F2203&amp;$C2203,Sales!$A:$H,7,0),0)</f>
        <v>0</v>
      </c>
      <c r="R2203" s="41">
        <f t="shared" si="68"/>
        <v>1</v>
      </c>
      <c r="S2203" s="41">
        <v>1</v>
      </c>
      <c r="T2203" s="41"/>
      <c r="U2203" s="41"/>
      <c r="V2203" s="15">
        <v>1</v>
      </c>
      <c r="W2203" s="15">
        <v>1</v>
      </c>
      <c r="X2203" s="15">
        <v>1</v>
      </c>
      <c r="Y2203" s="41">
        <v>1</v>
      </c>
      <c r="Z2203" s="41">
        <v>1</v>
      </c>
      <c r="AA2203" s="41"/>
      <c r="AB2203" s="41"/>
      <c r="AC2203" s="41"/>
      <c r="AD2203" s="41"/>
      <c r="AE2203" s="41"/>
      <c r="AF2203" s="41"/>
      <c r="AG2203" s="41"/>
      <c r="AH2203" s="15"/>
      <c r="AI2203" s="41"/>
      <c r="AJ2203" s="41"/>
      <c r="AK2203" s="41"/>
      <c r="AL2203" s="15"/>
      <c r="AM2203" s="15"/>
      <c r="AN2203" s="15"/>
      <c r="AO2203" s="15"/>
      <c r="AP2203" s="15"/>
      <c r="AQ2203" s="15"/>
      <c r="AR2203" s="15"/>
      <c r="AS2203" s="15"/>
      <c r="AT2203" s="15"/>
      <c r="AU2203" s="15"/>
      <c r="AV2203" s="15"/>
      <c r="AW2203" s="15"/>
      <c r="AX2203" s="15"/>
      <c r="AY2203" s="117"/>
      <c r="AZ2203" s="10">
        <v>1</v>
      </c>
      <c r="BA2203" t="s">
        <v>22</v>
      </c>
      <c r="BB2203" s="118" t="s">
        <v>23</v>
      </c>
      <c r="BD2203" s="119" t="str">
        <f t="shared" si="69"/>
        <v>01/395129503MBlibli Jabodetabek</v>
      </c>
      <c r="BH2203" s="151">
        <v>45057</v>
      </c>
    </row>
    <row r="2204" spans="2:60" s="118" customFormat="1" ht="13.5" customHeight="1" x14ac:dyDescent="0.35">
      <c r="B2204" s="116" t="s">
        <v>17</v>
      </c>
      <c r="C2204" s="10" t="s">
        <v>1648</v>
      </c>
      <c r="D2204" s="10" t="s">
        <v>549</v>
      </c>
      <c r="E2204" s="10" t="s">
        <v>194</v>
      </c>
      <c r="F2204" s="10" t="s">
        <v>9823</v>
      </c>
      <c r="G2204" s="137" t="e">
        <v>#N/A</v>
      </c>
      <c r="H2204" s="10" t="s">
        <v>17214</v>
      </c>
      <c r="I2204" s="10">
        <v>6903148264812</v>
      </c>
      <c r="J2204" s="10" t="s">
        <v>17259</v>
      </c>
      <c r="K2204" s="10" t="s">
        <v>10406</v>
      </c>
      <c r="L2204" s="120">
        <f>IFERROR(VLOOKUP($F2204&amp;$C2204,Sales!$J:$W,9,0),0)</f>
        <v>0</v>
      </c>
      <c r="M2204" s="120">
        <f>IFERROR(VLOOKUP($F2204&amp;$C2204,Sales!$J:$W,10,0),0)</f>
        <v>0</v>
      </c>
      <c r="N2204" s="120">
        <f>IFERROR(VLOOKUP($F2204&amp;$C2204,Sales!$J:$W,11,0),0)</f>
        <v>0</v>
      </c>
      <c r="O2204" s="120">
        <f>IFERROR(VLOOKUP($F2204&amp;$C2204,Sales!$J:$W,12,0),0)</f>
        <v>0</v>
      </c>
      <c r="P2204" s="120">
        <f>IFERROR(VLOOKUP($F2204&amp;$C2204,Sales!$J:$W,13,0),0)</f>
        <v>0</v>
      </c>
      <c r="Q2204" s="98">
        <f>IFERROR(VLOOKUP($F2204&amp;$C2204,Sales!$A:$H,7,0),0)</f>
        <v>0</v>
      </c>
      <c r="R2204" s="41">
        <f t="shared" si="68"/>
        <v>1</v>
      </c>
      <c r="S2204" s="41">
        <v>1</v>
      </c>
      <c r="T2204" s="41"/>
      <c r="U2204" s="41"/>
      <c r="V2204" s="15">
        <v>1</v>
      </c>
      <c r="W2204" s="15">
        <v>1</v>
      </c>
      <c r="X2204" s="15">
        <v>1</v>
      </c>
      <c r="Y2204" s="41">
        <v>1</v>
      </c>
      <c r="Z2204" s="41">
        <v>1</v>
      </c>
      <c r="AA2204" s="41"/>
      <c r="AB2204" s="41"/>
      <c r="AC2204" s="41"/>
      <c r="AD2204" s="41"/>
      <c r="AE2204" s="41"/>
      <c r="AF2204" s="41"/>
      <c r="AG2204" s="41"/>
      <c r="AH2204" s="15"/>
      <c r="AI2204" s="41"/>
      <c r="AJ2204" s="41"/>
      <c r="AK2204" s="41"/>
      <c r="AL2204" s="15"/>
      <c r="AM2204" s="15"/>
      <c r="AN2204" s="15"/>
      <c r="AO2204" s="15"/>
      <c r="AP2204" s="15"/>
      <c r="AQ2204" s="15"/>
      <c r="AR2204" s="15"/>
      <c r="AS2204" s="15"/>
      <c r="AT2204" s="15"/>
      <c r="AU2204" s="15"/>
      <c r="AV2204" s="15"/>
      <c r="AW2204" s="15"/>
      <c r="AX2204" s="15"/>
      <c r="AY2204" s="117"/>
      <c r="AZ2204" s="10">
        <v>1</v>
      </c>
      <c r="BA2204" t="s">
        <v>22</v>
      </c>
      <c r="BB2204" s="118" t="s">
        <v>23</v>
      </c>
      <c r="BD2204" s="119" t="str">
        <f t="shared" si="69"/>
        <v>01/245121004ZBlibli Jabodetabek</v>
      </c>
      <c r="BH2204" s="151">
        <v>45057</v>
      </c>
    </row>
    <row r="2205" spans="2:60" s="118" customFormat="1" ht="13.5" customHeight="1" x14ac:dyDescent="0.35">
      <c r="B2205" s="116" t="s">
        <v>17</v>
      </c>
      <c r="C2205" s="10" t="s">
        <v>1648</v>
      </c>
      <c r="D2205" s="10" t="s">
        <v>549</v>
      </c>
      <c r="E2205" s="10" t="s">
        <v>194</v>
      </c>
      <c r="F2205" s="10" t="s">
        <v>11568</v>
      </c>
      <c r="G2205" s="137" t="e">
        <v>#N/A</v>
      </c>
      <c r="H2205" s="10" t="s">
        <v>17215</v>
      </c>
      <c r="I2205" s="10">
        <v>4987176109286</v>
      </c>
      <c r="J2205" s="10" t="s">
        <v>17260</v>
      </c>
      <c r="K2205" s="10" t="s">
        <v>17170</v>
      </c>
      <c r="L2205" s="120">
        <f>IFERROR(VLOOKUP($F2205&amp;$C2205,Sales!$J:$W,9,0),0)</f>
        <v>0</v>
      </c>
      <c r="M2205" s="120">
        <f>IFERROR(VLOOKUP($F2205&amp;$C2205,Sales!$J:$W,10,0),0)</f>
        <v>0</v>
      </c>
      <c r="N2205" s="120">
        <f>IFERROR(VLOOKUP($F2205&amp;$C2205,Sales!$J:$W,11,0),0)</f>
        <v>0</v>
      </c>
      <c r="O2205" s="120">
        <f>IFERROR(VLOOKUP($F2205&amp;$C2205,Sales!$J:$W,12,0),0)</f>
        <v>0</v>
      </c>
      <c r="P2205" s="120">
        <f>IFERROR(VLOOKUP($F2205&amp;$C2205,Sales!$J:$W,13,0),0)</f>
        <v>0</v>
      </c>
      <c r="Q2205" s="98">
        <f>IFERROR(VLOOKUP($F2205&amp;$C2205,Sales!$A:$H,7,0),0)</f>
        <v>0</v>
      </c>
      <c r="R2205" s="41">
        <f t="shared" si="68"/>
        <v>1</v>
      </c>
      <c r="S2205" s="41">
        <v>1</v>
      </c>
      <c r="T2205" s="41"/>
      <c r="U2205" s="41"/>
      <c r="V2205" s="15">
        <v>1</v>
      </c>
      <c r="W2205" s="15">
        <v>1</v>
      </c>
      <c r="X2205" s="15">
        <v>1</v>
      </c>
      <c r="Y2205" s="41">
        <v>1</v>
      </c>
      <c r="Z2205" s="41">
        <v>1</v>
      </c>
      <c r="AA2205" s="41"/>
      <c r="AB2205" s="41"/>
      <c r="AC2205" s="41"/>
      <c r="AD2205" s="41"/>
      <c r="AE2205" s="41"/>
      <c r="AF2205" s="41"/>
      <c r="AG2205" s="41"/>
      <c r="AH2205" s="15"/>
      <c r="AI2205" s="41"/>
      <c r="AJ2205" s="41"/>
      <c r="AK2205" s="41"/>
      <c r="AL2205" s="15"/>
      <c r="AM2205" s="15"/>
      <c r="AN2205" s="15"/>
      <c r="AO2205" s="15"/>
      <c r="AP2205" s="15"/>
      <c r="AQ2205" s="15"/>
      <c r="AR2205" s="15"/>
      <c r="AS2205" s="15"/>
      <c r="AT2205" s="15"/>
      <c r="AU2205" s="15"/>
      <c r="AV2205" s="15"/>
      <c r="AW2205" s="15"/>
      <c r="AX2205" s="15"/>
      <c r="AY2205" s="117"/>
      <c r="AZ2205" s="10">
        <v>1</v>
      </c>
      <c r="BA2205" t="s">
        <v>22</v>
      </c>
      <c r="BB2205" s="118" t="s">
        <v>23</v>
      </c>
      <c r="BD2205" s="119" t="str">
        <f t="shared" si="69"/>
        <v>01/245121005QBlibli Jabodetabek</v>
      </c>
      <c r="BH2205" s="151">
        <v>45057</v>
      </c>
    </row>
    <row r="2206" spans="2:60" s="118" customFormat="1" ht="13.5" customHeight="1" x14ac:dyDescent="0.35">
      <c r="B2206" s="116" t="s">
        <v>17</v>
      </c>
      <c r="C2206" s="10" t="s">
        <v>1648</v>
      </c>
      <c r="D2206" s="10" t="s">
        <v>549</v>
      </c>
      <c r="E2206" s="10" t="s">
        <v>194</v>
      </c>
      <c r="F2206" s="10" t="s">
        <v>10114</v>
      </c>
      <c r="G2206" s="137"/>
      <c r="H2206" s="175" t="s">
        <v>17216</v>
      </c>
      <c r="I2206" s="10" t="s">
        <v>9910</v>
      </c>
      <c r="J2206" s="10" t="s">
        <v>17261</v>
      </c>
      <c r="K2206" s="10" t="s">
        <v>17171</v>
      </c>
      <c r="L2206" s="120"/>
      <c r="M2206" s="120"/>
      <c r="N2206" s="120"/>
      <c r="O2206" s="120"/>
      <c r="P2206" s="120"/>
      <c r="Q2206" s="98">
        <f>IFERROR(VLOOKUP($F2206&amp;$C2206,Sales!$A:$H,7,0),0)</f>
        <v>0</v>
      </c>
      <c r="R2206" s="41" t="str">
        <f t="shared" si="68"/>
        <v>ERROR</v>
      </c>
      <c r="S2206" s="15"/>
      <c r="T2206" s="15"/>
      <c r="U2206" s="15"/>
      <c r="V2206" s="15"/>
      <c r="W2206" s="15"/>
      <c r="X2206" s="15"/>
      <c r="Y2206" s="41"/>
      <c r="Z2206" s="41"/>
      <c r="AA2206" s="41"/>
      <c r="AB2206" s="15"/>
      <c r="AC2206" s="15"/>
      <c r="AD2206" s="15"/>
      <c r="AE2206" s="15"/>
      <c r="AF2206" s="15"/>
      <c r="AG2206" s="15"/>
      <c r="AH2206" s="15"/>
      <c r="AI2206" s="15"/>
      <c r="AJ2206" s="41"/>
      <c r="AK2206" s="15"/>
      <c r="AL2206" s="15"/>
      <c r="AM2206" s="15"/>
      <c r="AN2206" s="15"/>
      <c r="AO2206" s="15"/>
      <c r="AP2206" s="15"/>
      <c r="AQ2206" s="15"/>
      <c r="AR2206" s="15"/>
      <c r="AS2206" s="15"/>
      <c r="AT2206" s="132"/>
      <c r="AU2206" s="15"/>
      <c r="AV2206" s="15"/>
      <c r="AW2206" s="15"/>
      <c r="AX2206" s="15"/>
      <c r="AY2206" s="117"/>
      <c r="AZ2206" s="10">
        <v>1</v>
      </c>
      <c r="BA2206" t="s">
        <v>22</v>
      </c>
      <c r="BB2206" s="87" t="s">
        <v>88</v>
      </c>
      <c r="BD2206" s="119" t="str">
        <f t="shared" si="69"/>
        <v>01/395129506RBlibli Jabodetabek</v>
      </c>
      <c r="BE2206" s="151">
        <v>45098</v>
      </c>
      <c r="BH2206" s="151">
        <v>45057</v>
      </c>
    </row>
    <row r="2207" spans="2:60" s="118" customFormat="1" ht="13.5" customHeight="1" x14ac:dyDescent="0.35">
      <c r="B2207" s="116" t="s">
        <v>17</v>
      </c>
      <c r="C2207" s="10" t="s">
        <v>1648</v>
      </c>
      <c r="D2207" s="10" t="s">
        <v>549</v>
      </c>
      <c r="E2207" s="10" t="s">
        <v>194</v>
      </c>
      <c r="F2207" s="10" t="s">
        <v>10116</v>
      </c>
      <c r="G2207" s="137"/>
      <c r="H2207" s="175" t="s">
        <v>17217</v>
      </c>
      <c r="I2207" s="10" t="s">
        <v>9916</v>
      </c>
      <c r="J2207" s="10" t="s">
        <v>17262</v>
      </c>
      <c r="K2207" s="10" t="s">
        <v>17172</v>
      </c>
      <c r="L2207" s="120"/>
      <c r="M2207" s="120"/>
      <c r="N2207" s="120"/>
      <c r="O2207" s="120"/>
      <c r="P2207" s="120"/>
      <c r="Q2207" s="98">
        <f>IFERROR(VLOOKUP($F2207&amp;$C2207,Sales!$A:$H,7,0),0)</f>
        <v>0</v>
      </c>
      <c r="R2207" s="41" t="str">
        <f t="shared" si="68"/>
        <v>ERROR</v>
      </c>
      <c r="S2207" s="15"/>
      <c r="T2207" s="15"/>
      <c r="U2207" s="15"/>
      <c r="V2207" s="15"/>
      <c r="W2207" s="15"/>
      <c r="X2207" s="15"/>
      <c r="Y2207" s="41"/>
      <c r="Z2207" s="41"/>
      <c r="AA2207" s="41"/>
      <c r="AB2207" s="15"/>
      <c r="AC2207" s="15"/>
      <c r="AD2207" s="15"/>
      <c r="AE2207" s="15"/>
      <c r="AF2207" s="15"/>
      <c r="AG2207" s="15"/>
      <c r="AH2207" s="15"/>
      <c r="AI2207" s="15"/>
      <c r="AJ2207" s="41"/>
      <c r="AK2207" s="15"/>
      <c r="AL2207" s="15"/>
      <c r="AM2207" s="15"/>
      <c r="AN2207" s="15"/>
      <c r="AO2207" s="15"/>
      <c r="AP2207" s="15"/>
      <c r="AQ2207" s="117"/>
      <c r="AR2207" s="15"/>
      <c r="AS2207" s="15"/>
      <c r="AT2207" s="132"/>
      <c r="AU2207" s="15"/>
      <c r="AV2207" s="15"/>
      <c r="AW2207" s="15"/>
      <c r="AX2207" s="15"/>
      <c r="AY2207" s="117"/>
      <c r="AZ2207" s="10">
        <v>1</v>
      </c>
      <c r="BA2207" t="s">
        <v>22</v>
      </c>
      <c r="BB2207" s="87" t="s">
        <v>88</v>
      </c>
      <c r="BD2207" s="119" t="str">
        <f t="shared" si="69"/>
        <v>01/395129506XBlibli Jabodetabek</v>
      </c>
      <c r="BE2207" s="151">
        <v>45098</v>
      </c>
      <c r="BH2207" s="151">
        <v>45057</v>
      </c>
    </row>
    <row r="2208" spans="2:60" s="118" customFormat="1" ht="13.5" customHeight="1" x14ac:dyDescent="0.35">
      <c r="B2208" s="116" t="s">
        <v>17</v>
      </c>
      <c r="C2208" s="10" t="s">
        <v>1648</v>
      </c>
      <c r="D2208" s="10" t="s">
        <v>549</v>
      </c>
      <c r="E2208" s="10" t="s">
        <v>194</v>
      </c>
      <c r="F2208" s="10" t="s">
        <v>9870</v>
      </c>
      <c r="G2208" s="137"/>
      <c r="H2208" s="10" t="s">
        <v>17218</v>
      </c>
      <c r="I2208" s="10" t="s">
        <v>10014</v>
      </c>
      <c r="J2208" s="10" t="s">
        <v>17263</v>
      </c>
      <c r="K2208" s="10" t="s">
        <v>17173</v>
      </c>
      <c r="L2208" s="120">
        <f>IFERROR(VLOOKUP($F2208&amp;$C2208,Sales!$J:$W,9,0),0)</f>
        <v>0</v>
      </c>
      <c r="M2208" s="120">
        <f>IFERROR(VLOOKUP($F2208&amp;$C2208,Sales!$J:$W,10,0),0)</f>
        <v>0</v>
      </c>
      <c r="N2208" s="120">
        <f>IFERROR(VLOOKUP($F2208&amp;$C2208,Sales!$J:$W,11,0),0)</f>
        <v>0</v>
      </c>
      <c r="O2208" s="120">
        <f>IFERROR(VLOOKUP($F2208&amp;$C2208,Sales!$J:$W,12,0),0)</f>
        <v>0</v>
      </c>
      <c r="P2208" s="120">
        <f>IFERROR(VLOOKUP($F2208&amp;$C2208,Sales!$J:$W,13,0),0)</f>
        <v>0</v>
      </c>
      <c r="Q2208" s="98">
        <f>IFERROR(VLOOKUP($F2208&amp;$C2208,Sales!$A:$H,7,0),0)</f>
        <v>0</v>
      </c>
      <c r="R2208" s="41" t="str">
        <f t="shared" si="68"/>
        <v>ERROR</v>
      </c>
      <c r="S2208" s="15"/>
      <c r="T2208" s="15"/>
      <c r="U2208" s="15"/>
      <c r="V2208" s="15"/>
      <c r="W2208" s="15"/>
      <c r="X2208" s="15"/>
      <c r="Y2208" s="41"/>
      <c r="Z2208" s="41"/>
      <c r="AA2208" s="41"/>
      <c r="AB2208" s="15"/>
      <c r="AC2208" s="15"/>
      <c r="AD2208" s="15"/>
      <c r="AE2208" s="15"/>
      <c r="AF2208" s="15"/>
      <c r="AG2208" s="15"/>
      <c r="AH2208" s="15"/>
      <c r="AI2208" s="15"/>
      <c r="AJ2208" s="41"/>
      <c r="AK2208" s="15"/>
      <c r="AL2208" s="15"/>
      <c r="AM2208" s="15"/>
      <c r="AN2208" s="15"/>
      <c r="AO2208" s="15"/>
      <c r="AP2208" s="15"/>
      <c r="AQ2208" s="15"/>
      <c r="AR2208" s="15"/>
      <c r="AS2208" s="15"/>
      <c r="AT2208" s="132"/>
      <c r="AU2208" s="15"/>
      <c r="AV2208" s="15"/>
      <c r="AW2208" s="15"/>
      <c r="AX2208" s="15"/>
      <c r="AY2208" s="117"/>
      <c r="AZ2208" s="10">
        <v>1</v>
      </c>
      <c r="BA2208" t="s">
        <v>22</v>
      </c>
      <c r="BB2208" s="118" t="s">
        <v>13210</v>
      </c>
      <c r="BD2208" s="119" t="str">
        <f t="shared" si="69"/>
        <v>01/245124501ZBlibli Jabodetabek</v>
      </c>
      <c r="BE2208" s="151">
        <v>45119</v>
      </c>
      <c r="BG2208" s="118" t="s">
        <v>19049</v>
      </c>
      <c r="BH2208" s="151">
        <v>45057</v>
      </c>
    </row>
    <row r="2209" spans="2:60" s="118" customFormat="1" ht="13.5" customHeight="1" x14ac:dyDescent="0.35">
      <c r="B2209" s="116" t="s">
        <v>17</v>
      </c>
      <c r="C2209" s="10" t="s">
        <v>1648</v>
      </c>
      <c r="D2209" s="10" t="s">
        <v>549</v>
      </c>
      <c r="E2209" s="10" t="s">
        <v>194</v>
      </c>
      <c r="F2209" s="10" t="s">
        <v>5769</v>
      </c>
      <c r="G2209" s="137" t="e">
        <v>#N/A</v>
      </c>
      <c r="H2209" s="10" t="s">
        <v>17219</v>
      </c>
      <c r="I2209" s="10" t="s">
        <v>5772</v>
      </c>
      <c r="J2209" s="10" t="s">
        <v>17264</v>
      </c>
      <c r="K2209" s="10" t="s">
        <v>6677</v>
      </c>
      <c r="L2209" s="120">
        <f>IFERROR(VLOOKUP($F2209&amp;$C2209,Sales!$J:$W,9,0),0)</f>
        <v>0</v>
      </c>
      <c r="M2209" s="120">
        <f>IFERROR(VLOOKUP($F2209&amp;$C2209,Sales!$J:$W,10,0),0)</f>
        <v>0</v>
      </c>
      <c r="N2209" s="120">
        <f>IFERROR(VLOOKUP($F2209&amp;$C2209,Sales!$J:$W,11,0),0)</f>
        <v>0</v>
      </c>
      <c r="O2209" s="120">
        <f>IFERROR(VLOOKUP($F2209&amp;$C2209,Sales!$J:$W,12,0),0)</f>
        <v>0</v>
      </c>
      <c r="P2209" s="120">
        <f>IFERROR(VLOOKUP($F2209&amp;$C2209,Sales!$J:$W,13,0),0)</f>
        <v>0</v>
      </c>
      <c r="Q2209" s="98">
        <f>IFERROR(VLOOKUP($F2209&amp;$C2209,Sales!$A:$H,7,0),0)</f>
        <v>0</v>
      </c>
      <c r="R2209" s="41">
        <f t="shared" si="68"/>
        <v>0.16666666666666666</v>
      </c>
      <c r="S2209" s="41">
        <v>1</v>
      </c>
      <c r="T2209" s="41"/>
      <c r="U2209" s="41"/>
      <c r="V2209" s="15">
        <v>0</v>
      </c>
      <c r="W2209" s="15">
        <v>0</v>
      </c>
      <c r="X2209" s="15">
        <v>0</v>
      </c>
      <c r="Y2209" s="41">
        <v>0</v>
      </c>
      <c r="Z2209" s="41">
        <v>0</v>
      </c>
      <c r="AA2209" s="41"/>
      <c r="AB2209" s="41"/>
      <c r="AC2209" s="41"/>
      <c r="AD2209" s="41"/>
      <c r="AE2209" s="41"/>
      <c r="AF2209" s="41"/>
      <c r="AG2209" s="41"/>
      <c r="AH2209" s="15"/>
      <c r="AI2209" s="41"/>
      <c r="AJ2209" s="41"/>
      <c r="AK2209" s="41"/>
      <c r="AL2209" s="15"/>
      <c r="AM2209" s="15"/>
      <c r="AN2209" s="15"/>
      <c r="AO2209" s="15"/>
      <c r="AP2209" s="15"/>
      <c r="AQ2209" s="15"/>
      <c r="AR2209" s="15"/>
      <c r="AS2209" s="15"/>
      <c r="AT2209" s="15"/>
      <c r="AU2209" s="15"/>
      <c r="AV2209" s="15"/>
      <c r="AW2209" s="15"/>
      <c r="AX2209" s="15"/>
      <c r="AY2209" s="117"/>
      <c r="AZ2209" s="10">
        <v>1</v>
      </c>
      <c r="BA2209" t="s">
        <v>22</v>
      </c>
      <c r="BB2209" s="118" t="s">
        <v>23</v>
      </c>
      <c r="BD2209" s="119" t="str">
        <f t="shared" si="69"/>
        <v>01/395129506IBlibli Jabodetabek</v>
      </c>
      <c r="BH2209" s="151">
        <v>45057</v>
      </c>
    </row>
    <row r="2210" spans="2:60" s="118" customFormat="1" ht="13.5" customHeight="1" x14ac:dyDescent="0.35">
      <c r="B2210" s="116" t="s">
        <v>17</v>
      </c>
      <c r="C2210" s="10" t="s">
        <v>1648</v>
      </c>
      <c r="D2210" s="10" t="s">
        <v>549</v>
      </c>
      <c r="E2210" s="10" t="s">
        <v>194</v>
      </c>
      <c r="F2210" s="10" t="s">
        <v>9829</v>
      </c>
      <c r="G2210" s="137" t="s">
        <v>20650</v>
      </c>
      <c r="H2210" s="10" t="s">
        <v>17220</v>
      </c>
      <c r="I2210" s="10" t="s">
        <v>9905</v>
      </c>
      <c r="J2210" s="10" t="s">
        <v>17265</v>
      </c>
      <c r="K2210" s="10" t="s">
        <v>9940</v>
      </c>
      <c r="L2210" s="120">
        <f>IFERROR(VLOOKUP($F2210&amp;$C2210,Sales!$J:$W,9,0),0)</f>
        <v>0</v>
      </c>
      <c r="M2210" s="120">
        <f>IFERROR(VLOOKUP($F2210&amp;$C2210,Sales!$J:$W,10,0),0)</f>
        <v>0</v>
      </c>
      <c r="N2210" s="120">
        <f>IFERROR(VLOOKUP($F2210&amp;$C2210,Sales!$J:$W,11,0),0)</f>
        <v>0</v>
      </c>
      <c r="O2210" s="120">
        <f>IFERROR(VLOOKUP($F2210&amp;$C2210,Sales!$J:$W,12,0),0)</f>
        <v>0</v>
      </c>
      <c r="P2210" s="120">
        <f>IFERROR(VLOOKUP($F2210&amp;$C2210,Sales!$J:$W,13,0),0)</f>
        <v>0</v>
      </c>
      <c r="Q2210" s="98">
        <f>IFERROR(VLOOKUP($F2210&amp;$C2210,Sales!$A:$H,7,0),0)</f>
        <v>0</v>
      </c>
      <c r="R2210" s="41">
        <f t="shared" si="68"/>
        <v>1</v>
      </c>
      <c r="S2210" s="41">
        <v>1</v>
      </c>
      <c r="T2210" s="41"/>
      <c r="U2210" s="41"/>
      <c r="V2210" s="15">
        <v>1</v>
      </c>
      <c r="W2210" s="15">
        <v>1</v>
      </c>
      <c r="X2210" s="15">
        <v>1</v>
      </c>
      <c r="Y2210" s="41">
        <v>1</v>
      </c>
      <c r="Z2210" s="41">
        <v>1</v>
      </c>
      <c r="AA2210" s="41"/>
      <c r="AB2210" s="41"/>
      <c r="AC2210" s="41"/>
      <c r="AD2210" s="41"/>
      <c r="AE2210" s="41"/>
      <c r="AF2210" s="41"/>
      <c r="AG2210" s="41"/>
      <c r="AH2210" s="15"/>
      <c r="AI2210" s="41"/>
      <c r="AJ2210" s="41"/>
      <c r="AK2210" s="41"/>
      <c r="AL2210" s="15"/>
      <c r="AM2210" s="15"/>
      <c r="AN2210" s="15"/>
      <c r="AO2210" s="15"/>
      <c r="AP2210" s="15"/>
      <c r="AQ2210" s="15"/>
      <c r="AR2210" s="15"/>
      <c r="AS2210" s="15"/>
      <c r="AT2210" s="15"/>
      <c r="AU2210" s="15"/>
      <c r="AV2210" s="15"/>
      <c r="AW2210" s="15"/>
      <c r="AX2210" s="15"/>
      <c r="AY2210" s="117"/>
      <c r="AZ2210" s="10">
        <v>1</v>
      </c>
      <c r="BA2210" t="s">
        <v>22</v>
      </c>
      <c r="BB2210" s="118" t="s">
        <v>23</v>
      </c>
      <c r="BD2210" s="119" t="str">
        <f t="shared" si="69"/>
        <v>01/395129507IBlibli Jabodetabek</v>
      </c>
      <c r="BH2210" s="151">
        <v>45057</v>
      </c>
    </row>
    <row r="2211" spans="2:60" s="118" customFormat="1" ht="13.5" customHeight="1" x14ac:dyDescent="0.35">
      <c r="B2211" s="116" t="s">
        <v>17</v>
      </c>
      <c r="C2211" s="10" t="s">
        <v>1648</v>
      </c>
      <c r="D2211" s="10" t="s">
        <v>549</v>
      </c>
      <c r="E2211" s="10" t="s">
        <v>194</v>
      </c>
      <c r="F2211" s="10" t="s">
        <v>9869</v>
      </c>
      <c r="G2211" s="137"/>
      <c r="H2211" s="10" t="s">
        <v>17221</v>
      </c>
      <c r="I2211" s="10">
        <v>4987176079701</v>
      </c>
      <c r="J2211" s="10" t="s">
        <v>17266</v>
      </c>
      <c r="K2211" s="10" t="s">
        <v>17174</v>
      </c>
      <c r="L2211" s="120"/>
      <c r="M2211" s="120"/>
      <c r="N2211" s="120"/>
      <c r="O2211" s="120"/>
      <c r="P2211" s="120"/>
      <c r="Q2211" s="98">
        <f>IFERROR(VLOOKUP($F2211&amp;$C2211,Sales!$A:$H,7,0),0)</f>
        <v>0</v>
      </c>
      <c r="R2211" s="41" t="str">
        <f t="shared" si="68"/>
        <v>ERROR</v>
      </c>
      <c r="S2211" s="15"/>
      <c r="T2211" s="15"/>
      <c r="U2211" s="15"/>
      <c r="V2211" s="15"/>
      <c r="W2211" s="15"/>
      <c r="X2211" s="15"/>
      <c r="Y2211" s="41"/>
      <c r="Z2211" s="41"/>
      <c r="AA2211" s="41"/>
      <c r="AB2211" s="15"/>
      <c r="AC2211" s="15"/>
      <c r="AD2211" s="15"/>
      <c r="AE2211" s="15"/>
      <c r="AF2211" s="15"/>
      <c r="AG2211" s="15"/>
      <c r="AH2211" s="15"/>
      <c r="AI2211" s="15"/>
      <c r="AJ2211" s="41"/>
      <c r="AK2211" s="15"/>
      <c r="AL2211" s="15"/>
      <c r="AM2211" s="15"/>
      <c r="AN2211" s="15"/>
      <c r="AO2211" s="15"/>
      <c r="AP2211" s="15"/>
      <c r="AQ2211" s="15"/>
      <c r="AR2211" s="15"/>
      <c r="AS2211" s="15"/>
      <c r="AT2211" s="132"/>
      <c r="AU2211" s="15"/>
      <c r="AV2211" s="15"/>
      <c r="AW2211" s="15"/>
      <c r="AX2211" s="15"/>
      <c r="AY2211" s="117"/>
      <c r="AZ2211" s="10">
        <v>1</v>
      </c>
      <c r="BA2211" t="s">
        <v>22</v>
      </c>
      <c r="BB2211" s="118" t="s">
        <v>13210</v>
      </c>
      <c r="BD2211" s="119" t="str">
        <f t="shared" si="69"/>
        <v>01/245124501YBlibli Jabodetabek</v>
      </c>
      <c r="BE2211" s="151">
        <v>45119</v>
      </c>
      <c r="BG2211" s="118" t="s">
        <v>19049</v>
      </c>
      <c r="BH2211" s="151">
        <v>45057</v>
      </c>
    </row>
    <row r="2212" spans="2:60" s="118" customFormat="1" ht="13.5" customHeight="1" x14ac:dyDescent="0.35">
      <c r="B2212" s="116" t="s">
        <v>17</v>
      </c>
      <c r="C2212" s="10" t="s">
        <v>1648</v>
      </c>
      <c r="D2212" s="10" t="s">
        <v>193</v>
      </c>
      <c r="E2212" s="10" t="s">
        <v>194</v>
      </c>
      <c r="F2212" s="10" t="s">
        <v>2425</v>
      </c>
      <c r="G2212" s="137" t="s">
        <v>20608</v>
      </c>
      <c r="H2212" s="10" t="s">
        <v>17222</v>
      </c>
      <c r="I2212" s="10" t="s">
        <v>2427</v>
      </c>
      <c r="J2212" t="s">
        <v>20673</v>
      </c>
      <c r="K2212" s="10" t="s">
        <v>17175</v>
      </c>
      <c r="L2212" s="120">
        <f>IFERROR(VLOOKUP($F2212&amp;$C2212,Sales!$J:$W,9,0),0)</f>
        <v>0</v>
      </c>
      <c r="M2212" s="120">
        <f>IFERROR(VLOOKUP($F2212&amp;$C2212,Sales!$J:$W,10,0),0)</f>
        <v>0</v>
      </c>
      <c r="N2212" s="120">
        <f>IFERROR(VLOOKUP($F2212&amp;$C2212,Sales!$J:$W,11,0),0)</f>
        <v>0</v>
      </c>
      <c r="O2212" s="120">
        <f>IFERROR(VLOOKUP($F2212&amp;$C2212,Sales!$J:$W,12,0),0)</f>
        <v>0</v>
      </c>
      <c r="P2212" s="120">
        <f>IFERROR(VLOOKUP($F2212&amp;$C2212,Sales!$J:$W,13,0),0)</f>
        <v>0</v>
      </c>
      <c r="Q2212" s="98">
        <f>IFERROR(VLOOKUP($F2212&amp;$C2212,Sales!$A:$H,7,0),0)</f>
        <v>0</v>
      </c>
      <c r="R2212" s="41">
        <f t="shared" si="68"/>
        <v>1</v>
      </c>
      <c r="S2212" s="41">
        <v>1</v>
      </c>
      <c r="T2212" s="41"/>
      <c r="U2212" s="41"/>
      <c r="V2212" s="15">
        <v>1</v>
      </c>
      <c r="W2212" s="15">
        <v>1</v>
      </c>
      <c r="X2212" s="15">
        <v>1</v>
      </c>
      <c r="Y2212" s="15">
        <v>1</v>
      </c>
      <c r="Z2212" s="15">
        <v>1</v>
      </c>
      <c r="AA2212" s="41"/>
      <c r="AB2212" s="41"/>
      <c r="AC2212" s="41"/>
      <c r="AD2212" s="41"/>
      <c r="AE2212" s="41"/>
      <c r="AF2212" s="41"/>
      <c r="AG2212" s="41"/>
      <c r="AH2212" s="41"/>
      <c r="AI2212" s="41"/>
      <c r="AJ2212" s="41"/>
      <c r="AK2212" s="41"/>
      <c r="AL2212" s="15"/>
      <c r="AM2212" s="41"/>
      <c r="AN2212" s="41"/>
      <c r="AO2212" s="41"/>
      <c r="AP2212" s="41"/>
      <c r="AQ2212" s="41"/>
      <c r="AR2212" s="41"/>
      <c r="AS2212" s="15"/>
      <c r="AT2212" s="15"/>
      <c r="AU2212" s="15"/>
      <c r="AV2212" s="15"/>
      <c r="AW2212" s="15"/>
      <c r="AX2212" s="15"/>
      <c r="AY2212" s="117"/>
      <c r="AZ2212" s="10">
        <v>1</v>
      </c>
      <c r="BA2212" t="s">
        <v>22</v>
      </c>
      <c r="BB2212" s="118" t="s">
        <v>23</v>
      </c>
      <c r="BD2212" s="119" t="str">
        <f t="shared" si="69"/>
        <v>01/394529502ABlibli Jabodetabek</v>
      </c>
      <c r="BH2212" s="151">
        <v>45057</v>
      </c>
    </row>
    <row r="2213" spans="2:60" s="118" customFormat="1" ht="13.5" customHeight="1" x14ac:dyDescent="0.35">
      <c r="B2213" s="116" t="s">
        <v>17</v>
      </c>
      <c r="C2213" s="10" t="s">
        <v>1648</v>
      </c>
      <c r="D2213" s="10" t="s">
        <v>193</v>
      </c>
      <c r="E2213" s="10" t="s">
        <v>194</v>
      </c>
      <c r="F2213" s="10" t="s">
        <v>1853</v>
      </c>
      <c r="G2213" s="137" t="e">
        <v>#N/A</v>
      </c>
      <c r="H2213" s="10" t="s">
        <v>17223</v>
      </c>
      <c r="I2213" s="10" t="s">
        <v>1854</v>
      </c>
      <c r="J2213" s="10" t="s">
        <v>17267</v>
      </c>
      <c r="K2213" s="10" t="s">
        <v>17176</v>
      </c>
      <c r="L2213" s="120">
        <f>IFERROR(VLOOKUP($F2213&amp;$C2213,Sales!$J:$W,9,0),0)</f>
        <v>0</v>
      </c>
      <c r="M2213" s="120">
        <f>IFERROR(VLOOKUP($F2213&amp;$C2213,Sales!$J:$W,10,0),0)</f>
        <v>0</v>
      </c>
      <c r="N2213" s="120">
        <f>IFERROR(VLOOKUP($F2213&amp;$C2213,Sales!$J:$W,11,0),0)</f>
        <v>0</v>
      </c>
      <c r="O2213" s="120">
        <f>IFERROR(VLOOKUP($F2213&amp;$C2213,Sales!$J:$W,12,0),0)</f>
        <v>0</v>
      </c>
      <c r="P2213" s="120">
        <f>IFERROR(VLOOKUP($F2213&amp;$C2213,Sales!$J:$W,13,0),0)</f>
        <v>0</v>
      </c>
      <c r="Q2213" s="98">
        <f>IFERROR(VLOOKUP($F2213&amp;$C2213,Sales!$A:$H,7,0),0)</f>
        <v>0</v>
      </c>
      <c r="R2213" s="41">
        <f t="shared" si="68"/>
        <v>1</v>
      </c>
      <c r="S2213" s="41">
        <v>1</v>
      </c>
      <c r="T2213" s="41"/>
      <c r="U2213" s="41"/>
      <c r="V2213" s="15">
        <v>1</v>
      </c>
      <c r="W2213" s="15">
        <v>1</v>
      </c>
      <c r="X2213" s="15">
        <v>1</v>
      </c>
      <c r="Y2213" s="41">
        <v>1</v>
      </c>
      <c r="Z2213" s="41">
        <v>1</v>
      </c>
      <c r="AA2213" s="41"/>
      <c r="AB2213" s="41"/>
      <c r="AC2213" s="41"/>
      <c r="AD2213" s="41"/>
      <c r="AE2213" s="41"/>
      <c r="AF2213" s="41"/>
      <c r="AG2213" s="41"/>
      <c r="AH2213" s="15"/>
      <c r="AI2213" s="41"/>
      <c r="AJ2213" s="41"/>
      <c r="AK2213" s="41"/>
      <c r="AL2213" s="15"/>
      <c r="AM2213" s="15"/>
      <c r="AN2213" s="15"/>
      <c r="AO2213" s="15"/>
      <c r="AP2213" s="15"/>
      <c r="AQ2213" s="15"/>
      <c r="AR2213" s="15"/>
      <c r="AS2213" s="15"/>
      <c r="AT2213" s="15"/>
      <c r="AU2213" s="15"/>
      <c r="AV2213" s="15"/>
      <c r="AW2213" s="15"/>
      <c r="AX2213" s="15"/>
      <c r="AY2213" s="117"/>
      <c r="AZ2213" s="10">
        <v>1</v>
      </c>
      <c r="BA2213" t="s">
        <v>22</v>
      </c>
      <c r="BB2213" s="118" t="s">
        <v>23</v>
      </c>
      <c r="BD2213" s="119" t="str">
        <f t="shared" si="69"/>
        <v>01/394529501ZBlibli Jabodetabek</v>
      </c>
      <c r="BH2213" s="151">
        <v>45057</v>
      </c>
    </row>
    <row r="2214" spans="2:60" s="118" customFormat="1" ht="13.5" customHeight="1" x14ac:dyDescent="0.35">
      <c r="B2214" s="116" t="s">
        <v>17</v>
      </c>
      <c r="C2214" s="10" t="s">
        <v>1648</v>
      </c>
      <c r="D2214" s="10" t="s">
        <v>193</v>
      </c>
      <c r="E2214" s="10" t="s">
        <v>194</v>
      </c>
      <c r="F2214" s="10" t="s">
        <v>2429</v>
      </c>
      <c r="G2214" s="137" t="e">
        <v>#N/A</v>
      </c>
      <c r="H2214" s="10" t="s">
        <v>17224</v>
      </c>
      <c r="I2214" s="10" t="s">
        <v>2430</v>
      </c>
      <c r="J2214" s="10" t="s">
        <v>17268</v>
      </c>
      <c r="K2214" s="10" t="s">
        <v>17177</v>
      </c>
      <c r="L2214" s="120">
        <f>IFERROR(VLOOKUP($F2214&amp;$C2214,Sales!$J:$W,9,0),0)</f>
        <v>0</v>
      </c>
      <c r="M2214" s="120">
        <f>IFERROR(VLOOKUP($F2214&amp;$C2214,Sales!$J:$W,10,0),0)</f>
        <v>0</v>
      </c>
      <c r="N2214" s="120">
        <f>IFERROR(VLOOKUP($F2214&amp;$C2214,Sales!$J:$W,11,0),0)</f>
        <v>0</v>
      </c>
      <c r="O2214" s="120">
        <f>IFERROR(VLOOKUP($F2214&amp;$C2214,Sales!$J:$W,12,0),0)</f>
        <v>0</v>
      </c>
      <c r="P2214" s="120">
        <f>IFERROR(VLOOKUP($F2214&amp;$C2214,Sales!$J:$W,13,0),0)</f>
        <v>0</v>
      </c>
      <c r="Q2214" s="98">
        <f>IFERROR(VLOOKUP($F2214&amp;$C2214,Sales!$A:$H,7,0),0)</f>
        <v>0</v>
      </c>
      <c r="R2214" s="41">
        <f t="shared" si="68"/>
        <v>1</v>
      </c>
      <c r="S2214" s="41">
        <v>1</v>
      </c>
      <c r="T2214" s="41"/>
      <c r="U2214" s="41"/>
      <c r="V2214" s="15">
        <v>1</v>
      </c>
      <c r="W2214" s="15">
        <v>1</v>
      </c>
      <c r="X2214" s="15">
        <v>1</v>
      </c>
      <c r="Y2214" s="41">
        <v>1</v>
      </c>
      <c r="Z2214" s="41">
        <v>1</v>
      </c>
      <c r="AA2214" s="41"/>
      <c r="AB2214" s="41"/>
      <c r="AC2214" s="41"/>
      <c r="AD2214" s="41"/>
      <c r="AE2214" s="41"/>
      <c r="AF2214" s="41"/>
      <c r="AG2214" s="41"/>
      <c r="AH2214" s="15"/>
      <c r="AI2214" s="41"/>
      <c r="AJ2214" s="41"/>
      <c r="AK2214" s="41"/>
      <c r="AL2214" s="15"/>
      <c r="AM2214" s="15"/>
      <c r="AN2214" s="15"/>
      <c r="AO2214" s="15"/>
      <c r="AP2214" s="15"/>
      <c r="AQ2214" s="15"/>
      <c r="AR2214" s="15"/>
      <c r="AS2214" s="15"/>
      <c r="AT2214" s="15"/>
      <c r="AU2214" s="15"/>
      <c r="AV2214" s="15"/>
      <c r="AW2214" s="15"/>
      <c r="AX2214" s="15"/>
      <c r="AY2214" s="117"/>
      <c r="AZ2214" s="10">
        <v>1</v>
      </c>
      <c r="BA2214" t="s">
        <v>22</v>
      </c>
      <c r="BB2214" s="118" t="s">
        <v>23</v>
      </c>
      <c r="BD2214" s="119" t="str">
        <f t="shared" si="69"/>
        <v>01/394529502FBlibli Jabodetabek</v>
      </c>
      <c r="BH2214" s="151">
        <v>45057</v>
      </c>
    </row>
    <row r="2215" spans="2:60" s="118" customFormat="1" ht="13.5" customHeight="1" x14ac:dyDescent="0.35">
      <c r="B2215" s="116" t="s">
        <v>17</v>
      </c>
      <c r="C2215" s="10" t="s">
        <v>1648</v>
      </c>
      <c r="D2215" s="10" t="s">
        <v>650</v>
      </c>
      <c r="E2215" s="10" t="s">
        <v>194</v>
      </c>
      <c r="F2215" s="10" t="s">
        <v>11570</v>
      </c>
      <c r="G2215" s="137" t="e">
        <v>#N/A</v>
      </c>
      <c r="H2215" s="10" t="s">
        <v>17225</v>
      </c>
      <c r="I2215" s="10">
        <v>4987176110732</v>
      </c>
      <c r="J2215" s="10" t="s">
        <v>17269</v>
      </c>
      <c r="K2215" s="10" t="s">
        <v>17178</v>
      </c>
      <c r="L2215" s="120">
        <f>IFERROR(VLOOKUP($F2215&amp;$C2215,Sales!$J:$W,9,0),0)</f>
        <v>0</v>
      </c>
      <c r="M2215" s="120">
        <f>IFERROR(VLOOKUP($F2215&amp;$C2215,Sales!$J:$W,10,0),0)</f>
        <v>0</v>
      </c>
      <c r="N2215" s="120">
        <f>IFERROR(VLOOKUP($F2215&amp;$C2215,Sales!$J:$W,11,0),0)</f>
        <v>0</v>
      </c>
      <c r="O2215" s="120">
        <f>IFERROR(VLOOKUP($F2215&amp;$C2215,Sales!$J:$W,12,0),0)</f>
        <v>0</v>
      </c>
      <c r="P2215" s="120">
        <f>IFERROR(VLOOKUP($F2215&amp;$C2215,Sales!$J:$W,13,0),0)</f>
        <v>0</v>
      </c>
      <c r="Q2215" s="98">
        <f>IFERROR(VLOOKUP($F2215&amp;$C2215,Sales!$A:$H,7,0),0)</f>
        <v>0</v>
      </c>
      <c r="R2215" s="41">
        <f t="shared" si="68"/>
        <v>1</v>
      </c>
      <c r="S2215" s="41">
        <v>1</v>
      </c>
      <c r="T2215" s="41"/>
      <c r="U2215" s="41"/>
      <c r="V2215" s="15">
        <v>1</v>
      </c>
      <c r="W2215" s="15">
        <v>1</v>
      </c>
      <c r="X2215" s="15">
        <v>1</v>
      </c>
      <c r="Y2215" s="41">
        <v>1</v>
      </c>
      <c r="Z2215" s="41">
        <v>1</v>
      </c>
      <c r="AA2215" s="41"/>
      <c r="AB2215" s="41"/>
      <c r="AC2215" s="41"/>
      <c r="AD2215" s="41"/>
      <c r="AE2215" s="41"/>
      <c r="AF2215" s="41"/>
      <c r="AG2215" s="41"/>
      <c r="AH2215" s="15"/>
      <c r="AI2215" s="41"/>
      <c r="AJ2215" s="41"/>
      <c r="AK2215" s="41"/>
      <c r="AL2215" s="15"/>
      <c r="AM2215" s="15"/>
      <c r="AN2215" s="15"/>
      <c r="AO2215" s="15"/>
      <c r="AP2215" s="15"/>
      <c r="AQ2215" s="15"/>
      <c r="AR2215" s="15"/>
      <c r="AS2215" s="15"/>
      <c r="AT2215" s="15"/>
      <c r="AU2215" s="15"/>
      <c r="AV2215" s="15"/>
      <c r="AW2215" s="15"/>
      <c r="AX2215" s="15"/>
      <c r="AY2215" s="117"/>
      <c r="AZ2215" s="10">
        <v>1</v>
      </c>
      <c r="BA2215" t="s">
        <v>22</v>
      </c>
      <c r="BB2215" s="118" t="s">
        <v>23</v>
      </c>
      <c r="BD2215" s="119" t="str">
        <f t="shared" si="69"/>
        <v>01/245321105IBlibli Jabodetabek</v>
      </c>
      <c r="BH2215" s="151">
        <v>45057</v>
      </c>
    </row>
    <row r="2216" spans="2:60" s="118" customFormat="1" ht="13.5" customHeight="1" x14ac:dyDescent="0.35">
      <c r="B2216" s="116" t="s">
        <v>17</v>
      </c>
      <c r="C2216" s="10" t="s">
        <v>1648</v>
      </c>
      <c r="D2216" s="10" t="s">
        <v>650</v>
      </c>
      <c r="E2216" s="10" t="s">
        <v>194</v>
      </c>
      <c r="F2216" s="10" t="s">
        <v>11743</v>
      </c>
      <c r="G2216" s="137" t="e">
        <v>#N/A</v>
      </c>
      <c r="H2216" s="10" t="s">
        <v>17226</v>
      </c>
      <c r="I2216" s="10" t="s">
        <v>11826</v>
      </c>
      <c r="J2216" s="10" t="s">
        <v>17270</v>
      </c>
      <c r="K2216" s="10" t="s">
        <v>17179</v>
      </c>
      <c r="L2216" s="120">
        <f>IFERROR(VLOOKUP($F2216&amp;$C2216,Sales!$J:$W,9,0),0)</f>
        <v>0</v>
      </c>
      <c r="M2216" s="120">
        <f>IFERROR(VLOOKUP($F2216&amp;$C2216,Sales!$J:$W,10,0),0)</f>
        <v>0</v>
      </c>
      <c r="N2216" s="120">
        <f>IFERROR(VLOOKUP($F2216&amp;$C2216,Sales!$J:$W,11,0),0)</f>
        <v>0</v>
      </c>
      <c r="O2216" s="120">
        <f>IFERROR(VLOOKUP($F2216&amp;$C2216,Sales!$J:$W,12,0),0)</f>
        <v>0</v>
      </c>
      <c r="P2216" s="120">
        <f>IFERROR(VLOOKUP($F2216&amp;$C2216,Sales!$J:$W,13,0),0)</f>
        <v>0</v>
      </c>
      <c r="Q2216" s="98">
        <f>IFERROR(VLOOKUP($F2216&amp;$C2216,Sales!$A:$H,7,0),0)</f>
        <v>0</v>
      </c>
      <c r="R2216" s="41">
        <f t="shared" si="68"/>
        <v>1</v>
      </c>
      <c r="S2216" s="41">
        <v>1</v>
      </c>
      <c r="T2216" s="41"/>
      <c r="U2216" s="41"/>
      <c r="V2216" s="15">
        <v>1</v>
      </c>
      <c r="W2216" s="15">
        <v>1</v>
      </c>
      <c r="X2216" s="15">
        <v>1</v>
      </c>
      <c r="Y2216" s="41">
        <v>1</v>
      </c>
      <c r="Z2216" s="41">
        <v>1</v>
      </c>
      <c r="AA2216" s="41"/>
      <c r="AB2216" s="41"/>
      <c r="AC2216" s="41"/>
      <c r="AD2216" s="41"/>
      <c r="AE2216" s="41"/>
      <c r="AF2216" s="41"/>
      <c r="AG2216" s="41"/>
      <c r="AH2216" s="15"/>
      <c r="AI2216" s="41"/>
      <c r="AJ2216" s="41"/>
      <c r="AK2216" s="41"/>
      <c r="AL2216" s="15"/>
      <c r="AM2216" s="15"/>
      <c r="AN2216" s="15"/>
      <c r="AO2216" s="15"/>
      <c r="AP2216" s="15"/>
      <c r="AQ2216" s="15"/>
      <c r="AR2216" s="15"/>
      <c r="AS2216" s="15"/>
      <c r="AT2216" s="15"/>
      <c r="AU2216" s="15"/>
      <c r="AV2216" s="15"/>
      <c r="AW2216" s="15"/>
      <c r="AX2216" s="15"/>
      <c r="AY2216" s="117"/>
      <c r="AZ2216" s="10">
        <v>1</v>
      </c>
      <c r="BA2216" t="s">
        <v>22</v>
      </c>
      <c r="BB2216" s="118" t="s">
        <v>23</v>
      </c>
      <c r="BD2216" s="119" t="str">
        <f t="shared" si="69"/>
        <v>01/395329502NBlibli Jabodetabek</v>
      </c>
      <c r="BH2216" s="151">
        <v>45057</v>
      </c>
    </row>
    <row r="2217" spans="2:60" s="118" customFormat="1" ht="13.5" customHeight="1" x14ac:dyDescent="0.35">
      <c r="B2217" s="116" t="s">
        <v>17</v>
      </c>
      <c r="C2217" s="10" t="s">
        <v>1648</v>
      </c>
      <c r="D2217" s="10" t="s">
        <v>650</v>
      </c>
      <c r="E2217" s="10" t="s">
        <v>194</v>
      </c>
      <c r="F2217" s="10" t="s">
        <v>11742</v>
      </c>
      <c r="G2217" s="137" t="e">
        <v>#N/A</v>
      </c>
      <c r="H2217" s="10" t="s">
        <v>17227</v>
      </c>
      <c r="I2217" s="10" t="s">
        <v>11825</v>
      </c>
      <c r="J2217" s="10" t="s">
        <v>17271</v>
      </c>
      <c r="K2217" s="10" t="s">
        <v>17180</v>
      </c>
      <c r="L2217" s="120">
        <f>IFERROR(VLOOKUP($F2217&amp;$C2217,Sales!$J:$W,9,0),0)</f>
        <v>0</v>
      </c>
      <c r="M2217" s="120">
        <f>IFERROR(VLOOKUP($F2217&amp;$C2217,Sales!$J:$W,10,0),0)</f>
        <v>0</v>
      </c>
      <c r="N2217" s="120">
        <f>IFERROR(VLOOKUP($F2217&amp;$C2217,Sales!$J:$W,11,0),0)</f>
        <v>0</v>
      </c>
      <c r="O2217" s="120">
        <f>IFERROR(VLOOKUP($F2217&amp;$C2217,Sales!$J:$W,12,0),0)</f>
        <v>0</v>
      </c>
      <c r="P2217" s="120">
        <f>IFERROR(VLOOKUP($F2217&amp;$C2217,Sales!$J:$W,13,0),0)</f>
        <v>0</v>
      </c>
      <c r="Q2217" s="98">
        <f>IFERROR(VLOOKUP($F2217&amp;$C2217,Sales!$A:$H,7,0),0)</f>
        <v>0</v>
      </c>
      <c r="R2217" s="41">
        <f t="shared" si="68"/>
        <v>1</v>
      </c>
      <c r="S2217" s="41">
        <v>1</v>
      </c>
      <c r="T2217" s="41"/>
      <c r="U2217" s="41"/>
      <c r="V2217" s="15">
        <v>1</v>
      </c>
      <c r="W2217" s="15">
        <v>1</v>
      </c>
      <c r="X2217" s="15">
        <v>1</v>
      </c>
      <c r="Y2217" s="41">
        <v>1</v>
      </c>
      <c r="Z2217" s="41">
        <v>1</v>
      </c>
      <c r="AA2217" s="41"/>
      <c r="AB2217" s="41"/>
      <c r="AC2217" s="41"/>
      <c r="AD2217" s="41"/>
      <c r="AE2217" s="41"/>
      <c r="AF2217" s="41"/>
      <c r="AG2217" s="41"/>
      <c r="AH2217" s="15"/>
      <c r="AI2217" s="41"/>
      <c r="AJ2217" s="41"/>
      <c r="AK2217" s="41"/>
      <c r="AL2217" s="15"/>
      <c r="AM2217" s="15"/>
      <c r="AN2217" s="15"/>
      <c r="AO2217" s="15"/>
      <c r="AP2217" s="15"/>
      <c r="AQ2217" s="15"/>
      <c r="AR2217" s="15"/>
      <c r="AS2217" s="15"/>
      <c r="AT2217" s="15"/>
      <c r="AU2217" s="15"/>
      <c r="AV2217" s="15"/>
      <c r="AW2217" s="15"/>
      <c r="AX2217" s="15"/>
      <c r="AY2217" s="117"/>
      <c r="AZ2217" s="10">
        <v>1</v>
      </c>
      <c r="BA2217" t="s">
        <v>22</v>
      </c>
      <c r="BB2217" s="118" t="s">
        <v>23</v>
      </c>
      <c r="BD2217" s="119" t="str">
        <f t="shared" si="69"/>
        <v>01/395329502MBlibli Jabodetabek</v>
      </c>
      <c r="BH2217" s="151">
        <v>45057</v>
      </c>
    </row>
    <row r="2218" spans="2:60" s="118" customFormat="1" ht="13.5" customHeight="1" x14ac:dyDescent="0.35">
      <c r="B2218" s="116" t="s">
        <v>17</v>
      </c>
      <c r="C2218" s="10" t="s">
        <v>1648</v>
      </c>
      <c r="D2218" s="10" t="s">
        <v>248</v>
      </c>
      <c r="E2218" s="10" t="s">
        <v>194</v>
      </c>
      <c r="F2218" s="10" t="s">
        <v>13886</v>
      </c>
      <c r="G2218" s="137" t="e">
        <v>#N/A</v>
      </c>
      <c r="H2218" s="10" t="s">
        <v>17228</v>
      </c>
      <c r="I2218" s="10" t="s">
        <v>17096</v>
      </c>
      <c r="J2218" s="10" t="s">
        <v>17272</v>
      </c>
      <c r="K2218" s="10" t="s">
        <v>17181</v>
      </c>
      <c r="L2218" s="120">
        <f>IFERROR(VLOOKUP($F2218&amp;$C2218,Sales!$J:$W,9,0),0)</f>
        <v>0</v>
      </c>
      <c r="M2218" s="120">
        <f>IFERROR(VLOOKUP($F2218&amp;$C2218,Sales!$J:$W,10,0),0)</f>
        <v>0</v>
      </c>
      <c r="N2218" s="120">
        <f>IFERROR(VLOOKUP($F2218&amp;$C2218,Sales!$J:$W,11,0),0)</f>
        <v>0</v>
      </c>
      <c r="O2218" s="120">
        <f>IFERROR(VLOOKUP($F2218&amp;$C2218,Sales!$J:$W,12,0),0)</f>
        <v>0</v>
      </c>
      <c r="P2218" s="120">
        <f>IFERROR(VLOOKUP($F2218&amp;$C2218,Sales!$J:$W,13,0),0)</f>
        <v>0</v>
      </c>
      <c r="Q2218" s="98">
        <f>IFERROR(VLOOKUP($F2218&amp;$C2218,Sales!$A:$H,7,0),0)</f>
        <v>0</v>
      </c>
      <c r="R2218" s="41">
        <f t="shared" si="68"/>
        <v>1</v>
      </c>
      <c r="S2218" s="41">
        <v>1</v>
      </c>
      <c r="T2218" s="41"/>
      <c r="U2218" s="41"/>
      <c r="V2218" s="15">
        <v>1</v>
      </c>
      <c r="W2218" s="15">
        <v>1</v>
      </c>
      <c r="X2218" s="15">
        <v>1</v>
      </c>
      <c r="Y2218" s="41">
        <v>1</v>
      </c>
      <c r="Z2218" s="41">
        <v>1</v>
      </c>
      <c r="AA2218" s="41"/>
      <c r="AB2218" s="41"/>
      <c r="AC2218" s="41"/>
      <c r="AD2218" s="41"/>
      <c r="AE2218" s="41"/>
      <c r="AF2218" s="41"/>
      <c r="AG2218" s="41"/>
      <c r="AH2218" s="15"/>
      <c r="AI2218" s="41"/>
      <c r="AJ2218" s="41"/>
      <c r="AK2218" s="41"/>
      <c r="AL2218" s="15"/>
      <c r="AM2218" s="15"/>
      <c r="AN2218" s="15"/>
      <c r="AO2218" s="15"/>
      <c r="AP2218" s="15"/>
      <c r="AQ2218" s="15"/>
      <c r="AR2218" s="15"/>
      <c r="AS2218" s="15"/>
      <c r="AT2218" s="15"/>
      <c r="AU2218" s="15"/>
      <c r="AV2218" s="15"/>
      <c r="AW2218" s="15"/>
      <c r="AX2218" s="15"/>
      <c r="AY2218" s="117"/>
      <c r="AZ2218" s="10">
        <v>1</v>
      </c>
      <c r="BA2218" t="s">
        <v>22</v>
      </c>
      <c r="BB2218" s="118" t="s">
        <v>23</v>
      </c>
      <c r="BD2218" s="119" t="str">
        <f t="shared" si="69"/>
        <v>01/394629502UBlibli Jabodetabek</v>
      </c>
      <c r="BH2218" s="151">
        <v>45057</v>
      </c>
    </row>
    <row r="2219" spans="2:60" s="118" customFormat="1" ht="13.5" customHeight="1" x14ac:dyDescent="0.35">
      <c r="B2219" s="116" t="s">
        <v>17</v>
      </c>
      <c r="C2219" s="10" t="s">
        <v>1648</v>
      </c>
      <c r="D2219" s="10" t="s">
        <v>248</v>
      </c>
      <c r="E2219" s="10" t="s">
        <v>194</v>
      </c>
      <c r="F2219" s="10" t="s">
        <v>13887</v>
      </c>
      <c r="G2219" s="137" t="s">
        <v>20645</v>
      </c>
      <c r="H2219" s="10" t="s">
        <v>17229</v>
      </c>
      <c r="I2219" s="10" t="s">
        <v>13876</v>
      </c>
      <c r="J2219" t="s">
        <v>20634</v>
      </c>
      <c r="K2219" s="10" t="s">
        <v>17182</v>
      </c>
      <c r="L2219" s="120">
        <f>IFERROR(VLOOKUP($F2219&amp;$C2219,Sales!$J:$W,9,0),0)</f>
        <v>0</v>
      </c>
      <c r="M2219" s="120">
        <f>IFERROR(VLOOKUP($F2219&amp;$C2219,Sales!$J:$W,10,0),0)</f>
        <v>0</v>
      </c>
      <c r="N2219" s="120">
        <f>IFERROR(VLOOKUP($F2219&amp;$C2219,Sales!$J:$W,11,0),0)</f>
        <v>0</v>
      </c>
      <c r="O2219" s="120">
        <f>IFERROR(VLOOKUP($F2219&amp;$C2219,Sales!$J:$W,12,0),0)</f>
        <v>0</v>
      </c>
      <c r="P2219" s="120">
        <f>IFERROR(VLOOKUP($F2219&amp;$C2219,Sales!$J:$W,13,0),0)</f>
        <v>0</v>
      </c>
      <c r="Q2219" s="98">
        <f>IFERROR(VLOOKUP($F2219&amp;$C2219,Sales!$A:$H,7,0),0)</f>
        <v>0</v>
      </c>
      <c r="R2219" s="41">
        <f t="shared" si="68"/>
        <v>1</v>
      </c>
      <c r="S2219" s="41">
        <v>1</v>
      </c>
      <c r="T2219" s="41"/>
      <c r="U2219" s="41"/>
      <c r="V2219" s="15">
        <v>1</v>
      </c>
      <c r="W2219" s="15">
        <v>1</v>
      </c>
      <c r="X2219" s="15">
        <v>1</v>
      </c>
      <c r="Y2219" s="41">
        <v>1</v>
      </c>
      <c r="Z2219" s="41">
        <v>1</v>
      </c>
      <c r="AA2219" s="41"/>
      <c r="AB2219" s="41"/>
      <c r="AC2219" s="41"/>
      <c r="AD2219" s="41"/>
      <c r="AE2219" s="41"/>
      <c r="AF2219" s="41"/>
      <c r="AG2219" s="41"/>
      <c r="AH2219" s="41"/>
      <c r="AI2219" s="41"/>
      <c r="AJ2219" s="41"/>
      <c r="AK2219" s="41"/>
      <c r="AL2219" s="15"/>
      <c r="AM2219" s="41"/>
      <c r="AN2219" s="41"/>
      <c r="AO2219" s="41"/>
      <c r="AP2219" s="41"/>
      <c r="AQ2219" s="41"/>
      <c r="AR2219" s="41"/>
      <c r="AS2219" s="15"/>
      <c r="AT2219" s="15"/>
      <c r="AU2219" s="15"/>
      <c r="AV2219" s="15"/>
      <c r="AW2219" s="15"/>
      <c r="AX2219" s="15"/>
      <c r="AY2219" s="117"/>
      <c r="AZ2219" s="10">
        <v>1</v>
      </c>
      <c r="BA2219" t="s">
        <v>22</v>
      </c>
      <c r="BB2219" s="118" t="s">
        <v>23</v>
      </c>
      <c r="BD2219" s="119" t="str">
        <f t="shared" si="69"/>
        <v>01/394629502VBlibli Jabodetabek</v>
      </c>
      <c r="BH2219" s="151">
        <v>45057</v>
      </c>
    </row>
    <row r="2220" spans="2:60" s="118" customFormat="1" ht="13.5" customHeight="1" x14ac:dyDescent="0.35">
      <c r="B2220" s="116" t="s">
        <v>17</v>
      </c>
      <c r="C2220" s="10" t="s">
        <v>1648</v>
      </c>
      <c r="D2220" s="10" t="s">
        <v>294</v>
      </c>
      <c r="E2220" s="10" t="s">
        <v>295</v>
      </c>
      <c r="F2220" s="10" t="s">
        <v>309</v>
      </c>
      <c r="G2220" s="137" t="s">
        <v>20648</v>
      </c>
      <c r="H2220" s="10" t="s">
        <v>17230</v>
      </c>
      <c r="I2220" s="10" t="s">
        <v>17094</v>
      </c>
      <c r="J2220" t="s">
        <v>20762</v>
      </c>
      <c r="K2220" s="10" t="s">
        <v>17183</v>
      </c>
      <c r="L2220" s="120">
        <f>IFERROR(VLOOKUP($F2220&amp;$C2220,Sales!$J:$W,9,0),0)</f>
        <v>0</v>
      </c>
      <c r="M2220" s="120">
        <f>IFERROR(VLOOKUP($F2220&amp;$C2220,Sales!$J:$W,10,0),0)</f>
        <v>0</v>
      </c>
      <c r="N2220" s="120">
        <f>IFERROR(VLOOKUP($F2220&amp;$C2220,Sales!$J:$W,11,0),0)</f>
        <v>0</v>
      </c>
      <c r="O2220" s="120">
        <f>IFERROR(VLOOKUP($F2220&amp;$C2220,Sales!$J:$W,12,0),0)</f>
        <v>0</v>
      </c>
      <c r="P2220" s="120">
        <f>IFERROR(VLOOKUP($F2220&amp;$C2220,Sales!$J:$W,13,0),0)</f>
        <v>0</v>
      </c>
      <c r="Q2220" s="98">
        <f>IFERROR(VLOOKUP($F2220&amp;$C2220,Sales!$A:$H,7,0),0)</f>
        <v>0</v>
      </c>
      <c r="R2220" s="41">
        <f t="shared" si="68"/>
        <v>1</v>
      </c>
      <c r="S2220" s="41">
        <v>1</v>
      </c>
      <c r="T2220" s="41"/>
      <c r="U2220" s="41"/>
      <c r="V2220" s="15">
        <v>1</v>
      </c>
      <c r="W2220" s="15">
        <v>1</v>
      </c>
      <c r="X2220" s="15">
        <v>1</v>
      </c>
      <c r="Y2220" s="15">
        <v>1</v>
      </c>
      <c r="Z2220" s="15">
        <v>1</v>
      </c>
      <c r="AA2220" s="41"/>
      <c r="AB2220" s="41"/>
      <c r="AC2220" s="41"/>
      <c r="AD2220" s="41"/>
      <c r="AE2220" s="41"/>
      <c r="AF2220" s="41"/>
      <c r="AG2220" s="41"/>
      <c r="AH2220" s="41"/>
      <c r="AI2220" s="41"/>
      <c r="AJ2220" s="41"/>
      <c r="AK2220" s="41"/>
      <c r="AL2220" s="15"/>
      <c r="AM2220" s="41"/>
      <c r="AN2220" s="41"/>
      <c r="AO2220" s="41"/>
      <c r="AP2220" s="41"/>
      <c r="AQ2220" s="41"/>
      <c r="AR2220" s="41"/>
      <c r="AS2220" s="15"/>
      <c r="AT2220" s="15"/>
      <c r="AU2220" s="15"/>
      <c r="AV2220" s="15"/>
      <c r="AW2220" s="15"/>
      <c r="AX2220" s="15"/>
      <c r="AY2220" s="117"/>
      <c r="AZ2220" s="10">
        <v>1</v>
      </c>
      <c r="BA2220" t="s">
        <v>22</v>
      </c>
      <c r="BB2220" s="118" t="s">
        <v>23</v>
      </c>
      <c r="BD2220" s="119" t="str">
        <f t="shared" si="69"/>
        <v>01/394829502UBlibli Jabodetabek</v>
      </c>
      <c r="BG2220" s="118" t="s">
        <v>20763</v>
      </c>
      <c r="BH2220" s="151">
        <v>45057</v>
      </c>
    </row>
    <row r="2221" spans="2:60" s="118" customFormat="1" ht="13.5" customHeight="1" x14ac:dyDescent="0.35">
      <c r="B2221" s="116" t="s">
        <v>17</v>
      </c>
      <c r="C2221" s="10" t="s">
        <v>1648</v>
      </c>
      <c r="D2221" s="10" t="s">
        <v>294</v>
      </c>
      <c r="E2221" s="10" t="s">
        <v>295</v>
      </c>
      <c r="F2221" s="10" t="s">
        <v>9716</v>
      </c>
      <c r="G2221" t="s">
        <v>20629</v>
      </c>
      <c r="H2221" s="10" t="s">
        <v>17231</v>
      </c>
      <c r="I2221" s="193" t="s">
        <v>9729</v>
      </c>
      <c r="J2221" s="10" t="s">
        <v>17273</v>
      </c>
      <c r="K2221" s="10" t="s">
        <v>17184</v>
      </c>
      <c r="L2221" s="120">
        <f>IFERROR(VLOOKUP($F2221&amp;$C2221,Sales!$J:$W,9,0),0)</f>
        <v>0</v>
      </c>
      <c r="M2221" s="120">
        <f>IFERROR(VLOOKUP($F2221&amp;$C2221,Sales!$J:$W,10,0),0)</f>
        <v>0</v>
      </c>
      <c r="N2221" s="120">
        <f>IFERROR(VLOOKUP($F2221&amp;$C2221,Sales!$J:$W,11,0),0)</f>
        <v>0</v>
      </c>
      <c r="O2221" s="120">
        <f>IFERROR(VLOOKUP($F2221&amp;$C2221,Sales!$J:$W,12,0),0)</f>
        <v>0</v>
      </c>
      <c r="P2221" s="120">
        <f>IFERROR(VLOOKUP($F2221&amp;$C2221,Sales!$J:$W,13,0),0)</f>
        <v>0</v>
      </c>
      <c r="Q2221" s="98">
        <f>IFERROR(VLOOKUP($F2221&amp;$C2221,Sales!$A:$H,7,0),0)</f>
        <v>0</v>
      </c>
      <c r="R2221" s="41">
        <f t="shared" si="68"/>
        <v>1</v>
      </c>
      <c r="S2221" s="41">
        <v>1</v>
      </c>
      <c r="T2221" s="41"/>
      <c r="U2221" s="41"/>
      <c r="V2221" s="15">
        <v>1</v>
      </c>
      <c r="W2221" s="15">
        <v>1</v>
      </c>
      <c r="X2221" s="15">
        <v>1</v>
      </c>
      <c r="Y2221" s="41">
        <v>1</v>
      </c>
      <c r="Z2221" s="41">
        <v>1</v>
      </c>
      <c r="AA2221" s="41"/>
      <c r="AB2221" s="41"/>
      <c r="AC2221" s="41"/>
      <c r="AD2221" s="41"/>
      <c r="AE2221" s="41"/>
      <c r="AF2221" s="41"/>
      <c r="AG2221" s="41"/>
      <c r="AH2221" s="15"/>
      <c r="AI2221" s="41"/>
      <c r="AJ2221" s="41"/>
      <c r="AK2221" s="41"/>
      <c r="AL2221" s="15"/>
      <c r="AM2221" s="15"/>
      <c r="AN2221" s="15"/>
      <c r="AO2221" s="15"/>
      <c r="AP2221" s="15"/>
      <c r="AQ2221" s="15"/>
      <c r="AR2221" s="15"/>
      <c r="AS2221" s="15"/>
      <c r="AT2221" s="15"/>
      <c r="AU2221" s="15"/>
      <c r="AV2221" s="15"/>
      <c r="AW2221" s="15"/>
      <c r="AX2221" s="15"/>
      <c r="AY2221" s="117"/>
      <c r="AZ2221" s="10">
        <v>1</v>
      </c>
      <c r="BA2221" t="s">
        <v>22</v>
      </c>
      <c r="BB2221" s="118" t="s">
        <v>23</v>
      </c>
      <c r="BD2221" s="119" t="str">
        <f t="shared" si="69"/>
        <v>01/394829505NBlibli Jabodetabek</v>
      </c>
      <c r="BH2221" s="151">
        <v>45057</v>
      </c>
    </row>
    <row r="2222" spans="2:60" s="118" customFormat="1" ht="13.5" customHeight="1" x14ac:dyDescent="0.35">
      <c r="B2222" s="116" t="s">
        <v>17</v>
      </c>
      <c r="C2222" s="10" t="s">
        <v>1648</v>
      </c>
      <c r="D2222" s="10" t="s">
        <v>294</v>
      </c>
      <c r="E2222" s="10" t="s">
        <v>295</v>
      </c>
      <c r="F2222" s="10" t="s">
        <v>9715</v>
      </c>
      <c r="G2222" s="137" t="e">
        <v>#N/A</v>
      </c>
      <c r="H2222" s="10" t="s">
        <v>17232</v>
      </c>
      <c r="I2222" s="10" t="s">
        <v>9728</v>
      </c>
      <c r="J2222" s="10" t="s">
        <v>17274</v>
      </c>
      <c r="K2222" s="10" t="s">
        <v>17185</v>
      </c>
      <c r="L2222" s="120">
        <f>IFERROR(VLOOKUP($F2222&amp;$C2222,Sales!$J:$W,9,0),0)</f>
        <v>0</v>
      </c>
      <c r="M2222" s="120">
        <f>IFERROR(VLOOKUP($F2222&amp;$C2222,Sales!$J:$W,10,0),0)</f>
        <v>0</v>
      </c>
      <c r="N2222" s="120">
        <f>IFERROR(VLOOKUP($F2222&amp;$C2222,Sales!$J:$W,11,0),0)</f>
        <v>0</v>
      </c>
      <c r="O2222" s="120">
        <f>IFERROR(VLOOKUP($F2222&amp;$C2222,Sales!$J:$W,12,0),0)</f>
        <v>0</v>
      </c>
      <c r="P2222" s="120">
        <f>IFERROR(VLOOKUP($F2222&amp;$C2222,Sales!$J:$W,13,0),0)</f>
        <v>0</v>
      </c>
      <c r="Q2222" s="98">
        <f>IFERROR(VLOOKUP($F2222&amp;$C2222,Sales!$A:$H,7,0),0)</f>
        <v>0</v>
      </c>
      <c r="R2222" s="41">
        <f t="shared" si="68"/>
        <v>1</v>
      </c>
      <c r="S2222" s="41">
        <v>1</v>
      </c>
      <c r="T2222" s="41"/>
      <c r="U2222" s="41"/>
      <c r="V2222" s="15">
        <v>1</v>
      </c>
      <c r="W2222" s="15">
        <v>1</v>
      </c>
      <c r="X2222" s="15">
        <v>1</v>
      </c>
      <c r="Y2222" s="41">
        <v>1</v>
      </c>
      <c r="Z2222" s="41">
        <v>1</v>
      </c>
      <c r="AA2222" s="41"/>
      <c r="AB2222" s="41"/>
      <c r="AC2222" s="41"/>
      <c r="AD2222" s="41"/>
      <c r="AE2222" s="41"/>
      <c r="AF2222" s="41"/>
      <c r="AG2222" s="41"/>
      <c r="AH2222" s="15"/>
      <c r="AI2222" s="41"/>
      <c r="AJ2222" s="41"/>
      <c r="AK2222" s="41"/>
      <c r="AL2222" s="15"/>
      <c r="AM2222" s="15"/>
      <c r="AN2222" s="15"/>
      <c r="AO2222" s="15"/>
      <c r="AP2222" s="15"/>
      <c r="AQ2222" s="15"/>
      <c r="AR2222" s="15"/>
      <c r="AS2222" s="15"/>
      <c r="AT2222" s="15"/>
      <c r="AU2222" s="15"/>
      <c r="AV2222" s="15"/>
      <c r="AW2222" s="15"/>
      <c r="AX2222" s="15"/>
      <c r="AY2222" s="117"/>
      <c r="AZ2222" s="10">
        <v>1</v>
      </c>
      <c r="BA2222" t="s">
        <v>22</v>
      </c>
      <c r="BB2222" s="118" t="s">
        <v>23</v>
      </c>
      <c r="BD2222" s="119" t="str">
        <f t="shared" si="69"/>
        <v>01/394829505MBlibli Jabodetabek</v>
      </c>
      <c r="BH2222" s="151">
        <v>45057</v>
      </c>
    </row>
    <row r="2223" spans="2:60" s="118" customFormat="1" ht="13.5" customHeight="1" x14ac:dyDescent="0.35">
      <c r="B2223" s="116" t="s">
        <v>17</v>
      </c>
      <c r="C2223" s="10" t="s">
        <v>1648</v>
      </c>
      <c r="D2223" s="10" t="s">
        <v>294</v>
      </c>
      <c r="E2223" s="10" t="s">
        <v>295</v>
      </c>
      <c r="F2223" s="10" t="s">
        <v>11723</v>
      </c>
      <c r="G2223" s="137" t="s">
        <v>20646</v>
      </c>
      <c r="H2223" s="10" t="s">
        <v>17233</v>
      </c>
      <c r="I2223" s="10" t="s">
        <v>11649</v>
      </c>
      <c r="J2223" t="s">
        <v>20635</v>
      </c>
      <c r="K2223" s="10" t="s">
        <v>17186</v>
      </c>
      <c r="L2223" s="120">
        <f>IFERROR(VLOOKUP($F2223&amp;$C2223,Sales!$J:$W,9,0),0)</f>
        <v>0</v>
      </c>
      <c r="M2223" s="120">
        <f>IFERROR(VLOOKUP($F2223&amp;$C2223,Sales!$J:$W,10,0),0)</f>
        <v>0</v>
      </c>
      <c r="N2223" s="120">
        <f>IFERROR(VLOOKUP($F2223&amp;$C2223,Sales!$J:$W,11,0),0)</f>
        <v>0</v>
      </c>
      <c r="O2223" s="120">
        <f>IFERROR(VLOOKUP($F2223&amp;$C2223,Sales!$J:$W,12,0),0)</f>
        <v>0</v>
      </c>
      <c r="P2223" s="120">
        <f>IFERROR(VLOOKUP($F2223&amp;$C2223,Sales!$J:$W,13,0),0)</f>
        <v>0</v>
      </c>
      <c r="Q2223" s="98">
        <f>IFERROR(VLOOKUP($F2223&amp;$C2223,Sales!$A:$H,7,0),0)</f>
        <v>0</v>
      </c>
      <c r="R2223" s="41">
        <f t="shared" si="68"/>
        <v>0.16666666666666666</v>
      </c>
      <c r="S2223" s="41">
        <v>1</v>
      </c>
      <c r="T2223" s="41"/>
      <c r="U2223" s="41"/>
      <c r="V2223" s="15">
        <v>0</v>
      </c>
      <c r="W2223" s="15">
        <v>0</v>
      </c>
      <c r="X2223" s="15">
        <v>0</v>
      </c>
      <c r="Y2223" s="41">
        <v>0</v>
      </c>
      <c r="Z2223" s="41">
        <v>0</v>
      </c>
      <c r="AA2223" s="41"/>
      <c r="AB2223" s="41"/>
      <c r="AC2223" s="41"/>
      <c r="AD2223" s="41"/>
      <c r="AE2223" s="41"/>
      <c r="AF2223" s="41"/>
      <c r="AG2223" s="41"/>
      <c r="AH2223" s="41"/>
      <c r="AI2223" s="41"/>
      <c r="AJ2223" s="41"/>
      <c r="AK2223" s="41"/>
      <c r="AL2223" s="15"/>
      <c r="AM2223" s="41"/>
      <c r="AN2223" s="41"/>
      <c r="AO2223" s="41"/>
      <c r="AP2223" s="41"/>
      <c r="AQ2223" s="41"/>
      <c r="AR2223" s="41"/>
      <c r="AS2223" s="15"/>
      <c r="AT2223" s="15"/>
      <c r="AU2223" s="15"/>
      <c r="AV2223" s="15"/>
      <c r="AW2223" s="15"/>
      <c r="AX2223" s="15"/>
      <c r="AY2223" s="117"/>
      <c r="AZ2223" s="10">
        <v>1</v>
      </c>
      <c r="BA2223" t="s">
        <v>22</v>
      </c>
      <c r="BB2223" s="118" t="s">
        <v>23</v>
      </c>
      <c r="BD2223" s="119" t="str">
        <f t="shared" si="69"/>
        <v>01/394829506SBlibli Jabodetabek</v>
      </c>
      <c r="BH2223" s="151">
        <v>45057</v>
      </c>
    </row>
    <row r="2224" spans="2:60" s="118" customFormat="1" ht="13.5" customHeight="1" x14ac:dyDescent="0.35">
      <c r="B2224" s="116" t="s">
        <v>17</v>
      </c>
      <c r="C2224" s="10" t="s">
        <v>1648</v>
      </c>
      <c r="D2224" s="10" t="s">
        <v>294</v>
      </c>
      <c r="E2224" s="10" t="s">
        <v>295</v>
      </c>
      <c r="F2224" s="10" t="s">
        <v>17023</v>
      </c>
      <c r="G2224" s="137" t="s">
        <v>20647</v>
      </c>
      <c r="H2224" s="10" t="s">
        <v>17234</v>
      </c>
      <c r="I2224" s="10" t="s">
        <v>17088</v>
      </c>
      <c r="J2224" t="s">
        <v>20636</v>
      </c>
      <c r="K2224" s="10" t="s">
        <v>17187</v>
      </c>
      <c r="L2224" s="120">
        <f>IFERROR(VLOOKUP($F2224&amp;$C2224,Sales!$J:$W,9,0),0)</f>
        <v>0</v>
      </c>
      <c r="M2224" s="120">
        <f>IFERROR(VLOOKUP($F2224&amp;$C2224,Sales!$J:$W,10,0),0)</f>
        <v>0</v>
      </c>
      <c r="N2224" s="120">
        <f>IFERROR(VLOOKUP($F2224&amp;$C2224,Sales!$J:$W,11,0),0)</f>
        <v>0</v>
      </c>
      <c r="O2224" s="120">
        <f>IFERROR(VLOOKUP($F2224&amp;$C2224,Sales!$J:$W,12,0),0)</f>
        <v>0</v>
      </c>
      <c r="P2224" s="120">
        <f>IFERROR(VLOOKUP($F2224&amp;$C2224,Sales!$J:$W,13,0),0)</f>
        <v>0</v>
      </c>
      <c r="Q2224" s="98">
        <f>IFERROR(VLOOKUP($F2224&amp;$C2224,Sales!$A:$H,7,0),0)</f>
        <v>0</v>
      </c>
      <c r="R2224" s="41" t="str">
        <f t="shared" si="68"/>
        <v>ERROR</v>
      </c>
      <c r="S2224" s="41"/>
      <c r="T2224" s="41"/>
      <c r="U2224" s="41"/>
      <c r="V2224" s="15"/>
      <c r="W2224" s="15"/>
      <c r="X2224" s="15"/>
      <c r="Y2224" s="41"/>
      <c r="Z2224" s="41"/>
      <c r="AA2224" s="41"/>
      <c r="AB2224" s="41"/>
      <c r="AC2224" s="41"/>
      <c r="AD2224" s="41"/>
      <c r="AE2224" s="15"/>
      <c r="AF2224" s="41"/>
      <c r="AG2224" s="41"/>
      <c r="AH2224" s="15"/>
      <c r="AI2224" s="15"/>
      <c r="AJ2224" s="41"/>
      <c r="AK2224" s="15"/>
      <c r="AL2224" s="15"/>
      <c r="AM2224" s="15"/>
      <c r="AN2224" s="15"/>
      <c r="AO2224" s="15"/>
      <c r="AP2224" s="15"/>
      <c r="AQ2224" s="15"/>
      <c r="AR2224" s="15"/>
      <c r="AS2224" s="15"/>
      <c r="AT2224" s="15"/>
      <c r="AU2224" s="15"/>
      <c r="AV2224" s="15"/>
      <c r="AW2224" s="15"/>
      <c r="AX2224" s="15"/>
      <c r="AY2224" s="117"/>
      <c r="AZ2224" s="10">
        <v>1</v>
      </c>
      <c r="BA2224" t="s">
        <v>22</v>
      </c>
      <c r="BB2224" s="118" t="s">
        <v>88</v>
      </c>
      <c r="BD2224" s="119" t="str">
        <f t="shared" si="69"/>
        <v>01/394829506UBlibli Jabodetabek</v>
      </c>
      <c r="BF2224" t="s">
        <v>20770</v>
      </c>
      <c r="BH2224" s="151">
        <v>45057</v>
      </c>
    </row>
    <row r="2225" spans="2:61" s="118" customFormat="1" ht="13.5" customHeight="1" x14ac:dyDescent="0.35">
      <c r="B2225" s="116" t="s">
        <v>17</v>
      </c>
      <c r="C2225" s="10" t="s">
        <v>1648</v>
      </c>
      <c r="D2225" s="10" t="s">
        <v>294</v>
      </c>
      <c r="E2225" s="10" t="s">
        <v>295</v>
      </c>
      <c r="F2225" s="10" t="s">
        <v>9880</v>
      </c>
      <c r="G2225" s="137"/>
      <c r="H2225" s="10" t="s">
        <v>17235</v>
      </c>
      <c r="I2225" s="10" t="s">
        <v>10085</v>
      </c>
      <c r="J2225" s="10" t="s">
        <v>17275</v>
      </c>
      <c r="K2225" s="10" t="s">
        <v>17188</v>
      </c>
      <c r="L2225" s="98">
        <f>IFERROR(VLOOKUP($F2225&amp;$C2225,Sales!$J:$W,9,0),0)</f>
        <v>0</v>
      </c>
      <c r="M2225" s="98">
        <f>IFERROR(VLOOKUP($F2225&amp;$C2225,Sales!$J:$W,10,0),0)</f>
        <v>0</v>
      </c>
      <c r="N2225" s="98">
        <f>IFERROR(VLOOKUP($F2225&amp;$C2225,Sales!$J:$W,11,0),0)</f>
        <v>0</v>
      </c>
      <c r="O2225" s="98">
        <f>IFERROR(VLOOKUP($F2225&amp;$C2225,Sales!$J:$W,12,0),0)</f>
        <v>0</v>
      </c>
      <c r="P2225" s="98">
        <f>IFERROR(VLOOKUP($F2225&amp;$C2225,Sales!$J:$W,13,0),0)</f>
        <v>0</v>
      </c>
      <c r="Q2225" s="98">
        <f>IFERROR(VLOOKUP($F2225&amp;$C2225,Sales!$A:$H,7,0),0)</f>
        <v>0</v>
      </c>
      <c r="R2225" s="41" t="str">
        <f t="shared" si="68"/>
        <v>ERROR</v>
      </c>
      <c r="S2225" s="15"/>
      <c r="T2225" s="15"/>
      <c r="U2225" s="15"/>
      <c r="V2225" s="15"/>
      <c r="W2225" s="15"/>
      <c r="X2225" s="15"/>
      <c r="Y2225" s="41"/>
      <c r="Z2225" s="41"/>
      <c r="AA2225" s="41"/>
      <c r="AB2225" s="15"/>
      <c r="AC2225" s="15"/>
      <c r="AD2225" s="15"/>
      <c r="AE2225" s="15"/>
      <c r="AF2225" s="15"/>
      <c r="AG2225" s="15"/>
      <c r="AH2225" s="15"/>
      <c r="AI2225" s="15"/>
      <c r="AJ2225" s="41"/>
      <c r="AK2225" s="15"/>
      <c r="AL2225" s="15"/>
      <c r="AM2225" s="15"/>
      <c r="AN2225" s="15"/>
      <c r="AO2225" s="15"/>
      <c r="AP2225" s="15"/>
      <c r="AQ2225" s="15"/>
      <c r="AR2225" s="15"/>
      <c r="AS2225" s="15"/>
      <c r="AT2225" s="132"/>
      <c r="AU2225" s="15"/>
      <c r="AV2225" s="15"/>
      <c r="AW2225" s="15"/>
      <c r="AX2225" s="15"/>
      <c r="AY2225" s="117"/>
      <c r="AZ2225" s="10">
        <v>1</v>
      </c>
      <c r="BA2225" t="s">
        <v>22</v>
      </c>
      <c r="BB2225" t="s">
        <v>88</v>
      </c>
      <c r="BD2225" s="119" t="str">
        <f t="shared" si="69"/>
        <v>01/294826801PBlibli Jabodetabek</v>
      </c>
      <c r="BF2225" t="s">
        <v>19044</v>
      </c>
      <c r="BH2225" s="151">
        <v>45057</v>
      </c>
      <c r="BI2225" s="1">
        <v>45105</v>
      </c>
    </row>
    <row r="2226" spans="2:61" s="118" customFormat="1" ht="13.5" customHeight="1" x14ac:dyDescent="0.35">
      <c r="B2226" s="116" t="s">
        <v>17</v>
      </c>
      <c r="C2226" s="10" t="s">
        <v>1648</v>
      </c>
      <c r="D2226" s="10" t="s">
        <v>294</v>
      </c>
      <c r="E2226" s="10" t="s">
        <v>295</v>
      </c>
      <c r="F2226" s="10" t="s">
        <v>11574</v>
      </c>
      <c r="G2226" s="137" t="s">
        <v>20651</v>
      </c>
      <c r="H2226" s="10" t="s">
        <v>17236</v>
      </c>
      <c r="I2226" s="10">
        <v>4987176080547</v>
      </c>
      <c r="J2226" t="s">
        <v>20674</v>
      </c>
      <c r="K2226" s="10" t="s">
        <v>11582</v>
      </c>
      <c r="L2226" s="120">
        <f>IFERROR(VLOOKUP($F2226&amp;$C2226,Sales!$J:$W,9,0),0)</f>
        <v>0</v>
      </c>
      <c r="M2226" s="120">
        <f>IFERROR(VLOOKUP($F2226&amp;$C2226,Sales!$J:$W,10,0),0)</f>
        <v>0</v>
      </c>
      <c r="N2226" s="120">
        <f>IFERROR(VLOOKUP($F2226&amp;$C2226,Sales!$J:$W,11,0),0)</f>
        <v>0</v>
      </c>
      <c r="O2226" s="120">
        <f>IFERROR(VLOOKUP($F2226&amp;$C2226,Sales!$J:$W,12,0),0)</f>
        <v>0</v>
      </c>
      <c r="P2226" s="120">
        <f>IFERROR(VLOOKUP($F2226&amp;$C2226,Sales!$J:$W,13,0),0)</f>
        <v>0</v>
      </c>
      <c r="Q2226" s="98">
        <f>IFERROR(VLOOKUP($F2226&amp;$C2226,Sales!$A:$H,7,0),0)</f>
        <v>0</v>
      </c>
      <c r="R2226" s="41">
        <f t="shared" si="68"/>
        <v>1</v>
      </c>
      <c r="S2226" s="41">
        <v>1</v>
      </c>
      <c r="T2226" s="41"/>
      <c r="U2226" s="41"/>
      <c r="V2226" s="15">
        <v>1</v>
      </c>
      <c r="W2226" s="15">
        <v>1</v>
      </c>
      <c r="X2226" s="15">
        <v>1</v>
      </c>
      <c r="Y2226" s="15">
        <v>1</v>
      </c>
      <c r="Z2226" s="15">
        <v>1</v>
      </c>
      <c r="AA2226" s="41"/>
      <c r="AB2226" s="41"/>
      <c r="AC2226" s="41"/>
      <c r="AD2226" s="41"/>
      <c r="AE2226" s="41"/>
      <c r="AF2226" s="41"/>
      <c r="AG2226" s="41"/>
      <c r="AH2226" s="41"/>
      <c r="AI2226" s="41"/>
      <c r="AJ2226" s="41"/>
      <c r="AK2226" s="41"/>
      <c r="AL2226" s="15"/>
      <c r="AM2226" s="41"/>
      <c r="AN2226" s="41"/>
      <c r="AO2226" s="41"/>
      <c r="AP2226" s="41"/>
      <c r="AQ2226" s="41"/>
      <c r="AR2226" s="41"/>
      <c r="AS2226" s="15"/>
      <c r="AT2226" s="15"/>
      <c r="AU2226" s="15"/>
      <c r="AV2226" s="15"/>
      <c r="AW2226" s="15"/>
      <c r="AX2226" s="15"/>
      <c r="AY2226" s="117"/>
      <c r="AZ2226" s="10">
        <v>1</v>
      </c>
      <c r="BA2226" t="s">
        <v>22</v>
      </c>
      <c r="BB2226" s="118" t="s">
        <v>23</v>
      </c>
      <c r="BD2226" s="119" t="str">
        <f t="shared" si="69"/>
        <v>01/294826004FBlibli Jabodetabek</v>
      </c>
      <c r="BH2226" s="151">
        <v>45057</v>
      </c>
    </row>
    <row r="2227" spans="2:61" s="118" customFormat="1" ht="13.5" customHeight="1" x14ac:dyDescent="0.35">
      <c r="B2227" s="116" t="s">
        <v>17</v>
      </c>
      <c r="C2227" s="10" t="s">
        <v>1648</v>
      </c>
      <c r="D2227" s="10" t="s">
        <v>294</v>
      </c>
      <c r="E2227" s="10" t="s">
        <v>295</v>
      </c>
      <c r="F2227" s="10" t="s">
        <v>11575</v>
      </c>
      <c r="G2227" s="137" t="s">
        <v>20652</v>
      </c>
      <c r="H2227" s="10" t="s">
        <v>17237</v>
      </c>
      <c r="I2227" s="10">
        <v>4987176080561</v>
      </c>
      <c r="J2227" s="10" t="s">
        <v>17276</v>
      </c>
      <c r="K2227" s="10" t="s">
        <v>11584</v>
      </c>
      <c r="L2227" s="120"/>
      <c r="M2227" s="120"/>
      <c r="N2227" s="120"/>
      <c r="O2227" s="120"/>
      <c r="P2227" s="120"/>
      <c r="Q2227" s="98">
        <f>IFERROR(VLOOKUP($F2227&amp;$C2227,Sales!$A:$H,7,0),0)</f>
        <v>0</v>
      </c>
      <c r="R2227" s="41">
        <f t="shared" si="68"/>
        <v>1</v>
      </c>
      <c r="S2227" s="41">
        <v>1</v>
      </c>
      <c r="T2227" s="41"/>
      <c r="U2227" s="41"/>
      <c r="V2227" s="15">
        <v>1</v>
      </c>
      <c r="W2227" s="15">
        <v>1</v>
      </c>
      <c r="X2227" s="15">
        <v>1</v>
      </c>
      <c r="Y2227" s="41">
        <v>1</v>
      </c>
      <c r="Z2227" s="41">
        <v>1</v>
      </c>
      <c r="AA2227" s="41"/>
      <c r="AB2227" s="41"/>
      <c r="AC2227" s="41"/>
      <c r="AD2227" s="15"/>
      <c r="AE2227" s="15"/>
      <c r="AF2227" s="41"/>
      <c r="AG2227" s="41"/>
      <c r="AH2227" s="15"/>
      <c r="AI2227" s="15"/>
      <c r="AJ2227" s="41"/>
      <c r="AK2227" s="15"/>
      <c r="AL2227" s="15"/>
      <c r="AM2227" s="15"/>
      <c r="AN2227" s="15"/>
      <c r="AO2227" s="15"/>
      <c r="AP2227" s="15"/>
      <c r="AQ2227" s="15"/>
      <c r="AR2227" s="15"/>
      <c r="AS2227" s="15"/>
      <c r="AT2227" s="15"/>
      <c r="AU2227" s="15"/>
      <c r="AV2227" s="15"/>
      <c r="AW2227" s="15"/>
      <c r="AX2227" s="15"/>
      <c r="AY2227" s="117"/>
      <c r="AZ2227" s="10">
        <v>1</v>
      </c>
      <c r="BA2227" t="s">
        <v>22</v>
      </c>
      <c r="BB2227" s="118" t="s">
        <v>23</v>
      </c>
      <c r="BD2227" s="119" t="str">
        <f t="shared" si="69"/>
        <v>01/294826004GBlibli Jabodetabek</v>
      </c>
      <c r="BH2227" s="151">
        <v>45057</v>
      </c>
    </row>
    <row r="2228" spans="2:61" s="118" customFormat="1" ht="13.5" customHeight="1" x14ac:dyDescent="0.35">
      <c r="B2228" s="116" t="s">
        <v>17</v>
      </c>
      <c r="C2228" s="10" t="s">
        <v>1648</v>
      </c>
      <c r="D2228" s="10" t="s">
        <v>294</v>
      </c>
      <c r="E2228" s="10" t="s">
        <v>295</v>
      </c>
      <c r="F2228" s="10" t="s">
        <v>3548</v>
      </c>
      <c r="G2228" s="137" t="s">
        <v>20653</v>
      </c>
      <c r="H2228" s="10" t="s">
        <v>17238</v>
      </c>
      <c r="I2228" s="10" t="s">
        <v>4108</v>
      </c>
      <c r="J2228" s="10" t="s">
        <v>17277</v>
      </c>
      <c r="K2228" s="10" t="s">
        <v>17189</v>
      </c>
      <c r="L2228" s="120">
        <f>IFERROR(VLOOKUP($F2228&amp;$C2228,Sales!$J:$W,9,0),0)</f>
        <v>0</v>
      </c>
      <c r="M2228" s="120">
        <f>IFERROR(VLOOKUP($F2228&amp;$C2228,Sales!$J:$W,10,0),0)</f>
        <v>0</v>
      </c>
      <c r="N2228" s="120">
        <f>IFERROR(VLOOKUP($F2228&amp;$C2228,Sales!$J:$W,11,0),0)</f>
        <v>0</v>
      </c>
      <c r="O2228" s="120">
        <f>IFERROR(VLOOKUP($F2228&amp;$C2228,Sales!$J:$W,12,0),0)</f>
        <v>0</v>
      </c>
      <c r="P2228" s="120">
        <f>IFERROR(VLOOKUP($F2228&amp;$C2228,Sales!$J:$W,13,0),0)</f>
        <v>0</v>
      </c>
      <c r="Q2228" s="98">
        <f>IFERROR(VLOOKUP($F2228&amp;$C2228,Sales!$A:$H,7,0),0)</f>
        <v>0</v>
      </c>
      <c r="R2228" s="41">
        <f t="shared" si="68"/>
        <v>1</v>
      </c>
      <c r="S2228" s="41">
        <v>1</v>
      </c>
      <c r="T2228" s="41"/>
      <c r="U2228" s="41"/>
      <c r="V2228" s="15">
        <v>1</v>
      </c>
      <c r="W2228" s="15">
        <v>1</v>
      </c>
      <c r="X2228" s="15">
        <v>1</v>
      </c>
      <c r="Y2228" s="41">
        <v>1</v>
      </c>
      <c r="Z2228" s="41">
        <v>1</v>
      </c>
      <c r="AA2228" s="41"/>
      <c r="AB2228" s="41"/>
      <c r="AC2228" s="41"/>
      <c r="AD2228" s="41"/>
      <c r="AE2228" s="41"/>
      <c r="AF2228" s="41"/>
      <c r="AG2228" s="41"/>
      <c r="AH2228" s="15"/>
      <c r="AI2228" s="41"/>
      <c r="AJ2228" s="41"/>
      <c r="AK2228" s="41"/>
      <c r="AL2228" s="15"/>
      <c r="AM2228" s="15"/>
      <c r="AN2228" s="15"/>
      <c r="AO2228" s="15"/>
      <c r="AP2228" s="15"/>
      <c r="AQ2228" s="15"/>
      <c r="AR2228" s="15"/>
      <c r="AS2228" s="15"/>
      <c r="AT2228" s="15"/>
      <c r="AU2228" s="15"/>
      <c r="AV2228" s="15"/>
      <c r="AW2228" s="15"/>
      <c r="AX2228" s="15"/>
      <c r="AY2228" s="117"/>
      <c r="AZ2228" s="10">
        <v>1</v>
      </c>
      <c r="BA2228" t="s">
        <v>22</v>
      </c>
      <c r="BB2228" s="118" t="s">
        <v>23</v>
      </c>
      <c r="BD2228" s="119" t="str">
        <f t="shared" si="69"/>
        <v>01/294826801JBlibli Jabodetabek</v>
      </c>
      <c r="BH2228" s="151">
        <v>45057</v>
      </c>
    </row>
    <row r="2229" spans="2:61" s="118" customFormat="1" ht="13.5" customHeight="1" x14ac:dyDescent="0.35">
      <c r="B2229" s="116" t="s">
        <v>17</v>
      </c>
      <c r="C2229" s="10" t="s">
        <v>1648</v>
      </c>
      <c r="D2229" s="10" t="s">
        <v>294</v>
      </c>
      <c r="E2229" s="10" t="s">
        <v>295</v>
      </c>
      <c r="F2229" s="10" t="s">
        <v>3547</v>
      </c>
      <c r="G2229" s="137" t="s">
        <v>20654</v>
      </c>
      <c r="H2229" s="10" t="s">
        <v>17239</v>
      </c>
      <c r="I2229" s="10" t="s">
        <v>4109</v>
      </c>
      <c r="J2229" s="10" t="s">
        <v>17278</v>
      </c>
      <c r="K2229" s="10" t="s">
        <v>17190</v>
      </c>
      <c r="L2229" s="120">
        <f>IFERROR(VLOOKUP($F2229&amp;$C2229,Sales!$J:$W,9,0),0)</f>
        <v>0</v>
      </c>
      <c r="M2229" s="120">
        <f>IFERROR(VLOOKUP($F2229&amp;$C2229,Sales!$J:$W,10,0),0)</f>
        <v>0</v>
      </c>
      <c r="N2229" s="120">
        <f>IFERROR(VLOOKUP($F2229&amp;$C2229,Sales!$J:$W,11,0),0)</f>
        <v>0</v>
      </c>
      <c r="O2229" s="120">
        <f>IFERROR(VLOOKUP($F2229&amp;$C2229,Sales!$J:$W,12,0),0)</f>
        <v>0</v>
      </c>
      <c r="P2229" s="120">
        <f>IFERROR(VLOOKUP($F2229&amp;$C2229,Sales!$J:$W,13,0),0)</f>
        <v>0</v>
      </c>
      <c r="Q2229" s="98">
        <f>IFERROR(VLOOKUP($F2229&amp;$C2229,Sales!$A:$H,7,0),0)</f>
        <v>0</v>
      </c>
      <c r="R2229" s="41">
        <f t="shared" si="68"/>
        <v>1</v>
      </c>
      <c r="S2229" s="41">
        <v>1</v>
      </c>
      <c r="T2229" s="41"/>
      <c r="U2229" s="41"/>
      <c r="V2229" s="15">
        <v>1</v>
      </c>
      <c r="W2229" s="15">
        <v>1</v>
      </c>
      <c r="X2229" s="15">
        <v>1</v>
      </c>
      <c r="Y2229" s="41">
        <v>1</v>
      </c>
      <c r="Z2229" s="41">
        <v>1</v>
      </c>
      <c r="AA2229" s="41"/>
      <c r="AB2229" s="41"/>
      <c r="AC2229" s="41"/>
      <c r="AD2229" s="41"/>
      <c r="AE2229" s="41"/>
      <c r="AF2229" s="41"/>
      <c r="AG2229" s="41"/>
      <c r="AH2229" s="15"/>
      <c r="AI2229" s="41"/>
      <c r="AJ2229" s="41"/>
      <c r="AK2229" s="41"/>
      <c r="AL2229" s="15"/>
      <c r="AM2229" s="15"/>
      <c r="AN2229" s="15"/>
      <c r="AO2229" s="15"/>
      <c r="AP2229" s="15"/>
      <c r="AQ2229" s="15"/>
      <c r="AR2229" s="15"/>
      <c r="AS2229" s="15"/>
      <c r="AT2229" s="15"/>
      <c r="AU2229" s="15"/>
      <c r="AV2229" s="15"/>
      <c r="AW2229" s="15"/>
      <c r="AX2229" s="15"/>
      <c r="AY2229" s="117"/>
      <c r="AZ2229" s="10">
        <v>1</v>
      </c>
      <c r="BA2229" t="s">
        <v>22</v>
      </c>
      <c r="BB2229" s="118" t="s">
        <v>23</v>
      </c>
      <c r="BD2229" s="119" t="str">
        <f t="shared" si="69"/>
        <v>01/294826801HBlibli Jabodetabek</v>
      </c>
      <c r="BH2229" s="151">
        <v>45057</v>
      </c>
    </row>
    <row r="2230" spans="2:61" s="118" customFormat="1" ht="13.5" customHeight="1" x14ac:dyDescent="0.35">
      <c r="B2230" s="116" t="s">
        <v>17</v>
      </c>
      <c r="C2230" s="10" t="s">
        <v>1648</v>
      </c>
      <c r="D2230" s="10" t="s">
        <v>294</v>
      </c>
      <c r="E2230" s="10" t="s">
        <v>295</v>
      </c>
      <c r="F2230" s="10" t="s">
        <v>9721</v>
      </c>
      <c r="G2230" s="137" t="s">
        <v>20655</v>
      </c>
      <c r="H2230" s="10" t="s">
        <v>17240</v>
      </c>
      <c r="I2230" s="10">
        <v>4987176041371</v>
      </c>
      <c r="J2230" s="10" t="s">
        <v>17279</v>
      </c>
      <c r="K2230" s="10" t="s">
        <v>17191</v>
      </c>
      <c r="L2230" s="120">
        <f>IFERROR(VLOOKUP($F2230&amp;$C2230,Sales!$J:$W,9,0),0)</f>
        <v>0</v>
      </c>
      <c r="M2230" s="120">
        <f>IFERROR(VLOOKUP($F2230&amp;$C2230,Sales!$J:$W,10,0),0)</f>
        <v>0</v>
      </c>
      <c r="N2230" s="120">
        <f>IFERROR(VLOOKUP($F2230&amp;$C2230,Sales!$J:$W,11,0),0)</f>
        <v>0</v>
      </c>
      <c r="O2230" s="120">
        <f>IFERROR(VLOOKUP($F2230&amp;$C2230,Sales!$J:$W,12,0),0)</f>
        <v>0</v>
      </c>
      <c r="P2230" s="120">
        <f>IFERROR(VLOOKUP($F2230&amp;$C2230,Sales!$J:$W,13,0),0)</f>
        <v>0</v>
      </c>
      <c r="Q2230" s="98">
        <f>IFERROR(VLOOKUP($F2230&amp;$C2230,Sales!$A:$H,7,0),0)</f>
        <v>0</v>
      </c>
      <c r="R2230" s="41">
        <f t="shared" si="68"/>
        <v>1</v>
      </c>
      <c r="S2230" s="41">
        <v>1</v>
      </c>
      <c r="T2230" s="41"/>
      <c r="U2230" s="41"/>
      <c r="V2230" s="15">
        <v>1</v>
      </c>
      <c r="W2230" s="15">
        <v>1</v>
      </c>
      <c r="X2230" s="15">
        <v>1</v>
      </c>
      <c r="Y2230" s="41">
        <v>1</v>
      </c>
      <c r="Z2230" s="41">
        <v>1</v>
      </c>
      <c r="AA2230" s="41"/>
      <c r="AB2230" s="41"/>
      <c r="AC2230" s="41"/>
      <c r="AD2230" s="41"/>
      <c r="AE2230" s="41"/>
      <c r="AF2230" s="41"/>
      <c r="AG2230" s="41"/>
      <c r="AH2230" s="15"/>
      <c r="AI2230" s="41"/>
      <c r="AJ2230" s="41"/>
      <c r="AK2230" s="41"/>
      <c r="AL2230" s="15"/>
      <c r="AM2230" s="15"/>
      <c r="AN2230" s="15"/>
      <c r="AO2230" s="15"/>
      <c r="AP2230" s="15"/>
      <c r="AQ2230" s="15"/>
      <c r="AR2230" s="15"/>
      <c r="AS2230" s="15"/>
      <c r="AT2230" s="15"/>
      <c r="AU2230" s="15"/>
      <c r="AV2230" s="15"/>
      <c r="AW2230" s="15"/>
      <c r="AX2230" s="15"/>
      <c r="AY2230" s="117"/>
      <c r="AZ2230" s="10">
        <v>1</v>
      </c>
      <c r="BA2230" t="s">
        <v>22</v>
      </c>
      <c r="BB2230" s="118" t="s">
        <v>23</v>
      </c>
      <c r="BD2230" s="119" t="str">
        <f t="shared" si="69"/>
        <v>01/294826801MBlibli Jabodetabek</v>
      </c>
      <c r="BH2230" s="151">
        <v>45057</v>
      </c>
    </row>
    <row r="2231" spans="2:61" s="118" customFormat="1" ht="13.5" customHeight="1" x14ac:dyDescent="0.35">
      <c r="B2231" s="116" t="s">
        <v>17</v>
      </c>
      <c r="C2231" s="10" t="s">
        <v>1648</v>
      </c>
      <c r="D2231" s="10" t="s">
        <v>294</v>
      </c>
      <c r="E2231" s="10" t="s">
        <v>295</v>
      </c>
      <c r="F2231" s="10" t="s">
        <v>9719</v>
      </c>
      <c r="G2231" s="137" t="s">
        <v>20656</v>
      </c>
      <c r="H2231" s="10" t="s">
        <v>17241</v>
      </c>
      <c r="I2231" s="10">
        <v>4987176041418</v>
      </c>
      <c r="J2231" s="10" t="s">
        <v>17280</v>
      </c>
      <c r="K2231" s="10" t="s">
        <v>17192</v>
      </c>
      <c r="L2231" s="120">
        <f>IFERROR(VLOOKUP($F2231&amp;$C2231,Sales!$J:$W,9,0),0)</f>
        <v>0</v>
      </c>
      <c r="M2231" s="120">
        <f>IFERROR(VLOOKUP($F2231&amp;$C2231,Sales!$J:$W,10,0),0)</f>
        <v>0</v>
      </c>
      <c r="N2231" s="120">
        <f>IFERROR(VLOOKUP($F2231&amp;$C2231,Sales!$J:$W,11,0),0)</f>
        <v>0</v>
      </c>
      <c r="O2231" s="120">
        <f>IFERROR(VLOOKUP($F2231&amp;$C2231,Sales!$J:$W,12,0),0)</f>
        <v>0</v>
      </c>
      <c r="P2231" s="120">
        <f>IFERROR(VLOOKUP($F2231&amp;$C2231,Sales!$J:$W,13,0),0)</f>
        <v>0</v>
      </c>
      <c r="Q2231" s="98">
        <f>IFERROR(VLOOKUP($F2231&amp;$C2231,Sales!$A:$H,7,0),0)</f>
        <v>0</v>
      </c>
      <c r="R2231" s="41">
        <f t="shared" si="68"/>
        <v>1</v>
      </c>
      <c r="S2231" s="41">
        <v>1</v>
      </c>
      <c r="T2231" s="41"/>
      <c r="U2231" s="41"/>
      <c r="V2231" s="15">
        <v>1</v>
      </c>
      <c r="W2231" s="15">
        <v>1</v>
      </c>
      <c r="X2231" s="15">
        <v>1</v>
      </c>
      <c r="Y2231" s="41">
        <v>1</v>
      </c>
      <c r="Z2231" s="41">
        <v>1</v>
      </c>
      <c r="AA2231" s="41"/>
      <c r="AB2231" s="41"/>
      <c r="AC2231" s="41"/>
      <c r="AD2231" s="41"/>
      <c r="AE2231" s="41"/>
      <c r="AF2231" s="41"/>
      <c r="AG2231" s="41"/>
      <c r="AH2231" s="15"/>
      <c r="AI2231" s="41"/>
      <c r="AJ2231" s="41"/>
      <c r="AK2231" s="41"/>
      <c r="AL2231" s="15"/>
      <c r="AM2231" s="15"/>
      <c r="AN2231" s="15"/>
      <c r="AO2231" s="15"/>
      <c r="AP2231" s="15"/>
      <c r="AQ2231" s="15"/>
      <c r="AR2231" s="15"/>
      <c r="AS2231" s="15"/>
      <c r="AT2231" s="15"/>
      <c r="AU2231" s="15"/>
      <c r="AV2231" s="15"/>
      <c r="AW2231" s="15"/>
      <c r="AX2231" s="15"/>
      <c r="AY2231" s="117"/>
      <c r="AZ2231" s="10">
        <v>1</v>
      </c>
      <c r="BA2231" t="s">
        <v>22</v>
      </c>
      <c r="BB2231" s="118" t="s">
        <v>23</v>
      </c>
      <c r="BD2231" s="119" t="str">
        <f t="shared" si="69"/>
        <v>01/294826801OBlibli Jabodetabek</v>
      </c>
      <c r="BH2231" s="151">
        <v>45057</v>
      </c>
    </row>
    <row r="2232" spans="2:61" s="118" customFormat="1" ht="13.5" customHeight="1" x14ac:dyDescent="0.35">
      <c r="B2232" s="116" t="s">
        <v>17</v>
      </c>
      <c r="C2232" s="10" t="s">
        <v>1648</v>
      </c>
      <c r="D2232" s="10" t="s">
        <v>294</v>
      </c>
      <c r="E2232" s="10" t="s">
        <v>295</v>
      </c>
      <c r="F2232" s="10" t="s">
        <v>16181</v>
      </c>
      <c r="G2232" s="137" t="s">
        <v>20657</v>
      </c>
      <c r="H2232" s="10" t="s">
        <v>17242</v>
      </c>
      <c r="I2232" s="10" t="s">
        <v>17092</v>
      </c>
      <c r="J2232" t="s">
        <v>20675</v>
      </c>
      <c r="K2232" s="10" t="s">
        <v>17193</v>
      </c>
      <c r="L2232" s="120">
        <f>IFERROR(VLOOKUP($F2232&amp;$C2232,Sales!$J:$W,9,0),0)</f>
        <v>0</v>
      </c>
      <c r="M2232" s="120">
        <f>IFERROR(VLOOKUP($F2232&amp;$C2232,Sales!$J:$W,10,0),0)</f>
        <v>0</v>
      </c>
      <c r="N2232" s="120">
        <f>IFERROR(VLOOKUP($F2232&amp;$C2232,Sales!$J:$W,11,0),0)</f>
        <v>0</v>
      </c>
      <c r="O2232" s="120">
        <f>IFERROR(VLOOKUP($F2232&amp;$C2232,Sales!$J:$W,12,0),0)</f>
        <v>0</v>
      </c>
      <c r="P2232" s="120">
        <f>IFERROR(VLOOKUP($F2232&amp;$C2232,Sales!$J:$W,13,0),0)</f>
        <v>0</v>
      </c>
      <c r="Q2232" s="98">
        <f>IFERROR(VLOOKUP($F2232&amp;$C2232,Sales!$A:$H,7,0),0)</f>
        <v>0</v>
      </c>
      <c r="R2232" s="41">
        <f t="shared" si="68"/>
        <v>1</v>
      </c>
      <c r="S2232" s="41">
        <v>1</v>
      </c>
      <c r="T2232" s="41"/>
      <c r="U2232" s="41"/>
      <c r="V2232" s="15">
        <v>1</v>
      </c>
      <c r="W2232" s="15">
        <v>1</v>
      </c>
      <c r="X2232" s="15">
        <v>1</v>
      </c>
      <c r="Y2232" s="15">
        <v>1</v>
      </c>
      <c r="Z2232" s="15">
        <v>1</v>
      </c>
      <c r="AA2232" s="41"/>
      <c r="AB2232" s="41"/>
      <c r="AC2232" s="41"/>
      <c r="AD2232" s="41"/>
      <c r="AE2232" s="41"/>
      <c r="AF2232" s="41"/>
      <c r="AG2232" s="41"/>
      <c r="AH2232" s="41"/>
      <c r="AI2232" s="41"/>
      <c r="AJ2232" s="41"/>
      <c r="AK2232" s="41"/>
      <c r="AL2232" s="15"/>
      <c r="AM2232" s="41"/>
      <c r="AN2232" s="41"/>
      <c r="AO2232" s="41"/>
      <c r="AP2232" s="41"/>
      <c r="AQ2232" s="41"/>
      <c r="AR2232" s="41"/>
      <c r="AS2232" s="15"/>
      <c r="AT2232" s="15"/>
      <c r="AU2232" s="15"/>
      <c r="AV2232" s="15"/>
      <c r="AW2232" s="15"/>
      <c r="AX2232" s="15"/>
      <c r="AY2232" s="117"/>
      <c r="AZ2232" s="10">
        <v>1</v>
      </c>
      <c r="BA2232" t="s">
        <v>22</v>
      </c>
      <c r="BB2232" s="118" t="s">
        <v>23</v>
      </c>
      <c r="BD2232" s="119" t="str">
        <f t="shared" si="69"/>
        <v>01/294826801YBlibli Jabodetabek</v>
      </c>
      <c r="BH2232" s="151">
        <v>45057</v>
      </c>
    </row>
    <row r="2233" spans="2:61" s="118" customFormat="1" ht="13.5" customHeight="1" x14ac:dyDescent="0.35">
      <c r="B2233" s="116" t="s">
        <v>17</v>
      </c>
      <c r="C2233" s="10" t="s">
        <v>1648</v>
      </c>
      <c r="D2233" s="10" t="s">
        <v>294</v>
      </c>
      <c r="E2233" s="10" t="s">
        <v>295</v>
      </c>
      <c r="F2233" s="10" t="s">
        <v>11809</v>
      </c>
      <c r="G2233" s="137" t="e">
        <v>#N/A</v>
      </c>
      <c r="H2233" s="10" t="s">
        <v>17243</v>
      </c>
      <c r="I2233" s="10" t="s">
        <v>11822</v>
      </c>
      <c r="J2233" s="10" t="s">
        <v>17281</v>
      </c>
      <c r="K2233" s="10" t="s">
        <v>17194</v>
      </c>
      <c r="L2233" s="120">
        <f>IFERROR(VLOOKUP($F2233&amp;$C2233,Sales!$J:$W,9,0),0)</f>
        <v>0</v>
      </c>
      <c r="M2233" s="120">
        <f>IFERROR(VLOOKUP($F2233&amp;$C2233,Sales!$J:$W,10,0),0)</f>
        <v>0</v>
      </c>
      <c r="N2233" s="120">
        <f>IFERROR(VLOOKUP($F2233&amp;$C2233,Sales!$J:$W,11,0),0)</f>
        <v>0</v>
      </c>
      <c r="O2233" s="120">
        <f>IFERROR(VLOOKUP($F2233&amp;$C2233,Sales!$J:$W,12,0),0)</f>
        <v>0</v>
      </c>
      <c r="P2233" s="120">
        <f>IFERROR(VLOOKUP($F2233&amp;$C2233,Sales!$J:$W,13,0),0)</f>
        <v>0</v>
      </c>
      <c r="Q2233" s="98">
        <f>IFERROR(VLOOKUP($F2233&amp;$C2233,Sales!$A:$H,7,0),0)</f>
        <v>0</v>
      </c>
      <c r="R2233" s="41">
        <f t="shared" si="68"/>
        <v>1</v>
      </c>
      <c r="S2233" s="41">
        <v>1</v>
      </c>
      <c r="T2233" s="41"/>
      <c r="U2233" s="41"/>
      <c r="V2233" s="15">
        <v>1</v>
      </c>
      <c r="W2233" s="15">
        <v>1</v>
      </c>
      <c r="X2233" s="15">
        <v>1</v>
      </c>
      <c r="Y2233" s="41">
        <v>1</v>
      </c>
      <c r="Z2233" s="41">
        <v>1</v>
      </c>
      <c r="AA2233" s="41"/>
      <c r="AB2233" s="41"/>
      <c r="AC2233" s="41"/>
      <c r="AD2233" s="41"/>
      <c r="AE2233" s="41"/>
      <c r="AF2233" s="41"/>
      <c r="AG2233" s="41"/>
      <c r="AH2233" s="15"/>
      <c r="AI2233" s="41"/>
      <c r="AJ2233" s="41"/>
      <c r="AK2233" s="41"/>
      <c r="AL2233" s="15"/>
      <c r="AM2233" s="15"/>
      <c r="AN2233" s="15"/>
      <c r="AO2233" s="15"/>
      <c r="AP2233" s="15"/>
      <c r="AQ2233" s="15"/>
      <c r="AR2233" s="15"/>
      <c r="AS2233" s="15"/>
      <c r="AT2233" s="15"/>
      <c r="AU2233" s="15"/>
      <c r="AV2233" s="15"/>
      <c r="AW2233" s="15"/>
      <c r="AX2233" s="15"/>
      <c r="AY2233" s="117"/>
      <c r="AZ2233" s="10">
        <v>1</v>
      </c>
      <c r="BA2233" t="s">
        <v>22</v>
      </c>
      <c r="BB2233" s="118" t="s">
        <v>23</v>
      </c>
      <c r="BD2233" s="119" t="str">
        <f t="shared" si="69"/>
        <v>01/394829505UBlibli Jabodetabek</v>
      </c>
      <c r="BH2233" s="151">
        <v>45057</v>
      </c>
    </row>
    <row r="2234" spans="2:61" s="118" customFormat="1" ht="13.5" customHeight="1" x14ac:dyDescent="0.35">
      <c r="B2234" s="116" t="s">
        <v>17</v>
      </c>
      <c r="C2234" s="10" t="s">
        <v>1648</v>
      </c>
      <c r="D2234" s="10" t="s">
        <v>294</v>
      </c>
      <c r="E2234" s="10" t="s">
        <v>295</v>
      </c>
      <c r="F2234" s="10" t="s">
        <v>11724</v>
      </c>
      <c r="G2234" s="137"/>
      <c r="H2234" s="10" t="s">
        <v>17244</v>
      </c>
      <c r="I2234" s="10" t="s">
        <v>11651</v>
      </c>
      <c r="J2234" s="10" t="s">
        <v>17282</v>
      </c>
      <c r="K2234" s="10" t="s">
        <v>17195</v>
      </c>
      <c r="L2234" s="120">
        <f>IFERROR(VLOOKUP($F2234&amp;$C2234,Sales!$J:$W,9,0),0)</f>
        <v>0</v>
      </c>
      <c r="M2234" s="120">
        <f>IFERROR(VLOOKUP($F2234&amp;$C2234,Sales!$J:$W,10,0),0)</f>
        <v>0</v>
      </c>
      <c r="N2234" s="120">
        <f>IFERROR(VLOOKUP($F2234&amp;$C2234,Sales!$J:$W,11,0),0)</f>
        <v>0</v>
      </c>
      <c r="O2234" s="120">
        <f>IFERROR(VLOOKUP($F2234&amp;$C2234,Sales!$J:$W,12,0),0)</f>
        <v>0</v>
      </c>
      <c r="P2234" s="120">
        <f>IFERROR(VLOOKUP($F2234&amp;$C2234,Sales!$J:$W,13,0),0)</f>
        <v>0</v>
      </c>
      <c r="Q2234" s="98">
        <f>IFERROR(VLOOKUP($F2234&amp;$C2234,Sales!$A:$H,7,0),0)</f>
        <v>0</v>
      </c>
      <c r="R2234" s="41" t="str">
        <f t="shared" si="68"/>
        <v>ERROR</v>
      </c>
      <c r="S2234" s="41"/>
      <c r="T2234" s="41"/>
      <c r="U2234" s="15"/>
      <c r="V2234" s="15"/>
      <c r="W2234" s="15"/>
      <c r="X2234" s="15"/>
      <c r="Y2234" s="41"/>
      <c r="Z2234" s="41"/>
      <c r="AA2234" s="41"/>
      <c r="AB2234" s="15"/>
      <c r="AC2234" s="15"/>
      <c r="AD2234" s="15"/>
      <c r="AE2234" s="15"/>
      <c r="AF2234" s="15"/>
      <c r="AG2234" s="15"/>
      <c r="AH2234" s="15"/>
      <c r="AI2234" s="15"/>
      <c r="AJ2234" s="15"/>
      <c r="AK2234" s="15"/>
      <c r="AL2234" s="15"/>
      <c r="AM2234" s="15"/>
      <c r="AN2234" s="15"/>
      <c r="AO2234" s="15"/>
      <c r="AP2234" s="15"/>
      <c r="AQ2234" s="15"/>
      <c r="AR2234" s="15"/>
      <c r="AS2234" s="15"/>
      <c r="AT2234" s="15"/>
      <c r="AU2234" s="15"/>
      <c r="AV2234" s="15"/>
      <c r="AW2234" s="15"/>
      <c r="AX2234" s="15"/>
      <c r="AY2234" s="117"/>
      <c r="AZ2234" s="10">
        <v>1</v>
      </c>
      <c r="BA2234" t="s">
        <v>22</v>
      </c>
      <c r="BB2234" s="118" t="s">
        <v>88</v>
      </c>
      <c r="BD2234" s="119" t="str">
        <f t="shared" si="69"/>
        <v>01/394829506TBlibli Jabodetabek</v>
      </c>
      <c r="BH2234" s="151">
        <v>45057</v>
      </c>
    </row>
    <row r="2235" spans="2:61" s="118" customFormat="1" ht="13.5" customHeight="1" x14ac:dyDescent="0.35">
      <c r="B2235" s="116" t="s">
        <v>17</v>
      </c>
      <c r="C2235" s="10" t="s">
        <v>1648</v>
      </c>
      <c r="D2235" s="10" t="s">
        <v>294</v>
      </c>
      <c r="E2235" s="10" t="s">
        <v>295</v>
      </c>
      <c r="F2235" s="10" t="s">
        <v>10090</v>
      </c>
      <c r="G2235" s="137" t="s">
        <v>20643</v>
      </c>
      <c r="H2235" s="10" t="s">
        <v>17245</v>
      </c>
      <c r="I2235" s="10" t="s">
        <v>10100</v>
      </c>
      <c r="J2235" t="s">
        <v>20637</v>
      </c>
      <c r="K2235" s="10" t="s">
        <v>17196</v>
      </c>
      <c r="L2235" s="120">
        <f>IFERROR(VLOOKUP($F2235&amp;$C2235,Sales!$J:$W,9,0),0)</f>
        <v>0</v>
      </c>
      <c r="M2235" s="120">
        <f>IFERROR(VLOOKUP($F2235&amp;$C2235,Sales!$J:$W,10,0),0)</f>
        <v>0</v>
      </c>
      <c r="N2235" s="120">
        <f>IFERROR(VLOOKUP($F2235&amp;$C2235,Sales!$J:$W,11,0),0)</f>
        <v>0</v>
      </c>
      <c r="O2235" s="120">
        <f>IFERROR(VLOOKUP($F2235&amp;$C2235,Sales!$J:$W,12,0),0)</f>
        <v>0</v>
      </c>
      <c r="P2235" s="120">
        <f>IFERROR(VLOOKUP($F2235&amp;$C2235,Sales!$J:$W,13,0),0)</f>
        <v>0</v>
      </c>
      <c r="Q2235" s="98">
        <f>IFERROR(VLOOKUP($F2235&amp;$C2235,Sales!$A:$H,7,0),0)</f>
        <v>0</v>
      </c>
      <c r="R2235" s="41">
        <f t="shared" si="68"/>
        <v>1</v>
      </c>
      <c r="S2235" s="41">
        <v>1</v>
      </c>
      <c r="T2235" s="41"/>
      <c r="U2235" s="41"/>
      <c r="V2235" s="15">
        <v>1</v>
      </c>
      <c r="W2235" s="15">
        <v>1</v>
      </c>
      <c r="X2235" s="15">
        <v>1</v>
      </c>
      <c r="Y2235" s="41">
        <v>1</v>
      </c>
      <c r="Z2235" s="41">
        <v>1</v>
      </c>
      <c r="AA2235" s="41"/>
      <c r="AB2235" s="41"/>
      <c r="AC2235" s="41"/>
      <c r="AD2235" s="41"/>
      <c r="AE2235" s="41"/>
      <c r="AF2235" s="41"/>
      <c r="AG2235" s="41"/>
      <c r="AH2235" s="41"/>
      <c r="AI2235" s="41"/>
      <c r="AJ2235" s="41"/>
      <c r="AK2235" s="41"/>
      <c r="AL2235" s="15"/>
      <c r="AM2235" s="41"/>
      <c r="AN2235" s="41"/>
      <c r="AO2235" s="41"/>
      <c r="AP2235" s="41"/>
      <c r="AQ2235" s="41"/>
      <c r="AR2235" s="41"/>
      <c r="AS2235" s="15"/>
      <c r="AT2235" s="15"/>
      <c r="AU2235" s="15"/>
      <c r="AV2235" s="15"/>
      <c r="AW2235" s="15"/>
      <c r="AX2235" s="15"/>
      <c r="AY2235" s="117"/>
      <c r="AZ2235" s="10">
        <v>1</v>
      </c>
      <c r="BA2235" t="s">
        <v>22</v>
      </c>
      <c r="BB2235" s="118" t="s">
        <v>23</v>
      </c>
      <c r="BD2235" s="119" t="str">
        <f t="shared" si="69"/>
        <v>01/394829505VBlibli Jabodetabek</v>
      </c>
      <c r="BH2235" s="151">
        <v>45057</v>
      </c>
    </row>
    <row r="2236" spans="2:61" s="118" customFormat="1" ht="13.5" customHeight="1" x14ac:dyDescent="0.35">
      <c r="B2236" s="116" t="s">
        <v>17</v>
      </c>
      <c r="C2236" s="10" t="s">
        <v>1648</v>
      </c>
      <c r="D2236" s="10" t="s">
        <v>294</v>
      </c>
      <c r="E2236" s="10" t="s">
        <v>295</v>
      </c>
      <c r="F2236" s="10" t="s">
        <v>9879</v>
      </c>
      <c r="G2236" s="137"/>
      <c r="H2236" s="10" t="s">
        <v>17246</v>
      </c>
      <c r="I2236" s="10" t="s">
        <v>10084</v>
      </c>
      <c r="J2236" s="10" t="s">
        <v>17283</v>
      </c>
      <c r="K2236" s="10" t="s">
        <v>17197</v>
      </c>
      <c r="L2236" s="120">
        <f>IFERROR(VLOOKUP($F2236&amp;$C2236,Sales!$J:$W,9,0),0)</f>
        <v>0</v>
      </c>
      <c r="M2236" s="120">
        <f>IFERROR(VLOOKUP($F2236&amp;$C2236,Sales!$J:$W,10,0),0)</f>
        <v>0</v>
      </c>
      <c r="N2236" s="120">
        <f>IFERROR(VLOOKUP($F2236&amp;$C2236,Sales!$J:$W,11,0),0)</f>
        <v>0</v>
      </c>
      <c r="O2236" s="120">
        <f>IFERROR(VLOOKUP($F2236&amp;$C2236,Sales!$J:$W,12,0),0)</f>
        <v>0</v>
      </c>
      <c r="P2236" s="120">
        <f>IFERROR(VLOOKUP($F2236&amp;$C2236,Sales!$J:$W,13,0),0)</f>
        <v>0</v>
      </c>
      <c r="Q2236" s="98">
        <f>IFERROR(VLOOKUP($F2236&amp;$C2236,Sales!$A:$H,7,0),0)</f>
        <v>0</v>
      </c>
      <c r="R2236" s="41" t="str">
        <f t="shared" si="68"/>
        <v>ERROR</v>
      </c>
      <c r="S2236" s="41"/>
      <c r="T2236" s="41"/>
      <c r="U2236" s="15"/>
      <c r="V2236" s="15"/>
      <c r="W2236" s="15"/>
      <c r="X2236" s="15"/>
      <c r="Y2236" s="41"/>
      <c r="Z2236" s="41"/>
      <c r="AA2236" s="41"/>
      <c r="AB2236" s="15"/>
      <c r="AC2236" s="15"/>
      <c r="AD2236" s="15"/>
      <c r="AE2236" s="41"/>
      <c r="AF2236" s="41"/>
      <c r="AG2236" s="41"/>
      <c r="AH2236" s="15"/>
      <c r="AI2236" s="15"/>
      <c r="AJ2236" s="41"/>
      <c r="AK2236" s="41"/>
      <c r="AL2236" s="15"/>
      <c r="AM2236" s="15"/>
      <c r="AN2236" s="15"/>
      <c r="AO2236" s="15"/>
      <c r="AP2236" s="15"/>
      <c r="AQ2236" s="15"/>
      <c r="AR2236" s="15"/>
      <c r="AS2236" s="15"/>
      <c r="AT2236" s="15"/>
      <c r="AU2236" s="15"/>
      <c r="AV2236" s="15"/>
      <c r="AW2236" s="15"/>
      <c r="AX2236" s="15"/>
      <c r="AY2236" s="117"/>
      <c r="AZ2236" s="10">
        <v>1</v>
      </c>
      <c r="BA2236" t="s">
        <v>22</v>
      </c>
      <c r="BB2236" s="118" t="s">
        <v>88</v>
      </c>
      <c r="BD2236" s="119" t="str">
        <f t="shared" si="69"/>
        <v>01/294826801QBlibli Jabodetabek</v>
      </c>
      <c r="BH2236" s="151">
        <v>45057</v>
      </c>
    </row>
    <row r="2237" spans="2:61" s="118" customFormat="1" ht="13.5" customHeight="1" x14ac:dyDescent="0.35">
      <c r="B2237" s="116" t="s">
        <v>17</v>
      </c>
      <c r="C2237" s="10" t="s">
        <v>1648</v>
      </c>
      <c r="D2237" s="10" t="s">
        <v>294</v>
      </c>
      <c r="E2237" s="10" t="s">
        <v>295</v>
      </c>
      <c r="F2237" s="10" t="s">
        <v>6054</v>
      </c>
      <c r="G2237" s="137" t="s">
        <v>20644</v>
      </c>
      <c r="H2237" s="10" t="s">
        <v>17247</v>
      </c>
      <c r="I2237" s="10">
        <v>4902430856935</v>
      </c>
      <c r="J2237" t="s">
        <v>20638</v>
      </c>
      <c r="K2237" s="10" t="s">
        <v>17198</v>
      </c>
      <c r="L2237" s="120">
        <f>IFERROR(VLOOKUP($F2237&amp;$C2237,Sales!$J:$W,9,0),0)</f>
        <v>0</v>
      </c>
      <c r="M2237" s="120">
        <f>IFERROR(VLOOKUP($F2237&amp;$C2237,Sales!$J:$W,10,0),0)</f>
        <v>0</v>
      </c>
      <c r="N2237" s="120">
        <f>IFERROR(VLOOKUP($F2237&amp;$C2237,Sales!$J:$W,11,0),0)</f>
        <v>0</v>
      </c>
      <c r="O2237" s="120">
        <f>IFERROR(VLOOKUP($F2237&amp;$C2237,Sales!$J:$W,12,0),0)</f>
        <v>0</v>
      </c>
      <c r="P2237" s="120">
        <f>IFERROR(VLOOKUP($F2237&amp;$C2237,Sales!$J:$W,13,0),0)</f>
        <v>0</v>
      </c>
      <c r="Q2237" s="98">
        <f>IFERROR(VLOOKUP($F2237&amp;$C2237,Sales!$A:$H,7,0),0)</f>
        <v>0</v>
      </c>
      <c r="R2237" s="41" t="str">
        <f t="shared" si="68"/>
        <v>ERROR</v>
      </c>
      <c r="S2237" s="41"/>
      <c r="T2237" s="41"/>
      <c r="U2237" s="41"/>
      <c r="V2237" s="15"/>
      <c r="W2237" s="15"/>
      <c r="X2237" s="15"/>
      <c r="Y2237" s="41"/>
      <c r="Z2237" s="41"/>
      <c r="AA2237" s="41"/>
      <c r="AB2237" s="41"/>
      <c r="AC2237" s="41"/>
      <c r="AD2237" s="41"/>
      <c r="AE2237" s="41"/>
      <c r="AF2237" s="41"/>
      <c r="AG2237" s="41"/>
      <c r="AH2237" s="15"/>
      <c r="AI2237" s="41"/>
      <c r="AJ2237" s="41"/>
      <c r="AK2237" s="41"/>
      <c r="AL2237" s="15"/>
      <c r="AM2237" s="15"/>
      <c r="AN2237" s="15"/>
      <c r="AO2237" s="15"/>
      <c r="AP2237" s="15"/>
      <c r="AQ2237" s="15"/>
      <c r="AR2237" s="15"/>
      <c r="AS2237" s="15"/>
      <c r="AT2237" s="15"/>
      <c r="AU2237" s="15"/>
      <c r="AV2237" s="15"/>
      <c r="AW2237" s="15"/>
      <c r="AX2237" s="15"/>
      <c r="AY2237" s="117"/>
      <c r="AZ2237" s="10">
        <v>1</v>
      </c>
      <c r="BA2237" t="s">
        <v>22</v>
      </c>
      <c r="BB2237" s="118" t="s">
        <v>88</v>
      </c>
      <c r="BD2237" s="119" t="str">
        <f t="shared" si="69"/>
        <v>01/294826004EBlibli Jabodetabek</v>
      </c>
      <c r="BF2237" s="118" t="s">
        <v>20769</v>
      </c>
      <c r="BH2237" s="151">
        <v>45057</v>
      </c>
    </row>
    <row r="2238" spans="2:61" s="118" customFormat="1" ht="13.5" customHeight="1" x14ac:dyDescent="0.35">
      <c r="B2238" s="116" t="s">
        <v>17</v>
      </c>
      <c r="C2238" s="10" t="s">
        <v>1648</v>
      </c>
      <c r="D2238" s="10" t="s">
        <v>65</v>
      </c>
      <c r="E2238" s="10" t="s">
        <v>66</v>
      </c>
      <c r="F2238" s="10"/>
      <c r="G2238" s="137" t="s">
        <v>20611</v>
      </c>
      <c r="H2238" s="10" t="s">
        <v>20615</v>
      </c>
      <c r="I2238" s="10">
        <v>4987176078186</v>
      </c>
      <c r="J2238" t="s">
        <v>20619</v>
      </c>
      <c r="K2238" s="192" t="s">
        <v>20609</v>
      </c>
      <c r="L2238" s="120">
        <f>IFERROR(VLOOKUP($F2238&amp;$C2238,Sales!$J:$W,9,0),0)</f>
        <v>0</v>
      </c>
      <c r="M2238" s="120">
        <f>IFERROR(VLOOKUP($F2238&amp;$C2238,Sales!$J:$W,10,0),0)</f>
        <v>0</v>
      </c>
      <c r="N2238" s="120">
        <f>IFERROR(VLOOKUP($F2238&amp;$C2238,Sales!$J:$W,11,0),0)</f>
        <v>0</v>
      </c>
      <c r="O2238" s="120">
        <f>IFERROR(VLOOKUP($F2238&amp;$C2238,Sales!$J:$W,12,0),0)</f>
        <v>0</v>
      </c>
      <c r="P2238" s="120">
        <f>IFERROR(VLOOKUP($F2238&amp;$C2238,Sales!$J:$W,13,0),0)</f>
        <v>0</v>
      </c>
      <c r="Q2238" s="98">
        <f>IFERROR(VLOOKUP($F2238&amp;$C2238,Sales!$A:$H,7,0),0)</f>
        <v>0</v>
      </c>
      <c r="R2238" s="41">
        <f t="shared" si="68"/>
        <v>1</v>
      </c>
      <c r="S2238" s="41">
        <v>1</v>
      </c>
      <c r="T2238" s="41"/>
      <c r="U2238" s="41"/>
      <c r="V2238" s="15">
        <v>1</v>
      </c>
      <c r="W2238" s="15">
        <v>1</v>
      </c>
      <c r="X2238" s="15">
        <v>1</v>
      </c>
      <c r="Y2238" s="41">
        <v>1</v>
      </c>
      <c r="Z2238" s="41">
        <v>1</v>
      </c>
      <c r="AA2238" s="41"/>
      <c r="AB2238" s="41"/>
      <c r="AC2238" s="41"/>
      <c r="AD2238" s="41"/>
      <c r="AE2238" s="41"/>
      <c r="AF2238" s="41"/>
      <c r="AG2238" s="41"/>
      <c r="AH2238" s="15"/>
      <c r="AI2238" s="41"/>
      <c r="AJ2238" s="41"/>
      <c r="AK2238" s="41"/>
      <c r="AL2238" s="15"/>
      <c r="AM2238" s="15"/>
      <c r="AN2238" s="15"/>
      <c r="AO2238" s="15"/>
      <c r="AP2238" s="15"/>
      <c r="AQ2238" s="15"/>
      <c r="AR2238" s="41"/>
      <c r="AS2238" s="15"/>
      <c r="AT2238" s="15"/>
      <c r="AU2238" s="15"/>
      <c r="AV2238" s="15"/>
      <c r="AW2238" s="15"/>
      <c r="AX2238" s="15"/>
      <c r="AY2238" s="117"/>
      <c r="AZ2238" s="10">
        <v>1</v>
      </c>
      <c r="BA2238" t="s">
        <v>22</v>
      </c>
      <c r="BB2238" s="118" t="s">
        <v>23</v>
      </c>
      <c r="BD2238" s="119" t="str">
        <f t="shared" si="69"/>
        <v>Blibli Jabodetabek</v>
      </c>
      <c r="BH2238" s="151"/>
    </row>
    <row r="2239" spans="2:61" s="10" customFormat="1" ht="13.5" customHeight="1" x14ac:dyDescent="0.35">
      <c r="B2239" s="116" t="s">
        <v>17</v>
      </c>
      <c r="C2239" s="10" t="s">
        <v>1648</v>
      </c>
      <c r="D2239" s="10" t="s">
        <v>65</v>
      </c>
      <c r="E2239" s="10" t="s">
        <v>66</v>
      </c>
      <c r="G2239" s="10" t="s">
        <v>20611</v>
      </c>
      <c r="H2239" s="10" t="s">
        <v>20615</v>
      </c>
      <c r="I2239" s="10">
        <v>4987176078186</v>
      </c>
      <c r="J2239" t="s">
        <v>20620</v>
      </c>
      <c r="K2239" s="192" t="s">
        <v>11399</v>
      </c>
      <c r="L2239" s="120">
        <f>IFERROR(VLOOKUP($F2239&amp;$C2239,Sales!$J:$W,9,0),0)</f>
        <v>0</v>
      </c>
      <c r="M2239" s="120">
        <f>IFERROR(VLOOKUP($F2239&amp;$C2239,Sales!$J:$W,10,0),0)</f>
        <v>0</v>
      </c>
      <c r="N2239" s="120">
        <f>IFERROR(VLOOKUP($F2239&amp;$C2239,Sales!$J:$W,11,0),0)</f>
        <v>0</v>
      </c>
      <c r="O2239" s="120">
        <f>IFERROR(VLOOKUP($F2239&amp;$C2239,Sales!$J:$W,12,0),0)</f>
        <v>0</v>
      </c>
      <c r="P2239" s="120">
        <f>IFERROR(VLOOKUP($F2239&amp;$C2239,Sales!$J:$W,13,0),0)</f>
        <v>0</v>
      </c>
      <c r="Q2239" s="98">
        <f>IFERROR(VLOOKUP($F2239&amp;$C2239,Sales!$A:$H,7,0),0)</f>
        <v>0</v>
      </c>
      <c r="R2239" s="41">
        <f t="shared" si="68"/>
        <v>1</v>
      </c>
      <c r="S2239" s="41">
        <v>1</v>
      </c>
      <c r="V2239" s="15">
        <v>1</v>
      </c>
      <c r="W2239" s="15">
        <v>1</v>
      </c>
      <c r="X2239" s="15">
        <v>1</v>
      </c>
      <c r="Y2239" s="41">
        <v>1</v>
      </c>
      <c r="Z2239" s="41">
        <v>1</v>
      </c>
      <c r="AQ2239" s="15"/>
      <c r="AR2239" s="41"/>
      <c r="AT2239" s="15"/>
      <c r="AU2239" s="15"/>
      <c r="AV2239" s="15"/>
      <c r="AZ2239" s="10">
        <v>1</v>
      </c>
      <c r="BA2239" t="s">
        <v>22</v>
      </c>
      <c r="BB2239" s="118" t="s">
        <v>23</v>
      </c>
      <c r="BD2239" s="119" t="str">
        <f t="shared" si="69"/>
        <v>Blibli Jabodetabek</v>
      </c>
    </row>
    <row r="2240" spans="2:61" s="118" customFormat="1" ht="13.5" customHeight="1" x14ac:dyDescent="0.35">
      <c r="B2240" s="116" t="s">
        <v>17</v>
      </c>
      <c r="C2240" s="10" t="s">
        <v>1648</v>
      </c>
      <c r="D2240" s="10" t="s">
        <v>193</v>
      </c>
      <c r="E2240" s="10" t="s">
        <v>194</v>
      </c>
      <c r="F2240" s="10"/>
      <c r="G2240" s="137" t="s">
        <v>20612</v>
      </c>
      <c r="H2240" s="10" t="s">
        <v>20616</v>
      </c>
      <c r="I2240" s="10" t="s">
        <v>200</v>
      </c>
      <c r="J2240" t="s">
        <v>20621</v>
      </c>
      <c r="K2240" s="192" t="s">
        <v>7124</v>
      </c>
      <c r="L2240" s="120">
        <f>IFERROR(VLOOKUP($F2240&amp;$C2240,Sales!$J:$W,9,0),0)</f>
        <v>0</v>
      </c>
      <c r="M2240" s="120">
        <f>IFERROR(VLOOKUP($F2240&amp;$C2240,Sales!$J:$W,10,0),0)</f>
        <v>0</v>
      </c>
      <c r="N2240" s="120">
        <f>IFERROR(VLOOKUP($F2240&amp;$C2240,Sales!$J:$W,11,0),0)</f>
        <v>0</v>
      </c>
      <c r="O2240" s="120">
        <f>IFERROR(VLOOKUP($F2240&amp;$C2240,Sales!$J:$W,12,0),0)</f>
        <v>0</v>
      </c>
      <c r="P2240" s="120">
        <f>IFERROR(VLOOKUP($F2240&amp;$C2240,Sales!$J:$W,13,0),0)</f>
        <v>0</v>
      </c>
      <c r="Q2240" s="98">
        <f>IFERROR(VLOOKUP($F2240&amp;$C2240,Sales!$A:$H,7,0),0)</f>
        <v>0</v>
      </c>
      <c r="R2240" s="41">
        <f t="shared" si="68"/>
        <v>1</v>
      </c>
      <c r="S2240" s="41">
        <v>1</v>
      </c>
      <c r="T2240" s="41"/>
      <c r="U2240" s="41"/>
      <c r="V2240" s="15">
        <v>1</v>
      </c>
      <c r="W2240" s="15">
        <v>1</v>
      </c>
      <c r="X2240" s="15">
        <v>1</v>
      </c>
      <c r="Y2240" s="41">
        <v>1</v>
      </c>
      <c r="Z2240" s="41">
        <v>1</v>
      </c>
      <c r="AA2240" s="41"/>
      <c r="AB2240" s="41"/>
      <c r="AC2240" s="41"/>
      <c r="AD2240" s="41"/>
      <c r="AE2240" s="41"/>
      <c r="AF2240" s="41"/>
      <c r="AG2240" s="41"/>
      <c r="AH2240" s="15"/>
      <c r="AI2240" s="41"/>
      <c r="AJ2240" s="41"/>
      <c r="AK2240" s="41"/>
      <c r="AL2240" s="15"/>
      <c r="AM2240" s="15"/>
      <c r="AN2240" s="15"/>
      <c r="AO2240" s="15"/>
      <c r="AP2240" s="15"/>
      <c r="AQ2240" s="15"/>
      <c r="AR2240" s="41"/>
      <c r="AS2240" s="15"/>
      <c r="AT2240" s="15"/>
      <c r="AU2240" s="15"/>
      <c r="AV2240" s="15"/>
      <c r="AW2240" s="15"/>
      <c r="AX2240" s="15"/>
      <c r="AY2240" s="117"/>
      <c r="AZ2240" s="10">
        <v>1</v>
      </c>
      <c r="BA2240" t="s">
        <v>22</v>
      </c>
      <c r="BB2240" s="118" t="s">
        <v>23</v>
      </c>
      <c r="BD2240" s="119" t="str">
        <f t="shared" si="69"/>
        <v>Blibli Jabodetabek</v>
      </c>
      <c r="BH2240" s="151"/>
    </row>
    <row r="2241" spans="2:60" s="118" customFormat="1" ht="13.5" customHeight="1" x14ac:dyDescent="0.35">
      <c r="B2241" s="116" t="s">
        <v>17</v>
      </c>
      <c r="C2241" s="10" t="s">
        <v>1648</v>
      </c>
      <c r="D2241" s="10" t="s">
        <v>294</v>
      </c>
      <c r="E2241" s="10" t="s">
        <v>295</v>
      </c>
      <c r="F2241" s="10"/>
      <c r="G2241" s="137" t="s">
        <v>20613</v>
      </c>
      <c r="H2241" s="10" t="s">
        <v>20617</v>
      </c>
      <c r="I2241" s="10">
        <v>4987176101617</v>
      </c>
      <c r="J2241" t="s">
        <v>20622</v>
      </c>
      <c r="K2241" s="192" t="s">
        <v>12729</v>
      </c>
      <c r="L2241" s="120">
        <f>IFERROR(VLOOKUP($F2241&amp;$C2241,Sales!$J:$W,9,0),0)</f>
        <v>0</v>
      </c>
      <c r="M2241" s="120">
        <f>IFERROR(VLOOKUP($F2241&amp;$C2241,Sales!$J:$W,10,0),0)</f>
        <v>0</v>
      </c>
      <c r="N2241" s="120">
        <f>IFERROR(VLOOKUP($F2241&amp;$C2241,Sales!$J:$W,11,0),0)</f>
        <v>0</v>
      </c>
      <c r="O2241" s="120">
        <f>IFERROR(VLOOKUP($F2241&amp;$C2241,Sales!$J:$W,12,0),0)</f>
        <v>0</v>
      </c>
      <c r="P2241" s="120">
        <f>IFERROR(VLOOKUP($F2241&amp;$C2241,Sales!$J:$W,13,0),0)</f>
        <v>0</v>
      </c>
      <c r="Q2241" s="98">
        <f>IFERROR(VLOOKUP($F2241&amp;$C2241,Sales!$A:$H,7,0),0)</f>
        <v>0</v>
      </c>
      <c r="R2241" s="41">
        <f t="shared" si="68"/>
        <v>1</v>
      </c>
      <c r="S2241" s="41">
        <v>1</v>
      </c>
      <c r="T2241" s="41"/>
      <c r="U2241" s="41"/>
      <c r="V2241" s="15">
        <v>1</v>
      </c>
      <c r="W2241" s="15">
        <v>1</v>
      </c>
      <c r="X2241" s="15">
        <v>1</v>
      </c>
      <c r="Y2241" s="41">
        <v>1</v>
      </c>
      <c r="Z2241" s="41">
        <v>1</v>
      </c>
      <c r="AA2241" s="41"/>
      <c r="AB2241" s="41"/>
      <c r="AC2241" s="41"/>
      <c r="AD2241" s="41"/>
      <c r="AE2241" s="41"/>
      <c r="AF2241" s="41"/>
      <c r="AG2241" s="41"/>
      <c r="AH2241" s="15"/>
      <c r="AI2241" s="41"/>
      <c r="AJ2241" s="41"/>
      <c r="AK2241" s="41"/>
      <c r="AL2241" s="15"/>
      <c r="AM2241" s="15"/>
      <c r="AN2241" s="15"/>
      <c r="AO2241" s="15"/>
      <c r="AP2241" s="15"/>
      <c r="AQ2241" s="15"/>
      <c r="AR2241" s="41"/>
      <c r="AS2241" s="15"/>
      <c r="AT2241" s="15"/>
      <c r="AU2241" s="15"/>
      <c r="AV2241" s="15"/>
      <c r="AW2241" s="15"/>
      <c r="AX2241" s="15"/>
      <c r="AY2241" s="117"/>
      <c r="AZ2241" s="10">
        <v>1</v>
      </c>
      <c r="BA2241" t="s">
        <v>22</v>
      </c>
      <c r="BB2241" s="118" t="s">
        <v>23</v>
      </c>
      <c r="BD2241" s="119" t="str">
        <f t="shared" si="69"/>
        <v>Blibli Jabodetabek</v>
      </c>
      <c r="BH2241" s="151"/>
    </row>
    <row r="2242" spans="2:60" s="118" customFormat="1" ht="13.5" customHeight="1" x14ac:dyDescent="0.35">
      <c r="B2242" s="116" t="s">
        <v>17</v>
      </c>
      <c r="C2242" s="10" t="s">
        <v>1648</v>
      </c>
      <c r="D2242" s="10" t="s">
        <v>294</v>
      </c>
      <c r="E2242" s="10" t="s">
        <v>295</v>
      </c>
      <c r="F2242" s="10"/>
      <c r="G2242" s="137" t="s">
        <v>20614</v>
      </c>
      <c r="H2242" s="10" t="s">
        <v>20618</v>
      </c>
      <c r="I2242" s="10">
        <v>4987176054425</v>
      </c>
      <c r="J2242" t="s">
        <v>20623</v>
      </c>
      <c r="K2242" s="192" t="s">
        <v>20610</v>
      </c>
      <c r="L2242" s="120">
        <f>IFERROR(VLOOKUP($F2242&amp;$C2242,Sales!$J:$W,9,0),0)</f>
        <v>0</v>
      </c>
      <c r="M2242" s="120">
        <f>IFERROR(VLOOKUP($F2242&amp;$C2242,Sales!$J:$W,10,0),0)</f>
        <v>0</v>
      </c>
      <c r="N2242" s="120">
        <f>IFERROR(VLOOKUP($F2242&amp;$C2242,Sales!$J:$W,11,0),0)</f>
        <v>0</v>
      </c>
      <c r="O2242" s="120">
        <f>IFERROR(VLOOKUP($F2242&amp;$C2242,Sales!$J:$W,12,0),0)</f>
        <v>0</v>
      </c>
      <c r="P2242" s="120">
        <f>IFERROR(VLOOKUP($F2242&amp;$C2242,Sales!$J:$W,13,0),0)</f>
        <v>0</v>
      </c>
      <c r="Q2242" s="98">
        <f>IFERROR(VLOOKUP($F2242&amp;$C2242,Sales!$A:$H,7,0),0)</f>
        <v>0</v>
      </c>
      <c r="R2242" s="41">
        <f t="shared" si="68"/>
        <v>1</v>
      </c>
      <c r="S2242" s="41">
        <v>1</v>
      </c>
      <c r="T2242" s="41"/>
      <c r="U2242" s="41"/>
      <c r="V2242" s="15">
        <v>1</v>
      </c>
      <c r="W2242" s="15">
        <v>1</v>
      </c>
      <c r="X2242" s="15">
        <v>1</v>
      </c>
      <c r="Y2242" s="41">
        <v>1</v>
      </c>
      <c r="Z2242" s="41">
        <v>1</v>
      </c>
      <c r="AA2242" s="41"/>
      <c r="AB2242" s="41"/>
      <c r="AC2242" s="41"/>
      <c r="AD2242" s="41"/>
      <c r="AE2242" s="41"/>
      <c r="AF2242" s="41"/>
      <c r="AG2242" s="41"/>
      <c r="AH2242" s="15"/>
      <c r="AI2242" s="41"/>
      <c r="AJ2242" s="41"/>
      <c r="AK2242" s="41"/>
      <c r="AL2242" s="15"/>
      <c r="AM2242" s="15"/>
      <c r="AN2242" s="15"/>
      <c r="AO2242" s="15"/>
      <c r="AP2242" s="15"/>
      <c r="AQ2242" s="15"/>
      <c r="AR2242" s="41"/>
      <c r="AS2242" s="15"/>
      <c r="AT2242" s="15"/>
      <c r="AU2242" s="15"/>
      <c r="AV2242" s="15"/>
      <c r="AW2242" s="15"/>
      <c r="AX2242" s="15"/>
      <c r="AY2242" s="117"/>
      <c r="AZ2242" s="10">
        <v>1</v>
      </c>
      <c r="BA2242" t="s">
        <v>22</v>
      </c>
      <c r="BB2242" s="118" t="s">
        <v>23</v>
      </c>
      <c r="BD2242" s="119" t="str">
        <f t="shared" si="69"/>
        <v>Blibli Jabodetabek</v>
      </c>
      <c r="BH2242" s="151"/>
    </row>
    <row r="2243" spans="2:60" ht="13.5" customHeight="1" x14ac:dyDescent="0.35">
      <c r="B2243" s="10" t="s">
        <v>17</v>
      </c>
      <c r="C2243" s="131" t="s">
        <v>2517</v>
      </c>
      <c r="D2243" s="10" t="s">
        <v>694</v>
      </c>
      <c r="E2243" s="10" t="s">
        <v>695</v>
      </c>
      <c r="F2243" s="10" t="s">
        <v>702</v>
      </c>
      <c r="G2243" s="137">
        <v>457280367</v>
      </c>
      <c r="H2243" s="10"/>
      <c r="I2243" s="10">
        <v>4987176600554</v>
      </c>
      <c r="J2243" s="10" t="s">
        <v>7021</v>
      </c>
      <c r="K2243" s="10" t="s">
        <v>7022</v>
      </c>
      <c r="L2243" s="98">
        <f>IFERROR(VLOOKUP($F2243&amp;$C2243,Sales!$J:$W,9,0),0)</f>
        <v>1917117.117117116</v>
      </c>
      <c r="M2243" s="98">
        <f>IFERROR(VLOOKUP($F2243&amp;$C2243,Sales!$J:$W,10,0),0)</f>
        <v>2306306.3063063021</v>
      </c>
      <c r="N2243" s="98">
        <f>IFERROR(VLOOKUP($F2243&amp;$C2243,Sales!$J:$W,11,0),0)</f>
        <v>3603603.6036035954</v>
      </c>
      <c r="O2243" s="98">
        <f>IFERROR(VLOOKUP($F2243&amp;$C2243,Sales!$J:$W,12,0),0)</f>
        <v>362</v>
      </c>
      <c r="P2243" s="98">
        <f>IFERROR(VLOOKUP($F2243&amp;$C2243,Sales!$J:$W,13,0),0)</f>
        <v>2609009.0090090041</v>
      </c>
      <c r="Q2243" s="98">
        <f>IFERROR(VLOOKUP($F2243&amp;$C2243,Sales!$A:$H,7,0),0)</f>
        <v>302702.70270270272</v>
      </c>
      <c r="R2243" s="41">
        <f t="shared" si="68"/>
        <v>1</v>
      </c>
      <c r="S2243" s="15">
        <v>1</v>
      </c>
      <c r="T2243" s="15"/>
      <c r="U2243" s="15"/>
      <c r="V2243" s="15">
        <v>1</v>
      </c>
      <c r="W2243" s="15">
        <v>1</v>
      </c>
      <c r="X2243" s="15">
        <v>1</v>
      </c>
      <c r="Y2243" s="41">
        <v>1</v>
      </c>
      <c r="Z2243" s="41">
        <v>1</v>
      </c>
      <c r="AA2243" s="41"/>
      <c r="AB2243" s="15"/>
      <c r="AC2243" s="15"/>
      <c r="AD2243" s="15"/>
      <c r="AE2243" s="15"/>
      <c r="AF2243" s="15"/>
      <c r="AG2243" s="15"/>
      <c r="AH2243" s="15"/>
      <c r="AI2243" s="15"/>
      <c r="AJ2243" s="15"/>
      <c r="AK2243" s="15"/>
      <c r="AL2243" s="15"/>
      <c r="AM2243" s="15"/>
      <c r="AN2243" s="15"/>
      <c r="AO2243" s="15"/>
      <c r="AP2243" s="15"/>
      <c r="AQ2243" s="15"/>
      <c r="AR2243" s="15"/>
      <c r="AS2243" s="15"/>
      <c r="AT2243" s="15"/>
      <c r="AU2243" s="15"/>
      <c r="AV2243" s="15"/>
      <c r="AW2243" s="15"/>
      <c r="AX2243" s="15"/>
      <c r="AY2243" s="15"/>
      <c r="AZ2243" s="10">
        <v>1</v>
      </c>
      <c r="BA2243" t="s">
        <v>13952</v>
      </c>
      <c r="BB2243" t="s">
        <v>23</v>
      </c>
      <c r="BD2243" s="119" t="str">
        <f t="shared" si="69"/>
        <v>01/07060502ATokopedia</v>
      </c>
    </row>
    <row r="2244" spans="2:60" ht="13.5" customHeight="1" x14ac:dyDescent="0.35">
      <c r="B2244" s="10" t="s">
        <v>17</v>
      </c>
      <c r="C2244" s="131" t="s">
        <v>2517</v>
      </c>
      <c r="D2244" s="10" t="s">
        <v>694</v>
      </c>
      <c r="E2244" s="10" t="s">
        <v>695</v>
      </c>
      <c r="F2244" s="10" t="s">
        <v>700</v>
      </c>
      <c r="G2244" s="137">
        <v>457285795</v>
      </c>
      <c r="H2244" s="10"/>
      <c r="I2244" s="10">
        <v>4987176000552</v>
      </c>
      <c r="J2244" s="10" t="s">
        <v>7023</v>
      </c>
      <c r="K2244" s="10" t="s">
        <v>7024</v>
      </c>
      <c r="L2244" s="98">
        <f>IFERROR(VLOOKUP($F2244&amp;$C2244,Sales!$J:$W,9,0),0)</f>
        <v>8507207.2072071936</v>
      </c>
      <c r="M2244" s="98">
        <f>IFERROR(VLOOKUP($F2244&amp;$C2244,Sales!$J:$W,10,0),0)</f>
        <v>9082882.8828828707</v>
      </c>
      <c r="N2244" s="98">
        <f>IFERROR(VLOOKUP($F2244&amp;$C2244,Sales!$J:$W,11,0),0)</f>
        <v>14359909.909909887</v>
      </c>
      <c r="O2244" s="98">
        <f>IFERROR(VLOOKUP($F2244&amp;$C2244,Sales!$J:$W,12,0),0)</f>
        <v>333</v>
      </c>
      <c r="P2244" s="98">
        <f>IFERROR(VLOOKUP($F2244&amp;$C2244,Sales!$J:$W,13,0),0)</f>
        <v>10649999.999999985</v>
      </c>
      <c r="Q2244" s="98">
        <f>IFERROR(VLOOKUP($F2244&amp;$C2244,Sales!$A:$H,7,0),0)</f>
        <v>735585.58558558545</v>
      </c>
      <c r="R2244" s="41">
        <f t="shared" ref="R2244:R2307" si="70">IFERROR(AVERAGE($S2244:$AW2244),"ERROR")</f>
        <v>1</v>
      </c>
      <c r="S2244" s="15">
        <v>1</v>
      </c>
      <c r="T2244" s="15"/>
      <c r="U2244" s="15"/>
      <c r="V2244" s="15">
        <v>1</v>
      </c>
      <c r="W2244" s="15">
        <v>1</v>
      </c>
      <c r="X2244" s="15">
        <v>1</v>
      </c>
      <c r="Y2244" s="41">
        <v>1</v>
      </c>
      <c r="Z2244" s="41">
        <v>1</v>
      </c>
      <c r="AA2244" s="41"/>
      <c r="AB2244" s="15"/>
      <c r="AC2244" s="15"/>
      <c r="AD2244" s="15"/>
      <c r="AE2244" s="15"/>
      <c r="AF2244" s="15"/>
      <c r="AG2244" s="15"/>
      <c r="AH2244" s="15"/>
      <c r="AI2244" s="15"/>
      <c r="AJ2244" s="15"/>
      <c r="AK2244" s="15"/>
      <c r="AL2244" s="15"/>
      <c r="AM2244" s="15"/>
      <c r="AN2244" s="15"/>
      <c r="AO2244" s="15"/>
      <c r="AP2244" s="15"/>
      <c r="AQ2244" s="15"/>
      <c r="AR2244" s="15"/>
      <c r="AS2244" s="15"/>
      <c r="AT2244" s="15"/>
      <c r="AU2244" s="15"/>
      <c r="AV2244" s="15"/>
      <c r="AW2244" s="15"/>
      <c r="AX2244" s="82"/>
      <c r="AY2244" s="82"/>
      <c r="AZ2244" s="10">
        <v>1</v>
      </c>
      <c r="BA2244" t="s">
        <v>13952</v>
      </c>
      <c r="BB2244" t="s">
        <v>23</v>
      </c>
      <c r="BD2244" s="39" t="str">
        <f t="shared" ref="BD2244:BD2307" si="71">F2244&amp;C2244</f>
        <v>01/07060503BTokopedia</v>
      </c>
    </row>
    <row r="2245" spans="2:60" ht="13.5" customHeight="1" x14ac:dyDescent="0.35">
      <c r="B2245" s="10" t="s">
        <v>17</v>
      </c>
      <c r="C2245" s="131" t="s">
        <v>2517</v>
      </c>
      <c r="D2245" s="10" t="s">
        <v>294</v>
      </c>
      <c r="E2245" s="10" t="s">
        <v>295</v>
      </c>
      <c r="F2245" s="10" t="s">
        <v>786</v>
      </c>
      <c r="G2245" s="137">
        <v>706293528</v>
      </c>
      <c r="H2245" s="10"/>
      <c r="I2245" s="10">
        <v>9300618551767</v>
      </c>
      <c r="J2245" s="10" t="s">
        <v>13475</v>
      </c>
      <c r="K2245" s="10" t="s">
        <v>11771</v>
      </c>
      <c r="L2245" s="98">
        <f>IFERROR(VLOOKUP($F2245&amp;$C2245,Sales!$J:$W,9,0),0)</f>
        <v>4054054.0540540563</v>
      </c>
      <c r="M2245" s="98">
        <f>IFERROR(VLOOKUP($F2245&amp;$C2245,Sales!$J:$W,10,0),0)</f>
        <v>5810810.8108108137</v>
      </c>
      <c r="N2245" s="98">
        <f>IFERROR(VLOOKUP($F2245&amp;$C2245,Sales!$J:$W,11,0),0)</f>
        <v>4774774.7747747786</v>
      </c>
      <c r="O2245" s="98">
        <f>IFERROR(VLOOKUP($F2245&amp;$C2245,Sales!$J:$W,12,0),0)</f>
        <v>108.33333333333333</v>
      </c>
      <c r="P2245" s="98">
        <f>IFERROR(VLOOKUP($F2245&amp;$C2245,Sales!$J:$W,13,0),0)</f>
        <v>4879879.8798798835</v>
      </c>
      <c r="Q2245" s="98">
        <f>IFERROR(VLOOKUP($F2245&amp;$C2245,Sales!$A:$H,7,0),0)</f>
        <v>0</v>
      </c>
      <c r="R2245" s="41">
        <f t="shared" si="70"/>
        <v>1</v>
      </c>
      <c r="S2245" s="15">
        <v>1</v>
      </c>
      <c r="T2245" s="15"/>
      <c r="U2245" s="15"/>
      <c r="V2245" s="15">
        <v>1</v>
      </c>
      <c r="W2245" s="15">
        <v>1</v>
      </c>
      <c r="X2245" s="15">
        <v>1</v>
      </c>
      <c r="Y2245" s="41">
        <v>1</v>
      </c>
      <c r="Z2245" s="41">
        <v>1</v>
      </c>
      <c r="AA2245" s="41"/>
      <c r="AB2245" s="15"/>
      <c r="AC2245" s="15"/>
      <c r="AD2245" s="15"/>
      <c r="AE2245" s="15"/>
      <c r="AF2245" s="15"/>
      <c r="AG2245" s="15"/>
      <c r="AH2245" s="15"/>
      <c r="AI2245" s="15"/>
      <c r="AJ2245" s="15"/>
      <c r="AK2245" s="15"/>
      <c r="AL2245" s="15"/>
      <c r="AM2245" s="15"/>
      <c r="AN2245" s="15"/>
      <c r="AO2245" s="15"/>
      <c r="AP2245" s="15"/>
      <c r="AQ2245" s="15"/>
      <c r="AR2245" s="15"/>
      <c r="AS2245" s="15"/>
      <c r="AT2245" s="15"/>
      <c r="AU2245" s="15"/>
      <c r="AV2245" s="15"/>
      <c r="AW2245" s="15"/>
      <c r="AX2245" s="82"/>
      <c r="AY2245" s="82"/>
      <c r="AZ2245" s="10">
        <v>1</v>
      </c>
      <c r="BA2245" t="s">
        <v>13952</v>
      </c>
      <c r="BB2245" t="s">
        <v>23</v>
      </c>
      <c r="BD2245" s="39" t="str">
        <f t="shared" si="71"/>
        <v>01/08070602ATokopedia</v>
      </c>
    </row>
    <row r="2246" spans="2:60" ht="13.5" customHeight="1" x14ac:dyDescent="0.35">
      <c r="B2246" s="10" t="s">
        <v>17</v>
      </c>
      <c r="C2246" s="131" t="s">
        <v>2517</v>
      </c>
      <c r="D2246" s="10" t="s">
        <v>294</v>
      </c>
      <c r="E2246" s="10" t="s">
        <v>295</v>
      </c>
      <c r="F2246" s="10" t="s">
        <v>315</v>
      </c>
      <c r="G2246" s="137">
        <v>176865229</v>
      </c>
      <c r="H2246" s="10"/>
      <c r="I2246" s="10">
        <v>4710260000448</v>
      </c>
      <c r="J2246" s="10" t="s">
        <v>13584</v>
      </c>
      <c r="K2246" s="10" t="s">
        <v>13585</v>
      </c>
      <c r="L2246" s="98">
        <f>IFERROR(VLOOKUP($F2246&amp;$C2246,Sales!$J:$W,9,0),0)</f>
        <v>5940990.9909909964</v>
      </c>
      <c r="M2246" s="98">
        <f>IFERROR(VLOOKUP($F2246&amp;$C2246,Sales!$J:$W,10,0),0)</f>
        <v>11663963.963963943</v>
      </c>
      <c r="N2246" s="98">
        <f>IFERROR(VLOOKUP($F2246&amp;$C2246,Sales!$J:$W,11,0),0)</f>
        <v>18368018.018017959</v>
      </c>
      <c r="O2246" s="98">
        <f>IFERROR(VLOOKUP($F2246&amp;$C2246,Sales!$J:$W,12,0),0)</f>
        <v>220</v>
      </c>
      <c r="P2246" s="98">
        <f>IFERROR(VLOOKUP($F2246&amp;$C2246,Sales!$J:$W,13,0),0)</f>
        <v>11990990.990990967</v>
      </c>
      <c r="Q2246" s="98">
        <f>IFERROR(VLOOKUP($F2246&amp;$C2246,Sales!$A:$H,7,0),0)</f>
        <v>545045.04504504497</v>
      </c>
      <c r="R2246" s="41">
        <f t="shared" si="70"/>
        <v>1</v>
      </c>
      <c r="S2246" s="15">
        <v>1</v>
      </c>
      <c r="T2246" s="15"/>
      <c r="U2246" s="15"/>
      <c r="V2246" s="15">
        <v>1</v>
      </c>
      <c r="W2246" s="15">
        <v>1</v>
      </c>
      <c r="X2246" s="15">
        <v>1</v>
      </c>
      <c r="Y2246" s="41">
        <v>1</v>
      </c>
      <c r="Z2246" s="41">
        <v>1</v>
      </c>
      <c r="AA2246" s="41"/>
      <c r="AB2246" s="15"/>
      <c r="AC2246" s="15"/>
      <c r="AD2246" s="15"/>
      <c r="AE2246" s="15"/>
      <c r="AF2246" s="15"/>
      <c r="AG2246" s="15"/>
      <c r="AH2246" s="15"/>
      <c r="AI2246" s="15"/>
      <c r="AJ2246" s="15"/>
      <c r="AK2246" s="15"/>
      <c r="AL2246" s="15"/>
      <c r="AM2246" s="15"/>
      <c r="AN2246" s="15"/>
      <c r="AO2246" s="15"/>
      <c r="AP2246" s="15"/>
      <c r="AQ2246" s="15"/>
      <c r="AR2246" s="15"/>
      <c r="AS2246" s="15"/>
      <c r="AT2246" s="15"/>
      <c r="AU2246" s="15"/>
      <c r="AV2246" s="15"/>
      <c r="AW2246" s="15"/>
      <c r="AX2246" s="82"/>
      <c r="AY2246" s="82"/>
      <c r="AZ2246" s="10">
        <v>1</v>
      </c>
      <c r="BA2246" t="s">
        <v>13952</v>
      </c>
      <c r="BB2246" t="s">
        <v>23</v>
      </c>
      <c r="BD2246" s="39" t="str">
        <f t="shared" si="71"/>
        <v>01/08070603ATokopedia</v>
      </c>
    </row>
    <row r="2247" spans="2:60" ht="13.5" customHeight="1" x14ac:dyDescent="0.35">
      <c r="B2247" s="10" t="s">
        <v>17</v>
      </c>
      <c r="C2247" s="131" t="s">
        <v>2517</v>
      </c>
      <c r="D2247" s="10" t="s">
        <v>294</v>
      </c>
      <c r="E2247" s="10" t="s">
        <v>295</v>
      </c>
      <c r="F2247" s="10" t="s">
        <v>9709</v>
      </c>
      <c r="G2247" s="137">
        <v>176865631</v>
      </c>
      <c r="H2247" s="10"/>
      <c r="I2247" s="10">
        <v>4987176054395</v>
      </c>
      <c r="J2247" s="41" t="s">
        <v>13754</v>
      </c>
      <c r="K2247" s="10" t="s">
        <v>11772</v>
      </c>
      <c r="L2247" s="98">
        <f>IFERROR(VLOOKUP($F2247&amp;$C2247,Sales!$J:$W,9,0),0)</f>
        <v>14194594.594594611</v>
      </c>
      <c r="M2247" s="98">
        <f>IFERROR(VLOOKUP($F2247&amp;$C2247,Sales!$J:$W,10,0),0)</f>
        <v>30027027.027027104</v>
      </c>
      <c r="N2247" s="98">
        <f>IFERROR(VLOOKUP($F2247&amp;$C2247,Sales!$J:$W,11,0),0)</f>
        <v>23202702.702702753</v>
      </c>
      <c r="O2247" s="98">
        <f>IFERROR(VLOOKUP($F2247&amp;$C2247,Sales!$J:$W,12,0),0)</f>
        <v>164.66666666666666</v>
      </c>
      <c r="P2247" s="98">
        <f>IFERROR(VLOOKUP($F2247&amp;$C2247,Sales!$J:$W,13,0),0)</f>
        <v>22474774.77477482</v>
      </c>
      <c r="Q2247" s="98">
        <f>IFERROR(VLOOKUP($F2247&amp;$C2247,Sales!$A:$H,7,0),0)</f>
        <v>0</v>
      </c>
      <c r="R2247" s="41">
        <f t="shared" si="70"/>
        <v>1</v>
      </c>
      <c r="S2247" s="15">
        <v>1</v>
      </c>
      <c r="T2247" s="15"/>
      <c r="U2247" s="15"/>
      <c r="V2247" s="15">
        <v>1</v>
      </c>
      <c r="W2247" s="15">
        <v>1</v>
      </c>
      <c r="X2247" s="15">
        <v>1</v>
      </c>
      <c r="Y2247" s="41">
        <v>1</v>
      </c>
      <c r="Z2247" s="41">
        <v>1</v>
      </c>
      <c r="AA2247" s="41"/>
      <c r="AB2247" s="15"/>
      <c r="AC2247" s="15"/>
      <c r="AD2247" s="15"/>
      <c r="AE2247" s="15"/>
      <c r="AF2247" s="15"/>
      <c r="AG2247" s="15"/>
      <c r="AH2247" s="15"/>
      <c r="AI2247" s="15"/>
      <c r="AJ2247" s="15"/>
      <c r="AK2247" s="15"/>
      <c r="AL2247" s="15"/>
      <c r="AM2247" s="15"/>
      <c r="AN2247" s="15"/>
      <c r="AO2247" s="15"/>
      <c r="AP2247" s="15"/>
      <c r="AQ2247" s="15"/>
      <c r="AR2247" s="15"/>
      <c r="AS2247" s="15"/>
      <c r="AT2247" s="15"/>
      <c r="AU2247" s="15"/>
      <c r="AV2247" s="15"/>
      <c r="AW2247" s="15"/>
      <c r="AX2247" s="82"/>
      <c r="AY2247" s="82"/>
      <c r="AZ2247" s="10">
        <v>1</v>
      </c>
      <c r="BA2247" t="s">
        <v>13952</v>
      </c>
      <c r="BB2247" t="s">
        <v>23</v>
      </c>
      <c r="BD2247" s="39" t="str">
        <f t="shared" si="71"/>
        <v>01/294825208NTokopedia</v>
      </c>
      <c r="BF2247" t="s">
        <v>13752</v>
      </c>
      <c r="BG2247" t="s">
        <v>13751</v>
      </c>
    </row>
    <row r="2248" spans="2:60" ht="13.5" customHeight="1" x14ac:dyDescent="0.35">
      <c r="B2248" s="10" t="s">
        <v>17</v>
      </c>
      <c r="C2248" s="131" t="s">
        <v>2517</v>
      </c>
      <c r="D2248" s="10" t="s">
        <v>294</v>
      </c>
      <c r="E2248" s="10" t="s">
        <v>295</v>
      </c>
      <c r="F2248" s="10" t="s">
        <v>9722</v>
      </c>
      <c r="G2248" s="137">
        <v>176865647</v>
      </c>
      <c r="H2248" s="10"/>
      <c r="I2248" s="10">
        <v>4902430232265</v>
      </c>
      <c r="J2248" t="s">
        <v>13586</v>
      </c>
      <c r="K2248" s="10" t="s">
        <v>11773</v>
      </c>
      <c r="L2248" s="98">
        <f>IFERROR(VLOOKUP($F2248&amp;$C2248,Sales!$J:$W,9,0),0)</f>
        <v>4193693.603603601</v>
      </c>
      <c r="M2248" s="98">
        <f>IFERROR(VLOOKUP($F2248&amp;$C2248,Sales!$J:$W,10,0),0)</f>
        <v>4099098.9999999967</v>
      </c>
      <c r="N2248" s="98">
        <f>IFERROR(VLOOKUP($F2248&amp;$C2248,Sales!$J:$W,11,0),0)</f>
        <v>4540540.4234234216</v>
      </c>
      <c r="O2248" s="98">
        <f>IFERROR(VLOOKUP($F2248&amp;$C2248,Sales!$J:$W,12,0),0)</f>
        <v>135.66666666666666</v>
      </c>
      <c r="P2248" s="98">
        <f>IFERROR(VLOOKUP($F2248&amp;$C2248,Sales!$J:$W,13,0),0)</f>
        <v>4277777.6756756725</v>
      </c>
      <c r="Q2248" s="98">
        <f>IFERROR(VLOOKUP($F2248&amp;$C2248,Sales!$A:$H,7,0),0)</f>
        <v>0</v>
      </c>
      <c r="R2248" s="41">
        <f t="shared" si="70"/>
        <v>1</v>
      </c>
      <c r="S2248" s="15">
        <v>1</v>
      </c>
      <c r="T2248" s="15"/>
      <c r="U2248" s="15"/>
      <c r="V2248" s="15">
        <v>1</v>
      </c>
      <c r="W2248" s="15">
        <v>1</v>
      </c>
      <c r="X2248" s="15">
        <v>1</v>
      </c>
      <c r="Y2248" s="41">
        <v>1</v>
      </c>
      <c r="Z2248" s="41">
        <v>1</v>
      </c>
      <c r="AA2248" s="41"/>
      <c r="AB2248" s="15"/>
      <c r="AC2248" s="15"/>
      <c r="AD2248" s="15"/>
      <c r="AE2248" s="15"/>
      <c r="AF2248" s="15"/>
      <c r="AG2248" s="15"/>
      <c r="AH2248" s="15"/>
      <c r="AI2248" s="15"/>
      <c r="AJ2248" s="15"/>
      <c r="AK2248" s="15"/>
      <c r="AL2248" s="15"/>
      <c r="AM2248" s="15"/>
      <c r="AN2248" s="15"/>
      <c r="AO2248" s="15"/>
      <c r="AP2248" s="15"/>
      <c r="AQ2248" s="15"/>
      <c r="AR2248" s="15"/>
      <c r="AS2248" s="15"/>
      <c r="AT2248" s="15"/>
      <c r="AU2248" s="15"/>
      <c r="AV2248" s="15"/>
      <c r="AW2248" s="15"/>
      <c r="AX2248" s="82"/>
      <c r="AY2248" s="82"/>
      <c r="AZ2248" s="10">
        <v>1</v>
      </c>
      <c r="BA2248" t="s">
        <v>22</v>
      </c>
      <c r="BB2248" t="s">
        <v>23</v>
      </c>
      <c r="BD2248" s="39" t="str">
        <f t="shared" si="71"/>
        <v>01/294825208OTokopedia</v>
      </c>
    </row>
    <row r="2249" spans="2:60" ht="13.5" customHeight="1" x14ac:dyDescent="0.35">
      <c r="B2249" s="10" t="s">
        <v>17</v>
      </c>
      <c r="C2249" s="131" t="s">
        <v>2517</v>
      </c>
      <c r="D2249" s="10" t="s">
        <v>710</v>
      </c>
      <c r="E2249" s="10" t="s">
        <v>711</v>
      </c>
      <c r="F2249" s="10" t="s">
        <v>718</v>
      </c>
      <c r="G2249" s="137">
        <v>176867360</v>
      </c>
      <c r="H2249" s="10"/>
      <c r="I2249" s="10">
        <v>4902430044257</v>
      </c>
      <c r="J2249" s="10" t="s">
        <v>7026</v>
      </c>
      <c r="K2249" s="10" t="s">
        <v>7027</v>
      </c>
      <c r="L2249" s="98">
        <f>IFERROR(VLOOKUP($F2249&amp;$C2249,Sales!$J:$W,9,0),0)</f>
        <v>2994054.0540540554</v>
      </c>
      <c r="M2249" s="98">
        <f>IFERROR(VLOOKUP($F2249&amp;$C2249,Sales!$J:$W,10,0),0)</f>
        <v>4592972.972972977</v>
      </c>
      <c r="N2249" s="98">
        <f>IFERROR(VLOOKUP($F2249&amp;$C2249,Sales!$J:$W,11,0),0)</f>
        <v>3558378.3783783815</v>
      </c>
      <c r="O2249" s="98">
        <f>IFERROR(VLOOKUP($F2249&amp;$C2249,Sales!$J:$W,12,0),0)</f>
        <v>237</v>
      </c>
      <c r="P2249" s="98">
        <f>IFERROR(VLOOKUP($F2249&amp;$C2249,Sales!$J:$W,13,0),0)</f>
        <v>3715135.1351351379</v>
      </c>
      <c r="Q2249" s="98">
        <f>IFERROR(VLOOKUP($F2249&amp;$C2249,Sales!$A:$H,7,0),0)</f>
        <v>595675.67567567562</v>
      </c>
      <c r="R2249" s="41">
        <f t="shared" si="70"/>
        <v>1</v>
      </c>
      <c r="S2249" s="15">
        <v>1</v>
      </c>
      <c r="T2249" s="15"/>
      <c r="U2249" s="15"/>
      <c r="V2249" s="15">
        <v>1</v>
      </c>
      <c r="W2249" s="15">
        <v>1</v>
      </c>
      <c r="X2249" s="15">
        <v>1</v>
      </c>
      <c r="Y2249" s="41">
        <v>1</v>
      </c>
      <c r="Z2249" s="41">
        <v>1</v>
      </c>
      <c r="AA2249" s="41"/>
      <c r="AB2249" s="15"/>
      <c r="AC2249" s="15"/>
      <c r="AD2249" s="15"/>
      <c r="AE2249" s="15"/>
      <c r="AF2249" s="15"/>
      <c r="AG2249" s="15"/>
      <c r="AH2249" s="15"/>
      <c r="AI2249" s="15"/>
      <c r="AJ2249" s="15"/>
      <c r="AK2249" s="15"/>
      <c r="AL2249" s="15"/>
      <c r="AM2249" s="15"/>
      <c r="AN2249" s="15"/>
      <c r="AO2249" s="15"/>
      <c r="AP2249" s="15"/>
      <c r="AQ2249" s="15"/>
      <c r="AR2249" s="15"/>
      <c r="AS2249" s="15"/>
      <c r="AT2249" s="15"/>
      <c r="AU2249" s="15"/>
      <c r="AV2249" s="15"/>
      <c r="AW2249" s="15"/>
      <c r="AX2249" s="82"/>
      <c r="AY2249" s="82"/>
      <c r="AZ2249" s="10">
        <v>1</v>
      </c>
      <c r="BA2249" t="s">
        <v>13952</v>
      </c>
      <c r="BB2249" t="s">
        <v>23</v>
      </c>
      <c r="BD2249" s="39" t="str">
        <f t="shared" si="71"/>
        <v>01/18023203ATokopedia</v>
      </c>
    </row>
    <row r="2250" spans="2:60" ht="13.5" customHeight="1" x14ac:dyDescent="0.35">
      <c r="B2250" s="10" t="s">
        <v>17</v>
      </c>
      <c r="C2250" s="131" t="s">
        <v>2517</v>
      </c>
      <c r="D2250" s="10" t="s">
        <v>710</v>
      </c>
      <c r="E2250" s="10" t="s">
        <v>711</v>
      </c>
      <c r="F2250" s="10" t="s">
        <v>712</v>
      </c>
      <c r="G2250" s="137">
        <v>176867377</v>
      </c>
      <c r="H2250" s="10"/>
      <c r="I2250" s="10">
        <v>4902430044264</v>
      </c>
      <c r="J2250" s="10" t="s">
        <v>7028</v>
      </c>
      <c r="K2250" s="10" t="s">
        <v>6450</v>
      </c>
      <c r="L2250" s="98">
        <f>IFERROR(VLOOKUP($F2250&amp;$C2250,Sales!$J:$W,9,0),0)</f>
        <v>4893873.8738738652</v>
      </c>
      <c r="M2250" s="98">
        <f>IFERROR(VLOOKUP($F2250&amp;$C2250,Sales!$J:$W,10,0),0)</f>
        <v>5657657.6576576494</v>
      </c>
      <c r="N2250" s="98">
        <f>IFERROR(VLOOKUP($F2250&amp;$C2250,Sales!$J:$W,11,0),0)</f>
        <v>4271531.5315315295</v>
      </c>
      <c r="O2250" s="98">
        <f>IFERROR(VLOOKUP($F2250&amp;$C2250,Sales!$J:$W,12,0),0)</f>
        <v>174.66666666666666</v>
      </c>
      <c r="P2250" s="98">
        <f>IFERROR(VLOOKUP($F2250&amp;$C2250,Sales!$J:$W,13,0),0)</f>
        <v>4941021.021021015</v>
      </c>
      <c r="Q2250" s="98">
        <f>IFERROR(VLOOKUP($F2250&amp;$C2250,Sales!$A:$H,7,0),0)</f>
        <v>311171.17117117113</v>
      </c>
      <c r="R2250" s="41">
        <f t="shared" si="70"/>
        <v>1</v>
      </c>
      <c r="S2250" s="15">
        <v>1</v>
      </c>
      <c r="T2250" s="15"/>
      <c r="U2250" s="15"/>
      <c r="V2250" s="15">
        <v>1</v>
      </c>
      <c r="W2250" s="15">
        <v>1</v>
      </c>
      <c r="X2250" s="15">
        <v>1</v>
      </c>
      <c r="Y2250" s="41">
        <v>1</v>
      </c>
      <c r="Z2250" s="41">
        <v>1</v>
      </c>
      <c r="AA2250" s="41"/>
      <c r="AB2250" s="15"/>
      <c r="AC2250" s="15"/>
      <c r="AD2250" s="15"/>
      <c r="AE2250" s="15"/>
      <c r="AF2250" s="15"/>
      <c r="AG2250" s="15"/>
      <c r="AH2250" s="15"/>
      <c r="AI2250" s="15"/>
      <c r="AJ2250" s="15"/>
      <c r="AK2250" s="15"/>
      <c r="AL2250" s="15"/>
      <c r="AM2250" s="15"/>
      <c r="AN2250" s="15"/>
      <c r="AO2250" s="15"/>
      <c r="AP2250" s="15"/>
      <c r="AQ2250" s="15"/>
      <c r="AR2250" s="15"/>
      <c r="AS2250" s="15"/>
      <c r="AT2250" s="15"/>
      <c r="AU2250" s="15"/>
      <c r="AV2250" s="15"/>
      <c r="AW2250" s="15"/>
      <c r="AX2250" s="82"/>
      <c r="AY2250" s="82"/>
      <c r="AZ2250" s="10">
        <v>1</v>
      </c>
      <c r="BA2250" t="s">
        <v>13952</v>
      </c>
      <c r="BB2250" t="s">
        <v>23</v>
      </c>
      <c r="BD2250" s="39" t="str">
        <f t="shared" si="71"/>
        <v>01/18023204ATokopedia</v>
      </c>
    </row>
    <row r="2251" spans="2:60" ht="13.5" customHeight="1" x14ac:dyDescent="0.35">
      <c r="B2251" s="10" t="s">
        <v>17</v>
      </c>
      <c r="C2251" s="131" t="s">
        <v>2517</v>
      </c>
      <c r="D2251" s="10" t="s">
        <v>710</v>
      </c>
      <c r="E2251" s="10" t="s">
        <v>711</v>
      </c>
      <c r="F2251" s="10" t="s">
        <v>716</v>
      </c>
      <c r="G2251" s="137">
        <v>403255062</v>
      </c>
      <c r="H2251" s="10"/>
      <c r="I2251" s="10">
        <v>4902430044233</v>
      </c>
      <c r="J2251" s="10" t="s">
        <v>7029</v>
      </c>
      <c r="K2251" s="10" t="s">
        <v>7030</v>
      </c>
      <c r="L2251" s="98">
        <f>IFERROR(VLOOKUP($F2251&amp;$C2251,Sales!$J:$W,9,0),0)</f>
        <v>25161441.441441547</v>
      </c>
      <c r="M2251" s="98">
        <f>IFERROR(VLOOKUP($F2251&amp;$C2251,Sales!$J:$W,10,0),0)</f>
        <v>27717477.477477584</v>
      </c>
      <c r="N2251" s="98">
        <f>IFERROR(VLOOKUP($F2251&amp;$C2251,Sales!$J:$W,11,0),0)</f>
        <v>30303063.063063182</v>
      </c>
      <c r="O2251" s="98">
        <f>IFERROR(VLOOKUP($F2251&amp;$C2251,Sales!$J:$W,12,0),0)</f>
        <v>1876.6666666666667</v>
      </c>
      <c r="P2251" s="98">
        <f>IFERROR(VLOOKUP($F2251&amp;$C2251,Sales!$J:$W,13,0),0)</f>
        <v>27727327.327327441</v>
      </c>
      <c r="Q2251" s="98">
        <f>IFERROR(VLOOKUP($F2251&amp;$C2251,Sales!$A:$H,7,0),0)</f>
        <v>723963.96396396402</v>
      </c>
      <c r="R2251" s="41">
        <f t="shared" si="70"/>
        <v>1</v>
      </c>
      <c r="S2251" s="15">
        <v>1</v>
      </c>
      <c r="T2251" s="15"/>
      <c r="U2251" s="15"/>
      <c r="V2251" s="15">
        <v>1</v>
      </c>
      <c r="W2251" s="15">
        <v>1</v>
      </c>
      <c r="X2251" s="15">
        <v>1</v>
      </c>
      <c r="Y2251" s="41">
        <v>1</v>
      </c>
      <c r="Z2251" s="41">
        <v>1</v>
      </c>
      <c r="AA2251" s="41"/>
      <c r="AB2251" s="15"/>
      <c r="AC2251" s="15"/>
      <c r="AD2251" s="15"/>
      <c r="AE2251" s="15"/>
      <c r="AF2251" s="15"/>
      <c r="AG2251" s="15"/>
      <c r="AH2251" s="15"/>
      <c r="AI2251" s="15"/>
      <c r="AJ2251" s="15"/>
      <c r="AK2251" s="15"/>
      <c r="AL2251" s="15"/>
      <c r="AM2251" s="15"/>
      <c r="AN2251" s="15"/>
      <c r="AO2251" s="15"/>
      <c r="AP2251" s="15"/>
      <c r="AQ2251" s="15"/>
      <c r="AR2251" s="15"/>
      <c r="AS2251" s="15"/>
      <c r="AT2251" s="15"/>
      <c r="AU2251" s="15"/>
      <c r="AV2251" s="15"/>
      <c r="AW2251" s="15"/>
      <c r="AX2251" s="82"/>
      <c r="AY2251" s="82"/>
      <c r="AZ2251" s="10">
        <v>1</v>
      </c>
      <c r="BA2251" t="s">
        <v>13952</v>
      </c>
      <c r="BB2251" t="s">
        <v>23</v>
      </c>
      <c r="BD2251" s="39" t="str">
        <f t="shared" si="71"/>
        <v>01/18023301ATokopedia</v>
      </c>
    </row>
    <row r="2252" spans="2:60" ht="13.5" customHeight="1" x14ac:dyDescent="0.35">
      <c r="B2252" s="10" t="s">
        <v>17</v>
      </c>
      <c r="C2252" s="131" t="s">
        <v>2517</v>
      </c>
      <c r="D2252" s="10" t="s">
        <v>119</v>
      </c>
      <c r="E2252" s="10" t="s">
        <v>120</v>
      </c>
      <c r="F2252" s="10" t="s">
        <v>5991</v>
      </c>
      <c r="G2252" s="137">
        <v>478279092</v>
      </c>
      <c r="H2252" s="10"/>
      <c r="I2252" s="10">
        <v>8888855001432</v>
      </c>
      <c r="J2252" s="10" t="s">
        <v>7032</v>
      </c>
      <c r="K2252" s="10" t="s">
        <v>7033</v>
      </c>
      <c r="L2252" s="98">
        <f>IFERROR(VLOOKUP($F2252&amp;$C2252,Sales!$J:$W,9,0),0)</f>
        <v>0</v>
      </c>
      <c r="M2252" s="98">
        <f>IFERROR(VLOOKUP($F2252&amp;$C2252,Sales!$J:$W,10,0),0)</f>
        <v>0</v>
      </c>
      <c r="N2252" s="98">
        <f>IFERROR(VLOOKUP($F2252&amp;$C2252,Sales!$J:$W,11,0),0)</f>
        <v>0</v>
      </c>
      <c r="O2252" s="98">
        <f>IFERROR(VLOOKUP($F2252&amp;$C2252,Sales!$J:$W,12,0),0)</f>
        <v>0</v>
      </c>
      <c r="P2252" s="98">
        <f>IFERROR(VLOOKUP($F2252&amp;$C2252,Sales!$J:$W,13,0),0)</f>
        <v>0</v>
      </c>
      <c r="Q2252" s="98">
        <f>IFERROR(VLOOKUP($F2252&amp;$C2252,Sales!$A:$H,7,0),0)</f>
        <v>0</v>
      </c>
      <c r="R2252" s="41" t="str">
        <f t="shared" si="70"/>
        <v>ERROR</v>
      </c>
      <c r="S2252" s="15"/>
      <c r="T2252" s="15"/>
      <c r="U2252" s="15"/>
      <c r="V2252" s="15"/>
      <c r="W2252" s="15"/>
      <c r="X2252" s="15"/>
      <c r="Y2252" s="41"/>
      <c r="Z2252" s="41"/>
      <c r="AA2252" s="41"/>
      <c r="AB2252" s="15"/>
      <c r="AC2252" s="15"/>
      <c r="AD2252" s="15"/>
      <c r="AE2252" s="15"/>
      <c r="AF2252" s="15"/>
      <c r="AG2252" s="15"/>
      <c r="AH2252" s="15"/>
      <c r="AI2252" s="15"/>
      <c r="AJ2252" s="15"/>
      <c r="AK2252" s="15"/>
      <c r="AL2252" s="15"/>
      <c r="AM2252" s="15"/>
      <c r="AN2252" s="15"/>
      <c r="AO2252" s="15"/>
      <c r="AP2252" s="15"/>
      <c r="AQ2252" s="15"/>
      <c r="AR2252" s="15"/>
      <c r="AS2252" s="15"/>
      <c r="AT2252" s="15"/>
      <c r="AU2252" s="15"/>
      <c r="AV2252" s="15"/>
      <c r="AW2252" s="15"/>
      <c r="AX2252" s="15"/>
      <c r="AY2252" s="15"/>
      <c r="AZ2252" s="10">
        <v>1</v>
      </c>
      <c r="BA2252" t="s">
        <v>22</v>
      </c>
      <c r="BB2252" t="s">
        <v>88</v>
      </c>
      <c r="BD2252" s="39" t="str">
        <f t="shared" si="71"/>
        <v>01/214420901ATokopedia</v>
      </c>
    </row>
    <row r="2253" spans="2:60" ht="13.5" customHeight="1" x14ac:dyDescent="0.35">
      <c r="B2253" s="10" t="s">
        <v>17</v>
      </c>
      <c r="C2253" s="131" t="s">
        <v>2517</v>
      </c>
      <c r="D2253" s="10" t="s">
        <v>119</v>
      </c>
      <c r="E2253" s="10" t="s">
        <v>120</v>
      </c>
      <c r="F2253" s="10" t="s">
        <v>13380</v>
      </c>
      <c r="G2253" s="137">
        <v>206641630</v>
      </c>
      <c r="H2253" s="10" t="s">
        <v>13380</v>
      </c>
      <c r="I2253" s="10">
        <v>4902430508339</v>
      </c>
      <c r="J2253" s="10" t="s">
        <v>13476</v>
      </c>
      <c r="K2253" s="10" t="s">
        <v>7034</v>
      </c>
      <c r="L2253" s="98">
        <f>IFERROR(VLOOKUP($F2253&amp;$C2253,Sales!$J:$W,9,0),0)</f>
        <v>1288288.2882882885</v>
      </c>
      <c r="M2253" s="98">
        <f>IFERROR(VLOOKUP($F2253&amp;$C2253,Sales!$J:$W,10,0),0)</f>
        <v>990990.99099099112</v>
      </c>
      <c r="N2253" s="98">
        <f>IFERROR(VLOOKUP($F2253&amp;$C2253,Sales!$J:$W,11,0),0)</f>
        <v>1436936.9369369373</v>
      </c>
      <c r="O2253" s="98">
        <f>IFERROR(VLOOKUP($F2253&amp;$C2253,Sales!$J:$W,12,0),0)</f>
        <v>25</v>
      </c>
      <c r="P2253" s="98">
        <f>IFERROR(VLOOKUP($F2253&amp;$C2253,Sales!$J:$W,13,0),0)</f>
        <v>1238738.7387387389</v>
      </c>
      <c r="Q2253" s="98">
        <f>IFERROR(VLOOKUP($F2253&amp;$C2253,Sales!$A:$H,7,0),0)</f>
        <v>148648.64864864864</v>
      </c>
      <c r="R2253" s="41">
        <f t="shared" si="70"/>
        <v>1</v>
      </c>
      <c r="S2253" s="15">
        <v>1</v>
      </c>
      <c r="T2253" s="15"/>
      <c r="U2253" s="15"/>
      <c r="V2253" s="15">
        <v>1</v>
      </c>
      <c r="W2253" s="15">
        <v>1</v>
      </c>
      <c r="X2253" s="15">
        <v>1</v>
      </c>
      <c r="Y2253" s="41">
        <v>1</v>
      </c>
      <c r="Z2253" s="41">
        <v>1</v>
      </c>
      <c r="AA2253" s="41"/>
      <c r="AB2253" s="15"/>
      <c r="AC2253" s="15"/>
      <c r="AD2253" s="15"/>
      <c r="AE2253" s="15"/>
      <c r="AF2253" s="15"/>
      <c r="AG2253" s="15"/>
      <c r="AH2253" s="15"/>
      <c r="AI2253" s="15"/>
      <c r="AJ2253" s="15"/>
      <c r="AK2253" s="15"/>
      <c r="AL2253" s="15"/>
      <c r="AM2253" s="15"/>
      <c r="AN2253" s="15"/>
      <c r="AO2253" s="15"/>
      <c r="AP2253" s="15"/>
      <c r="AQ2253" s="15"/>
      <c r="AR2253" s="15"/>
      <c r="AS2253" s="15"/>
      <c r="AT2253" s="15"/>
      <c r="AU2253" s="15"/>
      <c r="AV2253" s="15"/>
      <c r="AW2253" s="15"/>
      <c r="AX2253" s="82"/>
      <c r="AY2253" s="82"/>
      <c r="AZ2253" s="10">
        <v>1</v>
      </c>
      <c r="BA2253" t="s">
        <v>13952</v>
      </c>
      <c r="BB2253" t="s">
        <v>23</v>
      </c>
      <c r="BD2253" s="39" t="str">
        <f t="shared" si="71"/>
        <v>01/214420902MTokopedia</v>
      </c>
    </row>
    <row r="2254" spans="2:60" ht="13.5" customHeight="1" x14ac:dyDescent="0.35">
      <c r="B2254" s="10" t="s">
        <v>17</v>
      </c>
      <c r="C2254" s="131" t="s">
        <v>2517</v>
      </c>
      <c r="D2254" s="10" t="s">
        <v>119</v>
      </c>
      <c r="E2254" s="10" t="s">
        <v>120</v>
      </c>
      <c r="F2254" s="141" t="s">
        <v>175</v>
      </c>
      <c r="G2254" s="137">
        <v>784974479</v>
      </c>
      <c r="H2254" s="141" t="s">
        <v>175</v>
      </c>
      <c r="I2254" s="10">
        <v>4902430508377</v>
      </c>
      <c r="J2254" s="10" t="s">
        <v>13679</v>
      </c>
      <c r="K2254" s="10" t="s">
        <v>13678</v>
      </c>
      <c r="L2254" s="98">
        <f>IFERROR(VLOOKUP($F2254&amp;$C2254,Sales!$J:$W,9,0),0)</f>
        <v>0</v>
      </c>
      <c r="M2254" s="98">
        <f>IFERROR(VLOOKUP($F2254&amp;$C2254,Sales!$J:$W,10,0),0)</f>
        <v>495495.49549549544</v>
      </c>
      <c r="N2254" s="98">
        <f>IFERROR(VLOOKUP($F2254&amp;$C2254,Sales!$J:$W,11,0),0)</f>
        <v>0</v>
      </c>
      <c r="O2254" s="98">
        <f>IFERROR(VLOOKUP($F2254&amp;$C2254,Sales!$J:$W,12,0),0)</f>
        <v>3.3333333333333335</v>
      </c>
      <c r="P2254" s="98">
        <f>IFERROR(VLOOKUP($F2254&amp;$C2254,Sales!$J:$W,13,0),0)</f>
        <v>165165.16516516515</v>
      </c>
      <c r="Q2254" s="98">
        <f>IFERROR(VLOOKUP($F2254&amp;$C2254,Sales!$A:$H,7,0),0)</f>
        <v>0</v>
      </c>
      <c r="R2254" s="41" t="str">
        <f t="shared" si="70"/>
        <v>ERROR</v>
      </c>
      <c r="S2254" s="15"/>
      <c r="T2254" s="15"/>
      <c r="U2254" s="15"/>
      <c r="V2254" s="15"/>
      <c r="W2254" s="15"/>
      <c r="X2254" s="15"/>
      <c r="Y2254" s="41"/>
      <c r="Z2254" s="41"/>
      <c r="AA2254" s="41"/>
      <c r="AB2254" s="15"/>
      <c r="AC2254" s="15"/>
      <c r="AD2254" s="15"/>
      <c r="AE2254" s="15"/>
      <c r="AF2254" s="15"/>
      <c r="AG2254" s="15"/>
      <c r="AH2254" s="15"/>
      <c r="AI2254" s="15"/>
      <c r="AJ2254" s="15"/>
      <c r="AK2254" s="15"/>
      <c r="AL2254" s="15"/>
      <c r="AM2254" s="15"/>
      <c r="AN2254" s="15"/>
      <c r="AO2254" s="15"/>
      <c r="AP2254" s="15"/>
      <c r="AQ2254" s="15"/>
      <c r="AR2254" s="15"/>
      <c r="AS2254" s="15"/>
      <c r="AT2254" s="15"/>
      <c r="AU2254" s="15"/>
      <c r="AV2254" s="15"/>
      <c r="AW2254" s="15"/>
      <c r="AX2254" s="82"/>
      <c r="AY2254" s="82"/>
      <c r="AZ2254" s="10">
        <v>1</v>
      </c>
      <c r="BA2254" t="s">
        <v>13952</v>
      </c>
      <c r="BB2254" t="s">
        <v>88</v>
      </c>
      <c r="BD2254" s="39" t="str">
        <f t="shared" si="71"/>
        <v>01/214420902ITokopedia</v>
      </c>
      <c r="BE2254" s="1">
        <v>45030</v>
      </c>
      <c r="BF2254" t="s">
        <v>16831</v>
      </c>
      <c r="BG2254" t="s">
        <v>13677</v>
      </c>
    </row>
    <row r="2255" spans="2:60" ht="13.5" customHeight="1" x14ac:dyDescent="0.35">
      <c r="B2255" s="10" t="s">
        <v>17</v>
      </c>
      <c r="C2255" s="131" t="s">
        <v>2517</v>
      </c>
      <c r="D2255" s="10" t="s">
        <v>119</v>
      </c>
      <c r="E2255" s="10" t="s">
        <v>120</v>
      </c>
      <c r="F2255" s="10" t="s">
        <v>158</v>
      </c>
      <c r="G2255" s="137">
        <v>478292127</v>
      </c>
      <c r="H2255" s="10" t="s">
        <v>158</v>
      </c>
      <c r="I2255" s="10">
        <v>7702018965267</v>
      </c>
      <c r="J2255" s="10" t="s">
        <v>7035</v>
      </c>
      <c r="K2255" s="10" t="s">
        <v>7036</v>
      </c>
      <c r="L2255" s="98">
        <f>IFERROR(VLOOKUP($F2255&amp;$C2255,Sales!$J:$W,9,0),0)</f>
        <v>504504.50450450415</v>
      </c>
      <c r="M2255" s="98">
        <f>IFERROR(VLOOKUP($F2255&amp;$C2255,Sales!$J:$W,10,0),0)</f>
        <v>324324.32432432426</v>
      </c>
      <c r="N2255" s="98">
        <f>IFERROR(VLOOKUP($F2255&amp;$C2255,Sales!$J:$W,11,0),0)</f>
        <v>594594.59459459421</v>
      </c>
      <c r="O2255" s="98">
        <f>IFERROR(VLOOKUP($F2255&amp;$C2255,Sales!$J:$W,12,0),0)</f>
        <v>26.333333333333332</v>
      </c>
      <c r="P2255" s="98">
        <f>IFERROR(VLOOKUP($F2255&amp;$C2255,Sales!$J:$W,13,0),0)</f>
        <v>474474.47447447415</v>
      </c>
      <c r="Q2255" s="98">
        <f>IFERROR(VLOOKUP($F2255&amp;$C2255,Sales!$A:$H,7,0),0)</f>
        <v>36036.036036036036</v>
      </c>
      <c r="R2255" s="41">
        <f t="shared" si="70"/>
        <v>1</v>
      </c>
      <c r="S2255" s="15">
        <v>1</v>
      </c>
      <c r="T2255" s="15"/>
      <c r="U2255" s="15"/>
      <c r="V2255" s="15">
        <v>1</v>
      </c>
      <c r="W2255" s="15">
        <v>1</v>
      </c>
      <c r="X2255" s="15">
        <v>1</v>
      </c>
      <c r="Y2255" s="41">
        <v>1</v>
      </c>
      <c r="Z2255" s="41">
        <v>1</v>
      </c>
      <c r="AA2255" s="41"/>
      <c r="AB2255" s="15"/>
      <c r="AC2255" s="15"/>
      <c r="AD2255" s="15"/>
      <c r="AE2255" s="15"/>
      <c r="AF2255" s="15"/>
      <c r="AG2255" s="15"/>
      <c r="AH2255" s="15"/>
      <c r="AI2255" s="15"/>
      <c r="AJ2255" s="15"/>
      <c r="AK2255" s="15"/>
      <c r="AL2255" s="15"/>
      <c r="AM2255" s="15"/>
      <c r="AN2255" s="15"/>
      <c r="AO2255" s="15"/>
      <c r="AP2255" s="15"/>
      <c r="AQ2255" s="15"/>
      <c r="AR2255" s="15"/>
      <c r="AS2255" s="15"/>
      <c r="AT2255" s="15"/>
      <c r="AU2255" s="15"/>
      <c r="AV2255" s="15"/>
      <c r="AW2255" s="15"/>
      <c r="AX2255" s="82"/>
      <c r="AY2255" s="82"/>
      <c r="AZ2255" s="10">
        <v>1</v>
      </c>
      <c r="BA2255" t="s">
        <v>13952</v>
      </c>
      <c r="BB2255" t="s">
        <v>23</v>
      </c>
      <c r="BD2255" s="39" t="str">
        <f t="shared" si="71"/>
        <v>01/214420904ATokopedia</v>
      </c>
    </row>
    <row r="2256" spans="2:60" ht="13.5" customHeight="1" x14ac:dyDescent="0.35">
      <c r="B2256" s="10" t="s">
        <v>17</v>
      </c>
      <c r="C2256" s="131" t="s">
        <v>2517</v>
      </c>
      <c r="D2256" s="10" t="s">
        <v>119</v>
      </c>
      <c r="E2256" s="10" t="s">
        <v>120</v>
      </c>
      <c r="F2256" s="10" t="s">
        <v>148</v>
      </c>
      <c r="G2256" s="137">
        <v>176866562</v>
      </c>
      <c r="H2256" s="10"/>
      <c r="I2256" s="10">
        <v>4902430689380</v>
      </c>
      <c r="J2256" s="10" t="s">
        <v>4758</v>
      </c>
      <c r="K2256" s="10" t="s">
        <v>4759</v>
      </c>
      <c r="L2256" s="98">
        <f>IFERROR(VLOOKUP($F2256&amp;$C2256,Sales!$J:$W,9,0),0)</f>
        <v>15499999.828828854</v>
      </c>
      <c r="M2256" s="98">
        <f>IFERROR(VLOOKUP($F2256&amp;$C2256,Sales!$J:$W,10,0),0)</f>
        <v>12083333.234234247</v>
      </c>
      <c r="N2256" s="98">
        <f>IFERROR(VLOOKUP($F2256&amp;$C2256,Sales!$J:$W,11,0),0)</f>
        <v>14749999.693693692</v>
      </c>
      <c r="O2256" s="98">
        <f>IFERROR(VLOOKUP($F2256&amp;$C2256,Sales!$J:$W,12,0),0)</f>
        <v>169.33333333333334</v>
      </c>
      <c r="P2256" s="98">
        <f>IFERROR(VLOOKUP($F2256&amp;$C2256,Sales!$J:$W,13,0),0)</f>
        <v>14111110.91891893</v>
      </c>
      <c r="Q2256" s="98">
        <f>IFERROR(VLOOKUP($F2256&amp;$C2256,Sales!$A:$H,7,0),0)</f>
        <v>166666.66666666666</v>
      </c>
      <c r="R2256" s="41">
        <f t="shared" si="70"/>
        <v>1</v>
      </c>
      <c r="S2256" s="15">
        <v>1</v>
      </c>
      <c r="T2256" s="15"/>
      <c r="U2256" s="15"/>
      <c r="V2256" s="15">
        <v>1</v>
      </c>
      <c r="W2256" s="15">
        <v>1</v>
      </c>
      <c r="X2256" s="15">
        <v>1</v>
      </c>
      <c r="Y2256" s="41">
        <v>1</v>
      </c>
      <c r="Z2256" s="41">
        <v>1</v>
      </c>
      <c r="AA2256" s="41"/>
      <c r="AB2256" s="15"/>
      <c r="AC2256" s="15"/>
      <c r="AD2256" s="15"/>
      <c r="AE2256" s="15"/>
      <c r="AF2256" s="15"/>
      <c r="AG2256" s="15"/>
      <c r="AH2256" s="15"/>
      <c r="AI2256" s="15"/>
      <c r="AJ2256" s="15"/>
      <c r="AK2256" s="15"/>
      <c r="AL2256" s="15"/>
      <c r="AM2256" s="15"/>
      <c r="AN2256" s="15"/>
      <c r="AO2256" s="15"/>
      <c r="AP2256" s="15"/>
      <c r="AQ2256" s="15"/>
      <c r="AR2256" s="15"/>
      <c r="AS2256" s="15"/>
      <c r="AT2256" s="15"/>
      <c r="AU2256" s="15"/>
      <c r="AV2256" s="15"/>
      <c r="AW2256" s="15"/>
      <c r="AX2256" s="82"/>
      <c r="AY2256" s="82"/>
      <c r="AZ2256" s="10">
        <v>1</v>
      </c>
      <c r="BA2256" t="s">
        <v>22</v>
      </c>
      <c r="BB2256" t="s">
        <v>23</v>
      </c>
      <c r="BD2256" s="39" t="str">
        <f t="shared" si="71"/>
        <v>01/214422401HTokopedia</v>
      </c>
    </row>
    <row r="2257" spans="2:58" ht="13.5" customHeight="1" x14ac:dyDescent="0.35">
      <c r="B2257" s="10" t="s">
        <v>17</v>
      </c>
      <c r="C2257" s="131" t="s">
        <v>2517</v>
      </c>
      <c r="D2257" s="10" t="s">
        <v>119</v>
      </c>
      <c r="E2257" s="10" t="s">
        <v>120</v>
      </c>
      <c r="F2257" s="10" t="s">
        <v>143</v>
      </c>
      <c r="G2257" s="137">
        <v>176866405</v>
      </c>
      <c r="H2257" s="10"/>
      <c r="I2257" s="10">
        <v>7702018996575</v>
      </c>
      <c r="J2257" s="10" t="s">
        <v>4761</v>
      </c>
      <c r="K2257" s="10" t="s">
        <v>4762</v>
      </c>
      <c r="L2257" s="98">
        <f>IFERROR(VLOOKUP($F2257&amp;$C2257,Sales!$J:$W,9,0),0)</f>
        <v>6798648.6576576475</v>
      </c>
      <c r="M2257" s="98">
        <f>IFERROR(VLOOKUP($F2257&amp;$C2257,Sales!$J:$W,10,0),0)</f>
        <v>15572973.16216217</v>
      </c>
      <c r="N2257" s="98">
        <f>IFERROR(VLOOKUP($F2257&amp;$C2257,Sales!$J:$W,11,0),0)</f>
        <v>15805405.648648655</v>
      </c>
      <c r="O2257" s="98">
        <f>IFERROR(VLOOKUP($F2257&amp;$C2257,Sales!$J:$W,12,0),0)</f>
        <v>219</v>
      </c>
      <c r="P2257" s="98">
        <f>IFERROR(VLOOKUP($F2257&amp;$C2257,Sales!$J:$W,13,0),0)</f>
        <v>12725675.822822824</v>
      </c>
      <c r="Q2257" s="98">
        <f>IFERROR(VLOOKUP($F2257&amp;$C2257,Sales!$A:$H,7,0),0)</f>
        <v>116216.21621621621</v>
      </c>
      <c r="R2257" s="41">
        <f t="shared" si="70"/>
        <v>1</v>
      </c>
      <c r="S2257" s="15">
        <v>1</v>
      </c>
      <c r="T2257" s="15"/>
      <c r="U2257" s="15"/>
      <c r="V2257" s="15">
        <v>1</v>
      </c>
      <c r="W2257" s="15">
        <v>1</v>
      </c>
      <c r="X2257" s="15">
        <v>1</v>
      </c>
      <c r="Y2257" s="41">
        <v>1</v>
      </c>
      <c r="Z2257" s="41">
        <v>1</v>
      </c>
      <c r="AA2257" s="41"/>
      <c r="AB2257" s="15"/>
      <c r="AC2257" s="15"/>
      <c r="AD2257" s="15"/>
      <c r="AE2257" s="15"/>
      <c r="AF2257" s="15"/>
      <c r="AG2257" s="15"/>
      <c r="AH2257" s="15"/>
      <c r="AI2257" s="15"/>
      <c r="AJ2257" s="15"/>
      <c r="AK2257" s="15"/>
      <c r="AL2257" s="15"/>
      <c r="AM2257" s="15"/>
      <c r="AN2257" s="15"/>
      <c r="AO2257" s="15"/>
      <c r="AP2257" s="15"/>
      <c r="AQ2257" s="15"/>
      <c r="AR2257" s="15"/>
      <c r="AS2257" s="15"/>
      <c r="AT2257" s="15"/>
      <c r="AU2257" s="15"/>
      <c r="AV2257" s="15"/>
      <c r="AW2257" s="15"/>
      <c r="AX2257" s="82"/>
      <c r="AY2257" s="82"/>
      <c r="AZ2257" s="10">
        <v>1</v>
      </c>
      <c r="BA2257" t="s">
        <v>22</v>
      </c>
      <c r="BB2257" t="s">
        <v>23</v>
      </c>
      <c r="BD2257" s="39" t="str">
        <f t="shared" si="71"/>
        <v>01/214422402ATokopedia</v>
      </c>
    </row>
    <row r="2258" spans="2:58" ht="13.5" customHeight="1" x14ac:dyDescent="0.35">
      <c r="B2258" s="10" t="s">
        <v>17</v>
      </c>
      <c r="C2258" s="131" t="s">
        <v>2517</v>
      </c>
      <c r="D2258" s="10" t="s">
        <v>119</v>
      </c>
      <c r="E2258" s="10" t="s">
        <v>120</v>
      </c>
      <c r="F2258" s="10" t="s">
        <v>131</v>
      </c>
      <c r="G2258" s="137">
        <v>176866475</v>
      </c>
      <c r="H2258" s="10"/>
      <c r="I2258" s="10">
        <v>47400179349</v>
      </c>
      <c r="J2258" s="10" t="s">
        <v>4764</v>
      </c>
      <c r="K2258" s="10" t="s">
        <v>4765</v>
      </c>
      <c r="L2258" s="98">
        <f>IFERROR(VLOOKUP($F2258&amp;$C2258,Sales!$J:$W,9,0),0)</f>
        <v>39013063.018017977</v>
      </c>
      <c r="M2258" s="98">
        <f>IFERROR(VLOOKUP($F2258&amp;$C2258,Sales!$J:$W,10,0),0)</f>
        <v>60720720.441441372</v>
      </c>
      <c r="N2258" s="98">
        <f>IFERROR(VLOOKUP($F2258&amp;$C2258,Sales!$J:$W,11,0),0)</f>
        <v>47665765.693693578</v>
      </c>
      <c r="O2258" s="98">
        <f>IFERROR(VLOOKUP($F2258&amp;$C2258,Sales!$J:$W,12,0),0)</f>
        <v>323.66666666666669</v>
      </c>
      <c r="P2258" s="98">
        <f>IFERROR(VLOOKUP($F2258&amp;$C2258,Sales!$J:$W,13,0),0)</f>
        <v>49133183.051050983</v>
      </c>
      <c r="Q2258" s="98">
        <f>IFERROR(VLOOKUP($F2258&amp;$C2258,Sales!$A:$H,7,0),0)</f>
        <v>1214414.405405405</v>
      </c>
      <c r="R2258" s="41">
        <f t="shared" si="70"/>
        <v>1</v>
      </c>
      <c r="S2258" s="15">
        <v>1</v>
      </c>
      <c r="T2258" s="15"/>
      <c r="U2258" s="15"/>
      <c r="V2258" s="15">
        <v>1</v>
      </c>
      <c r="W2258" s="15">
        <v>1</v>
      </c>
      <c r="X2258" s="15">
        <v>1</v>
      </c>
      <c r="Y2258" s="41">
        <v>1</v>
      </c>
      <c r="Z2258" s="41">
        <v>1</v>
      </c>
      <c r="AA2258" s="41"/>
      <c r="AB2258" s="15"/>
      <c r="AC2258" s="15"/>
      <c r="AD2258" s="15"/>
      <c r="AE2258" s="15"/>
      <c r="AF2258" s="15"/>
      <c r="AG2258" s="15"/>
      <c r="AH2258" s="15"/>
      <c r="AI2258" s="15"/>
      <c r="AJ2258" s="15"/>
      <c r="AK2258" s="15"/>
      <c r="AL2258" s="15"/>
      <c r="AM2258" s="15"/>
      <c r="AN2258" s="15"/>
      <c r="AO2258" s="15"/>
      <c r="AP2258" s="15"/>
      <c r="AQ2258" s="15"/>
      <c r="AR2258" s="15"/>
      <c r="AS2258" s="15"/>
      <c r="AT2258" s="15"/>
      <c r="AU2258" s="15"/>
      <c r="AV2258" s="15"/>
      <c r="AW2258" s="15"/>
      <c r="AX2258" s="82"/>
      <c r="AY2258" s="82"/>
      <c r="AZ2258" s="10">
        <v>1</v>
      </c>
      <c r="BA2258" t="s">
        <v>22</v>
      </c>
      <c r="BB2258" t="s">
        <v>23</v>
      </c>
      <c r="BD2258" s="39" t="str">
        <f t="shared" si="71"/>
        <v>01/214422403ATokopedia</v>
      </c>
    </row>
    <row r="2259" spans="2:58" ht="13.5" customHeight="1" x14ac:dyDescent="0.35">
      <c r="B2259" s="10" t="s">
        <v>17</v>
      </c>
      <c r="C2259" s="131" t="s">
        <v>2517</v>
      </c>
      <c r="D2259" s="10" t="s">
        <v>119</v>
      </c>
      <c r="E2259" s="10" t="s">
        <v>120</v>
      </c>
      <c r="F2259" s="10" t="s">
        <v>135</v>
      </c>
      <c r="G2259" s="137">
        <v>233917078</v>
      </c>
      <c r="H2259" s="10"/>
      <c r="I2259" s="10">
        <v>4902430689366</v>
      </c>
      <c r="J2259" s="10" t="s">
        <v>7037</v>
      </c>
      <c r="K2259" s="10" t="s">
        <v>7038</v>
      </c>
      <c r="L2259" s="98">
        <f>IFERROR(VLOOKUP($F2259&amp;$C2259,Sales!$J:$W,9,0),0)</f>
        <v>7320720.7657657694</v>
      </c>
      <c r="M2259" s="98">
        <f>IFERROR(VLOOKUP($F2259&amp;$C2259,Sales!$J:$W,10,0),0)</f>
        <v>7213063.0900900941</v>
      </c>
      <c r="N2259" s="98">
        <f>IFERROR(VLOOKUP($F2259&amp;$C2259,Sales!$J:$W,11,0),0)</f>
        <v>7751351.3783783838</v>
      </c>
      <c r="O2259" s="98">
        <f>IFERROR(VLOOKUP($F2259&amp;$C2259,Sales!$J:$W,12,0),0)</f>
        <v>69</v>
      </c>
      <c r="P2259" s="98">
        <f>IFERROR(VLOOKUP($F2259&amp;$C2259,Sales!$J:$W,13,0),0)</f>
        <v>7428378.4114114158</v>
      </c>
      <c r="Q2259" s="98">
        <f>IFERROR(VLOOKUP($F2259&amp;$C2259,Sales!$A:$H,7,0),0)</f>
        <v>215315.3153153153</v>
      </c>
      <c r="R2259" s="41">
        <f t="shared" si="70"/>
        <v>1</v>
      </c>
      <c r="S2259" s="15">
        <v>1</v>
      </c>
      <c r="T2259" s="15"/>
      <c r="U2259" s="15"/>
      <c r="V2259" s="15">
        <v>1</v>
      </c>
      <c r="W2259" s="15">
        <v>1</v>
      </c>
      <c r="X2259" s="15">
        <v>1</v>
      </c>
      <c r="Y2259" s="41">
        <v>1</v>
      </c>
      <c r="Z2259" s="41">
        <v>1</v>
      </c>
      <c r="AA2259" s="41"/>
      <c r="AB2259" s="15"/>
      <c r="AC2259" s="15"/>
      <c r="AD2259" s="15"/>
      <c r="AE2259" s="15"/>
      <c r="AF2259" s="15"/>
      <c r="AG2259" s="15"/>
      <c r="AH2259" s="15"/>
      <c r="AI2259" s="15"/>
      <c r="AJ2259" s="15"/>
      <c r="AK2259" s="15"/>
      <c r="AL2259" s="15"/>
      <c r="AM2259" s="15"/>
      <c r="AN2259" s="15"/>
      <c r="AO2259" s="15"/>
      <c r="AP2259" s="15"/>
      <c r="AQ2259" s="15"/>
      <c r="AR2259" s="15"/>
      <c r="AS2259" s="15"/>
      <c r="AT2259" s="15"/>
      <c r="AU2259" s="15"/>
      <c r="AV2259" s="15"/>
      <c r="AW2259" s="15"/>
      <c r="AX2259" s="82"/>
      <c r="AY2259" s="82"/>
      <c r="AZ2259" s="10">
        <v>1</v>
      </c>
      <c r="BA2259" t="s">
        <v>22</v>
      </c>
      <c r="BB2259" t="s">
        <v>23</v>
      </c>
      <c r="BD2259" s="39" t="str">
        <f t="shared" si="71"/>
        <v>01/214422403KTokopedia</v>
      </c>
    </row>
    <row r="2260" spans="2:58" ht="13.5" customHeight="1" x14ac:dyDescent="0.35">
      <c r="B2260" s="10" t="s">
        <v>17</v>
      </c>
      <c r="C2260" s="131" t="s">
        <v>2517</v>
      </c>
      <c r="D2260" s="10" t="s">
        <v>119</v>
      </c>
      <c r="E2260" s="10" t="s">
        <v>120</v>
      </c>
      <c r="F2260" s="10" t="s">
        <v>789</v>
      </c>
      <c r="G2260" s="137">
        <v>176866781</v>
      </c>
      <c r="H2260" s="10"/>
      <c r="I2260" s="10">
        <v>7702018085897</v>
      </c>
      <c r="J2260" s="10" t="s">
        <v>4767</v>
      </c>
      <c r="K2260" s="10" t="s">
        <v>4768</v>
      </c>
      <c r="L2260" s="98">
        <f>IFERROR(VLOOKUP($F2260&amp;$C2260,Sales!$J:$W,9,0),0)</f>
        <v>4941261.2612612573</v>
      </c>
      <c r="M2260" s="98">
        <f>IFERROR(VLOOKUP($F2260&amp;$C2260,Sales!$J:$W,10,0),0)</f>
        <v>5867747.7477477426</v>
      </c>
      <c r="N2260" s="98">
        <f>IFERROR(VLOOKUP($F2260&amp;$C2260,Sales!$J:$W,11,0),0)</f>
        <v>5558918.9189189151</v>
      </c>
      <c r="O2260" s="98">
        <f>IFERROR(VLOOKUP($F2260&amp;$C2260,Sales!$J:$W,12,0),0)</f>
        <v>35.333333333333336</v>
      </c>
      <c r="P2260" s="98">
        <f>IFERROR(VLOOKUP($F2260&amp;$C2260,Sales!$J:$W,13,0),0)</f>
        <v>5455975.9759759717</v>
      </c>
      <c r="Q2260" s="98">
        <f>IFERROR(VLOOKUP($F2260&amp;$C2260,Sales!$A:$H,7,0),0)</f>
        <v>0</v>
      </c>
      <c r="R2260" s="41">
        <f t="shared" si="70"/>
        <v>1</v>
      </c>
      <c r="S2260" s="15">
        <v>1</v>
      </c>
      <c r="T2260" s="15"/>
      <c r="U2260" s="15"/>
      <c r="V2260" s="15">
        <v>1</v>
      </c>
      <c r="W2260" s="15">
        <v>1</v>
      </c>
      <c r="X2260" s="15">
        <v>1</v>
      </c>
      <c r="Y2260" s="41">
        <v>1</v>
      </c>
      <c r="Z2260" s="41">
        <v>1</v>
      </c>
      <c r="AA2260" s="41"/>
      <c r="AB2260" s="15"/>
      <c r="AC2260" s="15"/>
      <c r="AD2260" s="15"/>
      <c r="AE2260" s="15"/>
      <c r="AF2260" s="15"/>
      <c r="AG2260" s="15"/>
      <c r="AH2260" s="15"/>
      <c r="AI2260" s="15"/>
      <c r="AJ2260" s="15"/>
      <c r="AK2260" s="15"/>
      <c r="AL2260" s="15"/>
      <c r="AM2260" s="15"/>
      <c r="AN2260" s="15"/>
      <c r="AO2260" s="15"/>
      <c r="AP2260" s="15"/>
      <c r="AQ2260" s="15"/>
      <c r="AR2260" s="15"/>
      <c r="AS2260" s="15"/>
      <c r="AT2260" s="15"/>
      <c r="AU2260" s="15"/>
      <c r="AV2260" s="15"/>
      <c r="AW2260" s="15"/>
      <c r="AX2260" s="82"/>
      <c r="AY2260" s="82"/>
      <c r="AZ2260" s="10">
        <v>1</v>
      </c>
      <c r="BA2260" t="s">
        <v>22</v>
      </c>
      <c r="BB2260" t="s">
        <v>23</v>
      </c>
      <c r="BD2260" s="39" t="str">
        <f t="shared" si="71"/>
        <v>01/214424901HTokopedia</v>
      </c>
    </row>
    <row r="2261" spans="2:58" ht="13.5" customHeight="1" x14ac:dyDescent="0.35">
      <c r="B2261" s="10" t="s">
        <v>17</v>
      </c>
      <c r="C2261" s="131" t="s">
        <v>2517</v>
      </c>
      <c r="D2261" s="10" t="s">
        <v>119</v>
      </c>
      <c r="E2261" s="10" t="s">
        <v>120</v>
      </c>
      <c r="F2261" s="10" t="s">
        <v>141</v>
      </c>
      <c r="G2261" s="137">
        <v>176866807</v>
      </c>
      <c r="H2261" s="10"/>
      <c r="I2261" s="10">
        <v>7702018977819</v>
      </c>
      <c r="J2261" s="10" t="s">
        <v>4770</v>
      </c>
      <c r="K2261" s="10" t="s">
        <v>4771</v>
      </c>
      <c r="L2261" s="98">
        <f>IFERROR(VLOOKUP($F2261&amp;$C2261,Sales!$J:$W,9,0),0)</f>
        <v>32678558.558558598</v>
      </c>
      <c r="M2261" s="98">
        <f>IFERROR(VLOOKUP($F2261&amp;$C2261,Sales!$J:$W,10,0),0)</f>
        <v>45073873.873873934</v>
      </c>
      <c r="N2261" s="98">
        <f>IFERROR(VLOOKUP($F2261&amp;$C2261,Sales!$J:$W,11,0),0)</f>
        <v>35777387.387387425</v>
      </c>
      <c r="O2261" s="98">
        <f>IFERROR(VLOOKUP($F2261&amp;$C2261,Sales!$J:$W,12,0),0)</f>
        <v>134.33333333333334</v>
      </c>
      <c r="P2261" s="98">
        <f>IFERROR(VLOOKUP($F2261&amp;$C2261,Sales!$J:$W,13,0),0)</f>
        <v>37843273.273273319</v>
      </c>
      <c r="Q2261" s="98">
        <f>IFERROR(VLOOKUP($F2261&amp;$C2261,Sales!$A:$H,7,0),0)</f>
        <v>1126846.8468468469</v>
      </c>
      <c r="R2261" s="41">
        <f t="shared" si="70"/>
        <v>1</v>
      </c>
      <c r="S2261" s="15">
        <v>1</v>
      </c>
      <c r="T2261" s="15"/>
      <c r="U2261" s="15"/>
      <c r="V2261" s="15">
        <v>1</v>
      </c>
      <c r="W2261" s="15">
        <v>1</v>
      </c>
      <c r="X2261" s="15">
        <v>1</v>
      </c>
      <c r="Y2261" s="41">
        <v>1</v>
      </c>
      <c r="Z2261" s="41">
        <v>1</v>
      </c>
      <c r="AA2261" s="41"/>
      <c r="AB2261" s="15"/>
      <c r="AC2261" s="15"/>
      <c r="AD2261" s="15"/>
      <c r="AE2261" s="15"/>
      <c r="AF2261" s="15"/>
      <c r="AG2261" s="15"/>
      <c r="AH2261" s="15"/>
      <c r="AI2261" s="15"/>
      <c r="AJ2261" s="15"/>
      <c r="AK2261" s="15"/>
      <c r="AL2261" s="15"/>
      <c r="AM2261" s="15"/>
      <c r="AN2261" s="15"/>
      <c r="AO2261" s="15"/>
      <c r="AP2261" s="15"/>
      <c r="AQ2261" s="15"/>
      <c r="AR2261" s="15"/>
      <c r="AS2261" s="15"/>
      <c r="AT2261" s="15"/>
      <c r="AU2261" s="15"/>
      <c r="AV2261" s="15"/>
      <c r="AW2261" s="15"/>
      <c r="AX2261" s="82"/>
      <c r="AY2261" s="82"/>
      <c r="AZ2261" s="10">
        <v>1</v>
      </c>
      <c r="BA2261" t="s">
        <v>22</v>
      </c>
      <c r="BB2261" t="s">
        <v>23</v>
      </c>
      <c r="BD2261" s="39" t="str">
        <f t="shared" si="71"/>
        <v>01/214424901ITokopedia</v>
      </c>
    </row>
    <row r="2262" spans="2:58" ht="13.5" customHeight="1" x14ac:dyDescent="0.35">
      <c r="B2262" s="10" t="s">
        <v>17</v>
      </c>
      <c r="C2262" s="131" t="s">
        <v>2517</v>
      </c>
      <c r="D2262" s="10" t="s">
        <v>119</v>
      </c>
      <c r="E2262" s="10" t="s">
        <v>120</v>
      </c>
      <c r="F2262" s="10" t="s">
        <v>162</v>
      </c>
      <c r="G2262" s="137">
        <v>611998398</v>
      </c>
      <c r="H2262" s="10" t="s">
        <v>162</v>
      </c>
      <c r="I2262" s="10">
        <v>4902430508865</v>
      </c>
      <c r="J2262" s="10" t="s">
        <v>4773</v>
      </c>
      <c r="K2262" s="10" t="s">
        <v>4380</v>
      </c>
      <c r="L2262" s="98">
        <f>IFERROR(VLOOKUP($F2262&amp;$C2262,Sales!$J:$W,9,0),0)</f>
        <v>5448648.6486486541</v>
      </c>
      <c r="M2262" s="98">
        <f>IFERROR(VLOOKUP($F2262&amp;$C2262,Sales!$J:$W,10,0),0)</f>
        <v>5902702.7027027113</v>
      </c>
      <c r="N2262" s="98">
        <f>IFERROR(VLOOKUP($F2262&amp;$C2262,Sales!$J:$W,11,0),0)</f>
        <v>5578378.3783783857</v>
      </c>
      <c r="O2262" s="98">
        <f>IFERROR(VLOOKUP($F2262&amp;$C2262,Sales!$J:$W,12,0),0)</f>
        <v>87</v>
      </c>
      <c r="P2262" s="98">
        <f>IFERROR(VLOOKUP($F2262&amp;$C2262,Sales!$J:$W,13,0),0)</f>
        <v>5643243.2432432501</v>
      </c>
      <c r="Q2262" s="98">
        <f>IFERROR(VLOOKUP($F2262&amp;$C2262,Sales!$A:$H,7,0),0)</f>
        <v>324324.32432432432</v>
      </c>
      <c r="R2262" s="41">
        <f t="shared" si="70"/>
        <v>1</v>
      </c>
      <c r="S2262" s="15">
        <v>1</v>
      </c>
      <c r="T2262" s="15"/>
      <c r="U2262" s="15"/>
      <c r="V2262" s="15">
        <v>1</v>
      </c>
      <c r="W2262" s="15">
        <v>1</v>
      </c>
      <c r="X2262" s="15">
        <v>1</v>
      </c>
      <c r="Y2262" s="41">
        <v>1</v>
      </c>
      <c r="Z2262" s="41">
        <v>1</v>
      </c>
      <c r="AA2262" s="41"/>
      <c r="AB2262" s="15"/>
      <c r="AC2262" s="15"/>
      <c r="AD2262" s="15"/>
      <c r="AE2262" s="15"/>
      <c r="AF2262" s="15"/>
      <c r="AG2262" s="15"/>
      <c r="AH2262" s="15"/>
      <c r="AI2262" s="15"/>
      <c r="AJ2262" s="15"/>
      <c r="AK2262" s="15"/>
      <c r="AL2262" s="15"/>
      <c r="AM2262" s="15"/>
      <c r="AN2262" s="15"/>
      <c r="AO2262" s="15"/>
      <c r="AP2262" s="15"/>
      <c r="AQ2262" s="15"/>
      <c r="AR2262" s="15"/>
      <c r="AS2262" s="15"/>
      <c r="AT2262" s="15"/>
      <c r="AU2262" s="15"/>
      <c r="AV2262" s="15"/>
      <c r="AW2262" s="15"/>
      <c r="AX2262" s="82"/>
      <c r="AY2262" s="82"/>
      <c r="AZ2262" s="10">
        <v>1</v>
      </c>
      <c r="BA2262" t="s">
        <v>13952</v>
      </c>
      <c r="BB2262" t="s">
        <v>23</v>
      </c>
      <c r="BD2262" s="39" t="str">
        <f t="shared" si="71"/>
        <v>01/214424901KTokopedia</v>
      </c>
    </row>
    <row r="2263" spans="2:58" ht="13.5" customHeight="1" x14ac:dyDescent="0.35">
      <c r="B2263" s="10" t="s">
        <v>17</v>
      </c>
      <c r="C2263" s="131" t="s">
        <v>2517</v>
      </c>
      <c r="D2263" s="10" t="s">
        <v>119</v>
      </c>
      <c r="E2263" s="10" t="s">
        <v>120</v>
      </c>
      <c r="F2263" s="10" t="s">
        <v>151</v>
      </c>
      <c r="G2263" s="137">
        <v>1536751882</v>
      </c>
      <c r="H2263" s="10"/>
      <c r="I2263" s="10">
        <v>0</v>
      </c>
      <c r="J2263" s="10" t="s">
        <v>7039</v>
      </c>
      <c r="K2263" s="10" t="s">
        <v>7040</v>
      </c>
      <c r="L2263" s="98">
        <f>IFERROR(VLOOKUP($F2263&amp;$C2263,Sales!$J:$W,9,0),0)</f>
        <v>2382702.702702702</v>
      </c>
      <c r="M2263" s="98">
        <f>IFERROR(VLOOKUP($F2263&amp;$C2263,Sales!$J:$W,10,0),0)</f>
        <v>2696216.2162162149</v>
      </c>
      <c r="N2263" s="98">
        <f>IFERROR(VLOOKUP($F2263&amp;$C2263,Sales!$J:$W,11,0),0)</f>
        <v>2570810.81081081</v>
      </c>
      <c r="O2263" s="98">
        <f>IFERROR(VLOOKUP($F2263&amp;$C2263,Sales!$J:$W,12,0),0)</f>
        <v>40.666666666666664</v>
      </c>
      <c r="P2263" s="98">
        <f>IFERROR(VLOOKUP($F2263&amp;$C2263,Sales!$J:$W,13,0),0)</f>
        <v>2549909.9099099091</v>
      </c>
      <c r="Q2263" s="98">
        <f>IFERROR(VLOOKUP($F2263&amp;$C2263,Sales!$A:$H,7,0),0)</f>
        <v>125405.4054054054</v>
      </c>
      <c r="R2263" s="41">
        <f t="shared" si="70"/>
        <v>1</v>
      </c>
      <c r="S2263" s="15">
        <v>1</v>
      </c>
      <c r="T2263" s="15"/>
      <c r="U2263" s="15"/>
      <c r="V2263" s="15">
        <v>1</v>
      </c>
      <c r="W2263" s="15">
        <v>1</v>
      </c>
      <c r="X2263" s="15">
        <v>1</v>
      </c>
      <c r="Y2263" s="41">
        <v>1</v>
      </c>
      <c r="Z2263" s="41">
        <v>1</v>
      </c>
      <c r="AA2263" s="41"/>
      <c r="AB2263" s="15"/>
      <c r="AC2263" s="15"/>
      <c r="AD2263" s="15"/>
      <c r="AE2263" s="15"/>
      <c r="AF2263" s="15"/>
      <c r="AG2263" s="15"/>
      <c r="AH2263" s="15"/>
      <c r="AI2263" s="15"/>
      <c r="AJ2263" s="15"/>
      <c r="AK2263" s="15"/>
      <c r="AL2263" s="15"/>
      <c r="AM2263" s="15"/>
      <c r="AN2263" s="15"/>
      <c r="AO2263" s="15"/>
      <c r="AP2263" s="15"/>
      <c r="AQ2263" s="15"/>
      <c r="AR2263" s="15"/>
      <c r="AS2263" s="15"/>
      <c r="AT2263" s="15"/>
      <c r="AU2263" s="15"/>
      <c r="AV2263" s="15"/>
      <c r="AW2263" s="15"/>
      <c r="AX2263" s="82"/>
      <c r="AY2263" s="82"/>
      <c r="AZ2263" s="10">
        <v>1</v>
      </c>
      <c r="BA2263" t="s">
        <v>22</v>
      </c>
      <c r="BB2263" t="s">
        <v>23</v>
      </c>
      <c r="BD2263" s="39" t="str">
        <f t="shared" si="71"/>
        <v>01/214424901LTokopedia</v>
      </c>
    </row>
    <row r="2264" spans="2:58" ht="13.5" customHeight="1" x14ac:dyDescent="0.35">
      <c r="B2264" s="10" t="s">
        <v>17</v>
      </c>
      <c r="C2264" s="131" t="s">
        <v>2517</v>
      </c>
      <c r="D2264" s="10" t="s">
        <v>3622</v>
      </c>
      <c r="E2264" s="10" t="s">
        <v>120</v>
      </c>
      <c r="F2264" s="10" t="s">
        <v>19008</v>
      </c>
      <c r="G2264" s="137">
        <v>176877420</v>
      </c>
      <c r="H2264" s="10"/>
      <c r="I2264" s="10">
        <v>7702018880010</v>
      </c>
      <c r="J2264" s="147" t="s">
        <v>20071</v>
      </c>
      <c r="K2264" s="10" t="s">
        <v>7041</v>
      </c>
      <c r="L2264" s="98">
        <f>IFERROR(VLOOKUP($F2264&amp;$C2264,Sales!$J:$W,9,0),0)</f>
        <v>1819459.4594594599</v>
      </c>
      <c r="M2264" s="98">
        <f>IFERROR(VLOOKUP($F2264&amp;$C2264,Sales!$J:$W,10,0),0)</f>
        <v>4481261.2612612639</v>
      </c>
      <c r="N2264" s="98">
        <f>IFERROR(VLOOKUP($F2264&amp;$C2264,Sales!$J:$W,11,0),0)</f>
        <v>6570270.2702702731</v>
      </c>
      <c r="O2264" s="98">
        <f>IFERROR(VLOOKUP($F2264&amp;$C2264,Sales!$J:$W,12,0),0)</f>
        <v>127.33333333333333</v>
      </c>
      <c r="P2264" s="98">
        <f>IFERROR(VLOOKUP($F2264&amp;$C2264,Sales!$J:$W,13,0),0)</f>
        <v>4290330.3303303318</v>
      </c>
      <c r="Q2264" s="98">
        <f>IFERROR(VLOOKUP($F2264&amp;$C2264,Sales!$A:$H,7,0),0)</f>
        <v>303243.2432432432</v>
      </c>
      <c r="R2264" s="41">
        <f t="shared" si="70"/>
        <v>1</v>
      </c>
      <c r="S2264" s="15">
        <v>1</v>
      </c>
      <c r="T2264" s="15"/>
      <c r="U2264" s="15"/>
      <c r="V2264" s="15">
        <v>1</v>
      </c>
      <c r="W2264" s="15">
        <v>1</v>
      </c>
      <c r="X2264" s="15">
        <v>1</v>
      </c>
      <c r="Y2264" s="41">
        <v>1</v>
      </c>
      <c r="Z2264" s="41">
        <v>1</v>
      </c>
      <c r="AA2264" s="41"/>
      <c r="AB2264" s="41"/>
      <c r="AC2264" s="15"/>
      <c r="AD2264" s="15"/>
      <c r="AE2264" s="15"/>
      <c r="AF2264" s="15"/>
      <c r="AG2264" s="15"/>
      <c r="AH2264" s="15"/>
      <c r="AI2264" s="15"/>
      <c r="AJ2264" s="15"/>
      <c r="AK2264" s="15"/>
      <c r="AL2264" s="15"/>
      <c r="AM2264" s="15"/>
      <c r="AN2264" s="15"/>
      <c r="AO2264" s="15"/>
      <c r="AP2264" s="15"/>
      <c r="AQ2264" s="15"/>
      <c r="AR2264" s="15"/>
      <c r="AS2264" s="15"/>
      <c r="AT2264" s="15"/>
      <c r="AU2264" s="15"/>
      <c r="AV2264" s="15"/>
      <c r="AW2264" s="15"/>
      <c r="AX2264" s="82"/>
      <c r="AY2264" s="82"/>
      <c r="AZ2264" s="10">
        <v>1</v>
      </c>
      <c r="BA2264" t="s">
        <v>13952</v>
      </c>
      <c r="BB2264" t="s">
        <v>23</v>
      </c>
      <c r="BD2264" s="39" t="str">
        <f t="shared" si="71"/>
        <v>01/214424902UTokopedia</v>
      </c>
    </row>
    <row r="2265" spans="2:58" ht="13.5" customHeight="1" x14ac:dyDescent="0.35">
      <c r="B2265" s="10" t="s">
        <v>17</v>
      </c>
      <c r="C2265" s="131" t="s">
        <v>2517</v>
      </c>
      <c r="D2265" s="10" t="s">
        <v>119</v>
      </c>
      <c r="E2265" s="10" t="s">
        <v>120</v>
      </c>
      <c r="F2265" s="10" t="s">
        <v>125</v>
      </c>
      <c r="G2265" s="48">
        <v>1536737586</v>
      </c>
      <c r="H2265" s="10"/>
      <c r="I2265" s="10">
        <v>7702018080984</v>
      </c>
      <c r="J2265" s="10" t="s">
        <v>13350</v>
      </c>
      <c r="K2265" s="10" t="s">
        <v>5422</v>
      </c>
      <c r="L2265" s="98">
        <f>IFERROR(VLOOKUP($F2265&amp;$C2265,Sales!$J:$W,9,0),0)</f>
        <v>16575045.450450512</v>
      </c>
      <c r="M2265" s="98">
        <f>IFERROR(VLOOKUP($F2265&amp;$C2265,Sales!$J:$W,10,0),0)</f>
        <v>14131712.009009065</v>
      </c>
      <c r="N2265" s="98">
        <f>IFERROR(VLOOKUP($F2265&amp;$C2265,Sales!$J:$W,11,0),0)</f>
        <v>14990180.576576633</v>
      </c>
      <c r="O2265" s="98">
        <f>IFERROR(VLOOKUP($F2265&amp;$C2265,Sales!$J:$W,12,0),0)</f>
        <v>230.66666666666666</v>
      </c>
      <c r="P2265" s="98">
        <f>IFERROR(VLOOKUP($F2265&amp;$C2265,Sales!$J:$W,13,0),0)</f>
        <v>15232312.678678736</v>
      </c>
      <c r="Q2265" s="98">
        <f>IFERROR(VLOOKUP($F2265&amp;$C2265,Sales!$A:$H,7,0),0)</f>
        <v>330180.18018018018</v>
      </c>
      <c r="R2265" s="41">
        <f t="shared" si="70"/>
        <v>1</v>
      </c>
      <c r="S2265" s="15">
        <v>1</v>
      </c>
      <c r="T2265" s="15"/>
      <c r="U2265" s="15"/>
      <c r="V2265" s="15">
        <v>1</v>
      </c>
      <c r="W2265" s="15">
        <v>1</v>
      </c>
      <c r="X2265" s="15">
        <v>1</v>
      </c>
      <c r="Y2265" s="41">
        <v>1</v>
      </c>
      <c r="Z2265" s="41">
        <v>1</v>
      </c>
      <c r="AA2265" s="41"/>
      <c r="AB2265" s="15"/>
      <c r="AC2265" s="15"/>
      <c r="AD2265" s="15"/>
      <c r="AE2265" s="15"/>
      <c r="AF2265" s="15"/>
      <c r="AG2265" s="15"/>
      <c r="AH2265" s="15"/>
      <c r="AI2265" s="15"/>
      <c r="AJ2265" s="15"/>
      <c r="AK2265" s="15"/>
      <c r="AL2265" s="15"/>
      <c r="AM2265" s="15"/>
      <c r="AN2265" s="15"/>
      <c r="AO2265" s="15"/>
      <c r="AP2265" s="15"/>
      <c r="AQ2265" s="15"/>
      <c r="AR2265" s="15"/>
      <c r="AS2265" s="15"/>
      <c r="AT2265" s="15"/>
      <c r="AU2265" s="15"/>
      <c r="AV2265" s="15"/>
      <c r="AW2265" s="15"/>
      <c r="AX2265" s="82"/>
      <c r="AY2265" s="82"/>
      <c r="AZ2265" s="10">
        <v>1</v>
      </c>
      <c r="BA2265" t="s">
        <v>22</v>
      </c>
      <c r="BB2265" t="s">
        <v>23</v>
      </c>
      <c r="BD2265" s="39" t="str">
        <f t="shared" si="71"/>
        <v>01/214424901OTokopedia</v>
      </c>
    </row>
    <row r="2266" spans="2:58" ht="13.5" customHeight="1" x14ac:dyDescent="0.35">
      <c r="B2266" s="10" t="s">
        <v>17</v>
      </c>
      <c r="C2266" s="131" t="s">
        <v>2517</v>
      </c>
      <c r="D2266" s="10" t="s">
        <v>119</v>
      </c>
      <c r="E2266" s="10" t="s">
        <v>120</v>
      </c>
      <c r="F2266" s="10" t="s">
        <v>137</v>
      </c>
      <c r="G2266" s="137">
        <v>176866734</v>
      </c>
      <c r="H2266" s="10"/>
      <c r="I2266" s="10">
        <v>7702018358649</v>
      </c>
      <c r="J2266" s="10" t="s">
        <v>4775</v>
      </c>
      <c r="K2266" s="10" t="s">
        <v>4364</v>
      </c>
      <c r="L2266" s="98">
        <f>IFERROR(VLOOKUP($F2266&amp;$C2266,Sales!$J:$W,9,0),0)</f>
        <v>5052972.9729729732</v>
      </c>
      <c r="M2266" s="98">
        <f>IFERROR(VLOOKUP($F2266&amp;$C2266,Sales!$J:$W,10,0),0)</f>
        <v>7860180.1801801836</v>
      </c>
      <c r="N2266" s="98">
        <f>IFERROR(VLOOKUP($F2266&amp;$C2266,Sales!$J:$W,11,0),0)</f>
        <v>6175855.855855858</v>
      </c>
      <c r="O2266" s="98">
        <f>IFERROR(VLOOKUP($F2266&amp;$C2266,Sales!$J:$W,12,0),0)</f>
        <v>45.333333333333336</v>
      </c>
      <c r="P2266" s="98">
        <f>IFERROR(VLOOKUP($F2266&amp;$C2266,Sales!$J:$W,13,0),0)</f>
        <v>6363003.0030030049</v>
      </c>
      <c r="Q2266" s="98">
        <f>IFERROR(VLOOKUP($F2266&amp;$C2266,Sales!$A:$H,7,0),0)</f>
        <v>280720.72072072071</v>
      </c>
      <c r="R2266" s="41">
        <f t="shared" si="70"/>
        <v>1</v>
      </c>
      <c r="S2266" s="15">
        <v>1</v>
      </c>
      <c r="T2266" s="15"/>
      <c r="U2266" s="15"/>
      <c r="V2266" s="15">
        <v>1</v>
      </c>
      <c r="W2266" s="15">
        <v>1</v>
      </c>
      <c r="X2266" s="15">
        <v>1</v>
      </c>
      <c r="Y2266" s="41">
        <v>1</v>
      </c>
      <c r="Z2266" s="41">
        <v>1</v>
      </c>
      <c r="AA2266" s="41"/>
      <c r="AB2266" s="15"/>
      <c r="AC2266" s="15"/>
      <c r="AD2266" s="15"/>
      <c r="AE2266" s="15"/>
      <c r="AF2266" s="15"/>
      <c r="AG2266" s="15"/>
      <c r="AH2266" s="15"/>
      <c r="AI2266" s="15"/>
      <c r="AJ2266" s="15"/>
      <c r="AK2266" s="15"/>
      <c r="AL2266" s="15"/>
      <c r="AM2266" s="15"/>
      <c r="AN2266" s="15"/>
      <c r="AO2266" s="15"/>
      <c r="AP2266" s="15"/>
      <c r="AQ2266" s="15"/>
      <c r="AR2266" s="15"/>
      <c r="AS2266" s="15"/>
      <c r="AT2266" s="15"/>
      <c r="AU2266" s="15"/>
      <c r="AV2266" s="15"/>
      <c r="AW2266" s="15"/>
      <c r="AX2266" s="82"/>
      <c r="AY2266" s="82"/>
      <c r="AZ2266" s="10">
        <v>1</v>
      </c>
      <c r="BA2266" t="s">
        <v>22</v>
      </c>
      <c r="BB2266" t="s">
        <v>23</v>
      </c>
      <c r="BD2266" s="39" t="str">
        <f t="shared" si="71"/>
        <v>01/214424901STokopedia</v>
      </c>
    </row>
    <row r="2267" spans="2:58" ht="13.5" customHeight="1" x14ac:dyDescent="0.35">
      <c r="B2267" s="10" t="s">
        <v>17</v>
      </c>
      <c r="C2267" s="131" t="s">
        <v>2517</v>
      </c>
      <c r="D2267" s="10" t="s">
        <v>3622</v>
      </c>
      <c r="E2267" s="10" t="s">
        <v>120</v>
      </c>
      <c r="F2267" s="10" t="s">
        <v>168</v>
      </c>
      <c r="G2267" s="137">
        <v>299936729</v>
      </c>
      <c r="H2267" s="10"/>
      <c r="I2267" s="10">
        <v>4902430792851</v>
      </c>
      <c r="J2267" s="10" t="s">
        <v>7042</v>
      </c>
      <c r="K2267" s="10" t="s">
        <v>7043</v>
      </c>
      <c r="L2267" s="98">
        <f>IFERROR(VLOOKUP($F2267&amp;$C2267,Sales!$J:$W,9,0),0)</f>
        <v>2087027.0180180187</v>
      </c>
      <c r="M2267" s="98">
        <f>IFERROR(VLOOKUP($F2267&amp;$C2267,Sales!$J:$W,10,0),0)</f>
        <v>2087027.0180180194</v>
      </c>
      <c r="N2267" s="98">
        <f>IFERROR(VLOOKUP($F2267&amp;$C2267,Sales!$J:$W,11,0),0)</f>
        <v>1496756.7567567574</v>
      </c>
      <c r="O2267" s="98">
        <f>IFERROR(VLOOKUP($F2267&amp;$C2267,Sales!$J:$W,12,0),0)</f>
        <v>89.666666666666671</v>
      </c>
      <c r="P2267" s="98">
        <f>IFERROR(VLOOKUP($F2267&amp;$C2267,Sales!$J:$W,13,0),0)</f>
        <v>1890270.2642642651</v>
      </c>
      <c r="Q2267" s="98">
        <f>IFERROR(VLOOKUP($F2267&amp;$C2267,Sales!$A:$H,7,0),0)</f>
        <v>21081.08108108108</v>
      </c>
      <c r="R2267" s="41">
        <f t="shared" si="70"/>
        <v>1</v>
      </c>
      <c r="S2267" s="15">
        <v>1</v>
      </c>
      <c r="T2267" s="15"/>
      <c r="U2267" s="15"/>
      <c r="V2267" s="15">
        <v>1</v>
      </c>
      <c r="W2267" s="15">
        <v>1</v>
      </c>
      <c r="X2267" s="15">
        <v>1</v>
      </c>
      <c r="Y2267" s="41">
        <v>1</v>
      </c>
      <c r="Z2267" s="41">
        <v>1</v>
      </c>
      <c r="AA2267" s="41"/>
      <c r="AB2267" s="15"/>
      <c r="AC2267" s="15"/>
      <c r="AD2267" s="15"/>
      <c r="AE2267" s="15"/>
      <c r="AF2267" s="15"/>
      <c r="AG2267" s="15"/>
      <c r="AH2267" s="15"/>
      <c r="AI2267" s="15"/>
      <c r="AJ2267" s="15"/>
      <c r="AK2267" s="15"/>
      <c r="AL2267" s="15"/>
      <c r="AM2267" s="15"/>
      <c r="AN2267" s="15"/>
      <c r="AO2267" s="15"/>
      <c r="AP2267" s="15"/>
      <c r="AQ2267" s="15"/>
      <c r="AR2267" s="15"/>
      <c r="AS2267" s="15"/>
      <c r="AT2267" s="15"/>
      <c r="AU2267" s="15"/>
      <c r="AV2267" s="15"/>
      <c r="AW2267" s="15"/>
      <c r="AX2267" s="82"/>
      <c r="AY2267" s="82"/>
      <c r="AZ2267" s="10">
        <v>1</v>
      </c>
      <c r="BA2267" t="s">
        <v>13952</v>
      </c>
      <c r="BB2267" t="s">
        <v>23</v>
      </c>
      <c r="BD2267" s="39" t="str">
        <f t="shared" si="71"/>
        <v>01/214424901TTokopedia</v>
      </c>
    </row>
    <row r="2268" spans="2:58" ht="13.5" customHeight="1" x14ac:dyDescent="0.35">
      <c r="B2268" s="10" t="s">
        <v>17</v>
      </c>
      <c r="C2268" s="131" t="s">
        <v>2517</v>
      </c>
      <c r="D2268" s="10" t="s">
        <v>3622</v>
      </c>
      <c r="E2268" s="10" t="s">
        <v>120</v>
      </c>
      <c r="F2268" s="10" t="s">
        <v>189</v>
      </c>
      <c r="G2268" s="137">
        <v>696888462</v>
      </c>
      <c r="H2268" s="10"/>
      <c r="I2268" s="10">
        <v>7702018366262</v>
      </c>
      <c r="J2268" s="10" t="s">
        <v>7044</v>
      </c>
      <c r="K2268" s="10" t="s">
        <v>4425</v>
      </c>
      <c r="L2268" s="98">
        <f>IFERROR(VLOOKUP($F2268&amp;$C2268,Sales!$J:$W,9,0),0)</f>
        <v>3047207.2072072043</v>
      </c>
      <c r="M2268" s="98">
        <f>IFERROR(VLOOKUP($F2268&amp;$C2268,Sales!$J:$W,10,0),0)</f>
        <v>1958918.9189189195</v>
      </c>
      <c r="N2268" s="98">
        <f>IFERROR(VLOOKUP($F2268&amp;$C2268,Sales!$J:$W,11,0),0)</f>
        <v>979459.45945945976</v>
      </c>
      <c r="O2268" s="98">
        <f>IFERROR(VLOOKUP($F2268&amp;$C2268,Sales!$J:$W,12,0),0)</f>
        <v>36.666666666666664</v>
      </c>
      <c r="P2268" s="98">
        <f>IFERROR(VLOOKUP($F2268&amp;$C2268,Sales!$J:$W,13,0),0)</f>
        <v>1995195.1951951943</v>
      </c>
      <c r="Q2268" s="98">
        <f>IFERROR(VLOOKUP($F2268&amp;$C2268,Sales!$A:$H,7,0),0)</f>
        <v>0</v>
      </c>
      <c r="R2268" s="41">
        <f t="shared" si="70"/>
        <v>1</v>
      </c>
      <c r="S2268" s="15">
        <v>1</v>
      </c>
      <c r="T2268" s="15"/>
      <c r="U2268" s="15"/>
      <c r="V2268" s="15">
        <v>1</v>
      </c>
      <c r="W2268" s="15">
        <v>1</v>
      </c>
      <c r="X2268" s="15">
        <v>1</v>
      </c>
      <c r="Y2268" s="41">
        <v>1</v>
      </c>
      <c r="Z2268" s="41">
        <v>1</v>
      </c>
      <c r="AA2268" s="41"/>
      <c r="AB2268" s="15"/>
      <c r="AC2268" s="15"/>
      <c r="AD2268" s="15"/>
      <c r="AE2268" s="15"/>
      <c r="AF2268" s="15"/>
      <c r="AG2268" s="15"/>
      <c r="AH2268" s="15"/>
      <c r="AI2268" s="15"/>
      <c r="AJ2268" s="15"/>
      <c r="AK2268" s="15"/>
      <c r="AL2268" s="15"/>
      <c r="AM2268" s="15"/>
      <c r="AN2268" s="15"/>
      <c r="AO2268" s="15"/>
      <c r="AP2268" s="15"/>
      <c r="AQ2268" s="15"/>
      <c r="AR2268" s="15"/>
      <c r="AS2268" s="15"/>
      <c r="AT2268" s="15"/>
      <c r="AU2268" s="15"/>
      <c r="AV2268" s="15"/>
      <c r="AW2268" s="15"/>
      <c r="AX2268" s="82"/>
      <c r="AY2268" s="82"/>
      <c r="AZ2268" s="10">
        <v>1</v>
      </c>
      <c r="BA2268" t="s">
        <v>13952</v>
      </c>
      <c r="BB2268" t="s">
        <v>23</v>
      </c>
      <c r="BD2268" s="39" t="str">
        <f t="shared" si="71"/>
        <v>01/214424901VTokopedia</v>
      </c>
    </row>
    <row r="2269" spans="2:58" ht="13.5" customHeight="1" x14ac:dyDescent="0.35">
      <c r="B2269" s="10" t="s">
        <v>17</v>
      </c>
      <c r="C2269" s="131" t="s">
        <v>2517</v>
      </c>
      <c r="D2269" s="10" t="s">
        <v>3622</v>
      </c>
      <c r="E2269" s="10" t="s">
        <v>120</v>
      </c>
      <c r="F2269" s="10" t="s">
        <v>5960</v>
      </c>
      <c r="G2269" s="137">
        <v>1988476934</v>
      </c>
      <c r="H2269" s="10"/>
      <c r="I2269" s="10">
        <v>4987176039385</v>
      </c>
      <c r="J2269" s="10" t="s">
        <v>11446</v>
      </c>
      <c r="K2269" s="10" t="s">
        <v>8441</v>
      </c>
      <c r="L2269" s="98">
        <f>IFERROR(VLOOKUP($F2269&amp;$C2269,Sales!$J:$W,9,0),0)</f>
        <v>4251351.3513513552</v>
      </c>
      <c r="M2269" s="98">
        <f>IFERROR(VLOOKUP($F2269&amp;$C2269,Sales!$J:$W,10,0),0)</f>
        <v>5232432.4324324373</v>
      </c>
      <c r="N2269" s="98">
        <f>IFERROR(VLOOKUP($F2269&amp;$C2269,Sales!$J:$W,11,0),0)</f>
        <v>4578378.3783783829</v>
      </c>
      <c r="O2269" s="98">
        <f>IFERROR(VLOOKUP($F2269&amp;$C2269,Sales!$J:$W,12,0),0)</f>
        <v>43</v>
      </c>
      <c r="P2269" s="98">
        <f>IFERROR(VLOOKUP($F2269&amp;$C2269,Sales!$J:$W,13,0),0)</f>
        <v>4687387.3873873921</v>
      </c>
      <c r="Q2269" s="98">
        <f>IFERROR(VLOOKUP($F2269&amp;$C2269,Sales!$A:$H,7,0),0)</f>
        <v>0</v>
      </c>
      <c r="R2269" s="41">
        <f t="shared" si="70"/>
        <v>1</v>
      </c>
      <c r="S2269" s="15">
        <v>1</v>
      </c>
      <c r="T2269" s="15"/>
      <c r="U2269" s="15"/>
      <c r="V2269" s="15">
        <v>1</v>
      </c>
      <c r="W2269" s="15">
        <v>1</v>
      </c>
      <c r="X2269" s="15">
        <v>1</v>
      </c>
      <c r="Y2269" s="41">
        <v>1</v>
      </c>
      <c r="Z2269" s="41">
        <v>1</v>
      </c>
      <c r="AA2269" s="41"/>
      <c r="AB2269" s="15"/>
      <c r="AC2269" s="15"/>
      <c r="AD2269" s="15"/>
      <c r="AE2269" s="15"/>
      <c r="AF2269" s="15"/>
      <c r="AG2269" s="15"/>
      <c r="AH2269" s="15"/>
      <c r="AI2269" s="15"/>
      <c r="AJ2269" s="15"/>
      <c r="AK2269" s="15"/>
      <c r="AL2269" s="15"/>
      <c r="AM2269" s="15"/>
      <c r="AN2269" s="15"/>
      <c r="AO2269" s="15"/>
      <c r="AP2269" s="15"/>
      <c r="AQ2269" s="15"/>
      <c r="AR2269" s="15"/>
      <c r="AS2269" s="15"/>
      <c r="AT2269" s="15"/>
      <c r="AU2269" s="15"/>
      <c r="AV2269" s="15"/>
      <c r="AW2269" s="15"/>
      <c r="AX2269" s="82"/>
      <c r="AY2269" s="82"/>
      <c r="AZ2269" s="10">
        <v>1</v>
      </c>
      <c r="BA2269" t="s">
        <v>13952</v>
      </c>
      <c r="BB2269" t="s">
        <v>23</v>
      </c>
      <c r="BD2269" s="39" t="str">
        <f t="shared" si="71"/>
        <v>01/214424902KTokopedia</v>
      </c>
    </row>
    <row r="2270" spans="2:58" ht="13.5" customHeight="1" x14ac:dyDescent="0.35">
      <c r="B2270" s="10" t="s">
        <v>17</v>
      </c>
      <c r="C2270" s="131" t="s">
        <v>2517</v>
      </c>
      <c r="D2270" s="10" t="s">
        <v>3622</v>
      </c>
      <c r="E2270" s="10" t="s">
        <v>120</v>
      </c>
      <c r="F2270" s="10" t="s">
        <v>1835</v>
      </c>
      <c r="G2270" s="137">
        <v>696882363</v>
      </c>
      <c r="H2270" s="10"/>
      <c r="I2270" s="10">
        <v>7702018038275</v>
      </c>
      <c r="J2270" s="10" t="s">
        <v>4780</v>
      </c>
      <c r="K2270" s="10" t="s">
        <v>4449</v>
      </c>
      <c r="L2270" s="98">
        <f>IFERROR(VLOOKUP($F2270&amp;$C2270,Sales!$J:$W,9,0),0)</f>
        <v>4285135.1351351347</v>
      </c>
      <c r="M2270" s="98">
        <f>IFERROR(VLOOKUP($F2270&amp;$C2270,Sales!$J:$W,10,0),0)</f>
        <v>3332882.8828828819</v>
      </c>
      <c r="N2270" s="98">
        <f>IFERROR(VLOOKUP($F2270&amp;$C2270,Sales!$J:$W,11,0),0)</f>
        <v>2584684.684684684</v>
      </c>
      <c r="O2270" s="98">
        <f>IFERROR(VLOOKUP($F2270&amp;$C2270,Sales!$J:$W,12,0),0)</f>
        <v>50</v>
      </c>
      <c r="P2270" s="98">
        <f>IFERROR(VLOOKUP($F2270&amp;$C2270,Sales!$J:$W,13,0),0)</f>
        <v>3400900.9009009004</v>
      </c>
      <c r="Q2270" s="98">
        <f>IFERROR(VLOOKUP($F2270&amp;$C2270,Sales!$A:$H,7,0),0)</f>
        <v>204054.05405405405</v>
      </c>
      <c r="R2270" s="41">
        <f t="shared" si="70"/>
        <v>1</v>
      </c>
      <c r="S2270" s="15">
        <v>1</v>
      </c>
      <c r="T2270" s="15"/>
      <c r="U2270" s="15"/>
      <c r="V2270" s="15">
        <v>1</v>
      </c>
      <c r="W2270" s="15">
        <v>1</v>
      </c>
      <c r="X2270" s="15">
        <v>1</v>
      </c>
      <c r="Y2270" s="41">
        <v>1</v>
      </c>
      <c r="Z2270" s="41">
        <v>1</v>
      </c>
      <c r="AA2270" s="41"/>
      <c r="AB2270" s="15"/>
      <c r="AC2270" s="15"/>
      <c r="AD2270" s="15"/>
      <c r="AE2270" s="15"/>
      <c r="AF2270" s="15"/>
      <c r="AG2270" s="15"/>
      <c r="AH2270" s="15"/>
      <c r="AI2270" s="15"/>
      <c r="AJ2270" s="15"/>
      <c r="AK2270" s="15"/>
      <c r="AL2270" s="15"/>
      <c r="AM2270" s="15"/>
      <c r="AN2270" s="15"/>
      <c r="AO2270" s="15"/>
      <c r="AP2270" s="15"/>
      <c r="AQ2270" s="15"/>
      <c r="AR2270" s="15"/>
      <c r="AS2270" s="15"/>
      <c r="AT2270" s="15"/>
      <c r="AU2270" s="15"/>
      <c r="AV2270" s="15"/>
      <c r="AW2270" s="15"/>
      <c r="AX2270" s="82"/>
      <c r="AY2270" s="82"/>
      <c r="AZ2270" s="10">
        <v>1</v>
      </c>
      <c r="BA2270" t="s">
        <v>13952</v>
      </c>
      <c r="BB2270" t="s">
        <v>23</v>
      </c>
      <c r="BD2270" s="39" t="str">
        <f t="shared" si="71"/>
        <v>01/214424901YTokopedia</v>
      </c>
    </row>
    <row r="2271" spans="2:58" ht="13.5" customHeight="1" x14ac:dyDescent="0.35">
      <c r="B2271" s="10" t="s">
        <v>17</v>
      </c>
      <c r="C2271" s="131" t="s">
        <v>2517</v>
      </c>
      <c r="D2271" s="10" t="s">
        <v>119</v>
      </c>
      <c r="E2271" s="10" t="s">
        <v>120</v>
      </c>
      <c r="F2271" s="10" t="s">
        <v>1789</v>
      </c>
      <c r="G2271" s="137">
        <v>974495409</v>
      </c>
      <c r="H2271" s="10"/>
      <c r="I2271" s="10">
        <v>4902430305815</v>
      </c>
      <c r="J2271" s="10" t="s">
        <v>7045</v>
      </c>
      <c r="K2271" s="10" t="s">
        <v>7046</v>
      </c>
      <c r="L2271" s="98">
        <f>IFERROR(VLOOKUP($F2271&amp;$C2271,Sales!$J:$W,9,0),0)</f>
        <v>600540.54054054036</v>
      </c>
      <c r="M2271" s="98">
        <f>IFERROR(VLOOKUP($F2271&amp;$C2271,Sales!$J:$W,10,0),0)</f>
        <v>464054.05405405391</v>
      </c>
      <c r="N2271" s="98">
        <f>IFERROR(VLOOKUP($F2271&amp;$C2271,Sales!$J:$W,11,0),0)</f>
        <v>846216.21621621598</v>
      </c>
      <c r="O2271" s="98">
        <f>IFERROR(VLOOKUP($F2271&amp;$C2271,Sales!$J:$W,12,0),0)</f>
        <v>23.333333333333332</v>
      </c>
      <c r="P2271" s="98">
        <f>IFERROR(VLOOKUP($F2271&amp;$C2271,Sales!$J:$W,13,0),0)</f>
        <v>636936.93693693681</v>
      </c>
      <c r="Q2271" s="98">
        <f>IFERROR(VLOOKUP($F2271&amp;$C2271,Sales!$A:$H,7,0),0)</f>
        <v>54594.594594594593</v>
      </c>
      <c r="R2271" s="41">
        <f t="shared" si="70"/>
        <v>1</v>
      </c>
      <c r="S2271" s="15">
        <v>1</v>
      </c>
      <c r="T2271" s="15"/>
      <c r="U2271" s="15"/>
      <c r="V2271" s="15">
        <v>1</v>
      </c>
      <c r="W2271" s="15">
        <v>1</v>
      </c>
      <c r="X2271" s="15">
        <v>1</v>
      </c>
      <c r="Y2271" s="41">
        <v>1</v>
      </c>
      <c r="Z2271" s="41">
        <v>1</v>
      </c>
      <c r="AA2271" s="41"/>
      <c r="AB2271" s="15"/>
      <c r="AC2271" s="15"/>
      <c r="AD2271" s="15"/>
      <c r="AE2271" s="15"/>
      <c r="AF2271" s="15"/>
      <c r="AG2271" s="15"/>
      <c r="AH2271" s="15"/>
      <c r="AI2271" s="15"/>
      <c r="AJ2271" s="15"/>
      <c r="AK2271" s="15"/>
      <c r="AL2271" s="15"/>
      <c r="AM2271" s="15"/>
      <c r="AN2271" s="15"/>
      <c r="AO2271" s="15"/>
      <c r="AP2271" s="15"/>
      <c r="AQ2271" s="15"/>
      <c r="AR2271" s="15"/>
      <c r="AS2271" s="15"/>
      <c r="AT2271" s="15"/>
      <c r="AU2271" s="15"/>
      <c r="AV2271" s="15"/>
      <c r="AW2271" s="15"/>
      <c r="AX2271" s="82"/>
      <c r="AY2271" s="82"/>
      <c r="AZ2271" s="10">
        <v>1</v>
      </c>
      <c r="BA2271" t="s">
        <v>22</v>
      </c>
      <c r="BB2271" t="s">
        <v>23</v>
      </c>
      <c r="BD2271" s="39" t="str">
        <f t="shared" si="71"/>
        <v>01/214424902CTokopedia</v>
      </c>
    </row>
    <row r="2272" spans="2:58" ht="13.5" customHeight="1" x14ac:dyDescent="0.35">
      <c r="B2272" s="10" t="s">
        <v>17</v>
      </c>
      <c r="C2272" s="131" t="s">
        <v>2517</v>
      </c>
      <c r="D2272" s="10" t="s">
        <v>119</v>
      </c>
      <c r="E2272" s="10" t="s">
        <v>120</v>
      </c>
      <c r="F2272" s="10" t="s">
        <v>1793</v>
      </c>
      <c r="G2272" s="137">
        <v>974497431</v>
      </c>
      <c r="H2272" s="10"/>
      <c r="I2272" s="10">
        <v>4902430305877</v>
      </c>
      <c r="J2272" s="10" t="s">
        <v>7047</v>
      </c>
      <c r="K2272" s="10" t="s">
        <v>7048</v>
      </c>
      <c r="L2272" s="98">
        <f>IFERROR(VLOOKUP($F2272&amp;$C2272,Sales!$J:$W,9,0),0)</f>
        <v>2013063.0630630634</v>
      </c>
      <c r="M2272" s="98">
        <f>IFERROR(VLOOKUP($F2272&amp;$C2272,Sales!$J:$W,10,0),0)</f>
        <v>883783.78378378344</v>
      </c>
      <c r="N2272" s="98">
        <f>IFERROR(VLOOKUP($F2272&amp;$C2272,Sales!$J:$W,11,0),0)</f>
        <v>343693.69369369373</v>
      </c>
      <c r="O2272" s="98">
        <f>IFERROR(VLOOKUP($F2272&amp;$C2272,Sales!$J:$W,12,0),0)</f>
        <v>22</v>
      </c>
      <c r="P2272" s="98">
        <f>IFERROR(VLOOKUP($F2272&amp;$C2272,Sales!$J:$W,13,0),0)</f>
        <v>1080180.1801801801</v>
      </c>
      <c r="Q2272" s="98">
        <f>IFERROR(VLOOKUP($F2272&amp;$C2272,Sales!$A:$H,7,0),0)</f>
        <v>0</v>
      </c>
      <c r="R2272" s="41" t="str">
        <f t="shared" si="70"/>
        <v>ERROR</v>
      </c>
      <c r="S2272" s="15"/>
      <c r="T2272" s="15"/>
      <c r="U2272" s="15"/>
      <c r="V2272" s="15"/>
      <c r="W2272" s="15"/>
      <c r="X2272" s="15"/>
      <c r="Y2272" s="41"/>
      <c r="Z2272" s="41"/>
      <c r="AA2272" s="41"/>
      <c r="AB2272" s="15"/>
      <c r="AC2272" s="15"/>
      <c r="AD2272" s="15"/>
      <c r="AE2272" s="15"/>
      <c r="AF2272" s="15"/>
      <c r="AG2272" s="15"/>
      <c r="AH2272" s="15"/>
      <c r="AI2272" s="15"/>
      <c r="AJ2272" s="15"/>
      <c r="AK2272" s="15"/>
      <c r="AL2272" s="15"/>
      <c r="AM2272" s="15"/>
      <c r="AN2272" s="15"/>
      <c r="AO2272" s="15"/>
      <c r="AP2272" s="15"/>
      <c r="AQ2272" s="15"/>
      <c r="AR2272" s="15"/>
      <c r="AS2272" s="15"/>
      <c r="AT2272" s="15"/>
      <c r="AU2272" s="15"/>
      <c r="AV2272" s="15"/>
      <c r="AW2272" s="15"/>
      <c r="AX2272" s="82"/>
      <c r="AY2272" s="82"/>
      <c r="AZ2272" s="10">
        <v>1</v>
      </c>
      <c r="BA2272" t="s">
        <v>22</v>
      </c>
      <c r="BB2272" t="s">
        <v>88</v>
      </c>
      <c r="BD2272" s="39" t="str">
        <f t="shared" si="71"/>
        <v>01/214424902DTokopedia</v>
      </c>
      <c r="BE2272" s="1">
        <v>45062</v>
      </c>
      <c r="BF2272" t="s">
        <v>16831</v>
      </c>
    </row>
    <row r="2273" spans="2:56" ht="13.5" customHeight="1" x14ac:dyDescent="0.35">
      <c r="B2273" s="10" t="s">
        <v>17</v>
      </c>
      <c r="C2273" s="131" t="s">
        <v>2517</v>
      </c>
      <c r="D2273" s="10" t="s">
        <v>119</v>
      </c>
      <c r="E2273" s="10" t="s">
        <v>120</v>
      </c>
      <c r="F2273" s="10" t="s">
        <v>973</v>
      </c>
      <c r="G2273" s="137">
        <v>974492758</v>
      </c>
      <c r="H2273" s="10"/>
      <c r="I2273" s="10">
        <v>4902430314596</v>
      </c>
      <c r="J2273" s="10" t="s">
        <v>7049</v>
      </c>
      <c r="K2273" s="10" t="s">
        <v>7050</v>
      </c>
      <c r="L2273" s="98">
        <f>IFERROR(VLOOKUP($F2273&amp;$C2273,Sales!$J:$W,9,0),0)</f>
        <v>1186126.1261261266</v>
      </c>
      <c r="M2273" s="98">
        <f>IFERROR(VLOOKUP($F2273&amp;$C2273,Sales!$J:$W,10,0),0)</f>
        <v>736216.21621621621</v>
      </c>
      <c r="N2273" s="98">
        <f>IFERROR(VLOOKUP($F2273&amp;$C2273,Sales!$J:$W,11,0),0)</f>
        <v>1145225.2252252256</v>
      </c>
      <c r="O2273" s="98">
        <f>IFERROR(VLOOKUP($F2273&amp;$C2273,Sales!$J:$W,12,0),0)</f>
        <v>25</v>
      </c>
      <c r="P2273" s="98">
        <f>IFERROR(VLOOKUP($F2273&amp;$C2273,Sales!$J:$W,13,0),0)</f>
        <v>1022522.5225225227</v>
      </c>
      <c r="Q2273" s="98">
        <f>IFERROR(VLOOKUP($F2273&amp;$C2273,Sales!$A:$H,7,0),0)</f>
        <v>40900.900900900895</v>
      </c>
      <c r="R2273" s="41">
        <f t="shared" si="70"/>
        <v>1</v>
      </c>
      <c r="S2273" s="15">
        <v>1</v>
      </c>
      <c r="T2273" s="15"/>
      <c r="U2273" s="15"/>
      <c r="V2273" s="15">
        <v>1</v>
      </c>
      <c r="W2273" s="15">
        <v>1</v>
      </c>
      <c r="X2273" s="15">
        <v>1</v>
      </c>
      <c r="Y2273" s="41">
        <v>1</v>
      </c>
      <c r="Z2273" s="41">
        <v>1</v>
      </c>
      <c r="AA2273" s="41"/>
      <c r="AB2273" s="15"/>
      <c r="AC2273" s="15"/>
      <c r="AD2273" s="15"/>
      <c r="AE2273" s="15"/>
      <c r="AF2273" s="15"/>
      <c r="AG2273" s="15"/>
      <c r="AH2273" s="15"/>
      <c r="AI2273" s="15"/>
      <c r="AJ2273" s="15"/>
      <c r="AK2273" s="15"/>
      <c r="AL2273" s="15"/>
      <c r="AM2273" s="15"/>
      <c r="AN2273" s="15"/>
      <c r="AO2273" s="15"/>
      <c r="AP2273" s="15"/>
      <c r="AQ2273" s="15"/>
      <c r="AR2273" s="15"/>
      <c r="AS2273" s="15"/>
      <c r="AT2273" s="15"/>
      <c r="AU2273" s="15"/>
      <c r="AV2273" s="15"/>
      <c r="AW2273" s="15"/>
      <c r="AX2273" s="82"/>
      <c r="AY2273" s="82"/>
      <c r="AZ2273" s="10">
        <v>1</v>
      </c>
      <c r="BA2273" t="s">
        <v>22</v>
      </c>
      <c r="BB2273" t="s">
        <v>23</v>
      </c>
      <c r="BD2273" s="39" t="str">
        <f t="shared" si="71"/>
        <v>01/214424902ETokopedia</v>
      </c>
    </row>
    <row r="2274" spans="2:56" ht="13.5" customHeight="1" x14ac:dyDescent="0.35">
      <c r="B2274" s="10" t="s">
        <v>17</v>
      </c>
      <c r="C2274" s="131" t="s">
        <v>2517</v>
      </c>
      <c r="D2274" s="10" t="s">
        <v>119</v>
      </c>
      <c r="E2274" s="10" t="s">
        <v>120</v>
      </c>
      <c r="F2274" s="10" t="s">
        <v>139</v>
      </c>
      <c r="G2274" s="137">
        <v>176866274</v>
      </c>
      <c r="H2274" s="10" t="s">
        <v>139</v>
      </c>
      <c r="I2274" s="10">
        <v>7702018001538</v>
      </c>
      <c r="J2274" s="10" t="s">
        <v>4782</v>
      </c>
      <c r="K2274" s="10" t="s">
        <v>4783</v>
      </c>
      <c r="L2274" s="98">
        <f>IFERROR(VLOOKUP($F2274&amp;$C2274,Sales!$J:$W,9,0),0)</f>
        <v>11005224.909909874</v>
      </c>
      <c r="M2274" s="98">
        <f>IFERROR(VLOOKUP($F2274&amp;$C2274,Sales!$J:$W,10,0),0)</f>
        <v>15866756.360360278</v>
      </c>
      <c r="N2274" s="98">
        <f>IFERROR(VLOOKUP($F2274&amp;$C2274,Sales!$J:$W,11,0),0)</f>
        <v>11165495.225225195</v>
      </c>
      <c r="O2274" s="98">
        <f>IFERROR(VLOOKUP($F2274&amp;$C2274,Sales!$J:$W,12,0),0)</f>
        <v>237.33333333333334</v>
      </c>
      <c r="P2274" s="98">
        <f>IFERROR(VLOOKUP($F2274&amp;$C2274,Sales!$J:$W,13,0),0)</f>
        <v>12679158.831831783</v>
      </c>
      <c r="Q2274" s="98">
        <f>IFERROR(VLOOKUP($F2274&amp;$C2274,Sales!$A:$H,7,0),0)</f>
        <v>373963.96396396396</v>
      </c>
      <c r="R2274" s="41">
        <f t="shared" si="70"/>
        <v>1</v>
      </c>
      <c r="S2274" s="15">
        <v>1</v>
      </c>
      <c r="T2274" s="15"/>
      <c r="U2274" s="15"/>
      <c r="V2274" s="15">
        <v>1</v>
      </c>
      <c r="W2274" s="15">
        <v>1</v>
      </c>
      <c r="X2274" s="15">
        <v>1</v>
      </c>
      <c r="Y2274" s="41">
        <v>1</v>
      </c>
      <c r="Z2274" s="41">
        <v>1</v>
      </c>
      <c r="AA2274" s="41"/>
      <c r="AB2274" s="15"/>
      <c r="AC2274" s="15"/>
      <c r="AD2274" s="15"/>
      <c r="AE2274" s="15"/>
      <c r="AF2274" s="15"/>
      <c r="AG2274" s="15"/>
      <c r="AH2274" s="15"/>
      <c r="AI2274" s="15"/>
      <c r="AJ2274" s="15"/>
      <c r="AK2274" s="15"/>
      <c r="AL2274" s="15"/>
      <c r="AM2274" s="15"/>
      <c r="AN2274" s="15"/>
      <c r="AO2274" s="15"/>
      <c r="AP2274" s="15"/>
      <c r="AQ2274" s="15"/>
      <c r="AR2274" s="15"/>
      <c r="AS2274" s="15"/>
      <c r="AT2274" s="15"/>
      <c r="AU2274" s="15"/>
      <c r="AV2274" s="15"/>
      <c r="AW2274" s="15"/>
      <c r="AX2274" s="82"/>
      <c r="AY2274" s="82"/>
      <c r="AZ2274" s="10">
        <v>1</v>
      </c>
      <c r="BA2274" t="s">
        <v>13952</v>
      </c>
      <c r="BB2274" t="s">
        <v>23</v>
      </c>
      <c r="BD2274" s="39" t="str">
        <f t="shared" si="71"/>
        <v>01/214427001ATokopedia</v>
      </c>
    </row>
    <row r="2275" spans="2:56" ht="13.5" customHeight="1" x14ac:dyDescent="0.35">
      <c r="B2275" s="10" t="s">
        <v>17</v>
      </c>
      <c r="C2275" s="131" t="s">
        <v>2517</v>
      </c>
      <c r="D2275" s="10" t="s">
        <v>119</v>
      </c>
      <c r="E2275" s="10" t="s">
        <v>120</v>
      </c>
      <c r="F2275" s="10" t="s">
        <v>959</v>
      </c>
      <c r="G2275" s="137">
        <v>176877360</v>
      </c>
      <c r="H2275" s="10" t="s">
        <v>959</v>
      </c>
      <c r="I2275" s="10">
        <v>4902430440950</v>
      </c>
      <c r="J2275" s="10" t="s">
        <v>7051</v>
      </c>
      <c r="K2275" s="10" t="s">
        <v>6452</v>
      </c>
      <c r="L2275" s="98">
        <f>IFERROR(VLOOKUP($F2275&amp;$C2275,Sales!$J:$W,9,0),0)</f>
        <v>5304504.6126126163</v>
      </c>
      <c r="M2275" s="98">
        <f>IFERROR(VLOOKUP($F2275&amp;$C2275,Sales!$J:$W,10,0),0)</f>
        <v>8187387.6036036126</v>
      </c>
      <c r="N2275" s="98">
        <f>IFERROR(VLOOKUP($F2275&amp;$C2275,Sales!$J:$W,11,0),0)</f>
        <v>9513513.702702703</v>
      </c>
      <c r="O2275" s="98">
        <f>IFERROR(VLOOKUP($F2275&amp;$C2275,Sales!$J:$W,12,0),0)</f>
        <v>133</v>
      </c>
      <c r="P2275" s="98">
        <f>IFERROR(VLOOKUP($F2275&amp;$C2275,Sales!$J:$W,13,0),0)</f>
        <v>7668468.639639643</v>
      </c>
      <c r="Q2275" s="98">
        <f>IFERROR(VLOOKUP($F2275&amp;$C2275,Sales!$A:$H,7,0),0)</f>
        <v>230630.63963963962</v>
      </c>
      <c r="R2275" s="41">
        <f t="shared" si="70"/>
        <v>1</v>
      </c>
      <c r="S2275" s="15">
        <v>1</v>
      </c>
      <c r="T2275" s="15"/>
      <c r="U2275" s="15"/>
      <c r="V2275" s="15">
        <v>1</v>
      </c>
      <c r="W2275" s="15">
        <v>1</v>
      </c>
      <c r="X2275" s="15">
        <v>1</v>
      </c>
      <c r="Y2275" s="41">
        <v>1</v>
      </c>
      <c r="Z2275" s="41">
        <v>1</v>
      </c>
      <c r="AA2275" s="41"/>
      <c r="AB2275" s="15"/>
      <c r="AC2275" s="15"/>
      <c r="AD2275" s="15"/>
      <c r="AE2275" s="15"/>
      <c r="AF2275" s="15"/>
      <c r="AG2275" s="15"/>
      <c r="AH2275" s="15"/>
      <c r="AI2275" s="15"/>
      <c r="AJ2275" s="15"/>
      <c r="AK2275" s="15"/>
      <c r="AL2275" s="15"/>
      <c r="AM2275" s="15"/>
      <c r="AN2275" s="15"/>
      <c r="AO2275" s="15"/>
      <c r="AP2275" s="15"/>
      <c r="AQ2275" s="15"/>
      <c r="AR2275" s="15"/>
      <c r="AS2275" s="15"/>
      <c r="AT2275" s="15"/>
      <c r="AU2275" s="15"/>
      <c r="AV2275" s="15"/>
      <c r="AW2275" s="15"/>
      <c r="AX2275" s="82"/>
      <c r="AY2275" s="82"/>
      <c r="AZ2275" s="10">
        <v>1</v>
      </c>
      <c r="BA2275" t="s">
        <v>13952</v>
      </c>
      <c r="BB2275" t="s">
        <v>23</v>
      </c>
      <c r="BD2275" s="39" t="str">
        <f t="shared" si="71"/>
        <v>01/214427001BTokopedia</v>
      </c>
    </row>
    <row r="2276" spans="2:56" ht="13.5" customHeight="1" x14ac:dyDescent="0.35">
      <c r="B2276" s="10" t="s">
        <v>17</v>
      </c>
      <c r="C2276" s="131" t="s">
        <v>2517</v>
      </c>
      <c r="D2276" s="10" t="s">
        <v>119</v>
      </c>
      <c r="E2276" s="10" t="s">
        <v>120</v>
      </c>
      <c r="F2276" s="10" t="s">
        <v>180</v>
      </c>
      <c r="G2276" s="137">
        <v>206580805</v>
      </c>
      <c r="H2276" s="10"/>
      <c r="I2276" s="10">
        <v>4902430733021</v>
      </c>
      <c r="J2276" s="10" t="s">
        <v>13477</v>
      </c>
      <c r="K2276" s="10" t="s">
        <v>4381</v>
      </c>
      <c r="L2276" s="98">
        <f>IFERROR(VLOOKUP($F2276&amp;$C2276,Sales!$J:$W,9,0),0)</f>
        <v>0</v>
      </c>
      <c r="M2276" s="98">
        <f>IFERROR(VLOOKUP($F2276&amp;$C2276,Sales!$J:$W,10,0),0)</f>
        <v>0</v>
      </c>
      <c r="N2276" s="98">
        <f>IFERROR(VLOOKUP($F2276&amp;$C2276,Sales!$J:$W,11,0),0)</f>
        <v>0</v>
      </c>
      <c r="O2276" s="98">
        <f>IFERROR(VLOOKUP($F2276&amp;$C2276,Sales!$J:$W,12,0),0)</f>
        <v>0</v>
      </c>
      <c r="P2276" s="98">
        <f>IFERROR(VLOOKUP($F2276&amp;$C2276,Sales!$J:$W,13,0),0)</f>
        <v>0</v>
      </c>
      <c r="Q2276" s="98">
        <f>IFERROR(VLOOKUP($F2276&amp;$C2276,Sales!$A:$H,7,0),0)</f>
        <v>0</v>
      </c>
      <c r="R2276" s="41" t="str">
        <f t="shared" si="70"/>
        <v>ERROR</v>
      </c>
      <c r="S2276" s="15"/>
      <c r="T2276" s="15"/>
      <c r="U2276" s="15"/>
      <c r="V2276" s="15"/>
      <c r="W2276" s="15"/>
      <c r="X2276" s="15"/>
      <c r="Y2276" s="41"/>
      <c r="Z2276" s="41"/>
      <c r="AA2276" s="41"/>
      <c r="AB2276" s="15"/>
      <c r="AC2276" s="15"/>
      <c r="AD2276" s="15"/>
      <c r="AE2276" s="15"/>
      <c r="AF2276" s="15"/>
      <c r="AG2276" s="15"/>
      <c r="AH2276" s="15"/>
      <c r="AI2276" s="15"/>
      <c r="AJ2276" s="15"/>
      <c r="AK2276" s="15"/>
      <c r="AL2276" s="15"/>
      <c r="AM2276" s="15"/>
      <c r="AN2276" s="15"/>
      <c r="AO2276" s="15"/>
      <c r="AP2276" s="15"/>
      <c r="AQ2276" s="15"/>
      <c r="AR2276" s="15"/>
      <c r="AS2276" s="15"/>
      <c r="AT2276" s="15"/>
      <c r="AU2276" s="15"/>
      <c r="AV2276" s="15"/>
      <c r="AW2276" s="15"/>
      <c r="AX2276" s="15"/>
      <c r="AY2276" s="15"/>
      <c r="AZ2276" s="10">
        <v>1</v>
      </c>
      <c r="BA2276" t="s">
        <v>22</v>
      </c>
      <c r="BB2276" t="s">
        <v>88</v>
      </c>
      <c r="BD2276" s="39" t="str">
        <f t="shared" si="71"/>
        <v>01/214427001HTokopedia</v>
      </c>
    </row>
    <row r="2277" spans="2:56" ht="13.5" customHeight="1" x14ac:dyDescent="0.35">
      <c r="B2277" s="10" t="s">
        <v>17</v>
      </c>
      <c r="C2277" s="131" t="s">
        <v>2517</v>
      </c>
      <c r="D2277" s="10" t="s">
        <v>119</v>
      </c>
      <c r="E2277" s="10" t="s">
        <v>120</v>
      </c>
      <c r="F2277" s="10" t="s">
        <v>957</v>
      </c>
      <c r="G2277" s="137">
        <v>743209669</v>
      </c>
      <c r="H2277" s="10" t="s">
        <v>957</v>
      </c>
      <c r="I2277" s="10">
        <v>4902430733298</v>
      </c>
      <c r="J2277" s="10" t="s">
        <v>7052</v>
      </c>
      <c r="K2277" s="10" t="s">
        <v>4391</v>
      </c>
      <c r="L2277" s="98">
        <f>IFERROR(VLOOKUP($F2277&amp;$C2277,Sales!$J:$W,9,0),0)</f>
        <v>915675.67567567551</v>
      </c>
      <c r="M2277" s="98">
        <f>IFERROR(VLOOKUP($F2277&amp;$C2277,Sales!$J:$W,10,0),0)</f>
        <v>312162.16216216213</v>
      </c>
      <c r="N2277" s="98">
        <f>IFERROR(VLOOKUP($F2277&amp;$C2277,Sales!$J:$W,11,0),0)</f>
        <v>478648.6486486487</v>
      </c>
      <c r="O2277" s="98">
        <f>IFERROR(VLOOKUP($F2277&amp;$C2277,Sales!$J:$W,12,0),0)</f>
        <v>27.333333333333332</v>
      </c>
      <c r="P2277" s="98">
        <f>IFERROR(VLOOKUP($F2277&amp;$C2277,Sales!$J:$W,13,0),0)</f>
        <v>568828.82882882876</v>
      </c>
      <c r="Q2277" s="98">
        <f>IFERROR(VLOOKUP($F2277&amp;$C2277,Sales!$A:$H,7,0),0)</f>
        <v>83243.24324324324</v>
      </c>
      <c r="R2277" s="41">
        <f t="shared" si="70"/>
        <v>1</v>
      </c>
      <c r="S2277" s="15">
        <v>1</v>
      </c>
      <c r="T2277" s="15"/>
      <c r="U2277" s="15"/>
      <c r="V2277" s="15">
        <v>1</v>
      </c>
      <c r="W2277" s="15">
        <v>1</v>
      </c>
      <c r="X2277" s="15">
        <v>1</v>
      </c>
      <c r="Y2277" s="41">
        <v>1</v>
      </c>
      <c r="Z2277" s="41">
        <v>1</v>
      </c>
      <c r="AA2277" s="41"/>
      <c r="AB2277" s="15"/>
      <c r="AC2277" s="15"/>
      <c r="AD2277" s="15"/>
      <c r="AE2277" s="15"/>
      <c r="AF2277" s="15"/>
      <c r="AG2277" s="15"/>
      <c r="AH2277" s="15"/>
      <c r="AI2277" s="15"/>
      <c r="AJ2277" s="15"/>
      <c r="AK2277" s="15"/>
      <c r="AL2277" s="15"/>
      <c r="AM2277" s="15"/>
      <c r="AN2277" s="15"/>
      <c r="AO2277" s="15"/>
      <c r="AP2277" s="15"/>
      <c r="AQ2277" s="15"/>
      <c r="AR2277" s="15"/>
      <c r="AS2277" s="15"/>
      <c r="AT2277" s="15"/>
      <c r="AU2277" s="15"/>
      <c r="AV2277" s="15"/>
      <c r="AW2277" s="15"/>
      <c r="AX2277" s="82"/>
      <c r="AY2277" s="82"/>
      <c r="AZ2277" s="10">
        <v>1</v>
      </c>
      <c r="BA2277" t="s">
        <v>13952</v>
      </c>
      <c r="BB2277" t="s">
        <v>23</v>
      </c>
      <c r="BD2277" s="39" t="str">
        <f t="shared" si="71"/>
        <v>01/214427001ITokopedia</v>
      </c>
    </row>
    <row r="2278" spans="2:56" ht="13.5" customHeight="1" x14ac:dyDescent="0.35">
      <c r="B2278" s="10" t="s">
        <v>17</v>
      </c>
      <c r="C2278" s="131" t="s">
        <v>2517</v>
      </c>
      <c r="D2278" s="10" t="s">
        <v>119</v>
      </c>
      <c r="E2278" s="10" t="s">
        <v>120</v>
      </c>
      <c r="F2278" s="10" t="s">
        <v>961</v>
      </c>
      <c r="G2278" s="137">
        <v>176877383</v>
      </c>
      <c r="H2278" s="10" t="s">
        <v>961</v>
      </c>
      <c r="I2278" s="10">
        <v>7702018996469</v>
      </c>
      <c r="J2278" s="10" t="s">
        <v>7053</v>
      </c>
      <c r="K2278" s="10" t="s">
        <v>7054</v>
      </c>
      <c r="L2278" s="98">
        <f>IFERROR(VLOOKUP($F2278&amp;$C2278,Sales!$J:$W,9,0),0)</f>
        <v>290270.27027027024</v>
      </c>
      <c r="M2278" s="98">
        <f>IFERROR(VLOOKUP($F2278&amp;$C2278,Sales!$J:$W,10,0),0)</f>
        <v>96756.756756756746</v>
      </c>
      <c r="N2278" s="98">
        <f>IFERROR(VLOOKUP($F2278&amp;$C2278,Sales!$J:$W,11,0),0)</f>
        <v>225765.76576576574</v>
      </c>
      <c r="O2278" s="98">
        <f>IFERROR(VLOOKUP($F2278&amp;$C2278,Sales!$J:$W,12,0),0)</f>
        <v>6.333333333333333</v>
      </c>
      <c r="P2278" s="98">
        <f>IFERROR(VLOOKUP($F2278&amp;$C2278,Sales!$J:$W,13,0),0)</f>
        <v>204264.26426426423</v>
      </c>
      <c r="Q2278" s="98">
        <f>IFERROR(VLOOKUP($F2278&amp;$C2278,Sales!$A:$H,7,0),0)</f>
        <v>32252.252252252249</v>
      </c>
      <c r="R2278" s="41">
        <f t="shared" si="70"/>
        <v>1</v>
      </c>
      <c r="S2278" s="15">
        <v>1</v>
      </c>
      <c r="T2278" s="15"/>
      <c r="U2278" s="15"/>
      <c r="V2278" s="15">
        <v>1</v>
      </c>
      <c r="W2278" s="15">
        <v>1</v>
      </c>
      <c r="X2278" s="15">
        <v>1</v>
      </c>
      <c r="Y2278" s="41">
        <v>1</v>
      </c>
      <c r="Z2278" s="41">
        <v>1</v>
      </c>
      <c r="AA2278" s="41"/>
      <c r="AB2278" s="15"/>
      <c r="AC2278" s="15"/>
      <c r="AD2278" s="15"/>
      <c r="AE2278" s="15"/>
      <c r="AF2278" s="15"/>
      <c r="AG2278" s="15"/>
      <c r="AH2278" s="15"/>
      <c r="AI2278" s="15"/>
      <c r="AJ2278" s="15"/>
      <c r="AK2278" s="15"/>
      <c r="AL2278" s="15"/>
      <c r="AM2278" s="15"/>
      <c r="AN2278" s="15"/>
      <c r="AO2278" s="15"/>
      <c r="AP2278" s="15"/>
      <c r="AQ2278" s="15"/>
      <c r="AR2278" s="15"/>
      <c r="AS2278" s="15"/>
      <c r="AT2278" s="15"/>
      <c r="AU2278" s="15"/>
      <c r="AV2278" s="15"/>
      <c r="AW2278" s="15"/>
      <c r="AX2278" s="82"/>
      <c r="AY2278" s="82"/>
      <c r="AZ2278" s="10">
        <v>1</v>
      </c>
      <c r="BA2278" t="s">
        <v>13952</v>
      </c>
      <c r="BB2278" t="s">
        <v>23</v>
      </c>
      <c r="BD2278" s="39" t="str">
        <f t="shared" si="71"/>
        <v>01/214427002ATokopedia</v>
      </c>
    </row>
    <row r="2279" spans="2:56" ht="13.5" customHeight="1" x14ac:dyDescent="0.35">
      <c r="B2279" s="10" t="s">
        <v>17</v>
      </c>
      <c r="C2279" s="131" t="s">
        <v>2517</v>
      </c>
      <c r="D2279" s="10" t="s">
        <v>119</v>
      </c>
      <c r="E2279" s="10" t="s">
        <v>120</v>
      </c>
      <c r="F2279" s="10" t="s">
        <v>965</v>
      </c>
      <c r="G2279" s="137">
        <v>176877332</v>
      </c>
      <c r="H2279" s="10" t="s">
        <v>965</v>
      </c>
      <c r="I2279" s="10">
        <v>4902430440936</v>
      </c>
      <c r="J2279" s="10" t="s">
        <v>7055</v>
      </c>
      <c r="K2279" s="10" t="s">
        <v>6128</v>
      </c>
      <c r="L2279" s="98">
        <f>IFERROR(VLOOKUP($F2279&amp;$C2279,Sales!$J:$W,9,0),0)</f>
        <v>103513.51351351352</v>
      </c>
      <c r="M2279" s="98">
        <f>IFERROR(VLOOKUP($F2279&amp;$C2279,Sales!$J:$W,10,0),0)</f>
        <v>103513.51351351352</v>
      </c>
      <c r="N2279" s="98">
        <f>IFERROR(VLOOKUP($F2279&amp;$C2279,Sales!$J:$W,11,0),0)</f>
        <v>241531.52252252251</v>
      </c>
      <c r="O2279" s="98">
        <f>IFERROR(VLOOKUP($F2279&amp;$C2279,Sales!$J:$W,12,0),0)</f>
        <v>4.333333333333333</v>
      </c>
      <c r="P2279" s="98">
        <f>IFERROR(VLOOKUP($F2279&amp;$C2279,Sales!$J:$W,13,0),0)</f>
        <v>149519.51651651654</v>
      </c>
      <c r="Q2279" s="98">
        <f>IFERROR(VLOOKUP($F2279&amp;$C2279,Sales!$A:$H,7,0),0)</f>
        <v>0</v>
      </c>
      <c r="R2279" s="41">
        <f t="shared" si="70"/>
        <v>1</v>
      </c>
      <c r="S2279" s="15">
        <v>1</v>
      </c>
      <c r="T2279" s="15"/>
      <c r="U2279" s="15"/>
      <c r="V2279" s="15">
        <v>1</v>
      </c>
      <c r="W2279" s="15">
        <v>1</v>
      </c>
      <c r="X2279" s="15">
        <v>1</v>
      </c>
      <c r="Y2279" s="41">
        <v>1</v>
      </c>
      <c r="Z2279" s="41">
        <v>1</v>
      </c>
      <c r="AA2279" s="41"/>
      <c r="AB2279" s="15"/>
      <c r="AC2279" s="15"/>
      <c r="AD2279" s="15"/>
      <c r="AE2279" s="15"/>
      <c r="AF2279" s="15"/>
      <c r="AG2279" s="15"/>
      <c r="AH2279" s="15"/>
      <c r="AI2279" s="15"/>
      <c r="AJ2279" s="15"/>
      <c r="AK2279" s="15"/>
      <c r="AL2279" s="15"/>
      <c r="AM2279" s="15"/>
      <c r="AN2279" s="15"/>
      <c r="AO2279" s="15"/>
      <c r="AP2279" s="15"/>
      <c r="AQ2279" s="15"/>
      <c r="AR2279" s="15"/>
      <c r="AS2279" s="15"/>
      <c r="AT2279" s="15"/>
      <c r="AU2279" s="15"/>
      <c r="AV2279" s="15"/>
      <c r="AW2279" s="15"/>
      <c r="AX2279" s="82"/>
      <c r="AY2279" s="82"/>
      <c r="AZ2279" s="10">
        <v>1</v>
      </c>
      <c r="BA2279" t="s">
        <v>13952</v>
      </c>
      <c r="BB2279" t="s">
        <v>23</v>
      </c>
      <c r="BD2279" s="39" t="str">
        <f t="shared" si="71"/>
        <v>01/214427002BTokopedia</v>
      </c>
    </row>
    <row r="2280" spans="2:56" ht="13.5" customHeight="1" x14ac:dyDescent="0.35">
      <c r="B2280" s="10" t="s">
        <v>17</v>
      </c>
      <c r="C2280" s="131" t="s">
        <v>2517</v>
      </c>
      <c r="D2280" s="10" t="s">
        <v>119</v>
      </c>
      <c r="E2280" s="10" t="s">
        <v>120</v>
      </c>
      <c r="F2280" s="10" t="s">
        <v>963</v>
      </c>
      <c r="G2280" s="137">
        <v>784974639</v>
      </c>
      <c r="H2280" s="10" t="s">
        <v>963</v>
      </c>
      <c r="I2280" s="10">
        <v>7702018017515</v>
      </c>
      <c r="J2280" s="10" t="s">
        <v>7056</v>
      </c>
      <c r="K2280" s="10" t="s">
        <v>7057</v>
      </c>
      <c r="L2280" s="98">
        <f>IFERROR(VLOOKUP($F2280&amp;$C2280,Sales!$J:$W,9,0),0)</f>
        <v>125495.49549549549</v>
      </c>
      <c r="M2280" s="98">
        <f>IFERROR(VLOOKUP($F2280&amp;$C2280,Sales!$J:$W,10,0),0)</f>
        <v>322702.72072072071</v>
      </c>
      <c r="N2280" s="98">
        <f>IFERROR(VLOOKUP($F2280&amp;$C2280,Sales!$J:$W,11,0),0)</f>
        <v>143423.43243243243</v>
      </c>
      <c r="O2280" s="98">
        <f>IFERROR(VLOOKUP($F2280&amp;$C2280,Sales!$J:$W,12,0),0)</f>
        <v>11</v>
      </c>
      <c r="P2280" s="98">
        <f>IFERROR(VLOOKUP($F2280&amp;$C2280,Sales!$J:$W,13,0),0)</f>
        <v>197207.21621621621</v>
      </c>
      <c r="Q2280" s="98">
        <f>IFERROR(VLOOKUP($F2280&amp;$C2280,Sales!$A:$H,7,0),0)</f>
        <v>0</v>
      </c>
      <c r="R2280" s="41">
        <f t="shared" si="70"/>
        <v>1</v>
      </c>
      <c r="S2280" s="15">
        <v>1</v>
      </c>
      <c r="T2280" s="15"/>
      <c r="U2280" s="15"/>
      <c r="V2280" s="15">
        <v>1</v>
      </c>
      <c r="W2280" s="15">
        <v>1</v>
      </c>
      <c r="X2280" s="15">
        <v>1</v>
      </c>
      <c r="Y2280" s="41">
        <v>1</v>
      </c>
      <c r="Z2280" s="41">
        <v>1</v>
      </c>
      <c r="AA2280" s="41"/>
      <c r="AB2280" s="15"/>
      <c r="AC2280" s="15"/>
      <c r="AD2280" s="15"/>
      <c r="AE2280" s="15"/>
      <c r="AF2280" s="15"/>
      <c r="AG2280" s="15"/>
      <c r="AH2280" s="15"/>
      <c r="AI2280" s="15"/>
      <c r="AJ2280" s="15"/>
      <c r="AK2280" s="15"/>
      <c r="AL2280" s="15"/>
      <c r="AM2280" s="15"/>
      <c r="AN2280" s="15"/>
      <c r="AO2280" s="15"/>
      <c r="AP2280" s="15"/>
      <c r="AQ2280" s="15"/>
      <c r="AR2280" s="15"/>
      <c r="AS2280" s="15"/>
      <c r="AT2280" s="15"/>
      <c r="AU2280" s="15"/>
      <c r="AV2280" s="15"/>
      <c r="AW2280" s="15"/>
      <c r="AX2280" s="82"/>
      <c r="AY2280" s="82"/>
      <c r="AZ2280" s="10">
        <v>1</v>
      </c>
      <c r="BA2280" t="s">
        <v>13952</v>
      </c>
      <c r="BB2280" t="s">
        <v>23</v>
      </c>
      <c r="BD2280" s="39" t="str">
        <f t="shared" si="71"/>
        <v>01/214427003ATokopedia</v>
      </c>
    </row>
    <row r="2281" spans="2:56" ht="13.5" customHeight="1" x14ac:dyDescent="0.35">
      <c r="B2281" s="10" t="s">
        <v>17</v>
      </c>
      <c r="C2281" s="131" t="s">
        <v>2517</v>
      </c>
      <c r="D2281" s="10" t="s">
        <v>455</v>
      </c>
      <c r="E2281" s="10" t="s">
        <v>456</v>
      </c>
      <c r="F2281" s="10" t="s">
        <v>479</v>
      </c>
      <c r="G2281" s="137">
        <v>176839278</v>
      </c>
      <c r="H2281" s="10"/>
      <c r="I2281" s="10">
        <v>4902430610834</v>
      </c>
      <c r="J2281" s="10" t="s">
        <v>11774</v>
      </c>
      <c r="K2281" s="10" t="s">
        <v>11775</v>
      </c>
      <c r="L2281" s="98">
        <f>IFERROR(VLOOKUP($F2281&amp;$C2281,Sales!$J:$W,9,0),0)</f>
        <v>0</v>
      </c>
      <c r="M2281" s="98">
        <f>IFERROR(VLOOKUP($F2281&amp;$C2281,Sales!$J:$W,10,0),0)</f>
        <v>0</v>
      </c>
      <c r="N2281" s="98">
        <f>IFERROR(VLOOKUP($F2281&amp;$C2281,Sales!$J:$W,11,0),0)</f>
        <v>0</v>
      </c>
      <c r="O2281" s="98">
        <f>IFERROR(VLOOKUP($F2281&amp;$C2281,Sales!$J:$W,12,0),0)</f>
        <v>0</v>
      </c>
      <c r="P2281" s="98">
        <f>IFERROR(VLOOKUP($F2281&amp;$C2281,Sales!$J:$W,13,0),0)</f>
        <v>0</v>
      </c>
      <c r="Q2281" s="98">
        <f>IFERROR(VLOOKUP($F2281&amp;$C2281,Sales!$A:$H,7,0),0)</f>
        <v>0</v>
      </c>
      <c r="R2281" s="41" t="str">
        <f t="shared" si="70"/>
        <v>ERROR</v>
      </c>
      <c r="S2281" s="15"/>
      <c r="T2281" s="15"/>
      <c r="U2281" s="15"/>
      <c r="V2281" s="15"/>
      <c r="W2281" s="15"/>
      <c r="X2281" s="15"/>
      <c r="Y2281" s="41"/>
      <c r="Z2281" s="41"/>
      <c r="AA2281" s="41"/>
      <c r="AB2281" s="15"/>
      <c r="AC2281" s="15"/>
      <c r="AD2281" s="15"/>
      <c r="AE2281" s="15"/>
      <c r="AF2281" s="15"/>
      <c r="AG2281" s="15"/>
      <c r="AH2281" s="15"/>
      <c r="AI2281" s="15"/>
      <c r="AJ2281" s="15"/>
      <c r="AK2281" s="15"/>
      <c r="AL2281" s="15"/>
      <c r="AM2281" s="15"/>
      <c r="AN2281" s="15"/>
      <c r="AO2281" s="15"/>
      <c r="AP2281" s="15"/>
      <c r="AQ2281" s="15"/>
      <c r="AR2281" s="15"/>
      <c r="AS2281" s="15"/>
      <c r="AT2281" s="15"/>
      <c r="AU2281" s="15"/>
      <c r="AV2281" s="15"/>
      <c r="AW2281" s="15"/>
      <c r="AX2281" s="15"/>
      <c r="AY2281" s="15"/>
      <c r="AZ2281" s="10">
        <v>1</v>
      </c>
      <c r="BA2281" t="s">
        <v>22</v>
      </c>
      <c r="BB2281" t="s">
        <v>88</v>
      </c>
      <c r="BD2281" s="39" t="str">
        <f t="shared" si="71"/>
        <v>01/225026502LTokopedia</v>
      </c>
    </row>
    <row r="2282" spans="2:56" ht="13.5" customHeight="1" x14ac:dyDescent="0.35">
      <c r="B2282" s="10" t="s">
        <v>17</v>
      </c>
      <c r="C2282" s="131" t="s">
        <v>2517</v>
      </c>
      <c r="D2282" s="10" t="s">
        <v>455</v>
      </c>
      <c r="E2282" s="10" t="s">
        <v>456</v>
      </c>
      <c r="F2282" s="10" t="s">
        <v>503</v>
      </c>
      <c r="G2282" s="137">
        <v>176839545</v>
      </c>
      <c r="H2282" s="10"/>
      <c r="I2282" s="10">
        <v>4902430613262</v>
      </c>
      <c r="J2282" s="10" t="s">
        <v>7058</v>
      </c>
      <c r="K2282" s="10" t="s">
        <v>7059</v>
      </c>
      <c r="L2282" s="98">
        <f>IFERROR(VLOOKUP($F2282&amp;$C2282,Sales!$J:$W,9,0),0)</f>
        <v>0</v>
      </c>
      <c r="M2282" s="98">
        <f>IFERROR(VLOOKUP($F2282&amp;$C2282,Sales!$J:$W,10,0),0)</f>
        <v>0</v>
      </c>
      <c r="N2282" s="98">
        <f>IFERROR(VLOOKUP($F2282&amp;$C2282,Sales!$J:$W,11,0),0)</f>
        <v>0</v>
      </c>
      <c r="O2282" s="98">
        <f>IFERROR(VLOOKUP($F2282&amp;$C2282,Sales!$J:$W,12,0),0)</f>
        <v>0</v>
      </c>
      <c r="P2282" s="98">
        <f>IFERROR(VLOOKUP($F2282&amp;$C2282,Sales!$J:$W,13,0),0)</f>
        <v>0</v>
      </c>
      <c r="Q2282" s="98">
        <f>IFERROR(VLOOKUP($F2282&amp;$C2282,Sales!$A:$H,7,0),0)</f>
        <v>0</v>
      </c>
      <c r="R2282" s="41" t="str">
        <f t="shared" si="70"/>
        <v>ERROR</v>
      </c>
      <c r="S2282" s="15"/>
      <c r="T2282" s="15"/>
      <c r="U2282" s="15"/>
      <c r="V2282" s="15"/>
      <c r="W2282" s="15"/>
      <c r="X2282" s="15"/>
      <c r="Y2282" s="41"/>
      <c r="Z2282" s="41"/>
      <c r="AA2282" s="41"/>
      <c r="AB2282" s="15"/>
      <c r="AC2282" s="15"/>
      <c r="AD2282" s="15"/>
      <c r="AE2282" s="15"/>
      <c r="AF2282" s="15"/>
      <c r="AG2282" s="15"/>
      <c r="AH2282" s="15"/>
      <c r="AI2282" s="15"/>
      <c r="AJ2282" s="15"/>
      <c r="AK2282" s="15"/>
      <c r="AL2282" s="15"/>
      <c r="AM2282" s="15"/>
      <c r="AN2282" s="15"/>
      <c r="AO2282" s="15"/>
      <c r="AP2282" s="15"/>
      <c r="AQ2282" s="15"/>
      <c r="AR2282" s="15"/>
      <c r="AS2282" s="15"/>
      <c r="AT2282" s="15"/>
      <c r="AU2282" s="15"/>
      <c r="AV2282" s="15"/>
      <c r="AW2282" s="15"/>
      <c r="AX2282" s="15"/>
      <c r="AY2282" s="15"/>
      <c r="AZ2282" s="10">
        <v>1</v>
      </c>
      <c r="BA2282" t="s">
        <v>22</v>
      </c>
      <c r="BB2282" t="s">
        <v>88</v>
      </c>
      <c r="BD2282" s="39" t="str">
        <f t="shared" si="71"/>
        <v>01/225026502MTokopedia</v>
      </c>
    </row>
    <row r="2283" spans="2:56" ht="13.5" customHeight="1" x14ac:dyDescent="0.35">
      <c r="B2283" s="10" t="s">
        <v>17</v>
      </c>
      <c r="C2283" s="131" t="s">
        <v>2517</v>
      </c>
      <c r="D2283" s="10" t="s">
        <v>455</v>
      </c>
      <c r="E2283" s="10" t="s">
        <v>456</v>
      </c>
      <c r="F2283" s="10" t="s">
        <v>5993</v>
      </c>
      <c r="G2283" s="137">
        <v>439488246</v>
      </c>
      <c r="H2283" s="10"/>
      <c r="I2283" s="10">
        <v>4902430610582</v>
      </c>
      <c r="J2283" s="10" t="s">
        <v>7060</v>
      </c>
      <c r="K2283" s="10" t="s">
        <v>7061</v>
      </c>
      <c r="L2283" s="98">
        <f>IFERROR(VLOOKUP($F2283&amp;$C2283,Sales!$J:$W,9,0),0)</f>
        <v>0</v>
      </c>
      <c r="M2283" s="98">
        <f>IFERROR(VLOOKUP($F2283&amp;$C2283,Sales!$J:$W,10,0),0)</f>
        <v>0</v>
      </c>
      <c r="N2283" s="98">
        <f>IFERROR(VLOOKUP($F2283&amp;$C2283,Sales!$J:$W,11,0),0)</f>
        <v>0</v>
      </c>
      <c r="O2283" s="98">
        <f>IFERROR(VLOOKUP($F2283&amp;$C2283,Sales!$J:$W,12,0),0)</f>
        <v>0</v>
      </c>
      <c r="P2283" s="98">
        <f>IFERROR(VLOOKUP($F2283&amp;$C2283,Sales!$J:$W,13,0),0)</f>
        <v>0</v>
      </c>
      <c r="Q2283" s="98">
        <f>IFERROR(VLOOKUP($F2283&amp;$C2283,Sales!$A:$H,7,0),0)</f>
        <v>0</v>
      </c>
      <c r="R2283" s="41" t="str">
        <f t="shared" si="70"/>
        <v>ERROR</v>
      </c>
      <c r="S2283" s="15"/>
      <c r="T2283" s="15"/>
      <c r="U2283" s="15"/>
      <c r="V2283" s="15"/>
      <c r="W2283" s="15"/>
      <c r="X2283" s="15"/>
      <c r="Y2283" s="41"/>
      <c r="Z2283" s="41"/>
      <c r="AA2283" s="41"/>
      <c r="AB2283" s="15"/>
      <c r="AC2283" s="15"/>
      <c r="AD2283" s="15"/>
      <c r="AE2283" s="15"/>
      <c r="AF2283" s="15"/>
      <c r="AG2283" s="15"/>
      <c r="AH2283" s="15"/>
      <c r="AI2283" s="15"/>
      <c r="AJ2283" s="15"/>
      <c r="AK2283" s="15"/>
      <c r="AL2283" s="15"/>
      <c r="AM2283" s="15"/>
      <c r="AN2283" s="15"/>
      <c r="AO2283" s="15"/>
      <c r="AP2283" s="15"/>
      <c r="AQ2283" s="15"/>
      <c r="AR2283" s="15"/>
      <c r="AS2283" s="15"/>
      <c r="AT2283" s="15"/>
      <c r="AU2283" s="15"/>
      <c r="AV2283" s="15"/>
      <c r="AW2283" s="15"/>
      <c r="AX2283" s="15"/>
      <c r="AY2283" s="15"/>
      <c r="AZ2283" s="10">
        <v>1</v>
      </c>
      <c r="BA2283" t="s">
        <v>22</v>
      </c>
      <c r="BB2283" t="s">
        <v>88</v>
      </c>
      <c r="BD2283" s="39" t="str">
        <f t="shared" si="71"/>
        <v>01/225026502NTokopedia</v>
      </c>
    </row>
    <row r="2284" spans="2:56" ht="13.5" customHeight="1" x14ac:dyDescent="0.35">
      <c r="B2284" s="10" t="s">
        <v>17</v>
      </c>
      <c r="C2284" s="131" t="s">
        <v>2517</v>
      </c>
      <c r="D2284" s="10" t="s">
        <v>455</v>
      </c>
      <c r="E2284" s="10" t="s">
        <v>456</v>
      </c>
      <c r="F2284" s="10" t="s">
        <v>466</v>
      </c>
      <c r="G2284" s="137">
        <v>176840449</v>
      </c>
      <c r="H2284" s="10"/>
      <c r="I2284" s="10">
        <v>4902430635417</v>
      </c>
      <c r="J2284" s="10" t="s">
        <v>7062</v>
      </c>
      <c r="K2284" s="10" t="s">
        <v>7063</v>
      </c>
      <c r="L2284" s="98">
        <f>IFERROR(VLOOKUP($F2284&amp;$C2284,Sales!$J:$W,9,0),0)</f>
        <v>0</v>
      </c>
      <c r="M2284" s="98">
        <f>IFERROR(VLOOKUP($F2284&amp;$C2284,Sales!$J:$W,10,0),0)</f>
        <v>0</v>
      </c>
      <c r="N2284" s="98">
        <f>IFERROR(VLOOKUP($F2284&amp;$C2284,Sales!$J:$W,11,0),0)</f>
        <v>0</v>
      </c>
      <c r="O2284" s="98">
        <f>IFERROR(VLOOKUP($F2284&amp;$C2284,Sales!$J:$W,12,0),0)</f>
        <v>0</v>
      </c>
      <c r="P2284" s="98">
        <f>IFERROR(VLOOKUP($F2284&amp;$C2284,Sales!$J:$W,13,0),0)</f>
        <v>0</v>
      </c>
      <c r="Q2284" s="98">
        <f>IFERROR(VLOOKUP($F2284&amp;$C2284,Sales!$A:$H,7,0),0)</f>
        <v>0</v>
      </c>
      <c r="R2284" s="41" t="str">
        <f t="shared" si="70"/>
        <v>ERROR</v>
      </c>
      <c r="S2284" s="15"/>
      <c r="T2284" s="15"/>
      <c r="U2284" s="15"/>
      <c r="V2284" s="15"/>
      <c r="W2284" s="15"/>
      <c r="X2284" s="15"/>
      <c r="Y2284" s="41"/>
      <c r="Z2284" s="41"/>
      <c r="AA2284" s="41"/>
      <c r="AB2284" s="15"/>
      <c r="AC2284" s="15"/>
      <c r="AD2284" s="15"/>
      <c r="AE2284" s="15"/>
      <c r="AF2284" s="15"/>
      <c r="AG2284" s="15"/>
      <c r="AH2284" s="15"/>
      <c r="AI2284" s="15"/>
      <c r="AJ2284" s="15"/>
      <c r="AK2284" s="15"/>
      <c r="AL2284" s="15"/>
      <c r="AM2284" s="15"/>
      <c r="AN2284" s="15"/>
      <c r="AO2284" s="15"/>
      <c r="AP2284" s="15"/>
      <c r="AQ2284" s="15"/>
      <c r="AR2284" s="15"/>
      <c r="AS2284" s="15"/>
      <c r="AT2284" s="15"/>
      <c r="AU2284" s="15"/>
      <c r="AV2284" s="15"/>
      <c r="AW2284" s="15"/>
      <c r="AX2284" s="15"/>
      <c r="AY2284" s="15"/>
      <c r="AZ2284" s="10">
        <v>1</v>
      </c>
      <c r="BA2284" t="s">
        <v>22</v>
      </c>
      <c r="BB2284" t="s">
        <v>88</v>
      </c>
      <c r="BD2284" s="39" t="str">
        <f t="shared" si="71"/>
        <v>01/225026502PTokopedia</v>
      </c>
    </row>
    <row r="2285" spans="2:56" ht="13.5" customHeight="1" x14ac:dyDescent="0.35">
      <c r="B2285" s="10" t="s">
        <v>17</v>
      </c>
      <c r="C2285" s="131" t="s">
        <v>2517</v>
      </c>
      <c r="D2285" s="10" t="s">
        <v>455</v>
      </c>
      <c r="E2285" s="10" t="s">
        <v>456</v>
      </c>
      <c r="F2285" s="10" t="s">
        <v>481</v>
      </c>
      <c r="G2285" s="137">
        <v>176840514</v>
      </c>
      <c r="H2285" s="10"/>
      <c r="I2285" s="10">
        <v>4902430635424</v>
      </c>
      <c r="J2285" s="10" t="s">
        <v>7064</v>
      </c>
      <c r="K2285" s="10" t="s">
        <v>7065</v>
      </c>
      <c r="L2285" s="98">
        <f>IFERROR(VLOOKUP($F2285&amp;$C2285,Sales!$J:$W,9,0),0)</f>
        <v>0</v>
      </c>
      <c r="M2285" s="98">
        <f>IFERROR(VLOOKUP($F2285&amp;$C2285,Sales!$J:$W,10,0),0)</f>
        <v>0</v>
      </c>
      <c r="N2285" s="98">
        <f>IFERROR(VLOOKUP($F2285&amp;$C2285,Sales!$J:$W,11,0),0)</f>
        <v>0</v>
      </c>
      <c r="O2285" s="98">
        <f>IFERROR(VLOOKUP($F2285&amp;$C2285,Sales!$J:$W,12,0),0)</f>
        <v>0</v>
      </c>
      <c r="P2285" s="98">
        <f>IFERROR(VLOOKUP($F2285&amp;$C2285,Sales!$J:$W,13,0),0)</f>
        <v>0</v>
      </c>
      <c r="Q2285" s="98">
        <f>IFERROR(VLOOKUP($F2285&amp;$C2285,Sales!$A:$H,7,0),0)</f>
        <v>0</v>
      </c>
      <c r="R2285" s="41" t="str">
        <f t="shared" si="70"/>
        <v>ERROR</v>
      </c>
      <c r="S2285" s="15"/>
      <c r="T2285" s="15"/>
      <c r="U2285" s="15"/>
      <c r="V2285" s="15"/>
      <c r="W2285" s="15"/>
      <c r="X2285" s="15"/>
      <c r="Y2285" s="41"/>
      <c r="Z2285" s="41"/>
      <c r="AA2285" s="41"/>
      <c r="AB2285" s="15"/>
      <c r="AC2285" s="15"/>
      <c r="AD2285" s="15"/>
      <c r="AE2285" s="15"/>
      <c r="AF2285" s="15"/>
      <c r="AG2285" s="15"/>
      <c r="AH2285" s="15"/>
      <c r="AI2285" s="15"/>
      <c r="AJ2285" s="15"/>
      <c r="AK2285" s="15"/>
      <c r="AL2285" s="15"/>
      <c r="AM2285" s="15"/>
      <c r="AN2285" s="15"/>
      <c r="AO2285" s="15"/>
      <c r="AP2285" s="15"/>
      <c r="AQ2285" s="15"/>
      <c r="AR2285" s="15"/>
      <c r="AS2285" s="15"/>
      <c r="AT2285" s="15"/>
      <c r="AU2285" s="15"/>
      <c r="AV2285" s="15"/>
      <c r="AW2285" s="15"/>
      <c r="AX2285" s="15"/>
      <c r="AY2285" s="15"/>
      <c r="AZ2285" s="10">
        <v>1</v>
      </c>
      <c r="BA2285" t="s">
        <v>22</v>
      </c>
      <c r="BB2285" t="s">
        <v>88</v>
      </c>
      <c r="BD2285" s="39" t="str">
        <f t="shared" si="71"/>
        <v>01/225026502QTokopedia</v>
      </c>
    </row>
    <row r="2286" spans="2:56" ht="13.5" customHeight="1" x14ac:dyDescent="0.35">
      <c r="B2286" s="10" t="s">
        <v>17</v>
      </c>
      <c r="C2286" s="131" t="s">
        <v>2517</v>
      </c>
      <c r="D2286" s="10" t="s">
        <v>455</v>
      </c>
      <c r="E2286" s="10" t="s">
        <v>456</v>
      </c>
      <c r="F2286" s="10" t="s">
        <v>537</v>
      </c>
      <c r="G2286" s="137">
        <v>176840716</v>
      </c>
      <c r="H2286" s="10"/>
      <c r="I2286" s="10">
        <v>4902430605144</v>
      </c>
      <c r="J2286" s="10" t="s">
        <v>11776</v>
      </c>
      <c r="K2286" s="10" t="s">
        <v>11777</v>
      </c>
      <c r="L2286" s="98">
        <f>IFERROR(VLOOKUP($F2286&amp;$C2286,Sales!$J:$W,9,0),0)</f>
        <v>0</v>
      </c>
      <c r="M2286" s="98">
        <f>IFERROR(VLOOKUP($F2286&amp;$C2286,Sales!$J:$W,10,0),0)</f>
        <v>0</v>
      </c>
      <c r="N2286" s="98">
        <f>IFERROR(VLOOKUP($F2286&amp;$C2286,Sales!$J:$W,11,0),0)</f>
        <v>0</v>
      </c>
      <c r="O2286" s="98">
        <f>IFERROR(VLOOKUP($F2286&amp;$C2286,Sales!$J:$W,12,0),0)</f>
        <v>0</v>
      </c>
      <c r="P2286" s="98">
        <f>IFERROR(VLOOKUP($F2286&amp;$C2286,Sales!$J:$W,13,0),0)</f>
        <v>0</v>
      </c>
      <c r="Q2286" s="98">
        <f>IFERROR(VLOOKUP($F2286&amp;$C2286,Sales!$A:$H,7,0),0)</f>
        <v>0</v>
      </c>
      <c r="R2286" s="41" t="str">
        <f t="shared" si="70"/>
        <v>ERROR</v>
      </c>
      <c r="S2286" s="15"/>
      <c r="T2286" s="15"/>
      <c r="U2286" s="15"/>
      <c r="V2286" s="15"/>
      <c r="W2286" s="15"/>
      <c r="X2286" s="15"/>
      <c r="Y2286" s="41"/>
      <c r="Z2286" s="41"/>
      <c r="AA2286" s="41"/>
      <c r="AB2286" s="15"/>
      <c r="AC2286" s="15"/>
      <c r="AD2286" s="15"/>
      <c r="AE2286" s="15"/>
      <c r="AF2286" s="15"/>
      <c r="AG2286" s="15"/>
      <c r="AH2286" s="15"/>
      <c r="AI2286" s="15"/>
      <c r="AJ2286" s="15"/>
      <c r="AK2286" s="15"/>
      <c r="AL2286" s="15"/>
      <c r="AM2286" s="15"/>
      <c r="AN2286" s="15"/>
      <c r="AO2286" s="15"/>
      <c r="AP2286" s="15"/>
      <c r="AQ2286" s="15"/>
      <c r="AR2286" s="15"/>
      <c r="AS2286" s="15"/>
      <c r="AT2286" s="15"/>
      <c r="AU2286" s="15"/>
      <c r="AV2286" s="15"/>
      <c r="AW2286" s="15"/>
      <c r="AX2286" s="15"/>
      <c r="AY2286" s="15"/>
      <c r="AZ2286" s="10">
        <v>1</v>
      </c>
      <c r="BA2286" t="s">
        <v>22</v>
      </c>
      <c r="BB2286" t="s">
        <v>88</v>
      </c>
      <c r="BD2286" s="39" t="str">
        <f t="shared" si="71"/>
        <v>01/225026509DTokopedia</v>
      </c>
    </row>
    <row r="2287" spans="2:56" ht="13.5" customHeight="1" x14ac:dyDescent="0.35">
      <c r="B2287" s="10" t="s">
        <v>17</v>
      </c>
      <c r="C2287" s="131" t="s">
        <v>2517</v>
      </c>
      <c r="D2287" s="10" t="s">
        <v>455</v>
      </c>
      <c r="E2287" s="10" t="s">
        <v>456</v>
      </c>
      <c r="F2287" s="10" t="s">
        <v>457</v>
      </c>
      <c r="G2287" s="137">
        <v>176840314</v>
      </c>
      <c r="H2287" s="10"/>
      <c r="I2287" s="10">
        <v>4902430610346</v>
      </c>
      <c r="J2287" s="10" t="s">
        <v>7066</v>
      </c>
      <c r="K2287" s="10" t="s">
        <v>7067</v>
      </c>
      <c r="L2287" s="98">
        <f>IFERROR(VLOOKUP($F2287&amp;$C2287,Sales!$J:$W,9,0),0)</f>
        <v>0</v>
      </c>
      <c r="M2287" s="98">
        <f>IFERROR(VLOOKUP($F2287&amp;$C2287,Sales!$J:$W,10,0),0)</f>
        <v>0</v>
      </c>
      <c r="N2287" s="98">
        <f>IFERROR(VLOOKUP($F2287&amp;$C2287,Sales!$J:$W,11,0),0)</f>
        <v>0</v>
      </c>
      <c r="O2287" s="98">
        <f>IFERROR(VLOOKUP($F2287&amp;$C2287,Sales!$J:$W,12,0),0)</f>
        <v>0</v>
      </c>
      <c r="P2287" s="98">
        <f>IFERROR(VLOOKUP($F2287&amp;$C2287,Sales!$J:$W,13,0),0)</f>
        <v>0</v>
      </c>
      <c r="Q2287" s="98">
        <f>IFERROR(VLOOKUP($F2287&amp;$C2287,Sales!$A:$H,7,0),0)</f>
        <v>0</v>
      </c>
      <c r="R2287" s="41" t="str">
        <f t="shared" si="70"/>
        <v>ERROR</v>
      </c>
      <c r="S2287" s="15"/>
      <c r="T2287" s="15"/>
      <c r="U2287" s="15"/>
      <c r="V2287" s="15"/>
      <c r="W2287" s="15"/>
      <c r="X2287" s="15"/>
      <c r="Y2287" s="41"/>
      <c r="Z2287" s="41"/>
      <c r="AA2287" s="41"/>
      <c r="AB2287" s="15"/>
      <c r="AC2287" s="15"/>
      <c r="AD2287" s="15"/>
      <c r="AE2287" s="15"/>
      <c r="AF2287" s="15"/>
      <c r="AG2287" s="15"/>
      <c r="AH2287" s="15"/>
      <c r="AI2287" s="15"/>
      <c r="AJ2287" s="15"/>
      <c r="AK2287" s="15"/>
      <c r="AL2287" s="15"/>
      <c r="AM2287" s="15"/>
      <c r="AN2287" s="15"/>
      <c r="AO2287" s="15"/>
      <c r="AP2287" s="15"/>
      <c r="AQ2287" s="15"/>
      <c r="AR2287" s="15"/>
      <c r="AS2287" s="15"/>
      <c r="AT2287" s="15"/>
      <c r="AU2287" s="15"/>
      <c r="AV2287" s="15"/>
      <c r="AW2287" s="15"/>
      <c r="AX2287" s="15"/>
      <c r="AY2287" s="15"/>
      <c r="AZ2287" s="10">
        <v>1</v>
      </c>
      <c r="BA2287" t="s">
        <v>22</v>
      </c>
      <c r="BB2287" t="s">
        <v>88</v>
      </c>
      <c r="BD2287" s="39" t="str">
        <f t="shared" si="71"/>
        <v>01/225026509GTokopedia</v>
      </c>
    </row>
    <row r="2288" spans="2:56" ht="13.5" customHeight="1" x14ac:dyDescent="0.35">
      <c r="B2288" s="10" t="s">
        <v>17</v>
      </c>
      <c r="C2288" s="131" t="s">
        <v>2517</v>
      </c>
      <c r="D2288" s="10" t="s">
        <v>455</v>
      </c>
      <c r="E2288" s="10" t="s">
        <v>456</v>
      </c>
      <c r="F2288" s="10" t="s">
        <v>498</v>
      </c>
      <c r="G2288" s="137">
        <v>176839800</v>
      </c>
      <c r="H2288" s="10"/>
      <c r="I2288" s="10">
        <v>4902430610544</v>
      </c>
      <c r="J2288" s="10" t="s">
        <v>7068</v>
      </c>
      <c r="K2288" s="10" t="s">
        <v>7069</v>
      </c>
      <c r="L2288" s="98">
        <f>IFERROR(VLOOKUP($F2288&amp;$C2288,Sales!$J:$W,9,0),0)</f>
        <v>0</v>
      </c>
      <c r="M2288" s="98">
        <f>IFERROR(VLOOKUP($F2288&amp;$C2288,Sales!$J:$W,10,0),0)</f>
        <v>0</v>
      </c>
      <c r="N2288" s="98">
        <f>IFERROR(VLOOKUP($F2288&amp;$C2288,Sales!$J:$W,11,0),0)</f>
        <v>0</v>
      </c>
      <c r="O2288" s="98">
        <f>IFERROR(VLOOKUP($F2288&amp;$C2288,Sales!$J:$W,12,0),0)</f>
        <v>0</v>
      </c>
      <c r="P2288" s="98">
        <f>IFERROR(VLOOKUP($F2288&amp;$C2288,Sales!$J:$W,13,0),0)</f>
        <v>0</v>
      </c>
      <c r="Q2288" s="98">
        <f>IFERROR(VLOOKUP($F2288&amp;$C2288,Sales!$A:$H,7,0),0)</f>
        <v>0</v>
      </c>
      <c r="R2288" s="41" t="str">
        <f t="shared" si="70"/>
        <v>ERROR</v>
      </c>
      <c r="S2288" s="15"/>
      <c r="T2288" s="15"/>
      <c r="U2288" s="15"/>
      <c r="V2288" s="15"/>
      <c r="W2288" s="15"/>
      <c r="X2288" s="15"/>
      <c r="Y2288" s="41"/>
      <c r="Z2288" s="41"/>
      <c r="AA2288" s="41"/>
      <c r="AB2288" s="15"/>
      <c r="AC2288" s="15"/>
      <c r="AD2288" s="15"/>
      <c r="AE2288" s="15"/>
      <c r="AF2288" s="15"/>
      <c r="AG2288" s="15"/>
      <c r="AH2288" s="15"/>
      <c r="AI2288" s="15"/>
      <c r="AJ2288" s="15"/>
      <c r="AK2288" s="15"/>
      <c r="AL2288" s="15"/>
      <c r="AM2288" s="15"/>
      <c r="AN2288" s="15"/>
      <c r="AO2288" s="15"/>
      <c r="AP2288" s="15"/>
      <c r="AQ2288" s="15"/>
      <c r="AR2288" s="15"/>
      <c r="AS2288" s="15"/>
      <c r="AT2288" s="15"/>
      <c r="AU2288" s="15"/>
      <c r="AV2288" s="15"/>
      <c r="AW2288" s="15"/>
      <c r="AX2288" s="15"/>
      <c r="AY2288" s="15"/>
      <c r="AZ2288" s="10">
        <v>1</v>
      </c>
      <c r="BA2288" t="s">
        <v>22</v>
      </c>
      <c r="BB2288" t="s">
        <v>88</v>
      </c>
      <c r="BD2288" s="39" t="str">
        <f t="shared" si="71"/>
        <v>01/225026509HTokopedia</v>
      </c>
    </row>
    <row r="2289" spans="2:58" ht="13.5" customHeight="1" x14ac:dyDescent="0.35">
      <c r="B2289" s="10" t="s">
        <v>17</v>
      </c>
      <c r="C2289" s="131" t="s">
        <v>2517</v>
      </c>
      <c r="D2289" s="10" t="s">
        <v>455</v>
      </c>
      <c r="E2289" s="10" t="s">
        <v>456</v>
      </c>
      <c r="F2289" s="10" t="s">
        <v>468</v>
      </c>
      <c r="G2289" s="137">
        <v>176840168</v>
      </c>
      <c r="H2289" s="10"/>
      <c r="I2289" s="10">
        <v>4902430610599</v>
      </c>
      <c r="J2289" s="10" t="s">
        <v>7070</v>
      </c>
      <c r="K2289" s="10" t="s">
        <v>7071</v>
      </c>
      <c r="L2289" s="98">
        <f>IFERROR(VLOOKUP($F2289&amp;$C2289,Sales!$J:$W,9,0),0)</f>
        <v>0</v>
      </c>
      <c r="M2289" s="98">
        <f>IFERROR(VLOOKUP($F2289&amp;$C2289,Sales!$J:$W,10,0),0)</f>
        <v>0</v>
      </c>
      <c r="N2289" s="98">
        <f>IFERROR(VLOOKUP($F2289&amp;$C2289,Sales!$J:$W,11,0),0)</f>
        <v>0</v>
      </c>
      <c r="O2289" s="98">
        <f>IFERROR(VLOOKUP($F2289&amp;$C2289,Sales!$J:$W,12,0),0)</f>
        <v>0</v>
      </c>
      <c r="P2289" s="98">
        <f>IFERROR(VLOOKUP($F2289&amp;$C2289,Sales!$J:$W,13,0),0)</f>
        <v>0</v>
      </c>
      <c r="Q2289" s="98">
        <f>IFERROR(VLOOKUP($F2289&amp;$C2289,Sales!$A:$H,7,0),0)</f>
        <v>0</v>
      </c>
      <c r="R2289" s="41" t="str">
        <f t="shared" si="70"/>
        <v>ERROR</v>
      </c>
      <c r="S2289" s="15"/>
      <c r="T2289" s="15"/>
      <c r="U2289" s="15"/>
      <c r="V2289" s="15"/>
      <c r="W2289" s="15"/>
      <c r="X2289" s="15"/>
      <c r="Y2289" s="41"/>
      <c r="Z2289" s="41"/>
      <c r="AA2289" s="41"/>
      <c r="AB2289" s="15"/>
      <c r="AC2289" s="15"/>
      <c r="AD2289" s="15"/>
      <c r="AE2289" s="15"/>
      <c r="AF2289" s="15"/>
      <c r="AG2289" s="15"/>
      <c r="AH2289" s="15"/>
      <c r="AI2289" s="15"/>
      <c r="AJ2289" s="15"/>
      <c r="AK2289" s="15"/>
      <c r="AL2289" s="15"/>
      <c r="AM2289" s="15"/>
      <c r="AN2289" s="15"/>
      <c r="AO2289" s="15"/>
      <c r="AP2289" s="15"/>
      <c r="AQ2289" s="15"/>
      <c r="AR2289" s="15"/>
      <c r="AS2289" s="15"/>
      <c r="AT2289" s="15"/>
      <c r="AU2289" s="15"/>
      <c r="AV2289" s="15"/>
      <c r="AW2289" s="15"/>
      <c r="AX2289" s="15"/>
      <c r="AY2289" s="15"/>
      <c r="AZ2289" s="10">
        <v>1</v>
      </c>
      <c r="BA2289" t="s">
        <v>22</v>
      </c>
      <c r="BB2289" t="s">
        <v>88</v>
      </c>
      <c r="BD2289" s="39" t="str">
        <f t="shared" si="71"/>
        <v>01/225026509ITokopedia</v>
      </c>
    </row>
    <row r="2290" spans="2:58" ht="13.5" customHeight="1" x14ac:dyDescent="0.35">
      <c r="B2290" s="10" t="s">
        <v>17</v>
      </c>
      <c r="C2290" s="131" t="s">
        <v>2517</v>
      </c>
      <c r="D2290" s="10" t="s">
        <v>455</v>
      </c>
      <c r="E2290" s="10" t="s">
        <v>456</v>
      </c>
      <c r="F2290" s="10" t="s">
        <v>486</v>
      </c>
      <c r="G2290" s="137">
        <v>176840238</v>
      </c>
      <c r="H2290" s="10"/>
      <c r="I2290" s="10">
        <v>4902430610612</v>
      </c>
      <c r="J2290" s="10" t="s">
        <v>7072</v>
      </c>
      <c r="K2290" s="10" t="s">
        <v>7073</v>
      </c>
      <c r="L2290" s="98">
        <f>IFERROR(VLOOKUP($F2290&amp;$C2290,Sales!$J:$W,9,0),0)</f>
        <v>0</v>
      </c>
      <c r="M2290" s="98">
        <f>IFERROR(VLOOKUP($F2290&amp;$C2290,Sales!$J:$W,10,0),0)</f>
        <v>0</v>
      </c>
      <c r="N2290" s="98">
        <f>IFERROR(VLOOKUP($F2290&amp;$C2290,Sales!$J:$W,11,0),0)</f>
        <v>0</v>
      </c>
      <c r="O2290" s="98">
        <f>IFERROR(VLOOKUP($F2290&amp;$C2290,Sales!$J:$W,12,0),0)</f>
        <v>0</v>
      </c>
      <c r="P2290" s="98">
        <f>IFERROR(VLOOKUP($F2290&amp;$C2290,Sales!$J:$W,13,0),0)</f>
        <v>0</v>
      </c>
      <c r="Q2290" s="98">
        <f>IFERROR(VLOOKUP($F2290&amp;$C2290,Sales!$A:$H,7,0),0)</f>
        <v>0</v>
      </c>
      <c r="R2290" s="41" t="str">
        <f t="shared" si="70"/>
        <v>ERROR</v>
      </c>
      <c r="S2290" s="15"/>
      <c r="T2290" s="15"/>
      <c r="U2290" s="15"/>
      <c r="V2290" s="15"/>
      <c r="W2290" s="15"/>
      <c r="X2290" s="15"/>
      <c r="Y2290" s="41"/>
      <c r="Z2290" s="41"/>
      <c r="AA2290" s="41"/>
      <c r="AB2290" s="15"/>
      <c r="AC2290" s="15"/>
      <c r="AD2290" s="15"/>
      <c r="AE2290" s="15"/>
      <c r="AF2290" s="15"/>
      <c r="AG2290" s="15"/>
      <c r="AH2290" s="15"/>
      <c r="AI2290" s="15"/>
      <c r="AJ2290" s="15"/>
      <c r="AK2290" s="15"/>
      <c r="AL2290" s="15"/>
      <c r="AM2290" s="15"/>
      <c r="AN2290" s="15"/>
      <c r="AO2290" s="15"/>
      <c r="AP2290" s="15"/>
      <c r="AQ2290" s="15"/>
      <c r="AR2290" s="15"/>
      <c r="AS2290" s="15"/>
      <c r="AT2290" s="15"/>
      <c r="AU2290" s="15"/>
      <c r="AV2290" s="15"/>
      <c r="AW2290" s="15"/>
      <c r="AX2290" s="15"/>
      <c r="AY2290" s="15"/>
      <c r="AZ2290" s="10">
        <v>1</v>
      </c>
      <c r="BA2290" t="s">
        <v>22</v>
      </c>
      <c r="BB2290" t="s">
        <v>88</v>
      </c>
      <c r="BD2290" s="39" t="str">
        <f t="shared" si="71"/>
        <v>01/225026509JTokopedia</v>
      </c>
    </row>
    <row r="2291" spans="2:58" ht="13.5" customHeight="1" x14ac:dyDescent="0.35">
      <c r="B2291" s="10" t="s">
        <v>17</v>
      </c>
      <c r="C2291" s="131" t="s">
        <v>2517</v>
      </c>
      <c r="D2291" s="10" t="s">
        <v>455</v>
      </c>
      <c r="E2291" s="10" t="s">
        <v>456</v>
      </c>
      <c r="F2291" s="10" t="s">
        <v>494</v>
      </c>
      <c r="G2291" s="137">
        <v>176839480</v>
      </c>
      <c r="H2291" s="10"/>
      <c r="I2291" s="10">
        <v>4902430610490</v>
      </c>
      <c r="J2291" s="10" t="s">
        <v>7074</v>
      </c>
      <c r="K2291" s="10" t="s">
        <v>7075</v>
      </c>
      <c r="L2291" s="98">
        <f>IFERROR(VLOOKUP($F2291&amp;$C2291,Sales!$J:$W,9,0),0)</f>
        <v>124414.41441441441</v>
      </c>
      <c r="M2291" s="98">
        <f>IFERROR(VLOOKUP($F2291&amp;$C2291,Sales!$J:$W,10,0),0)</f>
        <v>0</v>
      </c>
      <c r="N2291" s="98">
        <f>IFERROR(VLOOKUP($F2291&amp;$C2291,Sales!$J:$W,11,0),0)</f>
        <v>0</v>
      </c>
      <c r="O2291" s="98">
        <f>IFERROR(VLOOKUP($F2291&amp;$C2291,Sales!$J:$W,12,0),0)</f>
        <v>0.33333333333333331</v>
      </c>
      <c r="P2291" s="98">
        <f>IFERROR(VLOOKUP($F2291&amp;$C2291,Sales!$J:$W,13,0),0)</f>
        <v>41471.471471471472</v>
      </c>
      <c r="Q2291" s="98">
        <f>IFERROR(VLOOKUP($F2291&amp;$C2291,Sales!$A:$H,7,0),0)</f>
        <v>0</v>
      </c>
      <c r="R2291" s="41" t="str">
        <f t="shared" si="70"/>
        <v>ERROR</v>
      </c>
      <c r="S2291" s="15"/>
      <c r="T2291" s="15"/>
      <c r="U2291" s="15"/>
      <c r="V2291" s="15"/>
      <c r="W2291" s="15"/>
      <c r="X2291" s="15"/>
      <c r="Y2291" s="41"/>
      <c r="Z2291" s="41"/>
      <c r="AA2291" s="41"/>
      <c r="AB2291" s="15"/>
      <c r="AC2291" s="15"/>
      <c r="AD2291" s="15"/>
      <c r="AE2291" s="15"/>
      <c r="AF2291" s="15"/>
      <c r="AG2291" s="15"/>
      <c r="AH2291" s="15"/>
      <c r="AI2291" s="15"/>
      <c r="AJ2291" s="15"/>
      <c r="AK2291" s="15"/>
      <c r="AL2291" s="15"/>
      <c r="AM2291" s="15"/>
      <c r="AN2291" s="15"/>
      <c r="AO2291" s="15"/>
      <c r="AP2291" s="15"/>
      <c r="AQ2291" s="15"/>
      <c r="AR2291" s="15"/>
      <c r="AS2291" s="15"/>
      <c r="AT2291" s="15"/>
      <c r="AU2291" s="15"/>
      <c r="AV2291" s="15"/>
      <c r="AW2291" s="15"/>
      <c r="AX2291" s="15"/>
      <c r="AY2291" s="15"/>
      <c r="AZ2291" s="10">
        <v>1</v>
      </c>
      <c r="BA2291" t="s">
        <v>22</v>
      </c>
      <c r="BB2291" t="s">
        <v>88</v>
      </c>
      <c r="BD2291" s="39" t="str">
        <f t="shared" si="71"/>
        <v>01/225026509VTokopedia</v>
      </c>
    </row>
    <row r="2292" spans="2:58" ht="13.5" customHeight="1" x14ac:dyDescent="0.35">
      <c r="B2292" s="10" t="s">
        <v>17</v>
      </c>
      <c r="C2292" s="131" t="s">
        <v>2517</v>
      </c>
      <c r="D2292" s="10" t="s">
        <v>455</v>
      </c>
      <c r="E2292" s="10" t="s">
        <v>456</v>
      </c>
      <c r="F2292" s="10" t="s">
        <v>464</v>
      </c>
      <c r="G2292" s="137">
        <v>176839616</v>
      </c>
      <c r="H2292" s="10"/>
      <c r="I2292" s="10">
        <v>4902430610506</v>
      </c>
      <c r="J2292" s="10" t="s">
        <v>7076</v>
      </c>
      <c r="K2292" s="10" t="s">
        <v>7077</v>
      </c>
      <c r="L2292" s="98">
        <f>IFERROR(VLOOKUP($F2292&amp;$C2292,Sales!$J:$W,9,0),0)</f>
        <v>0</v>
      </c>
      <c r="M2292" s="98">
        <f>IFERROR(VLOOKUP($F2292&amp;$C2292,Sales!$J:$W,10,0),0)</f>
        <v>0</v>
      </c>
      <c r="N2292" s="98">
        <f>IFERROR(VLOOKUP($F2292&amp;$C2292,Sales!$J:$W,11,0),0)</f>
        <v>0</v>
      </c>
      <c r="O2292" s="98">
        <f>IFERROR(VLOOKUP($F2292&amp;$C2292,Sales!$J:$W,12,0),0)</f>
        <v>0</v>
      </c>
      <c r="P2292" s="98">
        <f>IFERROR(VLOOKUP($F2292&amp;$C2292,Sales!$J:$W,13,0),0)</f>
        <v>0</v>
      </c>
      <c r="Q2292" s="98">
        <f>IFERROR(VLOOKUP($F2292&amp;$C2292,Sales!$A:$H,7,0),0)</f>
        <v>0</v>
      </c>
      <c r="R2292" s="41" t="str">
        <f t="shared" si="70"/>
        <v>ERROR</v>
      </c>
      <c r="S2292" s="15"/>
      <c r="T2292" s="15"/>
      <c r="U2292" s="15"/>
      <c r="V2292" s="15"/>
      <c r="W2292" s="15"/>
      <c r="X2292" s="15"/>
      <c r="Y2292" s="41"/>
      <c r="Z2292" s="41"/>
      <c r="AA2292" s="41"/>
      <c r="AB2292" s="15"/>
      <c r="AC2292" s="15"/>
      <c r="AD2292" s="15"/>
      <c r="AE2292" s="15"/>
      <c r="AF2292" s="15"/>
      <c r="AG2292" s="15"/>
      <c r="AH2292" s="15"/>
      <c r="AI2292" s="15"/>
      <c r="AJ2292" s="15"/>
      <c r="AK2292" s="15"/>
      <c r="AL2292" s="15"/>
      <c r="AM2292" s="15"/>
      <c r="AN2292" s="15"/>
      <c r="AO2292" s="15"/>
      <c r="AP2292" s="15"/>
      <c r="AQ2292" s="15"/>
      <c r="AR2292" s="15"/>
      <c r="AS2292" s="15"/>
      <c r="AT2292" s="15"/>
      <c r="AU2292" s="15"/>
      <c r="AV2292" s="15"/>
      <c r="AW2292" s="15"/>
      <c r="AX2292" s="15"/>
      <c r="AY2292" s="15"/>
      <c r="AZ2292" s="10">
        <v>1</v>
      </c>
      <c r="BA2292" t="s">
        <v>22</v>
      </c>
      <c r="BB2292" t="s">
        <v>88</v>
      </c>
      <c r="BD2292" s="39" t="str">
        <f t="shared" si="71"/>
        <v>01/225026509WTokopedia</v>
      </c>
    </row>
    <row r="2293" spans="2:58" ht="13.5" customHeight="1" x14ac:dyDescent="0.35">
      <c r="B2293" s="10" t="s">
        <v>17</v>
      </c>
      <c r="C2293" s="131" t="s">
        <v>2517</v>
      </c>
      <c r="D2293" s="10" t="s">
        <v>455</v>
      </c>
      <c r="E2293" s="10" t="s">
        <v>456</v>
      </c>
      <c r="F2293" s="10" t="s">
        <v>507</v>
      </c>
      <c r="G2293" s="137">
        <v>176839866</v>
      </c>
      <c r="H2293" s="10"/>
      <c r="I2293" s="10">
        <v>4902430610568</v>
      </c>
      <c r="J2293" s="10" t="s">
        <v>7078</v>
      </c>
      <c r="K2293" s="10" t="s">
        <v>7079</v>
      </c>
      <c r="L2293" s="98">
        <f>IFERROR(VLOOKUP($F2293&amp;$C2293,Sales!$J:$W,9,0),0)</f>
        <v>0</v>
      </c>
      <c r="M2293" s="98">
        <f>IFERROR(VLOOKUP($F2293&amp;$C2293,Sales!$J:$W,10,0),0)</f>
        <v>0</v>
      </c>
      <c r="N2293" s="98">
        <f>IFERROR(VLOOKUP($F2293&amp;$C2293,Sales!$J:$W,11,0),0)</f>
        <v>0</v>
      </c>
      <c r="O2293" s="98">
        <f>IFERROR(VLOOKUP($F2293&amp;$C2293,Sales!$J:$W,12,0),0)</f>
        <v>0</v>
      </c>
      <c r="P2293" s="98">
        <f>IFERROR(VLOOKUP($F2293&amp;$C2293,Sales!$J:$W,13,0),0)</f>
        <v>0</v>
      </c>
      <c r="Q2293" s="98">
        <f>IFERROR(VLOOKUP($F2293&amp;$C2293,Sales!$A:$H,7,0),0)</f>
        <v>0</v>
      </c>
      <c r="R2293" s="41" t="str">
        <f t="shared" si="70"/>
        <v>ERROR</v>
      </c>
      <c r="S2293" s="15"/>
      <c r="T2293" s="15"/>
      <c r="U2293" s="15"/>
      <c r="V2293" s="15"/>
      <c r="W2293" s="15"/>
      <c r="X2293" s="15"/>
      <c r="Y2293" s="41"/>
      <c r="Z2293" s="41"/>
      <c r="AA2293" s="41"/>
      <c r="AB2293" s="15"/>
      <c r="AC2293" s="15"/>
      <c r="AD2293" s="15"/>
      <c r="AE2293" s="15"/>
      <c r="AF2293" s="15"/>
      <c r="AG2293" s="15"/>
      <c r="AH2293" s="15"/>
      <c r="AI2293" s="15"/>
      <c r="AJ2293" s="15"/>
      <c r="AK2293" s="15"/>
      <c r="AL2293" s="15"/>
      <c r="AM2293" s="15"/>
      <c r="AN2293" s="15"/>
      <c r="AO2293" s="15"/>
      <c r="AP2293" s="15"/>
      <c r="AQ2293" s="15"/>
      <c r="AR2293" s="15"/>
      <c r="AS2293" s="15"/>
      <c r="AT2293" s="15"/>
      <c r="AU2293" s="15"/>
      <c r="AV2293" s="15"/>
      <c r="AW2293" s="15"/>
      <c r="AX2293" s="15"/>
      <c r="AY2293" s="15"/>
      <c r="AZ2293" s="10">
        <v>1</v>
      </c>
      <c r="BA2293" t="s">
        <v>22</v>
      </c>
      <c r="BB2293" t="s">
        <v>88</v>
      </c>
      <c r="BD2293" s="39" t="str">
        <f t="shared" si="71"/>
        <v>01/225026509YTokopedia</v>
      </c>
    </row>
    <row r="2294" spans="2:58" ht="13.5" customHeight="1" x14ac:dyDescent="0.35">
      <c r="B2294" s="10" t="s">
        <v>17</v>
      </c>
      <c r="C2294" s="131" t="s">
        <v>2517</v>
      </c>
      <c r="D2294" s="10" t="s">
        <v>455</v>
      </c>
      <c r="E2294" s="10" t="s">
        <v>456</v>
      </c>
      <c r="F2294" s="10" t="s">
        <v>483</v>
      </c>
      <c r="G2294" s="137">
        <v>176839938</v>
      </c>
      <c r="H2294" s="10"/>
      <c r="I2294" s="10">
        <v>4902430610575</v>
      </c>
      <c r="J2294" s="10" t="s">
        <v>7080</v>
      </c>
      <c r="K2294" s="10" t="s">
        <v>7081</v>
      </c>
      <c r="L2294" s="98">
        <f>IFERROR(VLOOKUP($F2294&amp;$C2294,Sales!$J:$W,9,0),0)</f>
        <v>1893153.1531531529</v>
      </c>
      <c r="M2294" s="98">
        <f>IFERROR(VLOOKUP($F2294&amp;$C2294,Sales!$J:$W,10,0),0)</f>
        <v>0</v>
      </c>
      <c r="N2294" s="98">
        <f>IFERROR(VLOOKUP($F2294&amp;$C2294,Sales!$J:$W,11,0),0)</f>
        <v>0</v>
      </c>
      <c r="O2294" s="98">
        <f>IFERROR(VLOOKUP($F2294&amp;$C2294,Sales!$J:$W,12,0),0)</f>
        <v>2.3333333333333335</v>
      </c>
      <c r="P2294" s="98">
        <f>IFERROR(VLOOKUP($F2294&amp;$C2294,Sales!$J:$W,13,0),0)</f>
        <v>631051.05105105101</v>
      </c>
      <c r="Q2294" s="98">
        <f>IFERROR(VLOOKUP($F2294&amp;$C2294,Sales!$A:$H,7,0),0)</f>
        <v>0</v>
      </c>
      <c r="R2294" s="41" t="str">
        <f t="shared" si="70"/>
        <v>ERROR</v>
      </c>
      <c r="S2294" s="15"/>
      <c r="T2294" s="15"/>
      <c r="U2294" s="15"/>
      <c r="V2294" s="15"/>
      <c r="W2294" s="15"/>
      <c r="X2294" s="15"/>
      <c r="Y2294" s="41"/>
      <c r="Z2294" s="41"/>
      <c r="AA2294" s="41"/>
      <c r="AB2294" s="15"/>
      <c r="AC2294" s="15"/>
      <c r="AD2294" s="15"/>
      <c r="AE2294" s="15"/>
      <c r="AF2294" s="15"/>
      <c r="AG2294" s="15"/>
      <c r="AH2294" s="15"/>
      <c r="AI2294" s="15"/>
      <c r="AJ2294" s="15"/>
      <c r="AK2294" s="15"/>
      <c r="AL2294" s="15"/>
      <c r="AM2294" s="15"/>
      <c r="AN2294" s="15"/>
      <c r="AO2294" s="15"/>
      <c r="AP2294" s="15"/>
      <c r="AQ2294" s="15"/>
      <c r="AR2294" s="15"/>
      <c r="AS2294" s="15"/>
      <c r="AT2294" s="15"/>
      <c r="AU2294" s="15"/>
      <c r="AV2294" s="15"/>
      <c r="AW2294" s="15"/>
      <c r="AX2294" s="15"/>
      <c r="AY2294" s="15"/>
      <c r="AZ2294" s="10">
        <v>1</v>
      </c>
      <c r="BA2294" t="s">
        <v>22</v>
      </c>
      <c r="BB2294" t="s">
        <v>88</v>
      </c>
      <c r="BD2294" s="39" t="str">
        <f t="shared" si="71"/>
        <v>01/225026509ZTokopedia</v>
      </c>
    </row>
    <row r="2295" spans="2:58" ht="13.5" customHeight="1" x14ac:dyDescent="0.35">
      <c r="B2295" s="10" t="s">
        <v>17</v>
      </c>
      <c r="C2295" s="131" t="s">
        <v>2517</v>
      </c>
      <c r="D2295" s="10" t="s">
        <v>455</v>
      </c>
      <c r="E2295" s="10" t="s">
        <v>456</v>
      </c>
      <c r="F2295" s="10" t="s">
        <v>539</v>
      </c>
      <c r="G2295" s="137">
        <v>251890742</v>
      </c>
      <c r="H2295" s="10"/>
      <c r="I2295" s="10">
        <v>4902430763370</v>
      </c>
      <c r="J2295" s="10" t="s">
        <v>7082</v>
      </c>
      <c r="K2295" s="10" t="s">
        <v>7083</v>
      </c>
      <c r="L2295" s="98">
        <f>IFERROR(VLOOKUP($F2295&amp;$C2295,Sales!$J:$W,9,0),0)</f>
        <v>0</v>
      </c>
      <c r="M2295" s="98">
        <f>IFERROR(VLOOKUP($F2295&amp;$C2295,Sales!$J:$W,10,0),0)</f>
        <v>0</v>
      </c>
      <c r="N2295" s="98">
        <f>IFERROR(VLOOKUP($F2295&amp;$C2295,Sales!$J:$W,11,0),0)</f>
        <v>0</v>
      </c>
      <c r="O2295" s="98">
        <f>IFERROR(VLOOKUP($F2295&amp;$C2295,Sales!$J:$W,12,0),0)</f>
        <v>0</v>
      </c>
      <c r="P2295" s="98">
        <f>IFERROR(VLOOKUP($F2295&amp;$C2295,Sales!$J:$W,13,0),0)</f>
        <v>0</v>
      </c>
      <c r="Q2295" s="98">
        <f>IFERROR(VLOOKUP($F2295&amp;$C2295,Sales!$A:$H,7,0),0)</f>
        <v>0</v>
      </c>
      <c r="R2295" s="41" t="str">
        <f t="shared" si="70"/>
        <v>ERROR</v>
      </c>
      <c r="S2295" s="15"/>
      <c r="T2295" s="15"/>
      <c r="U2295" s="15"/>
      <c r="V2295" s="15"/>
      <c r="W2295" s="15"/>
      <c r="X2295" s="15"/>
      <c r="Y2295" s="41"/>
      <c r="Z2295" s="41"/>
      <c r="AA2295" s="41"/>
      <c r="AB2295" s="15"/>
      <c r="AC2295" s="15"/>
      <c r="AD2295" s="15"/>
      <c r="AE2295" s="15"/>
      <c r="AF2295" s="15"/>
      <c r="AG2295" s="15"/>
      <c r="AH2295" s="15"/>
      <c r="AI2295" s="15"/>
      <c r="AJ2295" s="15"/>
      <c r="AK2295" s="15"/>
      <c r="AL2295" s="15"/>
      <c r="AM2295" s="15"/>
      <c r="AN2295" s="15"/>
      <c r="AO2295" s="15"/>
      <c r="AP2295" s="15"/>
      <c r="AQ2295" s="15"/>
      <c r="AR2295" s="15"/>
      <c r="AS2295" s="15"/>
      <c r="AT2295" s="15"/>
      <c r="AU2295" s="15"/>
      <c r="AV2295" s="15"/>
      <c r="AW2295" s="15"/>
      <c r="AX2295" s="15"/>
      <c r="AY2295" s="15"/>
      <c r="AZ2295" s="10">
        <v>1</v>
      </c>
      <c r="BA2295" t="s">
        <v>22</v>
      </c>
      <c r="BB2295" t="s">
        <v>88</v>
      </c>
      <c r="BD2295" s="39" t="str">
        <f t="shared" si="71"/>
        <v>01/225026510ATokopedia</v>
      </c>
    </row>
    <row r="2296" spans="2:58" ht="13.5" customHeight="1" x14ac:dyDescent="0.35">
      <c r="B2296" s="10" t="s">
        <v>17</v>
      </c>
      <c r="C2296" s="131" t="s">
        <v>2517</v>
      </c>
      <c r="D2296" s="10" t="s">
        <v>455</v>
      </c>
      <c r="E2296" s="10" t="s">
        <v>456</v>
      </c>
      <c r="F2296" s="10" t="s">
        <v>541</v>
      </c>
      <c r="G2296" s="137">
        <v>251890185</v>
      </c>
      <c r="H2296" s="10"/>
      <c r="I2296" s="10">
        <v>4902430764995</v>
      </c>
      <c r="J2296" s="10" t="s">
        <v>7084</v>
      </c>
      <c r="K2296" s="10" t="s">
        <v>7085</v>
      </c>
      <c r="L2296" s="98">
        <f>IFERROR(VLOOKUP($F2296&amp;$C2296,Sales!$J:$W,9,0),0)</f>
        <v>0</v>
      </c>
      <c r="M2296" s="98">
        <f>IFERROR(VLOOKUP($F2296&amp;$C2296,Sales!$J:$W,10,0),0)</f>
        <v>0</v>
      </c>
      <c r="N2296" s="98">
        <f>IFERROR(VLOOKUP($F2296&amp;$C2296,Sales!$J:$W,11,0),0)</f>
        <v>0</v>
      </c>
      <c r="O2296" s="98">
        <f>IFERROR(VLOOKUP($F2296&amp;$C2296,Sales!$J:$W,12,0),0)</f>
        <v>0</v>
      </c>
      <c r="P2296" s="98">
        <f>IFERROR(VLOOKUP($F2296&amp;$C2296,Sales!$J:$W,13,0),0)</f>
        <v>0</v>
      </c>
      <c r="Q2296" s="98">
        <f>IFERROR(VLOOKUP($F2296&amp;$C2296,Sales!$A:$H,7,0),0)</f>
        <v>0</v>
      </c>
      <c r="R2296" s="41" t="str">
        <f t="shared" si="70"/>
        <v>ERROR</v>
      </c>
      <c r="S2296" s="15"/>
      <c r="T2296" s="15"/>
      <c r="U2296" s="15"/>
      <c r="V2296" s="15"/>
      <c r="W2296" s="15"/>
      <c r="X2296" s="15"/>
      <c r="Y2296" s="41"/>
      <c r="Z2296" s="41"/>
      <c r="AA2296" s="41"/>
      <c r="AB2296" s="15"/>
      <c r="AC2296" s="15"/>
      <c r="AD2296" s="15"/>
      <c r="AE2296" s="15"/>
      <c r="AF2296" s="15"/>
      <c r="AG2296" s="15"/>
      <c r="AH2296" s="15"/>
      <c r="AI2296" s="15"/>
      <c r="AJ2296" s="15"/>
      <c r="AK2296" s="15"/>
      <c r="AL2296" s="15"/>
      <c r="AM2296" s="15"/>
      <c r="AN2296" s="15"/>
      <c r="AO2296" s="15"/>
      <c r="AP2296" s="15"/>
      <c r="AQ2296" s="15"/>
      <c r="AR2296" s="15"/>
      <c r="AS2296" s="15"/>
      <c r="AT2296" s="15"/>
      <c r="AU2296" s="15"/>
      <c r="AV2296" s="15"/>
      <c r="AW2296" s="15"/>
      <c r="AX2296" s="15"/>
      <c r="AY2296" s="15"/>
      <c r="AZ2296" s="10">
        <v>1</v>
      </c>
      <c r="BA2296" t="s">
        <v>22</v>
      </c>
      <c r="BB2296" t="s">
        <v>88</v>
      </c>
      <c r="BD2296" s="39" t="str">
        <f t="shared" si="71"/>
        <v>01/225026510BTokopedia</v>
      </c>
    </row>
    <row r="2297" spans="2:58" ht="13.5" customHeight="1" x14ac:dyDescent="0.35">
      <c r="B2297" s="10" t="s">
        <v>17</v>
      </c>
      <c r="C2297" s="131" t="s">
        <v>2517</v>
      </c>
      <c r="D2297" s="10" t="s">
        <v>710</v>
      </c>
      <c r="E2297" s="10" t="s">
        <v>711</v>
      </c>
      <c r="F2297" s="10" t="s">
        <v>714</v>
      </c>
      <c r="G2297" s="137">
        <v>176867340</v>
      </c>
      <c r="H2297" s="10"/>
      <c r="I2297" s="10">
        <v>4902430061155</v>
      </c>
      <c r="J2297" s="10" t="s">
        <v>7086</v>
      </c>
      <c r="K2297" s="164" t="s">
        <v>7087</v>
      </c>
      <c r="L2297" s="98">
        <f>IFERROR(VLOOKUP($F2297&amp;$C2297,Sales!$J:$W,9,0),0)</f>
        <v>23547297.297297344</v>
      </c>
      <c r="M2297" s="98">
        <f>IFERROR(VLOOKUP($F2297&amp;$C2297,Sales!$J:$W,10,0),0)</f>
        <v>20500000.000000026</v>
      </c>
      <c r="N2297" s="98">
        <f>IFERROR(VLOOKUP($F2297&amp;$C2297,Sales!$J:$W,11,0),0)</f>
        <v>31581081.081081193</v>
      </c>
      <c r="O2297" s="98">
        <f>IFERROR(VLOOKUP($F2297&amp;$C2297,Sales!$J:$W,12,0),0)</f>
        <v>455</v>
      </c>
      <c r="P2297" s="98">
        <f>IFERROR(VLOOKUP($F2297&amp;$C2297,Sales!$J:$W,13,0),0)</f>
        <v>25209459.459459525</v>
      </c>
      <c r="Q2297" s="98">
        <f>IFERROR(VLOOKUP($F2297&amp;$C2297,Sales!$A:$H,7,0),0)</f>
        <v>775675.67567567562</v>
      </c>
      <c r="R2297" s="41">
        <f t="shared" si="70"/>
        <v>1</v>
      </c>
      <c r="S2297" s="15">
        <v>1</v>
      </c>
      <c r="T2297" s="15"/>
      <c r="U2297" s="15"/>
      <c r="V2297" s="15">
        <v>1</v>
      </c>
      <c r="W2297" s="15">
        <v>1</v>
      </c>
      <c r="X2297" s="15">
        <v>1</v>
      </c>
      <c r="Y2297" s="41">
        <v>1</v>
      </c>
      <c r="Z2297" s="41">
        <v>1</v>
      </c>
      <c r="AA2297" s="41"/>
      <c r="AB2297" s="15"/>
      <c r="AC2297" s="15"/>
      <c r="AD2297" s="15"/>
      <c r="AE2297" s="15"/>
      <c r="AF2297" s="15"/>
      <c r="AG2297" s="15"/>
      <c r="AH2297" s="15"/>
      <c r="AI2297" s="15"/>
      <c r="AJ2297" s="15"/>
      <c r="AK2297" s="15"/>
      <c r="AL2297" s="15"/>
      <c r="AM2297" s="15"/>
      <c r="AN2297" s="15"/>
      <c r="AO2297" s="15"/>
      <c r="AP2297" s="15"/>
      <c r="AQ2297" s="15"/>
      <c r="AR2297" s="15"/>
      <c r="AS2297" s="15"/>
      <c r="AT2297" s="15"/>
      <c r="AU2297" s="15"/>
      <c r="AV2297" s="15"/>
      <c r="AW2297" s="15"/>
      <c r="AX2297" s="82"/>
      <c r="AY2297" s="82"/>
      <c r="AZ2297" s="10">
        <v>1</v>
      </c>
      <c r="BA2297" t="s">
        <v>13952</v>
      </c>
      <c r="BB2297" t="s">
        <v>23</v>
      </c>
      <c r="BD2297" s="39" t="str">
        <f t="shared" si="71"/>
        <v>01/235725801ATokopedia</v>
      </c>
    </row>
    <row r="2298" spans="2:58" ht="13.5" customHeight="1" x14ac:dyDescent="0.35">
      <c r="B2298" s="10" t="s">
        <v>17</v>
      </c>
      <c r="C2298" s="10" t="s">
        <v>2517</v>
      </c>
      <c r="D2298" s="10" t="s">
        <v>193</v>
      </c>
      <c r="E2298" s="10" t="s">
        <v>194</v>
      </c>
      <c r="F2298" s="10" t="s">
        <v>195</v>
      </c>
      <c r="G2298" s="137">
        <v>402104405</v>
      </c>
      <c r="H2298" s="10"/>
      <c r="I2298" s="10">
        <v>4902430752725</v>
      </c>
      <c r="J2298" s="10" t="s">
        <v>7088</v>
      </c>
      <c r="K2298" s="10" t="s">
        <v>7089</v>
      </c>
      <c r="L2298" s="98">
        <f>IFERROR(VLOOKUP($F2298&amp;$C2298,Sales!$J:$W,9,0),0)</f>
        <v>0</v>
      </c>
      <c r="M2298" s="98">
        <f>IFERROR(VLOOKUP($F2298&amp;$C2298,Sales!$J:$W,10,0),0)</f>
        <v>0</v>
      </c>
      <c r="N2298" s="98">
        <f>IFERROR(VLOOKUP($F2298&amp;$C2298,Sales!$J:$W,11,0),0)</f>
        <v>0</v>
      </c>
      <c r="O2298" s="98">
        <f>IFERROR(VLOOKUP($F2298&amp;$C2298,Sales!$J:$W,12,0),0)</f>
        <v>0</v>
      </c>
      <c r="P2298" s="98">
        <f>IFERROR(VLOOKUP($F2298&amp;$C2298,Sales!$J:$W,13,0),0)</f>
        <v>0</v>
      </c>
      <c r="Q2298" s="98">
        <f>IFERROR(VLOOKUP($F2298&amp;$C2298,Sales!$A:$H,7,0),0)</f>
        <v>0</v>
      </c>
      <c r="R2298" s="41" t="str">
        <f t="shared" si="70"/>
        <v>ERROR</v>
      </c>
      <c r="S2298" s="15"/>
      <c r="T2298" s="15"/>
      <c r="U2298" s="15"/>
      <c r="V2298" s="15"/>
      <c r="W2298" s="15"/>
      <c r="X2298" s="15"/>
      <c r="Y2298" s="41"/>
      <c r="Z2298" s="41"/>
      <c r="AA2298" s="41"/>
      <c r="AB2298" s="15"/>
      <c r="AC2298" s="15"/>
      <c r="AD2298" s="15"/>
      <c r="AE2298" s="15"/>
      <c r="AF2298" s="15"/>
      <c r="AG2298" s="15"/>
      <c r="AH2298" s="15"/>
      <c r="AI2298" s="15"/>
      <c r="AJ2298" s="15"/>
      <c r="AK2298" s="15"/>
      <c r="AL2298" s="15"/>
      <c r="AM2298" s="15"/>
      <c r="AN2298" s="15"/>
      <c r="AO2298" s="15"/>
      <c r="AP2298" s="15"/>
      <c r="AQ2298" s="15"/>
      <c r="AR2298" s="15"/>
      <c r="AS2298" s="15"/>
      <c r="AT2298" s="15"/>
      <c r="AU2298" s="15"/>
      <c r="AV2298" s="15"/>
      <c r="AW2298" s="15"/>
      <c r="AX2298" s="15"/>
      <c r="AY2298" s="15"/>
      <c r="AZ2298" s="10">
        <v>1</v>
      </c>
      <c r="BA2298" t="s">
        <v>22</v>
      </c>
      <c r="BB2298" t="s">
        <v>88</v>
      </c>
      <c r="BD2298" s="39" t="str">
        <f t="shared" si="71"/>
        <v>01/244521001BTokopedia</v>
      </c>
    </row>
    <row r="2299" spans="2:58" ht="13.5" customHeight="1" x14ac:dyDescent="0.35">
      <c r="B2299" s="10" t="s">
        <v>17</v>
      </c>
      <c r="C2299" s="10" t="s">
        <v>2517</v>
      </c>
      <c r="D2299" s="10" t="s">
        <v>193</v>
      </c>
      <c r="E2299" s="10" t="s">
        <v>194</v>
      </c>
      <c r="F2299" s="10" t="s">
        <v>236</v>
      </c>
      <c r="G2299" s="137">
        <v>732829211</v>
      </c>
      <c r="H2299" s="10"/>
      <c r="I2299" s="10">
        <v>4902430869119</v>
      </c>
      <c r="J2299" s="10" t="s">
        <v>7090</v>
      </c>
      <c r="K2299" s="10" t="s">
        <v>7091</v>
      </c>
      <c r="L2299" s="98">
        <f>IFERROR(VLOOKUP($F2299&amp;$C2299,Sales!$J:$W,9,0),0)</f>
        <v>0</v>
      </c>
      <c r="M2299" s="98">
        <f>IFERROR(VLOOKUP($F2299&amp;$C2299,Sales!$J:$W,10,0),0)</f>
        <v>0</v>
      </c>
      <c r="N2299" s="98">
        <f>IFERROR(VLOOKUP($F2299&amp;$C2299,Sales!$J:$W,11,0),0)</f>
        <v>0</v>
      </c>
      <c r="O2299" s="98">
        <f>IFERROR(VLOOKUP($F2299&amp;$C2299,Sales!$J:$W,12,0),0)</f>
        <v>0</v>
      </c>
      <c r="P2299" s="98">
        <f>IFERROR(VLOOKUP($F2299&amp;$C2299,Sales!$J:$W,13,0),0)</f>
        <v>0</v>
      </c>
      <c r="Q2299" s="98">
        <f>IFERROR(VLOOKUP($F2299&amp;$C2299,Sales!$A:$H,7,0),0)</f>
        <v>0</v>
      </c>
      <c r="R2299" s="41" t="str">
        <f t="shared" si="70"/>
        <v>ERROR</v>
      </c>
      <c r="S2299" s="15"/>
      <c r="T2299" s="15"/>
      <c r="U2299" s="15"/>
      <c r="V2299" s="15"/>
      <c r="W2299" s="15"/>
      <c r="X2299" s="15"/>
      <c r="Y2299" s="41"/>
      <c r="Z2299" s="41"/>
      <c r="AA2299" s="41"/>
      <c r="AB2299" s="15"/>
      <c r="AC2299" s="15"/>
      <c r="AD2299" s="15"/>
      <c r="AE2299" s="15"/>
      <c r="AF2299" s="15"/>
      <c r="AG2299" s="15"/>
      <c r="AH2299" s="15"/>
      <c r="AI2299" s="15"/>
      <c r="AJ2299" s="15"/>
      <c r="AK2299" s="15"/>
      <c r="AL2299" s="15"/>
      <c r="AM2299" s="15"/>
      <c r="AN2299" s="15"/>
      <c r="AO2299" s="15"/>
      <c r="AP2299" s="15"/>
      <c r="AQ2299" s="15"/>
      <c r="AR2299" s="15"/>
      <c r="AS2299" s="15"/>
      <c r="AT2299" s="15"/>
      <c r="AU2299" s="15"/>
      <c r="AV2299" s="15"/>
      <c r="AW2299" s="15"/>
      <c r="AX2299" s="82"/>
      <c r="AY2299" s="82"/>
      <c r="AZ2299" s="10">
        <v>1</v>
      </c>
      <c r="BA2299" t="s">
        <v>22</v>
      </c>
      <c r="BB2299" t="s">
        <v>88</v>
      </c>
      <c r="BD2299" s="39" t="str">
        <f t="shared" si="71"/>
        <v>01/244521001CTokopedia</v>
      </c>
      <c r="BE2299" s="1">
        <v>44965</v>
      </c>
      <c r="BF2299" t="s">
        <v>14850</v>
      </c>
    </row>
    <row r="2300" spans="2:58" ht="13.5" customHeight="1" x14ac:dyDescent="0.35">
      <c r="B2300" s="10" t="s">
        <v>17</v>
      </c>
      <c r="C2300" s="10" t="s">
        <v>2517</v>
      </c>
      <c r="D2300" s="10" t="s">
        <v>193</v>
      </c>
      <c r="E2300" s="10" t="s">
        <v>194</v>
      </c>
      <c r="F2300" s="10" t="s">
        <v>2702</v>
      </c>
      <c r="G2300" s="137">
        <v>457138496</v>
      </c>
      <c r="H2300" s="10"/>
      <c r="I2300" s="10">
        <v>4902430869102</v>
      </c>
      <c r="J2300" s="10" t="s">
        <v>7092</v>
      </c>
      <c r="K2300" s="10" t="s">
        <v>7093</v>
      </c>
      <c r="L2300" s="98">
        <f>IFERROR(VLOOKUP($F2300&amp;$C2300,Sales!$J:$W,9,0),0)</f>
        <v>740990.99099099101</v>
      </c>
      <c r="M2300" s="98">
        <f>IFERROR(VLOOKUP($F2300&amp;$C2300,Sales!$J:$W,10,0),0)</f>
        <v>1007747.7477477478</v>
      </c>
      <c r="N2300" s="98">
        <f>IFERROR(VLOOKUP($F2300&amp;$C2300,Sales!$J:$W,11,0),0)</f>
        <v>889189.18918918923</v>
      </c>
      <c r="O2300" s="98">
        <f>IFERROR(VLOOKUP($F2300&amp;$C2300,Sales!$J:$W,12,0),0)</f>
        <v>29.666666666666668</v>
      </c>
      <c r="P2300" s="98">
        <f>IFERROR(VLOOKUP($F2300&amp;$C2300,Sales!$J:$W,13,0),0)</f>
        <v>879309.30930930935</v>
      </c>
      <c r="Q2300" s="98">
        <f>IFERROR(VLOOKUP($F2300&amp;$C2300,Sales!$A:$H,7,0),0)</f>
        <v>88918.918918918906</v>
      </c>
      <c r="R2300" s="41">
        <f t="shared" si="70"/>
        <v>1</v>
      </c>
      <c r="S2300" s="15">
        <v>1</v>
      </c>
      <c r="T2300" s="15"/>
      <c r="U2300" s="15"/>
      <c r="V2300" s="15">
        <v>1</v>
      </c>
      <c r="W2300" s="15">
        <v>1</v>
      </c>
      <c r="X2300" s="15">
        <v>1</v>
      </c>
      <c r="Y2300" s="41">
        <v>1</v>
      </c>
      <c r="Z2300" s="41">
        <v>1</v>
      </c>
      <c r="AA2300" s="41"/>
      <c r="AB2300" s="15"/>
      <c r="AC2300" s="15"/>
      <c r="AD2300" s="15"/>
      <c r="AE2300" s="15"/>
      <c r="AF2300" s="15"/>
      <c r="AG2300" s="15"/>
      <c r="AH2300" s="15"/>
      <c r="AI2300" s="15"/>
      <c r="AJ2300" s="15"/>
      <c r="AK2300" s="15"/>
      <c r="AL2300" s="15"/>
      <c r="AM2300" s="15"/>
      <c r="AN2300" s="15"/>
      <c r="AO2300" s="15"/>
      <c r="AP2300" s="15"/>
      <c r="AQ2300" s="15"/>
      <c r="AR2300" s="15"/>
      <c r="AS2300" s="15"/>
      <c r="AT2300" s="15"/>
      <c r="AU2300" s="15"/>
      <c r="AV2300" s="15"/>
      <c r="AW2300" s="15"/>
      <c r="AX2300" s="82"/>
      <c r="AY2300" s="82"/>
      <c r="AZ2300" s="10">
        <v>1</v>
      </c>
      <c r="BA2300" t="s">
        <v>22</v>
      </c>
      <c r="BB2300" t="s">
        <v>23</v>
      </c>
      <c r="BD2300" s="39" t="str">
        <f t="shared" si="71"/>
        <v>01/244521101DTokopedia</v>
      </c>
    </row>
    <row r="2301" spans="2:58" ht="13.5" customHeight="1" x14ac:dyDescent="0.35">
      <c r="B2301" s="10" t="s">
        <v>17</v>
      </c>
      <c r="C2301" s="10" t="s">
        <v>2517</v>
      </c>
      <c r="D2301" s="10" t="s">
        <v>193</v>
      </c>
      <c r="E2301" s="10" t="s">
        <v>194</v>
      </c>
      <c r="F2301" s="10" t="s">
        <v>209</v>
      </c>
      <c r="G2301" s="137">
        <v>457143569</v>
      </c>
      <c r="H2301" s="10"/>
      <c r="I2301" s="10">
        <v>4902430869126</v>
      </c>
      <c r="J2301" s="10" t="s">
        <v>7094</v>
      </c>
      <c r="K2301" s="10" t="s">
        <v>7095</v>
      </c>
      <c r="L2301" s="98">
        <f>IFERROR(VLOOKUP($F2301&amp;$C2301,Sales!$J:$W,9,0),0)</f>
        <v>760090.09909909894</v>
      </c>
      <c r="M2301" s="98">
        <f>IFERROR(VLOOKUP($F2301&amp;$C2301,Sales!$J:$W,10,0),0)</f>
        <v>760090.09009008971</v>
      </c>
      <c r="N2301" s="98">
        <f>IFERROR(VLOOKUP($F2301&amp;$C2301,Sales!$J:$W,11,0),0)</f>
        <v>1754054.0720720713</v>
      </c>
      <c r="O2301" s="98">
        <f>IFERROR(VLOOKUP($F2301&amp;$C2301,Sales!$J:$W,12,0),0)</f>
        <v>18.666666666666668</v>
      </c>
      <c r="P2301" s="98">
        <f>IFERROR(VLOOKUP($F2301&amp;$C2301,Sales!$J:$W,13,0),0)</f>
        <v>1091411.4204204201</v>
      </c>
      <c r="Q2301" s="98">
        <f>IFERROR(VLOOKUP($F2301&amp;$C2301,Sales!$A:$H,7,0),0)</f>
        <v>58468.468468468462</v>
      </c>
      <c r="R2301" s="41">
        <f t="shared" si="70"/>
        <v>1</v>
      </c>
      <c r="S2301" s="15">
        <v>1</v>
      </c>
      <c r="T2301" s="15"/>
      <c r="U2301" s="15"/>
      <c r="V2301" s="15">
        <v>1</v>
      </c>
      <c r="W2301" s="15">
        <v>1</v>
      </c>
      <c r="X2301" s="15">
        <v>1</v>
      </c>
      <c r="Y2301" s="41">
        <v>1</v>
      </c>
      <c r="Z2301" s="41">
        <v>1</v>
      </c>
      <c r="AA2301" s="41"/>
      <c r="AB2301" s="15"/>
      <c r="AC2301" s="15"/>
      <c r="AD2301" s="15"/>
      <c r="AE2301" s="15"/>
      <c r="AF2301" s="15"/>
      <c r="AG2301" s="15"/>
      <c r="AH2301" s="15"/>
      <c r="AI2301" s="15"/>
      <c r="AJ2301" s="15"/>
      <c r="AK2301" s="15"/>
      <c r="AL2301" s="15"/>
      <c r="AM2301" s="15"/>
      <c r="AN2301" s="15"/>
      <c r="AO2301" s="15"/>
      <c r="AP2301" s="15"/>
      <c r="AQ2301" s="15"/>
      <c r="AR2301" s="15"/>
      <c r="AS2301" s="15"/>
      <c r="AT2301" s="15"/>
      <c r="AU2301" s="15"/>
      <c r="AV2301" s="15"/>
      <c r="AW2301" s="15"/>
      <c r="AX2301" s="82"/>
      <c r="AY2301" s="82"/>
      <c r="AZ2301" s="10">
        <v>1</v>
      </c>
      <c r="BA2301" t="s">
        <v>22</v>
      </c>
      <c r="BB2301" t="s">
        <v>23</v>
      </c>
      <c r="BD2301" s="39" t="str">
        <f t="shared" si="71"/>
        <v>01/244521101ETokopedia</v>
      </c>
    </row>
    <row r="2302" spans="2:58" ht="13.5" customHeight="1" x14ac:dyDescent="0.35">
      <c r="B2302" s="10" t="s">
        <v>17</v>
      </c>
      <c r="C2302" s="10" t="s">
        <v>2517</v>
      </c>
      <c r="D2302" s="10" t="s">
        <v>193</v>
      </c>
      <c r="E2302" s="10" t="s">
        <v>194</v>
      </c>
      <c r="F2302" s="10" t="s">
        <v>784</v>
      </c>
      <c r="G2302" s="137">
        <v>456959253</v>
      </c>
      <c r="H2302" s="10"/>
      <c r="I2302" s="10">
        <v>4902430869133</v>
      </c>
      <c r="J2302" s="10" t="s">
        <v>7096</v>
      </c>
      <c r="K2302" s="10" t="s">
        <v>5997</v>
      </c>
      <c r="L2302" s="98">
        <f>IFERROR(VLOOKUP($F2302&amp;$C2302,Sales!$J:$W,9,0),0)</f>
        <v>563153.15315315314</v>
      </c>
      <c r="M2302" s="98">
        <f>IFERROR(VLOOKUP($F2302&amp;$C2302,Sales!$J:$W,10,0),0)</f>
        <v>1007747.7477477478</v>
      </c>
      <c r="N2302" s="98">
        <f>IFERROR(VLOOKUP($F2302&amp;$C2302,Sales!$J:$W,11,0),0)</f>
        <v>948468.46846846852</v>
      </c>
      <c r="O2302" s="98">
        <f>IFERROR(VLOOKUP($F2302&amp;$C2302,Sales!$J:$W,12,0),0)</f>
        <v>28.333333333333332</v>
      </c>
      <c r="P2302" s="98">
        <f>IFERROR(VLOOKUP($F2302&amp;$C2302,Sales!$J:$W,13,0),0)</f>
        <v>839789.78978978982</v>
      </c>
      <c r="Q2302" s="98">
        <f>IFERROR(VLOOKUP($F2302&amp;$C2302,Sales!$A:$H,7,0),0)</f>
        <v>0</v>
      </c>
      <c r="R2302" s="41" t="str">
        <f t="shared" si="70"/>
        <v>ERROR</v>
      </c>
      <c r="S2302" s="15"/>
      <c r="T2302" s="15"/>
      <c r="U2302" s="15"/>
      <c r="V2302" s="15"/>
      <c r="W2302" s="15"/>
      <c r="X2302" s="15"/>
      <c r="Y2302" s="41"/>
      <c r="Z2302" s="41"/>
      <c r="AA2302" s="41"/>
      <c r="AB2302" s="15"/>
      <c r="AC2302" s="15"/>
      <c r="AD2302" s="15"/>
      <c r="AE2302" s="15"/>
      <c r="AF2302" s="15"/>
      <c r="AG2302" s="15"/>
      <c r="AH2302" s="15"/>
      <c r="AI2302" s="15"/>
      <c r="AJ2302" s="15"/>
      <c r="AK2302" s="15"/>
      <c r="AL2302" s="15"/>
      <c r="AM2302" s="15"/>
      <c r="AN2302" s="15"/>
      <c r="AO2302" s="15"/>
      <c r="AP2302" s="15"/>
      <c r="AQ2302" s="15"/>
      <c r="AR2302" s="15"/>
      <c r="AS2302" s="15"/>
      <c r="AT2302" s="15"/>
      <c r="AU2302" s="15"/>
      <c r="AV2302" s="15"/>
      <c r="AW2302" s="15"/>
      <c r="AX2302" s="82"/>
      <c r="AY2302" s="82"/>
      <c r="AZ2302" s="10">
        <v>1</v>
      </c>
      <c r="BA2302" t="s">
        <v>22</v>
      </c>
      <c r="BB2302" t="s">
        <v>88</v>
      </c>
      <c r="BD2302" s="39" t="str">
        <f t="shared" si="71"/>
        <v>01/244521101FTokopedia</v>
      </c>
      <c r="BE2302" s="1">
        <v>45014</v>
      </c>
      <c r="BF2302" t="s">
        <v>16179</v>
      </c>
    </row>
    <row r="2303" spans="2:58" ht="13.5" customHeight="1" x14ac:dyDescent="0.35">
      <c r="B2303" s="10" t="s">
        <v>17</v>
      </c>
      <c r="C2303" s="10" t="s">
        <v>2517</v>
      </c>
      <c r="D2303" s="10" t="s">
        <v>193</v>
      </c>
      <c r="E2303" s="10" t="s">
        <v>194</v>
      </c>
      <c r="F2303" s="10" t="s">
        <v>197</v>
      </c>
      <c r="G2303" s="137">
        <v>457085878</v>
      </c>
      <c r="H2303" s="10"/>
      <c r="I2303" s="10">
        <v>4902430869140</v>
      </c>
      <c r="J2303" s="10" t="s">
        <v>7097</v>
      </c>
      <c r="K2303" s="10" t="s">
        <v>5998</v>
      </c>
      <c r="L2303" s="98">
        <f>IFERROR(VLOOKUP($F2303&amp;$C2303,Sales!$J:$W,9,0),0)</f>
        <v>0</v>
      </c>
      <c r="M2303" s="98">
        <f>IFERROR(VLOOKUP($F2303&amp;$C2303,Sales!$J:$W,10,0),0)</f>
        <v>0</v>
      </c>
      <c r="N2303" s="98">
        <f>IFERROR(VLOOKUP($F2303&amp;$C2303,Sales!$J:$W,11,0),0)</f>
        <v>0</v>
      </c>
      <c r="O2303" s="98">
        <f>IFERROR(VLOOKUP($F2303&amp;$C2303,Sales!$J:$W,12,0),0)</f>
        <v>0</v>
      </c>
      <c r="P2303" s="98">
        <f>IFERROR(VLOOKUP($F2303&amp;$C2303,Sales!$J:$W,13,0),0)</f>
        <v>0</v>
      </c>
      <c r="Q2303" s="98">
        <f>IFERROR(VLOOKUP($F2303&amp;$C2303,Sales!$A:$H,7,0),0)</f>
        <v>0</v>
      </c>
      <c r="R2303" s="41" t="str">
        <f t="shared" si="70"/>
        <v>ERROR</v>
      </c>
      <c r="S2303" s="15"/>
      <c r="T2303" s="15"/>
      <c r="U2303" s="15"/>
      <c r="V2303" s="15"/>
      <c r="W2303" s="15"/>
      <c r="X2303" s="15"/>
      <c r="Y2303" s="41"/>
      <c r="Z2303" s="41"/>
      <c r="AA2303" s="41"/>
      <c r="AB2303" s="15"/>
      <c r="AC2303" s="15"/>
      <c r="AD2303" s="15"/>
      <c r="AE2303" s="15"/>
      <c r="AF2303" s="15"/>
      <c r="AG2303" s="15"/>
      <c r="AH2303" s="15"/>
      <c r="AI2303" s="15"/>
      <c r="AJ2303" s="15"/>
      <c r="AK2303" s="15"/>
      <c r="AL2303" s="15"/>
      <c r="AM2303" s="15"/>
      <c r="AN2303" s="15"/>
      <c r="AO2303" s="15"/>
      <c r="AP2303" s="15"/>
      <c r="AQ2303" s="15"/>
      <c r="AR2303" s="15"/>
      <c r="AS2303" s="15"/>
      <c r="AT2303" s="15"/>
      <c r="AU2303" s="15"/>
      <c r="AV2303" s="15"/>
      <c r="AW2303" s="15"/>
      <c r="AX2303" s="82"/>
      <c r="AY2303" s="82"/>
      <c r="AZ2303" s="10">
        <v>1</v>
      </c>
      <c r="BA2303" t="s">
        <v>22</v>
      </c>
      <c r="BB2303" t="s">
        <v>88</v>
      </c>
      <c r="BD2303" s="39" t="str">
        <f t="shared" si="71"/>
        <v>01/244521101GTokopedia</v>
      </c>
      <c r="BE2303" s="1">
        <v>45012</v>
      </c>
      <c r="BF2303" t="s">
        <v>16190</v>
      </c>
    </row>
    <row r="2304" spans="2:58" ht="13.5" customHeight="1" x14ac:dyDescent="0.35">
      <c r="B2304" s="10" t="s">
        <v>17</v>
      </c>
      <c r="C2304" s="10" t="s">
        <v>2517</v>
      </c>
      <c r="D2304" s="10" t="s">
        <v>193</v>
      </c>
      <c r="E2304" s="10" t="s">
        <v>194</v>
      </c>
      <c r="F2304" s="10" t="s">
        <v>240</v>
      </c>
      <c r="G2304" s="137">
        <v>762193904</v>
      </c>
      <c r="H2304" s="10"/>
      <c r="I2304" s="10">
        <v>4902430110648</v>
      </c>
      <c r="J2304" s="10" t="s">
        <v>7098</v>
      </c>
      <c r="K2304" s="10" t="s">
        <v>7099</v>
      </c>
      <c r="L2304" s="98">
        <f>IFERROR(VLOOKUP($F2304&amp;$C2304,Sales!$J:$W,9,0),0)</f>
        <v>2430450.4504504493</v>
      </c>
      <c r="M2304" s="98">
        <f>IFERROR(VLOOKUP($F2304&amp;$C2304,Sales!$J:$W,10,0),0)</f>
        <v>2193333.3333333321</v>
      </c>
      <c r="N2304" s="98">
        <f>IFERROR(VLOOKUP($F2304&amp;$C2304,Sales!$J:$W,11,0),0)</f>
        <v>2667567.5675675659</v>
      </c>
      <c r="O2304" s="98">
        <f>IFERROR(VLOOKUP($F2304&amp;$C2304,Sales!$J:$W,12,0),0)</f>
        <v>82</v>
      </c>
      <c r="P2304" s="98">
        <f>IFERROR(VLOOKUP($F2304&amp;$C2304,Sales!$J:$W,13,0),0)</f>
        <v>2430450.4504504488</v>
      </c>
      <c r="Q2304" s="98">
        <f>IFERROR(VLOOKUP($F2304&amp;$C2304,Sales!$A:$H,7,0),0)</f>
        <v>88918.918918918906</v>
      </c>
      <c r="R2304" s="41">
        <f t="shared" si="70"/>
        <v>1</v>
      </c>
      <c r="S2304" s="15">
        <v>1</v>
      </c>
      <c r="T2304" s="15"/>
      <c r="U2304" s="15"/>
      <c r="V2304" s="15">
        <v>1</v>
      </c>
      <c r="W2304" s="15">
        <v>1</v>
      </c>
      <c r="X2304" s="15">
        <v>1</v>
      </c>
      <c r="Y2304" s="41">
        <v>1</v>
      </c>
      <c r="Z2304" s="41">
        <v>1</v>
      </c>
      <c r="AA2304" s="41"/>
      <c r="AB2304" s="15"/>
      <c r="AC2304" s="15"/>
      <c r="AD2304" s="15"/>
      <c r="AE2304" s="15"/>
      <c r="AF2304" s="15"/>
      <c r="AG2304" s="15"/>
      <c r="AH2304" s="15"/>
      <c r="AI2304" s="15"/>
      <c r="AJ2304" s="15"/>
      <c r="AK2304" s="15"/>
      <c r="AL2304" s="15"/>
      <c r="AM2304" s="15"/>
      <c r="AN2304" s="15"/>
      <c r="AO2304" s="15"/>
      <c r="AP2304" s="15"/>
      <c r="AQ2304" s="15"/>
      <c r="AR2304" s="15"/>
      <c r="AS2304" s="15"/>
      <c r="AT2304" s="15"/>
      <c r="AU2304" s="15"/>
      <c r="AV2304" s="15"/>
      <c r="AW2304" s="15"/>
      <c r="AX2304" s="82"/>
      <c r="AY2304" s="82"/>
      <c r="AZ2304" s="10">
        <v>1</v>
      </c>
      <c r="BA2304" t="s">
        <v>22</v>
      </c>
      <c r="BB2304" t="s">
        <v>23</v>
      </c>
      <c r="BD2304" s="39" t="str">
        <f t="shared" si="71"/>
        <v>01/244521101OTokopedia</v>
      </c>
    </row>
    <row r="2305" spans="2:60" ht="13.5" customHeight="1" x14ac:dyDescent="0.35">
      <c r="B2305" s="10" t="s">
        <v>17</v>
      </c>
      <c r="C2305" s="10" t="s">
        <v>2517</v>
      </c>
      <c r="D2305" s="10" t="s">
        <v>193</v>
      </c>
      <c r="E2305" s="10" t="s">
        <v>194</v>
      </c>
      <c r="F2305" s="10" t="s">
        <v>245</v>
      </c>
      <c r="G2305" s="137">
        <v>763382873</v>
      </c>
      <c r="H2305" s="10"/>
      <c r="I2305" s="10">
        <v>4902430110747</v>
      </c>
      <c r="J2305" s="10" t="s">
        <v>7100</v>
      </c>
      <c r="K2305" s="10" t="s">
        <v>7101</v>
      </c>
      <c r="L2305" s="98">
        <f>IFERROR(VLOOKUP($F2305&amp;$C2305,Sales!$J:$W,9,0),0)</f>
        <v>750450.41441441432</v>
      </c>
      <c r="M2305" s="98">
        <f>IFERROR(VLOOKUP($F2305&amp;$C2305,Sales!$J:$W,10,0),0)</f>
        <v>1179279.2162162161</v>
      </c>
      <c r="N2305" s="98">
        <f>IFERROR(VLOOKUP($F2305&amp;$C2305,Sales!$J:$W,11,0),0)</f>
        <v>750450.4144144142</v>
      </c>
      <c r="O2305" s="98">
        <f>IFERROR(VLOOKUP($F2305&amp;$C2305,Sales!$J:$W,12,0),0)</f>
        <v>16.666666666666668</v>
      </c>
      <c r="P2305" s="98">
        <f>IFERROR(VLOOKUP($F2305&amp;$C2305,Sales!$J:$W,13,0),0)</f>
        <v>893393.34834834829</v>
      </c>
      <c r="Q2305" s="98">
        <f>IFERROR(VLOOKUP($F2305&amp;$C2305,Sales!$A:$H,7,0),0)</f>
        <v>0</v>
      </c>
      <c r="R2305" s="41">
        <f t="shared" si="70"/>
        <v>1</v>
      </c>
      <c r="S2305" s="15">
        <v>1</v>
      </c>
      <c r="T2305" s="15"/>
      <c r="U2305" s="15"/>
      <c r="V2305" s="15">
        <v>1</v>
      </c>
      <c r="W2305" s="15">
        <v>1</v>
      </c>
      <c r="X2305" s="15">
        <v>1</v>
      </c>
      <c r="Y2305" s="41">
        <v>1</v>
      </c>
      <c r="Z2305" s="41">
        <v>1</v>
      </c>
      <c r="AA2305" s="41"/>
      <c r="AB2305" s="15"/>
      <c r="AC2305" s="15"/>
      <c r="AD2305" s="15"/>
      <c r="AE2305" s="15"/>
      <c r="AF2305" s="15"/>
      <c r="AG2305" s="15"/>
      <c r="AH2305" s="15"/>
      <c r="AI2305" s="15"/>
      <c r="AJ2305" s="15"/>
      <c r="AK2305" s="15"/>
      <c r="AL2305" s="15"/>
      <c r="AM2305" s="15"/>
      <c r="AN2305" s="15"/>
      <c r="AO2305" s="15"/>
      <c r="AP2305" s="15"/>
      <c r="AQ2305" s="15"/>
      <c r="AR2305" s="15"/>
      <c r="AS2305" s="15"/>
      <c r="AT2305" s="15"/>
      <c r="AU2305" s="15"/>
      <c r="AV2305" s="15"/>
      <c r="AW2305" s="15"/>
      <c r="AX2305" s="82"/>
      <c r="AY2305" s="82"/>
      <c r="AZ2305" s="10">
        <v>1</v>
      </c>
      <c r="BA2305" t="s">
        <v>22</v>
      </c>
      <c r="BB2305" t="s">
        <v>23</v>
      </c>
      <c r="BD2305" s="39" t="str">
        <f t="shared" si="71"/>
        <v>01/244521101PTokopedia</v>
      </c>
    </row>
    <row r="2306" spans="2:60" ht="13.5" customHeight="1" x14ac:dyDescent="0.35">
      <c r="B2306" s="10" t="s">
        <v>17</v>
      </c>
      <c r="C2306" s="10" t="s">
        <v>2517</v>
      </c>
      <c r="D2306" s="10" t="s">
        <v>193</v>
      </c>
      <c r="E2306" s="10" t="s">
        <v>194</v>
      </c>
      <c r="F2306" s="10" t="s">
        <v>242</v>
      </c>
      <c r="G2306" s="137">
        <v>762225987</v>
      </c>
      <c r="H2306" s="10"/>
      <c r="I2306" s="10">
        <v>4902430110778</v>
      </c>
      <c r="J2306" s="10" t="s">
        <v>7102</v>
      </c>
      <c r="K2306" s="10" t="s">
        <v>7103</v>
      </c>
      <c r="L2306" s="98">
        <f>IFERROR(VLOOKUP($F2306&amp;$C2306,Sales!$J:$W,9,0),0)</f>
        <v>414954.95495495497</v>
      </c>
      <c r="M2306" s="98">
        <f>IFERROR(VLOOKUP($F2306&amp;$C2306,Sales!$J:$W,10,0),0)</f>
        <v>474234.23423423426</v>
      </c>
      <c r="N2306" s="98">
        <f>IFERROR(VLOOKUP($F2306&amp;$C2306,Sales!$J:$W,11,0),0)</f>
        <v>592792.79279279278</v>
      </c>
      <c r="O2306" s="98">
        <f>IFERROR(VLOOKUP($F2306&amp;$C2306,Sales!$J:$W,12,0),0)</f>
        <v>16.666666666666668</v>
      </c>
      <c r="P2306" s="98">
        <f>IFERROR(VLOOKUP($F2306&amp;$C2306,Sales!$J:$W,13,0),0)</f>
        <v>493993.99399399402</v>
      </c>
      <c r="Q2306" s="98">
        <f>IFERROR(VLOOKUP($F2306&amp;$C2306,Sales!$A:$H,7,0),0)</f>
        <v>0</v>
      </c>
      <c r="R2306" s="41">
        <f t="shared" si="70"/>
        <v>1</v>
      </c>
      <c r="S2306" s="15">
        <v>1</v>
      </c>
      <c r="T2306" s="15"/>
      <c r="U2306" s="15"/>
      <c r="V2306" s="15">
        <v>1</v>
      </c>
      <c r="W2306" s="15">
        <v>1</v>
      </c>
      <c r="X2306" s="15">
        <v>1</v>
      </c>
      <c r="Y2306" s="41">
        <v>1</v>
      </c>
      <c r="Z2306" s="41">
        <v>1</v>
      </c>
      <c r="AA2306" s="41"/>
      <c r="AB2306" s="15"/>
      <c r="AC2306" s="15"/>
      <c r="AD2306" s="15"/>
      <c r="AE2306" s="15"/>
      <c r="AF2306" s="15"/>
      <c r="AG2306" s="15"/>
      <c r="AH2306" s="15"/>
      <c r="AI2306" s="15"/>
      <c r="AJ2306" s="15"/>
      <c r="AK2306" s="15"/>
      <c r="AL2306" s="15"/>
      <c r="AM2306" s="15"/>
      <c r="AN2306" s="15"/>
      <c r="AO2306" s="15"/>
      <c r="AP2306" s="15"/>
      <c r="AQ2306" s="15"/>
      <c r="AR2306" s="15"/>
      <c r="AS2306" s="15"/>
      <c r="AT2306" s="15"/>
      <c r="AU2306" s="15"/>
      <c r="AV2306" s="15"/>
      <c r="AW2306" s="15"/>
      <c r="AX2306" s="82"/>
      <c r="AY2306" s="82"/>
      <c r="AZ2306" s="10">
        <v>1</v>
      </c>
      <c r="BA2306" t="s">
        <v>22</v>
      </c>
      <c r="BB2306" t="s">
        <v>23</v>
      </c>
      <c r="BD2306" s="39" t="str">
        <f t="shared" si="71"/>
        <v>01/244521101QTokopedia</v>
      </c>
    </row>
    <row r="2307" spans="2:60" ht="13.5" customHeight="1" x14ac:dyDescent="0.35">
      <c r="B2307" s="10" t="s">
        <v>17</v>
      </c>
      <c r="C2307" s="10" t="s">
        <v>2517</v>
      </c>
      <c r="D2307" s="10" t="s">
        <v>193</v>
      </c>
      <c r="E2307" s="10" t="s">
        <v>194</v>
      </c>
      <c r="F2307" s="10" t="s">
        <v>233</v>
      </c>
      <c r="G2307" s="137">
        <v>719554839</v>
      </c>
      <c r="H2307" s="10"/>
      <c r="I2307" s="10">
        <v>4902430307901</v>
      </c>
      <c r="J2307" s="10" t="s">
        <v>7104</v>
      </c>
      <c r="K2307" s="10" t="s">
        <v>7105</v>
      </c>
      <c r="L2307" s="98">
        <f>IFERROR(VLOOKUP($F2307&amp;$C2307,Sales!$J:$W,9,0),0)</f>
        <v>76754234.234234467</v>
      </c>
      <c r="M2307" s="98">
        <f>IFERROR(VLOOKUP($F2307&amp;$C2307,Sales!$J:$W,10,0),0)</f>
        <v>65056396.396396361</v>
      </c>
      <c r="N2307" s="98">
        <f>IFERROR(VLOOKUP($F2307&amp;$C2307,Sales!$J:$W,11,0),0)</f>
        <v>198658018.01801902</v>
      </c>
      <c r="O2307" s="98">
        <f>IFERROR(VLOOKUP($F2307&amp;$C2307,Sales!$J:$W,12,0),0)</f>
        <v>1106</v>
      </c>
      <c r="P2307" s="98">
        <f>IFERROR(VLOOKUP($F2307&amp;$C2307,Sales!$J:$W,13,0),0)</f>
        <v>113489549.54954994</v>
      </c>
      <c r="Q2307" s="98">
        <f>IFERROR(VLOOKUP($F2307&amp;$C2307,Sales!$A:$H,7,0),0)</f>
        <v>10056036.036036031</v>
      </c>
      <c r="R2307" s="41">
        <f t="shared" si="70"/>
        <v>1</v>
      </c>
      <c r="S2307" s="15">
        <v>1</v>
      </c>
      <c r="T2307" s="15"/>
      <c r="U2307" s="15"/>
      <c r="V2307" s="15">
        <v>1</v>
      </c>
      <c r="W2307" s="15">
        <v>1</v>
      </c>
      <c r="X2307" s="15">
        <v>1</v>
      </c>
      <c r="Y2307" s="41">
        <v>1</v>
      </c>
      <c r="Z2307" s="41">
        <v>1</v>
      </c>
      <c r="AA2307" s="41"/>
      <c r="AB2307" s="15"/>
      <c r="AC2307" s="15"/>
      <c r="AD2307" s="15"/>
      <c r="AE2307" s="15"/>
      <c r="AF2307" s="15"/>
      <c r="AG2307" s="15"/>
      <c r="AH2307" s="15"/>
      <c r="AI2307" s="15"/>
      <c r="AJ2307" s="15"/>
      <c r="AK2307" s="15"/>
      <c r="AL2307" s="15"/>
      <c r="AM2307" s="15"/>
      <c r="AN2307" s="15"/>
      <c r="AO2307" s="15"/>
      <c r="AP2307" s="15"/>
      <c r="AQ2307" s="15"/>
      <c r="AR2307" s="15"/>
      <c r="AS2307" s="15"/>
      <c r="AT2307" s="15"/>
      <c r="AU2307" s="15"/>
      <c r="AV2307" s="15"/>
      <c r="AW2307" s="15"/>
      <c r="AX2307" s="82"/>
      <c r="AY2307" s="82"/>
      <c r="AZ2307" s="10">
        <v>1</v>
      </c>
      <c r="BA2307" t="s">
        <v>13952</v>
      </c>
      <c r="BB2307" t="s">
        <v>23</v>
      </c>
      <c r="BD2307" s="39" t="str">
        <f t="shared" si="71"/>
        <v>01/244521102YTokopedia</v>
      </c>
      <c r="BH2307" t="s">
        <v>233</v>
      </c>
    </row>
    <row r="2308" spans="2:60" ht="13.5" customHeight="1" x14ac:dyDescent="0.35">
      <c r="B2308" s="10" t="s">
        <v>17</v>
      </c>
      <c r="C2308" s="10" t="s">
        <v>2517</v>
      </c>
      <c r="D2308" s="10" t="s">
        <v>193</v>
      </c>
      <c r="E2308" s="10" t="s">
        <v>194</v>
      </c>
      <c r="F2308" s="10" t="s">
        <v>237</v>
      </c>
      <c r="G2308" s="137">
        <v>719561501</v>
      </c>
      <c r="H2308" s="10"/>
      <c r="I2308" s="10">
        <v>4902430876186</v>
      </c>
      <c r="J2308" s="10" t="s">
        <v>7106</v>
      </c>
      <c r="K2308" s="10" t="s">
        <v>7107</v>
      </c>
      <c r="L2308" s="98">
        <f>IFERROR(VLOOKUP($F2308&amp;$C2308,Sales!$J:$W,9,0),0)</f>
        <v>32015134.342342351</v>
      </c>
      <c r="M2308" s="98">
        <f>IFERROR(VLOOKUP($F2308&amp;$C2308,Sales!$J:$W,10,0),0)</f>
        <v>48125314.153153174</v>
      </c>
      <c r="N2308" s="98">
        <f>IFERROR(VLOOKUP($F2308&amp;$C2308,Sales!$J:$W,11,0),0)</f>
        <v>69263511.738738775</v>
      </c>
      <c r="O2308" s="98">
        <f>IFERROR(VLOOKUP($F2308&amp;$C2308,Sales!$J:$W,12,0),0)</f>
        <v>485.33333333333331</v>
      </c>
      <c r="P2308" s="98">
        <f>IFERROR(VLOOKUP($F2308&amp;$C2308,Sales!$J:$W,13,0),0)</f>
        <v>49801320.078078099</v>
      </c>
      <c r="Q2308" s="98">
        <f>IFERROR(VLOOKUP($F2308&amp;$C2308,Sales!$A:$H,7,0),0)</f>
        <v>3180990.8918918921</v>
      </c>
      <c r="R2308" s="41">
        <f t="shared" ref="R2308:R2371" si="72">IFERROR(AVERAGE($S2308:$AW2308),"ERROR")</f>
        <v>1</v>
      </c>
      <c r="S2308" s="15">
        <v>1</v>
      </c>
      <c r="T2308" s="15"/>
      <c r="U2308" s="15"/>
      <c r="V2308" s="15">
        <v>1</v>
      </c>
      <c r="W2308" s="15">
        <v>1</v>
      </c>
      <c r="X2308" s="15">
        <v>1</v>
      </c>
      <c r="Y2308" s="41">
        <v>1</v>
      </c>
      <c r="Z2308" s="41">
        <v>1</v>
      </c>
      <c r="AA2308" s="41"/>
      <c r="AB2308" s="15"/>
      <c r="AC2308" s="15"/>
      <c r="AD2308" s="15"/>
      <c r="AE2308" s="15"/>
      <c r="AF2308" s="15"/>
      <c r="AG2308" s="15"/>
      <c r="AH2308" s="15"/>
      <c r="AI2308" s="15"/>
      <c r="AJ2308" s="15"/>
      <c r="AK2308" s="15"/>
      <c r="AL2308" s="15"/>
      <c r="AM2308" s="15"/>
      <c r="AN2308" s="15"/>
      <c r="AO2308" s="15"/>
      <c r="AP2308" s="15"/>
      <c r="AQ2308" s="15"/>
      <c r="AR2308" s="15"/>
      <c r="AS2308" s="15"/>
      <c r="AT2308" s="15"/>
      <c r="AU2308" s="15"/>
      <c r="AV2308" s="15"/>
      <c r="AW2308" s="15"/>
      <c r="AX2308" s="82"/>
      <c r="AY2308" s="82"/>
      <c r="AZ2308" s="10">
        <v>1</v>
      </c>
      <c r="BA2308" t="s">
        <v>22</v>
      </c>
      <c r="BB2308" t="s">
        <v>23</v>
      </c>
      <c r="BD2308" s="39" t="str">
        <f t="shared" ref="BD2308:BD2371" si="73">F2308&amp;C2308</f>
        <v>01/244521102ZTokopedia</v>
      </c>
      <c r="BH2308" t="s">
        <v>237</v>
      </c>
    </row>
    <row r="2309" spans="2:60" ht="13.5" customHeight="1" x14ac:dyDescent="0.35">
      <c r="B2309" s="10" t="s">
        <v>17</v>
      </c>
      <c r="C2309" s="10" t="s">
        <v>2517</v>
      </c>
      <c r="D2309" s="10" t="s">
        <v>193</v>
      </c>
      <c r="E2309" s="10" t="s">
        <v>194</v>
      </c>
      <c r="F2309" s="10" t="s">
        <v>1852</v>
      </c>
      <c r="G2309" s="137">
        <v>176866826</v>
      </c>
      <c r="H2309" s="10"/>
      <c r="I2309" s="10">
        <v>4902430506960</v>
      </c>
      <c r="J2309" s="10" t="s">
        <v>7108</v>
      </c>
      <c r="K2309" s="10" t="s">
        <v>7109</v>
      </c>
      <c r="L2309" s="98">
        <f>IFERROR(VLOOKUP($F2309&amp;$C2309,Sales!$J:$W,9,0),0)</f>
        <v>326036.03603603604</v>
      </c>
      <c r="M2309" s="98">
        <f>IFERROR(VLOOKUP($F2309&amp;$C2309,Sales!$J:$W,10,0),0)</f>
        <v>563153.15315315314</v>
      </c>
      <c r="N2309" s="98">
        <f>IFERROR(VLOOKUP($F2309&amp;$C2309,Sales!$J:$W,11,0),0)</f>
        <v>622432.43243243243</v>
      </c>
      <c r="O2309" s="98">
        <f>IFERROR(VLOOKUP($F2309&amp;$C2309,Sales!$J:$W,12,0),0)</f>
        <v>17</v>
      </c>
      <c r="P2309" s="98">
        <f>IFERROR(VLOOKUP($F2309&amp;$C2309,Sales!$J:$W,13,0),0)</f>
        <v>503873.87387387385</v>
      </c>
      <c r="Q2309" s="98">
        <f>IFERROR(VLOOKUP($F2309&amp;$C2309,Sales!$A:$H,7,0),0)</f>
        <v>29639.639639639638</v>
      </c>
      <c r="R2309" s="41">
        <f t="shared" si="72"/>
        <v>1</v>
      </c>
      <c r="S2309" s="15">
        <v>1</v>
      </c>
      <c r="T2309" s="15"/>
      <c r="U2309" s="15"/>
      <c r="V2309" s="15">
        <v>1</v>
      </c>
      <c r="W2309" s="15">
        <v>1</v>
      </c>
      <c r="X2309" s="15">
        <v>1</v>
      </c>
      <c r="Y2309" s="41">
        <v>1</v>
      </c>
      <c r="Z2309" s="41">
        <v>1</v>
      </c>
      <c r="AA2309" s="41"/>
      <c r="AB2309" s="15"/>
      <c r="AC2309" s="15"/>
      <c r="AD2309" s="15"/>
      <c r="AE2309" s="15"/>
      <c r="AF2309" s="15"/>
      <c r="AG2309" s="15"/>
      <c r="AH2309" s="15"/>
      <c r="AI2309" s="15"/>
      <c r="AJ2309" s="15"/>
      <c r="AK2309" s="15"/>
      <c r="AL2309" s="15"/>
      <c r="AM2309" s="15"/>
      <c r="AN2309" s="15"/>
      <c r="AO2309" s="15"/>
      <c r="AP2309" s="15"/>
      <c r="AQ2309" s="15"/>
      <c r="AR2309" s="15"/>
      <c r="AS2309" s="15"/>
      <c r="AT2309" s="15"/>
      <c r="AU2309" s="15"/>
      <c r="AV2309" s="15"/>
      <c r="AW2309" s="15"/>
      <c r="AX2309" s="82"/>
      <c r="AY2309" s="82"/>
      <c r="AZ2309" s="10">
        <v>1</v>
      </c>
      <c r="BA2309" t="s">
        <v>22</v>
      </c>
      <c r="BB2309" t="s">
        <v>23</v>
      </c>
      <c r="BD2309" s="39" t="str">
        <f t="shared" si="73"/>
        <v>01/244521103KTokopedia</v>
      </c>
    </row>
    <row r="2310" spans="2:60" ht="13.5" customHeight="1" x14ac:dyDescent="0.35">
      <c r="B2310" s="10" t="s">
        <v>17</v>
      </c>
      <c r="C2310" s="10" t="s">
        <v>2517</v>
      </c>
      <c r="D2310" s="10" t="s">
        <v>193</v>
      </c>
      <c r="E2310" s="10" t="s">
        <v>194</v>
      </c>
      <c r="F2310" s="10" t="s">
        <v>1044</v>
      </c>
      <c r="G2310" s="137">
        <v>176866893</v>
      </c>
      <c r="H2310" s="10"/>
      <c r="I2310" s="10">
        <v>4902430507066</v>
      </c>
      <c r="J2310" s="10" t="s">
        <v>11546</v>
      </c>
      <c r="K2310" s="10" t="s">
        <v>7110</v>
      </c>
      <c r="L2310" s="98">
        <f>IFERROR(VLOOKUP($F2310&amp;$C2310,Sales!$J:$W,9,0),0)</f>
        <v>1096666.6666666665</v>
      </c>
      <c r="M2310" s="98">
        <f>IFERROR(VLOOKUP($F2310&amp;$C2310,Sales!$J:$W,10,0),0)</f>
        <v>592792.79279279278</v>
      </c>
      <c r="N2310" s="98">
        <f>IFERROR(VLOOKUP($F2310&amp;$C2310,Sales!$J:$W,11,0),0)</f>
        <v>0</v>
      </c>
      <c r="O2310" s="98">
        <f>IFERROR(VLOOKUP($F2310&amp;$C2310,Sales!$J:$W,12,0),0)</f>
        <v>19</v>
      </c>
      <c r="P2310" s="98">
        <f>IFERROR(VLOOKUP($F2310&amp;$C2310,Sales!$J:$W,13,0),0)</f>
        <v>563153.15315315314</v>
      </c>
      <c r="Q2310" s="98">
        <f>IFERROR(VLOOKUP($F2310&amp;$C2310,Sales!$A:$H,7,0),0)</f>
        <v>0</v>
      </c>
      <c r="R2310" s="41" t="str">
        <f t="shared" si="72"/>
        <v>ERROR</v>
      </c>
      <c r="S2310" s="15"/>
      <c r="T2310" s="15"/>
      <c r="U2310" s="15"/>
      <c r="V2310" s="15"/>
      <c r="W2310" s="15"/>
      <c r="X2310" s="15"/>
      <c r="Y2310" s="41"/>
      <c r="Z2310" s="41"/>
      <c r="AA2310" s="41"/>
      <c r="AB2310" s="15"/>
      <c r="AC2310" s="15"/>
      <c r="AD2310" s="15"/>
      <c r="AE2310" s="15"/>
      <c r="AF2310" s="15"/>
      <c r="AG2310" s="15"/>
      <c r="AH2310" s="15"/>
      <c r="AI2310" s="15"/>
      <c r="AJ2310" s="15"/>
      <c r="AK2310" s="15"/>
      <c r="AL2310" s="15"/>
      <c r="AM2310" s="15"/>
      <c r="AN2310" s="15"/>
      <c r="AO2310" s="15"/>
      <c r="AP2310" s="15"/>
      <c r="AQ2310" s="15"/>
      <c r="AR2310" s="15"/>
      <c r="AS2310" s="15"/>
      <c r="AT2310" s="15"/>
      <c r="AU2310" s="15"/>
      <c r="AV2310" s="15"/>
      <c r="AW2310" s="15"/>
      <c r="AX2310" s="82"/>
      <c r="AY2310" s="82"/>
      <c r="AZ2310" s="10">
        <v>1</v>
      </c>
      <c r="BA2310" t="s">
        <v>22</v>
      </c>
      <c r="BB2310" t="s">
        <v>88</v>
      </c>
      <c r="BD2310" s="39" t="str">
        <f t="shared" si="73"/>
        <v>01/244521103MTokopedia</v>
      </c>
      <c r="BE2310" s="1">
        <v>45089</v>
      </c>
      <c r="BF2310" t="s">
        <v>19025</v>
      </c>
    </row>
    <row r="2311" spans="2:60" ht="13.5" customHeight="1" x14ac:dyDescent="0.35">
      <c r="B2311" s="10" t="s">
        <v>17</v>
      </c>
      <c r="C2311" s="10" t="s">
        <v>2517</v>
      </c>
      <c r="D2311" s="10" t="s">
        <v>193</v>
      </c>
      <c r="E2311" s="10" t="s">
        <v>194</v>
      </c>
      <c r="F2311" s="10" t="s">
        <v>774</v>
      </c>
      <c r="G2311" s="137">
        <v>271261302</v>
      </c>
      <c r="H2311" s="10"/>
      <c r="I2311" s="10">
        <v>4902430753364</v>
      </c>
      <c r="J2311" s="10" t="s">
        <v>7111</v>
      </c>
      <c r="K2311" s="10" t="s">
        <v>7112</v>
      </c>
      <c r="L2311" s="98">
        <f>IFERROR(VLOOKUP($F2311&amp;$C2311,Sales!$J:$W,9,0),0)</f>
        <v>948468.46846846852</v>
      </c>
      <c r="M2311" s="98">
        <f>IFERROR(VLOOKUP($F2311&amp;$C2311,Sales!$J:$W,10,0),0)</f>
        <v>533513.51351351349</v>
      </c>
      <c r="N2311" s="98">
        <f>IFERROR(VLOOKUP($F2311&amp;$C2311,Sales!$J:$W,11,0),0)</f>
        <v>1393063.063063062</v>
      </c>
      <c r="O2311" s="98">
        <f>IFERROR(VLOOKUP($F2311&amp;$C2311,Sales!$J:$W,12,0),0)</f>
        <v>32.333333333333336</v>
      </c>
      <c r="P2311" s="98">
        <f>IFERROR(VLOOKUP($F2311&amp;$C2311,Sales!$J:$W,13,0),0)</f>
        <v>958348.34834834805</v>
      </c>
      <c r="Q2311" s="98">
        <f>IFERROR(VLOOKUP($F2311&amp;$C2311,Sales!$A:$H,7,0),0)</f>
        <v>148198.19819819817</v>
      </c>
      <c r="R2311" s="41">
        <f t="shared" si="72"/>
        <v>1</v>
      </c>
      <c r="S2311" s="15">
        <v>1</v>
      </c>
      <c r="T2311" s="15"/>
      <c r="U2311" s="15"/>
      <c r="V2311" s="15">
        <v>1</v>
      </c>
      <c r="W2311" s="15">
        <v>1</v>
      </c>
      <c r="X2311" s="15">
        <v>1</v>
      </c>
      <c r="Y2311" s="41">
        <v>1</v>
      </c>
      <c r="Z2311" s="41">
        <v>1</v>
      </c>
      <c r="AA2311" s="41"/>
      <c r="AB2311" s="15"/>
      <c r="AC2311" s="15"/>
      <c r="AD2311" s="15"/>
      <c r="AE2311" s="15"/>
      <c r="AF2311" s="15"/>
      <c r="AG2311" s="15"/>
      <c r="AH2311" s="15"/>
      <c r="AI2311" s="15"/>
      <c r="AJ2311" s="15"/>
      <c r="AK2311" s="15"/>
      <c r="AL2311" s="15"/>
      <c r="AM2311" s="15"/>
      <c r="AN2311" s="15"/>
      <c r="AO2311" s="15"/>
      <c r="AP2311" s="15"/>
      <c r="AQ2311" s="15"/>
      <c r="AR2311" s="15"/>
      <c r="AS2311" s="15"/>
      <c r="AT2311" s="15"/>
      <c r="AU2311" s="15"/>
      <c r="AV2311" s="15"/>
      <c r="AW2311" s="15"/>
      <c r="AX2311" s="82"/>
      <c r="AY2311" s="82"/>
      <c r="AZ2311" s="10">
        <v>1</v>
      </c>
      <c r="BA2311" t="s">
        <v>22</v>
      </c>
      <c r="BB2311" t="s">
        <v>23</v>
      </c>
      <c r="BD2311" s="39" t="str">
        <f t="shared" si="73"/>
        <v>01/244521103VTokopedia</v>
      </c>
    </row>
    <row r="2312" spans="2:60" ht="13.5" customHeight="1" x14ac:dyDescent="0.35">
      <c r="B2312" s="10" t="s">
        <v>17</v>
      </c>
      <c r="C2312" s="10" t="s">
        <v>2517</v>
      </c>
      <c r="D2312" s="10" t="s">
        <v>193</v>
      </c>
      <c r="E2312" s="10" t="s">
        <v>194</v>
      </c>
      <c r="F2312" s="10" t="s">
        <v>1869</v>
      </c>
      <c r="G2312" s="137">
        <v>271260057</v>
      </c>
      <c r="H2312" s="10"/>
      <c r="I2312" s="10">
        <v>4902430753340</v>
      </c>
      <c r="J2312" s="10" t="s">
        <v>7113</v>
      </c>
      <c r="K2312" s="10" t="s">
        <v>7114</v>
      </c>
      <c r="L2312" s="98">
        <f>IFERROR(VLOOKUP($F2312&amp;$C2312,Sales!$J:$W,9,0),0)</f>
        <v>444594.59459459462</v>
      </c>
      <c r="M2312" s="98">
        <f>IFERROR(VLOOKUP($F2312&amp;$C2312,Sales!$J:$W,10,0),0)</f>
        <v>474234.23423423426</v>
      </c>
      <c r="N2312" s="98">
        <f>IFERROR(VLOOKUP($F2312&amp;$C2312,Sales!$J:$W,11,0),0)</f>
        <v>652072.07207207207</v>
      </c>
      <c r="O2312" s="98">
        <f>IFERROR(VLOOKUP($F2312&amp;$C2312,Sales!$J:$W,12,0),0)</f>
        <v>17.666666666666668</v>
      </c>
      <c r="P2312" s="98">
        <f>IFERROR(VLOOKUP($F2312&amp;$C2312,Sales!$J:$W,13,0),0)</f>
        <v>523633.63363363361</v>
      </c>
      <c r="Q2312" s="98">
        <f>IFERROR(VLOOKUP($F2312&amp;$C2312,Sales!$A:$H,7,0),0)</f>
        <v>29639.639639639638</v>
      </c>
      <c r="R2312" s="41">
        <f t="shared" si="72"/>
        <v>1</v>
      </c>
      <c r="S2312" s="15">
        <v>1</v>
      </c>
      <c r="T2312" s="15"/>
      <c r="U2312" s="15"/>
      <c r="V2312" s="15">
        <v>1</v>
      </c>
      <c r="W2312" s="15">
        <v>1</v>
      </c>
      <c r="X2312" s="15">
        <v>1</v>
      </c>
      <c r="Y2312" s="41">
        <v>1</v>
      </c>
      <c r="Z2312" s="41">
        <v>1</v>
      </c>
      <c r="AA2312" s="41"/>
      <c r="AB2312" s="15"/>
      <c r="AC2312" s="15"/>
      <c r="AD2312" s="15"/>
      <c r="AE2312" s="15"/>
      <c r="AF2312" s="15"/>
      <c r="AG2312" s="15"/>
      <c r="AH2312" s="15"/>
      <c r="AI2312" s="15"/>
      <c r="AJ2312" s="15"/>
      <c r="AK2312" s="15"/>
      <c r="AL2312" s="15"/>
      <c r="AM2312" s="15"/>
      <c r="AN2312" s="15"/>
      <c r="AO2312" s="15"/>
      <c r="AP2312" s="15"/>
      <c r="AQ2312" s="15"/>
      <c r="AR2312" s="15"/>
      <c r="AS2312" s="15"/>
      <c r="AT2312" s="15"/>
      <c r="AU2312" s="15"/>
      <c r="AV2312" s="15"/>
      <c r="AW2312" s="15"/>
      <c r="AX2312" s="82"/>
      <c r="AY2312" s="82"/>
      <c r="AZ2312" s="10">
        <v>1</v>
      </c>
      <c r="BA2312" t="s">
        <v>22</v>
      </c>
      <c r="BB2312" t="s">
        <v>23</v>
      </c>
      <c r="BD2312" s="39" t="str">
        <f t="shared" si="73"/>
        <v>01/244521103WTokopedia</v>
      </c>
    </row>
    <row r="2313" spans="2:60" ht="13.5" customHeight="1" x14ac:dyDescent="0.35">
      <c r="B2313" s="10" t="s">
        <v>17</v>
      </c>
      <c r="C2313" s="10" t="s">
        <v>2517</v>
      </c>
      <c r="D2313" s="10" t="s">
        <v>193</v>
      </c>
      <c r="E2313" s="10" t="s">
        <v>194</v>
      </c>
      <c r="F2313" s="10" t="s">
        <v>790</v>
      </c>
      <c r="G2313" s="137">
        <v>271257049</v>
      </c>
      <c r="H2313" s="10"/>
      <c r="I2313" s="10">
        <v>4902430752695</v>
      </c>
      <c r="J2313" s="10" t="s">
        <v>7115</v>
      </c>
      <c r="K2313" s="10" t="s">
        <v>7116</v>
      </c>
      <c r="L2313" s="98">
        <f>IFERROR(VLOOKUP($F2313&amp;$C2313,Sales!$J:$W,9,0),0)</f>
        <v>1227837.8378378374</v>
      </c>
      <c r="M2313" s="98">
        <f>IFERROR(VLOOKUP($F2313&amp;$C2313,Sales!$J:$W,10,0),0)</f>
        <v>1286306.3063063058</v>
      </c>
      <c r="N2313" s="98">
        <f>IFERROR(VLOOKUP($F2313&amp;$C2313,Sales!$J:$W,11,0),0)</f>
        <v>2514144.1441441434</v>
      </c>
      <c r="O2313" s="98">
        <f>IFERROR(VLOOKUP($F2313&amp;$C2313,Sales!$J:$W,12,0),0)</f>
        <v>28.666666666666668</v>
      </c>
      <c r="P2313" s="98">
        <f>IFERROR(VLOOKUP($F2313&amp;$C2313,Sales!$J:$W,13,0),0)</f>
        <v>1676096.0960960954</v>
      </c>
      <c r="Q2313" s="98">
        <f>IFERROR(VLOOKUP($F2313&amp;$C2313,Sales!$A:$H,7,0),0)</f>
        <v>0</v>
      </c>
      <c r="R2313" s="41" t="str">
        <f t="shared" si="72"/>
        <v>ERROR</v>
      </c>
      <c r="S2313" s="15"/>
      <c r="T2313" s="15"/>
      <c r="U2313" s="15"/>
      <c r="V2313" s="15"/>
      <c r="W2313" s="15"/>
      <c r="X2313" s="15"/>
      <c r="Y2313" s="41"/>
      <c r="Z2313" s="41"/>
      <c r="AA2313" s="41"/>
      <c r="AB2313" s="15"/>
      <c r="AC2313" s="15"/>
      <c r="AD2313" s="15"/>
      <c r="AE2313" s="15"/>
      <c r="AF2313" s="15"/>
      <c r="AG2313" s="15"/>
      <c r="AH2313" s="15"/>
      <c r="AI2313" s="15"/>
      <c r="AJ2313" s="15"/>
      <c r="AK2313" s="15"/>
      <c r="AL2313" s="15"/>
      <c r="AM2313" s="15"/>
      <c r="AN2313" s="15"/>
      <c r="AO2313" s="15"/>
      <c r="AP2313" s="15"/>
      <c r="AQ2313" s="15"/>
      <c r="AR2313" s="15"/>
      <c r="AS2313" s="15"/>
      <c r="AT2313" s="15"/>
      <c r="AU2313" s="15"/>
      <c r="AV2313" s="15"/>
      <c r="AW2313" s="15"/>
      <c r="AX2313" s="82"/>
      <c r="AY2313" s="82"/>
      <c r="AZ2313" s="10">
        <v>1</v>
      </c>
      <c r="BA2313" t="s">
        <v>22</v>
      </c>
      <c r="BB2313" t="s">
        <v>88</v>
      </c>
      <c r="BD2313" s="39" t="str">
        <f t="shared" si="73"/>
        <v>01/244521103XTokopedia</v>
      </c>
    </row>
    <row r="2314" spans="2:60" ht="13.5" customHeight="1" x14ac:dyDescent="0.35">
      <c r="B2314" s="10" t="s">
        <v>17</v>
      </c>
      <c r="C2314" s="10" t="s">
        <v>2517</v>
      </c>
      <c r="D2314" s="10" t="s">
        <v>193</v>
      </c>
      <c r="E2314" s="10" t="s">
        <v>194</v>
      </c>
      <c r="F2314" s="10" t="s">
        <v>201</v>
      </c>
      <c r="G2314" s="137">
        <v>271253838</v>
      </c>
      <c r="H2314" s="10"/>
      <c r="I2314" s="10">
        <v>4902430752619</v>
      </c>
      <c r="J2314" s="10" t="s">
        <v>7117</v>
      </c>
      <c r="K2314" s="10" t="s">
        <v>7118</v>
      </c>
      <c r="L2314" s="98">
        <f>IFERROR(VLOOKUP($F2314&amp;$C2314,Sales!$J:$W,9,0),0)</f>
        <v>1578648.666666666</v>
      </c>
      <c r="M2314" s="98">
        <f>IFERROR(VLOOKUP($F2314&amp;$C2314,Sales!$J:$W,10,0),0)</f>
        <v>1227837.8378378374</v>
      </c>
      <c r="N2314" s="98">
        <f>IFERROR(VLOOKUP($F2314&amp;$C2314,Sales!$J:$W,11,0),0)</f>
        <v>2046396.4234234227</v>
      </c>
      <c r="O2314" s="98">
        <f>IFERROR(VLOOKUP($F2314&amp;$C2314,Sales!$J:$W,12,0),0)</f>
        <v>27.666666666666668</v>
      </c>
      <c r="P2314" s="98">
        <f>IFERROR(VLOOKUP($F2314&amp;$C2314,Sales!$J:$W,13,0),0)</f>
        <v>1617627.6426426421</v>
      </c>
      <c r="Q2314" s="98">
        <f>IFERROR(VLOOKUP($F2314&amp;$C2314,Sales!$A:$H,7,0),0)</f>
        <v>116936.93693693692</v>
      </c>
      <c r="R2314" s="41">
        <f t="shared" si="72"/>
        <v>1</v>
      </c>
      <c r="S2314" s="15">
        <v>1</v>
      </c>
      <c r="T2314" s="15"/>
      <c r="U2314" s="15"/>
      <c r="V2314" s="15">
        <v>1</v>
      </c>
      <c r="W2314" s="15">
        <v>1</v>
      </c>
      <c r="X2314" s="15">
        <v>1</v>
      </c>
      <c r="Y2314" s="41">
        <v>1</v>
      </c>
      <c r="Z2314" s="41">
        <v>1</v>
      </c>
      <c r="AA2314" s="41"/>
      <c r="AB2314" s="15"/>
      <c r="AC2314" s="15"/>
      <c r="AD2314" s="15"/>
      <c r="AE2314" s="15"/>
      <c r="AF2314" s="15"/>
      <c r="AG2314" s="15"/>
      <c r="AH2314" s="15"/>
      <c r="AI2314" s="15"/>
      <c r="AJ2314" s="15"/>
      <c r="AK2314" s="15"/>
      <c r="AL2314" s="15"/>
      <c r="AM2314" s="15"/>
      <c r="AN2314" s="15"/>
      <c r="AO2314" s="15"/>
      <c r="AP2314" s="15"/>
      <c r="AQ2314" s="15"/>
      <c r="AR2314" s="15"/>
      <c r="AS2314" s="15"/>
      <c r="AT2314" s="15"/>
      <c r="AU2314" s="15"/>
      <c r="AV2314" s="15"/>
      <c r="AW2314" s="15"/>
      <c r="AX2314" s="82"/>
      <c r="AY2314" s="82"/>
      <c r="AZ2314" s="10">
        <v>1</v>
      </c>
      <c r="BA2314" t="s">
        <v>22</v>
      </c>
      <c r="BB2314" t="s">
        <v>23</v>
      </c>
      <c r="BD2314" s="39" t="str">
        <f t="shared" si="73"/>
        <v>01/244521103YTokopedia</v>
      </c>
    </row>
    <row r="2315" spans="2:60" ht="13.5" customHeight="1" x14ac:dyDescent="0.35">
      <c r="B2315" s="10" t="s">
        <v>17</v>
      </c>
      <c r="C2315" s="10" t="s">
        <v>2517</v>
      </c>
      <c r="D2315" s="10" t="s">
        <v>193</v>
      </c>
      <c r="E2315" s="10" t="s">
        <v>194</v>
      </c>
      <c r="F2315" s="10" t="s">
        <v>1039</v>
      </c>
      <c r="G2315" s="137">
        <v>176866955</v>
      </c>
      <c r="H2315" s="10"/>
      <c r="I2315" s="10">
        <v>4902430506939</v>
      </c>
      <c r="J2315" s="10" t="s">
        <v>7119</v>
      </c>
      <c r="K2315" s="10" t="s">
        <v>7120</v>
      </c>
      <c r="L2315" s="98">
        <f>IFERROR(VLOOKUP($F2315&amp;$C2315,Sales!$J:$W,9,0),0)</f>
        <v>0</v>
      </c>
      <c r="M2315" s="98">
        <f>IFERROR(VLOOKUP($F2315&amp;$C2315,Sales!$J:$W,10,0),0)</f>
        <v>0</v>
      </c>
      <c r="N2315" s="98">
        <f>IFERROR(VLOOKUP($F2315&amp;$C2315,Sales!$J:$W,11,0),0)</f>
        <v>0</v>
      </c>
      <c r="O2315" s="98">
        <f>IFERROR(VLOOKUP($F2315&amp;$C2315,Sales!$J:$W,12,0),0)</f>
        <v>0</v>
      </c>
      <c r="P2315" s="98">
        <f>IFERROR(VLOOKUP($F2315&amp;$C2315,Sales!$J:$W,13,0),0)</f>
        <v>0</v>
      </c>
      <c r="Q2315" s="98">
        <f>IFERROR(VLOOKUP($F2315&amp;$C2315,Sales!$A:$H,7,0),0)</f>
        <v>0</v>
      </c>
      <c r="R2315" s="41" t="str">
        <f t="shared" si="72"/>
        <v>ERROR</v>
      </c>
      <c r="S2315" s="15"/>
      <c r="T2315" s="15"/>
      <c r="U2315" s="15"/>
      <c r="V2315" s="15"/>
      <c r="W2315" s="15"/>
      <c r="X2315" s="15"/>
      <c r="Y2315" s="41"/>
      <c r="Z2315" s="41"/>
      <c r="AA2315" s="41"/>
      <c r="AB2315" s="15"/>
      <c r="AC2315" s="15"/>
      <c r="AD2315" s="15"/>
      <c r="AE2315" s="15"/>
      <c r="AF2315" s="15"/>
      <c r="AG2315" s="15"/>
      <c r="AH2315" s="15"/>
      <c r="AI2315" s="15"/>
      <c r="AJ2315" s="15"/>
      <c r="AK2315" s="15"/>
      <c r="AL2315" s="15"/>
      <c r="AM2315" s="15"/>
      <c r="AN2315" s="15"/>
      <c r="AO2315" s="15"/>
      <c r="AP2315" s="15"/>
      <c r="AQ2315" s="15"/>
      <c r="AR2315" s="15"/>
      <c r="AS2315" s="15"/>
      <c r="AT2315" s="15"/>
      <c r="AU2315" s="15"/>
      <c r="AV2315" s="15"/>
      <c r="AW2315" s="15"/>
      <c r="AX2315" s="82"/>
      <c r="AY2315" s="82"/>
      <c r="AZ2315" s="10">
        <v>1</v>
      </c>
      <c r="BA2315" t="s">
        <v>22</v>
      </c>
      <c r="BB2315" t="s">
        <v>88</v>
      </c>
      <c r="BD2315" s="39" t="str">
        <f t="shared" si="73"/>
        <v>01/244521104NTokopedia</v>
      </c>
      <c r="BE2315" s="1">
        <v>45055</v>
      </c>
    </row>
    <row r="2316" spans="2:60" ht="13.5" customHeight="1" x14ac:dyDescent="0.35">
      <c r="B2316" s="10" t="s">
        <v>17</v>
      </c>
      <c r="C2316" s="10" t="s">
        <v>2517</v>
      </c>
      <c r="D2316" s="10" t="s">
        <v>193</v>
      </c>
      <c r="E2316" s="10" t="s">
        <v>194</v>
      </c>
      <c r="F2316" s="10" t="s">
        <v>205</v>
      </c>
      <c r="G2316" s="137">
        <v>176866838</v>
      </c>
      <c r="H2316" s="10"/>
      <c r="I2316" s="10">
        <v>4902430506977</v>
      </c>
      <c r="J2316" s="10" t="s">
        <v>7121</v>
      </c>
      <c r="K2316" s="10" t="s">
        <v>7122</v>
      </c>
      <c r="L2316" s="98">
        <f>IFERROR(VLOOKUP($F2316&amp;$C2316,Sales!$J:$W,9,0),0)</f>
        <v>1286486.4324324322</v>
      </c>
      <c r="M2316" s="98">
        <f>IFERROR(VLOOKUP($F2316&amp;$C2316,Sales!$J:$W,10,0),0)</f>
        <v>1822522.4324324317</v>
      </c>
      <c r="N2316" s="98">
        <f>IFERROR(VLOOKUP($F2316&amp;$C2316,Sales!$J:$W,11,0),0)</f>
        <v>2733783.6756756757</v>
      </c>
      <c r="O2316" s="98">
        <f>IFERROR(VLOOKUP($F2316&amp;$C2316,Sales!$J:$W,12,0),0)</f>
        <v>36.333333333333336</v>
      </c>
      <c r="P2316" s="98">
        <f>IFERROR(VLOOKUP($F2316&amp;$C2316,Sales!$J:$W,13,0),0)</f>
        <v>1947597.5135135131</v>
      </c>
      <c r="Q2316" s="98">
        <f>IFERROR(VLOOKUP($F2316&amp;$C2316,Sales!$A:$H,7,0),0)</f>
        <v>160810.80180180178</v>
      </c>
      <c r="R2316" s="41" t="str">
        <f t="shared" si="72"/>
        <v>ERROR</v>
      </c>
      <c r="S2316" s="15"/>
      <c r="T2316" s="15"/>
      <c r="U2316" s="15"/>
      <c r="V2316" s="15"/>
      <c r="W2316" s="15"/>
      <c r="X2316" s="15"/>
      <c r="Y2316" s="41"/>
      <c r="Z2316" s="41"/>
      <c r="AA2316" s="41"/>
      <c r="AB2316" s="15"/>
      <c r="AC2316" s="15"/>
      <c r="AD2316" s="15"/>
      <c r="AE2316" s="15"/>
      <c r="AF2316" s="15"/>
      <c r="AG2316" s="15"/>
      <c r="AH2316" s="15"/>
      <c r="AI2316" s="15"/>
      <c r="AJ2316" s="15"/>
      <c r="AK2316" s="15"/>
      <c r="AL2316" s="15"/>
      <c r="AM2316" s="15"/>
      <c r="AN2316" s="15"/>
      <c r="AO2316" s="15"/>
      <c r="AP2316" s="15"/>
      <c r="AQ2316" s="15"/>
      <c r="AR2316" s="15"/>
      <c r="AS2316" s="15"/>
      <c r="AT2316" s="15"/>
      <c r="AU2316" s="15"/>
      <c r="AV2316" s="15"/>
      <c r="AW2316" s="15"/>
      <c r="AX2316" s="82"/>
      <c r="AY2316" s="82"/>
      <c r="AZ2316" s="10">
        <v>1</v>
      </c>
      <c r="BA2316" t="s">
        <v>22</v>
      </c>
      <c r="BB2316" t="s">
        <v>88</v>
      </c>
      <c r="BD2316" s="39" t="str">
        <f t="shared" si="73"/>
        <v>01/244521104PTokopedia</v>
      </c>
      <c r="BE2316" s="1">
        <v>45054</v>
      </c>
      <c r="BF2316" t="s">
        <v>16979</v>
      </c>
    </row>
    <row r="2317" spans="2:60" ht="13.5" customHeight="1" x14ac:dyDescent="0.35">
      <c r="B2317" s="10" t="s">
        <v>17</v>
      </c>
      <c r="C2317" s="10" t="s">
        <v>2517</v>
      </c>
      <c r="D2317" s="10" t="s">
        <v>193</v>
      </c>
      <c r="E2317" s="10" t="s">
        <v>194</v>
      </c>
      <c r="F2317" s="10" t="s">
        <v>199</v>
      </c>
      <c r="G2317" s="137">
        <v>176866847</v>
      </c>
      <c r="H2317" s="10"/>
      <c r="I2317" s="10">
        <v>4902430582704</v>
      </c>
      <c r="J2317" s="10" t="s">
        <v>7123</v>
      </c>
      <c r="K2317" s="10" t="s">
        <v>7124</v>
      </c>
      <c r="L2317" s="98">
        <f>IFERROR(VLOOKUP($F2317&amp;$C2317,Sales!$J:$W,9,0),0)</f>
        <v>542432.43243243243</v>
      </c>
      <c r="M2317" s="98">
        <f>IFERROR(VLOOKUP($F2317&amp;$C2317,Sales!$J:$W,10,0),0)</f>
        <v>0</v>
      </c>
      <c r="N2317" s="98">
        <f>IFERROR(VLOOKUP($F2317&amp;$C2317,Sales!$J:$W,11,0),0)</f>
        <v>0</v>
      </c>
      <c r="O2317" s="98">
        <f>IFERROR(VLOOKUP($F2317&amp;$C2317,Sales!$J:$W,12,0),0)</f>
        <v>3</v>
      </c>
      <c r="P2317" s="98">
        <f>IFERROR(VLOOKUP($F2317&amp;$C2317,Sales!$J:$W,13,0),0)</f>
        <v>180810.8108108108</v>
      </c>
      <c r="Q2317" s="98">
        <f>IFERROR(VLOOKUP($F2317&amp;$C2317,Sales!$A:$H,7,0),0)</f>
        <v>0</v>
      </c>
      <c r="R2317" s="41" t="str">
        <f t="shared" si="72"/>
        <v>ERROR</v>
      </c>
      <c r="S2317" s="15"/>
      <c r="T2317" s="15"/>
      <c r="U2317" s="15"/>
      <c r="V2317" s="15"/>
      <c r="W2317" s="15"/>
      <c r="X2317" s="15"/>
      <c r="Y2317" s="41"/>
      <c r="Z2317" s="41"/>
      <c r="AA2317" s="41"/>
      <c r="AB2317" s="15"/>
      <c r="AC2317" s="15"/>
      <c r="AD2317" s="15"/>
      <c r="AE2317" s="15"/>
      <c r="AF2317" s="15"/>
      <c r="AG2317" s="15"/>
      <c r="AH2317" s="15"/>
      <c r="AI2317" s="15"/>
      <c r="AJ2317" s="15"/>
      <c r="AK2317" s="15"/>
      <c r="AL2317" s="15"/>
      <c r="AM2317" s="15"/>
      <c r="AN2317" s="15"/>
      <c r="AO2317" s="15"/>
      <c r="AP2317" s="15"/>
      <c r="AQ2317" s="15"/>
      <c r="AR2317" s="15"/>
      <c r="AS2317" s="15"/>
      <c r="AT2317" s="15"/>
      <c r="AU2317" s="15"/>
      <c r="AV2317" s="15"/>
      <c r="AW2317" s="15"/>
      <c r="AX2317" s="82"/>
      <c r="AY2317" s="82"/>
      <c r="AZ2317" s="10">
        <v>1</v>
      </c>
      <c r="BA2317" t="s">
        <v>13952</v>
      </c>
      <c r="BB2317" t="s">
        <v>88</v>
      </c>
      <c r="BD2317" s="39" t="str">
        <f t="shared" si="73"/>
        <v>01/244521104RTokopedia</v>
      </c>
      <c r="BE2317" s="1">
        <v>45048</v>
      </c>
      <c r="BF2317" t="s">
        <v>16179</v>
      </c>
    </row>
    <row r="2318" spans="2:60" ht="13.5" customHeight="1" x14ac:dyDescent="0.35">
      <c r="B2318" s="10" t="s">
        <v>17</v>
      </c>
      <c r="C2318" s="10" t="s">
        <v>2517</v>
      </c>
      <c r="D2318" s="10" t="s">
        <v>193</v>
      </c>
      <c r="E2318" s="10" t="s">
        <v>194</v>
      </c>
      <c r="F2318" s="10" t="s">
        <v>215</v>
      </c>
      <c r="G2318" s="137">
        <v>176867044</v>
      </c>
      <c r="H2318" s="10"/>
      <c r="I2318" s="10">
        <v>4902430400671</v>
      </c>
      <c r="J2318" s="10" t="s">
        <v>7125</v>
      </c>
      <c r="K2318" s="10" t="s">
        <v>5999</v>
      </c>
      <c r="L2318" s="98">
        <f>IFERROR(VLOOKUP($F2318&amp;$C2318,Sales!$J:$W,9,0),0)</f>
        <v>0</v>
      </c>
      <c r="M2318" s="98">
        <f>IFERROR(VLOOKUP($F2318&amp;$C2318,Sales!$J:$W,10,0),0)</f>
        <v>0</v>
      </c>
      <c r="N2318" s="98">
        <f>IFERROR(VLOOKUP($F2318&amp;$C2318,Sales!$J:$W,11,0),0)</f>
        <v>0</v>
      </c>
      <c r="O2318" s="98">
        <f>IFERROR(VLOOKUP($F2318&amp;$C2318,Sales!$J:$W,12,0),0)</f>
        <v>0</v>
      </c>
      <c r="P2318" s="98">
        <f>IFERROR(VLOOKUP($F2318&amp;$C2318,Sales!$J:$W,13,0),0)</f>
        <v>0</v>
      </c>
      <c r="Q2318" s="98">
        <f>IFERROR(VLOOKUP($F2318&amp;$C2318,Sales!$A:$H,7,0),0)</f>
        <v>0</v>
      </c>
      <c r="R2318" s="41" t="str">
        <f t="shared" si="72"/>
        <v>ERROR</v>
      </c>
      <c r="S2318" s="15"/>
      <c r="T2318" s="15"/>
      <c r="U2318" s="15"/>
      <c r="V2318" s="15"/>
      <c r="W2318" s="15"/>
      <c r="X2318" s="15"/>
      <c r="Y2318" s="41"/>
      <c r="Z2318" s="41"/>
      <c r="AA2318" s="41"/>
      <c r="AB2318" s="15"/>
      <c r="AC2318" s="15"/>
      <c r="AD2318" s="15"/>
      <c r="AE2318" s="15"/>
      <c r="AF2318" s="15"/>
      <c r="AG2318" s="15"/>
      <c r="AH2318" s="15"/>
      <c r="AI2318" s="15"/>
      <c r="AJ2318" s="15"/>
      <c r="AK2318" s="15"/>
      <c r="AL2318" s="15"/>
      <c r="AM2318" s="15"/>
      <c r="AN2318" s="15"/>
      <c r="AO2318" s="15"/>
      <c r="AP2318" s="15"/>
      <c r="AQ2318" s="15"/>
      <c r="AR2318" s="15"/>
      <c r="AS2318" s="15"/>
      <c r="AT2318" s="15"/>
      <c r="AU2318" s="15"/>
      <c r="AV2318" s="15"/>
      <c r="AW2318" s="15"/>
      <c r="AX2318" s="15"/>
      <c r="AY2318" s="15"/>
      <c r="AZ2318" s="10">
        <v>1</v>
      </c>
      <c r="BA2318" t="s">
        <v>22</v>
      </c>
      <c r="BB2318" t="s">
        <v>88</v>
      </c>
      <c r="BD2318" s="39" t="str">
        <f t="shared" si="73"/>
        <v>01/244521104VTokopedia</v>
      </c>
    </row>
    <row r="2319" spans="2:60" ht="13.5" customHeight="1" x14ac:dyDescent="0.35">
      <c r="B2319" s="10" t="s">
        <v>17</v>
      </c>
      <c r="C2319" s="10" t="s">
        <v>2517</v>
      </c>
      <c r="D2319" s="10" t="s">
        <v>193</v>
      </c>
      <c r="E2319" s="10" t="s">
        <v>194</v>
      </c>
      <c r="F2319" s="10" t="s">
        <v>211</v>
      </c>
      <c r="G2319" s="137">
        <v>271258320</v>
      </c>
      <c r="H2319" s="10"/>
      <c r="I2319" s="10">
        <v>4902430752701</v>
      </c>
      <c r="J2319" s="10" t="s">
        <v>7126</v>
      </c>
      <c r="K2319" s="10" t="s">
        <v>7127</v>
      </c>
      <c r="L2319" s="98">
        <f>IFERROR(VLOOKUP($F2319&amp;$C2319,Sales!$J:$W,9,0),0)</f>
        <v>5982432.4324324345</v>
      </c>
      <c r="M2319" s="98">
        <f>IFERROR(VLOOKUP($F2319&amp;$C2319,Sales!$J:$W,10,0),0)</f>
        <v>18577027.027027003</v>
      </c>
      <c r="N2319" s="98">
        <f>IFERROR(VLOOKUP($F2319&amp;$C2319,Sales!$J:$W,11,0),0)</f>
        <v>2329999.9999999995</v>
      </c>
      <c r="O2319" s="98">
        <f>IFERROR(VLOOKUP($F2319&amp;$C2319,Sales!$J:$W,12,0),0)</f>
        <v>142.33333333333334</v>
      </c>
      <c r="P2319" s="98">
        <f>IFERROR(VLOOKUP($F2319&amp;$C2319,Sales!$J:$W,13,0),0)</f>
        <v>8963153.1531531457</v>
      </c>
      <c r="Q2319" s="98">
        <f>IFERROR(VLOOKUP($F2319&amp;$C2319,Sales!$A:$H,7,0),0)</f>
        <v>0</v>
      </c>
      <c r="R2319" s="41" t="str">
        <f t="shared" si="72"/>
        <v>ERROR</v>
      </c>
      <c r="S2319" s="15"/>
      <c r="T2319" s="15"/>
      <c r="U2319" s="15"/>
      <c r="V2319" s="15"/>
      <c r="W2319" s="15"/>
      <c r="X2319" s="15"/>
      <c r="Y2319" s="41"/>
      <c r="Z2319" s="41"/>
      <c r="AA2319" s="41"/>
      <c r="AB2319" s="15"/>
      <c r="AC2319" s="15"/>
      <c r="AD2319" s="15"/>
      <c r="AE2319" s="15"/>
      <c r="AF2319" s="15"/>
      <c r="AG2319" s="15"/>
      <c r="AH2319" s="15"/>
      <c r="AI2319" s="15"/>
      <c r="AJ2319" s="15"/>
      <c r="AK2319" s="15"/>
      <c r="AL2319" s="15"/>
      <c r="AM2319" s="15"/>
      <c r="AN2319" s="15"/>
      <c r="AO2319" s="15"/>
      <c r="AP2319" s="15"/>
      <c r="AQ2319" s="15"/>
      <c r="AR2319" s="15"/>
      <c r="AS2319" s="15"/>
      <c r="AT2319" s="15"/>
      <c r="AU2319" s="15"/>
      <c r="AV2319" s="15"/>
      <c r="AW2319" s="15"/>
      <c r="AX2319" s="82"/>
      <c r="AY2319" s="82"/>
      <c r="AZ2319" s="10">
        <v>1</v>
      </c>
      <c r="BA2319" t="s">
        <v>13952</v>
      </c>
      <c r="BB2319" t="s">
        <v>88</v>
      </c>
      <c r="BD2319" s="39" t="str">
        <f t="shared" si="73"/>
        <v>01/244521104YTokopedia</v>
      </c>
    </row>
    <row r="2320" spans="2:60" ht="13.5" customHeight="1" x14ac:dyDescent="0.35">
      <c r="B2320" s="10" t="s">
        <v>17</v>
      </c>
      <c r="C2320" s="10" t="s">
        <v>2517</v>
      </c>
      <c r="D2320" s="10" t="s">
        <v>193</v>
      </c>
      <c r="E2320" s="10" t="s">
        <v>194</v>
      </c>
      <c r="F2320" s="10" t="s">
        <v>223</v>
      </c>
      <c r="G2320" s="137">
        <v>271255973</v>
      </c>
      <c r="H2320" s="10"/>
      <c r="I2320" s="10">
        <v>4902430752626</v>
      </c>
      <c r="J2320" s="10" t="s">
        <v>7128</v>
      </c>
      <c r="K2320" s="10" t="s">
        <v>7129</v>
      </c>
      <c r="L2320" s="98">
        <f>IFERROR(VLOOKUP($F2320&amp;$C2320,Sales!$J:$W,9,0),0)</f>
        <v>0</v>
      </c>
      <c r="M2320" s="98">
        <f>IFERROR(VLOOKUP($F2320&amp;$C2320,Sales!$J:$W,10,0),0)</f>
        <v>0</v>
      </c>
      <c r="N2320" s="98">
        <f>IFERROR(VLOOKUP($F2320&amp;$C2320,Sales!$J:$W,11,0),0)</f>
        <v>0</v>
      </c>
      <c r="O2320" s="98">
        <f>IFERROR(VLOOKUP($F2320&amp;$C2320,Sales!$J:$W,12,0),0)</f>
        <v>0</v>
      </c>
      <c r="P2320" s="98">
        <f>IFERROR(VLOOKUP($F2320&amp;$C2320,Sales!$J:$W,13,0),0)</f>
        <v>0</v>
      </c>
      <c r="Q2320" s="98">
        <f>IFERROR(VLOOKUP($F2320&amp;$C2320,Sales!$A:$H,7,0),0)</f>
        <v>0</v>
      </c>
      <c r="R2320" s="41" t="str">
        <f t="shared" si="72"/>
        <v>ERROR</v>
      </c>
      <c r="S2320" s="15"/>
      <c r="T2320" s="15"/>
      <c r="U2320" s="15"/>
      <c r="V2320" s="15"/>
      <c r="W2320" s="15"/>
      <c r="X2320" s="15"/>
      <c r="Y2320" s="41"/>
      <c r="Z2320" s="41"/>
      <c r="AA2320" s="41"/>
      <c r="AB2320" s="15"/>
      <c r="AC2320" s="15"/>
      <c r="AD2320" s="15"/>
      <c r="AE2320" s="15"/>
      <c r="AF2320" s="15"/>
      <c r="AG2320" s="15"/>
      <c r="AH2320" s="15"/>
      <c r="AI2320" s="15"/>
      <c r="AJ2320" s="15"/>
      <c r="AK2320" s="15"/>
      <c r="AL2320" s="15"/>
      <c r="AM2320" s="15"/>
      <c r="AN2320" s="15"/>
      <c r="AO2320" s="15"/>
      <c r="AP2320" s="15"/>
      <c r="AQ2320" s="15"/>
      <c r="AR2320" s="15"/>
      <c r="AS2320" s="15"/>
      <c r="AT2320" s="15"/>
      <c r="AU2320" s="15"/>
      <c r="AV2320" s="15"/>
      <c r="AW2320" s="15"/>
      <c r="AX2320" s="82"/>
      <c r="AY2320" s="82"/>
      <c r="AZ2320" s="10">
        <v>1</v>
      </c>
      <c r="BA2320" t="s">
        <v>22</v>
      </c>
      <c r="BB2320" t="s">
        <v>88</v>
      </c>
      <c r="BD2320" s="39" t="str">
        <f t="shared" si="73"/>
        <v>01/244521104ZTokopedia</v>
      </c>
      <c r="BE2320" s="1">
        <v>44951</v>
      </c>
      <c r="BF2320" s="1" t="s">
        <v>14702</v>
      </c>
    </row>
    <row r="2321" spans="2:60" ht="13.5" customHeight="1" x14ac:dyDescent="0.35">
      <c r="B2321" s="10" t="s">
        <v>17</v>
      </c>
      <c r="C2321" s="10" t="s">
        <v>2517</v>
      </c>
      <c r="D2321" s="10" t="s">
        <v>193</v>
      </c>
      <c r="E2321" s="10" t="s">
        <v>194</v>
      </c>
      <c r="F2321" s="10" t="s">
        <v>225</v>
      </c>
      <c r="G2321" s="137">
        <v>455990477</v>
      </c>
      <c r="H2321" s="10"/>
      <c r="I2321" s="10">
        <v>4902430556392</v>
      </c>
      <c r="J2321" s="10" t="s">
        <v>7130</v>
      </c>
      <c r="K2321" s="10" t="s">
        <v>6000</v>
      </c>
      <c r="L2321" s="98">
        <f>IFERROR(VLOOKUP($F2321&amp;$C2321,Sales!$J:$W,9,0),0)</f>
        <v>10065135.135135124</v>
      </c>
      <c r="M2321" s="98">
        <f>IFERROR(VLOOKUP($F2321&amp;$C2321,Sales!$J:$W,10,0),0)</f>
        <v>12777297.297297264</v>
      </c>
      <c r="N2321" s="98">
        <f>IFERROR(VLOOKUP($F2321&amp;$C2321,Sales!$J:$W,11,0),0)</f>
        <v>14585405.405405372</v>
      </c>
      <c r="O2321" s="98">
        <f>IFERROR(VLOOKUP($F2321&amp;$C2321,Sales!$J:$W,12,0),0)</f>
        <v>207</v>
      </c>
      <c r="P2321" s="98">
        <f>IFERROR(VLOOKUP($F2321&amp;$C2321,Sales!$J:$W,13,0),0)</f>
        <v>12475945.945945919</v>
      </c>
      <c r="Q2321" s="98">
        <f>IFERROR(VLOOKUP($F2321&amp;$C2321,Sales!$A:$H,7,0),0)</f>
        <v>180810.8108108108</v>
      </c>
      <c r="R2321" s="41">
        <f t="shared" si="72"/>
        <v>1</v>
      </c>
      <c r="S2321" s="15">
        <v>1</v>
      </c>
      <c r="T2321" s="15"/>
      <c r="U2321" s="15"/>
      <c r="V2321" s="15">
        <v>1</v>
      </c>
      <c r="W2321" s="15">
        <v>1</v>
      </c>
      <c r="X2321" s="15">
        <v>1</v>
      </c>
      <c r="Y2321" s="41">
        <v>1</v>
      </c>
      <c r="Z2321" s="41">
        <v>1</v>
      </c>
      <c r="AA2321" s="41"/>
      <c r="AB2321" s="15"/>
      <c r="AC2321" s="15"/>
      <c r="AD2321" s="15"/>
      <c r="AE2321" s="15"/>
      <c r="AF2321" s="15"/>
      <c r="AG2321" s="15"/>
      <c r="AH2321" s="15"/>
      <c r="AI2321" s="15"/>
      <c r="AJ2321" s="15"/>
      <c r="AK2321" s="15"/>
      <c r="AL2321" s="15"/>
      <c r="AM2321" s="15"/>
      <c r="AN2321" s="15"/>
      <c r="AO2321" s="15"/>
      <c r="AP2321" s="15"/>
      <c r="AQ2321" s="15"/>
      <c r="AR2321" s="15"/>
      <c r="AS2321" s="15"/>
      <c r="AT2321" s="15"/>
      <c r="AU2321" s="15"/>
      <c r="AV2321" s="15"/>
      <c r="AW2321" s="15"/>
      <c r="AX2321" s="82"/>
      <c r="AY2321" s="82"/>
      <c r="AZ2321" s="10">
        <v>1</v>
      </c>
      <c r="BA2321" t="s">
        <v>13952</v>
      </c>
      <c r="BB2321" t="s">
        <v>23</v>
      </c>
      <c r="BD2321" s="39" t="str">
        <f t="shared" si="73"/>
        <v>01/244521105KTokopedia</v>
      </c>
      <c r="BH2321" t="s">
        <v>225</v>
      </c>
    </row>
    <row r="2322" spans="2:60" ht="13.5" customHeight="1" x14ac:dyDescent="0.35">
      <c r="B2322" s="10" t="s">
        <v>17</v>
      </c>
      <c r="C2322" s="10" t="s">
        <v>2517</v>
      </c>
      <c r="D2322" s="10" t="s">
        <v>193</v>
      </c>
      <c r="E2322" s="10" t="s">
        <v>194</v>
      </c>
      <c r="F2322" s="10" t="s">
        <v>231</v>
      </c>
      <c r="G2322" s="137">
        <v>490218998</v>
      </c>
      <c r="H2322" s="10"/>
      <c r="I2322" s="10">
        <v>4902430281331</v>
      </c>
      <c r="J2322" s="10" t="s">
        <v>7131</v>
      </c>
      <c r="K2322" s="10" t="s">
        <v>7132</v>
      </c>
      <c r="L2322" s="98">
        <f>IFERROR(VLOOKUP($F2322&amp;$C2322,Sales!$J:$W,9,0),0)</f>
        <v>177676756.75675386</v>
      </c>
      <c r="M2322" s="98">
        <f>IFERROR(VLOOKUP($F2322&amp;$C2322,Sales!$J:$W,10,0),0)</f>
        <v>98059729.729729354</v>
      </c>
      <c r="N2322" s="98">
        <f>IFERROR(VLOOKUP($F2322&amp;$C2322,Sales!$J:$W,11,0),0)</f>
        <v>151338648.64864787</v>
      </c>
      <c r="O2322" s="98">
        <f>IFERROR(VLOOKUP($F2322&amp;$C2322,Sales!$J:$W,12,0),0)</f>
        <v>2362</v>
      </c>
      <c r="P2322" s="98">
        <f>IFERROR(VLOOKUP($F2322&amp;$C2322,Sales!$J:$W,13,0),0)</f>
        <v>142358378.37837705</v>
      </c>
      <c r="Q2322" s="98">
        <f>IFERROR(VLOOKUP($F2322&amp;$C2322,Sales!$A:$H,7,0),0)</f>
        <v>5183243.2432432445</v>
      </c>
      <c r="R2322" s="41">
        <f t="shared" si="72"/>
        <v>1</v>
      </c>
      <c r="S2322" s="15">
        <v>1</v>
      </c>
      <c r="T2322" s="15"/>
      <c r="U2322" s="15"/>
      <c r="V2322" s="15">
        <v>1</v>
      </c>
      <c r="W2322" s="15">
        <v>1</v>
      </c>
      <c r="X2322" s="15">
        <v>1</v>
      </c>
      <c r="Y2322" s="41">
        <v>1</v>
      </c>
      <c r="Z2322" s="41">
        <v>1</v>
      </c>
      <c r="AA2322" s="41"/>
      <c r="AB2322" s="15"/>
      <c r="AC2322" s="15"/>
      <c r="AD2322" s="15"/>
      <c r="AE2322" s="15"/>
      <c r="AF2322" s="15"/>
      <c r="AG2322" s="15"/>
      <c r="AH2322" s="15"/>
      <c r="AI2322" s="15"/>
      <c r="AJ2322" s="15"/>
      <c r="AK2322" s="15"/>
      <c r="AL2322" s="15"/>
      <c r="AM2322" s="15"/>
      <c r="AN2322" s="15"/>
      <c r="AO2322" s="15"/>
      <c r="AP2322" s="15"/>
      <c r="AQ2322" s="15"/>
      <c r="AR2322" s="15"/>
      <c r="AS2322" s="15"/>
      <c r="AT2322" s="15"/>
      <c r="AU2322" s="15"/>
      <c r="AV2322" s="15"/>
      <c r="AW2322" s="15"/>
      <c r="AX2322" s="82"/>
      <c r="AY2322" s="82"/>
      <c r="AZ2322" s="10">
        <v>1</v>
      </c>
      <c r="BA2322" t="s">
        <v>13952</v>
      </c>
      <c r="BB2322" t="s">
        <v>23</v>
      </c>
      <c r="BD2322" s="39" t="str">
        <f t="shared" si="73"/>
        <v>01/244521105LTokopedia</v>
      </c>
      <c r="BH2322" t="s">
        <v>231</v>
      </c>
    </row>
    <row r="2323" spans="2:60" ht="13.5" customHeight="1" x14ac:dyDescent="0.35">
      <c r="B2323" s="10" t="s">
        <v>17</v>
      </c>
      <c r="C2323" s="10" t="s">
        <v>2517</v>
      </c>
      <c r="D2323" s="10" t="s">
        <v>193</v>
      </c>
      <c r="E2323" s="10" t="s">
        <v>194</v>
      </c>
      <c r="F2323" s="10" t="s">
        <v>221</v>
      </c>
      <c r="G2323" s="137">
        <v>785001216</v>
      </c>
      <c r="H2323" s="10"/>
      <c r="I2323" s="10">
        <v>4902430565585</v>
      </c>
      <c r="J2323" s="10" t="s">
        <v>7133</v>
      </c>
      <c r="K2323" s="10" t="s">
        <v>4365</v>
      </c>
      <c r="L2323" s="98">
        <f>IFERROR(VLOOKUP($F2323&amp;$C2323,Sales!$J:$W,9,0),0)</f>
        <v>17538648.648648575</v>
      </c>
      <c r="M2323" s="98">
        <f>IFERROR(VLOOKUP($F2323&amp;$C2323,Sales!$J:$W,10,0),0)</f>
        <v>18924864.864864781</v>
      </c>
      <c r="N2323" s="98">
        <f>IFERROR(VLOOKUP($F2323&amp;$C2323,Sales!$J:$W,11,0),0)</f>
        <v>34173243.243242949</v>
      </c>
      <c r="O2323" s="98">
        <f>IFERROR(VLOOKUP($F2323&amp;$C2323,Sales!$J:$W,12,0),0)</f>
        <v>390.66666666666669</v>
      </c>
      <c r="P2323" s="98">
        <f>IFERROR(VLOOKUP($F2323&amp;$C2323,Sales!$J:$W,13,0),0)</f>
        <v>23545585.585585434</v>
      </c>
      <c r="Q2323" s="98">
        <f>IFERROR(VLOOKUP($F2323&amp;$C2323,Sales!$A:$H,7,0),0)</f>
        <v>1446486.4864864866</v>
      </c>
      <c r="R2323" s="41">
        <f t="shared" si="72"/>
        <v>1</v>
      </c>
      <c r="S2323" s="15">
        <v>1</v>
      </c>
      <c r="T2323" s="15"/>
      <c r="U2323" s="15"/>
      <c r="V2323" s="15">
        <v>1</v>
      </c>
      <c r="W2323" s="15">
        <v>1</v>
      </c>
      <c r="X2323" s="15">
        <v>1</v>
      </c>
      <c r="Y2323" s="41">
        <v>1</v>
      </c>
      <c r="Z2323" s="41">
        <v>1</v>
      </c>
      <c r="AA2323" s="41"/>
      <c r="AB2323" s="15"/>
      <c r="AC2323" s="15"/>
      <c r="AD2323" s="15"/>
      <c r="AE2323" s="15"/>
      <c r="AF2323" s="15"/>
      <c r="AG2323" s="15"/>
      <c r="AH2323" s="15"/>
      <c r="AI2323" s="15"/>
      <c r="AJ2323" s="15"/>
      <c r="AK2323" s="15"/>
      <c r="AL2323" s="15"/>
      <c r="AM2323" s="15"/>
      <c r="AN2323" s="15"/>
      <c r="AO2323" s="15"/>
      <c r="AP2323" s="15"/>
      <c r="AQ2323" s="15"/>
      <c r="AR2323" s="15"/>
      <c r="AS2323" s="15"/>
      <c r="AT2323" s="15"/>
      <c r="AU2323" s="15"/>
      <c r="AV2323" s="15"/>
      <c r="AW2323" s="15"/>
      <c r="AX2323" s="82"/>
      <c r="AY2323" s="82"/>
      <c r="AZ2323" s="10">
        <v>1</v>
      </c>
      <c r="BA2323" t="s">
        <v>13952</v>
      </c>
      <c r="BB2323" t="s">
        <v>23</v>
      </c>
      <c r="BD2323" s="39" t="str">
        <f t="shared" si="73"/>
        <v>01/244521105MTokopedia</v>
      </c>
      <c r="BH2323" t="s">
        <v>221</v>
      </c>
    </row>
    <row r="2324" spans="2:60" ht="13.5" customHeight="1" x14ac:dyDescent="0.35">
      <c r="B2324" s="10" t="s">
        <v>17</v>
      </c>
      <c r="C2324" s="10" t="s">
        <v>2517</v>
      </c>
      <c r="D2324" s="10" t="s">
        <v>193</v>
      </c>
      <c r="E2324" s="10" t="s">
        <v>194</v>
      </c>
      <c r="F2324" s="10" t="s">
        <v>217</v>
      </c>
      <c r="G2324" s="137">
        <v>460577656</v>
      </c>
      <c r="H2324" s="10"/>
      <c r="I2324" s="10">
        <v>4902430430999</v>
      </c>
      <c r="J2324" s="10" t="s">
        <v>7134</v>
      </c>
      <c r="K2324" s="10" t="s">
        <v>7135</v>
      </c>
      <c r="L2324" s="98">
        <f>IFERROR(VLOOKUP($F2324&amp;$C2324,Sales!$J:$W,9,0),0)</f>
        <v>89682162.162161902</v>
      </c>
      <c r="M2324" s="98">
        <f>IFERROR(VLOOKUP($F2324&amp;$C2324,Sales!$J:$W,10,0),0)</f>
        <v>64730270.270270504</v>
      </c>
      <c r="N2324" s="98">
        <f>IFERROR(VLOOKUP($F2324&amp;$C2324,Sales!$J:$W,11,0),0)</f>
        <v>67321891.891892239</v>
      </c>
      <c r="O2324" s="98">
        <f>IFERROR(VLOOKUP($F2324&amp;$C2324,Sales!$J:$W,12,0),0)</f>
        <v>1226.3333333333333</v>
      </c>
      <c r="P2324" s="98">
        <f>IFERROR(VLOOKUP($F2324&amp;$C2324,Sales!$J:$W,13,0),0)</f>
        <v>73911441.441441551</v>
      </c>
      <c r="Q2324" s="98">
        <f>IFERROR(VLOOKUP($F2324&amp;$C2324,Sales!$A:$H,7,0),0)</f>
        <v>1567027.0270270272</v>
      </c>
      <c r="R2324" s="41">
        <f t="shared" si="72"/>
        <v>1</v>
      </c>
      <c r="S2324" s="15">
        <v>1</v>
      </c>
      <c r="T2324" s="15"/>
      <c r="U2324" s="15"/>
      <c r="V2324" s="15">
        <v>1</v>
      </c>
      <c r="W2324" s="15">
        <v>1</v>
      </c>
      <c r="X2324" s="15">
        <v>1</v>
      </c>
      <c r="Y2324" s="41">
        <v>1</v>
      </c>
      <c r="Z2324" s="41">
        <v>1</v>
      </c>
      <c r="AA2324" s="41"/>
      <c r="AB2324" s="15"/>
      <c r="AC2324" s="15"/>
      <c r="AD2324" s="15"/>
      <c r="AE2324" s="15"/>
      <c r="AF2324" s="15"/>
      <c r="AG2324" s="15"/>
      <c r="AH2324" s="15"/>
      <c r="AI2324" s="15"/>
      <c r="AJ2324" s="15"/>
      <c r="AK2324" s="15"/>
      <c r="AL2324" s="15"/>
      <c r="AM2324" s="15"/>
      <c r="AN2324" s="15"/>
      <c r="AO2324" s="15"/>
      <c r="AP2324" s="15"/>
      <c r="AQ2324" s="15"/>
      <c r="AR2324" s="15"/>
      <c r="AS2324" s="15"/>
      <c r="AT2324" s="15"/>
      <c r="AU2324" s="15"/>
      <c r="AV2324" s="15"/>
      <c r="AW2324" s="15"/>
      <c r="AX2324" s="82"/>
      <c r="AY2324" s="82"/>
      <c r="AZ2324" s="10">
        <v>1</v>
      </c>
      <c r="BA2324" t="s">
        <v>13952</v>
      </c>
      <c r="BB2324" t="s">
        <v>23</v>
      </c>
      <c r="BD2324" s="39" t="str">
        <f t="shared" si="73"/>
        <v>01/244521105NTokopedia</v>
      </c>
      <c r="BH2324" t="s">
        <v>217</v>
      </c>
    </row>
    <row r="2325" spans="2:60" ht="13.5" customHeight="1" x14ac:dyDescent="0.35">
      <c r="B2325" s="10" t="s">
        <v>17</v>
      </c>
      <c r="C2325" s="10" t="s">
        <v>2517</v>
      </c>
      <c r="D2325" s="10" t="s">
        <v>193</v>
      </c>
      <c r="E2325" s="10" t="s">
        <v>194</v>
      </c>
      <c r="F2325" s="10" t="s">
        <v>219</v>
      </c>
      <c r="G2325" s="137">
        <v>731443623</v>
      </c>
      <c r="H2325" s="10"/>
      <c r="I2325" s="10">
        <v>4902430411776</v>
      </c>
      <c r="J2325" s="10" t="s">
        <v>7136</v>
      </c>
      <c r="K2325" s="10" t="s">
        <v>7137</v>
      </c>
      <c r="L2325" s="98">
        <f>IFERROR(VLOOKUP($F2325&amp;$C2325,Sales!$J:$W,9,0),0)</f>
        <v>1661711.711711711</v>
      </c>
      <c r="M2325" s="98">
        <f>IFERROR(VLOOKUP($F2325&amp;$C2325,Sales!$J:$W,10,0),0)</f>
        <v>1179279.2792792793</v>
      </c>
      <c r="N2325" s="98">
        <f>IFERROR(VLOOKUP($F2325&amp;$C2325,Sales!$J:$W,11,0),0)</f>
        <v>1608108.1081081072</v>
      </c>
      <c r="O2325" s="98">
        <f>IFERROR(VLOOKUP($F2325&amp;$C2325,Sales!$J:$W,12,0),0)</f>
        <v>27.666666666666668</v>
      </c>
      <c r="P2325" s="98">
        <f>IFERROR(VLOOKUP($F2325&amp;$C2325,Sales!$J:$W,13,0),0)</f>
        <v>1483033.0330330327</v>
      </c>
      <c r="Q2325" s="98">
        <f>IFERROR(VLOOKUP($F2325&amp;$C2325,Sales!$A:$H,7,0),0)</f>
        <v>160810.8108108108</v>
      </c>
      <c r="R2325" s="41">
        <f t="shared" si="72"/>
        <v>1</v>
      </c>
      <c r="S2325" s="15">
        <v>1</v>
      </c>
      <c r="T2325" s="15"/>
      <c r="U2325" s="15"/>
      <c r="V2325" s="15">
        <v>1</v>
      </c>
      <c r="W2325" s="15">
        <v>1</v>
      </c>
      <c r="X2325" s="15">
        <v>1</v>
      </c>
      <c r="Y2325" s="41">
        <v>1</v>
      </c>
      <c r="Z2325" s="41">
        <v>1</v>
      </c>
      <c r="AA2325" s="41"/>
      <c r="AB2325" s="15"/>
      <c r="AC2325" s="15"/>
      <c r="AD2325" s="15"/>
      <c r="AE2325" s="15"/>
      <c r="AF2325" s="15"/>
      <c r="AG2325" s="15"/>
      <c r="AH2325" s="15"/>
      <c r="AI2325" s="15"/>
      <c r="AJ2325" s="15"/>
      <c r="AK2325" s="15"/>
      <c r="AL2325" s="15"/>
      <c r="AM2325" s="15"/>
      <c r="AN2325" s="15"/>
      <c r="AO2325" s="15"/>
      <c r="AP2325" s="15"/>
      <c r="AQ2325" s="15"/>
      <c r="AR2325" s="15"/>
      <c r="AS2325" s="15"/>
      <c r="AT2325" s="15"/>
      <c r="AU2325" s="15"/>
      <c r="AV2325" s="15"/>
      <c r="AW2325" s="15"/>
      <c r="AX2325" s="82"/>
      <c r="AY2325" s="82"/>
      <c r="AZ2325" s="10">
        <v>1</v>
      </c>
      <c r="BA2325" t="s">
        <v>22</v>
      </c>
      <c r="BB2325" t="s">
        <v>23</v>
      </c>
      <c r="BD2325" s="39" t="str">
        <f t="shared" si="73"/>
        <v>01/244521105OTokopedia</v>
      </c>
    </row>
    <row r="2326" spans="2:60" ht="13.5" customHeight="1" x14ac:dyDescent="0.35">
      <c r="B2326" s="10" t="s">
        <v>17</v>
      </c>
      <c r="C2326" s="10" t="s">
        <v>2517</v>
      </c>
      <c r="D2326" s="10" t="s">
        <v>193</v>
      </c>
      <c r="E2326" s="10" t="s">
        <v>194</v>
      </c>
      <c r="F2326" s="10" t="s">
        <v>203</v>
      </c>
      <c r="G2326" s="137">
        <v>494980254</v>
      </c>
      <c r="H2326" s="10"/>
      <c r="I2326" s="10">
        <v>4902430397827</v>
      </c>
      <c r="J2326" s="10" t="s">
        <v>7138</v>
      </c>
      <c r="K2326" s="10" t="s">
        <v>7139</v>
      </c>
      <c r="L2326" s="98">
        <f>IFERROR(VLOOKUP($F2326&amp;$C2326,Sales!$J:$W,9,0),0)</f>
        <v>1125675.6486486485</v>
      </c>
      <c r="M2326" s="98">
        <f>IFERROR(VLOOKUP($F2326&amp;$C2326,Sales!$J:$W,10,0),0)</f>
        <v>268018.01801801799</v>
      </c>
      <c r="N2326" s="98">
        <f>IFERROR(VLOOKUP($F2326&amp;$C2326,Sales!$J:$W,11,0),0)</f>
        <v>321621.6126126126</v>
      </c>
      <c r="O2326" s="98">
        <f>IFERROR(VLOOKUP($F2326&amp;$C2326,Sales!$J:$W,12,0),0)</f>
        <v>10.666666666666666</v>
      </c>
      <c r="P2326" s="98">
        <f>IFERROR(VLOOKUP($F2326&amp;$C2326,Sales!$J:$W,13,0),0)</f>
        <v>571771.75975975965</v>
      </c>
      <c r="Q2326" s="98">
        <f>IFERROR(VLOOKUP($F2326&amp;$C2326,Sales!$A:$H,7,0),0)</f>
        <v>53603.603603603602</v>
      </c>
      <c r="R2326" s="41">
        <f t="shared" si="72"/>
        <v>1</v>
      </c>
      <c r="S2326" s="15">
        <v>1</v>
      </c>
      <c r="T2326" s="15"/>
      <c r="U2326" s="15"/>
      <c r="V2326" s="15">
        <v>1</v>
      </c>
      <c r="W2326" s="15">
        <v>1</v>
      </c>
      <c r="X2326" s="15">
        <v>1</v>
      </c>
      <c r="Y2326" s="41">
        <v>1</v>
      </c>
      <c r="Z2326" s="41">
        <v>1</v>
      </c>
      <c r="AA2326" s="41"/>
      <c r="AB2326" s="15"/>
      <c r="AC2326" s="15"/>
      <c r="AD2326" s="15"/>
      <c r="AE2326" s="15"/>
      <c r="AF2326" s="15"/>
      <c r="AG2326" s="15"/>
      <c r="AH2326" s="15"/>
      <c r="AI2326" s="15"/>
      <c r="AJ2326" s="15"/>
      <c r="AK2326" s="15"/>
      <c r="AL2326" s="15"/>
      <c r="AM2326" s="15"/>
      <c r="AN2326" s="15"/>
      <c r="AO2326" s="15"/>
      <c r="AP2326" s="15"/>
      <c r="AQ2326" s="15"/>
      <c r="AR2326" s="15"/>
      <c r="AS2326" s="15"/>
      <c r="AT2326" s="15"/>
      <c r="AU2326" s="15"/>
      <c r="AV2326" s="15"/>
      <c r="AW2326" s="15"/>
      <c r="AX2326" s="82"/>
      <c r="AY2326" s="82"/>
      <c r="AZ2326" s="10">
        <v>1</v>
      </c>
      <c r="BA2326" t="s">
        <v>22</v>
      </c>
      <c r="BB2326" t="s">
        <v>23</v>
      </c>
      <c r="BD2326" s="39" t="str">
        <f t="shared" si="73"/>
        <v>01/244521105QTokopedia</v>
      </c>
    </row>
    <row r="2327" spans="2:60" ht="13.5" customHeight="1" x14ac:dyDescent="0.35">
      <c r="B2327" s="10" t="s">
        <v>17</v>
      </c>
      <c r="C2327" s="10" t="s">
        <v>2517</v>
      </c>
      <c r="D2327" s="10" t="s">
        <v>193</v>
      </c>
      <c r="E2327" s="10" t="s">
        <v>194</v>
      </c>
      <c r="F2327" s="10" t="s">
        <v>213</v>
      </c>
      <c r="G2327" s="137">
        <v>785007897</v>
      </c>
      <c r="H2327" s="10"/>
      <c r="I2327" s="10">
        <v>4902430553643</v>
      </c>
      <c r="J2327" s="10" t="s">
        <v>7140</v>
      </c>
      <c r="K2327" s="166" t="s">
        <v>7141</v>
      </c>
      <c r="L2327" s="98">
        <f>IFERROR(VLOOKUP($F2327&amp;$C2327,Sales!$J:$W,9,0),0)</f>
        <v>911261.26126126107</v>
      </c>
      <c r="M2327" s="98">
        <f>IFERROR(VLOOKUP($F2327&amp;$C2327,Sales!$J:$W,10,0),0)</f>
        <v>428828.82882882882</v>
      </c>
      <c r="N2327" s="98">
        <f>IFERROR(VLOOKUP($F2327&amp;$C2327,Sales!$J:$W,11,0),0)</f>
        <v>857657.65765765752</v>
      </c>
      <c r="O2327" s="98">
        <f>IFERROR(VLOOKUP($F2327&amp;$C2327,Sales!$J:$W,12,0),0)</f>
        <v>13.666666666666666</v>
      </c>
      <c r="P2327" s="98">
        <f>IFERROR(VLOOKUP($F2327&amp;$C2327,Sales!$J:$W,13,0),0)</f>
        <v>732582.58258258237</v>
      </c>
      <c r="Q2327" s="98">
        <f>IFERROR(VLOOKUP($F2327&amp;$C2327,Sales!$A:$H,7,0),0)</f>
        <v>0</v>
      </c>
      <c r="R2327" s="41">
        <f t="shared" si="72"/>
        <v>1</v>
      </c>
      <c r="S2327" s="15">
        <v>1</v>
      </c>
      <c r="T2327" s="15"/>
      <c r="U2327" s="15"/>
      <c r="V2327" s="15">
        <v>1</v>
      </c>
      <c r="W2327" s="15">
        <v>1</v>
      </c>
      <c r="X2327" s="15">
        <v>1</v>
      </c>
      <c r="Y2327" s="41">
        <v>1</v>
      </c>
      <c r="Z2327" s="41">
        <v>1</v>
      </c>
      <c r="AA2327" s="41"/>
      <c r="AB2327" s="15"/>
      <c r="AC2327" s="15"/>
      <c r="AD2327" s="15"/>
      <c r="AE2327" s="15"/>
      <c r="AF2327" s="15"/>
      <c r="AG2327" s="15"/>
      <c r="AH2327" s="15"/>
      <c r="AI2327" s="15"/>
      <c r="AJ2327" s="15"/>
      <c r="AK2327" s="15"/>
      <c r="AL2327" s="15"/>
      <c r="AM2327" s="15"/>
      <c r="AN2327" s="15"/>
      <c r="AO2327" s="15"/>
      <c r="AP2327" s="15"/>
      <c r="AQ2327" s="15"/>
      <c r="AR2327" s="15"/>
      <c r="AS2327" s="15"/>
      <c r="AT2327" s="15"/>
      <c r="AU2327" s="15"/>
      <c r="AV2327" s="15"/>
      <c r="AW2327" s="15"/>
      <c r="AX2327" s="82"/>
      <c r="AY2327" s="82"/>
      <c r="AZ2327" s="10">
        <v>1</v>
      </c>
      <c r="BA2327" t="s">
        <v>22</v>
      </c>
      <c r="BB2327" t="s">
        <v>23</v>
      </c>
      <c r="BD2327" s="39" t="str">
        <f t="shared" si="73"/>
        <v>01/244521105STokopedia</v>
      </c>
    </row>
    <row r="2328" spans="2:60" ht="13.5" customHeight="1" x14ac:dyDescent="0.35">
      <c r="B2328" s="10" t="s">
        <v>17</v>
      </c>
      <c r="C2328" s="10" t="s">
        <v>2517</v>
      </c>
      <c r="D2328" s="10" t="s">
        <v>193</v>
      </c>
      <c r="E2328" s="10" t="s">
        <v>194</v>
      </c>
      <c r="F2328" s="10" t="s">
        <v>783</v>
      </c>
      <c r="G2328" s="137">
        <v>495015601</v>
      </c>
      <c r="H2328" s="10"/>
      <c r="I2328" s="10">
        <v>4902430142083</v>
      </c>
      <c r="J2328" s="10" t="s">
        <v>7142</v>
      </c>
      <c r="K2328" s="10" t="s">
        <v>7143</v>
      </c>
      <c r="L2328" s="98">
        <f>IFERROR(VLOOKUP($F2328&amp;$C2328,Sales!$J:$W,9,0),0)</f>
        <v>414954.95495495497</v>
      </c>
      <c r="M2328" s="98">
        <f>IFERROR(VLOOKUP($F2328&amp;$C2328,Sales!$J:$W,10,0),0)</f>
        <v>414954.95495495497</v>
      </c>
      <c r="N2328" s="98">
        <f>IFERROR(VLOOKUP($F2328&amp;$C2328,Sales!$J:$W,11,0),0)</f>
        <v>207477.47747747746</v>
      </c>
      <c r="O2328" s="98">
        <f>IFERROR(VLOOKUP($F2328&amp;$C2328,Sales!$J:$W,12,0),0)</f>
        <v>11.666666666666666</v>
      </c>
      <c r="P2328" s="98">
        <f>IFERROR(VLOOKUP($F2328&amp;$C2328,Sales!$J:$W,13,0),0)</f>
        <v>345795.7957957958</v>
      </c>
      <c r="Q2328" s="98">
        <f>IFERROR(VLOOKUP($F2328&amp;$C2328,Sales!$A:$H,7,0),0)</f>
        <v>29639.639639639638</v>
      </c>
      <c r="R2328" s="41">
        <f t="shared" si="72"/>
        <v>1</v>
      </c>
      <c r="S2328" s="15">
        <v>1</v>
      </c>
      <c r="T2328" s="15"/>
      <c r="U2328" s="15"/>
      <c r="V2328" s="15">
        <v>1</v>
      </c>
      <c r="W2328" s="15">
        <v>1</v>
      </c>
      <c r="X2328" s="15">
        <v>1</v>
      </c>
      <c r="Y2328" s="41">
        <v>1</v>
      </c>
      <c r="Z2328" s="41">
        <v>1</v>
      </c>
      <c r="AA2328" s="41"/>
      <c r="AB2328" s="15"/>
      <c r="AC2328" s="15"/>
      <c r="AD2328" s="15"/>
      <c r="AE2328" s="15"/>
      <c r="AF2328" s="15"/>
      <c r="AG2328" s="15"/>
      <c r="AH2328" s="15"/>
      <c r="AI2328" s="15"/>
      <c r="AJ2328" s="15"/>
      <c r="AK2328" s="15"/>
      <c r="AL2328" s="15"/>
      <c r="AM2328" s="15"/>
      <c r="AN2328" s="15"/>
      <c r="AO2328" s="15"/>
      <c r="AP2328" s="15"/>
      <c r="AQ2328" s="15"/>
      <c r="AR2328" s="15"/>
      <c r="AS2328" s="15"/>
      <c r="AT2328" s="15"/>
      <c r="AU2328" s="15"/>
      <c r="AV2328" s="15"/>
      <c r="AW2328" s="15"/>
      <c r="AX2328" s="82"/>
      <c r="AY2328" s="82"/>
      <c r="AZ2328" s="10">
        <v>1</v>
      </c>
      <c r="BA2328" t="s">
        <v>22</v>
      </c>
      <c r="BB2328" t="s">
        <v>23</v>
      </c>
      <c r="BD2328" s="39" t="str">
        <f t="shared" si="73"/>
        <v>01/244521105TTokopedia</v>
      </c>
    </row>
    <row r="2329" spans="2:60" ht="13.5" customHeight="1" x14ac:dyDescent="0.35">
      <c r="B2329" s="10" t="s">
        <v>17</v>
      </c>
      <c r="C2329" s="10" t="s">
        <v>2517</v>
      </c>
      <c r="D2329" s="10" t="s">
        <v>193</v>
      </c>
      <c r="E2329" s="10" t="s">
        <v>194</v>
      </c>
      <c r="F2329" s="10" t="s">
        <v>1848</v>
      </c>
      <c r="G2329" s="137">
        <v>459806404</v>
      </c>
      <c r="H2329" s="10"/>
      <c r="I2329" s="10">
        <v>4902430102254</v>
      </c>
      <c r="J2329" s="10" t="s">
        <v>7144</v>
      </c>
      <c r="K2329" s="10" t="s">
        <v>7145</v>
      </c>
      <c r="L2329" s="98">
        <f>IFERROR(VLOOKUP($F2329&amp;$C2329,Sales!$J:$W,9,0),0)</f>
        <v>681711.71171171172</v>
      </c>
      <c r="M2329" s="98">
        <f>IFERROR(VLOOKUP($F2329&amp;$C2329,Sales!$J:$W,10,0),0)</f>
        <v>385315.31531531533</v>
      </c>
      <c r="N2329" s="98">
        <f>IFERROR(VLOOKUP($F2329&amp;$C2329,Sales!$J:$W,11,0),0)</f>
        <v>592792.79279279278</v>
      </c>
      <c r="O2329" s="98">
        <f>IFERROR(VLOOKUP($F2329&amp;$C2329,Sales!$J:$W,12,0),0)</f>
        <v>18.666666666666668</v>
      </c>
      <c r="P2329" s="98">
        <f>IFERROR(VLOOKUP($F2329&amp;$C2329,Sales!$J:$W,13,0),0)</f>
        <v>553273.27327327325</v>
      </c>
      <c r="Q2329" s="98">
        <f>IFERROR(VLOOKUP($F2329&amp;$C2329,Sales!$A:$H,7,0),0)</f>
        <v>0</v>
      </c>
      <c r="R2329" s="41">
        <f t="shared" si="72"/>
        <v>1</v>
      </c>
      <c r="S2329" s="15">
        <v>1</v>
      </c>
      <c r="T2329" s="15"/>
      <c r="U2329" s="15"/>
      <c r="V2329" s="15">
        <v>1</v>
      </c>
      <c r="W2329" s="15">
        <v>1</v>
      </c>
      <c r="X2329" s="15">
        <v>1</v>
      </c>
      <c r="Y2329" s="41">
        <v>1</v>
      </c>
      <c r="Z2329" s="41">
        <v>1</v>
      </c>
      <c r="AA2329" s="41"/>
      <c r="AB2329" s="15"/>
      <c r="AC2329" s="15"/>
      <c r="AD2329" s="15"/>
      <c r="AE2329" s="15"/>
      <c r="AF2329" s="15"/>
      <c r="AG2329" s="15"/>
      <c r="AH2329" s="15"/>
      <c r="AI2329" s="15"/>
      <c r="AJ2329" s="15"/>
      <c r="AK2329" s="15"/>
      <c r="AL2329" s="15"/>
      <c r="AM2329" s="15"/>
      <c r="AN2329" s="15"/>
      <c r="AO2329" s="15"/>
      <c r="AP2329" s="15"/>
      <c r="AQ2329" s="15"/>
      <c r="AR2329" s="15"/>
      <c r="AS2329" s="15"/>
      <c r="AT2329" s="15"/>
      <c r="AU2329" s="15"/>
      <c r="AV2329" s="15"/>
      <c r="AW2329" s="15"/>
      <c r="AX2329" s="82"/>
      <c r="AY2329" s="82"/>
      <c r="AZ2329" s="10">
        <v>1</v>
      </c>
      <c r="BA2329" t="s">
        <v>22</v>
      </c>
      <c r="BB2329" t="s">
        <v>23</v>
      </c>
      <c r="BD2329" s="39" t="str">
        <f t="shared" si="73"/>
        <v>01/244521105UTokopedia</v>
      </c>
    </row>
    <row r="2330" spans="2:60" ht="13.5" customHeight="1" x14ac:dyDescent="0.35">
      <c r="B2330" s="10" t="s">
        <v>17</v>
      </c>
      <c r="C2330" s="10" t="s">
        <v>2517</v>
      </c>
      <c r="D2330" s="10" t="s">
        <v>193</v>
      </c>
      <c r="E2330" s="10" t="s">
        <v>194</v>
      </c>
      <c r="F2330" s="10" t="s">
        <v>776</v>
      </c>
      <c r="G2330" s="137">
        <v>459809437</v>
      </c>
      <c r="H2330" s="10"/>
      <c r="I2330" s="10">
        <v>4902430102247</v>
      </c>
      <c r="J2330" s="10" t="s">
        <v>7146</v>
      </c>
      <c r="K2330" s="10" t="s">
        <v>6001</v>
      </c>
      <c r="L2330" s="98">
        <f>IFERROR(VLOOKUP($F2330&amp;$C2330,Sales!$J:$W,9,0),0)</f>
        <v>681711.71171171172</v>
      </c>
      <c r="M2330" s="98">
        <f>IFERROR(VLOOKUP($F2330&amp;$C2330,Sales!$J:$W,10,0),0)</f>
        <v>652072.07207207207</v>
      </c>
      <c r="N2330" s="98">
        <f>IFERROR(VLOOKUP($F2330&amp;$C2330,Sales!$J:$W,11,0),0)</f>
        <v>1155945.945945946</v>
      </c>
      <c r="O2330" s="98">
        <f>IFERROR(VLOOKUP($F2330&amp;$C2330,Sales!$J:$W,12,0),0)</f>
        <v>28</v>
      </c>
      <c r="P2330" s="98">
        <f>IFERROR(VLOOKUP($F2330&amp;$C2330,Sales!$J:$W,13,0),0)</f>
        <v>829909.90990990994</v>
      </c>
      <c r="Q2330" s="98">
        <f>IFERROR(VLOOKUP($F2330&amp;$C2330,Sales!$A:$H,7,0),0)</f>
        <v>29639.639639639638</v>
      </c>
      <c r="R2330" s="41">
        <f t="shared" si="72"/>
        <v>1</v>
      </c>
      <c r="S2330" s="15">
        <v>1</v>
      </c>
      <c r="T2330" s="15"/>
      <c r="U2330" s="15"/>
      <c r="V2330" s="15">
        <v>1</v>
      </c>
      <c r="W2330" s="15">
        <v>1</v>
      </c>
      <c r="X2330" s="15">
        <v>1</v>
      </c>
      <c r="Y2330" s="41">
        <v>1</v>
      </c>
      <c r="Z2330" s="41">
        <v>1</v>
      </c>
      <c r="AA2330" s="41"/>
      <c r="AB2330" s="15"/>
      <c r="AC2330" s="15"/>
      <c r="AD2330" s="15"/>
      <c r="AE2330" s="15"/>
      <c r="AF2330" s="15"/>
      <c r="AG2330" s="15"/>
      <c r="AH2330" s="15"/>
      <c r="AI2330" s="15"/>
      <c r="AJ2330" s="15"/>
      <c r="AK2330" s="15"/>
      <c r="AL2330" s="15"/>
      <c r="AM2330" s="15"/>
      <c r="AN2330" s="15"/>
      <c r="AO2330" s="15"/>
      <c r="AP2330" s="15"/>
      <c r="AQ2330" s="15"/>
      <c r="AR2330" s="15"/>
      <c r="AS2330" s="15"/>
      <c r="AT2330" s="15"/>
      <c r="AU2330" s="15"/>
      <c r="AV2330" s="15"/>
      <c r="AW2330" s="15"/>
      <c r="AX2330" s="82"/>
      <c r="AY2330" s="82"/>
      <c r="AZ2330" s="10">
        <v>1</v>
      </c>
      <c r="BA2330" t="s">
        <v>22</v>
      </c>
      <c r="BB2330" t="s">
        <v>23</v>
      </c>
      <c r="BD2330" s="39" t="str">
        <f t="shared" si="73"/>
        <v>01/244521105VTokopedia</v>
      </c>
    </row>
    <row r="2331" spans="2:60" ht="13.5" customHeight="1" x14ac:dyDescent="0.35">
      <c r="B2331" s="10" t="s">
        <v>17</v>
      </c>
      <c r="C2331" s="10" t="s">
        <v>2517</v>
      </c>
      <c r="D2331" s="10" t="s">
        <v>193</v>
      </c>
      <c r="E2331" s="10" t="s">
        <v>194</v>
      </c>
      <c r="F2331" s="10" t="s">
        <v>778</v>
      </c>
      <c r="G2331" s="137">
        <v>784975516</v>
      </c>
      <c r="H2331" s="10"/>
      <c r="I2331" s="10">
        <v>4902430553636</v>
      </c>
      <c r="J2331" s="10" t="s">
        <v>7147</v>
      </c>
      <c r="K2331" s="10" t="s">
        <v>7148</v>
      </c>
      <c r="L2331" s="98">
        <f>IFERROR(VLOOKUP($F2331&amp;$C2331,Sales!$J:$W,9,0),0)</f>
        <v>266756.75675675675</v>
      </c>
      <c r="M2331" s="98">
        <f>IFERROR(VLOOKUP($F2331&amp;$C2331,Sales!$J:$W,10,0),0)</f>
        <v>326036.03603603604</v>
      </c>
      <c r="N2331" s="98">
        <f>IFERROR(VLOOKUP($F2331&amp;$C2331,Sales!$J:$W,11,0),0)</f>
        <v>207477.47747747749</v>
      </c>
      <c r="O2331" s="98">
        <f>IFERROR(VLOOKUP($F2331&amp;$C2331,Sales!$J:$W,12,0),0)</f>
        <v>9</v>
      </c>
      <c r="P2331" s="98">
        <f>IFERROR(VLOOKUP($F2331&amp;$C2331,Sales!$J:$W,13,0),0)</f>
        <v>266756.75675675675</v>
      </c>
      <c r="Q2331" s="98">
        <f>IFERROR(VLOOKUP($F2331&amp;$C2331,Sales!$A:$H,7,0),0)</f>
        <v>0</v>
      </c>
      <c r="R2331" s="41">
        <f t="shared" si="72"/>
        <v>1</v>
      </c>
      <c r="S2331" s="15">
        <v>1</v>
      </c>
      <c r="T2331" s="15"/>
      <c r="U2331" s="15"/>
      <c r="V2331" s="15">
        <v>1</v>
      </c>
      <c r="W2331" s="15">
        <v>1</v>
      </c>
      <c r="X2331" s="15">
        <v>1</v>
      </c>
      <c r="Y2331" s="41">
        <v>1</v>
      </c>
      <c r="Z2331" s="41">
        <v>1</v>
      </c>
      <c r="AA2331" s="41"/>
      <c r="AB2331" s="15"/>
      <c r="AC2331" s="15"/>
      <c r="AD2331" s="15"/>
      <c r="AE2331" s="15"/>
      <c r="AF2331" s="15"/>
      <c r="AG2331" s="15"/>
      <c r="AH2331" s="15"/>
      <c r="AI2331" s="15"/>
      <c r="AJ2331" s="15"/>
      <c r="AK2331" s="15"/>
      <c r="AL2331" s="15"/>
      <c r="AM2331" s="15"/>
      <c r="AN2331" s="15"/>
      <c r="AO2331" s="15"/>
      <c r="AP2331" s="15"/>
      <c r="AQ2331" s="15"/>
      <c r="AR2331" s="15"/>
      <c r="AS2331" s="15"/>
      <c r="AT2331" s="15"/>
      <c r="AU2331" s="15"/>
      <c r="AV2331" s="15"/>
      <c r="AW2331" s="15"/>
      <c r="AX2331" s="82"/>
      <c r="AY2331" s="82"/>
      <c r="AZ2331" s="10">
        <v>1</v>
      </c>
      <c r="BA2331" t="s">
        <v>22</v>
      </c>
      <c r="BB2331" t="s">
        <v>23</v>
      </c>
      <c r="BD2331" s="39" t="str">
        <f t="shared" si="73"/>
        <v>01/244521105WTokopedia</v>
      </c>
    </row>
    <row r="2332" spans="2:60" ht="13.5" customHeight="1" x14ac:dyDescent="0.35">
      <c r="B2332" s="10" t="s">
        <v>17</v>
      </c>
      <c r="C2332" s="10" t="s">
        <v>2517</v>
      </c>
      <c r="D2332" s="10" t="s">
        <v>193</v>
      </c>
      <c r="E2332" s="10" t="s">
        <v>194</v>
      </c>
      <c r="F2332" s="10" t="s">
        <v>782</v>
      </c>
      <c r="G2332" s="137">
        <v>785001256</v>
      </c>
      <c r="H2332" s="10"/>
      <c r="I2332" s="10">
        <v>4902430396028</v>
      </c>
      <c r="J2332" s="10" t="s">
        <v>7149</v>
      </c>
      <c r="K2332" s="10" t="s">
        <v>7150</v>
      </c>
      <c r="L2332" s="98">
        <f>IFERROR(VLOOKUP($F2332&amp;$C2332,Sales!$J:$W,9,0),0)</f>
        <v>0</v>
      </c>
      <c r="M2332" s="98">
        <f>IFERROR(VLOOKUP($F2332&amp;$C2332,Sales!$J:$W,10,0),0)</f>
        <v>296396.39639639639</v>
      </c>
      <c r="N2332" s="98">
        <f>IFERROR(VLOOKUP($F2332&amp;$C2332,Sales!$J:$W,11,0),0)</f>
        <v>148198.1981981982</v>
      </c>
      <c r="O2332" s="98">
        <f>IFERROR(VLOOKUP($F2332&amp;$C2332,Sales!$J:$W,12,0),0)</f>
        <v>5</v>
      </c>
      <c r="P2332" s="98">
        <f>IFERROR(VLOOKUP($F2332&amp;$C2332,Sales!$J:$W,13,0),0)</f>
        <v>148198.1981981982</v>
      </c>
      <c r="Q2332" s="98">
        <f>IFERROR(VLOOKUP($F2332&amp;$C2332,Sales!$A:$H,7,0),0)</f>
        <v>0</v>
      </c>
      <c r="R2332" s="41" t="str">
        <f t="shared" si="72"/>
        <v>ERROR</v>
      </c>
      <c r="S2332" s="15"/>
      <c r="T2332" s="15"/>
      <c r="U2332" s="15"/>
      <c r="V2332" s="15"/>
      <c r="W2332" s="15"/>
      <c r="X2332" s="15"/>
      <c r="Y2332" s="41"/>
      <c r="Z2332" s="41"/>
      <c r="AA2332" s="41"/>
      <c r="AB2332" s="15"/>
      <c r="AC2332" s="15"/>
      <c r="AD2332" s="15"/>
      <c r="AE2332" s="15"/>
      <c r="AF2332" s="15"/>
      <c r="AG2332" s="15"/>
      <c r="AH2332" s="15"/>
      <c r="AI2332" s="15"/>
      <c r="AJ2332" s="15"/>
      <c r="AK2332" s="15"/>
      <c r="AL2332" s="15"/>
      <c r="AM2332" s="15"/>
      <c r="AN2332" s="15"/>
      <c r="AO2332" s="15"/>
      <c r="AP2332" s="15"/>
      <c r="AQ2332" s="15"/>
      <c r="AR2332" s="15"/>
      <c r="AS2332" s="15"/>
      <c r="AT2332" s="15"/>
      <c r="AU2332" s="15"/>
      <c r="AV2332" s="15"/>
      <c r="AW2332" s="15"/>
      <c r="AX2332" s="82"/>
      <c r="AY2332" s="82"/>
      <c r="AZ2332" s="10">
        <v>1</v>
      </c>
      <c r="BA2332" t="s">
        <v>22</v>
      </c>
      <c r="BB2332" t="s">
        <v>88</v>
      </c>
      <c r="BD2332" s="39" t="str">
        <f t="shared" si="73"/>
        <v>01/244521105XTokopedia</v>
      </c>
      <c r="BE2332" s="1">
        <v>45118</v>
      </c>
      <c r="BF2332" t="s">
        <v>20076</v>
      </c>
      <c r="BG2332" t="s">
        <v>16890</v>
      </c>
    </row>
    <row r="2333" spans="2:60" ht="13.5" customHeight="1" x14ac:dyDescent="0.35">
      <c r="B2333" s="10" t="s">
        <v>17</v>
      </c>
      <c r="C2333" s="10" t="s">
        <v>2517</v>
      </c>
      <c r="D2333" s="10" t="s">
        <v>193</v>
      </c>
      <c r="E2333" s="10" t="s">
        <v>194</v>
      </c>
      <c r="F2333" s="10" t="s">
        <v>229</v>
      </c>
      <c r="G2333" s="137">
        <v>604603684</v>
      </c>
      <c r="H2333" s="10"/>
      <c r="I2333" s="10">
        <v>4902430397964</v>
      </c>
      <c r="J2333" s="10" t="s">
        <v>7151</v>
      </c>
      <c r="K2333" s="10" t="s">
        <v>6003</v>
      </c>
      <c r="L2333" s="98">
        <f>IFERROR(VLOOKUP($F2333&amp;$C2333,Sales!$J:$W,9,0),0)</f>
        <v>5284054.0540540526</v>
      </c>
      <c r="M2333" s="98">
        <f>IFERROR(VLOOKUP($F2333&amp;$C2333,Sales!$J:$W,10,0),0)</f>
        <v>5469459.4594594603</v>
      </c>
      <c r="N2333" s="98">
        <f>IFERROR(VLOOKUP($F2333&amp;$C2333,Sales!$J:$W,11,0),0)</f>
        <v>9177567.5675675683</v>
      </c>
      <c r="O2333" s="98">
        <f>IFERROR(VLOOKUP($F2333&amp;$C2333,Sales!$J:$W,12,0),0)</f>
        <v>71.666666666666671</v>
      </c>
      <c r="P2333" s="98">
        <f>IFERROR(VLOOKUP($F2333&amp;$C2333,Sales!$J:$W,13,0),0)</f>
        <v>6643693.6936936937</v>
      </c>
      <c r="Q2333" s="98">
        <f>IFERROR(VLOOKUP($F2333&amp;$C2333,Sales!$A:$H,7,0),0)</f>
        <v>185405.40540540538</v>
      </c>
      <c r="R2333" s="41">
        <f t="shared" si="72"/>
        <v>1</v>
      </c>
      <c r="S2333" s="15">
        <v>1</v>
      </c>
      <c r="T2333" s="15"/>
      <c r="U2333" s="15"/>
      <c r="V2333" s="15">
        <v>1</v>
      </c>
      <c r="W2333" s="15">
        <v>1</v>
      </c>
      <c r="X2333" s="15">
        <v>1</v>
      </c>
      <c r="Y2333" s="41">
        <v>1</v>
      </c>
      <c r="Z2333" s="41">
        <v>1</v>
      </c>
      <c r="AA2333" s="41"/>
      <c r="AB2333" s="15"/>
      <c r="AC2333" s="15"/>
      <c r="AD2333" s="15"/>
      <c r="AE2333" s="15"/>
      <c r="AF2333" s="15"/>
      <c r="AG2333" s="15"/>
      <c r="AH2333" s="15"/>
      <c r="AI2333" s="15"/>
      <c r="AJ2333" s="15"/>
      <c r="AK2333" s="15"/>
      <c r="AL2333" s="15"/>
      <c r="AM2333" s="15"/>
      <c r="AN2333" s="15"/>
      <c r="AO2333" s="15"/>
      <c r="AP2333" s="15"/>
      <c r="AQ2333" s="15"/>
      <c r="AR2333" s="15"/>
      <c r="AS2333" s="15"/>
      <c r="AT2333" s="15"/>
      <c r="AU2333" s="15"/>
      <c r="AV2333" s="15"/>
      <c r="AW2333" s="15"/>
      <c r="AX2333" s="82"/>
      <c r="AY2333" s="82"/>
      <c r="AZ2333" s="10">
        <v>1</v>
      </c>
      <c r="BA2333" t="s">
        <v>22</v>
      </c>
      <c r="BB2333" t="s">
        <v>23</v>
      </c>
      <c r="BD2333" s="39" t="str">
        <f t="shared" si="73"/>
        <v>01/244521108FTokopedia</v>
      </c>
    </row>
    <row r="2334" spans="2:60" ht="13.5" customHeight="1" x14ac:dyDescent="0.35">
      <c r="B2334" s="10" t="s">
        <v>17</v>
      </c>
      <c r="C2334" s="10" t="s">
        <v>2517</v>
      </c>
      <c r="D2334" s="10" t="s">
        <v>193</v>
      </c>
      <c r="E2334" s="10" t="s">
        <v>194</v>
      </c>
      <c r="F2334" s="10" t="s">
        <v>1053</v>
      </c>
      <c r="G2334" s="137">
        <v>784975532</v>
      </c>
      <c r="H2334" s="10"/>
      <c r="I2334" s="10">
        <v>4902430706056</v>
      </c>
      <c r="J2334" s="10" t="s">
        <v>7152</v>
      </c>
      <c r="K2334" s="10" t="s">
        <v>7153</v>
      </c>
      <c r="L2334" s="98">
        <f>IFERROR(VLOOKUP($F2334&amp;$C2334,Sales!$J:$W,9,0),0)</f>
        <v>0</v>
      </c>
      <c r="M2334" s="98">
        <f>IFERROR(VLOOKUP($F2334&amp;$C2334,Sales!$J:$W,10,0),0)</f>
        <v>0</v>
      </c>
      <c r="N2334" s="98">
        <f>IFERROR(VLOOKUP($F2334&amp;$C2334,Sales!$J:$W,11,0),0)</f>
        <v>0</v>
      </c>
      <c r="O2334" s="98">
        <f>IFERROR(VLOOKUP($F2334&amp;$C2334,Sales!$J:$W,12,0),0)</f>
        <v>0</v>
      </c>
      <c r="P2334" s="98">
        <f>IFERROR(VLOOKUP($F2334&amp;$C2334,Sales!$J:$W,13,0),0)</f>
        <v>0</v>
      </c>
      <c r="Q2334" s="98">
        <f>IFERROR(VLOOKUP($F2334&amp;$C2334,Sales!$A:$H,7,0),0)</f>
        <v>0</v>
      </c>
      <c r="R2334" s="41" t="str">
        <f t="shared" si="72"/>
        <v>ERROR</v>
      </c>
      <c r="S2334" s="15"/>
      <c r="T2334" s="15"/>
      <c r="U2334" s="15"/>
      <c r="V2334" s="15"/>
      <c r="W2334" s="15"/>
      <c r="X2334" s="15"/>
      <c r="Y2334" s="41"/>
      <c r="Z2334" s="41"/>
      <c r="AA2334" s="41"/>
      <c r="AB2334" s="15"/>
      <c r="AC2334" s="15"/>
      <c r="AD2334" s="15"/>
      <c r="AE2334" s="15"/>
      <c r="AF2334" s="15"/>
      <c r="AG2334" s="15"/>
      <c r="AH2334" s="15"/>
      <c r="AI2334" s="15"/>
      <c r="AJ2334" s="15"/>
      <c r="AK2334" s="15"/>
      <c r="AL2334" s="15"/>
      <c r="AM2334" s="15"/>
      <c r="AN2334" s="15"/>
      <c r="AO2334" s="15"/>
      <c r="AP2334" s="15"/>
      <c r="AQ2334" s="15"/>
      <c r="AR2334" s="15"/>
      <c r="AS2334" s="15"/>
      <c r="AT2334" s="15"/>
      <c r="AU2334" s="15"/>
      <c r="AV2334" s="15"/>
      <c r="AW2334" s="15"/>
      <c r="AX2334" s="82"/>
      <c r="AY2334" s="82"/>
      <c r="AZ2334" s="10">
        <v>1</v>
      </c>
      <c r="BA2334" t="s">
        <v>22</v>
      </c>
      <c r="BB2334" t="s">
        <v>88</v>
      </c>
      <c r="BD2334" s="39" t="str">
        <f t="shared" si="73"/>
        <v>01/244521108GTokopedia</v>
      </c>
      <c r="BE2334" s="1">
        <v>44951</v>
      </c>
      <c r="BF2334" s="1" t="s">
        <v>14702</v>
      </c>
    </row>
    <row r="2335" spans="2:60" ht="13.5" customHeight="1" x14ac:dyDescent="0.35">
      <c r="B2335" s="10" t="s">
        <v>17</v>
      </c>
      <c r="C2335" s="10" t="s">
        <v>2517</v>
      </c>
      <c r="D2335" s="10" t="s">
        <v>193</v>
      </c>
      <c r="E2335" s="10" t="s">
        <v>194</v>
      </c>
      <c r="F2335" s="10" t="s">
        <v>227</v>
      </c>
      <c r="G2335" s="137">
        <v>198648057</v>
      </c>
      <c r="H2335" s="10"/>
      <c r="I2335" s="10">
        <v>4902430553650</v>
      </c>
      <c r="J2335" s="10" t="s">
        <v>7154</v>
      </c>
      <c r="K2335" s="10" t="s">
        <v>6004</v>
      </c>
      <c r="L2335" s="98">
        <f>IFERROR(VLOOKUP($F2335&amp;$C2335,Sales!$J:$W,9,0),0)</f>
        <v>2781080.9999999991</v>
      </c>
      <c r="M2335" s="98">
        <f>IFERROR(VLOOKUP($F2335&amp;$C2335,Sales!$J:$W,10,0),0)</f>
        <v>2873783.702702702</v>
      </c>
      <c r="N2335" s="98">
        <f>IFERROR(VLOOKUP($F2335&amp;$C2335,Sales!$J:$W,11,0),0)</f>
        <v>4727837.702702703</v>
      </c>
      <c r="O2335" s="98">
        <f>IFERROR(VLOOKUP($F2335&amp;$C2335,Sales!$J:$W,12,0),0)</f>
        <v>37.333333333333336</v>
      </c>
      <c r="P2335" s="98">
        <f>IFERROR(VLOOKUP($F2335&amp;$C2335,Sales!$J:$W,13,0),0)</f>
        <v>3460900.8018018012</v>
      </c>
      <c r="Q2335" s="98">
        <f>IFERROR(VLOOKUP($F2335&amp;$C2335,Sales!$A:$H,7,0),0)</f>
        <v>0</v>
      </c>
      <c r="R2335" s="41">
        <f t="shared" si="72"/>
        <v>1</v>
      </c>
      <c r="S2335" s="15">
        <v>1</v>
      </c>
      <c r="T2335" s="15"/>
      <c r="U2335" s="15"/>
      <c r="V2335" s="15">
        <v>1</v>
      </c>
      <c r="W2335" s="15">
        <v>1</v>
      </c>
      <c r="X2335" s="15">
        <v>1</v>
      </c>
      <c r="Y2335" s="41">
        <v>1</v>
      </c>
      <c r="Z2335" s="41">
        <v>1</v>
      </c>
      <c r="AA2335" s="41"/>
      <c r="AB2335" s="15"/>
      <c r="AC2335" s="15"/>
      <c r="AD2335" s="15"/>
      <c r="AE2335" s="15"/>
      <c r="AF2335" s="15"/>
      <c r="AG2335" s="15"/>
      <c r="AH2335" s="15"/>
      <c r="AI2335" s="15"/>
      <c r="AJ2335" s="15"/>
      <c r="AK2335" s="15"/>
      <c r="AL2335" s="15"/>
      <c r="AM2335" s="15"/>
      <c r="AN2335" s="15"/>
      <c r="AO2335" s="15"/>
      <c r="AP2335" s="15"/>
      <c r="AQ2335" s="15"/>
      <c r="AR2335" s="15"/>
      <c r="AS2335" s="15"/>
      <c r="AT2335" s="15"/>
      <c r="AU2335" s="15"/>
      <c r="AV2335" s="15"/>
      <c r="AW2335" s="15"/>
      <c r="AX2335" s="82"/>
      <c r="AY2335" s="82"/>
      <c r="AZ2335" s="10">
        <v>1</v>
      </c>
      <c r="BA2335" t="s">
        <v>22</v>
      </c>
      <c r="BB2335" t="s">
        <v>23</v>
      </c>
      <c r="BD2335" s="39" t="str">
        <f t="shared" si="73"/>
        <v>01/244521109GTokopedia</v>
      </c>
    </row>
    <row r="2336" spans="2:60" ht="13.5" customHeight="1" x14ac:dyDescent="0.35">
      <c r="B2336" s="10" t="s">
        <v>17</v>
      </c>
      <c r="C2336" s="10" t="s">
        <v>2517</v>
      </c>
      <c r="D2336" s="10" t="s">
        <v>248</v>
      </c>
      <c r="E2336" s="10" t="s">
        <v>194</v>
      </c>
      <c r="F2336" s="10" t="s">
        <v>5780</v>
      </c>
      <c r="G2336" s="137">
        <v>609669144</v>
      </c>
      <c r="H2336" s="10"/>
      <c r="I2336" s="10">
        <v>4902430163798</v>
      </c>
      <c r="J2336" s="10" t="s">
        <v>7156</v>
      </c>
      <c r="K2336" s="10" t="s">
        <v>7157</v>
      </c>
      <c r="L2336" s="98">
        <f>IFERROR(VLOOKUP($F2336&amp;$C2336,Sales!$J:$W,9,0),0)</f>
        <v>0</v>
      </c>
      <c r="M2336" s="98">
        <f>IFERROR(VLOOKUP($F2336&amp;$C2336,Sales!$J:$W,10,0),0)</f>
        <v>0</v>
      </c>
      <c r="N2336" s="98">
        <f>IFERROR(VLOOKUP($F2336&amp;$C2336,Sales!$J:$W,11,0),0)</f>
        <v>0</v>
      </c>
      <c r="O2336" s="98">
        <f>IFERROR(VLOOKUP($F2336&amp;$C2336,Sales!$J:$W,12,0),0)</f>
        <v>0</v>
      </c>
      <c r="P2336" s="98">
        <f>IFERROR(VLOOKUP($F2336&amp;$C2336,Sales!$J:$W,13,0),0)</f>
        <v>0</v>
      </c>
      <c r="Q2336" s="98">
        <f>IFERROR(VLOOKUP($F2336&amp;$C2336,Sales!$A:$H,7,0),0)</f>
        <v>0</v>
      </c>
      <c r="R2336" s="41" t="str">
        <f t="shared" si="72"/>
        <v>ERROR</v>
      </c>
      <c r="S2336" s="15"/>
      <c r="T2336" s="15"/>
      <c r="U2336" s="15"/>
      <c r="V2336" s="15"/>
      <c r="W2336" s="15"/>
      <c r="X2336" s="15"/>
      <c r="Y2336" s="41"/>
      <c r="Z2336" s="41"/>
      <c r="AA2336" s="41"/>
      <c r="AB2336" s="15"/>
      <c r="AC2336" s="15"/>
      <c r="AD2336" s="15"/>
      <c r="AE2336" s="15"/>
      <c r="AF2336" s="15"/>
      <c r="AG2336" s="15"/>
      <c r="AH2336" s="15"/>
      <c r="AI2336" s="15"/>
      <c r="AJ2336" s="15"/>
      <c r="AK2336" s="15"/>
      <c r="AL2336" s="15"/>
      <c r="AM2336" s="15"/>
      <c r="AN2336" s="15"/>
      <c r="AO2336" s="15"/>
      <c r="AP2336" s="15"/>
      <c r="AQ2336" s="15"/>
      <c r="AR2336" s="15"/>
      <c r="AS2336" s="15"/>
      <c r="AT2336" s="15"/>
      <c r="AU2336" s="15"/>
      <c r="AV2336" s="15"/>
      <c r="AW2336" s="15"/>
      <c r="AX2336" s="15"/>
      <c r="AY2336" s="15"/>
      <c r="AZ2336" s="10">
        <v>1</v>
      </c>
      <c r="BA2336" t="s">
        <v>22</v>
      </c>
      <c r="BB2336" t="s">
        <v>88</v>
      </c>
      <c r="BD2336" s="39" t="str">
        <f t="shared" si="73"/>
        <v>01/244621005BTokopedia</v>
      </c>
    </row>
    <row r="2337" spans="2:56" ht="13.5" customHeight="1" x14ac:dyDescent="0.35">
      <c r="B2337" s="10" t="s">
        <v>17</v>
      </c>
      <c r="C2337" s="10" t="s">
        <v>2517</v>
      </c>
      <c r="D2337" s="10" t="s">
        <v>248</v>
      </c>
      <c r="E2337" s="10" t="s">
        <v>194</v>
      </c>
      <c r="F2337" s="10" t="s">
        <v>253</v>
      </c>
      <c r="G2337" s="137">
        <v>560907081</v>
      </c>
      <c r="H2337" s="10"/>
      <c r="I2337" s="10">
        <v>8001090222879</v>
      </c>
      <c r="J2337" s="10" t="s">
        <v>7158</v>
      </c>
      <c r="K2337" s="10" t="s">
        <v>7159</v>
      </c>
      <c r="L2337" s="98">
        <f>IFERROR(VLOOKUP($F2337&amp;$C2337,Sales!$J:$W,9,0),0)</f>
        <v>7463063.0630630683</v>
      </c>
      <c r="M2337" s="98">
        <f>IFERROR(VLOOKUP($F2337&amp;$C2337,Sales!$J:$W,10,0),0)</f>
        <v>5499099.0990991034</v>
      </c>
      <c r="N2337" s="98">
        <f>IFERROR(VLOOKUP($F2337&amp;$C2337,Sales!$J:$W,11,0),0)</f>
        <v>6579279.2792792832</v>
      </c>
      <c r="O2337" s="98">
        <f>IFERROR(VLOOKUP($F2337&amp;$C2337,Sales!$J:$W,12,0),0)</f>
        <v>66.333333333333329</v>
      </c>
      <c r="P2337" s="98">
        <f>IFERROR(VLOOKUP($F2337&amp;$C2337,Sales!$J:$W,13,0),0)</f>
        <v>6513813.8138138177</v>
      </c>
      <c r="Q2337" s="98">
        <f>IFERROR(VLOOKUP($F2337&amp;$C2337,Sales!$A:$H,7,0),0)</f>
        <v>392792.79279279278</v>
      </c>
      <c r="R2337" s="41">
        <f t="shared" si="72"/>
        <v>1</v>
      </c>
      <c r="S2337" s="15">
        <v>1</v>
      </c>
      <c r="T2337" s="15"/>
      <c r="U2337" s="15"/>
      <c r="V2337" s="15">
        <v>1</v>
      </c>
      <c r="W2337" s="15">
        <v>1</v>
      </c>
      <c r="X2337" s="15">
        <v>1</v>
      </c>
      <c r="Y2337" s="41">
        <v>1</v>
      </c>
      <c r="Z2337" s="41">
        <v>1</v>
      </c>
      <c r="AA2337" s="41"/>
      <c r="AB2337" s="15"/>
      <c r="AC2337" s="15"/>
      <c r="AD2337" s="15"/>
      <c r="AE2337" s="15"/>
      <c r="AF2337" s="15"/>
      <c r="AG2337" s="15"/>
      <c r="AH2337" s="15"/>
      <c r="AI2337" s="15"/>
      <c r="AJ2337" s="15"/>
      <c r="AK2337" s="15"/>
      <c r="AL2337" s="15"/>
      <c r="AM2337" s="15"/>
      <c r="AN2337" s="15"/>
      <c r="AO2337" s="15"/>
      <c r="AP2337" s="15"/>
      <c r="AQ2337" s="15"/>
      <c r="AR2337" s="15"/>
      <c r="AS2337" s="15"/>
      <c r="AT2337" s="15"/>
      <c r="AU2337" s="15"/>
      <c r="AV2337" s="15"/>
      <c r="AW2337" s="15"/>
      <c r="AX2337" s="82"/>
      <c r="AY2337" s="82"/>
      <c r="AZ2337" s="10">
        <v>1</v>
      </c>
      <c r="BA2337" t="s">
        <v>13952</v>
      </c>
      <c r="BB2337" t="s">
        <v>23</v>
      </c>
      <c r="BD2337" s="39" t="str">
        <f t="shared" si="73"/>
        <v>01/244621008GTokopedia</v>
      </c>
    </row>
    <row r="2338" spans="2:56" ht="13.5" customHeight="1" x14ac:dyDescent="0.35">
      <c r="B2338" s="10" t="s">
        <v>17</v>
      </c>
      <c r="C2338" s="10" t="s">
        <v>2517</v>
      </c>
      <c r="D2338" s="10" t="s">
        <v>248</v>
      </c>
      <c r="E2338" s="10" t="s">
        <v>194</v>
      </c>
      <c r="F2338" s="10" t="s">
        <v>251</v>
      </c>
      <c r="G2338" s="137">
        <v>560913342</v>
      </c>
      <c r="H2338" s="10"/>
      <c r="I2338" s="10">
        <v>8001090222459</v>
      </c>
      <c r="J2338" s="10" t="s">
        <v>7160</v>
      </c>
      <c r="K2338" s="10" t="s">
        <v>7161</v>
      </c>
      <c r="L2338" s="98">
        <f>IFERROR(VLOOKUP($F2338&amp;$C2338,Sales!$J:$W,9,0),0)</f>
        <v>3829729.7297297306</v>
      </c>
      <c r="M2338" s="98">
        <f>IFERROR(VLOOKUP($F2338&amp;$C2338,Sales!$J:$W,10,0),0)</f>
        <v>5597297.2972972998</v>
      </c>
      <c r="N2338" s="98">
        <f>IFERROR(VLOOKUP($F2338&amp;$C2338,Sales!$J:$W,11,0),0)</f>
        <v>4418918.9189189207</v>
      </c>
      <c r="O2338" s="98">
        <f>IFERROR(VLOOKUP($F2338&amp;$C2338,Sales!$J:$W,12,0),0)</f>
        <v>47</v>
      </c>
      <c r="P2338" s="98">
        <f>IFERROR(VLOOKUP($F2338&amp;$C2338,Sales!$J:$W,13,0),0)</f>
        <v>4615315.3153153164</v>
      </c>
      <c r="Q2338" s="98">
        <f>IFERROR(VLOOKUP($F2338&amp;$C2338,Sales!$A:$H,7,0),0)</f>
        <v>0</v>
      </c>
      <c r="R2338" s="41">
        <f t="shared" si="72"/>
        <v>1</v>
      </c>
      <c r="S2338" s="15">
        <v>1</v>
      </c>
      <c r="T2338" s="15"/>
      <c r="U2338" s="15"/>
      <c r="V2338" s="15">
        <v>1</v>
      </c>
      <c r="W2338" s="15">
        <v>1</v>
      </c>
      <c r="X2338" s="15">
        <v>1</v>
      </c>
      <c r="Y2338" s="41">
        <v>1</v>
      </c>
      <c r="Z2338" s="41">
        <v>1</v>
      </c>
      <c r="AA2338" s="41"/>
      <c r="AB2338" s="15"/>
      <c r="AC2338" s="15"/>
      <c r="AD2338" s="15"/>
      <c r="AE2338" s="15"/>
      <c r="AF2338" s="15"/>
      <c r="AG2338" s="15"/>
      <c r="AH2338" s="15"/>
      <c r="AI2338" s="15"/>
      <c r="AJ2338" s="15"/>
      <c r="AK2338" s="15"/>
      <c r="AL2338" s="15"/>
      <c r="AM2338" s="15"/>
      <c r="AN2338" s="15"/>
      <c r="AO2338" s="15"/>
      <c r="AP2338" s="15"/>
      <c r="AQ2338" s="15"/>
      <c r="AR2338" s="15"/>
      <c r="AS2338" s="15"/>
      <c r="AT2338" s="15"/>
      <c r="AU2338" s="15"/>
      <c r="AV2338" s="15"/>
      <c r="AW2338" s="15"/>
      <c r="AX2338" s="82"/>
      <c r="AY2338" s="82"/>
      <c r="AZ2338" s="10">
        <v>1</v>
      </c>
      <c r="BA2338" t="s">
        <v>22</v>
      </c>
      <c r="BB2338" t="s">
        <v>23</v>
      </c>
      <c r="BD2338" s="39" t="str">
        <f t="shared" si="73"/>
        <v>01/244621008HTokopedia</v>
      </c>
    </row>
    <row r="2339" spans="2:56" ht="13.5" customHeight="1" x14ac:dyDescent="0.35">
      <c r="B2339" s="10" t="s">
        <v>17</v>
      </c>
      <c r="C2339" s="10" t="s">
        <v>2517</v>
      </c>
      <c r="D2339" s="10" t="s">
        <v>248</v>
      </c>
      <c r="E2339" s="10" t="s">
        <v>194</v>
      </c>
      <c r="F2339" s="10" t="s">
        <v>257</v>
      </c>
      <c r="G2339" s="137">
        <v>560921807</v>
      </c>
      <c r="H2339" s="10"/>
      <c r="I2339" s="10">
        <v>8001090222756</v>
      </c>
      <c r="J2339" s="10" t="s">
        <v>7162</v>
      </c>
      <c r="K2339" s="10" t="s">
        <v>7163</v>
      </c>
      <c r="L2339" s="98">
        <f>IFERROR(VLOOKUP($F2339&amp;$C2339,Sales!$J:$W,9,0),0)</f>
        <v>3535135.1351351347</v>
      </c>
      <c r="M2339" s="98">
        <f>IFERROR(VLOOKUP($F2339&amp;$C2339,Sales!$J:$W,10,0),0)</f>
        <v>2749549.5495495494</v>
      </c>
      <c r="N2339" s="98">
        <f>IFERROR(VLOOKUP($F2339&amp;$C2339,Sales!$J:$W,11,0),0)</f>
        <v>2160360.3603603598</v>
      </c>
      <c r="O2339" s="98">
        <f>IFERROR(VLOOKUP($F2339&amp;$C2339,Sales!$J:$W,12,0),0)</f>
        <v>28.666666666666668</v>
      </c>
      <c r="P2339" s="98">
        <f>IFERROR(VLOOKUP($F2339&amp;$C2339,Sales!$J:$W,13,0),0)</f>
        <v>2815015.0150150149</v>
      </c>
      <c r="Q2339" s="98">
        <f>IFERROR(VLOOKUP($F2339&amp;$C2339,Sales!$A:$H,7,0),0)</f>
        <v>98198.198198198195</v>
      </c>
      <c r="R2339" s="41">
        <f t="shared" si="72"/>
        <v>1</v>
      </c>
      <c r="S2339" s="15">
        <v>1</v>
      </c>
      <c r="T2339" s="15"/>
      <c r="U2339" s="15"/>
      <c r="V2339" s="15">
        <v>1</v>
      </c>
      <c r="W2339" s="15">
        <v>1</v>
      </c>
      <c r="X2339" s="15">
        <v>1</v>
      </c>
      <c r="Y2339" s="41">
        <v>1</v>
      </c>
      <c r="Z2339" s="41">
        <v>1</v>
      </c>
      <c r="AA2339" s="41"/>
      <c r="AB2339" s="15"/>
      <c r="AC2339" s="15"/>
      <c r="AD2339" s="15"/>
      <c r="AE2339" s="15"/>
      <c r="AF2339" s="15"/>
      <c r="AG2339" s="15"/>
      <c r="AH2339" s="15"/>
      <c r="AI2339" s="15"/>
      <c r="AJ2339" s="15"/>
      <c r="AK2339" s="15"/>
      <c r="AL2339" s="15"/>
      <c r="AM2339" s="15"/>
      <c r="AN2339" s="15"/>
      <c r="AO2339" s="15"/>
      <c r="AP2339" s="15"/>
      <c r="AQ2339" s="15"/>
      <c r="AR2339" s="15"/>
      <c r="AS2339" s="15"/>
      <c r="AT2339" s="15"/>
      <c r="AU2339" s="15"/>
      <c r="AV2339" s="15"/>
      <c r="AW2339" s="15"/>
      <c r="AX2339" s="82"/>
      <c r="AY2339" s="82"/>
      <c r="AZ2339" s="10">
        <v>1</v>
      </c>
      <c r="BA2339" t="s">
        <v>22</v>
      </c>
      <c r="BB2339" t="s">
        <v>23</v>
      </c>
      <c r="BD2339" s="39" t="str">
        <f t="shared" si="73"/>
        <v>01/244621008ITokopedia</v>
      </c>
    </row>
    <row r="2340" spans="2:56" ht="13.5" customHeight="1" x14ac:dyDescent="0.35">
      <c r="B2340" s="10" t="s">
        <v>17</v>
      </c>
      <c r="C2340" s="10" t="s">
        <v>2517</v>
      </c>
      <c r="D2340" s="10" t="s">
        <v>248</v>
      </c>
      <c r="E2340" s="10" t="s">
        <v>194</v>
      </c>
      <c r="F2340" s="10" t="s">
        <v>249</v>
      </c>
      <c r="G2340" s="137">
        <v>560936860</v>
      </c>
      <c r="H2340" s="10"/>
      <c r="I2340" s="10">
        <v>8001090222572</v>
      </c>
      <c r="J2340" s="10" t="s">
        <v>7164</v>
      </c>
      <c r="K2340" s="10" t="s">
        <v>7165</v>
      </c>
      <c r="L2340" s="98">
        <f>IFERROR(VLOOKUP($F2340&amp;$C2340,Sales!$J:$W,9,0),0)</f>
        <v>4222522.5225225249</v>
      </c>
      <c r="M2340" s="98">
        <f>IFERROR(VLOOKUP($F2340&amp;$C2340,Sales!$J:$W,10,0),0)</f>
        <v>4222522.522522524</v>
      </c>
      <c r="N2340" s="98">
        <f>IFERROR(VLOOKUP($F2340&amp;$C2340,Sales!$J:$W,11,0),0)</f>
        <v>5597297.2972972998</v>
      </c>
      <c r="O2340" s="98">
        <f>IFERROR(VLOOKUP($F2340&amp;$C2340,Sales!$J:$W,12,0),0)</f>
        <v>47.666666666666664</v>
      </c>
      <c r="P2340" s="98">
        <f>IFERROR(VLOOKUP($F2340&amp;$C2340,Sales!$J:$W,13,0),0)</f>
        <v>4680780.780780782</v>
      </c>
      <c r="Q2340" s="98">
        <f>IFERROR(VLOOKUP($F2340&amp;$C2340,Sales!$A:$H,7,0),0)</f>
        <v>294594.59459459456</v>
      </c>
      <c r="R2340" s="41">
        <f t="shared" si="72"/>
        <v>1</v>
      </c>
      <c r="S2340" s="15">
        <v>1</v>
      </c>
      <c r="T2340" s="15"/>
      <c r="U2340" s="15"/>
      <c r="V2340" s="15">
        <v>1</v>
      </c>
      <c r="W2340" s="15">
        <v>1</v>
      </c>
      <c r="X2340" s="15">
        <v>1</v>
      </c>
      <c r="Y2340" s="41">
        <v>1</v>
      </c>
      <c r="Z2340" s="41">
        <v>1</v>
      </c>
      <c r="AA2340" s="41"/>
      <c r="AB2340" s="15"/>
      <c r="AC2340" s="15"/>
      <c r="AD2340" s="15"/>
      <c r="AE2340" s="15"/>
      <c r="AF2340" s="15"/>
      <c r="AG2340" s="15"/>
      <c r="AH2340" s="15"/>
      <c r="AI2340" s="15"/>
      <c r="AJ2340" s="15"/>
      <c r="AK2340" s="15"/>
      <c r="AL2340" s="15"/>
      <c r="AM2340" s="15"/>
      <c r="AN2340" s="15"/>
      <c r="AO2340" s="15"/>
      <c r="AP2340" s="15"/>
      <c r="AQ2340" s="15"/>
      <c r="AR2340" s="15"/>
      <c r="AS2340" s="15"/>
      <c r="AT2340" s="15"/>
      <c r="AU2340" s="15"/>
      <c r="AV2340" s="15"/>
      <c r="AW2340" s="15"/>
      <c r="AX2340" s="82"/>
      <c r="AY2340" s="82"/>
      <c r="AZ2340" s="10">
        <v>1</v>
      </c>
      <c r="BA2340" t="s">
        <v>22</v>
      </c>
      <c r="BB2340" t="s">
        <v>23</v>
      </c>
      <c r="BD2340" s="39" t="str">
        <f t="shared" si="73"/>
        <v>01/244621008JTokopedia</v>
      </c>
    </row>
    <row r="2341" spans="2:56" ht="13.5" customHeight="1" x14ac:dyDescent="0.35">
      <c r="B2341" s="10" t="s">
        <v>17</v>
      </c>
      <c r="C2341" s="10" t="s">
        <v>2517</v>
      </c>
      <c r="D2341" s="10" t="s">
        <v>248</v>
      </c>
      <c r="E2341" s="10" t="s">
        <v>194</v>
      </c>
      <c r="F2341" s="10" t="s">
        <v>276</v>
      </c>
      <c r="G2341" s="137">
        <v>647250179</v>
      </c>
      <c r="H2341" s="10"/>
      <c r="I2341" s="10">
        <v>4902430118651</v>
      </c>
      <c r="J2341" s="10" t="s">
        <v>7166</v>
      </c>
      <c r="K2341" s="10" t="s">
        <v>7167</v>
      </c>
      <c r="L2341" s="98">
        <f>IFERROR(VLOOKUP($F2341&amp;$C2341,Sales!$J:$W,9,0),0)</f>
        <v>6360360.3603603505</v>
      </c>
      <c r="M2341" s="98">
        <f>IFERROR(VLOOKUP($F2341&amp;$C2341,Sales!$J:$W,10,0),0)</f>
        <v>6551171.1711711586</v>
      </c>
      <c r="N2341" s="98">
        <f>IFERROR(VLOOKUP($F2341&amp;$C2341,Sales!$J:$W,11,0),0)</f>
        <v>6996396.3963963836</v>
      </c>
      <c r="O2341" s="98">
        <f>IFERROR(VLOOKUP($F2341&amp;$C2341,Sales!$J:$W,12,0),0)</f>
        <v>208.66666666666666</v>
      </c>
      <c r="P2341" s="98">
        <f>IFERROR(VLOOKUP($F2341&amp;$C2341,Sales!$J:$W,13,0),0)</f>
        <v>6635975.9759759642</v>
      </c>
      <c r="Q2341" s="98">
        <f>IFERROR(VLOOKUP($F2341&amp;$C2341,Sales!$A:$H,7,0),0)</f>
        <v>159009.00900900899</v>
      </c>
      <c r="R2341" s="41">
        <f t="shared" si="72"/>
        <v>1</v>
      </c>
      <c r="S2341" s="15">
        <v>1</v>
      </c>
      <c r="T2341" s="15"/>
      <c r="U2341" s="15"/>
      <c r="V2341" s="15">
        <v>1</v>
      </c>
      <c r="W2341" s="15">
        <v>1</v>
      </c>
      <c r="X2341" s="15">
        <v>1</v>
      </c>
      <c r="Y2341" s="41">
        <v>1</v>
      </c>
      <c r="Z2341" s="41">
        <v>1</v>
      </c>
      <c r="AA2341" s="41"/>
      <c r="AB2341" s="15"/>
      <c r="AC2341" s="15"/>
      <c r="AD2341" s="15"/>
      <c r="AE2341" s="15"/>
      <c r="AF2341" s="15"/>
      <c r="AG2341" s="15"/>
      <c r="AH2341" s="15"/>
      <c r="AI2341" s="15"/>
      <c r="AJ2341" s="15"/>
      <c r="AK2341" s="15"/>
      <c r="AL2341" s="15"/>
      <c r="AM2341" s="15"/>
      <c r="AN2341" s="15"/>
      <c r="AO2341" s="15"/>
      <c r="AP2341" s="15"/>
      <c r="AQ2341" s="15"/>
      <c r="AR2341" s="15"/>
      <c r="AS2341" s="15"/>
      <c r="AT2341" s="15"/>
      <c r="AU2341" s="15"/>
      <c r="AV2341" s="15"/>
      <c r="AW2341" s="15"/>
      <c r="AX2341" s="82"/>
      <c r="AY2341" s="82"/>
      <c r="AZ2341" s="10">
        <v>1</v>
      </c>
      <c r="BA2341" t="s">
        <v>22</v>
      </c>
      <c r="BB2341" t="s">
        <v>23</v>
      </c>
      <c r="BD2341" s="39" t="str">
        <f t="shared" si="73"/>
        <v>01/244621008KTokopedia</v>
      </c>
    </row>
    <row r="2342" spans="2:56" ht="13.5" customHeight="1" x14ac:dyDescent="0.35">
      <c r="B2342" s="10" t="s">
        <v>17</v>
      </c>
      <c r="C2342" s="10" t="s">
        <v>2517</v>
      </c>
      <c r="D2342" s="10" t="s">
        <v>248</v>
      </c>
      <c r="E2342" s="10" t="s">
        <v>194</v>
      </c>
      <c r="F2342" s="10" t="s">
        <v>291</v>
      </c>
      <c r="G2342" s="137">
        <v>647257281</v>
      </c>
      <c r="H2342" s="10"/>
      <c r="I2342" s="10">
        <v>4902430633260</v>
      </c>
      <c r="J2342" s="10" t="s">
        <v>7168</v>
      </c>
      <c r="K2342" s="10" t="s">
        <v>7169</v>
      </c>
      <c r="L2342" s="98">
        <f>IFERROR(VLOOKUP($F2342&amp;$C2342,Sales!$J:$W,9,0),0)</f>
        <v>3561801.8018017993</v>
      </c>
      <c r="M2342" s="98">
        <f>IFERROR(VLOOKUP($F2342&amp;$C2342,Sales!$J:$W,10,0),0)</f>
        <v>4929279.279279273</v>
      </c>
      <c r="N2342" s="98">
        <f>IFERROR(VLOOKUP($F2342&amp;$C2342,Sales!$J:$W,11,0),0)</f>
        <v>3243783.7837837809</v>
      </c>
      <c r="O2342" s="98">
        <f>IFERROR(VLOOKUP($F2342&amp;$C2342,Sales!$J:$W,12,0),0)</f>
        <v>123</v>
      </c>
      <c r="P2342" s="98">
        <f>IFERROR(VLOOKUP($F2342&amp;$C2342,Sales!$J:$W,13,0),0)</f>
        <v>3911621.6216216176</v>
      </c>
      <c r="Q2342" s="98">
        <f>IFERROR(VLOOKUP($F2342&amp;$C2342,Sales!$A:$H,7,0),0)</f>
        <v>31801.801801801797</v>
      </c>
      <c r="R2342" s="41">
        <f t="shared" si="72"/>
        <v>1</v>
      </c>
      <c r="S2342" s="15">
        <v>1</v>
      </c>
      <c r="T2342" s="15"/>
      <c r="U2342" s="15"/>
      <c r="V2342" s="15">
        <v>1</v>
      </c>
      <c r="W2342" s="15">
        <v>1</v>
      </c>
      <c r="X2342" s="15">
        <v>1</v>
      </c>
      <c r="Y2342" s="41">
        <v>1</v>
      </c>
      <c r="Z2342" s="41">
        <v>1</v>
      </c>
      <c r="AA2342" s="41"/>
      <c r="AB2342" s="15"/>
      <c r="AC2342" s="15"/>
      <c r="AD2342" s="15"/>
      <c r="AE2342" s="15"/>
      <c r="AF2342" s="15"/>
      <c r="AG2342" s="15"/>
      <c r="AH2342" s="15"/>
      <c r="AI2342" s="15"/>
      <c r="AJ2342" s="15"/>
      <c r="AK2342" s="15"/>
      <c r="AL2342" s="15"/>
      <c r="AM2342" s="15"/>
      <c r="AN2342" s="15"/>
      <c r="AO2342" s="15"/>
      <c r="AP2342" s="15"/>
      <c r="AQ2342" s="15"/>
      <c r="AR2342" s="15"/>
      <c r="AS2342" s="15"/>
      <c r="AT2342" s="15"/>
      <c r="AU2342" s="15"/>
      <c r="AV2342" s="15"/>
      <c r="AW2342" s="15"/>
      <c r="AX2342" s="82"/>
      <c r="AY2342" s="82"/>
      <c r="AZ2342" s="10">
        <v>1</v>
      </c>
      <c r="BA2342" t="s">
        <v>22</v>
      </c>
      <c r="BB2342" t="s">
        <v>23</v>
      </c>
      <c r="BD2342" s="39" t="str">
        <f t="shared" si="73"/>
        <v>01/244621008LTokopedia</v>
      </c>
    </row>
    <row r="2343" spans="2:56" ht="13.5" customHeight="1" x14ac:dyDescent="0.35">
      <c r="B2343" s="10" t="s">
        <v>17</v>
      </c>
      <c r="C2343" s="10" t="s">
        <v>2517</v>
      </c>
      <c r="D2343" s="10" t="s">
        <v>248</v>
      </c>
      <c r="E2343" s="10" t="s">
        <v>194</v>
      </c>
      <c r="F2343" s="10" t="s">
        <v>273</v>
      </c>
      <c r="G2343" s="137">
        <v>647103858</v>
      </c>
      <c r="H2343" s="10"/>
      <c r="I2343" s="10">
        <v>4902430118668</v>
      </c>
      <c r="J2343" s="10" t="s">
        <v>7170</v>
      </c>
      <c r="K2343" s="10" t="s">
        <v>7171</v>
      </c>
      <c r="L2343" s="98">
        <f>IFERROR(VLOOKUP($F2343&amp;$C2343,Sales!$J:$W,9,0),0)</f>
        <v>4738468.468468463</v>
      </c>
      <c r="M2343" s="98">
        <f>IFERROR(VLOOKUP($F2343&amp;$C2343,Sales!$J:$W,10,0),0)</f>
        <v>4643063.063063059</v>
      </c>
      <c r="N2343" s="98">
        <f>IFERROR(VLOOKUP($F2343&amp;$C2343,Sales!$J:$W,11,0),0)</f>
        <v>3720810.8108108076</v>
      </c>
      <c r="O2343" s="98">
        <f>IFERROR(VLOOKUP($F2343&amp;$C2343,Sales!$J:$W,12,0),0)</f>
        <v>137.33333333333334</v>
      </c>
      <c r="P2343" s="98">
        <f>IFERROR(VLOOKUP($F2343&amp;$C2343,Sales!$J:$W,13,0),0)</f>
        <v>4367447.4474474434</v>
      </c>
      <c r="Q2343" s="98">
        <f>IFERROR(VLOOKUP($F2343&amp;$C2343,Sales!$A:$H,7,0),0)</f>
        <v>190810.81081081077</v>
      </c>
      <c r="R2343" s="41">
        <f t="shared" si="72"/>
        <v>1</v>
      </c>
      <c r="S2343" s="15">
        <v>1</v>
      </c>
      <c r="T2343" s="15"/>
      <c r="U2343" s="15"/>
      <c r="V2343" s="15">
        <v>1</v>
      </c>
      <c r="W2343" s="15">
        <v>1</v>
      </c>
      <c r="X2343" s="15">
        <v>1</v>
      </c>
      <c r="Y2343" s="41">
        <v>1</v>
      </c>
      <c r="Z2343" s="41">
        <v>1</v>
      </c>
      <c r="AA2343" s="41"/>
      <c r="AB2343" s="15"/>
      <c r="AC2343" s="15"/>
      <c r="AD2343" s="15"/>
      <c r="AE2343" s="15"/>
      <c r="AF2343" s="15"/>
      <c r="AG2343" s="15"/>
      <c r="AH2343" s="15"/>
      <c r="AI2343" s="15"/>
      <c r="AJ2343" s="15"/>
      <c r="AK2343" s="15"/>
      <c r="AL2343" s="15"/>
      <c r="AM2343" s="15"/>
      <c r="AN2343" s="15"/>
      <c r="AO2343" s="15"/>
      <c r="AP2343" s="15"/>
      <c r="AQ2343" s="15"/>
      <c r="AR2343" s="15"/>
      <c r="AS2343" s="15"/>
      <c r="AT2343" s="15"/>
      <c r="AU2343" s="15"/>
      <c r="AV2343" s="15"/>
      <c r="AW2343" s="15"/>
      <c r="AX2343" s="82"/>
      <c r="AY2343" s="82"/>
      <c r="AZ2343" s="10">
        <v>1</v>
      </c>
      <c r="BA2343" t="s">
        <v>22</v>
      </c>
      <c r="BB2343" t="s">
        <v>23</v>
      </c>
      <c r="BD2343" s="39" t="str">
        <f t="shared" si="73"/>
        <v>01/244621008MTokopedia</v>
      </c>
    </row>
    <row r="2344" spans="2:56" ht="13.5" customHeight="1" x14ac:dyDescent="0.35">
      <c r="B2344" s="10" t="s">
        <v>17</v>
      </c>
      <c r="C2344" s="10" t="s">
        <v>2517</v>
      </c>
      <c r="D2344" s="10" t="s">
        <v>248</v>
      </c>
      <c r="E2344" s="10" t="s">
        <v>194</v>
      </c>
      <c r="F2344" s="10" t="s">
        <v>724</v>
      </c>
      <c r="G2344" s="137">
        <v>1221346777</v>
      </c>
      <c r="H2344" s="10"/>
      <c r="I2344" s="10">
        <v>8001090222510</v>
      </c>
      <c r="J2344" s="10" t="s">
        <v>7172</v>
      </c>
      <c r="K2344" s="10" t="s">
        <v>7173</v>
      </c>
      <c r="L2344" s="98">
        <f>IFERROR(VLOOKUP($F2344&amp;$C2344,Sales!$J:$W,9,0),0)</f>
        <v>1865765.7657657652</v>
      </c>
      <c r="M2344" s="98">
        <f>IFERROR(VLOOKUP($F2344&amp;$C2344,Sales!$J:$W,10,0),0)</f>
        <v>2160360.3603603598</v>
      </c>
      <c r="N2344" s="98">
        <f>IFERROR(VLOOKUP($F2344&amp;$C2344,Sales!$J:$W,11,0),0)</f>
        <v>2062162.1621621612</v>
      </c>
      <c r="O2344" s="98">
        <f>IFERROR(VLOOKUP($F2344&amp;$C2344,Sales!$J:$W,12,0),0)</f>
        <v>20.666666666666668</v>
      </c>
      <c r="P2344" s="98">
        <f>IFERROR(VLOOKUP($F2344&amp;$C2344,Sales!$J:$W,13,0),0)</f>
        <v>2029429.4294294287</v>
      </c>
      <c r="Q2344" s="98">
        <f>IFERROR(VLOOKUP($F2344&amp;$C2344,Sales!$A:$H,7,0),0)</f>
        <v>98198.198198198195</v>
      </c>
      <c r="R2344" s="41">
        <f t="shared" si="72"/>
        <v>1</v>
      </c>
      <c r="S2344" s="15">
        <v>1</v>
      </c>
      <c r="T2344" s="15"/>
      <c r="U2344" s="15"/>
      <c r="V2344" s="15">
        <v>1</v>
      </c>
      <c r="W2344" s="15">
        <v>1</v>
      </c>
      <c r="X2344" s="15">
        <v>1</v>
      </c>
      <c r="Y2344" s="41">
        <v>1</v>
      </c>
      <c r="Z2344" s="41">
        <v>1</v>
      </c>
      <c r="AA2344" s="41"/>
      <c r="AB2344" s="15"/>
      <c r="AC2344" s="15"/>
      <c r="AD2344" s="15"/>
      <c r="AE2344" s="15"/>
      <c r="AF2344" s="15"/>
      <c r="AG2344" s="15"/>
      <c r="AH2344" s="15"/>
      <c r="AI2344" s="15"/>
      <c r="AJ2344" s="15"/>
      <c r="AK2344" s="15"/>
      <c r="AL2344" s="15"/>
      <c r="AM2344" s="15"/>
      <c r="AN2344" s="15"/>
      <c r="AO2344" s="15"/>
      <c r="AP2344" s="15"/>
      <c r="AQ2344" s="15"/>
      <c r="AR2344" s="15"/>
      <c r="AS2344" s="15"/>
      <c r="AT2344" s="15"/>
      <c r="AU2344" s="15"/>
      <c r="AV2344" s="15"/>
      <c r="AW2344" s="15"/>
      <c r="AX2344" s="82"/>
      <c r="AY2344" s="82"/>
      <c r="AZ2344" s="10">
        <v>1</v>
      </c>
      <c r="BA2344" t="s">
        <v>22</v>
      </c>
      <c r="BB2344" t="s">
        <v>23</v>
      </c>
      <c r="BD2344" s="39" t="str">
        <f t="shared" si="73"/>
        <v>01/244621008NTokopedia</v>
      </c>
    </row>
    <row r="2345" spans="2:56" ht="13.5" customHeight="1" x14ac:dyDescent="0.35">
      <c r="B2345" s="10" t="s">
        <v>17</v>
      </c>
      <c r="C2345" s="10" t="s">
        <v>2517</v>
      </c>
      <c r="D2345" s="10" t="s">
        <v>248</v>
      </c>
      <c r="E2345" s="10" t="s">
        <v>194</v>
      </c>
      <c r="F2345" s="10" t="s">
        <v>722</v>
      </c>
      <c r="G2345" s="137">
        <v>1221372290</v>
      </c>
      <c r="H2345" s="10"/>
      <c r="I2345" s="10">
        <v>8001090222930</v>
      </c>
      <c r="J2345" s="10" t="s">
        <v>7174</v>
      </c>
      <c r="K2345" s="10" t="s">
        <v>7175</v>
      </c>
      <c r="L2345" s="98">
        <f>IFERROR(VLOOKUP($F2345&amp;$C2345,Sales!$J:$W,9,0),0)</f>
        <v>2749549.5495495494</v>
      </c>
      <c r="M2345" s="98">
        <f>IFERROR(VLOOKUP($F2345&amp;$C2345,Sales!$J:$W,10,0),0)</f>
        <v>2945945.9459459465</v>
      </c>
      <c r="N2345" s="98">
        <f>IFERROR(VLOOKUP($F2345&amp;$C2345,Sales!$J:$W,11,0),0)</f>
        <v>1865765.7657657657</v>
      </c>
      <c r="O2345" s="98">
        <f>IFERROR(VLOOKUP($F2345&amp;$C2345,Sales!$J:$W,12,0),0)</f>
        <v>25.666666666666668</v>
      </c>
      <c r="P2345" s="98">
        <f>IFERROR(VLOOKUP($F2345&amp;$C2345,Sales!$J:$W,13,0),0)</f>
        <v>2520420.4204204208</v>
      </c>
      <c r="Q2345" s="98">
        <f>IFERROR(VLOOKUP($F2345&amp;$C2345,Sales!$A:$H,7,0),0)</f>
        <v>98198.198198198195</v>
      </c>
      <c r="R2345" s="41">
        <f t="shared" si="72"/>
        <v>1</v>
      </c>
      <c r="S2345" s="15">
        <v>1</v>
      </c>
      <c r="T2345" s="15"/>
      <c r="U2345" s="15"/>
      <c r="V2345" s="15">
        <v>1</v>
      </c>
      <c r="W2345" s="15">
        <v>1</v>
      </c>
      <c r="X2345" s="15">
        <v>1</v>
      </c>
      <c r="Y2345" s="41">
        <v>1</v>
      </c>
      <c r="Z2345" s="41">
        <v>1</v>
      </c>
      <c r="AA2345" s="41"/>
      <c r="AB2345" s="15"/>
      <c r="AC2345" s="15"/>
      <c r="AD2345" s="15"/>
      <c r="AE2345" s="15"/>
      <c r="AF2345" s="15"/>
      <c r="AG2345" s="15"/>
      <c r="AH2345" s="15"/>
      <c r="AI2345" s="15"/>
      <c r="AJ2345" s="15"/>
      <c r="AK2345" s="15"/>
      <c r="AL2345" s="15"/>
      <c r="AM2345" s="15"/>
      <c r="AN2345" s="15"/>
      <c r="AO2345" s="15"/>
      <c r="AP2345" s="15"/>
      <c r="AQ2345" s="15"/>
      <c r="AR2345" s="15"/>
      <c r="AS2345" s="15"/>
      <c r="AT2345" s="15"/>
      <c r="AU2345" s="15"/>
      <c r="AV2345" s="15"/>
      <c r="AW2345" s="15"/>
      <c r="AX2345" s="82"/>
      <c r="AY2345" s="82"/>
      <c r="AZ2345" s="10">
        <v>1</v>
      </c>
      <c r="BA2345" t="s">
        <v>22</v>
      </c>
      <c r="BB2345" t="s">
        <v>23</v>
      </c>
      <c r="BD2345" s="39" t="str">
        <f t="shared" si="73"/>
        <v>01/244621008OTokopedia</v>
      </c>
    </row>
    <row r="2346" spans="2:56" ht="13.5" customHeight="1" x14ac:dyDescent="0.35">
      <c r="B2346" s="10" t="s">
        <v>17</v>
      </c>
      <c r="C2346" s="10" t="s">
        <v>2517</v>
      </c>
      <c r="D2346" s="10" t="s">
        <v>248</v>
      </c>
      <c r="E2346" s="10" t="s">
        <v>194</v>
      </c>
      <c r="F2346" s="10" t="s">
        <v>265</v>
      </c>
      <c r="G2346" s="137">
        <v>560948225</v>
      </c>
      <c r="H2346" s="10"/>
      <c r="I2346" s="10">
        <v>8001090222848</v>
      </c>
      <c r="J2346" s="10" t="s">
        <v>7176</v>
      </c>
      <c r="K2346" s="10" t="s">
        <v>7177</v>
      </c>
      <c r="L2346" s="98">
        <f>IFERROR(VLOOKUP($F2346&amp;$C2346,Sales!$J:$W,9,0),0)</f>
        <v>16104504.504504485</v>
      </c>
      <c r="M2346" s="98">
        <f>IFERROR(VLOOKUP($F2346&amp;$C2346,Sales!$J:$W,10,0),0)</f>
        <v>11587387.387387382</v>
      </c>
      <c r="N2346" s="98">
        <f>IFERROR(VLOOKUP($F2346&amp;$C2346,Sales!$J:$W,11,0),0)</f>
        <v>16693693.693693683</v>
      </c>
      <c r="O2346" s="98">
        <f>IFERROR(VLOOKUP($F2346&amp;$C2346,Sales!$J:$W,12,0),0)</f>
        <v>150.66666666666666</v>
      </c>
      <c r="P2346" s="98">
        <f>IFERROR(VLOOKUP($F2346&amp;$C2346,Sales!$J:$W,13,0),0)</f>
        <v>14795195.195195183</v>
      </c>
      <c r="Q2346" s="98">
        <f>IFERROR(VLOOKUP($F2346&amp;$C2346,Sales!$A:$H,7,0),0)</f>
        <v>785585.58558558568</v>
      </c>
      <c r="R2346" s="41">
        <f t="shared" si="72"/>
        <v>1</v>
      </c>
      <c r="S2346" s="15">
        <v>1</v>
      </c>
      <c r="T2346" s="15"/>
      <c r="U2346" s="15"/>
      <c r="V2346" s="15">
        <v>1</v>
      </c>
      <c r="W2346" s="15">
        <v>1</v>
      </c>
      <c r="X2346" s="15">
        <v>1</v>
      </c>
      <c r="Y2346" s="41">
        <v>1</v>
      </c>
      <c r="Z2346" s="41">
        <v>1</v>
      </c>
      <c r="AA2346" s="41"/>
      <c r="AB2346" s="15"/>
      <c r="AC2346" s="15"/>
      <c r="AD2346" s="15"/>
      <c r="AE2346" s="15"/>
      <c r="AF2346" s="15"/>
      <c r="AG2346" s="15"/>
      <c r="AH2346" s="15"/>
      <c r="AI2346" s="15"/>
      <c r="AJ2346" s="15"/>
      <c r="AK2346" s="15"/>
      <c r="AL2346" s="15"/>
      <c r="AM2346" s="15"/>
      <c r="AN2346" s="15"/>
      <c r="AO2346" s="15"/>
      <c r="AP2346" s="15"/>
      <c r="AQ2346" s="15"/>
      <c r="AR2346" s="15"/>
      <c r="AS2346" s="15"/>
      <c r="AT2346" s="15"/>
      <c r="AU2346" s="15"/>
      <c r="AV2346" s="15"/>
      <c r="AW2346" s="15"/>
      <c r="AX2346" s="82"/>
      <c r="AY2346" s="82"/>
      <c r="AZ2346" s="10">
        <v>1</v>
      </c>
      <c r="BA2346" t="s">
        <v>13952</v>
      </c>
      <c r="BB2346" t="s">
        <v>23</v>
      </c>
      <c r="BD2346" s="39" t="str">
        <f t="shared" si="73"/>
        <v>01/244621109ETokopedia</v>
      </c>
    </row>
    <row r="2347" spans="2:56" ht="13.5" customHeight="1" x14ac:dyDescent="0.35">
      <c r="B2347" s="10" t="s">
        <v>17</v>
      </c>
      <c r="C2347" s="10" t="s">
        <v>2517</v>
      </c>
      <c r="D2347" s="10" t="s">
        <v>248</v>
      </c>
      <c r="E2347" s="10" t="s">
        <v>194</v>
      </c>
      <c r="F2347" s="10" t="s">
        <v>263</v>
      </c>
      <c r="G2347" s="137">
        <v>561110275</v>
      </c>
      <c r="H2347" s="10"/>
      <c r="I2347" s="10">
        <v>8001090222428</v>
      </c>
      <c r="J2347" s="10" t="s">
        <v>7178</v>
      </c>
      <c r="K2347" s="10" t="s">
        <v>7179</v>
      </c>
      <c r="L2347" s="98">
        <f>IFERROR(VLOOKUP($F2347&amp;$C2347,Sales!$J:$W,9,0),0)</f>
        <v>9525225.2252252251</v>
      </c>
      <c r="M2347" s="98">
        <f>IFERROR(VLOOKUP($F2347&amp;$C2347,Sales!$J:$W,10,0),0)</f>
        <v>10409009.009009007</v>
      </c>
      <c r="N2347" s="98">
        <f>IFERROR(VLOOKUP($F2347&amp;$C2347,Sales!$J:$W,11,0),0)</f>
        <v>9918018.0180180166</v>
      </c>
      <c r="O2347" s="98">
        <f>IFERROR(VLOOKUP($F2347&amp;$C2347,Sales!$J:$W,12,0),0)</f>
        <v>101.33333333333333</v>
      </c>
      <c r="P2347" s="98">
        <f>IFERROR(VLOOKUP($F2347&amp;$C2347,Sales!$J:$W,13,0),0)</f>
        <v>9950750.7507507503</v>
      </c>
      <c r="Q2347" s="98">
        <f>IFERROR(VLOOKUP($F2347&amp;$C2347,Sales!$A:$H,7,0),0)</f>
        <v>196396.39639639639</v>
      </c>
      <c r="R2347" s="41">
        <f t="shared" si="72"/>
        <v>1</v>
      </c>
      <c r="S2347" s="15">
        <v>1</v>
      </c>
      <c r="T2347" s="15"/>
      <c r="U2347" s="15"/>
      <c r="V2347" s="15">
        <v>1</v>
      </c>
      <c r="W2347" s="15">
        <v>1</v>
      </c>
      <c r="X2347" s="15">
        <v>1</v>
      </c>
      <c r="Y2347" s="41">
        <v>1</v>
      </c>
      <c r="Z2347" s="41">
        <v>1</v>
      </c>
      <c r="AA2347" s="41"/>
      <c r="AB2347" s="15"/>
      <c r="AC2347" s="15"/>
      <c r="AD2347" s="15"/>
      <c r="AE2347" s="15"/>
      <c r="AF2347" s="15"/>
      <c r="AG2347" s="15"/>
      <c r="AH2347" s="15"/>
      <c r="AI2347" s="15"/>
      <c r="AJ2347" s="15"/>
      <c r="AK2347" s="15"/>
      <c r="AL2347" s="15"/>
      <c r="AM2347" s="15"/>
      <c r="AN2347" s="15"/>
      <c r="AO2347" s="15"/>
      <c r="AP2347" s="15"/>
      <c r="AQ2347" s="15"/>
      <c r="AR2347" s="15"/>
      <c r="AS2347" s="15"/>
      <c r="AT2347" s="15"/>
      <c r="AU2347" s="15"/>
      <c r="AV2347" s="15"/>
      <c r="AW2347" s="15"/>
      <c r="AX2347" s="82"/>
      <c r="AY2347" s="82"/>
      <c r="AZ2347" s="10">
        <v>1</v>
      </c>
      <c r="BA2347" t="s">
        <v>13952</v>
      </c>
      <c r="BB2347" t="s">
        <v>23</v>
      </c>
      <c r="BD2347" s="39" t="str">
        <f t="shared" si="73"/>
        <v>01/244621109FTokopedia</v>
      </c>
    </row>
    <row r="2348" spans="2:56" ht="13.5" customHeight="1" x14ac:dyDescent="0.35">
      <c r="B2348" s="10" t="s">
        <v>17</v>
      </c>
      <c r="C2348" s="10" t="s">
        <v>2517</v>
      </c>
      <c r="D2348" s="10" t="s">
        <v>248</v>
      </c>
      <c r="E2348" s="10" t="s">
        <v>194</v>
      </c>
      <c r="F2348" s="10" t="s">
        <v>259</v>
      </c>
      <c r="G2348" s="137">
        <v>561116158</v>
      </c>
      <c r="H2348" s="10"/>
      <c r="I2348" s="10">
        <v>8001090222725</v>
      </c>
      <c r="J2348" s="10" t="s">
        <v>7180</v>
      </c>
      <c r="K2348" s="10" t="s">
        <v>7181</v>
      </c>
      <c r="L2348" s="98">
        <f>IFERROR(VLOOKUP($F2348&amp;$C2348,Sales!$J:$W,9,0),0)</f>
        <v>7070270.2702702722</v>
      </c>
      <c r="M2348" s="98">
        <f>IFERROR(VLOOKUP($F2348&amp;$C2348,Sales!$J:$W,10,0),0)</f>
        <v>6579279.2792792823</v>
      </c>
      <c r="N2348" s="98">
        <f>IFERROR(VLOOKUP($F2348&amp;$C2348,Sales!$J:$W,11,0),0)</f>
        <v>7168468.4684684714</v>
      </c>
      <c r="O2348" s="98">
        <f>IFERROR(VLOOKUP($F2348&amp;$C2348,Sales!$J:$W,12,0),0)</f>
        <v>70.666666666666671</v>
      </c>
      <c r="P2348" s="98">
        <f>IFERROR(VLOOKUP($F2348&amp;$C2348,Sales!$J:$W,13,0),0)</f>
        <v>6939339.339339342</v>
      </c>
      <c r="Q2348" s="98">
        <f>IFERROR(VLOOKUP($F2348&amp;$C2348,Sales!$A:$H,7,0),0)</f>
        <v>98198.198198198195</v>
      </c>
      <c r="R2348" s="41">
        <f t="shared" si="72"/>
        <v>1</v>
      </c>
      <c r="S2348" s="15">
        <v>1</v>
      </c>
      <c r="T2348" s="15"/>
      <c r="U2348" s="15"/>
      <c r="V2348" s="15">
        <v>1</v>
      </c>
      <c r="W2348" s="15">
        <v>1</v>
      </c>
      <c r="X2348" s="15">
        <v>1</v>
      </c>
      <c r="Y2348" s="41">
        <v>1</v>
      </c>
      <c r="Z2348" s="41">
        <v>1</v>
      </c>
      <c r="AA2348" s="41"/>
      <c r="AB2348" s="15"/>
      <c r="AC2348" s="15"/>
      <c r="AD2348" s="15"/>
      <c r="AE2348" s="15"/>
      <c r="AF2348" s="15"/>
      <c r="AG2348" s="15"/>
      <c r="AH2348" s="15"/>
      <c r="AI2348" s="15"/>
      <c r="AJ2348" s="15"/>
      <c r="AK2348" s="15"/>
      <c r="AL2348" s="15"/>
      <c r="AM2348" s="15"/>
      <c r="AN2348" s="15"/>
      <c r="AO2348" s="15"/>
      <c r="AP2348" s="15"/>
      <c r="AQ2348" s="15"/>
      <c r="AR2348" s="15"/>
      <c r="AS2348" s="15"/>
      <c r="AT2348" s="15"/>
      <c r="AU2348" s="15"/>
      <c r="AV2348" s="15"/>
      <c r="AW2348" s="15"/>
      <c r="AX2348" s="82"/>
      <c r="AY2348" s="82"/>
      <c r="AZ2348" s="10">
        <v>1</v>
      </c>
      <c r="BA2348" t="s">
        <v>22</v>
      </c>
      <c r="BB2348" t="s">
        <v>23</v>
      </c>
      <c r="BD2348" s="39" t="str">
        <f t="shared" si="73"/>
        <v>01/244621109GTokopedia</v>
      </c>
    </row>
    <row r="2349" spans="2:56" ht="13.5" customHeight="1" x14ac:dyDescent="0.35">
      <c r="B2349" s="10" t="s">
        <v>17</v>
      </c>
      <c r="C2349" s="10" t="s">
        <v>2517</v>
      </c>
      <c r="D2349" s="10" t="s">
        <v>248</v>
      </c>
      <c r="E2349" s="10" t="s">
        <v>194</v>
      </c>
      <c r="F2349" s="10" t="s">
        <v>269</v>
      </c>
      <c r="G2349" s="137">
        <v>561019973</v>
      </c>
      <c r="H2349" s="10"/>
      <c r="I2349" s="10">
        <v>8001090222541</v>
      </c>
      <c r="J2349" s="10" t="s">
        <v>7182</v>
      </c>
      <c r="K2349" s="10" t="s">
        <v>7183</v>
      </c>
      <c r="L2349" s="98">
        <f>IFERROR(VLOOKUP($F2349&amp;$C2349,Sales!$J:$W,9,0),0)</f>
        <v>12962162.162162153</v>
      </c>
      <c r="M2349" s="98">
        <f>IFERROR(VLOOKUP($F2349&amp;$C2349,Sales!$J:$W,10,0),0)</f>
        <v>17184684.684684668</v>
      </c>
      <c r="N2349" s="98">
        <f>IFERROR(VLOOKUP($F2349&amp;$C2349,Sales!$J:$W,11,0),0)</f>
        <v>18461261.26126124</v>
      </c>
      <c r="O2349" s="98">
        <f>IFERROR(VLOOKUP($F2349&amp;$C2349,Sales!$J:$W,12,0),0)</f>
        <v>165</v>
      </c>
      <c r="P2349" s="98">
        <f>IFERROR(VLOOKUP($F2349&amp;$C2349,Sales!$J:$W,13,0),0)</f>
        <v>16202702.702702686</v>
      </c>
      <c r="Q2349" s="98">
        <f>IFERROR(VLOOKUP($F2349&amp;$C2349,Sales!$A:$H,7,0),0)</f>
        <v>687387.38738738734</v>
      </c>
      <c r="R2349" s="41">
        <f t="shared" si="72"/>
        <v>1</v>
      </c>
      <c r="S2349" s="15">
        <v>1</v>
      </c>
      <c r="T2349" s="15"/>
      <c r="U2349" s="15"/>
      <c r="V2349" s="15">
        <v>1</v>
      </c>
      <c r="W2349" s="15">
        <v>1</v>
      </c>
      <c r="X2349" s="15">
        <v>1</v>
      </c>
      <c r="Y2349" s="41">
        <v>1</v>
      </c>
      <c r="Z2349" s="41">
        <v>1</v>
      </c>
      <c r="AA2349" s="41"/>
      <c r="AB2349" s="15"/>
      <c r="AC2349" s="15"/>
      <c r="AD2349" s="15"/>
      <c r="AE2349" s="15"/>
      <c r="AF2349" s="15"/>
      <c r="AG2349" s="15"/>
      <c r="AH2349" s="15"/>
      <c r="AI2349" s="15"/>
      <c r="AJ2349" s="15"/>
      <c r="AK2349" s="15"/>
      <c r="AL2349" s="15"/>
      <c r="AM2349" s="15"/>
      <c r="AN2349" s="15"/>
      <c r="AO2349" s="15"/>
      <c r="AP2349" s="15"/>
      <c r="AQ2349" s="15"/>
      <c r="AR2349" s="15"/>
      <c r="AS2349" s="15"/>
      <c r="AT2349" s="15"/>
      <c r="AU2349" s="15"/>
      <c r="AV2349" s="15"/>
      <c r="AW2349" s="15"/>
      <c r="AX2349" s="82"/>
      <c r="AY2349" s="82"/>
      <c r="AZ2349" s="10">
        <v>1</v>
      </c>
      <c r="BA2349" t="s">
        <v>13952</v>
      </c>
      <c r="BB2349" t="s">
        <v>23</v>
      </c>
      <c r="BD2349" s="39" t="str">
        <f t="shared" si="73"/>
        <v>01/244621109HTokopedia</v>
      </c>
    </row>
    <row r="2350" spans="2:56" ht="13.5" customHeight="1" x14ac:dyDescent="0.35">
      <c r="B2350" s="10" t="s">
        <v>17</v>
      </c>
      <c r="C2350" s="10" t="s">
        <v>2517</v>
      </c>
      <c r="D2350" s="10" t="s">
        <v>248</v>
      </c>
      <c r="E2350" s="10" t="s">
        <v>194</v>
      </c>
      <c r="F2350" s="10" t="s">
        <v>279</v>
      </c>
      <c r="G2350" s="137">
        <v>647253629</v>
      </c>
      <c r="H2350" s="10"/>
      <c r="I2350" s="10">
        <v>4902430118798</v>
      </c>
      <c r="J2350" s="10" t="s">
        <v>7184</v>
      </c>
      <c r="K2350" s="10" t="s">
        <v>7185</v>
      </c>
      <c r="L2350" s="98">
        <f>IFERROR(VLOOKUP($F2350&amp;$C2350,Sales!$J:$W,9,0),0)</f>
        <v>15964504.50450452</v>
      </c>
      <c r="M2350" s="98">
        <f>IFERROR(VLOOKUP($F2350&amp;$C2350,Sales!$J:$W,10,0),0)</f>
        <v>13324954.954954986</v>
      </c>
      <c r="N2350" s="98">
        <f>IFERROR(VLOOKUP($F2350&amp;$C2350,Sales!$J:$W,11,0),0)</f>
        <v>13865585.585585602</v>
      </c>
      <c r="O2350" s="98">
        <f>IFERROR(VLOOKUP($F2350&amp;$C2350,Sales!$J:$W,12,0),0)</f>
        <v>452.33333333333331</v>
      </c>
      <c r="P2350" s="98">
        <f>IFERROR(VLOOKUP($F2350&amp;$C2350,Sales!$J:$W,13,0),0)</f>
        <v>14385015.015015036</v>
      </c>
      <c r="Q2350" s="98">
        <f>IFERROR(VLOOKUP($F2350&amp;$C2350,Sales!$A:$H,7,0),0)</f>
        <v>985855.85585585563</v>
      </c>
      <c r="R2350" s="41">
        <f t="shared" si="72"/>
        <v>1</v>
      </c>
      <c r="S2350" s="15">
        <v>1</v>
      </c>
      <c r="T2350" s="15"/>
      <c r="U2350" s="15"/>
      <c r="V2350" s="15">
        <v>1</v>
      </c>
      <c r="W2350" s="15">
        <v>1</v>
      </c>
      <c r="X2350" s="15">
        <v>1</v>
      </c>
      <c r="Y2350" s="41">
        <v>1</v>
      </c>
      <c r="Z2350" s="41">
        <v>1</v>
      </c>
      <c r="AA2350" s="41"/>
      <c r="AB2350" s="15"/>
      <c r="AC2350" s="15"/>
      <c r="AD2350" s="15"/>
      <c r="AE2350" s="15"/>
      <c r="AF2350" s="15"/>
      <c r="AG2350" s="15"/>
      <c r="AH2350" s="15"/>
      <c r="AI2350" s="15"/>
      <c r="AJ2350" s="15"/>
      <c r="AK2350" s="15"/>
      <c r="AL2350" s="15"/>
      <c r="AM2350" s="15"/>
      <c r="AN2350" s="15"/>
      <c r="AO2350" s="15"/>
      <c r="AP2350" s="15"/>
      <c r="AQ2350" s="15"/>
      <c r="AR2350" s="15"/>
      <c r="AS2350" s="15"/>
      <c r="AT2350" s="15"/>
      <c r="AU2350" s="15"/>
      <c r="AV2350" s="15"/>
      <c r="AW2350" s="15"/>
      <c r="AX2350" s="82"/>
      <c r="AY2350" s="82"/>
      <c r="AZ2350" s="10">
        <v>1</v>
      </c>
      <c r="BA2350" t="s">
        <v>22</v>
      </c>
      <c r="BB2350" t="s">
        <v>23</v>
      </c>
      <c r="BD2350" s="39" t="str">
        <f t="shared" si="73"/>
        <v>01/244621109ITokopedia</v>
      </c>
    </row>
    <row r="2351" spans="2:56" ht="13.5" customHeight="1" x14ac:dyDescent="0.35">
      <c r="B2351" s="10" t="s">
        <v>17</v>
      </c>
      <c r="C2351" s="10" t="s">
        <v>2517</v>
      </c>
      <c r="D2351" s="10" t="s">
        <v>248</v>
      </c>
      <c r="E2351" s="10" t="s">
        <v>194</v>
      </c>
      <c r="F2351" s="10" t="s">
        <v>283</v>
      </c>
      <c r="G2351" s="137">
        <v>651218591</v>
      </c>
      <c r="H2351" s="10"/>
      <c r="I2351" s="10">
        <v>4902430633277</v>
      </c>
      <c r="J2351" s="10" t="s">
        <v>7186</v>
      </c>
      <c r="K2351" s="10" t="s">
        <v>7187</v>
      </c>
      <c r="L2351" s="98">
        <f>IFERROR(VLOOKUP($F2351&amp;$C2351,Sales!$J:$W,9,0),0)</f>
        <v>8713693.6936936826</v>
      </c>
      <c r="M2351" s="98">
        <f>IFERROR(VLOOKUP($F2351&amp;$C2351,Sales!$J:$W,10,0),0)</f>
        <v>10112972.972972982</v>
      </c>
      <c r="N2351" s="98">
        <f>IFERROR(VLOOKUP($F2351&amp;$C2351,Sales!$J:$W,11,0),0)</f>
        <v>9731351.3513513375</v>
      </c>
      <c r="O2351" s="98">
        <f>IFERROR(VLOOKUP($F2351&amp;$C2351,Sales!$J:$W,12,0),0)</f>
        <v>299.33333333333331</v>
      </c>
      <c r="P2351" s="98">
        <f>IFERROR(VLOOKUP($F2351&amp;$C2351,Sales!$J:$W,13,0),0)</f>
        <v>9519339.3393393327</v>
      </c>
      <c r="Q2351" s="98">
        <f>IFERROR(VLOOKUP($F2351&amp;$C2351,Sales!$A:$H,7,0),0)</f>
        <v>127207.20720720719</v>
      </c>
      <c r="R2351" s="41">
        <f t="shared" si="72"/>
        <v>1</v>
      </c>
      <c r="S2351" s="15">
        <v>1</v>
      </c>
      <c r="T2351" s="15"/>
      <c r="U2351" s="15"/>
      <c r="V2351" s="15">
        <v>1</v>
      </c>
      <c r="W2351" s="15">
        <v>1</v>
      </c>
      <c r="X2351" s="15">
        <v>1</v>
      </c>
      <c r="Y2351" s="41">
        <v>1</v>
      </c>
      <c r="Z2351" s="41">
        <v>1</v>
      </c>
      <c r="AA2351" s="41"/>
      <c r="AB2351" s="15"/>
      <c r="AC2351" s="15"/>
      <c r="AD2351" s="15"/>
      <c r="AE2351" s="15"/>
      <c r="AF2351" s="15"/>
      <c r="AG2351" s="15"/>
      <c r="AH2351" s="15"/>
      <c r="AI2351" s="15"/>
      <c r="AJ2351" s="15"/>
      <c r="AK2351" s="15"/>
      <c r="AL2351" s="15"/>
      <c r="AM2351" s="15"/>
      <c r="AN2351" s="15"/>
      <c r="AO2351" s="15"/>
      <c r="AP2351" s="15"/>
      <c r="AQ2351" s="15"/>
      <c r="AR2351" s="15"/>
      <c r="AS2351" s="15"/>
      <c r="AT2351" s="15"/>
      <c r="AU2351" s="15"/>
      <c r="AV2351" s="15"/>
      <c r="AW2351" s="15"/>
      <c r="AX2351" s="82"/>
      <c r="AY2351" s="82"/>
      <c r="AZ2351" s="10">
        <v>1</v>
      </c>
      <c r="BA2351" t="s">
        <v>22</v>
      </c>
      <c r="BB2351" t="s">
        <v>23</v>
      </c>
      <c r="BD2351" s="39" t="str">
        <f t="shared" si="73"/>
        <v>01/244621109JTokopedia</v>
      </c>
    </row>
    <row r="2352" spans="2:56" ht="13.5" customHeight="1" x14ac:dyDescent="0.35">
      <c r="B2352" s="10" t="s">
        <v>17</v>
      </c>
      <c r="C2352" s="10" t="s">
        <v>2517</v>
      </c>
      <c r="D2352" s="10" t="s">
        <v>248</v>
      </c>
      <c r="E2352" s="10" t="s">
        <v>194</v>
      </c>
      <c r="F2352" s="10" t="s">
        <v>287</v>
      </c>
      <c r="G2352" s="137">
        <v>647197897</v>
      </c>
      <c r="H2352" s="10"/>
      <c r="I2352" s="10">
        <v>4902430118804</v>
      </c>
      <c r="J2352" s="10" t="s">
        <v>7188</v>
      </c>
      <c r="K2352" s="10" t="s">
        <v>7189</v>
      </c>
      <c r="L2352" s="98">
        <f>IFERROR(VLOOKUP($F2352&amp;$C2352,Sales!$J:$W,9,0),0)</f>
        <v>16377927.927927947</v>
      </c>
      <c r="M2352" s="98">
        <f>IFERROR(VLOOKUP($F2352&amp;$C2352,Sales!$J:$W,10,0),0)</f>
        <v>12021081.081081089</v>
      </c>
      <c r="N2352" s="98">
        <f>IFERROR(VLOOKUP($F2352&amp;$C2352,Sales!$J:$W,11,0),0)</f>
        <v>9381531.5315315202</v>
      </c>
      <c r="O2352" s="98">
        <f>IFERROR(VLOOKUP($F2352&amp;$C2352,Sales!$J:$W,12,0),0)</f>
        <v>396</v>
      </c>
      <c r="P2352" s="98">
        <f>IFERROR(VLOOKUP($F2352&amp;$C2352,Sales!$J:$W,13,0),0)</f>
        <v>12593513.513513518</v>
      </c>
      <c r="Q2352" s="98">
        <f>IFERROR(VLOOKUP($F2352&amp;$C2352,Sales!$A:$H,7,0),0)</f>
        <v>667837.83783783775</v>
      </c>
      <c r="R2352" s="41">
        <f t="shared" si="72"/>
        <v>1</v>
      </c>
      <c r="S2352" s="15">
        <v>1</v>
      </c>
      <c r="T2352" s="15"/>
      <c r="U2352" s="15"/>
      <c r="V2352" s="15">
        <v>1</v>
      </c>
      <c r="W2352" s="15">
        <v>1</v>
      </c>
      <c r="X2352" s="15">
        <v>1</v>
      </c>
      <c r="Y2352" s="41">
        <v>1</v>
      </c>
      <c r="Z2352" s="41">
        <v>1</v>
      </c>
      <c r="AA2352" s="41"/>
      <c r="AB2352" s="15"/>
      <c r="AC2352" s="15"/>
      <c r="AD2352" s="15"/>
      <c r="AE2352" s="15"/>
      <c r="AF2352" s="15"/>
      <c r="AG2352" s="15"/>
      <c r="AH2352" s="15"/>
      <c r="AI2352" s="15"/>
      <c r="AJ2352" s="15"/>
      <c r="AK2352" s="15"/>
      <c r="AL2352" s="15"/>
      <c r="AM2352" s="15"/>
      <c r="AN2352" s="15"/>
      <c r="AO2352" s="15"/>
      <c r="AP2352" s="15"/>
      <c r="AQ2352" s="15"/>
      <c r="AR2352" s="15"/>
      <c r="AS2352" s="15"/>
      <c r="AT2352" s="15"/>
      <c r="AU2352" s="15"/>
      <c r="AV2352" s="15"/>
      <c r="AW2352" s="15"/>
      <c r="AX2352" s="82"/>
      <c r="AY2352" s="82"/>
      <c r="AZ2352" s="10">
        <v>1</v>
      </c>
      <c r="BA2352" t="s">
        <v>22</v>
      </c>
      <c r="BB2352" t="s">
        <v>23</v>
      </c>
      <c r="BD2352" s="39" t="str">
        <f t="shared" si="73"/>
        <v>01/244621109KTokopedia</v>
      </c>
    </row>
    <row r="2353" spans="2:59" ht="13.5" customHeight="1" x14ac:dyDescent="0.35">
      <c r="B2353" s="10" t="s">
        <v>17</v>
      </c>
      <c r="C2353" s="10" t="s">
        <v>2517</v>
      </c>
      <c r="D2353" s="10" t="s">
        <v>248</v>
      </c>
      <c r="E2353" s="10" t="s">
        <v>194</v>
      </c>
      <c r="F2353" s="10" t="s">
        <v>723</v>
      </c>
      <c r="G2353" s="137">
        <v>1221336440</v>
      </c>
      <c r="H2353" s="10"/>
      <c r="I2353" s="10">
        <v>8001090222480</v>
      </c>
      <c r="J2353" s="10" t="s">
        <v>7190</v>
      </c>
      <c r="K2353" s="10" t="s">
        <v>7191</v>
      </c>
      <c r="L2353" s="98">
        <f>IFERROR(VLOOKUP($F2353&amp;$C2353,Sales!$J:$W,9,0),0)</f>
        <v>4909909.9099099115</v>
      </c>
      <c r="M2353" s="98">
        <f>IFERROR(VLOOKUP($F2353&amp;$C2353,Sales!$J:$W,10,0),0)</f>
        <v>6382882.8828828856</v>
      </c>
      <c r="N2353" s="98">
        <f>IFERROR(VLOOKUP($F2353&amp;$C2353,Sales!$J:$W,11,0),0)</f>
        <v>9132432.4324324355</v>
      </c>
      <c r="O2353" s="98">
        <f>IFERROR(VLOOKUP($F2353&amp;$C2353,Sales!$J:$W,12,0),0)</f>
        <v>69.333333333333329</v>
      </c>
      <c r="P2353" s="98">
        <f>IFERROR(VLOOKUP($F2353&amp;$C2353,Sales!$J:$W,13,0),0)</f>
        <v>6808408.4084084108</v>
      </c>
      <c r="Q2353" s="98">
        <f>IFERROR(VLOOKUP($F2353&amp;$C2353,Sales!$A:$H,7,0),0)</f>
        <v>589189.18918918911</v>
      </c>
      <c r="R2353" s="41">
        <f t="shared" si="72"/>
        <v>1</v>
      </c>
      <c r="S2353" s="15">
        <v>1</v>
      </c>
      <c r="T2353" s="15"/>
      <c r="U2353" s="15"/>
      <c r="V2353" s="15">
        <v>1</v>
      </c>
      <c r="W2353" s="15">
        <v>1</v>
      </c>
      <c r="X2353" s="15">
        <v>1</v>
      </c>
      <c r="Y2353" s="41">
        <v>1</v>
      </c>
      <c r="Z2353" s="41">
        <v>1</v>
      </c>
      <c r="AA2353" s="41"/>
      <c r="AB2353" s="15"/>
      <c r="AC2353" s="15"/>
      <c r="AD2353" s="15"/>
      <c r="AE2353" s="15"/>
      <c r="AF2353" s="15"/>
      <c r="AG2353" s="15"/>
      <c r="AH2353" s="15"/>
      <c r="AI2353" s="15"/>
      <c r="AJ2353" s="15"/>
      <c r="AK2353" s="15"/>
      <c r="AL2353" s="15"/>
      <c r="AM2353" s="15"/>
      <c r="AN2353" s="15"/>
      <c r="AO2353" s="15"/>
      <c r="AP2353" s="15"/>
      <c r="AQ2353" s="15"/>
      <c r="AR2353" s="15"/>
      <c r="AS2353" s="15"/>
      <c r="AT2353" s="15"/>
      <c r="AU2353" s="15"/>
      <c r="AV2353" s="15"/>
      <c r="AW2353" s="15"/>
      <c r="AX2353" s="82"/>
      <c r="AY2353" s="82"/>
      <c r="AZ2353" s="10">
        <v>1</v>
      </c>
      <c r="BA2353" t="s">
        <v>13952</v>
      </c>
      <c r="BB2353" t="s">
        <v>23</v>
      </c>
      <c r="BD2353" s="39" t="str">
        <f t="shared" si="73"/>
        <v>01/244621109LTokopedia</v>
      </c>
    </row>
    <row r="2354" spans="2:59" ht="13.5" customHeight="1" x14ac:dyDescent="0.35">
      <c r="B2354" s="10" t="s">
        <v>17</v>
      </c>
      <c r="C2354" s="10" t="s">
        <v>2517</v>
      </c>
      <c r="D2354" s="10" t="s">
        <v>248</v>
      </c>
      <c r="E2354" s="10" t="s">
        <v>194</v>
      </c>
      <c r="F2354" s="10" t="s">
        <v>721</v>
      </c>
      <c r="G2354" s="137">
        <v>1221364636</v>
      </c>
      <c r="H2354" s="10"/>
      <c r="I2354" s="10">
        <v>8001090222909</v>
      </c>
      <c r="J2354" s="10" t="s">
        <v>7192</v>
      </c>
      <c r="K2354" s="10" t="s">
        <v>7193</v>
      </c>
      <c r="L2354" s="98">
        <f>IFERROR(VLOOKUP($F2354&amp;$C2354,Sales!$J:$W,9,0),0)</f>
        <v>6579279.2792792823</v>
      </c>
      <c r="M2354" s="98">
        <f>IFERROR(VLOOKUP($F2354&amp;$C2354,Sales!$J:$W,10,0),0)</f>
        <v>6382882.8828828856</v>
      </c>
      <c r="N2354" s="98">
        <f>IFERROR(VLOOKUP($F2354&amp;$C2354,Sales!$J:$W,11,0),0)</f>
        <v>6677477.4774774807</v>
      </c>
      <c r="O2354" s="98">
        <f>IFERROR(VLOOKUP($F2354&amp;$C2354,Sales!$J:$W,12,0),0)</f>
        <v>66.666666666666671</v>
      </c>
      <c r="P2354" s="98">
        <f>IFERROR(VLOOKUP($F2354&amp;$C2354,Sales!$J:$W,13,0),0)</f>
        <v>6546546.5465465495</v>
      </c>
      <c r="Q2354" s="98">
        <f>IFERROR(VLOOKUP($F2354&amp;$C2354,Sales!$A:$H,7,0),0)</f>
        <v>196396.39639639639</v>
      </c>
      <c r="R2354" s="41">
        <f t="shared" si="72"/>
        <v>1</v>
      </c>
      <c r="S2354" s="15">
        <v>1</v>
      </c>
      <c r="T2354" s="15"/>
      <c r="U2354" s="15"/>
      <c r="V2354" s="15">
        <v>1</v>
      </c>
      <c r="W2354" s="15">
        <v>1</v>
      </c>
      <c r="X2354" s="15">
        <v>1</v>
      </c>
      <c r="Y2354" s="41">
        <v>1</v>
      </c>
      <c r="Z2354" s="41">
        <v>1</v>
      </c>
      <c r="AA2354" s="41"/>
      <c r="AB2354" s="15"/>
      <c r="AC2354" s="15"/>
      <c r="AD2354" s="15"/>
      <c r="AE2354" s="15"/>
      <c r="AF2354" s="15"/>
      <c r="AG2354" s="15"/>
      <c r="AH2354" s="15"/>
      <c r="AI2354" s="15"/>
      <c r="AJ2354" s="15"/>
      <c r="AK2354" s="15"/>
      <c r="AL2354" s="15"/>
      <c r="AM2354" s="15"/>
      <c r="AN2354" s="15"/>
      <c r="AO2354" s="15"/>
      <c r="AP2354" s="15"/>
      <c r="AQ2354" s="15"/>
      <c r="AR2354" s="15"/>
      <c r="AS2354" s="15"/>
      <c r="AT2354" s="15"/>
      <c r="AU2354" s="15"/>
      <c r="AV2354" s="15"/>
      <c r="AW2354" s="15"/>
      <c r="AX2354" s="82"/>
      <c r="AY2354" s="82"/>
      <c r="AZ2354" s="10">
        <v>1</v>
      </c>
      <c r="BA2354" t="s">
        <v>13952</v>
      </c>
      <c r="BB2354" t="s">
        <v>23</v>
      </c>
      <c r="BD2354" s="39" t="str">
        <f t="shared" si="73"/>
        <v>01/244621109MTokopedia</v>
      </c>
    </row>
    <row r="2355" spans="2:59" ht="13.5" customHeight="1" x14ac:dyDescent="0.35">
      <c r="B2355" s="10" t="s">
        <v>17</v>
      </c>
      <c r="C2355" s="10" t="s">
        <v>2517</v>
      </c>
      <c r="D2355" s="10" t="s">
        <v>549</v>
      </c>
      <c r="E2355" s="10" t="s">
        <v>194</v>
      </c>
      <c r="F2355" s="10" t="s">
        <v>6005</v>
      </c>
      <c r="G2355" s="137">
        <v>563800276</v>
      </c>
      <c r="H2355" s="10"/>
      <c r="I2355" s="10">
        <v>4902430400640</v>
      </c>
      <c r="J2355" s="10" t="s">
        <v>7194</v>
      </c>
      <c r="K2355" s="10" t="s">
        <v>7195</v>
      </c>
      <c r="L2355" s="98">
        <f>IFERROR(VLOOKUP($F2355&amp;$C2355,Sales!$J:$W,9,0),0)</f>
        <v>0</v>
      </c>
      <c r="M2355" s="98">
        <f>IFERROR(VLOOKUP($F2355&amp;$C2355,Sales!$J:$W,10,0),0)</f>
        <v>0</v>
      </c>
      <c r="N2355" s="98">
        <f>IFERROR(VLOOKUP($F2355&amp;$C2355,Sales!$J:$W,11,0),0)</f>
        <v>0</v>
      </c>
      <c r="O2355" s="98">
        <f>IFERROR(VLOOKUP($F2355&amp;$C2355,Sales!$J:$W,12,0),0)</f>
        <v>0</v>
      </c>
      <c r="P2355" s="98">
        <f>IFERROR(VLOOKUP($F2355&amp;$C2355,Sales!$J:$W,13,0),0)</f>
        <v>0</v>
      </c>
      <c r="Q2355" s="98">
        <f>IFERROR(VLOOKUP($F2355&amp;$C2355,Sales!$A:$H,7,0),0)</f>
        <v>0</v>
      </c>
      <c r="R2355" s="41" t="str">
        <f t="shared" si="72"/>
        <v>ERROR</v>
      </c>
      <c r="S2355" s="15"/>
      <c r="T2355" s="15"/>
      <c r="U2355" s="15"/>
      <c r="V2355" s="15"/>
      <c r="W2355" s="15"/>
      <c r="X2355" s="15"/>
      <c r="Y2355" s="41"/>
      <c r="Z2355" s="41"/>
      <c r="AA2355" s="41"/>
      <c r="AB2355" s="15"/>
      <c r="AC2355" s="15"/>
      <c r="AD2355" s="15"/>
      <c r="AE2355" s="15"/>
      <c r="AF2355" s="15"/>
      <c r="AG2355" s="15"/>
      <c r="AH2355" s="15"/>
      <c r="AI2355" s="15"/>
      <c r="AJ2355" s="15"/>
      <c r="AK2355" s="15"/>
      <c r="AL2355" s="15"/>
      <c r="AM2355" s="15"/>
      <c r="AN2355" s="15"/>
      <c r="AO2355" s="15"/>
      <c r="AP2355" s="15"/>
      <c r="AQ2355" s="15"/>
      <c r="AR2355" s="15"/>
      <c r="AS2355" s="15"/>
      <c r="AT2355" s="15"/>
      <c r="AU2355" s="15"/>
      <c r="AV2355" s="15"/>
      <c r="AW2355" s="15"/>
      <c r="AX2355" s="15"/>
      <c r="AY2355" s="15"/>
      <c r="AZ2355" s="10">
        <v>1</v>
      </c>
      <c r="BA2355" t="s">
        <v>22</v>
      </c>
      <c r="BB2355" t="s">
        <v>88</v>
      </c>
      <c r="BD2355" s="39" t="str">
        <f t="shared" si="73"/>
        <v>01/245121001RTokopedia</v>
      </c>
    </row>
    <row r="2356" spans="2:59" ht="13.5" customHeight="1" x14ac:dyDescent="0.35">
      <c r="B2356" s="10" t="s">
        <v>17</v>
      </c>
      <c r="C2356" s="10" t="s">
        <v>2517</v>
      </c>
      <c r="D2356" s="10" t="s">
        <v>549</v>
      </c>
      <c r="E2356" s="10" t="s">
        <v>194</v>
      </c>
      <c r="F2356" s="10" t="s">
        <v>2473</v>
      </c>
      <c r="G2356" s="137">
        <v>663464151</v>
      </c>
      <c r="H2356" s="10"/>
      <c r="I2356" s="10">
        <v>4902430792325</v>
      </c>
      <c r="J2356" s="10" t="s">
        <v>7196</v>
      </c>
      <c r="K2356" s="10" t="s">
        <v>7197</v>
      </c>
      <c r="L2356" s="98">
        <f>IFERROR(VLOOKUP($F2356&amp;$C2356,Sales!$J:$W,9,0),0)</f>
        <v>0</v>
      </c>
      <c r="M2356" s="98">
        <f>IFERROR(VLOOKUP($F2356&amp;$C2356,Sales!$J:$W,10,0),0)</f>
        <v>0</v>
      </c>
      <c r="N2356" s="98">
        <f>IFERROR(VLOOKUP($F2356&amp;$C2356,Sales!$J:$W,11,0),0)</f>
        <v>0</v>
      </c>
      <c r="O2356" s="98">
        <f>IFERROR(VLOOKUP($F2356&amp;$C2356,Sales!$J:$W,12,0),0)</f>
        <v>0</v>
      </c>
      <c r="P2356" s="98">
        <f>IFERROR(VLOOKUP($F2356&amp;$C2356,Sales!$J:$W,13,0),0)</f>
        <v>0</v>
      </c>
      <c r="Q2356" s="98">
        <f>IFERROR(VLOOKUP($F2356&amp;$C2356,Sales!$A:$H,7,0),0)</f>
        <v>0</v>
      </c>
      <c r="R2356" s="41" t="str">
        <f t="shared" si="72"/>
        <v>ERROR</v>
      </c>
      <c r="S2356" s="15"/>
      <c r="T2356" s="15"/>
      <c r="U2356" s="15"/>
      <c r="V2356" s="15"/>
      <c r="W2356" s="15"/>
      <c r="X2356" s="15"/>
      <c r="Y2356" s="41"/>
      <c r="Z2356" s="41"/>
      <c r="AA2356" s="41"/>
      <c r="AB2356" s="15"/>
      <c r="AC2356" s="15"/>
      <c r="AD2356" s="15"/>
      <c r="AE2356" s="15"/>
      <c r="AF2356" s="15"/>
      <c r="AG2356" s="15"/>
      <c r="AH2356" s="15"/>
      <c r="AI2356" s="15"/>
      <c r="AJ2356" s="15"/>
      <c r="AK2356" s="15"/>
      <c r="AL2356" s="15"/>
      <c r="AM2356" s="15"/>
      <c r="AN2356" s="15"/>
      <c r="AO2356" s="15"/>
      <c r="AP2356" s="15"/>
      <c r="AQ2356" s="15"/>
      <c r="AR2356" s="15"/>
      <c r="AS2356" s="15"/>
      <c r="AT2356" s="15"/>
      <c r="AU2356" s="15"/>
      <c r="AV2356" s="15"/>
      <c r="AW2356" s="15"/>
      <c r="AX2356" s="15"/>
      <c r="AY2356" s="15"/>
      <c r="AZ2356" s="10">
        <v>1</v>
      </c>
      <c r="BA2356" t="s">
        <v>22</v>
      </c>
      <c r="BB2356" t="s">
        <v>88</v>
      </c>
      <c r="BD2356" s="39" t="str">
        <f t="shared" si="73"/>
        <v>01/245121002VTokopedia</v>
      </c>
    </row>
    <row r="2357" spans="2:59" ht="13.5" customHeight="1" x14ac:dyDescent="0.35">
      <c r="B2357" s="10" t="s">
        <v>17</v>
      </c>
      <c r="C2357" s="10" t="s">
        <v>2517</v>
      </c>
      <c r="D2357" s="10" t="s">
        <v>549</v>
      </c>
      <c r="E2357" s="10" t="s">
        <v>194</v>
      </c>
      <c r="F2357" s="10" t="s">
        <v>563</v>
      </c>
      <c r="G2357" s="137">
        <v>635211651</v>
      </c>
      <c r="H2357" s="10"/>
      <c r="I2357" s="10">
        <v>4902430401036</v>
      </c>
      <c r="J2357" s="10" t="s">
        <v>7198</v>
      </c>
      <c r="K2357" s="10" t="s">
        <v>1315</v>
      </c>
      <c r="L2357" s="98">
        <f>IFERROR(VLOOKUP($F2357&amp;$C2357,Sales!$J:$W,9,0),0)</f>
        <v>6874864.8648648597</v>
      </c>
      <c r="M2357" s="98">
        <f>IFERROR(VLOOKUP($F2357&amp;$C2357,Sales!$J:$W,10,0),0)</f>
        <v>7122162.1621621577</v>
      </c>
      <c r="N2357" s="98">
        <f>IFERROR(VLOOKUP($F2357&amp;$C2357,Sales!$J:$W,11,0),0)</f>
        <v>6726486.4864864815</v>
      </c>
      <c r="O2357" s="98">
        <f>IFERROR(VLOOKUP($F2357&amp;$C2357,Sales!$J:$W,12,0),0)</f>
        <v>139.66666666666666</v>
      </c>
      <c r="P2357" s="98">
        <f>IFERROR(VLOOKUP($F2357&amp;$C2357,Sales!$J:$W,13,0),0)</f>
        <v>6907837.837837833</v>
      </c>
      <c r="Q2357" s="98">
        <f>IFERROR(VLOOKUP($F2357&amp;$C2357,Sales!$A:$H,7,0),0)</f>
        <v>197837.83783783781</v>
      </c>
      <c r="R2357" s="41">
        <f t="shared" si="72"/>
        <v>1</v>
      </c>
      <c r="S2357" s="15">
        <v>1</v>
      </c>
      <c r="T2357" s="15"/>
      <c r="U2357" s="15"/>
      <c r="V2357" s="15">
        <v>1</v>
      </c>
      <c r="W2357" s="15">
        <v>1</v>
      </c>
      <c r="X2357" s="15">
        <v>1</v>
      </c>
      <c r="Y2357" s="41">
        <v>1</v>
      </c>
      <c r="Z2357" s="41">
        <v>1</v>
      </c>
      <c r="AA2357" s="41"/>
      <c r="AB2357" s="15"/>
      <c r="AC2357" s="15"/>
      <c r="AD2357" s="15"/>
      <c r="AE2357" s="15"/>
      <c r="AF2357" s="15"/>
      <c r="AG2357" s="15"/>
      <c r="AH2357" s="15"/>
      <c r="AI2357" s="15"/>
      <c r="AJ2357" s="15"/>
      <c r="AK2357" s="15"/>
      <c r="AL2357" s="15"/>
      <c r="AM2357" s="15"/>
      <c r="AN2357" s="15"/>
      <c r="AO2357" s="15"/>
      <c r="AP2357" s="15"/>
      <c r="AQ2357" s="15"/>
      <c r="AR2357" s="15"/>
      <c r="AS2357" s="15"/>
      <c r="AT2357" s="15"/>
      <c r="AU2357" s="15"/>
      <c r="AV2357" s="15"/>
      <c r="AW2357" s="15"/>
      <c r="AX2357" s="82"/>
      <c r="AY2357" s="82"/>
      <c r="AZ2357" s="10">
        <v>1</v>
      </c>
      <c r="BA2357" t="s">
        <v>13952</v>
      </c>
      <c r="BB2357" t="s">
        <v>23</v>
      </c>
      <c r="BD2357" s="39" t="str">
        <f t="shared" si="73"/>
        <v>01/245121002WTokopedia</v>
      </c>
    </row>
    <row r="2358" spans="2:59" ht="13.5" customHeight="1" x14ac:dyDescent="0.35">
      <c r="B2358" s="10" t="s">
        <v>17</v>
      </c>
      <c r="C2358" s="10" t="s">
        <v>2517</v>
      </c>
      <c r="D2358" s="10" t="s">
        <v>549</v>
      </c>
      <c r="E2358" s="10" t="s">
        <v>194</v>
      </c>
      <c r="F2358" s="10" t="s">
        <v>649</v>
      </c>
      <c r="G2358" s="137">
        <v>608073751</v>
      </c>
      <c r="H2358" s="10"/>
      <c r="I2358" s="10">
        <v>4902430399432</v>
      </c>
      <c r="J2358" s="10" t="s">
        <v>7199</v>
      </c>
      <c r="K2358" s="10" t="s">
        <v>7200</v>
      </c>
      <c r="L2358" s="98">
        <f>IFERROR(VLOOKUP($F2358&amp;$C2358,Sales!$J:$W,9,0),0)</f>
        <v>2126756.756756756</v>
      </c>
      <c r="M2358" s="98">
        <f>IFERROR(VLOOKUP($F2358&amp;$C2358,Sales!$J:$W,10,0),0)</f>
        <v>2225675.6756756748</v>
      </c>
      <c r="N2358" s="98">
        <f>IFERROR(VLOOKUP($F2358&amp;$C2358,Sales!$J:$W,11,0),0)</f>
        <v>1285945.9459459456</v>
      </c>
      <c r="O2358" s="98">
        <f>IFERROR(VLOOKUP($F2358&amp;$C2358,Sales!$J:$W,12,0),0)</f>
        <v>38</v>
      </c>
      <c r="P2358" s="98">
        <f>IFERROR(VLOOKUP($F2358&amp;$C2358,Sales!$J:$W,13,0),0)</f>
        <v>1879459.4594594587</v>
      </c>
      <c r="Q2358" s="98">
        <f>IFERROR(VLOOKUP($F2358&amp;$C2358,Sales!$A:$H,7,0),0)</f>
        <v>148378.37837837834</v>
      </c>
      <c r="R2358" s="41">
        <f t="shared" si="72"/>
        <v>1</v>
      </c>
      <c r="S2358" s="15">
        <v>1</v>
      </c>
      <c r="T2358" s="15"/>
      <c r="U2358" s="15"/>
      <c r="V2358" s="15">
        <v>1</v>
      </c>
      <c r="W2358" s="15">
        <v>1</v>
      </c>
      <c r="X2358" s="15">
        <v>1</v>
      </c>
      <c r="Y2358" s="41">
        <v>1</v>
      </c>
      <c r="Z2358" s="41">
        <v>1</v>
      </c>
      <c r="AA2358" s="41"/>
      <c r="AB2358" s="15"/>
      <c r="AC2358" s="15"/>
      <c r="AD2358" s="15"/>
      <c r="AE2358" s="15"/>
      <c r="AF2358" s="15"/>
      <c r="AG2358" s="15"/>
      <c r="AH2358" s="15"/>
      <c r="AI2358" s="15"/>
      <c r="AJ2358" s="15"/>
      <c r="AK2358" s="15"/>
      <c r="AL2358" s="15"/>
      <c r="AM2358" s="15"/>
      <c r="AN2358" s="15"/>
      <c r="AO2358" s="15"/>
      <c r="AP2358" s="15"/>
      <c r="AQ2358" s="15"/>
      <c r="AR2358" s="15"/>
      <c r="AS2358" s="15"/>
      <c r="AT2358" s="15"/>
      <c r="AU2358" s="15"/>
      <c r="AV2358" s="15"/>
      <c r="AW2358" s="15"/>
      <c r="AX2358" s="82"/>
      <c r="AY2358" s="82"/>
      <c r="AZ2358" s="10">
        <v>1</v>
      </c>
      <c r="BA2358" t="s">
        <v>22</v>
      </c>
      <c r="BB2358" t="s">
        <v>23</v>
      </c>
      <c r="BD2358" s="39" t="str">
        <f t="shared" si="73"/>
        <v>01/245121002XTokopedia</v>
      </c>
    </row>
    <row r="2359" spans="2:59" ht="13.5" customHeight="1" x14ac:dyDescent="0.35">
      <c r="B2359" s="10" t="s">
        <v>17</v>
      </c>
      <c r="C2359" s="10" t="s">
        <v>2517</v>
      </c>
      <c r="D2359" s="10" t="s">
        <v>549</v>
      </c>
      <c r="E2359" s="10" t="s">
        <v>194</v>
      </c>
      <c r="F2359" s="10" t="s">
        <v>725</v>
      </c>
      <c r="G2359" s="137">
        <v>696900992</v>
      </c>
      <c r="H2359" s="10"/>
      <c r="I2359" s="10">
        <v>4902430538565</v>
      </c>
      <c r="J2359" s="10" t="s">
        <v>7201</v>
      </c>
      <c r="K2359" s="10" t="s">
        <v>7202</v>
      </c>
      <c r="L2359" s="98">
        <f>IFERROR(VLOOKUP($F2359&amp;$C2359,Sales!$J:$W,9,0),0)</f>
        <v>0</v>
      </c>
      <c r="M2359" s="98">
        <f>IFERROR(VLOOKUP($F2359&amp;$C2359,Sales!$J:$W,10,0),0)</f>
        <v>0</v>
      </c>
      <c r="N2359" s="98">
        <f>IFERROR(VLOOKUP($F2359&amp;$C2359,Sales!$J:$W,11,0),0)</f>
        <v>0</v>
      </c>
      <c r="O2359" s="98">
        <f>IFERROR(VLOOKUP($F2359&amp;$C2359,Sales!$J:$W,12,0),0)</f>
        <v>0</v>
      </c>
      <c r="P2359" s="98">
        <f>IFERROR(VLOOKUP($F2359&amp;$C2359,Sales!$J:$W,13,0),0)</f>
        <v>0</v>
      </c>
      <c r="Q2359" s="98">
        <f>IFERROR(VLOOKUP($F2359&amp;$C2359,Sales!$A:$H,7,0),0)</f>
        <v>0</v>
      </c>
      <c r="R2359" s="41" t="str">
        <f t="shared" si="72"/>
        <v>ERROR</v>
      </c>
      <c r="S2359" s="15"/>
      <c r="T2359" s="15"/>
      <c r="U2359" s="15"/>
      <c r="V2359" s="15"/>
      <c r="W2359" s="15"/>
      <c r="X2359" s="15"/>
      <c r="Y2359" s="41"/>
      <c r="Z2359" s="41"/>
      <c r="AA2359" s="41"/>
      <c r="AB2359" s="15"/>
      <c r="AC2359" s="15"/>
      <c r="AD2359" s="15"/>
      <c r="AE2359" s="15"/>
      <c r="AF2359" s="15"/>
      <c r="AG2359" s="15"/>
      <c r="AH2359" s="15"/>
      <c r="AI2359" s="15"/>
      <c r="AJ2359" s="15"/>
      <c r="AK2359" s="15"/>
      <c r="AL2359" s="15"/>
      <c r="AM2359" s="15"/>
      <c r="AN2359" s="15"/>
      <c r="AO2359" s="15"/>
      <c r="AP2359" s="15"/>
      <c r="AQ2359" s="15"/>
      <c r="AR2359" s="15"/>
      <c r="AS2359" s="15"/>
      <c r="AT2359" s="15"/>
      <c r="AU2359" s="15"/>
      <c r="AV2359" s="15"/>
      <c r="AW2359" s="15"/>
      <c r="AX2359" s="15"/>
      <c r="AY2359" s="15"/>
      <c r="AZ2359" s="10">
        <v>1</v>
      </c>
      <c r="BA2359" t="s">
        <v>22</v>
      </c>
      <c r="BB2359" t="s">
        <v>88</v>
      </c>
      <c r="BD2359" s="39" t="str">
        <f t="shared" si="73"/>
        <v>01/245121002YTokopedia</v>
      </c>
    </row>
    <row r="2360" spans="2:59" ht="13.5" customHeight="1" x14ac:dyDescent="0.35">
      <c r="B2360" s="10" t="s">
        <v>17</v>
      </c>
      <c r="C2360" s="10" t="s">
        <v>2517</v>
      </c>
      <c r="D2360" s="10" t="s">
        <v>549</v>
      </c>
      <c r="E2360" s="10" t="s">
        <v>194</v>
      </c>
      <c r="F2360" s="10" t="s">
        <v>561</v>
      </c>
      <c r="G2360" s="137">
        <v>495794825</v>
      </c>
      <c r="H2360" s="10"/>
      <c r="I2360" s="10">
        <v>4902430401029</v>
      </c>
      <c r="J2360" s="10" t="s">
        <v>7203</v>
      </c>
      <c r="K2360" s="10" t="s">
        <v>4394</v>
      </c>
      <c r="L2360" s="98">
        <f>IFERROR(VLOOKUP($F2360&amp;$C2360,Sales!$J:$W,9,0),0)</f>
        <v>6775945.9459459409</v>
      </c>
      <c r="M2360" s="98">
        <f>IFERROR(VLOOKUP($F2360&amp;$C2360,Sales!$J:$W,10,0),0)</f>
        <v>7122162.1621621577</v>
      </c>
      <c r="N2360" s="98">
        <f>IFERROR(VLOOKUP($F2360&amp;$C2360,Sales!$J:$W,11,0),0)</f>
        <v>7171621.6216216162</v>
      </c>
      <c r="O2360" s="98">
        <f>IFERROR(VLOOKUP($F2360&amp;$C2360,Sales!$J:$W,12,0),0)</f>
        <v>142</v>
      </c>
      <c r="P2360" s="98">
        <f>IFERROR(VLOOKUP($F2360&amp;$C2360,Sales!$J:$W,13,0),0)</f>
        <v>7023243.2432432389</v>
      </c>
      <c r="Q2360" s="98">
        <f>IFERROR(VLOOKUP($F2360&amp;$C2360,Sales!$A:$H,7,0),0)</f>
        <v>692432.43243243243</v>
      </c>
      <c r="R2360" s="41">
        <f t="shared" si="72"/>
        <v>1</v>
      </c>
      <c r="S2360" s="15">
        <v>1</v>
      </c>
      <c r="T2360" s="15"/>
      <c r="U2360" s="15"/>
      <c r="V2360" s="15">
        <v>1</v>
      </c>
      <c r="W2360" s="15">
        <v>1</v>
      </c>
      <c r="X2360" s="15">
        <v>1</v>
      </c>
      <c r="Y2360" s="41">
        <v>1</v>
      </c>
      <c r="Z2360" s="41">
        <v>1</v>
      </c>
      <c r="AA2360" s="41"/>
      <c r="AB2360" s="15"/>
      <c r="AC2360" s="15"/>
      <c r="AD2360" s="15"/>
      <c r="AE2360" s="15"/>
      <c r="AF2360" s="15"/>
      <c r="AG2360" s="15"/>
      <c r="AH2360" s="15"/>
      <c r="AI2360" s="15"/>
      <c r="AJ2360" s="15"/>
      <c r="AK2360" s="15"/>
      <c r="AL2360" s="15"/>
      <c r="AM2360" s="15"/>
      <c r="AN2360" s="15"/>
      <c r="AO2360" s="15"/>
      <c r="AP2360" s="15"/>
      <c r="AQ2360" s="15"/>
      <c r="AR2360" s="15"/>
      <c r="AS2360" s="15"/>
      <c r="AT2360" s="15"/>
      <c r="AU2360" s="15"/>
      <c r="AV2360" s="15"/>
      <c r="AW2360" s="15"/>
      <c r="AX2360" s="82"/>
      <c r="AY2360" s="82"/>
      <c r="AZ2360" s="10">
        <v>1</v>
      </c>
      <c r="BA2360" t="s">
        <v>13952</v>
      </c>
      <c r="BB2360" t="s">
        <v>23</v>
      </c>
      <c r="BD2360" s="39" t="str">
        <f t="shared" si="73"/>
        <v>01/245121002ZTokopedia</v>
      </c>
    </row>
    <row r="2361" spans="2:59" ht="13.5" customHeight="1" x14ac:dyDescent="0.35">
      <c r="B2361" s="10" t="s">
        <v>17</v>
      </c>
      <c r="C2361" s="10" t="s">
        <v>2517</v>
      </c>
      <c r="D2361" s="10" t="s">
        <v>549</v>
      </c>
      <c r="E2361" s="10" t="s">
        <v>194</v>
      </c>
      <c r="F2361" s="10" t="s">
        <v>556</v>
      </c>
      <c r="G2361" s="137">
        <v>496040341</v>
      </c>
      <c r="H2361" s="10"/>
      <c r="I2361" s="10">
        <v>4902430792158</v>
      </c>
      <c r="J2361" s="10" t="s">
        <v>7204</v>
      </c>
      <c r="K2361" s="10" t="s">
        <v>7205</v>
      </c>
      <c r="L2361" s="98">
        <f>IFERROR(VLOOKUP($F2361&amp;$C2361,Sales!$J:$W,9,0),0)</f>
        <v>3264324.3243243229</v>
      </c>
      <c r="M2361" s="98">
        <f>IFERROR(VLOOKUP($F2361&amp;$C2361,Sales!$J:$W,10,0),0)</f>
        <v>3264324.3243243229</v>
      </c>
      <c r="N2361" s="98">
        <f>IFERROR(VLOOKUP($F2361&amp;$C2361,Sales!$J:$W,11,0),0)</f>
        <v>3709459.459459458</v>
      </c>
      <c r="O2361" s="98">
        <f>IFERROR(VLOOKUP($F2361&amp;$C2361,Sales!$J:$W,12,0),0)</f>
        <v>69</v>
      </c>
      <c r="P2361" s="98">
        <f>IFERROR(VLOOKUP($F2361&amp;$C2361,Sales!$J:$W,13,0),0)</f>
        <v>3412702.7027027011</v>
      </c>
      <c r="Q2361" s="98">
        <f>IFERROR(VLOOKUP($F2361&amp;$C2361,Sales!$A:$H,7,0),0)</f>
        <v>98918.918918918906</v>
      </c>
      <c r="R2361" s="41">
        <f t="shared" si="72"/>
        <v>1</v>
      </c>
      <c r="S2361" s="15">
        <v>1</v>
      </c>
      <c r="T2361" s="15"/>
      <c r="U2361" s="15"/>
      <c r="V2361" s="15">
        <v>1</v>
      </c>
      <c r="W2361" s="15">
        <v>1</v>
      </c>
      <c r="X2361" s="15">
        <v>1</v>
      </c>
      <c r="Y2361" s="41">
        <v>1</v>
      </c>
      <c r="Z2361" s="41">
        <v>1</v>
      </c>
      <c r="AA2361" s="41"/>
      <c r="AB2361" s="15"/>
      <c r="AC2361" s="15"/>
      <c r="AD2361" s="15"/>
      <c r="AE2361" s="15"/>
      <c r="AF2361" s="15"/>
      <c r="AG2361" s="15"/>
      <c r="AH2361" s="15"/>
      <c r="AI2361" s="15"/>
      <c r="AJ2361" s="15"/>
      <c r="AK2361" s="15"/>
      <c r="AL2361" s="15"/>
      <c r="AM2361" s="15"/>
      <c r="AN2361" s="15"/>
      <c r="AO2361" s="15"/>
      <c r="AP2361" s="15"/>
      <c r="AQ2361" s="15"/>
      <c r="AR2361" s="15"/>
      <c r="AS2361" s="15"/>
      <c r="AT2361" s="15"/>
      <c r="AU2361" s="15"/>
      <c r="AV2361" s="15"/>
      <c r="AW2361" s="15"/>
      <c r="AX2361" s="82"/>
      <c r="AY2361" s="82"/>
      <c r="AZ2361" s="10">
        <v>1</v>
      </c>
      <c r="BA2361" t="s">
        <v>22</v>
      </c>
      <c r="BB2361" t="s">
        <v>23</v>
      </c>
      <c r="BD2361" s="39" t="str">
        <f t="shared" si="73"/>
        <v>01/245121003RTokopedia</v>
      </c>
    </row>
    <row r="2362" spans="2:59" ht="13.5" customHeight="1" x14ac:dyDescent="0.35">
      <c r="B2362" s="10" t="s">
        <v>17</v>
      </c>
      <c r="C2362" s="10" t="s">
        <v>2517</v>
      </c>
      <c r="D2362" s="10" t="s">
        <v>549</v>
      </c>
      <c r="E2362" s="10" t="s">
        <v>194</v>
      </c>
      <c r="F2362" s="10" t="s">
        <v>6006</v>
      </c>
      <c r="G2362" s="137">
        <v>608077633</v>
      </c>
      <c r="H2362" s="10"/>
      <c r="I2362" s="124">
        <v>4902430400978</v>
      </c>
      <c r="J2362" s="10" t="s">
        <v>13478</v>
      </c>
      <c r="K2362" s="10" t="s">
        <v>7206</v>
      </c>
      <c r="L2362" s="98">
        <f>IFERROR(VLOOKUP($F2362&amp;$C2362,Sales!$J:$W,9,0),0)</f>
        <v>0</v>
      </c>
      <c r="M2362" s="98">
        <f>IFERROR(VLOOKUP($F2362&amp;$C2362,Sales!$J:$W,10,0),0)</f>
        <v>0</v>
      </c>
      <c r="N2362" s="98">
        <f>IFERROR(VLOOKUP($F2362&amp;$C2362,Sales!$J:$W,11,0),0)</f>
        <v>0</v>
      </c>
      <c r="O2362" s="98">
        <f>IFERROR(VLOOKUP($F2362&amp;$C2362,Sales!$J:$W,12,0),0)</f>
        <v>0</v>
      </c>
      <c r="P2362" s="98">
        <f>IFERROR(VLOOKUP($F2362&amp;$C2362,Sales!$J:$W,13,0),0)</f>
        <v>0</v>
      </c>
      <c r="Q2362" s="98">
        <f>IFERROR(VLOOKUP($F2362&amp;$C2362,Sales!$A:$H,7,0),0)</f>
        <v>0</v>
      </c>
      <c r="R2362" s="41" t="str">
        <f t="shared" si="72"/>
        <v>ERROR</v>
      </c>
      <c r="S2362" s="15"/>
      <c r="T2362" s="15"/>
      <c r="U2362" s="15"/>
      <c r="V2362" s="15"/>
      <c r="W2362" s="15"/>
      <c r="X2362" s="15"/>
      <c r="Y2362" s="41"/>
      <c r="Z2362" s="41"/>
      <c r="AA2362" s="41"/>
      <c r="AB2362" s="15"/>
      <c r="AC2362" s="15"/>
      <c r="AD2362" s="15"/>
      <c r="AE2362" s="15"/>
      <c r="AF2362" s="15"/>
      <c r="AG2362" s="15"/>
      <c r="AH2362" s="15"/>
      <c r="AI2362" s="15"/>
      <c r="AJ2362" s="15"/>
      <c r="AK2362" s="15"/>
      <c r="AL2362" s="15"/>
      <c r="AM2362" s="15"/>
      <c r="AN2362" s="15"/>
      <c r="AO2362" s="15"/>
      <c r="AP2362" s="15"/>
      <c r="AQ2362" s="15"/>
      <c r="AR2362" s="15"/>
      <c r="AS2362" s="15"/>
      <c r="AT2362" s="15"/>
      <c r="AU2362" s="15"/>
      <c r="AV2362" s="15"/>
      <c r="AW2362" s="15"/>
      <c r="AX2362" s="82"/>
      <c r="AY2362" s="82"/>
      <c r="AZ2362" s="10">
        <v>1</v>
      </c>
      <c r="BA2362" t="s">
        <v>22</v>
      </c>
      <c r="BB2362" t="s">
        <v>88</v>
      </c>
      <c r="BD2362" s="39" t="str">
        <f t="shared" si="73"/>
        <v>01/245121004HTokopedia</v>
      </c>
      <c r="BE2362" s="1">
        <v>45021</v>
      </c>
      <c r="BF2362" t="s">
        <v>16825</v>
      </c>
    </row>
    <row r="2363" spans="2:59" ht="13.5" customHeight="1" x14ac:dyDescent="0.35">
      <c r="B2363" s="10" t="s">
        <v>17</v>
      </c>
      <c r="C2363" s="10" t="s">
        <v>2517</v>
      </c>
      <c r="D2363" s="10" t="s">
        <v>549</v>
      </c>
      <c r="E2363" s="10" t="s">
        <v>194</v>
      </c>
      <c r="F2363" s="10" t="s">
        <v>6007</v>
      </c>
      <c r="G2363" s="137">
        <v>1400332424</v>
      </c>
      <c r="H2363" s="10"/>
      <c r="I2363" s="10">
        <v>4902430399425</v>
      </c>
      <c r="J2363" s="10" t="s">
        <v>13479</v>
      </c>
      <c r="K2363" s="10" t="s">
        <v>11086</v>
      </c>
      <c r="L2363" s="98">
        <f>IFERROR(VLOOKUP($F2363&amp;$C2363,Sales!$J:$W,9,0),0)</f>
        <v>377117.11711711704</v>
      </c>
      <c r="M2363" s="98">
        <f>IFERROR(VLOOKUP($F2363&amp;$C2363,Sales!$J:$W,10,0),0)</f>
        <v>296306.30630630621</v>
      </c>
      <c r="N2363" s="98">
        <f>IFERROR(VLOOKUP($F2363&amp;$C2363,Sales!$J:$W,11,0),0)</f>
        <v>377117.11711711704</v>
      </c>
      <c r="O2363" s="98">
        <f>IFERROR(VLOOKUP($F2363&amp;$C2363,Sales!$J:$W,12,0),0)</f>
        <v>13</v>
      </c>
      <c r="P2363" s="98">
        <f>IFERROR(VLOOKUP($F2363&amp;$C2363,Sales!$J:$W,13,0),0)</f>
        <v>350180.18018018006</v>
      </c>
      <c r="Q2363" s="98">
        <f>IFERROR(VLOOKUP($F2363&amp;$C2363,Sales!$A:$H,7,0),0)</f>
        <v>0</v>
      </c>
      <c r="R2363" s="41" t="str">
        <f t="shared" si="72"/>
        <v>ERROR</v>
      </c>
      <c r="S2363" s="15"/>
      <c r="T2363" s="15"/>
      <c r="U2363" s="15"/>
      <c r="V2363" s="15"/>
      <c r="W2363" s="15"/>
      <c r="X2363" s="15"/>
      <c r="Y2363" s="41"/>
      <c r="Z2363" s="41"/>
      <c r="AA2363" s="41"/>
      <c r="AB2363" s="15"/>
      <c r="AC2363" s="15"/>
      <c r="AD2363" s="15"/>
      <c r="AE2363" s="15"/>
      <c r="AF2363" s="15"/>
      <c r="AG2363" s="15"/>
      <c r="AH2363" s="15"/>
      <c r="AI2363" s="15"/>
      <c r="AJ2363" s="15"/>
      <c r="AK2363" s="15"/>
      <c r="AL2363" s="15"/>
      <c r="AM2363" s="15"/>
      <c r="AN2363" s="15"/>
      <c r="AO2363" s="15"/>
      <c r="AP2363" s="15"/>
      <c r="AQ2363" s="15"/>
      <c r="AR2363" s="15"/>
      <c r="AS2363" s="15"/>
      <c r="AT2363" s="15"/>
      <c r="AU2363" s="15"/>
      <c r="AV2363" s="15"/>
      <c r="AW2363" s="15"/>
      <c r="AX2363" s="82"/>
      <c r="AY2363" s="82"/>
      <c r="AZ2363" s="10">
        <v>1</v>
      </c>
      <c r="BA2363" t="s">
        <v>22</v>
      </c>
      <c r="BB2363" t="s">
        <v>88</v>
      </c>
      <c r="BD2363" s="39" t="str">
        <f t="shared" si="73"/>
        <v>01/245121004ITokopedia</v>
      </c>
      <c r="BE2363" s="1">
        <v>45034</v>
      </c>
      <c r="BF2363" t="s">
        <v>16842</v>
      </c>
    </row>
    <row r="2364" spans="2:59" ht="13.5" customHeight="1" x14ac:dyDescent="0.35">
      <c r="B2364" s="10" t="s">
        <v>17</v>
      </c>
      <c r="C2364" s="10" t="s">
        <v>2517</v>
      </c>
      <c r="D2364" s="10" t="s">
        <v>549</v>
      </c>
      <c r="E2364" s="10" t="s">
        <v>194</v>
      </c>
      <c r="F2364" s="10" t="s">
        <v>6008</v>
      </c>
      <c r="G2364" s="137">
        <v>715649979</v>
      </c>
      <c r="H2364" s="10"/>
      <c r="I2364" s="10">
        <v>4902430400961</v>
      </c>
      <c r="J2364" s="10" t="s">
        <v>13480</v>
      </c>
      <c r="K2364" s="10" t="s">
        <v>7207</v>
      </c>
      <c r="L2364" s="98">
        <f>IFERROR(VLOOKUP($F2364&amp;$C2364,Sales!$J:$W,9,0),0)</f>
        <v>0</v>
      </c>
      <c r="M2364" s="98">
        <f>IFERROR(VLOOKUP($F2364&amp;$C2364,Sales!$J:$W,10,0),0)</f>
        <v>0</v>
      </c>
      <c r="N2364" s="98">
        <f>IFERROR(VLOOKUP($F2364&amp;$C2364,Sales!$J:$W,11,0),0)</f>
        <v>0</v>
      </c>
      <c r="O2364" s="98">
        <f>IFERROR(VLOOKUP($F2364&amp;$C2364,Sales!$J:$W,12,0),0)</f>
        <v>0</v>
      </c>
      <c r="P2364" s="98">
        <f>IFERROR(VLOOKUP($F2364&amp;$C2364,Sales!$J:$W,13,0),0)</f>
        <v>0</v>
      </c>
      <c r="Q2364" s="98">
        <f>IFERROR(VLOOKUP($F2364&amp;$C2364,Sales!$A:$H,7,0),0)</f>
        <v>0</v>
      </c>
      <c r="R2364" s="41" t="str">
        <f t="shared" si="72"/>
        <v>ERROR</v>
      </c>
      <c r="S2364" s="15"/>
      <c r="T2364" s="15"/>
      <c r="U2364" s="15"/>
      <c r="V2364" s="15"/>
      <c r="W2364" s="15"/>
      <c r="X2364" s="15"/>
      <c r="Y2364" s="41"/>
      <c r="Z2364" s="41"/>
      <c r="AA2364" s="41"/>
      <c r="AB2364" s="15"/>
      <c r="AC2364" s="15"/>
      <c r="AD2364" s="15"/>
      <c r="AE2364" s="15"/>
      <c r="AF2364" s="15"/>
      <c r="AG2364" s="15"/>
      <c r="AH2364" s="15"/>
      <c r="AI2364" s="15"/>
      <c r="AJ2364" s="15"/>
      <c r="AK2364" s="15"/>
      <c r="AL2364" s="15"/>
      <c r="AM2364" s="15"/>
      <c r="AN2364" s="15"/>
      <c r="AO2364" s="15"/>
      <c r="AP2364" s="15"/>
      <c r="AQ2364" s="15"/>
      <c r="AR2364" s="15"/>
      <c r="AS2364" s="15"/>
      <c r="AT2364" s="15"/>
      <c r="AU2364" s="15"/>
      <c r="AV2364" s="15"/>
      <c r="AW2364" s="15"/>
      <c r="AX2364" s="82"/>
      <c r="AY2364" s="82"/>
      <c r="AZ2364" s="10">
        <v>1</v>
      </c>
      <c r="BA2364" t="s">
        <v>22</v>
      </c>
      <c r="BB2364" t="s">
        <v>88</v>
      </c>
      <c r="BD2364" s="39" t="str">
        <f t="shared" si="73"/>
        <v>01/245121004KTokopedia</v>
      </c>
      <c r="BE2364" s="1">
        <v>45034</v>
      </c>
      <c r="BF2364" t="s">
        <v>16842</v>
      </c>
    </row>
    <row r="2365" spans="2:59" ht="13.5" customHeight="1" x14ac:dyDescent="0.35">
      <c r="B2365" s="10" t="s">
        <v>17</v>
      </c>
      <c r="C2365" s="10" t="s">
        <v>2517</v>
      </c>
      <c r="D2365" s="10" t="s">
        <v>549</v>
      </c>
      <c r="E2365" s="10" t="s">
        <v>194</v>
      </c>
      <c r="F2365" s="10" t="s">
        <v>1330</v>
      </c>
      <c r="G2365" s="137">
        <v>785011430</v>
      </c>
      <c r="H2365" s="10"/>
      <c r="I2365" s="10">
        <v>4902430400985</v>
      </c>
      <c r="J2365" s="10" t="s">
        <v>7208</v>
      </c>
      <c r="K2365" s="10" t="s">
        <v>7209</v>
      </c>
      <c r="L2365" s="98">
        <f>IFERROR(VLOOKUP($F2365&amp;$C2365,Sales!$J:$W,9,0),0)</f>
        <v>1373783.7837837841</v>
      </c>
      <c r="M2365" s="98">
        <f>IFERROR(VLOOKUP($F2365&amp;$C2365,Sales!$J:$W,10,0),0)</f>
        <v>1697027.0270270268</v>
      </c>
      <c r="N2365" s="98">
        <f>IFERROR(VLOOKUP($F2365&amp;$C2365,Sales!$J:$W,11,0),0)</f>
        <v>1400720.7207207207</v>
      </c>
      <c r="O2365" s="98">
        <f>IFERROR(VLOOKUP($F2365&amp;$C2365,Sales!$J:$W,12,0),0)</f>
        <v>55.333333333333336</v>
      </c>
      <c r="P2365" s="98">
        <f>IFERROR(VLOOKUP($F2365&amp;$C2365,Sales!$J:$W,13,0),0)</f>
        <v>1490510.5105105105</v>
      </c>
      <c r="Q2365" s="98">
        <f>IFERROR(VLOOKUP($F2365&amp;$C2365,Sales!$A:$H,7,0),0)</f>
        <v>0</v>
      </c>
      <c r="R2365" s="41" t="str">
        <f t="shared" si="72"/>
        <v>ERROR</v>
      </c>
      <c r="S2365" s="15"/>
      <c r="T2365" s="15"/>
      <c r="U2365" s="15"/>
      <c r="V2365" s="15"/>
      <c r="W2365" s="15"/>
      <c r="X2365" s="15"/>
      <c r="Y2365" s="41"/>
      <c r="Z2365" s="41"/>
      <c r="AA2365" s="41"/>
      <c r="AB2365" s="15"/>
      <c r="AC2365" s="15"/>
      <c r="AD2365" s="15"/>
      <c r="AE2365" s="15"/>
      <c r="AF2365" s="15"/>
      <c r="AG2365" s="15"/>
      <c r="AH2365" s="15"/>
      <c r="AI2365" s="15"/>
      <c r="AJ2365" s="15"/>
      <c r="AK2365" s="15"/>
      <c r="AL2365" s="15"/>
      <c r="AM2365" s="15"/>
      <c r="AN2365" s="15"/>
      <c r="AO2365" s="15"/>
      <c r="AP2365" s="15"/>
      <c r="AQ2365" s="15"/>
      <c r="AR2365" s="15"/>
      <c r="AS2365" s="15"/>
      <c r="AT2365" s="15"/>
      <c r="AU2365" s="15"/>
      <c r="AV2365" s="15"/>
      <c r="AW2365" s="15"/>
      <c r="AX2365" s="82"/>
      <c r="AY2365" s="82"/>
      <c r="AZ2365" s="10">
        <v>1</v>
      </c>
      <c r="BA2365" t="s">
        <v>22</v>
      </c>
      <c r="BB2365" t="s">
        <v>88</v>
      </c>
      <c r="BD2365" s="39" t="str">
        <f t="shared" si="73"/>
        <v>01/245121003WTokopedia</v>
      </c>
      <c r="BG2365" t="s">
        <v>20594</v>
      </c>
    </row>
    <row r="2366" spans="2:59" ht="13.5" customHeight="1" x14ac:dyDescent="0.35">
      <c r="B2366" s="10" t="s">
        <v>17</v>
      </c>
      <c r="C2366" s="10" t="s">
        <v>2517</v>
      </c>
      <c r="D2366" s="10" t="s">
        <v>549</v>
      </c>
      <c r="E2366" s="10" t="s">
        <v>194</v>
      </c>
      <c r="F2366" s="10" t="s">
        <v>550</v>
      </c>
      <c r="G2366" s="137">
        <v>576093588</v>
      </c>
      <c r="H2366" s="10"/>
      <c r="I2366" s="10">
        <v>4902430879101</v>
      </c>
      <c r="J2366" s="10" t="s">
        <v>7210</v>
      </c>
      <c r="K2366" s="10" t="s">
        <v>6406</v>
      </c>
      <c r="L2366" s="98">
        <f>IFERROR(VLOOKUP($F2366&amp;$C2366,Sales!$J:$W,9,0),0)</f>
        <v>971351.35135135124</v>
      </c>
      <c r="M2366" s="98">
        <f>IFERROR(VLOOKUP($F2366&amp;$C2366,Sales!$J:$W,10,0),0)</f>
        <v>755495.49549549539</v>
      </c>
      <c r="N2366" s="98">
        <f>IFERROR(VLOOKUP($F2366&amp;$C2366,Sales!$J:$W,11,0),0)</f>
        <v>647567.56756756734</v>
      </c>
      <c r="O2366" s="98">
        <f>IFERROR(VLOOKUP($F2366&amp;$C2366,Sales!$J:$W,12,0),0)</f>
        <v>14.666666666666666</v>
      </c>
      <c r="P2366" s="98">
        <f>IFERROR(VLOOKUP($F2366&amp;$C2366,Sales!$J:$W,13,0),0)</f>
        <v>791471.47147147136</v>
      </c>
      <c r="Q2366" s="98">
        <f>IFERROR(VLOOKUP($F2366&amp;$C2366,Sales!$A:$H,7,0),0)</f>
        <v>53963.963963963957</v>
      </c>
      <c r="R2366" s="41">
        <f t="shared" si="72"/>
        <v>1</v>
      </c>
      <c r="S2366" s="15">
        <v>1</v>
      </c>
      <c r="T2366" s="15"/>
      <c r="U2366" s="15"/>
      <c r="V2366" s="15">
        <v>1</v>
      </c>
      <c r="W2366" s="15">
        <v>1</v>
      </c>
      <c r="X2366" s="15">
        <v>1</v>
      </c>
      <c r="Y2366" s="41">
        <v>1</v>
      </c>
      <c r="Z2366" s="41">
        <v>1</v>
      </c>
      <c r="AA2366" s="41"/>
      <c r="AB2366" s="15"/>
      <c r="AC2366" s="15"/>
      <c r="AD2366" s="15"/>
      <c r="AE2366" s="15"/>
      <c r="AF2366" s="15"/>
      <c r="AG2366" s="15"/>
      <c r="AH2366" s="15"/>
      <c r="AI2366" s="15"/>
      <c r="AJ2366" s="15"/>
      <c r="AK2366" s="15"/>
      <c r="AL2366" s="15"/>
      <c r="AM2366" s="15"/>
      <c r="AN2366" s="15"/>
      <c r="AO2366" s="15"/>
      <c r="AP2366" s="15"/>
      <c r="AQ2366" s="15"/>
      <c r="AR2366" s="15"/>
      <c r="AS2366" s="15"/>
      <c r="AT2366" s="15"/>
      <c r="AU2366" s="15"/>
      <c r="AV2366" s="15"/>
      <c r="AW2366" s="15"/>
      <c r="AX2366" s="82"/>
      <c r="AY2366" s="82"/>
      <c r="AZ2366" s="10">
        <v>1</v>
      </c>
      <c r="BA2366" t="s">
        <v>22</v>
      </c>
      <c r="BB2366" t="s">
        <v>23</v>
      </c>
      <c r="BD2366" s="39" t="str">
        <f t="shared" si="73"/>
        <v>01/245121004BTokopedia</v>
      </c>
    </row>
    <row r="2367" spans="2:59" ht="13.5" customHeight="1" x14ac:dyDescent="0.35">
      <c r="B2367" s="10" t="s">
        <v>17</v>
      </c>
      <c r="C2367" s="10" t="s">
        <v>2517</v>
      </c>
      <c r="D2367" s="10" t="s">
        <v>549</v>
      </c>
      <c r="E2367" s="10" t="s">
        <v>194</v>
      </c>
      <c r="F2367" s="10" t="s">
        <v>554</v>
      </c>
      <c r="G2367" s="137">
        <v>576177235</v>
      </c>
      <c r="H2367" s="10"/>
      <c r="I2367" s="10">
        <v>4902430879118</v>
      </c>
      <c r="J2367" s="10" t="s">
        <v>7211</v>
      </c>
      <c r="K2367" s="10" t="s">
        <v>6408</v>
      </c>
      <c r="L2367" s="98">
        <f>IFERROR(VLOOKUP($F2367&amp;$C2367,Sales!$J:$W,9,0),0)</f>
        <v>2158558.5585585581</v>
      </c>
      <c r="M2367" s="98">
        <f>IFERROR(VLOOKUP($F2367&amp;$C2367,Sales!$J:$W,10,0),0)</f>
        <v>3183873.8738738731</v>
      </c>
      <c r="N2367" s="98">
        <f>IFERROR(VLOOKUP($F2367&amp;$C2367,Sales!$J:$W,11,0),0)</f>
        <v>2644234.2342342343</v>
      </c>
      <c r="O2367" s="98">
        <f>IFERROR(VLOOKUP($F2367&amp;$C2367,Sales!$J:$W,12,0),0)</f>
        <v>49.333333333333336</v>
      </c>
      <c r="P2367" s="98">
        <f>IFERROR(VLOOKUP($F2367&amp;$C2367,Sales!$J:$W,13,0),0)</f>
        <v>2662222.222222222</v>
      </c>
      <c r="Q2367" s="98">
        <f>IFERROR(VLOOKUP($F2367&amp;$C2367,Sales!$A:$H,7,0),0)</f>
        <v>323783.78378378373</v>
      </c>
      <c r="R2367" s="41">
        <f t="shared" si="72"/>
        <v>1</v>
      </c>
      <c r="S2367" s="15">
        <v>1</v>
      </c>
      <c r="T2367" s="15"/>
      <c r="U2367" s="15"/>
      <c r="V2367" s="15">
        <v>1</v>
      </c>
      <c r="W2367" s="15">
        <v>1</v>
      </c>
      <c r="X2367" s="15">
        <v>1</v>
      </c>
      <c r="Y2367" s="41">
        <v>1</v>
      </c>
      <c r="Z2367" s="41">
        <v>1</v>
      </c>
      <c r="AA2367" s="41"/>
      <c r="AB2367" s="15"/>
      <c r="AC2367" s="15"/>
      <c r="AD2367" s="15"/>
      <c r="AE2367" s="15"/>
      <c r="AF2367" s="15"/>
      <c r="AG2367" s="15"/>
      <c r="AH2367" s="15"/>
      <c r="AI2367" s="15"/>
      <c r="AJ2367" s="15"/>
      <c r="AK2367" s="15"/>
      <c r="AL2367" s="15"/>
      <c r="AM2367" s="15"/>
      <c r="AN2367" s="15"/>
      <c r="AO2367" s="15"/>
      <c r="AP2367" s="15"/>
      <c r="AQ2367" s="15"/>
      <c r="AR2367" s="15"/>
      <c r="AS2367" s="15"/>
      <c r="AT2367" s="15"/>
      <c r="AU2367" s="15"/>
      <c r="AV2367" s="15"/>
      <c r="AW2367" s="15"/>
      <c r="AX2367" s="82"/>
      <c r="AY2367" s="82"/>
      <c r="AZ2367" s="10">
        <v>1</v>
      </c>
      <c r="BA2367" t="s">
        <v>22</v>
      </c>
      <c r="BB2367" t="s">
        <v>23</v>
      </c>
      <c r="BD2367" s="39" t="str">
        <f t="shared" si="73"/>
        <v>01/245121004CTokopedia</v>
      </c>
    </row>
    <row r="2368" spans="2:59" ht="13.5" customHeight="1" x14ac:dyDescent="0.35">
      <c r="B2368" s="10" t="s">
        <v>17</v>
      </c>
      <c r="C2368" s="10" t="s">
        <v>2517</v>
      </c>
      <c r="D2368" s="10" t="s">
        <v>549</v>
      </c>
      <c r="E2368" s="10" t="s">
        <v>194</v>
      </c>
      <c r="F2368" s="10" t="s">
        <v>552</v>
      </c>
      <c r="G2368" s="137">
        <v>576095622</v>
      </c>
      <c r="H2368" s="10"/>
      <c r="I2368" s="10">
        <v>4902430879125</v>
      </c>
      <c r="J2368" s="10" t="s">
        <v>7212</v>
      </c>
      <c r="K2368" s="10" t="s">
        <v>7213</v>
      </c>
      <c r="L2368" s="98">
        <f>IFERROR(VLOOKUP($F2368&amp;$C2368,Sales!$J:$W,9,0),0)</f>
        <v>3075945.945945946</v>
      </c>
      <c r="M2368" s="98">
        <f>IFERROR(VLOOKUP($F2368&amp;$C2368,Sales!$J:$W,10,0),0)</f>
        <v>2266486.4864864871</v>
      </c>
      <c r="N2368" s="98">
        <f>IFERROR(VLOOKUP($F2368&amp;$C2368,Sales!$J:$W,11,0),0)</f>
        <v>2104594.594594595</v>
      </c>
      <c r="O2368" s="98">
        <f>IFERROR(VLOOKUP($F2368&amp;$C2368,Sales!$J:$W,12,0),0)</f>
        <v>46</v>
      </c>
      <c r="P2368" s="98">
        <f>IFERROR(VLOOKUP($F2368&amp;$C2368,Sales!$J:$W,13,0),0)</f>
        <v>2482342.3423423427</v>
      </c>
      <c r="Q2368" s="98">
        <f>IFERROR(VLOOKUP($F2368&amp;$C2368,Sales!$A:$H,7,0),0)</f>
        <v>107927.92792792791</v>
      </c>
      <c r="R2368" s="41">
        <f t="shared" si="72"/>
        <v>1</v>
      </c>
      <c r="S2368" s="15">
        <v>1</v>
      </c>
      <c r="T2368" s="15"/>
      <c r="U2368" s="15"/>
      <c r="V2368" s="15">
        <v>1</v>
      </c>
      <c r="W2368" s="15">
        <v>1</v>
      </c>
      <c r="X2368" s="15">
        <v>1</v>
      </c>
      <c r="Y2368" s="41">
        <v>1</v>
      </c>
      <c r="Z2368" s="41">
        <v>1</v>
      </c>
      <c r="AA2368" s="41"/>
      <c r="AB2368" s="15"/>
      <c r="AC2368" s="15"/>
      <c r="AD2368" s="15"/>
      <c r="AE2368" s="15"/>
      <c r="AF2368" s="15"/>
      <c r="AG2368" s="15"/>
      <c r="AH2368" s="15"/>
      <c r="AI2368" s="15"/>
      <c r="AJ2368" s="15"/>
      <c r="AK2368" s="15"/>
      <c r="AL2368" s="15"/>
      <c r="AM2368" s="15"/>
      <c r="AN2368" s="15"/>
      <c r="AO2368" s="15"/>
      <c r="AP2368" s="15"/>
      <c r="AQ2368" s="15"/>
      <c r="AR2368" s="15"/>
      <c r="AS2368" s="15"/>
      <c r="AT2368" s="15"/>
      <c r="AU2368" s="15"/>
      <c r="AV2368" s="15"/>
      <c r="AW2368" s="15"/>
      <c r="AX2368" s="82"/>
      <c r="AY2368" s="82"/>
      <c r="AZ2368" s="10">
        <v>1</v>
      </c>
      <c r="BA2368" t="s">
        <v>22</v>
      </c>
      <c r="BB2368" t="s">
        <v>23</v>
      </c>
      <c r="BD2368" s="39" t="str">
        <f t="shared" si="73"/>
        <v>01/245121004DTokopedia</v>
      </c>
    </row>
    <row r="2369" spans="2:58" ht="13.5" customHeight="1" x14ac:dyDescent="0.35">
      <c r="B2369" s="10" t="s">
        <v>17</v>
      </c>
      <c r="C2369" s="10" t="s">
        <v>2517</v>
      </c>
      <c r="D2369" s="10" t="s">
        <v>549</v>
      </c>
      <c r="E2369" s="10" t="s">
        <v>194</v>
      </c>
      <c r="F2369" s="10" t="s">
        <v>726</v>
      </c>
      <c r="G2369" s="137">
        <v>576073144</v>
      </c>
      <c r="H2369" s="10"/>
      <c r="I2369" s="10">
        <v>4902430879132</v>
      </c>
      <c r="J2369" s="10" t="s">
        <v>7214</v>
      </c>
      <c r="K2369" s="10" t="s">
        <v>6407</v>
      </c>
      <c r="L2369" s="98">
        <f>IFERROR(VLOOKUP($F2369&amp;$C2369,Sales!$J:$W,9,0),0)</f>
        <v>0</v>
      </c>
      <c r="M2369" s="98">
        <f>IFERROR(VLOOKUP($F2369&amp;$C2369,Sales!$J:$W,10,0),0)</f>
        <v>0</v>
      </c>
      <c r="N2369" s="98">
        <f>IFERROR(VLOOKUP($F2369&amp;$C2369,Sales!$J:$W,11,0),0)</f>
        <v>0</v>
      </c>
      <c r="O2369" s="98">
        <f>IFERROR(VLOOKUP($F2369&amp;$C2369,Sales!$J:$W,12,0),0)</f>
        <v>0</v>
      </c>
      <c r="P2369" s="98">
        <f>IFERROR(VLOOKUP($F2369&amp;$C2369,Sales!$J:$W,13,0),0)</f>
        <v>0</v>
      </c>
      <c r="Q2369" s="98">
        <f>IFERROR(VLOOKUP($F2369&amp;$C2369,Sales!$A:$H,7,0),0)</f>
        <v>0</v>
      </c>
      <c r="R2369" s="41" t="str">
        <f t="shared" si="72"/>
        <v>ERROR</v>
      </c>
      <c r="S2369" s="15"/>
      <c r="T2369" s="15"/>
      <c r="U2369" s="15"/>
      <c r="V2369" s="15"/>
      <c r="W2369" s="15"/>
      <c r="X2369" s="15"/>
      <c r="Y2369" s="41"/>
      <c r="Z2369" s="41"/>
      <c r="AA2369" s="41"/>
      <c r="AB2369" s="15"/>
      <c r="AC2369" s="15"/>
      <c r="AD2369" s="15"/>
      <c r="AE2369" s="15"/>
      <c r="AF2369" s="15"/>
      <c r="AG2369" s="15"/>
      <c r="AH2369" s="15"/>
      <c r="AI2369" s="15"/>
      <c r="AJ2369" s="15"/>
      <c r="AK2369" s="15"/>
      <c r="AL2369" s="15"/>
      <c r="AM2369" s="15"/>
      <c r="AN2369" s="15"/>
      <c r="AO2369" s="15"/>
      <c r="AP2369" s="15"/>
      <c r="AQ2369" s="15"/>
      <c r="AR2369" s="15"/>
      <c r="AS2369" s="15"/>
      <c r="AT2369" s="15"/>
      <c r="AU2369" s="15"/>
      <c r="AV2369" s="15"/>
      <c r="AW2369" s="15"/>
      <c r="AX2369" s="15"/>
      <c r="AY2369" s="15"/>
      <c r="AZ2369" s="10">
        <v>1</v>
      </c>
      <c r="BA2369" t="s">
        <v>22</v>
      </c>
      <c r="BB2369" t="s">
        <v>88</v>
      </c>
      <c r="BD2369" s="39" t="str">
        <f t="shared" si="73"/>
        <v>01/245121004ETokopedia</v>
      </c>
      <c r="BE2369" s="1">
        <v>44830</v>
      </c>
      <c r="BF2369" t="s">
        <v>13671</v>
      </c>
    </row>
    <row r="2370" spans="2:58" ht="13.5" customHeight="1" x14ac:dyDescent="0.35">
      <c r="B2370" s="10" t="s">
        <v>17</v>
      </c>
      <c r="C2370" s="10" t="s">
        <v>2517</v>
      </c>
      <c r="D2370" s="10" t="s">
        <v>549</v>
      </c>
      <c r="E2370" s="10" t="s">
        <v>194</v>
      </c>
      <c r="F2370" s="10" t="s">
        <v>728</v>
      </c>
      <c r="G2370" s="137">
        <v>576096956</v>
      </c>
      <c r="H2370" s="10"/>
      <c r="I2370" s="10">
        <v>4902430879149</v>
      </c>
      <c r="J2370" s="10" t="s">
        <v>7215</v>
      </c>
      <c r="K2370" s="10" t="s">
        <v>7216</v>
      </c>
      <c r="L2370" s="98">
        <f>IFERROR(VLOOKUP($F2370&amp;$C2370,Sales!$J:$W,9,0),0)</f>
        <v>8495225.2252252251</v>
      </c>
      <c r="M2370" s="98">
        <f>IFERROR(VLOOKUP($F2370&amp;$C2370,Sales!$J:$W,10,0),0)</f>
        <v>9836576.5765765831</v>
      </c>
      <c r="N2370" s="98">
        <f>IFERROR(VLOOKUP($F2370&amp;$C2370,Sales!$J:$W,11,0),0)</f>
        <v>7537117.1171171181</v>
      </c>
      <c r="O2370" s="98">
        <f>IFERROR(VLOOKUP($F2370&amp;$C2370,Sales!$J:$W,12,0),0)</f>
        <v>135</v>
      </c>
      <c r="P2370" s="98">
        <f>IFERROR(VLOOKUP($F2370&amp;$C2370,Sales!$J:$W,13,0),0)</f>
        <v>8622972.972972976</v>
      </c>
      <c r="Q2370" s="98">
        <f>IFERROR(VLOOKUP($F2370&amp;$C2370,Sales!$A:$H,7,0),0)</f>
        <v>383243.2432432432</v>
      </c>
      <c r="R2370" s="41">
        <f t="shared" si="72"/>
        <v>1</v>
      </c>
      <c r="S2370" s="15">
        <v>1</v>
      </c>
      <c r="T2370" s="15"/>
      <c r="U2370" s="15"/>
      <c r="V2370" s="15">
        <v>1</v>
      </c>
      <c r="W2370" s="15">
        <v>1</v>
      </c>
      <c r="X2370" s="15">
        <v>1</v>
      </c>
      <c r="Y2370" s="41">
        <v>1</v>
      </c>
      <c r="Z2370" s="41">
        <v>1</v>
      </c>
      <c r="AA2370" s="41"/>
      <c r="AB2370" s="15"/>
      <c r="AC2370" s="15"/>
      <c r="AD2370" s="15"/>
      <c r="AE2370" s="15"/>
      <c r="AF2370" s="15"/>
      <c r="AG2370" s="15"/>
      <c r="AH2370" s="15"/>
      <c r="AI2370" s="15"/>
      <c r="AJ2370" s="15"/>
      <c r="AK2370" s="15"/>
      <c r="AL2370" s="15"/>
      <c r="AM2370" s="15"/>
      <c r="AN2370" s="15"/>
      <c r="AO2370" s="15"/>
      <c r="AP2370" s="15"/>
      <c r="AQ2370" s="15"/>
      <c r="AR2370" s="15"/>
      <c r="AS2370" s="15"/>
      <c r="AT2370" s="15"/>
      <c r="AU2370" s="15"/>
      <c r="AV2370" s="15"/>
      <c r="AW2370" s="15"/>
      <c r="AX2370" s="82"/>
      <c r="AY2370" s="82"/>
      <c r="AZ2370" s="10">
        <v>1</v>
      </c>
      <c r="BA2370" t="s">
        <v>13952</v>
      </c>
      <c r="BB2370" t="s">
        <v>23</v>
      </c>
      <c r="BD2370" s="39" t="str">
        <f t="shared" si="73"/>
        <v>01/245121004FTokopedia</v>
      </c>
    </row>
    <row r="2371" spans="2:58" ht="13.5" customHeight="1" x14ac:dyDescent="0.35">
      <c r="B2371" s="10" t="s">
        <v>17</v>
      </c>
      <c r="C2371" s="10" t="s">
        <v>2517</v>
      </c>
      <c r="D2371" s="10" t="s">
        <v>549</v>
      </c>
      <c r="E2371" s="10" t="s">
        <v>194</v>
      </c>
      <c r="F2371" s="10" t="s">
        <v>730</v>
      </c>
      <c r="G2371" s="137">
        <v>576176254</v>
      </c>
      <c r="H2371" s="10"/>
      <c r="I2371" s="10">
        <v>4902430879613</v>
      </c>
      <c r="J2371" s="10" t="s">
        <v>7217</v>
      </c>
      <c r="K2371" s="10" t="s">
        <v>6409</v>
      </c>
      <c r="L2371" s="98">
        <f>IFERROR(VLOOKUP($F2371&amp;$C2371,Sales!$J:$W,9,0),0)</f>
        <v>5557027.0270270277</v>
      </c>
      <c r="M2371" s="98">
        <f>IFERROR(VLOOKUP($F2371&amp;$C2371,Sales!$J:$W,10,0),0)</f>
        <v>5940270.2702702722</v>
      </c>
      <c r="N2371" s="98">
        <f>IFERROR(VLOOKUP($F2371&amp;$C2371,Sales!$J:$W,11,0),0)</f>
        <v>5173783.783783786</v>
      </c>
      <c r="O2371" s="98">
        <f>IFERROR(VLOOKUP($F2371&amp;$C2371,Sales!$J:$W,12,0),0)</f>
        <v>87</v>
      </c>
      <c r="P2371" s="98">
        <f>IFERROR(VLOOKUP($F2371&amp;$C2371,Sales!$J:$W,13,0),0)</f>
        <v>5557027.0270270286</v>
      </c>
      <c r="Q2371" s="98">
        <f>IFERROR(VLOOKUP($F2371&amp;$C2371,Sales!$A:$H,7,0),0)</f>
        <v>702612.61261261255</v>
      </c>
      <c r="R2371" s="41">
        <f t="shared" si="72"/>
        <v>1</v>
      </c>
      <c r="S2371" s="15">
        <v>1</v>
      </c>
      <c r="T2371" s="15"/>
      <c r="U2371" s="15"/>
      <c r="V2371" s="15">
        <v>1</v>
      </c>
      <c r="W2371" s="15">
        <v>1</v>
      </c>
      <c r="X2371" s="15">
        <v>1</v>
      </c>
      <c r="Y2371" s="41">
        <v>1</v>
      </c>
      <c r="Z2371" s="41">
        <v>1</v>
      </c>
      <c r="AA2371" s="41"/>
      <c r="AB2371" s="15"/>
      <c r="AC2371" s="15"/>
      <c r="AD2371" s="15"/>
      <c r="AE2371" s="15"/>
      <c r="AF2371" s="15"/>
      <c r="AG2371" s="15"/>
      <c r="AH2371" s="15"/>
      <c r="AI2371" s="15"/>
      <c r="AJ2371" s="15"/>
      <c r="AK2371" s="15"/>
      <c r="AL2371" s="15"/>
      <c r="AM2371" s="15"/>
      <c r="AN2371" s="15"/>
      <c r="AO2371" s="15"/>
      <c r="AP2371" s="15"/>
      <c r="AQ2371" s="15"/>
      <c r="AR2371" s="15"/>
      <c r="AS2371" s="15"/>
      <c r="AT2371" s="15"/>
      <c r="AU2371" s="15"/>
      <c r="AV2371" s="15"/>
      <c r="AW2371" s="15"/>
      <c r="AX2371" s="82"/>
      <c r="AY2371" s="82"/>
      <c r="AZ2371" s="10">
        <v>1</v>
      </c>
      <c r="BA2371" t="s">
        <v>13952</v>
      </c>
      <c r="BB2371" t="s">
        <v>23</v>
      </c>
      <c r="BD2371" s="39" t="str">
        <f t="shared" si="73"/>
        <v>01/245121004GTokopedia</v>
      </c>
    </row>
    <row r="2372" spans="2:58" ht="13.5" customHeight="1" x14ac:dyDescent="0.35">
      <c r="B2372" s="10" t="s">
        <v>17</v>
      </c>
      <c r="C2372" s="10" t="s">
        <v>2517</v>
      </c>
      <c r="D2372" s="10" t="s">
        <v>549</v>
      </c>
      <c r="E2372" s="10" t="s">
        <v>194</v>
      </c>
      <c r="F2372" s="10" t="s">
        <v>567</v>
      </c>
      <c r="G2372" s="137">
        <v>436312635</v>
      </c>
      <c r="H2372" s="10"/>
      <c r="I2372" s="10">
        <v>4902430792790</v>
      </c>
      <c r="J2372" s="10" t="s">
        <v>7218</v>
      </c>
      <c r="K2372" s="10" t="s">
        <v>7219</v>
      </c>
      <c r="L2372" s="98">
        <f>IFERROR(VLOOKUP($F2372&amp;$C2372,Sales!$J:$W,9,0),0)</f>
        <v>0</v>
      </c>
      <c r="M2372" s="98">
        <f>IFERROR(VLOOKUP($F2372&amp;$C2372,Sales!$J:$W,10,0),0)</f>
        <v>0</v>
      </c>
      <c r="N2372" s="98">
        <f>IFERROR(VLOOKUP($F2372&amp;$C2372,Sales!$J:$W,11,0),0)</f>
        <v>0</v>
      </c>
      <c r="O2372" s="98">
        <f>IFERROR(VLOOKUP($F2372&amp;$C2372,Sales!$J:$W,12,0),0)</f>
        <v>0</v>
      </c>
      <c r="P2372" s="98">
        <f>IFERROR(VLOOKUP($F2372&amp;$C2372,Sales!$J:$W,13,0),0)</f>
        <v>0</v>
      </c>
      <c r="Q2372" s="98">
        <f>IFERROR(VLOOKUP($F2372&amp;$C2372,Sales!$A:$H,7,0),0)</f>
        <v>0</v>
      </c>
      <c r="R2372" s="41" t="str">
        <f t="shared" ref="R2372:R2435" si="74">IFERROR(AVERAGE($S2372:$AW2372),"ERROR")</f>
        <v>ERROR</v>
      </c>
      <c r="S2372" s="15"/>
      <c r="T2372" s="15"/>
      <c r="U2372" s="15"/>
      <c r="V2372" s="15"/>
      <c r="W2372" s="15"/>
      <c r="X2372" s="15"/>
      <c r="Y2372" s="41"/>
      <c r="Z2372" s="41"/>
      <c r="AA2372" s="41"/>
      <c r="AB2372" s="15"/>
      <c r="AC2372" s="15"/>
      <c r="AD2372" s="15"/>
      <c r="AE2372" s="15"/>
      <c r="AF2372" s="15"/>
      <c r="AG2372" s="15"/>
      <c r="AH2372" s="15"/>
      <c r="AI2372" s="15"/>
      <c r="AJ2372" s="15"/>
      <c r="AK2372" s="15"/>
      <c r="AL2372" s="15"/>
      <c r="AM2372" s="15"/>
      <c r="AN2372" s="15"/>
      <c r="AO2372" s="15"/>
      <c r="AP2372" s="15"/>
      <c r="AQ2372" s="15"/>
      <c r="AR2372" s="15"/>
      <c r="AS2372" s="15"/>
      <c r="AT2372" s="15"/>
      <c r="AU2372" s="15"/>
      <c r="AV2372" s="15"/>
      <c r="AW2372" s="15"/>
      <c r="AX2372" s="15"/>
      <c r="AY2372" s="15"/>
      <c r="AZ2372" s="10">
        <v>1</v>
      </c>
      <c r="BA2372" t="s">
        <v>22</v>
      </c>
      <c r="BB2372" t="s">
        <v>88</v>
      </c>
      <c r="BD2372" s="39" t="str">
        <f t="shared" ref="BD2372:BD2435" si="75">F2372&amp;C2372</f>
        <v>01/245121005LTokopedia</v>
      </c>
    </row>
    <row r="2373" spans="2:58" ht="13.5" customHeight="1" x14ac:dyDescent="0.35">
      <c r="B2373" s="10" t="s">
        <v>17</v>
      </c>
      <c r="C2373" s="10" t="s">
        <v>2517</v>
      </c>
      <c r="D2373" s="10" t="s">
        <v>549</v>
      </c>
      <c r="E2373" s="10" t="s">
        <v>194</v>
      </c>
      <c r="F2373" s="10" t="s">
        <v>569</v>
      </c>
      <c r="G2373" s="137">
        <v>402126928</v>
      </c>
      <c r="H2373" s="10"/>
      <c r="I2373" s="10">
        <v>4902430832748</v>
      </c>
      <c r="J2373" s="10" t="s">
        <v>7220</v>
      </c>
      <c r="K2373" s="10" t="s">
        <v>7221</v>
      </c>
      <c r="L2373" s="98">
        <f>IFERROR(VLOOKUP($F2373&amp;$C2373,Sales!$J:$W,9,0),0)</f>
        <v>3983783.7837837818</v>
      </c>
      <c r="M2373" s="98">
        <f>IFERROR(VLOOKUP($F2373&amp;$C2373,Sales!$J:$W,10,0),0)</f>
        <v>1932432.4324324315</v>
      </c>
      <c r="N2373" s="98">
        <f>IFERROR(VLOOKUP($F2373&amp;$C2373,Sales!$J:$W,11,0),0)</f>
        <v>3359459.4594594571</v>
      </c>
      <c r="O2373" s="98">
        <f>IFERROR(VLOOKUP($F2373&amp;$C2373,Sales!$J:$W,12,0),0)</f>
        <v>208</v>
      </c>
      <c r="P2373" s="98">
        <f>IFERROR(VLOOKUP($F2373&amp;$C2373,Sales!$J:$W,13,0),0)</f>
        <v>3091891.8918918897</v>
      </c>
      <c r="Q2373" s="98">
        <f>IFERROR(VLOOKUP($F2373&amp;$C2373,Sales!$A:$H,7,0),0)</f>
        <v>74324.32432432432</v>
      </c>
      <c r="R2373" s="41">
        <f t="shared" si="74"/>
        <v>1</v>
      </c>
      <c r="S2373" s="15">
        <v>1</v>
      </c>
      <c r="T2373" s="15"/>
      <c r="U2373" s="15"/>
      <c r="V2373" s="15">
        <v>1</v>
      </c>
      <c r="W2373" s="15">
        <v>1</v>
      </c>
      <c r="X2373" s="15">
        <v>1</v>
      </c>
      <c r="Y2373" s="41">
        <v>1</v>
      </c>
      <c r="Z2373" s="41">
        <v>1</v>
      </c>
      <c r="AA2373" s="41"/>
      <c r="AB2373" s="15"/>
      <c r="AC2373" s="15"/>
      <c r="AD2373" s="15"/>
      <c r="AE2373" s="15"/>
      <c r="AF2373" s="15"/>
      <c r="AG2373" s="15"/>
      <c r="AH2373" s="15"/>
      <c r="AI2373" s="15"/>
      <c r="AJ2373" s="15"/>
      <c r="AK2373" s="15"/>
      <c r="AL2373" s="15"/>
      <c r="AM2373" s="15"/>
      <c r="AN2373" s="15"/>
      <c r="AO2373" s="15"/>
      <c r="AP2373" s="15"/>
      <c r="AQ2373" s="15"/>
      <c r="AR2373" s="15"/>
      <c r="AS2373" s="15"/>
      <c r="AT2373" s="15"/>
      <c r="AU2373" s="15"/>
      <c r="AV2373" s="15"/>
      <c r="AW2373" s="15"/>
      <c r="AX2373" s="82"/>
      <c r="AY2373" s="82"/>
      <c r="AZ2373" s="10">
        <v>1</v>
      </c>
      <c r="BA2373" t="s">
        <v>13952</v>
      </c>
      <c r="BB2373" t="s">
        <v>23</v>
      </c>
      <c r="BD2373" s="39" t="str">
        <f t="shared" si="75"/>
        <v>01/245121005MTokopedia</v>
      </c>
    </row>
    <row r="2374" spans="2:58" ht="13.5" customHeight="1" x14ac:dyDescent="0.35">
      <c r="B2374" s="10" t="s">
        <v>17</v>
      </c>
      <c r="C2374" s="10" t="s">
        <v>2517</v>
      </c>
      <c r="D2374" s="10" t="s">
        <v>549</v>
      </c>
      <c r="E2374" s="10" t="s">
        <v>194</v>
      </c>
      <c r="F2374" s="10" t="s">
        <v>1391</v>
      </c>
      <c r="G2374" s="137">
        <v>176865183</v>
      </c>
      <c r="H2374" s="10"/>
      <c r="I2374" s="10">
        <v>4902430594882</v>
      </c>
      <c r="J2374" s="10" t="s">
        <v>7222</v>
      </c>
      <c r="K2374" s="10" t="s">
        <v>7223</v>
      </c>
      <c r="L2374" s="98">
        <f>IFERROR(VLOOKUP($F2374&amp;$C2374,Sales!$J:$W,9,0),0)</f>
        <v>0</v>
      </c>
      <c r="M2374" s="98">
        <f>IFERROR(VLOOKUP($F2374&amp;$C2374,Sales!$J:$W,10,0),0)</f>
        <v>0</v>
      </c>
      <c r="N2374" s="98">
        <f>IFERROR(VLOOKUP($F2374&amp;$C2374,Sales!$J:$W,11,0),0)</f>
        <v>0</v>
      </c>
      <c r="O2374" s="98">
        <f>IFERROR(VLOOKUP($F2374&amp;$C2374,Sales!$J:$W,12,0),0)</f>
        <v>0</v>
      </c>
      <c r="P2374" s="98">
        <f>IFERROR(VLOOKUP($F2374&amp;$C2374,Sales!$J:$W,13,0),0)</f>
        <v>0</v>
      </c>
      <c r="Q2374" s="98">
        <f>IFERROR(VLOOKUP($F2374&amp;$C2374,Sales!$A:$H,7,0),0)</f>
        <v>0</v>
      </c>
      <c r="R2374" s="41" t="str">
        <f t="shared" si="74"/>
        <v>ERROR</v>
      </c>
      <c r="S2374" s="15"/>
      <c r="T2374" s="15"/>
      <c r="U2374" s="15"/>
      <c r="V2374" s="15"/>
      <c r="W2374" s="15"/>
      <c r="X2374" s="15"/>
      <c r="Y2374" s="41"/>
      <c r="Z2374" s="41"/>
      <c r="AA2374" s="41"/>
      <c r="AB2374" s="15"/>
      <c r="AC2374" s="15"/>
      <c r="AD2374" s="15"/>
      <c r="AE2374" s="15"/>
      <c r="AF2374" s="15"/>
      <c r="AG2374" s="15"/>
      <c r="AH2374" s="15"/>
      <c r="AI2374" s="15"/>
      <c r="AJ2374" s="15"/>
      <c r="AK2374" s="15"/>
      <c r="AL2374" s="15"/>
      <c r="AM2374" s="15"/>
      <c r="AN2374" s="15"/>
      <c r="AO2374" s="15"/>
      <c r="AP2374" s="15"/>
      <c r="AQ2374" s="15"/>
      <c r="AR2374" s="15"/>
      <c r="AS2374" s="15"/>
      <c r="AT2374" s="15"/>
      <c r="AU2374" s="15"/>
      <c r="AV2374" s="15"/>
      <c r="AW2374" s="15"/>
      <c r="AX2374" s="82"/>
      <c r="AY2374" s="82"/>
      <c r="AZ2374" s="10">
        <v>1</v>
      </c>
      <c r="BA2374" t="s">
        <v>22</v>
      </c>
      <c r="BB2374" t="s">
        <v>88</v>
      </c>
      <c r="BD2374" s="39" t="str">
        <f t="shared" si="75"/>
        <v>01/245121007GTokopedia</v>
      </c>
      <c r="BE2374" s="1">
        <v>44986</v>
      </c>
      <c r="BF2374" t="s">
        <v>16179</v>
      </c>
    </row>
    <row r="2375" spans="2:58" ht="13.5" customHeight="1" x14ac:dyDescent="0.35">
      <c r="B2375" s="10" t="s">
        <v>17</v>
      </c>
      <c r="C2375" s="10" t="s">
        <v>2517</v>
      </c>
      <c r="D2375" s="10" t="s">
        <v>549</v>
      </c>
      <c r="E2375" s="10" t="s">
        <v>194</v>
      </c>
      <c r="F2375" s="10" t="s">
        <v>558</v>
      </c>
      <c r="G2375" s="137">
        <v>176865191</v>
      </c>
      <c r="H2375" s="10"/>
      <c r="I2375" s="10">
        <v>4902430594899</v>
      </c>
      <c r="J2375" s="10" t="s">
        <v>7224</v>
      </c>
      <c r="K2375" s="10" t="s">
        <v>7225</v>
      </c>
      <c r="L2375" s="98">
        <f>IFERROR(VLOOKUP($F2375&amp;$C2375,Sales!$J:$W,9,0),0)</f>
        <v>0</v>
      </c>
      <c r="M2375" s="98">
        <f>IFERROR(VLOOKUP($F2375&amp;$C2375,Sales!$J:$W,10,0),0)</f>
        <v>0</v>
      </c>
      <c r="N2375" s="98">
        <f>IFERROR(VLOOKUP($F2375&amp;$C2375,Sales!$J:$W,11,0),0)</f>
        <v>0</v>
      </c>
      <c r="O2375" s="98">
        <f>IFERROR(VLOOKUP($F2375&amp;$C2375,Sales!$J:$W,12,0),0)</f>
        <v>0</v>
      </c>
      <c r="P2375" s="98">
        <f>IFERROR(VLOOKUP($F2375&amp;$C2375,Sales!$J:$W,13,0),0)</f>
        <v>0</v>
      </c>
      <c r="Q2375" s="98">
        <f>IFERROR(VLOOKUP($F2375&amp;$C2375,Sales!$A:$H,7,0),0)</f>
        <v>0</v>
      </c>
      <c r="R2375" s="41" t="str">
        <f t="shared" si="74"/>
        <v>ERROR</v>
      </c>
      <c r="S2375" s="15"/>
      <c r="T2375" s="15"/>
      <c r="U2375" s="15"/>
      <c r="V2375" s="15"/>
      <c r="W2375" s="15"/>
      <c r="X2375" s="15"/>
      <c r="Y2375" s="41"/>
      <c r="Z2375" s="41"/>
      <c r="AA2375" s="41"/>
      <c r="AB2375" s="15"/>
      <c r="AC2375" s="15"/>
      <c r="AD2375" s="15"/>
      <c r="AE2375" s="15"/>
      <c r="AF2375" s="15"/>
      <c r="AG2375" s="15"/>
      <c r="AH2375" s="15"/>
      <c r="AI2375" s="15"/>
      <c r="AJ2375" s="15"/>
      <c r="AK2375" s="15"/>
      <c r="AL2375" s="15"/>
      <c r="AM2375" s="15"/>
      <c r="AN2375" s="15"/>
      <c r="AO2375" s="15"/>
      <c r="AP2375" s="15"/>
      <c r="AQ2375" s="15"/>
      <c r="AR2375" s="15"/>
      <c r="AS2375" s="15"/>
      <c r="AT2375" s="15"/>
      <c r="AU2375" s="15"/>
      <c r="AV2375" s="15"/>
      <c r="AW2375" s="15"/>
      <c r="AX2375" s="15"/>
      <c r="AY2375" s="15"/>
      <c r="AZ2375" s="10">
        <v>1</v>
      </c>
      <c r="BA2375" t="s">
        <v>22</v>
      </c>
      <c r="BB2375" t="s">
        <v>88</v>
      </c>
      <c r="BD2375" s="39" t="str">
        <f t="shared" si="75"/>
        <v>01/245121008GTokopedia</v>
      </c>
    </row>
    <row r="2376" spans="2:58" ht="13.5" customHeight="1" x14ac:dyDescent="0.35">
      <c r="B2376" s="10" t="s">
        <v>17</v>
      </c>
      <c r="C2376" s="10" t="s">
        <v>2517</v>
      </c>
      <c r="D2376" s="10" t="s">
        <v>549</v>
      </c>
      <c r="E2376" s="10" t="s">
        <v>194</v>
      </c>
      <c r="F2376" s="10" t="s">
        <v>571</v>
      </c>
      <c r="G2376" s="137">
        <v>176877055</v>
      </c>
      <c r="H2376" s="10"/>
      <c r="I2376" s="10">
        <v>4902430623636</v>
      </c>
      <c r="J2376" s="10" t="s">
        <v>7226</v>
      </c>
      <c r="K2376" s="10" t="s">
        <v>7227</v>
      </c>
      <c r="L2376" s="98">
        <f>IFERROR(VLOOKUP($F2376&amp;$C2376,Sales!$J:$W,9,0),0)</f>
        <v>0</v>
      </c>
      <c r="M2376" s="98">
        <f>IFERROR(VLOOKUP($F2376&amp;$C2376,Sales!$J:$W,10,0),0)</f>
        <v>0</v>
      </c>
      <c r="N2376" s="98">
        <f>IFERROR(VLOOKUP($F2376&amp;$C2376,Sales!$J:$W,11,0),0)</f>
        <v>0</v>
      </c>
      <c r="O2376" s="98">
        <f>IFERROR(VLOOKUP($F2376&amp;$C2376,Sales!$J:$W,12,0),0)</f>
        <v>0</v>
      </c>
      <c r="P2376" s="98">
        <f>IFERROR(VLOOKUP($F2376&amp;$C2376,Sales!$J:$W,13,0),0)</f>
        <v>0</v>
      </c>
      <c r="Q2376" s="98">
        <f>IFERROR(VLOOKUP($F2376&amp;$C2376,Sales!$A:$H,7,0),0)</f>
        <v>0</v>
      </c>
      <c r="R2376" s="41" t="str">
        <f t="shared" si="74"/>
        <v>ERROR</v>
      </c>
      <c r="S2376" s="15"/>
      <c r="T2376" s="15"/>
      <c r="U2376" s="15"/>
      <c r="V2376" s="15"/>
      <c r="W2376" s="15"/>
      <c r="X2376" s="15"/>
      <c r="Y2376" s="41"/>
      <c r="Z2376" s="41"/>
      <c r="AA2376" s="41"/>
      <c r="AB2376" s="15"/>
      <c r="AC2376" s="15"/>
      <c r="AD2376" s="15"/>
      <c r="AE2376" s="15"/>
      <c r="AF2376" s="15"/>
      <c r="AG2376" s="15"/>
      <c r="AH2376" s="15"/>
      <c r="AI2376" s="15"/>
      <c r="AJ2376" s="15"/>
      <c r="AK2376" s="15"/>
      <c r="AL2376" s="15"/>
      <c r="AM2376" s="15"/>
      <c r="AN2376" s="15"/>
      <c r="AO2376" s="15"/>
      <c r="AP2376" s="15"/>
      <c r="AQ2376" s="15"/>
      <c r="AR2376" s="15"/>
      <c r="AS2376" s="15"/>
      <c r="AT2376" s="15"/>
      <c r="AU2376" s="15"/>
      <c r="AV2376" s="15"/>
      <c r="AW2376" s="15"/>
      <c r="AX2376" s="15"/>
      <c r="AY2376" s="15"/>
      <c r="AZ2376" s="10">
        <v>1</v>
      </c>
      <c r="BA2376" t="s">
        <v>22</v>
      </c>
      <c r="BB2376" t="s">
        <v>88</v>
      </c>
      <c r="BD2376" s="39" t="str">
        <f t="shared" si="75"/>
        <v>01/245121009XTokopedia</v>
      </c>
    </row>
    <row r="2377" spans="2:58" ht="13.5" customHeight="1" x14ac:dyDescent="0.35">
      <c r="B2377" s="10" t="s">
        <v>17</v>
      </c>
      <c r="C2377" s="10" t="s">
        <v>2517</v>
      </c>
      <c r="D2377" s="10" t="s">
        <v>549</v>
      </c>
      <c r="E2377" s="10" t="s">
        <v>194</v>
      </c>
      <c r="F2377" s="10" t="s">
        <v>565</v>
      </c>
      <c r="G2377" s="137">
        <v>176865083</v>
      </c>
      <c r="H2377" s="10"/>
      <c r="I2377" s="10">
        <v>4902430623643</v>
      </c>
      <c r="J2377" s="10" t="s">
        <v>7228</v>
      </c>
      <c r="K2377" s="10" t="s">
        <v>7229</v>
      </c>
      <c r="L2377" s="98">
        <f>IFERROR(VLOOKUP($F2377&amp;$C2377,Sales!$J:$W,9,0),0)</f>
        <v>0</v>
      </c>
      <c r="M2377" s="98">
        <f>IFERROR(VLOOKUP($F2377&amp;$C2377,Sales!$J:$W,10,0),0)</f>
        <v>0</v>
      </c>
      <c r="N2377" s="98">
        <f>IFERROR(VLOOKUP($F2377&amp;$C2377,Sales!$J:$W,11,0),0)</f>
        <v>0</v>
      </c>
      <c r="O2377" s="98">
        <f>IFERROR(VLOOKUP($F2377&amp;$C2377,Sales!$J:$W,12,0),0)</f>
        <v>0</v>
      </c>
      <c r="P2377" s="98">
        <f>IFERROR(VLOOKUP($F2377&amp;$C2377,Sales!$J:$W,13,0),0)</f>
        <v>0</v>
      </c>
      <c r="Q2377" s="98">
        <f>IFERROR(VLOOKUP($F2377&amp;$C2377,Sales!$A:$H,7,0),0)</f>
        <v>0</v>
      </c>
      <c r="R2377" s="41" t="str">
        <f t="shared" si="74"/>
        <v>ERROR</v>
      </c>
      <c r="S2377" s="15"/>
      <c r="T2377" s="15"/>
      <c r="U2377" s="15"/>
      <c r="V2377" s="15"/>
      <c r="W2377" s="15"/>
      <c r="X2377" s="15"/>
      <c r="Y2377" s="41"/>
      <c r="Z2377" s="41"/>
      <c r="AA2377" s="41"/>
      <c r="AB2377" s="15"/>
      <c r="AC2377" s="15"/>
      <c r="AD2377" s="15"/>
      <c r="AE2377" s="15"/>
      <c r="AF2377" s="15"/>
      <c r="AG2377" s="15"/>
      <c r="AH2377" s="15"/>
      <c r="AI2377" s="15"/>
      <c r="AJ2377" s="15"/>
      <c r="AK2377" s="15"/>
      <c r="AL2377" s="15"/>
      <c r="AM2377" s="15"/>
      <c r="AN2377" s="15"/>
      <c r="AO2377" s="15"/>
      <c r="AP2377" s="15"/>
      <c r="AQ2377" s="15"/>
      <c r="AR2377" s="15"/>
      <c r="AS2377" s="15"/>
      <c r="AT2377" s="15"/>
      <c r="AU2377" s="15"/>
      <c r="AV2377" s="15"/>
      <c r="AW2377" s="15"/>
      <c r="AX2377" s="15"/>
      <c r="AY2377" s="15"/>
      <c r="AZ2377" s="10">
        <v>1</v>
      </c>
      <c r="BA2377" t="s">
        <v>22</v>
      </c>
      <c r="BB2377" t="s">
        <v>88</v>
      </c>
      <c r="BD2377" s="39" t="str">
        <f t="shared" si="75"/>
        <v>01/245121009YTokopedia</v>
      </c>
    </row>
    <row r="2378" spans="2:58" ht="13.5" customHeight="1" x14ac:dyDescent="0.35">
      <c r="B2378" s="10" t="s">
        <v>17</v>
      </c>
      <c r="C2378" s="10" t="s">
        <v>2517</v>
      </c>
      <c r="D2378" s="10" t="s">
        <v>549</v>
      </c>
      <c r="E2378" s="10" t="s">
        <v>194</v>
      </c>
      <c r="F2378" s="10" t="s">
        <v>613</v>
      </c>
      <c r="G2378" s="137">
        <v>444531341</v>
      </c>
      <c r="H2378" s="10"/>
      <c r="I2378" s="10">
        <v>4902430413008</v>
      </c>
      <c r="J2378" s="10" t="s">
        <v>7230</v>
      </c>
      <c r="K2378" s="10" t="s">
        <v>1301</v>
      </c>
      <c r="L2378" s="98">
        <f>IFERROR(VLOOKUP($F2378&amp;$C2378,Sales!$J:$W,9,0),0)</f>
        <v>70571441.44144085</v>
      </c>
      <c r="M2378" s="98">
        <f>IFERROR(VLOOKUP($F2378&amp;$C2378,Sales!$J:$W,10,0),0)</f>
        <v>45371531.531531349</v>
      </c>
      <c r="N2378" s="98">
        <f>IFERROR(VLOOKUP($F2378&amp;$C2378,Sales!$J:$W,11,0),0)</f>
        <v>154473693.6936928</v>
      </c>
      <c r="O2378" s="98">
        <f>IFERROR(VLOOKUP($F2378&amp;$C2378,Sales!$J:$W,12,0),0)</f>
        <v>1541.6666666666667</v>
      </c>
      <c r="P2378" s="98">
        <f>IFERROR(VLOOKUP($F2378&amp;$C2378,Sales!$J:$W,13,0),0)</f>
        <v>90138888.888888344</v>
      </c>
      <c r="Q2378" s="98">
        <f>IFERROR(VLOOKUP($F2378&amp;$C2378,Sales!$A:$H,7,0),0)</f>
        <v>2572612.612612613</v>
      </c>
      <c r="R2378" s="41">
        <f t="shared" si="74"/>
        <v>1</v>
      </c>
      <c r="S2378" s="15">
        <v>1</v>
      </c>
      <c r="T2378" s="15"/>
      <c r="U2378" s="15"/>
      <c r="V2378" s="15">
        <v>1</v>
      </c>
      <c r="W2378" s="15">
        <v>1</v>
      </c>
      <c r="X2378" s="15">
        <v>1</v>
      </c>
      <c r="Y2378" s="41">
        <v>1</v>
      </c>
      <c r="Z2378" s="41">
        <v>1</v>
      </c>
      <c r="AA2378" s="41"/>
      <c r="AB2378" s="15"/>
      <c r="AC2378" s="15"/>
      <c r="AD2378" s="15"/>
      <c r="AE2378" s="15"/>
      <c r="AF2378" s="15"/>
      <c r="AG2378" s="15"/>
      <c r="AH2378" s="15"/>
      <c r="AI2378" s="15"/>
      <c r="AJ2378" s="15"/>
      <c r="AK2378" s="15"/>
      <c r="AL2378" s="15"/>
      <c r="AM2378" s="15"/>
      <c r="AN2378" s="15"/>
      <c r="AO2378" s="15"/>
      <c r="AP2378" s="15"/>
      <c r="AQ2378" s="15"/>
      <c r="AR2378" s="15"/>
      <c r="AS2378" s="15"/>
      <c r="AT2378" s="15"/>
      <c r="AU2378" s="15"/>
      <c r="AV2378" s="15"/>
      <c r="AW2378" s="15"/>
      <c r="AX2378" s="82"/>
      <c r="AY2378" s="82"/>
      <c r="AZ2378" s="10">
        <v>1</v>
      </c>
      <c r="BA2378" t="s">
        <v>13952</v>
      </c>
      <c r="BB2378" t="s">
        <v>23</v>
      </c>
      <c r="BD2378" s="39" t="str">
        <f t="shared" si="75"/>
        <v>01/245121101RTokopedia</v>
      </c>
    </row>
    <row r="2379" spans="2:58" ht="13.5" customHeight="1" x14ac:dyDescent="0.35">
      <c r="B2379" s="10" t="s">
        <v>17</v>
      </c>
      <c r="C2379" s="10" t="s">
        <v>2517</v>
      </c>
      <c r="D2379" s="10" t="s">
        <v>549</v>
      </c>
      <c r="E2379" s="10" t="s">
        <v>194</v>
      </c>
      <c r="F2379" s="10" t="s">
        <v>589</v>
      </c>
      <c r="G2379" s="137">
        <v>785011525</v>
      </c>
      <c r="H2379" s="10"/>
      <c r="I2379" s="10">
        <v>4902430538695</v>
      </c>
      <c r="J2379" s="10" t="s">
        <v>7231</v>
      </c>
      <c r="K2379" s="10" t="s">
        <v>7232</v>
      </c>
      <c r="L2379" s="98">
        <f>IFERROR(VLOOKUP($F2379&amp;$C2379,Sales!$J:$W,9,0),0)</f>
        <v>19294594.594594609</v>
      </c>
      <c r="M2379" s="98">
        <f>IFERROR(VLOOKUP($F2379&amp;$C2379,Sales!$J:$W,10,0),0)</f>
        <v>8244054.054054061</v>
      </c>
      <c r="N2379" s="98">
        <f>IFERROR(VLOOKUP($F2379&amp;$C2379,Sales!$J:$W,11,0),0)</f>
        <v>15084864.864864878</v>
      </c>
      <c r="O2379" s="98">
        <f>IFERROR(VLOOKUP($F2379&amp;$C2379,Sales!$J:$W,12,0),0)</f>
        <v>243</v>
      </c>
      <c r="P2379" s="98">
        <f>IFERROR(VLOOKUP($F2379&amp;$C2379,Sales!$J:$W,13,0),0)</f>
        <v>14207837.837837851</v>
      </c>
      <c r="Q2379" s="98">
        <f>IFERROR(VLOOKUP($F2379&amp;$C2379,Sales!$A:$H,7,0),0)</f>
        <v>1110900.9009009008</v>
      </c>
      <c r="R2379" s="41">
        <f t="shared" si="74"/>
        <v>1</v>
      </c>
      <c r="S2379" s="15">
        <v>1</v>
      </c>
      <c r="T2379" s="15"/>
      <c r="U2379" s="15"/>
      <c r="V2379" s="15">
        <v>1</v>
      </c>
      <c r="W2379" s="15">
        <v>1</v>
      </c>
      <c r="X2379" s="15">
        <v>1</v>
      </c>
      <c r="Y2379" s="41">
        <v>1</v>
      </c>
      <c r="Z2379" s="41">
        <v>1</v>
      </c>
      <c r="AA2379" s="41"/>
      <c r="AB2379" s="15"/>
      <c r="AC2379" s="15"/>
      <c r="AD2379" s="15"/>
      <c r="AE2379" s="15"/>
      <c r="AF2379" s="15"/>
      <c r="AG2379" s="15"/>
      <c r="AH2379" s="15"/>
      <c r="AI2379" s="15"/>
      <c r="AJ2379" s="15"/>
      <c r="AK2379" s="15"/>
      <c r="AL2379" s="15"/>
      <c r="AM2379" s="15"/>
      <c r="AN2379" s="15"/>
      <c r="AO2379" s="15"/>
      <c r="AP2379" s="15"/>
      <c r="AQ2379" s="15"/>
      <c r="AR2379" s="15"/>
      <c r="AS2379" s="15"/>
      <c r="AT2379" s="15"/>
      <c r="AU2379" s="15"/>
      <c r="AV2379" s="15"/>
      <c r="AW2379" s="15"/>
      <c r="AX2379" s="82"/>
      <c r="AY2379" s="82"/>
      <c r="AZ2379" s="10">
        <v>1</v>
      </c>
      <c r="BA2379" t="s">
        <v>13952</v>
      </c>
      <c r="BB2379" t="s">
        <v>23</v>
      </c>
      <c r="BD2379" s="39" t="str">
        <f t="shared" si="75"/>
        <v>01/245121101STokopedia</v>
      </c>
    </row>
    <row r="2380" spans="2:58" ht="13.5" customHeight="1" x14ac:dyDescent="0.35">
      <c r="B2380" s="10" t="s">
        <v>17</v>
      </c>
      <c r="C2380" s="10" t="s">
        <v>2517</v>
      </c>
      <c r="D2380" s="10" t="s">
        <v>549</v>
      </c>
      <c r="E2380" s="10" t="s">
        <v>194</v>
      </c>
      <c r="F2380" s="10" t="s">
        <v>595</v>
      </c>
      <c r="G2380" s="137">
        <v>494990374</v>
      </c>
      <c r="H2380" s="10"/>
      <c r="I2380" s="10">
        <v>4902430412964</v>
      </c>
      <c r="J2380" s="10" t="s">
        <v>7233</v>
      </c>
      <c r="K2380" s="10" t="s">
        <v>7234</v>
      </c>
      <c r="L2380" s="98">
        <f>IFERROR(VLOOKUP($F2380&amp;$C2380,Sales!$J:$W,9,0),0)</f>
        <v>3449639.6396396407</v>
      </c>
      <c r="M2380" s="98">
        <f>IFERROR(VLOOKUP($F2380&amp;$C2380,Sales!$J:$W,10,0),0)</f>
        <v>3508108.1081081103</v>
      </c>
      <c r="N2380" s="98">
        <f>IFERROR(VLOOKUP($F2380&amp;$C2380,Sales!$J:$W,11,0),0)</f>
        <v>3975855.8558558584</v>
      </c>
      <c r="O2380" s="98">
        <f>IFERROR(VLOOKUP($F2380&amp;$C2380,Sales!$J:$W,12,0),0)</f>
        <v>62.333333333333336</v>
      </c>
      <c r="P2380" s="98">
        <f>IFERROR(VLOOKUP($F2380&amp;$C2380,Sales!$J:$W,13,0),0)</f>
        <v>3644534.5345345363</v>
      </c>
      <c r="Q2380" s="98">
        <f>IFERROR(VLOOKUP($F2380&amp;$C2380,Sales!$A:$H,7,0),0)</f>
        <v>233873.87387387385</v>
      </c>
      <c r="R2380" s="41">
        <f t="shared" si="74"/>
        <v>1</v>
      </c>
      <c r="S2380" s="15">
        <v>1</v>
      </c>
      <c r="T2380" s="15"/>
      <c r="U2380" s="15"/>
      <c r="V2380" s="15">
        <v>1</v>
      </c>
      <c r="W2380" s="15">
        <v>1</v>
      </c>
      <c r="X2380" s="15">
        <v>1</v>
      </c>
      <c r="Y2380" s="41">
        <v>1</v>
      </c>
      <c r="Z2380" s="41">
        <v>1</v>
      </c>
      <c r="AA2380" s="41"/>
      <c r="AB2380" s="15"/>
      <c r="AC2380" s="15"/>
      <c r="AD2380" s="15"/>
      <c r="AE2380" s="15"/>
      <c r="AF2380" s="15"/>
      <c r="AG2380" s="15"/>
      <c r="AH2380" s="15"/>
      <c r="AI2380" s="15"/>
      <c r="AJ2380" s="15"/>
      <c r="AK2380" s="15"/>
      <c r="AL2380" s="15"/>
      <c r="AM2380" s="15"/>
      <c r="AN2380" s="15"/>
      <c r="AO2380" s="15"/>
      <c r="AP2380" s="15"/>
      <c r="AQ2380" s="15"/>
      <c r="AR2380" s="15"/>
      <c r="AS2380" s="15"/>
      <c r="AT2380" s="15"/>
      <c r="AU2380" s="15"/>
      <c r="AV2380" s="15"/>
      <c r="AW2380" s="15"/>
      <c r="AX2380" s="82"/>
      <c r="AY2380" s="82"/>
      <c r="AZ2380" s="10">
        <v>1</v>
      </c>
      <c r="BA2380" t="s">
        <v>22</v>
      </c>
      <c r="BB2380" t="s">
        <v>23</v>
      </c>
      <c r="BD2380" s="39" t="str">
        <f t="shared" si="75"/>
        <v>01/245121101TTokopedia</v>
      </c>
    </row>
    <row r="2381" spans="2:58" ht="13.5" customHeight="1" x14ac:dyDescent="0.35">
      <c r="B2381" s="10" t="s">
        <v>17</v>
      </c>
      <c r="C2381" s="10" t="s">
        <v>2517</v>
      </c>
      <c r="D2381" s="10" t="s">
        <v>549</v>
      </c>
      <c r="E2381" s="10" t="s">
        <v>194</v>
      </c>
      <c r="F2381" s="10" t="s">
        <v>609</v>
      </c>
      <c r="G2381" s="137">
        <v>444531427</v>
      </c>
      <c r="H2381" s="10"/>
      <c r="I2381" s="10">
        <v>4902430412988</v>
      </c>
      <c r="J2381" s="10" t="s">
        <v>7235</v>
      </c>
      <c r="K2381" s="10" t="s">
        <v>994</v>
      </c>
      <c r="L2381" s="98">
        <f>IFERROR(VLOOKUP($F2381&amp;$C2381,Sales!$J:$W,9,0),0)</f>
        <v>104483153.15315285</v>
      </c>
      <c r="M2381" s="98">
        <f>IFERROR(VLOOKUP($F2381&amp;$C2381,Sales!$J:$W,10,0),0)</f>
        <v>81095765.765765205</v>
      </c>
      <c r="N2381" s="98">
        <f>IFERROR(VLOOKUP($F2381&amp;$C2381,Sales!$J:$W,11,0),0)</f>
        <v>200546846.84684485</v>
      </c>
      <c r="O2381" s="98">
        <f>IFERROR(VLOOKUP($F2381&amp;$C2381,Sales!$J:$W,12,0),0)</f>
        <v>2201.3333333333335</v>
      </c>
      <c r="P2381" s="98">
        <f>IFERROR(VLOOKUP($F2381&amp;$C2381,Sales!$J:$W,13,0),0)</f>
        <v>128708588.58858764</v>
      </c>
      <c r="Q2381" s="98">
        <f>IFERROR(VLOOKUP($F2381&amp;$C2381,Sales!$A:$H,7,0),0)</f>
        <v>14383243.243243245</v>
      </c>
      <c r="R2381" s="41">
        <f t="shared" si="74"/>
        <v>1</v>
      </c>
      <c r="S2381" s="15">
        <v>1</v>
      </c>
      <c r="T2381" s="15"/>
      <c r="U2381" s="15"/>
      <c r="V2381" s="15">
        <v>1</v>
      </c>
      <c r="W2381" s="15">
        <v>1</v>
      </c>
      <c r="X2381" s="15">
        <v>1</v>
      </c>
      <c r="Y2381" s="41">
        <v>1</v>
      </c>
      <c r="Z2381" s="41">
        <v>1</v>
      </c>
      <c r="AA2381" s="41"/>
      <c r="AB2381" s="15"/>
      <c r="AC2381" s="15"/>
      <c r="AD2381" s="15"/>
      <c r="AE2381" s="15"/>
      <c r="AF2381" s="15"/>
      <c r="AG2381" s="15"/>
      <c r="AH2381" s="15"/>
      <c r="AI2381" s="15"/>
      <c r="AJ2381" s="15"/>
      <c r="AK2381" s="15"/>
      <c r="AL2381" s="15"/>
      <c r="AM2381" s="15"/>
      <c r="AN2381" s="15"/>
      <c r="AO2381" s="15"/>
      <c r="AP2381" s="15"/>
      <c r="AQ2381" s="15"/>
      <c r="AR2381" s="15"/>
      <c r="AS2381" s="15"/>
      <c r="AT2381" s="15"/>
      <c r="AU2381" s="15"/>
      <c r="AV2381" s="15"/>
      <c r="AW2381" s="15"/>
      <c r="AX2381" s="82"/>
      <c r="AY2381" s="82"/>
      <c r="AZ2381" s="10">
        <v>1</v>
      </c>
      <c r="BA2381" t="s">
        <v>13952</v>
      </c>
      <c r="BB2381" t="s">
        <v>23</v>
      </c>
      <c r="BD2381" s="39" t="str">
        <f t="shared" si="75"/>
        <v>01/245121101UTokopedia</v>
      </c>
    </row>
    <row r="2382" spans="2:58" ht="13.5" customHeight="1" x14ac:dyDescent="0.35">
      <c r="B2382" s="10" t="s">
        <v>17</v>
      </c>
      <c r="C2382" s="10" t="s">
        <v>2517</v>
      </c>
      <c r="D2382" s="10" t="s">
        <v>549</v>
      </c>
      <c r="E2382" s="10" t="s">
        <v>194</v>
      </c>
      <c r="F2382" s="10" t="s">
        <v>585</v>
      </c>
      <c r="G2382" s="137">
        <v>495000122</v>
      </c>
      <c r="H2382" s="10"/>
      <c r="I2382" s="10">
        <v>4902430538633</v>
      </c>
      <c r="J2382" s="10" t="s">
        <v>7236</v>
      </c>
      <c r="K2382" s="10" t="s">
        <v>7237</v>
      </c>
      <c r="L2382" s="98">
        <f>IFERROR(VLOOKUP($F2382&amp;$C2382,Sales!$J:$W,9,0),0)</f>
        <v>0</v>
      </c>
      <c r="M2382" s="98">
        <f>IFERROR(VLOOKUP($F2382&amp;$C2382,Sales!$J:$W,10,0),0)</f>
        <v>0</v>
      </c>
      <c r="N2382" s="98">
        <f>IFERROR(VLOOKUP($F2382&amp;$C2382,Sales!$J:$W,11,0),0)</f>
        <v>0</v>
      </c>
      <c r="O2382" s="98">
        <f>IFERROR(VLOOKUP($F2382&amp;$C2382,Sales!$J:$W,12,0),0)</f>
        <v>0</v>
      </c>
      <c r="P2382" s="98">
        <f>IFERROR(VLOOKUP($F2382&amp;$C2382,Sales!$J:$W,13,0),0)</f>
        <v>0</v>
      </c>
      <c r="Q2382" s="98">
        <f>IFERROR(VLOOKUP($F2382&amp;$C2382,Sales!$A:$H,7,0),0)</f>
        <v>0</v>
      </c>
      <c r="R2382" s="41" t="str">
        <f t="shared" si="74"/>
        <v>ERROR</v>
      </c>
      <c r="S2382" s="15"/>
      <c r="T2382" s="15"/>
      <c r="U2382" s="15"/>
      <c r="V2382" s="15"/>
      <c r="W2382" s="15"/>
      <c r="X2382" s="15"/>
      <c r="Y2382" s="41"/>
      <c r="Z2382" s="41"/>
      <c r="AA2382" s="41"/>
      <c r="AB2382" s="15"/>
      <c r="AC2382" s="15"/>
      <c r="AD2382" s="15"/>
      <c r="AE2382" s="15"/>
      <c r="AF2382" s="15"/>
      <c r="AG2382" s="15"/>
      <c r="AH2382" s="15"/>
      <c r="AI2382" s="15"/>
      <c r="AJ2382" s="15"/>
      <c r="AK2382" s="15"/>
      <c r="AL2382" s="15"/>
      <c r="AM2382" s="15"/>
      <c r="AN2382" s="15"/>
      <c r="AO2382" s="15"/>
      <c r="AP2382" s="15"/>
      <c r="AQ2382" s="15"/>
      <c r="AR2382" s="15"/>
      <c r="AS2382" s="15"/>
      <c r="AT2382" s="15"/>
      <c r="AU2382" s="15"/>
      <c r="AV2382" s="15"/>
      <c r="AW2382" s="15"/>
      <c r="AX2382" s="15"/>
      <c r="AY2382" s="15"/>
      <c r="AZ2382" s="10">
        <v>1</v>
      </c>
      <c r="BA2382" t="s">
        <v>22</v>
      </c>
      <c r="BB2382" t="s">
        <v>88</v>
      </c>
      <c r="BD2382" s="39" t="str">
        <f t="shared" si="75"/>
        <v>01/245121101VTokopedia</v>
      </c>
    </row>
    <row r="2383" spans="2:58" ht="13.5" customHeight="1" x14ac:dyDescent="0.35">
      <c r="B2383" s="10" t="s">
        <v>17</v>
      </c>
      <c r="C2383" s="10" t="s">
        <v>2517</v>
      </c>
      <c r="D2383" s="10" t="s">
        <v>549</v>
      </c>
      <c r="E2383" s="10" t="s">
        <v>194</v>
      </c>
      <c r="F2383" s="10" t="s">
        <v>607</v>
      </c>
      <c r="G2383" s="137">
        <v>444531498</v>
      </c>
      <c r="H2383" s="10"/>
      <c r="I2383" s="10">
        <v>4902430412971</v>
      </c>
      <c r="J2383" s="10" t="s">
        <v>7238</v>
      </c>
      <c r="K2383" s="10" t="s">
        <v>2928</v>
      </c>
      <c r="L2383" s="98">
        <f>IFERROR(VLOOKUP($F2383&amp;$C2383,Sales!$J:$W,9,0),0)</f>
        <v>60047117.117116764</v>
      </c>
      <c r="M2383" s="98">
        <f>IFERROR(VLOOKUP($F2383&amp;$C2383,Sales!$J:$W,10,0),0)</f>
        <v>37536756.756756738</v>
      </c>
      <c r="N2383" s="98">
        <f>IFERROR(VLOOKUP($F2383&amp;$C2383,Sales!$J:$W,11,0),0)</f>
        <v>55077297.297297053</v>
      </c>
      <c r="O2383" s="98">
        <f>IFERROR(VLOOKUP($F2383&amp;$C2383,Sales!$J:$W,12,0),0)</f>
        <v>870.33333333333337</v>
      </c>
      <c r="P2383" s="98">
        <f>IFERROR(VLOOKUP($F2383&amp;$C2383,Sales!$J:$W,13,0),0)</f>
        <v>50887057.057056852</v>
      </c>
      <c r="Q2383" s="98">
        <f>IFERROR(VLOOKUP($F2383&amp;$C2383,Sales!$A:$H,7,0),0)</f>
        <v>4911351.3513513515</v>
      </c>
      <c r="R2383" s="41">
        <f t="shared" si="74"/>
        <v>1</v>
      </c>
      <c r="S2383" s="15">
        <v>1</v>
      </c>
      <c r="T2383" s="15"/>
      <c r="U2383" s="15"/>
      <c r="V2383" s="15">
        <v>1</v>
      </c>
      <c r="W2383" s="15">
        <v>1</v>
      </c>
      <c r="X2383" s="15">
        <v>1</v>
      </c>
      <c r="Y2383" s="41">
        <v>1</v>
      </c>
      <c r="Z2383" s="41">
        <v>1</v>
      </c>
      <c r="AA2383" s="41"/>
      <c r="AB2383" s="15"/>
      <c r="AC2383" s="15"/>
      <c r="AD2383" s="15"/>
      <c r="AE2383" s="15"/>
      <c r="AF2383" s="15"/>
      <c r="AG2383" s="15"/>
      <c r="AH2383" s="15"/>
      <c r="AI2383" s="15"/>
      <c r="AJ2383" s="15"/>
      <c r="AK2383" s="15"/>
      <c r="AL2383" s="15"/>
      <c r="AM2383" s="15"/>
      <c r="AN2383" s="15"/>
      <c r="AO2383" s="15"/>
      <c r="AP2383" s="15"/>
      <c r="AQ2383" s="15"/>
      <c r="AR2383" s="15"/>
      <c r="AS2383" s="15"/>
      <c r="AT2383" s="15"/>
      <c r="AU2383" s="15"/>
      <c r="AV2383" s="15"/>
      <c r="AW2383" s="15"/>
      <c r="AX2383" s="82"/>
      <c r="AY2383" s="82"/>
      <c r="AZ2383" s="10">
        <v>1</v>
      </c>
      <c r="BA2383" t="s">
        <v>13952</v>
      </c>
      <c r="BB2383" t="s">
        <v>23</v>
      </c>
      <c r="BD2383" s="39" t="str">
        <f t="shared" si="75"/>
        <v>01/245121101WTokopedia</v>
      </c>
    </row>
    <row r="2384" spans="2:58" ht="13.5" customHeight="1" x14ac:dyDescent="0.35">
      <c r="B2384" s="10" t="s">
        <v>17</v>
      </c>
      <c r="C2384" s="10" t="s">
        <v>2517</v>
      </c>
      <c r="D2384" s="10" t="s">
        <v>549</v>
      </c>
      <c r="E2384" s="10" t="s">
        <v>194</v>
      </c>
      <c r="F2384" s="10" t="s">
        <v>6014</v>
      </c>
      <c r="G2384" s="137">
        <v>1319746303</v>
      </c>
      <c r="H2384" s="10"/>
      <c r="I2384" s="10">
        <v>4902430400947</v>
      </c>
      <c r="J2384" s="10" t="s">
        <v>7239</v>
      </c>
      <c r="K2384" s="10" t="s">
        <v>7240</v>
      </c>
      <c r="L2384" s="98">
        <f>IFERROR(VLOOKUP($F2384&amp;$C2384,Sales!$J:$W,9,0),0)</f>
        <v>0</v>
      </c>
      <c r="M2384" s="98">
        <f>IFERROR(VLOOKUP($F2384&amp;$C2384,Sales!$J:$W,10,0),0)</f>
        <v>0</v>
      </c>
      <c r="N2384" s="98">
        <f>IFERROR(VLOOKUP($F2384&amp;$C2384,Sales!$J:$W,11,0),0)</f>
        <v>0</v>
      </c>
      <c r="O2384" s="98">
        <f>IFERROR(VLOOKUP($F2384&amp;$C2384,Sales!$J:$W,12,0),0)</f>
        <v>0</v>
      </c>
      <c r="P2384" s="98">
        <f>IFERROR(VLOOKUP($F2384&amp;$C2384,Sales!$J:$W,13,0),0)</f>
        <v>0</v>
      </c>
      <c r="Q2384" s="98">
        <f>IFERROR(VLOOKUP($F2384&amp;$C2384,Sales!$A:$H,7,0),0)</f>
        <v>0</v>
      </c>
      <c r="R2384" s="41" t="str">
        <f t="shared" si="74"/>
        <v>ERROR</v>
      </c>
      <c r="S2384" s="15"/>
      <c r="T2384" s="15"/>
      <c r="U2384" s="15"/>
      <c r="V2384" s="15"/>
      <c r="W2384" s="15"/>
      <c r="X2384" s="15"/>
      <c r="Y2384" s="41"/>
      <c r="Z2384" s="41"/>
      <c r="AA2384" s="41"/>
      <c r="AB2384" s="15"/>
      <c r="AC2384" s="15"/>
      <c r="AD2384" s="15"/>
      <c r="AE2384" s="15"/>
      <c r="AF2384" s="15"/>
      <c r="AG2384" s="15"/>
      <c r="AH2384" s="15"/>
      <c r="AI2384" s="15"/>
      <c r="AJ2384" s="15"/>
      <c r="AK2384" s="15"/>
      <c r="AL2384" s="15"/>
      <c r="AM2384" s="15"/>
      <c r="AN2384" s="15"/>
      <c r="AO2384" s="15"/>
      <c r="AP2384" s="15"/>
      <c r="AQ2384" s="15"/>
      <c r="AR2384" s="15"/>
      <c r="AS2384" s="15"/>
      <c r="AT2384" s="15"/>
      <c r="AU2384" s="15"/>
      <c r="AV2384" s="15"/>
      <c r="AW2384" s="15"/>
      <c r="AX2384" s="15"/>
      <c r="AY2384" s="15"/>
      <c r="AZ2384" s="10">
        <v>1</v>
      </c>
      <c r="BA2384" t="s">
        <v>22</v>
      </c>
      <c r="BB2384" t="s">
        <v>88</v>
      </c>
      <c r="BD2384" s="39" t="str">
        <f t="shared" si="75"/>
        <v>01/245121102CTokopedia</v>
      </c>
    </row>
    <row r="2385" spans="2:58" ht="13.5" customHeight="1" x14ac:dyDescent="0.35">
      <c r="B2385" s="10" t="s">
        <v>17</v>
      </c>
      <c r="C2385" s="10" t="s">
        <v>2517</v>
      </c>
      <c r="D2385" s="10" t="s">
        <v>549</v>
      </c>
      <c r="E2385" s="10" t="s">
        <v>194</v>
      </c>
      <c r="F2385" s="10" t="s">
        <v>738</v>
      </c>
      <c r="G2385" s="137">
        <v>663455581</v>
      </c>
      <c r="H2385" s="10"/>
      <c r="I2385" s="10">
        <v>4902430792202</v>
      </c>
      <c r="J2385" s="10" t="s">
        <v>7241</v>
      </c>
      <c r="K2385" s="10" t="s">
        <v>7242</v>
      </c>
      <c r="L2385" s="98">
        <f>IFERROR(VLOOKUP($F2385&amp;$C2385,Sales!$J:$W,9,0),0)</f>
        <v>741891.89189189184</v>
      </c>
      <c r="M2385" s="98">
        <f>IFERROR(VLOOKUP($F2385&amp;$C2385,Sales!$J:$W,10,0),0)</f>
        <v>544054.05405405397</v>
      </c>
      <c r="N2385" s="98">
        <f>IFERROR(VLOOKUP($F2385&amp;$C2385,Sales!$J:$W,11,0),0)</f>
        <v>840810.81081081065</v>
      </c>
      <c r="O2385" s="98">
        <f>IFERROR(VLOOKUP($F2385&amp;$C2385,Sales!$J:$W,12,0),0)</f>
        <v>14.333333333333334</v>
      </c>
      <c r="P2385" s="98">
        <f>IFERROR(VLOOKUP($F2385&amp;$C2385,Sales!$J:$W,13,0),0)</f>
        <v>708918.91891891882</v>
      </c>
      <c r="Q2385" s="98">
        <f>IFERROR(VLOOKUP($F2385&amp;$C2385,Sales!$A:$H,7,0),0)</f>
        <v>49459.459459459453</v>
      </c>
      <c r="R2385" s="41">
        <f t="shared" si="74"/>
        <v>1</v>
      </c>
      <c r="S2385" s="15">
        <v>1</v>
      </c>
      <c r="T2385" s="15"/>
      <c r="U2385" s="15"/>
      <c r="V2385" s="15">
        <v>1</v>
      </c>
      <c r="W2385" s="15">
        <v>1</v>
      </c>
      <c r="X2385" s="15">
        <v>1</v>
      </c>
      <c r="Y2385" s="41">
        <v>1</v>
      </c>
      <c r="Z2385" s="41">
        <v>1</v>
      </c>
      <c r="AA2385" s="41"/>
      <c r="AB2385" s="15"/>
      <c r="AC2385" s="15"/>
      <c r="AD2385" s="15"/>
      <c r="AE2385" s="15"/>
      <c r="AF2385" s="15"/>
      <c r="AG2385" s="15"/>
      <c r="AH2385" s="15"/>
      <c r="AI2385" s="15"/>
      <c r="AJ2385" s="15"/>
      <c r="AK2385" s="15"/>
      <c r="AL2385" s="15"/>
      <c r="AM2385" s="15"/>
      <c r="AN2385" s="15"/>
      <c r="AO2385" s="15"/>
      <c r="AP2385" s="15"/>
      <c r="AQ2385" s="15"/>
      <c r="AR2385" s="15"/>
      <c r="AS2385" s="15"/>
      <c r="AT2385" s="15"/>
      <c r="AU2385" s="15"/>
      <c r="AV2385" s="15"/>
      <c r="AW2385" s="15"/>
      <c r="AX2385" s="82"/>
      <c r="AY2385" s="82"/>
      <c r="AZ2385" s="10">
        <v>1</v>
      </c>
      <c r="BA2385" t="s">
        <v>22</v>
      </c>
      <c r="BB2385" t="s">
        <v>23</v>
      </c>
      <c r="BD2385" s="39" t="str">
        <f t="shared" si="75"/>
        <v>01/245121102DTokopedia</v>
      </c>
    </row>
    <row r="2386" spans="2:58" ht="13.5" customHeight="1" x14ac:dyDescent="0.35">
      <c r="B2386" s="10" t="s">
        <v>17</v>
      </c>
      <c r="C2386" s="10" t="s">
        <v>2517</v>
      </c>
      <c r="D2386" s="10" t="s">
        <v>549</v>
      </c>
      <c r="E2386" s="10" t="s">
        <v>194</v>
      </c>
      <c r="F2386" s="10" t="s">
        <v>744</v>
      </c>
      <c r="G2386" s="137">
        <v>784975627</v>
      </c>
      <c r="H2386" s="10"/>
      <c r="I2386" s="10">
        <v>4902430538626</v>
      </c>
      <c r="J2386" s="10" t="s">
        <v>7243</v>
      </c>
      <c r="K2386" s="10" t="s">
        <v>7244</v>
      </c>
      <c r="L2386" s="98">
        <f>IFERROR(VLOOKUP($F2386&amp;$C2386,Sales!$J:$W,9,0),0)</f>
        <v>840810.81081081077</v>
      </c>
      <c r="M2386" s="98">
        <f>IFERROR(VLOOKUP($F2386&amp;$C2386,Sales!$J:$W,10,0),0)</f>
        <v>1236486.4864864862</v>
      </c>
      <c r="N2386" s="98">
        <f>IFERROR(VLOOKUP($F2386&amp;$C2386,Sales!$J:$W,11,0),0)</f>
        <v>1088108.1081081082</v>
      </c>
      <c r="O2386" s="98">
        <f>IFERROR(VLOOKUP($F2386&amp;$C2386,Sales!$J:$W,12,0),0)</f>
        <v>21.333333333333332</v>
      </c>
      <c r="P2386" s="98">
        <f>IFERROR(VLOOKUP($F2386&amp;$C2386,Sales!$J:$W,13,0),0)</f>
        <v>1055135.1351351349</v>
      </c>
      <c r="Q2386" s="98">
        <f>IFERROR(VLOOKUP($F2386&amp;$C2386,Sales!$A:$H,7,0),0)</f>
        <v>98918.918918918906</v>
      </c>
      <c r="R2386" s="41">
        <f t="shared" si="74"/>
        <v>1</v>
      </c>
      <c r="S2386" s="15">
        <v>1</v>
      </c>
      <c r="T2386" s="15"/>
      <c r="U2386" s="15"/>
      <c r="V2386" s="15">
        <v>1</v>
      </c>
      <c r="W2386" s="15">
        <v>1</v>
      </c>
      <c r="X2386" s="15">
        <v>1</v>
      </c>
      <c r="Y2386" s="41">
        <v>1</v>
      </c>
      <c r="Z2386" s="41">
        <v>1</v>
      </c>
      <c r="AA2386" s="41"/>
      <c r="AB2386" s="15"/>
      <c r="AC2386" s="15"/>
      <c r="AD2386" s="15"/>
      <c r="AE2386" s="15"/>
      <c r="AF2386" s="15"/>
      <c r="AG2386" s="15"/>
      <c r="AH2386" s="15"/>
      <c r="AI2386" s="15"/>
      <c r="AJ2386" s="15"/>
      <c r="AK2386" s="15"/>
      <c r="AL2386" s="15"/>
      <c r="AM2386" s="15"/>
      <c r="AN2386" s="15"/>
      <c r="AO2386" s="15"/>
      <c r="AP2386" s="15"/>
      <c r="AQ2386" s="15"/>
      <c r="AR2386" s="15"/>
      <c r="AS2386" s="15"/>
      <c r="AT2386" s="15"/>
      <c r="AU2386" s="15"/>
      <c r="AV2386" s="15"/>
      <c r="AW2386" s="15"/>
      <c r="AX2386" s="82"/>
      <c r="AY2386" s="82"/>
      <c r="AZ2386" s="10">
        <v>1</v>
      </c>
      <c r="BA2386" t="s">
        <v>22</v>
      </c>
      <c r="BB2386" t="s">
        <v>23</v>
      </c>
      <c r="BD2386" s="39" t="str">
        <f t="shared" si="75"/>
        <v>01/245121102ETokopedia</v>
      </c>
    </row>
    <row r="2387" spans="2:58" ht="13.5" customHeight="1" x14ac:dyDescent="0.35">
      <c r="B2387" s="10" t="s">
        <v>17</v>
      </c>
      <c r="C2387" s="10" t="s">
        <v>2517</v>
      </c>
      <c r="D2387" s="10" t="s">
        <v>549</v>
      </c>
      <c r="E2387" s="10" t="s">
        <v>194</v>
      </c>
      <c r="F2387" s="10" t="s">
        <v>732</v>
      </c>
      <c r="G2387" s="137">
        <v>784975916</v>
      </c>
      <c r="H2387" s="10"/>
      <c r="I2387" s="10">
        <v>4902430400619</v>
      </c>
      <c r="J2387" s="10" t="s">
        <v>7245</v>
      </c>
      <c r="K2387" s="10" t="s">
        <v>6453</v>
      </c>
      <c r="L2387" s="98">
        <f>IFERROR(VLOOKUP($F2387&amp;$C2387,Sales!$J:$W,9,0),0)</f>
        <v>247297.29729729725</v>
      </c>
      <c r="M2387" s="98">
        <f>IFERROR(VLOOKUP($F2387&amp;$C2387,Sales!$J:$W,10,0),0)</f>
        <v>247297.29729729728</v>
      </c>
      <c r="N2387" s="98">
        <f>IFERROR(VLOOKUP($F2387&amp;$C2387,Sales!$J:$W,11,0),0)</f>
        <v>346216.21621621621</v>
      </c>
      <c r="O2387" s="98">
        <f>IFERROR(VLOOKUP($F2387&amp;$C2387,Sales!$J:$W,12,0),0)</f>
        <v>5.666666666666667</v>
      </c>
      <c r="P2387" s="98">
        <f>IFERROR(VLOOKUP($F2387&amp;$C2387,Sales!$J:$W,13,0),0)</f>
        <v>280270.27027027024</v>
      </c>
      <c r="Q2387" s="98">
        <f>IFERROR(VLOOKUP($F2387&amp;$C2387,Sales!$A:$H,7,0),0)</f>
        <v>0</v>
      </c>
      <c r="R2387" s="41">
        <f t="shared" si="74"/>
        <v>1</v>
      </c>
      <c r="S2387" s="15">
        <v>1</v>
      </c>
      <c r="T2387" s="15"/>
      <c r="U2387" s="15"/>
      <c r="V2387" s="15">
        <v>1</v>
      </c>
      <c r="W2387" s="15">
        <v>1</v>
      </c>
      <c r="X2387" s="15">
        <v>1</v>
      </c>
      <c r="Y2387" s="41">
        <v>1</v>
      </c>
      <c r="Z2387" s="41">
        <v>1</v>
      </c>
      <c r="AA2387" s="41"/>
      <c r="AB2387" s="15"/>
      <c r="AC2387" s="15"/>
      <c r="AD2387" s="15"/>
      <c r="AE2387" s="15"/>
      <c r="AF2387" s="15"/>
      <c r="AG2387" s="15"/>
      <c r="AH2387" s="15"/>
      <c r="AI2387" s="15"/>
      <c r="AJ2387" s="15"/>
      <c r="AK2387" s="15"/>
      <c r="AL2387" s="15"/>
      <c r="AM2387" s="15"/>
      <c r="AN2387" s="15"/>
      <c r="AO2387" s="15"/>
      <c r="AP2387" s="15"/>
      <c r="AQ2387" s="15"/>
      <c r="AR2387" s="15"/>
      <c r="AS2387" s="15"/>
      <c r="AT2387" s="15"/>
      <c r="AU2387" s="15"/>
      <c r="AV2387" s="15"/>
      <c r="AW2387" s="15"/>
      <c r="AX2387" s="82"/>
      <c r="AY2387" s="82"/>
      <c r="AZ2387" s="10">
        <v>1</v>
      </c>
      <c r="BA2387" t="s">
        <v>22</v>
      </c>
      <c r="BB2387" t="s">
        <v>23</v>
      </c>
      <c r="BD2387" s="39" t="str">
        <f t="shared" si="75"/>
        <v>01/245121102FTokopedia</v>
      </c>
    </row>
    <row r="2388" spans="2:58" ht="13.5" customHeight="1" x14ac:dyDescent="0.35">
      <c r="B2388" s="10" t="s">
        <v>17</v>
      </c>
      <c r="C2388" s="10" t="s">
        <v>2517</v>
      </c>
      <c r="D2388" s="10" t="s">
        <v>549</v>
      </c>
      <c r="E2388" s="10" t="s">
        <v>194</v>
      </c>
      <c r="F2388" s="10" t="s">
        <v>742</v>
      </c>
      <c r="G2388" s="137">
        <v>784975708</v>
      </c>
      <c r="H2388" s="10"/>
      <c r="I2388" s="10">
        <v>4902430414937</v>
      </c>
      <c r="J2388" s="10" t="s">
        <v>7246</v>
      </c>
      <c r="K2388" s="10" t="s">
        <v>6454</v>
      </c>
      <c r="L2388" s="98">
        <f>IFERROR(VLOOKUP($F2388&amp;$C2388,Sales!$J:$W,9,0),0)</f>
        <v>939729.7297297297</v>
      </c>
      <c r="M2388" s="98">
        <f>IFERROR(VLOOKUP($F2388&amp;$C2388,Sales!$J:$W,10,0),0)</f>
        <v>741891.89189189184</v>
      </c>
      <c r="N2388" s="98">
        <f>IFERROR(VLOOKUP($F2388&amp;$C2388,Sales!$J:$W,11,0),0)</f>
        <v>1879459.4594594592</v>
      </c>
      <c r="O2388" s="98">
        <f>IFERROR(VLOOKUP($F2388&amp;$C2388,Sales!$J:$W,12,0),0)</f>
        <v>24</v>
      </c>
      <c r="P2388" s="98">
        <f>IFERROR(VLOOKUP($F2388&amp;$C2388,Sales!$J:$W,13,0),0)</f>
        <v>1187027.027027027</v>
      </c>
      <c r="Q2388" s="98">
        <f>IFERROR(VLOOKUP($F2388&amp;$C2388,Sales!$A:$H,7,0),0)</f>
        <v>0</v>
      </c>
      <c r="R2388" s="41">
        <f t="shared" si="74"/>
        <v>1</v>
      </c>
      <c r="S2388" s="15">
        <v>1</v>
      </c>
      <c r="T2388" s="15"/>
      <c r="U2388" s="15"/>
      <c r="V2388" s="15">
        <v>1</v>
      </c>
      <c r="W2388" s="15">
        <v>1</v>
      </c>
      <c r="X2388" s="15">
        <v>1</v>
      </c>
      <c r="Y2388" s="41">
        <v>1</v>
      </c>
      <c r="Z2388" s="41">
        <v>1</v>
      </c>
      <c r="AA2388" s="41"/>
      <c r="AB2388" s="15"/>
      <c r="AC2388" s="15"/>
      <c r="AD2388" s="15"/>
      <c r="AE2388" s="15"/>
      <c r="AF2388" s="15"/>
      <c r="AG2388" s="15"/>
      <c r="AH2388" s="15"/>
      <c r="AI2388" s="15"/>
      <c r="AJ2388" s="15"/>
      <c r="AK2388" s="15"/>
      <c r="AL2388" s="15"/>
      <c r="AM2388" s="15"/>
      <c r="AN2388" s="15"/>
      <c r="AO2388" s="15"/>
      <c r="AP2388" s="15"/>
      <c r="AQ2388" s="15"/>
      <c r="AR2388" s="15"/>
      <c r="AS2388" s="15"/>
      <c r="AT2388" s="15"/>
      <c r="AU2388" s="15"/>
      <c r="AV2388" s="15"/>
      <c r="AW2388" s="15"/>
      <c r="AX2388" s="82"/>
      <c r="AY2388" s="82"/>
      <c r="AZ2388" s="10">
        <v>1</v>
      </c>
      <c r="BA2388" t="s">
        <v>22</v>
      </c>
      <c r="BB2388" t="s">
        <v>23</v>
      </c>
      <c r="BD2388" s="39" t="str">
        <f t="shared" si="75"/>
        <v>01/245121102GTokopedia</v>
      </c>
    </row>
    <row r="2389" spans="2:58" ht="13.5" customHeight="1" x14ac:dyDescent="0.35">
      <c r="B2389" s="10" t="s">
        <v>17</v>
      </c>
      <c r="C2389" s="10" t="s">
        <v>2517</v>
      </c>
      <c r="D2389" s="10" t="s">
        <v>549</v>
      </c>
      <c r="E2389" s="10" t="s">
        <v>194</v>
      </c>
      <c r="F2389" s="10" t="s">
        <v>740</v>
      </c>
      <c r="G2389" s="137">
        <v>608099271</v>
      </c>
      <c r="H2389" s="10"/>
      <c r="I2389" s="10">
        <v>4902430401005</v>
      </c>
      <c r="J2389" s="10" t="s">
        <v>7247</v>
      </c>
      <c r="K2389" s="10" t="s">
        <v>6455</v>
      </c>
      <c r="L2389" s="98">
        <f>IFERROR(VLOOKUP($F2389&amp;$C2389,Sales!$J:$W,9,0),0)</f>
        <v>5094324.3243243219</v>
      </c>
      <c r="M2389" s="98">
        <f>IFERROR(VLOOKUP($F2389&amp;$C2389,Sales!$J:$W,10,0),0)</f>
        <v>5292162.1621621586</v>
      </c>
      <c r="N2389" s="98">
        <f>IFERROR(VLOOKUP($F2389&amp;$C2389,Sales!$J:$W,11,0),0)</f>
        <v>4797567.5675675655</v>
      </c>
      <c r="O2389" s="98">
        <f>IFERROR(VLOOKUP($F2389&amp;$C2389,Sales!$J:$W,12,0),0)</f>
        <v>102.33333333333333</v>
      </c>
      <c r="P2389" s="98">
        <f>IFERROR(VLOOKUP($F2389&amp;$C2389,Sales!$J:$W,13,0),0)</f>
        <v>5061351.3513513478</v>
      </c>
      <c r="Q2389" s="98">
        <f>IFERROR(VLOOKUP($F2389&amp;$C2389,Sales!$A:$H,7,0),0)</f>
        <v>395675.67567567562</v>
      </c>
      <c r="R2389" s="41">
        <f t="shared" si="74"/>
        <v>1</v>
      </c>
      <c r="S2389" s="15">
        <v>1</v>
      </c>
      <c r="T2389" s="15"/>
      <c r="U2389" s="15"/>
      <c r="V2389" s="15">
        <v>1</v>
      </c>
      <c r="W2389" s="15">
        <v>1</v>
      </c>
      <c r="X2389" s="15">
        <v>1</v>
      </c>
      <c r="Y2389" s="41">
        <v>1</v>
      </c>
      <c r="Z2389" s="41">
        <v>1</v>
      </c>
      <c r="AA2389" s="41"/>
      <c r="AB2389" s="15"/>
      <c r="AC2389" s="15"/>
      <c r="AD2389" s="15"/>
      <c r="AE2389" s="15"/>
      <c r="AF2389" s="15"/>
      <c r="AG2389" s="15"/>
      <c r="AH2389" s="15"/>
      <c r="AI2389" s="15"/>
      <c r="AJ2389" s="15"/>
      <c r="AK2389" s="15"/>
      <c r="AL2389" s="15"/>
      <c r="AM2389" s="15"/>
      <c r="AN2389" s="15"/>
      <c r="AO2389" s="15"/>
      <c r="AP2389" s="15"/>
      <c r="AQ2389" s="15"/>
      <c r="AR2389" s="15"/>
      <c r="AS2389" s="15"/>
      <c r="AT2389" s="15"/>
      <c r="AU2389" s="15"/>
      <c r="AV2389" s="15"/>
      <c r="AW2389" s="15"/>
      <c r="AX2389" s="82"/>
      <c r="AY2389" s="82"/>
      <c r="AZ2389" s="10">
        <v>1</v>
      </c>
      <c r="BA2389" t="s">
        <v>13952</v>
      </c>
      <c r="BB2389" t="s">
        <v>23</v>
      </c>
      <c r="BD2389" s="39" t="str">
        <f t="shared" si="75"/>
        <v>01/245121102HTokopedia</v>
      </c>
    </row>
    <row r="2390" spans="2:58" ht="13.5" customHeight="1" x14ac:dyDescent="0.35">
      <c r="B2390" s="10" t="s">
        <v>17</v>
      </c>
      <c r="C2390" s="10" t="s">
        <v>2517</v>
      </c>
      <c r="D2390" s="10" t="s">
        <v>549</v>
      </c>
      <c r="E2390" s="10" t="s">
        <v>194</v>
      </c>
      <c r="F2390" s="10" t="s">
        <v>734</v>
      </c>
      <c r="G2390" s="137">
        <v>784975879</v>
      </c>
      <c r="H2390" s="10"/>
      <c r="I2390" s="10">
        <v>4902430400992</v>
      </c>
      <c r="J2390" s="10" t="s">
        <v>7248</v>
      </c>
      <c r="K2390" s="10" t="s">
        <v>6456</v>
      </c>
      <c r="L2390" s="98">
        <f>IFERROR(VLOOKUP($F2390&amp;$C2390,Sales!$J:$W,9,0),0)</f>
        <v>2225675.6756756748</v>
      </c>
      <c r="M2390" s="98">
        <f>IFERROR(VLOOKUP($F2390&amp;$C2390,Sales!$J:$W,10,0),0)</f>
        <v>2275135.1351351338</v>
      </c>
      <c r="N2390" s="98">
        <f>IFERROR(VLOOKUP($F2390&amp;$C2390,Sales!$J:$W,11,0),0)</f>
        <v>2126756.756756756</v>
      </c>
      <c r="O2390" s="98">
        <f>IFERROR(VLOOKUP($F2390&amp;$C2390,Sales!$J:$W,12,0),0)</f>
        <v>44.666666666666664</v>
      </c>
      <c r="P2390" s="98">
        <f>IFERROR(VLOOKUP($F2390&amp;$C2390,Sales!$J:$W,13,0),0)</f>
        <v>2209189.1891891882</v>
      </c>
      <c r="Q2390" s="98">
        <f>IFERROR(VLOOKUP($F2390&amp;$C2390,Sales!$A:$H,7,0),0)</f>
        <v>49459.459459459453</v>
      </c>
      <c r="R2390" s="41">
        <f t="shared" si="74"/>
        <v>1</v>
      </c>
      <c r="S2390" s="15">
        <v>1</v>
      </c>
      <c r="T2390" s="15"/>
      <c r="U2390" s="15"/>
      <c r="V2390" s="15">
        <v>1</v>
      </c>
      <c r="W2390" s="15">
        <v>1</v>
      </c>
      <c r="X2390" s="15">
        <v>1</v>
      </c>
      <c r="Y2390" s="41">
        <v>1</v>
      </c>
      <c r="Z2390" s="41">
        <v>1</v>
      </c>
      <c r="AA2390" s="41"/>
      <c r="AB2390" s="15"/>
      <c r="AC2390" s="15"/>
      <c r="AD2390" s="15"/>
      <c r="AE2390" s="15"/>
      <c r="AF2390" s="15"/>
      <c r="AG2390" s="15"/>
      <c r="AH2390" s="15"/>
      <c r="AI2390" s="15"/>
      <c r="AJ2390" s="15"/>
      <c r="AK2390" s="15"/>
      <c r="AL2390" s="15"/>
      <c r="AM2390" s="15"/>
      <c r="AN2390" s="15"/>
      <c r="AO2390" s="15"/>
      <c r="AP2390" s="15"/>
      <c r="AQ2390" s="15"/>
      <c r="AR2390" s="15"/>
      <c r="AS2390" s="15"/>
      <c r="AT2390" s="15"/>
      <c r="AU2390" s="15"/>
      <c r="AV2390" s="15"/>
      <c r="AW2390" s="15"/>
      <c r="AX2390" s="82"/>
      <c r="AY2390" s="82"/>
      <c r="AZ2390" s="10">
        <v>1</v>
      </c>
      <c r="BA2390" t="s">
        <v>22</v>
      </c>
      <c r="BB2390" t="s">
        <v>23</v>
      </c>
      <c r="BD2390" s="39" t="str">
        <f t="shared" si="75"/>
        <v>01/245121102ITokopedia</v>
      </c>
    </row>
    <row r="2391" spans="2:58" ht="13.5" customHeight="1" x14ac:dyDescent="0.35">
      <c r="B2391" s="10" t="s">
        <v>17</v>
      </c>
      <c r="C2391" s="10" t="s">
        <v>2517</v>
      </c>
      <c r="D2391" s="10" t="s">
        <v>549</v>
      </c>
      <c r="E2391" s="10" t="s">
        <v>194</v>
      </c>
      <c r="F2391" s="10" t="s">
        <v>1359</v>
      </c>
      <c r="G2391" s="137">
        <v>784975867</v>
      </c>
      <c r="H2391" s="10"/>
      <c r="I2391" s="10">
        <v>4902430400879</v>
      </c>
      <c r="J2391" s="10" t="s">
        <v>7249</v>
      </c>
      <c r="K2391" s="10" t="s">
        <v>7250</v>
      </c>
      <c r="L2391" s="98">
        <f>IFERROR(VLOOKUP($F2391&amp;$C2391,Sales!$J:$W,9,0),0)</f>
        <v>0</v>
      </c>
      <c r="M2391" s="98">
        <f>IFERROR(VLOOKUP($F2391&amp;$C2391,Sales!$J:$W,10,0),0)</f>
        <v>0</v>
      </c>
      <c r="N2391" s="98">
        <f>IFERROR(VLOOKUP($F2391&amp;$C2391,Sales!$J:$W,11,0),0)</f>
        <v>0</v>
      </c>
      <c r="O2391" s="98">
        <f>IFERROR(VLOOKUP($F2391&amp;$C2391,Sales!$J:$W,12,0),0)</f>
        <v>0</v>
      </c>
      <c r="P2391" s="98">
        <f>IFERROR(VLOOKUP($F2391&amp;$C2391,Sales!$J:$W,13,0),0)</f>
        <v>0</v>
      </c>
      <c r="Q2391" s="98">
        <f>IFERROR(VLOOKUP($F2391&amp;$C2391,Sales!$A:$H,7,0),0)</f>
        <v>0</v>
      </c>
      <c r="R2391" s="41" t="str">
        <f t="shared" si="74"/>
        <v>ERROR</v>
      </c>
      <c r="S2391" s="15"/>
      <c r="T2391" s="15"/>
      <c r="U2391" s="15"/>
      <c r="V2391" s="15"/>
      <c r="W2391" s="15"/>
      <c r="X2391" s="15"/>
      <c r="Y2391" s="41"/>
      <c r="Z2391" s="41"/>
      <c r="AA2391" s="41"/>
      <c r="AB2391" s="15"/>
      <c r="AC2391" s="15"/>
      <c r="AD2391" s="15"/>
      <c r="AE2391" s="15"/>
      <c r="AF2391" s="15"/>
      <c r="AG2391" s="15"/>
      <c r="AH2391" s="15"/>
      <c r="AI2391" s="15"/>
      <c r="AJ2391" s="15"/>
      <c r="AK2391" s="15"/>
      <c r="AL2391" s="15"/>
      <c r="AM2391" s="15"/>
      <c r="AN2391" s="15"/>
      <c r="AO2391" s="15"/>
      <c r="AP2391" s="15"/>
      <c r="AQ2391" s="15"/>
      <c r="AR2391" s="15"/>
      <c r="AS2391" s="15"/>
      <c r="AT2391" s="15"/>
      <c r="AU2391" s="15"/>
      <c r="AV2391" s="15"/>
      <c r="AW2391" s="15"/>
      <c r="AX2391" s="15"/>
      <c r="AY2391" s="15"/>
      <c r="AZ2391" s="10">
        <v>1</v>
      </c>
      <c r="BA2391" t="s">
        <v>22</v>
      </c>
      <c r="BB2391" t="s">
        <v>88</v>
      </c>
      <c r="BD2391" s="39" t="str">
        <f t="shared" si="75"/>
        <v>01/245121102JTokopedia</v>
      </c>
    </row>
    <row r="2392" spans="2:58" ht="13.5" customHeight="1" x14ac:dyDescent="0.35">
      <c r="B2392" s="10" t="s">
        <v>17</v>
      </c>
      <c r="C2392" s="10" t="s">
        <v>2517</v>
      </c>
      <c r="D2392" s="10" t="s">
        <v>549</v>
      </c>
      <c r="E2392" s="10" t="s">
        <v>194</v>
      </c>
      <c r="F2392" s="10" t="s">
        <v>5782</v>
      </c>
      <c r="G2392" s="137">
        <v>1400281988</v>
      </c>
      <c r="H2392" s="10"/>
      <c r="I2392" s="10">
        <v>4902430400602</v>
      </c>
      <c r="J2392" s="10" t="s">
        <v>7252</v>
      </c>
      <c r="K2392" s="10" t="s">
        <v>7253</v>
      </c>
      <c r="L2392" s="98">
        <f>IFERROR(VLOOKUP($F2392&amp;$C2392,Sales!$J:$W,9,0),0)</f>
        <v>0</v>
      </c>
      <c r="M2392" s="98">
        <f>IFERROR(VLOOKUP($F2392&amp;$C2392,Sales!$J:$W,10,0),0)</f>
        <v>0</v>
      </c>
      <c r="N2392" s="98">
        <f>IFERROR(VLOOKUP($F2392&amp;$C2392,Sales!$J:$W,11,0),0)</f>
        <v>0</v>
      </c>
      <c r="O2392" s="98">
        <f>IFERROR(VLOOKUP($F2392&amp;$C2392,Sales!$J:$W,12,0),0)</f>
        <v>0</v>
      </c>
      <c r="P2392" s="98">
        <f>IFERROR(VLOOKUP($F2392&amp;$C2392,Sales!$J:$W,13,0),0)</f>
        <v>0</v>
      </c>
      <c r="Q2392" s="98">
        <f>IFERROR(VLOOKUP($F2392&amp;$C2392,Sales!$A:$H,7,0),0)</f>
        <v>0</v>
      </c>
      <c r="R2392" s="41" t="str">
        <f t="shared" si="74"/>
        <v>ERROR</v>
      </c>
      <c r="S2392" s="15"/>
      <c r="T2392" s="15"/>
      <c r="U2392" s="15"/>
      <c r="V2392" s="15"/>
      <c r="W2392" s="15"/>
      <c r="X2392" s="15"/>
      <c r="Y2392" s="41"/>
      <c r="Z2392" s="41"/>
      <c r="AA2392" s="41"/>
      <c r="AB2392" s="15"/>
      <c r="AC2392" s="15"/>
      <c r="AD2392" s="15"/>
      <c r="AE2392" s="15"/>
      <c r="AF2392" s="15"/>
      <c r="AG2392" s="15"/>
      <c r="AH2392" s="15"/>
      <c r="AI2392" s="15"/>
      <c r="AJ2392" s="15"/>
      <c r="AK2392" s="15"/>
      <c r="AL2392" s="15"/>
      <c r="AM2392" s="15"/>
      <c r="AN2392" s="15"/>
      <c r="AO2392" s="15"/>
      <c r="AP2392" s="15"/>
      <c r="AQ2392" s="15"/>
      <c r="AR2392" s="15"/>
      <c r="AS2392" s="15"/>
      <c r="AT2392" s="15"/>
      <c r="AU2392" s="15"/>
      <c r="AV2392" s="15"/>
      <c r="AW2392" s="15"/>
      <c r="AX2392" s="15"/>
      <c r="AY2392" s="15"/>
      <c r="AZ2392" s="10">
        <v>1</v>
      </c>
      <c r="BA2392" t="s">
        <v>22</v>
      </c>
      <c r="BB2392" t="s">
        <v>88</v>
      </c>
      <c r="BD2392" s="39" t="str">
        <f t="shared" si="75"/>
        <v>01/245121102KTokopedia</v>
      </c>
    </row>
    <row r="2393" spans="2:58" ht="13.5" customHeight="1" x14ac:dyDescent="0.35">
      <c r="B2393" s="10" t="s">
        <v>17</v>
      </c>
      <c r="C2393" s="10" t="s">
        <v>2517</v>
      </c>
      <c r="D2393" s="10" t="s">
        <v>549</v>
      </c>
      <c r="E2393" s="10" t="s">
        <v>194</v>
      </c>
      <c r="F2393" s="10" t="s">
        <v>736</v>
      </c>
      <c r="G2393" s="137">
        <v>608104623</v>
      </c>
      <c r="H2393" s="10"/>
      <c r="I2393" s="10">
        <v>4902430401012</v>
      </c>
      <c r="J2393" s="10" t="s">
        <v>7254</v>
      </c>
      <c r="K2393" s="10" t="s">
        <v>6457</v>
      </c>
      <c r="L2393" s="98">
        <f>IFERROR(VLOOKUP($F2393&amp;$C2393,Sales!$J:$W,9,0),0)</f>
        <v>692432.43243243231</v>
      </c>
      <c r="M2393" s="98">
        <f>IFERROR(VLOOKUP($F2393&amp;$C2393,Sales!$J:$W,10,0),0)</f>
        <v>1978378.3783783775</v>
      </c>
      <c r="N2393" s="98">
        <f>IFERROR(VLOOKUP($F2393&amp;$C2393,Sales!$J:$W,11,0),0)</f>
        <v>1384864.8648648644</v>
      </c>
      <c r="O2393" s="98">
        <f>IFERROR(VLOOKUP($F2393&amp;$C2393,Sales!$J:$W,12,0),0)</f>
        <v>27.333333333333332</v>
      </c>
      <c r="P2393" s="98">
        <f>IFERROR(VLOOKUP($F2393&amp;$C2393,Sales!$J:$W,13,0),0)</f>
        <v>1351891.8918918914</v>
      </c>
      <c r="Q2393" s="98">
        <f>IFERROR(VLOOKUP($F2393&amp;$C2393,Sales!$A:$H,7,0),0)</f>
        <v>49459.459459459453</v>
      </c>
      <c r="R2393" s="41">
        <f t="shared" si="74"/>
        <v>1</v>
      </c>
      <c r="S2393" s="15">
        <v>1</v>
      </c>
      <c r="T2393" s="15"/>
      <c r="U2393" s="15"/>
      <c r="V2393" s="15">
        <v>1</v>
      </c>
      <c r="W2393" s="15">
        <v>1</v>
      </c>
      <c r="X2393" s="15">
        <v>1</v>
      </c>
      <c r="Y2393" s="41">
        <v>1</v>
      </c>
      <c r="Z2393" s="41">
        <v>1</v>
      </c>
      <c r="AA2393" s="41"/>
      <c r="AB2393" s="15"/>
      <c r="AC2393" s="15"/>
      <c r="AD2393" s="15"/>
      <c r="AE2393" s="15"/>
      <c r="AF2393" s="15"/>
      <c r="AG2393" s="15"/>
      <c r="AH2393" s="15"/>
      <c r="AI2393" s="15"/>
      <c r="AJ2393" s="15"/>
      <c r="AK2393" s="15"/>
      <c r="AL2393" s="15"/>
      <c r="AM2393" s="15"/>
      <c r="AN2393" s="15"/>
      <c r="AO2393" s="15"/>
      <c r="AP2393" s="15"/>
      <c r="AQ2393" s="15"/>
      <c r="AR2393" s="15"/>
      <c r="AS2393" s="15"/>
      <c r="AT2393" s="15"/>
      <c r="AU2393" s="15"/>
      <c r="AV2393" s="15"/>
      <c r="AW2393" s="15"/>
      <c r="AX2393" s="82"/>
      <c r="AY2393" s="82"/>
      <c r="AZ2393" s="10">
        <v>1</v>
      </c>
      <c r="BA2393" t="s">
        <v>22</v>
      </c>
      <c r="BB2393" t="s">
        <v>23</v>
      </c>
      <c r="BD2393" s="39" t="str">
        <f t="shared" si="75"/>
        <v>01/245121102NTokopedia</v>
      </c>
    </row>
    <row r="2394" spans="2:58" ht="13.5" customHeight="1" x14ac:dyDescent="0.35">
      <c r="B2394" s="10" t="s">
        <v>17</v>
      </c>
      <c r="C2394" s="10" t="s">
        <v>2517</v>
      </c>
      <c r="D2394" s="10" t="s">
        <v>549</v>
      </c>
      <c r="E2394" s="10" t="s">
        <v>194</v>
      </c>
      <c r="F2394" s="10" t="s">
        <v>6021</v>
      </c>
      <c r="G2394" s="137">
        <v>608109717</v>
      </c>
      <c r="H2394" s="10"/>
      <c r="I2394" s="10">
        <v>4902430400886</v>
      </c>
      <c r="J2394" s="10" t="s">
        <v>7256</v>
      </c>
      <c r="K2394" s="10" t="s">
        <v>7257</v>
      </c>
      <c r="L2394" s="98">
        <f>IFERROR(VLOOKUP($F2394&amp;$C2394,Sales!$J:$W,9,0),0)</f>
        <v>0</v>
      </c>
      <c r="M2394" s="98">
        <f>IFERROR(VLOOKUP($F2394&amp;$C2394,Sales!$J:$W,10,0),0)</f>
        <v>0</v>
      </c>
      <c r="N2394" s="98">
        <f>IFERROR(VLOOKUP($F2394&amp;$C2394,Sales!$J:$W,11,0),0)</f>
        <v>0</v>
      </c>
      <c r="O2394" s="98">
        <f>IFERROR(VLOOKUP($F2394&amp;$C2394,Sales!$J:$W,12,0),0)</f>
        <v>0</v>
      </c>
      <c r="P2394" s="98">
        <f>IFERROR(VLOOKUP($F2394&amp;$C2394,Sales!$J:$W,13,0),0)</f>
        <v>0</v>
      </c>
      <c r="Q2394" s="98">
        <f>IFERROR(VLOOKUP($F2394&amp;$C2394,Sales!$A:$H,7,0),0)</f>
        <v>0</v>
      </c>
      <c r="R2394" s="41" t="str">
        <f t="shared" si="74"/>
        <v>ERROR</v>
      </c>
      <c r="S2394" s="15"/>
      <c r="T2394" s="15"/>
      <c r="U2394" s="15"/>
      <c r="V2394" s="15"/>
      <c r="W2394" s="15"/>
      <c r="X2394" s="15"/>
      <c r="Y2394" s="41"/>
      <c r="Z2394" s="41"/>
      <c r="AA2394" s="41"/>
      <c r="AB2394" s="15"/>
      <c r="AC2394" s="15"/>
      <c r="AD2394" s="15"/>
      <c r="AE2394" s="15"/>
      <c r="AF2394" s="15"/>
      <c r="AG2394" s="15"/>
      <c r="AH2394" s="15"/>
      <c r="AI2394" s="15"/>
      <c r="AJ2394" s="15"/>
      <c r="AK2394" s="15"/>
      <c r="AL2394" s="15"/>
      <c r="AM2394" s="15"/>
      <c r="AN2394" s="15"/>
      <c r="AO2394" s="15"/>
      <c r="AP2394" s="15"/>
      <c r="AQ2394" s="15"/>
      <c r="AR2394" s="15"/>
      <c r="AS2394" s="15"/>
      <c r="AT2394" s="15"/>
      <c r="AU2394" s="15"/>
      <c r="AV2394" s="15"/>
      <c r="AW2394" s="15"/>
      <c r="AX2394" s="15"/>
      <c r="AY2394" s="15"/>
      <c r="AZ2394" s="10">
        <v>1</v>
      </c>
      <c r="BA2394" t="s">
        <v>22</v>
      </c>
      <c r="BB2394" t="s">
        <v>88</v>
      </c>
      <c r="BD2394" s="39" t="str">
        <f t="shared" si="75"/>
        <v>01/245121102PTokopedia</v>
      </c>
    </row>
    <row r="2395" spans="2:58" ht="13.5" customHeight="1" x14ac:dyDescent="0.35">
      <c r="B2395" s="10" t="s">
        <v>17</v>
      </c>
      <c r="C2395" s="10" t="s">
        <v>2517</v>
      </c>
      <c r="D2395" s="10" t="s">
        <v>549</v>
      </c>
      <c r="E2395" s="10" t="s">
        <v>194</v>
      </c>
      <c r="F2395" s="10" t="s">
        <v>1345</v>
      </c>
      <c r="G2395" s="137">
        <v>608113245</v>
      </c>
      <c r="H2395" s="10"/>
      <c r="I2395" s="10">
        <v>4902430792196</v>
      </c>
      <c r="J2395" s="10" t="s">
        <v>7258</v>
      </c>
      <c r="K2395" s="10" t="s">
        <v>7259</v>
      </c>
      <c r="L2395" s="98">
        <f>IFERROR(VLOOKUP($F2395&amp;$C2395,Sales!$J:$W,9,0),0)</f>
        <v>0</v>
      </c>
      <c r="M2395" s="98">
        <f>IFERROR(VLOOKUP($F2395&amp;$C2395,Sales!$J:$W,10,0),0)</f>
        <v>0</v>
      </c>
      <c r="N2395" s="98">
        <f>IFERROR(VLOOKUP($F2395&amp;$C2395,Sales!$J:$W,11,0),0)</f>
        <v>0</v>
      </c>
      <c r="O2395" s="98">
        <f>IFERROR(VLOOKUP($F2395&amp;$C2395,Sales!$J:$W,12,0),0)</f>
        <v>0</v>
      </c>
      <c r="P2395" s="98">
        <f>IFERROR(VLOOKUP($F2395&amp;$C2395,Sales!$J:$W,13,0),0)</f>
        <v>0</v>
      </c>
      <c r="Q2395" s="98">
        <f>IFERROR(VLOOKUP($F2395&amp;$C2395,Sales!$A:$H,7,0),0)</f>
        <v>0</v>
      </c>
      <c r="R2395" s="41" t="str">
        <f t="shared" si="74"/>
        <v>ERROR</v>
      </c>
      <c r="S2395" s="15"/>
      <c r="T2395" s="15"/>
      <c r="U2395" s="15"/>
      <c r="V2395" s="15"/>
      <c r="W2395" s="15"/>
      <c r="X2395" s="15"/>
      <c r="Y2395" s="41"/>
      <c r="Z2395" s="41"/>
      <c r="AA2395" s="41"/>
      <c r="AB2395" s="15"/>
      <c r="AC2395" s="15"/>
      <c r="AD2395" s="15"/>
      <c r="AE2395" s="15"/>
      <c r="AF2395" s="15"/>
      <c r="AG2395" s="15"/>
      <c r="AH2395" s="15"/>
      <c r="AI2395" s="15"/>
      <c r="AJ2395" s="15"/>
      <c r="AK2395" s="15"/>
      <c r="AL2395" s="15"/>
      <c r="AM2395" s="15"/>
      <c r="AN2395" s="15"/>
      <c r="AO2395" s="15"/>
      <c r="AP2395" s="15"/>
      <c r="AQ2395" s="15"/>
      <c r="AR2395" s="15"/>
      <c r="AS2395" s="15"/>
      <c r="AT2395" s="15"/>
      <c r="AU2395" s="15"/>
      <c r="AV2395" s="15"/>
      <c r="AW2395" s="15"/>
      <c r="AX2395" s="15"/>
      <c r="AY2395" s="15"/>
      <c r="AZ2395" s="10">
        <v>1</v>
      </c>
      <c r="BA2395" t="s">
        <v>22</v>
      </c>
      <c r="BB2395" t="s">
        <v>88</v>
      </c>
      <c r="BD2395" s="39" t="str">
        <f t="shared" si="75"/>
        <v>01/245121102QTokopedia</v>
      </c>
    </row>
    <row r="2396" spans="2:58" ht="13.5" customHeight="1" x14ac:dyDescent="0.35">
      <c r="B2396" s="10" t="s">
        <v>17</v>
      </c>
      <c r="C2396" s="10" t="s">
        <v>2517</v>
      </c>
      <c r="D2396" s="10" t="s">
        <v>549</v>
      </c>
      <c r="E2396" s="10" t="s">
        <v>194</v>
      </c>
      <c r="F2396" s="10" t="s">
        <v>573</v>
      </c>
      <c r="G2396" s="137">
        <v>576078450</v>
      </c>
      <c r="H2396" s="10"/>
      <c r="I2396" s="10">
        <v>4902430879019</v>
      </c>
      <c r="J2396" s="10" t="s">
        <v>7260</v>
      </c>
      <c r="K2396" s="10" t="s">
        <v>7261</v>
      </c>
      <c r="L2396" s="98">
        <f>IFERROR(VLOOKUP($F2396&amp;$C2396,Sales!$J:$W,9,0),0)</f>
        <v>0</v>
      </c>
      <c r="M2396" s="98">
        <f>IFERROR(VLOOKUP($F2396&amp;$C2396,Sales!$J:$W,10,0),0)</f>
        <v>0</v>
      </c>
      <c r="N2396" s="98">
        <f>IFERROR(VLOOKUP($F2396&amp;$C2396,Sales!$J:$W,11,0),0)</f>
        <v>0</v>
      </c>
      <c r="O2396" s="98">
        <f>IFERROR(VLOOKUP($F2396&amp;$C2396,Sales!$J:$W,12,0),0)</f>
        <v>0</v>
      </c>
      <c r="P2396" s="98">
        <f>IFERROR(VLOOKUP($F2396&amp;$C2396,Sales!$J:$W,13,0),0)</f>
        <v>0</v>
      </c>
      <c r="Q2396" s="98">
        <f>IFERROR(VLOOKUP($F2396&amp;$C2396,Sales!$A:$H,7,0),0)</f>
        <v>0</v>
      </c>
      <c r="R2396" s="41" t="str">
        <f t="shared" si="74"/>
        <v>ERROR</v>
      </c>
      <c r="S2396" s="15"/>
      <c r="T2396" s="15"/>
      <c r="U2396" s="15"/>
      <c r="V2396" s="15"/>
      <c r="W2396" s="15"/>
      <c r="X2396" s="15"/>
      <c r="Y2396" s="41"/>
      <c r="Z2396" s="41"/>
      <c r="AA2396" s="41"/>
      <c r="AB2396" s="15"/>
      <c r="AC2396" s="15"/>
      <c r="AD2396" s="15"/>
      <c r="AE2396" s="15"/>
      <c r="AF2396" s="15"/>
      <c r="AG2396" s="15"/>
      <c r="AH2396" s="15"/>
      <c r="AI2396" s="15"/>
      <c r="AJ2396" s="15"/>
      <c r="AK2396" s="15"/>
      <c r="AL2396" s="15"/>
      <c r="AM2396" s="15"/>
      <c r="AN2396" s="15"/>
      <c r="AO2396" s="15"/>
      <c r="AP2396" s="15"/>
      <c r="AQ2396" s="15"/>
      <c r="AR2396" s="15"/>
      <c r="AS2396" s="15"/>
      <c r="AT2396" s="15"/>
      <c r="AU2396" s="15"/>
      <c r="AV2396" s="15"/>
      <c r="AW2396" s="15"/>
      <c r="AX2396" s="15"/>
      <c r="AY2396" s="15"/>
      <c r="AZ2396" s="10">
        <v>1</v>
      </c>
      <c r="BA2396" t="s">
        <v>22</v>
      </c>
      <c r="BB2396" t="s">
        <v>88</v>
      </c>
      <c r="BD2396" s="39" t="str">
        <f t="shared" si="75"/>
        <v>01/245121102WTokopedia</v>
      </c>
      <c r="BE2396" t="s">
        <v>13448</v>
      </c>
      <c r="BF2396" t="s">
        <v>13433</v>
      </c>
    </row>
    <row r="2397" spans="2:58" ht="13.5" customHeight="1" x14ac:dyDescent="0.35">
      <c r="B2397" s="10" t="s">
        <v>17</v>
      </c>
      <c r="C2397" s="10" t="s">
        <v>2517</v>
      </c>
      <c r="D2397" s="10" t="s">
        <v>549</v>
      </c>
      <c r="E2397" s="10" t="s">
        <v>194</v>
      </c>
      <c r="F2397" s="10" t="s">
        <v>583</v>
      </c>
      <c r="G2397" s="137">
        <v>576184805</v>
      </c>
      <c r="H2397" s="10"/>
      <c r="I2397" s="10">
        <v>4902430879026</v>
      </c>
      <c r="J2397" s="10" t="s">
        <v>7262</v>
      </c>
      <c r="K2397" s="10" t="s">
        <v>7263</v>
      </c>
      <c r="L2397" s="98">
        <f>IFERROR(VLOOKUP($F2397&amp;$C2397,Sales!$J:$W,9,0),0)</f>
        <v>1564954.9549549546</v>
      </c>
      <c r="M2397" s="98">
        <f>IFERROR(VLOOKUP($F2397&amp;$C2397,Sales!$J:$W,10,0),0)</f>
        <v>3021981.981981982</v>
      </c>
      <c r="N2397" s="98">
        <f>IFERROR(VLOOKUP($F2397&amp;$C2397,Sales!$J:$W,11,0),0)</f>
        <v>2536306.3063063067</v>
      </c>
      <c r="O2397" s="98">
        <f>IFERROR(VLOOKUP($F2397&amp;$C2397,Sales!$J:$W,12,0),0)</f>
        <v>44</v>
      </c>
      <c r="P2397" s="98">
        <f>IFERROR(VLOOKUP($F2397&amp;$C2397,Sales!$J:$W,13,0),0)</f>
        <v>2374414.4144144147</v>
      </c>
      <c r="Q2397" s="98">
        <f>IFERROR(VLOOKUP($F2397&amp;$C2397,Sales!$A:$H,7,0),0)</f>
        <v>215855.85585585583</v>
      </c>
      <c r="R2397" s="41">
        <f t="shared" si="74"/>
        <v>1</v>
      </c>
      <c r="S2397" s="15">
        <v>1</v>
      </c>
      <c r="T2397" s="15"/>
      <c r="U2397" s="15"/>
      <c r="V2397" s="15">
        <v>1</v>
      </c>
      <c r="W2397" s="15">
        <v>1</v>
      </c>
      <c r="X2397" s="15">
        <v>1</v>
      </c>
      <c r="Y2397" s="41">
        <v>1</v>
      </c>
      <c r="Z2397" s="41">
        <v>1</v>
      </c>
      <c r="AA2397" s="41"/>
      <c r="AB2397" s="15"/>
      <c r="AC2397" s="15"/>
      <c r="AD2397" s="15"/>
      <c r="AE2397" s="15"/>
      <c r="AF2397" s="15"/>
      <c r="AG2397" s="15"/>
      <c r="AH2397" s="15"/>
      <c r="AI2397" s="15"/>
      <c r="AJ2397" s="15"/>
      <c r="AK2397" s="15"/>
      <c r="AL2397" s="15"/>
      <c r="AM2397" s="15"/>
      <c r="AN2397" s="15"/>
      <c r="AO2397" s="15"/>
      <c r="AP2397" s="15"/>
      <c r="AQ2397" s="15"/>
      <c r="AR2397" s="15"/>
      <c r="AS2397" s="15"/>
      <c r="AT2397" s="15"/>
      <c r="AU2397" s="15"/>
      <c r="AV2397" s="15"/>
      <c r="AW2397" s="15"/>
      <c r="AX2397" s="82"/>
      <c r="AY2397" s="82"/>
      <c r="AZ2397" s="10">
        <v>1</v>
      </c>
      <c r="BA2397" t="s">
        <v>22</v>
      </c>
      <c r="BB2397" t="s">
        <v>23</v>
      </c>
      <c r="BD2397" s="39" t="str">
        <f t="shared" si="75"/>
        <v>01/245121102XTokopedia</v>
      </c>
    </row>
    <row r="2398" spans="2:58" ht="13.5" customHeight="1" x14ac:dyDescent="0.35">
      <c r="B2398" s="10" t="s">
        <v>17</v>
      </c>
      <c r="C2398" s="10" t="s">
        <v>2517</v>
      </c>
      <c r="D2398" s="10" t="s">
        <v>549</v>
      </c>
      <c r="E2398" s="10" t="s">
        <v>194</v>
      </c>
      <c r="F2398" s="10" t="s">
        <v>577</v>
      </c>
      <c r="G2398" s="137">
        <v>576100770</v>
      </c>
      <c r="H2398" s="10"/>
      <c r="I2398" s="10">
        <v>4902430879033</v>
      </c>
      <c r="J2398" s="10" t="s">
        <v>7264</v>
      </c>
      <c r="K2398" s="10" t="s">
        <v>7265</v>
      </c>
      <c r="L2398" s="98">
        <f>IFERROR(VLOOKUP($F2398&amp;$C2398,Sales!$J:$W,9,0),0)</f>
        <v>2644234.2342342348</v>
      </c>
      <c r="M2398" s="98">
        <f>IFERROR(VLOOKUP($F2398&amp;$C2398,Sales!$J:$W,10,0),0)</f>
        <v>1888738.7387387385</v>
      </c>
      <c r="N2398" s="98">
        <f>IFERROR(VLOOKUP($F2398&amp;$C2398,Sales!$J:$W,11,0),0)</f>
        <v>2374414.4144144151</v>
      </c>
      <c r="O2398" s="98">
        <f>IFERROR(VLOOKUP($F2398&amp;$C2398,Sales!$J:$W,12,0),0)</f>
        <v>42.666666666666664</v>
      </c>
      <c r="P2398" s="98">
        <f>IFERROR(VLOOKUP($F2398&amp;$C2398,Sales!$J:$W,13,0),0)</f>
        <v>2302462.462462463</v>
      </c>
      <c r="Q2398" s="98">
        <f>IFERROR(VLOOKUP($F2398&amp;$C2398,Sales!$A:$H,7,0),0)</f>
        <v>107927.92792792791</v>
      </c>
      <c r="R2398" s="41">
        <f t="shared" si="74"/>
        <v>1</v>
      </c>
      <c r="S2398" s="15">
        <v>1</v>
      </c>
      <c r="T2398" s="15"/>
      <c r="U2398" s="15"/>
      <c r="V2398" s="15">
        <v>1</v>
      </c>
      <c r="W2398" s="15">
        <v>1</v>
      </c>
      <c r="X2398" s="15">
        <v>1</v>
      </c>
      <c r="Y2398" s="41">
        <v>1</v>
      </c>
      <c r="Z2398" s="41">
        <v>1</v>
      </c>
      <c r="AA2398" s="41"/>
      <c r="AB2398" s="15"/>
      <c r="AC2398" s="15"/>
      <c r="AD2398" s="15"/>
      <c r="AE2398" s="15"/>
      <c r="AF2398" s="15"/>
      <c r="AG2398" s="15"/>
      <c r="AH2398" s="15"/>
      <c r="AI2398" s="15"/>
      <c r="AJ2398" s="15"/>
      <c r="AK2398" s="15"/>
      <c r="AL2398" s="15"/>
      <c r="AM2398" s="15"/>
      <c r="AN2398" s="15"/>
      <c r="AO2398" s="15"/>
      <c r="AP2398" s="15"/>
      <c r="AQ2398" s="15"/>
      <c r="AR2398" s="15"/>
      <c r="AS2398" s="15"/>
      <c r="AT2398" s="15"/>
      <c r="AU2398" s="15"/>
      <c r="AV2398" s="15"/>
      <c r="AW2398" s="15"/>
      <c r="AX2398" s="82"/>
      <c r="AY2398" s="82"/>
      <c r="AZ2398" s="10">
        <v>1</v>
      </c>
      <c r="BA2398" t="s">
        <v>22</v>
      </c>
      <c r="BB2398" t="s">
        <v>23</v>
      </c>
      <c r="BD2398" s="39" t="str">
        <f t="shared" si="75"/>
        <v>01/245121102YTokopedia</v>
      </c>
    </row>
    <row r="2399" spans="2:58" ht="13.5" customHeight="1" x14ac:dyDescent="0.35">
      <c r="B2399" s="10" t="s">
        <v>17</v>
      </c>
      <c r="C2399" s="10" t="s">
        <v>2517</v>
      </c>
      <c r="D2399" s="10" t="s">
        <v>549</v>
      </c>
      <c r="E2399" s="10" t="s">
        <v>194</v>
      </c>
      <c r="F2399" s="10" t="s">
        <v>579</v>
      </c>
      <c r="G2399" s="137">
        <v>576080080</v>
      </c>
      <c r="H2399" s="10"/>
      <c r="I2399" s="10">
        <v>4902430879040</v>
      </c>
      <c r="J2399" s="10" t="s">
        <v>7266</v>
      </c>
      <c r="K2399" s="10" t="s">
        <v>7267</v>
      </c>
      <c r="L2399" s="98">
        <f>IFERROR(VLOOKUP($F2399&amp;$C2399,Sales!$J:$W,9,0),0)</f>
        <v>0</v>
      </c>
      <c r="M2399" s="98">
        <f>IFERROR(VLOOKUP($F2399&amp;$C2399,Sales!$J:$W,10,0),0)</f>
        <v>0</v>
      </c>
      <c r="N2399" s="98">
        <f>IFERROR(VLOOKUP($F2399&amp;$C2399,Sales!$J:$W,11,0),0)</f>
        <v>0</v>
      </c>
      <c r="O2399" s="98">
        <f>IFERROR(VLOOKUP($F2399&amp;$C2399,Sales!$J:$W,12,0),0)</f>
        <v>0</v>
      </c>
      <c r="P2399" s="98">
        <f>IFERROR(VLOOKUP($F2399&amp;$C2399,Sales!$J:$W,13,0),0)</f>
        <v>0</v>
      </c>
      <c r="Q2399" s="98">
        <f>IFERROR(VLOOKUP($F2399&amp;$C2399,Sales!$A:$H,7,0),0)</f>
        <v>0</v>
      </c>
      <c r="R2399" s="41" t="str">
        <f t="shared" si="74"/>
        <v>ERROR</v>
      </c>
      <c r="S2399" s="15"/>
      <c r="T2399" s="15"/>
      <c r="U2399" s="15"/>
      <c r="V2399" s="15"/>
      <c r="W2399" s="15"/>
      <c r="X2399" s="15"/>
      <c r="Y2399" s="41"/>
      <c r="Z2399" s="41"/>
      <c r="AA2399" s="41"/>
      <c r="AB2399" s="15"/>
      <c r="AC2399" s="15"/>
      <c r="AD2399" s="15"/>
      <c r="AE2399" s="15"/>
      <c r="AF2399" s="15"/>
      <c r="AG2399" s="15"/>
      <c r="AH2399" s="15"/>
      <c r="AI2399" s="15"/>
      <c r="AJ2399" s="15"/>
      <c r="AK2399" s="15"/>
      <c r="AL2399" s="15"/>
      <c r="AM2399" s="15"/>
      <c r="AN2399" s="15"/>
      <c r="AO2399" s="15"/>
      <c r="AP2399" s="15"/>
      <c r="AQ2399" s="15"/>
      <c r="AR2399" s="15"/>
      <c r="AS2399" s="15"/>
      <c r="AT2399" s="15"/>
      <c r="AU2399" s="15"/>
      <c r="AV2399" s="15"/>
      <c r="AW2399" s="15"/>
      <c r="AX2399" s="15"/>
      <c r="AY2399" s="15"/>
      <c r="AZ2399" s="10">
        <v>1</v>
      </c>
      <c r="BA2399" t="s">
        <v>22</v>
      </c>
      <c r="BB2399" t="s">
        <v>88</v>
      </c>
      <c r="BD2399" s="39" t="str">
        <f t="shared" si="75"/>
        <v>01/245121102ZTokopedia</v>
      </c>
    </row>
    <row r="2400" spans="2:58" ht="13.5" customHeight="1" x14ac:dyDescent="0.35">
      <c r="B2400" s="10" t="s">
        <v>17</v>
      </c>
      <c r="C2400" s="10" t="s">
        <v>2517</v>
      </c>
      <c r="D2400" s="10" t="s">
        <v>549</v>
      </c>
      <c r="E2400" s="10" t="s">
        <v>194</v>
      </c>
      <c r="F2400" s="10" t="s">
        <v>636</v>
      </c>
      <c r="G2400" s="137">
        <v>576180951</v>
      </c>
      <c r="H2400" s="10"/>
      <c r="I2400" s="10">
        <v>4902430879057</v>
      </c>
      <c r="J2400" s="10" t="s">
        <v>7268</v>
      </c>
      <c r="K2400" s="10" t="s">
        <v>7269</v>
      </c>
      <c r="L2400" s="98">
        <f>IFERROR(VLOOKUP($F2400&amp;$C2400,Sales!$J:$W,9,0),0)</f>
        <v>11880540.540540561</v>
      </c>
      <c r="M2400" s="98">
        <f>IFERROR(VLOOKUP($F2400&amp;$C2400,Sales!$J:$W,10,0),0)</f>
        <v>12774774.774774797</v>
      </c>
      <c r="N2400" s="98">
        <f>IFERROR(VLOOKUP($F2400&amp;$C2400,Sales!$J:$W,11,0),0)</f>
        <v>11561171.171171192</v>
      </c>
      <c r="O2400" s="98">
        <f>IFERROR(VLOOKUP($F2400&amp;$C2400,Sales!$J:$W,12,0),0)</f>
        <v>189</v>
      </c>
      <c r="P2400" s="98">
        <f>IFERROR(VLOOKUP($F2400&amp;$C2400,Sales!$J:$W,13,0),0)</f>
        <v>12072162.162162185</v>
      </c>
      <c r="Q2400" s="98">
        <f>IFERROR(VLOOKUP($F2400&amp;$C2400,Sales!$A:$H,7,0),0)</f>
        <v>510990.99099099089</v>
      </c>
      <c r="R2400" s="41">
        <f t="shared" si="74"/>
        <v>1</v>
      </c>
      <c r="S2400" s="15">
        <v>1</v>
      </c>
      <c r="T2400" s="15"/>
      <c r="U2400" s="15"/>
      <c r="V2400" s="15">
        <v>1</v>
      </c>
      <c r="W2400" s="15">
        <v>1</v>
      </c>
      <c r="X2400" s="15">
        <v>1</v>
      </c>
      <c r="Y2400" s="41">
        <v>1</v>
      </c>
      <c r="Z2400" s="41">
        <v>1</v>
      </c>
      <c r="AA2400" s="41"/>
      <c r="AB2400" s="15"/>
      <c r="AC2400" s="15"/>
      <c r="AD2400" s="15"/>
      <c r="AE2400" s="15"/>
      <c r="AF2400" s="15"/>
      <c r="AG2400" s="15"/>
      <c r="AH2400" s="15"/>
      <c r="AI2400" s="15"/>
      <c r="AJ2400" s="15"/>
      <c r="AK2400" s="15"/>
      <c r="AL2400" s="15"/>
      <c r="AM2400" s="15"/>
      <c r="AN2400" s="15"/>
      <c r="AO2400" s="15"/>
      <c r="AP2400" s="15"/>
      <c r="AQ2400" s="15"/>
      <c r="AR2400" s="15"/>
      <c r="AS2400" s="15"/>
      <c r="AT2400" s="15"/>
      <c r="AU2400" s="15"/>
      <c r="AV2400" s="15"/>
      <c r="AW2400" s="15"/>
      <c r="AX2400" s="82"/>
      <c r="AY2400" s="82"/>
      <c r="AZ2400" s="10">
        <v>1</v>
      </c>
      <c r="BA2400" t="s">
        <v>13952</v>
      </c>
      <c r="BB2400" t="s">
        <v>23</v>
      </c>
      <c r="BD2400" s="39" t="str">
        <f t="shared" si="75"/>
        <v>01/245121103BTokopedia</v>
      </c>
    </row>
    <row r="2401" spans="2:56" ht="13.5" customHeight="1" x14ac:dyDescent="0.35">
      <c r="B2401" s="10" t="s">
        <v>17</v>
      </c>
      <c r="C2401" s="10" t="s">
        <v>2517</v>
      </c>
      <c r="D2401" s="10" t="s">
        <v>549</v>
      </c>
      <c r="E2401" s="10" t="s">
        <v>194</v>
      </c>
      <c r="F2401" s="10" t="s">
        <v>634</v>
      </c>
      <c r="G2401" s="137">
        <v>576172191</v>
      </c>
      <c r="H2401" s="10"/>
      <c r="I2401" s="10">
        <v>4902430879064</v>
      </c>
      <c r="J2401" s="10" t="s">
        <v>7270</v>
      </c>
      <c r="K2401" s="10" t="s">
        <v>7271</v>
      </c>
      <c r="L2401" s="98">
        <f>IFERROR(VLOOKUP($F2401&amp;$C2401,Sales!$J:$W,9,0),0)</f>
        <v>11369549.549549557</v>
      </c>
      <c r="M2401" s="98">
        <f>IFERROR(VLOOKUP($F2401&amp;$C2401,Sales!$J:$W,10,0),0)</f>
        <v>14435495.495495522</v>
      </c>
      <c r="N2401" s="98">
        <f>IFERROR(VLOOKUP($F2401&amp;$C2401,Sales!$J:$W,11,0),0)</f>
        <v>12136036.036036052</v>
      </c>
      <c r="O2401" s="98">
        <f>IFERROR(VLOOKUP($F2401&amp;$C2401,Sales!$J:$W,12,0),0)</f>
        <v>198</v>
      </c>
      <c r="P2401" s="98">
        <f>IFERROR(VLOOKUP($F2401&amp;$C2401,Sales!$J:$W,13,0),0)</f>
        <v>12647027.027027043</v>
      </c>
      <c r="Q2401" s="98">
        <f>IFERROR(VLOOKUP($F2401&amp;$C2401,Sales!$A:$H,7,0),0)</f>
        <v>383243.2432432432</v>
      </c>
      <c r="R2401" s="41">
        <f t="shared" si="74"/>
        <v>1</v>
      </c>
      <c r="S2401" s="15">
        <v>1</v>
      </c>
      <c r="T2401" s="15"/>
      <c r="U2401" s="15"/>
      <c r="V2401" s="15">
        <v>1</v>
      </c>
      <c r="W2401" s="15">
        <v>1</v>
      </c>
      <c r="X2401" s="15">
        <v>1</v>
      </c>
      <c r="Y2401" s="41">
        <v>1</v>
      </c>
      <c r="Z2401" s="41">
        <v>1</v>
      </c>
      <c r="AA2401" s="41"/>
      <c r="AB2401" s="15"/>
      <c r="AC2401" s="15"/>
      <c r="AD2401" s="15"/>
      <c r="AE2401" s="15"/>
      <c r="AF2401" s="15"/>
      <c r="AG2401" s="15"/>
      <c r="AH2401" s="15"/>
      <c r="AI2401" s="15"/>
      <c r="AJ2401" s="15"/>
      <c r="AK2401" s="15"/>
      <c r="AL2401" s="15"/>
      <c r="AM2401" s="15"/>
      <c r="AN2401" s="15"/>
      <c r="AO2401" s="15"/>
      <c r="AP2401" s="15"/>
      <c r="AQ2401" s="15"/>
      <c r="AR2401" s="15"/>
      <c r="AS2401" s="15"/>
      <c r="AT2401" s="15"/>
      <c r="AU2401" s="15"/>
      <c r="AV2401" s="15"/>
      <c r="AW2401" s="15"/>
      <c r="AX2401" s="82"/>
      <c r="AY2401" s="82"/>
      <c r="AZ2401" s="10">
        <v>1</v>
      </c>
      <c r="BA2401" t="s">
        <v>13952</v>
      </c>
      <c r="BB2401" t="s">
        <v>23</v>
      </c>
      <c r="BD2401" s="39" t="str">
        <f t="shared" si="75"/>
        <v>01/245121103CTokopedia</v>
      </c>
    </row>
    <row r="2402" spans="2:56" ht="13.5" customHeight="1" x14ac:dyDescent="0.35">
      <c r="B2402" s="10" t="s">
        <v>17</v>
      </c>
      <c r="C2402" s="10" t="s">
        <v>2517</v>
      </c>
      <c r="D2402" s="10" t="s">
        <v>549</v>
      </c>
      <c r="E2402" s="10" t="s">
        <v>194</v>
      </c>
      <c r="F2402" s="10" t="s">
        <v>3549</v>
      </c>
      <c r="G2402" s="137">
        <v>1334228622</v>
      </c>
      <c r="H2402" s="10"/>
      <c r="I2402" s="10">
        <v>4902430782210</v>
      </c>
      <c r="J2402" s="10" t="s">
        <v>7272</v>
      </c>
      <c r="K2402" s="10" t="s">
        <v>4088</v>
      </c>
      <c r="L2402" s="98">
        <f>IFERROR(VLOOKUP($F2402&amp;$C2402,Sales!$J:$W,9,0),0)</f>
        <v>28400720.720720731</v>
      </c>
      <c r="M2402" s="98">
        <f>IFERROR(VLOOKUP($F2402&amp;$C2402,Sales!$J:$W,10,0),0)</f>
        <v>34247927.927927889</v>
      </c>
      <c r="N2402" s="98">
        <f>IFERROR(VLOOKUP($F2402&amp;$C2402,Sales!$J:$W,11,0),0)</f>
        <v>47299729.729729623</v>
      </c>
      <c r="O2402" s="98">
        <f>IFERROR(VLOOKUP($F2402&amp;$C2402,Sales!$J:$W,12,0),0)</f>
        <v>351</v>
      </c>
      <c r="P2402" s="98">
        <f>IFERROR(VLOOKUP($F2402&amp;$C2402,Sales!$J:$W,13,0),0)</f>
        <v>36649459.459459417</v>
      </c>
      <c r="Q2402" s="98">
        <f>IFERROR(VLOOKUP($F2402&amp;$C2402,Sales!$A:$H,7,0),0)</f>
        <v>1775045.045045045</v>
      </c>
      <c r="R2402" s="41">
        <f t="shared" si="74"/>
        <v>1</v>
      </c>
      <c r="S2402" s="15">
        <v>1</v>
      </c>
      <c r="T2402" s="15"/>
      <c r="U2402" s="15"/>
      <c r="V2402" s="15">
        <v>1</v>
      </c>
      <c r="W2402" s="15">
        <v>1</v>
      </c>
      <c r="X2402" s="15">
        <v>1</v>
      </c>
      <c r="Y2402" s="41">
        <v>1</v>
      </c>
      <c r="Z2402" s="41">
        <v>1</v>
      </c>
      <c r="AA2402" s="41"/>
      <c r="AB2402" s="15"/>
      <c r="AC2402" s="15"/>
      <c r="AD2402" s="15"/>
      <c r="AE2402" s="15"/>
      <c r="AF2402" s="15"/>
      <c r="AG2402" s="15"/>
      <c r="AH2402" s="15"/>
      <c r="AI2402" s="15"/>
      <c r="AJ2402" s="15"/>
      <c r="AK2402" s="15"/>
      <c r="AL2402" s="15"/>
      <c r="AM2402" s="15"/>
      <c r="AN2402" s="15"/>
      <c r="AO2402" s="15"/>
      <c r="AP2402" s="15"/>
      <c r="AQ2402" s="15"/>
      <c r="AR2402" s="15"/>
      <c r="AS2402" s="15"/>
      <c r="AT2402" s="15"/>
      <c r="AU2402" s="15"/>
      <c r="AV2402" s="15"/>
      <c r="AW2402" s="15"/>
      <c r="AX2402" s="82"/>
      <c r="AY2402" s="82"/>
      <c r="AZ2402" s="10">
        <v>1</v>
      </c>
      <c r="BA2402" t="s">
        <v>22</v>
      </c>
      <c r="BB2402" t="s">
        <v>23</v>
      </c>
      <c r="BD2402" s="39" t="str">
        <f t="shared" si="75"/>
        <v>01/245121103MTokopedia</v>
      </c>
    </row>
    <row r="2403" spans="2:56" ht="13.5" customHeight="1" x14ac:dyDescent="0.35">
      <c r="B2403" s="10" t="s">
        <v>17</v>
      </c>
      <c r="C2403" s="10" t="s">
        <v>2517</v>
      </c>
      <c r="D2403" s="10" t="s">
        <v>549</v>
      </c>
      <c r="E2403" s="10" t="s">
        <v>194</v>
      </c>
      <c r="F2403" s="10" t="s">
        <v>749</v>
      </c>
      <c r="G2403" s="137">
        <v>176842021</v>
      </c>
      <c r="H2403" s="10"/>
      <c r="I2403" s="10">
        <v>4902430594929</v>
      </c>
      <c r="J2403" s="10" t="s">
        <v>7273</v>
      </c>
      <c r="K2403" s="10" t="s">
        <v>7274</v>
      </c>
      <c r="L2403" s="98">
        <f>IFERROR(VLOOKUP($F2403&amp;$C2403,Sales!$J:$W,9,0),0)</f>
        <v>954954.95495495445</v>
      </c>
      <c r="M2403" s="98">
        <f>IFERROR(VLOOKUP($F2403&amp;$C2403,Sales!$J:$W,10,0),0)</f>
        <v>1002702.7027027019</v>
      </c>
      <c r="N2403" s="98">
        <f>IFERROR(VLOOKUP($F2403&amp;$C2403,Sales!$J:$W,11,0),0)</f>
        <v>811711.71171171125</v>
      </c>
      <c r="O2403" s="98">
        <f>IFERROR(VLOOKUP($F2403&amp;$C2403,Sales!$J:$W,12,0),0)</f>
        <v>38.666666666666664</v>
      </c>
      <c r="P2403" s="98">
        <f>IFERROR(VLOOKUP($F2403&amp;$C2403,Sales!$J:$W,13,0),0)</f>
        <v>923123.1231231225</v>
      </c>
      <c r="Q2403" s="98">
        <f>IFERROR(VLOOKUP($F2403&amp;$C2403,Sales!$A:$H,7,0),0)</f>
        <v>95495.495495495488</v>
      </c>
      <c r="R2403" s="41">
        <f t="shared" si="74"/>
        <v>1</v>
      </c>
      <c r="S2403" s="15">
        <v>1</v>
      </c>
      <c r="T2403" s="15"/>
      <c r="U2403" s="15"/>
      <c r="V2403" s="15">
        <v>1</v>
      </c>
      <c r="W2403" s="15">
        <v>1</v>
      </c>
      <c r="X2403" s="15">
        <v>1</v>
      </c>
      <c r="Y2403" s="41">
        <v>1</v>
      </c>
      <c r="Z2403" s="41">
        <v>1</v>
      </c>
      <c r="AA2403" s="41"/>
      <c r="AB2403" s="15"/>
      <c r="AC2403" s="15"/>
      <c r="AD2403" s="15"/>
      <c r="AE2403" s="15"/>
      <c r="AF2403" s="15"/>
      <c r="AG2403" s="15"/>
      <c r="AH2403" s="15"/>
      <c r="AI2403" s="15"/>
      <c r="AJ2403" s="15"/>
      <c r="AK2403" s="15"/>
      <c r="AL2403" s="15"/>
      <c r="AM2403" s="15"/>
      <c r="AN2403" s="15"/>
      <c r="AO2403" s="15"/>
      <c r="AP2403" s="15"/>
      <c r="AQ2403" s="15"/>
      <c r="AR2403" s="15"/>
      <c r="AS2403" s="15"/>
      <c r="AT2403" s="15"/>
      <c r="AU2403" s="15"/>
      <c r="AV2403" s="15"/>
      <c r="AW2403" s="15"/>
      <c r="AX2403" s="82"/>
      <c r="AY2403" s="82"/>
      <c r="AZ2403" s="10">
        <v>1</v>
      </c>
      <c r="BA2403" t="s">
        <v>22</v>
      </c>
      <c r="BB2403" t="s">
        <v>23</v>
      </c>
      <c r="BD2403" s="39" t="str">
        <f t="shared" si="75"/>
        <v>01/245121112UTokopedia</v>
      </c>
    </row>
    <row r="2404" spans="2:56" ht="13.5" customHeight="1" x14ac:dyDescent="0.35">
      <c r="B2404" s="10" t="s">
        <v>17</v>
      </c>
      <c r="C2404" s="10" t="s">
        <v>2517</v>
      </c>
      <c r="D2404" s="10" t="s">
        <v>549</v>
      </c>
      <c r="E2404" s="10" t="s">
        <v>194</v>
      </c>
      <c r="F2404" s="10" t="s">
        <v>1348</v>
      </c>
      <c r="G2404" s="137">
        <v>678063561</v>
      </c>
      <c r="H2404" s="10"/>
      <c r="I2404" s="10">
        <v>4902430594936</v>
      </c>
      <c r="J2404" s="10" t="s">
        <v>7275</v>
      </c>
      <c r="K2404" s="10" t="s">
        <v>7276</v>
      </c>
      <c r="L2404" s="98">
        <f>IFERROR(VLOOKUP($F2404&amp;$C2404,Sales!$J:$W,9,0),0)</f>
        <v>1344774.774774774</v>
      </c>
      <c r="M2404" s="98">
        <f>IFERROR(VLOOKUP($F2404&amp;$C2404,Sales!$J:$W,10,0),0)</f>
        <v>2338738.7387387389</v>
      </c>
      <c r="N2404" s="98">
        <f>IFERROR(VLOOKUP($F2404&amp;$C2404,Sales!$J:$W,11,0),0)</f>
        <v>3274234.2342342348</v>
      </c>
      <c r="O2404" s="98">
        <f>IFERROR(VLOOKUP($F2404&amp;$C2404,Sales!$J:$W,12,0),0)</f>
        <v>39.666666666666664</v>
      </c>
      <c r="P2404" s="98">
        <f>IFERROR(VLOOKUP($F2404&amp;$C2404,Sales!$J:$W,13,0),0)</f>
        <v>2319249.2492492492</v>
      </c>
      <c r="Q2404" s="98">
        <f>IFERROR(VLOOKUP($F2404&amp;$C2404,Sales!$A:$H,7,0),0)</f>
        <v>116936.93693693692</v>
      </c>
      <c r="R2404" s="41">
        <f t="shared" si="74"/>
        <v>1</v>
      </c>
      <c r="S2404" s="15">
        <v>1</v>
      </c>
      <c r="T2404" s="15"/>
      <c r="U2404" s="15"/>
      <c r="V2404" s="15">
        <v>1</v>
      </c>
      <c r="W2404" s="15">
        <v>1</v>
      </c>
      <c r="X2404" s="15">
        <v>1</v>
      </c>
      <c r="Y2404" s="41">
        <v>1</v>
      </c>
      <c r="Z2404" s="41">
        <v>1</v>
      </c>
      <c r="AA2404" s="41"/>
      <c r="AB2404" s="15"/>
      <c r="AC2404" s="15"/>
      <c r="AD2404" s="15"/>
      <c r="AE2404" s="15"/>
      <c r="AF2404" s="15"/>
      <c r="AG2404" s="15"/>
      <c r="AH2404" s="15"/>
      <c r="AI2404" s="15"/>
      <c r="AJ2404" s="15"/>
      <c r="AK2404" s="15"/>
      <c r="AL2404" s="15"/>
      <c r="AM2404" s="15"/>
      <c r="AN2404" s="15"/>
      <c r="AO2404" s="15"/>
      <c r="AP2404" s="15"/>
      <c r="AQ2404" s="15"/>
      <c r="AR2404" s="15"/>
      <c r="AS2404" s="15"/>
      <c r="AT2404" s="15"/>
      <c r="AU2404" s="15"/>
      <c r="AV2404" s="15"/>
      <c r="AW2404" s="15"/>
      <c r="AX2404" s="82"/>
      <c r="AY2404" s="82"/>
      <c r="AZ2404" s="10">
        <v>1</v>
      </c>
      <c r="BA2404" t="s">
        <v>22</v>
      </c>
      <c r="BB2404" t="s">
        <v>23</v>
      </c>
      <c r="BD2404" s="39" t="str">
        <f t="shared" si="75"/>
        <v>01/245121113XTokopedia</v>
      </c>
    </row>
    <row r="2405" spans="2:56" ht="13.5" customHeight="1" x14ac:dyDescent="0.35">
      <c r="B2405" s="10" t="s">
        <v>17</v>
      </c>
      <c r="C2405" s="10" t="s">
        <v>2517</v>
      </c>
      <c r="D2405" s="10" t="s">
        <v>549</v>
      </c>
      <c r="E2405" s="10" t="s">
        <v>194</v>
      </c>
      <c r="F2405" s="10" t="s">
        <v>792</v>
      </c>
      <c r="G2405" s="137">
        <v>176842070</v>
      </c>
      <c r="H2405" s="10"/>
      <c r="I2405" s="10">
        <v>4902430594844</v>
      </c>
      <c r="J2405" s="10" t="s">
        <v>7277</v>
      </c>
      <c r="K2405" s="10" t="s">
        <v>6458</v>
      </c>
      <c r="L2405" s="98">
        <f>IFERROR(VLOOKUP($F2405&amp;$C2405,Sales!$J:$W,9,0),0)</f>
        <v>0</v>
      </c>
      <c r="M2405" s="98">
        <f>IFERROR(VLOOKUP($F2405&amp;$C2405,Sales!$J:$W,10,0),0)</f>
        <v>0</v>
      </c>
      <c r="N2405" s="98">
        <f>IFERROR(VLOOKUP($F2405&amp;$C2405,Sales!$J:$W,11,0),0)</f>
        <v>0</v>
      </c>
      <c r="O2405" s="98">
        <f>IFERROR(VLOOKUP($F2405&amp;$C2405,Sales!$J:$W,12,0),0)</f>
        <v>0</v>
      </c>
      <c r="P2405" s="98">
        <f>IFERROR(VLOOKUP($F2405&amp;$C2405,Sales!$J:$W,13,0),0)</f>
        <v>0</v>
      </c>
      <c r="Q2405" s="98">
        <f>IFERROR(VLOOKUP($F2405&amp;$C2405,Sales!$A:$H,7,0),0)</f>
        <v>0</v>
      </c>
      <c r="R2405" s="41" t="str">
        <f t="shared" si="74"/>
        <v>ERROR</v>
      </c>
      <c r="S2405" s="15"/>
      <c r="T2405" s="15"/>
      <c r="U2405" s="15"/>
      <c r="V2405" s="15"/>
      <c r="W2405" s="15"/>
      <c r="X2405" s="15"/>
      <c r="Y2405" s="41"/>
      <c r="Z2405" s="41"/>
      <c r="AA2405" s="41"/>
      <c r="AB2405" s="15"/>
      <c r="AC2405" s="15"/>
      <c r="AD2405" s="15"/>
      <c r="AE2405" s="15"/>
      <c r="AF2405" s="15"/>
      <c r="AG2405" s="15"/>
      <c r="AH2405" s="15"/>
      <c r="AI2405" s="15"/>
      <c r="AJ2405" s="15"/>
      <c r="AK2405" s="15"/>
      <c r="AL2405" s="15"/>
      <c r="AM2405" s="15"/>
      <c r="AN2405" s="15"/>
      <c r="AO2405" s="15"/>
      <c r="AP2405" s="15"/>
      <c r="AQ2405" s="15"/>
      <c r="AR2405" s="15"/>
      <c r="AS2405" s="15"/>
      <c r="AT2405" s="15"/>
      <c r="AU2405" s="15"/>
      <c r="AV2405" s="15"/>
      <c r="AW2405" s="15"/>
      <c r="AX2405" s="15"/>
      <c r="AY2405" s="15"/>
      <c r="AZ2405" s="10">
        <v>1</v>
      </c>
      <c r="BA2405" t="s">
        <v>22</v>
      </c>
      <c r="BB2405" t="s">
        <v>88</v>
      </c>
      <c r="BD2405" s="39" t="str">
        <f t="shared" si="75"/>
        <v>01/245121114CTokopedia</v>
      </c>
    </row>
    <row r="2406" spans="2:56" ht="13.5" customHeight="1" x14ac:dyDescent="0.35">
      <c r="B2406" s="10" t="s">
        <v>17</v>
      </c>
      <c r="C2406" s="10" t="s">
        <v>2517</v>
      </c>
      <c r="D2406" s="10" t="s">
        <v>549</v>
      </c>
      <c r="E2406" s="10" t="s">
        <v>194</v>
      </c>
      <c r="F2406" s="10" t="s">
        <v>623</v>
      </c>
      <c r="G2406" s="137">
        <v>176841469</v>
      </c>
      <c r="H2406" s="10"/>
      <c r="I2406" s="10">
        <v>4902430401135</v>
      </c>
      <c r="J2406" s="10" t="s">
        <v>7278</v>
      </c>
      <c r="K2406" s="10" t="s">
        <v>7279</v>
      </c>
      <c r="L2406" s="98">
        <f>IFERROR(VLOOKUP($F2406&amp;$C2406,Sales!$J:$W,9,0),0)</f>
        <v>1979999.9999999998</v>
      </c>
      <c r="M2406" s="98">
        <f>IFERROR(VLOOKUP($F2406&amp;$C2406,Sales!$J:$W,10,0),0)</f>
        <v>1800000</v>
      </c>
      <c r="N2406" s="98">
        <f>IFERROR(VLOOKUP($F2406&amp;$C2406,Sales!$J:$W,11,0),0)</f>
        <v>5940000</v>
      </c>
      <c r="O2406" s="98">
        <f>IFERROR(VLOOKUP($F2406&amp;$C2406,Sales!$J:$W,12,0),0)</f>
        <v>36</v>
      </c>
      <c r="P2406" s="98">
        <f>IFERROR(VLOOKUP($F2406&amp;$C2406,Sales!$J:$W,13,0),0)</f>
        <v>3240000</v>
      </c>
      <c r="Q2406" s="98">
        <f>IFERROR(VLOOKUP($F2406&amp;$C2406,Sales!$A:$H,7,0),0)</f>
        <v>179999.99999999997</v>
      </c>
      <c r="R2406" s="41">
        <f t="shared" si="74"/>
        <v>1</v>
      </c>
      <c r="S2406" s="15">
        <v>1</v>
      </c>
      <c r="T2406" s="15"/>
      <c r="U2406" s="15"/>
      <c r="V2406" s="15">
        <v>1</v>
      </c>
      <c r="W2406" s="15">
        <v>1</v>
      </c>
      <c r="X2406" s="15">
        <v>1</v>
      </c>
      <c r="Y2406" s="41">
        <v>1</v>
      </c>
      <c r="Z2406" s="41">
        <v>1</v>
      </c>
      <c r="AA2406" s="41"/>
      <c r="AB2406" s="15"/>
      <c r="AC2406" s="15"/>
      <c r="AD2406" s="15"/>
      <c r="AE2406" s="15"/>
      <c r="AF2406" s="15"/>
      <c r="AG2406" s="15"/>
      <c r="AH2406" s="15"/>
      <c r="AI2406" s="15"/>
      <c r="AJ2406" s="15"/>
      <c r="AK2406" s="15"/>
      <c r="AL2406" s="15"/>
      <c r="AM2406" s="15"/>
      <c r="AN2406" s="15"/>
      <c r="AO2406" s="15"/>
      <c r="AP2406" s="15"/>
      <c r="AQ2406" s="15"/>
      <c r="AR2406" s="15"/>
      <c r="AS2406" s="15"/>
      <c r="AT2406" s="15"/>
      <c r="AU2406" s="15"/>
      <c r="AV2406" s="15"/>
      <c r="AW2406" s="15"/>
      <c r="AX2406" s="82"/>
      <c r="AY2406" s="82"/>
      <c r="AZ2406" s="10">
        <v>1</v>
      </c>
      <c r="BA2406" t="s">
        <v>22</v>
      </c>
      <c r="BB2406" t="s">
        <v>23</v>
      </c>
      <c r="BD2406" s="39" t="str">
        <f t="shared" si="75"/>
        <v>01/245121114NTokopedia</v>
      </c>
    </row>
    <row r="2407" spans="2:56" ht="13.5" customHeight="1" x14ac:dyDescent="0.35">
      <c r="B2407" s="10" t="s">
        <v>17</v>
      </c>
      <c r="C2407" s="10" t="s">
        <v>2517</v>
      </c>
      <c r="D2407" s="10" t="s">
        <v>549</v>
      </c>
      <c r="E2407" s="10" t="s">
        <v>194</v>
      </c>
      <c r="F2407" s="10" t="s">
        <v>591</v>
      </c>
      <c r="G2407" s="137">
        <v>176841675</v>
      </c>
      <c r="H2407" s="10"/>
      <c r="I2407" s="10">
        <v>4902430399340</v>
      </c>
      <c r="J2407" s="10" t="s">
        <v>7280</v>
      </c>
      <c r="K2407" s="10" t="s">
        <v>3027</v>
      </c>
      <c r="L2407" s="98">
        <f>IFERROR(VLOOKUP($F2407&amp;$C2407,Sales!$J:$W,9,0),0)</f>
        <v>629999.99999999988</v>
      </c>
      <c r="M2407" s="98">
        <f>IFERROR(VLOOKUP($F2407&amp;$C2407,Sales!$J:$W,10,0),0)</f>
        <v>719999.99999999988</v>
      </c>
      <c r="N2407" s="98">
        <f>IFERROR(VLOOKUP($F2407&amp;$C2407,Sales!$J:$W,11,0),0)</f>
        <v>449999.99999999988</v>
      </c>
      <c r="O2407" s="98">
        <f>IFERROR(VLOOKUP($F2407&amp;$C2407,Sales!$J:$W,12,0),0)</f>
        <v>6.666666666666667</v>
      </c>
      <c r="P2407" s="98">
        <f>IFERROR(VLOOKUP($F2407&amp;$C2407,Sales!$J:$W,13,0),0)</f>
        <v>599999.99999999988</v>
      </c>
      <c r="Q2407" s="98">
        <f>IFERROR(VLOOKUP($F2407&amp;$C2407,Sales!$A:$H,7,0),0)</f>
        <v>0</v>
      </c>
      <c r="R2407" s="41">
        <f t="shared" si="74"/>
        <v>1</v>
      </c>
      <c r="S2407" s="15">
        <v>1</v>
      </c>
      <c r="T2407" s="15"/>
      <c r="U2407" s="15"/>
      <c r="V2407" s="15">
        <v>1</v>
      </c>
      <c r="W2407" s="15">
        <v>1</v>
      </c>
      <c r="X2407" s="15">
        <v>1</v>
      </c>
      <c r="Y2407" s="41">
        <v>1</v>
      </c>
      <c r="Z2407" s="41">
        <v>1</v>
      </c>
      <c r="AA2407" s="41"/>
      <c r="AB2407" s="15"/>
      <c r="AC2407" s="15"/>
      <c r="AD2407" s="15"/>
      <c r="AE2407" s="15"/>
      <c r="AF2407" s="15"/>
      <c r="AG2407" s="15"/>
      <c r="AH2407" s="15"/>
      <c r="AI2407" s="15"/>
      <c r="AJ2407" s="15"/>
      <c r="AK2407" s="15"/>
      <c r="AL2407" s="15"/>
      <c r="AM2407" s="15"/>
      <c r="AN2407" s="15"/>
      <c r="AO2407" s="15"/>
      <c r="AP2407" s="15"/>
      <c r="AQ2407" s="15"/>
      <c r="AR2407" s="15"/>
      <c r="AS2407" s="15"/>
      <c r="AT2407" s="15"/>
      <c r="AU2407" s="15"/>
      <c r="AV2407" s="15"/>
      <c r="AW2407" s="15"/>
      <c r="AX2407" s="82"/>
      <c r="AY2407" s="82"/>
      <c r="AZ2407" s="10">
        <v>1</v>
      </c>
      <c r="BA2407" t="s">
        <v>22</v>
      </c>
      <c r="BB2407" t="s">
        <v>23</v>
      </c>
      <c r="BD2407" s="39" t="str">
        <f t="shared" si="75"/>
        <v>01/245121114OTokopedia</v>
      </c>
    </row>
    <row r="2408" spans="2:56" ht="13.5" customHeight="1" x14ac:dyDescent="0.35">
      <c r="B2408" s="10" t="s">
        <v>17</v>
      </c>
      <c r="C2408" s="10" t="s">
        <v>2517</v>
      </c>
      <c r="D2408" s="10" t="s">
        <v>549</v>
      </c>
      <c r="E2408" s="10" t="s">
        <v>194</v>
      </c>
      <c r="F2408" s="10" t="s">
        <v>621</v>
      </c>
      <c r="G2408" s="137">
        <v>176841579</v>
      </c>
      <c r="H2408" s="10"/>
      <c r="I2408" s="10">
        <v>4902430401111</v>
      </c>
      <c r="J2408" s="10" t="s">
        <v>7281</v>
      </c>
      <c r="K2408" s="10" t="s">
        <v>7282</v>
      </c>
      <c r="L2408" s="98">
        <f>IFERROR(VLOOKUP($F2408&amp;$C2408,Sales!$J:$W,9,0),0)</f>
        <v>2250000</v>
      </c>
      <c r="M2408" s="98">
        <f>IFERROR(VLOOKUP($F2408&amp;$C2408,Sales!$J:$W,10,0),0)</f>
        <v>1349999.9999999998</v>
      </c>
      <c r="N2408" s="98">
        <f>IFERROR(VLOOKUP($F2408&amp;$C2408,Sales!$J:$W,11,0),0)</f>
        <v>5039999.9999999991</v>
      </c>
      <c r="O2408" s="98">
        <f>IFERROR(VLOOKUP($F2408&amp;$C2408,Sales!$J:$W,12,0),0)</f>
        <v>32</v>
      </c>
      <c r="P2408" s="98">
        <f>IFERROR(VLOOKUP($F2408&amp;$C2408,Sales!$J:$W,13,0),0)</f>
        <v>2880000</v>
      </c>
      <c r="Q2408" s="98">
        <f>IFERROR(VLOOKUP($F2408&amp;$C2408,Sales!$A:$H,7,0),0)</f>
        <v>89999.999999999985</v>
      </c>
      <c r="R2408" s="41">
        <f t="shared" si="74"/>
        <v>1</v>
      </c>
      <c r="S2408" s="15">
        <v>1</v>
      </c>
      <c r="T2408" s="15"/>
      <c r="U2408" s="15"/>
      <c r="V2408" s="15">
        <v>1</v>
      </c>
      <c r="W2408" s="15">
        <v>1</v>
      </c>
      <c r="X2408" s="15">
        <v>1</v>
      </c>
      <c r="Y2408" s="41">
        <v>1</v>
      </c>
      <c r="Z2408" s="41">
        <v>1</v>
      </c>
      <c r="AA2408" s="41"/>
      <c r="AB2408" s="15"/>
      <c r="AC2408" s="15"/>
      <c r="AD2408" s="15"/>
      <c r="AE2408" s="15"/>
      <c r="AF2408" s="15"/>
      <c r="AG2408" s="15"/>
      <c r="AH2408" s="15"/>
      <c r="AI2408" s="15"/>
      <c r="AJ2408" s="15"/>
      <c r="AK2408" s="15"/>
      <c r="AL2408" s="15"/>
      <c r="AM2408" s="15"/>
      <c r="AN2408" s="15"/>
      <c r="AO2408" s="15"/>
      <c r="AP2408" s="15"/>
      <c r="AQ2408" s="15"/>
      <c r="AR2408" s="15"/>
      <c r="AS2408" s="15"/>
      <c r="AT2408" s="15"/>
      <c r="AU2408" s="15"/>
      <c r="AV2408" s="15"/>
      <c r="AW2408" s="15"/>
      <c r="AX2408" s="82"/>
      <c r="AY2408" s="82"/>
      <c r="AZ2408" s="10">
        <v>1</v>
      </c>
      <c r="BA2408" t="s">
        <v>22</v>
      </c>
      <c r="BB2408" t="s">
        <v>23</v>
      </c>
      <c r="BD2408" s="39" t="str">
        <f t="shared" si="75"/>
        <v>01/245121114QTokopedia</v>
      </c>
    </row>
    <row r="2409" spans="2:56" ht="13.5" customHeight="1" x14ac:dyDescent="0.35">
      <c r="B2409" s="10" t="s">
        <v>17</v>
      </c>
      <c r="C2409" s="10" t="s">
        <v>2517</v>
      </c>
      <c r="D2409" s="10" t="s">
        <v>549</v>
      </c>
      <c r="E2409" s="10" t="s">
        <v>194</v>
      </c>
      <c r="F2409" s="10" t="s">
        <v>617</v>
      </c>
      <c r="G2409" s="137">
        <v>257022449</v>
      </c>
      <c r="H2409" s="10"/>
      <c r="I2409" s="10">
        <v>4902430792240</v>
      </c>
      <c r="J2409" s="10" t="s">
        <v>7283</v>
      </c>
      <c r="K2409" s="10" t="s">
        <v>7284</v>
      </c>
      <c r="L2409" s="98">
        <f>IFERROR(VLOOKUP($F2409&amp;$C2409,Sales!$J:$W,9,0),0)</f>
        <v>5940000</v>
      </c>
      <c r="M2409" s="98">
        <f>IFERROR(VLOOKUP($F2409&amp;$C2409,Sales!$J:$W,10,0),0)</f>
        <v>2340000</v>
      </c>
      <c r="N2409" s="98">
        <f>IFERROR(VLOOKUP($F2409&amp;$C2409,Sales!$J:$W,11,0),0)</f>
        <v>2250000</v>
      </c>
      <c r="O2409" s="98">
        <f>IFERROR(VLOOKUP($F2409&amp;$C2409,Sales!$J:$W,12,0),0)</f>
        <v>39</v>
      </c>
      <c r="P2409" s="98">
        <f>IFERROR(VLOOKUP($F2409&amp;$C2409,Sales!$J:$W,13,0),0)</f>
        <v>3510000</v>
      </c>
      <c r="Q2409" s="98">
        <f>IFERROR(VLOOKUP($F2409&amp;$C2409,Sales!$A:$H,7,0),0)</f>
        <v>990000</v>
      </c>
      <c r="R2409" s="41">
        <f t="shared" si="74"/>
        <v>1</v>
      </c>
      <c r="S2409" s="15">
        <v>1</v>
      </c>
      <c r="T2409" s="15"/>
      <c r="U2409" s="15"/>
      <c r="V2409" s="15">
        <v>1</v>
      </c>
      <c r="W2409" s="15">
        <v>1</v>
      </c>
      <c r="X2409" s="15">
        <v>1</v>
      </c>
      <c r="Y2409" s="41">
        <v>1</v>
      </c>
      <c r="Z2409" s="41">
        <v>1</v>
      </c>
      <c r="AA2409" s="41"/>
      <c r="AB2409" s="15"/>
      <c r="AC2409" s="15"/>
      <c r="AD2409" s="15"/>
      <c r="AE2409" s="15"/>
      <c r="AF2409" s="15"/>
      <c r="AG2409" s="15"/>
      <c r="AH2409" s="15"/>
      <c r="AI2409" s="15"/>
      <c r="AJ2409" s="15"/>
      <c r="AK2409" s="15"/>
      <c r="AL2409" s="15"/>
      <c r="AM2409" s="15"/>
      <c r="AN2409" s="15"/>
      <c r="AO2409" s="15"/>
      <c r="AP2409" s="15"/>
      <c r="AQ2409" s="15"/>
      <c r="AR2409" s="15"/>
      <c r="AS2409" s="15"/>
      <c r="AT2409" s="15"/>
      <c r="AU2409" s="15"/>
      <c r="AV2409" s="15"/>
      <c r="AW2409" s="15"/>
      <c r="AX2409" s="82"/>
      <c r="AY2409" s="82"/>
      <c r="AZ2409" s="10">
        <v>1</v>
      </c>
      <c r="BA2409" t="s">
        <v>22</v>
      </c>
      <c r="BB2409" t="s">
        <v>23</v>
      </c>
      <c r="BD2409" s="39" t="str">
        <f t="shared" si="75"/>
        <v>01/245121114STokopedia</v>
      </c>
    </row>
    <row r="2410" spans="2:56" ht="13.5" customHeight="1" x14ac:dyDescent="0.35">
      <c r="B2410" s="10" t="s">
        <v>17</v>
      </c>
      <c r="C2410" s="10" t="s">
        <v>2517</v>
      </c>
      <c r="D2410" s="10" t="s">
        <v>549</v>
      </c>
      <c r="E2410" s="10" t="s">
        <v>194</v>
      </c>
      <c r="F2410" s="10" t="s">
        <v>638</v>
      </c>
      <c r="G2410" s="137">
        <v>719281738</v>
      </c>
      <c r="H2410" s="10"/>
      <c r="I2410" s="10">
        <v>4902430459617</v>
      </c>
      <c r="J2410" s="10" t="s">
        <v>7285</v>
      </c>
      <c r="K2410" s="10" t="s">
        <v>7286</v>
      </c>
      <c r="L2410" s="98">
        <f>IFERROR(VLOOKUP($F2410&amp;$C2410,Sales!$J:$W,9,0),0)</f>
        <v>10761621.621621609</v>
      </c>
      <c r="M2410" s="98">
        <f>IFERROR(VLOOKUP($F2410&amp;$C2410,Sales!$J:$W,10,0),0)</f>
        <v>9760540.5405405294</v>
      </c>
      <c r="N2410" s="98">
        <f>IFERROR(VLOOKUP($F2410&amp;$C2410,Sales!$J:$W,11,0),0)</f>
        <v>9760540.5405405294</v>
      </c>
      <c r="O2410" s="98">
        <f>IFERROR(VLOOKUP($F2410&amp;$C2410,Sales!$J:$W,12,0),0)</f>
        <v>80.666666666666671</v>
      </c>
      <c r="P2410" s="98">
        <f>IFERROR(VLOOKUP($F2410&amp;$C2410,Sales!$J:$W,13,0),0)</f>
        <v>10094234.234234223</v>
      </c>
      <c r="Q2410" s="98">
        <f>IFERROR(VLOOKUP($F2410&amp;$C2410,Sales!$A:$H,7,0),0)</f>
        <v>1501621.6216216215</v>
      </c>
      <c r="R2410" s="41">
        <f t="shared" si="74"/>
        <v>1</v>
      </c>
      <c r="S2410" s="15">
        <v>1</v>
      </c>
      <c r="T2410" s="15"/>
      <c r="U2410" s="15"/>
      <c r="V2410" s="15">
        <v>1</v>
      </c>
      <c r="W2410" s="15">
        <v>1</v>
      </c>
      <c r="X2410" s="15">
        <v>1</v>
      </c>
      <c r="Y2410" s="41">
        <v>1</v>
      </c>
      <c r="Z2410" s="41">
        <v>1</v>
      </c>
      <c r="AA2410" s="41"/>
      <c r="AB2410" s="15"/>
      <c r="AC2410" s="15"/>
      <c r="AD2410" s="15"/>
      <c r="AE2410" s="15"/>
      <c r="AF2410" s="15"/>
      <c r="AG2410" s="15"/>
      <c r="AH2410" s="15"/>
      <c r="AI2410" s="15"/>
      <c r="AJ2410" s="15"/>
      <c r="AK2410" s="15"/>
      <c r="AL2410" s="15"/>
      <c r="AM2410" s="15"/>
      <c r="AN2410" s="15"/>
      <c r="AO2410" s="15"/>
      <c r="AP2410" s="15"/>
      <c r="AQ2410" s="15"/>
      <c r="AR2410" s="15"/>
      <c r="AS2410" s="15"/>
      <c r="AT2410" s="15"/>
      <c r="AU2410" s="15"/>
      <c r="AV2410" s="15"/>
      <c r="AW2410" s="15"/>
      <c r="AX2410" s="82"/>
      <c r="AY2410" s="82"/>
      <c r="AZ2410" s="10">
        <v>1</v>
      </c>
      <c r="BA2410" t="s">
        <v>13952</v>
      </c>
      <c r="BB2410" t="s">
        <v>23</v>
      </c>
      <c r="BD2410" s="39" t="str">
        <f t="shared" si="75"/>
        <v>01/245121114UTokopedia</v>
      </c>
    </row>
    <row r="2411" spans="2:56" ht="13.5" customHeight="1" x14ac:dyDescent="0.35">
      <c r="B2411" s="10" t="s">
        <v>17</v>
      </c>
      <c r="C2411" s="10" t="s">
        <v>2517</v>
      </c>
      <c r="D2411" s="10" t="s">
        <v>549</v>
      </c>
      <c r="E2411" s="10" t="s">
        <v>194</v>
      </c>
      <c r="F2411" s="10" t="s">
        <v>642</v>
      </c>
      <c r="G2411" s="137">
        <v>722620706</v>
      </c>
      <c r="H2411" s="10"/>
      <c r="I2411" s="10">
        <v>4902430459624</v>
      </c>
      <c r="J2411" s="10" t="s">
        <v>7287</v>
      </c>
      <c r="K2411" s="10" t="s">
        <v>7288</v>
      </c>
      <c r="L2411" s="98">
        <f>IFERROR(VLOOKUP($F2411&amp;$C2411,Sales!$J:$W,9,0),0)</f>
        <v>6256756.7567567527</v>
      </c>
      <c r="M2411" s="98">
        <f>IFERROR(VLOOKUP($F2411&amp;$C2411,Sales!$J:$W,10,0),0)</f>
        <v>5005405.405405404</v>
      </c>
      <c r="N2411" s="98">
        <f>IFERROR(VLOOKUP($F2411&amp;$C2411,Sales!$J:$W,11,0),0)</f>
        <v>8008648.6486486411</v>
      </c>
      <c r="O2411" s="98">
        <f>IFERROR(VLOOKUP($F2411&amp;$C2411,Sales!$J:$W,12,0),0)</f>
        <v>51.333333333333336</v>
      </c>
      <c r="P2411" s="98">
        <f>IFERROR(VLOOKUP($F2411&amp;$C2411,Sales!$J:$W,13,0),0)</f>
        <v>6423603.6036035987</v>
      </c>
      <c r="Q2411" s="98">
        <f>IFERROR(VLOOKUP($F2411&amp;$C2411,Sales!$A:$H,7,0),0)</f>
        <v>500540.54054054047</v>
      </c>
      <c r="R2411" s="41">
        <f t="shared" si="74"/>
        <v>1</v>
      </c>
      <c r="S2411" s="15">
        <v>1</v>
      </c>
      <c r="T2411" s="15"/>
      <c r="U2411" s="15"/>
      <c r="V2411" s="15">
        <v>1</v>
      </c>
      <c r="W2411" s="15">
        <v>1</v>
      </c>
      <c r="X2411" s="15">
        <v>1</v>
      </c>
      <c r="Y2411" s="41">
        <v>1</v>
      </c>
      <c r="Z2411" s="41">
        <v>1</v>
      </c>
      <c r="AA2411" s="41"/>
      <c r="AB2411" s="15"/>
      <c r="AC2411" s="15"/>
      <c r="AD2411" s="15"/>
      <c r="AE2411" s="15"/>
      <c r="AF2411" s="15"/>
      <c r="AG2411" s="15"/>
      <c r="AH2411" s="15"/>
      <c r="AI2411" s="15"/>
      <c r="AJ2411" s="15"/>
      <c r="AK2411" s="15"/>
      <c r="AL2411" s="15"/>
      <c r="AM2411" s="15"/>
      <c r="AN2411" s="15"/>
      <c r="AO2411" s="15"/>
      <c r="AP2411" s="15"/>
      <c r="AQ2411" s="15"/>
      <c r="AR2411" s="15"/>
      <c r="AS2411" s="15"/>
      <c r="AT2411" s="15"/>
      <c r="AU2411" s="15"/>
      <c r="AV2411" s="15"/>
      <c r="AW2411" s="15"/>
      <c r="AX2411" s="82"/>
      <c r="AY2411" s="82"/>
      <c r="AZ2411" s="10">
        <v>1</v>
      </c>
      <c r="BA2411" t="s">
        <v>22</v>
      </c>
      <c r="BB2411" t="s">
        <v>23</v>
      </c>
      <c r="BD2411" s="39" t="str">
        <f t="shared" si="75"/>
        <v>01/245121114VTokopedia</v>
      </c>
    </row>
    <row r="2412" spans="2:56" ht="13.5" customHeight="1" x14ac:dyDescent="0.35">
      <c r="B2412" s="10" t="s">
        <v>17</v>
      </c>
      <c r="C2412" s="10" t="s">
        <v>2517</v>
      </c>
      <c r="D2412" s="10" t="s">
        <v>549</v>
      </c>
      <c r="E2412" s="10" t="s">
        <v>194</v>
      </c>
      <c r="F2412" s="10" t="s">
        <v>645</v>
      </c>
      <c r="G2412" s="137">
        <v>732849652</v>
      </c>
      <c r="H2412" s="10"/>
      <c r="I2412" s="10">
        <v>4902430889353</v>
      </c>
      <c r="J2412" s="10" t="s">
        <v>7289</v>
      </c>
      <c r="K2412" s="10" t="s">
        <v>7290</v>
      </c>
      <c r="L2412" s="98">
        <f>IFERROR(VLOOKUP($F2412&amp;$C2412,Sales!$J:$W,9,0),0)</f>
        <v>31659189.189189229</v>
      </c>
      <c r="M2412" s="98">
        <f>IFERROR(VLOOKUP($F2412&amp;$C2412,Sales!$J:$W,10,0),0)</f>
        <v>32034594.594594657</v>
      </c>
      <c r="N2412" s="98">
        <f>IFERROR(VLOOKUP($F2412&amp;$C2412,Sales!$J:$W,11,0),0)</f>
        <v>37040000.00000006</v>
      </c>
      <c r="O2412" s="98">
        <f>IFERROR(VLOOKUP($F2412&amp;$C2412,Sales!$J:$W,12,0),0)</f>
        <v>268.33333333333331</v>
      </c>
      <c r="P2412" s="98">
        <f>IFERROR(VLOOKUP($F2412&amp;$C2412,Sales!$J:$W,13,0),0)</f>
        <v>33577927.927927978</v>
      </c>
      <c r="Q2412" s="98">
        <f>IFERROR(VLOOKUP($F2412&amp;$C2412,Sales!$A:$H,7,0),0)</f>
        <v>1501621.6216216215</v>
      </c>
      <c r="R2412" s="41">
        <f t="shared" si="74"/>
        <v>1</v>
      </c>
      <c r="S2412" s="15">
        <v>1</v>
      </c>
      <c r="T2412" s="15"/>
      <c r="U2412" s="15"/>
      <c r="V2412" s="15">
        <v>1</v>
      </c>
      <c r="W2412" s="15">
        <v>1</v>
      </c>
      <c r="X2412" s="15">
        <v>1</v>
      </c>
      <c r="Y2412" s="41">
        <v>1</v>
      </c>
      <c r="Z2412" s="41">
        <v>1</v>
      </c>
      <c r="AA2412" s="41"/>
      <c r="AB2412" s="15"/>
      <c r="AC2412" s="15"/>
      <c r="AD2412" s="15"/>
      <c r="AE2412" s="15"/>
      <c r="AF2412" s="15"/>
      <c r="AG2412" s="15"/>
      <c r="AH2412" s="15"/>
      <c r="AI2412" s="15"/>
      <c r="AJ2412" s="15"/>
      <c r="AK2412" s="15"/>
      <c r="AL2412" s="15"/>
      <c r="AM2412" s="15"/>
      <c r="AN2412" s="15"/>
      <c r="AO2412" s="15"/>
      <c r="AP2412" s="15"/>
      <c r="AQ2412" s="15"/>
      <c r="AR2412" s="15"/>
      <c r="AS2412" s="15"/>
      <c r="AT2412" s="15"/>
      <c r="AU2412" s="15"/>
      <c r="AV2412" s="15"/>
      <c r="AW2412" s="15"/>
      <c r="AX2412" s="82"/>
      <c r="AY2412" s="82"/>
      <c r="AZ2412" s="10">
        <v>1</v>
      </c>
      <c r="BA2412" t="s">
        <v>13952</v>
      </c>
      <c r="BB2412" t="s">
        <v>23</v>
      </c>
      <c r="BD2412" s="39" t="str">
        <f t="shared" si="75"/>
        <v>01/245121114WTokopedia</v>
      </c>
    </row>
    <row r="2413" spans="2:56" ht="13.5" customHeight="1" x14ac:dyDescent="0.35">
      <c r="B2413" s="10" t="s">
        <v>17</v>
      </c>
      <c r="C2413" s="10" t="s">
        <v>2517</v>
      </c>
      <c r="D2413" s="10" t="s">
        <v>549</v>
      </c>
      <c r="E2413" s="10" t="s">
        <v>194</v>
      </c>
      <c r="F2413" s="10" t="s">
        <v>599</v>
      </c>
      <c r="G2413" s="137">
        <v>176842091</v>
      </c>
      <c r="H2413" s="10"/>
      <c r="I2413" s="10">
        <v>4902430596268</v>
      </c>
      <c r="J2413" s="10" t="s">
        <v>7291</v>
      </c>
      <c r="K2413" s="10" t="s">
        <v>7292</v>
      </c>
      <c r="L2413" s="98">
        <f>IFERROR(VLOOKUP($F2413&amp;$C2413,Sales!$J:$W,9,0),0)</f>
        <v>46350000</v>
      </c>
      <c r="M2413" s="98">
        <f>IFERROR(VLOOKUP($F2413&amp;$C2413,Sales!$J:$W,10,0),0)</f>
        <v>49140000</v>
      </c>
      <c r="N2413" s="98">
        <f>IFERROR(VLOOKUP($F2413&amp;$C2413,Sales!$J:$W,11,0),0)</f>
        <v>80820000</v>
      </c>
      <c r="O2413" s="98">
        <f>IFERROR(VLOOKUP($F2413&amp;$C2413,Sales!$J:$W,12,0),0)</f>
        <v>653</v>
      </c>
      <c r="P2413" s="98">
        <f>IFERROR(VLOOKUP($F2413&amp;$C2413,Sales!$J:$W,13,0),0)</f>
        <v>58770000</v>
      </c>
      <c r="Q2413" s="98">
        <f>IFERROR(VLOOKUP($F2413&amp;$C2413,Sales!$A:$H,7,0),0)</f>
        <v>2070000</v>
      </c>
      <c r="R2413" s="41">
        <f t="shared" si="74"/>
        <v>1</v>
      </c>
      <c r="S2413" s="15">
        <v>1</v>
      </c>
      <c r="T2413" s="15"/>
      <c r="U2413" s="15"/>
      <c r="V2413" s="15">
        <v>1</v>
      </c>
      <c r="W2413" s="15">
        <v>1</v>
      </c>
      <c r="X2413" s="15">
        <v>1</v>
      </c>
      <c r="Y2413" s="41">
        <v>1</v>
      </c>
      <c r="Z2413" s="41">
        <v>1</v>
      </c>
      <c r="AA2413" s="41"/>
      <c r="AB2413" s="15"/>
      <c r="AC2413" s="15"/>
      <c r="AD2413" s="15"/>
      <c r="AE2413" s="15"/>
      <c r="AF2413" s="15"/>
      <c r="AG2413" s="15"/>
      <c r="AH2413" s="15"/>
      <c r="AI2413" s="15"/>
      <c r="AJ2413" s="15"/>
      <c r="AK2413" s="15"/>
      <c r="AL2413" s="15"/>
      <c r="AM2413" s="15"/>
      <c r="AN2413" s="15"/>
      <c r="AO2413" s="15"/>
      <c r="AP2413" s="15"/>
      <c r="AQ2413" s="15"/>
      <c r="AR2413" s="15"/>
      <c r="AS2413" s="15"/>
      <c r="AT2413" s="15"/>
      <c r="AU2413" s="15"/>
      <c r="AV2413" s="15"/>
      <c r="AW2413" s="15"/>
      <c r="AX2413" s="82"/>
      <c r="AY2413" s="82"/>
      <c r="AZ2413" s="10">
        <v>1</v>
      </c>
      <c r="BA2413" t="s">
        <v>13952</v>
      </c>
      <c r="BB2413" t="s">
        <v>23</v>
      </c>
      <c r="BD2413" s="39" t="str">
        <f t="shared" si="75"/>
        <v>01/245121115CTokopedia</v>
      </c>
    </row>
    <row r="2414" spans="2:56" ht="13.5" customHeight="1" x14ac:dyDescent="0.35">
      <c r="B2414" s="10" t="s">
        <v>17</v>
      </c>
      <c r="C2414" s="10" t="s">
        <v>2517</v>
      </c>
      <c r="D2414" s="10" t="s">
        <v>549</v>
      </c>
      <c r="E2414" s="10" t="s">
        <v>194</v>
      </c>
      <c r="F2414" s="10" t="s">
        <v>626</v>
      </c>
      <c r="G2414" s="137">
        <v>176841493</v>
      </c>
      <c r="H2414" s="10"/>
      <c r="I2414" s="10">
        <v>4902430404716</v>
      </c>
      <c r="J2414" s="10" t="s">
        <v>7293</v>
      </c>
      <c r="K2414" s="10" t="s">
        <v>7294</v>
      </c>
      <c r="L2414" s="98">
        <f>IFERROR(VLOOKUP($F2414&amp;$C2414,Sales!$J:$W,9,0),0)</f>
        <v>65676666.666666329</v>
      </c>
      <c r="M2414" s="98">
        <f>IFERROR(VLOOKUP($F2414&amp;$C2414,Sales!$J:$W,10,0),0)</f>
        <v>44480540.540540367</v>
      </c>
      <c r="N2414" s="98">
        <f>IFERROR(VLOOKUP($F2414&amp;$C2414,Sales!$J:$W,11,0),0)</f>
        <v>72150360.360360116</v>
      </c>
      <c r="O2414" s="98">
        <f>IFERROR(VLOOKUP($F2414&amp;$C2414,Sales!$J:$W,12,0),0)</f>
        <v>582</v>
      </c>
      <c r="P2414" s="98">
        <f>IFERROR(VLOOKUP($F2414&amp;$C2414,Sales!$J:$W,13,0),0)</f>
        <v>60769189.189188935</v>
      </c>
      <c r="Q2414" s="98">
        <f>IFERROR(VLOOKUP($F2414&amp;$C2414,Sales!$A:$H,7,0),0)</f>
        <v>1775045.0450450452</v>
      </c>
      <c r="R2414" s="41">
        <f t="shared" si="74"/>
        <v>1</v>
      </c>
      <c r="S2414" s="15">
        <v>1</v>
      </c>
      <c r="T2414" s="15"/>
      <c r="U2414" s="15"/>
      <c r="V2414" s="15">
        <v>1</v>
      </c>
      <c r="W2414" s="15">
        <v>1</v>
      </c>
      <c r="X2414" s="15">
        <v>1</v>
      </c>
      <c r="Y2414" s="41">
        <v>1</v>
      </c>
      <c r="Z2414" s="41">
        <v>1</v>
      </c>
      <c r="AA2414" s="41"/>
      <c r="AB2414" s="15"/>
      <c r="AC2414" s="15"/>
      <c r="AD2414" s="15"/>
      <c r="AE2414" s="15"/>
      <c r="AF2414" s="15"/>
      <c r="AG2414" s="15"/>
      <c r="AH2414" s="15"/>
      <c r="AI2414" s="15"/>
      <c r="AJ2414" s="15"/>
      <c r="AK2414" s="15"/>
      <c r="AL2414" s="15"/>
      <c r="AM2414" s="15"/>
      <c r="AN2414" s="15"/>
      <c r="AO2414" s="15"/>
      <c r="AP2414" s="15"/>
      <c r="AQ2414" s="15"/>
      <c r="AR2414" s="15"/>
      <c r="AS2414" s="15"/>
      <c r="AT2414" s="15"/>
      <c r="AU2414" s="15"/>
      <c r="AV2414" s="15"/>
      <c r="AW2414" s="15"/>
      <c r="AX2414" s="82"/>
      <c r="AY2414" s="82"/>
      <c r="AZ2414" s="10">
        <v>1</v>
      </c>
      <c r="BA2414" t="s">
        <v>13952</v>
      </c>
      <c r="BB2414" t="s">
        <v>23</v>
      </c>
      <c r="BD2414" s="39" t="str">
        <f t="shared" si="75"/>
        <v>01/245121115GTokopedia</v>
      </c>
    </row>
    <row r="2415" spans="2:56" ht="13.5" customHeight="1" x14ac:dyDescent="0.35">
      <c r="B2415" s="10" t="s">
        <v>17</v>
      </c>
      <c r="C2415" s="10" t="s">
        <v>2517</v>
      </c>
      <c r="D2415" s="10" t="s">
        <v>549</v>
      </c>
      <c r="E2415" s="10" t="s">
        <v>194</v>
      </c>
      <c r="F2415" s="10" t="s">
        <v>630</v>
      </c>
      <c r="G2415" s="137">
        <v>176841595</v>
      </c>
      <c r="H2415" s="10"/>
      <c r="I2415" s="10">
        <v>4902430404686</v>
      </c>
      <c r="J2415" s="10" t="s">
        <v>7295</v>
      </c>
      <c r="K2415" s="10" t="s">
        <v>6024</v>
      </c>
      <c r="L2415" s="98">
        <f>IFERROR(VLOOKUP($F2415&amp;$C2415,Sales!$J:$W,9,0),0)</f>
        <v>66616396.396396041</v>
      </c>
      <c r="M2415" s="98">
        <f>IFERROR(VLOOKUP($F2415&amp;$C2415,Sales!$J:$W,10,0),0)</f>
        <v>51580720.720720492</v>
      </c>
      <c r="N2415" s="98">
        <f>IFERROR(VLOOKUP($F2415&amp;$C2415,Sales!$J:$W,11,0),0)</f>
        <v>96896576.576576442</v>
      </c>
      <c r="O2415" s="98">
        <f>IFERROR(VLOOKUP($F2415&amp;$C2415,Sales!$J:$W,12,0),0)</f>
        <v>686.66666666666663</v>
      </c>
      <c r="P2415" s="98">
        <f>IFERROR(VLOOKUP($F2415&amp;$C2415,Sales!$J:$W,13,0),0)</f>
        <v>71697897.897897661</v>
      </c>
      <c r="Q2415" s="98">
        <f>IFERROR(VLOOKUP($F2415&amp;$C2415,Sales!$A:$H,7,0),0)</f>
        <v>2401531.5315315314</v>
      </c>
      <c r="R2415" s="41">
        <f t="shared" si="74"/>
        <v>1</v>
      </c>
      <c r="S2415" s="15">
        <v>1</v>
      </c>
      <c r="T2415" s="15"/>
      <c r="U2415" s="15"/>
      <c r="V2415" s="15">
        <v>1</v>
      </c>
      <c r="W2415" s="15">
        <v>1</v>
      </c>
      <c r="X2415" s="15">
        <v>1</v>
      </c>
      <c r="Y2415" s="41">
        <v>1</v>
      </c>
      <c r="Z2415" s="41">
        <v>1</v>
      </c>
      <c r="AA2415" s="41"/>
      <c r="AB2415" s="15"/>
      <c r="AC2415" s="15"/>
      <c r="AD2415" s="15"/>
      <c r="AE2415" s="15"/>
      <c r="AF2415" s="15"/>
      <c r="AG2415" s="15"/>
      <c r="AH2415" s="15"/>
      <c r="AI2415" s="15"/>
      <c r="AJ2415" s="15"/>
      <c r="AK2415" s="15"/>
      <c r="AL2415" s="15"/>
      <c r="AM2415" s="15"/>
      <c r="AN2415" s="15"/>
      <c r="AO2415" s="15"/>
      <c r="AP2415" s="15"/>
      <c r="AQ2415" s="15"/>
      <c r="AR2415" s="15"/>
      <c r="AS2415" s="15"/>
      <c r="AT2415" s="15"/>
      <c r="AU2415" s="15"/>
      <c r="AV2415" s="15"/>
      <c r="AW2415" s="15"/>
      <c r="AX2415" s="82"/>
      <c r="AY2415" s="82"/>
      <c r="AZ2415" s="10">
        <v>1</v>
      </c>
      <c r="BA2415" t="s">
        <v>22</v>
      </c>
      <c r="BB2415" t="s">
        <v>23</v>
      </c>
      <c r="BD2415" s="39" t="str">
        <f t="shared" si="75"/>
        <v>01/245121115HTokopedia</v>
      </c>
    </row>
    <row r="2416" spans="2:56" ht="13.5" customHeight="1" x14ac:dyDescent="0.35">
      <c r="B2416" s="10" t="s">
        <v>17</v>
      </c>
      <c r="C2416" s="10" t="s">
        <v>2517</v>
      </c>
      <c r="D2416" s="10" t="s">
        <v>549</v>
      </c>
      <c r="E2416" s="10" t="s">
        <v>194</v>
      </c>
      <c r="F2416" s="10" t="s">
        <v>601</v>
      </c>
      <c r="G2416" s="137">
        <v>176841699</v>
      </c>
      <c r="H2416" s="10"/>
      <c r="I2416" s="10">
        <v>4902430404709</v>
      </c>
      <c r="J2416" s="10" t="s">
        <v>7296</v>
      </c>
      <c r="K2416" s="10" t="s">
        <v>6025</v>
      </c>
      <c r="L2416" s="98">
        <f>IFERROR(VLOOKUP($F2416&amp;$C2416,Sales!$J:$W,9,0),0)</f>
        <v>6160450.4504504474</v>
      </c>
      <c r="M2416" s="98">
        <f>IFERROR(VLOOKUP($F2416&amp;$C2416,Sales!$J:$W,10,0),0)</f>
        <v>3863333.3333333316</v>
      </c>
      <c r="N2416" s="98">
        <f>IFERROR(VLOOKUP($F2416&amp;$C2416,Sales!$J:$W,11,0),0)</f>
        <v>3028018.0180180166</v>
      </c>
      <c r="O2416" s="98">
        <f>IFERROR(VLOOKUP($F2416&amp;$C2416,Sales!$J:$W,12,0),0)</f>
        <v>41.666666666666664</v>
      </c>
      <c r="P2416" s="98">
        <f>IFERROR(VLOOKUP($F2416&amp;$C2416,Sales!$J:$W,13,0),0)</f>
        <v>4350600.6006005984</v>
      </c>
      <c r="Q2416" s="98">
        <f>IFERROR(VLOOKUP($F2416&amp;$C2416,Sales!$A:$H,7,0),0)</f>
        <v>104414.41441441441</v>
      </c>
      <c r="R2416" s="41">
        <f t="shared" si="74"/>
        <v>1</v>
      </c>
      <c r="S2416" s="15">
        <v>1</v>
      </c>
      <c r="T2416" s="15"/>
      <c r="U2416" s="15"/>
      <c r="V2416" s="15">
        <v>1</v>
      </c>
      <c r="W2416" s="15">
        <v>1</v>
      </c>
      <c r="X2416" s="15">
        <v>1</v>
      </c>
      <c r="Y2416" s="41">
        <v>1</v>
      </c>
      <c r="Z2416" s="41">
        <v>1</v>
      </c>
      <c r="AA2416" s="41"/>
      <c r="AB2416" s="15"/>
      <c r="AC2416" s="15"/>
      <c r="AD2416" s="15"/>
      <c r="AE2416" s="15"/>
      <c r="AF2416" s="15"/>
      <c r="AG2416" s="15"/>
      <c r="AH2416" s="15"/>
      <c r="AI2416" s="15"/>
      <c r="AJ2416" s="15"/>
      <c r="AK2416" s="15"/>
      <c r="AL2416" s="15"/>
      <c r="AM2416" s="15"/>
      <c r="AN2416" s="15"/>
      <c r="AO2416" s="15"/>
      <c r="AP2416" s="15"/>
      <c r="AQ2416" s="15"/>
      <c r="AR2416" s="15"/>
      <c r="AS2416" s="15"/>
      <c r="AT2416" s="15"/>
      <c r="AU2416" s="15"/>
      <c r="AV2416" s="15"/>
      <c r="AW2416" s="15"/>
      <c r="AX2416" s="82"/>
      <c r="AY2416" s="82"/>
      <c r="AZ2416" s="10">
        <v>1</v>
      </c>
      <c r="BA2416" t="s">
        <v>22</v>
      </c>
      <c r="BB2416" t="s">
        <v>23</v>
      </c>
      <c r="BD2416" s="39" t="str">
        <f t="shared" si="75"/>
        <v>01/245121115JTokopedia</v>
      </c>
    </row>
    <row r="2417" spans="2:58" ht="13.5" customHeight="1" x14ac:dyDescent="0.35">
      <c r="B2417" s="10" t="s">
        <v>17</v>
      </c>
      <c r="C2417" s="10" t="s">
        <v>2517</v>
      </c>
      <c r="D2417" s="10" t="s">
        <v>549</v>
      </c>
      <c r="E2417" s="10" t="s">
        <v>194</v>
      </c>
      <c r="F2417" s="10" t="s">
        <v>7297</v>
      </c>
      <c r="G2417" s="137">
        <v>205759969</v>
      </c>
      <c r="H2417" s="10"/>
      <c r="I2417" s="10">
        <v>0</v>
      </c>
      <c r="J2417" s="10" t="s">
        <v>7298</v>
      </c>
      <c r="K2417" s="10" t="s">
        <v>7299</v>
      </c>
      <c r="L2417" s="98">
        <f>IFERROR(VLOOKUP($F2417&amp;$C2417,Sales!$J:$W,9,0),0)</f>
        <v>0</v>
      </c>
      <c r="M2417" s="98">
        <f>IFERROR(VLOOKUP($F2417&amp;$C2417,Sales!$J:$W,10,0),0)</f>
        <v>0</v>
      </c>
      <c r="N2417" s="98">
        <f>IFERROR(VLOOKUP($F2417&amp;$C2417,Sales!$J:$W,11,0),0)</f>
        <v>0</v>
      </c>
      <c r="O2417" s="98">
        <f>IFERROR(VLOOKUP($F2417&amp;$C2417,Sales!$J:$W,12,0),0)</f>
        <v>0</v>
      </c>
      <c r="P2417" s="98">
        <f>IFERROR(VLOOKUP($F2417&amp;$C2417,Sales!$J:$W,13,0),0)</f>
        <v>0</v>
      </c>
      <c r="Q2417" s="98">
        <f>IFERROR(VLOOKUP($F2417&amp;$C2417,Sales!$A:$H,7,0),0)</f>
        <v>0</v>
      </c>
      <c r="R2417" s="41" t="str">
        <f t="shared" si="74"/>
        <v>ERROR</v>
      </c>
      <c r="S2417" s="15"/>
      <c r="T2417" s="15"/>
      <c r="U2417" s="15"/>
      <c r="V2417" s="15"/>
      <c r="W2417" s="15"/>
      <c r="X2417" s="15"/>
      <c r="Y2417" s="41"/>
      <c r="Z2417" s="41"/>
      <c r="AA2417" s="41"/>
      <c r="AB2417" s="15"/>
      <c r="AC2417" s="15"/>
      <c r="AD2417" s="15"/>
      <c r="AE2417" s="15"/>
      <c r="AF2417" s="15"/>
      <c r="AG2417" s="15"/>
      <c r="AH2417" s="15"/>
      <c r="AI2417" s="15"/>
      <c r="AJ2417" s="15"/>
      <c r="AK2417" s="15"/>
      <c r="AL2417" s="15"/>
      <c r="AM2417" s="15"/>
      <c r="AN2417" s="15"/>
      <c r="AO2417" s="15"/>
      <c r="AP2417" s="15"/>
      <c r="AQ2417" s="15"/>
      <c r="AR2417" s="15"/>
      <c r="AS2417" s="15"/>
      <c r="AT2417" s="15"/>
      <c r="AU2417" s="15"/>
      <c r="AV2417" s="15"/>
      <c r="AW2417" s="15"/>
      <c r="AX2417" s="15"/>
      <c r="AY2417" s="15"/>
      <c r="AZ2417" s="10">
        <v>1</v>
      </c>
      <c r="BA2417" t="s">
        <v>22</v>
      </c>
      <c r="BB2417" t="s">
        <v>88</v>
      </c>
      <c r="BD2417" s="39" t="str">
        <f t="shared" si="75"/>
        <v>01/245121117KTokopedia</v>
      </c>
    </row>
    <row r="2418" spans="2:58" ht="13.5" customHeight="1" x14ac:dyDescent="0.35">
      <c r="B2418" s="10" t="s">
        <v>17</v>
      </c>
      <c r="C2418" s="10" t="s">
        <v>2517</v>
      </c>
      <c r="D2418" s="10" t="s">
        <v>549</v>
      </c>
      <c r="E2418" s="10" t="s">
        <v>194</v>
      </c>
      <c r="F2418" s="10" t="s">
        <v>748</v>
      </c>
      <c r="G2418" s="137">
        <v>783283264</v>
      </c>
      <c r="H2418" s="10"/>
      <c r="I2418" s="10">
        <v>4902430807258</v>
      </c>
      <c r="J2418" s="10" t="s">
        <v>7300</v>
      </c>
      <c r="K2418" s="10" t="s">
        <v>7301</v>
      </c>
      <c r="L2418" s="98">
        <f>IFERROR(VLOOKUP($F2418&amp;$C2418,Sales!$J:$W,9,0),0)</f>
        <v>1002612.612612613</v>
      </c>
      <c r="M2418" s="98">
        <f>IFERROR(VLOOKUP($F2418&amp;$C2418,Sales!$J:$W,10,0),0)</f>
        <v>711531.5315315316</v>
      </c>
      <c r="N2418" s="98">
        <f>IFERROR(VLOOKUP($F2418&amp;$C2418,Sales!$J:$W,11,0),0)</f>
        <v>0</v>
      </c>
      <c r="O2418" s="98">
        <f>IFERROR(VLOOKUP($F2418&amp;$C2418,Sales!$J:$W,12,0),0)</f>
        <v>17.666666666666668</v>
      </c>
      <c r="P2418" s="98">
        <f>IFERROR(VLOOKUP($F2418&amp;$C2418,Sales!$J:$W,13,0),0)</f>
        <v>571381.38138138154</v>
      </c>
      <c r="Q2418" s="98">
        <f>IFERROR(VLOOKUP($F2418&amp;$C2418,Sales!$A:$H,7,0),0)</f>
        <v>0</v>
      </c>
      <c r="R2418" s="41" t="str">
        <f t="shared" si="74"/>
        <v>ERROR</v>
      </c>
      <c r="S2418" s="15"/>
      <c r="T2418" s="15"/>
      <c r="U2418" s="15"/>
      <c r="V2418" s="15"/>
      <c r="W2418" s="15"/>
      <c r="X2418" s="15"/>
      <c r="Y2418" s="41"/>
      <c r="Z2418" s="41"/>
      <c r="AA2418" s="41"/>
      <c r="AB2418" s="15"/>
      <c r="AC2418" s="15"/>
      <c r="AD2418" s="15"/>
      <c r="AE2418" s="15"/>
      <c r="AF2418" s="15"/>
      <c r="AG2418" s="15"/>
      <c r="AH2418" s="15"/>
      <c r="AI2418" s="15"/>
      <c r="AJ2418" s="15"/>
      <c r="AK2418" s="15"/>
      <c r="AL2418" s="15"/>
      <c r="AM2418" s="15"/>
      <c r="AN2418" s="15"/>
      <c r="AO2418" s="15"/>
      <c r="AP2418" s="15"/>
      <c r="AQ2418" s="15"/>
      <c r="AR2418" s="15"/>
      <c r="AS2418" s="15"/>
      <c r="AT2418" s="15"/>
      <c r="AU2418" s="15"/>
      <c r="AV2418" s="15"/>
      <c r="AW2418" s="15"/>
      <c r="AX2418" s="82"/>
      <c r="AY2418" s="82"/>
      <c r="AZ2418" s="10">
        <v>1</v>
      </c>
      <c r="BA2418" t="s">
        <v>22</v>
      </c>
      <c r="BB2418" t="s">
        <v>88</v>
      </c>
      <c r="BD2418" s="39" t="str">
        <f t="shared" si="75"/>
        <v>01/245121117PTokopedia</v>
      </c>
      <c r="BE2418" s="88">
        <v>45117</v>
      </c>
    </row>
    <row r="2419" spans="2:58" ht="13.5" customHeight="1" x14ac:dyDescent="0.35">
      <c r="B2419" s="10" t="s">
        <v>17</v>
      </c>
      <c r="C2419" s="10" t="s">
        <v>2517</v>
      </c>
      <c r="D2419" s="10" t="s">
        <v>549</v>
      </c>
      <c r="E2419" s="10" t="s">
        <v>194</v>
      </c>
      <c r="F2419" s="10" t="s">
        <v>751</v>
      </c>
      <c r="G2419" s="137">
        <v>783283228</v>
      </c>
      <c r="H2419" s="10"/>
      <c r="I2419" s="10">
        <v>4902430807296</v>
      </c>
      <c r="J2419" s="10" t="s">
        <v>7302</v>
      </c>
      <c r="K2419" s="10" t="s">
        <v>7303</v>
      </c>
      <c r="L2419" s="98">
        <f>IFERROR(VLOOKUP($F2419&amp;$C2419,Sales!$J:$W,9,0),0)</f>
        <v>0</v>
      </c>
      <c r="M2419" s="98">
        <f>IFERROR(VLOOKUP($F2419&amp;$C2419,Sales!$J:$W,10,0),0)</f>
        <v>0</v>
      </c>
      <c r="N2419" s="98">
        <f>IFERROR(VLOOKUP($F2419&amp;$C2419,Sales!$J:$W,11,0),0)</f>
        <v>0</v>
      </c>
      <c r="O2419" s="98">
        <f>IFERROR(VLOOKUP($F2419&amp;$C2419,Sales!$J:$W,12,0),0)</f>
        <v>0</v>
      </c>
      <c r="P2419" s="98">
        <f>IFERROR(VLOOKUP($F2419&amp;$C2419,Sales!$J:$W,13,0),0)</f>
        <v>0</v>
      </c>
      <c r="Q2419" s="98">
        <f>IFERROR(VLOOKUP($F2419&amp;$C2419,Sales!$A:$H,7,0),0)</f>
        <v>0</v>
      </c>
      <c r="R2419" s="41" t="str">
        <f t="shared" si="74"/>
        <v>ERROR</v>
      </c>
      <c r="S2419" s="15"/>
      <c r="T2419" s="15"/>
      <c r="U2419" s="15"/>
      <c r="V2419" s="15"/>
      <c r="W2419" s="15"/>
      <c r="X2419" s="15"/>
      <c r="Y2419" s="41"/>
      <c r="Z2419" s="41"/>
      <c r="AA2419" s="41"/>
      <c r="AB2419" s="15"/>
      <c r="AC2419" s="15"/>
      <c r="AD2419" s="15"/>
      <c r="AE2419" s="15"/>
      <c r="AF2419" s="15"/>
      <c r="AG2419" s="15"/>
      <c r="AH2419" s="15"/>
      <c r="AI2419" s="15"/>
      <c r="AJ2419" s="15"/>
      <c r="AK2419" s="15"/>
      <c r="AL2419" s="15"/>
      <c r="AM2419" s="15"/>
      <c r="AN2419" s="15"/>
      <c r="AO2419" s="15"/>
      <c r="AP2419" s="15"/>
      <c r="AQ2419" s="15"/>
      <c r="AR2419" s="15"/>
      <c r="AS2419" s="15"/>
      <c r="AT2419" s="15"/>
      <c r="AU2419" s="15"/>
      <c r="AV2419" s="15"/>
      <c r="AW2419" s="15"/>
      <c r="AX2419" s="82"/>
      <c r="AY2419" s="82"/>
      <c r="AZ2419" s="10">
        <v>1</v>
      </c>
      <c r="BA2419" t="s">
        <v>22</v>
      </c>
      <c r="BB2419" t="s">
        <v>88</v>
      </c>
      <c r="BD2419" s="39" t="str">
        <f t="shared" si="75"/>
        <v>01/245121117QTokopedia</v>
      </c>
      <c r="BE2419" s="81">
        <v>44880</v>
      </c>
      <c r="BF2419" t="s">
        <v>13955</v>
      </c>
    </row>
    <row r="2420" spans="2:58" ht="13.5" customHeight="1" x14ac:dyDescent="0.35">
      <c r="B2420" s="10" t="s">
        <v>17</v>
      </c>
      <c r="C2420" s="10" t="s">
        <v>2517</v>
      </c>
      <c r="D2420" s="10" t="s">
        <v>549</v>
      </c>
      <c r="E2420" s="10" t="s">
        <v>194</v>
      </c>
      <c r="F2420" s="10" t="s">
        <v>752</v>
      </c>
      <c r="G2420" s="137">
        <v>786332976</v>
      </c>
      <c r="H2420" s="10"/>
      <c r="I2420" s="10">
        <v>4902430807333</v>
      </c>
      <c r="J2420" s="10" t="s">
        <v>7304</v>
      </c>
      <c r="K2420" s="10" t="s">
        <v>7305</v>
      </c>
      <c r="L2420" s="98">
        <f>IFERROR(VLOOKUP($F2420&amp;$C2420,Sales!$J:$W,9,0),0)</f>
        <v>194054.05405405405</v>
      </c>
      <c r="M2420" s="98">
        <f>IFERROR(VLOOKUP($F2420&amp;$C2420,Sales!$J:$W,10,0),0)</f>
        <v>194054.05405405405</v>
      </c>
      <c r="N2420" s="98">
        <f>IFERROR(VLOOKUP($F2420&amp;$C2420,Sales!$J:$W,11,0),0)</f>
        <v>226396.39639639639</v>
      </c>
      <c r="O2420" s="98">
        <f>IFERROR(VLOOKUP($F2420&amp;$C2420,Sales!$J:$W,12,0),0)</f>
        <v>6.333333333333333</v>
      </c>
      <c r="P2420" s="98">
        <f>IFERROR(VLOOKUP($F2420&amp;$C2420,Sales!$J:$W,13,0),0)</f>
        <v>204834.83483483482</v>
      </c>
      <c r="Q2420" s="98">
        <f>IFERROR(VLOOKUP($F2420&amp;$C2420,Sales!$A:$H,7,0),0)</f>
        <v>0</v>
      </c>
      <c r="R2420" s="41">
        <f t="shared" si="74"/>
        <v>1</v>
      </c>
      <c r="S2420" s="15">
        <v>1</v>
      </c>
      <c r="T2420" s="15"/>
      <c r="U2420" s="15"/>
      <c r="V2420" s="15">
        <v>1</v>
      </c>
      <c r="W2420" s="15">
        <v>1</v>
      </c>
      <c r="X2420" s="15">
        <v>1</v>
      </c>
      <c r="Y2420" s="41">
        <v>1</v>
      </c>
      <c r="Z2420" s="41">
        <v>1</v>
      </c>
      <c r="AA2420" s="41"/>
      <c r="AB2420" s="15"/>
      <c r="AC2420" s="15"/>
      <c r="AD2420" s="15"/>
      <c r="AE2420" s="15"/>
      <c r="AF2420" s="15"/>
      <c r="AG2420" s="15"/>
      <c r="AH2420" s="15"/>
      <c r="AI2420" s="15"/>
      <c r="AJ2420" s="15"/>
      <c r="AK2420" s="15"/>
      <c r="AL2420" s="15"/>
      <c r="AM2420" s="15"/>
      <c r="AN2420" s="15"/>
      <c r="AO2420" s="15"/>
      <c r="AP2420" s="15"/>
      <c r="AQ2420" s="15"/>
      <c r="AR2420" s="15"/>
      <c r="AS2420" s="15"/>
      <c r="AT2420" s="15"/>
      <c r="AU2420" s="15"/>
      <c r="AV2420" s="15"/>
      <c r="AW2420" s="15"/>
      <c r="AX2420" s="82"/>
      <c r="AY2420" s="82"/>
      <c r="AZ2420" s="10">
        <v>1</v>
      </c>
      <c r="BA2420" t="s">
        <v>22</v>
      </c>
      <c r="BB2420" t="s">
        <v>23</v>
      </c>
      <c r="BD2420" s="39" t="str">
        <f t="shared" si="75"/>
        <v>01/245121117UTokopedia</v>
      </c>
    </row>
    <row r="2421" spans="2:58" ht="13.5" customHeight="1" x14ac:dyDescent="0.35">
      <c r="B2421" s="10" t="s">
        <v>17</v>
      </c>
      <c r="C2421" s="10" t="s">
        <v>2517</v>
      </c>
      <c r="D2421" s="10" t="s">
        <v>549</v>
      </c>
      <c r="E2421" s="10" t="s">
        <v>194</v>
      </c>
      <c r="F2421" s="10" t="s">
        <v>6029</v>
      </c>
      <c r="G2421" s="137">
        <v>176841808</v>
      </c>
      <c r="H2421" s="10"/>
      <c r="I2421" s="10">
        <v>4902430399357</v>
      </c>
      <c r="J2421" s="10" t="s">
        <v>7306</v>
      </c>
      <c r="K2421" s="10" t="s">
        <v>7307</v>
      </c>
      <c r="L2421" s="98">
        <f>IFERROR(VLOOKUP($F2421&amp;$C2421,Sales!$J:$W,9,0),0)</f>
        <v>0</v>
      </c>
      <c r="M2421" s="98">
        <f>IFERROR(VLOOKUP($F2421&amp;$C2421,Sales!$J:$W,10,0),0)</f>
        <v>0</v>
      </c>
      <c r="N2421" s="98">
        <f>IFERROR(VLOOKUP($F2421&amp;$C2421,Sales!$J:$W,11,0),0)</f>
        <v>0</v>
      </c>
      <c r="O2421" s="98">
        <f>IFERROR(VLOOKUP($F2421&amp;$C2421,Sales!$J:$W,12,0),0)</f>
        <v>0</v>
      </c>
      <c r="P2421" s="98">
        <f>IFERROR(VLOOKUP($F2421&amp;$C2421,Sales!$J:$W,13,0),0)</f>
        <v>0</v>
      </c>
      <c r="Q2421" s="98">
        <f>IFERROR(VLOOKUP($F2421&amp;$C2421,Sales!$A:$H,7,0),0)</f>
        <v>0</v>
      </c>
      <c r="R2421" s="41" t="str">
        <f t="shared" si="74"/>
        <v>ERROR</v>
      </c>
      <c r="S2421" s="15"/>
      <c r="T2421" s="15"/>
      <c r="U2421" s="15"/>
      <c r="V2421" s="15"/>
      <c r="W2421" s="15"/>
      <c r="X2421" s="15"/>
      <c r="Y2421" s="41"/>
      <c r="Z2421" s="41"/>
      <c r="AA2421" s="41"/>
      <c r="AB2421" s="15"/>
      <c r="AC2421" s="15"/>
      <c r="AD2421" s="15"/>
      <c r="AE2421" s="15"/>
      <c r="AF2421" s="15"/>
      <c r="AG2421" s="15"/>
      <c r="AH2421" s="15"/>
      <c r="AI2421" s="15"/>
      <c r="AJ2421" s="15"/>
      <c r="AK2421" s="15"/>
      <c r="AL2421" s="15"/>
      <c r="AM2421" s="15"/>
      <c r="AN2421" s="15"/>
      <c r="AO2421" s="15"/>
      <c r="AP2421" s="15"/>
      <c r="AQ2421" s="15"/>
      <c r="AR2421" s="15"/>
      <c r="AS2421" s="15"/>
      <c r="AT2421" s="15"/>
      <c r="AU2421" s="15"/>
      <c r="AV2421" s="15"/>
      <c r="AW2421" s="15"/>
      <c r="AX2421" s="15"/>
      <c r="AY2421" s="15"/>
      <c r="AZ2421" s="10">
        <v>1</v>
      </c>
      <c r="BA2421" t="s">
        <v>22</v>
      </c>
      <c r="BB2421" t="s">
        <v>88</v>
      </c>
      <c r="BD2421" s="39" t="str">
        <f t="shared" si="75"/>
        <v>01/245121118HTokopedia</v>
      </c>
    </row>
    <row r="2422" spans="2:58" ht="13.5" customHeight="1" x14ac:dyDescent="0.35">
      <c r="B2422" s="10" t="s">
        <v>17</v>
      </c>
      <c r="C2422" s="10" t="s">
        <v>2517</v>
      </c>
      <c r="D2422" s="10" t="s">
        <v>549</v>
      </c>
      <c r="E2422" s="10" t="s">
        <v>194</v>
      </c>
      <c r="F2422" s="10" t="s">
        <v>5783</v>
      </c>
      <c r="G2422" s="137">
        <v>176841633</v>
      </c>
      <c r="H2422" s="10"/>
      <c r="I2422" s="10">
        <v>4902430400619</v>
      </c>
      <c r="J2422" s="10" t="s">
        <v>7308</v>
      </c>
      <c r="K2422" s="10" t="s">
        <v>7309</v>
      </c>
      <c r="L2422" s="98">
        <f>IFERROR(VLOOKUP($F2422&amp;$C2422,Sales!$J:$W,9,0),0)</f>
        <v>0</v>
      </c>
      <c r="M2422" s="98">
        <f>IFERROR(VLOOKUP($F2422&amp;$C2422,Sales!$J:$W,10,0),0)</f>
        <v>0</v>
      </c>
      <c r="N2422" s="98">
        <f>IFERROR(VLOOKUP($F2422&amp;$C2422,Sales!$J:$W,11,0),0)</f>
        <v>0</v>
      </c>
      <c r="O2422" s="98">
        <f>IFERROR(VLOOKUP($F2422&amp;$C2422,Sales!$J:$W,12,0),0)</f>
        <v>0</v>
      </c>
      <c r="P2422" s="98">
        <f>IFERROR(VLOOKUP($F2422&amp;$C2422,Sales!$J:$W,13,0),0)</f>
        <v>0</v>
      </c>
      <c r="Q2422" s="98">
        <f>IFERROR(VLOOKUP($F2422&amp;$C2422,Sales!$A:$H,7,0),0)</f>
        <v>0</v>
      </c>
      <c r="R2422" s="41" t="str">
        <f t="shared" si="74"/>
        <v>ERROR</v>
      </c>
      <c r="S2422" s="15"/>
      <c r="T2422" s="15"/>
      <c r="U2422" s="15"/>
      <c r="V2422" s="15"/>
      <c r="W2422" s="15"/>
      <c r="X2422" s="15"/>
      <c r="Y2422" s="41"/>
      <c r="Z2422" s="41"/>
      <c r="AA2422" s="41"/>
      <c r="AB2422" s="15"/>
      <c r="AC2422" s="15"/>
      <c r="AD2422" s="15"/>
      <c r="AE2422" s="15"/>
      <c r="AF2422" s="15"/>
      <c r="AG2422" s="15"/>
      <c r="AH2422" s="15"/>
      <c r="AI2422" s="15"/>
      <c r="AJ2422" s="15"/>
      <c r="AK2422" s="15"/>
      <c r="AL2422" s="15"/>
      <c r="AM2422" s="15"/>
      <c r="AN2422" s="15"/>
      <c r="AO2422" s="15"/>
      <c r="AP2422" s="15"/>
      <c r="AQ2422" s="15"/>
      <c r="AR2422" s="15"/>
      <c r="AS2422" s="15"/>
      <c r="AT2422" s="15"/>
      <c r="AU2422" s="15"/>
      <c r="AV2422" s="15"/>
      <c r="AW2422" s="15"/>
      <c r="AX2422" s="15"/>
      <c r="AY2422" s="15"/>
      <c r="AZ2422" s="10">
        <v>1</v>
      </c>
      <c r="BA2422" t="s">
        <v>22</v>
      </c>
      <c r="BB2422" t="s">
        <v>88</v>
      </c>
      <c r="BD2422" s="39" t="str">
        <f t="shared" si="75"/>
        <v>01/245121118JTokopedia</v>
      </c>
    </row>
    <row r="2423" spans="2:58" ht="13.5" customHeight="1" x14ac:dyDescent="0.35">
      <c r="B2423" s="10" t="s">
        <v>17</v>
      </c>
      <c r="C2423" s="10" t="s">
        <v>2517</v>
      </c>
      <c r="D2423" s="10" t="s">
        <v>549</v>
      </c>
      <c r="E2423" s="10" t="s">
        <v>194</v>
      </c>
      <c r="F2423" s="10" t="s">
        <v>593</v>
      </c>
      <c r="G2423" s="137">
        <v>445440510</v>
      </c>
      <c r="H2423" s="10"/>
      <c r="I2423" s="10">
        <v>4902430869249</v>
      </c>
      <c r="J2423" s="10" t="s">
        <v>7310</v>
      </c>
      <c r="K2423" s="10" t="s">
        <v>7311</v>
      </c>
      <c r="L2423" s="98">
        <f>IFERROR(VLOOKUP($F2423&amp;$C2423,Sales!$J:$W,9,0),0)</f>
        <v>0</v>
      </c>
      <c r="M2423" s="98">
        <f>IFERROR(VLOOKUP($F2423&amp;$C2423,Sales!$J:$W,10,0),0)</f>
        <v>0</v>
      </c>
      <c r="N2423" s="98">
        <f>IFERROR(VLOOKUP($F2423&amp;$C2423,Sales!$J:$W,11,0),0)</f>
        <v>0</v>
      </c>
      <c r="O2423" s="98">
        <f>IFERROR(VLOOKUP($F2423&amp;$C2423,Sales!$J:$W,12,0),0)</f>
        <v>0</v>
      </c>
      <c r="P2423" s="98">
        <f>IFERROR(VLOOKUP($F2423&amp;$C2423,Sales!$J:$W,13,0),0)</f>
        <v>0</v>
      </c>
      <c r="Q2423" s="98">
        <f>IFERROR(VLOOKUP($F2423&amp;$C2423,Sales!$A:$H,7,0),0)</f>
        <v>0</v>
      </c>
      <c r="R2423" s="41" t="str">
        <f t="shared" si="74"/>
        <v>ERROR</v>
      </c>
      <c r="S2423" s="15"/>
      <c r="T2423" s="15"/>
      <c r="U2423" s="15"/>
      <c r="V2423" s="15"/>
      <c r="W2423" s="15"/>
      <c r="X2423" s="15"/>
      <c r="Y2423" s="41"/>
      <c r="Z2423" s="41"/>
      <c r="AA2423" s="41"/>
      <c r="AB2423" s="15"/>
      <c r="AC2423" s="15"/>
      <c r="AD2423" s="15"/>
      <c r="AE2423" s="15"/>
      <c r="AF2423" s="15"/>
      <c r="AG2423" s="15"/>
      <c r="AH2423" s="15"/>
      <c r="AI2423" s="15"/>
      <c r="AJ2423" s="15"/>
      <c r="AK2423" s="15"/>
      <c r="AL2423" s="15"/>
      <c r="AM2423" s="15"/>
      <c r="AN2423" s="15"/>
      <c r="AO2423" s="15"/>
      <c r="AP2423" s="15"/>
      <c r="AQ2423" s="15"/>
      <c r="AR2423" s="15"/>
      <c r="AS2423" s="15"/>
      <c r="AT2423" s="15"/>
      <c r="AU2423" s="15"/>
      <c r="AV2423" s="15"/>
      <c r="AW2423" s="15"/>
      <c r="AX2423" s="15"/>
      <c r="AY2423" s="15"/>
      <c r="AZ2423" s="10">
        <v>1</v>
      </c>
      <c r="BA2423" t="s">
        <v>22</v>
      </c>
      <c r="BB2423" t="s">
        <v>88</v>
      </c>
      <c r="BD2423" s="39" t="str">
        <f t="shared" si="75"/>
        <v>01/24512112BTokopedia</v>
      </c>
    </row>
    <row r="2424" spans="2:58" ht="13.5" customHeight="1" x14ac:dyDescent="0.35">
      <c r="B2424" s="10" t="s">
        <v>17</v>
      </c>
      <c r="C2424" s="10" t="s">
        <v>2517</v>
      </c>
      <c r="D2424" s="10" t="s">
        <v>549</v>
      </c>
      <c r="E2424" s="10" t="s">
        <v>194</v>
      </c>
      <c r="F2424" s="10" t="s">
        <v>2366</v>
      </c>
      <c r="G2424" s="137">
        <v>445440471</v>
      </c>
      <c r="H2424" s="10"/>
      <c r="I2424" s="10">
        <v>4902430869263</v>
      </c>
      <c r="J2424" s="10" t="s">
        <v>7312</v>
      </c>
      <c r="K2424" s="10" t="s">
        <v>7313</v>
      </c>
      <c r="L2424" s="98">
        <f>IFERROR(VLOOKUP($F2424&amp;$C2424,Sales!$J:$W,9,0),0)</f>
        <v>0</v>
      </c>
      <c r="M2424" s="98">
        <f>IFERROR(VLOOKUP($F2424&amp;$C2424,Sales!$J:$W,10,0),0)</f>
        <v>0</v>
      </c>
      <c r="N2424" s="98">
        <f>IFERROR(VLOOKUP($F2424&amp;$C2424,Sales!$J:$W,11,0),0)</f>
        <v>0</v>
      </c>
      <c r="O2424" s="98">
        <f>IFERROR(VLOOKUP($F2424&amp;$C2424,Sales!$J:$W,12,0),0)</f>
        <v>0</v>
      </c>
      <c r="P2424" s="98">
        <f>IFERROR(VLOOKUP($F2424&amp;$C2424,Sales!$J:$W,13,0),0)</f>
        <v>0</v>
      </c>
      <c r="Q2424" s="98">
        <f>IFERROR(VLOOKUP($F2424&amp;$C2424,Sales!$A:$H,7,0),0)</f>
        <v>0</v>
      </c>
      <c r="R2424" s="41" t="str">
        <f t="shared" si="74"/>
        <v>ERROR</v>
      </c>
      <c r="S2424" s="15"/>
      <c r="T2424" s="15"/>
      <c r="U2424" s="15"/>
      <c r="V2424" s="15"/>
      <c r="W2424" s="15"/>
      <c r="X2424" s="15"/>
      <c r="Y2424" s="41"/>
      <c r="Z2424" s="41"/>
      <c r="AA2424" s="41"/>
      <c r="AB2424" s="15"/>
      <c r="AC2424" s="15"/>
      <c r="AD2424" s="15"/>
      <c r="AE2424" s="15"/>
      <c r="AF2424" s="15"/>
      <c r="AG2424" s="15"/>
      <c r="AH2424" s="15"/>
      <c r="AI2424" s="15"/>
      <c r="AJ2424" s="15"/>
      <c r="AK2424" s="15"/>
      <c r="AL2424" s="15"/>
      <c r="AM2424" s="15"/>
      <c r="AN2424" s="15"/>
      <c r="AO2424" s="15"/>
      <c r="AP2424" s="15"/>
      <c r="AQ2424" s="15"/>
      <c r="AR2424" s="15"/>
      <c r="AS2424" s="15"/>
      <c r="AT2424" s="15"/>
      <c r="AU2424" s="15"/>
      <c r="AV2424" s="15"/>
      <c r="AW2424" s="15"/>
      <c r="AX2424" s="15"/>
      <c r="AY2424" s="15"/>
      <c r="AZ2424" s="10">
        <v>1</v>
      </c>
      <c r="BA2424" t="s">
        <v>22</v>
      </c>
      <c r="BB2424" t="s">
        <v>88</v>
      </c>
      <c r="BD2424" s="39" t="str">
        <f t="shared" si="75"/>
        <v>01/24512112CTokopedia</v>
      </c>
    </row>
    <row r="2425" spans="2:58" ht="13.5" customHeight="1" x14ac:dyDescent="0.35">
      <c r="B2425" s="10" t="s">
        <v>17</v>
      </c>
      <c r="C2425" s="10" t="s">
        <v>2517</v>
      </c>
      <c r="D2425" s="10" t="s">
        <v>549</v>
      </c>
      <c r="E2425" s="10" t="s">
        <v>194</v>
      </c>
      <c r="F2425" s="10" t="s">
        <v>597</v>
      </c>
      <c r="G2425" s="137">
        <v>445440486</v>
      </c>
      <c r="H2425" s="10"/>
      <c r="I2425" s="10">
        <v>4902430872010</v>
      </c>
      <c r="J2425" s="10" t="s">
        <v>7314</v>
      </c>
      <c r="K2425" s="10" t="s">
        <v>7315</v>
      </c>
      <c r="L2425" s="98">
        <f>IFERROR(VLOOKUP($F2425&amp;$C2425,Sales!$J:$W,9,0),0)</f>
        <v>0</v>
      </c>
      <c r="M2425" s="98">
        <f>IFERROR(VLOOKUP($F2425&amp;$C2425,Sales!$J:$W,10,0),0)</f>
        <v>0</v>
      </c>
      <c r="N2425" s="98">
        <f>IFERROR(VLOOKUP($F2425&amp;$C2425,Sales!$J:$W,11,0),0)</f>
        <v>0</v>
      </c>
      <c r="O2425" s="98">
        <f>IFERROR(VLOOKUP($F2425&amp;$C2425,Sales!$J:$W,12,0),0)</f>
        <v>0</v>
      </c>
      <c r="P2425" s="98">
        <f>IFERROR(VLOOKUP($F2425&amp;$C2425,Sales!$J:$W,13,0),0)</f>
        <v>0</v>
      </c>
      <c r="Q2425" s="98">
        <f>IFERROR(VLOOKUP($F2425&amp;$C2425,Sales!$A:$H,7,0),0)</f>
        <v>0</v>
      </c>
      <c r="R2425" s="41" t="str">
        <f t="shared" si="74"/>
        <v>ERROR</v>
      </c>
      <c r="S2425" s="15"/>
      <c r="T2425" s="15"/>
      <c r="U2425" s="15"/>
      <c r="V2425" s="15"/>
      <c r="W2425" s="15"/>
      <c r="X2425" s="15"/>
      <c r="Y2425" s="41"/>
      <c r="Z2425" s="41"/>
      <c r="AA2425" s="41"/>
      <c r="AB2425" s="15"/>
      <c r="AC2425" s="15"/>
      <c r="AD2425" s="15"/>
      <c r="AE2425" s="15"/>
      <c r="AF2425" s="15"/>
      <c r="AG2425" s="15"/>
      <c r="AH2425" s="15"/>
      <c r="AI2425" s="15"/>
      <c r="AJ2425" s="15"/>
      <c r="AK2425" s="15"/>
      <c r="AL2425" s="15"/>
      <c r="AM2425" s="15"/>
      <c r="AN2425" s="15"/>
      <c r="AO2425" s="15"/>
      <c r="AP2425" s="15"/>
      <c r="AQ2425" s="15"/>
      <c r="AR2425" s="15"/>
      <c r="AS2425" s="15"/>
      <c r="AT2425" s="15"/>
      <c r="AU2425" s="15"/>
      <c r="AV2425" s="15"/>
      <c r="AW2425" s="15"/>
      <c r="AX2425" s="15"/>
      <c r="AY2425" s="15"/>
      <c r="AZ2425" s="10">
        <v>1</v>
      </c>
      <c r="BA2425" t="s">
        <v>22</v>
      </c>
      <c r="BB2425" t="s">
        <v>88</v>
      </c>
      <c r="BD2425" s="39" t="str">
        <f t="shared" si="75"/>
        <v>01/24512112DTokopedia</v>
      </c>
    </row>
    <row r="2426" spans="2:58" ht="13.5" customHeight="1" x14ac:dyDescent="0.35">
      <c r="B2426" s="10" t="s">
        <v>17</v>
      </c>
      <c r="C2426" s="10" t="s">
        <v>2517</v>
      </c>
      <c r="D2426" s="10" t="s">
        <v>549</v>
      </c>
      <c r="E2426" s="10" t="s">
        <v>194</v>
      </c>
      <c r="F2426" s="10" t="s">
        <v>587</v>
      </c>
      <c r="G2426" s="137">
        <v>445440529</v>
      </c>
      <c r="H2426" s="10"/>
      <c r="I2426" s="10">
        <v>4902430872027</v>
      </c>
      <c r="J2426" s="10" t="s">
        <v>7316</v>
      </c>
      <c r="K2426" s="10" t="s">
        <v>7317</v>
      </c>
      <c r="L2426" s="98">
        <f>IFERROR(VLOOKUP($F2426&amp;$C2426,Sales!$J:$W,9,0),0)</f>
        <v>0</v>
      </c>
      <c r="M2426" s="98">
        <f>IFERROR(VLOOKUP($F2426&amp;$C2426,Sales!$J:$W,10,0),0)</f>
        <v>0</v>
      </c>
      <c r="N2426" s="98">
        <f>IFERROR(VLOOKUP($F2426&amp;$C2426,Sales!$J:$W,11,0),0)</f>
        <v>0</v>
      </c>
      <c r="O2426" s="98">
        <f>IFERROR(VLOOKUP($F2426&amp;$C2426,Sales!$J:$W,12,0),0)</f>
        <v>0</v>
      </c>
      <c r="P2426" s="98">
        <f>IFERROR(VLOOKUP($F2426&amp;$C2426,Sales!$J:$W,13,0),0)</f>
        <v>0</v>
      </c>
      <c r="Q2426" s="98">
        <f>IFERROR(VLOOKUP($F2426&amp;$C2426,Sales!$A:$H,7,0),0)</f>
        <v>0</v>
      </c>
      <c r="R2426" s="41" t="str">
        <f t="shared" si="74"/>
        <v>ERROR</v>
      </c>
      <c r="S2426" s="15"/>
      <c r="T2426" s="15"/>
      <c r="U2426" s="15"/>
      <c r="V2426" s="15"/>
      <c r="W2426" s="15"/>
      <c r="X2426" s="15"/>
      <c r="Y2426" s="41"/>
      <c r="Z2426" s="41"/>
      <c r="AA2426" s="41"/>
      <c r="AB2426" s="15"/>
      <c r="AC2426" s="15"/>
      <c r="AD2426" s="15"/>
      <c r="AE2426" s="15"/>
      <c r="AF2426" s="15"/>
      <c r="AG2426" s="15"/>
      <c r="AH2426" s="15"/>
      <c r="AI2426" s="15"/>
      <c r="AJ2426" s="15"/>
      <c r="AK2426" s="15"/>
      <c r="AL2426" s="15"/>
      <c r="AM2426" s="15"/>
      <c r="AN2426" s="15"/>
      <c r="AO2426" s="15"/>
      <c r="AP2426" s="15"/>
      <c r="AQ2426" s="15"/>
      <c r="AR2426" s="15"/>
      <c r="AS2426" s="15"/>
      <c r="AT2426" s="15"/>
      <c r="AU2426" s="15"/>
      <c r="AV2426" s="15"/>
      <c r="AW2426" s="15"/>
      <c r="AX2426" s="15"/>
      <c r="AY2426" s="15"/>
      <c r="AZ2426" s="10">
        <v>1</v>
      </c>
      <c r="BA2426" t="s">
        <v>22</v>
      </c>
      <c r="BB2426" t="s">
        <v>88</v>
      </c>
      <c r="BD2426" s="39" t="str">
        <f t="shared" si="75"/>
        <v>01/24512112ETokopedia</v>
      </c>
    </row>
    <row r="2427" spans="2:58" ht="13.5" customHeight="1" x14ac:dyDescent="0.35">
      <c r="B2427" s="10" t="s">
        <v>17</v>
      </c>
      <c r="C2427" s="10" t="s">
        <v>2517</v>
      </c>
      <c r="D2427" s="10" t="s">
        <v>650</v>
      </c>
      <c r="E2427" s="10" t="s">
        <v>194</v>
      </c>
      <c r="F2427" s="10" t="s">
        <v>793</v>
      </c>
      <c r="G2427" s="137">
        <v>198635302</v>
      </c>
      <c r="H2427" s="10"/>
      <c r="I2427" s="10">
        <v>4902430430210</v>
      </c>
      <c r="J2427" s="10" t="s">
        <v>7318</v>
      </c>
      <c r="K2427" s="10" t="s">
        <v>7319</v>
      </c>
      <c r="L2427" s="98">
        <f>IFERROR(VLOOKUP($F2427&amp;$C2427,Sales!$J:$W,9,0),0)</f>
        <v>0</v>
      </c>
      <c r="M2427" s="98">
        <f>IFERROR(VLOOKUP($F2427&amp;$C2427,Sales!$J:$W,10,0),0)</f>
        <v>0</v>
      </c>
      <c r="N2427" s="98">
        <f>IFERROR(VLOOKUP($F2427&amp;$C2427,Sales!$J:$W,11,0),0)</f>
        <v>0</v>
      </c>
      <c r="O2427" s="98">
        <f>IFERROR(VLOOKUP($F2427&amp;$C2427,Sales!$J:$W,12,0),0)</f>
        <v>0</v>
      </c>
      <c r="P2427" s="98">
        <f>IFERROR(VLOOKUP($F2427&amp;$C2427,Sales!$J:$W,13,0),0)</f>
        <v>0</v>
      </c>
      <c r="Q2427" s="98">
        <f>IFERROR(VLOOKUP($F2427&amp;$C2427,Sales!$A:$H,7,0),0)</f>
        <v>0</v>
      </c>
      <c r="R2427" s="41" t="str">
        <f t="shared" si="74"/>
        <v>ERROR</v>
      </c>
      <c r="S2427" s="15"/>
      <c r="T2427" s="15"/>
      <c r="U2427" s="15"/>
      <c r="V2427" s="15"/>
      <c r="W2427" s="15"/>
      <c r="X2427" s="15"/>
      <c r="Y2427" s="41"/>
      <c r="Z2427" s="41"/>
      <c r="AA2427" s="41"/>
      <c r="AB2427" s="15"/>
      <c r="AC2427" s="15"/>
      <c r="AD2427" s="15"/>
      <c r="AE2427" s="15"/>
      <c r="AF2427" s="15"/>
      <c r="AG2427" s="15"/>
      <c r="AH2427" s="15"/>
      <c r="AI2427" s="15"/>
      <c r="AJ2427" s="15"/>
      <c r="AK2427" s="15"/>
      <c r="AL2427" s="15"/>
      <c r="AM2427" s="15"/>
      <c r="AN2427" s="15"/>
      <c r="AO2427" s="15"/>
      <c r="AP2427" s="15"/>
      <c r="AQ2427" s="15"/>
      <c r="AR2427" s="15"/>
      <c r="AS2427" s="15"/>
      <c r="AT2427" s="15"/>
      <c r="AU2427" s="15"/>
      <c r="AV2427" s="15"/>
      <c r="AW2427" s="15"/>
      <c r="AX2427" s="15"/>
      <c r="AY2427" s="15"/>
      <c r="AZ2427" s="10">
        <v>1</v>
      </c>
      <c r="BA2427" t="s">
        <v>22</v>
      </c>
      <c r="BB2427" t="s">
        <v>88</v>
      </c>
      <c r="BD2427" s="39" t="str">
        <f t="shared" si="75"/>
        <v>01/245321001PTokopedia</v>
      </c>
    </row>
    <row r="2428" spans="2:58" ht="13.5" customHeight="1" x14ac:dyDescent="0.35">
      <c r="B2428" s="10" t="s">
        <v>17</v>
      </c>
      <c r="C2428" s="10" t="s">
        <v>2517</v>
      </c>
      <c r="D2428" s="10" t="s">
        <v>650</v>
      </c>
      <c r="E2428" s="10" t="s">
        <v>194</v>
      </c>
      <c r="F2428" s="10" t="s">
        <v>1500</v>
      </c>
      <c r="G2428" s="137">
        <v>198612056</v>
      </c>
      <c r="H2428" s="10"/>
      <c r="I2428" s="10">
        <v>4902430428347</v>
      </c>
      <c r="J2428" s="10" t="s">
        <v>7320</v>
      </c>
      <c r="K2428" s="10" t="s">
        <v>7321</v>
      </c>
      <c r="L2428" s="98">
        <f>IFERROR(VLOOKUP($F2428&amp;$C2428,Sales!$J:$W,9,0),0)</f>
        <v>0</v>
      </c>
      <c r="M2428" s="98">
        <f>IFERROR(VLOOKUP($F2428&amp;$C2428,Sales!$J:$W,10,0),0)</f>
        <v>0</v>
      </c>
      <c r="N2428" s="98">
        <f>IFERROR(VLOOKUP($F2428&amp;$C2428,Sales!$J:$W,11,0),0)</f>
        <v>0</v>
      </c>
      <c r="O2428" s="98">
        <f>IFERROR(VLOOKUP($F2428&amp;$C2428,Sales!$J:$W,12,0),0)</f>
        <v>0</v>
      </c>
      <c r="P2428" s="98">
        <f>IFERROR(VLOOKUP($F2428&amp;$C2428,Sales!$J:$W,13,0),0)</f>
        <v>0</v>
      </c>
      <c r="Q2428" s="98">
        <f>IFERROR(VLOOKUP($F2428&amp;$C2428,Sales!$A:$H,7,0),0)</f>
        <v>0</v>
      </c>
      <c r="R2428" s="41" t="str">
        <f t="shared" si="74"/>
        <v>ERROR</v>
      </c>
      <c r="S2428" s="15"/>
      <c r="T2428" s="15"/>
      <c r="U2428" s="15"/>
      <c r="V2428" s="15"/>
      <c r="W2428" s="15"/>
      <c r="X2428" s="15"/>
      <c r="Y2428" s="41"/>
      <c r="Z2428" s="41"/>
      <c r="AA2428" s="41"/>
      <c r="AB2428" s="15"/>
      <c r="AC2428" s="15"/>
      <c r="AD2428" s="15"/>
      <c r="AE2428" s="15"/>
      <c r="AF2428" s="15"/>
      <c r="AG2428" s="15"/>
      <c r="AH2428" s="15"/>
      <c r="AI2428" s="15"/>
      <c r="AJ2428" s="15"/>
      <c r="AK2428" s="15"/>
      <c r="AL2428" s="15"/>
      <c r="AM2428" s="15"/>
      <c r="AN2428" s="15"/>
      <c r="AO2428" s="15"/>
      <c r="AP2428" s="15"/>
      <c r="AQ2428" s="15"/>
      <c r="AR2428" s="15"/>
      <c r="AS2428" s="15"/>
      <c r="AT2428" s="15"/>
      <c r="AU2428" s="15"/>
      <c r="AV2428" s="15"/>
      <c r="AW2428" s="15"/>
      <c r="AX2428" s="15"/>
      <c r="AY2428" s="15"/>
      <c r="AZ2428" s="10">
        <v>1</v>
      </c>
      <c r="BA2428" t="s">
        <v>22</v>
      </c>
      <c r="BB2428" t="s">
        <v>88</v>
      </c>
      <c r="BD2428" s="39" t="str">
        <f t="shared" si="75"/>
        <v>01/245321001RTokopedia</v>
      </c>
    </row>
    <row r="2429" spans="2:58" ht="13.5" customHeight="1" x14ac:dyDescent="0.35">
      <c r="B2429" s="10" t="s">
        <v>17</v>
      </c>
      <c r="C2429" s="10" t="s">
        <v>2517</v>
      </c>
      <c r="D2429" s="10" t="s">
        <v>650</v>
      </c>
      <c r="E2429" s="10" t="s">
        <v>194</v>
      </c>
      <c r="F2429" s="10" t="s">
        <v>6031</v>
      </c>
      <c r="G2429" s="137">
        <v>176867268</v>
      </c>
      <c r="H2429" s="10"/>
      <c r="I2429" s="10">
        <v>4902430429382</v>
      </c>
      <c r="J2429" s="10" t="s">
        <v>7322</v>
      </c>
      <c r="K2429" s="10" t="s">
        <v>7323</v>
      </c>
      <c r="L2429" s="98">
        <f>IFERROR(VLOOKUP($F2429&amp;$C2429,Sales!$J:$W,9,0),0)</f>
        <v>0</v>
      </c>
      <c r="M2429" s="98">
        <f>IFERROR(VLOOKUP($F2429&amp;$C2429,Sales!$J:$W,10,0),0)</f>
        <v>0</v>
      </c>
      <c r="N2429" s="98">
        <f>IFERROR(VLOOKUP($F2429&amp;$C2429,Sales!$J:$W,11,0),0)</f>
        <v>0</v>
      </c>
      <c r="O2429" s="98">
        <f>IFERROR(VLOOKUP($F2429&amp;$C2429,Sales!$J:$W,12,0),0)</f>
        <v>0</v>
      </c>
      <c r="P2429" s="98">
        <f>IFERROR(VLOOKUP($F2429&amp;$C2429,Sales!$J:$W,13,0),0)</f>
        <v>0</v>
      </c>
      <c r="Q2429" s="98">
        <f>IFERROR(VLOOKUP($F2429&amp;$C2429,Sales!$A:$H,7,0),0)</f>
        <v>0</v>
      </c>
      <c r="R2429" s="41" t="str">
        <f t="shared" si="74"/>
        <v>ERROR</v>
      </c>
      <c r="S2429" s="15"/>
      <c r="T2429" s="15"/>
      <c r="U2429" s="15"/>
      <c r="V2429" s="15"/>
      <c r="W2429" s="15"/>
      <c r="X2429" s="15"/>
      <c r="Y2429" s="41"/>
      <c r="Z2429" s="41"/>
      <c r="AA2429" s="41"/>
      <c r="AB2429" s="15"/>
      <c r="AC2429" s="15"/>
      <c r="AD2429" s="15"/>
      <c r="AE2429" s="15"/>
      <c r="AF2429" s="15"/>
      <c r="AG2429" s="15"/>
      <c r="AH2429" s="15"/>
      <c r="AI2429" s="15"/>
      <c r="AJ2429" s="15"/>
      <c r="AK2429" s="15"/>
      <c r="AL2429" s="15"/>
      <c r="AM2429" s="15"/>
      <c r="AN2429" s="15"/>
      <c r="AO2429" s="15"/>
      <c r="AP2429" s="15"/>
      <c r="AQ2429" s="15"/>
      <c r="AR2429" s="15"/>
      <c r="AS2429" s="15"/>
      <c r="AT2429" s="15"/>
      <c r="AU2429" s="15"/>
      <c r="AV2429" s="15"/>
      <c r="AW2429" s="15"/>
      <c r="AX2429" s="15"/>
      <c r="AY2429" s="15"/>
      <c r="AZ2429" s="10">
        <v>1</v>
      </c>
      <c r="BA2429" t="s">
        <v>22</v>
      </c>
      <c r="BB2429" t="s">
        <v>88</v>
      </c>
      <c r="BD2429" s="39" t="str">
        <f t="shared" si="75"/>
        <v>01/245321001STokopedia</v>
      </c>
    </row>
    <row r="2430" spans="2:58" ht="13.5" customHeight="1" x14ac:dyDescent="0.35">
      <c r="B2430" s="10" t="s">
        <v>17</v>
      </c>
      <c r="C2430" s="10" t="s">
        <v>2517</v>
      </c>
      <c r="D2430" s="10" t="s">
        <v>650</v>
      </c>
      <c r="E2430" s="10" t="s">
        <v>194</v>
      </c>
      <c r="F2430" s="10" t="s">
        <v>653</v>
      </c>
      <c r="G2430" s="137">
        <v>257004985</v>
      </c>
      <c r="H2430" s="10"/>
      <c r="I2430" s="10">
        <v>4902430772495</v>
      </c>
      <c r="J2430" s="10" t="s">
        <v>7324</v>
      </c>
      <c r="K2430" s="10" t="s">
        <v>7325</v>
      </c>
      <c r="L2430" s="98">
        <f>IFERROR(VLOOKUP($F2430&amp;$C2430,Sales!$J:$W,9,0),0)</f>
        <v>0</v>
      </c>
      <c r="M2430" s="98">
        <f>IFERROR(VLOOKUP($F2430&amp;$C2430,Sales!$J:$W,10,0),0)</f>
        <v>0</v>
      </c>
      <c r="N2430" s="98">
        <f>IFERROR(VLOOKUP($F2430&amp;$C2430,Sales!$J:$W,11,0),0)</f>
        <v>0</v>
      </c>
      <c r="O2430" s="98">
        <f>IFERROR(VLOOKUP($F2430&amp;$C2430,Sales!$J:$W,12,0),0)</f>
        <v>0</v>
      </c>
      <c r="P2430" s="98">
        <f>IFERROR(VLOOKUP($F2430&amp;$C2430,Sales!$J:$W,13,0),0)</f>
        <v>0</v>
      </c>
      <c r="Q2430" s="98">
        <f>IFERROR(VLOOKUP($F2430&amp;$C2430,Sales!$A:$H,7,0),0)</f>
        <v>0</v>
      </c>
      <c r="R2430" s="41" t="str">
        <f t="shared" si="74"/>
        <v>ERROR</v>
      </c>
      <c r="S2430" s="15"/>
      <c r="T2430" s="15"/>
      <c r="U2430" s="15"/>
      <c r="V2430" s="15"/>
      <c r="W2430" s="15"/>
      <c r="X2430" s="15"/>
      <c r="Y2430" s="41"/>
      <c r="Z2430" s="41"/>
      <c r="AA2430" s="41"/>
      <c r="AB2430" s="15"/>
      <c r="AC2430" s="15"/>
      <c r="AD2430" s="15"/>
      <c r="AE2430" s="15"/>
      <c r="AF2430" s="15"/>
      <c r="AG2430" s="15"/>
      <c r="AH2430" s="15"/>
      <c r="AI2430" s="15"/>
      <c r="AJ2430" s="15"/>
      <c r="AK2430" s="15"/>
      <c r="AL2430" s="15"/>
      <c r="AM2430" s="15"/>
      <c r="AN2430" s="15"/>
      <c r="AO2430" s="15"/>
      <c r="AP2430" s="15"/>
      <c r="AQ2430" s="15"/>
      <c r="AR2430" s="15"/>
      <c r="AS2430" s="15"/>
      <c r="AT2430" s="15"/>
      <c r="AU2430" s="15"/>
      <c r="AV2430" s="15"/>
      <c r="AW2430" s="15"/>
      <c r="AX2430" s="15"/>
      <c r="AY2430" s="15"/>
      <c r="AZ2430" s="10">
        <v>1</v>
      </c>
      <c r="BA2430" t="s">
        <v>22</v>
      </c>
      <c r="BB2430" t="s">
        <v>88</v>
      </c>
      <c r="BD2430" s="39" t="str">
        <f t="shared" si="75"/>
        <v>01/245321001TTokopedia</v>
      </c>
    </row>
    <row r="2431" spans="2:58" ht="13.5" customHeight="1" x14ac:dyDescent="0.35">
      <c r="B2431" s="10" t="s">
        <v>17</v>
      </c>
      <c r="C2431" s="10" t="s">
        <v>2517</v>
      </c>
      <c r="D2431" s="10" t="s">
        <v>650</v>
      </c>
      <c r="E2431" s="10" t="s">
        <v>194</v>
      </c>
      <c r="F2431" s="10" t="s">
        <v>654</v>
      </c>
      <c r="G2431" s="137">
        <v>257003553</v>
      </c>
      <c r="H2431" s="10"/>
      <c r="I2431" s="10">
        <v>4902430772167</v>
      </c>
      <c r="J2431" s="10" t="s">
        <v>13481</v>
      </c>
      <c r="K2431" s="10" t="s">
        <v>11581</v>
      </c>
      <c r="L2431" s="98">
        <f>IFERROR(VLOOKUP($F2431&amp;$C2431,Sales!$J:$W,9,0),0)</f>
        <v>0</v>
      </c>
      <c r="M2431" s="98">
        <f>IFERROR(VLOOKUP($F2431&amp;$C2431,Sales!$J:$W,10,0),0)</f>
        <v>0</v>
      </c>
      <c r="N2431" s="98">
        <f>IFERROR(VLOOKUP($F2431&amp;$C2431,Sales!$J:$W,11,0),0)</f>
        <v>0</v>
      </c>
      <c r="O2431" s="98">
        <f>IFERROR(VLOOKUP($F2431&amp;$C2431,Sales!$J:$W,12,0),0)</f>
        <v>0</v>
      </c>
      <c r="P2431" s="98">
        <f>IFERROR(VLOOKUP($F2431&amp;$C2431,Sales!$J:$W,13,0),0)</f>
        <v>0</v>
      </c>
      <c r="Q2431" s="98">
        <f>IFERROR(VLOOKUP($F2431&amp;$C2431,Sales!$A:$H,7,0),0)</f>
        <v>0</v>
      </c>
      <c r="R2431" s="41" t="str">
        <f t="shared" si="74"/>
        <v>ERROR</v>
      </c>
      <c r="S2431" s="15"/>
      <c r="T2431" s="15"/>
      <c r="U2431" s="15"/>
      <c r="V2431" s="15"/>
      <c r="W2431" s="15"/>
      <c r="X2431" s="15"/>
      <c r="Y2431" s="41"/>
      <c r="Z2431" s="41"/>
      <c r="AA2431" s="41"/>
      <c r="AB2431" s="15"/>
      <c r="AC2431" s="15"/>
      <c r="AD2431" s="15"/>
      <c r="AE2431" s="15"/>
      <c r="AF2431" s="15"/>
      <c r="AG2431" s="15"/>
      <c r="AH2431" s="15"/>
      <c r="AI2431" s="15"/>
      <c r="AJ2431" s="15"/>
      <c r="AK2431" s="15"/>
      <c r="AL2431" s="15"/>
      <c r="AM2431" s="15"/>
      <c r="AN2431" s="15"/>
      <c r="AO2431" s="15"/>
      <c r="AP2431" s="15"/>
      <c r="AQ2431" s="15"/>
      <c r="AR2431" s="15"/>
      <c r="AS2431" s="15"/>
      <c r="AT2431" s="15"/>
      <c r="AU2431" s="15"/>
      <c r="AV2431" s="15"/>
      <c r="AW2431" s="15"/>
      <c r="AX2431" s="82"/>
      <c r="AY2431" s="82"/>
      <c r="AZ2431" s="10">
        <v>1</v>
      </c>
      <c r="BA2431" t="s">
        <v>22</v>
      </c>
      <c r="BB2431" t="s">
        <v>88</v>
      </c>
      <c r="BD2431" s="39" t="str">
        <f t="shared" si="75"/>
        <v>01/245321001UTokopedia</v>
      </c>
      <c r="BE2431" s="1">
        <v>44970</v>
      </c>
      <c r="BF2431" t="s">
        <v>15015</v>
      </c>
    </row>
    <row r="2432" spans="2:58" ht="13.5" customHeight="1" x14ac:dyDescent="0.35">
      <c r="B2432" s="10" t="s">
        <v>17</v>
      </c>
      <c r="C2432" s="10" t="s">
        <v>2517</v>
      </c>
      <c r="D2432" s="10" t="s">
        <v>650</v>
      </c>
      <c r="E2432" s="10" t="s">
        <v>194</v>
      </c>
      <c r="F2432" s="10" t="s">
        <v>2018</v>
      </c>
      <c r="G2432" s="137">
        <v>1439045756</v>
      </c>
      <c r="H2432" s="10"/>
      <c r="I2432" s="10">
        <v>4902430428330</v>
      </c>
      <c r="J2432" s="10" t="s">
        <v>7326</v>
      </c>
      <c r="K2432" s="10" t="s">
        <v>7327</v>
      </c>
      <c r="L2432" s="98">
        <f>IFERROR(VLOOKUP($F2432&amp;$C2432,Sales!$J:$W,9,0),0)</f>
        <v>0</v>
      </c>
      <c r="M2432" s="98">
        <f>IFERROR(VLOOKUP($F2432&amp;$C2432,Sales!$J:$W,10,0),0)</f>
        <v>0</v>
      </c>
      <c r="N2432" s="98">
        <f>IFERROR(VLOOKUP($F2432&amp;$C2432,Sales!$J:$W,11,0),0)</f>
        <v>0</v>
      </c>
      <c r="O2432" s="98">
        <f>IFERROR(VLOOKUP($F2432&amp;$C2432,Sales!$J:$W,12,0),0)</f>
        <v>0</v>
      </c>
      <c r="P2432" s="98">
        <f>IFERROR(VLOOKUP($F2432&amp;$C2432,Sales!$J:$W,13,0),0)</f>
        <v>0</v>
      </c>
      <c r="Q2432" s="98">
        <f>IFERROR(VLOOKUP($F2432&amp;$C2432,Sales!$A:$H,7,0),0)</f>
        <v>0</v>
      </c>
      <c r="R2432" s="41" t="str">
        <f t="shared" si="74"/>
        <v>ERROR</v>
      </c>
      <c r="S2432" s="15"/>
      <c r="T2432" s="15"/>
      <c r="U2432" s="15"/>
      <c r="V2432" s="15"/>
      <c r="W2432" s="15"/>
      <c r="X2432" s="15"/>
      <c r="Y2432" s="41"/>
      <c r="Z2432" s="41"/>
      <c r="AA2432" s="41"/>
      <c r="AB2432" s="15"/>
      <c r="AC2432" s="15"/>
      <c r="AD2432" s="15"/>
      <c r="AE2432" s="15"/>
      <c r="AF2432" s="15"/>
      <c r="AG2432" s="15"/>
      <c r="AH2432" s="15"/>
      <c r="AI2432" s="15"/>
      <c r="AJ2432" s="15"/>
      <c r="AK2432" s="15"/>
      <c r="AL2432" s="15"/>
      <c r="AM2432" s="15"/>
      <c r="AN2432" s="15"/>
      <c r="AO2432" s="15"/>
      <c r="AP2432" s="15"/>
      <c r="AQ2432" s="15"/>
      <c r="AR2432" s="15"/>
      <c r="AS2432" s="15"/>
      <c r="AT2432" s="15"/>
      <c r="AU2432" s="15"/>
      <c r="AV2432" s="15"/>
      <c r="AW2432" s="15"/>
      <c r="AX2432" s="15"/>
      <c r="AY2432" s="15"/>
      <c r="AZ2432" s="10">
        <v>1</v>
      </c>
      <c r="BA2432" t="s">
        <v>22</v>
      </c>
      <c r="BB2432" t="s">
        <v>88</v>
      </c>
      <c r="BD2432" s="39" t="str">
        <f t="shared" si="75"/>
        <v>01/245321001WTokopedia</v>
      </c>
    </row>
    <row r="2433" spans="2:58" ht="13.5" customHeight="1" x14ac:dyDescent="0.35">
      <c r="B2433" s="10" t="s">
        <v>17</v>
      </c>
      <c r="C2433" s="10" t="s">
        <v>2517</v>
      </c>
      <c r="D2433" s="10" t="s">
        <v>650</v>
      </c>
      <c r="E2433" s="10" t="s">
        <v>194</v>
      </c>
      <c r="F2433" s="10" t="s">
        <v>651</v>
      </c>
      <c r="G2433" s="137">
        <v>445440566</v>
      </c>
      <c r="H2433" s="10"/>
      <c r="I2433" s="10">
        <v>4902430849098</v>
      </c>
      <c r="J2433" s="10" t="s">
        <v>7328</v>
      </c>
      <c r="K2433" s="10" t="s">
        <v>7329</v>
      </c>
      <c r="L2433" s="98">
        <f>IFERROR(VLOOKUP($F2433&amp;$C2433,Sales!$J:$W,9,0),0)</f>
        <v>0</v>
      </c>
      <c r="M2433" s="98">
        <f>IFERROR(VLOOKUP($F2433&amp;$C2433,Sales!$J:$W,10,0),0)</f>
        <v>0</v>
      </c>
      <c r="N2433" s="98">
        <f>IFERROR(VLOOKUP($F2433&amp;$C2433,Sales!$J:$W,11,0),0)</f>
        <v>0</v>
      </c>
      <c r="O2433" s="98">
        <f>IFERROR(VLOOKUP($F2433&amp;$C2433,Sales!$J:$W,12,0),0)</f>
        <v>0</v>
      </c>
      <c r="P2433" s="98">
        <f>IFERROR(VLOOKUP($F2433&amp;$C2433,Sales!$J:$W,13,0),0)</f>
        <v>0</v>
      </c>
      <c r="Q2433" s="98">
        <f>IFERROR(VLOOKUP($F2433&amp;$C2433,Sales!$A:$H,7,0),0)</f>
        <v>0</v>
      </c>
      <c r="R2433" s="41" t="str">
        <f t="shared" si="74"/>
        <v>ERROR</v>
      </c>
      <c r="S2433" s="15"/>
      <c r="T2433" s="15"/>
      <c r="U2433" s="15"/>
      <c r="V2433" s="15"/>
      <c r="W2433" s="15"/>
      <c r="X2433" s="15"/>
      <c r="Y2433" s="41"/>
      <c r="Z2433" s="41"/>
      <c r="AA2433" s="41"/>
      <c r="AB2433" s="15"/>
      <c r="AC2433" s="15"/>
      <c r="AD2433" s="15"/>
      <c r="AE2433" s="15"/>
      <c r="AF2433" s="15"/>
      <c r="AG2433" s="15"/>
      <c r="AH2433" s="15"/>
      <c r="AI2433" s="15"/>
      <c r="AJ2433" s="15"/>
      <c r="AK2433" s="15"/>
      <c r="AL2433" s="15"/>
      <c r="AM2433" s="15"/>
      <c r="AN2433" s="15"/>
      <c r="AO2433" s="15"/>
      <c r="AP2433" s="15"/>
      <c r="AQ2433" s="15"/>
      <c r="AR2433" s="15"/>
      <c r="AS2433" s="15"/>
      <c r="AT2433" s="15"/>
      <c r="AU2433" s="15"/>
      <c r="AV2433" s="15"/>
      <c r="AW2433" s="15"/>
      <c r="AX2433" s="15"/>
      <c r="AY2433" s="15"/>
      <c r="AZ2433" s="10">
        <v>1</v>
      </c>
      <c r="BA2433" t="s">
        <v>22</v>
      </c>
      <c r="BB2433" t="s">
        <v>88</v>
      </c>
      <c r="BD2433" s="39" t="str">
        <f t="shared" si="75"/>
        <v>01/245321001XTokopedia</v>
      </c>
    </row>
    <row r="2434" spans="2:58" ht="13.5" customHeight="1" x14ac:dyDescent="0.35">
      <c r="B2434" s="10" t="s">
        <v>17</v>
      </c>
      <c r="C2434" s="10" t="s">
        <v>2517</v>
      </c>
      <c r="D2434" s="10" t="s">
        <v>650</v>
      </c>
      <c r="E2434" s="10" t="s">
        <v>194</v>
      </c>
      <c r="F2434" s="10" t="s">
        <v>656</v>
      </c>
      <c r="G2434" s="137">
        <v>445440609</v>
      </c>
      <c r="H2434" s="10"/>
      <c r="I2434" s="10">
        <v>4902430849135</v>
      </c>
      <c r="J2434" s="10" t="s">
        <v>7330</v>
      </c>
      <c r="K2434" s="10" t="s">
        <v>7331</v>
      </c>
      <c r="L2434" s="98">
        <f>IFERROR(VLOOKUP($F2434&amp;$C2434,Sales!$J:$W,9,0),0)</f>
        <v>0</v>
      </c>
      <c r="M2434" s="98">
        <f>IFERROR(VLOOKUP($F2434&amp;$C2434,Sales!$J:$W,10,0),0)</f>
        <v>0</v>
      </c>
      <c r="N2434" s="98">
        <f>IFERROR(VLOOKUP($F2434&amp;$C2434,Sales!$J:$W,11,0),0)</f>
        <v>0</v>
      </c>
      <c r="O2434" s="98">
        <f>IFERROR(VLOOKUP($F2434&amp;$C2434,Sales!$J:$W,12,0),0)</f>
        <v>0</v>
      </c>
      <c r="P2434" s="98">
        <f>IFERROR(VLOOKUP($F2434&amp;$C2434,Sales!$J:$W,13,0),0)</f>
        <v>0</v>
      </c>
      <c r="Q2434" s="98">
        <f>IFERROR(VLOOKUP($F2434&amp;$C2434,Sales!$A:$H,7,0),0)</f>
        <v>0</v>
      </c>
      <c r="R2434" s="41" t="str">
        <f t="shared" si="74"/>
        <v>ERROR</v>
      </c>
      <c r="S2434" s="15"/>
      <c r="T2434" s="15"/>
      <c r="U2434" s="15"/>
      <c r="V2434" s="15"/>
      <c r="W2434" s="15"/>
      <c r="X2434" s="15"/>
      <c r="Y2434" s="41"/>
      <c r="Z2434" s="41"/>
      <c r="AA2434" s="41"/>
      <c r="AB2434" s="15"/>
      <c r="AC2434" s="15"/>
      <c r="AD2434" s="15"/>
      <c r="AE2434" s="15"/>
      <c r="AF2434" s="15"/>
      <c r="AG2434" s="15"/>
      <c r="AH2434" s="15"/>
      <c r="AI2434" s="15"/>
      <c r="AJ2434" s="15"/>
      <c r="AK2434" s="15"/>
      <c r="AL2434" s="15"/>
      <c r="AM2434" s="15"/>
      <c r="AN2434" s="15"/>
      <c r="AO2434" s="15"/>
      <c r="AP2434" s="15"/>
      <c r="AQ2434" s="15"/>
      <c r="AR2434" s="15"/>
      <c r="AS2434" s="15"/>
      <c r="AT2434" s="15"/>
      <c r="AU2434" s="15"/>
      <c r="AV2434" s="15"/>
      <c r="AW2434" s="15"/>
      <c r="AX2434" s="15"/>
      <c r="AY2434" s="15"/>
      <c r="AZ2434" s="10">
        <v>1</v>
      </c>
      <c r="BA2434" t="s">
        <v>22</v>
      </c>
      <c r="BB2434" t="s">
        <v>88</v>
      </c>
      <c r="BD2434" s="39" t="str">
        <f t="shared" si="75"/>
        <v>01/245321001YTokopedia</v>
      </c>
    </row>
    <row r="2435" spans="2:58" ht="13.5" customHeight="1" x14ac:dyDescent="0.35">
      <c r="B2435" s="10" t="s">
        <v>17</v>
      </c>
      <c r="C2435" s="10" t="s">
        <v>2517</v>
      </c>
      <c r="D2435" s="10" t="s">
        <v>650</v>
      </c>
      <c r="E2435" s="10" t="s">
        <v>194</v>
      </c>
      <c r="F2435" s="10" t="s">
        <v>660</v>
      </c>
      <c r="G2435" s="137">
        <v>198639450</v>
      </c>
      <c r="H2435" s="10"/>
      <c r="I2435" s="10">
        <v>4902430452564</v>
      </c>
      <c r="J2435" s="10" t="s">
        <v>7332</v>
      </c>
      <c r="K2435" s="10" t="s">
        <v>7333</v>
      </c>
      <c r="L2435" s="98">
        <f>IFERROR(VLOOKUP($F2435&amp;$C2435,Sales!$J:$W,9,0),0)</f>
        <v>7179729.7297297362</v>
      </c>
      <c r="M2435" s="98">
        <f>IFERROR(VLOOKUP($F2435&amp;$C2435,Sales!$J:$W,10,0),0)</f>
        <v>6956756.7567567676</v>
      </c>
      <c r="N2435" s="98">
        <f>IFERROR(VLOOKUP($F2435&amp;$C2435,Sales!$J:$W,11,0),0)</f>
        <v>7982432.4324324457</v>
      </c>
      <c r="O2435" s="98">
        <f>IFERROR(VLOOKUP($F2435&amp;$C2435,Sales!$J:$W,12,0),0)</f>
        <v>165.33333333333334</v>
      </c>
      <c r="P2435" s="98">
        <f>IFERROR(VLOOKUP($F2435&amp;$C2435,Sales!$J:$W,13,0),0)</f>
        <v>7372972.9729729826</v>
      </c>
      <c r="Q2435" s="98">
        <f>IFERROR(VLOOKUP($F2435&amp;$C2435,Sales!$A:$H,7,0),0)</f>
        <v>356756.7567567568</v>
      </c>
      <c r="R2435" s="41">
        <f t="shared" si="74"/>
        <v>1</v>
      </c>
      <c r="S2435" s="15">
        <v>1</v>
      </c>
      <c r="T2435" s="15"/>
      <c r="U2435" s="15"/>
      <c r="V2435" s="15">
        <v>1</v>
      </c>
      <c r="W2435" s="15">
        <v>1</v>
      </c>
      <c r="X2435" s="15">
        <v>1</v>
      </c>
      <c r="Y2435" s="41">
        <v>1</v>
      </c>
      <c r="Z2435" s="41">
        <v>1</v>
      </c>
      <c r="AA2435" s="41"/>
      <c r="AB2435" s="15"/>
      <c r="AC2435" s="15"/>
      <c r="AD2435" s="15"/>
      <c r="AE2435" s="15"/>
      <c r="AF2435" s="15"/>
      <c r="AG2435" s="15"/>
      <c r="AH2435" s="15"/>
      <c r="AI2435" s="15"/>
      <c r="AJ2435" s="15"/>
      <c r="AK2435" s="15"/>
      <c r="AL2435" s="15"/>
      <c r="AM2435" s="15"/>
      <c r="AN2435" s="15"/>
      <c r="AO2435" s="15"/>
      <c r="AP2435" s="15"/>
      <c r="AQ2435" s="15"/>
      <c r="AR2435" s="15"/>
      <c r="AS2435" s="15"/>
      <c r="AT2435" s="15"/>
      <c r="AU2435" s="15"/>
      <c r="AV2435" s="15"/>
      <c r="AW2435" s="15"/>
      <c r="AX2435" s="82"/>
      <c r="AY2435" s="82"/>
      <c r="AZ2435" s="10">
        <v>1</v>
      </c>
      <c r="BA2435" t="s">
        <v>13952</v>
      </c>
      <c r="BB2435" t="s">
        <v>23</v>
      </c>
      <c r="BD2435" s="39" t="str">
        <f t="shared" si="75"/>
        <v>01/245321003BTokopedia</v>
      </c>
    </row>
    <row r="2436" spans="2:58" ht="13.5" customHeight="1" x14ac:dyDescent="0.35">
      <c r="B2436" s="10" t="s">
        <v>17</v>
      </c>
      <c r="C2436" s="10" t="s">
        <v>2517</v>
      </c>
      <c r="D2436" s="10" t="s">
        <v>650</v>
      </c>
      <c r="E2436" s="10" t="s">
        <v>194</v>
      </c>
      <c r="F2436" s="10" t="s">
        <v>658</v>
      </c>
      <c r="G2436" s="137">
        <v>198638921</v>
      </c>
      <c r="H2436" s="10"/>
      <c r="I2436" s="10">
        <v>4902430452557</v>
      </c>
      <c r="J2436" s="10" t="s">
        <v>7334</v>
      </c>
      <c r="K2436" s="10" t="s">
        <v>7335</v>
      </c>
      <c r="L2436" s="98">
        <f>IFERROR(VLOOKUP($F2436&amp;$C2436,Sales!$J:$W,9,0),0)</f>
        <v>0</v>
      </c>
      <c r="M2436" s="98">
        <f>IFERROR(VLOOKUP($F2436&amp;$C2436,Sales!$J:$W,10,0),0)</f>
        <v>0</v>
      </c>
      <c r="N2436" s="98">
        <f>IFERROR(VLOOKUP($F2436&amp;$C2436,Sales!$J:$W,11,0),0)</f>
        <v>0</v>
      </c>
      <c r="O2436" s="98">
        <f>IFERROR(VLOOKUP($F2436&amp;$C2436,Sales!$J:$W,12,0),0)</f>
        <v>0</v>
      </c>
      <c r="P2436" s="98">
        <f>IFERROR(VLOOKUP($F2436&amp;$C2436,Sales!$J:$W,13,0),0)</f>
        <v>0</v>
      </c>
      <c r="Q2436" s="98">
        <f>IFERROR(VLOOKUP($F2436&amp;$C2436,Sales!$A:$H,7,0),0)</f>
        <v>0</v>
      </c>
      <c r="R2436" s="41" t="str">
        <f t="shared" ref="R2436:R2499" si="76">IFERROR(AVERAGE($S2436:$AW2436),"ERROR")</f>
        <v>ERROR</v>
      </c>
      <c r="S2436" s="15"/>
      <c r="T2436" s="15"/>
      <c r="U2436" s="15"/>
      <c r="V2436" s="15"/>
      <c r="W2436" s="15"/>
      <c r="X2436" s="15"/>
      <c r="Y2436" s="41"/>
      <c r="Z2436" s="41"/>
      <c r="AA2436" s="41"/>
      <c r="AB2436" s="15"/>
      <c r="AC2436" s="15"/>
      <c r="AD2436" s="15"/>
      <c r="AE2436" s="15"/>
      <c r="AF2436" s="15"/>
      <c r="AG2436" s="15"/>
      <c r="AH2436" s="15"/>
      <c r="AI2436" s="15"/>
      <c r="AJ2436" s="15"/>
      <c r="AK2436" s="15"/>
      <c r="AL2436" s="15"/>
      <c r="AM2436" s="15"/>
      <c r="AN2436" s="15"/>
      <c r="AO2436" s="15"/>
      <c r="AP2436" s="15"/>
      <c r="AQ2436" s="15"/>
      <c r="AR2436" s="15"/>
      <c r="AS2436" s="15"/>
      <c r="AT2436" s="15"/>
      <c r="AU2436" s="15"/>
      <c r="AV2436" s="15"/>
      <c r="AW2436" s="15"/>
      <c r="AX2436" s="82"/>
      <c r="AY2436" s="82"/>
      <c r="AZ2436" s="10">
        <v>1</v>
      </c>
      <c r="BA2436" t="s">
        <v>22</v>
      </c>
      <c r="BB2436" t="s">
        <v>88</v>
      </c>
      <c r="BD2436" s="39" t="str">
        <f t="shared" ref="BD2436:BD2499" si="77">F2436&amp;C2436</f>
        <v>01/245321003CTokopedia</v>
      </c>
      <c r="BE2436" s="1">
        <v>45058</v>
      </c>
      <c r="BF2436" t="s">
        <v>16179</v>
      </c>
    </row>
    <row r="2437" spans="2:58" ht="13.5" customHeight="1" x14ac:dyDescent="0.35">
      <c r="B2437" s="10" t="s">
        <v>17</v>
      </c>
      <c r="C2437" s="10" t="s">
        <v>2517</v>
      </c>
      <c r="D2437" s="10" t="s">
        <v>650</v>
      </c>
      <c r="E2437" s="10" t="s">
        <v>194</v>
      </c>
      <c r="F2437" s="10" t="s">
        <v>764</v>
      </c>
      <c r="G2437" s="137">
        <v>212434644</v>
      </c>
      <c r="H2437" s="10"/>
      <c r="I2437" s="10">
        <v>4902430450393</v>
      </c>
      <c r="J2437" s="10" t="s">
        <v>7336</v>
      </c>
      <c r="K2437" s="10" t="s">
        <v>7337</v>
      </c>
      <c r="L2437" s="98">
        <f>IFERROR(VLOOKUP($F2437&amp;$C2437,Sales!$J:$W,9,0),0)</f>
        <v>312162.11711711704</v>
      </c>
      <c r="M2437" s="98">
        <f>IFERROR(VLOOKUP($F2437&amp;$C2437,Sales!$J:$W,10,0),0)</f>
        <v>356756.69369369361</v>
      </c>
      <c r="N2437" s="98">
        <f>IFERROR(VLOOKUP($F2437&amp;$C2437,Sales!$J:$W,11,0),0)</f>
        <v>535135.05405405397</v>
      </c>
      <c r="O2437" s="98">
        <f>IFERROR(VLOOKUP($F2437&amp;$C2437,Sales!$J:$W,12,0),0)</f>
        <v>9</v>
      </c>
      <c r="P2437" s="98">
        <f>IFERROR(VLOOKUP($F2437&amp;$C2437,Sales!$J:$W,13,0),0)</f>
        <v>401351.28828828823</v>
      </c>
      <c r="Q2437" s="98">
        <f>IFERROR(VLOOKUP($F2437&amp;$C2437,Sales!$A:$H,7,0),0)</f>
        <v>0</v>
      </c>
      <c r="R2437" s="41">
        <f t="shared" si="76"/>
        <v>1</v>
      </c>
      <c r="S2437" s="15">
        <v>1</v>
      </c>
      <c r="T2437" s="15"/>
      <c r="U2437" s="15"/>
      <c r="V2437" s="15">
        <v>1</v>
      </c>
      <c r="W2437" s="15">
        <v>1</v>
      </c>
      <c r="X2437" s="15">
        <v>1</v>
      </c>
      <c r="Y2437" s="41">
        <v>1</v>
      </c>
      <c r="Z2437" s="41">
        <v>1</v>
      </c>
      <c r="AA2437" s="41"/>
      <c r="AB2437" s="15"/>
      <c r="AC2437" s="15"/>
      <c r="AD2437" s="15"/>
      <c r="AE2437" s="15"/>
      <c r="AF2437" s="15"/>
      <c r="AG2437" s="15"/>
      <c r="AH2437" s="15"/>
      <c r="AI2437" s="15"/>
      <c r="AJ2437" s="15"/>
      <c r="AK2437" s="15"/>
      <c r="AL2437" s="15"/>
      <c r="AM2437" s="15"/>
      <c r="AN2437" s="15"/>
      <c r="AO2437" s="15"/>
      <c r="AP2437" s="15"/>
      <c r="AQ2437" s="15"/>
      <c r="AR2437" s="15"/>
      <c r="AS2437" s="15"/>
      <c r="AT2437" s="15"/>
      <c r="AU2437" s="15"/>
      <c r="AV2437" s="15"/>
      <c r="AW2437" s="15"/>
      <c r="AX2437" s="82"/>
      <c r="AY2437" s="82"/>
      <c r="AZ2437" s="10">
        <v>1</v>
      </c>
      <c r="BA2437" t="s">
        <v>22</v>
      </c>
      <c r="BB2437" t="s">
        <v>23</v>
      </c>
      <c r="BD2437" s="39" t="str">
        <f t="shared" si="77"/>
        <v>01/245321101VTokopedia</v>
      </c>
    </row>
    <row r="2438" spans="2:58" ht="13.5" customHeight="1" x14ac:dyDescent="0.35">
      <c r="B2438" s="10" t="s">
        <v>17</v>
      </c>
      <c r="C2438" s="10" t="s">
        <v>2517</v>
      </c>
      <c r="D2438" s="10" t="s">
        <v>650</v>
      </c>
      <c r="E2438" s="10" t="s">
        <v>194</v>
      </c>
      <c r="F2438" s="10" t="s">
        <v>680</v>
      </c>
      <c r="G2438" s="137">
        <v>198636955</v>
      </c>
      <c r="H2438" s="10"/>
      <c r="I2438" s="10">
        <v>4902430450355</v>
      </c>
      <c r="J2438" s="10" t="s">
        <v>7338</v>
      </c>
      <c r="K2438" s="10" t="s">
        <v>7339</v>
      </c>
      <c r="L2438" s="98">
        <f>IFERROR(VLOOKUP($F2438&amp;$C2438,Sales!$J:$W,9,0),0)</f>
        <v>2675675.6756756753</v>
      </c>
      <c r="M2438" s="98">
        <f>IFERROR(VLOOKUP($F2438&amp;$C2438,Sales!$J:$W,10,0),0)</f>
        <v>668918.91891891893</v>
      </c>
      <c r="N2438" s="98">
        <f>IFERROR(VLOOKUP($F2438&amp;$C2438,Sales!$J:$W,11,0),0)</f>
        <v>981081.08108108118</v>
      </c>
      <c r="O2438" s="98">
        <f>IFERROR(VLOOKUP($F2438&amp;$C2438,Sales!$J:$W,12,0),0)</f>
        <v>32.333333333333336</v>
      </c>
      <c r="P2438" s="98">
        <f>IFERROR(VLOOKUP($F2438&amp;$C2438,Sales!$J:$W,13,0),0)</f>
        <v>1441891.8918918918</v>
      </c>
      <c r="Q2438" s="98">
        <f>IFERROR(VLOOKUP($F2438&amp;$C2438,Sales!$A:$H,7,0),0)</f>
        <v>178378.37837837837</v>
      </c>
      <c r="R2438" s="41">
        <f t="shared" si="76"/>
        <v>1</v>
      </c>
      <c r="S2438" s="15">
        <v>1</v>
      </c>
      <c r="T2438" s="15"/>
      <c r="U2438" s="15"/>
      <c r="V2438" s="15">
        <v>1</v>
      </c>
      <c r="W2438" s="15">
        <v>1</v>
      </c>
      <c r="X2438" s="15">
        <v>1</v>
      </c>
      <c r="Y2438" s="41">
        <v>1</v>
      </c>
      <c r="Z2438" s="41">
        <v>1</v>
      </c>
      <c r="AA2438" s="41"/>
      <c r="AB2438" s="15"/>
      <c r="AC2438" s="15"/>
      <c r="AD2438" s="15"/>
      <c r="AE2438" s="15"/>
      <c r="AF2438" s="15"/>
      <c r="AG2438" s="15"/>
      <c r="AH2438" s="15"/>
      <c r="AI2438" s="15"/>
      <c r="AJ2438" s="15"/>
      <c r="AK2438" s="15"/>
      <c r="AL2438" s="15"/>
      <c r="AM2438" s="15"/>
      <c r="AN2438" s="15"/>
      <c r="AO2438" s="15"/>
      <c r="AP2438" s="15"/>
      <c r="AQ2438" s="15"/>
      <c r="AR2438" s="15"/>
      <c r="AS2438" s="15"/>
      <c r="AT2438" s="15"/>
      <c r="AU2438" s="15"/>
      <c r="AV2438" s="15"/>
      <c r="AW2438" s="15"/>
      <c r="AX2438" s="82"/>
      <c r="AY2438" s="82"/>
      <c r="AZ2438" s="10">
        <v>1</v>
      </c>
      <c r="BA2438" t="s">
        <v>22</v>
      </c>
      <c r="BB2438" t="s">
        <v>23</v>
      </c>
      <c r="BD2438" s="39" t="str">
        <f t="shared" si="77"/>
        <v>01/245321101WTokopedia</v>
      </c>
    </row>
    <row r="2439" spans="2:58" ht="13.5" customHeight="1" x14ac:dyDescent="0.35">
      <c r="B2439" s="10" t="s">
        <v>17</v>
      </c>
      <c r="C2439" s="10" t="s">
        <v>2517</v>
      </c>
      <c r="D2439" s="10" t="s">
        <v>650</v>
      </c>
      <c r="E2439" s="10" t="s">
        <v>194</v>
      </c>
      <c r="F2439" s="10" t="s">
        <v>678</v>
      </c>
      <c r="G2439" s="137">
        <v>258907259</v>
      </c>
      <c r="H2439" s="10"/>
      <c r="I2439" s="10">
        <v>4902430450379</v>
      </c>
      <c r="J2439" s="10" t="s">
        <v>7340</v>
      </c>
      <c r="K2439" s="10" t="s">
        <v>7341</v>
      </c>
      <c r="L2439" s="98">
        <f>IFERROR(VLOOKUP($F2439&amp;$C2439,Sales!$J:$W,9,0),0)</f>
        <v>401351.35135135136</v>
      </c>
      <c r="M2439" s="98">
        <f>IFERROR(VLOOKUP($F2439&amp;$C2439,Sales!$J:$W,10,0),0)</f>
        <v>624324.32432432426</v>
      </c>
      <c r="N2439" s="98">
        <f>IFERROR(VLOOKUP($F2439&amp;$C2439,Sales!$J:$W,11,0),0)</f>
        <v>445945.94594594598</v>
      </c>
      <c r="O2439" s="98">
        <f>IFERROR(VLOOKUP($F2439&amp;$C2439,Sales!$J:$W,12,0),0)</f>
        <v>11</v>
      </c>
      <c r="P2439" s="98">
        <f>IFERROR(VLOOKUP($F2439&amp;$C2439,Sales!$J:$W,13,0),0)</f>
        <v>490540.54054054053</v>
      </c>
      <c r="Q2439" s="98">
        <f>IFERROR(VLOOKUP($F2439&amp;$C2439,Sales!$A:$H,7,0),0)</f>
        <v>0</v>
      </c>
      <c r="R2439" s="41">
        <f t="shared" si="76"/>
        <v>1</v>
      </c>
      <c r="S2439" s="15">
        <v>1</v>
      </c>
      <c r="T2439" s="15"/>
      <c r="U2439" s="15"/>
      <c r="V2439" s="15">
        <v>1</v>
      </c>
      <c r="W2439" s="15">
        <v>1</v>
      </c>
      <c r="X2439" s="15">
        <v>1</v>
      </c>
      <c r="Y2439" s="41">
        <v>1</v>
      </c>
      <c r="Z2439" s="41">
        <v>1</v>
      </c>
      <c r="AA2439" s="41"/>
      <c r="AB2439" s="15"/>
      <c r="AC2439" s="15"/>
      <c r="AD2439" s="15"/>
      <c r="AE2439" s="15"/>
      <c r="AF2439" s="15"/>
      <c r="AG2439" s="15"/>
      <c r="AH2439" s="15"/>
      <c r="AI2439" s="15"/>
      <c r="AJ2439" s="15"/>
      <c r="AK2439" s="15"/>
      <c r="AL2439" s="15"/>
      <c r="AM2439" s="15"/>
      <c r="AN2439" s="15"/>
      <c r="AO2439" s="15"/>
      <c r="AP2439" s="15"/>
      <c r="AQ2439" s="15"/>
      <c r="AR2439" s="15"/>
      <c r="AS2439" s="15"/>
      <c r="AT2439" s="15"/>
      <c r="AU2439" s="15"/>
      <c r="AV2439" s="15"/>
      <c r="AW2439" s="15"/>
      <c r="AX2439" s="82"/>
      <c r="AY2439" s="82"/>
      <c r="AZ2439" s="10">
        <v>1</v>
      </c>
      <c r="BA2439" t="s">
        <v>13952</v>
      </c>
      <c r="BB2439" t="s">
        <v>23</v>
      </c>
      <c r="BD2439" s="39" t="str">
        <f t="shared" si="77"/>
        <v>01/245321101XTokopedia</v>
      </c>
    </row>
    <row r="2440" spans="2:58" ht="13.5" customHeight="1" x14ac:dyDescent="0.35">
      <c r="B2440" s="10" t="s">
        <v>17</v>
      </c>
      <c r="C2440" s="10" t="s">
        <v>2517</v>
      </c>
      <c r="D2440" s="10" t="s">
        <v>650</v>
      </c>
      <c r="E2440" s="10" t="s">
        <v>194</v>
      </c>
      <c r="F2440" s="10" t="s">
        <v>762</v>
      </c>
      <c r="G2440" s="137">
        <v>198638380</v>
      </c>
      <c r="H2440" s="10"/>
      <c r="I2440" s="10">
        <v>4902430450386</v>
      </c>
      <c r="J2440" s="10" t="s">
        <v>7342</v>
      </c>
      <c r="K2440" s="10" t="s">
        <v>7343</v>
      </c>
      <c r="L2440" s="98">
        <f>IFERROR(VLOOKUP($F2440&amp;$C2440,Sales!$J:$W,9,0),0)</f>
        <v>668918.91891891893</v>
      </c>
      <c r="M2440" s="98">
        <f>IFERROR(VLOOKUP($F2440&amp;$C2440,Sales!$J:$W,10,0),0)</f>
        <v>847297.29729729716</v>
      </c>
      <c r="N2440" s="98">
        <f>IFERROR(VLOOKUP($F2440&amp;$C2440,Sales!$J:$W,11,0),0)</f>
        <v>713513.51351351349</v>
      </c>
      <c r="O2440" s="98">
        <f>IFERROR(VLOOKUP($F2440&amp;$C2440,Sales!$J:$W,12,0),0)</f>
        <v>16.666666666666668</v>
      </c>
      <c r="P2440" s="98">
        <f>IFERROR(VLOOKUP($F2440&amp;$C2440,Sales!$J:$W,13,0),0)</f>
        <v>743243.2432432432</v>
      </c>
      <c r="Q2440" s="98">
        <f>IFERROR(VLOOKUP($F2440&amp;$C2440,Sales!$A:$H,7,0),0)</f>
        <v>44594.594594594593</v>
      </c>
      <c r="R2440" s="41">
        <f t="shared" si="76"/>
        <v>1</v>
      </c>
      <c r="S2440" s="15">
        <v>1</v>
      </c>
      <c r="T2440" s="15"/>
      <c r="U2440" s="15"/>
      <c r="V2440" s="15">
        <v>1</v>
      </c>
      <c r="W2440" s="15">
        <v>1</v>
      </c>
      <c r="X2440" s="15">
        <v>1</v>
      </c>
      <c r="Y2440" s="41">
        <v>1</v>
      </c>
      <c r="Z2440" s="41">
        <v>1</v>
      </c>
      <c r="AA2440" s="41"/>
      <c r="AB2440" s="15"/>
      <c r="AC2440" s="15"/>
      <c r="AD2440" s="15"/>
      <c r="AE2440" s="15"/>
      <c r="AF2440" s="15"/>
      <c r="AG2440" s="15"/>
      <c r="AH2440" s="15"/>
      <c r="AI2440" s="15"/>
      <c r="AJ2440" s="15"/>
      <c r="AK2440" s="15"/>
      <c r="AL2440" s="15"/>
      <c r="AM2440" s="15"/>
      <c r="AN2440" s="15"/>
      <c r="AO2440" s="15"/>
      <c r="AP2440" s="15"/>
      <c r="AQ2440" s="15"/>
      <c r="AR2440" s="15"/>
      <c r="AS2440" s="15"/>
      <c r="AT2440" s="15"/>
      <c r="AU2440" s="15"/>
      <c r="AV2440" s="15"/>
      <c r="AW2440" s="15"/>
      <c r="AX2440" s="82"/>
      <c r="AY2440" s="82"/>
      <c r="AZ2440" s="10">
        <v>1</v>
      </c>
      <c r="BA2440" t="s">
        <v>22</v>
      </c>
      <c r="BB2440" t="s">
        <v>23</v>
      </c>
      <c r="BD2440" s="39" t="str">
        <f t="shared" si="77"/>
        <v>01/245321101YTokopedia</v>
      </c>
    </row>
    <row r="2441" spans="2:58" ht="13.5" customHeight="1" x14ac:dyDescent="0.35">
      <c r="B2441" s="10" t="s">
        <v>17</v>
      </c>
      <c r="C2441" s="10" t="s">
        <v>2517</v>
      </c>
      <c r="D2441" s="10" t="s">
        <v>650</v>
      </c>
      <c r="E2441" s="10" t="s">
        <v>194</v>
      </c>
      <c r="F2441" s="10" t="s">
        <v>688</v>
      </c>
      <c r="G2441" s="137">
        <v>257005811</v>
      </c>
      <c r="H2441" s="10"/>
      <c r="I2441" s="10">
        <v>4902430772655</v>
      </c>
      <c r="J2441" s="10" t="s">
        <v>7344</v>
      </c>
      <c r="K2441" s="10" t="s">
        <v>2868</v>
      </c>
      <c r="L2441" s="98">
        <f>IFERROR(VLOOKUP($F2441&amp;$C2441,Sales!$J:$W,9,0),0)</f>
        <v>0</v>
      </c>
      <c r="M2441" s="98">
        <f>IFERROR(VLOOKUP($F2441&amp;$C2441,Sales!$J:$W,10,0),0)</f>
        <v>0</v>
      </c>
      <c r="N2441" s="98">
        <f>IFERROR(VLOOKUP($F2441&amp;$C2441,Sales!$J:$W,11,0),0)</f>
        <v>0</v>
      </c>
      <c r="O2441" s="98">
        <f>IFERROR(VLOOKUP($F2441&amp;$C2441,Sales!$J:$W,12,0),0)</f>
        <v>0</v>
      </c>
      <c r="P2441" s="98">
        <f>IFERROR(VLOOKUP($F2441&amp;$C2441,Sales!$J:$W,13,0),0)</f>
        <v>0</v>
      </c>
      <c r="Q2441" s="98">
        <f>IFERROR(VLOOKUP($F2441&amp;$C2441,Sales!$A:$H,7,0),0)</f>
        <v>0</v>
      </c>
      <c r="R2441" s="41" t="str">
        <f t="shared" si="76"/>
        <v>ERROR</v>
      </c>
      <c r="S2441" s="15"/>
      <c r="T2441" s="15"/>
      <c r="U2441" s="15"/>
      <c r="V2441" s="15"/>
      <c r="W2441" s="15"/>
      <c r="X2441" s="15"/>
      <c r="Y2441" s="41"/>
      <c r="Z2441" s="41"/>
      <c r="AA2441" s="41"/>
      <c r="AB2441" s="15"/>
      <c r="AC2441" s="15"/>
      <c r="AD2441" s="15"/>
      <c r="AE2441" s="15"/>
      <c r="AF2441" s="15"/>
      <c r="AG2441" s="15"/>
      <c r="AH2441" s="15"/>
      <c r="AI2441" s="15"/>
      <c r="AJ2441" s="15"/>
      <c r="AK2441" s="15"/>
      <c r="AL2441" s="15"/>
      <c r="AM2441" s="15"/>
      <c r="AN2441" s="15"/>
      <c r="AO2441" s="15"/>
      <c r="AP2441" s="15"/>
      <c r="AQ2441" s="15"/>
      <c r="AR2441" s="15"/>
      <c r="AS2441" s="15"/>
      <c r="AT2441" s="15"/>
      <c r="AU2441" s="15"/>
      <c r="AV2441" s="15"/>
      <c r="AW2441" s="15"/>
      <c r="AX2441" s="82"/>
      <c r="AY2441" s="82"/>
      <c r="AZ2441" s="10">
        <v>1</v>
      </c>
      <c r="BA2441" t="s">
        <v>22</v>
      </c>
      <c r="BB2441" t="s">
        <v>88</v>
      </c>
      <c r="BD2441" s="39" t="str">
        <f t="shared" si="77"/>
        <v>01/245321101ZTokopedia</v>
      </c>
      <c r="BE2441" s="1">
        <v>44960</v>
      </c>
      <c r="BF2441" t="s">
        <v>14798</v>
      </c>
    </row>
    <row r="2442" spans="2:58" ht="13.5" customHeight="1" x14ac:dyDescent="0.35">
      <c r="B2442" s="10" t="s">
        <v>17</v>
      </c>
      <c r="C2442" s="10" t="s">
        <v>2517</v>
      </c>
      <c r="D2442" s="10" t="s">
        <v>650</v>
      </c>
      <c r="E2442" s="10" t="s">
        <v>194</v>
      </c>
      <c r="F2442" s="10" t="s">
        <v>2019</v>
      </c>
      <c r="G2442" s="137">
        <v>457202162</v>
      </c>
      <c r="H2442" s="10"/>
      <c r="I2442" s="10">
        <v>4902430429375</v>
      </c>
      <c r="J2442" s="10" t="s">
        <v>7345</v>
      </c>
      <c r="K2442" s="10" t="s">
        <v>7346</v>
      </c>
      <c r="L2442" s="98">
        <f>IFERROR(VLOOKUP($F2442&amp;$C2442,Sales!$J:$W,9,0),0)</f>
        <v>0</v>
      </c>
      <c r="M2442" s="98">
        <f>IFERROR(VLOOKUP($F2442&amp;$C2442,Sales!$J:$W,10,0),0)</f>
        <v>0</v>
      </c>
      <c r="N2442" s="98">
        <f>IFERROR(VLOOKUP($F2442&amp;$C2442,Sales!$J:$W,11,0),0)</f>
        <v>0</v>
      </c>
      <c r="O2442" s="98">
        <f>IFERROR(VLOOKUP($F2442&amp;$C2442,Sales!$J:$W,12,0),0)</f>
        <v>0</v>
      </c>
      <c r="P2442" s="98">
        <f>IFERROR(VLOOKUP($F2442&amp;$C2442,Sales!$J:$W,13,0),0)</f>
        <v>0</v>
      </c>
      <c r="Q2442" s="98">
        <f>IFERROR(VLOOKUP($F2442&amp;$C2442,Sales!$A:$H,7,0),0)</f>
        <v>0</v>
      </c>
      <c r="R2442" s="41" t="str">
        <f t="shared" si="76"/>
        <v>ERROR</v>
      </c>
      <c r="S2442" s="15"/>
      <c r="T2442" s="15"/>
      <c r="U2442" s="15"/>
      <c r="V2442" s="15"/>
      <c r="W2442" s="15"/>
      <c r="X2442" s="15"/>
      <c r="Y2442" s="41"/>
      <c r="Z2442" s="41"/>
      <c r="AA2442" s="41"/>
      <c r="AB2442" s="15"/>
      <c r="AC2442" s="15"/>
      <c r="AD2442" s="15"/>
      <c r="AE2442" s="15"/>
      <c r="AF2442" s="15"/>
      <c r="AG2442" s="15"/>
      <c r="AH2442" s="15"/>
      <c r="AI2442" s="15"/>
      <c r="AJ2442" s="15"/>
      <c r="AK2442" s="15"/>
      <c r="AL2442" s="15"/>
      <c r="AM2442" s="15"/>
      <c r="AN2442" s="15"/>
      <c r="AO2442" s="15"/>
      <c r="AP2442" s="15"/>
      <c r="AQ2442" s="15"/>
      <c r="AR2442" s="15"/>
      <c r="AS2442" s="15"/>
      <c r="AT2442" s="15"/>
      <c r="AU2442" s="15"/>
      <c r="AV2442" s="15"/>
      <c r="AW2442" s="15"/>
      <c r="AX2442" s="15"/>
      <c r="AY2442" s="15"/>
      <c r="AZ2442" s="10">
        <v>1</v>
      </c>
      <c r="BA2442" t="s">
        <v>22</v>
      </c>
      <c r="BB2442" t="s">
        <v>88</v>
      </c>
      <c r="BD2442" s="39" t="str">
        <f t="shared" si="77"/>
        <v>01/245321102PTokopedia</v>
      </c>
    </row>
    <row r="2443" spans="2:58" ht="13.5" customHeight="1" x14ac:dyDescent="0.35">
      <c r="B2443" s="10" t="s">
        <v>17</v>
      </c>
      <c r="C2443" s="10" t="s">
        <v>2517</v>
      </c>
      <c r="D2443" s="10" t="s">
        <v>650</v>
      </c>
      <c r="E2443" s="10" t="s">
        <v>194</v>
      </c>
      <c r="F2443" s="10" t="s">
        <v>1483</v>
      </c>
      <c r="G2443" s="137">
        <v>198614268</v>
      </c>
      <c r="H2443" s="10"/>
      <c r="I2443" s="10">
        <v>4902430429368</v>
      </c>
      <c r="J2443" s="10" t="s">
        <v>7347</v>
      </c>
      <c r="K2443" s="10" t="s">
        <v>7348</v>
      </c>
      <c r="L2443" s="98">
        <f>IFERROR(VLOOKUP($F2443&amp;$C2443,Sales!$J:$W,9,0),0)</f>
        <v>0</v>
      </c>
      <c r="M2443" s="98">
        <f>IFERROR(VLOOKUP($F2443&amp;$C2443,Sales!$J:$W,10,0),0)</f>
        <v>0</v>
      </c>
      <c r="N2443" s="98">
        <f>IFERROR(VLOOKUP($F2443&amp;$C2443,Sales!$J:$W,11,0),0)</f>
        <v>0</v>
      </c>
      <c r="O2443" s="98">
        <f>IFERROR(VLOOKUP($F2443&amp;$C2443,Sales!$J:$W,12,0),0)</f>
        <v>0</v>
      </c>
      <c r="P2443" s="98">
        <f>IFERROR(VLOOKUP($F2443&amp;$C2443,Sales!$J:$W,13,0),0)</f>
        <v>0</v>
      </c>
      <c r="Q2443" s="98">
        <f>IFERROR(VLOOKUP($F2443&amp;$C2443,Sales!$A:$H,7,0),0)</f>
        <v>0</v>
      </c>
      <c r="R2443" s="41" t="str">
        <f t="shared" si="76"/>
        <v>ERROR</v>
      </c>
      <c r="S2443" s="15"/>
      <c r="T2443" s="15"/>
      <c r="U2443" s="15"/>
      <c r="V2443" s="15"/>
      <c r="W2443" s="15"/>
      <c r="X2443" s="15"/>
      <c r="Y2443" s="41"/>
      <c r="Z2443" s="41"/>
      <c r="AA2443" s="41"/>
      <c r="AB2443" s="15"/>
      <c r="AC2443" s="15"/>
      <c r="AD2443" s="15"/>
      <c r="AE2443" s="15"/>
      <c r="AF2443" s="15"/>
      <c r="AG2443" s="15"/>
      <c r="AH2443" s="15"/>
      <c r="AI2443" s="15"/>
      <c r="AJ2443" s="15"/>
      <c r="AK2443" s="15"/>
      <c r="AL2443" s="15"/>
      <c r="AM2443" s="15"/>
      <c r="AN2443" s="15"/>
      <c r="AO2443" s="15"/>
      <c r="AP2443" s="15"/>
      <c r="AQ2443" s="15"/>
      <c r="AR2443" s="15"/>
      <c r="AS2443" s="15"/>
      <c r="AT2443" s="15"/>
      <c r="AU2443" s="15"/>
      <c r="AV2443" s="15"/>
      <c r="AW2443" s="15"/>
      <c r="AX2443" s="15"/>
      <c r="AY2443" s="15"/>
      <c r="AZ2443" s="10">
        <v>1</v>
      </c>
      <c r="BA2443" t="s">
        <v>22</v>
      </c>
      <c r="BB2443" t="s">
        <v>88</v>
      </c>
      <c r="BD2443" s="39" t="str">
        <f t="shared" si="77"/>
        <v>01/245321102QTokopedia</v>
      </c>
    </row>
    <row r="2444" spans="2:58" ht="13.5" customHeight="1" x14ac:dyDescent="0.35">
      <c r="B2444" s="10" t="s">
        <v>17</v>
      </c>
      <c r="C2444" s="10" t="s">
        <v>2517</v>
      </c>
      <c r="D2444" s="10" t="s">
        <v>650</v>
      </c>
      <c r="E2444" s="10" t="s">
        <v>194</v>
      </c>
      <c r="F2444" s="10" t="s">
        <v>2045</v>
      </c>
      <c r="G2444" s="137">
        <v>457228872</v>
      </c>
      <c r="H2444" s="10"/>
      <c r="I2444" s="10">
        <v>4902430428415</v>
      </c>
      <c r="J2444" s="10" t="s">
        <v>7349</v>
      </c>
      <c r="K2444" s="10" t="s">
        <v>7350</v>
      </c>
      <c r="L2444" s="98">
        <f>IFERROR(VLOOKUP($F2444&amp;$C2444,Sales!$J:$W,9,0),0)</f>
        <v>0</v>
      </c>
      <c r="M2444" s="98">
        <f>IFERROR(VLOOKUP($F2444&amp;$C2444,Sales!$J:$W,10,0),0)</f>
        <v>0</v>
      </c>
      <c r="N2444" s="98">
        <f>IFERROR(VLOOKUP($F2444&amp;$C2444,Sales!$J:$W,11,0),0)</f>
        <v>0</v>
      </c>
      <c r="O2444" s="98">
        <f>IFERROR(VLOOKUP($F2444&amp;$C2444,Sales!$J:$W,12,0),0)</f>
        <v>0</v>
      </c>
      <c r="P2444" s="98">
        <f>IFERROR(VLOOKUP($F2444&amp;$C2444,Sales!$J:$W,13,0),0)</f>
        <v>0</v>
      </c>
      <c r="Q2444" s="98">
        <f>IFERROR(VLOOKUP($F2444&amp;$C2444,Sales!$A:$H,7,0),0)</f>
        <v>0</v>
      </c>
      <c r="R2444" s="41" t="str">
        <f t="shared" si="76"/>
        <v>ERROR</v>
      </c>
      <c r="S2444" s="15"/>
      <c r="T2444" s="15"/>
      <c r="U2444" s="15"/>
      <c r="V2444" s="15"/>
      <c r="W2444" s="15"/>
      <c r="X2444" s="15"/>
      <c r="Y2444" s="41"/>
      <c r="Z2444" s="41"/>
      <c r="AA2444" s="41"/>
      <c r="AB2444" s="15"/>
      <c r="AC2444" s="15"/>
      <c r="AD2444" s="15"/>
      <c r="AE2444" s="15"/>
      <c r="AF2444" s="15"/>
      <c r="AG2444" s="15"/>
      <c r="AH2444" s="15"/>
      <c r="AI2444" s="15"/>
      <c r="AJ2444" s="15"/>
      <c r="AK2444" s="15"/>
      <c r="AL2444" s="15"/>
      <c r="AM2444" s="15"/>
      <c r="AN2444" s="15"/>
      <c r="AO2444" s="15"/>
      <c r="AP2444" s="15"/>
      <c r="AQ2444" s="15"/>
      <c r="AR2444" s="15"/>
      <c r="AS2444" s="15"/>
      <c r="AT2444" s="15"/>
      <c r="AU2444" s="15"/>
      <c r="AV2444" s="15"/>
      <c r="AW2444" s="15"/>
      <c r="AX2444" s="15"/>
      <c r="AY2444" s="15"/>
      <c r="AZ2444" s="10">
        <v>1</v>
      </c>
      <c r="BA2444" t="s">
        <v>22</v>
      </c>
      <c r="BB2444" t="s">
        <v>88</v>
      </c>
      <c r="BD2444" s="39" t="str">
        <f t="shared" si="77"/>
        <v>01/245321102RTokopedia</v>
      </c>
    </row>
    <row r="2445" spans="2:58" ht="13.5" customHeight="1" x14ac:dyDescent="0.35">
      <c r="B2445" s="10" t="s">
        <v>17</v>
      </c>
      <c r="C2445" s="10" t="s">
        <v>2517</v>
      </c>
      <c r="D2445" s="10" t="s">
        <v>650</v>
      </c>
      <c r="E2445" s="10" t="s">
        <v>194</v>
      </c>
      <c r="F2445" s="10" t="s">
        <v>2046</v>
      </c>
      <c r="G2445" s="137">
        <v>214518900</v>
      </c>
      <c r="H2445" s="10"/>
      <c r="I2445" s="10">
        <v>4902430428422</v>
      </c>
      <c r="J2445" s="10" t="s">
        <v>7351</v>
      </c>
      <c r="K2445" s="10" t="s">
        <v>7352</v>
      </c>
      <c r="L2445" s="98">
        <f>IFERROR(VLOOKUP($F2445&amp;$C2445,Sales!$J:$W,9,0),0)</f>
        <v>0</v>
      </c>
      <c r="M2445" s="98">
        <f>IFERROR(VLOOKUP($F2445&amp;$C2445,Sales!$J:$W,10,0),0)</f>
        <v>0</v>
      </c>
      <c r="N2445" s="98">
        <f>IFERROR(VLOOKUP($F2445&amp;$C2445,Sales!$J:$W,11,0),0)</f>
        <v>0</v>
      </c>
      <c r="O2445" s="98">
        <f>IFERROR(VLOOKUP($F2445&amp;$C2445,Sales!$J:$W,12,0),0)</f>
        <v>0</v>
      </c>
      <c r="P2445" s="98">
        <f>IFERROR(VLOOKUP($F2445&amp;$C2445,Sales!$J:$W,13,0),0)</f>
        <v>0</v>
      </c>
      <c r="Q2445" s="98">
        <f>IFERROR(VLOOKUP($F2445&amp;$C2445,Sales!$A:$H,7,0),0)</f>
        <v>0</v>
      </c>
      <c r="R2445" s="41" t="str">
        <f t="shared" si="76"/>
        <v>ERROR</v>
      </c>
      <c r="S2445" s="15"/>
      <c r="T2445" s="15"/>
      <c r="U2445" s="15"/>
      <c r="V2445" s="15"/>
      <c r="W2445" s="15"/>
      <c r="X2445" s="15"/>
      <c r="Y2445" s="41"/>
      <c r="Z2445" s="41"/>
      <c r="AA2445" s="41"/>
      <c r="AB2445" s="15"/>
      <c r="AC2445" s="15"/>
      <c r="AD2445" s="15"/>
      <c r="AE2445" s="15"/>
      <c r="AF2445" s="15"/>
      <c r="AG2445" s="15"/>
      <c r="AH2445" s="15"/>
      <c r="AI2445" s="15"/>
      <c r="AJ2445" s="15"/>
      <c r="AK2445" s="15"/>
      <c r="AL2445" s="15"/>
      <c r="AM2445" s="15"/>
      <c r="AN2445" s="15"/>
      <c r="AO2445" s="15"/>
      <c r="AP2445" s="15"/>
      <c r="AQ2445" s="15"/>
      <c r="AR2445" s="15"/>
      <c r="AS2445" s="15"/>
      <c r="AT2445" s="15"/>
      <c r="AU2445" s="15"/>
      <c r="AV2445" s="15"/>
      <c r="AW2445" s="15"/>
      <c r="AX2445" s="15"/>
      <c r="AY2445" s="15"/>
      <c r="AZ2445" s="10">
        <v>1</v>
      </c>
      <c r="BA2445" t="s">
        <v>22</v>
      </c>
      <c r="BB2445" t="s">
        <v>88</v>
      </c>
      <c r="BD2445" s="39" t="str">
        <f t="shared" si="77"/>
        <v>01/245321102TTokopedia</v>
      </c>
    </row>
    <row r="2446" spans="2:58" ht="13.5" customHeight="1" x14ac:dyDescent="0.35">
      <c r="B2446" s="10" t="s">
        <v>17</v>
      </c>
      <c r="C2446" s="10" t="s">
        <v>2517</v>
      </c>
      <c r="D2446" s="10" t="s">
        <v>650</v>
      </c>
      <c r="E2446" s="10" t="s">
        <v>194</v>
      </c>
      <c r="F2446" s="10" t="s">
        <v>2476</v>
      </c>
      <c r="G2446" s="137">
        <v>176867211</v>
      </c>
      <c r="H2446" s="10"/>
      <c r="I2446" s="10">
        <v>4902430428316</v>
      </c>
      <c r="J2446" s="10" t="s">
        <v>7353</v>
      </c>
      <c r="K2446" s="10" t="s">
        <v>7354</v>
      </c>
      <c r="L2446" s="98">
        <f>IFERROR(VLOOKUP($F2446&amp;$C2446,Sales!$J:$W,9,0),0)</f>
        <v>0</v>
      </c>
      <c r="M2446" s="98">
        <f>IFERROR(VLOOKUP($F2446&amp;$C2446,Sales!$J:$W,10,0),0)</f>
        <v>0</v>
      </c>
      <c r="N2446" s="98">
        <f>IFERROR(VLOOKUP($F2446&amp;$C2446,Sales!$J:$W,11,0),0)</f>
        <v>0</v>
      </c>
      <c r="O2446" s="98">
        <f>IFERROR(VLOOKUP($F2446&amp;$C2446,Sales!$J:$W,12,0),0)</f>
        <v>0</v>
      </c>
      <c r="P2446" s="98">
        <f>IFERROR(VLOOKUP($F2446&amp;$C2446,Sales!$J:$W,13,0),0)</f>
        <v>0</v>
      </c>
      <c r="Q2446" s="98">
        <f>IFERROR(VLOOKUP($F2446&amp;$C2446,Sales!$A:$H,7,0),0)</f>
        <v>0</v>
      </c>
      <c r="R2446" s="41" t="str">
        <f t="shared" si="76"/>
        <v>ERROR</v>
      </c>
      <c r="S2446" s="15"/>
      <c r="T2446" s="15"/>
      <c r="U2446" s="15"/>
      <c r="V2446" s="15"/>
      <c r="W2446" s="15"/>
      <c r="X2446" s="15"/>
      <c r="Y2446" s="41"/>
      <c r="Z2446" s="41"/>
      <c r="AA2446" s="41"/>
      <c r="AB2446" s="15"/>
      <c r="AC2446" s="15"/>
      <c r="AD2446" s="15"/>
      <c r="AE2446" s="15"/>
      <c r="AF2446" s="15"/>
      <c r="AG2446" s="15"/>
      <c r="AH2446" s="15"/>
      <c r="AI2446" s="15"/>
      <c r="AJ2446" s="15"/>
      <c r="AK2446" s="15"/>
      <c r="AL2446" s="15"/>
      <c r="AM2446" s="15"/>
      <c r="AN2446" s="15"/>
      <c r="AO2446" s="15"/>
      <c r="AP2446" s="15"/>
      <c r="AQ2446" s="15"/>
      <c r="AR2446" s="15"/>
      <c r="AS2446" s="15"/>
      <c r="AT2446" s="15"/>
      <c r="AU2446" s="15"/>
      <c r="AV2446" s="15"/>
      <c r="AW2446" s="15"/>
      <c r="AX2446" s="15"/>
      <c r="AY2446" s="15"/>
      <c r="AZ2446" s="10">
        <v>1</v>
      </c>
      <c r="BA2446" t="s">
        <v>22</v>
      </c>
      <c r="BB2446" t="s">
        <v>88</v>
      </c>
      <c r="BD2446" s="39" t="str">
        <f t="shared" si="77"/>
        <v>01/245321102UTokopedia</v>
      </c>
    </row>
    <row r="2447" spans="2:58" ht="13.5" customHeight="1" x14ac:dyDescent="0.35">
      <c r="B2447" s="10" t="s">
        <v>17</v>
      </c>
      <c r="C2447" s="10" t="s">
        <v>2517</v>
      </c>
      <c r="D2447" s="10" t="s">
        <v>650</v>
      </c>
      <c r="E2447" s="10" t="s">
        <v>194</v>
      </c>
      <c r="F2447" s="10" t="s">
        <v>769</v>
      </c>
      <c r="G2447" s="137">
        <v>257008840</v>
      </c>
      <c r="H2447" s="10"/>
      <c r="I2447" s="10">
        <v>4902430772648</v>
      </c>
      <c r="J2447" s="10" t="s">
        <v>7355</v>
      </c>
      <c r="K2447" s="10" t="s">
        <v>7356</v>
      </c>
      <c r="L2447" s="98">
        <f>IFERROR(VLOOKUP($F2447&amp;$C2447,Sales!$J:$W,9,0),0)</f>
        <v>0</v>
      </c>
      <c r="M2447" s="98">
        <f>IFERROR(VLOOKUP($F2447&amp;$C2447,Sales!$J:$W,10,0),0)</f>
        <v>0</v>
      </c>
      <c r="N2447" s="98">
        <f>IFERROR(VLOOKUP($F2447&amp;$C2447,Sales!$J:$W,11,0),0)</f>
        <v>0</v>
      </c>
      <c r="O2447" s="98">
        <f>IFERROR(VLOOKUP($F2447&amp;$C2447,Sales!$J:$W,12,0),0)</f>
        <v>0</v>
      </c>
      <c r="P2447" s="98">
        <f>IFERROR(VLOOKUP($F2447&amp;$C2447,Sales!$J:$W,13,0),0)</f>
        <v>0</v>
      </c>
      <c r="Q2447" s="98">
        <f>IFERROR(VLOOKUP($F2447&amp;$C2447,Sales!$A:$H,7,0),0)</f>
        <v>0</v>
      </c>
      <c r="R2447" s="41" t="str">
        <f t="shared" si="76"/>
        <v>ERROR</v>
      </c>
      <c r="S2447" s="15"/>
      <c r="T2447" s="15"/>
      <c r="U2447" s="15"/>
      <c r="V2447" s="15"/>
      <c r="W2447" s="15"/>
      <c r="X2447" s="15"/>
      <c r="Y2447" s="41"/>
      <c r="Z2447" s="41"/>
      <c r="AA2447" s="41"/>
      <c r="AB2447" s="15"/>
      <c r="AC2447" s="15"/>
      <c r="AD2447" s="15"/>
      <c r="AE2447" s="15"/>
      <c r="AF2447" s="15"/>
      <c r="AG2447" s="15"/>
      <c r="AH2447" s="15"/>
      <c r="AI2447" s="15"/>
      <c r="AJ2447" s="15"/>
      <c r="AK2447" s="15"/>
      <c r="AL2447" s="15"/>
      <c r="AM2447" s="15"/>
      <c r="AN2447" s="15"/>
      <c r="AO2447" s="15"/>
      <c r="AP2447" s="15"/>
      <c r="AQ2447" s="15"/>
      <c r="AR2447" s="15"/>
      <c r="AS2447" s="15"/>
      <c r="AT2447" s="15"/>
      <c r="AU2447" s="15"/>
      <c r="AV2447" s="15"/>
      <c r="AW2447" s="15"/>
      <c r="AX2447" s="15"/>
      <c r="AY2447" s="15"/>
      <c r="AZ2447" s="10">
        <v>1</v>
      </c>
      <c r="BA2447" t="s">
        <v>22</v>
      </c>
      <c r="BB2447" t="s">
        <v>88</v>
      </c>
      <c r="BD2447" s="39" t="str">
        <f t="shared" si="77"/>
        <v>01/245321102YTokopedia</v>
      </c>
    </row>
    <row r="2448" spans="2:58" ht="13.5" customHeight="1" x14ac:dyDescent="0.35">
      <c r="B2448" s="10" t="s">
        <v>17</v>
      </c>
      <c r="C2448" s="10" t="s">
        <v>2517</v>
      </c>
      <c r="D2448" s="10" t="s">
        <v>650</v>
      </c>
      <c r="E2448" s="10" t="s">
        <v>194</v>
      </c>
      <c r="F2448" s="10" t="s">
        <v>767</v>
      </c>
      <c r="G2448" s="137">
        <v>257007245</v>
      </c>
      <c r="H2448" s="10"/>
      <c r="I2448" s="10">
        <v>4902430772020</v>
      </c>
      <c r="J2448" s="10" t="s">
        <v>7357</v>
      </c>
      <c r="K2448" s="10" t="s">
        <v>6459</v>
      </c>
      <c r="L2448" s="98">
        <f>IFERROR(VLOOKUP($F2448&amp;$C2448,Sales!$J:$W,9,0),0)</f>
        <v>0</v>
      </c>
      <c r="M2448" s="98">
        <f>IFERROR(VLOOKUP($F2448&amp;$C2448,Sales!$J:$W,10,0),0)</f>
        <v>0</v>
      </c>
      <c r="N2448" s="98">
        <f>IFERROR(VLOOKUP($F2448&amp;$C2448,Sales!$J:$W,11,0),0)</f>
        <v>0</v>
      </c>
      <c r="O2448" s="98">
        <f>IFERROR(VLOOKUP($F2448&amp;$C2448,Sales!$J:$W,12,0),0)</f>
        <v>0</v>
      </c>
      <c r="P2448" s="98">
        <f>IFERROR(VLOOKUP($F2448&amp;$C2448,Sales!$J:$W,13,0),0)</f>
        <v>0</v>
      </c>
      <c r="Q2448" s="98">
        <f>IFERROR(VLOOKUP($F2448&amp;$C2448,Sales!$A:$H,7,0),0)</f>
        <v>0</v>
      </c>
      <c r="R2448" s="41" t="str">
        <f t="shared" si="76"/>
        <v>ERROR</v>
      </c>
      <c r="S2448" s="15"/>
      <c r="T2448" s="15"/>
      <c r="U2448" s="15"/>
      <c r="V2448" s="15"/>
      <c r="W2448" s="15"/>
      <c r="X2448" s="15"/>
      <c r="Y2448" s="41"/>
      <c r="Z2448" s="41"/>
      <c r="AA2448" s="41"/>
      <c r="AB2448" s="15"/>
      <c r="AC2448" s="15"/>
      <c r="AD2448" s="15"/>
      <c r="AE2448" s="15"/>
      <c r="AF2448" s="15"/>
      <c r="AG2448" s="15"/>
      <c r="AH2448" s="15"/>
      <c r="AI2448" s="15"/>
      <c r="AJ2448" s="15"/>
      <c r="AK2448" s="15"/>
      <c r="AL2448" s="15"/>
      <c r="AM2448" s="15"/>
      <c r="AN2448" s="15"/>
      <c r="AO2448" s="15"/>
      <c r="AP2448" s="15"/>
      <c r="AQ2448" s="15"/>
      <c r="AR2448" s="15"/>
      <c r="AS2448" s="15"/>
      <c r="AT2448" s="15"/>
      <c r="AU2448" s="15"/>
      <c r="AV2448" s="15"/>
      <c r="AW2448" s="15"/>
      <c r="AX2448" s="15"/>
      <c r="AY2448" s="15"/>
      <c r="AZ2448" s="10">
        <v>1</v>
      </c>
      <c r="BA2448" t="s">
        <v>22</v>
      </c>
      <c r="BB2448" t="s">
        <v>88</v>
      </c>
      <c r="BD2448" s="39" t="str">
        <f t="shared" si="77"/>
        <v>01/245321102ZTokopedia</v>
      </c>
    </row>
    <row r="2449" spans="2:58" ht="13.5" customHeight="1" x14ac:dyDescent="0.35">
      <c r="B2449" s="10" t="s">
        <v>17</v>
      </c>
      <c r="C2449" s="10" t="s">
        <v>2517</v>
      </c>
      <c r="D2449" s="10" t="s">
        <v>650</v>
      </c>
      <c r="E2449" s="10" t="s">
        <v>194</v>
      </c>
      <c r="F2449" s="10" t="s">
        <v>770</v>
      </c>
      <c r="G2449" s="137">
        <v>1694302797</v>
      </c>
      <c r="H2449" s="10"/>
      <c r="I2449" s="10">
        <v>4902430849050</v>
      </c>
      <c r="J2449" s="10" t="s">
        <v>7358</v>
      </c>
      <c r="K2449" s="10" t="s">
        <v>7359</v>
      </c>
      <c r="L2449" s="98">
        <f>IFERROR(VLOOKUP($F2449&amp;$C2449,Sales!$J:$W,9,0),0)</f>
        <v>0</v>
      </c>
      <c r="M2449" s="98">
        <f>IFERROR(VLOOKUP($F2449&amp;$C2449,Sales!$J:$W,10,0),0)</f>
        <v>0</v>
      </c>
      <c r="N2449" s="98">
        <f>IFERROR(VLOOKUP($F2449&amp;$C2449,Sales!$J:$W,11,0),0)</f>
        <v>0</v>
      </c>
      <c r="O2449" s="98">
        <f>IFERROR(VLOOKUP($F2449&amp;$C2449,Sales!$J:$W,12,0),0)</f>
        <v>0</v>
      </c>
      <c r="P2449" s="98">
        <f>IFERROR(VLOOKUP($F2449&amp;$C2449,Sales!$J:$W,13,0),0)</f>
        <v>0</v>
      </c>
      <c r="Q2449" s="98">
        <f>IFERROR(VLOOKUP($F2449&amp;$C2449,Sales!$A:$H,7,0),0)</f>
        <v>0</v>
      </c>
      <c r="R2449" s="41" t="str">
        <f t="shared" si="76"/>
        <v>ERROR</v>
      </c>
      <c r="S2449" s="15"/>
      <c r="T2449" s="15"/>
      <c r="U2449" s="15"/>
      <c r="V2449" s="15"/>
      <c r="W2449" s="15"/>
      <c r="X2449" s="15"/>
      <c r="Y2449" s="41"/>
      <c r="Z2449" s="41"/>
      <c r="AA2449" s="41"/>
      <c r="AB2449" s="15"/>
      <c r="AC2449" s="15"/>
      <c r="AD2449" s="15"/>
      <c r="AE2449" s="15"/>
      <c r="AF2449" s="15"/>
      <c r="AG2449" s="15"/>
      <c r="AH2449" s="15"/>
      <c r="AI2449" s="15"/>
      <c r="AJ2449" s="15"/>
      <c r="AK2449" s="15"/>
      <c r="AL2449" s="15"/>
      <c r="AM2449" s="15"/>
      <c r="AN2449" s="15"/>
      <c r="AO2449" s="15"/>
      <c r="AP2449" s="15"/>
      <c r="AQ2449" s="15"/>
      <c r="AR2449" s="15"/>
      <c r="AS2449" s="15"/>
      <c r="AT2449" s="15"/>
      <c r="AU2449" s="15"/>
      <c r="AV2449" s="15"/>
      <c r="AW2449" s="15"/>
      <c r="AX2449" s="15"/>
      <c r="AY2449" s="15"/>
      <c r="AZ2449" s="10">
        <v>1</v>
      </c>
      <c r="BA2449" t="s">
        <v>22</v>
      </c>
      <c r="BB2449" t="s">
        <v>88</v>
      </c>
      <c r="BD2449" s="39" t="str">
        <f t="shared" si="77"/>
        <v>01/245321104DTokopedia</v>
      </c>
    </row>
    <row r="2450" spans="2:58" ht="13.5" customHeight="1" x14ac:dyDescent="0.35">
      <c r="B2450" s="10" t="s">
        <v>17</v>
      </c>
      <c r="C2450" s="10" t="s">
        <v>2517</v>
      </c>
      <c r="D2450" s="10" t="s">
        <v>650</v>
      </c>
      <c r="E2450" s="10" t="s">
        <v>194</v>
      </c>
      <c r="F2450" s="10" t="s">
        <v>772</v>
      </c>
      <c r="G2450" s="137">
        <v>445440754</v>
      </c>
      <c r="H2450" s="10"/>
      <c r="I2450" s="10">
        <v>4902430849203</v>
      </c>
      <c r="J2450" s="10" t="s">
        <v>7360</v>
      </c>
      <c r="K2450" s="10" t="s">
        <v>7361</v>
      </c>
      <c r="L2450" s="98">
        <f>IFERROR(VLOOKUP($F2450&amp;$C2450,Sales!$J:$W,9,0),0)</f>
        <v>0</v>
      </c>
      <c r="M2450" s="98">
        <f>IFERROR(VLOOKUP($F2450&amp;$C2450,Sales!$J:$W,10,0),0)</f>
        <v>0</v>
      </c>
      <c r="N2450" s="98">
        <f>IFERROR(VLOOKUP($F2450&amp;$C2450,Sales!$J:$W,11,0),0)</f>
        <v>0</v>
      </c>
      <c r="O2450" s="98">
        <f>IFERROR(VLOOKUP($F2450&amp;$C2450,Sales!$J:$W,12,0),0)</f>
        <v>0</v>
      </c>
      <c r="P2450" s="98">
        <f>IFERROR(VLOOKUP($F2450&amp;$C2450,Sales!$J:$W,13,0),0)</f>
        <v>0</v>
      </c>
      <c r="Q2450" s="98">
        <f>IFERROR(VLOOKUP($F2450&amp;$C2450,Sales!$A:$H,7,0),0)</f>
        <v>0</v>
      </c>
      <c r="R2450" s="41" t="str">
        <f t="shared" si="76"/>
        <v>ERROR</v>
      </c>
      <c r="S2450" s="15"/>
      <c r="T2450" s="15"/>
      <c r="U2450" s="15"/>
      <c r="V2450" s="15"/>
      <c r="W2450" s="15"/>
      <c r="X2450" s="15"/>
      <c r="Y2450" s="41"/>
      <c r="Z2450" s="41"/>
      <c r="AA2450" s="41"/>
      <c r="AB2450" s="15"/>
      <c r="AC2450" s="15"/>
      <c r="AD2450" s="15"/>
      <c r="AE2450" s="15"/>
      <c r="AF2450" s="15"/>
      <c r="AG2450" s="15"/>
      <c r="AH2450" s="15"/>
      <c r="AI2450" s="15"/>
      <c r="AJ2450" s="15"/>
      <c r="AK2450" s="15"/>
      <c r="AL2450" s="15"/>
      <c r="AM2450" s="15"/>
      <c r="AN2450" s="15"/>
      <c r="AO2450" s="15"/>
      <c r="AP2450" s="15"/>
      <c r="AQ2450" s="15"/>
      <c r="AR2450" s="15"/>
      <c r="AS2450" s="15"/>
      <c r="AT2450" s="15"/>
      <c r="AU2450" s="15"/>
      <c r="AV2450" s="15"/>
      <c r="AW2450" s="15"/>
      <c r="AX2450" s="15"/>
      <c r="AY2450" s="15"/>
      <c r="AZ2450" s="10">
        <v>1</v>
      </c>
      <c r="BA2450" t="s">
        <v>22</v>
      </c>
      <c r="BB2450" t="s">
        <v>88</v>
      </c>
      <c r="BD2450" s="39" t="str">
        <f t="shared" si="77"/>
        <v>01/245321104ETokopedia</v>
      </c>
    </row>
    <row r="2451" spans="2:58" ht="13.5" customHeight="1" x14ac:dyDescent="0.35">
      <c r="B2451" s="10" t="s">
        <v>17</v>
      </c>
      <c r="C2451" s="10" t="s">
        <v>2517</v>
      </c>
      <c r="D2451" s="10" t="s">
        <v>650</v>
      </c>
      <c r="E2451" s="10" t="s">
        <v>194</v>
      </c>
      <c r="F2451" s="10" t="s">
        <v>664</v>
      </c>
      <c r="G2451" s="137">
        <v>445440676</v>
      </c>
      <c r="H2451" s="10"/>
      <c r="I2451" s="10">
        <v>4902430851558</v>
      </c>
      <c r="J2451" s="10" t="s">
        <v>7362</v>
      </c>
      <c r="K2451" s="10" t="s">
        <v>7363</v>
      </c>
      <c r="L2451" s="98">
        <f>IFERROR(VLOOKUP($F2451&amp;$C2451,Sales!$J:$W,9,0),0)</f>
        <v>0</v>
      </c>
      <c r="M2451" s="98">
        <f>IFERROR(VLOOKUP($F2451&amp;$C2451,Sales!$J:$W,10,0),0)</f>
        <v>0</v>
      </c>
      <c r="N2451" s="98">
        <f>IFERROR(VLOOKUP($F2451&amp;$C2451,Sales!$J:$W,11,0),0)</f>
        <v>0</v>
      </c>
      <c r="O2451" s="98">
        <f>IFERROR(VLOOKUP($F2451&amp;$C2451,Sales!$J:$W,12,0),0)</f>
        <v>0</v>
      </c>
      <c r="P2451" s="98">
        <f>IFERROR(VLOOKUP($F2451&amp;$C2451,Sales!$J:$W,13,0),0)</f>
        <v>0</v>
      </c>
      <c r="Q2451" s="98">
        <f>IFERROR(VLOOKUP($F2451&amp;$C2451,Sales!$A:$H,7,0),0)</f>
        <v>0</v>
      </c>
      <c r="R2451" s="41" t="str">
        <f t="shared" si="76"/>
        <v>ERROR</v>
      </c>
      <c r="S2451" s="15"/>
      <c r="T2451" s="15"/>
      <c r="U2451" s="15"/>
      <c r="V2451" s="15"/>
      <c r="W2451" s="15"/>
      <c r="X2451" s="15"/>
      <c r="Y2451" s="41"/>
      <c r="Z2451" s="41"/>
      <c r="AA2451" s="41"/>
      <c r="AB2451" s="15"/>
      <c r="AC2451" s="15"/>
      <c r="AD2451" s="15"/>
      <c r="AE2451" s="15"/>
      <c r="AF2451" s="15"/>
      <c r="AG2451" s="15"/>
      <c r="AH2451" s="15"/>
      <c r="AI2451" s="15"/>
      <c r="AJ2451" s="15"/>
      <c r="AK2451" s="15"/>
      <c r="AL2451" s="15"/>
      <c r="AM2451" s="15"/>
      <c r="AN2451" s="15"/>
      <c r="AO2451" s="15"/>
      <c r="AP2451" s="15"/>
      <c r="AQ2451" s="15"/>
      <c r="AR2451" s="15"/>
      <c r="AS2451" s="15"/>
      <c r="AT2451" s="15"/>
      <c r="AU2451" s="15"/>
      <c r="AV2451" s="15"/>
      <c r="AW2451" s="15"/>
      <c r="AX2451" s="82"/>
      <c r="AY2451" s="82"/>
      <c r="AZ2451" s="10">
        <v>1</v>
      </c>
      <c r="BA2451" t="s">
        <v>22</v>
      </c>
      <c r="BB2451" t="s">
        <v>88</v>
      </c>
      <c r="BD2451" s="39" t="str">
        <f t="shared" si="77"/>
        <v>01/245321104FTokopedia</v>
      </c>
      <c r="BE2451" t="s">
        <v>13741</v>
      </c>
      <c r="BF2451" t="s">
        <v>13745</v>
      </c>
    </row>
    <row r="2452" spans="2:58" ht="13.5" customHeight="1" x14ac:dyDescent="0.35">
      <c r="B2452" s="10" t="s">
        <v>17</v>
      </c>
      <c r="C2452" s="10" t="s">
        <v>2517</v>
      </c>
      <c r="D2452" s="10" t="s">
        <v>650</v>
      </c>
      <c r="E2452" s="10" t="s">
        <v>194</v>
      </c>
      <c r="F2452" s="10" t="s">
        <v>666</v>
      </c>
      <c r="G2452" s="137">
        <v>445440791</v>
      </c>
      <c r="H2452" s="10"/>
      <c r="I2452" s="10">
        <v>4902430851572</v>
      </c>
      <c r="J2452" s="10" t="s">
        <v>7364</v>
      </c>
      <c r="K2452" s="10" t="s">
        <v>7365</v>
      </c>
      <c r="L2452" s="98">
        <f>IFERROR(VLOOKUP($F2452&amp;$C2452,Sales!$J:$W,9,0),0)</f>
        <v>0</v>
      </c>
      <c r="M2452" s="98">
        <f>IFERROR(VLOOKUP($F2452&amp;$C2452,Sales!$J:$W,10,0),0)</f>
        <v>0</v>
      </c>
      <c r="N2452" s="98">
        <f>IFERROR(VLOOKUP($F2452&amp;$C2452,Sales!$J:$W,11,0),0)</f>
        <v>0</v>
      </c>
      <c r="O2452" s="98">
        <f>IFERROR(VLOOKUP($F2452&amp;$C2452,Sales!$J:$W,12,0),0)</f>
        <v>0</v>
      </c>
      <c r="P2452" s="98">
        <f>IFERROR(VLOOKUP($F2452&amp;$C2452,Sales!$J:$W,13,0),0)</f>
        <v>0</v>
      </c>
      <c r="Q2452" s="98">
        <f>IFERROR(VLOOKUP($F2452&amp;$C2452,Sales!$A:$H,7,0),0)</f>
        <v>0</v>
      </c>
      <c r="R2452" s="41" t="str">
        <f t="shared" si="76"/>
        <v>ERROR</v>
      </c>
      <c r="S2452" s="15"/>
      <c r="T2452" s="15"/>
      <c r="U2452" s="15"/>
      <c r="V2452" s="15"/>
      <c r="W2452" s="15"/>
      <c r="X2452" s="15"/>
      <c r="Y2452" s="41"/>
      <c r="Z2452" s="41"/>
      <c r="AA2452" s="41"/>
      <c r="AB2452" s="15"/>
      <c r="AC2452" s="15"/>
      <c r="AD2452" s="15"/>
      <c r="AE2452" s="15"/>
      <c r="AF2452" s="15"/>
      <c r="AG2452" s="15"/>
      <c r="AH2452" s="15"/>
      <c r="AI2452" s="15"/>
      <c r="AJ2452" s="15"/>
      <c r="AK2452" s="15"/>
      <c r="AL2452" s="15"/>
      <c r="AM2452" s="15"/>
      <c r="AN2452" s="15"/>
      <c r="AO2452" s="15"/>
      <c r="AP2452" s="15"/>
      <c r="AQ2452" s="15"/>
      <c r="AR2452" s="15"/>
      <c r="AS2452" s="15"/>
      <c r="AT2452" s="15"/>
      <c r="AU2452" s="15"/>
      <c r="AV2452" s="15"/>
      <c r="AW2452" s="15"/>
      <c r="AX2452" s="82"/>
      <c r="AY2452" s="82"/>
      <c r="AZ2452" s="10">
        <v>1</v>
      </c>
      <c r="BA2452" t="s">
        <v>22</v>
      </c>
      <c r="BB2452" t="s">
        <v>88</v>
      </c>
      <c r="BD2452" s="39" t="str">
        <f t="shared" si="77"/>
        <v>01/245321104GTokopedia</v>
      </c>
      <c r="BE2452" s="81">
        <v>44834</v>
      </c>
      <c r="BF2452" t="s">
        <v>13676</v>
      </c>
    </row>
    <row r="2453" spans="2:58" ht="13.5" customHeight="1" x14ac:dyDescent="0.35">
      <c r="B2453" s="10" t="s">
        <v>17</v>
      </c>
      <c r="C2453" s="10" t="s">
        <v>2517</v>
      </c>
      <c r="D2453" s="10" t="s">
        <v>650</v>
      </c>
      <c r="E2453" s="10" t="s">
        <v>194</v>
      </c>
      <c r="F2453" s="10" t="s">
        <v>670</v>
      </c>
      <c r="G2453" s="137">
        <v>445440711</v>
      </c>
      <c r="H2453" s="10"/>
      <c r="I2453" s="10">
        <v>4902430849081</v>
      </c>
      <c r="J2453" s="10" t="s">
        <v>7366</v>
      </c>
      <c r="K2453" s="10" t="s">
        <v>7367</v>
      </c>
      <c r="L2453" s="98">
        <f>IFERROR(VLOOKUP($F2453&amp;$C2453,Sales!$J:$W,9,0),0)</f>
        <v>0</v>
      </c>
      <c r="M2453" s="98">
        <f>IFERROR(VLOOKUP($F2453&amp;$C2453,Sales!$J:$W,10,0),0)</f>
        <v>0</v>
      </c>
      <c r="N2453" s="98">
        <f>IFERROR(VLOOKUP($F2453&amp;$C2453,Sales!$J:$W,11,0),0)</f>
        <v>0</v>
      </c>
      <c r="O2453" s="98">
        <f>IFERROR(VLOOKUP($F2453&amp;$C2453,Sales!$J:$W,12,0),0)</f>
        <v>0</v>
      </c>
      <c r="P2453" s="98">
        <f>IFERROR(VLOOKUP($F2453&amp;$C2453,Sales!$J:$W,13,0),0)</f>
        <v>0</v>
      </c>
      <c r="Q2453" s="98">
        <f>IFERROR(VLOOKUP($F2453&amp;$C2453,Sales!$A:$H,7,0),0)</f>
        <v>0</v>
      </c>
      <c r="R2453" s="41" t="str">
        <f t="shared" si="76"/>
        <v>ERROR</v>
      </c>
      <c r="S2453" s="15"/>
      <c r="T2453" s="15"/>
      <c r="U2453" s="15"/>
      <c r="V2453" s="15"/>
      <c r="W2453" s="15"/>
      <c r="X2453" s="15"/>
      <c r="Y2453" s="41"/>
      <c r="Z2453" s="41"/>
      <c r="AA2453" s="41"/>
      <c r="AB2453" s="15"/>
      <c r="AC2453" s="15"/>
      <c r="AD2453" s="15"/>
      <c r="AE2453" s="15"/>
      <c r="AF2453" s="15"/>
      <c r="AG2453" s="15"/>
      <c r="AH2453" s="15"/>
      <c r="AI2453" s="15"/>
      <c r="AJ2453" s="15"/>
      <c r="AK2453" s="15"/>
      <c r="AL2453" s="15"/>
      <c r="AM2453" s="15"/>
      <c r="AN2453" s="15"/>
      <c r="AO2453" s="15"/>
      <c r="AP2453" s="15"/>
      <c r="AQ2453" s="15"/>
      <c r="AR2453" s="15"/>
      <c r="AS2453" s="15"/>
      <c r="AT2453" s="15"/>
      <c r="AU2453" s="15"/>
      <c r="AV2453" s="15"/>
      <c r="AW2453" s="15"/>
      <c r="AX2453" s="15"/>
      <c r="AY2453" s="15"/>
      <c r="AZ2453" s="10">
        <v>1</v>
      </c>
      <c r="BA2453" t="s">
        <v>22</v>
      </c>
      <c r="BB2453" t="s">
        <v>88</v>
      </c>
      <c r="BD2453" s="39" t="str">
        <f t="shared" si="77"/>
        <v>01/245321104HTokopedia</v>
      </c>
      <c r="BE2453" t="s">
        <v>13428</v>
      </c>
      <c r="BF2453" t="s">
        <v>13431</v>
      </c>
    </row>
    <row r="2454" spans="2:58" ht="13.5" customHeight="1" x14ac:dyDescent="0.35">
      <c r="B2454" s="10" t="s">
        <v>17</v>
      </c>
      <c r="C2454" s="10" t="s">
        <v>2517</v>
      </c>
      <c r="D2454" s="10" t="s">
        <v>650</v>
      </c>
      <c r="E2454" s="10" t="s">
        <v>194</v>
      </c>
      <c r="F2454" s="10" t="s">
        <v>662</v>
      </c>
      <c r="G2454" s="137">
        <v>445440827</v>
      </c>
      <c r="H2454" s="10"/>
      <c r="I2454" s="10">
        <v>4902430849210</v>
      </c>
      <c r="J2454" s="10" t="s">
        <v>7368</v>
      </c>
      <c r="K2454" s="10" t="s">
        <v>7369</v>
      </c>
      <c r="L2454" s="98">
        <f>IFERROR(VLOOKUP($F2454&amp;$C2454,Sales!$J:$W,9,0),0)</f>
        <v>0</v>
      </c>
      <c r="M2454" s="98">
        <f>IFERROR(VLOOKUP($F2454&amp;$C2454,Sales!$J:$W,10,0),0)</f>
        <v>0</v>
      </c>
      <c r="N2454" s="98">
        <f>IFERROR(VLOOKUP($F2454&amp;$C2454,Sales!$J:$W,11,0),0)</f>
        <v>0</v>
      </c>
      <c r="O2454" s="98">
        <f>IFERROR(VLOOKUP($F2454&amp;$C2454,Sales!$J:$W,12,0),0)</f>
        <v>0</v>
      </c>
      <c r="P2454" s="98">
        <f>IFERROR(VLOOKUP($F2454&amp;$C2454,Sales!$J:$W,13,0),0)</f>
        <v>0</v>
      </c>
      <c r="Q2454" s="98">
        <f>IFERROR(VLOOKUP($F2454&amp;$C2454,Sales!$A:$H,7,0),0)</f>
        <v>0</v>
      </c>
      <c r="R2454" s="41" t="str">
        <f t="shared" si="76"/>
        <v>ERROR</v>
      </c>
      <c r="S2454" s="15"/>
      <c r="T2454" s="15"/>
      <c r="U2454" s="15"/>
      <c r="V2454" s="15"/>
      <c r="W2454" s="15"/>
      <c r="X2454" s="15"/>
      <c r="Y2454" s="41"/>
      <c r="Z2454" s="41"/>
      <c r="AA2454" s="41"/>
      <c r="AB2454" s="15"/>
      <c r="AC2454" s="15"/>
      <c r="AD2454" s="15"/>
      <c r="AE2454" s="15"/>
      <c r="AF2454" s="15"/>
      <c r="AG2454" s="15"/>
      <c r="AH2454" s="15"/>
      <c r="AI2454" s="15"/>
      <c r="AJ2454" s="15"/>
      <c r="AK2454" s="15"/>
      <c r="AL2454" s="15"/>
      <c r="AM2454" s="15"/>
      <c r="AN2454" s="15"/>
      <c r="AO2454" s="15"/>
      <c r="AP2454" s="15"/>
      <c r="AQ2454" s="15"/>
      <c r="AR2454" s="15"/>
      <c r="AS2454" s="15"/>
      <c r="AT2454" s="15"/>
      <c r="AU2454" s="15"/>
      <c r="AV2454" s="15"/>
      <c r="AW2454" s="15"/>
      <c r="AX2454" s="15"/>
      <c r="AY2454" s="15"/>
      <c r="AZ2454" s="10">
        <v>1</v>
      </c>
      <c r="BA2454" t="s">
        <v>22</v>
      </c>
      <c r="BB2454" t="s">
        <v>88</v>
      </c>
      <c r="BD2454" s="39" t="str">
        <f t="shared" si="77"/>
        <v>01/245321104ITokopedia</v>
      </c>
      <c r="BE2454" s="81">
        <v>44811</v>
      </c>
      <c r="BF2454" t="s">
        <v>13433</v>
      </c>
    </row>
    <row r="2455" spans="2:58" ht="13.5" customHeight="1" x14ac:dyDescent="0.35">
      <c r="B2455" s="10" t="s">
        <v>17</v>
      </c>
      <c r="C2455" s="10" t="s">
        <v>2517</v>
      </c>
      <c r="D2455" s="10" t="s">
        <v>650</v>
      </c>
      <c r="E2455" s="10" t="s">
        <v>194</v>
      </c>
      <c r="F2455" s="10" t="s">
        <v>684</v>
      </c>
      <c r="G2455" s="137">
        <v>176867247</v>
      </c>
      <c r="H2455" s="10"/>
      <c r="I2455" s="10">
        <v>4902430396554</v>
      </c>
      <c r="J2455" s="10" t="s">
        <v>7370</v>
      </c>
      <c r="K2455" s="10" t="s">
        <v>7371</v>
      </c>
      <c r="L2455" s="98">
        <f>IFERROR(VLOOKUP($F2455&amp;$C2455,Sales!$J:$W,9,0),0)</f>
        <v>54350270.270270213</v>
      </c>
      <c r="M2455" s="98">
        <f>IFERROR(VLOOKUP($F2455&amp;$C2455,Sales!$J:$W,10,0),0)</f>
        <v>44065945.945945941</v>
      </c>
      <c r="N2455" s="98">
        <f>IFERROR(VLOOKUP($F2455&amp;$C2455,Sales!$J:$W,11,0),0)</f>
        <v>134104864.86486527</v>
      </c>
      <c r="O2455" s="98">
        <f>IFERROR(VLOOKUP($F2455&amp;$C2455,Sales!$J:$W,12,0),0)</f>
        <v>1138</v>
      </c>
      <c r="P2455" s="98">
        <f>IFERROR(VLOOKUP($F2455&amp;$C2455,Sales!$J:$W,13,0),0)</f>
        <v>77507027.027027145</v>
      </c>
      <c r="Q2455" s="98">
        <f>IFERROR(VLOOKUP($F2455&amp;$C2455,Sales!$A:$H,7,0),0)</f>
        <v>1430270.2702702703</v>
      </c>
      <c r="R2455" s="41">
        <f t="shared" si="76"/>
        <v>1</v>
      </c>
      <c r="S2455" s="15">
        <v>1</v>
      </c>
      <c r="T2455" s="15"/>
      <c r="U2455" s="15"/>
      <c r="V2455" s="15">
        <v>1</v>
      </c>
      <c r="W2455" s="15">
        <v>1</v>
      </c>
      <c r="X2455" s="15">
        <v>1</v>
      </c>
      <c r="Y2455" s="41">
        <v>1</v>
      </c>
      <c r="Z2455" s="41">
        <v>1</v>
      </c>
      <c r="AA2455" s="41"/>
      <c r="AB2455" s="15"/>
      <c r="AC2455" s="15"/>
      <c r="AD2455" s="15"/>
      <c r="AE2455" s="15"/>
      <c r="AF2455" s="15"/>
      <c r="AG2455" s="15"/>
      <c r="AH2455" s="15"/>
      <c r="AI2455" s="15"/>
      <c r="AJ2455" s="15"/>
      <c r="AK2455" s="15"/>
      <c r="AL2455" s="15"/>
      <c r="AM2455" s="15"/>
      <c r="AN2455" s="15"/>
      <c r="AO2455" s="15"/>
      <c r="AP2455" s="15"/>
      <c r="AQ2455" s="15"/>
      <c r="AR2455" s="15"/>
      <c r="AS2455" s="15"/>
      <c r="AT2455" s="15"/>
      <c r="AU2455" s="15"/>
      <c r="AV2455" s="15"/>
      <c r="AW2455" s="15"/>
      <c r="AX2455" s="82"/>
      <c r="AY2455" s="82"/>
      <c r="AZ2455" s="10">
        <v>1</v>
      </c>
      <c r="BA2455" t="s">
        <v>13952</v>
      </c>
      <c r="BB2455" t="s">
        <v>23</v>
      </c>
      <c r="BD2455" s="39" t="str">
        <f t="shared" si="77"/>
        <v>01/245321105CTokopedia</v>
      </c>
    </row>
    <row r="2456" spans="2:58" ht="13.5" customHeight="1" x14ac:dyDescent="0.35">
      <c r="B2456" s="10" t="s">
        <v>17</v>
      </c>
      <c r="C2456" s="10" t="s">
        <v>2517</v>
      </c>
      <c r="D2456" s="10" t="s">
        <v>650</v>
      </c>
      <c r="E2456" s="10" t="s">
        <v>194</v>
      </c>
      <c r="F2456" s="10" t="s">
        <v>668</v>
      </c>
      <c r="G2456" s="137">
        <v>784975961</v>
      </c>
      <c r="H2456" s="10"/>
      <c r="I2456" s="10">
        <v>4902430432375</v>
      </c>
      <c r="J2456" s="10" t="s">
        <v>7372</v>
      </c>
      <c r="K2456" s="10" t="s">
        <v>6034</v>
      </c>
      <c r="L2456" s="98">
        <f>IFERROR(VLOOKUP($F2456&amp;$C2456,Sales!$J:$W,9,0),0)</f>
        <v>2792432.4324324317</v>
      </c>
      <c r="M2456" s="98">
        <f>IFERROR(VLOOKUP($F2456&amp;$C2456,Sales!$J:$W,10,0),0)</f>
        <v>2928648.6486486467</v>
      </c>
      <c r="N2456" s="98">
        <f>IFERROR(VLOOKUP($F2456&amp;$C2456,Sales!$J:$W,11,0),0)</f>
        <v>2588108.1081081075</v>
      </c>
      <c r="O2456" s="98">
        <f>IFERROR(VLOOKUP($F2456&amp;$C2456,Sales!$J:$W,12,0),0)</f>
        <v>40.666666666666664</v>
      </c>
      <c r="P2456" s="98">
        <f>IFERROR(VLOOKUP($F2456&amp;$C2456,Sales!$J:$W,13,0),0)</f>
        <v>2769729.7297297288</v>
      </c>
      <c r="Q2456" s="98">
        <f>IFERROR(VLOOKUP($F2456&amp;$C2456,Sales!$A:$H,7,0),0)</f>
        <v>68108.108108108107</v>
      </c>
      <c r="R2456" s="41">
        <f t="shared" si="76"/>
        <v>1</v>
      </c>
      <c r="S2456" s="15">
        <v>1</v>
      </c>
      <c r="T2456" s="15"/>
      <c r="U2456" s="15"/>
      <c r="V2456" s="15">
        <v>1</v>
      </c>
      <c r="W2456" s="15">
        <v>1</v>
      </c>
      <c r="X2456" s="15">
        <v>1</v>
      </c>
      <c r="Y2456" s="41">
        <v>1</v>
      </c>
      <c r="Z2456" s="41">
        <v>1</v>
      </c>
      <c r="AA2456" s="41"/>
      <c r="AB2456" s="15"/>
      <c r="AC2456" s="15"/>
      <c r="AD2456" s="15"/>
      <c r="AE2456" s="15"/>
      <c r="AF2456" s="15"/>
      <c r="AG2456" s="15"/>
      <c r="AH2456" s="15"/>
      <c r="AI2456" s="15"/>
      <c r="AJ2456" s="15"/>
      <c r="AK2456" s="15"/>
      <c r="AL2456" s="15"/>
      <c r="AM2456" s="15"/>
      <c r="AN2456" s="15"/>
      <c r="AO2456" s="15"/>
      <c r="AP2456" s="15"/>
      <c r="AQ2456" s="15"/>
      <c r="AR2456" s="15"/>
      <c r="AS2456" s="15"/>
      <c r="AT2456" s="15"/>
      <c r="AU2456" s="15"/>
      <c r="AV2456" s="15"/>
      <c r="AW2456" s="15"/>
      <c r="AX2456" s="82"/>
      <c r="AY2456" s="82"/>
      <c r="AZ2456" s="10">
        <v>1</v>
      </c>
      <c r="BA2456" t="s">
        <v>13952</v>
      </c>
      <c r="BB2456" t="s">
        <v>23</v>
      </c>
      <c r="BD2456" s="39" t="str">
        <f t="shared" si="77"/>
        <v>01/245321105DTokopedia</v>
      </c>
    </row>
    <row r="2457" spans="2:58" ht="13.5" customHeight="1" x14ac:dyDescent="0.35">
      <c r="B2457" s="10" t="s">
        <v>17</v>
      </c>
      <c r="C2457" s="10" t="s">
        <v>2517</v>
      </c>
      <c r="D2457" s="10" t="s">
        <v>650</v>
      </c>
      <c r="E2457" s="10" t="s">
        <v>194</v>
      </c>
      <c r="F2457" s="10" t="s">
        <v>672</v>
      </c>
      <c r="G2457" s="137">
        <v>257004287</v>
      </c>
      <c r="H2457" s="10"/>
      <c r="I2457" s="10">
        <v>4902430772662</v>
      </c>
      <c r="J2457" s="10" t="s">
        <v>7373</v>
      </c>
      <c r="K2457" s="10" t="s">
        <v>3131</v>
      </c>
      <c r="L2457" s="98">
        <f>IFERROR(VLOOKUP($F2457&amp;$C2457,Sales!$J:$W,9,0),0)</f>
        <v>0</v>
      </c>
      <c r="M2457" s="98">
        <f>IFERROR(VLOOKUP($F2457&amp;$C2457,Sales!$J:$W,10,0),0)</f>
        <v>0</v>
      </c>
      <c r="N2457" s="98">
        <f>IFERROR(VLOOKUP($F2457&amp;$C2457,Sales!$J:$W,11,0),0)</f>
        <v>0</v>
      </c>
      <c r="O2457" s="98">
        <f>IFERROR(VLOOKUP($F2457&amp;$C2457,Sales!$J:$W,12,0),0)</f>
        <v>0</v>
      </c>
      <c r="P2457" s="98">
        <f>IFERROR(VLOOKUP($F2457&amp;$C2457,Sales!$J:$W,13,0),0)</f>
        <v>0</v>
      </c>
      <c r="Q2457" s="98">
        <f>IFERROR(VLOOKUP($F2457&amp;$C2457,Sales!$A:$H,7,0),0)</f>
        <v>0</v>
      </c>
      <c r="R2457" s="41" t="str">
        <f t="shared" si="76"/>
        <v>ERROR</v>
      </c>
      <c r="S2457" s="15"/>
      <c r="T2457" s="15"/>
      <c r="U2457" s="15"/>
      <c r="V2457" s="15"/>
      <c r="W2457" s="15"/>
      <c r="X2457" s="15"/>
      <c r="Y2457" s="41"/>
      <c r="Z2457" s="41"/>
      <c r="AA2457" s="41"/>
      <c r="AB2457" s="15"/>
      <c r="AC2457" s="15"/>
      <c r="AD2457" s="15"/>
      <c r="AE2457" s="15"/>
      <c r="AF2457" s="15"/>
      <c r="AG2457" s="15"/>
      <c r="AH2457" s="15"/>
      <c r="AI2457" s="15"/>
      <c r="AJ2457" s="15"/>
      <c r="AK2457" s="15"/>
      <c r="AL2457" s="15"/>
      <c r="AM2457" s="15"/>
      <c r="AN2457" s="15"/>
      <c r="AO2457" s="15"/>
      <c r="AP2457" s="15"/>
      <c r="AQ2457" s="15"/>
      <c r="AR2457" s="15"/>
      <c r="AS2457" s="15"/>
      <c r="AT2457" s="15"/>
      <c r="AU2457" s="15"/>
      <c r="AV2457" s="15"/>
      <c r="AW2457" s="15"/>
      <c r="AX2457" s="82"/>
      <c r="AY2457" s="82"/>
      <c r="AZ2457" s="10">
        <v>1</v>
      </c>
      <c r="BA2457" t="s">
        <v>22</v>
      </c>
      <c r="BB2457" t="s">
        <v>88</v>
      </c>
      <c r="BD2457" s="39" t="str">
        <f t="shared" si="77"/>
        <v>01/245321105ETokopedia</v>
      </c>
      <c r="BE2457" s="1">
        <v>44938</v>
      </c>
    </row>
    <row r="2458" spans="2:58" ht="13.5" customHeight="1" x14ac:dyDescent="0.35">
      <c r="B2458" s="10" t="s">
        <v>17</v>
      </c>
      <c r="C2458" s="10" t="s">
        <v>2517</v>
      </c>
      <c r="D2458" s="10" t="s">
        <v>650</v>
      </c>
      <c r="E2458" s="10" t="s">
        <v>194</v>
      </c>
      <c r="F2458" s="10" t="s">
        <v>674</v>
      </c>
      <c r="G2458" s="137">
        <v>257008014</v>
      </c>
      <c r="H2458" s="10"/>
      <c r="I2458" s="10">
        <v>4902430772075</v>
      </c>
      <c r="J2458" s="10" t="s">
        <v>7374</v>
      </c>
      <c r="K2458" s="10" t="s">
        <v>3028</v>
      </c>
      <c r="L2458" s="98">
        <f>IFERROR(VLOOKUP($F2458&amp;$C2458,Sales!$J:$W,9,0),0)</f>
        <v>0</v>
      </c>
      <c r="M2458" s="98">
        <f>IFERROR(VLOOKUP($F2458&amp;$C2458,Sales!$J:$W,10,0),0)</f>
        <v>0</v>
      </c>
      <c r="N2458" s="98">
        <f>IFERROR(VLOOKUP($F2458&amp;$C2458,Sales!$J:$W,11,0),0)</f>
        <v>0</v>
      </c>
      <c r="O2458" s="98">
        <f>IFERROR(VLOOKUP($F2458&amp;$C2458,Sales!$J:$W,12,0),0)</f>
        <v>0</v>
      </c>
      <c r="P2458" s="98">
        <f>IFERROR(VLOOKUP($F2458&amp;$C2458,Sales!$J:$W,13,0),0)</f>
        <v>0</v>
      </c>
      <c r="Q2458" s="98">
        <f>IFERROR(VLOOKUP($F2458&amp;$C2458,Sales!$A:$H,7,0),0)</f>
        <v>0</v>
      </c>
      <c r="R2458" s="41" t="str">
        <f t="shared" si="76"/>
        <v>ERROR</v>
      </c>
      <c r="S2458" s="15"/>
      <c r="T2458" s="15"/>
      <c r="U2458" s="15"/>
      <c r="V2458" s="15"/>
      <c r="W2458" s="15"/>
      <c r="X2458" s="15"/>
      <c r="Y2458" s="41"/>
      <c r="Z2458" s="41"/>
      <c r="AA2458" s="41"/>
      <c r="AB2458" s="15"/>
      <c r="AC2458" s="15"/>
      <c r="AD2458" s="15"/>
      <c r="AE2458" s="15"/>
      <c r="AF2458" s="15"/>
      <c r="AG2458" s="15"/>
      <c r="AH2458" s="15"/>
      <c r="AI2458" s="15"/>
      <c r="AJ2458" s="15"/>
      <c r="AK2458" s="15"/>
      <c r="AL2458" s="15"/>
      <c r="AM2458" s="15"/>
      <c r="AN2458" s="15"/>
      <c r="AO2458" s="15"/>
      <c r="AP2458" s="15"/>
      <c r="AQ2458" s="15"/>
      <c r="AR2458" s="15"/>
      <c r="AS2458" s="15"/>
      <c r="AT2458" s="15"/>
      <c r="AU2458" s="15"/>
      <c r="AV2458" s="15"/>
      <c r="AW2458" s="15"/>
      <c r="AX2458" s="82"/>
      <c r="AY2458" s="82"/>
      <c r="AZ2458" s="10">
        <v>1</v>
      </c>
      <c r="BA2458" t="s">
        <v>22</v>
      </c>
      <c r="BB2458" t="s">
        <v>88</v>
      </c>
      <c r="BD2458" s="39" t="str">
        <f t="shared" si="77"/>
        <v>01/245321105FTokopedia</v>
      </c>
      <c r="BE2458" s="1">
        <v>44932</v>
      </c>
      <c r="BF2458" t="s">
        <v>14702</v>
      </c>
    </row>
    <row r="2459" spans="2:58" ht="13.5" customHeight="1" x14ac:dyDescent="0.35">
      <c r="B2459" s="10" t="s">
        <v>17</v>
      </c>
      <c r="C2459" s="10" t="s">
        <v>2517</v>
      </c>
      <c r="D2459" s="10" t="s">
        <v>650</v>
      </c>
      <c r="E2459" s="10" t="s">
        <v>194</v>
      </c>
      <c r="F2459" s="10" t="s">
        <v>760</v>
      </c>
      <c r="G2459" s="137">
        <v>214526368</v>
      </c>
      <c r="H2459" s="10"/>
      <c r="I2459" s="10">
        <v>4902430450362</v>
      </c>
      <c r="J2459" s="10" t="s">
        <v>13482</v>
      </c>
      <c r="K2459" s="10" t="s">
        <v>6035</v>
      </c>
      <c r="L2459" s="98">
        <f>IFERROR(VLOOKUP($F2459&amp;$C2459,Sales!$J:$W,9,0),0)</f>
        <v>0</v>
      </c>
      <c r="M2459" s="98">
        <f>IFERROR(VLOOKUP($F2459&amp;$C2459,Sales!$J:$W,10,0),0)</f>
        <v>312162.16216216219</v>
      </c>
      <c r="N2459" s="98">
        <f>IFERROR(VLOOKUP($F2459&amp;$C2459,Sales!$J:$W,11,0),0)</f>
        <v>178378.37837837837</v>
      </c>
      <c r="O2459" s="98">
        <f>IFERROR(VLOOKUP($F2459&amp;$C2459,Sales!$J:$W,12,0),0)</f>
        <v>3.6666666666666665</v>
      </c>
      <c r="P2459" s="98">
        <f>IFERROR(VLOOKUP($F2459&amp;$C2459,Sales!$J:$W,13,0),0)</f>
        <v>163513.51351351352</v>
      </c>
      <c r="Q2459" s="98">
        <f>IFERROR(VLOOKUP($F2459&amp;$C2459,Sales!$A:$H,7,0),0)</f>
        <v>0</v>
      </c>
      <c r="R2459" s="41">
        <f t="shared" si="76"/>
        <v>1</v>
      </c>
      <c r="S2459" s="15">
        <v>1</v>
      </c>
      <c r="T2459" s="15"/>
      <c r="U2459" s="15"/>
      <c r="V2459" s="15">
        <v>1</v>
      </c>
      <c r="W2459" s="15">
        <v>1</v>
      </c>
      <c r="X2459" s="15">
        <v>1</v>
      </c>
      <c r="Y2459" s="41">
        <v>1</v>
      </c>
      <c r="Z2459" s="41">
        <v>1</v>
      </c>
      <c r="AA2459" s="41"/>
      <c r="AB2459" s="15"/>
      <c r="AC2459" s="15"/>
      <c r="AD2459" s="15"/>
      <c r="AE2459" s="15"/>
      <c r="AF2459" s="15"/>
      <c r="AG2459" s="15"/>
      <c r="AH2459" s="15"/>
      <c r="AI2459" s="15"/>
      <c r="AJ2459" s="15"/>
      <c r="AK2459" s="15"/>
      <c r="AL2459" s="15"/>
      <c r="AM2459" s="15"/>
      <c r="AN2459" s="15"/>
      <c r="AO2459" s="15"/>
      <c r="AP2459" s="15"/>
      <c r="AQ2459" s="15"/>
      <c r="AR2459" s="15"/>
      <c r="AS2459" s="15"/>
      <c r="AT2459" s="15"/>
      <c r="AU2459" s="15"/>
      <c r="AV2459" s="15"/>
      <c r="AW2459" s="15"/>
      <c r="AX2459" s="82"/>
      <c r="AY2459" s="82"/>
      <c r="AZ2459" s="10">
        <v>1</v>
      </c>
      <c r="BA2459" t="s">
        <v>22</v>
      </c>
      <c r="BB2459" t="s">
        <v>23</v>
      </c>
      <c r="BD2459" s="39" t="str">
        <f t="shared" si="77"/>
        <v>01/245321106BTokopedia</v>
      </c>
    </row>
    <row r="2460" spans="2:58" ht="13.5" customHeight="1" x14ac:dyDescent="0.35">
      <c r="B2460" s="10" t="s">
        <v>17</v>
      </c>
      <c r="C2460" s="10" t="s">
        <v>2517</v>
      </c>
      <c r="D2460" s="10" t="s">
        <v>650</v>
      </c>
      <c r="E2460" s="10" t="s">
        <v>194</v>
      </c>
      <c r="F2460" s="10" t="s">
        <v>2638</v>
      </c>
      <c r="G2460" s="137">
        <v>784975999</v>
      </c>
      <c r="H2460" s="10"/>
      <c r="I2460" s="10">
        <v>4902430473231</v>
      </c>
      <c r="J2460" s="10" t="s">
        <v>7375</v>
      </c>
      <c r="K2460" s="10" t="s">
        <v>7376</v>
      </c>
      <c r="L2460" s="98">
        <f>IFERROR(VLOOKUP($F2460&amp;$C2460,Sales!$J:$W,9,0),0)</f>
        <v>2987837.8378378367</v>
      </c>
      <c r="M2460" s="98">
        <f>IFERROR(VLOOKUP($F2460&amp;$C2460,Sales!$J:$W,10,0),0)</f>
        <v>1516216.2162162156</v>
      </c>
      <c r="N2460" s="98">
        <f>IFERROR(VLOOKUP($F2460&amp;$C2460,Sales!$J:$W,11,0),0)</f>
        <v>1382432.4324324324</v>
      </c>
      <c r="O2460" s="98">
        <f>IFERROR(VLOOKUP($F2460&amp;$C2460,Sales!$J:$W,12,0),0)</f>
        <v>44</v>
      </c>
      <c r="P2460" s="98">
        <f>IFERROR(VLOOKUP($F2460&amp;$C2460,Sales!$J:$W,13,0),0)</f>
        <v>1962162.1621621617</v>
      </c>
      <c r="Q2460" s="98">
        <f>IFERROR(VLOOKUP($F2460&amp;$C2460,Sales!$A:$H,7,0),0)</f>
        <v>490540.54054054053</v>
      </c>
      <c r="R2460" s="41">
        <f t="shared" si="76"/>
        <v>1</v>
      </c>
      <c r="S2460" s="15">
        <v>1</v>
      </c>
      <c r="T2460" s="15"/>
      <c r="U2460" s="15"/>
      <c r="V2460" s="15">
        <v>1</v>
      </c>
      <c r="W2460" s="15">
        <v>1</v>
      </c>
      <c r="X2460" s="15">
        <v>1</v>
      </c>
      <c r="Y2460" s="41">
        <v>1</v>
      </c>
      <c r="Z2460" s="41">
        <v>1</v>
      </c>
      <c r="AA2460" s="41"/>
      <c r="AB2460" s="15"/>
      <c r="AC2460" s="15"/>
      <c r="AD2460" s="15"/>
      <c r="AE2460" s="15"/>
      <c r="AF2460" s="15"/>
      <c r="AG2460" s="15"/>
      <c r="AH2460" s="15"/>
      <c r="AI2460" s="15"/>
      <c r="AJ2460" s="15"/>
      <c r="AK2460" s="15"/>
      <c r="AL2460" s="15"/>
      <c r="AM2460" s="15"/>
      <c r="AN2460" s="15"/>
      <c r="AO2460" s="15"/>
      <c r="AP2460" s="15"/>
      <c r="AQ2460" s="15"/>
      <c r="AR2460" s="15"/>
      <c r="AS2460" s="15"/>
      <c r="AT2460" s="15"/>
      <c r="AU2460" s="15"/>
      <c r="AV2460" s="15"/>
      <c r="AW2460" s="15"/>
      <c r="AX2460" s="82"/>
      <c r="AY2460" s="82"/>
      <c r="AZ2460" s="10">
        <v>1</v>
      </c>
      <c r="BA2460" t="s">
        <v>13952</v>
      </c>
      <c r="BB2460" t="s">
        <v>23</v>
      </c>
      <c r="BD2460" s="39" t="str">
        <f t="shared" si="77"/>
        <v>01/245321106GTokopedia</v>
      </c>
    </row>
    <row r="2461" spans="2:58" ht="13.5" customHeight="1" x14ac:dyDescent="0.35">
      <c r="B2461" s="10" t="s">
        <v>17</v>
      </c>
      <c r="C2461" s="10" t="s">
        <v>2517</v>
      </c>
      <c r="D2461" s="10" t="s">
        <v>694</v>
      </c>
      <c r="E2461" s="10" t="s">
        <v>695</v>
      </c>
      <c r="F2461" s="10" t="s">
        <v>705</v>
      </c>
      <c r="G2461" s="137">
        <v>782996047</v>
      </c>
      <c r="H2461" s="10"/>
      <c r="I2461" s="10">
        <v>4987176018083</v>
      </c>
      <c r="J2461" s="10" t="s">
        <v>7377</v>
      </c>
      <c r="K2461" s="10" t="s">
        <v>7378</v>
      </c>
      <c r="L2461" s="98">
        <f>IFERROR(VLOOKUP($F2461&amp;$C2461,Sales!$J:$W,9,0),0)</f>
        <v>2354414.4144144142</v>
      </c>
      <c r="M2461" s="98">
        <f>IFERROR(VLOOKUP($F2461&amp;$C2461,Sales!$J:$W,10,0),0)</f>
        <v>2483423.4234234248</v>
      </c>
      <c r="N2461" s="98">
        <f>IFERROR(VLOOKUP($F2461&amp;$C2461,Sales!$J:$W,11,0),0)</f>
        <v>2822072.0720720724</v>
      </c>
      <c r="O2461" s="98">
        <f>IFERROR(VLOOKUP($F2461&amp;$C2461,Sales!$J:$W,12,0),0)</f>
        <v>158.33333333333334</v>
      </c>
      <c r="P2461" s="98">
        <f>IFERROR(VLOOKUP($F2461&amp;$C2461,Sales!$J:$W,13,0),0)</f>
        <v>2553303.3033033037</v>
      </c>
      <c r="Q2461" s="98">
        <f>IFERROR(VLOOKUP($F2461&amp;$C2461,Sales!$A:$H,7,0),0)</f>
        <v>32252.252252252249</v>
      </c>
      <c r="R2461" s="41">
        <f t="shared" si="76"/>
        <v>1</v>
      </c>
      <c r="S2461" s="15">
        <v>1</v>
      </c>
      <c r="T2461" s="15"/>
      <c r="U2461" s="15"/>
      <c r="V2461" s="15">
        <v>1</v>
      </c>
      <c r="W2461" s="15">
        <v>1</v>
      </c>
      <c r="X2461" s="15">
        <v>1</v>
      </c>
      <c r="Y2461" s="41">
        <v>1</v>
      </c>
      <c r="Z2461" s="41">
        <v>1</v>
      </c>
      <c r="AA2461" s="41"/>
      <c r="AB2461" s="15"/>
      <c r="AC2461" s="15"/>
      <c r="AD2461" s="15"/>
      <c r="AE2461" s="15"/>
      <c r="AF2461" s="15"/>
      <c r="AG2461" s="15"/>
      <c r="AH2461" s="15"/>
      <c r="AI2461" s="15"/>
      <c r="AJ2461" s="15"/>
      <c r="AK2461" s="15"/>
      <c r="AL2461" s="15"/>
      <c r="AM2461" s="15"/>
      <c r="AN2461" s="15"/>
      <c r="AO2461" s="15"/>
      <c r="AP2461" s="15"/>
      <c r="AQ2461" s="15"/>
      <c r="AR2461" s="15"/>
      <c r="AS2461" s="15"/>
      <c r="AT2461" s="15"/>
      <c r="AU2461" s="15"/>
      <c r="AV2461" s="15"/>
      <c r="AW2461" s="15"/>
      <c r="AX2461" s="82"/>
      <c r="AY2461" s="82"/>
      <c r="AZ2461" s="10">
        <v>1</v>
      </c>
      <c r="BA2461" t="s">
        <v>13952</v>
      </c>
      <c r="BB2461" t="s">
        <v>23</v>
      </c>
      <c r="BD2461" s="39" t="str">
        <f t="shared" si="77"/>
        <v>01/265522901BTokopedia</v>
      </c>
    </row>
    <row r="2462" spans="2:58" ht="13.5" customHeight="1" x14ac:dyDescent="0.35">
      <c r="B2462" s="10" t="s">
        <v>17</v>
      </c>
      <c r="C2462" s="10" t="s">
        <v>2517</v>
      </c>
      <c r="D2462" s="10" t="s">
        <v>694</v>
      </c>
      <c r="E2462" s="10" t="s">
        <v>695</v>
      </c>
      <c r="F2462" s="10" t="s">
        <v>707</v>
      </c>
      <c r="G2462" s="137">
        <v>457284631</v>
      </c>
      <c r="H2462" s="10"/>
      <c r="I2462" s="10">
        <v>4987176008718</v>
      </c>
      <c r="J2462" s="10" t="s">
        <v>7379</v>
      </c>
      <c r="K2462" s="10" t="s">
        <v>7380</v>
      </c>
      <c r="L2462" s="98">
        <f>IFERROR(VLOOKUP($F2462&amp;$C2462,Sales!$J:$W,9,0),0)</f>
        <v>5190810.8108108034</v>
      </c>
      <c r="M2462" s="98">
        <f>IFERROR(VLOOKUP($F2462&amp;$C2462,Sales!$J:$W,10,0),0)</f>
        <v>2443783.7837837846</v>
      </c>
      <c r="N2462" s="98">
        <f>IFERROR(VLOOKUP($F2462&amp;$C2462,Sales!$J:$W,11,0),0)</f>
        <v>3407027.0270270272</v>
      </c>
      <c r="O2462" s="98">
        <f>IFERROR(VLOOKUP($F2462&amp;$C2462,Sales!$J:$W,12,0),0)</f>
        <v>206.33333333333334</v>
      </c>
      <c r="P2462" s="98">
        <f>IFERROR(VLOOKUP($F2462&amp;$C2462,Sales!$J:$W,13,0),0)</f>
        <v>3680540.5405405387</v>
      </c>
      <c r="Q2462" s="98">
        <f>IFERROR(VLOOKUP($F2462&amp;$C2462,Sales!$A:$H,7,0),0)</f>
        <v>71351.351351351346</v>
      </c>
      <c r="R2462" s="41">
        <f t="shared" si="76"/>
        <v>1</v>
      </c>
      <c r="S2462" s="15">
        <v>1</v>
      </c>
      <c r="T2462" s="15"/>
      <c r="U2462" s="15"/>
      <c r="V2462" s="15">
        <v>1</v>
      </c>
      <c r="W2462" s="15">
        <v>1</v>
      </c>
      <c r="X2462" s="15">
        <v>1</v>
      </c>
      <c r="Y2462" s="41">
        <v>1</v>
      </c>
      <c r="Z2462" s="41">
        <v>1</v>
      </c>
      <c r="AA2462" s="41"/>
      <c r="AB2462" s="15"/>
      <c r="AC2462" s="15"/>
      <c r="AD2462" s="15"/>
      <c r="AE2462" s="15"/>
      <c r="AF2462" s="15"/>
      <c r="AG2462" s="15"/>
      <c r="AH2462" s="15"/>
      <c r="AI2462" s="15"/>
      <c r="AJ2462" s="15"/>
      <c r="AK2462" s="15"/>
      <c r="AL2462" s="15"/>
      <c r="AM2462" s="15"/>
      <c r="AN2462" s="15"/>
      <c r="AO2462" s="15"/>
      <c r="AP2462" s="15"/>
      <c r="AQ2462" s="15"/>
      <c r="AR2462" s="15"/>
      <c r="AS2462" s="15"/>
      <c r="AT2462" s="15"/>
      <c r="AU2462" s="15"/>
      <c r="AV2462" s="15"/>
      <c r="AW2462" s="15"/>
      <c r="AX2462" s="82"/>
      <c r="AY2462" s="82"/>
      <c r="AZ2462" s="10">
        <v>1</v>
      </c>
      <c r="BA2462" t="s">
        <v>13952</v>
      </c>
      <c r="BB2462" t="s">
        <v>23</v>
      </c>
      <c r="BD2462" s="39" t="str">
        <f t="shared" si="77"/>
        <v>01/265525501ATokopedia</v>
      </c>
    </row>
    <row r="2463" spans="2:58" ht="13.5" customHeight="1" x14ac:dyDescent="0.35">
      <c r="B2463" s="10" t="s">
        <v>17</v>
      </c>
      <c r="C2463" s="10" t="s">
        <v>2517</v>
      </c>
      <c r="D2463" s="10" t="s">
        <v>405</v>
      </c>
      <c r="E2463" s="10" t="s">
        <v>406</v>
      </c>
      <c r="F2463" s="10" t="s">
        <v>6037</v>
      </c>
      <c r="G2463" s="137">
        <v>459506017</v>
      </c>
      <c r="H2463" s="10"/>
      <c r="I2463" s="10">
        <v>3014260821883</v>
      </c>
      <c r="J2463" s="10" t="s">
        <v>7382</v>
      </c>
      <c r="K2463" s="10" t="s">
        <v>7383</v>
      </c>
      <c r="L2463" s="98">
        <f>IFERROR(VLOOKUP($F2463&amp;$C2463,Sales!$J:$W,9,0),0)</f>
        <v>656756.7567567568</v>
      </c>
      <c r="M2463" s="98">
        <f>IFERROR(VLOOKUP($F2463&amp;$C2463,Sales!$J:$W,10,0),0)</f>
        <v>1021621.6216216222</v>
      </c>
      <c r="N2463" s="98">
        <f>IFERROR(VLOOKUP($F2463&amp;$C2463,Sales!$J:$W,11,0),0)</f>
        <v>843243.24324324401</v>
      </c>
      <c r="O2463" s="98">
        <f>IFERROR(VLOOKUP($F2463&amp;$C2463,Sales!$J:$W,12,0),0)</f>
        <v>103.66666666666667</v>
      </c>
      <c r="P2463" s="98">
        <f>IFERROR(VLOOKUP($F2463&amp;$C2463,Sales!$J:$W,13,0),0)</f>
        <v>840540.54054054106</v>
      </c>
      <c r="Q2463" s="98">
        <f>IFERROR(VLOOKUP($F2463&amp;$C2463,Sales!$A:$H,7,0),0)</f>
        <v>0</v>
      </c>
      <c r="R2463" s="41">
        <f t="shared" si="76"/>
        <v>1</v>
      </c>
      <c r="S2463" s="15">
        <v>1</v>
      </c>
      <c r="T2463" s="15"/>
      <c r="U2463" s="15"/>
      <c r="V2463" s="15">
        <v>1</v>
      </c>
      <c r="W2463" s="15">
        <v>1</v>
      </c>
      <c r="X2463" s="15">
        <v>1</v>
      </c>
      <c r="Y2463" s="41">
        <v>1</v>
      </c>
      <c r="Z2463" s="41">
        <v>1</v>
      </c>
      <c r="AA2463" s="41"/>
      <c r="AB2463" s="15"/>
      <c r="AC2463" s="15"/>
      <c r="AD2463" s="15"/>
      <c r="AE2463" s="15"/>
      <c r="AF2463" s="15"/>
      <c r="AG2463" s="15"/>
      <c r="AH2463" s="15"/>
      <c r="AI2463" s="15"/>
      <c r="AJ2463" s="15"/>
      <c r="AK2463" s="15"/>
      <c r="AL2463" s="15"/>
      <c r="AM2463" s="15"/>
      <c r="AN2463" s="15"/>
      <c r="AO2463" s="15"/>
      <c r="AP2463" s="15"/>
      <c r="AQ2463" s="15"/>
      <c r="AR2463" s="15"/>
      <c r="AS2463" s="15"/>
      <c r="AT2463" s="15"/>
      <c r="AU2463" s="15"/>
      <c r="AV2463" s="15"/>
      <c r="AW2463" s="15"/>
      <c r="AX2463" s="82"/>
      <c r="AY2463" s="82"/>
      <c r="AZ2463" s="10">
        <v>1</v>
      </c>
      <c r="BA2463" t="s">
        <v>22</v>
      </c>
      <c r="BB2463" t="s">
        <v>23</v>
      </c>
      <c r="BD2463" s="39" t="str">
        <f t="shared" si="77"/>
        <v>01/274921302ATokopedia</v>
      </c>
    </row>
    <row r="2464" spans="2:58" ht="13.5" customHeight="1" x14ac:dyDescent="0.35">
      <c r="B2464" s="10" t="s">
        <v>17</v>
      </c>
      <c r="C2464" s="10" t="s">
        <v>2517</v>
      </c>
      <c r="D2464" s="10" t="s">
        <v>405</v>
      </c>
      <c r="E2464" s="10" t="s">
        <v>406</v>
      </c>
      <c r="F2464" s="10" t="s">
        <v>6038</v>
      </c>
      <c r="G2464" s="137">
        <v>459500161</v>
      </c>
      <c r="H2464" s="10"/>
      <c r="I2464" s="10">
        <v>3014260821852</v>
      </c>
      <c r="J2464" s="10" t="s">
        <v>7385</v>
      </c>
      <c r="K2464" s="10" t="s">
        <v>7386</v>
      </c>
      <c r="L2464" s="98">
        <f>IFERROR(VLOOKUP($F2464&amp;$C2464,Sales!$J:$W,9,0),0)</f>
        <v>891891.89189189242</v>
      </c>
      <c r="M2464" s="98">
        <f>IFERROR(VLOOKUP($F2464&amp;$C2464,Sales!$J:$W,10,0),0)</f>
        <v>997297.29729729739</v>
      </c>
      <c r="N2464" s="98">
        <f>IFERROR(VLOOKUP($F2464&amp;$C2464,Sales!$J:$W,11,0),0)</f>
        <v>1491891.8918918925</v>
      </c>
      <c r="O2464" s="98">
        <f>IFERROR(VLOOKUP($F2464&amp;$C2464,Sales!$J:$W,12,0),0)</f>
        <v>139</v>
      </c>
      <c r="P2464" s="98">
        <f>IFERROR(VLOOKUP($F2464&amp;$C2464,Sales!$J:$W,13,0),0)</f>
        <v>1127027.0270270274</v>
      </c>
      <c r="Q2464" s="98">
        <f>IFERROR(VLOOKUP($F2464&amp;$C2464,Sales!$A:$H,7,0),0)</f>
        <v>48648.648648648646</v>
      </c>
      <c r="R2464" s="41">
        <f t="shared" si="76"/>
        <v>1</v>
      </c>
      <c r="S2464" s="15">
        <v>1</v>
      </c>
      <c r="T2464" s="15"/>
      <c r="U2464" s="15"/>
      <c r="V2464" s="15">
        <v>1</v>
      </c>
      <c r="W2464" s="15">
        <v>1</v>
      </c>
      <c r="X2464" s="15">
        <v>1</v>
      </c>
      <c r="Y2464" s="41">
        <v>1</v>
      </c>
      <c r="Z2464" s="41">
        <v>1</v>
      </c>
      <c r="AA2464" s="41"/>
      <c r="AB2464" s="15"/>
      <c r="AC2464" s="15"/>
      <c r="AD2464" s="15"/>
      <c r="AE2464" s="15"/>
      <c r="AF2464" s="15"/>
      <c r="AG2464" s="15"/>
      <c r="AH2464" s="15"/>
      <c r="AI2464" s="15"/>
      <c r="AJ2464" s="15"/>
      <c r="AK2464" s="15"/>
      <c r="AL2464" s="15"/>
      <c r="AM2464" s="15"/>
      <c r="AN2464" s="15"/>
      <c r="AO2464" s="15"/>
      <c r="AP2464" s="15"/>
      <c r="AQ2464" s="15"/>
      <c r="AR2464" s="15"/>
      <c r="AS2464" s="15"/>
      <c r="AT2464" s="15"/>
      <c r="AU2464" s="15"/>
      <c r="AV2464" s="15"/>
      <c r="AW2464" s="15"/>
      <c r="AX2464" s="82"/>
      <c r="AY2464" s="82"/>
      <c r="AZ2464" s="10">
        <v>1</v>
      </c>
      <c r="BA2464" t="s">
        <v>22</v>
      </c>
      <c r="BB2464" t="s">
        <v>23</v>
      </c>
      <c r="BD2464" s="39" t="str">
        <f t="shared" si="77"/>
        <v>01/274921302BTokopedia</v>
      </c>
    </row>
    <row r="2465" spans="2:58" ht="13.5" customHeight="1" x14ac:dyDescent="0.35">
      <c r="B2465" s="10" t="s">
        <v>17</v>
      </c>
      <c r="C2465" s="10" t="s">
        <v>2517</v>
      </c>
      <c r="D2465" s="10" t="s">
        <v>405</v>
      </c>
      <c r="E2465" s="10" t="s">
        <v>406</v>
      </c>
      <c r="F2465" s="10" t="s">
        <v>1901</v>
      </c>
      <c r="G2465" s="137">
        <v>784976408</v>
      </c>
      <c r="H2465" s="10"/>
      <c r="I2465" s="10">
        <v>3014260781132</v>
      </c>
      <c r="J2465" s="10" t="s">
        <v>7387</v>
      </c>
      <c r="K2465" s="10" t="s">
        <v>6039</v>
      </c>
      <c r="L2465" s="98">
        <f>IFERROR(VLOOKUP($F2465&amp;$C2465,Sales!$J:$W,9,0),0)</f>
        <v>1372252.2522522518</v>
      </c>
      <c r="M2465" s="98">
        <f>IFERROR(VLOOKUP($F2465&amp;$C2465,Sales!$J:$W,10,0),0)</f>
        <v>948468.46846846817</v>
      </c>
      <c r="N2465" s="98">
        <f>IFERROR(VLOOKUP($F2465&amp;$C2465,Sales!$J:$W,11,0),0)</f>
        <v>0</v>
      </c>
      <c r="O2465" s="98">
        <f>IFERROR(VLOOKUP($F2465&amp;$C2465,Sales!$J:$W,12,0),0)</f>
        <v>38.333333333333336</v>
      </c>
      <c r="P2465" s="98">
        <f>IFERROR(VLOOKUP($F2465&amp;$C2465,Sales!$J:$W,13,0),0)</f>
        <v>773573.57357357338</v>
      </c>
      <c r="Q2465" s="98">
        <f>IFERROR(VLOOKUP($F2465&amp;$C2465,Sales!$A:$H,7,0),0)</f>
        <v>0</v>
      </c>
      <c r="R2465" s="41" t="str">
        <f t="shared" si="76"/>
        <v>ERROR</v>
      </c>
      <c r="S2465" s="15"/>
      <c r="T2465" s="15"/>
      <c r="U2465" s="15"/>
      <c r="V2465" s="15"/>
      <c r="W2465" s="15"/>
      <c r="X2465" s="15"/>
      <c r="Y2465" s="41"/>
      <c r="Z2465" s="41"/>
      <c r="AA2465" s="41"/>
      <c r="AB2465" s="15"/>
      <c r="AC2465" s="15"/>
      <c r="AD2465" s="15"/>
      <c r="AE2465" s="15"/>
      <c r="AF2465" s="15"/>
      <c r="AG2465" s="15"/>
      <c r="AH2465" s="15"/>
      <c r="AI2465" s="15"/>
      <c r="AJ2465" s="15"/>
      <c r="AK2465" s="15"/>
      <c r="AL2465" s="15"/>
      <c r="AM2465" s="15"/>
      <c r="AN2465" s="15"/>
      <c r="AO2465" s="15"/>
      <c r="AP2465" s="15"/>
      <c r="AQ2465" s="15"/>
      <c r="AR2465" s="15"/>
      <c r="AS2465" s="15"/>
      <c r="AT2465" s="15"/>
      <c r="AU2465" s="15"/>
      <c r="AV2465" s="15"/>
      <c r="AW2465" s="15"/>
      <c r="AX2465" s="82"/>
      <c r="AY2465" s="82"/>
      <c r="AZ2465" s="10">
        <v>1</v>
      </c>
      <c r="BA2465" t="s">
        <v>13952</v>
      </c>
      <c r="BB2465" t="s">
        <v>88</v>
      </c>
      <c r="BD2465" s="39" t="str">
        <f t="shared" si="77"/>
        <v>01/274921601CTokopedia</v>
      </c>
      <c r="BE2465" s="88">
        <v>45119</v>
      </c>
      <c r="BF2465" t="s">
        <v>20076</v>
      </c>
    </row>
    <row r="2466" spans="2:58" ht="13.5" customHeight="1" x14ac:dyDescent="0.35">
      <c r="B2466" s="10" t="s">
        <v>17</v>
      </c>
      <c r="C2466" s="10" t="s">
        <v>2517</v>
      </c>
      <c r="D2466" s="10" t="s">
        <v>405</v>
      </c>
      <c r="E2466" s="10" t="s">
        <v>406</v>
      </c>
      <c r="F2466" s="10" t="s">
        <v>409</v>
      </c>
      <c r="G2466" s="137">
        <v>408486446</v>
      </c>
      <c r="H2466" s="10"/>
      <c r="I2466" s="10">
        <v>3014260819033</v>
      </c>
      <c r="J2466" s="10" t="s">
        <v>7388</v>
      </c>
      <c r="K2466" s="10" t="s">
        <v>7389</v>
      </c>
      <c r="L2466" s="98">
        <f>IFERROR(VLOOKUP($F2466&amp;$C2466,Sales!$J:$W,9,0),0)</f>
        <v>5595765.765765761</v>
      </c>
      <c r="M2466" s="98">
        <f>IFERROR(VLOOKUP($F2466&amp;$C2466,Sales!$J:$W,10,0),0)</f>
        <v>6471081.0810810765</v>
      </c>
      <c r="N2466" s="98">
        <f>IFERROR(VLOOKUP($F2466&amp;$C2466,Sales!$J:$W,11,0),0)</f>
        <v>6189729.729729726</v>
      </c>
      <c r="O2466" s="98">
        <f>IFERROR(VLOOKUP($F2466&amp;$C2466,Sales!$J:$W,12,0),0)</f>
        <v>194.66666666666666</v>
      </c>
      <c r="P2466" s="98">
        <f>IFERROR(VLOOKUP($F2466&amp;$C2466,Sales!$J:$W,13,0),0)</f>
        <v>6085525.5255255215</v>
      </c>
      <c r="Q2466" s="98">
        <f>IFERROR(VLOOKUP($F2466&amp;$C2466,Sales!$A:$H,7,0),0)</f>
        <v>93783.783783783772</v>
      </c>
      <c r="R2466" s="41">
        <f t="shared" si="76"/>
        <v>1</v>
      </c>
      <c r="S2466" s="15">
        <v>1</v>
      </c>
      <c r="T2466" s="15"/>
      <c r="U2466" s="15"/>
      <c r="V2466" s="15">
        <v>1</v>
      </c>
      <c r="W2466" s="15">
        <v>1</v>
      </c>
      <c r="X2466" s="15">
        <v>1</v>
      </c>
      <c r="Y2466" s="41">
        <v>1</v>
      </c>
      <c r="Z2466" s="41">
        <v>1</v>
      </c>
      <c r="AA2466" s="41"/>
      <c r="AB2466" s="15"/>
      <c r="AC2466" s="15"/>
      <c r="AD2466" s="15"/>
      <c r="AE2466" s="15"/>
      <c r="AF2466" s="15"/>
      <c r="AG2466" s="15"/>
      <c r="AH2466" s="15"/>
      <c r="AI2466" s="15"/>
      <c r="AJ2466" s="15"/>
      <c r="AK2466" s="15"/>
      <c r="AL2466" s="15"/>
      <c r="AM2466" s="15"/>
      <c r="AN2466" s="15"/>
      <c r="AO2466" s="15"/>
      <c r="AP2466" s="15"/>
      <c r="AQ2466" s="15"/>
      <c r="AR2466" s="15"/>
      <c r="AS2466" s="15"/>
      <c r="AT2466" s="15"/>
      <c r="AU2466" s="15"/>
      <c r="AV2466" s="15"/>
      <c r="AW2466" s="15"/>
      <c r="AX2466" s="82"/>
      <c r="AY2466" s="82"/>
      <c r="AZ2466" s="10">
        <v>1</v>
      </c>
      <c r="BA2466" t="s">
        <v>22</v>
      </c>
      <c r="BB2466" t="s">
        <v>23</v>
      </c>
      <c r="BD2466" s="39" t="str">
        <f t="shared" si="77"/>
        <v>01/274921602CTokopedia</v>
      </c>
    </row>
    <row r="2467" spans="2:58" ht="13.5" customHeight="1" x14ac:dyDescent="0.35">
      <c r="B2467" s="10" t="s">
        <v>17</v>
      </c>
      <c r="C2467" s="10" t="s">
        <v>2517</v>
      </c>
      <c r="D2467" s="10" t="s">
        <v>405</v>
      </c>
      <c r="E2467" s="10" t="s">
        <v>406</v>
      </c>
      <c r="F2467" s="10" t="s">
        <v>2631</v>
      </c>
      <c r="G2467" s="137">
        <v>784976278</v>
      </c>
      <c r="H2467" s="10"/>
      <c r="I2467" s="10">
        <v>3014260819057</v>
      </c>
      <c r="J2467" s="10" t="s">
        <v>7390</v>
      </c>
      <c r="K2467" s="10" t="s">
        <v>6040</v>
      </c>
      <c r="L2467" s="98">
        <f>IFERROR(VLOOKUP($F2467&amp;$C2467,Sales!$J:$W,9,0),0)</f>
        <v>4751711.7117117085</v>
      </c>
      <c r="M2467" s="98">
        <f>IFERROR(VLOOKUP($F2467&amp;$C2467,Sales!$J:$W,10,0),0)</f>
        <v>6502342.3423423301</v>
      </c>
      <c r="N2467" s="98">
        <f>IFERROR(VLOOKUP($F2467&amp;$C2467,Sales!$J:$W,11,0),0)</f>
        <v>9097027.0270270146</v>
      </c>
      <c r="O2467" s="98">
        <f>IFERROR(VLOOKUP($F2467&amp;$C2467,Sales!$J:$W,12,0),0)</f>
        <v>217</v>
      </c>
      <c r="P2467" s="98">
        <f>IFERROR(VLOOKUP($F2467&amp;$C2467,Sales!$J:$W,13,0),0)</f>
        <v>6783693.6936936853</v>
      </c>
      <c r="Q2467" s="98">
        <f>IFERROR(VLOOKUP($F2467&amp;$C2467,Sales!$A:$H,7,0),0)</f>
        <v>281351.35135135124</v>
      </c>
      <c r="R2467" s="41">
        <f t="shared" si="76"/>
        <v>1</v>
      </c>
      <c r="S2467" s="15">
        <v>1</v>
      </c>
      <c r="T2467" s="15"/>
      <c r="U2467" s="15"/>
      <c r="V2467" s="15">
        <v>1</v>
      </c>
      <c r="W2467" s="15">
        <v>1</v>
      </c>
      <c r="X2467" s="15">
        <v>1</v>
      </c>
      <c r="Y2467" s="41">
        <v>1</v>
      </c>
      <c r="Z2467" s="41">
        <v>1</v>
      </c>
      <c r="AA2467" s="41"/>
      <c r="AB2467" s="15"/>
      <c r="AC2467" s="15"/>
      <c r="AD2467" s="15"/>
      <c r="AE2467" s="15"/>
      <c r="AF2467" s="15"/>
      <c r="AG2467" s="15"/>
      <c r="AH2467" s="15"/>
      <c r="AI2467" s="15"/>
      <c r="AJ2467" s="15"/>
      <c r="AK2467" s="15"/>
      <c r="AL2467" s="15"/>
      <c r="AM2467" s="15"/>
      <c r="AN2467" s="15"/>
      <c r="AO2467" s="15"/>
      <c r="AP2467" s="15"/>
      <c r="AQ2467" s="15"/>
      <c r="AR2467" s="15"/>
      <c r="AS2467" s="15"/>
      <c r="AT2467" s="15"/>
      <c r="AU2467" s="15"/>
      <c r="AV2467" s="15"/>
      <c r="AW2467" s="15"/>
      <c r="AX2467" s="82"/>
      <c r="AY2467" s="82"/>
      <c r="AZ2467" s="10">
        <v>1</v>
      </c>
      <c r="BA2467" t="s">
        <v>13952</v>
      </c>
      <c r="BB2467" t="s">
        <v>23</v>
      </c>
      <c r="BD2467" s="39" t="str">
        <f t="shared" si="77"/>
        <v>01/274921602DTokopedia</v>
      </c>
    </row>
    <row r="2468" spans="2:58" ht="13.5" customHeight="1" x14ac:dyDescent="0.35">
      <c r="B2468" s="10" t="s">
        <v>17</v>
      </c>
      <c r="C2468" s="10" t="s">
        <v>2517</v>
      </c>
      <c r="D2468" s="10" t="s">
        <v>405</v>
      </c>
      <c r="E2468" s="10" t="s">
        <v>406</v>
      </c>
      <c r="F2468" s="10" t="s">
        <v>1256</v>
      </c>
      <c r="G2468" s="137">
        <v>647281265</v>
      </c>
      <c r="H2468" s="10"/>
      <c r="I2468" s="10">
        <v>4902430869638</v>
      </c>
      <c r="J2468" s="10" t="s">
        <v>13354</v>
      </c>
      <c r="K2468" s="10" t="s">
        <v>2397</v>
      </c>
      <c r="L2468" s="98">
        <f>IFERROR(VLOOKUP($F2468&amp;$C2468,Sales!$J:$W,9,0),0)</f>
        <v>545225.22522522474</v>
      </c>
      <c r="M2468" s="98">
        <f>IFERROR(VLOOKUP($F2468&amp;$C2468,Sales!$J:$W,10,0),0)</f>
        <v>272612.6126126126</v>
      </c>
      <c r="N2468" s="98">
        <f>IFERROR(VLOOKUP($F2468&amp;$C2468,Sales!$J:$W,11,0),0)</f>
        <v>753693.69369369303</v>
      </c>
      <c r="O2468" s="98">
        <f>IFERROR(VLOOKUP($F2468&amp;$C2468,Sales!$J:$W,12,0),0)</f>
        <v>65.333333333333329</v>
      </c>
      <c r="P2468" s="98">
        <f>IFERROR(VLOOKUP($F2468&amp;$C2468,Sales!$J:$W,13,0),0)</f>
        <v>523843.8438438435</v>
      </c>
      <c r="Q2468" s="98">
        <f>IFERROR(VLOOKUP($F2468&amp;$C2468,Sales!$A:$H,7,0),0)</f>
        <v>8018.0180180180178</v>
      </c>
      <c r="R2468" s="41">
        <f t="shared" si="76"/>
        <v>1</v>
      </c>
      <c r="S2468" s="15">
        <v>1</v>
      </c>
      <c r="T2468" s="15"/>
      <c r="U2468" s="15"/>
      <c r="V2468" s="15">
        <v>1</v>
      </c>
      <c r="W2468" s="15">
        <v>1</v>
      </c>
      <c r="X2468" s="15">
        <v>1</v>
      </c>
      <c r="Y2468" s="41">
        <v>1</v>
      </c>
      <c r="Z2468" s="41">
        <v>1</v>
      </c>
      <c r="AA2468" s="41"/>
      <c r="AB2468" s="15"/>
      <c r="AC2468" s="15"/>
      <c r="AD2468" s="15"/>
      <c r="AE2468" s="15"/>
      <c r="AF2468" s="15"/>
      <c r="AG2468" s="15"/>
      <c r="AH2468" s="15"/>
      <c r="AI2468" s="15"/>
      <c r="AJ2468" s="15"/>
      <c r="AK2468" s="15"/>
      <c r="AL2468" s="15"/>
      <c r="AM2468" s="15"/>
      <c r="AN2468" s="15"/>
      <c r="AO2468" s="15"/>
      <c r="AP2468" s="15"/>
      <c r="AQ2468" s="15"/>
      <c r="AR2468" s="15"/>
      <c r="AS2468" s="15"/>
      <c r="AT2468" s="15"/>
      <c r="AU2468" s="15"/>
      <c r="AV2468" s="15"/>
      <c r="AW2468" s="15"/>
      <c r="AX2468" s="82"/>
      <c r="AY2468" s="82"/>
      <c r="AZ2468" s="10">
        <v>1</v>
      </c>
      <c r="BA2468" t="s">
        <v>22</v>
      </c>
      <c r="BB2468" t="s">
        <v>23</v>
      </c>
      <c r="BD2468" s="39" t="str">
        <f t="shared" si="77"/>
        <v>01/274922301FTokopedia</v>
      </c>
    </row>
    <row r="2469" spans="2:58" ht="13.5" customHeight="1" x14ac:dyDescent="0.35">
      <c r="B2469" s="10" t="s">
        <v>17</v>
      </c>
      <c r="C2469" s="10" t="s">
        <v>2517</v>
      </c>
      <c r="D2469" s="10" t="s">
        <v>405</v>
      </c>
      <c r="E2469" s="10" t="s">
        <v>406</v>
      </c>
      <c r="F2469" s="10" t="s">
        <v>443</v>
      </c>
      <c r="G2469" s="137">
        <v>647282859</v>
      </c>
      <c r="H2469" s="10"/>
      <c r="I2469" s="10">
        <v>4902430869652</v>
      </c>
      <c r="J2469" s="10" t="s">
        <v>10078</v>
      </c>
      <c r="K2469" s="10" t="s">
        <v>10072</v>
      </c>
      <c r="L2469" s="98">
        <f>IFERROR(VLOOKUP($F2469&amp;$C2469,Sales!$J:$W,9,0),0)</f>
        <v>9380000</v>
      </c>
      <c r="M2469" s="98">
        <f>IFERROR(VLOOKUP($F2469&amp;$C2469,Sales!$J:$W,10,0),0)</f>
        <v>9440000</v>
      </c>
      <c r="N2469" s="98">
        <f>IFERROR(VLOOKUP($F2469&amp;$C2469,Sales!$J:$W,11,0),0)</f>
        <v>14440000</v>
      </c>
      <c r="O2469" s="98">
        <f>IFERROR(VLOOKUP($F2469&amp;$C2469,Sales!$J:$W,12,0),0)</f>
        <v>554.33333333333337</v>
      </c>
      <c r="P2469" s="98">
        <f>IFERROR(VLOOKUP($F2469&amp;$C2469,Sales!$J:$W,13,0),0)</f>
        <v>11086666.666666666</v>
      </c>
      <c r="Q2469" s="98">
        <f>IFERROR(VLOOKUP($F2469&amp;$C2469,Sales!$A:$H,7,0),0)</f>
        <v>240000</v>
      </c>
      <c r="R2469" s="41">
        <f t="shared" si="76"/>
        <v>1</v>
      </c>
      <c r="S2469" s="15">
        <v>1</v>
      </c>
      <c r="T2469" s="15"/>
      <c r="U2469" s="15"/>
      <c r="V2469" s="15">
        <v>1</v>
      </c>
      <c r="W2469" s="15">
        <v>1</v>
      </c>
      <c r="X2469" s="15">
        <v>1</v>
      </c>
      <c r="Y2469" s="41">
        <v>1</v>
      </c>
      <c r="Z2469" s="41">
        <v>1</v>
      </c>
      <c r="AA2469" s="41"/>
      <c r="AB2469" s="15"/>
      <c r="AC2469" s="15"/>
      <c r="AD2469" s="15"/>
      <c r="AE2469" s="15"/>
      <c r="AF2469" s="15"/>
      <c r="AG2469" s="15"/>
      <c r="AH2469" s="15"/>
      <c r="AI2469" s="15"/>
      <c r="AJ2469" s="15"/>
      <c r="AK2469" s="15"/>
      <c r="AL2469" s="15"/>
      <c r="AM2469" s="15"/>
      <c r="AN2469" s="15"/>
      <c r="AO2469" s="15"/>
      <c r="AP2469" s="15"/>
      <c r="AQ2469" s="15"/>
      <c r="AR2469" s="15"/>
      <c r="AS2469" s="15"/>
      <c r="AT2469" s="15"/>
      <c r="AU2469" s="15"/>
      <c r="AV2469" s="15"/>
      <c r="AW2469" s="15"/>
      <c r="AX2469" s="82"/>
      <c r="AY2469" s="82"/>
      <c r="AZ2469" s="10">
        <v>1</v>
      </c>
      <c r="BA2469" t="s">
        <v>13952</v>
      </c>
      <c r="BB2469" t="s">
        <v>23</v>
      </c>
      <c r="BD2469" s="39" t="str">
        <f t="shared" si="77"/>
        <v>01/274922301GTokopedia</v>
      </c>
    </row>
    <row r="2470" spans="2:58" ht="13.5" customHeight="1" x14ac:dyDescent="0.35">
      <c r="B2470" s="10" t="s">
        <v>17</v>
      </c>
      <c r="C2470" s="10" t="s">
        <v>2517</v>
      </c>
      <c r="D2470" s="10" t="s">
        <v>405</v>
      </c>
      <c r="E2470" s="10" t="s">
        <v>406</v>
      </c>
      <c r="F2470" s="10" t="s">
        <v>4154</v>
      </c>
      <c r="G2470" s="137">
        <v>1429008168</v>
      </c>
      <c r="H2470" s="10"/>
      <c r="I2470" s="10">
        <v>4902430906463</v>
      </c>
      <c r="J2470" s="10" t="s">
        <v>7391</v>
      </c>
      <c r="K2470" s="10" t="s">
        <v>4278</v>
      </c>
      <c r="L2470" s="98">
        <f>IFERROR(VLOOKUP($F2470&amp;$C2470,Sales!$J:$W,9,0),0)</f>
        <v>523783.78378378379</v>
      </c>
      <c r="M2470" s="98">
        <f>IFERROR(VLOOKUP($F2470&amp;$C2470,Sales!$J:$W,10,0),0)</f>
        <v>421081.0810810813</v>
      </c>
      <c r="N2470" s="98">
        <f>IFERROR(VLOOKUP($F2470&amp;$C2470,Sales!$J:$W,11,0),0)</f>
        <v>585405.40540540579</v>
      </c>
      <c r="O2470" s="98">
        <f>IFERROR(VLOOKUP($F2470&amp;$C2470,Sales!$J:$W,12,0),0)</f>
        <v>49.666666666666664</v>
      </c>
      <c r="P2470" s="98">
        <f>IFERROR(VLOOKUP($F2470&amp;$C2470,Sales!$J:$W,13,0),0)</f>
        <v>510090.09009009023</v>
      </c>
      <c r="Q2470" s="98">
        <f>IFERROR(VLOOKUP($F2470&amp;$C2470,Sales!$A:$H,7,0),0)</f>
        <v>0</v>
      </c>
      <c r="R2470" s="41">
        <f t="shared" si="76"/>
        <v>1</v>
      </c>
      <c r="S2470" s="15">
        <v>1</v>
      </c>
      <c r="T2470" s="15"/>
      <c r="U2470" s="15"/>
      <c r="V2470" s="15">
        <v>1</v>
      </c>
      <c r="W2470" s="15">
        <v>1</v>
      </c>
      <c r="X2470" s="15">
        <v>1</v>
      </c>
      <c r="Y2470" s="41">
        <v>1</v>
      </c>
      <c r="Z2470" s="41">
        <v>1</v>
      </c>
      <c r="AA2470" s="41"/>
      <c r="AB2470" s="15"/>
      <c r="AC2470" s="15"/>
      <c r="AD2470" s="15"/>
      <c r="AE2470" s="15"/>
      <c r="AF2470" s="15"/>
      <c r="AG2470" s="15"/>
      <c r="AH2470" s="15"/>
      <c r="AI2470" s="15"/>
      <c r="AJ2470" s="15"/>
      <c r="AK2470" s="15"/>
      <c r="AL2470" s="15"/>
      <c r="AM2470" s="15"/>
      <c r="AN2470" s="15"/>
      <c r="AO2470" s="15"/>
      <c r="AP2470" s="15"/>
      <c r="AQ2470" s="15"/>
      <c r="AR2470" s="15"/>
      <c r="AS2470" s="15"/>
      <c r="AT2470" s="15"/>
      <c r="AU2470" s="15"/>
      <c r="AV2470" s="15"/>
      <c r="AW2470" s="15"/>
      <c r="AX2470" s="82"/>
      <c r="AY2470" s="82"/>
      <c r="AZ2470" s="10">
        <v>1</v>
      </c>
      <c r="BA2470" t="s">
        <v>22</v>
      </c>
      <c r="BB2470" t="s">
        <v>23</v>
      </c>
      <c r="BD2470" s="39" t="str">
        <f t="shared" si="77"/>
        <v>01/274922301HTokopedia</v>
      </c>
    </row>
    <row r="2471" spans="2:58" ht="13.5" customHeight="1" x14ac:dyDescent="0.35">
      <c r="B2471" s="10" t="s">
        <v>17</v>
      </c>
      <c r="C2471" s="10" t="s">
        <v>2517</v>
      </c>
      <c r="D2471" s="10" t="s">
        <v>405</v>
      </c>
      <c r="E2471" s="10" t="s">
        <v>406</v>
      </c>
      <c r="F2471" s="10" t="s">
        <v>4155</v>
      </c>
      <c r="G2471" s="137">
        <v>1429014176</v>
      </c>
      <c r="H2471" s="10"/>
      <c r="I2471" s="10">
        <v>4902430906487</v>
      </c>
      <c r="J2471" s="10" t="s">
        <v>7392</v>
      </c>
      <c r="K2471" s="10" t="s">
        <v>4279</v>
      </c>
      <c r="L2471" s="98">
        <f>IFERROR(VLOOKUP($F2471&amp;$C2471,Sales!$J:$W,9,0),0)</f>
        <v>2106396.3963963953</v>
      </c>
      <c r="M2471" s="98">
        <f>IFERROR(VLOOKUP($F2471&amp;$C2471,Sales!$J:$W,10,0),0)</f>
        <v>2106396.3963963948</v>
      </c>
      <c r="N2471" s="98">
        <f>IFERROR(VLOOKUP($F2471&amp;$C2471,Sales!$J:$W,11,0),0)</f>
        <v>2617657.6576576587</v>
      </c>
      <c r="O2471" s="98">
        <f>IFERROR(VLOOKUP($F2471&amp;$C2471,Sales!$J:$W,12,0),0)</f>
        <v>111.33333333333333</v>
      </c>
      <c r="P2471" s="98">
        <f>IFERROR(VLOOKUP($F2471&amp;$C2471,Sales!$J:$W,13,0),0)</f>
        <v>2276816.8168168161</v>
      </c>
      <c r="Q2471" s="98">
        <f>IFERROR(VLOOKUP($F2471&amp;$C2471,Sales!$A:$H,7,0),0)</f>
        <v>0</v>
      </c>
      <c r="R2471" s="41">
        <f t="shared" si="76"/>
        <v>1</v>
      </c>
      <c r="S2471" s="15">
        <v>1</v>
      </c>
      <c r="T2471" s="15"/>
      <c r="U2471" s="15"/>
      <c r="V2471" s="15">
        <v>1</v>
      </c>
      <c r="W2471" s="15">
        <v>1</v>
      </c>
      <c r="X2471" s="15">
        <v>1</v>
      </c>
      <c r="Y2471" s="41">
        <v>1</v>
      </c>
      <c r="Z2471" s="41">
        <v>1</v>
      </c>
      <c r="AA2471" s="41"/>
      <c r="AB2471" s="15"/>
      <c r="AC2471" s="15"/>
      <c r="AD2471" s="15"/>
      <c r="AE2471" s="15"/>
      <c r="AF2471" s="15"/>
      <c r="AG2471" s="15"/>
      <c r="AH2471" s="15"/>
      <c r="AI2471" s="15"/>
      <c r="AJ2471" s="15"/>
      <c r="AK2471" s="15"/>
      <c r="AL2471" s="15"/>
      <c r="AM2471" s="15"/>
      <c r="AN2471" s="15"/>
      <c r="AO2471" s="15"/>
      <c r="AP2471" s="15"/>
      <c r="AQ2471" s="15"/>
      <c r="AR2471" s="15"/>
      <c r="AS2471" s="15"/>
      <c r="AT2471" s="15"/>
      <c r="AU2471" s="15"/>
      <c r="AV2471" s="15"/>
      <c r="AW2471" s="15"/>
      <c r="AX2471" s="82"/>
      <c r="AY2471" s="82"/>
      <c r="AZ2471" s="10">
        <v>1</v>
      </c>
      <c r="BA2471" t="s">
        <v>13952</v>
      </c>
      <c r="BB2471" t="s">
        <v>23</v>
      </c>
      <c r="BD2471" s="39" t="str">
        <f t="shared" si="77"/>
        <v>01/274922301ITokopedia</v>
      </c>
    </row>
    <row r="2472" spans="2:58" ht="13.5" customHeight="1" x14ac:dyDescent="0.35">
      <c r="B2472" s="10" t="s">
        <v>17</v>
      </c>
      <c r="C2472" s="10" t="s">
        <v>2517</v>
      </c>
      <c r="D2472" s="10" t="s">
        <v>405</v>
      </c>
      <c r="E2472" s="10" t="s">
        <v>406</v>
      </c>
      <c r="F2472" s="10" t="s">
        <v>453</v>
      </c>
      <c r="G2472" s="137">
        <v>408486415</v>
      </c>
      <c r="H2472" s="10"/>
      <c r="I2472" s="10">
        <v>4902430678278</v>
      </c>
      <c r="J2472" s="10" t="s">
        <v>10041</v>
      </c>
      <c r="K2472" s="10" t="s">
        <v>10040</v>
      </c>
      <c r="L2472" s="98">
        <f>IFERROR(VLOOKUP($F2472&amp;$C2472,Sales!$J:$W,9,0),0)</f>
        <v>10237297.297297278</v>
      </c>
      <c r="M2472" s="98">
        <f>IFERROR(VLOOKUP($F2472&amp;$C2472,Sales!$J:$W,10,0),0)</f>
        <v>11433243.243243225</v>
      </c>
      <c r="N2472" s="98">
        <f>IFERROR(VLOOKUP($F2472&amp;$C2472,Sales!$J:$W,11,0),0)</f>
        <v>12342162.162162138</v>
      </c>
      <c r="O2472" s="98">
        <f>IFERROR(VLOOKUP($F2472&amp;$C2472,Sales!$J:$W,12,0),0)</f>
        <v>237</v>
      </c>
      <c r="P2472" s="98">
        <f>IFERROR(VLOOKUP($F2472&amp;$C2472,Sales!$J:$W,13,0),0)</f>
        <v>11337567.567567548</v>
      </c>
      <c r="Q2472" s="98">
        <f>IFERROR(VLOOKUP($F2472&amp;$C2472,Sales!$A:$H,7,0),0)</f>
        <v>334864.86486486479</v>
      </c>
      <c r="R2472" s="41">
        <f t="shared" si="76"/>
        <v>1</v>
      </c>
      <c r="S2472" s="15">
        <v>1</v>
      </c>
      <c r="T2472" s="15"/>
      <c r="U2472" s="15"/>
      <c r="V2472" s="15">
        <v>1</v>
      </c>
      <c r="W2472" s="15">
        <v>1</v>
      </c>
      <c r="X2472" s="15">
        <v>1</v>
      </c>
      <c r="Y2472" s="41">
        <v>1</v>
      </c>
      <c r="Z2472" s="41">
        <v>1</v>
      </c>
      <c r="AA2472" s="41"/>
      <c r="AB2472" s="15"/>
      <c r="AC2472" s="15"/>
      <c r="AD2472" s="15"/>
      <c r="AE2472" s="15"/>
      <c r="AF2472" s="15"/>
      <c r="AG2472" s="15"/>
      <c r="AH2472" s="15"/>
      <c r="AI2472" s="15"/>
      <c r="AJ2472" s="15"/>
      <c r="AK2472" s="15"/>
      <c r="AL2472" s="15"/>
      <c r="AM2472" s="15"/>
      <c r="AN2472" s="15"/>
      <c r="AO2472" s="15"/>
      <c r="AP2472" s="15"/>
      <c r="AQ2472" s="15"/>
      <c r="AR2472" s="15"/>
      <c r="AS2472" s="15"/>
      <c r="AT2472" s="15"/>
      <c r="AU2472" s="15"/>
      <c r="AV2472" s="15"/>
      <c r="AW2472" s="15"/>
      <c r="AX2472" s="82"/>
      <c r="AY2472" s="82"/>
      <c r="AZ2472" s="10">
        <v>1</v>
      </c>
      <c r="BA2472" t="s">
        <v>13952</v>
      </c>
      <c r="BB2472" t="s">
        <v>23</v>
      </c>
      <c r="BD2472" s="39" t="str">
        <f t="shared" si="77"/>
        <v>01/274922801ATokopedia</v>
      </c>
    </row>
    <row r="2473" spans="2:58" ht="13.5" customHeight="1" x14ac:dyDescent="0.35">
      <c r="B2473" s="10" t="s">
        <v>17</v>
      </c>
      <c r="C2473" s="10" t="s">
        <v>2517</v>
      </c>
      <c r="D2473" s="10" t="s">
        <v>405</v>
      </c>
      <c r="E2473" s="10" t="s">
        <v>406</v>
      </c>
      <c r="F2473" s="10" t="s">
        <v>1922</v>
      </c>
      <c r="G2473" s="137">
        <v>408486410</v>
      </c>
      <c r="H2473" s="10"/>
      <c r="I2473" s="10">
        <v>4902430678193</v>
      </c>
      <c r="J2473" s="10" t="s">
        <v>7393</v>
      </c>
      <c r="K2473" s="10" t="s">
        <v>7394</v>
      </c>
      <c r="L2473" s="98">
        <f>IFERROR(VLOOKUP($F2473&amp;$C2473,Sales!$J:$W,9,0),0)</f>
        <v>1114864.8648648653</v>
      </c>
      <c r="M2473" s="98">
        <f>IFERROR(VLOOKUP($F2473&amp;$C2473,Sales!$J:$W,10,0),0)</f>
        <v>527027.0270270271</v>
      </c>
      <c r="N2473" s="98">
        <f>IFERROR(VLOOKUP($F2473&amp;$C2473,Sales!$J:$W,11,0),0)</f>
        <v>283783.78378378379</v>
      </c>
      <c r="O2473" s="98">
        <f>IFERROR(VLOOKUP($F2473&amp;$C2473,Sales!$J:$W,12,0),0)</f>
        <v>31.666666666666668</v>
      </c>
      <c r="P2473" s="98">
        <f>IFERROR(VLOOKUP($F2473&amp;$C2473,Sales!$J:$W,13,0),0)</f>
        <v>641891.89189189207</v>
      </c>
      <c r="Q2473" s="98">
        <f>IFERROR(VLOOKUP($F2473&amp;$C2473,Sales!$A:$H,7,0),0)</f>
        <v>0</v>
      </c>
      <c r="R2473" s="41">
        <f t="shared" si="76"/>
        <v>1</v>
      </c>
      <c r="S2473" s="15">
        <v>1</v>
      </c>
      <c r="T2473" s="15"/>
      <c r="U2473" s="15"/>
      <c r="V2473" s="15">
        <v>1</v>
      </c>
      <c r="W2473" s="15">
        <v>1</v>
      </c>
      <c r="X2473" s="15">
        <v>1</v>
      </c>
      <c r="Y2473" s="41">
        <v>1</v>
      </c>
      <c r="Z2473" s="41">
        <v>1</v>
      </c>
      <c r="AA2473" s="41"/>
      <c r="AB2473" s="15"/>
      <c r="AC2473" s="15"/>
      <c r="AD2473" s="15"/>
      <c r="AE2473" s="15"/>
      <c r="AF2473" s="15"/>
      <c r="AG2473" s="15"/>
      <c r="AH2473" s="15"/>
      <c r="AI2473" s="15"/>
      <c r="AJ2473" s="15"/>
      <c r="AK2473" s="15"/>
      <c r="AL2473" s="15"/>
      <c r="AM2473" s="15"/>
      <c r="AN2473" s="15"/>
      <c r="AO2473" s="15"/>
      <c r="AP2473" s="15"/>
      <c r="AQ2473" s="15"/>
      <c r="AR2473" s="15"/>
      <c r="AS2473" s="15"/>
      <c r="AT2473" s="15"/>
      <c r="AU2473" s="15"/>
      <c r="AV2473" s="15"/>
      <c r="AW2473" s="15"/>
      <c r="AX2473" s="82"/>
      <c r="AY2473" s="82"/>
      <c r="AZ2473" s="10">
        <v>1</v>
      </c>
      <c r="BA2473" t="s">
        <v>22</v>
      </c>
      <c r="BB2473" t="s">
        <v>23</v>
      </c>
      <c r="BD2473" s="39" t="str">
        <f t="shared" si="77"/>
        <v>01/274922801BTokopedia</v>
      </c>
    </row>
    <row r="2474" spans="2:58" ht="13.5" customHeight="1" x14ac:dyDescent="0.35">
      <c r="B2474" s="10" t="s">
        <v>17</v>
      </c>
      <c r="C2474" s="10" t="s">
        <v>2517</v>
      </c>
      <c r="D2474" s="10" t="s">
        <v>405</v>
      </c>
      <c r="E2474" s="10" t="s">
        <v>406</v>
      </c>
      <c r="F2474" s="10" t="s">
        <v>417</v>
      </c>
      <c r="G2474" s="137">
        <v>408486406</v>
      </c>
      <c r="H2474" s="10"/>
      <c r="I2474" s="10">
        <v>4902430678421</v>
      </c>
      <c r="J2474" s="10" t="s">
        <v>10039</v>
      </c>
      <c r="K2474" s="10" t="s">
        <v>10038</v>
      </c>
      <c r="L2474" s="98">
        <f>IFERROR(VLOOKUP($F2474&amp;$C2474,Sales!$J:$W,9,0),0)</f>
        <v>14638378.378378367</v>
      </c>
      <c r="M2474" s="98">
        <f>IFERROR(VLOOKUP($F2474&amp;$C2474,Sales!$J:$W,10,0),0)</f>
        <v>12629189.189189171</v>
      </c>
      <c r="N2474" s="98">
        <f>IFERROR(VLOOKUP($F2474&amp;$C2474,Sales!$J:$W,11,0),0)</f>
        <v>11863783.783783771</v>
      </c>
      <c r="O2474" s="98">
        <f>IFERROR(VLOOKUP($F2474&amp;$C2474,Sales!$J:$W,12,0),0)</f>
        <v>272.66666666666669</v>
      </c>
      <c r="P2474" s="98">
        <f>IFERROR(VLOOKUP($F2474&amp;$C2474,Sales!$J:$W,13,0),0)</f>
        <v>13043783.783783769</v>
      </c>
      <c r="Q2474" s="98">
        <f>IFERROR(VLOOKUP($F2474&amp;$C2474,Sales!$A:$H,7,0),0)</f>
        <v>334864.86486486485</v>
      </c>
      <c r="R2474" s="41">
        <f t="shared" si="76"/>
        <v>1</v>
      </c>
      <c r="S2474" s="15">
        <v>1</v>
      </c>
      <c r="T2474" s="15"/>
      <c r="U2474" s="15"/>
      <c r="V2474" s="15">
        <v>1</v>
      </c>
      <c r="W2474" s="15">
        <v>1</v>
      </c>
      <c r="X2474" s="15">
        <v>1</v>
      </c>
      <c r="Y2474" s="41">
        <v>1</v>
      </c>
      <c r="Z2474" s="41">
        <v>1</v>
      </c>
      <c r="AA2474" s="41"/>
      <c r="AB2474" s="15"/>
      <c r="AC2474" s="15"/>
      <c r="AD2474" s="15"/>
      <c r="AE2474" s="15"/>
      <c r="AF2474" s="15"/>
      <c r="AG2474" s="15"/>
      <c r="AH2474" s="15"/>
      <c r="AI2474" s="15"/>
      <c r="AJ2474" s="15"/>
      <c r="AK2474" s="15"/>
      <c r="AL2474" s="15"/>
      <c r="AM2474" s="15"/>
      <c r="AN2474" s="15"/>
      <c r="AO2474" s="15"/>
      <c r="AP2474" s="15"/>
      <c r="AQ2474" s="15"/>
      <c r="AR2474" s="15"/>
      <c r="AS2474" s="15"/>
      <c r="AT2474" s="15"/>
      <c r="AU2474" s="15"/>
      <c r="AV2474" s="15"/>
      <c r="AW2474" s="15"/>
      <c r="AX2474" s="82"/>
      <c r="AY2474" s="82"/>
      <c r="AZ2474" s="10">
        <v>1</v>
      </c>
      <c r="BA2474" t="s">
        <v>13952</v>
      </c>
      <c r="BB2474" t="s">
        <v>23</v>
      </c>
      <c r="BD2474" s="39" t="str">
        <f t="shared" si="77"/>
        <v>01/274922801CTokopedia</v>
      </c>
    </row>
    <row r="2475" spans="2:58" ht="13.5" customHeight="1" x14ac:dyDescent="0.35">
      <c r="B2475" s="10" t="s">
        <v>17</v>
      </c>
      <c r="C2475" s="10" t="s">
        <v>2517</v>
      </c>
      <c r="D2475" s="10" t="s">
        <v>405</v>
      </c>
      <c r="E2475" s="10" t="s">
        <v>406</v>
      </c>
      <c r="F2475" s="10" t="s">
        <v>1926</v>
      </c>
      <c r="G2475" s="137">
        <v>408486400</v>
      </c>
      <c r="H2475" s="10"/>
      <c r="I2475" s="10">
        <v>4902430678346</v>
      </c>
      <c r="J2475" s="10" t="s">
        <v>7395</v>
      </c>
      <c r="K2475" s="10" t="s">
        <v>7396</v>
      </c>
      <c r="L2475" s="98">
        <f>IFERROR(VLOOKUP($F2475&amp;$C2475,Sales!$J:$W,9,0),0)</f>
        <v>729729.72972972982</v>
      </c>
      <c r="M2475" s="98">
        <f>IFERROR(VLOOKUP($F2475&amp;$C2475,Sales!$J:$W,10,0),0)</f>
        <v>405405.4054054055</v>
      </c>
      <c r="N2475" s="98">
        <f>IFERROR(VLOOKUP($F2475&amp;$C2475,Sales!$J:$W,11,0),0)</f>
        <v>162162.16216216216</v>
      </c>
      <c r="O2475" s="98">
        <f>IFERROR(VLOOKUP($F2475&amp;$C2475,Sales!$J:$W,12,0),0)</f>
        <v>21.333333333333332</v>
      </c>
      <c r="P2475" s="98">
        <f>IFERROR(VLOOKUP($F2475&amp;$C2475,Sales!$J:$W,13,0),0)</f>
        <v>432432.43243243248</v>
      </c>
      <c r="Q2475" s="98">
        <f>IFERROR(VLOOKUP($F2475&amp;$C2475,Sales!$A:$H,7,0),0)</f>
        <v>0</v>
      </c>
      <c r="R2475" s="41">
        <f t="shared" si="76"/>
        <v>1</v>
      </c>
      <c r="S2475" s="15">
        <v>1</v>
      </c>
      <c r="T2475" s="15"/>
      <c r="U2475" s="15"/>
      <c r="V2475" s="15">
        <v>1</v>
      </c>
      <c r="W2475" s="15">
        <v>1</v>
      </c>
      <c r="X2475" s="15">
        <v>1</v>
      </c>
      <c r="Y2475" s="41">
        <v>1</v>
      </c>
      <c r="Z2475" s="41">
        <v>1</v>
      </c>
      <c r="AA2475" s="41"/>
      <c r="AB2475" s="15"/>
      <c r="AC2475" s="15"/>
      <c r="AD2475" s="15"/>
      <c r="AE2475" s="15"/>
      <c r="AF2475" s="15"/>
      <c r="AG2475" s="15"/>
      <c r="AH2475" s="15"/>
      <c r="AI2475" s="15"/>
      <c r="AJ2475" s="15"/>
      <c r="AK2475" s="15"/>
      <c r="AL2475" s="15"/>
      <c r="AM2475" s="15"/>
      <c r="AN2475" s="15"/>
      <c r="AO2475" s="15"/>
      <c r="AP2475" s="15"/>
      <c r="AQ2475" s="15"/>
      <c r="AR2475" s="15"/>
      <c r="AS2475" s="15"/>
      <c r="AT2475" s="15"/>
      <c r="AU2475" s="15"/>
      <c r="AV2475" s="15"/>
      <c r="AW2475" s="15"/>
      <c r="AX2475" s="82"/>
      <c r="AY2475" s="82"/>
      <c r="AZ2475" s="10">
        <v>1</v>
      </c>
      <c r="BA2475" t="s">
        <v>22</v>
      </c>
      <c r="BB2475" t="s">
        <v>23</v>
      </c>
      <c r="BD2475" s="39" t="str">
        <f t="shared" si="77"/>
        <v>01/274922801DTokopedia</v>
      </c>
    </row>
    <row r="2476" spans="2:58" ht="13.5" customHeight="1" x14ac:dyDescent="0.35">
      <c r="B2476" s="10" t="s">
        <v>17</v>
      </c>
      <c r="C2476" s="10" t="s">
        <v>2517</v>
      </c>
      <c r="D2476" s="10" t="s">
        <v>405</v>
      </c>
      <c r="E2476" s="10" t="s">
        <v>406</v>
      </c>
      <c r="F2476" s="10" t="s">
        <v>2637</v>
      </c>
      <c r="G2476" s="137">
        <v>784976051</v>
      </c>
      <c r="H2476" s="10"/>
      <c r="I2476" s="10">
        <v>4902430390156</v>
      </c>
      <c r="J2476" s="10" t="s">
        <v>7397</v>
      </c>
      <c r="K2476" s="10" t="s">
        <v>7398</v>
      </c>
      <c r="L2476" s="98">
        <f>IFERROR(VLOOKUP($F2476&amp;$C2476,Sales!$J:$W,9,0),0)</f>
        <v>1313513.5135135136</v>
      </c>
      <c r="M2476" s="98">
        <f>IFERROR(VLOOKUP($F2476&amp;$C2476,Sales!$J:$W,10,0),0)</f>
        <v>1037837.8378378378</v>
      </c>
      <c r="N2476" s="98">
        <f>IFERROR(VLOOKUP($F2476&amp;$C2476,Sales!$J:$W,11,0),0)</f>
        <v>551351.35135135136</v>
      </c>
      <c r="O2476" s="98">
        <f>IFERROR(VLOOKUP($F2476&amp;$C2476,Sales!$J:$W,12,0),0)</f>
        <v>59.666666666666664</v>
      </c>
      <c r="P2476" s="98">
        <f>IFERROR(VLOOKUP($F2476&amp;$C2476,Sales!$J:$W,13,0),0)</f>
        <v>967567.56756756769</v>
      </c>
      <c r="Q2476" s="98">
        <f>IFERROR(VLOOKUP($F2476&amp;$C2476,Sales!$A:$H,7,0),0)</f>
        <v>16216.216216216215</v>
      </c>
      <c r="R2476" s="41">
        <f t="shared" si="76"/>
        <v>1</v>
      </c>
      <c r="S2476" s="15">
        <v>1</v>
      </c>
      <c r="T2476" s="15"/>
      <c r="U2476" s="15"/>
      <c r="V2476" s="15">
        <v>1</v>
      </c>
      <c r="W2476" s="15">
        <v>1</v>
      </c>
      <c r="X2476" s="15">
        <v>1</v>
      </c>
      <c r="Y2476" s="41">
        <v>1</v>
      </c>
      <c r="Z2476" s="41">
        <v>1</v>
      </c>
      <c r="AA2476" s="41"/>
      <c r="AB2476" s="15"/>
      <c r="AC2476" s="15"/>
      <c r="AD2476" s="15"/>
      <c r="AE2476" s="15"/>
      <c r="AF2476" s="15"/>
      <c r="AG2476" s="15"/>
      <c r="AH2476" s="15"/>
      <c r="AI2476" s="15"/>
      <c r="AJ2476" s="15"/>
      <c r="AK2476" s="15"/>
      <c r="AL2476" s="15"/>
      <c r="AM2476" s="15"/>
      <c r="AN2476" s="15"/>
      <c r="AO2476" s="15"/>
      <c r="AP2476" s="15"/>
      <c r="AQ2476" s="15"/>
      <c r="AR2476" s="15"/>
      <c r="AS2476" s="15"/>
      <c r="AT2476" s="15"/>
      <c r="AU2476" s="15"/>
      <c r="AV2476" s="15"/>
      <c r="AW2476" s="15"/>
      <c r="AX2476" s="82"/>
      <c r="AY2476" s="82"/>
      <c r="AZ2476" s="10">
        <v>1</v>
      </c>
      <c r="BA2476" t="s">
        <v>22</v>
      </c>
      <c r="BB2476" t="s">
        <v>23</v>
      </c>
      <c r="BD2476" s="39" t="str">
        <f t="shared" si="77"/>
        <v>01/274923801BTokopedia</v>
      </c>
    </row>
    <row r="2477" spans="2:58" ht="13.5" customHeight="1" x14ac:dyDescent="0.35">
      <c r="B2477" s="10" t="s">
        <v>17</v>
      </c>
      <c r="C2477" s="10" t="s">
        <v>2517</v>
      </c>
      <c r="D2477" s="10" t="s">
        <v>405</v>
      </c>
      <c r="E2477" s="10" t="s">
        <v>406</v>
      </c>
      <c r="F2477" s="10" t="s">
        <v>2640</v>
      </c>
      <c r="G2477" s="137">
        <v>1443690286</v>
      </c>
      <c r="H2477" s="10"/>
      <c r="I2477" s="10">
        <v>4902430403870</v>
      </c>
      <c r="J2477" s="10" t="s">
        <v>10057</v>
      </c>
      <c r="K2477" s="10" t="s">
        <v>10056</v>
      </c>
      <c r="L2477" s="98">
        <f>IFERROR(VLOOKUP($F2477&amp;$C2477,Sales!$J:$W,9,0),0)</f>
        <v>3282162.1621621642</v>
      </c>
      <c r="M2477" s="98">
        <f>IFERROR(VLOOKUP($F2477&amp;$C2477,Sales!$J:$W,10,0),0)</f>
        <v>2621171.1711711739</v>
      </c>
      <c r="N2477" s="98">
        <f>IFERROR(VLOOKUP($F2477&amp;$C2477,Sales!$J:$W,11,0),0)</f>
        <v>2279279.2792792809</v>
      </c>
      <c r="O2477" s="98">
        <f>IFERROR(VLOOKUP($F2477&amp;$C2477,Sales!$J:$W,12,0),0)</f>
        <v>119.66666666666667</v>
      </c>
      <c r="P2477" s="98">
        <f>IFERROR(VLOOKUP($F2477&amp;$C2477,Sales!$J:$W,13,0),0)</f>
        <v>2727537.5375375394</v>
      </c>
      <c r="Q2477" s="98">
        <f>IFERROR(VLOOKUP($F2477&amp;$C2477,Sales!$A:$H,7,0),0)</f>
        <v>22792.792792792792</v>
      </c>
      <c r="R2477" s="41">
        <f t="shared" si="76"/>
        <v>1</v>
      </c>
      <c r="S2477" s="15">
        <v>1</v>
      </c>
      <c r="T2477" s="15"/>
      <c r="U2477" s="15"/>
      <c r="V2477" s="15">
        <v>1</v>
      </c>
      <c r="W2477" s="15">
        <v>1</v>
      </c>
      <c r="X2477" s="15">
        <v>1</v>
      </c>
      <c r="Y2477" s="41">
        <v>1</v>
      </c>
      <c r="Z2477" s="41">
        <v>1</v>
      </c>
      <c r="AA2477" s="41"/>
      <c r="AB2477" s="15"/>
      <c r="AC2477" s="15"/>
      <c r="AD2477" s="15"/>
      <c r="AE2477" s="15"/>
      <c r="AF2477" s="15"/>
      <c r="AG2477" s="15"/>
      <c r="AH2477" s="15"/>
      <c r="AI2477" s="15"/>
      <c r="AJ2477" s="15"/>
      <c r="AK2477" s="15"/>
      <c r="AL2477" s="15"/>
      <c r="AM2477" s="15"/>
      <c r="AN2477" s="15"/>
      <c r="AO2477" s="15"/>
      <c r="AP2477" s="15"/>
      <c r="AQ2477" s="15"/>
      <c r="AR2477" s="15"/>
      <c r="AS2477" s="15"/>
      <c r="AT2477" s="15"/>
      <c r="AU2477" s="15"/>
      <c r="AV2477" s="15"/>
      <c r="AW2477" s="15"/>
      <c r="AX2477" s="82"/>
      <c r="AY2477" s="82"/>
      <c r="AZ2477" s="10">
        <v>1</v>
      </c>
      <c r="BA2477" t="s">
        <v>13952</v>
      </c>
      <c r="BB2477" t="s">
        <v>23</v>
      </c>
      <c r="BD2477" s="39" t="str">
        <f t="shared" si="77"/>
        <v>01/274923801CTokopedia</v>
      </c>
    </row>
    <row r="2478" spans="2:58" ht="13.5" customHeight="1" x14ac:dyDescent="0.35">
      <c r="B2478" s="10" t="s">
        <v>17</v>
      </c>
      <c r="C2478" s="10" t="s">
        <v>2517</v>
      </c>
      <c r="D2478" s="10" t="s">
        <v>405</v>
      </c>
      <c r="E2478" s="10" t="s">
        <v>406</v>
      </c>
      <c r="F2478" s="10" t="s">
        <v>6041</v>
      </c>
      <c r="G2478" s="137">
        <v>784976218</v>
      </c>
      <c r="H2478" s="10"/>
      <c r="I2478" s="10">
        <v>4902430390118</v>
      </c>
      <c r="J2478" s="10" t="s">
        <v>7400</v>
      </c>
      <c r="K2478" s="10" t="s">
        <v>7401</v>
      </c>
      <c r="L2478" s="98">
        <f>IFERROR(VLOOKUP($F2478&amp;$C2478,Sales!$J:$W,9,0),0)</f>
        <v>786756.7567567568</v>
      </c>
      <c r="M2478" s="98">
        <f>IFERROR(VLOOKUP($F2478&amp;$C2478,Sales!$J:$W,10,0),0)</f>
        <v>805945.9459459458</v>
      </c>
      <c r="N2478" s="98">
        <f>IFERROR(VLOOKUP($F2478&amp;$C2478,Sales!$J:$W,11,0),0)</f>
        <v>1420000</v>
      </c>
      <c r="O2478" s="98">
        <f>IFERROR(VLOOKUP($F2478&amp;$C2478,Sales!$J:$W,12,0),0)</f>
        <v>52.333333333333336</v>
      </c>
      <c r="P2478" s="98">
        <f>IFERROR(VLOOKUP($F2478&amp;$C2478,Sales!$J:$W,13,0),0)</f>
        <v>1004234.2342342342</v>
      </c>
      <c r="Q2478" s="98">
        <f>IFERROR(VLOOKUP($F2478&amp;$C2478,Sales!$A:$H,7,0),0)</f>
        <v>38378.378378378373</v>
      </c>
      <c r="R2478" s="41">
        <f t="shared" si="76"/>
        <v>1</v>
      </c>
      <c r="S2478" s="15">
        <v>1</v>
      </c>
      <c r="T2478" s="15"/>
      <c r="U2478" s="15"/>
      <c r="V2478" s="15">
        <v>1</v>
      </c>
      <c r="W2478" s="15">
        <v>1</v>
      </c>
      <c r="X2478" s="15">
        <v>1</v>
      </c>
      <c r="Y2478" s="41">
        <v>1</v>
      </c>
      <c r="Z2478" s="41">
        <v>1</v>
      </c>
      <c r="AA2478" s="41"/>
      <c r="AB2478" s="15"/>
      <c r="AC2478" s="15"/>
      <c r="AD2478" s="15"/>
      <c r="AE2478" s="15"/>
      <c r="AF2478" s="15"/>
      <c r="AG2478" s="15"/>
      <c r="AH2478" s="15"/>
      <c r="AI2478" s="15"/>
      <c r="AJ2478" s="15"/>
      <c r="AK2478" s="15"/>
      <c r="AL2478" s="15"/>
      <c r="AM2478" s="15"/>
      <c r="AN2478" s="15"/>
      <c r="AO2478" s="15"/>
      <c r="AP2478" s="15"/>
      <c r="AQ2478" s="15"/>
      <c r="AR2478" s="15"/>
      <c r="AS2478" s="15"/>
      <c r="AT2478" s="15"/>
      <c r="AU2478" s="15"/>
      <c r="AV2478" s="15"/>
      <c r="AW2478" s="15"/>
      <c r="AX2478" s="82"/>
      <c r="AY2478" s="82"/>
      <c r="AZ2478" s="10">
        <v>1</v>
      </c>
      <c r="BA2478" t="s">
        <v>22</v>
      </c>
      <c r="BB2478" t="s">
        <v>23</v>
      </c>
      <c r="BD2478" s="39" t="str">
        <f t="shared" si="77"/>
        <v>01/274923801GTokopedia</v>
      </c>
    </row>
    <row r="2479" spans="2:58" ht="13.5" customHeight="1" x14ac:dyDescent="0.35">
      <c r="B2479" s="10" t="s">
        <v>17</v>
      </c>
      <c r="C2479" s="10" t="s">
        <v>2517</v>
      </c>
      <c r="D2479" s="10" t="s">
        <v>405</v>
      </c>
      <c r="E2479" s="10" t="s">
        <v>406</v>
      </c>
      <c r="F2479" s="10" t="s">
        <v>2630</v>
      </c>
      <c r="G2479" s="137">
        <v>784976370</v>
      </c>
      <c r="H2479" s="10"/>
      <c r="I2479" s="10">
        <v>4902430503235</v>
      </c>
      <c r="J2479" s="10" t="s">
        <v>10063</v>
      </c>
      <c r="K2479" s="10" t="s">
        <v>10062</v>
      </c>
      <c r="L2479" s="98">
        <f>IFERROR(VLOOKUP($F2479&amp;$C2479,Sales!$J:$W,9,0),0)</f>
        <v>3788108.1081081065</v>
      </c>
      <c r="M2479" s="98">
        <f>IFERROR(VLOOKUP($F2479&amp;$C2479,Sales!$J:$W,10,0),0)</f>
        <v>1193513.5135135131</v>
      </c>
      <c r="N2479" s="98">
        <f>IFERROR(VLOOKUP($F2479&amp;$C2479,Sales!$J:$W,11,0),0)</f>
        <v>2438918.9189189197</v>
      </c>
      <c r="O2479" s="98">
        <f>IFERROR(VLOOKUP($F2479&amp;$C2479,Sales!$J:$W,12,0),0)</f>
        <v>95.333333333333329</v>
      </c>
      <c r="P2479" s="98">
        <f>IFERROR(VLOOKUP($F2479&amp;$C2479,Sales!$J:$W,13,0),0)</f>
        <v>2473513.5135135134</v>
      </c>
      <c r="Q2479" s="98">
        <f>IFERROR(VLOOKUP($F2479&amp;$C2479,Sales!$A:$H,7,0),0)</f>
        <v>77837.837837837826</v>
      </c>
      <c r="R2479" s="41">
        <f t="shared" si="76"/>
        <v>1</v>
      </c>
      <c r="S2479" s="15">
        <v>1</v>
      </c>
      <c r="T2479" s="15"/>
      <c r="U2479" s="15"/>
      <c r="V2479" s="15">
        <v>1</v>
      </c>
      <c r="W2479" s="15">
        <v>1</v>
      </c>
      <c r="X2479" s="15">
        <v>1</v>
      </c>
      <c r="Y2479" s="41">
        <v>1</v>
      </c>
      <c r="Z2479" s="41">
        <v>1</v>
      </c>
      <c r="AA2479" s="41"/>
      <c r="AB2479" s="15"/>
      <c r="AC2479" s="15"/>
      <c r="AD2479" s="15"/>
      <c r="AE2479" s="15"/>
      <c r="AF2479" s="15"/>
      <c r="AG2479" s="15"/>
      <c r="AH2479" s="15"/>
      <c r="AI2479" s="15"/>
      <c r="AJ2479" s="15"/>
      <c r="AK2479" s="15"/>
      <c r="AL2479" s="15"/>
      <c r="AM2479" s="15"/>
      <c r="AN2479" s="15"/>
      <c r="AO2479" s="15"/>
      <c r="AP2479" s="15"/>
      <c r="AQ2479" s="15"/>
      <c r="AR2479" s="15"/>
      <c r="AS2479" s="15"/>
      <c r="AT2479" s="15"/>
      <c r="AU2479" s="15"/>
      <c r="AV2479" s="15"/>
      <c r="AW2479" s="15"/>
      <c r="AX2479" s="82"/>
      <c r="AY2479" s="82"/>
      <c r="AZ2479" s="10">
        <v>1</v>
      </c>
      <c r="BA2479" t="s">
        <v>22</v>
      </c>
      <c r="BB2479" t="s">
        <v>23</v>
      </c>
      <c r="BD2479" s="39" t="str">
        <f t="shared" si="77"/>
        <v>01/274923801HTokopedia</v>
      </c>
    </row>
    <row r="2480" spans="2:58" ht="13.5" customHeight="1" x14ac:dyDescent="0.35">
      <c r="B2480" s="10" t="s">
        <v>17</v>
      </c>
      <c r="C2480" s="10" t="s">
        <v>2517</v>
      </c>
      <c r="D2480" s="10" t="s">
        <v>405</v>
      </c>
      <c r="E2480" s="10" t="s">
        <v>406</v>
      </c>
      <c r="F2480" s="10" t="s">
        <v>2585</v>
      </c>
      <c r="G2480" s="137">
        <v>459489306</v>
      </c>
      <c r="H2480" s="10"/>
      <c r="I2480" s="10">
        <v>3014260803926</v>
      </c>
      <c r="J2480" s="10" t="s">
        <v>7402</v>
      </c>
      <c r="K2480" s="10" t="s">
        <v>6042</v>
      </c>
      <c r="L2480" s="98">
        <f>IFERROR(VLOOKUP($F2480&amp;$C2480,Sales!$J:$W,9,0),0)</f>
        <v>128648.64864864864</v>
      </c>
      <c r="M2480" s="98">
        <f>IFERROR(VLOOKUP($F2480&amp;$C2480,Sales!$J:$W,10,0),0)</f>
        <v>226666.66666666663</v>
      </c>
      <c r="N2480" s="98">
        <f>IFERROR(VLOOKUP($F2480&amp;$C2480,Sales!$J:$W,11,0),0)</f>
        <v>189909.90990990988</v>
      </c>
      <c r="O2480" s="98">
        <f>IFERROR(VLOOKUP($F2480&amp;$C2480,Sales!$J:$W,12,0),0)</f>
        <v>29.666666666666668</v>
      </c>
      <c r="P2480" s="98">
        <f>IFERROR(VLOOKUP($F2480&amp;$C2480,Sales!$J:$W,13,0),0)</f>
        <v>181741.74174174169</v>
      </c>
      <c r="Q2480" s="98">
        <f>IFERROR(VLOOKUP($F2480&amp;$C2480,Sales!$A:$H,7,0),0)</f>
        <v>0</v>
      </c>
      <c r="R2480" s="41">
        <f t="shared" si="76"/>
        <v>1</v>
      </c>
      <c r="S2480" s="15">
        <v>1</v>
      </c>
      <c r="T2480" s="15"/>
      <c r="U2480" s="15"/>
      <c r="V2480" s="15">
        <v>1</v>
      </c>
      <c r="W2480" s="15">
        <v>1</v>
      </c>
      <c r="X2480" s="15">
        <v>1</v>
      </c>
      <c r="Y2480" s="41">
        <v>1</v>
      </c>
      <c r="Z2480" s="41">
        <v>1</v>
      </c>
      <c r="AA2480" s="41"/>
      <c r="AB2480" s="15"/>
      <c r="AC2480" s="15"/>
      <c r="AD2480" s="15"/>
      <c r="AE2480" s="15"/>
      <c r="AF2480" s="15"/>
      <c r="AG2480" s="15"/>
      <c r="AH2480" s="15"/>
      <c r="AI2480" s="15"/>
      <c r="AJ2480" s="15"/>
      <c r="AK2480" s="15"/>
      <c r="AL2480" s="15"/>
      <c r="AM2480" s="15"/>
      <c r="AN2480" s="15"/>
      <c r="AO2480" s="15"/>
      <c r="AP2480" s="15"/>
      <c r="AQ2480" s="15"/>
      <c r="AR2480" s="15"/>
      <c r="AS2480" s="15"/>
      <c r="AT2480" s="15"/>
      <c r="AU2480" s="15"/>
      <c r="AV2480" s="15"/>
      <c r="AW2480" s="15"/>
      <c r="AX2480" s="82"/>
      <c r="AY2480" s="82"/>
      <c r="AZ2480" s="10">
        <v>1</v>
      </c>
      <c r="BA2480" t="s">
        <v>22</v>
      </c>
      <c r="BB2480" t="s">
        <v>23</v>
      </c>
      <c r="BD2480" s="39" t="str">
        <f t="shared" si="77"/>
        <v>01/274926401ATokopedia</v>
      </c>
    </row>
    <row r="2481" spans="2:58" ht="13.5" customHeight="1" x14ac:dyDescent="0.35">
      <c r="B2481" s="10" t="s">
        <v>17</v>
      </c>
      <c r="C2481" s="10" t="s">
        <v>2517</v>
      </c>
      <c r="D2481" s="10" t="s">
        <v>405</v>
      </c>
      <c r="E2481" s="10" t="s">
        <v>406</v>
      </c>
      <c r="F2481" s="10" t="s">
        <v>6043</v>
      </c>
      <c r="G2481" s="137">
        <v>459476311</v>
      </c>
      <c r="H2481" s="10"/>
      <c r="I2481" s="10">
        <v>3014260803957</v>
      </c>
      <c r="J2481" s="10" t="s">
        <v>7404</v>
      </c>
      <c r="K2481" s="10" t="s">
        <v>6044</v>
      </c>
      <c r="L2481" s="98">
        <f>IFERROR(VLOOKUP($F2481&amp;$C2481,Sales!$J:$W,9,0),0)</f>
        <v>36756.756756756753</v>
      </c>
      <c r="M2481" s="98">
        <f>IFERROR(VLOOKUP($F2481&amp;$C2481,Sales!$J:$W,10,0),0)</f>
        <v>55135.135135135126</v>
      </c>
      <c r="N2481" s="98">
        <f>IFERROR(VLOOKUP($F2481&amp;$C2481,Sales!$J:$W,11,0),0)</f>
        <v>165405.40540540538</v>
      </c>
      <c r="O2481" s="98">
        <f>IFERROR(VLOOKUP($F2481&amp;$C2481,Sales!$J:$W,12,0),0)</f>
        <v>14</v>
      </c>
      <c r="P2481" s="98">
        <f>IFERROR(VLOOKUP($F2481&amp;$C2481,Sales!$J:$W,13,0),0)</f>
        <v>85765.765765765755</v>
      </c>
      <c r="Q2481" s="98">
        <f>IFERROR(VLOOKUP($F2481&amp;$C2481,Sales!$A:$H,7,0),0)</f>
        <v>0</v>
      </c>
      <c r="R2481" s="41">
        <f t="shared" si="76"/>
        <v>1</v>
      </c>
      <c r="S2481" s="15">
        <v>1</v>
      </c>
      <c r="T2481" s="15"/>
      <c r="U2481" s="15"/>
      <c r="V2481" s="15">
        <v>1</v>
      </c>
      <c r="W2481" s="15">
        <v>1</v>
      </c>
      <c r="X2481" s="15">
        <v>1</v>
      </c>
      <c r="Y2481" s="41">
        <v>1</v>
      </c>
      <c r="Z2481" s="41">
        <v>1</v>
      </c>
      <c r="AA2481" s="41"/>
      <c r="AB2481" s="15"/>
      <c r="AC2481" s="15"/>
      <c r="AD2481" s="15"/>
      <c r="AE2481" s="15"/>
      <c r="AF2481" s="15"/>
      <c r="AG2481" s="15"/>
      <c r="AH2481" s="15"/>
      <c r="AI2481" s="15"/>
      <c r="AJ2481" s="15"/>
      <c r="AK2481" s="15"/>
      <c r="AL2481" s="15"/>
      <c r="AM2481" s="15"/>
      <c r="AN2481" s="15"/>
      <c r="AO2481" s="15"/>
      <c r="AP2481" s="15"/>
      <c r="AQ2481" s="15"/>
      <c r="AR2481" s="15"/>
      <c r="AS2481" s="15"/>
      <c r="AT2481" s="15"/>
      <c r="AU2481" s="15"/>
      <c r="AV2481" s="15"/>
      <c r="AW2481" s="15"/>
      <c r="AX2481" s="82"/>
      <c r="AY2481" s="82"/>
      <c r="AZ2481" s="10">
        <v>1</v>
      </c>
      <c r="BA2481" t="s">
        <v>22</v>
      </c>
      <c r="BB2481" t="s">
        <v>23</v>
      </c>
      <c r="BD2481" s="39" t="str">
        <f t="shared" si="77"/>
        <v>01/274926401BTokopedia</v>
      </c>
    </row>
    <row r="2482" spans="2:58" ht="13.5" customHeight="1" x14ac:dyDescent="0.35">
      <c r="B2482" s="10" t="s">
        <v>17</v>
      </c>
      <c r="C2482" s="10" t="s">
        <v>2517</v>
      </c>
      <c r="D2482" s="10" t="s">
        <v>405</v>
      </c>
      <c r="E2482" s="10" t="s">
        <v>406</v>
      </c>
      <c r="F2482" s="10" t="s">
        <v>2319</v>
      </c>
      <c r="G2482" s="137">
        <v>408486380</v>
      </c>
      <c r="H2482" s="10"/>
      <c r="I2482" s="10">
        <v>4902430390095</v>
      </c>
      <c r="J2482" s="10" t="s">
        <v>7405</v>
      </c>
      <c r="K2482" s="10" t="s">
        <v>6045</v>
      </c>
      <c r="L2482" s="98">
        <f>IFERROR(VLOOKUP($F2482&amp;$C2482,Sales!$J:$W,9,0),0)</f>
        <v>1009009.0090090088</v>
      </c>
      <c r="M2482" s="98">
        <f>IFERROR(VLOOKUP($F2482&amp;$C2482,Sales!$J:$W,10,0),0)</f>
        <v>978738.73873873823</v>
      </c>
      <c r="N2482" s="98">
        <f>IFERROR(VLOOKUP($F2482&amp;$C2482,Sales!$J:$W,11,0),0)</f>
        <v>2007927.9279279283</v>
      </c>
      <c r="O2482" s="98">
        <f>IFERROR(VLOOKUP($F2482&amp;$C2482,Sales!$J:$W,12,0),0)</f>
        <v>132</v>
      </c>
      <c r="P2482" s="98">
        <f>IFERROR(VLOOKUP($F2482&amp;$C2482,Sales!$J:$W,13,0),0)</f>
        <v>1331891.8918918918</v>
      </c>
      <c r="Q2482" s="98">
        <f>IFERROR(VLOOKUP($F2482&amp;$C2482,Sales!$A:$H,7,0),0)</f>
        <v>252252.25225225222</v>
      </c>
      <c r="R2482" s="41">
        <f t="shared" si="76"/>
        <v>1</v>
      </c>
      <c r="S2482" s="15">
        <v>1</v>
      </c>
      <c r="T2482" s="15"/>
      <c r="U2482" s="15"/>
      <c r="V2482" s="15">
        <v>1</v>
      </c>
      <c r="W2482" s="15">
        <v>1</v>
      </c>
      <c r="X2482" s="15">
        <v>1</v>
      </c>
      <c r="Y2482" s="41">
        <v>1</v>
      </c>
      <c r="Z2482" s="41">
        <v>1</v>
      </c>
      <c r="AA2482" s="41"/>
      <c r="AB2482" s="15"/>
      <c r="AC2482" s="15"/>
      <c r="AD2482" s="15"/>
      <c r="AE2482" s="15"/>
      <c r="AF2482" s="15"/>
      <c r="AG2482" s="15"/>
      <c r="AH2482" s="15"/>
      <c r="AI2482" s="15"/>
      <c r="AJ2482" s="15"/>
      <c r="AK2482" s="15"/>
      <c r="AL2482" s="15"/>
      <c r="AM2482" s="15"/>
      <c r="AN2482" s="15"/>
      <c r="AO2482" s="15"/>
      <c r="AP2482" s="15"/>
      <c r="AQ2482" s="15"/>
      <c r="AR2482" s="15"/>
      <c r="AS2482" s="15"/>
      <c r="AT2482" s="15"/>
      <c r="AU2482" s="15"/>
      <c r="AV2482" s="15"/>
      <c r="AW2482" s="15"/>
      <c r="AX2482" s="82"/>
      <c r="AY2482" s="82"/>
      <c r="AZ2482" s="10">
        <v>1</v>
      </c>
      <c r="BA2482" t="s">
        <v>22</v>
      </c>
      <c r="BB2482" t="s">
        <v>23</v>
      </c>
      <c r="BD2482" s="39" t="str">
        <f t="shared" si="77"/>
        <v>01/274926401GTokopedia</v>
      </c>
    </row>
    <row r="2483" spans="2:58" ht="13.5" customHeight="1" x14ac:dyDescent="0.35">
      <c r="B2483" s="10" t="s">
        <v>17</v>
      </c>
      <c r="C2483" s="10" t="s">
        <v>2517</v>
      </c>
      <c r="D2483" s="10" t="s">
        <v>405</v>
      </c>
      <c r="E2483" s="10" t="s">
        <v>406</v>
      </c>
      <c r="F2483" s="10" t="s">
        <v>2588</v>
      </c>
      <c r="G2483" s="137">
        <v>459481279</v>
      </c>
      <c r="H2483" s="10"/>
      <c r="I2483" s="10">
        <v>4902430390170</v>
      </c>
      <c r="J2483" s="10" t="s">
        <v>7406</v>
      </c>
      <c r="K2483" s="10" t="s">
        <v>6046</v>
      </c>
      <c r="L2483" s="98">
        <f>IFERROR(VLOOKUP($F2483&amp;$C2483,Sales!$J:$W,9,0),0)</f>
        <v>80720.72072072071</v>
      </c>
      <c r="M2483" s="98">
        <f>IFERROR(VLOOKUP($F2483&amp;$C2483,Sales!$J:$W,10,0),0)</f>
        <v>90810.810810810799</v>
      </c>
      <c r="N2483" s="98">
        <f>IFERROR(VLOOKUP($F2483&amp;$C2483,Sales!$J:$W,11,0),0)</f>
        <v>373333.33333333326</v>
      </c>
      <c r="O2483" s="98">
        <f>IFERROR(VLOOKUP($F2483&amp;$C2483,Sales!$J:$W,12,0),0)</f>
        <v>18</v>
      </c>
      <c r="P2483" s="98">
        <f>IFERROR(VLOOKUP($F2483&amp;$C2483,Sales!$J:$W,13,0),0)</f>
        <v>181621.62162162157</v>
      </c>
      <c r="Q2483" s="98">
        <f>IFERROR(VLOOKUP($F2483&amp;$C2483,Sales!$A:$H,7,0),0)</f>
        <v>20180.180180180178</v>
      </c>
      <c r="R2483" s="41">
        <f t="shared" si="76"/>
        <v>1</v>
      </c>
      <c r="S2483" s="15">
        <v>1</v>
      </c>
      <c r="T2483" s="15"/>
      <c r="U2483" s="15"/>
      <c r="V2483" s="15">
        <v>1</v>
      </c>
      <c r="W2483" s="15">
        <v>1</v>
      </c>
      <c r="X2483" s="15">
        <v>1</v>
      </c>
      <c r="Y2483" s="41">
        <v>1</v>
      </c>
      <c r="Z2483" s="41">
        <v>1</v>
      </c>
      <c r="AA2483" s="41"/>
      <c r="AB2483" s="15"/>
      <c r="AC2483" s="15"/>
      <c r="AD2483" s="15"/>
      <c r="AE2483" s="15"/>
      <c r="AF2483" s="15"/>
      <c r="AG2483" s="15"/>
      <c r="AH2483" s="15"/>
      <c r="AI2483" s="15"/>
      <c r="AJ2483" s="15"/>
      <c r="AK2483" s="15"/>
      <c r="AL2483" s="15"/>
      <c r="AM2483" s="15"/>
      <c r="AN2483" s="15"/>
      <c r="AO2483" s="15"/>
      <c r="AP2483" s="15"/>
      <c r="AQ2483" s="15"/>
      <c r="AR2483" s="15"/>
      <c r="AS2483" s="15"/>
      <c r="AT2483" s="15"/>
      <c r="AU2483" s="15"/>
      <c r="AV2483" s="15"/>
      <c r="AW2483" s="15"/>
      <c r="AX2483" s="82"/>
      <c r="AY2483" s="82"/>
      <c r="AZ2483" s="10">
        <v>1</v>
      </c>
      <c r="BA2483" t="s">
        <v>22</v>
      </c>
      <c r="BB2483" t="s">
        <v>23</v>
      </c>
      <c r="BD2483" s="39" t="str">
        <f t="shared" si="77"/>
        <v>01/274926401HTokopedia</v>
      </c>
    </row>
    <row r="2484" spans="2:58" ht="13.5" customHeight="1" x14ac:dyDescent="0.35">
      <c r="B2484" s="10" t="s">
        <v>17</v>
      </c>
      <c r="C2484" s="10" t="s">
        <v>2517</v>
      </c>
      <c r="D2484" s="10" t="s">
        <v>405</v>
      </c>
      <c r="E2484" s="10" t="s">
        <v>406</v>
      </c>
      <c r="F2484" s="10" t="s">
        <v>435</v>
      </c>
      <c r="G2484" s="137">
        <v>408486383</v>
      </c>
      <c r="H2484" s="10"/>
      <c r="I2484" s="10">
        <v>4902430403856</v>
      </c>
      <c r="J2484" s="10" t="s">
        <v>10049</v>
      </c>
      <c r="K2484" s="10" t="s">
        <v>10048</v>
      </c>
      <c r="L2484" s="98">
        <f>IFERROR(VLOOKUP($F2484&amp;$C2484,Sales!$J:$W,9,0),0)</f>
        <v>6652162.1621621661</v>
      </c>
      <c r="M2484" s="98">
        <f>IFERROR(VLOOKUP($F2484&amp;$C2484,Sales!$J:$W,10,0),0)</f>
        <v>7277927.9279279346</v>
      </c>
      <c r="N2484" s="98">
        <f>IFERROR(VLOOKUP($F2484&amp;$C2484,Sales!$J:$W,11,0),0)</f>
        <v>7155495.4954954954</v>
      </c>
      <c r="O2484" s="98">
        <f>IFERROR(VLOOKUP($F2484&amp;$C2484,Sales!$J:$W,12,0),0)</f>
        <v>516.66666666666663</v>
      </c>
      <c r="P2484" s="98">
        <f>IFERROR(VLOOKUP($F2484&amp;$C2484,Sales!$J:$W,13,0),0)</f>
        <v>7028528.5285285311</v>
      </c>
      <c r="Q2484" s="98">
        <f>IFERROR(VLOOKUP($F2484&amp;$C2484,Sales!$A:$H,7,0),0)</f>
        <v>149639.63963963964</v>
      </c>
      <c r="R2484" s="41">
        <f t="shared" si="76"/>
        <v>1</v>
      </c>
      <c r="S2484" s="15">
        <v>1</v>
      </c>
      <c r="T2484" s="15"/>
      <c r="U2484" s="15"/>
      <c r="V2484" s="15">
        <v>1</v>
      </c>
      <c r="W2484" s="15">
        <v>1</v>
      </c>
      <c r="X2484" s="15">
        <v>1</v>
      </c>
      <c r="Y2484" s="41">
        <v>1</v>
      </c>
      <c r="Z2484" s="41">
        <v>1</v>
      </c>
      <c r="AA2484" s="41"/>
      <c r="AB2484" s="15"/>
      <c r="AC2484" s="15"/>
      <c r="AD2484" s="15"/>
      <c r="AE2484" s="15"/>
      <c r="AF2484" s="15"/>
      <c r="AG2484" s="15"/>
      <c r="AH2484" s="15"/>
      <c r="AI2484" s="15"/>
      <c r="AJ2484" s="15"/>
      <c r="AK2484" s="15"/>
      <c r="AL2484" s="15"/>
      <c r="AM2484" s="15"/>
      <c r="AN2484" s="15"/>
      <c r="AO2484" s="15"/>
      <c r="AP2484" s="15"/>
      <c r="AQ2484" s="15"/>
      <c r="AR2484" s="15"/>
      <c r="AS2484" s="15"/>
      <c r="AT2484" s="15"/>
      <c r="AU2484" s="15"/>
      <c r="AV2484" s="15"/>
      <c r="AW2484" s="15"/>
      <c r="AX2484" s="82"/>
      <c r="AY2484" s="82"/>
      <c r="AZ2484" s="10">
        <v>1</v>
      </c>
      <c r="BA2484" t="s">
        <v>13952</v>
      </c>
      <c r="BB2484" t="s">
        <v>23</v>
      </c>
      <c r="BD2484" s="39" t="str">
        <f t="shared" si="77"/>
        <v>01/274926401ITokopedia</v>
      </c>
    </row>
    <row r="2485" spans="2:58" ht="13.5" customHeight="1" x14ac:dyDescent="0.35">
      <c r="B2485" s="10" t="s">
        <v>17</v>
      </c>
      <c r="C2485" s="10" t="s">
        <v>2517</v>
      </c>
      <c r="D2485" s="10" t="s">
        <v>405</v>
      </c>
      <c r="E2485" s="10" t="s">
        <v>406</v>
      </c>
      <c r="F2485" s="10" t="s">
        <v>432</v>
      </c>
      <c r="G2485" s="137">
        <v>408486384</v>
      </c>
      <c r="H2485" s="10"/>
      <c r="I2485" s="10">
        <v>4902430403900</v>
      </c>
      <c r="J2485" s="10" t="s">
        <v>10045</v>
      </c>
      <c r="K2485" s="10" t="s">
        <v>10044</v>
      </c>
      <c r="L2485" s="98">
        <f>IFERROR(VLOOKUP($F2485&amp;$C2485,Sales!$J:$W,9,0),0)</f>
        <v>6774594.5945945876</v>
      </c>
      <c r="M2485" s="98">
        <f>IFERROR(VLOOKUP($F2485&amp;$C2485,Sales!$J:$W,10,0),0)</f>
        <v>4842882.8828828838</v>
      </c>
      <c r="N2485" s="98">
        <f>IFERROR(VLOOKUP($F2485&amp;$C2485,Sales!$J:$W,11,0),0)</f>
        <v>7033063.0630630711</v>
      </c>
      <c r="O2485" s="98">
        <f>IFERROR(VLOOKUP($F2485&amp;$C2485,Sales!$J:$W,12,0),0)</f>
        <v>457</v>
      </c>
      <c r="P2485" s="98">
        <f>IFERROR(VLOOKUP($F2485&amp;$C2485,Sales!$J:$W,13,0),0)</f>
        <v>6216846.8468468478</v>
      </c>
      <c r="Q2485" s="98">
        <f>IFERROR(VLOOKUP($F2485&amp;$C2485,Sales!$A:$H,7,0),0)</f>
        <v>95225.225225225207</v>
      </c>
      <c r="R2485" s="41">
        <f t="shared" si="76"/>
        <v>1</v>
      </c>
      <c r="S2485" s="15">
        <v>1</v>
      </c>
      <c r="T2485" s="15"/>
      <c r="U2485" s="15"/>
      <c r="V2485" s="15">
        <v>1</v>
      </c>
      <c r="W2485" s="15">
        <v>1</v>
      </c>
      <c r="X2485" s="15">
        <v>1</v>
      </c>
      <c r="Y2485" s="41">
        <v>1</v>
      </c>
      <c r="Z2485" s="41">
        <v>1</v>
      </c>
      <c r="AA2485" s="41"/>
      <c r="AB2485" s="15"/>
      <c r="AC2485" s="15"/>
      <c r="AD2485" s="15"/>
      <c r="AE2485" s="15"/>
      <c r="AF2485" s="15"/>
      <c r="AG2485" s="15"/>
      <c r="AH2485" s="15"/>
      <c r="AI2485" s="15"/>
      <c r="AJ2485" s="15"/>
      <c r="AK2485" s="15"/>
      <c r="AL2485" s="15"/>
      <c r="AM2485" s="15"/>
      <c r="AN2485" s="15"/>
      <c r="AO2485" s="15"/>
      <c r="AP2485" s="15"/>
      <c r="AQ2485" s="15"/>
      <c r="AR2485" s="15"/>
      <c r="AS2485" s="15"/>
      <c r="AT2485" s="15"/>
      <c r="AU2485" s="15"/>
      <c r="AV2485" s="15"/>
      <c r="AW2485" s="15"/>
      <c r="AX2485" s="82"/>
      <c r="AY2485" s="82"/>
      <c r="AZ2485" s="10">
        <v>1</v>
      </c>
      <c r="BA2485" t="s">
        <v>13952</v>
      </c>
      <c r="BB2485" t="s">
        <v>23</v>
      </c>
      <c r="BD2485" s="39" t="str">
        <f t="shared" si="77"/>
        <v>01/274926401JTokopedia</v>
      </c>
    </row>
    <row r="2486" spans="2:58" ht="13.5" customHeight="1" x14ac:dyDescent="0.35">
      <c r="B2486" s="10" t="s">
        <v>17</v>
      </c>
      <c r="C2486" s="10" t="s">
        <v>2517</v>
      </c>
      <c r="D2486" s="10" t="s">
        <v>405</v>
      </c>
      <c r="E2486" s="10" t="s">
        <v>406</v>
      </c>
      <c r="F2486" s="10" t="s">
        <v>1914</v>
      </c>
      <c r="G2486" s="137">
        <v>408486420</v>
      </c>
      <c r="H2486" s="10"/>
      <c r="I2486" s="10">
        <v>3014260842895</v>
      </c>
      <c r="J2486" s="10" t="s">
        <v>7407</v>
      </c>
      <c r="K2486" s="10" t="s">
        <v>7408</v>
      </c>
      <c r="L2486" s="98">
        <f>IFERROR(VLOOKUP($F2486&amp;$C2486,Sales!$J:$W,9,0),0)</f>
        <v>190540.54054054053</v>
      </c>
      <c r="M2486" s="98">
        <f>IFERROR(VLOOKUP($F2486&amp;$C2486,Sales!$J:$W,10,0),0)</f>
        <v>275225.22522522521</v>
      </c>
      <c r="N2486" s="98">
        <f>IFERROR(VLOOKUP($F2486&amp;$C2486,Sales!$J:$W,11,0),0)</f>
        <v>846846.84684684675</v>
      </c>
      <c r="O2486" s="98">
        <f>IFERROR(VLOOKUP($F2486&amp;$C2486,Sales!$J:$W,12,0),0)</f>
        <v>20.666666666666668</v>
      </c>
      <c r="P2486" s="98">
        <f>IFERROR(VLOOKUP($F2486&amp;$C2486,Sales!$J:$W,13,0),0)</f>
        <v>437537.53753753752</v>
      </c>
      <c r="Q2486" s="98">
        <f>IFERROR(VLOOKUP($F2486&amp;$C2486,Sales!$A:$H,7,0),0)</f>
        <v>21171.171171171169</v>
      </c>
      <c r="R2486" s="41">
        <f t="shared" si="76"/>
        <v>1</v>
      </c>
      <c r="S2486" s="15">
        <v>1</v>
      </c>
      <c r="T2486" s="15"/>
      <c r="U2486" s="15"/>
      <c r="V2486" s="15">
        <v>1</v>
      </c>
      <c r="W2486" s="15">
        <v>1</v>
      </c>
      <c r="X2486" s="15">
        <v>1</v>
      </c>
      <c r="Y2486" s="41">
        <v>1</v>
      </c>
      <c r="Z2486" s="41">
        <v>1</v>
      </c>
      <c r="AA2486" s="41"/>
      <c r="AB2486" s="15"/>
      <c r="AC2486" s="15"/>
      <c r="AD2486" s="15"/>
      <c r="AE2486" s="15"/>
      <c r="AF2486" s="15"/>
      <c r="AG2486" s="15"/>
      <c r="AH2486" s="15"/>
      <c r="AI2486" s="15"/>
      <c r="AJ2486" s="15"/>
      <c r="AK2486" s="15"/>
      <c r="AL2486" s="15"/>
      <c r="AM2486" s="15"/>
      <c r="AN2486" s="15"/>
      <c r="AO2486" s="15"/>
      <c r="AP2486" s="15"/>
      <c r="AQ2486" s="15"/>
      <c r="AR2486" s="15"/>
      <c r="AS2486" s="15"/>
      <c r="AT2486" s="15"/>
      <c r="AU2486" s="15"/>
      <c r="AV2486" s="15"/>
      <c r="AW2486" s="15"/>
      <c r="AX2486" s="82"/>
      <c r="AY2486" s="82"/>
      <c r="AZ2486" s="10">
        <v>1</v>
      </c>
      <c r="BA2486" t="s">
        <v>22</v>
      </c>
      <c r="BB2486" t="s">
        <v>23</v>
      </c>
      <c r="BD2486" s="39" t="str">
        <f t="shared" si="77"/>
        <v>01/274927101BTokopedia</v>
      </c>
    </row>
    <row r="2487" spans="2:58" ht="13.5" customHeight="1" x14ac:dyDescent="0.35">
      <c r="B2487" s="10" t="s">
        <v>17</v>
      </c>
      <c r="C2487" s="10" t="s">
        <v>2517</v>
      </c>
      <c r="D2487" s="10" t="s">
        <v>405</v>
      </c>
      <c r="E2487" s="10" t="s">
        <v>406</v>
      </c>
      <c r="F2487" s="10" t="s">
        <v>1900</v>
      </c>
      <c r="G2487" s="137">
        <v>784976169</v>
      </c>
      <c r="H2487" s="10"/>
      <c r="I2487" s="10">
        <v>3014260842857</v>
      </c>
      <c r="J2487" s="10" t="s">
        <v>7409</v>
      </c>
      <c r="K2487" s="10" t="s">
        <v>6048</v>
      </c>
      <c r="L2487" s="98">
        <f>IFERROR(VLOOKUP($F2487&amp;$C2487,Sales!$J:$W,9,0),0)</f>
        <v>227927.92792792787</v>
      </c>
      <c r="M2487" s="98">
        <f>IFERROR(VLOOKUP($F2487&amp;$C2487,Sales!$J:$W,10,0),0)</f>
        <v>124324.32432432429</v>
      </c>
      <c r="N2487" s="98">
        <f>IFERROR(VLOOKUP($F2487&amp;$C2487,Sales!$J:$W,11,0),0)</f>
        <v>207207.20720720716</v>
      </c>
      <c r="O2487" s="98">
        <f>IFERROR(VLOOKUP($F2487&amp;$C2487,Sales!$J:$W,12,0),0)</f>
        <v>9</v>
      </c>
      <c r="P2487" s="98">
        <f>IFERROR(VLOOKUP($F2487&amp;$C2487,Sales!$J:$W,13,0),0)</f>
        <v>186486.48648648648</v>
      </c>
      <c r="Q2487" s="98">
        <f>IFERROR(VLOOKUP($F2487&amp;$C2487,Sales!$A:$H,7,0),0)</f>
        <v>0</v>
      </c>
      <c r="R2487" s="41" t="str">
        <f t="shared" si="76"/>
        <v>ERROR</v>
      </c>
      <c r="S2487" s="15"/>
      <c r="T2487" s="15"/>
      <c r="U2487" s="15"/>
      <c r="V2487" s="15"/>
      <c r="W2487" s="15"/>
      <c r="X2487" s="15"/>
      <c r="Y2487" s="41"/>
      <c r="Z2487" s="41"/>
      <c r="AA2487" s="41"/>
      <c r="AB2487" s="15"/>
      <c r="AC2487" s="15"/>
      <c r="AD2487" s="15"/>
      <c r="AE2487" s="15"/>
      <c r="AF2487" s="15"/>
      <c r="AG2487" s="15"/>
      <c r="AH2487" s="15"/>
      <c r="AI2487" s="15"/>
      <c r="AJ2487" s="15"/>
      <c r="AK2487" s="15"/>
      <c r="AL2487" s="15"/>
      <c r="AM2487" s="15"/>
      <c r="AN2487" s="15"/>
      <c r="AO2487" s="15"/>
      <c r="AP2487" s="15"/>
      <c r="AQ2487" s="15"/>
      <c r="AR2487" s="15"/>
      <c r="AS2487" s="15"/>
      <c r="AT2487" s="15"/>
      <c r="AU2487" s="15"/>
      <c r="AV2487" s="15"/>
      <c r="AW2487" s="15"/>
      <c r="AX2487" s="15"/>
      <c r="AY2487" s="15"/>
      <c r="AZ2487" s="10">
        <v>1</v>
      </c>
      <c r="BA2487" t="s">
        <v>22</v>
      </c>
      <c r="BB2487" t="s">
        <v>88</v>
      </c>
      <c r="BD2487" s="39" t="str">
        <f t="shared" si="77"/>
        <v>01/274927101ETokopedia</v>
      </c>
    </row>
    <row r="2488" spans="2:58" ht="13.5" customHeight="1" x14ac:dyDescent="0.35">
      <c r="B2488" s="10" t="s">
        <v>17</v>
      </c>
      <c r="C2488" s="10" t="s">
        <v>2517</v>
      </c>
      <c r="D2488" s="10" t="s">
        <v>405</v>
      </c>
      <c r="E2488" s="10" t="s">
        <v>406</v>
      </c>
      <c r="F2488" s="10" t="s">
        <v>2635</v>
      </c>
      <c r="G2488" s="137">
        <v>784976128</v>
      </c>
      <c r="H2488" s="10"/>
      <c r="I2488" s="10">
        <v>4902430534680</v>
      </c>
      <c r="J2488" s="10" t="s">
        <v>7410</v>
      </c>
      <c r="K2488" s="10" t="s">
        <v>6049</v>
      </c>
      <c r="L2488" s="98">
        <f>IFERROR(VLOOKUP($F2488&amp;$C2488,Sales!$J:$W,9,0),0)</f>
        <v>652702.70270270249</v>
      </c>
      <c r="M2488" s="98">
        <f>IFERROR(VLOOKUP($F2488&amp;$C2488,Sales!$J:$W,10,0),0)</f>
        <v>1336486.4864864862</v>
      </c>
      <c r="N2488" s="98">
        <f>IFERROR(VLOOKUP($F2488&amp;$C2488,Sales!$J:$W,11,0),0)</f>
        <v>1429729.7297297295</v>
      </c>
      <c r="O2488" s="98">
        <f>IFERROR(VLOOKUP($F2488&amp;$C2488,Sales!$J:$W,12,0),0)</f>
        <v>36.666666666666664</v>
      </c>
      <c r="P2488" s="98">
        <f>IFERROR(VLOOKUP($F2488&amp;$C2488,Sales!$J:$W,13,0),0)</f>
        <v>1139639.6396396393</v>
      </c>
      <c r="Q2488" s="98">
        <f>IFERROR(VLOOKUP($F2488&amp;$C2488,Sales!$A:$H,7,0),0)</f>
        <v>0</v>
      </c>
      <c r="R2488" s="41" t="str">
        <f t="shared" si="76"/>
        <v>ERROR</v>
      </c>
      <c r="S2488" s="15"/>
      <c r="T2488" s="15"/>
      <c r="U2488" s="15"/>
      <c r="V2488" s="15"/>
      <c r="W2488" s="15"/>
      <c r="X2488" s="15"/>
      <c r="Y2488" s="41"/>
      <c r="Z2488" s="41"/>
      <c r="AA2488" s="41"/>
      <c r="AB2488" s="15"/>
      <c r="AC2488" s="15"/>
      <c r="AD2488" s="15"/>
      <c r="AE2488" s="15"/>
      <c r="AF2488" s="15"/>
      <c r="AG2488" s="15"/>
      <c r="AH2488" s="15"/>
      <c r="AI2488" s="15"/>
      <c r="AJ2488" s="15"/>
      <c r="AK2488" s="15"/>
      <c r="AL2488" s="15"/>
      <c r="AM2488" s="15"/>
      <c r="AN2488" s="15"/>
      <c r="AO2488" s="15"/>
      <c r="AP2488" s="15"/>
      <c r="AQ2488" s="15"/>
      <c r="AR2488" s="15"/>
      <c r="AS2488" s="15"/>
      <c r="AT2488" s="15"/>
      <c r="AU2488" s="15"/>
      <c r="AV2488" s="15"/>
      <c r="AW2488" s="15"/>
      <c r="AX2488" s="82"/>
      <c r="AY2488" s="82"/>
      <c r="AZ2488" s="10">
        <v>1</v>
      </c>
      <c r="BA2488" t="s">
        <v>22</v>
      </c>
      <c r="BB2488" t="s">
        <v>88</v>
      </c>
      <c r="BD2488" s="39" t="str">
        <f t="shared" si="77"/>
        <v>01/274927101MTokopedia</v>
      </c>
    </row>
    <row r="2489" spans="2:58" ht="13.5" customHeight="1" x14ac:dyDescent="0.35">
      <c r="B2489" s="10" t="s">
        <v>17</v>
      </c>
      <c r="C2489" s="10" t="s">
        <v>2517</v>
      </c>
      <c r="D2489" s="10" t="s">
        <v>405</v>
      </c>
      <c r="E2489" s="10" t="s">
        <v>406</v>
      </c>
      <c r="F2489" s="10" t="s">
        <v>1921</v>
      </c>
      <c r="G2489" s="137">
        <v>408486395</v>
      </c>
      <c r="H2489" s="10"/>
      <c r="I2489" s="10">
        <v>4902430599597</v>
      </c>
      <c r="J2489" s="10" t="s">
        <v>10067</v>
      </c>
      <c r="K2489" s="10" t="s">
        <v>10066</v>
      </c>
      <c r="L2489" s="98">
        <f>IFERROR(VLOOKUP($F2489&amp;$C2489,Sales!$J:$W,9,0),0)</f>
        <v>1692432.4324324317</v>
      </c>
      <c r="M2489" s="98">
        <f>IFERROR(VLOOKUP($F2489&amp;$C2489,Sales!$J:$W,10,0),0)</f>
        <v>1037297.2972972974</v>
      </c>
      <c r="N2489" s="98">
        <f>IFERROR(VLOOKUP($F2489&amp;$C2489,Sales!$J:$W,11,0),0)</f>
        <v>2220180.1801801799</v>
      </c>
      <c r="O2489" s="98">
        <f>IFERROR(VLOOKUP($F2489&amp;$C2489,Sales!$J:$W,12,0),0)</f>
        <v>90.666666666666671</v>
      </c>
      <c r="P2489" s="98">
        <f>IFERROR(VLOOKUP($F2489&amp;$C2489,Sales!$J:$W,13,0),0)</f>
        <v>1649969.9699699699</v>
      </c>
      <c r="Q2489" s="98">
        <f>IFERROR(VLOOKUP($F2489&amp;$C2489,Sales!$A:$H,7,0),0)</f>
        <v>18198.198198198195</v>
      </c>
      <c r="R2489" s="41">
        <f t="shared" si="76"/>
        <v>1</v>
      </c>
      <c r="S2489" s="15">
        <v>1</v>
      </c>
      <c r="T2489" s="15"/>
      <c r="U2489" s="15"/>
      <c r="V2489" s="15">
        <v>1</v>
      </c>
      <c r="W2489" s="15">
        <v>1</v>
      </c>
      <c r="X2489" s="15">
        <v>1</v>
      </c>
      <c r="Y2489" s="41">
        <v>1</v>
      </c>
      <c r="Z2489" s="41">
        <v>1</v>
      </c>
      <c r="AA2489" s="41"/>
      <c r="AB2489" s="15"/>
      <c r="AC2489" s="15"/>
      <c r="AD2489" s="15"/>
      <c r="AE2489" s="15"/>
      <c r="AF2489" s="15"/>
      <c r="AG2489" s="15"/>
      <c r="AH2489" s="15"/>
      <c r="AI2489" s="15"/>
      <c r="AJ2489" s="15"/>
      <c r="AK2489" s="15"/>
      <c r="AL2489" s="15"/>
      <c r="AM2489" s="15"/>
      <c r="AN2489" s="15"/>
      <c r="AO2489" s="15"/>
      <c r="AP2489" s="15"/>
      <c r="AQ2489" s="15"/>
      <c r="AR2489" s="15"/>
      <c r="AS2489" s="15"/>
      <c r="AT2489" s="15"/>
      <c r="AU2489" s="15"/>
      <c r="AV2489" s="15"/>
      <c r="AW2489" s="15"/>
      <c r="AX2489" s="82"/>
      <c r="AY2489" s="82"/>
      <c r="AZ2489" s="10">
        <v>1</v>
      </c>
      <c r="BA2489" t="s">
        <v>13952</v>
      </c>
      <c r="BB2489" t="s">
        <v>23</v>
      </c>
      <c r="BD2489" s="39" t="str">
        <f t="shared" si="77"/>
        <v>01/274927101OTokopedia</v>
      </c>
    </row>
    <row r="2490" spans="2:58" ht="13.5" customHeight="1" x14ac:dyDescent="0.35">
      <c r="B2490" s="10" t="s">
        <v>17</v>
      </c>
      <c r="C2490" s="10" t="s">
        <v>2517</v>
      </c>
      <c r="D2490" s="10" t="s">
        <v>405</v>
      </c>
      <c r="E2490" s="10" t="s">
        <v>406</v>
      </c>
      <c r="F2490" s="10" t="s">
        <v>422</v>
      </c>
      <c r="G2490" s="137">
        <v>408486388</v>
      </c>
      <c r="H2490" s="10"/>
      <c r="I2490" s="10">
        <v>4902430599610</v>
      </c>
      <c r="J2490" s="10" t="s">
        <v>7411</v>
      </c>
      <c r="K2490" s="10" t="s">
        <v>7412</v>
      </c>
      <c r="L2490" s="98">
        <f>IFERROR(VLOOKUP($F2490&amp;$C2490,Sales!$J:$W,9,0),0)</f>
        <v>1233153.1531531531</v>
      </c>
      <c r="M2490" s="98">
        <f>IFERROR(VLOOKUP($F2490&amp;$C2490,Sales!$J:$W,10,0),0)</f>
        <v>212612.61261261257</v>
      </c>
      <c r="N2490" s="98">
        <f>IFERROR(VLOOKUP($F2490&amp;$C2490,Sales!$J:$W,11,0),0)</f>
        <v>2253693.6936936937</v>
      </c>
      <c r="O2490" s="98">
        <f>IFERROR(VLOOKUP($F2490&amp;$C2490,Sales!$J:$W,12,0),0)</f>
        <v>116</v>
      </c>
      <c r="P2490" s="98">
        <f>IFERROR(VLOOKUP($F2490&amp;$C2490,Sales!$J:$W,13,0),0)</f>
        <v>1233153.1531531531</v>
      </c>
      <c r="Q2490" s="98">
        <f>IFERROR(VLOOKUP($F2490&amp;$C2490,Sales!$A:$H,7,0),0)</f>
        <v>21261.261261261261</v>
      </c>
      <c r="R2490" s="41">
        <f t="shared" si="76"/>
        <v>1</v>
      </c>
      <c r="S2490" s="15">
        <v>1</v>
      </c>
      <c r="T2490" s="15"/>
      <c r="U2490" s="15"/>
      <c r="V2490" s="15">
        <v>1</v>
      </c>
      <c r="W2490" s="15">
        <v>1</v>
      </c>
      <c r="X2490" s="15">
        <v>1</v>
      </c>
      <c r="Y2490" s="41">
        <v>1</v>
      </c>
      <c r="Z2490" s="41">
        <v>1</v>
      </c>
      <c r="AA2490" s="41"/>
      <c r="AB2490" s="15"/>
      <c r="AC2490" s="15"/>
      <c r="AD2490" s="15"/>
      <c r="AE2490" s="15"/>
      <c r="AF2490" s="15"/>
      <c r="AG2490" s="15"/>
      <c r="AH2490" s="15"/>
      <c r="AI2490" s="15"/>
      <c r="AJ2490" s="15"/>
      <c r="AK2490" s="15"/>
      <c r="AL2490" s="15"/>
      <c r="AM2490" s="15"/>
      <c r="AN2490" s="15"/>
      <c r="AO2490" s="15"/>
      <c r="AP2490" s="15"/>
      <c r="AQ2490" s="15"/>
      <c r="AR2490" s="15"/>
      <c r="AS2490" s="15"/>
      <c r="AT2490" s="15"/>
      <c r="AU2490" s="15"/>
      <c r="AV2490" s="15"/>
      <c r="AW2490" s="15"/>
      <c r="AX2490" s="82"/>
      <c r="AY2490" s="82"/>
      <c r="AZ2490" s="10">
        <v>1</v>
      </c>
      <c r="BA2490" t="s">
        <v>22</v>
      </c>
      <c r="BB2490" t="s">
        <v>23</v>
      </c>
      <c r="BD2490" s="39" t="str">
        <f t="shared" si="77"/>
        <v>01/274927101QTokopedia</v>
      </c>
    </row>
    <row r="2491" spans="2:58" ht="13.5" customHeight="1" x14ac:dyDescent="0.35">
      <c r="B2491" s="10" t="s">
        <v>17</v>
      </c>
      <c r="C2491" s="10" t="s">
        <v>2517</v>
      </c>
      <c r="D2491" s="10" t="s">
        <v>405</v>
      </c>
      <c r="E2491" s="10" t="s">
        <v>406</v>
      </c>
      <c r="F2491" s="10" t="s">
        <v>429</v>
      </c>
      <c r="G2491" s="137">
        <v>408486392</v>
      </c>
      <c r="H2491" s="10"/>
      <c r="I2491" s="10">
        <v>4902430599634</v>
      </c>
      <c r="J2491" s="10" t="s">
        <v>10053</v>
      </c>
      <c r="K2491" s="10" t="s">
        <v>10052</v>
      </c>
      <c r="L2491" s="98">
        <f>IFERROR(VLOOKUP($F2491&amp;$C2491,Sales!$J:$W,9,0),0)</f>
        <v>5125135.1351351384</v>
      </c>
      <c r="M2491" s="98">
        <f>IFERROR(VLOOKUP($F2491&amp;$C2491,Sales!$J:$W,10,0),0)</f>
        <v>4094684.6846846887</v>
      </c>
      <c r="N2491" s="98">
        <f>IFERROR(VLOOKUP($F2491&amp;$C2491,Sales!$J:$W,11,0),0)</f>
        <v>9328288.2882882934</v>
      </c>
      <c r="O2491" s="98">
        <f>IFERROR(VLOOKUP($F2491&amp;$C2491,Sales!$J:$W,12,0),0)</f>
        <v>228</v>
      </c>
      <c r="P2491" s="98">
        <f>IFERROR(VLOOKUP($F2491&amp;$C2491,Sales!$J:$W,13,0),0)</f>
        <v>6182702.7027027057</v>
      </c>
      <c r="Q2491" s="98">
        <f>IFERROR(VLOOKUP($F2491&amp;$C2491,Sales!$A:$H,7,0),0)</f>
        <v>271171.17117117113</v>
      </c>
      <c r="R2491" s="41">
        <f t="shared" si="76"/>
        <v>1</v>
      </c>
      <c r="S2491" s="15">
        <v>1</v>
      </c>
      <c r="T2491" s="15"/>
      <c r="U2491" s="15"/>
      <c r="V2491" s="15">
        <v>1</v>
      </c>
      <c r="W2491" s="15">
        <v>1</v>
      </c>
      <c r="X2491" s="15">
        <v>1</v>
      </c>
      <c r="Y2491" s="41">
        <v>1</v>
      </c>
      <c r="Z2491" s="41">
        <v>1</v>
      </c>
      <c r="AA2491" s="41"/>
      <c r="AB2491" s="15"/>
      <c r="AC2491" s="15"/>
      <c r="AD2491" s="15"/>
      <c r="AE2491" s="15"/>
      <c r="AF2491" s="15"/>
      <c r="AG2491" s="15"/>
      <c r="AH2491" s="15"/>
      <c r="AI2491" s="15"/>
      <c r="AJ2491" s="15"/>
      <c r="AK2491" s="15"/>
      <c r="AL2491" s="15"/>
      <c r="AM2491" s="15"/>
      <c r="AN2491" s="15"/>
      <c r="AO2491" s="15"/>
      <c r="AP2491" s="15"/>
      <c r="AQ2491" s="15"/>
      <c r="AR2491" s="15"/>
      <c r="AS2491" s="15"/>
      <c r="AT2491" s="15"/>
      <c r="AU2491" s="15"/>
      <c r="AV2491" s="15"/>
      <c r="AW2491" s="15"/>
      <c r="AX2491" s="82"/>
      <c r="AY2491" s="82"/>
      <c r="AZ2491" s="10">
        <v>1</v>
      </c>
      <c r="BA2491" t="s">
        <v>13952</v>
      </c>
      <c r="BB2491" t="s">
        <v>23</v>
      </c>
      <c r="BD2491" s="39" t="str">
        <f t="shared" si="77"/>
        <v>01/274927101RTokopedia</v>
      </c>
    </row>
    <row r="2492" spans="2:58" ht="13.5" customHeight="1" x14ac:dyDescent="0.35">
      <c r="B2492" s="10" t="s">
        <v>17</v>
      </c>
      <c r="C2492" s="10" t="s">
        <v>2517</v>
      </c>
      <c r="D2492" s="10" t="s">
        <v>405</v>
      </c>
      <c r="E2492" s="10" t="s">
        <v>406</v>
      </c>
      <c r="F2492" s="10" t="s">
        <v>419</v>
      </c>
      <c r="G2492" s="137">
        <v>408486425</v>
      </c>
      <c r="H2492" s="10"/>
      <c r="I2492" s="10">
        <v>3014260840723</v>
      </c>
      <c r="J2492" s="10" t="s">
        <v>7413</v>
      </c>
      <c r="K2492" s="10" t="s">
        <v>7414</v>
      </c>
      <c r="L2492" s="98">
        <f>IFERROR(VLOOKUP($F2492&amp;$C2492,Sales!$J:$W,9,0),0)</f>
        <v>1790540.5405405404</v>
      </c>
      <c r="M2492" s="98">
        <f>IFERROR(VLOOKUP($F2492&amp;$C2492,Sales!$J:$W,10,0),0)</f>
        <v>878378.37837837834</v>
      </c>
      <c r="N2492" s="98">
        <f>IFERROR(VLOOKUP($F2492&amp;$C2492,Sales!$J:$W,11,0),0)</f>
        <v>0</v>
      </c>
      <c r="O2492" s="98">
        <f>IFERROR(VLOOKUP($F2492&amp;$C2492,Sales!$J:$W,12,0),0)</f>
        <v>26.333333333333332</v>
      </c>
      <c r="P2492" s="98">
        <f>IFERROR(VLOOKUP($F2492&amp;$C2492,Sales!$J:$W,13,0),0)</f>
        <v>889639.63963963964</v>
      </c>
      <c r="Q2492" s="98">
        <f>IFERROR(VLOOKUP($F2492&amp;$C2492,Sales!$A:$H,7,0),0)</f>
        <v>0</v>
      </c>
      <c r="R2492" s="41" t="str">
        <f t="shared" si="76"/>
        <v>ERROR</v>
      </c>
      <c r="S2492" s="15"/>
      <c r="T2492" s="15"/>
      <c r="U2492" s="15"/>
      <c r="V2492" s="15"/>
      <c r="W2492" s="15"/>
      <c r="X2492" s="15"/>
      <c r="Y2492" s="41"/>
      <c r="Z2492" s="41"/>
      <c r="AA2492" s="41"/>
      <c r="AB2492" s="15"/>
      <c r="AC2492" s="15"/>
      <c r="AD2492" s="15"/>
      <c r="AE2492" s="15"/>
      <c r="AF2492" s="15"/>
      <c r="AG2492" s="15"/>
      <c r="AH2492" s="15"/>
      <c r="AI2492" s="15"/>
      <c r="AJ2492" s="15"/>
      <c r="AK2492" s="15"/>
      <c r="AL2492" s="15"/>
      <c r="AM2492" s="15"/>
      <c r="AN2492" s="15"/>
      <c r="AO2492" s="15"/>
      <c r="AP2492" s="15"/>
      <c r="AQ2492" s="15"/>
      <c r="AR2492" s="15"/>
      <c r="AS2492" s="15"/>
      <c r="AT2492" s="15"/>
      <c r="AU2492" s="15"/>
      <c r="AV2492" s="15"/>
      <c r="AW2492" s="15"/>
      <c r="AX2492" s="82"/>
      <c r="AY2492" s="82"/>
      <c r="AZ2492" s="10">
        <v>1</v>
      </c>
      <c r="BA2492" t="s">
        <v>22</v>
      </c>
      <c r="BB2492" t="s">
        <v>88</v>
      </c>
      <c r="BD2492" s="39" t="str">
        <f t="shared" si="77"/>
        <v>01/274927102ATokopedia</v>
      </c>
      <c r="BE2492" s="1">
        <v>45020</v>
      </c>
      <c r="BF2492" t="s">
        <v>16824</v>
      </c>
    </row>
    <row r="2493" spans="2:58" ht="13.5" customHeight="1" x14ac:dyDescent="0.35">
      <c r="B2493" s="10" t="s">
        <v>17</v>
      </c>
      <c r="C2493" s="10" t="s">
        <v>2517</v>
      </c>
      <c r="D2493" s="10" t="s">
        <v>405</v>
      </c>
      <c r="E2493" s="10" t="s">
        <v>406</v>
      </c>
      <c r="F2493" s="10" t="s">
        <v>2633</v>
      </c>
      <c r="G2493" s="137">
        <v>784976184</v>
      </c>
      <c r="H2493" s="10"/>
      <c r="I2493" s="10">
        <v>3014260840754</v>
      </c>
      <c r="J2493" s="10" t="s">
        <v>10061</v>
      </c>
      <c r="K2493" s="10" t="s">
        <v>10060</v>
      </c>
      <c r="L2493" s="98">
        <f>IFERROR(VLOOKUP($F2493&amp;$C2493,Sales!$J:$W,9,0),0)</f>
        <v>2081081.0810810809</v>
      </c>
      <c r="M2493" s="98">
        <f>IFERROR(VLOOKUP($F2493&amp;$C2493,Sales!$J:$W,10,0),0)</f>
        <v>977477.47747747716</v>
      </c>
      <c r="N2493" s="98">
        <f>IFERROR(VLOOKUP($F2493&amp;$C2493,Sales!$J:$W,11,0),0)</f>
        <v>0</v>
      </c>
      <c r="O2493" s="98">
        <f>IFERROR(VLOOKUP($F2493&amp;$C2493,Sales!$J:$W,12,0),0)</f>
        <v>32.333333333333336</v>
      </c>
      <c r="P2493" s="98">
        <f>IFERROR(VLOOKUP($F2493&amp;$C2493,Sales!$J:$W,13,0),0)</f>
        <v>1019519.5195195194</v>
      </c>
      <c r="Q2493" s="98">
        <f>IFERROR(VLOOKUP($F2493&amp;$C2493,Sales!$A:$H,7,0),0)</f>
        <v>0</v>
      </c>
      <c r="R2493" s="41" t="str">
        <f t="shared" si="76"/>
        <v>ERROR</v>
      </c>
      <c r="S2493" s="15"/>
      <c r="T2493" s="15"/>
      <c r="U2493" s="15"/>
      <c r="V2493" s="15"/>
      <c r="W2493" s="15"/>
      <c r="X2493" s="15"/>
      <c r="Y2493" s="41"/>
      <c r="Z2493" s="41"/>
      <c r="AA2493" s="41"/>
      <c r="AB2493" s="15"/>
      <c r="AC2493" s="15"/>
      <c r="AD2493" s="15"/>
      <c r="AE2493" s="15"/>
      <c r="AF2493" s="15"/>
      <c r="AG2493" s="15"/>
      <c r="AH2493" s="15"/>
      <c r="AI2493" s="15"/>
      <c r="AJ2493" s="15"/>
      <c r="AK2493" s="15"/>
      <c r="AL2493" s="15"/>
      <c r="AM2493" s="15"/>
      <c r="AN2493" s="15"/>
      <c r="AO2493" s="15"/>
      <c r="AP2493" s="15"/>
      <c r="AQ2493" s="15"/>
      <c r="AR2493" s="15"/>
      <c r="AS2493" s="15"/>
      <c r="AT2493" s="15"/>
      <c r="AU2493" s="15"/>
      <c r="AV2493" s="15"/>
      <c r="AW2493" s="15"/>
      <c r="AX2493" s="82"/>
      <c r="AY2493" s="82"/>
      <c r="AZ2493" s="10">
        <v>1</v>
      </c>
      <c r="BA2493" t="s">
        <v>13952</v>
      </c>
      <c r="BB2493" t="s">
        <v>88</v>
      </c>
      <c r="BD2493" s="39" t="str">
        <f t="shared" si="77"/>
        <v>01/274927102BTokopedia</v>
      </c>
      <c r="BE2493" s="1">
        <v>45097</v>
      </c>
      <c r="BF2493" t="s">
        <v>19039</v>
      </c>
    </row>
    <row r="2494" spans="2:58" ht="13.5" customHeight="1" x14ac:dyDescent="0.35">
      <c r="B2494" s="10" t="s">
        <v>17</v>
      </c>
      <c r="C2494" s="10" t="s">
        <v>2517</v>
      </c>
      <c r="D2494" s="10" t="s">
        <v>405</v>
      </c>
      <c r="E2494" s="10" t="s">
        <v>406</v>
      </c>
      <c r="F2494" s="10" t="s">
        <v>440</v>
      </c>
      <c r="G2494" s="137">
        <v>408486449</v>
      </c>
      <c r="H2494" s="10"/>
      <c r="I2494" s="10">
        <v>4902430511551</v>
      </c>
      <c r="J2494" s="10" t="s">
        <v>7415</v>
      </c>
      <c r="K2494" s="10" t="s">
        <v>7416</v>
      </c>
      <c r="L2494" s="98">
        <f>IFERROR(VLOOKUP($F2494&amp;$C2494,Sales!$J:$W,9,0),0)</f>
        <v>18596756.756756723</v>
      </c>
      <c r="M2494" s="98">
        <f>IFERROR(VLOOKUP($F2494&amp;$C2494,Sales!$J:$W,10,0),0)</f>
        <v>17058018.018017989</v>
      </c>
      <c r="N2494" s="98">
        <f>IFERROR(VLOOKUP($F2494&amp;$C2494,Sales!$J:$W,11,0),0)</f>
        <v>14947747.747747727</v>
      </c>
      <c r="O2494" s="98">
        <f>IFERROR(VLOOKUP($F2494&amp;$C2494,Sales!$J:$W,12,0),0)</f>
        <v>383.66666666666669</v>
      </c>
      <c r="P2494" s="98">
        <f>IFERROR(VLOOKUP($F2494&amp;$C2494,Sales!$J:$W,13,0),0)</f>
        <v>16867507.507507481</v>
      </c>
      <c r="Q2494" s="98">
        <f>IFERROR(VLOOKUP($F2494&amp;$C2494,Sales!$A:$H,7,0),0)</f>
        <v>527567.56756756746</v>
      </c>
      <c r="R2494" s="41">
        <f t="shared" si="76"/>
        <v>1</v>
      </c>
      <c r="S2494" s="15">
        <v>1</v>
      </c>
      <c r="T2494" s="15"/>
      <c r="U2494" s="15"/>
      <c r="V2494" s="15">
        <v>1</v>
      </c>
      <c r="W2494" s="15">
        <v>1</v>
      </c>
      <c r="X2494" s="15">
        <v>1</v>
      </c>
      <c r="Y2494" s="41">
        <v>1</v>
      </c>
      <c r="Z2494" s="41">
        <v>1</v>
      </c>
      <c r="AA2494" s="41"/>
      <c r="AB2494" s="15"/>
      <c r="AC2494" s="15"/>
      <c r="AD2494" s="15"/>
      <c r="AE2494" s="15"/>
      <c r="AF2494" s="15"/>
      <c r="AG2494" s="15"/>
      <c r="AH2494" s="15"/>
      <c r="AI2494" s="15"/>
      <c r="AJ2494" s="15"/>
      <c r="AK2494" s="15"/>
      <c r="AL2494" s="15"/>
      <c r="AM2494" s="15"/>
      <c r="AN2494" s="15"/>
      <c r="AO2494" s="15"/>
      <c r="AP2494" s="15"/>
      <c r="AQ2494" s="15"/>
      <c r="AR2494" s="15"/>
      <c r="AS2494" s="15"/>
      <c r="AT2494" s="15"/>
      <c r="AU2494" s="15"/>
      <c r="AV2494" s="15"/>
      <c r="AW2494" s="15"/>
      <c r="AX2494" s="82"/>
      <c r="AY2494" s="82"/>
      <c r="AZ2494" s="10">
        <v>1</v>
      </c>
      <c r="BA2494" t="s">
        <v>13952</v>
      </c>
      <c r="BB2494" t="s">
        <v>23</v>
      </c>
      <c r="BD2494" s="39" t="str">
        <f t="shared" si="77"/>
        <v>01/274928901DTokopedia</v>
      </c>
    </row>
    <row r="2495" spans="2:58" ht="13.5" customHeight="1" x14ac:dyDescent="0.35">
      <c r="B2495" s="10" t="s">
        <v>17</v>
      </c>
      <c r="C2495" s="10" t="s">
        <v>2517</v>
      </c>
      <c r="D2495" s="10" t="s">
        <v>405</v>
      </c>
      <c r="E2495" s="10" t="s">
        <v>406</v>
      </c>
      <c r="F2495" s="10" t="s">
        <v>1229</v>
      </c>
      <c r="G2495" s="137">
        <v>408486441</v>
      </c>
      <c r="H2495" s="10"/>
      <c r="I2495" s="10">
        <v>3014260007867</v>
      </c>
      <c r="J2495" s="10" t="s">
        <v>7417</v>
      </c>
      <c r="K2495" s="10" t="s">
        <v>7418</v>
      </c>
      <c r="L2495" s="98">
        <f>IFERROR(VLOOKUP($F2495&amp;$C2495,Sales!$J:$W,9,0),0)</f>
        <v>8582432.4324324299</v>
      </c>
      <c r="M2495" s="98">
        <f>IFERROR(VLOOKUP($F2495&amp;$C2495,Sales!$J:$W,10,0),0)</f>
        <v>19072072.072072089</v>
      </c>
      <c r="N2495" s="98">
        <f>IFERROR(VLOOKUP($F2495&amp;$C2495,Sales!$J:$W,11,0),0)</f>
        <v>14008108.108108111</v>
      </c>
      <c r="O2495" s="98">
        <f>IFERROR(VLOOKUP($F2495&amp;$C2495,Sales!$J:$W,12,0),0)</f>
        <v>422.33333333333331</v>
      </c>
      <c r="P2495" s="98">
        <f>IFERROR(VLOOKUP($F2495&amp;$C2495,Sales!$J:$W,13,0),0)</f>
        <v>13887537.537537543</v>
      </c>
      <c r="Q2495" s="98">
        <f>IFERROR(VLOOKUP($F2495&amp;$C2495,Sales!$A:$H,7,0),0)</f>
        <v>756306.30630630627</v>
      </c>
      <c r="R2495" s="41">
        <f t="shared" si="76"/>
        <v>1</v>
      </c>
      <c r="S2495" s="15">
        <v>1</v>
      </c>
      <c r="T2495" s="15"/>
      <c r="U2495" s="15"/>
      <c r="V2495" s="15">
        <v>1</v>
      </c>
      <c r="W2495" s="15">
        <v>1</v>
      </c>
      <c r="X2495" s="15">
        <v>1</v>
      </c>
      <c r="Y2495" s="41">
        <v>1</v>
      </c>
      <c r="Z2495" s="41">
        <v>1</v>
      </c>
      <c r="AA2495" s="41"/>
      <c r="AB2495" s="15"/>
      <c r="AC2495" s="15"/>
      <c r="AD2495" s="15"/>
      <c r="AE2495" s="15"/>
      <c r="AF2495" s="15"/>
      <c r="AG2495" s="15"/>
      <c r="AH2495" s="15"/>
      <c r="AI2495" s="15"/>
      <c r="AJ2495" s="15"/>
      <c r="AK2495" s="15"/>
      <c r="AL2495" s="15"/>
      <c r="AM2495" s="15"/>
      <c r="AN2495" s="15"/>
      <c r="AO2495" s="15"/>
      <c r="AP2495" s="15"/>
      <c r="AQ2495" s="15"/>
      <c r="AR2495" s="15"/>
      <c r="AS2495" s="15"/>
      <c r="AT2495" s="15"/>
      <c r="AU2495" s="15"/>
      <c r="AV2495" s="15"/>
      <c r="AW2495" s="15"/>
      <c r="AX2495" s="82"/>
      <c r="AY2495" s="82"/>
      <c r="AZ2495" s="10">
        <v>1</v>
      </c>
      <c r="BA2495" t="s">
        <v>13952</v>
      </c>
      <c r="BB2495" t="s">
        <v>23</v>
      </c>
      <c r="BD2495" s="39" t="str">
        <f t="shared" si="77"/>
        <v>01/274928902BTokopedia</v>
      </c>
    </row>
    <row r="2496" spans="2:58" ht="13.5" customHeight="1" x14ac:dyDescent="0.35">
      <c r="B2496" s="10" t="s">
        <v>17</v>
      </c>
      <c r="C2496" s="10" t="s">
        <v>2517</v>
      </c>
      <c r="D2496" s="10" t="s">
        <v>405</v>
      </c>
      <c r="E2496" s="10" t="s">
        <v>406</v>
      </c>
      <c r="F2496" s="10" t="s">
        <v>2634</v>
      </c>
      <c r="G2496" s="137">
        <v>784976150</v>
      </c>
      <c r="H2496" s="10"/>
      <c r="I2496" s="10">
        <v>4902430534635</v>
      </c>
      <c r="J2496" s="10" t="s">
        <v>7419</v>
      </c>
      <c r="K2496" s="10" t="s">
        <v>7420</v>
      </c>
      <c r="L2496" s="98">
        <f>IFERROR(VLOOKUP($F2496&amp;$C2496,Sales!$J:$W,9,0),0)</f>
        <v>3797477.4774774765</v>
      </c>
      <c r="M2496" s="98">
        <f>IFERROR(VLOOKUP($F2496&amp;$C2496,Sales!$J:$W,10,0),0)</f>
        <v>4229009.0090090083</v>
      </c>
      <c r="N2496" s="98">
        <f>IFERROR(VLOOKUP($F2496&amp;$C2496,Sales!$J:$W,11,0),0)</f>
        <v>2804954.9549549543</v>
      </c>
      <c r="O2496" s="98">
        <f>IFERROR(VLOOKUP($F2496&amp;$C2496,Sales!$J:$W,12,0),0)</f>
        <v>83.666666666666671</v>
      </c>
      <c r="P2496" s="98">
        <f>IFERROR(VLOOKUP($F2496&amp;$C2496,Sales!$J:$W,13,0),0)</f>
        <v>3610480.4804804795</v>
      </c>
      <c r="Q2496" s="98">
        <f>IFERROR(VLOOKUP($F2496&amp;$C2496,Sales!$A:$H,7,0),0)</f>
        <v>0</v>
      </c>
      <c r="R2496" s="41" t="str">
        <f t="shared" si="76"/>
        <v>ERROR</v>
      </c>
      <c r="S2496" s="15"/>
      <c r="T2496" s="15"/>
      <c r="U2496" s="15"/>
      <c r="V2496" s="15"/>
      <c r="W2496" s="15"/>
      <c r="X2496" s="15"/>
      <c r="Y2496" s="41"/>
      <c r="Z2496" s="41"/>
      <c r="AA2496" s="41"/>
      <c r="AB2496" s="15"/>
      <c r="AC2496" s="15"/>
      <c r="AD2496" s="15"/>
      <c r="AE2496" s="15"/>
      <c r="AF2496" s="15"/>
      <c r="AG2496" s="15"/>
      <c r="AH2496" s="15"/>
      <c r="AI2496" s="15"/>
      <c r="AJ2496" s="15"/>
      <c r="AK2496" s="15"/>
      <c r="AL2496" s="15"/>
      <c r="AM2496" s="15"/>
      <c r="AN2496" s="15"/>
      <c r="AO2496" s="15"/>
      <c r="AP2496" s="15"/>
      <c r="AQ2496" s="15"/>
      <c r="AR2496" s="15"/>
      <c r="AS2496" s="15"/>
      <c r="AT2496" s="15"/>
      <c r="AU2496" s="15"/>
      <c r="AV2496" s="15"/>
      <c r="AW2496" s="15"/>
      <c r="AX2496" s="82"/>
      <c r="AY2496" s="82"/>
      <c r="AZ2496" s="10">
        <v>1</v>
      </c>
      <c r="BA2496" t="s">
        <v>22</v>
      </c>
      <c r="BB2496" t="s">
        <v>88</v>
      </c>
      <c r="BD2496" s="39" t="str">
        <f t="shared" si="77"/>
        <v>01/274928902CTokopedia</v>
      </c>
      <c r="BE2496" t="s">
        <v>13771</v>
      </c>
      <c r="BF2496" t="s">
        <v>13772</v>
      </c>
    </row>
    <row r="2497" spans="2:59" ht="13.5" customHeight="1" x14ac:dyDescent="0.35">
      <c r="B2497" s="10" t="s">
        <v>17</v>
      </c>
      <c r="C2497" s="10" t="s">
        <v>2517</v>
      </c>
      <c r="D2497" s="10" t="s">
        <v>119</v>
      </c>
      <c r="E2497" s="10" t="s">
        <v>120</v>
      </c>
      <c r="F2497" s="10" t="s">
        <v>164</v>
      </c>
      <c r="G2497" s="137">
        <v>200707065</v>
      </c>
      <c r="H2497" s="10"/>
      <c r="I2497" s="10">
        <v>47400245105</v>
      </c>
      <c r="J2497" s="10" t="s">
        <v>4936</v>
      </c>
      <c r="K2497" s="10" t="s">
        <v>4360</v>
      </c>
      <c r="L2497" s="98">
        <f>IFERROR(VLOOKUP($F2497&amp;$C2497,Sales!$J:$W,9,0),0)</f>
        <v>21310267.027027108</v>
      </c>
      <c r="M2497" s="98">
        <f>IFERROR(VLOOKUP($F2497&amp;$C2497,Sales!$J:$W,10,0),0)</f>
        <v>28263779.594594762</v>
      </c>
      <c r="N2497" s="98">
        <f>IFERROR(VLOOKUP($F2497&amp;$C2497,Sales!$J:$W,11,0),0)</f>
        <v>36912427.045045152</v>
      </c>
      <c r="O2497" s="98">
        <f>IFERROR(VLOOKUP($F2497&amp;$C2497,Sales!$J:$W,12,0),0)</f>
        <v>833.33333333333337</v>
      </c>
      <c r="P2497" s="98">
        <f>IFERROR(VLOOKUP($F2497&amp;$C2497,Sales!$J:$W,13,0),0)</f>
        <v>28828824.555555671</v>
      </c>
      <c r="Q2497" s="98">
        <f>IFERROR(VLOOKUP($F2497&amp;$C2497,Sales!$A:$H,7,0),0)</f>
        <v>553513.42342342343</v>
      </c>
      <c r="R2497" s="41">
        <f t="shared" si="76"/>
        <v>1</v>
      </c>
      <c r="S2497" s="15">
        <v>1</v>
      </c>
      <c r="T2497" s="15"/>
      <c r="U2497" s="15"/>
      <c r="V2497" s="15">
        <v>1</v>
      </c>
      <c r="W2497" s="15">
        <v>1</v>
      </c>
      <c r="X2497" s="15">
        <v>1</v>
      </c>
      <c r="Y2497" s="41">
        <v>1</v>
      </c>
      <c r="Z2497" s="41">
        <v>1</v>
      </c>
      <c r="AA2497" s="41"/>
      <c r="AB2497" s="15"/>
      <c r="AC2497" s="15"/>
      <c r="AD2497" s="15"/>
      <c r="AE2497" s="15"/>
      <c r="AF2497" s="15"/>
      <c r="AG2497" s="15"/>
      <c r="AH2497" s="15"/>
      <c r="AI2497" s="15"/>
      <c r="AJ2497" s="15"/>
      <c r="AK2497" s="15"/>
      <c r="AL2497" s="15"/>
      <c r="AM2497" s="15"/>
      <c r="AN2497" s="15"/>
      <c r="AO2497" s="15"/>
      <c r="AP2497" s="15"/>
      <c r="AQ2497" s="15"/>
      <c r="AR2497" s="15"/>
      <c r="AS2497" s="15"/>
      <c r="AT2497" s="15"/>
      <c r="AU2497" s="15"/>
      <c r="AV2497" s="15"/>
      <c r="AW2497" s="15"/>
      <c r="AX2497" s="82"/>
      <c r="AY2497" s="82"/>
      <c r="AZ2497" s="10">
        <v>1</v>
      </c>
      <c r="BA2497" t="s">
        <v>22</v>
      </c>
      <c r="BB2497" t="s">
        <v>23</v>
      </c>
      <c r="BD2497" s="39" t="str">
        <f t="shared" si="77"/>
        <v>01/284422402DTokopedia</v>
      </c>
    </row>
    <row r="2498" spans="2:59" ht="13.5" customHeight="1" x14ac:dyDescent="0.35">
      <c r="B2498" s="10" t="s">
        <v>17</v>
      </c>
      <c r="C2498" s="10" t="s">
        <v>2517</v>
      </c>
      <c r="D2498" s="10" t="s">
        <v>119</v>
      </c>
      <c r="E2498" s="10" t="s">
        <v>120</v>
      </c>
      <c r="F2498" s="10" t="s">
        <v>153</v>
      </c>
      <c r="G2498" s="137">
        <v>200706937</v>
      </c>
      <c r="H2498" s="10"/>
      <c r="I2498" s="10">
        <v>3014260220051</v>
      </c>
      <c r="J2498" s="10" t="s">
        <v>13351</v>
      </c>
      <c r="K2498" s="10" t="s">
        <v>4939</v>
      </c>
      <c r="L2498" s="98">
        <f>IFERROR(VLOOKUP($F2498&amp;$C2498,Sales!$J:$W,9,0),0)</f>
        <v>0</v>
      </c>
      <c r="M2498" s="98">
        <f>IFERROR(VLOOKUP($F2498&amp;$C2498,Sales!$J:$W,10,0),0)</f>
        <v>0</v>
      </c>
      <c r="N2498" s="98">
        <f>IFERROR(VLOOKUP($F2498&amp;$C2498,Sales!$J:$W,11,0),0)</f>
        <v>0</v>
      </c>
      <c r="O2498" s="98">
        <f>IFERROR(VLOOKUP($F2498&amp;$C2498,Sales!$J:$W,12,0),0)</f>
        <v>0</v>
      </c>
      <c r="P2498" s="98">
        <f>IFERROR(VLOOKUP($F2498&amp;$C2498,Sales!$J:$W,13,0),0)</f>
        <v>0</v>
      </c>
      <c r="Q2498" s="98">
        <f>IFERROR(VLOOKUP($F2498&amp;$C2498,Sales!$A:$H,7,0),0)</f>
        <v>0</v>
      </c>
      <c r="R2498" s="41" t="str">
        <f t="shared" si="76"/>
        <v>ERROR</v>
      </c>
      <c r="S2498" s="15"/>
      <c r="T2498" s="15"/>
      <c r="U2498" s="15"/>
      <c r="V2498" s="15"/>
      <c r="W2498" s="15"/>
      <c r="X2498" s="15"/>
      <c r="Y2498" s="41"/>
      <c r="Z2498" s="41"/>
      <c r="AA2498" s="41"/>
      <c r="AB2498" s="15"/>
      <c r="AC2498" s="15"/>
      <c r="AD2498" s="15"/>
      <c r="AE2498" s="15"/>
      <c r="AF2498" s="15"/>
      <c r="AG2498" s="15"/>
      <c r="AH2498" s="15"/>
      <c r="AI2498" s="15"/>
      <c r="AJ2498" s="15"/>
      <c r="AK2498" s="15"/>
      <c r="AL2498" s="15"/>
      <c r="AM2498" s="15"/>
      <c r="AN2498" s="15"/>
      <c r="AO2498" s="15"/>
      <c r="AP2498" s="15"/>
      <c r="AQ2498" s="15"/>
      <c r="AR2498" s="15"/>
      <c r="AS2498" s="15"/>
      <c r="AT2498" s="15"/>
      <c r="AU2498" s="15"/>
      <c r="AV2498" s="15"/>
      <c r="AW2498" s="15"/>
      <c r="AX2498" s="82"/>
      <c r="AY2498" s="82"/>
      <c r="AZ2498" s="10">
        <v>1</v>
      </c>
      <c r="BA2498" t="s">
        <v>22</v>
      </c>
      <c r="BB2498" t="s">
        <v>88</v>
      </c>
      <c r="BD2498" s="39" t="str">
        <f t="shared" si="77"/>
        <v>01/284422402ETokopedia</v>
      </c>
      <c r="BE2498" s="1">
        <v>44977</v>
      </c>
      <c r="BF2498" t="s">
        <v>14104</v>
      </c>
    </row>
    <row r="2499" spans="2:59" ht="13.5" customHeight="1" x14ac:dyDescent="0.35">
      <c r="B2499" s="10" t="s">
        <v>17</v>
      </c>
      <c r="C2499" s="10" t="s">
        <v>2517</v>
      </c>
      <c r="D2499" s="10" t="s">
        <v>119</v>
      </c>
      <c r="E2499" s="10" t="s">
        <v>120</v>
      </c>
      <c r="F2499" s="10" t="s">
        <v>794</v>
      </c>
      <c r="G2499" s="137">
        <v>176866642</v>
      </c>
      <c r="H2499" s="10"/>
      <c r="I2499" s="10">
        <v>47400247307</v>
      </c>
      <c r="J2499" s="10" t="s">
        <v>4941</v>
      </c>
      <c r="K2499" s="10" t="s">
        <v>4663</v>
      </c>
      <c r="L2499" s="98">
        <f>IFERROR(VLOOKUP($F2499&amp;$C2499,Sales!$J:$W,9,0),0)</f>
        <v>16051889.549549574</v>
      </c>
      <c r="M2499" s="98">
        <f>IFERROR(VLOOKUP($F2499&amp;$C2499,Sales!$J:$W,10,0),0)</f>
        <v>13630268.279279303</v>
      </c>
      <c r="N2499" s="98">
        <f>IFERROR(VLOOKUP($F2499&amp;$C2499,Sales!$J:$W,11,0),0)</f>
        <v>22451888.837837905</v>
      </c>
      <c r="O2499" s="98">
        <f>IFERROR(VLOOKUP($F2499&amp;$C2499,Sales!$J:$W,12,0),0)</f>
        <v>502.33333333333331</v>
      </c>
      <c r="P2499" s="98">
        <f>IFERROR(VLOOKUP($F2499&amp;$C2499,Sales!$J:$W,13,0),0)</f>
        <v>17378015.555555593</v>
      </c>
      <c r="Q2499" s="98">
        <f>IFERROR(VLOOKUP($F2499&amp;$C2499,Sales!$A:$H,7,0),0)</f>
        <v>69189.180180180178</v>
      </c>
      <c r="R2499" s="41">
        <f t="shared" si="76"/>
        <v>1</v>
      </c>
      <c r="S2499" s="15">
        <v>1</v>
      </c>
      <c r="T2499" s="15"/>
      <c r="U2499" s="15"/>
      <c r="V2499" s="15">
        <v>1</v>
      </c>
      <c r="W2499" s="15">
        <v>1</v>
      </c>
      <c r="X2499" s="15">
        <v>1</v>
      </c>
      <c r="Y2499" s="41">
        <v>1</v>
      </c>
      <c r="Z2499" s="41">
        <v>1</v>
      </c>
      <c r="AA2499" s="41"/>
      <c r="AB2499" s="15"/>
      <c r="AC2499" s="15"/>
      <c r="AD2499" s="15"/>
      <c r="AE2499" s="15"/>
      <c r="AF2499" s="15"/>
      <c r="AG2499" s="15"/>
      <c r="AH2499" s="15"/>
      <c r="AI2499" s="15"/>
      <c r="AJ2499" s="15"/>
      <c r="AK2499" s="15"/>
      <c r="AL2499" s="15"/>
      <c r="AM2499" s="15"/>
      <c r="AN2499" s="15"/>
      <c r="AO2499" s="15"/>
      <c r="AP2499" s="15"/>
      <c r="AQ2499" s="15"/>
      <c r="AR2499" s="15"/>
      <c r="AS2499" s="15"/>
      <c r="AT2499" s="15"/>
      <c r="AU2499" s="15"/>
      <c r="AV2499" s="15"/>
      <c r="AW2499" s="15"/>
      <c r="AX2499" s="82"/>
      <c r="AY2499" s="82"/>
      <c r="AZ2499" s="10">
        <v>1</v>
      </c>
      <c r="BA2499" t="s">
        <v>22</v>
      </c>
      <c r="BB2499" t="s">
        <v>23</v>
      </c>
      <c r="BD2499" s="39" t="str">
        <f t="shared" si="77"/>
        <v>01/284422402GTokopedia</v>
      </c>
    </row>
    <row r="2500" spans="2:59" ht="13.5" customHeight="1" x14ac:dyDescent="0.35">
      <c r="B2500" s="10" t="s">
        <v>17</v>
      </c>
      <c r="C2500" s="10" t="s">
        <v>2517</v>
      </c>
      <c r="D2500" s="10" t="s">
        <v>119</v>
      </c>
      <c r="E2500" s="10" t="s">
        <v>120</v>
      </c>
      <c r="F2500" s="10" t="s">
        <v>146</v>
      </c>
      <c r="G2500" s="137">
        <v>200706850</v>
      </c>
      <c r="H2500" s="10"/>
      <c r="I2500" s="10">
        <v>3014260214692</v>
      </c>
      <c r="J2500" s="10" t="s">
        <v>13352</v>
      </c>
      <c r="K2500" s="10" t="s">
        <v>4944</v>
      </c>
      <c r="L2500" s="98">
        <f>IFERROR(VLOOKUP($F2500&amp;$C2500,Sales!$J:$W,9,0),0)</f>
        <v>0</v>
      </c>
      <c r="M2500" s="98">
        <f>IFERROR(VLOOKUP($F2500&amp;$C2500,Sales!$J:$W,10,0),0)</f>
        <v>0</v>
      </c>
      <c r="N2500" s="98">
        <f>IFERROR(VLOOKUP($F2500&amp;$C2500,Sales!$J:$W,11,0),0)</f>
        <v>0</v>
      </c>
      <c r="O2500" s="98">
        <f>IFERROR(VLOOKUP($F2500&amp;$C2500,Sales!$J:$W,12,0),0)</f>
        <v>0</v>
      </c>
      <c r="P2500" s="98">
        <f>IFERROR(VLOOKUP($F2500&amp;$C2500,Sales!$J:$W,13,0),0)</f>
        <v>0</v>
      </c>
      <c r="Q2500" s="98">
        <f>IFERROR(VLOOKUP($F2500&amp;$C2500,Sales!$A:$H,7,0),0)</f>
        <v>0</v>
      </c>
      <c r="R2500" s="41" t="str">
        <f t="shared" ref="R2500:R2563" si="78">IFERROR(AVERAGE($S2500:$AW2500),"ERROR")</f>
        <v>ERROR</v>
      </c>
      <c r="S2500" s="15"/>
      <c r="T2500" s="15"/>
      <c r="U2500" s="15"/>
      <c r="V2500" s="15"/>
      <c r="W2500" s="15"/>
      <c r="X2500" s="15"/>
      <c r="Y2500" s="41"/>
      <c r="Z2500" s="41"/>
      <c r="AA2500" s="41"/>
      <c r="AB2500" s="15"/>
      <c r="AC2500" s="15"/>
      <c r="AD2500" s="15"/>
      <c r="AE2500" s="15"/>
      <c r="AF2500" s="15"/>
      <c r="AG2500" s="15"/>
      <c r="AH2500" s="15"/>
      <c r="AI2500" s="15"/>
      <c r="AJ2500" s="15"/>
      <c r="AK2500" s="15"/>
      <c r="AL2500" s="15"/>
      <c r="AM2500" s="15"/>
      <c r="AN2500" s="15"/>
      <c r="AO2500" s="15"/>
      <c r="AP2500" s="15"/>
      <c r="AQ2500" s="15"/>
      <c r="AR2500" s="15"/>
      <c r="AS2500" s="15"/>
      <c r="AT2500" s="15"/>
      <c r="AU2500" s="15"/>
      <c r="AV2500" s="15"/>
      <c r="AW2500" s="15"/>
      <c r="AX2500" s="15"/>
      <c r="AY2500" s="15"/>
      <c r="AZ2500" s="10">
        <v>1</v>
      </c>
      <c r="BA2500" t="s">
        <v>22</v>
      </c>
      <c r="BB2500" t="s">
        <v>88</v>
      </c>
      <c r="BD2500" s="39" t="str">
        <f t="shared" ref="BD2500:BD2563" si="79">F2500&amp;C2500</f>
        <v>01/284422402HTokopedia</v>
      </c>
      <c r="BE2500" t="s">
        <v>13432</v>
      </c>
      <c r="BF2500" t="s">
        <v>13433</v>
      </c>
    </row>
    <row r="2501" spans="2:59" ht="13.5" customHeight="1" x14ac:dyDescent="0.35">
      <c r="B2501" s="10" t="s">
        <v>17</v>
      </c>
      <c r="C2501" s="10" t="s">
        <v>2517</v>
      </c>
      <c r="D2501" s="10" t="s">
        <v>294</v>
      </c>
      <c r="E2501" s="10" t="s">
        <v>295</v>
      </c>
      <c r="F2501" s="10" t="s">
        <v>387</v>
      </c>
      <c r="G2501" s="137">
        <v>765349418</v>
      </c>
      <c r="H2501" s="10"/>
      <c r="I2501" s="10">
        <v>4902430875592</v>
      </c>
      <c r="J2501" s="10" t="s">
        <v>7421</v>
      </c>
      <c r="K2501" s="10" t="s">
        <v>1179</v>
      </c>
      <c r="L2501" s="98">
        <f>IFERROR(VLOOKUP($F2501&amp;$C2501,Sales!$J:$W,9,0),0)</f>
        <v>0</v>
      </c>
      <c r="M2501" s="98">
        <f>IFERROR(VLOOKUP($F2501&amp;$C2501,Sales!$J:$W,10,0),0)</f>
        <v>0</v>
      </c>
      <c r="N2501" s="98">
        <f>IFERROR(VLOOKUP($F2501&amp;$C2501,Sales!$J:$W,11,0),0)</f>
        <v>0</v>
      </c>
      <c r="O2501" s="98">
        <f>IFERROR(VLOOKUP($F2501&amp;$C2501,Sales!$J:$W,12,0),0)</f>
        <v>0</v>
      </c>
      <c r="P2501" s="98">
        <f>IFERROR(VLOOKUP($F2501&amp;$C2501,Sales!$J:$W,13,0),0)</f>
        <v>0</v>
      </c>
      <c r="Q2501" s="98">
        <f>IFERROR(VLOOKUP($F2501&amp;$C2501,Sales!$A:$H,7,0),0)</f>
        <v>0</v>
      </c>
      <c r="R2501" s="41" t="str">
        <f t="shared" si="78"/>
        <v>ERROR</v>
      </c>
      <c r="S2501" s="15"/>
      <c r="T2501" s="15"/>
      <c r="U2501" s="15"/>
      <c r="V2501" s="15"/>
      <c r="W2501" s="15"/>
      <c r="X2501" s="15"/>
      <c r="Y2501" s="41"/>
      <c r="Z2501" s="41"/>
      <c r="AA2501" s="41"/>
      <c r="AB2501" s="15"/>
      <c r="AC2501" s="15"/>
      <c r="AD2501" s="15"/>
      <c r="AE2501" s="15"/>
      <c r="AF2501" s="15"/>
      <c r="AG2501" s="15"/>
      <c r="AH2501" s="15"/>
      <c r="AI2501" s="15"/>
      <c r="AJ2501" s="15"/>
      <c r="AK2501" s="15"/>
      <c r="AL2501" s="15"/>
      <c r="AM2501" s="15"/>
      <c r="AN2501" s="15"/>
      <c r="AO2501" s="15"/>
      <c r="AP2501" s="15"/>
      <c r="AQ2501" s="15"/>
      <c r="AR2501" s="15"/>
      <c r="AS2501" s="15"/>
      <c r="AT2501" s="15"/>
      <c r="AU2501" s="15"/>
      <c r="AV2501" s="15"/>
      <c r="AW2501" s="15"/>
      <c r="AX2501" s="15"/>
      <c r="AY2501" s="15"/>
      <c r="AZ2501" s="10">
        <v>1</v>
      </c>
      <c r="BA2501" t="s">
        <v>22</v>
      </c>
      <c r="BB2501" t="s">
        <v>88</v>
      </c>
      <c r="BD2501" s="39" t="str">
        <f t="shared" si="79"/>
        <v>01/294823701HTokopedia</v>
      </c>
    </row>
    <row r="2502" spans="2:59" ht="13.5" customHeight="1" x14ac:dyDescent="0.35">
      <c r="B2502" s="10" t="s">
        <v>17</v>
      </c>
      <c r="C2502" s="10" t="s">
        <v>2517</v>
      </c>
      <c r="D2502" s="10" t="s">
        <v>294</v>
      </c>
      <c r="E2502" s="10" t="s">
        <v>295</v>
      </c>
      <c r="F2502" s="10" t="s">
        <v>381</v>
      </c>
      <c r="G2502" s="137">
        <v>765231203</v>
      </c>
      <c r="H2502" s="10"/>
      <c r="I2502" s="10">
        <v>4902430875516</v>
      </c>
      <c r="J2502" s="10" t="s">
        <v>7422</v>
      </c>
      <c r="K2502" s="10" t="s">
        <v>1177</v>
      </c>
      <c r="L2502" s="98">
        <f>IFERROR(VLOOKUP($F2502&amp;$C2502,Sales!$J:$W,9,0),0)</f>
        <v>0</v>
      </c>
      <c r="M2502" s="98">
        <f>IFERROR(VLOOKUP($F2502&amp;$C2502,Sales!$J:$W,10,0),0)</f>
        <v>0</v>
      </c>
      <c r="N2502" s="98">
        <f>IFERROR(VLOOKUP($F2502&amp;$C2502,Sales!$J:$W,11,0),0)</f>
        <v>0</v>
      </c>
      <c r="O2502" s="98">
        <f>IFERROR(VLOOKUP($F2502&amp;$C2502,Sales!$J:$W,12,0),0)</f>
        <v>0</v>
      </c>
      <c r="P2502" s="98">
        <f>IFERROR(VLOOKUP($F2502&amp;$C2502,Sales!$J:$W,13,0),0)</f>
        <v>0</v>
      </c>
      <c r="Q2502" s="98">
        <f>IFERROR(VLOOKUP($F2502&amp;$C2502,Sales!$A:$H,7,0),0)</f>
        <v>0</v>
      </c>
      <c r="R2502" s="41" t="str">
        <f t="shared" si="78"/>
        <v>ERROR</v>
      </c>
      <c r="S2502" s="15"/>
      <c r="T2502" s="15"/>
      <c r="U2502" s="15"/>
      <c r="V2502" s="15"/>
      <c r="W2502" s="15"/>
      <c r="X2502" s="15"/>
      <c r="Y2502" s="41"/>
      <c r="Z2502" s="41"/>
      <c r="AA2502" s="41"/>
      <c r="AB2502" s="15"/>
      <c r="AC2502" s="15"/>
      <c r="AD2502" s="15"/>
      <c r="AE2502" s="15"/>
      <c r="AF2502" s="15"/>
      <c r="AG2502" s="15"/>
      <c r="AH2502" s="15"/>
      <c r="AI2502" s="15"/>
      <c r="AJ2502" s="15"/>
      <c r="AK2502" s="15"/>
      <c r="AL2502" s="15"/>
      <c r="AM2502" s="15"/>
      <c r="AN2502" s="15"/>
      <c r="AO2502" s="15"/>
      <c r="AP2502" s="15"/>
      <c r="AQ2502" s="15"/>
      <c r="AR2502" s="15"/>
      <c r="AS2502" s="15"/>
      <c r="AT2502" s="15"/>
      <c r="AU2502" s="15"/>
      <c r="AV2502" s="15"/>
      <c r="AW2502" s="15"/>
      <c r="AX2502" s="15"/>
      <c r="AY2502" s="15"/>
      <c r="AZ2502" s="10">
        <v>1</v>
      </c>
      <c r="BA2502" t="s">
        <v>22</v>
      </c>
      <c r="BB2502" t="s">
        <v>88</v>
      </c>
      <c r="BD2502" s="39" t="str">
        <f t="shared" si="79"/>
        <v>01/294823701ITokopedia</v>
      </c>
      <c r="BE2502" t="s">
        <v>13473</v>
      </c>
      <c r="BF2502" t="s">
        <v>13433</v>
      </c>
    </row>
    <row r="2503" spans="2:59" ht="13.5" customHeight="1" x14ac:dyDescent="0.35">
      <c r="B2503" s="10" t="s">
        <v>17</v>
      </c>
      <c r="C2503" s="10" t="s">
        <v>2517</v>
      </c>
      <c r="D2503" s="10" t="s">
        <v>294</v>
      </c>
      <c r="E2503" s="10" t="s">
        <v>295</v>
      </c>
      <c r="F2503" s="10" t="s">
        <v>384</v>
      </c>
      <c r="G2503" s="137">
        <v>756643116</v>
      </c>
      <c r="H2503" s="10"/>
      <c r="I2503" s="10">
        <v>4902430875554</v>
      </c>
      <c r="J2503" t="s">
        <v>13587</v>
      </c>
      <c r="K2503" s="10" t="s">
        <v>1178</v>
      </c>
      <c r="L2503" s="98">
        <f>IFERROR(VLOOKUP($F2503&amp;$C2503,Sales!$J:$W,9,0),0)</f>
        <v>0</v>
      </c>
      <c r="M2503" s="98">
        <f>IFERROR(VLOOKUP($F2503&amp;$C2503,Sales!$J:$W,10,0),0)</f>
        <v>0</v>
      </c>
      <c r="N2503" s="98">
        <f>IFERROR(VLOOKUP($F2503&amp;$C2503,Sales!$J:$W,11,0),0)</f>
        <v>0</v>
      </c>
      <c r="O2503" s="98">
        <f>IFERROR(VLOOKUP($F2503&amp;$C2503,Sales!$J:$W,12,0),0)</f>
        <v>0</v>
      </c>
      <c r="P2503" s="98">
        <f>IFERROR(VLOOKUP($F2503&amp;$C2503,Sales!$J:$W,13,0),0)</f>
        <v>0</v>
      </c>
      <c r="Q2503" s="98">
        <f>IFERROR(VLOOKUP($F2503&amp;$C2503,Sales!$A:$H,7,0),0)</f>
        <v>0</v>
      </c>
      <c r="R2503" s="41" t="str">
        <f t="shared" si="78"/>
        <v>ERROR</v>
      </c>
      <c r="S2503" s="15"/>
      <c r="T2503" s="15"/>
      <c r="U2503" s="15"/>
      <c r="V2503" s="15"/>
      <c r="W2503" s="15"/>
      <c r="X2503" s="15"/>
      <c r="Y2503" s="41"/>
      <c r="Z2503" s="41"/>
      <c r="AA2503" s="41"/>
      <c r="AB2503" s="15"/>
      <c r="AC2503" s="15"/>
      <c r="AD2503" s="15"/>
      <c r="AE2503" s="15"/>
      <c r="AF2503" s="15"/>
      <c r="AG2503" s="15"/>
      <c r="AH2503" s="15"/>
      <c r="AI2503" s="15"/>
      <c r="AJ2503" s="15"/>
      <c r="AK2503" s="15"/>
      <c r="AL2503" s="15"/>
      <c r="AM2503" s="15"/>
      <c r="AN2503" s="15"/>
      <c r="AO2503" s="15"/>
      <c r="AP2503" s="15"/>
      <c r="AQ2503" s="15"/>
      <c r="AR2503" s="15"/>
      <c r="AS2503" s="15"/>
      <c r="AT2503" s="15"/>
      <c r="AU2503" s="15"/>
      <c r="AV2503" s="15"/>
      <c r="AW2503" s="15"/>
      <c r="AX2503" s="82"/>
      <c r="AY2503" s="82"/>
      <c r="AZ2503" s="10">
        <v>1</v>
      </c>
      <c r="BA2503" t="s">
        <v>22</v>
      </c>
      <c r="BB2503" t="s">
        <v>88</v>
      </c>
      <c r="BD2503" s="39" t="str">
        <f t="shared" si="79"/>
        <v>01/294823701JTokopedia</v>
      </c>
      <c r="BE2503" s="1">
        <v>44936</v>
      </c>
      <c r="BF2503" t="s">
        <v>14733</v>
      </c>
    </row>
    <row r="2504" spans="2:59" ht="13.5" customHeight="1" x14ac:dyDescent="0.35">
      <c r="B2504" s="10" t="s">
        <v>17</v>
      </c>
      <c r="C2504" s="10" t="s">
        <v>2517</v>
      </c>
      <c r="D2504" s="10" t="s">
        <v>294</v>
      </c>
      <c r="E2504" s="10" t="s">
        <v>295</v>
      </c>
      <c r="F2504" s="10" t="s">
        <v>372</v>
      </c>
      <c r="G2504" s="137">
        <v>176865351</v>
      </c>
      <c r="H2504" s="10"/>
      <c r="I2504" s="10">
        <v>4902430359818</v>
      </c>
      <c r="J2504" t="s">
        <v>4945</v>
      </c>
      <c r="K2504" s="10" t="s">
        <v>2581</v>
      </c>
      <c r="L2504" s="98">
        <f>IFERROR(VLOOKUP($F2504&amp;$C2504,Sales!$J:$W,9,0),0)</f>
        <v>5049999.9999999991</v>
      </c>
      <c r="M2504" s="98">
        <f>IFERROR(VLOOKUP($F2504&amp;$C2504,Sales!$J:$W,10,0),0)</f>
        <v>2729729.7297297297</v>
      </c>
      <c r="N2504" s="98">
        <f>IFERROR(VLOOKUP($F2504&amp;$C2504,Sales!$J:$W,11,0),0)</f>
        <v>3275675.6756756757</v>
      </c>
      <c r="O2504" s="98">
        <f>IFERROR(VLOOKUP($F2504&amp;$C2504,Sales!$J:$W,12,0),0)</f>
        <v>27</v>
      </c>
      <c r="P2504" s="98">
        <f>IFERROR(VLOOKUP($F2504&amp;$C2504,Sales!$J:$W,13,0),0)</f>
        <v>3685135.1351351347</v>
      </c>
      <c r="Q2504" s="98">
        <f>IFERROR(VLOOKUP($F2504&amp;$C2504,Sales!$A:$H,7,0),0)</f>
        <v>0</v>
      </c>
      <c r="R2504" s="41">
        <f t="shared" si="78"/>
        <v>1</v>
      </c>
      <c r="S2504" s="15">
        <v>1</v>
      </c>
      <c r="T2504" s="15"/>
      <c r="U2504" s="15"/>
      <c r="V2504" s="15">
        <v>1</v>
      </c>
      <c r="W2504" s="15">
        <v>1</v>
      </c>
      <c r="X2504" s="15">
        <v>1</v>
      </c>
      <c r="Y2504" s="41">
        <v>1</v>
      </c>
      <c r="Z2504" s="41">
        <v>1</v>
      </c>
      <c r="AA2504" s="41"/>
      <c r="AB2504" s="15"/>
      <c r="AC2504" s="15"/>
      <c r="AD2504" s="15"/>
      <c r="AE2504" s="15"/>
      <c r="AF2504" s="15"/>
      <c r="AG2504" s="15"/>
      <c r="AH2504" s="15"/>
      <c r="AI2504" s="15"/>
      <c r="AJ2504" s="15"/>
      <c r="AK2504" s="15"/>
      <c r="AL2504" s="15"/>
      <c r="AM2504" s="15"/>
      <c r="AN2504" s="15"/>
      <c r="AO2504" s="15"/>
      <c r="AP2504" s="15"/>
      <c r="AQ2504" s="15"/>
      <c r="AR2504" s="15"/>
      <c r="AS2504" s="15"/>
      <c r="AT2504" s="15"/>
      <c r="AU2504" s="15"/>
      <c r="AV2504" s="15"/>
      <c r="AW2504" s="15"/>
      <c r="AX2504" s="82"/>
      <c r="AY2504" s="82"/>
      <c r="AZ2504" s="10">
        <v>1</v>
      </c>
      <c r="BA2504" t="s">
        <v>22</v>
      </c>
      <c r="BB2504" t="s">
        <v>23</v>
      </c>
      <c r="BD2504" s="39" t="str">
        <f t="shared" si="79"/>
        <v>01/294825205ITokopedia</v>
      </c>
    </row>
    <row r="2505" spans="2:59" ht="13.5" customHeight="1" x14ac:dyDescent="0.35">
      <c r="B2505" s="10" t="s">
        <v>17</v>
      </c>
      <c r="C2505" s="10" t="s">
        <v>2517</v>
      </c>
      <c r="D2505" s="10" t="s">
        <v>294</v>
      </c>
      <c r="E2505" s="10" t="s">
        <v>295</v>
      </c>
      <c r="F2505" s="10" t="s">
        <v>321</v>
      </c>
      <c r="G2505" s="137">
        <v>176865837</v>
      </c>
      <c r="H2505" s="10"/>
      <c r="I2505" s="10">
        <v>4902430188937</v>
      </c>
      <c r="J2505" t="s">
        <v>4946</v>
      </c>
      <c r="K2505" s="10" t="s">
        <v>4947</v>
      </c>
      <c r="L2505" s="98">
        <f>IFERROR(VLOOKUP($F2505&amp;$C2505,Sales!$J:$W,9,0),0)</f>
        <v>6483243.2432432445</v>
      </c>
      <c r="M2505" s="98">
        <f>IFERROR(VLOOKUP($F2505&amp;$C2505,Sales!$J:$W,10,0),0)</f>
        <v>8824414.4144144189</v>
      </c>
      <c r="N2505" s="98">
        <f>IFERROR(VLOOKUP($F2505&amp;$C2505,Sales!$J:$W,11,0),0)</f>
        <v>10985495.495495504</v>
      </c>
      <c r="O2505" s="98">
        <f>IFERROR(VLOOKUP($F2505&amp;$C2505,Sales!$J:$W,12,0),0)</f>
        <v>48.666666666666664</v>
      </c>
      <c r="P2505" s="98">
        <f>IFERROR(VLOOKUP($F2505&amp;$C2505,Sales!$J:$W,13,0),0)</f>
        <v>8764384.3843843881</v>
      </c>
      <c r="Q2505" s="98">
        <f>IFERROR(VLOOKUP($F2505&amp;$C2505,Sales!$A:$H,7,0),0)</f>
        <v>0</v>
      </c>
      <c r="R2505" s="41">
        <f t="shared" si="78"/>
        <v>1</v>
      </c>
      <c r="S2505" s="15">
        <v>1</v>
      </c>
      <c r="T2505" s="15"/>
      <c r="U2505" s="15"/>
      <c r="V2505" s="15">
        <v>1</v>
      </c>
      <c r="W2505" s="15">
        <v>1</v>
      </c>
      <c r="X2505" s="15">
        <v>1</v>
      </c>
      <c r="Y2505" s="41">
        <v>1</v>
      </c>
      <c r="Z2505" s="41">
        <v>1</v>
      </c>
      <c r="AA2505" s="41"/>
      <c r="AB2505" s="15"/>
      <c r="AC2505" s="15"/>
      <c r="AD2505" s="15"/>
      <c r="AE2505" s="15"/>
      <c r="AF2505" s="15"/>
      <c r="AG2505" s="15"/>
      <c r="AH2505" s="15"/>
      <c r="AI2505" s="15"/>
      <c r="AJ2505" s="15"/>
      <c r="AK2505" s="15"/>
      <c r="AL2505" s="15"/>
      <c r="AM2505" s="15"/>
      <c r="AN2505" s="15"/>
      <c r="AO2505" s="15"/>
      <c r="AP2505" s="15"/>
      <c r="AQ2505" s="15"/>
      <c r="AR2505" s="15"/>
      <c r="AS2505" s="15"/>
      <c r="AT2505" s="15"/>
      <c r="AU2505" s="15"/>
      <c r="AV2505" s="15"/>
      <c r="AW2505" s="15"/>
      <c r="AX2505" s="82"/>
      <c r="AY2505" s="82"/>
      <c r="AZ2505" s="10">
        <v>1</v>
      </c>
      <c r="BA2505" t="s">
        <v>13952</v>
      </c>
      <c r="BB2505" t="s">
        <v>23</v>
      </c>
      <c r="BD2505" s="39" t="str">
        <f t="shared" si="79"/>
        <v>01/294825206BTokopedia</v>
      </c>
    </row>
    <row r="2506" spans="2:59" ht="13.5" customHeight="1" x14ac:dyDescent="0.35">
      <c r="B2506" s="10" t="s">
        <v>17</v>
      </c>
      <c r="C2506" s="10" t="s">
        <v>2517</v>
      </c>
      <c r="D2506" s="10" t="s">
        <v>294</v>
      </c>
      <c r="E2506" s="10" t="s">
        <v>295</v>
      </c>
      <c r="F2506" s="10" t="s">
        <v>1143</v>
      </c>
      <c r="G2506" s="137">
        <v>176865820</v>
      </c>
      <c r="H2506" s="10"/>
      <c r="I2506" s="10">
        <v>4902430188951</v>
      </c>
      <c r="J2506" t="s">
        <v>4948</v>
      </c>
      <c r="K2506" s="10" t="s">
        <v>4149</v>
      </c>
      <c r="L2506" s="98">
        <f>IFERROR(VLOOKUP($F2506&amp;$C2506,Sales!$J:$W,9,0),0)</f>
        <v>5762882.8828828847</v>
      </c>
      <c r="M2506" s="98">
        <f>IFERROR(VLOOKUP($F2506&amp;$C2506,Sales!$J:$W,10,0),0)</f>
        <v>3421711.7117117108</v>
      </c>
      <c r="N2506" s="98">
        <f>IFERROR(VLOOKUP($F2506&amp;$C2506,Sales!$J:$W,11,0),0)</f>
        <v>3781891.8918918911</v>
      </c>
      <c r="O2506" s="98">
        <f>IFERROR(VLOOKUP($F2506&amp;$C2506,Sales!$J:$W,12,0),0)</f>
        <v>24</v>
      </c>
      <c r="P2506" s="98">
        <f>IFERROR(VLOOKUP($F2506&amp;$C2506,Sales!$J:$W,13,0),0)</f>
        <v>4322162.1621621624</v>
      </c>
      <c r="Q2506" s="98">
        <f>IFERROR(VLOOKUP($F2506&amp;$C2506,Sales!$A:$H,7,0),0)</f>
        <v>0</v>
      </c>
      <c r="R2506" s="41">
        <f t="shared" si="78"/>
        <v>1</v>
      </c>
      <c r="S2506" s="15">
        <v>1</v>
      </c>
      <c r="T2506" s="15"/>
      <c r="U2506" s="15"/>
      <c r="V2506" s="15">
        <v>1</v>
      </c>
      <c r="W2506" s="15">
        <v>1</v>
      </c>
      <c r="X2506" s="15">
        <v>1</v>
      </c>
      <c r="Y2506" s="41">
        <v>1</v>
      </c>
      <c r="Z2506" s="41">
        <v>1</v>
      </c>
      <c r="AA2506" s="41"/>
      <c r="AB2506" s="15"/>
      <c r="AC2506" s="15"/>
      <c r="AD2506" s="15"/>
      <c r="AE2506" s="15"/>
      <c r="AF2506" s="15"/>
      <c r="AG2506" s="15"/>
      <c r="AH2506" s="15"/>
      <c r="AI2506" s="15"/>
      <c r="AJ2506" s="15"/>
      <c r="AK2506" s="15"/>
      <c r="AL2506" s="15"/>
      <c r="AM2506" s="15"/>
      <c r="AN2506" s="15"/>
      <c r="AO2506" s="15"/>
      <c r="AP2506" s="15"/>
      <c r="AQ2506" s="15"/>
      <c r="AR2506" s="15"/>
      <c r="AS2506" s="15"/>
      <c r="AT2506" s="15"/>
      <c r="AU2506" s="15"/>
      <c r="AV2506" s="15"/>
      <c r="AW2506" s="15"/>
      <c r="AX2506" s="82"/>
      <c r="AY2506" s="82"/>
      <c r="AZ2506" s="10">
        <v>1</v>
      </c>
      <c r="BA2506" t="s">
        <v>22</v>
      </c>
      <c r="BB2506" t="s">
        <v>23</v>
      </c>
      <c r="BD2506" s="39" t="str">
        <f t="shared" si="79"/>
        <v>01/294825206CTokopedia</v>
      </c>
    </row>
    <row r="2507" spans="2:59" ht="13.5" customHeight="1" x14ac:dyDescent="0.35">
      <c r="B2507" s="10" t="s">
        <v>17</v>
      </c>
      <c r="C2507" s="10" t="s">
        <v>2517</v>
      </c>
      <c r="D2507" s="10" t="s">
        <v>294</v>
      </c>
      <c r="E2507" s="10" t="s">
        <v>295</v>
      </c>
      <c r="F2507" s="10" t="s">
        <v>795</v>
      </c>
      <c r="G2507" s="137">
        <v>176865918</v>
      </c>
      <c r="H2507" s="10"/>
      <c r="I2507" s="10">
        <v>4902430208093</v>
      </c>
      <c r="J2507" t="s">
        <v>14013</v>
      </c>
      <c r="K2507" s="10" t="s">
        <v>2580</v>
      </c>
      <c r="L2507" s="98">
        <f>IFERROR(VLOOKUP($F2507&amp;$C2507,Sales!$J:$W,9,0),0)</f>
        <v>15129729.729729749</v>
      </c>
      <c r="M2507" s="98">
        <f>IFERROR(VLOOKUP($F2507&amp;$C2507,Sales!$J:$W,10,0),0)</f>
        <v>11821621.621621639</v>
      </c>
      <c r="N2507" s="98">
        <f>IFERROR(VLOOKUP($F2507&amp;$C2507,Sales!$J:$W,11,0),0)</f>
        <v>13475675.675675703</v>
      </c>
      <c r="O2507" s="98">
        <f>IFERROR(VLOOKUP($F2507&amp;$C2507,Sales!$J:$W,12,0),0)</f>
        <v>277</v>
      </c>
      <c r="P2507" s="98">
        <f>IFERROR(VLOOKUP($F2507&amp;$C2507,Sales!$J:$W,13,0),0)</f>
        <v>13475675.675675698</v>
      </c>
      <c r="Q2507" s="98">
        <f>IFERROR(VLOOKUP($F2507&amp;$C2507,Sales!$A:$H,7,0),0)</f>
        <v>0</v>
      </c>
      <c r="R2507" s="41">
        <f t="shared" si="78"/>
        <v>1</v>
      </c>
      <c r="S2507" s="15">
        <v>1</v>
      </c>
      <c r="T2507" s="15"/>
      <c r="U2507" s="15"/>
      <c r="V2507" s="15">
        <v>1</v>
      </c>
      <c r="W2507" s="15">
        <v>1</v>
      </c>
      <c r="X2507" s="15">
        <v>1</v>
      </c>
      <c r="Y2507" s="41">
        <v>1</v>
      </c>
      <c r="Z2507" s="41">
        <v>1</v>
      </c>
      <c r="AA2507" s="41"/>
      <c r="AB2507" s="15"/>
      <c r="AC2507" s="15"/>
      <c r="AD2507" s="15"/>
      <c r="AE2507" s="15"/>
      <c r="AF2507" s="15"/>
      <c r="AG2507" s="15"/>
      <c r="AH2507" s="15"/>
      <c r="AI2507" s="15"/>
      <c r="AJ2507" s="15"/>
      <c r="AK2507" s="15"/>
      <c r="AL2507" s="15"/>
      <c r="AM2507" s="15"/>
      <c r="AN2507" s="15"/>
      <c r="AO2507" s="15"/>
      <c r="AP2507" s="15"/>
      <c r="AQ2507" s="15"/>
      <c r="AR2507" s="15"/>
      <c r="AS2507" s="15"/>
      <c r="AT2507" s="15"/>
      <c r="AU2507" s="15"/>
      <c r="AV2507" s="15"/>
      <c r="AW2507" s="15"/>
      <c r="AX2507" s="82"/>
      <c r="AY2507" s="82"/>
      <c r="AZ2507" s="10">
        <v>1</v>
      </c>
      <c r="BA2507" t="s">
        <v>13952</v>
      </c>
      <c r="BB2507" t="s">
        <v>23</v>
      </c>
      <c r="BD2507" s="39" t="str">
        <f t="shared" si="79"/>
        <v>01/294825206DTokopedia</v>
      </c>
    </row>
    <row r="2508" spans="2:59" ht="13.5" customHeight="1" x14ac:dyDescent="0.35">
      <c r="B2508" s="10" t="s">
        <v>17</v>
      </c>
      <c r="C2508" s="10" t="s">
        <v>2517</v>
      </c>
      <c r="D2508" s="10" t="s">
        <v>294</v>
      </c>
      <c r="E2508" s="10" t="s">
        <v>295</v>
      </c>
      <c r="F2508" s="10" t="s">
        <v>313</v>
      </c>
      <c r="G2508" s="137">
        <v>176865848</v>
      </c>
      <c r="H2508" s="10"/>
      <c r="I2508" s="10">
        <v>4902430231862</v>
      </c>
      <c r="J2508" t="s">
        <v>13588</v>
      </c>
      <c r="K2508" s="10" t="s">
        <v>7423</v>
      </c>
      <c r="L2508" s="98">
        <f>IFERROR(VLOOKUP($F2508&amp;$C2508,Sales!$J:$W,9,0),0)</f>
        <v>8644324.3243243266</v>
      </c>
      <c r="M2508" s="98">
        <f>IFERROR(VLOOKUP($F2508&amp;$C2508,Sales!$J:$W,10,0),0)</f>
        <v>8824414.4144144189</v>
      </c>
      <c r="N2508" s="98">
        <f>IFERROR(VLOOKUP($F2508&amp;$C2508,Sales!$J:$W,11,0),0)</f>
        <v>13326666.666666677</v>
      </c>
      <c r="O2508" s="98">
        <f>IFERROR(VLOOKUP($F2508&amp;$C2508,Sales!$J:$W,12,0),0)</f>
        <v>57</v>
      </c>
      <c r="P2508" s="98">
        <f>IFERROR(VLOOKUP($F2508&amp;$C2508,Sales!$J:$W,13,0),0)</f>
        <v>10265135.135135142</v>
      </c>
      <c r="Q2508" s="98">
        <f>IFERROR(VLOOKUP($F2508&amp;$C2508,Sales!$A:$H,7,0),0)</f>
        <v>360180.18018018018</v>
      </c>
      <c r="R2508" s="41">
        <f t="shared" si="78"/>
        <v>1</v>
      </c>
      <c r="S2508" s="15">
        <v>1</v>
      </c>
      <c r="T2508" s="15"/>
      <c r="U2508" s="15"/>
      <c r="V2508" s="15">
        <v>1</v>
      </c>
      <c r="W2508" s="15">
        <v>1</v>
      </c>
      <c r="X2508" s="15">
        <v>1</v>
      </c>
      <c r="Y2508" s="41">
        <v>1</v>
      </c>
      <c r="Z2508" s="41">
        <v>1</v>
      </c>
      <c r="AA2508" s="41"/>
      <c r="AB2508" s="15"/>
      <c r="AC2508" s="15"/>
      <c r="AD2508" s="15"/>
      <c r="AE2508" s="15"/>
      <c r="AF2508" s="15"/>
      <c r="AG2508" s="15"/>
      <c r="AH2508" s="15"/>
      <c r="AI2508" s="15"/>
      <c r="AJ2508" s="15"/>
      <c r="AK2508" s="15"/>
      <c r="AL2508" s="15"/>
      <c r="AM2508" s="15"/>
      <c r="AN2508" s="15"/>
      <c r="AO2508" s="15"/>
      <c r="AP2508" s="15"/>
      <c r="AQ2508" s="15"/>
      <c r="AR2508" s="15"/>
      <c r="AS2508" s="15"/>
      <c r="AT2508" s="15"/>
      <c r="AU2508" s="15"/>
      <c r="AV2508" s="15"/>
      <c r="AW2508" s="15"/>
      <c r="AX2508" s="82"/>
      <c r="AY2508" s="82"/>
      <c r="AZ2508" s="10">
        <v>1</v>
      </c>
      <c r="BA2508" t="s">
        <v>13952</v>
      </c>
      <c r="BB2508" t="s">
        <v>23</v>
      </c>
      <c r="BD2508" s="39" t="str">
        <f t="shared" si="79"/>
        <v>01/294825206ETokopedia</v>
      </c>
    </row>
    <row r="2509" spans="2:59" ht="13.5" customHeight="1" x14ac:dyDescent="0.35">
      <c r="B2509" s="10" t="s">
        <v>17</v>
      </c>
      <c r="C2509" s="10" t="s">
        <v>2517</v>
      </c>
      <c r="D2509" s="10" t="s">
        <v>294</v>
      </c>
      <c r="E2509" s="10" t="s">
        <v>295</v>
      </c>
      <c r="F2509" s="10" t="s">
        <v>347</v>
      </c>
      <c r="G2509" s="137">
        <v>176865892</v>
      </c>
      <c r="H2509" s="10"/>
      <c r="I2509" s="10">
        <v>4902430242875</v>
      </c>
      <c r="J2509" t="s">
        <v>13589</v>
      </c>
      <c r="K2509" s="10" t="s">
        <v>13590</v>
      </c>
      <c r="L2509" s="98">
        <f>IFERROR(VLOOKUP($F2509&amp;$C2509,Sales!$J:$W,9,0),0)</f>
        <v>29792882.882882927</v>
      </c>
      <c r="M2509" s="98">
        <f>IFERROR(VLOOKUP($F2509&amp;$C2509,Sales!$J:$W,10,0),0)</f>
        <v>40057657.657657743</v>
      </c>
      <c r="N2509" s="98">
        <f>IFERROR(VLOOKUP($F2509&amp;$C2509,Sales!$J:$W,11,0),0)</f>
        <v>55580000.000000171</v>
      </c>
      <c r="O2509" s="98">
        <f>IFERROR(VLOOKUP($F2509&amp;$C2509,Sales!$J:$W,12,0),0)</f>
        <v>167</v>
      </c>
      <c r="P2509" s="98">
        <f>IFERROR(VLOOKUP($F2509&amp;$C2509,Sales!$J:$W,13,0),0)</f>
        <v>41810180.180180281</v>
      </c>
      <c r="Q2509" s="98">
        <f>IFERROR(VLOOKUP($F2509&amp;$C2509,Sales!$A:$H,7,0),0)</f>
        <v>751081.08108108095</v>
      </c>
      <c r="R2509" s="41">
        <f t="shared" si="78"/>
        <v>1</v>
      </c>
      <c r="S2509" s="15">
        <v>1</v>
      </c>
      <c r="T2509" s="15"/>
      <c r="U2509" s="15"/>
      <c r="V2509" s="15">
        <v>1</v>
      </c>
      <c r="W2509" s="15">
        <v>1</v>
      </c>
      <c r="X2509" s="15">
        <v>1</v>
      </c>
      <c r="Y2509" s="41">
        <v>1</v>
      </c>
      <c r="Z2509" s="41">
        <v>1</v>
      </c>
      <c r="AA2509" s="41"/>
      <c r="AB2509" s="15"/>
      <c r="AC2509" s="15"/>
      <c r="AD2509" s="15"/>
      <c r="AE2509" s="15"/>
      <c r="AF2509" s="15"/>
      <c r="AG2509" s="15"/>
      <c r="AH2509" s="15"/>
      <c r="AI2509" s="15"/>
      <c r="AJ2509" s="15"/>
      <c r="AK2509" s="15"/>
      <c r="AL2509" s="15"/>
      <c r="AM2509" s="15"/>
      <c r="AN2509" s="15"/>
      <c r="AO2509" s="15"/>
      <c r="AP2509" s="15"/>
      <c r="AQ2509" s="15"/>
      <c r="AR2509" s="15"/>
      <c r="AS2509" s="15"/>
      <c r="AT2509" s="15"/>
      <c r="AU2509" s="15"/>
      <c r="AV2509" s="15"/>
      <c r="AW2509" s="15"/>
      <c r="AX2509" s="82"/>
      <c r="AY2509" s="82"/>
      <c r="AZ2509" s="10">
        <v>1</v>
      </c>
      <c r="BA2509" t="s">
        <v>13952</v>
      </c>
      <c r="BB2509" t="s">
        <v>23</v>
      </c>
      <c r="BD2509" s="39" t="str">
        <f t="shared" si="79"/>
        <v>01/294825206GTokopedia</v>
      </c>
    </row>
    <row r="2510" spans="2:59" ht="13.5" customHeight="1" x14ac:dyDescent="0.35">
      <c r="B2510" s="10" t="s">
        <v>17</v>
      </c>
      <c r="C2510" s="10" t="s">
        <v>2517</v>
      </c>
      <c r="D2510" s="10" t="s">
        <v>294</v>
      </c>
      <c r="E2510" s="10" t="s">
        <v>295</v>
      </c>
      <c r="F2510" s="10" t="s">
        <v>342</v>
      </c>
      <c r="G2510" s="137">
        <v>176865869</v>
      </c>
      <c r="H2510" s="10"/>
      <c r="I2510" s="10">
        <v>4902430558754</v>
      </c>
      <c r="J2510" s="41" t="s">
        <v>13755</v>
      </c>
      <c r="K2510" s="10" t="s">
        <v>13591</v>
      </c>
      <c r="L2510" s="98">
        <f>IFERROR(VLOOKUP($F2510&amp;$C2510,Sales!$J:$W,9,0),0)</f>
        <v>31795765.765765823</v>
      </c>
      <c r="M2510" s="98">
        <f>IFERROR(VLOOKUP($F2510&amp;$C2510,Sales!$J:$W,10,0),0)</f>
        <v>74106666.666666716</v>
      </c>
      <c r="N2510" s="98">
        <f>IFERROR(VLOOKUP($F2510&amp;$C2510,Sales!$J:$W,11,0),0)</f>
        <v>50072072.072072215</v>
      </c>
      <c r="O2510" s="98">
        <f>IFERROR(VLOOKUP($F2510&amp;$C2510,Sales!$J:$W,12,0),0)</f>
        <v>207.66666666666666</v>
      </c>
      <c r="P2510" s="98">
        <f>IFERROR(VLOOKUP($F2510&amp;$C2510,Sales!$J:$W,13,0),0)</f>
        <v>51991501.501501583</v>
      </c>
      <c r="Q2510" s="98">
        <f>IFERROR(VLOOKUP($F2510&amp;$C2510,Sales!$A:$H,7,0),0)</f>
        <v>751081.08108108095</v>
      </c>
      <c r="R2510" s="41">
        <f t="shared" si="78"/>
        <v>1</v>
      </c>
      <c r="S2510" s="15">
        <v>1</v>
      </c>
      <c r="T2510" s="15"/>
      <c r="U2510" s="15"/>
      <c r="V2510" s="15">
        <v>1</v>
      </c>
      <c r="W2510" s="15">
        <v>1</v>
      </c>
      <c r="X2510" s="15">
        <v>1</v>
      </c>
      <c r="Y2510" s="41">
        <v>1</v>
      </c>
      <c r="Z2510" s="41">
        <v>1</v>
      </c>
      <c r="AA2510" s="41"/>
      <c r="AB2510" s="15"/>
      <c r="AC2510" s="15"/>
      <c r="AD2510" s="15"/>
      <c r="AE2510" s="15"/>
      <c r="AF2510" s="15"/>
      <c r="AG2510" s="15"/>
      <c r="AH2510" s="15"/>
      <c r="AI2510" s="15"/>
      <c r="AJ2510" s="15"/>
      <c r="AK2510" s="15"/>
      <c r="AL2510" s="15"/>
      <c r="AM2510" s="15"/>
      <c r="AN2510" s="15"/>
      <c r="AO2510" s="15"/>
      <c r="AP2510" s="15"/>
      <c r="AQ2510" s="15"/>
      <c r="AR2510" s="15"/>
      <c r="AS2510" s="15"/>
      <c r="AT2510" s="15"/>
      <c r="AU2510" s="15"/>
      <c r="AV2510" s="15"/>
      <c r="AW2510" s="15"/>
      <c r="AX2510" s="82"/>
      <c r="AY2510" s="82"/>
      <c r="AZ2510" s="10">
        <v>1</v>
      </c>
      <c r="BA2510" t="s">
        <v>13952</v>
      </c>
      <c r="BB2510" t="s">
        <v>23</v>
      </c>
      <c r="BD2510" s="39" t="str">
        <f t="shared" si="79"/>
        <v>01/294825206OTokopedia</v>
      </c>
      <c r="BF2510" t="s">
        <v>13753</v>
      </c>
      <c r="BG2510" t="s">
        <v>13751</v>
      </c>
    </row>
    <row r="2511" spans="2:59" ht="13.5" customHeight="1" x14ac:dyDescent="0.35">
      <c r="B2511" s="10" t="s">
        <v>17</v>
      </c>
      <c r="C2511" s="10" t="s">
        <v>2517</v>
      </c>
      <c r="D2511" s="10" t="s">
        <v>294</v>
      </c>
      <c r="E2511" s="10" t="s">
        <v>295</v>
      </c>
      <c r="F2511" s="10" t="s">
        <v>365</v>
      </c>
      <c r="G2511" s="137">
        <v>604691550</v>
      </c>
      <c r="H2511" s="10"/>
      <c r="I2511" s="10">
        <v>4902430625760</v>
      </c>
      <c r="J2511" s="41" t="s">
        <v>13756</v>
      </c>
      <c r="K2511" s="10" t="s">
        <v>13592</v>
      </c>
      <c r="L2511" s="98">
        <f>IFERROR(VLOOKUP($F2511&amp;$C2511,Sales!$J:$W,9,0),0)</f>
        <v>7399999.9999999991</v>
      </c>
      <c r="M2511" s="98">
        <f>IFERROR(VLOOKUP($F2511&amp;$C2511,Sales!$J:$W,10,0),0)</f>
        <v>14199999.999999998</v>
      </c>
      <c r="N2511" s="98">
        <f>IFERROR(VLOOKUP($F2511&amp;$C2511,Sales!$J:$W,11,0),0)</f>
        <v>16000000</v>
      </c>
      <c r="O2511" s="98">
        <f>IFERROR(VLOOKUP($F2511&amp;$C2511,Sales!$J:$W,12,0),0)</f>
        <v>62.666666666666664</v>
      </c>
      <c r="P2511" s="98">
        <f>IFERROR(VLOOKUP($F2511&amp;$C2511,Sales!$J:$W,13,0),0)</f>
        <v>12533333.333333334</v>
      </c>
      <c r="Q2511" s="98">
        <f>IFERROR(VLOOKUP($F2511&amp;$C2511,Sales!$A:$H,7,0),0)</f>
        <v>0</v>
      </c>
      <c r="R2511" s="41">
        <f t="shared" si="78"/>
        <v>1</v>
      </c>
      <c r="S2511" s="15">
        <v>1</v>
      </c>
      <c r="T2511" s="15"/>
      <c r="U2511" s="15"/>
      <c r="V2511" s="15">
        <v>1</v>
      </c>
      <c r="W2511" s="15">
        <v>1</v>
      </c>
      <c r="X2511" s="15">
        <v>1</v>
      </c>
      <c r="Y2511" s="41">
        <v>1</v>
      </c>
      <c r="Z2511" s="41">
        <v>1</v>
      </c>
      <c r="AA2511" s="41"/>
      <c r="AB2511" s="15"/>
      <c r="AC2511" s="15"/>
      <c r="AD2511" s="15"/>
      <c r="AE2511" s="15"/>
      <c r="AF2511" s="15"/>
      <c r="AG2511" s="15"/>
      <c r="AH2511" s="15"/>
      <c r="AI2511" s="15"/>
      <c r="AJ2511" s="15"/>
      <c r="AK2511" s="15"/>
      <c r="AL2511" s="15"/>
      <c r="AM2511" s="15"/>
      <c r="AN2511" s="15"/>
      <c r="AO2511" s="15"/>
      <c r="AP2511" s="15"/>
      <c r="AQ2511" s="15"/>
      <c r="AR2511" s="15"/>
      <c r="AS2511" s="15"/>
      <c r="AT2511" s="15"/>
      <c r="AU2511" s="15"/>
      <c r="AV2511" s="15"/>
      <c r="AW2511" s="15"/>
      <c r="AX2511" s="82"/>
      <c r="AY2511" s="82"/>
      <c r="AZ2511" s="10">
        <v>1</v>
      </c>
      <c r="BA2511" t="s">
        <v>13952</v>
      </c>
      <c r="BB2511" t="s">
        <v>23</v>
      </c>
      <c r="BD2511" s="39" t="str">
        <f t="shared" si="79"/>
        <v>01/294825206PTokopedia</v>
      </c>
      <c r="BF2511" t="s">
        <v>13753</v>
      </c>
      <c r="BG2511" t="s">
        <v>13751</v>
      </c>
    </row>
    <row r="2512" spans="2:59" ht="13.5" customHeight="1" x14ac:dyDescent="0.35">
      <c r="B2512" s="10" t="s">
        <v>17</v>
      </c>
      <c r="C2512" s="10" t="s">
        <v>2517</v>
      </c>
      <c r="D2512" s="10" t="s">
        <v>294</v>
      </c>
      <c r="E2512" s="10" t="s">
        <v>295</v>
      </c>
      <c r="F2512" s="10" t="s">
        <v>331</v>
      </c>
      <c r="G2512" s="137">
        <v>706338329</v>
      </c>
      <c r="H2512" s="10"/>
      <c r="I2512" s="10">
        <v>4902430735544</v>
      </c>
      <c r="J2512" s="10" t="s">
        <v>7424</v>
      </c>
      <c r="K2512" s="10" t="s">
        <v>7425</v>
      </c>
      <c r="L2512" s="98">
        <f>IFERROR(VLOOKUP($F2512&amp;$C2512,Sales!$J:$W,9,0),0)</f>
        <v>0</v>
      </c>
      <c r="M2512" s="98">
        <f>IFERROR(VLOOKUP($F2512&amp;$C2512,Sales!$J:$W,10,0),0)</f>
        <v>0</v>
      </c>
      <c r="N2512" s="98">
        <f>IFERROR(VLOOKUP($F2512&amp;$C2512,Sales!$J:$W,11,0),0)</f>
        <v>0</v>
      </c>
      <c r="O2512" s="98">
        <f>IFERROR(VLOOKUP($F2512&amp;$C2512,Sales!$J:$W,12,0),0)</f>
        <v>0</v>
      </c>
      <c r="P2512" s="98">
        <f>IFERROR(VLOOKUP($F2512&amp;$C2512,Sales!$J:$W,13,0),0)</f>
        <v>0</v>
      </c>
      <c r="Q2512" s="98">
        <f>IFERROR(VLOOKUP($F2512&amp;$C2512,Sales!$A:$H,7,0),0)</f>
        <v>0</v>
      </c>
      <c r="R2512" s="41" t="str">
        <f t="shared" si="78"/>
        <v>ERROR</v>
      </c>
      <c r="S2512" s="15"/>
      <c r="T2512" s="15"/>
      <c r="U2512" s="15"/>
      <c r="V2512" s="15"/>
      <c r="W2512" s="15"/>
      <c r="X2512" s="15"/>
      <c r="Y2512" s="41"/>
      <c r="Z2512" s="41"/>
      <c r="AA2512" s="41"/>
      <c r="AB2512" s="15"/>
      <c r="AC2512" s="15"/>
      <c r="AD2512" s="15"/>
      <c r="AE2512" s="15"/>
      <c r="AF2512" s="15"/>
      <c r="AG2512" s="15"/>
      <c r="AH2512" s="15"/>
      <c r="AI2512" s="15"/>
      <c r="AJ2512" s="15"/>
      <c r="AK2512" s="15"/>
      <c r="AL2512" s="15"/>
      <c r="AM2512" s="15"/>
      <c r="AN2512" s="15"/>
      <c r="AO2512" s="15"/>
      <c r="AP2512" s="15"/>
      <c r="AQ2512" s="15"/>
      <c r="AR2512" s="15"/>
      <c r="AS2512" s="15"/>
      <c r="AT2512" s="15"/>
      <c r="AU2512" s="15"/>
      <c r="AV2512" s="15"/>
      <c r="AW2512" s="15"/>
      <c r="AX2512" s="15"/>
      <c r="AY2512" s="15"/>
      <c r="AZ2512" s="10">
        <v>1</v>
      </c>
      <c r="BA2512" t="s">
        <v>22</v>
      </c>
      <c r="BB2512" t="s">
        <v>88</v>
      </c>
      <c r="BD2512" s="39" t="str">
        <f t="shared" si="79"/>
        <v>01/294825206QTokopedia</v>
      </c>
    </row>
    <row r="2513" spans="2:59" ht="13.5" customHeight="1" x14ac:dyDescent="0.35">
      <c r="B2513" s="10" t="s">
        <v>17</v>
      </c>
      <c r="C2513" s="10" t="s">
        <v>2517</v>
      </c>
      <c r="D2513" s="10" t="s">
        <v>294</v>
      </c>
      <c r="E2513" s="10" t="s">
        <v>295</v>
      </c>
      <c r="F2513" s="10" t="s">
        <v>338</v>
      </c>
      <c r="G2513" s="137">
        <v>176865367</v>
      </c>
      <c r="H2513" s="10"/>
      <c r="I2513" s="10">
        <v>4902430359764</v>
      </c>
      <c r="J2513" t="s">
        <v>13593</v>
      </c>
      <c r="K2513" s="10" t="s">
        <v>7426</v>
      </c>
      <c r="L2513" s="98">
        <f>IFERROR(VLOOKUP($F2513&amp;$C2513,Sales!$J:$W,9,0),0)</f>
        <v>8871621.6216216162</v>
      </c>
      <c r="M2513" s="98">
        <f>IFERROR(VLOOKUP($F2513&amp;$C2513,Sales!$J:$W,10,0),0)</f>
        <v>10645945.945945945</v>
      </c>
      <c r="N2513" s="98">
        <f>IFERROR(VLOOKUP($F2513&amp;$C2513,Sales!$J:$W,11,0),0)</f>
        <v>9144594.5945945904</v>
      </c>
      <c r="O2513" s="98">
        <f>IFERROR(VLOOKUP($F2513&amp;$C2513,Sales!$J:$W,12,0),0)</f>
        <v>70</v>
      </c>
      <c r="P2513" s="98">
        <f>IFERROR(VLOOKUP($F2513&amp;$C2513,Sales!$J:$W,13,0),0)</f>
        <v>9554054.0540540498</v>
      </c>
      <c r="Q2513" s="98">
        <f>IFERROR(VLOOKUP($F2513&amp;$C2513,Sales!$A:$H,7,0),0)</f>
        <v>136486.48648648648</v>
      </c>
      <c r="R2513" s="41">
        <f t="shared" si="78"/>
        <v>1</v>
      </c>
      <c r="S2513" s="15">
        <v>1</v>
      </c>
      <c r="T2513" s="15"/>
      <c r="U2513" s="15"/>
      <c r="V2513" s="15">
        <v>1</v>
      </c>
      <c r="W2513" s="15">
        <v>1</v>
      </c>
      <c r="X2513" s="15">
        <v>1</v>
      </c>
      <c r="Y2513" s="41">
        <v>1</v>
      </c>
      <c r="Z2513" s="41">
        <v>1</v>
      </c>
      <c r="AA2513" s="41"/>
      <c r="AB2513" s="15"/>
      <c r="AC2513" s="15"/>
      <c r="AD2513" s="15"/>
      <c r="AE2513" s="15"/>
      <c r="AF2513" s="15"/>
      <c r="AG2513" s="15"/>
      <c r="AH2513" s="15"/>
      <c r="AI2513" s="15"/>
      <c r="AJ2513" s="15"/>
      <c r="AK2513" s="15"/>
      <c r="AL2513" s="15"/>
      <c r="AM2513" s="15"/>
      <c r="AN2513" s="15"/>
      <c r="AO2513" s="15"/>
      <c r="AP2513" s="15"/>
      <c r="AQ2513" s="15"/>
      <c r="AR2513" s="15"/>
      <c r="AS2513" s="15"/>
      <c r="AT2513" s="15"/>
      <c r="AU2513" s="15"/>
      <c r="AV2513" s="15"/>
      <c r="AW2513" s="15"/>
      <c r="AX2513" s="82"/>
      <c r="AY2513" s="82"/>
      <c r="AZ2513" s="10">
        <v>1</v>
      </c>
      <c r="BA2513" t="s">
        <v>13952</v>
      </c>
      <c r="BB2513" t="s">
        <v>23</v>
      </c>
      <c r="BD2513" s="39" t="str">
        <f t="shared" si="79"/>
        <v>01/294825207BTokopedia</v>
      </c>
    </row>
    <row r="2514" spans="2:59" ht="13.5" customHeight="1" x14ac:dyDescent="0.35">
      <c r="B2514" s="10" t="s">
        <v>17</v>
      </c>
      <c r="C2514" s="10" t="s">
        <v>2517</v>
      </c>
      <c r="D2514" s="10" t="s">
        <v>294</v>
      </c>
      <c r="E2514" s="10" t="s">
        <v>295</v>
      </c>
      <c r="F2514" s="10" t="s">
        <v>319</v>
      </c>
      <c r="G2514" s="137">
        <v>706353435</v>
      </c>
      <c r="H2514" s="10"/>
      <c r="I2514" s="10">
        <v>4902430359788</v>
      </c>
      <c r="J2514" s="10" t="s">
        <v>7427</v>
      </c>
      <c r="K2514" s="10" t="s">
        <v>7428</v>
      </c>
      <c r="L2514" s="98">
        <f>IFERROR(VLOOKUP($F2514&amp;$C2514,Sales!$J:$W,9,0),0)</f>
        <v>59369.369369369364</v>
      </c>
      <c r="M2514" s="98">
        <f>IFERROR(VLOOKUP($F2514&amp;$C2514,Sales!$J:$W,10,0),0)</f>
        <v>0</v>
      </c>
      <c r="N2514" s="98">
        <f>IFERROR(VLOOKUP($F2514&amp;$C2514,Sales!$J:$W,11,0),0)</f>
        <v>0</v>
      </c>
      <c r="O2514" s="98">
        <f>IFERROR(VLOOKUP($F2514&amp;$C2514,Sales!$J:$W,12,0),0)</f>
        <v>0.33333333333333331</v>
      </c>
      <c r="P2514" s="98">
        <f>IFERROR(VLOOKUP($F2514&amp;$C2514,Sales!$J:$W,13,0),0)</f>
        <v>19789.789789789789</v>
      </c>
      <c r="Q2514" s="98">
        <f>IFERROR(VLOOKUP($F2514&amp;$C2514,Sales!$A:$H,7,0),0)</f>
        <v>0</v>
      </c>
      <c r="R2514" s="41" t="str">
        <f t="shared" si="78"/>
        <v>ERROR</v>
      </c>
      <c r="S2514" s="15"/>
      <c r="T2514" s="15"/>
      <c r="U2514" s="15"/>
      <c r="V2514" s="15"/>
      <c r="W2514" s="15"/>
      <c r="X2514" s="15"/>
      <c r="Y2514" s="41"/>
      <c r="Z2514" s="41"/>
      <c r="AA2514" s="41"/>
      <c r="AB2514" s="15"/>
      <c r="AC2514" s="15"/>
      <c r="AD2514" s="15"/>
      <c r="AE2514" s="15"/>
      <c r="AF2514" s="15"/>
      <c r="AG2514" s="15"/>
      <c r="AH2514" s="15"/>
      <c r="AI2514" s="15"/>
      <c r="AJ2514" s="15"/>
      <c r="AK2514" s="15"/>
      <c r="AL2514" s="15"/>
      <c r="AM2514" s="15"/>
      <c r="AN2514" s="15"/>
      <c r="AO2514" s="15"/>
      <c r="AP2514" s="15"/>
      <c r="AQ2514" s="15"/>
      <c r="AR2514" s="15"/>
      <c r="AS2514" s="15"/>
      <c r="AT2514" s="15"/>
      <c r="AU2514" s="15"/>
      <c r="AV2514" s="15"/>
      <c r="AW2514" s="15"/>
      <c r="AX2514" s="15"/>
      <c r="AY2514" s="15"/>
      <c r="AZ2514" s="10">
        <v>1</v>
      </c>
      <c r="BA2514" t="s">
        <v>22</v>
      </c>
      <c r="BB2514" t="s">
        <v>88</v>
      </c>
      <c r="BD2514" s="39" t="str">
        <f t="shared" si="79"/>
        <v>01/294825207CTokopedia</v>
      </c>
    </row>
    <row r="2515" spans="2:59" ht="13.5" customHeight="1" x14ac:dyDescent="0.35">
      <c r="B2515" s="10" t="s">
        <v>17</v>
      </c>
      <c r="C2515" s="10" t="s">
        <v>2517</v>
      </c>
      <c r="D2515" s="10" t="s">
        <v>294</v>
      </c>
      <c r="E2515" s="10" t="s">
        <v>295</v>
      </c>
      <c r="F2515" s="10" t="s">
        <v>340</v>
      </c>
      <c r="G2515" s="137">
        <v>176865398</v>
      </c>
      <c r="H2515" s="10"/>
      <c r="I2515" s="10">
        <v>4902430360906</v>
      </c>
      <c r="J2515" t="s">
        <v>13594</v>
      </c>
      <c r="K2515" s="10" t="s">
        <v>7429</v>
      </c>
      <c r="L2515" s="98">
        <f>IFERROR(VLOOKUP($F2515&amp;$C2515,Sales!$J:$W,9,0),0)</f>
        <v>1543603.603603604</v>
      </c>
      <c r="M2515" s="98">
        <f>IFERROR(VLOOKUP($F2515&amp;$C2515,Sales!$J:$W,10,0),0)</f>
        <v>653063.06306306296</v>
      </c>
      <c r="N2515" s="98">
        <f>IFERROR(VLOOKUP($F2515&amp;$C2515,Sales!$J:$W,11,0),0)</f>
        <v>1662342.3423423432</v>
      </c>
      <c r="O2515" s="98">
        <f>IFERROR(VLOOKUP($F2515&amp;$C2515,Sales!$J:$W,12,0),0)</f>
        <v>21.666666666666668</v>
      </c>
      <c r="P2515" s="98">
        <f>IFERROR(VLOOKUP($F2515&amp;$C2515,Sales!$J:$W,13,0),0)</f>
        <v>1286336.3363363368</v>
      </c>
      <c r="Q2515" s="98">
        <f>IFERROR(VLOOKUP($F2515&amp;$C2515,Sales!$A:$H,7,0),0)</f>
        <v>0</v>
      </c>
      <c r="R2515" s="41">
        <f t="shared" si="78"/>
        <v>1</v>
      </c>
      <c r="S2515" s="15">
        <v>1</v>
      </c>
      <c r="T2515" s="15"/>
      <c r="U2515" s="15"/>
      <c r="V2515" s="15">
        <v>1</v>
      </c>
      <c r="W2515" s="15">
        <v>1</v>
      </c>
      <c r="X2515" s="15">
        <v>1</v>
      </c>
      <c r="Y2515" s="41">
        <v>1</v>
      </c>
      <c r="Z2515" s="41">
        <v>1</v>
      </c>
      <c r="AA2515" s="41"/>
      <c r="AB2515" s="15"/>
      <c r="AC2515" s="15"/>
      <c r="AD2515" s="15"/>
      <c r="AE2515" s="15"/>
      <c r="AF2515" s="15"/>
      <c r="AG2515" s="15"/>
      <c r="AH2515" s="15"/>
      <c r="AI2515" s="15"/>
      <c r="AJ2515" s="15"/>
      <c r="AK2515" s="15"/>
      <c r="AL2515" s="15"/>
      <c r="AM2515" s="15"/>
      <c r="AN2515" s="15"/>
      <c r="AO2515" s="15"/>
      <c r="AP2515" s="15"/>
      <c r="AQ2515" s="15"/>
      <c r="AR2515" s="15"/>
      <c r="AS2515" s="15"/>
      <c r="AT2515" s="15"/>
      <c r="AU2515" s="15"/>
      <c r="AV2515" s="15"/>
      <c r="AW2515" s="15"/>
      <c r="AX2515" s="82"/>
      <c r="AY2515" s="82"/>
      <c r="AZ2515" s="10">
        <v>1</v>
      </c>
      <c r="BA2515" t="s">
        <v>22</v>
      </c>
      <c r="BB2515" t="s">
        <v>23</v>
      </c>
      <c r="BD2515" s="39" t="str">
        <f t="shared" si="79"/>
        <v>01/294825207DTokopedia</v>
      </c>
    </row>
    <row r="2516" spans="2:59" ht="13.5" customHeight="1" x14ac:dyDescent="0.35">
      <c r="B2516" s="10" t="s">
        <v>17</v>
      </c>
      <c r="C2516" s="10" t="s">
        <v>2517</v>
      </c>
      <c r="D2516" s="10" t="s">
        <v>294</v>
      </c>
      <c r="E2516" s="10" t="s">
        <v>295</v>
      </c>
      <c r="F2516" s="10" t="s">
        <v>350</v>
      </c>
      <c r="G2516" s="137">
        <v>176865454</v>
      </c>
      <c r="H2516" s="10"/>
      <c r="I2516" s="10">
        <v>4902430360142</v>
      </c>
      <c r="J2516" s="41" t="s">
        <v>13757</v>
      </c>
      <c r="K2516" s="10" t="s">
        <v>2577</v>
      </c>
      <c r="L2516" s="98">
        <f>IFERROR(VLOOKUP($F2516&amp;$C2516,Sales!$J:$W,9,0),0)</f>
        <v>37670270.270270377</v>
      </c>
      <c r="M2516" s="98">
        <f>IFERROR(VLOOKUP($F2516&amp;$C2516,Sales!$J:$W,10,0),0)</f>
        <v>48452702.70270285</v>
      </c>
      <c r="N2516" s="98">
        <f>IFERROR(VLOOKUP($F2516&amp;$C2516,Sales!$J:$W,11,0),0)</f>
        <v>48179729.729729883</v>
      </c>
      <c r="O2516" s="98">
        <f>IFERROR(VLOOKUP($F2516&amp;$C2516,Sales!$J:$W,12,0),0)</f>
        <v>328</v>
      </c>
      <c r="P2516" s="98">
        <f>IFERROR(VLOOKUP($F2516&amp;$C2516,Sales!$J:$W,13,0),0)</f>
        <v>44767567.567567706</v>
      </c>
      <c r="Q2516" s="98">
        <f>IFERROR(VLOOKUP($F2516&amp;$C2516,Sales!$A:$H,7,0),0)</f>
        <v>409459.45945945941</v>
      </c>
      <c r="R2516" s="41">
        <f t="shared" si="78"/>
        <v>1</v>
      </c>
      <c r="S2516" s="15">
        <v>1</v>
      </c>
      <c r="T2516" s="15"/>
      <c r="U2516" s="15"/>
      <c r="V2516" s="15">
        <v>1</v>
      </c>
      <c r="W2516" s="15">
        <v>1</v>
      </c>
      <c r="X2516" s="15">
        <v>1</v>
      </c>
      <c r="Y2516" s="41">
        <v>1</v>
      </c>
      <c r="Z2516" s="41">
        <v>1</v>
      </c>
      <c r="AA2516" s="41"/>
      <c r="AB2516" s="15"/>
      <c r="AC2516" s="15"/>
      <c r="AD2516" s="15"/>
      <c r="AE2516" s="15"/>
      <c r="AF2516" s="15"/>
      <c r="AG2516" s="15"/>
      <c r="AH2516" s="15"/>
      <c r="AI2516" s="15"/>
      <c r="AJ2516" s="15"/>
      <c r="AK2516" s="15"/>
      <c r="AL2516" s="15"/>
      <c r="AM2516" s="15"/>
      <c r="AN2516" s="15"/>
      <c r="AO2516" s="15"/>
      <c r="AP2516" s="15"/>
      <c r="AQ2516" s="15"/>
      <c r="AR2516" s="15"/>
      <c r="AS2516" s="15"/>
      <c r="AT2516" s="15"/>
      <c r="AU2516" s="15"/>
      <c r="AV2516" s="15"/>
      <c r="AW2516" s="15"/>
      <c r="AX2516" s="82"/>
      <c r="AY2516" s="82"/>
      <c r="AZ2516" s="10">
        <v>1</v>
      </c>
      <c r="BA2516" t="s">
        <v>13952</v>
      </c>
      <c r="BB2516" t="s">
        <v>23</v>
      </c>
      <c r="BD2516" s="39" t="str">
        <f t="shared" si="79"/>
        <v>01/294825207FTokopedia</v>
      </c>
      <c r="BF2516" t="s">
        <v>13753</v>
      </c>
      <c r="BG2516" t="s">
        <v>13751</v>
      </c>
    </row>
    <row r="2517" spans="2:59" ht="13.5" customHeight="1" x14ac:dyDescent="0.35">
      <c r="B2517" s="10" t="s">
        <v>17</v>
      </c>
      <c r="C2517" s="10" t="s">
        <v>2517</v>
      </c>
      <c r="D2517" s="10" t="s">
        <v>294</v>
      </c>
      <c r="E2517" s="10" t="s">
        <v>295</v>
      </c>
      <c r="F2517" s="10" t="s">
        <v>353</v>
      </c>
      <c r="G2517" s="137">
        <v>176865408</v>
      </c>
      <c r="H2517" s="10"/>
      <c r="I2517" s="10">
        <v>4902430360111</v>
      </c>
      <c r="J2517" s="41" t="s">
        <v>13758</v>
      </c>
      <c r="K2517" s="10" t="s">
        <v>2576</v>
      </c>
      <c r="L2517" s="98">
        <f>IFERROR(VLOOKUP($F2517&amp;$C2517,Sales!$J:$W,9,0),0)</f>
        <v>54048648.648648836</v>
      </c>
      <c r="M2517" s="98">
        <f>IFERROR(VLOOKUP($F2517&amp;$C2517,Sales!$J:$W,10,0),0)</f>
        <v>51864864.864865027</v>
      </c>
      <c r="N2517" s="98">
        <f>IFERROR(VLOOKUP($F2517&amp;$C2517,Sales!$J:$W,11,0),0)</f>
        <v>48998648.648648806</v>
      </c>
      <c r="O2517" s="98">
        <f>IFERROR(VLOOKUP($F2517&amp;$C2517,Sales!$J:$W,12,0),0)</f>
        <v>378.33333333333331</v>
      </c>
      <c r="P2517" s="98">
        <f>IFERROR(VLOOKUP($F2517&amp;$C2517,Sales!$J:$W,13,0),0)</f>
        <v>51637387.387387551</v>
      </c>
      <c r="Q2517" s="98">
        <f>IFERROR(VLOOKUP($F2517&amp;$C2517,Sales!$A:$H,7,0),0)</f>
        <v>136486.48648648648</v>
      </c>
      <c r="R2517" s="41">
        <f t="shared" si="78"/>
        <v>1</v>
      </c>
      <c r="S2517" s="15">
        <v>1</v>
      </c>
      <c r="T2517" s="15"/>
      <c r="U2517" s="15"/>
      <c r="V2517" s="15">
        <v>1</v>
      </c>
      <c r="W2517" s="15">
        <v>1</v>
      </c>
      <c r="X2517" s="15">
        <v>1</v>
      </c>
      <c r="Y2517" s="41">
        <v>1</v>
      </c>
      <c r="Z2517" s="41">
        <v>1</v>
      </c>
      <c r="AA2517" s="41"/>
      <c r="AB2517" s="15"/>
      <c r="AC2517" s="15"/>
      <c r="AD2517" s="15"/>
      <c r="AE2517" s="15"/>
      <c r="AF2517" s="15"/>
      <c r="AG2517" s="15"/>
      <c r="AH2517" s="15"/>
      <c r="AI2517" s="15"/>
      <c r="AJ2517" s="15"/>
      <c r="AK2517" s="15"/>
      <c r="AL2517" s="15"/>
      <c r="AM2517" s="15"/>
      <c r="AN2517" s="15"/>
      <c r="AO2517" s="15"/>
      <c r="AP2517" s="15"/>
      <c r="AQ2517" s="15"/>
      <c r="AR2517" s="15"/>
      <c r="AS2517" s="15"/>
      <c r="AT2517" s="15"/>
      <c r="AU2517" s="15"/>
      <c r="AV2517" s="15"/>
      <c r="AW2517" s="15"/>
      <c r="AX2517" s="82"/>
      <c r="AY2517" s="82"/>
      <c r="AZ2517" s="10">
        <v>1</v>
      </c>
      <c r="BA2517" t="s">
        <v>13952</v>
      </c>
      <c r="BB2517" t="s">
        <v>23</v>
      </c>
      <c r="BD2517" s="39" t="str">
        <f t="shared" si="79"/>
        <v>01/294825207GTokopedia</v>
      </c>
      <c r="BF2517" t="s">
        <v>13753</v>
      </c>
      <c r="BG2517" t="s">
        <v>13751</v>
      </c>
    </row>
    <row r="2518" spans="2:59" ht="13.5" customHeight="1" x14ac:dyDescent="0.35">
      <c r="B2518" s="10" t="s">
        <v>17</v>
      </c>
      <c r="C2518" s="10" t="s">
        <v>2517</v>
      </c>
      <c r="D2518" s="10" t="s">
        <v>294</v>
      </c>
      <c r="E2518" s="10" t="s">
        <v>295</v>
      </c>
      <c r="F2518" s="10" t="s">
        <v>360</v>
      </c>
      <c r="G2518" s="137">
        <v>176865489</v>
      </c>
      <c r="H2518" s="10"/>
      <c r="I2518" s="10">
        <v>4902430359825</v>
      </c>
      <c r="J2518" s="41" t="s">
        <v>13759</v>
      </c>
      <c r="K2518" s="10" t="s">
        <v>2575</v>
      </c>
      <c r="L2518" s="98">
        <f>IFERROR(VLOOKUP($F2518&amp;$C2518,Sales!$J:$W,9,0),0)</f>
        <v>32286936.936937027</v>
      </c>
      <c r="M2518" s="98">
        <f>IFERROR(VLOOKUP($F2518&amp;$C2518,Sales!$J:$W,10,0),0)</f>
        <v>29044144.144144207</v>
      </c>
      <c r="N2518" s="98">
        <f>IFERROR(VLOOKUP($F2518&amp;$C2518,Sales!$J:$W,11,0),0)</f>
        <v>46809009.009009071</v>
      </c>
      <c r="O2518" s="98">
        <f>IFERROR(VLOOKUP($F2518&amp;$C2518,Sales!$J:$W,12,0),0)</f>
        <v>255.66666666666666</v>
      </c>
      <c r="P2518" s="98">
        <f>IFERROR(VLOOKUP($F2518&amp;$C2518,Sales!$J:$W,13,0),0)</f>
        <v>36046696.696696766</v>
      </c>
      <c r="Q2518" s="98">
        <f>IFERROR(VLOOKUP($F2518&amp;$C2518,Sales!$A:$H,7,0),0)</f>
        <v>0</v>
      </c>
      <c r="R2518" s="41">
        <f t="shared" si="78"/>
        <v>1</v>
      </c>
      <c r="S2518" s="15">
        <v>1</v>
      </c>
      <c r="T2518" s="15"/>
      <c r="U2518" s="15"/>
      <c r="V2518" s="15">
        <v>1</v>
      </c>
      <c r="W2518" s="15">
        <v>1</v>
      </c>
      <c r="X2518" s="15">
        <v>1</v>
      </c>
      <c r="Y2518" s="41">
        <v>1</v>
      </c>
      <c r="Z2518" s="41">
        <v>1</v>
      </c>
      <c r="AA2518" s="41"/>
      <c r="AB2518" s="15"/>
      <c r="AC2518" s="15"/>
      <c r="AD2518" s="15"/>
      <c r="AE2518" s="15"/>
      <c r="AF2518" s="15"/>
      <c r="AG2518" s="15"/>
      <c r="AH2518" s="15"/>
      <c r="AI2518" s="15"/>
      <c r="AJ2518" s="15"/>
      <c r="AK2518" s="15"/>
      <c r="AL2518" s="15"/>
      <c r="AM2518" s="15"/>
      <c r="AN2518" s="15"/>
      <c r="AO2518" s="15"/>
      <c r="AP2518" s="15"/>
      <c r="AQ2518" s="15"/>
      <c r="AR2518" s="15"/>
      <c r="AS2518" s="15"/>
      <c r="AT2518" s="15"/>
      <c r="AU2518" s="15"/>
      <c r="AV2518" s="15"/>
      <c r="AW2518" s="15"/>
      <c r="AX2518" s="82"/>
      <c r="AY2518" s="82"/>
      <c r="AZ2518" s="10">
        <v>1</v>
      </c>
      <c r="BA2518" t="s">
        <v>13952</v>
      </c>
      <c r="BB2518" t="s">
        <v>23</v>
      </c>
      <c r="BD2518" s="39" t="str">
        <f t="shared" si="79"/>
        <v>01/294825207ITokopedia</v>
      </c>
      <c r="BF2518" t="s">
        <v>13753</v>
      </c>
      <c r="BG2518" t="s">
        <v>13751</v>
      </c>
    </row>
    <row r="2519" spans="2:59" ht="13.5" customHeight="1" x14ac:dyDescent="0.35">
      <c r="B2519" s="10" t="s">
        <v>17</v>
      </c>
      <c r="C2519" s="10" t="s">
        <v>2517</v>
      </c>
      <c r="D2519" s="10" t="s">
        <v>294</v>
      </c>
      <c r="E2519" s="10" t="s">
        <v>295</v>
      </c>
      <c r="F2519" s="10" t="s">
        <v>335</v>
      </c>
      <c r="G2519" s="137">
        <v>176865603</v>
      </c>
      <c r="H2519" s="10"/>
      <c r="I2519" s="10">
        <v>4902430359832</v>
      </c>
      <c r="J2519" t="s">
        <v>13595</v>
      </c>
      <c r="K2519" s="166" t="s">
        <v>11778</v>
      </c>
      <c r="L2519" s="98">
        <f>IFERROR(VLOOKUP($F2519&amp;$C2519,Sales!$J:$W,9,0),0)</f>
        <v>17168918.918918926</v>
      </c>
      <c r="M2519" s="98">
        <f>IFERROR(VLOOKUP($F2519&amp;$C2519,Sales!$J:$W,10,0),0)</f>
        <v>18417567.567567568</v>
      </c>
      <c r="N2519" s="98">
        <f>IFERROR(VLOOKUP($F2519&amp;$C2519,Sales!$J:$W,11,0),0)</f>
        <v>18194594.594594598</v>
      </c>
      <c r="O2519" s="98">
        <f>IFERROR(VLOOKUP($F2519&amp;$C2519,Sales!$J:$W,12,0),0)</f>
        <v>402</v>
      </c>
      <c r="P2519" s="98">
        <f>IFERROR(VLOOKUP($F2519&amp;$C2519,Sales!$J:$W,13,0),0)</f>
        <v>17927027.02702703</v>
      </c>
      <c r="Q2519" s="98">
        <f>IFERROR(VLOOKUP($F2519&amp;$C2519,Sales!$A:$H,7,0),0)</f>
        <v>178378.37837837837</v>
      </c>
      <c r="R2519" s="41">
        <f t="shared" si="78"/>
        <v>1</v>
      </c>
      <c r="S2519" s="15">
        <v>1</v>
      </c>
      <c r="T2519" s="15"/>
      <c r="U2519" s="15"/>
      <c r="V2519" s="15">
        <v>1</v>
      </c>
      <c r="W2519" s="15">
        <v>1</v>
      </c>
      <c r="X2519" s="15">
        <v>1</v>
      </c>
      <c r="Y2519" s="41">
        <v>1</v>
      </c>
      <c r="Z2519" s="41">
        <v>1</v>
      </c>
      <c r="AA2519" s="41"/>
      <c r="AB2519" s="15"/>
      <c r="AC2519" s="15"/>
      <c r="AD2519" s="15"/>
      <c r="AE2519" s="15"/>
      <c r="AF2519" s="15"/>
      <c r="AG2519" s="15"/>
      <c r="AH2519" s="15"/>
      <c r="AI2519" s="15"/>
      <c r="AJ2519" s="15"/>
      <c r="AK2519" s="15"/>
      <c r="AL2519" s="15"/>
      <c r="AM2519" s="15"/>
      <c r="AN2519" s="15"/>
      <c r="AO2519" s="15"/>
      <c r="AP2519" s="15"/>
      <c r="AQ2519" s="15"/>
      <c r="AR2519" s="15"/>
      <c r="AS2519" s="15"/>
      <c r="AT2519" s="15"/>
      <c r="AU2519" s="15"/>
      <c r="AV2519" s="15"/>
      <c r="AW2519" s="15"/>
      <c r="AX2519" s="82"/>
      <c r="AY2519" s="82"/>
      <c r="AZ2519" s="10">
        <v>1</v>
      </c>
      <c r="BA2519" t="s">
        <v>13952</v>
      </c>
      <c r="BB2519" t="s">
        <v>23</v>
      </c>
      <c r="BD2519" s="39" t="str">
        <f t="shared" si="79"/>
        <v>01/294825207JTokopedia</v>
      </c>
    </row>
    <row r="2520" spans="2:59" ht="13.5" customHeight="1" x14ac:dyDescent="0.35">
      <c r="B2520" s="10" t="s">
        <v>17</v>
      </c>
      <c r="C2520" s="10" t="s">
        <v>2517</v>
      </c>
      <c r="D2520" s="10" t="s">
        <v>294</v>
      </c>
      <c r="E2520" s="10" t="s">
        <v>295</v>
      </c>
      <c r="F2520" s="10" t="s">
        <v>1165</v>
      </c>
      <c r="G2520" s="137">
        <v>176865607</v>
      </c>
      <c r="H2520" s="10"/>
      <c r="I2520" s="10">
        <v>4902430359856</v>
      </c>
      <c r="J2520" t="s">
        <v>13596</v>
      </c>
      <c r="K2520" s="10" t="s">
        <v>6051</v>
      </c>
      <c r="L2520" s="98">
        <f>IFERROR(VLOOKUP($F2520&amp;$C2520,Sales!$J:$W,9,0),0)</f>
        <v>808108.10810810782</v>
      </c>
      <c r="M2520" s="98">
        <f>IFERROR(VLOOKUP($F2520&amp;$C2520,Sales!$J:$W,10,0),0)</f>
        <v>1522972.9729729737</v>
      </c>
      <c r="N2520" s="98">
        <f>IFERROR(VLOOKUP($F2520&amp;$C2520,Sales!$J:$W,11,0),0)</f>
        <v>1616216.2162162175</v>
      </c>
      <c r="O2520" s="98">
        <f>IFERROR(VLOOKUP($F2520&amp;$C2520,Sales!$J:$W,12,0),0)</f>
        <v>42.333333333333336</v>
      </c>
      <c r="P2520" s="98">
        <f>IFERROR(VLOOKUP($F2520&amp;$C2520,Sales!$J:$W,13,0),0)</f>
        <v>1315765.7657657664</v>
      </c>
      <c r="Q2520" s="98">
        <f>IFERROR(VLOOKUP($F2520&amp;$C2520,Sales!$A:$H,7,0),0)</f>
        <v>0</v>
      </c>
      <c r="R2520" s="41">
        <f t="shared" si="78"/>
        <v>1</v>
      </c>
      <c r="S2520" s="15">
        <v>1</v>
      </c>
      <c r="T2520" s="15"/>
      <c r="U2520" s="15"/>
      <c r="V2520" s="15">
        <v>1</v>
      </c>
      <c r="W2520" s="15">
        <v>1</v>
      </c>
      <c r="X2520" s="15">
        <v>1</v>
      </c>
      <c r="Y2520" s="41">
        <v>1</v>
      </c>
      <c r="Z2520" s="41">
        <v>1</v>
      </c>
      <c r="AA2520" s="41"/>
      <c r="AB2520" s="15"/>
      <c r="AC2520" s="15"/>
      <c r="AD2520" s="15"/>
      <c r="AE2520" s="15"/>
      <c r="AF2520" s="15"/>
      <c r="AG2520" s="15"/>
      <c r="AH2520" s="15"/>
      <c r="AI2520" s="15"/>
      <c r="AJ2520" s="15"/>
      <c r="AK2520" s="15"/>
      <c r="AL2520" s="15"/>
      <c r="AM2520" s="15"/>
      <c r="AN2520" s="15"/>
      <c r="AO2520" s="15"/>
      <c r="AP2520" s="15"/>
      <c r="AQ2520" s="15"/>
      <c r="AR2520" s="15"/>
      <c r="AS2520" s="15"/>
      <c r="AT2520" s="15"/>
      <c r="AU2520" s="15"/>
      <c r="AV2520" s="15"/>
      <c r="AW2520" s="15"/>
      <c r="AX2520" s="82"/>
      <c r="AY2520" s="82"/>
      <c r="AZ2520" s="10">
        <v>1</v>
      </c>
      <c r="BA2520" t="s">
        <v>22</v>
      </c>
      <c r="BB2520" t="s">
        <v>23</v>
      </c>
      <c r="BD2520" s="39" t="str">
        <f t="shared" si="79"/>
        <v>01/294825207KTokopedia</v>
      </c>
    </row>
    <row r="2521" spans="2:59" ht="13.5" customHeight="1" x14ac:dyDescent="0.35">
      <c r="B2521" s="10" t="s">
        <v>17</v>
      </c>
      <c r="C2521" s="10" t="s">
        <v>2517</v>
      </c>
      <c r="D2521" s="10" t="s">
        <v>294</v>
      </c>
      <c r="E2521" s="10" t="s">
        <v>295</v>
      </c>
      <c r="F2521" s="10" t="s">
        <v>317</v>
      </c>
      <c r="G2521" s="137">
        <v>176865447</v>
      </c>
      <c r="H2521" s="10"/>
      <c r="I2521" s="10">
        <v>4902430359733</v>
      </c>
      <c r="J2521" t="s">
        <v>4959</v>
      </c>
      <c r="K2521" s="10" t="s">
        <v>2573</v>
      </c>
      <c r="L2521" s="98">
        <f>IFERROR(VLOOKUP($F2521&amp;$C2521,Sales!$J:$W,9,0),0)</f>
        <v>19517567.567567594</v>
      </c>
      <c r="M2521" s="98">
        <f>IFERROR(VLOOKUP($F2521&amp;$C2521,Sales!$J:$W,10,0),0)</f>
        <v>18425675.675675701</v>
      </c>
      <c r="N2521" s="98">
        <f>IFERROR(VLOOKUP($F2521&amp;$C2521,Sales!$J:$W,11,0),0)</f>
        <v>26205405.405405466</v>
      </c>
      <c r="O2521" s="98">
        <f>IFERROR(VLOOKUP($F2521&amp;$C2521,Sales!$J:$W,12,0),0)</f>
        <v>156.66666666666666</v>
      </c>
      <c r="P2521" s="98">
        <f>IFERROR(VLOOKUP($F2521&amp;$C2521,Sales!$J:$W,13,0),0)</f>
        <v>21382882.882882919</v>
      </c>
      <c r="Q2521" s="98">
        <f>IFERROR(VLOOKUP($F2521&amp;$C2521,Sales!$A:$H,7,0),0)</f>
        <v>0</v>
      </c>
      <c r="R2521" s="41">
        <f t="shared" si="78"/>
        <v>1</v>
      </c>
      <c r="S2521" s="15">
        <v>1</v>
      </c>
      <c r="T2521" s="15"/>
      <c r="U2521" s="15"/>
      <c r="V2521" s="15">
        <v>1</v>
      </c>
      <c r="W2521" s="15">
        <v>1</v>
      </c>
      <c r="X2521" s="15">
        <v>1</v>
      </c>
      <c r="Y2521" s="41">
        <v>1</v>
      </c>
      <c r="Z2521" s="41">
        <v>1</v>
      </c>
      <c r="AA2521" s="41"/>
      <c r="AB2521" s="15"/>
      <c r="AC2521" s="15"/>
      <c r="AD2521" s="15"/>
      <c r="AE2521" s="15"/>
      <c r="AF2521" s="15"/>
      <c r="AG2521" s="15"/>
      <c r="AH2521" s="15"/>
      <c r="AI2521" s="15"/>
      <c r="AJ2521" s="15"/>
      <c r="AK2521" s="15"/>
      <c r="AL2521" s="15"/>
      <c r="AM2521" s="15"/>
      <c r="AN2521" s="15"/>
      <c r="AO2521" s="15"/>
      <c r="AP2521" s="15"/>
      <c r="AQ2521" s="15"/>
      <c r="AR2521" s="15"/>
      <c r="AS2521" s="15"/>
      <c r="AT2521" s="15"/>
      <c r="AU2521" s="15"/>
      <c r="AV2521" s="15"/>
      <c r="AW2521" s="15"/>
      <c r="AX2521" s="82"/>
      <c r="AY2521" s="82"/>
      <c r="AZ2521" s="10">
        <v>1</v>
      </c>
      <c r="BA2521" t="s">
        <v>13952</v>
      </c>
      <c r="BB2521" t="s">
        <v>23</v>
      </c>
      <c r="BD2521" s="39" t="str">
        <f t="shared" si="79"/>
        <v>01/294825207NTokopedia</v>
      </c>
    </row>
    <row r="2522" spans="2:59" ht="13.5" customHeight="1" x14ac:dyDescent="0.35">
      <c r="B2522" s="10" t="s">
        <v>17</v>
      </c>
      <c r="C2522" s="10" t="s">
        <v>2517</v>
      </c>
      <c r="D2522" s="10" t="s">
        <v>294</v>
      </c>
      <c r="E2522" s="10" t="s">
        <v>295</v>
      </c>
      <c r="F2522" s="10" t="s">
        <v>345</v>
      </c>
      <c r="G2522" s="137">
        <v>176865432</v>
      </c>
      <c r="H2522" s="10"/>
      <c r="I2522" s="10">
        <v>4902430359719</v>
      </c>
      <c r="J2522" t="s">
        <v>13597</v>
      </c>
      <c r="K2522" s="10" t="s">
        <v>7430</v>
      </c>
      <c r="L2522" s="98">
        <f>IFERROR(VLOOKUP($F2522&amp;$C2522,Sales!$J:$W,9,0),0)</f>
        <v>3548648.648648649</v>
      </c>
      <c r="M2522" s="98">
        <f>IFERROR(VLOOKUP($F2522&amp;$C2522,Sales!$J:$W,10,0),0)</f>
        <v>6141891.8918918893</v>
      </c>
      <c r="N2522" s="98">
        <f>IFERROR(VLOOKUP($F2522&amp;$C2522,Sales!$J:$W,11,0),0)</f>
        <v>4640540.5405405406</v>
      </c>
      <c r="O2522" s="98">
        <f>IFERROR(VLOOKUP($F2522&amp;$C2522,Sales!$J:$W,12,0),0)</f>
        <v>35</v>
      </c>
      <c r="P2522" s="98">
        <f>IFERROR(VLOOKUP($F2522&amp;$C2522,Sales!$J:$W,13,0),0)</f>
        <v>4777027.0270270268</v>
      </c>
      <c r="Q2522" s="98">
        <f>IFERROR(VLOOKUP($F2522&amp;$C2522,Sales!$A:$H,7,0),0)</f>
        <v>136486.48648648648</v>
      </c>
      <c r="R2522" s="41">
        <f t="shared" si="78"/>
        <v>1</v>
      </c>
      <c r="S2522" s="15">
        <v>1</v>
      </c>
      <c r="T2522" s="15"/>
      <c r="U2522" s="15"/>
      <c r="V2522" s="15">
        <v>1</v>
      </c>
      <c r="W2522" s="15">
        <v>1</v>
      </c>
      <c r="X2522" s="15">
        <v>1</v>
      </c>
      <c r="Y2522" s="41">
        <v>1</v>
      </c>
      <c r="Z2522" s="41">
        <v>1</v>
      </c>
      <c r="AA2522" s="41"/>
      <c r="AB2522" s="15"/>
      <c r="AC2522" s="15"/>
      <c r="AD2522" s="15"/>
      <c r="AE2522" s="15"/>
      <c r="AF2522" s="15"/>
      <c r="AG2522" s="15"/>
      <c r="AH2522" s="15"/>
      <c r="AI2522" s="15"/>
      <c r="AJ2522" s="15"/>
      <c r="AK2522" s="15"/>
      <c r="AL2522" s="15"/>
      <c r="AM2522" s="15"/>
      <c r="AN2522" s="15"/>
      <c r="AO2522" s="15"/>
      <c r="AP2522" s="15"/>
      <c r="AQ2522" s="15"/>
      <c r="AR2522" s="15"/>
      <c r="AS2522" s="15"/>
      <c r="AT2522" s="15"/>
      <c r="AU2522" s="15"/>
      <c r="AV2522" s="15"/>
      <c r="AW2522" s="15"/>
      <c r="AX2522" s="82"/>
      <c r="AY2522" s="82"/>
      <c r="AZ2522" s="10">
        <v>1</v>
      </c>
      <c r="BA2522" t="s">
        <v>22</v>
      </c>
      <c r="BB2522" t="s">
        <v>23</v>
      </c>
      <c r="BD2522" s="39" t="str">
        <f t="shared" si="79"/>
        <v>01/294825207OTokopedia</v>
      </c>
    </row>
    <row r="2523" spans="2:59" ht="13.5" customHeight="1" x14ac:dyDescent="0.35">
      <c r="B2523" s="10" t="s">
        <v>17</v>
      </c>
      <c r="C2523" s="10" t="s">
        <v>2517</v>
      </c>
      <c r="D2523" s="10" t="s">
        <v>294</v>
      </c>
      <c r="E2523" s="10" t="s">
        <v>295</v>
      </c>
      <c r="F2523" s="10" t="s">
        <v>333</v>
      </c>
      <c r="G2523" s="137">
        <v>264365013</v>
      </c>
      <c r="H2523" s="10"/>
      <c r="I2523" s="10">
        <v>4902430715218</v>
      </c>
      <c r="J2523" t="s">
        <v>13598</v>
      </c>
      <c r="K2523" s="10" t="s">
        <v>7431</v>
      </c>
      <c r="L2523" s="98">
        <f>IFERROR(VLOOKUP($F2523&amp;$C2523,Sales!$J:$W,9,0),0)</f>
        <v>1547657.6756756746</v>
      </c>
      <c r="M2523" s="98">
        <f>IFERROR(VLOOKUP($F2523&amp;$C2523,Sales!$J:$W,10,0),0)</f>
        <v>1585405.44144144</v>
      </c>
      <c r="N2523" s="98">
        <f>IFERROR(VLOOKUP($F2523&amp;$C2523,Sales!$J:$W,11,0),0)</f>
        <v>1925135.1711711693</v>
      </c>
      <c r="O2523" s="98">
        <f>IFERROR(VLOOKUP($F2523&amp;$C2523,Sales!$J:$W,12,0),0)</f>
        <v>44.666666666666664</v>
      </c>
      <c r="P2523" s="98">
        <f>IFERROR(VLOOKUP($F2523&amp;$C2523,Sales!$J:$W,13,0),0)</f>
        <v>1686066.0960960947</v>
      </c>
      <c r="Q2523" s="98">
        <f>IFERROR(VLOOKUP($F2523&amp;$C2523,Sales!$A:$H,7,0),0)</f>
        <v>0</v>
      </c>
      <c r="R2523" s="41">
        <f t="shared" si="78"/>
        <v>1</v>
      </c>
      <c r="S2523" s="15">
        <v>1</v>
      </c>
      <c r="T2523" s="15"/>
      <c r="U2523" s="15"/>
      <c r="V2523" s="15">
        <v>1</v>
      </c>
      <c r="W2523" s="15">
        <v>1</v>
      </c>
      <c r="X2523" s="15">
        <v>1</v>
      </c>
      <c r="Y2523" s="41">
        <v>1</v>
      </c>
      <c r="Z2523" s="41">
        <v>1</v>
      </c>
      <c r="AA2523" s="41"/>
      <c r="AB2523" s="15"/>
      <c r="AC2523" s="15"/>
      <c r="AD2523" s="15"/>
      <c r="AE2523" s="15"/>
      <c r="AF2523" s="15"/>
      <c r="AG2523" s="15"/>
      <c r="AH2523" s="15"/>
      <c r="AI2523" s="15"/>
      <c r="AJ2523" s="15"/>
      <c r="AK2523" s="15"/>
      <c r="AL2523" s="15"/>
      <c r="AM2523" s="15"/>
      <c r="AN2523" s="15"/>
      <c r="AO2523" s="15"/>
      <c r="AP2523" s="15"/>
      <c r="AQ2523" s="15"/>
      <c r="AR2523" s="15"/>
      <c r="AS2523" s="15"/>
      <c r="AT2523" s="15"/>
      <c r="AU2523" s="15"/>
      <c r="AV2523" s="15"/>
      <c r="AW2523" s="15"/>
      <c r="AX2523" s="82"/>
      <c r="AY2523" s="82"/>
      <c r="AZ2523" s="10">
        <v>1</v>
      </c>
      <c r="BA2523" t="s">
        <v>22</v>
      </c>
      <c r="BB2523" t="s">
        <v>23</v>
      </c>
      <c r="BD2523" s="39" t="str">
        <f t="shared" si="79"/>
        <v>01/294825208GTokopedia</v>
      </c>
    </row>
    <row r="2524" spans="2:59" ht="13.5" customHeight="1" x14ac:dyDescent="0.35">
      <c r="B2524" s="10" t="s">
        <v>17</v>
      </c>
      <c r="C2524" s="10" t="s">
        <v>2517</v>
      </c>
      <c r="D2524" s="10" t="s">
        <v>294</v>
      </c>
      <c r="E2524" s="10" t="s">
        <v>295</v>
      </c>
      <c r="F2524" s="10" t="s">
        <v>796</v>
      </c>
      <c r="G2524" s="137">
        <v>501197686</v>
      </c>
      <c r="H2524" s="10"/>
      <c r="I2524" s="10">
        <v>4902430799874</v>
      </c>
      <c r="J2524" s="10" t="s">
        <v>10083</v>
      </c>
      <c r="K2524" s="10" t="s">
        <v>10077</v>
      </c>
      <c r="L2524" s="98">
        <f>IFERROR(VLOOKUP($F2524&amp;$C2524,Sales!$J:$W,9,0),0)</f>
        <v>7343513.5135135083</v>
      </c>
      <c r="M2524" s="98">
        <f>IFERROR(VLOOKUP($F2524&amp;$C2524,Sales!$J:$W,10,0),0)</f>
        <v>6527567.5675675636</v>
      </c>
      <c r="N2524" s="98">
        <f>IFERROR(VLOOKUP($F2524&amp;$C2524,Sales!$J:$W,11,0),0)</f>
        <v>7343513.5135135092</v>
      </c>
      <c r="O2524" s="98">
        <f>IFERROR(VLOOKUP($F2524&amp;$C2524,Sales!$J:$W,12,0),0)</f>
        <v>26</v>
      </c>
      <c r="P2524" s="98">
        <f>IFERROR(VLOOKUP($F2524&amp;$C2524,Sales!$J:$W,13,0),0)</f>
        <v>7071531.5315315276</v>
      </c>
      <c r="Q2524" s="98">
        <f>IFERROR(VLOOKUP($F2524&amp;$C2524,Sales!$A:$H,7,0),0)</f>
        <v>0</v>
      </c>
      <c r="R2524" s="41">
        <f t="shared" si="78"/>
        <v>1</v>
      </c>
      <c r="S2524" s="15">
        <v>1</v>
      </c>
      <c r="T2524" s="15"/>
      <c r="U2524" s="15"/>
      <c r="V2524" s="15">
        <v>1</v>
      </c>
      <c r="W2524" s="15">
        <v>1</v>
      </c>
      <c r="X2524" s="15">
        <v>1</v>
      </c>
      <c r="Y2524" s="41">
        <v>1</v>
      </c>
      <c r="Z2524" s="41">
        <v>1</v>
      </c>
      <c r="AA2524" s="41"/>
      <c r="AB2524" s="15"/>
      <c r="AC2524" s="15"/>
      <c r="AD2524" s="15"/>
      <c r="AE2524" s="15"/>
      <c r="AF2524" s="15"/>
      <c r="AG2524" s="15"/>
      <c r="AH2524" s="15"/>
      <c r="AI2524" s="15"/>
      <c r="AJ2524" s="15"/>
      <c r="AK2524" s="15"/>
      <c r="AL2524" s="15"/>
      <c r="AM2524" s="15"/>
      <c r="AN2524" s="15"/>
      <c r="AO2524" s="15"/>
      <c r="AP2524" s="15"/>
      <c r="AQ2524" s="15"/>
      <c r="AR2524" s="15"/>
      <c r="AS2524" s="15"/>
      <c r="AT2524" s="15"/>
      <c r="AU2524" s="15"/>
      <c r="AV2524" s="15"/>
      <c r="AW2524" s="15"/>
      <c r="AX2524" s="82"/>
      <c r="AY2524" s="82"/>
      <c r="AZ2524" s="10">
        <v>1</v>
      </c>
      <c r="BA2524" t="s">
        <v>13952</v>
      </c>
      <c r="BB2524" t="s">
        <v>23</v>
      </c>
      <c r="BD2524" s="39" t="str">
        <f t="shared" si="79"/>
        <v>01/294825208HTokopedia</v>
      </c>
    </row>
    <row r="2525" spans="2:59" ht="13.5" customHeight="1" x14ac:dyDescent="0.35">
      <c r="B2525" s="10" t="s">
        <v>17</v>
      </c>
      <c r="C2525" s="10" t="s">
        <v>2517</v>
      </c>
      <c r="D2525" s="10" t="s">
        <v>294</v>
      </c>
      <c r="E2525" s="10" t="s">
        <v>295</v>
      </c>
      <c r="F2525" s="10" t="s">
        <v>301</v>
      </c>
      <c r="G2525" s="137">
        <v>499765708</v>
      </c>
      <c r="H2525" s="10"/>
      <c r="I2525" s="10">
        <v>4902430799836</v>
      </c>
      <c r="J2525" s="10" t="s">
        <v>7432</v>
      </c>
      <c r="K2525" s="10" t="s">
        <v>1159</v>
      </c>
      <c r="L2525" s="98">
        <f>IFERROR(VLOOKUP($F2525&amp;$C2525,Sales!$J:$W,9,0),0)</f>
        <v>1087927.9279279278</v>
      </c>
      <c r="M2525" s="98">
        <f>IFERROR(VLOOKUP($F2525&amp;$C2525,Sales!$J:$W,10,0),0)</f>
        <v>1087927.9279279278</v>
      </c>
      <c r="N2525" s="98">
        <f>IFERROR(VLOOKUP($F2525&amp;$C2525,Sales!$J:$W,11,0),0)</f>
        <v>3535765.7657657657</v>
      </c>
      <c r="O2525" s="98">
        <f>IFERROR(VLOOKUP($F2525&amp;$C2525,Sales!$J:$W,12,0),0)</f>
        <v>7</v>
      </c>
      <c r="P2525" s="98">
        <f>IFERROR(VLOOKUP($F2525&amp;$C2525,Sales!$J:$W,13,0),0)</f>
        <v>1903873.8738738738</v>
      </c>
      <c r="Q2525" s="98">
        <f>IFERROR(VLOOKUP($F2525&amp;$C2525,Sales!$A:$H,7,0),0)</f>
        <v>0</v>
      </c>
      <c r="R2525" s="41">
        <f t="shared" si="78"/>
        <v>1</v>
      </c>
      <c r="S2525" s="15">
        <v>1</v>
      </c>
      <c r="T2525" s="15"/>
      <c r="U2525" s="15"/>
      <c r="V2525" s="15">
        <v>1</v>
      </c>
      <c r="W2525" s="15">
        <v>1</v>
      </c>
      <c r="X2525" s="15">
        <v>1</v>
      </c>
      <c r="Y2525" s="41">
        <v>1</v>
      </c>
      <c r="Z2525" s="41">
        <v>1</v>
      </c>
      <c r="AA2525" s="41"/>
      <c r="AB2525" s="15"/>
      <c r="AC2525" s="15"/>
      <c r="AD2525" s="15"/>
      <c r="AE2525" s="15"/>
      <c r="AF2525" s="15"/>
      <c r="AG2525" s="15"/>
      <c r="AH2525" s="15"/>
      <c r="AI2525" s="15"/>
      <c r="AJ2525" s="15"/>
      <c r="AK2525" s="15"/>
      <c r="AL2525" s="15"/>
      <c r="AM2525" s="15"/>
      <c r="AN2525" s="15"/>
      <c r="AO2525" s="15"/>
      <c r="AP2525" s="15"/>
      <c r="AQ2525" s="15"/>
      <c r="AR2525" s="15"/>
      <c r="AS2525" s="15"/>
      <c r="AT2525" s="15"/>
      <c r="AU2525" s="15"/>
      <c r="AV2525" s="15"/>
      <c r="AW2525" s="15"/>
      <c r="AX2525" s="82"/>
      <c r="AY2525" s="82"/>
      <c r="AZ2525" s="10">
        <v>1</v>
      </c>
      <c r="BA2525" t="s">
        <v>22</v>
      </c>
      <c r="BB2525" t="s">
        <v>23</v>
      </c>
      <c r="BD2525" s="39" t="str">
        <f t="shared" si="79"/>
        <v>01/294825208ITokopedia</v>
      </c>
    </row>
    <row r="2526" spans="2:59" ht="13.5" customHeight="1" x14ac:dyDescent="0.35">
      <c r="B2526" s="10" t="s">
        <v>17</v>
      </c>
      <c r="C2526" s="10" t="s">
        <v>2517</v>
      </c>
      <c r="D2526" s="10" t="s">
        <v>294</v>
      </c>
      <c r="E2526" s="10" t="s">
        <v>295</v>
      </c>
      <c r="F2526" s="10" t="s">
        <v>798</v>
      </c>
      <c r="G2526" s="137">
        <v>501189012</v>
      </c>
      <c r="H2526" s="10"/>
      <c r="I2526" s="10">
        <v>4902430799997</v>
      </c>
      <c r="J2526" t="s">
        <v>13599</v>
      </c>
      <c r="K2526" s="10" t="s">
        <v>1154</v>
      </c>
      <c r="L2526" s="98">
        <f>IFERROR(VLOOKUP($F2526&amp;$C2526,Sales!$J:$W,9,0),0)</f>
        <v>1780810.8108108109</v>
      </c>
      <c r="M2526" s="98">
        <f>IFERROR(VLOOKUP($F2526&amp;$C2526,Sales!$J:$W,10,0),0)</f>
        <v>1403063.0630630627</v>
      </c>
      <c r="N2526" s="98">
        <f>IFERROR(VLOOKUP($F2526&amp;$C2526,Sales!$J:$W,11,0),0)</f>
        <v>8688198.1981981993</v>
      </c>
      <c r="O2526" s="98">
        <f>IFERROR(VLOOKUP($F2526&amp;$C2526,Sales!$J:$W,12,0),0)</f>
        <v>73.333333333333329</v>
      </c>
      <c r="P2526" s="98">
        <f>IFERROR(VLOOKUP($F2526&amp;$C2526,Sales!$J:$W,13,0),0)</f>
        <v>3957357.3573573581</v>
      </c>
      <c r="Q2526" s="98">
        <f>IFERROR(VLOOKUP($F2526&amp;$C2526,Sales!$A:$H,7,0),0)</f>
        <v>0</v>
      </c>
      <c r="R2526" s="41">
        <f t="shared" si="78"/>
        <v>1</v>
      </c>
      <c r="S2526" s="15">
        <v>1</v>
      </c>
      <c r="T2526" s="15"/>
      <c r="U2526" s="15"/>
      <c r="V2526" s="15">
        <v>1</v>
      </c>
      <c r="W2526" s="15">
        <v>1</v>
      </c>
      <c r="X2526" s="15">
        <v>1</v>
      </c>
      <c r="Y2526" s="41">
        <v>1</v>
      </c>
      <c r="Z2526" s="41">
        <v>1</v>
      </c>
      <c r="AA2526" s="41"/>
      <c r="AB2526" s="15"/>
      <c r="AC2526" s="15"/>
      <c r="AD2526" s="15"/>
      <c r="AE2526" s="15"/>
      <c r="AF2526" s="15"/>
      <c r="AG2526" s="15"/>
      <c r="AH2526" s="15"/>
      <c r="AI2526" s="15"/>
      <c r="AJ2526" s="15"/>
      <c r="AK2526" s="15"/>
      <c r="AL2526" s="15"/>
      <c r="AM2526" s="15"/>
      <c r="AN2526" s="15"/>
      <c r="AO2526" s="15"/>
      <c r="AP2526" s="15"/>
      <c r="AQ2526" s="15"/>
      <c r="AR2526" s="15"/>
      <c r="AS2526" s="15"/>
      <c r="AT2526" s="15"/>
      <c r="AU2526" s="15"/>
      <c r="AV2526" s="15"/>
      <c r="AW2526" s="15"/>
      <c r="AX2526" s="82"/>
      <c r="AY2526" s="82"/>
      <c r="AZ2526" s="10">
        <v>1</v>
      </c>
      <c r="BA2526" t="s">
        <v>22</v>
      </c>
      <c r="BB2526" t="s">
        <v>23</v>
      </c>
      <c r="BD2526" s="39" t="str">
        <f t="shared" si="79"/>
        <v>01/294825208JTokopedia</v>
      </c>
    </row>
    <row r="2527" spans="2:59" ht="13.5" customHeight="1" x14ac:dyDescent="0.35">
      <c r="B2527" s="10" t="s">
        <v>17</v>
      </c>
      <c r="C2527" s="10" t="s">
        <v>2517</v>
      </c>
      <c r="D2527" s="10" t="s">
        <v>294</v>
      </c>
      <c r="E2527" s="10" t="s">
        <v>295</v>
      </c>
      <c r="F2527" s="10" t="s">
        <v>399</v>
      </c>
      <c r="G2527" s="137">
        <v>824244980</v>
      </c>
      <c r="H2527" s="10"/>
      <c r="I2527" s="10">
        <v>4902430799867</v>
      </c>
      <c r="J2527" s="10" t="s">
        <v>7433</v>
      </c>
      <c r="K2527" s="10" t="s">
        <v>1183</v>
      </c>
      <c r="L2527" s="98">
        <f>IFERROR(VLOOKUP($F2527&amp;$C2527,Sales!$J:$W,9,0),0)</f>
        <v>0</v>
      </c>
      <c r="M2527" s="98">
        <f>IFERROR(VLOOKUP($F2527&amp;$C2527,Sales!$J:$W,10,0),0)</f>
        <v>0</v>
      </c>
      <c r="N2527" s="98">
        <f>IFERROR(VLOOKUP($F2527&amp;$C2527,Sales!$J:$W,11,0),0)</f>
        <v>0</v>
      </c>
      <c r="O2527" s="98">
        <f>IFERROR(VLOOKUP($F2527&amp;$C2527,Sales!$J:$W,12,0),0)</f>
        <v>0</v>
      </c>
      <c r="P2527" s="98">
        <f>IFERROR(VLOOKUP($F2527&amp;$C2527,Sales!$J:$W,13,0),0)</f>
        <v>0</v>
      </c>
      <c r="Q2527" s="98">
        <f>IFERROR(VLOOKUP($F2527&amp;$C2527,Sales!$A:$H,7,0),0)</f>
        <v>0</v>
      </c>
      <c r="R2527" s="41" t="str">
        <f t="shared" si="78"/>
        <v>ERROR</v>
      </c>
      <c r="S2527" s="15"/>
      <c r="T2527" s="15"/>
      <c r="U2527" s="15"/>
      <c r="V2527" s="15"/>
      <c r="W2527" s="15"/>
      <c r="X2527" s="15"/>
      <c r="Y2527" s="41"/>
      <c r="Z2527" s="41"/>
      <c r="AA2527" s="41"/>
      <c r="AB2527" s="15"/>
      <c r="AC2527" s="15"/>
      <c r="AD2527" s="15"/>
      <c r="AE2527" s="15"/>
      <c r="AF2527" s="15"/>
      <c r="AG2527" s="15"/>
      <c r="AH2527" s="15"/>
      <c r="AI2527" s="15"/>
      <c r="AJ2527" s="15"/>
      <c r="AK2527" s="15"/>
      <c r="AL2527" s="15"/>
      <c r="AM2527" s="15"/>
      <c r="AN2527" s="15"/>
      <c r="AO2527" s="15"/>
      <c r="AP2527" s="15"/>
      <c r="AQ2527" s="15"/>
      <c r="AR2527" s="15"/>
      <c r="AS2527" s="15"/>
      <c r="AT2527" s="15"/>
      <c r="AU2527" s="15"/>
      <c r="AV2527" s="15"/>
      <c r="AW2527" s="15"/>
      <c r="AX2527" s="82"/>
      <c r="AY2527" s="82"/>
      <c r="AZ2527" s="10">
        <v>1</v>
      </c>
      <c r="BA2527" t="s">
        <v>22</v>
      </c>
      <c r="BB2527" t="s">
        <v>88</v>
      </c>
      <c r="BD2527" s="39" t="str">
        <f t="shared" si="79"/>
        <v>01/294825208MTokopedia</v>
      </c>
      <c r="BE2527" t="s">
        <v>13743</v>
      </c>
      <c r="BF2527" t="s">
        <v>13744</v>
      </c>
    </row>
    <row r="2528" spans="2:59" ht="13.5" customHeight="1" x14ac:dyDescent="0.35">
      <c r="B2528" s="10" t="s">
        <v>17</v>
      </c>
      <c r="C2528" s="10" t="s">
        <v>2517</v>
      </c>
      <c r="D2528" s="10" t="s">
        <v>294</v>
      </c>
      <c r="E2528" s="10" t="s">
        <v>295</v>
      </c>
      <c r="F2528" s="10" t="s">
        <v>402</v>
      </c>
      <c r="G2528" s="137">
        <v>824209738</v>
      </c>
      <c r="H2528" s="10"/>
      <c r="I2528" s="10">
        <v>4902430799928</v>
      </c>
      <c r="J2528" s="10" t="s">
        <v>7434</v>
      </c>
      <c r="K2528" s="10" t="s">
        <v>1184</v>
      </c>
      <c r="L2528" s="98">
        <f>IFERROR(VLOOKUP($F2528&amp;$C2528,Sales!$J:$W,9,0),0)</f>
        <v>5983603.6036036005</v>
      </c>
      <c r="M2528" s="98">
        <f>IFERROR(VLOOKUP($F2528&amp;$C2528,Sales!$J:$W,10,0),0)</f>
        <v>4895675.6756756753</v>
      </c>
      <c r="N2528" s="98">
        <f>IFERROR(VLOOKUP($F2528&amp;$C2528,Sales!$J:$W,11,0),0)</f>
        <v>7071531.5315315286</v>
      </c>
      <c r="O2528" s="98">
        <f>IFERROR(VLOOKUP($F2528&amp;$C2528,Sales!$J:$W,12,0),0)</f>
        <v>22</v>
      </c>
      <c r="P2528" s="98">
        <f>IFERROR(VLOOKUP($F2528&amp;$C2528,Sales!$J:$W,13,0),0)</f>
        <v>5983603.6036036015</v>
      </c>
      <c r="Q2528" s="98">
        <f>IFERROR(VLOOKUP($F2528&amp;$C2528,Sales!$A:$H,7,0),0)</f>
        <v>0</v>
      </c>
      <c r="R2528" s="41">
        <f t="shared" si="78"/>
        <v>1</v>
      </c>
      <c r="S2528" s="15">
        <v>1</v>
      </c>
      <c r="T2528" s="15"/>
      <c r="U2528" s="15"/>
      <c r="V2528" s="15">
        <v>1</v>
      </c>
      <c r="W2528" s="15">
        <v>1</v>
      </c>
      <c r="X2528" s="15">
        <v>1</v>
      </c>
      <c r="Y2528" s="41">
        <v>1</v>
      </c>
      <c r="Z2528" s="41">
        <v>1</v>
      </c>
      <c r="AA2528" s="41"/>
      <c r="AB2528" s="15"/>
      <c r="AC2528" s="15"/>
      <c r="AD2528" s="15"/>
      <c r="AE2528" s="15"/>
      <c r="AF2528" s="15"/>
      <c r="AG2528" s="15"/>
      <c r="AH2528" s="15"/>
      <c r="AI2528" s="15"/>
      <c r="AJ2528" s="15"/>
      <c r="AK2528" s="15"/>
      <c r="AL2528" s="15"/>
      <c r="AM2528" s="15"/>
      <c r="AN2528" s="15"/>
      <c r="AO2528" s="15"/>
      <c r="AP2528" s="15"/>
      <c r="AQ2528" s="15"/>
      <c r="AR2528" s="15"/>
      <c r="AS2528" s="15"/>
      <c r="AT2528" s="15"/>
      <c r="AU2528" s="15"/>
      <c r="AV2528" s="15"/>
      <c r="AW2528" s="15"/>
      <c r="AX2528" s="82"/>
      <c r="AY2528" s="82"/>
      <c r="AZ2528" s="10">
        <v>1</v>
      </c>
      <c r="BA2528" t="s">
        <v>22</v>
      </c>
      <c r="BB2528" t="s">
        <v>23</v>
      </c>
      <c r="BD2528" s="39" t="str">
        <f t="shared" si="79"/>
        <v>01/294826002CTokopedia</v>
      </c>
    </row>
    <row r="2529" spans="2:59" ht="13.5" customHeight="1" x14ac:dyDescent="0.35">
      <c r="B2529" s="10" t="s">
        <v>17</v>
      </c>
      <c r="C2529" s="10" t="s">
        <v>2517</v>
      </c>
      <c r="D2529" s="10" t="s">
        <v>294</v>
      </c>
      <c r="E2529" s="10" t="s">
        <v>295</v>
      </c>
      <c r="F2529" s="10" t="s">
        <v>1169</v>
      </c>
      <c r="G2529" s="137">
        <v>706360314</v>
      </c>
      <c r="H2529" s="10"/>
      <c r="I2529" s="10">
        <v>4902430200721</v>
      </c>
      <c r="J2529" s="10" t="s">
        <v>7435</v>
      </c>
      <c r="K2529" s="10" t="s">
        <v>7436</v>
      </c>
      <c r="L2529" s="98">
        <f>IFERROR(VLOOKUP($F2529&amp;$C2529,Sales!$J:$W,9,0),0)</f>
        <v>0</v>
      </c>
      <c r="M2529" s="98">
        <f>IFERROR(VLOOKUP($F2529&amp;$C2529,Sales!$J:$W,10,0),0)</f>
        <v>0</v>
      </c>
      <c r="N2529" s="98">
        <f>IFERROR(VLOOKUP($F2529&amp;$C2529,Sales!$J:$W,11,0),0)</f>
        <v>0</v>
      </c>
      <c r="O2529" s="98">
        <f>IFERROR(VLOOKUP($F2529&amp;$C2529,Sales!$J:$W,12,0),0)</f>
        <v>0</v>
      </c>
      <c r="P2529" s="98">
        <f>IFERROR(VLOOKUP($F2529&amp;$C2529,Sales!$J:$W,13,0),0)</f>
        <v>0</v>
      </c>
      <c r="Q2529" s="98">
        <f>IFERROR(VLOOKUP($F2529&amp;$C2529,Sales!$A:$H,7,0),0)</f>
        <v>0</v>
      </c>
      <c r="R2529" s="41" t="str">
        <f t="shared" si="78"/>
        <v>ERROR</v>
      </c>
      <c r="S2529" s="15"/>
      <c r="T2529" s="15"/>
      <c r="U2529" s="15"/>
      <c r="V2529" s="15"/>
      <c r="W2529" s="15"/>
      <c r="X2529" s="15"/>
      <c r="Y2529" s="41"/>
      <c r="Z2529" s="41"/>
      <c r="AA2529" s="41"/>
      <c r="AB2529" s="15"/>
      <c r="AC2529" s="15"/>
      <c r="AD2529" s="15"/>
      <c r="AE2529" s="15"/>
      <c r="AF2529" s="15"/>
      <c r="AG2529" s="15"/>
      <c r="AH2529" s="15"/>
      <c r="AI2529" s="15"/>
      <c r="AJ2529" s="15"/>
      <c r="AK2529" s="15"/>
      <c r="AL2529" s="15"/>
      <c r="AM2529" s="15"/>
      <c r="AN2529" s="15"/>
      <c r="AO2529" s="15"/>
      <c r="AP2529" s="15"/>
      <c r="AQ2529" s="15"/>
      <c r="AR2529" s="15"/>
      <c r="AS2529" s="15"/>
      <c r="AT2529" s="15"/>
      <c r="AU2529" s="15"/>
      <c r="AV2529" s="15"/>
      <c r="AW2529" s="15"/>
      <c r="AX2529" s="15"/>
      <c r="AY2529" s="15"/>
      <c r="AZ2529" s="10">
        <v>1</v>
      </c>
      <c r="BA2529" t="s">
        <v>22</v>
      </c>
      <c r="BB2529" t="s">
        <v>88</v>
      </c>
      <c r="BD2529" s="39" t="str">
        <f t="shared" si="79"/>
        <v>01/294826003CTokopedia</v>
      </c>
    </row>
    <row r="2530" spans="2:59" ht="13.5" customHeight="1" x14ac:dyDescent="0.35">
      <c r="B2530" s="10" t="s">
        <v>17</v>
      </c>
      <c r="C2530" s="10" t="s">
        <v>2517</v>
      </c>
      <c r="D2530" s="10" t="s">
        <v>294</v>
      </c>
      <c r="E2530" s="10" t="s">
        <v>295</v>
      </c>
      <c r="F2530" s="10" t="s">
        <v>325</v>
      </c>
      <c r="G2530" s="137">
        <v>176865737</v>
      </c>
      <c r="H2530" s="10"/>
      <c r="I2530" s="10">
        <v>4902430200059</v>
      </c>
      <c r="J2530" t="s">
        <v>13600</v>
      </c>
      <c r="K2530" s="10" t="s">
        <v>13601</v>
      </c>
      <c r="L2530" s="98">
        <f>IFERROR(VLOOKUP($F2530&amp;$C2530,Sales!$J:$W,9,0),0)</f>
        <v>10372972.972972974</v>
      </c>
      <c r="M2530" s="98">
        <f>IFERROR(VLOOKUP($F2530&amp;$C2530,Sales!$J:$W,10,0),0)</f>
        <v>8598648.648648642</v>
      </c>
      <c r="N2530" s="98">
        <f>IFERROR(VLOOKUP($F2530&amp;$C2530,Sales!$J:$W,11,0),0)</f>
        <v>11874324.32432433</v>
      </c>
      <c r="O2530" s="98">
        <f>IFERROR(VLOOKUP($F2530&amp;$C2530,Sales!$J:$W,12,0),0)</f>
        <v>75.333333333333329</v>
      </c>
      <c r="P2530" s="98">
        <f>IFERROR(VLOOKUP($F2530&amp;$C2530,Sales!$J:$W,13,0),0)</f>
        <v>10281981.981981983</v>
      </c>
      <c r="Q2530" s="98">
        <f>IFERROR(VLOOKUP($F2530&amp;$C2530,Sales!$A:$H,7,0),0)</f>
        <v>0</v>
      </c>
      <c r="R2530" s="41">
        <f t="shared" si="78"/>
        <v>1</v>
      </c>
      <c r="S2530" s="15">
        <v>1</v>
      </c>
      <c r="T2530" s="15"/>
      <c r="U2530" s="15"/>
      <c r="V2530" s="15">
        <v>1</v>
      </c>
      <c r="W2530" s="15">
        <v>1</v>
      </c>
      <c r="X2530" s="15">
        <v>1</v>
      </c>
      <c r="Y2530" s="41">
        <v>1</v>
      </c>
      <c r="Z2530" s="41">
        <v>1</v>
      </c>
      <c r="AA2530" s="41"/>
      <c r="AB2530" s="15"/>
      <c r="AC2530" s="15"/>
      <c r="AD2530" s="15"/>
      <c r="AE2530" s="15"/>
      <c r="AF2530" s="15"/>
      <c r="AG2530" s="15"/>
      <c r="AH2530" s="15"/>
      <c r="AI2530" s="15"/>
      <c r="AJ2530" s="15"/>
      <c r="AK2530" s="15"/>
      <c r="AL2530" s="15"/>
      <c r="AM2530" s="15"/>
      <c r="AN2530" s="15"/>
      <c r="AO2530" s="15"/>
      <c r="AP2530" s="15"/>
      <c r="AQ2530" s="15"/>
      <c r="AR2530" s="15"/>
      <c r="AS2530" s="15"/>
      <c r="AT2530" s="15"/>
      <c r="AU2530" s="15"/>
      <c r="AV2530" s="15"/>
      <c r="AW2530" s="15"/>
      <c r="AX2530" s="82"/>
      <c r="AY2530" s="82"/>
      <c r="AZ2530" s="10">
        <v>1</v>
      </c>
      <c r="BA2530" t="s">
        <v>13952</v>
      </c>
      <c r="BB2530" t="s">
        <v>23</v>
      </c>
      <c r="BD2530" s="39" t="str">
        <f t="shared" si="79"/>
        <v>01/294826003DTokopedia</v>
      </c>
    </row>
    <row r="2531" spans="2:59" ht="13.5" customHeight="1" x14ac:dyDescent="0.35">
      <c r="B2531" s="10" t="s">
        <v>17</v>
      </c>
      <c r="C2531" s="10" t="s">
        <v>2517</v>
      </c>
      <c r="D2531" s="10" t="s">
        <v>294</v>
      </c>
      <c r="E2531" s="10" t="s">
        <v>295</v>
      </c>
      <c r="F2531" s="10" t="s">
        <v>356</v>
      </c>
      <c r="G2531" s="137">
        <v>1458367192</v>
      </c>
      <c r="H2531" s="10"/>
      <c r="I2531" s="10">
        <v>4902430292962</v>
      </c>
      <c r="J2531" s="41" t="s">
        <v>13760</v>
      </c>
      <c r="K2531" s="10" t="s">
        <v>13602</v>
      </c>
      <c r="L2531" s="98">
        <f>IFERROR(VLOOKUP($F2531&amp;$C2531,Sales!$J:$W,9,0),0)</f>
        <v>11308108.108108107</v>
      </c>
      <c r="M2531" s="98">
        <f>IFERROR(VLOOKUP($F2531&amp;$C2531,Sales!$J:$W,10,0),0)</f>
        <v>7774324.3243243285</v>
      </c>
      <c r="N2531" s="98">
        <f>IFERROR(VLOOKUP($F2531&amp;$C2531,Sales!$J:$W,11,0),0)</f>
        <v>9187837.8378378376</v>
      </c>
      <c r="O2531" s="98">
        <f>IFERROR(VLOOKUP($F2531&amp;$C2531,Sales!$J:$W,12,0),0)</f>
        <v>40</v>
      </c>
      <c r="P2531" s="98">
        <f>IFERROR(VLOOKUP($F2531&amp;$C2531,Sales!$J:$W,13,0),0)</f>
        <v>9423423.4234234244</v>
      </c>
      <c r="Q2531" s="98">
        <f>IFERROR(VLOOKUP($F2531&amp;$C2531,Sales!$A:$H,7,0),0)</f>
        <v>0</v>
      </c>
      <c r="R2531" s="41">
        <f t="shared" si="78"/>
        <v>1</v>
      </c>
      <c r="S2531" s="15">
        <v>1</v>
      </c>
      <c r="T2531" s="15"/>
      <c r="U2531" s="15"/>
      <c r="V2531" s="15">
        <v>1</v>
      </c>
      <c r="W2531" s="15">
        <v>1</v>
      </c>
      <c r="X2531" s="15">
        <v>1</v>
      </c>
      <c r="Y2531" s="41">
        <v>1</v>
      </c>
      <c r="Z2531" s="41">
        <v>1</v>
      </c>
      <c r="AA2531" s="41"/>
      <c r="AB2531" s="15"/>
      <c r="AC2531" s="15"/>
      <c r="AD2531" s="15"/>
      <c r="AE2531" s="15"/>
      <c r="AF2531" s="15"/>
      <c r="AG2531" s="15"/>
      <c r="AH2531" s="15"/>
      <c r="AI2531" s="15"/>
      <c r="AJ2531" s="15"/>
      <c r="AK2531" s="15"/>
      <c r="AL2531" s="15"/>
      <c r="AM2531" s="15"/>
      <c r="AN2531" s="15"/>
      <c r="AO2531" s="15"/>
      <c r="AP2531" s="15"/>
      <c r="AQ2531" s="15"/>
      <c r="AR2531" s="15"/>
      <c r="AS2531" s="15"/>
      <c r="AT2531" s="15"/>
      <c r="AU2531" s="15"/>
      <c r="AV2531" s="15"/>
      <c r="AW2531" s="15"/>
      <c r="AX2531" s="82"/>
      <c r="AY2531" s="82"/>
      <c r="AZ2531" s="10">
        <v>1</v>
      </c>
      <c r="BA2531" t="s">
        <v>13952</v>
      </c>
      <c r="BB2531" t="s">
        <v>23</v>
      </c>
      <c r="BD2531" s="39" t="str">
        <f t="shared" si="79"/>
        <v>01/294826003JTokopedia</v>
      </c>
      <c r="BF2531" t="s">
        <v>13753</v>
      </c>
      <c r="BG2531" t="s">
        <v>13751</v>
      </c>
    </row>
    <row r="2532" spans="2:59" ht="13.5" customHeight="1" x14ac:dyDescent="0.35">
      <c r="B2532" s="10" t="s">
        <v>17</v>
      </c>
      <c r="C2532" s="10" t="s">
        <v>2517</v>
      </c>
      <c r="D2532" s="10" t="s">
        <v>294</v>
      </c>
      <c r="E2532" s="10" t="s">
        <v>295</v>
      </c>
      <c r="F2532" s="10" t="s">
        <v>374</v>
      </c>
      <c r="G2532" s="137">
        <v>176865883</v>
      </c>
      <c r="H2532" s="10"/>
      <c r="I2532" s="10">
        <v>4902430293341</v>
      </c>
      <c r="J2532" t="s">
        <v>13603</v>
      </c>
      <c r="K2532" s="10" t="s">
        <v>13604</v>
      </c>
      <c r="L2532" s="98">
        <f>IFERROR(VLOOKUP($F2532&amp;$C2532,Sales!$J:$W,9,0),0)</f>
        <v>34220720.72072079</v>
      </c>
      <c r="M2532" s="98">
        <f>IFERROR(VLOOKUP($F2532&amp;$C2532,Sales!$J:$W,10,0),0)</f>
        <v>50126126.126126088</v>
      </c>
      <c r="N2532" s="98">
        <f>IFERROR(VLOOKUP($F2532&amp;$C2532,Sales!$J:$W,11,0),0)</f>
        <v>53740990.990990996</v>
      </c>
      <c r="O2532" s="98">
        <f>IFERROR(VLOOKUP($F2532&amp;$C2532,Sales!$J:$W,12,0),0)</f>
        <v>191</v>
      </c>
      <c r="P2532" s="98">
        <f>IFERROR(VLOOKUP($F2532&amp;$C2532,Sales!$J:$W,13,0),0)</f>
        <v>46029279.279279292</v>
      </c>
      <c r="Q2532" s="98">
        <f>IFERROR(VLOOKUP($F2532&amp;$C2532,Sales!$A:$H,7,0),0)</f>
        <v>722972.9729729729</v>
      </c>
      <c r="R2532" s="41">
        <f t="shared" si="78"/>
        <v>1</v>
      </c>
      <c r="S2532" s="15">
        <v>1</v>
      </c>
      <c r="T2532" s="15"/>
      <c r="U2532" s="15"/>
      <c r="V2532" s="15">
        <v>1</v>
      </c>
      <c r="W2532" s="15">
        <v>1</v>
      </c>
      <c r="X2532" s="15">
        <v>1</v>
      </c>
      <c r="Y2532" s="41">
        <v>1</v>
      </c>
      <c r="Z2532" s="41">
        <v>1</v>
      </c>
      <c r="AA2532" s="41"/>
      <c r="AB2532" s="15"/>
      <c r="AC2532" s="15"/>
      <c r="AD2532" s="15"/>
      <c r="AE2532" s="15"/>
      <c r="AF2532" s="15"/>
      <c r="AG2532" s="15"/>
      <c r="AH2532" s="15"/>
      <c r="AI2532" s="15"/>
      <c r="AJ2532" s="15"/>
      <c r="AK2532" s="15"/>
      <c r="AL2532" s="15"/>
      <c r="AM2532" s="15"/>
      <c r="AN2532" s="15"/>
      <c r="AO2532" s="15"/>
      <c r="AP2532" s="15"/>
      <c r="AQ2532" s="15"/>
      <c r="AR2532" s="15"/>
      <c r="AS2532" s="15"/>
      <c r="AT2532" s="15"/>
      <c r="AU2532" s="15"/>
      <c r="AV2532" s="15"/>
      <c r="AW2532" s="15"/>
      <c r="AX2532" s="82"/>
      <c r="AY2532" s="82"/>
      <c r="AZ2532" s="10">
        <v>1</v>
      </c>
      <c r="BA2532" t="s">
        <v>13952</v>
      </c>
      <c r="BB2532" t="s">
        <v>23</v>
      </c>
      <c r="BD2532" s="39" t="str">
        <f t="shared" si="79"/>
        <v>01/294826003KTokopedia</v>
      </c>
    </row>
    <row r="2533" spans="2:59" ht="13.5" customHeight="1" x14ac:dyDescent="0.35">
      <c r="B2533" s="10" t="s">
        <v>17</v>
      </c>
      <c r="C2533" s="10" t="s">
        <v>2517</v>
      </c>
      <c r="D2533" s="10" t="s">
        <v>294</v>
      </c>
      <c r="E2533" s="10" t="s">
        <v>295</v>
      </c>
      <c r="F2533" s="10" t="s">
        <v>299</v>
      </c>
      <c r="G2533" s="137">
        <v>499743637</v>
      </c>
      <c r="H2533" s="10"/>
      <c r="I2533" s="10">
        <v>4902430799911</v>
      </c>
      <c r="J2533" s="10" t="s">
        <v>7437</v>
      </c>
      <c r="K2533" s="10" t="s">
        <v>7438</v>
      </c>
      <c r="L2533" s="98">
        <f>IFERROR(VLOOKUP($F2533&amp;$C2533,Sales!$J:$W,9,0),0)</f>
        <v>271981.98198198195</v>
      </c>
      <c r="M2533" s="98">
        <f>IFERROR(VLOOKUP($F2533&amp;$C2533,Sales!$J:$W,10,0),0)</f>
        <v>0</v>
      </c>
      <c r="N2533" s="98">
        <f>IFERROR(VLOOKUP($F2533&amp;$C2533,Sales!$J:$W,11,0),0)</f>
        <v>271981.98198198195</v>
      </c>
      <c r="O2533" s="98">
        <f>IFERROR(VLOOKUP($F2533&amp;$C2533,Sales!$J:$W,12,0),0)</f>
        <v>0.66666666666666663</v>
      </c>
      <c r="P2533" s="98">
        <f>IFERROR(VLOOKUP($F2533&amp;$C2533,Sales!$J:$W,13,0),0)</f>
        <v>181321.3213213213</v>
      </c>
      <c r="Q2533" s="98">
        <f>IFERROR(VLOOKUP($F2533&amp;$C2533,Sales!$A:$H,7,0),0)</f>
        <v>0</v>
      </c>
      <c r="R2533" s="41">
        <f t="shared" si="78"/>
        <v>1</v>
      </c>
      <c r="S2533" s="15">
        <v>1</v>
      </c>
      <c r="T2533" s="15"/>
      <c r="U2533" s="15"/>
      <c r="V2533" s="15">
        <v>1</v>
      </c>
      <c r="W2533" s="15">
        <v>1</v>
      </c>
      <c r="X2533" s="15">
        <v>1</v>
      </c>
      <c r="Y2533" s="41">
        <v>1</v>
      </c>
      <c r="Z2533" s="41">
        <v>1</v>
      </c>
      <c r="AA2533" s="41"/>
      <c r="AB2533" s="15"/>
      <c r="AC2533" s="15"/>
      <c r="AD2533" s="15"/>
      <c r="AE2533" s="15"/>
      <c r="AF2533" s="15"/>
      <c r="AG2533" s="15"/>
      <c r="AH2533" s="15"/>
      <c r="AI2533" s="15"/>
      <c r="AJ2533" s="15"/>
      <c r="AK2533" s="15"/>
      <c r="AL2533" s="15"/>
      <c r="AM2533" s="15"/>
      <c r="AN2533" s="15"/>
      <c r="AO2533" s="15"/>
      <c r="AP2533" s="15"/>
      <c r="AQ2533" s="15"/>
      <c r="AR2533" s="15"/>
      <c r="AS2533" s="15"/>
      <c r="AT2533" s="15"/>
      <c r="AU2533" s="15"/>
      <c r="AV2533" s="15"/>
      <c r="AW2533" s="15"/>
      <c r="AX2533" s="82"/>
      <c r="AY2533" s="82"/>
      <c r="AZ2533" s="10">
        <v>1</v>
      </c>
      <c r="BA2533" t="s">
        <v>22</v>
      </c>
      <c r="BB2533" t="s">
        <v>23</v>
      </c>
      <c r="BD2533" s="39" t="str">
        <f t="shared" si="79"/>
        <v>01/294826003WTokopedia</v>
      </c>
    </row>
    <row r="2534" spans="2:59" ht="13.5" customHeight="1" x14ac:dyDescent="0.35">
      <c r="B2534" s="10" t="s">
        <v>17</v>
      </c>
      <c r="C2534" s="10" t="s">
        <v>2517</v>
      </c>
      <c r="D2534" s="10" t="s">
        <v>294</v>
      </c>
      <c r="E2534" s="10" t="s">
        <v>295</v>
      </c>
      <c r="F2534" s="10" t="s">
        <v>307</v>
      </c>
      <c r="G2534" s="137">
        <v>706338415</v>
      </c>
      <c r="H2534" s="10"/>
      <c r="I2534" s="10">
        <v>4902430800037</v>
      </c>
      <c r="J2534" s="10" t="s">
        <v>7439</v>
      </c>
      <c r="K2534" s="10" t="s">
        <v>6052</v>
      </c>
      <c r="L2534" s="98">
        <f>IFERROR(VLOOKUP($F2534&amp;$C2534,Sales!$J:$W,9,0),0)</f>
        <v>0</v>
      </c>
      <c r="M2534" s="98">
        <f>IFERROR(VLOOKUP($F2534&amp;$C2534,Sales!$J:$W,10,0),0)</f>
        <v>0</v>
      </c>
      <c r="N2534" s="98">
        <f>IFERROR(VLOOKUP($F2534&amp;$C2534,Sales!$J:$W,11,0),0)</f>
        <v>0</v>
      </c>
      <c r="O2534" s="98">
        <f>IFERROR(VLOOKUP($F2534&amp;$C2534,Sales!$J:$W,12,0),0)</f>
        <v>0</v>
      </c>
      <c r="P2534" s="98">
        <f>IFERROR(VLOOKUP($F2534&amp;$C2534,Sales!$J:$W,13,0),0)</f>
        <v>0</v>
      </c>
      <c r="Q2534" s="98">
        <f>IFERROR(VLOOKUP($F2534&amp;$C2534,Sales!$A:$H,7,0),0)</f>
        <v>0</v>
      </c>
      <c r="R2534" s="41" t="str">
        <f t="shared" si="78"/>
        <v>ERROR</v>
      </c>
      <c r="S2534" s="15"/>
      <c r="T2534" s="15"/>
      <c r="U2534" s="15"/>
      <c r="V2534" s="15"/>
      <c r="W2534" s="15"/>
      <c r="X2534" s="15"/>
      <c r="Y2534" s="41"/>
      <c r="Z2534" s="41"/>
      <c r="AA2534" s="41"/>
      <c r="AB2534" s="15"/>
      <c r="AC2534" s="15"/>
      <c r="AD2534" s="15"/>
      <c r="AE2534" s="15"/>
      <c r="AF2534" s="15"/>
      <c r="AG2534" s="15"/>
      <c r="AH2534" s="15"/>
      <c r="AI2534" s="15"/>
      <c r="AJ2534" s="15"/>
      <c r="AK2534" s="15"/>
      <c r="AL2534" s="15"/>
      <c r="AM2534" s="15"/>
      <c r="AN2534" s="15"/>
      <c r="AO2534" s="15"/>
      <c r="AP2534" s="15"/>
      <c r="AQ2534" s="15"/>
      <c r="AR2534" s="15"/>
      <c r="AS2534" s="15"/>
      <c r="AT2534" s="15"/>
      <c r="AU2534" s="15"/>
      <c r="AV2534" s="15"/>
      <c r="AW2534" s="15"/>
      <c r="AX2534" s="15"/>
      <c r="AY2534" s="15"/>
      <c r="AZ2534" s="10">
        <v>1</v>
      </c>
      <c r="BA2534" t="s">
        <v>22</v>
      </c>
      <c r="BB2534" t="s">
        <v>88</v>
      </c>
      <c r="BD2534" s="39" t="str">
        <f t="shared" si="79"/>
        <v>01/294826003XTokopedia</v>
      </c>
    </row>
    <row r="2535" spans="2:59" ht="13.5" customHeight="1" x14ac:dyDescent="0.35">
      <c r="B2535" s="10" t="s">
        <v>17</v>
      </c>
      <c r="C2535" s="10" t="s">
        <v>2517</v>
      </c>
      <c r="D2535" s="10" t="s">
        <v>294</v>
      </c>
      <c r="E2535" s="10" t="s">
        <v>295</v>
      </c>
      <c r="F2535" s="10" t="s">
        <v>393</v>
      </c>
      <c r="G2535" s="137">
        <v>765355014</v>
      </c>
      <c r="H2535" s="10"/>
      <c r="I2535" s="10">
        <v>4902430822299</v>
      </c>
      <c r="J2535" s="10" t="s">
        <v>7440</v>
      </c>
      <c r="K2535" s="10" t="s">
        <v>3443</v>
      </c>
      <c r="L2535" s="98">
        <f>IFERROR(VLOOKUP($F2535&amp;$C2535,Sales!$J:$W,9,0),0)</f>
        <v>0</v>
      </c>
      <c r="M2535" s="98">
        <f>IFERROR(VLOOKUP($F2535&amp;$C2535,Sales!$J:$W,10,0),0)</f>
        <v>0</v>
      </c>
      <c r="N2535" s="98">
        <f>IFERROR(VLOOKUP($F2535&amp;$C2535,Sales!$J:$W,11,0),0)</f>
        <v>0</v>
      </c>
      <c r="O2535" s="98">
        <f>IFERROR(VLOOKUP($F2535&amp;$C2535,Sales!$J:$W,12,0),0)</f>
        <v>0</v>
      </c>
      <c r="P2535" s="98">
        <f>IFERROR(VLOOKUP($F2535&amp;$C2535,Sales!$J:$W,13,0),0)</f>
        <v>0</v>
      </c>
      <c r="Q2535" s="98">
        <f>IFERROR(VLOOKUP($F2535&amp;$C2535,Sales!$A:$H,7,0),0)</f>
        <v>0</v>
      </c>
      <c r="R2535" s="41" t="str">
        <f t="shared" si="78"/>
        <v>ERROR</v>
      </c>
      <c r="S2535" s="15"/>
      <c r="T2535" s="15"/>
      <c r="U2535" s="15"/>
      <c r="V2535" s="15"/>
      <c r="W2535" s="15"/>
      <c r="X2535" s="15"/>
      <c r="Y2535" s="41"/>
      <c r="Z2535" s="41"/>
      <c r="AA2535" s="41"/>
      <c r="AB2535" s="15"/>
      <c r="AC2535" s="15"/>
      <c r="AD2535" s="15"/>
      <c r="AE2535" s="15"/>
      <c r="AF2535" s="15"/>
      <c r="AG2535" s="15"/>
      <c r="AH2535" s="15"/>
      <c r="AI2535" s="15"/>
      <c r="AJ2535" s="15"/>
      <c r="AK2535" s="15"/>
      <c r="AL2535" s="15"/>
      <c r="AM2535" s="15"/>
      <c r="AN2535" s="15"/>
      <c r="AO2535" s="15"/>
      <c r="AP2535" s="15"/>
      <c r="AQ2535" s="15"/>
      <c r="AR2535" s="15"/>
      <c r="AS2535" s="15"/>
      <c r="AT2535" s="15"/>
      <c r="AU2535" s="15"/>
      <c r="AV2535" s="15"/>
      <c r="AW2535" s="15"/>
      <c r="AX2535" s="15"/>
      <c r="AY2535" s="15"/>
      <c r="AZ2535" s="10">
        <v>1</v>
      </c>
      <c r="BA2535" t="s">
        <v>22</v>
      </c>
      <c r="BB2535" t="s">
        <v>88</v>
      </c>
      <c r="BD2535" s="39" t="str">
        <f t="shared" si="79"/>
        <v>01/294826003ZTokopedia</v>
      </c>
    </row>
    <row r="2536" spans="2:59" ht="13.5" customHeight="1" x14ac:dyDescent="0.35">
      <c r="B2536" s="10" t="s">
        <v>17</v>
      </c>
      <c r="C2536" s="10" t="s">
        <v>2517</v>
      </c>
      <c r="D2536" s="10" t="s">
        <v>294</v>
      </c>
      <c r="E2536" s="10" t="s">
        <v>295</v>
      </c>
      <c r="F2536" s="10" t="s">
        <v>6055</v>
      </c>
      <c r="G2536" s="137">
        <v>784976458</v>
      </c>
      <c r="H2536" s="10"/>
      <c r="I2536" s="10">
        <v>4902430888875</v>
      </c>
      <c r="J2536" s="10" t="s">
        <v>7441</v>
      </c>
      <c r="K2536" s="10" t="s">
        <v>6056</v>
      </c>
      <c r="L2536" s="98">
        <f>IFERROR(VLOOKUP($F2536&amp;$C2536,Sales!$J:$W,9,0),0)</f>
        <v>0</v>
      </c>
      <c r="M2536" s="98">
        <f>IFERROR(VLOOKUP($F2536&amp;$C2536,Sales!$J:$W,10,0),0)</f>
        <v>0</v>
      </c>
      <c r="N2536" s="98">
        <f>IFERROR(VLOOKUP($F2536&amp;$C2536,Sales!$J:$W,11,0),0)</f>
        <v>0</v>
      </c>
      <c r="O2536" s="98">
        <f>IFERROR(VLOOKUP($F2536&amp;$C2536,Sales!$J:$W,12,0),0)</f>
        <v>0</v>
      </c>
      <c r="P2536" s="98">
        <f>IFERROR(VLOOKUP($F2536&amp;$C2536,Sales!$J:$W,13,0),0)</f>
        <v>0</v>
      </c>
      <c r="Q2536" s="98">
        <f>IFERROR(VLOOKUP($F2536&amp;$C2536,Sales!$A:$H,7,0),0)</f>
        <v>0</v>
      </c>
      <c r="R2536" s="41" t="str">
        <f t="shared" si="78"/>
        <v>ERROR</v>
      </c>
      <c r="S2536" s="15"/>
      <c r="T2536" s="15"/>
      <c r="U2536" s="15"/>
      <c r="V2536" s="15"/>
      <c r="W2536" s="15"/>
      <c r="X2536" s="15"/>
      <c r="Y2536" s="41"/>
      <c r="Z2536" s="41"/>
      <c r="AA2536" s="41"/>
      <c r="AB2536" s="15"/>
      <c r="AC2536" s="15"/>
      <c r="AD2536" s="15"/>
      <c r="AE2536" s="15"/>
      <c r="AF2536" s="15"/>
      <c r="AG2536" s="15"/>
      <c r="AH2536" s="15"/>
      <c r="AI2536" s="15"/>
      <c r="AJ2536" s="15"/>
      <c r="AK2536" s="15"/>
      <c r="AL2536" s="15"/>
      <c r="AM2536" s="15"/>
      <c r="AN2536" s="15"/>
      <c r="AO2536" s="15"/>
      <c r="AP2536" s="15"/>
      <c r="AQ2536" s="15"/>
      <c r="AR2536" s="15"/>
      <c r="AS2536" s="15"/>
      <c r="AT2536" s="15"/>
      <c r="AU2536" s="15"/>
      <c r="AV2536" s="15"/>
      <c r="AW2536" s="15"/>
      <c r="AX2536" s="15"/>
      <c r="AY2536" s="15"/>
      <c r="AZ2536" s="10">
        <v>1</v>
      </c>
      <c r="BA2536" t="s">
        <v>22</v>
      </c>
      <c r="BB2536" t="s">
        <v>88</v>
      </c>
      <c r="BD2536" s="39" t="str">
        <f t="shared" si="79"/>
        <v>01/294826801ATokopedia</v>
      </c>
    </row>
    <row r="2537" spans="2:59" ht="13.5" customHeight="1" x14ac:dyDescent="0.35">
      <c r="B2537" s="10" t="s">
        <v>17</v>
      </c>
      <c r="C2537" s="10" t="s">
        <v>2517</v>
      </c>
      <c r="D2537" s="10" t="s">
        <v>294</v>
      </c>
      <c r="E2537" s="10" t="s">
        <v>295</v>
      </c>
      <c r="F2537" s="10" t="s">
        <v>1160</v>
      </c>
      <c r="G2537" s="137">
        <v>784976485</v>
      </c>
      <c r="H2537" s="10"/>
      <c r="I2537" s="10">
        <v>4902430888868</v>
      </c>
      <c r="J2537" s="10" t="s">
        <v>7442</v>
      </c>
      <c r="K2537" s="10" t="s">
        <v>6057</v>
      </c>
      <c r="L2537" s="98">
        <f>IFERROR(VLOOKUP($F2537&amp;$C2537,Sales!$J:$W,9,0),0)</f>
        <v>0</v>
      </c>
      <c r="M2537" s="98">
        <f>IFERROR(VLOOKUP($F2537&amp;$C2537,Sales!$J:$W,10,0),0)</f>
        <v>0</v>
      </c>
      <c r="N2537" s="98">
        <f>IFERROR(VLOOKUP($F2537&amp;$C2537,Sales!$J:$W,11,0),0)</f>
        <v>0</v>
      </c>
      <c r="O2537" s="98">
        <f>IFERROR(VLOOKUP($F2537&amp;$C2537,Sales!$J:$W,12,0),0)</f>
        <v>0</v>
      </c>
      <c r="P2537" s="98">
        <f>IFERROR(VLOOKUP($F2537&amp;$C2537,Sales!$J:$W,13,0),0)</f>
        <v>0</v>
      </c>
      <c r="Q2537" s="98">
        <f>IFERROR(VLOOKUP($F2537&amp;$C2537,Sales!$A:$H,7,0),0)</f>
        <v>0</v>
      </c>
      <c r="R2537" s="41" t="str">
        <f t="shared" si="78"/>
        <v>ERROR</v>
      </c>
      <c r="S2537" s="15"/>
      <c r="T2537" s="15"/>
      <c r="U2537" s="15"/>
      <c r="V2537" s="15"/>
      <c r="W2537" s="15"/>
      <c r="X2537" s="15"/>
      <c r="Y2537" s="41"/>
      <c r="Z2537" s="41"/>
      <c r="AA2537" s="41"/>
      <c r="AB2537" s="15"/>
      <c r="AC2537" s="15"/>
      <c r="AD2537" s="15"/>
      <c r="AE2537" s="15"/>
      <c r="AF2537" s="15"/>
      <c r="AG2537" s="15"/>
      <c r="AH2537" s="15"/>
      <c r="AI2537" s="15"/>
      <c r="AJ2537" s="15"/>
      <c r="AK2537" s="15"/>
      <c r="AL2537" s="15"/>
      <c r="AM2537" s="15"/>
      <c r="AN2537" s="15"/>
      <c r="AO2537" s="15"/>
      <c r="AP2537" s="15"/>
      <c r="AQ2537" s="15"/>
      <c r="AR2537" s="15"/>
      <c r="AS2537" s="15"/>
      <c r="AT2537" s="15"/>
      <c r="AU2537" s="15"/>
      <c r="AV2537" s="15"/>
      <c r="AW2537" s="15"/>
      <c r="AX2537" s="15"/>
      <c r="AY2537" s="15"/>
      <c r="AZ2537" s="10">
        <v>1</v>
      </c>
      <c r="BA2537" t="s">
        <v>22</v>
      </c>
      <c r="BB2537" t="s">
        <v>88</v>
      </c>
      <c r="BD2537" s="39" t="str">
        <f t="shared" si="79"/>
        <v>01/294826801BTokopedia</v>
      </c>
    </row>
    <row r="2538" spans="2:59" ht="13.5" customHeight="1" x14ac:dyDescent="0.35">
      <c r="B2538" s="10" t="s">
        <v>17</v>
      </c>
      <c r="C2538" s="10" t="s">
        <v>2517</v>
      </c>
      <c r="D2538" s="10" t="s">
        <v>294</v>
      </c>
      <c r="E2538" s="10" t="s">
        <v>295</v>
      </c>
      <c r="F2538" s="10" t="s">
        <v>390</v>
      </c>
      <c r="G2538" s="137">
        <v>801920401</v>
      </c>
      <c r="H2538" s="10"/>
      <c r="I2538" s="10">
        <v>4902430822237</v>
      </c>
      <c r="J2538" s="10" t="s">
        <v>7443</v>
      </c>
      <c r="K2538" s="10" t="s">
        <v>3445</v>
      </c>
      <c r="L2538" s="98">
        <f>IFERROR(VLOOKUP($F2538&amp;$C2538,Sales!$J:$W,9,0),0)</f>
        <v>0</v>
      </c>
      <c r="M2538" s="98">
        <f>IFERROR(VLOOKUP($F2538&amp;$C2538,Sales!$J:$W,10,0),0)</f>
        <v>0</v>
      </c>
      <c r="N2538" s="98">
        <f>IFERROR(VLOOKUP($F2538&amp;$C2538,Sales!$J:$W,11,0),0)</f>
        <v>0</v>
      </c>
      <c r="O2538" s="98">
        <f>IFERROR(VLOOKUP($F2538&amp;$C2538,Sales!$J:$W,12,0),0)</f>
        <v>0</v>
      </c>
      <c r="P2538" s="98">
        <f>IFERROR(VLOOKUP($F2538&amp;$C2538,Sales!$J:$W,13,0),0)</f>
        <v>0</v>
      </c>
      <c r="Q2538" s="98">
        <f>IFERROR(VLOOKUP($F2538&amp;$C2538,Sales!$A:$H,7,0),0)</f>
        <v>0</v>
      </c>
      <c r="R2538" s="41" t="str">
        <f t="shared" si="78"/>
        <v>ERROR</v>
      </c>
      <c r="S2538" s="15"/>
      <c r="T2538" s="15"/>
      <c r="U2538" s="15"/>
      <c r="V2538" s="15"/>
      <c r="W2538" s="15"/>
      <c r="X2538" s="15"/>
      <c r="Y2538" s="41"/>
      <c r="Z2538" s="41"/>
      <c r="AA2538" s="41"/>
      <c r="AB2538" s="15"/>
      <c r="AC2538" s="15"/>
      <c r="AD2538" s="15"/>
      <c r="AE2538" s="15"/>
      <c r="AF2538" s="15"/>
      <c r="AG2538" s="15"/>
      <c r="AH2538" s="15"/>
      <c r="AI2538" s="15"/>
      <c r="AJ2538" s="15"/>
      <c r="AK2538" s="15"/>
      <c r="AL2538" s="15"/>
      <c r="AM2538" s="15"/>
      <c r="AN2538" s="15"/>
      <c r="AO2538" s="15"/>
      <c r="AP2538" s="15"/>
      <c r="AQ2538" s="15"/>
      <c r="AR2538" s="15"/>
      <c r="AS2538" s="15"/>
      <c r="AT2538" s="15"/>
      <c r="AU2538" s="15"/>
      <c r="AV2538" s="15"/>
      <c r="AW2538" s="15"/>
      <c r="AX2538" s="15"/>
      <c r="AY2538" s="15"/>
      <c r="AZ2538" s="10">
        <v>1</v>
      </c>
      <c r="BA2538" t="s">
        <v>22</v>
      </c>
      <c r="BB2538" t="s">
        <v>88</v>
      </c>
      <c r="BD2538" s="39" t="str">
        <f t="shared" si="79"/>
        <v>01/294826801CTokopedia</v>
      </c>
      <c r="BE2538" t="s">
        <v>13390</v>
      </c>
      <c r="BF2538" t="s">
        <v>13391</v>
      </c>
    </row>
    <row r="2539" spans="2:59" ht="13.5" customHeight="1" x14ac:dyDescent="0.35">
      <c r="B2539" s="10" t="s">
        <v>17</v>
      </c>
      <c r="C2539" s="10" t="s">
        <v>2517</v>
      </c>
      <c r="D2539" s="10" t="s">
        <v>294</v>
      </c>
      <c r="E2539" s="10" t="s">
        <v>295</v>
      </c>
      <c r="F2539" s="10" t="s">
        <v>396</v>
      </c>
      <c r="G2539" s="137">
        <v>824474128</v>
      </c>
      <c r="H2539" s="10"/>
      <c r="I2539" s="10">
        <v>4902430799904</v>
      </c>
      <c r="J2539" s="10" t="s">
        <v>10082</v>
      </c>
      <c r="K2539" s="10" t="s">
        <v>10076</v>
      </c>
      <c r="L2539" s="98">
        <f>IFERROR(VLOOKUP($F2539&amp;$C2539,Sales!$J:$W,9,0),0)</f>
        <v>19038738.738738716</v>
      </c>
      <c r="M2539" s="98">
        <f>IFERROR(VLOOKUP($F2539&amp;$C2539,Sales!$J:$W,10,0),0)</f>
        <v>22302522.522522494</v>
      </c>
      <c r="N2539" s="98">
        <f>IFERROR(VLOOKUP($F2539&amp;$C2539,Sales!$J:$W,11,0),0)</f>
        <v>22846486.486486461</v>
      </c>
      <c r="O2539" s="98">
        <f>IFERROR(VLOOKUP($F2539&amp;$C2539,Sales!$J:$W,12,0),0)</f>
        <v>78.666666666666671</v>
      </c>
      <c r="P2539" s="98">
        <f>IFERROR(VLOOKUP($F2539&amp;$C2539,Sales!$J:$W,13,0),0)</f>
        <v>21395915.915915892</v>
      </c>
      <c r="Q2539" s="98">
        <f>IFERROR(VLOOKUP($F2539&amp;$C2539,Sales!$A:$H,7,0),0)</f>
        <v>0</v>
      </c>
      <c r="R2539" s="41">
        <f t="shared" si="78"/>
        <v>1</v>
      </c>
      <c r="S2539" s="15">
        <v>1</v>
      </c>
      <c r="T2539" s="15"/>
      <c r="U2539" s="15"/>
      <c r="V2539" s="15">
        <v>1</v>
      </c>
      <c r="W2539" s="15">
        <v>1</v>
      </c>
      <c r="X2539" s="15">
        <v>1</v>
      </c>
      <c r="Y2539" s="41">
        <v>1</v>
      </c>
      <c r="Z2539" s="41">
        <v>1</v>
      </c>
      <c r="AA2539" s="41"/>
      <c r="AB2539" s="15"/>
      <c r="AC2539" s="15"/>
      <c r="AD2539" s="15"/>
      <c r="AE2539" s="15"/>
      <c r="AF2539" s="15"/>
      <c r="AG2539" s="15"/>
      <c r="AH2539" s="15"/>
      <c r="AI2539" s="15"/>
      <c r="AJ2539" s="15"/>
      <c r="AK2539" s="15"/>
      <c r="AL2539" s="15"/>
      <c r="AM2539" s="15"/>
      <c r="AN2539" s="15"/>
      <c r="AO2539" s="15"/>
      <c r="AP2539" s="15"/>
      <c r="AQ2539" s="15"/>
      <c r="AR2539" s="15"/>
      <c r="AS2539" s="15"/>
      <c r="AT2539" s="15"/>
      <c r="AU2539" s="15"/>
      <c r="AV2539" s="15"/>
      <c r="AW2539" s="15"/>
      <c r="AX2539" s="82"/>
      <c r="AY2539" s="82"/>
      <c r="AZ2539" s="10">
        <v>1</v>
      </c>
      <c r="BA2539" t="s">
        <v>13952</v>
      </c>
      <c r="BB2539" t="s">
        <v>23</v>
      </c>
      <c r="BD2539" s="39" t="str">
        <f t="shared" si="79"/>
        <v>01/294826801DTokopedia</v>
      </c>
    </row>
    <row r="2540" spans="2:59" ht="13.5" customHeight="1" x14ac:dyDescent="0.35">
      <c r="B2540" s="10" t="s">
        <v>17</v>
      </c>
      <c r="C2540" s="10" t="s">
        <v>2517</v>
      </c>
      <c r="D2540" s="10" t="s">
        <v>294</v>
      </c>
      <c r="E2540" s="10" t="s">
        <v>295</v>
      </c>
      <c r="F2540" s="10" t="s">
        <v>753</v>
      </c>
      <c r="G2540" s="137">
        <v>1421593387</v>
      </c>
      <c r="H2540" s="10"/>
      <c r="I2540" s="10">
        <v>4902430917957</v>
      </c>
      <c r="J2540" s="41" t="s">
        <v>13761</v>
      </c>
      <c r="K2540" s="10" t="s">
        <v>4968</v>
      </c>
      <c r="L2540" s="98">
        <f>IFERROR(VLOOKUP($F2540&amp;$C2540,Sales!$J:$W,9,0),0)</f>
        <v>47596846.846846946</v>
      </c>
      <c r="M2540" s="98">
        <f>IFERROR(VLOOKUP($F2540&amp;$C2540,Sales!$J:$W,10,0),0)</f>
        <v>44061081.081081122</v>
      </c>
      <c r="N2540" s="98">
        <f>IFERROR(VLOOKUP($F2540&amp;$C2540,Sales!$J:$W,11,0),0)</f>
        <v>48684774.774774864</v>
      </c>
      <c r="O2540" s="98">
        <f>IFERROR(VLOOKUP($F2540&amp;$C2540,Sales!$J:$W,12,0),0)</f>
        <v>172</v>
      </c>
      <c r="P2540" s="98">
        <f>IFERROR(VLOOKUP($F2540&amp;$C2540,Sales!$J:$W,13,0),0)</f>
        <v>46780900.900900982</v>
      </c>
      <c r="Q2540" s="98">
        <f>IFERROR(VLOOKUP($F2540&amp;$C2540,Sales!$A:$H,7,0),0)</f>
        <v>543963.96396396391</v>
      </c>
      <c r="R2540" s="41">
        <f t="shared" si="78"/>
        <v>1</v>
      </c>
      <c r="S2540" s="15">
        <v>1</v>
      </c>
      <c r="T2540" s="15"/>
      <c r="U2540" s="15"/>
      <c r="V2540" s="15">
        <v>1</v>
      </c>
      <c r="W2540" s="15">
        <v>1</v>
      </c>
      <c r="X2540" s="15">
        <v>1</v>
      </c>
      <c r="Y2540" s="41">
        <v>1</v>
      </c>
      <c r="Z2540" s="41">
        <v>1</v>
      </c>
      <c r="AA2540" s="41"/>
      <c r="AB2540" s="15"/>
      <c r="AC2540" s="15"/>
      <c r="AD2540" s="15"/>
      <c r="AE2540" s="15"/>
      <c r="AF2540" s="15"/>
      <c r="AG2540" s="15"/>
      <c r="AH2540" s="15"/>
      <c r="AI2540" s="15"/>
      <c r="AJ2540" s="15"/>
      <c r="AK2540" s="15"/>
      <c r="AL2540" s="15"/>
      <c r="AM2540" s="15"/>
      <c r="AN2540" s="15"/>
      <c r="AO2540" s="15"/>
      <c r="AP2540" s="15"/>
      <c r="AQ2540" s="15"/>
      <c r="AR2540" s="15"/>
      <c r="AS2540" s="15"/>
      <c r="AT2540" s="15"/>
      <c r="AU2540" s="15"/>
      <c r="AV2540" s="15"/>
      <c r="AW2540" s="15"/>
      <c r="AX2540" s="82"/>
      <c r="AY2540" s="82"/>
      <c r="AZ2540" s="10">
        <v>1</v>
      </c>
      <c r="BA2540" t="s">
        <v>13952</v>
      </c>
      <c r="BB2540" t="s">
        <v>23</v>
      </c>
      <c r="BD2540" s="39" t="str">
        <f t="shared" si="79"/>
        <v>01/294826801ETokopedia</v>
      </c>
      <c r="BF2540" t="s">
        <v>13753</v>
      </c>
      <c r="BG2540" t="s">
        <v>13751</v>
      </c>
    </row>
    <row r="2541" spans="2:59" ht="13.5" customHeight="1" x14ac:dyDescent="0.35">
      <c r="B2541" s="10" t="s">
        <v>17</v>
      </c>
      <c r="C2541" s="10" t="s">
        <v>2517</v>
      </c>
      <c r="D2541" s="10" t="s">
        <v>294</v>
      </c>
      <c r="E2541" s="10" t="s">
        <v>295</v>
      </c>
      <c r="F2541" s="10" t="s">
        <v>755</v>
      </c>
      <c r="G2541" s="137">
        <v>1094340608</v>
      </c>
      <c r="H2541" s="10"/>
      <c r="I2541" s="10">
        <v>4902430917964</v>
      </c>
      <c r="J2541" s="10" t="s">
        <v>13769</v>
      </c>
      <c r="K2541" s="10" t="s">
        <v>4970</v>
      </c>
      <c r="L2541" s="98">
        <f>IFERROR(VLOOKUP($F2541&amp;$C2541,Sales!$J:$W,9,0),0)</f>
        <v>69899369.369369701</v>
      </c>
      <c r="M2541" s="98">
        <f>IFERROR(VLOOKUP($F2541&amp;$C2541,Sales!$J:$W,10,0),0)</f>
        <v>67995495.495495826</v>
      </c>
      <c r="N2541" s="98">
        <f>IFERROR(VLOOKUP($F2541&amp;$C2541,Sales!$J:$W,11,0),0)</f>
        <v>100361351.35135111</v>
      </c>
      <c r="O2541" s="98">
        <f>IFERROR(VLOOKUP($F2541&amp;$C2541,Sales!$J:$W,12,0),0)</f>
        <v>292</v>
      </c>
      <c r="P2541" s="98">
        <f>IFERROR(VLOOKUP($F2541&amp;$C2541,Sales!$J:$W,13,0),0)</f>
        <v>79418738.73873888</v>
      </c>
      <c r="Q2541" s="98">
        <f>IFERROR(VLOOKUP($F2541&amp;$C2541,Sales!$A:$H,7,0),0)</f>
        <v>543963.96396396391</v>
      </c>
      <c r="R2541" s="41">
        <f t="shared" si="78"/>
        <v>1</v>
      </c>
      <c r="S2541" s="15">
        <v>1</v>
      </c>
      <c r="T2541" s="15"/>
      <c r="U2541" s="15"/>
      <c r="V2541" s="15">
        <v>1</v>
      </c>
      <c r="W2541" s="15">
        <v>1</v>
      </c>
      <c r="X2541" s="15">
        <v>1</v>
      </c>
      <c r="Y2541" s="41">
        <v>1</v>
      </c>
      <c r="Z2541" s="41">
        <v>1</v>
      </c>
      <c r="AA2541" s="41"/>
      <c r="AB2541" s="15"/>
      <c r="AC2541" s="15"/>
      <c r="AD2541" s="15"/>
      <c r="AE2541" s="15"/>
      <c r="AF2541" s="15"/>
      <c r="AG2541" s="15"/>
      <c r="AH2541" s="15"/>
      <c r="AI2541" s="15"/>
      <c r="AJ2541" s="15"/>
      <c r="AK2541" s="15"/>
      <c r="AL2541" s="15"/>
      <c r="AM2541" s="15"/>
      <c r="AN2541" s="15"/>
      <c r="AO2541" s="15"/>
      <c r="AP2541" s="15"/>
      <c r="AQ2541" s="15"/>
      <c r="AR2541" s="15"/>
      <c r="AS2541" s="15"/>
      <c r="AT2541" s="15"/>
      <c r="AU2541" s="15"/>
      <c r="AV2541" s="15"/>
      <c r="AW2541" s="15"/>
      <c r="AX2541" s="82"/>
      <c r="AY2541" s="82"/>
      <c r="AZ2541" s="10">
        <v>1</v>
      </c>
      <c r="BA2541" t="s">
        <v>13952</v>
      </c>
      <c r="BB2541" t="s">
        <v>23</v>
      </c>
      <c r="BD2541" s="39" t="str">
        <f t="shared" si="79"/>
        <v>01/294826801FTokopedia</v>
      </c>
    </row>
    <row r="2542" spans="2:59" ht="13.5" customHeight="1" x14ac:dyDescent="0.35">
      <c r="B2542" s="10" t="s">
        <v>17</v>
      </c>
      <c r="C2542" s="10" t="s">
        <v>2517</v>
      </c>
      <c r="D2542" s="10" t="s">
        <v>294</v>
      </c>
      <c r="E2542" s="10" t="s">
        <v>295</v>
      </c>
      <c r="F2542" s="10" t="s">
        <v>1750</v>
      </c>
      <c r="G2542" s="137">
        <v>1421599032</v>
      </c>
      <c r="H2542" s="10"/>
      <c r="I2542" s="10">
        <v>4902430917681</v>
      </c>
      <c r="J2542" s="41" t="s">
        <v>13762</v>
      </c>
      <c r="K2542" s="10" t="s">
        <v>7444</v>
      </c>
      <c r="L2542" s="98">
        <f>IFERROR(VLOOKUP($F2542&amp;$C2542,Sales!$J:$W,9,0),0)</f>
        <v>14959009.009008994</v>
      </c>
      <c r="M2542" s="98">
        <f>IFERROR(VLOOKUP($F2542&amp;$C2542,Sales!$J:$W,10,0),0)</f>
        <v>14143063.063063048</v>
      </c>
      <c r="N2542" s="98">
        <f>IFERROR(VLOOKUP($F2542&amp;$C2542,Sales!$J:$W,11,0),0)</f>
        <v>17406846.846846826</v>
      </c>
      <c r="O2542" s="98">
        <f>IFERROR(VLOOKUP($F2542&amp;$C2542,Sales!$J:$W,12,0),0)</f>
        <v>57</v>
      </c>
      <c r="P2542" s="98">
        <f>IFERROR(VLOOKUP($F2542&amp;$C2542,Sales!$J:$W,13,0),0)</f>
        <v>15502972.972972957</v>
      </c>
      <c r="Q2542" s="98">
        <f>IFERROR(VLOOKUP($F2542&amp;$C2542,Sales!$A:$H,7,0),0)</f>
        <v>0</v>
      </c>
      <c r="R2542" s="41">
        <f t="shared" si="78"/>
        <v>1</v>
      </c>
      <c r="S2542" s="15">
        <v>1</v>
      </c>
      <c r="T2542" s="15"/>
      <c r="U2542" s="15"/>
      <c r="V2542" s="15">
        <v>1</v>
      </c>
      <c r="W2542" s="15">
        <v>1</v>
      </c>
      <c r="X2542" s="15">
        <v>1</v>
      </c>
      <c r="Y2542" s="41">
        <v>1</v>
      </c>
      <c r="Z2542" s="41">
        <v>1</v>
      </c>
      <c r="AA2542" s="41"/>
      <c r="AB2542" s="15"/>
      <c r="AC2542" s="15"/>
      <c r="AD2542" s="15"/>
      <c r="AE2542" s="15"/>
      <c r="AF2542" s="15"/>
      <c r="AG2542" s="15"/>
      <c r="AH2542" s="15"/>
      <c r="AI2542" s="15"/>
      <c r="AJ2542" s="15"/>
      <c r="AK2542" s="15"/>
      <c r="AL2542" s="15"/>
      <c r="AM2542" s="15"/>
      <c r="AN2542" s="15"/>
      <c r="AO2542" s="15"/>
      <c r="AP2542" s="15"/>
      <c r="AQ2542" s="15"/>
      <c r="AR2542" s="15"/>
      <c r="AS2542" s="15"/>
      <c r="AT2542" s="15"/>
      <c r="AU2542" s="15"/>
      <c r="AV2542" s="15"/>
      <c r="AW2542" s="15"/>
      <c r="AX2542" s="82"/>
      <c r="AY2542" s="82"/>
      <c r="AZ2542" s="10">
        <v>1</v>
      </c>
      <c r="BA2542" t="s">
        <v>13952</v>
      </c>
      <c r="BB2542" t="s">
        <v>23</v>
      </c>
      <c r="BD2542" s="39" t="str">
        <f t="shared" si="79"/>
        <v>01/294826801GTokopedia</v>
      </c>
      <c r="BF2542" t="s">
        <v>13753</v>
      </c>
      <c r="BG2542" t="s">
        <v>13751</v>
      </c>
    </row>
    <row r="2543" spans="2:59" ht="13.5" customHeight="1" x14ac:dyDescent="0.35">
      <c r="B2543" s="10" t="s">
        <v>17</v>
      </c>
      <c r="C2543" s="10" t="s">
        <v>2517</v>
      </c>
      <c r="D2543" s="10" t="s">
        <v>294</v>
      </c>
      <c r="E2543" s="10" t="s">
        <v>295</v>
      </c>
      <c r="F2543" s="10" t="s">
        <v>367</v>
      </c>
      <c r="G2543" s="137">
        <v>706309469</v>
      </c>
      <c r="H2543" s="10"/>
      <c r="I2543" s="10">
        <v>4902430759359</v>
      </c>
      <c r="J2543" s="10" t="s">
        <v>7445</v>
      </c>
      <c r="K2543" s="10" t="s">
        <v>7446</v>
      </c>
      <c r="L2543" s="98">
        <f>IFERROR(VLOOKUP($F2543&amp;$C2543,Sales!$J:$W,9,0),0)</f>
        <v>0</v>
      </c>
      <c r="M2543" s="98">
        <f>IFERROR(VLOOKUP($F2543&amp;$C2543,Sales!$J:$W,10,0),0)</f>
        <v>0</v>
      </c>
      <c r="N2543" s="98">
        <f>IFERROR(VLOOKUP($F2543&amp;$C2543,Sales!$J:$W,11,0),0)</f>
        <v>0</v>
      </c>
      <c r="O2543" s="98">
        <f>IFERROR(VLOOKUP($F2543&amp;$C2543,Sales!$J:$W,12,0),0)</f>
        <v>0</v>
      </c>
      <c r="P2543" s="98">
        <f>IFERROR(VLOOKUP($F2543&amp;$C2543,Sales!$J:$W,13,0),0)</f>
        <v>0</v>
      </c>
      <c r="Q2543" s="98">
        <f>IFERROR(VLOOKUP($F2543&amp;$C2543,Sales!$A:$H,7,0),0)</f>
        <v>0</v>
      </c>
      <c r="R2543" s="41" t="str">
        <f t="shared" si="78"/>
        <v>ERROR</v>
      </c>
      <c r="S2543" s="15"/>
      <c r="T2543" s="15"/>
      <c r="U2543" s="15"/>
      <c r="V2543" s="15"/>
      <c r="W2543" s="15"/>
      <c r="X2543" s="15"/>
      <c r="Y2543" s="41"/>
      <c r="Z2543" s="41"/>
      <c r="AA2543" s="41"/>
      <c r="AB2543" s="15"/>
      <c r="AC2543" s="15"/>
      <c r="AD2543" s="15"/>
      <c r="AE2543" s="15"/>
      <c r="AF2543" s="15"/>
      <c r="AG2543" s="15"/>
      <c r="AH2543" s="15"/>
      <c r="AI2543" s="15"/>
      <c r="AJ2543" s="15"/>
      <c r="AK2543" s="15"/>
      <c r="AL2543" s="15"/>
      <c r="AM2543" s="15"/>
      <c r="AN2543" s="15"/>
      <c r="AO2543" s="15"/>
      <c r="AP2543" s="15"/>
      <c r="AQ2543" s="15"/>
      <c r="AR2543" s="15"/>
      <c r="AS2543" s="15"/>
      <c r="AT2543" s="15"/>
      <c r="AU2543" s="15"/>
      <c r="AV2543" s="15"/>
      <c r="AW2543" s="15"/>
      <c r="AX2543" s="15"/>
      <c r="AY2543" s="15"/>
      <c r="AZ2543" s="10">
        <v>1</v>
      </c>
      <c r="BA2543" t="s">
        <v>22</v>
      </c>
      <c r="BB2543" t="s">
        <v>88</v>
      </c>
      <c r="BD2543" s="39" t="str">
        <f t="shared" si="79"/>
        <v>01/294826902GTokopedia</v>
      </c>
    </row>
    <row r="2544" spans="2:59" ht="13.5" customHeight="1" x14ac:dyDescent="0.35">
      <c r="B2544" s="10" t="s">
        <v>17</v>
      </c>
      <c r="C2544" s="10" t="s">
        <v>2517</v>
      </c>
      <c r="D2544" s="10" t="s">
        <v>294</v>
      </c>
      <c r="E2544" s="10" t="s">
        <v>295</v>
      </c>
      <c r="F2544" s="10" t="s">
        <v>323</v>
      </c>
      <c r="G2544" s="137">
        <v>706302739</v>
      </c>
      <c r="H2544" s="10"/>
      <c r="I2544" s="10">
        <v>4902430759342</v>
      </c>
      <c r="J2544" s="10" t="s">
        <v>7447</v>
      </c>
      <c r="K2544" s="10" t="s">
        <v>6059</v>
      </c>
      <c r="L2544" s="98">
        <f>IFERROR(VLOOKUP($F2544&amp;$C2544,Sales!$J:$W,9,0),0)</f>
        <v>0</v>
      </c>
      <c r="M2544" s="98">
        <f>IFERROR(VLOOKUP($F2544&amp;$C2544,Sales!$J:$W,10,0),0)</f>
        <v>0</v>
      </c>
      <c r="N2544" s="98">
        <f>IFERROR(VLOOKUP($F2544&amp;$C2544,Sales!$J:$W,11,0),0)</f>
        <v>0</v>
      </c>
      <c r="O2544" s="98">
        <f>IFERROR(VLOOKUP($F2544&amp;$C2544,Sales!$J:$W,12,0),0)</f>
        <v>0</v>
      </c>
      <c r="P2544" s="98">
        <f>IFERROR(VLOOKUP($F2544&amp;$C2544,Sales!$J:$W,13,0),0)</f>
        <v>0</v>
      </c>
      <c r="Q2544" s="98">
        <f>IFERROR(VLOOKUP($F2544&amp;$C2544,Sales!$A:$H,7,0),0)</f>
        <v>0</v>
      </c>
      <c r="R2544" s="41" t="str">
        <f t="shared" si="78"/>
        <v>ERROR</v>
      </c>
      <c r="S2544" s="15"/>
      <c r="T2544" s="15"/>
      <c r="U2544" s="15"/>
      <c r="V2544" s="15"/>
      <c r="W2544" s="15"/>
      <c r="X2544" s="15"/>
      <c r="Y2544" s="41"/>
      <c r="Z2544" s="41"/>
      <c r="AA2544" s="41"/>
      <c r="AB2544" s="15"/>
      <c r="AC2544" s="15"/>
      <c r="AD2544" s="15"/>
      <c r="AE2544" s="15"/>
      <c r="AF2544" s="15"/>
      <c r="AG2544" s="15"/>
      <c r="AH2544" s="15"/>
      <c r="AI2544" s="15"/>
      <c r="AJ2544" s="15"/>
      <c r="AK2544" s="15"/>
      <c r="AL2544" s="15"/>
      <c r="AM2544" s="15"/>
      <c r="AN2544" s="15"/>
      <c r="AO2544" s="15"/>
      <c r="AP2544" s="15"/>
      <c r="AQ2544" s="15"/>
      <c r="AR2544" s="15"/>
      <c r="AS2544" s="15"/>
      <c r="AT2544" s="15"/>
      <c r="AU2544" s="15"/>
      <c r="AV2544" s="15"/>
      <c r="AW2544" s="15"/>
      <c r="AX2544" s="15"/>
      <c r="AY2544" s="15"/>
      <c r="AZ2544" s="10">
        <v>1</v>
      </c>
      <c r="BA2544" t="s">
        <v>22</v>
      </c>
      <c r="BB2544" t="s">
        <v>88</v>
      </c>
      <c r="BD2544" s="39" t="str">
        <f t="shared" si="79"/>
        <v>01/294826902HTokopedia</v>
      </c>
    </row>
    <row r="2545" spans="2:59" ht="13.5" customHeight="1" x14ac:dyDescent="0.35">
      <c r="B2545" s="10" t="s">
        <v>17</v>
      </c>
      <c r="C2545" s="10" t="s">
        <v>2517</v>
      </c>
      <c r="D2545" s="10" t="s">
        <v>294</v>
      </c>
      <c r="E2545" s="10" t="s">
        <v>295</v>
      </c>
      <c r="F2545" s="10" t="s">
        <v>363</v>
      </c>
      <c r="G2545" s="137">
        <v>706303886</v>
      </c>
      <c r="H2545" s="10"/>
      <c r="I2545" s="10">
        <v>4902430753326</v>
      </c>
      <c r="J2545" s="10" t="s">
        <v>7448</v>
      </c>
      <c r="K2545" s="10" t="s">
        <v>6060</v>
      </c>
      <c r="L2545" s="98">
        <f>IFERROR(VLOOKUP($F2545&amp;$C2545,Sales!$J:$W,9,0),0)</f>
        <v>0</v>
      </c>
      <c r="M2545" s="98">
        <f>IFERROR(VLOOKUP($F2545&amp;$C2545,Sales!$J:$W,10,0),0)</f>
        <v>0</v>
      </c>
      <c r="N2545" s="98">
        <f>IFERROR(VLOOKUP($F2545&amp;$C2545,Sales!$J:$W,11,0),0)</f>
        <v>0</v>
      </c>
      <c r="O2545" s="98">
        <f>IFERROR(VLOOKUP($F2545&amp;$C2545,Sales!$J:$W,12,0),0)</f>
        <v>0</v>
      </c>
      <c r="P2545" s="98">
        <f>IFERROR(VLOOKUP($F2545&amp;$C2545,Sales!$J:$W,13,0),0)</f>
        <v>0</v>
      </c>
      <c r="Q2545" s="98">
        <f>IFERROR(VLOOKUP($F2545&amp;$C2545,Sales!$A:$H,7,0),0)</f>
        <v>0</v>
      </c>
      <c r="R2545" s="41" t="str">
        <f t="shared" si="78"/>
        <v>ERROR</v>
      </c>
      <c r="S2545" s="15"/>
      <c r="T2545" s="15"/>
      <c r="U2545" s="15"/>
      <c r="V2545" s="15"/>
      <c r="W2545" s="15"/>
      <c r="X2545" s="15"/>
      <c r="Y2545" s="41"/>
      <c r="Z2545" s="41"/>
      <c r="AA2545" s="41"/>
      <c r="AB2545" s="15"/>
      <c r="AC2545" s="15"/>
      <c r="AD2545" s="15"/>
      <c r="AE2545" s="15"/>
      <c r="AF2545" s="15"/>
      <c r="AG2545" s="15"/>
      <c r="AH2545" s="15"/>
      <c r="AI2545" s="15"/>
      <c r="AJ2545" s="15"/>
      <c r="AK2545" s="15"/>
      <c r="AL2545" s="15"/>
      <c r="AM2545" s="15"/>
      <c r="AN2545" s="15"/>
      <c r="AO2545" s="15"/>
      <c r="AP2545" s="15"/>
      <c r="AQ2545" s="15"/>
      <c r="AR2545" s="15"/>
      <c r="AS2545" s="15"/>
      <c r="AT2545" s="15"/>
      <c r="AU2545" s="15"/>
      <c r="AV2545" s="15"/>
      <c r="AW2545" s="15"/>
      <c r="AX2545" s="15"/>
      <c r="AY2545" s="15"/>
      <c r="AZ2545" s="10">
        <v>1</v>
      </c>
      <c r="BA2545" t="s">
        <v>22</v>
      </c>
      <c r="BB2545" t="s">
        <v>88</v>
      </c>
      <c r="BD2545" s="39" t="str">
        <f t="shared" si="79"/>
        <v>01/294826902JTokopedia</v>
      </c>
    </row>
    <row r="2546" spans="2:59" ht="13.5" customHeight="1" x14ac:dyDescent="0.35">
      <c r="B2546" s="10" t="s">
        <v>17</v>
      </c>
      <c r="C2546" s="10" t="s">
        <v>2517</v>
      </c>
      <c r="D2546" s="10" t="s">
        <v>294</v>
      </c>
      <c r="E2546" s="10" t="s">
        <v>295</v>
      </c>
      <c r="F2546" s="10" t="s">
        <v>371</v>
      </c>
      <c r="G2546" s="137">
        <v>715415955</v>
      </c>
      <c r="H2546" s="10"/>
      <c r="I2546" s="10">
        <v>4902430787468</v>
      </c>
      <c r="J2546" s="10" t="s">
        <v>7449</v>
      </c>
      <c r="K2546" s="10" t="s">
        <v>7450</v>
      </c>
      <c r="L2546" s="98">
        <f>IFERROR(VLOOKUP($F2546&amp;$C2546,Sales!$J:$W,9,0),0)</f>
        <v>0</v>
      </c>
      <c r="M2546" s="98">
        <f>IFERROR(VLOOKUP($F2546&amp;$C2546,Sales!$J:$W,10,0),0)</f>
        <v>0</v>
      </c>
      <c r="N2546" s="98">
        <f>IFERROR(VLOOKUP($F2546&amp;$C2546,Sales!$J:$W,11,0),0)</f>
        <v>0</v>
      </c>
      <c r="O2546" s="98">
        <f>IFERROR(VLOOKUP($F2546&amp;$C2546,Sales!$J:$W,12,0),0)</f>
        <v>0</v>
      </c>
      <c r="P2546" s="98">
        <f>IFERROR(VLOOKUP($F2546&amp;$C2546,Sales!$J:$W,13,0),0)</f>
        <v>0</v>
      </c>
      <c r="Q2546" s="98">
        <f>IFERROR(VLOOKUP($F2546&amp;$C2546,Sales!$A:$H,7,0),0)</f>
        <v>0</v>
      </c>
      <c r="R2546" s="41" t="str">
        <f t="shared" si="78"/>
        <v>ERROR</v>
      </c>
      <c r="S2546" s="15"/>
      <c r="T2546" s="15"/>
      <c r="U2546" s="15"/>
      <c r="V2546" s="15"/>
      <c r="W2546" s="15"/>
      <c r="X2546" s="15"/>
      <c r="Y2546" s="41"/>
      <c r="Z2546" s="41"/>
      <c r="AA2546" s="41"/>
      <c r="AB2546" s="15"/>
      <c r="AC2546" s="15"/>
      <c r="AD2546" s="15"/>
      <c r="AE2546" s="15"/>
      <c r="AF2546" s="15"/>
      <c r="AG2546" s="15"/>
      <c r="AH2546" s="15"/>
      <c r="AI2546" s="15"/>
      <c r="AJ2546" s="15"/>
      <c r="AK2546" s="15"/>
      <c r="AL2546" s="15"/>
      <c r="AM2546" s="15"/>
      <c r="AN2546" s="15"/>
      <c r="AO2546" s="15"/>
      <c r="AP2546" s="15"/>
      <c r="AQ2546" s="15"/>
      <c r="AR2546" s="15"/>
      <c r="AS2546" s="15"/>
      <c r="AT2546" s="15"/>
      <c r="AU2546" s="15"/>
      <c r="AV2546" s="15"/>
      <c r="AW2546" s="15"/>
      <c r="AX2546" s="15"/>
      <c r="AY2546" s="15"/>
      <c r="AZ2546" s="10">
        <v>1</v>
      </c>
      <c r="BA2546" t="s">
        <v>22</v>
      </c>
      <c r="BB2546" t="s">
        <v>88</v>
      </c>
      <c r="BD2546" s="39" t="str">
        <f t="shared" si="79"/>
        <v>01/294826902KTokopedia</v>
      </c>
    </row>
    <row r="2547" spans="2:59" ht="13.5" customHeight="1" x14ac:dyDescent="0.35">
      <c r="B2547" s="10" t="s">
        <v>17</v>
      </c>
      <c r="C2547" s="10" t="s">
        <v>2517</v>
      </c>
      <c r="D2547" s="10" t="s">
        <v>294</v>
      </c>
      <c r="E2547" s="10" t="s">
        <v>295</v>
      </c>
      <c r="F2547" s="10" t="s">
        <v>369</v>
      </c>
      <c r="G2547" s="137">
        <v>715419123</v>
      </c>
      <c r="H2547" s="10"/>
      <c r="I2547" s="10">
        <v>4902430787475</v>
      </c>
      <c r="J2547" s="10" t="s">
        <v>7451</v>
      </c>
      <c r="K2547" s="10" t="s">
        <v>6061</v>
      </c>
      <c r="L2547" s="98">
        <f>IFERROR(VLOOKUP($F2547&amp;$C2547,Sales!$J:$W,9,0),0)</f>
        <v>0</v>
      </c>
      <c r="M2547" s="98">
        <f>IFERROR(VLOOKUP($F2547&amp;$C2547,Sales!$J:$W,10,0),0)</f>
        <v>0</v>
      </c>
      <c r="N2547" s="98">
        <f>IFERROR(VLOOKUP($F2547&amp;$C2547,Sales!$J:$W,11,0),0)</f>
        <v>0</v>
      </c>
      <c r="O2547" s="98">
        <f>IFERROR(VLOOKUP($F2547&amp;$C2547,Sales!$J:$W,12,0),0)</f>
        <v>0</v>
      </c>
      <c r="P2547" s="98">
        <f>IFERROR(VLOOKUP($F2547&amp;$C2547,Sales!$J:$W,13,0),0)</f>
        <v>0</v>
      </c>
      <c r="Q2547" s="98">
        <f>IFERROR(VLOOKUP($F2547&amp;$C2547,Sales!$A:$H,7,0),0)</f>
        <v>0</v>
      </c>
      <c r="R2547" s="41" t="str">
        <f t="shared" si="78"/>
        <v>ERROR</v>
      </c>
      <c r="S2547" s="15"/>
      <c r="T2547" s="15"/>
      <c r="U2547" s="15"/>
      <c r="V2547" s="15"/>
      <c r="W2547" s="15"/>
      <c r="X2547" s="15"/>
      <c r="Y2547" s="41"/>
      <c r="Z2547" s="41"/>
      <c r="AA2547" s="41"/>
      <c r="AB2547" s="15"/>
      <c r="AC2547" s="15"/>
      <c r="AD2547" s="15"/>
      <c r="AE2547" s="15"/>
      <c r="AF2547" s="15"/>
      <c r="AG2547" s="15"/>
      <c r="AH2547" s="15"/>
      <c r="AI2547" s="15"/>
      <c r="AJ2547" s="15"/>
      <c r="AK2547" s="15"/>
      <c r="AL2547" s="15"/>
      <c r="AM2547" s="15"/>
      <c r="AN2547" s="15"/>
      <c r="AO2547" s="15"/>
      <c r="AP2547" s="15"/>
      <c r="AQ2547" s="15"/>
      <c r="AR2547" s="15"/>
      <c r="AS2547" s="15"/>
      <c r="AT2547" s="15"/>
      <c r="AU2547" s="15"/>
      <c r="AV2547" s="15"/>
      <c r="AW2547" s="15"/>
      <c r="AX2547" s="15"/>
      <c r="AY2547" s="15"/>
      <c r="AZ2547" s="10">
        <v>1</v>
      </c>
      <c r="BA2547" t="s">
        <v>22</v>
      </c>
      <c r="BB2547" t="s">
        <v>88</v>
      </c>
      <c r="BD2547" s="39" t="str">
        <f t="shared" si="79"/>
        <v>01/294826902LTokopedia</v>
      </c>
    </row>
    <row r="2548" spans="2:59" ht="13.5" customHeight="1" x14ac:dyDescent="0.35">
      <c r="B2548" s="10" t="s">
        <v>17</v>
      </c>
      <c r="C2548" s="10" t="s">
        <v>2517</v>
      </c>
      <c r="D2548" s="10" t="s">
        <v>294</v>
      </c>
      <c r="E2548" s="10" t="s">
        <v>295</v>
      </c>
      <c r="F2548" s="10" t="s">
        <v>329</v>
      </c>
      <c r="G2548" s="137">
        <v>176865903</v>
      </c>
      <c r="H2548" s="10"/>
      <c r="I2548" s="10">
        <v>4902430332163</v>
      </c>
      <c r="J2548" t="s">
        <v>13605</v>
      </c>
      <c r="K2548" s="10" t="s">
        <v>6062</v>
      </c>
      <c r="L2548" s="98">
        <f>IFERROR(VLOOKUP($F2548&amp;$C2548,Sales!$J:$W,9,0),0)</f>
        <v>1405585.5855855849</v>
      </c>
      <c r="M2548" s="98">
        <f>IFERROR(VLOOKUP($F2548&amp;$C2548,Sales!$J:$W,10,0),0)</f>
        <v>1163243.2432432426</v>
      </c>
      <c r="N2548" s="98">
        <f>IFERROR(VLOOKUP($F2548&amp;$C2548,Sales!$J:$W,11,0),0)</f>
        <v>1647927.9279279285</v>
      </c>
      <c r="O2548" s="98">
        <f>IFERROR(VLOOKUP($F2548&amp;$C2548,Sales!$J:$W,12,0),0)</f>
        <v>58</v>
      </c>
      <c r="P2548" s="98">
        <f>IFERROR(VLOOKUP($F2548&amp;$C2548,Sales!$J:$W,13,0),0)</f>
        <v>1405585.5855855856</v>
      </c>
      <c r="Q2548" s="98">
        <f>IFERROR(VLOOKUP($F2548&amp;$C2548,Sales!$A:$H,7,0),0)</f>
        <v>0</v>
      </c>
      <c r="R2548" s="41">
        <f t="shared" si="78"/>
        <v>1</v>
      </c>
      <c r="S2548" s="15">
        <v>1</v>
      </c>
      <c r="T2548" s="15"/>
      <c r="U2548" s="15"/>
      <c r="V2548" s="15">
        <v>1</v>
      </c>
      <c r="W2548" s="15">
        <v>1</v>
      </c>
      <c r="X2548" s="15">
        <v>1</v>
      </c>
      <c r="Y2548" s="41">
        <v>1</v>
      </c>
      <c r="Z2548" s="41">
        <v>1</v>
      </c>
      <c r="AA2548" s="41"/>
      <c r="AB2548" s="15"/>
      <c r="AC2548" s="15"/>
      <c r="AD2548" s="15"/>
      <c r="AE2548" s="15"/>
      <c r="AF2548" s="15"/>
      <c r="AG2548" s="15"/>
      <c r="AH2548" s="15"/>
      <c r="AI2548" s="15"/>
      <c r="AJ2548" s="15"/>
      <c r="AK2548" s="15"/>
      <c r="AL2548" s="15"/>
      <c r="AM2548" s="15"/>
      <c r="AN2548" s="15"/>
      <c r="AO2548" s="15"/>
      <c r="AP2548" s="15"/>
      <c r="AQ2548" s="15"/>
      <c r="AR2548" s="15"/>
      <c r="AS2548" s="15"/>
      <c r="AT2548" s="15"/>
      <c r="AU2548" s="15"/>
      <c r="AV2548" s="15"/>
      <c r="AW2548" s="15"/>
      <c r="AX2548" s="82"/>
      <c r="AY2548" s="82"/>
      <c r="AZ2548" s="10">
        <v>1</v>
      </c>
      <c r="BA2548" t="s">
        <v>22</v>
      </c>
      <c r="BB2548" t="s">
        <v>23</v>
      </c>
      <c r="BD2548" s="39" t="str">
        <f t="shared" si="79"/>
        <v>01/294827701ATokopedia</v>
      </c>
    </row>
    <row r="2549" spans="2:59" ht="13.5" customHeight="1" x14ac:dyDescent="0.35">
      <c r="B2549" s="10" t="s">
        <v>17</v>
      </c>
      <c r="C2549" s="10" t="s">
        <v>2517</v>
      </c>
      <c r="D2549" s="10" t="s">
        <v>19</v>
      </c>
      <c r="E2549" s="10" t="s">
        <v>20</v>
      </c>
      <c r="F2549" s="10" t="s">
        <v>51</v>
      </c>
      <c r="G2549" s="137">
        <v>399365385</v>
      </c>
      <c r="H2549" s="10"/>
      <c r="I2549" s="10">
        <v>4902430517393</v>
      </c>
      <c r="J2549" s="10" t="s">
        <v>7452</v>
      </c>
      <c r="K2549" s="10" t="s">
        <v>6460</v>
      </c>
      <c r="L2549" s="98">
        <f>IFERROR(VLOOKUP($F2549&amp;$C2549,Sales!$J:$W,9,0),0)</f>
        <v>10992612.612612594</v>
      </c>
      <c r="M2549" s="98">
        <f>IFERROR(VLOOKUP($F2549&amp;$C2549,Sales!$J:$W,10,0),0)</f>
        <v>8556576.5765765756</v>
      </c>
      <c r="N2549" s="98">
        <f>IFERROR(VLOOKUP($F2549&amp;$C2549,Sales!$J:$W,11,0),0)</f>
        <v>10353153.153153131</v>
      </c>
      <c r="O2549" s="98">
        <f>IFERROR(VLOOKUP($F2549&amp;$C2549,Sales!$J:$W,12,0),0)</f>
        <v>327.33333333333331</v>
      </c>
      <c r="P2549" s="98">
        <f>IFERROR(VLOOKUP($F2549&amp;$C2549,Sales!$J:$W,13,0),0)</f>
        <v>9967447.4474474341</v>
      </c>
      <c r="Q2549" s="98">
        <f>IFERROR(VLOOKUP($F2549&amp;$C2549,Sales!$A:$H,7,0),0)</f>
        <v>1157117.1171171172</v>
      </c>
      <c r="R2549" s="41">
        <f t="shared" si="78"/>
        <v>1</v>
      </c>
      <c r="S2549" s="15">
        <v>1</v>
      </c>
      <c r="T2549" s="15"/>
      <c r="U2549" s="15"/>
      <c r="V2549" s="15">
        <v>1</v>
      </c>
      <c r="W2549" s="15">
        <v>1</v>
      </c>
      <c r="X2549" s="15">
        <v>1</v>
      </c>
      <c r="Y2549" s="41">
        <v>1</v>
      </c>
      <c r="Z2549" s="41">
        <v>1</v>
      </c>
      <c r="AA2549" s="41"/>
      <c r="AB2549" s="15"/>
      <c r="AC2549" s="15"/>
      <c r="AD2549" s="15"/>
      <c r="AE2549" s="15"/>
      <c r="AF2549" s="15"/>
      <c r="AG2549" s="15"/>
      <c r="AH2549" s="15"/>
      <c r="AI2549" s="15"/>
      <c r="AJ2549" s="15"/>
      <c r="AK2549" s="15"/>
      <c r="AL2549" s="15"/>
      <c r="AM2549" s="15"/>
      <c r="AN2549" s="15"/>
      <c r="AO2549" s="15"/>
      <c r="AP2549" s="15"/>
      <c r="AQ2549" s="15"/>
      <c r="AR2549" s="15"/>
      <c r="AS2549" s="15"/>
      <c r="AT2549" s="15"/>
      <c r="AU2549" s="15"/>
      <c r="AV2549" s="15"/>
      <c r="AW2549" s="15"/>
      <c r="AX2549" s="82"/>
      <c r="AY2549" s="82"/>
      <c r="AZ2549" s="10">
        <v>1</v>
      </c>
      <c r="BA2549" t="s">
        <v>13952</v>
      </c>
      <c r="BB2549" t="s">
        <v>23</v>
      </c>
      <c r="BD2549" s="39" t="str">
        <f t="shared" si="79"/>
        <v>01/316027110BTokopedia</v>
      </c>
    </row>
    <row r="2550" spans="2:59" ht="13.5" customHeight="1" x14ac:dyDescent="0.35">
      <c r="B2550" s="10" t="s">
        <v>17</v>
      </c>
      <c r="C2550" s="10" t="s">
        <v>2517</v>
      </c>
      <c r="D2550" s="10" t="s">
        <v>19</v>
      </c>
      <c r="E2550" s="10" t="s">
        <v>20</v>
      </c>
      <c r="F2550" s="10" t="s">
        <v>32</v>
      </c>
      <c r="G2550" s="137">
        <v>456937935</v>
      </c>
      <c r="H2550" s="10"/>
      <c r="I2550" s="10">
        <v>4902430517423</v>
      </c>
      <c r="J2550" s="10" t="s">
        <v>7453</v>
      </c>
      <c r="K2550" s="10" t="s">
        <v>7454</v>
      </c>
      <c r="L2550" s="98">
        <f>IFERROR(VLOOKUP($F2550&amp;$C2550,Sales!$J:$W,9,0),0)</f>
        <v>6394594.5945945922</v>
      </c>
      <c r="M2550" s="98">
        <f>IFERROR(VLOOKUP($F2550&amp;$C2550,Sales!$J:$W,10,0),0)</f>
        <v>6699099.099099094</v>
      </c>
      <c r="N2550" s="98">
        <f>IFERROR(VLOOKUP($F2550&amp;$C2550,Sales!$J:$W,11,0),0)</f>
        <v>7795315.3153153164</v>
      </c>
      <c r="O2550" s="98">
        <f>IFERROR(VLOOKUP($F2550&amp;$C2550,Sales!$J:$W,12,0),0)</f>
        <v>228.66666666666666</v>
      </c>
      <c r="P2550" s="98">
        <f>IFERROR(VLOOKUP($F2550&amp;$C2550,Sales!$J:$W,13,0),0)</f>
        <v>6963003.0030030012</v>
      </c>
      <c r="Q2550" s="98">
        <f>IFERROR(VLOOKUP($F2550&amp;$C2550,Sales!$A:$H,7,0),0)</f>
        <v>243603.60360360358</v>
      </c>
      <c r="R2550" s="41">
        <f t="shared" si="78"/>
        <v>1</v>
      </c>
      <c r="S2550" s="15">
        <v>1</v>
      </c>
      <c r="T2550" s="15"/>
      <c r="U2550" s="15"/>
      <c r="V2550" s="15">
        <v>1</v>
      </c>
      <c r="W2550" s="15">
        <v>1</v>
      </c>
      <c r="X2550" s="15">
        <v>1</v>
      </c>
      <c r="Y2550" s="41">
        <v>1</v>
      </c>
      <c r="Z2550" s="41">
        <v>1</v>
      </c>
      <c r="AA2550" s="41"/>
      <c r="AB2550" s="15"/>
      <c r="AC2550" s="15"/>
      <c r="AD2550" s="15"/>
      <c r="AE2550" s="15"/>
      <c r="AF2550" s="15"/>
      <c r="AG2550" s="15"/>
      <c r="AH2550" s="15"/>
      <c r="AI2550" s="15"/>
      <c r="AJ2550" s="15"/>
      <c r="AK2550" s="15"/>
      <c r="AL2550" s="15"/>
      <c r="AM2550" s="15"/>
      <c r="AN2550" s="15"/>
      <c r="AO2550" s="15"/>
      <c r="AP2550" s="15"/>
      <c r="AQ2550" s="15"/>
      <c r="AR2550" s="15"/>
      <c r="AS2550" s="15"/>
      <c r="AT2550" s="15"/>
      <c r="AU2550" s="15"/>
      <c r="AV2550" s="15"/>
      <c r="AW2550" s="15"/>
      <c r="AX2550" s="82"/>
      <c r="AY2550" s="82"/>
      <c r="AZ2550" s="10">
        <v>1</v>
      </c>
      <c r="BA2550" t="s">
        <v>13952</v>
      </c>
      <c r="BB2550" t="s">
        <v>23</v>
      </c>
      <c r="BD2550" s="39" t="str">
        <f t="shared" si="79"/>
        <v>01/316027110CTokopedia</v>
      </c>
    </row>
    <row r="2551" spans="2:59" ht="13.5" customHeight="1" x14ac:dyDescent="0.35">
      <c r="B2551" s="10" t="s">
        <v>17</v>
      </c>
      <c r="C2551" s="10" t="s">
        <v>2517</v>
      </c>
      <c r="D2551" s="10" t="s">
        <v>19</v>
      </c>
      <c r="E2551" s="10" t="s">
        <v>20</v>
      </c>
      <c r="F2551" s="10" t="s">
        <v>62</v>
      </c>
      <c r="G2551" s="137">
        <v>399365415</v>
      </c>
      <c r="H2551" s="10"/>
      <c r="I2551" s="10">
        <v>4902430517447</v>
      </c>
      <c r="J2551" s="10" t="s">
        <v>7455</v>
      </c>
      <c r="K2551" s="10" t="s">
        <v>7456</v>
      </c>
      <c r="L2551" s="98">
        <f>IFERROR(VLOOKUP($F2551&amp;$C2551,Sales!$J:$W,9,0),0)</f>
        <v>8160720.7207207168</v>
      </c>
      <c r="M2551" s="98">
        <f>IFERROR(VLOOKUP($F2551&amp;$C2551,Sales!$J:$W,10,0),0)</f>
        <v>7308108.1081081014</v>
      </c>
      <c r="N2551" s="98">
        <f>IFERROR(VLOOKUP($F2551&amp;$C2551,Sales!$J:$W,11,0),0)</f>
        <v>11723423.423423402</v>
      </c>
      <c r="O2551" s="98">
        <f>IFERROR(VLOOKUP($F2551&amp;$C2551,Sales!$J:$W,12,0),0)</f>
        <v>297.66666666666669</v>
      </c>
      <c r="P2551" s="98">
        <f>IFERROR(VLOOKUP($F2551&amp;$C2551,Sales!$J:$W,13,0),0)</f>
        <v>9064084.0840840731</v>
      </c>
      <c r="Q2551" s="98">
        <f>IFERROR(VLOOKUP($F2551&amp;$C2551,Sales!$A:$H,7,0),0)</f>
        <v>395855.85585585592</v>
      </c>
      <c r="R2551" s="41">
        <f t="shared" si="78"/>
        <v>1</v>
      </c>
      <c r="S2551" s="15">
        <v>1</v>
      </c>
      <c r="T2551" s="15"/>
      <c r="U2551" s="15"/>
      <c r="V2551" s="15">
        <v>1</v>
      </c>
      <c r="W2551" s="15">
        <v>1</v>
      </c>
      <c r="X2551" s="15">
        <v>1</v>
      </c>
      <c r="Y2551" s="41">
        <v>1</v>
      </c>
      <c r="Z2551" s="41">
        <v>1</v>
      </c>
      <c r="AA2551" s="41"/>
      <c r="AB2551" s="15"/>
      <c r="AC2551" s="15"/>
      <c r="AD2551" s="15"/>
      <c r="AE2551" s="15"/>
      <c r="AF2551" s="15"/>
      <c r="AG2551" s="15"/>
      <c r="AH2551" s="15"/>
      <c r="AI2551" s="15"/>
      <c r="AJ2551" s="15"/>
      <c r="AK2551" s="15"/>
      <c r="AL2551" s="15"/>
      <c r="AM2551" s="15"/>
      <c r="AN2551" s="15"/>
      <c r="AO2551" s="15"/>
      <c r="AP2551" s="15"/>
      <c r="AQ2551" s="15"/>
      <c r="AR2551" s="15"/>
      <c r="AS2551" s="15"/>
      <c r="AT2551" s="15"/>
      <c r="AU2551" s="15"/>
      <c r="AV2551" s="15"/>
      <c r="AW2551" s="15"/>
      <c r="AX2551" s="82"/>
      <c r="AY2551" s="82"/>
      <c r="AZ2551" s="10">
        <v>1</v>
      </c>
      <c r="BA2551" t="s">
        <v>13952</v>
      </c>
      <c r="BB2551" t="s">
        <v>23</v>
      </c>
      <c r="BD2551" s="39" t="str">
        <f t="shared" si="79"/>
        <v>01/316027110ETokopedia</v>
      </c>
    </row>
    <row r="2552" spans="2:59" ht="13.5" customHeight="1" x14ac:dyDescent="0.35">
      <c r="B2552" s="10" t="s">
        <v>17</v>
      </c>
      <c r="C2552" s="10" t="s">
        <v>2517</v>
      </c>
      <c r="D2552" s="10" t="s">
        <v>19</v>
      </c>
      <c r="E2552" s="10" t="s">
        <v>20</v>
      </c>
      <c r="F2552" s="10" t="s">
        <v>48</v>
      </c>
      <c r="G2552" s="137">
        <v>399365445</v>
      </c>
      <c r="H2552" s="10"/>
      <c r="I2552" s="10">
        <v>4902430517454</v>
      </c>
      <c r="J2552" s="10" t="s">
        <v>7457</v>
      </c>
      <c r="K2552" s="10" t="s">
        <v>7458</v>
      </c>
      <c r="L2552" s="98">
        <f>IFERROR(VLOOKUP($F2552&amp;$C2552,Sales!$J:$W,9,0),0)</f>
        <v>3745405.4054054082</v>
      </c>
      <c r="M2552" s="98">
        <f>IFERROR(VLOOKUP($F2552&amp;$C2552,Sales!$J:$W,10,0),0)</f>
        <v>2923243.2432432445</v>
      </c>
      <c r="N2552" s="98">
        <f>IFERROR(VLOOKUP($F2552&amp;$C2552,Sales!$J:$W,11,0),0)</f>
        <v>669909.90990990982</v>
      </c>
      <c r="O2552" s="98">
        <f>IFERROR(VLOOKUP($F2552&amp;$C2552,Sales!$J:$W,12,0),0)</f>
        <v>80.333333333333329</v>
      </c>
      <c r="P2552" s="98">
        <f>IFERROR(VLOOKUP($F2552&amp;$C2552,Sales!$J:$W,13,0),0)</f>
        <v>2446186.1861861874</v>
      </c>
      <c r="Q2552" s="98">
        <f>IFERROR(VLOOKUP($F2552&amp;$C2552,Sales!$A:$H,7,0),0)</f>
        <v>60900.900900900895</v>
      </c>
      <c r="R2552" s="41" t="str">
        <f t="shared" si="78"/>
        <v>ERROR</v>
      </c>
      <c r="S2552" s="15"/>
      <c r="T2552" s="15"/>
      <c r="U2552" s="15"/>
      <c r="V2552" s="15"/>
      <c r="W2552" s="15"/>
      <c r="X2552" s="15"/>
      <c r="Y2552" s="41"/>
      <c r="Z2552" s="41"/>
      <c r="AA2552" s="41"/>
      <c r="AB2552" s="15"/>
      <c r="AC2552" s="15"/>
      <c r="AD2552" s="15"/>
      <c r="AE2552" s="15"/>
      <c r="AF2552" s="15"/>
      <c r="AG2552" s="15"/>
      <c r="AH2552" s="15"/>
      <c r="AI2552" s="15"/>
      <c r="AJ2552" s="15"/>
      <c r="AK2552" s="15"/>
      <c r="AL2552" s="15"/>
      <c r="AM2552" s="15"/>
      <c r="AN2552" s="15"/>
      <c r="AO2552" s="15"/>
      <c r="AP2552" s="15"/>
      <c r="AQ2552" s="15"/>
      <c r="AR2552" s="15"/>
      <c r="AS2552" s="15"/>
      <c r="AT2552" s="15"/>
      <c r="AU2552" s="15"/>
      <c r="AV2552" s="15"/>
      <c r="AW2552" s="15"/>
      <c r="AX2552" s="82"/>
      <c r="AY2552" s="82"/>
      <c r="AZ2552" s="10">
        <v>1</v>
      </c>
      <c r="BA2552" t="s">
        <v>22</v>
      </c>
      <c r="BB2552" t="s">
        <v>13210</v>
      </c>
      <c r="BD2552" s="39" t="str">
        <f t="shared" si="79"/>
        <v>01/316027110FTokopedia</v>
      </c>
      <c r="BG2552" t="s">
        <v>17304</v>
      </c>
    </row>
    <row r="2553" spans="2:59" ht="13.5" customHeight="1" x14ac:dyDescent="0.35">
      <c r="B2553" s="10" t="s">
        <v>17</v>
      </c>
      <c r="C2553" s="10" t="s">
        <v>2517</v>
      </c>
      <c r="D2553" s="10" t="s">
        <v>19</v>
      </c>
      <c r="E2553" s="10" t="s">
        <v>20</v>
      </c>
      <c r="F2553" s="10" t="s">
        <v>39</v>
      </c>
      <c r="G2553" s="137">
        <v>399365470</v>
      </c>
      <c r="H2553" s="10"/>
      <c r="I2553" s="10">
        <v>4902430517461</v>
      </c>
      <c r="J2553" s="10" t="s">
        <v>7459</v>
      </c>
      <c r="K2553" s="10" t="s">
        <v>7460</v>
      </c>
      <c r="L2553" s="98">
        <f>IFERROR(VLOOKUP($F2553&amp;$C2553,Sales!$J:$W,9,0),0)</f>
        <v>4080360.3603603621</v>
      </c>
      <c r="M2553" s="98">
        <f>IFERROR(VLOOKUP($F2553&amp;$C2553,Sales!$J:$W,10,0),0)</f>
        <v>2984144.1441441467</v>
      </c>
      <c r="N2553" s="98">
        <f>IFERROR(VLOOKUP($F2553&amp;$C2553,Sales!$J:$W,11,0),0)</f>
        <v>4476216.2162162196</v>
      </c>
      <c r="O2553" s="98">
        <f>IFERROR(VLOOKUP($F2553&amp;$C2553,Sales!$J:$W,12,0),0)</f>
        <v>126.33333333333333</v>
      </c>
      <c r="P2553" s="98">
        <f>IFERROR(VLOOKUP($F2553&amp;$C2553,Sales!$J:$W,13,0),0)</f>
        <v>3846906.9069069098</v>
      </c>
      <c r="Q2553" s="98">
        <f>IFERROR(VLOOKUP($F2553&amp;$C2553,Sales!$A:$H,7,0),0)</f>
        <v>152252.25225225225</v>
      </c>
      <c r="R2553" s="41">
        <f t="shared" si="78"/>
        <v>1</v>
      </c>
      <c r="S2553" s="15">
        <v>1</v>
      </c>
      <c r="T2553" s="15"/>
      <c r="U2553" s="15"/>
      <c r="V2553" s="15">
        <v>1</v>
      </c>
      <c r="W2553" s="15">
        <v>1</v>
      </c>
      <c r="X2553" s="15">
        <v>1</v>
      </c>
      <c r="Y2553" s="41">
        <v>1</v>
      </c>
      <c r="Z2553" s="41">
        <v>1</v>
      </c>
      <c r="AA2553" s="41"/>
      <c r="AB2553" s="15"/>
      <c r="AC2553" s="15"/>
      <c r="AD2553" s="15"/>
      <c r="AE2553" s="15"/>
      <c r="AF2553" s="15"/>
      <c r="AG2553" s="15"/>
      <c r="AH2553" s="15"/>
      <c r="AI2553" s="15"/>
      <c r="AJ2553" s="15"/>
      <c r="AK2553" s="15"/>
      <c r="AL2553" s="15"/>
      <c r="AM2553" s="15"/>
      <c r="AN2553" s="15"/>
      <c r="AO2553" s="15"/>
      <c r="AP2553" s="15"/>
      <c r="AQ2553" s="15"/>
      <c r="AR2553" s="15"/>
      <c r="AS2553" s="15"/>
      <c r="AT2553" s="15"/>
      <c r="AU2553" s="15"/>
      <c r="AV2553" s="15"/>
      <c r="AW2553" s="15"/>
      <c r="AX2553" s="82"/>
      <c r="AY2553" s="82"/>
      <c r="AZ2553" s="10">
        <v>1</v>
      </c>
      <c r="BA2553" t="s">
        <v>22</v>
      </c>
      <c r="BB2553" t="s">
        <v>23</v>
      </c>
      <c r="BD2553" s="39" t="str">
        <f t="shared" si="79"/>
        <v>01/316027110GTokopedia</v>
      </c>
    </row>
    <row r="2554" spans="2:59" ht="13.5" customHeight="1" x14ac:dyDescent="0.35">
      <c r="B2554" s="10" t="s">
        <v>17</v>
      </c>
      <c r="C2554" s="10" t="s">
        <v>2517</v>
      </c>
      <c r="D2554" s="10" t="s">
        <v>19</v>
      </c>
      <c r="E2554" s="10" t="s">
        <v>20</v>
      </c>
      <c r="F2554" s="10" t="s">
        <v>28</v>
      </c>
      <c r="G2554" s="137">
        <v>784975449</v>
      </c>
      <c r="H2554" s="10"/>
      <c r="I2554" s="10">
        <v>4902430517478</v>
      </c>
      <c r="J2554" s="10" t="s">
        <v>13483</v>
      </c>
      <c r="K2554" s="10" t="s">
        <v>7461</v>
      </c>
      <c r="L2554" s="98">
        <f>IFERROR(VLOOKUP($F2554&amp;$C2554,Sales!$J:$W,9,0),0)</f>
        <v>5541981.9819819853</v>
      </c>
      <c r="M2554" s="98">
        <f>IFERROR(VLOOKUP($F2554&amp;$C2554,Sales!$J:$W,10,0),0)</f>
        <v>5663783.7837837832</v>
      </c>
      <c r="N2554" s="98">
        <f>IFERROR(VLOOKUP($F2554&amp;$C2554,Sales!$J:$W,11,0),0)</f>
        <v>6851351.3513513459</v>
      </c>
      <c r="O2554" s="98">
        <f>IFERROR(VLOOKUP($F2554&amp;$C2554,Sales!$J:$W,12,0),0)</f>
        <v>197.66666666666666</v>
      </c>
      <c r="P2554" s="98">
        <f>IFERROR(VLOOKUP($F2554&amp;$C2554,Sales!$J:$W,13,0),0)</f>
        <v>6019039.0390390381</v>
      </c>
      <c r="Q2554" s="98">
        <f>IFERROR(VLOOKUP($F2554&amp;$C2554,Sales!$A:$H,7,0),0)</f>
        <v>243603.60360360358</v>
      </c>
      <c r="R2554" s="41">
        <f t="shared" si="78"/>
        <v>1</v>
      </c>
      <c r="S2554" s="15">
        <v>1</v>
      </c>
      <c r="T2554" s="15"/>
      <c r="U2554" s="15"/>
      <c r="V2554" s="15">
        <v>1</v>
      </c>
      <c r="W2554" s="15">
        <v>1</v>
      </c>
      <c r="X2554" s="15">
        <v>1</v>
      </c>
      <c r="Y2554" s="41">
        <v>1</v>
      </c>
      <c r="Z2554" s="41">
        <v>1</v>
      </c>
      <c r="AA2554" s="41"/>
      <c r="AB2554" s="15"/>
      <c r="AC2554" s="15"/>
      <c r="AD2554" s="15"/>
      <c r="AE2554" s="15"/>
      <c r="AF2554" s="15"/>
      <c r="AG2554" s="15"/>
      <c r="AH2554" s="15"/>
      <c r="AI2554" s="15"/>
      <c r="AJ2554" s="15"/>
      <c r="AK2554" s="15"/>
      <c r="AL2554" s="15"/>
      <c r="AM2554" s="15"/>
      <c r="AN2554" s="15"/>
      <c r="AO2554" s="15"/>
      <c r="AP2554" s="15"/>
      <c r="AQ2554" s="15"/>
      <c r="AR2554" s="15"/>
      <c r="AS2554" s="15"/>
      <c r="AT2554" s="15"/>
      <c r="AU2554" s="15"/>
      <c r="AV2554" s="15"/>
      <c r="AW2554" s="15"/>
      <c r="AX2554" s="82"/>
      <c r="AY2554" s="82"/>
      <c r="AZ2554" s="10">
        <v>1</v>
      </c>
      <c r="BA2554" t="s">
        <v>13952</v>
      </c>
      <c r="BB2554" t="s">
        <v>23</v>
      </c>
      <c r="BD2554" s="39" t="str">
        <f t="shared" si="79"/>
        <v>01/316027110HTokopedia</v>
      </c>
    </row>
    <row r="2555" spans="2:59" ht="13.5" customHeight="1" x14ac:dyDescent="0.35">
      <c r="B2555" s="10" t="s">
        <v>17</v>
      </c>
      <c r="C2555" s="10" t="s">
        <v>2517</v>
      </c>
      <c r="D2555" s="10" t="s">
        <v>19</v>
      </c>
      <c r="E2555" s="10" t="s">
        <v>20</v>
      </c>
      <c r="F2555" s="10" t="s">
        <v>26</v>
      </c>
      <c r="G2555" s="137">
        <v>456901963</v>
      </c>
      <c r="H2555" s="10"/>
      <c r="I2555" s="10">
        <v>4902430518116</v>
      </c>
      <c r="J2555" s="10" t="s">
        <v>7462</v>
      </c>
      <c r="K2555" s="10" t="s">
        <v>7463</v>
      </c>
      <c r="L2555" s="98">
        <f>IFERROR(VLOOKUP($F2555&amp;$C2555,Sales!$J:$W,9,0),0)</f>
        <v>0</v>
      </c>
      <c r="M2555" s="98">
        <f>IFERROR(VLOOKUP($F2555&amp;$C2555,Sales!$J:$W,10,0),0)</f>
        <v>0</v>
      </c>
      <c r="N2555" s="98">
        <f>IFERROR(VLOOKUP($F2555&amp;$C2555,Sales!$J:$W,11,0),0)</f>
        <v>0</v>
      </c>
      <c r="O2555" s="98">
        <f>IFERROR(VLOOKUP($F2555&amp;$C2555,Sales!$J:$W,12,0),0)</f>
        <v>0</v>
      </c>
      <c r="P2555" s="98">
        <f>IFERROR(VLOOKUP($F2555&amp;$C2555,Sales!$J:$W,13,0),0)</f>
        <v>0</v>
      </c>
      <c r="Q2555" s="98">
        <f>IFERROR(VLOOKUP($F2555&amp;$C2555,Sales!$A:$H,7,0),0)</f>
        <v>0</v>
      </c>
      <c r="R2555" s="41" t="str">
        <f t="shared" si="78"/>
        <v>ERROR</v>
      </c>
      <c r="S2555" s="15"/>
      <c r="T2555" s="15"/>
      <c r="U2555" s="15"/>
      <c r="V2555" s="15"/>
      <c r="W2555" s="15"/>
      <c r="X2555" s="15"/>
      <c r="Y2555" s="41"/>
      <c r="Z2555" s="41"/>
      <c r="AA2555" s="41"/>
      <c r="AB2555" s="15"/>
      <c r="AC2555" s="15"/>
      <c r="AD2555" s="15"/>
      <c r="AE2555" s="15"/>
      <c r="AF2555" s="15"/>
      <c r="AG2555" s="15"/>
      <c r="AH2555" s="15"/>
      <c r="AI2555" s="15"/>
      <c r="AJ2555" s="15"/>
      <c r="AK2555" s="15"/>
      <c r="AL2555" s="15"/>
      <c r="AM2555" s="15"/>
      <c r="AN2555" s="15"/>
      <c r="AO2555" s="15"/>
      <c r="AP2555" s="15"/>
      <c r="AQ2555" s="15"/>
      <c r="AR2555" s="15"/>
      <c r="AS2555" s="15"/>
      <c r="AT2555" s="15"/>
      <c r="AU2555" s="15"/>
      <c r="AV2555" s="15"/>
      <c r="AW2555" s="15"/>
      <c r="AX2555" s="15"/>
      <c r="AY2555" s="15"/>
      <c r="AZ2555" s="10">
        <v>1</v>
      </c>
      <c r="BA2555" t="s">
        <v>22</v>
      </c>
      <c r="BB2555" t="s">
        <v>88</v>
      </c>
      <c r="BD2555" s="39" t="str">
        <f t="shared" si="79"/>
        <v>01/316027110LTokopedia</v>
      </c>
    </row>
    <row r="2556" spans="2:59" ht="13.5" customHeight="1" x14ac:dyDescent="0.35">
      <c r="B2556" s="10" t="s">
        <v>17</v>
      </c>
      <c r="C2556" s="10" t="s">
        <v>2517</v>
      </c>
      <c r="D2556" s="10" t="s">
        <v>19</v>
      </c>
      <c r="E2556" s="10" t="s">
        <v>20</v>
      </c>
      <c r="F2556" s="10" t="s">
        <v>4977</v>
      </c>
      <c r="G2556" s="137">
        <v>399365511</v>
      </c>
      <c r="H2556" s="10"/>
      <c r="I2556" s="10">
        <v>4902430377331</v>
      </c>
      <c r="J2556" s="10" t="s">
        <v>7464</v>
      </c>
      <c r="K2556" s="10" t="s">
        <v>7465</v>
      </c>
      <c r="L2556" s="98">
        <f>IFERROR(VLOOKUP($F2556&amp;$C2556,Sales!$J:$W,9,0),0)</f>
        <v>0</v>
      </c>
      <c r="M2556" s="98">
        <f>IFERROR(VLOOKUP($F2556&amp;$C2556,Sales!$J:$W,10,0),0)</f>
        <v>0</v>
      </c>
      <c r="N2556" s="98">
        <f>IFERROR(VLOOKUP($F2556&amp;$C2556,Sales!$J:$W,11,0),0)</f>
        <v>0</v>
      </c>
      <c r="O2556" s="98">
        <f>IFERROR(VLOOKUP($F2556&amp;$C2556,Sales!$J:$W,12,0),0)</f>
        <v>0</v>
      </c>
      <c r="P2556" s="98">
        <f>IFERROR(VLOOKUP($F2556&amp;$C2556,Sales!$J:$W,13,0),0)</f>
        <v>0</v>
      </c>
      <c r="Q2556" s="98">
        <f>IFERROR(VLOOKUP($F2556&amp;$C2556,Sales!$A:$H,7,0),0)</f>
        <v>0</v>
      </c>
      <c r="R2556" s="41" t="str">
        <f t="shared" si="78"/>
        <v>ERROR</v>
      </c>
      <c r="S2556" s="15"/>
      <c r="T2556" s="15"/>
      <c r="U2556" s="15"/>
      <c r="V2556" s="15"/>
      <c r="W2556" s="15"/>
      <c r="X2556" s="15"/>
      <c r="Y2556" s="41"/>
      <c r="Z2556" s="41"/>
      <c r="AA2556" s="41"/>
      <c r="AB2556" s="15"/>
      <c r="AC2556" s="15"/>
      <c r="AD2556" s="15"/>
      <c r="AE2556" s="15"/>
      <c r="AF2556" s="15"/>
      <c r="AG2556" s="15"/>
      <c r="AH2556" s="15"/>
      <c r="AI2556" s="15"/>
      <c r="AJ2556" s="15"/>
      <c r="AK2556" s="15"/>
      <c r="AL2556" s="15"/>
      <c r="AM2556" s="15"/>
      <c r="AN2556" s="15"/>
      <c r="AO2556" s="15"/>
      <c r="AP2556" s="15"/>
      <c r="AQ2556" s="15"/>
      <c r="AR2556" s="15"/>
      <c r="AS2556" s="15"/>
      <c r="AT2556" s="15"/>
      <c r="AU2556" s="15"/>
      <c r="AV2556" s="15"/>
      <c r="AW2556" s="15"/>
      <c r="AX2556" s="15"/>
      <c r="AY2556" s="15"/>
      <c r="AZ2556" s="10">
        <v>1</v>
      </c>
      <c r="BA2556" t="s">
        <v>22</v>
      </c>
      <c r="BB2556" t="s">
        <v>88</v>
      </c>
      <c r="BD2556" s="39" t="str">
        <f t="shared" si="79"/>
        <v>01/316027111CTokopedia</v>
      </c>
    </row>
    <row r="2557" spans="2:59" ht="13.5" customHeight="1" x14ac:dyDescent="0.35">
      <c r="B2557" s="10" t="s">
        <v>17</v>
      </c>
      <c r="C2557" s="10" t="s">
        <v>2517</v>
      </c>
      <c r="D2557" s="10" t="s">
        <v>19</v>
      </c>
      <c r="E2557" s="10" t="s">
        <v>20</v>
      </c>
      <c r="F2557" s="10" t="s">
        <v>6063</v>
      </c>
      <c r="G2557" s="137">
        <v>785001166</v>
      </c>
      <c r="H2557" s="10"/>
      <c r="I2557" s="10">
        <v>4902430567763</v>
      </c>
      <c r="J2557" s="10" t="s">
        <v>7466</v>
      </c>
      <c r="K2557" s="10" t="s">
        <v>7467</v>
      </c>
      <c r="L2557" s="98">
        <f>IFERROR(VLOOKUP($F2557&amp;$C2557,Sales!$J:$W,9,0),0)</f>
        <v>22329729.729729816</v>
      </c>
      <c r="M2557" s="98">
        <f>IFERROR(VLOOKUP($F2557&amp;$C2557,Sales!$J:$W,10,0),0)</f>
        <v>19994594.594594661</v>
      </c>
      <c r="N2557" s="98">
        <f>IFERROR(VLOOKUP($F2557&amp;$C2557,Sales!$J:$W,11,0),0)</f>
        <v>37362162.162162416</v>
      </c>
      <c r="O2557" s="98">
        <f>IFERROR(VLOOKUP($F2557&amp;$C2557,Sales!$J:$W,12,0),0)</f>
        <v>546</v>
      </c>
      <c r="P2557" s="98">
        <f>IFERROR(VLOOKUP($F2557&amp;$C2557,Sales!$J:$W,13,0),0)</f>
        <v>26562162.162162293</v>
      </c>
      <c r="Q2557" s="98">
        <f>IFERROR(VLOOKUP($F2557&amp;$C2557,Sales!$A:$H,7,0),0)</f>
        <v>3502702.702702703</v>
      </c>
      <c r="R2557" s="41">
        <f t="shared" si="78"/>
        <v>1</v>
      </c>
      <c r="S2557" s="15">
        <v>1</v>
      </c>
      <c r="T2557" s="15"/>
      <c r="U2557" s="15"/>
      <c r="V2557" s="15">
        <v>1</v>
      </c>
      <c r="W2557" s="15">
        <v>1</v>
      </c>
      <c r="X2557" s="15">
        <v>1</v>
      </c>
      <c r="Y2557" s="41">
        <v>1</v>
      </c>
      <c r="Z2557" s="41">
        <v>1</v>
      </c>
      <c r="AA2557" s="41"/>
      <c r="AB2557" s="15"/>
      <c r="AC2557" s="15"/>
      <c r="AD2557" s="15"/>
      <c r="AE2557" s="15"/>
      <c r="AF2557" s="15"/>
      <c r="AG2557" s="15"/>
      <c r="AH2557" s="15"/>
      <c r="AI2557" s="15"/>
      <c r="AJ2557" s="15"/>
      <c r="AK2557" s="15"/>
      <c r="AL2557" s="15"/>
      <c r="AM2557" s="15"/>
      <c r="AN2557" s="15"/>
      <c r="AO2557" s="15"/>
      <c r="AP2557" s="15"/>
      <c r="AQ2557" s="15"/>
      <c r="AR2557" s="15"/>
      <c r="AS2557" s="15"/>
      <c r="AT2557" s="15"/>
      <c r="AU2557" s="15"/>
      <c r="AV2557" s="15"/>
      <c r="AW2557" s="15"/>
      <c r="AX2557" s="82"/>
      <c r="AY2557" s="82"/>
      <c r="AZ2557" s="10">
        <v>1</v>
      </c>
      <c r="BA2557" t="s">
        <v>13952</v>
      </c>
      <c r="BB2557" t="s">
        <v>23</v>
      </c>
      <c r="BD2557" s="39" t="str">
        <f t="shared" si="79"/>
        <v>01/316027111GTokopedia</v>
      </c>
    </row>
    <row r="2558" spans="2:59" ht="13.5" customHeight="1" x14ac:dyDescent="0.35">
      <c r="B2558" s="10" t="s">
        <v>17</v>
      </c>
      <c r="C2558" s="10" t="s">
        <v>2517</v>
      </c>
      <c r="D2558" s="10" t="s">
        <v>19</v>
      </c>
      <c r="E2558" s="10" t="s">
        <v>20</v>
      </c>
      <c r="F2558" s="10" t="s">
        <v>799</v>
      </c>
      <c r="G2558" s="137">
        <v>784975488</v>
      </c>
      <c r="H2558" s="10"/>
      <c r="I2558" s="10">
        <v>4902430570367</v>
      </c>
      <c r="J2558" s="10" t="s">
        <v>7468</v>
      </c>
      <c r="K2558" s="10" t="s">
        <v>7469</v>
      </c>
      <c r="L2558" s="98">
        <f>IFERROR(VLOOKUP($F2558&amp;$C2558,Sales!$J:$W,9,0),0)</f>
        <v>6973153.1531531541</v>
      </c>
      <c r="M2558" s="98">
        <f>IFERROR(VLOOKUP($F2558&amp;$C2558,Sales!$J:$W,10,0),0)</f>
        <v>6851351.3513513524</v>
      </c>
      <c r="N2558" s="98">
        <f>IFERROR(VLOOKUP($F2558&amp;$C2558,Sales!$J:$W,11,0),0)</f>
        <v>8282522.5225225221</v>
      </c>
      <c r="O2558" s="98">
        <f>IFERROR(VLOOKUP($F2558&amp;$C2558,Sales!$J:$W,12,0),0)</f>
        <v>242</v>
      </c>
      <c r="P2558" s="98">
        <f>IFERROR(VLOOKUP($F2558&amp;$C2558,Sales!$J:$W,13,0),0)</f>
        <v>7369009.0090090083</v>
      </c>
      <c r="Q2558" s="98">
        <f>IFERROR(VLOOKUP($F2558&amp;$C2558,Sales!$A:$H,7,0),0)</f>
        <v>30450.450450450448</v>
      </c>
      <c r="R2558" s="41">
        <f t="shared" si="78"/>
        <v>1</v>
      </c>
      <c r="S2558" s="15">
        <v>1</v>
      </c>
      <c r="T2558" s="15"/>
      <c r="U2558" s="15"/>
      <c r="V2558" s="15">
        <v>1</v>
      </c>
      <c r="W2558" s="15">
        <v>1</v>
      </c>
      <c r="X2558" s="15">
        <v>1</v>
      </c>
      <c r="Y2558" s="41">
        <v>1</v>
      </c>
      <c r="Z2558" s="41">
        <v>1</v>
      </c>
      <c r="AA2558" s="41"/>
      <c r="AB2558" s="15"/>
      <c r="AC2558" s="15"/>
      <c r="AD2558" s="15"/>
      <c r="AE2558" s="15"/>
      <c r="AF2558" s="15"/>
      <c r="AG2558" s="15"/>
      <c r="AH2558" s="15"/>
      <c r="AI2558" s="15"/>
      <c r="AJ2558" s="15"/>
      <c r="AK2558" s="15"/>
      <c r="AL2558" s="15"/>
      <c r="AM2558" s="15"/>
      <c r="AN2558" s="15"/>
      <c r="AO2558" s="15"/>
      <c r="AP2558" s="15"/>
      <c r="AQ2558" s="15"/>
      <c r="AR2558" s="15"/>
      <c r="AS2558" s="15"/>
      <c r="AT2558" s="15"/>
      <c r="AU2558" s="15"/>
      <c r="AV2558" s="15"/>
      <c r="AW2558" s="15"/>
      <c r="AX2558" s="82"/>
      <c r="AY2558" s="82"/>
      <c r="AZ2558" s="10">
        <v>1</v>
      </c>
      <c r="BA2558" t="s">
        <v>13952</v>
      </c>
      <c r="BB2558" t="s">
        <v>23</v>
      </c>
      <c r="BD2558" s="39" t="str">
        <f t="shared" si="79"/>
        <v>01/316027111HTokopedia</v>
      </c>
    </row>
    <row r="2559" spans="2:59" ht="13.5" customHeight="1" x14ac:dyDescent="0.35">
      <c r="B2559" s="10" t="s">
        <v>17</v>
      </c>
      <c r="C2559" s="10" t="s">
        <v>2517</v>
      </c>
      <c r="D2559" s="10" t="s">
        <v>19</v>
      </c>
      <c r="E2559" s="10" t="s">
        <v>20</v>
      </c>
      <c r="F2559" s="10" t="s">
        <v>800</v>
      </c>
      <c r="G2559" s="137">
        <v>399369225</v>
      </c>
      <c r="H2559" s="10"/>
      <c r="I2559" s="10">
        <v>4902430570343</v>
      </c>
      <c r="J2559" s="10" t="s">
        <v>7470</v>
      </c>
      <c r="K2559" s="10" t="s">
        <v>7471</v>
      </c>
      <c r="L2559" s="98">
        <f>IFERROR(VLOOKUP($F2559&amp;$C2559,Sales!$J:$W,9,0),0)</f>
        <v>0</v>
      </c>
      <c r="M2559" s="98">
        <f>IFERROR(VLOOKUP($F2559&amp;$C2559,Sales!$J:$W,10,0),0)</f>
        <v>0</v>
      </c>
      <c r="N2559" s="98">
        <f>IFERROR(VLOOKUP($F2559&amp;$C2559,Sales!$J:$W,11,0),0)</f>
        <v>0</v>
      </c>
      <c r="O2559" s="98">
        <f>IFERROR(VLOOKUP($F2559&amp;$C2559,Sales!$J:$W,12,0),0)</f>
        <v>0</v>
      </c>
      <c r="P2559" s="98">
        <f>IFERROR(VLOOKUP($F2559&amp;$C2559,Sales!$J:$W,13,0),0)</f>
        <v>0</v>
      </c>
      <c r="Q2559" s="98">
        <f>IFERROR(VLOOKUP($F2559&amp;$C2559,Sales!$A:$H,7,0),0)</f>
        <v>0</v>
      </c>
      <c r="R2559" s="41" t="str">
        <f t="shared" si="78"/>
        <v>ERROR</v>
      </c>
      <c r="S2559" s="15"/>
      <c r="T2559" s="15"/>
      <c r="U2559" s="15"/>
      <c r="V2559" s="15"/>
      <c r="W2559" s="15"/>
      <c r="X2559" s="15"/>
      <c r="Y2559" s="41"/>
      <c r="Z2559" s="41"/>
      <c r="AA2559" s="41"/>
      <c r="AB2559" s="15"/>
      <c r="AC2559" s="15"/>
      <c r="AD2559" s="15"/>
      <c r="AE2559" s="15"/>
      <c r="AF2559" s="15"/>
      <c r="AG2559" s="15"/>
      <c r="AH2559" s="15"/>
      <c r="AI2559" s="15"/>
      <c r="AJ2559" s="15"/>
      <c r="AK2559" s="15"/>
      <c r="AL2559" s="15"/>
      <c r="AM2559" s="15"/>
      <c r="AN2559" s="15"/>
      <c r="AO2559" s="15"/>
      <c r="AP2559" s="15"/>
      <c r="AQ2559" s="15"/>
      <c r="AR2559" s="15"/>
      <c r="AS2559" s="15"/>
      <c r="AT2559" s="15"/>
      <c r="AU2559" s="15"/>
      <c r="AV2559" s="15"/>
      <c r="AW2559" s="15"/>
      <c r="AX2559" s="15"/>
      <c r="AY2559" s="15"/>
      <c r="AZ2559" s="10">
        <v>1</v>
      </c>
      <c r="BA2559" t="s">
        <v>22</v>
      </c>
      <c r="BB2559" t="s">
        <v>88</v>
      </c>
      <c r="BD2559" s="39" t="str">
        <f t="shared" si="79"/>
        <v>01/316027111ITokopedia</v>
      </c>
    </row>
    <row r="2560" spans="2:59" ht="13.5" customHeight="1" x14ac:dyDescent="0.35">
      <c r="B2560" s="10" t="s">
        <v>17</v>
      </c>
      <c r="C2560" s="10" t="s">
        <v>2517</v>
      </c>
      <c r="D2560" s="10" t="s">
        <v>19</v>
      </c>
      <c r="E2560" s="10" t="s">
        <v>20</v>
      </c>
      <c r="F2560" s="10" t="s">
        <v>801</v>
      </c>
      <c r="G2560" s="137">
        <v>399365496</v>
      </c>
      <c r="H2560" s="10"/>
      <c r="I2560" s="10">
        <v>4902430377379</v>
      </c>
      <c r="J2560" s="10" t="s">
        <v>7472</v>
      </c>
      <c r="K2560" s="10" t="s">
        <v>7473</v>
      </c>
      <c r="L2560" s="98">
        <f>IFERROR(VLOOKUP($F2560&amp;$C2560,Sales!$J:$W,9,0),0)</f>
        <v>11632072.072072068</v>
      </c>
      <c r="M2560" s="98">
        <f>IFERROR(VLOOKUP($F2560&amp;$C2560,Sales!$J:$W,10,0),0)</f>
        <v>12119279.279279275</v>
      </c>
      <c r="N2560" s="98">
        <f>IFERROR(VLOOKUP($F2560&amp;$C2560,Sales!$J:$W,11,0),0)</f>
        <v>10048648.648648649</v>
      </c>
      <c r="O2560" s="98">
        <f>IFERROR(VLOOKUP($F2560&amp;$C2560,Sales!$J:$W,12,0),0)</f>
        <v>370</v>
      </c>
      <c r="P2560" s="98">
        <f>IFERROR(VLOOKUP($F2560&amp;$C2560,Sales!$J:$W,13,0),0)</f>
        <v>11266666.666666664</v>
      </c>
      <c r="Q2560" s="98">
        <f>IFERROR(VLOOKUP($F2560&amp;$C2560,Sales!$A:$H,7,0),0)</f>
        <v>426306.30630630627</v>
      </c>
      <c r="R2560" s="41">
        <f t="shared" si="78"/>
        <v>1</v>
      </c>
      <c r="S2560" s="15">
        <v>1</v>
      </c>
      <c r="T2560" s="15"/>
      <c r="U2560" s="15"/>
      <c r="V2560" s="15">
        <v>1</v>
      </c>
      <c r="W2560" s="15">
        <v>1</v>
      </c>
      <c r="X2560" s="15">
        <v>1</v>
      </c>
      <c r="Y2560" s="41">
        <v>1</v>
      </c>
      <c r="Z2560" s="41">
        <v>1</v>
      </c>
      <c r="AA2560" s="41"/>
      <c r="AB2560" s="15"/>
      <c r="AC2560" s="15"/>
      <c r="AD2560" s="15"/>
      <c r="AE2560" s="15"/>
      <c r="AF2560" s="15"/>
      <c r="AG2560" s="15"/>
      <c r="AH2560" s="15"/>
      <c r="AI2560" s="15"/>
      <c r="AJ2560" s="15"/>
      <c r="AK2560" s="15"/>
      <c r="AL2560" s="15"/>
      <c r="AM2560" s="15"/>
      <c r="AN2560" s="15"/>
      <c r="AO2560" s="15"/>
      <c r="AP2560" s="15"/>
      <c r="AQ2560" s="15"/>
      <c r="AR2560" s="15"/>
      <c r="AS2560" s="15"/>
      <c r="AT2560" s="15"/>
      <c r="AU2560" s="15"/>
      <c r="AV2560" s="15"/>
      <c r="AW2560" s="15"/>
      <c r="AX2560" s="82"/>
      <c r="AY2560" s="82"/>
      <c r="AZ2560" s="10">
        <v>1</v>
      </c>
      <c r="BA2560" t="s">
        <v>13952</v>
      </c>
      <c r="BB2560" t="s">
        <v>23</v>
      </c>
      <c r="BD2560" s="39" t="str">
        <f t="shared" si="79"/>
        <v>01/316027111LTokopedia</v>
      </c>
    </row>
    <row r="2561" spans="2:59" ht="13.5" customHeight="1" x14ac:dyDescent="0.35">
      <c r="B2561" s="10" t="s">
        <v>17</v>
      </c>
      <c r="C2561" s="10" t="s">
        <v>2517</v>
      </c>
      <c r="D2561" s="10" t="s">
        <v>19</v>
      </c>
      <c r="E2561" s="10" t="s">
        <v>20</v>
      </c>
      <c r="F2561" s="10" t="s">
        <v>42</v>
      </c>
      <c r="G2561" s="137">
        <v>399369229</v>
      </c>
      <c r="H2561" s="10"/>
      <c r="I2561" s="10">
        <v>4902430516167</v>
      </c>
      <c r="J2561" s="10" t="s">
        <v>7474</v>
      </c>
      <c r="K2561" s="10" t="s">
        <v>7475</v>
      </c>
      <c r="L2561" s="98">
        <f>IFERROR(VLOOKUP($F2561&amp;$C2561,Sales!$J:$W,9,0),0)</f>
        <v>8243783.7837837916</v>
      </c>
      <c r="M2561" s="98">
        <f>IFERROR(VLOOKUP($F2561&amp;$C2561,Sales!$J:$W,10,0),0)</f>
        <v>8896756.7567567565</v>
      </c>
      <c r="N2561" s="98">
        <f>IFERROR(VLOOKUP($F2561&amp;$C2561,Sales!$J:$W,11,0),0)</f>
        <v>7835675.6756756818</v>
      </c>
      <c r="O2561" s="98">
        <f>IFERROR(VLOOKUP($F2561&amp;$C2561,Sales!$J:$W,12,0),0)</f>
        <v>204</v>
      </c>
      <c r="P2561" s="98">
        <f>IFERROR(VLOOKUP($F2561&amp;$C2561,Sales!$J:$W,13,0),0)</f>
        <v>8325405.4054054096</v>
      </c>
      <c r="Q2561" s="98">
        <f>IFERROR(VLOOKUP($F2561&amp;$C2561,Sales!$A:$H,7,0),0)</f>
        <v>122432.43243243243</v>
      </c>
      <c r="R2561" s="41">
        <f t="shared" si="78"/>
        <v>1</v>
      </c>
      <c r="S2561" s="15">
        <v>1</v>
      </c>
      <c r="T2561" s="15"/>
      <c r="U2561" s="15"/>
      <c r="V2561" s="15">
        <v>1</v>
      </c>
      <c r="W2561" s="15">
        <v>1</v>
      </c>
      <c r="X2561" s="15">
        <v>1</v>
      </c>
      <c r="Y2561" s="41">
        <v>1</v>
      </c>
      <c r="Z2561" s="41">
        <v>1</v>
      </c>
      <c r="AA2561" s="41"/>
      <c r="AB2561" s="15"/>
      <c r="AC2561" s="15"/>
      <c r="AD2561" s="15"/>
      <c r="AE2561" s="15"/>
      <c r="AF2561" s="15"/>
      <c r="AG2561" s="15"/>
      <c r="AH2561" s="15"/>
      <c r="AI2561" s="15"/>
      <c r="AJ2561" s="15"/>
      <c r="AK2561" s="15"/>
      <c r="AL2561" s="15"/>
      <c r="AM2561" s="15"/>
      <c r="AN2561" s="15"/>
      <c r="AO2561" s="15"/>
      <c r="AP2561" s="15"/>
      <c r="AQ2561" s="15"/>
      <c r="AR2561" s="15"/>
      <c r="AS2561" s="15"/>
      <c r="AT2561" s="15"/>
      <c r="AU2561" s="15"/>
      <c r="AV2561" s="15"/>
      <c r="AW2561" s="15"/>
      <c r="AX2561" s="82"/>
      <c r="AY2561" s="82"/>
      <c r="AZ2561" s="10">
        <v>1</v>
      </c>
      <c r="BA2561" t="s">
        <v>13952</v>
      </c>
      <c r="BB2561" t="s">
        <v>23</v>
      </c>
      <c r="BD2561" s="39" t="str">
        <f t="shared" si="79"/>
        <v>01/316027112ATokopedia</v>
      </c>
    </row>
    <row r="2562" spans="2:59" ht="13.5" customHeight="1" x14ac:dyDescent="0.35">
      <c r="B2562" s="10" t="s">
        <v>17</v>
      </c>
      <c r="C2562" s="10" t="s">
        <v>2517</v>
      </c>
      <c r="D2562" s="10" t="s">
        <v>19</v>
      </c>
      <c r="E2562" s="10" t="s">
        <v>20</v>
      </c>
      <c r="F2562" s="10" t="s">
        <v>45</v>
      </c>
      <c r="G2562" s="137">
        <v>399369235</v>
      </c>
      <c r="H2562" s="10"/>
      <c r="I2562" s="10">
        <v>4902430516198</v>
      </c>
      <c r="J2562" s="10" t="s">
        <v>7476</v>
      </c>
      <c r="K2562" s="10" t="s">
        <v>6461</v>
      </c>
      <c r="L2562" s="98">
        <f>IFERROR(VLOOKUP($F2562&amp;$C2562,Sales!$J:$W,9,0),0)</f>
        <v>5223783.783783786</v>
      </c>
      <c r="M2562" s="98">
        <f>IFERROR(VLOOKUP($F2562&amp;$C2562,Sales!$J:$W,10,0),0)</f>
        <v>5509459.4594594622</v>
      </c>
      <c r="N2562" s="98">
        <f>IFERROR(VLOOKUP($F2562&amp;$C2562,Sales!$J:$W,11,0),0)</f>
        <v>4121891.8918918949</v>
      </c>
      <c r="O2562" s="98">
        <f>IFERROR(VLOOKUP($F2562&amp;$C2562,Sales!$J:$W,12,0),0)</f>
        <v>121.33333333333333</v>
      </c>
      <c r="P2562" s="98">
        <f>IFERROR(VLOOKUP($F2562&amp;$C2562,Sales!$J:$W,13,0),0)</f>
        <v>4951711.711711714</v>
      </c>
      <c r="Q2562" s="98">
        <f>IFERROR(VLOOKUP($F2562&amp;$C2562,Sales!$A:$H,7,0),0)</f>
        <v>0</v>
      </c>
      <c r="R2562" s="41">
        <f t="shared" si="78"/>
        <v>1</v>
      </c>
      <c r="S2562" s="15">
        <v>1</v>
      </c>
      <c r="T2562" s="15"/>
      <c r="U2562" s="15"/>
      <c r="V2562" s="15">
        <v>1</v>
      </c>
      <c r="W2562" s="15">
        <v>1</v>
      </c>
      <c r="X2562" s="15">
        <v>1</v>
      </c>
      <c r="Y2562" s="41">
        <v>1</v>
      </c>
      <c r="Z2562" s="41">
        <v>1</v>
      </c>
      <c r="AA2562" s="41"/>
      <c r="AB2562" s="15"/>
      <c r="AC2562" s="15"/>
      <c r="AD2562" s="15"/>
      <c r="AE2562" s="15"/>
      <c r="AF2562" s="15"/>
      <c r="AG2562" s="15"/>
      <c r="AH2562" s="15"/>
      <c r="AI2562" s="15"/>
      <c r="AJ2562" s="15"/>
      <c r="AK2562" s="15"/>
      <c r="AL2562" s="15"/>
      <c r="AM2562" s="15"/>
      <c r="AN2562" s="15"/>
      <c r="AO2562" s="15"/>
      <c r="AP2562" s="15"/>
      <c r="AQ2562" s="15"/>
      <c r="AR2562" s="15"/>
      <c r="AS2562" s="15"/>
      <c r="AT2562" s="15"/>
      <c r="AU2562" s="15"/>
      <c r="AV2562" s="15"/>
      <c r="AW2562" s="15"/>
      <c r="AX2562" s="82"/>
      <c r="AY2562" s="82"/>
      <c r="AZ2562" s="10">
        <v>1</v>
      </c>
      <c r="BA2562" t="s">
        <v>22</v>
      </c>
      <c r="BB2562" t="s">
        <v>23</v>
      </c>
      <c r="BD2562" s="39" t="str">
        <f t="shared" si="79"/>
        <v>01/316027112BTokopedia</v>
      </c>
    </row>
    <row r="2563" spans="2:59" ht="13.5" customHeight="1" x14ac:dyDescent="0.35">
      <c r="B2563" s="10" t="s">
        <v>17</v>
      </c>
      <c r="C2563" s="10" t="s">
        <v>2517</v>
      </c>
      <c r="D2563" s="10" t="s">
        <v>19</v>
      </c>
      <c r="E2563" s="10" t="s">
        <v>20</v>
      </c>
      <c r="F2563" s="10" t="s">
        <v>58</v>
      </c>
      <c r="G2563" s="137">
        <v>456905643</v>
      </c>
      <c r="H2563" s="10"/>
      <c r="I2563" s="10">
        <v>4902430516266</v>
      </c>
      <c r="J2563" s="10" t="s">
        <v>7477</v>
      </c>
      <c r="K2563" s="10" t="s">
        <v>7478</v>
      </c>
      <c r="L2563" s="98">
        <f>IFERROR(VLOOKUP($F2563&amp;$C2563,Sales!$J:$W,9,0),0)</f>
        <v>3795405.4054054078</v>
      </c>
      <c r="M2563" s="98">
        <f>IFERROR(VLOOKUP($F2563&amp;$C2563,Sales!$J:$W,10,0),0)</f>
        <v>3795405.4054054059</v>
      </c>
      <c r="N2563" s="98">
        <f>IFERROR(VLOOKUP($F2563&amp;$C2563,Sales!$J:$W,11,0),0)</f>
        <v>4693243.2432432463</v>
      </c>
      <c r="O2563" s="98">
        <f>IFERROR(VLOOKUP($F2563&amp;$C2563,Sales!$J:$W,12,0),0)</f>
        <v>100.33333333333333</v>
      </c>
      <c r="P2563" s="98">
        <f>IFERROR(VLOOKUP($F2563&amp;$C2563,Sales!$J:$W,13,0),0)</f>
        <v>4094684.6846846864</v>
      </c>
      <c r="Q2563" s="98">
        <f>IFERROR(VLOOKUP($F2563&amp;$C2563,Sales!$A:$H,7,0),0)</f>
        <v>204054.05405405402</v>
      </c>
      <c r="R2563" s="41">
        <f t="shared" si="78"/>
        <v>1</v>
      </c>
      <c r="S2563" s="15">
        <v>1</v>
      </c>
      <c r="T2563" s="15"/>
      <c r="U2563" s="15"/>
      <c r="V2563" s="15">
        <v>1</v>
      </c>
      <c r="W2563" s="15">
        <v>1</v>
      </c>
      <c r="X2563" s="15">
        <v>1</v>
      </c>
      <c r="Y2563" s="41">
        <v>1</v>
      </c>
      <c r="Z2563" s="41">
        <v>1</v>
      </c>
      <c r="AA2563" s="41"/>
      <c r="AB2563" s="15"/>
      <c r="AC2563" s="15"/>
      <c r="AD2563" s="15"/>
      <c r="AE2563" s="15"/>
      <c r="AF2563" s="15"/>
      <c r="AG2563" s="15"/>
      <c r="AH2563" s="15"/>
      <c r="AI2563" s="15"/>
      <c r="AJ2563" s="15"/>
      <c r="AK2563" s="15"/>
      <c r="AL2563" s="15"/>
      <c r="AM2563" s="15"/>
      <c r="AN2563" s="15"/>
      <c r="AO2563" s="15"/>
      <c r="AP2563" s="15"/>
      <c r="AQ2563" s="15"/>
      <c r="AR2563" s="15"/>
      <c r="AS2563" s="15"/>
      <c r="AT2563" s="15"/>
      <c r="AU2563" s="15"/>
      <c r="AV2563" s="15"/>
      <c r="AW2563" s="15"/>
      <c r="AX2563" s="82"/>
      <c r="AY2563" s="82"/>
      <c r="AZ2563" s="10">
        <v>1</v>
      </c>
      <c r="BA2563" t="s">
        <v>13952</v>
      </c>
      <c r="BB2563" t="s">
        <v>23</v>
      </c>
      <c r="BD2563" s="39" t="str">
        <f t="shared" si="79"/>
        <v>01/316027112CTokopedia</v>
      </c>
    </row>
    <row r="2564" spans="2:59" ht="13.5" customHeight="1" x14ac:dyDescent="0.35">
      <c r="B2564" s="10" t="s">
        <v>17</v>
      </c>
      <c r="C2564" s="10" t="s">
        <v>2517</v>
      </c>
      <c r="D2564" s="10" t="s">
        <v>19</v>
      </c>
      <c r="E2564" s="10" t="s">
        <v>20</v>
      </c>
      <c r="F2564" s="10" t="s">
        <v>36</v>
      </c>
      <c r="G2564" s="137">
        <v>399369241</v>
      </c>
      <c r="H2564" s="10"/>
      <c r="I2564" s="10">
        <v>4902430516877</v>
      </c>
      <c r="J2564" s="10" t="s">
        <v>7479</v>
      </c>
      <c r="K2564" s="10" t="s">
        <v>7480</v>
      </c>
      <c r="L2564" s="98">
        <f>IFERROR(VLOOKUP($F2564&amp;$C2564,Sales!$J:$W,9,0),0)</f>
        <v>10284324.324324306</v>
      </c>
      <c r="M2564" s="98">
        <f>IFERROR(VLOOKUP($F2564&amp;$C2564,Sales!$J:$W,10,0),0)</f>
        <v>10406756.756756758</v>
      </c>
      <c r="N2564" s="98">
        <f>IFERROR(VLOOKUP($F2564&amp;$C2564,Sales!$J:$W,11,0),0)</f>
        <v>17099729.729729686</v>
      </c>
      <c r="O2564" s="98">
        <f>IFERROR(VLOOKUP($F2564&amp;$C2564,Sales!$J:$W,12,0),0)</f>
        <v>308.66666666666669</v>
      </c>
      <c r="P2564" s="98">
        <f>IFERROR(VLOOKUP($F2564&amp;$C2564,Sales!$J:$W,13,0),0)</f>
        <v>12596936.936936915</v>
      </c>
      <c r="Q2564" s="98">
        <f>IFERROR(VLOOKUP($F2564&amp;$C2564,Sales!$A:$H,7,0),0)</f>
        <v>122432.43243243243</v>
      </c>
      <c r="R2564" s="41">
        <f t="shared" ref="R2564:R2627" si="80">IFERROR(AVERAGE($S2564:$AW2564),"ERROR")</f>
        <v>1</v>
      </c>
      <c r="S2564" s="15">
        <v>1</v>
      </c>
      <c r="T2564" s="15"/>
      <c r="U2564" s="15"/>
      <c r="V2564" s="15">
        <v>1</v>
      </c>
      <c r="W2564" s="15">
        <v>1</v>
      </c>
      <c r="X2564" s="15">
        <v>1</v>
      </c>
      <c r="Y2564" s="41">
        <v>1</v>
      </c>
      <c r="Z2564" s="41">
        <v>1</v>
      </c>
      <c r="AA2564" s="41"/>
      <c r="AB2564" s="15"/>
      <c r="AC2564" s="15"/>
      <c r="AD2564" s="15"/>
      <c r="AE2564" s="15"/>
      <c r="AF2564" s="15"/>
      <c r="AG2564" s="15"/>
      <c r="AH2564" s="15"/>
      <c r="AI2564" s="15"/>
      <c r="AJ2564" s="15"/>
      <c r="AK2564" s="15"/>
      <c r="AL2564" s="15"/>
      <c r="AM2564" s="15"/>
      <c r="AN2564" s="15"/>
      <c r="AO2564" s="15"/>
      <c r="AP2564" s="15"/>
      <c r="AQ2564" s="15"/>
      <c r="AR2564" s="15"/>
      <c r="AS2564" s="15"/>
      <c r="AT2564" s="15"/>
      <c r="AU2564" s="15"/>
      <c r="AV2564" s="15"/>
      <c r="AW2564" s="15"/>
      <c r="AX2564" s="82"/>
      <c r="AY2564" s="82"/>
      <c r="AZ2564" s="10">
        <v>1</v>
      </c>
      <c r="BA2564" t="s">
        <v>13952</v>
      </c>
      <c r="BB2564" t="s">
        <v>23</v>
      </c>
      <c r="BD2564" s="39" t="str">
        <f t="shared" ref="BD2564:BD2627" si="81">F2564&amp;C2564</f>
        <v>01/316027112DTokopedia</v>
      </c>
    </row>
    <row r="2565" spans="2:59" ht="13.5" customHeight="1" x14ac:dyDescent="0.35">
      <c r="B2565" s="10" t="s">
        <v>17</v>
      </c>
      <c r="C2565" s="10" t="s">
        <v>2517</v>
      </c>
      <c r="D2565" s="10" t="s">
        <v>19</v>
      </c>
      <c r="E2565" s="10" t="s">
        <v>20</v>
      </c>
      <c r="F2565" s="10" t="s">
        <v>53</v>
      </c>
      <c r="G2565" s="137">
        <v>399369244</v>
      </c>
      <c r="H2565" s="10"/>
      <c r="I2565" s="10">
        <v>4902430516921</v>
      </c>
      <c r="J2565" s="10" t="s">
        <v>7481</v>
      </c>
      <c r="K2565" s="10" t="s">
        <v>7482</v>
      </c>
      <c r="L2565" s="98">
        <f>IFERROR(VLOOKUP($F2565&amp;$C2565,Sales!$J:$W,9,0),0)</f>
        <v>2407837.837837839</v>
      </c>
      <c r="M2565" s="98">
        <f>IFERROR(VLOOKUP($F2565&amp;$C2565,Sales!$J:$W,10,0),0)</f>
        <v>1265135.1351351351</v>
      </c>
      <c r="N2565" s="98">
        <f>IFERROR(VLOOKUP($F2565&amp;$C2565,Sales!$J:$W,11,0),0)</f>
        <v>0</v>
      </c>
      <c r="O2565" s="98">
        <f>IFERROR(VLOOKUP($F2565&amp;$C2565,Sales!$J:$W,12,0),0)</f>
        <v>30</v>
      </c>
      <c r="P2565" s="98">
        <f>IFERROR(VLOOKUP($F2565&amp;$C2565,Sales!$J:$W,13,0),0)</f>
        <v>1224324.3243243247</v>
      </c>
      <c r="Q2565" s="98">
        <f>IFERROR(VLOOKUP($F2565&amp;$C2565,Sales!$A:$H,7,0),0)</f>
        <v>0</v>
      </c>
      <c r="R2565" s="41" t="str">
        <f t="shared" si="80"/>
        <v>ERROR</v>
      </c>
      <c r="S2565" s="15"/>
      <c r="T2565" s="15"/>
      <c r="U2565" s="15"/>
      <c r="V2565" s="15"/>
      <c r="W2565" s="15"/>
      <c r="X2565" s="15"/>
      <c r="Y2565" s="41"/>
      <c r="Z2565" s="41"/>
      <c r="AA2565" s="41"/>
      <c r="AB2565" s="15"/>
      <c r="AC2565" s="15"/>
      <c r="AD2565" s="15"/>
      <c r="AE2565" s="15"/>
      <c r="AF2565" s="15"/>
      <c r="AG2565" s="15"/>
      <c r="AH2565" s="15"/>
      <c r="AI2565" s="15"/>
      <c r="AJ2565" s="15"/>
      <c r="AK2565" s="15"/>
      <c r="AL2565" s="15"/>
      <c r="AM2565" s="15"/>
      <c r="AN2565" s="15"/>
      <c r="AO2565" s="15"/>
      <c r="AP2565" s="15"/>
      <c r="AQ2565" s="15"/>
      <c r="AR2565" s="15"/>
      <c r="AS2565" s="15"/>
      <c r="AT2565" s="15"/>
      <c r="AU2565" s="15"/>
      <c r="AV2565" s="15"/>
      <c r="AW2565" s="15"/>
      <c r="AX2565" s="82"/>
      <c r="AY2565" s="82"/>
      <c r="AZ2565" s="10">
        <v>1</v>
      </c>
      <c r="BA2565" t="s">
        <v>22</v>
      </c>
      <c r="BB2565" t="s">
        <v>13210</v>
      </c>
      <c r="BD2565" s="39" t="str">
        <f t="shared" si="81"/>
        <v>01/316027112ETokopedia</v>
      </c>
      <c r="BE2565" s="88">
        <v>45114</v>
      </c>
      <c r="BF2565" t="s">
        <v>19049</v>
      </c>
    </row>
    <row r="2566" spans="2:59" ht="13.5" customHeight="1" x14ac:dyDescent="0.35">
      <c r="B2566" s="10" t="s">
        <v>17</v>
      </c>
      <c r="C2566" s="10" t="s">
        <v>2517</v>
      </c>
      <c r="D2566" s="10" t="s">
        <v>19</v>
      </c>
      <c r="E2566" s="10" t="s">
        <v>20</v>
      </c>
      <c r="F2566" s="10" t="s">
        <v>803</v>
      </c>
      <c r="G2566" s="137">
        <v>399369247</v>
      </c>
      <c r="H2566" s="10"/>
      <c r="I2566" s="10">
        <v>4902430516969</v>
      </c>
      <c r="J2566" s="10" t="s">
        <v>7483</v>
      </c>
      <c r="K2566" s="10" t="s">
        <v>7484</v>
      </c>
      <c r="L2566" s="98">
        <f>IFERROR(VLOOKUP($F2566&amp;$C2566,Sales!$J:$W,9,0),0)</f>
        <v>2734324.3243243243</v>
      </c>
      <c r="M2566" s="98">
        <f>IFERROR(VLOOKUP($F2566&amp;$C2566,Sales!$J:$W,10,0),0)</f>
        <v>3917837.837837839</v>
      </c>
      <c r="N2566" s="98">
        <f>IFERROR(VLOOKUP($F2566&amp;$C2566,Sales!$J:$W,11,0),0)</f>
        <v>3672972.9729729732</v>
      </c>
      <c r="O2566" s="98">
        <f>IFERROR(VLOOKUP($F2566&amp;$C2566,Sales!$J:$W,12,0),0)</f>
        <v>84.333333333333329</v>
      </c>
      <c r="P2566" s="98">
        <f>IFERROR(VLOOKUP($F2566&amp;$C2566,Sales!$J:$W,13,0),0)</f>
        <v>3441711.7117117122</v>
      </c>
      <c r="Q2566" s="98">
        <f>IFERROR(VLOOKUP($F2566&amp;$C2566,Sales!$A:$H,7,0),0)</f>
        <v>81621.621621621613</v>
      </c>
      <c r="R2566" s="41">
        <f t="shared" si="80"/>
        <v>1</v>
      </c>
      <c r="S2566" s="15">
        <v>1</v>
      </c>
      <c r="T2566" s="15"/>
      <c r="U2566" s="15"/>
      <c r="V2566" s="15">
        <v>1</v>
      </c>
      <c r="W2566" s="15">
        <v>1</v>
      </c>
      <c r="X2566" s="15">
        <v>1</v>
      </c>
      <c r="Y2566" s="41">
        <v>1</v>
      </c>
      <c r="Z2566" s="41">
        <v>1</v>
      </c>
      <c r="AA2566" s="41"/>
      <c r="AB2566" s="15"/>
      <c r="AC2566" s="15"/>
      <c r="AD2566" s="15"/>
      <c r="AE2566" s="15"/>
      <c r="AF2566" s="15"/>
      <c r="AG2566" s="15"/>
      <c r="AH2566" s="15"/>
      <c r="AI2566" s="15"/>
      <c r="AJ2566" s="15"/>
      <c r="AK2566" s="15"/>
      <c r="AL2566" s="15"/>
      <c r="AM2566" s="15"/>
      <c r="AN2566" s="15"/>
      <c r="AO2566" s="15"/>
      <c r="AP2566" s="15"/>
      <c r="AQ2566" s="15"/>
      <c r="AR2566" s="15"/>
      <c r="AS2566" s="15"/>
      <c r="AT2566" s="15"/>
      <c r="AU2566" s="15"/>
      <c r="AV2566" s="15"/>
      <c r="AW2566" s="15"/>
      <c r="AX2566" s="82"/>
      <c r="AY2566" s="82"/>
      <c r="AZ2566" s="10">
        <v>1</v>
      </c>
      <c r="BA2566" t="s">
        <v>22</v>
      </c>
      <c r="BB2566" t="s">
        <v>23</v>
      </c>
      <c r="BD2566" s="39" t="str">
        <f t="shared" si="81"/>
        <v>01/316027112FTokopedia</v>
      </c>
    </row>
    <row r="2567" spans="2:59" ht="13.5" customHeight="1" x14ac:dyDescent="0.35">
      <c r="B2567" s="10" t="s">
        <v>17</v>
      </c>
      <c r="C2567" s="10" t="s">
        <v>2517</v>
      </c>
      <c r="D2567" s="10" t="s">
        <v>19</v>
      </c>
      <c r="E2567" s="10" t="s">
        <v>20</v>
      </c>
      <c r="F2567" s="10" t="s">
        <v>55</v>
      </c>
      <c r="G2567" s="137">
        <v>399369256</v>
      </c>
      <c r="H2567" s="10"/>
      <c r="I2567" s="10">
        <v>4902430517256</v>
      </c>
      <c r="J2567" s="10" t="s">
        <v>7485</v>
      </c>
      <c r="K2567" s="10" t="s">
        <v>7486</v>
      </c>
      <c r="L2567" s="98">
        <f>IFERROR(VLOOKUP($F2567&amp;$C2567,Sales!$J:$W,9,0),0)</f>
        <v>4203513.5135135157</v>
      </c>
      <c r="M2567" s="98">
        <f>IFERROR(VLOOKUP($F2567&amp;$C2567,Sales!$J:$W,10,0),0)</f>
        <v>5019729.7297297316</v>
      </c>
      <c r="N2567" s="98">
        <f>IFERROR(VLOOKUP($F2567&amp;$C2567,Sales!$J:$W,11,0),0)</f>
        <v>5387027.0270270305</v>
      </c>
      <c r="O2567" s="98">
        <f>IFERROR(VLOOKUP($F2567&amp;$C2567,Sales!$J:$W,12,0),0)</f>
        <v>119.33333333333333</v>
      </c>
      <c r="P2567" s="98">
        <f>IFERROR(VLOOKUP($F2567&amp;$C2567,Sales!$J:$W,13,0),0)</f>
        <v>4870090.0900900923</v>
      </c>
      <c r="Q2567" s="98">
        <f>IFERROR(VLOOKUP($F2567&amp;$C2567,Sales!$A:$H,7,0),0)</f>
        <v>244864.86486486482</v>
      </c>
      <c r="R2567" s="41">
        <f t="shared" si="80"/>
        <v>1</v>
      </c>
      <c r="S2567" s="15">
        <v>1</v>
      </c>
      <c r="T2567" s="15"/>
      <c r="U2567" s="15"/>
      <c r="V2567" s="15">
        <v>1</v>
      </c>
      <c r="W2567" s="15">
        <v>1</v>
      </c>
      <c r="X2567" s="15">
        <v>1</v>
      </c>
      <c r="Y2567" s="41">
        <v>1</v>
      </c>
      <c r="Z2567" s="41">
        <v>1</v>
      </c>
      <c r="AA2567" s="41"/>
      <c r="AB2567" s="15"/>
      <c r="AC2567" s="15"/>
      <c r="AD2567" s="15"/>
      <c r="AE2567" s="15"/>
      <c r="AF2567" s="15"/>
      <c r="AG2567" s="15"/>
      <c r="AH2567" s="15"/>
      <c r="AI2567" s="15"/>
      <c r="AJ2567" s="15"/>
      <c r="AK2567" s="15"/>
      <c r="AL2567" s="15"/>
      <c r="AM2567" s="15"/>
      <c r="AN2567" s="15"/>
      <c r="AO2567" s="15"/>
      <c r="AP2567" s="15"/>
      <c r="AQ2567" s="15"/>
      <c r="AR2567" s="15"/>
      <c r="AS2567" s="15"/>
      <c r="AT2567" s="15"/>
      <c r="AU2567" s="15"/>
      <c r="AV2567" s="15"/>
      <c r="AW2567" s="15"/>
      <c r="AX2567" s="82"/>
      <c r="AY2567" s="82"/>
      <c r="AZ2567" s="10">
        <v>1</v>
      </c>
      <c r="BA2567" t="s">
        <v>13952</v>
      </c>
      <c r="BB2567" t="s">
        <v>23</v>
      </c>
      <c r="BD2567" s="39" t="str">
        <f t="shared" si="81"/>
        <v>01/316027112GTokopedia</v>
      </c>
    </row>
    <row r="2568" spans="2:59" ht="13.5" customHeight="1" x14ac:dyDescent="0.35">
      <c r="B2568" s="10" t="s">
        <v>17</v>
      </c>
      <c r="C2568" s="10" t="s">
        <v>2517</v>
      </c>
      <c r="D2568" s="10" t="s">
        <v>65</v>
      </c>
      <c r="E2568" s="10" t="s">
        <v>66</v>
      </c>
      <c r="F2568" s="10" t="s">
        <v>95</v>
      </c>
      <c r="G2568" s="137">
        <v>8377356370</v>
      </c>
      <c r="H2568" s="10"/>
      <c r="I2568" s="10">
        <v>4902430504546</v>
      </c>
      <c r="J2568" t="s">
        <v>20094</v>
      </c>
      <c r="K2568" s="10" t="s">
        <v>16185</v>
      </c>
      <c r="L2568" s="98">
        <f>IFERROR(VLOOKUP($F2568&amp;$C2568,Sales!$J:$W,9,0),0)</f>
        <v>1855135.1351351372</v>
      </c>
      <c r="M2568" s="98">
        <f>IFERROR(VLOOKUP($F2568&amp;$C2568,Sales!$J:$W,10,0),0)</f>
        <v>3401081.0810810793</v>
      </c>
      <c r="N2568" s="98">
        <f>IFERROR(VLOOKUP($F2568&amp;$C2568,Sales!$J:$W,11,0),0)</f>
        <v>1893783.7837837855</v>
      </c>
      <c r="O2568" s="98">
        <f>IFERROR(VLOOKUP($F2568&amp;$C2568,Sales!$J:$W,12,0),0)</f>
        <v>61.666666666666664</v>
      </c>
      <c r="P2568" s="98">
        <f>IFERROR(VLOOKUP($F2568&amp;$C2568,Sales!$J:$W,13,0),0)</f>
        <v>2383333.333333334</v>
      </c>
      <c r="Q2568" s="98">
        <f>IFERROR(VLOOKUP($F2568&amp;$C2568,Sales!$A:$H,7,0),0)</f>
        <v>347837.83783783781</v>
      </c>
      <c r="R2568" s="41">
        <f t="shared" si="80"/>
        <v>1</v>
      </c>
      <c r="S2568" s="15">
        <v>1</v>
      </c>
      <c r="T2568" s="15"/>
      <c r="U2568" s="15"/>
      <c r="V2568" s="15">
        <v>1</v>
      </c>
      <c r="W2568" s="15">
        <v>1</v>
      </c>
      <c r="X2568" s="15">
        <v>1</v>
      </c>
      <c r="Y2568" s="41">
        <v>1</v>
      </c>
      <c r="Z2568" s="41">
        <v>1</v>
      </c>
      <c r="AA2568" s="41"/>
      <c r="AB2568" s="41"/>
      <c r="AC2568" s="15"/>
      <c r="AD2568" s="15"/>
      <c r="AE2568" s="15"/>
      <c r="AF2568" s="15"/>
      <c r="AG2568" s="15"/>
      <c r="AH2568" s="15"/>
      <c r="AI2568" s="15"/>
      <c r="AJ2568" s="15"/>
      <c r="AK2568" s="15"/>
      <c r="AL2568" s="15"/>
      <c r="AM2568" s="15"/>
      <c r="AN2568" s="15"/>
      <c r="AO2568" s="15"/>
      <c r="AP2568" s="15"/>
      <c r="AQ2568" s="15"/>
      <c r="AR2568" s="15"/>
      <c r="AS2568" s="15"/>
      <c r="AT2568" s="15"/>
      <c r="AU2568" s="15"/>
      <c r="AV2568" s="15"/>
      <c r="AW2568" s="15"/>
      <c r="AX2568" s="82"/>
      <c r="AY2568" s="82"/>
      <c r="AZ2568" s="10">
        <v>1</v>
      </c>
      <c r="BA2568" t="s">
        <v>22</v>
      </c>
      <c r="BB2568" t="s">
        <v>23</v>
      </c>
      <c r="BD2568" s="39" t="str">
        <f t="shared" si="81"/>
        <v>01/326127203ITokopedia</v>
      </c>
      <c r="BE2568" s="1">
        <v>45100</v>
      </c>
      <c r="BF2568" t="s">
        <v>18645</v>
      </c>
      <c r="BG2568" t="s">
        <v>18645</v>
      </c>
    </row>
    <row r="2569" spans="2:59" ht="13.5" customHeight="1" x14ac:dyDescent="0.35">
      <c r="B2569" s="10" t="s">
        <v>17</v>
      </c>
      <c r="C2569" s="10" t="s">
        <v>2517</v>
      </c>
      <c r="D2569" s="10" t="s">
        <v>65</v>
      </c>
      <c r="E2569" s="10" t="s">
        <v>66</v>
      </c>
      <c r="F2569" s="10" t="s">
        <v>3361</v>
      </c>
      <c r="G2569" s="137">
        <v>1360137857</v>
      </c>
      <c r="H2569" s="10"/>
      <c r="I2569" s="10">
        <v>4987176021731</v>
      </c>
      <c r="J2569" s="10" t="s">
        <v>7487</v>
      </c>
      <c r="K2569" s="10" t="s">
        <v>7488</v>
      </c>
      <c r="L2569" s="98">
        <f>IFERROR(VLOOKUP($F2569&amp;$C2569,Sales!$J:$W,9,0),0)</f>
        <v>0</v>
      </c>
      <c r="M2569" s="98">
        <f>IFERROR(VLOOKUP($F2569&amp;$C2569,Sales!$J:$W,10,0),0)</f>
        <v>0</v>
      </c>
      <c r="N2569" s="98">
        <f>IFERROR(VLOOKUP($F2569&amp;$C2569,Sales!$J:$W,11,0),0)</f>
        <v>0</v>
      </c>
      <c r="O2569" s="98">
        <f>IFERROR(VLOOKUP($F2569&amp;$C2569,Sales!$J:$W,12,0),0)</f>
        <v>0</v>
      </c>
      <c r="P2569" s="98">
        <f>IFERROR(VLOOKUP($F2569&amp;$C2569,Sales!$J:$W,13,0),0)</f>
        <v>0</v>
      </c>
      <c r="Q2569" s="98">
        <f>IFERROR(VLOOKUP($F2569&amp;$C2569,Sales!$A:$H,7,0),0)</f>
        <v>0</v>
      </c>
      <c r="R2569" s="41" t="str">
        <f t="shared" si="80"/>
        <v>ERROR</v>
      </c>
      <c r="S2569" s="15"/>
      <c r="T2569" s="15"/>
      <c r="U2569" s="15"/>
      <c r="V2569" s="15"/>
      <c r="W2569" s="15"/>
      <c r="X2569" s="15"/>
      <c r="Y2569" s="41"/>
      <c r="Z2569" s="41"/>
      <c r="AA2569" s="41"/>
      <c r="AB2569" s="15"/>
      <c r="AC2569" s="15"/>
      <c r="AD2569" s="15"/>
      <c r="AE2569" s="15"/>
      <c r="AF2569" s="15"/>
      <c r="AG2569" s="15"/>
      <c r="AH2569" s="15"/>
      <c r="AI2569" s="15"/>
      <c r="AJ2569" s="15"/>
      <c r="AK2569" s="15"/>
      <c r="AL2569" s="15"/>
      <c r="AM2569" s="15"/>
      <c r="AN2569" s="15"/>
      <c r="AO2569" s="15"/>
      <c r="AP2569" s="15"/>
      <c r="AQ2569" s="15"/>
      <c r="AR2569" s="15"/>
      <c r="AS2569" s="15"/>
      <c r="AT2569" s="15"/>
      <c r="AU2569" s="15"/>
      <c r="AV2569" s="15"/>
      <c r="AW2569" s="15"/>
      <c r="AX2569" s="15"/>
      <c r="AY2569" s="15"/>
      <c r="AZ2569" s="10">
        <v>1</v>
      </c>
      <c r="BA2569" t="s">
        <v>22</v>
      </c>
      <c r="BB2569" t="s">
        <v>88</v>
      </c>
      <c r="BD2569" s="39" t="str">
        <f t="shared" si="81"/>
        <v>01/326127203TTokopedia</v>
      </c>
    </row>
    <row r="2570" spans="2:59" ht="13.5" customHeight="1" x14ac:dyDescent="0.35">
      <c r="B2570" s="10" t="s">
        <v>17</v>
      </c>
      <c r="C2570" s="10" t="s">
        <v>2517</v>
      </c>
      <c r="D2570" s="10" t="s">
        <v>65</v>
      </c>
      <c r="E2570" s="10" t="s">
        <v>66</v>
      </c>
      <c r="F2570" s="10" t="s">
        <v>91</v>
      </c>
      <c r="G2570" s="137">
        <v>618719677</v>
      </c>
      <c r="H2570" s="10"/>
      <c r="I2570" s="10">
        <v>4902430875332</v>
      </c>
      <c r="J2570" s="10" t="s">
        <v>7489</v>
      </c>
      <c r="K2570" s="10" t="s">
        <v>7490</v>
      </c>
      <c r="L2570" s="98">
        <f>IFERROR(VLOOKUP($F2570&amp;$C2570,Sales!$J:$W,9,0),0)</f>
        <v>0</v>
      </c>
      <c r="M2570" s="98">
        <f>IFERROR(VLOOKUP($F2570&amp;$C2570,Sales!$J:$W,10,0),0)</f>
        <v>0</v>
      </c>
      <c r="N2570" s="98">
        <f>IFERROR(VLOOKUP($F2570&amp;$C2570,Sales!$J:$W,11,0),0)</f>
        <v>0</v>
      </c>
      <c r="O2570" s="98">
        <f>IFERROR(VLOOKUP($F2570&amp;$C2570,Sales!$J:$W,12,0),0)</f>
        <v>0</v>
      </c>
      <c r="P2570" s="98">
        <f>IFERROR(VLOOKUP($F2570&amp;$C2570,Sales!$J:$W,13,0),0)</f>
        <v>0</v>
      </c>
      <c r="Q2570" s="98">
        <f>IFERROR(VLOOKUP($F2570&amp;$C2570,Sales!$A:$H,7,0),0)</f>
        <v>0</v>
      </c>
      <c r="R2570" s="41" t="str">
        <f t="shared" si="80"/>
        <v>ERROR</v>
      </c>
      <c r="S2570" s="15"/>
      <c r="T2570" s="15"/>
      <c r="U2570" s="15"/>
      <c r="V2570" s="15"/>
      <c r="W2570" s="15"/>
      <c r="X2570" s="15"/>
      <c r="Y2570" s="41"/>
      <c r="Z2570" s="41"/>
      <c r="AA2570" s="41"/>
      <c r="AB2570" s="15"/>
      <c r="AC2570" s="15"/>
      <c r="AD2570" s="15"/>
      <c r="AE2570" s="15"/>
      <c r="AF2570" s="15"/>
      <c r="AG2570" s="15"/>
      <c r="AH2570" s="15"/>
      <c r="AI2570" s="15"/>
      <c r="AJ2570" s="15"/>
      <c r="AK2570" s="15"/>
      <c r="AL2570" s="15"/>
      <c r="AM2570" s="15"/>
      <c r="AN2570" s="15"/>
      <c r="AO2570" s="15"/>
      <c r="AP2570" s="15"/>
      <c r="AQ2570" s="15"/>
      <c r="AR2570" s="15"/>
      <c r="AS2570" s="15"/>
      <c r="AT2570" s="15"/>
      <c r="AU2570" s="15"/>
      <c r="AV2570" s="15"/>
      <c r="AW2570" s="15"/>
      <c r="AX2570" s="15"/>
      <c r="AY2570" s="15"/>
      <c r="AZ2570" s="10">
        <v>1</v>
      </c>
      <c r="BA2570" t="s">
        <v>22</v>
      </c>
      <c r="BB2570" t="s">
        <v>88</v>
      </c>
      <c r="BD2570" s="39" t="str">
        <f t="shared" si="81"/>
        <v>01/326127204PTokopedia</v>
      </c>
    </row>
    <row r="2571" spans="2:59" ht="13.5" customHeight="1" x14ac:dyDescent="0.35">
      <c r="B2571" s="10" t="s">
        <v>17</v>
      </c>
      <c r="C2571" s="10" t="s">
        <v>2517</v>
      </c>
      <c r="D2571" s="10" t="s">
        <v>65</v>
      </c>
      <c r="E2571" s="10" t="s">
        <v>66</v>
      </c>
      <c r="F2571" s="10" t="s">
        <v>89</v>
      </c>
      <c r="G2571" s="137">
        <v>618715192</v>
      </c>
      <c r="H2571" s="10"/>
      <c r="I2571" s="10">
        <v>4902430875387</v>
      </c>
      <c r="J2571" s="10" t="s">
        <v>7491</v>
      </c>
      <c r="K2571" s="10" t="s">
        <v>7492</v>
      </c>
      <c r="L2571" s="98">
        <f>IFERROR(VLOOKUP($F2571&amp;$C2571,Sales!$J:$W,9,0),0)</f>
        <v>0</v>
      </c>
      <c r="M2571" s="98">
        <f>IFERROR(VLOOKUP($F2571&amp;$C2571,Sales!$J:$W,10,0),0)</f>
        <v>0</v>
      </c>
      <c r="N2571" s="98">
        <f>IFERROR(VLOOKUP($F2571&amp;$C2571,Sales!$J:$W,11,0),0)</f>
        <v>0</v>
      </c>
      <c r="O2571" s="98">
        <f>IFERROR(VLOOKUP($F2571&amp;$C2571,Sales!$J:$W,12,0),0)</f>
        <v>0</v>
      </c>
      <c r="P2571" s="98">
        <f>IFERROR(VLOOKUP($F2571&amp;$C2571,Sales!$J:$W,13,0),0)</f>
        <v>0</v>
      </c>
      <c r="Q2571" s="98">
        <f>IFERROR(VLOOKUP($F2571&amp;$C2571,Sales!$A:$H,7,0),0)</f>
        <v>0</v>
      </c>
      <c r="R2571" s="41" t="str">
        <f t="shared" si="80"/>
        <v>ERROR</v>
      </c>
      <c r="S2571" s="15"/>
      <c r="T2571" s="15"/>
      <c r="U2571" s="15"/>
      <c r="V2571" s="15"/>
      <c r="W2571" s="15"/>
      <c r="X2571" s="15"/>
      <c r="Y2571" s="41"/>
      <c r="Z2571" s="41"/>
      <c r="AA2571" s="41"/>
      <c r="AB2571" s="15"/>
      <c r="AC2571" s="15"/>
      <c r="AD2571" s="15"/>
      <c r="AE2571" s="15"/>
      <c r="AF2571" s="15"/>
      <c r="AG2571" s="15"/>
      <c r="AH2571" s="15"/>
      <c r="AI2571" s="15"/>
      <c r="AJ2571" s="15"/>
      <c r="AK2571" s="15"/>
      <c r="AL2571" s="15"/>
      <c r="AM2571" s="15"/>
      <c r="AN2571" s="15"/>
      <c r="AO2571" s="15"/>
      <c r="AP2571" s="15"/>
      <c r="AQ2571" s="15"/>
      <c r="AR2571" s="15"/>
      <c r="AS2571" s="15"/>
      <c r="AT2571" s="15"/>
      <c r="AU2571" s="15"/>
      <c r="AV2571" s="15"/>
      <c r="AW2571" s="15"/>
      <c r="AX2571" s="15"/>
      <c r="AY2571" s="15"/>
      <c r="AZ2571" s="10">
        <v>1</v>
      </c>
      <c r="BA2571" t="s">
        <v>22</v>
      </c>
      <c r="BB2571" t="s">
        <v>88</v>
      </c>
      <c r="BD2571" s="39" t="str">
        <f t="shared" si="81"/>
        <v>01/326127204QTokopedia</v>
      </c>
    </row>
    <row r="2572" spans="2:59" ht="13.5" customHeight="1" x14ac:dyDescent="0.35">
      <c r="B2572" s="10" t="s">
        <v>17</v>
      </c>
      <c r="C2572" s="10" t="s">
        <v>2517</v>
      </c>
      <c r="D2572" s="10" t="s">
        <v>65</v>
      </c>
      <c r="E2572" s="10" t="s">
        <v>66</v>
      </c>
      <c r="F2572" s="10" t="s">
        <v>11141</v>
      </c>
      <c r="G2572" s="142" t="s">
        <v>16832</v>
      </c>
      <c r="H2572" s="124"/>
      <c r="I2572" s="10">
        <v>4902430870993</v>
      </c>
      <c r="J2572" s="10" t="s">
        <v>16835</v>
      </c>
      <c r="K2572" s="131" t="s">
        <v>16836</v>
      </c>
      <c r="L2572" s="98">
        <f>IFERROR(VLOOKUP($F2572&amp;$C2572,Sales!$J:$W,9,0),0)</f>
        <v>55824324.324324116</v>
      </c>
      <c r="M2572" s="98">
        <f>IFERROR(VLOOKUP($F2572&amp;$C2572,Sales!$J:$W,10,0),0)</f>
        <v>42689189.189189069</v>
      </c>
      <c r="N2572" s="98">
        <f>IFERROR(VLOOKUP($F2572&amp;$C2572,Sales!$J:$W,11,0),0)</f>
        <v>48534324.324324153</v>
      </c>
      <c r="O2572" s="98">
        <f>IFERROR(VLOOKUP($F2572&amp;$C2572,Sales!$J:$W,12,0),0)</f>
        <v>746.33333333333337</v>
      </c>
      <c r="P2572" s="98">
        <f>IFERROR(VLOOKUP($F2572&amp;$C2572,Sales!$J:$W,13,0),0)</f>
        <v>49015945.945945777</v>
      </c>
      <c r="Q2572" s="98">
        <f>IFERROR(VLOOKUP($F2572&amp;$C2572,Sales!$A:$H,7,0),0)</f>
        <v>1970270.2702702698</v>
      </c>
      <c r="R2572" s="41">
        <f t="shared" si="80"/>
        <v>1</v>
      </c>
      <c r="S2572" s="15">
        <v>1</v>
      </c>
      <c r="T2572" s="15"/>
      <c r="U2572" s="15"/>
      <c r="V2572" s="15">
        <v>1</v>
      </c>
      <c r="W2572" s="15">
        <v>1</v>
      </c>
      <c r="X2572" s="15">
        <v>1</v>
      </c>
      <c r="Y2572" s="41">
        <v>1</v>
      </c>
      <c r="Z2572" s="41">
        <v>1</v>
      </c>
      <c r="AA2572" s="41"/>
      <c r="AB2572" s="15"/>
      <c r="AC2572" s="15"/>
      <c r="AD2572" s="15"/>
      <c r="AE2572" s="15"/>
      <c r="AF2572" s="15"/>
      <c r="AG2572" s="15"/>
      <c r="AH2572" s="15"/>
      <c r="AI2572" s="15"/>
      <c r="AJ2572" s="15"/>
      <c r="AK2572" s="15"/>
      <c r="AL2572" s="15"/>
      <c r="AM2572" s="15"/>
      <c r="AN2572" s="15"/>
      <c r="AO2572" s="15"/>
      <c r="AP2572" s="15"/>
      <c r="AQ2572" s="15"/>
      <c r="AR2572" s="15"/>
      <c r="AS2572" s="15"/>
      <c r="AT2572" s="15"/>
      <c r="AU2572" s="15"/>
      <c r="AV2572" s="15"/>
      <c r="AW2572" s="15"/>
      <c r="AX2572" s="82"/>
      <c r="AY2572" s="82"/>
      <c r="AZ2572" s="10">
        <v>1</v>
      </c>
      <c r="BA2572" t="s">
        <v>22</v>
      </c>
      <c r="BB2572" t="s">
        <v>23</v>
      </c>
      <c r="BD2572" s="39" t="str">
        <f t="shared" si="81"/>
        <v>01/326127308JTokopedia</v>
      </c>
    </row>
    <row r="2573" spans="2:59" ht="13.5" customHeight="1" x14ac:dyDescent="0.35">
      <c r="B2573" s="10" t="s">
        <v>17</v>
      </c>
      <c r="C2573" s="10" t="s">
        <v>2517</v>
      </c>
      <c r="D2573" s="10" t="s">
        <v>65</v>
      </c>
      <c r="E2573" s="10" t="s">
        <v>66</v>
      </c>
      <c r="F2573" s="10" t="s">
        <v>2482</v>
      </c>
      <c r="G2573" s="137">
        <v>784974835</v>
      </c>
      <c r="H2573" s="10"/>
      <c r="I2573" s="10">
        <v>4902430453271</v>
      </c>
      <c r="J2573" s="10" t="s">
        <v>7493</v>
      </c>
      <c r="K2573" s="10" t="s">
        <v>7494</v>
      </c>
      <c r="L2573" s="98">
        <f>IFERROR(VLOOKUP($F2573&amp;$C2573,Sales!$J:$W,9,0),0)</f>
        <v>0</v>
      </c>
      <c r="M2573" s="98">
        <f>IFERROR(VLOOKUP($F2573&amp;$C2573,Sales!$J:$W,10,0),0)</f>
        <v>0</v>
      </c>
      <c r="N2573" s="98">
        <f>IFERROR(VLOOKUP($F2573&amp;$C2573,Sales!$J:$W,11,0),0)</f>
        <v>0</v>
      </c>
      <c r="O2573" s="98">
        <f>IFERROR(VLOOKUP($F2573&amp;$C2573,Sales!$J:$W,12,0),0)</f>
        <v>0</v>
      </c>
      <c r="P2573" s="98">
        <f>IFERROR(VLOOKUP($F2573&amp;$C2573,Sales!$J:$W,13,0),0)</f>
        <v>0</v>
      </c>
      <c r="Q2573" s="98">
        <f>IFERROR(VLOOKUP($F2573&amp;$C2573,Sales!$A:$H,7,0),0)</f>
        <v>0</v>
      </c>
      <c r="R2573" s="41" t="str">
        <f t="shared" si="80"/>
        <v>ERROR</v>
      </c>
      <c r="S2573" s="15"/>
      <c r="T2573" s="15"/>
      <c r="U2573" s="15"/>
      <c r="V2573" s="15"/>
      <c r="W2573" s="15"/>
      <c r="X2573" s="15"/>
      <c r="Y2573" s="41"/>
      <c r="Z2573" s="41"/>
      <c r="AA2573" s="41"/>
      <c r="AB2573" s="15"/>
      <c r="AC2573" s="15"/>
      <c r="AD2573" s="15"/>
      <c r="AE2573" s="15"/>
      <c r="AF2573" s="15"/>
      <c r="AG2573" s="15"/>
      <c r="AH2573" s="15"/>
      <c r="AI2573" s="15"/>
      <c r="AJ2573" s="15"/>
      <c r="AK2573" s="15"/>
      <c r="AL2573" s="15"/>
      <c r="AM2573" s="15"/>
      <c r="AN2573" s="15"/>
      <c r="AO2573" s="15"/>
      <c r="AP2573" s="15"/>
      <c r="AQ2573" s="15"/>
      <c r="AR2573" s="15"/>
      <c r="AS2573" s="15"/>
      <c r="AT2573" s="15"/>
      <c r="AU2573" s="15"/>
      <c r="AV2573" s="15"/>
      <c r="AW2573" s="15"/>
      <c r="AX2573" s="15"/>
      <c r="AY2573" s="15"/>
      <c r="AZ2573" s="10">
        <v>1</v>
      </c>
      <c r="BA2573" t="s">
        <v>22</v>
      </c>
      <c r="BB2573" t="s">
        <v>88</v>
      </c>
      <c r="BD2573" s="39" t="str">
        <f t="shared" si="81"/>
        <v>01/326127301GTokopedia</v>
      </c>
    </row>
    <row r="2574" spans="2:59" ht="13.5" customHeight="1" x14ac:dyDescent="0.35">
      <c r="B2574" s="10" t="s">
        <v>17</v>
      </c>
      <c r="C2574" s="10" t="s">
        <v>2517</v>
      </c>
      <c r="D2574" s="10" t="s">
        <v>65</v>
      </c>
      <c r="E2574" s="10" t="s">
        <v>66</v>
      </c>
      <c r="F2574" s="10" t="s">
        <v>73</v>
      </c>
      <c r="G2574" s="137">
        <v>846641163</v>
      </c>
      <c r="H2574" s="10"/>
      <c r="I2574" s="10">
        <v>4902430706742</v>
      </c>
      <c r="J2574" s="10" t="s">
        <v>7495</v>
      </c>
      <c r="K2574" s="10" t="s">
        <v>7496</v>
      </c>
      <c r="L2574" s="98">
        <f>IFERROR(VLOOKUP($F2574&amp;$C2574,Sales!$J:$W,9,0),0)</f>
        <v>0</v>
      </c>
      <c r="M2574" s="98">
        <f>IFERROR(VLOOKUP($F2574&amp;$C2574,Sales!$J:$W,10,0),0)</f>
        <v>0</v>
      </c>
      <c r="N2574" s="98">
        <f>IFERROR(VLOOKUP($F2574&amp;$C2574,Sales!$J:$W,11,0),0)</f>
        <v>0</v>
      </c>
      <c r="O2574" s="98">
        <f>IFERROR(VLOOKUP($F2574&amp;$C2574,Sales!$J:$W,12,0),0)</f>
        <v>0</v>
      </c>
      <c r="P2574" s="98">
        <f>IFERROR(VLOOKUP($F2574&amp;$C2574,Sales!$J:$W,13,0),0)</f>
        <v>0</v>
      </c>
      <c r="Q2574" s="98">
        <f>IFERROR(VLOOKUP($F2574&amp;$C2574,Sales!$A:$H,7,0),0)</f>
        <v>0</v>
      </c>
      <c r="R2574" s="41" t="str">
        <f t="shared" si="80"/>
        <v>ERROR</v>
      </c>
      <c r="S2574" s="15"/>
      <c r="T2574" s="15"/>
      <c r="U2574" s="15"/>
      <c r="V2574" s="15"/>
      <c r="W2574" s="15"/>
      <c r="X2574" s="15"/>
      <c r="Y2574" s="41"/>
      <c r="Z2574" s="41"/>
      <c r="AA2574" s="41"/>
      <c r="AB2574" s="15"/>
      <c r="AC2574" s="15"/>
      <c r="AD2574" s="15"/>
      <c r="AE2574" s="15"/>
      <c r="AF2574" s="15"/>
      <c r="AG2574" s="15"/>
      <c r="AH2574" s="15"/>
      <c r="AI2574" s="15"/>
      <c r="AJ2574" s="15"/>
      <c r="AK2574" s="15"/>
      <c r="AL2574" s="15"/>
      <c r="AM2574" s="15"/>
      <c r="AN2574" s="15"/>
      <c r="AO2574" s="15"/>
      <c r="AP2574" s="15"/>
      <c r="AQ2574" s="15"/>
      <c r="AR2574" s="15"/>
      <c r="AS2574" s="15"/>
      <c r="AT2574" s="15"/>
      <c r="AU2574" s="15"/>
      <c r="AV2574" s="15"/>
      <c r="AW2574" s="15"/>
      <c r="AX2574" s="15"/>
      <c r="AY2574" s="15"/>
      <c r="AZ2574" s="10">
        <v>1</v>
      </c>
      <c r="BA2574" t="s">
        <v>22</v>
      </c>
      <c r="BB2574" t="s">
        <v>88</v>
      </c>
      <c r="BD2574" s="39" t="str">
        <f t="shared" si="81"/>
        <v>01/326127301HTokopedia</v>
      </c>
    </row>
    <row r="2575" spans="2:59" ht="13.5" customHeight="1" x14ac:dyDescent="0.35">
      <c r="B2575" s="10" t="s">
        <v>17</v>
      </c>
      <c r="C2575" s="10" t="s">
        <v>2517</v>
      </c>
      <c r="D2575" s="10" t="s">
        <v>65</v>
      </c>
      <c r="E2575" s="10" t="s">
        <v>66</v>
      </c>
      <c r="F2575" s="10" t="s">
        <v>6064</v>
      </c>
      <c r="G2575" s="137">
        <v>743230605</v>
      </c>
      <c r="H2575" s="10"/>
      <c r="I2575" s="10">
        <v>4902430868815</v>
      </c>
      <c r="J2575" s="10" t="s">
        <v>7497</v>
      </c>
      <c r="K2575" s="10" t="s">
        <v>7498</v>
      </c>
      <c r="L2575" s="98">
        <f>IFERROR(VLOOKUP($F2575&amp;$C2575,Sales!$J:$W,9,0),0)</f>
        <v>0</v>
      </c>
      <c r="M2575" s="98">
        <f>IFERROR(VLOOKUP($F2575&amp;$C2575,Sales!$J:$W,10,0),0)</f>
        <v>0</v>
      </c>
      <c r="N2575" s="98">
        <f>IFERROR(VLOOKUP($F2575&amp;$C2575,Sales!$J:$W,11,0),0)</f>
        <v>0</v>
      </c>
      <c r="O2575" s="98">
        <f>IFERROR(VLOOKUP($F2575&amp;$C2575,Sales!$J:$W,12,0),0)</f>
        <v>0</v>
      </c>
      <c r="P2575" s="98">
        <f>IFERROR(VLOOKUP($F2575&amp;$C2575,Sales!$J:$W,13,0),0)</f>
        <v>0</v>
      </c>
      <c r="Q2575" s="98">
        <f>IFERROR(VLOOKUP($F2575&amp;$C2575,Sales!$A:$H,7,0),0)</f>
        <v>0</v>
      </c>
      <c r="R2575" s="41" t="str">
        <f t="shared" si="80"/>
        <v>ERROR</v>
      </c>
      <c r="S2575" s="15"/>
      <c r="T2575" s="15"/>
      <c r="U2575" s="15"/>
      <c r="V2575" s="15"/>
      <c r="W2575" s="15"/>
      <c r="X2575" s="15"/>
      <c r="Y2575" s="41"/>
      <c r="Z2575" s="41"/>
      <c r="AA2575" s="41"/>
      <c r="AB2575" s="15"/>
      <c r="AC2575" s="15"/>
      <c r="AD2575" s="15"/>
      <c r="AE2575" s="15"/>
      <c r="AF2575" s="15"/>
      <c r="AG2575" s="15"/>
      <c r="AH2575" s="15"/>
      <c r="AI2575" s="15"/>
      <c r="AJ2575" s="15"/>
      <c r="AK2575" s="15"/>
      <c r="AL2575" s="15"/>
      <c r="AM2575" s="15"/>
      <c r="AN2575" s="15"/>
      <c r="AO2575" s="15"/>
      <c r="AP2575" s="15"/>
      <c r="AQ2575" s="15"/>
      <c r="AR2575" s="15"/>
      <c r="AS2575" s="15"/>
      <c r="AT2575" s="15"/>
      <c r="AU2575" s="15"/>
      <c r="AV2575" s="15"/>
      <c r="AW2575" s="15"/>
      <c r="AX2575" s="15"/>
      <c r="AY2575" s="15"/>
      <c r="AZ2575" s="10">
        <v>1</v>
      </c>
      <c r="BA2575" t="s">
        <v>22</v>
      </c>
      <c r="BB2575" t="s">
        <v>88</v>
      </c>
      <c r="BD2575" s="39" t="str">
        <f t="shared" si="81"/>
        <v>01/326127301JTokopedia</v>
      </c>
    </row>
    <row r="2576" spans="2:59" ht="13.5" customHeight="1" x14ac:dyDescent="0.35">
      <c r="B2576" s="10" t="s">
        <v>17</v>
      </c>
      <c r="C2576" s="10" t="s">
        <v>2517</v>
      </c>
      <c r="D2576" s="10" t="s">
        <v>65</v>
      </c>
      <c r="E2576" s="10" t="s">
        <v>66</v>
      </c>
      <c r="F2576" s="10" t="s">
        <v>69</v>
      </c>
      <c r="G2576" s="137">
        <v>638732256</v>
      </c>
      <c r="H2576" s="10"/>
      <c r="I2576" s="10">
        <v>4902430453028</v>
      </c>
      <c r="J2576" s="10" t="s">
        <v>7499</v>
      </c>
      <c r="K2576" s="10" t="s">
        <v>7500</v>
      </c>
      <c r="L2576" s="98">
        <f>IFERROR(VLOOKUP($F2576&amp;$C2576,Sales!$J:$W,9,0),0)</f>
        <v>0</v>
      </c>
      <c r="M2576" s="98">
        <f>IFERROR(VLOOKUP($F2576&amp;$C2576,Sales!$J:$W,10,0),0)</f>
        <v>0</v>
      </c>
      <c r="N2576" s="98">
        <f>IFERROR(VLOOKUP($F2576&amp;$C2576,Sales!$J:$W,11,0),0)</f>
        <v>0</v>
      </c>
      <c r="O2576" s="98">
        <f>IFERROR(VLOOKUP($F2576&amp;$C2576,Sales!$J:$W,12,0),0)</f>
        <v>0</v>
      </c>
      <c r="P2576" s="98">
        <f>IFERROR(VLOOKUP($F2576&amp;$C2576,Sales!$J:$W,13,0),0)</f>
        <v>0</v>
      </c>
      <c r="Q2576" s="98">
        <f>IFERROR(VLOOKUP($F2576&amp;$C2576,Sales!$A:$H,7,0),0)</f>
        <v>0</v>
      </c>
      <c r="R2576" s="41" t="str">
        <f t="shared" si="80"/>
        <v>ERROR</v>
      </c>
      <c r="S2576" s="15"/>
      <c r="T2576" s="15"/>
      <c r="U2576" s="15"/>
      <c r="V2576" s="15"/>
      <c r="W2576" s="15"/>
      <c r="X2576" s="15"/>
      <c r="Y2576" s="41"/>
      <c r="Z2576" s="41"/>
      <c r="AA2576" s="41"/>
      <c r="AB2576" s="15"/>
      <c r="AC2576" s="15"/>
      <c r="AD2576" s="15"/>
      <c r="AE2576" s="15"/>
      <c r="AF2576" s="15"/>
      <c r="AG2576" s="15"/>
      <c r="AH2576" s="15"/>
      <c r="AI2576" s="15"/>
      <c r="AJ2576" s="15"/>
      <c r="AK2576" s="15"/>
      <c r="AL2576" s="15"/>
      <c r="AM2576" s="15"/>
      <c r="AN2576" s="15"/>
      <c r="AO2576" s="15"/>
      <c r="AP2576" s="15"/>
      <c r="AQ2576" s="15"/>
      <c r="AR2576" s="15"/>
      <c r="AS2576" s="15"/>
      <c r="AT2576" s="15"/>
      <c r="AU2576" s="15"/>
      <c r="AV2576" s="15"/>
      <c r="AW2576" s="15"/>
      <c r="AX2576" s="15"/>
      <c r="AY2576" s="15"/>
      <c r="AZ2576" s="10">
        <v>1</v>
      </c>
      <c r="BA2576" t="s">
        <v>22</v>
      </c>
      <c r="BB2576" t="s">
        <v>88</v>
      </c>
      <c r="BD2576" s="39" t="str">
        <f t="shared" si="81"/>
        <v>01/326127301KTokopedia</v>
      </c>
    </row>
    <row r="2577" spans="2:60" ht="13.5" customHeight="1" x14ac:dyDescent="0.35">
      <c r="B2577" s="10" t="s">
        <v>17</v>
      </c>
      <c r="C2577" s="10" t="s">
        <v>2517</v>
      </c>
      <c r="D2577" s="10" t="s">
        <v>65</v>
      </c>
      <c r="E2577" s="10" t="s">
        <v>66</v>
      </c>
      <c r="F2577" s="10" t="s">
        <v>6065</v>
      </c>
      <c r="G2577" s="137">
        <v>445996494</v>
      </c>
      <c r="H2577" s="10"/>
      <c r="I2577" s="10">
        <v>4902430716635</v>
      </c>
      <c r="J2577" s="10" t="s">
        <v>7501</v>
      </c>
      <c r="K2577" s="10" t="s">
        <v>7502</v>
      </c>
      <c r="L2577" s="98">
        <f>IFERROR(VLOOKUP($F2577&amp;$C2577,Sales!$J:$W,9,0),0)</f>
        <v>0</v>
      </c>
      <c r="M2577" s="98">
        <f>IFERROR(VLOOKUP($F2577&amp;$C2577,Sales!$J:$W,10,0),0)</f>
        <v>0</v>
      </c>
      <c r="N2577" s="98">
        <f>IFERROR(VLOOKUP($F2577&amp;$C2577,Sales!$J:$W,11,0),0)</f>
        <v>0</v>
      </c>
      <c r="O2577" s="98">
        <f>IFERROR(VLOOKUP($F2577&amp;$C2577,Sales!$J:$W,12,0),0)</f>
        <v>0</v>
      </c>
      <c r="P2577" s="98">
        <f>IFERROR(VLOOKUP($F2577&amp;$C2577,Sales!$J:$W,13,0),0)</f>
        <v>0</v>
      </c>
      <c r="Q2577" s="98">
        <f>IFERROR(VLOOKUP($F2577&amp;$C2577,Sales!$A:$H,7,0),0)</f>
        <v>0</v>
      </c>
      <c r="R2577" s="41" t="str">
        <f t="shared" si="80"/>
        <v>ERROR</v>
      </c>
      <c r="S2577" s="15"/>
      <c r="T2577" s="15"/>
      <c r="U2577" s="15"/>
      <c r="V2577" s="15"/>
      <c r="W2577" s="15"/>
      <c r="X2577" s="15"/>
      <c r="Y2577" s="41"/>
      <c r="Z2577" s="41"/>
      <c r="AA2577" s="41"/>
      <c r="AB2577" s="15"/>
      <c r="AC2577" s="15"/>
      <c r="AD2577" s="15"/>
      <c r="AE2577" s="15"/>
      <c r="AF2577" s="15"/>
      <c r="AG2577" s="15"/>
      <c r="AH2577" s="15"/>
      <c r="AI2577" s="15"/>
      <c r="AJ2577" s="15"/>
      <c r="AK2577" s="15"/>
      <c r="AL2577" s="15"/>
      <c r="AM2577" s="15"/>
      <c r="AN2577" s="15"/>
      <c r="AO2577" s="15"/>
      <c r="AP2577" s="15"/>
      <c r="AQ2577" s="15"/>
      <c r="AR2577" s="15"/>
      <c r="AS2577" s="15"/>
      <c r="AT2577" s="15"/>
      <c r="AU2577" s="15"/>
      <c r="AV2577" s="15"/>
      <c r="AW2577" s="15"/>
      <c r="AX2577" s="15"/>
      <c r="AY2577" s="15"/>
      <c r="AZ2577" s="10">
        <v>1</v>
      </c>
      <c r="BA2577" t="s">
        <v>22</v>
      </c>
      <c r="BB2577" t="s">
        <v>88</v>
      </c>
      <c r="BD2577" s="39" t="str">
        <f t="shared" si="81"/>
        <v>01/326127302ZTokopedia</v>
      </c>
    </row>
    <row r="2578" spans="2:60" ht="13.5" customHeight="1" x14ac:dyDescent="0.35">
      <c r="B2578" s="10" t="s">
        <v>17</v>
      </c>
      <c r="C2578" s="10" t="s">
        <v>2517</v>
      </c>
      <c r="D2578" s="10" t="s">
        <v>65</v>
      </c>
      <c r="E2578" s="10" t="s">
        <v>66</v>
      </c>
      <c r="F2578" s="10" t="s">
        <v>6066</v>
      </c>
      <c r="G2578" s="137">
        <v>430445883</v>
      </c>
      <c r="H2578" s="10"/>
      <c r="I2578" s="10">
        <v>4902430807685</v>
      </c>
      <c r="J2578" s="10" t="s">
        <v>7503</v>
      </c>
      <c r="K2578" s="10" t="s">
        <v>7504</v>
      </c>
      <c r="L2578" s="98">
        <f>IFERROR(VLOOKUP($F2578&amp;$C2578,Sales!$J:$W,9,0),0)</f>
        <v>0</v>
      </c>
      <c r="M2578" s="98">
        <f>IFERROR(VLOOKUP($F2578&amp;$C2578,Sales!$J:$W,10,0),0)</f>
        <v>0</v>
      </c>
      <c r="N2578" s="98">
        <f>IFERROR(VLOOKUP($F2578&amp;$C2578,Sales!$J:$W,11,0),0)</f>
        <v>0</v>
      </c>
      <c r="O2578" s="98">
        <f>IFERROR(VLOOKUP($F2578&amp;$C2578,Sales!$J:$W,12,0),0)</f>
        <v>0</v>
      </c>
      <c r="P2578" s="98">
        <f>IFERROR(VLOOKUP($F2578&amp;$C2578,Sales!$J:$W,13,0),0)</f>
        <v>0</v>
      </c>
      <c r="Q2578" s="98">
        <f>IFERROR(VLOOKUP($F2578&amp;$C2578,Sales!$A:$H,7,0),0)</f>
        <v>0</v>
      </c>
      <c r="R2578" s="41" t="str">
        <f t="shared" si="80"/>
        <v>ERROR</v>
      </c>
      <c r="S2578" s="15"/>
      <c r="T2578" s="15"/>
      <c r="U2578" s="15"/>
      <c r="V2578" s="15"/>
      <c r="W2578" s="15"/>
      <c r="X2578" s="15"/>
      <c r="Y2578" s="41"/>
      <c r="Z2578" s="41"/>
      <c r="AA2578" s="41"/>
      <c r="AB2578" s="15"/>
      <c r="AC2578" s="15"/>
      <c r="AD2578" s="15"/>
      <c r="AE2578" s="15"/>
      <c r="AF2578" s="15"/>
      <c r="AG2578" s="15"/>
      <c r="AH2578" s="15"/>
      <c r="AI2578" s="15"/>
      <c r="AJ2578" s="15"/>
      <c r="AK2578" s="15"/>
      <c r="AL2578" s="15"/>
      <c r="AM2578" s="15"/>
      <c r="AN2578" s="15"/>
      <c r="AO2578" s="15"/>
      <c r="AP2578" s="15"/>
      <c r="AQ2578" s="15"/>
      <c r="AR2578" s="15"/>
      <c r="AS2578" s="15"/>
      <c r="AT2578" s="15"/>
      <c r="AU2578" s="15"/>
      <c r="AV2578" s="15"/>
      <c r="AW2578" s="15"/>
      <c r="AX2578" s="15"/>
      <c r="AY2578" s="15"/>
      <c r="AZ2578" s="10">
        <v>1</v>
      </c>
      <c r="BA2578" t="s">
        <v>22</v>
      </c>
      <c r="BB2578" t="s">
        <v>88</v>
      </c>
      <c r="BD2578" s="39" t="str">
        <f t="shared" si="81"/>
        <v>01/326127303TTokopedia</v>
      </c>
    </row>
    <row r="2579" spans="2:60" ht="13.5" customHeight="1" x14ac:dyDescent="0.35">
      <c r="B2579" s="10" t="s">
        <v>17</v>
      </c>
      <c r="C2579" s="10" t="s">
        <v>2517</v>
      </c>
      <c r="D2579" s="10" t="s">
        <v>65</v>
      </c>
      <c r="E2579" s="10" t="s">
        <v>66</v>
      </c>
      <c r="F2579" s="124" t="s">
        <v>11268</v>
      </c>
      <c r="G2579" s="137">
        <v>8381665364</v>
      </c>
      <c r="H2579" s="10"/>
      <c r="I2579" s="124">
        <v>4902430358583</v>
      </c>
      <c r="J2579" s="31" t="s">
        <v>16891</v>
      </c>
      <c r="K2579" s="124" t="s">
        <v>16892</v>
      </c>
      <c r="L2579" s="98">
        <f>IFERROR(VLOOKUP($F2579&amp;$C2579,Sales!$J:$W,9,0),0)</f>
        <v>8866396.396396393</v>
      </c>
      <c r="M2579" s="98">
        <f>IFERROR(VLOOKUP($F2579&amp;$C2579,Sales!$J:$W,10,0),0)</f>
        <v>14438558.558558568</v>
      </c>
      <c r="N2579" s="98">
        <f>IFERROR(VLOOKUP($F2579&amp;$C2579,Sales!$J:$W,11,0),0)</f>
        <v>8200540.5405405397</v>
      </c>
      <c r="O2579" s="98">
        <f>IFERROR(VLOOKUP($F2579&amp;$C2579,Sales!$J:$W,12,0),0)</f>
        <v>299.66666666666669</v>
      </c>
      <c r="P2579" s="98">
        <f>IFERROR(VLOOKUP($F2579&amp;$C2579,Sales!$J:$W,13,0),0)</f>
        <v>10501831.831831833</v>
      </c>
      <c r="Q2579" s="98">
        <f>IFERROR(VLOOKUP($F2579&amp;$C2579,Sales!$A:$H,7,0),0)</f>
        <v>560720.72072072071</v>
      </c>
      <c r="R2579" s="41">
        <f t="shared" si="80"/>
        <v>1</v>
      </c>
      <c r="S2579" s="15">
        <v>1</v>
      </c>
      <c r="T2579" s="15"/>
      <c r="U2579" s="15"/>
      <c r="V2579" s="15">
        <v>1</v>
      </c>
      <c r="W2579" s="15">
        <v>1</v>
      </c>
      <c r="X2579" s="15">
        <v>1</v>
      </c>
      <c r="Y2579" s="41">
        <v>1</v>
      </c>
      <c r="Z2579" s="41">
        <v>1</v>
      </c>
      <c r="AA2579" s="41"/>
      <c r="AB2579" s="15"/>
      <c r="AC2579" s="15"/>
      <c r="AD2579" s="15"/>
      <c r="AE2579" s="15"/>
      <c r="AF2579" s="15"/>
      <c r="AG2579" s="15"/>
      <c r="AH2579" s="15"/>
      <c r="AI2579" s="15"/>
      <c r="AJ2579" s="15"/>
      <c r="AK2579" s="15"/>
      <c r="AL2579" s="15"/>
      <c r="AM2579" s="15"/>
      <c r="AN2579" s="15"/>
      <c r="AO2579" s="15"/>
      <c r="AP2579" s="15"/>
      <c r="AQ2579" s="15"/>
      <c r="AR2579" s="15"/>
      <c r="AS2579" s="15"/>
      <c r="AT2579" s="15"/>
      <c r="AU2579" s="15"/>
      <c r="AV2579" s="15"/>
      <c r="AW2579" s="15"/>
      <c r="AX2579" s="82"/>
      <c r="AY2579" s="82"/>
      <c r="AZ2579" s="10">
        <v>1</v>
      </c>
      <c r="BA2579" t="s">
        <v>22</v>
      </c>
      <c r="BB2579" t="s">
        <v>23</v>
      </c>
      <c r="BD2579" s="39" t="str">
        <f t="shared" si="81"/>
        <v>01/326127308BTokopedia</v>
      </c>
    </row>
    <row r="2580" spans="2:60" ht="13.5" customHeight="1" x14ac:dyDescent="0.35">
      <c r="B2580" s="10" t="s">
        <v>17</v>
      </c>
      <c r="C2580" s="10" t="s">
        <v>2517</v>
      </c>
      <c r="D2580" s="10" t="s">
        <v>65</v>
      </c>
      <c r="E2580" s="10" t="s">
        <v>66</v>
      </c>
      <c r="F2580" s="10" t="s">
        <v>93</v>
      </c>
      <c r="G2580" s="137">
        <v>199540469</v>
      </c>
      <c r="H2580" s="10"/>
      <c r="I2580" s="10">
        <v>4902430731508</v>
      </c>
      <c r="J2580" s="10" t="s">
        <v>7505</v>
      </c>
      <c r="K2580" s="10" t="s">
        <v>7506</v>
      </c>
      <c r="L2580" s="98">
        <f>IFERROR(VLOOKUP($F2580&amp;$C2580,Sales!$J:$W,9,0),0)</f>
        <v>0</v>
      </c>
      <c r="M2580" s="98">
        <f>IFERROR(VLOOKUP($F2580&amp;$C2580,Sales!$J:$W,10,0),0)</f>
        <v>0</v>
      </c>
      <c r="N2580" s="98">
        <f>IFERROR(VLOOKUP($F2580&amp;$C2580,Sales!$J:$W,11,0),0)</f>
        <v>0</v>
      </c>
      <c r="O2580" s="98">
        <f>IFERROR(VLOOKUP($F2580&amp;$C2580,Sales!$J:$W,12,0),0)</f>
        <v>0</v>
      </c>
      <c r="P2580" s="98">
        <f>IFERROR(VLOOKUP($F2580&amp;$C2580,Sales!$J:$W,13,0),0)</f>
        <v>0</v>
      </c>
      <c r="Q2580" s="98">
        <f>IFERROR(VLOOKUP($F2580&amp;$C2580,Sales!$A:$H,7,0),0)</f>
        <v>0</v>
      </c>
      <c r="R2580" s="41" t="str">
        <f t="shared" si="80"/>
        <v>ERROR</v>
      </c>
      <c r="S2580" s="15"/>
      <c r="T2580" s="15"/>
      <c r="U2580" s="15"/>
      <c r="V2580" s="15"/>
      <c r="W2580" s="15"/>
      <c r="X2580" s="15"/>
      <c r="Y2580" s="41"/>
      <c r="Z2580" s="41"/>
      <c r="AA2580" s="41"/>
      <c r="AB2580" s="15"/>
      <c r="AC2580" s="15"/>
      <c r="AD2580" s="15"/>
      <c r="AE2580" s="15"/>
      <c r="AF2580" s="15"/>
      <c r="AG2580" s="15"/>
      <c r="AH2580" s="15"/>
      <c r="AI2580" s="15"/>
      <c r="AJ2580" s="15"/>
      <c r="AK2580" s="15"/>
      <c r="AL2580" s="15"/>
      <c r="AM2580" s="15"/>
      <c r="AN2580" s="15"/>
      <c r="AO2580" s="15"/>
      <c r="AP2580" s="15"/>
      <c r="AQ2580" s="15"/>
      <c r="AR2580" s="15"/>
      <c r="AS2580" s="15"/>
      <c r="AT2580" s="15"/>
      <c r="AU2580" s="15"/>
      <c r="AV2580" s="15"/>
      <c r="AW2580" s="15"/>
      <c r="AX2580" s="15"/>
      <c r="AY2580" s="15"/>
      <c r="AZ2580" s="10">
        <v>1</v>
      </c>
      <c r="BA2580" t="s">
        <v>22</v>
      </c>
      <c r="BB2580" t="s">
        <v>88</v>
      </c>
      <c r="BD2580" s="39" t="str">
        <f t="shared" si="81"/>
        <v>01/326127304TTokopedia</v>
      </c>
    </row>
    <row r="2581" spans="2:60" ht="13.5" customHeight="1" x14ac:dyDescent="0.35">
      <c r="B2581" s="10" t="s">
        <v>17</v>
      </c>
      <c r="C2581" s="10" t="s">
        <v>2517</v>
      </c>
      <c r="D2581" s="10" t="s">
        <v>65</v>
      </c>
      <c r="E2581" s="10" t="s">
        <v>66</v>
      </c>
      <c r="F2581" s="124" t="s">
        <v>11143</v>
      </c>
      <c r="G2581" s="137" t="s">
        <v>16969</v>
      </c>
      <c r="H2581" s="10"/>
      <c r="I2581" s="124">
        <v>4902430731591</v>
      </c>
      <c r="J2581" s="60" t="s">
        <v>20686</v>
      </c>
      <c r="K2581" s="141" t="s">
        <v>16971</v>
      </c>
      <c r="L2581" s="98">
        <f>IFERROR(VLOOKUP($F2581&amp;$C2581,Sales!$J:$W,9,0),0)</f>
        <v>61078378.378378168</v>
      </c>
      <c r="M2581" s="98">
        <f>IFERROR(VLOOKUP($F2581&amp;$C2581,Sales!$J:$W,10,0),0)</f>
        <v>40915945.945945837</v>
      </c>
      <c r="N2581" s="98">
        <f>IFERROR(VLOOKUP($F2581&amp;$C2581,Sales!$J:$W,11,0),0)</f>
        <v>37632162.162162066</v>
      </c>
      <c r="O2581" s="98">
        <f>IFERROR(VLOOKUP($F2581&amp;$C2581,Sales!$J:$W,12,0),0)</f>
        <v>708.66666666666663</v>
      </c>
      <c r="P2581" s="98">
        <f>IFERROR(VLOOKUP($F2581&amp;$C2581,Sales!$J:$W,13,0),0)</f>
        <v>46542162.162162028</v>
      </c>
      <c r="Q2581" s="98">
        <f>IFERROR(VLOOKUP($F2581&amp;$C2581,Sales!$A:$H,7,0),0)</f>
        <v>3218108.1081081089</v>
      </c>
      <c r="R2581" s="41">
        <f t="shared" si="80"/>
        <v>1</v>
      </c>
      <c r="S2581" s="15">
        <v>1</v>
      </c>
      <c r="T2581" s="15"/>
      <c r="U2581" s="15"/>
      <c r="V2581" s="15">
        <v>1</v>
      </c>
      <c r="W2581" s="15">
        <v>1</v>
      </c>
      <c r="X2581" s="15">
        <v>1</v>
      </c>
      <c r="Y2581" s="41">
        <v>1</v>
      </c>
      <c r="Z2581" s="41">
        <v>1</v>
      </c>
      <c r="AA2581" s="41"/>
      <c r="AB2581" s="15"/>
      <c r="AC2581" s="15"/>
      <c r="AD2581" s="15"/>
      <c r="AE2581" s="15"/>
      <c r="AF2581" s="15"/>
      <c r="AG2581" s="15"/>
      <c r="AH2581" s="15"/>
      <c r="AI2581" s="15"/>
      <c r="AJ2581" s="15"/>
      <c r="AK2581" s="15"/>
      <c r="AL2581" s="15"/>
      <c r="AM2581" s="15"/>
      <c r="AN2581" s="15"/>
      <c r="AO2581" s="15"/>
      <c r="AP2581" s="15"/>
      <c r="AQ2581" s="15"/>
      <c r="AR2581" s="15"/>
      <c r="AS2581" s="15"/>
      <c r="AT2581" s="15"/>
      <c r="AU2581" s="15"/>
      <c r="AV2581" s="15"/>
      <c r="AW2581" s="15"/>
      <c r="AX2581" s="82"/>
      <c r="AY2581" s="82"/>
      <c r="AZ2581" s="10">
        <v>1</v>
      </c>
      <c r="BA2581" t="s">
        <v>22</v>
      </c>
      <c r="BB2581" t="s">
        <v>23</v>
      </c>
      <c r="BD2581" s="39" t="str">
        <f t="shared" si="81"/>
        <v>01/326127308TTokopedia</v>
      </c>
      <c r="BE2581" s="1">
        <v>45118</v>
      </c>
      <c r="BF2581" t="s">
        <v>20076</v>
      </c>
      <c r="BG2581" t="s">
        <v>18645</v>
      </c>
      <c r="BH2581" s="1">
        <v>45113</v>
      </c>
    </row>
    <row r="2582" spans="2:60" ht="13.5" customHeight="1" x14ac:dyDescent="0.35">
      <c r="B2582" s="10" t="s">
        <v>17</v>
      </c>
      <c r="C2582" s="10" t="s">
        <v>2517</v>
      </c>
      <c r="D2582" s="10" t="s">
        <v>65</v>
      </c>
      <c r="E2582" s="10" t="s">
        <v>66</v>
      </c>
      <c r="F2582" s="10" t="s">
        <v>11566</v>
      </c>
      <c r="G2582" s="180">
        <v>8379369133</v>
      </c>
      <c r="H2582" s="124"/>
      <c r="I2582" s="10">
        <v>4902430723626</v>
      </c>
      <c r="J2582" s="31" t="s">
        <v>16893</v>
      </c>
      <c r="K2582" s="10" t="s">
        <v>16894</v>
      </c>
      <c r="L2582" s="98">
        <f>IFERROR(VLOOKUP($F2582&amp;$C2582,Sales!$J:$W,9,0),0)</f>
        <v>12347027.027027028</v>
      </c>
      <c r="M2582" s="98">
        <f>IFERROR(VLOOKUP($F2582&amp;$C2582,Sales!$J:$W,10,0),0)</f>
        <v>5057027.0270270286</v>
      </c>
      <c r="N2582" s="98">
        <f>IFERROR(VLOOKUP($F2582&amp;$C2582,Sales!$J:$W,11,0),0)</f>
        <v>0</v>
      </c>
      <c r="O2582" s="98">
        <f>IFERROR(VLOOKUP($F2582&amp;$C2582,Sales!$J:$W,12,0),0)</f>
        <v>88.333333333333329</v>
      </c>
      <c r="P2582" s="98">
        <f>IFERROR(VLOOKUP($F2582&amp;$C2582,Sales!$J:$W,13,0),0)</f>
        <v>5801351.3513513515</v>
      </c>
      <c r="Q2582" s="98">
        <f>IFERROR(VLOOKUP($F2582&amp;$C2582,Sales!$A:$H,7,0),0)</f>
        <v>0</v>
      </c>
      <c r="R2582" s="41" t="str">
        <f t="shared" si="80"/>
        <v>ERROR</v>
      </c>
      <c r="S2582" s="15"/>
      <c r="T2582" s="15"/>
      <c r="U2582" s="15"/>
      <c r="V2582" s="15"/>
      <c r="W2582" s="15"/>
      <c r="X2582" s="15"/>
      <c r="Y2582" s="41"/>
      <c r="Z2582" s="41"/>
      <c r="AA2582" s="41"/>
      <c r="AB2582" s="15"/>
      <c r="AC2582" s="15"/>
      <c r="AD2582" s="15"/>
      <c r="AE2582" s="15"/>
      <c r="AF2582" s="15"/>
      <c r="AG2582" s="15"/>
      <c r="AH2582" s="15"/>
      <c r="AI2582" s="15"/>
      <c r="AJ2582" s="15"/>
      <c r="AK2582" s="15"/>
      <c r="AL2582" s="15"/>
      <c r="AM2582" s="15"/>
      <c r="AN2582" s="15"/>
      <c r="AO2582" s="15"/>
      <c r="AP2582" s="15"/>
      <c r="AQ2582" s="15"/>
      <c r="AR2582" s="15"/>
      <c r="AS2582" s="15"/>
      <c r="AT2582" s="15"/>
      <c r="AU2582" s="15"/>
      <c r="AV2582" s="15"/>
      <c r="AW2582" s="15"/>
      <c r="AX2582" s="82"/>
      <c r="AY2582" s="82"/>
      <c r="AZ2582" s="10">
        <v>1</v>
      </c>
      <c r="BA2582" t="s">
        <v>22</v>
      </c>
      <c r="BB2582" t="s">
        <v>88</v>
      </c>
      <c r="BD2582" s="39" t="str">
        <f t="shared" si="81"/>
        <v>01/326127308WTokopedia</v>
      </c>
      <c r="BE2582" s="1">
        <v>45113</v>
      </c>
      <c r="BF2582" t="s">
        <v>20068</v>
      </c>
    </row>
    <row r="2583" spans="2:60" ht="13.5" customHeight="1" x14ac:dyDescent="0.35">
      <c r="B2583" s="10" t="s">
        <v>17</v>
      </c>
      <c r="C2583" s="10" t="s">
        <v>2517</v>
      </c>
      <c r="D2583" s="10" t="s">
        <v>65</v>
      </c>
      <c r="E2583" s="10" t="s">
        <v>66</v>
      </c>
      <c r="F2583" s="10" t="s">
        <v>105</v>
      </c>
      <c r="G2583" s="137">
        <v>410969468</v>
      </c>
      <c r="H2583" s="10"/>
      <c r="I2583" s="10">
        <v>4902430823432</v>
      </c>
      <c r="J2583" s="10" t="s">
        <v>7507</v>
      </c>
      <c r="K2583" s="10" t="s">
        <v>7508</v>
      </c>
      <c r="L2583" s="98">
        <f>IFERROR(VLOOKUP($F2583&amp;$C2583,Sales!$J:$W,9,0),0)</f>
        <v>0</v>
      </c>
      <c r="M2583" s="98">
        <f>IFERROR(VLOOKUP($F2583&amp;$C2583,Sales!$J:$W,10,0),0)</f>
        <v>0</v>
      </c>
      <c r="N2583" s="98">
        <f>IFERROR(VLOOKUP($F2583&amp;$C2583,Sales!$J:$W,11,0),0)</f>
        <v>0</v>
      </c>
      <c r="O2583" s="98">
        <f>IFERROR(VLOOKUP($F2583&amp;$C2583,Sales!$J:$W,12,0),0)</f>
        <v>0</v>
      </c>
      <c r="P2583" s="98">
        <f>IFERROR(VLOOKUP($F2583&amp;$C2583,Sales!$J:$W,13,0),0)</f>
        <v>0</v>
      </c>
      <c r="Q2583" s="98">
        <f>IFERROR(VLOOKUP($F2583&amp;$C2583,Sales!$A:$H,7,0),0)</f>
        <v>0</v>
      </c>
      <c r="R2583" s="41" t="str">
        <f t="shared" si="80"/>
        <v>ERROR</v>
      </c>
      <c r="S2583" s="15"/>
      <c r="T2583" s="15"/>
      <c r="U2583" s="15"/>
      <c r="V2583" s="15"/>
      <c r="W2583" s="15"/>
      <c r="X2583" s="15"/>
      <c r="Y2583" s="41"/>
      <c r="Z2583" s="41"/>
      <c r="AA2583" s="41"/>
      <c r="AB2583" s="15"/>
      <c r="AC2583" s="15"/>
      <c r="AD2583" s="15"/>
      <c r="AE2583" s="15"/>
      <c r="AF2583" s="15"/>
      <c r="AG2583" s="15"/>
      <c r="AH2583" s="15"/>
      <c r="AI2583" s="15"/>
      <c r="AJ2583" s="15"/>
      <c r="AK2583" s="15"/>
      <c r="AL2583" s="15"/>
      <c r="AM2583" s="15"/>
      <c r="AN2583" s="15"/>
      <c r="AO2583" s="15"/>
      <c r="AP2583" s="15"/>
      <c r="AQ2583" s="15"/>
      <c r="AR2583" s="15"/>
      <c r="AS2583" s="15"/>
      <c r="AT2583" s="15"/>
      <c r="AU2583" s="15"/>
      <c r="AV2583" s="15"/>
      <c r="AW2583" s="15"/>
      <c r="AX2583" s="15"/>
      <c r="AY2583" s="15"/>
      <c r="AZ2583" s="10">
        <v>1</v>
      </c>
      <c r="BA2583" t="s">
        <v>22</v>
      </c>
      <c r="BB2583" t="s">
        <v>88</v>
      </c>
      <c r="BD2583" s="39" t="str">
        <f t="shared" si="81"/>
        <v>01/326127305DTokopedia</v>
      </c>
    </row>
    <row r="2584" spans="2:60" ht="13.5" customHeight="1" x14ac:dyDescent="0.35">
      <c r="B2584" s="10" t="s">
        <v>17</v>
      </c>
      <c r="C2584" s="10" t="s">
        <v>2517</v>
      </c>
      <c r="D2584" s="10" t="s">
        <v>65</v>
      </c>
      <c r="E2584" s="10" t="s">
        <v>66</v>
      </c>
      <c r="F2584" s="10" t="s">
        <v>99</v>
      </c>
      <c r="G2584" s="137">
        <v>412839576</v>
      </c>
      <c r="H2584" s="10"/>
      <c r="I2584" s="10">
        <v>4902430823456</v>
      </c>
      <c r="J2584" s="10" t="s">
        <v>7509</v>
      </c>
      <c r="K2584" s="10" t="s">
        <v>7510</v>
      </c>
      <c r="L2584" s="98">
        <f>IFERROR(VLOOKUP($F2584&amp;$C2584,Sales!$J:$W,9,0),0)</f>
        <v>0</v>
      </c>
      <c r="M2584" s="98">
        <f>IFERROR(VLOOKUP($F2584&amp;$C2584,Sales!$J:$W,10,0),0)</f>
        <v>0</v>
      </c>
      <c r="N2584" s="98">
        <f>IFERROR(VLOOKUP($F2584&amp;$C2584,Sales!$J:$W,11,0),0)</f>
        <v>0</v>
      </c>
      <c r="O2584" s="98">
        <f>IFERROR(VLOOKUP($F2584&amp;$C2584,Sales!$J:$W,12,0),0)</f>
        <v>0</v>
      </c>
      <c r="P2584" s="98">
        <f>IFERROR(VLOOKUP($F2584&amp;$C2584,Sales!$J:$W,13,0),0)</f>
        <v>0</v>
      </c>
      <c r="Q2584" s="98">
        <f>IFERROR(VLOOKUP($F2584&amp;$C2584,Sales!$A:$H,7,0),0)</f>
        <v>0</v>
      </c>
      <c r="R2584" s="41" t="str">
        <f t="shared" si="80"/>
        <v>ERROR</v>
      </c>
      <c r="S2584" s="15"/>
      <c r="T2584" s="15"/>
      <c r="U2584" s="15"/>
      <c r="V2584" s="15"/>
      <c r="W2584" s="15"/>
      <c r="X2584" s="15"/>
      <c r="Y2584" s="41"/>
      <c r="Z2584" s="41"/>
      <c r="AA2584" s="41"/>
      <c r="AB2584" s="15"/>
      <c r="AC2584" s="15"/>
      <c r="AD2584" s="15"/>
      <c r="AE2584" s="15"/>
      <c r="AF2584" s="15"/>
      <c r="AG2584" s="15"/>
      <c r="AH2584" s="15"/>
      <c r="AI2584" s="15"/>
      <c r="AJ2584" s="15"/>
      <c r="AK2584" s="15"/>
      <c r="AL2584" s="15"/>
      <c r="AM2584" s="15"/>
      <c r="AN2584" s="15"/>
      <c r="AO2584" s="15"/>
      <c r="AP2584" s="15"/>
      <c r="AQ2584" s="15"/>
      <c r="AR2584" s="15"/>
      <c r="AS2584" s="15"/>
      <c r="AT2584" s="15"/>
      <c r="AU2584" s="15"/>
      <c r="AV2584" s="15"/>
      <c r="AW2584" s="15"/>
      <c r="AX2584" s="15"/>
      <c r="AY2584" s="15"/>
      <c r="AZ2584" s="10">
        <v>1</v>
      </c>
      <c r="BA2584" t="s">
        <v>22</v>
      </c>
      <c r="BB2584" t="s">
        <v>88</v>
      </c>
      <c r="BD2584" s="39" t="str">
        <f t="shared" si="81"/>
        <v>01/326127305ETokopedia</v>
      </c>
    </row>
    <row r="2585" spans="2:60" ht="13.5" customHeight="1" x14ac:dyDescent="0.35">
      <c r="B2585" s="10" t="s">
        <v>17</v>
      </c>
      <c r="C2585" s="10" t="s">
        <v>2517</v>
      </c>
      <c r="D2585" s="10" t="s">
        <v>65</v>
      </c>
      <c r="E2585" s="10" t="s">
        <v>66</v>
      </c>
      <c r="F2585" s="10" t="s">
        <v>879</v>
      </c>
      <c r="G2585" s="137">
        <v>416431794</v>
      </c>
      <c r="H2585" s="10"/>
      <c r="I2585" s="10">
        <v>4902430823463</v>
      </c>
      <c r="J2585" s="10" t="s">
        <v>7511</v>
      </c>
      <c r="K2585" s="10" t="s">
        <v>7512</v>
      </c>
      <c r="L2585" s="98">
        <f>IFERROR(VLOOKUP($F2585&amp;$C2585,Sales!$J:$W,9,0),0)</f>
        <v>0</v>
      </c>
      <c r="M2585" s="98">
        <f>IFERROR(VLOOKUP($F2585&amp;$C2585,Sales!$J:$W,10,0),0)</f>
        <v>0</v>
      </c>
      <c r="N2585" s="98">
        <f>IFERROR(VLOOKUP($F2585&amp;$C2585,Sales!$J:$W,11,0),0)</f>
        <v>0</v>
      </c>
      <c r="O2585" s="98">
        <f>IFERROR(VLOOKUP($F2585&amp;$C2585,Sales!$J:$W,12,0),0)</f>
        <v>0</v>
      </c>
      <c r="P2585" s="98">
        <f>IFERROR(VLOOKUP($F2585&amp;$C2585,Sales!$J:$W,13,0),0)</f>
        <v>0</v>
      </c>
      <c r="Q2585" s="98">
        <f>IFERROR(VLOOKUP($F2585&amp;$C2585,Sales!$A:$H,7,0),0)</f>
        <v>0</v>
      </c>
      <c r="R2585" s="41" t="str">
        <f t="shared" si="80"/>
        <v>ERROR</v>
      </c>
      <c r="S2585" s="15"/>
      <c r="T2585" s="15"/>
      <c r="U2585" s="15"/>
      <c r="V2585" s="15"/>
      <c r="W2585" s="15"/>
      <c r="X2585" s="15"/>
      <c r="Y2585" s="41"/>
      <c r="Z2585" s="41"/>
      <c r="AA2585" s="41"/>
      <c r="AB2585" s="15"/>
      <c r="AC2585" s="15"/>
      <c r="AD2585" s="15"/>
      <c r="AE2585" s="15"/>
      <c r="AF2585" s="15"/>
      <c r="AG2585" s="15"/>
      <c r="AH2585" s="15"/>
      <c r="AI2585" s="15"/>
      <c r="AJ2585" s="15"/>
      <c r="AK2585" s="15"/>
      <c r="AL2585" s="15"/>
      <c r="AM2585" s="15"/>
      <c r="AN2585" s="15"/>
      <c r="AO2585" s="15"/>
      <c r="AP2585" s="15"/>
      <c r="AQ2585" s="15"/>
      <c r="AR2585" s="15"/>
      <c r="AS2585" s="15"/>
      <c r="AT2585" s="15"/>
      <c r="AU2585" s="15"/>
      <c r="AV2585" s="15"/>
      <c r="AW2585" s="15"/>
      <c r="AX2585" s="15"/>
      <c r="AY2585" s="15"/>
      <c r="AZ2585" s="10">
        <v>1</v>
      </c>
      <c r="BA2585" t="s">
        <v>22</v>
      </c>
      <c r="BB2585" t="s">
        <v>88</v>
      </c>
      <c r="BD2585" s="39" t="str">
        <f t="shared" si="81"/>
        <v>01/326127305FTokopedia</v>
      </c>
    </row>
    <row r="2586" spans="2:60" ht="13.5" customHeight="1" x14ac:dyDescent="0.35">
      <c r="B2586" s="10" t="s">
        <v>17</v>
      </c>
      <c r="C2586" s="10" t="s">
        <v>2517</v>
      </c>
      <c r="D2586" s="10" t="s">
        <v>65</v>
      </c>
      <c r="E2586" s="10" t="s">
        <v>66</v>
      </c>
      <c r="F2586" s="10" t="s">
        <v>11578</v>
      </c>
      <c r="G2586" s="10">
        <v>3367573032</v>
      </c>
      <c r="H2586" s="10"/>
      <c r="I2586" s="10">
        <v>4902430687355</v>
      </c>
      <c r="J2586" s="10" t="s">
        <v>13484</v>
      </c>
      <c r="K2586" s="10" t="s">
        <v>11706</v>
      </c>
      <c r="L2586" s="98">
        <f>IFERROR(VLOOKUP($F2586&amp;$C2586,Sales!$J:$W,9,0),0)</f>
        <v>5467027.0270270295</v>
      </c>
      <c r="M2586" s="98">
        <f>IFERROR(VLOOKUP($F2586&amp;$C2586,Sales!$J:$W,10,0),0)</f>
        <v>1857387.387387387</v>
      </c>
      <c r="N2586" s="98">
        <f>IFERROR(VLOOKUP($F2586&amp;$C2586,Sales!$J:$W,11,0),0)</f>
        <v>420540.54054054047</v>
      </c>
      <c r="O2586" s="98">
        <f>IFERROR(VLOOKUP($F2586&amp;$C2586,Sales!$J:$W,12,0),0)</f>
        <v>73.666666666666671</v>
      </c>
      <c r="P2586" s="98">
        <f>IFERROR(VLOOKUP($F2586&amp;$C2586,Sales!$J:$W,13,0),0)</f>
        <v>2581651.6516516525</v>
      </c>
      <c r="Q2586" s="98">
        <f>IFERROR(VLOOKUP($F2586&amp;$C2586,Sales!$A:$H,7,0),0)</f>
        <v>0</v>
      </c>
      <c r="R2586" s="41" t="str">
        <f t="shared" si="80"/>
        <v>ERROR</v>
      </c>
      <c r="S2586" s="15"/>
      <c r="T2586" s="15"/>
      <c r="U2586" s="15"/>
      <c r="V2586" s="15"/>
      <c r="W2586" s="15"/>
      <c r="X2586" s="15"/>
      <c r="Y2586" s="41"/>
      <c r="Z2586" s="41"/>
      <c r="AA2586" s="41"/>
      <c r="AB2586" s="15"/>
      <c r="AC2586" s="15"/>
      <c r="AD2586" s="15"/>
      <c r="AE2586" s="15"/>
      <c r="AF2586" s="15"/>
      <c r="AG2586" s="15"/>
      <c r="AH2586" s="15"/>
      <c r="AI2586" s="15"/>
      <c r="AJ2586" s="15"/>
      <c r="AK2586" s="15"/>
      <c r="AL2586" s="15"/>
      <c r="AM2586" s="15"/>
      <c r="AN2586" s="15"/>
      <c r="AO2586" s="15"/>
      <c r="AP2586" s="15"/>
      <c r="AQ2586" s="15"/>
      <c r="AR2586" s="15"/>
      <c r="AS2586" s="15"/>
      <c r="AT2586" s="15"/>
      <c r="AU2586" s="15"/>
      <c r="AV2586" s="15"/>
      <c r="AW2586" s="15"/>
      <c r="AX2586" s="82"/>
      <c r="AY2586" s="82"/>
      <c r="AZ2586" s="10">
        <v>1</v>
      </c>
      <c r="BA2586" t="s">
        <v>22</v>
      </c>
      <c r="BB2586" t="s">
        <v>88</v>
      </c>
      <c r="BD2586" s="39" t="str">
        <f t="shared" si="81"/>
        <v>01/326127308XTokopedia</v>
      </c>
      <c r="BE2586" s="1">
        <v>45168</v>
      </c>
      <c r="BF2586" t="s">
        <v>17304</v>
      </c>
    </row>
    <row r="2587" spans="2:60" ht="13.5" customHeight="1" x14ac:dyDescent="0.35">
      <c r="B2587" s="10" t="s">
        <v>17</v>
      </c>
      <c r="C2587" s="10" t="s">
        <v>2517</v>
      </c>
      <c r="D2587" s="10" t="s">
        <v>65</v>
      </c>
      <c r="E2587" s="10" t="s">
        <v>66</v>
      </c>
      <c r="F2587" s="10" t="s">
        <v>2264</v>
      </c>
      <c r="G2587" s="137">
        <v>443809810</v>
      </c>
      <c r="H2587" s="10"/>
      <c r="I2587" s="10">
        <v>4902430641234</v>
      </c>
      <c r="J2587" s="10" t="s">
        <v>7513</v>
      </c>
      <c r="K2587" s="10" t="s">
        <v>7514</v>
      </c>
      <c r="L2587" s="98">
        <f>IFERROR(VLOOKUP($F2587&amp;$C2587,Sales!$J:$W,9,0),0)</f>
        <v>0</v>
      </c>
      <c r="M2587" s="98">
        <f>IFERROR(VLOOKUP($F2587&amp;$C2587,Sales!$J:$W,10,0),0)</f>
        <v>0</v>
      </c>
      <c r="N2587" s="98">
        <f>IFERROR(VLOOKUP($F2587&amp;$C2587,Sales!$J:$W,11,0),0)</f>
        <v>0</v>
      </c>
      <c r="O2587" s="98">
        <f>IFERROR(VLOOKUP($F2587&amp;$C2587,Sales!$J:$W,12,0),0)</f>
        <v>0</v>
      </c>
      <c r="P2587" s="98">
        <f>IFERROR(VLOOKUP($F2587&amp;$C2587,Sales!$J:$W,13,0),0)</f>
        <v>0</v>
      </c>
      <c r="Q2587" s="98">
        <f>IFERROR(VLOOKUP($F2587&amp;$C2587,Sales!$A:$H,7,0),0)</f>
        <v>0</v>
      </c>
      <c r="R2587" s="41" t="str">
        <f t="shared" si="80"/>
        <v>ERROR</v>
      </c>
      <c r="S2587" s="15"/>
      <c r="T2587" s="15"/>
      <c r="U2587" s="15"/>
      <c r="V2587" s="15"/>
      <c r="W2587" s="15"/>
      <c r="X2587" s="15"/>
      <c r="Y2587" s="41"/>
      <c r="Z2587" s="41"/>
      <c r="AA2587" s="41"/>
      <c r="AB2587" s="15"/>
      <c r="AC2587" s="15"/>
      <c r="AD2587" s="15"/>
      <c r="AE2587" s="15"/>
      <c r="AF2587" s="15"/>
      <c r="AG2587" s="15"/>
      <c r="AH2587" s="15"/>
      <c r="AI2587" s="15"/>
      <c r="AJ2587" s="15"/>
      <c r="AK2587" s="15"/>
      <c r="AL2587" s="15"/>
      <c r="AM2587" s="15"/>
      <c r="AN2587" s="15"/>
      <c r="AO2587" s="15"/>
      <c r="AP2587" s="15"/>
      <c r="AQ2587" s="15"/>
      <c r="AR2587" s="15"/>
      <c r="AS2587" s="15"/>
      <c r="AT2587" s="15"/>
      <c r="AU2587" s="15"/>
      <c r="AV2587" s="15"/>
      <c r="AW2587" s="15"/>
      <c r="AX2587" s="15"/>
      <c r="AY2587" s="15"/>
      <c r="AZ2587" s="10">
        <v>1</v>
      </c>
      <c r="BA2587" t="s">
        <v>22</v>
      </c>
      <c r="BB2587" t="s">
        <v>88</v>
      </c>
      <c r="BD2587" s="39" t="str">
        <f t="shared" si="81"/>
        <v>01/326127305OTokopedia</v>
      </c>
    </row>
    <row r="2588" spans="2:60" ht="13.5" customHeight="1" x14ac:dyDescent="0.35">
      <c r="B2588" s="10" t="s">
        <v>17</v>
      </c>
      <c r="C2588" s="10" t="s">
        <v>2517</v>
      </c>
      <c r="D2588" s="10" t="s">
        <v>65</v>
      </c>
      <c r="E2588" s="10" t="s">
        <v>66</v>
      </c>
      <c r="F2588" s="10" t="s">
        <v>67</v>
      </c>
      <c r="G2588" s="137">
        <v>443809817</v>
      </c>
      <c r="H2588" s="10"/>
      <c r="I2588" s="10">
        <v>4902430622066</v>
      </c>
      <c r="J2588" s="10" t="s">
        <v>7515</v>
      </c>
      <c r="K2588" s="10" t="s">
        <v>7516</v>
      </c>
      <c r="L2588" s="98">
        <f>IFERROR(VLOOKUP($F2588&amp;$C2588,Sales!$J:$W,9,0),0)</f>
        <v>0</v>
      </c>
      <c r="M2588" s="98">
        <f>IFERROR(VLOOKUP($F2588&amp;$C2588,Sales!$J:$W,10,0),0)</f>
        <v>0</v>
      </c>
      <c r="N2588" s="98">
        <f>IFERROR(VLOOKUP($F2588&amp;$C2588,Sales!$J:$W,11,0),0)</f>
        <v>0</v>
      </c>
      <c r="O2588" s="98">
        <f>IFERROR(VLOOKUP($F2588&amp;$C2588,Sales!$J:$W,12,0),0)</f>
        <v>0</v>
      </c>
      <c r="P2588" s="98">
        <f>IFERROR(VLOOKUP($F2588&amp;$C2588,Sales!$J:$W,13,0),0)</f>
        <v>0</v>
      </c>
      <c r="Q2588" s="98">
        <f>IFERROR(VLOOKUP($F2588&amp;$C2588,Sales!$A:$H,7,0),0)</f>
        <v>0</v>
      </c>
      <c r="R2588" s="41" t="str">
        <f t="shared" si="80"/>
        <v>ERROR</v>
      </c>
      <c r="S2588" s="15"/>
      <c r="T2588" s="15"/>
      <c r="U2588" s="15"/>
      <c r="V2588" s="15"/>
      <c r="W2588" s="15"/>
      <c r="X2588" s="15"/>
      <c r="Y2588" s="41"/>
      <c r="Z2588" s="41"/>
      <c r="AA2588" s="41"/>
      <c r="AB2588" s="15"/>
      <c r="AC2588" s="15"/>
      <c r="AD2588" s="15"/>
      <c r="AE2588" s="15"/>
      <c r="AF2588" s="15"/>
      <c r="AG2588" s="15"/>
      <c r="AH2588" s="15"/>
      <c r="AI2588" s="15"/>
      <c r="AJ2588" s="15"/>
      <c r="AK2588" s="15"/>
      <c r="AL2588" s="15"/>
      <c r="AM2588" s="15"/>
      <c r="AN2588" s="15"/>
      <c r="AO2588" s="15"/>
      <c r="AP2588" s="15"/>
      <c r="AQ2588" s="15"/>
      <c r="AR2588" s="15"/>
      <c r="AS2588" s="15"/>
      <c r="AT2588" s="15"/>
      <c r="AU2588" s="15"/>
      <c r="AV2588" s="15"/>
      <c r="AW2588" s="15"/>
      <c r="AX2588" s="15"/>
      <c r="AY2588" s="15"/>
      <c r="AZ2588" s="10">
        <v>1</v>
      </c>
      <c r="BA2588" t="s">
        <v>22</v>
      </c>
      <c r="BB2588" t="s">
        <v>88</v>
      </c>
      <c r="BD2588" s="39" t="str">
        <f t="shared" si="81"/>
        <v>01/326127305PTokopedia</v>
      </c>
    </row>
    <row r="2589" spans="2:60" ht="13.5" customHeight="1" x14ac:dyDescent="0.35">
      <c r="B2589" s="10" t="s">
        <v>17</v>
      </c>
      <c r="C2589" s="10" t="s">
        <v>2517</v>
      </c>
      <c r="D2589" s="10" t="s">
        <v>65</v>
      </c>
      <c r="E2589" s="10" t="s">
        <v>66</v>
      </c>
      <c r="F2589" s="10" t="s">
        <v>11579</v>
      </c>
      <c r="G2589" s="137">
        <v>3101205702</v>
      </c>
      <c r="H2589" s="10"/>
      <c r="I2589" s="10">
        <v>4902430622080</v>
      </c>
      <c r="J2589" s="10" t="s">
        <v>11608</v>
      </c>
      <c r="K2589" s="10" t="s">
        <v>11605</v>
      </c>
      <c r="L2589" s="98">
        <f>IFERROR(VLOOKUP($F2589&amp;$C2589,Sales!$J:$W,9,0),0)</f>
        <v>24391351.351351358</v>
      </c>
      <c r="M2589" s="98">
        <f>IFERROR(VLOOKUP($F2589&amp;$C2589,Sales!$J:$W,10,0),0)</f>
        <v>18118288.28828828</v>
      </c>
      <c r="N2589" s="98">
        <f>IFERROR(VLOOKUP($F2589&amp;$C2589,Sales!$J:$W,11,0),0)</f>
        <v>15384774.774774758</v>
      </c>
      <c r="O2589" s="98">
        <f>IFERROR(VLOOKUP($F2589&amp;$C2589,Sales!$J:$W,12,0),0)</f>
        <v>550.66666666666663</v>
      </c>
      <c r="P2589" s="98">
        <f>IFERROR(VLOOKUP($F2589&amp;$C2589,Sales!$J:$W,13,0),0)</f>
        <v>19298138.138138134</v>
      </c>
      <c r="Q2589" s="98">
        <f>IFERROR(VLOOKUP($F2589&amp;$C2589,Sales!$A:$H,7,0),0)</f>
        <v>841081.08108108095</v>
      </c>
      <c r="R2589" s="41">
        <f t="shared" si="80"/>
        <v>1</v>
      </c>
      <c r="S2589" s="15">
        <v>1</v>
      </c>
      <c r="T2589" s="15"/>
      <c r="U2589" s="15"/>
      <c r="V2589" s="15">
        <v>1</v>
      </c>
      <c r="W2589" s="15">
        <v>1</v>
      </c>
      <c r="X2589" s="15">
        <v>1</v>
      </c>
      <c r="Y2589" s="41">
        <v>1</v>
      </c>
      <c r="Z2589" s="41">
        <v>1</v>
      </c>
      <c r="AA2589" s="41"/>
      <c r="AB2589" s="15"/>
      <c r="AC2589" s="15"/>
      <c r="AD2589" s="15"/>
      <c r="AE2589" s="15"/>
      <c r="AF2589" s="15"/>
      <c r="AG2589" s="15"/>
      <c r="AH2589" s="15"/>
      <c r="AI2589" s="15"/>
      <c r="AJ2589" s="15"/>
      <c r="AK2589" s="15"/>
      <c r="AL2589" s="15"/>
      <c r="AM2589" s="15"/>
      <c r="AN2589" s="15"/>
      <c r="AO2589" s="15"/>
      <c r="AP2589" s="15"/>
      <c r="AQ2589" s="15"/>
      <c r="AR2589" s="15"/>
      <c r="AS2589" s="15"/>
      <c r="AT2589" s="15"/>
      <c r="AU2589" s="15"/>
      <c r="AV2589" s="15"/>
      <c r="AW2589" s="15"/>
      <c r="AX2589" s="82"/>
      <c r="AY2589" s="82"/>
      <c r="AZ2589" s="10">
        <v>1</v>
      </c>
      <c r="BA2589" t="s">
        <v>22</v>
      </c>
      <c r="BB2589" t="s">
        <v>23</v>
      </c>
      <c r="BD2589" s="39" t="str">
        <f t="shared" si="81"/>
        <v>01/326127308ZTokopedia</v>
      </c>
    </row>
    <row r="2590" spans="2:60" ht="13.5" customHeight="1" x14ac:dyDescent="0.35">
      <c r="B2590" s="10" t="s">
        <v>17</v>
      </c>
      <c r="C2590" s="10" t="s">
        <v>2517</v>
      </c>
      <c r="D2590" s="10" t="s">
        <v>65</v>
      </c>
      <c r="E2590" s="10" t="s">
        <v>66</v>
      </c>
      <c r="F2590" s="10" t="s">
        <v>2629</v>
      </c>
      <c r="G2590" s="137">
        <v>1568493019</v>
      </c>
      <c r="H2590" s="10"/>
      <c r="I2590" s="10">
        <v>4902430868792</v>
      </c>
      <c r="J2590" s="10" t="s">
        <v>7517</v>
      </c>
      <c r="K2590" s="10" t="s">
        <v>7518</v>
      </c>
      <c r="L2590" s="98">
        <f>IFERROR(VLOOKUP($F2590&amp;$C2590,Sales!$J:$W,9,0),0)</f>
        <v>0</v>
      </c>
      <c r="M2590" s="98">
        <f>IFERROR(VLOOKUP($F2590&amp;$C2590,Sales!$J:$W,10,0),0)</f>
        <v>0</v>
      </c>
      <c r="N2590" s="98">
        <f>IFERROR(VLOOKUP($F2590&amp;$C2590,Sales!$J:$W,11,0),0)</f>
        <v>0</v>
      </c>
      <c r="O2590" s="98">
        <f>IFERROR(VLOOKUP($F2590&amp;$C2590,Sales!$J:$W,12,0),0)</f>
        <v>0</v>
      </c>
      <c r="P2590" s="98">
        <f>IFERROR(VLOOKUP($F2590&amp;$C2590,Sales!$J:$W,13,0),0)</f>
        <v>0</v>
      </c>
      <c r="Q2590" s="98">
        <f>IFERROR(VLOOKUP($F2590&amp;$C2590,Sales!$A:$H,7,0),0)</f>
        <v>0</v>
      </c>
      <c r="R2590" s="41" t="str">
        <f t="shared" si="80"/>
        <v>ERROR</v>
      </c>
      <c r="S2590" s="15"/>
      <c r="T2590" s="15"/>
      <c r="U2590" s="15"/>
      <c r="V2590" s="15"/>
      <c r="W2590" s="15"/>
      <c r="X2590" s="15"/>
      <c r="Y2590" s="41"/>
      <c r="Z2590" s="41"/>
      <c r="AA2590" s="41"/>
      <c r="AB2590" s="15"/>
      <c r="AC2590" s="15"/>
      <c r="AD2590" s="15"/>
      <c r="AE2590" s="15"/>
      <c r="AF2590" s="15"/>
      <c r="AG2590" s="15"/>
      <c r="AH2590" s="15"/>
      <c r="AI2590" s="15"/>
      <c r="AJ2590" s="15"/>
      <c r="AK2590" s="15"/>
      <c r="AL2590" s="15"/>
      <c r="AM2590" s="15"/>
      <c r="AN2590" s="15"/>
      <c r="AO2590" s="15"/>
      <c r="AP2590" s="15"/>
      <c r="AQ2590" s="15"/>
      <c r="AR2590" s="15"/>
      <c r="AS2590" s="15"/>
      <c r="AT2590" s="15"/>
      <c r="AU2590" s="15"/>
      <c r="AV2590" s="15"/>
      <c r="AW2590" s="15"/>
      <c r="AX2590" s="15"/>
      <c r="AY2590" s="15"/>
      <c r="AZ2590" s="10">
        <v>1</v>
      </c>
      <c r="BA2590" t="s">
        <v>22</v>
      </c>
      <c r="BB2590" t="s">
        <v>88</v>
      </c>
      <c r="BD2590" s="39" t="str">
        <f t="shared" si="81"/>
        <v>01/326127305TTokopedia</v>
      </c>
    </row>
    <row r="2591" spans="2:60" ht="13.5" customHeight="1" x14ac:dyDescent="0.35">
      <c r="B2591" s="10" t="s">
        <v>17</v>
      </c>
      <c r="C2591" s="10" t="s">
        <v>2517</v>
      </c>
      <c r="D2591" s="10" t="s">
        <v>65</v>
      </c>
      <c r="E2591" s="10" t="s">
        <v>66</v>
      </c>
      <c r="F2591" s="10" t="s">
        <v>2639</v>
      </c>
      <c r="G2591" s="137">
        <v>784974762</v>
      </c>
      <c r="H2591" s="10"/>
      <c r="I2591" s="10">
        <v>4902430821995</v>
      </c>
      <c r="J2591" s="10" t="s">
        <v>7519</v>
      </c>
      <c r="K2591" s="10" t="s">
        <v>7520</v>
      </c>
      <c r="L2591" s="98">
        <f>IFERROR(VLOOKUP($F2591&amp;$C2591,Sales!$J:$W,9,0),0)</f>
        <v>0</v>
      </c>
      <c r="M2591" s="98">
        <f>IFERROR(VLOOKUP($F2591&amp;$C2591,Sales!$J:$W,10,0),0)</f>
        <v>0</v>
      </c>
      <c r="N2591" s="98">
        <f>IFERROR(VLOOKUP($F2591&amp;$C2591,Sales!$J:$W,11,0),0)</f>
        <v>0</v>
      </c>
      <c r="O2591" s="98">
        <f>IFERROR(VLOOKUP($F2591&amp;$C2591,Sales!$J:$W,12,0),0)</f>
        <v>0</v>
      </c>
      <c r="P2591" s="98">
        <f>IFERROR(VLOOKUP($F2591&amp;$C2591,Sales!$J:$W,13,0),0)</f>
        <v>0</v>
      </c>
      <c r="Q2591" s="98">
        <f>IFERROR(VLOOKUP($F2591&amp;$C2591,Sales!$A:$H,7,0),0)</f>
        <v>0</v>
      </c>
      <c r="R2591" s="41" t="str">
        <f t="shared" si="80"/>
        <v>ERROR</v>
      </c>
      <c r="S2591" s="15"/>
      <c r="T2591" s="15"/>
      <c r="U2591" s="15"/>
      <c r="V2591" s="15"/>
      <c r="W2591" s="15"/>
      <c r="X2591" s="15"/>
      <c r="Y2591" s="41"/>
      <c r="Z2591" s="41"/>
      <c r="AA2591" s="41"/>
      <c r="AB2591" s="15"/>
      <c r="AC2591" s="15"/>
      <c r="AD2591" s="15"/>
      <c r="AE2591" s="15"/>
      <c r="AF2591" s="15"/>
      <c r="AG2591" s="15"/>
      <c r="AH2591" s="15"/>
      <c r="AI2591" s="15"/>
      <c r="AJ2591" s="15"/>
      <c r="AK2591" s="15"/>
      <c r="AL2591" s="15"/>
      <c r="AM2591" s="15"/>
      <c r="AN2591" s="15"/>
      <c r="AO2591" s="15"/>
      <c r="AP2591" s="15"/>
      <c r="AQ2591" s="15"/>
      <c r="AR2591" s="15"/>
      <c r="AS2591" s="15"/>
      <c r="AT2591" s="15"/>
      <c r="AU2591" s="15"/>
      <c r="AV2591" s="15"/>
      <c r="AW2591" s="15"/>
      <c r="AX2591" s="15"/>
      <c r="AY2591" s="15"/>
      <c r="AZ2591" s="10">
        <v>1</v>
      </c>
      <c r="BA2591" t="s">
        <v>22</v>
      </c>
      <c r="BB2591" t="s">
        <v>88</v>
      </c>
      <c r="BD2591" s="39" t="str">
        <f t="shared" si="81"/>
        <v>01/326127305VTokopedia</v>
      </c>
    </row>
    <row r="2592" spans="2:60" ht="13.5" customHeight="1" x14ac:dyDescent="0.35">
      <c r="B2592" s="10" t="s">
        <v>17</v>
      </c>
      <c r="C2592" s="10" t="s">
        <v>2517</v>
      </c>
      <c r="D2592" s="10" t="s">
        <v>65</v>
      </c>
      <c r="E2592" s="10" t="s">
        <v>66</v>
      </c>
      <c r="F2592" s="10" t="s">
        <v>11577</v>
      </c>
      <c r="G2592" s="10">
        <v>8381665376</v>
      </c>
      <c r="H2592" s="10"/>
      <c r="I2592" s="10">
        <v>4902430928779</v>
      </c>
      <c r="J2592" s="10" t="s">
        <v>16931</v>
      </c>
      <c r="K2592" s="10" t="s">
        <v>16944</v>
      </c>
      <c r="L2592" s="98">
        <f>IFERROR(VLOOKUP($F2592&amp;$C2592,Sales!$J:$W,9,0),0)</f>
        <v>11354594.594594592</v>
      </c>
      <c r="M2592" s="98">
        <f>IFERROR(VLOOKUP($F2592&amp;$C2592,Sales!$J:$W,10,0),0)</f>
        <v>3679729.7297297311</v>
      </c>
      <c r="N2592" s="98">
        <f>IFERROR(VLOOKUP($F2592&amp;$C2592,Sales!$J:$W,11,0),0)</f>
        <v>2453153.1531531531</v>
      </c>
      <c r="O2592" s="98">
        <f>IFERROR(VLOOKUP($F2592&amp;$C2592,Sales!$J:$W,12,0),0)</f>
        <v>166.33333333333334</v>
      </c>
      <c r="P2592" s="98">
        <f>IFERROR(VLOOKUP($F2592&amp;$C2592,Sales!$J:$W,13,0),0)</f>
        <v>5829159.1591591584</v>
      </c>
      <c r="Q2592" s="98">
        <f>IFERROR(VLOOKUP($F2592&amp;$C2592,Sales!$A:$H,7,0),0)</f>
        <v>140180.18018018018</v>
      </c>
      <c r="R2592" s="41">
        <f t="shared" si="80"/>
        <v>1</v>
      </c>
      <c r="S2592" s="15">
        <v>1</v>
      </c>
      <c r="T2592" s="15"/>
      <c r="U2592" s="15"/>
      <c r="V2592" s="15">
        <v>1</v>
      </c>
      <c r="W2592" s="15">
        <v>1</v>
      </c>
      <c r="X2592" s="15">
        <v>1</v>
      </c>
      <c r="Y2592" s="41">
        <v>1</v>
      </c>
      <c r="Z2592" s="41">
        <v>1</v>
      </c>
      <c r="AA2592" s="41"/>
      <c r="AB2592" s="15"/>
      <c r="AC2592" s="15"/>
      <c r="AD2592" s="15"/>
      <c r="AE2592" s="15"/>
      <c r="AF2592" s="15"/>
      <c r="AG2592" s="15"/>
      <c r="AH2592" s="15"/>
      <c r="AI2592" s="15"/>
      <c r="AJ2592" s="15"/>
      <c r="AK2592" s="15"/>
      <c r="AL2592" s="15"/>
      <c r="AM2592" s="15"/>
      <c r="AN2592" s="15"/>
      <c r="AO2592" s="15"/>
      <c r="AP2592" s="15"/>
      <c r="AQ2592" s="15"/>
      <c r="AR2592" s="15"/>
      <c r="AS2592" s="15"/>
      <c r="AT2592" s="15"/>
      <c r="AU2592" s="15"/>
      <c r="AV2592" s="15"/>
      <c r="AW2592" s="15"/>
      <c r="AX2592" s="82"/>
      <c r="AY2592" s="82"/>
      <c r="AZ2592" s="10">
        <v>1</v>
      </c>
      <c r="BA2592" t="s">
        <v>22</v>
      </c>
      <c r="BB2592" t="s">
        <v>23</v>
      </c>
      <c r="BD2592" s="39" t="str">
        <f t="shared" si="81"/>
        <v>01/326127308VTokopedia</v>
      </c>
    </row>
    <row r="2593" spans="2:60" ht="13.5" customHeight="1" x14ac:dyDescent="0.35">
      <c r="B2593" s="10" t="s">
        <v>17</v>
      </c>
      <c r="C2593" s="10" t="s">
        <v>2517</v>
      </c>
      <c r="D2593" s="10" t="s">
        <v>65</v>
      </c>
      <c r="E2593" s="10" t="s">
        <v>66</v>
      </c>
      <c r="F2593" s="10" t="s">
        <v>10432</v>
      </c>
      <c r="G2593" s="137">
        <v>8380637680</v>
      </c>
      <c r="H2593" s="10"/>
      <c r="I2593" s="10">
        <v>4902430844741</v>
      </c>
      <c r="J2593" t="s">
        <v>20684</v>
      </c>
      <c r="K2593" s="10" t="s">
        <v>16895</v>
      </c>
      <c r="L2593" s="98">
        <f>IFERROR(VLOOKUP($F2593&amp;$C2593,Sales!$J:$W,9,0),0)</f>
        <v>1340540.5405405404</v>
      </c>
      <c r="M2593" s="98">
        <f>IFERROR(VLOOKUP($F2593&amp;$C2593,Sales!$J:$W,10,0),0)</f>
        <v>3560810.8108108104</v>
      </c>
      <c r="N2593" s="98">
        <f>IFERROR(VLOOKUP($F2593&amp;$C2593,Sales!$J:$W,11,0),0)</f>
        <v>4063513.5135135124</v>
      </c>
      <c r="O2593" s="98">
        <f>IFERROR(VLOOKUP($F2593&amp;$C2593,Sales!$J:$W,12,0),0)</f>
        <v>71.333333333333329</v>
      </c>
      <c r="P2593" s="98">
        <f>IFERROR(VLOOKUP($F2593&amp;$C2593,Sales!$J:$W,13,0),0)</f>
        <v>2988288.2882882878</v>
      </c>
      <c r="Q2593" s="98">
        <f>IFERROR(VLOOKUP($F2593&amp;$C2593,Sales!$A:$H,7,0),0)</f>
        <v>41891.891891891886</v>
      </c>
      <c r="R2593" s="41">
        <f t="shared" si="80"/>
        <v>1</v>
      </c>
      <c r="S2593" s="15">
        <v>1</v>
      </c>
      <c r="T2593" s="15"/>
      <c r="U2593" s="15"/>
      <c r="V2593" s="15">
        <v>1</v>
      </c>
      <c r="W2593" s="15">
        <v>1</v>
      </c>
      <c r="X2593" s="15">
        <v>1</v>
      </c>
      <c r="Y2593" s="41">
        <v>1</v>
      </c>
      <c r="Z2593" s="41">
        <v>1</v>
      </c>
      <c r="AA2593" s="41"/>
      <c r="AB2593" s="15"/>
      <c r="AC2593" s="15"/>
      <c r="AD2593" s="15"/>
      <c r="AE2593" s="15"/>
      <c r="AF2593" s="15"/>
      <c r="AG2593" s="15"/>
      <c r="AH2593" s="15"/>
      <c r="AI2593" s="15"/>
      <c r="AJ2593" s="15"/>
      <c r="AK2593" s="15"/>
      <c r="AL2593" s="15"/>
      <c r="AM2593" s="15"/>
      <c r="AN2593" s="15"/>
      <c r="AO2593" s="15"/>
      <c r="AP2593" s="15"/>
      <c r="AQ2593" s="15"/>
      <c r="AR2593" s="15"/>
      <c r="AS2593" s="15"/>
      <c r="AT2593" s="15"/>
      <c r="AU2593" s="15"/>
      <c r="AV2593" s="15"/>
      <c r="AW2593" s="15"/>
      <c r="AX2593" s="82"/>
      <c r="AY2593" s="82"/>
      <c r="AZ2593" s="10">
        <v>1</v>
      </c>
      <c r="BA2593" t="s">
        <v>22</v>
      </c>
      <c r="BB2593" t="s">
        <v>23</v>
      </c>
      <c r="BD2593" s="39" t="str">
        <f t="shared" si="81"/>
        <v>01/326127308STokopedia</v>
      </c>
      <c r="BG2593" t="s">
        <v>20100</v>
      </c>
      <c r="BH2593" s="1">
        <v>45135</v>
      </c>
    </row>
    <row r="2594" spans="2:60" ht="13.5" customHeight="1" x14ac:dyDescent="0.35">
      <c r="B2594" s="10" t="s">
        <v>17</v>
      </c>
      <c r="C2594" s="10" t="s">
        <v>2517</v>
      </c>
      <c r="D2594" s="10" t="s">
        <v>65</v>
      </c>
      <c r="E2594" s="10" t="s">
        <v>66</v>
      </c>
      <c r="F2594" s="10" t="s">
        <v>919</v>
      </c>
      <c r="G2594" s="137">
        <v>969003630</v>
      </c>
      <c r="H2594" s="10"/>
      <c r="I2594" s="10">
        <v>4902430340762</v>
      </c>
      <c r="J2594" s="10" t="s">
        <v>7521</v>
      </c>
      <c r="K2594" s="10" t="s">
        <v>6462</v>
      </c>
      <c r="L2594" s="98">
        <f>IFERROR(VLOOKUP($F2594&amp;$C2594,Sales!$J:$W,9,0),0)</f>
        <v>0</v>
      </c>
      <c r="M2594" s="98">
        <f>IFERROR(VLOOKUP($F2594&amp;$C2594,Sales!$J:$W,10,0),0)</f>
        <v>0</v>
      </c>
      <c r="N2594" s="98">
        <f>IFERROR(VLOOKUP($F2594&amp;$C2594,Sales!$J:$W,11,0),0)</f>
        <v>0</v>
      </c>
      <c r="O2594" s="98">
        <f>IFERROR(VLOOKUP($F2594&amp;$C2594,Sales!$J:$W,12,0),0)</f>
        <v>0</v>
      </c>
      <c r="P2594" s="98">
        <f>IFERROR(VLOOKUP($F2594&amp;$C2594,Sales!$J:$W,13,0),0)</f>
        <v>0</v>
      </c>
      <c r="Q2594" s="98">
        <f>IFERROR(VLOOKUP($F2594&amp;$C2594,Sales!$A:$H,7,0),0)</f>
        <v>0</v>
      </c>
      <c r="R2594" s="41" t="str">
        <f t="shared" si="80"/>
        <v>ERROR</v>
      </c>
      <c r="S2594" s="15"/>
      <c r="T2594" s="15"/>
      <c r="U2594" s="15"/>
      <c r="V2594" s="15"/>
      <c r="W2594" s="15"/>
      <c r="X2594" s="15"/>
      <c r="Y2594" s="41"/>
      <c r="Z2594" s="41"/>
      <c r="AA2594" s="41"/>
      <c r="AB2594" s="15"/>
      <c r="AC2594" s="15"/>
      <c r="AD2594" s="15"/>
      <c r="AE2594" s="15"/>
      <c r="AF2594" s="15"/>
      <c r="AG2594" s="15"/>
      <c r="AH2594" s="15"/>
      <c r="AI2594" s="15"/>
      <c r="AJ2594" s="15"/>
      <c r="AK2594" s="15"/>
      <c r="AL2594" s="15"/>
      <c r="AM2594" s="15"/>
      <c r="AN2594" s="15"/>
      <c r="AO2594" s="15"/>
      <c r="AP2594" s="15"/>
      <c r="AQ2594" s="15"/>
      <c r="AR2594" s="15"/>
      <c r="AS2594" s="15"/>
      <c r="AT2594" s="15"/>
      <c r="AU2594" s="15"/>
      <c r="AV2594" s="15"/>
      <c r="AW2594" s="15"/>
      <c r="AX2594" s="15"/>
      <c r="AY2594" s="15"/>
      <c r="AZ2594" s="10">
        <v>1</v>
      </c>
      <c r="BA2594" t="s">
        <v>22</v>
      </c>
      <c r="BB2594" t="s">
        <v>88</v>
      </c>
      <c r="BD2594" s="39" t="str">
        <f t="shared" si="81"/>
        <v>01/326127306ETokopedia</v>
      </c>
      <c r="BE2594" t="s">
        <v>13633</v>
      </c>
      <c r="BF2594" t="s">
        <v>13634</v>
      </c>
    </row>
    <row r="2595" spans="2:60" ht="13.5" customHeight="1" x14ac:dyDescent="0.35">
      <c r="B2595" s="10" t="s">
        <v>17</v>
      </c>
      <c r="C2595" s="10" t="s">
        <v>2517</v>
      </c>
      <c r="D2595" s="10" t="s">
        <v>65</v>
      </c>
      <c r="E2595" s="10" t="s">
        <v>66</v>
      </c>
      <c r="F2595" s="10" t="s">
        <v>11273</v>
      </c>
      <c r="G2595" s="137">
        <v>2799221492</v>
      </c>
      <c r="H2595" s="10"/>
      <c r="I2595" s="10">
        <v>4902430340786</v>
      </c>
      <c r="J2595" s="10" t="s">
        <v>11500</v>
      </c>
      <c r="K2595" s="10" t="s">
        <v>11501</v>
      </c>
      <c r="L2595" s="98">
        <f>IFERROR(VLOOKUP($F2595&amp;$C2595,Sales!$J:$W,9,0),0)</f>
        <v>2429729.7297297297</v>
      </c>
      <c r="M2595" s="98">
        <f>IFERROR(VLOOKUP($F2595&amp;$C2595,Sales!$J:$W,10,0),0)</f>
        <v>0</v>
      </c>
      <c r="N2595" s="98">
        <f>IFERROR(VLOOKUP($F2595&amp;$C2595,Sales!$J:$W,11,0),0)</f>
        <v>0</v>
      </c>
      <c r="O2595" s="98">
        <f>IFERROR(VLOOKUP($F2595&amp;$C2595,Sales!$J:$W,12,0),0)</f>
        <v>19.333333333333332</v>
      </c>
      <c r="P2595" s="98">
        <f>IFERROR(VLOOKUP($F2595&amp;$C2595,Sales!$J:$W,13,0),0)</f>
        <v>809909.90990990994</v>
      </c>
      <c r="Q2595" s="98">
        <f>IFERROR(VLOOKUP($F2595&amp;$C2595,Sales!$A:$H,7,0),0)</f>
        <v>0</v>
      </c>
      <c r="R2595" s="41" t="str">
        <f t="shared" si="80"/>
        <v>ERROR</v>
      </c>
      <c r="S2595" s="15"/>
      <c r="T2595" s="15"/>
      <c r="U2595" s="15"/>
      <c r="V2595" s="15"/>
      <c r="W2595" s="15"/>
      <c r="X2595" s="15"/>
      <c r="Y2595" s="41"/>
      <c r="Z2595" s="41"/>
      <c r="AA2595" s="41"/>
      <c r="AB2595" s="15"/>
      <c r="AC2595" s="15"/>
      <c r="AD2595" s="15"/>
      <c r="AE2595" s="15"/>
      <c r="AF2595" s="15"/>
      <c r="AG2595" s="15"/>
      <c r="AH2595" s="15"/>
      <c r="AI2595" s="15"/>
      <c r="AJ2595" s="15"/>
      <c r="AK2595" s="15"/>
      <c r="AL2595" s="15"/>
      <c r="AM2595" s="15"/>
      <c r="AN2595" s="15"/>
      <c r="AO2595" s="15"/>
      <c r="AP2595" s="15"/>
      <c r="AQ2595" s="15"/>
      <c r="AR2595" s="15"/>
      <c r="AS2595" s="15"/>
      <c r="AT2595" s="15"/>
      <c r="AU2595" s="15"/>
      <c r="AV2595" s="15"/>
      <c r="AW2595" s="15"/>
      <c r="AX2595" s="82"/>
      <c r="AY2595" s="82"/>
      <c r="AZ2595" s="10">
        <v>1</v>
      </c>
      <c r="BA2595" t="s">
        <v>22</v>
      </c>
      <c r="BB2595" t="s">
        <v>88</v>
      </c>
      <c r="BD2595" s="39" t="str">
        <f t="shared" si="81"/>
        <v>01/326127308MTokopedia</v>
      </c>
      <c r="BE2595" s="1">
        <v>45097</v>
      </c>
      <c r="BF2595" t="s">
        <v>19039</v>
      </c>
    </row>
    <row r="2596" spans="2:60" ht="13.5" customHeight="1" x14ac:dyDescent="0.35">
      <c r="B2596" s="10" t="s">
        <v>17</v>
      </c>
      <c r="C2596" s="10" t="s">
        <v>2517</v>
      </c>
      <c r="D2596" s="10" t="s">
        <v>65</v>
      </c>
      <c r="E2596" s="10" t="s">
        <v>66</v>
      </c>
      <c r="F2596" s="10" t="s">
        <v>11271</v>
      </c>
      <c r="G2596" s="142" t="s">
        <v>16833</v>
      </c>
      <c r="H2596" s="124"/>
      <c r="I2596" s="10">
        <v>0</v>
      </c>
      <c r="J2596" s="10" t="s">
        <v>16837</v>
      </c>
      <c r="K2596" s="125" t="s">
        <v>16838</v>
      </c>
      <c r="L2596" s="98">
        <f>IFERROR(VLOOKUP($F2596&amp;$C2596,Sales!$J:$W,9,0),0)</f>
        <v>106864864.86486493</v>
      </c>
      <c r="M2596" s="98">
        <f>IFERROR(VLOOKUP($F2596&amp;$C2596,Sales!$J:$W,10,0),0)</f>
        <v>84304504.504504651</v>
      </c>
      <c r="N2596" s="98">
        <f>IFERROR(VLOOKUP($F2596&amp;$C2596,Sales!$J:$W,11,0),0)</f>
        <v>130315765.76576629</v>
      </c>
      <c r="O2596" s="98">
        <f>IFERROR(VLOOKUP($F2596&amp;$C2596,Sales!$J:$W,12,0),0)</f>
        <v>1805</v>
      </c>
      <c r="P2596" s="98">
        <f>IFERROR(VLOOKUP($F2596&amp;$C2596,Sales!$J:$W,13,0),0)</f>
        <v>107161711.71171196</v>
      </c>
      <c r="Q2596" s="98">
        <f>IFERROR(VLOOKUP($F2596&amp;$C2596,Sales!$A:$H,7,0),0)</f>
        <v>2493513.5135135138</v>
      </c>
      <c r="R2596" s="41">
        <f t="shared" si="80"/>
        <v>1</v>
      </c>
      <c r="S2596" s="15">
        <v>1</v>
      </c>
      <c r="T2596" s="15"/>
      <c r="U2596" s="15"/>
      <c r="V2596" s="15">
        <v>1</v>
      </c>
      <c r="W2596" s="15">
        <v>1</v>
      </c>
      <c r="X2596" s="15">
        <v>1</v>
      </c>
      <c r="Y2596" s="41">
        <v>1</v>
      </c>
      <c r="Z2596" s="41">
        <v>1</v>
      </c>
      <c r="AA2596" s="41"/>
      <c r="AB2596" s="15"/>
      <c r="AC2596" s="15"/>
      <c r="AD2596" s="15"/>
      <c r="AE2596" s="15"/>
      <c r="AF2596" s="15"/>
      <c r="AG2596" s="15"/>
      <c r="AH2596" s="15"/>
      <c r="AI2596" s="15"/>
      <c r="AJ2596" s="15"/>
      <c r="AK2596" s="15"/>
      <c r="AL2596" s="15"/>
      <c r="AM2596" s="15"/>
      <c r="AN2596" s="15"/>
      <c r="AO2596" s="15"/>
      <c r="AP2596" s="15"/>
      <c r="AQ2596" s="15"/>
      <c r="AR2596" s="15"/>
      <c r="AS2596" s="15"/>
      <c r="AT2596" s="15"/>
      <c r="AU2596" s="15"/>
      <c r="AV2596" s="15"/>
      <c r="AW2596" s="15"/>
      <c r="AX2596" s="82"/>
      <c r="AY2596" s="82"/>
      <c r="AZ2596" s="10">
        <v>1</v>
      </c>
      <c r="BA2596" t="s">
        <v>22</v>
      </c>
      <c r="BB2596" t="s">
        <v>23</v>
      </c>
      <c r="BD2596" s="39" t="str">
        <f t="shared" si="81"/>
        <v>01/326127308HTokopedia</v>
      </c>
    </row>
    <row r="2597" spans="2:60" ht="13.5" customHeight="1" x14ac:dyDescent="0.35">
      <c r="B2597" s="10" t="s">
        <v>17</v>
      </c>
      <c r="C2597" s="10" t="s">
        <v>2517</v>
      </c>
      <c r="D2597" s="10" t="s">
        <v>65</v>
      </c>
      <c r="E2597" s="10" t="s">
        <v>66</v>
      </c>
      <c r="F2597" s="10" t="s">
        <v>11142</v>
      </c>
      <c r="G2597" s="137">
        <v>8379369131</v>
      </c>
      <c r="H2597" s="10"/>
      <c r="I2597" s="10">
        <v>4902430731515</v>
      </c>
      <c r="J2597" s="10" t="s">
        <v>19028</v>
      </c>
      <c r="K2597" s="10" t="s">
        <v>19027</v>
      </c>
      <c r="L2597" s="98">
        <f>IFERROR(VLOOKUP($F2597&amp;$C2597,Sales!$J:$W,9,0),0)</f>
        <v>131679729.72972909</v>
      </c>
      <c r="M2597" s="98">
        <f>IFERROR(VLOOKUP($F2597&amp;$C2597,Sales!$J:$W,10,0),0)</f>
        <v>69484864.864864573</v>
      </c>
      <c r="N2597" s="98">
        <f>IFERROR(VLOOKUP($F2597&amp;$C2597,Sales!$J:$W,11,0),0)</f>
        <v>112765135.13513455</v>
      </c>
      <c r="O2597" s="98">
        <f>IFERROR(VLOOKUP($F2597&amp;$C2597,Sales!$J:$W,12,0),0)</f>
        <v>1593.3333333333333</v>
      </c>
      <c r="P2597" s="98">
        <f>IFERROR(VLOOKUP($F2597&amp;$C2597,Sales!$J:$W,13,0),0)</f>
        <v>104643243.24324274</v>
      </c>
      <c r="Q2597" s="98">
        <f>IFERROR(VLOOKUP($F2597&amp;$C2597,Sales!$A:$H,7,0),0)</f>
        <v>4268918.9189189207</v>
      </c>
      <c r="R2597" s="41">
        <f t="shared" si="80"/>
        <v>1</v>
      </c>
      <c r="S2597" s="15">
        <v>1</v>
      </c>
      <c r="T2597" s="15"/>
      <c r="U2597" s="15"/>
      <c r="V2597" s="15">
        <v>1</v>
      </c>
      <c r="W2597" s="15">
        <v>1</v>
      </c>
      <c r="X2597" s="15">
        <v>1</v>
      </c>
      <c r="Y2597" s="41">
        <v>1</v>
      </c>
      <c r="Z2597" s="41">
        <v>1</v>
      </c>
      <c r="AA2597" s="41"/>
      <c r="AB2597" s="15"/>
      <c r="AC2597" s="15"/>
      <c r="AD2597" s="15"/>
      <c r="AE2597" s="15"/>
      <c r="AF2597" s="15"/>
      <c r="AG2597" s="15"/>
      <c r="AH2597" s="15"/>
      <c r="AI2597" s="15"/>
      <c r="AJ2597" s="15"/>
      <c r="AK2597" s="15"/>
      <c r="AL2597" s="15"/>
      <c r="AM2597" s="15"/>
      <c r="AN2597" s="15"/>
      <c r="AO2597" s="15"/>
      <c r="AP2597" s="15"/>
      <c r="AQ2597" s="15"/>
      <c r="AR2597" s="15"/>
      <c r="AS2597" s="15"/>
      <c r="AT2597" s="15"/>
      <c r="AU2597" s="15"/>
      <c r="AV2597" s="15"/>
      <c r="AW2597" s="15"/>
      <c r="AX2597" s="82"/>
      <c r="AY2597" s="82"/>
      <c r="AZ2597" s="10">
        <v>1</v>
      </c>
      <c r="BA2597" t="s">
        <v>22</v>
      </c>
      <c r="BB2597" t="s">
        <v>23</v>
      </c>
      <c r="BD2597" s="39" t="str">
        <f t="shared" si="81"/>
        <v>01/326127308RTokopedia</v>
      </c>
      <c r="BG2597" t="s">
        <v>13753</v>
      </c>
      <c r="BH2597" s="1">
        <v>45089</v>
      </c>
    </row>
    <row r="2598" spans="2:60" ht="13.5" customHeight="1" x14ac:dyDescent="0.35">
      <c r="B2598" s="10" t="s">
        <v>17</v>
      </c>
      <c r="C2598" s="10" t="s">
        <v>2517</v>
      </c>
      <c r="D2598" s="10" t="s">
        <v>65</v>
      </c>
      <c r="E2598" s="10" t="s">
        <v>66</v>
      </c>
      <c r="F2598" s="10" t="s">
        <v>4144</v>
      </c>
      <c r="G2598" s="137">
        <v>1395037856</v>
      </c>
      <c r="H2598" s="10"/>
      <c r="I2598" s="10">
        <v>4902430844765</v>
      </c>
      <c r="J2598" s="10" t="s">
        <v>7522</v>
      </c>
      <c r="K2598" s="10" t="s">
        <v>7523</v>
      </c>
      <c r="L2598" s="98">
        <f>IFERROR(VLOOKUP($F2598&amp;$C2598,Sales!$J:$W,9,0),0)</f>
        <v>0</v>
      </c>
      <c r="M2598" s="98">
        <f>IFERROR(VLOOKUP($F2598&amp;$C2598,Sales!$J:$W,10,0),0)</f>
        <v>0</v>
      </c>
      <c r="N2598" s="98">
        <f>IFERROR(VLOOKUP($F2598&amp;$C2598,Sales!$J:$W,11,0),0)</f>
        <v>0</v>
      </c>
      <c r="O2598" s="98">
        <f>IFERROR(VLOOKUP($F2598&amp;$C2598,Sales!$J:$W,12,0),0)</f>
        <v>0</v>
      </c>
      <c r="P2598" s="98">
        <f>IFERROR(VLOOKUP($F2598&amp;$C2598,Sales!$J:$W,13,0),0)</f>
        <v>0</v>
      </c>
      <c r="Q2598" s="98">
        <f>IFERROR(VLOOKUP($F2598&amp;$C2598,Sales!$A:$H,7,0),0)</f>
        <v>0</v>
      </c>
      <c r="R2598" s="41" t="str">
        <f t="shared" si="80"/>
        <v>ERROR</v>
      </c>
      <c r="S2598" s="15"/>
      <c r="T2598" s="15"/>
      <c r="U2598" s="15"/>
      <c r="V2598" s="15"/>
      <c r="W2598" s="15"/>
      <c r="X2598" s="15"/>
      <c r="Y2598" s="41"/>
      <c r="Z2598" s="41"/>
      <c r="AA2598" s="41"/>
      <c r="AB2598" s="15"/>
      <c r="AC2598" s="15"/>
      <c r="AD2598" s="15"/>
      <c r="AE2598" s="15"/>
      <c r="AF2598" s="15"/>
      <c r="AG2598" s="15"/>
      <c r="AH2598" s="15"/>
      <c r="AI2598" s="15"/>
      <c r="AJ2598" s="15"/>
      <c r="AK2598" s="15"/>
      <c r="AL2598" s="15"/>
      <c r="AM2598" s="15"/>
      <c r="AN2598" s="15"/>
      <c r="AO2598" s="15"/>
      <c r="AP2598" s="15"/>
      <c r="AQ2598" s="15"/>
      <c r="AR2598" s="15"/>
      <c r="AS2598" s="15"/>
      <c r="AT2598" s="15"/>
      <c r="AU2598" s="15"/>
      <c r="AV2598" s="15"/>
      <c r="AW2598" s="15"/>
      <c r="AX2598" s="15"/>
      <c r="AY2598" s="15"/>
      <c r="AZ2598" s="10">
        <v>1</v>
      </c>
      <c r="BA2598" t="s">
        <v>22</v>
      </c>
      <c r="BB2598" t="s">
        <v>88</v>
      </c>
      <c r="BD2598" s="39" t="str">
        <f t="shared" si="81"/>
        <v>01/326127306LTokopedia</v>
      </c>
    </row>
    <row r="2599" spans="2:60" ht="13.5" customHeight="1" x14ac:dyDescent="0.35">
      <c r="B2599" s="10" t="s">
        <v>17</v>
      </c>
      <c r="C2599" s="10" t="s">
        <v>2517</v>
      </c>
      <c r="D2599" s="10" t="s">
        <v>65</v>
      </c>
      <c r="E2599" s="10" t="s">
        <v>66</v>
      </c>
      <c r="F2599" s="10" t="s">
        <v>11274</v>
      </c>
      <c r="G2599" s="10">
        <v>8379369135</v>
      </c>
      <c r="H2599" s="10"/>
      <c r="I2599" s="10">
        <v>4902430731874</v>
      </c>
      <c r="J2599" s="44" t="s">
        <v>20661</v>
      </c>
      <c r="K2599" s="10" t="s">
        <v>16945</v>
      </c>
      <c r="L2599" s="98">
        <f>IFERROR(VLOOKUP($F2599&amp;$C2599,Sales!$J:$W,9,0),0)</f>
        <v>25285135.135135103</v>
      </c>
      <c r="M2599" s="98">
        <f>IFERROR(VLOOKUP($F2599&amp;$C2599,Sales!$J:$W,10,0),0)</f>
        <v>22067027.027027011</v>
      </c>
      <c r="N2599" s="98">
        <f>IFERROR(VLOOKUP($F2599&amp;$C2599,Sales!$J:$W,11,0),0)</f>
        <v>24759729.729729697</v>
      </c>
      <c r="O2599" s="98">
        <f>IFERROR(VLOOKUP($F2599&amp;$C2599,Sales!$J:$W,12,0),0)</f>
        <v>366</v>
      </c>
      <c r="P2599" s="98">
        <f>IFERROR(VLOOKUP($F2599&amp;$C2599,Sales!$J:$W,13,0),0)</f>
        <v>24037297.297297269</v>
      </c>
      <c r="Q2599" s="98">
        <f>IFERROR(VLOOKUP($F2599&amp;$C2599,Sales!$A:$H,7,0),0)</f>
        <v>65675.675675675666</v>
      </c>
      <c r="R2599" s="41">
        <f t="shared" si="80"/>
        <v>1</v>
      </c>
      <c r="S2599" s="15">
        <v>1</v>
      </c>
      <c r="T2599" s="15"/>
      <c r="U2599" s="15"/>
      <c r="V2599" s="15">
        <v>1</v>
      </c>
      <c r="W2599" s="15">
        <v>1</v>
      </c>
      <c r="X2599" s="15">
        <v>1</v>
      </c>
      <c r="Y2599" s="41">
        <v>1</v>
      </c>
      <c r="Z2599" s="41">
        <v>1</v>
      </c>
      <c r="AA2599" s="41"/>
      <c r="AB2599" s="15"/>
      <c r="AC2599" s="15"/>
      <c r="AD2599" s="15"/>
      <c r="AE2599" s="15"/>
      <c r="AF2599" s="15"/>
      <c r="AG2599" s="15"/>
      <c r="AH2599" s="15"/>
      <c r="AI2599" s="15"/>
      <c r="AJ2599" s="15"/>
      <c r="AK2599" s="15"/>
      <c r="AL2599" s="15"/>
      <c r="AM2599" s="15"/>
      <c r="AN2599" s="15"/>
      <c r="AO2599" s="15"/>
      <c r="AP2599" s="15"/>
      <c r="AQ2599" s="15"/>
      <c r="AR2599" s="15"/>
      <c r="AS2599" s="15"/>
      <c r="AT2599" s="15"/>
      <c r="AU2599" s="15"/>
      <c r="AV2599" s="15"/>
      <c r="AW2599" s="15"/>
      <c r="AX2599" s="82"/>
      <c r="AY2599" s="82"/>
      <c r="AZ2599" s="10">
        <v>1</v>
      </c>
      <c r="BA2599" t="s">
        <v>22</v>
      </c>
      <c r="BB2599" t="s">
        <v>23</v>
      </c>
      <c r="BD2599" s="39" t="str">
        <f t="shared" si="81"/>
        <v>01/326127308PTokopedia</v>
      </c>
      <c r="BG2599" t="s">
        <v>20100</v>
      </c>
    </row>
    <row r="2600" spans="2:60" ht="13.5" customHeight="1" x14ac:dyDescent="0.35">
      <c r="B2600" s="10" t="s">
        <v>17</v>
      </c>
      <c r="C2600" s="10" t="s">
        <v>2517</v>
      </c>
      <c r="D2600" s="10" t="s">
        <v>65</v>
      </c>
      <c r="E2600" s="10" t="s">
        <v>66</v>
      </c>
      <c r="F2600" s="10" t="s">
        <v>11144</v>
      </c>
      <c r="G2600" s="137">
        <v>2590201360</v>
      </c>
      <c r="H2600" s="10"/>
      <c r="I2600" s="10">
        <v>4902430928786</v>
      </c>
      <c r="J2600" s="10" t="s">
        <v>11166</v>
      </c>
      <c r="K2600" s="10" t="s">
        <v>11165</v>
      </c>
      <c r="L2600" s="98">
        <f>IFERROR(VLOOKUP($F2600&amp;$C2600,Sales!$J:$W,9,0),0)</f>
        <v>0</v>
      </c>
      <c r="M2600" s="98">
        <f>IFERROR(VLOOKUP($F2600&amp;$C2600,Sales!$J:$W,10,0),0)</f>
        <v>0</v>
      </c>
      <c r="N2600" s="98">
        <f>IFERROR(VLOOKUP($F2600&amp;$C2600,Sales!$J:$W,11,0),0)</f>
        <v>0</v>
      </c>
      <c r="O2600" s="98">
        <f>IFERROR(VLOOKUP($F2600&amp;$C2600,Sales!$J:$W,12,0),0)</f>
        <v>0</v>
      </c>
      <c r="P2600" s="98">
        <f>IFERROR(VLOOKUP($F2600&amp;$C2600,Sales!$J:$W,13,0),0)</f>
        <v>0</v>
      </c>
      <c r="Q2600" s="98">
        <f>IFERROR(VLOOKUP($F2600&amp;$C2600,Sales!$A:$H,7,0),0)</f>
        <v>0</v>
      </c>
      <c r="R2600" s="41" t="str">
        <f t="shared" si="80"/>
        <v>ERROR</v>
      </c>
      <c r="S2600" s="15"/>
      <c r="T2600" s="15"/>
      <c r="U2600" s="15"/>
      <c r="V2600" s="15"/>
      <c r="W2600" s="15"/>
      <c r="X2600" s="15"/>
      <c r="Y2600" s="41"/>
      <c r="Z2600" s="41"/>
      <c r="AA2600" s="41"/>
      <c r="AB2600" s="15"/>
      <c r="AC2600" s="15"/>
      <c r="AD2600" s="15"/>
      <c r="AE2600" s="15"/>
      <c r="AF2600" s="15"/>
      <c r="AG2600" s="15"/>
      <c r="AH2600" s="15"/>
      <c r="AI2600" s="15"/>
      <c r="AJ2600" s="15"/>
      <c r="AK2600" s="15"/>
      <c r="AL2600" s="15"/>
      <c r="AM2600" s="15"/>
      <c r="AN2600" s="15"/>
      <c r="AO2600" s="15"/>
      <c r="AP2600" s="15"/>
      <c r="AQ2600" s="15"/>
      <c r="AR2600" s="15"/>
      <c r="AS2600" s="15"/>
      <c r="AT2600" s="15"/>
      <c r="AU2600" s="15"/>
      <c r="AV2600" s="15"/>
      <c r="AW2600" s="15"/>
      <c r="AX2600" s="15"/>
      <c r="AY2600" s="15"/>
      <c r="AZ2600" s="10">
        <v>1</v>
      </c>
      <c r="BA2600" t="s">
        <v>22</v>
      </c>
      <c r="BB2600" t="s">
        <v>88</v>
      </c>
      <c r="BD2600" s="39" t="str">
        <f t="shared" si="81"/>
        <v>01/326127308UTokopedia</v>
      </c>
    </row>
    <row r="2601" spans="2:60" ht="13.5" customHeight="1" x14ac:dyDescent="0.35">
      <c r="B2601" s="10" t="s">
        <v>17</v>
      </c>
      <c r="C2601" s="10" t="s">
        <v>2517</v>
      </c>
      <c r="D2601" s="10" t="s">
        <v>65</v>
      </c>
      <c r="E2601" s="10" t="s">
        <v>66</v>
      </c>
      <c r="F2601" s="10" t="s">
        <v>11502</v>
      </c>
      <c r="G2601" s="137">
        <v>2762183887</v>
      </c>
      <c r="H2601" s="10"/>
      <c r="I2601" s="10">
        <v>4902430821919</v>
      </c>
      <c r="J2601" s="10" t="s">
        <v>11525</v>
      </c>
      <c r="K2601" s="10" t="s">
        <v>11524</v>
      </c>
      <c r="L2601" s="98">
        <f>IFERROR(VLOOKUP($F2601&amp;$C2601,Sales!$J:$W,9,0),0)</f>
        <v>0</v>
      </c>
      <c r="M2601" s="98">
        <f>IFERROR(VLOOKUP($F2601&amp;$C2601,Sales!$J:$W,10,0),0)</f>
        <v>0</v>
      </c>
      <c r="N2601" s="98">
        <f>IFERROR(VLOOKUP($F2601&amp;$C2601,Sales!$J:$W,11,0),0)</f>
        <v>0</v>
      </c>
      <c r="O2601" s="98">
        <f>IFERROR(VLOOKUP($F2601&amp;$C2601,Sales!$J:$W,12,0),0)</f>
        <v>0</v>
      </c>
      <c r="P2601" s="98">
        <f>IFERROR(VLOOKUP($F2601&amp;$C2601,Sales!$J:$W,13,0),0)</f>
        <v>0</v>
      </c>
      <c r="Q2601" s="98">
        <f>IFERROR(VLOOKUP($F2601&amp;$C2601,Sales!$A:$H,7,0),0)</f>
        <v>0</v>
      </c>
      <c r="R2601" s="41" t="str">
        <f t="shared" si="80"/>
        <v>ERROR</v>
      </c>
      <c r="S2601" s="15"/>
      <c r="T2601" s="15"/>
      <c r="U2601" s="15"/>
      <c r="V2601" s="15"/>
      <c r="W2601" s="15"/>
      <c r="X2601" s="15"/>
      <c r="Y2601" s="41"/>
      <c r="Z2601" s="41"/>
      <c r="AA2601" s="41"/>
      <c r="AB2601" s="15"/>
      <c r="AC2601" s="15"/>
      <c r="AD2601" s="15"/>
      <c r="AE2601" s="15"/>
      <c r="AF2601" s="15"/>
      <c r="AG2601" s="15"/>
      <c r="AH2601" s="15"/>
      <c r="AI2601" s="15"/>
      <c r="AJ2601" s="15"/>
      <c r="AK2601" s="15"/>
      <c r="AL2601" s="15"/>
      <c r="AM2601" s="15"/>
      <c r="AN2601" s="15"/>
      <c r="AO2601" s="15"/>
      <c r="AP2601" s="15"/>
      <c r="AQ2601" s="15"/>
      <c r="AR2601" s="15"/>
      <c r="AS2601" s="15"/>
      <c r="AT2601" s="15"/>
      <c r="AU2601" s="15"/>
      <c r="AV2601" s="15"/>
      <c r="AW2601" s="15"/>
      <c r="AX2601" s="82"/>
      <c r="AY2601" s="82"/>
      <c r="AZ2601" s="10">
        <v>1</v>
      </c>
      <c r="BA2601" t="s">
        <v>22</v>
      </c>
      <c r="BB2601" t="s">
        <v>88</v>
      </c>
      <c r="BD2601" s="39" t="str">
        <f t="shared" si="81"/>
        <v>01/326127308LTokopedia</v>
      </c>
      <c r="BE2601" s="1">
        <v>44929</v>
      </c>
      <c r="BF2601" t="s">
        <v>14702</v>
      </c>
    </row>
    <row r="2602" spans="2:60" ht="13.5" customHeight="1" x14ac:dyDescent="0.35">
      <c r="B2602" s="10" t="s">
        <v>17</v>
      </c>
      <c r="C2602" s="10" t="s">
        <v>2517</v>
      </c>
      <c r="D2602" s="10" t="s">
        <v>65</v>
      </c>
      <c r="E2602" s="10" t="s">
        <v>66</v>
      </c>
      <c r="F2602" s="10" t="s">
        <v>11565</v>
      </c>
      <c r="G2602" s="137">
        <v>3041719903</v>
      </c>
      <c r="H2602" s="10"/>
      <c r="I2602" s="124">
        <v>4902430807708</v>
      </c>
      <c r="J2602" s="6" t="s">
        <v>20104</v>
      </c>
      <c r="K2602" s="131" t="s">
        <v>16826</v>
      </c>
      <c r="L2602" s="98">
        <f>IFERROR(VLOOKUP($F2602&amp;$C2602,Sales!$J:$W,9,0),0)</f>
        <v>20363693.693693679</v>
      </c>
      <c r="M2602" s="98">
        <f>IFERROR(VLOOKUP($F2602&amp;$C2602,Sales!$J:$W,10,0),0)</f>
        <v>18641981.981981955</v>
      </c>
      <c r="N2602" s="98">
        <f>IFERROR(VLOOKUP($F2602&amp;$C2602,Sales!$J:$W,11,0),0)</f>
        <v>13239369.369369369</v>
      </c>
      <c r="O2602" s="98">
        <f>IFERROR(VLOOKUP($F2602&amp;$C2602,Sales!$J:$W,12,0),0)</f>
        <v>293.33333333333331</v>
      </c>
      <c r="P2602" s="98">
        <f>IFERROR(VLOOKUP($F2602&amp;$C2602,Sales!$J:$W,13,0),0)</f>
        <v>17415015.015015002</v>
      </c>
      <c r="Q2602" s="98">
        <f>IFERROR(VLOOKUP($F2602&amp;$C2602,Sales!$A:$H,7,0),0)</f>
        <v>593693.69369369373</v>
      </c>
      <c r="R2602" s="41">
        <f t="shared" si="80"/>
        <v>1</v>
      </c>
      <c r="S2602" s="15">
        <v>1</v>
      </c>
      <c r="T2602" s="15"/>
      <c r="U2602" s="15"/>
      <c r="V2602" s="15">
        <v>1</v>
      </c>
      <c r="W2602" s="15">
        <v>1</v>
      </c>
      <c r="X2602" s="15">
        <v>1</v>
      </c>
      <c r="Y2602" s="41">
        <v>1</v>
      </c>
      <c r="Z2602" s="41">
        <v>1</v>
      </c>
      <c r="AA2602" s="41"/>
      <c r="AB2602" s="41"/>
      <c r="AC2602" s="15"/>
      <c r="AD2602" s="15"/>
      <c r="AE2602" s="15"/>
      <c r="AF2602" s="15"/>
      <c r="AG2602" s="15"/>
      <c r="AH2602" s="15"/>
      <c r="AI2602" s="15"/>
      <c r="AJ2602" s="15"/>
      <c r="AK2602" s="15"/>
      <c r="AL2602" s="15"/>
      <c r="AM2602" s="15"/>
      <c r="AN2602" s="15"/>
      <c r="AO2602" s="15"/>
      <c r="AP2602" s="15"/>
      <c r="AQ2602" s="15"/>
      <c r="AR2602" s="15"/>
      <c r="AS2602" s="15"/>
      <c r="AT2602" s="15"/>
      <c r="AU2602" s="15"/>
      <c r="AV2602" s="15"/>
      <c r="AW2602" s="15"/>
      <c r="AX2602" s="82"/>
      <c r="AY2602" s="82"/>
      <c r="AZ2602" s="10">
        <v>1</v>
      </c>
      <c r="BA2602" t="s">
        <v>22</v>
      </c>
      <c r="BB2602" t="s">
        <v>23</v>
      </c>
      <c r="BD2602" s="39" t="str">
        <f t="shared" si="81"/>
        <v>01/326127308ETokopedia</v>
      </c>
      <c r="BG2602" t="s">
        <v>20105</v>
      </c>
      <c r="BH2602" s="1">
        <v>45139</v>
      </c>
    </row>
    <row r="2603" spans="2:60" ht="13.5" customHeight="1" x14ac:dyDescent="0.35">
      <c r="B2603" s="10" t="s">
        <v>17</v>
      </c>
      <c r="C2603" s="10" t="s">
        <v>2517</v>
      </c>
      <c r="D2603" s="10" t="s">
        <v>65</v>
      </c>
      <c r="E2603" s="10" t="s">
        <v>66</v>
      </c>
      <c r="F2603" s="10" t="s">
        <v>11152</v>
      </c>
      <c r="G2603" s="142">
        <v>2512888388</v>
      </c>
      <c r="H2603" s="124"/>
      <c r="I2603" s="10">
        <v>4902430845199</v>
      </c>
      <c r="J2603" s="10" t="s">
        <v>16839</v>
      </c>
      <c r="K2603" s="125" t="s">
        <v>16840</v>
      </c>
      <c r="L2603" s="98">
        <f>IFERROR(VLOOKUP($F2603&amp;$C2603,Sales!$J:$W,9,0),0)</f>
        <v>3393243.243243244</v>
      </c>
      <c r="M2603" s="98">
        <f>IFERROR(VLOOKUP($F2603&amp;$C2603,Sales!$J:$W,10,0),0)</f>
        <v>3477027.0270270281</v>
      </c>
      <c r="N2603" s="98">
        <f>IFERROR(VLOOKUP($F2603&amp;$C2603,Sales!$J:$W,11,0),0)</f>
        <v>2345945.9459459465</v>
      </c>
      <c r="O2603" s="98">
        <f>IFERROR(VLOOKUP($F2603&amp;$C2603,Sales!$J:$W,12,0),0)</f>
        <v>73.333333333333329</v>
      </c>
      <c r="P2603" s="98">
        <f>IFERROR(VLOOKUP($F2603&amp;$C2603,Sales!$J:$W,13,0),0)</f>
        <v>3072072.0720720724</v>
      </c>
      <c r="Q2603" s="98">
        <f>IFERROR(VLOOKUP($F2603&amp;$C2603,Sales!$A:$H,7,0),0)</f>
        <v>0</v>
      </c>
      <c r="R2603" s="41">
        <f t="shared" si="80"/>
        <v>1</v>
      </c>
      <c r="S2603" s="15">
        <v>1</v>
      </c>
      <c r="T2603" s="15"/>
      <c r="U2603" s="15"/>
      <c r="V2603" s="15">
        <v>1</v>
      </c>
      <c r="W2603" s="15">
        <v>1</v>
      </c>
      <c r="X2603" s="15">
        <v>1</v>
      </c>
      <c r="Y2603" s="41">
        <v>1</v>
      </c>
      <c r="Z2603" s="41">
        <v>1</v>
      </c>
      <c r="AA2603" s="41"/>
      <c r="AB2603" s="15"/>
      <c r="AC2603" s="15"/>
      <c r="AD2603" s="15"/>
      <c r="AE2603" s="15"/>
      <c r="AF2603" s="15"/>
      <c r="AG2603" s="15"/>
      <c r="AH2603" s="15"/>
      <c r="AI2603" s="15"/>
      <c r="AJ2603" s="15"/>
      <c r="AK2603" s="15"/>
      <c r="AL2603" s="15"/>
      <c r="AM2603" s="15"/>
      <c r="AN2603" s="15"/>
      <c r="AO2603" s="15"/>
      <c r="AP2603" s="15"/>
      <c r="AQ2603" s="15"/>
      <c r="AR2603" s="15"/>
      <c r="AS2603" s="15"/>
      <c r="AT2603" s="15"/>
      <c r="AU2603" s="15"/>
      <c r="AV2603" s="15"/>
      <c r="AW2603" s="15"/>
      <c r="AX2603" s="82"/>
      <c r="AY2603" s="82"/>
      <c r="AZ2603" s="10">
        <v>1</v>
      </c>
      <c r="BA2603" t="s">
        <v>22</v>
      </c>
      <c r="BB2603" t="s">
        <v>23</v>
      </c>
      <c r="BD2603" s="39" t="str">
        <f t="shared" si="81"/>
        <v>01/326127308GTokopedia</v>
      </c>
    </row>
    <row r="2604" spans="2:60" ht="13.5" customHeight="1" x14ac:dyDescent="0.35">
      <c r="B2604" s="10" t="s">
        <v>17</v>
      </c>
      <c r="C2604" s="10" t="s">
        <v>2517</v>
      </c>
      <c r="D2604" s="10" t="s">
        <v>65</v>
      </c>
      <c r="E2604" s="10" t="s">
        <v>66</v>
      </c>
      <c r="F2604" s="10" t="s">
        <v>11267</v>
      </c>
      <c r="G2604" s="137">
        <v>2552371874</v>
      </c>
      <c r="H2604" s="10"/>
      <c r="I2604" s="10">
        <v>4902430340793</v>
      </c>
      <c r="J2604" s="10" t="s">
        <v>11527</v>
      </c>
      <c r="K2604" s="10" t="s">
        <v>11526</v>
      </c>
      <c r="L2604" s="98">
        <f>IFERROR(VLOOKUP($F2604&amp;$C2604,Sales!$J:$W,9,0),0)</f>
        <v>0</v>
      </c>
      <c r="M2604" s="98">
        <f>IFERROR(VLOOKUP($F2604&amp;$C2604,Sales!$J:$W,10,0),0)</f>
        <v>0</v>
      </c>
      <c r="N2604" s="98">
        <f>IFERROR(VLOOKUP($F2604&amp;$C2604,Sales!$J:$W,11,0),0)</f>
        <v>0</v>
      </c>
      <c r="O2604" s="98">
        <f>IFERROR(VLOOKUP($F2604&amp;$C2604,Sales!$J:$W,12,0),0)</f>
        <v>0</v>
      </c>
      <c r="P2604" s="98">
        <f>IFERROR(VLOOKUP($F2604&amp;$C2604,Sales!$J:$W,13,0),0)</f>
        <v>0</v>
      </c>
      <c r="Q2604" s="98">
        <f>IFERROR(VLOOKUP($F2604&amp;$C2604,Sales!$A:$H,7,0),0)</f>
        <v>0</v>
      </c>
      <c r="R2604" s="41" t="str">
        <f t="shared" si="80"/>
        <v>ERROR</v>
      </c>
      <c r="S2604" s="15"/>
      <c r="T2604" s="15"/>
      <c r="U2604" s="15"/>
      <c r="V2604" s="15"/>
      <c r="W2604" s="15"/>
      <c r="X2604" s="15"/>
      <c r="Y2604" s="41"/>
      <c r="Z2604" s="41"/>
      <c r="AA2604" s="41"/>
      <c r="AB2604" s="15"/>
      <c r="AC2604" s="15"/>
      <c r="AD2604" s="15"/>
      <c r="AE2604" s="15"/>
      <c r="AF2604" s="15"/>
      <c r="AG2604" s="15"/>
      <c r="AH2604" s="15"/>
      <c r="AI2604" s="15"/>
      <c r="AJ2604" s="15"/>
      <c r="AK2604" s="15"/>
      <c r="AL2604" s="15"/>
      <c r="AM2604" s="15"/>
      <c r="AN2604" s="15"/>
      <c r="AO2604" s="15"/>
      <c r="AP2604" s="15"/>
      <c r="AQ2604" s="15"/>
      <c r="AR2604" s="15"/>
      <c r="AS2604" s="15"/>
      <c r="AT2604" s="15"/>
      <c r="AU2604" s="15"/>
      <c r="AV2604" s="15"/>
      <c r="AW2604" s="15"/>
      <c r="AX2604" s="82"/>
      <c r="AY2604" s="82"/>
      <c r="AZ2604" s="10">
        <v>1</v>
      </c>
      <c r="BA2604" t="s">
        <v>22</v>
      </c>
      <c r="BB2604" t="s">
        <v>88</v>
      </c>
      <c r="BD2604" s="39" t="str">
        <f t="shared" si="81"/>
        <v>01/326127307ZTokopedia</v>
      </c>
      <c r="BE2604" s="1">
        <v>44977</v>
      </c>
      <c r="BF2604" t="s">
        <v>14104</v>
      </c>
    </row>
    <row r="2605" spans="2:60" ht="13.5" customHeight="1" x14ac:dyDescent="0.35">
      <c r="B2605" s="10" t="s">
        <v>17</v>
      </c>
      <c r="C2605" s="10" t="s">
        <v>2517</v>
      </c>
      <c r="D2605" s="10" t="s">
        <v>65</v>
      </c>
      <c r="E2605" s="10" t="s">
        <v>66</v>
      </c>
      <c r="F2605" s="10" t="s">
        <v>11272</v>
      </c>
      <c r="G2605" s="137">
        <v>8381665377</v>
      </c>
      <c r="H2605" s="10"/>
      <c r="I2605" s="10">
        <v>4902430870986</v>
      </c>
      <c r="J2605" s="31" t="s">
        <v>16896</v>
      </c>
      <c r="K2605" s="10" t="s">
        <v>16897</v>
      </c>
      <c r="L2605" s="98">
        <f>IFERROR(VLOOKUP($F2605&amp;$C2605,Sales!$J:$W,9,0),0)</f>
        <v>18293513.513513528</v>
      </c>
      <c r="M2605" s="98">
        <f>IFERROR(VLOOKUP($F2605&amp;$C2605,Sales!$J:$W,10,0),0)</f>
        <v>13912882.882882869</v>
      </c>
      <c r="N2605" s="98">
        <f>IFERROR(VLOOKUP($F2605&amp;$C2605,Sales!$J:$W,11,0),0)</f>
        <v>5256756.7567567574</v>
      </c>
      <c r="O2605" s="98">
        <f>IFERROR(VLOOKUP($F2605&amp;$C2605,Sales!$J:$W,12,0),0)</f>
        <v>356.33333333333331</v>
      </c>
      <c r="P2605" s="98">
        <f>IFERROR(VLOOKUP($F2605&amp;$C2605,Sales!$J:$W,13,0),0)</f>
        <v>12487717.71771772</v>
      </c>
      <c r="Q2605" s="98">
        <f>IFERROR(VLOOKUP($F2605&amp;$C2605,Sales!$A:$H,7,0),0)</f>
        <v>490630.63063063065</v>
      </c>
      <c r="R2605" s="41">
        <f t="shared" si="80"/>
        <v>1</v>
      </c>
      <c r="S2605" s="15">
        <v>1</v>
      </c>
      <c r="T2605" s="15"/>
      <c r="U2605" s="15"/>
      <c r="V2605" s="15">
        <v>1</v>
      </c>
      <c r="W2605" s="15">
        <v>1</v>
      </c>
      <c r="X2605" s="15">
        <v>1</v>
      </c>
      <c r="Y2605" s="41">
        <v>1</v>
      </c>
      <c r="Z2605" s="41">
        <v>1</v>
      </c>
      <c r="AA2605" s="41"/>
      <c r="AB2605" s="15"/>
      <c r="AC2605" s="15"/>
      <c r="AD2605" s="15"/>
      <c r="AE2605" s="15"/>
      <c r="AF2605" s="15"/>
      <c r="AG2605" s="15"/>
      <c r="AH2605" s="15"/>
      <c r="AI2605" s="15"/>
      <c r="AJ2605" s="15"/>
      <c r="AK2605" s="15"/>
      <c r="AL2605" s="15"/>
      <c r="AM2605" s="15"/>
      <c r="AN2605" s="15"/>
      <c r="AO2605" s="15"/>
      <c r="AP2605" s="15"/>
      <c r="AQ2605" s="15"/>
      <c r="AR2605" s="15"/>
      <c r="AS2605" s="15"/>
      <c r="AT2605" s="15"/>
      <c r="AU2605" s="15"/>
      <c r="AV2605" s="15"/>
      <c r="AW2605" s="15"/>
      <c r="AX2605" s="82"/>
      <c r="AY2605" s="82"/>
      <c r="AZ2605" s="10">
        <v>1</v>
      </c>
      <c r="BA2605" t="s">
        <v>22</v>
      </c>
      <c r="BB2605" t="s">
        <v>23</v>
      </c>
      <c r="BD2605" s="39" t="str">
        <f t="shared" si="81"/>
        <v>01/326127308ITokopedia</v>
      </c>
    </row>
    <row r="2606" spans="2:60" ht="13.5" customHeight="1" x14ac:dyDescent="0.35">
      <c r="B2606" s="10" t="s">
        <v>17</v>
      </c>
      <c r="C2606" s="10" t="s">
        <v>2517</v>
      </c>
      <c r="D2606" s="10" t="s">
        <v>65</v>
      </c>
      <c r="E2606" s="10" t="s">
        <v>66</v>
      </c>
      <c r="F2606" s="10" t="s">
        <v>4114</v>
      </c>
      <c r="G2606" s="137">
        <v>1461741371</v>
      </c>
      <c r="H2606" s="10"/>
      <c r="I2606" s="10">
        <v>0</v>
      </c>
      <c r="J2606" s="10" t="s">
        <v>7525</v>
      </c>
      <c r="K2606" s="10" t="s">
        <v>7526</v>
      </c>
      <c r="L2606" s="98">
        <f>IFERROR(VLOOKUP($F2606&amp;$C2606,Sales!$J:$W,9,0),0)</f>
        <v>0</v>
      </c>
      <c r="M2606" s="98">
        <f>IFERROR(VLOOKUP($F2606&amp;$C2606,Sales!$J:$W,10,0),0)</f>
        <v>0</v>
      </c>
      <c r="N2606" s="98">
        <f>IFERROR(VLOOKUP($F2606&amp;$C2606,Sales!$J:$W,11,0),0)</f>
        <v>0</v>
      </c>
      <c r="O2606" s="98">
        <f>IFERROR(VLOOKUP($F2606&amp;$C2606,Sales!$J:$W,12,0),0)</f>
        <v>0</v>
      </c>
      <c r="P2606" s="98">
        <f>IFERROR(VLOOKUP($F2606&amp;$C2606,Sales!$J:$W,13,0),0)</f>
        <v>0</v>
      </c>
      <c r="Q2606" s="98">
        <f>IFERROR(VLOOKUP($F2606&amp;$C2606,Sales!$A:$H,7,0),0)</f>
        <v>0</v>
      </c>
      <c r="R2606" s="41" t="str">
        <f t="shared" si="80"/>
        <v>ERROR</v>
      </c>
      <c r="S2606" s="15"/>
      <c r="T2606" s="15"/>
      <c r="U2606" s="15"/>
      <c r="V2606" s="15"/>
      <c r="W2606" s="15"/>
      <c r="X2606" s="15"/>
      <c r="Y2606" s="41"/>
      <c r="Z2606" s="41"/>
      <c r="AA2606" s="41"/>
      <c r="AB2606" s="15"/>
      <c r="AC2606" s="15"/>
      <c r="AD2606" s="15"/>
      <c r="AE2606" s="15"/>
      <c r="AF2606" s="15"/>
      <c r="AG2606" s="15"/>
      <c r="AH2606" s="15"/>
      <c r="AI2606" s="15"/>
      <c r="AJ2606" s="15"/>
      <c r="AK2606" s="15"/>
      <c r="AL2606" s="15"/>
      <c r="AM2606" s="15"/>
      <c r="AN2606" s="15"/>
      <c r="AO2606" s="15"/>
      <c r="AP2606" s="15"/>
      <c r="AQ2606" s="15"/>
      <c r="AR2606" s="15"/>
      <c r="AS2606" s="15"/>
      <c r="AT2606" s="15"/>
      <c r="AU2606" s="15"/>
      <c r="AV2606" s="15"/>
      <c r="AW2606" s="15"/>
      <c r="AX2606" s="15"/>
      <c r="AY2606" s="15"/>
      <c r="AZ2606" s="10">
        <v>1</v>
      </c>
      <c r="BA2606" t="s">
        <v>22</v>
      </c>
      <c r="BB2606" t="s">
        <v>88</v>
      </c>
      <c r="BD2606" s="39" t="str">
        <f t="shared" si="81"/>
        <v>01/326127307GTokopedia</v>
      </c>
    </row>
    <row r="2607" spans="2:60" ht="13.5" customHeight="1" x14ac:dyDescent="0.35">
      <c r="B2607" s="10" t="s">
        <v>17</v>
      </c>
      <c r="C2607" s="10" t="s">
        <v>2517</v>
      </c>
      <c r="D2607" s="10" t="s">
        <v>65</v>
      </c>
      <c r="E2607" s="10" t="s">
        <v>66</v>
      </c>
      <c r="F2607" s="10" t="s">
        <v>11576</v>
      </c>
      <c r="G2607" s="137">
        <v>2916504984</v>
      </c>
      <c r="H2607" s="10"/>
      <c r="I2607" s="10">
        <v>4902430693370</v>
      </c>
      <c r="J2607" s="10" t="s">
        <v>11587</v>
      </c>
      <c r="K2607" s="10" t="s">
        <v>11586</v>
      </c>
      <c r="L2607" s="98">
        <f>IFERROR(VLOOKUP($F2607&amp;$C2607,Sales!$J:$W,9,0),0)</f>
        <v>9041621.6216216218</v>
      </c>
      <c r="M2607" s="98">
        <f>IFERROR(VLOOKUP($F2607&amp;$C2607,Sales!$J:$W,10,0),0)</f>
        <v>5291801.8018018017</v>
      </c>
      <c r="N2607" s="98">
        <f>IFERROR(VLOOKUP($F2607&amp;$C2607,Sales!$J:$W,11,0),0)</f>
        <v>6448288.2882882878</v>
      </c>
      <c r="O2607" s="98">
        <f>IFERROR(VLOOKUP($F2607&amp;$C2607,Sales!$J:$W,12,0),0)</f>
        <v>197.66666666666666</v>
      </c>
      <c r="P2607" s="98">
        <f>IFERROR(VLOOKUP($F2607&amp;$C2607,Sales!$J:$W,13,0),0)</f>
        <v>6927237.2372372374</v>
      </c>
      <c r="Q2607" s="98">
        <f>IFERROR(VLOOKUP($F2607&amp;$C2607,Sales!$A:$H,7,0),0)</f>
        <v>35045.045045045044</v>
      </c>
      <c r="R2607" s="41">
        <f t="shared" si="80"/>
        <v>1</v>
      </c>
      <c r="S2607" s="15">
        <v>1</v>
      </c>
      <c r="T2607" s="15"/>
      <c r="U2607" s="15"/>
      <c r="V2607" s="15">
        <v>1</v>
      </c>
      <c r="W2607" s="15">
        <v>1</v>
      </c>
      <c r="X2607" s="15">
        <v>1</v>
      </c>
      <c r="Y2607" s="41">
        <v>1</v>
      </c>
      <c r="Z2607" s="41">
        <v>1</v>
      </c>
      <c r="AA2607" s="41"/>
      <c r="AB2607" s="15"/>
      <c r="AC2607" s="15"/>
      <c r="AD2607" s="15"/>
      <c r="AE2607" s="15"/>
      <c r="AF2607" s="15"/>
      <c r="AG2607" s="15"/>
      <c r="AH2607" s="15"/>
      <c r="AI2607" s="15"/>
      <c r="AJ2607" s="15"/>
      <c r="AK2607" s="15"/>
      <c r="AL2607" s="15"/>
      <c r="AM2607" s="15"/>
      <c r="AN2607" s="15"/>
      <c r="AO2607" s="15"/>
      <c r="AP2607" s="15"/>
      <c r="AQ2607" s="15"/>
      <c r="AR2607" s="15"/>
      <c r="AS2607" s="15"/>
      <c r="AT2607" s="15"/>
      <c r="AU2607" s="15"/>
      <c r="AV2607" s="15"/>
      <c r="AW2607" s="15"/>
      <c r="AX2607" s="82"/>
      <c r="AY2607" s="82"/>
      <c r="AZ2607" s="10">
        <v>1</v>
      </c>
      <c r="BA2607" t="s">
        <v>22</v>
      </c>
      <c r="BB2607" t="s">
        <v>23</v>
      </c>
      <c r="BD2607" s="39" t="str">
        <f t="shared" si="81"/>
        <v>01/326127308OTokopedia</v>
      </c>
    </row>
    <row r="2608" spans="2:60" ht="13.5" customHeight="1" x14ac:dyDescent="0.35">
      <c r="B2608" s="10" t="s">
        <v>17</v>
      </c>
      <c r="C2608" s="10" t="s">
        <v>2517</v>
      </c>
      <c r="D2608" s="10" t="s">
        <v>65</v>
      </c>
      <c r="E2608" s="10" t="s">
        <v>66</v>
      </c>
      <c r="F2608" s="10" t="s">
        <v>11720</v>
      </c>
      <c r="G2608" s="137">
        <v>3388060410</v>
      </c>
      <c r="H2608" s="10"/>
      <c r="I2608" s="10">
        <v>4902430340779</v>
      </c>
      <c r="J2608" s="10" t="s">
        <v>11766</v>
      </c>
      <c r="K2608" s="10" t="s">
        <v>11767</v>
      </c>
      <c r="L2608" s="98">
        <f>IFERROR(VLOOKUP($F2608&amp;$C2608,Sales!$J:$W,9,0),0)</f>
        <v>4660990.9909909898</v>
      </c>
      <c r="M2608" s="98">
        <f>IFERROR(VLOOKUP($F2608&amp;$C2608,Sales!$J:$W,10,0),0)</f>
        <v>5607207.2072072057</v>
      </c>
      <c r="N2608" s="98">
        <f>IFERROR(VLOOKUP($F2608&amp;$C2608,Sales!$J:$W,11,0),0)</f>
        <v>5887567.5675675655</v>
      </c>
      <c r="O2608" s="98">
        <f>IFERROR(VLOOKUP($F2608&amp;$C2608,Sales!$J:$W,12,0),0)</f>
        <v>153.66666666666666</v>
      </c>
      <c r="P2608" s="98">
        <f>IFERROR(VLOOKUP($F2608&amp;$C2608,Sales!$J:$W,13,0),0)</f>
        <v>5385255.2552552531</v>
      </c>
      <c r="Q2608" s="98">
        <f>IFERROR(VLOOKUP($F2608&amp;$C2608,Sales!$A:$H,7,0),0)</f>
        <v>210270.27027027024</v>
      </c>
      <c r="R2608" s="41">
        <f t="shared" si="80"/>
        <v>1</v>
      </c>
      <c r="S2608" s="15">
        <v>1</v>
      </c>
      <c r="T2608" s="15"/>
      <c r="U2608" s="15"/>
      <c r="V2608" s="15">
        <v>1</v>
      </c>
      <c r="W2608" s="15">
        <v>1</v>
      </c>
      <c r="X2608" s="15">
        <v>1</v>
      </c>
      <c r="Y2608" s="41">
        <v>1</v>
      </c>
      <c r="Z2608" s="41">
        <v>1</v>
      </c>
      <c r="AA2608" s="41"/>
      <c r="AB2608" s="15"/>
      <c r="AC2608" s="15"/>
      <c r="AD2608" s="15"/>
      <c r="AE2608" s="15"/>
      <c r="AF2608" s="15"/>
      <c r="AG2608" s="15"/>
      <c r="AH2608" s="15"/>
      <c r="AI2608" s="15"/>
      <c r="AJ2608" s="15"/>
      <c r="AK2608" s="15"/>
      <c r="AL2608" s="15"/>
      <c r="AM2608" s="15"/>
      <c r="AN2608" s="15"/>
      <c r="AO2608" s="15"/>
      <c r="AP2608" s="15"/>
      <c r="AQ2608" s="15"/>
      <c r="AR2608" s="15"/>
      <c r="AS2608" s="15"/>
      <c r="AT2608" s="15"/>
      <c r="AU2608" s="15"/>
      <c r="AV2608" s="15"/>
      <c r="AW2608" s="15"/>
      <c r="AX2608" s="82"/>
      <c r="AY2608" s="82"/>
      <c r="AZ2608" s="10">
        <v>1</v>
      </c>
      <c r="BA2608" t="s">
        <v>22</v>
      </c>
      <c r="BB2608" t="s">
        <v>23</v>
      </c>
      <c r="BD2608" s="39" t="str">
        <f t="shared" si="81"/>
        <v>01/326127308NTokopedia</v>
      </c>
    </row>
    <row r="2609" spans="2:56" ht="13.5" customHeight="1" x14ac:dyDescent="0.35">
      <c r="B2609" s="10" t="s">
        <v>17</v>
      </c>
      <c r="C2609" s="10" t="s">
        <v>2517</v>
      </c>
      <c r="D2609" s="10" t="s">
        <v>65</v>
      </c>
      <c r="E2609" s="10" t="s">
        <v>66</v>
      </c>
      <c r="F2609" s="10" t="s">
        <v>11269</v>
      </c>
      <c r="G2609" s="137">
        <v>2906255862</v>
      </c>
      <c r="H2609" s="10"/>
      <c r="I2609" s="10">
        <v>4902430807692</v>
      </c>
      <c r="J2609" s="10" t="s">
        <v>11543</v>
      </c>
      <c r="K2609" s="10" t="s">
        <v>11542</v>
      </c>
      <c r="L2609" s="98">
        <f>IFERROR(VLOOKUP($F2609&amp;$C2609,Sales!$J:$W,9,0),0)</f>
        <v>6556306.3063063016</v>
      </c>
      <c r="M2609" s="98">
        <f>IFERROR(VLOOKUP($F2609&amp;$C2609,Sales!$J:$W,10,0),0)</f>
        <v>5820720.7207207177</v>
      </c>
      <c r="N2609" s="98">
        <f>IFERROR(VLOOKUP($F2609&amp;$C2609,Sales!$J:$W,11,0),0)</f>
        <v>5372972.9729729723</v>
      </c>
      <c r="O2609" s="98">
        <f>IFERROR(VLOOKUP($F2609&amp;$C2609,Sales!$J:$W,12,0),0)</f>
        <v>185</v>
      </c>
      <c r="P2609" s="98">
        <f>IFERROR(VLOOKUP($F2609&amp;$C2609,Sales!$J:$W,13,0),0)</f>
        <v>5916666.6666666642</v>
      </c>
      <c r="Q2609" s="98">
        <f>IFERROR(VLOOKUP($F2609&amp;$C2609,Sales!$A:$H,7,0),0)</f>
        <v>191891.89189189186</v>
      </c>
      <c r="R2609" s="41">
        <f t="shared" si="80"/>
        <v>1</v>
      </c>
      <c r="S2609" s="15">
        <v>1</v>
      </c>
      <c r="T2609" s="15"/>
      <c r="U2609" s="15"/>
      <c r="V2609" s="15">
        <v>1</v>
      </c>
      <c r="W2609" s="15">
        <v>1</v>
      </c>
      <c r="X2609" s="15">
        <v>1</v>
      </c>
      <c r="Y2609" s="41">
        <v>1</v>
      </c>
      <c r="Z2609" s="41">
        <v>1</v>
      </c>
      <c r="AA2609" s="41"/>
      <c r="AB2609" s="15"/>
      <c r="AC2609" s="15"/>
      <c r="AD2609" s="15"/>
      <c r="AE2609" s="15"/>
      <c r="AF2609" s="15"/>
      <c r="AG2609" s="15"/>
      <c r="AH2609" s="15"/>
      <c r="AI2609" s="15"/>
      <c r="AJ2609" s="15"/>
      <c r="AK2609" s="15"/>
      <c r="AL2609" s="15"/>
      <c r="AM2609" s="15"/>
      <c r="AN2609" s="15"/>
      <c r="AO2609" s="15"/>
      <c r="AP2609" s="15"/>
      <c r="AQ2609" s="15"/>
      <c r="AR2609" s="15"/>
      <c r="AS2609" s="15"/>
      <c r="AT2609" s="15"/>
      <c r="AU2609" s="15"/>
      <c r="AV2609" s="15"/>
      <c r="AW2609" s="15"/>
      <c r="AX2609" s="82"/>
      <c r="AY2609" s="82"/>
      <c r="AZ2609" s="10">
        <v>1</v>
      </c>
      <c r="BA2609" t="s">
        <v>22</v>
      </c>
      <c r="BB2609" t="s">
        <v>23</v>
      </c>
      <c r="BD2609" s="39" t="str">
        <f t="shared" si="81"/>
        <v>01/326127308CTokopedia</v>
      </c>
    </row>
    <row r="2610" spans="2:56" ht="13.5" customHeight="1" x14ac:dyDescent="0.35">
      <c r="B2610" s="10" t="s">
        <v>17</v>
      </c>
      <c r="C2610" s="10" t="s">
        <v>2517</v>
      </c>
      <c r="D2610" s="10" t="s">
        <v>119</v>
      </c>
      <c r="E2610" s="10" t="s">
        <v>120</v>
      </c>
      <c r="F2610" s="10" t="s">
        <v>129</v>
      </c>
      <c r="G2610" s="137">
        <v>212433905</v>
      </c>
      <c r="H2610" s="10"/>
      <c r="I2610" s="10">
        <v>47400115507</v>
      </c>
      <c r="J2610" s="10" t="s">
        <v>7527</v>
      </c>
      <c r="K2610" s="10" t="s">
        <v>7528</v>
      </c>
      <c r="L2610" s="98">
        <f>IFERROR(VLOOKUP($F2610&amp;$C2610,Sales!$J:$W,9,0),0)</f>
        <v>3099999.9999999995</v>
      </c>
      <c r="M2610" s="98">
        <f>IFERROR(VLOOKUP($F2610&amp;$C2610,Sales!$J:$W,10,0),0)</f>
        <v>2499999.9999999995</v>
      </c>
      <c r="N2610" s="98">
        <f>IFERROR(VLOOKUP($F2610&amp;$C2610,Sales!$J:$W,11,0),0)</f>
        <v>2199999.9999999995</v>
      </c>
      <c r="O2610" s="98">
        <f>IFERROR(VLOOKUP($F2610&amp;$C2610,Sales!$J:$W,12,0),0)</f>
        <v>26</v>
      </c>
      <c r="P2610" s="98">
        <f>IFERROR(VLOOKUP($F2610&amp;$C2610,Sales!$J:$W,13,0),0)</f>
        <v>2599999.9999999995</v>
      </c>
      <c r="Q2610" s="98">
        <f>IFERROR(VLOOKUP($F2610&amp;$C2610,Sales!$A:$H,7,0),0)</f>
        <v>0</v>
      </c>
      <c r="R2610" s="41">
        <f t="shared" si="80"/>
        <v>1</v>
      </c>
      <c r="S2610" s="15">
        <v>1</v>
      </c>
      <c r="T2610" s="15"/>
      <c r="U2610" s="15"/>
      <c r="V2610" s="15">
        <v>1</v>
      </c>
      <c r="W2610" s="15">
        <v>1</v>
      </c>
      <c r="X2610" s="15">
        <v>1</v>
      </c>
      <c r="Y2610" s="41">
        <v>1</v>
      </c>
      <c r="Z2610" s="41">
        <v>1</v>
      </c>
      <c r="AA2610" s="41"/>
      <c r="AB2610" s="15"/>
      <c r="AC2610" s="15"/>
      <c r="AD2610" s="15"/>
      <c r="AE2610" s="15"/>
      <c r="AF2610" s="15"/>
      <c r="AG2610" s="15"/>
      <c r="AH2610" s="15"/>
      <c r="AI2610" s="15"/>
      <c r="AJ2610" s="15"/>
      <c r="AK2610" s="15"/>
      <c r="AL2610" s="15"/>
      <c r="AM2610" s="15"/>
      <c r="AN2610" s="15"/>
      <c r="AO2610" s="15"/>
      <c r="AP2610" s="15"/>
      <c r="AQ2610" s="15"/>
      <c r="AR2610" s="15"/>
      <c r="AS2610" s="15"/>
      <c r="AT2610" s="15"/>
      <c r="AU2610" s="15"/>
      <c r="AV2610" s="15"/>
      <c r="AW2610" s="15"/>
      <c r="AX2610" s="82"/>
      <c r="AY2610" s="82"/>
      <c r="AZ2610" s="10">
        <v>1</v>
      </c>
      <c r="BA2610" t="s">
        <v>22</v>
      </c>
      <c r="BB2610" t="s">
        <v>23</v>
      </c>
      <c r="BD2610" s="39" t="str">
        <f t="shared" si="81"/>
        <v>01/331010002ATokopedia</v>
      </c>
    </row>
    <row r="2611" spans="2:56" ht="13.5" customHeight="1" x14ac:dyDescent="0.35">
      <c r="B2611" s="10" t="s">
        <v>17</v>
      </c>
      <c r="C2611" s="10" t="s">
        <v>2517</v>
      </c>
      <c r="D2611" s="10" t="s">
        <v>119</v>
      </c>
      <c r="E2611" s="10" t="s">
        <v>120</v>
      </c>
      <c r="F2611" s="10" t="s">
        <v>155</v>
      </c>
      <c r="G2611" s="137">
        <v>176866331</v>
      </c>
      <c r="H2611" s="10"/>
      <c r="I2611" s="10">
        <v>8888826016175</v>
      </c>
      <c r="J2611" s="10" t="s">
        <v>7529</v>
      </c>
      <c r="K2611" s="10" t="s">
        <v>7530</v>
      </c>
      <c r="L2611" s="98">
        <f>IFERROR(VLOOKUP($F2611&amp;$C2611,Sales!$J:$W,9,0),0)</f>
        <v>4905405.4054054106</v>
      </c>
      <c r="M2611" s="98">
        <f>IFERROR(VLOOKUP($F2611&amp;$C2611,Sales!$J:$W,10,0),0)</f>
        <v>7885135.1351351431</v>
      </c>
      <c r="N2611" s="98">
        <f>IFERROR(VLOOKUP($F2611&amp;$C2611,Sales!$J:$W,11,0),0)</f>
        <v>8148648.6486486578</v>
      </c>
      <c r="O2611" s="98">
        <f>IFERROR(VLOOKUP($F2611&amp;$C2611,Sales!$J:$W,12,0),0)</f>
        <v>344.33333333333331</v>
      </c>
      <c r="P2611" s="98">
        <f>IFERROR(VLOOKUP($F2611&amp;$C2611,Sales!$J:$W,13,0),0)</f>
        <v>6979729.7297297372</v>
      </c>
      <c r="Q2611" s="98">
        <f>IFERROR(VLOOKUP($F2611&amp;$C2611,Sales!$A:$H,7,0),0)</f>
        <v>222972.97297297296</v>
      </c>
      <c r="R2611" s="41">
        <f t="shared" si="80"/>
        <v>1</v>
      </c>
      <c r="S2611" s="15">
        <v>1</v>
      </c>
      <c r="T2611" s="15"/>
      <c r="U2611" s="15"/>
      <c r="V2611" s="15">
        <v>1</v>
      </c>
      <c r="W2611" s="15">
        <v>1</v>
      </c>
      <c r="X2611" s="15">
        <v>1</v>
      </c>
      <c r="Y2611" s="41">
        <v>1</v>
      </c>
      <c r="Z2611" s="41">
        <v>1</v>
      </c>
      <c r="AA2611" s="41"/>
      <c r="AB2611" s="15"/>
      <c r="AC2611" s="15"/>
      <c r="AD2611" s="15"/>
      <c r="AE2611" s="15"/>
      <c r="AF2611" s="15"/>
      <c r="AG2611" s="15"/>
      <c r="AH2611" s="15"/>
      <c r="AI2611" s="15"/>
      <c r="AJ2611" s="15"/>
      <c r="AK2611" s="15"/>
      <c r="AL2611" s="15"/>
      <c r="AM2611" s="15"/>
      <c r="AN2611" s="15"/>
      <c r="AO2611" s="15"/>
      <c r="AP2611" s="15"/>
      <c r="AQ2611" s="15"/>
      <c r="AR2611" s="15"/>
      <c r="AS2611" s="15"/>
      <c r="AT2611" s="15"/>
      <c r="AU2611" s="15"/>
      <c r="AV2611" s="15"/>
      <c r="AW2611" s="15"/>
      <c r="AX2611" s="82"/>
      <c r="AY2611" s="82"/>
      <c r="AZ2611" s="10">
        <v>1</v>
      </c>
      <c r="BA2611" t="s">
        <v>22</v>
      </c>
      <c r="BB2611" t="s">
        <v>23</v>
      </c>
      <c r="BD2611" s="39" t="str">
        <f t="shared" si="81"/>
        <v>01/331010801ATokopedia</v>
      </c>
    </row>
    <row r="2612" spans="2:56" ht="13.5" customHeight="1" x14ac:dyDescent="0.35">
      <c r="B2612" s="10" t="s">
        <v>17</v>
      </c>
      <c r="C2612" s="10" t="s">
        <v>2517</v>
      </c>
      <c r="D2612" s="10" t="s">
        <v>119</v>
      </c>
      <c r="E2612" s="10" t="s">
        <v>120</v>
      </c>
      <c r="F2612" s="10" t="s">
        <v>943</v>
      </c>
      <c r="G2612" s="137">
        <v>176866347</v>
      </c>
      <c r="H2612" s="10"/>
      <c r="I2612" s="10">
        <v>8888826016182</v>
      </c>
      <c r="J2612" s="10" t="s">
        <v>7531</v>
      </c>
      <c r="K2612" s="10" t="s">
        <v>7532</v>
      </c>
      <c r="L2612" s="98">
        <f>IFERROR(VLOOKUP($F2612&amp;$C2612,Sales!$J:$W,9,0),0)</f>
        <v>3380450.4504504451</v>
      </c>
      <c r="M2612" s="98">
        <f>IFERROR(VLOOKUP($F2612&amp;$C2612,Sales!$J:$W,10,0),0)</f>
        <v>2906756.7567567527</v>
      </c>
      <c r="N2612" s="98">
        <f>IFERROR(VLOOKUP($F2612&amp;$C2612,Sales!$J:$W,11,0),0)</f>
        <v>3466576.5765765696</v>
      </c>
      <c r="O2612" s="98">
        <f>IFERROR(VLOOKUP($F2612&amp;$C2612,Sales!$J:$W,12,0),0)</f>
        <v>151</v>
      </c>
      <c r="P2612" s="98">
        <f>IFERROR(VLOOKUP($F2612&amp;$C2612,Sales!$J:$W,13,0),0)</f>
        <v>3251261.2612612559</v>
      </c>
      <c r="Q2612" s="98">
        <f>IFERROR(VLOOKUP($F2612&amp;$C2612,Sales!$A:$H,7,0),0)</f>
        <v>86126.126126126124</v>
      </c>
      <c r="R2612" s="41">
        <f t="shared" si="80"/>
        <v>1</v>
      </c>
      <c r="S2612" s="15">
        <v>1</v>
      </c>
      <c r="T2612" s="15"/>
      <c r="U2612" s="15"/>
      <c r="V2612" s="15">
        <v>1</v>
      </c>
      <c r="W2612" s="15">
        <v>1</v>
      </c>
      <c r="X2612" s="15">
        <v>1</v>
      </c>
      <c r="Y2612" s="41">
        <v>1</v>
      </c>
      <c r="Z2612" s="41">
        <v>1</v>
      </c>
      <c r="AA2612" s="41"/>
      <c r="AB2612" s="15"/>
      <c r="AC2612" s="15"/>
      <c r="AD2612" s="15"/>
      <c r="AE2612" s="15"/>
      <c r="AF2612" s="15"/>
      <c r="AG2612" s="15"/>
      <c r="AH2612" s="15"/>
      <c r="AI2612" s="15"/>
      <c r="AJ2612" s="15"/>
      <c r="AK2612" s="15"/>
      <c r="AL2612" s="15"/>
      <c r="AM2612" s="15"/>
      <c r="AN2612" s="15"/>
      <c r="AO2612" s="15"/>
      <c r="AP2612" s="15"/>
      <c r="AQ2612" s="15"/>
      <c r="AR2612" s="15"/>
      <c r="AS2612" s="15"/>
      <c r="AT2612" s="15"/>
      <c r="AU2612" s="15"/>
      <c r="AV2612" s="15"/>
      <c r="AW2612" s="15"/>
      <c r="AX2612" s="82"/>
      <c r="AY2612" s="82"/>
      <c r="AZ2612" s="10">
        <v>1</v>
      </c>
      <c r="BA2612" t="s">
        <v>22</v>
      </c>
      <c r="BB2612" t="s">
        <v>23</v>
      </c>
      <c r="BD2612" s="39" t="str">
        <f t="shared" si="81"/>
        <v>01/331010901ATokopedia</v>
      </c>
    </row>
    <row r="2613" spans="2:56" ht="13.5" customHeight="1" x14ac:dyDescent="0.35">
      <c r="B2613" s="10" t="s">
        <v>17</v>
      </c>
      <c r="C2613" s="10" t="s">
        <v>2517</v>
      </c>
      <c r="D2613" s="10" t="s">
        <v>119</v>
      </c>
      <c r="E2613" s="10" t="s">
        <v>120</v>
      </c>
      <c r="F2613" s="10" t="s">
        <v>170</v>
      </c>
      <c r="G2613" s="137">
        <v>176866370</v>
      </c>
      <c r="H2613" s="10"/>
      <c r="I2613" s="10">
        <v>3014260301705</v>
      </c>
      <c r="J2613" s="10" t="s">
        <v>5020</v>
      </c>
      <c r="K2613" s="10" t="s">
        <v>4356</v>
      </c>
      <c r="L2613" s="98">
        <f>IFERROR(VLOOKUP($F2613&amp;$C2613,Sales!$J:$W,9,0),0)</f>
        <v>14879729.711711742</v>
      </c>
      <c r="M2613" s="98">
        <f>IFERROR(VLOOKUP($F2613&amp;$C2613,Sales!$J:$W,10,0),0)</f>
        <v>10937567.567567574</v>
      </c>
      <c r="N2613" s="98">
        <f>IFERROR(VLOOKUP($F2613&amp;$C2613,Sales!$J:$W,11,0),0)</f>
        <v>14145405.396396421</v>
      </c>
      <c r="O2613" s="98">
        <f>IFERROR(VLOOKUP($F2613&amp;$C2613,Sales!$J:$W,12,0),0)</f>
        <v>344.66666666666669</v>
      </c>
      <c r="P2613" s="98">
        <f>IFERROR(VLOOKUP($F2613&amp;$C2613,Sales!$J:$W,13,0),0)</f>
        <v>13320900.891891912</v>
      </c>
      <c r="Q2613" s="98">
        <f>IFERROR(VLOOKUP($F2613&amp;$C2613,Sales!$A:$H,7,0),0)</f>
        <v>309189.18918918917</v>
      </c>
      <c r="R2613" s="41">
        <f t="shared" si="80"/>
        <v>1</v>
      </c>
      <c r="S2613" s="15">
        <v>1</v>
      </c>
      <c r="T2613" s="15"/>
      <c r="U2613" s="15"/>
      <c r="V2613" s="15">
        <v>1</v>
      </c>
      <c r="W2613" s="15">
        <v>1</v>
      </c>
      <c r="X2613" s="15">
        <v>1</v>
      </c>
      <c r="Y2613" s="41">
        <v>1</v>
      </c>
      <c r="Z2613" s="41">
        <v>1</v>
      </c>
      <c r="AA2613" s="41"/>
      <c r="AB2613" s="15"/>
      <c r="AC2613" s="15"/>
      <c r="AD2613" s="15"/>
      <c r="AE2613" s="15"/>
      <c r="AF2613" s="15"/>
      <c r="AG2613" s="15"/>
      <c r="AH2613" s="15"/>
      <c r="AI2613" s="15"/>
      <c r="AJ2613" s="15"/>
      <c r="AK2613" s="15"/>
      <c r="AL2613" s="15"/>
      <c r="AM2613" s="15"/>
      <c r="AN2613" s="15"/>
      <c r="AO2613" s="15"/>
      <c r="AP2613" s="15"/>
      <c r="AQ2613" s="15"/>
      <c r="AR2613" s="15"/>
      <c r="AS2613" s="15"/>
      <c r="AT2613" s="15"/>
      <c r="AU2613" s="15"/>
      <c r="AV2613" s="15"/>
      <c r="AW2613" s="15"/>
      <c r="AX2613" s="82"/>
      <c r="AY2613" s="82"/>
      <c r="AZ2613" s="10">
        <v>1</v>
      </c>
      <c r="BA2613" t="s">
        <v>22</v>
      </c>
      <c r="BB2613" t="s">
        <v>23</v>
      </c>
      <c r="BD2613" s="39" t="str">
        <f t="shared" si="81"/>
        <v>01/331010902ATokopedia</v>
      </c>
    </row>
    <row r="2614" spans="2:56" ht="13.5" customHeight="1" x14ac:dyDescent="0.35">
      <c r="B2614" s="10" t="s">
        <v>17</v>
      </c>
      <c r="C2614" s="10" t="s">
        <v>2517</v>
      </c>
      <c r="D2614" s="10" t="s">
        <v>3622</v>
      </c>
      <c r="E2614" s="10" t="s">
        <v>120</v>
      </c>
      <c r="F2614" s="10" t="s">
        <v>940</v>
      </c>
      <c r="G2614" s="137">
        <v>176877404</v>
      </c>
      <c r="H2614" s="10"/>
      <c r="I2614" s="10">
        <v>8888826016243</v>
      </c>
      <c r="J2614" s="10" t="s">
        <v>7533</v>
      </c>
      <c r="K2614" s="10" t="s">
        <v>4353</v>
      </c>
      <c r="L2614" s="98">
        <f>IFERROR(VLOOKUP($F2614&amp;$C2614,Sales!$J:$W,9,0),0)</f>
        <v>389549.5675675674</v>
      </c>
      <c r="M2614" s="98">
        <f>IFERROR(VLOOKUP($F2614&amp;$C2614,Sales!$J:$W,10,0),0)</f>
        <v>1083964.0990990987</v>
      </c>
      <c r="N2614" s="98">
        <f>IFERROR(VLOOKUP($F2614&amp;$C2614,Sales!$J:$W,11,0),0)</f>
        <v>812973.10810810782</v>
      </c>
      <c r="O2614" s="98">
        <f>IFERROR(VLOOKUP($F2614&amp;$C2614,Sales!$J:$W,12,0),0)</f>
        <v>45</v>
      </c>
      <c r="P2614" s="98">
        <f>IFERROR(VLOOKUP($F2614&amp;$C2614,Sales!$J:$W,13,0),0)</f>
        <v>762162.25825825799</v>
      </c>
      <c r="Q2614" s="98">
        <f>IFERROR(VLOOKUP($F2614&amp;$C2614,Sales!$A:$H,7,0),0)</f>
        <v>135495.52252252251</v>
      </c>
      <c r="R2614" s="41">
        <f t="shared" si="80"/>
        <v>1</v>
      </c>
      <c r="S2614" s="15">
        <v>1</v>
      </c>
      <c r="T2614" s="15"/>
      <c r="U2614" s="15"/>
      <c r="V2614" s="15">
        <v>1</v>
      </c>
      <c r="W2614" s="15">
        <v>1</v>
      </c>
      <c r="X2614" s="15">
        <v>1</v>
      </c>
      <c r="Y2614" s="41">
        <v>1</v>
      </c>
      <c r="Z2614" s="41">
        <v>1</v>
      </c>
      <c r="AA2614" s="41"/>
      <c r="AB2614" s="15"/>
      <c r="AC2614" s="15"/>
      <c r="AD2614" s="15"/>
      <c r="AE2614" s="15"/>
      <c r="AF2614" s="15"/>
      <c r="AG2614" s="15"/>
      <c r="AH2614" s="15"/>
      <c r="AI2614" s="15"/>
      <c r="AJ2614" s="15"/>
      <c r="AK2614" s="15"/>
      <c r="AL2614" s="15"/>
      <c r="AM2614" s="15"/>
      <c r="AN2614" s="15"/>
      <c r="AO2614" s="15"/>
      <c r="AP2614" s="15"/>
      <c r="AQ2614" s="15"/>
      <c r="AR2614" s="15"/>
      <c r="AS2614" s="15"/>
      <c r="AT2614" s="15"/>
      <c r="AU2614" s="15"/>
      <c r="AV2614" s="15"/>
      <c r="AW2614" s="15"/>
      <c r="AX2614" s="82"/>
      <c r="AY2614" s="82"/>
      <c r="AZ2614" s="10">
        <v>1</v>
      </c>
      <c r="BA2614" t="s">
        <v>22</v>
      </c>
      <c r="BB2614" t="s">
        <v>23</v>
      </c>
      <c r="BD2614" s="39" t="str">
        <f t="shared" si="81"/>
        <v>01/33109101ATokopedia</v>
      </c>
    </row>
    <row r="2615" spans="2:56" ht="13.5" customHeight="1" x14ac:dyDescent="0.35">
      <c r="B2615" s="10" t="s">
        <v>17</v>
      </c>
      <c r="C2615" s="10" t="s">
        <v>2517</v>
      </c>
      <c r="D2615" s="10" t="s">
        <v>119</v>
      </c>
      <c r="E2615" s="10" t="s">
        <v>120</v>
      </c>
      <c r="F2615" s="10" t="s">
        <v>6067</v>
      </c>
      <c r="G2615" s="137">
        <v>471639361</v>
      </c>
      <c r="H2615" s="10"/>
      <c r="I2615" s="10">
        <v>8992765301008</v>
      </c>
      <c r="J2615" s="10" t="s">
        <v>7534</v>
      </c>
      <c r="K2615" s="10" t="s">
        <v>7535</v>
      </c>
      <c r="L2615" s="98">
        <f>IFERROR(VLOOKUP($F2615&amp;$C2615,Sales!$J:$W,9,0),0)</f>
        <v>1090090.0900900897</v>
      </c>
      <c r="M2615" s="98">
        <f>IFERROR(VLOOKUP($F2615&amp;$C2615,Sales!$J:$W,10,0),0)</f>
        <v>459459.45945945941</v>
      </c>
      <c r="N2615" s="98">
        <f>IFERROR(VLOOKUP($F2615&amp;$C2615,Sales!$J:$W,11,0),0)</f>
        <v>549549.54954954935</v>
      </c>
      <c r="O2615" s="98">
        <f>IFERROR(VLOOKUP($F2615&amp;$C2615,Sales!$J:$W,12,0),0)</f>
        <v>77.666666666666671</v>
      </c>
      <c r="P2615" s="98">
        <f>IFERROR(VLOOKUP($F2615&amp;$C2615,Sales!$J:$W,13,0),0)</f>
        <v>699699.69969969953</v>
      </c>
      <c r="Q2615" s="98">
        <f>IFERROR(VLOOKUP($F2615&amp;$C2615,Sales!$A:$H,7,0),0)</f>
        <v>9009.0090090090089</v>
      </c>
      <c r="R2615" s="41">
        <f t="shared" si="80"/>
        <v>1</v>
      </c>
      <c r="S2615" s="15">
        <v>1</v>
      </c>
      <c r="T2615" s="15"/>
      <c r="U2615" s="15"/>
      <c r="V2615" s="15">
        <v>1</v>
      </c>
      <c r="W2615" s="15">
        <v>1</v>
      </c>
      <c r="X2615" s="15">
        <v>1</v>
      </c>
      <c r="Y2615" s="41">
        <v>1</v>
      </c>
      <c r="Z2615" s="41">
        <v>1</v>
      </c>
      <c r="AA2615" s="41"/>
      <c r="AB2615" s="15"/>
      <c r="AC2615" s="15"/>
      <c r="AD2615" s="15"/>
      <c r="AE2615" s="15"/>
      <c r="AF2615" s="15"/>
      <c r="AG2615" s="15"/>
      <c r="AH2615" s="15"/>
      <c r="AI2615" s="15"/>
      <c r="AJ2615" s="15"/>
      <c r="AK2615" s="15"/>
      <c r="AL2615" s="15"/>
      <c r="AM2615" s="15"/>
      <c r="AN2615" s="15"/>
      <c r="AO2615" s="15"/>
      <c r="AP2615" s="15"/>
      <c r="AQ2615" s="15"/>
      <c r="AR2615" s="15"/>
      <c r="AS2615" s="15"/>
      <c r="AT2615" s="15"/>
      <c r="AU2615" s="15"/>
      <c r="AV2615" s="15"/>
      <c r="AW2615" s="15"/>
      <c r="AX2615" s="82"/>
      <c r="AY2615" s="82"/>
      <c r="AZ2615" s="10">
        <v>1</v>
      </c>
      <c r="BA2615" t="s">
        <v>13952</v>
      </c>
      <c r="BB2615" t="s">
        <v>23</v>
      </c>
      <c r="BD2615" s="39" t="str">
        <f t="shared" si="81"/>
        <v>01/33109501ATokopedia</v>
      </c>
    </row>
    <row r="2616" spans="2:56" ht="13.5" customHeight="1" x14ac:dyDescent="0.35">
      <c r="B2616" s="10" t="s">
        <v>17</v>
      </c>
      <c r="C2616" s="10" t="s">
        <v>2517</v>
      </c>
      <c r="D2616" s="10" t="s">
        <v>119</v>
      </c>
      <c r="E2616" s="10" t="s">
        <v>120</v>
      </c>
      <c r="F2616" s="10" t="s">
        <v>133</v>
      </c>
      <c r="G2616" s="137">
        <v>291894633</v>
      </c>
      <c r="H2616" s="10"/>
      <c r="I2616" s="10">
        <v>3014260274917</v>
      </c>
      <c r="J2616" s="10" t="s">
        <v>5022</v>
      </c>
      <c r="K2616" s="10" t="s">
        <v>5023</v>
      </c>
      <c r="L2616" s="98">
        <f>IFERROR(VLOOKUP($F2616&amp;$C2616,Sales!$J:$W,9,0),0)</f>
        <v>17110000.234234236</v>
      </c>
      <c r="M2616" s="98">
        <f>IFERROR(VLOOKUP($F2616&amp;$C2616,Sales!$J:$W,10,0),0)</f>
        <v>20060000.279279295</v>
      </c>
      <c r="N2616" s="98">
        <f>IFERROR(VLOOKUP($F2616&amp;$C2616,Sales!$J:$W,11,0),0)</f>
        <v>13176666.864864869</v>
      </c>
      <c r="O2616" s="98">
        <f>IFERROR(VLOOKUP($F2616&amp;$C2616,Sales!$J:$W,12,0),0)</f>
        <v>85.333333333333329</v>
      </c>
      <c r="P2616" s="98">
        <f>IFERROR(VLOOKUP($F2616&amp;$C2616,Sales!$J:$W,13,0),0)</f>
        <v>16782222.459459469</v>
      </c>
      <c r="Q2616" s="98">
        <f>IFERROR(VLOOKUP($F2616&amp;$C2616,Sales!$A:$H,7,0),0)</f>
        <v>1180000.018018018</v>
      </c>
      <c r="R2616" s="41">
        <f t="shared" si="80"/>
        <v>1</v>
      </c>
      <c r="S2616" s="15">
        <v>1</v>
      </c>
      <c r="T2616" s="15"/>
      <c r="U2616" s="15"/>
      <c r="V2616" s="15">
        <v>1</v>
      </c>
      <c r="W2616" s="15">
        <v>1</v>
      </c>
      <c r="X2616" s="15">
        <v>1</v>
      </c>
      <c r="Y2616" s="41">
        <v>1</v>
      </c>
      <c r="Z2616" s="41">
        <v>1</v>
      </c>
      <c r="AA2616" s="41"/>
      <c r="AB2616" s="15"/>
      <c r="AC2616" s="15"/>
      <c r="AD2616" s="15"/>
      <c r="AE2616" s="15"/>
      <c r="AF2616" s="15"/>
      <c r="AG2616" s="15"/>
      <c r="AH2616" s="15"/>
      <c r="AI2616" s="15"/>
      <c r="AJ2616" s="15"/>
      <c r="AK2616" s="15"/>
      <c r="AL2616" s="15"/>
      <c r="AM2616" s="15"/>
      <c r="AN2616" s="15"/>
      <c r="AO2616" s="15"/>
      <c r="AP2616" s="15"/>
      <c r="AQ2616" s="15"/>
      <c r="AR2616" s="15"/>
      <c r="AS2616" s="15"/>
      <c r="AT2616" s="15"/>
      <c r="AU2616" s="15"/>
      <c r="AV2616" s="15"/>
      <c r="AW2616" s="15"/>
      <c r="AX2616" s="82"/>
      <c r="AY2616" s="82"/>
      <c r="AZ2616" s="10">
        <v>1</v>
      </c>
      <c r="BA2616" t="s">
        <v>22</v>
      </c>
      <c r="BB2616" t="s">
        <v>23</v>
      </c>
      <c r="BD2616" s="39" t="str">
        <f t="shared" si="81"/>
        <v>01/33109701ATokopedia</v>
      </c>
    </row>
    <row r="2617" spans="2:56" ht="13.5" customHeight="1" x14ac:dyDescent="0.35">
      <c r="B2617" s="10" t="s">
        <v>17</v>
      </c>
      <c r="C2617" s="10" t="s">
        <v>2517</v>
      </c>
      <c r="D2617" s="10" t="s">
        <v>119</v>
      </c>
      <c r="E2617" s="10" t="s">
        <v>120</v>
      </c>
      <c r="F2617" s="10" t="s">
        <v>949</v>
      </c>
      <c r="G2617" s="137">
        <v>860359608</v>
      </c>
      <c r="H2617" s="10"/>
      <c r="I2617" s="10">
        <v>47400179240</v>
      </c>
      <c r="J2617" s="10" t="s">
        <v>7536</v>
      </c>
      <c r="K2617" s="10" t="s">
        <v>7537</v>
      </c>
      <c r="L2617" s="98">
        <f>IFERROR(VLOOKUP($F2617&amp;$C2617,Sales!$J:$W,9,0),0)</f>
        <v>6416666.6036035987</v>
      </c>
      <c r="M2617" s="98">
        <f>IFERROR(VLOOKUP($F2617&amp;$C2617,Sales!$J:$W,10,0),0)</f>
        <v>5916666.6486486457</v>
      </c>
      <c r="N2617" s="98">
        <f>IFERROR(VLOOKUP($F2617&amp;$C2617,Sales!$J:$W,11,0),0)</f>
        <v>4749999.9729729742</v>
      </c>
      <c r="O2617" s="98">
        <f>IFERROR(VLOOKUP($F2617&amp;$C2617,Sales!$J:$W,12,0),0)</f>
        <v>68.333333333333329</v>
      </c>
      <c r="P2617" s="98">
        <f>IFERROR(VLOOKUP($F2617&amp;$C2617,Sales!$J:$W,13,0),0)</f>
        <v>5694444.4084084062</v>
      </c>
      <c r="Q2617" s="98">
        <f>IFERROR(VLOOKUP($F2617&amp;$C2617,Sales!$A:$H,7,0),0)</f>
        <v>1083333.2972972973</v>
      </c>
      <c r="R2617" s="41">
        <f t="shared" si="80"/>
        <v>1</v>
      </c>
      <c r="S2617" s="15">
        <v>1</v>
      </c>
      <c r="T2617" s="15"/>
      <c r="U2617" s="15"/>
      <c r="V2617" s="15">
        <v>1</v>
      </c>
      <c r="W2617" s="15">
        <v>1</v>
      </c>
      <c r="X2617" s="15">
        <v>1</v>
      </c>
      <c r="Y2617" s="41">
        <v>1</v>
      </c>
      <c r="Z2617" s="41">
        <v>1</v>
      </c>
      <c r="AA2617" s="41"/>
      <c r="AB2617" s="15"/>
      <c r="AC2617" s="15"/>
      <c r="AD2617" s="15"/>
      <c r="AE2617" s="15"/>
      <c r="AF2617" s="15"/>
      <c r="AG2617" s="15"/>
      <c r="AH2617" s="15"/>
      <c r="AI2617" s="15"/>
      <c r="AJ2617" s="15"/>
      <c r="AK2617" s="15"/>
      <c r="AL2617" s="15"/>
      <c r="AM2617" s="15"/>
      <c r="AN2617" s="15"/>
      <c r="AO2617" s="15"/>
      <c r="AP2617" s="15"/>
      <c r="AQ2617" s="15"/>
      <c r="AR2617" s="15"/>
      <c r="AS2617" s="15"/>
      <c r="AT2617" s="15"/>
      <c r="AU2617" s="15"/>
      <c r="AV2617" s="15"/>
      <c r="AW2617" s="15"/>
      <c r="AX2617" s="82"/>
      <c r="AY2617" s="82"/>
      <c r="AZ2617" s="10">
        <v>1</v>
      </c>
      <c r="BA2617" t="s">
        <v>22</v>
      </c>
      <c r="BB2617" t="s">
        <v>23</v>
      </c>
      <c r="BD2617" s="39" t="str">
        <f t="shared" si="81"/>
        <v>01/33109901ATokopedia</v>
      </c>
    </row>
    <row r="2618" spans="2:56" ht="13.5" customHeight="1" x14ac:dyDescent="0.35">
      <c r="B2618" s="10" t="s">
        <v>17</v>
      </c>
      <c r="C2618" s="10" t="s">
        <v>2517</v>
      </c>
      <c r="D2618" s="10" t="s">
        <v>119</v>
      </c>
      <c r="E2618" s="10" t="s">
        <v>120</v>
      </c>
      <c r="F2618" s="10" t="s">
        <v>2566</v>
      </c>
      <c r="G2618" s="137">
        <v>1340546814</v>
      </c>
      <c r="H2618" s="10"/>
      <c r="I2618" s="10">
        <v>8992765101004</v>
      </c>
      <c r="J2618" s="10" t="s">
        <v>7538</v>
      </c>
      <c r="K2618" s="10" t="s">
        <v>6511</v>
      </c>
      <c r="L2618" s="98">
        <f>IFERROR(VLOOKUP($F2618&amp;$C2618,Sales!$J:$W,9,0),0)</f>
        <v>2289909.909909911</v>
      </c>
      <c r="M2618" s="98">
        <f>IFERROR(VLOOKUP($F2618&amp;$C2618,Sales!$J:$W,10,0),0)</f>
        <v>2193153.1531531545</v>
      </c>
      <c r="N2618" s="98">
        <f>IFERROR(VLOOKUP($F2618&amp;$C2618,Sales!$J:$W,11,0),0)</f>
        <v>3563873.873873869</v>
      </c>
      <c r="O2618" s="98">
        <f>IFERROR(VLOOKUP($F2618&amp;$C2618,Sales!$J:$W,12,0),0)</f>
        <v>166.33333333333334</v>
      </c>
      <c r="P2618" s="98">
        <f>IFERROR(VLOOKUP($F2618&amp;$C2618,Sales!$J:$W,13,0),0)</f>
        <v>2682312.3123123115</v>
      </c>
      <c r="Q2618" s="98">
        <f>IFERROR(VLOOKUP($F2618&amp;$C2618,Sales!$A:$H,7,0),0)</f>
        <v>354774.77477477473</v>
      </c>
      <c r="R2618" s="41">
        <f t="shared" si="80"/>
        <v>1</v>
      </c>
      <c r="S2618" s="15">
        <v>1</v>
      </c>
      <c r="T2618" s="15"/>
      <c r="U2618" s="15"/>
      <c r="V2618" s="15">
        <v>1</v>
      </c>
      <c r="W2618" s="15">
        <v>1</v>
      </c>
      <c r="X2618" s="15">
        <v>1</v>
      </c>
      <c r="Y2618" s="41">
        <v>1</v>
      </c>
      <c r="Z2618" s="41">
        <v>1</v>
      </c>
      <c r="AA2618" s="41"/>
      <c r="AB2618" s="15"/>
      <c r="AC2618" s="15"/>
      <c r="AD2618" s="15"/>
      <c r="AE2618" s="15"/>
      <c r="AF2618" s="15"/>
      <c r="AG2618" s="15"/>
      <c r="AH2618" s="15"/>
      <c r="AI2618" s="15"/>
      <c r="AJ2618" s="15"/>
      <c r="AK2618" s="15"/>
      <c r="AL2618" s="15"/>
      <c r="AM2618" s="15"/>
      <c r="AN2618" s="15"/>
      <c r="AO2618" s="15"/>
      <c r="AP2618" s="15"/>
      <c r="AQ2618" s="15"/>
      <c r="AR2618" s="15"/>
      <c r="AS2618" s="15"/>
      <c r="AT2618" s="15"/>
      <c r="AU2618" s="15"/>
      <c r="AV2618" s="15"/>
      <c r="AW2618" s="15"/>
      <c r="AX2618" s="82"/>
      <c r="AY2618" s="82"/>
      <c r="AZ2618" s="10">
        <v>1</v>
      </c>
      <c r="BA2618" t="s">
        <v>22</v>
      </c>
      <c r="BB2618" t="s">
        <v>23</v>
      </c>
      <c r="BD2618" s="39" t="str">
        <f t="shared" si="81"/>
        <v>01/331111101BTokopedia</v>
      </c>
    </row>
    <row r="2619" spans="2:56" ht="13.5" customHeight="1" x14ac:dyDescent="0.35">
      <c r="B2619" s="10" t="s">
        <v>17</v>
      </c>
      <c r="C2619" s="10" t="s">
        <v>2517</v>
      </c>
      <c r="D2619" s="10" t="s">
        <v>405</v>
      </c>
      <c r="E2619" s="10" t="s">
        <v>406</v>
      </c>
      <c r="F2619" s="10" t="s">
        <v>424</v>
      </c>
      <c r="G2619" s="137">
        <v>408486452</v>
      </c>
      <c r="H2619" s="10"/>
      <c r="I2619" s="10">
        <v>3014260279462</v>
      </c>
      <c r="J2619" s="10" t="s">
        <v>10055</v>
      </c>
      <c r="K2619" s="10" t="s">
        <v>10054</v>
      </c>
      <c r="L2619" s="98">
        <f>IFERROR(VLOOKUP($F2619&amp;$C2619,Sales!$J:$W,9,0),0)</f>
        <v>12618018.018018028</v>
      </c>
      <c r="M2619" s="98">
        <f>IFERROR(VLOOKUP($F2619&amp;$C2619,Sales!$J:$W,10,0),0)</f>
        <v>5885585.5855855839</v>
      </c>
      <c r="N2619" s="98">
        <f>IFERROR(VLOOKUP($F2619&amp;$C2619,Sales!$J:$W,11,0),0)</f>
        <v>7177027.0270270221</v>
      </c>
      <c r="O2619" s="98">
        <f>IFERROR(VLOOKUP($F2619&amp;$C2619,Sales!$J:$W,12,0),0)</f>
        <v>404.33333333333331</v>
      </c>
      <c r="P2619" s="98">
        <f>IFERROR(VLOOKUP($F2619&amp;$C2619,Sales!$J:$W,13,0),0)</f>
        <v>8560210.2102102116</v>
      </c>
      <c r="Q2619" s="98">
        <f>IFERROR(VLOOKUP($F2619&amp;$C2619,Sales!$A:$H,7,0),0)</f>
        <v>254054.05405405402</v>
      </c>
      <c r="R2619" s="41">
        <f t="shared" si="80"/>
        <v>1</v>
      </c>
      <c r="S2619" s="15">
        <v>1</v>
      </c>
      <c r="T2619" s="15"/>
      <c r="U2619" s="15"/>
      <c r="V2619" s="15">
        <v>1</v>
      </c>
      <c r="W2619" s="15">
        <v>1</v>
      </c>
      <c r="X2619" s="15">
        <v>1</v>
      </c>
      <c r="Y2619" s="41">
        <v>1</v>
      </c>
      <c r="Z2619" s="41">
        <v>1</v>
      </c>
      <c r="AA2619" s="41"/>
      <c r="AB2619" s="15"/>
      <c r="AC2619" s="15"/>
      <c r="AD2619" s="15"/>
      <c r="AE2619" s="15"/>
      <c r="AF2619" s="15"/>
      <c r="AG2619" s="15"/>
      <c r="AH2619" s="15"/>
      <c r="AI2619" s="15"/>
      <c r="AJ2619" s="15"/>
      <c r="AK2619" s="15"/>
      <c r="AL2619" s="15"/>
      <c r="AM2619" s="15"/>
      <c r="AN2619" s="15"/>
      <c r="AO2619" s="15"/>
      <c r="AP2619" s="15"/>
      <c r="AQ2619" s="15"/>
      <c r="AR2619" s="15"/>
      <c r="AS2619" s="15"/>
      <c r="AT2619" s="15"/>
      <c r="AU2619" s="15"/>
      <c r="AV2619" s="15"/>
      <c r="AW2619" s="15"/>
      <c r="AX2619" s="82"/>
      <c r="AY2619" s="82"/>
      <c r="AZ2619" s="10">
        <v>1</v>
      </c>
      <c r="BA2619" t="s">
        <v>13952</v>
      </c>
      <c r="BB2619" t="s">
        <v>23</v>
      </c>
      <c r="BD2619" s="39" t="str">
        <f t="shared" si="81"/>
        <v>01/341313501ATokopedia</v>
      </c>
    </row>
    <row r="2620" spans="2:56" ht="13.5" customHeight="1" x14ac:dyDescent="0.35">
      <c r="B2620" s="10" t="s">
        <v>17</v>
      </c>
      <c r="C2620" s="10" t="s">
        <v>2517</v>
      </c>
      <c r="D2620" s="10" t="s">
        <v>405</v>
      </c>
      <c r="E2620" s="10" t="s">
        <v>406</v>
      </c>
      <c r="F2620" s="10" t="s">
        <v>414</v>
      </c>
      <c r="G2620" s="137">
        <v>408486457</v>
      </c>
      <c r="H2620" s="10"/>
      <c r="I2620" s="10">
        <v>3014260279400</v>
      </c>
      <c r="J2620" s="10" t="s">
        <v>10059</v>
      </c>
      <c r="K2620" s="10" t="s">
        <v>10058</v>
      </c>
      <c r="L2620" s="98">
        <f>IFERROR(VLOOKUP($F2620&amp;$C2620,Sales!$J:$W,9,0),0)</f>
        <v>14015315.315315319</v>
      </c>
      <c r="M2620" s="98">
        <f>IFERROR(VLOOKUP($F2620&amp;$C2620,Sales!$J:$W,10,0),0)</f>
        <v>7558108.1081081042</v>
      </c>
      <c r="N2620" s="98">
        <f>IFERROR(VLOOKUP($F2620&amp;$C2620,Sales!$J:$W,11,0),0)</f>
        <v>9378828.8288288321</v>
      </c>
      <c r="O2620" s="98">
        <f>IFERROR(VLOOKUP($F2620&amp;$C2620,Sales!$J:$W,12,0),0)</f>
        <v>487.33333333333331</v>
      </c>
      <c r="P2620" s="98">
        <f>IFERROR(VLOOKUP($F2620&amp;$C2620,Sales!$J:$W,13,0),0)</f>
        <v>10317417.41741742</v>
      </c>
      <c r="Q2620" s="98">
        <f>IFERROR(VLOOKUP($F2620&amp;$C2620,Sales!$A:$H,7,0),0)</f>
        <v>296396.39639639633</v>
      </c>
      <c r="R2620" s="41">
        <f t="shared" si="80"/>
        <v>1</v>
      </c>
      <c r="S2620" s="15">
        <v>1</v>
      </c>
      <c r="T2620" s="15"/>
      <c r="U2620" s="15"/>
      <c r="V2620" s="15">
        <v>1</v>
      </c>
      <c r="W2620" s="15">
        <v>1</v>
      </c>
      <c r="X2620" s="15">
        <v>1</v>
      </c>
      <c r="Y2620" s="41">
        <v>1</v>
      </c>
      <c r="Z2620" s="41">
        <v>1</v>
      </c>
      <c r="AA2620" s="41"/>
      <c r="AB2620" s="15"/>
      <c r="AC2620" s="15"/>
      <c r="AD2620" s="15"/>
      <c r="AE2620" s="15"/>
      <c r="AF2620" s="15"/>
      <c r="AG2620" s="15"/>
      <c r="AH2620" s="15"/>
      <c r="AI2620" s="15"/>
      <c r="AJ2620" s="15"/>
      <c r="AK2620" s="15"/>
      <c r="AL2620" s="15"/>
      <c r="AM2620" s="15"/>
      <c r="AN2620" s="15"/>
      <c r="AO2620" s="15"/>
      <c r="AP2620" s="15"/>
      <c r="AQ2620" s="15"/>
      <c r="AR2620" s="15"/>
      <c r="AS2620" s="15"/>
      <c r="AT2620" s="15"/>
      <c r="AU2620" s="15"/>
      <c r="AV2620" s="15"/>
      <c r="AW2620" s="15"/>
      <c r="AX2620" s="82"/>
      <c r="AY2620" s="82"/>
      <c r="AZ2620" s="10">
        <v>1</v>
      </c>
      <c r="BA2620" t="s">
        <v>13952</v>
      </c>
      <c r="BB2620" t="s">
        <v>23</v>
      </c>
      <c r="BD2620" s="39" t="str">
        <f t="shared" si="81"/>
        <v>01/341313502ATokopedia</v>
      </c>
    </row>
    <row r="2621" spans="2:56" ht="13.5" customHeight="1" x14ac:dyDescent="0.35">
      <c r="B2621" s="10" t="s">
        <v>17</v>
      </c>
      <c r="C2621" s="10" t="s">
        <v>2517</v>
      </c>
      <c r="D2621" s="10" t="s">
        <v>405</v>
      </c>
      <c r="E2621" s="10" t="s">
        <v>406</v>
      </c>
      <c r="F2621" s="10" t="s">
        <v>411</v>
      </c>
      <c r="G2621" s="137">
        <v>408486463</v>
      </c>
      <c r="H2621" s="10"/>
      <c r="I2621" s="10">
        <v>3014260279387</v>
      </c>
      <c r="J2621" s="10" t="s">
        <v>7539</v>
      </c>
      <c r="K2621" s="10" t="s">
        <v>7540</v>
      </c>
      <c r="L2621" s="98">
        <f>IFERROR(VLOOKUP($F2621&amp;$C2621,Sales!$J:$W,9,0),0)</f>
        <v>10712612.612612614</v>
      </c>
      <c r="M2621" s="98">
        <f>IFERROR(VLOOKUP($F2621&amp;$C2621,Sales!$J:$W,10,0),0)</f>
        <v>5737387.3873873847</v>
      </c>
      <c r="N2621" s="98">
        <f>IFERROR(VLOOKUP($F2621&amp;$C2621,Sales!$J:$W,11,0),0)</f>
        <v>9230630.6306306329</v>
      </c>
      <c r="O2621" s="98">
        <f>IFERROR(VLOOKUP($F2621&amp;$C2621,Sales!$J:$W,12,0),0)</f>
        <v>404.33333333333331</v>
      </c>
      <c r="P2621" s="98">
        <f>IFERROR(VLOOKUP($F2621&amp;$C2621,Sales!$J:$W,13,0),0)</f>
        <v>8560210.2102102116</v>
      </c>
      <c r="Q2621" s="98">
        <f>IFERROR(VLOOKUP($F2621&amp;$C2621,Sales!$A:$H,7,0),0)</f>
        <v>296396.39639639639</v>
      </c>
      <c r="R2621" s="41">
        <f t="shared" si="80"/>
        <v>1</v>
      </c>
      <c r="S2621" s="15">
        <v>1</v>
      </c>
      <c r="T2621" s="15"/>
      <c r="U2621" s="15"/>
      <c r="V2621" s="15">
        <v>1</v>
      </c>
      <c r="W2621" s="15">
        <v>1</v>
      </c>
      <c r="X2621" s="15">
        <v>1</v>
      </c>
      <c r="Y2621" s="41">
        <v>1</v>
      </c>
      <c r="Z2621" s="41">
        <v>1</v>
      </c>
      <c r="AA2621" s="41"/>
      <c r="AB2621" s="15"/>
      <c r="AC2621" s="15"/>
      <c r="AD2621" s="15"/>
      <c r="AE2621" s="15"/>
      <c r="AF2621" s="15"/>
      <c r="AG2621" s="15"/>
      <c r="AH2621" s="15"/>
      <c r="AI2621" s="15"/>
      <c r="AJ2621" s="15"/>
      <c r="AK2621" s="15"/>
      <c r="AL2621" s="15"/>
      <c r="AM2621" s="15"/>
      <c r="AN2621" s="15"/>
      <c r="AO2621" s="15"/>
      <c r="AP2621" s="15"/>
      <c r="AQ2621" s="15"/>
      <c r="AR2621" s="15"/>
      <c r="AS2621" s="15"/>
      <c r="AT2621" s="15"/>
      <c r="AU2621" s="15"/>
      <c r="AV2621" s="15"/>
      <c r="AW2621" s="15"/>
      <c r="AX2621" s="82"/>
      <c r="AY2621" s="82"/>
      <c r="AZ2621" s="10">
        <v>1</v>
      </c>
      <c r="BA2621" t="s">
        <v>13952</v>
      </c>
      <c r="BB2621" t="s">
        <v>23</v>
      </c>
      <c r="BD2621" s="39" t="str">
        <f t="shared" si="81"/>
        <v>01/341313503ATokopedia</v>
      </c>
    </row>
    <row r="2622" spans="2:56" ht="13.5" customHeight="1" x14ac:dyDescent="0.35">
      <c r="B2622" s="10" t="s">
        <v>17</v>
      </c>
      <c r="C2622" s="10" t="s">
        <v>2517</v>
      </c>
      <c r="D2622" s="10" t="s">
        <v>405</v>
      </c>
      <c r="E2622" s="10" t="s">
        <v>406</v>
      </c>
      <c r="F2622" s="10" t="s">
        <v>407</v>
      </c>
      <c r="G2622" s="137">
        <v>408486469</v>
      </c>
      <c r="H2622" s="10"/>
      <c r="I2622" s="10">
        <v>3014260279059</v>
      </c>
      <c r="J2622" s="10" t="s">
        <v>7541</v>
      </c>
      <c r="K2622" s="10" t="s">
        <v>6068</v>
      </c>
      <c r="L2622" s="98">
        <f>IFERROR(VLOOKUP($F2622&amp;$C2622,Sales!$J:$W,9,0),0)</f>
        <v>10140990.990991</v>
      </c>
      <c r="M2622" s="98">
        <f>IFERROR(VLOOKUP($F2622&amp;$C2622,Sales!$J:$W,10,0),0)</f>
        <v>8277927.9279279327</v>
      </c>
      <c r="N2622" s="98">
        <f>IFERROR(VLOOKUP($F2622&amp;$C2622,Sales!$J:$W,11,0),0)</f>
        <v>8616666.6666666698</v>
      </c>
      <c r="O2622" s="98">
        <f>IFERROR(VLOOKUP($F2622&amp;$C2622,Sales!$J:$W,12,0),0)</f>
        <v>425.66666666666669</v>
      </c>
      <c r="P2622" s="98">
        <f>IFERROR(VLOOKUP($F2622&amp;$C2622,Sales!$J:$W,13,0),0)</f>
        <v>9011861.8618618678</v>
      </c>
      <c r="Q2622" s="98">
        <f>IFERROR(VLOOKUP($F2622&amp;$C2622,Sales!$A:$H,7,0),0)</f>
        <v>105855.85585585584</v>
      </c>
      <c r="R2622" s="41">
        <f t="shared" si="80"/>
        <v>1</v>
      </c>
      <c r="S2622" s="15">
        <v>1</v>
      </c>
      <c r="T2622" s="15"/>
      <c r="U2622" s="15"/>
      <c r="V2622" s="15">
        <v>1</v>
      </c>
      <c r="W2622" s="15">
        <v>1</v>
      </c>
      <c r="X2622" s="15">
        <v>1</v>
      </c>
      <c r="Y2622" s="41">
        <v>1</v>
      </c>
      <c r="Z2622" s="41">
        <v>1</v>
      </c>
      <c r="AA2622" s="41"/>
      <c r="AB2622" s="15"/>
      <c r="AC2622" s="15"/>
      <c r="AD2622" s="15"/>
      <c r="AE2622" s="15"/>
      <c r="AF2622" s="15"/>
      <c r="AG2622" s="15"/>
      <c r="AH2622" s="15"/>
      <c r="AI2622" s="15"/>
      <c r="AJ2622" s="15"/>
      <c r="AK2622" s="15"/>
      <c r="AL2622" s="15"/>
      <c r="AM2622" s="15"/>
      <c r="AN2622" s="15"/>
      <c r="AO2622" s="15"/>
      <c r="AP2622" s="15"/>
      <c r="AQ2622" s="15"/>
      <c r="AR2622" s="15"/>
      <c r="AS2622" s="15"/>
      <c r="AT2622" s="15"/>
      <c r="AU2622" s="15"/>
      <c r="AV2622" s="15"/>
      <c r="AW2622" s="15"/>
      <c r="AX2622" s="82"/>
      <c r="AY2622" s="82"/>
      <c r="AZ2622" s="10">
        <v>1</v>
      </c>
      <c r="BA2622" t="s">
        <v>22</v>
      </c>
      <c r="BB2622" t="s">
        <v>23</v>
      </c>
      <c r="BD2622" s="39" t="str">
        <f t="shared" si="81"/>
        <v>01/341313504ATokopedia</v>
      </c>
    </row>
    <row r="2623" spans="2:56" ht="13.5" customHeight="1" x14ac:dyDescent="0.35">
      <c r="B2623" s="10" t="s">
        <v>17</v>
      </c>
      <c r="C2623" s="10" t="s">
        <v>2517</v>
      </c>
      <c r="D2623" s="10" t="s">
        <v>405</v>
      </c>
      <c r="E2623" s="10" t="s">
        <v>406</v>
      </c>
      <c r="F2623" s="10" t="s">
        <v>449</v>
      </c>
      <c r="G2623" s="137">
        <v>647285767</v>
      </c>
      <c r="H2623" s="10"/>
      <c r="I2623" s="10">
        <v>9300647000342</v>
      </c>
      <c r="J2623" s="10" t="s">
        <v>7542</v>
      </c>
      <c r="K2623" s="10" t="s">
        <v>7543</v>
      </c>
      <c r="L2623" s="98">
        <f>IFERROR(VLOOKUP($F2623&amp;$C2623,Sales!$J:$W,9,0),0)</f>
        <v>28529729.729729608</v>
      </c>
      <c r="M2623" s="98">
        <f>IFERROR(VLOOKUP($F2623&amp;$C2623,Sales!$J:$W,10,0),0)</f>
        <v>21397297.297297221</v>
      </c>
      <c r="N2623" s="98">
        <f>IFERROR(VLOOKUP($F2623&amp;$C2623,Sales!$J:$W,11,0),0)</f>
        <v>24793693.693693563</v>
      </c>
      <c r="O2623" s="98">
        <f>IFERROR(VLOOKUP($F2623&amp;$C2623,Sales!$J:$W,12,0),0)</f>
        <v>733.33333333333337</v>
      </c>
      <c r="P2623" s="98">
        <f>IFERROR(VLOOKUP($F2623&amp;$C2623,Sales!$J:$W,13,0),0)</f>
        <v>24906906.906906798</v>
      </c>
      <c r="Q2623" s="98">
        <f>IFERROR(VLOOKUP($F2623&amp;$C2623,Sales!$A:$H,7,0),0)</f>
        <v>407567.56756756757</v>
      </c>
      <c r="R2623" s="41">
        <f t="shared" si="80"/>
        <v>1</v>
      </c>
      <c r="S2623" s="15">
        <v>1</v>
      </c>
      <c r="T2623" s="15"/>
      <c r="U2623" s="15"/>
      <c r="V2623" s="15">
        <v>1</v>
      </c>
      <c r="W2623" s="15">
        <v>1</v>
      </c>
      <c r="X2623" s="15">
        <v>1</v>
      </c>
      <c r="Y2623" s="41">
        <v>1</v>
      </c>
      <c r="Z2623" s="41">
        <v>1</v>
      </c>
      <c r="AA2623" s="41"/>
      <c r="AB2623" s="15"/>
      <c r="AC2623" s="15"/>
      <c r="AD2623" s="15"/>
      <c r="AE2623" s="15"/>
      <c r="AF2623" s="15"/>
      <c r="AG2623" s="15"/>
      <c r="AH2623" s="15"/>
      <c r="AI2623" s="15"/>
      <c r="AJ2623" s="15"/>
      <c r="AK2623" s="15"/>
      <c r="AL2623" s="15"/>
      <c r="AM2623" s="15"/>
      <c r="AN2623" s="15"/>
      <c r="AO2623" s="15"/>
      <c r="AP2623" s="15"/>
      <c r="AQ2623" s="15"/>
      <c r="AR2623" s="15"/>
      <c r="AS2623" s="15"/>
      <c r="AT2623" s="15"/>
      <c r="AU2623" s="15"/>
      <c r="AV2623" s="15"/>
      <c r="AW2623" s="15"/>
      <c r="AX2623" s="82"/>
      <c r="AY2623" s="82"/>
      <c r="AZ2623" s="10">
        <v>1</v>
      </c>
      <c r="BA2623" t="s">
        <v>13952</v>
      </c>
      <c r="BB2623" t="s">
        <v>23</v>
      </c>
      <c r="BD2623" s="39" t="str">
        <f t="shared" si="81"/>
        <v>01/341313901ATokopedia</v>
      </c>
    </row>
    <row r="2624" spans="2:56" ht="13.5" customHeight="1" x14ac:dyDescent="0.35">
      <c r="B2624" s="10" t="s">
        <v>17</v>
      </c>
      <c r="C2624" s="10" t="s">
        <v>2517</v>
      </c>
      <c r="D2624" s="10" t="s">
        <v>405</v>
      </c>
      <c r="E2624" s="10" t="s">
        <v>406</v>
      </c>
      <c r="F2624" s="10" t="s">
        <v>446</v>
      </c>
      <c r="G2624" s="137">
        <v>647286923</v>
      </c>
      <c r="H2624" s="10"/>
      <c r="I2624" s="10">
        <v>9300647788691</v>
      </c>
      <c r="J2624" s="10" t="s">
        <v>7544</v>
      </c>
      <c r="K2624" s="10" t="s">
        <v>7545</v>
      </c>
      <c r="L2624" s="98">
        <f>IFERROR(VLOOKUP($F2624&amp;$C2624,Sales!$J:$W,9,0),0)</f>
        <v>21624504.504504491</v>
      </c>
      <c r="M2624" s="98">
        <f>IFERROR(VLOOKUP($F2624&amp;$C2624,Sales!$J:$W,10,0),0)</f>
        <v>21212252.252252225</v>
      </c>
      <c r="N2624" s="98">
        <f>IFERROR(VLOOKUP($F2624&amp;$C2624,Sales!$J:$W,11,0),0)</f>
        <v>16415135.135135161</v>
      </c>
      <c r="O2624" s="98">
        <f>IFERROR(VLOOKUP($F2624&amp;$C2624,Sales!$J:$W,12,0),0)</f>
        <v>527</v>
      </c>
      <c r="P2624" s="98">
        <f>IFERROR(VLOOKUP($F2624&amp;$C2624,Sales!$J:$W,13,0),0)</f>
        <v>19750630.630630624</v>
      </c>
      <c r="Q2624" s="98">
        <f>IFERROR(VLOOKUP($F2624&amp;$C2624,Sales!$A:$H,7,0),0)</f>
        <v>337297.29729729722</v>
      </c>
      <c r="R2624" s="41">
        <f t="shared" si="80"/>
        <v>1</v>
      </c>
      <c r="S2624" s="15">
        <v>1</v>
      </c>
      <c r="T2624" s="15"/>
      <c r="U2624" s="15"/>
      <c r="V2624" s="15">
        <v>1</v>
      </c>
      <c r="W2624" s="15">
        <v>1</v>
      </c>
      <c r="X2624" s="15">
        <v>1</v>
      </c>
      <c r="Y2624" s="41">
        <v>1</v>
      </c>
      <c r="Z2624" s="41">
        <v>1</v>
      </c>
      <c r="AA2624" s="41"/>
      <c r="AB2624" s="15"/>
      <c r="AC2624" s="15"/>
      <c r="AD2624" s="15"/>
      <c r="AE2624" s="15"/>
      <c r="AF2624" s="15"/>
      <c r="AG2624" s="15"/>
      <c r="AH2624" s="15"/>
      <c r="AI2624" s="15"/>
      <c r="AJ2624" s="15"/>
      <c r="AK2624" s="15"/>
      <c r="AL2624" s="15"/>
      <c r="AM2624" s="15"/>
      <c r="AN2624" s="15"/>
      <c r="AO2624" s="15"/>
      <c r="AP2624" s="15"/>
      <c r="AQ2624" s="15"/>
      <c r="AR2624" s="15"/>
      <c r="AS2624" s="15"/>
      <c r="AT2624" s="15"/>
      <c r="AU2624" s="15"/>
      <c r="AV2624" s="15"/>
      <c r="AW2624" s="15"/>
      <c r="AX2624" s="82"/>
      <c r="AY2624" s="82"/>
      <c r="AZ2624" s="10">
        <v>1</v>
      </c>
      <c r="BA2624" t="s">
        <v>13952</v>
      </c>
      <c r="BB2624" t="s">
        <v>23</v>
      </c>
      <c r="BD2624" s="39" t="str">
        <f t="shared" si="81"/>
        <v>01/341314001ATokopedia</v>
      </c>
    </row>
    <row r="2625" spans="2:59" ht="13.5" customHeight="1" x14ac:dyDescent="0.35">
      <c r="B2625" s="10" t="s">
        <v>17</v>
      </c>
      <c r="C2625" s="10" t="s">
        <v>2517</v>
      </c>
      <c r="D2625" s="10" t="s">
        <v>405</v>
      </c>
      <c r="E2625" s="10" t="s">
        <v>406</v>
      </c>
      <c r="F2625" s="10" t="s">
        <v>438</v>
      </c>
      <c r="G2625" s="137">
        <v>460449497</v>
      </c>
      <c r="H2625" s="10"/>
      <c r="I2625" s="10">
        <v>9300647000922</v>
      </c>
      <c r="J2625" s="10" t="s">
        <v>7546</v>
      </c>
      <c r="K2625" s="10" t="s">
        <v>7547</v>
      </c>
      <c r="L2625" s="98">
        <f>IFERROR(VLOOKUP($F2625&amp;$C2625,Sales!$J:$W,9,0),0)</f>
        <v>24059999.999999996</v>
      </c>
      <c r="M2625" s="98">
        <f>IFERROR(VLOOKUP($F2625&amp;$C2625,Sales!$J:$W,10,0),0)</f>
        <v>28680000</v>
      </c>
      <c r="N2625" s="98">
        <f>IFERROR(VLOOKUP($F2625&amp;$C2625,Sales!$J:$W,11,0),0)</f>
        <v>21929999.999999996</v>
      </c>
      <c r="O2625" s="98">
        <f>IFERROR(VLOOKUP($F2625&amp;$C2625,Sales!$J:$W,12,0),0)</f>
        <v>829.66666666666663</v>
      </c>
      <c r="P2625" s="98">
        <f>IFERROR(VLOOKUP($F2625&amp;$C2625,Sales!$J:$W,13,0),0)</f>
        <v>24890000</v>
      </c>
      <c r="Q2625" s="98">
        <f>IFERROR(VLOOKUP($F2625&amp;$C2625,Sales!$A:$H,7,0),0)</f>
        <v>539999.99999999988</v>
      </c>
      <c r="R2625" s="41">
        <f t="shared" si="80"/>
        <v>1</v>
      </c>
      <c r="S2625" s="15">
        <v>1</v>
      </c>
      <c r="T2625" s="15"/>
      <c r="U2625" s="15"/>
      <c r="V2625" s="15">
        <v>1</v>
      </c>
      <c r="W2625" s="15">
        <v>1</v>
      </c>
      <c r="X2625" s="15">
        <v>1</v>
      </c>
      <c r="Y2625" s="41">
        <v>1</v>
      </c>
      <c r="Z2625" s="41">
        <v>1</v>
      </c>
      <c r="AA2625" s="41"/>
      <c r="AB2625" s="15"/>
      <c r="AC2625" s="15"/>
      <c r="AD2625" s="15"/>
      <c r="AE2625" s="15"/>
      <c r="AF2625" s="15"/>
      <c r="AG2625" s="15"/>
      <c r="AH2625" s="15"/>
      <c r="AI2625" s="15"/>
      <c r="AJ2625" s="15"/>
      <c r="AK2625" s="15"/>
      <c r="AL2625" s="15"/>
      <c r="AM2625" s="15"/>
      <c r="AN2625" s="15"/>
      <c r="AO2625" s="15"/>
      <c r="AP2625" s="15"/>
      <c r="AQ2625" s="15"/>
      <c r="AR2625" s="15"/>
      <c r="AS2625" s="15"/>
      <c r="AT2625" s="15"/>
      <c r="AU2625" s="15"/>
      <c r="AV2625" s="15"/>
      <c r="AW2625" s="15"/>
      <c r="AX2625" s="82"/>
      <c r="AY2625" s="82"/>
      <c r="AZ2625" s="10">
        <v>1</v>
      </c>
      <c r="BA2625" t="s">
        <v>13952</v>
      </c>
      <c r="BB2625" t="s">
        <v>23</v>
      </c>
      <c r="BD2625" s="39" t="str">
        <f t="shared" si="81"/>
        <v>01/341314301ATokopedia</v>
      </c>
    </row>
    <row r="2626" spans="2:59" ht="13.5" customHeight="1" x14ac:dyDescent="0.35">
      <c r="B2626" s="10" t="s">
        <v>17</v>
      </c>
      <c r="C2626" s="10" t="s">
        <v>2517</v>
      </c>
      <c r="D2626" s="10" t="s">
        <v>405</v>
      </c>
      <c r="E2626" s="10" t="s">
        <v>406</v>
      </c>
      <c r="F2626" s="10" t="s">
        <v>6069</v>
      </c>
      <c r="G2626" s="137">
        <v>459502249</v>
      </c>
      <c r="H2626" s="10"/>
      <c r="I2626" s="10">
        <v>8888826016557</v>
      </c>
      <c r="J2626" s="10" t="s">
        <v>7549</v>
      </c>
      <c r="K2626" s="10" t="s">
        <v>7550</v>
      </c>
      <c r="L2626" s="98">
        <f>IFERROR(VLOOKUP($F2626&amp;$C2626,Sales!$J:$W,9,0),0)</f>
        <v>238378.37837837834</v>
      </c>
      <c r="M2626" s="98">
        <f>IFERROR(VLOOKUP($F2626&amp;$C2626,Sales!$J:$W,10,0),0)</f>
        <v>744324.32432432414</v>
      </c>
      <c r="N2626" s="98">
        <f>IFERROR(VLOOKUP($F2626&amp;$C2626,Sales!$J:$W,11,0),0)</f>
        <v>870810.8108108103</v>
      </c>
      <c r="O2626" s="98">
        <f>IFERROR(VLOOKUP($F2626&amp;$C2626,Sales!$J:$W,12,0),0)</f>
        <v>127</v>
      </c>
      <c r="P2626" s="98">
        <f>IFERROR(VLOOKUP($F2626&amp;$C2626,Sales!$J:$W,13,0),0)</f>
        <v>617837.83783783764</v>
      </c>
      <c r="Q2626" s="98">
        <f>IFERROR(VLOOKUP($F2626&amp;$C2626,Sales!$A:$H,7,0),0)</f>
        <v>0</v>
      </c>
      <c r="R2626" s="41">
        <f t="shared" si="80"/>
        <v>1</v>
      </c>
      <c r="S2626" s="15">
        <v>1</v>
      </c>
      <c r="T2626" s="15"/>
      <c r="U2626" s="15"/>
      <c r="V2626" s="15">
        <v>1</v>
      </c>
      <c r="W2626" s="15">
        <v>1</v>
      </c>
      <c r="X2626" s="15">
        <v>1</v>
      </c>
      <c r="Y2626" s="41">
        <v>1</v>
      </c>
      <c r="Z2626" s="41">
        <v>1</v>
      </c>
      <c r="AA2626" s="41"/>
      <c r="AB2626" s="15"/>
      <c r="AC2626" s="15"/>
      <c r="AD2626" s="15"/>
      <c r="AE2626" s="15"/>
      <c r="AF2626" s="15"/>
      <c r="AG2626" s="15"/>
      <c r="AH2626" s="15"/>
      <c r="AI2626" s="15"/>
      <c r="AJ2626" s="15"/>
      <c r="AK2626" s="15"/>
      <c r="AL2626" s="15"/>
      <c r="AM2626" s="15"/>
      <c r="AN2626" s="15"/>
      <c r="AO2626" s="15"/>
      <c r="AP2626" s="15"/>
      <c r="AQ2626" s="15"/>
      <c r="AR2626" s="15"/>
      <c r="AS2626" s="15"/>
      <c r="AT2626" s="15"/>
      <c r="AU2626" s="15"/>
      <c r="AV2626" s="15"/>
      <c r="AW2626" s="15"/>
      <c r="AX2626" s="82"/>
      <c r="AY2626" s="82"/>
      <c r="AZ2626" s="10">
        <v>1</v>
      </c>
      <c r="BA2626" t="s">
        <v>22</v>
      </c>
      <c r="BB2626" t="s">
        <v>23</v>
      </c>
      <c r="BD2626" s="39" t="str">
        <f t="shared" si="81"/>
        <v>01/34133401ATokopedia</v>
      </c>
    </row>
    <row r="2627" spans="2:59" ht="13.5" customHeight="1" x14ac:dyDescent="0.35">
      <c r="B2627" s="10" t="s">
        <v>17</v>
      </c>
      <c r="C2627" s="10" t="s">
        <v>2517</v>
      </c>
      <c r="D2627" s="10" t="s">
        <v>405</v>
      </c>
      <c r="E2627" s="10" t="s">
        <v>406</v>
      </c>
      <c r="F2627" s="10" t="s">
        <v>6070</v>
      </c>
      <c r="G2627" s="137">
        <v>459497171</v>
      </c>
      <c r="H2627" s="10"/>
      <c r="I2627" s="10">
        <v>8888826016564</v>
      </c>
      <c r="J2627" s="10" t="s">
        <v>7552</v>
      </c>
      <c r="K2627" s="10" t="s">
        <v>6071</v>
      </c>
      <c r="L2627" s="98">
        <f>IFERROR(VLOOKUP($F2627&amp;$C2627,Sales!$J:$W,9,0),0)</f>
        <v>126486.48648648649</v>
      </c>
      <c r="M2627" s="98">
        <f>IFERROR(VLOOKUP($F2627&amp;$C2627,Sales!$J:$W,10,0),0)</f>
        <v>252972.97297297281</v>
      </c>
      <c r="N2627" s="98">
        <f>IFERROR(VLOOKUP($F2627&amp;$C2627,Sales!$J:$W,11,0),0)</f>
        <v>408648.64864864858</v>
      </c>
      <c r="O2627" s="98">
        <f>IFERROR(VLOOKUP($F2627&amp;$C2627,Sales!$J:$W,12,0),0)</f>
        <v>54</v>
      </c>
      <c r="P2627" s="98">
        <f>IFERROR(VLOOKUP($F2627&amp;$C2627,Sales!$J:$W,13,0),0)</f>
        <v>262702.70270270266</v>
      </c>
      <c r="Q2627" s="98">
        <f>IFERROR(VLOOKUP($F2627&amp;$C2627,Sales!$A:$H,7,0),0)</f>
        <v>4864.8648648648641</v>
      </c>
      <c r="R2627" s="41">
        <f t="shared" si="80"/>
        <v>1</v>
      </c>
      <c r="S2627" s="15">
        <v>1</v>
      </c>
      <c r="T2627" s="15"/>
      <c r="U2627" s="15"/>
      <c r="V2627" s="15">
        <v>1</v>
      </c>
      <c r="W2627" s="15">
        <v>1</v>
      </c>
      <c r="X2627" s="15">
        <v>1</v>
      </c>
      <c r="Y2627" s="41">
        <v>1</v>
      </c>
      <c r="Z2627" s="41">
        <v>1</v>
      </c>
      <c r="AA2627" s="41"/>
      <c r="AB2627" s="15"/>
      <c r="AC2627" s="15"/>
      <c r="AD2627" s="15"/>
      <c r="AE2627" s="15"/>
      <c r="AF2627" s="15"/>
      <c r="AG2627" s="15"/>
      <c r="AH2627" s="15"/>
      <c r="AI2627" s="15"/>
      <c r="AJ2627" s="15"/>
      <c r="AK2627" s="15"/>
      <c r="AL2627" s="15"/>
      <c r="AM2627" s="15"/>
      <c r="AN2627" s="15"/>
      <c r="AO2627" s="15"/>
      <c r="AP2627" s="15"/>
      <c r="AQ2627" s="15"/>
      <c r="AR2627" s="15"/>
      <c r="AS2627" s="15"/>
      <c r="AT2627" s="15"/>
      <c r="AU2627" s="15"/>
      <c r="AV2627" s="15"/>
      <c r="AW2627" s="15"/>
      <c r="AX2627" s="82"/>
      <c r="AY2627" s="82"/>
      <c r="AZ2627" s="10">
        <v>1</v>
      </c>
      <c r="BA2627" t="s">
        <v>22</v>
      </c>
      <c r="BB2627" t="s">
        <v>23</v>
      </c>
      <c r="BD2627" s="39" t="str">
        <f t="shared" si="81"/>
        <v>01/34133402ATokopedia</v>
      </c>
    </row>
    <row r="2628" spans="2:59" ht="13.5" customHeight="1" x14ac:dyDescent="0.35">
      <c r="B2628" s="10" t="s">
        <v>17</v>
      </c>
      <c r="C2628" s="10" t="s">
        <v>2517</v>
      </c>
      <c r="D2628" s="10" t="s">
        <v>3622</v>
      </c>
      <c r="E2628" s="10" t="s">
        <v>120</v>
      </c>
      <c r="F2628" s="10" t="s">
        <v>19012</v>
      </c>
      <c r="G2628" s="137">
        <v>254358850</v>
      </c>
      <c r="H2628" s="10"/>
      <c r="I2628" s="10" t="s">
        <v>1777</v>
      </c>
      <c r="J2628" s="10" t="s">
        <v>20077</v>
      </c>
      <c r="K2628" s="10" t="s">
        <v>4418</v>
      </c>
      <c r="L2628" s="98">
        <f>IFERROR(VLOOKUP($F2628&amp;$C2628,Sales!$J:$W,9,0),0)</f>
        <v>0</v>
      </c>
      <c r="M2628" s="98">
        <f>IFERROR(VLOOKUP($F2628&amp;$C2628,Sales!$J:$W,10,0),0)</f>
        <v>0</v>
      </c>
      <c r="N2628" s="98">
        <f>IFERROR(VLOOKUP($F2628&amp;$C2628,Sales!$J:$W,11,0),0)</f>
        <v>0</v>
      </c>
      <c r="O2628" s="98">
        <f>IFERROR(VLOOKUP($F2628&amp;$C2628,Sales!$J:$W,12,0),0)</f>
        <v>0</v>
      </c>
      <c r="P2628" s="98">
        <f>IFERROR(VLOOKUP($F2628&amp;$C2628,Sales!$J:$W,13,0),0)</f>
        <v>0</v>
      </c>
      <c r="Q2628" s="98">
        <f>IFERROR(VLOOKUP($F2628&amp;$C2628,Sales!$A:$H,7,0),0)</f>
        <v>0</v>
      </c>
      <c r="R2628" s="41">
        <f t="shared" ref="R2628:R2691" si="82">IFERROR(AVERAGE($S2628:$AW2628),"ERROR")</f>
        <v>1</v>
      </c>
      <c r="S2628" s="15">
        <v>1</v>
      </c>
      <c r="T2628" s="15"/>
      <c r="U2628" s="15"/>
      <c r="V2628" s="15">
        <v>1</v>
      </c>
      <c r="W2628" s="15">
        <v>1</v>
      </c>
      <c r="X2628" s="15">
        <v>1</v>
      </c>
      <c r="Y2628" s="41">
        <v>1</v>
      </c>
      <c r="Z2628" s="41">
        <v>1</v>
      </c>
      <c r="AA2628" s="41"/>
      <c r="AB2628" s="41"/>
      <c r="AC2628" s="15"/>
      <c r="AD2628" s="15"/>
      <c r="AE2628" s="15"/>
      <c r="AF2628" s="15"/>
      <c r="AG2628" s="15"/>
      <c r="AH2628" s="15"/>
      <c r="AI2628" s="15"/>
      <c r="AJ2628" s="15"/>
      <c r="AK2628" s="15"/>
      <c r="AL2628" s="15"/>
      <c r="AM2628" s="15"/>
      <c r="AN2628" s="15"/>
      <c r="AO2628" s="15"/>
      <c r="AP2628" s="15"/>
      <c r="AQ2628" s="15"/>
      <c r="AR2628" s="15"/>
      <c r="AS2628" s="15"/>
      <c r="AT2628" s="15"/>
      <c r="AU2628" s="15"/>
      <c r="AV2628" s="15"/>
      <c r="AW2628" s="15"/>
      <c r="AX2628" s="82"/>
      <c r="AY2628" s="82"/>
      <c r="AZ2628" s="10">
        <v>1</v>
      </c>
      <c r="BA2628" t="s">
        <v>13952</v>
      </c>
      <c r="BB2628" t="s">
        <v>23</v>
      </c>
      <c r="BD2628" s="39" t="str">
        <f t="shared" ref="BD2628:BD2691" si="83">F2628&amp;C2628</f>
        <v>01/394429503BTokopedia</v>
      </c>
      <c r="BG2628" t="s">
        <v>19045</v>
      </c>
    </row>
    <row r="2629" spans="2:59" ht="13.5" customHeight="1" x14ac:dyDescent="0.35">
      <c r="B2629" s="10" t="s">
        <v>17</v>
      </c>
      <c r="C2629" s="10" t="s">
        <v>2517</v>
      </c>
      <c r="D2629" s="10" t="s">
        <v>119</v>
      </c>
      <c r="E2629" s="10" t="s">
        <v>120</v>
      </c>
      <c r="F2629" s="10" t="s">
        <v>946</v>
      </c>
      <c r="G2629" s="137">
        <v>258904120</v>
      </c>
      <c r="H2629" s="10"/>
      <c r="I2629" s="10" t="s">
        <v>947</v>
      </c>
      <c r="J2629" s="10" t="s">
        <v>13485</v>
      </c>
      <c r="K2629" s="10" t="s">
        <v>4671</v>
      </c>
      <c r="L2629" s="98">
        <f>IFERROR(VLOOKUP($F2629&amp;$C2629,Sales!$J:$W,9,0),0)</f>
        <v>0</v>
      </c>
      <c r="M2629" s="98">
        <f>IFERROR(VLOOKUP($F2629&amp;$C2629,Sales!$J:$W,10,0),0)</f>
        <v>0</v>
      </c>
      <c r="N2629" s="98">
        <f>IFERROR(VLOOKUP($F2629&amp;$C2629,Sales!$J:$W,11,0),0)</f>
        <v>0</v>
      </c>
      <c r="O2629" s="98">
        <f>IFERROR(VLOOKUP($F2629&amp;$C2629,Sales!$J:$W,12,0),0)</f>
        <v>0</v>
      </c>
      <c r="P2629" s="98">
        <f>IFERROR(VLOOKUP($F2629&amp;$C2629,Sales!$J:$W,13,0),0)</f>
        <v>0</v>
      </c>
      <c r="Q2629" s="98">
        <f>IFERROR(VLOOKUP($F2629&amp;$C2629,Sales!$A:$H,7,0),0)</f>
        <v>0</v>
      </c>
      <c r="R2629" s="41" t="str">
        <f t="shared" si="82"/>
        <v>ERROR</v>
      </c>
      <c r="S2629" s="15"/>
      <c r="T2629" s="15"/>
      <c r="U2629" s="15"/>
      <c r="V2629" s="15"/>
      <c r="W2629" s="15"/>
      <c r="X2629" s="15"/>
      <c r="Y2629" s="41"/>
      <c r="Z2629" s="41"/>
      <c r="AA2629" s="41"/>
      <c r="AB2629" s="15"/>
      <c r="AC2629" s="15"/>
      <c r="AD2629" s="15"/>
      <c r="AE2629" s="15"/>
      <c r="AF2629" s="15"/>
      <c r="AG2629" s="15"/>
      <c r="AH2629" s="15"/>
      <c r="AI2629" s="15"/>
      <c r="AJ2629" s="15"/>
      <c r="AK2629" s="15"/>
      <c r="AL2629" s="15"/>
      <c r="AM2629" s="15"/>
      <c r="AN2629" s="15"/>
      <c r="AO2629" s="15"/>
      <c r="AP2629" s="15"/>
      <c r="AQ2629" s="15"/>
      <c r="AR2629" s="15"/>
      <c r="AS2629" s="15"/>
      <c r="AT2629" s="15"/>
      <c r="AU2629" s="15"/>
      <c r="AV2629" s="15"/>
      <c r="AW2629" s="15"/>
      <c r="AX2629" s="15"/>
      <c r="AY2629" s="15"/>
      <c r="AZ2629" s="10">
        <v>1</v>
      </c>
      <c r="BA2629" t="s">
        <v>22</v>
      </c>
      <c r="BB2629" t="s">
        <v>88</v>
      </c>
      <c r="BD2629" s="39" t="str">
        <f t="shared" si="83"/>
        <v>01/394429501BTokopedia</v>
      </c>
    </row>
    <row r="2630" spans="2:59" ht="13.5" customHeight="1" x14ac:dyDescent="0.35">
      <c r="B2630" s="10" t="s">
        <v>17</v>
      </c>
      <c r="C2630" s="10" t="s">
        <v>2517</v>
      </c>
      <c r="D2630" s="10" t="s">
        <v>119</v>
      </c>
      <c r="E2630" s="10" t="s">
        <v>120</v>
      </c>
      <c r="F2630" s="10" t="s">
        <v>6072</v>
      </c>
      <c r="G2630" s="137">
        <v>974499484</v>
      </c>
      <c r="H2630" s="10" t="s">
        <v>6072</v>
      </c>
      <c r="I2630" s="10" t="s">
        <v>5743</v>
      </c>
      <c r="J2630" s="10" t="s">
        <v>7553</v>
      </c>
      <c r="K2630" s="10" t="s">
        <v>6299</v>
      </c>
      <c r="L2630" s="98">
        <f>IFERROR(VLOOKUP($F2630&amp;$C2630,Sales!$J:$W,9,0),0)</f>
        <v>0</v>
      </c>
      <c r="M2630" s="98">
        <f>IFERROR(VLOOKUP($F2630&amp;$C2630,Sales!$J:$W,10,0),0)</f>
        <v>0</v>
      </c>
      <c r="N2630" s="98">
        <f>IFERROR(VLOOKUP($F2630&amp;$C2630,Sales!$J:$W,11,0),0)</f>
        <v>0</v>
      </c>
      <c r="O2630" s="98">
        <f>IFERROR(VLOOKUP($F2630&amp;$C2630,Sales!$J:$W,12,0),0)</f>
        <v>0</v>
      </c>
      <c r="P2630" s="98">
        <f>IFERROR(VLOOKUP($F2630&amp;$C2630,Sales!$J:$W,13,0),0)</f>
        <v>0</v>
      </c>
      <c r="Q2630" s="98">
        <f>IFERROR(VLOOKUP($F2630&amp;$C2630,Sales!$A:$H,7,0),0)</f>
        <v>0</v>
      </c>
      <c r="R2630" s="41">
        <f t="shared" si="82"/>
        <v>1</v>
      </c>
      <c r="S2630" s="15">
        <v>1</v>
      </c>
      <c r="T2630" s="15"/>
      <c r="U2630" s="15"/>
      <c r="V2630" s="15">
        <v>1</v>
      </c>
      <c r="W2630" s="15">
        <v>1</v>
      </c>
      <c r="X2630" s="15">
        <v>1</v>
      </c>
      <c r="Y2630" s="41">
        <v>1</v>
      </c>
      <c r="Z2630" s="41">
        <v>1</v>
      </c>
      <c r="AA2630" s="41"/>
      <c r="AB2630" s="15"/>
      <c r="AC2630" s="15"/>
      <c r="AD2630" s="15"/>
      <c r="AE2630" s="15"/>
      <c r="AF2630" s="15"/>
      <c r="AG2630" s="15"/>
      <c r="AH2630" s="15"/>
      <c r="AI2630" s="15"/>
      <c r="AJ2630" s="15"/>
      <c r="AK2630" s="15"/>
      <c r="AL2630" s="15"/>
      <c r="AM2630" s="15"/>
      <c r="AN2630" s="15"/>
      <c r="AO2630" s="15"/>
      <c r="AP2630" s="15"/>
      <c r="AQ2630" s="15"/>
      <c r="AR2630" s="15"/>
      <c r="AS2630" s="15"/>
      <c r="AT2630" s="15"/>
      <c r="AU2630" s="15"/>
      <c r="AV2630" s="15"/>
      <c r="AW2630" s="15"/>
      <c r="AX2630" s="82"/>
      <c r="AY2630" s="82"/>
      <c r="AZ2630" s="10">
        <v>1</v>
      </c>
      <c r="BA2630" t="s">
        <v>13952</v>
      </c>
      <c r="BB2630" t="s">
        <v>23</v>
      </c>
      <c r="BD2630" s="39" t="str">
        <f t="shared" si="83"/>
        <v>01/394429501HTokopedia</v>
      </c>
    </row>
    <row r="2631" spans="2:59" ht="13.5" customHeight="1" x14ac:dyDescent="0.35">
      <c r="B2631" s="10" t="s">
        <v>17</v>
      </c>
      <c r="C2631" s="10" t="s">
        <v>2517</v>
      </c>
      <c r="D2631" s="10" t="s">
        <v>119</v>
      </c>
      <c r="E2631" s="10" t="s">
        <v>120</v>
      </c>
      <c r="F2631" s="10" t="s">
        <v>6073</v>
      </c>
      <c r="G2631" s="137">
        <v>974501707</v>
      </c>
      <c r="H2631" s="10" t="s">
        <v>6073</v>
      </c>
      <c r="I2631" s="10" t="s">
        <v>5745</v>
      </c>
      <c r="J2631" s="10" t="s">
        <v>7554</v>
      </c>
      <c r="K2631" s="10" t="s">
        <v>6300</v>
      </c>
      <c r="L2631" s="98">
        <f>IFERROR(VLOOKUP($F2631&amp;$C2631,Sales!$J:$W,9,0),0)</f>
        <v>0</v>
      </c>
      <c r="M2631" s="98">
        <f>IFERROR(VLOOKUP($F2631&amp;$C2631,Sales!$J:$W,10,0),0)</f>
        <v>0</v>
      </c>
      <c r="N2631" s="98">
        <f>IFERROR(VLOOKUP($F2631&amp;$C2631,Sales!$J:$W,11,0),0)</f>
        <v>0</v>
      </c>
      <c r="O2631" s="98">
        <f>IFERROR(VLOOKUP($F2631&amp;$C2631,Sales!$J:$W,12,0),0)</f>
        <v>0</v>
      </c>
      <c r="P2631" s="98">
        <f>IFERROR(VLOOKUP($F2631&amp;$C2631,Sales!$J:$W,13,0),0)</f>
        <v>0</v>
      </c>
      <c r="Q2631" s="98">
        <f>IFERROR(VLOOKUP($F2631&amp;$C2631,Sales!$A:$H,7,0),0)</f>
        <v>0</v>
      </c>
      <c r="R2631" s="41" t="str">
        <f t="shared" si="82"/>
        <v>ERROR</v>
      </c>
      <c r="S2631" s="15"/>
      <c r="T2631" s="15"/>
      <c r="U2631" s="15"/>
      <c r="V2631" s="15"/>
      <c r="W2631" s="15"/>
      <c r="X2631" s="15"/>
      <c r="Y2631" s="41"/>
      <c r="Z2631" s="41"/>
      <c r="AA2631" s="41"/>
      <c r="AB2631" s="15"/>
      <c r="AC2631" s="15"/>
      <c r="AD2631" s="15"/>
      <c r="AE2631" s="15"/>
      <c r="AF2631" s="15"/>
      <c r="AG2631" s="15"/>
      <c r="AH2631" s="15"/>
      <c r="AI2631" s="15"/>
      <c r="AJ2631" s="15"/>
      <c r="AK2631" s="15"/>
      <c r="AL2631" s="15"/>
      <c r="AM2631" s="15"/>
      <c r="AN2631" s="15"/>
      <c r="AO2631" s="15"/>
      <c r="AP2631" s="15"/>
      <c r="AQ2631" s="15"/>
      <c r="AR2631" s="15"/>
      <c r="AS2631" s="15"/>
      <c r="AT2631" s="15"/>
      <c r="AU2631" s="15"/>
      <c r="AV2631" s="15"/>
      <c r="AW2631" s="15"/>
      <c r="AX2631" s="82"/>
      <c r="AY2631" s="82"/>
      <c r="AZ2631" s="10">
        <v>1</v>
      </c>
      <c r="BA2631" t="s">
        <v>13952</v>
      </c>
      <c r="BB2631" t="s">
        <v>88</v>
      </c>
      <c r="BD2631" s="39" t="str">
        <f t="shared" si="83"/>
        <v>01/394429501ITokopedia</v>
      </c>
    </row>
    <row r="2632" spans="2:59" ht="13.5" customHeight="1" x14ac:dyDescent="0.35">
      <c r="B2632" s="10" t="s">
        <v>17</v>
      </c>
      <c r="C2632" s="10" t="s">
        <v>2517</v>
      </c>
      <c r="D2632" s="10" t="s">
        <v>119</v>
      </c>
      <c r="E2632" s="10" t="s">
        <v>120</v>
      </c>
      <c r="F2632" s="10" t="s">
        <v>2975</v>
      </c>
      <c r="G2632" s="137">
        <v>1253373873</v>
      </c>
      <c r="H2632" s="10"/>
      <c r="I2632" s="10" t="s">
        <v>6301</v>
      </c>
      <c r="J2632" s="10" t="s">
        <v>7555</v>
      </c>
      <c r="K2632" s="10" t="s">
        <v>7556</v>
      </c>
      <c r="L2632" s="98">
        <f>IFERROR(VLOOKUP($F2632&amp;$C2632,Sales!$J:$W,9,0),0)</f>
        <v>0</v>
      </c>
      <c r="M2632" s="98">
        <f>IFERROR(VLOOKUP($F2632&amp;$C2632,Sales!$J:$W,10,0),0)</f>
        <v>0</v>
      </c>
      <c r="N2632" s="98">
        <f>IFERROR(VLOOKUP($F2632&amp;$C2632,Sales!$J:$W,11,0),0)</f>
        <v>0</v>
      </c>
      <c r="O2632" s="98">
        <f>IFERROR(VLOOKUP($F2632&amp;$C2632,Sales!$J:$W,12,0),0)</f>
        <v>0</v>
      </c>
      <c r="P2632" s="98">
        <f>IFERROR(VLOOKUP($F2632&amp;$C2632,Sales!$J:$W,13,0),0)</f>
        <v>0</v>
      </c>
      <c r="Q2632" s="98">
        <f>IFERROR(VLOOKUP($F2632&amp;$C2632,Sales!$A:$H,7,0),0)</f>
        <v>0</v>
      </c>
      <c r="R2632" s="41">
        <f t="shared" si="82"/>
        <v>1</v>
      </c>
      <c r="S2632" s="15">
        <v>1</v>
      </c>
      <c r="T2632" s="15"/>
      <c r="U2632" s="15"/>
      <c r="V2632" s="15">
        <v>1</v>
      </c>
      <c r="W2632" s="15">
        <v>1</v>
      </c>
      <c r="X2632" s="15">
        <v>1</v>
      </c>
      <c r="Y2632" s="41">
        <v>1</v>
      </c>
      <c r="Z2632" s="41">
        <v>1</v>
      </c>
      <c r="AA2632" s="41"/>
      <c r="AB2632" s="15"/>
      <c r="AC2632" s="15"/>
      <c r="AD2632" s="15"/>
      <c r="AE2632" s="15"/>
      <c r="AF2632" s="15"/>
      <c r="AG2632" s="15"/>
      <c r="AH2632" s="15"/>
      <c r="AI2632" s="15"/>
      <c r="AJ2632" s="15"/>
      <c r="AK2632" s="15"/>
      <c r="AL2632" s="15"/>
      <c r="AM2632" s="15"/>
      <c r="AN2632" s="15"/>
      <c r="AO2632" s="15"/>
      <c r="AP2632" s="15"/>
      <c r="AQ2632" s="15"/>
      <c r="AR2632" s="15"/>
      <c r="AS2632" s="15"/>
      <c r="AT2632" s="15"/>
      <c r="AU2632" s="15"/>
      <c r="AV2632" s="15"/>
      <c r="AW2632" s="15"/>
      <c r="AX2632" s="82"/>
      <c r="AY2632" s="82"/>
      <c r="AZ2632" s="10">
        <v>1</v>
      </c>
      <c r="BA2632" t="s">
        <v>22</v>
      </c>
      <c r="BB2632" t="s">
        <v>23</v>
      </c>
      <c r="BD2632" s="39" t="str">
        <f t="shared" si="83"/>
        <v>01/394429501JTokopedia</v>
      </c>
    </row>
    <row r="2633" spans="2:59" ht="13.5" customHeight="1" x14ac:dyDescent="0.35">
      <c r="B2633" s="10" t="s">
        <v>17</v>
      </c>
      <c r="C2633" s="10" t="s">
        <v>2517</v>
      </c>
      <c r="D2633" s="10" t="s">
        <v>119</v>
      </c>
      <c r="E2633" s="10" t="s">
        <v>120</v>
      </c>
      <c r="F2633" s="10" t="s">
        <v>2976</v>
      </c>
      <c r="G2633" s="137">
        <v>1253383247</v>
      </c>
      <c r="H2633" s="10"/>
      <c r="I2633" s="10" t="s">
        <v>4522</v>
      </c>
      <c r="J2633" s="10" t="s">
        <v>5034</v>
      </c>
      <c r="K2633" s="10" t="s">
        <v>5035</v>
      </c>
      <c r="L2633" s="98">
        <f>IFERROR(VLOOKUP($F2633&amp;$C2633,Sales!$J:$W,9,0),0)</f>
        <v>0</v>
      </c>
      <c r="M2633" s="98">
        <f>IFERROR(VLOOKUP($F2633&amp;$C2633,Sales!$J:$W,10,0),0)</f>
        <v>0</v>
      </c>
      <c r="N2633" s="98">
        <f>IFERROR(VLOOKUP($F2633&amp;$C2633,Sales!$J:$W,11,0),0)</f>
        <v>0</v>
      </c>
      <c r="O2633" s="98">
        <f>IFERROR(VLOOKUP($F2633&amp;$C2633,Sales!$J:$W,12,0),0)</f>
        <v>0</v>
      </c>
      <c r="P2633" s="98">
        <f>IFERROR(VLOOKUP($F2633&amp;$C2633,Sales!$J:$W,13,0),0)</f>
        <v>0</v>
      </c>
      <c r="Q2633" s="98">
        <f>IFERROR(VLOOKUP($F2633&amp;$C2633,Sales!$A:$H,7,0),0)</f>
        <v>0</v>
      </c>
      <c r="R2633" s="41">
        <f t="shared" si="82"/>
        <v>1</v>
      </c>
      <c r="S2633" s="15">
        <v>1</v>
      </c>
      <c r="T2633" s="15"/>
      <c r="U2633" s="15"/>
      <c r="V2633" s="15">
        <v>1</v>
      </c>
      <c r="W2633" s="15">
        <v>1</v>
      </c>
      <c r="X2633" s="15">
        <v>1</v>
      </c>
      <c r="Y2633" s="41">
        <v>1</v>
      </c>
      <c r="Z2633" s="41">
        <v>1</v>
      </c>
      <c r="AA2633" s="41"/>
      <c r="AB2633" s="15"/>
      <c r="AC2633" s="15"/>
      <c r="AD2633" s="15"/>
      <c r="AE2633" s="15"/>
      <c r="AF2633" s="15"/>
      <c r="AG2633" s="15"/>
      <c r="AH2633" s="15"/>
      <c r="AI2633" s="15"/>
      <c r="AJ2633" s="15"/>
      <c r="AK2633" s="15"/>
      <c r="AL2633" s="15"/>
      <c r="AM2633" s="15"/>
      <c r="AN2633" s="15"/>
      <c r="AO2633" s="15"/>
      <c r="AP2633" s="15"/>
      <c r="AQ2633" s="15"/>
      <c r="AR2633" s="15"/>
      <c r="AS2633" s="15"/>
      <c r="AT2633" s="15"/>
      <c r="AU2633" s="15"/>
      <c r="AV2633" s="15"/>
      <c r="AW2633" s="15"/>
      <c r="AX2633" s="82"/>
      <c r="AY2633" s="82"/>
      <c r="AZ2633" s="10">
        <v>1</v>
      </c>
      <c r="BA2633" t="s">
        <v>22</v>
      </c>
      <c r="BB2633" t="s">
        <v>23</v>
      </c>
      <c r="BD2633" s="39" t="str">
        <f t="shared" si="83"/>
        <v>01/394429501KTokopedia</v>
      </c>
    </row>
    <row r="2634" spans="2:59" ht="13.5" customHeight="1" x14ac:dyDescent="0.35">
      <c r="B2634" s="10" t="s">
        <v>17</v>
      </c>
      <c r="C2634" s="10" t="s">
        <v>2517</v>
      </c>
      <c r="D2634" s="10" t="s">
        <v>119</v>
      </c>
      <c r="E2634" s="10" t="s">
        <v>120</v>
      </c>
      <c r="F2634" s="10" t="s">
        <v>6074</v>
      </c>
      <c r="G2634" s="137">
        <v>1253391368</v>
      </c>
      <c r="H2634" s="10"/>
      <c r="I2634" s="10" t="s">
        <v>5747</v>
      </c>
      <c r="J2634" s="10" t="s">
        <v>7557</v>
      </c>
      <c r="K2634" s="164" t="s">
        <v>7558</v>
      </c>
      <c r="L2634" s="98">
        <f>IFERROR(VLOOKUP($F2634&amp;$C2634,Sales!$J:$W,9,0),0)</f>
        <v>0</v>
      </c>
      <c r="M2634" s="98">
        <f>IFERROR(VLOOKUP($F2634&amp;$C2634,Sales!$J:$W,10,0),0)</f>
        <v>0</v>
      </c>
      <c r="N2634" s="98">
        <f>IFERROR(VLOOKUP($F2634&amp;$C2634,Sales!$J:$W,11,0),0)</f>
        <v>0</v>
      </c>
      <c r="O2634" s="98">
        <f>IFERROR(VLOOKUP($F2634&amp;$C2634,Sales!$J:$W,12,0),0)</f>
        <v>0</v>
      </c>
      <c r="P2634" s="98">
        <f>IFERROR(VLOOKUP($F2634&amp;$C2634,Sales!$J:$W,13,0),0)</f>
        <v>0</v>
      </c>
      <c r="Q2634" s="98">
        <f>IFERROR(VLOOKUP($F2634&amp;$C2634,Sales!$A:$H,7,0),0)</f>
        <v>0</v>
      </c>
      <c r="R2634" s="41" t="str">
        <f t="shared" si="82"/>
        <v>ERROR</v>
      </c>
      <c r="S2634" s="15"/>
      <c r="T2634" s="15"/>
      <c r="U2634" s="15"/>
      <c r="V2634" s="15"/>
      <c r="W2634" s="15"/>
      <c r="X2634" s="15"/>
      <c r="Y2634" s="41"/>
      <c r="Z2634" s="41"/>
      <c r="AA2634" s="41"/>
      <c r="AB2634" s="15"/>
      <c r="AC2634" s="15"/>
      <c r="AD2634" s="15"/>
      <c r="AE2634" s="15"/>
      <c r="AF2634" s="15"/>
      <c r="AG2634" s="15"/>
      <c r="AH2634" s="15"/>
      <c r="AI2634" s="15"/>
      <c r="AJ2634" s="15"/>
      <c r="AK2634" s="15"/>
      <c r="AL2634" s="15"/>
      <c r="AM2634" s="15"/>
      <c r="AN2634" s="15"/>
      <c r="AO2634" s="15"/>
      <c r="AP2634" s="15"/>
      <c r="AQ2634" s="15"/>
      <c r="AR2634" s="15"/>
      <c r="AS2634" s="15"/>
      <c r="AT2634" s="15"/>
      <c r="AU2634" s="15"/>
      <c r="AV2634" s="15"/>
      <c r="AW2634" s="15"/>
      <c r="AX2634" s="82"/>
      <c r="AY2634" s="82"/>
      <c r="AZ2634" s="10">
        <v>1</v>
      </c>
      <c r="BA2634" t="s">
        <v>22</v>
      </c>
      <c r="BB2634" t="s">
        <v>88</v>
      </c>
      <c r="BD2634" s="39" t="str">
        <f t="shared" si="83"/>
        <v>01/394429501LTokopedia</v>
      </c>
      <c r="BE2634" s="1">
        <v>45071</v>
      </c>
      <c r="BF2634" t="s">
        <v>16179</v>
      </c>
    </row>
    <row r="2635" spans="2:59" ht="13.5" customHeight="1" x14ac:dyDescent="0.35">
      <c r="B2635" s="10" t="s">
        <v>17</v>
      </c>
      <c r="C2635" s="10" t="s">
        <v>2517</v>
      </c>
      <c r="D2635" s="10" t="s">
        <v>119</v>
      </c>
      <c r="E2635" s="10" t="s">
        <v>120</v>
      </c>
      <c r="F2635" s="10" t="s">
        <v>2977</v>
      </c>
      <c r="G2635" s="137">
        <v>1253397887</v>
      </c>
      <c r="H2635" s="10"/>
      <c r="I2635" s="10" t="s">
        <v>6304</v>
      </c>
      <c r="J2635" s="10" t="s">
        <v>7559</v>
      </c>
      <c r="K2635" s="10" t="s">
        <v>7560</v>
      </c>
      <c r="L2635" s="98">
        <f>IFERROR(VLOOKUP($F2635&amp;$C2635,Sales!$J:$W,9,0),0)</f>
        <v>0</v>
      </c>
      <c r="M2635" s="98">
        <f>IFERROR(VLOOKUP($F2635&amp;$C2635,Sales!$J:$W,10,0),0)</f>
        <v>0</v>
      </c>
      <c r="N2635" s="98">
        <f>IFERROR(VLOOKUP($F2635&amp;$C2635,Sales!$J:$W,11,0),0)</f>
        <v>0</v>
      </c>
      <c r="O2635" s="98">
        <f>IFERROR(VLOOKUP($F2635&amp;$C2635,Sales!$J:$W,12,0),0)</f>
        <v>0</v>
      </c>
      <c r="P2635" s="98">
        <f>IFERROR(VLOOKUP($F2635&amp;$C2635,Sales!$J:$W,13,0),0)</f>
        <v>0</v>
      </c>
      <c r="Q2635" s="98">
        <f>IFERROR(VLOOKUP($F2635&amp;$C2635,Sales!$A:$H,7,0),0)</f>
        <v>0</v>
      </c>
      <c r="R2635" s="41">
        <f t="shared" si="82"/>
        <v>1</v>
      </c>
      <c r="S2635" s="15">
        <v>1</v>
      </c>
      <c r="T2635" s="15"/>
      <c r="U2635" s="15"/>
      <c r="V2635" s="15">
        <v>1</v>
      </c>
      <c r="W2635" s="15">
        <v>1</v>
      </c>
      <c r="X2635" s="15">
        <v>1</v>
      </c>
      <c r="Y2635" s="41">
        <v>1</v>
      </c>
      <c r="Z2635" s="41">
        <v>1</v>
      </c>
      <c r="AA2635" s="41"/>
      <c r="AB2635" s="15"/>
      <c r="AC2635" s="15"/>
      <c r="AD2635" s="15"/>
      <c r="AE2635" s="15"/>
      <c r="AF2635" s="15"/>
      <c r="AG2635" s="15"/>
      <c r="AH2635" s="15"/>
      <c r="AI2635" s="15"/>
      <c r="AJ2635" s="15"/>
      <c r="AK2635" s="15"/>
      <c r="AL2635" s="15"/>
      <c r="AM2635" s="15"/>
      <c r="AN2635" s="15"/>
      <c r="AO2635" s="15"/>
      <c r="AP2635" s="15"/>
      <c r="AQ2635" s="15"/>
      <c r="AR2635" s="15"/>
      <c r="AS2635" s="15"/>
      <c r="AT2635" s="15"/>
      <c r="AU2635" s="15"/>
      <c r="AV2635" s="15"/>
      <c r="AW2635" s="15"/>
      <c r="AX2635" s="82"/>
      <c r="AY2635" s="82"/>
      <c r="AZ2635" s="10">
        <v>1</v>
      </c>
      <c r="BA2635" t="s">
        <v>22</v>
      </c>
      <c r="BB2635" t="s">
        <v>23</v>
      </c>
      <c r="BD2635" s="39" t="str">
        <f t="shared" si="83"/>
        <v>01/394429501MTokopedia</v>
      </c>
    </row>
    <row r="2636" spans="2:59" ht="13.5" customHeight="1" x14ac:dyDescent="0.35">
      <c r="B2636" s="10" t="s">
        <v>17</v>
      </c>
      <c r="C2636" s="10" t="s">
        <v>2517</v>
      </c>
      <c r="D2636" s="10" t="s">
        <v>119</v>
      </c>
      <c r="E2636" s="10" t="s">
        <v>120</v>
      </c>
      <c r="F2636" s="10" t="s">
        <v>2978</v>
      </c>
      <c r="G2636" s="137">
        <v>1256476533</v>
      </c>
      <c r="H2636" s="10"/>
      <c r="I2636" s="10" t="s">
        <v>6297</v>
      </c>
      <c r="J2636" s="10" t="s">
        <v>7561</v>
      </c>
      <c r="K2636" s="10" t="s">
        <v>7562</v>
      </c>
      <c r="L2636" s="98">
        <f>IFERROR(VLOOKUP($F2636&amp;$C2636,Sales!$J:$W,9,0),0)</f>
        <v>0</v>
      </c>
      <c r="M2636" s="98">
        <f>IFERROR(VLOOKUP($F2636&amp;$C2636,Sales!$J:$W,10,0),0)</f>
        <v>0</v>
      </c>
      <c r="N2636" s="98">
        <f>IFERROR(VLOOKUP($F2636&amp;$C2636,Sales!$J:$W,11,0),0)</f>
        <v>0</v>
      </c>
      <c r="O2636" s="98">
        <f>IFERROR(VLOOKUP($F2636&amp;$C2636,Sales!$J:$W,12,0),0)</f>
        <v>0</v>
      </c>
      <c r="P2636" s="98">
        <f>IFERROR(VLOOKUP($F2636&amp;$C2636,Sales!$J:$W,13,0),0)</f>
        <v>0</v>
      </c>
      <c r="Q2636" s="98">
        <f>IFERROR(VLOOKUP($F2636&amp;$C2636,Sales!$A:$H,7,0),0)</f>
        <v>0</v>
      </c>
      <c r="R2636" s="41">
        <f t="shared" si="82"/>
        <v>1</v>
      </c>
      <c r="S2636" s="15">
        <v>1</v>
      </c>
      <c r="T2636" s="15"/>
      <c r="U2636" s="15"/>
      <c r="V2636" s="15">
        <v>1</v>
      </c>
      <c r="W2636" s="15">
        <v>1</v>
      </c>
      <c r="X2636" s="15">
        <v>1</v>
      </c>
      <c r="Y2636" s="41">
        <v>1</v>
      </c>
      <c r="Z2636" s="41">
        <v>1</v>
      </c>
      <c r="AA2636" s="41"/>
      <c r="AB2636" s="15"/>
      <c r="AC2636" s="15"/>
      <c r="AD2636" s="15"/>
      <c r="AE2636" s="15"/>
      <c r="AF2636" s="15"/>
      <c r="AG2636" s="15"/>
      <c r="AH2636" s="15"/>
      <c r="AI2636" s="15"/>
      <c r="AJ2636" s="15"/>
      <c r="AK2636" s="15"/>
      <c r="AL2636" s="15"/>
      <c r="AM2636" s="15"/>
      <c r="AN2636" s="15"/>
      <c r="AO2636" s="15"/>
      <c r="AP2636" s="15"/>
      <c r="AQ2636" s="15"/>
      <c r="AR2636" s="15"/>
      <c r="AS2636" s="15"/>
      <c r="AT2636" s="15"/>
      <c r="AU2636" s="15"/>
      <c r="AV2636" s="15"/>
      <c r="AW2636" s="15"/>
      <c r="AX2636" s="82"/>
      <c r="AY2636" s="82"/>
      <c r="AZ2636" s="10">
        <v>1</v>
      </c>
      <c r="BA2636" t="s">
        <v>22</v>
      </c>
      <c r="BB2636" t="s">
        <v>23</v>
      </c>
      <c r="BD2636" s="39" t="str">
        <f t="shared" si="83"/>
        <v>01/394429501NTokopedia</v>
      </c>
    </row>
    <row r="2637" spans="2:59" ht="13.5" customHeight="1" x14ac:dyDescent="0.35">
      <c r="B2637" s="10" t="s">
        <v>17</v>
      </c>
      <c r="C2637" s="10" t="s">
        <v>2517</v>
      </c>
      <c r="D2637" s="10" t="s">
        <v>3622</v>
      </c>
      <c r="E2637" s="10" t="s">
        <v>120</v>
      </c>
      <c r="F2637" s="10" t="s">
        <v>2979</v>
      </c>
      <c r="G2637" s="137">
        <v>1256527901</v>
      </c>
      <c r="H2637" s="10"/>
      <c r="I2637" s="10" t="s">
        <v>4524</v>
      </c>
      <c r="J2637" s="10" t="s">
        <v>13668</v>
      </c>
      <c r="K2637" s="10" t="s">
        <v>7563</v>
      </c>
      <c r="L2637" s="98">
        <f>IFERROR(VLOOKUP($F2637&amp;$C2637,Sales!$J:$W,9,0),0)</f>
        <v>0</v>
      </c>
      <c r="M2637" s="98">
        <f>IFERROR(VLOOKUP($F2637&amp;$C2637,Sales!$J:$W,10,0),0)</f>
        <v>0</v>
      </c>
      <c r="N2637" s="98">
        <f>IFERROR(VLOOKUP($F2637&amp;$C2637,Sales!$J:$W,11,0),0)</f>
        <v>0</v>
      </c>
      <c r="O2637" s="98">
        <f>IFERROR(VLOOKUP($F2637&amp;$C2637,Sales!$J:$W,12,0),0)</f>
        <v>0</v>
      </c>
      <c r="P2637" s="98">
        <f>IFERROR(VLOOKUP($F2637&amp;$C2637,Sales!$J:$W,13,0),0)</f>
        <v>0</v>
      </c>
      <c r="Q2637" s="98">
        <f>IFERROR(VLOOKUP($F2637&amp;$C2637,Sales!$A:$H,7,0),0)</f>
        <v>0</v>
      </c>
      <c r="R2637" s="41">
        <f t="shared" si="82"/>
        <v>1</v>
      </c>
      <c r="S2637" s="15">
        <v>1</v>
      </c>
      <c r="T2637" s="15"/>
      <c r="U2637" s="15"/>
      <c r="V2637" s="15">
        <v>1</v>
      </c>
      <c r="W2637" s="15">
        <v>1</v>
      </c>
      <c r="X2637" s="15">
        <v>1</v>
      </c>
      <c r="Y2637" s="41">
        <v>1</v>
      </c>
      <c r="Z2637" s="41">
        <v>1</v>
      </c>
      <c r="AA2637" s="41"/>
      <c r="AB2637" s="15"/>
      <c r="AC2637" s="15"/>
      <c r="AD2637" s="15"/>
      <c r="AE2637" s="15"/>
      <c r="AF2637" s="15"/>
      <c r="AG2637" s="15"/>
      <c r="AH2637" s="15"/>
      <c r="AI2637" s="15"/>
      <c r="AJ2637" s="15"/>
      <c r="AK2637" s="15"/>
      <c r="AL2637" s="15"/>
      <c r="AM2637" s="15"/>
      <c r="AN2637" s="15"/>
      <c r="AO2637" s="15"/>
      <c r="AP2637" s="15"/>
      <c r="AQ2637" s="15"/>
      <c r="AR2637" s="15"/>
      <c r="AS2637" s="15"/>
      <c r="AT2637" s="15"/>
      <c r="AU2637" s="15"/>
      <c r="AV2637" s="15"/>
      <c r="AW2637" s="15"/>
      <c r="AX2637" s="82"/>
      <c r="AY2637" s="82"/>
      <c r="AZ2637" s="10">
        <v>1</v>
      </c>
      <c r="BA2637" t="s">
        <v>22</v>
      </c>
      <c r="BB2637" t="s">
        <v>23</v>
      </c>
      <c r="BD2637" s="39" t="str">
        <f t="shared" si="83"/>
        <v>01/394429501OTokopedia</v>
      </c>
    </row>
    <row r="2638" spans="2:59" ht="13.5" customHeight="1" x14ac:dyDescent="0.35">
      <c r="B2638" s="10" t="s">
        <v>17</v>
      </c>
      <c r="C2638" s="10" t="s">
        <v>2517</v>
      </c>
      <c r="D2638" s="10" t="s">
        <v>119</v>
      </c>
      <c r="E2638" s="10" t="s">
        <v>120</v>
      </c>
      <c r="F2638" s="10" t="s">
        <v>2980</v>
      </c>
      <c r="G2638" s="137">
        <v>1445042358</v>
      </c>
      <c r="H2638" s="10"/>
      <c r="I2638" s="10" t="s">
        <v>6318</v>
      </c>
      <c r="J2638" s="10" t="s">
        <v>7564</v>
      </c>
      <c r="K2638" s="10" t="s">
        <v>7565</v>
      </c>
      <c r="L2638" s="98">
        <f>IFERROR(VLOOKUP($F2638&amp;$C2638,Sales!$J:$W,9,0),0)</f>
        <v>0</v>
      </c>
      <c r="M2638" s="98">
        <f>IFERROR(VLOOKUP($F2638&amp;$C2638,Sales!$J:$W,10,0),0)</f>
        <v>0</v>
      </c>
      <c r="N2638" s="98">
        <f>IFERROR(VLOOKUP($F2638&amp;$C2638,Sales!$J:$W,11,0),0)</f>
        <v>0</v>
      </c>
      <c r="O2638" s="98">
        <f>IFERROR(VLOOKUP($F2638&amp;$C2638,Sales!$J:$W,12,0),0)</f>
        <v>0</v>
      </c>
      <c r="P2638" s="98">
        <f>IFERROR(VLOOKUP($F2638&amp;$C2638,Sales!$J:$W,13,0),0)</f>
        <v>0</v>
      </c>
      <c r="Q2638" s="98">
        <f>IFERROR(VLOOKUP($F2638&amp;$C2638,Sales!$A:$H,7,0),0)</f>
        <v>0</v>
      </c>
      <c r="R2638" s="41">
        <f t="shared" si="82"/>
        <v>1</v>
      </c>
      <c r="S2638" s="15">
        <v>1</v>
      </c>
      <c r="T2638" s="15"/>
      <c r="U2638" s="15"/>
      <c r="V2638" s="15">
        <v>1</v>
      </c>
      <c r="W2638" s="15">
        <v>1</v>
      </c>
      <c r="X2638" s="15">
        <v>1</v>
      </c>
      <c r="Y2638" s="41">
        <v>1</v>
      </c>
      <c r="Z2638" s="41">
        <v>1</v>
      </c>
      <c r="AA2638" s="41"/>
      <c r="AB2638" s="15"/>
      <c r="AC2638" s="15"/>
      <c r="AD2638" s="15"/>
      <c r="AE2638" s="15"/>
      <c r="AF2638" s="15"/>
      <c r="AG2638" s="15"/>
      <c r="AH2638" s="15"/>
      <c r="AI2638" s="15"/>
      <c r="AJ2638" s="15"/>
      <c r="AK2638" s="15"/>
      <c r="AL2638" s="15"/>
      <c r="AM2638" s="15"/>
      <c r="AN2638" s="15"/>
      <c r="AO2638" s="15"/>
      <c r="AP2638" s="15"/>
      <c r="AQ2638" s="15"/>
      <c r="AR2638" s="15"/>
      <c r="AS2638" s="15"/>
      <c r="AT2638" s="15"/>
      <c r="AU2638" s="15"/>
      <c r="AV2638" s="15"/>
      <c r="AW2638" s="15"/>
      <c r="AX2638" s="82"/>
      <c r="AY2638" s="82"/>
      <c r="AZ2638" s="10">
        <v>1</v>
      </c>
      <c r="BA2638" t="s">
        <v>22</v>
      </c>
      <c r="BB2638" t="s">
        <v>23</v>
      </c>
      <c r="BD2638" s="39" t="str">
        <f t="shared" si="83"/>
        <v>01/394429501PTokopedia</v>
      </c>
    </row>
    <row r="2639" spans="2:59" ht="13.5" customHeight="1" x14ac:dyDescent="0.35">
      <c r="B2639" s="10" t="s">
        <v>17</v>
      </c>
      <c r="C2639" s="10" t="s">
        <v>2517</v>
      </c>
      <c r="D2639" s="10" t="s">
        <v>119</v>
      </c>
      <c r="E2639" s="10" t="s">
        <v>120</v>
      </c>
      <c r="F2639" s="10" t="s">
        <v>2981</v>
      </c>
      <c r="G2639" s="137">
        <v>1256561097</v>
      </c>
      <c r="H2639" s="10"/>
      <c r="I2639" s="10" t="s">
        <v>6317</v>
      </c>
      <c r="J2639" s="10" t="s">
        <v>7566</v>
      </c>
      <c r="K2639" s="10" t="s">
        <v>7567</v>
      </c>
      <c r="L2639" s="98">
        <f>IFERROR(VLOOKUP($F2639&amp;$C2639,Sales!$J:$W,9,0),0)</f>
        <v>0</v>
      </c>
      <c r="M2639" s="98">
        <f>IFERROR(VLOOKUP($F2639&amp;$C2639,Sales!$J:$W,10,0),0)</f>
        <v>0</v>
      </c>
      <c r="N2639" s="98">
        <f>IFERROR(VLOOKUP($F2639&amp;$C2639,Sales!$J:$W,11,0),0)</f>
        <v>0</v>
      </c>
      <c r="O2639" s="98">
        <f>IFERROR(VLOOKUP($F2639&amp;$C2639,Sales!$J:$W,12,0),0)</f>
        <v>0</v>
      </c>
      <c r="P2639" s="98">
        <f>IFERROR(VLOOKUP($F2639&amp;$C2639,Sales!$J:$W,13,0),0)</f>
        <v>0</v>
      </c>
      <c r="Q2639" s="98">
        <f>IFERROR(VLOOKUP($F2639&amp;$C2639,Sales!$A:$H,7,0),0)</f>
        <v>0</v>
      </c>
      <c r="R2639" s="41">
        <f t="shared" si="82"/>
        <v>1</v>
      </c>
      <c r="S2639" s="15">
        <v>1</v>
      </c>
      <c r="T2639" s="15"/>
      <c r="U2639" s="15"/>
      <c r="V2639" s="15">
        <v>1</v>
      </c>
      <c r="W2639" s="15">
        <v>1</v>
      </c>
      <c r="X2639" s="15">
        <v>1</v>
      </c>
      <c r="Y2639" s="41">
        <v>1</v>
      </c>
      <c r="Z2639" s="41">
        <v>1</v>
      </c>
      <c r="AA2639" s="41"/>
      <c r="AB2639" s="15"/>
      <c r="AC2639" s="15"/>
      <c r="AD2639" s="15"/>
      <c r="AE2639" s="15"/>
      <c r="AF2639" s="15"/>
      <c r="AG2639" s="15"/>
      <c r="AH2639" s="15"/>
      <c r="AI2639" s="15"/>
      <c r="AJ2639" s="15"/>
      <c r="AK2639" s="15"/>
      <c r="AL2639" s="15"/>
      <c r="AM2639" s="15"/>
      <c r="AN2639" s="15"/>
      <c r="AO2639" s="15"/>
      <c r="AP2639" s="15"/>
      <c r="AQ2639" s="15"/>
      <c r="AR2639" s="15"/>
      <c r="AS2639" s="15"/>
      <c r="AT2639" s="15"/>
      <c r="AU2639" s="15"/>
      <c r="AV2639" s="15"/>
      <c r="AW2639" s="15"/>
      <c r="AX2639" s="82"/>
      <c r="AY2639" s="82"/>
      <c r="AZ2639" s="10">
        <v>1</v>
      </c>
      <c r="BA2639" t="s">
        <v>22</v>
      </c>
      <c r="BB2639" t="s">
        <v>23</v>
      </c>
      <c r="BD2639" s="39" t="str">
        <f t="shared" si="83"/>
        <v>01/394429501QTokopedia</v>
      </c>
    </row>
    <row r="2640" spans="2:59" ht="13.5" customHeight="1" x14ac:dyDescent="0.35">
      <c r="B2640" s="10" t="s">
        <v>17</v>
      </c>
      <c r="C2640" s="10" t="s">
        <v>2517</v>
      </c>
      <c r="D2640" s="10" t="s">
        <v>119</v>
      </c>
      <c r="E2640" s="10" t="s">
        <v>120</v>
      </c>
      <c r="F2640" s="10" t="s">
        <v>2982</v>
      </c>
      <c r="G2640" s="137">
        <v>1256577928</v>
      </c>
      <c r="H2640" s="10"/>
      <c r="I2640" s="10" t="s">
        <v>6316</v>
      </c>
      <c r="J2640" s="10" t="s">
        <v>7568</v>
      </c>
      <c r="K2640" s="10" t="s">
        <v>7569</v>
      </c>
      <c r="L2640" s="98">
        <f>IFERROR(VLOOKUP($F2640&amp;$C2640,Sales!$J:$W,9,0),0)</f>
        <v>0</v>
      </c>
      <c r="M2640" s="98">
        <f>IFERROR(VLOOKUP($F2640&amp;$C2640,Sales!$J:$W,10,0),0)</f>
        <v>0</v>
      </c>
      <c r="N2640" s="98">
        <f>IFERROR(VLOOKUP($F2640&amp;$C2640,Sales!$J:$W,11,0),0)</f>
        <v>0</v>
      </c>
      <c r="O2640" s="98">
        <f>IFERROR(VLOOKUP($F2640&amp;$C2640,Sales!$J:$W,12,0),0)</f>
        <v>0</v>
      </c>
      <c r="P2640" s="98">
        <f>IFERROR(VLOOKUP($F2640&amp;$C2640,Sales!$J:$W,13,0),0)</f>
        <v>0</v>
      </c>
      <c r="Q2640" s="98">
        <f>IFERROR(VLOOKUP($F2640&amp;$C2640,Sales!$A:$H,7,0),0)</f>
        <v>0</v>
      </c>
      <c r="R2640" s="41">
        <f t="shared" si="82"/>
        <v>1</v>
      </c>
      <c r="S2640" s="15">
        <v>1</v>
      </c>
      <c r="T2640" s="15"/>
      <c r="U2640" s="15"/>
      <c r="V2640" s="15">
        <v>1</v>
      </c>
      <c r="W2640" s="15">
        <v>1</v>
      </c>
      <c r="X2640" s="15">
        <v>1</v>
      </c>
      <c r="Y2640" s="41">
        <v>1</v>
      </c>
      <c r="Z2640" s="41">
        <v>1</v>
      </c>
      <c r="AA2640" s="41"/>
      <c r="AB2640" s="15"/>
      <c r="AC2640" s="15"/>
      <c r="AD2640" s="15"/>
      <c r="AE2640" s="15"/>
      <c r="AF2640" s="15"/>
      <c r="AG2640" s="15"/>
      <c r="AH2640" s="15"/>
      <c r="AI2640" s="15"/>
      <c r="AJ2640" s="15"/>
      <c r="AK2640" s="15"/>
      <c r="AL2640" s="15"/>
      <c r="AM2640" s="15"/>
      <c r="AN2640" s="15"/>
      <c r="AO2640" s="15"/>
      <c r="AP2640" s="15"/>
      <c r="AQ2640" s="15"/>
      <c r="AR2640" s="15"/>
      <c r="AS2640" s="15"/>
      <c r="AT2640" s="15"/>
      <c r="AU2640" s="15"/>
      <c r="AV2640" s="15"/>
      <c r="AW2640" s="15"/>
      <c r="AX2640" s="82"/>
      <c r="AY2640" s="82"/>
      <c r="AZ2640" s="10">
        <v>1</v>
      </c>
      <c r="BA2640" t="s">
        <v>22</v>
      </c>
      <c r="BB2640" t="s">
        <v>23</v>
      </c>
      <c r="BD2640" s="39" t="str">
        <f t="shared" si="83"/>
        <v>01/394429501RTokopedia</v>
      </c>
    </row>
    <row r="2641" spans="2:60" ht="13.5" customHeight="1" x14ac:dyDescent="0.35">
      <c r="B2641" s="10" t="s">
        <v>17</v>
      </c>
      <c r="C2641" s="10" t="s">
        <v>2517</v>
      </c>
      <c r="D2641" s="10" t="s">
        <v>119</v>
      </c>
      <c r="E2641" s="10" t="s">
        <v>120</v>
      </c>
      <c r="F2641" s="10" t="s">
        <v>6076</v>
      </c>
      <c r="G2641" s="137">
        <v>1256610483</v>
      </c>
      <c r="H2641" s="10"/>
      <c r="I2641" s="10" t="s">
        <v>6308</v>
      </c>
      <c r="J2641" s="10" t="s">
        <v>7570</v>
      </c>
      <c r="K2641" s="10" t="s">
        <v>7571</v>
      </c>
      <c r="L2641" s="98">
        <f>IFERROR(VLOOKUP($F2641&amp;$C2641,Sales!$J:$W,9,0),0)</f>
        <v>0</v>
      </c>
      <c r="M2641" s="98">
        <f>IFERROR(VLOOKUP($F2641&amp;$C2641,Sales!$J:$W,10,0),0)</f>
        <v>0</v>
      </c>
      <c r="N2641" s="98">
        <f>IFERROR(VLOOKUP($F2641&amp;$C2641,Sales!$J:$W,11,0),0)</f>
        <v>0</v>
      </c>
      <c r="O2641" s="98">
        <f>IFERROR(VLOOKUP($F2641&amp;$C2641,Sales!$J:$W,12,0),0)</f>
        <v>0</v>
      </c>
      <c r="P2641" s="98">
        <f>IFERROR(VLOOKUP($F2641&amp;$C2641,Sales!$J:$W,13,0),0)</f>
        <v>0</v>
      </c>
      <c r="Q2641" s="98">
        <f>IFERROR(VLOOKUP($F2641&amp;$C2641,Sales!$A:$H,7,0),0)</f>
        <v>0</v>
      </c>
      <c r="R2641" s="41">
        <f t="shared" si="82"/>
        <v>1</v>
      </c>
      <c r="S2641" s="15">
        <v>1</v>
      </c>
      <c r="T2641" s="15"/>
      <c r="U2641" s="15"/>
      <c r="V2641" s="15">
        <v>1</v>
      </c>
      <c r="W2641" s="15">
        <v>1</v>
      </c>
      <c r="X2641" s="15">
        <v>1</v>
      </c>
      <c r="Y2641" s="41">
        <v>1</v>
      </c>
      <c r="Z2641" s="41">
        <v>1</v>
      </c>
      <c r="AA2641" s="41"/>
      <c r="AB2641" s="15"/>
      <c r="AC2641" s="15"/>
      <c r="AD2641" s="15"/>
      <c r="AE2641" s="15"/>
      <c r="AF2641" s="15"/>
      <c r="AG2641" s="15"/>
      <c r="AH2641" s="15"/>
      <c r="AI2641" s="15"/>
      <c r="AJ2641" s="15"/>
      <c r="AK2641" s="15"/>
      <c r="AL2641" s="15"/>
      <c r="AM2641" s="15"/>
      <c r="AN2641" s="15"/>
      <c r="AO2641" s="15"/>
      <c r="AP2641" s="15"/>
      <c r="AQ2641" s="15"/>
      <c r="AR2641" s="15"/>
      <c r="AS2641" s="15"/>
      <c r="AT2641" s="15"/>
      <c r="AU2641" s="15"/>
      <c r="AV2641" s="15"/>
      <c r="AW2641" s="15"/>
      <c r="AX2641" s="82"/>
      <c r="AY2641" s="82"/>
      <c r="AZ2641" s="10">
        <v>1</v>
      </c>
      <c r="BA2641" t="s">
        <v>22</v>
      </c>
      <c r="BB2641" t="s">
        <v>23</v>
      </c>
      <c r="BD2641" s="39" t="str">
        <f t="shared" si="83"/>
        <v>01/394429501TTokopedia</v>
      </c>
    </row>
    <row r="2642" spans="2:60" ht="13.5" customHeight="1" x14ac:dyDescent="0.35">
      <c r="B2642" s="10" t="s">
        <v>17</v>
      </c>
      <c r="C2642" s="10" t="s">
        <v>2517</v>
      </c>
      <c r="D2642" s="10" t="s">
        <v>119</v>
      </c>
      <c r="E2642" s="10" t="s">
        <v>120</v>
      </c>
      <c r="F2642" s="10" t="s">
        <v>2983</v>
      </c>
      <c r="G2642" s="137">
        <v>1452421296</v>
      </c>
      <c r="H2642" s="10"/>
      <c r="I2642" s="10" t="s">
        <v>6298</v>
      </c>
      <c r="J2642" s="10" t="s">
        <v>7572</v>
      </c>
      <c r="K2642" s="10" t="s">
        <v>7573</v>
      </c>
      <c r="L2642" s="98">
        <f>IFERROR(VLOOKUP($F2642&amp;$C2642,Sales!$J:$W,9,0),0)</f>
        <v>0</v>
      </c>
      <c r="M2642" s="98">
        <f>IFERROR(VLOOKUP($F2642&amp;$C2642,Sales!$J:$W,10,0),0)</f>
        <v>0</v>
      </c>
      <c r="N2642" s="98">
        <f>IFERROR(VLOOKUP($F2642&amp;$C2642,Sales!$J:$W,11,0),0)</f>
        <v>0</v>
      </c>
      <c r="O2642" s="98">
        <f>IFERROR(VLOOKUP($F2642&amp;$C2642,Sales!$J:$W,12,0),0)</f>
        <v>0</v>
      </c>
      <c r="P2642" s="98">
        <f>IFERROR(VLOOKUP($F2642&amp;$C2642,Sales!$J:$W,13,0),0)</f>
        <v>0</v>
      </c>
      <c r="Q2642" s="98">
        <f>IFERROR(VLOOKUP($F2642&amp;$C2642,Sales!$A:$H,7,0),0)</f>
        <v>0</v>
      </c>
      <c r="R2642" s="41">
        <f t="shared" si="82"/>
        <v>1</v>
      </c>
      <c r="S2642" s="15">
        <v>1</v>
      </c>
      <c r="T2642" s="15"/>
      <c r="U2642" s="15"/>
      <c r="V2642" s="15">
        <v>1</v>
      </c>
      <c r="W2642" s="15">
        <v>1</v>
      </c>
      <c r="X2642" s="15">
        <v>1</v>
      </c>
      <c r="Y2642" s="41">
        <v>1</v>
      </c>
      <c r="Z2642" s="41">
        <v>1</v>
      </c>
      <c r="AA2642" s="41"/>
      <c r="AB2642" s="15"/>
      <c r="AC2642" s="15"/>
      <c r="AD2642" s="15"/>
      <c r="AE2642" s="15"/>
      <c r="AF2642" s="15"/>
      <c r="AG2642" s="15"/>
      <c r="AH2642" s="15"/>
      <c r="AI2642" s="15"/>
      <c r="AJ2642" s="15"/>
      <c r="AK2642" s="15"/>
      <c r="AL2642" s="15"/>
      <c r="AM2642" s="15"/>
      <c r="AN2642" s="15"/>
      <c r="AO2642" s="15"/>
      <c r="AP2642" s="15"/>
      <c r="AQ2642" s="15"/>
      <c r="AR2642" s="15"/>
      <c r="AS2642" s="15"/>
      <c r="AT2642" s="15"/>
      <c r="AU2642" s="15"/>
      <c r="AV2642" s="15"/>
      <c r="AW2642" s="15"/>
      <c r="AX2642" s="82"/>
      <c r="AY2642" s="82"/>
      <c r="AZ2642" s="10">
        <v>1</v>
      </c>
      <c r="BA2642" t="s">
        <v>22</v>
      </c>
      <c r="BB2642" t="s">
        <v>23</v>
      </c>
      <c r="BD2642" s="39" t="str">
        <f t="shared" si="83"/>
        <v>01/394429501UTokopedia</v>
      </c>
    </row>
    <row r="2643" spans="2:60" ht="13.5" customHeight="1" x14ac:dyDescent="0.35">
      <c r="B2643" s="10" t="s">
        <v>17</v>
      </c>
      <c r="C2643" s="10" t="s">
        <v>2517</v>
      </c>
      <c r="D2643" s="10" t="s">
        <v>119</v>
      </c>
      <c r="E2643" s="10" t="s">
        <v>120</v>
      </c>
      <c r="F2643" s="10" t="s">
        <v>4080</v>
      </c>
      <c r="G2643" s="137">
        <v>1340663214</v>
      </c>
      <c r="H2643" s="10"/>
      <c r="I2643" s="10" t="s">
        <v>6183</v>
      </c>
      <c r="J2643" s="10" t="s">
        <v>7574</v>
      </c>
      <c r="K2643" s="10" t="s">
        <v>7575</v>
      </c>
      <c r="L2643" s="98">
        <f>IFERROR(VLOOKUP($F2643&amp;$C2643,Sales!$J:$W,9,0),0)</f>
        <v>0</v>
      </c>
      <c r="M2643" s="98">
        <f>IFERROR(VLOOKUP($F2643&amp;$C2643,Sales!$J:$W,10,0),0)</f>
        <v>0</v>
      </c>
      <c r="N2643" s="98">
        <f>IFERROR(VLOOKUP($F2643&amp;$C2643,Sales!$J:$W,11,0),0)</f>
        <v>0</v>
      </c>
      <c r="O2643" s="98">
        <f>IFERROR(VLOOKUP($F2643&amp;$C2643,Sales!$J:$W,12,0),0)</f>
        <v>0</v>
      </c>
      <c r="P2643" s="98">
        <f>IFERROR(VLOOKUP($F2643&amp;$C2643,Sales!$J:$W,13,0),0)</f>
        <v>0</v>
      </c>
      <c r="Q2643" s="98">
        <f>IFERROR(VLOOKUP($F2643&amp;$C2643,Sales!$A:$H,7,0),0)</f>
        <v>0</v>
      </c>
      <c r="R2643" s="41">
        <f t="shared" si="82"/>
        <v>1</v>
      </c>
      <c r="S2643" s="15">
        <v>1</v>
      </c>
      <c r="T2643" s="15"/>
      <c r="U2643" s="15"/>
      <c r="V2643" s="15">
        <v>1</v>
      </c>
      <c r="W2643" s="15">
        <v>1</v>
      </c>
      <c r="X2643" s="15">
        <v>1</v>
      </c>
      <c r="Y2643" s="41">
        <v>1</v>
      </c>
      <c r="Z2643" s="41">
        <v>1</v>
      </c>
      <c r="AA2643" s="41"/>
      <c r="AB2643" s="15"/>
      <c r="AC2643" s="15"/>
      <c r="AD2643" s="15"/>
      <c r="AE2643" s="15"/>
      <c r="AF2643" s="15"/>
      <c r="AG2643" s="15"/>
      <c r="AH2643" s="15"/>
      <c r="AI2643" s="15"/>
      <c r="AJ2643" s="15"/>
      <c r="AK2643" s="15"/>
      <c r="AL2643" s="15"/>
      <c r="AM2643" s="15"/>
      <c r="AN2643" s="15"/>
      <c r="AO2643" s="15"/>
      <c r="AP2643" s="15"/>
      <c r="AQ2643" s="15"/>
      <c r="AR2643" s="15"/>
      <c r="AS2643" s="15"/>
      <c r="AT2643" s="15"/>
      <c r="AU2643" s="15"/>
      <c r="AV2643" s="15"/>
      <c r="AW2643" s="15"/>
      <c r="AX2643" s="82"/>
      <c r="AY2643" s="82"/>
      <c r="AZ2643" s="10">
        <v>1</v>
      </c>
      <c r="BA2643" t="s">
        <v>22</v>
      </c>
      <c r="BB2643" t="s">
        <v>23</v>
      </c>
      <c r="BD2643" s="39" t="str">
        <f t="shared" si="83"/>
        <v>01/394429501VTokopedia</v>
      </c>
    </row>
    <row r="2644" spans="2:60" ht="13.5" customHeight="1" x14ac:dyDescent="0.35">
      <c r="B2644" s="10" t="s">
        <v>17</v>
      </c>
      <c r="C2644" s="10" t="s">
        <v>2517</v>
      </c>
      <c r="D2644" s="10" t="s">
        <v>119</v>
      </c>
      <c r="E2644" s="10" t="s">
        <v>120</v>
      </c>
      <c r="F2644" s="10" t="s">
        <v>4081</v>
      </c>
      <c r="G2644" s="137">
        <v>1347540392</v>
      </c>
      <c r="H2644" s="10"/>
      <c r="I2644" s="10" t="s">
        <v>6184</v>
      </c>
      <c r="J2644" s="10" t="s">
        <v>7576</v>
      </c>
      <c r="K2644" s="10" t="s">
        <v>7577</v>
      </c>
      <c r="L2644" s="98">
        <f>IFERROR(VLOOKUP($F2644&amp;$C2644,Sales!$J:$W,9,0),0)</f>
        <v>0</v>
      </c>
      <c r="M2644" s="98">
        <f>IFERROR(VLOOKUP($F2644&amp;$C2644,Sales!$J:$W,10,0),0)</f>
        <v>0</v>
      </c>
      <c r="N2644" s="98">
        <f>IFERROR(VLOOKUP($F2644&amp;$C2644,Sales!$J:$W,11,0),0)</f>
        <v>0</v>
      </c>
      <c r="O2644" s="98">
        <f>IFERROR(VLOOKUP($F2644&amp;$C2644,Sales!$J:$W,12,0),0)</f>
        <v>0</v>
      </c>
      <c r="P2644" s="98">
        <f>IFERROR(VLOOKUP($F2644&amp;$C2644,Sales!$J:$W,13,0),0)</f>
        <v>0</v>
      </c>
      <c r="Q2644" s="98">
        <f>IFERROR(VLOOKUP($F2644&amp;$C2644,Sales!$A:$H,7,0),0)</f>
        <v>0</v>
      </c>
      <c r="R2644" s="41" t="str">
        <f t="shared" si="82"/>
        <v>ERROR</v>
      </c>
      <c r="S2644" s="15"/>
      <c r="T2644" s="15"/>
      <c r="U2644" s="15"/>
      <c r="V2644" s="15"/>
      <c r="W2644" s="15"/>
      <c r="X2644" s="15"/>
      <c r="Y2644" s="41"/>
      <c r="Z2644" s="41"/>
      <c r="AA2644" s="41"/>
      <c r="AB2644" s="15"/>
      <c r="AC2644" s="15"/>
      <c r="AD2644" s="15"/>
      <c r="AE2644" s="15"/>
      <c r="AF2644" s="15"/>
      <c r="AG2644" s="15"/>
      <c r="AH2644" s="15"/>
      <c r="AI2644" s="15"/>
      <c r="AJ2644" s="15"/>
      <c r="AK2644" s="15"/>
      <c r="AL2644" s="15"/>
      <c r="AM2644" s="15"/>
      <c r="AN2644" s="15"/>
      <c r="AO2644" s="15"/>
      <c r="AP2644" s="15"/>
      <c r="AQ2644" s="15"/>
      <c r="AR2644" s="15"/>
      <c r="AS2644" s="15"/>
      <c r="AT2644" s="15"/>
      <c r="AU2644" s="15"/>
      <c r="AV2644" s="15"/>
      <c r="AW2644" s="15"/>
      <c r="AX2644" s="82"/>
      <c r="AY2644" s="82"/>
      <c r="AZ2644" s="10">
        <v>1</v>
      </c>
      <c r="BA2644" t="s">
        <v>22</v>
      </c>
      <c r="BB2644" t="s">
        <v>88</v>
      </c>
      <c r="BD2644" s="39" t="str">
        <f t="shared" si="83"/>
        <v>01/394429501WTokopedia</v>
      </c>
      <c r="BE2644" s="81">
        <v>44929</v>
      </c>
      <c r="BF2644" t="s">
        <v>14702</v>
      </c>
      <c r="BG2644" t="s">
        <v>13955</v>
      </c>
      <c r="BH2644" s="88">
        <v>44880</v>
      </c>
    </row>
    <row r="2645" spans="2:60" ht="13.5" customHeight="1" x14ac:dyDescent="0.35">
      <c r="B2645" s="10" t="s">
        <v>17</v>
      </c>
      <c r="C2645" s="10" t="s">
        <v>2517</v>
      </c>
      <c r="D2645" s="10" t="s">
        <v>119</v>
      </c>
      <c r="E2645" s="10" t="s">
        <v>120</v>
      </c>
      <c r="F2645" s="10" t="s">
        <v>4076</v>
      </c>
      <c r="G2645" s="137">
        <v>1347559940</v>
      </c>
      <c r="H2645" s="10" t="s">
        <v>4076</v>
      </c>
      <c r="I2645" s="10" t="s">
        <v>6185</v>
      </c>
      <c r="J2645" s="10" t="s">
        <v>7578</v>
      </c>
      <c r="K2645" s="10" t="s">
        <v>7579</v>
      </c>
      <c r="L2645" s="98">
        <f>IFERROR(VLOOKUP($F2645&amp;$C2645,Sales!$J:$W,9,0),0)</f>
        <v>0</v>
      </c>
      <c r="M2645" s="98">
        <f>IFERROR(VLOOKUP($F2645&amp;$C2645,Sales!$J:$W,10,0),0)</f>
        <v>0</v>
      </c>
      <c r="N2645" s="98">
        <f>IFERROR(VLOOKUP($F2645&amp;$C2645,Sales!$J:$W,11,0),0)</f>
        <v>0</v>
      </c>
      <c r="O2645" s="98">
        <f>IFERROR(VLOOKUP($F2645&amp;$C2645,Sales!$J:$W,12,0),0)</f>
        <v>0</v>
      </c>
      <c r="P2645" s="98">
        <f>IFERROR(VLOOKUP($F2645&amp;$C2645,Sales!$J:$W,13,0),0)</f>
        <v>0</v>
      </c>
      <c r="Q2645" s="98">
        <f>IFERROR(VLOOKUP($F2645&amp;$C2645,Sales!$A:$H,7,0),0)</f>
        <v>0</v>
      </c>
      <c r="R2645" s="41" t="str">
        <f t="shared" si="82"/>
        <v>ERROR</v>
      </c>
      <c r="S2645" s="15"/>
      <c r="T2645" s="15"/>
      <c r="U2645" s="15"/>
      <c r="V2645" s="15"/>
      <c r="W2645" s="15"/>
      <c r="X2645" s="15"/>
      <c r="Y2645" s="41"/>
      <c r="Z2645" s="41"/>
      <c r="AA2645" s="41"/>
      <c r="AB2645" s="15"/>
      <c r="AC2645" s="15"/>
      <c r="AD2645" s="15"/>
      <c r="AE2645" s="15"/>
      <c r="AF2645" s="15"/>
      <c r="AG2645" s="15"/>
      <c r="AH2645" s="15"/>
      <c r="AI2645" s="15"/>
      <c r="AJ2645" s="15"/>
      <c r="AK2645" s="15"/>
      <c r="AL2645" s="15"/>
      <c r="AM2645" s="15"/>
      <c r="AN2645" s="15"/>
      <c r="AO2645" s="15"/>
      <c r="AP2645" s="15"/>
      <c r="AQ2645" s="15"/>
      <c r="AR2645" s="15"/>
      <c r="AS2645" s="15"/>
      <c r="AT2645" s="15"/>
      <c r="AU2645" s="15"/>
      <c r="AV2645" s="15"/>
      <c r="AW2645" s="15"/>
      <c r="AX2645" s="82"/>
      <c r="AY2645" s="82"/>
      <c r="AZ2645" s="10">
        <v>1</v>
      </c>
      <c r="BA2645" t="s">
        <v>13952</v>
      </c>
      <c r="BB2645" t="s">
        <v>88</v>
      </c>
      <c r="BD2645" s="39" t="str">
        <f t="shared" si="83"/>
        <v>01/394429501XTokopedia</v>
      </c>
      <c r="BE2645" s="1">
        <v>45120</v>
      </c>
      <c r="BF2645" t="s">
        <v>20081</v>
      </c>
      <c r="BH2645" t="e">
        <v>#N/A</v>
      </c>
    </row>
    <row r="2646" spans="2:60" ht="13.5" customHeight="1" x14ac:dyDescent="0.35">
      <c r="B2646" s="10" t="s">
        <v>17</v>
      </c>
      <c r="C2646" s="10" t="s">
        <v>2517</v>
      </c>
      <c r="D2646" s="10" t="s">
        <v>119</v>
      </c>
      <c r="E2646" s="10" t="s">
        <v>120</v>
      </c>
      <c r="F2646" s="10" t="s">
        <v>4078</v>
      </c>
      <c r="G2646" s="137">
        <v>1348135079</v>
      </c>
      <c r="H2646" s="10" t="s">
        <v>4078</v>
      </c>
      <c r="I2646" s="10" t="s">
        <v>6186</v>
      </c>
      <c r="J2646" s="10" t="s">
        <v>7580</v>
      </c>
      <c r="K2646" s="10" t="s">
        <v>7581</v>
      </c>
      <c r="L2646" s="98">
        <f>IFERROR(VLOOKUP($F2646&amp;$C2646,Sales!$J:$W,9,0),0)</f>
        <v>0</v>
      </c>
      <c r="M2646" s="98">
        <f>IFERROR(VLOOKUP($F2646&amp;$C2646,Sales!$J:$W,10,0),0)</f>
        <v>0</v>
      </c>
      <c r="N2646" s="98">
        <f>IFERROR(VLOOKUP($F2646&amp;$C2646,Sales!$J:$W,11,0),0)</f>
        <v>0</v>
      </c>
      <c r="O2646" s="98">
        <f>IFERROR(VLOOKUP($F2646&amp;$C2646,Sales!$J:$W,12,0),0)</f>
        <v>0</v>
      </c>
      <c r="P2646" s="98">
        <f>IFERROR(VLOOKUP($F2646&amp;$C2646,Sales!$J:$W,13,0),0)</f>
        <v>0</v>
      </c>
      <c r="Q2646" s="98">
        <f>IFERROR(VLOOKUP($F2646&amp;$C2646,Sales!$A:$H,7,0),0)</f>
        <v>0</v>
      </c>
      <c r="R2646" s="41">
        <f t="shared" si="82"/>
        <v>1</v>
      </c>
      <c r="S2646" s="15">
        <v>1</v>
      </c>
      <c r="T2646" s="15"/>
      <c r="U2646" s="15"/>
      <c r="V2646" s="15">
        <v>1</v>
      </c>
      <c r="W2646" s="15">
        <v>1</v>
      </c>
      <c r="X2646" s="15">
        <v>1</v>
      </c>
      <c r="Y2646" s="41">
        <v>1</v>
      </c>
      <c r="Z2646" s="41">
        <v>1</v>
      </c>
      <c r="AA2646" s="41"/>
      <c r="AB2646" s="15"/>
      <c r="AC2646" s="15"/>
      <c r="AD2646" s="15"/>
      <c r="AE2646" s="15"/>
      <c r="AF2646" s="15"/>
      <c r="AG2646" s="15"/>
      <c r="AH2646" s="15"/>
      <c r="AI2646" s="15"/>
      <c r="AJ2646" s="15"/>
      <c r="AK2646" s="15"/>
      <c r="AL2646" s="15"/>
      <c r="AM2646" s="15"/>
      <c r="AN2646" s="15"/>
      <c r="AO2646" s="15"/>
      <c r="AP2646" s="15"/>
      <c r="AQ2646" s="15"/>
      <c r="AR2646" s="15"/>
      <c r="AS2646" s="15"/>
      <c r="AT2646" s="15"/>
      <c r="AU2646" s="15"/>
      <c r="AV2646" s="15"/>
      <c r="AW2646" s="15"/>
      <c r="AX2646" s="82"/>
      <c r="AY2646" s="82"/>
      <c r="AZ2646" s="10">
        <v>1</v>
      </c>
      <c r="BA2646" t="s">
        <v>13952</v>
      </c>
      <c r="BB2646" t="s">
        <v>23</v>
      </c>
      <c r="BD2646" s="39" t="str">
        <f t="shared" si="83"/>
        <v>01/394429501YTokopedia</v>
      </c>
    </row>
    <row r="2647" spans="2:60" ht="13.5" customHeight="1" x14ac:dyDescent="0.35">
      <c r="B2647" s="10" t="s">
        <v>17</v>
      </c>
      <c r="C2647" s="10" t="s">
        <v>2517</v>
      </c>
      <c r="D2647" s="10" t="s">
        <v>119</v>
      </c>
      <c r="E2647" s="10" t="s">
        <v>120</v>
      </c>
      <c r="F2647" s="10" t="s">
        <v>4077</v>
      </c>
      <c r="G2647" s="137">
        <v>1348160940</v>
      </c>
      <c r="H2647" s="10"/>
      <c r="I2647" s="10" t="s">
        <v>6187</v>
      </c>
      <c r="J2647" s="10" t="s">
        <v>7582</v>
      </c>
      <c r="K2647" s="10" t="s">
        <v>7583</v>
      </c>
      <c r="L2647" s="98">
        <f>IFERROR(VLOOKUP($F2647&amp;$C2647,Sales!$J:$W,9,0),0)</f>
        <v>0</v>
      </c>
      <c r="M2647" s="98">
        <f>IFERROR(VLOOKUP($F2647&amp;$C2647,Sales!$J:$W,10,0),0)</f>
        <v>0</v>
      </c>
      <c r="N2647" s="98">
        <f>IFERROR(VLOOKUP($F2647&amp;$C2647,Sales!$J:$W,11,0),0)</f>
        <v>0</v>
      </c>
      <c r="O2647" s="98">
        <f>IFERROR(VLOOKUP($F2647&amp;$C2647,Sales!$J:$W,12,0),0)</f>
        <v>0</v>
      </c>
      <c r="P2647" s="98">
        <f>IFERROR(VLOOKUP($F2647&amp;$C2647,Sales!$J:$W,13,0),0)</f>
        <v>0</v>
      </c>
      <c r="Q2647" s="98">
        <f>IFERROR(VLOOKUP($F2647&amp;$C2647,Sales!$A:$H,7,0),0)</f>
        <v>0</v>
      </c>
      <c r="R2647" s="41" t="str">
        <f t="shared" si="82"/>
        <v>ERROR</v>
      </c>
      <c r="S2647" s="15"/>
      <c r="T2647" s="15"/>
      <c r="U2647" s="15"/>
      <c r="V2647" s="15"/>
      <c r="W2647" s="15"/>
      <c r="X2647" s="15"/>
      <c r="Y2647" s="41"/>
      <c r="Z2647" s="41"/>
      <c r="AA2647" s="41"/>
      <c r="AB2647" s="15"/>
      <c r="AC2647" s="15"/>
      <c r="AD2647" s="15"/>
      <c r="AE2647" s="15"/>
      <c r="AF2647" s="15"/>
      <c r="AG2647" s="15"/>
      <c r="AH2647" s="15"/>
      <c r="AI2647" s="15"/>
      <c r="AJ2647" s="15"/>
      <c r="AK2647" s="15"/>
      <c r="AL2647" s="15"/>
      <c r="AM2647" s="15"/>
      <c r="AN2647" s="15"/>
      <c r="AO2647" s="15"/>
      <c r="AP2647" s="15"/>
      <c r="AQ2647" s="15"/>
      <c r="AR2647" s="15"/>
      <c r="AS2647" s="15"/>
      <c r="AT2647" s="15"/>
      <c r="AU2647" s="15"/>
      <c r="AV2647" s="15"/>
      <c r="AW2647" s="15"/>
      <c r="AX2647" s="15"/>
      <c r="AY2647" s="15"/>
      <c r="AZ2647" s="10">
        <v>1</v>
      </c>
      <c r="BA2647" t="s">
        <v>22</v>
      </c>
      <c r="BB2647" t="s">
        <v>88</v>
      </c>
      <c r="BD2647" s="39" t="str">
        <f t="shared" si="83"/>
        <v>01/394429501ZTokopedia</v>
      </c>
    </row>
    <row r="2648" spans="2:60" ht="13.5" customHeight="1" x14ac:dyDescent="0.35">
      <c r="B2648" s="10" t="s">
        <v>17</v>
      </c>
      <c r="C2648" s="10" t="s">
        <v>2517</v>
      </c>
      <c r="D2648" s="10" t="s">
        <v>119</v>
      </c>
      <c r="E2648" s="10" t="s">
        <v>120</v>
      </c>
      <c r="F2648" s="10" t="s">
        <v>4079</v>
      </c>
      <c r="G2648" s="137">
        <v>1348084882</v>
      </c>
      <c r="H2648" s="10"/>
      <c r="I2648" s="10" t="s">
        <v>6188</v>
      </c>
      <c r="J2648" s="10" t="s">
        <v>7584</v>
      </c>
      <c r="K2648" s="10" t="s">
        <v>7585</v>
      </c>
      <c r="L2648" s="98">
        <f>IFERROR(VLOOKUP($F2648&amp;$C2648,Sales!$J:$W,9,0),0)</f>
        <v>0</v>
      </c>
      <c r="M2648" s="98">
        <f>IFERROR(VLOOKUP($F2648&amp;$C2648,Sales!$J:$W,10,0),0)</f>
        <v>0</v>
      </c>
      <c r="N2648" s="98">
        <f>IFERROR(VLOOKUP($F2648&amp;$C2648,Sales!$J:$W,11,0),0)</f>
        <v>0</v>
      </c>
      <c r="O2648" s="98">
        <f>IFERROR(VLOOKUP($F2648&amp;$C2648,Sales!$J:$W,12,0),0)</f>
        <v>0</v>
      </c>
      <c r="P2648" s="98">
        <f>IFERROR(VLOOKUP($F2648&amp;$C2648,Sales!$J:$W,13,0),0)</f>
        <v>0</v>
      </c>
      <c r="Q2648" s="98">
        <f>IFERROR(VLOOKUP($F2648&amp;$C2648,Sales!$A:$H,7,0),0)</f>
        <v>0</v>
      </c>
      <c r="R2648" s="41" t="str">
        <f t="shared" si="82"/>
        <v>ERROR</v>
      </c>
      <c r="S2648" s="15"/>
      <c r="T2648" s="15"/>
      <c r="U2648" s="15"/>
      <c r="V2648" s="15"/>
      <c r="W2648" s="15"/>
      <c r="X2648" s="15"/>
      <c r="Y2648" s="41"/>
      <c r="Z2648" s="41"/>
      <c r="AA2648" s="41"/>
      <c r="AB2648" s="15"/>
      <c r="AC2648" s="15"/>
      <c r="AD2648" s="15"/>
      <c r="AE2648" s="15"/>
      <c r="AF2648" s="15"/>
      <c r="AG2648" s="15"/>
      <c r="AH2648" s="15"/>
      <c r="AI2648" s="15"/>
      <c r="AJ2648" s="15"/>
      <c r="AK2648" s="15"/>
      <c r="AL2648" s="15"/>
      <c r="AM2648" s="15"/>
      <c r="AN2648" s="15"/>
      <c r="AO2648" s="15"/>
      <c r="AP2648" s="15"/>
      <c r="AQ2648" s="15"/>
      <c r="AR2648" s="15"/>
      <c r="AS2648" s="15"/>
      <c r="AT2648" s="15"/>
      <c r="AU2648" s="15"/>
      <c r="AV2648" s="15"/>
      <c r="AW2648" s="15"/>
      <c r="AX2648" s="15"/>
      <c r="AY2648" s="15"/>
      <c r="AZ2648" s="10">
        <v>1</v>
      </c>
      <c r="BA2648" t="s">
        <v>22</v>
      </c>
      <c r="BB2648" t="s">
        <v>88</v>
      </c>
      <c r="BD2648" s="39" t="str">
        <f t="shared" si="83"/>
        <v>01/394429502ATokopedia</v>
      </c>
    </row>
    <row r="2649" spans="2:60" ht="13.5" customHeight="1" x14ac:dyDescent="0.35">
      <c r="B2649" s="10" t="s">
        <v>17</v>
      </c>
      <c r="C2649" s="10" t="s">
        <v>2517</v>
      </c>
      <c r="D2649" s="10" t="s">
        <v>119</v>
      </c>
      <c r="E2649" s="10" t="s">
        <v>120</v>
      </c>
      <c r="F2649" s="10" t="s">
        <v>6077</v>
      </c>
      <c r="G2649" s="137">
        <v>1351398524</v>
      </c>
      <c r="H2649" s="10" t="s">
        <v>6077</v>
      </c>
      <c r="I2649" s="10" t="s">
        <v>6313</v>
      </c>
      <c r="J2649" s="10" t="s">
        <v>7586</v>
      </c>
      <c r="K2649" s="10" t="s">
        <v>7587</v>
      </c>
      <c r="L2649" s="98">
        <f>IFERROR(VLOOKUP($F2649&amp;$C2649,Sales!$J:$W,9,0),0)</f>
        <v>0</v>
      </c>
      <c r="M2649" s="98">
        <f>IFERROR(VLOOKUP($F2649&amp;$C2649,Sales!$J:$W,10,0),0)</f>
        <v>0</v>
      </c>
      <c r="N2649" s="98">
        <f>IFERROR(VLOOKUP($F2649&amp;$C2649,Sales!$J:$W,11,0),0)</f>
        <v>0</v>
      </c>
      <c r="O2649" s="98">
        <f>IFERROR(VLOOKUP($F2649&amp;$C2649,Sales!$J:$W,12,0),0)</f>
        <v>0</v>
      </c>
      <c r="P2649" s="98">
        <f>IFERROR(VLOOKUP($F2649&amp;$C2649,Sales!$J:$W,13,0),0)</f>
        <v>0</v>
      </c>
      <c r="Q2649" s="98">
        <f>IFERROR(VLOOKUP($F2649&amp;$C2649,Sales!$A:$H,7,0),0)</f>
        <v>0</v>
      </c>
      <c r="R2649" s="41" t="str">
        <f t="shared" si="82"/>
        <v>ERROR</v>
      </c>
      <c r="S2649" s="15"/>
      <c r="T2649" s="15"/>
      <c r="U2649" s="15"/>
      <c r="V2649" s="15"/>
      <c r="W2649" s="15"/>
      <c r="X2649" s="15"/>
      <c r="Y2649" s="41"/>
      <c r="Z2649" s="41"/>
      <c r="AA2649" s="41"/>
      <c r="AB2649" s="15"/>
      <c r="AC2649" s="15"/>
      <c r="AD2649" s="15"/>
      <c r="AE2649" s="15"/>
      <c r="AF2649" s="15"/>
      <c r="AG2649" s="15"/>
      <c r="AH2649" s="15"/>
      <c r="AI2649" s="15"/>
      <c r="AJ2649" s="15"/>
      <c r="AK2649" s="15"/>
      <c r="AL2649" s="15"/>
      <c r="AM2649" s="15"/>
      <c r="AN2649" s="15"/>
      <c r="AO2649" s="15"/>
      <c r="AP2649" s="15"/>
      <c r="AQ2649" s="15"/>
      <c r="AR2649" s="15"/>
      <c r="AS2649" s="15"/>
      <c r="AT2649" s="15"/>
      <c r="AU2649" s="15"/>
      <c r="AV2649" s="15"/>
      <c r="AW2649" s="15"/>
      <c r="AX2649" s="82"/>
      <c r="AY2649" s="82"/>
      <c r="AZ2649" s="10">
        <v>1</v>
      </c>
      <c r="BA2649" t="s">
        <v>13952</v>
      </c>
      <c r="BB2649" t="s">
        <v>88</v>
      </c>
      <c r="BD2649" s="39" t="str">
        <f t="shared" si="83"/>
        <v>01/394429502BTokopedia</v>
      </c>
      <c r="BE2649" s="1">
        <v>45012</v>
      </c>
      <c r="BF2649" t="s">
        <v>16190</v>
      </c>
    </row>
    <row r="2650" spans="2:60" ht="13.5" customHeight="1" x14ac:dyDescent="0.35">
      <c r="B2650" s="10" t="s">
        <v>17</v>
      </c>
      <c r="C2650" s="10" t="s">
        <v>2517</v>
      </c>
      <c r="D2650" s="10" t="s">
        <v>119</v>
      </c>
      <c r="E2650" s="10" t="s">
        <v>120</v>
      </c>
      <c r="F2650" s="10" t="s">
        <v>123</v>
      </c>
      <c r="G2650" s="137">
        <v>608144133</v>
      </c>
      <c r="H2650" s="10"/>
      <c r="I2650" s="10" t="s">
        <v>124</v>
      </c>
      <c r="J2650" s="10" t="s">
        <v>5037</v>
      </c>
      <c r="K2650" s="10" t="s">
        <v>5038</v>
      </c>
      <c r="L2650" s="98">
        <f>IFERROR(VLOOKUP($F2650&amp;$C2650,Sales!$J:$W,9,0),0)</f>
        <v>0</v>
      </c>
      <c r="M2650" s="98">
        <f>IFERROR(VLOOKUP($F2650&amp;$C2650,Sales!$J:$W,10,0),0)</f>
        <v>0</v>
      </c>
      <c r="N2650" s="98">
        <f>IFERROR(VLOOKUP($F2650&amp;$C2650,Sales!$J:$W,11,0),0)</f>
        <v>0</v>
      </c>
      <c r="O2650" s="98">
        <f>IFERROR(VLOOKUP($F2650&amp;$C2650,Sales!$J:$W,12,0),0)</f>
        <v>0</v>
      </c>
      <c r="P2650" s="98">
        <f>IFERROR(VLOOKUP($F2650&amp;$C2650,Sales!$J:$W,13,0),0)</f>
        <v>0</v>
      </c>
      <c r="Q2650" s="98">
        <f>IFERROR(VLOOKUP($F2650&amp;$C2650,Sales!$A:$H,7,0),0)</f>
        <v>0</v>
      </c>
      <c r="R2650" s="41">
        <f t="shared" si="82"/>
        <v>1</v>
      </c>
      <c r="S2650" s="15">
        <v>1</v>
      </c>
      <c r="T2650" s="15"/>
      <c r="U2650" s="15"/>
      <c r="V2650" s="15">
        <v>1</v>
      </c>
      <c r="W2650" s="15">
        <v>1</v>
      </c>
      <c r="X2650" s="15">
        <v>1</v>
      </c>
      <c r="Y2650" s="41">
        <v>1</v>
      </c>
      <c r="Z2650" s="41">
        <v>1</v>
      </c>
      <c r="AA2650" s="41"/>
      <c r="AB2650" s="15"/>
      <c r="AC2650" s="15"/>
      <c r="AD2650" s="15"/>
      <c r="AE2650" s="15"/>
      <c r="AF2650" s="15"/>
      <c r="AG2650" s="15"/>
      <c r="AH2650" s="15"/>
      <c r="AI2650" s="15"/>
      <c r="AJ2650" s="15"/>
      <c r="AK2650" s="15"/>
      <c r="AL2650" s="15"/>
      <c r="AM2650" s="15"/>
      <c r="AN2650" s="15"/>
      <c r="AO2650" s="15"/>
      <c r="AP2650" s="15"/>
      <c r="AQ2650" s="15"/>
      <c r="AR2650" s="15"/>
      <c r="AS2650" s="15"/>
      <c r="AT2650" s="15"/>
      <c r="AU2650" s="15"/>
      <c r="AV2650" s="15"/>
      <c r="AW2650" s="15"/>
      <c r="AX2650" s="82"/>
      <c r="AY2650" s="82"/>
      <c r="AZ2650" s="10">
        <v>1</v>
      </c>
      <c r="BA2650" t="s">
        <v>22</v>
      </c>
      <c r="BB2650" t="s">
        <v>23</v>
      </c>
      <c r="BD2650" s="39" t="str">
        <f t="shared" si="83"/>
        <v>01/394429801ATokopedia</v>
      </c>
    </row>
    <row r="2651" spans="2:60" ht="13.5" customHeight="1" x14ac:dyDescent="0.35">
      <c r="B2651" s="10" t="s">
        <v>17</v>
      </c>
      <c r="C2651" s="10" t="s">
        <v>2517</v>
      </c>
      <c r="D2651" s="10" t="s">
        <v>119</v>
      </c>
      <c r="E2651" s="10" t="s">
        <v>120</v>
      </c>
      <c r="F2651" s="10" t="s">
        <v>7588</v>
      </c>
      <c r="G2651" s="137">
        <v>1446630771</v>
      </c>
      <c r="H2651" s="10"/>
      <c r="I2651" s="10" t="s">
        <v>7589</v>
      </c>
      <c r="J2651" s="10" t="s">
        <v>7590</v>
      </c>
      <c r="K2651" s="10" t="s">
        <v>7591</v>
      </c>
      <c r="L2651" s="98">
        <f>IFERROR(VLOOKUP($F2651&amp;$C2651,Sales!$J:$W,9,0),0)</f>
        <v>0</v>
      </c>
      <c r="M2651" s="98">
        <f>IFERROR(VLOOKUP($F2651&amp;$C2651,Sales!$J:$W,10,0),0)</f>
        <v>0</v>
      </c>
      <c r="N2651" s="98">
        <f>IFERROR(VLOOKUP($F2651&amp;$C2651,Sales!$J:$W,11,0),0)</f>
        <v>0</v>
      </c>
      <c r="O2651" s="98">
        <f>IFERROR(VLOOKUP($F2651&amp;$C2651,Sales!$J:$W,12,0),0)</f>
        <v>0</v>
      </c>
      <c r="P2651" s="98">
        <f>IFERROR(VLOOKUP($F2651&amp;$C2651,Sales!$J:$W,13,0),0)</f>
        <v>0</v>
      </c>
      <c r="Q2651" s="98">
        <f>IFERROR(VLOOKUP($F2651&amp;$C2651,Sales!$A:$H,7,0),0)</f>
        <v>0</v>
      </c>
      <c r="R2651" s="41">
        <f t="shared" si="82"/>
        <v>1</v>
      </c>
      <c r="S2651" s="15">
        <v>1</v>
      </c>
      <c r="T2651" s="15"/>
      <c r="U2651" s="15"/>
      <c r="V2651" s="15">
        <v>1</v>
      </c>
      <c r="W2651" s="15">
        <v>1</v>
      </c>
      <c r="X2651" s="15">
        <v>1</v>
      </c>
      <c r="Y2651" s="41">
        <v>1</v>
      </c>
      <c r="Z2651" s="41">
        <v>1</v>
      </c>
      <c r="AA2651" s="41"/>
      <c r="AB2651" s="15"/>
      <c r="AC2651" s="15"/>
      <c r="AD2651" s="15"/>
      <c r="AE2651" s="15"/>
      <c r="AF2651" s="15"/>
      <c r="AG2651" s="15"/>
      <c r="AH2651" s="15"/>
      <c r="AI2651" s="15"/>
      <c r="AJ2651" s="15"/>
      <c r="AK2651" s="15"/>
      <c r="AL2651" s="15"/>
      <c r="AM2651" s="15"/>
      <c r="AN2651" s="15"/>
      <c r="AO2651" s="15"/>
      <c r="AP2651" s="15"/>
      <c r="AQ2651" s="15"/>
      <c r="AR2651" s="15"/>
      <c r="AS2651" s="15"/>
      <c r="AT2651" s="15"/>
      <c r="AU2651" s="15"/>
      <c r="AV2651" s="15"/>
      <c r="AW2651" s="15"/>
      <c r="AX2651" s="82"/>
      <c r="AY2651" s="82"/>
      <c r="AZ2651" s="10">
        <v>1</v>
      </c>
      <c r="BA2651" t="s">
        <v>22</v>
      </c>
      <c r="BB2651" t="s">
        <v>23</v>
      </c>
      <c r="BD2651" s="39" t="str">
        <f t="shared" si="83"/>
        <v>01/394430001DTokopedia</v>
      </c>
    </row>
    <row r="2652" spans="2:60" ht="13.5" customHeight="1" x14ac:dyDescent="0.35">
      <c r="B2652" s="10" t="s">
        <v>17</v>
      </c>
      <c r="C2652" s="10" t="s">
        <v>2517</v>
      </c>
      <c r="D2652" s="10" t="s">
        <v>119</v>
      </c>
      <c r="E2652" s="10" t="s">
        <v>120</v>
      </c>
      <c r="F2652" s="10" t="s">
        <v>7592</v>
      </c>
      <c r="G2652" s="137">
        <v>1003181128</v>
      </c>
      <c r="H2652" s="10"/>
      <c r="I2652" s="10" t="s">
        <v>7593</v>
      </c>
      <c r="J2652" s="10" t="s">
        <v>7594</v>
      </c>
      <c r="K2652" s="10" t="s">
        <v>6463</v>
      </c>
      <c r="L2652" s="98">
        <f>IFERROR(VLOOKUP($F2652&amp;$C2652,Sales!$J:$W,9,0),0)</f>
        <v>0</v>
      </c>
      <c r="M2652" s="98">
        <f>IFERROR(VLOOKUP($F2652&amp;$C2652,Sales!$J:$W,10,0),0)</f>
        <v>0</v>
      </c>
      <c r="N2652" s="98">
        <f>IFERROR(VLOOKUP($F2652&amp;$C2652,Sales!$J:$W,11,0),0)</f>
        <v>0</v>
      </c>
      <c r="O2652" s="98">
        <f>IFERROR(VLOOKUP($F2652&amp;$C2652,Sales!$J:$W,12,0),0)</f>
        <v>0</v>
      </c>
      <c r="P2652" s="98">
        <f>IFERROR(VLOOKUP($F2652&amp;$C2652,Sales!$J:$W,13,0),0)</f>
        <v>0</v>
      </c>
      <c r="Q2652" s="98">
        <f>IFERROR(VLOOKUP($F2652&amp;$C2652,Sales!$A:$H,7,0),0)</f>
        <v>0</v>
      </c>
      <c r="R2652" s="41">
        <f t="shared" si="82"/>
        <v>1</v>
      </c>
      <c r="S2652" s="15">
        <v>1</v>
      </c>
      <c r="T2652" s="15"/>
      <c r="U2652" s="15"/>
      <c r="V2652" s="15">
        <v>1</v>
      </c>
      <c r="W2652" s="15">
        <v>1</v>
      </c>
      <c r="X2652" s="15">
        <v>1</v>
      </c>
      <c r="Y2652" s="41">
        <v>1</v>
      </c>
      <c r="Z2652" s="41">
        <v>1</v>
      </c>
      <c r="AA2652" s="41"/>
      <c r="AB2652" s="15"/>
      <c r="AC2652" s="15"/>
      <c r="AD2652" s="15"/>
      <c r="AE2652" s="15"/>
      <c r="AF2652" s="15"/>
      <c r="AG2652" s="15"/>
      <c r="AH2652" s="15"/>
      <c r="AI2652" s="15"/>
      <c r="AJ2652" s="15"/>
      <c r="AK2652" s="15"/>
      <c r="AL2652" s="15"/>
      <c r="AM2652" s="15"/>
      <c r="AN2652" s="15"/>
      <c r="AO2652" s="15"/>
      <c r="AP2652" s="15"/>
      <c r="AQ2652" s="15"/>
      <c r="AR2652" s="15"/>
      <c r="AS2652" s="15"/>
      <c r="AT2652" s="15"/>
      <c r="AU2652" s="15"/>
      <c r="AV2652" s="15"/>
      <c r="AW2652" s="15"/>
      <c r="AX2652" s="82"/>
      <c r="AY2652" s="82"/>
      <c r="AZ2652" s="10">
        <v>1</v>
      </c>
      <c r="BA2652" t="s">
        <v>22</v>
      </c>
      <c r="BB2652" t="s">
        <v>23</v>
      </c>
      <c r="BD2652" s="39" t="str">
        <f t="shared" si="83"/>
        <v>01/394430001FTokopedia</v>
      </c>
    </row>
    <row r="2653" spans="2:60" ht="13.5" customHeight="1" x14ac:dyDescent="0.35">
      <c r="B2653" s="10" t="s">
        <v>17</v>
      </c>
      <c r="C2653" s="10" t="s">
        <v>2517</v>
      </c>
      <c r="D2653" s="10" t="s">
        <v>119</v>
      </c>
      <c r="E2653" s="10" t="s">
        <v>120</v>
      </c>
      <c r="F2653" s="10" t="s">
        <v>7595</v>
      </c>
      <c r="G2653" s="137">
        <v>1000918590</v>
      </c>
      <c r="H2653" s="10"/>
      <c r="I2653" s="10" t="s">
        <v>7596</v>
      </c>
      <c r="J2653" s="10" t="s">
        <v>7597</v>
      </c>
      <c r="K2653" s="10" t="s">
        <v>7598</v>
      </c>
      <c r="L2653" s="98">
        <f>IFERROR(VLOOKUP($F2653&amp;$C2653,Sales!$J:$W,9,0),0)</f>
        <v>0</v>
      </c>
      <c r="M2653" s="98">
        <f>IFERROR(VLOOKUP($F2653&amp;$C2653,Sales!$J:$W,10,0),0)</f>
        <v>0</v>
      </c>
      <c r="N2653" s="98">
        <f>IFERROR(VLOOKUP($F2653&amp;$C2653,Sales!$J:$W,11,0),0)</f>
        <v>0</v>
      </c>
      <c r="O2653" s="98">
        <f>IFERROR(VLOOKUP($F2653&amp;$C2653,Sales!$J:$W,12,0),0)</f>
        <v>0</v>
      </c>
      <c r="P2653" s="98">
        <f>IFERROR(VLOOKUP($F2653&amp;$C2653,Sales!$J:$W,13,0),0)</f>
        <v>0</v>
      </c>
      <c r="Q2653" s="98">
        <f>IFERROR(VLOOKUP($F2653&amp;$C2653,Sales!$A:$H,7,0),0)</f>
        <v>0</v>
      </c>
      <c r="R2653" s="41">
        <f t="shared" si="82"/>
        <v>1</v>
      </c>
      <c r="S2653" s="15">
        <v>1</v>
      </c>
      <c r="T2653" s="15"/>
      <c r="U2653" s="15"/>
      <c r="V2653" s="15">
        <v>1</v>
      </c>
      <c r="W2653" s="15">
        <v>1</v>
      </c>
      <c r="X2653" s="15">
        <v>1</v>
      </c>
      <c r="Y2653" s="41">
        <v>1</v>
      </c>
      <c r="Z2653" s="41">
        <v>1</v>
      </c>
      <c r="AA2653" s="41"/>
      <c r="AB2653" s="15"/>
      <c r="AC2653" s="15"/>
      <c r="AD2653" s="15"/>
      <c r="AE2653" s="15"/>
      <c r="AF2653" s="15"/>
      <c r="AG2653" s="15"/>
      <c r="AH2653" s="15"/>
      <c r="AI2653" s="15"/>
      <c r="AJ2653" s="15"/>
      <c r="AK2653" s="15"/>
      <c r="AL2653" s="15"/>
      <c r="AM2653" s="15"/>
      <c r="AN2653" s="15"/>
      <c r="AO2653" s="15"/>
      <c r="AP2653" s="15"/>
      <c r="AQ2653" s="15"/>
      <c r="AR2653" s="15"/>
      <c r="AS2653" s="15"/>
      <c r="AT2653" s="15"/>
      <c r="AU2653" s="15"/>
      <c r="AV2653" s="15"/>
      <c r="AW2653" s="15"/>
      <c r="AX2653" s="82"/>
      <c r="AY2653" s="82"/>
      <c r="AZ2653" s="10">
        <v>1</v>
      </c>
      <c r="BA2653" t="s">
        <v>22</v>
      </c>
      <c r="BB2653" t="s">
        <v>23</v>
      </c>
      <c r="BD2653" s="39" t="str">
        <f t="shared" si="83"/>
        <v>01/394430001GTokopedia</v>
      </c>
    </row>
    <row r="2654" spans="2:60" ht="13.5" customHeight="1" x14ac:dyDescent="0.35">
      <c r="B2654" s="10" t="s">
        <v>17</v>
      </c>
      <c r="C2654" s="10" t="s">
        <v>2517</v>
      </c>
      <c r="D2654" s="10" t="s">
        <v>119</v>
      </c>
      <c r="E2654" s="10" t="s">
        <v>120</v>
      </c>
      <c r="F2654" s="10" t="s">
        <v>3557</v>
      </c>
      <c r="G2654" s="137">
        <v>1020425574</v>
      </c>
      <c r="H2654" s="10"/>
      <c r="I2654" s="10" t="s">
        <v>6302</v>
      </c>
      <c r="J2654" s="10" t="s">
        <v>7599</v>
      </c>
      <c r="K2654" s="131" t="s">
        <v>7600</v>
      </c>
      <c r="L2654" s="98">
        <f>IFERROR(VLOOKUP($F2654&amp;$C2654,Sales!$J:$W,9,0),0)</f>
        <v>0</v>
      </c>
      <c r="M2654" s="98">
        <f>IFERROR(VLOOKUP($F2654&amp;$C2654,Sales!$J:$W,10,0),0)</f>
        <v>0</v>
      </c>
      <c r="N2654" s="98">
        <f>IFERROR(VLOOKUP($F2654&amp;$C2654,Sales!$J:$W,11,0),0)</f>
        <v>0</v>
      </c>
      <c r="O2654" s="98">
        <f>IFERROR(VLOOKUP($F2654&amp;$C2654,Sales!$J:$W,12,0),0)</f>
        <v>0</v>
      </c>
      <c r="P2654" s="98">
        <f>IFERROR(VLOOKUP($F2654&amp;$C2654,Sales!$J:$W,13,0),0)</f>
        <v>0</v>
      </c>
      <c r="Q2654" s="98">
        <f>IFERROR(VLOOKUP($F2654&amp;$C2654,Sales!$A:$H,7,0),0)</f>
        <v>0</v>
      </c>
      <c r="R2654" s="41">
        <f t="shared" si="82"/>
        <v>1</v>
      </c>
      <c r="S2654" s="15">
        <v>1</v>
      </c>
      <c r="T2654" s="15"/>
      <c r="U2654" s="15"/>
      <c r="V2654" s="15">
        <v>1</v>
      </c>
      <c r="W2654" s="15">
        <v>1</v>
      </c>
      <c r="X2654" s="15">
        <v>1</v>
      </c>
      <c r="Y2654" s="41">
        <v>1</v>
      </c>
      <c r="Z2654" s="41">
        <v>1</v>
      </c>
      <c r="AA2654" s="41"/>
      <c r="AB2654" s="15"/>
      <c r="AC2654" s="15"/>
      <c r="AD2654" s="15"/>
      <c r="AE2654" s="15"/>
      <c r="AF2654" s="15"/>
      <c r="AG2654" s="15"/>
      <c r="AH2654" s="15"/>
      <c r="AI2654" s="15"/>
      <c r="AJ2654" s="15"/>
      <c r="AK2654" s="15"/>
      <c r="AL2654" s="15"/>
      <c r="AM2654" s="15"/>
      <c r="AN2654" s="15"/>
      <c r="AO2654" s="15"/>
      <c r="AP2654" s="15"/>
      <c r="AQ2654" s="15"/>
      <c r="AR2654" s="15"/>
      <c r="AS2654" s="15"/>
      <c r="AT2654" s="15"/>
      <c r="AU2654" s="15"/>
      <c r="AV2654" s="15"/>
      <c r="AW2654" s="15"/>
      <c r="AX2654" s="82"/>
      <c r="AY2654" s="82"/>
      <c r="AZ2654" s="10">
        <v>1</v>
      </c>
      <c r="BA2654" t="s">
        <v>22</v>
      </c>
      <c r="BB2654" t="s">
        <v>23</v>
      </c>
      <c r="BD2654" s="39" t="str">
        <f t="shared" si="83"/>
        <v>01/394430001HTokopedia</v>
      </c>
    </row>
    <row r="2655" spans="2:60" ht="13.5" customHeight="1" x14ac:dyDescent="0.35">
      <c r="B2655" s="10" t="s">
        <v>17</v>
      </c>
      <c r="C2655" s="10" t="s">
        <v>2517</v>
      </c>
      <c r="D2655" s="10" t="s">
        <v>119</v>
      </c>
      <c r="E2655" s="10" t="s">
        <v>120</v>
      </c>
      <c r="F2655" s="10" t="s">
        <v>7601</v>
      </c>
      <c r="G2655" s="137">
        <v>1020432889</v>
      </c>
      <c r="H2655" s="10"/>
      <c r="I2655" s="10" t="s">
        <v>7602</v>
      </c>
      <c r="J2655" s="10" t="s">
        <v>7603</v>
      </c>
      <c r="K2655" s="10" t="s">
        <v>7604</v>
      </c>
      <c r="L2655" s="98">
        <f>IFERROR(VLOOKUP($F2655&amp;$C2655,Sales!$J:$W,9,0),0)</f>
        <v>0</v>
      </c>
      <c r="M2655" s="98">
        <f>IFERROR(VLOOKUP($F2655&amp;$C2655,Sales!$J:$W,10,0),0)</f>
        <v>0</v>
      </c>
      <c r="N2655" s="98">
        <f>IFERROR(VLOOKUP($F2655&amp;$C2655,Sales!$J:$W,11,0),0)</f>
        <v>0</v>
      </c>
      <c r="O2655" s="98">
        <f>IFERROR(VLOOKUP($F2655&amp;$C2655,Sales!$J:$W,12,0),0)</f>
        <v>0</v>
      </c>
      <c r="P2655" s="98">
        <f>IFERROR(VLOOKUP($F2655&amp;$C2655,Sales!$J:$W,13,0),0)</f>
        <v>0</v>
      </c>
      <c r="Q2655" s="98">
        <f>IFERROR(VLOOKUP($F2655&amp;$C2655,Sales!$A:$H,7,0),0)</f>
        <v>0</v>
      </c>
      <c r="R2655" s="41" t="str">
        <f t="shared" si="82"/>
        <v>ERROR</v>
      </c>
      <c r="S2655" s="15"/>
      <c r="T2655" s="15"/>
      <c r="U2655" s="15"/>
      <c r="V2655" s="15"/>
      <c r="W2655" s="15"/>
      <c r="X2655" s="15"/>
      <c r="Y2655" s="41"/>
      <c r="Z2655" s="41"/>
      <c r="AA2655" s="41"/>
      <c r="AB2655" s="15"/>
      <c r="AC2655" s="15"/>
      <c r="AD2655" s="15"/>
      <c r="AE2655" s="15"/>
      <c r="AF2655" s="15"/>
      <c r="AG2655" s="15"/>
      <c r="AH2655" s="15"/>
      <c r="AI2655" s="15"/>
      <c r="AJ2655" s="15"/>
      <c r="AK2655" s="15"/>
      <c r="AL2655" s="15"/>
      <c r="AM2655" s="15"/>
      <c r="AN2655" s="15"/>
      <c r="AO2655" s="15"/>
      <c r="AP2655" s="15"/>
      <c r="AQ2655" s="15"/>
      <c r="AR2655" s="15"/>
      <c r="AS2655" s="15"/>
      <c r="AT2655" s="15"/>
      <c r="AU2655" s="15"/>
      <c r="AV2655" s="15"/>
      <c r="AW2655" s="15"/>
      <c r="AX2655" s="82"/>
      <c r="AY2655" s="82"/>
      <c r="AZ2655" s="10">
        <v>1</v>
      </c>
      <c r="BA2655" t="s">
        <v>22</v>
      </c>
      <c r="BB2655" t="s">
        <v>88</v>
      </c>
      <c r="BD2655" s="39" t="str">
        <f t="shared" si="83"/>
        <v>01/394430001ITokopedia</v>
      </c>
      <c r="BE2655" s="1">
        <v>45002</v>
      </c>
      <c r="BF2655" t="s">
        <v>16179</v>
      </c>
    </row>
    <row r="2656" spans="2:60" ht="13.5" customHeight="1" x14ac:dyDescent="0.35">
      <c r="B2656" s="10" t="s">
        <v>17</v>
      </c>
      <c r="C2656" s="10" t="s">
        <v>2517</v>
      </c>
      <c r="D2656" s="10" t="s">
        <v>119</v>
      </c>
      <c r="E2656" s="10" t="s">
        <v>120</v>
      </c>
      <c r="F2656" s="10" t="s">
        <v>3454</v>
      </c>
      <c r="G2656" s="137">
        <v>1020445586</v>
      </c>
      <c r="H2656" s="10"/>
      <c r="I2656" s="10" t="s">
        <v>6308</v>
      </c>
      <c r="J2656" s="10" t="s">
        <v>7605</v>
      </c>
      <c r="K2656" s="10" t="s">
        <v>7606</v>
      </c>
      <c r="L2656" s="98">
        <f>IFERROR(VLOOKUP($F2656&amp;$C2656,Sales!$J:$W,9,0),0)</f>
        <v>0</v>
      </c>
      <c r="M2656" s="98">
        <f>IFERROR(VLOOKUP($F2656&amp;$C2656,Sales!$J:$W,10,0),0)</f>
        <v>0</v>
      </c>
      <c r="N2656" s="98">
        <f>IFERROR(VLOOKUP($F2656&amp;$C2656,Sales!$J:$W,11,0),0)</f>
        <v>0</v>
      </c>
      <c r="O2656" s="98">
        <f>IFERROR(VLOOKUP($F2656&amp;$C2656,Sales!$J:$W,12,0),0)</f>
        <v>0</v>
      </c>
      <c r="P2656" s="98">
        <f>IFERROR(VLOOKUP($F2656&amp;$C2656,Sales!$J:$W,13,0),0)</f>
        <v>0</v>
      </c>
      <c r="Q2656" s="98">
        <f>IFERROR(VLOOKUP($F2656&amp;$C2656,Sales!$A:$H,7,0),0)</f>
        <v>0</v>
      </c>
      <c r="R2656" s="41">
        <f t="shared" si="82"/>
        <v>1</v>
      </c>
      <c r="S2656" s="15">
        <v>1</v>
      </c>
      <c r="T2656" s="15"/>
      <c r="U2656" s="15"/>
      <c r="V2656" s="15">
        <v>1</v>
      </c>
      <c r="W2656" s="15">
        <v>1</v>
      </c>
      <c r="X2656" s="15">
        <v>1</v>
      </c>
      <c r="Y2656" s="41">
        <v>1</v>
      </c>
      <c r="Z2656" s="41">
        <v>1</v>
      </c>
      <c r="AA2656" s="41"/>
      <c r="AB2656" s="15"/>
      <c r="AC2656" s="15"/>
      <c r="AD2656" s="15"/>
      <c r="AE2656" s="15"/>
      <c r="AF2656" s="15"/>
      <c r="AG2656" s="15"/>
      <c r="AH2656" s="15"/>
      <c r="AI2656" s="15"/>
      <c r="AJ2656" s="15"/>
      <c r="AK2656" s="15"/>
      <c r="AL2656" s="15"/>
      <c r="AM2656" s="15"/>
      <c r="AN2656" s="15"/>
      <c r="AO2656" s="15"/>
      <c r="AP2656" s="15"/>
      <c r="AQ2656" s="15"/>
      <c r="AR2656" s="15"/>
      <c r="AS2656" s="15"/>
      <c r="AT2656" s="15"/>
      <c r="AU2656" s="15"/>
      <c r="AV2656" s="15"/>
      <c r="AW2656" s="15"/>
      <c r="AX2656" s="82"/>
      <c r="AY2656" s="82"/>
      <c r="AZ2656" s="10">
        <v>1</v>
      </c>
      <c r="BA2656" t="s">
        <v>22</v>
      </c>
      <c r="BB2656" t="s">
        <v>23</v>
      </c>
      <c r="BD2656" s="39" t="str">
        <f t="shared" si="83"/>
        <v>01/394430001KTokopedia</v>
      </c>
    </row>
    <row r="2657" spans="2:60" ht="13.5" customHeight="1" x14ac:dyDescent="0.35">
      <c r="B2657" s="10" t="s">
        <v>17</v>
      </c>
      <c r="C2657" s="10" t="s">
        <v>2517</v>
      </c>
      <c r="D2657" s="10" t="s">
        <v>119</v>
      </c>
      <c r="E2657" s="10" t="s">
        <v>120</v>
      </c>
      <c r="F2657" s="10" t="s">
        <v>7607</v>
      </c>
      <c r="G2657" s="137">
        <v>1020469805</v>
      </c>
      <c r="H2657" s="10"/>
      <c r="I2657" s="10" t="s">
        <v>7608</v>
      </c>
      <c r="J2657" s="10" t="s">
        <v>7609</v>
      </c>
      <c r="K2657" s="10" t="s">
        <v>7610</v>
      </c>
      <c r="L2657" s="98">
        <f>IFERROR(VLOOKUP($F2657&amp;$C2657,Sales!$J:$W,9,0),0)</f>
        <v>0</v>
      </c>
      <c r="M2657" s="98">
        <f>IFERROR(VLOOKUP($F2657&amp;$C2657,Sales!$J:$W,10,0),0)</f>
        <v>0</v>
      </c>
      <c r="N2657" s="98">
        <f>IFERROR(VLOOKUP($F2657&amp;$C2657,Sales!$J:$W,11,0),0)</f>
        <v>0</v>
      </c>
      <c r="O2657" s="98">
        <f>IFERROR(VLOOKUP($F2657&amp;$C2657,Sales!$J:$W,12,0),0)</f>
        <v>0</v>
      </c>
      <c r="P2657" s="98">
        <f>IFERROR(VLOOKUP($F2657&amp;$C2657,Sales!$J:$W,13,0),0)</f>
        <v>0</v>
      </c>
      <c r="Q2657" s="98">
        <f>IFERROR(VLOOKUP($F2657&amp;$C2657,Sales!$A:$H,7,0),0)</f>
        <v>0</v>
      </c>
      <c r="R2657" s="41" t="str">
        <f t="shared" si="82"/>
        <v>ERROR</v>
      </c>
      <c r="S2657" s="15"/>
      <c r="T2657" s="15"/>
      <c r="U2657" s="15"/>
      <c r="V2657" s="15"/>
      <c r="W2657" s="15"/>
      <c r="X2657" s="15"/>
      <c r="Y2657" s="41"/>
      <c r="Z2657" s="41"/>
      <c r="AA2657" s="41"/>
      <c r="AB2657" s="15"/>
      <c r="AC2657" s="15"/>
      <c r="AD2657" s="15"/>
      <c r="AE2657" s="15"/>
      <c r="AF2657" s="15"/>
      <c r="AG2657" s="15"/>
      <c r="AH2657" s="15"/>
      <c r="AI2657" s="15"/>
      <c r="AJ2657" s="15"/>
      <c r="AK2657" s="15"/>
      <c r="AL2657" s="15"/>
      <c r="AM2657" s="15"/>
      <c r="AN2657" s="15"/>
      <c r="AO2657" s="15"/>
      <c r="AP2657" s="15"/>
      <c r="AQ2657" s="15"/>
      <c r="AR2657" s="15"/>
      <c r="AS2657" s="15"/>
      <c r="AT2657" s="15"/>
      <c r="AU2657" s="15"/>
      <c r="AV2657" s="15"/>
      <c r="AW2657" s="15"/>
      <c r="AX2657" s="82"/>
      <c r="AY2657" s="82"/>
      <c r="AZ2657" s="10">
        <v>1</v>
      </c>
      <c r="BA2657" t="s">
        <v>22</v>
      </c>
      <c r="BB2657" t="s">
        <v>88</v>
      </c>
      <c r="BD2657" s="39" t="str">
        <f t="shared" si="83"/>
        <v>01/394430001MTokopedia</v>
      </c>
      <c r="BE2657" s="1">
        <v>44986</v>
      </c>
      <c r="BF2657" t="s">
        <v>16179</v>
      </c>
    </row>
    <row r="2658" spans="2:60" ht="13.5" customHeight="1" x14ac:dyDescent="0.35">
      <c r="B2658" s="10" t="s">
        <v>17</v>
      </c>
      <c r="C2658" s="10" t="s">
        <v>2517</v>
      </c>
      <c r="D2658" s="10" t="s">
        <v>119</v>
      </c>
      <c r="E2658" s="10" t="s">
        <v>120</v>
      </c>
      <c r="F2658" s="10" t="s">
        <v>7611</v>
      </c>
      <c r="G2658" s="137">
        <v>1002858217</v>
      </c>
      <c r="H2658" s="10"/>
      <c r="I2658" s="10" t="s">
        <v>7612</v>
      </c>
      <c r="J2658" s="10" t="s">
        <v>7613</v>
      </c>
      <c r="K2658" s="10" t="s">
        <v>7614</v>
      </c>
      <c r="L2658" s="98">
        <f>IFERROR(VLOOKUP($F2658&amp;$C2658,Sales!$J:$W,9,0),0)</f>
        <v>0</v>
      </c>
      <c r="M2658" s="98">
        <f>IFERROR(VLOOKUP($F2658&amp;$C2658,Sales!$J:$W,10,0),0)</f>
        <v>0</v>
      </c>
      <c r="N2658" s="98">
        <f>IFERROR(VLOOKUP($F2658&amp;$C2658,Sales!$J:$W,11,0),0)</f>
        <v>0</v>
      </c>
      <c r="O2658" s="98">
        <f>IFERROR(VLOOKUP($F2658&amp;$C2658,Sales!$J:$W,12,0),0)</f>
        <v>0</v>
      </c>
      <c r="P2658" s="98">
        <f>IFERROR(VLOOKUP($F2658&amp;$C2658,Sales!$J:$W,13,0),0)</f>
        <v>0</v>
      </c>
      <c r="Q2658" s="98">
        <f>IFERROR(VLOOKUP($F2658&amp;$C2658,Sales!$A:$H,7,0),0)</f>
        <v>0</v>
      </c>
      <c r="R2658" s="41" t="str">
        <f t="shared" si="82"/>
        <v>ERROR</v>
      </c>
      <c r="S2658" s="15"/>
      <c r="T2658" s="15"/>
      <c r="U2658" s="15"/>
      <c r="V2658" s="15"/>
      <c r="W2658" s="15"/>
      <c r="X2658" s="15"/>
      <c r="Y2658" s="41"/>
      <c r="Z2658" s="41"/>
      <c r="AA2658" s="41"/>
      <c r="AB2658" s="15"/>
      <c r="AC2658" s="15"/>
      <c r="AD2658" s="15"/>
      <c r="AE2658" s="15"/>
      <c r="AF2658" s="15"/>
      <c r="AG2658" s="15"/>
      <c r="AH2658" s="15"/>
      <c r="AI2658" s="15"/>
      <c r="AJ2658" s="15"/>
      <c r="AK2658" s="15"/>
      <c r="AL2658" s="15"/>
      <c r="AM2658" s="15"/>
      <c r="AN2658" s="15"/>
      <c r="AO2658" s="15"/>
      <c r="AP2658" s="15"/>
      <c r="AQ2658" s="15"/>
      <c r="AR2658" s="15"/>
      <c r="AS2658" s="15"/>
      <c r="AT2658" s="15"/>
      <c r="AU2658" s="15"/>
      <c r="AV2658" s="15"/>
      <c r="AW2658" s="15"/>
      <c r="AX2658" s="82"/>
      <c r="AY2658" s="82"/>
      <c r="AZ2658" s="10">
        <v>1</v>
      </c>
      <c r="BA2658" t="s">
        <v>22</v>
      </c>
      <c r="BB2658" t="s">
        <v>88</v>
      </c>
      <c r="BD2658" s="39" t="str">
        <f t="shared" si="83"/>
        <v>01/394430001NTokopedia</v>
      </c>
      <c r="BE2658" s="1">
        <v>45012</v>
      </c>
      <c r="BF2658" t="s">
        <v>16190</v>
      </c>
    </row>
    <row r="2659" spans="2:60" ht="13.5" customHeight="1" x14ac:dyDescent="0.35">
      <c r="B2659" s="10" t="s">
        <v>17</v>
      </c>
      <c r="C2659" s="10" t="s">
        <v>2517</v>
      </c>
      <c r="D2659" s="10" t="s">
        <v>119</v>
      </c>
      <c r="E2659" s="10" t="s">
        <v>120</v>
      </c>
      <c r="F2659" s="10" t="s">
        <v>7615</v>
      </c>
      <c r="G2659" s="137">
        <v>1020415943.12116</v>
      </c>
      <c r="H2659" s="10"/>
      <c r="I2659" s="10" t="s">
        <v>7616</v>
      </c>
      <c r="J2659" s="10" t="s">
        <v>13486</v>
      </c>
      <c r="K2659" s="10" t="s">
        <v>7617</v>
      </c>
      <c r="L2659" s="98">
        <f>IFERROR(VLOOKUP($F2659&amp;$C2659,Sales!$J:$W,9,0),0)</f>
        <v>0</v>
      </c>
      <c r="M2659" s="98">
        <f>IFERROR(VLOOKUP($F2659&amp;$C2659,Sales!$J:$W,10,0),0)</f>
        <v>0</v>
      </c>
      <c r="N2659" s="98">
        <f>IFERROR(VLOOKUP($F2659&amp;$C2659,Sales!$J:$W,11,0),0)</f>
        <v>0</v>
      </c>
      <c r="O2659" s="98">
        <f>IFERROR(VLOOKUP($F2659&amp;$C2659,Sales!$J:$W,12,0),0)</f>
        <v>0</v>
      </c>
      <c r="P2659" s="98">
        <f>IFERROR(VLOOKUP($F2659&amp;$C2659,Sales!$J:$W,13,0),0)</f>
        <v>0</v>
      </c>
      <c r="Q2659" s="98">
        <f>IFERROR(VLOOKUP($F2659&amp;$C2659,Sales!$A:$H,7,0),0)</f>
        <v>0</v>
      </c>
      <c r="R2659" s="41" t="str">
        <f t="shared" si="82"/>
        <v>ERROR</v>
      </c>
      <c r="S2659" s="15"/>
      <c r="T2659" s="15"/>
      <c r="U2659" s="15"/>
      <c r="V2659" s="15"/>
      <c r="W2659" s="15"/>
      <c r="X2659" s="15"/>
      <c r="Y2659" s="41"/>
      <c r="Z2659" s="41"/>
      <c r="AA2659" s="41"/>
      <c r="AB2659" s="15"/>
      <c r="AC2659" s="15"/>
      <c r="AD2659" s="15"/>
      <c r="AE2659" s="15"/>
      <c r="AF2659" s="15"/>
      <c r="AG2659" s="15"/>
      <c r="AH2659" s="15"/>
      <c r="AI2659" s="15"/>
      <c r="AJ2659" s="15"/>
      <c r="AK2659" s="15"/>
      <c r="AL2659" s="15"/>
      <c r="AM2659" s="15"/>
      <c r="AN2659" s="15"/>
      <c r="AO2659" s="15"/>
      <c r="AP2659" s="15"/>
      <c r="AQ2659" s="15"/>
      <c r="AR2659" s="15"/>
      <c r="AS2659" s="15"/>
      <c r="AT2659" s="15"/>
      <c r="AU2659" s="15"/>
      <c r="AV2659" s="15"/>
      <c r="AW2659" s="15"/>
      <c r="AX2659" s="15"/>
      <c r="AY2659" s="15"/>
      <c r="AZ2659" s="10">
        <v>1</v>
      </c>
      <c r="BA2659" t="s">
        <v>22</v>
      </c>
      <c r="BB2659" t="s">
        <v>88</v>
      </c>
      <c r="BD2659" s="39" t="str">
        <f t="shared" si="83"/>
        <v>01/394430001RTokopedia</v>
      </c>
    </row>
    <row r="2660" spans="2:60" ht="13.5" customHeight="1" x14ac:dyDescent="0.35">
      <c r="B2660" s="10" t="s">
        <v>17</v>
      </c>
      <c r="C2660" s="10" t="s">
        <v>2517</v>
      </c>
      <c r="D2660" s="10" t="s">
        <v>119</v>
      </c>
      <c r="E2660" s="10" t="s">
        <v>120</v>
      </c>
      <c r="F2660" s="10" t="s">
        <v>7618</v>
      </c>
      <c r="G2660" s="137">
        <v>1193707186.12116</v>
      </c>
      <c r="H2660" s="10"/>
      <c r="I2660" s="10" t="s">
        <v>981</v>
      </c>
      <c r="J2660" s="10" t="s">
        <v>13487</v>
      </c>
      <c r="K2660" s="10" t="s">
        <v>7619</v>
      </c>
      <c r="L2660" s="98">
        <f>IFERROR(VLOOKUP($F2660&amp;$C2660,Sales!$J:$W,9,0),0)</f>
        <v>0</v>
      </c>
      <c r="M2660" s="98">
        <f>IFERROR(VLOOKUP($F2660&amp;$C2660,Sales!$J:$W,10,0),0)</f>
        <v>0</v>
      </c>
      <c r="N2660" s="98">
        <f>IFERROR(VLOOKUP($F2660&amp;$C2660,Sales!$J:$W,11,0),0)</f>
        <v>0</v>
      </c>
      <c r="O2660" s="98">
        <f>IFERROR(VLOOKUP($F2660&amp;$C2660,Sales!$J:$W,12,0),0)</f>
        <v>0</v>
      </c>
      <c r="P2660" s="98">
        <f>IFERROR(VLOOKUP($F2660&amp;$C2660,Sales!$J:$W,13,0),0)</f>
        <v>0</v>
      </c>
      <c r="Q2660" s="98">
        <f>IFERROR(VLOOKUP($F2660&amp;$C2660,Sales!$A:$H,7,0),0)</f>
        <v>0</v>
      </c>
      <c r="R2660" s="41" t="str">
        <f t="shared" si="82"/>
        <v>ERROR</v>
      </c>
      <c r="S2660" s="15"/>
      <c r="T2660" s="15"/>
      <c r="U2660" s="15"/>
      <c r="V2660" s="15"/>
      <c r="W2660" s="15"/>
      <c r="X2660" s="15"/>
      <c r="Y2660" s="41"/>
      <c r="Z2660" s="41"/>
      <c r="AA2660" s="41"/>
      <c r="AB2660" s="15"/>
      <c r="AC2660" s="15"/>
      <c r="AD2660" s="15"/>
      <c r="AE2660" s="15"/>
      <c r="AF2660" s="15"/>
      <c r="AG2660" s="15"/>
      <c r="AH2660" s="15"/>
      <c r="AI2660" s="15"/>
      <c r="AJ2660" s="15"/>
      <c r="AK2660" s="15"/>
      <c r="AL2660" s="15"/>
      <c r="AM2660" s="15"/>
      <c r="AN2660" s="15"/>
      <c r="AO2660" s="15"/>
      <c r="AP2660" s="15"/>
      <c r="AQ2660" s="15"/>
      <c r="AR2660" s="15"/>
      <c r="AS2660" s="15"/>
      <c r="AT2660" s="15"/>
      <c r="AU2660" s="15"/>
      <c r="AV2660" s="15"/>
      <c r="AW2660" s="15"/>
      <c r="AX2660" s="15"/>
      <c r="AY2660" s="15"/>
      <c r="AZ2660" s="10">
        <v>1</v>
      </c>
      <c r="BA2660" t="s">
        <v>22</v>
      </c>
      <c r="BB2660" t="s">
        <v>88</v>
      </c>
      <c r="BD2660" s="39" t="str">
        <f t="shared" si="83"/>
        <v>01/394430001STokopedia</v>
      </c>
    </row>
    <row r="2661" spans="2:60" ht="13.5" customHeight="1" x14ac:dyDescent="0.35">
      <c r="B2661" s="10" t="s">
        <v>17</v>
      </c>
      <c r="C2661" s="10" t="s">
        <v>2517</v>
      </c>
      <c r="D2661" s="10" t="s">
        <v>193</v>
      </c>
      <c r="E2661" s="10" t="s">
        <v>194</v>
      </c>
      <c r="F2661" s="10" t="s">
        <v>7620</v>
      </c>
      <c r="G2661" s="137">
        <v>1221970368</v>
      </c>
      <c r="H2661" s="10"/>
      <c r="I2661" s="10" t="s">
        <v>7621</v>
      </c>
      <c r="J2661" s="10" t="s">
        <v>7622</v>
      </c>
      <c r="K2661" s="10" t="s">
        <v>7623</v>
      </c>
      <c r="L2661" s="98">
        <f>IFERROR(VLOOKUP($F2661&amp;$C2661,Sales!$J:$W,9,0),0)</f>
        <v>0</v>
      </c>
      <c r="M2661" s="98">
        <f>IFERROR(VLOOKUP($F2661&amp;$C2661,Sales!$J:$W,10,0),0)</f>
        <v>0</v>
      </c>
      <c r="N2661" s="98">
        <f>IFERROR(VLOOKUP($F2661&amp;$C2661,Sales!$J:$W,11,0),0)</f>
        <v>0</v>
      </c>
      <c r="O2661" s="98">
        <f>IFERROR(VLOOKUP($F2661&amp;$C2661,Sales!$J:$W,12,0),0)</f>
        <v>0</v>
      </c>
      <c r="P2661" s="98">
        <f>IFERROR(VLOOKUP($F2661&amp;$C2661,Sales!$J:$W,13,0),0)</f>
        <v>0</v>
      </c>
      <c r="Q2661" s="98">
        <f>IFERROR(VLOOKUP($F2661&amp;$C2661,Sales!$A:$H,7,0),0)</f>
        <v>0</v>
      </c>
      <c r="R2661" s="41" t="str">
        <f t="shared" si="82"/>
        <v>ERROR</v>
      </c>
      <c r="S2661" s="15"/>
      <c r="T2661" s="15"/>
      <c r="U2661" s="15"/>
      <c r="V2661" s="15"/>
      <c r="W2661" s="15"/>
      <c r="X2661" s="15"/>
      <c r="Y2661" s="41"/>
      <c r="Z2661" s="41"/>
      <c r="AA2661" s="41"/>
      <c r="AB2661" s="15"/>
      <c r="AC2661" s="15"/>
      <c r="AD2661" s="15"/>
      <c r="AE2661" s="15"/>
      <c r="AF2661" s="15"/>
      <c r="AG2661" s="15"/>
      <c r="AH2661" s="15"/>
      <c r="AI2661" s="15"/>
      <c r="AJ2661" s="15"/>
      <c r="AK2661" s="15"/>
      <c r="AL2661" s="15"/>
      <c r="AM2661" s="15"/>
      <c r="AN2661" s="15"/>
      <c r="AO2661" s="15"/>
      <c r="AP2661" s="15"/>
      <c r="AQ2661" s="15"/>
      <c r="AR2661" s="15"/>
      <c r="AS2661" s="15"/>
      <c r="AT2661" s="15"/>
      <c r="AU2661" s="15"/>
      <c r="AV2661" s="15"/>
      <c r="AW2661" s="15"/>
      <c r="AX2661" s="15"/>
      <c r="AY2661" s="15"/>
      <c r="AZ2661" s="10">
        <v>1</v>
      </c>
      <c r="BA2661" t="s">
        <v>22</v>
      </c>
      <c r="BB2661" t="s">
        <v>88</v>
      </c>
      <c r="BD2661" s="39" t="str">
        <f t="shared" si="83"/>
        <v>01/394430001TTokopedia</v>
      </c>
    </row>
    <row r="2662" spans="2:60" ht="13.5" customHeight="1" x14ac:dyDescent="0.35">
      <c r="B2662" s="10" t="s">
        <v>17</v>
      </c>
      <c r="C2662" s="10" t="s">
        <v>2517</v>
      </c>
      <c r="D2662" s="10" t="s">
        <v>119</v>
      </c>
      <c r="E2662" s="10" t="s">
        <v>120</v>
      </c>
      <c r="F2662" s="10" t="s">
        <v>7624</v>
      </c>
      <c r="G2662" s="137">
        <v>696700088.12918794</v>
      </c>
      <c r="H2662" s="10"/>
      <c r="I2662" s="10">
        <v>7702018967612</v>
      </c>
      <c r="J2662" s="10" t="s">
        <v>13488</v>
      </c>
      <c r="K2662" s="10" t="s">
        <v>7625</v>
      </c>
      <c r="L2662" s="98">
        <f>IFERROR(VLOOKUP($F2662&amp;$C2662,Sales!$J:$W,9,0),0)</f>
        <v>0</v>
      </c>
      <c r="M2662" s="98">
        <f>IFERROR(VLOOKUP($F2662&amp;$C2662,Sales!$J:$W,10,0),0)</f>
        <v>0</v>
      </c>
      <c r="N2662" s="98">
        <f>IFERROR(VLOOKUP($F2662&amp;$C2662,Sales!$J:$W,11,0),0)</f>
        <v>0</v>
      </c>
      <c r="O2662" s="98">
        <f>IFERROR(VLOOKUP($F2662&amp;$C2662,Sales!$J:$W,12,0),0)</f>
        <v>0</v>
      </c>
      <c r="P2662" s="98">
        <f>IFERROR(VLOOKUP($F2662&amp;$C2662,Sales!$J:$W,13,0),0)</f>
        <v>0</v>
      </c>
      <c r="Q2662" s="98">
        <f>IFERROR(VLOOKUP($F2662&amp;$C2662,Sales!$A:$H,7,0),0)</f>
        <v>0</v>
      </c>
      <c r="R2662" s="41" t="str">
        <f t="shared" si="82"/>
        <v>ERROR</v>
      </c>
      <c r="S2662" s="15"/>
      <c r="T2662" s="15"/>
      <c r="U2662" s="15"/>
      <c r="V2662" s="15"/>
      <c r="W2662" s="15"/>
      <c r="X2662" s="15"/>
      <c r="Y2662" s="41"/>
      <c r="Z2662" s="41"/>
      <c r="AA2662" s="41"/>
      <c r="AB2662" s="15"/>
      <c r="AC2662" s="15"/>
      <c r="AD2662" s="15"/>
      <c r="AE2662" s="15"/>
      <c r="AF2662" s="15"/>
      <c r="AG2662" s="15"/>
      <c r="AH2662" s="15"/>
      <c r="AI2662" s="15"/>
      <c r="AJ2662" s="15"/>
      <c r="AK2662" s="15"/>
      <c r="AL2662" s="15"/>
      <c r="AM2662" s="15"/>
      <c r="AN2662" s="15"/>
      <c r="AO2662" s="15"/>
      <c r="AP2662" s="15"/>
      <c r="AQ2662" s="15"/>
      <c r="AR2662" s="15"/>
      <c r="AS2662" s="15"/>
      <c r="AT2662" s="15"/>
      <c r="AU2662" s="15"/>
      <c r="AV2662" s="15"/>
      <c r="AW2662" s="15"/>
      <c r="AX2662" s="15"/>
      <c r="AY2662" s="15"/>
      <c r="AZ2662" s="10">
        <v>1</v>
      </c>
      <c r="BA2662" t="s">
        <v>22</v>
      </c>
      <c r="BB2662" t="s">
        <v>88</v>
      </c>
      <c r="BD2662" s="39" t="str">
        <f t="shared" si="83"/>
        <v>01/394430001VTokopedia</v>
      </c>
    </row>
    <row r="2663" spans="2:60" ht="13.5" customHeight="1" x14ac:dyDescent="0.35">
      <c r="B2663" s="10" t="s">
        <v>17</v>
      </c>
      <c r="C2663" s="10" t="s">
        <v>2517</v>
      </c>
      <c r="D2663" s="10" t="s">
        <v>119</v>
      </c>
      <c r="E2663" s="10" t="s">
        <v>120</v>
      </c>
      <c r="F2663" s="10" t="s">
        <v>7626</v>
      </c>
      <c r="G2663" s="137">
        <v>696852152.12919295</v>
      </c>
      <c r="H2663" s="10"/>
      <c r="I2663" s="10">
        <v>4902430875905</v>
      </c>
      <c r="J2663" s="10" t="s">
        <v>13489</v>
      </c>
      <c r="K2663" s="10" t="s">
        <v>7627</v>
      </c>
      <c r="L2663" s="98">
        <f>IFERROR(VLOOKUP($F2663&amp;$C2663,Sales!$J:$W,9,0),0)</f>
        <v>0</v>
      </c>
      <c r="M2663" s="98">
        <f>IFERROR(VLOOKUP($F2663&amp;$C2663,Sales!$J:$W,10,0),0)</f>
        <v>0</v>
      </c>
      <c r="N2663" s="98">
        <f>IFERROR(VLOOKUP($F2663&amp;$C2663,Sales!$J:$W,11,0),0)</f>
        <v>0</v>
      </c>
      <c r="O2663" s="98">
        <f>IFERROR(VLOOKUP($F2663&amp;$C2663,Sales!$J:$W,12,0),0)</f>
        <v>0</v>
      </c>
      <c r="P2663" s="98">
        <f>IFERROR(VLOOKUP($F2663&amp;$C2663,Sales!$J:$W,13,0),0)</f>
        <v>0</v>
      </c>
      <c r="Q2663" s="98">
        <f>IFERROR(VLOOKUP($F2663&amp;$C2663,Sales!$A:$H,7,0),0)</f>
        <v>0</v>
      </c>
      <c r="R2663" s="41" t="str">
        <f t="shared" si="82"/>
        <v>ERROR</v>
      </c>
      <c r="S2663" s="15"/>
      <c r="T2663" s="15"/>
      <c r="U2663" s="15"/>
      <c r="V2663" s="15"/>
      <c r="W2663" s="15"/>
      <c r="X2663" s="15"/>
      <c r="Y2663" s="41"/>
      <c r="Z2663" s="41"/>
      <c r="AA2663" s="41"/>
      <c r="AB2663" s="15"/>
      <c r="AC2663" s="15"/>
      <c r="AD2663" s="15"/>
      <c r="AE2663" s="15"/>
      <c r="AF2663" s="15"/>
      <c r="AG2663" s="15"/>
      <c r="AH2663" s="15"/>
      <c r="AI2663" s="15"/>
      <c r="AJ2663" s="15"/>
      <c r="AK2663" s="15"/>
      <c r="AL2663" s="15"/>
      <c r="AM2663" s="15"/>
      <c r="AN2663" s="15"/>
      <c r="AO2663" s="15"/>
      <c r="AP2663" s="15"/>
      <c r="AQ2663" s="15"/>
      <c r="AR2663" s="15"/>
      <c r="AS2663" s="15"/>
      <c r="AT2663" s="15"/>
      <c r="AU2663" s="15"/>
      <c r="AV2663" s="15"/>
      <c r="AW2663" s="15"/>
      <c r="AX2663" s="15"/>
      <c r="AY2663" s="15"/>
      <c r="AZ2663" s="10">
        <v>1</v>
      </c>
      <c r="BA2663" t="s">
        <v>22</v>
      </c>
      <c r="BB2663" t="s">
        <v>88</v>
      </c>
      <c r="BD2663" s="39" t="str">
        <f t="shared" si="83"/>
        <v>01/394430001WTokopedia</v>
      </c>
    </row>
    <row r="2664" spans="2:60" ht="13.5" customHeight="1" x14ac:dyDescent="0.35">
      <c r="B2664" s="10" t="s">
        <v>17</v>
      </c>
      <c r="C2664" s="10" t="s">
        <v>2517</v>
      </c>
      <c r="D2664" s="10" t="s">
        <v>119</v>
      </c>
      <c r="E2664" s="10" t="s">
        <v>120</v>
      </c>
      <c r="F2664" s="10" t="s">
        <v>7628</v>
      </c>
      <c r="G2664" s="137">
        <v>696871376.12919796</v>
      </c>
      <c r="H2664" s="10"/>
      <c r="I2664" s="10">
        <v>4902430876698</v>
      </c>
      <c r="J2664" s="10" t="s">
        <v>13490</v>
      </c>
      <c r="K2664" s="10" t="s">
        <v>7629</v>
      </c>
      <c r="L2664" s="98">
        <f>IFERROR(VLOOKUP($F2664&amp;$C2664,Sales!$J:$W,9,0),0)</f>
        <v>0</v>
      </c>
      <c r="M2664" s="98">
        <f>IFERROR(VLOOKUP($F2664&amp;$C2664,Sales!$J:$W,10,0),0)</f>
        <v>0</v>
      </c>
      <c r="N2664" s="98">
        <f>IFERROR(VLOOKUP($F2664&amp;$C2664,Sales!$J:$W,11,0),0)</f>
        <v>0</v>
      </c>
      <c r="O2664" s="98">
        <f>IFERROR(VLOOKUP($F2664&amp;$C2664,Sales!$J:$W,12,0),0)</f>
        <v>0</v>
      </c>
      <c r="P2664" s="98">
        <f>IFERROR(VLOOKUP($F2664&amp;$C2664,Sales!$J:$W,13,0),0)</f>
        <v>0</v>
      </c>
      <c r="Q2664" s="98">
        <f>IFERROR(VLOOKUP($F2664&amp;$C2664,Sales!$A:$H,7,0),0)</f>
        <v>0</v>
      </c>
      <c r="R2664" s="41" t="str">
        <f t="shared" si="82"/>
        <v>ERROR</v>
      </c>
      <c r="S2664" s="15"/>
      <c r="T2664" s="15"/>
      <c r="U2664" s="15"/>
      <c r="V2664" s="15"/>
      <c r="W2664" s="15"/>
      <c r="X2664" s="15"/>
      <c r="Y2664" s="41"/>
      <c r="Z2664" s="41"/>
      <c r="AA2664" s="41"/>
      <c r="AB2664" s="15"/>
      <c r="AC2664" s="15"/>
      <c r="AD2664" s="15"/>
      <c r="AE2664" s="15"/>
      <c r="AF2664" s="15"/>
      <c r="AG2664" s="15"/>
      <c r="AH2664" s="15"/>
      <c r="AI2664" s="15"/>
      <c r="AJ2664" s="15"/>
      <c r="AK2664" s="15"/>
      <c r="AL2664" s="15"/>
      <c r="AM2664" s="15"/>
      <c r="AN2664" s="15"/>
      <c r="AO2664" s="15"/>
      <c r="AP2664" s="15"/>
      <c r="AQ2664" s="15"/>
      <c r="AR2664" s="15"/>
      <c r="AS2664" s="15"/>
      <c r="AT2664" s="15"/>
      <c r="AU2664" s="15"/>
      <c r="AV2664" s="15"/>
      <c r="AW2664" s="15"/>
      <c r="AX2664" s="15"/>
      <c r="AY2664" s="15"/>
      <c r="AZ2664" s="10">
        <v>1</v>
      </c>
      <c r="BA2664" t="s">
        <v>22</v>
      </c>
      <c r="BB2664" t="s">
        <v>88</v>
      </c>
      <c r="BD2664" s="39" t="str">
        <f t="shared" si="83"/>
        <v>01/394430001XTokopedia</v>
      </c>
    </row>
    <row r="2665" spans="2:60" ht="13.5" customHeight="1" x14ac:dyDescent="0.35">
      <c r="B2665" s="10" t="s">
        <v>17</v>
      </c>
      <c r="C2665" s="10" t="s">
        <v>2517</v>
      </c>
      <c r="D2665" s="10" t="s">
        <v>119</v>
      </c>
      <c r="E2665" s="10" t="s">
        <v>120</v>
      </c>
      <c r="F2665" s="10" t="s">
        <v>7630</v>
      </c>
      <c r="G2665" s="137">
        <v>1446857466.14605</v>
      </c>
      <c r="H2665" s="10"/>
      <c r="I2665" s="10">
        <v>0</v>
      </c>
      <c r="J2665" s="10" t="s">
        <v>13491</v>
      </c>
      <c r="K2665" s="10" t="s">
        <v>7631</v>
      </c>
      <c r="L2665" s="98">
        <f>IFERROR(VLOOKUP($F2665&amp;$C2665,Sales!$J:$W,9,0),0)</f>
        <v>0</v>
      </c>
      <c r="M2665" s="98">
        <f>IFERROR(VLOOKUP($F2665&amp;$C2665,Sales!$J:$W,10,0),0)</f>
        <v>0</v>
      </c>
      <c r="N2665" s="98">
        <f>IFERROR(VLOOKUP($F2665&amp;$C2665,Sales!$J:$W,11,0),0)</f>
        <v>0</v>
      </c>
      <c r="O2665" s="98">
        <f>IFERROR(VLOOKUP($F2665&amp;$C2665,Sales!$J:$W,12,0),0)</f>
        <v>0</v>
      </c>
      <c r="P2665" s="98">
        <f>IFERROR(VLOOKUP($F2665&amp;$C2665,Sales!$J:$W,13,0),0)</f>
        <v>0</v>
      </c>
      <c r="Q2665" s="98">
        <f>IFERROR(VLOOKUP($F2665&amp;$C2665,Sales!$A:$H,7,0),0)</f>
        <v>0</v>
      </c>
      <c r="R2665" s="41" t="str">
        <f t="shared" si="82"/>
        <v>ERROR</v>
      </c>
      <c r="S2665" s="15"/>
      <c r="T2665" s="15"/>
      <c r="U2665" s="15"/>
      <c r="V2665" s="15"/>
      <c r="W2665" s="15"/>
      <c r="X2665" s="15"/>
      <c r="Y2665" s="41"/>
      <c r="Z2665" s="41"/>
      <c r="AA2665" s="41"/>
      <c r="AB2665" s="15"/>
      <c r="AC2665" s="15"/>
      <c r="AD2665" s="15"/>
      <c r="AE2665" s="15"/>
      <c r="AF2665" s="15"/>
      <c r="AG2665" s="15"/>
      <c r="AH2665" s="15"/>
      <c r="AI2665" s="15"/>
      <c r="AJ2665" s="15"/>
      <c r="AK2665" s="15"/>
      <c r="AL2665" s="15"/>
      <c r="AM2665" s="15"/>
      <c r="AN2665" s="15"/>
      <c r="AO2665" s="15"/>
      <c r="AP2665" s="15"/>
      <c r="AQ2665" s="15"/>
      <c r="AR2665" s="15"/>
      <c r="AS2665" s="15"/>
      <c r="AT2665" s="15"/>
      <c r="AU2665" s="15"/>
      <c r="AV2665" s="15"/>
      <c r="AW2665" s="15"/>
      <c r="AX2665" s="15"/>
      <c r="AY2665" s="15"/>
      <c r="AZ2665" s="10">
        <v>1</v>
      </c>
      <c r="BA2665" t="s">
        <v>22</v>
      </c>
      <c r="BB2665" t="s">
        <v>88</v>
      </c>
      <c r="BD2665" s="39" t="str">
        <f t="shared" si="83"/>
        <v>01/394430001ZTokopedia</v>
      </c>
    </row>
    <row r="2666" spans="2:60" ht="13.5" customHeight="1" x14ac:dyDescent="0.35">
      <c r="B2666" s="10" t="s">
        <v>17</v>
      </c>
      <c r="C2666" s="10" t="s">
        <v>2517</v>
      </c>
      <c r="D2666" s="10" t="s">
        <v>119</v>
      </c>
      <c r="E2666" s="10" t="s">
        <v>120</v>
      </c>
      <c r="F2666" s="10" t="s">
        <v>7632</v>
      </c>
      <c r="G2666" s="137">
        <v>1458209291.1458199</v>
      </c>
      <c r="H2666" s="10"/>
      <c r="I2666" s="10">
        <v>0</v>
      </c>
      <c r="J2666" s="10" t="s">
        <v>13492</v>
      </c>
      <c r="K2666" s="10" t="s">
        <v>7633</v>
      </c>
      <c r="L2666" s="98">
        <f>IFERROR(VLOOKUP($F2666&amp;$C2666,Sales!$J:$W,9,0),0)</f>
        <v>0</v>
      </c>
      <c r="M2666" s="98">
        <f>IFERROR(VLOOKUP($F2666&amp;$C2666,Sales!$J:$W,10,0),0)</f>
        <v>0</v>
      </c>
      <c r="N2666" s="98">
        <f>IFERROR(VLOOKUP($F2666&amp;$C2666,Sales!$J:$W,11,0),0)</f>
        <v>0</v>
      </c>
      <c r="O2666" s="98">
        <f>IFERROR(VLOOKUP($F2666&amp;$C2666,Sales!$J:$W,12,0),0)</f>
        <v>0</v>
      </c>
      <c r="P2666" s="98">
        <f>IFERROR(VLOOKUP($F2666&amp;$C2666,Sales!$J:$W,13,0),0)</f>
        <v>0</v>
      </c>
      <c r="Q2666" s="98">
        <f>IFERROR(VLOOKUP($F2666&amp;$C2666,Sales!$A:$H,7,0),0)</f>
        <v>0</v>
      </c>
      <c r="R2666" s="41" t="str">
        <f t="shared" si="82"/>
        <v>ERROR</v>
      </c>
      <c r="S2666" s="15"/>
      <c r="T2666" s="15"/>
      <c r="U2666" s="15"/>
      <c r="V2666" s="15"/>
      <c r="W2666" s="15"/>
      <c r="X2666" s="15"/>
      <c r="Y2666" s="41"/>
      <c r="Z2666" s="41"/>
      <c r="AA2666" s="41"/>
      <c r="AB2666" s="15"/>
      <c r="AC2666" s="15"/>
      <c r="AD2666" s="15"/>
      <c r="AE2666" s="15"/>
      <c r="AF2666" s="15"/>
      <c r="AG2666" s="15"/>
      <c r="AH2666" s="15"/>
      <c r="AI2666" s="15"/>
      <c r="AJ2666" s="15"/>
      <c r="AK2666" s="15"/>
      <c r="AL2666" s="15"/>
      <c r="AM2666" s="15"/>
      <c r="AN2666" s="15"/>
      <c r="AO2666" s="15"/>
      <c r="AP2666" s="15"/>
      <c r="AQ2666" s="15"/>
      <c r="AR2666" s="15"/>
      <c r="AS2666" s="15"/>
      <c r="AT2666" s="15"/>
      <c r="AU2666" s="15"/>
      <c r="AV2666" s="15"/>
      <c r="AW2666" s="15"/>
      <c r="AX2666" s="15"/>
      <c r="AY2666" s="15"/>
      <c r="AZ2666" s="10">
        <v>1</v>
      </c>
      <c r="BA2666" t="s">
        <v>22</v>
      </c>
      <c r="BB2666" t="s">
        <v>88</v>
      </c>
      <c r="BD2666" s="39" t="str">
        <f t="shared" si="83"/>
        <v>01/394430002ATokopedia</v>
      </c>
    </row>
    <row r="2667" spans="2:60" ht="13.5" customHeight="1" x14ac:dyDescent="0.35">
      <c r="B2667" s="10" t="s">
        <v>17</v>
      </c>
      <c r="C2667" s="10" t="s">
        <v>2517</v>
      </c>
      <c r="D2667" s="10" t="s">
        <v>119</v>
      </c>
      <c r="E2667" s="10" t="s">
        <v>120</v>
      </c>
      <c r="F2667" s="10" t="s">
        <v>7634</v>
      </c>
      <c r="G2667" s="137">
        <v>1458325817.1458299</v>
      </c>
      <c r="H2667" s="10"/>
      <c r="I2667" s="10">
        <v>0</v>
      </c>
      <c r="J2667" s="10" t="s">
        <v>13493</v>
      </c>
      <c r="K2667" s="10" t="s">
        <v>7635</v>
      </c>
      <c r="L2667" s="98">
        <f>IFERROR(VLOOKUP($F2667&amp;$C2667,Sales!$J:$W,9,0),0)</f>
        <v>0</v>
      </c>
      <c r="M2667" s="98">
        <f>IFERROR(VLOOKUP($F2667&amp;$C2667,Sales!$J:$W,10,0),0)</f>
        <v>0</v>
      </c>
      <c r="N2667" s="98">
        <f>IFERROR(VLOOKUP($F2667&amp;$C2667,Sales!$J:$W,11,0),0)</f>
        <v>0</v>
      </c>
      <c r="O2667" s="98">
        <f>IFERROR(VLOOKUP($F2667&amp;$C2667,Sales!$J:$W,12,0),0)</f>
        <v>0</v>
      </c>
      <c r="P2667" s="98">
        <f>IFERROR(VLOOKUP($F2667&amp;$C2667,Sales!$J:$W,13,0),0)</f>
        <v>0</v>
      </c>
      <c r="Q2667" s="98">
        <f>IFERROR(VLOOKUP($F2667&amp;$C2667,Sales!$A:$H,7,0),0)</f>
        <v>0</v>
      </c>
      <c r="R2667" s="41" t="str">
        <f t="shared" si="82"/>
        <v>ERROR</v>
      </c>
      <c r="S2667" s="15"/>
      <c r="T2667" s="15"/>
      <c r="U2667" s="15"/>
      <c r="V2667" s="15"/>
      <c r="W2667" s="15"/>
      <c r="X2667" s="15"/>
      <c r="Y2667" s="41"/>
      <c r="Z2667" s="41"/>
      <c r="AA2667" s="41"/>
      <c r="AB2667" s="15"/>
      <c r="AC2667" s="15"/>
      <c r="AD2667" s="15"/>
      <c r="AE2667" s="15"/>
      <c r="AF2667" s="15"/>
      <c r="AG2667" s="15"/>
      <c r="AH2667" s="15"/>
      <c r="AI2667" s="15"/>
      <c r="AJ2667" s="15"/>
      <c r="AK2667" s="15"/>
      <c r="AL2667" s="15"/>
      <c r="AM2667" s="15"/>
      <c r="AN2667" s="15"/>
      <c r="AO2667" s="15"/>
      <c r="AP2667" s="15"/>
      <c r="AQ2667" s="15"/>
      <c r="AR2667" s="15"/>
      <c r="AS2667" s="15"/>
      <c r="AT2667" s="15"/>
      <c r="AU2667" s="15"/>
      <c r="AV2667" s="15"/>
      <c r="AW2667" s="15"/>
      <c r="AX2667" s="15"/>
      <c r="AY2667" s="15"/>
      <c r="AZ2667" s="10">
        <v>1</v>
      </c>
      <c r="BA2667" t="s">
        <v>22</v>
      </c>
      <c r="BB2667" t="s">
        <v>88</v>
      </c>
      <c r="BD2667" s="39" t="str">
        <f t="shared" si="83"/>
        <v>01/394430002BTokopedia</v>
      </c>
    </row>
    <row r="2668" spans="2:60" ht="13.5" customHeight="1" x14ac:dyDescent="0.35">
      <c r="B2668" s="10" t="s">
        <v>17</v>
      </c>
      <c r="C2668" s="10" t="s">
        <v>2517</v>
      </c>
      <c r="D2668" s="10" t="s">
        <v>119</v>
      </c>
      <c r="E2668" s="10" t="s">
        <v>120</v>
      </c>
      <c r="F2668" s="10" t="s">
        <v>7636</v>
      </c>
      <c r="G2668" s="137">
        <v>1020455339.13275</v>
      </c>
      <c r="H2668" s="10"/>
      <c r="I2668" s="10" t="s">
        <v>6833</v>
      </c>
      <c r="J2668" s="10" t="s">
        <v>13494</v>
      </c>
      <c r="K2668" s="10" t="s">
        <v>7637</v>
      </c>
      <c r="L2668" s="98">
        <f>IFERROR(VLOOKUP($F2668&amp;$C2668,Sales!$J:$W,9,0),0)</f>
        <v>0</v>
      </c>
      <c r="M2668" s="98">
        <f>IFERROR(VLOOKUP($F2668&amp;$C2668,Sales!$J:$W,10,0),0)</f>
        <v>0</v>
      </c>
      <c r="N2668" s="98">
        <f>IFERROR(VLOOKUP($F2668&amp;$C2668,Sales!$J:$W,11,0),0)</f>
        <v>0</v>
      </c>
      <c r="O2668" s="98">
        <f>IFERROR(VLOOKUP($F2668&amp;$C2668,Sales!$J:$W,12,0),0)</f>
        <v>0</v>
      </c>
      <c r="P2668" s="98">
        <f>IFERROR(VLOOKUP($F2668&amp;$C2668,Sales!$J:$W,13,0),0)</f>
        <v>0</v>
      </c>
      <c r="Q2668" s="98">
        <f>IFERROR(VLOOKUP($F2668&amp;$C2668,Sales!$A:$H,7,0),0)</f>
        <v>0</v>
      </c>
      <c r="R2668" s="41" t="str">
        <f t="shared" si="82"/>
        <v>ERROR</v>
      </c>
      <c r="S2668" s="15"/>
      <c r="T2668" s="15"/>
      <c r="U2668" s="15"/>
      <c r="V2668" s="15"/>
      <c r="W2668" s="15"/>
      <c r="X2668" s="15"/>
      <c r="Y2668" s="41"/>
      <c r="Z2668" s="41"/>
      <c r="AA2668" s="41"/>
      <c r="AB2668" s="15"/>
      <c r="AC2668" s="15"/>
      <c r="AD2668" s="15"/>
      <c r="AE2668" s="15"/>
      <c r="AF2668" s="15"/>
      <c r="AG2668" s="15"/>
      <c r="AH2668" s="15"/>
      <c r="AI2668" s="15"/>
      <c r="AJ2668" s="15"/>
      <c r="AK2668" s="15"/>
      <c r="AL2668" s="15"/>
      <c r="AM2668" s="15"/>
      <c r="AN2668" s="15"/>
      <c r="AO2668" s="15"/>
      <c r="AP2668" s="15"/>
      <c r="AQ2668" s="15"/>
      <c r="AR2668" s="15"/>
      <c r="AS2668" s="15"/>
      <c r="AT2668" s="15"/>
      <c r="AU2668" s="15"/>
      <c r="AV2668" s="15"/>
      <c r="AW2668" s="15"/>
      <c r="AX2668" s="15"/>
      <c r="AY2668" s="15"/>
      <c r="AZ2668" s="10">
        <v>1</v>
      </c>
      <c r="BA2668" t="s">
        <v>22</v>
      </c>
      <c r="BB2668" t="s">
        <v>88</v>
      </c>
      <c r="BD2668" s="39" t="str">
        <f t="shared" si="83"/>
        <v>01/394430010YTokopedia</v>
      </c>
    </row>
    <row r="2669" spans="2:60" ht="13.5" customHeight="1" x14ac:dyDescent="0.35">
      <c r="B2669" s="10" t="s">
        <v>17</v>
      </c>
      <c r="C2669" s="10" t="s">
        <v>2517</v>
      </c>
      <c r="D2669" s="10" t="s">
        <v>193</v>
      </c>
      <c r="E2669" s="10" t="s">
        <v>194</v>
      </c>
      <c r="F2669" s="10" t="s">
        <v>2433</v>
      </c>
      <c r="G2669" s="137">
        <v>604691150</v>
      </c>
      <c r="H2669" s="10"/>
      <c r="I2669" s="10" t="s">
        <v>2435</v>
      </c>
      <c r="J2669" s="10" t="s">
        <v>7638</v>
      </c>
      <c r="K2669" s="10" t="s">
        <v>7639</v>
      </c>
      <c r="L2669" s="98">
        <f>IFERROR(VLOOKUP($F2669&amp;$C2669,Sales!$J:$W,9,0),0)</f>
        <v>0</v>
      </c>
      <c r="M2669" s="98">
        <f>IFERROR(VLOOKUP($F2669&amp;$C2669,Sales!$J:$W,10,0),0)</f>
        <v>0</v>
      </c>
      <c r="N2669" s="98">
        <f>IFERROR(VLOOKUP($F2669&amp;$C2669,Sales!$J:$W,11,0),0)</f>
        <v>0</v>
      </c>
      <c r="O2669" s="98">
        <f>IFERROR(VLOOKUP($F2669&amp;$C2669,Sales!$J:$W,12,0),0)</f>
        <v>0</v>
      </c>
      <c r="P2669" s="98">
        <f>IFERROR(VLOOKUP($F2669&amp;$C2669,Sales!$J:$W,13,0),0)</f>
        <v>0</v>
      </c>
      <c r="Q2669" s="98">
        <f>IFERROR(VLOOKUP($F2669&amp;$C2669,Sales!$A:$H,7,0),0)</f>
        <v>0</v>
      </c>
      <c r="R2669" s="41">
        <f t="shared" si="82"/>
        <v>1</v>
      </c>
      <c r="S2669" s="15">
        <v>1</v>
      </c>
      <c r="T2669" s="15"/>
      <c r="U2669" s="15"/>
      <c r="V2669" s="15">
        <v>1</v>
      </c>
      <c r="W2669" s="15">
        <v>1</v>
      </c>
      <c r="X2669" s="15">
        <v>1</v>
      </c>
      <c r="Y2669" s="41">
        <v>1</v>
      </c>
      <c r="Z2669" s="41">
        <v>1</v>
      </c>
      <c r="AA2669" s="41"/>
      <c r="AB2669" s="15"/>
      <c r="AC2669" s="15"/>
      <c r="AD2669" s="15"/>
      <c r="AE2669" s="15"/>
      <c r="AF2669" s="15"/>
      <c r="AG2669" s="15"/>
      <c r="AH2669" s="15"/>
      <c r="AI2669" s="15"/>
      <c r="AJ2669" s="15"/>
      <c r="AK2669" s="15"/>
      <c r="AL2669" s="15"/>
      <c r="AM2669" s="15"/>
      <c r="AN2669" s="15"/>
      <c r="AO2669" s="15"/>
      <c r="AP2669" s="15"/>
      <c r="AQ2669" s="15"/>
      <c r="AR2669" s="15"/>
      <c r="AS2669" s="15"/>
      <c r="AT2669" s="15"/>
      <c r="AU2669" s="15"/>
      <c r="AV2669" s="15"/>
      <c r="AW2669" s="15"/>
      <c r="AX2669" s="82"/>
      <c r="AY2669" s="82"/>
      <c r="AZ2669" s="10">
        <v>1</v>
      </c>
      <c r="BA2669" t="s">
        <v>22</v>
      </c>
      <c r="BB2669" t="s">
        <v>23</v>
      </c>
      <c r="BD2669" s="39" t="str">
        <f t="shared" si="83"/>
        <v>01/394529501ITokopedia</v>
      </c>
    </row>
    <row r="2670" spans="2:60" ht="13.5" customHeight="1" x14ac:dyDescent="0.35">
      <c r="B2670" s="10" t="s">
        <v>17</v>
      </c>
      <c r="C2670" s="10" t="s">
        <v>2517</v>
      </c>
      <c r="D2670" s="10" t="s">
        <v>193</v>
      </c>
      <c r="E2670" s="10" t="s">
        <v>194</v>
      </c>
      <c r="F2670" s="10" t="s">
        <v>1861</v>
      </c>
      <c r="G2670" s="137">
        <v>262457043</v>
      </c>
      <c r="H2670" s="10"/>
      <c r="I2670" s="10" t="s">
        <v>2437</v>
      </c>
      <c r="J2670" s="10" t="s">
        <v>7640</v>
      </c>
      <c r="K2670" s="10" t="s">
        <v>7641</v>
      </c>
      <c r="L2670" s="98">
        <f>IFERROR(VLOOKUP($F2670&amp;$C2670,Sales!$J:$W,9,0),0)</f>
        <v>0</v>
      </c>
      <c r="M2670" s="98">
        <f>IFERROR(VLOOKUP($F2670&amp;$C2670,Sales!$J:$W,10,0),0)</f>
        <v>0</v>
      </c>
      <c r="N2670" s="98">
        <f>IFERROR(VLOOKUP($F2670&amp;$C2670,Sales!$J:$W,11,0),0)</f>
        <v>0</v>
      </c>
      <c r="O2670" s="98">
        <f>IFERROR(VLOOKUP($F2670&amp;$C2670,Sales!$J:$W,12,0),0)</f>
        <v>0</v>
      </c>
      <c r="P2670" s="98">
        <f>IFERROR(VLOOKUP($F2670&amp;$C2670,Sales!$J:$W,13,0),0)</f>
        <v>0</v>
      </c>
      <c r="Q2670" s="98">
        <f>IFERROR(VLOOKUP($F2670&amp;$C2670,Sales!$A:$H,7,0),0)</f>
        <v>0</v>
      </c>
      <c r="R2670" s="41">
        <f t="shared" si="82"/>
        <v>1</v>
      </c>
      <c r="S2670" s="15">
        <v>1</v>
      </c>
      <c r="T2670" s="15"/>
      <c r="U2670" s="15"/>
      <c r="V2670" s="15">
        <v>1</v>
      </c>
      <c r="W2670" s="15">
        <v>1</v>
      </c>
      <c r="X2670" s="15">
        <v>1</v>
      </c>
      <c r="Y2670" s="41">
        <v>1</v>
      </c>
      <c r="Z2670" s="41">
        <v>1</v>
      </c>
      <c r="AA2670" s="41"/>
      <c r="AB2670" s="15"/>
      <c r="AC2670" s="15"/>
      <c r="AD2670" s="15"/>
      <c r="AE2670" s="15"/>
      <c r="AF2670" s="15"/>
      <c r="AG2670" s="15"/>
      <c r="AH2670" s="15"/>
      <c r="AI2670" s="15"/>
      <c r="AJ2670" s="15"/>
      <c r="AK2670" s="15"/>
      <c r="AL2670" s="15"/>
      <c r="AM2670" s="15"/>
      <c r="AN2670" s="15"/>
      <c r="AO2670" s="15"/>
      <c r="AP2670" s="15"/>
      <c r="AQ2670" s="15"/>
      <c r="AR2670" s="15"/>
      <c r="AS2670" s="15"/>
      <c r="AT2670" s="15"/>
      <c r="AU2670" s="15"/>
      <c r="AV2670" s="15"/>
      <c r="AW2670" s="15"/>
      <c r="AX2670" s="82"/>
      <c r="AY2670" s="82"/>
      <c r="AZ2670" s="10">
        <v>1</v>
      </c>
      <c r="BA2670" t="s">
        <v>22</v>
      </c>
      <c r="BB2670" t="s">
        <v>23</v>
      </c>
      <c r="BD2670" s="39" t="str">
        <f t="shared" si="83"/>
        <v>01/394529501JTokopedia</v>
      </c>
    </row>
    <row r="2671" spans="2:60" ht="13.5" customHeight="1" x14ac:dyDescent="0.35">
      <c r="B2671" s="10" t="s">
        <v>17</v>
      </c>
      <c r="C2671" s="10" t="s">
        <v>2517</v>
      </c>
      <c r="D2671" s="10" t="s">
        <v>193</v>
      </c>
      <c r="E2671" s="10" t="s">
        <v>194</v>
      </c>
      <c r="F2671" s="10" t="s">
        <v>7642</v>
      </c>
      <c r="G2671" s="10">
        <v>267897256</v>
      </c>
      <c r="H2671" s="10"/>
      <c r="I2671" s="10" t="s">
        <v>7643</v>
      </c>
      <c r="J2671" s="10" t="s">
        <v>7644</v>
      </c>
      <c r="K2671" s="10" t="s">
        <v>7645</v>
      </c>
      <c r="L2671" s="98">
        <f>IFERROR(VLOOKUP($F2671&amp;$C2671,Sales!$J:$W,9,0),0)</f>
        <v>0</v>
      </c>
      <c r="M2671" s="98">
        <f>IFERROR(VLOOKUP($F2671&amp;$C2671,Sales!$J:$W,10,0),0)</f>
        <v>0</v>
      </c>
      <c r="N2671" s="98">
        <f>IFERROR(VLOOKUP($F2671&amp;$C2671,Sales!$J:$W,11,0),0)</f>
        <v>0</v>
      </c>
      <c r="O2671" s="98">
        <f>IFERROR(VLOOKUP($F2671&amp;$C2671,Sales!$J:$W,12,0),0)</f>
        <v>0</v>
      </c>
      <c r="P2671" s="98">
        <f>IFERROR(VLOOKUP($F2671&amp;$C2671,Sales!$J:$W,13,0),0)</f>
        <v>0</v>
      </c>
      <c r="Q2671" s="98">
        <f>IFERROR(VLOOKUP($F2671&amp;$C2671,Sales!$A:$H,7,0),0)</f>
        <v>0</v>
      </c>
      <c r="R2671" s="41" t="str">
        <f t="shared" si="82"/>
        <v>ERROR</v>
      </c>
      <c r="S2671" s="15"/>
      <c r="T2671" s="15"/>
      <c r="U2671" s="15"/>
      <c r="V2671" s="15"/>
      <c r="W2671" s="15"/>
      <c r="X2671" s="15"/>
      <c r="Y2671" s="41"/>
      <c r="Z2671" s="41"/>
      <c r="AA2671" s="41"/>
      <c r="AB2671" s="15"/>
      <c r="AC2671" s="15"/>
      <c r="AD2671" s="15"/>
      <c r="AE2671" s="15"/>
      <c r="AF2671" s="15"/>
      <c r="AG2671" s="15"/>
      <c r="AH2671" s="15"/>
      <c r="AI2671" s="15"/>
      <c r="AJ2671" s="15"/>
      <c r="AK2671" s="15"/>
      <c r="AL2671" s="15"/>
      <c r="AM2671" s="15"/>
      <c r="AN2671" s="15"/>
      <c r="AO2671" s="15"/>
      <c r="AP2671" s="15"/>
      <c r="AQ2671" s="15"/>
      <c r="AR2671" s="15"/>
      <c r="AS2671" s="15"/>
      <c r="AT2671" s="15"/>
      <c r="AU2671" s="15"/>
      <c r="AV2671" s="15"/>
      <c r="AW2671" s="15"/>
      <c r="AX2671" s="82"/>
      <c r="AY2671" s="82"/>
      <c r="AZ2671" s="10">
        <v>1</v>
      </c>
      <c r="BA2671" t="s">
        <v>22</v>
      </c>
      <c r="BB2671" t="s">
        <v>88</v>
      </c>
      <c r="BD2671" s="39" t="str">
        <f t="shared" si="83"/>
        <v>01/394529501MTokopedia</v>
      </c>
      <c r="BE2671" s="1">
        <v>45048</v>
      </c>
      <c r="BF2671" t="s">
        <v>16966</v>
      </c>
      <c r="BH2671" t="s">
        <v>7642</v>
      </c>
    </row>
    <row r="2672" spans="2:60" ht="13.5" customHeight="1" x14ac:dyDescent="0.35">
      <c r="B2672" s="10" t="s">
        <v>17</v>
      </c>
      <c r="C2672" s="10" t="s">
        <v>2517</v>
      </c>
      <c r="D2672" s="10" t="s">
        <v>193</v>
      </c>
      <c r="E2672" s="10" t="s">
        <v>194</v>
      </c>
      <c r="F2672" s="10" t="s">
        <v>1853</v>
      </c>
      <c r="G2672" s="137">
        <v>554932572</v>
      </c>
      <c r="H2672" s="10"/>
      <c r="I2672" s="10" t="s">
        <v>1854</v>
      </c>
      <c r="J2672" s="10" t="s">
        <v>7646</v>
      </c>
      <c r="K2672" s="10" t="s">
        <v>7647</v>
      </c>
      <c r="L2672" s="98">
        <f>IFERROR(VLOOKUP($F2672&amp;$C2672,Sales!$J:$W,9,0),0)</f>
        <v>0</v>
      </c>
      <c r="M2672" s="98">
        <f>IFERROR(VLOOKUP($F2672&amp;$C2672,Sales!$J:$W,10,0),0)</f>
        <v>0</v>
      </c>
      <c r="N2672" s="98">
        <f>IFERROR(VLOOKUP($F2672&amp;$C2672,Sales!$J:$W,11,0),0)</f>
        <v>0</v>
      </c>
      <c r="O2672" s="98">
        <f>IFERROR(VLOOKUP($F2672&amp;$C2672,Sales!$J:$W,12,0),0)</f>
        <v>0</v>
      </c>
      <c r="P2672" s="98">
        <f>IFERROR(VLOOKUP($F2672&amp;$C2672,Sales!$J:$W,13,0),0)</f>
        <v>0</v>
      </c>
      <c r="Q2672" s="98">
        <f>IFERROR(VLOOKUP($F2672&amp;$C2672,Sales!$A:$H,7,0),0)</f>
        <v>0</v>
      </c>
      <c r="R2672" s="41" t="str">
        <f t="shared" si="82"/>
        <v>ERROR</v>
      </c>
      <c r="S2672" s="15"/>
      <c r="T2672" s="15"/>
      <c r="U2672" s="15"/>
      <c r="V2672" s="15"/>
      <c r="W2672" s="15"/>
      <c r="X2672" s="15"/>
      <c r="Y2672" s="41"/>
      <c r="Z2672" s="41"/>
      <c r="AA2672" s="41"/>
      <c r="AB2672" s="15"/>
      <c r="AC2672" s="15"/>
      <c r="AD2672" s="15"/>
      <c r="AE2672" s="15"/>
      <c r="AF2672" s="15"/>
      <c r="AG2672" s="15"/>
      <c r="AH2672" s="15"/>
      <c r="AI2672" s="15"/>
      <c r="AJ2672" s="15"/>
      <c r="AK2672" s="15"/>
      <c r="AL2672" s="15"/>
      <c r="AM2672" s="15"/>
      <c r="AN2672" s="15"/>
      <c r="AO2672" s="15"/>
      <c r="AP2672" s="15"/>
      <c r="AQ2672" s="15"/>
      <c r="AR2672" s="15"/>
      <c r="AS2672" s="15"/>
      <c r="AT2672" s="15"/>
      <c r="AU2672" s="15"/>
      <c r="AV2672" s="15"/>
      <c r="AW2672" s="15"/>
      <c r="AX2672" s="15"/>
      <c r="AY2672" s="15"/>
      <c r="AZ2672" s="10">
        <v>1</v>
      </c>
      <c r="BA2672" t="s">
        <v>22</v>
      </c>
      <c r="BB2672" t="s">
        <v>88</v>
      </c>
      <c r="BD2672" s="39" t="str">
        <f t="shared" si="83"/>
        <v>01/394529501ZTokopedia</v>
      </c>
    </row>
    <row r="2673" spans="2:60" ht="13.5" customHeight="1" x14ac:dyDescent="0.35">
      <c r="B2673" s="10" t="s">
        <v>17</v>
      </c>
      <c r="C2673" s="10" t="s">
        <v>2517</v>
      </c>
      <c r="D2673" s="10" t="s">
        <v>193</v>
      </c>
      <c r="E2673" s="10" t="s">
        <v>194</v>
      </c>
      <c r="F2673" s="10" t="s">
        <v>2425</v>
      </c>
      <c r="G2673" s="137">
        <v>554935711</v>
      </c>
      <c r="H2673" s="10"/>
      <c r="I2673" s="10" t="s">
        <v>2427</v>
      </c>
      <c r="J2673" s="10" t="s">
        <v>7648</v>
      </c>
      <c r="K2673" s="164" t="s">
        <v>7649</v>
      </c>
      <c r="L2673" s="98">
        <f>IFERROR(VLOOKUP($F2673&amp;$C2673,Sales!$J:$W,9,0),0)</f>
        <v>0</v>
      </c>
      <c r="M2673" s="98">
        <f>IFERROR(VLOOKUP($F2673&amp;$C2673,Sales!$J:$W,10,0),0)</f>
        <v>0</v>
      </c>
      <c r="N2673" s="98">
        <f>IFERROR(VLOOKUP($F2673&amp;$C2673,Sales!$J:$W,11,0),0)</f>
        <v>0</v>
      </c>
      <c r="O2673" s="98">
        <f>IFERROR(VLOOKUP($F2673&amp;$C2673,Sales!$J:$W,12,0),0)</f>
        <v>0</v>
      </c>
      <c r="P2673" s="98">
        <f>IFERROR(VLOOKUP($F2673&amp;$C2673,Sales!$J:$W,13,0),0)</f>
        <v>0</v>
      </c>
      <c r="Q2673" s="98">
        <f>IFERROR(VLOOKUP($F2673&amp;$C2673,Sales!$A:$H,7,0),0)</f>
        <v>0</v>
      </c>
      <c r="R2673" s="41">
        <f t="shared" si="82"/>
        <v>1</v>
      </c>
      <c r="S2673" s="15">
        <v>1</v>
      </c>
      <c r="T2673" s="15"/>
      <c r="U2673" s="15"/>
      <c r="V2673" s="15">
        <v>1</v>
      </c>
      <c r="W2673" s="15">
        <v>1</v>
      </c>
      <c r="X2673" s="15">
        <v>1</v>
      </c>
      <c r="Y2673" s="41">
        <v>1</v>
      </c>
      <c r="Z2673" s="41">
        <v>1</v>
      </c>
      <c r="AA2673" s="41"/>
      <c r="AB2673" s="15"/>
      <c r="AC2673" s="15"/>
      <c r="AD2673" s="15"/>
      <c r="AE2673" s="15"/>
      <c r="AF2673" s="15"/>
      <c r="AG2673" s="15"/>
      <c r="AH2673" s="15"/>
      <c r="AI2673" s="15"/>
      <c r="AJ2673" s="15"/>
      <c r="AK2673" s="15"/>
      <c r="AL2673" s="15"/>
      <c r="AM2673" s="15"/>
      <c r="AN2673" s="15"/>
      <c r="AO2673" s="15"/>
      <c r="AP2673" s="15"/>
      <c r="AQ2673" s="15"/>
      <c r="AR2673" s="15"/>
      <c r="AS2673" s="15"/>
      <c r="AT2673" s="15"/>
      <c r="AU2673" s="15"/>
      <c r="AV2673" s="15"/>
      <c r="AW2673" s="15"/>
      <c r="AX2673" s="82"/>
      <c r="AY2673" s="82"/>
      <c r="AZ2673" s="10">
        <v>1</v>
      </c>
      <c r="BA2673" t="s">
        <v>13952</v>
      </c>
      <c r="BB2673" t="s">
        <v>23</v>
      </c>
      <c r="BD2673" s="39" t="str">
        <f t="shared" si="83"/>
        <v>01/394529502ATokopedia</v>
      </c>
      <c r="BH2673" t="s">
        <v>2425</v>
      </c>
    </row>
    <row r="2674" spans="2:60" ht="13.5" customHeight="1" x14ac:dyDescent="0.35">
      <c r="B2674" s="10" t="s">
        <v>17</v>
      </c>
      <c r="C2674" s="10" t="s">
        <v>2517</v>
      </c>
      <c r="D2674" s="10" t="s">
        <v>193</v>
      </c>
      <c r="E2674" s="10" t="s">
        <v>194</v>
      </c>
      <c r="F2674" s="10" t="s">
        <v>2431</v>
      </c>
      <c r="G2674" s="137">
        <v>870174931</v>
      </c>
      <c r="H2674" s="10"/>
      <c r="I2674" s="10" t="s">
        <v>2432</v>
      </c>
      <c r="J2674" s="10" t="s">
        <v>7650</v>
      </c>
      <c r="K2674" s="10" t="s">
        <v>7651</v>
      </c>
      <c r="L2674" s="98">
        <f>IFERROR(VLOOKUP($F2674&amp;$C2674,Sales!$J:$W,9,0),0)</f>
        <v>0</v>
      </c>
      <c r="M2674" s="98">
        <f>IFERROR(VLOOKUP($F2674&amp;$C2674,Sales!$J:$W,10,0),0)</f>
        <v>0</v>
      </c>
      <c r="N2674" s="98">
        <f>IFERROR(VLOOKUP($F2674&amp;$C2674,Sales!$J:$W,11,0),0)</f>
        <v>0</v>
      </c>
      <c r="O2674" s="98">
        <f>IFERROR(VLOOKUP($F2674&amp;$C2674,Sales!$J:$W,12,0),0)</f>
        <v>0</v>
      </c>
      <c r="P2674" s="98">
        <f>IFERROR(VLOOKUP($F2674&amp;$C2674,Sales!$J:$W,13,0),0)</f>
        <v>0</v>
      </c>
      <c r="Q2674" s="98">
        <f>IFERROR(VLOOKUP($F2674&amp;$C2674,Sales!$A:$H,7,0),0)</f>
        <v>0</v>
      </c>
      <c r="R2674" s="41">
        <f t="shared" si="82"/>
        <v>1</v>
      </c>
      <c r="S2674" s="15">
        <v>1</v>
      </c>
      <c r="T2674" s="15"/>
      <c r="U2674" s="15"/>
      <c r="V2674" s="15">
        <v>1</v>
      </c>
      <c r="W2674" s="15">
        <v>1</v>
      </c>
      <c r="X2674" s="15">
        <v>1</v>
      </c>
      <c r="Y2674" s="41">
        <v>1</v>
      </c>
      <c r="Z2674" s="41">
        <v>1</v>
      </c>
      <c r="AA2674" s="41"/>
      <c r="AB2674" s="15"/>
      <c r="AC2674" s="15"/>
      <c r="AD2674" s="15"/>
      <c r="AE2674" s="15"/>
      <c r="AF2674" s="15"/>
      <c r="AG2674" s="15"/>
      <c r="AH2674" s="15"/>
      <c r="AI2674" s="15"/>
      <c r="AJ2674" s="15"/>
      <c r="AK2674" s="15"/>
      <c r="AL2674" s="15"/>
      <c r="AM2674" s="15"/>
      <c r="AN2674" s="15"/>
      <c r="AO2674" s="15"/>
      <c r="AP2674" s="15"/>
      <c r="AQ2674" s="15"/>
      <c r="AR2674" s="15"/>
      <c r="AS2674" s="15"/>
      <c r="AT2674" s="15"/>
      <c r="AU2674" s="15"/>
      <c r="AV2674" s="15"/>
      <c r="AW2674" s="15"/>
      <c r="AX2674" s="82"/>
      <c r="AY2674" s="82"/>
      <c r="AZ2674" s="10">
        <v>1</v>
      </c>
      <c r="BA2674" t="s">
        <v>22</v>
      </c>
      <c r="BB2674" t="s">
        <v>23</v>
      </c>
      <c r="BD2674" s="39" t="str">
        <f t="shared" si="83"/>
        <v>01/394529502RTokopedia</v>
      </c>
    </row>
    <row r="2675" spans="2:60" ht="13.5" customHeight="1" x14ac:dyDescent="0.35">
      <c r="B2675" s="10" t="s">
        <v>17</v>
      </c>
      <c r="C2675" s="10" t="s">
        <v>2517</v>
      </c>
      <c r="D2675" s="10" t="s">
        <v>193</v>
      </c>
      <c r="E2675" s="10" t="s">
        <v>194</v>
      </c>
      <c r="F2675" s="10" t="s">
        <v>2384</v>
      </c>
      <c r="G2675" s="137">
        <v>598004212</v>
      </c>
      <c r="H2675" s="10"/>
      <c r="I2675" s="10" t="s">
        <v>2385</v>
      </c>
      <c r="J2675" s="10" t="s">
        <v>7652</v>
      </c>
      <c r="K2675" s="10" t="s">
        <v>7653</v>
      </c>
      <c r="L2675" s="98">
        <f>IFERROR(VLOOKUP($F2675&amp;$C2675,Sales!$J:$W,9,0),0)</f>
        <v>0</v>
      </c>
      <c r="M2675" s="98">
        <f>IFERROR(VLOOKUP($F2675&amp;$C2675,Sales!$J:$W,10,0),0)</f>
        <v>0</v>
      </c>
      <c r="N2675" s="98">
        <f>IFERROR(VLOOKUP($F2675&amp;$C2675,Sales!$J:$W,11,0),0)</f>
        <v>0</v>
      </c>
      <c r="O2675" s="98">
        <f>IFERROR(VLOOKUP($F2675&amp;$C2675,Sales!$J:$W,12,0),0)</f>
        <v>0</v>
      </c>
      <c r="P2675" s="98">
        <f>IFERROR(VLOOKUP($F2675&amp;$C2675,Sales!$J:$W,13,0),0)</f>
        <v>0</v>
      </c>
      <c r="Q2675" s="98">
        <f>IFERROR(VLOOKUP($F2675&amp;$C2675,Sales!$A:$H,7,0),0)</f>
        <v>0</v>
      </c>
      <c r="R2675" s="41">
        <f t="shared" si="82"/>
        <v>1</v>
      </c>
      <c r="S2675" s="15">
        <v>1</v>
      </c>
      <c r="T2675" s="15"/>
      <c r="U2675" s="15"/>
      <c r="V2675" s="15">
        <v>1</v>
      </c>
      <c r="W2675" s="15">
        <v>1</v>
      </c>
      <c r="X2675" s="15">
        <v>1</v>
      </c>
      <c r="Y2675" s="41">
        <v>1</v>
      </c>
      <c r="Z2675" s="41">
        <v>1</v>
      </c>
      <c r="AA2675" s="41"/>
      <c r="AB2675" s="15"/>
      <c r="AC2675" s="15"/>
      <c r="AD2675" s="15"/>
      <c r="AE2675" s="15"/>
      <c r="AF2675" s="15"/>
      <c r="AG2675" s="15"/>
      <c r="AH2675" s="15"/>
      <c r="AI2675" s="15"/>
      <c r="AJ2675" s="15"/>
      <c r="AK2675" s="15"/>
      <c r="AL2675" s="15"/>
      <c r="AM2675" s="15"/>
      <c r="AN2675" s="15"/>
      <c r="AO2675" s="15"/>
      <c r="AP2675" s="15"/>
      <c r="AQ2675" s="15"/>
      <c r="AR2675" s="15"/>
      <c r="AS2675" s="15"/>
      <c r="AT2675" s="15"/>
      <c r="AU2675" s="15"/>
      <c r="AV2675" s="15"/>
      <c r="AW2675" s="15"/>
      <c r="AX2675" s="82"/>
      <c r="AY2675" s="82"/>
      <c r="AZ2675" s="10">
        <v>1</v>
      </c>
      <c r="BA2675" t="s">
        <v>22</v>
      </c>
      <c r="BB2675" t="s">
        <v>23</v>
      </c>
      <c r="BD2675" s="39" t="str">
        <f t="shared" si="83"/>
        <v>01/394529502WTokopedia</v>
      </c>
    </row>
    <row r="2676" spans="2:60" ht="13.5" customHeight="1" x14ac:dyDescent="0.35">
      <c r="B2676" s="10" t="s">
        <v>17</v>
      </c>
      <c r="C2676" s="10" t="s">
        <v>2517</v>
      </c>
      <c r="D2676" s="10" t="s">
        <v>193</v>
      </c>
      <c r="E2676" s="10" t="s">
        <v>194</v>
      </c>
      <c r="F2676" s="10" t="s">
        <v>6323</v>
      </c>
      <c r="G2676" s="137">
        <v>598003071</v>
      </c>
      <c r="H2676" s="10"/>
      <c r="I2676" s="10" t="s">
        <v>6324</v>
      </c>
      <c r="J2676" s="10" t="s">
        <v>7654</v>
      </c>
      <c r="K2676" s="10" t="s">
        <v>7655</v>
      </c>
      <c r="L2676" s="98">
        <f>IFERROR(VLOOKUP($F2676&amp;$C2676,Sales!$J:$W,9,0),0)</f>
        <v>0</v>
      </c>
      <c r="M2676" s="98">
        <f>IFERROR(VLOOKUP($F2676&amp;$C2676,Sales!$J:$W,10,0),0)</f>
        <v>0</v>
      </c>
      <c r="N2676" s="98">
        <f>IFERROR(VLOOKUP($F2676&amp;$C2676,Sales!$J:$W,11,0),0)</f>
        <v>0</v>
      </c>
      <c r="O2676" s="98">
        <f>IFERROR(VLOOKUP($F2676&amp;$C2676,Sales!$J:$W,12,0),0)</f>
        <v>0</v>
      </c>
      <c r="P2676" s="98">
        <f>IFERROR(VLOOKUP($F2676&amp;$C2676,Sales!$J:$W,13,0),0)</f>
        <v>0</v>
      </c>
      <c r="Q2676" s="98">
        <f>IFERROR(VLOOKUP($F2676&amp;$C2676,Sales!$A:$H,7,0),0)</f>
        <v>0</v>
      </c>
      <c r="R2676" s="41">
        <f t="shared" si="82"/>
        <v>1</v>
      </c>
      <c r="S2676" s="15">
        <v>1</v>
      </c>
      <c r="T2676" s="15"/>
      <c r="U2676" s="15"/>
      <c r="V2676" s="15">
        <v>1</v>
      </c>
      <c r="W2676" s="15">
        <v>1</v>
      </c>
      <c r="X2676" s="15">
        <v>1</v>
      </c>
      <c r="Y2676" s="41">
        <v>1</v>
      </c>
      <c r="Z2676" s="41">
        <v>1</v>
      </c>
      <c r="AA2676" s="41"/>
      <c r="AB2676" s="15"/>
      <c r="AC2676" s="15"/>
      <c r="AD2676" s="15"/>
      <c r="AE2676" s="15"/>
      <c r="AF2676" s="15"/>
      <c r="AG2676" s="15"/>
      <c r="AH2676" s="15"/>
      <c r="AI2676" s="15"/>
      <c r="AJ2676" s="15"/>
      <c r="AK2676" s="15"/>
      <c r="AL2676" s="15"/>
      <c r="AM2676" s="15"/>
      <c r="AN2676" s="15"/>
      <c r="AO2676" s="15"/>
      <c r="AP2676" s="15"/>
      <c r="AQ2676" s="15"/>
      <c r="AR2676" s="15"/>
      <c r="AS2676" s="15"/>
      <c r="AT2676" s="15"/>
      <c r="AU2676" s="15"/>
      <c r="AV2676" s="15"/>
      <c r="AW2676" s="15"/>
      <c r="AX2676" s="82"/>
      <c r="AY2676" s="82"/>
      <c r="AZ2676" s="10">
        <v>1</v>
      </c>
      <c r="BA2676" t="s">
        <v>22</v>
      </c>
      <c r="BB2676" t="s">
        <v>23</v>
      </c>
      <c r="BD2676" s="39" t="str">
        <f t="shared" si="83"/>
        <v>01/394529502XTokopedia</v>
      </c>
    </row>
    <row r="2677" spans="2:60" ht="13.5" customHeight="1" x14ac:dyDescent="0.35">
      <c r="B2677" s="10" t="s">
        <v>17</v>
      </c>
      <c r="C2677" s="10" t="s">
        <v>2517</v>
      </c>
      <c r="D2677" s="10" t="s">
        <v>193</v>
      </c>
      <c r="E2677" s="10" t="s">
        <v>194</v>
      </c>
      <c r="F2677" s="10" t="s">
        <v>2485</v>
      </c>
      <c r="G2677" s="137">
        <v>618727346</v>
      </c>
      <c r="H2677" s="10"/>
      <c r="I2677" s="10" t="s">
        <v>3608</v>
      </c>
      <c r="J2677" s="10" t="s">
        <v>7656</v>
      </c>
      <c r="K2677" s="10" t="s">
        <v>7657</v>
      </c>
      <c r="L2677" s="98">
        <f>IFERROR(VLOOKUP($F2677&amp;$C2677,Sales!$J:$W,9,0),0)</f>
        <v>0</v>
      </c>
      <c r="M2677" s="98">
        <f>IFERROR(VLOOKUP($F2677&amp;$C2677,Sales!$J:$W,10,0),0)</f>
        <v>0</v>
      </c>
      <c r="N2677" s="98">
        <f>IFERROR(VLOOKUP($F2677&amp;$C2677,Sales!$J:$W,11,0),0)</f>
        <v>0</v>
      </c>
      <c r="O2677" s="98">
        <f>IFERROR(VLOOKUP($F2677&amp;$C2677,Sales!$J:$W,12,0),0)</f>
        <v>0</v>
      </c>
      <c r="P2677" s="98">
        <f>IFERROR(VLOOKUP($F2677&amp;$C2677,Sales!$J:$W,13,0),0)</f>
        <v>0</v>
      </c>
      <c r="Q2677" s="98">
        <f>IFERROR(VLOOKUP($F2677&amp;$C2677,Sales!$A:$H,7,0),0)</f>
        <v>0</v>
      </c>
      <c r="R2677" s="41">
        <f t="shared" si="82"/>
        <v>1</v>
      </c>
      <c r="S2677" s="15">
        <v>1</v>
      </c>
      <c r="T2677" s="15"/>
      <c r="U2677" s="15"/>
      <c r="V2677" s="15">
        <v>1</v>
      </c>
      <c r="W2677" s="15">
        <v>1</v>
      </c>
      <c r="X2677" s="15">
        <v>1</v>
      </c>
      <c r="Y2677" s="41">
        <v>1</v>
      </c>
      <c r="Z2677" s="41">
        <v>1</v>
      </c>
      <c r="AA2677" s="41"/>
      <c r="AB2677" s="15"/>
      <c r="AC2677" s="15"/>
      <c r="AD2677" s="15"/>
      <c r="AE2677" s="15"/>
      <c r="AF2677" s="15"/>
      <c r="AG2677" s="15"/>
      <c r="AH2677" s="15"/>
      <c r="AI2677" s="15"/>
      <c r="AJ2677" s="15"/>
      <c r="AK2677" s="15"/>
      <c r="AL2677" s="15"/>
      <c r="AM2677" s="15"/>
      <c r="AN2677" s="15"/>
      <c r="AO2677" s="15"/>
      <c r="AP2677" s="15"/>
      <c r="AQ2677" s="15"/>
      <c r="AR2677" s="15"/>
      <c r="AS2677" s="15"/>
      <c r="AT2677" s="15"/>
      <c r="AU2677" s="15"/>
      <c r="AV2677" s="15"/>
      <c r="AW2677" s="15"/>
      <c r="AX2677" s="82"/>
      <c r="AY2677" s="82"/>
      <c r="AZ2677" s="10">
        <v>1</v>
      </c>
      <c r="BA2677" t="s">
        <v>22</v>
      </c>
      <c r="BB2677" t="s">
        <v>23</v>
      </c>
      <c r="BD2677" s="39" t="str">
        <f t="shared" si="83"/>
        <v>01/394529502YTokopedia</v>
      </c>
    </row>
    <row r="2678" spans="2:60" ht="13.5" customHeight="1" x14ac:dyDescent="0.35">
      <c r="B2678" s="10" t="s">
        <v>17</v>
      </c>
      <c r="C2678" s="10" t="s">
        <v>2517</v>
      </c>
      <c r="D2678" s="10" t="s">
        <v>193</v>
      </c>
      <c r="E2678" s="10" t="s">
        <v>194</v>
      </c>
      <c r="F2678" s="10" t="s">
        <v>2484</v>
      </c>
      <c r="G2678" s="137">
        <v>618729649</v>
      </c>
      <c r="H2678" s="10"/>
      <c r="I2678" s="10" t="s">
        <v>3607</v>
      </c>
      <c r="J2678" s="10" t="s">
        <v>7658</v>
      </c>
      <c r="K2678" s="10" t="s">
        <v>7659</v>
      </c>
      <c r="L2678" s="98">
        <f>IFERROR(VLOOKUP($F2678&amp;$C2678,Sales!$J:$W,9,0),0)</f>
        <v>0</v>
      </c>
      <c r="M2678" s="98">
        <f>IFERROR(VLOOKUP($F2678&amp;$C2678,Sales!$J:$W,10,0),0)</f>
        <v>0</v>
      </c>
      <c r="N2678" s="98">
        <f>IFERROR(VLOOKUP($F2678&amp;$C2678,Sales!$J:$W,11,0),0)</f>
        <v>0</v>
      </c>
      <c r="O2678" s="98">
        <f>IFERROR(VLOOKUP($F2678&amp;$C2678,Sales!$J:$W,12,0),0)</f>
        <v>0</v>
      </c>
      <c r="P2678" s="98">
        <f>IFERROR(VLOOKUP($F2678&amp;$C2678,Sales!$J:$W,13,0),0)</f>
        <v>0</v>
      </c>
      <c r="Q2678" s="98">
        <f>IFERROR(VLOOKUP($F2678&amp;$C2678,Sales!$A:$H,7,0),0)</f>
        <v>0</v>
      </c>
      <c r="R2678" s="41">
        <f t="shared" si="82"/>
        <v>0.66666666666666663</v>
      </c>
      <c r="S2678" s="15">
        <v>1</v>
      </c>
      <c r="T2678" s="15"/>
      <c r="U2678" s="15"/>
      <c r="V2678" s="15">
        <v>1</v>
      </c>
      <c r="W2678" s="15">
        <v>1</v>
      </c>
      <c r="X2678" s="15">
        <v>0</v>
      </c>
      <c r="Y2678" s="41">
        <v>0</v>
      </c>
      <c r="Z2678" s="41">
        <v>1</v>
      </c>
      <c r="AA2678" s="41"/>
      <c r="AB2678" s="15"/>
      <c r="AC2678" s="15"/>
      <c r="AD2678" s="15"/>
      <c r="AE2678" s="15"/>
      <c r="AF2678" s="15"/>
      <c r="AG2678" s="15"/>
      <c r="AH2678" s="15"/>
      <c r="AI2678" s="15"/>
      <c r="AJ2678" s="15"/>
      <c r="AK2678" s="15"/>
      <c r="AL2678" s="15"/>
      <c r="AM2678" s="15"/>
      <c r="AN2678" s="15"/>
      <c r="AO2678" s="15"/>
      <c r="AP2678" s="15"/>
      <c r="AQ2678" s="15"/>
      <c r="AR2678" s="15"/>
      <c r="AS2678" s="15"/>
      <c r="AT2678" s="15"/>
      <c r="AU2678" s="15"/>
      <c r="AV2678" s="15"/>
      <c r="AW2678" s="15"/>
      <c r="AX2678" s="82"/>
      <c r="AY2678" s="82"/>
      <c r="AZ2678" s="10">
        <v>1</v>
      </c>
      <c r="BA2678" t="s">
        <v>22</v>
      </c>
      <c r="BB2678" t="s">
        <v>23</v>
      </c>
      <c r="BD2678" s="39" t="str">
        <f t="shared" si="83"/>
        <v>01/394529502ZTokopedia</v>
      </c>
    </row>
    <row r="2679" spans="2:60" ht="13.5" customHeight="1" x14ac:dyDescent="0.35">
      <c r="B2679" s="10" t="s">
        <v>17</v>
      </c>
      <c r="C2679" s="10" t="s">
        <v>2517</v>
      </c>
      <c r="D2679" s="10" t="s">
        <v>193</v>
      </c>
      <c r="E2679" s="10" t="s">
        <v>194</v>
      </c>
      <c r="F2679" s="10" t="s">
        <v>1024</v>
      </c>
      <c r="G2679" s="137">
        <v>719562657</v>
      </c>
      <c r="H2679" s="10"/>
      <c r="I2679" s="10" t="s">
        <v>1025</v>
      </c>
      <c r="J2679" s="10" t="s">
        <v>7660</v>
      </c>
      <c r="K2679" s="10" t="s">
        <v>7661</v>
      </c>
      <c r="L2679" s="98">
        <f>IFERROR(VLOOKUP($F2679&amp;$C2679,Sales!$J:$W,9,0),0)</f>
        <v>0</v>
      </c>
      <c r="M2679" s="98">
        <f>IFERROR(VLOOKUP($F2679&amp;$C2679,Sales!$J:$W,10,0),0)</f>
        <v>0</v>
      </c>
      <c r="N2679" s="98">
        <f>IFERROR(VLOOKUP($F2679&amp;$C2679,Sales!$J:$W,11,0),0)</f>
        <v>0</v>
      </c>
      <c r="O2679" s="98">
        <f>IFERROR(VLOOKUP($F2679&amp;$C2679,Sales!$J:$W,12,0),0)</f>
        <v>0</v>
      </c>
      <c r="P2679" s="98">
        <f>IFERROR(VLOOKUP($F2679&amp;$C2679,Sales!$J:$W,13,0),0)</f>
        <v>0</v>
      </c>
      <c r="Q2679" s="98">
        <f>IFERROR(VLOOKUP($F2679&amp;$C2679,Sales!$A:$H,7,0),0)</f>
        <v>0</v>
      </c>
      <c r="R2679" s="41">
        <f t="shared" si="82"/>
        <v>1</v>
      </c>
      <c r="S2679" s="15">
        <v>1</v>
      </c>
      <c r="T2679" s="15"/>
      <c r="U2679" s="15"/>
      <c r="V2679" s="15">
        <v>1</v>
      </c>
      <c r="W2679" s="15">
        <v>1</v>
      </c>
      <c r="X2679" s="15">
        <v>1</v>
      </c>
      <c r="Y2679" s="41">
        <v>1</v>
      </c>
      <c r="Z2679" s="41">
        <v>1</v>
      </c>
      <c r="AA2679" s="41"/>
      <c r="AB2679" s="15"/>
      <c r="AC2679" s="15"/>
      <c r="AD2679" s="15"/>
      <c r="AE2679" s="15"/>
      <c r="AF2679" s="15"/>
      <c r="AG2679" s="15"/>
      <c r="AH2679" s="15"/>
      <c r="AI2679" s="15"/>
      <c r="AJ2679" s="15"/>
      <c r="AK2679" s="15"/>
      <c r="AL2679" s="15"/>
      <c r="AM2679" s="15"/>
      <c r="AN2679" s="15"/>
      <c r="AO2679" s="15"/>
      <c r="AP2679" s="15"/>
      <c r="AQ2679" s="15"/>
      <c r="AR2679" s="15"/>
      <c r="AS2679" s="15"/>
      <c r="AT2679" s="15"/>
      <c r="AU2679" s="15"/>
      <c r="AV2679" s="15"/>
      <c r="AW2679" s="15"/>
      <c r="AX2679" s="82"/>
      <c r="AY2679" s="82"/>
      <c r="AZ2679" s="10">
        <v>1</v>
      </c>
      <c r="BA2679" t="s">
        <v>22</v>
      </c>
      <c r="BB2679" t="s">
        <v>23</v>
      </c>
      <c r="BD2679" s="39" t="str">
        <f t="shared" si="83"/>
        <v>01/394529503BTokopedia</v>
      </c>
      <c r="BH2679" t="s">
        <v>1024</v>
      </c>
    </row>
    <row r="2680" spans="2:60" ht="13.5" customHeight="1" x14ac:dyDescent="0.35">
      <c r="B2680" s="10" t="s">
        <v>17</v>
      </c>
      <c r="C2680" s="10" t="s">
        <v>2517</v>
      </c>
      <c r="D2680" s="10" t="s">
        <v>193</v>
      </c>
      <c r="E2680" s="10" t="s">
        <v>194</v>
      </c>
      <c r="F2680" s="10" t="s">
        <v>1018</v>
      </c>
      <c r="G2680" s="137">
        <v>719558190</v>
      </c>
      <c r="H2680" s="10"/>
      <c r="I2680" s="10" t="s">
        <v>1019</v>
      </c>
      <c r="J2680" s="10" t="s">
        <v>7662</v>
      </c>
      <c r="K2680" s="10" t="s">
        <v>7663</v>
      </c>
      <c r="L2680" s="98">
        <f>IFERROR(VLOOKUP($F2680&amp;$C2680,Sales!$J:$W,9,0),0)</f>
        <v>0</v>
      </c>
      <c r="M2680" s="98">
        <f>IFERROR(VLOOKUP($F2680&amp;$C2680,Sales!$J:$W,10,0),0)</f>
        <v>0</v>
      </c>
      <c r="N2680" s="98">
        <f>IFERROR(VLOOKUP($F2680&amp;$C2680,Sales!$J:$W,11,0),0)</f>
        <v>0</v>
      </c>
      <c r="O2680" s="98">
        <f>IFERROR(VLOOKUP($F2680&amp;$C2680,Sales!$J:$W,12,0),0)</f>
        <v>0</v>
      </c>
      <c r="P2680" s="98">
        <f>IFERROR(VLOOKUP($F2680&amp;$C2680,Sales!$J:$W,13,0),0)</f>
        <v>0</v>
      </c>
      <c r="Q2680" s="98">
        <f>IFERROR(VLOOKUP($F2680&amp;$C2680,Sales!$A:$H,7,0),0)</f>
        <v>0</v>
      </c>
      <c r="R2680" s="41">
        <f t="shared" si="82"/>
        <v>1</v>
      </c>
      <c r="S2680" s="15">
        <v>1</v>
      </c>
      <c r="T2680" s="15"/>
      <c r="U2680" s="15"/>
      <c r="V2680" s="15">
        <v>1</v>
      </c>
      <c r="W2680" s="15">
        <v>1</v>
      </c>
      <c r="X2680" s="15">
        <v>1</v>
      </c>
      <c r="Y2680" s="41">
        <v>1</v>
      </c>
      <c r="Z2680" s="41">
        <v>1</v>
      </c>
      <c r="AA2680" s="41"/>
      <c r="AB2680" s="15"/>
      <c r="AC2680" s="15"/>
      <c r="AD2680" s="15"/>
      <c r="AE2680" s="15"/>
      <c r="AF2680" s="15"/>
      <c r="AG2680" s="15"/>
      <c r="AH2680" s="15"/>
      <c r="AI2680" s="15"/>
      <c r="AJ2680" s="15"/>
      <c r="AK2680" s="15"/>
      <c r="AL2680" s="15"/>
      <c r="AM2680" s="15"/>
      <c r="AN2680" s="15"/>
      <c r="AO2680" s="15"/>
      <c r="AP2680" s="15"/>
      <c r="AQ2680" s="15"/>
      <c r="AR2680" s="15"/>
      <c r="AS2680" s="15"/>
      <c r="AT2680" s="15"/>
      <c r="AU2680" s="15"/>
      <c r="AV2680" s="15"/>
      <c r="AW2680" s="15"/>
      <c r="AX2680" s="82"/>
      <c r="AY2680" s="82"/>
      <c r="AZ2680" s="10">
        <v>1</v>
      </c>
      <c r="BA2680" t="s">
        <v>13952</v>
      </c>
      <c r="BB2680" t="s">
        <v>23</v>
      </c>
      <c r="BD2680" s="39" t="str">
        <f t="shared" si="83"/>
        <v>01/394529503CTokopedia</v>
      </c>
      <c r="BH2680" t="s">
        <v>1018</v>
      </c>
    </row>
    <row r="2681" spans="2:60" ht="13.5" customHeight="1" x14ac:dyDescent="0.35">
      <c r="B2681" s="10" t="s">
        <v>17</v>
      </c>
      <c r="C2681" s="10" t="s">
        <v>2517</v>
      </c>
      <c r="D2681" s="10" t="s">
        <v>193</v>
      </c>
      <c r="E2681" s="10" t="s">
        <v>194</v>
      </c>
      <c r="F2681" s="10" t="s">
        <v>1021</v>
      </c>
      <c r="G2681" s="137">
        <v>719565197</v>
      </c>
      <c r="H2681" s="10"/>
      <c r="I2681" s="10" t="s">
        <v>1022</v>
      </c>
      <c r="J2681" s="10" t="s">
        <v>7664</v>
      </c>
      <c r="K2681" s="10" t="s">
        <v>7665</v>
      </c>
      <c r="L2681" s="98">
        <f>IFERROR(VLOOKUP($F2681&amp;$C2681,Sales!$J:$W,9,0),0)</f>
        <v>0</v>
      </c>
      <c r="M2681" s="98">
        <f>IFERROR(VLOOKUP($F2681&amp;$C2681,Sales!$J:$W,10,0),0)</f>
        <v>0</v>
      </c>
      <c r="N2681" s="98">
        <f>IFERROR(VLOOKUP($F2681&amp;$C2681,Sales!$J:$W,11,0),0)</f>
        <v>0</v>
      </c>
      <c r="O2681" s="98">
        <f>IFERROR(VLOOKUP($F2681&amp;$C2681,Sales!$J:$W,12,0),0)</f>
        <v>0</v>
      </c>
      <c r="P2681" s="98">
        <f>IFERROR(VLOOKUP($F2681&amp;$C2681,Sales!$J:$W,13,0),0)</f>
        <v>0</v>
      </c>
      <c r="Q2681" s="98">
        <f>IFERROR(VLOOKUP($F2681&amp;$C2681,Sales!$A:$H,7,0),0)</f>
        <v>0</v>
      </c>
      <c r="R2681" s="41">
        <f t="shared" si="82"/>
        <v>1</v>
      </c>
      <c r="S2681" s="15">
        <v>1</v>
      </c>
      <c r="T2681" s="15"/>
      <c r="U2681" s="15"/>
      <c r="V2681" s="15">
        <v>1</v>
      </c>
      <c r="W2681" s="15">
        <v>1</v>
      </c>
      <c r="X2681" s="15">
        <v>1</v>
      </c>
      <c r="Y2681" s="41">
        <v>1</v>
      </c>
      <c r="Z2681" s="41">
        <v>1</v>
      </c>
      <c r="AA2681" s="41"/>
      <c r="AB2681" s="15"/>
      <c r="AC2681" s="15"/>
      <c r="AD2681" s="15"/>
      <c r="AE2681" s="15"/>
      <c r="AF2681" s="15"/>
      <c r="AG2681" s="15"/>
      <c r="AH2681" s="15"/>
      <c r="AI2681" s="15"/>
      <c r="AJ2681" s="15"/>
      <c r="AK2681" s="15"/>
      <c r="AL2681" s="15"/>
      <c r="AM2681" s="15"/>
      <c r="AN2681" s="15"/>
      <c r="AO2681" s="15"/>
      <c r="AP2681" s="15"/>
      <c r="AQ2681" s="15"/>
      <c r="AR2681" s="15"/>
      <c r="AS2681" s="15"/>
      <c r="AT2681" s="15"/>
      <c r="AU2681" s="15"/>
      <c r="AV2681" s="15"/>
      <c r="AW2681" s="15"/>
      <c r="AX2681" s="82"/>
      <c r="AY2681" s="82"/>
      <c r="AZ2681" s="10">
        <v>1</v>
      </c>
      <c r="BA2681" t="s">
        <v>13952</v>
      </c>
      <c r="BB2681" t="s">
        <v>23</v>
      </c>
      <c r="BD2681" s="39" t="str">
        <f t="shared" si="83"/>
        <v>01/394529503DTokopedia</v>
      </c>
      <c r="BH2681" t="s">
        <v>1021</v>
      </c>
    </row>
    <row r="2682" spans="2:60" ht="13.5" customHeight="1" x14ac:dyDescent="0.35">
      <c r="B2682" s="10" t="s">
        <v>17</v>
      </c>
      <c r="C2682" s="10" t="s">
        <v>2517</v>
      </c>
      <c r="D2682" s="10" t="s">
        <v>193</v>
      </c>
      <c r="E2682" s="10" t="s">
        <v>194</v>
      </c>
      <c r="F2682" s="10" t="s">
        <v>1008</v>
      </c>
      <c r="G2682" s="137">
        <v>719559667</v>
      </c>
      <c r="H2682" s="10"/>
      <c r="I2682" s="10" t="s">
        <v>1009</v>
      </c>
      <c r="J2682" s="10" t="s">
        <v>7666</v>
      </c>
      <c r="K2682" s="10" t="s">
        <v>7667</v>
      </c>
      <c r="L2682" s="98">
        <f>IFERROR(VLOOKUP($F2682&amp;$C2682,Sales!$J:$W,9,0),0)</f>
        <v>0</v>
      </c>
      <c r="M2682" s="98">
        <f>IFERROR(VLOOKUP($F2682&amp;$C2682,Sales!$J:$W,10,0),0)</f>
        <v>0</v>
      </c>
      <c r="N2682" s="98">
        <f>IFERROR(VLOOKUP($F2682&amp;$C2682,Sales!$J:$W,11,0),0)</f>
        <v>0</v>
      </c>
      <c r="O2682" s="98">
        <f>IFERROR(VLOOKUP($F2682&amp;$C2682,Sales!$J:$W,12,0),0)</f>
        <v>0</v>
      </c>
      <c r="P2682" s="98">
        <f>IFERROR(VLOOKUP($F2682&amp;$C2682,Sales!$J:$W,13,0),0)</f>
        <v>0</v>
      </c>
      <c r="Q2682" s="98">
        <f>IFERROR(VLOOKUP($F2682&amp;$C2682,Sales!$A:$H,7,0),0)</f>
        <v>0</v>
      </c>
      <c r="R2682" s="41">
        <f t="shared" si="82"/>
        <v>1</v>
      </c>
      <c r="S2682" s="15">
        <v>1</v>
      </c>
      <c r="T2682" s="15"/>
      <c r="U2682" s="15"/>
      <c r="V2682" s="15">
        <v>1</v>
      </c>
      <c r="W2682" s="15">
        <v>1</v>
      </c>
      <c r="X2682" s="15">
        <v>1</v>
      </c>
      <c r="Y2682" s="41">
        <v>1</v>
      </c>
      <c r="Z2682" s="41">
        <v>1</v>
      </c>
      <c r="AA2682" s="41"/>
      <c r="AB2682" s="15"/>
      <c r="AC2682" s="15"/>
      <c r="AD2682" s="15"/>
      <c r="AE2682" s="15"/>
      <c r="AF2682" s="15"/>
      <c r="AG2682" s="15"/>
      <c r="AH2682" s="15"/>
      <c r="AI2682" s="15"/>
      <c r="AJ2682" s="15"/>
      <c r="AK2682" s="15"/>
      <c r="AL2682" s="15"/>
      <c r="AM2682" s="15"/>
      <c r="AN2682" s="15"/>
      <c r="AO2682" s="15"/>
      <c r="AP2682" s="15"/>
      <c r="AQ2682" s="15"/>
      <c r="AR2682" s="15"/>
      <c r="AS2682" s="15"/>
      <c r="AT2682" s="15"/>
      <c r="AU2682" s="15"/>
      <c r="AV2682" s="15"/>
      <c r="AW2682" s="15"/>
      <c r="AX2682" s="82"/>
      <c r="AY2682" s="82"/>
      <c r="AZ2682" s="10">
        <v>1</v>
      </c>
      <c r="BA2682" t="s">
        <v>13952</v>
      </c>
      <c r="BB2682" t="s">
        <v>23</v>
      </c>
      <c r="BD2682" s="39" t="str">
        <f t="shared" si="83"/>
        <v>01/394529503ETokopedia</v>
      </c>
      <c r="BH2682" t="s">
        <v>1008</v>
      </c>
    </row>
    <row r="2683" spans="2:60" ht="13.5" customHeight="1" x14ac:dyDescent="0.35">
      <c r="B2683" s="10" t="s">
        <v>17</v>
      </c>
      <c r="C2683" s="10" t="s">
        <v>2517</v>
      </c>
      <c r="D2683" s="10" t="s">
        <v>193</v>
      </c>
      <c r="E2683" s="10" t="s">
        <v>194</v>
      </c>
      <c r="F2683" s="10" t="s">
        <v>2624</v>
      </c>
      <c r="G2683" s="137">
        <v>681885240</v>
      </c>
      <c r="H2683" s="10"/>
      <c r="I2683" s="10" t="s">
        <v>2625</v>
      </c>
      <c r="J2683" s="10" t="s">
        <v>7668</v>
      </c>
      <c r="K2683" s="10" t="s">
        <v>7669</v>
      </c>
      <c r="L2683" s="98">
        <f>IFERROR(VLOOKUP($F2683&amp;$C2683,Sales!$J:$W,9,0),0)</f>
        <v>0</v>
      </c>
      <c r="M2683" s="98">
        <f>IFERROR(VLOOKUP($F2683&amp;$C2683,Sales!$J:$W,10,0),0)</f>
        <v>0</v>
      </c>
      <c r="N2683" s="98">
        <f>IFERROR(VLOOKUP($F2683&amp;$C2683,Sales!$J:$W,11,0),0)</f>
        <v>0</v>
      </c>
      <c r="O2683" s="98">
        <f>IFERROR(VLOOKUP($F2683&amp;$C2683,Sales!$J:$W,12,0),0)</f>
        <v>0</v>
      </c>
      <c r="P2683" s="98">
        <f>IFERROR(VLOOKUP($F2683&amp;$C2683,Sales!$J:$W,13,0),0)</f>
        <v>0</v>
      </c>
      <c r="Q2683" s="98">
        <f>IFERROR(VLOOKUP($F2683&amp;$C2683,Sales!$A:$H,7,0),0)</f>
        <v>0</v>
      </c>
      <c r="R2683" s="41">
        <f t="shared" si="82"/>
        <v>1</v>
      </c>
      <c r="S2683" s="15">
        <v>1</v>
      </c>
      <c r="T2683" s="15"/>
      <c r="U2683" s="15"/>
      <c r="V2683" s="15">
        <v>1</v>
      </c>
      <c r="W2683" s="15">
        <v>1</v>
      </c>
      <c r="X2683" s="15">
        <v>1</v>
      </c>
      <c r="Y2683" s="41">
        <v>1</v>
      </c>
      <c r="Z2683" s="41">
        <v>1</v>
      </c>
      <c r="AA2683" s="41"/>
      <c r="AB2683" s="15"/>
      <c r="AC2683" s="15"/>
      <c r="AD2683" s="15"/>
      <c r="AE2683" s="15"/>
      <c r="AF2683" s="15"/>
      <c r="AG2683" s="15"/>
      <c r="AH2683" s="15"/>
      <c r="AI2683" s="15"/>
      <c r="AJ2683" s="15"/>
      <c r="AK2683" s="15"/>
      <c r="AL2683" s="15"/>
      <c r="AM2683" s="15"/>
      <c r="AN2683" s="15"/>
      <c r="AO2683" s="15"/>
      <c r="AP2683" s="15"/>
      <c r="AQ2683" s="15"/>
      <c r="AR2683" s="15"/>
      <c r="AS2683" s="15"/>
      <c r="AT2683" s="15"/>
      <c r="AU2683" s="15"/>
      <c r="AV2683" s="15"/>
      <c r="AW2683" s="15"/>
      <c r="AX2683" s="82"/>
      <c r="AY2683" s="82"/>
      <c r="AZ2683" s="10">
        <v>1</v>
      </c>
      <c r="BA2683" t="s">
        <v>22</v>
      </c>
      <c r="BB2683" t="s">
        <v>23</v>
      </c>
      <c r="BD2683" s="39" t="str">
        <f t="shared" si="83"/>
        <v>01/394529503FTokopedia</v>
      </c>
    </row>
    <row r="2684" spans="2:60" ht="13.5" customHeight="1" x14ac:dyDescent="0.35">
      <c r="B2684" s="10" t="s">
        <v>17</v>
      </c>
      <c r="C2684" s="10" t="s">
        <v>2517</v>
      </c>
      <c r="D2684" s="10" t="s">
        <v>193</v>
      </c>
      <c r="E2684" s="10" t="s">
        <v>194</v>
      </c>
      <c r="F2684" s="10" t="s">
        <v>6082</v>
      </c>
      <c r="G2684" s="137">
        <v>681896925</v>
      </c>
      <c r="H2684" s="10"/>
      <c r="I2684" s="10" t="s">
        <v>6333</v>
      </c>
      <c r="J2684" s="10" t="s">
        <v>7670</v>
      </c>
      <c r="K2684" s="10" t="s">
        <v>7671</v>
      </c>
      <c r="L2684" s="98">
        <f>IFERROR(VLOOKUP($F2684&amp;$C2684,Sales!$J:$W,9,0),0)</f>
        <v>0</v>
      </c>
      <c r="M2684" s="98">
        <f>IFERROR(VLOOKUP($F2684&amp;$C2684,Sales!$J:$W,10,0),0)</f>
        <v>0</v>
      </c>
      <c r="N2684" s="98">
        <f>IFERROR(VLOOKUP($F2684&amp;$C2684,Sales!$J:$W,11,0),0)</f>
        <v>0</v>
      </c>
      <c r="O2684" s="98">
        <f>IFERROR(VLOOKUP($F2684&amp;$C2684,Sales!$J:$W,12,0),0)</f>
        <v>0</v>
      </c>
      <c r="P2684" s="98">
        <f>IFERROR(VLOOKUP($F2684&amp;$C2684,Sales!$J:$W,13,0),0)</f>
        <v>0</v>
      </c>
      <c r="Q2684" s="98">
        <f>IFERROR(VLOOKUP($F2684&amp;$C2684,Sales!$A:$H,7,0),0)</f>
        <v>0</v>
      </c>
      <c r="R2684" s="41">
        <f t="shared" si="82"/>
        <v>1</v>
      </c>
      <c r="S2684" s="15">
        <v>1</v>
      </c>
      <c r="T2684" s="15"/>
      <c r="U2684" s="15"/>
      <c r="V2684" s="15">
        <v>1</v>
      </c>
      <c r="W2684" s="15">
        <v>1</v>
      </c>
      <c r="X2684" s="15">
        <v>1</v>
      </c>
      <c r="Y2684" s="41">
        <v>1</v>
      </c>
      <c r="Z2684" s="41">
        <v>1</v>
      </c>
      <c r="AA2684" s="41"/>
      <c r="AB2684" s="15"/>
      <c r="AC2684" s="15"/>
      <c r="AD2684" s="15"/>
      <c r="AE2684" s="15"/>
      <c r="AF2684" s="15"/>
      <c r="AG2684" s="15"/>
      <c r="AH2684" s="15"/>
      <c r="AI2684" s="15"/>
      <c r="AJ2684" s="15"/>
      <c r="AK2684" s="15"/>
      <c r="AL2684" s="15"/>
      <c r="AM2684" s="15"/>
      <c r="AN2684" s="15"/>
      <c r="AO2684" s="15"/>
      <c r="AP2684" s="15"/>
      <c r="AQ2684" s="15"/>
      <c r="AR2684" s="15"/>
      <c r="AS2684" s="15"/>
      <c r="AT2684" s="15"/>
      <c r="AU2684" s="15"/>
      <c r="AV2684" s="15"/>
      <c r="AW2684" s="15"/>
      <c r="AX2684" s="82"/>
      <c r="AY2684" s="82"/>
      <c r="AZ2684" s="10">
        <v>1</v>
      </c>
      <c r="BA2684" t="s">
        <v>22</v>
      </c>
      <c r="BB2684" t="s">
        <v>23</v>
      </c>
      <c r="BD2684" s="39" t="str">
        <f t="shared" si="83"/>
        <v>01/394529503GTokopedia</v>
      </c>
    </row>
    <row r="2685" spans="2:60" ht="13.5" customHeight="1" x14ac:dyDescent="0.35">
      <c r="B2685" s="10" t="s">
        <v>17</v>
      </c>
      <c r="C2685" s="10" t="s">
        <v>2517</v>
      </c>
      <c r="D2685" s="10" t="s">
        <v>193</v>
      </c>
      <c r="E2685" s="10" t="s">
        <v>194</v>
      </c>
      <c r="F2685" s="10" t="s">
        <v>5650</v>
      </c>
      <c r="G2685" s="137">
        <v>762198870</v>
      </c>
      <c r="H2685" s="10"/>
      <c r="I2685" s="10" t="s">
        <v>6151</v>
      </c>
      <c r="J2685" s="10" t="s">
        <v>7672</v>
      </c>
      <c r="K2685" s="10" t="s">
        <v>7673</v>
      </c>
      <c r="L2685" s="98">
        <f>IFERROR(VLOOKUP($F2685&amp;$C2685,Sales!$J:$W,9,0),0)</f>
        <v>0</v>
      </c>
      <c r="M2685" s="98">
        <f>IFERROR(VLOOKUP($F2685&amp;$C2685,Sales!$J:$W,10,0),0)</f>
        <v>0</v>
      </c>
      <c r="N2685" s="98">
        <f>IFERROR(VLOOKUP($F2685&amp;$C2685,Sales!$J:$W,11,0),0)</f>
        <v>0</v>
      </c>
      <c r="O2685" s="98">
        <f>IFERROR(VLOOKUP($F2685&amp;$C2685,Sales!$J:$W,12,0),0)</f>
        <v>0</v>
      </c>
      <c r="P2685" s="98">
        <f>IFERROR(VLOOKUP($F2685&amp;$C2685,Sales!$J:$W,13,0),0)</f>
        <v>0</v>
      </c>
      <c r="Q2685" s="98">
        <f>IFERROR(VLOOKUP($F2685&amp;$C2685,Sales!$A:$H,7,0),0)</f>
        <v>0</v>
      </c>
      <c r="R2685" s="41">
        <f t="shared" si="82"/>
        <v>1</v>
      </c>
      <c r="S2685" s="15">
        <v>1</v>
      </c>
      <c r="T2685" s="15"/>
      <c r="U2685" s="15"/>
      <c r="V2685" s="15">
        <v>1</v>
      </c>
      <c r="W2685" s="15">
        <v>1</v>
      </c>
      <c r="X2685" s="15">
        <v>1</v>
      </c>
      <c r="Y2685" s="41">
        <v>1</v>
      </c>
      <c r="Z2685" s="41">
        <v>1</v>
      </c>
      <c r="AA2685" s="41"/>
      <c r="AB2685" s="15"/>
      <c r="AC2685" s="15"/>
      <c r="AD2685" s="15"/>
      <c r="AE2685" s="15"/>
      <c r="AF2685" s="15"/>
      <c r="AG2685" s="15"/>
      <c r="AH2685" s="15"/>
      <c r="AI2685" s="15"/>
      <c r="AJ2685" s="15"/>
      <c r="AK2685" s="15"/>
      <c r="AL2685" s="15"/>
      <c r="AM2685" s="15"/>
      <c r="AN2685" s="15"/>
      <c r="AO2685" s="15"/>
      <c r="AP2685" s="15"/>
      <c r="AQ2685" s="15"/>
      <c r="AR2685" s="15"/>
      <c r="AS2685" s="15"/>
      <c r="AT2685" s="15"/>
      <c r="AU2685" s="15"/>
      <c r="AV2685" s="15"/>
      <c r="AW2685" s="15"/>
      <c r="AX2685" s="82"/>
      <c r="AY2685" s="82"/>
      <c r="AZ2685" s="10">
        <v>1</v>
      </c>
      <c r="BA2685" t="s">
        <v>22</v>
      </c>
      <c r="BB2685" t="s">
        <v>23</v>
      </c>
      <c r="BD2685" s="39" t="str">
        <f t="shared" si="83"/>
        <v>01/394529503HTokopedia</v>
      </c>
    </row>
    <row r="2686" spans="2:60" ht="13.5" customHeight="1" x14ac:dyDescent="0.35">
      <c r="B2686" s="10" t="s">
        <v>17</v>
      </c>
      <c r="C2686" s="10" t="s">
        <v>2517</v>
      </c>
      <c r="D2686" s="10" t="s">
        <v>193</v>
      </c>
      <c r="E2686" s="10" t="s">
        <v>194</v>
      </c>
      <c r="F2686" s="10" t="s">
        <v>3408</v>
      </c>
      <c r="G2686" s="137">
        <v>762203739</v>
      </c>
      <c r="H2686" s="10"/>
      <c r="I2686" s="10" t="s">
        <v>6335</v>
      </c>
      <c r="J2686" s="10" t="s">
        <v>7674</v>
      </c>
      <c r="K2686" s="10" t="s">
        <v>6336</v>
      </c>
      <c r="L2686" s="98">
        <f>IFERROR(VLOOKUP($F2686&amp;$C2686,Sales!$J:$W,9,0),0)</f>
        <v>0</v>
      </c>
      <c r="M2686" s="98">
        <f>IFERROR(VLOOKUP($F2686&amp;$C2686,Sales!$J:$W,10,0),0)</f>
        <v>0</v>
      </c>
      <c r="N2686" s="98">
        <f>IFERROR(VLOOKUP($F2686&amp;$C2686,Sales!$J:$W,11,0),0)</f>
        <v>0</v>
      </c>
      <c r="O2686" s="98">
        <f>IFERROR(VLOOKUP($F2686&amp;$C2686,Sales!$J:$W,12,0),0)</f>
        <v>0</v>
      </c>
      <c r="P2686" s="98">
        <f>IFERROR(VLOOKUP($F2686&amp;$C2686,Sales!$J:$W,13,0),0)</f>
        <v>0</v>
      </c>
      <c r="Q2686" s="98">
        <f>IFERROR(VLOOKUP($F2686&amp;$C2686,Sales!$A:$H,7,0),0)</f>
        <v>0</v>
      </c>
      <c r="R2686" s="41">
        <f t="shared" si="82"/>
        <v>1</v>
      </c>
      <c r="S2686" s="15">
        <v>1</v>
      </c>
      <c r="T2686" s="15"/>
      <c r="U2686" s="15"/>
      <c r="V2686" s="15">
        <v>1</v>
      </c>
      <c r="W2686" s="15">
        <v>1</v>
      </c>
      <c r="X2686" s="15">
        <v>1</v>
      </c>
      <c r="Y2686" s="41">
        <v>1</v>
      </c>
      <c r="Z2686" s="41">
        <v>1</v>
      </c>
      <c r="AA2686" s="41"/>
      <c r="AB2686" s="15"/>
      <c r="AC2686" s="15"/>
      <c r="AD2686" s="15"/>
      <c r="AE2686" s="15"/>
      <c r="AF2686" s="15"/>
      <c r="AG2686" s="15"/>
      <c r="AH2686" s="15"/>
      <c r="AI2686" s="15"/>
      <c r="AJ2686" s="15"/>
      <c r="AK2686" s="15"/>
      <c r="AL2686" s="15"/>
      <c r="AM2686" s="15"/>
      <c r="AN2686" s="15"/>
      <c r="AO2686" s="15"/>
      <c r="AP2686" s="15"/>
      <c r="AQ2686" s="15"/>
      <c r="AR2686" s="15"/>
      <c r="AS2686" s="15"/>
      <c r="AT2686" s="15"/>
      <c r="AU2686" s="15"/>
      <c r="AV2686" s="15"/>
      <c r="AW2686" s="15"/>
      <c r="AX2686" s="82"/>
      <c r="AY2686" s="82"/>
      <c r="AZ2686" s="10">
        <v>1</v>
      </c>
      <c r="BA2686" t="s">
        <v>22</v>
      </c>
      <c r="BB2686" t="s">
        <v>23</v>
      </c>
      <c r="BD2686" s="39" t="str">
        <f t="shared" si="83"/>
        <v>01/394529503ITokopedia</v>
      </c>
    </row>
    <row r="2687" spans="2:60" ht="13.5" customHeight="1" x14ac:dyDescent="0.35">
      <c r="B2687" s="10" t="s">
        <v>17</v>
      </c>
      <c r="C2687" s="10" t="s">
        <v>2517</v>
      </c>
      <c r="D2687" s="10" t="s">
        <v>193</v>
      </c>
      <c r="E2687" s="10" t="s">
        <v>194</v>
      </c>
      <c r="F2687" s="10" t="s">
        <v>2483</v>
      </c>
      <c r="G2687" s="137">
        <v>763389966</v>
      </c>
      <c r="H2687" s="10"/>
      <c r="I2687" s="10" t="s">
        <v>6190</v>
      </c>
      <c r="J2687" s="10" t="s">
        <v>7675</v>
      </c>
      <c r="K2687" s="10" t="s">
        <v>7676</v>
      </c>
      <c r="L2687" s="98">
        <f>IFERROR(VLOOKUP($F2687&amp;$C2687,Sales!$J:$W,9,0),0)</f>
        <v>0</v>
      </c>
      <c r="M2687" s="98">
        <f>IFERROR(VLOOKUP($F2687&amp;$C2687,Sales!$J:$W,10,0),0)</f>
        <v>0</v>
      </c>
      <c r="N2687" s="98">
        <f>IFERROR(VLOOKUP($F2687&amp;$C2687,Sales!$J:$W,11,0),0)</f>
        <v>0</v>
      </c>
      <c r="O2687" s="98">
        <f>IFERROR(VLOOKUP($F2687&amp;$C2687,Sales!$J:$W,12,0),0)</f>
        <v>0</v>
      </c>
      <c r="P2687" s="98">
        <f>IFERROR(VLOOKUP($F2687&amp;$C2687,Sales!$J:$W,13,0),0)</f>
        <v>0</v>
      </c>
      <c r="Q2687" s="98">
        <f>IFERROR(VLOOKUP($F2687&amp;$C2687,Sales!$A:$H,7,0),0)</f>
        <v>0</v>
      </c>
      <c r="R2687" s="41">
        <f t="shared" si="82"/>
        <v>1</v>
      </c>
      <c r="S2687" s="15">
        <v>1</v>
      </c>
      <c r="T2687" s="15"/>
      <c r="U2687" s="15"/>
      <c r="V2687" s="15">
        <v>1</v>
      </c>
      <c r="W2687" s="15">
        <v>1</v>
      </c>
      <c r="X2687" s="15">
        <v>1</v>
      </c>
      <c r="Y2687" s="41">
        <v>1</v>
      </c>
      <c r="Z2687" s="41">
        <v>1</v>
      </c>
      <c r="AA2687" s="41"/>
      <c r="AB2687" s="15"/>
      <c r="AC2687" s="15"/>
      <c r="AD2687" s="15"/>
      <c r="AE2687" s="15"/>
      <c r="AF2687" s="15"/>
      <c r="AG2687" s="15"/>
      <c r="AH2687" s="15"/>
      <c r="AI2687" s="15"/>
      <c r="AJ2687" s="15"/>
      <c r="AK2687" s="15"/>
      <c r="AL2687" s="15"/>
      <c r="AM2687" s="15"/>
      <c r="AN2687" s="15"/>
      <c r="AO2687" s="15"/>
      <c r="AP2687" s="15"/>
      <c r="AQ2687" s="15"/>
      <c r="AR2687" s="15"/>
      <c r="AS2687" s="15"/>
      <c r="AT2687" s="15"/>
      <c r="AU2687" s="15"/>
      <c r="AV2687" s="15"/>
      <c r="AW2687" s="15"/>
      <c r="AX2687" s="82"/>
      <c r="AY2687" s="82"/>
      <c r="AZ2687" s="10">
        <v>1</v>
      </c>
      <c r="BA2687" t="s">
        <v>22</v>
      </c>
      <c r="BB2687" t="s">
        <v>23</v>
      </c>
      <c r="BD2687" s="39" t="str">
        <f t="shared" si="83"/>
        <v>01/394529503JTokopedia</v>
      </c>
    </row>
    <row r="2688" spans="2:60" ht="13.5" customHeight="1" x14ac:dyDescent="0.35">
      <c r="B2688" s="10" t="s">
        <v>17</v>
      </c>
      <c r="C2688" s="10" t="s">
        <v>2517</v>
      </c>
      <c r="D2688" s="10" t="s">
        <v>193</v>
      </c>
      <c r="E2688" s="10" t="s">
        <v>194</v>
      </c>
      <c r="F2688" s="10" t="s">
        <v>1843</v>
      </c>
      <c r="G2688" s="137">
        <v>763394108</v>
      </c>
      <c r="H2688" s="10"/>
      <c r="I2688" s="10" t="s">
        <v>6191</v>
      </c>
      <c r="J2688" s="10" t="s">
        <v>7677</v>
      </c>
      <c r="K2688" s="10" t="s">
        <v>7678</v>
      </c>
      <c r="L2688" s="98">
        <f>IFERROR(VLOOKUP($F2688&amp;$C2688,Sales!$J:$W,9,0),0)</f>
        <v>0</v>
      </c>
      <c r="M2688" s="98">
        <f>IFERROR(VLOOKUP($F2688&amp;$C2688,Sales!$J:$W,10,0),0)</f>
        <v>0</v>
      </c>
      <c r="N2688" s="98">
        <f>IFERROR(VLOOKUP($F2688&amp;$C2688,Sales!$J:$W,11,0),0)</f>
        <v>0</v>
      </c>
      <c r="O2688" s="98">
        <f>IFERROR(VLOOKUP($F2688&amp;$C2688,Sales!$J:$W,12,0),0)</f>
        <v>0</v>
      </c>
      <c r="P2688" s="98">
        <f>IFERROR(VLOOKUP($F2688&amp;$C2688,Sales!$J:$W,13,0),0)</f>
        <v>0</v>
      </c>
      <c r="Q2688" s="98">
        <f>IFERROR(VLOOKUP($F2688&amp;$C2688,Sales!$A:$H,7,0),0)</f>
        <v>0</v>
      </c>
      <c r="R2688" s="41">
        <f t="shared" si="82"/>
        <v>1</v>
      </c>
      <c r="S2688" s="15">
        <v>1</v>
      </c>
      <c r="T2688" s="15"/>
      <c r="U2688" s="15"/>
      <c r="V2688" s="15">
        <v>1</v>
      </c>
      <c r="W2688" s="15">
        <v>1</v>
      </c>
      <c r="X2688" s="15">
        <v>1</v>
      </c>
      <c r="Y2688" s="41">
        <v>1</v>
      </c>
      <c r="Z2688" s="41">
        <v>1</v>
      </c>
      <c r="AA2688" s="41"/>
      <c r="AB2688" s="15"/>
      <c r="AC2688" s="15"/>
      <c r="AD2688" s="15"/>
      <c r="AE2688" s="15"/>
      <c r="AF2688" s="15"/>
      <c r="AG2688" s="15"/>
      <c r="AH2688" s="15"/>
      <c r="AI2688" s="15"/>
      <c r="AJ2688" s="15"/>
      <c r="AK2688" s="15"/>
      <c r="AL2688" s="15"/>
      <c r="AM2688" s="15"/>
      <c r="AN2688" s="15"/>
      <c r="AO2688" s="15"/>
      <c r="AP2688" s="15"/>
      <c r="AQ2688" s="15"/>
      <c r="AR2688" s="15"/>
      <c r="AS2688" s="15"/>
      <c r="AT2688" s="15"/>
      <c r="AU2688" s="15"/>
      <c r="AV2688" s="15"/>
      <c r="AW2688" s="15"/>
      <c r="AX2688" s="82"/>
      <c r="AY2688" s="82"/>
      <c r="AZ2688" s="10">
        <v>1</v>
      </c>
      <c r="BA2688" t="s">
        <v>22</v>
      </c>
      <c r="BB2688" t="s">
        <v>23</v>
      </c>
      <c r="BD2688" s="39" t="str">
        <f t="shared" si="83"/>
        <v>01/394529503KTokopedia</v>
      </c>
    </row>
    <row r="2689" spans="2:56" ht="13.5" customHeight="1" x14ac:dyDescent="0.35">
      <c r="B2689" s="10" t="s">
        <v>17</v>
      </c>
      <c r="C2689" s="10" t="s">
        <v>2517</v>
      </c>
      <c r="D2689" s="10" t="s">
        <v>193</v>
      </c>
      <c r="E2689" s="10" t="s">
        <v>194</v>
      </c>
      <c r="F2689" s="10" t="s">
        <v>1841</v>
      </c>
      <c r="G2689" s="137">
        <v>762315104</v>
      </c>
      <c r="H2689" s="10"/>
      <c r="I2689" s="10" t="s">
        <v>6189</v>
      </c>
      <c r="J2689" s="10" t="s">
        <v>7679</v>
      </c>
      <c r="K2689" s="10" t="s">
        <v>7680</v>
      </c>
      <c r="L2689" s="98">
        <f>IFERROR(VLOOKUP($F2689&amp;$C2689,Sales!$J:$W,9,0),0)</f>
        <v>0</v>
      </c>
      <c r="M2689" s="98">
        <f>IFERROR(VLOOKUP($F2689&amp;$C2689,Sales!$J:$W,10,0),0)</f>
        <v>0</v>
      </c>
      <c r="N2689" s="98">
        <f>IFERROR(VLOOKUP($F2689&amp;$C2689,Sales!$J:$W,11,0),0)</f>
        <v>0</v>
      </c>
      <c r="O2689" s="98">
        <f>IFERROR(VLOOKUP($F2689&amp;$C2689,Sales!$J:$W,12,0),0)</f>
        <v>0</v>
      </c>
      <c r="P2689" s="98">
        <f>IFERROR(VLOOKUP($F2689&amp;$C2689,Sales!$J:$W,13,0),0)</f>
        <v>0</v>
      </c>
      <c r="Q2689" s="98">
        <f>IFERROR(VLOOKUP($F2689&amp;$C2689,Sales!$A:$H,7,0),0)</f>
        <v>0</v>
      </c>
      <c r="R2689" s="41">
        <f t="shared" si="82"/>
        <v>1</v>
      </c>
      <c r="S2689" s="15">
        <v>1</v>
      </c>
      <c r="T2689" s="15"/>
      <c r="U2689" s="15"/>
      <c r="V2689" s="15">
        <v>1</v>
      </c>
      <c r="W2689" s="15">
        <v>1</v>
      </c>
      <c r="X2689" s="15">
        <v>1</v>
      </c>
      <c r="Y2689" s="41">
        <v>1</v>
      </c>
      <c r="Z2689" s="41">
        <v>1</v>
      </c>
      <c r="AA2689" s="41"/>
      <c r="AB2689" s="15"/>
      <c r="AC2689" s="15"/>
      <c r="AD2689" s="15"/>
      <c r="AE2689" s="15"/>
      <c r="AF2689" s="15"/>
      <c r="AG2689" s="15"/>
      <c r="AH2689" s="15"/>
      <c r="AI2689" s="15"/>
      <c r="AJ2689" s="15"/>
      <c r="AK2689" s="15"/>
      <c r="AL2689" s="15"/>
      <c r="AM2689" s="15"/>
      <c r="AN2689" s="15"/>
      <c r="AO2689" s="15"/>
      <c r="AP2689" s="15"/>
      <c r="AQ2689" s="15"/>
      <c r="AR2689" s="15"/>
      <c r="AS2689" s="15"/>
      <c r="AT2689" s="15"/>
      <c r="AU2689" s="15"/>
      <c r="AV2689" s="15"/>
      <c r="AW2689" s="15"/>
      <c r="AX2689" s="82"/>
      <c r="AY2689" s="82"/>
      <c r="AZ2689" s="10">
        <v>1</v>
      </c>
      <c r="BA2689" t="s">
        <v>22</v>
      </c>
      <c r="BB2689" t="s">
        <v>23</v>
      </c>
      <c r="BD2689" s="39" t="str">
        <f t="shared" si="83"/>
        <v>01/394529503LTokopedia</v>
      </c>
    </row>
    <row r="2690" spans="2:56" ht="13.5" customHeight="1" x14ac:dyDescent="0.35">
      <c r="B2690" s="10" t="s">
        <v>17</v>
      </c>
      <c r="C2690" s="10" t="s">
        <v>2517</v>
      </c>
      <c r="D2690" s="10" t="s">
        <v>193</v>
      </c>
      <c r="E2690" s="10" t="s">
        <v>194</v>
      </c>
      <c r="F2690" s="10" t="s">
        <v>1842</v>
      </c>
      <c r="G2690" s="137">
        <v>762323231</v>
      </c>
      <c r="H2690" s="10"/>
      <c r="I2690" s="10" t="s">
        <v>6840</v>
      </c>
      <c r="J2690" s="10" t="s">
        <v>7681</v>
      </c>
      <c r="K2690" s="10" t="s">
        <v>7682</v>
      </c>
      <c r="L2690" s="98">
        <f>IFERROR(VLOOKUP($F2690&amp;$C2690,Sales!$J:$W,9,0),0)</f>
        <v>0</v>
      </c>
      <c r="M2690" s="98">
        <f>IFERROR(VLOOKUP($F2690&amp;$C2690,Sales!$J:$W,10,0),0)</f>
        <v>0</v>
      </c>
      <c r="N2690" s="98">
        <f>IFERROR(VLOOKUP($F2690&amp;$C2690,Sales!$J:$W,11,0),0)</f>
        <v>0</v>
      </c>
      <c r="O2690" s="98">
        <f>IFERROR(VLOOKUP($F2690&amp;$C2690,Sales!$J:$W,12,0),0)</f>
        <v>0</v>
      </c>
      <c r="P2690" s="98">
        <f>IFERROR(VLOOKUP($F2690&amp;$C2690,Sales!$J:$W,13,0),0)</f>
        <v>0</v>
      </c>
      <c r="Q2690" s="98">
        <f>IFERROR(VLOOKUP($F2690&amp;$C2690,Sales!$A:$H,7,0),0)</f>
        <v>0</v>
      </c>
      <c r="R2690" s="41">
        <f t="shared" si="82"/>
        <v>1</v>
      </c>
      <c r="S2690" s="15">
        <v>1</v>
      </c>
      <c r="T2690" s="15"/>
      <c r="U2690" s="15"/>
      <c r="V2690" s="15">
        <v>1</v>
      </c>
      <c r="W2690" s="15">
        <v>1</v>
      </c>
      <c r="X2690" s="15">
        <v>1</v>
      </c>
      <c r="Y2690" s="41">
        <v>1</v>
      </c>
      <c r="Z2690" s="41">
        <v>1</v>
      </c>
      <c r="AA2690" s="41"/>
      <c r="AB2690" s="15"/>
      <c r="AC2690" s="15"/>
      <c r="AD2690" s="15"/>
      <c r="AE2690" s="15"/>
      <c r="AF2690" s="15"/>
      <c r="AG2690" s="15"/>
      <c r="AH2690" s="15"/>
      <c r="AI2690" s="15"/>
      <c r="AJ2690" s="15"/>
      <c r="AK2690" s="15"/>
      <c r="AL2690" s="15"/>
      <c r="AM2690" s="15"/>
      <c r="AN2690" s="15"/>
      <c r="AO2690" s="15"/>
      <c r="AP2690" s="15"/>
      <c r="AQ2690" s="15"/>
      <c r="AR2690" s="15"/>
      <c r="AS2690" s="15"/>
      <c r="AT2690" s="15"/>
      <c r="AU2690" s="15"/>
      <c r="AV2690" s="15"/>
      <c r="AW2690" s="15"/>
      <c r="AX2690" s="82"/>
      <c r="AY2690" s="82"/>
      <c r="AZ2690" s="10">
        <v>1</v>
      </c>
      <c r="BA2690" t="s">
        <v>22</v>
      </c>
      <c r="BB2690" t="s">
        <v>23</v>
      </c>
      <c r="BD2690" s="39" t="str">
        <f t="shared" si="83"/>
        <v>01/394529503MTokopedia</v>
      </c>
    </row>
    <row r="2691" spans="2:56" ht="13.5" customHeight="1" x14ac:dyDescent="0.35">
      <c r="B2691" s="10" t="s">
        <v>17</v>
      </c>
      <c r="C2691" s="10" t="s">
        <v>2517</v>
      </c>
      <c r="D2691" s="10" t="s">
        <v>248</v>
      </c>
      <c r="E2691" s="10" t="s">
        <v>194</v>
      </c>
      <c r="F2691" s="10" t="s">
        <v>2561</v>
      </c>
      <c r="G2691" s="137">
        <v>561052205</v>
      </c>
      <c r="H2691" s="10"/>
      <c r="I2691" s="10" t="s">
        <v>2562</v>
      </c>
      <c r="J2691" s="10" t="s">
        <v>7683</v>
      </c>
      <c r="K2691" s="10" t="s">
        <v>7684</v>
      </c>
      <c r="L2691" s="98">
        <f>IFERROR(VLOOKUP($F2691&amp;$C2691,Sales!$J:$W,9,0),0)</f>
        <v>0</v>
      </c>
      <c r="M2691" s="98">
        <f>IFERROR(VLOOKUP($F2691&amp;$C2691,Sales!$J:$W,10,0),0)</f>
        <v>0</v>
      </c>
      <c r="N2691" s="98">
        <f>IFERROR(VLOOKUP($F2691&amp;$C2691,Sales!$J:$W,11,0),0)</f>
        <v>0</v>
      </c>
      <c r="O2691" s="98">
        <f>IFERROR(VLOOKUP($F2691&amp;$C2691,Sales!$J:$W,12,0),0)</f>
        <v>0</v>
      </c>
      <c r="P2691" s="98">
        <f>IFERROR(VLOOKUP($F2691&amp;$C2691,Sales!$J:$W,13,0),0)</f>
        <v>0</v>
      </c>
      <c r="Q2691" s="98">
        <f>IFERROR(VLOOKUP($F2691&amp;$C2691,Sales!$A:$H,7,0),0)</f>
        <v>0</v>
      </c>
      <c r="R2691" s="41">
        <f t="shared" si="82"/>
        <v>1</v>
      </c>
      <c r="S2691" s="15">
        <v>1</v>
      </c>
      <c r="T2691" s="15"/>
      <c r="U2691" s="15"/>
      <c r="V2691" s="15">
        <v>1</v>
      </c>
      <c r="W2691" s="15">
        <v>1</v>
      </c>
      <c r="X2691" s="15">
        <v>1</v>
      </c>
      <c r="Y2691" s="41">
        <v>1</v>
      </c>
      <c r="Z2691" s="41">
        <v>1</v>
      </c>
      <c r="AA2691" s="41"/>
      <c r="AB2691" s="15"/>
      <c r="AC2691" s="15"/>
      <c r="AD2691" s="15"/>
      <c r="AE2691" s="15"/>
      <c r="AF2691" s="15"/>
      <c r="AG2691" s="15"/>
      <c r="AH2691" s="15"/>
      <c r="AI2691" s="15"/>
      <c r="AJ2691" s="15"/>
      <c r="AK2691" s="15"/>
      <c r="AL2691" s="15"/>
      <c r="AM2691" s="15"/>
      <c r="AN2691" s="15"/>
      <c r="AO2691" s="15"/>
      <c r="AP2691" s="15"/>
      <c r="AQ2691" s="15"/>
      <c r="AR2691" s="15"/>
      <c r="AS2691" s="15"/>
      <c r="AT2691" s="15"/>
      <c r="AU2691" s="15"/>
      <c r="AV2691" s="15"/>
      <c r="AW2691" s="15"/>
      <c r="AX2691" s="82"/>
      <c r="AY2691" s="82"/>
      <c r="AZ2691" s="10">
        <v>1</v>
      </c>
      <c r="BA2691" t="s">
        <v>13952</v>
      </c>
      <c r="BB2691" t="s">
        <v>23</v>
      </c>
      <c r="BD2691" s="39" t="str">
        <f t="shared" si="83"/>
        <v>01/394629501ITokopedia</v>
      </c>
    </row>
    <row r="2692" spans="2:56" ht="13.5" customHeight="1" x14ac:dyDescent="0.35">
      <c r="B2692" s="10" t="s">
        <v>17</v>
      </c>
      <c r="C2692" s="10" t="s">
        <v>2517</v>
      </c>
      <c r="D2692" s="10" t="s">
        <v>248</v>
      </c>
      <c r="E2692" s="10" t="s">
        <v>194</v>
      </c>
      <c r="F2692" s="10" t="s">
        <v>2613</v>
      </c>
      <c r="G2692" s="137">
        <v>560909273</v>
      </c>
      <c r="H2692" s="10"/>
      <c r="I2692" s="10" t="s">
        <v>3612</v>
      </c>
      <c r="J2692" s="10" t="s">
        <v>7685</v>
      </c>
      <c r="K2692" s="10" t="s">
        <v>7686</v>
      </c>
      <c r="L2692" s="98">
        <f>IFERROR(VLOOKUP($F2692&amp;$C2692,Sales!$J:$W,9,0),0)</f>
        <v>0</v>
      </c>
      <c r="M2692" s="98">
        <f>IFERROR(VLOOKUP($F2692&amp;$C2692,Sales!$J:$W,10,0),0)</f>
        <v>0</v>
      </c>
      <c r="N2692" s="98">
        <f>IFERROR(VLOOKUP($F2692&amp;$C2692,Sales!$J:$W,11,0),0)</f>
        <v>0</v>
      </c>
      <c r="O2692" s="98">
        <f>IFERROR(VLOOKUP($F2692&amp;$C2692,Sales!$J:$W,12,0),0)</f>
        <v>0</v>
      </c>
      <c r="P2692" s="98">
        <f>IFERROR(VLOOKUP($F2692&amp;$C2692,Sales!$J:$W,13,0),0)</f>
        <v>0</v>
      </c>
      <c r="Q2692" s="98">
        <f>IFERROR(VLOOKUP($F2692&amp;$C2692,Sales!$A:$H,7,0),0)</f>
        <v>0</v>
      </c>
      <c r="R2692" s="41">
        <f t="shared" ref="R2692:R2755" si="84">IFERROR(AVERAGE($S2692:$AW2692),"ERROR")</f>
        <v>1</v>
      </c>
      <c r="S2692" s="15">
        <v>1</v>
      </c>
      <c r="T2692" s="15"/>
      <c r="U2692" s="15"/>
      <c r="V2692" s="15">
        <v>1</v>
      </c>
      <c r="W2692" s="15">
        <v>1</v>
      </c>
      <c r="X2692" s="15">
        <v>1</v>
      </c>
      <c r="Y2692" s="41">
        <v>1</v>
      </c>
      <c r="Z2692" s="41">
        <v>1</v>
      </c>
      <c r="AA2692" s="41"/>
      <c r="AB2692" s="15"/>
      <c r="AC2692" s="15"/>
      <c r="AD2692" s="15"/>
      <c r="AE2692" s="15"/>
      <c r="AF2692" s="15"/>
      <c r="AG2692" s="15"/>
      <c r="AH2692" s="15"/>
      <c r="AI2692" s="15"/>
      <c r="AJ2692" s="15"/>
      <c r="AK2692" s="15"/>
      <c r="AL2692" s="15"/>
      <c r="AM2692" s="15"/>
      <c r="AN2692" s="15"/>
      <c r="AO2692" s="15"/>
      <c r="AP2692" s="15"/>
      <c r="AQ2692" s="15"/>
      <c r="AR2692" s="15"/>
      <c r="AS2692" s="15"/>
      <c r="AT2692" s="15"/>
      <c r="AU2692" s="15"/>
      <c r="AV2692" s="15"/>
      <c r="AW2692" s="15"/>
      <c r="AX2692" s="82"/>
      <c r="AY2692" s="82"/>
      <c r="AZ2692" s="10">
        <v>1</v>
      </c>
      <c r="BA2692" t="s">
        <v>22</v>
      </c>
      <c r="BB2692" t="s">
        <v>23</v>
      </c>
      <c r="BD2692" s="39" t="str">
        <f t="shared" ref="BD2692:BD2755" si="85">F2692&amp;C2692</f>
        <v>01/394629501KTokopedia</v>
      </c>
    </row>
    <row r="2693" spans="2:56" ht="13.5" customHeight="1" x14ac:dyDescent="0.35">
      <c r="B2693" s="10" t="s">
        <v>17</v>
      </c>
      <c r="C2693" s="10" t="s">
        <v>2517</v>
      </c>
      <c r="D2693" s="10" t="s">
        <v>248</v>
      </c>
      <c r="E2693" s="10" t="s">
        <v>194</v>
      </c>
      <c r="F2693" s="10" t="s">
        <v>1129</v>
      </c>
      <c r="G2693" s="137">
        <v>560903615</v>
      </c>
      <c r="H2693" s="10"/>
      <c r="I2693" s="10" t="s">
        <v>1130</v>
      </c>
      <c r="J2693" s="10" t="s">
        <v>7687</v>
      </c>
      <c r="K2693" s="10" t="s">
        <v>7688</v>
      </c>
      <c r="L2693" s="98">
        <f>IFERROR(VLOOKUP($F2693&amp;$C2693,Sales!$J:$W,9,0),0)</f>
        <v>0</v>
      </c>
      <c r="M2693" s="98">
        <f>IFERROR(VLOOKUP($F2693&amp;$C2693,Sales!$J:$W,10,0),0)</f>
        <v>0</v>
      </c>
      <c r="N2693" s="98">
        <f>IFERROR(VLOOKUP($F2693&amp;$C2693,Sales!$J:$W,11,0),0)</f>
        <v>0</v>
      </c>
      <c r="O2693" s="98">
        <f>IFERROR(VLOOKUP($F2693&amp;$C2693,Sales!$J:$W,12,0),0)</f>
        <v>0</v>
      </c>
      <c r="P2693" s="98">
        <f>IFERROR(VLOOKUP($F2693&amp;$C2693,Sales!$J:$W,13,0),0)</f>
        <v>0</v>
      </c>
      <c r="Q2693" s="98">
        <f>IFERROR(VLOOKUP($F2693&amp;$C2693,Sales!$A:$H,7,0),0)</f>
        <v>0</v>
      </c>
      <c r="R2693" s="41">
        <f t="shared" si="84"/>
        <v>1</v>
      </c>
      <c r="S2693" s="15">
        <v>1</v>
      </c>
      <c r="T2693" s="15"/>
      <c r="U2693" s="15"/>
      <c r="V2693" s="15">
        <v>1</v>
      </c>
      <c r="W2693" s="15">
        <v>1</v>
      </c>
      <c r="X2693" s="15">
        <v>1</v>
      </c>
      <c r="Y2693" s="41">
        <v>1</v>
      </c>
      <c r="Z2693" s="41">
        <v>1</v>
      </c>
      <c r="AA2693" s="41"/>
      <c r="AB2693" s="15"/>
      <c r="AC2693" s="15"/>
      <c r="AD2693" s="15"/>
      <c r="AE2693" s="15"/>
      <c r="AF2693" s="15"/>
      <c r="AG2693" s="15"/>
      <c r="AH2693" s="15"/>
      <c r="AI2693" s="15"/>
      <c r="AJ2693" s="15"/>
      <c r="AK2693" s="15"/>
      <c r="AL2693" s="15"/>
      <c r="AM2693" s="15"/>
      <c r="AN2693" s="15"/>
      <c r="AO2693" s="15"/>
      <c r="AP2693" s="15"/>
      <c r="AQ2693" s="15"/>
      <c r="AR2693" s="15"/>
      <c r="AS2693" s="15"/>
      <c r="AT2693" s="15"/>
      <c r="AU2693" s="15"/>
      <c r="AV2693" s="15"/>
      <c r="AW2693" s="15"/>
      <c r="AX2693" s="82"/>
      <c r="AY2693" s="82"/>
      <c r="AZ2693" s="10">
        <v>1</v>
      </c>
      <c r="BA2693" t="s">
        <v>22</v>
      </c>
      <c r="BB2693" t="s">
        <v>23</v>
      </c>
      <c r="BD2693" s="39" t="str">
        <f t="shared" si="85"/>
        <v>01/394629501LTokopedia</v>
      </c>
    </row>
    <row r="2694" spans="2:56" ht="13.5" customHeight="1" x14ac:dyDescent="0.35">
      <c r="B2694" s="10" t="s">
        <v>17</v>
      </c>
      <c r="C2694" s="10" t="s">
        <v>2517</v>
      </c>
      <c r="D2694" s="10" t="s">
        <v>248</v>
      </c>
      <c r="E2694" s="10" t="s">
        <v>194</v>
      </c>
      <c r="F2694" s="10" t="s">
        <v>2558</v>
      </c>
      <c r="G2694" s="137">
        <v>560922498</v>
      </c>
      <c r="H2694" s="10"/>
      <c r="I2694" s="10" t="s">
        <v>2559</v>
      </c>
      <c r="J2694" s="10" t="s">
        <v>7689</v>
      </c>
      <c r="K2694" s="10" t="s">
        <v>7690</v>
      </c>
      <c r="L2694" s="98">
        <f>IFERROR(VLOOKUP($F2694&amp;$C2694,Sales!$J:$W,9,0),0)</f>
        <v>0</v>
      </c>
      <c r="M2694" s="98">
        <f>IFERROR(VLOOKUP($F2694&amp;$C2694,Sales!$J:$W,10,0),0)</f>
        <v>0</v>
      </c>
      <c r="N2694" s="98">
        <f>IFERROR(VLOOKUP($F2694&amp;$C2694,Sales!$J:$W,11,0),0)</f>
        <v>0</v>
      </c>
      <c r="O2694" s="98">
        <f>IFERROR(VLOOKUP($F2694&amp;$C2694,Sales!$J:$W,12,0),0)</f>
        <v>0</v>
      </c>
      <c r="P2694" s="98">
        <f>IFERROR(VLOOKUP($F2694&amp;$C2694,Sales!$J:$W,13,0),0)</f>
        <v>0</v>
      </c>
      <c r="Q2694" s="98">
        <f>IFERROR(VLOOKUP($F2694&amp;$C2694,Sales!$A:$H,7,0),0)</f>
        <v>0</v>
      </c>
      <c r="R2694" s="41">
        <f t="shared" si="84"/>
        <v>1</v>
      </c>
      <c r="S2694" s="15">
        <v>1</v>
      </c>
      <c r="T2694" s="15"/>
      <c r="U2694" s="15"/>
      <c r="V2694" s="15">
        <v>1</v>
      </c>
      <c r="W2694" s="15">
        <v>1</v>
      </c>
      <c r="X2694" s="15">
        <v>1</v>
      </c>
      <c r="Y2694" s="41">
        <v>1</v>
      </c>
      <c r="Z2694" s="41">
        <v>1</v>
      </c>
      <c r="AA2694" s="41"/>
      <c r="AB2694" s="15"/>
      <c r="AC2694" s="15"/>
      <c r="AD2694" s="15"/>
      <c r="AE2694" s="15"/>
      <c r="AF2694" s="15"/>
      <c r="AG2694" s="15"/>
      <c r="AH2694" s="15"/>
      <c r="AI2694" s="15"/>
      <c r="AJ2694" s="15"/>
      <c r="AK2694" s="15"/>
      <c r="AL2694" s="15"/>
      <c r="AM2694" s="15"/>
      <c r="AN2694" s="15"/>
      <c r="AO2694" s="15"/>
      <c r="AP2694" s="15"/>
      <c r="AQ2694" s="15"/>
      <c r="AR2694" s="15"/>
      <c r="AS2694" s="15"/>
      <c r="AT2694" s="15"/>
      <c r="AU2694" s="15"/>
      <c r="AV2694" s="15"/>
      <c r="AW2694" s="15"/>
      <c r="AX2694" s="82"/>
      <c r="AY2694" s="82"/>
      <c r="AZ2694" s="10">
        <v>1</v>
      </c>
      <c r="BA2694" t="s">
        <v>22</v>
      </c>
      <c r="BB2694" t="s">
        <v>23</v>
      </c>
      <c r="BD2694" s="39" t="str">
        <f t="shared" si="85"/>
        <v>01/394629501MTokopedia</v>
      </c>
    </row>
    <row r="2695" spans="2:56" ht="13.5" customHeight="1" x14ac:dyDescent="0.35">
      <c r="B2695" s="10" t="s">
        <v>17</v>
      </c>
      <c r="C2695" s="10" t="s">
        <v>2517</v>
      </c>
      <c r="D2695" s="10" t="s">
        <v>248</v>
      </c>
      <c r="E2695" s="10" t="s">
        <v>194</v>
      </c>
      <c r="F2695" s="10" t="s">
        <v>1126</v>
      </c>
      <c r="G2695" s="137">
        <v>560922106</v>
      </c>
      <c r="H2695" s="10"/>
      <c r="I2695" s="10" t="s">
        <v>1127</v>
      </c>
      <c r="J2695" s="10" t="s">
        <v>7691</v>
      </c>
      <c r="K2695" s="10" t="s">
        <v>7692</v>
      </c>
      <c r="L2695" s="98">
        <f>IFERROR(VLOOKUP($F2695&amp;$C2695,Sales!$J:$W,9,0),0)</f>
        <v>0</v>
      </c>
      <c r="M2695" s="98">
        <f>IFERROR(VLOOKUP($F2695&amp;$C2695,Sales!$J:$W,10,0),0)</f>
        <v>0</v>
      </c>
      <c r="N2695" s="98">
        <f>IFERROR(VLOOKUP($F2695&amp;$C2695,Sales!$J:$W,11,0),0)</f>
        <v>0</v>
      </c>
      <c r="O2695" s="98">
        <f>IFERROR(VLOOKUP($F2695&amp;$C2695,Sales!$J:$W,12,0),0)</f>
        <v>0</v>
      </c>
      <c r="P2695" s="98">
        <f>IFERROR(VLOOKUP($F2695&amp;$C2695,Sales!$J:$W,13,0),0)</f>
        <v>0</v>
      </c>
      <c r="Q2695" s="98">
        <f>IFERROR(VLOOKUP($F2695&amp;$C2695,Sales!$A:$H,7,0),0)</f>
        <v>0</v>
      </c>
      <c r="R2695" s="41">
        <f t="shared" si="84"/>
        <v>1</v>
      </c>
      <c r="S2695" s="15">
        <v>1</v>
      </c>
      <c r="T2695" s="15"/>
      <c r="U2695" s="15"/>
      <c r="V2695" s="15">
        <v>1</v>
      </c>
      <c r="W2695" s="15">
        <v>1</v>
      </c>
      <c r="X2695" s="15">
        <v>1</v>
      </c>
      <c r="Y2695" s="41">
        <v>1</v>
      </c>
      <c r="Z2695" s="41">
        <v>1</v>
      </c>
      <c r="AA2695" s="41"/>
      <c r="AB2695" s="15"/>
      <c r="AC2695" s="15"/>
      <c r="AD2695" s="15"/>
      <c r="AE2695" s="15"/>
      <c r="AF2695" s="15"/>
      <c r="AG2695" s="15"/>
      <c r="AH2695" s="15"/>
      <c r="AI2695" s="15"/>
      <c r="AJ2695" s="15"/>
      <c r="AK2695" s="15"/>
      <c r="AL2695" s="15"/>
      <c r="AM2695" s="15"/>
      <c r="AN2695" s="15"/>
      <c r="AO2695" s="15"/>
      <c r="AP2695" s="15"/>
      <c r="AQ2695" s="15"/>
      <c r="AR2695" s="15"/>
      <c r="AS2695" s="15"/>
      <c r="AT2695" s="15"/>
      <c r="AU2695" s="15"/>
      <c r="AV2695" s="15"/>
      <c r="AW2695" s="15"/>
      <c r="AX2695" s="82"/>
      <c r="AY2695" s="82"/>
      <c r="AZ2695" s="10">
        <v>1</v>
      </c>
      <c r="BA2695" t="s">
        <v>22</v>
      </c>
      <c r="BB2695" t="s">
        <v>23</v>
      </c>
      <c r="BD2695" s="39" t="str">
        <f t="shared" si="85"/>
        <v>01/394629501NTokopedia</v>
      </c>
    </row>
    <row r="2696" spans="2:56" ht="13.5" customHeight="1" x14ac:dyDescent="0.35">
      <c r="B2696" s="10" t="s">
        <v>17</v>
      </c>
      <c r="C2696" s="10" t="s">
        <v>2517</v>
      </c>
      <c r="D2696" s="10" t="s">
        <v>248</v>
      </c>
      <c r="E2696" s="10" t="s">
        <v>194</v>
      </c>
      <c r="F2696" s="10" t="s">
        <v>2554</v>
      </c>
      <c r="G2696" s="137">
        <v>560939116</v>
      </c>
      <c r="H2696" s="10"/>
      <c r="I2696" s="10" t="s">
        <v>2555</v>
      </c>
      <c r="J2696" s="10" t="s">
        <v>7693</v>
      </c>
      <c r="K2696" s="10" t="s">
        <v>7694</v>
      </c>
      <c r="L2696" s="98">
        <f>IFERROR(VLOOKUP($F2696&amp;$C2696,Sales!$J:$W,9,0),0)</f>
        <v>0</v>
      </c>
      <c r="M2696" s="98">
        <f>IFERROR(VLOOKUP($F2696&amp;$C2696,Sales!$J:$W,10,0),0)</f>
        <v>0</v>
      </c>
      <c r="N2696" s="98">
        <f>IFERROR(VLOOKUP($F2696&amp;$C2696,Sales!$J:$W,11,0),0)</f>
        <v>0</v>
      </c>
      <c r="O2696" s="98">
        <f>IFERROR(VLOOKUP($F2696&amp;$C2696,Sales!$J:$W,12,0),0)</f>
        <v>0</v>
      </c>
      <c r="P2696" s="98">
        <f>IFERROR(VLOOKUP($F2696&amp;$C2696,Sales!$J:$W,13,0),0)</f>
        <v>0</v>
      </c>
      <c r="Q2696" s="98">
        <f>IFERROR(VLOOKUP($F2696&amp;$C2696,Sales!$A:$H,7,0),0)</f>
        <v>0</v>
      </c>
      <c r="R2696" s="41">
        <f t="shared" si="84"/>
        <v>1</v>
      </c>
      <c r="S2696" s="15">
        <v>1</v>
      </c>
      <c r="T2696" s="15"/>
      <c r="U2696" s="15"/>
      <c r="V2696" s="15">
        <v>1</v>
      </c>
      <c r="W2696" s="15">
        <v>1</v>
      </c>
      <c r="X2696" s="15">
        <v>1</v>
      </c>
      <c r="Y2696" s="41">
        <v>1</v>
      </c>
      <c r="Z2696" s="41">
        <v>1</v>
      </c>
      <c r="AA2696" s="41"/>
      <c r="AB2696" s="15"/>
      <c r="AC2696" s="15"/>
      <c r="AD2696" s="15"/>
      <c r="AE2696" s="15"/>
      <c r="AF2696" s="15"/>
      <c r="AG2696" s="15"/>
      <c r="AH2696" s="15"/>
      <c r="AI2696" s="15"/>
      <c r="AJ2696" s="15"/>
      <c r="AK2696" s="15"/>
      <c r="AL2696" s="15"/>
      <c r="AM2696" s="15"/>
      <c r="AN2696" s="15"/>
      <c r="AO2696" s="15"/>
      <c r="AP2696" s="15"/>
      <c r="AQ2696" s="15"/>
      <c r="AR2696" s="15"/>
      <c r="AS2696" s="15"/>
      <c r="AT2696" s="15"/>
      <c r="AU2696" s="15"/>
      <c r="AV2696" s="15"/>
      <c r="AW2696" s="15"/>
      <c r="AX2696" s="82"/>
      <c r="AY2696" s="82"/>
      <c r="AZ2696" s="10">
        <v>1</v>
      </c>
      <c r="BA2696" t="s">
        <v>13952</v>
      </c>
      <c r="BB2696" t="s">
        <v>23</v>
      </c>
      <c r="BD2696" s="39" t="str">
        <f t="shared" si="85"/>
        <v>01/394629501OTokopedia</v>
      </c>
    </row>
    <row r="2697" spans="2:56" ht="13.5" customHeight="1" x14ac:dyDescent="0.35">
      <c r="B2697" s="10" t="s">
        <v>17</v>
      </c>
      <c r="C2697" s="10" t="s">
        <v>2517</v>
      </c>
      <c r="D2697" s="10" t="s">
        <v>248</v>
      </c>
      <c r="E2697" s="10" t="s">
        <v>194</v>
      </c>
      <c r="F2697" s="10" t="s">
        <v>1119</v>
      </c>
      <c r="G2697" s="137">
        <v>561042219</v>
      </c>
      <c r="H2697" s="10"/>
      <c r="I2697" s="10" t="s">
        <v>1120</v>
      </c>
      <c r="J2697" s="10" t="s">
        <v>7695</v>
      </c>
      <c r="K2697" s="10" t="s">
        <v>7696</v>
      </c>
      <c r="L2697" s="98">
        <f>IFERROR(VLOOKUP($F2697&amp;$C2697,Sales!$J:$W,9,0),0)</f>
        <v>0</v>
      </c>
      <c r="M2697" s="98">
        <f>IFERROR(VLOOKUP($F2697&amp;$C2697,Sales!$J:$W,10,0),0)</f>
        <v>0</v>
      </c>
      <c r="N2697" s="98">
        <f>IFERROR(VLOOKUP($F2697&amp;$C2697,Sales!$J:$W,11,0),0)</f>
        <v>0</v>
      </c>
      <c r="O2697" s="98">
        <f>IFERROR(VLOOKUP($F2697&amp;$C2697,Sales!$J:$W,12,0),0)</f>
        <v>0</v>
      </c>
      <c r="P2697" s="98">
        <f>IFERROR(VLOOKUP($F2697&amp;$C2697,Sales!$J:$W,13,0),0)</f>
        <v>0</v>
      </c>
      <c r="Q2697" s="98">
        <f>IFERROR(VLOOKUP($F2697&amp;$C2697,Sales!$A:$H,7,0),0)</f>
        <v>0</v>
      </c>
      <c r="R2697" s="41">
        <f t="shared" si="84"/>
        <v>1</v>
      </c>
      <c r="S2697" s="15">
        <v>1</v>
      </c>
      <c r="T2697" s="15"/>
      <c r="U2697" s="15"/>
      <c r="V2697" s="15">
        <v>1</v>
      </c>
      <c r="W2697" s="15">
        <v>1</v>
      </c>
      <c r="X2697" s="15">
        <v>1</v>
      </c>
      <c r="Y2697" s="41">
        <v>1</v>
      </c>
      <c r="Z2697" s="41">
        <v>1</v>
      </c>
      <c r="AA2697" s="41"/>
      <c r="AB2697" s="15"/>
      <c r="AC2697" s="15"/>
      <c r="AD2697" s="15"/>
      <c r="AE2697" s="15"/>
      <c r="AF2697" s="15"/>
      <c r="AG2697" s="15"/>
      <c r="AH2697" s="15"/>
      <c r="AI2697" s="15"/>
      <c r="AJ2697" s="15"/>
      <c r="AK2697" s="15"/>
      <c r="AL2697" s="15"/>
      <c r="AM2697" s="15"/>
      <c r="AN2697" s="15"/>
      <c r="AO2697" s="15"/>
      <c r="AP2697" s="15"/>
      <c r="AQ2697" s="15"/>
      <c r="AR2697" s="15"/>
      <c r="AS2697" s="15"/>
      <c r="AT2697" s="15"/>
      <c r="AU2697" s="15"/>
      <c r="AV2697" s="15"/>
      <c r="AW2697" s="15"/>
      <c r="AX2697" s="82"/>
      <c r="AY2697" s="82"/>
      <c r="AZ2697" s="10">
        <v>1</v>
      </c>
      <c r="BA2697" t="s">
        <v>22</v>
      </c>
      <c r="BB2697" t="s">
        <v>23</v>
      </c>
      <c r="BD2697" s="39" t="str">
        <f t="shared" si="85"/>
        <v>01/394629501PTokopedia</v>
      </c>
    </row>
    <row r="2698" spans="2:56" ht="13.5" customHeight="1" x14ac:dyDescent="0.35">
      <c r="B2698" s="10" t="s">
        <v>17</v>
      </c>
      <c r="C2698" s="10" t="s">
        <v>2517</v>
      </c>
      <c r="D2698" s="10" t="s">
        <v>248</v>
      </c>
      <c r="E2698" s="10" t="s">
        <v>194</v>
      </c>
      <c r="F2698" s="10" t="s">
        <v>2378</v>
      </c>
      <c r="G2698" s="137">
        <v>561032023</v>
      </c>
      <c r="H2698" s="10"/>
      <c r="I2698" s="10" t="s">
        <v>1885</v>
      </c>
      <c r="J2698" s="10" t="s">
        <v>11548</v>
      </c>
      <c r="K2698" s="10" t="s">
        <v>11547</v>
      </c>
      <c r="L2698" s="98">
        <f>IFERROR(VLOOKUP($F2698&amp;$C2698,Sales!$J:$W,9,0),0)</f>
        <v>0</v>
      </c>
      <c r="M2698" s="98">
        <f>IFERROR(VLOOKUP($F2698&amp;$C2698,Sales!$J:$W,10,0),0)</f>
        <v>0</v>
      </c>
      <c r="N2698" s="98">
        <f>IFERROR(VLOOKUP($F2698&amp;$C2698,Sales!$J:$W,11,0),0)</f>
        <v>0</v>
      </c>
      <c r="O2698" s="98">
        <f>IFERROR(VLOOKUP($F2698&amp;$C2698,Sales!$J:$W,12,0),0)</f>
        <v>0</v>
      </c>
      <c r="P2698" s="98">
        <f>IFERROR(VLOOKUP($F2698&amp;$C2698,Sales!$J:$W,13,0),0)</f>
        <v>0</v>
      </c>
      <c r="Q2698" s="98">
        <f>IFERROR(VLOOKUP($F2698&amp;$C2698,Sales!$A:$H,7,0),0)</f>
        <v>0</v>
      </c>
      <c r="R2698" s="41">
        <f t="shared" si="84"/>
        <v>1</v>
      </c>
      <c r="S2698" s="15">
        <v>1</v>
      </c>
      <c r="T2698" s="15"/>
      <c r="U2698" s="15"/>
      <c r="V2698" s="15">
        <v>1</v>
      </c>
      <c r="W2698" s="15">
        <v>1</v>
      </c>
      <c r="X2698" s="15">
        <v>1</v>
      </c>
      <c r="Y2698" s="41">
        <v>1</v>
      </c>
      <c r="Z2698" s="41">
        <v>1</v>
      </c>
      <c r="AA2698" s="41"/>
      <c r="AB2698" s="15"/>
      <c r="AC2698" s="15"/>
      <c r="AD2698" s="15"/>
      <c r="AE2698" s="15"/>
      <c r="AF2698" s="15"/>
      <c r="AG2698" s="15"/>
      <c r="AH2698" s="15"/>
      <c r="AI2698" s="15"/>
      <c r="AJ2698" s="15"/>
      <c r="AK2698" s="15"/>
      <c r="AL2698" s="15"/>
      <c r="AM2698" s="15"/>
      <c r="AN2698" s="15"/>
      <c r="AO2698" s="15"/>
      <c r="AP2698" s="15"/>
      <c r="AQ2698" s="15"/>
      <c r="AR2698" s="15"/>
      <c r="AS2698" s="15"/>
      <c r="AT2698" s="15"/>
      <c r="AU2698" s="15"/>
      <c r="AV2698" s="15"/>
      <c r="AW2698" s="15"/>
      <c r="AX2698" s="82"/>
      <c r="AY2698" s="82"/>
      <c r="AZ2698" s="10">
        <v>1</v>
      </c>
      <c r="BA2698" t="s">
        <v>13952</v>
      </c>
      <c r="BB2698" t="s">
        <v>23</v>
      </c>
      <c r="BD2698" s="39" t="str">
        <f t="shared" si="85"/>
        <v>01/394629501QTokopedia</v>
      </c>
    </row>
    <row r="2699" spans="2:56" ht="13.5" customHeight="1" x14ac:dyDescent="0.35">
      <c r="B2699" s="10" t="s">
        <v>17</v>
      </c>
      <c r="C2699" s="10" t="s">
        <v>2517</v>
      </c>
      <c r="D2699" s="10" t="s">
        <v>248</v>
      </c>
      <c r="E2699" s="10" t="s">
        <v>194</v>
      </c>
      <c r="F2699" s="10" t="s">
        <v>2376</v>
      </c>
      <c r="G2699" s="137">
        <v>561024241</v>
      </c>
      <c r="H2699" s="10"/>
      <c r="I2699" s="10" t="s">
        <v>1878</v>
      </c>
      <c r="J2699" s="10" t="s">
        <v>11550</v>
      </c>
      <c r="K2699" s="10" t="s">
        <v>11549</v>
      </c>
      <c r="L2699" s="98">
        <f>IFERROR(VLOOKUP($F2699&amp;$C2699,Sales!$J:$W,9,0),0)</f>
        <v>0</v>
      </c>
      <c r="M2699" s="98">
        <f>IFERROR(VLOOKUP($F2699&amp;$C2699,Sales!$J:$W,10,0),0)</f>
        <v>0</v>
      </c>
      <c r="N2699" s="98">
        <f>IFERROR(VLOOKUP($F2699&amp;$C2699,Sales!$J:$W,11,0),0)</f>
        <v>0</v>
      </c>
      <c r="O2699" s="98">
        <f>IFERROR(VLOOKUP($F2699&amp;$C2699,Sales!$J:$W,12,0),0)</f>
        <v>0</v>
      </c>
      <c r="P2699" s="98">
        <f>IFERROR(VLOOKUP($F2699&amp;$C2699,Sales!$J:$W,13,0),0)</f>
        <v>0</v>
      </c>
      <c r="Q2699" s="98">
        <f>IFERROR(VLOOKUP($F2699&amp;$C2699,Sales!$A:$H,7,0),0)</f>
        <v>0</v>
      </c>
      <c r="R2699" s="41">
        <f t="shared" si="84"/>
        <v>1</v>
      </c>
      <c r="S2699" s="15">
        <v>1</v>
      </c>
      <c r="T2699" s="15"/>
      <c r="U2699" s="15"/>
      <c r="V2699" s="15">
        <v>1</v>
      </c>
      <c r="W2699" s="15">
        <v>1</v>
      </c>
      <c r="X2699" s="15">
        <v>1</v>
      </c>
      <c r="Y2699" s="41">
        <v>1</v>
      </c>
      <c r="Z2699" s="41">
        <v>1</v>
      </c>
      <c r="AA2699" s="41"/>
      <c r="AB2699" s="15"/>
      <c r="AC2699" s="15"/>
      <c r="AD2699" s="15"/>
      <c r="AE2699" s="15"/>
      <c r="AF2699" s="15"/>
      <c r="AG2699" s="15"/>
      <c r="AH2699" s="15"/>
      <c r="AI2699" s="15"/>
      <c r="AJ2699" s="15"/>
      <c r="AK2699" s="15"/>
      <c r="AL2699" s="15"/>
      <c r="AM2699" s="15"/>
      <c r="AN2699" s="15"/>
      <c r="AO2699" s="15"/>
      <c r="AP2699" s="15"/>
      <c r="AQ2699" s="15"/>
      <c r="AR2699" s="15"/>
      <c r="AS2699" s="15"/>
      <c r="AT2699" s="15"/>
      <c r="AU2699" s="15"/>
      <c r="AV2699" s="15"/>
      <c r="AW2699" s="15"/>
      <c r="AX2699" s="82"/>
      <c r="AY2699" s="82"/>
      <c r="AZ2699" s="10">
        <v>1</v>
      </c>
      <c r="BA2699" t="s">
        <v>13952</v>
      </c>
      <c r="BB2699" t="s">
        <v>23</v>
      </c>
      <c r="BD2699" s="39" t="str">
        <f t="shared" si="85"/>
        <v>01/394629501RTokopedia</v>
      </c>
    </row>
    <row r="2700" spans="2:56" ht="13.5" customHeight="1" x14ac:dyDescent="0.35">
      <c r="B2700" s="10" t="s">
        <v>17</v>
      </c>
      <c r="C2700" s="10" t="s">
        <v>2517</v>
      </c>
      <c r="D2700" s="10" t="s">
        <v>248</v>
      </c>
      <c r="E2700" s="10" t="s">
        <v>194</v>
      </c>
      <c r="F2700" s="10" t="s">
        <v>1889</v>
      </c>
      <c r="G2700" s="137">
        <v>561018830</v>
      </c>
      <c r="H2700" s="10"/>
      <c r="I2700" s="10" t="s">
        <v>1890</v>
      </c>
      <c r="J2700" s="10" t="s">
        <v>11552</v>
      </c>
      <c r="K2700" s="10" t="s">
        <v>11551</v>
      </c>
      <c r="L2700" s="98">
        <f>IFERROR(VLOOKUP($F2700&amp;$C2700,Sales!$J:$W,9,0),0)</f>
        <v>0</v>
      </c>
      <c r="M2700" s="98">
        <f>IFERROR(VLOOKUP($F2700&amp;$C2700,Sales!$J:$W,10,0),0)</f>
        <v>0</v>
      </c>
      <c r="N2700" s="98">
        <f>IFERROR(VLOOKUP($F2700&amp;$C2700,Sales!$J:$W,11,0),0)</f>
        <v>0</v>
      </c>
      <c r="O2700" s="98">
        <f>IFERROR(VLOOKUP($F2700&amp;$C2700,Sales!$J:$W,12,0),0)</f>
        <v>0</v>
      </c>
      <c r="P2700" s="98">
        <f>IFERROR(VLOOKUP($F2700&amp;$C2700,Sales!$J:$W,13,0),0)</f>
        <v>0</v>
      </c>
      <c r="Q2700" s="98">
        <f>IFERROR(VLOOKUP($F2700&amp;$C2700,Sales!$A:$H,7,0),0)</f>
        <v>0</v>
      </c>
      <c r="R2700" s="41">
        <f t="shared" si="84"/>
        <v>1</v>
      </c>
      <c r="S2700" s="15">
        <v>1</v>
      </c>
      <c r="T2700" s="15"/>
      <c r="U2700" s="15"/>
      <c r="V2700" s="15">
        <v>1</v>
      </c>
      <c r="W2700" s="15">
        <v>1</v>
      </c>
      <c r="X2700" s="15">
        <v>1</v>
      </c>
      <c r="Y2700" s="41">
        <v>1</v>
      </c>
      <c r="Z2700" s="41">
        <v>1</v>
      </c>
      <c r="AA2700" s="41"/>
      <c r="AB2700" s="15"/>
      <c r="AC2700" s="15"/>
      <c r="AD2700" s="15"/>
      <c r="AE2700" s="15"/>
      <c r="AF2700" s="15"/>
      <c r="AG2700" s="15"/>
      <c r="AH2700" s="15"/>
      <c r="AI2700" s="15"/>
      <c r="AJ2700" s="15"/>
      <c r="AK2700" s="15"/>
      <c r="AL2700" s="15"/>
      <c r="AM2700" s="15"/>
      <c r="AN2700" s="15"/>
      <c r="AO2700" s="15"/>
      <c r="AP2700" s="15"/>
      <c r="AQ2700" s="15"/>
      <c r="AR2700" s="15"/>
      <c r="AS2700" s="15"/>
      <c r="AT2700" s="15"/>
      <c r="AU2700" s="15"/>
      <c r="AV2700" s="15"/>
      <c r="AW2700" s="15"/>
      <c r="AX2700" s="82"/>
      <c r="AY2700" s="82"/>
      <c r="AZ2700" s="10">
        <v>1</v>
      </c>
      <c r="BA2700" t="s">
        <v>13952</v>
      </c>
      <c r="BB2700" t="s">
        <v>23</v>
      </c>
      <c r="BD2700" s="39" t="str">
        <f t="shared" si="85"/>
        <v>01/394629501STokopedia</v>
      </c>
    </row>
    <row r="2701" spans="2:56" ht="13.5" customHeight="1" x14ac:dyDescent="0.35">
      <c r="B2701" s="10" t="s">
        <v>17</v>
      </c>
      <c r="C2701" s="10" t="s">
        <v>2517</v>
      </c>
      <c r="D2701" s="10" t="s">
        <v>248</v>
      </c>
      <c r="E2701" s="10" t="s">
        <v>194</v>
      </c>
      <c r="F2701" s="10" t="s">
        <v>1873</v>
      </c>
      <c r="G2701" s="137">
        <v>561008377</v>
      </c>
      <c r="H2701" s="10"/>
      <c r="I2701" s="10" t="s">
        <v>1874</v>
      </c>
      <c r="J2701" s="10" t="s">
        <v>11554</v>
      </c>
      <c r="K2701" s="10" t="s">
        <v>11553</v>
      </c>
      <c r="L2701" s="98">
        <f>IFERROR(VLOOKUP($F2701&amp;$C2701,Sales!$J:$W,9,0),0)</f>
        <v>0</v>
      </c>
      <c r="M2701" s="98">
        <f>IFERROR(VLOOKUP($F2701&amp;$C2701,Sales!$J:$W,10,0),0)</f>
        <v>0</v>
      </c>
      <c r="N2701" s="98">
        <f>IFERROR(VLOOKUP($F2701&amp;$C2701,Sales!$J:$W,11,0),0)</f>
        <v>0</v>
      </c>
      <c r="O2701" s="98">
        <f>IFERROR(VLOOKUP($F2701&amp;$C2701,Sales!$J:$W,12,0),0)</f>
        <v>0</v>
      </c>
      <c r="P2701" s="98">
        <f>IFERROR(VLOOKUP($F2701&amp;$C2701,Sales!$J:$W,13,0),0)</f>
        <v>0</v>
      </c>
      <c r="Q2701" s="98">
        <f>IFERROR(VLOOKUP($F2701&amp;$C2701,Sales!$A:$H,7,0),0)</f>
        <v>0</v>
      </c>
      <c r="R2701" s="41">
        <f t="shared" si="84"/>
        <v>1</v>
      </c>
      <c r="S2701" s="15">
        <v>1</v>
      </c>
      <c r="T2701" s="15"/>
      <c r="U2701" s="15"/>
      <c r="V2701" s="15">
        <v>1</v>
      </c>
      <c r="W2701" s="15">
        <v>1</v>
      </c>
      <c r="X2701" s="15">
        <v>1</v>
      </c>
      <c r="Y2701" s="41">
        <v>1</v>
      </c>
      <c r="Z2701" s="41">
        <v>1</v>
      </c>
      <c r="AA2701" s="41"/>
      <c r="AB2701" s="15"/>
      <c r="AC2701" s="15"/>
      <c r="AD2701" s="15"/>
      <c r="AE2701" s="15"/>
      <c r="AF2701" s="15"/>
      <c r="AG2701" s="15"/>
      <c r="AH2701" s="15"/>
      <c r="AI2701" s="15"/>
      <c r="AJ2701" s="15"/>
      <c r="AK2701" s="15"/>
      <c r="AL2701" s="15"/>
      <c r="AM2701" s="15"/>
      <c r="AN2701" s="15"/>
      <c r="AO2701" s="15"/>
      <c r="AP2701" s="15"/>
      <c r="AQ2701" s="15"/>
      <c r="AR2701" s="15"/>
      <c r="AS2701" s="15"/>
      <c r="AT2701" s="15"/>
      <c r="AU2701" s="15"/>
      <c r="AV2701" s="15"/>
      <c r="AW2701" s="15"/>
      <c r="AX2701" s="82"/>
      <c r="AY2701" s="82"/>
      <c r="AZ2701" s="10">
        <v>1</v>
      </c>
      <c r="BA2701" t="s">
        <v>13952</v>
      </c>
      <c r="BB2701" t="s">
        <v>23</v>
      </c>
      <c r="BD2701" s="39" t="str">
        <f t="shared" si="85"/>
        <v>01/394629501TTokopedia</v>
      </c>
    </row>
    <row r="2702" spans="2:56" ht="13.5" customHeight="1" x14ac:dyDescent="0.35">
      <c r="B2702" s="10" t="s">
        <v>17</v>
      </c>
      <c r="C2702" s="10" t="s">
        <v>2517</v>
      </c>
      <c r="D2702" s="10" t="s">
        <v>248</v>
      </c>
      <c r="E2702" s="10" t="s">
        <v>194</v>
      </c>
      <c r="F2702" s="10" t="s">
        <v>2403</v>
      </c>
      <c r="G2702" s="137">
        <v>651225943</v>
      </c>
      <c r="H2702" s="10"/>
      <c r="I2702" s="10" t="s">
        <v>3605</v>
      </c>
      <c r="J2702" s="10" t="s">
        <v>7697</v>
      </c>
      <c r="K2702" s="10" t="s">
        <v>7698</v>
      </c>
      <c r="L2702" s="98">
        <f>IFERROR(VLOOKUP($F2702&amp;$C2702,Sales!$J:$W,9,0),0)</f>
        <v>0</v>
      </c>
      <c r="M2702" s="98">
        <f>IFERROR(VLOOKUP($F2702&amp;$C2702,Sales!$J:$W,10,0),0)</f>
        <v>0</v>
      </c>
      <c r="N2702" s="98">
        <f>IFERROR(VLOOKUP($F2702&amp;$C2702,Sales!$J:$W,11,0),0)</f>
        <v>0</v>
      </c>
      <c r="O2702" s="98">
        <f>IFERROR(VLOOKUP($F2702&amp;$C2702,Sales!$J:$W,12,0),0)</f>
        <v>0</v>
      </c>
      <c r="P2702" s="98">
        <f>IFERROR(VLOOKUP($F2702&amp;$C2702,Sales!$J:$W,13,0),0)</f>
        <v>0</v>
      </c>
      <c r="Q2702" s="98">
        <f>IFERROR(VLOOKUP($F2702&amp;$C2702,Sales!$A:$H,7,0),0)</f>
        <v>0</v>
      </c>
      <c r="R2702" s="41">
        <f t="shared" si="84"/>
        <v>1</v>
      </c>
      <c r="S2702" s="15">
        <v>1</v>
      </c>
      <c r="T2702" s="15"/>
      <c r="U2702" s="15"/>
      <c r="V2702" s="15">
        <v>1</v>
      </c>
      <c r="W2702" s="15">
        <v>1</v>
      </c>
      <c r="X2702" s="15">
        <v>1</v>
      </c>
      <c r="Y2702" s="41">
        <v>1</v>
      </c>
      <c r="Z2702" s="41">
        <v>1</v>
      </c>
      <c r="AA2702" s="41"/>
      <c r="AB2702" s="15"/>
      <c r="AC2702" s="15"/>
      <c r="AD2702" s="15"/>
      <c r="AE2702" s="15"/>
      <c r="AF2702" s="15"/>
      <c r="AG2702" s="15"/>
      <c r="AH2702" s="15"/>
      <c r="AI2702" s="15"/>
      <c r="AJ2702" s="15"/>
      <c r="AK2702" s="15"/>
      <c r="AL2702" s="15"/>
      <c r="AM2702" s="15"/>
      <c r="AN2702" s="15"/>
      <c r="AO2702" s="15"/>
      <c r="AP2702" s="15"/>
      <c r="AQ2702" s="15"/>
      <c r="AR2702" s="15"/>
      <c r="AS2702" s="15"/>
      <c r="AT2702" s="15"/>
      <c r="AU2702" s="15"/>
      <c r="AV2702" s="15"/>
      <c r="AW2702" s="15"/>
      <c r="AX2702" s="82"/>
      <c r="AY2702" s="82"/>
      <c r="AZ2702" s="10">
        <v>1</v>
      </c>
      <c r="BA2702" t="s">
        <v>22</v>
      </c>
      <c r="BB2702" t="s">
        <v>23</v>
      </c>
      <c r="BD2702" s="39" t="str">
        <f t="shared" si="85"/>
        <v>01/394629501UTokopedia</v>
      </c>
    </row>
    <row r="2703" spans="2:56" ht="13.5" customHeight="1" x14ac:dyDescent="0.35">
      <c r="B2703" s="10" t="s">
        <v>17</v>
      </c>
      <c r="C2703" s="10" t="s">
        <v>2517</v>
      </c>
      <c r="D2703" s="10" t="s">
        <v>248</v>
      </c>
      <c r="E2703" s="10" t="s">
        <v>194</v>
      </c>
      <c r="F2703" s="10" t="s">
        <v>6083</v>
      </c>
      <c r="G2703" s="137">
        <v>651228280</v>
      </c>
      <c r="H2703" s="10"/>
      <c r="I2703" s="10" t="s">
        <v>6284</v>
      </c>
      <c r="J2703" s="10" t="s">
        <v>7699</v>
      </c>
      <c r="K2703" s="10" t="s">
        <v>7700</v>
      </c>
      <c r="L2703" s="98">
        <f>IFERROR(VLOOKUP($F2703&amp;$C2703,Sales!$J:$W,9,0),0)</f>
        <v>0</v>
      </c>
      <c r="M2703" s="98">
        <f>IFERROR(VLOOKUP($F2703&amp;$C2703,Sales!$J:$W,10,0),0)</f>
        <v>0</v>
      </c>
      <c r="N2703" s="98">
        <f>IFERROR(VLOOKUP($F2703&amp;$C2703,Sales!$J:$W,11,0),0)</f>
        <v>0</v>
      </c>
      <c r="O2703" s="98">
        <f>IFERROR(VLOOKUP($F2703&amp;$C2703,Sales!$J:$W,12,0),0)</f>
        <v>0</v>
      </c>
      <c r="P2703" s="98">
        <f>IFERROR(VLOOKUP($F2703&amp;$C2703,Sales!$J:$W,13,0),0)</f>
        <v>0</v>
      </c>
      <c r="Q2703" s="98">
        <f>IFERROR(VLOOKUP($F2703&amp;$C2703,Sales!$A:$H,7,0),0)</f>
        <v>0</v>
      </c>
      <c r="R2703" s="41">
        <f t="shared" si="84"/>
        <v>1</v>
      </c>
      <c r="S2703" s="15">
        <v>1</v>
      </c>
      <c r="T2703" s="15"/>
      <c r="U2703" s="15"/>
      <c r="V2703" s="15">
        <v>1</v>
      </c>
      <c r="W2703" s="15">
        <v>1</v>
      </c>
      <c r="X2703" s="15">
        <v>1</v>
      </c>
      <c r="Y2703" s="41">
        <v>1</v>
      </c>
      <c r="Z2703" s="41">
        <v>1</v>
      </c>
      <c r="AA2703" s="41"/>
      <c r="AB2703" s="15"/>
      <c r="AC2703" s="15"/>
      <c r="AD2703" s="15"/>
      <c r="AE2703" s="15"/>
      <c r="AF2703" s="15"/>
      <c r="AG2703" s="15"/>
      <c r="AH2703" s="15"/>
      <c r="AI2703" s="15"/>
      <c r="AJ2703" s="15"/>
      <c r="AK2703" s="15"/>
      <c r="AL2703" s="15"/>
      <c r="AM2703" s="15"/>
      <c r="AN2703" s="15"/>
      <c r="AO2703" s="15"/>
      <c r="AP2703" s="15"/>
      <c r="AQ2703" s="15"/>
      <c r="AR2703" s="15"/>
      <c r="AS2703" s="15"/>
      <c r="AT2703" s="15"/>
      <c r="AU2703" s="15"/>
      <c r="AV2703" s="15"/>
      <c r="AW2703" s="15"/>
      <c r="AX2703" s="82"/>
      <c r="AY2703" s="82"/>
      <c r="AZ2703" s="10">
        <v>1</v>
      </c>
      <c r="BA2703" t="s">
        <v>13952</v>
      </c>
      <c r="BB2703" t="s">
        <v>23</v>
      </c>
      <c r="BD2703" s="39" t="str">
        <f t="shared" si="85"/>
        <v>01/394629501VTokopedia</v>
      </c>
    </row>
    <row r="2704" spans="2:56" ht="13.5" customHeight="1" x14ac:dyDescent="0.35">
      <c r="B2704" s="10" t="s">
        <v>17</v>
      </c>
      <c r="C2704" s="10" t="s">
        <v>2517</v>
      </c>
      <c r="D2704" s="10" t="s">
        <v>248</v>
      </c>
      <c r="E2704" s="10" t="s">
        <v>194</v>
      </c>
      <c r="F2704" s="10" t="s">
        <v>4739</v>
      </c>
      <c r="G2704" s="137">
        <v>651152577</v>
      </c>
      <c r="H2704" s="10"/>
      <c r="I2704" s="10" t="s">
        <v>4741</v>
      </c>
      <c r="J2704" s="10" t="s">
        <v>7701</v>
      </c>
      <c r="K2704" s="10" t="s">
        <v>7702</v>
      </c>
      <c r="L2704" s="98">
        <f>IFERROR(VLOOKUP($F2704&amp;$C2704,Sales!$J:$W,9,0),0)</f>
        <v>0</v>
      </c>
      <c r="M2704" s="98">
        <f>IFERROR(VLOOKUP($F2704&amp;$C2704,Sales!$J:$W,10,0),0)</f>
        <v>0</v>
      </c>
      <c r="N2704" s="98">
        <f>IFERROR(VLOOKUP($F2704&amp;$C2704,Sales!$J:$W,11,0),0)</f>
        <v>0</v>
      </c>
      <c r="O2704" s="98">
        <f>IFERROR(VLOOKUP($F2704&amp;$C2704,Sales!$J:$W,12,0),0)</f>
        <v>0</v>
      </c>
      <c r="P2704" s="98">
        <f>IFERROR(VLOOKUP($F2704&amp;$C2704,Sales!$J:$W,13,0),0)</f>
        <v>0</v>
      </c>
      <c r="Q2704" s="98">
        <f>IFERROR(VLOOKUP($F2704&amp;$C2704,Sales!$A:$H,7,0),0)</f>
        <v>0</v>
      </c>
      <c r="R2704" s="41">
        <f t="shared" si="84"/>
        <v>1</v>
      </c>
      <c r="S2704" s="15">
        <v>1</v>
      </c>
      <c r="T2704" s="15"/>
      <c r="U2704" s="15"/>
      <c r="V2704" s="15">
        <v>1</v>
      </c>
      <c r="W2704" s="15">
        <v>1</v>
      </c>
      <c r="X2704" s="15">
        <v>1</v>
      </c>
      <c r="Y2704" s="41">
        <v>1</v>
      </c>
      <c r="Z2704" s="41">
        <v>1</v>
      </c>
      <c r="AA2704" s="41"/>
      <c r="AB2704" s="15"/>
      <c r="AC2704" s="15"/>
      <c r="AD2704" s="15"/>
      <c r="AE2704" s="15"/>
      <c r="AF2704" s="15"/>
      <c r="AG2704" s="15"/>
      <c r="AH2704" s="15"/>
      <c r="AI2704" s="15"/>
      <c r="AJ2704" s="15"/>
      <c r="AK2704" s="15"/>
      <c r="AL2704" s="15"/>
      <c r="AM2704" s="15"/>
      <c r="AN2704" s="15"/>
      <c r="AO2704" s="15"/>
      <c r="AP2704" s="15"/>
      <c r="AQ2704" s="15"/>
      <c r="AR2704" s="15"/>
      <c r="AS2704" s="15"/>
      <c r="AT2704" s="15"/>
      <c r="AU2704" s="15"/>
      <c r="AV2704" s="15"/>
      <c r="AW2704" s="15"/>
      <c r="AX2704" s="82"/>
      <c r="AY2704" s="82"/>
      <c r="AZ2704" s="10">
        <v>1</v>
      </c>
      <c r="BA2704" t="s">
        <v>13952</v>
      </c>
      <c r="BB2704" t="s">
        <v>23</v>
      </c>
      <c r="BD2704" s="39" t="str">
        <f t="shared" si="85"/>
        <v>01/394629501WTokopedia</v>
      </c>
    </row>
    <row r="2705" spans="2:56" ht="13.5" customHeight="1" x14ac:dyDescent="0.35">
      <c r="B2705" s="10" t="s">
        <v>17</v>
      </c>
      <c r="C2705" s="10" t="s">
        <v>2517</v>
      </c>
      <c r="D2705" s="10" t="s">
        <v>248</v>
      </c>
      <c r="E2705" s="10" t="s">
        <v>194</v>
      </c>
      <c r="F2705" s="10" t="s">
        <v>6084</v>
      </c>
      <c r="G2705" s="137">
        <v>651154636</v>
      </c>
      <c r="H2705" s="10"/>
      <c r="I2705" s="10" t="s">
        <v>6352</v>
      </c>
      <c r="J2705" s="10" t="s">
        <v>7703</v>
      </c>
      <c r="K2705" s="10" t="s">
        <v>7704</v>
      </c>
      <c r="L2705" s="98">
        <f>IFERROR(VLOOKUP($F2705&amp;$C2705,Sales!$J:$W,9,0),0)</f>
        <v>0</v>
      </c>
      <c r="M2705" s="98">
        <f>IFERROR(VLOOKUP($F2705&amp;$C2705,Sales!$J:$W,10,0),0)</f>
        <v>0</v>
      </c>
      <c r="N2705" s="98">
        <f>IFERROR(VLOOKUP($F2705&amp;$C2705,Sales!$J:$W,11,0),0)</f>
        <v>0</v>
      </c>
      <c r="O2705" s="98">
        <f>IFERROR(VLOOKUP($F2705&amp;$C2705,Sales!$J:$W,12,0),0)</f>
        <v>0</v>
      </c>
      <c r="P2705" s="98">
        <f>IFERROR(VLOOKUP($F2705&amp;$C2705,Sales!$J:$W,13,0),0)</f>
        <v>0</v>
      </c>
      <c r="Q2705" s="98">
        <f>IFERROR(VLOOKUP($F2705&amp;$C2705,Sales!$A:$H,7,0),0)</f>
        <v>0</v>
      </c>
      <c r="R2705" s="41">
        <f t="shared" si="84"/>
        <v>1</v>
      </c>
      <c r="S2705" s="15">
        <v>1</v>
      </c>
      <c r="T2705" s="15"/>
      <c r="U2705" s="15"/>
      <c r="V2705" s="15">
        <v>1</v>
      </c>
      <c r="W2705" s="15">
        <v>1</v>
      </c>
      <c r="X2705" s="15">
        <v>1</v>
      </c>
      <c r="Y2705" s="41">
        <v>1</v>
      </c>
      <c r="Z2705" s="41">
        <v>1</v>
      </c>
      <c r="AA2705" s="41"/>
      <c r="AB2705" s="15"/>
      <c r="AC2705" s="15"/>
      <c r="AD2705" s="15"/>
      <c r="AE2705" s="15"/>
      <c r="AF2705" s="15"/>
      <c r="AG2705" s="15"/>
      <c r="AH2705" s="15"/>
      <c r="AI2705" s="15"/>
      <c r="AJ2705" s="15"/>
      <c r="AK2705" s="15"/>
      <c r="AL2705" s="15"/>
      <c r="AM2705" s="15"/>
      <c r="AN2705" s="15"/>
      <c r="AO2705" s="15"/>
      <c r="AP2705" s="15"/>
      <c r="AQ2705" s="15"/>
      <c r="AR2705" s="15"/>
      <c r="AS2705" s="15"/>
      <c r="AT2705" s="15"/>
      <c r="AU2705" s="15"/>
      <c r="AV2705" s="15"/>
      <c r="AW2705" s="15"/>
      <c r="AX2705" s="82"/>
      <c r="AY2705" s="82"/>
      <c r="AZ2705" s="10">
        <v>1</v>
      </c>
      <c r="BA2705" t="s">
        <v>13952</v>
      </c>
      <c r="BB2705" t="s">
        <v>23</v>
      </c>
      <c r="BD2705" s="39" t="str">
        <f t="shared" si="85"/>
        <v>01/394629501XTokopedia</v>
      </c>
    </row>
    <row r="2706" spans="2:56" ht="13.5" customHeight="1" x14ac:dyDescent="0.35">
      <c r="B2706" s="10" t="s">
        <v>17</v>
      </c>
      <c r="C2706" s="10" t="s">
        <v>2517</v>
      </c>
      <c r="D2706" s="10" t="s">
        <v>248</v>
      </c>
      <c r="E2706" s="10" t="s">
        <v>194</v>
      </c>
      <c r="F2706" s="10" t="s">
        <v>2619</v>
      </c>
      <c r="G2706" s="137">
        <v>651167849</v>
      </c>
      <c r="H2706" s="10"/>
      <c r="I2706" s="10" t="s">
        <v>2620</v>
      </c>
      <c r="J2706" s="10" t="s">
        <v>7705</v>
      </c>
      <c r="K2706" s="10" t="s">
        <v>7706</v>
      </c>
      <c r="L2706" s="98">
        <f>IFERROR(VLOOKUP($F2706&amp;$C2706,Sales!$J:$W,9,0),0)</f>
        <v>0</v>
      </c>
      <c r="M2706" s="98">
        <f>IFERROR(VLOOKUP($F2706&amp;$C2706,Sales!$J:$W,10,0),0)</f>
        <v>0</v>
      </c>
      <c r="N2706" s="98">
        <f>IFERROR(VLOOKUP($F2706&amp;$C2706,Sales!$J:$W,11,0),0)</f>
        <v>0</v>
      </c>
      <c r="O2706" s="98">
        <f>IFERROR(VLOOKUP($F2706&amp;$C2706,Sales!$J:$W,12,0),0)</f>
        <v>0</v>
      </c>
      <c r="P2706" s="98">
        <f>IFERROR(VLOOKUP($F2706&amp;$C2706,Sales!$J:$W,13,0),0)</f>
        <v>0</v>
      </c>
      <c r="Q2706" s="98">
        <f>IFERROR(VLOOKUP($F2706&amp;$C2706,Sales!$A:$H,7,0),0)</f>
        <v>0</v>
      </c>
      <c r="R2706" s="41">
        <f t="shared" si="84"/>
        <v>1</v>
      </c>
      <c r="S2706" s="15">
        <v>1</v>
      </c>
      <c r="T2706" s="15"/>
      <c r="U2706" s="15"/>
      <c r="V2706" s="15">
        <v>1</v>
      </c>
      <c r="W2706" s="15">
        <v>1</v>
      </c>
      <c r="X2706" s="15">
        <v>1</v>
      </c>
      <c r="Y2706" s="41">
        <v>1</v>
      </c>
      <c r="Z2706" s="41">
        <v>1</v>
      </c>
      <c r="AA2706" s="41"/>
      <c r="AB2706" s="15"/>
      <c r="AC2706" s="15"/>
      <c r="AD2706" s="15"/>
      <c r="AE2706" s="15"/>
      <c r="AF2706" s="15"/>
      <c r="AG2706" s="15"/>
      <c r="AH2706" s="15"/>
      <c r="AI2706" s="15"/>
      <c r="AJ2706" s="15"/>
      <c r="AK2706" s="15"/>
      <c r="AL2706" s="15"/>
      <c r="AM2706" s="15"/>
      <c r="AN2706" s="15"/>
      <c r="AO2706" s="15"/>
      <c r="AP2706" s="15"/>
      <c r="AQ2706" s="15"/>
      <c r="AR2706" s="15"/>
      <c r="AS2706" s="15"/>
      <c r="AT2706" s="15"/>
      <c r="AU2706" s="15"/>
      <c r="AV2706" s="15"/>
      <c r="AW2706" s="15"/>
      <c r="AX2706" s="82"/>
      <c r="AY2706" s="82"/>
      <c r="AZ2706" s="10">
        <v>1</v>
      </c>
      <c r="BA2706" t="s">
        <v>13952</v>
      </c>
      <c r="BB2706" t="s">
        <v>23</v>
      </c>
      <c r="BD2706" s="39" t="str">
        <f t="shared" si="85"/>
        <v>01/394629501YTokopedia</v>
      </c>
    </row>
    <row r="2707" spans="2:56" ht="13.5" customHeight="1" x14ac:dyDescent="0.35">
      <c r="B2707" s="10" t="s">
        <v>17</v>
      </c>
      <c r="C2707" s="10" t="s">
        <v>2517</v>
      </c>
      <c r="D2707" s="10" t="s">
        <v>248</v>
      </c>
      <c r="E2707" s="10" t="s">
        <v>194</v>
      </c>
      <c r="F2707" s="10" t="s">
        <v>6085</v>
      </c>
      <c r="G2707" s="137">
        <v>651170257</v>
      </c>
      <c r="H2707" s="10"/>
      <c r="I2707" s="10" t="s">
        <v>6353</v>
      </c>
      <c r="J2707" s="10" t="s">
        <v>7707</v>
      </c>
      <c r="K2707" s="10" t="s">
        <v>7708</v>
      </c>
      <c r="L2707" s="98">
        <f>IFERROR(VLOOKUP($F2707&amp;$C2707,Sales!$J:$W,9,0),0)</f>
        <v>0</v>
      </c>
      <c r="M2707" s="98">
        <f>IFERROR(VLOOKUP($F2707&amp;$C2707,Sales!$J:$W,10,0),0)</f>
        <v>0</v>
      </c>
      <c r="N2707" s="98">
        <f>IFERROR(VLOOKUP($F2707&amp;$C2707,Sales!$J:$W,11,0),0)</f>
        <v>0</v>
      </c>
      <c r="O2707" s="98">
        <f>IFERROR(VLOOKUP($F2707&amp;$C2707,Sales!$J:$W,12,0),0)</f>
        <v>0</v>
      </c>
      <c r="P2707" s="98">
        <f>IFERROR(VLOOKUP($F2707&amp;$C2707,Sales!$J:$W,13,0),0)</f>
        <v>0</v>
      </c>
      <c r="Q2707" s="98">
        <f>IFERROR(VLOOKUP($F2707&amp;$C2707,Sales!$A:$H,7,0),0)</f>
        <v>0</v>
      </c>
      <c r="R2707" s="41">
        <f t="shared" si="84"/>
        <v>1</v>
      </c>
      <c r="S2707" s="15">
        <v>1</v>
      </c>
      <c r="T2707" s="15"/>
      <c r="U2707" s="15"/>
      <c r="V2707" s="15">
        <v>1</v>
      </c>
      <c r="W2707" s="15">
        <v>1</v>
      </c>
      <c r="X2707" s="15">
        <v>1</v>
      </c>
      <c r="Y2707" s="41">
        <v>1</v>
      </c>
      <c r="Z2707" s="41">
        <v>1</v>
      </c>
      <c r="AA2707" s="41"/>
      <c r="AB2707" s="15"/>
      <c r="AC2707" s="15"/>
      <c r="AD2707" s="15"/>
      <c r="AE2707" s="15"/>
      <c r="AF2707" s="15"/>
      <c r="AG2707" s="15"/>
      <c r="AH2707" s="15"/>
      <c r="AI2707" s="15"/>
      <c r="AJ2707" s="15"/>
      <c r="AK2707" s="15"/>
      <c r="AL2707" s="15"/>
      <c r="AM2707" s="15"/>
      <c r="AN2707" s="15"/>
      <c r="AO2707" s="15"/>
      <c r="AP2707" s="15"/>
      <c r="AQ2707" s="15"/>
      <c r="AR2707" s="15"/>
      <c r="AS2707" s="15"/>
      <c r="AT2707" s="15"/>
      <c r="AU2707" s="15"/>
      <c r="AV2707" s="15"/>
      <c r="AW2707" s="15"/>
      <c r="AX2707" s="82"/>
      <c r="AY2707" s="82"/>
      <c r="AZ2707" s="10">
        <v>1</v>
      </c>
      <c r="BA2707" t="s">
        <v>13952</v>
      </c>
      <c r="BB2707" t="s">
        <v>23</v>
      </c>
      <c r="BD2707" s="39" t="str">
        <f t="shared" si="85"/>
        <v>01/394629501ZTokopedia</v>
      </c>
    </row>
    <row r="2708" spans="2:56" ht="13.5" customHeight="1" x14ac:dyDescent="0.35">
      <c r="B2708" s="10" t="s">
        <v>17</v>
      </c>
      <c r="C2708" s="10" t="s">
        <v>2517</v>
      </c>
      <c r="D2708" s="10" t="s">
        <v>248</v>
      </c>
      <c r="E2708" s="10" t="s">
        <v>194</v>
      </c>
      <c r="F2708" s="10" t="s">
        <v>2621</v>
      </c>
      <c r="G2708" s="137">
        <v>651231383</v>
      </c>
      <c r="H2708" s="10"/>
      <c r="I2708" s="10" t="s">
        <v>4186</v>
      </c>
      <c r="J2708" s="10" t="s">
        <v>7709</v>
      </c>
      <c r="K2708" s="10" t="s">
        <v>7710</v>
      </c>
      <c r="L2708" s="98">
        <f>IFERROR(VLOOKUP($F2708&amp;$C2708,Sales!$J:$W,9,0),0)</f>
        <v>0</v>
      </c>
      <c r="M2708" s="98">
        <f>IFERROR(VLOOKUP($F2708&amp;$C2708,Sales!$J:$W,10,0),0)</f>
        <v>0</v>
      </c>
      <c r="N2708" s="98">
        <f>IFERROR(VLOOKUP($F2708&amp;$C2708,Sales!$J:$W,11,0),0)</f>
        <v>0</v>
      </c>
      <c r="O2708" s="98">
        <f>IFERROR(VLOOKUP($F2708&amp;$C2708,Sales!$J:$W,12,0),0)</f>
        <v>0</v>
      </c>
      <c r="P2708" s="98">
        <f>IFERROR(VLOOKUP($F2708&amp;$C2708,Sales!$J:$W,13,0),0)</f>
        <v>0</v>
      </c>
      <c r="Q2708" s="98">
        <f>IFERROR(VLOOKUP($F2708&amp;$C2708,Sales!$A:$H,7,0),0)</f>
        <v>0</v>
      </c>
      <c r="R2708" s="41">
        <f t="shared" si="84"/>
        <v>1</v>
      </c>
      <c r="S2708" s="15">
        <v>1</v>
      </c>
      <c r="T2708" s="15"/>
      <c r="U2708" s="15"/>
      <c r="V2708" s="15">
        <v>1</v>
      </c>
      <c r="W2708" s="15">
        <v>1</v>
      </c>
      <c r="X2708" s="15">
        <v>1</v>
      </c>
      <c r="Y2708" s="41">
        <v>1</v>
      </c>
      <c r="Z2708" s="41">
        <v>1</v>
      </c>
      <c r="AA2708" s="41"/>
      <c r="AB2708" s="15"/>
      <c r="AC2708" s="15"/>
      <c r="AD2708" s="15"/>
      <c r="AE2708" s="15"/>
      <c r="AF2708" s="15"/>
      <c r="AG2708" s="15"/>
      <c r="AH2708" s="15"/>
      <c r="AI2708" s="15"/>
      <c r="AJ2708" s="15"/>
      <c r="AK2708" s="15"/>
      <c r="AL2708" s="15"/>
      <c r="AM2708" s="15"/>
      <c r="AN2708" s="15"/>
      <c r="AO2708" s="15"/>
      <c r="AP2708" s="15"/>
      <c r="AQ2708" s="15"/>
      <c r="AR2708" s="15"/>
      <c r="AS2708" s="15"/>
      <c r="AT2708" s="15"/>
      <c r="AU2708" s="15"/>
      <c r="AV2708" s="15"/>
      <c r="AW2708" s="15"/>
      <c r="AX2708" s="82"/>
      <c r="AY2708" s="82"/>
      <c r="AZ2708" s="10">
        <v>1</v>
      </c>
      <c r="BA2708" t="s">
        <v>13952</v>
      </c>
      <c r="BB2708" t="s">
        <v>23</v>
      </c>
      <c r="BD2708" s="39" t="str">
        <f t="shared" si="85"/>
        <v>01/394629502ATokopedia</v>
      </c>
    </row>
    <row r="2709" spans="2:56" ht="13.5" customHeight="1" x14ac:dyDescent="0.35">
      <c r="B2709" s="10" t="s">
        <v>17</v>
      </c>
      <c r="C2709" s="10" t="s">
        <v>2517</v>
      </c>
      <c r="D2709" s="10" t="s">
        <v>248</v>
      </c>
      <c r="E2709" s="10" t="s">
        <v>194</v>
      </c>
      <c r="F2709" s="10" t="s">
        <v>2401</v>
      </c>
      <c r="G2709" s="137">
        <v>651159368</v>
      </c>
      <c r="H2709" s="10"/>
      <c r="I2709" s="10" t="s">
        <v>3604</v>
      </c>
      <c r="J2709" s="10" t="s">
        <v>7711</v>
      </c>
      <c r="K2709" s="10" t="s">
        <v>7712</v>
      </c>
      <c r="L2709" s="98">
        <f>IFERROR(VLOOKUP($F2709&amp;$C2709,Sales!$J:$W,9,0),0)</f>
        <v>0</v>
      </c>
      <c r="M2709" s="98">
        <f>IFERROR(VLOOKUP($F2709&amp;$C2709,Sales!$J:$W,10,0),0)</f>
        <v>0</v>
      </c>
      <c r="N2709" s="98">
        <f>IFERROR(VLOOKUP($F2709&amp;$C2709,Sales!$J:$W,11,0),0)</f>
        <v>0</v>
      </c>
      <c r="O2709" s="98">
        <f>IFERROR(VLOOKUP($F2709&amp;$C2709,Sales!$J:$W,12,0),0)</f>
        <v>0</v>
      </c>
      <c r="P2709" s="98">
        <f>IFERROR(VLOOKUP($F2709&amp;$C2709,Sales!$J:$W,13,0),0)</f>
        <v>0</v>
      </c>
      <c r="Q2709" s="98">
        <f>IFERROR(VLOOKUP($F2709&amp;$C2709,Sales!$A:$H,7,0),0)</f>
        <v>0</v>
      </c>
      <c r="R2709" s="41" t="str">
        <f t="shared" si="84"/>
        <v>ERROR</v>
      </c>
      <c r="S2709" s="15"/>
      <c r="T2709" s="15"/>
      <c r="U2709" s="15"/>
      <c r="V2709" s="15"/>
      <c r="W2709" s="15"/>
      <c r="X2709" s="15"/>
      <c r="Y2709" s="41"/>
      <c r="Z2709" s="41"/>
      <c r="AA2709" s="41"/>
      <c r="AB2709" s="15"/>
      <c r="AC2709" s="15"/>
      <c r="AD2709" s="15"/>
      <c r="AE2709" s="15"/>
      <c r="AF2709" s="15"/>
      <c r="AG2709" s="15"/>
      <c r="AH2709" s="15"/>
      <c r="AI2709" s="15"/>
      <c r="AJ2709" s="15"/>
      <c r="AK2709" s="15"/>
      <c r="AL2709" s="15"/>
      <c r="AM2709" s="15"/>
      <c r="AN2709" s="15"/>
      <c r="AO2709" s="15"/>
      <c r="AP2709" s="15"/>
      <c r="AQ2709" s="15"/>
      <c r="AR2709" s="15"/>
      <c r="AS2709" s="15"/>
      <c r="AT2709" s="15"/>
      <c r="AU2709" s="15"/>
      <c r="AV2709" s="15"/>
      <c r="AW2709" s="15"/>
      <c r="AX2709" s="15"/>
      <c r="AY2709" s="15"/>
      <c r="AZ2709" s="10">
        <v>1</v>
      </c>
      <c r="BA2709" t="s">
        <v>22</v>
      </c>
      <c r="BB2709" t="s">
        <v>88</v>
      </c>
      <c r="BD2709" s="39" t="str">
        <f t="shared" si="85"/>
        <v>01/394629502BTokopedia</v>
      </c>
    </row>
    <row r="2710" spans="2:56" ht="13.5" customHeight="1" x14ac:dyDescent="0.35">
      <c r="B2710" s="10" t="s">
        <v>17</v>
      </c>
      <c r="C2710" s="10" t="s">
        <v>2517</v>
      </c>
      <c r="D2710" s="10" t="s">
        <v>248</v>
      </c>
      <c r="E2710" s="10" t="s">
        <v>194</v>
      </c>
      <c r="F2710" s="10" t="s">
        <v>2618</v>
      </c>
      <c r="G2710" s="137">
        <v>651214997</v>
      </c>
      <c r="H2710" s="10"/>
      <c r="I2710" s="10" t="s">
        <v>3613</v>
      </c>
      <c r="J2710" s="10" t="s">
        <v>7713</v>
      </c>
      <c r="K2710" s="10" t="s">
        <v>7714</v>
      </c>
      <c r="L2710" s="98">
        <f>IFERROR(VLOOKUP($F2710&amp;$C2710,Sales!$J:$W,9,0),0)</f>
        <v>0</v>
      </c>
      <c r="M2710" s="98">
        <f>IFERROR(VLOOKUP($F2710&amp;$C2710,Sales!$J:$W,10,0),0)</f>
        <v>0</v>
      </c>
      <c r="N2710" s="98">
        <f>IFERROR(VLOOKUP($F2710&amp;$C2710,Sales!$J:$W,11,0),0)</f>
        <v>0</v>
      </c>
      <c r="O2710" s="98">
        <f>IFERROR(VLOOKUP($F2710&amp;$C2710,Sales!$J:$W,12,0),0)</f>
        <v>0</v>
      </c>
      <c r="P2710" s="98">
        <f>IFERROR(VLOOKUP($F2710&amp;$C2710,Sales!$J:$W,13,0),0)</f>
        <v>0</v>
      </c>
      <c r="Q2710" s="98">
        <f>IFERROR(VLOOKUP($F2710&amp;$C2710,Sales!$A:$H,7,0),0)</f>
        <v>0</v>
      </c>
      <c r="R2710" s="41">
        <f t="shared" si="84"/>
        <v>1</v>
      </c>
      <c r="S2710" s="15">
        <v>1</v>
      </c>
      <c r="T2710" s="15"/>
      <c r="U2710" s="15"/>
      <c r="V2710" s="15">
        <v>1</v>
      </c>
      <c r="W2710" s="15">
        <v>1</v>
      </c>
      <c r="X2710" s="15">
        <v>1</v>
      </c>
      <c r="Y2710" s="41">
        <v>1</v>
      </c>
      <c r="Z2710" s="41">
        <v>1</v>
      </c>
      <c r="AA2710" s="41"/>
      <c r="AB2710" s="15"/>
      <c r="AC2710" s="15"/>
      <c r="AD2710" s="15"/>
      <c r="AE2710" s="15"/>
      <c r="AF2710" s="15"/>
      <c r="AG2710" s="15"/>
      <c r="AH2710" s="15"/>
      <c r="AI2710" s="15"/>
      <c r="AJ2710" s="15"/>
      <c r="AK2710" s="15"/>
      <c r="AL2710" s="15"/>
      <c r="AM2710" s="15"/>
      <c r="AN2710" s="15"/>
      <c r="AO2710" s="15"/>
      <c r="AP2710" s="15"/>
      <c r="AQ2710" s="15"/>
      <c r="AR2710" s="15"/>
      <c r="AS2710" s="15"/>
      <c r="AT2710" s="15"/>
      <c r="AU2710" s="15"/>
      <c r="AV2710" s="15"/>
      <c r="AW2710" s="15"/>
      <c r="AX2710" s="82"/>
      <c r="AY2710" s="82"/>
      <c r="AZ2710" s="10">
        <v>1</v>
      </c>
      <c r="BA2710" t="s">
        <v>13952</v>
      </c>
      <c r="BB2710" t="s">
        <v>23</v>
      </c>
      <c r="BD2710" s="39" t="str">
        <f t="shared" si="85"/>
        <v>01/394629502CTokopedia</v>
      </c>
    </row>
    <row r="2711" spans="2:56" ht="13.5" customHeight="1" x14ac:dyDescent="0.35">
      <c r="B2711" s="10" t="s">
        <v>17</v>
      </c>
      <c r="C2711" s="10" t="s">
        <v>2517</v>
      </c>
      <c r="D2711" s="10" t="s">
        <v>248</v>
      </c>
      <c r="E2711" s="10" t="s">
        <v>194</v>
      </c>
      <c r="F2711" s="10" t="s">
        <v>2984</v>
      </c>
      <c r="G2711" s="137">
        <v>1256455409</v>
      </c>
      <c r="H2711" s="10"/>
      <c r="I2711" s="10" t="s">
        <v>4188</v>
      </c>
      <c r="J2711" s="10" t="s">
        <v>11556</v>
      </c>
      <c r="K2711" s="10" t="s">
        <v>11555</v>
      </c>
      <c r="L2711" s="98">
        <f>IFERROR(VLOOKUP($F2711&amp;$C2711,Sales!$J:$W,9,0),0)</f>
        <v>0</v>
      </c>
      <c r="M2711" s="98">
        <f>IFERROR(VLOOKUP($F2711&amp;$C2711,Sales!$J:$W,10,0),0)</f>
        <v>0</v>
      </c>
      <c r="N2711" s="98">
        <f>IFERROR(VLOOKUP($F2711&amp;$C2711,Sales!$J:$W,11,0),0)</f>
        <v>0</v>
      </c>
      <c r="O2711" s="98">
        <f>IFERROR(VLOOKUP($F2711&amp;$C2711,Sales!$J:$W,12,0),0)</f>
        <v>0</v>
      </c>
      <c r="P2711" s="98">
        <f>IFERROR(VLOOKUP($F2711&amp;$C2711,Sales!$J:$W,13,0),0)</f>
        <v>0</v>
      </c>
      <c r="Q2711" s="98">
        <f>IFERROR(VLOOKUP($F2711&amp;$C2711,Sales!$A:$H,7,0),0)</f>
        <v>0</v>
      </c>
      <c r="R2711" s="41">
        <f t="shared" si="84"/>
        <v>1</v>
      </c>
      <c r="S2711" s="15">
        <v>1</v>
      </c>
      <c r="T2711" s="15"/>
      <c r="U2711" s="15"/>
      <c r="V2711" s="15">
        <v>1</v>
      </c>
      <c r="W2711" s="15">
        <v>1</v>
      </c>
      <c r="X2711" s="15">
        <v>1</v>
      </c>
      <c r="Y2711" s="41">
        <v>1</v>
      </c>
      <c r="Z2711" s="41">
        <v>1</v>
      </c>
      <c r="AA2711" s="41"/>
      <c r="AB2711" s="15"/>
      <c r="AC2711" s="15"/>
      <c r="AD2711" s="15"/>
      <c r="AE2711" s="15"/>
      <c r="AF2711" s="15"/>
      <c r="AG2711" s="15"/>
      <c r="AH2711" s="15"/>
      <c r="AI2711" s="15"/>
      <c r="AJ2711" s="15"/>
      <c r="AK2711" s="15"/>
      <c r="AL2711" s="15"/>
      <c r="AM2711" s="15"/>
      <c r="AN2711" s="15"/>
      <c r="AO2711" s="15"/>
      <c r="AP2711" s="15"/>
      <c r="AQ2711" s="15"/>
      <c r="AR2711" s="15"/>
      <c r="AS2711" s="15"/>
      <c r="AT2711" s="15"/>
      <c r="AU2711" s="15"/>
      <c r="AV2711" s="15"/>
      <c r="AW2711" s="15"/>
      <c r="AX2711" s="82"/>
      <c r="AY2711" s="82"/>
      <c r="AZ2711" s="10">
        <v>1</v>
      </c>
      <c r="BA2711" t="s">
        <v>13952</v>
      </c>
      <c r="BB2711" t="s">
        <v>23</v>
      </c>
      <c r="BD2711" s="39" t="str">
        <f t="shared" si="85"/>
        <v>01/394629502DTokopedia</v>
      </c>
    </row>
    <row r="2712" spans="2:56" ht="13.5" customHeight="1" x14ac:dyDescent="0.35">
      <c r="B2712" s="10" t="s">
        <v>17</v>
      </c>
      <c r="C2712" s="10" t="s">
        <v>2517</v>
      </c>
      <c r="D2712" s="10" t="s">
        <v>248</v>
      </c>
      <c r="E2712" s="10" t="s">
        <v>194</v>
      </c>
      <c r="F2712" s="10" t="s">
        <v>3591</v>
      </c>
      <c r="G2712" s="137">
        <v>1340972240</v>
      </c>
      <c r="H2712" s="10"/>
      <c r="I2712" s="10" t="s">
        <v>6250</v>
      </c>
      <c r="J2712" s="10" t="s">
        <v>7715</v>
      </c>
      <c r="K2712" s="10" t="s">
        <v>7716</v>
      </c>
      <c r="L2712" s="98">
        <f>IFERROR(VLOOKUP($F2712&amp;$C2712,Sales!$J:$W,9,0),0)</f>
        <v>0</v>
      </c>
      <c r="M2712" s="98">
        <f>IFERROR(VLOOKUP($F2712&amp;$C2712,Sales!$J:$W,10,0),0)</f>
        <v>0</v>
      </c>
      <c r="N2712" s="98">
        <f>IFERROR(VLOOKUP($F2712&amp;$C2712,Sales!$J:$W,11,0),0)</f>
        <v>0</v>
      </c>
      <c r="O2712" s="98">
        <f>IFERROR(VLOOKUP($F2712&amp;$C2712,Sales!$J:$W,12,0),0)</f>
        <v>0</v>
      </c>
      <c r="P2712" s="98">
        <f>IFERROR(VLOOKUP($F2712&amp;$C2712,Sales!$J:$W,13,0),0)</f>
        <v>0</v>
      </c>
      <c r="Q2712" s="98">
        <f>IFERROR(VLOOKUP($F2712&amp;$C2712,Sales!$A:$H,7,0),0)</f>
        <v>0</v>
      </c>
      <c r="R2712" s="41">
        <f t="shared" si="84"/>
        <v>1</v>
      </c>
      <c r="S2712" s="15">
        <v>1</v>
      </c>
      <c r="T2712" s="15"/>
      <c r="U2712" s="15"/>
      <c r="V2712" s="15">
        <v>1</v>
      </c>
      <c r="W2712" s="15">
        <v>1</v>
      </c>
      <c r="X2712" s="15">
        <v>1</v>
      </c>
      <c r="Y2712" s="41">
        <v>1</v>
      </c>
      <c r="Z2712" s="41">
        <v>1</v>
      </c>
      <c r="AA2712" s="41"/>
      <c r="AB2712" s="15"/>
      <c r="AC2712" s="15"/>
      <c r="AD2712" s="15"/>
      <c r="AE2712" s="15"/>
      <c r="AF2712" s="15"/>
      <c r="AG2712" s="15"/>
      <c r="AH2712" s="15"/>
      <c r="AI2712" s="15"/>
      <c r="AJ2712" s="15"/>
      <c r="AK2712" s="15"/>
      <c r="AL2712" s="15"/>
      <c r="AM2712" s="15"/>
      <c r="AN2712" s="15"/>
      <c r="AO2712" s="15"/>
      <c r="AP2712" s="15"/>
      <c r="AQ2712" s="15"/>
      <c r="AR2712" s="15"/>
      <c r="AS2712" s="15"/>
      <c r="AT2712" s="15"/>
      <c r="AU2712" s="15"/>
      <c r="AV2712" s="15"/>
      <c r="AW2712" s="15"/>
      <c r="AX2712" s="82"/>
      <c r="AY2712" s="82"/>
      <c r="AZ2712" s="10">
        <v>1</v>
      </c>
      <c r="BA2712" t="s">
        <v>13952</v>
      </c>
      <c r="BB2712" t="s">
        <v>23</v>
      </c>
      <c r="BD2712" s="39" t="str">
        <f t="shared" si="85"/>
        <v>01/394629502LTokopedia</v>
      </c>
    </row>
    <row r="2713" spans="2:56" ht="13.5" customHeight="1" x14ac:dyDescent="0.35">
      <c r="B2713" s="10" t="s">
        <v>17</v>
      </c>
      <c r="C2713" s="10" t="s">
        <v>2517</v>
      </c>
      <c r="D2713" s="10" t="s">
        <v>248</v>
      </c>
      <c r="E2713" s="10" t="s">
        <v>194</v>
      </c>
      <c r="F2713" s="10" t="s">
        <v>3592</v>
      </c>
      <c r="G2713" s="137">
        <v>1340940355</v>
      </c>
      <c r="H2713" s="10"/>
      <c r="I2713" s="10" t="s">
        <v>6251</v>
      </c>
      <c r="J2713" s="10" t="s">
        <v>13495</v>
      </c>
      <c r="K2713" s="10" t="s">
        <v>7717</v>
      </c>
      <c r="L2713" s="98">
        <f>IFERROR(VLOOKUP($F2713&amp;$C2713,Sales!$J:$W,9,0),0)</f>
        <v>0</v>
      </c>
      <c r="M2713" s="98">
        <f>IFERROR(VLOOKUP($F2713&amp;$C2713,Sales!$J:$W,10,0),0)</f>
        <v>0</v>
      </c>
      <c r="N2713" s="98">
        <f>IFERROR(VLOOKUP($F2713&amp;$C2713,Sales!$J:$W,11,0),0)</f>
        <v>0</v>
      </c>
      <c r="O2713" s="98">
        <f>IFERROR(VLOOKUP($F2713&amp;$C2713,Sales!$J:$W,12,0),0)</f>
        <v>0</v>
      </c>
      <c r="P2713" s="98">
        <f>IFERROR(VLOOKUP($F2713&amp;$C2713,Sales!$J:$W,13,0),0)</f>
        <v>0</v>
      </c>
      <c r="Q2713" s="98">
        <f>IFERROR(VLOOKUP($F2713&amp;$C2713,Sales!$A:$H,7,0),0)</f>
        <v>0</v>
      </c>
      <c r="R2713" s="41">
        <f t="shared" si="84"/>
        <v>1</v>
      </c>
      <c r="S2713" s="15">
        <v>1</v>
      </c>
      <c r="T2713" s="15"/>
      <c r="U2713" s="15"/>
      <c r="V2713" s="15">
        <v>1</v>
      </c>
      <c r="W2713" s="15">
        <v>1</v>
      </c>
      <c r="X2713" s="15">
        <v>1</v>
      </c>
      <c r="Y2713" s="41">
        <v>1</v>
      </c>
      <c r="Z2713" s="41">
        <v>1</v>
      </c>
      <c r="AA2713" s="41"/>
      <c r="AB2713" s="15"/>
      <c r="AC2713" s="15"/>
      <c r="AD2713" s="15"/>
      <c r="AE2713" s="15"/>
      <c r="AF2713" s="15"/>
      <c r="AG2713" s="15"/>
      <c r="AH2713" s="15"/>
      <c r="AI2713" s="15"/>
      <c r="AJ2713" s="15"/>
      <c r="AK2713" s="15"/>
      <c r="AL2713" s="15"/>
      <c r="AM2713" s="15"/>
      <c r="AN2713" s="15"/>
      <c r="AO2713" s="15"/>
      <c r="AP2713" s="15"/>
      <c r="AQ2713" s="15"/>
      <c r="AR2713" s="15"/>
      <c r="AS2713" s="15"/>
      <c r="AT2713" s="15"/>
      <c r="AU2713" s="15"/>
      <c r="AV2713" s="15"/>
      <c r="AW2713" s="15"/>
      <c r="AX2713" s="82"/>
      <c r="AY2713" s="82"/>
      <c r="AZ2713" s="10">
        <v>1</v>
      </c>
      <c r="BA2713" t="s">
        <v>13952</v>
      </c>
      <c r="BB2713" t="s">
        <v>23</v>
      </c>
      <c r="BD2713" s="39" t="str">
        <f t="shared" si="85"/>
        <v>01/394629502MTokopedia</v>
      </c>
    </row>
    <row r="2714" spans="2:56" ht="13.5" customHeight="1" x14ac:dyDescent="0.35">
      <c r="B2714" s="10" t="s">
        <v>17</v>
      </c>
      <c r="C2714" s="10" t="s">
        <v>2517</v>
      </c>
      <c r="D2714" s="10" t="s">
        <v>248</v>
      </c>
      <c r="E2714" s="10" t="s">
        <v>194</v>
      </c>
      <c r="F2714" s="10" t="s">
        <v>3593</v>
      </c>
      <c r="G2714" s="137">
        <v>1348266738</v>
      </c>
      <c r="H2714" s="10"/>
      <c r="I2714" s="10" t="s">
        <v>6252</v>
      </c>
      <c r="J2714" s="10" t="s">
        <v>7718</v>
      </c>
      <c r="K2714" s="10" t="s">
        <v>7719</v>
      </c>
      <c r="L2714" s="98">
        <f>IFERROR(VLOOKUP($F2714&amp;$C2714,Sales!$J:$W,9,0),0)</f>
        <v>0</v>
      </c>
      <c r="M2714" s="98">
        <f>IFERROR(VLOOKUP($F2714&amp;$C2714,Sales!$J:$W,10,0),0)</f>
        <v>0</v>
      </c>
      <c r="N2714" s="98">
        <f>IFERROR(VLOOKUP($F2714&amp;$C2714,Sales!$J:$W,11,0),0)</f>
        <v>0</v>
      </c>
      <c r="O2714" s="98">
        <f>IFERROR(VLOOKUP($F2714&amp;$C2714,Sales!$J:$W,12,0),0)</f>
        <v>0</v>
      </c>
      <c r="P2714" s="98">
        <f>IFERROR(VLOOKUP($F2714&amp;$C2714,Sales!$J:$W,13,0),0)</f>
        <v>0</v>
      </c>
      <c r="Q2714" s="98">
        <f>IFERROR(VLOOKUP($F2714&amp;$C2714,Sales!$A:$H,7,0),0)</f>
        <v>0</v>
      </c>
      <c r="R2714" s="41">
        <f t="shared" si="84"/>
        <v>1</v>
      </c>
      <c r="S2714" s="15">
        <v>1</v>
      </c>
      <c r="T2714" s="15"/>
      <c r="U2714" s="15"/>
      <c r="V2714" s="15">
        <v>1</v>
      </c>
      <c r="W2714" s="15">
        <v>1</v>
      </c>
      <c r="X2714" s="15">
        <v>1</v>
      </c>
      <c r="Y2714" s="41">
        <v>1</v>
      </c>
      <c r="Z2714" s="41">
        <v>1</v>
      </c>
      <c r="AA2714" s="41"/>
      <c r="AB2714" s="15"/>
      <c r="AC2714" s="15"/>
      <c r="AD2714" s="15"/>
      <c r="AE2714" s="15"/>
      <c r="AF2714" s="15"/>
      <c r="AG2714" s="15"/>
      <c r="AH2714" s="15"/>
      <c r="AI2714" s="15"/>
      <c r="AJ2714" s="15"/>
      <c r="AK2714" s="15"/>
      <c r="AL2714" s="15"/>
      <c r="AM2714" s="15"/>
      <c r="AN2714" s="15"/>
      <c r="AO2714" s="15"/>
      <c r="AP2714" s="15"/>
      <c r="AQ2714" s="15"/>
      <c r="AR2714" s="15"/>
      <c r="AS2714" s="15"/>
      <c r="AT2714" s="15"/>
      <c r="AU2714" s="15"/>
      <c r="AV2714" s="15"/>
      <c r="AW2714" s="15"/>
      <c r="AX2714" s="82"/>
      <c r="AY2714" s="82"/>
      <c r="AZ2714" s="10">
        <v>1</v>
      </c>
      <c r="BA2714" t="s">
        <v>13952</v>
      </c>
      <c r="BB2714" t="s">
        <v>23</v>
      </c>
      <c r="BD2714" s="39" t="str">
        <f t="shared" si="85"/>
        <v>01/394629502NTokopedia</v>
      </c>
    </row>
    <row r="2715" spans="2:56" ht="13.5" customHeight="1" x14ac:dyDescent="0.35">
      <c r="B2715" s="10" t="s">
        <v>17</v>
      </c>
      <c r="C2715" s="10" t="s">
        <v>2517</v>
      </c>
      <c r="D2715" s="10" t="s">
        <v>248</v>
      </c>
      <c r="E2715" s="10" t="s">
        <v>194</v>
      </c>
      <c r="F2715" s="10" t="s">
        <v>3457</v>
      </c>
      <c r="G2715" s="137">
        <v>1348318901</v>
      </c>
      <c r="H2715" s="10"/>
      <c r="I2715" s="10" t="s">
        <v>3314</v>
      </c>
      <c r="J2715" s="10" t="s">
        <v>7720</v>
      </c>
      <c r="K2715" s="10" t="s">
        <v>7721</v>
      </c>
      <c r="L2715" s="98">
        <f>IFERROR(VLOOKUP($F2715&amp;$C2715,Sales!$J:$W,9,0),0)</f>
        <v>0</v>
      </c>
      <c r="M2715" s="98">
        <f>IFERROR(VLOOKUP($F2715&amp;$C2715,Sales!$J:$W,10,0),0)</f>
        <v>0</v>
      </c>
      <c r="N2715" s="98">
        <f>IFERROR(VLOOKUP($F2715&amp;$C2715,Sales!$J:$W,11,0),0)</f>
        <v>0</v>
      </c>
      <c r="O2715" s="98">
        <f>IFERROR(VLOOKUP($F2715&amp;$C2715,Sales!$J:$W,12,0),0)</f>
        <v>0</v>
      </c>
      <c r="P2715" s="98">
        <f>IFERROR(VLOOKUP($F2715&amp;$C2715,Sales!$J:$W,13,0),0)</f>
        <v>0</v>
      </c>
      <c r="Q2715" s="98">
        <f>IFERROR(VLOOKUP($F2715&amp;$C2715,Sales!$A:$H,7,0),0)</f>
        <v>0</v>
      </c>
      <c r="R2715" s="41">
        <f t="shared" si="84"/>
        <v>1</v>
      </c>
      <c r="S2715" s="15">
        <v>1</v>
      </c>
      <c r="T2715" s="15"/>
      <c r="U2715" s="15"/>
      <c r="V2715" s="15">
        <v>1</v>
      </c>
      <c r="W2715" s="15">
        <v>1</v>
      </c>
      <c r="X2715" s="15">
        <v>1</v>
      </c>
      <c r="Y2715" s="41">
        <v>1</v>
      </c>
      <c r="Z2715" s="41">
        <v>1</v>
      </c>
      <c r="AA2715" s="41"/>
      <c r="AB2715" s="15"/>
      <c r="AC2715" s="15"/>
      <c r="AD2715" s="15"/>
      <c r="AE2715" s="15"/>
      <c r="AF2715" s="15"/>
      <c r="AG2715" s="15"/>
      <c r="AH2715" s="15"/>
      <c r="AI2715" s="15"/>
      <c r="AJ2715" s="15"/>
      <c r="AK2715" s="15"/>
      <c r="AL2715" s="15"/>
      <c r="AM2715" s="15"/>
      <c r="AN2715" s="15"/>
      <c r="AO2715" s="15"/>
      <c r="AP2715" s="15"/>
      <c r="AQ2715" s="15"/>
      <c r="AR2715" s="15"/>
      <c r="AS2715" s="15"/>
      <c r="AT2715" s="15"/>
      <c r="AU2715" s="15"/>
      <c r="AV2715" s="15"/>
      <c r="AW2715" s="15"/>
      <c r="AX2715" s="82"/>
      <c r="AY2715" s="82"/>
      <c r="AZ2715" s="10">
        <v>1</v>
      </c>
      <c r="BA2715" t="s">
        <v>22</v>
      </c>
      <c r="BB2715" t="s">
        <v>23</v>
      </c>
      <c r="BD2715" s="39" t="str">
        <f t="shared" si="85"/>
        <v>01/394629502OTokopedia</v>
      </c>
    </row>
    <row r="2716" spans="2:56" ht="13.5" customHeight="1" x14ac:dyDescent="0.35">
      <c r="B2716" s="10" t="s">
        <v>17</v>
      </c>
      <c r="C2716" s="10" t="s">
        <v>2517</v>
      </c>
      <c r="D2716" s="10" t="s">
        <v>248</v>
      </c>
      <c r="E2716" s="10" t="s">
        <v>194</v>
      </c>
      <c r="F2716" s="10" t="s">
        <v>3458</v>
      </c>
      <c r="G2716" s="137">
        <v>1348344858</v>
      </c>
      <c r="H2716" s="10"/>
      <c r="I2716" s="10" t="s">
        <v>3315</v>
      </c>
      <c r="J2716" s="10" t="s">
        <v>7722</v>
      </c>
      <c r="K2716" s="10" t="s">
        <v>7723</v>
      </c>
      <c r="L2716" s="98">
        <f>IFERROR(VLOOKUP($F2716&amp;$C2716,Sales!$J:$W,9,0),0)</f>
        <v>0</v>
      </c>
      <c r="M2716" s="98">
        <f>IFERROR(VLOOKUP($F2716&amp;$C2716,Sales!$J:$W,10,0),0)</f>
        <v>0</v>
      </c>
      <c r="N2716" s="98">
        <f>IFERROR(VLOOKUP($F2716&amp;$C2716,Sales!$J:$W,11,0),0)</f>
        <v>0</v>
      </c>
      <c r="O2716" s="98">
        <f>IFERROR(VLOOKUP($F2716&amp;$C2716,Sales!$J:$W,12,0),0)</f>
        <v>0</v>
      </c>
      <c r="P2716" s="98">
        <f>IFERROR(VLOOKUP($F2716&amp;$C2716,Sales!$J:$W,13,0),0)</f>
        <v>0</v>
      </c>
      <c r="Q2716" s="98">
        <f>IFERROR(VLOOKUP($F2716&amp;$C2716,Sales!$A:$H,7,0),0)</f>
        <v>0</v>
      </c>
      <c r="R2716" s="41">
        <f t="shared" si="84"/>
        <v>1</v>
      </c>
      <c r="S2716" s="15">
        <v>1</v>
      </c>
      <c r="T2716" s="15"/>
      <c r="U2716" s="15"/>
      <c r="V2716" s="15">
        <v>1</v>
      </c>
      <c r="W2716" s="15">
        <v>1</v>
      </c>
      <c r="X2716" s="15">
        <v>1</v>
      </c>
      <c r="Y2716" s="41">
        <v>1</v>
      </c>
      <c r="Z2716" s="41">
        <v>1</v>
      </c>
      <c r="AA2716" s="41"/>
      <c r="AB2716" s="15"/>
      <c r="AC2716" s="15"/>
      <c r="AD2716" s="15"/>
      <c r="AE2716" s="15"/>
      <c r="AF2716" s="15"/>
      <c r="AG2716" s="15"/>
      <c r="AH2716" s="15"/>
      <c r="AI2716" s="15"/>
      <c r="AJ2716" s="15"/>
      <c r="AK2716" s="15"/>
      <c r="AL2716" s="15"/>
      <c r="AM2716" s="15"/>
      <c r="AN2716" s="15"/>
      <c r="AO2716" s="15"/>
      <c r="AP2716" s="15"/>
      <c r="AQ2716" s="15"/>
      <c r="AR2716" s="15"/>
      <c r="AS2716" s="15"/>
      <c r="AT2716" s="15"/>
      <c r="AU2716" s="15"/>
      <c r="AV2716" s="15"/>
      <c r="AW2716" s="15"/>
      <c r="AX2716" s="82"/>
      <c r="AY2716" s="82"/>
      <c r="AZ2716" s="10">
        <v>1</v>
      </c>
      <c r="BA2716" t="s">
        <v>22</v>
      </c>
      <c r="BB2716" t="s">
        <v>23</v>
      </c>
      <c r="BD2716" s="39" t="str">
        <f t="shared" si="85"/>
        <v>01/394629502PTokopedia</v>
      </c>
    </row>
    <row r="2717" spans="2:56" ht="13.5" customHeight="1" x14ac:dyDescent="0.35">
      <c r="B2717" s="10" t="s">
        <v>17</v>
      </c>
      <c r="C2717" s="10" t="s">
        <v>2517</v>
      </c>
      <c r="D2717" s="10" t="s">
        <v>248</v>
      </c>
      <c r="E2717" s="10" t="s">
        <v>194</v>
      </c>
      <c r="F2717" s="10" t="s">
        <v>3459</v>
      </c>
      <c r="G2717" s="137">
        <v>1348356286</v>
      </c>
      <c r="H2717" s="10"/>
      <c r="I2717" s="10" t="s">
        <v>3316</v>
      </c>
      <c r="J2717" s="10" t="s">
        <v>7724</v>
      </c>
      <c r="K2717" s="10" t="s">
        <v>7725</v>
      </c>
      <c r="L2717" s="98">
        <f>IFERROR(VLOOKUP($F2717&amp;$C2717,Sales!$J:$W,9,0),0)</f>
        <v>0</v>
      </c>
      <c r="M2717" s="98">
        <f>IFERROR(VLOOKUP($F2717&amp;$C2717,Sales!$J:$W,10,0),0)</f>
        <v>0</v>
      </c>
      <c r="N2717" s="98">
        <f>IFERROR(VLOOKUP($F2717&amp;$C2717,Sales!$J:$W,11,0),0)</f>
        <v>0</v>
      </c>
      <c r="O2717" s="98">
        <f>IFERROR(VLOOKUP($F2717&amp;$C2717,Sales!$J:$W,12,0),0)</f>
        <v>0</v>
      </c>
      <c r="P2717" s="98">
        <f>IFERROR(VLOOKUP($F2717&amp;$C2717,Sales!$J:$W,13,0),0)</f>
        <v>0</v>
      </c>
      <c r="Q2717" s="98">
        <f>IFERROR(VLOOKUP($F2717&amp;$C2717,Sales!$A:$H,7,0),0)</f>
        <v>0</v>
      </c>
      <c r="R2717" s="41">
        <f t="shared" si="84"/>
        <v>1</v>
      </c>
      <c r="S2717" s="15">
        <v>1</v>
      </c>
      <c r="T2717" s="15"/>
      <c r="U2717" s="15"/>
      <c r="V2717" s="15">
        <v>1</v>
      </c>
      <c r="W2717" s="15">
        <v>1</v>
      </c>
      <c r="X2717" s="15">
        <v>1</v>
      </c>
      <c r="Y2717" s="41">
        <v>1</v>
      </c>
      <c r="Z2717" s="41">
        <v>1</v>
      </c>
      <c r="AA2717" s="41"/>
      <c r="AB2717" s="15"/>
      <c r="AC2717" s="15"/>
      <c r="AD2717" s="15"/>
      <c r="AE2717" s="15"/>
      <c r="AF2717" s="15"/>
      <c r="AG2717" s="15"/>
      <c r="AH2717" s="15"/>
      <c r="AI2717" s="15"/>
      <c r="AJ2717" s="15"/>
      <c r="AK2717" s="15"/>
      <c r="AL2717" s="15"/>
      <c r="AM2717" s="15"/>
      <c r="AN2717" s="15"/>
      <c r="AO2717" s="15"/>
      <c r="AP2717" s="15"/>
      <c r="AQ2717" s="15"/>
      <c r="AR2717" s="15"/>
      <c r="AS2717" s="15"/>
      <c r="AT2717" s="15"/>
      <c r="AU2717" s="15"/>
      <c r="AV2717" s="15"/>
      <c r="AW2717" s="15"/>
      <c r="AX2717" s="82"/>
      <c r="AY2717" s="82"/>
      <c r="AZ2717" s="10">
        <v>1</v>
      </c>
      <c r="BA2717" t="s">
        <v>22</v>
      </c>
      <c r="BB2717" t="s">
        <v>23</v>
      </c>
      <c r="BD2717" s="39" t="str">
        <f t="shared" si="85"/>
        <v>01/394629502QTokopedia</v>
      </c>
    </row>
    <row r="2718" spans="2:56" ht="13.5" customHeight="1" x14ac:dyDescent="0.35">
      <c r="B2718" s="10" t="s">
        <v>17</v>
      </c>
      <c r="C2718" s="10" t="s">
        <v>2517</v>
      </c>
      <c r="D2718" s="10" t="s">
        <v>248</v>
      </c>
      <c r="E2718" s="10" t="s">
        <v>194</v>
      </c>
      <c r="F2718" s="10" t="s">
        <v>3460</v>
      </c>
      <c r="G2718" s="137">
        <v>1348377402</v>
      </c>
      <c r="H2718" s="10"/>
      <c r="I2718" s="10" t="s">
        <v>3317</v>
      </c>
      <c r="J2718" s="10" t="s">
        <v>7726</v>
      </c>
      <c r="K2718" s="10" t="s">
        <v>7727</v>
      </c>
      <c r="L2718" s="98">
        <f>IFERROR(VLOOKUP($F2718&amp;$C2718,Sales!$J:$W,9,0),0)</f>
        <v>0</v>
      </c>
      <c r="M2718" s="98">
        <f>IFERROR(VLOOKUP($F2718&amp;$C2718,Sales!$J:$W,10,0),0)</f>
        <v>0</v>
      </c>
      <c r="N2718" s="98">
        <f>IFERROR(VLOOKUP($F2718&amp;$C2718,Sales!$J:$W,11,0),0)</f>
        <v>0</v>
      </c>
      <c r="O2718" s="98">
        <f>IFERROR(VLOOKUP($F2718&amp;$C2718,Sales!$J:$W,12,0),0)</f>
        <v>0</v>
      </c>
      <c r="P2718" s="98">
        <f>IFERROR(VLOOKUP($F2718&amp;$C2718,Sales!$J:$W,13,0),0)</f>
        <v>0</v>
      </c>
      <c r="Q2718" s="98">
        <f>IFERROR(VLOOKUP($F2718&amp;$C2718,Sales!$A:$H,7,0),0)</f>
        <v>0</v>
      </c>
      <c r="R2718" s="41">
        <f t="shared" si="84"/>
        <v>1</v>
      </c>
      <c r="S2718" s="15">
        <v>1</v>
      </c>
      <c r="T2718" s="15"/>
      <c r="U2718" s="15"/>
      <c r="V2718" s="15">
        <v>1</v>
      </c>
      <c r="W2718" s="15">
        <v>1</v>
      </c>
      <c r="X2718" s="15">
        <v>1</v>
      </c>
      <c r="Y2718" s="41">
        <v>1</v>
      </c>
      <c r="Z2718" s="41">
        <v>1</v>
      </c>
      <c r="AA2718" s="41"/>
      <c r="AB2718" s="15"/>
      <c r="AC2718" s="15"/>
      <c r="AD2718" s="15"/>
      <c r="AE2718" s="15"/>
      <c r="AF2718" s="15"/>
      <c r="AG2718" s="15"/>
      <c r="AH2718" s="15"/>
      <c r="AI2718" s="15"/>
      <c r="AJ2718" s="15"/>
      <c r="AK2718" s="15"/>
      <c r="AL2718" s="15"/>
      <c r="AM2718" s="15"/>
      <c r="AN2718" s="15"/>
      <c r="AO2718" s="15"/>
      <c r="AP2718" s="15"/>
      <c r="AQ2718" s="15"/>
      <c r="AR2718" s="15"/>
      <c r="AS2718" s="15"/>
      <c r="AT2718" s="15"/>
      <c r="AU2718" s="15"/>
      <c r="AV2718" s="15"/>
      <c r="AW2718" s="15"/>
      <c r="AX2718" s="82"/>
      <c r="AY2718" s="82"/>
      <c r="AZ2718" s="10">
        <v>1</v>
      </c>
      <c r="BA2718" t="s">
        <v>13952</v>
      </c>
      <c r="BB2718" t="s">
        <v>23</v>
      </c>
      <c r="BD2718" s="39" t="str">
        <f t="shared" si="85"/>
        <v>01/394629502RTokopedia</v>
      </c>
    </row>
    <row r="2719" spans="2:56" ht="13.5" customHeight="1" x14ac:dyDescent="0.35">
      <c r="B2719" s="10" t="s">
        <v>17</v>
      </c>
      <c r="C2719" s="10" t="s">
        <v>2517</v>
      </c>
      <c r="D2719" s="10" t="s">
        <v>248</v>
      </c>
      <c r="E2719" s="10" t="s">
        <v>194</v>
      </c>
      <c r="F2719" s="10" t="s">
        <v>7728</v>
      </c>
      <c r="G2719" s="137">
        <v>1277477410.1277499</v>
      </c>
      <c r="H2719" s="10"/>
      <c r="I2719" s="10" t="s">
        <v>6337</v>
      </c>
      <c r="J2719" s="10" t="s">
        <v>13496</v>
      </c>
      <c r="K2719" s="10" t="s">
        <v>7729</v>
      </c>
      <c r="L2719" s="98">
        <f>IFERROR(VLOOKUP($F2719&amp;$C2719,Sales!$J:$W,9,0),0)</f>
        <v>0</v>
      </c>
      <c r="M2719" s="98">
        <f>IFERROR(VLOOKUP($F2719&amp;$C2719,Sales!$J:$W,10,0),0)</f>
        <v>0</v>
      </c>
      <c r="N2719" s="98">
        <f>IFERROR(VLOOKUP($F2719&amp;$C2719,Sales!$J:$W,11,0),0)</f>
        <v>0</v>
      </c>
      <c r="O2719" s="98">
        <f>IFERROR(VLOOKUP($F2719&amp;$C2719,Sales!$J:$W,12,0),0)</f>
        <v>0</v>
      </c>
      <c r="P2719" s="98">
        <f>IFERROR(VLOOKUP($F2719&amp;$C2719,Sales!$J:$W,13,0),0)</f>
        <v>0</v>
      </c>
      <c r="Q2719" s="98">
        <f>IFERROR(VLOOKUP($F2719&amp;$C2719,Sales!$A:$H,7,0),0)</f>
        <v>0</v>
      </c>
      <c r="R2719" s="41" t="str">
        <f t="shared" si="84"/>
        <v>ERROR</v>
      </c>
      <c r="S2719" s="15"/>
      <c r="T2719" s="15"/>
      <c r="U2719" s="15"/>
      <c r="V2719" s="15"/>
      <c r="W2719" s="15"/>
      <c r="X2719" s="15"/>
      <c r="Y2719" s="41"/>
      <c r="Z2719" s="41"/>
      <c r="AA2719" s="41"/>
      <c r="AB2719" s="15"/>
      <c r="AC2719" s="15"/>
      <c r="AD2719" s="15"/>
      <c r="AE2719" s="15"/>
      <c r="AF2719" s="15"/>
      <c r="AG2719" s="15"/>
      <c r="AH2719" s="15"/>
      <c r="AI2719" s="15"/>
      <c r="AJ2719" s="15"/>
      <c r="AK2719" s="15"/>
      <c r="AL2719" s="15"/>
      <c r="AM2719" s="15"/>
      <c r="AN2719" s="15"/>
      <c r="AO2719" s="15"/>
      <c r="AP2719" s="15"/>
      <c r="AQ2719" s="15"/>
      <c r="AR2719" s="15"/>
      <c r="AS2719" s="15"/>
      <c r="AT2719" s="15"/>
      <c r="AU2719" s="15"/>
      <c r="AV2719" s="15"/>
      <c r="AW2719" s="15"/>
      <c r="AX2719" s="15"/>
      <c r="AY2719" s="15"/>
      <c r="AZ2719" s="10">
        <v>1</v>
      </c>
      <c r="BA2719" t="s">
        <v>22</v>
      </c>
      <c r="BB2719" t="s">
        <v>88</v>
      </c>
      <c r="BD2719" s="39" t="str">
        <f t="shared" si="85"/>
        <v>01/394630001ATokopedia</v>
      </c>
    </row>
    <row r="2720" spans="2:56" ht="13.5" customHeight="1" x14ac:dyDescent="0.35">
      <c r="B2720" s="10" t="s">
        <v>17</v>
      </c>
      <c r="C2720" s="10" t="s">
        <v>2517</v>
      </c>
      <c r="D2720" s="10" t="s">
        <v>248</v>
      </c>
      <c r="E2720" s="10" t="s">
        <v>194</v>
      </c>
      <c r="F2720" s="10" t="s">
        <v>7730</v>
      </c>
      <c r="G2720" s="137">
        <v>1277489811.1277499</v>
      </c>
      <c r="H2720" s="10"/>
      <c r="I2720" s="10" t="s">
        <v>6343</v>
      </c>
      <c r="J2720" s="10" t="s">
        <v>13497</v>
      </c>
      <c r="K2720" s="10" t="s">
        <v>7731</v>
      </c>
      <c r="L2720" s="98">
        <f>IFERROR(VLOOKUP($F2720&amp;$C2720,Sales!$J:$W,9,0),0)</f>
        <v>0</v>
      </c>
      <c r="M2720" s="98">
        <f>IFERROR(VLOOKUP($F2720&amp;$C2720,Sales!$J:$W,10,0),0)</f>
        <v>0</v>
      </c>
      <c r="N2720" s="98">
        <f>IFERROR(VLOOKUP($F2720&amp;$C2720,Sales!$J:$W,11,0),0)</f>
        <v>0</v>
      </c>
      <c r="O2720" s="98">
        <f>IFERROR(VLOOKUP($F2720&amp;$C2720,Sales!$J:$W,12,0),0)</f>
        <v>0</v>
      </c>
      <c r="P2720" s="98">
        <f>IFERROR(VLOOKUP($F2720&amp;$C2720,Sales!$J:$W,13,0),0)</f>
        <v>0</v>
      </c>
      <c r="Q2720" s="98">
        <f>IFERROR(VLOOKUP($F2720&amp;$C2720,Sales!$A:$H,7,0),0)</f>
        <v>0</v>
      </c>
      <c r="R2720" s="41" t="str">
        <f t="shared" si="84"/>
        <v>ERROR</v>
      </c>
      <c r="S2720" s="15"/>
      <c r="T2720" s="15"/>
      <c r="U2720" s="15"/>
      <c r="V2720" s="15"/>
      <c r="W2720" s="15"/>
      <c r="X2720" s="15"/>
      <c r="Y2720" s="41"/>
      <c r="Z2720" s="41"/>
      <c r="AA2720" s="41"/>
      <c r="AB2720" s="15"/>
      <c r="AC2720" s="15"/>
      <c r="AD2720" s="15"/>
      <c r="AE2720" s="15"/>
      <c r="AF2720" s="15"/>
      <c r="AG2720" s="15"/>
      <c r="AH2720" s="15"/>
      <c r="AI2720" s="15"/>
      <c r="AJ2720" s="15"/>
      <c r="AK2720" s="15"/>
      <c r="AL2720" s="15"/>
      <c r="AM2720" s="15"/>
      <c r="AN2720" s="15"/>
      <c r="AO2720" s="15"/>
      <c r="AP2720" s="15"/>
      <c r="AQ2720" s="15"/>
      <c r="AR2720" s="15"/>
      <c r="AS2720" s="15"/>
      <c r="AT2720" s="15"/>
      <c r="AU2720" s="15"/>
      <c r="AV2720" s="15"/>
      <c r="AW2720" s="15"/>
      <c r="AX2720" s="15"/>
      <c r="AY2720" s="15"/>
      <c r="AZ2720" s="10">
        <v>1</v>
      </c>
      <c r="BA2720" t="s">
        <v>22</v>
      </c>
      <c r="BB2720" t="s">
        <v>88</v>
      </c>
      <c r="BD2720" s="39" t="str">
        <f t="shared" si="85"/>
        <v>01/394630001BTokopedia</v>
      </c>
    </row>
    <row r="2721" spans="2:59" ht="13.5" customHeight="1" x14ac:dyDescent="0.35">
      <c r="B2721" s="10" t="s">
        <v>17</v>
      </c>
      <c r="C2721" s="10" t="s">
        <v>2517</v>
      </c>
      <c r="D2721" s="10" t="s">
        <v>248</v>
      </c>
      <c r="E2721" s="10" t="s">
        <v>194</v>
      </c>
      <c r="F2721" s="10" t="s">
        <v>7732</v>
      </c>
      <c r="G2721" s="137">
        <v>1277507327.1277499</v>
      </c>
      <c r="H2721" s="10"/>
      <c r="I2721" s="10" t="s">
        <v>6356</v>
      </c>
      <c r="J2721" s="10" t="s">
        <v>13498</v>
      </c>
      <c r="K2721" s="10" t="s">
        <v>7733</v>
      </c>
      <c r="L2721" s="98">
        <f>IFERROR(VLOOKUP($F2721&amp;$C2721,Sales!$J:$W,9,0),0)</f>
        <v>0</v>
      </c>
      <c r="M2721" s="98">
        <f>IFERROR(VLOOKUP($F2721&amp;$C2721,Sales!$J:$W,10,0),0)</f>
        <v>0</v>
      </c>
      <c r="N2721" s="98">
        <f>IFERROR(VLOOKUP($F2721&amp;$C2721,Sales!$J:$W,11,0),0)</f>
        <v>0</v>
      </c>
      <c r="O2721" s="98">
        <f>IFERROR(VLOOKUP($F2721&amp;$C2721,Sales!$J:$W,12,0),0)</f>
        <v>0</v>
      </c>
      <c r="P2721" s="98">
        <f>IFERROR(VLOOKUP($F2721&amp;$C2721,Sales!$J:$W,13,0),0)</f>
        <v>0</v>
      </c>
      <c r="Q2721" s="98">
        <f>IFERROR(VLOOKUP($F2721&amp;$C2721,Sales!$A:$H,7,0),0)</f>
        <v>0</v>
      </c>
      <c r="R2721" s="41" t="str">
        <f t="shared" si="84"/>
        <v>ERROR</v>
      </c>
      <c r="S2721" s="15"/>
      <c r="T2721" s="15"/>
      <c r="U2721" s="15"/>
      <c r="V2721" s="15"/>
      <c r="W2721" s="15"/>
      <c r="X2721" s="15"/>
      <c r="Y2721" s="41"/>
      <c r="Z2721" s="41"/>
      <c r="AA2721" s="41"/>
      <c r="AB2721" s="15"/>
      <c r="AC2721" s="15"/>
      <c r="AD2721" s="15"/>
      <c r="AE2721" s="15"/>
      <c r="AF2721" s="15"/>
      <c r="AG2721" s="15"/>
      <c r="AH2721" s="15"/>
      <c r="AI2721" s="15"/>
      <c r="AJ2721" s="15"/>
      <c r="AK2721" s="15"/>
      <c r="AL2721" s="15"/>
      <c r="AM2721" s="15"/>
      <c r="AN2721" s="15"/>
      <c r="AO2721" s="15"/>
      <c r="AP2721" s="15"/>
      <c r="AQ2721" s="15"/>
      <c r="AR2721" s="15"/>
      <c r="AS2721" s="15"/>
      <c r="AT2721" s="15"/>
      <c r="AU2721" s="15"/>
      <c r="AV2721" s="15"/>
      <c r="AW2721" s="15"/>
      <c r="AX2721" s="15"/>
      <c r="AY2721" s="15"/>
      <c r="AZ2721" s="10">
        <v>1</v>
      </c>
      <c r="BA2721" t="s">
        <v>22</v>
      </c>
      <c r="BB2721" t="s">
        <v>88</v>
      </c>
      <c r="BD2721" s="39" t="str">
        <f t="shared" si="85"/>
        <v>01/394630001CTokopedia</v>
      </c>
    </row>
    <row r="2722" spans="2:59" ht="13.5" customHeight="1" x14ac:dyDescent="0.35">
      <c r="B2722" s="10" t="s">
        <v>17</v>
      </c>
      <c r="C2722" s="10" t="s">
        <v>2517</v>
      </c>
      <c r="D2722" s="10" t="s">
        <v>248</v>
      </c>
      <c r="E2722" s="10" t="s">
        <v>194</v>
      </c>
      <c r="F2722" s="10" t="s">
        <v>7734</v>
      </c>
      <c r="G2722" s="137">
        <v>1277514556.1277499</v>
      </c>
      <c r="H2722" s="10"/>
      <c r="I2722" s="10" t="s">
        <v>6346</v>
      </c>
      <c r="J2722" s="10" t="s">
        <v>13499</v>
      </c>
      <c r="K2722" s="10" t="s">
        <v>7735</v>
      </c>
      <c r="L2722" s="98">
        <f>IFERROR(VLOOKUP($F2722&amp;$C2722,Sales!$J:$W,9,0),0)</f>
        <v>0</v>
      </c>
      <c r="M2722" s="98">
        <f>IFERROR(VLOOKUP($F2722&amp;$C2722,Sales!$J:$W,10,0),0)</f>
        <v>0</v>
      </c>
      <c r="N2722" s="98">
        <f>IFERROR(VLOOKUP($F2722&amp;$C2722,Sales!$J:$W,11,0),0)</f>
        <v>0</v>
      </c>
      <c r="O2722" s="98">
        <f>IFERROR(VLOOKUP($F2722&amp;$C2722,Sales!$J:$W,12,0),0)</f>
        <v>0</v>
      </c>
      <c r="P2722" s="98">
        <f>IFERROR(VLOOKUP($F2722&amp;$C2722,Sales!$J:$W,13,0),0)</f>
        <v>0</v>
      </c>
      <c r="Q2722" s="98">
        <f>IFERROR(VLOOKUP($F2722&amp;$C2722,Sales!$A:$H,7,0),0)</f>
        <v>0</v>
      </c>
      <c r="R2722" s="41" t="str">
        <f t="shared" si="84"/>
        <v>ERROR</v>
      </c>
      <c r="S2722" s="15"/>
      <c r="T2722" s="15"/>
      <c r="U2722" s="15"/>
      <c r="V2722" s="15"/>
      <c r="W2722" s="15"/>
      <c r="X2722" s="15"/>
      <c r="Y2722" s="41"/>
      <c r="Z2722" s="41"/>
      <c r="AA2722" s="41"/>
      <c r="AB2722" s="15"/>
      <c r="AC2722" s="15"/>
      <c r="AD2722" s="15"/>
      <c r="AE2722" s="15"/>
      <c r="AF2722" s="15"/>
      <c r="AG2722" s="15"/>
      <c r="AH2722" s="15"/>
      <c r="AI2722" s="15"/>
      <c r="AJ2722" s="15"/>
      <c r="AK2722" s="15"/>
      <c r="AL2722" s="15"/>
      <c r="AM2722" s="15"/>
      <c r="AN2722" s="15"/>
      <c r="AO2722" s="15"/>
      <c r="AP2722" s="15"/>
      <c r="AQ2722" s="15"/>
      <c r="AR2722" s="15"/>
      <c r="AS2722" s="15"/>
      <c r="AT2722" s="15"/>
      <c r="AU2722" s="15"/>
      <c r="AV2722" s="15"/>
      <c r="AW2722" s="15"/>
      <c r="AX2722" s="15"/>
      <c r="AY2722" s="15"/>
      <c r="AZ2722" s="10">
        <v>1</v>
      </c>
      <c r="BA2722" t="s">
        <v>22</v>
      </c>
      <c r="BB2722" t="s">
        <v>88</v>
      </c>
      <c r="BD2722" s="39" t="str">
        <f t="shared" si="85"/>
        <v>01/394630001DTokopedia</v>
      </c>
    </row>
    <row r="2723" spans="2:59" ht="13.5" customHeight="1" x14ac:dyDescent="0.35">
      <c r="B2723" s="10" t="s">
        <v>17</v>
      </c>
      <c r="C2723" s="10" t="s">
        <v>2517</v>
      </c>
      <c r="D2723" s="10" t="s">
        <v>248</v>
      </c>
      <c r="E2723" s="10" t="s">
        <v>194</v>
      </c>
      <c r="F2723" s="10" t="s">
        <v>3589</v>
      </c>
      <c r="G2723" s="137">
        <v>1277539285</v>
      </c>
      <c r="H2723" s="10"/>
      <c r="I2723" s="10" t="s">
        <v>6348</v>
      </c>
      <c r="J2723" s="10" t="s">
        <v>11558</v>
      </c>
      <c r="K2723" s="10" t="s">
        <v>11557</v>
      </c>
      <c r="L2723" s="98">
        <f>IFERROR(VLOOKUP($F2723&amp;$C2723,Sales!$J:$W,9,0),0)</f>
        <v>0</v>
      </c>
      <c r="M2723" s="98">
        <f>IFERROR(VLOOKUP($F2723&amp;$C2723,Sales!$J:$W,10,0),0)</f>
        <v>0</v>
      </c>
      <c r="N2723" s="98">
        <f>IFERROR(VLOOKUP($F2723&amp;$C2723,Sales!$J:$W,11,0),0)</f>
        <v>0</v>
      </c>
      <c r="O2723" s="98">
        <f>IFERROR(VLOOKUP($F2723&amp;$C2723,Sales!$J:$W,12,0),0)</f>
        <v>0</v>
      </c>
      <c r="P2723" s="98">
        <f>IFERROR(VLOOKUP($F2723&amp;$C2723,Sales!$J:$W,13,0),0)</f>
        <v>0</v>
      </c>
      <c r="Q2723" s="98">
        <f>IFERROR(VLOOKUP($F2723&amp;$C2723,Sales!$A:$H,7,0),0)</f>
        <v>0</v>
      </c>
      <c r="R2723" s="41" t="str">
        <f t="shared" si="84"/>
        <v>ERROR</v>
      </c>
      <c r="S2723" s="15"/>
      <c r="T2723" s="15"/>
      <c r="U2723" s="15"/>
      <c r="V2723" s="15"/>
      <c r="W2723" s="15"/>
      <c r="X2723" s="15"/>
      <c r="Y2723" s="41"/>
      <c r="Z2723" s="41"/>
      <c r="AA2723" s="41"/>
      <c r="AB2723" s="15"/>
      <c r="AC2723" s="15"/>
      <c r="AD2723" s="15"/>
      <c r="AE2723" s="15"/>
      <c r="AF2723" s="15"/>
      <c r="AG2723" s="15"/>
      <c r="AH2723" s="15"/>
      <c r="AI2723" s="15"/>
      <c r="AJ2723" s="15"/>
      <c r="AK2723" s="15"/>
      <c r="AL2723" s="15"/>
      <c r="AM2723" s="15"/>
      <c r="AN2723" s="15"/>
      <c r="AO2723" s="15"/>
      <c r="AP2723" s="15"/>
      <c r="AQ2723" s="15"/>
      <c r="AR2723" s="15"/>
      <c r="AS2723" s="15"/>
      <c r="AT2723" s="15"/>
      <c r="AU2723" s="15"/>
      <c r="AV2723" s="15"/>
      <c r="AW2723" s="15"/>
      <c r="AX2723" s="15"/>
      <c r="AY2723" s="15"/>
      <c r="AZ2723" s="10">
        <v>1</v>
      </c>
      <c r="BA2723" t="s">
        <v>22</v>
      </c>
      <c r="BB2723" t="s">
        <v>88</v>
      </c>
      <c r="BD2723" s="39" t="str">
        <f t="shared" si="85"/>
        <v>01/394629502JTokopedia</v>
      </c>
    </row>
    <row r="2724" spans="2:59" ht="13.5" customHeight="1" x14ac:dyDescent="0.35">
      <c r="B2724" s="10" t="s">
        <v>17</v>
      </c>
      <c r="C2724" s="10" t="s">
        <v>2517</v>
      </c>
      <c r="D2724" s="10" t="s">
        <v>248</v>
      </c>
      <c r="E2724" s="10" t="s">
        <v>194</v>
      </c>
      <c r="F2724" s="10" t="s">
        <v>7736</v>
      </c>
      <c r="G2724" s="137">
        <v>1277552593.1277499</v>
      </c>
      <c r="H2724" s="10"/>
      <c r="I2724" s="10" t="s">
        <v>6358</v>
      </c>
      <c r="J2724" s="10" t="s">
        <v>13500</v>
      </c>
      <c r="K2724" s="10" t="s">
        <v>7737</v>
      </c>
      <c r="L2724" s="98">
        <f>IFERROR(VLOOKUP($F2724&amp;$C2724,Sales!$J:$W,9,0),0)</f>
        <v>0</v>
      </c>
      <c r="M2724" s="98">
        <f>IFERROR(VLOOKUP($F2724&amp;$C2724,Sales!$J:$W,10,0),0)</f>
        <v>0</v>
      </c>
      <c r="N2724" s="98">
        <f>IFERROR(VLOOKUP($F2724&amp;$C2724,Sales!$J:$W,11,0),0)</f>
        <v>0</v>
      </c>
      <c r="O2724" s="98">
        <f>IFERROR(VLOOKUP($F2724&amp;$C2724,Sales!$J:$W,12,0),0)</f>
        <v>0</v>
      </c>
      <c r="P2724" s="98">
        <f>IFERROR(VLOOKUP($F2724&amp;$C2724,Sales!$J:$W,13,0),0)</f>
        <v>0</v>
      </c>
      <c r="Q2724" s="98">
        <f>IFERROR(VLOOKUP($F2724&amp;$C2724,Sales!$A:$H,7,0),0)</f>
        <v>0</v>
      </c>
      <c r="R2724" s="41" t="str">
        <f t="shared" si="84"/>
        <v>ERROR</v>
      </c>
      <c r="S2724" s="15"/>
      <c r="T2724" s="15"/>
      <c r="U2724" s="15"/>
      <c r="V2724" s="15"/>
      <c r="W2724" s="15"/>
      <c r="X2724" s="15"/>
      <c r="Y2724" s="41"/>
      <c r="Z2724" s="41"/>
      <c r="AA2724" s="41"/>
      <c r="AB2724" s="15"/>
      <c r="AC2724" s="15"/>
      <c r="AD2724" s="15"/>
      <c r="AE2724" s="15"/>
      <c r="AF2724" s="15"/>
      <c r="AG2724" s="15"/>
      <c r="AH2724" s="15"/>
      <c r="AI2724" s="15"/>
      <c r="AJ2724" s="15"/>
      <c r="AK2724" s="15"/>
      <c r="AL2724" s="15"/>
      <c r="AM2724" s="15"/>
      <c r="AN2724" s="15"/>
      <c r="AO2724" s="15"/>
      <c r="AP2724" s="15"/>
      <c r="AQ2724" s="15"/>
      <c r="AR2724" s="15"/>
      <c r="AS2724" s="15"/>
      <c r="AT2724" s="15"/>
      <c r="AU2724" s="15"/>
      <c r="AV2724" s="15"/>
      <c r="AW2724" s="15"/>
      <c r="AX2724" s="15"/>
      <c r="AY2724" s="15"/>
      <c r="AZ2724" s="10">
        <v>1</v>
      </c>
      <c r="BA2724" t="s">
        <v>22</v>
      </c>
      <c r="BB2724" t="s">
        <v>88</v>
      </c>
      <c r="BD2724" s="39" t="str">
        <f t="shared" si="85"/>
        <v>01/394630001FTokopedia</v>
      </c>
    </row>
    <row r="2725" spans="2:59" ht="13.5" customHeight="1" x14ac:dyDescent="0.35">
      <c r="B2725" s="10" t="s">
        <v>17</v>
      </c>
      <c r="C2725" s="10" t="s">
        <v>2517</v>
      </c>
      <c r="D2725" s="10" t="s">
        <v>294</v>
      </c>
      <c r="E2725" s="10" t="s">
        <v>295</v>
      </c>
      <c r="F2725" s="10" t="s">
        <v>1718</v>
      </c>
      <c r="G2725" s="137">
        <v>597987450</v>
      </c>
      <c r="H2725" s="10"/>
      <c r="I2725" s="10" t="s">
        <v>1719</v>
      </c>
      <c r="J2725" s="41" t="s">
        <v>13763</v>
      </c>
      <c r="K2725" s="10" t="s">
        <v>5088</v>
      </c>
      <c r="L2725" s="98">
        <f>IFERROR(VLOOKUP($F2725&amp;$C2725,Sales!$J:$W,9,0),0)</f>
        <v>0</v>
      </c>
      <c r="M2725" s="98">
        <f>IFERROR(VLOOKUP($F2725&amp;$C2725,Sales!$J:$W,10,0),0)</f>
        <v>0</v>
      </c>
      <c r="N2725" s="98">
        <f>IFERROR(VLOOKUP($F2725&amp;$C2725,Sales!$J:$W,11,0),0)</f>
        <v>0</v>
      </c>
      <c r="O2725" s="98">
        <f>IFERROR(VLOOKUP($F2725&amp;$C2725,Sales!$J:$W,12,0),0)</f>
        <v>0</v>
      </c>
      <c r="P2725" s="98">
        <f>IFERROR(VLOOKUP($F2725&amp;$C2725,Sales!$J:$W,13,0),0)</f>
        <v>0</v>
      </c>
      <c r="Q2725" s="98">
        <f>IFERROR(VLOOKUP($F2725&amp;$C2725,Sales!$A:$H,7,0),0)</f>
        <v>0</v>
      </c>
      <c r="R2725" s="41">
        <f t="shared" si="84"/>
        <v>1</v>
      </c>
      <c r="S2725" s="15">
        <v>1</v>
      </c>
      <c r="T2725" s="15"/>
      <c r="U2725" s="15"/>
      <c r="V2725" s="15">
        <v>1</v>
      </c>
      <c r="W2725" s="15">
        <v>1</v>
      </c>
      <c r="X2725" s="15">
        <v>1</v>
      </c>
      <c r="Y2725" s="41">
        <v>1</v>
      </c>
      <c r="Z2725" s="41">
        <v>1</v>
      </c>
      <c r="AA2725" s="41"/>
      <c r="AB2725" s="15"/>
      <c r="AC2725" s="15"/>
      <c r="AD2725" s="15"/>
      <c r="AE2725" s="15"/>
      <c r="AF2725" s="15"/>
      <c r="AG2725" s="15"/>
      <c r="AH2725" s="15"/>
      <c r="AI2725" s="15"/>
      <c r="AJ2725" s="15"/>
      <c r="AK2725" s="15"/>
      <c r="AL2725" s="15"/>
      <c r="AM2725" s="15"/>
      <c r="AN2725" s="15"/>
      <c r="AO2725" s="15"/>
      <c r="AP2725" s="15"/>
      <c r="AQ2725" s="15"/>
      <c r="AR2725" s="15"/>
      <c r="AS2725" s="15"/>
      <c r="AT2725" s="15"/>
      <c r="AU2725" s="15"/>
      <c r="AV2725" s="15"/>
      <c r="AW2725" s="15"/>
      <c r="AX2725" s="82"/>
      <c r="AY2725" s="82"/>
      <c r="AZ2725" s="10">
        <v>1</v>
      </c>
      <c r="BA2725" t="s">
        <v>13952</v>
      </c>
      <c r="BB2725" t="s">
        <v>23</v>
      </c>
      <c r="BD2725" s="39" t="str">
        <f t="shared" si="85"/>
        <v>01/394829502VTokopedia</v>
      </c>
      <c r="BF2725" t="s">
        <v>13753</v>
      </c>
      <c r="BG2725" t="s">
        <v>13751</v>
      </c>
    </row>
    <row r="2726" spans="2:59" ht="13.5" customHeight="1" x14ac:dyDescent="0.35">
      <c r="B2726" s="10" t="s">
        <v>17</v>
      </c>
      <c r="C2726" s="10" t="s">
        <v>2517</v>
      </c>
      <c r="D2726" s="10" t="s">
        <v>294</v>
      </c>
      <c r="E2726" s="10" t="s">
        <v>295</v>
      </c>
      <c r="F2726" s="10" t="s">
        <v>2549</v>
      </c>
      <c r="G2726" s="137">
        <v>618762374</v>
      </c>
      <c r="H2726" s="10"/>
      <c r="I2726" s="10" t="s">
        <v>3615</v>
      </c>
      <c r="J2726" t="s">
        <v>5089</v>
      </c>
      <c r="K2726" s="10" t="s">
        <v>2550</v>
      </c>
      <c r="L2726" s="98">
        <f>IFERROR(VLOOKUP($F2726&amp;$C2726,Sales!$J:$W,9,0),0)</f>
        <v>0</v>
      </c>
      <c r="M2726" s="98">
        <f>IFERROR(VLOOKUP($F2726&amp;$C2726,Sales!$J:$W,10,0),0)</f>
        <v>0</v>
      </c>
      <c r="N2726" s="98">
        <f>IFERROR(VLOOKUP($F2726&amp;$C2726,Sales!$J:$W,11,0),0)</f>
        <v>0</v>
      </c>
      <c r="O2726" s="98">
        <f>IFERROR(VLOOKUP($F2726&amp;$C2726,Sales!$J:$W,12,0),0)</f>
        <v>0</v>
      </c>
      <c r="P2726" s="98">
        <f>IFERROR(VLOOKUP($F2726&amp;$C2726,Sales!$J:$W,13,0),0)</f>
        <v>0</v>
      </c>
      <c r="Q2726" s="98">
        <f>IFERROR(VLOOKUP($F2726&amp;$C2726,Sales!$A:$H,7,0),0)</f>
        <v>0</v>
      </c>
      <c r="R2726" s="41">
        <f t="shared" si="84"/>
        <v>1</v>
      </c>
      <c r="S2726" s="15">
        <v>1</v>
      </c>
      <c r="T2726" s="15"/>
      <c r="U2726" s="15"/>
      <c r="V2726" s="15">
        <v>1</v>
      </c>
      <c r="W2726" s="15">
        <v>1</v>
      </c>
      <c r="X2726" s="15">
        <v>1</v>
      </c>
      <c r="Y2726" s="41">
        <v>1</v>
      </c>
      <c r="Z2726" s="41">
        <v>1</v>
      </c>
      <c r="AA2726" s="41"/>
      <c r="AB2726" s="15"/>
      <c r="AC2726" s="15"/>
      <c r="AD2726" s="15"/>
      <c r="AE2726" s="15"/>
      <c r="AF2726" s="15"/>
      <c r="AG2726" s="15"/>
      <c r="AH2726" s="15"/>
      <c r="AI2726" s="15"/>
      <c r="AJ2726" s="15"/>
      <c r="AK2726" s="15"/>
      <c r="AL2726" s="15"/>
      <c r="AM2726" s="15"/>
      <c r="AN2726" s="15"/>
      <c r="AO2726" s="15"/>
      <c r="AP2726" s="15"/>
      <c r="AQ2726" s="15"/>
      <c r="AR2726" s="15"/>
      <c r="AS2726" s="15"/>
      <c r="AT2726" s="15"/>
      <c r="AU2726" s="15"/>
      <c r="AV2726" s="15"/>
      <c r="AW2726" s="15"/>
      <c r="AX2726" s="82"/>
      <c r="AY2726" s="82"/>
      <c r="AZ2726" s="10">
        <v>1</v>
      </c>
      <c r="BA2726" t="s">
        <v>13952</v>
      </c>
      <c r="BB2726" t="s">
        <v>23</v>
      </c>
      <c r="BD2726" s="39" t="str">
        <f t="shared" si="85"/>
        <v>01/394829503ATokopedia</v>
      </c>
    </row>
    <row r="2727" spans="2:59" ht="13.5" customHeight="1" x14ac:dyDescent="0.35">
      <c r="B2727" s="10" t="s">
        <v>17</v>
      </c>
      <c r="C2727" s="10" t="s">
        <v>2517</v>
      </c>
      <c r="D2727" s="10" t="s">
        <v>294</v>
      </c>
      <c r="E2727" s="10" t="s">
        <v>295</v>
      </c>
      <c r="F2727" s="10" t="s">
        <v>1699</v>
      </c>
      <c r="G2727" s="137">
        <v>618766615</v>
      </c>
      <c r="H2727" s="10"/>
      <c r="I2727" s="10" t="s">
        <v>1700</v>
      </c>
      <c r="J2727" t="s">
        <v>13606</v>
      </c>
      <c r="K2727" s="10" t="s">
        <v>7738</v>
      </c>
      <c r="L2727" s="98">
        <f>IFERROR(VLOOKUP($F2727&amp;$C2727,Sales!$J:$W,9,0),0)</f>
        <v>0</v>
      </c>
      <c r="M2727" s="98">
        <f>IFERROR(VLOOKUP($F2727&amp;$C2727,Sales!$J:$W,10,0),0)</f>
        <v>0</v>
      </c>
      <c r="N2727" s="98">
        <f>IFERROR(VLOOKUP($F2727&amp;$C2727,Sales!$J:$W,11,0),0)</f>
        <v>0</v>
      </c>
      <c r="O2727" s="98">
        <f>IFERROR(VLOOKUP($F2727&amp;$C2727,Sales!$J:$W,12,0),0)</f>
        <v>0</v>
      </c>
      <c r="P2727" s="98">
        <f>IFERROR(VLOOKUP($F2727&amp;$C2727,Sales!$J:$W,13,0),0)</f>
        <v>0</v>
      </c>
      <c r="Q2727" s="98">
        <f>IFERROR(VLOOKUP($F2727&amp;$C2727,Sales!$A:$H,7,0),0)</f>
        <v>0</v>
      </c>
      <c r="R2727" s="41">
        <f t="shared" si="84"/>
        <v>1</v>
      </c>
      <c r="S2727" s="15">
        <v>1</v>
      </c>
      <c r="T2727" s="15"/>
      <c r="U2727" s="15"/>
      <c r="V2727" s="15">
        <v>1</v>
      </c>
      <c r="W2727" s="15">
        <v>1</v>
      </c>
      <c r="X2727" s="15">
        <v>1</v>
      </c>
      <c r="Y2727" s="41">
        <v>1</v>
      </c>
      <c r="Z2727" s="41">
        <v>1</v>
      </c>
      <c r="AA2727" s="41"/>
      <c r="AB2727" s="15"/>
      <c r="AC2727" s="15"/>
      <c r="AD2727" s="15"/>
      <c r="AE2727" s="15"/>
      <c r="AF2727" s="15"/>
      <c r="AG2727" s="15"/>
      <c r="AH2727" s="15"/>
      <c r="AI2727" s="15"/>
      <c r="AJ2727" s="15"/>
      <c r="AK2727" s="15"/>
      <c r="AL2727" s="15"/>
      <c r="AM2727" s="15"/>
      <c r="AN2727" s="15"/>
      <c r="AO2727" s="15"/>
      <c r="AP2727" s="15"/>
      <c r="AQ2727" s="15"/>
      <c r="AR2727" s="15"/>
      <c r="AS2727" s="15"/>
      <c r="AT2727" s="15"/>
      <c r="AU2727" s="15"/>
      <c r="AV2727" s="15"/>
      <c r="AW2727" s="15"/>
      <c r="AX2727" s="82"/>
      <c r="AY2727" s="82"/>
      <c r="AZ2727" s="10">
        <v>1</v>
      </c>
      <c r="BA2727" t="s">
        <v>22</v>
      </c>
      <c r="BB2727" t="s">
        <v>23</v>
      </c>
      <c r="BD2727" s="39" t="str">
        <f t="shared" si="85"/>
        <v>01/394829503BTokopedia</v>
      </c>
    </row>
    <row r="2728" spans="2:59" ht="13.5" customHeight="1" x14ac:dyDescent="0.35">
      <c r="B2728" s="10" t="s">
        <v>17</v>
      </c>
      <c r="C2728" s="10" t="s">
        <v>2517</v>
      </c>
      <c r="D2728" s="10" t="s">
        <v>294</v>
      </c>
      <c r="E2728" s="10" t="s">
        <v>295</v>
      </c>
      <c r="F2728" s="10" t="s">
        <v>1703</v>
      </c>
      <c r="G2728" s="137">
        <v>618770942</v>
      </c>
      <c r="H2728" s="10"/>
      <c r="I2728" s="10" t="s">
        <v>1704</v>
      </c>
      <c r="J2728" t="s">
        <v>5090</v>
      </c>
      <c r="K2728" s="10" t="s">
        <v>5091</v>
      </c>
      <c r="L2728" s="98">
        <f>IFERROR(VLOOKUP($F2728&amp;$C2728,Sales!$J:$W,9,0),0)</f>
        <v>0</v>
      </c>
      <c r="M2728" s="98">
        <f>IFERROR(VLOOKUP($F2728&amp;$C2728,Sales!$J:$W,10,0),0)</f>
        <v>0</v>
      </c>
      <c r="N2728" s="98">
        <f>IFERROR(VLOOKUP($F2728&amp;$C2728,Sales!$J:$W,11,0),0)</f>
        <v>0</v>
      </c>
      <c r="O2728" s="98">
        <f>IFERROR(VLOOKUP($F2728&amp;$C2728,Sales!$J:$W,12,0),0)</f>
        <v>0</v>
      </c>
      <c r="P2728" s="98">
        <f>IFERROR(VLOOKUP($F2728&amp;$C2728,Sales!$J:$W,13,0),0)</f>
        <v>0</v>
      </c>
      <c r="Q2728" s="98">
        <f>IFERROR(VLOOKUP($F2728&amp;$C2728,Sales!$A:$H,7,0),0)</f>
        <v>0</v>
      </c>
      <c r="R2728" s="41">
        <f t="shared" si="84"/>
        <v>1</v>
      </c>
      <c r="S2728" s="15">
        <v>1</v>
      </c>
      <c r="T2728" s="15"/>
      <c r="U2728" s="15"/>
      <c r="V2728" s="15">
        <v>1</v>
      </c>
      <c r="W2728" s="15">
        <v>1</v>
      </c>
      <c r="X2728" s="15">
        <v>1</v>
      </c>
      <c r="Y2728" s="41">
        <v>1</v>
      </c>
      <c r="Z2728" s="41">
        <v>1</v>
      </c>
      <c r="AA2728" s="41"/>
      <c r="AB2728" s="15"/>
      <c r="AC2728" s="15"/>
      <c r="AD2728" s="15"/>
      <c r="AE2728" s="15"/>
      <c r="AF2728" s="15"/>
      <c r="AG2728" s="15"/>
      <c r="AH2728" s="15"/>
      <c r="AI2728" s="15"/>
      <c r="AJ2728" s="15"/>
      <c r="AK2728" s="15"/>
      <c r="AL2728" s="15"/>
      <c r="AM2728" s="15"/>
      <c r="AN2728" s="15"/>
      <c r="AO2728" s="15"/>
      <c r="AP2728" s="15"/>
      <c r="AQ2728" s="15"/>
      <c r="AR2728" s="15"/>
      <c r="AS2728" s="15"/>
      <c r="AT2728" s="15"/>
      <c r="AU2728" s="15"/>
      <c r="AV2728" s="15"/>
      <c r="AW2728" s="15"/>
      <c r="AX2728" s="82"/>
      <c r="AY2728" s="82"/>
      <c r="AZ2728" s="10">
        <v>1</v>
      </c>
      <c r="BA2728" t="s">
        <v>22</v>
      </c>
      <c r="BB2728" t="s">
        <v>23</v>
      </c>
      <c r="BD2728" s="39" t="str">
        <f t="shared" si="85"/>
        <v>01/394829503CTokopedia</v>
      </c>
    </row>
    <row r="2729" spans="2:59" ht="13.5" customHeight="1" x14ac:dyDescent="0.35">
      <c r="B2729" s="10" t="s">
        <v>17</v>
      </c>
      <c r="C2729" s="10" t="s">
        <v>2517</v>
      </c>
      <c r="D2729" s="10" t="s">
        <v>294</v>
      </c>
      <c r="E2729" s="10" t="s">
        <v>295</v>
      </c>
      <c r="F2729" s="10" t="s">
        <v>1739</v>
      </c>
      <c r="G2729" s="137">
        <v>765435556</v>
      </c>
      <c r="H2729" s="10"/>
      <c r="I2729" s="10" t="s">
        <v>6178</v>
      </c>
      <c r="J2729" s="10" t="s">
        <v>7739</v>
      </c>
      <c r="K2729" s="10" t="s">
        <v>7740</v>
      </c>
      <c r="L2729" s="98">
        <f>IFERROR(VLOOKUP($F2729&amp;$C2729,Sales!$J:$W,9,0),0)</f>
        <v>0</v>
      </c>
      <c r="M2729" s="98">
        <f>IFERROR(VLOOKUP($F2729&amp;$C2729,Sales!$J:$W,10,0),0)</f>
        <v>0</v>
      </c>
      <c r="N2729" s="98">
        <f>IFERROR(VLOOKUP($F2729&amp;$C2729,Sales!$J:$W,11,0),0)</f>
        <v>0</v>
      </c>
      <c r="O2729" s="98">
        <f>IFERROR(VLOOKUP($F2729&amp;$C2729,Sales!$J:$W,12,0),0)</f>
        <v>0</v>
      </c>
      <c r="P2729" s="98">
        <f>IFERROR(VLOOKUP($F2729&amp;$C2729,Sales!$J:$W,13,0),0)</f>
        <v>0</v>
      </c>
      <c r="Q2729" s="98">
        <f>IFERROR(VLOOKUP($F2729&amp;$C2729,Sales!$A:$H,7,0),0)</f>
        <v>0</v>
      </c>
      <c r="R2729" s="41" t="str">
        <f t="shared" si="84"/>
        <v>ERROR</v>
      </c>
      <c r="S2729" s="15"/>
      <c r="T2729" s="15"/>
      <c r="U2729" s="15"/>
      <c r="V2729" s="15"/>
      <c r="W2729" s="15"/>
      <c r="X2729" s="15"/>
      <c r="Y2729" s="41"/>
      <c r="Z2729" s="41"/>
      <c r="AA2729" s="41"/>
      <c r="AB2729" s="15"/>
      <c r="AC2729" s="15"/>
      <c r="AD2729" s="15"/>
      <c r="AE2729" s="15"/>
      <c r="AF2729" s="15"/>
      <c r="AG2729" s="15"/>
      <c r="AH2729" s="15"/>
      <c r="AI2729" s="15"/>
      <c r="AJ2729" s="15"/>
      <c r="AK2729" s="15"/>
      <c r="AL2729" s="15"/>
      <c r="AM2729" s="15"/>
      <c r="AN2729" s="15"/>
      <c r="AO2729" s="15"/>
      <c r="AP2729" s="15"/>
      <c r="AQ2729" s="15"/>
      <c r="AR2729" s="15"/>
      <c r="AS2729" s="15"/>
      <c r="AT2729" s="15"/>
      <c r="AU2729" s="15"/>
      <c r="AV2729" s="15"/>
      <c r="AW2729" s="15"/>
      <c r="AX2729" s="15"/>
      <c r="AY2729" s="15"/>
      <c r="AZ2729" s="10">
        <v>1</v>
      </c>
      <c r="BA2729" t="s">
        <v>22</v>
      </c>
      <c r="BB2729" t="s">
        <v>88</v>
      </c>
      <c r="BD2729" s="39" t="str">
        <f t="shared" si="85"/>
        <v>01/394829503ITokopedia</v>
      </c>
    </row>
    <row r="2730" spans="2:59" ht="13.5" customHeight="1" x14ac:dyDescent="0.35">
      <c r="B2730" s="10" t="s">
        <v>17</v>
      </c>
      <c r="C2730" s="10" t="s">
        <v>2517</v>
      </c>
      <c r="D2730" s="10" t="s">
        <v>294</v>
      </c>
      <c r="E2730" s="10" t="s">
        <v>295</v>
      </c>
      <c r="F2730" s="10" t="s">
        <v>1737</v>
      </c>
      <c r="G2730" s="137">
        <v>756768446</v>
      </c>
      <c r="H2730" s="10"/>
      <c r="I2730" s="10" t="s">
        <v>1738</v>
      </c>
      <c r="J2730" s="10" t="s">
        <v>7741</v>
      </c>
      <c r="K2730" s="10" t="s">
        <v>3432</v>
      </c>
      <c r="L2730" s="98">
        <f>IFERROR(VLOOKUP($F2730&amp;$C2730,Sales!$J:$W,9,0),0)</f>
        <v>0</v>
      </c>
      <c r="M2730" s="98">
        <f>IFERROR(VLOOKUP($F2730&amp;$C2730,Sales!$J:$W,10,0),0)</f>
        <v>0</v>
      </c>
      <c r="N2730" s="98">
        <f>IFERROR(VLOOKUP($F2730&amp;$C2730,Sales!$J:$W,11,0),0)</f>
        <v>0</v>
      </c>
      <c r="O2730" s="98">
        <f>IFERROR(VLOOKUP($F2730&amp;$C2730,Sales!$J:$W,12,0),0)</f>
        <v>0</v>
      </c>
      <c r="P2730" s="98">
        <f>IFERROR(VLOOKUP($F2730&amp;$C2730,Sales!$J:$W,13,0),0)</f>
        <v>0</v>
      </c>
      <c r="Q2730" s="98">
        <f>IFERROR(VLOOKUP($F2730&amp;$C2730,Sales!$A:$H,7,0),0)</f>
        <v>0</v>
      </c>
      <c r="R2730" s="41" t="str">
        <f t="shared" si="84"/>
        <v>ERROR</v>
      </c>
      <c r="S2730" s="15"/>
      <c r="T2730" s="15"/>
      <c r="U2730" s="15"/>
      <c r="V2730" s="15"/>
      <c r="W2730" s="15"/>
      <c r="X2730" s="15"/>
      <c r="Y2730" s="41"/>
      <c r="Z2730" s="41"/>
      <c r="AA2730" s="41"/>
      <c r="AB2730" s="15"/>
      <c r="AC2730" s="15"/>
      <c r="AD2730" s="15"/>
      <c r="AE2730" s="15"/>
      <c r="AF2730" s="15"/>
      <c r="AG2730" s="15"/>
      <c r="AH2730" s="15"/>
      <c r="AI2730" s="15"/>
      <c r="AJ2730" s="15"/>
      <c r="AK2730" s="15"/>
      <c r="AL2730" s="15"/>
      <c r="AM2730" s="15"/>
      <c r="AN2730" s="15"/>
      <c r="AO2730" s="15"/>
      <c r="AP2730" s="15"/>
      <c r="AQ2730" s="15"/>
      <c r="AR2730" s="15"/>
      <c r="AS2730" s="15"/>
      <c r="AT2730" s="15"/>
      <c r="AU2730" s="15"/>
      <c r="AV2730" s="15"/>
      <c r="AW2730" s="15"/>
      <c r="AX2730" s="15"/>
      <c r="AY2730" s="15"/>
      <c r="AZ2730" s="10">
        <v>1</v>
      </c>
      <c r="BA2730" t="s">
        <v>22</v>
      </c>
      <c r="BB2730" t="s">
        <v>88</v>
      </c>
      <c r="BD2730" s="39" t="str">
        <f t="shared" si="85"/>
        <v>01/394829503JTokopedia</v>
      </c>
    </row>
    <row r="2731" spans="2:59" ht="13.5" customHeight="1" x14ac:dyDescent="0.35">
      <c r="B2731" s="10" t="s">
        <v>17</v>
      </c>
      <c r="C2731" s="10" t="s">
        <v>2517</v>
      </c>
      <c r="D2731" s="10" t="s">
        <v>294</v>
      </c>
      <c r="E2731" s="10" t="s">
        <v>295</v>
      </c>
      <c r="F2731" s="10" t="s">
        <v>1748</v>
      </c>
      <c r="G2731" s="137">
        <v>765360985</v>
      </c>
      <c r="H2731" s="10"/>
      <c r="I2731" s="10" t="s">
        <v>6181</v>
      </c>
      <c r="J2731" s="10" t="s">
        <v>7742</v>
      </c>
      <c r="K2731" s="10" t="s">
        <v>3433</v>
      </c>
      <c r="L2731" s="98">
        <f>IFERROR(VLOOKUP($F2731&amp;$C2731,Sales!$J:$W,9,0),0)</f>
        <v>0</v>
      </c>
      <c r="M2731" s="98">
        <f>IFERROR(VLOOKUP($F2731&amp;$C2731,Sales!$J:$W,10,0),0)</f>
        <v>0</v>
      </c>
      <c r="N2731" s="98">
        <f>IFERROR(VLOOKUP($F2731&amp;$C2731,Sales!$J:$W,11,0),0)</f>
        <v>0</v>
      </c>
      <c r="O2731" s="98">
        <f>IFERROR(VLOOKUP($F2731&amp;$C2731,Sales!$J:$W,12,0),0)</f>
        <v>0</v>
      </c>
      <c r="P2731" s="98">
        <f>IFERROR(VLOOKUP($F2731&amp;$C2731,Sales!$J:$W,13,0),0)</f>
        <v>0</v>
      </c>
      <c r="Q2731" s="98">
        <f>IFERROR(VLOOKUP($F2731&amp;$C2731,Sales!$A:$H,7,0),0)</f>
        <v>0</v>
      </c>
      <c r="R2731" s="41" t="str">
        <f t="shared" si="84"/>
        <v>ERROR</v>
      </c>
      <c r="S2731" s="15"/>
      <c r="T2731" s="15"/>
      <c r="U2731" s="15"/>
      <c r="V2731" s="15"/>
      <c r="W2731" s="15"/>
      <c r="X2731" s="15"/>
      <c r="Y2731" s="41"/>
      <c r="Z2731" s="41"/>
      <c r="AA2731" s="41"/>
      <c r="AB2731" s="15"/>
      <c r="AC2731" s="15"/>
      <c r="AD2731" s="15"/>
      <c r="AE2731" s="15"/>
      <c r="AF2731" s="15"/>
      <c r="AG2731" s="15"/>
      <c r="AH2731" s="15"/>
      <c r="AI2731" s="15"/>
      <c r="AJ2731" s="15"/>
      <c r="AK2731" s="15"/>
      <c r="AL2731" s="15"/>
      <c r="AM2731" s="15"/>
      <c r="AN2731" s="15"/>
      <c r="AO2731" s="15"/>
      <c r="AP2731" s="15"/>
      <c r="AQ2731" s="15"/>
      <c r="AR2731" s="15"/>
      <c r="AS2731" s="15"/>
      <c r="AT2731" s="15"/>
      <c r="AU2731" s="15"/>
      <c r="AV2731" s="15"/>
      <c r="AW2731" s="15"/>
      <c r="AX2731" s="15"/>
      <c r="AY2731" s="15"/>
      <c r="AZ2731" s="10">
        <v>1</v>
      </c>
      <c r="BA2731" t="s">
        <v>22</v>
      </c>
      <c r="BB2731" t="s">
        <v>88</v>
      </c>
      <c r="BD2731" s="39" t="str">
        <f t="shared" si="85"/>
        <v>01/394829503KTokopedia</v>
      </c>
    </row>
    <row r="2732" spans="2:59" ht="13.5" customHeight="1" x14ac:dyDescent="0.35">
      <c r="B2732" s="10" t="s">
        <v>17</v>
      </c>
      <c r="C2732" s="10" t="s">
        <v>2517</v>
      </c>
      <c r="D2732" s="10" t="s">
        <v>294</v>
      </c>
      <c r="E2732" s="10" t="s">
        <v>295</v>
      </c>
      <c r="F2732" s="10" t="s">
        <v>1742</v>
      </c>
      <c r="G2732" s="137">
        <v>765426391</v>
      </c>
      <c r="H2732" s="10"/>
      <c r="I2732" s="10" t="s">
        <v>6180</v>
      </c>
      <c r="J2732" s="10" t="s">
        <v>7743</v>
      </c>
      <c r="K2732" s="10" t="s">
        <v>3434</v>
      </c>
      <c r="L2732" s="98">
        <f>IFERROR(VLOOKUP($F2732&amp;$C2732,Sales!$J:$W,9,0),0)</f>
        <v>0</v>
      </c>
      <c r="M2732" s="98">
        <f>IFERROR(VLOOKUP($F2732&amp;$C2732,Sales!$J:$W,10,0),0)</f>
        <v>0</v>
      </c>
      <c r="N2732" s="98">
        <f>IFERROR(VLOOKUP($F2732&amp;$C2732,Sales!$J:$W,11,0),0)</f>
        <v>0</v>
      </c>
      <c r="O2732" s="98">
        <f>IFERROR(VLOOKUP($F2732&amp;$C2732,Sales!$J:$W,12,0),0)</f>
        <v>0</v>
      </c>
      <c r="P2732" s="98">
        <f>IFERROR(VLOOKUP($F2732&amp;$C2732,Sales!$J:$W,13,0),0)</f>
        <v>0</v>
      </c>
      <c r="Q2732" s="98">
        <f>IFERROR(VLOOKUP($F2732&amp;$C2732,Sales!$A:$H,7,0),0)</f>
        <v>0</v>
      </c>
      <c r="R2732" s="41" t="str">
        <f t="shared" si="84"/>
        <v>ERROR</v>
      </c>
      <c r="S2732" s="15"/>
      <c r="T2732" s="15"/>
      <c r="U2732" s="15"/>
      <c r="V2732" s="15"/>
      <c r="W2732" s="15"/>
      <c r="X2732" s="15"/>
      <c r="Y2732" s="41"/>
      <c r="Z2732" s="41"/>
      <c r="AA2732" s="41"/>
      <c r="AB2732" s="15"/>
      <c r="AC2732" s="15"/>
      <c r="AD2732" s="15"/>
      <c r="AE2732" s="15"/>
      <c r="AF2732" s="15"/>
      <c r="AG2732" s="15"/>
      <c r="AH2732" s="15"/>
      <c r="AI2732" s="15"/>
      <c r="AJ2732" s="15"/>
      <c r="AK2732" s="15"/>
      <c r="AL2732" s="15"/>
      <c r="AM2732" s="15"/>
      <c r="AN2732" s="15"/>
      <c r="AO2732" s="15"/>
      <c r="AP2732" s="15"/>
      <c r="AQ2732" s="15"/>
      <c r="AR2732" s="15"/>
      <c r="AS2732" s="15"/>
      <c r="AT2732" s="15"/>
      <c r="AU2732" s="15"/>
      <c r="AV2732" s="15"/>
      <c r="AW2732" s="15"/>
      <c r="AX2732" s="15"/>
      <c r="AY2732" s="15"/>
      <c r="AZ2732" s="10">
        <v>1</v>
      </c>
      <c r="BA2732" t="s">
        <v>22</v>
      </c>
      <c r="BB2732" t="s">
        <v>88</v>
      </c>
      <c r="BD2732" s="39" t="str">
        <f t="shared" si="85"/>
        <v>01/394829503LTokopedia</v>
      </c>
    </row>
    <row r="2733" spans="2:59" ht="13.5" customHeight="1" x14ac:dyDescent="0.35">
      <c r="B2733" s="10" t="s">
        <v>17</v>
      </c>
      <c r="C2733" s="10" t="s">
        <v>2517</v>
      </c>
      <c r="D2733" s="10" t="s">
        <v>294</v>
      </c>
      <c r="E2733" s="10" t="s">
        <v>295</v>
      </c>
      <c r="F2733" s="10" t="s">
        <v>1741</v>
      </c>
      <c r="G2733" s="137">
        <v>765235956</v>
      </c>
      <c r="H2733" s="10"/>
      <c r="I2733" s="10" t="s">
        <v>6179</v>
      </c>
      <c r="J2733" s="10" t="s">
        <v>7744</v>
      </c>
      <c r="K2733" s="10" t="s">
        <v>7745</v>
      </c>
      <c r="L2733" s="98">
        <f>IFERROR(VLOOKUP($F2733&amp;$C2733,Sales!$J:$W,9,0),0)</f>
        <v>0</v>
      </c>
      <c r="M2733" s="98">
        <f>IFERROR(VLOOKUP($F2733&amp;$C2733,Sales!$J:$W,10,0),0)</f>
        <v>0</v>
      </c>
      <c r="N2733" s="98">
        <f>IFERROR(VLOOKUP($F2733&amp;$C2733,Sales!$J:$W,11,0),0)</f>
        <v>0</v>
      </c>
      <c r="O2733" s="98">
        <f>IFERROR(VLOOKUP($F2733&amp;$C2733,Sales!$J:$W,12,0),0)</f>
        <v>0</v>
      </c>
      <c r="P2733" s="98">
        <f>IFERROR(VLOOKUP($F2733&amp;$C2733,Sales!$J:$W,13,0),0)</f>
        <v>0</v>
      </c>
      <c r="Q2733" s="98">
        <f>IFERROR(VLOOKUP($F2733&amp;$C2733,Sales!$A:$H,7,0),0)</f>
        <v>0</v>
      </c>
      <c r="R2733" s="41" t="str">
        <f t="shared" si="84"/>
        <v>ERROR</v>
      </c>
      <c r="S2733" s="15"/>
      <c r="T2733" s="15"/>
      <c r="U2733" s="15"/>
      <c r="V2733" s="15"/>
      <c r="W2733" s="15"/>
      <c r="X2733" s="15"/>
      <c r="Y2733" s="41"/>
      <c r="Z2733" s="41"/>
      <c r="AA2733" s="41"/>
      <c r="AB2733" s="15"/>
      <c r="AC2733" s="15"/>
      <c r="AD2733" s="15"/>
      <c r="AE2733" s="15"/>
      <c r="AF2733" s="15"/>
      <c r="AG2733" s="15"/>
      <c r="AH2733" s="15"/>
      <c r="AI2733" s="15"/>
      <c r="AJ2733" s="15"/>
      <c r="AK2733" s="15"/>
      <c r="AL2733" s="15"/>
      <c r="AM2733" s="15"/>
      <c r="AN2733" s="15"/>
      <c r="AO2733" s="15"/>
      <c r="AP2733" s="15"/>
      <c r="AQ2733" s="15"/>
      <c r="AR2733" s="15"/>
      <c r="AS2733" s="15"/>
      <c r="AT2733" s="15"/>
      <c r="AU2733" s="15"/>
      <c r="AV2733" s="15"/>
      <c r="AW2733" s="15"/>
      <c r="AX2733" s="15"/>
      <c r="AY2733" s="15"/>
      <c r="AZ2733" s="10">
        <v>1</v>
      </c>
      <c r="BA2733" t="s">
        <v>22</v>
      </c>
      <c r="BB2733" t="s">
        <v>88</v>
      </c>
      <c r="BD2733" s="39" t="str">
        <f t="shared" si="85"/>
        <v>01/394829503MTokopedia</v>
      </c>
      <c r="BE2733" t="s">
        <v>13390</v>
      </c>
      <c r="BF2733" t="s">
        <v>13391</v>
      </c>
    </row>
    <row r="2734" spans="2:59" ht="13.5" customHeight="1" x14ac:dyDescent="0.35">
      <c r="B2734" s="10" t="s">
        <v>17</v>
      </c>
      <c r="C2734" s="10" t="s">
        <v>2517</v>
      </c>
      <c r="D2734" s="10" t="s">
        <v>294</v>
      </c>
      <c r="E2734" s="10" t="s">
        <v>295</v>
      </c>
      <c r="F2734" s="10" t="s">
        <v>1190</v>
      </c>
      <c r="G2734" s="137">
        <v>765326983</v>
      </c>
      <c r="H2734" s="10"/>
      <c r="I2734" s="10" t="s">
        <v>1191</v>
      </c>
      <c r="J2734" s="10" t="s">
        <v>7746</v>
      </c>
      <c r="K2734" s="10" t="s">
        <v>7747</v>
      </c>
      <c r="L2734" s="98">
        <f>IFERROR(VLOOKUP($F2734&amp;$C2734,Sales!$J:$W,9,0),0)</f>
        <v>0</v>
      </c>
      <c r="M2734" s="98">
        <f>IFERROR(VLOOKUP($F2734&amp;$C2734,Sales!$J:$W,10,0),0)</f>
        <v>0</v>
      </c>
      <c r="N2734" s="98">
        <f>IFERROR(VLOOKUP($F2734&amp;$C2734,Sales!$J:$W,11,0),0)</f>
        <v>0</v>
      </c>
      <c r="O2734" s="98">
        <f>IFERROR(VLOOKUP($F2734&amp;$C2734,Sales!$J:$W,12,0),0)</f>
        <v>0</v>
      </c>
      <c r="P2734" s="98">
        <f>IFERROR(VLOOKUP($F2734&amp;$C2734,Sales!$J:$W,13,0),0)</f>
        <v>0</v>
      </c>
      <c r="Q2734" s="98">
        <f>IFERROR(VLOOKUP($F2734&amp;$C2734,Sales!$A:$H,7,0),0)</f>
        <v>0</v>
      </c>
      <c r="R2734" s="41" t="str">
        <f t="shared" si="84"/>
        <v>ERROR</v>
      </c>
      <c r="S2734" s="15"/>
      <c r="T2734" s="15"/>
      <c r="U2734" s="15"/>
      <c r="V2734" s="15"/>
      <c r="W2734" s="15"/>
      <c r="X2734" s="15"/>
      <c r="Y2734" s="41"/>
      <c r="Z2734" s="41"/>
      <c r="AA2734" s="41"/>
      <c r="AB2734" s="15"/>
      <c r="AC2734" s="15"/>
      <c r="AD2734" s="15"/>
      <c r="AE2734" s="15"/>
      <c r="AF2734" s="15"/>
      <c r="AG2734" s="15"/>
      <c r="AH2734" s="15"/>
      <c r="AI2734" s="15"/>
      <c r="AJ2734" s="15"/>
      <c r="AK2734" s="15"/>
      <c r="AL2734" s="15"/>
      <c r="AM2734" s="15"/>
      <c r="AN2734" s="15"/>
      <c r="AO2734" s="15"/>
      <c r="AP2734" s="15"/>
      <c r="AQ2734" s="15"/>
      <c r="AR2734" s="15"/>
      <c r="AS2734" s="15"/>
      <c r="AT2734" s="15"/>
      <c r="AU2734" s="15"/>
      <c r="AV2734" s="15"/>
      <c r="AW2734" s="15"/>
      <c r="AX2734" s="15"/>
      <c r="AY2734" s="15"/>
      <c r="AZ2734" s="10">
        <v>1</v>
      </c>
      <c r="BA2734" t="s">
        <v>22</v>
      </c>
      <c r="BB2734" t="s">
        <v>88</v>
      </c>
      <c r="BD2734" s="39" t="str">
        <f t="shared" si="85"/>
        <v>01/394829503NTokopedia</v>
      </c>
    </row>
    <row r="2735" spans="2:59" ht="13.5" customHeight="1" x14ac:dyDescent="0.35">
      <c r="B2735" s="10" t="s">
        <v>17</v>
      </c>
      <c r="C2735" s="10" t="s">
        <v>2517</v>
      </c>
      <c r="D2735" s="10" t="s">
        <v>294</v>
      </c>
      <c r="E2735" s="10" t="s">
        <v>295</v>
      </c>
      <c r="F2735" s="10" t="s">
        <v>1749</v>
      </c>
      <c r="G2735" s="137">
        <v>756763128</v>
      </c>
      <c r="H2735" s="10"/>
      <c r="I2735" s="10" t="s">
        <v>6182</v>
      </c>
      <c r="J2735" t="s">
        <v>13607</v>
      </c>
      <c r="K2735" s="10" t="s">
        <v>7748</v>
      </c>
      <c r="L2735" s="98">
        <f>IFERROR(VLOOKUP($F2735&amp;$C2735,Sales!$J:$W,9,0),0)</f>
        <v>0</v>
      </c>
      <c r="M2735" s="98">
        <f>IFERROR(VLOOKUP($F2735&amp;$C2735,Sales!$J:$W,10,0),0)</f>
        <v>0</v>
      </c>
      <c r="N2735" s="98">
        <f>IFERROR(VLOOKUP($F2735&amp;$C2735,Sales!$J:$W,11,0),0)</f>
        <v>0</v>
      </c>
      <c r="O2735" s="98">
        <f>IFERROR(VLOOKUP($F2735&amp;$C2735,Sales!$J:$W,12,0),0)</f>
        <v>0</v>
      </c>
      <c r="P2735" s="98">
        <f>IFERROR(VLOOKUP($F2735&amp;$C2735,Sales!$J:$W,13,0),0)</f>
        <v>0</v>
      </c>
      <c r="Q2735" s="98">
        <f>IFERROR(VLOOKUP($F2735&amp;$C2735,Sales!$A:$H,7,0),0)</f>
        <v>0</v>
      </c>
      <c r="R2735" s="41" t="str">
        <f t="shared" si="84"/>
        <v>ERROR</v>
      </c>
      <c r="S2735" s="15"/>
      <c r="T2735" s="15"/>
      <c r="U2735" s="15"/>
      <c r="V2735" s="15"/>
      <c r="W2735" s="15"/>
      <c r="X2735" s="15"/>
      <c r="Y2735" s="41"/>
      <c r="Z2735" s="41"/>
      <c r="AA2735" s="41"/>
      <c r="AB2735" s="15"/>
      <c r="AC2735" s="15"/>
      <c r="AD2735" s="15"/>
      <c r="AE2735" s="15"/>
      <c r="AF2735" s="15"/>
      <c r="AG2735" s="15"/>
      <c r="AH2735" s="15"/>
      <c r="AI2735" s="15"/>
      <c r="AJ2735" s="15"/>
      <c r="AK2735" s="15"/>
      <c r="AL2735" s="15"/>
      <c r="AM2735" s="15"/>
      <c r="AN2735" s="15"/>
      <c r="AO2735" s="15"/>
      <c r="AP2735" s="15"/>
      <c r="AQ2735" s="15"/>
      <c r="AR2735" s="15"/>
      <c r="AS2735" s="15"/>
      <c r="AT2735" s="15"/>
      <c r="AU2735" s="15"/>
      <c r="AV2735" s="15"/>
      <c r="AW2735" s="15"/>
      <c r="AX2735" s="82"/>
      <c r="AY2735" s="82"/>
      <c r="AZ2735" s="10">
        <v>1</v>
      </c>
      <c r="BA2735" t="s">
        <v>22</v>
      </c>
      <c r="BB2735" t="s">
        <v>88</v>
      </c>
      <c r="BD2735" s="39" t="str">
        <f t="shared" si="85"/>
        <v>01/394829503OTokopedia</v>
      </c>
      <c r="BE2735" s="1">
        <v>44942</v>
      </c>
      <c r="BF2735" t="s">
        <v>14702</v>
      </c>
    </row>
    <row r="2736" spans="2:59" ht="13.5" customHeight="1" x14ac:dyDescent="0.35">
      <c r="B2736" s="10" t="s">
        <v>17</v>
      </c>
      <c r="C2736" s="10" t="s">
        <v>2517</v>
      </c>
      <c r="D2736" s="10" t="s">
        <v>294</v>
      </c>
      <c r="E2736" s="10" t="s">
        <v>295</v>
      </c>
      <c r="F2736" s="10" t="s">
        <v>1729</v>
      </c>
      <c r="G2736" s="137">
        <v>756775446</v>
      </c>
      <c r="H2736" s="10"/>
      <c r="I2736" s="10" t="s">
        <v>6176</v>
      </c>
      <c r="J2736" t="s">
        <v>13608</v>
      </c>
      <c r="K2736" s="10" t="s">
        <v>3435</v>
      </c>
      <c r="L2736" s="98">
        <f>IFERROR(VLOOKUP($F2736&amp;$C2736,Sales!$J:$W,9,0),0)</f>
        <v>0</v>
      </c>
      <c r="M2736" s="98">
        <f>IFERROR(VLOOKUP($F2736&amp;$C2736,Sales!$J:$W,10,0),0)</f>
        <v>0</v>
      </c>
      <c r="N2736" s="98">
        <f>IFERROR(VLOOKUP($F2736&amp;$C2736,Sales!$J:$W,11,0),0)</f>
        <v>0</v>
      </c>
      <c r="O2736" s="98">
        <f>IFERROR(VLOOKUP($F2736&amp;$C2736,Sales!$J:$W,12,0),0)</f>
        <v>0</v>
      </c>
      <c r="P2736" s="98">
        <f>IFERROR(VLOOKUP($F2736&amp;$C2736,Sales!$J:$W,13,0),0)</f>
        <v>0</v>
      </c>
      <c r="Q2736" s="98">
        <f>IFERROR(VLOOKUP($F2736&amp;$C2736,Sales!$A:$H,7,0),0)</f>
        <v>0</v>
      </c>
      <c r="R2736" s="41" t="str">
        <f t="shared" si="84"/>
        <v>ERROR</v>
      </c>
      <c r="S2736" s="15"/>
      <c r="T2736" s="15"/>
      <c r="U2736" s="15"/>
      <c r="V2736" s="15"/>
      <c r="W2736" s="15"/>
      <c r="X2736" s="15"/>
      <c r="Y2736" s="41"/>
      <c r="Z2736" s="41"/>
      <c r="AA2736" s="41"/>
      <c r="AB2736" s="15"/>
      <c r="AC2736" s="15"/>
      <c r="AD2736" s="15"/>
      <c r="AE2736" s="15"/>
      <c r="AF2736" s="15"/>
      <c r="AG2736" s="15"/>
      <c r="AH2736" s="15"/>
      <c r="AI2736" s="15"/>
      <c r="AJ2736" s="15"/>
      <c r="AK2736" s="15"/>
      <c r="AL2736" s="15"/>
      <c r="AM2736" s="15"/>
      <c r="AN2736" s="15"/>
      <c r="AO2736" s="15"/>
      <c r="AP2736" s="15"/>
      <c r="AQ2736" s="15"/>
      <c r="AR2736" s="15"/>
      <c r="AS2736" s="15"/>
      <c r="AT2736" s="15"/>
      <c r="AU2736" s="15"/>
      <c r="AV2736" s="15"/>
      <c r="AW2736" s="15"/>
      <c r="AX2736" s="82"/>
      <c r="AY2736" s="82"/>
      <c r="AZ2736" s="10">
        <v>1</v>
      </c>
      <c r="BA2736" t="s">
        <v>22</v>
      </c>
      <c r="BB2736" t="s">
        <v>88</v>
      </c>
      <c r="BC2736" t="s">
        <v>88</v>
      </c>
      <c r="BD2736" s="39" t="str">
        <f t="shared" si="85"/>
        <v>01/394829503PTokopedia</v>
      </c>
      <c r="BE2736" s="1">
        <v>44958</v>
      </c>
      <c r="BF2736" t="s">
        <v>14797</v>
      </c>
    </row>
    <row r="2737" spans="2:58" ht="13.5" customHeight="1" x14ac:dyDescent="0.35">
      <c r="B2737" s="10" t="s">
        <v>17</v>
      </c>
      <c r="C2737" s="10" t="s">
        <v>2517</v>
      </c>
      <c r="D2737" s="10" t="s">
        <v>294</v>
      </c>
      <c r="E2737" s="10" t="s">
        <v>295</v>
      </c>
      <c r="F2737" s="10" t="s">
        <v>1736</v>
      </c>
      <c r="G2737" s="137">
        <v>756766488</v>
      </c>
      <c r="H2737" s="10"/>
      <c r="I2737" s="10" t="s">
        <v>6177</v>
      </c>
      <c r="J2737" t="s">
        <v>13609</v>
      </c>
      <c r="K2737" s="10" t="s">
        <v>3436</v>
      </c>
      <c r="L2737" s="98">
        <f>IFERROR(VLOOKUP($F2737&amp;$C2737,Sales!$J:$W,9,0),0)</f>
        <v>0</v>
      </c>
      <c r="M2737" s="98">
        <f>IFERROR(VLOOKUP($F2737&amp;$C2737,Sales!$J:$W,10,0),0)</f>
        <v>0</v>
      </c>
      <c r="N2737" s="98">
        <f>IFERROR(VLOOKUP($F2737&amp;$C2737,Sales!$J:$W,11,0),0)</f>
        <v>0</v>
      </c>
      <c r="O2737" s="98">
        <f>IFERROR(VLOOKUP($F2737&amp;$C2737,Sales!$J:$W,12,0),0)</f>
        <v>0</v>
      </c>
      <c r="P2737" s="98">
        <f>IFERROR(VLOOKUP($F2737&amp;$C2737,Sales!$J:$W,13,0),0)</f>
        <v>0</v>
      </c>
      <c r="Q2737" s="98">
        <f>IFERROR(VLOOKUP($F2737&amp;$C2737,Sales!$A:$H,7,0),0)</f>
        <v>0</v>
      </c>
      <c r="R2737" s="41" t="str">
        <f t="shared" si="84"/>
        <v>ERROR</v>
      </c>
      <c r="S2737" s="15"/>
      <c r="T2737" s="15"/>
      <c r="U2737" s="15"/>
      <c r="V2737" s="15"/>
      <c r="W2737" s="15"/>
      <c r="X2737" s="15"/>
      <c r="Y2737" s="41"/>
      <c r="Z2737" s="41"/>
      <c r="AA2737" s="41"/>
      <c r="AB2737" s="15"/>
      <c r="AC2737" s="15"/>
      <c r="AD2737" s="15"/>
      <c r="AE2737" s="15"/>
      <c r="AF2737" s="15"/>
      <c r="AG2737" s="15"/>
      <c r="AH2737" s="15"/>
      <c r="AI2737" s="15"/>
      <c r="AJ2737" s="15"/>
      <c r="AK2737" s="15"/>
      <c r="AL2737" s="15"/>
      <c r="AM2737" s="15"/>
      <c r="AN2737" s="15"/>
      <c r="AO2737" s="15"/>
      <c r="AP2737" s="15"/>
      <c r="AQ2737" s="15"/>
      <c r="AR2737" s="15"/>
      <c r="AS2737" s="15"/>
      <c r="AT2737" s="15"/>
      <c r="AU2737" s="15"/>
      <c r="AV2737" s="15"/>
      <c r="AW2737" s="15"/>
      <c r="AX2737" s="82"/>
      <c r="AY2737" s="82"/>
      <c r="AZ2737" s="10">
        <v>1</v>
      </c>
      <c r="BA2737" t="s">
        <v>22</v>
      </c>
      <c r="BB2737" t="s">
        <v>88</v>
      </c>
      <c r="BC2737" t="s">
        <v>88</v>
      </c>
      <c r="BD2737" s="39" t="str">
        <f t="shared" si="85"/>
        <v>01/394829503QTokopedia</v>
      </c>
      <c r="BE2737" s="1">
        <v>44958</v>
      </c>
      <c r="BF2737" t="s">
        <v>14797</v>
      </c>
    </row>
    <row r="2738" spans="2:58" ht="13.5" customHeight="1" x14ac:dyDescent="0.35">
      <c r="B2738" s="10" t="s">
        <v>17</v>
      </c>
      <c r="C2738" s="10" t="s">
        <v>2517</v>
      </c>
      <c r="D2738" s="10" t="s">
        <v>294</v>
      </c>
      <c r="E2738" s="10" t="s">
        <v>295</v>
      </c>
      <c r="F2738" s="10" t="s">
        <v>1740</v>
      </c>
      <c r="G2738" s="137">
        <v>765353655</v>
      </c>
      <c r="H2738" s="10"/>
      <c r="I2738" s="10" t="s">
        <v>5649</v>
      </c>
      <c r="J2738" s="10" t="s">
        <v>7749</v>
      </c>
      <c r="K2738" s="10" t="s">
        <v>3437</v>
      </c>
      <c r="L2738" s="98">
        <f>IFERROR(VLOOKUP($F2738&amp;$C2738,Sales!$J:$W,9,0),0)</f>
        <v>0</v>
      </c>
      <c r="M2738" s="98">
        <f>IFERROR(VLOOKUP($F2738&amp;$C2738,Sales!$J:$W,10,0),0)</f>
        <v>0</v>
      </c>
      <c r="N2738" s="98">
        <f>IFERROR(VLOOKUP($F2738&amp;$C2738,Sales!$J:$W,11,0),0)</f>
        <v>0</v>
      </c>
      <c r="O2738" s="98">
        <f>IFERROR(VLOOKUP($F2738&amp;$C2738,Sales!$J:$W,12,0),0)</f>
        <v>0</v>
      </c>
      <c r="P2738" s="98">
        <f>IFERROR(VLOOKUP($F2738&amp;$C2738,Sales!$J:$W,13,0),0)</f>
        <v>0</v>
      </c>
      <c r="Q2738" s="98">
        <f>IFERROR(VLOOKUP($F2738&amp;$C2738,Sales!$A:$H,7,0),0)</f>
        <v>0</v>
      </c>
      <c r="R2738" s="41" t="str">
        <f t="shared" si="84"/>
        <v>ERROR</v>
      </c>
      <c r="S2738" s="15"/>
      <c r="T2738" s="15"/>
      <c r="U2738" s="15"/>
      <c r="V2738" s="15"/>
      <c r="W2738" s="15"/>
      <c r="X2738" s="15"/>
      <c r="Y2738" s="41"/>
      <c r="Z2738" s="41"/>
      <c r="AA2738" s="41"/>
      <c r="AB2738" s="15"/>
      <c r="AC2738" s="15"/>
      <c r="AD2738" s="15"/>
      <c r="AE2738" s="15"/>
      <c r="AF2738" s="15"/>
      <c r="AG2738" s="15"/>
      <c r="AH2738" s="15"/>
      <c r="AI2738" s="15"/>
      <c r="AJ2738" s="15"/>
      <c r="AK2738" s="15"/>
      <c r="AL2738" s="15"/>
      <c r="AM2738" s="15"/>
      <c r="AN2738" s="15"/>
      <c r="AO2738" s="15"/>
      <c r="AP2738" s="15"/>
      <c r="AQ2738" s="15"/>
      <c r="AR2738" s="15"/>
      <c r="AS2738" s="15"/>
      <c r="AT2738" s="15"/>
      <c r="AU2738" s="15"/>
      <c r="AV2738" s="15"/>
      <c r="AW2738" s="15"/>
      <c r="AX2738" s="15"/>
      <c r="AY2738" s="15"/>
      <c r="AZ2738" s="10">
        <v>1</v>
      </c>
      <c r="BA2738" t="s">
        <v>22</v>
      </c>
      <c r="BB2738" t="s">
        <v>88</v>
      </c>
      <c r="BD2738" s="39" t="str">
        <f t="shared" si="85"/>
        <v>01/394829503RTokopedia</v>
      </c>
    </row>
    <row r="2739" spans="2:58" ht="13.5" customHeight="1" x14ac:dyDescent="0.35">
      <c r="B2739" s="10" t="s">
        <v>17</v>
      </c>
      <c r="C2739" s="10" t="s">
        <v>2517</v>
      </c>
      <c r="D2739" s="10" t="s">
        <v>294</v>
      </c>
      <c r="E2739" s="10" t="s">
        <v>295</v>
      </c>
      <c r="F2739" s="10" t="s">
        <v>1197</v>
      </c>
      <c r="G2739" s="137">
        <v>756647175</v>
      </c>
      <c r="H2739" s="10"/>
      <c r="I2739" s="10" t="s">
        <v>1198</v>
      </c>
      <c r="J2739" t="s">
        <v>13610</v>
      </c>
      <c r="K2739" s="10" t="s">
        <v>7750</v>
      </c>
      <c r="L2739" s="98">
        <f>IFERROR(VLOOKUP($F2739&amp;$C2739,Sales!$J:$W,9,0),0)</f>
        <v>0</v>
      </c>
      <c r="M2739" s="98">
        <f>IFERROR(VLOOKUP($F2739&amp;$C2739,Sales!$J:$W,10,0),0)</f>
        <v>0</v>
      </c>
      <c r="N2739" s="98">
        <f>IFERROR(VLOOKUP($F2739&amp;$C2739,Sales!$J:$W,11,0),0)</f>
        <v>0</v>
      </c>
      <c r="O2739" s="98">
        <f>IFERROR(VLOOKUP($F2739&amp;$C2739,Sales!$J:$W,12,0),0)</f>
        <v>0</v>
      </c>
      <c r="P2739" s="98">
        <f>IFERROR(VLOOKUP($F2739&amp;$C2739,Sales!$J:$W,13,0),0)</f>
        <v>0</v>
      </c>
      <c r="Q2739" s="98">
        <f>IFERROR(VLOOKUP($F2739&amp;$C2739,Sales!$A:$H,7,0),0)</f>
        <v>0</v>
      </c>
      <c r="R2739" s="41" t="str">
        <f t="shared" si="84"/>
        <v>ERROR</v>
      </c>
      <c r="S2739" s="15"/>
      <c r="T2739" s="15"/>
      <c r="U2739" s="15"/>
      <c r="V2739" s="15"/>
      <c r="W2739" s="15"/>
      <c r="X2739" s="15"/>
      <c r="Y2739" s="41"/>
      <c r="Z2739" s="41"/>
      <c r="AA2739" s="41"/>
      <c r="AB2739" s="15"/>
      <c r="AC2739" s="15"/>
      <c r="AD2739" s="15"/>
      <c r="AE2739" s="15"/>
      <c r="AF2739" s="15"/>
      <c r="AG2739" s="15"/>
      <c r="AH2739" s="15"/>
      <c r="AI2739" s="15"/>
      <c r="AJ2739" s="15"/>
      <c r="AK2739" s="15"/>
      <c r="AL2739" s="15"/>
      <c r="AM2739" s="15"/>
      <c r="AN2739" s="15"/>
      <c r="AO2739" s="15"/>
      <c r="AP2739" s="15"/>
      <c r="AQ2739" s="15"/>
      <c r="AR2739" s="15"/>
      <c r="AS2739" s="15"/>
      <c r="AT2739" s="15"/>
      <c r="AU2739" s="15"/>
      <c r="AV2739" s="15"/>
      <c r="AW2739" s="15"/>
      <c r="AX2739" s="15"/>
      <c r="AY2739" s="15"/>
      <c r="AZ2739" s="10">
        <v>1</v>
      </c>
      <c r="BA2739" t="s">
        <v>22</v>
      </c>
      <c r="BB2739" t="s">
        <v>88</v>
      </c>
      <c r="BD2739" s="39" t="str">
        <f t="shared" si="85"/>
        <v>01/394829503STokopedia</v>
      </c>
      <c r="BE2739" t="s">
        <v>13583</v>
      </c>
      <c r="BF2739" t="s">
        <v>13433</v>
      </c>
    </row>
    <row r="2740" spans="2:58" ht="13.5" customHeight="1" x14ac:dyDescent="0.35">
      <c r="B2740" s="10" t="s">
        <v>17</v>
      </c>
      <c r="C2740" s="10" t="s">
        <v>2517</v>
      </c>
      <c r="D2740" s="10" t="s">
        <v>294</v>
      </c>
      <c r="E2740" s="10" t="s">
        <v>295</v>
      </c>
      <c r="F2740" s="10" t="s">
        <v>1195</v>
      </c>
      <c r="G2740" s="137">
        <v>756653249</v>
      </c>
      <c r="H2740" s="10"/>
      <c r="I2740" s="10" t="s">
        <v>1196</v>
      </c>
      <c r="J2740" t="s">
        <v>13611</v>
      </c>
      <c r="K2740" s="10" t="s">
        <v>7751</v>
      </c>
      <c r="L2740" s="98">
        <f>IFERROR(VLOOKUP($F2740&amp;$C2740,Sales!$J:$W,9,0),0)</f>
        <v>0</v>
      </c>
      <c r="M2740" s="98">
        <f>IFERROR(VLOOKUP($F2740&amp;$C2740,Sales!$J:$W,10,0),0)</f>
        <v>0</v>
      </c>
      <c r="N2740" s="98">
        <f>IFERROR(VLOOKUP($F2740&amp;$C2740,Sales!$J:$W,11,0),0)</f>
        <v>0</v>
      </c>
      <c r="O2740" s="98">
        <f>IFERROR(VLOOKUP($F2740&amp;$C2740,Sales!$J:$W,12,0),0)</f>
        <v>0</v>
      </c>
      <c r="P2740" s="98">
        <f>IFERROR(VLOOKUP($F2740&amp;$C2740,Sales!$J:$W,13,0),0)</f>
        <v>0</v>
      </c>
      <c r="Q2740" s="98">
        <f>IFERROR(VLOOKUP($F2740&amp;$C2740,Sales!$A:$H,7,0),0)</f>
        <v>0</v>
      </c>
      <c r="R2740" s="41">
        <f t="shared" si="84"/>
        <v>1</v>
      </c>
      <c r="S2740" s="15">
        <v>1</v>
      </c>
      <c r="T2740" s="15"/>
      <c r="U2740" s="15"/>
      <c r="V2740" s="15">
        <v>1</v>
      </c>
      <c r="W2740" s="15">
        <v>1</v>
      </c>
      <c r="X2740" s="15">
        <v>1</v>
      </c>
      <c r="Y2740" s="41">
        <v>1</v>
      </c>
      <c r="Z2740" s="41">
        <v>1</v>
      </c>
      <c r="AA2740" s="41"/>
      <c r="AB2740" s="15"/>
      <c r="AC2740" s="15"/>
      <c r="AD2740" s="15"/>
      <c r="AE2740" s="15"/>
      <c r="AF2740" s="15"/>
      <c r="AG2740" s="15"/>
      <c r="AH2740" s="15"/>
      <c r="AI2740" s="15"/>
      <c r="AJ2740" s="15"/>
      <c r="AK2740" s="15"/>
      <c r="AL2740" s="15"/>
      <c r="AM2740" s="15"/>
      <c r="AN2740" s="15"/>
      <c r="AO2740" s="15"/>
      <c r="AP2740" s="15"/>
      <c r="AQ2740" s="15"/>
      <c r="AR2740" s="15"/>
      <c r="AS2740" s="15"/>
      <c r="AT2740" s="15"/>
      <c r="AU2740" s="15"/>
      <c r="AV2740" s="15"/>
      <c r="AW2740" s="15"/>
      <c r="AX2740" s="82"/>
      <c r="AY2740" s="82"/>
      <c r="AZ2740" s="10">
        <v>1</v>
      </c>
      <c r="BA2740" t="s">
        <v>22</v>
      </c>
      <c r="BB2740" t="s">
        <v>23</v>
      </c>
      <c r="BD2740" s="39" t="str">
        <f t="shared" si="85"/>
        <v>01/394829503TTokopedia</v>
      </c>
    </row>
    <row r="2741" spans="2:58" ht="13.5" customHeight="1" x14ac:dyDescent="0.35">
      <c r="B2741" s="10" t="s">
        <v>17</v>
      </c>
      <c r="C2741" s="10" t="s">
        <v>2517</v>
      </c>
      <c r="D2741" s="10" t="s">
        <v>294</v>
      </c>
      <c r="E2741" s="10" t="s">
        <v>295</v>
      </c>
      <c r="F2741" s="10" t="s">
        <v>6901</v>
      </c>
      <c r="G2741" s="137">
        <v>765368371</v>
      </c>
      <c r="H2741" s="10"/>
      <c r="I2741" s="10" t="s">
        <v>6903</v>
      </c>
      <c r="J2741" s="10" t="s">
        <v>7752</v>
      </c>
      <c r="K2741" s="10" t="s">
        <v>7753</v>
      </c>
      <c r="L2741" s="98">
        <f>IFERROR(VLOOKUP($F2741&amp;$C2741,Sales!$J:$W,9,0),0)</f>
        <v>0</v>
      </c>
      <c r="M2741" s="98">
        <f>IFERROR(VLOOKUP($F2741&amp;$C2741,Sales!$J:$W,10,0),0)</f>
        <v>0</v>
      </c>
      <c r="N2741" s="98">
        <f>IFERROR(VLOOKUP($F2741&amp;$C2741,Sales!$J:$W,11,0),0)</f>
        <v>0</v>
      </c>
      <c r="O2741" s="98">
        <f>IFERROR(VLOOKUP($F2741&amp;$C2741,Sales!$J:$W,12,0),0)</f>
        <v>0</v>
      </c>
      <c r="P2741" s="98">
        <f>IFERROR(VLOOKUP($F2741&amp;$C2741,Sales!$J:$W,13,0),0)</f>
        <v>0</v>
      </c>
      <c r="Q2741" s="98">
        <f>IFERROR(VLOOKUP($F2741&amp;$C2741,Sales!$A:$H,7,0),0)</f>
        <v>0</v>
      </c>
      <c r="R2741" s="41" t="str">
        <f t="shared" si="84"/>
        <v>ERROR</v>
      </c>
      <c r="S2741" s="15"/>
      <c r="T2741" s="15"/>
      <c r="U2741" s="15"/>
      <c r="V2741" s="15"/>
      <c r="W2741" s="15"/>
      <c r="X2741" s="15"/>
      <c r="Y2741" s="41"/>
      <c r="Z2741" s="41"/>
      <c r="AA2741" s="41"/>
      <c r="AB2741" s="15"/>
      <c r="AC2741" s="15"/>
      <c r="AD2741" s="15"/>
      <c r="AE2741" s="15"/>
      <c r="AF2741" s="15"/>
      <c r="AG2741" s="15"/>
      <c r="AH2741" s="15"/>
      <c r="AI2741" s="15"/>
      <c r="AJ2741" s="15"/>
      <c r="AK2741" s="15"/>
      <c r="AL2741" s="15"/>
      <c r="AM2741" s="15"/>
      <c r="AN2741" s="15"/>
      <c r="AO2741" s="15"/>
      <c r="AP2741" s="15"/>
      <c r="AQ2741" s="15"/>
      <c r="AR2741" s="15"/>
      <c r="AS2741" s="15"/>
      <c r="AT2741" s="15"/>
      <c r="AU2741" s="15"/>
      <c r="AV2741" s="15"/>
      <c r="AW2741" s="15"/>
      <c r="AX2741" s="15"/>
      <c r="AY2741" s="15"/>
      <c r="AZ2741" s="10">
        <v>1</v>
      </c>
      <c r="BA2741" t="s">
        <v>22</v>
      </c>
      <c r="BB2741" t="s">
        <v>88</v>
      </c>
      <c r="BD2741" s="39" t="str">
        <f t="shared" si="85"/>
        <v>01/394829503UTokopedia</v>
      </c>
    </row>
    <row r="2742" spans="2:58" ht="13.5" customHeight="1" x14ac:dyDescent="0.35">
      <c r="B2742" s="10" t="s">
        <v>17</v>
      </c>
      <c r="C2742" s="10" t="s">
        <v>2517</v>
      </c>
      <c r="D2742" s="10" t="s">
        <v>294</v>
      </c>
      <c r="E2742" s="10" t="s">
        <v>295</v>
      </c>
      <c r="F2742" s="10" t="s">
        <v>6446</v>
      </c>
      <c r="G2742" s="137">
        <v>1194042945</v>
      </c>
      <c r="H2742" s="10"/>
      <c r="I2742" s="10" t="s">
        <v>7754</v>
      </c>
      <c r="J2742" t="s">
        <v>13612</v>
      </c>
      <c r="K2742" s="10" t="s">
        <v>7755</v>
      </c>
      <c r="L2742" s="98">
        <f>IFERROR(VLOOKUP($F2742&amp;$C2742,Sales!$J:$W,9,0),0)</f>
        <v>0</v>
      </c>
      <c r="M2742" s="98">
        <f>IFERROR(VLOOKUP($F2742&amp;$C2742,Sales!$J:$W,10,0),0)</f>
        <v>0</v>
      </c>
      <c r="N2742" s="98">
        <f>IFERROR(VLOOKUP($F2742&amp;$C2742,Sales!$J:$W,11,0),0)</f>
        <v>0</v>
      </c>
      <c r="O2742" s="98">
        <f>IFERROR(VLOOKUP($F2742&amp;$C2742,Sales!$J:$W,12,0),0)</f>
        <v>0</v>
      </c>
      <c r="P2742" s="98">
        <f>IFERROR(VLOOKUP($F2742&amp;$C2742,Sales!$J:$W,13,0),0)</f>
        <v>0</v>
      </c>
      <c r="Q2742" s="98">
        <f>IFERROR(VLOOKUP($F2742&amp;$C2742,Sales!$A:$H,7,0),0)</f>
        <v>0</v>
      </c>
      <c r="R2742" s="41">
        <f t="shared" si="84"/>
        <v>1</v>
      </c>
      <c r="S2742" s="15">
        <v>1</v>
      </c>
      <c r="T2742" s="15"/>
      <c r="U2742" s="15"/>
      <c r="V2742" s="15">
        <v>1</v>
      </c>
      <c r="W2742" s="15">
        <v>1</v>
      </c>
      <c r="X2742" s="15">
        <v>1</v>
      </c>
      <c r="Y2742" s="41">
        <v>1</v>
      </c>
      <c r="Z2742" s="41">
        <v>1</v>
      </c>
      <c r="AA2742" s="41"/>
      <c r="AB2742" s="15"/>
      <c r="AC2742" s="15"/>
      <c r="AD2742" s="15"/>
      <c r="AE2742" s="15"/>
      <c r="AF2742" s="15"/>
      <c r="AG2742" s="15"/>
      <c r="AH2742" s="15"/>
      <c r="AI2742" s="15"/>
      <c r="AJ2742" s="15"/>
      <c r="AK2742" s="15"/>
      <c r="AL2742" s="15"/>
      <c r="AM2742" s="15"/>
      <c r="AN2742" s="15"/>
      <c r="AO2742" s="15"/>
      <c r="AP2742" s="15"/>
      <c r="AQ2742" s="15"/>
      <c r="AR2742" s="15"/>
      <c r="AS2742" s="15"/>
      <c r="AT2742" s="15"/>
      <c r="AU2742" s="15"/>
      <c r="AV2742" s="15"/>
      <c r="AW2742" s="15"/>
      <c r="AX2742" s="82"/>
      <c r="AY2742" s="82"/>
      <c r="AZ2742" s="10">
        <v>1</v>
      </c>
      <c r="BA2742" t="s">
        <v>22</v>
      </c>
      <c r="BB2742" t="s">
        <v>23</v>
      </c>
      <c r="BD2742" s="39" t="str">
        <f t="shared" si="85"/>
        <v>01/394829503VTokopedia</v>
      </c>
    </row>
    <row r="2743" spans="2:58" ht="13.5" customHeight="1" x14ac:dyDescent="0.35">
      <c r="B2743" s="10" t="s">
        <v>17</v>
      </c>
      <c r="C2743" s="10" t="s">
        <v>2517</v>
      </c>
      <c r="D2743" s="10" t="s">
        <v>294</v>
      </c>
      <c r="E2743" s="10" t="s">
        <v>295</v>
      </c>
      <c r="F2743" s="10" t="s">
        <v>1758</v>
      </c>
      <c r="G2743" s="137">
        <v>765433988</v>
      </c>
      <c r="H2743" s="10"/>
      <c r="I2743" s="10" t="s">
        <v>1759</v>
      </c>
      <c r="J2743" s="10" t="s">
        <v>7756</v>
      </c>
      <c r="K2743" s="10" t="s">
        <v>7757</v>
      </c>
      <c r="L2743" s="98">
        <f>IFERROR(VLOOKUP($F2743&amp;$C2743,Sales!$J:$W,9,0),0)</f>
        <v>0</v>
      </c>
      <c r="M2743" s="98">
        <f>IFERROR(VLOOKUP($F2743&amp;$C2743,Sales!$J:$W,10,0),0)</f>
        <v>0</v>
      </c>
      <c r="N2743" s="98">
        <f>IFERROR(VLOOKUP($F2743&amp;$C2743,Sales!$J:$W,11,0),0)</f>
        <v>0</v>
      </c>
      <c r="O2743" s="98">
        <f>IFERROR(VLOOKUP($F2743&amp;$C2743,Sales!$J:$W,12,0),0)</f>
        <v>0</v>
      </c>
      <c r="P2743" s="98">
        <f>IFERROR(VLOOKUP($F2743&amp;$C2743,Sales!$J:$W,13,0),0)</f>
        <v>0</v>
      </c>
      <c r="Q2743" s="98">
        <f>IFERROR(VLOOKUP($F2743&amp;$C2743,Sales!$A:$H,7,0),0)</f>
        <v>0</v>
      </c>
      <c r="R2743" s="41" t="str">
        <f t="shared" si="84"/>
        <v>ERROR</v>
      </c>
      <c r="S2743" s="15"/>
      <c r="T2743" s="15"/>
      <c r="U2743" s="15"/>
      <c r="V2743" s="15"/>
      <c r="W2743" s="15"/>
      <c r="X2743" s="15"/>
      <c r="Y2743" s="41"/>
      <c r="Z2743" s="41"/>
      <c r="AA2743" s="41"/>
      <c r="AB2743" s="15"/>
      <c r="AC2743" s="15"/>
      <c r="AD2743" s="15"/>
      <c r="AE2743" s="15"/>
      <c r="AF2743" s="15"/>
      <c r="AG2743" s="15"/>
      <c r="AH2743" s="15"/>
      <c r="AI2743" s="15"/>
      <c r="AJ2743" s="15"/>
      <c r="AK2743" s="15"/>
      <c r="AL2743" s="15"/>
      <c r="AM2743" s="15"/>
      <c r="AN2743" s="15"/>
      <c r="AO2743" s="15"/>
      <c r="AP2743" s="15"/>
      <c r="AQ2743" s="15"/>
      <c r="AR2743" s="15"/>
      <c r="AS2743" s="15"/>
      <c r="AT2743" s="15"/>
      <c r="AU2743" s="15"/>
      <c r="AV2743" s="15"/>
      <c r="AW2743" s="15"/>
      <c r="AX2743" s="15"/>
      <c r="AY2743" s="15"/>
      <c r="AZ2743" s="10">
        <v>1</v>
      </c>
      <c r="BA2743" t="s">
        <v>22</v>
      </c>
      <c r="BB2743" t="s">
        <v>88</v>
      </c>
      <c r="BD2743" s="39" t="str">
        <f t="shared" si="85"/>
        <v>01/394829503WTokopedia</v>
      </c>
    </row>
    <row r="2744" spans="2:58" ht="13.5" customHeight="1" x14ac:dyDescent="0.35">
      <c r="B2744" s="10" t="s">
        <v>17</v>
      </c>
      <c r="C2744" s="10" t="s">
        <v>2517</v>
      </c>
      <c r="D2744" s="10" t="s">
        <v>294</v>
      </c>
      <c r="E2744" s="10" t="s">
        <v>295</v>
      </c>
      <c r="F2744" s="10" t="s">
        <v>1756</v>
      </c>
      <c r="G2744" s="137">
        <v>756679819</v>
      </c>
      <c r="H2744" s="10"/>
      <c r="I2744" s="10" t="s">
        <v>1757</v>
      </c>
      <c r="J2744" t="s">
        <v>13613</v>
      </c>
      <c r="K2744" s="10" t="s">
        <v>7758</v>
      </c>
      <c r="L2744" s="98">
        <f>IFERROR(VLOOKUP($F2744&amp;$C2744,Sales!$J:$W,9,0),0)</f>
        <v>0</v>
      </c>
      <c r="M2744" s="98">
        <f>IFERROR(VLOOKUP($F2744&amp;$C2744,Sales!$J:$W,10,0),0)</f>
        <v>0</v>
      </c>
      <c r="N2744" s="98">
        <f>IFERROR(VLOOKUP($F2744&amp;$C2744,Sales!$J:$W,11,0),0)</f>
        <v>0</v>
      </c>
      <c r="O2744" s="98">
        <f>IFERROR(VLOOKUP($F2744&amp;$C2744,Sales!$J:$W,12,0),0)</f>
        <v>0</v>
      </c>
      <c r="P2744" s="98">
        <f>IFERROR(VLOOKUP($F2744&amp;$C2744,Sales!$J:$W,13,0),0)</f>
        <v>0</v>
      </c>
      <c r="Q2744" s="98">
        <f>IFERROR(VLOOKUP($F2744&amp;$C2744,Sales!$A:$H,7,0),0)</f>
        <v>0</v>
      </c>
      <c r="R2744" s="41" t="str">
        <f t="shared" si="84"/>
        <v>ERROR</v>
      </c>
      <c r="S2744" s="15"/>
      <c r="T2744" s="15"/>
      <c r="U2744" s="15"/>
      <c r="V2744" s="15"/>
      <c r="W2744" s="15"/>
      <c r="X2744" s="15"/>
      <c r="Y2744" s="41"/>
      <c r="Z2744" s="41"/>
      <c r="AA2744" s="41"/>
      <c r="AB2744" s="15"/>
      <c r="AC2744" s="15"/>
      <c r="AD2744" s="15"/>
      <c r="AE2744" s="15"/>
      <c r="AF2744" s="15"/>
      <c r="AG2744" s="15"/>
      <c r="AH2744" s="15"/>
      <c r="AI2744" s="15"/>
      <c r="AJ2744" s="15"/>
      <c r="AK2744" s="15"/>
      <c r="AL2744" s="15"/>
      <c r="AM2744" s="15"/>
      <c r="AN2744" s="15"/>
      <c r="AO2744" s="15"/>
      <c r="AP2744" s="15"/>
      <c r="AQ2744" s="15"/>
      <c r="AR2744" s="15"/>
      <c r="AS2744" s="15"/>
      <c r="AT2744" s="15"/>
      <c r="AU2744" s="15"/>
      <c r="AV2744" s="15"/>
      <c r="AW2744" s="15"/>
      <c r="AX2744" s="82"/>
      <c r="AY2744" s="82"/>
      <c r="AZ2744" s="10">
        <v>1</v>
      </c>
      <c r="BA2744" t="s">
        <v>22</v>
      </c>
      <c r="BB2744" t="s">
        <v>88</v>
      </c>
      <c r="BD2744" s="39" t="str">
        <f t="shared" si="85"/>
        <v>01/394829503XTokopedia</v>
      </c>
      <c r="BE2744" t="s">
        <v>13749</v>
      </c>
      <c r="BF2744" t="s">
        <v>13750</v>
      </c>
    </row>
    <row r="2745" spans="2:58" ht="13.5" customHeight="1" x14ac:dyDescent="0.35">
      <c r="B2745" s="10" t="s">
        <v>17</v>
      </c>
      <c r="C2745" s="10" t="s">
        <v>2517</v>
      </c>
      <c r="D2745" s="10" t="s">
        <v>294</v>
      </c>
      <c r="E2745" s="10" t="s">
        <v>295</v>
      </c>
      <c r="F2745" s="10" t="s">
        <v>1754</v>
      </c>
      <c r="G2745" s="137">
        <v>756685120</v>
      </c>
      <c r="H2745" s="10"/>
      <c r="I2745" s="10" t="s">
        <v>1755</v>
      </c>
      <c r="J2745" t="s">
        <v>13614</v>
      </c>
      <c r="K2745" s="10" t="s">
        <v>7759</v>
      </c>
      <c r="L2745" s="98">
        <f>IFERROR(VLOOKUP($F2745&amp;$C2745,Sales!$J:$W,9,0),0)</f>
        <v>0</v>
      </c>
      <c r="M2745" s="98">
        <f>IFERROR(VLOOKUP($F2745&amp;$C2745,Sales!$J:$W,10,0),0)</f>
        <v>0</v>
      </c>
      <c r="N2745" s="98">
        <f>IFERROR(VLOOKUP($F2745&amp;$C2745,Sales!$J:$W,11,0),0)</f>
        <v>0</v>
      </c>
      <c r="O2745" s="98">
        <f>IFERROR(VLOOKUP($F2745&amp;$C2745,Sales!$J:$W,12,0),0)</f>
        <v>0</v>
      </c>
      <c r="P2745" s="98">
        <f>IFERROR(VLOOKUP($F2745&amp;$C2745,Sales!$J:$W,13,0),0)</f>
        <v>0</v>
      </c>
      <c r="Q2745" s="98">
        <f>IFERROR(VLOOKUP($F2745&amp;$C2745,Sales!$A:$H,7,0),0)</f>
        <v>0</v>
      </c>
      <c r="R2745" s="41">
        <f t="shared" si="84"/>
        <v>1</v>
      </c>
      <c r="S2745" s="15">
        <v>1</v>
      </c>
      <c r="T2745" s="15"/>
      <c r="U2745" s="15"/>
      <c r="V2745" s="15">
        <v>1</v>
      </c>
      <c r="W2745" s="15">
        <v>1</v>
      </c>
      <c r="X2745" s="15">
        <v>1</v>
      </c>
      <c r="Y2745" s="41">
        <v>1</v>
      </c>
      <c r="Z2745" s="41">
        <v>1</v>
      </c>
      <c r="AA2745" s="41"/>
      <c r="AB2745" s="15"/>
      <c r="AC2745" s="15"/>
      <c r="AD2745" s="15"/>
      <c r="AE2745" s="15"/>
      <c r="AF2745" s="15"/>
      <c r="AG2745" s="15"/>
      <c r="AH2745" s="15"/>
      <c r="AI2745" s="15"/>
      <c r="AJ2745" s="15"/>
      <c r="AK2745" s="15"/>
      <c r="AL2745" s="15"/>
      <c r="AM2745" s="15"/>
      <c r="AN2745" s="15"/>
      <c r="AO2745" s="15"/>
      <c r="AP2745" s="15"/>
      <c r="AQ2745" s="15"/>
      <c r="AR2745" s="15"/>
      <c r="AS2745" s="15"/>
      <c r="AT2745" s="15"/>
      <c r="AU2745" s="15"/>
      <c r="AV2745" s="15"/>
      <c r="AW2745" s="15"/>
      <c r="AX2745" s="82"/>
      <c r="AY2745" s="82"/>
      <c r="AZ2745" s="10">
        <v>1</v>
      </c>
      <c r="BA2745" t="s">
        <v>22</v>
      </c>
      <c r="BB2745" t="s">
        <v>23</v>
      </c>
      <c r="BD2745" s="39" t="str">
        <f t="shared" si="85"/>
        <v>01/394829503YTokopedia</v>
      </c>
    </row>
    <row r="2746" spans="2:58" ht="13.5" customHeight="1" x14ac:dyDescent="0.35">
      <c r="B2746" s="10" t="s">
        <v>17</v>
      </c>
      <c r="C2746" s="10" t="s">
        <v>2517</v>
      </c>
      <c r="D2746" s="10" t="s">
        <v>294</v>
      </c>
      <c r="E2746" s="10" t="s">
        <v>295</v>
      </c>
      <c r="F2746" s="10" t="s">
        <v>1707</v>
      </c>
      <c r="G2746" s="137">
        <v>756739515</v>
      </c>
      <c r="H2746" s="10"/>
      <c r="I2746" s="10" t="s">
        <v>1708</v>
      </c>
      <c r="J2746" t="s">
        <v>5092</v>
      </c>
      <c r="K2746" s="10" t="s">
        <v>5093</v>
      </c>
      <c r="L2746" s="98">
        <f>IFERROR(VLOOKUP($F2746&amp;$C2746,Sales!$J:$W,9,0),0)</f>
        <v>0</v>
      </c>
      <c r="M2746" s="98">
        <f>IFERROR(VLOOKUP($F2746&amp;$C2746,Sales!$J:$W,10,0),0)</f>
        <v>0</v>
      </c>
      <c r="N2746" s="98">
        <f>IFERROR(VLOOKUP($F2746&amp;$C2746,Sales!$J:$W,11,0),0)</f>
        <v>0</v>
      </c>
      <c r="O2746" s="98">
        <f>IFERROR(VLOOKUP($F2746&amp;$C2746,Sales!$J:$W,12,0),0)</f>
        <v>0</v>
      </c>
      <c r="P2746" s="98">
        <f>IFERROR(VLOOKUP($F2746&amp;$C2746,Sales!$J:$W,13,0),0)</f>
        <v>0</v>
      </c>
      <c r="Q2746" s="98">
        <f>IFERROR(VLOOKUP($F2746&amp;$C2746,Sales!$A:$H,7,0),0)</f>
        <v>0</v>
      </c>
      <c r="R2746" s="41">
        <f t="shared" si="84"/>
        <v>1</v>
      </c>
      <c r="S2746" s="15">
        <v>1</v>
      </c>
      <c r="T2746" s="15"/>
      <c r="U2746" s="15"/>
      <c r="V2746" s="15">
        <v>1</v>
      </c>
      <c r="W2746" s="15">
        <v>1</v>
      </c>
      <c r="X2746" s="15">
        <v>1</v>
      </c>
      <c r="Y2746" s="41">
        <v>1</v>
      </c>
      <c r="Z2746" s="41">
        <v>1</v>
      </c>
      <c r="AA2746" s="41"/>
      <c r="AB2746" s="15"/>
      <c r="AC2746" s="15"/>
      <c r="AD2746" s="15"/>
      <c r="AE2746" s="15"/>
      <c r="AF2746" s="15"/>
      <c r="AG2746" s="15"/>
      <c r="AH2746" s="15"/>
      <c r="AI2746" s="15"/>
      <c r="AJ2746" s="15"/>
      <c r="AK2746" s="15"/>
      <c r="AL2746" s="15"/>
      <c r="AM2746" s="15"/>
      <c r="AN2746" s="15"/>
      <c r="AO2746" s="15"/>
      <c r="AP2746" s="15"/>
      <c r="AQ2746" s="15"/>
      <c r="AR2746" s="15"/>
      <c r="AS2746" s="15"/>
      <c r="AT2746" s="15"/>
      <c r="AU2746" s="15"/>
      <c r="AV2746" s="15"/>
      <c r="AW2746" s="15"/>
      <c r="AX2746" s="82"/>
      <c r="AY2746" s="82"/>
      <c r="AZ2746" s="10">
        <v>1</v>
      </c>
      <c r="BA2746" t="s">
        <v>22</v>
      </c>
      <c r="BB2746" t="s">
        <v>23</v>
      </c>
      <c r="BD2746" s="39" t="str">
        <f t="shared" si="85"/>
        <v>01/394829503ZTokopedia</v>
      </c>
    </row>
    <row r="2747" spans="2:58" ht="13.5" customHeight="1" x14ac:dyDescent="0.35">
      <c r="B2747" s="10" t="s">
        <v>17</v>
      </c>
      <c r="C2747" s="10" t="s">
        <v>2517</v>
      </c>
      <c r="D2747" s="10" t="s">
        <v>294</v>
      </c>
      <c r="E2747" s="10" t="s">
        <v>295</v>
      </c>
      <c r="F2747" s="10" t="s">
        <v>1752</v>
      </c>
      <c r="G2747" s="137">
        <v>756744387</v>
      </c>
      <c r="H2747" s="10"/>
      <c r="I2747" s="10" t="s">
        <v>1753</v>
      </c>
      <c r="J2747" t="s">
        <v>13615</v>
      </c>
      <c r="K2747" s="10" t="s">
        <v>7760</v>
      </c>
      <c r="L2747" s="98">
        <f>IFERROR(VLOOKUP($F2747&amp;$C2747,Sales!$J:$W,9,0),0)</f>
        <v>0</v>
      </c>
      <c r="M2747" s="98">
        <f>IFERROR(VLOOKUP($F2747&amp;$C2747,Sales!$J:$W,10,0),0)</f>
        <v>0</v>
      </c>
      <c r="N2747" s="98">
        <f>IFERROR(VLOOKUP($F2747&amp;$C2747,Sales!$J:$W,11,0),0)</f>
        <v>0</v>
      </c>
      <c r="O2747" s="98">
        <f>IFERROR(VLOOKUP($F2747&amp;$C2747,Sales!$J:$W,12,0),0)</f>
        <v>0</v>
      </c>
      <c r="P2747" s="98">
        <f>IFERROR(VLOOKUP($F2747&amp;$C2747,Sales!$J:$W,13,0),0)</f>
        <v>0</v>
      </c>
      <c r="Q2747" s="98">
        <f>IFERROR(VLOOKUP($F2747&amp;$C2747,Sales!$A:$H,7,0),0)</f>
        <v>0</v>
      </c>
      <c r="R2747" s="41">
        <f t="shared" si="84"/>
        <v>1</v>
      </c>
      <c r="S2747" s="15">
        <v>1</v>
      </c>
      <c r="T2747" s="15"/>
      <c r="U2747" s="15"/>
      <c r="V2747" s="15">
        <v>1</v>
      </c>
      <c r="W2747" s="15">
        <v>1</v>
      </c>
      <c r="X2747" s="15">
        <v>1</v>
      </c>
      <c r="Y2747" s="41">
        <v>1</v>
      </c>
      <c r="Z2747" s="41">
        <v>1</v>
      </c>
      <c r="AA2747" s="41"/>
      <c r="AB2747" s="15"/>
      <c r="AC2747" s="15"/>
      <c r="AD2747" s="15"/>
      <c r="AE2747" s="15"/>
      <c r="AF2747" s="15"/>
      <c r="AG2747" s="15"/>
      <c r="AH2747" s="15"/>
      <c r="AI2747" s="15"/>
      <c r="AJ2747" s="15"/>
      <c r="AK2747" s="15"/>
      <c r="AL2747" s="15"/>
      <c r="AM2747" s="15"/>
      <c r="AN2747" s="15"/>
      <c r="AO2747" s="15"/>
      <c r="AP2747" s="15"/>
      <c r="AQ2747" s="15"/>
      <c r="AR2747" s="15"/>
      <c r="AS2747" s="15"/>
      <c r="AT2747" s="15"/>
      <c r="AU2747" s="15"/>
      <c r="AV2747" s="15"/>
      <c r="AW2747" s="15"/>
      <c r="AX2747" s="82"/>
      <c r="AY2747" s="82"/>
      <c r="AZ2747" s="10">
        <v>1</v>
      </c>
      <c r="BA2747" t="s">
        <v>22</v>
      </c>
      <c r="BB2747" t="s">
        <v>23</v>
      </c>
      <c r="BD2747" s="39" t="str">
        <f t="shared" si="85"/>
        <v>01/394829504ATokopedia</v>
      </c>
    </row>
    <row r="2748" spans="2:58" ht="13.5" customHeight="1" x14ac:dyDescent="0.35">
      <c r="B2748" s="10" t="s">
        <v>17</v>
      </c>
      <c r="C2748" s="10" t="s">
        <v>2517</v>
      </c>
      <c r="D2748" s="10" t="s">
        <v>294</v>
      </c>
      <c r="E2748" s="10" t="s">
        <v>295</v>
      </c>
      <c r="F2748" s="10" t="s">
        <v>2489</v>
      </c>
      <c r="G2748" s="137">
        <v>765359103</v>
      </c>
      <c r="H2748" s="10"/>
      <c r="I2748" s="10" t="s">
        <v>19019</v>
      </c>
      <c r="J2748" s="10" t="s">
        <v>7761</v>
      </c>
      <c r="K2748" s="10" t="s">
        <v>7762</v>
      </c>
      <c r="L2748" s="98">
        <f>IFERROR(VLOOKUP($F2748&amp;$C2748,Sales!$J:$W,9,0),0)</f>
        <v>0</v>
      </c>
      <c r="M2748" s="98">
        <f>IFERROR(VLOOKUP($F2748&amp;$C2748,Sales!$J:$W,10,0),0)</f>
        <v>0</v>
      </c>
      <c r="N2748" s="98">
        <f>IFERROR(VLOOKUP($F2748&amp;$C2748,Sales!$J:$W,11,0),0)</f>
        <v>0</v>
      </c>
      <c r="O2748" s="98">
        <f>IFERROR(VLOOKUP($F2748&amp;$C2748,Sales!$J:$W,12,0),0)</f>
        <v>0</v>
      </c>
      <c r="P2748" s="98">
        <f>IFERROR(VLOOKUP($F2748&amp;$C2748,Sales!$J:$W,13,0),0)</f>
        <v>0</v>
      </c>
      <c r="Q2748" s="98">
        <f>IFERROR(VLOOKUP($F2748&amp;$C2748,Sales!$A:$H,7,0),0)</f>
        <v>0</v>
      </c>
      <c r="R2748" s="41" t="str">
        <f t="shared" si="84"/>
        <v>ERROR</v>
      </c>
      <c r="S2748" s="15"/>
      <c r="T2748" s="15"/>
      <c r="U2748" s="15"/>
      <c r="V2748" s="15"/>
      <c r="W2748" s="15"/>
      <c r="X2748" s="15"/>
      <c r="Y2748" s="41"/>
      <c r="Z2748" s="41"/>
      <c r="AA2748" s="41"/>
      <c r="AB2748" s="15"/>
      <c r="AC2748" s="15"/>
      <c r="AD2748" s="15"/>
      <c r="AE2748" s="15"/>
      <c r="AF2748" s="15"/>
      <c r="AG2748" s="15"/>
      <c r="AH2748" s="15"/>
      <c r="AI2748" s="15"/>
      <c r="AJ2748" s="15"/>
      <c r="AK2748" s="15"/>
      <c r="AL2748" s="15"/>
      <c r="AM2748" s="15"/>
      <c r="AN2748" s="15"/>
      <c r="AO2748" s="15"/>
      <c r="AP2748" s="15"/>
      <c r="AQ2748" s="15"/>
      <c r="AR2748" s="15"/>
      <c r="AS2748" s="15"/>
      <c r="AT2748" s="15"/>
      <c r="AU2748" s="15"/>
      <c r="AV2748" s="15"/>
      <c r="AW2748" s="15"/>
      <c r="AX2748" s="15"/>
      <c r="AY2748" s="15"/>
      <c r="AZ2748" s="10">
        <v>1</v>
      </c>
      <c r="BA2748" t="s">
        <v>22</v>
      </c>
      <c r="BB2748" t="s">
        <v>88</v>
      </c>
      <c r="BD2748" s="39" t="str">
        <f t="shared" si="85"/>
        <v>01/394829504BTokopedia</v>
      </c>
    </row>
    <row r="2749" spans="2:58" ht="13.5" customHeight="1" x14ac:dyDescent="0.35">
      <c r="B2749" s="10" t="s">
        <v>17</v>
      </c>
      <c r="C2749" s="10" t="s">
        <v>2517</v>
      </c>
      <c r="D2749" s="10" t="s">
        <v>294</v>
      </c>
      <c r="E2749" s="10" t="s">
        <v>295</v>
      </c>
      <c r="F2749" s="10" t="s">
        <v>2516</v>
      </c>
      <c r="G2749" s="137">
        <v>1421618677</v>
      </c>
      <c r="H2749" s="10"/>
      <c r="I2749" s="10" t="s">
        <v>6167</v>
      </c>
      <c r="J2749" t="s">
        <v>13616</v>
      </c>
      <c r="K2749" s="10" t="s">
        <v>1211</v>
      </c>
      <c r="L2749" s="98">
        <f>IFERROR(VLOOKUP($F2749&amp;$C2749,Sales!$J:$W,9,0),0)</f>
        <v>0</v>
      </c>
      <c r="M2749" s="98">
        <f>IFERROR(VLOOKUP($F2749&amp;$C2749,Sales!$J:$W,10,0),0)</f>
        <v>0</v>
      </c>
      <c r="N2749" s="98">
        <f>IFERROR(VLOOKUP($F2749&amp;$C2749,Sales!$J:$W,11,0),0)</f>
        <v>0</v>
      </c>
      <c r="O2749" s="98">
        <f>IFERROR(VLOOKUP($F2749&amp;$C2749,Sales!$J:$W,12,0),0)</f>
        <v>0</v>
      </c>
      <c r="P2749" s="98">
        <f>IFERROR(VLOOKUP($F2749&amp;$C2749,Sales!$J:$W,13,0),0)</f>
        <v>0</v>
      </c>
      <c r="Q2749" s="98">
        <f>IFERROR(VLOOKUP($F2749&amp;$C2749,Sales!$A:$H,7,0),0)</f>
        <v>0</v>
      </c>
      <c r="R2749" s="41">
        <f t="shared" si="84"/>
        <v>1</v>
      </c>
      <c r="S2749" s="15">
        <v>1</v>
      </c>
      <c r="T2749" s="15"/>
      <c r="U2749" s="15"/>
      <c r="V2749" s="15">
        <v>1</v>
      </c>
      <c r="W2749" s="15">
        <v>1</v>
      </c>
      <c r="X2749" s="15">
        <v>1</v>
      </c>
      <c r="Y2749" s="41">
        <v>1</v>
      </c>
      <c r="Z2749" s="41">
        <v>1</v>
      </c>
      <c r="AA2749" s="41"/>
      <c r="AB2749" s="15"/>
      <c r="AC2749" s="15"/>
      <c r="AD2749" s="15"/>
      <c r="AE2749" s="15"/>
      <c r="AF2749" s="15"/>
      <c r="AG2749" s="15"/>
      <c r="AH2749" s="15"/>
      <c r="AI2749" s="15"/>
      <c r="AJ2749" s="15"/>
      <c r="AK2749" s="15"/>
      <c r="AL2749" s="15"/>
      <c r="AM2749" s="15"/>
      <c r="AN2749" s="15"/>
      <c r="AO2749" s="15"/>
      <c r="AP2749" s="15"/>
      <c r="AQ2749" s="15"/>
      <c r="AR2749" s="15"/>
      <c r="AS2749" s="15"/>
      <c r="AT2749" s="15"/>
      <c r="AU2749" s="15"/>
      <c r="AV2749" s="15"/>
      <c r="AW2749" s="15"/>
      <c r="AX2749" s="82"/>
      <c r="AY2749" s="82"/>
      <c r="AZ2749" s="10">
        <v>1</v>
      </c>
      <c r="BA2749" t="s">
        <v>22</v>
      </c>
      <c r="BB2749" t="s">
        <v>23</v>
      </c>
      <c r="BD2749" s="39" t="str">
        <f t="shared" si="85"/>
        <v>01/394829504JTokopedia</v>
      </c>
    </row>
    <row r="2750" spans="2:58" ht="13.5" customHeight="1" x14ac:dyDescent="0.35">
      <c r="B2750" s="10" t="s">
        <v>17</v>
      </c>
      <c r="C2750" s="10" t="s">
        <v>2517</v>
      </c>
      <c r="D2750" s="10" t="s">
        <v>294</v>
      </c>
      <c r="E2750" s="10" t="s">
        <v>295</v>
      </c>
      <c r="F2750" s="10" t="s">
        <v>6168</v>
      </c>
      <c r="G2750" s="137">
        <v>1421622461</v>
      </c>
      <c r="H2750" s="10"/>
      <c r="I2750" s="10" t="s">
        <v>6169</v>
      </c>
      <c r="J2750" t="s">
        <v>13617</v>
      </c>
      <c r="K2750" s="10" t="s">
        <v>1213</v>
      </c>
      <c r="L2750" s="98">
        <f>IFERROR(VLOOKUP($F2750&amp;$C2750,Sales!$J:$W,9,0),0)</f>
        <v>0</v>
      </c>
      <c r="M2750" s="98">
        <f>IFERROR(VLOOKUP($F2750&amp;$C2750,Sales!$J:$W,10,0),0)</f>
        <v>0</v>
      </c>
      <c r="N2750" s="98">
        <f>IFERROR(VLOOKUP($F2750&amp;$C2750,Sales!$J:$W,11,0),0)</f>
        <v>0</v>
      </c>
      <c r="O2750" s="98">
        <f>IFERROR(VLOOKUP($F2750&amp;$C2750,Sales!$J:$W,12,0),0)</f>
        <v>0</v>
      </c>
      <c r="P2750" s="98">
        <f>IFERROR(VLOOKUP($F2750&amp;$C2750,Sales!$J:$W,13,0),0)</f>
        <v>0</v>
      </c>
      <c r="Q2750" s="98">
        <f>IFERROR(VLOOKUP($F2750&amp;$C2750,Sales!$A:$H,7,0),0)</f>
        <v>0</v>
      </c>
      <c r="R2750" s="41">
        <f t="shared" si="84"/>
        <v>1</v>
      </c>
      <c r="S2750" s="15">
        <v>1</v>
      </c>
      <c r="T2750" s="15"/>
      <c r="U2750" s="15"/>
      <c r="V2750" s="15">
        <v>1</v>
      </c>
      <c r="W2750" s="15">
        <v>1</v>
      </c>
      <c r="X2750" s="15">
        <v>1</v>
      </c>
      <c r="Y2750" s="41">
        <v>1</v>
      </c>
      <c r="Z2750" s="41">
        <v>1</v>
      </c>
      <c r="AA2750" s="41"/>
      <c r="AB2750" s="15"/>
      <c r="AC2750" s="15"/>
      <c r="AD2750" s="15"/>
      <c r="AE2750" s="15"/>
      <c r="AF2750" s="15"/>
      <c r="AG2750" s="15"/>
      <c r="AH2750" s="15"/>
      <c r="AI2750" s="15"/>
      <c r="AJ2750" s="15"/>
      <c r="AK2750" s="15"/>
      <c r="AL2750" s="15"/>
      <c r="AM2750" s="15"/>
      <c r="AN2750" s="15"/>
      <c r="AO2750" s="15"/>
      <c r="AP2750" s="15"/>
      <c r="AQ2750" s="15"/>
      <c r="AR2750" s="15"/>
      <c r="AS2750" s="15"/>
      <c r="AT2750" s="15"/>
      <c r="AU2750" s="15"/>
      <c r="AV2750" s="15"/>
      <c r="AW2750" s="15"/>
      <c r="AX2750" s="82"/>
      <c r="AY2750" s="82"/>
      <c r="AZ2750" s="10">
        <v>1</v>
      </c>
      <c r="BA2750" t="s">
        <v>22</v>
      </c>
      <c r="BB2750" t="s">
        <v>23</v>
      </c>
      <c r="BD2750" s="39" t="str">
        <f t="shared" si="85"/>
        <v>01/394829504KTokopedia</v>
      </c>
    </row>
    <row r="2751" spans="2:58" ht="13.5" customHeight="1" x14ac:dyDescent="0.35">
      <c r="B2751" s="10" t="s">
        <v>17</v>
      </c>
      <c r="C2751" s="10" t="s">
        <v>2517</v>
      </c>
      <c r="D2751" s="10" t="s">
        <v>294</v>
      </c>
      <c r="E2751" s="10" t="s">
        <v>295</v>
      </c>
      <c r="F2751" s="10" t="s">
        <v>2653</v>
      </c>
      <c r="G2751" s="137">
        <v>1421621233</v>
      </c>
      <c r="H2751" s="10"/>
      <c r="I2751" s="10" t="s">
        <v>6170</v>
      </c>
      <c r="J2751" t="s">
        <v>13618</v>
      </c>
      <c r="K2751" s="10" t="s">
        <v>1215</v>
      </c>
      <c r="L2751" s="98">
        <f>IFERROR(VLOOKUP($F2751&amp;$C2751,Sales!$J:$W,9,0),0)</f>
        <v>0</v>
      </c>
      <c r="M2751" s="98">
        <f>IFERROR(VLOOKUP($F2751&amp;$C2751,Sales!$J:$W,10,0),0)</f>
        <v>0</v>
      </c>
      <c r="N2751" s="98">
        <f>IFERROR(VLOOKUP($F2751&amp;$C2751,Sales!$J:$W,11,0),0)</f>
        <v>0</v>
      </c>
      <c r="O2751" s="98">
        <f>IFERROR(VLOOKUP($F2751&amp;$C2751,Sales!$J:$W,12,0),0)</f>
        <v>0</v>
      </c>
      <c r="P2751" s="98">
        <f>IFERROR(VLOOKUP($F2751&amp;$C2751,Sales!$J:$W,13,0),0)</f>
        <v>0</v>
      </c>
      <c r="Q2751" s="98">
        <f>IFERROR(VLOOKUP($F2751&amp;$C2751,Sales!$A:$H,7,0),0)</f>
        <v>0</v>
      </c>
      <c r="R2751" s="41">
        <f t="shared" si="84"/>
        <v>1</v>
      </c>
      <c r="S2751" s="15">
        <v>1</v>
      </c>
      <c r="T2751" s="15"/>
      <c r="U2751" s="15"/>
      <c r="V2751" s="15">
        <v>1</v>
      </c>
      <c r="W2751" s="15">
        <v>1</v>
      </c>
      <c r="X2751" s="15">
        <v>1</v>
      </c>
      <c r="Y2751" s="41">
        <v>1</v>
      </c>
      <c r="Z2751" s="41">
        <v>1</v>
      </c>
      <c r="AA2751" s="41"/>
      <c r="AB2751" s="15"/>
      <c r="AC2751" s="15"/>
      <c r="AD2751" s="15"/>
      <c r="AE2751" s="15"/>
      <c r="AF2751" s="15"/>
      <c r="AG2751" s="15"/>
      <c r="AH2751" s="15"/>
      <c r="AI2751" s="15"/>
      <c r="AJ2751" s="15"/>
      <c r="AK2751" s="15"/>
      <c r="AL2751" s="15"/>
      <c r="AM2751" s="15"/>
      <c r="AN2751" s="15"/>
      <c r="AO2751" s="15"/>
      <c r="AP2751" s="15"/>
      <c r="AQ2751" s="15"/>
      <c r="AR2751" s="15"/>
      <c r="AS2751" s="15"/>
      <c r="AT2751" s="15"/>
      <c r="AU2751" s="15"/>
      <c r="AV2751" s="15"/>
      <c r="AW2751" s="15"/>
      <c r="AX2751" s="82"/>
      <c r="AY2751" s="82"/>
      <c r="AZ2751" s="10">
        <v>1</v>
      </c>
      <c r="BA2751" t="s">
        <v>22</v>
      </c>
      <c r="BB2751" t="s">
        <v>23</v>
      </c>
      <c r="BD2751" s="39" t="str">
        <f t="shared" si="85"/>
        <v>01/394829504LTokopedia</v>
      </c>
    </row>
    <row r="2752" spans="2:58" ht="13.5" customHeight="1" x14ac:dyDescent="0.35">
      <c r="B2752" s="10" t="s">
        <v>17</v>
      </c>
      <c r="C2752" s="10" t="s">
        <v>2517</v>
      </c>
      <c r="D2752" s="10" t="s">
        <v>294</v>
      </c>
      <c r="E2752" s="10" t="s">
        <v>295</v>
      </c>
      <c r="F2752" s="10" t="s">
        <v>2514</v>
      </c>
      <c r="G2752" s="137">
        <v>1421622771</v>
      </c>
      <c r="H2752" s="10"/>
      <c r="I2752" s="10" t="s">
        <v>6171</v>
      </c>
      <c r="J2752" t="s">
        <v>20075</v>
      </c>
      <c r="K2752" s="10" t="s">
        <v>1217</v>
      </c>
      <c r="L2752" s="98">
        <f>IFERROR(VLOOKUP($F2752&amp;$C2752,Sales!$J:$W,9,0),0)</f>
        <v>0</v>
      </c>
      <c r="M2752" s="98">
        <f>IFERROR(VLOOKUP($F2752&amp;$C2752,Sales!$J:$W,10,0),0)</f>
        <v>0</v>
      </c>
      <c r="N2752" s="98">
        <f>IFERROR(VLOOKUP($F2752&amp;$C2752,Sales!$J:$W,11,0),0)</f>
        <v>0</v>
      </c>
      <c r="O2752" s="98">
        <f>IFERROR(VLOOKUP($F2752&amp;$C2752,Sales!$J:$W,12,0),0)</f>
        <v>0</v>
      </c>
      <c r="P2752" s="98">
        <f>IFERROR(VLOOKUP($F2752&amp;$C2752,Sales!$J:$W,13,0),0)</f>
        <v>0</v>
      </c>
      <c r="Q2752" s="98">
        <f>IFERROR(VLOOKUP($F2752&amp;$C2752,Sales!$A:$H,7,0),0)</f>
        <v>0</v>
      </c>
      <c r="R2752" s="41">
        <f t="shared" si="84"/>
        <v>1</v>
      </c>
      <c r="S2752" s="15">
        <v>1</v>
      </c>
      <c r="T2752" s="15"/>
      <c r="U2752" s="15"/>
      <c r="V2752" s="15">
        <v>1</v>
      </c>
      <c r="W2752" s="15">
        <v>1</v>
      </c>
      <c r="X2752" s="15">
        <v>1</v>
      </c>
      <c r="Y2752" s="41">
        <v>1</v>
      </c>
      <c r="Z2752" s="41">
        <v>1</v>
      </c>
      <c r="AA2752" s="41"/>
      <c r="AB2752" s="41"/>
      <c r="AC2752" s="15"/>
      <c r="AD2752" s="15"/>
      <c r="AE2752" s="15"/>
      <c r="AF2752" s="15"/>
      <c r="AG2752" s="15"/>
      <c r="AH2752" s="15"/>
      <c r="AI2752" s="15"/>
      <c r="AJ2752" s="15"/>
      <c r="AK2752" s="15"/>
      <c r="AL2752" s="15"/>
      <c r="AM2752" s="15"/>
      <c r="AN2752" s="15"/>
      <c r="AO2752" s="15"/>
      <c r="AP2752" s="15"/>
      <c r="AQ2752" s="15"/>
      <c r="AR2752" s="15"/>
      <c r="AS2752" s="15"/>
      <c r="AT2752" s="15"/>
      <c r="AU2752" s="15"/>
      <c r="AV2752" s="15"/>
      <c r="AW2752" s="15"/>
      <c r="AX2752" s="82"/>
      <c r="AY2752" s="82"/>
      <c r="AZ2752" s="10">
        <v>1</v>
      </c>
      <c r="BA2752" t="s">
        <v>13952</v>
      </c>
      <c r="BB2752" t="s">
        <v>23</v>
      </c>
      <c r="BD2752" s="39" t="str">
        <f t="shared" si="85"/>
        <v>01/394829504MTokopedia</v>
      </c>
    </row>
    <row r="2753" spans="2:64" ht="13.5" customHeight="1" x14ac:dyDescent="0.35">
      <c r="B2753" s="10" t="s">
        <v>17</v>
      </c>
      <c r="C2753" s="10" t="s">
        <v>2517</v>
      </c>
      <c r="D2753" s="10" t="s">
        <v>294</v>
      </c>
      <c r="E2753" s="10" t="s">
        <v>295</v>
      </c>
      <c r="F2753" s="10" t="s">
        <v>6172</v>
      </c>
      <c r="G2753" s="137">
        <v>1754012266</v>
      </c>
      <c r="H2753" s="10"/>
      <c r="I2753" s="10" t="s">
        <v>6173</v>
      </c>
      <c r="J2753" t="s">
        <v>13619</v>
      </c>
      <c r="K2753" s="10" t="s">
        <v>7763</v>
      </c>
      <c r="L2753" s="98">
        <f>IFERROR(VLOOKUP($F2753&amp;$C2753,Sales!$J:$W,9,0),0)</f>
        <v>0</v>
      </c>
      <c r="M2753" s="98">
        <f>IFERROR(VLOOKUP($F2753&amp;$C2753,Sales!$J:$W,10,0),0)</f>
        <v>0</v>
      </c>
      <c r="N2753" s="98">
        <f>IFERROR(VLOOKUP($F2753&amp;$C2753,Sales!$J:$W,11,0),0)</f>
        <v>0</v>
      </c>
      <c r="O2753" s="98">
        <f>IFERROR(VLOOKUP($F2753&amp;$C2753,Sales!$J:$W,12,0),0)</f>
        <v>0</v>
      </c>
      <c r="P2753" s="98">
        <f>IFERROR(VLOOKUP($F2753&amp;$C2753,Sales!$J:$W,13,0),0)</f>
        <v>0</v>
      </c>
      <c r="Q2753" s="98">
        <f>IFERROR(VLOOKUP($F2753&amp;$C2753,Sales!$A:$H,7,0),0)</f>
        <v>0</v>
      </c>
      <c r="R2753" s="41">
        <f t="shared" si="84"/>
        <v>1</v>
      </c>
      <c r="S2753" s="15">
        <v>1</v>
      </c>
      <c r="T2753" s="15"/>
      <c r="U2753" s="15"/>
      <c r="V2753" s="15">
        <v>1</v>
      </c>
      <c r="W2753" s="15">
        <v>1</v>
      </c>
      <c r="X2753" s="15">
        <v>1</v>
      </c>
      <c r="Y2753" s="41">
        <v>1</v>
      </c>
      <c r="Z2753" s="41">
        <v>1</v>
      </c>
      <c r="AA2753" s="41"/>
      <c r="AB2753" s="15"/>
      <c r="AC2753" s="15"/>
      <c r="AD2753" s="15"/>
      <c r="AE2753" s="15"/>
      <c r="AF2753" s="15"/>
      <c r="AG2753" s="15"/>
      <c r="AH2753" s="15"/>
      <c r="AI2753" s="15"/>
      <c r="AJ2753" s="15"/>
      <c r="AK2753" s="15"/>
      <c r="AL2753" s="15"/>
      <c r="AM2753" s="15"/>
      <c r="AN2753" s="15"/>
      <c r="AO2753" s="15"/>
      <c r="AP2753" s="15"/>
      <c r="AQ2753" s="15"/>
      <c r="AR2753" s="15"/>
      <c r="AS2753" s="15"/>
      <c r="AT2753" s="15"/>
      <c r="AU2753" s="15"/>
      <c r="AV2753" s="15"/>
      <c r="AW2753" s="15"/>
      <c r="AX2753" s="82"/>
      <c r="AY2753" s="82"/>
      <c r="AZ2753" s="10">
        <v>1</v>
      </c>
      <c r="BA2753" t="s">
        <v>22</v>
      </c>
      <c r="BB2753" t="s">
        <v>23</v>
      </c>
      <c r="BD2753" s="39" t="str">
        <f t="shared" si="85"/>
        <v>01/394829504NTokopedia</v>
      </c>
    </row>
    <row r="2754" spans="2:64" ht="13.5" customHeight="1" x14ac:dyDescent="0.35">
      <c r="B2754" s="10" t="s">
        <v>17</v>
      </c>
      <c r="C2754" s="10" t="s">
        <v>2517</v>
      </c>
      <c r="D2754" s="10" t="s">
        <v>294</v>
      </c>
      <c r="E2754" s="10" t="s">
        <v>295</v>
      </c>
      <c r="F2754" s="10" t="s">
        <v>3555</v>
      </c>
      <c r="G2754" s="137">
        <v>1754027226</v>
      </c>
      <c r="H2754" s="10"/>
      <c r="I2754" s="10" t="s">
        <v>3268</v>
      </c>
      <c r="J2754" t="s">
        <v>13620</v>
      </c>
      <c r="K2754" s="10" t="s">
        <v>7764</v>
      </c>
      <c r="L2754" s="98">
        <f>IFERROR(VLOOKUP($F2754&amp;$C2754,Sales!$J:$W,9,0),0)</f>
        <v>0</v>
      </c>
      <c r="M2754" s="98">
        <f>IFERROR(VLOOKUP($F2754&amp;$C2754,Sales!$J:$W,10,0),0)</f>
        <v>0</v>
      </c>
      <c r="N2754" s="98">
        <f>IFERROR(VLOOKUP($F2754&amp;$C2754,Sales!$J:$W,11,0),0)</f>
        <v>0</v>
      </c>
      <c r="O2754" s="98">
        <f>IFERROR(VLOOKUP($F2754&amp;$C2754,Sales!$J:$W,12,0),0)</f>
        <v>0</v>
      </c>
      <c r="P2754" s="98">
        <f>IFERROR(VLOOKUP($F2754&amp;$C2754,Sales!$J:$W,13,0),0)</f>
        <v>0</v>
      </c>
      <c r="Q2754" s="98">
        <f>IFERROR(VLOOKUP($F2754&amp;$C2754,Sales!$A:$H,7,0),0)</f>
        <v>0</v>
      </c>
      <c r="R2754" s="41">
        <f t="shared" si="84"/>
        <v>1</v>
      </c>
      <c r="S2754" s="15">
        <v>1</v>
      </c>
      <c r="T2754" s="15"/>
      <c r="U2754" s="15"/>
      <c r="V2754" s="15">
        <v>1</v>
      </c>
      <c r="W2754" s="15">
        <v>1</v>
      </c>
      <c r="X2754" s="15">
        <v>1</v>
      </c>
      <c r="Y2754" s="41">
        <v>1</v>
      </c>
      <c r="Z2754" s="41">
        <v>1</v>
      </c>
      <c r="AA2754" s="41"/>
      <c r="AB2754" s="15"/>
      <c r="AC2754" s="15"/>
      <c r="AD2754" s="15"/>
      <c r="AE2754" s="15"/>
      <c r="AF2754" s="15"/>
      <c r="AG2754" s="15"/>
      <c r="AH2754" s="15"/>
      <c r="AI2754" s="15"/>
      <c r="AJ2754" s="15"/>
      <c r="AK2754" s="15"/>
      <c r="AL2754" s="15"/>
      <c r="AM2754" s="15"/>
      <c r="AN2754" s="15"/>
      <c r="AO2754" s="15"/>
      <c r="AP2754" s="15"/>
      <c r="AQ2754" s="15"/>
      <c r="AR2754" s="15"/>
      <c r="AS2754" s="15"/>
      <c r="AT2754" s="15"/>
      <c r="AU2754" s="15"/>
      <c r="AV2754" s="15"/>
      <c r="AW2754" s="15"/>
      <c r="AX2754" s="82"/>
      <c r="AY2754" s="82"/>
      <c r="AZ2754" s="10">
        <v>1</v>
      </c>
      <c r="BA2754" t="s">
        <v>22</v>
      </c>
      <c r="BB2754" t="s">
        <v>23</v>
      </c>
      <c r="BD2754" s="39" t="str">
        <f t="shared" si="85"/>
        <v>01/394829504OTokopedia</v>
      </c>
    </row>
    <row r="2755" spans="2:64" ht="13.5" customHeight="1" x14ac:dyDescent="0.35">
      <c r="B2755" s="10" t="s">
        <v>17</v>
      </c>
      <c r="C2755" s="10" t="s">
        <v>2517</v>
      </c>
      <c r="D2755" s="10" t="s">
        <v>294</v>
      </c>
      <c r="E2755" s="10" t="s">
        <v>295</v>
      </c>
      <c r="F2755" s="10" t="s">
        <v>7765</v>
      </c>
      <c r="G2755" s="137">
        <v>706352040</v>
      </c>
      <c r="H2755" s="10"/>
      <c r="I2755" s="10">
        <v>0</v>
      </c>
      <c r="J2755" s="10" t="s">
        <v>7766</v>
      </c>
      <c r="K2755" s="10" t="s">
        <v>7767</v>
      </c>
      <c r="L2755" s="98">
        <f>IFERROR(VLOOKUP($F2755&amp;$C2755,Sales!$J:$W,9,0),0)</f>
        <v>0</v>
      </c>
      <c r="M2755" s="98">
        <f>IFERROR(VLOOKUP($F2755&amp;$C2755,Sales!$J:$W,10,0),0)</f>
        <v>0</v>
      </c>
      <c r="N2755" s="98">
        <f>IFERROR(VLOOKUP($F2755&amp;$C2755,Sales!$J:$W,11,0),0)</f>
        <v>0</v>
      </c>
      <c r="O2755" s="98">
        <f>IFERROR(VLOOKUP($F2755&amp;$C2755,Sales!$J:$W,12,0),0)</f>
        <v>0</v>
      </c>
      <c r="P2755" s="98">
        <f>IFERROR(VLOOKUP($F2755&amp;$C2755,Sales!$J:$W,13,0),0)</f>
        <v>0</v>
      </c>
      <c r="Q2755" s="98">
        <f>IFERROR(VLOOKUP($F2755&amp;$C2755,Sales!$A:$H,7,0),0)</f>
        <v>0</v>
      </c>
      <c r="R2755" s="41" t="str">
        <f t="shared" si="84"/>
        <v>ERROR</v>
      </c>
      <c r="S2755" s="15"/>
      <c r="T2755" s="15"/>
      <c r="U2755" s="15"/>
      <c r="V2755" s="15"/>
      <c r="W2755" s="15"/>
      <c r="X2755" s="15"/>
      <c r="Y2755" s="41"/>
      <c r="Z2755" s="41"/>
      <c r="AA2755" s="41"/>
      <c r="AB2755" s="15"/>
      <c r="AC2755" s="15"/>
      <c r="AD2755" s="15"/>
      <c r="AE2755" s="15"/>
      <c r="AF2755" s="15"/>
      <c r="AG2755" s="15"/>
      <c r="AH2755" s="15"/>
      <c r="AI2755" s="15"/>
      <c r="AJ2755" s="15"/>
      <c r="AK2755" s="15"/>
      <c r="AL2755" s="15"/>
      <c r="AM2755" s="15"/>
      <c r="AN2755" s="15"/>
      <c r="AO2755" s="15"/>
      <c r="AP2755" s="15"/>
      <c r="AQ2755" s="15"/>
      <c r="AR2755" s="15"/>
      <c r="AS2755" s="15"/>
      <c r="AT2755" s="15"/>
      <c r="AU2755" s="15"/>
      <c r="AV2755" s="15"/>
      <c r="AW2755" s="15"/>
      <c r="AX2755" s="15"/>
      <c r="AY2755" s="15"/>
      <c r="AZ2755" s="10">
        <v>1</v>
      </c>
      <c r="BA2755" t="s">
        <v>22</v>
      </c>
      <c r="BB2755" t="s">
        <v>88</v>
      </c>
      <c r="BD2755" s="39" t="str">
        <f t="shared" si="85"/>
        <v>01/394829601ATokopedia</v>
      </c>
    </row>
    <row r="2756" spans="2:64" ht="13.5" customHeight="1" x14ac:dyDescent="0.35">
      <c r="B2756" s="10" t="s">
        <v>17</v>
      </c>
      <c r="C2756" s="10" t="s">
        <v>2517</v>
      </c>
      <c r="D2756" s="10" t="s">
        <v>294</v>
      </c>
      <c r="E2756" s="10" t="s">
        <v>295</v>
      </c>
      <c r="F2756" s="10" t="s">
        <v>20069</v>
      </c>
      <c r="G2756" s="180">
        <v>3160663068</v>
      </c>
      <c r="H2756" s="10"/>
      <c r="I2756" s="10">
        <v>4987176099204</v>
      </c>
      <c r="J2756" s="183" t="s">
        <v>20070</v>
      </c>
      <c r="K2756" s="124" t="s">
        <v>5095</v>
      </c>
      <c r="L2756" s="98">
        <f>IFERROR(VLOOKUP($F2756&amp;$C2756,Sales!$J:$W,9,0),0)</f>
        <v>0</v>
      </c>
      <c r="M2756" s="98">
        <f>IFERROR(VLOOKUP($F2756&amp;$C2756,Sales!$J:$W,10,0),0)</f>
        <v>18927243.243243229</v>
      </c>
      <c r="N2756" s="98">
        <f>IFERROR(VLOOKUP($F2756&amp;$C2756,Sales!$J:$W,11,0),0)</f>
        <v>11716864.86486486</v>
      </c>
      <c r="O2756" s="98">
        <f>IFERROR(VLOOKUP($F2756&amp;$C2756,Sales!$J:$W,12,0),0)</f>
        <v>34</v>
      </c>
      <c r="P2756" s="98">
        <f>IFERROR(VLOOKUP($F2756&amp;$C2756,Sales!$J:$W,13,0),0)</f>
        <v>10214702.702702696</v>
      </c>
      <c r="Q2756" s="98">
        <f>IFERROR(VLOOKUP($F2756&amp;$C2756,Sales!$A:$H,7,0),0)</f>
        <v>300432.43243243243</v>
      </c>
      <c r="R2756" s="41">
        <f t="shared" ref="R2756:R2819" si="86">IFERROR(AVERAGE($S2756:$AW2756),"ERROR")</f>
        <v>1</v>
      </c>
      <c r="S2756" s="15">
        <v>1</v>
      </c>
      <c r="T2756" s="15"/>
      <c r="U2756" s="15"/>
      <c r="V2756" s="15">
        <v>1</v>
      </c>
      <c r="W2756" s="15">
        <v>1</v>
      </c>
      <c r="X2756" s="15">
        <v>1</v>
      </c>
      <c r="Y2756" s="41">
        <v>1</v>
      </c>
      <c r="Z2756" s="41">
        <v>1</v>
      </c>
      <c r="AA2756" s="41"/>
      <c r="AB2756" s="15"/>
      <c r="AC2756" s="15"/>
      <c r="AD2756" s="15"/>
      <c r="AE2756" s="15"/>
      <c r="AF2756" s="15"/>
      <c r="AG2756" s="15"/>
      <c r="AH2756" s="15"/>
      <c r="AI2756" s="15"/>
      <c r="AJ2756" s="15"/>
      <c r="AK2756" s="15"/>
      <c r="AL2756" s="15"/>
      <c r="AM2756" s="15"/>
      <c r="AN2756" s="15"/>
      <c r="AO2756" s="15"/>
      <c r="AP2756" s="15"/>
      <c r="AQ2756" s="15"/>
      <c r="AR2756" s="15"/>
      <c r="AS2756" s="15"/>
      <c r="AT2756" s="15"/>
      <c r="AU2756" s="177"/>
      <c r="AV2756" s="177"/>
      <c r="AW2756" s="15"/>
      <c r="AX2756" s="82"/>
      <c r="AY2756" s="82"/>
      <c r="AZ2756" s="10">
        <v>1</v>
      </c>
      <c r="BA2756" t="s">
        <v>13952</v>
      </c>
      <c r="BB2756" t="s">
        <v>23</v>
      </c>
      <c r="BD2756" s="39" t="str">
        <f t="shared" ref="BD2756:BD2819" si="87">F2756&amp;C2756</f>
        <v>01/294826802ATokopedia</v>
      </c>
      <c r="BE2756" s="1">
        <v>45119</v>
      </c>
      <c r="BG2756" t="s">
        <v>20112</v>
      </c>
      <c r="BH2756" t="s">
        <v>13751</v>
      </c>
      <c r="BI2756" t="s">
        <v>19045</v>
      </c>
      <c r="BJ2756" s="1">
        <v>45107</v>
      </c>
      <c r="BL2756" t="s">
        <v>13764</v>
      </c>
    </row>
    <row r="2757" spans="2:64" ht="13.5" customHeight="1" x14ac:dyDescent="0.35">
      <c r="B2757" s="10" t="s">
        <v>17</v>
      </c>
      <c r="C2757" s="10" t="s">
        <v>2517</v>
      </c>
      <c r="D2757" s="10" t="s">
        <v>294</v>
      </c>
      <c r="E2757" s="10" t="s">
        <v>295</v>
      </c>
      <c r="F2757" s="10" t="s">
        <v>377</v>
      </c>
      <c r="G2757" s="137">
        <v>336932586</v>
      </c>
      <c r="H2757" s="10"/>
      <c r="I2757" s="10" t="s">
        <v>378</v>
      </c>
      <c r="J2757" t="s">
        <v>13621</v>
      </c>
      <c r="K2757" s="10" t="s">
        <v>13622</v>
      </c>
      <c r="L2757" s="98">
        <f>IFERROR(VLOOKUP($F2757&amp;$C2757,Sales!$J:$W,9,0),0)</f>
        <v>0</v>
      </c>
      <c r="M2757" s="98">
        <f>IFERROR(VLOOKUP($F2757&amp;$C2757,Sales!$J:$W,10,0),0)</f>
        <v>0</v>
      </c>
      <c r="N2757" s="98">
        <f>IFERROR(VLOOKUP($F2757&amp;$C2757,Sales!$J:$W,11,0),0)</f>
        <v>0</v>
      </c>
      <c r="O2757" s="98">
        <f>IFERROR(VLOOKUP($F2757&amp;$C2757,Sales!$J:$W,12,0),0)</f>
        <v>0</v>
      </c>
      <c r="P2757" s="98">
        <f>IFERROR(VLOOKUP($F2757&amp;$C2757,Sales!$J:$W,13,0),0)</f>
        <v>0</v>
      </c>
      <c r="Q2757" s="98">
        <f>IFERROR(VLOOKUP($F2757&amp;$C2757,Sales!$A:$H,7,0),0)</f>
        <v>0</v>
      </c>
      <c r="R2757" s="41">
        <f t="shared" si="86"/>
        <v>1</v>
      </c>
      <c r="S2757" s="15">
        <v>1</v>
      </c>
      <c r="T2757" s="15"/>
      <c r="U2757" s="15"/>
      <c r="V2757" s="15">
        <v>1</v>
      </c>
      <c r="W2757" s="15">
        <v>1</v>
      </c>
      <c r="X2757" s="15">
        <v>1</v>
      </c>
      <c r="Y2757" s="41">
        <v>1</v>
      </c>
      <c r="Z2757" s="41">
        <v>1</v>
      </c>
      <c r="AA2757" s="41"/>
      <c r="AB2757" s="15"/>
      <c r="AC2757" s="15"/>
      <c r="AD2757" s="15"/>
      <c r="AE2757" s="15"/>
      <c r="AF2757" s="15"/>
      <c r="AG2757" s="15"/>
      <c r="AH2757" s="15"/>
      <c r="AI2757" s="15"/>
      <c r="AJ2757" s="15"/>
      <c r="AK2757" s="15"/>
      <c r="AL2757" s="15"/>
      <c r="AM2757" s="15"/>
      <c r="AN2757" s="15"/>
      <c r="AO2757" s="15"/>
      <c r="AP2757" s="15"/>
      <c r="AQ2757" s="15"/>
      <c r="AR2757" s="15"/>
      <c r="AS2757" s="15"/>
      <c r="AT2757" s="15"/>
      <c r="AU2757" s="15"/>
      <c r="AV2757" s="15"/>
      <c r="AW2757" s="15"/>
      <c r="AX2757" s="82"/>
      <c r="AY2757" s="82"/>
      <c r="AZ2757" s="10">
        <v>1</v>
      </c>
      <c r="BA2757" t="s">
        <v>22</v>
      </c>
      <c r="BB2757" t="s">
        <v>23</v>
      </c>
      <c r="BD2757" s="39" t="str">
        <f t="shared" si="87"/>
        <v>01/394829601DTokopedia</v>
      </c>
    </row>
    <row r="2758" spans="2:64" ht="13.5" customHeight="1" x14ac:dyDescent="0.35">
      <c r="B2758" s="10" t="s">
        <v>17</v>
      </c>
      <c r="C2758" s="10" t="s">
        <v>2517</v>
      </c>
      <c r="D2758" s="10" t="s">
        <v>294</v>
      </c>
      <c r="E2758" s="10" t="s">
        <v>295</v>
      </c>
      <c r="F2758" s="10" t="s">
        <v>2324</v>
      </c>
      <c r="G2758" s="137">
        <v>336932914</v>
      </c>
      <c r="H2758" s="10"/>
      <c r="I2758" s="10" t="s">
        <v>2450</v>
      </c>
      <c r="J2758" s="92" t="s">
        <v>20096</v>
      </c>
      <c r="K2758" s="10" t="s">
        <v>5097</v>
      </c>
      <c r="L2758" s="98">
        <f>IFERROR(VLOOKUP($F2758&amp;$C2758,Sales!$J:$W,9,0),0)</f>
        <v>0</v>
      </c>
      <c r="M2758" s="98">
        <f>IFERROR(VLOOKUP($F2758&amp;$C2758,Sales!$J:$W,10,0),0)</f>
        <v>0</v>
      </c>
      <c r="N2758" s="98">
        <f>IFERROR(VLOOKUP($F2758&amp;$C2758,Sales!$J:$W,11,0),0)</f>
        <v>0</v>
      </c>
      <c r="O2758" s="98">
        <f>IFERROR(VLOOKUP($F2758&amp;$C2758,Sales!$J:$W,12,0),0)</f>
        <v>0</v>
      </c>
      <c r="P2758" s="98">
        <f>IFERROR(VLOOKUP($F2758&amp;$C2758,Sales!$J:$W,13,0),0)</f>
        <v>0</v>
      </c>
      <c r="Q2758" s="98">
        <f>IFERROR(VLOOKUP($F2758&amp;$C2758,Sales!$A:$H,7,0),0)</f>
        <v>0</v>
      </c>
      <c r="R2758" s="41" t="str">
        <f t="shared" si="86"/>
        <v>ERROR</v>
      </c>
      <c r="S2758" s="41"/>
      <c r="T2758" s="15"/>
      <c r="U2758" s="15"/>
      <c r="V2758" s="15"/>
      <c r="W2758" s="15"/>
      <c r="X2758" s="15"/>
      <c r="Y2758" s="41"/>
      <c r="Z2758" s="41"/>
      <c r="AA2758" s="41"/>
      <c r="AB2758" s="41"/>
      <c r="AC2758" s="15"/>
      <c r="AD2758" s="15"/>
      <c r="AE2758" s="15"/>
      <c r="AF2758" s="15"/>
      <c r="AG2758" s="15"/>
      <c r="AH2758" s="15"/>
      <c r="AI2758" s="15"/>
      <c r="AJ2758" s="15"/>
      <c r="AK2758" s="15"/>
      <c r="AL2758" s="15"/>
      <c r="AM2758" s="15"/>
      <c r="AN2758" s="15"/>
      <c r="AO2758" s="15"/>
      <c r="AP2758" s="15"/>
      <c r="AQ2758" s="15"/>
      <c r="AR2758" s="15"/>
      <c r="AS2758" s="15"/>
      <c r="AT2758" s="15"/>
      <c r="AU2758" s="15"/>
      <c r="AV2758" s="15"/>
      <c r="AW2758" s="15"/>
      <c r="AX2758" s="82"/>
      <c r="AY2758" s="82"/>
      <c r="AZ2758" s="10">
        <v>1</v>
      </c>
      <c r="BA2758" t="s">
        <v>13952</v>
      </c>
      <c r="BB2758" t="s">
        <v>88</v>
      </c>
      <c r="BD2758" s="39" t="str">
        <f t="shared" si="87"/>
        <v>01/394829601ETokopedia</v>
      </c>
      <c r="BF2758" t="s">
        <v>13753</v>
      </c>
    </row>
    <row r="2759" spans="2:64" ht="13.5" customHeight="1" x14ac:dyDescent="0.35">
      <c r="B2759" s="10" t="s">
        <v>17</v>
      </c>
      <c r="C2759" s="10" t="s">
        <v>2517</v>
      </c>
      <c r="D2759" s="10" t="s">
        <v>294</v>
      </c>
      <c r="E2759" s="10" t="s">
        <v>295</v>
      </c>
      <c r="F2759" s="10" t="s">
        <v>305</v>
      </c>
      <c r="G2759" s="137">
        <v>336933786</v>
      </c>
      <c r="H2759" s="10"/>
      <c r="I2759" s="10" t="s">
        <v>306</v>
      </c>
      <c r="J2759" t="s">
        <v>5098</v>
      </c>
      <c r="K2759" s="10" t="s">
        <v>5099</v>
      </c>
      <c r="L2759" s="98">
        <f>IFERROR(VLOOKUP($F2759&amp;$C2759,Sales!$J:$W,9,0),0)</f>
        <v>0</v>
      </c>
      <c r="M2759" s="98">
        <f>IFERROR(VLOOKUP($F2759&amp;$C2759,Sales!$J:$W,10,0),0)</f>
        <v>0</v>
      </c>
      <c r="N2759" s="98">
        <f>IFERROR(VLOOKUP($F2759&amp;$C2759,Sales!$J:$W,11,0),0)</f>
        <v>0</v>
      </c>
      <c r="O2759" s="98">
        <f>IFERROR(VLOOKUP($F2759&amp;$C2759,Sales!$J:$W,12,0),0)</f>
        <v>0</v>
      </c>
      <c r="P2759" s="98">
        <f>IFERROR(VLOOKUP($F2759&amp;$C2759,Sales!$J:$W,13,0),0)</f>
        <v>0</v>
      </c>
      <c r="Q2759" s="98">
        <f>IFERROR(VLOOKUP($F2759&amp;$C2759,Sales!$A:$H,7,0),0)</f>
        <v>0</v>
      </c>
      <c r="R2759" s="41">
        <f t="shared" si="86"/>
        <v>1</v>
      </c>
      <c r="S2759" s="15">
        <v>1</v>
      </c>
      <c r="T2759" s="15"/>
      <c r="U2759" s="15"/>
      <c r="V2759" s="15">
        <v>1</v>
      </c>
      <c r="W2759" s="15">
        <v>1</v>
      </c>
      <c r="X2759" s="15">
        <v>1</v>
      </c>
      <c r="Y2759" s="41">
        <v>1</v>
      </c>
      <c r="Z2759" s="41">
        <v>1</v>
      </c>
      <c r="AA2759" s="41"/>
      <c r="AB2759" s="15"/>
      <c r="AC2759" s="15"/>
      <c r="AD2759" s="15"/>
      <c r="AE2759" s="15"/>
      <c r="AF2759" s="15"/>
      <c r="AG2759" s="15"/>
      <c r="AH2759" s="15"/>
      <c r="AI2759" s="15"/>
      <c r="AJ2759" s="15"/>
      <c r="AK2759" s="15"/>
      <c r="AL2759" s="15"/>
      <c r="AM2759" s="15"/>
      <c r="AN2759" s="15"/>
      <c r="AO2759" s="15"/>
      <c r="AP2759" s="15"/>
      <c r="AQ2759" s="15"/>
      <c r="AR2759" s="15"/>
      <c r="AS2759" s="15"/>
      <c r="AT2759" s="15"/>
      <c r="AU2759" s="15"/>
      <c r="AV2759" s="15"/>
      <c r="AW2759" s="15"/>
      <c r="AX2759" s="82"/>
      <c r="AY2759" s="82"/>
      <c r="AZ2759" s="10">
        <v>1</v>
      </c>
      <c r="BA2759" t="s">
        <v>22</v>
      </c>
      <c r="BB2759" t="s">
        <v>23</v>
      </c>
      <c r="BD2759" s="39" t="str">
        <f t="shared" si="87"/>
        <v>01/394829601FTokopedia</v>
      </c>
    </row>
    <row r="2760" spans="2:64" ht="13.5" customHeight="1" x14ac:dyDescent="0.35">
      <c r="B2760" s="10" t="s">
        <v>17</v>
      </c>
      <c r="C2760" s="10" t="s">
        <v>2517</v>
      </c>
      <c r="D2760" s="10" t="s">
        <v>294</v>
      </c>
      <c r="E2760" s="10" t="s">
        <v>295</v>
      </c>
      <c r="F2760" s="10" t="s">
        <v>296</v>
      </c>
      <c r="G2760" s="137">
        <v>597977405</v>
      </c>
      <c r="H2760" s="10"/>
      <c r="I2760" s="10" t="s">
        <v>297</v>
      </c>
      <c r="J2760" t="s">
        <v>5101</v>
      </c>
      <c r="K2760" s="10" t="s">
        <v>5102</v>
      </c>
      <c r="L2760" s="98">
        <f>IFERROR(VLOOKUP($F2760&amp;$C2760,Sales!$J:$W,9,0),0)</f>
        <v>0</v>
      </c>
      <c r="M2760" s="98">
        <f>IFERROR(VLOOKUP($F2760&amp;$C2760,Sales!$J:$W,10,0),0)</f>
        <v>0</v>
      </c>
      <c r="N2760" s="98">
        <f>IFERROR(VLOOKUP($F2760&amp;$C2760,Sales!$J:$W,11,0),0)</f>
        <v>0</v>
      </c>
      <c r="O2760" s="98">
        <f>IFERROR(VLOOKUP($F2760&amp;$C2760,Sales!$J:$W,12,0),0)</f>
        <v>0</v>
      </c>
      <c r="P2760" s="98">
        <f>IFERROR(VLOOKUP($F2760&amp;$C2760,Sales!$J:$W,13,0),0)</f>
        <v>0</v>
      </c>
      <c r="Q2760" s="98">
        <f>IFERROR(VLOOKUP($F2760&amp;$C2760,Sales!$A:$H,7,0),0)</f>
        <v>0</v>
      </c>
      <c r="R2760" s="41">
        <f t="shared" si="86"/>
        <v>1</v>
      </c>
      <c r="S2760" s="15">
        <v>1</v>
      </c>
      <c r="T2760" s="15"/>
      <c r="U2760" s="15"/>
      <c r="V2760" s="15">
        <v>1</v>
      </c>
      <c r="W2760" s="15">
        <v>1</v>
      </c>
      <c r="X2760" s="15">
        <v>1</v>
      </c>
      <c r="Y2760" s="41">
        <v>1</v>
      </c>
      <c r="Z2760" s="41">
        <v>1</v>
      </c>
      <c r="AA2760" s="41"/>
      <c r="AB2760" s="15"/>
      <c r="AC2760" s="15"/>
      <c r="AD2760" s="15"/>
      <c r="AE2760" s="15"/>
      <c r="AF2760" s="15"/>
      <c r="AG2760" s="15"/>
      <c r="AH2760" s="15"/>
      <c r="AI2760" s="15"/>
      <c r="AJ2760" s="15"/>
      <c r="AK2760" s="15"/>
      <c r="AL2760" s="15"/>
      <c r="AM2760" s="15"/>
      <c r="AN2760" s="15"/>
      <c r="AO2760" s="15"/>
      <c r="AP2760" s="15"/>
      <c r="AQ2760" s="15"/>
      <c r="AR2760" s="15"/>
      <c r="AS2760" s="15"/>
      <c r="AT2760" s="15"/>
      <c r="AU2760" s="15"/>
      <c r="AV2760" s="15"/>
      <c r="AW2760" s="15"/>
      <c r="AX2760" s="82"/>
      <c r="AY2760" s="82"/>
      <c r="AZ2760" s="10">
        <v>1</v>
      </c>
      <c r="BA2760" t="s">
        <v>22</v>
      </c>
      <c r="BB2760" t="s">
        <v>23</v>
      </c>
      <c r="BD2760" s="39" t="str">
        <f t="shared" si="87"/>
        <v>01/394829601MTokopedia</v>
      </c>
    </row>
    <row r="2761" spans="2:64" ht="13.5" customHeight="1" x14ac:dyDescent="0.35">
      <c r="B2761" s="10" t="s">
        <v>17</v>
      </c>
      <c r="C2761" s="10" t="s">
        <v>2517</v>
      </c>
      <c r="D2761" s="10" t="s">
        <v>294</v>
      </c>
      <c r="E2761" s="10" t="s">
        <v>295</v>
      </c>
      <c r="F2761" s="189" t="s">
        <v>20101</v>
      </c>
      <c r="G2761" s="137">
        <v>1120693319</v>
      </c>
      <c r="H2761" s="10"/>
      <c r="I2761" s="10" t="s">
        <v>1745</v>
      </c>
      <c r="J2761" s="10" t="s">
        <v>13770</v>
      </c>
      <c r="K2761" s="10" t="s">
        <v>7768</v>
      </c>
      <c r="L2761" s="98">
        <f>IFERROR(VLOOKUP($F2761&amp;$C2761,Sales!$J:$W,9,0),0)</f>
        <v>0</v>
      </c>
      <c r="M2761" s="98">
        <f>IFERROR(VLOOKUP($F2761&amp;$C2761,Sales!$J:$W,10,0),0)</f>
        <v>0</v>
      </c>
      <c r="N2761" s="98">
        <f>IFERROR(VLOOKUP($F2761&amp;$C2761,Sales!$J:$W,11,0),0)</f>
        <v>0</v>
      </c>
      <c r="O2761" s="98">
        <f>IFERROR(VLOOKUP($F2761&amp;$C2761,Sales!$J:$W,12,0),0)</f>
        <v>0</v>
      </c>
      <c r="P2761" s="98">
        <f>IFERROR(VLOOKUP($F2761&amp;$C2761,Sales!$J:$W,13,0),0)</f>
        <v>0</v>
      </c>
      <c r="Q2761" s="98">
        <f>IFERROR(VLOOKUP($F2761&amp;$C2761,Sales!$A:$H,7,0),0)</f>
        <v>0</v>
      </c>
      <c r="R2761" s="41">
        <f t="shared" si="86"/>
        <v>1</v>
      </c>
      <c r="S2761" s="15">
        <v>1</v>
      </c>
      <c r="T2761" s="15"/>
      <c r="U2761" s="15"/>
      <c r="V2761" s="15">
        <v>1</v>
      </c>
      <c r="W2761" s="15">
        <v>1</v>
      </c>
      <c r="X2761" s="15">
        <v>1</v>
      </c>
      <c r="Y2761" s="41">
        <v>1</v>
      </c>
      <c r="Z2761" s="41">
        <v>1</v>
      </c>
      <c r="AA2761" s="41"/>
      <c r="AB2761" s="15"/>
      <c r="AC2761" s="15"/>
      <c r="AD2761" s="15"/>
      <c r="AE2761" s="15"/>
      <c r="AF2761" s="15"/>
      <c r="AG2761" s="15"/>
      <c r="AH2761" s="15"/>
      <c r="AI2761" s="15"/>
      <c r="AJ2761" s="15"/>
      <c r="AK2761" s="15"/>
      <c r="AL2761" s="15"/>
      <c r="AM2761" s="15"/>
      <c r="AN2761" s="15"/>
      <c r="AO2761" s="15"/>
      <c r="AP2761" s="15"/>
      <c r="AQ2761" s="15"/>
      <c r="AR2761" s="15"/>
      <c r="AS2761" s="15"/>
      <c r="AT2761" s="15"/>
      <c r="AU2761" s="15"/>
      <c r="AV2761" s="15"/>
      <c r="AW2761" s="15"/>
      <c r="AX2761" s="82"/>
      <c r="AY2761" s="82"/>
      <c r="AZ2761" s="10">
        <v>1</v>
      </c>
      <c r="BA2761" t="s">
        <v>13952</v>
      </c>
      <c r="BB2761" t="s">
        <v>23</v>
      </c>
      <c r="BD2761" s="39" t="str">
        <f t="shared" si="87"/>
        <v>01/394829507RTokopedia</v>
      </c>
      <c r="BG2761" t="s">
        <v>20102</v>
      </c>
      <c r="BH2761" s="1">
        <v>45138</v>
      </c>
    </row>
    <row r="2762" spans="2:64" ht="13.5" customHeight="1" x14ac:dyDescent="0.35">
      <c r="B2762" s="10" t="s">
        <v>17</v>
      </c>
      <c r="C2762" s="10" t="s">
        <v>2517</v>
      </c>
      <c r="D2762" s="10" t="s">
        <v>294</v>
      </c>
      <c r="E2762" s="10" t="s">
        <v>295</v>
      </c>
      <c r="F2762" s="10" t="s">
        <v>1685</v>
      </c>
      <c r="G2762" s="137">
        <v>336931412</v>
      </c>
      <c r="H2762" s="10"/>
      <c r="I2762" s="10" t="s">
        <v>1686</v>
      </c>
      <c r="J2762" t="s">
        <v>13623</v>
      </c>
      <c r="K2762" s="10" t="s">
        <v>13624</v>
      </c>
      <c r="L2762" s="98">
        <f>IFERROR(VLOOKUP($F2762&amp;$C2762,Sales!$J:$W,9,0),0)</f>
        <v>0</v>
      </c>
      <c r="M2762" s="98">
        <f>IFERROR(VLOOKUP($F2762&amp;$C2762,Sales!$J:$W,10,0),0)</f>
        <v>0</v>
      </c>
      <c r="N2762" s="98">
        <f>IFERROR(VLOOKUP($F2762&amp;$C2762,Sales!$J:$W,11,0),0)</f>
        <v>0</v>
      </c>
      <c r="O2762" s="98">
        <f>IFERROR(VLOOKUP($F2762&amp;$C2762,Sales!$J:$W,12,0),0)</f>
        <v>0</v>
      </c>
      <c r="P2762" s="98">
        <f>IFERROR(VLOOKUP($F2762&amp;$C2762,Sales!$J:$W,13,0),0)</f>
        <v>0</v>
      </c>
      <c r="Q2762" s="98">
        <f>IFERROR(VLOOKUP($F2762&amp;$C2762,Sales!$A:$H,7,0),0)</f>
        <v>0</v>
      </c>
      <c r="R2762" s="41">
        <f t="shared" si="86"/>
        <v>1</v>
      </c>
      <c r="S2762" s="15">
        <v>1</v>
      </c>
      <c r="T2762" s="15"/>
      <c r="U2762" s="15"/>
      <c r="V2762" s="15">
        <v>1</v>
      </c>
      <c r="W2762" s="15">
        <v>1</v>
      </c>
      <c r="X2762" s="15">
        <v>1</v>
      </c>
      <c r="Y2762" s="41">
        <v>1</v>
      </c>
      <c r="Z2762" s="41">
        <v>1</v>
      </c>
      <c r="AA2762" s="41"/>
      <c r="AB2762" s="15"/>
      <c r="AC2762" s="15"/>
      <c r="AD2762" s="15"/>
      <c r="AE2762" s="15"/>
      <c r="AF2762" s="15"/>
      <c r="AG2762" s="15"/>
      <c r="AH2762" s="15"/>
      <c r="AI2762" s="15"/>
      <c r="AJ2762" s="15"/>
      <c r="AK2762" s="15"/>
      <c r="AL2762" s="15"/>
      <c r="AM2762" s="15"/>
      <c r="AN2762" s="15"/>
      <c r="AO2762" s="15"/>
      <c r="AP2762" s="15"/>
      <c r="AQ2762" s="15"/>
      <c r="AR2762" s="15"/>
      <c r="AS2762" s="15"/>
      <c r="AT2762" s="15"/>
      <c r="AU2762" s="15"/>
      <c r="AV2762" s="15"/>
      <c r="AW2762" s="15"/>
      <c r="AX2762" s="82"/>
      <c r="AY2762" s="82"/>
      <c r="AZ2762" s="10">
        <v>1</v>
      </c>
      <c r="BA2762" t="s">
        <v>22</v>
      </c>
      <c r="BB2762" t="s">
        <v>23</v>
      </c>
      <c r="BD2762" s="39" t="str">
        <f t="shared" si="87"/>
        <v>01/394829801BTokopedia</v>
      </c>
    </row>
    <row r="2763" spans="2:64" ht="13.5" customHeight="1" x14ac:dyDescent="0.35">
      <c r="B2763" s="10" t="s">
        <v>17</v>
      </c>
      <c r="C2763" s="10" t="s">
        <v>2517</v>
      </c>
      <c r="D2763" s="10" t="s">
        <v>294</v>
      </c>
      <c r="E2763" s="10" t="s">
        <v>295</v>
      </c>
      <c r="F2763" s="10" t="s">
        <v>327</v>
      </c>
      <c r="G2763" s="137">
        <v>336932245</v>
      </c>
      <c r="H2763" s="10"/>
      <c r="I2763" s="10" t="s">
        <v>328</v>
      </c>
      <c r="J2763" t="s">
        <v>5105</v>
      </c>
      <c r="K2763" s="10" t="s">
        <v>5106</v>
      </c>
      <c r="L2763" s="98">
        <f>IFERROR(VLOOKUP($F2763&amp;$C2763,Sales!$J:$W,9,0),0)</f>
        <v>0</v>
      </c>
      <c r="M2763" s="98">
        <f>IFERROR(VLOOKUP($F2763&amp;$C2763,Sales!$J:$W,10,0),0)</f>
        <v>0</v>
      </c>
      <c r="N2763" s="98">
        <f>IFERROR(VLOOKUP($F2763&amp;$C2763,Sales!$J:$W,11,0),0)</f>
        <v>0</v>
      </c>
      <c r="O2763" s="98">
        <f>IFERROR(VLOOKUP($F2763&amp;$C2763,Sales!$J:$W,12,0),0)</f>
        <v>0</v>
      </c>
      <c r="P2763" s="98">
        <f>IFERROR(VLOOKUP($F2763&amp;$C2763,Sales!$J:$W,13,0),0)</f>
        <v>0</v>
      </c>
      <c r="Q2763" s="98">
        <f>IFERROR(VLOOKUP($F2763&amp;$C2763,Sales!$A:$H,7,0),0)</f>
        <v>0</v>
      </c>
      <c r="R2763" s="41">
        <f t="shared" si="86"/>
        <v>1</v>
      </c>
      <c r="S2763" s="15">
        <v>1</v>
      </c>
      <c r="T2763" s="15"/>
      <c r="U2763" s="15"/>
      <c r="V2763" s="15">
        <v>1</v>
      </c>
      <c r="W2763" s="15">
        <v>1</v>
      </c>
      <c r="X2763" s="15">
        <v>1</v>
      </c>
      <c r="Y2763" s="41">
        <v>1</v>
      </c>
      <c r="Z2763" s="41">
        <v>1</v>
      </c>
      <c r="AA2763" s="41"/>
      <c r="AB2763" s="15"/>
      <c r="AC2763" s="15"/>
      <c r="AD2763" s="15"/>
      <c r="AE2763" s="15"/>
      <c r="AF2763" s="15"/>
      <c r="AG2763" s="15"/>
      <c r="AH2763" s="15"/>
      <c r="AI2763" s="15"/>
      <c r="AJ2763" s="15"/>
      <c r="AK2763" s="15"/>
      <c r="AL2763" s="15"/>
      <c r="AM2763" s="15"/>
      <c r="AN2763" s="15"/>
      <c r="AO2763" s="15"/>
      <c r="AP2763" s="15"/>
      <c r="AQ2763" s="15"/>
      <c r="AR2763" s="15"/>
      <c r="AS2763" s="15"/>
      <c r="AT2763" s="15"/>
      <c r="AU2763" s="15"/>
      <c r="AV2763" s="15"/>
      <c r="AW2763" s="15"/>
      <c r="AX2763" s="82"/>
      <c r="AY2763" s="82"/>
      <c r="AZ2763" s="10">
        <v>1</v>
      </c>
      <c r="BA2763" t="s">
        <v>22</v>
      </c>
      <c r="BB2763" t="s">
        <v>23</v>
      </c>
      <c r="BD2763" s="39" t="str">
        <f t="shared" si="87"/>
        <v>01/394829801DTokopedia</v>
      </c>
    </row>
    <row r="2764" spans="2:64" ht="13.5" customHeight="1" x14ac:dyDescent="0.35">
      <c r="B2764" s="10" t="s">
        <v>17</v>
      </c>
      <c r="C2764" s="10" t="s">
        <v>2517</v>
      </c>
      <c r="D2764" s="10" t="s">
        <v>294</v>
      </c>
      <c r="E2764" s="10" t="s">
        <v>295</v>
      </c>
      <c r="F2764" s="10" t="s">
        <v>303</v>
      </c>
      <c r="G2764" s="137">
        <v>336933234</v>
      </c>
      <c r="H2764" s="10"/>
      <c r="I2764" s="10" t="s">
        <v>304</v>
      </c>
      <c r="J2764" s="163" t="s">
        <v>14780</v>
      </c>
      <c r="K2764" s="10" t="s">
        <v>14781</v>
      </c>
      <c r="L2764" s="98">
        <f>IFERROR(VLOOKUP($F2764&amp;$C2764,Sales!$J:$W,9,0),0)</f>
        <v>0</v>
      </c>
      <c r="M2764" s="98">
        <f>IFERROR(VLOOKUP($F2764&amp;$C2764,Sales!$J:$W,10,0),0)</f>
        <v>0</v>
      </c>
      <c r="N2764" s="98">
        <f>IFERROR(VLOOKUP($F2764&amp;$C2764,Sales!$J:$W,11,0),0)</f>
        <v>0</v>
      </c>
      <c r="O2764" s="98">
        <f>IFERROR(VLOOKUP($F2764&amp;$C2764,Sales!$J:$W,12,0),0)</f>
        <v>0</v>
      </c>
      <c r="P2764" s="98">
        <f>IFERROR(VLOOKUP($F2764&amp;$C2764,Sales!$J:$W,13,0),0)</f>
        <v>0</v>
      </c>
      <c r="Q2764" s="98">
        <f>IFERROR(VLOOKUP($F2764&amp;$C2764,Sales!$A:$H,7,0),0)</f>
        <v>0</v>
      </c>
      <c r="R2764" s="41">
        <f t="shared" si="86"/>
        <v>1</v>
      </c>
      <c r="S2764" s="15">
        <v>1</v>
      </c>
      <c r="T2764" s="15"/>
      <c r="U2764" s="15"/>
      <c r="V2764" s="15">
        <v>1</v>
      </c>
      <c r="W2764" s="15">
        <v>1</v>
      </c>
      <c r="X2764" s="15">
        <v>1</v>
      </c>
      <c r="Y2764" s="41">
        <v>1</v>
      </c>
      <c r="Z2764" s="41">
        <v>1</v>
      </c>
      <c r="AA2764" s="41"/>
      <c r="AB2764" s="15"/>
      <c r="AC2764" s="15"/>
      <c r="AD2764" s="15"/>
      <c r="AE2764" s="15"/>
      <c r="AF2764" s="15"/>
      <c r="AG2764" s="15"/>
      <c r="AH2764" s="15"/>
      <c r="AI2764" s="15"/>
      <c r="AJ2764" s="15"/>
      <c r="AK2764" s="15"/>
      <c r="AL2764" s="15"/>
      <c r="AM2764" s="15"/>
      <c r="AN2764" s="15"/>
      <c r="AO2764" s="15"/>
      <c r="AP2764" s="15"/>
      <c r="AQ2764" s="15"/>
      <c r="AR2764" s="15"/>
      <c r="AS2764" s="15"/>
      <c r="AT2764" s="15"/>
      <c r="AU2764" s="15"/>
      <c r="AV2764" s="15"/>
      <c r="AW2764" s="15"/>
      <c r="AX2764" s="82"/>
      <c r="AY2764" s="82"/>
      <c r="AZ2764" s="10">
        <v>1</v>
      </c>
      <c r="BA2764" t="s">
        <v>22</v>
      </c>
      <c r="BB2764" t="s">
        <v>23</v>
      </c>
      <c r="BD2764" s="39" t="str">
        <f t="shared" si="87"/>
        <v>01/394829801FTokopedia</v>
      </c>
    </row>
    <row r="2765" spans="2:64" ht="13.5" customHeight="1" x14ac:dyDescent="0.35">
      <c r="B2765" s="10" t="s">
        <v>17</v>
      </c>
      <c r="C2765" s="10" t="s">
        <v>2517</v>
      </c>
      <c r="D2765" s="10" t="s">
        <v>294</v>
      </c>
      <c r="E2765" s="10" t="s">
        <v>295</v>
      </c>
      <c r="F2765" s="10" t="s">
        <v>1151</v>
      </c>
      <c r="G2765" s="137">
        <v>425576996</v>
      </c>
      <c r="H2765" s="10"/>
      <c r="I2765" s="10" t="s">
        <v>1152</v>
      </c>
      <c r="J2765" t="s">
        <v>13625</v>
      </c>
      <c r="K2765" s="10" t="s">
        <v>13626</v>
      </c>
      <c r="L2765" s="98">
        <f>IFERROR(VLOOKUP($F2765&amp;$C2765,Sales!$J:$W,9,0),0)</f>
        <v>0</v>
      </c>
      <c r="M2765" s="98">
        <f>IFERROR(VLOOKUP($F2765&amp;$C2765,Sales!$J:$W,10,0),0)</f>
        <v>0</v>
      </c>
      <c r="N2765" s="98">
        <f>IFERROR(VLOOKUP($F2765&amp;$C2765,Sales!$J:$W,11,0),0)</f>
        <v>0</v>
      </c>
      <c r="O2765" s="98">
        <f>IFERROR(VLOOKUP($F2765&amp;$C2765,Sales!$J:$W,12,0),0)</f>
        <v>0</v>
      </c>
      <c r="P2765" s="98">
        <f>IFERROR(VLOOKUP($F2765&amp;$C2765,Sales!$J:$W,13,0),0)</f>
        <v>0</v>
      </c>
      <c r="Q2765" s="98">
        <f>IFERROR(VLOOKUP($F2765&amp;$C2765,Sales!$A:$H,7,0),0)</f>
        <v>0</v>
      </c>
      <c r="R2765" s="41">
        <f t="shared" si="86"/>
        <v>1</v>
      </c>
      <c r="S2765" s="15">
        <v>1</v>
      </c>
      <c r="T2765" s="15"/>
      <c r="U2765" s="15"/>
      <c r="V2765" s="15">
        <v>1</v>
      </c>
      <c r="W2765" s="15">
        <v>1</v>
      </c>
      <c r="X2765" s="15">
        <v>1</v>
      </c>
      <c r="Y2765" s="41">
        <v>1</v>
      </c>
      <c r="Z2765" s="41">
        <v>1</v>
      </c>
      <c r="AA2765" s="41"/>
      <c r="AB2765" s="15"/>
      <c r="AC2765" s="15"/>
      <c r="AD2765" s="15"/>
      <c r="AE2765" s="15"/>
      <c r="AF2765" s="15"/>
      <c r="AG2765" s="15"/>
      <c r="AH2765" s="15"/>
      <c r="AI2765" s="15"/>
      <c r="AJ2765" s="15"/>
      <c r="AK2765" s="15"/>
      <c r="AL2765" s="15"/>
      <c r="AM2765" s="15"/>
      <c r="AN2765" s="15"/>
      <c r="AO2765" s="15"/>
      <c r="AP2765" s="15"/>
      <c r="AQ2765" s="15"/>
      <c r="AR2765" s="15"/>
      <c r="AS2765" s="15"/>
      <c r="AT2765" s="15"/>
      <c r="AU2765" s="15"/>
      <c r="AV2765" s="15"/>
      <c r="AW2765" s="15"/>
      <c r="AX2765" s="82"/>
      <c r="AY2765" s="82"/>
      <c r="AZ2765" s="10">
        <v>1</v>
      </c>
      <c r="BA2765" t="s">
        <v>22</v>
      </c>
      <c r="BB2765" t="s">
        <v>23</v>
      </c>
      <c r="BD2765" s="39" t="str">
        <f t="shared" si="87"/>
        <v>01/394829801KTokopedia</v>
      </c>
    </row>
    <row r="2766" spans="2:64" ht="13.5" customHeight="1" x14ac:dyDescent="0.35">
      <c r="B2766" s="10" t="s">
        <v>17</v>
      </c>
      <c r="C2766" s="10" t="s">
        <v>2517</v>
      </c>
      <c r="D2766" s="10" t="s">
        <v>294</v>
      </c>
      <c r="E2766" s="10" t="s">
        <v>295</v>
      </c>
      <c r="F2766" s="10" t="s">
        <v>7771</v>
      </c>
      <c r="G2766" s="137">
        <v>731135045</v>
      </c>
      <c r="H2766" s="10"/>
      <c r="I2766" s="10" t="s">
        <v>7772</v>
      </c>
      <c r="J2766" s="10" t="s">
        <v>7773</v>
      </c>
      <c r="K2766" s="10" t="s">
        <v>7774</v>
      </c>
      <c r="L2766" s="98">
        <f>IFERROR(VLOOKUP($F2766&amp;$C2766,Sales!$J:$W,9,0),0)</f>
        <v>0</v>
      </c>
      <c r="M2766" s="98">
        <f>IFERROR(VLOOKUP($F2766&amp;$C2766,Sales!$J:$W,10,0),0)</f>
        <v>0</v>
      </c>
      <c r="N2766" s="98">
        <f>IFERROR(VLOOKUP($F2766&amp;$C2766,Sales!$J:$W,11,0),0)</f>
        <v>0</v>
      </c>
      <c r="O2766" s="98">
        <f>IFERROR(VLOOKUP($F2766&amp;$C2766,Sales!$J:$W,12,0),0)</f>
        <v>0</v>
      </c>
      <c r="P2766" s="98">
        <f>IFERROR(VLOOKUP($F2766&amp;$C2766,Sales!$J:$W,13,0),0)</f>
        <v>0</v>
      </c>
      <c r="Q2766" s="98">
        <f>IFERROR(VLOOKUP($F2766&amp;$C2766,Sales!$A:$H,7,0),0)</f>
        <v>0</v>
      </c>
      <c r="R2766" s="41" t="str">
        <f t="shared" si="86"/>
        <v>ERROR</v>
      </c>
      <c r="S2766" s="15"/>
      <c r="T2766" s="15"/>
      <c r="U2766" s="15"/>
      <c r="V2766" s="15"/>
      <c r="W2766" s="15"/>
      <c r="X2766" s="15"/>
      <c r="Y2766" s="41"/>
      <c r="Z2766" s="41"/>
      <c r="AA2766" s="41"/>
      <c r="AB2766" s="15"/>
      <c r="AC2766" s="15"/>
      <c r="AD2766" s="15"/>
      <c r="AE2766" s="15"/>
      <c r="AF2766" s="15"/>
      <c r="AG2766" s="15"/>
      <c r="AH2766" s="15"/>
      <c r="AI2766" s="15"/>
      <c r="AJ2766" s="15"/>
      <c r="AK2766" s="15"/>
      <c r="AL2766" s="15"/>
      <c r="AM2766" s="15"/>
      <c r="AN2766" s="15"/>
      <c r="AO2766" s="15"/>
      <c r="AP2766" s="15"/>
      <c r="AQ2766" s="15"/>
      <c r="AR2766" s="15"/>
      <c r="AS2766" s="15"/>
      <c r="AT2766" s="15"/>
      <c r="AU2766" s="15"/>
      <c r="AV2766" s="15"/>
      <c r="AW2766" s="15"/>
      <c r="AX2766" s="15"/>
      <c r="AY2766" s="15"/>
      <c r="AZ2766" s="10">
        <v>1</v>
      </c>
      <c r="BA2766" t="s">
        <v>22</v>
      </c>
      <c r="BB2766" t="s">
        <v>88</v>
      </c>
      <c r="BD2766" s="39" t="str">
        <f t="shared" si="87"/>
        <v>01/394830001ATokopedia</v>
      </c>
    </row>
    <row r="2767" spans="2:64" ht="13.5" customHeight="1" x14ac:dyDescent="0.35">
      <c r="B2767" s="10" t="s">
        <v>17</v>
      </c>
      <c r="C2767" s="10" t="s">
        <v>2517</v>
      </c>
      <c r="D2767" s="10" t="s">
        <v>294</v>
      </c>
      <c r="E2767" s="10" t="s">
        <v>295</v>
      </c>
      <c r="F2767" s="10" t="s">
        <v>7775</v>
      </c>
      <c r="G2767" s="137">
        <v>731121794</v>
      </c>
      <c r="H2767" s="10"/>
      <c r="I2767" s="10" t="s">
        <v>7776</v>
      </c>
      <c r="J2767" s="10" t="s">
        <v>7777</v>
      </c>
      <c r="K2767" s="10" t="s">
        <v>7778</v>
      </c>
      <c r="L2767" s="98">
        <f>IFERROR(VLOOKUP($F2767&amp;$C2767,Sales!$J:$W,9,0),0)</f>
        <v>0</v>
      </c>
      <c r="M2767" s="98">
        <f>IFERROR(VLOOKUP($F2767&amp;$C2767,Sales!$J:$W,10,0),0)</f>
        <v>0</v>
      </c>
      <c r="N2767" s="98">
        <f>IFERROR(VLOOKUP($F2767&amp;$C2767,Sales!$J:$W,11,0),0)</f>
        <v>0</v>
      </c>
      <c r="O2767" s="98">
        <f>IFERROR(VLOOKUP($F2767&amp;$C2767,Sales!$J:$W,12,0),0)</f>
        <v>0</v>
      </c>
      <c r="P2767" s="98">
        <f>IFERROR(VLOOKUP($F2767&amp;$C2767,Sales!$J:$W,13,0),0)</f>
        <v>0</v>
      </c>
      <c r="Q2767" s="98">
        <f>IFERROR(VLOOKUP($F2767&amp;$C2767,Sales!$A:$H,7,0),0)</f>
        <v>0</v>
      </c>
      <c r="R2767" s="41" t="str">
        <f t="shared" si="86"/>
        <v>ERROR</v>
      </c>
      <c r="S2767" s="15"/>
      <c r="T2767" s="15"/>
      <c r="U2767" s="15"/>
      <c r="V2767" s="15"/>
      <c r="W2767" s="15"/>
      <c r="X2767" s="15"/>
      <c r="Y2767" s="41"/>
      <c r="Z2767" s="41"/>
      <c r="AA2767" s="41"/>
      <c r="AB2767" s="15"/>
      <c r="AC2767" s="15"/>
      <c r="AD2767" s="15"/>
      <c r="AE2767" s="15"/>
      <c r="AF2767" s="15"/>
      <c r="AG2767" s="15"/>
      <c r="AH2767" s="15"/>
      <c r="AI2767" s="15"/>
      <c r="AJ2767" s="15"/>
      <c r="AK2767" s="15"/>
      <c r="AL2767" s="15"/>
      <c r="AM2767" s="15"/>
      <c r="AN2767" s="15"/>
      <c r="AO2767" s="15"/>
      <c r="AP2767" s="15"/>
      <c r="AQ2767" s="15"/>
      <c r="AR2767" s="15"/>
      <c r="AS2767" s="15"/>
      <c r="AT2767" s="15"/>
      <c r="AU2767" s="15"/>
      <c r="AV2767" s="15"/>
      <c r="AW2767" s="15"/>
      <c r="AX2767" s="15"/>
      <c r="AY2767" s="15"/>
      <c r="AZ2767" s="10">
        <v>1</v>
      </c>
      <c r="BA2767" t="s">
        <v>22</v>
      </c>
      <c r="BB2767" t="s">
        <v>88</v>
      </c>
      <c r="BD2767" s="39" t="str">
        <f t="shared" si="87"/>
        <v>01/394830001BTokopedia</v>
      </c>
    </row>
    <row r="2768" spans="2:64" ht="13.5" customHeight="1" x14ac:dyDescent="0.35">
      <c r="B2768" s="10" t="s">
        <v>17</v>
      </c>
      <c r="C2768" s="10" t="s">
        <v>2517</v>
      </c>
      <c r="D2768" s="10" t="s">
        <v>294</v>
      </c>
      <c r="E2768" s="10" t="s">
        <v>295</v>
      </c>
      <c r="F2768" s="10" t="s">
        <v>7779</v>
      </c>
      <c r="G2768" s="137">
        <v>731118059</v>
      </c>
      <c r="H2768" s="10"/>
      <c r="I2768" s="10" t="s">
        <v>7780</v>
      </c>
      <c r="J2768" s="10" t="s">
        <v>7781</v>
      </c>
      <c r="K2768" s="10" t="s">
        <v>7782</v>
      </c>
      <c r="L2768" s="98">
        <f>IFERROR(VLOOKUP($F2768&amp;$C2768,Sales!$J:$W,9,0),0)</f>
        <v>0</v>
      </c>
      <c r="M2768" s="98">
        <f>IFERROR(VLOOKUP($F2768&amp;$C2768,Sales!$J:$W,10,0),0)</f>
        <v>0</v>
      </c>
      <c r="N2768" s="98">
        <f>IFERROR(VLOOKUP($F2768&amp;$C2768,Sales!$J:$W,11,0),0)</f>
        <v>0</v>
      </c>
      <c r="O2768" s="98">
        <f>IFERROR(VLOOKUP($F2768&amp;$C2768,Sales!$J:$W,12,0),0)</f>
        <v>0</v>
      </c>
      <c r="P2768" s="98">
        <f>IFERROR(VLOOKUP($F2768&amp;$C2768,Sales!$J:$W,13,0),0)</f>
        <v>0</v>
      </c>
      <c r="Q2768" s="98">
        <f>IFERROR(VLOOKUP($F2768&amp;$C2768,Sales!$A:$H,7,0),0)</f>
        <v>0</v>
      </c>
      <c r="R2768" s="41" t="str">
        <f t="shared" si="86"/>
        <v>ERROR</v>
      </c>
      <c r="S2768" s="15"/>
      <c r="T2768" s="15"/>
      <c r="U2768" s="15"/>
      <c r="V2768" s="15"/>
      <c r="W2768" s="15"/>
      <c r="X2768" s="15"/>
      <c r="Y2768" s="41"/>
      <c r="Z2768" s="41"/>
      <c r="AA2768" s="41"/>
      <c r="AB2768" s="15"/>
      <c r="AC2768" s="15"/>
      <c r="AD2768" s="15"/>
      <c r="AE2768" s="15"/>
      <c r="AF2768" s="15"/>
      <c r="AG2768" s="15"/>
      <c r="AH2768" s="15"/>
      <c r="AI2768" s="15"/>
      <c r="AJ2768" s="15"/>
      <c r="AK2768" s="15"/>
      <c r="AL2768" s="15"/>
      <c r="AM2768" s="15"/>
      <c r="AN2768" s="15"/>
      <c r="AO2768" s="15"/>
      <c r="AP2768" s="15"/>
      <c r="AQ2768" s="15"/>
      <c r="AR2768" s="15"/>
      <c r="AS2768" s="15"/>
      <c r="AT2768" s="15"/>
      <c r="AU2768" s="15"/>
      <c r="AV2768" s="15"/>
      <c r="AW2768" s="15"/>
      <c r="AX2768" s="15"/>
      <c r="AY2768" s="15"/>
      <c r="AZ2768" s="10">
        <v>1</v>
      </c>
      <c r="BA2768" t="s">
        <v>22</v>
      </c>
      <c r="BB2768" t="s">
        <v>88</v>
      </c>
      <c r="BD2768" s="39" t="str">
        <f t="shared" si="87"/>
        <v>01/394830001CTokopedia</v>
      </c>
    </row>
    <row r="2769" spans="2:56" ht="13.5" customHeight="1" x14ac:dyDescent="0.35">
      <c r="B2769" s="10" t="s">
        <v>17</v>
      </c>
      <c r="C2769" s="10" t="s">
        <v>2517</v>
      </c>
      <c r="D2769" s="10" t="s">
        <v>294</v>
      </c>
      <c r="E2769" s="10" t="s">
        <v>295</v>
      </c>
      <c r="F2769" s="10" t="s">
        <v>2652</v>
      </c>
      <c r="G2769" s="137">
        <v>772826591</v>
      </c>
      <c r="H2769" s="10"/>
      <c r="I2769" s="10" t="s">
        <v>1719</v>
      </c>
      <c r="J2769" s="10" t="s">
        <v>5107</v>
      </c>
      <c r="K2769" s="10" t="s">
        <v>5108</v>
      </c>
      <c r="L2769" s="98">
        <f>IFERROR(VLOOKUP($F2769&amp;$C2769,Sales!$J:$W,9,0),0)</f>
        <v>0</v>
      </c>
      <c r="M2769" s="98">
        <f>IFERROR(VLOOKUP($F2769&amp;$C2769,Sales!$J:$W,10,0),0)</f>
        <v>0</v>
      </c>
      <c r="N2769" s="98">
        <f>IFERROR(VLOOKUP($F2769&amp;$C2769,Sales!$J:$W,11,0),0)</f>
        <v>0</v>
      </c>
      <c r="O2769" s="98">
        <f>IFERROR(VLOOKUP($F2769&amp;$C2769,Sales!$J:$W,12,0),0)</f>
        <v>0</v>
      </c>
      <c r="P2769" s="98">
        <f>IFERROR(VLOOKUP($F2769&amp;$C2769,Sales!$J:$W,13,0),0)</f>
        <v>0</v>
      </c>
      <c r="Q2769" s="98">
        <f>IFERROR(VLOOKUP($F2769&amp;$C2769,Sales!$A:$H,7,0),0)</f>
        <v>0</v>
      </c>
      <c r="R2769" s="41" t="str">
        <f t="shared" si="86"/>
        <v>ERROR</v>
      </c>
      <c r="S2769" s="15"/>
      <c r="T2769" s="15"/>
      <c r="U2769" s="15"/>
      <c r="V2769" s="15"/>
      <c r="W2769" s="15"/>
      <c r="X2769" s="15"/>
      <c r="Y2769" s="41"/>
      <c r="Z2769" s="41"/>
      <c r="AA2769" s="41"/>
      <c r="AB2769" s="15"/>
      <c r="AC2769" s="15"/>
      <c r="AD2769" s="15"/>
      <c r="AE2769" s="15"/>
      <c r="AF2769" s="15"/>
      <c r="AG2769" s="15"/>
      <c r="AH2769" s="15"/>
      <c r="AI2769" s="15"/>
      <c r="AJ2769" s="15"/>
      <c r="AK2769" s="15"/>
      <c r="AL2769" s="15"/>
      <c r="AM2769" s="15"/>
      <c r="AN2769" s="15"/>
      <c r="AO2769" s="15"/>
      <c r="AP2769" s="15"/>
      <c r="AQ2769" s="15"/>
      <c r="AR2769" s="15"/>
      <c r="AS2769" s="15"/>
      <c r="AT2769" s="15"/>
      <c r="AU2769" s="15"/>
      <c r="AV2769" s="15"/>
      <c r="AW2769" s="15"/>
      <c r="AX2769" s="15"/>
      <c r="AY2769" s="15"/>
      <c r="AZ2769" s="10">
        <v>1</v>
      </c>
      <c r="BA2769" t="s">
        <v>22</v>
      </c>
      <c r="BB2769" t="s">
        <v>88</v>
      </c>
      <c r="BD2769" s="39" t="str">
        <f t="shared" si="87"/>
        <v>01/394830001HTokopedia</v>
      </c>
    </row>
    <row r="2770" spans="2:56" ht="13.5" customHeight="1" x14ac:dyDescent="0.35">
      <c r="B2770" s="10" t="s">
        <v>17</v>
      </c>
      <c r="C2770" s="10" t="s">
        <v>2517</v>
      </c>
      <c r="D2770" s="10" t="s">
        <v>294</v>
      </c>
      <c r="E2770" s="10" t="s">
        <v>295</v>
      </c>
      <c r="F2770" s="10" t="s">
        <v>5109</v>
      </c>
      <c r="G2770" s="137">
        <v>882873201</v>
      </c>
      <c r="H2770" s="10"/>
      <c r="I2770" s="10" t="s">
        <v>5110</v>
      </c>
      <c r="J2770" s="10" t="s">
        <v>5111</v>
      </c>
      <c r="K2770" s="10" t="s">
        <v>5112</v>
      </c>
      <c r="L2770" s="98">
        <f>IFERROR(VLOOKUP($F2770&amp;$C2770,Sales!$J:$W,9,0),0)</f>
        <v>0</v>
      </c>
      <c r="M2770" s="98">
        <f>IFERROR(VLOOKUP($F2770&amp;$C2770,Sales!$J:$W,10,0),0)</f>
        <v>0</v>
      </c>
      <c r="N2770" s="98">
        <f>IFERROR(VLOOKUP($F2770&amp;$C2770,Sales!$J:$W,11,0),0)</f>
        <v>0</v>
      </c>
      <c r="O2770" s="98">
        <f>IFERROR(VLOOKUP($F2770&amp;$C2770,Sales!$J:$W,12,0),0)</f>
        <v>0</v>
      </c>
      <c r="P2770" s="98">
        <f>IFERROR(VLOOKUP($F2770&amp;$C2770,Sales!$J:$W,13,0),0)</f>
        <v>0</v>
      </c>
      <c r="Q2770" s="98">
        <f>IFERROR(VLOOKUP($F2770&amp;$C2770,Sales!$A:$H,7,0),0)</f>
        <v>0</v>
      </c>
      <c r="R2770" s="41" t="str">
        <f t="shared" si="86"/>
        <v>ERROR</v>
      </c>
      <c r="S2770" s="15"/>
      <c r="T2770" s="15"/>
      <c r="U2770" s="15"/>
      <c r="V2770" s="15"/>
      <c r="W2770" s="15"/>
      <c r="X2770" s="15"/>
      <c r="Y2770" s="41"/>
      <c r="Z2770" s="41"/>
      <c r="AA2770" s="41"/>
      <c r="AB2770" s="15"/>
      <c r="AC2770" s="15"/>
      <c r="AD2770" s="15"/>
      <c r="AE2770" s="15"/>
      <c r="AF2770" s="15"/>
      <c r="AG2770" s="15"/>
      <c r="AH2770" s="15"/>
      <c r="AI2770" s="15"/>
      <c r="AJ2770" s="15"/>
      <c r="AK2770" s="15"/>
      <c r="AL2770" s="15"/>
      <c r="AM2770" s="15"/>
      <c r="AN2770" s="15"/>
      <c r="AO2770" s="15"/>
      <c r="AP2770" s="15"/>
      <c r="AQ2770" s="15"/>
      <c r="AR2770" s="15"/>
      <c r="AS2770" s="15"/>
      <c r="AT2770" s="15"/>
      <c r="AU2770" s="15"/>
      <c r="AV2770" s="15"/>
      <c r="AW2770" s="15"/>
      <c r="AX2770" s="15"/>
      <c r="AY2770" s="15"/>
      <c r="AZ2770" s="10">
        <v>1</v>
      </c>
      <c r="BA2770" t="s">
        <v>22</v>
      </c>
      <c r="BB2770" t="s">
        <v>88</v>
      </c>
      <c r="BD2770" s="39" t="str">
        <f t="shared" si="87"/>
        <v>01/394830001LTokopedia</v>
      </c>
    </row>
    <row r="2771" spans="2:56" ht="13.5" customHeight="1" x14ac:dyDescent="0.35">
      <c r="B2771" s="10" t="s">
        <v>17</v>
      </c>
      <c r="C2771" s="10" t="s">
        <v>2517</v>
      </c>
      <c r="D2771" s="10" t="s">
        <v>294</v>
      </c>
      <c r="E2771" s="10" t="s">
        <v>295</v>
      </c>
      <c r="F2771" s="10" t="s">
        <v>5113</v>
      </c>
      <c r="G2771" s="137">
        <v>882882691</v>
      </c>
      <c r="H2771" s="10"/>
      <c r="I2771" s="10" t="s">
        <v>5114</v>
      </c>
      <c r="J2771" s="10" t="s">
        <v>5115</v>
      </c>
      <c r="K2771" s="10" t="s">
        <v>5116</v>
      </c>
      <c r="L2771" s="98">
        <f>IFERROR(VLOOKUP($F2771&amp;$C2771,Sales!$J:$W,9,0),0)</f>
        <v>0</v>
      </c>
      <c r="M2771" s="98">
        <f>IFERROR(VLOOKUP($F2771&amp;$C2771,Sales!$J:$W,10,0),0)</f>
        <v>0</v>
      </c>
      <c r="N2771" s="98">
        <f>IFERROR(VLOOKUP($F2771&amp;$C2771,Sales!$J:$W,11,0),0)</f>
        <v>0</v>
      </c>
      <c r="O2771" s="98">
        <f>IFERROR(VLOOKUP($F2771&amp;$C2771,Sales!$J:$W,12,0),0)</f>
        <v>0</v>
      </c>
      <c r="P2771" s="98">
        <f>IFERROR(VLOOKUP($F2771&amp;$C2771,Sales!$J:$W,13,0),0)</f>
        <v>0</v>
      </c>
      <c r="Q2771" s="98">
        <f>IFERROR(VLOOKUP($F2771&amp;$C2771,Sales!$A:$H,7,0),0)</f>
        <v>0</v>
      </c>
      <c r="R2771" s="41" t="str">
        <f t="shared" si="86"/>
        <v>ERROR</v>
      </c>
      <c r="S2771" s="15"/>
      <c r="T2771" s="15"/>
      <c r="U2771" s="15"/>
      <c r="V2771" s="15"/>
      <c r="W2771" s="15"/>
      <c r="X2771" s="15"/>
      <c r="Y2771" s="41"/>
      <c r="Z2771" s="41"/>
      <c r="AA2771" s="41"/>
      <c r="AB2771" s="15"/>
      <c r="AC2771" s="15"/>
      <c r="AD2771" s="15"/>
      <c r="AE2771" s="15"/>
      <c r="AF2771" s="15"/>
      <c r="AG2771" s="15"/>
      <c r="AH2771" s="15"/>
      <c r="AI2771" s="15"/>
      <c r="AJ2771" s="15"/>
      <c r="AK2771" s="15"/>
      <c r="AL2771" s="15"/>
      <c r="AM2771" s="15"/>
      <c r="AN2771" s="15"/>
      <c r="AO2771" s="15"/>
      <c r="AP2771" s="15"/>
      <c r="AQ2771" s="15"/>
      <c r="AR2771" s="15"/>
      <c r="AS2771" s="15"/>
      <c r="AT2771" s="15"/>
      <c r="AU2771" s="15"/>
      <c r="AV2771" s="15"/>
      <c r="AW2771" s="15"/>
      <c r="AX2771" s="15"/>
      <c r="AY2771" s="15"/>
      <c r="AZ2771" s="10">
        <v>1</v>
      </c>
      <c r="BA2771" t="s">
        <v>22</v>
      </c>
      <c r="BB2771" t="s">
        <v>88</v>
      </c>
      <c r="BD2771" s="39" t="str">
        <f t="shared" si="87"/>
        <v>01/394830001MTokopedia</v>
      </c>
    </row>
    <row r="2772" spans="2:56" ht="13.5" customHeight="1" x14ac:dyDescent="0.35">
      <c r="B2772" s="10" t="s">
        <v>17</v>
      </c>
      <c r="C2772" s="10" t="s">
        <v>2517</v>
      </c>
      <c r="D2772" s="10" t="s">
        <v>294</v>
      </c>
      <c r="E2772" s="10" t="s">
        <v>295</v>
      </c>
      <c r="F2772" s="10" t="s">
        <v>5117</v>
      </c>
      <c r="G2772" s="137">
        <v>882911249</v>
      </c>
      <c r="H2772" s="10"/>
      <c r="I2772" s="10" t="s">
        <v>5119</v>
      </c>
      <c r="J2772" s="10" t="s">
        <v>5120</v>
      </c>
      <c r="K2772" s="10" t="s">
        <v>5121</v>
      </c>
      <c r="L2772" s="98">
        <f>IFERROR(VLOOKUP($F2772&amp;$C2772,Sales!$J:$W,9,0),0)</f>
        <v>0</v>
      </c>
      <c r="M2772" s="98">
        <f>IFERROR(VLOOKUP($F2772&amp;$C2772,Sales!$J:$W,10,0),0)</f>
        <v>0</v>
      </c>
      <c r="N2772" s="98">
        <f>IFERROR(VLOOKUP($F2772&amp;$C2772,Sales!$J:$W,11,0),0)</f>
        <v>0</v>
      </c>
      <c r="O2772" s="98">
        <f>IFERROR(VLOOKUP($F2772&amp;$C2772,Sales!$J:$W,12,0),0)</f>
        <v>0</v>
      </c>
      <c r="P2772" s="98">
        <f>IFERROR(VLOOKUP($F2772&amp;$C2772,Sales!$J:$W,13,0),0)</f>
        <v>0</v>
      </c>
      <c r="Q2772" s="98">
        <f>IFERROR(VLOOKUP($F2772&amp;$C2772,Sales!$A:$H,7,0),0)</f>
        <v>0</v>
      </c>
      <c r="R2772" s="41" t="str">
        <f t="shared" si="86"/>
        <v>ERROR</v>
      </c>
      <c r="S2772" s="15"/>
      <c r="T2772" s="15"/>
      <c r="U2772" s="15"/>
      <c r="V2772" s="15"/>
      <c r="W2772" s="15"/>
      <c r="X2772" s="15"/>
      <c r="Y2772" s="41"/>
      <c r="Z2772" s="41"/>
      <c r="AA2772" s="41"/>
      <c r="AB2772" s="15"/>
      <c r="AC2772" s="15"/>
      <c r="AD2772" s="15"/>
      <c r="AE2772" s="15"/>
      <c r="AF2772" s="15"/>
      <c r="AG2772" s="15"/>
      <c r="AH2772" s="15"/>
      <c r="AI2772" s="15"/>
      <c r="AJ2772" s="15"/>
      <c r="AK2772" s="15"/>
      <c r="AL2772" s="15"/>
      <c r="AM2772" s="15"/>
      <c r="AN2772" s="15"/>
      <c r="AO2772" s="15"/>
      <c r="AP2772" s="15"/>
      <c r="AQ2772" s="15"/>
      <c r="AR2772" s="15"/>
      <c r="AS2772" s="15"/>
      <c r="AT2772" s="15"/>
      <c r="AU2772" s="15"/>
      <c r="AV2772" s="15"/>
      <c r="AW2772" s="15"/>
      <c r="AX2772" s="15"/>
      <c r="AY2772" s="15"/>
      <c r="AZ2772" s="10">
        <v>1</v>
      </c>
      <c r="BA2772" t="s">
        <v>22</v>
      </c>
      <c r="BB2772" t="s">
        <v>88</v>
      </c>
      <c r="BD2772" s="39" t="str">
        <f t="shared" si="87"/>
        <v>01/394830001OTokopedia</v>
      </c>
    </row>
    <row r="2773" spans="2:56" ht="13.5" customHeight="1" x14ac:dyDescent="0.35">
      <c r="B2773" s="10" t="s">
        <v>17</v>
      </c>
      <c r="C2773" s="10" t="s">
        <v>2517</v>
      </c>
      <c r="D2773" s="10" t="s">
        <v>294</v>
      </c>
      <c r="E2773" s="10" t="s">
        <v>295</v>
      </c>
      <c r="F2773" s="10" t="s">
        <v>7783</v>
      </c>
      <c r="G2773" s="137">
        <v>882839316</v>
      </c>
      <c r="H2773" s="10"/>
      <c r="I2773" s="10" t="s">
        <v>7784</v>
      </c>
      <c r="J2773" s="10" t="s">
        <v>7785</v>
      </c>
      <c r="K2773" s="10" t="s">
        <v>7786</v>
      </c>
      <c r="L2773" s="98">
        <f>IFERROR(VLOOKUP($F2773&amp;$C2773,Sales!$J:$W,9,0),0)</f>
        <v>0</v>
      </c>
      <c r="M2773" s="98">
        <f>IFERROR(VLOOKUP($F2773&amp;$C2773,Sales!$J:$W,10,0),0)</f>
        <v>0</v>
      </c>
      <c r="N2773" s="98">
        <f>IFERROR(VLOOKUP($F2773&amp;$C2773,Sales!$J:$W,11,0),0)</f>
        <v>0</v>
      </c>
      <c r="O2773" s="98">
        <f>IFERROR(VLOOKUP($F2773&amp;$C2773,Sales!$J:$W,12,0),0)</f>
        <v>0</v>
      </c>
      <c r="P2773" s="98">
        <f>IFERROR(VLOOKUP($F2773&amp;$C2773,Sales!$J:$W,13,0),0)</f>
        <v>0</v>
      </c>
      <c r="Q2773" s="98">
        <f>IFERROR(VLOOKUP($F2773&amp;$C2773,Sales!$A:$H,7,0),0)</f>
        <v>0</v>
      </c>
      <c r="R2773" s="41" t="str">
        <f t="shared" si="86"/>
        <v>ERROR</v>
      </c>
      <c r="S2773" s="15"/>
      <c r="T2773" s="15"/>
      <c r="U2773" s="15"/>
      <c r="V2773" s="15"/>
      <c r="W2773" s="15"/>
      <c r="X2773" s="15"/>
      <c r="Y2773" s="41"/>
      <c r="Z2773" s="41"/>
      <c r="AA2773" s="41"/>
      <c r="AB2773" s="15"/>
      <c r="AC2773" s="15"/>
      <c r="AD2773" s="15"/>
      <c r="AE2773" s="15"/>
      <c r="AF2773" s="15"/>
      <c r="AG2773" s="15"/>
      <c r="AH2773" s="15"/>
      <c r="AI2773" s="15"/>
      <c r="AJ2773" s="15"/>
      <c r="AK2773" s="15"/>
      <c r="AL2773" s="15"/>
      <c r="AM2773" s="15"/>
      <c r="AN2773" s="15"/>
      <c r="AO2773" s="15"/>
      <c r="AP2773" s="15"/>
      <c r="AQ2773" s="15"/>
      <c r="AR2773" s="15"/>
      <c r="AS2773" s="15"/>
      <c r="AT2773" s="15"/>
      <c r="AU2773" s="15"/>
      <c r="AV2773" s="15"/>
      <c r="AW2773" s="15"/>
      <c r="AX2773" s="15"/>
      <c r="AY2773" s="15"/>
      <c r="AZ2773" s="10">
        <v>1</v>
      </c>
      <c r="BA2773" t="s">
        <v>22</v>
      </c>
      <c r="BB2773" t="s">
        <v>88</v>
      </c>
      <c r="BD2773" s="39" t="str">
        <f t="shared" si="87"/>
        <v>01/394830001TTokopedia</v>
      </c>
    </row>
    <row r="2774" spans="2:56" ht="13.5" customHeight="1" x14ac:dyDescent="0.35">
      <c r="B2774" s="10" t="s">
        <v>17</v>
      </c>
      <c r="C2774" s="10" t="s">
        <v>2517</v>
      </c>
      <c r="D2774" s="10" t="s">
        <v>294</v>
      </c>
      <c r="E2774" s="10" t="s">
        <v>295</v>
      </c>
      <c r="F2774" s="10" t="s">
        <v>7787</v>
      </c>
      <c r="G2774" s="137">
        <v>706339717.125898</v>
      </c>
      <c r="H2774" s="10"/>
      <c r="I2774" s="10">
        <v>4902430799874</v>
      </c>
      <c r="J2774" s="10" t="s">
        <v>13501</v>
      </c>
      <c r="K2774" s="10" t="s">
        <v>7788</v>
      </c>
      <c r="L2774" s="98">
        <f>IFERROR(VLOOKUP($F2774&amp;$C2774,Sales!$J:$W,9,0),0)</f>
        <v>0</v>
      </c>
      <c r="M2774" s="98">
        <f>IFERROR(VLOOKUP($F2774&amp;$C2774,Sales!$J:$W,10,0),0)</f>
        <v>0</v>
      </c>
      <c r="N2774" s="98">
        <f>IFERROR(VLOOKUP($F2774&amp;$C2774,Sales!$J:$W,11,0),0)</f>
        <v>0</v>
      </c>
      <c r="O2774" s="98">
        <f>IFERROR(VLOOKUP($F2774&amp;$C2774,Sales!$J:$W,12,0),0)</f>
        <v>0</v>
      </c>
      <c r="P2774" s="98">
        <f>IFERROR(VLOOKUP($F2774&amp;$C2774,Sales!$J:$W,13,0),0)</f>
        <v>0</v>
      </c>
      <c r="Q2774" s="98">
        <f>IFERROR(VLOOKUP($F2774&amp;$C2774,Sales!$A:$H,7,0),0)</f>
        <v>0</v>
      </c>
      <c r="R2774" s="41" t="str">
        <f t="shared" si="86"/>
        <v>ERROR</v>
      </c>
      <c r="S2774" s="15"/>
      <c r="T2774" s="15"/>
      <c r="U2774" s="15"/>
      <c r="V2774" s="15"/>
      <c r="W2774" s="15"/>
      <c r="X2774" s="15"/>
      <c r="Y2774" s="41"/>
      <c r="Z2774" s="41"/>
      <c r="AA2774" s="41"/>
      <c r="AB2774" s="15"/>
      <c r="AC2774" s="15"/>
      <c r="AD2774" s="15"/>
      <c r="AE2774" s="15"/>
      <c r="AF2774" s="15"/>
      <c r="AG2774" s="15"/>
      <c r="AH2774" s="15"/>
      <c r="AI2774" s="15"/>
      <c r="AJ2774" s="15"/>
      <c r="AK2774" s="15"/>
      <c r="AL2774" s="15"/>
      <c r="AM2774" s="15"/>
      <c r="AN2774" s="15"/>
      <c r="AO2774" s="15"/>
      <c r="AP2774" s="15"/>
      <c r="AQ2774" s="15"/>
      <c r="AR2774" s="15"/>
      <c r="AS2774" s="15"/>
      <c r="AT2774" s="15"/>
      <c r="AU2774" s="15"/>
      <c r="AV2774" s="15"/>
      <c r="AW2774" s="15"/>
      <c r="AX2774" s="15"/>
      <c r="AY2774" s="15"/>
      <c r="AZ2774" s="10">
        <v>1</v>
      </c>
      <c r="BA2774" t="s">
        <v>22</v>
      </c>
      <c r="BB2774" t="s">
        <v>88</v>
      </c>
      <c r="BD2774" s="39" t="str">
        <f t="shared" si="87"/>
        <v>01/394830001VTokopedia</v>
      </c>
    </row>
    <row r="2775" spans="2:56" ht="13.5" customHeight="1" x14ac:dyDescent="0.35">
      <c r="B2775" s="10" t="s">
        <v>17</v>
      </c>
      <c r="C2775" s="10" t="s">
        <v>2517</v>
      </c>
      <c r="D2775" s="10" t="s">
        <v>294</v>
      </c>
      <c r="E2775" s="10" t="s">
        <v>295</v>
      </c>
      <c r="F2775" s="10" t="s">
        <v>5122</v>
      </c>
      <c r="G2775" s="137">
        <v>824694680.12588894</v>
      </c>
      <c r="H2775" s="10"/>
      <c r="I2775" s="10">
        <v>4902430799928</v>
      </c>
      <c r="J2775" s="10" t="s">
        <v>13502</v>
      </c>
      <c r="K2775" s="10" t="s">
        <v>5124</v>
      </c>
      <c r="L2775" s="98">
        <f>IFERROR(VLOOKUP($F2775&amp;$C2775,Sales!$J:$W,9,0),0)</f>
        <v>0</v>
      </c>
      <c r="M2775" s="98">
        <f>IFERROR(VLOOKUP($F2775&amp;$C2775,Sales!$J:$W,10,0),0)</f>
        <v>0</v>
      </c>
      <c r="N2775" s="98">
        <f>IFERROR(VLOOKUP($F2775&amp;$C2775,Sales!$J:$W,11,0),0)</f>
        <v>0</v>
      </c>
      <c r="O2775" s="98">
        <f>IFERROR(VLOOKUP($F2775&amp;$C2775,Sales!$J:$W,12,0),0)</f>
        <v>0</v>
      </c>
      <c r="P2775" s="98">
        <f>IFERROR(VLOOKUP($F2775&amp;$C2775,Sales!$J:$W,13,0),0)</f>
        <v>0</v>
      </c>
      <c r="Q2775" s="98">
        <f>IFERROR(VLOOKUP($F2775&amp;$C2775,Sales!$A:$H,7,0),0)</f>
        <v>0</v>
      </c>
      <c r="R2775" s="41" t="str">
        <f t="shared" si="86"/>
        <v>ERROR</v>
      </c>
      <c r="S2775" s="15"/>
      <c r="T2775" s="15"/>
      <c r="U2775" s="15"/>
      <c r="V2775" s="15"/>
      <c r="W2775" s="15"/>
      <c r="X2775" s="15"/>
      <c r="Y2775" s="41"/>
      <c r="Z2775" s="41"/>
      <c r="AA2775" s="41"/>
      <c r="AB2775" s="15"/>
      <c r="AC2775" s="15"/>
      <c r="AD2775" s="15"/>
      <c r="AE2775" s="15"/>
      <c r="AF2775" s="15"/>
      <c r="AG2775" s="15"/>
      <c r="AH2775" s="15"/>
      <c r="AI2775" s="15"/>
      <c r="AJ2775" s="15"/>
      <c r="AK2775" s="15"/>
      <c r="AL2775" s="15"/>
      <c r="AM2775" s="15"/>
      <c r="AN2775" s="15"/>
      <c r="AO2775" s="15"/>
      <c r="AP2775" s="15"/>
      <c r="AQ2775" s="15"/>
      <c r="AR2775" s="15"/>
      <c r="AS2775" s="15"/>
      <c r="AT2775" s="15"/>
      <c r="AU2775" s="15"/>
      <c r="AV2775" s="15"/>
      <c r="AW2775" s="15"/>
      <c r="AX2775" s="15"/>
      <c r="AY2775" s="15"/>
      <c r="AZ2775" s="10">
        <v>1</v>
      </c>
      <c r="BA2775" t="s">
        <v>22</v>
      </c>
      <c r="BB2775" t="s">
        <v>88</v>
      </c>
      <c r="BD2775" s="39" t="str">
        <f t="shared" si="87"/>
        <v>01/394830001WTokopedia</v>
      </c>
    </row>
    <row r="2776" spans="2:56" ht="13.5" customHeight="1" x14ac:dyDescent="0.35">
      <c r="B2776" s="10" t="s">
        <v>17</v>
      </c>
      <c r="C2776" s="10" t="s">
        <v>2517</v>
      </c>
      <c r="D2776" s="10" t="s">
        <v>294</v>
      </c>
      <c r="E2776" s="10" t="s">
        <v>295</v>
      </c>
      <c r="F2776" s="10" t="s">
        <v>7789</v>
      </c>
      <c r="G2776" s="137">
        <v>824501151.12589705</v>
      </c>
      <c r="H2776" s="10"/>
      <c r="I2776" s="10">
        <v>4902430799904</v>
      </c>
      <c r="J2776" s="10" t="s">
        <v>13503</v>
      </c>
      <c r="K2776" s="10" t="s">
        <v>7790</v>
      </c>
      <c r="L2776" s="98">
        <f>IFERROR(VLOOKUP($F2776&amp;$C2776,Sales!$J:$W,9,0),0)</f>
        <v>0</v>
      </c>
      <c r="M2776" s="98">
        <f>IFERROR(VLOOKUP($F2776&amp;$C2776,Sales!$J:$W,10,0),0)</f>
        <v>0</v>
      </c>
      <c r="N2776" s="98">
        <f>IFERROR(VLOOKUP($F2776&amp;$C2776,Sales!$J:$W,11,0),0)</f>
        <v>0</v>
      </c>
      <c r="O2776" s="98">
        <f>IFERROR(VLOOKUP($F2776&amp;$C2776,Sales!$J:$W,12,0),0)</f>
        <v>0</v>
      </c>
      <c r="P2776" s="98">
        <f>IFERROR(VLOOKUP($F2776&amp;$C2776,Sales!$J:$W,13,0),0)</f>
        <v>0</v>
      </c>
      <c r="Q2776" s="98">
        <f>IFERROR(VLOOKUP($F2776&amp;$C2776,Sales!$A:$H,7,0),0)</f>
        <v>0</v>
      </c>
      <c r="R2776" s="41" t="str">
        <f t="shared" si="86"/>
        <v>ERROR</v>
      </c>
      <c r="S2776" s="15"/>
      <c r="T2776" s="15"/>
      <c r="U2776" s="15"/>
      <c r="V2776" s="15"/>
      <c r="W2776" s="15"/>
      <c r="X2776" s="15"/>
      <c r="Y2776" s="41"/>
      <c r="Z2776" s="41"/>
      <c r="AA2776" s="41"/>
      <c r="AB2776" s="15"/>
      <c r="AC2776" s="15"/>
      <c r="AD2776" s="15"/>
      <c r="AE2776" s="15"/>
      <c r="AF2776" s="15"/>
      <c r="AG2776" s="15"/>
      <c r="AH2776" s="15"/>
      <c r="AI2776" s="15"/>
      <c r="AJ2776" s="15"/>
      <c r="AK2776" s="15"/>
      <c r="AL2776" s="15"/>
      <c r="AM2776" s="15"/>
      <c r="AN2776" s="15"/>
      <c r="AO2776" s="15"/>
      <c r="AP2776" s="15"/>
      <c r="AQ2776" s="15"/>
      <c r="AR2776" s="15"/>
      <c r="AS2776" s="15"/>
      <c r="AT2776" s="15"/>
      <c r="AU2776" s="15"/>
      <c r="AV2776" s="15"/>
      <c r="AW2776" s="15"/>
      <c r="AX2776" s="15"/>
      <c r="AY2776" s="15"/>
      <c r="AZ2776" s="10">
        <v>1</v>
      </c>
      <c r="BA2776" t="s">
        <v>22</v>
      </c>
      <c r="BB2776" t="s">
        <v>88</v>
      </c>
      <c r="BD2776" s="39" t="str">
        <f t="shared" si="87"/>
        <v>01/394830001XTokopedia</v>
      </c>
    </row>
    <row r="2777" spans="2:56" ht="13.5" customHeight="1" x14ac:dyDescent="0.35">
      <c r="B2777" s="10" t="s">
        <v>17</v>
      </c>
      <c r="C2777" s="10" t="s">
        <v>2517</v>
      </c>
      <c r="D2777" s="10" t="s">
        <v>294</v>
      </c>
      <c r="E2777" s="10" t="s">
        <v>295</v>
      </c>
      <c r="F2777" s="10" t="s">
        <v>7791</v>
      </c>
      <c r="G2777" s="137">
        <v>824680279.12589002</v>
      </c>
      <c r="H2777" s="10"/>
      <c r="I2777" s="10">
        <v>4902430799867</v>
      </c>
      <c r="J2777" s="10" t="s">
        <v>13504</v>
      </c>
      <c r="K2777" s="10" t="s">
        <v>7792</v>
      </c>
      <c r="L2777" s="98">
        <f>IFERROR(VLOOKUP($F2777&amp;$C2777,Sales!$J:$W,9,0),0)</f>
        <v>0</v>
      </c>
      <c r="M2777" s="98">
        <f>IFERROR(VLOOKUP($F2777&amp;$C2777,Sales!$J:$W,10,0),0)</f>
        <v>0</v>
      </c>
      <c r="N2777" s="98">
        <f>IFERROR(VLOOKUP($F2777&amp;$C2777,Sales!$J:$W,11,0),0)</f>
        <v>0</v>
      </c>
      <c r="O2777" s="98">
        <f>IFERROR(VLOOKUP($F2777&amp;$C2777,Sales!$J:$W,12,0),0)</f>
        <v>0</v>
      </c>
      <c r="P2777" s="98">
        <f>IFERROR(VLOOKUP($F2777&amp;$C2777,Sales!$J:$W,13,0),0)</f>
        <v>0</v>
      </c>
      <c r="Q2777" s="98">
        <f>IFERROR(VLOOKUP($F2777&amp;$C2777,Sales!$A:$H,7,0),0)</f>
        <v>0</v>
      </c>
      <c r="R2777" s="41" t="str">
        <f t="shared" si="86"/>
        <v>ERROR</v>
      </c>
      <c r="S2777" s="15"/>
      <c r="T2777" s="15"/>
      <c r="U2777" s="15"/>
      <c r="V2777" s="15"/>
      <c r="W2777" s="15"/>
      <c r="X2777" s="15"/>
      <c r="Y2777" s="41"/>
      <c r="Z2777" s="41"/>
      <c r="AA2777" s="41"/>
      <c r="AB2777" s="15"/>
      <c r="AC2777" s="15"/>
      <c r="AD2777" s="15"/>
      <c r="AE2777" s="15"/>
      <c r="AF2777" s="15"/>
      <c r="AG2777" s="15"/>
      <c r="AH2777" s="15"/>
      <c r="AI2777" s="15"/>
      <c r="AJ2777" s="15"/>
      <c r="AK2777" s="15"/>
      <c r="AL2777" s="15"/>
      <c r="AM2777" s="15"/>
      <c r="AN2777" s="15"/>
      <c r="AO2777" s="15"/>
      <c r="AP2777" s="15"/>
      <c r="AQ2777" s="15"/>
      <c r="AR2777" s="15"/>
      <c r="AS2777" s="15"/>
      <c r="AT2777" s="15"/>
      <c r="AU2777" s="15"/>
      <c r="AV2777" s="15"/>
      <c r="AW2777" s="15"/>
      <c r="AX2777" s="15"/>
      <c r="AY2777" s="15"/>
      <c r="AZ2777" s="10">
        <v>1</v>
      </c>
      <c r="BA2777" t="s">
        <v>22</v>
      </c>
      <c r="BB2777" t="s">
        <v>88</v>
      </c>
      <c r="BD2777" s="39" t="str">
        <f t="shared" si="87"/>
        <v>01/394830001YTokopedia</v>
      </c>
    </row>
    <row r="2778" spans="2:56" ht="13.5" customHeight="1" x14ac:dyDescent="0.35">
      <c r="B2778" s="10" t="s">
        <v>17</v>
      </c>
      <c r="C2778" s="10" t="s">
        <v>2517</v>
      </c>
      <c r="D2778" s="10" t="s">
        <v>294</v>
      </c>
      <c r="E2778" s="10" t="s">
        <v>295</v>
      </c>
      <c r="F2778" s="10" t="s">
        <v>7793</v>
      </c>
      <c r="G2778" s="137">
        <v>706363096.12588799</v>
      </c>
      <c r="H2778" s="10"/>
      <c r="I2778" s="10">
        <v>4902430799836</v>
      </c>
      <c r="J2778" s="10" t="s">
        <v>13505</v>
      </c>
      <c r="K2778" s="10" t="s">
        <v>7794</v>
      </c>
      <c r="L2778" s="98">
        <f>IFERROR(VLOOKUP($F2778&amp;$C2778,Sales!$J:$W,9,0),0)</f>
        <v>0</v>
      </c>
      <c r="M2778" s="98">
        <f>IFERROR(VLOOKUP($F2778&amp;$C2778,Sales!$J:$W,10,0),0)</f>
        <v>0</v>
      </c>
      <c r="N2778" s="98">
        <f>IFERROR(VLOOKUP($F2778&amp;$C2778,Sales!$J:$W,11,0),0)</f>
        <v>0</v>
      </c>
      <c r="O2778" s="98">
        <f>IFERROR(VLOOKUP($F2778&amp;$C2778,Sales!$J:$W,12,0),0)</f>
        <v>0</v>
      </c>
      <c r="P2778" s="98">
        <f>IFERROR(VLOOKUP($F2778&amp;$C2778,Sales!$J:$W,13,0),0)</f>
        <v>0</v>
      </c>
      <c r="Q2778" s="98">
        <f>IFERROR(VLOOKUP($F2778&amp;$C2778,Sales!$A:$H,7,0),0)</f>
        <v>0</v>
      </c>
      <c r="R2778" s="41" t="str">
        <f t="shared" si="86"/>
        <v>ERROR</v>
      </c>
      <c r="S2778" s="15"/>
      <c r="T2778" s="15"/>
      <c r="U2778" s="15"/>
      <c r="V2778" s="15"/>
      <c r="W2778" s="15"/>
      <c r="X2778" s="15"/>
      <c r="Y2778" s="41"/>
      <c r="Z2778" s="41"/>
      <c r="AA2778" s="41"/>
      <c r="AB2778" s="15"/>
      <c r="AC2778" s="15"/>
      <c r="AD2778" s="15"/>
      <c r="AE2778" s="15"/>
      <c r="AF2778" s="15"/>
      <c r="AG2778" s="15"/>
      <c r="AH2778" s="15"/>
      <c r="AI2778" s="15"/>
      <c r="AJ2778" s="15"/>
      <c r="AK2778" s="15"/>
      <c r="AL2778" s="15"/>
      <c r="AM2778" s="15"/>
      <c r="AN2778" s="15"/>
      <c r="AO2778" s="15"/>
      <c r="AP2778" s="15"/>
      <c r="AQ2778" s="15"/>
      <c r="AR2778" s="15"/>
      <c r="AS2778" s="15"/>
      <c r="AT2778" s="15"/>
      <c r="AU2778" s="15"/>
      <c r="AV2778" s="15"/>
      <c r="AW2778" s="15"/>
      <c r="AX2778" s="15"/>
      <c r="AY2778" s="15"/>
      <c r="AZ2778" s="10">
        <v>1</v>
      </c>
      <c r="BA2778" t="s">
        <v>22</v>
      </c>
      <c r="BB2778" t="s">
        <v>88</v>
      </c>
      <c r="BD2778" s="39" t="str">
        <f t="shared" si="87"/>
        <v>01/394830001ZTokopedia</v>
      </c>
    </row>
    <row r="2779" spans="2:56" ht="13.5" customHeight="1" x14ac:dyDescent="0.35">
      <c r="B2779" s="10" t="s">
        <v>17</v>
      </c>
      <c r="C2779" s="10" t="s">
        <v>2517</v>
      </c>
      <c r="D2779" s="10" t="s">
        <v>294</v>
      </c>
      <c r="E2779" s="10" t="s">
        <v>295</v>
      </c>
      <c r="F2779" s="10" t="s">
        <v>7795</v>
      </c>
      <c r="G2779" s="137">
        <v>686577901.12589097</v>
      </c>
      <c r="H2779" s="10"/>
      <c r="I2779" s="10">
        <v>4902430799911</v>
      </c>
      <c r="J2779" s="10" t="s">
        <v>13506</v>
      </c>
      <c r="K2779" s="10" t="s">
        <v>7796</v>
      </c>
      <c r="L2779" s="98">
        <f>IFERROR(VLOOKUP($F2779&amp;$C2779,Sales!$J:$W,9,0),0)</f>
        <v>0</v>
      </c>
      <c r="M2779" s="98">
        <f>IFERROR(VLOOKUP($F2779&amp;$C2779,Sales!$J:$W,10,0),0)</f>
        <v>0</v>
      </c>
      <c r="N2779" s="98">
        <f>IFERROR(VLOOKUP($F2779&amp;$C2779,Sales!$J:$W,11,0),0)</f>
        <v>0</v>
      </c>
      <c r="O2779" s="98">
        <f>IFERROR(VLOOKUP($F2779&amp;$C2779,Sales!$J:$W,12,0),0)</f>
        <v>0</v>
      </c>
      <c r="P2779" s="98">
        <f>IFERROR(VLOOKUP($F2779&amp;$C2779,Sales!$J:$W,13,0),0)</f>
        <v>0</v>
      </c>
      <c r="Q2779" s="98">
        <f>IFERROR(VLOOKUP($F2779&amp;$C2779,Sales!$A:$H,7,0),0)</f>
        <v>0</v>
      </c>
      <c r="R2779" s="41" t="str">
        <f t="shared" si="86"/>
        <v>ERROR</v>
      </c>
      <c r="S2779" s="15"/>
      <c r="T2779" s="15"/>
      <c r="U2779" s="15"/>
      <c r="V2779" s="15"/>
      <c r="W2779" s="15"/>
      <c r="X2779" s="15"/>
      <c r="Y2779" s="41"/>
      <c r="Z2779" s="41"/>
      <c r="AA2779" s="41"/>
      <c r="AB2779" s="15"/>
      <c r="AC2779" s="15"/>
      <c r="AD2779" s="15"/>
      <c r="AE2779" s="15"/>
      <c r="AF2779" s="15"/>
      <c r="AG2779" s="15"/>
      <c r="AH2779" s="15"/>
      <c r="AI2779" s="15"/>
      <c r="AJ2779" s="15"/>
      <c r="AK2779" s="15"/>
      <c r="AL2779" s="15"/>
      <c r="AM2779" s="15"/>
      <c r="AN2779" s="15"/>
      <c r="AO2779" s="15"/>
      <c r="AP2779" s="15"/>
      <c r="AQ2779" s="15"/>
      <c r="AR2779" s="15"/>
      <c r="AS2779" s="15"/>
      <c r="AT2779" s="15"/>
      <c r="AU2779" s="15"/>
      <c r="AV2779" s="15"/>
      <c r="AW2779" s="15"/>
      <c r="AX2779" s="15"/>
      <c r="AY2779" s="15"/>
      <c r="AZ2779" s="10">
        <v>1</v>
      </c>
      <c r="BA2779" t="s">
        <v>22</v>
      </c>
      <c r="BB2779" t="s">
        <v>88</v>
      </c>
      <c r="BD2779" s="39" t="str">
        <f t="shared" si="87"/>
        <v>01/394830002ATokopedia</v>
      </c>
    </row>
    <row r="2780" spans="2:56" ht="13.5" customHeight="1" x14ac:dyDescent="0.35">
      <c r="B2780" s="10" t="s">
        <v>17</v>
      </c>
      <c r="C2780" s="10" t="s">
        <v>2517</v>
      </c>
      <c r="D2780" s="10" t="s">
        <v>294</v>
      </c>
      <c r="E2780" s="10" t="s">
        <v>295</v>
      </c>
      <c r="F2780" s="10" t="s">
        <v>7797</v>
      </c>
      <c r="G2780" s="137">
        <v>1094321140.1465199</v>
      </c>
      <c r="H2780" s="10"/>
      <c r="I2780" s="10">
        <v>4902430917957</v>
      </c>
      <c r="J2780" s="10" t="s">
        <v>13507</v>
      </c>
      <c r="K2780" s="10" t="s">
        <v>7798</v>
      </c>
      <c r="L2780" s="98">
        <f>IFERROR(VLOOKUP($F2780&amp;$C2780,Sales!$J:$W,9,0),0)</f>
        <v>0</v>
      </c>
      <c r="M2780" s="98">
        <f>IFERROR(VLOOKUP($F2780&amp;$C2780,Sales!$J:$W,10,0),0)</f>
        <v>0</v>
      </c>
      <c r="N2780" s="98">
        <f>IFERROR(VLOOKUP($F2780&amp;$C2780,Sales!$J:$W,11,0),0)</f>
        <v>0</v>
      </c>
      <c r="O2780" s="98">
        <f>IFERROR(VLOOKUP($F2780&amp;$C2780,Sales!$J:$W,12,0),0)</f>
        <v>0</v>
      </c>
      <c r="P2780" s="98">
        <f>IFERROR(VLOOKUP($F2780&amp;$C2780,Sales!$J:$W,13,0),0)</f>
        <v>0</v>
      </c>
      <c r="Q2780" s="98">
        <f>IFERROR(VLOOKUP($F2780&amp;$C2780,Sales!$A:$H,7,0),0)</f>
        <v>0</v>
      </c>
      <c r="R2780" s="41" t="str">
        <f t="shared" si="86"/>
        <v>ERROR</v>
      </c>
      <c r="S2780" s="15"/>
      <c r="T2780" s="15"/>
      <c r="U2780" s="15"/>
      <c r="V2780" s="15"/>
      <c r="W2780" s="15"/>
      <c r="X2780" s="15"/>
      <c r="Y2780" s="41"/>
      <c r="Z2780" s="41"/>
      <c r="AA2780" s="41"/>
      <c r="AB2780" s="15"/>
      <c r="AC2780" s="15"/>
      <c r="AD2780" s="15"/>
      <c r="AE2780" s="15"/>
      <c r="AF2780" s="15"/>
      <c r="AG2780" s="15"/>
      <c r="AH2780" s="15"/>
      <c r="AI2780" s="15"/>
      <c r="AJ2780" s="15"/>
      <c r="AK2780" s="15"/>
      <c r="AL2780" s="15"/>
      <c r="AM2780" s="15"/>
      <c r="AN2780" s="15"/>
      <c r="AO2780" s="15"/>
      <c r="AP2780" s="15"/>
      <c r="AQ2780" s="15"/>
      <c r="AR2780" s="15"/>
      <c r="AS2780" s="15"/>
      <c r="AT2780" s="15"/>
      <c r="AU2780" s="15"/>
      <c r="AV2780" s="15"/>
      <c r="AW2780" s="15"/>
      <c r="AX2780" s="15"/>
      <c r="AY2780" s="15"/>
      <c r="AZ2780" s="10">
        <v>1</v>
      </c>
      <c r="BA2780" t="s">
        <v>22</v>
      </c>
      <c r="BB2780" t="s">
        <v>88</v>
      </c>
      <c r="BD2780" s="39" t="str">
        <f t="shared" si="87"/>
        <v>01/394830002ETokopedia</v>
      </c>
    </row>
    <row r="2781" spans="2:56" ht="13.5" customHeight="1" x14ac:dyDescent="0.35">
      <c r="B2781" s="10" t="s">
        <v>17</v>
      </c>
      <c r="C2781" s="10" t="s">
        <v>2517</v>
      </c>
      <c r="D2781" s="10" t="s">
        <v>294</v>
      </c>
      <c r="E2781" s="10" t="s">
        <v>295</v>
      </c>
      <c r="F2781" s="10" t="s">
        <v>7799</v>
      </c>
      <c r="G2781" s="137">
        <v>1094340608.1465099</v>
      </c>
      <c r="H2781" s="10"/>
      <c r="I2781" s="10">
        <v>4902430917964</v>
      </c>
      <c r="J2781" s="10" t="s">
        <v>13508</v>
      </c>
      <c r="K2781" s="10" t="s">
        <v>7800</v>
      </c>
      <c r="L2781" s="98">
        <f>IFERROR(VLOOKUP($F2781&amp;$C2781,Sales!$J:$W,9,0),0)</f>
        <v>0</v>
      </c>
      <c r="M2781" s="98">
        <f>IFERROR(VLOOKUP($F2781&amp;$C2781,Sales!$J:$W,10,0),0)</f>
        <v>0</v>
      </c>
      <c r="N2781" s="98">
        <f>IFERROR(VLOOKUP($F2781&amp;$C2781,Sales!$J:$W,11,0),0)</f>
        <v>0</v>
      </c>
      <c r="O2781" s="98">
        <f>IFERROR(VLOOKUP($F2781&amp;$C2781,Sales!$J:$W,12,0),0)</f>
        <v>0</v>
      </c>
      <c r="P2781" s="98">
        <f>IFERROR(VLOOKUP($F2781&amp;$C2781,Sales!$J:$W,13,0),0)</f>
        <v>0</v>
      </c>
      <c r="Q2781" s="98">
        <f>IFERROR(VLOOKUP($F2781&amp;$C2781,Sales!$A:$H,7,0),0)</f>
        <v>0</v>
      </c>
      <c r="R2781" s="41" t="str">
        <f t="shared" si="86"/>
        <v>ERROR</v>
      </c>
      <c r="S2781" s="15"/>
      <c r="T2781" s="15"/>
      <c r="U2781" s="15"/>
      <c r="V2781" s="15"/>
      <c r="W2781" s="15"/>
      <c r="X2781" s="15"/>
      <c r="Y2781" s="41"/>
      <c r="Z2781" s="41"/>
      <c r="AA2781" s="41"/>
      <c r="AB2781" s="15"/>
      <c r="AC2781" s="15"/>
      <c r="AD2781" s="15"/>
      <c r="AE2781" s="15"/>
      <c r="AF2781" s="15"/>
      <c r="AG2781" s="15"/>
      <c r="AH2781" s="15"/>
      <c r="AI2781" s="15"/>
      <c r="AJ2781" s="15"/>
      <c r="AK2781" s="15"/>
      <c r="AL2781" s="15"/>
      <c r="AM2781" s="15"/>
      <c r="AN2781" s="15"/>
      <c r="AO2781" s="15"/>
      <c r="AP2781" s="15"/>
      <c r="AQ2781" s="15"/>
      <c r="AR2781" s="15"/>
      <c r="AS2781" s="15"/>
      <c r="AT2781" s="15"/>
      <c r="AU2781" s="15"/>
      <c r="AV2781" s="15"/>
      <c r="AW2781" s="15"/>
      <c r="AX2781" s="15"/>
      <c r="AY2781" s="15"/>
      <c r="AZ2781" s="10">
        <v>1</v>
      </c>
      <c r="BA2781" t="s">
        <v>22</v>
      </c>
      <c r="BB2781" t="s">
        <v>88</v>
      </c>
      <c r="BD2781" s="39" t="str">
        <f t="shared" si="87"/>
        <v>01/394830002FTokopedia</v>
      </c>
    </row>
    <row r="2782" spans="2:56" ht="13.5" customHeight="1" x14ac:dyDescent="0.35">
      <c r="B2782" s="10" t="s">
        <v>17</v>
      </c>
      <c r="C2782" s="10" t="s">
        <v>2517</v>
      </c>
      <c r="D2782" s="10" t="s">
        <v>294</v>
      </c>
      <c r="E2782" s="10" t="s">
        <v>295</v>
      </c>
      <c r="F2782" s="10" t="s">
        <v>7801</v>
      </c>
      <c r="G2782" s="137">
        <v>1094356511.1457901</v>
      </c>
      <c r="H2782" s="10"/>
      <c r="I2782" s="10">
        <v>4902430917681</v>
      </c>
      <c r="J2782" s="10" t="s">
        <v>13509</v>
      </c>
      <c r="K2782" s="10" t="s">
        <v>7802</v>
      </c>
      <c r="L2782" s="98">
        <f>IFERROR(VLOOKUP($F2782&amp;$C2782,Sales!$J:$W,9,0),0)</f>
        <v>0</v>
      </c>
      <c r="M2782" s="98">
        <f>IFERROR(VLOOKUP($F2782&amp;$C2782,Sales!$J:$W,10,0),0)</f>
        <v>0</v>
      </c>
      <c r="N2782" s="98">
        <f>IFERROR(VLOOKUP($F2782&amp;$C2782,Sales!$J:$W,11,0),0)</f>
        <v>0</v>
      </c>
      <c r="O2782" s="98">
        <f>IFERROR(VLOOKUP($F2782&amp;$C2782,Sales!$J:$W,12,0),0)</f>
        <v>0</v>
      </c>
      <c r="P2782" s="98">
        <f>IFERROR(VLOOKUP($F2782&amp;$C2782,Sales!$J:$W,13,0),0)</f>
        <v>0</v>
      </c>
      <c r="Q2782" s="98">
        <f>IFERROR(VLOOKUP($F2782&amp;$C2782,Sales!$A:$H,7,0),0)</f>
        <v>0</v>
      </c>
      <c r="R2782" s="41" t="str">
        <f t="shared" si="86"/>
        <v>ERROR</v>
      </c>
      <c r="S2782" s="15"/>
      <c r="T2782" s="15"/>
      <c r="U2782" s="15"/>
      <c r="V2782" s="15"/>
      <c r="W2782" s="15"/>
      <c r="X2782" s="15"/>
      <c r="Y2782" s="41"/>
      <c r="Z2782" s="41"/>
      <c r="AA2782" s="41"/>
      <c r="AB2782" s="15"/>
      <c r="AC2782" s="15"/>
      <c r="AD2782" s="15"/>
      <c r="AE2782" s="15"/>
      <c r="AF2782" s="15"/>
      <c r="AG2782" s="15"/>
      <c r="AH2782" s="15"/>
      <c r="AI2782" s="15"/>
      <c r="AJ2782" s="15"/>
      <c r="AK2782" s="15"/>
      <c r="AL2782" s="15"/>
      <c r="AM2782" s="15"/>
      <c r="AN2782" s="15"/>
      <c r="AO2782" s="15"/>
      <c r="AP2782" s="15"/>
      <c r="AQ2782" s="15"/>
      <c r="AR2782" s="15"/>
      <c r="AS2782" s="15"/>
      <c r="AT2782" s="15"/>
      <c r="AU2782" s="15"/>
      <c r="AV2782" s="15"/>
      <c r="AW2782" s="15"/>
      <c r="AX2782" s="15"/>
      <c r="AY2782" s="15"/>
      <c r="AZ2782" s="10">
        <v>1</v>
      </c>
      <c r="BA2782" t="s">
        <v>22</v>
      </c>
      <c r="BB2782" t="s">
        <v>88</v>
      </c>
      <c r="BD2782" s="39" t="str">
        <f t="shared" si="87"/>
        <v>01/394830002GTokopedia</v>
      </c>
    </row>
    <row r="2783" spans="2:56" ht="13.5" customHeight="1" x14ac:dyDescent="0.35">
      <c r="B2783" s="10" t="s">
        <v>17</v>
      </c>
      <c r="C2783" s="10" t="s">
        <v>2517</v>
      </c>
      <c r="D2783" s="10" t="s">
        <v>294</v>
      </c>
      <c r="E2783" s="10" t="s">
        <v>295</v>
      </c>
      <c r="F2783" s="10" t="s">
        <v>7803</v>
      </c>
      <c r="G2783" s="137">
        <v>706271926.13177097</v>
      </c>
      <c r="H2783" s="10"/>
      <c r="I2783" s="10" t="s">
        <v>1719</v>
      </c>
      <c r="J2783" s="10" t="s">
        <v>13510</v>
      </c>
      <c r="K2783" s="10" t="s">
        <v>7804</v>
      </c>
      <c r="L2783" s="98">
        <f>IFERROR(VLOOKUP($F2783&amp;$C2783,Sales!$J:$W,9,0),0)</f>
        <v>0</v>
      </c>
      <c r="M2783" s="98">
        <f>IFERROR(VLOOKUP($F2783&amp;$C2783,Sales!$J:$W,10,0),0)</f>
        <v>0</v>
      </c>
      <c r="N2783" s="98">
        <f>IFERROR(VLOOKUP($F2783&amp;$C2783,Sales!$J:$W,11,0),0)</f>
        <v>0</v>
      </c>
      <c r="O2783" s="98">
        <f>IFERROR(VLOOKUP($F2783&amp;$C2783,Sales!$J:$W,12,0),0)</f>
        <v>0</v>
      </c>
      <c r="P2783" s="98">
        <f>IFERROR(VLOOKUP($F2783&amp;$C2783,Sales!$J:$W,13,0),0)</f>
        <v>0</v>
      </c>
      <c r="Q2783" s="98">
        <f>IFERROR(VLOOKUP($F2783&amp;$C2783,Sales!$A:$H,7,0),0)</f>
        <v>0</v>
      </c>
      <c r="R2783" s="41" t="str">
        <f t="shared" si="86"/>
        <v>ERROR</v>
      </c>
      <c r="S2783" s="15"/>
      <c r="T2783" s="15"/>
      <c r="U2783" s="15"/>
      <c r="V2783" s="15"/>
      <c r="W2783" s="15"/>
      <c r="X2783" s="15"/>
      <c r="Y2783" s="41"/>
      <c r="Z2783" s="41"/>
      <c r="AA2783" s="41"/>
      <c r="AB2783" s="15"/>
      <c r="AC2783" s="15"/>
      <c r="AD2783" s="15"/>
      <c r="AE2783" s="15"/>
      <c r="AF2783" s="15"/>
      <c r="AG2783" s="15"/>
      <c r="AH2783" s="15"/>
      <c r="AI2783" s="15"/>
      <c r="AJ2783" s="15"/>
      <c r="AK2783" s="15"/>
      <c r="AL2783" s="15"/>
      <c r="AM2783" s="15"/>
      <c r="AN2783" s="15"/>
      <c r="AO2783" s="15"/>
      <c r="AP2783" s="15"/>
      <c r="AQ2783" s="15"/>
      <c r="AR2783" s="15"/>
      <c r="AS2783" s="15"/>
      <c r="AT2783" s="15"/>
      <c r="AU2783" s="15"/>
      <c r="AV2783" s="15"/>
      <c r="AW2783" s="15"/>
      <c r="AX2783" s="15"/>
      <c r="AY2783" s="15"/>
      <c r="AZ2783" s="10">
        <v>1</v>
      </c>
      <c r="BA2783" t="s">
        <v>22</v>
      </c>
      <c r="BB2783" t="s">
        <v>88</v>
      </c>
      <c r="BD2783" s="39" t="str">
        <f t="shared" si="87"/>
        <v>01/394830002HTokopedia</v>
      </c>
    </row>
    <row r="2784" spans="2:56" ht="13.5" customHeight="1" x14ac:dyDescent="0.35">
      <c r="B2784" s="10" t="s">
        <v>17</v>
      </c>
      <c r="C2784" s="10" t="s">
        <v>2517</v>
      </c>
      <c r="D2784" s="10" t="s">
        <v>294</v>
      </c>
      <c r="E2784" s="10" t="s">
        <v>295</v>
      </c>
      <c r="F2784" s="10" t="s">
        <v>7805</v>
      </c>
      <c r="G2784" s="137">
        <v>1120693319.1317699</v>
      </c>
      <c r="H2784" s="10"/>
      <c r="I2784" s="10" t="s">
        <v>1745</v>
      </c>
      <c r="J2784" s="10" t="s">
        <v>13511</v>
      </c>
      <c r="K2784" s="10" t="s">
        <v>7806</v>
      </c>
      <c r="L2784" s="98">
        <f>IFERROR(VLOOKUP($F2784&amp;$C2784,Sales!$J:$W,9,0),0)</f>
        <v>0</v>
      </c>
      <c r="M2784" s="98">
        <f>IFERROR(VLOOKUP($F2784&amp;$C2784,Sales!$J:$W,10,0),0)</f>
        <v>0</v>
      </c>
      <c r="N2784" s="98">
        <f>IFERROR(VLOOKUP($F2784&amp;$C2784,Sales!$J:$W,11,0),0)</f>
        <v>0</v>
      </c>
      <c r="O2784" s="98">
        <f>IFERROR(VLOOKUP($F2784&amp;$C2784,Sales!$J:$W,12,0),0)</f>
        <v>0</v>
      </c>
      <c r="P2784" s="98">
        <f>IFERROR(VLOOKUP($F2784&amp;$C2784,Sales!$J:$W,13,0),0)</f>
        <v>0</v>
      </c>
      <c r="Q2784" s="98">
        <f>IFERROR(VLOOKUP($F2784&amp;$C2784,Sales!$A:$H,7,0),0)</f>
        <v>0</v>
      </c>
      <c r="R2784" s="41" t="str">
        <f t="shared" si="86"/>
        <v>ERROR</v>
      </c>
      <c r="S2784" s="15"/>
      <c r="T2784" s="15"/>
      <c r="U2784" s="15"/>
      <c r="V2784" s="15"/>
      <c r="W2784" s="15"/>
      <c r="X2784" s="15"/>
      <c r="Y2784" s="41"/>
      <c r="Z2784" s="41"/>
      <c r="AA2784" s="41"/>
      <c r="AB2784" s="15"/>
      <c r="AC2784" s="15"/>
      <c r="AD2784" s="15"/>
      <c r="AE2784" s="15"/>
      <c r="AF2784" s="15"/>
      <c r="AG2784" s="15"/>
      <c r="AH2784" s="15"/>
      <c r="AI2784" s="15"/>
      <c r="AJ2784" s="15"/>
      <c r="AK2784" s="15"/>
      <c r="AL2784" s="15"/>
      <c r="AM2784" s="15"/>
      <c r="AN2784" s="15"/>
      <c r="AO2784" s="15"/>
      <c r="AP2784" s="15"/>
      <c r="AQ2784" s="15"/>
      <c r="AR2784" s="15"/>
      <c r="AS2784" s="15"/>
      <c r="AT2784" s="15"/>
      <c r="AU2784" s="15"/>
      <c r="AV2784" s="15"/>
      <c r="AW2784" s="15"/>
      <c r="AX2784" s="15"/>
      <c r="AY2784" s="15"/>
      <c r="AZ2784" s="10">
        <v>1</v>
      </c>
      <c r="BA2784" t="s">
        <v>22</v>
      </c>
      <c r="BB2784" t="s">
        <v>88</v>
      </c>
      <c r="BD2784" s="39" t="str">
        <f t="shared" si="87"/>
        <v>01/394830002ITokopedia</v>
      </c>
    </row>
    <row r="2785" spans="2:58" ht="13.5" customHeight="1" x14ac:dyDescent="0.35">
      <c r="B2785" s="10" t="s">
        <v>17</v>
      </c>
      <c r="C2785" s="10" t="s">
        <v>2517</v>
      </c>
      <c r="D2785" s="10" t="s">
        <v>294</v>
      </c>
      <c r="E2785" s="10" t="s">
        <v>295</v>
      </c>
      <c r="F2785" s="10" t="s">
        <v>7807</v>
      </c>
      <c r="G2785" s="137">
        <v>706255492.13177502</v>
      </c>
      <c r="H2785" s="10"/>
      <c r="I2785" s="10" t="s">
        <v>312</v>
      </c>
      <c r="J2785" s="10" t="s">
        <v>13512</v>
      </c>
      <c r="K2785" s="10" t="s">
        <v>7808</v>
      </c>
      <c r="L2785" s="98">
        <f>IFERROR(VLOOKUP($F2785&amp;$C2785,Sales!$J:$W,9,0),0)</f>
        <v>0</v>
      </c>
      <c r="M2785" s="98">
        <f>IFERROR(VLOOKUP($F2785&amp;$C2785,Sales!$J:$W,10,0),0)</f>
        <v>0</v>
      </c>
      <c r="N2785" s="98">
        <f>IFERROR(VLOOKUP($F2785&amp;$C2785,Sales!$J:$W,11,0),0)</f>
        <v>0</v>
      </c>
      <c r="O2785" s="98">
        <f>IFERROR(VLOOKUP($F2785&amp;$C2785,Sales!$J:$W,12,0),0)</f>
        <v>0</v>
      </c>
      <c r="P2785" s="98">
        <f>IFERROR(VLOOKUP($F2785&amp;$C2785,Sales!$J:$W,13,0),0)</f>
        <v>0</v>
      </c>
      <c r="Q2785" s="98">
        <f>IFERROR(VLOOKUP($F2785&amp;$C2785,Sales!$A:$H,7,0),0)</f>
        <v>0</v>
      </c>
      <c r="R2785" s="41" t="str">
        <f t="shared" si="86"/>
        <v>ERROR</v>
      </c>
      <c r="S2785" s="15"/>
      <c r="T2785" s="15"/>
      <c r="U2785" s="15"/>
      <c r="V2785" s="15"/>
      <c r="W2785" s="15"/>
      <c r="X2785" s="15"/>
      <c r="Y2785" s="41"/>
      <c r="Z2785" s="41"/>
      <c r="AA2785" s="41"/>
      <c r="AB2785" s="15"/>
      <c r="AC2785" s="15"/>
      <c r="AD2785" s="15"/>
      <c r="AE2785" s="15"/>
      <c r="AF2785" s="15"/>
      <c r="AG2785" s="15"/>
      <c r="AH2785" s="15"/>
      <c r="AI2785" s="15"/>
      <c r="AJ2785" s="15"/>
      <c r="AK2785" s="15"/>
      <c r="AL2785" s="15"/>
      <c r="AM2785" s="15"/>
      <c r="AN2785" s="15"/>
      <c r="AO2785" s="15"/>
      <c r="AP2785" s="15"/>
      <c r="AQ2785" s="15"/>
      <c r="AR2785" s="15"/>
      <c r="AS2785" s="15"/>
      <c r="AT2785" s="15"/>
      <c r="AU2785" s="15"/>
      <c r="AV2785" s="15"/>
      <c r="AW2785" s="15"/>
      <c r="AX2785" s="15"/>
      <c r="AY2785" s="15"/>
      <c r="AZ2785" s="10">
        <v>1</v>
      </c>
      <c r="BA2785" t="s">
        <v>22</v>
      </c>
      <c r="BB2785" t="s">
        <v>88</v>
      </c>
      <c r="BD2785" s="39" t="str">
        <f t="shared" si="87"/>
        <v>01/394830002JTokopedia</v>
      </c>
    </row>
    <row r="2786" spans="2:58" ht="13.5" customHeight="1" x14ac:dyDescent="0.35">
      <c r="B2786" s="10" t="s">
        <v>17</v>
      </c>
      <c r="C2786" s="10" t="s">
        <v>2517</v>
      </c>
      <c r="D2786" s="10" t="s">
        <v>294</v>
      </c>
      <c r="E2786" s="10" t="s">
        <v>295</v>
      </c>
      <c r="F2786" s="10" t="s">
        <v>7809</v>
      </c>
      <c r="G2786" s="137">
        <v>706272602.13177896</v>
      </c>
      <c r="H2786" s="10"/>
      <c r="I2786" s="10" t="s">
        <v>297</v>
      </c>
      <c r="J2786" s="10" t="s">
        <v>13513</v>
      </c>
      <c r="K2786" s="10" t="s">
        <v>7810</v>
      </c>
      <c r="L2786" s="98">
        <f>IFERROR(VLOOKUP($F2786&amp;$C2786,Sales!$J:$W,9,0),0)</f>
        <v>0</v>
      </c>
      <c r="M2786" s="98">
        <f>IFERROR(VLOOKUP($F2786&amp;$C2786,Sales!$J:$W,10,0),0)</f>
        <v>0</v>
      </c>
      <c r="N2786" s="98">
        <f>IFERROR(VLOOKUP($F2786&amp;$C2786,Sales!$J:$W,11,0),0)</f>
        <v>0</v>
      </c>
      <c r="O2786" s="98">
        <f>IFERROR(VLOOKUP($F2786&amp;$C2786,Sales!$J:$W,12,0),0)</f>
        <v>0</v>
      </c>
      <c r="P2786" s="98">
        <f>IFERROR(VLOOKUP($F2786&amp;$C2786,Sales!$J:$W,13,0),0)</f>
        <v>0</v>
      </c>
      <c r="Q2786" s="98">
        <f>IFERROR(VLOOKUP($F2786&amp;$C2786,Sales!$A:$H,7,0),0)</f>
        <v>0</v>
      </c>
      <c r="R2786" s="41" t="str">
        <f t="shared" si="86"/>
        <v>ERROR</v>
      </c>
      <c r="S2786" s="15"/>
      <c r="T2786" s="15"/>
      <c r="U2786" s="15"/>
      <c r="V2786" s="15"/>
      <c r="W2786" s="15"/>
      <c r="X2786" s="15"/>
      <c r="Y2786" s="41"/>
      <c r="Z2786" s="41"/>
      <c r="AA2786" s="41"/>
      <c r="AB2786" s="15"/>
      <c r="AC2786" s="15"/>
      <c r="AD2786" s="15"/>
      <c r="AE2786" s="15"/>
      <c r="AF2786" s="15"/>
      <c r="AG2786" s="15"/>
      <c r="AH2786" s="15"/>
      <c r="AI2786" s="15"/>
      <c r="AJ2786" s="15"/>
      <c r="AK2786" s="15"/>
      <c r="AL2786" s="15"/>
      <c r="AM2786" s="15"/>
      <c r="AN2786" s="15"/>
      <c r="AO2786" s="15"/>
      <c r="AP2786" s="15"/>
      <c r="AQ2786" s="15"/>
      <c r="AR2786" s="15"/>
      <c r="AS2786" s="15"/>
      <c r="AT2786" s="15"/>
      <c r="AU2786" s="15"/>
      <c r="AV2786" s="15"/>
      <c r="AW2786" s="15"/>
      <c r="AX2786" s="15"/>
      <c r="AY2786" s="15"/>
      <c r="AZ2786" s="10">
        <v>1</v>
      </c>
      <c r="BA2786" t="s">
        <v>22</v>
      </c>
      <c r="BB2786" t="s">
        <v>88</v>
      </c>
      <c r="BD2786" s="39" t="str">
        <f t="shared" si="87"/>
        <v>01/394830002KTokopedia</v>
      </c>
    </row>
    <row r="2787" spans="2:58" ht="13.5" customHeight="1" x14ac:dyDescent="0.35">
      <c r="B2787" s="10" t="s">
        <v>17</v>
      </c>
      <c r="C2787" s="10" t="s">
        <v>2517</v>
      </c>
      <c r="D2787" s="10" t="s">
        <v>294</v>
      </c>
      <c r="E2787" s="10" t="s">
        <v>295</v>
      </c>
      <c r="F2787" s="10" t="s">
        <v>7811</v>
      </c>
      <c r="G2787" s="137">
        <v>765384213.13177896</v>
      </c>
      <c r="H2787" s="10"/>
      <c r="I2787" s="10" t="s">
        <v>1708</v>
      </c>
      <c r="J2787" s="10" t="s">
        <v>13514</v>
      </c>
      <c r="K2787" s="10" t="s">
        <v>7812</v>
      </c>
      <c r="L2787" s="98">
        <f>IFERROR(VLOOKUP($F2787&amp;$C2787,Sales!$J:$W,9,0),0)</f>
        <v>0</v>
      </c>
      <c r="M2787" s="98">
        <f>IFERROR(VLOOKUP($F2787&amp;$C2787,Sales!$J:$W,10,0),0)</f>
        <v>0</v>
      </c>
      <c r="N2787" s="98">
        <f>IFERROR(VLOOKUP($F2787&amp;$C2787,Sales!$J:$W,11,0),0)</f>
        <v>0</v>
      </c>
      <c r="O2787" s="98">
        <f>IFERROR(VLOOKUP($F2787&amp;$C2787,Sales!$J:$W,12,0),0)</f>
        <v>0</v>
      </c>
      <c r="P2787" s="98">
        <f>IFERROR(VLOOKUP($F2787&amp;$C2787,Sales!$J:$W,13,0),0)</f>
        <v>0</v>
      </c>
      <c r="Q2787" s="98">
        <f>IFERROR(VLOOKUP($F2787&amp;$C2787,Sales!$A:$H,7,0),0)</f>
        <v>0</v>
      </c>
      <c r="R2787" s="41" t="str">
        <f t="shared" si="86"/>
        <v>ERROR</v>
      </c>
      <c r="S2787" s="15"/>
      <c r="T2787" s="15"/>
      <c r="U2787" s="15"/>
      <c r="V2787" s="15"/>
      <c r="W2787" s="15"/>
      <c r="X2787" s="15"/>
      <c r="Y2787" s="41"/>
      <c r="Z2787" s="41"/>
      <c r="AA2787" s="41"/>
      <c r="AB2787" s="15"/>
      <c r="AC2787" s="15"/>
      <c r="AD2787" s="15"/>
      <c r="AE2787" s="15"/>
      <c r="AF2787" s="15"/>
      <c r="AG2787" s="15"/>
      <c r="AH2787" s="15"/>
      <c r="AI2787" s="15"/>
      <c r="AJ2787" s="15"/>
      <c r="AK2787" s="15"/>
      <c r="AL2787" s="15"/>
      <c r="AM2787" s="15"/>
      <c r="AN2787" s="15"/>
      <c r="AO2787" s="15"/>
      <c r="AP2787" s="15"/>
      <c r="AQ2787" s="15"/>
      <c r="AR2787" s="15"/>
      <c r="AS2787" s="15"/>
      <c r="AT2787" s="15"/>
      <c r="AU2787" s="15"/>
      <c r="AV2787" s="15"/>
      <c r="AW2787" s="15"/>
      <c r="AX2787" s="15"/>
      <c r="AY2787" s="15"/>
      <c r="AZ2787" s="10">
        <v>1</v>
      </c>
      <c r="BA2787" t="s">
        <v>22</v>
      </c>
      <c r="BB2787" t="s">
        <v>88</v>
      </c>
      <c r="BD2787" s="39" t="str">
        <f t="shared" si="87"/>
        <v>01/394830002LTokopedia</v>
      </c>
    </row>
    <row r="2788" spans="2:58" ht="13.5" customHeight="1" x14ac:dyDescent="0.35">
      <c r="B2788" s="10" t="s">
        <v>17</v>
      </c>
      <c r="C2788" s="10" t="s">
        <v>2517</v>
      </c>
      <c r="D2788" s="10" t="s">
        <v>294</v>
      </c>
      <c r="E2788" s="10" t="s">
        <v>295</v>
      </c>
      <c r="F2788" s="10" t="s">
        <v>7813</v>
      </c>
      <c r="G2788" s="137">
        <v>765428485.13177705</v>
      </c>
      <c r="H2788" s="10"/>
      <c r="I2788" s="10" t="s">
        <v>1755</v>
      </c>
      <c r="J2788" s="10" t="s">
        <v>13515</v>
      </c>
      <c r="K2788" s="10" t="s">
        <v>7814</v>
      </c>
      <c r="L2788" s="98">
        <f>IFERROR(VLOOKUP($F2788&amp;$C2788,Sales!$J:$W,9,0),0)</f>
        <v>0</v>
      </c>
      <c r="M2788" s="98">
        <f>IFERROR(VLOOKUP($F2788&amp;$C2788,Sales!$J:$W,10,0),0)</f>
        <v>0</v>
      </c>
      <c r="N2788" s="98">
        <f>IFERROR(VLOOKUP($F2788&amp;$C2788,Sales!$J:$W,11,0),0)</f>
        <v>0</v>
      </c>
      <c r="O2788" s="98">
        <f>IFERROR(VLOOKUP($F2788&amp;$C2788,Sales!$J:$W,12,0),0)</f>
        <v>0</v>
      </c>
      <c r="P2788" s="98">
        <f>IFERROR(VLOOKUP($F2788&amp;$C2788,Sales!$J:$W,13,0),0)</f>
        <v>0</v>
      </c>
      <c r="Q2788" s="98">
        <f>IFERROR(VLOOKUP($F2788&amp;$C2788,Sales!$A:$H,7,0),0)</f>
        <v>0</v>
      </c>
      <c r="R2788" s="41" t="str">
        <f t="shared" si="86"/>
        <v>ERROR</v>
      </c>
      <c r="S2788" s="15"/>
      <c r="T2788" s="15"/>
      <c r="U2788" s="15"/>
      <c r="V2788" s="15"/>
      <c r="W2788" s="15"/>
      <c r="X2788" s="15"/>
      <c r="Y2788" s="41"/>
      <c r="Z2788" s="41"/>
      <c r="AA2788" s="41"/>
      <c r="AB2788" s="15"/>
      <c r="AC2788" s="15"/>
      <c r="AD2788" s="15"/>
      <c r="AE2788" s="15"/>
      <c r="AF2788" s="15"/>
      <c r="AG2788" s="15"/>
      <c r="AH2788" s="15"/>
      <c r="AI2788" s="15"/>
      <c r="AJ2788" s="15"/>
      <c r="AK2788" s="15"/>
      <c r="AL2788" s="15"/>
      <c r="AM2788" s="15"/>
      <c r="AN2788" s="15"/>
      <c r="AO2788" s="15"/>
      <c r="AP2788" s="15"/>
      <c r="AQ2788" s="15"/>
      <c r="AR2788" s="15"/>
      <c r="AS2788" s="15"/>
      <c r="AT2788" s="15"/>
      <c r="AU2788" s="15"/>
      <c r="AV2788" s="15"/>
      <c r="AW2788" s="15"/>
      <c r="AX2788" s="15"/>
      <c r="AY2788" s="15"/>
      <c r="AZ2788" s="10">
        <v>1</v>
      </c>
      <c r="BA2788" t="s">
        <v>22</v>
      </c>
      <c r="BB2788" t="s">
        <v>88</v>
      </c>
      <c r="BD2788" s="39" t="str">
        <f t="shared" si="87"/>
        <v>01/394830002MTokopedia</v>
      </c>
    </row>
    <row r="2789" spans="2:58" ht="13.5" customHeight="1" x14ac:dyDescent="0.35">
      <c r="B2789" s="10" t="s">
        <v>17</v>
      </c>
      <c r="C2789" s="10" t="s">
        <v>2517</v>
      </c>
      <c r="D2789" s="10" t="s">
        <v>294</v>
      </c>
      <c r="E2789" s="10" t="s">
        <v>295</v>
      </c>
      <c r="F2789" s="10" t="s">
        <v>3360</v>
      </c>
      <c r="G2789" s="137">
        <v>1356269295</v>
      </c>
      <c r="H2789" s="10"/>
      <c r="I2789" s="10">
        <v>4902430377089</v>
      </c>
      <c r="J2789" s="10" t="s">
        <v>9744</v>
      </c>
      <c r="K2789" s="10" t="s">
        <v>6053</v>
      </c>
      <c r="L2789" s="98">
        <f>IFERROR(VLOOKUP($F2789&amp;$C2789,Sales!$J:$W,9,0),0)</f>
        <v>0</v>
      </c>
      <c r="M2789" s="98">
        <f>IFERROR(VLOOKUP($F2789&amp;$C2789,Sales!$J:$W,10,0),0)</f>
        <v>0</v>
      </c>
      <c r="N2789" s="98">
        <f>IFERROR(VLOOKUP($F2789&amp;$C2789,Sales!$J:$W,11,0),0)</f>
        <v>0</v>
      </c>
      <c r="O2789" s="98">
        <f>IFERROR(VLOOKUP($F2789&amp;$C2789,Sales!$J:$W,12,0),0)</f>
        <v>0</v>
      </c>
      <c r="P2789" s="98">
        <f>IFERROR(VLOOKUP($F2789&amp;$C2789,Sales!$J:$W,13,0),0)</f>
        <v>0</v>
      </c>
      <c r="Q2789" s="98">
        <f>IFERROR(VLOOKUP($F2789&amp;$C2789,Sales!$A:$H,7,0),0)</f>
        <v>0</v>
      </c>
      <c r="R2789" s="41" t="str">
        <f t="shared" si="86"/>
        <v>ERROR</v>
      </c>
      <c r="S2789" s="15"/>
      <c r="T2789" s="15"/>
      <c r="U2789" s="15"/>
      <c r="V2789" s="15"/>
      <c r="W2789" s="15"/>
      <c r="X2789" s="15"/>
      <c r="Y2789" s="41"/>
      <c r="Z2789" s="41"/>
      <c r="AA2789" s="41"/>
      <c r="AB2789" s="15"/>
      <c r="AC2789" s="15"/>
      <c r="AD2789" s="15"/>
      <c r="AE2789" s="15"/>
      <c r="AF2789" s="15"/>
      <c r="AG2789" s="15"/>
      <c r="AH2789" s="15"/>
      <c r="AI2789" s="15"/>
      <c r="AJ2789" s="15"/>
      <c r="AK2789" s="15"/>
      <c r="AL2789" s="15"/>
      <c r="AM2789" s="15"/>
      <c r="AN2789" s="15"/>
      <c r="AO2789" s="15"/>
      <c r="AP2789" s="15"/>
      <c r="AQ2789" s="15"/>
      <c r="AR2789" s="15"/>
      <c r="AS2789" s="15"/>
      <c r="AT2789" s="15"/>
      <c r="AU2789" s="15"/>
      <c r="AV2789" s="15"/>
      <c r="AW2789" s="15"/>
      <c r="AX2789" s="15"/>
      <c r="AY2789" s="15"/>
      <c r="AZ2789" s="10">
        <v>1</v>
      </c>
      <c r="BA2789" t="s">
        <v>22</v>
      </c>
      <c r="BB2789" t="s">
        <v>88</v>
      </c>
      <c r="BD2789" s="39" t="str">
        <f t="shared" si="87"/>
        <v>01/294826004ATokopedia</v>
      </c>
    </row>
    <row r="2790" spans="2:58" ht="13.5" customHeight="1" x14ac:dyDescent="0.35">
      <c r="B2790" s="10" t="s">
        <v>17</v>
      </c>
      <c r="C2790" s="10" t="s">
        <v>2517</v>
      </c>
      <c r="D2790" s="10" t="s">
        <v>405</v>
      </c>
      <c r="E2790" s="10" t="s">
        <v>406</v>
      </c>
      <c r="F2790" s="10" t="s">
        <v>2344</v>
      </c>
      <c r="G2790" s="137">
        <v>408486498</v>
      </c>
      <c r="H2790" s="10"/>
      <c r="I2790" s="10" t="s">
        <v>3597</v>
      </c>
      <c r="J2790" s="10" t="s">
        <v>10080</v>
      </c>
      <c r="K2790" s="131" t="s">
        <v>10074</v>
      </c>
      <c r="L2790" s="98">
        <f>IFERROR(VLOOKUP($F2790&amp;$C2790,Sales!$J:$W,9,0),0)</f>
        <v>0</v>
      </c>
      <c r="M2790" s="98">
        <f>IFERROR(VLOOKUP($F2790&amp;$C2790,Sales!$J:$W,10,0),0)</f>
        <v>0</v>
      </c>
      <c r="N2790" s="98">
        <f>IFERROR(VLOOKUP($F2790&amp;$C2790,Sales!$J:$W,11,0),0)</f>
        <v>0</v>
      </c>
      <c r="O2790" s="98">
        <f>IFERROR(VLOOKUP($F2790&amp;$C2790,Sales!$J:$W,12,0),0)</f>
        <v>0</v>
      </c>
      <c r="P2790" s="98">
        <f>IFERROR(VLOOKUP($F2790&amp;$C2790,Sales!$J:$W,13,0),0)</f>
        <v>0</v>
      </c>
      <c r="Q2790" s="98">
        <f>IFERROR(VLOOKUP($F2790&amp;$C2790,Sales!$A:$H,7,0),0)</f>
        <v>0</v>
      </c>
      <c r="R2790" s="41">
        <f t="shared" si="86"/>
        <v>1</v>
      </c>
      <c r="S2790" s="15">
        <v>1</v>
      </c>
      <c r="T2790" s="15"/>
      <c r="U2790" s="15"/>
      <c r="V2790" s="15">
        <v>1</v>
      </c>
      <c r="W2790" s="15">
        <v>1</v>
      </c>
      <c r="X2790" s="15">
        <v>1</v>
      </c>
      <c r="Y2790" s="41">
        <v>1</v>
      </c>
      <c r="Z2790" s="41">
        <v>1</v>
      </c>
      <c r="AA2790" s="41"/>
      <c r="AB2790" s="15"/>
      <c r="AC2790" s="15"/>
      <c r="AD2790" s="15"/>
      <c r="AE2790" s="15"/>
      <c r="AF2790" s="15"/>
      <c r="AG2790" s="15"/>
      <c r="AH2790" s="15"/>
      <c r="AI2790" s="15"/>
      <c r="AJ2790" s="15"/>
      <c r="AK2790" s="15"/>
      <c r="AL2790" s="15"/>
      <c r="AM2790" s="15"/>
      <c r="AN2790" s="15"/>
      <c r="AO2790" s="15"/>
      <c r="AP2790" s="15"/>
      <c r="AQ2790" s="15"/>
      <c r="AR2790" s="15"/>
      <c r="AS2790" s="15"/>
      <c r="AT2790" s="15"/>
      <c r="AU2790" s="15"/>
      <c r="AV2790" s="15"/>
      <c r="AW2790" s="15"/>
      <c r="AX2790" s="82"/>
      <c r="AY2790" s="82"/>
      <c r="AZ2790" s="10">
        <v>1</v>
      </c>
      <c r="BA2790" t="s">
        <v>13952</v>
      </c>
      <c r="BB2790" t="s">
        <v>23</v>
      </c>
      <c r="BD2790" s="39" t="str">
        <f t="shared" si="87"/>
        <v>01/394929501BTokopedia</v>
      </c>
    </row>
    <row r="2791" spans="2:58" ht="13.5" customHeight="1" x14ac:dyDescent="0.35">
      <c r="B2791" s="10" t="s">
        <v>17</v>
      </c>
      <c r="C2791" s="10" t="s">
        <v>2517</v>
      </c>
      <c r="D2791" s="10" t="s">
        <v>405</v>
      </c>
      <c r="E2791" s="10" t="s">
        <v>406</v>
      </c>
      <c r="F2791" s="10" t="s">
        <v>3376</v>
      </c>
      <c r="G2791" s="137">
        <v>1320373749</v>
      </c>
      <c r="H2791" s="10"/>
      <c r="I2791" s="10" t="s">
        <v>2350</v>
      </c>
      <c r="J2791" s="10" t="s">
        <v>7815</v>
      </c>
      <c r="K2791" s="10" t="s">
        <v>7816</v>
      </c>
      <c r="L2791" s="98">
        <f>IFERROR(VLOOKUP($F2791&amp;$C2791,Sales!$J:$W,9,0),0)</f>
        <v>0</v>
      </c>
      <c r="M2791" s="98">
        <f>IFERROR(VLOOKUP($F2791&amp;$C2791,Sales!$J:$W,10,0),0)</f>
        <v>0</v>
      </c>
      <c r="N2791" s="98">
        <f>IFERROR(VLOOKUP($F2791&amp;$C2791,Sales!$J:$W,11,0),0)</f>
        <v>0</v>
      </c>
      <c r="O2791" s="98">
        <f>IFERROR(VLOOKUP($F2791&amp;$C2791,Sales!$J:$W,12,0),0)</f>
        <v>0</v>
      </c>
      <c r="P2791" s="98">
        <f>IFERROR(VLOOKUP($F2791&amp;$C2791,Sales!$J:$W,13,0),0)</f>
        <v>0</v>
      </c>
      <c r="Q2791" s="98">
        <f>IFERROR(VLOOKUP($F2791&amp;$C2791,Sales!$A:$H,7,0),0)</f>
        <v>0</v>
      </c>
      <c r="R2791" s="41">
        <f t="shared" si="86"/>
        <v>1</v>
      </c>
      <c r="S2791" s="15">
        <v>1</v>
      </c>
      <c r="T2791" s="15"/>
      <c r="U2791" s="15"/>
      <c r="V2791" s="15">
        <v>1</v>
      </c>
      <c r="W2791" s="15">
        <v>1</v>
      </c>
      <c r="X2791" s="15">
        <v>1</v>
      </c>
      <c r="Y2791" s="41">
        <v>1</v>
      </c>
      <c r="Z2791" s="41">
        <v>1</v>
      </c>
      <c r="AA2791" s="41"/>
      <c r="AB2791" s="15"/>
      <c r="AC2791" s="15"/>
      <c r="AD2791" s="15"/>
      <c r="AE2791" s="15"/>
      <c r="AF2791" s="15"/>
      <c r="AG2791" s="15"/>
      <c r="AH2791" s="15"/>
      <c r="AI2791" s="15"/>
      <c r="AJ2791" s="15"/>
      <c r="AK2791" s="15"/>
      <c r="AL2791" s="15"/>
      <c r="AM2791" s="15"/>
      <c r="AN2791" s="15"/>
      <c r="AO2791" s="15"/>
      <c r="AP2791" s="15"/>
      <c r="AQ2791" s="15"/>
      <c r="AR2791" s="15"/>
      <c r="AS2791" s="15"/>
      <c r="AT2791" s="15"/>
      <c r="AU2791" s="15"/>
      <c r="AV2791" s="15"/>
      <c r="AW2791" s="15"/>
      <c r="AX2791" s="82"/>
      <c r="AY2791" s="82"/>
      <c r="AZ2791" s="10">
        <v>1</v>
      </c>
      <c r="BA2791" t="s">
        <v>22</v>
      </c>
      <c r="BB2791" t="s">
        <v>23</v>
      </c>
      <c r="BD2791" s="39" t="str">
        <f t="shared" si="87"/>
        <v>01/394929501DTokopedia</v>
      </c>
    </row>
    <row r="2792" spans="2:58" ht="13.5" customHeight="1" x14ac:dyDescent="0.35">
      <c r="B2792" s="10" t="s">
        <v>17</v>
      </c>
      <c r="C2792" s="10" t="s">
        <v>2517</v>
      </c>
      <c r="D2792" s="10" t="s">
        <v>405</v>
      </c>
      <c r="E2792" s="10" t="s">
        <v>406</v>
      </c>
      <c r="F2792" s="10" t="s">
        <v>2338</v>
      </c>
      <c r="G2792" s="137">
        <v>408486479</v>
      </c>
      <c r="H2792" s="10"/>
      <c r="I2792" s="10" t="s">
        <v>2340</v>
      </c>
      <c r="J2792" s="10" t="s">
        <v>10043</v>
      </c>
      <c r="K2792" s="10" t="s">
        <v>10042</v>
      </c>
      <c r="L2792" s="98">
        <f>IFERROR(VLOOKUP($F2792&amp;$C2792,Sales!$J:$W,9,0),0)</f>
        <v>0</v>
      </c>
      <c r="M2792" s="98">
        <f>IFERROR(VLOOKUP($F2792&amp;$C2792,Sales!$J:$W,10,0),0)</f>
        <v>0</v>
      </c>
      <c r="N2792" s="98">
        <f>IFERROR(VLOOKUP($F2792&amp;$C2792,Sales!$J:$W,11,0),0)</f>
        <v>0</v>
      </c>
      <c r="O2792" s="98">
        <f>IFERROR(VLOOKUP($F2792&amp;$C2792,Sales!$J:$W,12,0),0)</f>
        <v>0</v>
      </c>
      <c r="P2792" s="98">
        <f>IFERROR(VLOOKUP($F2792&amp;$C2792,Sales!$J:$W,13,0),0)</f>
        <v>0</v>
      </c>
      <c r="Q2792" s="98">
        <f>IFERROR(VLOOKUP($F2792&amp;$C2792,Sales!$A:$H,7,0),0)</f>
        <v>0</v>
      </c>
      <c r="R2792" s="41">
        <f t="shared" si="86"/>
        <v>1</v>
      </c>
      <c r="S2792" s="15">
        <v>1</v>
      </c>
      <c r="T2792" s="15"/>
      <c r="U2792" s="15"/>
      <c r="V2792" s="15">
        <v>1</v>
      </c>
      <c r="W2792" s="15">
        <v>1</v>
      </c>
      <c r="X2792" s="15">
        <v>1</v>
      </c>
      <c r="Y2792" s="41">
        <v>1</v>
      </c>
      <c r="Z2792" s="41">
        <v>1</v>
      </c>
      <c r="AA2792" s="41"/>
      <c r="AB2792" s="15"/>
      <c r="AC2792" s="15"/>
      <c r="AD2792" s="15"/>
      <c r="AE2792" s="15"/>
      <c r="AF2792" s="15"/>
      <c r="AG2792" s="15"/>
      <c r="AH2792" s="15"/>
      <c r="AI2792" s="15"/>
      <c r="AJ2792" s="15"/>
      <c r="AK2792" s="15"/>
      <c r="AL2792" s="15"/>
      <c r="AM2792" s="15"/>
      <c r="AN2792" s="15"/>
      <c r="AO2792" s="15"/>
      <c r="AP2792" s="15"/>
      <c r="AQ2792" s="15"/>
      <c r="AR2792" s="15"/>
      <c r="AS2792" s="15"/>
      <c r="AT2792" s="15"/>
      <c r="AU2792" s="15"/>
      <c r="AV2792" s="15"/>
      <c r="AW2792" s="15"/>
      <c r="AX2792" s="82"/>
      <c r="AY2792" s="82"/>
      <c r="AZ2792" s="10">
        <v>1</v>
      </c>
      <c r="BA2792" t="s">
        <v>13952</v>
      </c>
      <c r="BB2792" t="s">
        <v>23</v>
      </c>
      <c r="BD2792" s="39" t="str">
        <f t="shared" si="87"/>
        <v>01/394929501ETokopedia</v>
      </c>
    </row>
    <row r="2793" spans="2:58" ht="13.5" customHeight="1" x14ac:dyDescent="0.35">
      <c r="B2793" s="10" t="s">
        <v>17</v>
      </c>
      <c r="C2793" s="10" t="s">
        <v>2517</v>
      </c>
      <c r="D2793" s="10" t="s">
        <v>405</v>
      </c>
      <c r="E2793" s="10" t="s">
        <v>406</v>
      </c>
      <c r="F2793" s="10" t="s">
        <v>2545</v>
      </c>
      <c r="G2793" s="137">
        <v>408486486</v>
      </c>
      <c r="H2793" s="10"/>
      <c r="I2793" s="10" t="s">
        <v>3611</v>
      </c>
      <c r="J2793" s="10" t="s">
        <v>5135</v>
      </c>
      <c r="K2793" s="10" t="s">
        <v>7817</v>
      </c>
      <c r="L2793" s="98">
        <f>IFERROR(VLOOKUP($F2793&amp;$C2793,Sales!$J:$W,9,0),0)</f>
        <v>0</v>
      </c>
      <c r="M2793" s="98">
        <f>IFERROR(VLOOKUP($F2793&amp;$C2793,Sales!$J:$W,10,0),0)</f>
        <v>0</v>
      </c>
      <c r="N2793" s="98">
        <f>IFERROR(VLOOKUP($F2793&amp;$C2793,Sales!$J:$W,11,0),0)</f>
        <v>0</v>
      </c>
      <c r="O2793" s="98">
        <f>IFERROR(VLOOKUP($F2793&amp;$C2793,Sales!$J:$W,12,0),0)</f>
        <v>0</v>
      </c>
      <c r="P2793" s="98">
        <f>IFERROR(VLOOKUP($F2793&amp;$C2793,Sales!$J:$W,13,0),0)</f>
        <v>0</v>
      </c>
      <c r="Q2793" s="98">
        <f>IFERROR(VLOOKUP($F2793&amp;$C2793,Sales!$A:$H,7,0),0)</f>
        <v>0</v>
      </c>
      <c r="R2793" s="41">
        <f t="shared" si="86"/>
        <v>1</v>
      </c>
      <c r="S2793" s="15">
        <v>1</v>
      </c>
      <c r="T2793" s="15"/>
      <c r="U2793" s="15"/>
      <c r="V2793" s="15">
        <v>1</v>
      </c>
      <c r="W2793" s="15">
        <v>1</v>
      </c>
      <c r="X2793" s="15">
        <v>1</v>
      </c>
      <c r="Y2793" s="41">
        <v>1</v>
      </c>
      <c r="Z2793" s="41">
        <v>1</v>
      </c>
      <c r="AA2793" s="41"/>
      <c r="AB2793" s="15"/>
      <c r="AC2793" s="15"/>
      <c r="AD2793" s="15"/>
      <c r="AE2793" s="15"/>
      <c r="AF2793" s="15"/>
      <c r="AG2793" s="15"/>
      <c r="AH2793" s="15"/>
      <c r="AI2793" s="15"/>
      <c r="AJ2793" s="15"/>
      <c r="AK2793" s="15"/>
      <c r="AL2793" s="15"/>
      <c r="AM2793" s="15"/>
      <c r="AN2793" s="15"/>
      <c r="AO2793" s="15"/>
      <c r="AP2793" s="15"/>
      <c r="AQ2793" s="15"/>
      <c r="AR2793" s="15"/>
      <c r="AS2793" s="15"/>
      <c r="AT2793" s="15"/>
      <c r="AU2793" s="15"/>
      <c r="AV2793" s="15"/>
      <c r="AW2793" s="15"/>
      <c r="AX2793" s="82"/>
      <c r="AY2793" s="82"/>
      <c r="AZ2793" s="10">
        <v>1</v>
      </c>
      <c r="BA2793" t="s">
        <v>22</v>
      </c>
      <c r="BB2793" t="s">
        <v>23</v>
      </c>
      <c r="BD2793" s="39" t="str">
        <f t="shared" si="87"/>
        <v>01/394929501GTokopedia</v>
      </c>
    </row>
    <row r="2794" spans="2:58" ht="13.5" customHeight="1" x14ac:dyDescent="0.35">
      <c r="B2794" s="10" t="s">
        <v>17</v>
      </c>
      <c r="C2794" s="10" t="s">
        <v>2517</v>
      </c>
      <c r="D2794" s="10" t="s">
        <v>405</v>
      </c>
      <c r="E2794" s="10" t="s">
        <v>406</v>
      </c>
      <c r="F2794" s="10" t="s">
        <v>2351</v>
      </c>
      <c r="G2794" s="137">
        <v>408486506</v>
      </c>
      <c r="H2794" s="10"/>
      <c r="I2794" s="10" t="s">
        <v>3601</v>
      </c>
      <c r="J2794" s="10" t="s">
        <v>7818</v>
      </c>
      <c r="K2794" s="10" t="s">
        <v>7819</v>
      </c>
      <c r="L2794" s="98">
        <f>IFERROR(VLOOKUP($F2794&amp;$C2794,Sales!$J:$W,9,0),0)</f>
        <v>0</v>
      </c>
      <c r="M2794" s="98">
        <f>IFERROR(VLOOKUP($F2794&amp;$C2794,Sales!$J:$W,10,0),0)</f>
        <v>0</v>
      </c>
      <c r="N2794" s="98">
        <f>IFERROR(VLOOKUP($F2794&amp;$C2794,Sales!$J:$W,11,0),0)</f>
        <v>0</v>
      </c>
      <c r="O2794" s="98">
        <f>IFERROR(VLOOKUP($F2794&amp;$C2794,Sales!$J:$W,12,0),0)</f>
        <v>0</v>
      </c>
      <c r="P2794" s="98">
        <f>IFERROR(VLOOKUP($F2794&amp;$C2794,Sales!$J:$W,13,0),0)</f>
        <v>0</v>
      </c>
      <c r="Q2794" s="98">
        <f>IFERROR(VLOOKUP($F2794&amp;$C2794,Sales!$A:$H,7,0),0)</f>
        <v>0</v>
      </c>
      <c r="R2794" s="41">
        <f t="shared" si="86"/>
        <v>1</v>
      </c>
      <c r="S2794" s="15">
        <v>1</v>
      </c>
      <c r="T2794" s="15"/>
      <c r="U2794" s="15"/>
      <c r="V2794" s="15">
        <v>1</v>
      </c>
      <c r="W2794" s="15">
        <v>1</v>
      </c>
      <c r="X2794" s="15">
        <v>1</v>
      </c>
      <c r="Y2794" s="41">
        <v>1</v>
      </c>
      <c r="Z2794" s="41">
        <v>1</v>
      </c>
      <c r="AA2794" s="41"/>
      <c r="AB2794" s="15"/>
      <c r="AC2794" s="15"/>
      <c r="AD2794" s="15"/>
      <c r="AE2794" s="15"/>
      <c r="AF2794" s="15"/>
      <c r="AG2794" s="15"/>
      <c r="AH2794" s="15"/>
      <c r="AI2794" s="15"/>
      <c r="AJ2794" s="15"/>
      <c r="AK2794" s="15"/>
      <c r="AL2794" s="15"/>
      <c r="AM2794" s="15"/>
      <c r="AN2794" s="15"/>
      <c r="AO2794" s="15"/>
      <c r="AP2794" s="15"/>
      <c r="AQ2794" s="15"/>
      <c r="AR2794" s="15"/>
      <c r="AS2794" s="15"/>
      <c r="AT2794" s="15"/>
      <c r="AU2794" s="15"/>
      <c r="AV2794" s="15"/>
      <c r="AW2794" s="15"/>
      <c r="AX2794" s="82"/>
      <c r="AY2794" s="82"/>
      <c r="AZ2794" s="10">
        <v>1</v>
      </c>
      <c r="BA2794" t="s">
        <v>22</v>
      </c>
      <c r="BB2794" t="s">
        <v>23</v>
      </c>
      <c r="BD2794" s="39" t="str">
        <f t="shared" si="87"/>
        <v>01/394929501HTokopedia</v>
      </c>
    </row>
    <row r="2795" spans="2:58" ht="13.5" customHeight="1" x14ac:dyDescent="0.35">
      <c r="B2795" s="10" t="s">
        <v>17</v>
      </c>
      <c r="C2795" s="10" t="s">
        <v>2517</v>
      </c>
      <c r="D2795" s="10" t="s">
        <v>405</v>
      </c>
      <c r="E2795" s="10" t="s">
        <v>406</v>
      </c>
      <c r="F2795" s="10" t="s">
        <v>1246</v>
      </c>
      <c r="G2795" s="137">
        <v>408486502</v>
      </c>
      <c r="H2795" s="10"/>
      <c r="I2795" s="10" t="s">
        <v>1247</v>
      </c>
      <c r="J2795" s="10" t="s">
        <v>7820</v>
      </c>
      <c r="K2795" s="10" t="s">
        <v>7821</v>
      </c>
      <c r="L2795" s="98">
        <f>IFERROR(VLOOKUP($F2795&amp;$C2795,Sales!$J:$W,9,0),0)</f>
        <v>0</v>
      </c>
      <c r="M2795" s="98">
        <f>IFERROR(VLOOKUP($F2795&amp;$C2795,Sales!$J:$W,10,0),0)</f>
        <v>0</v>
      </c>
      <c r="N2795" s="98">
        <f>IFERROR(VLOOKUP($F2795&amp;$C2795,Sales!$J:$W,11,0),0)</f>
        <v>0</v>
      </c>
      <c r="O2795" s="98">
        <f>IFERROR(VLOOKUP($F2795&amp;$C2795,Sales!$J:$W,12,0),0)</f>
        <v>0</v>
      </c>
      <c r="P2795" s="98">
        <f>IFERROR(VLOOKUP($F2795&amp;$C2795,Sales!$J:$W,13,0),0)</f>
        <v>0</v>
      </c>
      <c r="Q2795" s="98">
        <f>IFERROR(VLOOKUP($F2795&amp;$C2795,Sales!$A:$H,7,0),0)</f>
        <v>0</v>
      </c>
      <c r="R2795" s="41" t="str">
        <f t="shared" si="86"/>
        <v>ERROR</v>
      </c>
      <c r="S2795" s="15"/>
      <c r="T2795" s="15"/>
      <c r="U2795" s="15"/>
      <c r="V2795" s="15"/>
      <c r="W2795" s="15"/>
      <c r="X2795" s="15"/>
      <c r="Y2795" s="41"/>
      <c r="Z2795" s="41"/>
      <c r="AA2795" s="41"/>
      <c r="AB2795" s="15"/>
      <c r="AC2795" s="15"/>
      <c r="AD2795" s="15"/>
      <c r="AE2795" s="15"/>
      <c r="AF2795" s="15"/>
      <c r="AG2795" s="15"/>
      <c r="AH2795" s="15"/>
      <c r="AI2795" s="15"/>
      <c r="AJ2795" s="15"/>
      <c r="AK2795" s="15"/>
      <c r="AL2795" s="15"/>
      <c r="AM2795" s="15"/>
      <c r="AN2795" s="15"/>
      <c r="AO2795" s="15"/>
      <c r="AP2795" s="15"/>
      <c r="AQ2795" s="15"/>
      <c r="AR2795" s="15"/>
      <c r="AS2795" s="15"/>
      <c r="AT2795" s="15"/>
      <c r="AU2795" s="15"/>
      <c r="AV2795" s="15"/>
      <c r="AW2795" s="15"/>
      <c r="AX2795" s="82"/>
      <c r="AY2795" s="82"/>
      <c r="AZ2795" s="10">
        <v>1</v>
      </c>
      <c r="BA2795" t="s">
        <v>22</v>
      </c>
      <c r="BB2795" t="s">
        <v>88</v>
      </c>
      <c r="BD2795" s="39" t="str">
        <f t="shared" si="87"/>
        <v>01/394929501JTokopedia</v>
      </c>
      <c r="BE2795" s="1">
        <v>45096</v>
      </c>
      <c r="BF2795" t="s">
        <v>19037</v>
      </c>
    </row>
    <row r="2796" spans="2:58" ht="13.5" customHeight="1" x14ac:dyDescent="0.35">
      <c r="B2796" s="10" t="s">
        <v>17</v>
      </c>
      <c r="C2796" s="10" t="s">
        <v>2517</v>
      </c>
      <c r="D2796" s="10" t="s">
        <v>405</v>
      </c>
      <c r="E2796" s="10" t="s">
        <v>406</v>
      </c>
      <c r="F2796" s="10" t="s">
        <v>2347</v>
      </c>
      <c r="G2796" s="137">
        <v>408486512</v>
      </c>
      <c r="H2796" s="10"/>
      <c r="I2796" s="10" t="s">
        <v>3599</v>
      </c>
      <c r="J2796" s="10" t="s">
        <v>7822</v>
      </c>
      <c r="K2796" s="10" t="s">
        <v>7823</v>
      </c>
      <c r="L2796" s="98">
        <f>IFERROR(VLOOKUP($F2796&amp;$C2796,Sales!$J:$W,9,0),0)</f>
        <v>0</v>
      </c>
      <c r="M2796" s="98">
        <f>IFERROR(VLOOKUP($F2796&amp;$C2796,Sales!$J:$W,10,0),0)</f>
        <v>0</v>
      </c>
      <c r="N2796" s="98">
        <f>IFERROR(VLOOKUP($F2796&amp;$C2796,Sales!$J:$W,11,0),0)</f>
        <v>0</v>
      </c>
      <c r="O2796" s="98">
        <f>IFERROR(VLOOKUP($F2796&amp;$C2796,Sales!$J:$W,12,0),0)</f>
        <v>0</v>
      </c>
      <c r="P2796" s="98">
        <f>IFERROR(VLOOKUP($F2796&amp;$C2796,Sales!$J:$W,13,0),0)</f>
        <v>0</v>
      </c>
      <c r="Q2796" s="98">
        <f>IFERROR(VLOOKUP($F2796&amp;$C2796,Sales!$A:$H,7,0),0)</f>
        <v>0</v>
      </c>
      <c r="R2796" s="41">
        <f t="shared" si="86"/>
        <v>1</v>
      </c>
      <c r="S2796" s="15">
        <v>1</v>
      </c>
      <c r="T2796" s="15"/>
      <c r="U2796" s="15"/>
      <c r="V2796" s="15">
        <v>1</v>
      </c>
      <c r="W2796" s="15">
        <v>1</v>
      </c>
      <c r="X2796" s="15">
        <v>1</v>
      </c>
      <c r="Y2796" s="41">
        <v>1</v>
      </c>
      <c r="Z2796" s="41">
        <v>1</v>
      </c>
      <c r="AA2796" s="41"/>
      <c r="AB2796" s="15"/>
      <c r="AC2796" s="15"/>
      <c r="AD2796" s="15"/>
      <c r="AE2796" s="15"/>
      <c r="AF2796" s="15"/>
      <c r="AG2796" s="15"/>
      <c r="AH2796" s="15"/>
      <c r="AI2796" s="15"/>
      <c r="AJ2796" s="15"/>
      <c r="AK2796" s="15"/>
      <c r="AL2796" s="15"/>
      <c r="AM2796" s="15"/>
      <c r="AN2796" s="15"/>
      <c r="AO2796" s="15"/>
      <c r="AP2796" s="15"/>
      <c r="AQ2796" s="15"/>
      <c r="AR2796" s="15"/>
      <c r="AS2796" s="15"/>
      <c r="AT2796" s="15"/>
      <c r="AU2796" s="15"/>
      <c r="AV2796" s="15"/>
      <c r="AW2796" s="15"/>
      <c r="AX2796" s="82"/>
      <c r="AY2796" s="82"/>
      <c r="AZ2796" s="10">
        <v>1</v>
      </c>
      <c r="BA2796" t="s">
        <v>13952</v>
      </c>
      <c r="BB2796" t="s">
        <v>23</v>
      </c>
      <c r="BD2796" s="39" t="str">
        <f t="shared" si="87"/>
        <v>01/394929501LTokopedia</v>
      </c>
    </row>
    <row r="2797" spans="2:58" ht="13.5" customHeight="1" x14ac:dyDescent="0.35">
      <c r="B2797" s="10" t="s">
        <v>17</v>
      </c>
      <c r="C2797" s="10" t="s">
        <v>2517</v>
      </c>
      <c r="D2797" s="10" t="s">
        <v>405</v>
      </c>
      <c r="E2797" s="10" t="s">
        <v>406</v>
      </c>
      <c r="F2797" s="10" t="s">
        <v>2349</v>
      </c>
      <c r="G2797" s="137">
        <v>408486517</v>
      </c>
      <c r="H2797" s="10"/>
      <c r="I2797" s="10" t="s">
        <v>3600</v>
      </c>
      <c r="J2797" s="10" t="s">
        <v>10081</v>
      </c>
      <c r="K2797" s="10" t="s">
        <v>10075</v>
      </c>
      <c r="L2797" s="98">
        <f>IFERROR(VLOOKUP($F2797&amp;$C2797,Sales!$J:$W,9,0),0)</f>
        <v>0</v>
      </c>
      <c r="M2797" s="98">
        <f>IFERROR(VLOOKUP($F2797&amp;$C2797,Sales!$J:$W,10,0),0)</f>
        <v>0</v>
      </c>
      <c r="N2797" s="98">
        <f>IFERROR(VLOOKUP($F2797&amp;$C2797,Sales!$J:$W,11,0),0)</f>
        <v>0</v>
      </c>
      <c r="O2797" s="98">
        <f>IFERROR(VLOOKUP($F2797&amp;$C2797,Sales!$J:$W,12,0),0)</f>
        <v>0</v>
      </c>
      <c r="P2797" s="98">
        <f>IFERROR(VLOOKUP($F2797&amp;$C2797,Sales!$J:$W,13,0),0)</f>
        <v>0</v>
      </c>
      <c r="Q2797" s="98">
        <f>IFERROR(VLOOKUP($F2797&amp;$C2797,Sales!$A:$H,7,0),0)</f>
        <v>0</v>
      </c>
      <c r="R2797" s="41">
        <f t="shared" si="86"/>
        <v>1</v>
      </c>
      <c r="S2797" s="15">
        <v>1</v>
      </c>
      <c r="T2797" s="15"/>
      <c r="U2797" s="15"/>
      <c r="V2797" s="15">
        <v>1</v>
      </c>
      <c r="W2797" s="15">
        <v>1</v>
      </c>
      <c r="X2797" s="15">
        <v>1</v>
      </c>
      <c r="Y2797" s="41">
        <v>1</v>
      </c>
      <c r="Z2797" s="41">
        <v>1</v>
      </c>
      <c r="AA2797" s="41"/>
      <c r="AB2797" s="15"/>
      <c r="AC2797" s="15"/>
      <c r="AD2797" s="15"/>
      <c r="AE2797" s="15"/>
      <c r="AF2797" s="15"/>
      <c r="AG2797" s="15"/>
      <c r="AH2797" s="15"/>
      <c r="AI2797" s="15"/>
      <c r="AJ2797" s="15"/>
      <c r="AK2797" s="15"/>
      <c r="AL2797" s="15"/>
      <c r="AM2797" s="15"/>
      <c r="AN2797" s="15"/>
      <c r="AO2797" s="15"/>
      <c r="AP2797" s="15"/>
      <c r="AQ2797" s="15"/>
      <c r="AR2797" s="15"/>
      <c r="AS2797" s="15"/>
      <c r="AT2797" s="15"/>
      <c r="AU2797" s="15"/>
      <c r="AV2797" s="15"/>
      <c r="AW2797" s="15"/>
      <c r="AX2797" s="82"/>
      <c r="AY2797" s="82"/>
      <c r="AZ2797" s="10">
        <v>1</v>
      </c>
      <c r="BA2797" t="s">
        <v>22</v>
      </c>
      <c r="BB2797" t="s">
        <v>23</v>
      </c>
      <c r="BD2797" s="39" t="str">
        <f t="shared" si="87"/>
        <v>01/394929501NTokopedia</v>
      </c>
    </row>
    <row r="2798" spans="2:58" ht="13.5" customHeight="1" x14ac:dyDescent="0.35">
      <c r="B2798" s="10" t="s">
        <v>17</v>
      </c>
      <c r="C2798" s="10" t="s">
        <v>2517</v>
      </c>
      <c r="D2798" s="10" t="s">
        <v>405</v>
      </c>
      <c r="E2798" s="10" t="s">
        <v>406</v>
      </c>
      <c r="F2798" s="10" t="s">
        <v>2622</v>
      </c>
      <c r="G2798" s="137">
        <v>408486475</v>
      </c>
      <c r="H2798" s="10"/>
      <c r="I2798" s="10" t="s">
        <v>2623</v>
      </c>
      <c r="J2798" s="10" t="s">
        <v>7824</v>
      </c>
      <c r="K2798" s="10" t="s">
        <v>7825</v>
      </c>
      <c r="L2798" s="98">
        <f>IFERROR(VLOOKUP($F2798&amp;$C2798,Sales!$J:$W,9,0),0)</f>
        <v>0</v>
      </c>
      <c r="M2798" s="98">
        <f>IFERROR(VLOOKUP($F2798&amp;$C2798,Sales!$J:$W,10,0),0)</f>
        <v>0</v>
      </c>
      <c r="N2798" s="98">
        <f>IFERROR(VLOOKUP($F2798&amp;$C2798,Sales!$J:$W,11,0),0)</f>
        <v>0</v>
      </c>
      <c r="O2798" s="98">
        <f>IFERROR(VLOOKUP($F2798&amp;$C2798,Sales!$J:$W,12,0),0)</f>
        <v>0</v>
      </c>
      <c r="P2798" s="98">
        <f>IFERROR(VLOOKUP($F2798&amp;$C2798,Sales!$J:$W,13,0),0)</f>
        <v>0</v>
      </c>
      <c r="Q2798" s="98">
        <f>IFERROR(VLOOKUP($F2798&amp;$C2798,Sales!$A:$H,7,0),0)</f>
        <v>0</v>
      </c>
      <c r="R2798" s="41">
        <f t="shared" si="86"/>
        <v>1</v>
      </c>
      <c r="S2798" s="15">
        <v>1</v>
      </c>
      <c r="T2798" s="15"/>
      <c r="U2798" s="15"/>
      <c r="V2798" s="15">
        <v>1</v>
      </c>
      <c r="W2798" s="15">
        <v>1</v>
      </c>
      <c r="X2798" s="15">
        <v>1</v>
      </c>
      <c r="Y2798" s="41">
        <v>1</v>
      </c>
      <c r="Z2798" s="41">
        <v>1</v>
      </c>
      <c r="AA2798" s="41"/>
      <c r="AB2798" s="15"/>
      <c r="AC2798" s="15"/>
      <c r="AD2798" s="15"/>
      <c r="AE2798" s="15"/>
      <c r="AF2798" s="15"/>
      <c r="AG2798" s="15"/>
      <c r="AH2798" s="15"/>
      <c r="AI2798" s="15"/>
      <c r="AJ2798" s="15"/>
      <c r="AK2798" s="15"/>
      <c r="AL2798" s="15"/>
      <c r="AM2798" s="15"/>
      <c r="AN2798" s="15"/>
      <c r="AO2798" s="15"/>
      <c r="AP2798" s="15"/>
      <c r="AQ2798" s="15"/>
      <c r="AR2798" s="15"/>
      <c r="AS2798" s="15"/>
      <c r="AT2798" s="15"/>
      <c r="AU2798" s="15"/>
      <c r="AV2798" s="15"/>
      <c r="AW2798" s="15"/>
      <c r="AX2798" s="82"/>
      <c r="AY2798" s="82"/>
      <c r="AZ2798" s="10">
        <v>1</v>
      </c>
      <c r="BA2798" t="s">
        <v>13952</v>
      </c>
      <c r="BB2798" t="s">
        <v>23</v>
      </c>
      <c r="BD2798" s="39" t="str">
        <f t="shared" si="87"/>
        <v>01/394929501OTokopedia</v>
      </c>
    </row>
    <row r="2799" spans="2:58" ht="13.5" customHeight="1" x14ac:dyDescent="0.35">
      <c r="B2799" s="10" t="s">
        <v>17</v>
      </c>
      <c r="C2799" s="10" t="s">
        <v>2517</v>
      </c>
      <c r="D2799" s="10" t="s">
        <v>294</v>
      </c>
      <c r="E2799" s="10" t="s">
        <v>295</v>
      </c>
      <c r="F2799" s="10" t="s">
        <v>1714</v>
      </c>
      <c r="G2799" s="137">
        <v>507417337</v>
      </c>
      <c r="H2799" s="10"/>
      <c r="I2799" s="10" t="s">
        <v>298</v>
      </c>
      <c r="J2799" t="s">
        <v>13627</v>
      </c>
      <c r="K2799" s="10" t="s">
        <v>13628</v>
      </c>
      <c r="L2799" s="98">
        <f>IFERROR(VLOOKUP($F2799&amp;$C2799,Sales!$J:$W,9,0),0)</f>
        <v>0</v>
      </c>
      <c r="M2799" s="98">
        <f>IFERROR(VLOOKUP($F2799&amp;$C2799,Sales!$J:$W,10,0),0)</f>
        <v>0</v>
      </c>
      <c r="N2799" s="98">
        <f>IFERROR(VLOOKUP($F2799&amp;$C2799,Sales!$J:$W,11,0),0)</f>
        <v>0</v>
      </c>
      <c r="O2799" s="98">
        <f>IFERROR(VLOOKUP($F2799&amp;$C2799,Sales!$J:$W,12,0),0)</f>
        <v>0</v>
      </c>
      <c r="P2799" s="98">
        <f>IFERROR(VLOOKUP($F2799&amp;$C2799,Sales!$J:$W,13,0),0)</f>
        <v>0</v>
      </c>
      <c r="Q2799" s="98">
        <f>IFERROR(VLOOKUP($F2799&amp;$C2799,Sales!$A:$H,7,0),0)</f>
        <v>0</v>
      </c>
      <c r="R2799" s="41">
        <f t="shared" si="86"/>
        <v>1</v>
      </c>
      <c r="S2799" s="15">
        <v>1</v>
      </c>
      <c r="T2799" s="15"/>
      <c r="U2799" s="15"/>
      <c r="V2799" s="15">
        <v>1</v>
      </c>
      <c r="W2799" s="15">
        <v>1</v>
      </c>
      <c r="X2799" s="15">
        <v>1</v>
      </c>
      <c r="Y2799" s="41">
        <v>1</v>
      </c>
      <c r="Z2799" s="41">
        <v>1</v>
      </c>
      <c r="AA2799" s="41"/>
      <c r="AB2799" s="15"/>
      <c r="AC2799" s="15"/>
      <c r="AD2799" s="15"/>
      <c r="AE2799" s="15"/>
      <c r="AF2799" s="15"/>
      <c r="AG2799" s="15"/>
      <c r="AH2799" s="15"/>
      <c r="AI2799" s="15"/>
      <c r="AJ2799" s="15"/>
      <c r="AK2799" s="15"/>
      <c r="AL2799" s="15"/>
      <c r="AM2799" s="15"/>
      <c r="AN2799" s="15"/>
      <c r="AO2799" s="15"/>
      <c r="AP2799" s="15"/>
      <c r="AQ2799" s="15"/>
      <c r="AR2799" s="15"/>
      <c r="AS2799" s="15"/>
      <c r="AT2799" s="15"/>
      <c r="AU2799" s="15"/>
      <c r="AV2799" s="15"/>
      <c r="AW2799" s="15"/>
      <c r="AX2799" s="82"/>
      <c r="AY2799" s="82"/>
      <c r="AZ2799" s="10">
        <v>1</v>
      </c>
      <c r="BA2799" t="s">
        <v>22</v>
      </c>
      <c r="BB2799" t="s">
        <v>23</v>
      </c>
      <c r="BD2799" s="39" t="str">
        <f t="shared" si="87"/>
        <v>01/394929501PTokopedia</v>
      </c>
    </row>
    <row r="2800" spans="2:58" ht="13.5" customHeight="1" x14ac:dyDescent="0.35">
      <c r="B2800" s="10" t="s">
        <v>17</v>
      </c>
      <c r="C2800" s="10" t="s">
        <v>2517</v>
      </c>
      <c r="D2800" s="10" t="s">
        <v>405</v>
      </c>
      <c r="E2800" s="10" t="s">
        <v>406</v>
      </c>
      <c r="F2800" s="10" t="s">
        <v>2649</v>
      </c>
      <c r="G2800" s="137">
        <v>663734976</v>
      </c>
      <c r="H2800" s="10"/>
      <c r="I2800" s="10" t="s">
        <v>2650</v>
      </c>
      <c r="J2800" s="10" t="s">
        <v>7826</v>
      </c>
      <c r="K2800" s="10" t="s">
        <v>6222</v>
      </c>
      <c r="L2800" s="98">
        <f>IFERROR(VLOOKUP($F2800&amp;$C2800,Sales!$J:$W,9,0),0)</f>
        <v>0</v>
      </c>
      <c r="M2800" s="98">
        <f>IFERROR(VLOOKUP($F2800&amp;$C2800,Sales!$J:$W,10,0),0)</f>
        <v>0</v>
      </c>
      <c r="N2800" s="98">
        <f>IFERROR(VLOOKUP($F2800&amp;$C2800,Sales!$J:$W,11,0),0)</f>
        <v>0</v>
      </c>
      <c r="O2800" s="98">
        <f>IFERROR(VLOOKUP($F2800&amp;$C2800,Sales!$J:$W,12,0),0)</f>
        <v>0</v>
      </c>
      <c r="P2800" s="98">
        <f>IFERROR(VLOOKUP($F2800&amp;$C2800,Sales!$J:$W,13,0),0)</f>
        <v>0</v>
      </c>
      <c r="Q2800" s="98">
        <f>IFERROR(VLOOKUP($F2800&amp;$C2800,Sales!$A:$H,7,0),0)</f>
        <v>0</v>
      </c>
      <c r="R2800" s="41">
        <f t="shared" si="86"/>
        <v>1</v>
      </c>
      <c r="S2800" s="15">
        <v>1</v>
      </c>
      <c r="T2800" s="15"/>
      <c r="U2800" s="15"/>
      <c r="V2800" s="15">
        <v>1</v>
      </c>
      <c r="W2800" s="15">
        <v>1</v>
      </c>
      <c r="X2800" s="15">
        <v>1</v>
      </c>
      <c r="Y2800" s="41">
        <v>1</v>
      </c>
      <c r="Z2800" s="41">
        <v>1</v>
      </c>
      <c r="AA2800" s="41"/>
      <c r="AB2800" s="15"/>
      <c r="AC2800" s="15"/>
      <c r="AD2800" s="15"/>
      <c r="AE2800" s="15"/>
      <c r="AF2800" s="15"/>
      <c r="AG2800" s="15"/>
      <c r="AH2800" s="15"/>
      <c r="AI2800" s="15"/>
      <c r="AJ2800" s="15"/>
      <c r="AK2800" s="15"/>
      <c r="AL2800" s="15"/>
      <c r="AM2800" s="15"/>
      <c r="AN2800" s="15"/>
      <c r="AO2800" s="15"/>
      <c r="AP2800" s="15"/>
      <c r="AQ2800" s="15"/>
      <c r="AR2800" s="15"/>
      <c r="AS2800" s="15"/>
      <c r="AT2800" s="15"/>
      <c r="AU2800" s="15"/>
      <c r="AV2800" s="15"/>
      <c r="AW2800" s="15"/>
      <c r="AX2800" s="82"/>
      <c r="AY2800" s="82"/>
      <c r="AZ2800" s="10">
        <v>1</v>
      </c>
      <c r="BA2800" t="s">
        <v>13952</v>
      </c>
      <c r="BB2800" t="s">
        <v>23</v>
      </c>
      <c r="BD2800" s="39" t="str">
        <f t="shared" si="87"/>
        <v>01/394929501QTokopedia</v>
      </c>
    </row>
    <row r="2801" spans="2:59" ht="13.5" customHeight="1" x14ac:dyDescent="0.35">
      <c r="B2801" s="10" t="s">
        <v>17</v>
      </c>
      <c r="C2801" s="10" t="s">
        <v>2517</v>
      </c>
      <c r="D2801" s="10" t="s">
        <v>405</v>
      </c>
      <c r="E2801" s="10" t="s">
        <v>406</v>
      </c>
      <c r="F2801" s="10" t="s">
        <v>2986</v>
      </c>
      <c r="G2801" s="137">
        <v>1447313612</v>
      </c>
      <c r="H2801" s="10"/>
      <c r="I2801" s="10" t="s">
        <v>3272</v>
      </c>
      <c r="J2801" s="10" t="s">
        <v>7827</v>
      </c>
      <c r="K2801" s="10" t="s">
        <v>7828</v>
      </c>
      <c r="L2801" s="98">
        <f>IFERROR(VLOOKUP($F2801&amp;$C2801,Sales!$J:$W,9,0),0)</f>
        <v>0</v>
      </c>
      <c r="M2801" s="98">
        <f>IFERROR(VLOOKUP($F2801&amp;$C2801,Sales!$J:$W,10,0),0)</f>
        <v>0</v>
      </c>
      <c r="N2801" s="98">
        <f>IFERROR(VLOOKUP($F2801&amp;$C2801,Sales!$J:$W,11,0),0)</f>
        <v>0</v>
      </c>
      <c r="O2801" s="98">
        <f>IFERROR(VLOOKUP($F2801&amp;$C2801,Sales!$J:$W,12,0),0)</f>
        <v>0</v>
      </c>
      <c r="P2801" s="98">
        <f>IFERROR(VLOOKUP($F2801&amp;$C2801,Sales!$J:$W,13,0),0)</f>
        <v>0</v>
      </c>
      <c r="Q2801" s="98">
        <f>IFERROR(VLOOKUP($F2801&amp;$C2801,Sales!$A:$H,7,0),0)</f>
        <v>0</v>
      </c>
      <c r="R2801" s="41">
        <f t="shared" si="86"/>
        <v>1</v>
      </c>
      <c r="S2801" s="15">
        <v>1</v>
      </c>
      <c r="T2801" s="15"/>
      <c r="U2801" s="15"/>
      <c r="V2801" s="15">
        <v>1</v>
      </c>
      <c r="W2801" s="15">
        <v>1</v>
      </c>
      <c r="X2801" s="15">
        <v>1</v>
      </c>
      <c r="Y2801" s="41">
        <v>1</v>
      </c>
      <c r="Z2801" s="41">
        <v>1</v>
      </c>
      <c r="AA2801" s="41"/>
      <c r="AB2801" s="15"/>
      <c r="AC2801" s="15"/>
      <c r="AD2801" s="15"/>
      <c r="AE2801" s="15"/>
      <c r="AF2801" s="15"/>
      <c r="AG2801" s="15"/>
      <c r="AH2801" s="15"/>
      <c r="AI2801" s="15"/>
      <c r="AJ2801" s="15"/>
      <c r="AK2801" s="15"/>
      <c r="AL2801" s="15"/>
      <c r="AM2801" s="15"/>
      <c r="AN2801" s="15"/>
      <c r="AO2801" s="15"/>
      <c r="AP2801" s="15"/>
      <c r="AQ2801" s="15"/>
      <c r="AR2801" s="15"/>
      <c r="AS2801" s="15"/>
      <c r="AT2801" s="15"/>
      <c r="AU2801" s="15"/>
      <c r="AV2801" s="15"/>
      <c r="AW2801" s="15"/>
      <c r="AX2801" s="82"/>
      <c r="AY2801" s="82"/>
      <c r="AZ2801" s="10">
        <v>1</v>
      </c>
      <c r="BA2801" t="s">
        <v>13952</v>
      </c>
      <c r="BB2801" t="s">
        <v>23</v>
      </c>
      <c r="BD2801" s="39" t="str">
        <f t="shared" si="87"/>
        <v>01/394929501STokopedia</v>
      </c>
    </row>
    <row r="2802" spans="2:59" ht="13.5" customHeight="1" x14ac:dyDescent="0.35">
      <c r="B2802" s="10" t="s">
        <v>17</v>
      </c>
      <c r="C2802" s="10" t="s">
        <v>2517</v>
      </c>
      <c r="D2802" s="10" t="s">
        <v>405</v>
      </c>
      <c r="E2802" s="10" t="s">
        <v>406</v>
      </c>
      <c r="F2802" s="10" t="s">
        <v>3560</v>
      </c>
      <c r="G2802" s="137">
        <v>1447308241</v>
      </c>
      <c r="H2802" s="10"/>
      <c r="I2802" s="10" t="s">
        <v>3273</v>
      </c>
      <c r="J2802" s="10" t="s">
        <v>10071</v>
      </c>
      <c r="K2802" s="10" t="s">
        <v>10070</v>
      </c>
      <c r="L2802" s="98">
        <f>IFERROR(VLOOKUP($F2802&amp;$C2802,Sales!$J:$W,9,0),0)</f>
        <v>0</v>
      </c>
      <c r="M2802" s="98">
        <f>IFERROR(VLOOKUP($F2802&amp;$C2802,Sales!$J:$W,10,0),0)</f>
        <v>0</v>
      </c>
      <c r="N2802" s="98">
        <f>IFERROR(VLOOKUP($F2802&amp;$C2802,Sales!$J:$W,11,0),0)</f>
        <v>0</v>
      </c>
      <c r="O2802" s="98">
        <f>IFERROR(VLOOKUP($F2802&amp;$C2802,Sales!$J:$W,12,0),0)</f>
        <v>0</v>
      </c>
      <c r="P2802" s="98">
        <f>IFERROR(VLOOKUP($F2802&amp;$C2802,Sales!$J:$W,13,0),0)</f>
        <v>0</v>
      </c>
      <c r="Q2802" s="98">
        <f>IFERROR(VLOOKUP($F2802&amp;$C2802,Sales!$A:$H,7,0),0)</f>
        <v>0</v>
      </c>
      <c r="R2802" s="41">
        <f t="shared" si="86"/>
        <v>1</v>
      </c>
      <c r="S2802" s="15">
        <v>1</v>
      </c>
      <c r="T2802" s="15"/>
      <c r="U2802" s="15"/>
      <c r="V2802" s="15">
        <v>1</v>
      </c>
      <c r="W2802" s="15">
        <v>1</v>
      </c>
      <c r="X2802" s="15">
        <v>1</v>
      </c>
      <c r="Y2802" s="41">
        <v>1</v>
      </c>
      <c r="Z2802" s="41">
        <v>1</v>
      </c>
      <c r="AA2802" s="41"/>
      <c r="AB2802" s="15"/>
      <c r="AC2802" s="15"/>
      <c r="AD2802" s="15"/>
      <c r="AE2802" s="15"/>
      <c r="AF2802" s="15"/>
      <c r="AG2802" s="15"/>
      <c r="AH2802" s="15"/>
      <c r="AI2802" s="15"/>
      <c r="AJ2802" s="15"/>
      <c r="AK2802" s="15"/>
      <c r="AL2802" s="15"/>
      <c r="AM2802" s="15"/>
      <c r="AN2802" s="15"/>
      <c r="AO2802" s="15"/>
      <c r="AP2802" s="15"/>
      <c r="AQ2802" s="15"/>
      <c r="AR2802" s="15"/>
      <c r="AS2802" s="15"/>
      <c r="AT2802" s="15"/>
      <c r="AU2802" s="15"/>
      <c r="AV2802" s="15"/>
      <c r="AW2802" s="15"/>
      <c r="AX2802" s="82"/>
      <c r="AY2802" s="82"/>
      <c r="AZ2802" s="10">
        <v>1</v>
      </c>
      <c r="BA2802" t="s">
        <v>13952</v>
      </c>
      <c r="BB2802" t="s">
        <v>23</v>
      </c>
      <c r="BD2802" s="39" t="str">
        <f t="shared" si="87"/>
        <v>01/394929501TTokopedia</v>
      </c>
    </row>
    <row r="2803" spans="2:59" ht="13.5" customHeight="1" x14ac:dyDescent="0.35">
      <c r="B2803" s="10" t="s">
        <v>17</v>
      </c>
      <c r="C2803" s="10" t="s">
        <v>2517</v>
      </c>
      <c r="D2803" s="10" t="s">
        <v>405</v>
      </c>
      <c r="E2803" s="10" t="s">
        <v>406</v>
      </c>
      <c r="F2803" s="10" t="s">
        <v>2987</v>
      </c>
      <c r="G2803" s="10">
        <v>1256664775</v>
      </c>
      <c r="H2803" s="10"/>
      <c r="I2803" s="10" t="s">
        <v>6241</v>
      </c>
      <c r="J2803" s="10" t="s">
        <v>7829</v>
      </c>
      <c r="K2803" s="10" t="s">
        <v>7830</v>
      </c>
      <c r="L2803" s="98">
        <f>IFERROR(VLOOKUP($F2803&amp;$C2803,Sales!$J:$W,9,0),0)</f>
        <v>0</v>
      </c>
      <c r="M2803" s="98">
        <f>IFERROR(VLOOKUP($F2803&amp;$C2803,Sales!$J:$W,10,0),0)</f>
        <v>0</v>
      </c>
      <c r="N2803" s="98">
        <f>IFERROR(VLOOKUP($F2803&amp;$C2803,Sales!$J:$W,11,0),0)</f>
        <v>0</v>
      </c>
      <c r="O2803" s="98">
        <f>IFERROR(VLOOKUP($F2803&amp;$C2803,Sales!$J:$W,12,0),0)</f>
        <v>0</v>
      </c>
      <c r="P2803" s="98">
        <f>IFERROR(VLOOKUP($F2803&amp;$C2803,Sales!$J:$W,13,0),0)</f>
        <v>0</v>
      </c>
      <c r="Q2803" s="98">
        <f>IFERROR(VLOOKUP($F2803&amp;$C2803,Sales!$A:$H,7,0),0)</f>
        <v>0</v>
      </c>
      <c r="R2803" s="41" t="str">
        <f t="shared" si="86"/>
        <v>ERROR</v>
      </c>
      <c r="S2803" s="15"/>
      <c r="T2803" s="15"/>
      <c r="U2803" s="15"/>
      <c r="V2803" s="15"/>
      <c r="W2803" s="15"/>
      <c r="X2803" s="15"/>
      <c r="Y2803" s="41"/>
      <c r="Z2803" s="41"/>
      <c r="AA2803" s="41"/>
      <c r="AB2803" s="15"/>
      <c r="AC2803" s="15"/>
      <c r="AD2803" s="15"/>
      <c r="AE2803" s="15"/>
      <c r="AF2803" s="15"/>
      <c r="AG2803" s="15"/>
      <c r="AH2803" s="15"/>
      <c r="AI2803" s="15"/>
      <c r="AJ2803" s="15"/>
      <c r="AK2803" s="15"/>
      <c r="AL2803" s="15"/>
      <c r="AM2803" s="15"/>
      <c r="AN2803" s="15"/>
      <c r="AO2803" s="15"/>
      <c r="AP2803" s="15"/>
      <c r="AQ2803" s="15"/>
      <c r="AR2803" s="15"/>
      <c r="AS2803" s="15"/>
      <c r="AT2803" s="15"/>
      <c r="AU2803" s="15"/>
      <c r="AV2803" s="15"/>
      <c r="AW2803" s="15"/>
      <c r="AX2803" s="82"/>
      <c r="AY2803" s="82"/>
      <c r="AZ2803" s="10">
        <v>1</v>
      </c>
      <c r="BA2803" t="s">
        <v>22</v>
      </c>
      <c r="BB2803" t="s">
        <v>88</v>
      </c>
      <c r="BD2803" s="39" t="str">
        <f t="shared" si="87"/>
        <v>01/394929501UTokopedia</v>
      </c>
      <c r="BE2803" s="1">
        <v>45096</v>
      </c>
      <c r="BF2803" t="s">
        <v>19037</v>
      </c>
    </row>
    <row r="2804" spans="2:59" ht="13.5" customHeight="1" x14ac:dyDescent="0.35">
      <c r="B2804" s="10" t="s">
        <v>17</v>
      </c>
      <c r="C2804" s="10" t="s">
        <v>2517</v>
      </c>
      <c r="D2804" s="10" t="s">
        <v>405</v>
      </c>
      <c r="E2804" s="10" t="s">
        <v>406</v>
      </c>
      <c r="F2804" s="10" t="s">
        <v>7831</v>
      </c>
      <c r="G2804" s="137">
        <v>1256653193</v>
      </c>
      <c r="H2804" s="10"/>
      <c r="I2804" s="10" t="s">
        <v>1247</v>
      </c>
      <c r="J2804" s="10" t="s">
        <v>7832</v>
      </c>
      <c r="K2804" s="10" t="s">
        <v>7833</v>
      </c>
      <c r="L2804" s="98">
        <f>IFERROR(VLOOKUP($F2804&amp;$C2804,Sales!$J:$W,9,0),0)</f>
        <v>0</v>
      </c>
      <c r="M2804" s="98">
        <f>IFERROR(VLOOKUP($F2804&amp;$C2804,Sales!$J:$W,10,0),0)</f>
        <v>0</v>
      </c>
      <c r="N2804" s="98">
        <f>IFERROR(VLOOKUP($F2804&amp;$C2804,Sales!$J:$W,11,0),0)</f>
        <v>0</v>
      </c>
      <c r="O2804" s="98">
        <f>IFERROR(VLOOKUP($F2804&amp;$C2804,Sales!$J:$W,12,0),0)</f>
        <v>0</v>
      </c>
      <c r="P2804" s="98">
        <f>IFERROR(VLOOKUP($F2804&amp;$C2804,Sales!$J:$W,13,0),0)</f>
        <v>0</v>
      </c>
      <c r="Q2804" s="98">
        <f>IFERROR(VLOOKUP($F2804&amp;$C2804,Sales!$A:$H,7,0),0)</f>
        <v>0</v>
      </c>
      <c r="R2804" s="41" t="str">
        <f t="shared" si="86"/>
        <v>ERROR</v>
      </c>
      <c r="S2804" s="15"/>
      <c r="T2804" s="15"/>
      <c r="U2804" s="15"/>
      <c r="V2804" s="15"/>
      <c r="W2804" s="15"/>
      <c r="X2804" s="15"/>
      <c r="Y2804" s="41"/>
      <c r="Z2804" s="41"/>
      <c r="AA2804" s="41"/>
      <c r="AB2804" s="15"/>
      <c r="AC2804" s="15"/>
      <c r="AD2804" s="15"/>
      <c r="AE2804" s="15"/>
      <c r="AF2804" s="15"/>
      <c r="AG2804" s="15"/>
      <c r="AH2804" s="15"/>
      <c r="AI2804" s="15"/>
      <c r="AJ2804" s="15"/>
      <c r="AK2804" s="15"/>
      <c r="AL2804" s="15"/>
      <c r="AM2804" s="15"/>
      <c r="AN2804" s="15"/>
      <c r="AO2804" s="15"/>
      <c r="AP2804" s="15"/>
      <c r="AQ2804" s="15"/>
      <c r="AR2804" s="15"/>
      <c r="AS2804" s="15"/>
      <c r="AT2804" s="15"/>
      <c r="AU2804" s="15"/>
      <c r="AV2804" s="15"/>
      <c r="AW2804" s="15"/>
      <c r="AX2804" s="15"/>
      <c r="AY2804" s="15"/>
      <c r="AZ2804" s="10">
        <v>1</v>
      </c>
      <c r="BA2804" t="s">
        <v>22</v>
      </c>
      <c r="BB2804" t="s">
        <v>88</v>
      </c>
      <c r="BD2804" s="39" t="str">
        <f t="shared" si="87"/>
        <v>01/394929501VTokopedia</v>
      </c>
    </row>
    <row r="2805" spans="2:59" ht="13.5" customHeight="1" x14ac:dyDescent="0.35">
      <c r="B2805" s="10" t="s">
        <v>17</v>
      </c>
      <c r="C2805" s="10" t="s">
        <v>2517</v>
      </c>
      <c r="D2805" s="10" t="s">
        <v>405</v>
      </c>
      <c r="E2805" s="10" t="s">
        <v>406</v>
      </c>
      <c r="F2805" s="141" t="s">
        <v>2988</v>
      </c>
      <c r="G2805" s="137">
        <v>1252048698</v>
      </c>
      <c r="H2805" s="10"/>
      <c r="I2805" s="10" t="s">
        <v>6242</v>
      </c>
      <c r="J2805" s="10" t="s">
        <v>7834</v>
      </c>
      <c r="K2805" s="10" t="s">
        <v>7835</v>
      </c>
      <c r="L2805" s="98">
        <f>IFERROR(VLOOKUP($F2805&amp;$C2805,Sales!$J:$W,9,0),0)</f>
        <v>0</v>
      </c>
      <c r="M2805" s="98">
        <f>IFERROR(VLOOKUP($F2805&amp;$C2805,Sales!$J:$W,10,0),0)</f>
        <v>0</v>
      </c>
      <c r="N2805" s="98">
        <f>IFERROR(VLOOKUP($F2805&amp;$C2805,Sales!$J:$W,11,0),0)</f>
        <v>0</v>
      </c>
      <c r="O2805" s="98">
        <f>IFERROR(VLOOKUP($F2805&amp;$C2805,Sales!$J:$W,12,0),0)</f>
        <v>0</v>
      </c>
      <c r="P2805" s="98">
        <f>IFERROR(VLOOKUP($F2805&amp;$C2805,Sales!$J:$W,13,0),0)</f>
        <v>0</v>
      </c>
      <c r="Q2805" s="98">
        <f>IFERROR(VLOOKUP($F2805&amp;$C2805,Sales!$A:$H,7,0),0)</f>
        <v>0</v>
      </c>
      <c r="R2805" s="41" t="str">
        <f t="shared" si="86"/>
        <v>ERROR</v>
      </c>
      <c r="S2805" s="15"/>
      <c r="T2805" s="15"/>
      <c r="U2805" s="15"/>
      <c r="V2805" s="15"/>
      <c r="W2805" s="15"/>
      <c r="X2805" s="15"/>
      <c r="Y2805" s="41"/>
      <c r="Z2805" s="41"/>
      <c r="AA2805" s="41"/>
      <c r="AB2805" s="15"/>
      <c r="AC2805" s="15"/>
      <c r="AD2805" s="15"/>
      <c r="AE2805" s="15"/>
      <c r="AF2805" s="15"/>
      <c r="AG2805" s="15"/>
      <c r="AH2805" s="15"/>
      <c r="AI2805" s="15"/>
      <c r="AJ2805" s="15"/>
      <c r="AK2805" s="15"/>
      <c r="AL2805" s="15"/>
      <c r="AM2805" s="15"/>
      <c r="AN2805" s="15"/>
      <c r="AO2805" s="15"/>
      <c r="AP2805" s="15"/>
      <c r="AQ2805" s="15"/>
      <c r="AR2805" s="15"/>
      <c r="AS2805" s="15"/>
      <c r="AT2805" s="15"/>
      <c r="AU2805" s="15"/>
      <c r="AV2805" s="15"/>
      <c r="AW2805" s="15"/>
      <c r="AX2805" s="82"/>
      <c r="AY2805" s="82"/>
      <c r="AZ2805" s="10">
        <v>1</v>
      </c>
      <c r="BA2805" t="s">
        <v>22</v>
      </c>
      <c r="BB2805" t="s">
        <v>88</v>
      </c>
      <c r="BD2805" s="39" t="str">
        <f t="shared" si="87"/>
        <v>01/394929501WTokopedia</v>
      </c>
      <c r="BE2805" s="1">
        <v>45030</v>
      </c>
      <c r="BF2805" t="s">
        <v>16831</v>
      </c>
    </row>
    <row r="2806" spans="2:59" ht="13.5" customHeight="1" x14ac:dyDescent="0.35">
      <c r="B2806" s="10" t="s">
        <v>17</v>
      </c>
      <c r="C2806" s="10" t="s">
        <v>2517</v>
      </c>
      <c r="D2806" s="10" t="s">
        <v>405</v>
      </c>
      <c r="E2806" s="10" t="s">
        <v>406</v>
      </c>
      <c r="F2806" s="10" t="s">
        <v>7836</v>
      </c>
      <c r="G2806" s="137">
        <v>1252053449</v>
      </c>
      <c r="H2806" s="10"/>
      <c r="I2806" s="10" t="s">
        <v>3595</v>
      </c>
      <c r="J2806" s="10" t="s">
        <v>7837</v>
      </c>
      <c r="K2806" s="10" t="s">
        <v>7838</v>
      </c>
      <c r="L2806" s="98">
        <f>IFERROR(VLOOKUP($F2806&amp;$C2806,Sales!$J:$W,9,0),0)</f>
        <v>0</v>
      </c>
      <c r="M2806" s="98">
        <f>IFERROR(VLOOKUP($F2806&amp;$C2806,Sales!$J:$W,10,0),0)</f>
        <v>0</v>
      </c>
      <c r="N2806" s="98">
        <f>IFERROR(VLOOKUP($F2806&amp;$C2806,Sales!$J:$W,11,0),0)</f>
        <v>0</v>
      </c>
      <c r="O2806" s="98">
        <f>IFERROR(VLOOKUP($F2806&amp;$C2806,Sales!$J:$W,12,0),0)</f>
        <v>0</v>
      </c>
      <c r="P2806" s="98">
        <f>IFERROR(VLOOKUP($F2806&amp;$C2806,Sales!$J:$W,13,0),0)</f>
        <v>0</v>
      </c>
      <c r="Q2806" s="98">
        <f>IFERROR(VLOOKUP($F2806&amp;$C2806,Sales!$A:$H,7,0),0)</f>
        <v>0</v>
      </c>
      <c r="R2806" s="41" t="str">
        <f t="shared" si="86"/>
        <v>ERROR</v>
      </c>
      <c r="S2806" s="15"/>
      <c r="T2806" s="15"/>
      <c r="U2806" s="15"/>
      <c r="V2806" s="15"/>
      <c r="W2806" s="15"/>
      <c r="X2806" s="15"/>
      <c r="Y2806" s="41"/>
      <c r="Z2806" s="41"/>
      <c r="AA2806" s="41"/>
      <c r="AB2806" s="15"/>
      <c r="AC2806" s="15"/>
      <c r="AD2806" s="15"/>
      <c r="AE2806" s="15"/>
      <c r="AF2806" s="15"/>
      <c r="AG2806" s="15"/>
      <c r="AH2806" s="15"/>
      <c r="AI2806" s="15"/>
      <c r="AJ2806" s="15"/>
      <c r="AK2806" s="15"/>
      <c r="AL2806" s="15"/>
      <c r="AM2806" s="15"/>
      <c r="AN2806" s="15"/>
      <c r="AO2806" s="15"/>
      <c r="AP2806" s="15"/>
      <c r="AQ2806" s="15"/>
      <c r="AR2806" s="15"/>
      <c r="AS2806" s="15"/>
      <c r="AT2806" s="15"/>
      <c r="AU2806" s="15"/>
      <c r="AV2806" s="15"/>
      <c r="AW2806" s="15"/>
      <c r="AX2806" s="82"/>
      <c r="AY2806" s="82"/>
      <c r="AZ2806" s="10">
        <v>1</v>
      </c>
      <c r="BA2806" t="s">
        <v>22</v>
      </c>
      <c r="BB2806" t="s">
        <v>88</v>
      </c>
      <c r="BD2806" s="39" t="str">
        <f t="shared" si="87"/>
        <v>01/394929501XTokopedia</v>
      </c>
      <c r="BE2806" s="88">
        <v>44876</v>
      </c>
      <c r="BF2806" t="s">
        <v>13951</v>
      </c>
      <c r="BG2806" s="88"/>
    </row>
    <row r="2807" spans="2:59" ht="13.5" customHeight="1" x14ac:dyDescent="0.35">
      <c r="B2807" s="10" t="s">
        <v>17</v>
      </c>
      <c r="C2807" s="10" t="s">
        <v>2517</v>
      </c>
      <c r="D2807" s="10" t="s">
        <v>405</v>
      </c>
      <c r="E2807" s="10" t="s">
        <v>406</v>
      </c>
      <c r="F2807" s="10" t="s">
        <v>2989</v>
      </c>
      <c r="G2807" s="137">
        <v>1256628144</v>
      </c>
      <c r="H2807" s="10"/>
      <c r="I2807" s="10" t="s">
        <v>6243</v>
      </c>
      <c r="J2807" s="10" t="s">
        <v>7839</v>
      </c>
      <c r="K2807" s="10" t="s">
        <v>7840</v>
      </c>
      <c r="L2807" s="98">
        <f>IFERROR(VLOOKUP($F2807&amp;$C2807,Sales!$J:$W,9,0),0)</f>
        <v>0</v>
      </c>
      <c r="M2807" s="98">
        <f>IFERROR(VLOOKUP($F2807&amp;$C2807,Sales!$J:$W,10,0),0)</f>
        <v>0</v>
      </c>
      <c r="N2807" s="98">
        <f>IFERROR(VLOOKUP($F2807&amp;$C2807,Sales!$J:$W,11,0),0)</f>
        <v>0</v>
      </c>
      <c r="O2807" s="98">
        <f>IFERROR(VLOOKUP($F2807&amp;$C2807,Sales!$J:$W,12,0),0)</f>
        <v>0</v>
      </c>
      <c r="P2807" s="98">
        <f>IFERROR(VLOOKUP($F2807&amp;$C2807,Sales!$J:$W,13,0),0)</f>
        <v>0</v>
      </c>
      <c r="Q2807" s="98">
        <f>IFERROR(VLOOKUP($F2807&amp;$C2807,Sales!$A:$H,7,0),0)</f>
        <v>0</v>
      </c>
      <c r="R2807" s="41">
        <f t="shared" si="86"/>
        <v>1</v>
      </c>
      <c r="S2807" s="15">
        <v>1</v>
      </c>
      <c r="T2807" s="15"/>
      <c r="U2807" s="15"/>
      <c r="V2807" s="15">
        <v>1</v>
      </c>
      <c r="W2807" s="15">
        <v>1</v>
      </c>
      <c r="X2807" s="15">
        <v>1</v>
      </c>
      <c r="Y2807" s="41">
        <v>1</v>
      </c>
      <c r="Z2807" s="41">
        <v>1</v>
      </c>
      <c r="AA2807" s="41"/>
      <c r="AB2807" s="15"/>
      <c r="AC2807" s="15"/>
      <c r="AD2807" s="15"/>
      <c r="AE2807" s="15"/>
      <c r="AF2807" s="15"/>
      <c r="AG2807" s="15"/>
      <c r="AH2807" s="15"/>
      <c r="AI2807" s="15"/>
      <c r="AJ2807" s="15"/>
      <c r="AK2807" s="15"/>
      <c r="AL2807" s="15"/>
      <c r="AM2807" s="15"/>
      <c r="AN2807" s="15"/>
      <c r="AO2807" s="15"/>
      <c r="AP2807" s="15"/>
      <c r="AQ2807" s="15"/>
      <c r="AR2807" s="15"/>
      <c r="AS2807" s="15"/>
      <c r="AT2807" s="15"/>
      <c r="AU2807" s="15"/>
      <c r="AV2807" s="15"/>
      <c r="AW2807" s="15"/>
      <c r="AX2807" s="82"/>
      <c r="AY2807" s="82"/>
      <c r="AZ2807" s="10">
        <v>1</v>
      </c>
      <c r="BA2807" t="s">
        <v>22</v>
      </c>
      <c r="BB2807" t="s">
        <v>23</v>
      </c>
      <c r="BD2807" s="39" t="str">
        <f t="shared" si="87"/>
        <v>01/394929501YTokopedia</v>
      </c>
    </row>
    <row r="2808" spans="2:59" ht="13.5" customHeight="1" x14ac:dyDescent="0.35">
      <c r="B2808" s="10" t="s">
        <v>17</v>
      </c>
      <c r="C2808" s="10" t="s">
        <v>2517</v>
      </c>
      <c r="D2808" s="10" t="s">
        <v>405</v>
      </c>
      <c r="E2808" s="10" t="s">
        <v>406</v>
      </c>
      <c r="F2808" s="10" t="s">
        <v>2990</v>
      </c>
      <c r="G2808" s="137">
        <v>1256634304</v>
      </c>
      <c r="H2808" s="10"/>
      <c r="I2808" s="10" t="s">
        <v>6245</v>
      </c>
      <c r="J2808" s="10" t="s">
        <v>7841</v>
      </c>
      <c r="K2808" s="164" t="s">
        <v>7842</v>
      </c>
      <c r="L2808" s="98">
        <f>IFERROR(VLOOKUP($F2808&amp;$C2808,Sales!$J:$W,9,0),0)</f>
        <v>0</v>
      </c>
      <c r="M2808" s="98">
        <f>IFERROR(VLOOKUP($F2808&amp;$C2808,Sales!$J:$W,10,0),0)</f>
        <v>0</v>
      </c>
      <c r="N2808" s="98">
        <f>IFERROR(VLOOKUP($F2808&amp;$C2808,Sales!$J:$W,11,0),0)</f>
        <v>0</v>
      </c>
      <c r="O2808" s="98">
        <f>IFERROR(VLOOKUP($F2808&amp;$C2808,Sales!$J:$W,12,0),0)</f>
        <v>0</v>
      </c>
      <c r="P2808" s="98">
        <f>IFERROR(VLOOKUP($F2808&amp;$C2808,Sales!$J:$W,13,0),0)</f>
        <v>0</v>
      </c>
      <c r="Q2808" s="98">
        <f>IFERROR(VLOOKUP($F2808&amp;$C2808,Sales!$A:$H,7,0),0)</f>
        <v>0</v>
      </c>
      <c r="R2808" s="41">
        <f t="shared" si="86"/>
        <v>1</v>
      </c>
      <c r="S2808" s="15">
        <v>1</v>
      </c>
      <c r="T2808" s="15"/>
      <c r="U2808" s="15"/>
      <c r="V2808" s="15">
        <v>1</v>
      </c>
      <c r="W2808" s="15">
        <v>1</v>
      </c>
      <c r="X2808" s="15">
        <v>1</v>
      </c>
      <c r="Y2808" s="41">
        <v>1</v>
      </c>
      <c r="Z2808" s="41">
        <v>1</v>
      </c>
      <c r="AA2808" s="41"/>
      <c r="AB2808" s="15"/>
      <c r="AC2808" s="15"/>
      <c r="AD2808" s="15"/>
      <c r="AE2808" s="15"/>
      <c r="AF2808" s="15"/>
      <c r="AG2808" s="15"/>
      <c r="AH2808" s="15"/>
      <c r="AI2808" s="15"/>
      <c r="AJ2808" s="15"/>
      <c r="AK2808" s="15"/>
      <c r="AL2808" s="15"/>
      <c r="AM2808" s="15"/>
      <c r="AN2808" s="15"/>
      <c r="AO2808" s="15"/>
      <c r="AP2808" s="15"/>
      <c r="AQ2808" s="15"/>
      <c r="AR2808" s="15"/>
      <c r="AS2808" s="15"/>
      <c r="AT2808" s="15"/>
      <c r="AU2808" s="15"/>
      <c r="AV2808" s="15"/>
      <c r="AW2808" s="15"/>
      <c r="AX2808" s="82"/>
      <c r="AY2808" s="82"/>
      <c r="AZ2808" s="10">
        <v>1</v>
      </c>
      <c r="BA2808" t="s">
        <v>22</v>
      </c>
      <c r="BB2808" t="s">
        <v>23</v>
      </c>
      <c r="BD2808" s="39" t="str">
        <f t="shared" si="87"/>
        <v>01/394929501ZTokopedia</v>
      </c>
    </row>
    <row r="2809" spans="2:59" ht="13.5" customHeight="1" x14ac:dyDescent="0.35">
      <c r="B2809" s="10" t="s">
        <v>17</v>
      </c>
      <c r="C2809" s="10" t="s">
        <v>2517</v>
      </c>
      <c r="D2809" s="10" t="s">
        <v>405</v>
      </c>
      <c r="E2809" s="10" t="s">
        <v>406</v>
      </c>
      <c r="F2809" s="10" t="s">
        <v>2991</v>
      </c>
      <c r="G2809" s="137">
        <v>1256467983</v>
      </c>
      <c r="H2809" s="10"/>
      <c r="I2809" s="10" t="s">
        <v>6384</v>
      </c>
      <c r="J2809" s="10" t="s">
        <v>7843</v>
      </c>
      <c r="K2809" s="10" t="s">
        <v>7844</v>
      </c>
      <c r="L2809" s="98">
        <f>IFERROR(VLOOKUP($F2809&amp;$C2809,Sales!$J:$W,9,0),0)</f>
        <v>0</v>
      </c>
      <c r="M2809" s="98">
        <f>IFERROR(VLOOKUP($F2809&amp;$C2809,Sales!$J:$W,10,0),0)</f>
        <v>0</v>
      </c>
      <c r="N2809" s="98">
        <f>IFERROR(VLOOKUP($F2809&amp;$C2809,Sales!$J:$W,11,0),0)</f>
        <v>0</v>
      </c>
      <c r="O2809" s="98">
        <f>IFERROR(VLOOKUP($F2809&amp;$C2809,Sales!$J:$W,12,0),0)</f>
        <v>0</v>
      </c>
      <c r="P2809" s="98">
        <f>IFERROR(VLOOKUP($F2809&amp;$C2809,Sales!$J:$W,13,0),0)</f>
        <v>0</v>
      </c>
      <c r="Q2809" s="98">
        <f>IFERROR(VLOOKUP($F2809&amp;$C2809,Sales!$A:$H,7,0),0)</f>
        <v>0</v>
      </c>
      <c r="R2809" s="41">
        <f t="shared" si="86"/>
        <v>1</v>
      </c>
      <c r="S2809" s="15">
        <v>1</v>
      </c>
      <c r="T2809" s="15"/>
      <c r="U2809" s="15"/>
      <c r="V2809" s="15">
        <v>1</v>
      </c>
      <c r="W2809" s="15">
        <v>1</v>
      </c>
      <c r="X2809" s="15">
        <v>1</v>
      </c>
      <c r="Y2809" s="41">
        <v>1</v>
      </c>
      <c r="Z2809" s="41">
        <v>1</v>
      </c>
      <c r="AA2809" s="41"/>
      <c r="AB2809" s="15"/>
      <c r="AC2809" s="15"/>
      <c r="AD2809" s="15"/>
      <c r="AE2809" s="15"/>
      <c r="AF2809" s="15"/>
      <c r="AG2809" s="15"/>
      <c r="AH2809" s="15"/>
      <c r="AI2809" s="15"/>
      <c r="AJ2809" s="15"/>
      <c r="AK2809" s="15"/>
      <c r="AL2809" s="15"/>
      <c r="AM2809" s="15"/>
      <c r="AN2809" s="15"/>
      <c r="AO2809" s="15"/>
      <c r="AP2809" s="15"/>
      <c r="AQ2809" s="15"/>
      <c r="AR2809" s="15"/>
      <c r="AS2809" s="15"/>
      <c r="AT2809" s="15"/>
      <c r="AU2809" s="15"/>
      <c r="AV2809" s="15"/>
      <c r="AW2809" s="15"/>
      <c r="AX2809" s="82"/>
      <c r="AY2809" s="82"/>
      <c r="AZ2809" s="10">
        <v>1</v>
      </c>
      <c r="BA2809" t="s">
        <v>22</v>
      </c>
      <c r="BB2809" t="s">
        <v>23</v>
      </c>
      <c r="BD2809" s="39" t="str">
        <f t="shared" si="87"/>
        <v>01/394929502ATokopedia</v>
      </c>
    </row>
    <row r="2810" spans="2:59" ht="13.5" customHeight="1" x14ac:dyDescent="0.35">
      <c r="B2810" s="10" t="s">
        <v>17</v>
      </c>
      <c r="C2810" s="10" t="s">
        <v>2517</v>
      </c>
      <c r="D2810" s="10" t="s">
        <v>405</v>
      </c>
      <c r="E2810" s="10" t="s">
        <v>406</v>
      </c>
      <c r="F2810" s="10" t="s">
        <v>2342</v>
      </c>
      <c r="G2810" s="137">
        <v>408486511</v>
      </c>
      <c r="H2810" s="10"/>
      <c r="I2810" s="10" t="s">
        <v>3596</v>
      </c>
      <c r="J2810" s="10" t="s">
        <v>7845</v>
      </c>
      <c r="K2810" s="10" t="s">
        <v>7846</v>
      </c>
      <c r="L2810" s="98">
        <f>IFERROR(VLOOKUP($F2810&amp;$C2810,Sales!$J:$W,9,0),0)</f>
        <v>0</v>
      </c>
      <c r="M2810" s="98">
        <f>IFERROR(VLOOKUP($F2810&amp;$C2810,Sales!$J:$W,10,0),0)</f>
        <v>0</v>
      </c>
      <c r="N2810" s="98">
        <f>IFERROR(VLOOKUP($F2810&amp;$C2810,Sales!$J:$W,11,0),0)</f>
        <v>0</v>
      </c>
      <c r="O2810" s="98">
        <f>IFERROR(VLOOKUP($F2810&amp;$C2810,Sales!$J:$W,12,0),0)</f>
        <v>0</v>
      </c>
      <c r="P2810" s="98">
        <f>IFERROR(VLOOKUP($F2810&amp;$C2810,Sales!$J:$W,13,0),0)</f>
        <v>0</v>
      </c>
      <c r="Q2810" s="98">
        <f>IFERROR(VLOOKUP($F2810&amp;$C2810,Sales!$A:$H,7,0),0)</f>
        <v>0</v>
      </c>
      <c r="R2810" s="41">
        <f t="shared" si="86"/>
        <v>1</v>
      </c>
      <c r="S2810" s="15">
        <v>1</v>
      </c>
      <c r="T2810" s="15"/>
      <c r="U2810" s="15"/>
      <c r="V2810" s="15">
        <v>1</v>
      </c>
      <c r="W2810" s="15">
        <v>1</v>
      </c>
      <c r="X2810" s="15">
        <v>1</v>
      </c>
      <c r="Y2810" s="41">
        <v>1</v>
      </c>
      <c r="Z2810" s="41">
        <v>1</v>
      </c>
      <c r="AA2810" s="41"/>
      <c r="AB2810" s="15"/>
      <c r="AC2810" s="15"/>
      <c r="AD2810" s="15"/>
      <c r="AE2810" s="15"/>
      <c r="AF2810" s="15"/>
      <c r="AG2810" s="15"/>
      <c r="AH2810" s="15"/>
      <c r="AI2810" s="15"/>
      <c r="AJ2810" s="15"/>
      <c r="AK2810" s="15"/>
      <c r="AL2810" s="15"/>
      <c r="AM2810" s="15"/>
      <c r="AN2810" s="15"/>
      <c r="AO2810" s="15"/>
      <c r="AP2810" s="15"/>
      <c r="AQ2810" s="15"/>
      <c r="AR2810" s="15"/>
      <c r="AS2810" s="15"/>
      <c r="AT2810" s="15"/>
      <c r="AU2810" s="15"/>
      <c r="AV2810" s="15"/>
      <c r="AW2810" s="15"/>
      <c r="AX2810" s="82"/>
      <c r="AY2810" s="82"/>
      <c r="AZ2810" s="10">
        <v>1</v>
      </c>
      <c r="BA2810" t="s">
        <v>22</v>
      </c>
      <c r="BB2810" t="s">
        <v>23</v>
      </c>
      <c r="BD2810" s="39" t="str">
        <f t="shared" si="87"/>
        <v>01/394929501KTokopedia</v>
      </c>
    </row>
    <row r="2811" spans="2:59" ht="13.5" customHeight="1" x14ac:dyDescent="0.35">
      <c r="B2811" s="10" t="s">
        <v>17</v>
      </c>
      <c r="C2811" s="10" t="s">
        <v>2517</v>
      </c>
      <c r="D2811" s="10" t="s">
        <v>405</v>
      </c>
      <c r="E2811" s="10" t="s">
        <v>406</v>
      </c>
      <c r="F2811" s="10" t="s">
        <v>2992</v>
      </c>
      <c r="G2811" s="137">
        <v>1256483250</v>
      </c>
      <c r="H2811" s="10"/>
      <c r="I2811" s="10" t="s">
        <v>6386</v>
      </c>
      <c r="J2811" s="10" t="s">
        <v>7847</v>
      </c>
      <c r="K2811" s="164" t="s">
        <v>7848</v>
      </c>
      <c r="L2811" s="98">
        <f>IFERROR(VLOOKUP($F2811&amp;$C2811,Sales!$J:$W,9,0),0)</f>
        <v>0</v>
      </c>
      <c r="M2811" s="98">
        <f>IFERROR(VLOOKUP($F2811&amp;$C2811,Sales!$J:$W,10,0),0)</f>
        <v>0</v>
      </c>
      <c r="N2811" s="98">
        <f>IFERROR(VLOOKUP($F2811&amp;$C2811,Sales!$J:$W,11,0),0)</f>
        <v>0</v>
      </c>
      <c r="O2811" s="98">
        <f>IFERROR(VLOOKUP($F2811&amp;$C2811,Sales!$J:$W,12,0),0)</f>
        <v>0</v>
      </c>
      <c r="P2811" s="98">
        <f>IFERROR(VLOOKUP($F2811&amp;$C2811,Sales!$J:$W,13,0),0)</f>
        <v>0</v>
      </c>
      <c r="Q2811" s="98">
        <f>IFERROR(VLOOKUP($F2811&amp;$C2811,Sales!$A:$H,7,0),0)</f>
        <v>0</v>
      </c>
      <c r="R2811" s="41">
        <f t="shared" si="86"/>
        <v>1</v>
      </c>
      <c r="S2811" s="15">
        <v>1</v>
      </c>
      <c r="T2811" s="15"/>
      <c r="U2811" s="15"/>
      <c r="V2811" s="15">
        <v>1</v>
      </c>
      <c r="W2811" s="15">
        <v>1</v>
      </c>
      <c r="X2811" s="15">
        <v>1</v>
      </c>
      <c r="Y2811" s="41">
        <v>1</v>
      </c>
      <c r="Z2811" s="41">
        <v>1</v>
      </c>
      <c r="AA2811" s="41"/>
      <c r="AB2811" s="15"/>
      <c r="AC2811" s="15"/>
      <c r="AD2811" s="15"/>
      <c r="AE2811" s="15"/>
      <c r="AF2811" s="15"/>
      <c r="AG2811" s="15"/>
      <c r="AH2811" s="15"/>
      <c r="AI2811" s="15"/>
      <c r="AJ2811" s="15"/>
      <c r="AK2811" s="15"/>
      <c r="AL2811" s="15"/>
      <c r="AM2811" s="15"/>
      <c r="AN2811" s="15"/>
      <c r="AO2811" s="15"/>
      <c r="AP2811" s="15"/>
      <c r="AQ2811" s="15"/>
      <c r="AR2811" s="15"/>
      <c r="AS2811" s="15"/>
      <c r="AT2811" s="15"/>
      <c r="AU2811" s="15"/>
      <c r="AV2811" s="15"/>
      <c r="AW2811" s="15"/>
      <c r="AX2811" s="82"/>
      <c r="AY2811" s="82"/>
      <c r="AZ2811" s="10">
        <v>1</v>
      </c>
      <c r="BA2811" t="s">
        <v>13952</v>
      </c>
      <c r="BB2811" t="s">
        <v>23</v>
      </c>
      <c r="BD2811" s="39" t="str">
        <f t="shared" si="87"/>
        <v>01/394929502CTokopedia</v>
      </c>
    </row>
    <row r="2812" spans="2:59" ht="13.5" customHeight="1" x14ac:dyDescent="0.35">
      <c r="B2812" s="10" t="s">
        <v>17</v>
      </c>
      <c r="C2812" s="10" t="s">
        <v>2517</v>
      </c>
      <c r="D2812" s="10" t="s">
        <v>405</v>
      </c>
      <c r="E2812" s="10" t="s">
        <v>406</v>
      </c>
      <c r="F2812" s="10" t="s">
        <v>2993</v>
      </c>
      <c r="G2812" s="137">
        <v>1256488624</v>
      </c>
      <c r="H2812" s="10"/>
      <c r="I2812" s="10" t="s">
        <v>6387</v>
      </c>
      <c r="J2812" s="10" t="s">
        <v>7849</v>
      </c>
      <c r="K2812" s="10" t="s">
        <v>7850</v>
      </c>
      <c r="L2812" s="98">
        <f>IFERROR(VLOOKUP($F2812&amp;$C2812,Sales!$J:$W,9,0),0)</f>
        <v>0</v>
      </c>
      <c r="M2812" s="98">
        <f>IFERROR(VLOOKUP($F2812&amp;$C2812,Sales!$J:$W,10,0),0)</f>
        <v>0</v>
      </c>
      <c r="N2812" s="98">
        <f>IFERROR(VLOOKUP($F2812&amp;$C2812,Sales!$J:$W,11,0),0)</f>
        <v>0</v>
      </c>
      <c r="O2812" s="98">
        <f>IFERROR(VLOOKUP($F2812&amp;$C2812,Sales!$J:$W,12,0),0)</f>
        <v>0</v>
      </c>
      <c r="P2812" s="98">
        <f>IFERROR(VLOOKUP($F2812&amp;$C2812,Sales!$J:$W,13,0),0)</f>
        <v>0</v>
      </c>
      <c r="Q2812" s="98">
        <f>IFERROR(VLOOKUP($F2812&amp;$C2812,Sales!$A:$H,7,0),0)</f>
        <v>0</v>
      </c>
      <c r="R2812" s="41">
        <f t="shared" si="86"/>
        <v>1</v>
      </c>
      <c r="S2812" s="15">
        <v>1</v>
      </c>
      <c r="T2812" s="15"/>
      <c r="U2812" s="15"/>
      <c r="V2812" s="15">
        <v>1</v>
      </c>
      <c r="W2812" s="15">
        <v>1</v>
      </c>
      <c r="X2812" s="15">
        <v>1</v>
      </c>
      <c r="Y2812" s="41">
        <v>1</v>
      </c>
      <c r="Z2812" s="41">
        <v>1</v>
      </c>
      <c r="AA2812" s="41"/>
      <c r="AB2812" s="15"/>
      <c r="AC2812" s="15"/>
      <c r="AD2812" s="15"/>
      <c r="AE2812" s="15"/>
      <c r="AF2812" s="15"/>
      <c r="AG2812" s="15"/>
      <c r="AH2812" s="15"/>
      <c r="AI2812" s="15"/>
      <c r="AJ2812" s="15"/>
      <c r="AK2812" s="15"/>
      <c r="AL2812" s="15"/>
      <c r="AM2812" s="15"/>
      <c r="AN2812" s="15"/>
      <c r="AO2812" s="15"/>
      <c r="AP2812" s="15"/>
      <c r="AQ2812" s="15"/>
      <c r="AR2812" s="15"/>
      <c r="AS2812" s="15"/>
      <c r="AT2812" s="15"/>
      <c r="AU2812" s="15"/>
      <c r="AV2812" s="15"/>
      <c r="AW2812" s="15"/>
      <c r="AX2812" s="82"/>
      <c r="AY2812" s="82"/>
      <c r="AZ2812" s="10">
        <v>1</v>
      </c>
      <c r="BA2812" t="s">
        <v>22</v>
      </c>
      <c r="BB2812" t="s">
        <v>23</v>
      </c>
      <c r="BD2812" s="39" t="str">
        <f t="shared" si="87"/>
        <v>01/394929502DTokopedia</v>
      </c>
    </row>
    <row r="2813" spans="2:59" ht="13.5" customHeight="1" x14ac:dyDescent="0.35">
      <c r="B2813" s="10" t="s">
        <v>17</v>
      </c>
      <c r="C2813" s="10" t="s">
        <v>2517</v>
      </c>
      <c r="D2813" s="10" t="s">
        <v>405</v>
      </c>
      <c r="E2813" s="10" t="s">
        <v>406</v>
      </c>
      <c r="F2813" s="10" t="s">
        <v>7851</v>
      </c>
      <c r="G2813" s="137">
        <v>1256496207</v>
      </c>
      <c r="H2813" s="10"/>
      <c r="I2813" s="10" t="s">
        <v>3599</v>
      </c>
      <c r="J2813" s="10" t="s">
        <v>7852</v>
      </c>
      <c r="K2813" s="10" t="s">
        <v>7853</v>
      </c>
      <c r="L2813" s="98">
        <f>IFERROR(VLOOKUP($F2813&amp;$C2813,Sales!$J:$W,9,0),0)</f>
        <v>0</v>
      </c>
      <c r="M2813" s="98">
        <f>IFERROR(VLOOKUP($F2813&amp;$C2813,Sales!$J:$W,10,0),0)</f>
        <v>0</v>
      </c>
      <c r="N2813" s="98">
        <f>IFERROR(VLOOKUP($F2813&amp;$C2813,Sales!$J:$W,11,0),0)</f>
        <v>0</v>
      </c>
      <c r="O2813" s="98">
        <f>IFERROR(VLOOKUP($F2813&amp;$C2813,Sales!$J:$W,12,0),0)</f>
        <v>0</v>
      </c>
      <c r="P2813" s="98">
        <f>IFERROR(VLOOKUP($F2813&amp;$C2813,Sales!$J:$W,13,0),0)</f>
        <v>0</v>
      </c>
      <c r="Q2813" s="98">
        <f>IFERROR(VLOOKUP($F2813&amp;$C2813,Sales!$A:$H,7,0),0)</f>
        <v>0</v>
      </c>
      <c r="R2813" s="41" t="str">
        <f t="shared" si="86"/>
        <v>ERROR</v>
      </c>
      <c r="S2813" s="15"/>
      <c r="T2813" s="15"/>
      <c r="U2813" s="15"/>
      <c r="V2813" s="15"/>
      <c r="W2813" s="15"/>
      <c r="X2813" s="15"/>
      <c r="Y2813" s="41"/>
      <c r="Z2813" s="41"/>
      <c r="AA2813" s="41"/>
      <c r="AB2813" s="15"/>
      <c r="AC2813" s="15"/>
      <c r="AD2813" s="15"/>
      <c r="AE2813" s="15"/>
      <c r="AF2813" s="15"/>
      <c r="AG2813" s="15"/>
      <c r="AH2813" s="15"/>
      <c r="AI2813" s="15"/>
      <c r="AJ2813" s="15"/>
      <c r="AK2813" s="15"/>
      <c r="AL2813" s="15"/>
      <c r="AM2813" s="15"/>
      <c r="AN2813" s="15"/>
      <c r="AO2813" s="15"/>
      <c r="AP2813" s="15"/>
      <c r="AQ2813" s="15"/>
      <c r="AR2813" s="15"/>
      <c r="AS2813" s="15"/>
      <c r="AT2813" s="15"/>
      <c r="AU2813" s="15"/>
      <c r="AV2813" s="15"/>
      <c r="AW2813" s="15"/>
      <c r="AX2813" s="15"/>
      <c r="AY2813" s="15"/>
      <c r="AZ2813" s="10">
        <v>1</v>
      </c>
      <c r="BA2813" t="s">
        <v>22</v>
      </c>
      <c r="BB2813" t="s">
        <v>88</v>
      </c>
      <c r="BD2813" s="39" t="str">
        <f t="shared" si="87"/>
        <v>01/394929502ETokopedia</v>
      </c>
    </row>
    <row r="2814" spans="2:59" ht="13.5" customHeight="1" x14ac:dyDescent="0.35">
      <c r="B2814" s="10" t="s">
        <v>17</v>
      </c>
      <c r="C2814" s="10" t="s">
        <v>2517</v>
      </c>
      <c r="D2814" s="10" t="s">
        <v>405</v>
      </c>
      <c r="E2814" s="10" t="s">
        <v>406</v>
      </c>
      <c r="F2814" s="10" t="s">
        <v>2994</v>
      </c>
      <c r="G2814" s="137">
        <v>1256506764</v>
      </c>
      <c r="H2814" s="10"/>
      <c r="I2814" s="10" t="s">
        <v>5976</v>
      </c>
      <c r="J2814" s="10" t="s">
        <v>7854</v>
      </c>
      <c r="K2814" s="164" t="s">
        <v>7855</v>
      </c>
      <c r="L2814" s="98">
        <f>IFERROR(VLOOKUP($F2814&amp;$C2814,Sales!$J:$W,9,0),0)</f>
        <v>0</v>
      </c>
      <c r="M2814" s="98">
        <f>IFERROR(VLOOKUP($F2814&amp;$C2814,Sales!$J:$W,10,0),0)</f>
        <v>0</v>
      </c>
      <c r="N2814" s="98">
        <f>IFERROR(VLOOKUP($F2814&amp;$C2814,Sales!$J:$W,11,0),0)</f>
        <v>0</v>
      </c>
      <c r="O2814" s="98">
        <f>IFERROR(VLOOKUP($F2814&amp;$C2814,Sales!$J:$W,12,0),0)</f>
        <v>0</v>
      </c>
      <c r="P2814" s="98">
        <f>IFERROR(VLOOKUP($F2814&amp;$C2814,Sales!$J:$W,13,0),0)</f>
        <v>0</v>
      </c>
      <c r="Q2814" s="98">
        <f>IFERROR(VLOOKUP($F2814&amp;$C2814,Sales!$A:$H,7,0),0)</f>
        <v>0</v>
      </c>
      <c r="R2814" s="41">
        <f t="shared" si="86"/>
        <v>1</v>
      </c>
      <c r="S2814" s="15">
        <v>1</v>
      </c>
      <c r="T2814" s="15"/>
      <c r="U2814" s="15"/>
      <c r="V2814" s="15">
        <v>1</v>
      </c>
      <c r="W2814" s="15">
        <v>1</v>
      </c>
      <c r="X2814" s="15">
        <v>1</v>
      </c>
      <c r="Y2814" s="41">
        <v>1</v>
      </c>
      <c r="Z2814" s="41">
        <v>1</v>
      </c>
      <c r="AA2814" s="41"/>
      <c r="AB2814" s="15"/>
      <c r="AC2814" s="15"/>
      <c r="AD2814" s="15"/>
      <c r="AE2814" s="15"/>
      <c r="AF2814" s="15"/>
      <c r="AG2814" s="15"/>
      <c r="AH2814" s="15"/>
      <c r="AI2814" s="15"/>
      <c r="AJ2814" s="15"/>
      <c r="AK2814" s="15"/>
      <c r="AL2814" s="15"/>
      <c r="AM2814" s="15"/>
      <c r="AN2814" s="15"/>
      <c r="AO2814" s="15"/>
      <c r="AP2814" s="15"/>
      <c r="AQ2814" s="15"/>
      <c r="AR2814" s="15"/>
      <c r="AS2814" s="15"/>
      <c r="AT2814" s="15"/>
      <c r="AU2814" s="15"/>
      <c r="AV2814" s="15"/>
      <c r="AW2814" s="15"/>
      <c r="AX2814" s="82"/>
      <c r="AY2814" s="82"/>
      <c r="AZ2814" s="10">
        <v>1</v>
      </c>
      <c r="BA2814" t="s">
        <v>13952</v>
      </c>
      <c r="BB2814" t="s">
        <v>23</v>
      </c>
      <c r="BD2814" s="39" t="str">
        <f t="shared" si="87"/>
        <v>01/394929502FTokopedia</v>
      </c>
    </row>
    <row r="2815" spans="2:59" ht="13.5" customHeight="1" x14ac:dyDescent="0.35">
      <c r="B2815" s="10" t="s">
        <v>17</v>
      </c>
      <c r="C2815" s="10" t="s">
        <v>2517</v>
      </c>
      <c r="D2815" s="10" t="s">
        <v>405</v>
      </c>
      <c r="E2815" s="10" t="s">
        <v>406</v>
      </c>
      <c r="F2815" s="10" t="s">
        <v>2995</v>
      </c>
      <c r="G2815" s="137">
        <v>1256564026</v>
      </c>
      <c r="H2815" s="10"/>
      <c r="I2815" s="10" t="s">
        <v>6389</v>
      </c>
      <c r="J2815" s="10" t="s">
        <v>7856</v>
      </c>
      <c r="K2815" s="10" t="s">
        <v>7857</v>
      </c>
      <c r="L2815" s="98">
        <f>IFERROR(VLOOKUP($F2815&amp;$C2815,Sales!$J:$W,9,0),0)</f>
        <v>0</v>
      </c>
      <c r="M2815" s="98">
        <f>IFERROR(VLOOKUP($F2815&amp;$C2815,Sales!$J:$W,10,0),0)</f>
        <v>0</v>
      </c>
      <c r="N2815" s="98">
        <f>IFERROR(VLOOKUP($F2815&amp;$C2815,Sales!$J:$W,11,0),0)</f>
        <v>0</v>
      </c>
      <c r="O2815" s="98">
        <f>IFERROR(VLOOKUP($F2815&amp;$C2815,Sales!$J:$W,12,0),0)</f>
        <v>0</v>
      </c>
      <c r="P2815" s="98">
        <f>IFERROR(VLOOKUP($F2815&amp;$C2815,Sales!$J:$W,13,0),0)</f>
        <v>0</v>
      </c>
      <c r="Q2815" s="98">
        <f>IFERROR(VLOOKUP($F2815&amp;$C2815,Sales!$A:$H,7,0),0)</f>
        <v>0</v>
      </c>
      <c r="R2815" s="41">
        <f t="shared" si="86"/>
        <v>1</v>
      </c>
      <c r="S2815" s="15">
        <v>1</v>
      </c>
      <c r="T2815" s="15"/>
      <c r="U2815" s="15"/>
      <c r="V2815" s="15">
        <v>1</v>
      </c>
      <c r="W2815" s="15">
        <v>1</v>
      </c>
      <c r="X2815" s="15">
        <v>1</v>
      </c>
      <c r="Y2815" s="41">
        <v>1</v>
      </c>
      <c r="Z2815" s="41">
        <v>1</v>
      </c>
      <c r="AA2815" s="41"/>
      <c r="AB2815" s="15"/>
      <c r="AC2815" s="15"/>
      <c r="AD2815" s="15"/>
      <c r="AE2815" s="15"/>
      <c r="AF2815" s="15"/>
      <c r="AG2815" s="15"/>
      <c r="AH2815" s="15"/>
      <c r="AI2815" s="15"/>
      <c r="AJ2815" s="15"/>
      <c r="AK2815" s="15"/>
      <c r="AL2815" s="15"/>
      <c r="AM2815" s="15"/>
      <c r="AN2815" s="15"/>
      <c r="AO2815" s="15"/>
      <c r="AP2815" s="15"/>
      <c r="AQ2815" s="15"/>
      <c r="AR2815" s="15"/>
      <c r="AS2815" s="15"/>
      <c r="AT2815" s="15"/>
      <c r="AU2815" s="15"/>
      <c r="AV2815" s="15"/>
      <c r="AW2815" s="15"/>
      <c r="AX2815" s="82"/>
      <c r="AY2815" s="82"/>
      <c r="AZ2815" s="10">
        <v>1</v>
      </c>
      <c r="BA2815" t="s">
        <v>13952</v>
      </c>
      <c r="BB2815" t="s">
        <v>23</v>
      </c>
      <c r="BD2815" s="39" t="str">
        <f t="shared" si="87"/>
        <v>01/394929502GTokopedia</v>
      </c>
    </row>
    <row r="2816" spans="2:59" ht="13.5" customHeight="1" x14ac:dyDescent="0.35">
      <c r="B2816" s="10" t="s">
        <v>17</v>
      </c>
      <c r="C2816" s="10" t="s">
        <v>2517</v>
      </c>
      <c r="D2816" s="10" t="s">
        <v>405</v>
      </c>
      <c r="E2816" s="10" t="s">
        <v>406</v>
      </c>
      <c r="F2816" s="10" t="s">
        <v>2352</v>
      </c>
      <c r="G2816" s="137">
        <v>408486515</v>
      </c>
      <c r="H2816" s="10"/>
      <c r="I2816" s="10" t="s">
        <v>3602</v>
      </c>
      <c r="J2816" s="10" t="s">
        <v>7858</v>
      </c>
      <c r="K2816" s="10" t="s">
        <v>7859</v>
      </c>
      <c r="L2816" s="98">
        <f>IFERROR(VLOOKUP($F2816&amp;$C2816,Sales!$J:$W,9,0),0)</f>
        <v>0</v>
      </c>
      <c r="M2816" s="98">
        <f>IFERROR(VLOOKUP($F2816&amp;$C2816,Sales!$J:$W,10,0),0)</f>
        <v>0</v>
      </c>
      <c r="N2816" s="98">
        <f>IFERROR(VLOOKUP($F2816&amp;$C2816,Sales!$J:$W,11,0),0)</f>
        <v>0</v>
      </c>
      <c r="O2816" s="98">
        <f>IFERROR(VLOOKUP($F2816&amp;$C2816,Sales!$J:$W,12,0),0)</f>
        <v>0</v>
      </c>
      <c r="P2816" s="98">
        <f>IFERROR(VLOOKUP($F2816&amp;$C2816,Sales!$J:$W,13,0),0)</f>
        <v>0</v>
      </c>
      <c r="Q2816" s="98">
        <f>IFERROR(VLOOKUP($F2816&amp;$C2816,Sales!$A:$H,7,0),0)</f>
        <v>0</v>
      </c>
      <c r="R2816" s="41">
        <f t="shared" si="86"/>
        <v>1</v>
      </c>
      <c r="S2816" s="15">
        <v>1</v>
      </c>
      <c r="T2816" s="15"/>
      <c r="U2816" s="15"/>
      <c r="V2816" s="15">
        <v>1</v>
      </c>
      <c r="W2816" s="15">
        <v>1</v>
      </c>
      <c r="X2816" s="15">
        <v>1</v>
      </c>
      <c r="Y2816" s="41">
        <v>1</v>
      </c>
      <c r="Z2816" s="41">
        <v>1</v>
      </c>
      <c r="AA2816" s="41"/>
      <c r="AB2816" s="15"/>
      <c r="AC2816" s="15"/>
      <c r="AD2816" s="15"/>
      <c r="AE2816" s="15"/>
      <c r="AF2816" s="15"/>
      <c r="AG2816" s="15"/>
      <c r="AH2816" s="15"/>
      <c r="AI2816" s="15"/>
      <c r="AJ2816" s="15"/>
      <c r="AK2816" s="15"/>
      <c r="AL2816" s="15"/>
      <c r="AM2816" s="15"/>
      <c r="AN2816" s="15"/>
      <c r="AO2816" s="15"/>
      <c r="AP2816" s="15"/>
      <c r="AQ2816" s="15"/>
      <c r="AR2816" s="15"/>
      <c r="AS2816" s="15"/>
      <c r="AT2816" s="15"/>
      <c r="AU2816" s="15"/>
      <c r="AV2816" s="15"/>
      <c r="AW2816" s="15"/>
      <c r="AX2816" s="82"/>
      <c r="AY2816" s="82"/>
      <c r="AZ2816" s="10">
        <v>1</v>
      </c>
      <c r="BA2816" t="s">
        <v>22</v>
      </c>
      <c r="BB2816" t="s">
        <v>23</v>
      </c>
      <c r="BD2816" s="39" t="str">
        <f t="shared" si="87"/>
        <v>01/394929501MTokopedia</v>
      </c>
    </row>
    <row r="2817" spans="2:56" ht="13.5" customHeight="1" x14ac:dyDescent="0.35">
      <c r="B2817" s="10" t="s">
        <v>17</v>
      </c>
      <c r="C2817" s="10" t="s">
        <v>2517</v>
      </c>
      <c r="D2817" s="10" t="s">
        <v>405</v>
      </c>
      <c r="E2817" s="10" t="s">
        <v>406</v>
      </c>
      <c r="F2817" s="10" t="s">
        <v>2996</v>
      </c>
      <c r="G2817" s="137">
        <v>1256591626</v>
      </c>
      <c r="H2817" s="10"/>
      <c r="I2817" s="10" t="s">
        <v>6391</v>
      </c>
      <c r="J2817" s="10" t="s">
        <v>7860</v>
      </c>
      <c r="K2817" s="164" t="s">
        <v>7861</v>
      </c>
      <c r="L2817" s="98">
        <f>IFERROR(VLOOKUP($F2817&amp;$C2817,Sales!$J:$W,9,0),0)</f>
        <v>0</v>
      </c>
      <c r="M2817" s="98">
        <f>IFERROR(VLOOKUP($F2817&amp;$C2817,Sales!$J:$W,10,0),0)</f>
        <v>0</v>
      </c>
      <c r="N2817" s="98">
        <f>IFERROR(VLOOKUP($F2817&amp;$C2817,Sales!$J:$W,11,0),0)</f>
        <v>0</v>
      </c>
      <c r="O2817" s="98">
        <f>IFERROR(VLOOKUP($F2817&amp;$C2817,Sales!$J:$W,12,0),0)</f>
        <v>0</v>
      </c>
      <c r="P2817" s="98">
        <f>IFERROR(VLOOKUP($F2817&amp;$C2817,Sales!$J:$W,13,0),0)</f>
        <v>0</v>
      </c>
      <c r="Q2817" s="98">
        <f>IFERROR(VLOOKUP($F2817&amp;$C2817,Sales!$A:$H,7,0),0)</f>
        <v>0</v>
      </c>
      <c r="R2817" s="41">
        <f t="shared" si="86"/>
        <v>1</v>
      </c>
      <c r="S2817" s="15">
        <v>1</v>
      </c>
      <c r="T2817" s="15"/>
      <c r="U2817" s="15"/>
      <c r="V2817" s="15">
        <v>1</v>
      </c>
      <c r="W2817" s="15">
        <v>1</v>
      </c>
      <c r="X2817" s="15">
        <v>1</v>
      </c>
      <c r="Y2817" s="41">
        <v>1</v>
      </c>
      <c r="Z2817" s="41">
        <v>1</v>
      </c>
      <c r="AA2817" s="41"/>
      <c r="AB2817" s="15"/>
      <c r="AC2817" s="15"/>
      <c r="AD2817" s="15"/>
      <c r="AE2817" s="15"/>
      <c r="AF2817" s="15"/>
      <c r="AG2817" s="15"/>
      <c r="AH2817" s="15"/>
      <c r="AI2817" s="15"/>
      <c r="AJ2817" s="15"/>
      <c r="AK2817" s="15"/>
      <c r="AL2817" s="15"/>
      <c r="AM2817" s="15"/>
      <c r="AN2817" s="15"/>
      <c r="AO2817" s="15"/>
      <c r="AP2817" s="15"/>
      <c r="AQ2817" s="15"/>
      <c r="AR2817" s="15"/>
      <c r="AS2817" s="15"/>
      <c r="AT2817" s="15"/>
      <c r="AU2817" s="15"/>
      <c r="AV2817" s="15"/>
      <c r="AW2817" s="15"/>
      <c r="AX2817" s="82"/>
      <c r="AY2817" s="82"/>
      <c r="AZ2817" s="10">
        <v>1</v>
      </c>
      <c r="BA2817" t="s">
        <v>13952</v>
      </c>
      <c r="BB2817" t="s">
        <v>23</v>
      </c>
      <c r="BD2817" s="39" t="str">
        <f t="shared" si="87"/>
        <v>01/394929502ITokopedia</v>
      </c>
    </row>
    <row r="2818" spans="2:56" ht="13.5" customHeight="1" x14ac:dyDescent="0.35">
      <c r="B2818" s="10" t="s">
        <v>17</v>
      </c>
      <c r="C2818" s="10" t="s">
        <v>2517</v>
      </c>
      <c r="D2818" s="10" t="s">
        <v>405</v>
      </c>
      <c r="E2818" s="10" t="s">
        <v>406</v>
      </c>
      <c r="F2818" s="10" t="s">
        <v>2997</v>
      </c>
      <c r="G2818" s="137">
        <v>1256599566</v>
      </c>
      <c r="H2818" s="10"/>
      <c r="I2818" s="10" t="s">
        <v>6392</v>
      </c>
      <c r="J2818" s="10" t="s">
        <v>10051</v>
      </c>
      <c r="K2818" s="10" t="s">
        <v>10050</v>
      </c>
      <c r="L2818" s="98">
        <f>IFERROR(VLOOKUP($F2818&amp;$C2818,Sales!$J:$W,9,0),0)</f>
        <v>0</v>
      </c>
      <c r="M2818" s="98">
        <f>IFERROR(VLOOKUP($F2818&amp;$C2818,Sales!$J:$W,10,0),0)</f>
        <v>0</v>
      </c>
      <c r="N2818" s="98">
        <f>IFERROR(VLOOKUP($F2818&amp;$C2818,Sales!$J:$W,11,0),0)</f>
        <v>0</v>
      </c>
      <c r="O2818" s="98">
        <f>IFERROR(VLOOKUP($F2818&amp;$C2818,Sales!$J:$W,12,0),0)</f>
        <v>0</v>
      </c>
      <c r="P2818" s="98">
        <f>IFERROR(VLOOKUP($F2818&amp;$C2818,Sales!$J:$W,13,0),0)</f>
        <v>0</v>
      </c>
      <c r="Q2818" s="98">
        <f>IFERROR(VLOOKUP($F2818&amp;$C2818,Sales!$A:$H,7,0),0)</f>
        <v>0</v>
      </c>
      <c r="R2818" s="41">
        <f t="shared" si="86"/>
        <v>1</v>
      </c>
      <c r="S2818" s="15">
        <v>1</v>
      </c>
      <c r="T2818" s="15"/>
      <c r="U2818" s="15"/>
      <c r="V2818" s="15">
        <v>1</v>
      </c>
      <c r="W2818" s="15">
        <v>1</v>
      </c>
      <c r="X2818" s="15">
        <v>1</v>
      </c>
      <c r="Y2818" s="41">
        <v>1</v>
      </c>
      <c r="Z2818" s="41">
        <v>1</v>
      </c>
      <c r="AA2818" s="41"/>
      <c r="AB2818" s="15"/>
      <c r="AC2818" s="15"/>
      <c r="AD2818" s="15"/>
      <c r="AE2818" s="15"/>
      <c r="AF2818" s="15"/>
      <c r="AG2818" s="15"/>
      <c r="AH2818" s="15"/>
      <c r="AI2818" s="15"/>
      <c r="AJ2818" s="15"/>
      <c r="AK2818" s="15"/>
      <c r="AL2818" s="15"/>
      <c r="AM2818" s="15"/>
      <c r="AN2818" s="15"/>
      <c r="AO2818" s="15"/>
      <c r="AP2818" s="15"/>
      <c r="AQ2818" s="15"/>
      <c r="AR2818" s="15"/>
      <c r="AS2818" s="15"/>
      <c r="AT2818" s="15"/>
      <c r="AU2818" s="15"/>
      <c r="AV2818" s="15"/>
      <c r="AW2818" s="15"/>
      <c r="AX2818" s="82"/>
      <c r="AY2818" s="82"/>
      <c r="AZ2818" s="10">
        <v>1</v>
      </c>
      <c r="BA2818" t="s">
        <v>13952</v>
      </c>
      <c r="BB2818" t="s">
        <v>23</v>
      </c>
      <c r="BD2818" s="39" t="str">
        <f t="shared" si="87"/>
        <v>01/394929502JTokopedia</v>
      </c>
    </row>
    <row r="2819" spans="2:56" ht="13.5" customHeight="1" x14ac:dyDescent="0.35">
      <c r="B2819" s="10" t="s">
        <v>17</v>
      </c>
      <c r="C2819" s="10" t="s">
        <v>2517</v>
      </c>
      <c r="D2819" s="10" t="s">
        <v>405</v>
      </c>
      <c r="E2819" s="10" t="s">
        <v>406</v>
      </c>
      <c r="F2819" s="10" t="s">
        <v>2998</v>
      </c>
      <c r="G2819" s="137">
        <v>1254654862</v>
      </c>
      <c r="H2819" s="10"/>
      <c r="I2819" s="10" t="s">
        <v>6393</v>
      </c>
      <c r="J2819" s="10" t="s">
        <v>10047</v>
      </c>
      <c r="K2819" s="10" t="s">
        <v>10046</v>
      </c>
      <c r="L2819" s="98">
        <f>IFERROR(VLOOKUP($F2819&amp;$C2819,Sales!$J:$W,9,0),0)</f>
        <v>0</v>
      </c>
      <c r="M2819" s="98">
        <f>IFERROR(VLOOKUP($F2819&amp;$C2819,Sales!$J:$W,10,0),0)</f>
        <v>0</v>
      </c>
      <c r="N2819" s="98">
        <f>IFERROR(VLOOKUP($F2819&amp;$C2819,Sales!$J:$W,11,0),0)</f>
        <v>0</v>
      </c>
      <c r="O2819" s="98">
        <f>IFERROR(VLOOKUP($F2819&amp;$C2819,Sales!$J:$W,12,0),0)</f>
        <v>0</v>
      </c>
      <c r="P2819" s="98">
        <f>IFERROR(VLOOKUP($F2819&amp;$C2819,Sales!$J:$W,13,0),0)</f>
        <v>0</v>
      </c>
      <c r="Q2819" s="98">
        <f>IFERROR(VLOOKUP($F2819&amp;$C2819,Sales!$A:$H,7,0),0)</f>
        <v>0</v>
      </c>
      <c r="R2819" s="41">
        <f t="shared" si="86"/>
        <v>1</v>
      </c>
      <c r="S2819" s="15">
        <v>1</v>
      </c>
      <c r="T2819" s="15"/>
      <c r="U2819" s="15"/>
      <c r="V2819" s="15">
        <v>1</v>
      </c>
      <c r="W2819" s="15">
        <v>1</v>
      </c>
      <c r="X2819" s="15">
        <v>1</v>
      </c>
      <c r="Y2819" s="41">
        <v>1</v>
      </c>
      <c r="Z2819" s="41">
        <v>1</v>
      </c>
      <c r="AA2819" s="41"/>
      <c r="AB2819" s="15"/>
      <c r="AC2819" s="15"/>
      <c r="AD2819" s="15"/>
      <c r="AE2819" s="15"/>
      <c r="AF2819" s="15"/>
      <c r="AG2819" s="15"/>
      <c r="AH2819" s="15"/>
      <c r="AI2819" s="15"/>
      <c r="AJ2819" s="15"/>
      <c r="AK2819" s="15"/>
      <c r="AL2819" s="15"/>
      <c r="AM2819" s="15"/>
      <c r="AN2819" s="15"/>
      <c r="AO2819" s="15"/>
      <c r="AP2819" s="15"/>
      <c r="AQ2819" s="15"/>
      <c r="AR2819" s="15"/>
      <c r="AS2819" s="15"/>
      <c r="AT2819" s="15"/>
      <c r="AU2819" s="15"/>
      <c r="AV2819" s="15"/>
      <c r="AW2819" s="15"/>
      <c r="AX2819" s="82"/>
      <c r="AY2819" s="82"/>
      <c r="AZ2819" s="10">
        <v>1</v>
      </c>
      <c r="BA2819" t="s">
        <v>13952</v>
      </c>
      <c r="BB2819" t="s">
        <v>23</v>
      </c>
      <c r="BD2819" s="39" t="str">
        <f t="shared" si="87"/>
        <v>01/394929502LTokopedia</v>
      </c>
    </row>
    <row r="2820" spans="2:56" ht="13.5" customHeight="1" x14ac:dyDescent="0.35">
      <c r="B2820" s="10" t="s">
        <v>17</v>
      </c>
      <c r="C2820" s="10" t="s">
        <v>2517</v>
      </c>
      <c r="D2820" s="10" t="s">
        <v>405</v>
      </c>
      <c r="E2820" s="10" t="s">
        <v>406</v>
      </c>
      <c r="F2820" s="10" t="s">
        <v>2999</v>
      </c>
      <c r="G2820" s="137">
        <v>1254665691</v>
      </c>
      <c r="H2820" s="10"/>
      <c r="I2820" s="10" t="s">
        <v>6370</v>
      </c>
      <c r="J2820" s="10" t="s">
        <v>7862</v>
      </c>
      <c r="K2820" s="10" t="s">
        <v>7863</v>
      </c>
      <c r="L2820" s="98">
        <f>IFERROR(VLOOKUP($F2820&amp;$C2820,Sales!$J:$W,9,0),0)</f>
        <v>0</v>
      </c>
      <c r="M2820" s="98">
        <f>IFERROR(VLOOKUP($F2820&amp;$C2820,Sales!$J:$W,10,0),0)</f>
        <v>0</v>
      </c>
      <c r="N2820" s="98">
        <f>IFERROR(VLOOKUP($F2820&amp;$C2820,Sales!$J:$W,11,0),0)</f>
        <v>0</v>
      </c>
      <c r="O2820" s="98">
        <f>IFERROR(VLOOKUP($F2820&amp;$C2820,Sales!$J:$W,12,0),0)</f>
        <v>0</v>
      </c>
      <c r="P2820" s="98">
        <f>IFERROR(VLOOKUP($F2820&amp;$C2820,Sales!$J:$W,13,0),0)</f>
        <v>0</v>
      </c>
      <c r="Q2820" s="98">
        <f>IFERROR(VLOOKUP($F2820&amp;$C2820,Sales!$A:$H,7,0),0)</f>
        <v>0</v>
      </c>
      <c r="R2820" s="41">
        <f t="shared" ref="R2820:R2883" si="88">IFERROR(AVERAGE($S2820:$AW2820),"ERROR")</f>
        <v>1</v>
      </c>
      <c r="S2820" s="15">
        <v>1</v>
      </c>
      <c r="T2820" s="15"/>
      <c r="U2820" s="15"/>
      <c r="V2820" s="15">
        <v>1</v>
      </c>
      <c r="W2820" s="15">
        <v>1</v>
      </c>
      <c r="X2820" s="15">
        <v>1</v>
      </c>
      <c r="Y2820" s="41">
        <v>1</v>
      </c>
      <c r="Z2820" s="41">
        <v>1</v>
      </c>
      <c r="AA2820" s="41"/>
      <c r="AB2820" s="15"/>
      <c r="AC2820" s="15"/>
      <c r="AD2820" s="15"/>
      <c r="AE2820" s="15"/>
      <c r="AF2820" s="15"/>
      <c r="AG2820" s="15"/>
      <c r="AH2820" s="15"/>
      <c r="AI2820" s="15"/>
      <c r="AJ2820" s="15"/>
      <c r="AK2820" s="15"/>
      <c r="AL2820" s="15"/>
      <c r="AM2820" s="15"/>
      <c r="AN2820" s="15"/>
      <c r="AO2820" s="15"/>
      <c r="AP2820" s="15"/>
      <c r="AQ2820" s="15"/>
      <c r="AR2820" s="15"/>
      <c r="AS2820" s="15"/>
      <c r="AT2820" s="15"/>
      <c r="AU2820" s="15"/>
      <c r="AV2820" s="15"/>
      <c r="AW2820" s="15"/>
      <c r="AX2820" s="82"/>
      <c r="AY2820" s="82"/>
      <c r="AZ2820" s="10">
        <v>1</v>
      </c>
      <c r="BA2820" t="s">
        <v>13952</v>
      </c>
      <c r="BB2820" t="s">
        <v>23</v>
      </c>
      <c r="BD2820" s="39" t="str">
        <f t="shared" ref="BD2820:BD2883" si="89">F2820&amp;C2820</f>
        <v>01/394929502MTokopedia</v>
      </c>
    </row>
    <row r="2821" spans="2:56" ht="13.5" customHeight="1" x14ac:dyDescent="0.35">
      <c r="B2821" s="10" t="s">
        <v>17</v>
      </c>
      <c r="C2821" s="10" t="s">
        <v>2517</v>
      </c>
      <c r="D2821" s="10" t="s">
        <v>405</v>
      </c>
      <c r="E2821" s="10" t="s">
        <v>406</v>
      </c>
      <c r="F2821" s="10" t="s">
        <v>3000</v>
      </c>
      <c r="G2821" s="137">
        <v>1254660480</v>
      </c>
      <c r="H2821" s="10"/>
      <c r="I2821" s="10" t="s">
        <v>6371</v>
      </c>
      <c r="J2821" s="10" t="s">
        <v>7864</v>
      </c>
      <c r="K2821" s="10" t="s">
        <v>7865</v>
      </c>
      <c r="L2821" s="98">
        <f>IFERROR(VLOOKUP($F2821&amp;$C2821,Sales!$J:$W,9,0),0)</f>
        <v>0</v>
      </c>
      <c r="M2821" s="98">
        <f>IFERROR(VLOOKUP($F2821&amp;$C2821,Sales!$J:$W,10,0),0)</f>
        <v>0</v>
      </c>
      <c r="N2821" s="98">
        <f>IFERROR(VLOOKUP($F2821&amp;$C2821,Sales!$J:$W,11,0),0)</f>
        <v>0</v>
      </c>
      <c r="O2821" s="98">
        <f>IFERROR(VLOOKUP($F2821&amp;$C2821,Sales!$J:$W,12,0),0)</f>
        <v>0</v>
      </c>
      <c r="P2821" s="98">
        <f>IFERROR(VLOOKUP($F2821&amp;$C2821,Sales!$J:$W,13,0),0)</f>
        <v>0</v>
      </c>
      <c r="Q2821" s="98">
        <f>IFERROR(VLOOKUP($F2821&amp;$C2821,Sales!$A:$H,7,0),0)</f>
        <v>0</v>
      </c>
      <c r="R2821" s="41">
        <f t="shared" si="88"/>
        <v>1</v>
      </c>
      <c r="S2821" s="15">
        <v>1</v>
      </c>
      <c r="T2821" s="15"/>
      <c r="U2821" s="15"/>
      <c r="V2821" s="15">
        <v>1</v>
      </c>
      <c r="W2821" s="15">
        <v>1</v>
      </c>
      <c r="X2821" s="15">
        <v>1</v>
      </c>
      <c r="Y2821" s="41">
        <v>1</v>
      </c>
      <c r="Z2821" s="41">
        <v>1</v>
      </c>
      <c r="AA2821" s="41"/>
      <c r="AB2821" s="15"/>
      <c r="AC2821" s="15"/>
      <c r="AD2821" s="15"/>
      <c r="AE2821" s="15"/>
      <c r="AF2821" s="15"/>
      <c r="AG2821" s="15"/>
      <c r="AH2821" s="15"/>
      <c r="AI2821" s="15"/>
      <c r="AJ2821" s="15"/>
      <c r="AK2821" s="15"/>
      <c r="AL2821" s="15"/>
      <c r="AM2821" s="15"/>
      <c r="AN2821" s="15"/>
      <c r="AO2821" s="15"/>
      <c r="AP2821" s="15"/>
      <c r="AQ2821" s="15"/>
      <c r="AR2821" s="15"/>
      <c r="AS2821" s="15"/>
      <c r="AT2821" s="15"/>
      <c r="AU2821" s="15"/>
      <c r="AV2821" s="15"/>
      <c r="AW2821" s="15"/>
      <c r="AX2821" s="82"/>
      <c r="AY2821" s="82"/>
      <c r="AZ2821" s="10">
        <v>1</v>
      </c>
      <c r="BA2821" t="s">
        <v>22</v>
      </c>
      <c r="BB2821" t="s">
        <v>23</v>
      </c>
      <c r="BD2821" s="39" t="str">
        <f t="shared" si="89"/>
        <v>01/394929502NTokopedia</v>
      </c>
    </row>
    <row r="2822" spans="2:56" ht="13.5" customHeight="1" x14ac:dyDescent="0.35">
      <c r="B2822" s="10" t="s">
        <v>17</v>
      </c>
      <c r="C2822" s="10" t="s">
        <v>2517</v>
      </c>
      <c r="D2822" s="10" t="s">
        <v>405</v>
      </c>
      <c r="E2822" s="10" t="s">
        <v>406</v>
      </c>
      <c r="F2822" s="10" t="s">
        <v>3001</v>
      </c>
      <c r="G2822" s="137">
        <v>1253175769</v>
      </c>
      <c r="H2822" s="10"/>
      <c r="I2822" s="10" t="s">
        <v>6372</v>
      </c>
      <c r="J2822" s="10" t="s">
        <v>7866</v>
      </c>
      <c r="K2822" s="10" t="s">
        <v>7867</v>
      </c>
      <c r="L2822" s="98">
        <f>IFERROR(VLOOKUP($F2822&amp;$C2822,Sales!$J:$W,9,0),0)</f>
        <v>0</v>
      </c>
      <c r="M2822" s="98">
        <f>IFERROR(VLOOKUP($F2822&amp;$C2822,Sales!$J:$W,10,0),0)</f>
        <v>0</v>
      </c>
      <c r="N2822" s="98">
        <f>IFERROR(VLOOKUP($F2822&amp;$C2822,Sales!$J:$W,11,0),0)</f>
        <v>0</v>
      </c>
      <c r="O2822" s="98">
        <f>IFERROR(VLOOKUP($F2822&amp;$C2822,Sales!$J:$W,12,0),0)</f>
        <v>0</v>
      </c>
      <c r="P2822" s="98">
        <f>IFERROR(VLOOKUP($F2822&amp;$C2822,Sales!$J:$W,13,0),0)</f>
        <v>0</v>
      </c>
      <c r="Q2822" s="98">
        <f>IFERROR(VLOOKUP($F2822&amp;$C2822,Sales!$A:$H,7,0),0)</f>
        <v>0</v>
      </c>
      <c r="R2822" s="41">
        <f t="shared" si="88"/>
        <v>1</v>
      </c>
      <c r="S2822" s="15">
        <v>1</v>
      </c>
      <c r="T2822" s="15"/>
      <c r="U2822" s="15"/>
      <c r="V2822" s="15">
        <v>1</v>
      </c>
      <c r="W2822" s="15">
        <v>1</v>
      </c>
      <c r="X2822" s="15">
        <v>1</v>
      </c>
      <c r="Y2822" s="41">
        <v>1</v>
      </c>
      <c r="Z2822" s="41">
        <v>1</v>
      </c>
      <c r="AA2822" s="41"/>
      <c r="AB2822" s="15"/>
      <c r="AC2822" s="15"/>
      <c r="AD2822" s="15"/>
      <c r="AE2822" s="15"/>
      <c r="AF2822" s="15"/>
      <c r="AG2822" s="15"/>
      <c r="AH2822" s="15"/>
      <c r="AI2822" s="15"/>
      <c r="AJ2822" s="15"/>
      <c r="AK2822" s="15"/>
      <c r="AL2822" s="15"/>
      <c r="AM2822" s="15"/>
      <c r="AN2822" s="15"/>
      <c r="AO2822" s="15"/>
      <c r="AP2822" s="15"/>
      <c r="AQ2822" s="15"/>
      <c r="AR2822" s="15"/>
      <c r="AS2822" s="15"/>
      <c r="AT2822" s="15"/>
      <c r="AU2822" s="15"/>
      <c r="AV2822" s="15"/>
      <c r="AW2822" s="15"/>
      <c r="AX2822" s="82"/>
      <c r="AY2822" s="82"/>
      <c r="AZ2822" s="10">
        <v>1</v>
      </c>
      <c r="BA2822" t="s">
        <v>13952</v>
      </c>
      <c r="BB2822" t="s">
        <v>23</v>
      </c>
      <c r="BD2822" s="39" t="str">
        <f t="shared" si="89"/>
        <v>01/394929502OTokopedia</v>
      </c>
    </row>
    <row r="2823" spans="2:56" ht="13.5" customHeight="1" x14ac:dyDescent="0.35">
      <c r="B2823" s="10" t="s">
        <v>17</v>
      </c>
      <c r="C2823" s="10" t="s">
        <v>2517</v>
      </c>
      <c r="D2823" s="10" t="s">
        <v>405</v>
      </c>
      <c r="E2823" s="10" t="s">
        <v>406</v>
      </c>
      <c r="F2823" s="10" t="s">
        <v>6092</v>
      </c>
      <c r="G2823" s="137">
        <v>1253160109</v>
      </c>
      <c r="H2823" s="10"/>
      <c r="I2823" s="10" t="s">
        <v>6367</v>
      </c>
      <c r="J2823" s="10" t="s">
        <v>7868</v>
      </c>
      <c r="K2823" s="10" t="s">
        <v>7869</v>
      </c>
      <c r="L2823" s="98">
        <f>IFERROR(VLOOKUP($F2823&amp;$C2823,Sales!$J:$W,9,0),0)</f>
        <v>0</v>
      </c>
      <c r="M2823" s="98">
        <f>IFERROR(VLOOKUP($F2823&amp;$C2823,Sales!$J:$W,10,0),0)</f>
        <v>0</v>
      </c>
      <c r="N2823" s="98">
        <f>IFERROR(VLOOKUP($F2823&amp;$C2823,Sales!$J:$W,11,0),0)</f>
        <v>0</v>
      </c>
      <c r="O2823" s="98">
        <f>IFERROR(VLOOKUP($F2823&amp;$C2823,Sales!$J:$W,12,0),0)</f>
        <v>0</v>
      </c>
      <c r="P2823" s="98">
        <f>IFERROR(VLOOKUP($F2823&amp;$C2823,Sales!$J:$W,13,0),0)</f>
        <v>0</v>
      </c>
      <c r="Q2823" s="98">
        <f>IFERROR(VLOOKUP($F2823&amp;$C2823,Sales!$A:$H,7,0),0)</f>
        <v>0</v>
      </c>
      <c r="R2823" s="41">
        <f t="shared" si="88"/>
        <v>1</v>
      </c>
      <c r="S2823" s="15">
        <v>1</v>
      </c>
      <c r="T2823" s="15"/>
      <c r="U2823" s="15"/>
      <c r="V2823" s="15">
        <v>1</v>
      </c>
      <c r="W2823" s="15">
        <v>1</v>
      </c>
      <c r="X2823" s="15">
        <v>1</v>
      </c>
      <c r="Y2823" s="41">
        <v>1</v>
      </c>
      <c r="Z2823" s="41">
        <v>1</v>
      </c>
      <c r="AA2823" s="41"/>
      <c r="AB2823" s="15"/>
      <c r="AC2823" s="15"/>
      <c r="AD2823" s="15"/>
      <c r="AE2823" s="15"/>
      <c r="AF2823" s="15"/>
      <c r="AG2823" s="15"/>
      <c r="AH2823" s="15"/>
      <c r="AI2823" s="15"/>
      <c r="AJ2823" s="15"/>
      <c r="AK2823" s="15"/>
      <c r="AL2823" s="15"/>
      <c r="AM2823" s="15"/>
      <c r="AN2823" s="15"/>
      <c r="AO2823" s="15"/>
      <c r="AP2823" s="15"/>
      <c r="AQ2823" s="15"/>
      <c r="AR2823" s="15"/>
      <c r="AS2823" s="15"/>
      <c r="AT2823" s="15"/>
      <c r="AU2823" s="15"/>
      <c r="AV2823" s="15"/>
      <c r="AW2823" s="15"/>
      <c r="AX2823" s="82"/>
      <c r="AY2823" s="82"/>
      <c r="AZ2823" s="10">
        <v>1</v>
      </c>
      <c r="BA2823" t="s">
        <v>13952</v>
      </c>
      <c r="BB2823" t="s">
        <v>23</v>
      </c>
      <c r="BD2823" s="39" t="str">
        <f t="shared" si="89"/>
        <v>01/394929502PTokopedia</v>
      </c>
    </row>
    <row r="2824" spans="2:56" ht="13.5" customHeight="1" x14ac:dyDescent="0.35">
      <c r="B2824" s="10" t="s">
        <v>17</v>
      </c>
      <c r="C2824" s="10" t="s">
        <v>2517</v>
      </c>
      <c r="D2824" s="10" t="s">
        <v>405</v>
      </c>
      <c r="E2824" s="10" t="s">
        <v>406</v>
      </c>
      <c r="F2824" s="10" t="s">
        <v>6093</v>
      </c>
      <c r="G2824" s="137">
        <v>1253154480</v>
      </c>
      <c r="H2824" s="10"/>
      <c r="I2824" s="10" t="s">
        <v>6368</v>
      </c>
      <c r="J2824" s="10" t="s">
        <v>7870</v>
      </c>
      <c r="K2824" s="10" t="s">
        <v>7871</v>
      </c>
      <c r="L2824" s="98">
        <f>IFERROR(VLOOKUP($F2824&amp;$C2824,Sales!$J:$W,9,0),0)</f>
        <v>0</v>
      </c>
      <c r="M2824" s="98">
        <f>IFERROR(VLOOKUP($F2824&amp;$C2824,Sales!$J:$W,10,0),0)</f>
        <v>0</v>
      </c>
      <c r="N2824" s="98">
        <f>IFERROR(VLOOKUP($F2824&amp;$C2824,Sales!$J:$W,11,0),0)</f>
        <v>0</v>
      </c>
      <c r="O2824" s="98">
        <f>IFERROR(VLOOKUP($F2824&amp;$C2824,Sales!$J:$W,12,0),0)</f>
        <v>0</v>
      </c>
      <c r="P2824" s="98">
        <f>IFERROR(VLOOKUP($F2824&amp;$C2824,Sales!$J:$W,13,0),0)</f>
        <v>0</v>
      </c>
      <c r="Q2824" s="98">
        <f>IFERROR(VLOOKUP($F2824&amp;$C2824,Sales!$A:$H,7,0),0)</f>
        <v>0</v>
      </c>
      <c r="R2824" s="41">
        <f t="shared" si="88"/>
        <v>1</v>
      </c>
      <c r="S2824" s="15">
        <v>1</v>
      </c>
      <c r="T2824" s="15"/>
      <c r="U2824" s="15"/>
      <c r="V2824" s="15">
        <v>1</v>
      </c>
      <c r="W2824" s="15">
        <v>1</v>
      </c>
      <c r="X2824" s="15">
        <v>1</v>
      </c>
      <c r="Y2824" s="41">
        <v>1</v>
      </c>
      <c r="Z2824" s="41">
        <v>1</v>
      </c>
      <c r="AA2824" s="41"/>
      <c r="AB2824" s="15"/>
      <c r="AC2824" s="15"/>
      <c r="AD2824" s="15"/>
      <c r="AE2824" s="15"/>
      <c r="AF2824" s="15"/>
      <c r="AG2824" s="15"/>
      <c r="AH2824" s="15"/>
      <c r="AI2824" s="15"/>
      <c r="AJ2824" s="15"/>
      <c r="AK2824" s="15"/>
      <c r="AL2824" s="15"/>
      <c r="AM2824" s="15"/>
      <c r="AN2824" s="15"/>
      <c r="AO2824" s="15"/>
      <c r="AP2824" s="15"/>
      <c r="AQ2824" s="15"/>
      <c r="AR2824" s="15"/>
      <c r="AS2824" s="15"/>
      <c r="AT2824" s="15"/>
      <c r="AU2824" s="15"/>
      <c r="AV2824" s="15"/>
      <c r="AW2824" s="15"/>
      <c r="AX2824" s="82"/>
      <c r="AY2824" s="82"/>
      <c r="AZ2824" s="10">
        <v>1</v>
      </c>
      <c r="BA2824" t="s">
        <v>13952</v>
      </c>
      <c r="BB2824" t="s">
        <v>23</v>
      </c>
      <c r="BD2824" s="39" t="str">
        <f t="shared" si="89"/>
        <v>01/394929502QTokopedia</v>
      </c>
    </row>
    <row r="2825" spans="2:56" ht="13.5" customHeight="1" x14ac:dyDescent="0.35">
      <c r="B2825" s="10" t="s">
        <v>17</v>
      </c>
      <c r="C2825" s="10" t="s">
        <v>2517</v>
      </c>
      <c r="D2825" s="10" t="s">
        <v>405</v>
      </c>
      <c r="E2825" s="10" t="s">
        <v>406</v>
      </c>
      <c r="F2825" s="10" t="s">
        <v>6094</v>
      </c>
      <c r="G2825" s="137">
        <v>1253147824</v>
      </c>
      <c r="H2825" s="10"/>
      <c r="I2825" s="10" t="s">
        <v>6369</v>
      </c>
      <c r="J2825" s="10" t="s">
        <v>7872</v>
      </c>
      <c r="K2825" s="10" t="s">
        <v>7873</v>
      </c>
      <c r="L2825" s="98">
        <f>IFERROR(VLOOKUP($F2825&amp;$C2825,Sales!$J:$W,9,0),0)</f>
        <v>0</v>
      </c>
      <c r="M2825" s="98">
        <f>IFERROR(VLOOKUP($F2825&amp;$C2825,Sales!$J:$W,10,0),0)</f>
        <v>0</v>
      </c>
      <c r="N2825" s="98">
        <f>IFERROR(VLOOKUP($F2825&amp;$C2825,Sales!$J:$W,11,0),0)</f>
        <v>0</v>
      </c>
      <c r="O2825" s="98">
        <f>IFERROR(VLOOKUP($F2825&amp;$C2825,Sales!$J:$W,12,0),0)</f>
        <v>0</v>
      </c>
      <c r="P2825" s="98">
        <f>IFERROR(VLOOKUP($F2825&amp;$C2825,Sales!$J:$W,13,0),0)</f>
        <v>0</v>
      </c>
      <c r="Q2825" s="98">
        <f>IFERROR(VLOOKUP($F2825&amp;$C2825,Sales!$A:$H,7,0),0)</f>
        <v>0</v>
      </c>
      <c r="R2825" s="41">
        <f t="shared" si="88"/>
        <v>1</v>
      </c>
      <c r="S2825" s="15">
        <v>1</v>
      </c>
      <c r="T2825" s="15"/>
      <c r="U2825" s="15"/>
      <c r="V2825" s="15">
        <v>1</v>
      </c>
      <c r="W2825" s="15">
        <v>1</v>
      </c>
      <c r="X2825" s="15">
        <v>1</v>
      </c>
      <c r="Y2825" s="41">
        <v>1</v>
      </c>
      <c r="Z2825" s="41">
        <v>1</v>
      </c>
      <c r="AA2825" s="41"/>
      <c r="AB2825" s="15"/>
      <c r="AC2825" s="15"/>
      <c r="AD2825" s="15"/>
      <c r="AE2825" s="15"/>
      <c r="AF2825" s="15"/>
      <c r="AG2825" s="15"/>
      <c r="AH2825" s="15"/>
      <c r="AI2825" s="15"/>
      <c r="AJ2825" s="15"/>
      <c r="AK2825" s="15"/>
      <c r="AL2825" s="15"/>
      <c r="AM2825" s="15"/>
      <c r="AN2825" s="15"/>
      <c r="AO2825" s="15"/>
      <c r="AP2825" s="15"/>
      <c r="AQ2825" s="15"/>
      <c r="AR2825" s="15"/>
      <c r="AS2825" s="15"/>
      <c r="AT2825" s="15"/>
      <c r="AU2825" s="15"/>
      <c r="AV2825" s="15"/>
      <c r="AW2825" s="15"/>
      <c r="AX2825" s="82"/>
      <c r="AY2825" s="82"/>
      <c r="AZ2825" s="10">
        <v>1</v>
      </c>
      <c r="BA2825" t="s">
        <v>13952</v>
      </c>
      <c r="BB2825" t="s">
        <v>23</v>
      </c>
      <c r="BD2825" s="39" t="str">
        <f t="shared" si="89"/>
        <v>01/394929502RTokopedia</v>
      </c>
    </row>
    <row r="2826" spans="2:56" ht="13.5" customHeight="1" x14ac:dyDescent="0.35">
      <c r="B2826" s="10" t="s">
        <v>17</v>
      </c>
      <c r="C2826" s="10" t="s">
        <v>2517</v>
      </c>
      <c r="D2826" s="10" t="s">
        <v>405</v>
      </c>
      <c r="E2826" s="10" t="s">
        <v>406</v>
      </c>
      <c r="F2826" s="10" t="s">
        <v>3002</v>
      </c>
      <c r="G2826" s="137">
        <v>1253134569</v>
      </c>
      <c r="H2826" s="10"/>
      <c r="I2826" s="10" t="s">
        <v>6394</v>
      </c>
      <c r="J2826" s="10" t="s">
        <v>10065</v>
      </c>
      <c r="K2826" s="10" t="s">
        <v>10064</v>
      </c>
      <c r="L2826" s="98">
        <f>IFERROR(VLOOKUP($F2826&amp;$C2826,Sales!$J:$W,9,0),0)</f>
        <v>0</v>
      </c>
      <c r="M2826" s="98">
        <f>IFERROR(VLOOKUP($F2826&amp;$C2826,Sales!$J:$W,10,0),0)</f>
        <v>0</v>
      </c>
      <c r="N2826" s="98">
        <f>IFERROR(VLOOKUP($F2826&amp;$C2826,Sales!$J:$W,11,0),0)</f>
        <v>0</v>
      </c>
      <c r="O2826" s="98">
        <f>IFERROR(VLOOKUP($F2826&amp;$C2826,Sales!$J:$W,12,0),0)</f>
        <v>0</v>
      </c>
      <c r="P2826" s="98">
        <f>IFERROR(VLOOKUP($F2826&amp;$C2826,Sales!$J:$W,13,0),0)</f>
        <v>0</v>
      </c>
      <c r="Q2826" s="98">
        <f>IFERROR(VLOOKUP($F2826&amp;$C2826,Sales!$A:$H,7,0),0)</f>
        <v>0</v>
      </c>
      <c r="R2826" s="41">
        <f t="shared" si="88"/>
        <v>1</v>
      </c>
      <c r="S2826" s="15">
        <v>1</v>
      </c>
      <c r="T2826" s="15"/>
      <c r="U2826" s="15"/>
      <c r="V2826" s="15">
        <v>1</v>
      </c>
      <c r="W2826" s="15">
        <v>1</v>
      </c>
      <c r="X2826" s="15">
        <v>1</v>
      </c>
      <c r="Y2826" s="41">
        <v>1</v>
      </c>
      <c r="Z2826" s="41">
        <v>1</v>
      </c>
      <c r="AA2826" s="41"/>
      <c r="AB2826" s="15"/>
      <c r="AC2826" s="15"/>
      <c r="AD2826" s="15"/>
      <c r="AE2826" s="15"/>
      <c r="AF2826" s="15"/>
      <c r="AG2826" s="15"/>
      <c r="AH2826" s="15"/>
      <c r="AI2826" s="15"/>
      <c r="AJ2826" s="15"/>
      <c r="AK2826" s="15"/>
      <c r="AL2826" s="15"/>
      <c r="AM2826" s="15"/>
      <c r="AN2826" s="15"/>
      <c r="AO2826" s="15"/>
      <c r="AP2826" s="15"/>
      <c r="AQ2826" s="15"/>
      <c r="AR2826" s="15"/>
      <c r="AS2826" s="15"/>
      <c r="AT2826" s="15"/>
      <c r="AU2826" s="15"/>
      <c r="AV2826" s="15"/>
      <c r="AW2826" s="15"/>
      <c r="AX2826" s="82"/>
      <c r="AY2826" s="82"/>
      <c r="AZ2826" s="10">
        <v>1</v>
      </c>
      <c r="BA2826" t="s">
        <v>22</v>
      </c>
      <c r="BB2826" t="s">
        <v>23</v>
      </c>
      <c r="BD2826" s="39" t="str">
        <f t="shared" si="89"/>
        <v>01/394929502TTokopedia</v>
      </c>
    </row>
    <row r="2827" spans="2:56" ht="13.5" customHeight="1" x14ac:dyDescent="0.35">
      <c r="B2827" s="10" t="s">
        <v>17</v>
      </c>
      <c r="C2827" s="10" t="s">
        <v>2517</v>
      </c>
      <c r="D2827" s="10" t="s">
        <v>405</v>
      </c>
      <c r="E2827" s="10" t="s">
        <v>406</v>
      </c>
      <c r="F2827" s="10" t="s">
        <v>3003</v>
      </c>
      <c r="G2827" s="137">
        <v>1253128044</v>
      </c>
      <c r="H2827" s="10"/>
      <c r="I2827" s="10" t="s">
        <v>6395</v>
      </c>
      <c r="J2827" s="10" t="s">
        <v>7874</v>
      </c>
      <c r="K2827" s="10" t="s">
        <v>7875</v>
      </c>
      <c r="L2827" s="98">
        <f>IFERROR(VLOOKUP($F2827&amp;$C2827,Sales!$J:$W,9,0),0)</f>
        <v>0</v>
      </c>
      <c r="M2827" s="98">
        <f>IFERROR(VLOOKUP($F2827&amp;$C2827,Sales!$J:$W,10,0),0)</f>
        <v>0</v>
      </c>
      <c r="N2827" s="98">
        <f>IFERROR(VLOOKUP($F2827&amp;$C2827,Sales!$J:$W,11,0),0)</f>
        <v>0</v>
      </c>
      <c r="O2827" s="98">
        <f>IFERROR(VLOOKUP($F2827&amp;$C2827,Sales!$J:$W,12,0),0)</f>
        <v>0</v>
      </c>
      <c r="P2827" s="98">
        <f>IFERROR(VLOOKUP($F2827&amp;$C2827,Sales!$J:$W,13,0),0)</f>
        <v>0</v>
      </c>
      <c r="Q2827" s="98">
        <f>IFERROR(VLOOKUP($F2827&amp;$C2827,Sales!$A:$H,7,0),0)</f>
        <v>0</v>
      </c>
      <c r="R2827" s="41">
        <f t="shared" si="88"/>
        <v>1</v>
      </c>
      <c r="S2827" s="15">
        <v>1</v>
      </c>
      <c r="T2827" s="15"/>
      <c r="U2827" s="15"/>
      <c r="V2827" s="15">
        <v>1</v>
      </c>
      <c r="W2827" s="15">
        <v>1</v>
      </c>
      <c r="X2827" s="15">
        <v>1</v>
      </c>
      <c r="Y2827" s="41">
        <v>1</v>
      </c>
      <c r="Z2827" s="41">
        <v>1</v>
      </c>
      <c r="AA2827" s="41"/>
      <c r="AB2827" s="15"/>
      <c r="AC2827" s="15"/>
      <c r="AD2827" s="15"/>
      <c r="AE2827" s="15"/>
      <c r="AF2827" s="15"/>
      <c r="AG2827" s="15"/>
      <c r="AH2827" s="15"/>
      <c r="AI2827" s="15"/>
      <c r="AJ2827" s="15"/>
      <c r="AK2827" s="15"/>
      <c r="AL2827" s="15"/>
      <c r="AM2827" s="15"/>
      <c r="AN2827" s="15"/>
      <c r="AO2827" s="15"/>
      <c r="AP2827" s="15"/>
      <c r="AQ2827" s="15"/>
      <c r="AR2827" s="15"/>
      <c r="AS2827" s="15"/>
      <c r="AT2827" s="15"/>
      <c r="AU2827" s="15"/>
      <c r="AV2827" s="15"/>
      <c r="AW2827" s="15"/>
      <c r="AX2827" s="82"/>
      <c r="AY2827" s="82"/>
      <c r="AZ2827" s="10">
        <v>1</v>
      </c>
      <c r="BA2827" t="s">
        <v>13952</v>
      </c>
      <c r="BB2827" t="s">
        <v>23</v>
      </c>
      <c r="BD2827" s="39" t="str">
        <f t="shared" si="89"/>
        <v>01/394929502UTokopedia</v>
      </c>
    </row>
    <row r="2828" spans="2:56" ht="13.5" customHeight="1" x14ac:dyDescent="0.35">
      <c r="B2828" s="10" t="s">
        <v>17</v>
      </c>
      <c r="C2828" s="10" t="s">
        <v>2517</v>
      </c>
      <c r="D2828" s="10" t="s">
        <v>405</v>
      </c>
      <c r="E2828" s="10" t="s">
        <v>406</v>
      </c>
      <c r="F2828" s="10" t="s">
        <v>3004</v>
      </c>
      <c r="G2828" s="137">
        <v>1253103081</v>
      </c>
      <c r="H2828" s="10"/>
      <c r="I2828" s="10" t="s">
        <v>6396</v>
      </c>
      <c r="J2828" s="10" t="s">
        <v>10069</v>
      </c>
      <c r="K2828" s="10" t="s">
        <v>10068</v>
      </c>
      <c r="L2828" s="98">
        <f>IFERROR(VLOOKUP($F2828&amp;$C2828,Sales!$J:$W,9,0),0)</f>
        <v>0</v>
      </c>
      <c r="M2828" s="98">
        <f>IFERROR(VLOOKUP($F2828&amp;$C2828,Sales!$J:$W,10,0),0)</f>
        <v>0</v>
      </c>
      <c r="N2828" s="98">
        <f>IFERROR(VLOOKUP($F2828&amp;$C2828,Sales!$J:$W,11,0),0)</f>
        <v>0</v>
      </c>
      <c r="O2828" s="98">
        <f>IFERROR(VLOOKUP($F2828&amp;$C2828,Sales!$J:$W,12,0),0)</f>
        <v>0</v>
      </c>
      <c r="P2828" s="98">
        <f>IFERROR(VLOOKUP($F2828&amp;$C2828,Sales!$J:$W,13,0),0)</f>
        <v>0</v>
      </c>
      <c r="Q2828" s="98">
        <f>IFERROR(VLOOKUP($F2828&amp;$C2828,Sales!$A:$H,7,0),0)</f>
        <v>0</v>
      </c>
      <c r="R2828" s="41">
        <f t="shared" si="88"/>
        <v>1</v>
      </c>
      <c r="S2828" s="15">
        <v>1</v>
      </c>
      <c r="T2828" s="15"/>
      <c r="U2828" s="15"/>
      <c r="V2828" s="15">
        <v>1</v>
      </c>
      <c r="W2828" s="15">
        <v>1</v>
      </c>
      <c r="X2828" s="15">
        <v>1</v>
      </c>
      <c r="Y2828" s="41">
        <v>1</v>
      </c>
      <c r="Z2828" s="41">
        <v>1</v>
      </c>
      <c r="AA2828" s="41"/>
      <c r="AB2828" s="15"/>
      <c r="AC2828" s="15"/>
      <c r="AD2828" s="15"/>
      <c r="AE2828" s="15"/>
      <c r="AF2828" s="15"/>
      <c r="AG2828" s="15"/>
      <c r="AH2828" s="15"/>
      <c r="AI2828" s="15"/>
      <c r="AJ2828" s="15"/>
      <c r="AK2828" s="15"/>
      <c r="AL2828" s="15"/>
      <c r="AM2828" s="15"/>
      <c r="AN2828" s="15"/>
      <c r="AO2828" s="15"/>
      <c r="AP2828" s="15"/>
      <c r="AQ2828" s="15"/>
      <c r="AR2828" s="15"/>
      <c r="AS2828" s="15"/>
      <c r="AT2828" s="15"/>
      <c r="AU2828" s="15"/>
      <c r="AV2828" s="15"/>
      <c r="AW2828" s="15"/>
      <c r="AX2828" s="82"/>
      <c r="AY2828" s="82"/>
      <c r="AZ2828" s="10">
        <v>1</v>
      </c>
      <c r="BA2828" t="s">
        <v>13952</v>
      </c>
      <c r="BB2828" t="s">
        <v>23</v>
      </c>
      <c r="BD2828" s="39" t="str">
        <f t="shared" si="89"/>
        <v>01/394929502WTokopedia</v>
      </c>
    </row>
    <row r="2829" spans="2:56" ht="13.5" customHeight="1" x14ac:dyDescent="0.35">
      <c r="B2829" s="10" t="s">
        <v>17</v>
      </c>
      <c r="C2829" s="10" t="s">
        <v>2517</v>
      </c>
      <c r="D2829" s="10" t="s">
        <v>405</v>
      </c>
      <c r="E2829" s="10" t="s">
        <v>406</v>
      </c>
      <c r="F2829" s="10" t="s">
        <v>3005</v>
      </c>
      <c r="G2829" s="137">
        <v>1253096719</v>
      </c>
      <c r="H2829" s="10"/>
      <c r="I2829" s="10" t="s">
        <v>6397</v>
      </c>
      <c r="J2829" s="10" t="s">
        <v>7876</v>
      </c>
      <c r="K2829" s="10" t="s">
        <v>7877</v>
      </c>
      <c r="L2829" s="98">
        <f>IFERROR(VLOOKUP($F2829&amp;$C2829,Sales!$J:$W,9,0),0)</f>
        <v>0</v>
      </c>
      <c r="M2829" s="98">
        <f>IFERROR(VLOOKUP($F2829&amp;$C2829,Sales!$J:$W,10,0),0)</f>
        <v>0</v>
      </c>
      <c r="N2829" s="98">
        <f>IFERROR(VLOOKUP($F2829&amp;$C2829,Sales!$J:$W,11,0),0)</f>
        <v>0</v>
      </c>
      <c r="O2829" s="98">
        <f>IFERROR(VLOOKUP($F2829&amp;$C2829,Sales!$J:$W,12,0),0)</f>
        <v>0</v>
      </c>
      <c r="P2829" s="98">
        <f>IFERROR(VLOOKUP($F2829&amp;$C2829,Sales!$J:$W,13,0),0)</f>
        <v>0</v>
      </c>
      <c r="Q2829" s="98">
        <f>IFERROR(VLOOKUP($F2829&amp;$C2829,Sales!$A:$H,7,0),0)</f>
        <v>0</v>
      </c>
      <c r="R2829" s="41">
        <f t="shared" si="88"/>
        <v>1</v>
      </c>
      <c r="S2829" s="15">
        <v>1</v>
      </c>
      <c r="T2829" s="15"/>
      <c r="U2829" s="15"/>
      <c r="V2829" s="15">
        <v>1</v>
      </c>
      <c r="W2829" s="15">
        <v>1</v>
      </c>
      <c r="X2829" s="15">
        <v>1</v>
      </c>
      <c r="Y2829" s="41">
        <v>1</v>
      </c>
      <c r="Z2829" s="41">
        <v>1</v>
      </c>
      <c r="AA2829" s="41"/>
      <c r="AB2829" s="15"/>
      <c r="AC2829" s="15"/>
      <c r="AD2829" s="15"/>
      <c r="AE2829" s="15"/>
      <c r="AF2829" s="15"/>
      <c r="AG2829" s="15"/>
      <c r="AH2829" s="15"/>
      <c r="AI2829" s="15"/>
      <c r="AJ2829" s="15"/>
      <c r="AK2829" s="15"/>
      <c r="AL2829" s="15"/>
      <c r="AM2829" s="15"/>
      <c r="AN2829" s="15"/>
      <c r="AO2829" s="15"/>
      <c r="AP2829" s="15"/>
      <c r="AQ2829" s="15"/>
      <c r="AR2829" s="15"/>
      <c r="AS2829" s="15"/>
      <c r="AT2829" s="15"/>
      <c r="AU2829" s="15"/>
      <c r="AV2829" s="15"/>
      <c r="AW2829" s="15"/>
      <c r="AX2829" s="82"/>
      <c r="AY2829" s="82"/>
      <c r="AZ2829" s="10">
        <v>1</v>
      </c>
      <c r="BA2829" t="s">
        <v>22</v>
      </c>
      <c r="BB2829" t="s">
        <v>23</v>
      </c>
      <c r="BD2829" s="39" t="str">
        <f t="shared" si="89"/>
        <v>01/394929502XTokopedia</v>
      </c>
    </row>
    <row r="2830" spans="2:56" ht="13.5" customHeight="1" x14ac:dyDescent="0.35">
      <c r="B2830" s="10" t="s">
        <v>17</v>
      </c>
      <c r="C2830" s="10" t="s">
        <v>2517</v>
      </c>
      <c r="D2830" s="10" t="s">
        <v>405</v>
      </c>
      <c r="E2830" s="10" t="s">
        <v>406</v>
      </c>
      <c r="F2830" s="10" t="s">
        <v>3009</v>
      </c>
      <c r="G2830" s="137">
        <v>1253003885</v>
      </c>
      <c r="H2830" s="10"/>
      <c r="I2830" s="10" t="s">
        <v>6194</v>
      </c>
      <c r="J2830" s="10" t="s">
        <v>7878</v>
      </c>
      <c r="K2830" s="10" t="s">
        <v>7879</v>
      </c>
      <c r="L2830" s="98">
        <f>IFERROR(VLOOKUP($F2830&amp;$C2830,Sales!$J:$W,9,0),0)</f>
        <v>0</v>
      </c>
      <c r="M2830" s="98">
        <f>IFERROR(VLOOKUP($F2830&amp;$C2830,Sales!$J:$W,10,0),0)</f>
        <v>0</v>
      </c>
      <c r="N2830" s="98">
        <f>IFERROR(VLOOKUP($F2830&amp;$C2830,Sales!$J:$W,11,0),0)</f>
        <v>0</v>
      </c>
      <c r="O2830" s="98">
        <f>IFERROR(VLOOKUP($F2830&amp;$C2830,Sales!$J:$W,12,0),0)</f>
        <v>0</v>
      </c>
      <c r="P2830" s="98">
        <f>IFERROR(VLOOKUP($F2830&amp;$C2830,Sales!$J:$W,13,0),0)</f>
        <v>0</v>
      </c>
      <c r="Q2830" s="98">
        <f>IFERROR(VLOOKUP($F2830&amp;$C2830,Sales!$A:$H,7,0),0)</f>
        <v>0</v>
      </c>
      <c r="R2830" s="41">
        <f t="shared" si="88"/>
        <v>1</v>
      </c>
      <c r="S2830" s="15">
        <v>1</v>
      </c>
      <c r="T2830" s="15"/>
      <c r="U2830" s="15"/>
      <c r="V2830" s="15">
        <v>1</v>
      </c>
      <c r="W2830" s="15">
        <v>1</v>
      </c>
      <c r="X2830" s="15">
        <v>1</v>
      </c>
      <c r="Y2830" s="41">
        <v>1</v>
      </c>
      <c r="Z2830" s="41">
        <v>1</v>
      </c>
      <c r="AA2830" s="41"/>
      <c r="AB2830" s="15"/>
      <c r="AC2830" s="15"/>
      <c r="AD2830" s="15"/>
      <c r="AE2830" s="15"/>
      <c r="AF2830" s="15"/>
      <c r="AG2830" s="15"/>
      <c r="AH2830" s="15"/>
      <c r="AI2830" s="15"/>
      <c r="AJ2830" s="15"/>
      <c r="AK2830" s="15"/>
      <c r="AL2830" s="15"/>
      <c r="AM2830" s="15"/>
      <c r="AN2830" s="15"/>
      <c r="AO2830" s="15"/>
      <c r="AP2830" s="15"/>
      <c r="AQ2830" s="15"/>
      <c r="AR2830" s="15"/>
      <c r="AS2830" s="15"/>
      <c r="AT2830" s="15"/>
      <c r="AU2830" s="15"/>
      <c r="AV2830" s="15"/>
      <c r="AW2830" s="15"/>
      <c r="AX2830" s="82"/>
      <c r="AY2830" s="82"/>
      <c r="AZ2830" s="10">
        <v>1</v>
      </c>
      <c r="BA2830" t="s">
        <v>13952</v>
      </c>
      <c r="BB2830" t="s">
        <v>23</v>
      </c>
      <c r="BD2830" s="39" t="str">
        <f t="shared" si="89"/>
        <v>01/394929503CTokopedia</v>
      </c>
    </row>
    <row r="2831" spans="2:56" ht="13.5" customHeight="1" x14ac:dyDescent="0.35">
      <c r="B2831" s="10" t="s">
        <v>17</v>
      </c>
      <c r="C2831" s="10" t="s">
        <v>2517</v>
      </c>
      <c r="D2831" s="10" t="s">
        <v>405</v>
      </c>
      <c r="E2831" s="10" t="s">
        <v>406</v>
      </c>
      <c r="F2831" s="10" t="s">
        <v>3010</v>
      </c>
      <c r="G2831" s="137">
        <v>1252998099</v>
      </c>
      <c r="H2831" s="10"/>
      <c r="I2831" s="10" t="s">
        <v>6247</v>
      </c>
      <c r="J2831" s="10" t="s">
        <v>7880</v>
      </c>
      <c r="K2831" s="164" t="s">
        <v>7881</v>
      </c>
      <c r="L2831" s="98">
        <f>IFERROR(VLOOKUP($F2831&amp;$C2831,Sales!$J:$W,9,0),0)</f>
        <v>0</v>
      </c>
      <c r="M2831" s="98">
        <f>IFERROR(VLOOKUP($F2831&amp;$C2831,Sales!$J:$W,10,0),0)</f>
        <v>0</v>
      </c>
      <c r="N2831" s="98">
        <f>IFERROR(VLOOKUP($F2831&amp;$C2831,Sales!$J:$W,11,0),0)</f>
        <v>0</v>
      </c>
      <c r="O2831" s="98">
        <f>IFERROR(VLOOKUP($F2831&amp;$C2831,Sales!$J:$W,12,0),0)</f>
        <v>0</v>
      </c>
      <c r="P2831" s="98">
        <f>IFERROR(VLOOKUP($F2831&amp;$C2831,Sales!$J:$W,13,0),0)</f>
        <v>0</v>
      </c>
      <c r="Q2831" s="98">
        <f>IFERROR(VLOOKUP($F2831&amp;$C2831,Sales!$A:$H,7,0),0)</f>
        <v>0</v>
      </c>
      <c r="R2831" s="41">
        <f t="shared" si="88"/>
        <v>1</v>
      </c>
      <c r="S2831" s="15">
        <v>1</v>
      </c>
      <c r="T2831" s="15"/>
      <c r="U2831" s="15"/>
      <c r="V2831" s="15">
        <v>1</v>
      </c>
      <c r="W2831" s="15">
        <v>1</v>
      </c>
      <c r="X2831" s="15">
        <v>1</v>
      </c>
      <c r="Y2831" s="41">
        <v>1</v>
      </c>
      <c r="Z2831" s="41">
        <v>1</v>
      </c>
      <c r="AA2831" s="41"/>
      <c r="AB2831" s="15"/>
      <c r="AC2831" s="15"/>
      <c r="AD2831" s="15"/>
      <c r="AE2831" s="15"/>
      <c r="AF2831" s="15"/>
      <c r="AG2831" s="15"/>
      <c r="AH2831" s="15"/>
      <c r="AI2831" s="15"/>
      <c r="AJ2831" s="15"/>
      <c r="AK2831" s="15"/>
      <c r="AL2831" s="15"/>
      <c r="AM2831" s="15"/>
      <c r="AN2831" s="15"/>
      <c r="AO2831" s="15"/>
      <c r="AP2831" s="15"/>
      <c r="AQ2831" s="15"/>
      <c r="AR2831" s="15"/>
      <c r="AS2831" s="15"/>
      <c r="AT2831" s="15"/>
      <c r="AU2831" s="15"/>
      <c r="AV2831" s="15"/>
      <c r="AW2831" s="15"/>
      <c r="AX2831" s="82"/>
      <c r="AY2831" s="82"/>
      <c r="AZ2831" s="10">
        <v>1</v>
      </c>
      <c r="BA2831" t="s">
        <v>13952</v>
      </c>
      <c r="BB2831" t="s">
        <v>23</v>
      </c>
      <c r="BD2831" s="39" t="str">
        <f t="shared" si="89"/>
        <v>01/394929503DTokopedia</v>
      </c>
    </row>
    <row r="2832" spans="2:56" ht="13.5" customHeight="1" x14ac:dyDescent="0.35">
      <c r="B2832" s="10" t="s">
        <v>17</v>
      </c>
      <c r="C2832" s="10" t="s">
        <v>2517</v>
      </c>
      <c r="D2832" s="10" t="s">
        <v>405</v>
      </c>
      <c r="E2832" s="10" t="s">
        <v>406</v>
      </c>
      <c r="F2832" s="10" t="s">
        <v>3011</v>
      </c>
      <c r="G2832" s="137">
        <v>1252987726</v>
      </c>
      <c r="H2832" s="10"/>
      <c r="I2832" s="10" t="s">
        <v>6364</v>
      </c>
      <c r="J2832" s="10" t="s">
        <v>7882</v>
      </c>
      <c r="K2832" s="10" t="s">
        <v>7883</v>
      </c>
      <c r="L2832" s="98">
        <f>IFERROR(VLOOKUP($F2832&amp;$C2832,Sales!$J:$W,9,0),0)</f>
        <v>0</v>
      </c>
      <c r="M2832" s="98">
        <f>IFERROR(VLOOKUP($F2832&amp;$C2832,Sales!$J:$W,10,0),0)</f>
        <v>0</v>
      </c>
      <c r="N2832" s="98">
        <f>IFERROR(VLOOKUP($F2832&amp;$C2832,Sales!$J:$W,11,0),0)</f>
        <v>0</v>
      </c>
      <c r="O2832" s="98">
        <f>IFERROR(VLOOKUP($F2832&amp;$C2832,Sales!$J:$W,12,0),0)</f>
        <v>0</v>
      </c>
      <c r="P2832" s="98">
        <f>IFERROR(VLOOKUP($F2832&amp;$C2832,Sales!$J:$W,13,0),0)</f>
        <v>0</v>
      </c>
      <c r="Q2832" s="98">
        <f>IFERROR(VLOOKUP($F2832&amp;$C2832,Sales!$A:$H,7,0),0)</f>
        <v>0</v>
      </c>
      <c r="R2832" s="41">
        <f t="shared" si="88"/>
        <v>1</v>
      </c>
      <c r="S2832" s="15">
        <v>1</v>
      </c>
      <c r="T2832" s="15"/>
      <c r="U2832" s="15"/>
      <c r="V2832" s="15">
        <v>1</v>
      </c>
      <c r="W2832" s="15">
        <v>1</v>
      </c>
      <c r="X2832" s="15">
        <v>1</v>
      </c>
      <c r="Y2832" s="41">
        <v>1</v>
      </c>
      <c r="Z2832" s="41">
        <v>1</v>
      </c>
      <c r="AA2832" s="41"/>
      <c r="AB2832" s="15"/>
      <c r="AC2832" s="15"/>
      <c r="AD2832" s="15"/>
      <c r="AE2832" s="15"/>
      <c r="AF2832" s="15"/>
      <c r="AG2832" s="15"/>
      <c r="AH2832" s="15"/>
      <c r="AI2832" s="15"/>
      <c r="AJ2832" s="15"/>
      <c r="AK2832" s="15"/>
      <c r="AL2832" s="15"/>
      <c r="AM2832" s="15"/>
      <c r="AN2832" s="15"/>
      <c r="AO2832" s="15"/>
      <c r="AP2832" s="15"/>
      <c r="AQ2832" s="15"/>
      <c r="AR2832" s="15"/>
      <c r="AS2832" s="15"/>
      <c r="AT2832" s="15"/>
      <c r="AU2832" s="15"/>
      <c r="AV2832" s="15"/>
      <c r="AW2832" s="15"/>
      <c r="AX2832" s="82"/>
      <c r="AY2832" s="82"/>
      <c r="AZ2832" s="10">
        <v>1</v>
      </c>
      <c r="BA2832" t="s">
        <v>13952</v>
      </c>
      <c r="BB2832" t="s">
        <v>23</v>
      </c>
      <c r="BD2832" s="39" t="str">
        <f t="shared" si="89"/>
        <v>01/394929503ETokopedia</v>
      </c>
    </row>
    <row r="2833" spans="2:56" ht="13.5" customHeight="1" x14ac:dyDescent="0.35">
      <c r="B2833" s="10" t="s">
        <v>17</v>
      </c>
      <c r="C2833" s="10" t="s">
        <v>2517</v>
      </c>
      <c r="D2833" s="10" t="s">
        <v>405</v>
      </c>
      <c r="E2833" s="10" t="s">
        <v>406</v>
      </c>
      <c r="F2833" s="10" t="s">
        <v>3012</v>
      </c>
      <c r="G2833" s="137">
        <v>1252977524</v>
      </c>
      <c r="H2833" s="10"/>
      <c r="I2833" s="10" t="s">
        <v>6365</v>
      </c>
      <c r="J2833" s="10" t="s">
        <v>7884</v>
      </c>
      <c r="K2833" s="131" t="s">
        <v>7885</v>
      </c>
      <c r="L2833" s="98">
        <f>IFERROR(VLOOKUP($F2833&amp;$C2833,Sales!$J:$W,9,0),0)</f>
        <v>0</v>
      </c>
      <c r="M2833" s="98">
        <f>IFERROR(VLOOKUP($F2833&amp;$C2833,Sales!$J:$W,10,0),0)</f>
        <v>0</v>
      </c>
      <c r="N2833" s="98">
        <f>IFERROR(VLOOKUP($F2833&amp;$C2833,Sales!$J:$W,11,0),0)</f>
        <v>0</v>
      </c>
      <c r="O2833" s="98">
        <f>IFERROR(VLOOKUP($F2833&amp;$C2833,Sales!$J:$W,12,0),0)</f>
        <v>0</v>
      </c>
      <c r="P2833" s="98">
        <f>IFERROR(VLOOKUP($F2833&amp;$C2833,Sales!$J:$W,13,0),0)</f>
        <v>0</v>
      </c>
      <c r="Q2833" s="98">
        <f>IFERROR(VLOOKUP($F2833&amp;$C2833,Sales!$A:$H,7,0),0)</f>
        <v>0</v>
      </c>
      <c r="R2833" s="41">
        <f t="shared" si="88"/>
        <v>1</v>
      </c>
      <c r="S2833" s="15">
        <v>1</v>
      </c>
      <c r="T2833" s="15"/>
      <c r="U2833" s="15"/>
      <c r="V2833" s="15">
        <v>1</v>
      </c>
      <c r="W2833" s="15">
        <v>1</v>
      </c>
      <c r="X2833" s="15">
        <v>1</v>
      </c>
      <c r="Y2833" s="41">
        <v>1</v>
      </c>
      <c r="Z2833" s="41">
        <v>1</v>
      </c>
      <c r="AA2833" s="41"/>
      <c r="AB2833" s="15"/>
      <c r="AC2833" s="15"/>
      <c r="AD2833" s="15"/>
      <c r="AE2833" s="15"/>
      <c r="AF2833" s="15"/>
      <c r="AG2833" s="15"/>
      <c r="AH2833" s="15"/>
      <c r="AI2833" s="15"/>
      <c r="AJ2833" s="15"/>
      <c r="AK2833" s="15"/>
      <c r="AL2833" s="15"/>
      <c r="AM2833" s="15"/>
      <c r="AN2833" s="15"/>
      <c r="AO2833" s="15"/>
      <c r="AP2833" s="15"/>
      <c r="AQ2833" s="15"/>
      <c r="AR2833" s="15"/>
      <c r="AS2833" s="15"/>
      <c r="AT2833" s="15"/>
      <c r="AU2833" s="15"/>
      <c r="AV2833" s="15"/>
      <c r="AW2833" s="15"/>
      <c r="AX2833" s="82"/>
      <c r="AY2833" s="82"/>
      <c r="AZ2833" s="10">
        <v>1</v>
      </c>
      <c r="BA2833" t="s">
        <v>22</v>
      </c>
      <c r="BB2833" t="s">
        <v>23</v>
      </c>
      <c r="BD2833" s="39" t="str">
        <f t="shared" si="89"/>
        <v>01/394929503FTokopedia</v>
      </c>
    </row>
    <row r="2834" spans="2:56" ht="13.5" customHeight="1" x14ac:dyDescent="0.35">
      <c r="B2834" s="10" t="s">
        <v>17</v>
      </c>
      <c r="C2834" s="10" t="s">
        <v>2517</v>
      </c>
      <c r="D2834" s="10" t="s">
        <v>405</v>
      </c>
      <c r="E2834" s="10" t="s">
        <v>406</v>
      </c>
      <c r="F2834" s="10" t="s">
        <v>3013</v>
      </c>
      <c r="G2834" s="137">
        <v>1252969713</v>
      </c>
      <c r="H2834" s="10"/>
      <c r="I2834" s="10" t="s">
        <v>6366</v>
      </c>
      <c r="J2834" s="10" t="s">
        <v>7886</v>
      </c>
      <c r="K2834" s="10" t="s">
        <v>7887</v>
      </c>
      <c r="L2834" s="98">
        <f>IFERROR(VLOOKUP($F2834&amp;$C2834,Sales!$J:$W,9,0),0)</f>
        <v>0</v>
      </c>
      <c r="M2834" s="98">
        <f>IFERROR(VLOOKUP($F2834&amp;$C2834,Sales!$J:$W,10,0),0)</f>
        <v>0</v>
      </c>
      <c r="N2834" s="98">
        <f>IFERROR(VLOOKUP($F2834&amp;$C2834,Sales!$J:$W,11,0),0)</f>
        <v>0</v>
      </c>
      <c r="O2834" s="98">
        <f>IFERROR(VLOOKUP($F2834&amp;$C2834,Sales!$J:$W,12,0),0)</f>
        <v>0</v>
      </c>
      <c r="P2834" s="98">
        <f>IFERROR(VLOOKUP($F2834&amp;$C2834,Sales!$J:$W,13,0),0)</f>
        <v>0</v>
      </c>
      <c r="Q2834" s="98">
        <f>IFERROR(VLOOKUP($F2834&amp;$C2834,Sales!$A:$H,7,0),0)</f>
        <v>0</v>
      </c>
      <c r="R2834" s="41">
        <f t="shared" si="88"/>
        <v>1</v>
      </c>
      <c r="S2834" s="15">
        <v>1</v>
      </c>
      <c r="T2834" s="15"/>
      <c r="U2834" s="15"/>
      <c r="V2834" s="15">
        <v>1</v>
      </c>
      <c r="W2834" s="15">
        <v>1</v>
      </c>
      <c r="X2834" s="15">
        <v>1</v>
      </c>
      <c r="Y2834" s="41">
        <v>1</v>
      </c>
      <c r="Z2834" s="41">
        <v>1</v>
      </c>
      <c r="AA2834" s="41"/>
      <c r="AB2834" s="15"/>
      <c r="AC2834" s="15"/>
      <c r="AD2834" s="15"/>
      <c r="AE2834" s="15"/>
      <c r="AF2834" s="15"/>
      <c r="AG2834" s="15"/>
      <c r="AH2834" s="15"/>
      <c r="AI2834" s="15"/>
      <c r="AJ2834" s="15"/>
      <c r="AK2834" s="15"/>
      <c r="AL2834" s="15"/>
      <c r="AM2834" s="15"/>
      <c r="AN2834" s="15"/>
      <c r="AO2834" s="15"/>
      <c r="AP2834" s="15"/>
      <c r="AQ2834" s="15"/>
      <c r="AR2834" s="15"/>
      <c r="AS2834" s="15"/>
      <c r="AT2834" s="15"/>
      <c r="AU2834" s="15"/>
      <c r="AV2834" s="15"/>
      <c r="AW2834" s="15"/>
      <c r="AX2834" s="82"/>
      <c r="AY2834" s="82"/>
      <c r="AZ2834" s="10">
        <v>1</v>
      </c>
      <c r="BA2834" t="s">
        <v>13952</v>
      </c>
      <c r="BB2834" t="s">
        <v>23</v>
      </c>
      <c r="BD2834" s="39" t="str">
        <f t="shared" si="89"/>
        <v>01/394929503GTokopedia</v>
      </c>
    </row>
    <row r="2835" spans="2:56" ht="13.5" customHeight="1" x14ac:dyDescent="0.35">
      <c r="B2835" s="10" t="s">
        <v>17</v>
      </c>
      <c r="C2835" s="10" t="s">
        <v>2517</v>
      </c>
      <c r="D2835" s="10" t="s">
        <v>405</v>
      </c>
      <c r="E2835" s="10" t="s">
        <v>406</v>
      </c>
      <c r="F2835" s="10" t="s">
        <v>3558</v>
      </c>
      <c r="G2835" s="137">
        <v>1328303124</v>
      </c>
      <c r="H2835" s="10"/>
      <c r="I2835" s="10" t="s">
        <v>3270</v>
      </c>
      <c r="J2835" s="10" t="s">
        <v>7888</v>
      </c>
      <c r="K2835" s="10" t="s">
        <v>7889</v>
      </c>
      <c r="L2835" s="98">
        <f>IFERROR(VLOOKUP($F2835&amp;$C2835,Sales!$J:$W,9,0),0)</f>
        <v>0</v>
      </c>
      <c r="M2835" s="98">
        <f>IFERROR(VLOOKUP($F2835&amp;$C2835,Sales!$J:$W,10,0),0)</f>
        <v>0</v>
      </c>
      <c r="N2835" s="98">
        <f>IFERROR(VLOOKUP($F2835&amp;$C2835,Sales!$J:$W,11,0),0)</f>
        <v>0</v>
      </c>
      <c r="O2835" s="98">
        <f>IFERROR(VLOOKUP($F2835&amp;$C2835,Sales!$J:$W,12,0),0)</f>
        <v>0</v>
      </c>
      <c r="P2835" s="98">
        <f>IFERROR(VLOOKUP($F2835&amp;$C2835,Sales!$J:$W,13,0),0)</f>
        <v>0</v>
      </c>
      <c r="Q2835" s="98">
        <f>IFERROR(VLOOKUP($F2835&amp;$C2835,Sales!$A:$H,7,0),0)</f>
        <v>0</v>
      </c>
      <c r="R2835" s="41">
        <f t="shared" si="88"/>
        <v>1</v>
      </c>
      <c r="S2835" s="15">
        <v>1</v>
      </c>
      <c r="T2835" s="15"/>
      <c r="U2835" s="15"/>
      <c r="V2835" s="15">
        <v>1</v>
      </c>
      <c r="W2835" s="15">
        <v>1</v>
      </c>
      <c r="X2835" s="15">
        <v>1</v>
      </c>
      <c r="Y2835" s="41">
        <v>1</v>
      </c>
      <c r="Z2835" s="41">
        <v>1</v>
      </c>
      <c r="AA2835" s="41"/>
      <c r="AB2835" s="15"/>
      <c r="AC2835" s="15"/>
      <c r="AD2835" s="15"/>
      <c r="AE2835" s="15"/>
      <c r="AF2835" s="15"/>
      <c r="AG2835" s="15"/>
      <c r="AH2835" s="15"/>
      <c r="AI2835" s="15"/>
      <c r="AJ2835" s="15"/>
      <c r="AK2835" s="15"/>
      <c r="AL2835" s="15"/>
      <c r="AM2835" s="15"/>
      <c r="AN2835" s="15"/>
      <c r="AO2835" s="15"/>
      <c r="AP2835" s="15"/>
      <c r="AQ2835" s="15"/>
      <c r="AR2835" s="15"/>
      <c r="AS2835" s="15"/>
      <c r="AT2835" s="15"/>
      <c r="AU2835" s="15"/>
      <c r="AV2835" s="15"/>
      <c r="AW2835" s="15"/>
      <c r="AX2835" s="82"/>
      <c r="AY2835" s="82"/>
      <c r="AZ2835" s="10">
        <v>1</v>
      </c>
      <c r="BA2835" t="s">
        <v>22</v>
      </c>
      <c r="BB2835" t="s">
        <v>23</v>
      </c>
      <c r="BD2835" s="39" t="str">
        <f t="shared" si="89"/>
        <v>01/394929503HTokopedia</v>
      </c>
    </row>
    <row r="2836" spans="2:56" ht="13.5" customHeight="1" x14ac:dyDescent="0.35">
      <c r="B2836" s="10" t="s">
        <v>17</v>
      </c>
      <c r="C2836" s="10" t="s">
        <v>2517</v>
      </c>
      <c r="D2836" s="10" t="s">
        <v>405</v>
      </c>
      <c r="E2836" s="10" t="s">
        <v>406</v>
      </c>
      <c r="F2836" s="10" t="s">
        <v>3559</v>
      </c>
      <c r="G2836" s="137">
        <v>1328309007</v>
      </c>
      <c r="H2836" s="10"/>
      <c r="I2836" s="10" t="s">
        <v>3271</v>
      </c>
      <c r="J2836" s="10" t="s">
        <v>7890</v>
      </c>
      <c r="K2836" s="10" t="s">
        <v>7891</v>
      </c>
      <c r="L2836" s="98">
        <f>IFERROR(VLOOKUP($F2836&amp;$C2836,Sales!$J:$W,9,0),0)</f>
        <v>0</v>
      </c>
      <c r="M2836" s="98">
        <f>IFERROR(VLOOKUP($F2836&amp;$C2836,Sales!$J:$W,10,0),0)</f>
        <v>0</v>
      </c>
      <c r="N2836" s="98">
        <f>IFERROR(VLOOKUP($F2836&amp;$C2836,Sales!$J:$W,11,0),0)</f>
        <v>0</v>
      </c>
      <c r="O2836" s="98">
        <f>IFERROR(VLOOKUP($F2836&amp;$C2836,Sales!$J:$W,12,0),0)</f>
        <v>0</v>
      </c>
      <c r="P2836" s="98">
        <f>IFERROR(VLOOKUP($F2836&amp;$C2836,Sales!$J:$W,13,0),0)</f>
        <v>0</v>
      </c>
      <c r="Q2836" s="98">
        <f>IFERROR(VLOOKUP($F2836&amp;$C2836,Sales!$A:$H,7,0),0)</f>
        <v>0</v>
      </c>
      <c r="R2836" s="41">
        <f t="shared" si="88"/>
        <v>1</v>
      </c>
      <c r="S2836" s="15">
        <v>1</v>
      </c>
      <c r="T2836" s="15"/>
      <c r="U2836" s="15"/>
      <c r="V2836" s="15">
        <v>1</v>
      </c>
      <c r="W2836" s="15">
        <v>1</v>
      </c>
      <c r="X2836" s="15">
        <v>1</v>
      </c>
      <c r="Y2836" s="41">
        <v>1</v>
      </c>
      <c r="Z2836" s="41">
        <v>1</v>
      </c>
      <c r="AA2836" s="41"/>
      <c r="AB2836" s="15"/>
      <c r="AC2836" s="15"/>
      <c r="AD2836" s="15"/>
      <c r="AE2836" s="15"/>
      <c r="AF2836" s="15"/>
      <c r="AG2836" s="15"/>
      <c r="AH2836" s="15"/>
      <c r="AI2836" s="15"/>
      <c r="AJ2836" s="15"/>
      <c r="AK2836" s="15"/>
      <c r="AL2836" s="15"/>
      <c r="AM2836" s="15"/>
      <c r="AN2836" s="15"/>
      <c r="AO2836" s="15"/>
      <c r="AP2836" s="15"/>
      <c r="AQ2836" s="15"/>
      <c r="AR2836" s="15"/>
      <c r="AS2836" s="15"/>
      <c r="AT2836" s="15"/>
      <c r="AU2836" s="15"/>
      <c r="AV2836" s="15"/>
      <c r="AW2836" s="15"/>
      <c r="AX2836" s="82"/>
      <c r="AY2836" s="82"/>
      <c r="AZ2836" s="10">
        <v>1</v>
      </c>
      <c r="BA2836" t="s">
        <v>22</v>
      </c>
      <c r="BB2836" t="s">
        <v>23</v>
      </c>
      <c r="BD2836" s="39" t="str">
        <f t="shared" si="89"/>
        <v>01/394929503ITokopedia</v>
      </c>
    </row>
    <row r="2837" spans="2:56" ht="13.5" customHeight="1" x14ac:dyDescent="0.35">
      <c r="B2837" s="10" t="s">
        <v>17</v>
      </c>
      <c r="C2837" s="10" t="s">
        <v>2517</v>
      </c>
      <c r="D2837" s="10" t="s">
        <v>405</v>
      </c>
      <c r="E2837" s="10" t="s">
        <v>406</v>
      </c>
      <c r="F2837" s="10" t="s">
        <v>3561</v>
      </c>
      <c r="G2837" s="137">
        <v>1328335666</v>
      </c>
      <c r="H2837" s="10"/>
      <c r="I2837" s="10" t="s">
        <v>3274</v>
      </c>
      <c r="J2837" s="10" t="s">
        <v>7892</v>
      </c>
      <c r="K2837" s="10" t="s">
        <v>6223</v>
      </c>
      <c r="L2837" s="98">
        <f>IFERROR(VLOOKUP($F2837&amp;$C2837,Sales!$J:$W,9,0),0)</f>
        <v>0</v>
      </c>
      <c r="M2837" s="98">
        <f>IFERROR(VLOOKUP($F2837&amp;$C2837,Sales!$J:$W,10,0),0)</f>
        <v>0</v>
      </c>
      <c r="N2837" s="98">
        <f>IFERROR(VLOOKUP($F2837&amp;$C2837,Sales!$J:$W,11,0),0)</f>
        <v>0</v>
      </c>
      <c r="O2837" s="98">
        <f>IFERROR(VLOOKUP($F2837&amp;$C2837,Sales!$J:$W,12,0),0)</f>
        <v>0</v>
      </c>
      <c r="P2837" s="98">
        <f>IFERROR(VLOOKUP($F2837&amp;$C2837,Sales!$J:$W,13,0),0)</f>
        <v>0</v>
      </c>
      <c r="Q2837" s="98">
        <f>IFERROR(VLOOKUP($F2837&amp;$C2837,Sales!$A:$H,7,0),0)</f>
        <v>0</v>
      </c>
      <c r="R2837" s="41">
        <f t="shared" si="88"/>
        <v>1</v>
      </c>
      <c r="S2837" s="15">
        <v>1</v>
      </c>
      <c r="T2837" s="15"/>
      <c r="U2837" s="15"/>
      <c r="V2837" s="15">
        <v>1</v>
      </c>
      <c r="W2837" s="15">
        <v>1</v>
      </c>
      <c r="X2837" s="15">
        <v>1</v>
      </c>
      <c r="Y2837" s="41">
        <v>1</v>
      </c>
      <c r="Z2837" s="41">
        <v>1</v>
      </c>
      <c r="AA2837" s="41"/>
      <c r="AB2837" s="15"/>
      <c r="AC2837" s="15"/>
      <c r="AD2837" s="15"/>
      <c r="AE2837" s="15"/>
      <c r="AF2837" s="15"/>
      <c r="AG2837" s="15"/>
      <c r="AH2837" s="15"/>
      <c r="AI2837" s="15"/>
      <c r="AJ2837" s="15"/>
      <c r="AK2837" s="15"/>
      <c r="AL2837" s="15"/>
      <c r="AM2837" s="15"/>
      <c r="AN2837" s="15"/>
      <c r="AO2837" s="15"/>
      <c r="AP2837" s="15"/>
      <c r="AQ2837" s="15"/>
      <c r="AR2837" s="15"/>
      <c r="AS2837" s="15"/>
      <c r="AT2837" s="15"/>
      <c r="AU2837" s="15"/>
      <c r="AV2837" s="15"/>
      <c r="AW2837" s="15"/>
      <c r="AX2837" s="82"/>
      <c r="AY2837" s="82"/>
      <c r="AZ2837" s="10">
        <v>1</v>
      </c>
      <c r="BA2837" t="s">
        <v>22</v>
      </c>
      <c r="BB2837" t="s">
        <v>23</v>
      </c>
      <c r="BD2837" s="39" t="str">
        <f t="shared" si="89"/>
        <v>01/394929503JTokopedia</v>
      </c>
    </row>
    <row r="2838" spans="2:56" ht="13.5" customHeight="1" x14ac:dyDescent="0.35">
      <c r="B2838" s="10" t="s">
        <v>17</v>
      </c>
      <c r="C2838" s="10" t="s">
        <v>2517</v>
      </c>
      <c r="D2838" s="10" t="s">
        <v>405</v>
      </c>
      <c r="E2838" s="10" t="s">
        <v>406</v>
      </c>
      <c r="F2838" s="10" t="s">
        <v>3562</v>
      </c>
      <c r="G2838" s="137">
        <v>1328343932</v>
      </c>
      <c r="H2838" s="10"/>
      <c r="I2838" s="10" t="s">
        <v>3275</v>
      </c>
      <c r="J2838" s="10" t="s">
        <v>7893</v>
      </c>
      <c r="K2838" s="164" t="s">
        <v>6224</v>
      </c>
      <c r="L2838" s="98">
        <f>IFERROR(VLOOKUP($F2838&amp;$C2838,Sales!$J:$W,9,0),0)</f>
        <v>0</v>
      </c>
      <c r="M2838" s="98">
        <f>IFERROR(VLOOKUP($F2838&amp;$C2838,Sales!$J:$W,10,0),0)</f>
        <v>0</v>
      </c>
      <c r="N2838" s="98">
        <f>IFERROR(VLOOKUP($F2838&amp;$C2838,Sales!$J:$W,11,0),0)</f>
        <v>0</v>
      </c>
      <c r="O2838" s="98">
        <f>IFERROR(VLOOKUP($F2838&amp;$C2838,Sales!$J:$W,12,0),0)</f>
        <v>0</v>
      </c>
      <c r="P2838" s="98">
        <f>IFERROR(VLOOKUP($F2838&amp;$C2838,Sales!$J:$W,13,0),0)</f>
        <v>0</v>
      </c>
      <c r="Q2838" s="98">
        <f>IFERROR(VLOOKUP($F2838&amp;$C2838,Sales!$A:$H,7,0),0)</f>
        <v>0</v>
      </c>
      <c r="R2838" s="41">
        <f t="shared" si="88"/>
        <v>1</v>
      </c>
      <c r="S2838" s="15">
        <v>1</v>
      </c>
      <c r="T2838" s="15"/>
      <c r="U2838" s="15"/>
      <c r="V2838" s="15">
        <v>1</v>
      </c>
      <c r="W2838" s="15">
        <v>1</v>
      </c>
      <c r="X2838" s="15">
        <v>1</v>
      </c>
      <c r="Y2838" s="41">
        <v>1</v>
      </c>
      <c r="Z2838" s="41">
        <v>1</v>
      </c>
      <c r="AA2838" s="41"/>
      <c r="AB2838" s="15"/>
      <c r="AC2838" s="15"/>
      <c r="AD2838" s="15"/>
      <c r="AE2838" s="15"/>
      <c r="AF2838" s="15"/>
      <c r="AG2838" s="15"/>
      <c r="AH2838" s="15"/>
      <c r="AI2838" s="15"/>
      <c r="AJ2838" s="15"/>
      <c r="AK2838" s="15"/>
      <c r="AL2838" s="15"/>
      <c r="AM2838" s="15"/>
      <c r="AN2838" s="15"/>
      <c r="AO2838" s="15"/>
      <c r="AP2838" s="15"/>
      <c r="AQ2838" s="15"/>
      <c r="AR2838" s="15"/>
      <c r="AS2838" s="15"/>
      <c r="AT2838" s="15"/>
      <c r="AU2838" s="15"/>
      <c r="AV2838" s="15"/>
      <c r="AW2838" s="15"/>
      <c r="AX2838" s="82"/>
      <c r="AY2838" s="82"/>
      <c r="AZ2838" s="10">
        <v>1</v>
      </c>
      <c r="BA2838" t="s">
        <v>13952</v>
      </c>
      <c r="BB2838" t="s">
        <v>23</v>
      </c>
      <c r="BD2838" s="39" t="str">
        <f t="shared" si="89"/>
        <v>01/394929503KTokopedia</v>
      </c>
    </row>
    <row r="2839" spans="2:56" ht="13.5" customHeight="1" x14ac:dyDescent="0.35">
      <c r="B2839" s="10" t="s">
        <v>17</v>
      </c>
      <c r="C2839" s="10" t="s">
        <v>2517</v>
      </c>
      <c r="D2839" s="10" t="s">
        <v>405</v>
      </c>
      <c r="E2839" s="10" t="s">
        <v>406</v>
      </c>
      <c r="F2839" s="10" t="s">
        <v>3563</v>
      </c>
      <c r="G2839" s="137">
        <v>1328366239</v>
      </c>
      <c r="H2839" s="10"/>
      <c r="I2839" s="10" t="s">
        <v>3276</v>
      </c>
      <c r="J2839" s="10" t="s">
        <v>7894</v>
      </c>
      <c r="K2839" s="10" t="s">
        <v>6225</v>
      </c>
      <c r="L2839" s="98">
        <f>IFERROR(VLOOKUP($F2839&amp;$C2839,Sales!$J:$W,9,0),0)</f>
        <v>0</v>
      </c>
      <c r="M2839" s="98">
        <f>IFERROR(VLOOKUP($F2839&amp;$C2839,Sales!$J:$W,10,0),0)</f>
        <v>0</v>
      </c>
      <c r="N2839" s="98">
        <f>IFERROR(VLOOKUP($F2839&amp;$C2839,Sales!$J:$W,11,0),0)</f>
        <v>0</v>
      </c>
      <c r="O2839" s="98">
        <f>IFERROR(VLOOKUP($F2839&amp;$C2839,Sales!$J:$W,12,0),0)</f>
        <v>0</v>
      </c>
      <c r="P2839" s="98">
        <f>IFERROR(VLOOKUP($F2839&amp;$C2839,Sales!$J:$W,13,0),0)</f>
        <v>0</v>
      </c>
      <c r="Q2839" s="98">
        <f>IFERROR(VLOOKUP($F2839&amp;$C2839,Sales!$A:$H,7,0),0)</f>
        <v>0</v>
      </c>
      <c r="R2839" s="41">
        <f t="shared" si="88"/>
        <v>1</v>
      </c>
      <c r="S2839" s="15">
        <v>1</v>
      </c>
      <c r="T2839" s="15"/>
      <c r="U2839" s="15"/>
      <c r="V2839" s="15">
        <v>1</v>
      </c>
      <c r="W2839" s="15">
        <v>1</v>
      </c>
      <c r="X2839" s="15">
        <v>1</v>
      </c>
      <c r="Y2839" s="41">
        <v>1</v>
      </c>
      <c r="Z2839" s="41">
        <v>1</v>
      </c>
      <c r="AA2839" s="41"/>
      <c r="AB2839" s="15"/>
      <c r="AC2839" s="15"/>
      <c r="AD2839" s="15"/>
      <c r="AE2839" s="15"/>
      <c r="AF2839" s="15"/>
      <c r="AG2839" s="15"/>
      <c r="AH2839" s="15"/>
      <c r="AI2839" s="15"/>
      <c r="AJ2839" s="15"/>
      <c r="AK2839" s="15"/>
      <c r="AL2839" s="15"/>
      <c r="AM2839" s="15"/>
      <c r="AN2839" s="15"/>
      <c r="AO2839" s="15"/>
      <c r="AP2839" s="15"/>
      <c r="AQ2839" s="15"/>
      <c r="AR2839" s="15"/>
      <c r="AS2839" s="15"/>
      <c r="AT2839" s="15"/>
      <c r="AU2839" s="15"/>
      <c r="AV2839" s="15"/>
      <c r="AW2839" s="15"/>
      <c r="AX2839" s="82"/>
      <c r="AY2839" s="82"/>
      <c r="AZ2839" s="10">
        <v>1</v>
      </c>
      <c r="BA2839" t="s">
        <v>22</v>
      </c>
      <c r="BB2839" t="s">
        <v>23</v>
      </c>
      <c r="BD2839" s="39" t="str">
        <f t="shared" si="89"/>
        <v>01/394929503LTokopedia</v>
      </c>
    </row>
    <row r="2840" spans="2:56" ht="13.5" customHeight="1" x14ac:dyDescent="0.35">
      <c r="B2840" s="10" t="s">
        <v>17</v>
      </c>
      <c r="C2840" s="10" t="s">
        <v>2517</v>
      </c>
      <c r="D2840" s="10" t="s">
        <v>405</v>
      </c>
      <c r="E2840" s="10" t="s">
        <v>406</v>
      </c>
      <c r="F2840" s="10" t="s">
        <v>3564</v>
      </c>
      <c r="G2840" s="137">
        <v>1328377020</v>
      </c>
      <c r="H2840" s="10"/>
      <c r="I2840" s="10" t="s">
        <v>3277</v>
      </c>
      <c r="J2840" s="10" t="s">
        <v>7895</v>
      </c>
      <c r="K2840" s="10" t="s">
        <v>6226</v>
      </c>
      <c r="L2840" s="98">
        <f>IFERROR(VLOOKUP($F2840&amp;$C2840,Sales!$J:$W,9,0),0)</f>
        <v>0</v>
      </c>
      <c r="M2840" s="98">
        <f>IFERROR(VLOOKUP($F2840&amp;$C2840,Sales!$J:$W,10,0),0)</f>
        <v>0</v>
      </c>
      <c r="N2840" s="98">
        <f>IFERROR(VLOOKUP($F2840&amp;$C2840,Sales!$J:$W,11,0),0)</f>
        <v>0</v>
      </c>
      <c r="O2840" s="98">
        <f>IFERROR(VLOOKUP($F2840&amp;$C2840,Sales!$J:$W,12,0),0)</f>
        <v>0</v>
      </c>
      <c r="P2840" s="98">
        <f>IFERROR(VLOOKUP($F2840&amp;$C2840,Sales!$J:$W,13,0),0)</f>
        <v>0</v>
      </c>
      <c r="Q2840" s="98">
        <f>IFERROR(VLOOKUP($F2840&amp;$C2840,Sales!$A:$H,7,0),0)</f>
        <v>0</v>
      </c>
      <c r="R2840" s="41">
        <f t="shared" si="88"/>
        <v>1</v>
      </c>
      <c r="S2840" s="15">
        <v>1</v>
      </c>
      <c r="T2840" s="15"/>
      <c r="U2840" s="15"/>
      <c r="V2840" s="15">
        <v>1</v>
      </c>
      <c r="W2840" s="15">
        <v>1</v>
      </c>
      <c r="X2840" s="15">
        <v>1</v>
      </c>
      <c r="Y2840" s="41">
        <v>1</v>
      </c>
      <c r="Z2840" s="41">
        <v>1</v>
      </c>
      <c r="AA2840" s="41"/>
      <c r="AB2840" s="15"/>
      <c r="AC2840" s="15"/>
      <c r="AD2840" s="15"/>
      <c r="AE2840" s="15"/>
      <c r="AF2840" s="15"/>
      <c r="AG2840" s="15"/>
      <c r="AH2840" s="15"/>
      <c r="AI2840" s="15"/>
      <c r="AJ2840" s="15"/>
      <c r="AK2840" s="15"/>
      <c r="AL2840" s="15"/>
      <c r="AM2840" s="15"/>
      <c r="AN2840" s="15"/>
      <c r="AO2840" s="15"/>
      <c r="AP2840" s="15"/>
      <c r="AQ2840" s="15"/>
      <c r="AR2840" s="15"/>
      <c r="AS2840" s="15"/>
      <c r="AT2840" s="15"/>
      <c r="AU2840" s="15"/>
      <c r="AV2840" s="15"/>
      <c r="AW2840" s="15"/>
      <c r="AX2840" s="82"/>
      <c r="AY2840" s="82"/>
      <c r="AZ2840" s="10">
        <v>1</v>
      </c>
      <c r="BA2840" t="s">
        <v>22</v>
      </c>
      <c r="BB2840" t="s">
        <v>23</v>
      </c>
      <c r="BD2840" s="39" t="str">
        <f t="shared" si="89"/>
        <v>01/394929503MTokopedia</v>
      </c>
    </row>
    <row r="2841" spans="2:56" ht="13.5" customHeight="1" x14ac:dyDescent="0.35">
      <c r="B2841" s="10" t="s">
        <v>17</v>
      </c>
      <c r="C2841" s="10" t="s">
        <v>2517</v>
      </c>
      <c r="D2841" s="10" t="s">
        <v>405</v>
      </c>
      <c r="E2841" s="10" t="s">
        <v>406</v>
      </c>
      <c r="F2841" s="10" t="s">
        <v>3565</v>
      </c>
      <c r="G2841" s="137">
        <v>1328383436</v>
      </c>
      <c r="H2841" s="10"/>
      <c r="I2841" s="10" t="s">
        <v>3278</v>
      </c>
      <c r="J2841" s="10" t="s">
        <v>7896</v>
      </c>
      <c r="K2841" s="10" t="s">
        <v>6227</v>
      </c>
      <c r="L2841" s="98">
        <f>IFERROR(VLOOKUP($F2841&amp;$C2841,Sales!$J:$W,9,0),0)</f>
        <v>0</v>
      </c>
      <c r="M2841" s="98">
        <f>IFERROR(VLOOKUP($F2841&amp;$C2841,Sales!$J:$W,10,0),0)</f>
        <v>0</v>
      </c>
      <c r="N2841" s="98">
        <f>IFERROR(VLOOKUP($F2841&amp;$C2841,Sales!$J:$W,11,0),0)</f>
        <v>0</v>
      </c>
      <c r="O2841" s="98">
        <f>IFERROR(VLOOKUP($F2841&amp;$C2841,Sales!$J:$W,12,0),0)</f>
        <v>0</v>
      </c>
      <c r="P2841" s="98">
        <f>IFERROR(VLOOKUP($F2841&amp;$C2841,Sales!$J:$W,13,0),0)</f>
        <v>0</v>
      </c>
      <c r="Q2841" s="98">
        <f>IFERROR(VLOOKUP($F2841&amp;$C2841,Sales!$A:$H,7,0),0)</f>
        <v>0</v>
      </c>
      <c r="R2841" s="41">
        <f t="shared" si="88"/>
        <v>1</v>
      </c>
      <c r="S2841" s="15">
        <v>1</v>
      </c>
      <c r="T2841" s="15"/>
      <c r="U2841" s="15"/>
      <c r="V2841" s="15">
        <v>1</v>
      </c>
      <c r="W2841" s="15">
        <v>1</v>
      </c>
      <c r="X2841" s="15">
        <v>1</v>
      </c>
      <c r="Y2841" s="41">
        <v>1</v>
      </c>
      <c r="Z2841" s="41">
        <v>1</v>
      </c>
      <c r="AA2841" s="41"/>
      <c r="AB2841" s="15"/>
      <c r="AC2841" s="15"/>
      <c r="AD2841" s="15"/>
      <c r="AE2841" s="15"/>
      <c r="AF2841" s="15"/>
      <c r="AG2841" s="15"/>
      <c r="AH2841" s="15"/>
      <c r="AI2841" s="15"/>
      <c r="AJ2841" s="15"/>
      <c r="AK2841" s="15"/>
      <c r="AL2841" s="15"/>
      <c r="AM2841" s="15"/>
      <c r="AN2841" s="15"/>
      <c r="AO2841" s="15"/>
      <c r="AP2841" s="15"/>
      <c r="AQ2841" s="15"/>
      <c r="AR2841" s="15"/>
      <c r="AS2841" s="15"/>
      <c r="AT2841" s="15"/>
      <c r="AU2841" s="15"/>
      <c r="AV2841" s="15"/>
      <c r="AW2841" s="15"/>
      <c r="AX2841" s="82"/>
      <c r="AY2841" s="82"/>
      <c r="AZ2841" s="10">
        <v>1</v>
      </c>
      <c r="BA2841" t="s">
        <v>22</v>
      </c>
      <c r="BB2841" t="s">
        <v>23</v>
      </c>
      <c r="BD2841" s="39" t="str">
        <f t="shared" si="89"/>
        <v>01/394929503NTokopedia</v>
      </c>
    </row>
    <row r="2842" spans="2:56" ht="13.5" customHeight="1" x14ac:dyDescent="0.35">
      <c r="B2842" s="10" t="s">
        <v>17</v>
      </c>
      <c r="C2842" s="10" t="s">
        <v>2517</v>
      </c>
      <c r="D2842" s="10" t="s">
        <v>405</v>
      </c>
      <c r="E2842" s="10" t="s">
        <v>406</v>
      </c>
      <c r="F2842" s="10" t="s">
        <v>3566</v>
      </c>
      <c r="G2842" s="137">
        <v>1328417282</v>
      </c>
      <c r="H2842" s="10"/>
      <c r="I2842" s="10" t="s">
        <v>6381</v>
      </c>
      <c r="J2842" s="10" t="s">
        <v>7897</v>
      </c>
      <c r="K2842" s="10" t="s">
        <v>6228</v>
      </c>
      <c r="L2842" s="98">
        <f>IFERROR(VLOOKUP($F2842&amp;$C2842,Sales!$J:$W,9,0),0)</f>
        <v>0</v>
      </c>
      <c r="M2842" s="98">
        <f>IFERROR(VLOOKUP($F2842&amp;$C2842,Sales!$J:$W,10,0),0)</f>
        <v>0</v>
      </c>
      <c r="N2842" s="98">
        <f>IFERROR(VLOOKUP($F2842&amp;$C2842,Sales!$J:$W,11,0),0)</f>
        <v>0</v>
      </c>
      <c r="O2842" s="98">
        <f>IFERROR(VLOOKUP($F2842&amp;$C2842,Sales!$J:$W,12,0),0)</f>
        <v>0</v>
      </c>
      <c r="P2842" s="98">
        <f>IFERROR(VLOOKUP($F2842&amp;$C2842,Sales!$J:$W,13,0),0)</f>
        <v>0</v>
      </c>
      <c r="Q2842" s="98">
        <f>IFERROR(VLOOKUP($F2842&amp;$C2842,Sales!$A:$H,7,0),0)</f>
        <v>0</v>
      </c>
      <c r="R2842" s="41">
        <f t="shared" si="88"/>
        <v>1</v>
      </c>
      <c r="S2842" s="15">
        <v>1</v>
      </c>
      <c r="T2842" s="15"/>
      <c r="U2842" s="15"/>
      <c r="V2842" s="15">
        <v>1</v>
      </c>
      <c r="W2842" s="15">
        <v>1</v>
      </c>
      <c r="X2842" s="15">
        <v>1</v>
      </c>
      <c r="Y2842" s="41">
        <v>1</v>
      </c>
      <c r="Z2842" s="41">
        <v>1</v>
      </c>
      <c r="AA2842" s="41"/>
      <c r="AB2842" s="15"/>
      <c r="AC2842" s="15"/>
      <c r="AD2842" s="15"/>
      <c r="AE2842" s="15"/>
      <c r="AF2842" s="15"/>
      <c r="AG2842" s="15"/>
      <c r="AH2842" s="15"/>
      <c r="AI2842" s="15"/>
      <c r="AJ2842" s="15"/>
      <c r="AK2842" s="15"/>
      <c r="AL2842" s="15"/>
      <c r="AM2842" s="15"/>
      <c r="AN2842" s="15"/>
      <c r="AO2842" s="15"/>
      <c r="AP2842" s="15"/>
      <c r="AQ2842" s="15"/>
      <c r="AR2842" s="15"/>
      <c r="AS2842" s="15"/>
      <c r="AT2842" s="15"/>
      <c r="AU2842" s="15"/>
      <c r="AV2842" s="15"/>
      <c r="AW2842" s="15"/>
      <c r="AX2842" s="82"/>
      <c r="AY2842" s="82"/>
      <c r="AZ2842" s="10">
        <v>1</v>
      </c>
      <c r="BA2842" t="s">
        <v>22</v>
      </c>
      <c r="BB2842" t="s">
        <v>23</v>
      </c>
      <c r="BD2842" s="39" t="str">
        <f t="shared" si="89"/>
        <v>01/394929503OTokopedia</v>
      </c>
    </row>
    <row r="2843" spans="2:56" ht="13.5" customHeight="1" x14ac:dyDescent="0.35">
      <c r="B2843" s="10" t="s">
        <v>17</v>
      </c>
      <c r="C2843" s="10" t="s">
        <v>2517</v>
      </c>
      <c r="D2843" s="10" t="s">
        <v>405</v>
      </c>
      <c r="E2843" s="10" t="s">
        <v>406</v>
      </c>
      <c r="F2843" s="10" t="s">
        <v>3567</v>
      </c>
      <c r="G2843" s="137">
        <v>1328427058</v>
      </c>
      <c r="H2843" s="10"/>
      <c r="I2843" s="10" t="s">
        <v>6382</v>
      </c>
      <c r="J2843" s="10" t="s">
        <v>7898</v>
      </c>
      <c r="K2843" s="10" t="s">
        <v>6229</v>
      </c>
      <c r="L2843" s="98">
        <f>IFERROR(VLOOKUP($F2843&amp;$C2843,Sales!$J:$W,9,0),0)</f>
        <v>0</v>
      </c>
      <c r="M2843" s="98">
        <f>IFERROR(VLOOKUP($F2843&amp;$C2843,Sales!$J:$W,10,0),0)</f>
        <v>0</v>
      </c>
      <c r="N2843" s="98">
        <f>IFERROR(VLOOKUP($F2843&amp;$C2843,Sales!$J:$W,11,0),0)</f>
        <v>0</v>
      </c>
      <c r="O2843" s="98">
        <f>IFERROR(VLOOKUP($F2843&amp;$C2843,Sales!$J:$W,12,0),0)</f>
        <v>0</v>
      </c>
      <c r="P2843" s="98">
        <f>IFERROR(VLOOKUP($F2843&amp;$C2843,Sales!$J:$W,13,0),0)</f>
        <v>0</v>
      </c>
      <c r="Q2843" s="98">
        <f>IFERROR(VLOOKUP($F2843&amp;$C2843,Sales!$A:$H,7,0),0)</f>
        <v>0</v>
      </c>
      <c r="R2843" s="41">
        <f t="shared" si="88"/>
        <v>1</v>
      </c>
      <c r="S2843" s="15">
        <v>1</v>
      </c>
      <c r="T2843" s="15"/>
      <c r="U2843" s="15"/>
      <c r="V2843" s="15">
        <v>1</v>
      </c>
      <c r="W2843" s="15">
        <v>1</v>
      </c>
      <c r="X2843" s="15">
        <v>1</v>
      </c>
      <c r="Y2843" s="41">
        <v>1</v>
      </c>
      <c r="Z2843" s="41">
        <v>1</v>
      </c>
      <c r="AA2843" s="41"/>
      <c r="AB2843" s="15"/>
      <c r="AC2843" s="15"/>
      <c r="AD2843" s="15"/>
      <c r="AE2843" s="15"/>
      <c r="AF2843" s="15"/>
      <c r="AG2843" s="15"/>
      <c r="AH2843" s="15"/>
      <c r="AI2843" s="15"/>
      <c r="AJ2843" s="15"/>
      <c r="AK2843" s="15"/>
      <c r="AL2843" s="15"/>
      <c r="AM2843" s="15"/>
      <c r="AN2843" s="15"/>
      <c r="AO2843" s="15"/>
      <c r="AP2843" s="15"/>
      <c r="AQ2843" s="15"/>
      <c r="AR2843" s="15"/>
      <c r="AS2843" s="15"/>
      <c r="AT2843" s="15"/>
      <c r="AU2843" s="15"/>
      <c r="AV2843" s="15"/>
      <c r="AW2843" s="15"/>
      <c r="AX2843" s="82"/>
      <c r="AY2843" s="82"/>
      <c r="AZ2843" s="10">
        <v>1</v>
      </c>
      <c r="BA2843" t="s">
        <v>22</v>
      </c>
      <c r="BB2843" t="s">
        <v>23</v>
      </c>
      <c r="BD2843" s="39" t="str">
        <f t="shared" si="89"/>
        <v>01/394929503PTokopedia</v>
      </c>
    </row>
    <row r="2844" spans="2:56" ht="13.5" customHeight="1" x14ac:dyDescent="0.35">
      <c r="B2844" s="10" t="s">
        <v>17</v>
      </c>
      <c r="C2844" s="10" t="s">
        <v>2517</v>
      </c>
      <c r="D2844" s="10" t="s">
        <v>405</v>
      </c>
      <c r="E2844" s="10" t="s">
        <v>406</v>
      </c>
      <c r="F2844" s="10" t="s">
        <v>3568</v>
      </c>
      <c r="G2844" s="137">
        <v>1328434489</v>
      </c>
      <c r="H2844" s="10"/>
      <c r="I2844" s="10" t="s">
        <v>6383</v>
      </c>
      <c r="J2844" s="10" t="s">
        <v>7899</v>
      </c>
      <c r="K2844" s="10" t="s">
        <v>6230</v>
      </c>
      <c r="L2844" s="98">
        <f>IFERROR(VLOOKUP($F2844&amp;$C2844,Sales!$J:$W,9,0),0)</f>
        <v>0</v>
      </c>
      <c r="M2844" s="98">
        <f>IFERROR(VLOOKUP($F2844&amp;$C2844,Sales!$J:$W,10,0),0)</f>
        <v>0</v>
      </c>
      <c r="N2844" s="98">
        <f>IFERROR(VLOOKUP($F2844&amp;$C2844,Sales!$J:$W,11,0),0)</f>
        <v>0</v>
      </c>
      <c r="O2844" s="98">
        <f>IFERROR(VLOOKUP($F2844&amp;$C2844,Sales!$J:$W,12,0),0)</f>
        <v>0</v>
      </c>
      <c r="P2844" s="98">
        <f>IFERROR(VLOOKUP($F2844&amp;$C2844,Sales!$J:$W,13,0),0)</f>
        <v>0</v>
      </c>
      <c r="Q2844" s="98">
        <f>IFERROR(VLOOKUP($F2844&amp;$C2844,Sales!$A:$H,7,0),0)</f>
        <v>0</v>
      </c>
      <c r="R2844" s="41">
        <f t="shared" si="88"/>
        <v>1</v>
      </c>
      <c r="S2844" s="15">
        <v>1</v>
      </c>
      <c r="T2844" s="15"/>
      <c r="U2844" s="15"/>
      <c r="V2844" s="15">
        <v>1</v>
      </c>
      <c r="W2844" s="15">
        <v>1</v>
      </c>
      <c r="X2844" s="15">
        <v>1</v>
      </c>
      <c r="Y2844" s="41">
        <v>1</v>
      </c>
      <c r="Z2844" s="41">
        <v>1</v>
      </c>
      <c r="AA2844" s="41"/>
      <c r="AB2844" s="15"/>
      <c r="AC2844" s="15"/>
      <c r="AD2844" s="15"/>
      <c r="AE2844" s="15"/>
      <c r="AF2844" s="15"/>
      <c r="AG2844" s="15"/>
      <c r="AH2844" s="15"/>
      <c r="AI2844" s="15"/>
      <c r="AJ2844" s="15"/>
      <c r="AK2844" s="15"/>
      <c r="AL2844" s="15"/>
      <c r="AM2844" s="15"/>
      <c r="AN2844" s="15"/>
      <c r="AO2844" s="15"/>
      <c r="AP2844" s="15"/>
      <c r="AQ2844" s="15"/>
      <c r="AR2844" s="15"/>
      <c r="AS2844" s="15"/>
      <c r="AT2844" s="15"/>
      <c r="AU2844" s="15"/>
      <c r="AV2844" s="15"/>
      <c r="AW2844" s="15"/>
      <c r="AX2844" s="82"/>
      <c r="AY2844" s="82"/>
      <c r="AZ2844" s="10">
        <v>1</v>
      </c>
      <c r="BA2844" t="s">
        <v>22</v>
      </c>
      <c r="BB2844" t="s">
        <v>23</v>
      </c>
      <c r="BD2844" s="39" t="str">
        <f t="shared" si="89"/>
        <v>01/394929503QTokopedia</v>
      </c>
    </row>
    <row r="2845" spans="2:56" ht="13.5" customHeight="1" x14ac:dyDescent="0.35">
      <c r="B2845" s="10" t="s">
        <v>17</v>
      </c>
      <c r="C2845" s="10" t="s">
        <v>2517</v>
      </c>
      <c r="D2845" s="10" t="s">
        <v>405</v>
      </c>
      <c r="E2845" s="10" t="s">
        <v>406</v>
      </c>
      <c r="F2845" s="10" t="s">
        <v>3569</v>
      </c>
      <c r="G2845" s="137">
        <v>1328447319</v>
      </c>
      <c r="H2845" s="10"/>
      <c r="I2845" s="10" t="s">
        <v>3282</v>
      </c>
      <c r="J2845" s="10" t="s">
        <v>7900</v>
      </c>
      <c r="K2845" s="10" t="s">
        <v>6231</v>
      </c>
      <c r="L2845" s="98">
        <f>IFERROR(VLOOKUP($F2845&amp;$C2845,Sales!$J:$W,9,0),0)</f>
        <v>0</v>
      </c>
      <c r="M2845" s="98">
        <f>IFERROR(VLOOKUP($F2845&amp;$C2845,Sales!$J:$W,10,0),0)</f>
        <v>0</v>
      </c>
      <c r="N2845" s="98">
        <f>IFERROR(VLOOKUP($F2845&amp;$C2845,Sales!$J:$W,11,0),0)</f>
        <v>0</v>
      </c>
      <c r="O2845" s="98">
        <f>IFERROR(VLOOKUP($F2845&amp;$C2845,Sales!$J:$W,12,0),0)</f>
        <v>0</v>
      </c>
      <c r="P2845" s="98">
        <f>IFERROR(VLOOKUP($F2845&amp;$C2845,Sales!$J:$W,13,0),0)</f>
        <v>0</v>
      </c>
      <c r="Q2845" s="98">
        <f>IFERROR(VLOOKUP($F2845&amp;$C2845,Sales!$A:$H,7,0),0)</f>
        <v>0</v>
      </c>
      <c r="R2845" s="41">
        <f t="shared" si="88"/>
        <v>1</v>
      </c>
      <c r="S2845" s="15">
        <v>1</v>
      </c>
      <c r="T2845" s="15"/>
      <c r="U2845" s="15"/>
      <c r="V2845" s="15">
        <v>1</v>
      </c>
      <c r="W2845" s="15">
        <v>1</v>
      </c>
      <c r="X2845" s="15">
        <v>1</v>
      </c>
      <c r="Y2845" s="41">
        <v>1</v>
      </c>
      <c r="Z2845" s="41">
        <v>1</v>
      </c>
      <c r="AA2845" s="41"/>
      <c r="AB2845" s="15"/>
      <c r="AC2845" s="15"/>
      <c r="AD2845" s="15"/>
      <c r="AE2845" s="15"/>
      <c r="AF2845" s="15"/>
      <c r="AG2845" s="15"/>
      <c r="AH2845" s="15"/>
      <c r="AI2845" s="15"/>
      <c r="AJ2845" s="15"/>
      <c r="AK2845" s="15"/>
      <c r="AL2845" s="15"/>
      <c r="AM2845" s="15"/>
      <c r="AN2845" s="15"/>
      <c r="AO2845" s="15"/>
      <c r="AP2845" s="15"/>
      <c r="AQ2845" s="15"/>
      <c r="AR2845" s="15"/>
      <c r="AS2845" s="15"/>
      <c r="AT2845" s="15"/>
      <c r="AU2845" s="15"/>
      <c r="AV2845" s="15"/>
      <c r="AW2845" s="15"/>
      <c r="AX2845" s="82"/>
      <c r="AY2845" s="82"/>
      <c r="AZ2845" s="10">
        <v>1</v>
      </c>
      <c r="BA2845" t="s">
        <v>22</v>
      </c>
      <c r="BB2845" t="s">
        <v>23</v>
      </c>
      <c r="BD2845" s="39" t="str">
        <f t="shared" si="89"/>
        <v>01/394929503RTokopedia</v>
      </c>
    </row>
    <row r="2846" spans="2:56" ht="13.5" customHeight="1" x14ac:dyDescent="0.35">
      <c r="B2846" s="10" t="s">
        <v>17</v>
      </c>
      <c r="C2846" s="10" t="s">
        <v>2517</v>
      </c>
      <c r="D2846" s="10" t="s">
        <v>405</v>
      </c>
      <c r="E2846" s="10" t="s">
        <v>406</v>
      </c>
      <c r="F2846" s="10" t="s">
        <v>3570</v>
      </c>
      <c r="G2846" s="137">
        <v>1328453892</v>
      </c>
      <c r="H2846" s="10"/>
      <c r="I2846" s="10" t="s">
        <v>3283</v>
      </c>
      <c r="J2846" s="10" t="s">
        <v>7901</v>
      </c>
      <c r="K2846" s="10" t="s">
        <v>6232</v>
      </c>
      <c r="L2846" s="98">
        <f>IFERROR(VLOOKUP($F2846&amp;$C2846,Sales!$J:$W,9,0),0)</f>
        <v>0</v>
      </c>
      <c r="M2846" s="98">
        <f>IFERROR(VLOOKUP($F2846&amp;$C2846,Sales!$J:$W,10,0),0)</f>
        <v>0</v>
      </c>
      <c r="N2846" s="98">
        <f>IFERROR(VLOOKUP($F2846&amp;$C2846,Sales!$J:$W,11,0),0)</f>
        <v>0</v>
      </c>
      <c r="O2846" s="98">
        <f>IFERROR(VLOOKUP($F2846&amp;$C2846,Sales!$J:$W,12,0),0)</f>
        <v>0</v>
      </c>
      <c r="P2846" s="98">
        <f>IFERROR(VLOOKUP($F2846&amp;$C2846,Sales!$J:$W,13,0),0)</f>
        <v>0</v>
      </c>
      <c r="Q2846" s="98">
        <f>IFERROR(VLOOKUP($F2846&amp;$C2846,Sales!$A:$H,7,0),0)</f>
        <v>0</v>
      </c>
      <c r="R2846" s="41">
        <f t="shared" si="88"/>
        <v>1</v>
      </c>
      <c r="S2846" s="15">
        <v>1</v>
      </c>
      <c r="T2846" s="15"/>
      <c r="U2846" s="15"/>
      <c r="V2846" s="15">
        <v>1</v>
      </c>
      <c r="W2846" s="15">
        <v>1</v>
      </c>
      <c r="X2846" s="15">
        <v>1</v>
      </c>
      <c r="Y2846" s="41">
        <v>1</v>
      </c>
      <c r="Z2846" s="41">
        <v>1</v>
      </c>
      <c r="AA2846" s="41"/>
      <c r="AB2846" s="15"/>
      <c r="AC2846" s="15"/>
      <c r="AD2846" s="15"/>
      <c r="AE2846" s="15"/>
      <c r="AF2846" s="15"/>
      <c r="AG2846" s="15"/>
      <c r="AH2846" s="15"/>
      <c r="AI2846" s="15"/>
      <c r="AJ2846" s="15"/>
      <c r="AK2846" s="15"/>
      <c r="AL2846" s="15"/>
      <c r="AM2846" s="15"/>
      <c r="AN2846" s="15"/>
      <c r="AO2846" s="15"/>
      <c r="AP2846" s="15"/>
      <c r="AQ2846" s="15"/>
      <c r="AR2846" s="15"/>
      <c r="AS2846" s="15"/>
      <c r="AT2846" s="15"/>
      <c r="AU2846" s="15"/>
      <c r="AV2846" s="15"/>
      <c r="AW2846" s="15"/>
      <c r="AX2846" s="82"/>
      <c r="AY2846" s="82"/>
      <c r="AZ2846" s="10">
        <v>1</v>
      </c>
      <c r="BA2846" t="s">
        <v>22</v>
      </c>
      <c r="BB2846" t="s">
        <v>23</v>
      </c>
      <c r="BD2846" s="39" t="str">
        <f t="shared" si="89"/>
        <v>01/394929503STokopedia</v>
      </c>
    </row>
    <row r="2847" spans="2:56" ht="13.5" customHeight="1" x14ac:dyDescent="0.35">
      <c r="B2847" s="10" t="s">
        <v>17</v>
      </c>
      <c r="C2847" s="10" t="s">
        <v>2517</v>
      </c>
      <c r="D2847" s="10" t="s">
        <v>405</v>
      </c>
      <c r="E2847" s="10" t="s">
        <v>406</v>
      </c>
      <c r="F2847" s="10" t="s">
        <v>3571</v>
      </c>
      <c r="G2847" s="137">
        <v>1328459085</v>
      </c>
      <c r="H2847" s="10"/>
      <c r="I2847" s="10" t="s">
        <v>6233</v>
      </c>
      <c r="J2847" s="10" t="s">
        <v>7902</v>
      </c>
      <c r="K2847" s="10" t="s">
        <v>6234</v>
      </c>
      <c r="L2847" s="98">
        <f>IFERROR(VLOOKUP($F2847&amp;$C2847,Sales!$J:$W,9,0),0)</f>
        <v>0</v>
      </c>
      <c r="M2847" s="98">
        <f>IFERROR(VLOOKUP($F2847&amp;$C2847,Sales!$J:$W,10,0),0)</f>
        <v>0</v>
      </c>
      <c r="N2847" s="98">
        <f>IFERROR(VLOOKUP($F2847&amp;$C2847,Sales!$J:$W,11,0),0)</f>
        <v>0</v>
      </c>
      <c r="O2847" s="98">
        <f>IFERROR(VLOOKUP($F2847&amp;$C2847,Sales!$J:$W,12,0),0)</f>
        <v>0</v>
      </c>
      <c r="P2847" s="98">
        <f>IFERROR(VLOOKUP($F2847&amp;$C2847,Sales!$J:$W,13,0),0)</f>
        <v>0</v>
      </c>
      <c r="Q2847" s="98">
        <f>IFERROR(VLOOKUP($F2847&amp;$C2847,Sales!$A:$H,7,0),0)</f>
        <v>0</v>
      </c>
      <c r="R2847" s="41">
        <f t="shared" si="88"/>
        <v>1</v>
      </c>
      <c r="S2847" s="15">
        <v>1</v>
      </c>
      <c r="T2847" s="15"/>
      <c r="U2847" s="15"/>
      <c r="V2847" s="15">
        <v>1</v>
      </c>
      <c r="W2847" s="15">
        <v>1</v>
      </c>
      <c r="X2847" s="15">
        <v>1</v>
      </c>
      <c r="Y2847" s="41">
        <v>1</v>
      </c>
      <c r="Z2847" s="41">
        <v>1</v>
      </c>
      <c r="AA2847" s="41"/>
      <c r="AB2847" s="15"/>
      <c r="AC2847" s="15"/>
      <c r="AD2847" s="15"/>
      <c r="AE2847" s="15"/>
      <c r="AF2847" s="15"/>
      <c r="AG2847" s="15"/>
      <c r="AH2847" s="15"/>
      <c r="AI2847" s="15"/>
      <c r="AJ2847" s="15"/>
      <c r="AK2847" s="15"/>
      <c r="AL2847" s="15"/>
      <c r="AM2847" s="15"/>
      <c r="AN2847" s="15"/>
      <c r="AO2847" s="15"/>
      <c r="AP2847" s="15"/>
      <c r="AQ2847" s="15"/>
      <c r="AR2847" s="15"/>
      <c r="AS2847" s="15"/>
      <c r="AT2847" s="15"/>
      <c r="AU2847" s="15"/>
      <c r="AV2847" s="15"/>
      <c r="AW2847" s="15"/>
      <c r="AX2847" s="82"/>
      <c r="AY2847" s="82"/>
      <c r="AZ2847" s="10">
        <v>1</v>
      </c>
      <c r="BA2847" t="s">
        <v>22</v>
      </c>
      <c r="BB2847" t="s">
        <v>23</v>
      </c>
      <c r="BD2847" s="39" t="str">
        <f t="shared" si="89"/>
        <v>01/394929503TTokopedia</v>
      </c>
    </row>
    <row r="2848" spans="2:56" ht="13.5" customHeight="1" x14ac:dyDescent="0.35">
      <c r="B2848" s="10" t="s">
        <v>17</v>
      </c>
      <c r="C2848" s="10" t="s">
        <v>2517</v>
      </c>
      <c r="D2848" s="10" t="s">
        <v>405</v>
      </c>
      <c r="E2848" s="10" t="s">
        <v>406</v>
      </c>
      <c r="F2848" s="10" t="s">
        <v>3572</v>
      </c>
      <c r="G2848" s="137">
        <v>1328469047</v>
      </c>
      <c r="H2848" s="10"/>
      <c r="I2848" s="10" t="s">
        <v>3284</v>
      </c>
      <c r="J2848" s="10" t="s">
        <v>7903</v>
      </c>
      <c r="K2848" s="10" t="s">
        <v>6235</v>
      </c>
      <c r="L2848" s="98">
        <f>IFERROR(VLOOKUP($F2848&amp;$C2848,Sales!$J:$W,9,0),0)</f>
        <v>0</v>
      </c>
      <c r="M2848" s="98">
        <f>IFERROR(VLOOKUP($F2848&amp;$C2848,Sales!$J:$W,10,0),0)</f>
        <v>0</v>
      </c>
      <c r="N2848" s="98">
        <f>IFERROR(VLOOKUP($F2848&amp;$C2848,Sales!$J:$W,11,0),0)</f>
        <v>0</v>
      </c>
      <c r="O2848" s="98">
        <f>IFERROR(VLOOKUP($F2848&amp;$C2848,Sales!$J:$W,12,0),0)</f>
        <v>0</v>
      </c>
      <c r="P2848" s="98">
        <f>IFERROR(VLOOKUP($F2848&amp;$C2848,Sales!$J:$W,13,0),0)</f>
        <v>0</v>
      </c>
      <c r="Q2848" s="98">
        <f>IFERROR(VLOOKUP($F2848&amp;$C2848,Sales!$A:$H,7,0),0)</f>
        <v>0</v>
      </c>
      <c r="R2848" s="41">
        <f t="shared" si="88"/>
        <v>1</v>
      </c>
      <c r="S2848" s="15">
        <v>1</v>
      </c>
      <c r="T2848" s="15"/>
      <c r="U2848" s="15"/>
      <c r="V2848" s="15">
        <v>1</v>
      </c>
      <c r="W2848" s="15">
        <v>1</v>
      </c>
      <c r="X2848" s="15">
        <v>1</v>
      </c>
      <c r="Y2848" s="41">
        <v>1</v>
      </c>
      <c r="Z2848" s="41">
        <v>1</v>
      </c>
      <c r="AA2848" s="41"/>
      <c r="AB2848" s="15"/>
      <c r="AC2848" s="15"/>
      <c r="AD2848" s="15"/>
      <c r="AE2848" s="15"/>
      <c r="AF2848" s="15"/>
      <c r="AG2848" s="15"/>
      <c r="AH2848" s="15"/>
      <c r="AI2848" s="15"/>
      <c r="AJ2848" s="15"/>
      <c r="AK2848" s="15"/>
      <c r="AL2848" s="15"/>
      <c r="AM2848" s="15"/>
      <c r="AN2848" s="15"/>
      <c r="AO2848" s="15"/>
      <c r="AP2848" s="15"/>
      <c r="AQ2848" s="15"/>
      <c r="AR2848" s="15"/>
      <c r="AS2848" s="15"/>
      <c r="AT2848" s="15"/>
      <c r="AU2848" s="15"/>
      <c r="AV2848" s="15"/>
      <c r="AW2848" s="15"/>
      <c r="AX2848" s="82"/>
      <c r="AY2848" s="82"/>
      <c r="AZ2848" s="10">
        <v>1</v>
      </c>
      <c r="BA2848" t="s">
        <v>22</v>
      </c>
      <c r="BB2848" t="s">
        <v>23</v>
      </c>
      <c r="BD2848" s="39" t="str">
        <f t="shared" si="89"/>
        <v>01/394929503UTokopedia</v>
      </c>
    </row>
    <row r="2849" spans="2:56" ht="13.5" customHeight="1" x14ac:dyDescent="0.35">
      <c r="B2849" s="10" t="s">
        <v>17</v>
      </c>
      <c r="C2849" s="10" t="s">
        <v>2517</v>
      </c>
      <c r="D2849" s="10" t="s">
        <v>405</v>
      </c>
      <c r="E2849" s="10" t="s">
        <v>406</v>
      </c>
      <c r="F2849" s="10" t="s">
        <v>3573</v>
      </c>
      <c r="G2849" s="137">
        <v>1328474208</v>
      </c>
      <c r="H2849" s="10"/>
      <c r="I2849" s="10" t="s">
        <v>3285</v>
      </c>
      <c r="J2849" s="10" t="s">
        <v>7904</v>
      </c>
      <c r="K2849" s="10" t="s">
        <v>6236</v>
      </c>
      <c r="L2849" s="98">
        <f>IFERROR(VLOOKUP($F2849&amp;$C2849,Sales!$J:$W,9,0),0)</f>
        <v>0</v>
      </c>
      <c r="M2849" s="98">
        <f>IFERROR(VLOOKUP($F2849&amp;$C2849,Sales!$J:$W,10,0),0)</f>
        <v>0</v>
      </c>
      <c r="N2849" s="98">
        <f>IFERROR(VLOOKUP($F2849&amp;$C2849,Sales!$J:$W,11,0),0)</f>
        <v>0</v>
      </c>
      <c r="O2849" s="98">
        <f>IFERROR(VLOOKUP($F2849&amp;$C2849,Sales!$J:$W,12,0),0)</f>
        <v>0</v>
      </c>
      <c r="P2849" s="98">
        <f>IFERROR(VLOOKUP($F2849&amp;$C2849,Sales!$J:$W,13,0),0)</f>
        <v>0</v>
      </c>
      <c r="Q2849" s="98">
        <f>IFERROR(VLOOKUP($F2849&amp;$C2849,Sales!$A:$H,7,0),0)</f>
        <v>0</v>
      </c>
      <c r="R2849" s="41">
        <f t="shared" si="88"/>
        <v>1</v>
      </c>
      <c r="S2849" s="15">
        <v>1</v>
      </c>
      <c r="T2849" s="15"/>
      <c r="U2849" s="15"/>
      <c r="V2849" s="15">
        <v>1</v>
      </c>
      <c r="W2849" s="15">
        <v>1</v>
      </c>
      <c r="X2849" s="15">
        <v>1</v>
      </c>
      <c r="Y2849" s="41">
        <v>1</v>
      </c>
      <c r="Z2849" s="41">
        <v>1</v>
      </c>
      <c r="AA2849" s="41"/>
      <c r="AB2849" s="15"/>
      <c r="AC2849" s="15"/>
      <c r="AD2849" s="15"/>
      <c r="AE2849" s="15"/>
      <c r="AF2849" s="15"/>
      <c r="AG2849" s="15"/>
      <c r="AH2849" s="15"/>
      <c r="AI2849" s="15"/>
      <c r="AJ2849" s="15"/>
      <c r="AK2849" s="15"/>
      <c r="AL2849" s="15"/>
      <c r="AM2849" s="15"/>
      <c r="AN2849" s="15"/>
      <c r="AO2849" s="15"/>
      <c r="AP2849" s="15"/>
      <c r="AQ2849" s="15"/>
      <c r="AR2849" s="15"/>
      <c r="AS2849" s="15"/>
      <c r="AT2849" s="15"/>
      <c r="AU2849" s="15"/>
      <c r="AV2849" s="15"/>
      <c r="AW2849" s="15"/>
      <c r="AX2849" s="82"/>
      <c r="AY2849" s="82"/>
      <c r="AZ2849" s="10">
        <v>1</v>
      </c>
      <c r="BA2849" t="s">
        <v>22</v>
      </c>
      <c r="BB2849" t="s">
        <v>23</v>
      </c>
      <c r="BD2849" s="39" t="str">
        <f t="shared" si="89"/>
        <v>01/394929503VTokopedia</v>
      </c>
    </row>
    <row r="2850" spans="2:56" ht="13.5" customHeight="1" x14ac:dyDescent="0.35">
      <c r="B2850" s="10" t="s">
        <v>17</v>
      </c>
      <c r="C2850" s="10" t="s">
        <v>2517</v>
      </c>
      <c r="D2850" s="10" t="s">
        <v>405</v>
      </c>
      <c r="E2850" s="10" t="s">
        <v>406</v>
      </c>
      <c r="F2850" s="10" t="s">
        <v>3574</v>
      </c>
      <c r="G2850" s="137">
        <v>1328480517</v>
      </c>
      <c r="H2850" s="10"/>
      <c r="I2850" s="10" t="s">
        <v>3286</v>
      </c>
      <c r="J2850" s="10" t="s">
        <v>7905</v>
      </c>
      <c r="K2850" s="10" t="s">
        <v>6237</v>
      </c>
      <c r="L2850" s="98">
        <f>IFERROR(VLOOKUP($F2850&amp;$C2850,Sales!$J:$W,9,0),0)</f>
        <v>0</v>
      </c>
      <c r="M2850" s="98">
        <f>IFERROR(VLOOKUP($F2850&amp;$C2850,Sales!$J:$W,10,0),0)</f>
        <v>0</v>
      </c>
      <c r="N2850" s="98">
        <f>IFERROR(VLOOKUP($F2850&amp;$C2850,Sales!$J:$W,11,0),0)</f>
        <v>0</v>
      </c>
      <c r="O2850" s="98">
        <f>IFERROR(VLOOKUP($F2850&amp;$C2850,Sales!$J:$W,12,0),0)</f>
        <v>0</v>
      </c>
      <c r="P2850" s="98">
        <f>IFERROR(VLOOKUP($F2850&amp;$C2850,Sales!$J:$W,13,0),0)</f>
        <v>0</v>
      </c>
      <c r="Q2850" s="98">
        <f>IFERROR(VLOOKUP($F2850&amp;$C2850,Sales!$A:$H,7,0),0)</f>
        <v>0</v>
      </c>
      <c r="R2850" s="41">
        <f t="shared" si="88"/>
        <v>1</v>
      </c>
      <c r="S2850" s="15">
        <v>1</v>
      </c>
      <c r="T2850" s="15"/>
      <c r="U2850" s="15"/>
      <c r="V2850" s="15">
        <v>1</v>
      </c>
      <c r="W2850" s="15">
        <v>1</v>
      </c>
      <c r="X2850" s="15">
        <v>1</v>
      </c>
      <c r="Y2850" s="41">
        <v>1</v>
      </c>
      <c r="Z2850" s="41">
        <v>1</v>
      </c>
      <c r="AA2850" s="41"/>
      <c r="AB2850" s="15"/>
      <c r="AC2850" s="15"/>
      <c r="AD2850" s="15"/>
      <c r="AE2850" s="15"/>
      <c r="AF2850" s="15"/>
      <c r="AG2850" s="15"/>
      <c r="AH2850" s="15"/>
      <c r="AI2850" s="15"/>
      <c r="AJ2850" s="15"/>
      <c r="AK2850" s="15"/>
      <c r="AL2850" s="15"/>
      <c r="AM2850" s="15"/>
      <c r="AN2850" s="15"/>
      <c r="AO2850" s="15"/>
      <c r="AP2850" s="15"/>
      <c r="AQ2850" s="15"/>
      <c r="AR2850" s="15"/>
      <c r="AS2850" s="15"/>
      <c r="AT2850" s="15"/>
      <c r="AU2850" s="15"/>
      <c r="AV2850" s="15"/>
      <c r="AW2850" s="15"/>
      <c r="AX2850" s="82"/>
      <c r="AY2850" s="82"/>
      <c r="AZ2850" s="10">
        <v>1</v>
      </c>
      <c r="BA2850" t="s">
        <v>22</v>
      </c>
      <c r="BB2850" t="s">
        <v>23</v>
      </c>
      <c r="BD2850" s="39" t="str">
        <f t="shared" si="89"/>
        <v>01/394929503WTokopedia</v>
      </c>
    </row>
    <row r="2851" spans="2:56" ht="13.5" customHeight="1" x14ac:dyDescent="0.35">
      <c r="B2851" s="10" t="s">
        <v>17</v>
      </c>
      <c r="C2851" s="10" t="s">
        <v>2517</v>
      </c>
      <c r="D2851" s="10" t="s">
        <v>405</v>
      </c>
      <c r="E2851" s="10" t="s">
        <v>406</v>
      </c>
      <c r="F2851" s="10" t="s">
        <v>3575</v>
      </c>
      <c r="G2851" s="137">
        <v>1328500413</v>
      </c>
      <c r="H2851" s="10"/>
      <c r="I2851" s="10" t="s">
        <v>3287</v>
      </c>
      <c r="J2851" s="10" t="s">
        <v>7906</v>
      </c>
      <c r="K2851" s="10" t="s">
        <v>6238</v>
      </c>
      <c r="L2851" s="98">
        <f>IFERROR(VLOOKUP($F2851&amp;$C2851,Sales!$J:$W,9,0),0)</f>
        <v>0</v>
      </c>
      <c r="M2851" s="98">
        <f>IFERROR(VLOOKUP($F2851&amp;$C2851,Sales!$J:$W,10,0),0)</f>
        <v>0</v>
      </c>
      <c r="N2851" s="98">
        <f>IFERROR(VLOOKUP($F2851&amp;$C2851,Sales!$J:$W,11,0),0)</f>
        <v>0</v>
      </c>
      <c r="O2851" s="98">
        <f>IFERROR(VLOOKUP($F2851&amp;$C2851,Sales!$J:$W,12,0),0)</f>
        <v>0</v>
      </c>
      <c r="P2851" s="98">
        <f>IFERROR(VLOOKUP($F2851&amp;$C2851,Sales!$J:$W,13,0),0)</f>
        <v>0</v>
      </c>
      <c r="Q2851" s="98">
        <f>IFERROR(VLOOKUP($F2851&amp;$C2851,Sales!$A:$H,7,0),0)</f>
        <v>0</v>
      </c>
      <c r="R2851" s="41">
        <f t="shared" si="88"/>
        <v>1</v>
      </c>
      <c r="S2851" s="15">
        <v>1</v>
      </c>
      <c r="T2851" s="15"/>
      <c r="U2851" s="15"/>
      <c r="V2851" s="15">
        <v>1</v>
      </c>
      <c r="W2851" s="15">
        <v>1</v>
      </c>
      <c r="X2851" s="15">
        <v>1</v>
      </c>
      <c r="Y2851" s="41">
        <v>1</v>
      </c>
      <c r="Z2851" s="41">
        <v>1</v>
      </c>
      <c r="AA2851" s="41"/>
      <c r="AB2851" s="15"/>
      <c r="AC2851" s="15"/>
      <c r="AD2851" s="15"/>
      <c r="AE2851" s="15"/>
      <c r="AF2851" s="15"/>
      <c r="AG2851" s="15"/>
      <c r="AH2851" s="15"/>
      <c r="AI2851" s="15"/>
      <c r="AJ2851" s="15"/>
      <c r="AK2851" s="15"/>
      <c r="AL2851" s="15"/>
      <c r="AM2851" s="15"/>
      <c r="AN2851" s="15"/>
      <c r="AO2851" s="15"/>
      <c r="AP2851" s="15"/>
      <c r="AQ2851" s="15"/>
      <c r="AR2851" s="15"/>
      <c r="AS2851" s="15"/>
      <c r="AT2851" s="15"/>
      <c r="AU2851" s="15"/>
      <c r="AV2851" s="15"/>
      <c r="AW2851" s="15"/>
      <c r="AX2851" s="82"/>
      <c r="AY2851" s="82"/>
      <c r="AZ2851" s="10">
        <v>1</v>
      </c>
      <c r="BA2851" t="s">
        <v>22</v>
      </c>
      <c r="BB2851" t="s">
        <v>23</v>
      </c>
      <c r="BD2851" s="39" t="str">
        <f t="shared" si="89"/>
        <v>01/394929503XTokopedia</v>
      </c>
    </row>
    <row r="2852" spans="2:56" ht="13.5" customHeight="1" x14ac:dyDescent="0.35">
      <c r="B2852" s="10" t="s">
        <v>17</v>
      </c>
      <c r="C2852" s="10" t="s">
        <v>2517</v>
      </c>
      <c r="D2852" s="10" t="s">
        <v>405</v>
      </c>
      <c r="E2852" s="10" t="s">
        <v>406</v>
      </c>
      <c r="F2852" s="10" t="s">
        <v>3576</v>
      </c>
      <c r="G2852" s="137">
        <v>1328505484</v>
      </c>
      <c r="H2852" s="10"/>
      <c r="I2852" s="10" t="s">
        <v>3288</v>
      </c>
      <c r="J2852" s="10" t="s">
        <v>7907</v>
      </c>
      <c r="K2852" s="10" t="s">
        <v>6239</v>
      </c>
      <c r="L2852" s="98">
        <f>IFERROR(VLOOKUP($F2852&amp;$C2852,Sales!$J:$W,9,0),0)</f>
        <v>0</v>
      </c>
      <c r="M2852" s="98">
        <f>IFERROR(VLOOKUP($F2852&amp;$C2852,Sales!$J:$W,10,0),0)</f>
        <v>0</v>
      </c>
      <c r="N2852" s="98">
        <f>IFERROR(VLOOKUP($F2852&amp;$C2852,Sales!$J:$W,11,0),0)</f>
        <v>0</v>
      </c>
      <c r="O2852" s="98">
        <f>IFERROR(VLOOKUP($F2852&amp;$C2852,Sales!$J:$W,12,0),0)</f>
        <v>0</v>
      </c>
      <c r="P2852" s="98">
        <f>IFERROR(VLOOKUP($F2852&amp;$C2852,Sales!$J:$W,13,0),0)</f>
        <v>0</v>
      </c>
      <c r="Q2852" s="98">
        <f>IFERROR(VLOOKUP($F2852&amp;$C2852,Sales!$A:$H,7,0),0)</f>
        <v>0</v>
      </c>
      <c r="R2852" s="41">
        <f t="shared" si="88"/>
        <v>1</v>
      </c>
      <c r="S2852" s="15">
        <v>1</v>
      </c>
      <c r="T2852" s="15"/>
      <c r="U2852" s="15"/>
      <c r="V2852" s="15">
        <v>1</v>
      </c>
      <c r="W2852" s="15">
        <v>1</v>
      </c>
      <c r="X2852" s="15">
        <v>1</v>
      </c>
      <c r="Y2852" s="41">
        <v>1</v>
      </c>
      <c r="Z2852" s="41">
        <v>1</v>
      </c>
      <c r="AA2852" s="41"/>
      <c r="AB2852" s="15"/>
      <c r="AC2852" s="15"/>
      <c r="AD2852" s="15"/>
      <c r="AE2852" s="15"/>
      <c r="AF2852" s="15"/>
      <c r="AG2852" s="15"/>
      <c r="AH2852" s="15"/>
      <c r="AI2852" s="15"/>
      <c r="AJ2852" s="15"/>
      <c r="AK2852" s="15"/>
      <c r="AL2852" s="15"/>
      <c r="AM2852" s="15"/>
      <c r="AN2852" s="15"/>
      <c r="AO2852" s="15"/>
      <c r="AP2852" s="15"/>
      <c r="AQ2852" s="15"/>
      <c r="AR2852" s="15"/>
      <c r="AS2852" s="15"/>
      <c r="AT2852" s="15"/>
      <c r="AU2852" s="15"/>
      <c r="AV2852" s="15"/>
      <c r="AW2852" s="15"/>
      <c r="AX2852" s="82"/>
      <c r="AY2852" s="82"/>
      <c r="AZ2852" s="10">
        <v>1</v>
      </c>
      <c r="BA2852" t="s">
        <v>22</v>
      </c>
      <c r="BB2852" t="s">
        <v>23</v>
      </c>
      <c r="BD2852" s="39" t="str">
        <f t="shared" si="89"/>
        <v>01/394929503YTokopedia</v>
      </c>
    </row>
    <row r="2853" spans="2:56" ht="13.5" customHeight="1" x14ac:dyDescent="0.35">
      <c r="B2853" s="10" t="s">
        <v>17</v>
      </c>
      <c r="C2853" s="10" t="s">
        <v>2517</v>
      </c>
      <c r="D2853" s="10" t="s">
        <v>405</v>
      </c>
      <c r="E2853" s="10" t="s">
        <v>406</v>
      </c>
      <c r="F2853" s="10" t="s">
        <v>3577</v>
      </c>
      <c r="G2853" s="137">
        <v>1328511240</v>
      </c>
      <c r="H2853" s="10"/>
      <c r="I2853" s="10" t="s">
        <v>3289</v>
      </c>
      <c r="J2853" s="10" t="s">
        <v>7908</v>
      </c>
      <c r="K2853" s="10" t="s">
        <v>6240</v>
      </c>
      <c r="L2853" s="98">
        <f>IFERROR(VLOOKUP($F2853&amp;$C2853,Sales!$J:$W,9,0),0)</f>
        <v>0</v>
      </c>
      <c r="M2853" s="98">
        <f>IFERROR(VLOOKUP($F2853&amp;$C2853,Sales!$J:$W,10,0),0)</f>
        <v>0</v>
      </c>
      <c r="N2853" s="98">
        <f>IFERROR(VLOOKUP($F2853&amp;$C2853,Sales!$J:$W,11,0),0)</f>
        <v>0</v>
      </c>
      <c r="O2853" s="98">
        <f>IFERROR(VLOOKUP($F2853&amp;$C2853,Sales!$J:$W,12,0),0)</f>
        <v>0</v>
      </c>
      <c r="P2853" s="98">
        <f>IFERROR(VLOOKUP($F2853&amp;$C2853,Sales!$J:$W,13,0),0)</f>
        <v>0</v>
      </c>
      <c r="Q2853" s="98">
        <f>IFERROR(VLOOKUP($F2853&amp;$C2853,Sales!$A:$H,7,0),0)</f>
        <v>0</v>
      </c>
      <c r="R2853" s="41">
        <f t="shared" si="88"/>
        <v>1</v>
      </c>
      <c r="S2853" s="15">
        <v>1</v>
      </c>
      <c r="T2853" s="15"/>
      <c r="U2853" s="15"/>
      <c r="V2853" s="15">
        <v>1</v>
      </c>
      <c r="W2853" s="15">
        <v>1</v>
      </c>
      <c r="X2853" s="15">
        <v>1</v>
      </c>
      <c r="Y2853" s="41">
        <v>1</v>
      </c>
      <c r="Z2853" s="41">
        <v>1</v>
      </c>
      <c r="AA2853" s="41"/>
      <c r="AB2853" s="15"/>
      <c r="AC2853" s="15"/>
      <c r="AD2853" s="15"/>
      <c r="AE2853" s="15"/>
      <c r="AF2853" s="15"/>
      <c r="AG2853" s="15"/>
      <c r="AH2853" s="15"/>
      <c r="AI2853" s="15"/>
      <c r="AJ2853" s="15"/>
      <c r="AK2853" s="15"/>
      <c r="AL2853" s="15"/>
      <c r="AM2853" s="15"/>
      <c r="AN2853" s="15"/>
      <c r="AO2853" s="15"/>
      <c r="AP2853" s="15"/>
      <c r="AQ2853" s="15"/>
      <c r="AR2853" s="15"/>
      <c r="AS2853" s="15"/>
      <c r="AT2853" s="15"/>
      <c r="AU2853" s="15"/>
      <c r="AV2853" s="15"/>
      <c r="AW2853" s="15"/>
      <c r="AX2853" s="82"/>
      <c r="AY2853" s="82"/>
      <c r="AZ2853" s="10">
        <v>1</v>
      </c>
      <c r="BA2853" t="s">
        <v>22</v>
      </c>
      <c r="BB2853" t="s">
        <v>23</v>
      </c>
      <c r="BD2853" s="39" t="str">
        <f t="shared" si="89"/>
        <v>01/394929503ZTokopedia</v>
      </c>
    </row>
    <row r="2854" spans="2:56" ht="13.5" customHeight="1" x14ac:dyDescent="0.35">
      <c r="B2854" s="10" t="s">
        <v>17</v>
      </c>
      <c r="C2854" s="10" t="s">
        <v>2517</v>
      </c>
      <c r="D2854" s="10" t="s">
        <v>405</v>
      </c>
      <c r="E2854" s="10" t="s">
        <v>406</v>
      </c>
      <c r="F2854" s="10" t="s">
        <v>3580</v>
      </c>
      <c r="G2854" s="137">
        <v>1328610584</v>
      </c>
      <c r="H2854" s="10"/>
      <c r="I2854" s="10" t="s">
        <v>3292</v>
      </c>
      <c r="J2854" s="10" t="s">
        <v>7909</v>
      </c>
      <c r="K2854" s="10" t="s">
        <v>7910</v>
      </c>
      <c r="L2854" s="98">
        <f>IFERROR(VLOOKUP($F2854&amp;$C2854,Sales!$J:$W,9,0),0)</f>
        <v>0</v>
      </c>
      <c r="M2854" s="98">
        <f>IFERROR(VLOOKUP($F2854&amp;$C2854,Sales!$J:$W,10,0),0)</f>
        <v>0</v>
      </c>
      <c r="N2854" s="98">
        <f>IFERROR(VLOOKUP($F2854&amp;$C2854,Sales!$J:$W,11,0),0)</f>
        <v>0</v>
      </c>
      <c r="O2854" s="98">
        <f>IFERROR(VLOOKUP($F2854&amp;$C2854,Sales!$J:$W,12,0),0)</f>
        <v>0</v>
      </c>
      <c r="P2854" s="98">
        <f>IFERROR(VLOOKUP($F2854&amp;$C2854,Sales!$J:$W,13,0),0)</f>
        <v>0</v>
      </c>
      <c r="Q2854" s="98">
        <f>IFERROR(VLOOKUP($F2854&amp;$C2854,Sales!$A:$H,7,0),0)</f>
        <v>0</v>
      </c>
      <c r="R2854" s="41">
        <f t="shared" si="88"/>
        <v>1</v>
      </c>
      <c r="S2854" s="15">
        <v>1</v>
      </c>
      <c r="T2854" s="15"/>
      <c r="U2854" s="15"/>
      <c r="V2854" s="15">
        <v>1</v>
      </c>
      <c r="W2854" s="15">
        <v>1</v>
      </c>
      <c r="X2854" s="15">
        <v>1</v>
      </c>
      <c r="Y2854" s="41">
        <v>1</v>
      </c>
      <c r="Z2854" s="41">
        <v>1</v>
      </c>
      <c r="AA2854" s="41"/>
      <c r="AB2854" s="15"/>
      <c r="AC2854" s="15"/>
      <c r="AD2854" s="15"/>
      <c r="AE2854" s="15"/>
      <c r="AF2854" s="15"/>
      <c r="AG2854" s="15"/>
      <c r="AH2854" s="15"/>
      <c r="AI2854" s="15"/>
      <c r="AJ2854" s="15"/>
      <c r="AK2854" s="15"/>
      <c r="AL2854" s="15"/>
      <c r="AM2854" s="15"/>
      <c r="AN2854" s="15"/>
      <c r="AO2854" s="15"/>
      <c r="AP2854" s="15"/>
      <c r="AQ2854" s="15"/>
      <c r="AR2854" s="15"/>
      <c r="AS2854" s="15"/>
      <c r="AT2854" s="15"/>
      <c r="AU2854" s="15"/>
      <c r="AV2854" s="15"/>
      <c r="AW2854" s="15"/>
      <c r="AX2854" s="82"/>
      <c r="AY2854" s="82"/>
      <c r="AZ2854" s="10">
        <v>1</v>
      </c>
      <c r="BA2854" t="s">
        <v>13952</v>
      </c>
      <c r="BB2854" t="s">
        <v>23</v>
      </c>
      <c r="BD2854" s="39" t="str">
        <f t="shared" si="89"/>
        <v>01/394929504ETokopedia</v>
      </c>
    </row>
    <row r="2855" spans="2:56" ht="13.5" customHeight="1" x14ac:dyDescent="0.35">
      <c r="B2855" s="10" t="s">
        <v>17</v>
      </c>
      <c r="C2855" s="10" t="s">
        <v>2517</v>
      </c>
      <c r="D2855" s="10" t="s">
        <v>119</v>
      </c>
      <c r="E2855" s="10" t="s">
        <v>120</v>
      </c>
      <c r="F2855" s="10" t="s">
        <v>3556</v>
      </c>
      <c r="G2855" s="137">
        <v>1446635465</v>
      </c>
      <c r="H2855" s="10"/>
      <c r="I2855" s="10" t="s">
        <v>6275</v>
      </c>
      <c r="J2855" s="10" t="s">
        <v>7911</v>
      </c>
      <c r="K2855" s="10" t="s">
        <v>7912</v>
      </c>
      <c r="L2855" s="98">
        <f>IFERROR(VLOOKUP($F2855&amp;$C2855,Sales!$J:$W,9,0),0)</f>
        <v>0</v>
      </c>
      <c r="M2855" s="98">
        <f>IFERROR(VLOOKUP($F2855&amp;$C2855,Sales!$J:$W,10,0),0)</f>
        <v>0</v>
      </c>
      <c r="N2855" s="98">
        <f>IFERROR(VLOOKUP($F2855&amp;$C2855,Sales!$J:$W,11,0),0)</f>
        <v>0</v>
      </c>
      <c r="O2855" s="98">
        <f>IFERROR(VLOOKUP($F2855&amp;$C2855,Sales!$J:$W,12,0),0)</f>
        <v>0</v>
      </c>
      <c r="P2855" s="98">
        <f>IFERROR(VLOOKUP($F2855&amp;$C2855,Sales!$J:$W,13,0),0)</f>
        <v>0</v>
      </c>
      <c r="Q2855" s="98">
        <f>IFERROR(VLOOKUP($F2855&amp;$C2855,Sales!$A:$H,7,0),0)</f>
        <v>0</v>
      </c>
      <c r="R2855" s="41">
        <f t="shared" si="88"/>
        <v>1</v>
      </c>
      <c r="S2855" s="15">
        <v>1</v>
      </c>
      <c r="T2855" s="15"/>
      <c r="U2855" s="15"/>
      <c r="V2855" s="15">
        <v>1</v>
      </c>
      <c r="W2855" s="15">
        <v>1</v>
      </c>
      <c r="X2855" s="15">
        <v>1</v>
      </c>
      <c r="Y2855" s="41">
        <v>1</v>
      </c>
      <c r="Z2855" s="41">
        <v>1</v>
      </c>
      <c r="AA2855" s="41"/>
      <c r="AB2855" s="15"/>
      <c r="AC2855" s="15"/>
      <c r="AD2855" s="15"/>
      <c r="AE2855" s="15"/>
      <c r="AF2855" s="15"/>
      <c r="AG2855" s="15"/>
      <c r="AH2855" s="15"/>
      <c r="AI2855" s="15"/>
      <c r="AJ2855" s="15"/>
      <c r="AK2855" s="15"/>
      <c r="AL2855" s="15"/>
      <c r="AM2855" s="15"/>
      <c r="AN2855" s="15"/>
      <c r="AO2855" s="15"/>
      <c r="AP2855" s="15"/>
      <c r="AQ2855" s="15"/>
      <c r="AR2855" s="15"/>
      <c r="AS2855" s="15"/>
      <c r="AT2855" s="15"/>
      <c r="AU2855" s="15"/>
      <c r="AV2855" s="15"/>
      <c r="AW2855" s="15"/>
      <c r="AX2855" s="82"/>
      <c r="AY2855" s="82"/>
      <c r="AZ2855" s="10">
        <v>1</v>
      </c>
      <c r="BA2855" t="s">
        <v>22</v>
      </c>
      <c r="BB2855" t="s">
        <v>23</v>
      </c>
      <c r="BD2855" s="39" t="str">
        <f t="shared" si="89"/>
        <v>01/394929504FTokopedia</v>
      </c>
    </row>
    <row r="2856" spans="2:56" ht="13.5" customHeight="1" x14ac:dyDescent="0.35">
      <c r="B2856" s="10" t="s">
        <v>17</v>
      </c>
      <c r="C2856" s="10" t="s">
        <v>2517</v>
      </c>
      <c r="D2856" s="10" t="s">
        <v>405</v>
      </c>
      <c r="E2856" s="10" t="s">
        <v>406</v>
      </c>
      <c r="F2856" s="10" t="s">
        <v>4267</v>
      </c>
      <c r="G2856" s="137">
        <v>1429025147</v>
      </c>
      <c r="H2856" s="10"/>
      <c r="I2856" s="10" t="s">
        <v>4268</v>
      </c>
      <c r="J2856" s="10" t="s">
        <v>7913</v>
      </c>
      <c r="K2856" s="10" t="s">
        <v>4280</v>
      </c>
      <c r="L2856" s="98">
        <f>IFERROR(VLOOKUP($F2856&amp;$C2856,Sales!$J:$W,9,0),0)</f>
        <v>0</v>
      </c>
      <c r="M2856" s="98">
        <f>IFERROR(VLOOKUP($F2856&amp;$C2856,Sales!$J:$W,10,0),0)</f>
        <v>0</v>
      </c>
      <c r="N2856" s="98">
        <f>IFERROR(VLOOKUP($F2856&amp;$C2856,Sales!$J:$W,11,0),0)</f>
        <v>0</v>
      </c>
      <c r="O2856" s="98">
        <f>IFERROR(VLOOKUP($F2856&amp;$C2856,Sales!$J:$W,12,0),0)</f>
        <v>0</v>
      </c>
      <c r="P2856" s="98">
        <f>IFERROR(VLOOKUP($F2856&amp;$C2856,Sales!$J:$W,13,0),0)</f>
        <v>0</v>
      </c>
      <c r="Q2856" s="98">
        <f>IFERROR(VLOOKUP($F2856&amp;$C2856,Sales!$A:$H,7,0),0)</f>
        <v>0</v>
      </c>
      <c r="R2856" s="41">
        <f t="shared" si="88"/>
        <v>1</v>
      </c>
      <c r="S2856" s="15">
        <v>1</v>
      </c>
      <c r="T2856" s="15"/>
      <c r="U2856" s="15"/>
      <c r="V2856" s="15">
        <v>1</v>
      </c>
      <c r="W2856" s="15">
        <v>1</v>
      </c>
      <c r="X2856" s="15">
        <v>1</v>
      </c>
      <c r="Y2856" s="41">
        <v>1</v>
      </c>
      <c r="Z2856" s="41">
        <v>1</v>
      </c>
      <c r="AA2856" s="41"/>
      <c r="AB2856" s="15"/>
      <c r="AC2856" s="15"/>
      <c r="AD2856" s="15"/>
      <c r="AE2856" s="15"/>
      <c r="AF2856" s="15"/>
      <c r="AG2856" s="15"/>
      <c r="AH2856" s="15"/>
      <c r="AI2856" s="15"/>
      <c r="AJ2856" s="15"/>
      <c r="AK2856" s="15"/>
      <c r="AL2856" s="15"/>
      <c r="AM2856" s="15"/>
      <c r="AN2856" s="15"/>
      <c r="AO2856" s="15"/>
      <c r="AP2856" s="15"/>
      <c r="AQ2856" s="15"/>
      <c r="AR2856" s="15"/>
      <c r="AS2856" s="15"/>
      <c r="AT2856" s="15"/>
      <c r="AU2856" s="15"/>
      <c r="AV2856" s="15"/>
      <c r="AW2856" s="15"/>
      <c r="AX2856" s="82"/>
      <c r="AY2856" s="82"/>
      <c r="AZ2856" s="10">
        <v>1</v>
      </c>
      <c r="BA2856" t="s">
        <v>22</v>
      </c>
      <c r="BB2856" t="s">
        <v>23</v>
      </c>
      <c r="BD2856" s="39" t="str">
        <f t="shared" si="89"/>
        <v>01/394929504GTokopedia</v>
      </c>
    </row>
    <row r="2857" spans="2:56" ht="13.5" customHeight="1" x14ac:dyDescent="0.35">
      <c r="B2857" s="10" t="s">
        <v>17</v>
      </c>
      <c r="C2857" s="10" t="s">
        <v>2517</v>
      </c>
      <c r="D2857" s="10" t="s">
        <v>405</v>
      </c>
      <c r="E2857" s="10" t="s">
        <v>406</v>
      </c>
      <c r="F2857" s="10" t="s">
        <v>4269</v>
      </c>
      <c r="G2857" s="137">
        <v>1429047105</v>
      </c>
      <c r="H2857" s="10"/>
      <c r="I2857" s="10" t="s">
        <v>4270</v>
      </c>
      <c r="J2857" s="10" t="s">
        <v>7914</v>
      </c>
      <c r="K2857" s="10" t="s">
        <v>4281</v>
      </c>
      <c r="L2857" s="98">
        <f>IFERROR(VLOOKUP($F2857&amp;$C2857,Sales!$J:$W,9,0),0)</f>
        <v>0</v>
      </c>
      <c r="M2857" s="98">
        <f>IFERROR(VLOOKUP($F2857&amp;$C2857,Sales!$J:$W,10,0),0)</f>
        <v>0</v>
      </c>
      <c r="N2857" s="98">
        <f>IFERROR(VLOOKUP($F2857&amp;$C2857,Sales!$J:$W,11,0),0)</f>
        <v>0</v>
      </c>
      <c r="O2857" s="98">
        <f>IFERROR(VLOOKUP($F2857&amp;$C2857,Sales!$J:$W,12,0),0)</f>
        <v>0</v>
      </c>
      <c r="P2857" s="98">
        <f>IFERROR(VLOOKUP($F2857&amp;$C2857,Sales!$J:$W,13,0),0)</f>
        <v>0</v>
      </c>
      <c r="Q2857" s="98">
        <f>IFERROR(VLOOKUP($F2857&amp;$C2857,Sales!$A:$H,7,0),0)</f>
        <v>0</v>
      </c>
      <c r="R2857" s="41">
        <f t="shared" si="88"/>
        <v>1</v>
      </c>
      <c r="S2857" s="15">
        <v>1</v>
      </c>
      <c r="T2857" s="15"/>
      <c r="U2857" s="15"/>
      <c r="V2857" s="15">
        <v>1</v>
      </c>
      <c r="W2857" s="15">
        <v>1</v>
      </c>
      <c r="X2857" s="15">
        <v>1</v>
      </c>
      <c r="Y2857" s="41">
        <v>1</v>
      </c>
      <c r="Z2857" s="41">
        <v>1</v>
      </c>
      <c r="AA2857" s="41"/>
      <c r="AB2857" s="15"/>
      <c r="AC2857" s="15"/>
      <c r="AD2857" s="15"/>
      <c r="AE2857" s="15"/>
      <c r="AF2857" s="15"/>
      <c r="AG2857" s="15"/>
      <c r="AH2857" s="15"/>
      <c r="AI2857" s="15"/>
      <c r="AJ2857" s="15"/>
      <c r="AK2857" s="15"/>
      <c r="AL2857" s="15"/>
      <c r="AM2857" s="15"/>
      <c r="AN2857" s="15"/>
      <c r="AO2857" s="15"/>
      <c r="AP2857" s="15"/>
      <c r="AQ2857" s="15"/>
      <c r="AR2857" s="15"/>
      <c r="AS2857" s="15"/>
      <c r="AT2857" s="15"/>
      <c r="AU2857" s="15"/>
      <c r="AV2857" s="15"/>
      <c r="AW2857" s="15"/>
      <c r="AX2857" s="82"/>
      <c r="AY2857" s="82"/>
      <c r="AZ2857" s="10">
        <v>1</v>
      </c>
      <c r="BA2857" t="s">
        <v>22</v>
      </c>
      <c r="BB2857" t="s">
        <v>23</v>
      </c>
      <c r="BD2857" s="39" t="str">
        <f t="shared" si="89"/>
        <v>01/394929504HTokopedia</v>
      </c>
    </row>
    <row r="2858" spans="2:56" ht="13.5" customHeight="1" x14ac:dyDescent="0.35">
      <c r="B2858" s="10" t="s">
        <v>17</v>
      </c>
      <c r="C2858" s="10" t="s">
        <v>2517</v>
      </c>
      <c r="D2858" s="10" t="s">
        <v>405</v>
      </c>
      <c r="E2858" s="10" t="s">
        <v>406</v>
      </c>
      <c r="F2858" s="10" t="s">
        <v>4271</v>
      </c>
      <c r="G2858" s="137">
        <v>1429110811</v>
      </c>
      <c r="H2858" s="10"/>
      <c r="I2858" s="10" t="s">
        <v>4272</v>
      </c>
      <c r="J2858" s="10" t="s">
        <v>7915</v>
      </c>
      <c r="K2858" s="10" t="s">
        <v>4282</v>
      </c>
      <c r="L2858" s="98">
        <f>IFERROR(VLOOKUP($F2858&amp;$C2858,Sales!$J:$W,9,0),0)</f>
        <v>0</v>
      </c>
      <c r="M2858" s="98">
        <f>IFERROR(VLOOKUP($F2858&amp;$C2858,Sales!$J:$W,10,0),0)</f>
        <v>0</v>
      </c>
      <c r="N2858" s="98">
        <f>IFERROR(VLOOKUP($F2858&amp;$C2858,Sales!$J:$W,11,0),0)</f>
        <v>0</v>
      </c>
      <c r="O2858" s="98">
        <f>IFERROR(VLOOKUP($F2858&amp;$C2858,Sales!$J:$W,12,0),0)</f>
        <v>0</v>
      </c>
      <c r="P2858" s="98">
        <f>IFERROR(VLOOKUP($F2858&amp;$C2858,Sales!$J:$W,13,0),0)</f>
        <v>0</v>
      </c>
      <c r="Q2858" s="98">
        <f>IFERROR(VLOOKUP($F2858&amp;$C2858,Sales!$A:$H,7,0),0)</f>
        <v>0</v>
      </c>
      <c r="R2858" s="41">
        <f t="shared" si="88"/>
        <v>1</v>
      </c>
      <c r="S2858" s="15">
        <v>1</v>
      </c>
      <c r="T2858" s="15"/>
      <c r="U2858" s="15"/>
      <c r="V2858" s="15">
        <v>1</v>
      </c>
      <c r="W2858" s="15">
        <v>1</v>
      </c>
      <c r="X2858" s="15">
        <v>1</v>
      </c>
      <c r="Y2858" s="41">
        <v>1</v>
      </c>
      <c r="Z2858" s="41">
        <v>1</v>
      </c>
      <c r="AA2858" s="41"/>
      <c r="AB2858" s="15"/>
      <c r="AC2858" s="15"/>
      <c r="AD2858" s="15"/>
      <c r="AE2858" s="15"/>
      <c r="AF2858" s="15"/>
      <c r="AG2858" s="15"/>
      <c r="AH2858" s="15"/>
      <c r="AI2858" s="15"/>
      <c r="AJ2858" s="15"/>
      <c r="AK2858" s="15"/>
      <c r="AL2858" s="15"/>
      <c r="AM2858" s="15"/>
      <c r="AN2858" s="15"/>
      <c r="AO2858" s="15"/>
      <c r="AP2858" s="15"/>
      <c r="AQ2858" s="15"/>
      <c r="AR2858" s="15"/>
      <c r="AS2858" s="15"/>
      <c r="AT2858" s="15"/>
      <c r="AU2858" s="15"/>
      <c r="AV2858" s="15"/>
      <c r="AW2858" s="15"/>
      <c r="AX2858" s="82"/>
      <c r="AY2858" s="82"/>
      <c r="AZ2858" s="10">
        <v>1</v>
      </c>
      <c r="BA2858" t="s">
        <v>22</v>
      </c>
      <c r="BB2858" t="s">
        <v>23</v>
      </c>
      <c r="BD2858" s="39" t="str">
        <f t="shared" si="89"/>
        <v>01/394929504ITokopedia</v>
      </c>
    </row>
    <row r="2859" spans="2:56" ht="13.5" customHeight="1" x14ac:dyDescent="0.35">
      <c r="B2859" s="10" t="s">
        <v>17</v>
      </c>
      <c r="C2859" s="10" t="s">
        <v>2517</v>
      </c>
      <c r="D2859" s="10" t="s">
        <v>405</v>
      </c>
      <c r="E2859" s="10" t="s">
        <v>406</v>
      </c>
      <c r="F2859" s="10" t="s">
        <v>3578</v>
      </c>
      <c r="G2859" s="137">
        <v>1320176072</v>
      </c>
      <c r="H2859" s="10"/>
      <c r="I2859" s="10" t="s">
        <v>3290</v>
      </c>
      <c r="J2859" s="10" t="s">
        <v>7916</v>
      </c>
      <c r="K2859" s="10" t="s">
        <v>7917</v>
      </c>
      <c r="L2859" s="98">
        <f>IFERROR(VLOOKUP($F2859&amp;$C2859,Sales!$J:$W,9,0),0)</f>
        <v>0</v>
      </c>
      <c r="M2859" s="98">
        <f>IFERROR(VLOOKUP($F2859&amp;$C2859,Sales!$J:$W,10,0),0)</f>
        <v>0</v>
      </c>
      <c r="N2859" s="98">
        <f>IFERROR(VLOOKUP($F2859&amp;$C2859,Sales!$J:$W,11,0),0)</f>
        <v>0</v>
      </c>
      <c r="O2859" s="98">
        <f>IFERROR(VLOOKUP($F2859&amp;$C2859,Sales!$J:$W,12,0),0)</f>
        <v>0</v>
      </c>
      <c r="P2859" s="98">
        <f>IFERROR(VLOOKUP($F2859&amp;$C2859,Sales!$J:$W,13,0),0)</f>
        <v>0</v>
      </c>
      <c r="Q2859" s="98">
        <f>IFERROR(VLOOKUP($F2859&amp;$C2859,Sales!$A:$H,7,0),0)</f>
        <v>0</v>
      </c>
      <c r="R2859" s="41">
        <f t="shared" si="88"/>
        <v>1</v>
      </c>
      <c r="S2859" s="15">
        <v>1</v>
      </c>
      <c r="T2859" s="15"/>
      <c r="U2859" s="15"/>
      <c r="V2859" s="15">
        <v>1</v>
      </c>
      <c r="W2859" s="15">
        <v>1</v>
      </c>
      <c r="X2859" s="15">
        <v>1</v>
      </c>
      <c r="Y2859" s="41">
        <v>1</v>
      </c>
      <c r="Z2859" s="41">
        <v>1</v>
      </c>
      <c r="AA2859" s="41"/>
      <c r="AB2859" s="15"/>
      <c r="AC2859" s="15"/>
      <c r="AD2859" s="15"/>
      <c r="AE2859" s="15"/>
      <c r="AF2859" s="15"/>
      <c r="AG2859" s="15"/>
      <c r="AH2859" s="15"/>
      <c r="AI2859" s="15"/>
      <c r="AJ2859" s="15"/>
      <c r="AK2859" s="15"/>
      <c r="AL2859" s="15"/>
      <c r="AM2859" s="15"/>
      <c r="AN2859" s="15"/>
      <c r="AO2859" s="15"/>
      <c r="AP2859" s="15"/>
      <c r="AQ2859" s="15"/>
      <c r="AR2859" s="15"/>
      <c r="AS2859" s="15"/>
      <c r="AT2859" s="15"/>
      <c r="AU2859" s="15"/>
      <c r="AV2859" s="15"/>
      <c r="AW2859" s="15"/>
      <c r="AX2859" s="82"/>
      <c r="AY2859" s="82"/>
      <c r="AZ2859" s="10">
        <v>1</v>
      </c>
      <c r="BA2859" t="s">
        <v>13952</v>
      </c>
      <c r="BB2859" t="s">
        <v>23</v>
      </c>
      <c r="BD2859" s="39" t="str">
        <f t="shared" si="89"/>
        <v>01/394929601ATokopedia</v>
      </c>
    </row>
    <row r="2860" spans="2:56" ht="13.5" customHeight="1" x14ac:dyDescent="0.35">
      <c r="B2860" s="10" t="s">
        <v>17</v>
      </c>
      <c r="C2860" s="10" t="s">
        <v>2517</v>
      </c>
      <c r="D2860" s="10" t="s">
        <v>405</v>
      </c>
      <c r="E2860" s="10" t="s">
        <v>406</v>
      </c>
      <c r="F2860" s="10" t="s">
        <v>3579</v>
      </c>
      <c r="G2860" s="137">
        <v>1320190544</v>
      </c>
      <c r="H2860" s="10"/>
      <c r="I2860" s="10" t="s">
        <v>3291</v>
      </c>
      <c r="J2860" s="10" t="s">
        <v>7918</v>
      </c>
      <c r="K2860" s="10" t="s">
        <v>7919</v>
      </c>
      <c r="L2860" s="98">
        <f>IFERROR(VLOOKUP($F2860&amp;$C2860,Sales!$J:$W,9,0),0)</f>
        <v>0</v>
      </c>
      <c r="M2860" s="98">
        <f>IFERROR(VLOOKUP($F2860&amp;$C2860,Sales!$J:$W,10,0),0)</f>
        <v>0</v>
      </c>
      <c r="N2860" s="98">
        <f>IFERROR(VLOOKUP($F2860&amp;$C2860,Sales!$J:$W,11,0),0)</f>
        <v>0</v>
      </c>
      <c r="O2860" s="98">
        <f>IFERROR(VLOOKUP($F2860&amp;$C2860,Sales!$J:$W,12,0),0)</f>
        <v>0</v>
      </c>
      <c r="P2860" s="98">
        <f>IFERROR(VLOOKUP($F2860&amp;$C2860,Sales!$J:$W,13,0),0)</f>
        <v>0</v>
      </c>
      <c r="Q2860" s="98">
        <f>IFERROR(VLOOKUP($F2860&amp;$C2860,Sales!$A:$H,7,0),0)</f>
        <v>0</v>
      </c>
      <c r="R2860" s="41">
        <f t="shared" si="88"/>
        <v>1</v>
      </c>
      <c r="S2860" s="15">
        <v>1</v>
      </c>
      <c r="T2860" s="15"/>
      <c r="U2860" s="15"/>
      <c r="V2860" s="15">
        <v>1</v>
      </c>
      <c r="W2860" s="15">
        <v>1</v>
      </c>
      <c r="X2860" s="15">
        <v>1</v>
      </c>
      <c r="Y2860" s="41">
        <v>1</v>
      </c>
      <c r="Z2860" s="41">
        <v>1</v>
      </c>
      <c r="AA2860" s="41"/>
      <c r="AB2860" s="15"/>
      <c r="AC2860" s="15"/>
      <c r="AD2860" s="15"/>
      <c r="AE2860" s="15"/>
      <c r="AF2860" s="15"/>
      <c r="AG2860" s="15"/>
      <c r="AH2860" s="15"/>
      <c r="AI2860" s="15"/>
      <c r="AJ2860" s="15"/>
      <c r="AK2860" s="15"/>
      <c r="AL2860" s="15"/>
      <c r="AM2860" s="15"/>
      <c r="AN2860" s="15"/>
      <c r="AO2860" s="15"/>
      <c r="AP2860" s="15"/>
      <c r="AQ2860" s="15"/>
      <c r="AR2860" s="15"/>
      <c r="AS2860" s="15"/>
      <c r="AT2860" s="15"/>
      <c r="AU2860" s="15"/>
      <c r="AV2860" s="15"/>
      <c r="AW2860" s="15"/>
      <c r="AX2860" s="82"/>
      <c r="AY2860" s="82"/>
      <c r="AZ2860" s="10">
        <v>1</v>
      </c>
      <c r="BA2860" t="s">
        <v>13952</v>
      </c>
      <c r="BB2860" t="s">
        <v>23</v>
      </c>
      <c r="BD2860" s="39" t="str">
        <f t="shared" si="89"/>
        <v>01/394929601BTokopedia</v>
      </c>
    </row>
    <row r="2861" spans="2:56" ht="13.5" customHeight="1" x14ac:dyDescent="0.35">
      <c r="B2861" s="10" t="s">
        <v>17</v>
      </c>
      <c r="C2861" s="10" t="s">
        <v>2517</v>
      </c>
      <c r="D2861" s="10" t="s">
        <v>405</v>
      </c>
      <c r="E2861" s="10" t="s">
        <v>406</v>
      </c>
      <c r="F2861" s="10" t="s">
        <v>7920</v>
      </c>
      <c r="G2861" s="137">
        <v>1337361817.13499</v>
      </c>
      <c r="H2861" s="10"/>
      <c r="I2861" s="10" t="s">
        <v>6377</v>
      </c>
      <c r="J2861" s="10" t="s">
        <v>13516</v>
      </c>
      <c r="K2861" s="10" t="s">
        <v>7921</v>
      </c>
      <c r="L2861" s="98">
        <f>IFERROR(VLOOKUP($F2861&amp;$C2861,Sales!$J:$W,9,0),0)</f>
        <v>0</v>
      </c>
      <c r="M2861" s="98">
        <f>IFERROR(VLOOKUP($F2861&amp;$C2861,Sales!$J:$W,10,0),0)</f>
        <v>0</v>
      </c>
      <c r="N2861" s="98">
        <f>IFERROR(VLOOKUP($F2861&amp;$C2861,Sales!$J:$W,11,0),0)</f>
        <v>0</v>
      </c>
      <c r="O2861" s="98">
        <f>IFERROR(VLOOKUP($F2861&amp;$C2861,Sales!$J:$W,12,0),0)</f>
        <v>0</v>
      </c>
      <c r="P2861" s="98">
        <f>IFERROR(VLOOKUP($F2861&amp;$C2861,Sales!$J:$W,13,0),0)</f>
        <v>0</v>
      </c>
      <c r="Q2861" s="98">
        <f>IFERROR(VLOOKUP($F2861&amp;$C2861,Sales!$A:$H,7,0),0)</f>
        <v>0</v>
      </c>
      <c r="R2861" s="41" t="str">
        <f t="shared" si="88"/>
        <v>ERROR</v>
      </c>
      <c r="S2861" s="15"/>
      <c r="T2861" s="15"/>
      <c r="U2861" s="15"/>
      <c r="V2861" s="15"/>
      <c r="W2861" s="15"/>
      <c r="X2861" s="15"/>
      <c r="Y2861" s="41"/>
      <c r="Z2861" s="41"/>
      <c r="AA2861" s="41"/>
      <c r="AB2861" s="15"/>
      <c r="AC2861" s="15"/>
      <c r="AD2861" s="15"/>
      <c r="AE2861" s="15"/>
      <c r="AF2861" s="15"/>
      <c r="AG2861" s="15"/>
      <c r="AH2861" s="15"/>
      <c r="AI2861" s="15"/>
      <c r="AJ2861" s="15"/>
      <c r="AK2861" s="15"/>
      <c r="AL2861" s="15"/>
      <c r="AM2861" s="15"/>
      <c r="AN2861" s="15"/>
      <c r="AO2861" s="15"/>
      <c r="AP2861" s="15"/>
      <c r="AQ2861" s="15"/>
      <c r="AR2861" s="15"/>
      <c r="AS2861" s="15"/>
      <c r="AT2861" s="15"/>
      <c r="AU2861" s="15"/>
      <c r="AV2861" s="15"/>
      <c r="AW2861" s="15"/>
      <c r="AX2861" s="15"/>
      <c r="AY2861" s="15"/>
      <c r="AZ2861" s="10">
        <v>1</v>
      </c>
      <c r="BA2861" t="s">
        <v>22</v>
      </c>
      <c r="BB2861" t="s">
        <v>88</v>
      </c>
      <c r="BD2861" s="39" t="str">
        <f t="shared" si="89"/>
        <v>01/394930001DTokopedia</v>
      </c>
    </row>
    <row r="2862" spans="2:56" ht="13.5" customHeight="1" x14ac:dyDescent="0.35">
      <c r="B2862" s="10" t="s">
        <v>17</v>
      </c>
      <c r="C2862" s="10" t="s">
        <v>2517</v>
      </c>
      <c r="D2862" s="10" t="s">
        <v>405</v>
      </c>
      <c r="E2862" s="10" t="s">
        <v>406</v>
      </c>
      <c r="F2862" s="10" t="s">
        <v>7922</v>
      </c>
      <c r="G2862" s="137">
        <v>1337346132.13499</v>
      </c>
      <c r="H2862" s="10"/>
      <c r="I2862" s="10" t="s">
        <v>6379</v>
      </c>
      <c r="J2862" s="10" t="s">
        <v>13517</v>
      </c>
      <c r="K2862" s="10" t="s">
        <v>7923</v>
      </c>
      <c r="L2862" s="98">
        <f>IFERROR(VLOOKUP($F2862&amp;$C2862,Sales!$J:$W,9,0),0)</f>
        <v>0</v>
      </c>
      <c r="M2862" s="98">
        <f>IFERROR(VLOOKUP($F2862&amp;$C2862,Sales!$J:$W,10,0),0)</f>
        <v>0</v>
      </c>
      <c r="N2862" s="98">
        <f>IFERROR(VLOOKUP($F2862&amp;$C2862,Sales!$J:$W,11,0),0)</f>
        <v>0</v>
      </c>
      <c r="O2862" s="98">
        <f>IFERROR(VLOOKUP($F2862&amp;$C2862,Sales!$J:$W,12,0),0)</f>
        <v>0</v>
      </c>
      <c r="P2862" s="98">
        <f>IFERROR(VLOOKUP($F2862&amp;$C2862,Sales!$J:$W,13,0),0)</f>
        <v>0</v>
      </c>
      <c r="Q2862" s="98">
        <f>IFERROR(VLOOKUP($F2862&amp;$C2862,Sales!$A:$H,7,0),0)</f>
        <v>0</v>
      </c>
      <c r="R2862" s="41" t="str">
        <f t="shared" si="88"/>
        <v>ERROR</v>
      </c>
      <c r="S2862" s="15"/>
      <c r="T2862" s="15"/>
      <c r="U2862" s="15"/>
      <c r="V2862" s="15"/>
      <c r="W2862" s="15"/>
      <c r="X2862" s="15"/>
      <c r="Y2862" s="41"/>
      <c r="Z2862" s="41"/>
      <c r="AA2862" s="41"/>
      <c r="AB2862" s="15"/>
      <c r="AC2862" s="15"/>
      <c r="AD2862" s="15"/>
      <c r="AE2862" s="15"/>
      <c r="AF2862" s="15"/>
      <c r="AG2862" s="15"/>
      <c r="AH2862" s="15"/>
      <c r="AI2862" s="15"/>
      <c r="AJ2862" s="15"/>
      <c r="AK2862" s="15"/>
      <c r="AL2862" s="15"/>
      <c r="AM2862" s="15"/>
      <c r="AN2862" s="15"/>
      <c r="AO2862" s="15"/>
      <c r="AP2862" s="15"/>
      <c r="AQ2862" s="15"/>
      <c r="AR2862" s="15"/>
      <c r="AS2862" s="15"/>
      <c r="AT2862" s="15"/>
      <c r="AU2862" s="15"/>
      <c r="AV2862" s="15"/>
      <c r="AW2862" s="15"/>
      <c r="AX2862" s="15"/>
      <c r="AY2862" s="15"/>
      <c r="AZ2862" s="10">
        <v>1</v>
      </c>
      <c r="BA2862" t="s">
        <v>22</v>
      </c>
      <c r="BB2862" t="s">
        <v>88</v>
      </c>
      <c r="BD2862" s="39" t="str">
        <f t="shared" si="89"/>
        <v>01/394930001ETokopedia</v>
      </c>
    </row>
    <row r="2863" spans="2:56" ht="13.5" customHeight="1" x14ac:dyDescent="0.35">
      <c r="B2863" s="10" t="s">
        <v>17</v>
      </c>
      <c r="C2863" s="10" t="s">
        <v>2517</v>
      </c>
      <c r="D2863" s="10" t="s">
        <v>405</v>
      </c>
      <c r="E2863" s="10" t="s">
        <v>406</v>
      </c>
      <c r="F2863" s="10" t="s">
        <v>7924</v>
      </c>
      <c r="G2863" s="137">
        <v>1337329350.13499</v>
      </c>
      <c r="H2863" s="10"/>
      <c r="I2863" s="10" t="s">
        <v>6373</v>
      </c>
      <c r="J2863" s="10" t="s">
        <v>13518</v>
      </c>
      <c r="K2863" s="10" t="s">
        <v>7925</v>
      </c>
      <c r="L2863" s="98">
        <f>IFERROR(VLOOKUP($F2863&amp;$C2863,Sales!$J:$W,9,0),0)</f>
        <v>0</v>
      </c>
      <c r="M2863" s="98">
        <f>IFERROR(VLOOKUP($F2863&amp;$C2863,Sales!$J:$W,10,0),0)</f>
        <v>0</v>
      </c>
      <c r="N2863" s="98">
        <f>IFERROR(VLOOKUP($F2863&amp;$C2863,Sales!$J:$W,11,0),0)</f>
        <v>0</v>
      </c>
      <c r="O2863" s="98">
        <f>IFERROR(VLOOKUP($F2863&amp;$C2863,Sales!$J:$W,12,0),0)</f>
        <v>0</v>
      </c>
      <c r="P2863" s="98">
        <f>IFERROR(VLOOKUP($F2863&amp;$C2863,Sales!$J:$W,13,0),0)</f>
        <v>0</v>
      </c>
      <c r="Q2863" s="98">
        <f>IFERROR(VLOOKUP($F2863&amp;$C2863,Sales!$A:$H,7,0),0)</f>
        <v>0</v>
      </c>
      <c r="R2863" s="41" t="str">
        <f t="shared" si="88"/>
        <v>ERROR</v>
      </c>
      <c r="S2863" s="15"/>
      <c r="T2863" s="15"/>
      <c r="U2863" s="15"/>
      <c r="V2863" s="15"/>
      <c r="W2863" s="15"/>
      <c r="X2863" s="15"/>
      <c r="Y2863" s="41"/>
      <c r="Z2863" s="41"/>
      <c r="AA2863" s="41"/>
      <c r="AB2863" s="15"/>
      <c r="AC2863" s="15"/>
      <c r="AD2863" s="15"/>
      <c r="AE2863" s="15"/>
      <c r="AF2863" s="15"/>
      <c r="AG2863" s="15"/>
      <c r="AH2863" s="15"/>
      <c r="AI2863" s="15"/>
      <c r="AJ2863" s="15"/>
      <c r="AK2863" s="15"/>
      <c r="AL2863" s="15"/>
      <c r="AM2863" s="15"/>
      <c r="AN2863" s="15"/>
      <c r="AO2863" s="15"/>
      <c r="AP2863" s="15"/>
      <c r="AQ2863" s="15"/>
      <c r="AR2863" s="15"/>
      <c r="AS2863" s="15"/>
      <c r="AT2863" s="15"/>
      <c r="AU2863" s="15"/>
      <c r="AV2863" s="15"/>
      <c r="AW2863" s="15"/>
      <c r="AX2863" s="15"/>
      <c r="AY2863" s="15"/>
      <c r="AZ2863" s="10">
        <v>1</v>
      </c>
      <c r="BA2863" t="s">
        <v>22</v>
      </c>
      <c r="BB2863" t="s">
        <v>88</v>
      </c>
      <c r="BD2863" s="39" t="str">
        <f t="shared" si="89"/>
        <v>01/394930001FTokopedia</v>
      </c>
    </row>
    <row r="2864" spans="2:56" ht="13.5" customHeight="1" x14ac:dyDescent="0.35">
      <c r="B2864" s="10" t="s">
        <v>17</v>
      </c>
      <c r="C2864" s="10" t="s">
        <v>2517</v>
      </c>
      <c r="D2864" s="10" t="s">
        <v>405</v>
      </c>
      <c r="E2864" s="10" t="s">
        <v>406</v>
      </c>
      <c r="F2864" s="10" t="s">
        <v>7926</v>
      </c>
      <c r="G2864" s="137">
        <v>1337318430.135</v>
      </c>
      <c r="H2864" s="10"/>
      <c r="I2864" s="10" t="s">
        <v>6375</v>
      </c>
      <c r="J2864" s="10" t="s">
        <v>13519</v>
      </c>
      <c r="K2864" s="10" t="s">
        <v>7927</v>
      </c>
      <c r="L2864" s="98">
        <f>IFERROR(VLOOKUP($F2864&amp;$C2864,Sales!$J:$W,9,0),0)</f>
        <v>0</v>
      </c>
      <c r="M2864" s="98">
        <f>IFERROR(VLOOKUP($F2864&amp;$C2864,Sales!$J:$W,10,0),0)</f>
        <v>0</v>
      </c>
      <c r="N2864" s="98">
        <f>IFERROR(VLOOKUP($F2864&amp;$C2864,Sales!$J:$W,11,0),0)</f>
        <v>0</v>
      </c>
      <c r="O2864" s="98">
        <f>IFERROR(VLOOKUP($F2864&amp;$C2864,Sales!$J:$W,12,0),0)</f>
        <v>0</v>
      </c>
      <c r="P2864" s="98">
        <f>IFERROR(VLOOKUP($F2864&amp;$C2864,Sales!$J:$W,13,0),0)</f>
        <v>0</v>
      </c>
      <c r="Q2864" s="98">
        <f>IFERROR(VLOOKUP($F2864&amp;$C2864,Sales!$A:$H,7,0),0)</f>
        <v>0</v>
      </c>
      <c r="R2864" s="41" t="str">
        <f t="shared" si="88"/>
        <v>ERROR</v>
      </c>
      <c r="S2864" s="15"/>
      <c r="T2864" s="15"/>
      <c r="U2864" s="15"/>
      <c r="V2864" s="15"/>
      <c r="W2864" s="15"/>
      <c r="X2864" s="15"/>
      <c r="Y2864" s="41"/>
      <c r="Z2864" s="41"/>
      <c r="AA2864" s="41"/>
      <c r="AB2864" s="15"/>
      <c r="AC2864" s="15"/>
      <c r="AD2864" s="15"/>
      <c r="AE2864" s="15"/>
      <c r="AF2864" s="15"/>
      <c r="AG2864" s="15"/>
      <c r="AH2864" s="15"/>
      <c r="AI2864" s="15"/>
      <c r="AJ2864" s="15"/>
      <c r="AK2864" s="15"/>
      <c r="AL2864" s="15"/>
      <c r="AM2864" s="15"/>
      <c r="AN2864" s="15"/>
      <c r="AO2864" s="15"/>
      <c r="AP2864" s="15"/>
      <c r="AQ2864" s="15"/>
      <c r="AR2864" s="15"/>
      <c r="AS2864" s="15"/>
      <c r="AT2864" s="15"/>
      <c r="AU2864" s="15"/>
      <c r="AV2864" s="15"/>
      <c r="AW2864" s="15"/>
      <c r="AX2864" s="15"/>
      <c r="AY2864" s="15"/>
      <c r="AZ2864" s="10">
        <v>1</v>
      </c>
      <c r="BA2864" t="s">
        <v>22</v>
      </c>
      <c r="BB2864" t="s">
        <v>88</v>
      </c>
      <c r="BD2864" s="39" t="str">
        <f t="shared" si="89"/>
        <v>01/394930001GTokopedia</v>
      </c>
    </row>
    <row r="2865" spans="2:56" ht="13.5" customHeight="1" x14ac:dyDescent="0.35">
      <c r="B2865" s="10" t="s">
        <v>17</v>
      </c>
      <c r="C2865" s="10" t="s">
        <v>2517</v>
      </c>
      <c r="D2865" s="10" t="s">
        <v>405</v>
      </c>
      <c r="E2865" s="10" t="s">
        <v>406</v>
      </c>
      <c r="F2865" s="10" t="s">
        <v>7928</v>
      </c>
      <c r="G2865" s="137">
        <v>1464358746.14643</v>
      </c>
      <c r="H2865" s="10"/>
      <c r="I2865" s="10">
        <v>0</v>
      </c>
      <c r="J2865" s="10" t="s">
        <v>13520</v>
      </c>
      <c r="K2865" s="10" t="s">
        <v>7929</v>
      </c>
      <c r="L2865" s="98">
        <f>IFERROR(VLOOKUP($F2865&amp;$C2865,Sales!$J:$W,9,0),0)</f>
        <v>0</v>
      </c>
      <c r="M2865" s="98">
        <f>IFERROR(VLOOKUP($F2865&amp;$C2865,Sales!$J:$W,10,0),0)</f>
        <v>0</v>
      </c>
      <c r="N2865" s="98">
        <f>IFERROR(VLOOKUP($F2865&amp;$C2865,Sales!$J:$W,11,0),0)</f>
        <v>0</v>
      </c>
      <c r="O2865" s="98">
        <f>IFERROR(VLOOKUP($F2865&amp;$C2865,Sales!$J:$W,12,0),0)</f>
        <v>0</v>
      </c>
      <c r="P2865" s="98">
        <f>IFERROR(VLOOKUP($F2865&amp;$C2865,Sales!$J:$W,13,0),0)</f>
        <v>0</v>
      </c>
      <c r="Q2865" s="98">
        <f>IFERROR(VLOOKUP($F2865&amp;$C2865,Sales!$A:$H,7,0),0)</f>
        <v>0</v>
      </c>
      <c r="R2865" s="41" t="str">
        <f t="shared" si="88"/>
        <v>ERROR</v>
      </c>
      <c r="S2865" s="15"/>
      <c r="T2865" s="15"/>
      <c r="U2865" s="15"/>
      <c r="V2865" s="15"/>
      <c r="W2865" s="15"/>
      <c r="X2865" s="15"/>
      <c r="Y2865" s="41"/>
      <c r="Z2865" s="41"/>
      <c r="AA2865" s="41"/>
      <c r="AB2865" s="15"/>
      <c r="AC2865" s="15"/>
      <c r="AD2865" s="15"/>
      <c r="AE2865" s="15"/>
      <c r="AF2865" s="15"/>
      <c r="AG2865" s="15"/>
      <c r="AH2865" s="15"/>
      <c r="AI2865" s="15"/>
      <c r="AJ2865" s="15"/>
      <c r="AK2865" s="15"/>
      <c r="AL2865" s="15"/>
      <c r="AM2865" s="15"/>
      <c r="AN2865" s="15"/>
      <c r="AO2865" s="15"/>
      <c r="AP2865" s="15"/>
      <c r="AQ2865" s="15"/>
      <c r="AR2865" s="15"/>
      <c r="AS2865" s="15"/>
      <c r="AT2865" s="15"/>
      <c r="AU2865" s="15"/>
      <c r="AV2865" s="15"/>
      <c r="AW2865" s="15"/>
      <c r="AX2865" s="15"/>
      <c r="AY2865" s="15"/>
      <c r="AZ2865" s="10">
        <v>1</v>
      </c>
      <c r="BA2865" t="s">
        <v>22</v>
      </c>
      <c r="BB2865" t="s">
        <v>88</v>
      </c>
      <c r="BD2865" s="39" t="str">
        <f t="shared" si="89"/>
        <v>01/394930001HTokopedia</v>
      </c>
    </row>
    <row r="2866" spans="2:56" ht="13.5" customHeight="1" x14ac:dyDescent="0.35">
      <c r="B2866" s="10" t="s">
        <v>17</v>
      </c>
      <c r="C2866" s="10" t="s">
        <v>2517</v>
      </c>
      <c r="D2866" s="10" t="s">
        <v>405</v>
      </c>
      <c r="E2866" s="10" t="s">
        <v>406</v>
      </c>
      <c r="F2866" s="10" t="s">
        <v>7930</v>
      </c>
      <c r="G2866" s="137">
        <v>1464365891.14643</v>
      </c>
      <c r="H2866" s="10"/>
      <c r="I2866" s="10">
        <v>0</v>
      </c>
      <c r="J2866" s="10" t="s">
        <v>13521</v>
      </c>
      <c r="K2866" s="10" t="s">
        <v>7931</v>
      </c>
      <c r="L2866" s="98">
        <f>IFERROR(VLOOKUP($F2866&amp;$C2866,Sales!$J:$W,9,0),0)</f>
        <v>0</v>
      </c>
      <c r="M2866" s="98">
        <f>IFERROR(VLOOKUP($F2866&amp;$C2866,Sales!$J:$W,10,0),0)</f>
        <v>0</v>
      </c>
      <c r="N2866" s="98">
        <f>IFERROR(VLOOKUP($F2866&amp;$C2866,Sales!$J:$W,11,0),0)</f>
        <v>0</v>
      </c>
      <c r="O2866" s="98">
        <f>IFERROR(VLOOKUP($F2866&amp;$C2866,Sales!$J:$W,12,0),0)</f>
        <v>0</v>
      </c>
      <c r="P2866" s="98">
        <f>IFERROR(VLOOKUP($F2866&amp;$C2866,Sales!$J:$W,13,0),0)</f>
        <v>0</v>
      </c>
      <c r="Q2866" s="98">
        <f>IFERROR(VLOOKUP($F2866&amp;$C2866,Sales!$A:$H,7,0),0)</f>
        <v>0</v>
      </c>
      <c r="R2866" s="41" t="str">
        <f t="shared" si="88"/>
        <v>ERROR</v>
      </c>
      <c r="S2866" s="15"/>
      <c r="T2866" s="15"/>
      <c r="U2866" s="15"/>
      <c r="V2866" s="15"/>
      <c r="W2866" s="15"/>
      <c r="X2866" s="15"/>
      <c r="Y2866" s="41"/>
      <c r="Z2866" s="41"/>
      <c r="AA2866" s="41"/>
      <c r="AB2866" s="15"/>
      <c r="AC2866" s="15"/>
      <c r="AD2866" s="15"/>
      <c r="AE2866" s="15"/>
      <c r="AF2866" s="15"/>
      <c r="AG2866" s="15"/>
      <c r="AH2866" s="15"/>
      <c r="AI2866" s="15"/>
      <c r="AJ2866" s="15"/>
      <c r="AK2866" s="15"/>
      <c r="AL2866" s="15"/>
      <c r="AM2866" s="15"/>
      <c r="AN2866" s="15"/>
      <c r="AO2866" s="15"/>
      <c r="AP2866" s="15"/>
      <c r="AQ2866" s="15"/>
      <c r="AR2866" s="15"/>
      <c r="AS2866" s="15"/>
      <c r="AT2866" s="15"/>
      <c r="AU2866" s="15"/>
      <c r="AV2866" s="15"/>
      <c r="AW2866" s="15"/>
      <c r="AX2866" s="15"/>
      <c r="AY2866" s="15"/>
      <c r="AZ2866" s="10">
        <v>1</v>
      </c>
      <c r="BA2866" t="s">
        <v>22</v>
      </c>
      <c r="BB2866" t="s">
        <v>88</v>
      </c>
      <c r="BD2866" s="39" t="str">
        <f t="shared" si="89"/>
        <v>01/394930001ITokopedia</v>
      </c>
    </row>
    <row r="2867" spans="2:56" ht="13.5" customHeight="1" x14ac:dyDescent="0.35">
      <c r="B2867" s="10" t="s">
        <v>17</v>
      </c>
      <c r="C2867" s="10" t="s">
        <v>2517</v>
      </c>
      <c r="D2867" s="10" t="s">
        <v>455</v>
      </c>
      <c r="E2867" s="10" t="s">
        <v>456</v>
      </c>
      <c r="F2867" s="10" t="s">
        <v>529</v>
      </c>
      <c r="G2867" s="137">
        <v>673469768</v>
      </c>
      <c r="H2867" s="10"/>
      <c r="I2867" s="10" t="s">
        <v>530</v>
      </c>
      <c r="J2867" s="10" t="s">
        <v>11779</v>
      </c>
      <c r="K2867" s="10" t="s">
        <v>11780</v>
      </c>
      <c r="L2867" s="98">
        <f>IFERROR(VLOOKUP($F2867&amp;$C2867,Sales!$J:$W,9,0),0)</f>
        <v>0</v>
      </c>
      <c r="M2867" s="98">
        <f>IFERROR(VLOOKUP($F2867&amp;$C2867,Sales!$J:$W,10,0),0)</f>
        <v>0</v>
      </c>
      <c r="N2867" s="98">
        <f>IFERROR(VLOOKUP($F2867&amp;$C2867,Sales!$J:$W,11,0),0)</f>
        <v>0</v>
      </c>
      <c r="O2867" s="98">
        <f>IFERROR(VLOOKUP($F2867&amp;$C2867,Sales!$J:$W,12,0),0)</f>
        <v>0</v>
      </c>
      <c r="P2867" s="98">
        <f>IFERROR(VLOOKUP($F2867&amp;$C2867,Sales!$J:$W,13,0),0)</f>
        <v>0</v>
      </c>
      <c r="Q2867" s="98">
        <f>IFERROR(VLOOKUP($F2867&amp;$C2867,Sales!$A:$H,7,0),0)</f>
        <v>0</v>
      </c>
      <c r="R2867" s="41" t="str">
        <f t="shared" si="88"/>
        <v>ERROR</v>
      </c>
      <c r="S2867" s="15"/>
      <c r="T2867" s="15"/>
      <c r="U2867" s="15"/>
      <c r="V2867" s="15"/>
      <c r="W2867" s="15"/>
      <c r="X2867" s="15"/>
      <c r="Y2867" s="41"/>
      <c r="Z2867" s="41"/>
      <c r="AA2867" s="41"/>
      <c r="AB2867" s="15"/>
      <c r="AC2867" s="15"/>
      <c r="AD2867" s="15"/>
      <c r="AE2867" s="15"/>
      <c r="AF2867" s="15"/>
      <c r="AG2867" s="15"/>
      <c r="AH2867" s="15"/>
      <c r="AI2867" s="15"/>
      <c r="AJ2867" s="15"/>
      <c r="AK2867" s="15"/>
      <c r="AL2867" s="15"/>
      <c r="AM2867" s="15"/>
      <c r="AN2867" s="15"/>
      <c r="AO2867" s="15"/>
      <c r="AP2867" s="15"/>
      <c r="AQ2867" s="15"/>
      <c r="AR2867" s="15"/>
      <c r="AS2867" s="15"/>
      <c r="AT2867" s="15"/>
      <c r="AU2867" s="15"/>
      <c r="AV2867" s="15"/>
      <c r="AW2867" s="15"/>
      <c r="AX2867" s="15"/>
      <c r="AY2867" s="15"/>
      <c r="AZ2867" s="10">
        <v>1</v>
      </c>
      <c r="BA2867" t="s">
        <v>22</v>
      </c>
      <c r="BB2867" t="s">
        <v>88</v>
      </c>
      <c r="BD2867" s="39" t="str">
        <f t="shared" si="89"/>
        <v>01/395029501ATokopedia</v>
      </c>
    </row>
    <row r="2868" spans="2:56" ht="13.5" customHeight="1" x14ac:dyDescent="0.35">
      <c r="B2868" s="10" t="s">
        <v>17</v>
      </c>
      <c r="C2868" s="10" t="s">
        <v>2517</v>
      </c>
      <c r="D2868" s="10" t="s">
        <v>455</v>
      </c>
      <c r="E2868" s="10" t="s">
        <v>456</v>
      </c>
      <c r="F2868" s="10" t="s">
        <v>2289</v>
      </c>
      <c r="G2868" s="137">
        <v>180380116</v>
      </c>
      <c r="H2868" s="10"/>
      <c r="I2868" s="10" t="s">
        <v>2291</v>
      </c>
      <c r="J2868" s="10" t="s">
        <v>7932</v>
      </c>
      <c r="K2868" s="10" t="s">
        <v>7933</v>
      </c>
      <c r="L2868" s="98">
        <f>IFERROR(VLOOKUP($F2868&amp;$C2868,Sales!$J:$W,9,0),0)</f>
        <v>0</v>
      </c>
      <c r="M2868" s="98">
        <f>IFERROR(VLOOKUP($F2868&amp;$C2868,Sales!$J:$W,10,0),0)</f>
        <v>0</v>
      </c>
      <c r="N2868" s="98">
        <f>IFERROR(VLOOKUP($F2868&amp;$C2868,Sales!$J:$W,11,0),0)</f>
        <v>0</v>
      </c>
      <c r="O2868" s="98">
        <f>IFERROR(VLOOKUP($F2868&amp;$C2868,Sales!$J:$W,12,0),0)</f>
        <v>0</v>
      </c>
      <c r="P2868" s="98">
        <f>IFERROR(VLOOKUP($F2868&amp;$C2868,Sales!$J:$W,13,0),0)</f>
        <v>0</v>
      </c>
      <c r="Q2868" s="98">
        <f>IFERROR(VLOOKUP($F2868&amp;$C2868,Sales!$A:$H,7,0),0)</f>
        <v>0</v>
      </c>
      <c r="R2868" s="41" t="str">
        <f t="shared" si="88"/>
        <v>ERROR</v>
      </c>
      <c r="S2868" s="15"/>
      <c r="T2868" s="15"/>
      <c r="U2868" s="15"/>
      <c r="V2868" s="15"/>
      <c r="W2868" s="15"/>
      <c r="X2868" s="15"/>
      <c r="Y2868" s="41"/>
      <c r="Z2868" s="41"/>
      <c r="AA2868" s="41"/>
      <c r="AB2868" s="15"/>
      <c r="AC2868" s="15"/>
      <c r="AD2868" s="15"/>
      <c r="AE2868" s="15"/>
      <c r="AF2868" s="15"/>
      <c r="AG2868" s="15"/>
      <c r="AH2868" s="15"/>
      <c r="AI2868" s="15"/>
      <c r="AJ2868" s="15"/>
      <c r="AK2868" s="15"/>
      <c r="AL2868" s="15"/>
      <c r="AM2868" s="15"/>
      <c r="AN2868" s="15"/>
      <c r="AO2868" s="15"/>
      <c r="AP2868" s="15"/>
      <c r="AQ2868" s="15"/>
      <c r="AR2868" s="15"/>
      <c r="AS2868" s="15"/>
      <c r="AT2868" s="15"/>
      <c r="AU2868" s="15"/>
      <c r="AV2868" s="15"/>
      <c r="AW2868" s="15"/>
      <c r="AX2868" s="15"/>
      <c r="AY2868" s="15"/>
      <c r="AZ2868" s="10">
        <v>1</v>
      </c>
      <c r="BA2868" t="s">
        <v>22</v>
      </c>
      <c r="BB2868" t="s">
        <v>88</v>
      </c>
      <c r="BD2868" s="39" t="str">
        <f t="shared" si="89"/>
        <v>01/395029501BTokopedia</v>
      </c>
    </row>
    <row r="2869" spans="2:56" ht="13.5" customHeight="1" x14ac:dyDescent="0.35">
      <c r="B2869" s="10" t="s">
        <v>17</v>
      </c>
      <c r="C2869" s="10" t="s">
        <v>2517</v>
      </c>
      <c r="D2869" s="10" t="s">
        <v>455</v>
      </c>
      <c r="E2869" s="10" t="s">
        <v>456</v>
      </c>
      <c r="F2869" s="10" t="s">
        <v>473</v>
      </c>
      <c r="G2869" s="137">
        <v>673473137</v>
      </c>
      <c r="H2869" s="10"/>
      <c r="I2869" s="10" t="s">
        <v>474</v>
      </c>
      <c r="J2869" s="10" t="s">
        <v>7934</v>
      </c>
      <c r="K2869" s="10" t="s">
        <v>7935</v>
      </c>
      <c r="L2869" s="98">
        <f>IFERROR(VLOOKUP($F2869&amp;$C2869,Sales!$J:$W,9,0),0)</f>
        <v>0</v>
      </c>
      <c r="M2869" s="98">
        <f>IFERROR(VLOOKUP($F2869&amp;$C2869,Sales!$J:$W,10,0),0)</f>
        <v>0</v>
      </c>
      <c r="N2869" s="98">
        <f>IFERROR(VLOOKUP($F2869&amp;$C2869,Sales!$J:$W,11,0),0)</f>
        <v>0</v>
      </c>
      <c r="O2869" s="98">
        <f>IFERROR(VLOOKUP($F2869&amp;$C2869,Sales!$J:$W,12,0),0)</f>
        <v>0</v>
      </c>
      <c r="P2869" s="98">
        <f>IFERROR(VLOOKUP($F2869&amp;$C2869,Sales!$J:$W,13,0),0)</f>
        <v>0</v>
      </c>
      <c r="Q2869" s="98">
        <f>IFERROR(VLOOKUP($F2869&amp;$C2869,Sales!$A:$H,7,0),0)</f>
        <v>0</v>
      </c>
      <c r="R2869" s="41" t="str">
        <f t="shared" si="88"/>
        <v>ERROR</v>
      </c>
      <c r="S2869" s="15"/>
      <c r="T2869" s="15"/>
      <c r="U2869" s="15"/>
      <c r="V2869" s="15"/>
      <c r="W2869" s="15"/>
      <c r="X2869" s="15"/>
      <c r="Y2869" s="41"/>
      <c r="Z2869" s="41"/>
      <c r="AA2869" s="41"/>
      <c r="AB2869" s="15"/>
      <c r="AC2869" s="15"/>
      <c r="AD2869" s="15"/>
      <c r="AE2869" s="15"/>
      <c r="AF2869" s="15"/>
      <c r="AG2869" s="15"/>
      <c r="AH2869" s="15"/>
      <c r="AI2869" s="15"/>
      <c r="AJ2869" s="15"/>
      <c r="AK2869" s="15"/>
      <c r="AL2869" s="15"/>
      <c r="AM2869" s="15"/>
      <c r="AN2869" s="15"/>
      <c r="AO2869" s="15"/>
      <c r="AP2869" s="15"/>
      <c r="AQ2869" s="15"/>
      <c r="AR2869" s="15"/>
      <c r="AS2869" s="15"/>
      <c r="AT2869" s="15"/>
      <c r="AU2869" s="15"/>
      <c r="AV2869" s="15"/>
      <c r="AW2869" s="15"/>
      <c r="AX2869" s="15"/>
      <c r="AY2869" s="15"/>
      <c r="AZ2869" s="10">
        <v>1</v>
      </c>
      <c r="BA2869" t="s">
        <v>22</v>
      </c>
      <c r="BB2869" t="s">
        <v>88</v>
      </c>
      <c r="BD2869" s="39" t="str">
        <f t="shared" si="89"/>
        <v>01/395029501CTokopedia</v>
      </c>
    </row>
    <row r="2870" spans="2:56" ht="13.5" customHeight="1" x14ac:dyDescent="0.35">
      <c r="B2870" s="10" t="s">
        <v>17</v>
      </c>
      <c r="C2870" s="10" t="s">
        <v>2517</v>
      </c>
      <c r="D2870" s="10" t="s">
        <v>455</v>
      </c>
      <c r="E2870" s="10" t="s">
        <v>456</v>
      </c>
      <c r="F2870" s="10" t="s">
        <v>1274</v>
      </c>
      <c r="G2870" s="137">
        <v>176841291</v>
      </c>
      <c r="H2870" s="10"/>
      <c r="I2870" s="10" t="s">
        <v>1275</v>
      </c>
      <c r="J2870" s="10" t="s">
        <v>7936</v>
      </c>
      <c r="K2870" s="10" t="s">
        <v>7937</v>
      </c>
      <c r="L2870" s="98">
        <f>IFERROR(VLOOKUP($F2870&amp;$C2870,Sales!$J:$W,9,0),0)</f>
        <v>0</v>
      </c>
      <c r="M2870" s="98">
        <f>IFERROR(VLOOKUP($F2870&amp;$C2870,Sales!$J:$W,10,0),0)</f>
        <v>0</v>
      </c>
      <c r="N2870" s="98">
        <f>IFERROR(VLOOKUP($F2870&amp;$C2870,Sales!$J:$W,11,0),0)</f>
        <v>0</v>
      </c>
      <c r="O2870" s="98">
        <f>IFERROR(VLOOKUP($F2870&amp;$C2870,Sales!$J:$W,12,0),0)</f>
        <v>0</v>
      </c>
      <c r="P2870" s="98">
        <f>IFERROR(VLOOKUP($F2870&amp;$C2870,Sales!$J:$W,13,0),0)</f>
        <v>0</v>
      </c>
      <c r="Q2870" s="98">
        <f>IFERROR(VLOOKUP($F2870&amp;$C2870,Sales!$A:$H,7,0),0)</f>
        <v>0</v>
      </c>
      <c r="R2870" s="41" t="str">
        <f t="shared" si="88"/>
        <v>ERROR</v>
      </c>
      <c r="S2870" s="15"/>
      <c r="T2870" s="15"/>
      <c r="U2870" s="15"/>
      <c r="V2870" s="15"/>
      <c r="W2870" s="15"/>
      <c r="X2870" s="15"/>
      <c r="Y2870" s="41"/>
      <c r="Z2870" s="41"/>
      <c r="AA2870" s="41"/>
      <c r="AB2870" s="15"/>
      <c r="AC2870" s="15"/>
      <c r="AD2870" s="15"/>
      <c r="AE2870" s="15"/>
      <c r="AF2870" s="15"/>
      <c r="AG2870" s="15"/>
      <c r="AH2870" s="15"/>
      <c r="AI2870" s="15"/>
      <c r="AJ2870" s="15"/>
      <c r="AK2870" s="15"/>
      <c r="AL2870" s="15"/>
      <c r="AM2870" s="15"/>
      <c r="AN2870" s="15"/>
      <c r="AO2870" s="15"/>
      <c r="AP2870" s="15"/>
      <c r="AQ2870" s="15"/>
      <c r="AR2870" s="15"/>
      <c r="AS2870" s="15"/>
      <c r="AT2870" s="15"/>
      <c r="AU2870" s="15"/>
      <c r="AV2870" s="15"/>
      <c r="AW2870" s="15"/>
      <c r="AX2870" s="15"/>
      <c r="AY2870" s="15"/>
      <c r="AZ2870" s="10">
        <v>1</v>
      </c>
      <c r="BA2870" t="s">
        <v>22</v>
      </c>
      <c r="BB2870" t="s">
        <v>88</v>
      </c>
      <c r="BD2870" s="39" t="str">
        <f t="shared" si="89"/>
        <v>01/395029501DTokopedia</v>
      </c>
    </row>
    <row r="2871" spans="2:56" ht="13.5" customHeight="1" x14ac:dyDescent="0.35">
      <c r="B2871" s="10" t="s">
        <v>17</v>
      </c>
      <c r="C2871" s="10" t="s">
        <v>2517</v>
      </c>
      <c r="D2871" s="10" t="s">
        <v>455</v>
      </c>
      <c r="E2871" s="10" t="s">
        <v>456</v>
      </c>
      <c r="F2871" s="10" t="s">
        <v>460</v>
      </c>
      <c r="G2871" s="137">
        <v>673476614</v>
      </c>
      <c r="H2871" s="10"/>
      <c r="I2871" s="10" t="s">
        <v>461</v>
      </c>
      <c r="J2871" s="10" t="s">
        <v>7938</v>
      </c>
      <c r="K2871" s="10" t="s">
        <v>7939</v>
      </c>
      <c r="L2871" s="98">
        <f>IFERROR(VLOOKUP($F2871&amp;$C2871,Sales!$J:$W,9,0),0)</f>
        <v>0</v>
      </c>
      <c r="M2871" s="98">
        <f>IFERROR(VLOOKUP($F2871&amp;$C2871,Sales!$J:$W,10,0),0)</f>
        <v>0</v>
      </c>
      <c r="N2871" s="98">
        <f>IFERROR(VLOOKUP($F2871&amp;$C2871,Sales!$J:$W,11,0),0)</f>
        <v>0</v>
      </c>
      <c r="O2871" s="98">
        <f>IFERROR(VLOOKUP($F2871&amp;$C2871,Sales!$J:$W,12,0),0)</f>
        <v>0</v>
      </c>
      <c r="P2871" s="98">
        <f>IFERROR(VLOOKUP($F2871&amp;$C2871,Sales!$J:$W,13,0),0)</f>
        <v>0</v>
      </c>
      <c r="Q2871" s="98">
        <f>IFERROR(VLOOKUP($F2871&amp;$C2871,Sales!$A:$H,7,0),0)</f>
        <v>0</v>
      </c>
      <c r="R2871" s="41" t="str">
        <f t="shared" si="88"/>
        <v>ERROR</v>
      </c>
      <c r="S2871" s="15"/>
      <c r="T2871" s="15"/>
      <c r="U2871" s="15"/>
      <c r="V2871" s="15"/>
      <c r="W2871" s="15"/>
      <c r="X2871" s="15"/>
      <c r="Y2871" s="41"/>
      <c r="Z2871" s="41"/>
      <c r="AA2871" s="41"/>
      <c r="AB2871" s="15"/>
      <c r="AC2871" s="15"/>
      <c r="AD2871" s="15"/>
      <c r="AE2871" s="15"/>
      <c r="AF2871" s="15"/>
      <c r="AG2871" s="15"/>
      <c r="AH2871" s="15"/>
      <c r="AI2871" s="15"/>
      <c r="AJ2871" s="15"/>
      <c r="AK2871" s="15"/>
      <c r="AL2871" s="15"/>
      <c r="AM2871" s="15"/>
      <c r="AN2871" s="15"/>
      <c r="AO2871" s="15"/>
      <c r="AP2871" s="15"/>
      <c r="AQ2871" s="15"/>
      <c r="AR2871" s="15"/>
      <c r="AS2871" s="15"/>
      <c r="AT2871" s="15"/>
      <c r="AU2871" s="15"/>
      <c r="AV2871" s="15"/>
      <c r="AW2871" s="15"/>
      <c r="AX2871" s="15"/>
      <c r="AY2871" s="15"/>
      <c r="AZ2871" s="10">
        <v>1</v>
      </c>
      <c r="BA2871" t="s">
        <v>22</v>
      </c>
      <c r="BB2871" t="s">
        <v>88</v>
      </c>
      <c r="BD2871" s="39" t="str">
        <f t="shared" si="89"/>
        <v>01/395029501ETokopedia</v>
      </c>
    </row>
    <row r="2872" spans="2:56" ht="13.5" customHeight="1" x14ac:dyDescent="0.35">
      <c r="B2872" s="10" t="s">
        <v>17</v>
      </c>
      <c r="C2872" s="10" t="s">
        <v>2517</v>
      </c>
      <c r="D2872" s="10" t="s">
        <v>455</v>
      </c>
      <c r="E2872" s="10" t="s">
        <v>456</v>
      </c>
      <c r="F2872" s="10" t="s">
        <v>505</v>
      </c>
      <c r="G2872" s="137">
        <v>673483888</v>
      </c>
      <c r="H2872" s="10"/>
      <c r="I2872" s="10" t="s">
        <v>506</v>
      </c>
      <c r="J2872" s="10" t="s">
        <v>7940</v>
      </c>
      <c r="K2872" s="10" t="s">
        <v>7941</v>
      </c>
      <c r="L2872" s="98">
        <f>IFERROR(VLOOKUP($F2872&amp;$C2872,Sales!$J:$W,9,0),0)</f>
        <v>0</v>
      </c>
      <c r="M2872" s="98">
        <f>IFERROR(VLOOKUP($F2872&amp;$C2872,Sales!$J:$W,10,0),0)</f>
        <v>0</v>
      </c>
      <c r="N2872" s="98">
        <f>IFERROR(VLOOKUP($F2872&amp;$C2872,Sales!$J:$W,11,0),0)</f>
        <v>0</v>
      </c>
      <c r="O2872" s="98">
        <f>IFERROR(VLOOKUP($F2872&amp;$C2872,Sales!$J:$W,12,0),0)</f>
        <v>0</v>
      </c>
      <c r="P2872" s="98">
        <f>IFERROR(VLOOKUP($F2872&amp;$C2872,Sales!$J:$W,13,0),0)</f>
        <v>0</v>
      </c>
      <c r="Q2872" s="98">
        <f>IFERROR(VLOOKUP($F2872&amp;$C2872,Sales!$A:$H,7,0),0)</f>
        <v>0</v>
      </c>
      <c r="R2872" s="41" t="str">
        <f t="shared" si="88"/>
        <v>ERROR</v>
      </c>
      <c r="S2872" s="15"/>
      <c r="T2872" s="15"/>
      <c r="U2872" s="15"/>
      <c r="V2872" s="15"/>
      <c r="W2872" s="15"/>
      <c r="X2872" s="15"/>
      <c r="Y2872" s="41"/>
      <c r="Z2872" s="41"/>
      <c r="AA2872" s="41"/>
      <c r="AB2872" s="15"/>
      <c r="AC2872" s="15"/>
      <c r="AD2872" s="15"/>
      <c r="AE2872" s="15"/>
      <c r="AF2872" s="15"/>
      <c r="AG2872" s="15"/>
      <c r="AH2872" s="15"/>
      <c r="AI2872" s="15"/>
      <c r="AJ2872" s="15"/>
      <c r="AK2872" s="15"/>
      <c r="AL2872" s="15"/>
      <c r="AM2872" s="15"/>
      <c r="AN2872" s="15"/>
      <c r="AO2872" s="15"/>
      <c r="AP2872" s="15"/>
      <c r="AQ2872" s="15"/>
      <c r="AR2872" s="15"/>
      <c r="AS2872" s="15"/>
      <c r="AT2872" s="15"/>
      <c r="AU2872" s="15"/>
      <c r="AV2872" s="15"/>
      <c r="AW2872" s="15"/>
      <c r="AX2872" s="15"/>
      <c r="AY2872" s="15"/>
      <c r="AZ2872" s="10">
        <v>1</v>
      </c>
      <c r="BA2872" t="s">
        <v>22</v>
      </c>
      <c r="BB2872" t="s">
        <v>88</v>
      </c>
      <c r="BD2872" s="39" t="str">
        <f t="shared" si="89"/>
        <v>01/395029501FTokopedia</v>
      </c>
    </row>
    <row r="2873" spans="2:56" ht="13.5" customHeight="1" x14ac:dyDescent="0.35">
      <c r="B2873" s="10" t="s">
        <v>17</v>
      </c>
      <c r="C2873" s="10" t="s">
        <v>2517</v>
      </c>
      <c r="D2873" s="10" t="s">
        <v>455</v>
      </c>
      <c r="E2873" s="10" t="s">
        <v>456</v>
      </c>
      <c r="F2873" s="10" t="s">
        <v>1262</v>
      </c>
      <c r="G2873" s="137">
        <v>176841220</v>
      </c>
      <c r="H2873" s="10"/>
      <c r="I2873" s="10" t="s">
        <v>1263</v>
      </c>
      <c r="J2873" s="10" t="s">
        <v>7942</v>
      </c>
      <c r="K2873" s="10" t="s">
        <v>7943</v>
      </c>
      <c r="L2873" s="98">
        <f>IFERROR(VLOOKUP($F2873&amp;$C2873,Sales!$J:$W,9,0),0)</f>
        <v>0</v>
      </c>
      <c r="M2873" s="98">
        <f>IFERROR(VLOOKUP($F2873&amp;$C2873,Sales!$J:$W,10,0),0)</f>
        <v>0</v>
      </c>
      <c r="N2873" s="98">
        <f>IFERROR(VLOOKUP($F2873&amp;$C2873,Sales!$J:$W,11,0),0)</f>
        <v>0</v>
      </c>
      <c r="O2873" s="98">
        <f>IFERROR(VLOOKUP($F2873&amp;$C2873,Sales!$J:$W,12,0),0)</f>
        <v>0</v>
      </c>
      <c r="P2873" s="98">
        <f>IFERROR(VLOOKUP($F2873&amp;$C2873,Sales!$J:$W,13,0),0)</f>
        <v>0</v>
      </c>
      <c r="Q2873" s="98">
        <f>IFERROR(VLOOKUP($F2873&amp;$C2873,Sales!$A:$H,7,0),0)</f>
        <v>0</v>
      </c>
      <c r="R2873" s="41" t="str">
        <f t="shared" si="88"/>
        <v>ERROR</v>
      </c>
      <c r="S2873" s="15"/>
      <c r="T2873" s="15"/>
      <c r="U2873" s="15"/>
      <c r="V2873" s="15"/>
      <c r="W2873" s="15"/>
      <c r="X2873" s="15"/>
      <c r="Y2873" s="41"/>
      <c r="Z2873" s="41"/>
      <c r="AA2873" s="41"/>
      <c r="AB2873" s="15"/>
      <c r="AC2873" s="15"/>
      <c r="AD2873" s="15"/>
      <c r="AE2873" s="15"/>
      <c r="AF2873" s="15"/>
      <c r="AG2873" s="15"/>
      <c r="AH2873" s="15"/>
      <c r="AI2873" s="15"/>
      <c r="AJ2873" s="15"/>
      <c r="AK2873" s="15"/>
      <c r="AL2873" s="15"/>
      <c r="AM2873" s="15"/>
      <c r="AN2873" s="15"/>
      <c r="AO2873" s="15"/>
      <c r="AP2873" s="15"/>
      <c r="AQ2873" s="15"/>
      <c r="AR2873" s="15"/>
      <c r="AS2873" s="15"/>
      <c r="AT2873" s="15"/>
      <c r="AU2873" s="15"/>
      <c r="AV2873" s="15"/>
      <c r="AW2873" s="15"/>
      <c r="AX2873" s="15"/>
      <c r="AY2873" s="15"/>
      <c r="AZ2873" s="10">
        <v>1</v>
      </c>
      <c r="BA2873" t="s">
        <v>22</v>
      </c>
      <c r="BB2873" t="s">
        <v>88</v>
      </c>
      <c r="BD2873" s="39" t="str">
        <f t="shared" si="89"/>
        <v>01/395029501GTokopedia</v>
      </c>
    </row>
    <row r="2874" spans="2:56" ht="13.5" customHeight="1" x14ac:dyDescent="0.35">
      <c r="B2874" s="10" t="s">
        <v>17</v>
      </c>
      <c r="C2874" s="10" t="s">
        <v>2517</v>
      </c>
      <c r="D2874" s="10" t="s">
        <v>455</v>
      </c>
      <c r="E2874" s="10" t="s">
        <v>456</v>
      </c>
      <c r="F2874" s="10" t="s">
        <v>475</v>
      </c>
      <c r="G2874" s="137">
        <v>180380429</v>
      </c>
      <c r="H2874" s="10"/>
      <c r="I2874" s="10" t="s">
        <v>476</v>
      </c>
      <c r="J2874" s="10" t="s">
        <v>7944</v>
      </c>
      <c r="K2874" s="10" t="s">
        <v>7945</v>
      </c>
      <c r="L2874" s="98">
        <f>IFERROR(VLOOKUP($F2874&amp;$C2874,Sales!$J:$W,9,0),0)</f>
        <v>0</v>
      </c>
      <c r="M2874" s="98">
        <f>IFERROR(VLOOKUP($F2874&amp;$C2874,Sales!$J:$W,10,0),0)</f>
        <v>0</v>
      </c>
      <c r="N2874" s="98">
        <f>IFERROR(VLOOKUP($F2874&amp;$C2874,Sales!$J:$W,11,0),0)</f>
        <v>0</v>
      </c>
      <c r="O2874" s="98">
        <f>IFERROR(VLOOKUP($F2874&amp;$C2874,Sales!$J:$W,12,0),0)</f>
        <v>0</v>
      </c>
      <c r="P2874" s="98">
        <f>IFERROR(VLOOKUP($F2874&amp;$C2874,Sales!$J:$W,13,0),0)</f>
        <v>0</v>
      </c>
      <c r="Q2874" s="98">
        <f>IFERROR(VLOOKUP($F2874&amp;$C2874,Sales!$A:$H,7,0),0)</f>
        <v>0</v>
      </c>
      <c r="R2874" s="41" t="str">
        <f t="shared" si="88"/>
        <v>ERROR</v>
      </c>
      <c r="S2874" s="15"/>
      <c r="T2874" s="15"/>
      <c r="U2874" s="15"/>
      <c r="V2874" s="15"/>
      <c r="W2874" s="15"/>
      <c r="X2874" s="15"/>
      <c r="Y2874" s="41"/>
      <c r="Z2874" s="41"/>
      <c r="AA2874" s="41"/>
      <c r="AB2874" s="15"/>
      <c r="AC2874" s="15"/>
      <c r="AD2874" s="15"/>
      <c r="AE2874" s="15"/>
      <c r="AF2874" s="15"/>
      <c r="AG2874" s="15"/>
      <c r="AH2874" s="15"/>
      <c r="AI2874" s="15"/>
      <c r="AJ2874" s="15"/>
      <c r="AK2874" s="15"/>
      <c r="AL2874" s="15"/>
      <c r="AM2874" s="15"/>
      <c r="AN2874" s="15"/>
      <c r="AO2874" s="15"/>
      <c r="AP2874" s="15"/>
      <c r="AQ2874" s="15"/>
      <c r="AR2874" s="15"/>
      <c r="AS2874" s="15"/>
      <c r="AT2874" s="15"/>
      <c r="AU2874" s="15"/>
      <c r="AV2874" s="15"/>
      <c r="AW2874" s="15"/>
      <c r="AX2874" s="15"/>
      <c r="AY2874" s="15"/>
      <c r="AZ2874" s="10">
        <v>1</v>
      </c>
      <c r="BA2874" t="s">
        <v>22</v>
      </c>
      <c r="BB2874" t="s">
        <v>88</v>
      </c>
      <c r="BD2874" s="39" t="str">
        <f t="shared" si="89"/>
        <v>01/395029501HTokopedia</v>
      </c>
    </row>
    <row r="2875" spans="2:56" ht="13.5" customHeight="1" x14ac:dyDescent="0.35">
      <c r="B2875" s="10" t="s">
        <v>17</v>
      </c>
      <c r="C2875" s="10" t="s">
        <v>2517</v>
      </c>
      <c r="D2875" s="10" t="s">
        <v>455</v>
      </c>
      <c r="E2875" s="10" t="s">
        <v>456</v>
      </c>
      <c r="F2875" s="10" t="s">
        <v>490</v>
      </c>
      <c r="G2875" s="137">
        <v>673495478</v>
      </c>
      <c r="H2875" s="10"/>
      <c r="I2875" s="10" t="s">
        <v>491</v>
      </c>
      <c r="J2875" s="10" t="s">
        <v>7946</v>
      </c>
      <c r="K2875" s="10" t="s">
        <v>7947</v>
      </c>
      <c r="L2875" s="98">
        <f>IFERROR(VLOOKUP($F2875&amp;$C2875,Sales!$J:$W,9,0),0)</f>
        <v>0</v>
      </c>
      <c r="M2875" s="98">
        <f>IFERROR(VLOOKUP($F2875&amp;$C2875,Sales!$J:$W,10,0),0)</f>
        <v>0</v>
      </c>
      <c r="N2875" s="98">
        <f>IFERROR(VLOOKUP($F2875&amp;$C2875,Sales!$J:$W,11,0),0)</f>
        <v>0</v>
      </c>
      <c r="O2875" s="98">
        <f>IFERROR(VLOOKUP($F2875&amp;$C2875,Sales!$J:$W,12,0),0)</f>
        <v>0</v>
      </c>
      <c r="P2875" s="98">
        <f>IFERROR(VLOOKUP($F2875&amp;$C2875,Sales!$J:$W,13,0),0)</f>
        <v>0</v>
      </c>
      <c r="Q2875" s="98">
        <f>IFERROR(VLOOKUP($F2875&amp;$C2875,Sales!$A:$H,7,0),0)</f>
        <v>0</v>
      </c>
      <c r="R2875" s="41" t="str">
        <f t="shared" si="88"/>
        <v>ERROR</v>
      </c>
      <c r="S2875" s="15"/>
      <c r="T2875" s="15"/>
      <c r="U2875" s="15"/>
      <c r="V2875" s="15"/>
      <c r="W2875" s="15"/>
      <c r="X2875" s="15"/>
      <c r="Y2875" s="41"/>
      <c r="Z2875" s="41"/>
      <c r="AA2875" s="41"/>
      <c r="AB2875" s="15"/>
      <c r="AC2875" s="15"/>
      <c r="AD2875" s="15"/>
      <c r="AE2875" s="15"/>
      <c r="AF2875" s="15"/>
      <c r="AG2875" s="15"/>
      <c r="AH2875" s="15"/>
      <c r="AI2875" s="15"/>
      <c r="AJ2875" s="15"/>
      <c r="AK2875" s="15"/>
      <c r="AL2875" s="15"/>
      <c r="AM2875" s="15"/>
      <c r="AN2875" s="15"/>
      <c r="AO2875" s="15"/>
      <c r="AP2875" s="15"/>
      <c r="AQ2875" s="15"/>
      <c r="AR2875" s="15"/>
      <c r="AS2875" s="15"/>
      <c r="AT2875" s="15"/>
      <c r="AU2875" s="15"/>
      <c r="AV2875" s="15"/>
      <c r="AW2875" s="15"/>
      <c r="AX2875" s="15"/>
      <c r="AY2875" s="15"/>
      <c r="AZ2875" s="10">
        <v>1</v>
      </c>
      <c r="BA2875" t="s">
        <v>22</v>
      </c>
      <c r="BB2875" t="s">
        <v>88</v>
      </c>
      <c r="BD2875" s="39" t="str">
        <f t="shared" si="89"/>
        <v>01/395029501ITokopedia</v>
      </c>
    </row>
    <row r="2876" spans="2:56" ht="13.5" customHeight="1" x14ac:dyDescent="0.35">
      <c r="B2876" s="10" t="s">
        <v>17</v>
      </c>
      <c r="C2876" s="10" t="s">
        <v>2517</v>
      </c>
      <c r="D2876" s="10" t="s">
        <v>455</v>
      </c>
      <c r="E2876" s="10" t="s">
        <v>456</v>
      </c>
      <c r="F2876" s="10" t="s">
        <v>470</v>
      </c>
      <c r="G2876" s="137">
        <v>673499938</v>
      </c>
      <c r="H2876" s="10"/>
      <c r="I2876" s="10" t="s">
        <v>471</v>
      </c>
      <c r="J2876" s="10" t="s">
        <v>11781</v>
      </c>
      <c r="K2876" s="10" t="s">
        <v>11782</v>
      </c>
      <c r="L2876" s="98">
        <f>IFERROR(VLOOKUP($F2876&amp;$C2876,Sales!$J:$W,9,0),0)</f>
        <v>0</v>
      </c>
      <c r="M2876" s="98">
        <f>IFERROR(VLOOKUP($F2876&amp;$C2876,Sales!$J:$W,10,0),0)</f>
        <v>0</v>
      </c>
      <c r="N2876" s="98">
        <f>IFERROR(VLOOKUP($F2876&amp;$C2876,Sales!$J:$W,11,0),0)</f>
        <v>0</v>
      </c>
      <c r="O2876" s="98">
        <f>IFERROR(VLOOKUP($F2876&amp;$C2876,Sales!$J:$W,12,0),0)</f>
        <v>0</v>
      </c>
      <c r="P2876" s="98">
        <f>IFERROR(VLOOKUP($F2876&amp;$C2876,Sales!$J:$W,13,0),0)</f>
        <v>0</v>
      </c>
      <c r="Q2876" s="98">
        <f>IFERROR(VLOOKUP($F2876&amp;$C2876,Sales!$A:$H,7,0),0)</f>
        <v>0</v>
      </c>
      <c r="R2876" s="41" t="str">
        <f t="shared" si="88"/>
        <v>ERROR</v>
      </c>
      <c r="S2876" s="15"/>
      <c r="T2876" s="15"/>
      <c r="U2876" s="15"/>
      <c r="V2876" s="15"/>
      <c r="W2876" s="15"/>
      <c r="X2876" s="15"/>
      <c r="Y2876" s="41"/>
      <c r="Z2876" s="41"/>
      <c r="AA2876" s="41"/>
      <c r="AB2876" s="15"/>
      <c r="AC2876" s="15"/>
      <c r="AD2876" s="15"/>
      <c r="AE2876" s="15"/>
      <c r="AF2876" s="15"/>
      <c r="AG2876" s="15"/>
      <c r="AH2876" s="15"/>
      <c r="AI2876" s="15"/>
      <c r="AJ2876" s="15"/>
      <c r="AK2876" s="15"/>
      <c r="AL2876" s="15"/>
      <c r="AM2876" s="15"/>
      <c r="AN2876" s="15"/>
      <c r="AO2876" s="15"/>
      <c r="AP2876" s="15"/>
      <c r="AQ2876" s="15"/>
      <c r="AR2876" s="15"/>
      <c r="AS2876" s="15"/>
      <c r="AT2876" s="15"/>
      <c r="AU2876" s="15"/>
      <c r="AV2876" s="15"/>
      <c r="AW2876" s="15"/>
      <c r="AX2876" s="15"/>
      <c r="AY2876" s="15"/>
      <c r="AZ2876" s="10">
        <v>1</v>
      </c>
      <c r="BA2876" t="s">
        <v>22</v>
      </c>
      <c r="BB2876" t="s">
        <v>88</v>
      </c>
      <c r="BD2876" s="39" t="str">
        <f t="shared" si="89"/>
        <v>01/395029501JTokopedia</v>
      </c>
    </row>
    <row r="2877" spans="2:56" ht="13.5" customHeight="1" x14ac:dyDescent="0.35">
      <c r="B2877" s="10" t="s">
        <v>17</v>
      </c>
      <c r="C2877" s="10" t="s">
        <v>2517</v>
      </c>
      <c r="D2877" s="10" t="s">
        <v>455</v>
      </c>
      <c r="E2877" s="10" t="s">
        <v>456</v>
      </c>
      <c r="F2877" s="10" t="s">
        <v>477</v>
      </c>
      <c r="G2877" s="137">
        <v>176840999</v>
      </c>
      <c r="H2877" s="10"/>
      <c r="I2877" s="10" t="s">
        <v>478</v>
      </c>
      <c r="J2877" s="10" t="s">
        <v>7948</v>
      </c>
      <c r="K2877" s="10" t="s">
        <v>7949</v>
      </c>
      <c r="L2877" s="98">
        <f>IFERROR(VLOOKUP($F2877&amp;$C2877,Sales!$J:$W,9,0),0)</f>
        <v>0</v>
      </c>
      <c r="M2877" s="98">
        <f>IFERROR(VLOOKUP($F2877&amp;$C2877,Sales!$J:$W,10,0),0)</f>
        <v>0</v>
      </c>
      <c r="N2877" s="98">
        <f>IFERROR(VLOOKUP($F2877&amp;$C2877,Sales!$J:$W,11,0),0)</f>
        <v>0</v>
      </c>
      <c r="O2877" s="98">
        <f>IFERROR(VLOOKUP($F2877&amp;$C2877,Sales!$J:$W,12,0),0)</f>
        <v>0</v>
      </c>
      <c r="P2877" s="98">
        <f>IFERROR(VLOOKUP($F2877&amp;$C2877,Sales!$J:$W,13,0),0)</f>
        <v>0</v>
      </c>
      <c r="Q2877" s="98">
        <f>IFERROR(VLOOKUP($F2877&amp;$C2877,Sales!$A:$H,7,0),0)</f>
        <v>0</v>
      </c>
      <c r="R2877" s="41" t="str">
        <f t="shared" si="88"/>
        <v>ERROR</v>
      </c>
      <c r="S2877" s="15"/>
      <c r="T2877" s="15"/>
      <c r="U2877" s="15"/>
      <c r="V2877" s="15"/>
      <c r="W2877" s="15"/>
      <c r="X2877" s="15"/>
      <c r="Y2877" s="41"/>
      <c r="Z2877" s="41"/>
      <c r="AA2877" s="41"/>
      <c r="AB2877" s="15"/>
      <c r="AC2877" s="15"/>
      <c r="AD2877" s="15"/>
      <c r="AE2877" s="15"/>
      <c r="AF2877" s="15"/>
      <c r="AG2877" s="15"/>
      <c r="AH2877" s="15"/>
      <c r="AI2877" s="15"/>
      <c r="AJ2877" s="15"/>
      <c r="AK2877" s="15"/>
      <c r="AL2877" s="15"/>
      <c r="AM2877" s="15"/>
      <c r="AN2877" s="15"/>
      <c r="AO2877" s="15"/>
      <c r="AP2877" s="15"/>
      <c r="AQ2877" s="15"/>
      <c r="AR2877" s="15"/>
      <c r="AS2877" s="15"/>
      <c r="AT2877" s="15"/>
      <c r="AU2877" s="15"/>
      <c r="AV2877" s="15"/>
      <c r="AW2877" s="15"/>
      <c r="AX2877" s="15"/>
      <c r="AY2877" s="15"/>
      <c r="AZ2877" s="10">
        <v>1</v>
      </c>
      <c r="BA2877" t="s">
        <v>22</v>
      </c>
      <c r="BB2877" t="s">
        <v>88</v>
      </c>
      <c r="BD2877" s="39" t="str">
        <f t="shared" si="89"/>
        <v>01/395029501KTokopedia</v>
      </c>
    </row>
    <row r="2878" spans="2:56" ht="13.5" customHeight="1" x14ac:dyDescent="0.35">
      <c r="B2878" s="10" t="s">
        <v>17</v>
      </c>
      <c r="C2878" s="10" t="s">
        <v>2517</v>
      </c>
      <c r="D2878" s="10" t="s">
        <v>455</v>
      </c>
      <c r="E2878" s="10" t="s">
        <v>456</v>
      </c>
      <c r="F2878" s="10" t="s">
        <v>462</v>
      </c>
      <c r="G2878" s="137">
        <v>673503724</v>
      </c>
      <c r="H2878" s="10"/>
      <c r="I2878" s="10" t="s">
        <v>463</v>
      </c>
      <c r="J2878" s="10" t="s">
        <v>7950</v>
      </c>
      <c r="K2878" s="10" t="s">
        <v>7951</v>
      </c>
      <c r="L2878" s="98">
        <f>IFERROR(VLOOKUP($F2878&amp;$C2878,Sales!$J:$W,9,0),0)</f>
        <v>0</v>
      </c>
      <c r="M2878" s="98">
        <f>IFERROR(VLOOKUP($F2878&amp;$C2878,Sales!$J:$W,10,0),0)</f>
        <v>0</v>
      </c>
      <c r="N2878" s="98">
        <f>IFERROR(VLOOKUP($F2878&amp;$C2878,Sales!$J:$W,11,0),0)</f>
        <v>0</v>
      </c>
      <c r="O2878" s="98">
        <f>IFERROR(VLOOKUP($F2878&amp;$C2878,Sales!$J:$W,12,0),0)</f>
        <v>0</v>
      </c>
      <c r="P2878" s="98">
        <f>IFERROR(VLOOKUP($F2878&amp;$C2878,Sales!$J:$W,13,0),0)</f>
        <v>0</v>
      </c>
      <c r="Q2878" s="98">
        <f>IFERROR(VLOOKUP($F2878&amp;$C2878,Sales!$A:$H,7,0),0)</f>
        <v>0</v>
      </c>
      <c r="R2878" s="41" t="str">
        <f t="shared" si="88"/>
        <v>ERROR</v>
      </c>
      <c r="S2878" s="15"/>
      <c r="T2878" s="15"/>
      <c r="U2878" s="15"/>
      <c r="V2878" s="15"/>
      <c r="W2878" s="15"/>
      <c r="X2878" s="15"/>
      <c r="Y2878" s="41"/>
      <c r="Z2878" s="41"/>
      <c r="AA2878" s="41"/>
      <c r="AB2878" s="15"/>
      <c r="AC2878" s="15"/>
      <c r="AD2878" s="15"/>
      <c r="AE2878" s="15"/>
      <c r="AF2878" s="15"/>
      <c r="AG2878" s="15"/>
      <c r="AH2878" s="15"/>
      <c r="AI2878" s="15"/>
      <c r="AJ2878" s="15"/>
      <c r="AK2878" s="15"/>
      <c r="AL2878" s="15"/>
      <c r="AM2878" s="15"/>
      <c r="AN2878" s="15"/>
      <c r="AO2878" s="15"/>
      <c r="AP2878" s="15"/>
      <c r="AQ2878" s="15"/>
      <c r="AR2878" s="15"/>
      <c r="AS2878" s="15"/>
      <c r="AT2878" s="15"/>
      <c r="AU2878" s="15"/>
      <c r="AV2878" s="15"/>
      <c r="AW2878" s="15"/>
      <c r="AX2878" s="15"/>
      <c r="AY2878" s="15"/>
      <c r="AZ2878" s="10">
        <v>1</v>
      </c>
      <c r="BA2878" t="s">
        <v>22</v>
      </c>
      <c r="BB2878" t="s">
        <v>88</v>
      </c>
      <c r="BD2878" s="39" t="str">
        <f t="shared" si="89"/>
        <v>01/395029501LTokopedia</v>
      </c>
    </row>
    <row r="2879" spans="2:56" ht="13.5" customHeight="1" x14ac:dyDescent="0.35">
      <c r="B2879" s="10" t="s">
        <v>17</v>
      </c>
      <c r="C2879" s="10" t="s">
        <v>2517</v>
      </c>
      <c r="D2879" s="10" t="s">
        <v>455</v>
      </c>
      <c r="E2879" s="10" t="s">
        <v>456</v>
      </c>
      <c r="F2879" s="10" t="s">
        <v>500</v>
      </c>
      <c r="G2879" s="137">
        <v>1703925479</v>
      </c>
      <c r="H2879" s="10"/>
      <c r="I2879" s="10" t="s">
        <v>501</v>
      </c>
      <c r="J2879" s="10" t="s">
        <v>7952</v>
      </c>
      <c r="K2879" s="10" t="s">
        <v>7953</v>
      </c>
      <c r="L2879" s="98">
        <f>IFERROR(VLOOKUP($F2879&amp;$C2879,Sales!$J:$W,9,0),0)</f>
        <v>0</v>
      </c>
      <c r="M2879" s="98">
        <f>IFERROR(VLOOKUP($F2879&amp;$C2879,Sales!$J:$W,10,0),0)</f>
        <v>0</v>
      </c>
      <c r="N2879" s="98">
        <f>IFERROR(VLOOKUP($F2879&amp;$C2879,Sales!$J:$W,11,0),0)</f>
        <v>0</v>
      </c>
      <c r="O2879" s="98">
        <f>IFERROR(VLOOKUP($F2879&amp;$C2879,Sales!$J:$W,12,0),0)</f>
        <v>0</v>
      </c>
      <c r="P2879" s="98">
        <f>IFERROR(VLOOKUP($F2879&amp;$C2879,Sales!$J:$W,13,0),0)</f>
        <v>0</v>
      </c>
      <c r="Q2879" s="98">
        <f>IFERROR(VLOOKUP($F2879&amp;$C2879,Sales!$A:$H,7,0),0)</f>
        <v>0</v>
      </c>
      <c r="R2879" s="41" t="str">
        <f t="shared" si="88"/>
        <v>ERROR</v>
      </c>
      <c r="S2879" s="15"/>
      <c r="T2879" s="15"/>
      <c r="U2879" s="15"/>
      <c r="V2879" s="15"/>
      <c r="W2879" s="15"/>
      <c r="X2879" s="15"/>
      <c r="Y2879" s="41"/>
      <c r="Z2879" s="41"/>
      <c r="AA2879" s="41"/>
      <c r="AB2879" s="15"/>
      <c r="AC2879" s="15"/>
      <c r="AD2879" s="15"/>
      <c r="AE2879" s="15"/>
      <c r="AF2879" s="15"/>
      <c r="AG2879" s="15"/>
      <c r="AH2879" s="15"/>
      <c r="AI2879" s="15"/>
      <c r="AJ2879" s="15"/>
      <c r="AK2879" s="15"/>
      <c r="AL2879" s="15"/>
      <c r="AM2879" s="15"/>
      <c r="AN2879" s="15"/>
      <c r="AO2879" s="15"/>
      <c r="AP2879" s="15"/>
      <c r="AQ2879" s="15"/>
      <c r="AR2879" s="15"/>
      <c r="AS2879" s="15"/>
      <c r="AT2879" s="15"/>
      <c r="AU2879" s="15"/>
      <c r="AV2879" s="15"/>
      <c r="AW2879" s="15"/>
      <c r="AX2879" s="15"/>
      <c r="AY2879" s="15"/>
      <c r="AZ2879" s="10">
        <v>1</v>
      </c>
      <c r="BA2879" t="s">
        <v>22</v>
      </c>
      <c r="BB2879" t="s">
        <v>88</v>
      </c>
      <c r="BD2879" s="39" t="str">
        <f t="shared" si="89"/>
        <v>01/395029501MTokopedia</v>
      </c>
    </row>
    <row r="2880" spans="2:56" ht="13.5" customHeight="1" x14ac:dyDescent="0.35">
      <c r="B2880" s="10" t="s">
        <v>17</v>
      </c>
      <c r="C2880" s="10" t="s">
        <v>2517</v>
      </c>
      <c r="D2880" s="10" t="s">
        <v>455</v>
      </c>
      <c r="E2880" s="10" t="s">
        <v>456</v>
      </c>
      <c r="F2880" s="10" t="s">
        <v>532</v>
      </c>
      <c r="G2880" s="137">
        <v>673512706</v>
      </c>
      <c r="H2880" s="10"/>
      <c r="I2880" s="10" t="s">
        <v>533</v>
      </c>
      <c r="J2880" s="10" t="s">
        <v>7954</v>
      </c>
      <c r="K2880" s="10" t="s">
        <v>7955</v>
      </c>
      <c r="L2880" s="98">
        <f>IFERROR(VLOOKUP($F2880&amp;$C2880,Sales!$J:$W,9,0),0)</f>
        <v>0</v>
      </c>
      <c r="M2880" s="98">
        <f>IFERROR(VLOOKUP($F2880&amp;$C2880,Sales!$J:$W,10,0),0)</f>
        <v>0</v>
      </c>
      <c r="N2880" s="98">
        <f>IFERROR(VLOOKUP($F2880&amp;$C2880,Sales!$J:$W,11,0),0)</f>
        <v>0</v>
      </c>
      <c r="O2880" s="98">
        <f>IFERROR(VLOOKUP($F2880&amp;$C2880,Sales!$J:$W,12,0),0)</f>
        <v>0</v>
      </c>
      <c r="P2880" s="98">
        <f>IFERROR(VLOOKUP($F2880&amp;$C2880,Sales!$J:$W,13,0),0)</f>
        <v>0</v>
      </c>
      <c r="Q2880" s="98">
        <f>IFERROR(VLOOKUP($F2880&amp;$C2880,Sales!$A:$H,7,0),0)</f>
        <v>0</v>
      </c>
      <c r="R2880" s="41" t="str">
        <f t="shared" si="88"/>
        <v>ERROR</v>
      </c>
      <c r="S2880" s="15"/>
      <c r="T2880" s="15"/>
      <c r="U2880" s="15"/>
      <c r="V2880" s="15"/>
      <c r="W2880" s="15"/>
      <c r="X2880" s="15"/>
      <c r="Y2880" s="41"/>
      <c r="Z2880" s="41"/>
      <c r="AA2880" s="41"/>
      <c r="AB2880" s="15"/>
      <c r="AC2880" s="15"/>
      <c r="AD2880" s="15"/>
      <c r="AE2880" s="15"/>
      <c r="AF2880" s="15"/>
      <c r="AG2880" s="15"/>
      <c r="AH2880" s="15"/>
      <c r="AI2880" s="15"/>
      <c r="AJ2880" s="15"/>
      <c r="AK2880" s="15"/>
      <c r="AL2880" s="15"/>
      <c r="AM2880" s="15"/>
      <c r="AN2880" s="15"/>
      <c r="AO2880" s="15"/>
      <c r="AP2880" s="15"/>
      <c r="AQ2880" s="15"/>
      <c r="AR2880" s="15"/>
      <c r="AS2880" s="15"/>
      <c r="AT2880" s="15"/>
      <c r="AU2880" s="15"/>
      <c r="AV2880" s="15"/>
      <c r="AW2880" s="15"/>
      <c r="AX2880" s="15"/>
      <c r="AY2880" s="15"/>
      <c r="AZ2880" s="10">
        <v>1</v>
      </c>
      <c r="BA2880" t="s">
        <v>22</v>
      </c>
      <c r="BB2880" t="s">
        <v>88</v>
      </c>
      <c r="BD2880" s="39" t="str">
        <f t="shared" si="89"/>
        <v>01/395029501NTokopedia</v>
      </c>
    </row>
    <row r="2881" spans="2:56" ht="13.5" customHeight="1" x14ac:dyDescent="0.35">
      <c r="B2881" s="10" t="s">
        <v>17</v>
      </c>
      <c r="C2881" s="10" t="s">
        <v>2517</v>
      </c>
      <c r="D2881" s="10" t="s">
        <v>455</v>
      </c>
      <c r="E2881" s="10" t="s">
        <v>456</v>
      </c>
      <c r="F2881" s="10" t="s">
        <v>517</v>
      </c>
      <c r="G2881" s="137">
        <v>262093264</v>
      </c>
      <c r="H2881" s="10"/>
      <c r="I2881" s="10" t="s">
        <v>518</v>
      </c>
      <c r="J2881" s="10" t="s">
        <v>7956</v>
      </c>
      <c r="K2881" s="10" t="s">
        <v>7957</v>
      </c>
      <c r="L2881" s="98">
        <f>IFERROR(VLOOKUP($F2881&amp;$C2881,Sales!$J:$W,9,0),0)</f>
        <v>0</v>
      </c>
      <c r="M2881" s="98">
        <f>IFERROR(VLOOKUP($F2881&amp;$C2881,Sales!$J:$W,10,0),0)</f>
        <v>0</v>
      </c>
      <c r="N2881" s="98">
        <f>IFERROR(VLOOKUP($F2881&amp;$C2881,Sales!$J:$W,11,0),0)</f>
        <v>0</v>
      </c>
      <c r="O2881" s="98">
        <f>IFERROR(VLOOKUP($F2881&amp;$C2881,Sales!$J:$W,12,0),0)</f>
        <v>0</v>
      </c>
      <c r="P2881" s="98">
        <f>IFERROR(VLOOKUP($F2881&amp;$C2881,Sales!$J:$W,13,0),0)</f>
        <v>0</v>
      </c>
      <c r="Q2881" s="98">
        <f>IFERROR(VLOOKUP($F2881&amp;$C2881,Sales!$A:$H,7,0),0)</f>
        <v>0</v>
      </c>
      <c r="R2881" s="41" t="str">
        <f t="shared" si="88"/>
        <v>ERROR</v>
      </c>
      <c r="S2881" s="15"/>
      <c r="T2881" s="15"/>
      <c r="U2881" s="15"/>
      <c r="V2881" s="15"/>
      <c r="W2881" s="15"/>
      <c r="X2881" s="15"/>
      <c r="Y2881" s="41"/>
      <c r="Z2881" s="41"/>
      <c r="AA2881" s="41"/>
      <c r="AB2881" s="15"/>
      <c r="AC2881" s="15"/>
      <c r="AD2881" s="15"/>
      <c r="AE2881" s="15"/>
      <c r="AF2881" s="15"/>
      <c r="AG2881" s="15"/>
      <c r="AH2881" s="15"/>
      <c r="AI2881" s="15"/>
      <c r="AJ2881" s="15"/>
      <c r="AK2881" s="15"/>
      <c r="AL2881" s="15"/>
      <c r="AM2881" s="15"/>
      <c r="AN2881" s="15"/>
      <c r="AO2881" s="15"/>
      <c r="AP2881" s="15"/>
      <c r="AQ2881" s="15"/>
      <c r="AR2881" s="15"/>
      <c r="AS2881" s="15"/>
      <c r="AT2881" s="15"/>
      <c r="AU2881" s="15"/>
      <c r="AV2881" s="15"/>
      <c r="AW2881" s="15"/>
      <c r="AX2881" s="15"/>
      <c r="AY2881" s="15"/>
      <c r="AZ2881" s="10">
        <v>1</v>
      </c>
      <c r="BA2881" t="s">
        <v>22</v>
      </c>
      <c r="BB2881" t="s">
        <v>88</v>
      </c>
      <c r="BD2881" s="39" t="str">
        <f t="shared" si="89"/>
        <v>01/395029501OTokopedia</v>
      </c>
    </row>
    <row r="2882" spans="2:56" ht="13.5" customHeight="1" x14ac:dyDescent="0.35">
      <c r="B2882" s="10" t="s">
        <v>17</v>
      </c>
      <c r="C2882" s="10" t="s">
        <v>2517</v>
      </c>
      <c r="D2882" s="10" t="s">
        <v>455</v>
      </c>
      <c r="E2882" s="10" t="s">
        <v>456</v>
      </c>
      <c r="F2882" s="10" t="s">
        <v>509</v>
      </c>
      <c r="G2882" s="137">
        <v>262094255</v>
      </c>
      <c r="H2882" s="10"/>
      <c r="I2882" s="10" t="s">
        <v>510</v>
      </c>
      <c r="J2882" s="10" t="s">
        <v>7958</v>
      </c>
      <c r="K2882" s="10" t="s">
        <v>7959</v>
      </c>
      <c r="L2882" s="98">
        <f>IFERROR(VLOOKUP($F2882&amp;$C2882,Sales!$J:$W,9,0),0)</f>
        <v>0</v>
      </c>
      <c r="M2882" s="98">
        <f>IFERROR(VLOOKUP($F2882&amp;$C2882,Sales!$J:$W,10,0),0)</f>
        <v>0</v>
      </c>
      <c r="N2882" s="98">
        <f>IFERROR(VLOOKUP($F2882&amp;$C2882,Sales!$J:$W,11,0),0)</f>
        <v>0</v>
      </c>
      <c r="O2882" s="98">
        <f>IFERROR(VLOOKUP($F2882&amp;$C2882,Sales!$J:$W,12,0),0)</f>
        <v>0</v>
      </c>
      <c r="P2882" s="98">
        <f>IFERROR(VLOOKUP($F2882&amp;$C2882,Sales!$J:$W,13,0),0)</f>
        <v>0</v>
      </c>
      <c r="Q2882" s="98">
        <f>IFERROR(VLOOKUP($F2882&amp;$C2882,Sales!$A:$H,7,0),0)</f>
        <v>0</v>
      </c>
      <c r="R2882" s="41" t="str">
        <f t="shared" si="88"/>
        <v>ERROR</v>
      </c>
      <c r="S2882" s="15"/>
      <c r="T2882" s="15"/>
      <c r="U2882" s="15"/>
      <c r="V2882" s="15"/>
      <c r="W2882" s="15"/>
      <c r="X2882" s="15"/>
      <c r="Y2882" s="41"/>
      <c r="Z2882" s="41"/>
      <c r="AA2882" s="41"/>
      <c r="AB2882" s="15"/>
      <c r="AC2882" s="15"/>
      <c r="AD2882" s="15"/>
      <c r="AE2882" s="15"/>
      <c r="AF2882" s="15"/>
      <c r="AG2882" s="15"/>
      <c r="AH2882" s="15"/>
      <c r="AI2882" s="15"/>
      <c r="AJ2882" s="15"/>
      <c r="AK2882" s="15"/>
      <c r="AL2882" s="15"/>
      <c r="AM2882" s="15"/>
      <c r="AN2882" s="15"/>
      <c r="AO2882" s="15"/>
      <c r="AP2882" s="15"/>
      <c r="AQ2882" s="15"/>
      <c r="AR2882" s="15"/>
      <c r="AS2882" s="15"/>
      <c r="AT2882" s="15"/>
      <c r="AU2882" s="15"/>
      <c r="AV2882" s="15"/>
      <c r="AW2882" s="15"/>
      <c r="AX2882" s="15"/>
      <c r="AY2882" s="15"/>
      <c r="AZ2882" s="10">
        <v>1</v>
      </c>
      <c r="BA2882" t="s">
        <v>22</v>
      </c>
      <c r="BB2882" t="s">
        <v>88</v>
      </c>
      <c r="BD2882" s="39" t="str">
        <f t="shared" si="89"/>
        <v>01/395029501PTokopedia</v>
      </c>
    </row>
    <row r="2883" spans="2:56" ht="13.5" customHeight="1" x14ac:dyDescent="0.35">
      <c r="B2883" s="10" t="s">
        <v>17</v>
      </c>
      <c r="C2883" s="10" t="s">
        <v>2517</v>
      </c>
      <c r="D2883" s="10" t="s">
        <v>455</v>
      </c>
      <c r="E2883" s="10" t="s">
        <v>456</v>
      </c>
      <c r="F2883" s="10" t="s">
        <v>513</v>
      </c>
      <c r="G2883" s="137">
        <v>262093964</v>
      </c>
      <c r="H2883" s="10"/>
      <c r="I2883" s="10" t="s">
        <v>514</v>
      </c>
      <c r="J2883" s="10" t="s">
        <v>7960</v>
      </c>
      <c r="K2883" s="10" t="s">
        <v>11087</v>
      </c>
      <c r="L2883" s="98">
        <f>IFERROR(VLOOKUP($F2883&amp;$C2883,Sales!$J:$W,9,0),0)</f>
        <v>0</v>
      </c>
      <c r="M2883" s="98">
        <f>IFERROR(VLOOKUP($F2883&amp;$C2883,Sales!$J:$W,10,0),0)</f>
        <v>0</v>
      </c>
      <c r="N2883" s="98">
        <f>IFERROR(VLOOKUP($F2883&amp;$C2883,Sales!$J:$W,11,0),0)</f>
        <v>0</v>
      </c>
      <c r="O2883" s="98">
        <f>IFERROR(VLOOKUP($F2883&amp;$C2883,Sales!$J:$W,12,0),0)</f>
        <v>0</v>
      </c>
      <c r="P2883" s="98">
        <f>IFERROR(VLOOKUP($F2883&amp;$C2883,Sales!$J:$W,13,0),0)</f>
        <v>0</v>
      </c>
      <c r="Q2883" s="98">
        <f>IFERROR(VLOOKUP($F2883&amp;$C2883,Sales!$A:$H,7,0),0)</f>
        <v>0</v>
      </c>
      <c r="R2883" s="41" t="str">
        <f t="shared" si="88"/>
        <v>ERROR</v>
      </c>
      <c r="S2883" s="15"/>
      <c r="T2883" s="15"/>
      <c r="U2883" s="15"/>
      <c r="V2883" s="15"/>
      <c r="W2883" s="15"/>
      <c r="X2883" s="15"/>
      <c r="Y2883" s="41"/>
      <c r="Z2883" s="41"/>
      <c r="AA2883" s="41"/>
      <c r="AB2883" s="15"/>
      <c r="AC2883" s="15"/>
      <c r="AD2883" s="15"/>
      <c r="AE2883" s="15"/>
      <c r="AF2883" s="15"/>
      <c r="AG2883" s="15"/>
      <c r="AH2883" s="15"/>
      <c r="AI2883" s="15"/>
      <c r="AJ2883" s="15"/>
      <c r="AK2883" s="15"/>
      <c r="AL2883" s="15"/>
      <c r="AM2883" s="15"/>
      <c r="AN2883" s="15"/>
      <c r="AO2883" s="15"/>
      <c r="AP2883" s="15"/>
      <c r="AQ2883" s="15"/>
      <c r="AR2883" s="15"/>
      <c r="AS2883" s="15"/>
      <c r="AT2883" s="15"/>
      <c r="AU2883" s="15"/>
      <c r="AV2883" s="15"/>
      <c r="AW2883" s="15"/>
      <c r="AX2883" s="15"/>
      <c r="AY2883" s="15"/>
      <c r="AZ2883" s="10">
        <v>1</v>
      </c>
      <c r="BA2883" t="s">
        <v>22</v>
      </c>
      <c r="BB2883" t="s">
        <v>88</v>
      </c>
      <c r="BD2883" s="39" t="str">
        <f t="shared" si="89"/>
        <v>01/395029501QTokopedia</v>
      </c>
    </row>
    <row r="2884" spans="2:56" ht="13.5" customHeight="1" x14ac:dyDescent="0.35">
      <c r="B2884" s="10" t="s">
        <v>17</v>
      </c>
      <c r="C2884" s="10" t="s">
        <v>2517</v>
      </c>
      <c r="D2884" s="10" t="s">
        <v>455</v>
      </c>
      <c r="E2884" s="10" t="s">
        <v>456</v>
      </c>
      <c r="F2884" s="10" t="s">
        <v>521</v>
      </c>
      <c r="G2884" s="137">
        <v>262093544</v>
      </c>
      <c r="H2884" s="10"/>
      <c r="I2884" s="10" t="s">
        <v>522</v>
      </c>
      <c r="J2884" s="10" t="s">
        <v>11560</v>
      </c>
      <c r="K2884" s="10" t="s">
        <v>11559</v>
      </c>
      <c r="L2884" s="98">
        <f>IFERROR(VLOOKUP($F2884&amp;$C2884,Sales!$J:$W,9,0),0)</f>
        <v>0</v>
      </c>
      <c r="M2884" s="98">
        <f>IFERROR(VLOOKUP($F2884&amp;$C2884,Sales!$J:$W,10,0),0)</f>
        <v>0</v>
      </c>
      <c r="N2884" s="98">
        <f>IFERROR(VLOOKUP($F2884&amp;$C2884,Sales!$J:$W,11,0),0)</f>
        <v>0</v>
      </c>
      <c r="O2884" s="98">
        <f>IFERROR(VLOOKUP($F2884&amp;$C2884,Sales!$J:$W,12,0),0)</f>
        <v>0</v>
      </c>
      <c r="P2884" s="98">
        <f>IFERROR(VLOOKUP($F2884&amp;$C2884,Sales!$J:$W,13,0),0)</f>
        <v>0</v>
      </c>
      <c r="Q2884" s="98">
        <f>IFERROR(VLOOKUP($F2884&amp;$C2884,Sales!$A:$H,7,0),0)</f>
        <v>0</v>
      </c>
      <c r="R2884" s="41" t="str">
        <f t="shared" ref="R2884:R2947" si="90">IFERROR(AVERAGE($S2884:$AW2884),"ERROR")</f>
        <v>ERROR</v>
      </c>
      <c r="S2884" s="15"/>
      <c r="T2884" s="15"/>
      <c r="U2884" s="15"/>
      <c r="V2884" s="15"/>
      <c r="W2884" s="15"/>
      <c r="X2884" s="15"/>
      <c r="Y2884" s="41"/>
      <c r="Z2884" s="41"/>
      <c r="AA2884" s="41"/>
      <c r="AB2884" s="15"/>
      <c r="AC2884" s="15"/>
      <c r="AD2884" s="15"/>
      <c r="AE2884" s="15"/>
      <c r="AF2884" s="15"/>
      <c r="AG2884" s="15"/>
      <c r="AH2884" s="15"/>
      <c r="AI2884" s="15"/>
      <c r="AJ2884" s="15"/>
      <c r="AK2884" s="15"/>
      <c r="AL2884" s="15"/>
      <c r="AM2884" s="15"/>
      <c r="AN2884" s="15"/>
      <c r="AO2884" s="15"/>
      <c r="AP2884" s="15"/>
      <c r="AQ2884" s="15"/>
      <c r="AR2884" s="15"/>
      <c r="AS2884" s="15"/>
      <c r="AT2884" s="15"/>
      <c r="AU2884" s="15"/>
      <c r="AV2884" s="15"/>
      <c r="AW2884" s="15"/>
      <c r="AX2884" s="15"/>
      <c r="AY2884" s="15"/>
      <c r="AZ2884" s="10">
        <v>1</v>
      </c>
      <c r="BA2884" t="s">
        <v>22</v>
      </c>
      <c r="BB2884" t="s">
        <v>88</v>
      </c>
      <c r="BD2884" s="39" t="str">
        <f t="shared" ref="BD2884:BD2947" si="91">F2884&amp;C2884</f>
        <v>01/395029501RTokopedia</v>
      </c>
    </row>
    <row r="2885" spans="2:56" ht="13.5" customHeight="1" x14ac:dyDescent="0.35">
      <c r="B2885" s="10" t="s">
        <v>17</v>
      </c>
      <c r="C2885" s="10" t="s">
        <v>2517</v>
      </c>
      <c r="D2885" s="10" t="s">
        <v>455</v>
      </c>
      <c r="E2885" s="10" t="s">
        <v>456</v>
      </c>
      <c r="F2885" s="10" t="s">
        <v>535</v>
      </c>
      <c r="G2885" s="137">
        <v>262091018</v>
      </c>
      <c r="H2885" s="10"/>
      <c r="I2885" s="10" t="s">
        <v>536</v>
      </c>
      <c r="J2885" s="10" t="s">
        <v>7961</v>
      </c>
      <c r="K2885" s="10" t="s">
        <v>7962</v>
      </c>
      <c r="L2885" s="98">
        <f>IFERROR(VLOOKUP($F2885&amp;$C2885,Sales!$J:$W,9,0),0)</f>
        <v>0</v>
      </c>
      <c r="M2885" s="98">
        <f>IFERROR(VLOOKUP($F2885&amp;$C2885,Sales!$J:$W,10,0),0)</f>
        <v>0</v>
      </c>
      <c r="N2885" s="98">
        <f>IFERROR(VLOOKUP($F2885&amp;$C2885,Sales!$J:$W,11,0),0)</f>
        <v>0</v>
      </c>
      <c r="O2885" s="98">
        <f>IFERROR(VLOOKUP($F2885&amp;$C2885,Sales!$J:$W,12,0),0)</f>
        <v>0</v>
      </c>
      <c r="P2885" s="98">
        <f>IFERROR(VLOOKUP($F2885&amp;$C2885,Sales!$J:$W,13,0),0)</f>
        <v>0</v>
      </c>
      <c r="Q2885" s="98">
        <f>IFERROR(VLOOKUP($F2885&amp;$C2885,Sales!$A:$H,7,0),0)</f>
        <v>0</v>
      </c>
      <c r="R2885" s="41" t="str">
        <f t="shared" si="90"/>
        <v>ERROR</v>
      </c>
      <c r="S2885" s="15"/>
      <c r="T2885" s="15"/>
      <c r="U2885" s="15"/>
      <c r="V2885" s="15"/>
      <c r="W2885" s="15"/>
      <c r="X2885" s="15"/>
      <c r="Y2885" s="41"/>
      <c r="Z2885" s="41"/>
      <c r="AA2885" s="41"/>
      <c r="AB2885" s="15"/>
      <c r="AC2885" s="15"/>
      <c r="AD2885" s="15"/>
      <c r="AE2885" s="15"/>
      <c r="AF2885" s="15"/>
      <c r="AG2885" s="15"/>
      <c r="AH2885" s="15"/>
      <c r="AI2885" s="15"/>
      <c r="AJ2885" s="15"/>
      <c r="AK2885" s="15"/>
      <c r="AL2885" s="15"/>
      <c r="AM2885" s="15"/>
      <c r="AN2885" s="15"/>
      <c r="AO2885" s="15"/>
      <c r="AP2885" s="15"/>
      <c r="AQ2885" s="15"/>
      <c r="AR2885" s="15"/>
      <c r="AS2885" s="15"/>
      <c r="AT2885" s="15"/>
      <c r="AU2885" s="15"/>
      <c r="AV2885" s="15"/>
      <c r="AW2885" s="15"/>
      <c r="AX2885" s="15"/>
      <c r="AY2885" s="15"/>
      <c r="AZ2885" s="10">
        <v>1</v>
      </c>
      <c r="BA2885" t="s">
        <v>22</v>
      </c>
      <c r="BB2885" t="s">
        <v>88</v>
      </c>
      <c r="BD2885" s="39" t="str">
        <f t="shared" si="91"/>
        <v>01/395029501TTokopedia</v>
      </c>
    </row>
    <row r="2886" spans="2:56" ht="13.5" customHeight="1" x14ac:dyDescent="0.35">
      <c r="B2886" s="10" t="s">
        <v>17</v>
      </c>
      <c r="C2886" s="10" t="s">
        <v>2517</v>
      </c>
      <c r="D2886" s="10" t="s">
        <v>455</v>
      </c>
      <c r="E2886" s="10" t="s">
        <v>456</v>
      </c>
      <c r="F2886" s="10" t="s">
        <v>6658</v>
      </c>
      <c r="G2886" s="137">
        <v>262088904</v>
      </c>
      <c r="H2886" s="10"/>
      <c r="I2886" s="10" t="s">
        <v>6660</v>
      </c>
      <c r="J2886" s="10" t="s">
        <v>7963</v>
      </c>
      <c r="K2886" s="10" t="s">
        <v>7964</v>
      </c>
      <c r="L2886" s="98">
        <f>IFERROR(VLOOKUP($F2886&amp;$C2886,Sales!$J:$W,9,0),0)</f>
        <v>0</v>
      </c>
      <c r="M2886" s="98">
        <f>IFERROR(VLOOKUP($F2886&amp;$C2886,Sales!$J:$W,10,0),0)</f>
        <v>0</v>
      </c>
      <c r="N2886" s="98">
        <f>IFERROR(VLOOKUP($F2886&amp;$C2886,Sales!$J:$W,11,0),0)</f>
        <v>0</v>
      </c>
      <c r="O2886" s="98">
        <f>IFERROR(VLOOKUP($F2886&amp;$C2886,Sales!$J:$W,12,0),0)</f>
        <v>0</v>
      </c>
      <c r="P2886" s="98">
        <f>IFERROR(VLOOKUP($F2886&amp;$C2886,Sales!$J:$W,13,0),0)</f>
        <v>0</v>
      </c>
      <c r="Q2886" s="98">
        <f>IFERROR(VLOOKUP($F2886&amp;$C2886,Sales!$A:$H,7,0),0)</f>
        <v>0</v>
      </c>
      <c r="R2886" s="41" t="str">
        <f t="shared" si="90"/>
        <v>ERROR</v>
      </c>
      <c r="S2886" s="15"/>
      <c r="T2886" s="15"/>
      <c r="U2886" s="15"/>
      <c r="V2886" s="15"/>
      <c r="W2886" s="15"/>
      <c r="X2886" s="15"/>
      <c r="Y2886" s="41"/>
      <c r="Z2886" s="41"/>
      <c r="AA2886" s="41"/>
      <c r="AB2886" s="15"/>
      <c r="AC2886" s="15"/>
      <c r="AD2886" s="15"/>
      <c r="AE2886" s="15"/>
      <c r="AF2886" s="15"/>
      <c r="AG2886" s="15"/>
      <c r="AH2886" s="15"/>
      <c r="AI2886" s="15"/>
      <c r="AJ2886" s="15"/>
      <c r="AK2886" s="15"/>
      <c r="AL2886" s="15"/>
      <c r="AM2886" s="15"/>
      <c r="AN2886" s="15"/>
      <c r="AO2886" s="15"/>
      <c r="AP2886" s="15"/>
      <c r="AQ2886" s="15"/>
      <c r="AR2886" s="15"/>
      <c r="AS2886" s="15"/>
      <c r="AT2886" s="15"/>
      <c r="AU2886" s="15"/>
      <c r="AV2886" s="15"/>
      <c r="AW2886" s="15"/>
      <c r="AX2886" s="15"/>
      <c r="AY2886" s="15"/>
      <c r="AZ2886" s="10">
        <v>1</v>
      </c>
      <c r="BA2886" t="s">
        <v>22</v>
      </c>
      <c r="BB2886" t="s">
        <v>88</v>
      </c>
      <c r="BD2886" s="39" t="str">
        <f t="shared" si="91"/>
        <v>01/395029501VTokopedia</v>
      </c>
    </row>
    <row r="2887" spans="2:56" ht="13.5" customHeight="1" x14ac:dyDescent="0.35">
      <c r="B2887" s="10" t="s">
        <v>17</v>
      </c>
      <c r="C2887" s="10" t="s">
        <v>2517</v>
      </c>
      <c r="D2887" s="10" t="s">
        <v>455</v>
      </c>
      <c r="E2887" s="10" t="s">
        <v>456</v>
      </c>
      <c r="F2887" s="10" t="s">
        <v>2540</v>
      </c>
      <c r="G2887" s="137">
        <v>262092826</v>
      </c>
      <c r="H2887" s="10"/>
      <c r="I2887" s="10" t="s">
        <v>2541</v>
      </c>
      <c r="J2887" s="10" t="s">
        <v>7965</v>
      </c>
      <c r="K2887" s="10" t="s">
        <v>7966</v>
      </c>
      <c r="L2887" s="98">
        <f>IFERROR(VLOOKUP($F2887&amp;$C2887,Sales!$J:$W,9,0),0)</f>
        <v>0</v>
      </c>
      <c r="M2887" s="98">
        <f>IFERROR(VLOOKUP($F2887&amp;$C2887,Sales!$J:$W,10,0),0)</f>
        <v>0</v>
      </c>
      <c r="N2887" s="98">
        <f>IFERROR(VLOOKUP($F2887&amp;$C2887,Sales!$J:$W,11,0),0)</f>
        <v>0</v>
      </c>
      <c r="O2887" s="98">
        <f>IFERROR(VLOOKUP($F2887&amp;$C2887,Sales!$J:$W,12,0),0)</f>
        <v>0</v>
      </c>
      <c r="P2887" s="98">
        <f>IFERROR(VLOOKUP($F2887&amp;$C2887,Sales!$J:$W,13,0),0)</f>
        <v>0</v>
      </c>
      <c r="Q2887" s="98">
        <f>IFERROR(VLOOKUP($F2887&amp;$C2887,Sales!$A:$H,7,0),0)</f>
        <v>0</v>
      </c>
      <c r="R2887" s="41" t="str">
        <f t="shared" si="90"/>
        <v>ERROR</v>
      </c>
      <c r="S2887" s="15"/>
      <c r="T2887" s="15"/>
      <c r="U2887" s="15"/>
      <c r="V2887" s="15"/>
      <c r="W2887" s="15"/>
      <c r="X2887" s="15"/>
      <c r="Y2887" s="41"/>
      <c r="Z2887" s="41"/>
      <c r="AA2887" s="41"/>
      <c r="AB2887" s="15"/>
      <c r="AC2887" s="15"/>
      <c r="AD2887" s="15"/>
      <c r="AE2887" s="15"/>
      <c r="AF2887" s="15"/>
      <c r="AG2887" s="15"/>
      <c r="AH2887" s="15"/>
      <c r="AI2887" s="15"/>
      <c r="AJ2887" s="15"/>
      <c r="AK2887" s="15"/>
      <c r="AL2887" s="15"/>
      <c r="AM2887" s="15"/>
      <c r="AN2887" s="15"/>
      <c r="AO2887" s="15"/>
      <c r="AP2887" s="15"/>
      <c r="AQ2887" s="15"/>
      <c r="AR2887" s="15"/>
      <c r="AS2887" s="15"/>
      <c r="AT2887" s="15"/>
      <c r="AU2887" s="15"/>
      <c r="AV2887" s="15"/>
      <c r="AW2887" s="15"/>
      <c r="AX2887" s="15"/>
      <c r="AY2887" s="15"/>
      <c r="AZ2887" s="10">
        <v>1</v>
      </c>
      <c r="BA2887" t="s">
        <v>22</v>
      </c>
      <c r="BB2887" t="s">
        <v>88</v>
      </c>
      <c r="BD2887" s="39" t="str">
        <f t="shared" si="91"/>
        <v>01/395029501WTokopedia</v>
      </c>
    </row>
    <row r="2888" spans="2:56" ht="13.5" customHeight="1" x14ac:dyDescent="0.35">
      <c r="B2888" s="10" t="s">
        <v>17</v>
      </c>
      <c r="C2888" s="10" t="s">
        <v>2517</v>
      </c>
      <c r="D2888" s="10" t="s">
        <v>455</v>
      </c>
      <c r="E2888" s="10" t="s">
        <v>456</v>
      </c>
      <c r="F2888" s="10" t="s">
        <v>2539</v>
      </c>
      <c r="G2888" s="137">
        <v>424818252</v>
      </c>
      <c r="H2888" s="10"/>
      <c r="I2888" s="10" t="s">
        <v>4189</v>
      </c>
      <c r="J2888" s="10" t="s">
        <v>11783</v>
      </c>
      <c r="K2888" s="10" t="s">
        <v>11784</v>
      </c>
      <c r="L2888" s="98">
        <f>IFERROR(VLOOKUP($F2888&amp;$C2888,Sales!$J:$W,9,0),0)</f>
        <v>0</v>
      </c>
      <c r="M2888" s="98">
        <f>IFERROR(VLOOKUP($F2888&amp;$C2888,Sales!$J:$W,10,0),0)</f>
        <v>0</v>
      </c>
      <c r="N2888" s="98">
        <f>IFERROR(VLOOKUP($F2888&amp;$C2888,Sales!$J:$W,11,0),0)</f>
        <v>0</v>
      </c>
      <c r="O2888" s="98">
        <f>IFERROR(VLOOKUP($F2888&amp;$C2888,Sales!$J:$W,12,0),0)</f>
        <v>0</v>
      </c>
      <c r="P2888" s="98">
        <f>IFERROR(VLOOKUP($F2888&amp;$C2888,Sales!$J:$W,13,0),0)</f>
        <v>0</v>
      </c>
      <c r="Q2888" s="98">
        <f>IFERROR(VLOOKUP($F2888&amp;$C2888,Sales!$A:$H,7,0),0)</f>
        <v>0</v>
      </c>
      <c r="R2888" s="41" t="str">
        <f t="shared" si="90"/>
        <v>ERROR</v>
      </c>
      <c r="S2888" s="15"/>
      <c r="T2888" s="15"/>
      <c r="U2888" s="15"/>
      <c r="V2888" s="15"/>
      <c r="W2888" s="15"/>
      <c r="X2888" s="15"/>
      <c r="Y2888" s="41"/>
      <c r="Z2888" s="41"/>
      <c r="AA2888" s="41"/>
      <c r="AB2888" s="15"/>
      <c r="AC2888" s="15"/>
      <c r="AD2888" s="15"/>
      <c r="AE2888" s="15"/>
      <c r="AF2888" s="15"/>
      <c r="AG2888" s="15"/>
      <c r="AH2888" s="15"/>
      <c r="AI2888" s="15"/>
      <c r="AJ2888" s="15"/>
      <c r="AK2888" s="15"/>
      <c r="AL2888" s="15"/>
      <c r="AM2888" s="15"/>
      <c r="AN2888" s="15"/>
      <c r="AO2888" s="15"/>
      <c r="AP2888" s="15"/>
      <c r="AQ2888" s="15"/>
      <c r="AR2888" s="15"/>
      <c r="AS2888" s="15"/>
      <c r="AT2888" s="15"/>
      <c r="AU2888" s="15"/>
      <c r="AV2888" s="15"/>
      <c r="AW2888" s="15"/>
      <c r="AX2888" s="15"/>
      <c r="AY2888" s="15"/>
      <c r="AZ2888" s="10">
        <v>1</v>
      </c>
      <c r="BA2888" t="s">
        <v>22</v>
      </c>
      <c r="BB2888" t="s">
        <v>88</v>
      </c>
      <c r="BD2888" s="39" t="str">
        <f t="shared" si="91"/>
        <v>01/395029501XTokopedia</v>
      </c>
    </row>
    <row r="2889" spans="2:56" ht="13.5" customHeight="1" x14ac:dyDescent="0.35">
      <c r="B2889" s="10" t="s">
        <v>17</v>
      </c>
      <c r="C2889" s="10" t="s">
        <v>2517</v>
      </c>
      <c r="D2889" s="10" t="s">
        <v>455</v>
      </c>
      <c r="E2889" s="10" t="s">
        <v>456</v>
      </c>
      <c r="F2889" s="10" t="s">
        <v>492</v>
      </c>
      <c r="G2889" s="137">
        <v>262092325</v>
      </c>
      <c r="H2889" s="10"/>
      <c r="I2889" s="10" t="s">
        <v>493</v>
      </c>
      <c r="J2889" s="10" t="s">
        <v>11562</v>
      </c>
      <c r="K2889" s="10" t="s">
        <v>11561</v>
      </c>
      <c r="L2889" s="98">
        <f>IFERROR(VLOOKUP($F2889&amp;$C2889,Sales!$J:$W,9,0),0)</f>
        <v>0</v>
      </c>
      <c r="M2889" s="98">
        <f>IFERROR(VLOOKUP($F2889&amp;$C2889,Sales!$J:$W,10,0),0)</f>
        <v>0</v>
      </c>
      <c r="N2889" s="98">
        <f>IFERROR(VLOOKUP($F2889&amp;$C2889,Sales!$J:$W,11,0),0)</f>
        <v>0</v>
      </c>
      <c r="O2889" s="98">
        <f>IFERROR(VLOOKUP($F2889&amp;$C2889,Sales!$J:$W,12,0),0)</f>
        <v>0</v>
      </c>
      <c r="P2889" s="98">
        <f>IFERROR(VLOOKUP($F2889&amp;$C2889,Sales!$J:$W,13,0),0)</f>
        <v>0</v>
      </c>
      <c r="Q2889" s="98">
        <f>IFERROR(VLOOKUP($F2889&amp;$C2889,Sales!$A:$H,7,0),0)</f>
        <v>0</v>
      </c>
      <c r="R2889" s="41" t="str">
        <f t="shared" si="90"/>
        <v>ERROR</v>
      </c>
      <c r="S2889" s="15"/>
      <c r="T2889" s="15"/>
      <c r="U2889" s="15"/>
      <c r="V2889" s="15"/>
      <c r="W2889" s="15"/>
      <c r="X2889" s="15"/>
      <c r="Y2889" s="41"/>
      <c r="Z2889" s="41"/>
      <c r="AA2889" s="41"/>
      <c r="AB2889" s="15"/>
      <c r="AC2889" s="15"/>
      <c r="AD2889" s="15"/>
      <c r="AE2889" s="15"/>
      <c r="AF2889" s="15"/>
      <c r="AG2889" s="15"/>
      <c r="AH2889" s="15"/>
      <c r="AI2889" s="15"/>
      <c r="AJ2889" s="15"/>
      <c r="AK2889" s="15"/>
      <c r="AL2889" s="15"/>
      <c r="AM2889" s="15"/>
      <c r="AN2889" s="15"/>
      <c r="AO2889" s="15"/>
      <c r="AP2889" s="15"/>
      <c r="AQ2889" s="15"/>
      <c r="AR2889" s="15"/>
      <c r="AS2889" s="15"/>
      <c r="AT2889" s="15"/>
      <c r="AU2889" s="15"/>
      <c r="AV2889" s="15"/>
      <c r="AW2889" s="15"/>
      <c r="AX2889" s="15"/>
      <c r="AY2889" s="15"/>
      <c r="AZ2889" s="10">
        <v>1</v>
      </c>
      <c r="BA2889" t="s">
        <v>22</v>
      </c>
      <c r="BB2889" t="s">
        <v>88</v>
      </c>
      <c r="BD2889" s="39" t="str">
        <f t="shared" si="91"/>
        <v>01/395029501YTokopedia</v>
      </c>
    </row>
    <row r="2890" spans="2:56" ht="13.5" customHeight="1" x14ac:dyDescent="0.35">
      <c r="B2890" s="10" t="s">
        <v>17</v>
      </c>
      <c r="C2890" s="10" t="s">
        <v>2517</v>
      </c>
      <c r="D2890" s="10" t="s">
        <v>455</v>
      </c>
      <c r="E2890" s="10" t="s">
        <v>456</v>
      </c>
      <c r="F2890" s="10" t="s">
        <v>488</v>
      </c>
      <c r="G2890" s="137">
        <v>262091893</v>
      </c>
      <c r="H2890" s="10"/>
      <c r="I2890" s="10" t="s">
        <v>489</v>
      </c>
      <c r="J2890" s="10" t="s">
        <v>7967</v>
      </c>
      <c r="K2890" s="10" t="s">
        <v>7968</v>
      </c>
      <c r="L2890" s="98">
        <f>IFERROR(VLOOKUP($F2890&amp;$C2890,Sales!$J:$W,9,0),0)</f>
        <v>0</v>
      </c>
      <c r="M2890" s="98">
        <f>IFERROR(VLOOKUP($F2890&amp;$C2890,Sales!$J:$W,10,0),0)</f>
        <v>0</v>
      </c>
      <c r="N2890" s="98">
        <f>IFERROR(VLOOKUP($F2890&amp;$C2890,Sales!$J:$W,11,0),0)</f>
        <v>0</v>
      </c>
      <c r="O2890" s="98">
        <f>IFERROR(VLOOKUP($F2890&amp;$C2890,Sales!$J:$W,12,0),0)</f>
        <v>0</v>
      </c>
      <c r="P2890" s="98">
        <f>IFERROR(VLOOKUP($F2890&amp;$C2890,Sales!$J:$W,13,0),0)</f>
        <v>0</v>
      </c>
      <c r="Q2890" s="98">
        <f>IFERROR(VLOOKUP($F2890&amp;$C2890,Sales!$A:$H,7,0),0)</f>
        <v>0</v>
      </c>
      <c r="R2890" s="41" t="str">
        <f t="shared" si="90"/>
        <v>ERROR</v>
      </c>
      <c r="S2890" s="15"/>
      <c r="T2890" s="15"/>
      <c r="U2890" s="15"/>
      <c r="V2890" s="15"/>
      <c r="W2890" s="15"/>
      <c r="X2890" s="15"/>
      <c r="Y2890" s="41"/>
      <c r="Z2890" s="41"/>
      <c r="AA2890" s="41"/>
      <c r="AB2890" s="15"/>
      <c r="AC2890" s="15"/>
      <c r="AD2890" s="15"/>
      <c r="AE2890" s="15"/>
      <c r="AF2890" s="15"/>
      <c r="AG2890" s="15"/>
      <c r="AH2890" s="15"/>
      <c r="AI2890" s="15"/>
      <c r="AJ2890" s="15"/>
      <c r="AK2890" s="15"/>
      <c r="AL2890" s="15"/>
      <c r="AM2890" s="15"/>
      <c r="AN2890" s="15"/>
      <c r="AO2890" s="15"/>
      <c r="AP2890" s="15"/>
      <c r="AQ2890" s="15"/>
      <c r="AR2890" s="15"/>
      <c r="AS2890" s="15"/>
      <c r="AT2890" s="15"/>
      <c r="AU2890" s="15"/>
      <c r="AV2890" s="15"/>
      <c r="AW2890" s="15"/>
      <c r="AX2890" s="15"/>
      <c r="AY2890" s="15"/>
      <c r="AZ2890" s="10">
        <v>1</v>
      </c>
      <c r="BA2890" t="s">
        <v>22</v>
      </c>
      <c r="BB2890" t="s">
        <v>88</v>
      </c>
      <c r="BD2890" s="39" t="str">
        <f t="shared" si="91"/>
        <v>01/395029502ATokopedia</v>
      </c>
    </row>
    <row r="2891" spans="2:56" ht="13.5" customHeight="1" x14ac:dyDescent="0.35">
      <c r="B2891" s="10" t="s">
        <v>17</v>
      </c>
      <c r="C2891" s="10" t="s">
        <v>2517</v>
      </c>
      <c r="D2891" s="10" t="s">
        <v>455</v>
      </c>
      <c r="E2891" s="10" t="s">
        <v>456</v>
      </c>
      <c r="F2891" s="10" t="s">
        <v>496</v>
      </c>
      <c r="G2891" s="137">
        <v>732465613</v>
      </c>
      <c r="H2891" s="10"/>
      <c r="I2891" s="10" t="s">
        <v>497</v>
      </c>
      <c r="J2891" s="10" t="s">
        <v>7969</v>
      </c>
      <c r="K2891" s="10" t="s">
        <v>7970</v>
      </c>
      <c r="L2891" s="98">
        <f>IFERROR(VLOOKUP($F2891&amp;$C2891,Sales!$J:$W,9,0),0)</f>
        <v>0</v>
      </c>
      <c r="M2891" s="98">
        <f>IFERROR(VLOOKUP($F2891&amp;$C2891,Sales!$J:$W,10,0),0)</f>
        <v>0</v>
      </c>
      <c r="N2891" s="98">
        <f>IFERROR(VLOOKUP($F2891&amp;$C2891,Sales!$J:$W,11,0),0)</f>
        <v>0</v>
      </c>
      <c r="O2891" s="98">
        <f>IFERROR(VLOOKUP($F2891&amp;$C2891,Sales!$J:$W,12,0),0)</f>
        <v>0</v>
      </c>
      <c r="P2891" s="98">
        <f>IFERROR(VLOOKUP($F2891&amp;$C2891,Sales!$J:$W,13,0),0)</f>
        <v>0</v>
      </c>
      <c r="Q2891" s="98">
        <f>IFERROR(VLOOKUP($F2891&amp;$C2891,Sales!$A:$H,7,0),0)</f>
        <v>0</v>
      </c>
      <c r="R2891" s="41" t="str">
        <f t="shared" si="90"/>
        <v>ERROR</v>
      </c>
      <c r="S2891" s="15"/>
      <c r="T2891" s="15"/>
      <c r="U2891" s="15"/>
      <c r="V2891" s="15"/>
      <c r="W2891" s="15"/>
      <c r="X2891" s="15"/>
      <c r="Y2891" s="41"/>
      <c r="Z2891" s="41"/>
      <c r="AA2891" s="41"/>
      <c r="AB2891" s="15"/>
      <c r="AC2891" s="15"/>
      <c r="AD2891" s="15"/>
      <c r="AE2891" s="15"/>
      <c r="AF2891" s="15"/>
      <c r="AG2891" s="15"/>
      <c r="AH2891" s="15"/>
      <c r="AI2891" s="15"/>
      <c r="AJ2891" s="15"/>
      <c r="AK2891" s="15"/>
      <c r="AL2891" s="15"/>
      <c r="AM2891" s="15"/>
      <c r="AN2891" s="15"/>
      <c r="AO2891" s="15"/>
      <c r="AP2891" s="15"/>
      <c r="AQ2891" s="15"/>
      <c r="AR2891" s="15"/>
      <c r="AS2891" s="15"/>
      <c r="AT2891" s="15"/>
      <c r="AU2891" s="15"/>
      <c r="AV2891" s="15"/>
      <c r="AW2891" s="15"/>
      <c r="AX2891" s="15"/>
      <c r="AY2891" s="15"/>
      <c r="AZ2891" s="10">
        <v>1</v>
      </c>
      <c r="BA2891" t="s">
        <v>22</v>
      </c>
      <c r="BB2891" t="s">
        <v>88</v>
      </c>
      <c r="BD2891" s="39" t="str">
        <f t="shared" si="91"/>
        <v>01/395029502CTokopedia</v>
      </c>
    </row>
    <row r="2892" spans="2:56" ht="13.5" customHeight="1" x14ac:dyDescent="0.35">
      <c r="B2892" s="10" t="s">
        <v>17</v>
      </c>
      <c r="C2892" s="10" t="s">
        <v>2517</v>
      </c>
      <c r="D2892" s="10" t="s">
        <v>455</v>
      </c>
      <c r="E2892" s="10" t="s">
        <v>456</v>
      </c>
      <c r="F2892" s="10" t="s">
        <v>2646</v>
      </c>
      <c r="G2892" s="137">
        <v>673537901</v>
      </c>
      <c r="H2892" s="10"/>
      <c r="I2892" s="10" t="s">
        <v>4185</v>
      </c>
      <c r="J2892" s="10" t="s">
        <v>11785</v>
      </c>
      <c r="K2892" s="10" t="s">
        <v>11786</v>
      </c>
      <c r="L2892" s="98">
        <f>IFERROR(VLOOKUP($F2892&amp;$C2892,Sales!$J:$W,9,0),0)</f>
        <v>0</v>
      </c>
      <c r="M2892" s="98">
        <f>IFERROR(VLOOKUP($F2892&amp;$C2892,Sales!$J:$W,10,0),0)</f>
        <v>0</v>
      </c>
      <c r="N2892" s="98">
        <f>IFERROR(VLOOKUP($F2892&amp;$C2892,Sales!$J:$W,11,0),0)</f>
        <v>0</v>
      </c>
      <c r="O2892" s="98">
        <f>IFERROR(VLOOKUP($F2892&amp;$C2892,Sales!$J:$W,12,0),0)</f>
        <v>0</v>
      </c>
      <c r="P2892" s="98">
        <f>IFERROR(VLOOKUP($F2892&amp;$C2892,Sales!$J:$W,13,0),0)</f>
        <v>0</v>
      </c>
      <c r="Q2892" s="98">
        <f>IFERROR(VLOOKUP($F2892&amp;$C2892,Sales!$A:$H,7,0),0)</f>
        <v>0</v>
      </c>
      <c r="R2892" s="41" t="str">
        <f t="shared" si="90"/>
        <v>ERROR</v>
      </c>
      <c r="S2892" s="15"/>
      <c r="T2892" s="15"/>
      <c r="U2892" s="15"/>
      <c r="V2892" s="15"/>
      <c r="W2892" s="15"/>
      <c r="X2892" s="15"/>
      <c r="Y2892" s="41"/>
      <c r="Z2892" s="41"/>
      <c r="AA2892" s="41"/>
      <c r="AB2892" s="15"/>
      <c r="AC2892" s="15"/>
      <c r="AD2892" s="15"/>
      <c r="AE2892" s="15"/>
      <c r="AF2892" s="15"/>
      <c r="AG2892" s="15"/>
      <c r="AH2892" s="15"/>
      <c r="AI2892" s="15"/>
      <c r="AJ2892" s="15"/>
      <c r="AK2892" s="15"/>
      <c r="AL2892" s="15"/>
      <c r="AM2892" s="15"/>
      <c r="AN2892" s="15"/>
      <c r="AO2892" s="15"/>
      <c r="AP2892" s="15"/>
      <c r="AQ2892" s="15"/>
      <c r="AR2892" s="15"/>
      <c r="AS2892" s="15"/>
      <c r="AT2892" s="15"/>
      <c r="AU2892" s="15"/>
      <c r="AV2892" s="15"/>
      <c r="AW2892" s="15"/>
      <c r="AX2892" s="15"/>
      <c r="AY2892" s="15"/>
      <c r="AZ2892" s="10">
        <v>1</v>
      </c>
      <c r="BA2892" t="s">
        <v>22</v>
      </c>
      <c r="BB2892" t="s">
        <v>88</v>
      </c>
      <c r="BD2892" s="39" t="str">
        <f t="shared" si="91"/>
        <v>01/395029502HTokopedia</v>
      </c>
    </row>
    <row r="2893" spans="2:56" ht="13.5" customHeight="1" x14ac:dyDescent="0.35">
      <c r="B2893" s="10" t="s">
        <v>17</v>
      </c>
      <c r="C2893" s="10" t="s">
        <v>2517</v>
      </c>
      <c r="D2893" s="10" t="s">
        <v>455</v>
      </c>
      <c r="E2893" s="10" t="s">
        <v>456</v>
      </c>
      <c r="F2893" s="10" t="s">
        <v>2368</v>
      </c>
      <c r="G2893" s="137">
        <v>673542485</v>
      </c>
      <c r="H2893" s="10"/>
      <c r="I2893" s="10" t="s">
        <v>4558</v>
      </c>
      <c r="J2893" s="10" t="s">
        <v>11787</v>
      </c>
      <c r="K2893" s="10" t="s">
        <v>11788</v>
      </c>
      <c r="L2893" s="98">
        <f>IFERROR(VLOOKUP($F2893&amp;$C2893,Sales!$J:$W,9,0),0)</f>
        <v>0</v>
      </c>
      <c r="M2893" s="98">
        <f>IFERROR(VLOOKUP($F2893&amp;$C2893,Sales!$J:$W,10,0),0)</f>
        <v>0</v>
      </c>
      <c r="N2893" s="98">
        <f>IFERROR(VLOOKUP($F2893&amp;$C2893,Sales!$J:$W,11,0),0)</f>
        <v>0</v>
      </c>
      <c r="O2893" s="98">
        <f>IFERROR(VLOOKUP($F2893&amp;$C2893,Sales!$J:$W,12,0),0)</f>
        <v>0</v>
      </c>
      <c r="P2893" s="98">
        <f>IFERROR(VLOOKUP($F2893&amp;$C2893,Sales!$J:$W,13,0),0)</f>
        <v>0</v>
      </c>
      <c r="Q2893" s="98">
        <f>IFERROR(VLOOKUP($F2893&amp;$C2893,Sales!$A:$H,7,0),0)</f>
        <v>0</v>
      </c>
      <c r="R2893" s="41" t="str">
        <f t="shared" si="90"/>
        <v>ERROR</v>
      </c>
      <c r="S2893" s="15"/>
      <c r="T2893" s="15"/>
      <c r="U2893" s="15"/>
      <c r="V2893" s="15"/>
      <c r="W2893" s="15"/>
      <c r="X2893" s="15"/>
      <c r="Y2893" s="41"/>
      <c r="Z2893" s="41"/>
      <c r="AA2893" s="41"/>
      <c r="AB2893" s="15"/>
      <c r="AC2893" s="15"/>
      <c r="AD2893" s="15"/>
      <c r="AE2893" s="15"/>
      <c r="AF2893" s="15"/>
      <c r="AG2893" s="15"/>
      <c r="AH2893" s="15"/>
      <c r="AI2893" s="15"/>
      <c r="AJ2893" s="15"/>
      <c r="AK2893" s="15"/>
      <c r="AL2893" s="15"/>
      <c r="AM2893" s="15"/>
      <c r="AN2893" s="15"/>
      <c r="AO2893" s="15"/>
      <c r="AP2893" s="15"/>
      <c r="AQ2893" s="15"/>
      <c r="AR2893" s="15"/>
      <c r="AS2893" s="15"/>
      <c r="AT2893" s="15"/>
      <c r="AU2893" s="15"/>
      <c r="AV2893" s="15"/>
      <c r="AW2893" s="15"/>
      <c r="AX2893" s="15"/>
      <c r="AY2893" s="15"/>
      <c r="AZ2893" s="10">
        <v>1</v>
      </c>
      <c r="BA2893" t="s">
        <v>22</v>
      </c>
      <c r="BB2893" t="s">
        <v>88</v>
      </c>
      <c r="BD2893" s="39" t="str">
        <f t="shared" si="91"/>
        <v>01/395029502ITokopedia</v>
      </c>
    </row>
    <row r="2894" spans="2:56" ht="13.5" customHeight="1" x14ac:dyDescent="0.35">
      <c r="B2894" s="10" t="s">
        <v>17</v>
      </c>
      <c r="C2894" s="10" t="s">
        <v>2517</v>
      </c>
      <c r="D2894" s="10" t="s">
        <v>455</v>
      </c>
      <c r="E2894" s="10" t="s">
        <v>456</v>
      </c>
      <c r="F2894" s="10" t="s">
        <v>3414</v>
      </c>
      <c r="G2894" s="137">
        <v>789382248</v>
      </c>
      <c r="H2894" s="10"/>
      <c r="I2894" s="10" t="s">
        <v>1277</v>
      </c>
      <c r="J2894" s="10" t="s">
        <v>7971</v>
      </c>
      <c r="K2894" s="10" t="s">
        <v>7972</v>
      </c>
      <c r="L2894" s="98">
        <f>IFERROR(VLOOKUP($F2894&amp;$C2894,Sales!$J:$W,9,0),0)</f>
        <v>0</v>
      </c>
      <c r="M2894" s="98">
        <f>IFERROR(VLOOKUP($F2894&amp;$C2894,Sales!$J:$W,10,0),0)</f>
        <v>0</v>
      </c>
      <c r="N2894" s="98">
        <f>IFERROR(VLOOKUP($F2894&amp;$C2894,Sales!$J:$W,11,0),0)</f>
        <v>0</v>
      </c>
      <c r="O2894" s="98">
        <f>IFERROR(VLOOKUP($F2894&amp;$C2894,Sales!$J:$W,12,0),0)</f>
        <v>0</v>
      </c>
      <c r="P2894" s="98">
        <f>IFERROR(VLOOKUP($F2894&amp;$C2894,Sales!$J:$W,13,0),0)</f>
        <v>0</v>
      </c>
      <c r="Q2894" s="98">
        <f>IFERROR(VLOOKUP($F2894&amp;$C2894,Sales!$A:$H,7,0),0)</f>
        <v>0</v>
      </c>
      <c r="R2894" s="41" t="str">
        <f t="shared" si="90"/>
        <v>ERROR</v>
      </c>
      <c r="S2894" s="15"/>
      <c r="T2894" s="15"/>
      <c r="U2894" s="15"/>
      <c r="V2894" s="15"/>
      <c r="W2894" s="15"/>
      <c r="X2894" s="15"/>
      <c r="Y2894" s="41"/>
      <c r="Z2894" s="41"/>
      <c r="AA2894" s="41"/>
      <c r="AB2894" s="15"/>
      <c r="AC2894" s="15"/>
      <c r="AD2894" s="15"/>
      <c r="AE2894" s="15"/>
      <c r="AF2894" s="15"/>
      <c r="AG2894" s="15"/>
      <c r="AH2894" s="15"/>
      <c r="AI2894" s="15"/>
      <c r="AJ2894" s="15"/>
      <c r="AK2894" s="15"/>
      <c r="AL2894" s="15"/>
      <c r="AM2894" s="15"/>
      <c r="AN2894" s="15"/>
      <c r="AO2894" s="15"/>
      <c r="AP2894" s="15"/>
      <c r="AQ2894" s="15"/>
      <c r="AR2894" s="15"/>
      <c r="AS2894" s="15"/>
      <c r="AT2894" s="15"/>
      <c r="AU2894" s="15"/>
      <c r="AV2894" s="15"/>
      <c r="AW2894" s="15"/>
      <c r="AX2894" s="15"/>
      <c r="AY2894" s="15"/>
      <c r="AZ2894" s="10">
        <v>1</v>
      </c>
      <c r="BA2894" t="s">
        <v>22</v>
      </c>
      <c r="BB2894" t="s">
        <v>88</v>
      </c>
      <c r="BD2894" s="39" t="str">
        <f t="shared" si="91"/>
        <v>01/395030001ATokopedia</v>
      </c>
    </row>
    <row r="2895" spans="2:56" ht="13.5" customHeight="1" x14ac:dyDescent="0.35">
      <c r="B2895" s="10" t="s">
        <v>17</v>
      </c>
      <c r="C2895" s="10" t="s">
        <v>2517</v>
      </c>
      <c r="D2895" s="10" t="s">
        <v>455</v>
      </c>
      <c r="E2895" s="10" t="s">
        <v>456</v>
      </c>
      <c r="F2895" s="10" t="s">
        <v>545</v>
      </c>
      <c r="G2895" s="137">
        <v>789385165</v>
      </c>
      <c r="H2895" s="10"/>
      <c r="I2895" s="10" t="s">
        <v>546</v>
      </c>
      <c r="J2895" s="10" t="s">
        <v>7973</v>
      </c>
      <c r="K2895" s="10" t="s">
        <v>7974</v>
      </c>
      <c r="L2895" s="98">
        <f>IFERROR(VLOOKUP($F2895&amp;$C2895,Sales!$J:$W,9,0),0)</f>
        <v>0</v>
      </c>
      <c r="M2895" s="98">
        <f>IFERROR(VLOOKUP($F2895&amp;$C2895,Sales!$J:$W,10,0),0)</f>
        <v>0</v>
      </c>
      <c r="N2895" s="98">
        <f>IFERROR(VLOOKUP($F2895&amp;$C2895,Sales!$J:$W,11,0),0)</f>
        <v>0</v>
      </c>
      <c r="O2895" s="98">
        <f>IFERROR(VLOOKUP($F2895&amp;$C2895,Sales!$J:$W,12,0),0)</f>
        <v>0</v>
      </c>
      <c r="P2895" s="98">
        <f>IFERROR(VLOOKUP($F2895&amp;$C2895,Sales!$J:$W,13,0),0)</f>
        <v>0</v>
      </c>
      <c r="Q2895" s="98">
        <f>IFERROR(VLOOKUP($F2895&amp;$C2895,Sales!$A:$H,7,0),0)</f>
        <v>0</v>
      </c>
      <c r="R2895" s="41" t="str">
        <f t="shared" si="90"/>
        <v>ERROR</v>
      </c>
      <c r="S2895" s="15"/>
      <c r="T2895" s="15"/>
      <c r="U2895" s="15"/>
      <c r="V2895" s="15"/>
      <c r="W2895" s="15"/>
      <c r="X2895" s="15"/>
      <c r="Y2895" s="41"/>
      <c r="Z2895" s="41"/>
      <c r="AA2895" s="41"/>
      <c r="AB2895" s="15"/>
      <c r="AC2895" s="15"/>
      <c r="AD2895" s="15"/>
      <c r="AE2895" s="15"/>
      <c r="AF2895" s="15"/>
      <c r="AG2895" s="15"/>
      <c r="AH2895" s="15"/>
      <c r="AI2895" s="15"/>
      <c r="AJ2895" s="15"/>
      <c r="AK2895" s="15"/>
      <c r="AL2895" s="15"/>
      <c r="AM2895" s="15"/>
      <c r="AN2895" s="15"/>
      <c r="AO2895" s="15"/>
      <c r="AP2895" s="15"/>
      <c r="AQ2895" s="15"/>
      <c r="AR2895" s="15"/>
      <c r="AS2895" s="15"/>
      <c r="AT2895" s="15"/>
      <c r="AU2895" s="15"/>
      <c r="AV2895" s="15"/>
      <c r="AW2895" s="15"/>
      <c r="AX2895" s="15"/>
      <c r="AY2895" s="15"/>
      <c r="AZ2895" s="10">
        <v>1</v>
      </c>
      <c r="BA2895" t="s">
        <v>22</v>
      </c>
      <c r="BB2895" t="s">
        <v>88</v>
      </c>
      <c r="BD2895" s="39" t="str">
        <f t="shared" si="91"/>
        <v>01/395030001BTokopedia</v>
      </c>
    </row>
    <row r="2896" spans="2:56" ht="13.5" customHeight="1" x14ac:dyDescent="0.35">
      <c r="B2896" s="10" t="s">
        <v>17</v>
      </c>
      <c r="C2896" s="10" t="s">
        <v>2517</v>
      </c>
      <c r="D2896" s="10" t="s">
        <v>455</v>
      </c>
      <c r="E2896" s="10" t="s">
        <v>456</v>
      </c>
      <c r="F2896" s="10" t="s">
        <v>544</v>
      </c>
      <c r="G2896" s="137">
        <v>783265871</v>
      </c>
      <c r="H2896" s="10"/>
      <c r="I2896" s="10" t="s">
        <v>6157</v>
      </c>
      <c r="J2896" s="10" t="s">
        <v>7975</v>
      </c>
      <c r="K2896" s="10" t="s">
        <v>7976</v>
      </c>
      <c r="L2896" s="98">
        <f>IFERROR(VLOOKUP($F2896&amp;$C2896,Sales!$J:$W,9,0),0)</f>
        <v>0</v>
      </c>
      <c r="M2896" s="98">
        <f>IFERROR(VLOOKUP($F2896&amp;$C2896,Sales!$J:$W,10,0),0)</f>
        <v>0</v>
      </c>
      <c r="N2896" s="98">
        <f>IFERROR(VLOOKUP($F2896&amp;$C2896,Sales!$J:$W,11,0),0)</f>
        <v>0</v>
      </c>
      <c r="O2896" s="98">
        <f>IFERROR(VLOOKUP($F2896&amp;$C2896,Sales!$J:$W,12,0),0)</f>
        <v>0</v>
      </c>
      <c r="P2896" s="98">
        <f>IFERROR(VLOOKUP($F2896&amp;$C2896,Sales!$J:$W,13,0),0)</f>
        <v>0</v>
      </c>
      <c r="Q2896" s="98">
        <f>IFERROR(VLOOKUP($F2896&amp;$C2896,Sales!$A:$H,7,0),0)</f>
        <v>0</v>
      </c>
      <c r="R2896" s="41" t="str">
        <f t="shared" si="90"/>
        <v>ERROR</v>
      </c>
      <c r="S2896" s="15"/>
      <c r="T2896" s="15"/>
      <c r="U2896" s="15"/>
      <c r="V2896" s="15"/>
      <c r="W2896" s="15"/>
      <c r="X2896" s="15"/>
      <c r="Y2896" s="41"/>
      <c r="Z2896" s="41"/>
      <c r="AA2896" s="41"/>
      <c r="AB2896" s="15"/>
      <c r="AC2896" s="15"/>
      <c r="AD2896" s="15"/>
      <c r="AE2896" s="15"/>
      <c r="AF2896" s="15"/>
      <c r="AG2896" s="15"/>
      <c r="AH2896" s="15"/>
      <c r="AI2896" s="15"/>
      <c r="AJ2896" s="15"/>
      <c r="AK2896" s="15"/>
      <c r="AL2896" s="15"/>
      <c r="AM2896" s="15"/>
      <c r="AN2896" s="15"/>
      <c r="AO2896" s="15"/>
      <c r="AP2896" s="15"/>
      <c r="AQ2896" s="15"/>
      <c r="AR2896" s="15"/>
      <c r="AS2896" s="15"/>
      <c r="AT2896" s="15"/>
      <c r="AU2896" s="15"/>
      <c r="AV2896" s="15"/>
      <c r="AW2896" s="15"/>
      <c r="AX2896" s="15"/>
      <c r="AY2896" s="15"/>
      <c r="AZ2896" s="10">
        <v>1</v>
      </c>
      <c r="BA2896" t="s">
        <v>22</v>
      </c>
      <c r="BB2896" t="s">
        <v>88</v>
      </c>
      <c r="BD2896" s="39" t="str">
        <f t="shared" si="91"/>
        <v>01/395030001CTokopedia</v>
      </c>
    </row>
    <row r="2897" spans="2:56" ht="13.5" customHeight="1" x14ac:dyDescent="0.35">
      <c r="B2897" s="10" t="s">
        <v>17</v>
      </c>
      <c r="C2897" s="10" t="s">
        <v>2517</v>
      </c>
      <c r="D2897" s="10" t="s">
        <v>455</v>
      </c>
      <c r="E2897" s="10" t="s">
        <v>456</v>
      </c>
      <c r="F2897" s="10" t="s">
        <v>547</v>
      </c>
      <c r="G2897" s="137">
        <v>789384042</v>
      </c>
      <c r="H2897" s="10"/>
      <c r="I2897" s="10" t="s">
        <v>548</v>
      </c>
      <c r="J2897" s="10" t="s">
        <v>7977</v>
      </c>
      <c r="K2897" s="10" t="s">
        <v>7978</v>
      </c>
      <c r="L2897" s="98">
        <f>IFERROR(VLOOKUP($F2897&amp;$C2897,Sales!$J:$W,9,0),0)</f>
        <v>0</v>
      </c>
      <c r="M2897" s="98">
        <f>IFERROR(VLOOKUP($F2897&amp;$C2897,Sales!$J:$W,10,0),0)</f>
        <v>0</v>
      </c>
      <c r="N2897" s="98">
        <f>IFERROR(VLOOKUP($F2897&amp;$C2897,Sales!$J:$W,11,0),0)</f>
        <v>0</v>
      </c>
      <c r="O2897" s="98">
        <f>IFERROR(VLOOKUP($F2897&amp;$C2897,Sales!$J:$W,12,0),0)</f>
        <v>0</v>
      </c>
      <c r="P2897" s="98">
        <f>IFERROR(VLOOKUP($F2897&amp;$C2897,Sales!$J:$W,13,0),0)</f>
        <v>0</v>
      </c>
      <c r="Q2897" s="98">
        <f>IFERROR(VLOOKUP($F2897&amp;$C2897,Sales!$A:$H,7,0),0)</f>
        <v>0</v>
      </c>
      <c r="R2897" s="41" t="str">
        <f t="shared" si="90"/>
        <v>ERROR</v>
      </c>
      <c r="S2897" s="15"/>
      <c r="T2897" s="15"/>
      <c r="U2897" s="15"/>
      <c r="V2897" s="15"/>
      <c r="W2897" s="15"/>
      <c r="X2897" s="15"/>
      <c r="Y2897" s="41"/>
      <c r="Z2897" s="41"/>
      <c r="AA2897" s="41"/>
      <c r="AB2897" s="15"/>
      <c r="AC2897" s="15"/>
      <c r="AD2897" s="15"/>
      <c r="AE2897" s="15"/>
      <c r="AF2897" s="15"/>
      <c r="AG2897" s="15"/>
      <c r="AH2897" s="15"/>
      <c r="AI2897" s="15"/>
      <c r="AJ2897" s="15"/>
      <c r="AK2897" s="15"/>
      <c r="AL2897" s="15"/>
      <c r="AM2897" s="15"/>
      <c r="AN2897" s="15"/>
      <c r="AO2897" s="15"/>
      <c r="AP2897" s="15"/>
      <c r="AQ2897" s="15"/>
      <c r="AR2897" s="15"/>
      <c r="AS2897" s="15"/>
      <c r="AT2897" s="15"/>
      <c r="AU2897" s="15"/>
      <c r="AV2897" s="15"/>
      <c r="AW2897" s="15"/>
      <c r="AX2897" s="15"/>
      <c r="AY2897" s="15"/>
      <c r="AZ2897" s="10">
        <v>1</v>
      </c>
      <c r="BA2897" t="s">
        <v>22</v>
      </c>
      <c r="BB2897" t="s">
        <v>88</v>
      </c>
      <c r="BD2897" s="39" t="str">
        <f t="shared" si="91"/>
        <v>01/395030001DTokopedia</v>
      </c>
    </row>
    <row r="2898" spans="2:56" ht="13.5" customHeight="1" x14ac:dyDescent="0.35">
      <c r="B2898" s="10" t="s">
        <v>17</v>
      </c>
      <c r="C2898" s="10" t="s">
        <v>2517</v>
      </c>
      <c r="D2898" s="10" t="s">
        <v>455</v>
      </c>
      <c r="E2898" s="10" t="s">
        <v>456</v>
      </c>
      <c r="F2898" s="10" t="s">
        <v>7979</v>
      </c>
      <c r="G2898" s="137">
        <v>1000734484.10128</v>
      </c>
      <c r="H2898" s="10"/>
      <c r="I2898" s="10">
        <v>4902430613262</v>
      </c>
      <c r="J2898" s="10" t="s">
        <v>13522</v>
      </c>
      <c r="K2898" s="10" t="s">
        <v>7980</v>
      </c>
      <c r="L2898" s="98">
        <f>IFERROR(VLOOKUP($F2898&amp;$C2898,Sales!$J:$W,9,0),0)</f>
        <v>0</v>
      </c>
      <c r="M2898" s="98">
        <f>IFERROR(VLOOKUP($F2898&amp;$C2898,Sales!$J:$W,10,0),0)</f>
        <v>0</v>
      </c>
      <c r="N2898" s="98">
        <f>IFERROR(VLOOKUP($F2898&amp;$C2898,Sales!$J:$W,11,0),0)</f>
        <v>0</v>
      </c>
      <c r="O2898" s="98">
        <f>IFERROR(VLOOKUP($F2898&amp;$C2898,Sales!$J:$W,12,0),0)</f>
        <v>0</v>
      </c>
      <c r="P2898" s="98">
        <f>IFERROR(VLOOKUP($F2898&amp;$C2898,Sales!$J:$W,13,0),0)</f>
        <v>0</v>
      </c>
      <c r="Q2898" s="98">
        <f>IFERROR(VLOOKUP($F2898&amp;$C2898,Sales!$A:$H,7,0),0)</f>
        <v>0</v>
      </c>
      <c r="R2898" s="41" t="str">
        <f t="shared" si="90"/>
        <v>ERROR</v>
      </c>
      <c r="S2898" s="15"/>
      <c r="T2898" s="15"/>
      <c r="U2898" s="15"/>
      <c r="V2898" s="15"/>
      <c r="W2898" s="15"/>
      <c r="X2898" s="15"/>
      <c r="Y2898" s="41"/>
      <c r="Z2898" s="41"/>
      <c r="AA2898" s="41"/>
      <c r="AB2898" s="15"/>
      <c r="AC2898" s="15"/>
      <c r="AD2898" s="15"/>
      <c r="AE2898" s="15"/>
      <c r="AF2898" s="15"/>
      <c r="AG2898" s="15"/>
      <c r="AH2898" s="15"/>
      <c r="AI2898" s="15"/>
      <c r="AJ2898" s="15"/>
      <c r="AK2898" s="15"/>
      <c r="AL2898" s="15"/>
      <c r="AM2898" s="15"/>
      <c r="AN2898" s="15"/>
      <c r="AO2898" s="15"/>
      <c r="AP2898" s="15"/>
      <c r="AQ2898" s="15"/>
      <c r="AR2898" s="15"/>
      <c r="AS2898" s="15"/>
      <c r="AT2898" s="15"/>
      <c r="AU2898" s="15"/>
      <c r="AV2898" s="15"/>
      <c r="AW2898" s="15"/>
      <c r="AX2898" s="15"/>
      <c r="AY2898" s="15"/>
      <c r="AZ2898" s="10">
        <v>1</v>
      </c>
      <c r="BA2898" t="s">
        <v>22</v>
      </c>
      <c r="BB2898" t="s">
        <v>88</v>
      </c>
      <c r="BD2898" s="39" t="str">
        <f t="shared" si="91"/>
        <v>01/395030001RTokopedia</v>
      </c>
    </row>
    <row r="2899" spans="2:56" ht="13.5" customHeight="1" x14ac:dyDescent="0.35">
      <c r="B2899" s="10" t="s">
        <v>17</v>
      </c>
      <c r="C2899" s="10" t="s">
        <v>2517</v>
      </c>
      <c r="D2899" s="10" t="s">
        <v>455</v>
      </c>
      <c r="E2899" s="10" t="s">
        <v>456</v>
      </c>
      <c r="F2899" s="10" t="s">
        <v>7981</v>
      </c>
      <c r="G2899" s="137">
        <v>1000734484.10033</v>
      </c>
      <c r="H2899" s="10"/>
      <c r="I2899" s="10">
        <v>4902430613262</v>
      </c>
      <c r="J2899" s="10" t="s">
        <v>13523</v>
      </c>
      <c r="K2899" s="10" t="s">
        <v>7982</v>
      </c>
      <c r="L2899" s="98">
        <f>IFERROR(VLOOKUP($F2899&amp;$C2899,Sales!$J:$W,9,0),0)</f>
        <v>0</v>
      </c>
      <c r="M2899" s="98">
        <f>IFERROR(VLOOKUP($F2899&amp;$C2899,Sales!$J:$W,10,0),0)</f>
        <v>0</v>
      </c>
      <c r="N2899" s="98">
        <f>IFERROR(VLOOKUP($F2899&amp;$C2899,Sales!$J:$W,11,0),0)</f>
        <v>0</v>
      </c>
      <c r="O2899" s="98">
        <f>IFERROR(VLOOKUP($F2899&amp;$C2899,Sales!$J:$W,12,0),0)</f>
        <v>0</v>
      </c>
      <c r="P2899" s="98">
        <f>IFERROR(VLOOKUP($F2899&amp;$C2899,Sales!$J:$W,13,0),0)</f>
        <v>0</v>
      </c>
      <c r="Q2899" s="98">
        <f>IFERROR(VLOOKUP($F2899&amp;$C2899,Sales!$A:$H,7,0),0)</f>
        <v>0</v>
      </c>
      <c r="R2899" s="41" t="str">
        <f t="shared" si="90"/>
        <v>ERROR</v>
      </c>
      <c r="S2899" s="15"/>
      <c r="T2899" s="15"/>
      <c r="U2899" s="15"/>
      <c r="V2899" s="15"/>
      <c r="W2899" s="15"/>
      <c r="X2899" s="15"/>
      <c r="Y2899" s="41"/>
      <c r="Z2899" s="41"/>
      <c r="AA2899" s="41"/>
      <c r="AB2899" s="15"/>
      <c r="AC2899" s="15"/>
      <c r="AD2899" s="15"/>
      <c r="AE2899" s="15"/>
      <c r="AF2899" s="15"/>
      <c r="AG2899" s="15"/>
      <c r="AH2899" s="15"/>
      <c r="AI2899" s="15"/>
      <c r="AJ2899" s="15"/>
      <c r="AK2899" s="15"/>
      <c r="AL2899" s="15"/>
      <c r="AM2899" s="15"/>
      <c r="AN2899" s="15"/>
      <c r="AO2899" s="15"/>
      <c r="AP2899" s="15"/>
      <c r="AQ2899" s="15"/>
      <c r="AR2899" s="15"/>
      <c r="AS2899" s="15"/>
      <c r="AT2899" s="15"/>
      <c r="AU2899" s="15"/>
      <c r="AV2899" s="15"/>
      <c r="AW2899" s="15"/>
      <c r="AX2899" s="15"/>
      <c r="AY2899" s="15"/>
      <c r="AZ2899" s="10">
        <v>1</v>
      </c>
      <c r="BA2899" t="s">
        <v>22</v>
      </c>
      <c r="BB2899" t="s">
        <v>88</v>
      </c>
      <c r="BD2899" s="39" t="str">
        <f t="shared" si="91"/>
        <v>01/395030001STokopedia</v>
      </c>
    </row>
    <row r="2900" spans="2:56" ht="13.5" customHeight="1" x14ac:dyDescent="0.35">
      <c r="B2900" s="10" t="s">
        <v>17</v>
      </c>
      <c r="C2900" s="10" t="s">
        <v>2517</v>
      </c>
      <c r="D2900" s="10" t="s">
        <v>455</v>
      </c>
      <c r="E2900" s="10" t="s">
        <v>456</v>
      </c>
      <c r="F2900" s="10" t="s">
        <v>7983</v>
      </c>
      <c r="G2900" s="137">
        <v>1000734484.10033</v>
      </c>
      <c r="H2900" s="10"/>
      <c r="I2900" s="10">
        <v>4902430613262</v>
      </c>
      <c r="J2900" s="10" t="s">
        <v>13524</v>
      </c>
      <c r="K2900" s="10" t="s">
        <v>7984</v>
      </c>
      <c r="L2900" s="98">
        <f>IFERROR(VLOOKUP($F2900&amp;$C2900,Sales!$J:$W,9,0),0)</f>
        <v>0</v>
      </c>
      <c r="M2900" s="98">
        <f>IFERROR(VLOOKUP($F2900&amp;$C2900,Sales!$J:$W,10,0),0)</f>
        <v>0</v>
      </c>
      <c r="N2900" s="98">
        <f>IFERROR(VLOOKUP($F2900&amp;$C2900,Sales!$J:$W,11,0),0)</f>
        <v>0</v>
      </c>
      <c r="O2900" s="98">
        <f>IFERROR(VLOOKUP($F2900&amp;$C2900,Sales!$J:$W,12,0),0)</f>
        <v>0</v>
      </c>
      <c r="P2900" s="98">
        <f>IFERROR(VLOOKUP($F2900&amp;$C2900,Sales!$J:$W,13,0),0)</f>
        <v>0</v>
      </c>
      <c r="Q2900" s="98">
        <f>IFERROR(VLOOKUP($F2900&amp;$C2900,Sales!$A:$H,7,0),0)</f>
        <v>0</v>
      </c>
      <c r="R2900" s="41" t="str">
        <f t="shared" si="90"/>
        <v>ERROR</v>
      </c>
      <c r="S2900" s="15"/>
      <c r="T2900" s="15"/>
      <c r="U2900" s="15"/>
      <c r="V2900" s="15"/>
      <c r="W2900" s="15"/>
      <c r="X2900" s="15"/>
      <c r="Y2900" s="41"/>
      <c r="Z2900" s="41"/>
      <c r="AA2900" s="41"/>
      <c r="AB2900" s="15"/>
      <c r="AC2900" s="15"/>
      <c r="AD2900" s="15"/>
      <c r="AE2900" s="15"/>
      <c r="AF2900" s="15"/>
      <c r="AG2900" s="15"/>
      <c r="AH2900" s="15"/>
      <c r="AI2900" s="15"/>
      <c r="AJ2900" s="15"/>
      <c r="AK2900" s="15"/>
      <c r="AL2900" s="15"/>
      <c r="AM2900" s="15"/>
      <c r="AN2900" s="15"/>
      <c r="AO2900" s="15"/>
      <c r="AP2900" s="15"/>
      <c r="AQ2900" s="15"/>
      <c r="AR2900" s="15"/>
      <c r="AS2900" s="15"/>
      <c r="AT2900" s="15"/>
      <c r="AU2900" s="15"/>
      <c r="AV2900" s="15"/>
      <c r="AW2900" s="15"/>
      <c r="AX2900" s="15"/>
      <c r="AY2900" s="15"/>
      <c r="AZ2900" s="10">
        <v>1</v>
      </c>
      <c r="BA2900" t="s">
        <v>22</v>
      </c>
      <c r="BB2900" t="s">
        <v>88</v>
      </c>
      <c r="BD2900" s="39" t="str">
        <f t="shared" si="91"/>
        <v>01/395030001TTokopedia</v>
      </c>
    </row>
    <row r="2901" spans="2:56" ht="13.5" customHeight="1" x14ac:dyDescent="0.35">
      <c r="B2901" s="10" t="s">
        <v>17</v>
      </c>
      <c r="C2901" s="10" t="s">
        <v>2517</v>
      </c>
      <c r="D2901" s="10" t="s">
        <v>455</v>
      </c>
      <c r="E2901" s="10" t="s">
        <v>456</v>
      </c>
      <c r="F2901" s="10" t="s">
        <v>7985</v>
      </c>
      <c r="G2901" s="137">
        <v>1000734484.10101</v>
      </c>
      <c r="H2901" s="10"/>
      <c r="I2901" s="10">
        <v>4902430613262</v>
      </c>
      <c r="J2901" s="10" t="s">
        <v>13525</v>
      </c>
      <c r="K2901" s="10" t="s">
        <v>7986</v>
      </c>
      <c r="L2901" s="98">
        <f>IFERROR(VLOOKUP($F2901&amp;$C2901,Sales!$J:$W,9,0),0)</f>
        <v>0</v>
      </c>
      <c r="M2901" s="98">
        <f>IFERROR(VLOOKUP($F2901&amp;$C2901,Sales!$J:$W,10,0),0)</f>
        <v>0</v>
      </c>
      <c r="N2901" s="98">
        <f>IFERROR(VLOOKUP($F2901&amp;$C2901,Sales!$J:$W,11,0),0)</f>
        <v>0</v>
      </c>
      <c r="O2901" s="98">
        <f>IFERROR(VLOOKUP($F2901&amp;$C2901,Sales!$J:$W,12,0),0)</f>
        <v>0</v>
      </c>
      <c r="P2901" s="98">
        <f>IFERROR(VLOOKUP($F2901&amp;$C2901,Sales!$J:$W,13,0),0)</f>
        <v>0</v>
      </c>
      <c r="Q2901" s="98">
        <f>IFERROR(VLOOKUP($F2901&amp;$C2901,Sales!$A:$H,7,0),0)</f>
        <v>0</v>
      </c>
      <c r="R2901" s="41" t="str">
        <f t="shared" si="90"/>
        <v>ERROR</v>
      </c>
      <c r="S2901" s="15"/>
      <c r="T2901" s="15"/>
      <c r="U2901" s="15"/>
      <c r="V2901" s="15"/>
      <c r="W2901" s="15"/>
      <c r="X2901" s="15"/>
      <c r="Y2901" s="41"/>
      <c r="Z2901" s="41"/>
      <c r="AA2901" s="41"/>
      <c r="AB2901" s="15"/>
      <c r="AC2901" s="15"/>
      <c r="AD2901" s="15"/>
      <c r="AE2901" s="15"/>
      <c r="AF2901" s="15"/>
      <c r="AG2901" s="15"/>
      <c r="AH2901" s="15"/>
      <c r="AI2901" s="15"/>
      <c r="AJ2901" s="15"/>
      <c r="AK2901" s="15"/>
      <c r="AL2901" s="15"/>
      <c r="AM2901" s="15"/>
      <c r="AN2901" s="15"/>
      <c r="AO2901" s="15"/>
      <c r="AP2901" s="15"/>
      <c r="AQ2901" s="15"/>
      <c r="AR2901" s="15"/>
      <c r="AS2901" s="15"/>
      <c r="AT2901" s="15"/>
      <c r="AU2901" s="15"/>
      <c r="AV2901" s="15"/>
      <c r="AW2901" s="15"/>
      <c r="AX2901" s="15"/>
      <c r="AY2901" s="15"/>
      <c r="AZ2901" s="10">
        <v>1</v>
      </c>
      <c r="BA2901" t="s">
        <v>22</v>
      </c>
      <c r="BB2901" t="s">
        <v>88</v>
      </c>
      <c r="BD2901" s="39" t="str">
        <f t="shared" si="91"/>
        <v>01/395030001UTokopedia</v>
      </c>
    </row>
    <row r="2902" spans="2:56" ht="13.5" customHeight="1" x14ac:dyDescent="0.35">
      <c r="B2902" s="10" t="s">
        <v>17</v>
      </c>
      <c r="C2902" s="10" t="s">
        <v>2517</v>
      </c>
      <c r="D2902" s="10" t="s">
        <v>455</v>
      </c>
      <c r="E2902" s="10" t="s">
        <v>456</v>
      </c>
      <c r="F2902" s="10" t="s">
        <v>7987</v>
      </c>
      <c r="G2902" s="137">
        <v>1000734484.10101</v>
      </c>
      <c r="H2902" s="10"/>
      <c r="I2902" s="10">
        <v>4902430613262</v>
      </c>
      <c r="J2902" s="10" t="s">
        <v>13526</v>
      </c>
      <c r="K2902" s="10" t="s">
        <v>7988</v>
      </c>
      <c r="L2902" s="98">
        <f>IFERROR(VLOOKUP($F2902&amp;$C2902,Sales!$J:$W,9,0),0)</f>
        <v>0</v>
      </c>
      <c r="M2902" s="98">
        <f>IFERROR(VLOOKUP($F2902&amp;$C2902,Sales!$J:$W,10,0),0)</f>
        <v>0</v>
      </c>
      <c r="N2902" s="98">
        <f>IFERROR(VLOOKUP($F2902&amp;$C2902,Sales!$J:$W,11,0),0)</f>
        <v>0</v>
      </c>
      <c r="O2902" s="98">
        <f>IFERROR(VLOOKUP($F2902&amp;$C2902,Sales!$J:$W,12,0),0)</f>
        <v>0</v>
      </c>
      <c r="P2902" s="98">
        <f>IFERROR(VLOOKUP($F2902&amp;$C2902,Sales!$J:$W,13,0),0)</f>
        <v>0</v>
      </c>
      <c r="Q2902" s="98">
        <f>IFERROR(VLOOKUP($F2902&amp;$C2902,Sales!$A:$H,7,0),0)</f>
        <v>0</v>
      </c>
      <c r="R2902" s="41" t="str">
        <f t="shared" si="90"/>
        <v>ERROR</v>
      </c>
      <c r="S2902" s="15"/>
      <c r="T2902" s="15"/>
      <c r="U2902" s="15"/>
      <c r="V2902" s="15"/>
      <c r="W2902" s="15"/>
      <c r="X2902" s="15"/>
      <c r="Y2902" s="41"/>
      <c r="Z2902" s="41"/>
      <c r="AA2902" s="41"/>
      <c r="AB2902" s="15"/>
      <c r="AC2902" s="15"/>
      <c r="AD2902" s="15"/>
      <c r="AE2902" s="15"/>
      <c r="AF2902" s="15"/>
      <c r="AG2902" s="15"/>
      <c r="AH2902" s="15"/>
      <c r="AI2902" s="15"/>
      <c r="AJ2902" s="15"/>
      <c r="AK2902" s="15"/>
      <c r="AL2902" s="15"/>
      <c r="AM2902" s="15"/>
      <c r="AN2902" s="15"/>
      <c r="AO2902" s="15"/>
      <c r="AP2902" s="15"/>
      <c r="AQ2902" s="15"/>
      <c r="AR2902" s="15"/>
      <c r="AS2902" s="15"/>
      <c r="AT2902" s="15"/>
      <c r="AU2902" s="15"/>
      <c r="AV2902" s="15"/>
      <c r="AW2902" s="15"/>
      <c r="AX2902" s="15"/>
      <c r="AY2902" s="15"/>
      <c r="AZ2902" s="10">
        <v>1</v>
      </c>
      <c r="BA2902" t="s">
        <v>22</v>
      </c>
      <c r="BB2902" t="s">
        <v>88</v>
      </c>
      <c r="BD2902" s="39" t="str">
        <f t="shared" si="91"/>
        <v>01/395030001VTokopedia</v>
      </c>
    </row>
    <row r="2903" spans="2:56" ht="13.5" customHeight="1" x14ac:dyDescent="0.35">
      <c r="B2903" s="10" t="s">
        <v>17</v>
      </c>
      <c r="C2903" s="10" t="s">
        <v>2517</v>
      </c>
      <c r="D2903" s="10" t="s">
        <v>455</v>
      </c>
      <c r="E2903" s="10" t="s">
        <v>456</v>
      </c>
      <c r="F2903" s="10" t="s">
        <v>7989</v>
      </c>
      <c r="G2903" s="137">
        <v>1000734484.10033</v>
      </c>
      <c r="H2903" s="10"/>
      <c r="I2903" s="10">
        <v>4902430613262</v>
      </c>
      <c r="J2903" s="10" t="s">
        <v>13527</v>
      </c>
      <c r="K2903" s="10" t="s">
        <v>7990</v>
      </c>
      <c r="L2903" s="98">
        <f>IFERROR(VLOOKUP($F2903&amp;$C2903,Sales!$J:$W,9,0),0)</f>
        <v>0</v>
      </c>
      <c r="M2903" s="98">
        <f>IFERROR(VLOOKUP($F2903&amp;$C2903,Sales!$J:$W,10,0),0)</f>
        <v>0</v>
      </c>
      <c r="N2903" s="98">
        <f>IFERROR(VLOOKUP($F2903&amp;$C2903,Sales!$J:$W,11,0),0)</f>
        <v>0</v>
      </c>
      <c r="O2903" s="98">
        <f>IFERROR(VLOOKUP($F2903&amp;$C2903,Sales!$J:$W,12,0),0)</f>
        <v>0</v>
      </c>
      <c r="P2903" s="98">
        <f>IFERROR(VLOOKUP($F2903&amp;$C2903,Sales!$J:$W,13,0),0)</f>
        <v>0</v>
      </c>
      <c r="Q2903" s="98">
        <f>IFERROR(VLOOKUP($F2903&amp;$C2903,Sales!$A:$H,7,0),0)</f>
        <v>0</v>
      </c>
      <c r="R2903" s="41" t="str">
        <f t="shared" si="90"/>
        <v>ERROR</v>
      </c>
      <c r="S2903" s="15"/>
      <c r="T2903" s="15"/>
      <c r="U2903" s="15"/>
      <c r="V2903" s="15"/>
      <c r="W2903" s="15"/>
      <c r="X2903" s="15"/>
      <c r="Y2903" s="41"/>
      <c r="Z2903" s="41"/>
      <c r="AA2903" s="41"/>
      <c r="AB2903" s="15"/>
      <c r="AC2903" s="15"/>
      <c r="AD2903" s="15"/>
      <c r="AE2903" s="15"/>
      <c r="AF2903" s="15"/>
      <c r="AG2903" s="15"/>
      <c r="AH2903" s="15"/>
      <c r="AI2903" s="15"/>
      <c r="AJ2903" s="15"/>
      <c r="AK2903" s="15"/>
      <c r="AL2903" s="15"/>
      <c r="AM2903" s="15"/>
      <c r="AN2903" s="15"/>
      <c r="AO2903" s="15"/>
      <c r="AP2903" s="15"/>
      <c r="AQ2903" s="15"/>
      <c r="AR2903" s="15"/>
      <c r="AS2903" s="15"/>
      <c r="AT2903" s="15"/>
      <c r="AU2903" s="15"/>
      <c r="AV2903" s="15"/>
      <c r="AW2903" s="15"/>
      <c r="AX2903" s="15"/>
      <c r="AY2903" s="15"/>
      <c r="AZ2903" s="10">
        <v>1</v>
      </c>
      <c r="BA2903" t="s">
        <v>22</v>
      </c>
      <c r="BB2903" t="s">
        <v>88</v>
      </c>
      <c r="BD2903" s="39" t="str">
        <f t="shared" si="91"/>
        <v>01/395030001WTokopedia</v>
      </c>
    </row>
    <row r="2904" spans="2:56" ht="13.5" customHeight="1" x14ac:dyDescent="0.35">
      <c r="B2904" s="10" t="s">
        <v>17</v>
      </c>
      <c r="C2904" s="10" t="s">
        <v>2517</v>
      </c>
      <c r="D2904" s="10" t="s">
        <v>455</v>
      </c>
      <c r="E2904" s="10" t="s">
        <v>456</v>
      </c>
      <c r="F2904" s="10" t="s">
        <v>7991</v>
      </c>
      <c r="G2904" s="137">
        <v>1000760378.10033</v>
      </c>
      <c r="H2904" s="10"/>
      <c r="I2904" s="10">
        <v>4902430610346</v>
      </c>
      <c r="J2904" s="10" t="s">
        <v>13528</v>
      </c>
      <c r="K2904" s="10" t="s">
        <v>7992</v>
      </c>
      <c r="L2904" s="98">
        <f>IFERROR(VLOOKUP($F2904&amp;$C2904,Sales!$J:$W,9,0),0)</f>
        <v>0</v>
      </c>
      <c r="M2904" s="98">
        <f>IFERROR(VLOOKUP($F2904&amp;$C2904,Sales!$J:$W,10,0),0)</f>
        <v>0</v>
      </c>
      <c r="N2904" s="98">
        <f>IFERROR(VLOOKUP($F2904&amp;$C2904,Sales!$J:$W,11,0),0)</f>
        <v>0</v>
      </c>
      <c r="O2904" s="98">
        <f>IFERROR(VLOOKUP($F2904&amp;$C2904,Sales!$J:$W,12,0),0)</f>
        <v>0</v>
      </c>
      <c r="P2904" s="98">
        <f>IFERROR(VLOOKUP($F2904&amp;$C2904,Sales!$J:$W,13,0),0)</f>
        <v>0</v>
      </c>
      <c r="Q2904" s="98">
        <f>IFERROR(VLOOKUP($F2904&amp;$C2904,Sales!$A:$H,7,0),0)</f>
        <v>0</v>
      </c>
      <c r="R2904" s="41" t="str">
        <f t="shared" si="90"/>
        <v>ERROR</v>
      </c>
      <c r="S2904" s="15"/>
      <c r="T2904" s="15"/>
      <c r="U2904" s="15"/>
      <c r="V2904" s="15"/>
      <c r="W2904" s="15"/>
      <c r="X2904" s="15"/>
      <c r="Y2904" s="41"/>
      <c r="Z2904" s="41"/>
      <c r="AA2904" s="41"/>
      <c r="AB2904" s="15"/>
      <c r="AC2904" s="15"/>
      <c r="AD2904" s="15"/>
      <c r="AE2904" s="15"/>
      <c r="AF2904" s="15"/>
      <c r="AG2904" s="15"/>
      <c r="AH2904" s="15"/>
      <c r="AI2904" s="15"/>
      <c r="AJ2904" s="15"/>
      <c r="AK2904" s="15"/>
      <c r="AL2904" s="15"/>
      <c r="AM2904" s="15"/>
      <c r="AN2904" s="15"/>
      <c r="AO2904" s="15"/>
      <c r="AP2904" s="15"/>
      <c r="AQ2904" s="15"/>
      <c r="AR2904" s="15"/>
      <c r="AS2904" s="15"/>
      <c r="AT2904" s="15"/>
      <c r="AU2904" s="15"/>
      <c r="AV2904" s="15"/>
      <c r="AW2904" s="15"/>
      <c r="AX2904" s="15"/>
      <c r="AY2904" s="15"/>
      <c r="AZ2904" s="10">
        <v>1</v>
      </c>
      <c r="BA2904" t="s">
        <v>22</v>
      </c>
      <c r="BB2904" t="s">
        <v>88</v>
      </c>
      <c r="BD2904" s="39" t="str">
        <f t="shared" si="91"/>
        <v>01/395030001XTokopedia</v>
      </c>
    </row>
    <row r="2905" spans="2:56" ht="13.5" customHeight="1" x14ac:dyDescent="0.35">
      <c r="B2905" s="10" t="s">
        <v>17</v>
      </c>
      <c r="C2905" s="10" t="s">
        <v>2517</v>
      </c>
      <c r="D2905" s="10" t="s">
        <v>455</v>
      </c>
      <c r="E2905" s="10" t="s">
        <v>456</v>
      </c>
      <c r="F2905" s="10" t="s">
        <v>7993</v>
      </c>
      <c r="G2905" s="137">
        <v>1000760378.10033</v>
      </c>
      <c r="H2905" s="10"/>
      <c r="I2905" s="10">
        <v>4902430610346</v>
      </c>
      <c r="J2905" s="10" t="s">
        <v>13529</v>
      </c>
      <c r="K2905" s="10" t="s">
        <v>7994</v>
      </c>
      <c r="L2905" s="98">
        <f>IFERROR(VLOOKUP($F2905&amp;$C2905,Sales!$J:$W,9,0),0)</f>
        <v>0</v>
      </c>
      <c r="M2905" s="98">
        <f>IFERROR(VLOOKUP($F2905&amp;$C2905,Sales!$J:$W,10,0),0)</f>
        <v>0</v>
      </c>
      <c r="N2905" s="98">
        <f>IFERROR(VLOOKUP($F2905&amp;$C2905,Sales!$J:$W,11,0),0)</f>
        <v>0</v>
      </c>
      <c r="O2905" s="98">
        <f>IFERROR(VLOOKUP($F2905&amp;$C2905,Sales!$J:$W,12,0),0)</f>
        <v>0</v>
      </c>
      <c r="P2905" s="98">
        <f>IFERROR(VLOOKUP($F2905&amp;$C2905,Sales!$J:$W,13,0),0)</f>
        <v>0</v>
      </c>
      <c r="Q2905" s="98">
        <f>IFERROR(VLOOKUP($F2905&amp;$C2905,Sales!$A:$H,7,0),0)</f>
        <v>0</v>
      </c>
      <c r="R2905" s="41" t="str">
        <f t="shared" si="90"/>
        <v>ERROR</v>
      </c>
      <c r="S2905" s="15"/>
      <c r="T2905" s="15"/>
      <c r="U2905" s="15"/>
      <c r="V2905" s="15"/>
      <c r="W2905" s="15"/>
      <c r="X2905" s="15"/>
      <c r="Y2905" s="41"/>
      <c r="Z2905" s="41"/>
      <c r="AA2905" s="41"/>
      <c r="AB2905" s="15"/>
      <c r="AC2905" s="15"/>
      <c r="AD2905" s="15"/>
      <c r="AE2905" s="15"/>
      <c r="AF2905" s="15"/>
      <c r="AG2905" s="15"/>
      <c r="AH2905" s="15"/>
      <c r="AI2905" s="15"/>
      <c r="AJ2905" s="15"/>
      <c r="AK2905" s="15"/>
      <c r="AL2905" s="15"/>
      <c r="AM2905" s="15"/>
      <c r="AN2905" s="15"/>
      <c r="AO2905" s="15"/>
      <c r="AP2905" s="15"/>
      <c r="AQ2905" s="15"/>
      <c r="AR2905" s="15"/>
      <c r="AS2905" s="15"/>
      <c r="AT2905" s="15"/>
      <c r="AU2905" s="15"/>
      <c r="AV2905" s="15"/>
      <c r="AW2905" s="15"/>
      <c r="AX2905" s="15"/>
      <c r="AY2905" s="15"/>
      <c r="AZ2905" s="10">
        <v>1</v>
      </c>
      <c r="BA2905" t="s">
        <v>22</v>
      </c>
      <c r="BB2905" t="s">
        <v>88</v>
      </c>
      <c r="BD2905" s="39" t="str">
        <f t="shared" si="91"/>
        <v>01/395030001YTokopedia</v>
      </c>
    </row>
    <row r="2906" spans="2:56" ht="13.5" customHeight="1" x14ac:dyDescent="0.35">
      <c r="B2906" s="10" t="s">
        <v>17</v>
      </c>
      <c r="C2906" s="10" t="s">
        <v>2517</v>
      </c>
      <c r="D2906" s="10" t="s">
        <v>455</v>
      </c>
      <c r="E2906" s="10" t="s">
        <v>456</v>
      </c>
      <c r="F2906" s="10" t="s">
        <v>7995</v>
      </c>
      <c r="G2906" s="137">
        <v>1000760378.10033</v>
      </c>
      <c r="H2906" s="10"/>
      <c r="I2906" s="10">
        <v>4902430610346</v>
      </c>
      <c r="J2906" s="10" t="s">
        <v>13530</v>
      </c>
      <c r="K2906" s="10" t="s">
        <v>7996</v>
      </c>
      <c r="L2906" s="98">
        <f>IFERROR(VLOOKUP($F2906&amp;$C2906,Sales!$J:$W,9,0),0)</f>
        <v>0</v>
      </c>
      <c r="M2906" s="98">
        <f>IFERROR(VLOOKUP($F2906&amp;$C2906,Sales!$J:$W,10,0),0)</f>
        <v>0</v>
      </c>
      <c r="N2906" s="98">
        <f>IFERROR(VLOOKUP($F2906&amp;$C2906,Sales!$J:$W,11,0),0)</f>
        <v>0</v>
      </c>
      <c r="O2906" s="98">
        <f>IFERROR(VLOOKUP($F2906&amp;$C2906,Sales!$J:$W,12,0),0)</f>
        <v>0</v>
      </c>
      <c r="P2906" s="98">
        <f>IFERROR(VLOOKUP($F2906&amp;$C2906,Sales!$J:$W,13,0),0)</f>
        <v>0</v>
      </c>
      <c r="Q2906" s="98">
        <f>IFERROR(VLOOKUP($F2906&amp;$C2906,Sales!$A:$H,7,0),0)</f>
        <v>0</v>
      </c>
      <c r="R2906" s="41" t="str">
        <f t="shared" si="90"/>
        <v>ERROR</v>
      </c>
      <c r="S2906" s="15"/>
      <c r="T2906" s="15"/>
      <c r="U2906" s="15"/>
      <c r="V2906" s="15"/>
      <c r="W2906" s="15"/>
      <c r="X2906" s="15"/>
      <c r="Y2906" s="41"/>
      <c r="Z2906" s="41"/>
      <c r="AA2906" s="41"/>
      <c r="AB2906" s="15"/>
      <c r="AC2906" s="15"/>
      <c r="AD2906" s="15"/>
      <c r="AE2906" s="15"/>
      <c r="AF2906" s="15"/>
      <c r="AG2906" s="15"/>
      <c r="AH2906" s="15"/>
      <c r="AI2906" s="15"/>
      <c r="AJ2906" s="15"/>
      <c r="AK2906" s="15"/>
      <c r="AL2906" s="15"/>
      <c r="AM2906" s="15"/>
      <c r="AN2906" s="15"/>
      <c r="AO2906" s="15"/>
      <c r="AP2906" s="15"/>
      <c r="AQ2906" s="15"/>
      <c r="AR2906" s="15"/>
      <c r="AS2906" s="15"/>
      <c r="AT2906" s="15"/>
      <c r="AU2906" s="15"/>
      <c r="AV2906" s="15"/>
      <c r="AW2906" s="15"/>
      <c r="AX2906" s="15"/>
      <c r="AY2906" s="15"/>
      <c r="AZ2906" s="10">
        <v>1</v>
      </c>
      <c r="BA2906" t="s">
        <v>22</v>
      </c>
      <c r="BB2906" t="s">
        <v>88</v>
      </c>
      <c r="BD2906" s="39" t="str">
        <f t="shared" si="91"/>
        <v>01/395030002BTokopedia</v>
      </c>
    </row>
    <row r="2907" spans="2:56" ht="13.5" customHeight="1" x14ac:dyDescent="0.35">
      <c r="B2907" s="10" t="s">
        <v>17</v>
      </c>
      <c r="C2907" s="10" t="s">
        <v>2517</v>
      </c>
      <c r="D2907" s="10" t="s">
        <v>455</v>
      </c>
      <c r="E2907" s="10" t="s">
        <v>456</v>
      </c>
      <c r="F2907" s="10" t="s">
        <v>7997</v>
      </c>
      <c r="G2907" s="137">
        <v>1000760378.10033</v>
      </c>
      <c r="H2907" s="10"/>
      <c r="I2907" s="10">
        <v>4902430610346</v>
      </c>
      <c r="J2907" s="10" t="s">
        <v>13531</v>
      </c>
      <c r="K2907" s="10" t="s">
        <v>7998</v>
      </c>
      <c r="L2907" s="98">
        <f>IFERROR(VLOOKUP($F2907&amp;$C2907,Sales!$J:$W,9,0),0)</f>
        <v>0</v>
      </c>
      <c r="M2907" s="98">
        <f>IFERROR(VLOOKUP($F2907&amp;$C2907,Sales!$J:$W,10,0),0)</f>
        <v>0</v>
      </c>
      <c r="N2907" s="98">
        <f>IFERROR(VLOOKUP($F2907&amp;$C2907,Sales!$J:$W,11,0),0)</f>
        <v>0</v>
      </c>
      <c r="O2907" s="98">
        <f>IFERROR(VLOOKUP($F2907&amp;$C2907,Sales!$J:$W,12,0),0)</f>
        <v>0</v>
      </c>
      <c r="P2907" s="98">
        <f>IFERROR(VLOOKUP($F2907&amp;$C2907,Sales!$J:$W,13,0),0)</f>
        <v>0</v>
      </c>
      <c r="Q2907" s="98">
        <f>IFERROR(VLOOKUP($F2907&amp;$C2907,Sales!$A:$H,7,0),0)</f>
        <v>0</v>
      </c>
      <c r="R2907" s="41" t="str">
        <f t="shared" si="90"/>
        <v>ERROR</v>
      </c>
      <c r="S2907" s="15"/>
      <c r="T2907" s="15"/>
      <c r="U2907" s="15"/>
      <c r="V2907" s="15"/>
      <c r="W2907" s="15"/>
      <c r="X2907" s="15"/>
      <c r="Y2907" s="41"/>
      <c r="Z2907" s="41"/>
      <c r="AA2907" s="41"/>
      <c r="AB2907" s="15"/>
      <c r="AC2907" s="15"/>
      <c r="AD2907" s="15"/>
      <c r="AE2907" s="15"/>
      <c r="AF2907" s="15"/>
      <c r="AG2907" s="15"/>
      <c r="AH2907" s="15"/>
      <c r="AI2907" s="15"/>
      <c r="AJ2907" s="15"/>
      <c r="AK2907" s="15"/>
      <c r="AL2907" s="15"/>
      <c r="AM2907" s="15"/>
      <c r="AN2907" s="15"/>
      <c r="AO2907" s="15"/>
      <c r="AP2907" s="15"/>
      <c r="AQ2907" s="15"/>
      <c r="AR2907" s="15"/>
      <c r="AS2907" s="15"/>
      <c r="AT2907" s="15"/>
      <c r="AU2907" s="15"/>
      <c r="AV2907" s="15"/>
      <c r="AW2907" s="15"/>
      <c r="AX2907" s="15"/>
      <c r="AY2907" s="15"/>
      <c r="AZ2907" s="10">
        <v>1</v>
      </c>
      <c r="BA2907" t="s">
        <v>22</v>
      </c>
      <c r="BB2907" t="s">
        <v>88</v>
      </c>
      <c r="BD2907" s="39" t="str">
        <f t="shared" si="91"/>
        <v>01/395030002CTokopedia</v>
      </c>
    </row>
    <row r="2908" spans="2:56" ht="13.5" customHeight="1" x14ac:dyDescent="0.35">
      <c r="B2908" s="10" t="s">
        <v>17</v>
      </c>
      <c r="C2908" s="10" t="s">
        <v>2517</v>
      </c>
      <c r="D2908" s="10" t="s">
        <v>455</v>
      </c>
      <c r="E2908" s="10" t="s">
        <v>456</v>
      </c>
      <c r="F2908" s="10" t="s">
        <v>7999</v>
      </c>
      <c r="G2908" s="137">
        <v>1000774895.10127</v>
      </c>
      <c r="H2908" s="10"/>
      <c r="I2908" s="10">
        <v>4902430610575</v>
      </c>
      <c r="J2908" s="10" t="s">
        <v>13532</v>
      </c>
      <c r="K2908" s="10" t="s">
        <v>8000</v>
      </c>
      <c r="L2908" s="98">
        <f>IFERROR(VLOOKUP($F2908&amp;$C2908,Sales!$J:$W,9,0),0)</f>
        <v>0</v>
      </c>
      <c r="M2908" s="98">
        <f>IFERROR(VLOOKUP($F2908&amp;$C2908,Sales!$J:$W,10,0),0)</f>
        <v>0</v>
      </c>
      <c r="N2908" s="98">
        <f>IFERROR(VLOOKUP($F2908&amp;$C2908,Sales!$J:$W,11,0),0)</f>
        <v>0</v>
      </c>
      <c r="O2908" s="98">
        <f>IFERROR(VLOOKUP($F2908&amp;$C2908,Sales!$J:$W,12,0),0)</f>
        <v>0</v>
      </c>
      <c r="P2908" s="98">
        <f>IFERROR(VLOOKUP($F2908&amp;$C2908,Sales!$J:$W,13,0),0)</f>
        <v>0</v>
      </c>
      <c r="Q2908" s="98">
        <f>IFERROR(VLOOKUP($F2908&amp;$C2908,Sales!$A:$H,7,0),0)</f>
        <v>0</v>
      </c>
      <c r="R2908" s="41" t="str">
        <f t="shared" si="90"/>
        <v>ERROR</v>
      </c>
      <c r="S2908" s="15"/>
      <c r="T2908" s="15"/>
      <c r="U2908" s="15"/>
      <c r="V2908" s="15"/>
      <c r="W2908" s="15"/>
      <c r="X2908" s="15"/>
      <c r="Y2908" s="41"/>
      <c r="Z2908" s="41"/>
      <c r="AA2908" s="41"/>
      <c r="AB2908" s="15"/>
      <c r="AC2908" s="15"/>
      <c r="AD2908" s="15"/>
      <c r="AE2908" s="15"/>
      <c r="AF2908" s="15"/>
      <c r="AG2908" s="15"/>
      <c r="AH2908" s="15"/>
      <c r="AI2908" s="15"/>
      <c r="AJ2908" s="15"/>
      <c r="AK2908" s="15"/>
      <c r="AL2908" s="15"/>
      <c r="AM2908" s="15"/>
      <c r="AN2908" s="15"/>
      <c r="AO2908" s="15"/>
      <c r="AP2908" s="15"/>
      <c r="AQ2908" s="15"/>
      <c r="AR2908" s="15"/>
      <c r="AS2908" s="15"/>
      <c r="AT2908" s="15"/>
      <c r="AU2908" s="15"/>
      <c r="AV2908" s="15"/>
      <c r="AW2908" s="15"/>
      <c r="AX2908" s="15"/>
      <c r="AY2908" s="15"/>
      <c r="AZ2908" s="10">
        <v>1</v>
      </c>
      <c r="BA2908" t="s">
        <v>22</v>
      </c>
      <c r="BB2908" t="s">
        <v>88</v>
      </c>
      <c r="BD2908" s="39" t="str">
        <f t="shared" si="91"/>
        <v>01/395030002DTokopedia</v>
      </c>
    </row>
    <row r="2909" spans="2:56" ht="13.5" customHeight="1" x14ac:dyDescent="0.35">
      <c r="B2909" s="10" t="s">
        <v>17</v>
      </c>
      <c r="C2909" s="10" t="s">
        <v>2517</v>
      </c>
      <c r="D2909" s="10" t="s">
        <v>455</v>
      </c>
      <c r="E2909" s="10" t="s">
        <v>456</v>
      </c>
      <c r="F2909" s="10" t="s">
        <v>8001</v>
      </c>
      <c r="G2909" s="137">
        <v>1000774895.10032</v>
      </c>
      <c r="H2909" s="10"/>
      <c r="I2909" s="10">
        <v>4902430610575</v>
      </c>
      <c r="J2909" s="10" t="s">
        <v>13533</v>
      </c>
      <c r="K2909" s="10" t="s">
        <v>8002</v>
      </c>
      <c r="L2909" s="98">
        <f>IFERROR(VLOOKUP($F2909&amp;$C2909,Sales!$J:$W,9,0),0)</f>
        <v>0</v>
      </c>
      <c r="M2909" s="98">
        <f>IFERROR(VLOOKUP($F2909&amp;$C2909,Sales!$J:$W,10,0),0)</f>
        <v>0</v>
      </c>
      <c r="N2909" s="98">
        <f>IFERROR(VLOOKUP($F2909&amp;$C2909,Sales!$J:$W,11,0),0)</f>
        <v>0</v>
      </c>
      <c r="O2909" s="98">
        <f>IFERROR(VLOOKUP($F2909&amp;$C2909,Sales!$J:$W,12,0),0)</f>
        <v>0</v>
      </c>
      <c r="P2909" s="98">
        <f>IFERROR(VLOOKUP($F2909&amp;$C2909,Sales!$J:$W,13,0),0)</f>
        <v>0</v>
      </c>
      <c r="Q2909" s="98">
        <f>IFERROR(VLOOKUP($F2909&amp;$C2909,Sales!$A:$H,7,0),0)</f>
        <v>0</v>
      </c>
      <c r="R2909" s="41" t="str">
        <f t="shared" si="90"/>
        <v>ERROR</v>
      </c>
      <c r="S2909" s="15"/>
      <c r="T2909" s="15"/>
      <c r="U2909" s="15"/>
      <c r="V2909" s="15"/>
      <c r="W2909" s="15"/>
      <c r="X2909" s="15"/>
      <c r="Y2909" s="41"/>
      <c r="Z2909" s="41"/>
      <c r="AA2909" s="41"/>
      <c r="AB2909" s="15"/>
      <c r="AC2909" s="15"/>
      <c r="AD2909" s="15"/>
      <c r="AE2909" s="15"/>
      <c r="AF2909" s="15"/>
      <c r="AG2909" s="15"/>
      <c r="AH2909" s="15"/>
      <c r="AI2909" s="15"/>
      <c r="AJ2909" s="15"/>
      <c r="AK2909" s="15"/>
      <c r="AL2909" s="15"/>
      <c r="AM2909" s="15"/>
      <c r="AN2909" s="15"/>
      <c r="AO2909" s="15"/>
      <c r="AP2909" s="15"/>
      <c r="AQ2909" s="15"/>
      <c r="AR2909" s="15"/>
      <c r="AS2909" s="15"/>
      <c r="AT2909" s="15"/>
      <c r="AU2909" s="15"/>
      <c r="AV2909" s="15"/>
      <c r="AW2909" s="15"/>
      <c r="AX2909" s="15"/>
      <c r="AY2909" s="15"/>
      <c r="AZ2909" s="10">
        <v>1</v>
      </c>
      <c r="BA2909" t="s">
        <v>22</v>
      </c>
      <c r="BB2909" t="s">
        <v>88</v>
      </c>
      <c r="BD2909" s="39" t="str">
        <f t="shared" si="91"/>
        <v>01/395030002ETokopedia</v>
      </c>
    </row>
    <row r="2910" spans="2:56" ht="13.5" customHeight="1" x14ac:dyDescent="0.35">
      <c r="B2910" s="10" t="s">
        <v>17</v>
      </c>
      <c r="C2910" s="10" t="s">
        <v>2517</v>
      </c>
      <c r="D2910" s="10" t="s">
        <v>455</v>
      </c>
      <c r="E2910" s="10" t="s">
        <v>456</v>
      </c>
      <c r="F2910" s="10" t="s">
        <v>8003</v>
      </c>
      <c r="G2910" s="137">
        <v>1000774895.10127</v>
      </c>
      <c r="H2910" s="10"/>
      <c r="I2910" s="10">
        <v>4902430610575</v>
      </c>
      <c r="J2910" s="10" t="s">
        <v>13534</v>
      </c>
      <c r="K2910" s="10" t="s">
        <v>8004</v>
      </c>
      <c r="L2910" s="98">
        <f>IFERROR(VLOOKUP($F2910&amp;$C2910,Sales!$J:$W,9,0),0)</f>
        <v>0</v>
      </c>
      <c r="M2910" s="98">
        <f>IFERROR(VLOOKUP($F2910&amp;$C2910,Sales!$J:$W,10,0),0)</f>
        <v>0</v>
      </c>
      <c r="N2910" s="98">
        <f>IFERROR(VLOOKUP($F2910&amp;$C2910,Sales!$J:$W,11,0),0)</f>
        <v>0</v>
      </c>
      <c r="O2910" s="98">
        <f>IFERROR(VLOOKUP($F2910&amp;$C2910,Sales!$J:$W,12,0),0)</f>
        <v>0</v>
      </c>
      <c r="P2910" s="98">
        <f>IFERROR(VLOOKUP($F2910&amp;$C2910,Sales!$J:$W,13,0),0)</f>
        <v>0</v>
      </c>
      <c r="Q2910" s="98">
        <f>IFERROR(VLOOKUP($F2910&amp;$C2910,Sales!$A:$H,7,0),0)</f>
        <v>0</v>
      </c>
      <c r="R2910" s="41" t="str">
        <f t="shared" si="90"/>
        <v>ERROR</v>
      </c>
      <c r="S2910" s="15"/>
      <c r="T2910" s="15"/>
      <c r="U2910" s="15"/>
      <c r="V2910" s="15"/>
      <c r="W2910" s="15"/>
      <c r="X2910" s="15"/>
      <c r="Y2910" s="41"/>
      <c r="Z2910" s="41"/>
      <c r="AA2910" s="41"/>
      <c r="AB2910" s="15"/>
      <c r="AC2910" s="15"/>
      <c r="AD2910" s="15"/>
      <c r="AE2910" s="15"/>
      <c r="AF2910" s="15"/>
      <c r="AG2910" s="15"/>
      <c r="AH2910" s="15"/>
      <c r="AI2910" s="15"/>
      <c r="AJ2910" s="15"/>
      <c r="AK2910" s="15"/>
      <c r="AL2910" s="15"/>
      <c r="AM2910" s="15"/>
      <c r="AN2910" s="15"/>
      <c r="AO2910" s="15"/>
      <c r="AP2910" s="15"/>
      <c r="AQ2910" s="15"/>
      <c r="AR2910" s="15"/>
      <c r="AS2910" s="15"/>
      <c r="AT2910" s="15"/>
      <c r="AU2910" s="15"/>
      <c r="AV2910" s="15"/>
      <c r="AW2910" s="15"/>
      <c r="AX2910" s="15"/>
      <c r="AY2910" s="15"/>
      <c r="AZ2910" s="10">
        <v>1</v>
      </c>
      <c r="BA2910" t="s">
        <v>22</v>
      </c>
      <c r="BB2910" t="s">
        <v>88</v>
      </c>
      <c r="BD2910" s="39" t="str">
        <f t="shared" si="91"/>
        <v>01/395030002FTokopedia</v>
      </c>
    </row>
    <row r="2911" spans="2:56" ht="13.5" customHeight="1" x14ac:dyDescent="0.35">
      <c r="B2911" s="10" t="s">
        <v>17</v>
      </c>
      <c r="C2911" s="10" t="s">
        <v>2517</v>
      </c>
      <c r="D2911" s="10" t="s">
        <v>455</v>
      </c>
      <c r="E2911" s="10" t="s">
        <v>456</v>
      </c>
      <c r="F2911" s="10" t="s">
        <v>8005</v>
      </c>
      <c r="G2911" s="137">
        <v>1000774895.10032</v>
      </c>
      <c r="H2911" s="10"/>
      <c r="I2911" s="10">
        <v>4902430610575</v>
      </c>
      <c r="J2911" s="10" t="s">
        <v>13535</v>
      </c>
      <c r="K2911" s="10" t="s">
        <v>8006</v>
      </c>
      <c r="L2911" s="98">
        <f>IFERROR(VLOOKUP($F2911&amp;$C2911,Sales!$J:$W,9,0),0)</f>
        <v>0</v>
      </c>
      <c r="M2911" s="98">
        <f>IFERROR(VLOOKUP($F2911&amp;$C2911,Sales!$J:$W,10,0),0)</f>
        <v>0</v>
      </c>
      <c r="N2911" s="98">
        <f>IFERROR(VLOOKUP($F2911&amp;$C2911,Sales!$J:$W,11,0),0)</f>
        <v>0</v>
      </c>
      <c r="O2911" s="98">
        <f>IFERROR(VLOOKUP($F2911&amp;$C2911,Sales!$J:$W,12,0),0)</f>
        <v>0</v>
      </c>
      <c r="P2911" s="98">
        <f>IFERROR(VLOOKUP($F2911&amp;$C2911,Sales!$J:$W,13,0),0)</f>
        <v>0</v>
      </c>
      <c r="Q2911" s="98">
        <f>IFERROR(VLOOKUP($F2911&amp;$C2911,Sales!$A:$H,7,0),0)</f>
        <v>0</v>
      </c>
      <c r="R2911" s="41" t="str">
        <f t="shared" si="90"/>
        <v>ERROR</v>
      </c>
      <c r="S2911" s="15"/>
      <c r="T2911" s="15"/>
      <c r="U2911" s="15"/>
      <c r="V2911" s="15"/>
      <c r="W2911" s="15"/>
      <c r="X2911" s="15"/>
      <c r="Y2911" s="41"/>
      <c r="Z2911" s="41"/>
      <c r="AA2911" s="41"/>
      <c r="AB2911" s="15"/>
      <c r="AC2911" s="15"/>
      <c r="AD2911" s="15"/>
      <c r="AE2911" s="15"/>
      <c r="AF2911" s="15"/>
      <c r="AG2911" s="15"/>
      <c r="AH2911" s="15"/>
      <c r="AI2911" s="15"/>
      <c r="AJ2911" s="15"/>
      <c r="AK2911" s="15"/>
      <c r="AL2911" s="15"/>
      <c r="AM2911" s="15"/>
      <c r="AN2911" s="15"/>
      <c r="AO2911" s="15"/>
      <c r="AP2911" s="15"/>
      <c r="AQ2911" s="15"/>
      <c r="AR2911" s="15"/>
      <c r="AS2911" s="15"/>
      <c r="AT2911" s="15"/>
      <c r="AU2911" s="15"/>
      <c r="AV2911" s="15"/>
      <c r="AW2911" s="15"/>
      <c r="AX2911" s="15"/>
      <c r="AY2911" s="15"/>
      <c r="AZ2911" s="10">
        <v>1</v>
      </c>
      <c r="BA2911" t="s">
        <v>22</v>
      </c>
      <c r="BB2911" t="s">
        <v>88</v>
      </c>
      <c r="BD2911" s="39" t="str">
        <f t="shared" si="91"/>
        <v>01/395030002GTokopedia</v>
      </c>
    </row>
    <row r="2912" spans="2:56" ht="13.5" customHeight="1" x14ac:dyDescent="0.35">
      <c r="B2912" s="10" t="s">
        <v>17</v>
      </c>
      <c r="C2912" s="10" t="s">
        <v>2517</v>
      </c>
      <c r="D2912" s="10" t="s">
        <v>455</v>
      </c>
      <c r="E2912" s="10" t="s">
        <v>456</v>
      </c>
      <c r="F2912" s="10" t="s">
        <v>8007</v>
      </c>
      <c r="G2912" s="137">
        <v>1000774895.10127</v>
      </c>
      <c r="H2912" s="10"/>
      <c r="I2912" s="10">
        <v>4902430610575</v>
      </c>
      <c r="J2912" s="10" t="s">
        <v>13536</v>
      </c>
      <c r="K2912" s="10" t="s">
        <v>8008</v>
      </c>
      <c r="L2912" s="98">
        <f>IFERROR(VLOOKUP($F2912&amp;$C2912,Sales!$J:$W,9,0),0)</f>
        <v>0</v>
      </c>
      <c r="M2912" s="98">
        <f>IFERROR(VLOOKUP($F2912&amp;$C2912,Sales!$J:$W,10,0),0)</f>
        <v>0</v>
      </c>
      <c r="N2912" s="98">
        <f>IFERROR(VLOOKUP($F2912&amp;$C2912,Sales!$J:$W,11,0),0)</f>
        <v>0</v>
      </c>
      <c r="O2912" s="98">
        <f>IFERROR(VLOOKUP($F2912&amp;$C2912,Sales!$J:$W,12,0),0)</f>
        <v>0</v>
      </c>
      <c r="P2912" s="98">
        <f>IFERROR(VLOOKUP($F2912&amp;$C2912,Sales!$J:$W,13,0),0)</f>
        <v>0</v>
      </c>
      <c r="Q2912" s="98">
        <f>IFERROR(VLOOKUP($F2912&amp;$C2912,Sales!$A:$H,7,0),0)</f>
        <v>0</v>
      </c>
      <c r="R2912" s="41" t="str">
        <f t="shared" si="90"/>
        <v>ERROR</v>
      </c>
      <c r="S2912" s="15"/>
      <c r="T2912" s="15"/>
      <c r="U2912" s="15"/>
      <c r="V2912" s="15"/>
      <c r="W2912" s="15"/>
      <c r="X2912" s="15"/>
      <c r="Y2912" s="41"/>
      <c r="Z2912" s="41"/>
      <c r="AA2912" s="41"/>
      <c r="AB2912" s="15"/>
      <c r="AC2912" s="15"/>
      <c r="AD2912" s="15"/>
      <c r="AE2912" s="15"/>
      <c r="AF2912" s="15"/>
      <c r="AG2912" s="15"/>
      <c r="AH2912" s="15"/>
      <c r="AI2912" s="15"/>
      <c r="AJ2912" s="15"/>
      <c r="AK2912" s="15"/>
      <c r="AL2912" s="15"/>
      <c r="AM2912" s="15"/>
      <c r="AN2912" s="15"/>
      <c r="AO2912" s="15"/>
      <c r="AP2912" s="15"/>
      <c r="AQ2912" s="15"/>
      <c r="AR2912" s="15"/>
      <c r="AS2912" s="15"/>
      <c r="AT2912" s="15"/>
      <c r="AU2912" s="15"/>
      <c r="AV2912" s="15"/>
      <c r="AW2912" s="15"/>
      <c r="AX2912" s="15"/>
      <c r="AY2912" s="15"/>
      <c r="AZ2912" s="10">
        <v>1</v>
      </c>
      <c r="BA2912" t="s">
        <v>22</v>
      </c>
      <c r="BB2912" t="s">
        <v>88</v>
      </c>
      <c r="BD2912" s="39" t="str">
        <f t="shared" si="91"/>
        <v>01/395030002HTokopedia</v>
      </c>
    </row>
    <row r="2913" spans="2:56" ht="13.5" customHeight="1" x14ac:dyDescent="0.35">
      <c r="B2913" s="10" t="s">
        <v>17</v>
      </c>
      <c r="C2913" s="10" t="s">
        <v>2517</v>
      </c>
      <c r="D2913" s="10" t="s">
        <v>455</v>
      </c>
      <c r="E2913" s="10" t="s">
        <v>456</v>
      </c>
      <c r="F2913" s="10" t="s">
        <v>8009</v>
      </c>
      <c r="G2913" s="137">
        <v>1000774895.10032</v>
      </c>
      <c r="H2913" s="10"/>
      <c r="I2913" s="10">
        <v>4902430610575</v>
      </c>
      <c r="J2913" s="10" t="s">
        <v>13537</v>
      </c>
      <c r="K2913" s="10" t="s">
        <v>8010</v>
      </c>
      <c r="L2913" s="98">
        <f>IFERROR(VLOOKUP($F2913&amp;$C2913,Sales!$J:$W,9,0),0)</f>
        <v>0</v>
      </c>
      <c r="M2913" s="98">
        <f>IFERROR(VLOOKUP($F2913&amp;$C2913,Sales!$J:$W,10,0),0)</f>
        <v>0</v>
      </c>
      <c r="N2913" s="98">
        <f>IFERROR(VLOOKUP($F2913&amp;$C2913,Sales!$J:$W,11,0),0)</f>
        <v>0</v>
      </c>
      <c r="O2913" s="98">
        <f>IFERROR(VLOOKUP($F2913&amp;$C2913,Sales!$J:$W,12,0),0)</f>
        <v>0</v>
      </c>
      <c r="P2913" s="98">
        <f>IFERROR(VLOOKUP($F2913&amp;$C2913,Sales!$J:$W,13,0),0)</f>
        <v>0</v>
      </c>
      <c r="Q2913" s="98">
        <f>IFERROR(VLOOKUP($F2913&amp;$C2913,Sales!$A:$H,7,0),0)</f>
        <v>0</v>
      </c>
      <c r="R2913" s="41" t="str">
        <f t="shared" si="90"/>
        <v>ERROR</v>
      </c>
      <c r="S2913" s="15"/>
      <c r="T2913" s="15"/>
      <c r="U2913" s="15"/>
      <c r="V2913" s="15"/>
      <c r="W2913" s="15"/>
      <c r="X2913" s="15"/>
      <c r="Y2913" s="41"/>
      <c r="Z2913" s="41"/>
      <c r="AA2913" s="41"/>
      <c r="AB2913" s="15"/>
      <c r="AC2913" s="15"/>
      <c r="AD2913" s="15"/>
      <c r="AE2913" s="15"/>
      <c r="AF2913" s="15"/>
      <c r="AG2913" s="15"/>
      <c r="AH2913" s="15"/>
      <c r="AI2913" s="15"/>
      <c r="AJ2913" s="15"/>
      <c r="AK2913" s="15"/>
      <c r="AL2913" s="15"/>
      <c r="AM2913" s="15"/>
      <c r="AN2913" s="15"/>
      <c r="AO2913" s="15"/>
      <c r="AP2913" s="15"/>
      <c r="AQ2913" s="15"/>
      <c r="AR2913" s="15"/>
      <c r="AS2913" s="15"/>
      <c r="AT2913" s="15"/>
      <c r="AU2913" s="15"/>
      <c r="AV2913" s="15"/>
      <c r="AW2913" s="15"/>
      <c r="AX2913" s="15"/>
      <c r="AY2913" s="15"/>
      <c r="AZ2913" s="10">
        <v>1</v>
      </c>
      <c r="BA2913" t="s">
        <v>22</v>
      </c>
      <c r="BB2913" t="s">
        <v>88</v>
      </c>
      <c r="BD2913" s="39" t="str">
        <f t="shared" si="91"/>
        <v>01/395030002ITokopedia</v>
      </c>
    </row>
    <row r="2914" spans="2:56" ht="13.5" customHeight="1" x14ac:dyDescent="0.35">
      <c r="B2914" s="10" t="s">
        <v>17</v>
      </c>
      <c r="C2914" s="10" t="s">
        <v>2517</v>
      </c>
      <c r="D2914" s="10" t="s">
        <v>549</v>
      </c>
      <c r="E2914" s="10" t="s">
        <v>194</v>
      </c>
      <c r="F2914" s="10" t="s">
        <v>2462</v>
      </c>
      <c r="G2914" s="137">
        <v>904219845</v>
      </c>
      <c r="H2914" s="10"/>
      <c r="I2914" s="10" t="s">
        <v>2464</v>
      </c>
      <c r="J2914" s="10" t="s">
        <v>8011</v>
      </c>
      <c r="K2914" s="10" t="s">
        <v>8012</v>
      </c>
      <c r="L2914" s="98">
        <f>IFERROR(VLOOKUP($F2914&amp;$C2914,Sales!$J:$W,9,0),0)</f>
        <v>0</v>
      </c>
      <c r="M2914" s="98">
        <f>IFERROR(VLOOKUP($F2914&amp;$C2914,Sales!$J:$W,10,0),0)</f>
        <v>0</v>
      </c>
      <c r="N2914" s="98">
        <f>IFERROR(VLOOKUP($F2914&amp;$C2914,Sales!$J:$W,11,0),0)</f>
        <v>0</v>
      </c>
      <c r="O2914" s="98">
        <f>IFERROR(VLOOKUP($F2914&amp;$C2914,Sales!$J:$W,12,0),0)</f>
        <v>0</v>
      </c>
      <c r="P2914" s="98">
        <f>IFERROR(VLOOKUP($F2914&amp;$C2914,Sales!$J:$W,13,0),0)</f>
        <v>0</v>
      </c>
      <c r="Q2914" s="98">
        <f>IFERROR(VLOOKUP($F2914&amp;$C2914,Sales!$A:$H,7,0),0)</f>
        <v>0</v>
      </c>
      <c r="R2914" s="41" t="str">
        <f t="shared" si="90"/>
        <v>ERROR</v>
      </c>
      <c r="S2914" s="15"/>
      <c r="T2914" s="15"/>
      <c r="U2914" s="15"/>
      <c r="V2914" s="15"/>
      <c r="W2914" s="15"/>
      <c r="X2914" s="15"/>
      <c r="Y2914" s="41"/>
      <c r="Z2914" s="41"/>
      <c r="AA2914" s="41"/>
      <c r="AB2914" s="15"/>
      <c r="AC2914" s="15"/>
      <c r="AD2914" s="15"/>
      <c r="AE2914" s="15"/>
      <c r="AF2914" s="15"/>
      <c r="AG2914" s="15"/>
      <c r="AH2914" s="15"/>
      <c r="AI2914" s="15"/>
      <c r="AJ2914" s="15"/>
      <c r="AK2914" s="15"/>
      <c r="AL2914" s="15"/>
      <c r="AM2914" s="15"/>
      <c r="AN2914" s="15"/>
      <c r="AO2914" s="15"/>
      <c r="AP2914" s="15"/>
      <c r="AQ2914" s="15"/>
      <c r="AR2914" s="15"/>
      <c r="AS2914" s="15"/>
      <c r="AT2914" s="15"/>
      <c r="AU2914" s="15"/>
      <c r="AV2914" s="15"/>
      <c r="AW2914" s="15"/>
      <c r="AX2914" s="15"/>
      <c r="AY2914" s="15"/>
      <c r="AZ2914" s="10">
        <v>1</v>
      </c>
      <c r="BA2914" t="s">
        <v>22</v>
      </c>
      <c r="BB2914" t="s">
        <v>88</v>
      </c>
      <c r="BD2914" s="39" t="str">
        <f t="shared" si="91"/>
        <v>01/395129501ATokopedia</v>
      </c>
    </row>
    <row r="2915" spans="2:56" ht="13.5" customHeight="1" x14ac:dyDescent="0.35">
      <c r="B2915" s="10" t="s">
        <v>17</v>
      </c>
      <c r="C2915" s="10" t="s">
        <v>2517</v>
      </c>
      <c r="D2915" s="10" t="s">
        <v>549</v>
      </c>
      <c r="E2915" s="10" t="s">
        <v>194</v>
      </c>
      <c r="F2915" s="10" t="s">
        <v>1928</v>
      </c>
      <c r="G2915" s="137">
        <v>216822231</v>
      </c>
      <c r="H2915" s="10"/>
      <c r="I2915" s="10" t="s">
        <v>1929</v>
      </c>
      <c r="J2915" s="10" t="s">
        <v>8013</v>
      </c>
      <c r="K2915" s="10" t="s">
        <v>8014</v>
      </c>
      <c r="L2915" s="98">
        <f>IFERROR(VLOOKUP($F2915&amp;$C2915,Sales!$J:$W,9,0),0)</f>
        <v>0</v>
      </c>
      <c r="M2915" s="98">
        <f>IFERROR(VLOOKUP($F2915&amp;$C2915,Sales!$J:$W,10,0),0)</f>
        <v>0</v>
      </c>
      <c r="N2915" s="98">
        <f>IFERROR(VLOOKUP($F2915&amp;$C2915,Sales!$J:$W,11,0),0)</f>
        <v>0</v>
      </c>
      <c r="O2915" s="98">
        <f>IFERROR(VLOOKUP($F2915&amp;$C2915,Sales!$J:$W,12,0),0)</f>
        <v>0</v>
      </c>
      <c r="P2915" s="98">
        <f>IFERROR(VLOOKUP($F2915&amp;$C2915,Sales!$J:$W,13,0),0)</f>
        <v>0</v>
      </c>
      <c r="Q2915" s="98">
        <f>IFERROR(VLOOKUP($F2915&amp;$C2915,Sales!$A:$H,7,0),0)</f>
        <v>0</v>
      </c>
      <c r="R2915" s="41" t="str">
        <f t="shared" si="90"/>
        <v>ERROR</v>
      </c>
      <c r="S2915" s="15"/>
      <c r="T2915" s="15"/>
      <c r="U2915" s="15"/>
      <c r="V2915" s="15"/>
      <c r="W2915" s="15"/>
      <c r="X2915" s="15"/>
      <c r="Y2915" s="41"/>
      <c r="Z2915" s="41"/>
      <c r="AA2915" s="41"/>
      <c r="AB2915" s="15"/>
      <c r="AC2915" s="15"/>
      <c r="AD2915" s="15"/>
      <c r="AE2915" s="15"/>
      <c r="AF2915" s="15"/>
      <c r="AG2915" s="15"/>
      <c r="AH2915" s="15"/>
      <c r="AI2915" s="15"/>
      <c r="AJ2915" s="15"/>
      <c r="AK2915" s="15"/>
      <c r="AL2915" s="15"/>
      <c r="AM2915" s="15"/>
      <c r="AN2915" s="15"/>
      <c r="AO2915" s="15"/>
      <c r="AP2915" s="15"/>
      <c r="AQ2915" s="15"/>
      <c r="AR2915" s="15"/>
      <c r="AS2915" s="15"/>
      <c r="AT2915" s="15"/>
      <c r="AU2915" s="15"/>
      <c r="AV2915" s="15"/>
      <c r="AW2915" s="15"/>
      <c r="AX2915" s="15"/>
      <c r="AY2915" s="15"/>
      <c r="AZ2915" s="10">
        <v>1</v>
      </c>
      <c r="BA2915" t="s">
        <v>22</v>
      </c>
      <c r="BB2915" t="s">
        <v>88</v>
      </c>
      <c r="BD2915" s="39" t="str">
        <f t="shared" si="91"/>
        <v>01/395129501BTokopedia</v>
      </c>
    </row>
    <row r="2916" spans="2:56" ht="13.5" customHeight="1" x14ac:dyDescent="0.35">
      <c r="B2916" s="10" t="s">
        <v>17</v>
      </c>
      <c r="C2916" s="10" t="s">
        <v>2517</v>
      </c>
      <c r="D2916" s="10" t="s">
        <v>549</v>
      </c>
      <c r="E2916" s="10" t="s">
        <v>194</v>
      </c>
      <c r="F2916" s="10" t="s">
        <v>1294</v>
      </c>
      <c r="G2916" s="137">
        <v>182580411</v>
      </c>
      <c r="H2916" s="10"/>
      <c r="I2916" s="10" t="s">
        <v>1295</v>
      </c>
      <c r="J2916" s="10" t="s">
        <v>8015</v>
      </c>
      <c r="K2916" s="10" t="s">
        <v>8016</v>
      </c>
      <c r="L2916" s="98">
        <f>IFERROR(VLOOKUP($F2916&amp;$C2916,Sales!$J:$W,9,0),0)</f>
        <v>0</v>
      </c>
      <c r="M2916" s="98">
        <f>IFERROR(VLOOKUP($F2916&amp;$C2916,Sales!$J:$W,10,0),0)</f>
        <v>0</v>
      </c>
      <c r="N2916" s="98">
        <f>IFERROR(VLOOKUP($F2916&amp;$C2916,Sales!$J:$W,11,0),0)</f>
        <v>0</v>
      </c>
      <c r="O2916" s="98">
        <f>IFERROR(VLOOKUP($F2916&amp;$C2916,Sales!$J:$W,12,0),0)</f>
        <v>0</v>
      </c>
      <c r="P2916" s="98">
        <f>IFERROR(VLOOKUP($F2916&amp;$C2916,Sales!$J:$W,13,0),0)</f>
        <v>0</v>
      </c>
      <c r="Q2916" s="98">
        <f>IFERROR(VLOOKUP($F2916&amp;$C2916,Sales!$A:$H,7,0),0)</f>
        <v>0</v>
      </c>
      <c r="R2916" s="41">
        <f t="shared" si="90"/>
        <v>1</v>
      </c>
      <c r="S2916" s="15">
        <v>1</v>
      </c>
      <c r="T2916" s="15"/>
      <c r="U2916" s="15"/>
      <c r="V2916" s="15">
        <v>1</v>
      </c>
      <c r="W2916" s="15">
        <v>1</v>
      </c>
      <c r="X2916" s="15">
        <v>1</v>
      </c>
      <c r="Y2916" s="41">
        <v>1</v>
      </c>
      <c r="Z2916" s="41">
        <v>1</v>
      </c>
      <c r="AA2916" s="41"/>
      <c r="AB2916" s="15"/>
      <c r="AC2916" s="15"/>
      <c r="AD2916" s="15"/>
      <c r="AE2916" s="15"/>
      <c r="AF2916" s="15"/>
      <c r="AG2916" s="15"/>
      <c r="AH2916" s="15"/>
      <c r="AI2916" s="15"/>
      <c r="AJ2916" s="15"/>
      <c r="AK2916" s="15"/>
      <c r="AL2916" s="15"/>
      <c r="AM2916" s="15"/>
      <c r="AN2916" s="15"/>
      <c r="AO2916" s="15"/>
      <c r="AP2916" s="15"/>
      <c r="AQ2916" s="15"/>
      <c r="AR2916" s="15"/>
      <c r="AS2916" s="15"/>
      <c r="AT2916" s="15"/>
      <c r="AU2916" s="15"/>
      <c r="AV2916" s="15"/>
      <c r="AW2916" s="15"/>
      <c r="AX2916" s="82"/>
      <c r="AY2916" s="82"/>
      <c r="AZ2916" s="10">
        <v>1</v>
      </c>
      <c r="BA2916" t="s">
        <v>22</v>
      </c>
      <c r="BB2916" t="s">
        <v>23</v>
      </c>
      <c r="BD2916" s="39" t="str">
        <f t="shared" si="91"/>
        <v>01/395129501FTokopedia</v>
      </c>
    </row>
    <row r="2917" spans="2:56" ht="13.5" customHeight="1" x14ac:dyDescent="0.35">
      <c r="B2917" s="10" t="s">
        <v>17</v>
      </c>
      <c r="C2917" s="10" t="s">
        <v>2517</v>
      </c>
      <c r="D2917" s="10" t="s">
        <v>549</v>
      </c>
      <c r="E2917" s="10" t="s">
        <v>194</v>
      </c>
      <c r="F2917" s="10" t="s">
        <v>2471</v>
      </c>
      <c r="G2917" s="137">
        <v>400461408</v>
      </c>
      <c r="H2917" s="10"/>
      <c r="I2917" s="10" t="s">
        <v>2472</v>
      </c>
      <c r="J2917" s="10" t="s">
        <v>8017</v>
      </c>
      <c r="K2917" s="10" t="s">
        <v>8018</v>
      </c>
      <c r="L2917" s="98">
        <f>IFERROR(VLOOKUP($F2917&amp;$C2917,Sales!$J:$W,9,0),0)</f>
        <v>0</v>
      </c>
      <c r="M2917" s="98">
        <f>IFERROR(VLOOKUP($F2917&amp;$C2917,Sales!$J:$W,10,0),0)</f>
        <v>0</v>
      </c>
      <c r="N2917" s="98">
        <f>IFERROR(VLOOKUP($F2917&amp;$C2917,Sales!$J:$W,11,0),0)</f>
        <v>0</v>
      </c>
      <c r="O2917" s="98">
        <f>IFERROR(VLOOKUP($F2917&amp;$C2917,Sales!$J:$W,12,0),0)</f>
        <v>0</v>
      </c>
      <c r="P2917" s="98">
        <f>IFERROR(VLOOKUP($F2917&amp;$C2917,Sales!$J:$W,13,0),0)</f>
        <v>0</v>
      </c>
      <c r="Q2917" s="98">
        <f>IFERROR(VLOOKUP($F2917&amp;$C2917,Sales!$A:$H,7,0),0)</f>
        <v>0</v>
      </c>
      <c r="R2917" s="41">
        <f t="shared" si="90"/>
        <v>1</v>
      </c>
      <c r="S2917" s="15">
        <v>1</v>
      </c>
      <c r="T2917" s="15"/>
      <c r="U2917" s="15"/>
      <c r="V2917" s="15">
        <v>1</v>
      </c>
      <c r="W2917" s="15">
        <v>1</v>
      </c>
      <c r="X2917" s="15">
        <v>1</v>
      </c>
      <c r="Y2917" s="41">
        <v>1</v>
      </c>
      <c r="Z2917" s="41">
        <v>1</v>
      </c>
      <c r="AA2917" s="41"/>
      <c r="AB2917" s="15"/>
      <c r="AC2917" s="15"/>
      <c r="AD2917" s="15"/>
      <c r="AE2917" s="15"/>
      <c r="AF2917" s="15"/>
      <c r="AG2917" s="15"/>
      <c r="AH2917" s="15"/>
      <c r="AI2917" s="15"/>
      <c r="AJ2917" s="15"/>
      <c r="AK2917" s="15"/>
      <c r="AL2917" s="15"/>
      <c r="AM2917" s="15"/>
      <c r="AN2917" s="15"/>
      <c r="AO2917" s="15"/>
      <c r="AP2917" s="15"/>
      <c r="AQ2917" s="15"/>
      <c r="AR2917" s="15"/>
      <c r="AS2917" s="15"/>
      <c r="AT2917" s="15"/>
      <c r="AU2917" s="15"/>
      <c r="AV2917" s="15"/>
      <c r="AW2917" s="15"/>
      <c r="AX2917" s="82"/>
      <c r="AY2917" s="82"/>
      <c r="AZ2917" s="10">
        <v>1</v>
      </c>
      <c r="BA2917" t="s">
        <v>22</v>
      </c>
      <c r="BB2917" t="s">
        <v>23</v>
      </c>
      <c r="BD2917" s="39" t="str">
        <f t="shared" si="91"/>
        <v>01/395129501GTokopedia</v>
      </c>
    </row>
    <row r="2918" spans="2:56" ht="13.5" customHeight="1" x14ac:dyDescent="0.35">
      <c r="B2918" s="10" t="s">
        <v>17</v>
      </c>
      <c r="C2918" s="10" t="s">
        <v>2517</v>
      </c>
      <c r="D2918" s="10" t="s">
        <v>549</v>
      </c>
      <c r="E2918" s="10" t="s">
        <v>194</v>
      </c>
      <c r="F2918" s="10" t="s">
        <v>1291</v>
      </c>
      <c r="G2918" s="137">
        <v>182579873</v>
      </c>
      <c r="H2918" s="10"/>
      <c r="I2918" s="10" t="s">
        <v>1292</v>
      </c>
      <c r="J2918" s="10" t="s">
        <v>8019</v>
      </c>
      <c r="K2918" s="10" t="s">
        <v>8020</v>
      </c>
      <c r="L2918" s="98">
        <f>IFERROR(VLOOKUP($F2918&amp;$C2918,Sales!$J:$W,9,0),0)</f>
        <v>0</v>
      </c>
      <c r="M2918" s="98">
        <f>IFERROR(VLOOKUP($F2918&amp;$C2918,Sales!$J:$W,10,0),0)</f>
        <v>0</v>
      </c>
      <c r="N2918" s="98">
        <f>IFERROR(VLOOKUP($F2918&amp;$C2918,Sales!$J:$W,11,0),0)</f>
        <v>0</v>
      </c>
      <c r="O2918" s="98">
        <f>IFERROR(VLOOKUP($F2918&amp;$C2918,Sales!$J:$W,12,0),0)</f>
        <v>0</v>
      </c>
      <c r="P2918" s="98">
        <f>IFERROR(VLOOKUP($F2918&amp;$C2918,Sales!$J:$W,13,0),0)</f>
        <v>0</v>
      </c>
      <c r="Q2918" s="98">
        <f>IFERROR(VLOOKUP($F2918&amp;$C2918,Sales!$A:$H,7,0),0)</f>
        <v>0</v>
      </c>
      <c r="R2918" s="41">
        <f t="shared" si="90"/>
        <v>1</v>
      </c>
      <c r="S2918" s="15">
        <v>1</v>
      </c>
      <c r="T2918" s="15"/>
      <c r="U2918" s="15"/>
      <c r="V2918" s="15">
        <v>1</v>
      </c>
      <c r="W2918" s="15">
        <v>1</v>
      </c>
      <c r="X2918" s="15">
        <v>1</v>
      </c>
      <c r="Y2918" s="41">
        <v>1</v>
      </c>
      <c r="Z2918" s="41">
        <v>1</v>
      </c>
      <c r="AA2918" s="41"/>
      <c r="AB2918" s="15"/>
      <c r="AC2918" s="15"/>
      <c r="AD2918" s="15"/>
      <c r="AE2918" s="15"/>
      <c r="AF2918" s="15"/>
      <c r="AG2918" s="15"/>
      <c r="AH2918" s="15"/>
      <c r="AI2918" s="15"/>
      <c r="AJ2918" s="15"/>
      <c r="AK2918" s="15"/>
      <c r="AL2918" s="15"/>
      <c r="AM2918" s="15"/>
      <c r="AN2918" s="15"/>
      <c r="AO2918" s="15"/>
      <c r="AP2918" s="15"/>
      <c r="AQ2918" s="15"/>
      <c r="AR2918" s="15"/>
      <c r="AS2918" s="15"/>
      <c r="AT2918" s="15"/>
      <c r="AU2918" s="15"/>
      <c r="AV2918" s="15"/>
      <c r="AW2918" s="15"/>
      <c r="AX2918" s="82"/>
      <c r="AY2918" s="82"/>
      <c r="AZ2918" s="10">
        <v>1</v>
      </c>
      <c r="BA2918" t="s">
        <v>22</v>
      </c>
      <c r="BB2918" t="s">
        <v>23</v>
      </c>
      <c r="BD2918" s="39" t="str">
        <f t="shared" si="91"/>
        <v>01/395129501HTokopedia</v>
      </c>
    </row>
    <row r="2919" spans="2:56" ht="13.5" customHeight="1" x14ac:dyDescent="0.35">
      <c r="B2919" s="10" t="s">
        <v>17</v>
      </c>
      <c r="C2919" s="10" t="s">
        <v>2517</v>
      </c>
      <c r="D2919" s="10" t="s">
        <v>549</v>
      </c>
      <c r="E2919" s="10" t="s">
        <v>194</v>
      </c>
      <c r="F2919" s="10" t="s">
        <v>1981</v>
      </c>
      <c r="G2919" s="137">
        <v>186646634</v>
      </c>
      <c r="H2919" s="10"/>
      <c r="I2919" s="10" t="s">
        <v>1983</v>
      </c>
      <c r="J2919" s="10" t="s">
        <v>8021</v>
      </c>
      <c r="K2919" s="10" t="s">
        <v>4716</v>
      </c>
      <c r="L2919" s="98">
        <f>IFERROR(VLOOKUP($F2919&amp;$C2919,Sales!$J:$W,9,0),0)</f>
        <v>0</v>
      </c>
      <c r="M2919" s="98">
        <f>IFERROR(VLOOKUP($F2919&amp;$C2919,Sales!$J:$W,10,0),0)</f>
        <v>0</v>
      </c>
      <c r="N2919" s="98">
        <f>IFERROR(VLOOKUP($F2919&amp;$C2919,Sales!$J:$W,11,0),0)</f>
        <v>0</v>
      </c>
      <c r="O2919" s="98">
        <f>IFERROR(VLOOKUP($F2919&amp;$C2919,Sales!$J:$W,12,0),0)</f>
        <v>0</v>
      </c>
      <c r="P2919" s="98">
        <f>IFERROR(VLOOKUP($F2919&amp;$C2919,Sales!$J:$W,13,0),0)</f>
        <v>0</v>
      </c>
      <c r="Q2919" s="98">
        <f>IFERROR(VLOOKUP($F2919&amp;$C2919,Sales!$A:$H,7,0),0)</f>
        <v>0</v>
      </c>
      <c r="R2919" s="41">
        <f t="shared" si="90"/>
        <v>1</v>
      </c>
      <c r="S2919" s="15">
        <v>1</v>
      </c>
      <c r="T2919" s="15"/>
      <c r="U2919" s="15"/>
      <c r="V2919" s="15">
        <v>1</v>
      </c>
      <c r="W2919" s="15">
        <v>1</v>
      </c>
      <c r="X2919" s="15">
        <v>1</v>
      </c>
      <c r="Y2919" s="41">
        <v>1</v>
      </c>
      <c r="Z2919" s="41">
        <v>1</v>
      </c>
      <c r="AA2919" s="41"/>
      <c r="AB2919" s="15"/>
      <c r="AC2919" s="15"/>
      <c r="AD2919" s="15"/>
      <c r="AE2919" s="15"/>
      <c r="AF2919" s="15"/>
      <c r="AG2919" s="15"/>
      <c r="AH2919" s="15"/>
      <c r="AI2919" s="15"/>
      <c r="AJ2919" s="15"/>
      <c r="AK2919" s="15"/>
      <c r="AL2919" s="15"/>
      <c r="AM2919" s="15"/>
      <c r="AN2919" s="15"/>
      <c r="AO2919" s="15"/>
      <c r="AP2919" s="15"/>
      <c r="AQ2919" s="15"/>
      <c r="AR2919" s="15"/>
      <c r="AS2919" s="15"/>
      <c r="AT2919" s="15"/>
      <c r="AU2919" s="15"/>
      <c r="AV2919" s="15"/>
      <c r="AW2919" s="15"/>
      <c r="AX2919" s="82"/>
      <c r="AY2919" s="82"/>
      <c r="AZ2919" s="10">
        <v>1</v>
      </c>
      <c r="BA2919" t="s">
        <v>22</v>
      </c>
      <c r="BB2919" t="s">
        <v>23</v>
      </c>
      <c r="BD2919" s="39" t="str">
        <f t="shared" si="91"/>
        <v>01/395129501ITokopedia</v>
      </c>
    </row>
    <row r="2920" spans="2:56" ht="13.5" customHeight="1" x14ac:dyDescent="0.35">
      <c r="B2920" s="10" t="s">
        <v>17</v>
      </c>
      <c r="C2920" s="10" t="s">
        <v>2517</v>
      </c>
      <c r="D2920" s="10" t="s">
        <v>549</v>
      </c>
      <c r="E2920" s="10" t="s">
        <v>194</v>
      </c>
      <c r="F2920" s="10" t="s">
        <v>2468</v>
      </c>
      <c r="G2920" s="137">
        <v>186646979</v>
      </c>
      <c r="H2920" s="10"/>
      <c r="I2920" s="10" t="s">
        <v>2470</v>
      </c>
      <c r="J2920" s="184" t="s">
        <v>20083</v>
      </c>
      <c r="K2920" s="10" t="s">
        <v>4720</v>
      </c>
      <c r="L2920" s="98">
        <f>IFERROR(VLOOKUP($F2920&amp;$C2920,Sales!$J:$W,9,0),0)</f>
        <v>0</v>
      </c>
      <c r="M2920" s="98">
        <f>IFERROR(VLOOKUP($F2920&amp;$C2920,Sales!$J:$W,10,0),0)</f>
        <v>0</v>
      </c>
      <c r="N2920" s="98">
        <f>IFERROR(VLOOKUP($F2920&amp;$C2920,Sales!$J:$W,11,0),0)</f>
        <v>0</v>
      </c>
      <c r="O2920" s="98">
        <f>IFERROR(VLOOKUP($F2920&amp;$C2920,Sales!$J:$W,12,0),0)</f>
        <v>0</v>
      </c>
      <c r="P2920" s="98">
        <f>IFERROR(VLOOKUP($F2920&amp;$C2920,Sales!$J:$W,13,0),0)</f>
        <v>0</v>
      </c>
      <c r="Q2920" s="98">
        <f>IFERROR(VLOOKUP($F2920&amp;$C2920,Sales!$A:$H,7,0),0)</f>
        <v>0</v>
      </c>
      <c r="R2920" s="41">
        <f t="shared" si="90"/>
        <v>1</v>
      </c>
      <c r="S2920" s="15">
        <v>1</v>
      </c>
      <c r="T2920" s="15"/>
      <c r="U2920" s="15"/>
      <c r="V2920" s="15">
        <v>1</v>
      </c>
      <c r="W2920" s="15">
        <v>1</v>
      </c>
      <c r="X2920" s="15">
        <v>1</v>
      </c>
      <c r="Y2920" s="41">
        <v>1</v>
      </c>
      <c r="Z2920" s="41">
        <v>1</v>
      </c>
      <c r="AA2920" s="41"/>
      <c r="AB2920" s="15"/>
      <c r="AC2920" s="15"/>
      <c r="AD2920" s="15"/>
      <c r="AE2920" s="15"/>
      <c r="AF2920" s="15"/>
      <c r="AG2920" s="15"/>
      <c r="AH2920" s="15"/>
      <c r="AI2920" s="15"/>
      <c r="AJ2920" s="15"/>
      <c r="AK2920" s="15"/>
      <c r="AL2920" s="15"/>
      <c r="AM2920" s="15"/>
      <c r="AN2920" s="15"/>
      <c r="AO2920" s="15"/>
      <c r="AP2920" s="15"/>
      <c r="AQ2920" s="15"/>
      <c r="AR2920" s="15"/>
      <c r="AS2920" s="15"/>
      <c r="AT2920" s="15"/>
      <c r="AU2920" s="15"/>
      <c r="AV2920" s="15"/>
      <c r="AW2920" s="15"/>
      <c r="AX2920" s="82"/>
      <c r="AY2920" s="82"/>
      <c r="AZ2920" s="10">
        <v>1</v>
      </c>
      <c r="BA2920" t="s">
        <v>22</v>
      </c>
      <c r="BB2920" t="s">
        <v>23</v>
      </c>
      <c r="BD2920" s="39" t="str">
        <f t="shared" si="91"/>
        <v>01/395129501JTokopedia</v>
      </c>
    </row>
    <row r="2921" spans="2:56" ht="13.5" customHeight="1" x14ac:dyDescent="0.35">
      <c r="B2921" s="10" t="s">
        <v>17</v>
      </c>
      <c r="C2921" s="10" t="s">
        <v>2517</v>
      </c>
      <c r="D2921" s="10" t="s">
        <v>549</v>
      </c>
      <c r="E2921" s="10" t="s">
        <v>194</v>
      </c>
      <c r="F2921" s="10" t="s">
        <v>1434</v>
      </c>
      <c r="G2921" s="137">
        <v>404624543</v>
      </c>
      <c r="H2921" s="10"/>
      <c r="I2921" s="10" t="s">
        <v>1435</v>
      </c>
      <c r="J2921" s="10" t="s">
        <v>8022</v>
      </c>
      <c r="K2921" s="10" t="s">
        <v>8023</v>
      </c>
      <c r="L2921" s="98">
        <f>IFERROR(VLOOKUP($F2921&amp;$C2921,Sales!$J:$W,9,0),0)</f>
        <v>0</v>
      </c>
      <c r="M2921" s="98">
        <f>IFERROR(VLOOKUP($F2921&amp;$C2921,Sales!$J:$W,10,0),0)</f>
        <v>0</v>
      </c>
      <c r="N2921" s="98">
        <f>IFERROR(VLOOKUP($F2921&amp;$C2921,Sales!$J:$W,11,0),0)</f>
        <v>0</v>
      </c>
      <c r="O2921" s="98">
        <f>IFERROR(VLOOKUP($F2921&amp;$C2921,Sales!$J:$W,12,0),0)</f>
        <v>0</v>
      </c>
      <c r="P2921" s="98">
        <f>IFERROR(VLOOKUP($F2921&amp;$C2921,Sales!$J:$W,13,0),0)</f>
        <v>0</v>
      </c>
      <c r="Q2921" s="98">
        <f>IFERROR(VLOOKUP($F2921&amp;$C2921,Sales!$A:$H,7,0),0)</f>
        <v>0</v>
      </c>
      <c r="R2921" s="41">
        <f t="shared" si="90"/>
        <v>1</v>
      </c>
      <c r="S2921" s="15">
        <v>1</v>
      </c>
      <c r="T2921" s="15"/>
      <c r="U2921" s="15"/>
      <c r="V2921" s="15">
        <v>1</v>
      </c>
      <c r="W2921" s="15">
        <v>1</v>
      </c>
      <c r="X2921" s="15">
        <v>1</v>
      </c>
      <c r="Y2921" s="41">
        <v>1</v>
      </c>
      <c r="Z2921" s="41">
        <v>1</v>
      </c>
      <c r="AA2921" s="41"/>
      <c r="AB2921" s="15"/>
      <c r="AC2921" s="15"/>
      <c r="AD2921" s="15"/>
      <c r="AE2921" s="15"/>
      <c r="AF2921" s="15"/>
      <c r="AG2921" s="15"/>
      <c r="AH2921" s="15"/>
      <c r="AI2921" s="15"/>
      <c r="AJ2921" s="15"/>
      <c r="AK2921" s="15"/>
      <c r="AL2921" s="15"/>
      <c r="AM2921" s="15"/>
      <c r="AN2921" s="15"/>
      <c r="AO2921" s="15"/>
      <c r="AP2921" s="15"/>
      <c r="AQ2921" s="15"/>
      <c r="AR2921" s="15"/>
      <c r="AS2921" s="15"/>
      <c r="AT2921" s="15"/>
      <c r="AU2921" s="15"/>
      <c r="AV2921" s="15"/>
      <c r="AW2921" s="15"/>
      <c r="AX2921" s="82"/>
      <c r="AY2921" s="82"/>
      <c r="AZ2921" s="10">
        <v>1</v>
      </c>
      <c r="BA2921" t="s">
        <v>22</v>
      </c>
      <c r="BB2921" t="s">
        <v>23</v>
      </c>
      <c r="BD2921" s="39" t="str">
        <f t="shared" si="91"/>
        <v>01/395129501KTokopedia</v>
      </c>
    </row>
    <row r="2922" spans="2:56" ht="13.5" customHeight="1" x14ac:dyDescent="0.35">
      <c r="B2922" s="10" t="s">
        <v>17</v>
      </c>
      <c r="C2922" s="10" t="s">
        <v>2517</v>
      </c>
      <c r="D2922" s="10" t="s">
        <v>549</v>
      </c>
      <c r="E2922" s="10" t="s">
        <v>194</v>
      </c>
      <c r="F2922" s="10" t="s">
        <v>1939</v>
      </c>
      <c r="G2922" s="137">
        <v>182581078</v>
      </c>
      <c r="H2922" s="10"/>
      <c r="I2922" s="10" t="s">
        <v>1941</v>
      </c>
      <c r="J2922" s="10" t="s">
        <v>8024</v>
      </c>
      <c r="K2922" s="10" t="s">
        <v>8025</v>
      </c>
      <c r="L2922" s="98">
        <f>IFERROR(VLOOKUP($F2922&amp;$C2922,Sales!$J:$W,9,0),0)</f>
        <v>0</v>
      </c>
      <c r="M2922" s="98">
        <f>IFERROR(VLOOKUP($F2922&amp;$C2922,Sales!$J:$W,10,0),0)</f>
        <v>0</v>
      </c>
      <c r="N2922" s="98">
        <f>IFERROR(VLOOKUP($F2922&amp;$C2922,Sales!$J:$W,11,0),0)</f>
        <v>0</v>
      </c>
      <c r="O2922" s="98">
        <f>IFERROR(VLOOKUP($F2922&amp;$C2922,Sales!$J:$W,12,0),0)</f>
        <v>0</v>
      </c>
      <c r="P2922" s="98">
        <f>IFERROR(VLOOKUP($F2922&amp;$C2922,Sales!$J:$W,13,0),0)</f>
        <v>0</v>
      </c>
      <c r="Q2922" s="98">
        <f>IFERROR(VLOOKUP($F2922&amp;$C2922,Sales!$A:$H,7,0),0)</f>
        <v>0</v>
      </c>
      <c r="R2922" s="41">
        <f t="shared" si="90"/>
        <v>1</v>
      </c>
      <c r="S2922" s="15">
        <v>1</v>
      </c>
      <c r="T2922" s="15"/>
      <c r="U2922" s="15"/>
      <c r="V2922" s="15">
        <v>1</v>
      </c>
      <c r="W2922" s="15">
        <v>1</v>
      </c>
      <c r="X2922" s="15">
        <v>1</v>
      </c>
      <c r="Y2922" s="41">
        <v>1</v>
      </c>
      <c r="Z2922" s="41">
        <v>1</v>
      </c>
      <c r="AA2922" s="41"/>
      <c r="AB2922" s="15"/>
      <c r="AC2922" s="15"/>
      <c r="AD2922" s="15"/>
      <c r="AE2922" s="15"/>
      <c r="AF2922" s="15"/>
      <c r="AG2922" s="15"/>
      <c r="AH2922" s="15"/>
      <c r="AI2922" s="15"/>
      <c r="AJ2922" s="15"/>
      <c r="AK2922" s="15"/>
      <c r="AL2922" s="15"/>
      <c r="AM2922" s="15"/>
      <c r="AN2922" s="15"/>
      <c r="AO2922" s="15"/>
      <c r="AP2922" s="15"/>
      <c r="AQ2922" s="15"/>
      <c r="AR2922" s="15"/>
      <c r="AS2922" s="15"/>
      <c r="AT2922" s="15"/>
      <c r="AU2922" s="15"/>
      <c r="AV2922" s="15"/>
      <c r="AW2922" s="15"/>
      <c r="AX2922" s="82"/>
      <c r="AY2922" s="82"/>
      <c r="AZ2922" s="10">
        <v>1</v>
      </c>
      <c r="BA2922" t="s">
        <v>22</v>
      </c>
      <c r="BB2922" t="s">
        <v>23</v>
      </c>
      <c r="BD2922" s="39" t="str">
        <f t="shared" si="91"/>
        <v>01/395129501OTokopedia</v>
      </c>
    </row>
    <row r="2923" spans="2:56" ht="13.5" customHeight="1" x14ac:dyDescent="0.35">
      <c r="B2923" s="10" t="s">
        <v>17</v>
      </c>
      <c r="C2923" s="10" t="s">
        <v>2517</v>
      </c>
      <c r="D2923" s="10" t="s">
        <v>549</v>
      </c>
      <c r="E2923" s="10" t="s">
        <v>194</v>
      </c>
      <c r="F2923" s="10" t="s">
        <v>2387</v>
      </c>
      <c r="G2923" s="137">
        <v>618747007</v>
      </c>
      <c r="H2923" s="10"/>
      <c r="I2923" s="10" t="s">
        <v>3603</v>
      </c>
      <c r="J2923" s="10" t="s">
        <v>8026</v>
      </c>
      <c r="K2923" s="10" t="s">
        <v>6425</v>
      </c>
      <c r="L2923" s="98">
        <f>IFERROR(VLOOKUP($F2923&amp;$C2923,Sales!$J:$W,9,0),0)</f>
        <v>0</v>
      </c>
      <c r="M2923" s="98">
        <f>IFERROR(VLOOKUP($F2923&amp;$C2923,Sales!$J:$W,10,0),0)</f>
        <v>0</v>
      </c>
      <c r="N2923" s="98">
        <f>IFERROR(VLOOKUP($F2923&amp;$C2923,Sales!$J:$W,11,0),0)</f>
        <v>0</v>
      </c>
      <c r="O2923" s="98">
        <f>IFERROR(VLOOKUP($F2923&amp;$C2923,Sales!$J:$W,12,0),0)</f>
        <v>0</v>
      </c>
      <c r="P2923" s="98">
        <f>IFERROR(VLOOKUP($F2923&amp;$C2923,Sales!$J:$W,13,0),0)</f>
        <v>0</v>
      </c>
      <c r="Q2923" s="98">
        <f>IFERROR(VLOOKUP($F2923&amp;$C2923,Sales!$A:$H,7,0),0)</f>
        <v>0</v>
      </c>
      <c r="R2923" s="41">
        <f t="shared" si="90"/>
        <v>1</v>
      </c>
      <c r="S2923" s="15">
        <v>1</v>
      </c>
      <c r="T2923" s="15"/>
      <c r="U2923" s="15"/>
      <c r="V2923" s="15">
        <v>1</v>
      </c>
      <c r="W2923" s="15">
        <v>1</v>
      </c>
      <c r="X2923" s="15">
        <v>1</v>
      </c>
      <c r="Y2923" s="41">
        <v>1</v>
      </c>
      <c r="Z2923" s="41">
        <v>1</v>
      </c>
      <c r="AA2923" s="41"/>
      <c r="AB2923" s="15"/>
      <c r="AC2923" s="15"/>
      <c r="AD2923" s="15"/>
      <c r="AE2923" s="15"/>
      <c r="AF2923" s="15"/>
      <c r="AG2923" s="15"/>
      <c r="AH2923" s="15"/>
      <c r="AI2923" s="15"/>
      <c r="AJ2923" s="15"/>
      <c r="AK2923" s="15"/>
      <c r="AL2923" s="15"/>
      <c r="AM2923" s="15"/>
      <c r="AN2923" s="15"/>
      <c r="AO2923" s="15"/>
      <c r="AP2923" s="15"/>
      <c r="AQ2923" s="15"/>
      <c r="AR2923" s="15"/>
      <c r="AS2923" s="15"/>
      <c r="AT2923" s="15"/>
      <c r="AU2923" s="15"/>
      <c r="AV2923" s="15"/>
      <c r="AW2923" s="15"/>
      <c r="AX2923" s="82"/>
      <c r="AY2923" s="82"/>
      <c r="AZ2923" s="10">
        <v>1</v>
      </c>
      <c r="BA2923" t="s">
        <v>13952</v>
      </c>
      <c r="BB2923" t="s">
        <v>23</v>
      </c>
      <c r="BD2923" s="39" t="str">
        <f t="shared" si="91"/>
        <v>01/395129501PTokopedia</v>
      </c>
    </row>
    <row r="2924" spans="2:56" ht="13.5" customHeight="1" x14ac:dyDescent="0.35">
      <c r="B2924" s="10" t="s">
        <v>17</v>
      </c>
      <c r="C2924" s="10" t="s">
        <v>2517</v>
      </c>
      <c r="D2924" s="10" t="s">
        <v>549</v>
      </c>
      <c r="E2924" s="10" t="s">
        <v>194</v>
      </c>
      <c r="F2924" s="10" t="s">
        <v>2007</v>
      </c>
      <c r="G2924" s="137">
        <v>618738964</v>
      </c>
      <c r="H2924" s="10"/>
      <c r="I2924" s="10" t="s">
        <v>2009</v>
      </c>
      <c r="J2924" s="10" t="s">
        <v>8027</v>
      </c>
      <c r="K2924" s="10" t="s">
        <v>8028</v>
      </c>
      <c r="L2924" s="98">
        <f>IFERROR(VLOOKUP($F2924&amp;$C2924,Sales!$J:$W,9,0),0)</f>
        <v>0</v>
      </c>
      <c r="M2924" s="98">
        <f>IFERROR(VLOOKUP($F2924&amp;$C2924,Sales!$J:$W,10,0),0)</f>
        <v>0</v>
      </c>
      <c r="N2924" s="98">
        <f>IFERROR(VLOOKUP($F2924&amp;$C2924,Sales!$J:$W,11,0),0)</f>
        <v>0</v>
      </c>
      <c r="O2924" s="98">
        <f>IFERROR(VLOOKUP($F2924&amp;$C2924,Sales!$J:$W,12,0),0)</f>
        <v>0</v>
      </c>
      <c r="P2924" s="98">
        <f>IFERROR(VLOOKUP($F2924&amp;$C2924,Sales!$J:$W,13,0),0)</f>
        <v>0</v>
      </c>
      <c r="Q2924" s="98">
        <f>IFERROR(VLOOKUP($F2924&amp;$C2924,Sales!$A:$H,7,0),0)</f>
        <v>0</v>
      </c>
      <c r="R2924" s="41">
        <f t="shared" si="90"/>
        <v>1</v>
      </c>
      <c r="S2924" s="15">
        <v>1</v>
      </c>
      <c r="T2924" s="15"/>
      <c r="U2924" s="15"/>
      <c r="V2924" s="15">
        <v>1</v>
      </c>
      <c r="W2924" s="15">
        <v>1</v>
      </c>
      <c r="X2924" s="15">
        <v>1</v>
      </c>
      <c r="Y2924" s="41">
        <v>1</v>
      </c>
      <c r="Z2924" s="41">
        <v>1</v>
      </c>
      <c r="AA2924" s="41"/>
      <c r="AB2924" s="15"/>
      <c r="AC2924" s="15"/>
      <c r="AD2924" s="15"/>
      <c r="AE2924" s="15"/>
      <c r="AF2924" s="15"/>
      <c r="AG2924" s="15"/>
      <c r="AH2924" s="15"/>
      <c r="AI2924" s="15"/>
      <c r="AJ2924" s="15"/>
      <c r="AK2924" s="15"/>
      <c r="AL2924" s="15"/>
      <c r="AM2924" s="15"/>
      <c r="AN2924" s="15"/>
      <c r="AO2924" s="15"/>
      <c r="AP2924" s="15"/>
      <c r="AQ2924" s="15"/>
      <c r="AR2924" s="15"/>
      <c r="AS2924" s="15"/>
      <c r="AT2924" s="15"/>
      <c r="AU2924" s="15"/>
      <c r="AV2924" s="15"/>
      <c r="AW2924" s="15"/>
      <c r="AX2924" s="82"/>
      <c r="AY2924" s="82"/>
      <c r="AZ2924" s="10">
        <v>1</v>
      </c>
      <c r="BA2924" t="s">
        <v>22</v>
      </c>
      <c r="BB2924" t="s">
        <v>23</v>
      </c>
      <c r="BD2924" s="39" t="str">
        <f t="shared" si="91"/>
        <v>01/395129501QTokopedia</v>
      </c>
    </row>
    <row r="2925" spans="2:56" ht="13.5" customHeight="1" x14ac:dyDescent="0.35">
      <c r="B2925" s="10" t="s">
        <v>17</v>
      </c>
      <c r="C2925" s="10" t="s">
        <v>2517</v>
      </c>
      <c r="D2925" s="10" t="s">
        <v>549</v>
      </c>
      <c r="E2925" s="10" t="s">
        <v>194</v>
      </c>
      <c r="F2925" s="10" t="s">
        <v>1379</v>
      </c>
      <c r="G2925" s="137">
        <v>182580799</v>
      </c>
      <c r="H2925" s="10"/>
      <c r="I2925" s="10" t="s">
        <v>1380</v>
      </c>
      <c r="J2925" s="10" t="s">
        <v>8029</v>
      </c>
      <c r="K2925" s="10" t="s">
        <v>8030</v>
      </c>
      <c r="L2925" s="98">
        <f>IFERROR(VLOOKUP($F2925&amp;$C2925,Sales!$J:$W,9,0),0)</f>
        <v>0</v>
      </c>
      <c r="M2925" s="98">
        <f>IFERROR(VLOOKUP($F2925&amp;$C2925,Sales!$J:$W,10,0),0)</f>
        <v>0</v>
      </c>
      <c r="N2925" s="98">
        <f>IFERROR(VLOOKUP($F2925&amp;$C2925,Sales!$J:$W,11,0),0)</f>
        <v>0</v>
      </c>
      <c r="O2925" s="98">
        <f>IFERROR(VLOOKUP($F2925&amp;$C2925,Sales!$J:$W,12,0),0)</f>
        <v>0</v>
      </c>
      <c r="P2925" s="98">
        <f>IFERROR(VLOOKUP($F2925&amp;$C2925,Sales!$J:$W,13,0),0)</f>
        <v>0</v>
      </c>
      <c r="Q2925" s="98">
        <f>IFERROR(VLOOKUP($F2925&amp;$C2925,Sales!$A:$H,7,0),0)</f>
        <v>0</v>
      </c>
      <c r="R2925" s="41">
        <f t="shared" si="90"/>
        <v>1</v>
      </c>
      <c r="S2925" s="15">
        <v>1</v>
      </c>
      <c r="T2925" s="15"/>
      <c r="U2925" s="15"/>
      <c r="V2925" s="15">
        <v>1</v>
      </c>
      <c r="W2925" s="15">
        <v>1</v>
      </c>
      <c r="X2925" s="15">
        <v>1</v>
      </c>
      <c r="Y2925" s="41">
        <v>1</v>
      </c>
      <c r="Z2925" s="41">
        <v>1</v>
      </c>
      <c r="AA2925" s="41"/>
      <c r="AB2925" s="15"/>
      <c r="AC2925" s="15"/>
      <c r="AD2925" s="15"/>
      <c r="AE2925" s="15"/>
      <c r="AF2925" s="15"/>
      <c r="AG2925" s="15"/>
      <c r="AH2925" s="15"/>
      <c r="AI2925" s="15"/>
      <c r="AJ2925" s="15"/>
      <c r="AK2925" s="15"/>
      <c r="AL2925" s="15"/>
      <c r="AM2925" s="15"/>
      <c r="AN2925" s="15"/>
      <c r="AO2925" s="15"/>
      <c r="AP2925" s="15"/>
      <c r="AQ2925" s="15"/>
      <c r="AR2925" s="15"/>
      <c r="AS2925" s="15"/>
      <c r="AT2925" s="15"/>
      <c r="AU2925" s="15"/>
      <c r="AV2925" s="15"/>
      <c r="AW2925" s="15"/>
      <c r="AX2925" s="82"/>
      <c r="AY2925" s="82"/>
      <c r="AZ2925" s="10">
        <v>1</v>
      </c>
      <c r="BA2925" t="s">
        <v>22</v>
      </c>
      <c r="BB2925" t="s">
        <v>23</v>
      </c>
      <c r="BD2925" s="39" t="str">
        <f t="shared" si="91"/>
        <v>01/395129501RTokopedia</v>
      </c>
    </row>
    <row r="2926" spans="2:56" ht="13.5" customHeight="1" x14ac:dyDescent="0.35">
      <c r="B2926" s="10" t="s">
        <v>17</v>
      </c>
      <c r="C2926" s="10" t="s">
        <v>2517</v>
      </c>
      <c r="D2926" s="10" t="s">
        <v>549</v>
      </c>
      <c r="E2926" s="10" t="s">
        <v>194</v>
      </c>
      <c r="F2926" s="10" t="s">
        <v>6279</v>
      </c>
      <c r="G2926" s="137">
        <v>447060950</v>
      </c>
      <c r="H2926" s="10"/>
      <c r="I2926" s="10" t="s">
        <v>6280</v>
      </c>
      <c r="J2926" s="10" t="s">
        <v>8031</v>
      </c>
      <c r="K2926" s="10" t="s">
        <v>8032</v>
      </c>
      <c r="L2926" s="98">
        <f>IFERROR(VLOOKUP($F2926&amp;$C2926,Sales!$J:$W,9,0),0)</f>
        <v>0</v>
      </c>
      <c r="M2926" s="98">
        <f>IFERROR(VLOOKUP($F2926&amp;$C2926,Sales!$J:$W,10,0),0)</f>
        <v>0</v>
      </c>
      <c r="N2926" s="98">
        <f>IFERROR(VLOOKUP($F2926&amp;$C2926,Sales!$J:$W,11,0),0)</f>
        <v>0</v>
      </c>
      <c r="O2926" s="98">
        <f>IFERROR(VLOOKUP($F2926&amp;$C2926,Sales!$J:$W,12,0),0)</f>
        <v>0</v>
      </c>
      <c r="P2926" s="98">
        <f>IFERROR(VLOOKUP($F2926&amp;$C2926,Sales!$J:$W,13,0),0)</f>
        <v>0</v>
      </c>
      <c r="Q2926" s="98">
        <f>IFERROR(VLOOKUP($F2926&amp;$C2926,Sales!$A:$H,7,0),0)</f>
        <v>0</v>
      </c>
      <c r="R2926" s="41" t="str">
        <f t="shared" si="90"/>
        <v>ERROR</v>
      </c>
      <c r="S2926" s="15"/>
      <c r="T2926" s="15"/>
      <c r="U2926" s="15"/>
      <c r="V2926" s="15"/>
      <c r="W2926" s="15"/>
      <c r="X2926" s="15"/>
      <c r="Y2926" s="41"/>
      <c r="Z2926" s="41"/>
      <c r="AA2926" s="41"/>
      <c r="AB2926" s="15"/>
      <c r="AC2926" s="15"/>
      <c r="AD2926" s="15"/>
      <c r="AE2926" s="15"/>
      <c r="AF2926" s="15"/>
      <c r="AG2926" s="15"/>
      <c r="AH2926" s="15"/>
      <c r="AI2926" s="15"/>
      <c r="AJ2926" s="15"/>
      <c r="AK2926" s="15"/>
      <c r="AL2926" s="15"/>
      <c r="AM2926" s="15"/>
      <c r="AN2926" s="15"/>
      <c r="AO2926" s="15"/>
      <c r="AP2926" s="15"/>
      <c r="AQ2926" s="15"/>
      <c r="AR2926" s="15"/>
      <c r="AS2926" s="15"/>
      <c r="AT2926" s="15"/>
      <c r="AU2926" s="15"/>
      <c r="AV2926" s="15"/>
      <c r="AW2926" s="15"/>
      <c r="AX2926" s="15"/>
      <c r="AY2926" s="15"/>
      <c r="AZ2926" s="10">
        <v>1</v>
      </c>
      <c r="BA2926" t="s">
        <v>22</v>
      </c>
      <c r="BB2926" t="s">
        <v>88</v>
      </c>
      <c r="BD2926" s="39" t="str">
        <f t="shared" si="91"/>
        <v>01/395129501VTokopedia</v>
      </c>
    </row>
    <row r="2927" spans="2:56" ht="13.5" customHeight="1" x14ac:dyDescent="0.35">
      <c r="B2927" s="10" t="s">
        <v>17</v>
      </c>
      <c r="C2927" s="10" t="s">
        <v>2517</v>
      </c>
      <c r="D2927" s="10" t="s">
        <v>549</v>
      </c>
      <c r="E2927" s="10" t="s">
        <v>194</v>
      </c>
      <c r="F2927" s="10" t="s">
        <v>6153</v>
      </c>
      <c r="G2927" s="137">
        <v>445440543</v>
      </c>
      <c r="H2927" s="10"/>
      <c r="I2927" s="10" t="s">
        <v>6154</v>
      </c>
      <c r="J2927" s="10" t="s">
        <v>8033</v>
      </c>
      <c r="K2927" s="10" t="s">
        <v>8034</v>
      </c>
      <c r="L2927" s="98">
        <f>IFERROR(VLOOKUP($F2927&amp;$C2927,Sales!$J:$W,9,0),0)</f>
        <v>0</v>
      </c>
      <c r="M2927" s="98">
        <f>IFERROR(VLOOKUP($F2927&amp;$C2927,Sales!$J:$W,10,0),0)</f>
        <v>0</v>
      </c>
      <c r="N2927" s="98">
        <f>IFERROR(VLOOKUP($F2927&amp;$C2927,Sales!$J:$W,11,0),0)</f>
        <v>0</v>
      </c>
      <c r="O2927" s="98">
        <f>IFERROR(VLOOKUP($F2927&amp;$C2927,Sales!$J:$W,12,0),0)</f>
        <v>0</v>
      </c>
      <c r="P2927" s="98">
        <f>IFERROR(VLOOKUP($F2927&amp;$C2927,Sales!$J:$W,13,0),0)</f>
        <v>0</v>
      </c>
      <c r="Q2927" s="98">
        <f>IFERROR(VLOOKUP($F2927&amp;$C2927,Sales!$A:$H,7,0),0)</f>
        <v>0</v>
      </c>
      <c r="R2927" s="41" t="str">
        <f t="shared" si="90"/>
        <v>ERROR</v>
      </c>
      <c r="S2927" s="15"/>
      <c r="T2927" s="15"/>
      <c r="U2927" s="15"/>
      <c r="V2927" s="15"/>
      <c r="W2927" s="15"/>
      <c r="X2927" s="15"/>
      <c r="Y2927" s="41"/>
      <c r="Z2927" s="41"/>
      <c r="AA2927" s="41"/>
      <c r="AB2927" s="15"/>
      <c r="AC2927" s="15"/>
      <c r="AD2927" s="15"/>
      <c r="AE2927" s="15"/>
      <c r="AF2927" s="15"/>
      <c r="AG2927" s="15"/>
      <c r="AH2927" s="15"/>
      <c r="AI2927" s="15"/>
      <c r="AJ2927" s="15"/>
      <c r="AK2927" s="15"/>
      <c r="AL2927" s="15"/>
      <c r="AM2927" s="15"/>
      <c r="AN2927" s="15"/>
      <c r="AO2927" s="15"/>
      <c r="AP2927" s="15"/>
      <c r="AQ2927" s="15"/>
      <c r="AR2927" s="15"/>
      <c r="AS2927" s="15"/>
      <c r="AT2927" s="15"/>
      <c r="AU2927" s="15"/>
      <c r="AV2927" s="15"/>
      <c r="AW2927" s="15"/>
      <c r="AX2927" s="15"/>
      <c r="AY2927" s="15"/>
      <c r="AZ2927" s="10">
        <v>1</v>
      </c>
      <c r="BA2927" t="s">
        <v>22</v>
      </c>
      <c r="BB2927" t="s">
        <v>88</v>
      </c>
      <c r="BD2927" s="39" t="str">
        <f t="shared" si="91"/>
        <v>01/395129501WTokopedia</v>
      </c>
    </row>
    <row r="2928" spans="2:56" ht="13.5" customHeight="1" x14ac:dyDescent="0.35">
      <c r="B2928" s="10" t="s">
        <v>17</v>
      </c>
      <c r="C2928" s="10" t="s">
        <v>2517</v>
      </c>
      <c r="D2928" s="10" t="s">
        <v>549</v>
      </c>
      <c r="E2928" s="10" t="s">
        <v>194</v>
      </c>
      <c r="F2928" s="10" t="s">
        <v>1979</v>
      </c>
      <c r="G2928" s="137">
        <v>447018921</v>
      </c>
      <c r="H2928" s="10"/>
      <c r="I2928" s="10" t="s">
        <v>1980</v>
      </c>
      <c r="J2928" s="10" t="s">
        <v>8035</v>
      </c>
      <c r="K2928" s="10" t="s">
        <v>8036</v>
      </c>
      <c r="L2928" s="98">
        <f>IFERROR(VLOOKUP($F2928&amp;$C2928,Sales!$J:$W,9,0),0)</f>
        <v>0</v>
      </c>
      <c r="M2928" s="98">
        <f>IFERROR(VLOOKUP($F2928&amp;$C2928,Sales!$J:$W,10,0),0)</f>
        <v>0</v>
      </c>
      <c r="N2928" s="98">
        <f>IFERROR(VLOOKUP($F2928&amp;$C2928,Sales!$J:$W,11,0),0)</f>
        <v>0</v>
      </c>
      <c r="O2928" s="98">
        <f>IFERROR(VLOOKUP($F2928&amp;$C2928,Sales!$J:$W,12,0),0)</f>
        <v>0</v>
      </c>
      <c r="P2928" s="98">
        <f>IFERROR(VLOOKUP($F2928&amp;$C2928,Sales!$J:$W,13,0),0)</f>
        <v>0</v>
      </c>
      <c r="Q2928" s="98">
        <f>IFERROR(VLOOKUP($F2928&amp;$C2928,Sales!$A:$H,7,0),0)</f>
        <v>0</v>
      </c>
      <c r="R2928" s="41" t="str">
        <f t="shared" si="90"/>
        <v>ERROR</v>
      </c>
      <c r="S2928" s="15"/>
      <c r="T2928" s="15"/>
      <c r="U2928" s="15"/>
      <c r="V2928" s="15"/>
      <c r="W2928" s="15"/>
      <c r="X2928" s="15"/>
      <c r="Y2928" s="41"/>
      <c r="Z2928" s="41"/>
      <c r="AA2928" s="41"/>
      <c r="AB2928" s="15"/>
      <c r="AC2928" s="15"/>
      <c r="AD2928" s="15"/>
      <c r="AE2928" s="15"/>
      <c r="AF2928" s="15"/>
      <c r="AG2928" s="15"/>
      <c r="AH2928" s="15"/>
      <c r="AI2928" s="15"/>
      <c r="AJ2928" s="15"/>
      <c r="AK2928" s="15"/>
      <c r="AL2928" s="15"/>
      <c r="AM2928" s="15"/>
      <c r="AN2928" s="15"/>
      <c r="AO2928" s="15"/>
      <c r="AP2928" s="15"/>
      <c r="AQ2928" s="15"/>
      <c r="AR2928" s="15"/>
      <c r="AS2928" s="15"/>
      <c r="AT2928" s="15"/>
      <c r="AU2928" s="15"/>
      <c r="AV2928" s="15"/>
      <c r="AW2928" s="15"/>
      <c r="AX2928" s="15"/>
      <c r="AY2928" s="15"/>
      <c r="AZ2928" s="10">
        <v>1</v>
      </c>
      <c r="BA2928" t="s">
        <v>22</v>
      </c>
      <c r="BB2928" t="s">
        <v>88</v>
      </c>
      <c r="BD2928" s="39" t="str">
        <f t="shared" si="91"/>
        <v>01/395129501XTokopedia</v>
      </c>
    </row>
    <row r="2929" spans="2:56" ht="13.5" customHeight="1" x14ac:dyDescent="0.35">
      <c r="B2929" s="10" t="s">
        <v>17</v>
      </c>
      <c r="C2929" s="10" t="s">
        <v>2517</v>
      </c>
      <c r="D2929" s="10" t="s">
        <v>549</v>
      </c>
      <c r="E2929" s="10" t="s">
        <v>194</v>
      </c>
      <c r="F2929" s="10" t="s">
        <v>2364</v>
      </c>
      <c r="G2929" s="137">
        <v>445440556</v>
      </c>
      <c r="H2929" s="10"/>
      <c r="I2929" s="10" t="s">
        <v>2365</v>
      </c>
      <c r="J2929" s="10" t="s">
        <v>8037</v>
      </c>
      <c r="K2929" s="10" t="s">
        <v>8038</v>
      </c>
      <c r="L2929" s="98">
        <f>IFERROR(VLOOKUP($F2929&amp;$C2929,Sales!$J:$W,9,0),0)</f>
        <v>0</v>
      </c>
      <c r="M2929" s="98">
        <f>IFERROR(VLOOKUP($F2929&amp;$C2929,Sales!$J:$W,10,0),0)</f>
        <v>0</v>
      </c>
      <c r="N2929" s="98">
        <f>IFERROR(VLOOKUP($F2929&amp;$C2929,Sales!$J:$W,11,0),0)</f>
        <v>0</v>
      </c>
      <c r="O2929" s="98">
        <f>IFERROR(VLOOKUP($F2929&amp;$C2929,Sales!$J:$W,12,0),0)</f>
        <v>0</v>
      </c>
      <c r="P2929" s="98">
        <f>IFERROR(VLOOKUP($F2929&amp;$C2929,Sales!$J:$W,13,0),0)</f>
        <v>0</v>
      </c>
      <c r="Q2929" s="98">
        <f>IFERROR(VLOOKUP($F2929&amp;$C2929,Sales!$A:$H,7,0),0)</f>
        <v>0</v>
      </c>
      <c r="R2929" s="41" t="str">
        <f t="shared" si="90"/>
        <v>ERROR</v>
      </c>
      <c r="S2929" s="15"/>
      <c r="T2929" s="15"/>
      <c r="U2929" s="15"/>
      <c r="V2929" s="15"/>
      <c r="W2929" s="15"/>
      <c r="X2929" s="15"/>
      <c r="Y2929" s="41"/>
      <c r="Z2929" s="41"/>
      <c r="AA2929" s="41"/>
      <c r="AB2929" s="15"/>
      <c r="AC2929" s="15"/>
      <c r="AD2929" s="15"/>
      <c r="AE2929" s="15"/>
      <c r="AF2929" s="15"/>
      <c r="AG2929" s="15"/>
      <c r="AH2929" s="15"/>
      <c r="AI2929" s="15"/>
      <c r="AJ2929" s="15"/>
      <c r="AK2929" s="15"/>
      <c r="AL2929" s="15"/>
      <c r="AM2929" s="15"/>
      <c r="AN2929" s="15"/>
      <c r="AO2929" s="15"/>
      <c r="AP2929" s="15"/>
      <c r="AQ2929" s="15"/>
      <c r="AR2929" s="15"/>
      <c r="AS2929" s="15"/>
      <c r="AT2929" s="15"/>
      <c r="AU2929" s="15"/>
      <c r="AV2929" s="15"/>
      <c r="AW2929" s="15"/>
      <c r="AX2929" s="15"/>
      <c r="AY2929" s="15"/>
      <c r="AZ2929" s="10">
        <v>1</v>
      </c>
      <c r="BA2929" t="s">
        <v>22</v>
      </c>
      <c r="BB2929" t="s">
        <v>88</v>
      </c>
      <c r="BD2929" s="39" t="str">
        <f t="shared" si="91"/>
        <v>01/395129502ATokopedia</v>
      </c>
    </row>
    <row r="2930" spans="2:56" ht="13.5" customHeight="1" x14ac:dyDescent="0.35">
      <c r="B2930" s="10" t="s">
        <v>17</v>
      </c>
      <c r="C2930" s="10" t="s">
        <v>2517</v>
      </c>
      <c r="D2930" s="10" t="s">
        <v>549</v>
      </c>
      <c r="E2930" s="10" t="s">
        <v>194</v>
      </c>
      <c r="F2930" s="10" t="s">
        <v>2362</v>
      </c>
      <c r="G2930" s="137">
        <v>447023549</v>
      </c>
      <c r="H2930" s="10"/>
      <c r="I2930" s="10" t="s">
        <v>2363</v>
      </c>
      <c r="J2930" s="10" t="s">
        <v>8039</v>
      </c>
      <c r="K2930" s="10" t="s">
        <v>8040</v>
      </c>
      <c r="L2930" s="98">
        <f>IFERROR(VLOOKUP($F2930&amp;$C2930,Sales!$J:$W,9,0),0)</f>
        <v>0</v>
      </c>
      <c r="M2930" s="98">
        <f>IFERROR(VLOOKUP($F2930&amp;$C2930,Sales!$J:$W,10,0),0)</f>
        <v>0</v>
      </c>
      <c r="N2930" s="98">
        <f>IFERROR(VLOOKUP($F2930&amp;$C2930,Sales!$J:$W,11,0),0)</f>
        <v>0</v>
      </c>
      <c r="O2930" s="98">
        <f>IFERROR(VLOOKUP($F2930&amp;$C2930,Sales!$J:$W,12,0),0)</f>
        <v>0</v>
      </c>
      <c r="P2930" s="98">
        <f>IFERROR(VLOOKUP($F2930&amp;$C2930,Sales!$J:$W,13,0),0)</f>
        <v>0</v>
      </c>
      <c r="Q2930" s="98">
        <f>IFERROR(VLOOKUP($F2930&amp;$C2930,Sales!$A:$H,7,0),0)</f>
        <v>0</v>
      </c>
      <c r="R2930" s="41" t="str">
        <f t="shared" si="90"/>
        <v>ERROR</v>
      </c>
      <c r="S2930" s="15"/>
      <c r="T2930" s="15"/>
      <c r="U2930" s="15"/>
      <c r="V2930" s="15"/>
      <c r="W2930" s="15"/>
      <c r="X2930" s="15"/>
      <c r="Y2930" s="41"/>
      <c r="Z2930" s="41"/>
      <c r="AA2930" s="41"/>
      <c r="AB2930" s="15"/>
      <c r="AC2930" s="15"/>
      <c r="AD2930" s="15"/>
      <c r="AE2930" s="15"/>
      <c r="AF2930" s="15"/>
      <c r="AG2930" s="15"/>
      <c r="AH2930" s="15"/>
      <c r="AI2930" s="15"/>
      <c r="AJ2930" s="15"/>
      <c r="AK2930" s="15"/>
      <c r="AL2930" s="15"/>
      <c r="AM2930" s="15"/>
      <c r="AN2930" s="15"/>
      <c r="AO2930" s="15"/>
      <c r="AP2930" s="15"/>
      <c r="AQ2930" s="15"/>
      <c r="AR2930" s="15"/>
      <c r="AS2930" s="15"/>
      <c r="AT2930" s="15"/>
      <c r="AU2930" s="15"/>
      <c r="AV2930" s="15"/>
      <c r="AW2930" s="15"/>
      <c r="AX2930" s="15"/>
      <c r="AY2930" s="15"/>
      <c r="AZ2930" s="10">
        <v>1</v>
      </c>
      <c r="BA2930" t="s">
        <v>22</v>
      </c>
      <c r="BB2930" t="s">
        <v>88</v>
      </c>
      <c r="BD2930" s="39" t="str">
        <f t="shared" si="91"/>
        <v>01/395129502BTokopedia</v>
      </c>
    </row>
    <row r="2931" spans="2:56" ht="13.5" customHeight="1" x14ac:dyDescent="0.35">
      <c r="B2931" s="10" t="s">
        <v>17</v>
      </c>
      <c r="C2931" s="10" t="s">
        <v>2517</v>
      </c>
      <c r="D2931" s="10" t="s">
        <v>549</v>
      </c>
      <c r="E2931" s="10" t="s">
        <v>194</v>
      </c>
      <c r="F2931" s="10" t="s">
        <v>8041</v>
      </c>
      <c r="G2931" s="137">
        <v>678302399</v>
      </c>
      <c r="H2931" s="10"/>
      <c r="I2931" s="10" t="s">
        <v>8042</v>
      </c>
      <c r="J2931" s="10" t="s">
        <v>8043</v>
      </c>
      <c r="K2931" s="10" t="s">
        <v>8044</v>
      </c>
      <c r="L2931" s="98">
        <f>IFERROR(VLOOKUP($F2931&amp;$C2931,Sales!$J:$W,9,0),0)</f>
        <v>0</v>
      </c>
      <c r="M2931" s="98">
        <f>IFERROR(VLOOKUP($F2931&amp;$C2931,Sales!$J:$W,10,0),0)</f>
        <v>0</v>
      </c>
      <c r="N2931" s="98">
        <f>IFERROR(VLOOKUP($F2931&amp;$C2931,Sales!$J:$W,11,0),0)</f>
        <v>0</v>
      </c>
      <c r="O2931" s="98">
        <f>IFERROR(VLOOKUP($F2931&amp;$C2931,Sales!$J:$W,12,0),0)</f>
        <v>0</v>
      </c>
      <c r="P2931" s="98">
        <f>IFERROR(VLOOKUP($F2931&amp;$C2931,Sales!$J:$W,13,0),0)</f>
        <v>0</v>
      </c>
      <c r="Q2931" s="98">
        <f>IFERROR(VLOOKUP($F2931&amp;$C2931,Sales!$A:$H,7,0),0)</f>
        <v>0</v>
      </c>
      <c r="R2931" s="41">
        <f t="shared" si="90"/>
        <v>1</v>
      </c>
      <c r="S2931" s="15">
        <v>1</v>
      </c>
      <c r="T2931" s="15"/>
      <c r="U2931" s="15"/>
      <c r="V2931" s="15">
        <v>1</v>
      </c>
      <c r="W2931" s="15">
        <v>1</v>
      </c>
      <c r="X2931" s="15">
        <v>1</v>
      </c>
      <c r="Y2931" s="41">
        <v>1</v>
      </c>
      <c r="Z2931" s="41">
        <v>1</v>
      </c>
      <c r="AA2931" s="41"/>
      <c r="AB2931" s="15"/>
      <c r="AC2931" s="15"/>
      <c r="AD2931" s="15"/>
      <c r="AE2931" s="15"/>
      <c r="AF2931" s="15"/>
      <c r="AG2931" s="15"/>
      <c r="AH2931" s="15"/>
      <c r="AI2931" s="15"/>
      <c r="AJ2931" s="15"/>
      <c r="AK2931" s="15"/>
      <c r="AL2931" s="15"/>
      <c r="AM2931" s="15"/>
      <c r="AN2931" s="15"/>
      <c r="AO2931" s="15"/>
      <c r="AP2931" s="15"/>
      <c r="AQ2931" s="15"/>
      <c r="AR2931" s="15"/>
      <c r="AS2931" s="15"/>
      <c r="AT2931" s="15"/>
      <c r="AU2931" s="15"/>
      <c r="AV2931" s="15"/>
      <c r="AW2931" s="15"/>
      <c r="AX2931" s="82"/>
      <c r="AY2931" s="82"/>
      <c r="AZ2931" s="10">
        <v>1</v>
      </c>
      <c r="BA2931" t="s">
        <v>22</v>
      </c>
      <c r="BB2931" t="s">
        <v>23</v>
      </c>
      <c r="BD2931" s="39" t="str">
        <f t="shared" si="91"/>
        <v>01/395129502LTokopedia</v>
      </c>
    </row>
    <row r="2932" spans="2:56" ht="13.5" customHeight="1" x14ac:dyDescent="0.35">
      <c r="B2932" s="10" t="s">
        <v>17</v>
      </c>
      <c r="C2932" s="10" t="s">
        <v>2517</v>
      </c>
      <c r="D2932" s="10" t="s">
        <v>549</v>
      </c>
      <c r="E2932" s="10" t="s">
        <v>194</v>
      </c>
      <c r="F2932" s="10" t="s">
        <v>8045</v>
      </c>
      <c r="G2932" s="137">
        <v>1179761926</v>
      </c>
      <c r="H2932" s="10"/>
      <c r="I2932" s="10" t="s">
        <v>8046</v>
      </c>
      <c r="J2932" s="10" t="s">
        <v>8047</v>
      </c>
      <c r="K2932" s="131" t="s">
        <v>8048</v>
      </c>
      <c r="L2932" s="98">
        <f>IFERROR(VLOOKUP($F2932&amp;$C2932,Sales!$J:$W,9,0),0)</f>
        <v>0</v>
      </c>
      <c r="M2932" s="98">
        <f>IFERROR(VLOOKUP($F2932&amp;$C2932,Sales!$J:$W,10,0),0)</f>
        <v>0</v>
      </c>
      <c r="N2932" s="98">
        <f>IFERROR(VLOOKUP($F2932&amp;$C2932,Sales!$J:$W,11,0),0)</f>
        <v>0</v>
      </c>
      <c r="O2932" s="98">
        <f>IFERROR(VLOOKUP($F2932&amp;$C2932,Sales!$J:$W,12,0),0)</f>
        <v>0</v>
      </c>
      <c r="P2932" s="98">
        <f>IFERROR(VLOOKUP($F2932&amp;$C2932,Sales!$J:$W,13,0),0)</f>
        <v>0</v>
      </c>
      <c r="Q2932" s="98">
        <f>IFERROR(VLOOKUP($F2932&amp;$C2932,Sales!$A:$H,7,0),0)</f>
        <v>0</v>
      </c>
      <c r="R2932" s="41">
        <f t="shared" si="90"/>
        <v>1</v>
      </c>
      <c r="S2932" s="15">
        <v>1</v>
      </c>
      <c r="T2932" s="15"/>
      <c r="U2932" s="15"/>
      <c r="V2932" s="15">
        <v>1</v>
      </c>
      <c r="W2932" s="15">
        <v>1</v>
      </c>
      <c r="X2932" s="15">
        <v>1</v>
      </c>
      <c r="Y2932" s="41">
        <v>1</v>
      </c>
      <c r="Z2932" s="41">
        <v>1</v>
      </c>
      <c r="AA2932" s="41"/>
      <c r="AB2932" s="15"/>
      <c r="AC2932" s="15"/>
      <c r="AD2932" s="15"/>
      <c r="AE2932" s="15"/>
      <c r="AF2932" s="15"/>
      <c r="AG2932" s="15"/>
      <c r="AH2932" s="15"/>
      <c r="AI2932" s="15"/>
      <c r="AJ2932" s="15"/>
      <c r="AK2932" s="15"/>
      <c r="AL2932" s="15"/>
      <c r="AM2932" s="15"/>
      <c r="AN2932" s="15"/>
      <c r="AO2932" s="15"/>
      <c r="AP2932" s="15"/>
      <c r="AQ2932" s="15"/>
      <c r="AR2932" s="15"/>
      <c r="AS2932" s="15"/>
      <c r="AT2932" s="15"/>
      <c r="AU2932" s="15"/>
      <c r="AV2932" s="15"/>
      <c r="AW2932" s="15"/>
      <c r="AX2932" s="82"/>
      <c r="AY2932" s="82"/>
      <c r="AZ2932" s="10">
        <v>1</v>
      </c>
      <c r="BA2932" t="s">
        <v>13952</v>
      </c>
      <c r="BB2932" t="s">
        <v>23</v>
      </c>
      <c r="BD2932" s="39" t="str">
        <f t="shared" si="91"/>
        <v>01/395129502MTokopedia</v>
      </c>
    </row>
    <row r="2933" spans="2:56" ht="13.5" customHeight="1" x14ac:dyDescent="0.35">
      <c r="B2933" s="10" t="s">
        <v>17</v>
      </c>
      <c r="C2933" s="10" t="s">
        <v>2517</v>
      </c>
      <c r="D2933" s="10" t="s">
        <v>549</v>
      </c>
      <c r="E2933" s="10" t="s">
        <v>194</v>
      </c>
      <c r="F2933" s="10" t="s">
        <v>2458</v>
      </c>
      <c r="G2933" s="137">
        <v>444531357</v>
      </c>
      <c r="H2933" s="10"/>
      <c r="I2933" s="10" t="s">
        <v>2459</v>
      </c>
      <c r="J2933" s="10" t="s">
        <v>8049</v>
      </c>
      <c r="K2933" s="10" t="s">
        <v>8050</v>
      </c>
      <c r="L2933" s="98">
        <f>IFERROR(VLOOKUP($F2933&amp;$C2933,Sales!$J:$W,9,0),0)</f>
        <v>0</v>
      </c>
      <c r="M2933" s="98">
        <f>IFERROR(VLOOKUP($F2933&amp;$C2933,Sales!$J:$W,10,0),0)</f>
        <v>0</v>
      </c>
      <c r="N2933" s="98">
        <f>IFERROR(VLOOKUP($F2933&amp;$C2933,Sales!$J:$W,11,0),0)</f>
        <v>0</v>
      </c>
      <c r="O2933" s="98">
        <f>IFERROR(VLOOKUP($F2933&amp;$C2933,Sales!$J:$W,12,0),0)</f>
        <v>0</v>
      </c>
      <c r="P2933" s="98">
        <f>IFERROR(VLOOKUP($F2933&amp;$C2933,Sales!$J:$W,13,0),0)</f>
        <v>0</v>
      </c>
      <c r="Q2933" s="98">
        <f>IFERROR(VLOOKUP($F2933&amp;$C2933,Sales!$A:$H,7,0),0)</f>
        <v>0</v>
      </c>
      <c r="R2933" s="41">
        <f t="shared" si="90"/>
        <v>1</v>
      </c>
      <c r="S2933" s="15">
        <v>1</v>
      </c>
      <c r="T2933" s="15"/>
      <c r="U2933" s="15"/>
      <c r="V2933" s="15">
        <v>1</v>
      </c>
      <c r="W2933" s="15">
        <v>1</v>
      </c>
      <c r="X2933" s="15">
        <v>1</v>
      </c>
      <c r="Y2933" s="41">
        <v>1</v>
      </c>
      <c r="Z2933" s="41">
        <v>1</v>
      </c>
      <c r="AA2933" s="41"/>
      <c r="AB2933" s="15"/>
      <c r="AC2933" s="15"/>
      <c r="AD2933" s="15"/>
      <c r="AE2933" s="15"/>
      <c r="AF2933" s="15"/>
      <c r="AG2933" s="15"/>
      <c r="AH2933" s="15"/>
      <c r="AI2933" s="15"/>
      <c r="AJ2933" s="15"/>
      <c r="AK2933" s="15"/>
      <c r="AL2933" s="15"/>
      <c r="AM2933" s="15"/>
      <c r="AN2933" s="15"/>
      <c r="AO2933" s="15"/>
      <c r="AP2933" s="15"/>
      <c r="AQ2933" s="15"/>
      <c r="AR2933" s="15"/>
      <c r="AS2933" s="15"/>
      <c r="AT2933" s="15"/>
      <c r="AU2933" s="15"/>
      <c r="AV2933" s="15"/>
      <c r="AW2933" s="15"/>
      <c r="AX2933" s="82"/>
      <c r="AY2933" s="82"/>
      <c r="AZ2933" s="10">
        <v>1</v>
      </c>
      <c r="BA2933" t="s">
        <v>13952</v>
      </c>
      <c r="BB2933" t="s">
        <v>23</v>
      </c>
      <c r="BD2933" s="39" t="str">
        <f t="shared" si="91"/>
        <v>01/395129502WTokopedia</v>
      </c>
    </row>
    <row r="2934" spans="2:56" ht="13.5" customHeight="1" x14ac:dyDescent="0.35">
      <c r="B2934" s="10" t="s">
        <v>17</v>
      </c>
      <c r="C2934" s="10" t="s">
        <v>2517</v>
      </c>
      <c r="D2934" s="10" t="s">
        <v>549</v>
      </c>
      <c r="E2934" s="10" t="s">
        <v>194</v>
      </c>
      <c r="F2934" s="10" t="s">
        <v>2491</v>
      </c>
      <c r="G2934" s="137">
        <v>444531369</v>
      </c>
      <c r="H2934" s="10"/>
      <c r="I2934" s="10" t="s">
        <v>2493</v>
      </c>
      <c r="J2934" s="10" t="s">
        <v>8051</v>
      </c>
      <c r="K2934" s="131" t="s">
        <v>8052</v>
      </c>
      <c r="L2934" s="98">
        <f>IFERROR(VLOOKUP($F2934&amp;$C2934,Sales!$J:$W,9,0),0)</f>
        <v>0</v>
      </c>
      <c r="M2934" s="98">
        <f>IFERROR(VLOOKUP($F2934&amp;$C2934,Sales!$J:$W,10,0),0)</f>
        <v>0</v>
      </c>
      <c r="N2934" s="98">
        <f>IFERROR(VLOOKUP($F2934&amp;$C2934,Sales!$J:$W,11,0),0)</f>
        <v>0</v>
      </c>
      <c r="O2934" s="98">
        <f>IFERROR(VLOOKUP($F2934&amp;$C2934,Sales!$J:$W,12,0),0)</f>
        <v>0</v>
      </c>
      <c r="P2934" s="98">
        <f>IFERROR(VLOOKUP($F2934&amp;$C2934,Sales!$J:$W,13,0),0)</f>
        <v>0</v>
      </c>
      <c r="Q2934" s="98">
        <f>IFERROR(VLOOKUP($F2934&amp;$C2934,Sales!$A:$H,7,0),0)</f>
        <v>0</v>
      </c>
      <c r="R2934" s="41">
        <f t="shared" si="90"/>
        <v>1</v>
      </c>
      <c r="S2934" s="15">
        <v>1</v>
      </c>
      <c r="T2934" s="15"/>
      <c r="U2934" s="15"/>
      <c r="V2934" s="15">
        <v>1</v>
      </c>
      <c r="W2934" s="15">
        <v>1</v>
      </c>
      <c r="X2934" s="15">
        <v>1</v>
      </c>
      <c r="Y2934" s="41">
        <v>1</v>
      </c>
      <c r="Z2934" s="41">
        <v>1</v>
      </c>
      <c r="AA2934" s="41"/>
      <c r="AB2934" s="15"/>
      <c r="AC2934" s="15"/>
      <c r="AD2934" s="15"/>
      <c r="AE2934" s="15"/>
      <c r="AF2934" s="15"/>
      <c r="AG2934" s="15"/>
      <c r="AH2934" s="15"/>
      <c r="AI2934" s="15"/>
      <c r="AJ2934" s="15"/>
      <c r="AK2934" s="15"/>
      <c r="AL2934" s="15"/>
      <c r="AM2934" s="15"/>
      <c r="AN2934" s="15"/>
      <c r="AO2934" s="15"/>
      <c r="AP2934" s="15"/>
      <c r="AQ2934" s="15"/>
      <c r="AR2934" s="15"/>
      <c r="AS2934" s="15"/>
      <c r="AT2934" s="15"/>
      <c r="AU2934" s="15"/>
      <c r="AV2934" s="15"/>
      <c r="AW2934" s="15"/>
      <c r="AX2934" s="82"/>
      <c r="AY2934" s="82"/>
      <c r="AZ2934" s="10">
        <v>1</v>
      </c>
      <c r="BA2934" t="s">
        <v>13952</v>
      </c>
      <c r="BB2934" t="s">
        <v>23</v>
      </c>
      <c r="BD2934" s="39" t="str">
        <f t="shared" si="91"/>
        <v>01/395129502XTokopedia</v>
      </c>
    </row>
    <row r="2935" spans="2:56" ht="13.5" customHeight="1" x14ac:dyDescent="0.35">
      <c r="B2935" s="10" t="s">
        <v>17</v>
      </c>
      <c r="C2935" s="10" t="s">
        <v>2517</v>
      </c>
      <c r="D2935" s="10" t="s">
        <v>549</v>
      </c>
      <c r="E2935" s="10" t="s">
        <v>194</v>
      </c>
      <c r="F2935" s="10" t="s">
        <v>6423</v>
      </c>
      <c r="G2935" s="137">
        <v>467189755</v>
      </c>
      <c r="H2935" s="10"/>
      <c r="I2935" s="10" t="s">
        <v>6424</v>
      </c>
      <c r="J2935" s="10" t="s">
        <v>8053</v>
      </c>
      <c r="K2935" s="10" t="s">
        <v>8054</v>
      </c>
      <c r="L2935" s="98">
        <f>IFERROR(VLOOKUP($F2935&amp;$C2935,Sales!$J:$W,9,0),0)</f>
        <v>0</v>
      </c>
      <c r="M2935" s="98">
        <f>IFERROR(VLOOKUP($F2935&amp;$C2935,Sales!$J:$W,10,0),0)</f>
        <v>0</v>
      </c>
      <c r="N2935" s="98">
        <f>IFERROR(VLOOKUP($F2935&amp;$C2935,Sales!$J:$W,11,0),0)</f>
        <v>0</v>
      </c>
      <c r="O2935" s="98">
        <f>IFERROR(VLOOKUP($F2935&amp;$C2935,Sales!$J:$W,12,0),0)</f>
        <v>0</v>
      </c>
      <c r="P2935" s="98">
        <f>IFERROR(VLOOKUP($F2935&amp;$C2935,Sales!$J:$W,13,0),0)</f>
        <v>0</v>
      </c>
      <c r="Q2935" s="98">
        <f>IFERROR(VLOOKUP($F2935&amp;$C2935,Sales!$A:$H,7,0),0)</f>
        <v>0</v>
      </c>
      <c r="R2935" s="41" t="str">
        <f t="shared" si="90"/>
        <v>ERROR</v>
      </c>
      <c r="S2935" s="15"/>
      <c r="T2935" s="15"/>
      <c r="U2935" s="15"/>
      <c r="V2935" s="15"/>
      <c r="W2935" s="15"/>
      <c r="X2935" s="15"/>
      <c r="Y2935" s="41"/>
      <c r="Z2935" s="41"/>
      <c r="AA2935" s="41"/>
      <c r="AB2935" s="15"/>
      <c r="AC2935" s="15"/>
      <c r="AD2935" s="15"/>
      <c r="AE2935" s="15"/>
      <c r="AF2935" s="15"/>
      <c r="AG2935" s="15"/>
      <c r="AH2935" s="15"/>
      <c r="AI2935" s="15"/>
      <c r="AJ2935" s="15"/>
      <c r="AK2935" s="15"/>
      <c r="AL2935" s="15"/>
      <c r="AM2935" s="15"/>
      <c r="AN2935" s="15"/>
      <c r="AO2935" s="15"/>
      <c r="AP2935" s="15"/>
      <c r="AQ2935" s="15"/>
      <c r="AR2935" s="15"/>
      <c r="AS2935" s="15"/>
      <c r="AT2935" s="15"/>
      <c r="AU2935" s="15"/>
      <c r="AV2935" s="15"/>
      <c r="AW2935" s="15"/>
      <c r="AX2935" s="15"/>
      <c r="AY2935" s="15"/>
      <c r="AZ2935" s="10">
        <v>1</v>
      </c>
      <c r="BA2935" t="s">
        <v>22</v>
      </c>
      <c r="BB2935" t="s">
        <v>88</v>
      </c>
      <c r="BD2935" s="39" t="str">
        <f t="shared" si="91"/>
        <v>01/395129503CTokopedia</v>
      </c>
    </row>
    <row r="2936" spans="2:56" ht="13.5" customHeight="1" x14ac:dyDescent="0.35">
      <c r="B2936" s="10" t="s">
        <v>17</v>
      </c>
      <c r="C2936" s="10" t="s">
        <v>2517</v>
      </c>
      <c r="D2936" s="10" t="s">
        <v>549</v>
      </c>
      <c r="E2936" s="10" t="s">
        <v>194</v>
      </c>
      <c r="F2936" s="10" t="s">
        <v>1333</v>
      </c>
      <c r="G2936" s="137">
        <v>444531437</v>
      </c>
      <c r="H2936" s="10"/>
      <c r="I2936" s="10" t="s">
        <v>1334</v>
      </c>
      <c r="J2936" s="10" t="s">
        <v>8055</v>
      </c>
      <c r="K2936" s="10" t="s">
        <v>8056</v>
      </c>
      <c r="L2936" s="98">
        <f>IFERROR(VLOOKUP($F2936&amp;$C2936,Sales!$J:$W,9,0),0)</f>
        <v>0</v>
      </c>
      <c r="M2936" s="98">
        <f>IFERROR(VLOOKUP($F2936&amp;$C2936,Sales!$J:$W,10,0),0)</f>
        <v>0</v>
      </c>
      <c r="N2936" s="98">
        <f>IFERROR(VLOOKUP($F2936&amp;$C2936,Sales!$J:$W,11,0),0)</f>
        <v>0</v>
      </c>
      <c r="O2936" s="98">
        <f>IFERROR(VLOOKUP($F2936&amp;$C2936,Sales!$J:$W,12,0),0)</f>
        <v>0</v>
      </c>
      <c r="P2936" s="98">
        <f>IFERROR(VLOOKUP($F2936&amp;$C2936,Sales!$J:$W,13,0),0)</f>
        <v>0</v>
      </c>
      <c r="Q2936" s="98">
        <f>IFERROR(VLOOKUP($F2936&amp;$C2936,Sales!$A:$H,7,0),0)</f>
        <v>0</v>
      </c>
      <c r="R2936" s="41">
        <f t="shared" si="90"/>
        <v>1</v>
      </c>
      <c r="S2936" s="15">
        <v>1</v>
      </c>
      <c r="T2936" s="15"/>
      <c r="U2936" s="15"/>
      <c r="V2936" s="15">
        <v>1</v>
      </c>
      <c r="W2936" s="15">
        <v>1</v>
      </c>
      <c r="X2936" s="15">
        <v>1</v>
      </c>
      <c r="Y2936" s="41">
        <v>1</v>
      </c>
      <c r="Z2936" s="41">
        <v>1</v>
      </c>
      <c r="AA2936" s="41"/>
      <c r="AB2936" s="15"/>
      <c r="AC2936" s="15"/>
      <c r="AD2936" s="15"/>
      <c r="AE2936" s="15"/>
      <c r="AF2936" s="15"/>
      <c r="AG2936" s="15"/>
      <c r="AH2936" s="15"/>
      <c r="AI2936" s="15"/>
      <c r="AJ2936" s="15"/>
      <c r="AK2936" s="15"/>
      <c r="AL2936" s="15"/>
      <c r="AM2936" s="15"/>
      <c r="AN2936" s="15"/>
      <c r="AO2936" s="15"/>
      <c r="AP2936" s="15"/>
      <c r="AQ2936" s="15"/>
      <c r="AR2936" s="15"/>
      <c r="AS2936" s="15"/>
      <c r="AT2936" s="15"/>
      <c r="AU2936" s="15"/>
      <c r="AV2936" s="15"/>
      <c r="AW2936" s="15"/>
      <c r="AX2936" s="82"/>
      <c r="AY2936" s="82"/>
      <c r="AZ2936" s="10">
        <v>1</v>
      </c>
      <c r="BA2936" t="s">
        <v>22</v>
      </c>
      <c r="BB2936" t="s">
        <v>23</v>
      </c>
      <c r="BD2936" s="39" t="str">
        <f t="shared" si="91"/>
        <v>01/395129503DTokopedia</v>
      </c>
    </row>
    <row r="2937" spans="2:56" ht="13.5" customHeight="1" x14ac:dyDescent="0.35">
      <c r="B2937" s="10" t="s">
        <v>17</v>
      </c>
      <c r="C2937" s="10" t="s">
        <v>2517</v>
      </c>
      <c r="D2937" s="10" t="s">
        <v>549</v>
      </c>
      <c r="E2937" s="10" t="s">
        <v>194</v>
      </c>
      <c r="F2937" s="10" t="s">
        <v>2460</v>
      </c>
      <c r="G2937" s="137">
        <v>444531447</v>
      </c>
      <c r="H2937" s="10"/>
      <c r="I2937" s="10" t="s">
        <v>2461</v>
      </c>
      <c r="J2937" s="10" t="s">
        <v>8057</v>
      </c>
      <c r="K2937" s="124" t="s">
        <v>6422</v>
      </c>
      <c r="L2937" s="98">
        <f>IFERROR(VLOOKUP($F2937&amp;$C2937,Sales!$J:$W,9,0),0)</f>
        <v>0</v>
      </c>
      <c r="M2937" s="98">
        <f>IFERROR(VLOOKUP($F2937&amp;$C2937,Sales!$J:$W,10,0),0)</f>
        <v>0</v>
      </c>
      <c r="N2937" s="98">
        <f>IFERROR(VLOOKUP($F2937&amp;$C2937,Sales!$J:$W,11,0),0)</f>
        <v>0</v>
      </c>
      <c r="O2937" s="98">
        <f>IFERROR(VLOOKUP($F2937&amp;$C2937,Sales!$J:$W,12,0),0)</f>
        <v>0</v>
      </c>
      <c r="P2937" s="98">
        <f>IFERROR(VLOOKUP($F2937&amp;$C2937,Sales!$J:$W,13,0),0)</f>
        <v>0</v>
      </c>
      <c r="Q2937" s="98">
        <f>IFERROR(VLOOKUP($F2937&amp;$C2937,Sales!$A:$H,7,0),0)</f>
        <v>0</v>
      </c>
      <c r="R2937" s="41">
        <f t="shared" si="90"/>
        <v>1</v>
      </c>
      <c r="S2937" s="15">
        <v>1</v>
      </c>
      <c r="T2937" s="15"/>
      <c r="U2937" s="15"/>
      <c r="V2937" s="15">
        <v>1</v>
      </c>
      <c r="W2937" s="15">
        <v>1</v>
      </c>
      <c r="X2937" s="15">
        <v>1</v>
      </c>
      <c r="Y2937" s="41">
        <v>1</v>
      </c>
      <c r="Z2937" s="41">
        <v>1</v>
      </c>
      <c r="AA2937" s="41"/>
      <c r="AB2937" s="15"/>
      <c r="AC2937" s="15"/>
      <c r="AD2937" s="15"/>
      <c r="AE2937" s="15"/>
      <c r="AF2937" s="15"/>
      <c r="AG2937" s="15"/>
      <c r="AH2937" s="15"/>
      <c r="AI2937" s="15"/>
      <c r="AJ2937" s="15"/>
      <c r="AK2937" s="15"/>
      <c r="AL2937" s="15"/>
      <c r="AM2937" s="15"/>
      <c r="AN2937" s="15"/>
      <c r="AO2937" s="15"/>
      <c r="AP2937" s="15"/>
      <c r="AQ2937" s="15"/>
      <c r="AR2937" s="15"/>
      <c r="AS2937" s="15"/>
      <c r="AT2937" s="15"/>
      <c r="AU2937" s="15"/>
      <c r="AV2937" s="15"/>
      <c r="AW2937" s="15"/>
      <c r="AX2937" s="82"/>
      <c r="AY2937" s="82"/>
      <c r="AZ2937" s="10">
        <v>1</v>
      </c>
      <c r="BA2937" t="s">
        <v>13952</v>
      </c>
      <c r="BB2937" t="s">
        <v>23</v>
      </c>
      <c r="BD2937" s="39" t="str">
        <f t="shared" si="91"/>
        <v>01/395129503GTokopedia</v>
      </c>
    </row>
    <row r="2938" spans="2:56" ht="13.5" customHeight="1" x14ac:dyDescent="0.35">
      <c r="B2938" s="10" t="s">
        <v>17</v>
      </c>
      <c r="C2938" s="10" t="s">
        <v>2517</v>
      </c>
      <c r="D2938" s="10" t="s">
        <v>549</v>
      </c>
      <c r="E2938" s="10" t="s">
        <v>194</v>
      </c>
      <c r="F2938" s="10" t="s">
        <v>6095</v>
      </c>
      <c r="G2938" s="137">
        <v>578382134</v>
      </c>
      <c r="H2938" s="10"/>
      <c r="I2938" s="10" t="s">
        <v>6416</v>
      </c>
      <c r="J2938" s="10" t="s">
        <v>8058</v>
      </c>
      <c r="K2938" s="10" t="s">
        <v>8059</v>
      </c>
      <c r="L2938" s="98">
        <f>IFERROR(VLOOKUP($F2938&amp;$C2938,Sales!$J:$W,9,0),0)</f>
        <v>0</v>
      </c>
      <c r="M2938" s="98">
        <f>IFERROR(VLOOKUP($F2938&amp;$C2938,Sales!$J:$W,10,0),0)</f>
        <v>0</v>
      </c>
      <c r="N2938" s="98">
        <f>IFERROR(VLOOKUP($F2938&amp;$C2938,Sales!$J:$W,11,0),0)</f>
        <v>0</v>
      </c>
      <c r="O2938" s="98">
        <f>IFERROR(VLOOKUP($F2938&amp;$C2938,Sales!$J:$W,12,0),0)</f>
        <v>0</v>
      </c>
      <c r="P2938" s="98">
        <f>IFERROR(VLOOKUP($F2938&amp;$C2938,Sales!$J:$W,13,0),0)</f>
        <v>0</v>
      </c>
      <c r="Q2938" s="98">
        <f>IFERROR(VLOOKUP($F2938&amp;$C2938,Sales!$A:$H,7,0),0)</f>
        <v>0</v>
      </c>
      <c r="R2938" s="41">
        <f t="shared" si="90"/>
        <v>1</v>
      </c>
      <c r="S2938" s="15">
        <v>1</v>
      </c>
      <c r="T2938" s="15"/>
      <c r="U2938" s="15"/>
      <c r="V2938" s="15">
        <v>1</v>
      </c>
      <c r="W2938" s="15">
        <v>1</v>
      </c>
      <c r="X2938" s="15">
        <v>1</v>
      </c>
      <c r="Y2938" s="41">
        <v>1</v>
      </c>
      <c r="Z2938" s="41">
        <v>1</v>
      </c>
      <c r="AA2938" s="41"/>
      <c r="AB2938" s="15"/>
      <c r="AC2938" s="15"/>
      <c r="AD2938" s="15"/>
      <c r="AE2938" s="15"/>
      <c r="AF2938" s="15"/>
      <c r="AG2938" s="15"/>
      <c r="AH2938" s="15"/>
      <c r="AI2938" s="15"/>
      <c r="AJ2938" s="15"/>
      <c r="AK2938" s="15"/>
      <c r="AL2938" s="15"/>
      <c r="AM2938" s="15"/>
      <c r="AN2938" s="15"/>
      <c r="AO2938" s="15"/>
      <c r="AP2938" s="15"/>
      <c r="AQ2938" s="15"/>
      <c r="AR2938" s="15"/>
      <c r="AS2938" s="15"/>
      <c r="AT2938" s="15"/>
      <c r="AU2938" s="15"/>
      <c r="AV2938" s="15"/>
      <c r="AW2938" s="15"/>
      <c r="AX2938" s="82"/>
      <c r="AY2938" s="82"/>
      <c r="AZ2938" s="10">
        <v>1</v>
      </c>
      <c r="BA2938" t="s">
        <v>22</v>
      </c>
      <c r="BB2938" t="s">
        <v>23</v>
      </c>
      <c r="BD2938" s="39" t="str">
        <f t="shared" si="91"/>
        <v>01/395129503KTokopedia</v>
      </c>
    </row>
    <row r="2939" spans="2:56" ht="13.5" customHeight="1" x14ac:dyDescent="0.35">
      <c r="B2939" s="10" t="s">
        <v>17</v>
      </c>
      <c r="C2939" s="10" t="s">
        <v>2517</v>
      </c>
      <c r="D2939" s="10" t="s">
        <v>549</v>
      </c>
      <c r="E2939" s="10" t="s">
        <v>194</v>
      </c>
      <c r="F2939" s="10" t="s">
        <v>6096</v>
      </c>
      <c r="G2939" s="137">
        <v>578386850</v>
      </c>
      <c r="H2939" s="10"/>
      <c r="I2939" s="10" t="s">
        <v>6414</v>
      </c>
      <c r="J2939" s="10" t="s">
        <v>8060</v>
      </c>
      <c r="K2939" s="10" t="s">
        <v>8061</v>
      </c>
      <c r="L2939" s="98">
        <f>IFERROR(VLOOKUP($F2939&amp;$C2939,Sales!$J:$W,9,0),0)</f>
        <v>0</v>
      </c>
      <c r="M2939" s="98">
        <f>IFERROR(VLOOKUP($F2939&amp;$C2939,Sales!$J:$W,10,0),0)</f>
        <v>0</v>
      </c>
      <c r="N2939" s="98">
        <f>IFERROR(VLOOKUP($F2939&amp;$C2939,Sales!$J:$W,11,0),0)</f>
        <v>0</v>
      </c>
      <c r="O2939" s="98">
        <f>IFERROR(VLOOKUP($F2939&amp;$C2939,Sales!$J:$W,12,0),0)</f>
        <v>0</v>
      </c>
      <c r="P2939" s="98">
        <f>IFERROR(VLOOKUP($F2939&amp;$C2939,Sales!$J:$W,13,0),0)</f>
        <v>0</v>
      </c>
      <c r="Q2939" s="98">
        <f>IFERROR(VLOOKUP($F2939&amp;$C2939,Sales!$A:$H,7,0),0)</f>
        <v>0</v>
      </c>
      <c r="R2939" s="41">
        <f t="shared" si="90"/>
        <v>1</v>
      </c>
      <c r="S2939" s="15">
        <v>1</v>
      </c>
      <c r="T2939" s="15"/>
      <c r="U2939" s="15"/>
      <c r="V2939" s="15">
        <v>1</v>
      </c>
      <c r="W2939" s="15">
        <v>1</v>
      </c>
      <c r="X2939" s="15">
        <v>1</v>
      </c>
      <c r="Y2939" s="41">
        <v>1</v>
      </c>
      <c r="Z2939" s="41">
        <v>1</v>
      </c>
      <c r="AA2939" s="41"/>
      <c r="AB2939" s="15"/>
      <c r="AC2939" s="15"/>
      <c r="AD2939" s="15"/>
      <c r="AE2939" s="15"/>
      <c r="AF2939" s="15"/>
      <c r="AG2939" s="15"/>
      <c r="AH2939" s="15"/>
      <c r="AI2939" s="15"/>
      <c r="AJ2939" s="15"/>
      <c r="AK2939" s="15"/>
      <c r="AL2939" s="15"/>
      <c r="AM2939" s="15"/>
      <c r="AN2939" s="15"/>
      <c r="AO2939" s="15"/>
      <c r="AP2939" s="15"/>
      <c r="AQ2939" s="15"/>
      <c r="AR2939" s="15"/>
      <c r="AS2939" s="15"/>
      <c r="AT2939" s="15"/>
      <c r="AU2939" s="15"/>
      <c r="AV2939" s="15"/>
      <c r="AW2939" s="15"/>
      <c r="AX2939" s="82"/>
      <c r="AY2939" s="82"/>
      <c r="AZ2939" s="10">
        <v>1</v>
      </c>
      <c r="BA2939" t="s">
        <v>22</v>
      </c>
      <c r="BB2939" t="s">
        <v>23</v>
      </c>
      <c r="BD2939" s="39" t="str">
        <f t="shared" si="91"/>
        <v>01/395129503LTokopedia</v>
      </c>
    </row>
    <row r="2940" spans="2:56" ht="13.5" customHeight="1" x14ac:dyDescent="0.35">
      <c r="B2940" s="10" t="s">
        <v>17</v>
      </c>
      <c r="C2940" s="10" t="s">
        <v>2517</v>
      </c>
      <c r="D2940" s="10" t="s">
        <v>549</v>
      </c>
      <c r="E2940" s="10" t="s">
        <v>194</v>
      </c>
      <c r="F2940" s="10" t="s">
        <v>6097</v>
      </c>
      <c r="G2940" s="137">
        <v>578491698</v>
      </c>
      <c r="H2940" s="10"/>
      <c r="I2940" s="10" t="s">
        <v>6415</v>
      </c>
      <c r="J2940" s="10" t="s">
        <v>8062</v>
      </c>
      <c r="K2940" s="10" t="s">
        <v>8063</v>
      </c>
      <c r="L2940" s="98">
        <f>IFERROR(VLOOKUP($F2940&amp;$C2940,Sales!$J:$W,9,0),0)</f>
        <v>0</v>
      </c>
      <c r="M2940" s="98">
        <f>IFERROR(VLOOKUP($F2940&amp;$C2940,Sales!$J:$W,10,0),0)</f>
        <v>0</v>
      </c>
      <c r="N2940" s="98">
        <f>IFERROR(VLOOKUP($F2940&amp;$C2940,Sales!$J:$W,11,0),0)</f>
        <v>0</v>
      </c>
      <c r="O2940" s="98">
        <f>IFERROR(VLOOKUP($F2940&amp;$C2940,Sales!$J:$W,12,0),0)</f>
        <v>0</v>
      </c>
      <c r="P2940" s="98">
        <f>IFERROR(VLOOKUP($F2940&amp;$C2940,Sales!$J:$W,13,0),0)</f>
        <v>0</v>
      </c>
      <c r="Q2940" s="98">
        <f>IFERROR(VLOOKUP($F2940&amp;$C2940,Sales!$A:$H,7,0),0)</f>
        <v>0</v>
      </c>
      <c r="R2940" s="41">
        <f t="shared" si="90"/>
        <v>1</v>
      </c>
      <c r="S2940" s="15">
        <v>1</v>
      </c>
      <c r="T2940" s="15"/>
      <c r="U2940" s="15"/>
      <c r="V2940" s="15">
        <v>1</v>
      </c>
      <c r="W2940" s="15">
        <v>1</v>
      </c>
      <c r="X2940" s="15">
        <v>1</v>
      </c>
      <c r="Y2940" s="41">
        <v>1</v>
      </c>
      <c r="Z2940" s="41">
        <v>1</v>
      </c>
      <c r="AA2940" s="41"/>
      <c r="AB2940" s="15"/>
      <c r="AC2940" s="15"/>
      <c r="AD2940" s="15"/>
      <c r="AE2940" s="15"/>
      <c r="AF2940" s="15"/>
      <c r="AG2940" s="15"/>
      <c r="AH2940" s="15"/>
      <c r="AI2940" s="15"/>
      <c r="AJ2940" s="15"/>
      <c r="AK2940" s="15"/>
      <c r="AL2940" s="15"/>
      <c r="AM2940" s="15"/>
      <c r="AN2940" s="15"/>
      <c r="AO2940" s="15"/>
      <c r="AP2940" s="15"/>
      <c r="AQ2940" s="15"/>
      <c r="AR2940" s="15"/>
      <c r="AS2940" s="15"/>
      <c r="AT2940" s="15"/>
      <c r="AU2940" s="15"/>
      <c r="AV2940" s="15"/>
      <c r="AW2940" s="15"/>
      <c r="AX2940" s="82"/>
      <c r="AY2940" s="82"/>
      <c r="AZ2940" s="10">
        <v>1</v>
      </c>
      <c r="BA2940" t="s">
        <v>22</v>
      </c>
      <c r="BB2940" t="s">
        <v>23</v>
      </c>
      <c r="BD2940" s="39" t="str">
        <f t="shared" si="91"/>
        <v>01/395129503MTokopedia</v>
      </c>
    </row>
    <row r="2941" spans="2:56" ht="13.5" customHeight="1" x14ac:dyDescent="0.35">
      <c r="B2941" s="10" t="s">
        <v>17</v>
      </c>
      <c r="C2941" s="10" t="s">
        <v>2517</v>
      </c>
      <c r="D2941" s="10" t="s">
        <v>549</v>
      </c>
      <c r="E2941" s="10" t="s">
        <v>194</v>
      </c>
      <c r="F2941" s="10" t="s">
        <v>6419</v>
      </c>
      <c r="G2941" s="137">
        <v>578390293</v>
      </c>
      <c r="H2941" s="10"/>
      <c r="I2941" s="10" t="s">
        <v>6420</v>
      </c>
      <c r="J2941" s="10" t="s">
        <v>8064</v>
      </c>
      <c r="K2941" s="10" t="s">
        <v>8065</v>
      </c>
      <c r="L2941" s="98">
        <f>IFERROR(VLOOKUP($F2941&amp;$C2941,Sales!$J:$W,9,0),0)</f>
        <v>0</v>
      </c>
      <c r="M2941" s="98">
        <f>IFERROR(VLOOKUP($F2941&amp;$C2941,Sales!$J:$W,10,0),0)</f>
        <v>0</v>
      </c>
      <c r="N2941" s="98">
        <f>IFERROR(VLOOKUP($F2941&amp;$C2941,Sales!$J:$W,11,0),0)</f>
        <v>0</v>
      </c>
      <c r="O2941" s="98">
        <f>IFERROR(VLOOKUP($F2941&amp;$C2941,Sales!$J:$W,12,0),0)</f>
        <v>0</v>
      </c>
      <c r="P2941" s="98">
        <f>IFERROR(VLOOKUP($F2941&amp;$C2941,Sales!$J:$W,13,0),0)</f>
        <v>0</v>
      </c>
      <c r="Q2941" s="98">
        <f>IFERROR(VLOOKUP($F2941&amp;$C2941,Sales!$A:$H,7,0),0)</f>
        <v>0</v>
      </c>
      <c r="R2941" s="41" t="str">
        <f t="shared" si="90"/>
        <v>ERROR</v>
      </c>
      <c r="S2941" s="15"/>
      <c r="T2941" s="15"/>
      <c r="U2941" s="15"/>
      <c r="V2941" s="15"/>
      <c r="W2941" s="15"/>
      <c r="X2941" s="15"/>
      <c r="Y2941" s="41"/>
      <c r="Z2941" s="41"/>
      <c r="AA2941" s="41"/>
      <c r="AB2941" s="15"/>
      <c r="AC2941" s="15"/>
      <c r="AD2941" s="15"/>
      <c r="AE2941" s="15"/>
      <c r="AF2941" s="15"/>
      <c r="AG2941" s="15"/>
      <c r="AH2941" s="15"/>
      <c r="AI2941" s="15"/>
      <c r="AJ2941" s="15"/>
      <c r="AK2941" s="15"/>
      <c r="AL2941" s="15"/>
      <c r="AM2941" s="15"/>
      <c r="AN2941" s="15"/>
      <c r="AO2941" s="15"/>
      <c r="AP2941" s="15"/>
      <c r="AQ2941" s="15"/>
      <c r="AR2941" s="15"/>
      <c r="AS2941" s="15"/>
      <c r="AT2941" s="15"/>
      <c r="AU2941" s="15"/>
      <c r="AV2941" s="15"/>
      <c r="AW2941" s="15"/>
      <c r="AX2941" s="15"/>
      <c r="AY2941" s="15"/>
      <c r="AZ2941" s="10">
        <v>1</v>
      </c>
      <c r="BA2941" t="s">
        <v>22</v>
      </c>
      <c r="BB2941" t="s">
        <v>88</v>
      </c>
      <c r="BD2941" s="39" t="str">
        <f t="shared" si="91"/>
        <v>01/395129503NTokopedia</v>
      </c>
    </row>
    <row r="2942" spans="2:56" ht="13.5" customHeight="1" x14ac:dyDescent="0.35">
      <c r="B2942" s="10" t="s">
        <v>17</v>
      </c>
      <c r="C2942" s="10" t="s">
        <v>2517</v>
      </c>
      <c r="D2942" s="10" t="s">
        <v>549</v>
      </c>
      <c r="E2942" s="10" t="s">
        <v>194</v>
      </c>
      <c r="F2942" s="10" t="s">
        <v>6098</v>
      </c>
      <c r="G2942" s="137">
        <v>578395459</v>
      </c>
      <c r="H2942" s="10"/>
      <c r="I2942" s="10" t="s">
        <v>6418</v>
      </c>
      <c r="J2942" s="10" t="s">
        <v>8066</v>
      </c>
      <c r="K2942" s="10" t="s">
        <v>8067</v>
      </c>
      <c r="L2942" s="98">
        <f>IFERROR(VLOOKUP($F2942&amp;$C2942,Sales!$J:$W,9,0),0)</f>
        <v>0</v>
      </c>
      <c r="M2942" s="98">
        <f>IFERROR(VLOOKUP($F2942&amp;$C2942,Sales!$J:$W,10,0),0)</f>
        <v>0</v>
      </c>
      <c r="N2942" s="98">
        <f>IFERROR(VLOOKUP($F2942&amp;$C2942,Sales!$J:$W,11,0),0)</f>
        <v>0</v>
      </c>
      <c r="O2942" s="98">
        <f>IFERROR(VLOOKUP($F2942&amp;$C2942,Sales!$J:$W,12,0),0)</f>
        <v>0</v>
      </c>
      <c r="P2942" s="98">
        <f>IFERROR(VLOOKUP($F2942&amp;$C2942,Sales!$J:$W,13,0),0)</f>
        <v>0</v>
      </c>
      <c r="Q2942" s="98">
        <f>IFERROR(VLOOKUP($F2942&amp;$C2942,Sales!$A:$H,7,0),0)</f>
        <v>0</v>
      </c>
      <c r="R2942" s="41">
        <f t="shared" si="90"/>
        <v>1</v>
      </c>
      <c r="S2942" s="15">
        <v>1</v>
      </c>
      <c r="T2942" s="15"/>
      <c r="U2942" s="15"/>
      <c r="V2942" s="15">
        <v>1</v>
      </c>
      <c r="W2942" s="15">
        <v>1</v>
      </c>
      <c r="X2942" s="15">
        <v>1</v>
      </c>
      <c r="Y2942" s="41">
        <v>1</v>
      </c>
      <c r="Z2942" s="41">
        <v>1</v>
      </c>
      <c r="AA2942" s="41"/>
      <c r="AB2942" s="15"/>
      <c r="AC2942" s="15"/>
      <c r="AD2942" s="15"/>
      <c r="AE2942" s="15"/>
      <c r="AF2942" s="15"/>
      <c r="AG2942" s="15"/>
      <c r="AH2942" s="15"/>
      <c r="AI2942" s="15"/>
      <c r="AJ2942" s="15"/>
      <c r="AK2942" s="15"/>
      <c r="AL2942" s="15"/>
      <c r="AM2942" s="15"/>
      <c r="AN2942" s="15"/>
      <c r="AO2942" s="15"/>
      <c r="AP2942" s="15"/>
      <c r="AQ2942" s="15"/>
      <c r="AR2942" s="15"/>
      <c r="AS2942" s="15"/>
      <c r="AT2942" s="15"/>
      <c r="AU2942" s="15"/>
      <c r="AV2942" s="15"/>
      <c r="AW2942" s="15"/>
      <c r="AX2942" s="82"/>
      <c r="AY2942" s="82"/>
      <c r="AZ2942" s="10">
        <v>1</v>
      </c>
      <c r="BA2942" t="s">
        <v>22</v>
      </c>
      <c r="BB2942" t="s">
        <v>23</v>
      </c>
      <c r="BD2942" s="39" t="str">
        <f t="shared" si="91"/>
        <v>01/395129503OTokopedia</v>
      </c>
    </row>
    <row r="2943" spans="2:56" ht="13.5" customHeight="1" x14ac:dyDescent="0.35">
      <c r="B2943" s="10" t="s">
        <v>17</v>
      </c>
      <c r="C2943" s="10" t="s">
        <v>2517</v>
      </c>
      <c r="D2943" s="10" t="s">
        <v>549</v>
      </c>
      <c r="E2943" s="10" t="s">
        <v>194</v>
      </c>
      <c r="F2943" s="10" t="s">
        <v>1442</v>
      </c>
      <c r="G2943" s="137">
        <v>578411528</v>
      </c>
      <c r="H2943" s="10"/>
      <c r="I2943" s="10" t="s">
        <v>1443</v>
      </c>
      <c r="J2943" s="10" t="s">
        <v>8068</v>
      </c>
      <c r="K2943" s="10" t="s">
        <v>8069</v>
      </c>
      <c r="L2943" s="98">
        <f>IFERROR(VLOOKUP($F2943&amp;$C2943,Sales!$J:$W,9,0),0)</f>
        <v>0</v>
      </c>
      <c r="M2943" s="98">
        <f>IFERROR(VLOOKUP($F2943&amp;$C2943,Sales!$J:$W,10,0),0)</f>
        <v>0</v>
      </c>
      <c r="N2943" s="98">
        <f>IFERROR(VLOOKUP($F2943&amp;$C2943,Sales!$J:$W,11,0),0)</f>
        <v>0</v>
      </c>
      <c r="O2943" s="98">
        <f>IFERROR(VLOOKUP($F2943&amp;$C2943,Sales!$J:$W,12,0),0)</f>
        <v>0</v>
      </c>
      <c r="P2943" s="98">
        <f>IFERROR(VLOOKUP($F2943&amp;$C2943,Sales!$J:$W,13,0),0)</f>
        <v>0</v>
      </c>
      <c r="Q2943" s="98">
        <f>IFERROR(VLOOKUP($F2943&amp;$C2943,Sales!$A:$H,7,0),0)</f>
        <v>0</v>
      </c>
      <c r="R2943" s="41">
        <f t="shared" si="90"/>
        <v>1</v>
      </c>
      <c r="S2943" s="15">
        <v>1</v>
      </c>
      <c r="T2943" s="15"/>
      <c r="U2943" s="15"/>
      <c r="V2943" s="15">
        <v>1</v>
      </c>
      <c r="W2943" s="15">
        <v>1</v>
      </c>
      <c r="X2943" s="15">
        <v>1</v>
      </c>
      <c r="Y2943" s="41">
        <v>1</v>
      </c>
      <c r="Z2943" s="41">
        <v>1</v>
      </c>
      <c r="AA2943" s="41"/>
      <c r="AB2943" s="15"/>
      <c r="AC2943" s="15"/>
      <c r="AD2943" s="15"/>
      <c r="AE2943" s="15"/>
      <c r="AF2943" s="15"/>
      <c r="AG2943" s="15"/>
      <c r="AH2943" s="15"/>
      <c r="AI2943" s="15"/>
      <c r="AJ2943" s="15"/>
      <c r="AK2943" s="15"/>
      <c r="AL2943" s="15"/>
      <c r="AM2943" s="15"/>
      <c r="AN2943" s="15"/>
      <c r="AO2943" s="15"/>
      <c r="AP2943" s="15"/>
      <c r="AQ2943" s="15"/>
      <c r="AR2943" s="15"/>
      <c r="AS2943" s="15"/>
      <c r="AT2943" s="15"/>
      <c r="AU2943" s="15"/>
      <c r="AV2943" s="15"/>
      <c r="AW2943" s="15"/>
      <c r="AX2943" s="82"/>
      <c r="AY2943" s="82"/>
      <c r="AZ2943" s="10">
        <v>1</v>
      </c>
      <c r="BA2943" t="s">
        <v>22</v>
      </c>
      <c r="BB2943" t="s">
        <v>23</v>
      </c>
      <c r="BD2943" s="39" t="str">
        <f t="shared" si="91"/>
        <v>01/395129503PTokopedia</v>
      </c>
    </row>
    <row r="2944" spans="2:56" ht="13.5" customHeight="1" x14ac:dyDescent="0.35">
      <c r="B2944" s="10" t="s">
        <v>17</v>
      </c>
      <c r="C2944" s="10" t="s">
        <v>2517</v>
      </c>
      <c r="D2944" s="10" t="s">
        <v>549</v>
      </c>
      <c r="E2944" s="10" t="s">
        <v>194</v>
      </c>
      <c r="F2944" s="10" t="s">
        <v>6099</v>
      </c>
      <c r="G2944" s="137">
        <v>578398872</v>
      </c>
      <c r="H2944" s="10"/>
      <c r="I2944" s="10" t="s">
        <v>6413</v>
      </c>
      <c r="J2944" s="10" t="s">
        <v>8070</v>
      </c>
      <c r="K2944" s="10" t="s">
        <v>8071</v>
      </c>
      <c r="L2944" s="98">
        <f>IFERROR(VLOOKUP($F2944&amp;$C2944,Sales!$J:$W,9,0),0)</f>
        <v>0</v>
      </c>
      <c r="M2944" s="98">
        <f>IFERROR(VLOOKUP($F2944&amp;$C2944,Sales!$J:$W,10,0),0)</f>
        <v>0</v>
      </c>
      <c r="N2944" s="98">
        <f>IFERROR(VLOOKUP($F2944&amp;$C2944,Sales!$J:$W,11,0),0)</f>
        <v>0</v>
      </c>
      <c r="O2944" s="98">
        <f>IFERROR(VLOOKUP($F2944&amp;$C2944,Sales!$J:$W,12,0),0)</f>
        <v>0</v>
      </c>
      <c r="P2944" s="98">
        <f>IFERROR(VLOOKUP($F2944&amp;$C2944,Sales!$J:$W,13,0),0)</f>
        <v>0</v>
      </c>
      <c r="Q2944" s="98">
        <f>IFERROR(VLOOKUP($F2944&amp;$C2944,Sales!$A:$H,7,0),0)</f>
        <v>0</v>
      </c>
      <c r="R2944" s="41" t="str">
        <f t="shared" si="90"/>
        <v>ERROR</v>
      </c>
      <c r="S2944" s="15"/>
      <c r="T2944" s="15"/>
      <c r="U2944" s="15"/>
      <c r="V2944" s="15"/>
      <c r="W2944" s="15"/>
      <c r="X2944" s="15"/>
      <c r="Y2944" s="41"/>
      <c r="Z2944" s="41"/>
      <c r="AA2944" s="41"/>
      <c r="AB2944" s="15"/>
      <c r="AC2944" s="15"/>
      <c r="AD2944" s="15"/>
      <c r="AE2944" s="15"/>
      <c r="AF2944" s="15"/>
      <c r="AG2944" s="15"/>
      <c r="AH2944" s="15"/>
      <c r="AI2944" s="15"/>
      <c r="AJ2944" s="15"/>
      <c r="AK2944" s="15"/>
      <c r="AL2944" s="15"/>
      <c r="AM2944" s="15"/>
      <c r="AN2944" s="15"/>
      <c r="AO2944" s="15"/>
      <c r="AP2944" s="15"/>
      <c r="AQ2944" s="15"/>
      <c r="AR2944" s="15"/>
      <c r="AS2944" s="15"/>
      <c r="AT2944" s="15"/>
      <c r="AU2944" s="15"/>
      <c r="AV2944" s="15"/>
      <c r="AW2944" s="15"/>
      <c r="AX2944" s="15"/>
      <c r="AY2944" s="15"/>
      <c r="AZ2944" s="10">
        <v>1</v>
      </c>
      <c r="BA2944" t="s">
        <v>22</v>
      </c>
      <c r="BB2944" t="s">
        <v>88</v>
      </c>
      <c r="BD2944" s="39" t="str">
        <f t="shared" si="91"/>
        <v>01/395129503QTokopedia</v>
      </c>
    </row>
    <row r="2945" spans="2:58" ht="13.5" customHeight="1" x14ac:dyDescent="0.35">
      <c r="B2945" s="10" t="s">
        <v>17</v>
      </c>
      <c r="C2945" s="10" t="s">
        <v>2517</v>
      </c>
      <c r="D2945" s="10" t="s">
        <v>549</v>
      </c>
      <c r="E2945" s="10" t="s">
        <v>194</v>
      </c>
      <c r="F2945" s="10" t="s">
        <v>6411</v>
      </c>
      <c r="G2945" s="137">
        <v>578402419</v>
      </c>
      <c r="H2945" s="10"/>
      <c r="I2945" s="10" t="s">
        <v>6412</v>
      </c>
      <c r="J2945" s="10" t="s">
        <v>8072</v>
      </c>
      <c r="K2945" s="10" t="s">
        <v>8073</v>
      </c>
      <c r="L2945" s="98">
        <f>IFERROR(VLOOKUP($F2945&amp;$C2945,Sales!$J:$W,9,0),0)</f>
        <v>0</v>
      </c>
      <c r="M2945" s="98">
        <f>IFERROR(VLOOKUP($F2945&amp;$C2945,Sales!$J:$W,10,0),0)</f>
        <v>0</v>
      </c>
      <c r="N2945" s="98">
        <f>IFERROR(VLOOKUP($F2945&amp;$C2945,Sales!$J:$W,11,0),0)</f>
        <v>0</v>
      </c>
      <c r="O2945" s="98">
        <f>IFERROR(VLOOKUP($F2945&amp;$C2945,Sales!$J:$W,12,0),0)</f>
        <v>0</v>
      </c>
      <c r="P2945" s="98">
        <f>IFERROR(VLOOKUP($F2945&amp;$C2945,Sales!$J:$W,13,0),0)</f>
        <v>0</v>
      </c>
      <c r="Q2945" s="98">
        <f>IFERROR(VLOOKUP($F2945&amp;$C2945,Sales!$A:$H,7,0),0)</f>
        <v>0</v>
      </c>
      <c r="R2945" s="41" t="str">
        <f t="shared" si="90"/>
        <v>ERROR</v>
      </c>
      <c r="S2945" s="15"/>
      <c r="T2945" s="15"/>
      <c r="U2945" s="15"/>
      <c r="V2945" s="15"/>
      <c r="W2945" s="15"/>
      <c r="X2945" s="15"/>
      <c r="Y2945" s="41"/>
      <c r="Z2945" s="41"/>
      <c r="AA2945" s="41"/>
      <c r="AB2945" s="15"/>
      <c r="AC2945" s="15"/>
      <c r="AD2945" s="15"/>
      <c r="AE2945" s="15"/>
      <c r="AF2945" s="15"/>
      <c r="AG2945" s="15"/>
      <c r="AH2945" s="15"/>
      <c r="AI2945" s="15"/>
      <c r="AJ2945" s="15"/>
      <c r="AK2945" s="15"/>
      <c r="AL2945" s="15"/>
      <c r="AM2945" s="15"/>
      <c r="AN2945" s="15"/>
      <c r="AO2945" s="15"/>
      <c r="AP2945" s="15"/>
      <c r="AQ2945" s="15"/>
      <c r="AR2945" s="15"/>
      <c r="AS2945" s="15"/>
      <c r="AT2945" s="15"/>
      <c r="AU2945" s="15"/>
      <c r="AV2945" s="15"/>
      <c r="AW2945" s="15"/>
      <c r="AX2945" s="82"/>
      <c r="AY2945" s="82"/>
      <c r="AZ2945" s="10">
        <v>1</v>
      </c>
      <c r="BA2945" t="s">
        <v>22</v>
      </c>
      <c r="BB2945" t="s">
        <v>88</v>
      </c>
      <c r="BD2945" s="39" t="str">
        <f t="shared" si="91"/>
        <v>01/395129503RTokopedia</v>
      </c>
      <c r="BE2945" s="1">
        <v>44960</v>
      </c>
      <c r="BF2945" t="s">
        <v>14797</v>
      </c>
    </row>
    <row r="2946" spans="2:58" ht="13.5" customHeight="1" x14ac:dyDescent="0.35">
      <c r="B2946" s="10" t="s">
        <v>17</v>
      </c>
      <c r="C2946" s="10" t="s">
        <v>2517</v>
      </c>
      <c r="D2946" s="10" t="s">
        <v>549</v>
      </c>
      <c r="E2946" s="10" t="s">
        <v>194</v>
      </c>
      <c r="F2946" s="10" t="s">
        <v>1438</v>
      </c>
      <c r="G2946" s="137">
        <v>578485917</v>
      </c>
      <c r="H2946" s="10"/>
      <c r="I2946" s="10" t="s">
        <v>1439</v>
      </c>
      <c r="J2946" s="10" t="s">
        <v>8074</v>
      </c>
      <c r="K2946" s="10" t="s">
        <v>8075</v>
      </c>
      <c r="L2946" s="98">
        <f>IFERROR(VLOOKUP($F2946&amp;$C2946,Sales!$J:$W,9,0),0)</f>
        <v>0</v>
      </c>
      <c r="M2946" s="98">
        <f>IFERROR(VLOOKUP($F2946&amp;$C2946,Sales!$J:$W,10,0),0)</f>
        <v>0</v>
      </c>
      <c r="N2946" s="98">
        <f>IFERROR(VLOOKUP($F2946&amp;$C2946,Sales!$J:$W,11,0),0)</f>
        <v>0</v>
      </c>
      <c r="O2946" s="98">
        <f>IFERROR(VLOOKUP($F2946&amp;$C2946,Sales!$J:$W,12,0),0)</f>
        <v>0</v>
      </c>
      <c r="P2946" s="98">
        <f>IFERROR(VLOOKUP($F2946&amp;$C2946,Sales!$J:$W,13,0),0)</f>
        <v>0</v>
      </c>
      <c r="Q2946" s="98">
        <f>IFERROR(VLOOKUP($F2946&amp;$C2946,Sales!$A:$H,7,0),0)</f>
        <v>0</v>
      </c>
      <c r="R2946" s="41" t="str">
        <f t="shared" si="90"/>
        <v>ERROR</v>
      </c>
      <c r="S2946" s="15"/>
      <c r="T2946" s="15"/>
      <c r="U2946" s="15"/>
      <c r="V2946" s="15"/>
      <c r="W2946" s="15"/>
      <c r="X2946" s="15"/>
      <c r="Y2946" s="41"/>
      <c r="Z2946" s="41"/>
      <c r="AA2946" s="41"/>
      <c r="AB2946" s="15"/>
      <c r="AC2946" s="15"/>
      <c r="AD2946" s="15"/>
      <c r="AE2946" s="15"/>
      <c r="AF2946" s="15"/>
      <c r="AG2946" s="15"/>
      <c r="AH2946" s="15"/>
      <c r="AI2946" s="15"/>
      <c r="AJ2946" s="15"/>
      <c r="AK2946" s="41"/>
      <c r="AL2946" s="15"/>
      <c r="AM2946" s="15"/>
      <c r="AN2946" s="15"/>
      <c r="AO2946" s="15"/>
      <c r="AP2946" s="15"/>
      <c r="AQ2946" s="15"/>
      <c r="AR2946" s="15"/>
      <c r="AS2946" s="15"/>
      <c r="AT2946" s="15"/>
      <c r="AU2946" s="15"/>
      <c r="AV2946" s="15"/>
      <c r="AW2946" s="15"/>
      <c r="AX2946" s="15"/>
      <c r="AY2946" s="15"/>
      <c r="AZ2946" s="10">
        <v>1</v>
      </c>
      <c r="BA2946" t="s">
        <v>22</v>
      </c>
      <c r="BB2946" t="s">
        <v>88</v>
      </c>
      <c r="BD2946" s="39" t="str">
        <f t="shared" si="91"/>
        <v>01/395129503STokopedia</v>
      </c>
    </row>
    <row r="2947" spans="2:58" ht="13.5" customHeight="1" x14ac:dyDescent="0.35">
      <c r="B2947" s="10" t="s">
        <v>17</v>
      </c>
      <c r="C2947" s="10" t="s">
        <v>2517</v>
      </c>
      <c r="D2947" s="10" t="s">
        <v>549</v>
      </c>
      <c r="E2947" s="10" t="s">
        <v>194</v>
      </c>
      <c r="F2947" s="10" t="s">
        <v>2383</v>
      </c>
      <c r="G2947" s="137">
        <v>598015680</v>
      </c>
      <c r="H2947" s="10"/>
      <c r="I2947" s="10" t="s">
        <v>6400</v>
      </c>
      <c r="J2947" s="10" t="s">
        <v>8076</v>
      </c>
      <c r="K2947" s="10" t="s">
        <v>8077</v>
      </c>
      <c r="L2947" s="98">
        <f>IFERROR(VLOOKUP($F2947&amp;$C2947,Sales!$J:$W,9,0),0)</f>
        <v>0</v>
      </c>
      <c r="M2947" s="98">
        <f>IFERROR(VLOOKUP($F2947&amp;$C2947,Sales!$J:$W,10,0),0)</f>
        <v>0</v>
      </c>
      <c r="N2947" s="98">
        <f>IFERROR(VLOOKUP($F2947&amp;$C2947,Sales!$J:$W,11,0),0)</f>
        <v>0</v>
      </c>
      <c r="O2947" s="98">
        <f>IFERROR(VLOOKUP($F2947&amp;$C2947,Sales!$J:$W,12,0),0)</f>
        <v>0</v>
      </c>
      <c r="P2947" s="98">
        <f>IFERROR(VLOOKUP($F2947&amp;$C2947,Sales!$J:$W,13,0),0)</f>
        <v>0</v>
      </c>
      <c r="Q2947" s="98">
        <f>IFERROR(VLOOKUP($F2947&amp;$C2947,Sales!$A:$H,7,0),0)</f>
        <v>0</v>
      </c>
      <c r="R2947" s="41" t="str">
        <f t="shared" si="90"/>
        <v>ERROR</v>
      </c>
      <c r="S2947" s="15"/>
      <c r="T2947" s="15"/>
      <c r="U2947" s="15"/>
      <c r="V2947" s="15"/>
      <c r="W2947" s="15"/>
      <c r="X2947" s="15"/>
      <c r="Y2947" s="41"/>
      <c r="Z2947" s="41"/>
      <c r="AA2947" s="41"/>
      <c r="AB2947" s="15"/>
      <c r="AC2947" s="15"/>
      <c r="AD2947" s="15"/>
      <c r="AE2947" s="15"/>
      <c r="AF2947" s="15"/>
      <c r="AG2947" s="15"/>
      <c r="AH2947" s="15"/>
      <c r="AI2947" s="15"/>
      <c r="AJ2947" s="15"/>
      <c r="AK2947" s="15"/>
      <c r="AL2947" s="15"/>
      <c r="AM2947" s="15"/>
      <c r="AN2947" s="15"/>
      <c r="AO2947" s="15"/>
      <c r="AP2947" s="15"/>
      <c r="AQ2947" s="15"/>
      <c r="AR2947" s="15"/>
      <c r="AS2947" s="15"/>
      <c r="AT2947" s="15"/>
      <c r="AU2947" s="15"/>
      <c r="AV2947" s="15"/>
      <c r="AW2947" s="15"/>
      <c r="AX2947" s="15"/>
      <c r="AY2947" s="15"/>
      <c r="AZ2947" s="10">
        <v>1</v>
      </c>
      <c r="BA2947" t="s">
        <v>22</v>
      </c>
      <c r="BB2947" t="s">
        <v>88</v>
      </c>
      <c r="BD2947" s="39" t="str">
        <f t="shared" si="91"/>
        <v>01/395129503XTokopedia</v>
      </c>
    </row>
    <row r="2948" spans="2:58" ht="13.5" customHeight="1" x14ac:dyDescent="0.35">
      <c r="B2948" s="10" t="s">
        <v>17</v>
      </c>
      <c r="C2948" s="10" t="s">
        <v>2517</v>
      </c>
      <c r="D2948" s="10" t="s">
        <v>549</v>
      </c>
      <c r="E2948" s="10" t="s">
        <v>194</v>
      </c>
      <c r="F2948" s="10" t="s">
        <v>6404</v>
      </c>
      <c r="G2948" s="137">
        <v>598009761</v>
      </c>
      <c r="H2948" s="10"/>
      <c r="I2948" s="10" t="s">
        <v>6405</v>
      </c>
      <c r="J2948" s="10" t="s">
        <v>8078</v>
      </c>
      <c r="K2948" s="10" t="s">
        <v>8079</v>
      </c>
      <c r="L2948" s="98">
        <f>IFERROR(VLOOKUP($F2948&amp;$C2948,Sales!$J:$W,9,0),0)</f>
        <v>0</v>
      </c>
      <c r="M2948" s="98">
        <f>IFERROR(VLOOKUP($F2948&amp;$C2948,Sales!$J:$W,10,0),0)</f>
        <v>0</v>
      </c>
      <c r="N2948" s="98">
        <f>IFERROR(VLOOKUP($F2948&amp;$C2948,Sales!$J:$W,11,0),0)</f>
        <v>0</v>
      </c>
      <c r="O2948" s="98">
        <f>IFERROR(VLOOKUP($F2948&amp;$C2948,Sales!$J:$W,12,0),0)</f>
        <v>0</v>
      </c>
      <c r="P2948" s="98">
        <f>IFERROR(VLOOKUP($F2948&amp;$C2948,Sales!$J:$W,13,0),0)</f>
        <v>0</v>
      </c>
      <c r="Q2948" s="98">
        <f>IFERROR(VLOOKUP($F2948&amp;$C2948,Sales!$A:$H,7,0),0)</f>
        <v>0</v>
      </c>
      <c r="R2948" s="41" t="str">
        <f t="shared" ref="R2948:R3011" si="92">IFERROR(AVERAGE($S2948:$AW2948),"ERROR")</f>
        <v>ERROR</v>
      </c>
      <c r="S2948" s="15"/>
      <c r="T2948" s="15"/>
      <c r="U2948" s="15"/>
      <c r="V2948" s="15"/>
      <c r="W2948" s="15"/>
      <c r="X2948" s="15"/>
      <c r="Y2948" s="41"/>
      <c r="Z2948" s="41"/>
      <c r="AA2948" s="41"/>
      <c r="AB2948" s="15"/>
      <c r="AC2948" s="15"/>
      <c r="AD2948" s="15"/>
      <c r="AE2948" s="15"/>
      <c r="AF2948" s="15"/>
      <c r="AG2948" s="15"/>
      <c r="AH2948" s="15"/>
      <c r="AI2948" s="15"/>
      <c r="AJ2948" s="15"/>
      <c r="AK2948" s="15"/>
      <c r="AL2948" s="15"/>
      <c r="AM2948" s="15"/>
      <c r="AN2948" s="15"/>
      <c r="AO2948" s="15"/>
      <c r="AP2948" s="15"/>
      <c r="AQ2948" s="15"/>
      <c r="AR2948" s="15"/>
      <c r="AS2948" s="15"/>
      <c r="AT2948" s="15"/>
      <c r="AU2948" s="15"/>
      <c r="AV2948" s="15"/>
      <c r="AW2948" s="15"/>
      <c r="AX2948" s="15"/>
      <c r="AY2948" s="15"/>
      <c r="AZ2948" s="10">
        <v>1</v>
      </c>
      <c r="BA2948" t="s">
        <v>22</v>
      </c>
      <c r="BB2948" t="s">
        <v>88</v>
      </c>
      <c r="BD2948" s="39" t="str">
        <f t="shared" ref="BD2948:BD3011" si="93">F2948&amp;C2948</f>
        <v>01/395129503YTokopedia</v>
      </c>
    </row>
    <row r="2949" spans="2:58" ht="13.5" customHeight="1" x14ac:dyDescent="0.35">
      <c r="B2949" s="10" t="s">
        <v>17</v>
      </c>
      <c r="C2949" s="10" t="s">
        <v>2517</v>
      </c>
      <c r="D2949" s="10" t="s">
        <v>549</v>
      </c>
      <c r="E2949" s="10" t="s">
        <v>194</v>
      </c>
      <c r="F2949" s="10" t="s">
        <v>1389</v>
      </c>
      <c r="G2949" s="137">
        <v>598007142</v>
      </c>
      <c r="H2949" s="10"/>
      <c r="I2949" s="10" t="s">
        <v>1390</v>
      </c>
      <c r="J2949" s="10" t="s">
        <v>8080</v>
      </c>
      <c r="K2949" s="10" t="s">
        <v>8081</v>
      </c>
      <c r="L2949" s="98">
        <f>IFERROR(VLOOKUP($F2949&amp;$C2949,Sales!$J:$W,9,0),0)</f>
        <v>0</v>
      </c>
      <c r="M2949" s="98">
        <f>IFERROR(VLOOKUP($F2949&amp;$C2949,Sales!$J:$W,10,0),0)</f>
        <v>0</v>
      </c>
      <c r="N2949" s="98">
        <f>IFERROR(VLOOKUP($F2949&amp;$C2949,Sales!$J:$W,11,0),0)</f>
        <v>0</v>
      </c>
      <c r="O2949" s="98">
        <f>IFERROR(VLOOKUP($F2949&amp;$C2949,Sales!$J:$W,12,0),0)</f>
        <v>0</v>
      </c>
      <c r="P2949" s="98">
        <f>IFERROR(VLOOKUP($F2949&amp;$C2949,Sales!$J:$W,13,0),0)</f>
        <v>0</v>
      </c>
      <c r="Q2949" s="98">
        <f>IFERROR(VLOOKUP($F2949&amp;$C2949,Sales!$A:$H,7,0),0)</f>
        <v>0</v>
      </c>
      <c r="R2949" s="41" t="str">
        <f t="shared" si="92"/>
        <v>ERROR</v>
      </c>
      <c r="S2949" s="15"/>
      <c r="T2949" s="15"/>
      <c r="U2949" s="15"/>
      <c r="V2949" s="15"/>
      <c r="W2949" s="15"/>
      <c r="X2949" s="15"/>
      <c r="Y2949" s="41"/>
      <c r="Z2949" s="41"/>
      <c r="AA2949" s="41"/>
      <c r="AB2949" s="15"/>
      <c r="AC2949" s="15"/>
      <c r="AD2949" s="15"/>
      <c r="AE2949" s="15"/>
      <c r="AF2949" s="15"/>
      <c r="AG2949" s="15"/>
      <c r="AH2949" s="15"/>
      <c r="AI2949" s="15"/>
      <c r="AJ2949" s="15"/>
      <c r="AK2949" s="15"/>
      <c r="AL2949" s="15"/>
      <c r="AM2949" s="15"/>
      <c r="AN2949" s="15"/>
      <c r="AO2949" s="15"/>
      <c r="AP2949" s="15"/>
      <c r="AQ2949" s="15"/>
      <c r="AR2949" s="15"/>
      <c r="AS2949" s="15"/>
      <c r="AT2949" s="15"/>
      <c r="AU2949" s="15"/>
      <c r="AV2949" s="15"/>
      <c r="AW2949" s="15"/>
      <c r="AX2949" s="15"/>
      <c r="AY2949" s="15"/>
      <c r="AZ2949" s="10">
        <v>1</v>
      </c>
      <c r="BA2949" t="s">
        <v>22</v>
      </c>
      <c r="BB2949" t="s">
        <v>88</v>
      </c>
      <c r="BD2949" s="39" t="str">
        <f t="shared" si="93"/>
        <v>01/395129503ZTokopedia</v>
      </c>
    </row>
    <row r="2950" spans="2:58" ht="13.5" customHeight="1" x14ac:dyDescent="0.35">
      <c r="B2950" s="10" t="s">
        <v>17</v>
      </c>
      <c r="C2950" s="10" t="s">
        <v>2517</v>
      </c>
      <c r="D2950" s="10" t="s">
        <v>549</v>
      </c>
      <c r="E2950" s="10" t="s">
        <v>194</v>
      </c>
      <c r="F2950" s="10" t="s">
        <v>2386</v>
      </c>
      <c r="G2950" s="137">
        <v>598005898</v>
      </c>
      <c r="H2950" s="10"/>
      <c r="I2950" s="10" t="s">
        <v>6403</v>
      </c>
      <c r="J2950" s="10" t="s">
        <v>8082</v>
      </c>
      <c r="K2950" s="10" t="s">
        <v>8083</v>
      </c>
      <c r="L2950" s="98">
        <f>IFERROR(VLOOKUP($F2950&amp;$C2950,Sales!$J:$W,9,0),0)</f>
        <v>0</v>
      </c>
      <c r="M2950" s="98">
        <f>IFERROR(VLOOKUP($F2950&amp;$C2950,Sales!$J:$W,10,0),0)</f>
        <v>0</v>
      </c>
      <c r="N2950" s="98">
        <f>IFERROR(VLOOKUP($F2950&amp;$C2950,Sales!$J:$W,11,0),0)</f>
        <v>0</v>
      </c>
      <c r="O2950" s="98">
        <f>IFERROR(VLOOKUP($F2950&amp;$C2950,Sales!$J:$W,12,0),0)</f>
        <v>0</v>
      </c>
      <c r="P2950" s="98">
        <f>IFERROR(VLOOKUP($F2950&amp;$C2950,Sales!$J:$W,13,0),0)</f>
        <v>0</v>
      </c>
      <c r="Q2950" s="98">
        <f>IFERROR(VLOOKUP($F2950&amp;$C2950,Sales!$A:$H,7,0),0)</f>
        <v>0</v>
      </c>
      <c r="R2950" s="41" t="str">
        <f t="shared" si="92"/>
        <v>ERROR</v>
      </c>
      <c r="S2950" s="15"/>
      <c r="T2950" s="15"/>
      <c r="U2950" s="15"/>
      <c r="V2950" s="15"/>
      <c r="W2950" s="15"/>
      <c r="X2950" s="15"/>
      <c r="Y2950" s="41"/>
      <c r="Z2950" s="41"/>
      <c r="AA2950" s="41"/>
      <c r="AB2950" s="15"/>
      <c r="AC2950" s="15"/>
      <c r="AD2950" s="15"/>
      <c r="AE2950" s="15"/>
      <c r="AF2950" s="15"/>
      <c r="AG2950" s="15"/>
      <c r="AH2950" s="15"/>
      <c r="AI2950" s="15"/>
      <c r="AJ2950" s="15"/>
      <c r="AK2950" s="15"/>
      <c r="AL2950" s="15"/>
      <c r="AM2950" s="15"/>
      <c r="AN2950" s="15"/>
      <c r="AO2950" s="15"/>
      <c r="AP2950" s="15"/>
      <c r="AQ2950" s="15"/>
      <c r="AR2950" s="15"/>
      <c r="AS2950" s="15"/>
      <c r="AT2950" s="15"/>
      <c r="AU2950" s="15"/>
      <c r="AV2950" s="15"/>
      <c r="AW2950" s="15"/>
      <c r="AX2950" s="15"/>
      <c r="AY2950" s="15"/>
      <c r="AZ2950" s="10">
        <v>1</v>
      </c>
      <c r="BA2950" t="s">
        <v>22</v>
      </c>
      <c r="BB2950" t="s">
        <v>88</v>
      </c>
      <c r="BD2950" s="39" t="str">
        <f t="shared" si="93"/>
        <v>01/395129504ATokopedia</v>
      </c>
    </row>
    <row r="2951" spans="2:58" ht="13.5" customHeight="1" x14ac:dyDescent="0.35">
      <c r="B2951" s="10" t="s">
        <v>17</v>
      </c>
      <c r="C2951" s="10" t="s">
        <v>2517</v>
      </c>
      <c r="D2951" s="10" t="s">
        <v>549</v>
      </c>
      <c r="E2951" s="10" t="s">
        <v>194</v>
      </c>
      <c r="F2951" s="10" t="s">
        <v>8084</v>
      </c>
      <c r="G2951" s="137">
        <v>1179731803</v>
      </c>
      <c r="H2951" s="10"/>
      <c r="I2951" s="10" t="s">
        <v>8085</v>
      </c>
      <c r="J2951" s="10" t="s">
        <v>8086</v>
      </c>
      <c r="K2951" s="10" t="s">
        <v>8087</v>
      </c>
      <c r="L2951" s="98">
        <f>IFERROR(VLOOKUP($F2951&amp;$C2951,Sales!$J:$W,9,0),0)</f>
        <v>0</v>
      </c>
      <c r="M2951" s="98">
        <f>IFERROR(VLOOKUP($F2951&amp;$C2951,Sales!$J:$W,10,0),0)</f>
        <v>0</v>
      </c>
      <c r="N2951" s="98">
        <f>IFERROR(VLOOKUP($F2951&amp;$C2951,Sales!$J:$W,11,0),0)</f>
        <v>0</v>
      </c>
      <c r="O2951" s="98">
        <f>IFERROR(VLOOKUP($F2951&amp;$C2951,Sales!$J:$W,12,0),0)</f>
        <v>0</v>
      </c>
      <c r="P2951" s="98">
        <f>IFERROR(VLOOKUP($F2951&amp;$C2951,Sales!$J:$W,13,0),0)</f>
        <v>0</v>
      </c>
      <c r="Q2951" s="98">
        <f>IFERROR(VLOOKUP($F2951&amp;$C2951,Sales!$A:$H,7,0),0)</f>
        <v>0</v>
      </c>
      <c r="R2951" s="41">
        <f t="shared" si="92"/>
        <v>1</v>
      </c>
      <c r="S2951" s="15">
        <v>1</v>
      </c>
      <c r="T2951" s="15"/>
      <c r="U2951" s="15"/>
      <c r="V2951" s="15">
        <v>1</v>
      </c>
      <c r="W2951" s="15">
        <v>1</v>
      </c>
      <c r="X2951" s="15">
        <v>1</v>
      </c>
      <c r="Y2951" s="41">
        <v>1</v>
      </c>
      <c r="Z2951" s="41">
        <v>1</v>
      </c>
      <c r="AA2951" s="41"/>
      <c r="AB2951" s="15"/>
      <c r="AC2951" s="15"/>
      <c r="AD2951" s="15"/>
      <c r="AE2951" s="15"/>
      <c r="AF2951" s="15"/>
      <c r="AG2951" s="15"/>
      <c r="AH2951" s="15"/>
      <c r="AI2951" s="15"/>
      <c r="AJ2951" s="15"/>
      <c r="AK2951" s="15"/>
      <c r="AL2951" s="15"/>
      <c r="AM2951" s="15"/>
      <c r="AN2951" s="15"/>
      <c r="AO2951" s="15"/>
      <c r="AP2951" s="15"/>
      <c r="AQ2951" s="15"/>
      <c r="AR2951" s="15"/>
      <c r="AS2951" s="15"/>
      <c r="AT2951" s="15"/>
      <c r="AU2951" s="15"/>
      <c r="AV2951" s="15"/>
      <c r="AW2951" s="15"/>
      <c r="AX2951" s="82"/>
      <c r="AY2951" s="82"/>
      <c r="AZ2951" s="10">
        <v>1</v>
      </c>
      <c r="BA2951" t="s">
        <v>22</v>
      </c>
      <c r="BB2951" t="s">
        <v>23</v>
      </c>
      <c r="BD2951" s="39" t="str">
        <f t="shared" si="93"/>
        <v>01/395129504ETokopedia</v>
      </c>
    </row>
    <row r="2952" spans="2:58" ht="13.5" customHeight="1" x14ac:dyDescent="0.35">
      <c r="B2952" s="10" t="s">
        <v>17</v>
      </c>
      <c r="C2952" s="10" t="s">
        <v>2517</v>
      </c>
      <c r="D2952" s="10" t="s">
        <v>549</v>
      </c>
      <c r="E2952" s="10" t="s">
        <v>194</v>
      </c>
      <c r="F2952" s="10" t="s">
        <v>2526</v>
      </c>
      <c r="G2952" s="137">
        <v>618748958</v>
      </c>
      <c r="H2952" s="10"/>
      <c r="I2952" s="10" t="s">
        <v>2527</v>
      </c>
      <c r="J2952" s="10" t="s">
        <v>8088</v>
      </c>
      <c r="K2952" s="10" t="s">
        <v>8089</v>
      </c>
      <c r="L2952" s="98">
        <f>IFERROR(VLOOKUP($F2952&amp;$C2952,Sales!$J:$W,9,0),0)</f>
        <v>0</v>
      </c>
      <c r="M2952" s="98">
        <f>IFERROR(VLOOKUP($F2952&amp;$C2952,Sales!$J:$W,10,0),0)</f>
        <v>0</v>
      </c>
      <c r="N2952" s="98">
        <f>IFERROR(VLOOKUP($F2952&amp;$C2952,Sales!$J:$W,11,0),0)</f>
        <v>0</v>
      </c>
      <c r="O2952" s="98">
        <f>IFERROR(VLOOKUP($F2952&amp;$C2952,Sales!$J:$W,12,0),0)</f>
        <v>0</v>
      </c>
      <c r="P2952" s="98">
        <f>IFERROR(VLOOKUP($F2952&amp;$C2952,Sales!$J:$W,13,0),0)</f>
        <v>0</v>
      </c>
      <c r="Q2952" s="98">
        <f>IFERROR(VLOOKUP($F2952&amp;$C2952,Sales!$A:$H,7,0),0)</f>
        <v>0</v>
      </c>
      <c r="R2952" s="41">
        <f t="shared" si="92"/>
        <v>1</v>
      </c>
      <c r="S2952" s="15">
        <v>1</v>
      </c>
      <c r="T2952" s="15"/>
      <c r="U2952" s="15"/>
      <c r="V2952" s="15">
        <v>1</v>
      </c>
      <c r="W2952" s="15">
        <v>1</v>
      </c>
      <c r="X2952" s="15">
        <v>1</v>
      </c>
      <c r="Y2952" s="41">
        <v>1</v>
      </c>
      <c r="Z2952" s="41">
        <v>1</v>
      </c>
      <c r="AA2952" s="41"/>
      <c r="AB2952" s="15"/>
      <c r="AC2952" s="15"/>
      <c r="AD2952" s="15"/>
      <c r="AE2952" s="15"/>
      <c r="AF2952" s="15"/>
      <c r="AG2952" s="15"/>
      <c r="AH2952" s="15"/>
      <c r="AI2952" s="15"/>
      <c r="AJ2952" s="15"/>
      <c r="AK2952" s="15"/>
      <c r="AL2952" s="15"/>
      <c r="AM2952" s="15"/>
      <c r="AN2952" s="15"/>
      <c r="AO2952" s="15"/>
      <c r="AP2952" s="15"/>
      <c r="AQ2952" s="15"/>
      <c r="AR2952" s="15"/>
      <c r="AS2952" s="15"/>
      <c r="AT2952" s="15"/>
      <c r="AU2952" s="15"/>
      <c r="AV2952" s="15"/>
      <c r="AW2952" s="15"/>
      <c r="AX2952" s="82"/>
      <c r="AY2952" s="82"/>
      <c r="AZ2952" s="10">
        <v>1</v>
      </c>
      <c r="BA2952" t="s">
        <v>22</v>
      </c>
      <c r="BB2952" t="s">
        <v>23</v>
      </c>
      <c r="BD2952" s="39" t="str">
        <f t="shared" si="93"/>
        <v>01/395129504FTokopedia</v>
      </c>
    </row>
    <row r="2953" spans="2:58" ht="13.5" customHeight="1" x14ac:dyDescent="0.35">
      <c r="B2953" s="10" t="s">
        <v>17</v>
      </c>
      <c r="C2953" s="10" t="s">
        <v>2517</v>
      </c>
      <c r="D2953" s="10" t="s">
        <v>549</v>
      </c>
      <c r="E2953" s="10" t="s">
        <v>194</v>
      </c>
      <c r="F2953" s="10" t="s">
        <v>2496</v>
      </c>
      <c r="G2953" s="137">
        <v>618736106</v>
      </c>
      <c r="H2953" s="10"/>
      <c r="I2953" s="10" t="s">
        <v>3609</v>
      </c>
      <c r="J2953" s="10" t="s">
        <v>8090</v>
      </c>
      <c r="K2953" s="10" t="s">
        <v>4587</v>
      </c>
      <c r="L2953" s="98">
        <f>IFERROR(VLOOKUP($F2953&amp;$C2953,Sales!$J:$W,9,0),0)</f>
        <v>0</v>
      </c>
      <c r="M2953" s="98">
        <f>IFERROR(VLOOKUP($F2953&amp;$C2953,Sales!$J:$W,10,0),0)</f>
        <v>0</v>
      </c>
      <c r="N2953" s="98">
        <f>IFERROR(VLOOKUP($F2953&amp;$C2953,Sales!$J:$W,11,0),0)</f>
        <v>0</v>
      </c>
      <c r="O2953" s="98">
        <f>IFERROR(VLOOKUP($F2953&amp;$C2953,Sales!$J:$W,12,0),0)</f>
        <v>0</v>
      </c>
      <c r="P2953" s="98">
        <f>IFERROR(VLOOKUP($F2953&amp;$C2953,Sales!$J:$W,13,0),0)</f>
        <v>0</v>
      </c>
      <c r="Q2953" s="98">
        <f>IFERROR(VLOOKUP($F2953&amp;$C2953,Sales!$A:$H,7,0),0)</f>
        <v>0</v>
      </c>
      <c r="R2953" s="41">
        <f t="shared" si="92"/>
        <v>1</v>
      </c>
      <c r="S2953" s="15">
        <v>1</v>
      </c>
      <c r="T2953" s="15"/>
      <c r="U2953" s="15"/>
      <c r="V2953" s="15">
        <v>1</v>
      </c>
      <c r="W2953" s="15">
        <v>1</v>
      </c>
      <c r="X2953" s="15">
        <v>1</v>
      </c>
      <c r="Y2953" s="41">
        <v>1</v>
      </c>
      <c r="Z2953" s="41">
        <v>1</v>
      </c>
      <c r="AA2953" s="41"/>
      <c r="AB2953" s="15"/>
      <c r="AC2953" s="15"/>
      <c r="AD2953" s="15"/>
      <c r="AE2953" s="15"/>
      <c r="AF2953" s="15"/>
      <c r="AG2953" s="15"/>
      <c r="AH2953" s="15"/>
      <c r="AI2953" s="15"/>
      <c r="AJ2953" s="15"/>
      <c r="AK2953" s="15"/>
      <c r="AL2953" s="15"/>
      <c r="AM2953" s="15"/>
      <c r="AN2953" s="15"/>
      <c r="AO2953" s="15"/>
      <c r="AP2953" s="15"/>
      <c r="AQ2953" s="15"/>
      <c r="AR2953" s="15"/>
      <c r="AS2953" s="15"/>
      <c r="AT2953" s="15"/>
      <c r="AU2953" s="15"/>
      <c r="AV2953" s="15"/>
      <c r="AW2953" s="15"/>
      <c r="AX2953" s="82"/>
      <c r="AY2953" s="82"/>
      <c r="AZ2953" s="10">
        <v>1</v>
      </c>
      <c r="BA2953" t="s">
        <v>13952</v>
      </c>
      <c r="BB2953" t="s">
        <v>23</v>
      </c>
      <c r="BD2953" s="39" t="str">
        <f t="shared" si="93"/>
        <v>01/395129504GTokopedia</v>
      </c>
    </row>
    <row r="2954" spans="2:58" ht="13.5" customHeight="1" x14ac:dyDescent="0.35">
      <c r="B2954" s="10" t="s">
        <v>17</v>
      </c>
      <c r="C2954" s="10" t="s">
        <v>2517</v>
      </c>
      <c r="D2954" s="10" t="s">
        <v>549</v>
      </c>
      <c r="E2954" s="10" t="s">
        <v>194</v>
      </c>
      <c r="F2954" s="10" t="s">
        <v>2408</v>
      </c>
      <c r="G2954" s="137">
        <v>722609535</v>
      </c>
      <c r="H2954" s="10"/>
      <c r="I2954" s="10" t="s">
        <v>2409</v>
      </c>
      <c r="J2954" s="10" t="s">
        <v>8091</v>
      </c>
      <c r="K2954" s="10" t="s">
        <v>8092</v>
      </c>
      <c r="L2954" s="98">
        <f>IFERROR(VLOOKUP($F2954&amp;$C2954,Sales!$J:$W,9,0),0)</f>
        <v>0</v>
      </c>
      <c r="M2954" s="98">
        <f>IFERROR(VLOOKUP($F2954&amp;$C2954,Sales!$J:$W,10,0),0)</f>
        <v>0</v>
      </c>
      <c r="N2954" s="98">
        <f>IFERROR(VLOOKUP($F2954&amp;$C2954,Sales!$J:$W,11,0),0)</f>
        <v>0</v>
      </c>
      <c r="O2954" s="98">
        <f>IFERROR(VLOOKUP($F2954&amp;$C2954,Sales!$J:$W,12,0),0)</f>
        <v>0</v>
      </c>
      <c r="P2954" s="98">
        <f>IFERROR(VLOOKUP($F2954&amp;$C2954,Sales!$J:$W,13,0),0)</f>
        <v>0</v>
      </c>
      <c r="Q2954" s="98">
        <f>IFERROR(VLOOKUP($F2954&amp;$C2954,Sales!$A:$H,7,0),0)</f>
        <v>0</v>
      </c>
      <c r="R2954" s="41">
        <f t="shared" si="92"/>
        <v>1</v>
      </c>
      <c r="S2954" s="15">
        <v>1</v>
      </c>
      <c r="T2954" s="15"/>
      <c r="U2954" s="15"/>
      <c r="V2954" s="15">
        <v>1</v>
      </c>
      <c r="W2954" s="15">
        <v>1</v>
      </c>
      <c r="X2954" s="15">
        <v>1</v>
      </c>
      <c r="Y2954" s="41">
        <v>1</v>
      </c>
      <c r="Z2954" s="41">
        <v>1</v>
      </c>
      <c r="AA2954" s="41"/>
      <c r="AB2954" s="15"/>
      <c r="AC2954" s="15"/>
      <c r="AD2954" s="15"/>
      <c r="AE2954" s="15"/>
      <c r="AF2954" s="15"/>
      <c r="AG2954" s="15"/>
      <c r="AH2954" s="15"/>
      <c r="AI2954" s="15"/>
      <c r="AJ2954" s="15"/>
      <c r="AK2954" s="15"/>
      <c r="AL2954" s="15"/>
      <c r="AM2954" s="15"/>
      <c r="AN2954" s="15"/>
      <c r="AO2954" s="15"/>
      <c r="AP2954" s="15"/>
      <c r="AQ2954" s="15"/>
      <c r="AR2954" s="15"/>
      <c r="AS2954" s="15"/>
      <c r="AT2954" s="15"/>
      <c r="AU2954" s="15"/>
      <c r="AV2954" s="15"/>
      <c r="AW2954" s="15"/>
      <c r="AX2954" s="82"/>
      <c r="AY2954" s="82"/>
      <c r="AZ2954" s="10">
        <v>1</v>
      </c>
      <c r="BA2954" t="s">
        <v>22</v>
      </c>
      <c r="BB2954" t="s">
        <v>23</v>
      </c>
      <c r="BD2954" s="39" t="str">
        <f t="shared" si="93"/>
        <v>01/395129505ITokopedia</v>
      </c>
    </row>
    <row r="2955" spans="2:58" ht="13.5" customHeight="1" x14ac:dyDescent="0.35">
      <c r="B2955" s="10" t="s">
        <v>17</v>
      </c>
      <c r="C2955" s="10" t="s">
        <v>2517</v>
      </c>
      <c r="D2955" s="10" t="s">
        <v>549</v>
      </c>
      <c r="E2955" s="10" t="s">
        <v>194</v>
      </c>
      <c r="F2955" s="10" t="s">
        <v>1416</v>
      </c>
      <c r="G2955" s="137">
        <v>722624176</v>
      </c>
      <c r="H2955" s="10"/>
      <c r="I2955" s="10" t="s">
        <v>1417</v>
      </c>
      <c r="J2955" s="10" t="s">
        <v>8093</v>
      </c>
      <c r="K2955" s="10" t="s">
        <v>8094</v>
      </c>
      <c r="L2955" s="98">
        <f>IFERROR(VLOOKUP($F2955&amp;$C2955,Sales!$J:$W,9,0),0)</f>
        <v>0</v>
      </c>
      <c r="M2955" s="98">
        <f>IFERROR(VLOOKUP($F2955&amp;$C2955,Sales!$J:$W,10,0),0)</f>
        <v>0</v>
      </c>
      <c r="N2955" s="98">
        <f>IFERROR(VLOOKUP($F2955&amp;$C2955,Sales!$J:$W,11,0),0)</f>
        <v>0</v>
      </c>
      <c r="O2955" s="98">
        <f>IFERROR(VLOOKUP($F2955&amp;$C2955,Sales!$J:$W,12,0),0)</f>
        <v>0</v>
      </c>
      <c r="P2955" s="98">
        <f>IFERROR(VLOOKUP($F2955&amp;$C2955,Sales!$J:$W,13,0),0)</f>
        <v>0</v>
      </c>
      <c r="Q2955" s="98">
        <f>IFERROR(VLOOKUP($F2955&amp;$C2955,Sales!$A:$H,7,0),0)</f>
        <v>0</v>
      </c>
      <c r="R2955" s="41">
        <f t="shared" si="92"/>
        <v>1</v>
      </c>
      <c r="S2955" s="15">
        <v>1</v>
      </c>
      <c r="T2955" s="15"/>
      <c r="U2955" s="15"/>
      <c r="V2955" s="15">
        <v>1</v>
      </c>
      <c r="W2955" s="15">
        <v>1</v>
      </c>
      <c r="X2955" s="15">
        <v>1</v>
      </c>
      <c r="Y2955" s="41">
        <v>1</v>
      </c>
      <c r="Z2955" s="41">
        <v>1</v>
      </c>
      <c r="AA2955" s="41"/>
      <c r="AB2955" s="15"/>
      <c r="AC2955" s="15"/>
      <c r="AD2955" s="15"/>
      <c r="AE2955" s="15"/>
      <c r="AF2955" s="15"/>
      <c r="AG2955" s="15"/>
      <c r="AH2955" s="15"/>
      <c r="AI2955" s="15"/>
      <c r="AJ2955" s="15"/>
      <c r="AK2955" s="15"/>
      <c r="AL2955" s="15"/>
      <c r="AM2955" s="15"/>
      <c r="AN2955" s="15"/>
      <c r="AO2955" s="15"/>
      <c r="AP2955" s="15"/>
      <c r="AQ2955" s="15"/>
      <c r="AR2955" s="15"/>
      <c r="AS2955" s="15"/>
      <c r="AT2955" s="15"/>
      <c r="AU2955" s="15"/>
      <c r="AV2955" s="15"/>
      <c r="AW2955" s="15"/>
      <c r="AX2955" s="82"/>
      <c r="AY2955" s="82"/>
      <c r="AZ2955" s="10">
        <v>1</v>
      </c>
      <c r="BA2955" t="s">
        <v>22</v>
      </c>
      <c r="BB2955" t="s">
        <v>23</v>
      </c>
      <c r="BD2955" s="39" t="str">
        <f t="shared" si="93"/>
        <v>01/395129505JTokopedia</v>
      </c>
    </row>
    <row r="2956" spans="2:58" ht="13.5" customHeight="1" x14ac:dyDescent="0.35">
      <c r="B2956" s="10" t="s">
        <v>17</v>
      </c>
      <c r="C2956" s="10" t="s">
        <v>2517</v>
      </c>
      <c r="D2956" s="10" t="s">
        <v>549</v>
      </c>
      <c r="E2956" s="10" t="s">
        <v>194</v>
      </c>
      <c r="F2956" s="10" t="s">
        <v>2410</v>
      </c>
      <c r="G2956" s="137">
        <v>722599010</v>
      </c>
      <c r="H2956" s="10"/>
      <c r="I2956" s="10" t="s">
        <v>4629</v>
      </c>
      <c r="J2956" s="10" t="s">
        <v>8095</v>
      </c>
      <c r="K2956" s="10" t="s">
        <v>8096</v>
      </c>
      <c r="L2956" s="98">
        <f>IFERROR(VLOOKUP($F2956&amp;$C2956,Sales!$J:$W,9,0),0)</f>
        <v>0</v>
      </c>
      <c r="M2956" s="98">
        <f>IFERROR(VLOOKUP($F2956&amp;$C2956,Sales!$J:$W,10,0),0)</f>
        <v>0</v>
      </c>
      <c r="N2956" s="98">
        <f>IFERROR(VLOOKUP($F2956&amp;$C2956,Sales!$J:$W,11,0),0)</f>
        <v>0</v>
      </c>
      <c r="O2956" s="98">
        <f>IFERROR(VLOOKUP($F2956&amp;$C2956,Sales!$J:$W,12,0),0)</f>
        <v>0</v>
      </c>
      <c r="P2956" s="98">
        <f>IFERROR(VLOOKUP($F2956&amp;$C2956,Sales!$J:$W,13,0),0)</f>
        <v>0</v>
      </c>
      <c r="Q2956" s="98">
        <f>IFERROR(VLOOKUP($F2956&amp;$C2956,Sales!$A:$H,7,0),0)</f>
        <v>0</v>
      </c>
      <c r="R2956" s="41">
        <f t="shared" si="92"/>
        <v>1</v>
      </c>
      <c r="S2956" s="15">
        <v>1</v>
      </c>
      <c r="T2956" s="15"/>
      <c r="U2956" s="15"/>
      <c r="V2956" s="15">
        <v>1</v>
      </c>
      <c r="W2956" s="15">
        <v>1</v>
      </c>
      <c r="X2956" s="15">
        <v>1</v>
      </c>
      <c r="Y2956" s="41">
        <v>1</v>
      </c>
      <c r="Z2956" s="41">
        <v>1</v>
      </c>
      <c r="AA2956" s="41"/>
      <c r="AB2956" s="15"/>
      <c r="AC2956" s="15"/>
      <c r="AD2956" s="15"/>
      <c r="AE2956" s="15"/>
      <c r="AF2956" s="15"/>
      <c r="AG2956" s="15"/>
      <c r="AH2956" s="15"/>
      <c r="AI2956" s="15"/>
      <c r="AJ2956" s="15"/>
      <c r="AK2956" s="15"/>
      <c r="AL2956" s="15"/>
      <c r="AM2956" s="15"/>
      <c r="AN2956" s="15"/>
      <c r="AO2956" s="15"/>
      <c r="AP2956" s="15"/>
      <c r="AQ2956" s="15"/>
      <c r="AR2956" s="15"/>
      <c r="AS2956" s="15"/>
      <c r="AT2956" s="15"/>
      <c r="AU2956" s="15"/>
      <c r="AV2956" s="15"/>
      <c r="AW2956" s="15"/>
      <c r="AX2956" s="82"/>
      <c r="AY2956" s="82"/>
      <c r="AZ2956" s="10">
        <v>1</v>
      </c>
      <c r="BA2956" t="s">
        <v>13952</v>
      </c>
      <c r="BB2956" t="s">
        <v>23</v>
      </c>
      <c r="BD2956" s="39" t="str">
        <f t="shared" si="93"/>
        <v>01/395129505KTokopedia</v>
      </c>
    </row>
    <row r="2957" spans="2:58" ht="13.5" customHeight="1" x14ac:dyDescent="0.35">
      <c r="B2957" s="10" t="s">
        <v>17</v>
      </c>
      <c r="C2957" s="10" t="s">
        <v>2517</v>
      </c>
      <c r="D2957" s="10" t="s">
        <v>549</v>
      </c>
      <c r="E2957" s="10" t="s">
        <v>194</v>
      </c>
      <c r="F2957" s="10" t="s">
        <v>1955</v>
      </c>
      <c r="G2957" s="137">
        <v>722612741</v>
      </c>
      <c r="H2957" s="10"/>
      <c r="I2957" s="10" t="s">
        <v>1957</v>
      </c>
      <c r="J2957" s="10" t="s">
        <v>8097</v>
      </c>
      <c r="K2957" s="10" t="s">
        <v>8098</v>
      </c>
      <c r="L2957" s="98">
        <f>IFERROR(VLOOKUP($F2957&amp;$C2957,Sales!$J:$W,9,0),0)</f>
        <v>0</v>
      </c>
      <c r="M2957" s="98">
        <f>IFERROR(VLOOKUP($F2957&amp;$C2957,Sales!$J:$W,10,0),0)</f>
        <v>0</v>
      </c>
      <c r="N2957" s="98">
        <f>IFERROR(VLOOKUP($F2957&amp;$C2957,Sales!$J:$W,11,0),0)</f>
        <v>0</v>
      </c>
      <c r="O2957" s="98">
        <f>IFERROR(VLOOKUP($F2957&amp;$C2957,Sales!$J:$W,12,0),0)</f>
        <v>0</v>
      </c>
      <c r="P2957" s="98">
        <f>IFERROR(VLOOKUP($F2957&amp;$C2957,Sales!$J:$W,13,0),0)</f>
        <v>0</v>
      </c>
      <c r="Q2957" s="98">
        <f>IFERROR(VLOOKUP($F2957&amp;$C2957,Sales!$A:$H,7,0),0)</f>
        <v>0</v>
      </c>
      <c r="R2957" s="41">
        <f t="shared" si="92"/>
        <v>1</v>
      </c>
      <c r="S2957" s="15">
        <v>1</v>
      </c>
      <c r="T2957" s="15"/>
      <c r="U2957" s="15"/>
      <c r="V2957" s="15">
        <v>1</v>
      </c>
      <c r="W2957" s="15">
        <v>1</v>
      </c>
      <c r="X2957" s="15">
        <v>1</v>
      </c>
      <c r="Y2957" s="41">
        <v>1</v>
      </c>
      <c r="Z2957" s="41">
        <v>1</v>
      </c>
      <c r="AA2957" s="41"/>
      <c r="AB2957" s="15"/>
      <c r="AC2957" s="15"/>
      <c r="AD2957" s="15"/>
      <c r="AE2957" s="15"/>
      <c r="AF2957" s="15"/>
      <c r="AG2957" s="15"/>
      <c r="AH2957" s="15"/>
      <c r="AI2957" s="15"/>
      <c r="AJ2957" s="15"/>
      <c r="AK2957" s="15"/>
      <c r="AL2957" s="15"/>
      <c r="AM2957" s="15"/>
      <c r="AN2957" s="15"/>
      <c r="AO2957" s="15"/>
      <c r="AP2957" s="15"/>
      <c r="AQ2957" s="15"/>
      <c r="AR2957" s="15"/>
      <c r="AS2957" s="15"/>
      <c r="AT2957" s="15"/>
      <c r="AU2957" s="15"/>
      <c r="AV2957" s="15"/>
      <c r="AW2957" s="15"/>
      <c r="AX2957" s="82"/>
      <c r="AY2957" s="82"/>
      <c r="AZ2957" s="10">
        <v>1</v>
      </c>
      <c r="BA2957" t="s">
        <v>13952</v>
      </c>
      <c r="BB2957" t="s">
        <v>23</v>
      </c>
      <c r="BD2957" s="39" t="str">
        <f t="shared" si="93"/>
        <v>01/395129505LTokopedia</v>
      </c>
    </row>
    <row r="2958" spans="2:58" ht="13.5" customHeight="1" x14ac:dyDescent="0.35">
      <c r="B2958" s="10" t="s">
        <v>17</v>
      </c>
      <c r="C2958" s="10" t="s">
        <v>2517</v>
      </c>
      <c r="D2958" s="10" t="s">
        <v>549</v>
      </c>
      <c r="E2958" s="10" t="s">
        <v>194</v>
      </c>
      <c r="F2958" s="10" t="s">
        <v>1998</v>
      </c>
      <c r="G2958" s="137">
        <v>722627801</v>
      </c>
      <c r="H2958" s="10"/>
      <c r="I2958" s="10" t="s">
        <v>2000</v>
      </c>
      <c r="J2958" s="10" t="s">
        <v>8099</v>
      </c>
      <c r="K2958" s="10" t="s">
        <v>8100</v>
      </c>
      <c r="L2958" s="98">
        <f>IFERROR(VLOOKUP($F2958&amp;$C2958,Sales!$J:$W,9,0),0)</f>
        <v>0</v>
      </c>
      <c r="M2958" s="98">
        <f>IFERROR(VLOOKUP($F2958&amp;$C2958,Sales!$J:$W,10,0),0)</f>
        <v>0</v>
      </c>
      <c r="N2958" s="98">
        <f>IFERROR(VLOOKUP($F2958&amp;$C2958,Sales!$J:$W,11,0),0)</f>
        <v>0</v>
      </c>
      <c r="O2958" s="98">
        <f>IFERROR(VLOOKUP($F2958&amp;$C2958,Sales!$J:$W,12,0),0)</f>
        <v>0</v>
      </c>
      <c r="P2958" s="98">
        <f>IFERROR(VLOOKUP($F2958&amp;$C2958,Sales!$J:$W,13,0),0)</f>
        <v>0</v>
      </c>
      <c r="Q2958" s="98">
        <f>IFERROR(VLOOKUP($F2958&amp;$C2958,Sales!$A:$H,7,0),0)</f>
        <v>0</v>
      </c>
      <c r="R2958" s="41">
        <f t="shared" si="92"/>
        <v>1</v>
      </c>
      <c r="S2958" s="15">
        <v>1</v>
      </c>
      <c r="T2958" s="15"/>
      <c r="U2958" s="15"/>
      <c r="V2958" s="15">
        <v>1</v>
      </c>
      <c r="W2958" s="15">
        <v>1</v>
      </c>
      <c r="X2958" s="15">
        <v>1</v>
      </c>
      <c r="Y2958" s="41">
        <v>1</v>
      </c>
      <c r="Z2958" s="41">
        <v>1</v>
      </c>
      <c r="AA2958" s="41"/>
      <c r="AB2958" s="15"/>
      <c r="AC2958" s="15"/>
      <c r="AD2958" s="15"/>
      <c r="AE2958" s="15"/>
      <c r="AF2958" s="15"/>
      <c r="AG2958" s="15"/>
      <c r="AH2958" s="15"/>
      <c r="AI2958" s="15"/>
      <c r="AJ2958" s="15"/>
      <c r="AK2958" s="15"/>
      <c r="AL2958" s="15"/>
      <c r="AM2958" s="15"/>
      <c r="AN2958" s="15"/>
      <c r="AO2958" s="15"/>
      <c r="AP2958" s="15"/>
      <c r="AQ2958" s="15"/>
      <c r="AR2958" s="15"/>
      <c r="AS2958" s="15"/>
      <c r="AT2958" s="15"/>
      <c r="AU2958" s="15"/>
      <c r="AV2958" s="15"/>
      <c r="AW2958" s="15"/>
      <c r="AX2958" s="82"/>
      <c r="AY2958" s="82"/>
      <c r="AZ2958" s="10">
        <v>1</v>
      </c>
      <c r="BA2958" t="s">
        <v>13952</v>
      </c>
      <c r="BB2958" t="s">
        <v>23</v>
      </c>
      <c r="BD2958" s="39" t="str">
        <f t="shared" si="93"/>
        <v>01/395129505MTokopedia</v>
      </c>
    </row>
    <row r="2959" spans="2:58" ht="13.5" customHeight="1" x14ac:dyDescent="0.35">
      <c r="B2959" s="10" t="s">
        <v>17</v>
      </c>
      <c r="C2959" s="10" t="s">
        <v>2517</v>
      </c>
      <c r="D2959" s="10" t="s">
        <v>549</v>
      </c>
      <c r="E2959" s="10" t="s">
        <v>194</v>
      </c>
      <c r="F2959" s="10" t="s">
        <v>1930</v>
      </c>
      <c r="G2959" s="137">
        <v>722605340</v>
      </c>
      <c r="H2959" s="10"/>
      <c r="I2959" s="10" t="s">
        <v>1932</v>
      </c>
      <c r="J2959" s="10" t="s">
        <v>8101</v>
      </c>
      <c r="K2959" s="10" t="s">
        <v>8102</v>
      </c>
      <c r="L2959" s="98">
        <f>IFERROR(VLOOKUP($F2959&amp;$C2959,Sales!$J:$W,9,0),0)</f>
        <v>0</v>
      </c>
      <c r="M2959" s="98">
        <f>IFERROR(VLOOKUP($F2959&amp;$C2959,Sales!$J:$W,10,0),0)</f>
        <v>0</v>
      </c>
      <c r="N2959" s="98">
        <f>IFERROR(VLOOKUP($F2959&amp;$C2959,Sales!$J:$W,11,0),0)</f>
        <v>0</v>
      </c>
      <c r="O2959" s="98">
        <f>IFERROR(VLOOKUP($F2959&amp;$C2959,Sales!$J:$W,12,0),0)</f>
        <v>0</v>
      </c>
      <c r="P2959" s="98">
        <f>IFERROR(VLOOKUP($F2959&amp;$C2959,Sales!$J:$W,13,0),0)</f>
        <v>0</v>
      </c>
      <c r="Q2959" s="98">
        <f>IFERROR(VLOOKUP($F2959&amp;$C2959,Sales!$A:$H,7,0),0)</f>
        <v>0</v>
      </c>
      <c r="R2959" s="41">
        <f t="shared" si="92"/>
        <v>1</v>
      </c>
      <c r="S2959" s="15">
        <v>1</v>
      </c>
      <c r="T2959" s="15"/>
      <c r="U2959" s="15"/>
      <c r="V2959" s="15">
        <v>1</v>
      </c>
      <c r="W2959" s="15">
        <v>1</v>
      </c>
      <c r="X2959" s="15">
        <v>1</v>
      </c>
      <c r="Y2959" s="41">
        <v>1</v>
      </c>
      <c r="Z2959" s="41">
        <v>1</v>
      </c>
      <c r="AA2959" s="41"/>
      <c r="AB2959" s="15"/>
      <c r="AC2959" s="15"/>
      <c r="AD2959" s="15"/>
      <c r="AE2959" s="15"/>
      <c r="AF2959" s="15"/>
      <c r="AG2959" s="15"/>
      <c r="AH2959" s="15"/>
      <c r="AI2959" s="15"/>
      <c r="AJ2959" s="15"/>
      <c r="AK2959" s="15"/>
      <c r="AL2959" s="15"/>
      <c r="AM2959" s="15"/>
      <c r="AN2959" s="15"/>
      <c r="AO2959" s="15"/>
      <c r="AP2959" s="15"/>
      <c r="AQ2959" s="15"/>
      <c r="AR2959" s="15"/>
      <c r="AS2959" s="15"/>
      <c r="AT2959" s="15"/>
      <c r="AU2959" s="15"/>
      <c r="AV2959" s="15"/>
      <c r="AW2959" s="15"/>
      <c r="AX2959" s="82"/>
      <c r="AY2959" s="82"/>
      <c r="AZ2959" s="10">
        <v>1</v>
      </c>
      <c r="BA2959" t="s">
        <v>13952</v>
      </c>
      <c r="BB2959" t="s">
        <v>23</v>
      </c>
      <c r="BD2959" s="39" t="str">
        <f t="shared" si="93"/>
        <v>01/395129505NTokopedia</v>
      </c>
    </row>
    <row r="2960" spans="2:58" ht="13.5" customHeight="1" x14ac:dyDescent="0.35">
      <c r="B2960" s="10" t="s">
        <v>17</v>
      </c>
      <c r="C2960" s="10" t="s">
        <v>2517</v>
      </c>
      <c r="D2960" s="10" t="s">
        <v>549</v>
      </c>
      <c r="E2960" s="10" t="s">
        <v>194</v>
      </c>
      <c r="F2960" s="10" t="s">
        <v>4082</v>
      </c>
      <c r="G2960" s="137">
        <v>1338062916</v>
      </c>
      <c r="H2960" s="10"/>
      <c r="I2960" s="10" t="s">
        <v>6249</v>
      </c>
      <c r="J2960" s="10" t="s">
        <v>8103</v>
      </c>
      <c r="K2960" s="10" t="s">
        <v>8104</v>
      </c>
      <c r="L2960" s="98">
        <f>IFERROR(VLOOKUP($F2960&amp;$C2960,Sales!$J:$W,9,0),0)</f>
        <v>0</v>
      </c>
      <c r="M2960" s="98">
        <f>IFERROR(VLOOKUP($F2960&amp;$C2960,Sales!$J:$W,10,0),0)</f>
        <v>0</v>
      </c>
      <c r="N2960" s="98">
        <f>IFERROR(VLOOKUP($F2960&amp;$C2960,Sales!$J:$W,11,0),0)</f>
        <v>0</v>
      </c>
      <c r="O2960" s="98">
        <f>IFERROR(VLOOKUP($F2960&amp;$C2960,Sales!$J:$W,12,0),0)</f>
        <v>0</v>
      </c>
      <c r="P2960" s="98">
        <f>IFERROR(VLOOKUP($F2960&amp;$C2960,Sales!$J:$W,13,0),0)</f>
        <v>0</v>
      </c>
      <c r="Q2960" s="98">
        <f>IFERROR(VLOOKUP($F2960&amp;$C2960,Sales!$A:$H,7,0),0)</f>
        <v>0</v>
      </c>
      <c r="R2960" s="41">
        <f t="shared" si="92"/>
        <v>1</v>
      </c>
      <c r="S2960" s="15">
        <v>1</v>
      </c>
      <c r="T2960" s="15"/>
      <c r="U2960" s="15"/>
      <c r="V2960" s="15">
        <v>1</v>
      </c>
      <c r="W2960" s="15">
        <v>1</v>
      </c>
      <c r="X2960" s="15">
        <v>1</v>
      </c>
      <c r="Y2960" s="41">
        <v>1</v>
      </c>
      <c r="Z2960" s="41">
        <v>1</v>
      </c>
      <c r="AA2960" s="41"/>
      <c r="AB2960" s="15"/>
      <c r="AC2960" s="15"/>
      <c r="AD2960" s="15"/>
      <c r="AE2960" s="15"/>
      <c r="AF2960" s="15"/>
      <c r="AG2960" s="15"/>
      <c r="AH2960" s="15"/>
      <c r="AI2960" s="15"/>
      <c r="AJ2960" s="15"/>
      <c r="AK2960" s="15"/>
      <c r="AL2960" s="15"/>
      <c r="AM2960" s="15"/>
      <c r="AN2960" s="15"/>
      <c r="AO2960" s="15"/>
      <c r="AP2960" s="15"/>
      <c r="AQ2960" s="15"/>
      <c r="AR2960" s="15"/>
      <c r="AS2960" s="15"/>
      <c r="AT2960" s="15"/>
      <c r="AU2960" s="15"/>
      <c r="AV2960" s="15"/>
      <c r="AW2960" s="15"/>
      <c r="AX2960" s="82"/>
      <c r="AY2960" s="82"/>
      <c r="AZ2960" s="10">
        <v>1</v>
      </c>
      <c r="BA2960" t="s">
        <v>22</v>
      </c>
      <c r="BB2960" t="s">
        <v>23</v>
      </c>
      <c r="BD2960" s="39" t="str">
        <f t="shared" si="93"/>
        <v>01/395129505XTokopedia</v>
      </c>
    </row>
    <row r="2961" spans="2:58" ht="13.5" customHeight="1" x14ac:dyDescent="0.35">
      <c r="B2961" s="10" t="s">
        <v>17</v>
      </c>
      <c r="C2961" s="10" t="s">
        <v>2517</v>
      </c>
      <c r="D2961" s="10" t="s">
        <v>549</v>
      </c>
      <c r="E2961" s="10" t="s">
        <v>194</v>
      </c>
      <c r="F2961" s="10" t="s">
        <v>4083</v>
      </c>
      <c r="G2961" s="137">
        <v>1338071319</v>
      </c>
      <c r="H2961" s="10"/>
      <c r="I2961" s="10" t="s">
        <v>6248</v>
      </c>
      <c r="J2961" s="10" t="s">
        <v>8105</v>
      </c>
      <c r="K2961" s="10" t="s">
        <v>8106</v>
      </c>
      <c r="L2961" s="98">
        <f>IFERROR(VLOOKUP($F2961&amp;$C2961,Sales!$J:$W,9,0),0)</f>
        <v>0</v>
      </c>
      <c r="M2961" s="98">
        <f>IFERROR(VLOOKUP($F2961&amp;$C2961,Sales!$J:$W,10,0),0)</f>
        <v>0</v>
      </c>
      <c r="N2961" s="98">
        <f>IFERROR(VLOOKUP($F2961&amp;$C2961,Sales!$J:$W,11,0),0)</f>
        <v>0</v>
      </c>
      <c r="O2961" s="98">
        <f>IFERROR(VLOOKUP($F2961&amp;$C2961,Sales!$J:$W,12,0),0)</f>
        <v>0</v>
      </c>
      <c r="P2961" s="98">
        <f>IFERROR(VLOOKUP($F2961&amp;$C2961,Sales!$J:$W,13,0),0)</f>
        <v>0</v>
      </c>
      <c r="Q2961" s="98">
        <f>IFERROR(VLOOKUP($F2961&amp;$C2961,Sales!$A:$H,7,0),0)</f>
        <v>0</v>
      </c>
      <c r="R2961" s="41">
        <f t="shared" si="92"/>
        <v>1</v>
      </c>
      <c r="S2961" s="15">
        <v>1</v>
      </c>
      <c r="T2961" s="15"/>
      <c r="U2961" s="15"/>
      <c r="V2961" s="15">
        <v>1</v>
      </c>
      <c r="W2961" s="15">
        <v>1</v>
      </c>
      <c r="X2961" s="15">
        <v>1</v>
      </c>
      <c r="Y2961" s="41">
        <v>1</v>
      </c>
      <c r="Z2961" s="41">
        <v>1</v>
      </c>
      <c r="AA2961" s="41"/>
      <c r="AB2961" s="15"/>
      <c r="AC2961" s="15"/>
      <c r="AD2961" s="15"/>
      <c r="AE2961" s="15"/>
      <c r="AF2961" s="15"/>
      <c r="AG2961" s="15"/>
      <c r="AH2961" s="15"/>
      <c r="AI2961" s="15"/>
      <c r="AJ2961" s="15"/>
      <c r="AK2961" s="15"/>
      <c r="AL2961" s="15"/>
      <c r="AM2961" s="15"/>
      <c r="AN2961" s="15"/>
      <c r="AO2961" s="15"/>
      <c r="AP2961" s="15"/>
      <c r="AQ2961" s="15"/>
      <c r="AR2961" s="15"/>
      <c r="AS2961" s="15"/>
      <c r="AT2961" s="15"/>
      <c r="AU2961" s="15"/>
      <c r="AV2961" s="15"/>
      <c r="AW2961" s="15"/>
      <c r="AX2961" s="82"/>
      <c r="AY2961" s="82"/>
      <c r="AZ2961" s="10">
        <v>1</v>
      </c>
      <c r="BA2961" t="s">
        <v>13952</v>
      </c>
      <c r="BB2961" t="s">
        <v>23</v>
      </c>
      <c r="BD2961" s="39" t="str">
        <f t="shared" si="93"/>
        <v>01/395129505YTokopedia</v>
      </c>
    </row>
    <row r="2962" spans="2:58" ht="13.5" customHeight="1" x14ac:dyDescent="0.35">
      <c r="B2962" s="10" t="s">
        <v>17</v>
      </c>
      <c r="C2962" s="10" t="s">
        <v>2517</v>
      </c>
      <c r="D2962" s="10" t="s">
        <v>549</v>
      </c>
      <c r="E2962" s="10" t="s">
        <v>194</v>
      </c>
      <c r="F2962" s="10" t="s">
        <v>575</v>
      </c>
      <c r="G2962" s="137">
        <v>595161020</v>
      </c>
      <c r="H2962" s="10"/>
      <c r="I2962" s="10" t="s">
        <v>576</v>
      </c>
      <c r="J2962" s="10" t="s">
        <v>8107</v>
      </c>
      <c r="K2962" s="10" t="s">
        <v>8108</v>
      </c>
      <c r="L2962" s="98">
        <f>IFERROR(VLOOKUP($F2962&amp;$C2962,Sales!$J:$W,9,0),0)</f>
        <v>0</v>
      </c>
      <c r="M2962" s="98">
        <f>IFERROR(VLOOKUP($F2962&amp;$C2962,Sales!$J:$W,10,0),0)</f>
        <v>0</v>
      </c>
      <c r="N2962" s="98">
        <f>IFERROR(VLOOKUP($F2962&amp;$C2962,Sales!$J:$W,11,0),0)</f>
        <v>0</v>
      </c>
      <c r="O2962" s="98">
        <f>IFERROR(VLOOKUP($F2962&amp;$C2962,Sales!$J:$W,12,0),0)</f>
        <v>0</v>
      </c>
      <c r="P2962" s="98">
        <f>IFERROR(VLOOKUP($F2962&amp;$C2962,Sales!$J:$W,13,0),0)</f>
        <v>0</v>
      </c>
      <c r="Q2962" s="98">
        <f>IFERROR(VLOOKUP($F2962&amp;$C2962,Sales!$A:$H,7,0),0)</f>
        <v>0</v>
      </c>
      <c r="R2962" s="41" t="str">
        <f t="shared" si="92"/>
        <v>ERROR</v>
      </c>
      <c r="S2962" s="15"/>
      <c r="T2962" s="15"/>
      <c r="U2962" s="15"/>
      <c r="V2962" s="15"/>
      <c r="W2962" s="15"/>
      <c r="X2962" s="15"/>
      <c r="Y2962" s="41"/>
      <c r="Z2962" s="41"/>
      <c r="AA2962" s="41"/>
      <c r="AB2962" s="15"/>
      <c r="AC2962" s="15"/>
      <c r="AD2962" s="15"/>
      <c r="AE2962" s="15"/>
      <c r="AF2962" s="15"/>
      <c r="AG2962" s="15"/>
      <c r="AH2962" s="15"/>
      <c r="AI2962" s="15"/>
      <c r="AJ2962" s="15"/>
      <c r="AK2962" s="15"/>
      <c r="AL2962" s="15"/>
      <c r="AM2962" s="15"/>
      <c r="AN2962" s="15"/>
      <c r="AO2962" s="15"/>
      <c r="AP2962" s="15"/>
      <c r="AQ2962" s="15"/>
      <c r="AR2962" s="15"/>
      <c r="AS2962" s="15"/>
      <c r="AT2962" s="15"/>
      <c r="AU2962" s="15"/>
      <c r="AV2962" s="15"/>
      <c r="AW2962" s="15"/>
      <c r="AX2962" s="15"/>
      <c r="AY2962" s="15"/>
      <c r="AZ2962" s="10">
        <v>1</v>
      </c>
      <c r="BA2962" t="s">
        <v>22</v>
      </c>
      <c r="BB2962" t="s">
        <v>88</v>
      </c>
      <c r="BD2962" s="39" t="str">
        <f t="shared" si="93"/>
        <v>01/395129601ETokopedia</v>
      </c>
    </row>
    <row r="2963" spans="2:58" ht="13.5" customHeight="1" x14ac:dyDescent="0.35">
      <c r="B2963" s="10" t="s">
        <v>17</v>
      </c>
      <c r="C2963" s="10" t="s">
        <v>2517</v>
      </c>
      <c r="D2963" s="10" t="s">
        <v>549</v>
      </c>
      <c r="E2963" s="10" t="s">
        <v>194</v>
      </c>
      <c r="F2963" s="10" t="s">
        <v>581</v>
      </c>
      <c r="G2963" s="137">
        <v>595159964</v>
      </c>
      <c r="H2963" s="10"/>
      <c r="I2963" s="10" t="s">
        <v>582</v>
      </c>
      <c r="J2963" s="10" t="s">
        <v>8109</v>
      </c>
      <c r="K2963" s="10" t="s">
        <v>8110</v>
      </c>
      <c r="L2963" s="98">
        <f>IFERROR(VLOOKUP($F2963&amp;$C2963,Sales!$J:$W,9,0),0)</f>
        <v>0</v>
      </c>
      <c r="M2963" s="98">
        <f>IFERROR(VLOOKUP($F2963&amp;$C2963,Sales!$J:$W,10,0),0)</f>
        <v>0</v>
      </c>
      <c r="N2963" s="98">
        <f>IFERROR(VLOOKUP($F2963&amp;$C2963,Sales!$J:$W,11,0),0)</f>
        <v>0</v>
      </c>
      <c r="O2963" s="98">
        <f>IFERROR(VLOOKUP($F2963&amp;$C2963,Sales!$J:$W,12,0),0)</f>
        <v>0</v>
      </c>
      <c r="P2963" s="98">
        <f>IFERROR(VLOOKUP($F2963&amp;$C2963,Sales!$J:$W,13,0),0)</f>
        <v>0</v>
      </c>
      <c r="Q2963" s="98">
        <f>IFERROR(VLOOKUP($F2963&amp;$C2963,Sales!$A:$H,7,0),0)</f>
        <v>0</v>
      </c>
      <c r="R2963" s="41" t="str">
        <f t="shared" si="92"/>
        <v>ERROR</v>
      </c>
      <c r="S2963" s="15"/>
      <c r="T2963" s="15"/>
      <c r="U2963" s="15"/>
      <c r="V2963" s="15"/>
      <c r="W2963" s="15"/>
      <c r="X2963" s="15"/>
      <c r="Y2963" s="41"/>
      <c r="Z2963" s="41"/>
      <c r="AA2963" s="41"/>
      <c r="AB2963" s="15"/>
      <c r="AC2963" s="15"/>
      <c r="AD2963" s="15"/>
      <c r="AE2963" s="15"/>
      <c r="AF2963" s="15"/>
      <c r="AG2963" s="15"/>
      <c r="AH2963" s="15"/>
      <c r="AI2963" s="15"/>
      <c r="AJ2963" s="15"/>
      <c r="AK2963" s="15"/>
      <c r="AL2963" s="15"/>
      <c r="AM2963" s="15"/>
      <c r="AN2963" s="15"/>
      <c r="AO2963" s="15"/>
      <c r="AP2963" s="15"/>
      <c r="AQ2963" s="15"/>
      <c r="AR2963" s="15"/>
      <c r="AS2963" s="15"/>
      <c r="AT2963" s="15"/>
      <c r="AU2963" s="15"/>
      <c r="AV2963" s="15"/>
      <c r="AW2963" s="15"/>
      <c r="AX2963" s="15"/>
      <c r="AY2963" s="15"/>
      <c r="AZ2963" s="10">
        <v>1</v>
      </c>
      <c r="BA2963" t="s">
        <v>22</v>
      </c>
      <c r="BB2963" t="s">
        <v>88</v>
      </c>
      <c r="BD2963" s="39" t="str">
        <f t="shared" si="93"/>
        <v>01/395129601FTokopedia</v>
      </c>
    </row>
    <row r="2964" spans="2:58" ht="13.5" customHeight="1" x14ac:dyDescent="0.35">
      <c r="B2964" s="10" t="s">
        <v>17</v>
      </c>
      <c r="C2964" s="10" t="s">
        <v>2517</v>
      </c>
      <c r="D2964" s="10" t="s">
        <v>549</v>
      </c>
      <c r="E2964" s="10" t="s">
        <v>194</v>
      </c>
      <c r="F2964" s="10" t="s">
        <v>2529</v>
      </c>
      <c r="G2964" s="137">
        <v>467825573</v>
      </c>
      <c r="H2964" s="10"/>
      <c r="I2964" s="10" t="s">
        <v>8111</v>
      </c>
      <c r="J2964" s="10" t="s">
        <v>8112</v>
      </c>
      <c r="K2964" s="10" t="s">
        <v>8113</v>
      </c>
      <c r="L2964" s="98">
        <f>IFERROR(VLOOKUP($F2964&amp;$C2964,Sales!$J:$W,9,0),0)</f>
        <v>0</v>
      </c>
      <c r="M2964" s="98">
        <f>IFERROR(VLOOKUP($F2964&amp;$C2964,Sales!$J:$W,10,0),0)</f>
        <v>0</v>
      </c>
      <c r="N2964" s="98">
        <f>IFERROR(VLOOKUP($F2964&amp;$C2964,Sales!$J:$W,11,0),0)</f>
        <v>0</v>
      </c>
      <c r="O2964" s="98">
        <f>IFERROR(VLOOKUP($F2964&amp;$C2964,Sales!$J:$W,12,0),0)</f>
        <v>0</v>
      </c>
      <c r="P2964" s="98">
        <f>IFERROR(VLOOKUP($F2964&amp;$C2964,Sales!$J:$W,13,0),0)</f>
        <v>0</v>
      </c>
      <c r="Q2964" s="98">
        <f>IFERROR(VLOOKUP($F2964&amp;$C2964,Sales!$A:$H,7,0),0)</f>
        <v>0</v>
      </c>
      <c r="R2964" s="41" t="str">
        <f t="shared" si="92"/>
        <v>ERROR</v>
      </c>
      <c r="S2964" s="15"/>
      <c r="T2964" s="15"/>
      <c r="U2964" s="15"/>
      <c r="V2964" s="15"/>
      <c r="W2964" s="15"/>
      <c r="X2964" s="15"/>
      <c r="Y2964" s="41"/>
      <c r="Z2964" s="41"/>
      <c r="AA2964" s="41"/>
      <c r="AB2964" s="15"/>
      <c r="AC2964" s="15"/>
      <c r="AD2964" s="15"/>
      <c r="AE2964" s="15"/>
      <c r="AF2964" s="15"/>
      <c r="AG2964" s="15"/>
      <c r="AH2964" s="15"/>
      <c r="AI2964" s="15"/>
      <c r="AJ2964" s="15"/>
      <c r="AK2964" s="15"/>
      <c r="AL2964" s="15"/>
      <c r="AM2964" s="15"/>
      <c r="AN2964" s="15"/>
      <c r="AO2964" s="15"/>
      <c r="AP2964" s="15"/>
      <c r="AQ2964" s="15"/>
      <c r="AR2964" s="15"/>
      <c r="AS2964" s="15"/>
      <c r="AT2964" s="15"/>
      <c r="AU2964" s="15"/>
      <c r="AV2964" s="15"/>
      <c r="AW2964" s="15"/>
      <c r="AX2964" s="15"/>
      <c r="AY2964" s="15"/>
      <c r="AZ2964" s="10">
        <v>1</v>
      </c>
      <c r="BA2964" t="s">
        <v>22</v>
      </c>
      <c r="BB2964" t="s">
        <v>88</v>
      </c>
      <c r="BD2964" s="39" t="str">
        <f t="shared" si="93"/>
        <v>01/395129801ETokopedia</v>
      </c>
    </row>
    <row r="2965" spans="2:58" ht="13.5" customHeight="1" x14ac:dyDescent="0.35">
      <c r="B2965" s="10" t="s">
        <v>17</v>
      </c>
      <c r="C2965" s="10" t="s">
        <v>2517</v>
      </c>
      <c r="D2965" s="10" t="s">
        <v>549</v>
      </c>
      <c r="E2965" s="10" t="s">
        <v>194</v>
      </c>
      <c r="F2965" s="10" t="s">
        <v>8114</v>
      </c>
      <c r="G2965" s="137">
        <v>467830327</v>
      </c>
      <c r="H2965" s="10"/>
      <c r="I2965" s="10" t="s">
        <v>8115</v>
      </c>
      <c r="J2965" s="10" t="s">
        <v>8116</v>
      </c>
      <c r="K2965" s="10" t="s">
        <v>8117</v>
      </c>
      <c r="L2965" s="98">
        <f>IFERROR(VLOOKUP($F2965&amp;$C2965,Sales!$J:$W,9,0),0)</f>
        <v>0</v>
      </c>
      <c r="M2965" s="98">
        <f>IFERROR(VLOOKUP($F2965&amp;$C2965,Sales!$J:$W,10,0),0)</f>
        <v>0</v>
      </c>
      <c r="N2965" s="98">
        <f>IFERROR(VLOOKUP($F2965&amp;$C2965,Sales!$J:$W,11,0),0)</f>
        <v>0</v>
      </c>
      <c r="O2965" s="98">
        <f>IFERROR(VLOOKUP($F2965&amp;$C2965,Sales!$J:$W,12,0),0)</f>
        <v>0</v>
      </c>
      <c r="P2965" s="98">
        <f>IFERROR(VLOOKUP($F2965&amp;$C2965,Sales!$J:$W,13,0),0)</f>
        <v>0</v>
      </c>
      <c r="Q2965" s="98">
        <f>IFERROR(VLOOKUP($F2965&amp;$C2965,Sales!$A:$H,7,0),0)</f>
        <v>0</v>
      </c>
      <c r="R2965" s="41" t="str">
        <f t="shared" si="92"/>
        <v>ERROR</v>
      </c>
      <c r="S2965" s="15"/>
      <c r="T2965" s="15"/>
      <c r="U2965" s="15"/>
      <c r="V2965" s="15"/>
      <c r="W2965" s="15"/>
      <c r="X2965" s="15"/>
      <c r="Y2965" s="41"/>
      <c r="Z2965" s="41"/>
      <c r="AA2965" s="41"/>
      <c r="AB2965" s="15"/>
      <c r="AC2965" s="15"/>
      <c r="AD2965" s="15"/>
      <c r="AE2965" s="15"/>
      <c r="AF2965" s="15"/>
      <c r="AG2965" s="15"/>
      <c r="AH2965" s="15"/>
      <c r="AI2965" s="15"/>
      <c r="AJ2965" s="15"/>
      <c r="AK2965" s="15"/>
      <c r="AL2965" s="15"/>
      <c r="AM2965" s="15"/>
      <c r="AN2965" s="15"/>
      <c r="AO2965" s="15"/>
      <c r="AP2965" s="15"/>
      <c r="AQ2965" s="15"/>
      <c r="AR2965" s="15"/>
      <c r="AS2965" s="15"/>
      <c r="AT2965" s="15"/>
      <c r="AU2965" s="15"/>
      <c r="AV2965" s="15"/>
      <c r="AW2965" s="15"/>
      <c r="AX2965" s="15"/>
      <c r="AY2965" s="15"/>
      <c r="AZ2965" s="10">
        <v>1</v>
      </c>
      <c r="BA2965" t="s">
        <v>22</v>
      </c>
      <c r="BB2965" t="s">
        <v>88</v>
      </c>
      <c r="BD2965" s="39" t="str">
        <f t="shared" si="93"/>
        <v>01/395129801LTokopedia</v>
      </c>
    </row>
    <row r="2966" spans="2:58" ht="13.5" customHeight="1" x14ac:dyDescent="0.35">
      <c r="B2966" s="10" t="s">
        <v>17</v>
      </c>
      <c r="C2966" s="10" t="s">
        <v>2517</v>
      </c>
      <c r="D2966" s="10" t="s">
        <v>549</v>
      </c>
      <c r="E2966" s="10" t="s">
        <v>194</v>
      </c>
      <c r="F2966" s="10" t="s">
        <v>8118</v>
      </c>
      <c r="G2966" s="137">
        <v>467828944</v>
      </c>
      <c r="H2966" s="10"/>
      <c r="I2966" s="10" t="s">
        <v>8119</v>
      </c>
      <c r="J2966" s="10" t="s">
        <v>8120</v>
      </c>
      <c r="K2966" s="10" t="s">
        <v>8121</v>
      </c>
      <c r="L2966" s="98">
        <f>IFERROR(VLOOKUP($F2966&amp;$C2966,Sales!$J:$W,9,0),0)</f>
        <v>0</v>
      </c>
      <c r="M2966" s="98">
        <f>IFERROR(VLOOKUP($F2966&amp;$C2966,Sales!$J:$W,10,0),0)</f>
        <v>0</v>
      </c>
      <c r="N2966" s="98">
        <f>IFERROR(VLOOKUP($F2966&amp;$C2966,Sales!$J:$W,11,0),0)</f>
        <v>0</v>
      </c>
      <c r="O2966" s="98">
        <f>IFERROR(VLOOKUP($F2966&amp;$C2966,Sales!$J:$W,12,0),0)</f>
        <v>0</v>
      </c>
      <c r="P2966" s="98">
        <f>IFERROR(VLOOKUP($F2966&amp;$C2966,Sales!$J:$W,13,0),0)</f>
        <v>0</v>
      </c>
      <c r="Q2966" s="98">
        <f>IFERROR(VLOOKUP($F2966&amp;$C2966,Sales!$A:$H,7,0),0)</f>
        <v>0</v>
      </c>
      <c r="R2966" s="41" t="str">
        <f t="shared" si="92"/>
        <v>ERROR</v>
      </c>
      <c r="S2966" s="15"/>
      <c r="T2966" s="15"/>
      <c r="U2966" s="15"/>
      <c r="V2966" s="15"/>
      <c r="W2966" s="15"/>
      <c r="X2966" s="15"/>
      <c r="Y2966" s="41"/>
      <c r="Z2966" s="41"/>
      <c r="AA2966" s="41"/>
      <c r="AB2966" s="15"/>
      <c r="AC2966" s="15"/>
      <c r="AD2966" s="15"/>
      <c r="AE2966" s="15"/>
      <c r="AF2966" s="15"/>
      <c r="AG2966" s="15"/>
      <c r="AH2966" s="15"/>
      <c r="AI2966" s="15"/>
      <c r="AJ2966" s="15"/>
      <c r="AK2966" s="15"/>
      <c r="AL2966" s="15"/>
      <c r="AM2966" s="15"/>
      <c r="AN2966" s="15"/>
      <c r="AO2966" s="15"/>
      <c r="AP2966" s="15"/>
      <c r="AQ2966" s="15"/>
      <c r="AR2966" s="15"/>
      <c r="AS2966" s="15"/>
      <c r="AT2966" s="15"/>
      <c r="AU2966" s="15"/>
      <c r="AV2966" s="15"/>
      <c r="AW2966" s="15"/>
      <c r="AX2966" s="15"/>
      <c r="AY2966" s="15"/>
      <c r="AZ2966" s="10">
        <v>1</v>
      </c>
      <c r="BA2966" t="s">
        <v>22</v>
      </c>
      <c r="BB2966" t="s">
        <v>88</v>
      </c>
      <c r="BD2966" s="39" t="str">
        <f t="shared" si="93"/>
        <v>01/395129801OTokopedia</v>
      </c>
    </row>
    <row r="2967" spans="2:58" ht="13.5" customHeight="1" x14ac:dyDescent="0.35">
      <c r="B2967" s="10" t="s">
        <v>17</v>
      </c>
      <c r="C2967" s="10" t="s">
        <v>2517</v>
      </c>
      <c r="D2967" s="10" t="s">
        <v>549</v>
      </c>
      <c r="E2967" s="10" t="s">
        <v>194</v>
      </c>
      <c r="F2967" s="10" t="s">
        <v>8122</v>
      </c>
      <c r="G2967" s="137">
        <v>467206057</v>
      </c>
      <c r="H2967" s="10"/>
      <c r="I2967" s="10" t="s">
        <v>8123</v>
      </c>
      <c r="J2967" s="10" t="s">
        <v>8124</v>
      </c>
      <c r="K2967" s="10" t="s">
        <v>8125</v>
      </c>
      <c r="L2967" s="98">
        <f>IFERROR(VLOOKUP($F2967&amp;$C2967,Sales!$J:$W,9,0),0)</f>
        <v>0</v>
      </c>
      <c r="M2967" s="98">
        <f>IFERROR(VLOOKUP($F2967&amp;$C2967,Sales!$J:$W,10,0),0)</f>
        <v>0</v>
      </c>
      <c r="N2967" s="98">
        <f>IFERROR(VLOOKUP($F2967&amp;$C2967,Sales!$J:$W,11,0),0)</f>
        <v>0</v>
      </c>
      <c r="O2967" s="98">
        <f>IFERROR(VLOOKUP($F2967&amp;$C2967,Sales!$J:$W,12,0),0)</f>
        <v>0</v>
      </c>
      <c r="P2967" s="98">
        <f>IFERROR(VLOOKUP($F2967&amp;$C2967,Sales!$J:$W,13,0),0)</f>
        <v>0</v>
      </c>
      <c r="Q2967" s="98">
        <f>IFERROR(VLOOKUP($F2967&amp;$C2967,Sales!$A:$H,7,0),0)</f>
        <v>0</v>
      </c>
      <c r="R2967" s="41" t="str">
        <f t="shared" si="92"/>
        <v>ERROR</v>
      </c>
      <c r="S2967" s="15"/>
      <c r="T2967" s="15"/>
      <c r="U2967" s="15"/>
      <c r="V2967" s="15"/>
      <c r="W2967" s="15"/>
      <c r="X2967" s="15"/>
      <c r="Y2967" s="41"/>
      <c r="Z2967" s="41"/>
      <c r="AA2967" s="41"/>
      <c r="AB2967" s="15"/>
      <c r="AC2967" s="15"/>
      <c r="AD2967" s="15"/>
      <c r="AE2967" s="15"/>
      <c r="AF2967" s="15"/>
      <c r="AG2967" s="15"/>
      <c r="AH2967" s="15"/>
      <c r="AI2967" s="15"/>
      <c r="AJ2967" s="15"/>
      <c r="AK2967" s="15"/>
      <c r="AL2967" s="15"/>
      <c r="AM2967" s="15"/>
      <c r="AN2967" s="15"/>
      <c r="AO2967" s="15"/>
      <c r="AP2967" s="15"/>
      <c r="AQ2967" s="15"/>
      <c r="AR2967" s="15"/>
      <c r="AS2967" s="15"/>
      <c r="AT2967" s="15"/>
      <c r="AU2967" s="15"/>
      <c r="AV2967" s="15"/>
      <c r="AW2967" s="15"/>
      <c r="AX2967" s="15"/>
      <c r="AY2967" s="15"/>
      <c r="AZ2967" s="10">
        <v>1</v>
      </c>
      <c r="BA2967" t="s">
        <v>22</v>
      </c>
      <c r="BB2967" t="s">
        <v>88</v>
      </c>
      <c r="BD2967" s="39" t="str">
        <f t="shared" si="93"/>
        <v>01/395129801PTokopedia</v>
      </c>
    </row>
    <row r="2968" spans="2:58" ht="13.5" customHeight="1" x14ac:dyDescent="0.35">
      <c r="B2968" s="10" t="s">
        <v>17</v>
      </c>
      <c r="C2968" s="10" t="s">
        <v>2517</v>
      </c>
      <c r="D2968" s="10" t="s">
        <v>549</v>
      </c>
      <c r="E2968" s="10" t="s">
        <v>194</v>
      </c>
      <c r="F2968" s="10" t="s">
        <v>8126</v>
      </c>
      <c r="G2968" s="137">
        <v>467210769</v>
      </c>
      <c r="H2968" s="10"/>
      <c r="I2968" s="10" t="s">
        <v>8127</v>
      </c>
      <c r="J2968" s="10" t="s">
        <v>8128</v>
      </c>
      <c r="K2968" s="10" t="s">
        <v>8129</v>
      </c>
      <c r="L2968" s="98">
        <f>IFERROR(VLOOKUP($F2968&amp;$C2968,Sales!$J:$W,9,0),0)</f>
        <v>0</v>
      </c>
      <c r="M2968" s="98">
        <f>IFERROR(VLOOKUP($F2968&amp;$C2968,Sales!$J:$W,10,0),0)</f>
        <v>0</v>
      </c>
      <c r="N2968" s="98">
        <f>IFERROR(VLOOKUP($F2968&amp;$C2968,Sales!$J:$W,11,0),0)</f>
        <v>0</v>
      </c>
      <c r="O2968" s="98">
        <f>IFERROR(VLOOKUP($F2968&amp;$C2968,Sales!$J:$W,12,0),0)</f>
        <v>0</v>
      </c>
      <c r="P2968" s="98">
        <f>IFERROR(VLOOKUP($F2968&amp;$C2968,Sales!$J:$W,13,0),0)</f>
        <v>0</v>
      </c>
      <c r="Q2968" s="98">
        <f>IFERROR(VLOOKUP($F2968&amp;$C2968,Sales!$A:$H,7,0),0)</f>
        <v>0</v>
      </c>
      <c r="R2968" s="41">
        <f t="shared" si="92"/>
        <v>1</v>
      </c>
      <c r="S2968" s="15">
        <v>1</v>
      </c>
      <c r="T2968" s="15"/>
      <c r="U2968" s="15"/>
      <c r="V2968" s="15">
        <v>1</v>
      </c>
      <c r="W2968" s="15">
        <v>1</v>
      </c>
      <c r="X2968" s="15">
        <v>1</v>
      </c>
      <c r="Y2968" s="41">
        <v>1</v>
      </c>
      <c r="Z2968" s="41">
        <v>1</v>
      </c>
      <c r="AA2968" s="41"/>
      <c r="AB2968" s="15"/>
      <c r="AC2968" s="15"/>
      <c r="AD2968" s="15"/>
      <c r="AE2968" s="15"/>
      <c r="AF2968" s="15"/>
      <c r="AG2968" s="15"/>
      <c r="AH2968" s="15"/>
      <c r="AI2968" s="15"/>
      <c r="AJ2968" s="15"/>
      <c r="AK2968" s="15"/>
      <c r="AL2968" s="15"/>
      <c r="AM2968" s="15"/>
      <c r="AN2968" s="15"/>
      <c r="AO2968" s="15"/>
      <c r="AP2968" s="15"/>
      <c r="AQ2968" s="15"/>
      <c r="AR2968" s="15"/>
      <c r="AS2968" s="15"/>
      <c r="AT2968" s="15"/>
      <c r="AU2968" s="15"/>
      <c r="AV2968" s="15"/>
      <c r="AW2968" s="15"/>
      <c r="AX2968" s="82"/>
      <c r="AY2968" s="82"/>
      <c r="AZ2968" s="10">
        <v>1</v>
      </c>
      <c r="BA2968" t="s">
        <v>22</v>
      </c>
      <c r="BB2968" t="s">
        <v>23</v>
      </c>
      <c r="BD2968" s="39" t="str">
        <f t="shared" si="93"/>
        <v>01/395129801QTokopedia</v>
      </c>
    </row>
    <row r="2969" spans="2:58" ht="13.5" customHeight="1" x14ac:dyDescent="0.35">
      <c r="B2969" s="10" t="s">
        <v>17</v>
      </c>
      <c r="C2969" s="10" t="s">
        <v>2517</v>
      </c>
      <c r="D2969" s="10" t="s">
        <v>549</v>
      </c>
      <c r="E2969" s="10" t="s">
        <v>194</v>
      </c>
      <c r="F2969" s="10" t="s">
        <v>8130</v>
      </c>
      <c r="G2969" s="137">
        <v>1395480573.1426499</v>
      </c>
      <c r="H2969" s="10"/>
      <c r="I2969" s="10" t="s">
        <v>8131</v>
      </c>
      <c r="J2969" s="10" t="s">
        <v>13538</v>
      </c>
      <c r="K2969" s="10" t="s">
        <v>8132</v>
      </c>
      <c r="L2969" s="98">
        <f>IFERROR(VLOOKUP($F2969&amp;$C2969,Sales!$J:$W,9,0),0)</f>
        <v>0</v>
      </c>
      <c r="M2969" s="98">
        <f>IFERROR(VLOOKUP($F2969&amp;$C2969,Sales!$J:$W,10,0),0)</f>
        <v>0</v>
      </c>
      <c r="N2969" s="98">
        <f>IFERROR(VLOOKUP($F2969&amp;$C2969,Sales!$J:$W,11,0),0)</f>
        <v>0</v>
      </c>
      <c r="O2969" s="98">
        <f>IFERROR(VLOOKUP($F2969&amp;$C2969,Sales!$J:$W,12,0),0)</f>
        <v>0</v>
      </c>
      <c r="P2969" s="98">
        <f>IFERROR(VLOOKUP($F2969&amp;$C2969,Sales!$J:$W,13,0),0)</f>
        <v>0</v>
      </c>
      <c r="Q2969" s="98">
        <f>IFERROR(VLOOKUP($F2969&amp;$C2969,Sales!$A:$H,7,0),0)</f>
        <v>0</v>
      </c>
      <c r="R2969" s="41" t="str">
        <f t="shared" si="92"/>
        <v>ERROR</v>
      </c>
      <c r="S2969" s="15"/>
      <c r="T2969" s="15"/>
      <c r="U2969" s="15"/>
      <c r="V2969" s="15"/>
      <c r="W2969" s="15"/>
      <c r="X2969" s="15"/>
      <c r="Y2969" s="41"/>
      <c r="Z2969" s="41"/>
      <c r="AA2969" s="41"/>
      <c r="AB2969" s="15"/>
      <c r="AC2969" s="15"/>
      <c r="AD2969" s="15"/>
      <c r="AE2969" s="15"/>
      <c r="AF2969" s="15"/>
      <c r="AG2969" s="15"/>
      <c r="AH2969" s="15"/>
      <c r="AI2969" s="15"/>
      <c r="AJ2969" s="15"/>
      <c r="AK2969" s="15"/>
      <c r="AL2969" s="15"/>
      <c r="AM2969" s="15"/>
      <c r="AN2969" s="15"/>
      <c r="AO2969" s="15"/>
      <c r="AP2969" s="15"/>
      <c r="AQ2969" s="15"/>
      <c r="AR2969" s="15"/>
      <c r="AS2969" s="15"/>
      <c r="AT2969" s="15"/>
      <c r="AU2969" s="15"/>
      <c r="AV2969" s="15"/>
      <c r="AW2969" s="15"/>
      <c r="AX2969" s="15"/>
      <c r="AY2969" s="15"/>
      <c r="AZ2969" s="10">
        <v>1</v>
      </c>
      <c r="BA2969" t="s">
        <v>22</v>
      </c>
      <c r="BB2969" t="s">
        <v>88</v>
      </c>
      <c r="BD2969" s="39" t="str">
        <f t="shared" si="93"/>
        <v>01/395130001FTokopedia</v>
      </c>
    </row>
    <row r="2970" spans="2:58" ht="13.5" customHeight="1" x14ac:dyDescent="0.35">
      <c r="B2970" s="10" t="s">
        <v>17</v>
      </c>
      <c r="C2970" s="10" t="s">
        <v>2517</v>
      </c>
      <c r="D2970" s="10" t="s">
        <v>549</v>
      </c>
      <c r="E2970" s="10" t="s">
        <v>194</v>
      </c>
      <c r="F2970" s="10" t="s">
        <v>8133</v>
      </c>
      <c r="G2970" s="137">
        <v>1395452051.1426499</v>
      </c>
      <c r="H2970" s="10"/>
      <c r="I2970" s="10" t="s">
        <v>8134</v>
      </c>
      <c r="J2970" s="84" t="s">
        <v>13539</v>
      </c>
      <c r="K2970" s="10" t="s">
        <v>8135</v>
      </c>
      <c r="L2970" s="98">
        <f>IFERROR(VLOOKUP($F2970&amp;$C2970,Sales!$J:$W,9,0),0)</f>
        <v>0</v>
      </c>
      <c r="M2970" s="98">
        <f>IFERROR(VLOOKUP($F2970&amp;$C2970,Sales!$J:$W,10,0),0)</f>
        <v>0</v>
      </c>
      <c r="N2970" s="98">
        <f>IFERROR(VLOOKUP($F2970&amp;$C2970,Sales!$J:$W,11,0),0)</f>
        <v>0</v>
      </c>
      <c r="O2970" s="98">
        <f>IFERROR(VLOOKUP($F2970&amp;$C2970,Sales!$J:$W,12,0),0)</f>
        <v>0</v>
      </c>
      <c r="P2970" s="98">
        <f>IFERROR(VLOOKUP($F2970&amp;$C2970,Sales!$J:$W,13,0),0)</f>
        <v>0</v>
      </c>
      <c r="Q2970" s="98">
        <f>IFERROR(VLOOKUP($F2970&amp;$C2970,Sales!$A:$H,7,0),0)</f>
        <v>0</v>
      </c>
      <c r="R2970" s="41" t="str">
        <f t="shared" si="92"/>
        <v>ERROR</v>
      </c>
      <c r="S2970" s="15"/>
      <c r="T2970" s="15"/>
      <c r="U2970" s="15"/>
      <c r="V2970" s="15"/>
      <c r="W2970" s="15"/>
      <c r="X2970" s="15"/>
      <c r="Y2970" s="41"/>
      <c r="Z2970" s="41"/>
      <c r="AA2970" s="41"/>
      <c r="AB2970" s="15"/>
      <c r="AC2970" s="15"/>
      <c r="AD2970" s="15"/>
      <c r="AE2970" s="15"/>
      <c r="AF2970" s="15"/>
      <c r="AG2970" s="15"/>
      <c r="AH2970" s="15"/>
      <c r="AI2970" s="15"/>
      <c r="AJ2970" s="15"/>
      <c r="AK2970" s="15"/>
      <c r="AL2970" s="15"/>
      <c r="AM2970" s="15"/>
      <c r="AN2970" s="15"/>
      <c r="AO2970" s="15"/>
      <c r="AP2970" s="15"/>
      <c r="AQ2970" s="15"/>
      <c r="AR2970" s="15"/>
      <c r="AS2970" s="15"/>
      <c r="AT2970" s="15"/>
      <c r="AU2970" s="15"/>
      <c r="AV2970" s="15"/>
      <c r="AW2970" s="15"/>
      <c r="AX2970" s="15"/>
      <c r="AY2970" s="15"/>
      <c r="AZ2970" s="10">
        <v>1</v>
      </c>
      <c r="BA2970" t="s">
        <v>22</v>
      </c>
      <c r="BB2970" t="s">
        <v>88</v>
      </c>
      <c r="BD2970" s="39" t="str">
        <f t="shared" si="93"/>
        <v>01/395130001GTokopedia</v>
      </c>
    </row>
    <row r="2971" spans="2:58" ht="13.5" customHeight="1" x14ac:dyDescent="0.35">
      <c r="B2971" s="10" t="s">
        <v>17</v>
      </c>
      <c r="C2971" s="10" t="s">
        <v>2517</v>
      </c>
      <c r="D2971" s="10" t="s">
        <v>549</v>
      </c>
      <c r="E2971" s="10" t="s">
        <v>194</v>
      </c>
      <c r="F2971" s="10" t="s">
        <v>8136</v>
      </c>
      <c r="G2971" s="137">
        <v>1395437551.1426499</v>
      </c>
      <c r="H2971" s="10"/>
      <c r="I2971" s="10" t="s">
        <v>8137</v>
      </c>
      <c r="J2971" s="10" t="s">
        <v>13540</v>
      </c>
      <c r="K2971" s="10" t="s">
        <v>8138</v>
      </c>
      <c r="L2971" s="98">
        <f>IFERROR(VLOOKUP($F2971&amp;$C2971,Sales!$J:$W,9,0),0)</f>
        <v>0</v>
      </c>
      <c r="M2971" s="98">
        <f>IFERROR(VLOOKUP($F2971&amp;$C2971,Sales!$J:$W,10,0),0)</f>
        <v>0</v>
      </c>
      <c r="N2971" s="98">
        <f>IFERROR(VLOOKUP($F2971&amp;$C2971,Sales!$J:$W,11,0),0)</f>
        <v>0</v>
      </c>
      <c r="O2971" s="98">
        <f>IFERROR(VLOOKUP($F2971&amp;$C2971,Sales!$J:$W,12,0),0)</f>
        <v>0</v>
      </c>
      <c r="P2971" s="98">
        <f>IFERROR(VLOOKUP($F2971&amp;$C2971,Sales!$J:$W,13,0),0)</f>
        <v>0</v>
      </c>
      <c r="Q2971" s="98">
        <f>IFERROR(VLOOKUP($F2971&amp;$C2971,Sales!$A:$H,7,0),0)</f>
        <v>0</v>
      </c>
      <c r="R2971" s="41" t="str">
        <f t="shared" si="92"/>
        <v>ERROR</v>
      </c>
      <c r="S2971" s="15"/>
      <c r="T2971" s="15"/>
      <c r="U2971" s="15"/>
      <c r="V2971" s="15"/>
      <c r="W2971" s="15"/>
      <c r="X2971" s="15"/>
      <c r="Y2971" s="41"/>
      <c r="Z2971" s="41"/>
      <c r="AA2971" s="41"/>
      <c r="AB2971" s="15"/>
      <c r="AC2971" s="15"/>
      <c r="AD2971" s="15"/>
      <c r="AE2971" s="15"/>
      <c r="AF2971" s="15"/>
      <c r="AG2971" s="15"/>
      <c r="AH2971" s="15"/>
      <c r="AI2971" s="15"/>
      <c r="AJ2971" s="15"/>
      <c r="AK2971" s="15"/>
      <c r="AL2971" s="15"/>
      <c r="AM2971" s="15"/>
      <c r="AN2971" s="15"/>
      <c r="AO2971" s="15"/>
      <c r="AP2971" s="15"/>
      <c r="AQ2971" s="15"/>
      <c r="AR2971" s="15"/>
      <c r="AS2971" s="15"/>
      <c r="AT2971" s="15"/>
      <c r="AU2971" s="15"/>
      <c r="AV2971" s="15"/>
      <c r="AW2971" s="15"/>
      <c r="AX2971" s="15"/>
      <c r="AY2971" s="15"/>
      <c r="AZ2971" s="10">
        <v>1</v>
      </c>
      <c r="BA2971" t="s">
        <v>22</v>
      </c>
      <c r="BB2971" t="s">
        <v>88</v>
      </c>
      <c r="BD2971" s="39" t="str">
        <f t="shared" si="93"/>
        <v>01/395130001HTokopedia</v>
      </c>
    </row>
    <row r="2972" spans="2:58" ht="13.5" customHeight="1" x14ac:dyDescent="0.35">
      <c r="B2972" s="10" t="s">
        <v>17</v>
      </c>
      <c r="C2972" s="10" t="s">
        <v>2517</v>
      </c>
      <c r="D2972" s="10" t="s">
        <v>650</v>
      </c>
      <c r="E2972" s="10" t="s">
        <v>194</v>
      </c>
      <c r="F2972" s="10" t="s">
        <v>2056</v>
      </c>
      <c r="G2972" s="137">
        <v>238932505</v>
      </c>
      <c r="H2972" s="10"/>
      <c r="I2972" s="10" t="s">
        <v>2058</v>
      </c>
      <c r="J2972" s="10" t="s">
        <v>8139</v>
      </c>
      <c r="K2972" s="10" t="s">
        <v>8140</v>
      </c>
      <c r="L2972" s="98">
        <f>IFERROR(VLOOKUP($F2972&amp;$C2972,Sales!$J:$W,9,0),0)</f>
        <v>0</v>
      </c>
      <c r="M2972" s="98">
        <f>IFERROR(VLOOKUP($F2972&amp;$C2972,Sales!$J:$W,10,0),0)</f>
        <v>0</v>
      </c>
      <c r="N2972" s="98">
        <f>IFERROR(VLOOKUP($F2972&amp;$C2972,Sales!$J:$W,11,0),0)</f>
        <v>0</v>
      </c>
      <c r="O2972" s="98">
        <f>IFERROR(VLOOKUP($F2972&amp;$C2972,Sales!$J:$W,12,0),0)</f>
        <v>0</v>
      </c>
      <c r="P2972" s="98">
        <f>IFERROR(VLOOKUP($F2972&amp;$C2972,Sales!$J:$W,13,0),0)</f>
        <v>0</v>
      </c>
      <c r="Q2972" s="98">
        <f>IFERROR(VLOOKUP($F2972&amp;$C2972,Sales!$A:$H,7,0),0)</f>
        <v>0</v>
      </c>
      <c r="R2972" s="41">
        <f t="shared" si="92"/>
        <v>1</v>
      </c>
      <c r="S2972" s="15">
        <v>1</v>
      </c>
      <c r="T2972" s="15"/>
      <c r="U2972" s="15"/>
      <c r="V2972" s="15">
        <v>1</v>
      </c>
      <c r="W2972" s="15">
        <v>1</v>
      </c>
      <c r="X2972" s="15">
        <v>1</v>
      </c>
      <c r="Y2972" s="41">
        <v>1</v>
      </c>
      <c r="Z2972" s="41">
        <v>1</v>
      </c>
      <c r="AA2972" s="41"/>
      <c r="AB2972" s="15"/>
      <c r="AC2972" s="15"/>
      <c r="AD2972" s="15"/>
      <c r="AE2972" s="15"/>
      <c r="AF2972" s="15"/>
      <c r="AG2972" s="15"/>
      <c r="AH2972" s="15"/>
      <c r="AI2972" s="15"/>
      <c r="AJ2972" s="15"/>
      <c r="AK2972" s="15"/>
      <c r="AL2972" s="15"/>
      <c r="AM2972" s="15"/>
      <c r="AN2972" s="15"/>
      <c r="AO2972" s="15"/>
      <c r="AP2972" s="15"/>
      <c r="AQ2972" s="15"/>
      <c r="AR2972" s="15"/>
      <c r="AS2972" s="15"/>
      <c r="AT2972" s="15"/>
      <c r="AU2972" s="15"/>
      <c r="AV2972" s="15"/>
      <c r="AW2972" s="15"/>
      <c r="AX2972" s="82"/>
      <c r="AY2972" s="82"/>
      <c r="AZ2972" s="10">
        <v>1</v>
      </c>
      <c r="BA2972" t="s">
        <v>13952</v>
      </c>
      <c r="BB2972" t="s">
        <v>23</v>
      </c>
      <c r="BD2972" s="39" t="str">
        <f t="shared" si="93"/>
        <v>01/395329501ATokopedia</v>
      </c>
    </row>
    <row r="2973" spans="2:58" ht="13.5" customHeight="1" x14ac:dyDescent="0.35">
      <c r="B2973" s="10" t="s">
        <v>17</v>
      </c>
      <c r="C2973" s="10" t="s">
        <v>2517</v>
      </c>
      <c r="D2973" s="10" t="s">
        <v>650</v>
      </c>
      <c r="E2973" s="10" t="s">
        <v>194</v>
      </c>
      <c r="F2973" s="10" t="s">
        <v>2515</v>
      </c>
      <c r="G2973" s="137">
        <v>262068103</v>
      </c>
      <c r="H2973" s="10"/>
      <c r="I2973" s="10" t="s">
        <v>2065</v>
      </c>
      <c r="J2973" s="10" t="s">
        <v>8141</v>
      </c>
      <c r="K2973" s="130" t="s">
        <v>8142</v>
      </c>
      <c r="L2973" s="98">
        <f>IFERROR(VLOOKUP($F2973&amp;$C2973,Sales!$J:$W,9,0),0)</f>
        <v>0</v>
      </c>
      <c r="M2973" s="98">
        <f>IFERROR(VLOOKUP($F2973&amp;$C2973,Sales!$J:$W,10,0),0)</f>
        <v>0</v>
      </c>
      <c r="N2973" s="98">
        <f>IFERROR(VLOOKUP($F2973&amp;$C2973,Sales!$J:$W,11,0),0)</f>
        <v>0</v>
      </c>
      <c r="O2973" s="98">
        <f>IFERROR(VLOOKUP($F2973&amp;$C2973,Sales!$J:$W,12,0),0)</f>
        <v>0</v>
      </c>
      <c r="P2973" s="98">
        <f>IFERROR(VLOOKUP($F2973&amp;$C2973,Sales!$J:$W,13,0),0)</f>
        <v>0</v>
      </c>
      <c r="Q2973" s="98">
        <f>IFERROR(VLOOKUP($F2973&amp;$C2973,Sales!$A:$H,7,0),0)</f>
        <v>0</v>
      </c>
      <c r="R2973" s="41">
        <f t="shared" si="92"/>
        <v>1</v>
      </c>
      <c r="S2973" s="15">
        <v>1</v>
      </c>
      <c r="T2973" s="15"/>
      <c r="U2973" s="15"/>
      <c r="V2973" s="15">
        <v>1</v>
      </c>
      <c r="W2973" s="15">
        <v>1</v>
      </c>
      <c r="X2973" s="15">
        <v>1</v>
      </c>
      <c r="Y2973" s="41">
        <v>1</v>
      </c>
      <c r="Z2973" s="41">
        <v>1</v>
      </c>
      <c r="AA2973" s="41"/>
      <c r="AB2973" s="15"/>
      <c r="AC2973" s="15"/>
      <c r="AD2973" s="15"/>
      <c r="AE2973" s="15"/>
      <c r="AF2973" s="15"/>
      <c r="AG2973" s="15"/>
      <c r="AH2973" s="15"/>
      <c r="AI2973" s="15"/>
      <c r="AJ2973" s="15"/>
      <c r="AK2973" s="15"/>
      <c r="AL2973" s="15"/>
      <c r="AM2973" s="15"/>
      <c r="AN2973" s="15"/>
      <c r="AO2973" s="15"/>
      <c r="AP2973" s="15"/>
      <c r="AQ2973" s="15"/>
      <c r="AR2973" s="15"/>
      <c r="AS2973" s="15"/>
      <c r="AT2973" s="15"/>
      <c r="AU2973" s="15"/>
      <c r="AV2973" s="15"/>
      <c r="AW2973" s="15"/>
      <c r="AX2973" s="82"/>
      <c r="AY2973" s="82"/>
      <c r="AZ2973" s="10">
        <v>1</v>
      </c>
      <c r="BA2973" t="s">
        <v>13952</v>
      </c>
      <c r="BB2973" t="s">
        <v>23</v>
      </c>
      <c r="BD2973" s="39" t="str">
        <f t="shared" si="93"/>
        <v>01/395329501CTokopedia</v>
      </c>
    </row>
    <row r="2974" spans="2:58" ht="13.5" customHeight="1" x14ac:dyDescent="0.35">
      <c r="B2974" s="10" t="s">
        <v>17</v>
      </c>
      <c r="C2974" s="10" t="s">
        <v>2517</v>
      </c>
      <c r="D2974" s="10" t="s">
        <v>650</v>
      </c>
      <c r="E2974" s="10" t="s">
        <v>194</v>
      </c>
      <c r="F2974" s="10" t="s">
        <v>6198</v>
      </c>
      <c r="G2974" s="137">
        <v>445440583</v>
      </c>
      <c r="H2974" s="10"/>
      <c r="I2974" s="10" t="s">
        <v>6199</v>
      </c>
      <c r="J2974" s="10" t="s">
        <v>8143</v>
      </c>
      <c r="K2974" s="10" t="s">
        <v>8144</v>
      </c>
      <c r="L2974" s="98">
        <f>IFERROR(VLOOKUP($F2974&amp;$C2974,Sales!$J:$W,9,0),0)</f>
        <v>0</v>
      </c>
      <c r="M2974" s="98">
        <f>IFERROR(VLOOKUP($F2974&amp;$C2974,Sales!$J:$W,10,0),0)</f>
        <v>0</v>
      </c>
      <c r="N2974" s="98">
        <f>IFERROR(VLOOKUP($F2974&amp;$C2974,Sales!$J:$W,11,0),0)</f>
        <v>0</v>
      </c>
      <c r="O2974" s="98">
        <f>IFERROR(VLOOKUP($F2974&amp;$C2974,Sales!$J:$W,12,0),0)</f>
        <v>0</v>
      </c>
      <c r="P2974" s="98">
        <f>IFERROR(VLOOKUP($F2974&amp;$C2974,Sales!$J:$W,13,0),0)</f>
        <v>0</v>
      </c>
      <c r="Q2974" s="98">
        <f>IFERROR(VLOOKUP($F2974&amp;$C2974,Sales!$A:$H,7,0),0)</f>
        <v>0</v>
      </c>
      <c r="R2974" s="41" t="str">
        <f t="shared" si="92"/>
        <v>ERROR</v>
      </c>
      <c r="S2974" s="15"/>
      <c r="T2974" s="15"/>
      <c r="U2974" s="15"/>
      <c r="V2974" s="15"/>
      <c r="W2974" s="15"/>
      <c r="X2974" s="15"/>
      <c r="Y2974" s="41"/>
      <c r="Z2974" s="41"/>
      <c r="AA2974" s="41"/>
      <c r="AB2974" s="15"/>
      <c r="AC2974" s="15"/>
      <c r="AD2974" s="15"/>
      <c r="AE2974" s="15"/>
      <c r="AF2974" s="15"/>
      <c r="AG2974" s="15"/>
      <c r="AH2974" s="15"/>
      <c r="AI2974" s="15"/>
      <c r="AJ2974" s="15"/>
      <c r="AK2974" s="15"/>
      <c r="AL2974" s="15"/>
      <c r="AM2974" s="15"/>
      <c r="AN2974" s="15"/>
      <c r="AO2974" s="15"/>
      <c r="AP2974" s="15"/>
      <c r="AQ2974" s="15"/>
      <c r="AR2974" s="15"/>
      <c r="AS2974" s="15"/>
      <c r="AT2974" s="15"/>
      <c r="AU2974" s="15"/>
      <c r="AV2974" s="15"/>
      <c r="AW2974" s="15"/>
      <c r="AX2974" s="82"/>
      <c r="AY2974" s="82"/>
      <c r="AZ2974" s="10">
        <v>1</v>
      </c>
      <c r="BA2974" t="s">
        <v>22</v>
      </c>
      <c r="BB2974" t="s">
        <v>88</v>
      </c>
      <c r="BC2974" t="s">
        <v>88</v>
      </c>
      <c r="BD2974" s="39" t="str">
        <f t="shared" si="93"/>
        <v>01/395329501GTokopedia</v>
      </c>
      <c r="BE2974" s="1">
        <v>44958</v>
      </c>
      <c r="BF2974" t="s">
        <v>14797</v>
      </c>
    </row>
    <row r="2975" spans="2:58" ht="13.5" customHeight="1" x14ac:dyDescent="0.35">
      <c r="B2975" s="10" t="s">
        <v>17</v>
      </c>
      <c r="C2975" s="10" t="s">
        <v>2517</v>
      </c>
      <c r="D2975" s="10" t="s">
        <v>650</v>
      </c>
      <c r="E2975" s="10" t="s">
        <v>194</v>
      </c>
      <c r="F2975" s="10" t="s">
        <v>2023</v>
      </c>
      <c r="G2975" s="137">
        <v>445440620</v>
      </c>
      <c r="H2975" s="10"/>
      <c r="I2975" s="10" t="s">
        <v>6200</v>
      </c>
      <c r="J2975" s="10" t="s">
        <v>8145</v>
      </c>
      <c r="K2975" s="10" t="s">
        <v>8146</v>
      </c>
      <c r="L2975" s="98">
        <f>IFERROR(VLOOKUP($F2975&amp;$C2975,Sales!$J:$W,9,0),0)</f>
        <v>0</v>
      </c>
      <c r="M2975" s="98">
        <f>IFERROR(VLOOKUP($F2975&amp;$C2975,Sales!$J:$W,10,0),0)</f>
        <v>0</v>
      </c>
      <c r="N2975" s="98">
        <f>IFERROR(VLOOKUP($F2975&amp;$C2975,Sales!$J:$W,11,0),0)</f>
        <v>0</v>
      </c>
      <c r="O2975" s="98">
        <f>IFERROR(VLOOKUP($F2975&amp;$C2975,Sales!$J:$W,12,0),0)</f>
        <v>0</v>
      </c>
      <c r="P2975" s="98">
        <f>IFERROR(VLOOKUP($F2975&amp;$C2975,Sales!$J:$W,13,0),0)</f>
        <v>0</v>
      </c>
      <c r="Q2975" s="98">
        <f>IFERROR(VLOOKUP($F2975&amp;$C2975,Sales!$A:$H,7,0),0)</f>
        <v>0</v>
      </c>
      <c r="R2975" s="41" t="str">
        <f t="shared" si="92"/>
        <v>ERROR</v>
      </c>
      <c r="S2975" s="15"/>
      <c r="T2975" s="15"/>
      <c r="U2975" s="15"/>
      <c r="V2975" s="15"/>
      <c r="W2975" s="15"/>
      <c r="X2975" s="15"/>
      <c r="Y2975" s="41"/>
      <c r="Z2975" s="41"/>
      <c r="AA2975" s="41"/>
      <c r="AB2975" s="15"/>
      <c r="AC2975" s="15"/>
      <c r="AD2975" s="15"/>
      <c r="AE2975" s="15"/>
      <c r="AF2975" s="15"/>
      <c r="AG2975" s="15"/>
      <c r="AH2975" s="15"/>
      <c r="AI2975" s="15"/>
      <c r="AJ2975" s="15"/>
      <c r="AK2975" s="15"/>
      <c r="AL2975" s="15"/>
      <c r="AM2975" s="15"/>
      <c r="AN2975" s="15"/>
      <c r="AO2975" s="15"/>
      <c r="AP2975" s="15"/>
      <c r="AQ2975" s="15"/>
      <c r="AR2975" s="15"/>
      <c r="AS2975" s="15"/>
      <c r="AT2975" s="15"/>
      <c r="AU2975" s="15"/>
      <c r="AV2975" s="15"/>
      <c r="AW2975" s="15"/>
      <c r="AX2975" s="15"/>
      <c r="AY2975" s="15"/>
      <c r="AZ2975" s="10">
        <v>1</v>
      </c>
      <c r="BA2975" t="s">
        <v>22</v>
      </c>
      <c r="BB2975" t="s">
        <v>88</v>
      </c>
      <c r="BD2975" s="39" t="str">
        <f t="shared" si="93"/>
        <v>01/395329501HTokopedia</v>
      </c>
    </row>
    <row r="2976" spans="2:58" ht="13.5" customHeight="1" x14ac:dyDescent="0.35">
      <c r="B2976" s="10" t="s">
        <v>17</v>
      </c>
      <c r="C2976" s="10" t="s">
        <v>2517</v>
      </c>
      <c r="D2976" s="10" t="s">
        <v>650</v>
      </c>
      <c r="E2976" s="10" t="s">
        <v>194</v>
      </c>
      <c r="F2976" s="10" t="s">
        <v>2024</v>
      </c>
      <c r="G2976" s="137">
        <v>445440651</v>
      </c>
      <c r="H2976" s="10"/>
      <c r="I2976" s="10" t="s">
        <v>2025</v>
      </c>
      <c r="J2976" s="10" t="s">
        <v>11564</v>
      </c>
      <c r="K2976" s="10" t="s">
        <v>11563</v>
      </c>
      <c r="L2976" s="98">
        <f>IFERROR(VLOOKUP($F2976&amp;$C2976,Sales!$J:$W,9,0),0)</f>
        <v>0</v>
      </c>
      <c r="M2976" s="98">
        <f>IFERROR(VLOOKUP($F2976&amp;$C2976,Sales!$J:$W,10,0),0)</f>
        <v>0</v>
      </c>
      <c r="N2976" s="98">
        <f>IFERROR(VLOOKUP($F2976&amp;$C2976,Sales!$J:$W,11,0),0)</f>
        <v>0</v>
      </c>
      <c r="O2976" s="98">
        <f>IFERROR(VLOOKUP($F2976&amp;$C2976,Sales!$J:$W,12,0),0)</f>
        <v>0</v>
      </c>
      <c r="P2976" s="98">
        <f>IFERROR(VLOOKUP($F2976&amp;$C2976,Sales!$J:$W,13,0),0)</f>
        <v>0</v>
      </c>
      <c r="Q2976" s="98">
        <f>IFERROR(VLOOKUP($F2976&amp;$C2976,Sales!$A:$H,7,0),0)</f>
        <v>0</v>
      </c>
      <c r="R2976" s="41" t="str">
        <f t="shared" si="92"/>
        <v>ERROR</v>
      </c>
      <c r="S2976" s="15"/>
      <c r="T2976" s="15"/>
      <c r="U2976" s="15"/>
      <c r="V2976" s="15"/>
      <c r="W2976" s="15"/>
      <c r="X2976" s="15"/>
      <c r="Y2976" s="41"/>
      <c r="Z2976" s="41"/>
      <c r="AA2976" s="41"/>
      <c r="AB2976" s="15"/>
      <c r="AC2976" s="15"/>
      <c r="AD2976" s="15"/>
      <c r="AE2976" s="15"/>
      <c r="AF2976" s="15"/>
      <c r="AG2976" s="15"/>
      <c r="AH2976" s="15"/>
      <c r="AI2976" s="15"/>
      <c r="AJ2976" s="15"/>
      <c r="AK2976" s="15"/>
      <c r="AL2976" s="15"/>
      <c r="AM2976" s="15"/>
      <c r="AN2976" s="15"/>
      <c r="AO2976" s="15"/>
      <c r="AP2976" s="15"/>
      <c r="AQ2976" s="15"/>
      <c r="AR2976" s="15"/>
      <c r="AS2976" s="15"/>
      <c r="AT2976" s="15"/>
      <c r="AU2976" s="15"/>
      <c r="AV2976" s="15"/>
      <c r="AW2976" s="15"/>
      <c r="AX2976" s="15"/>
      <c r="AY2976" s="15"/>
      <c r="AZ2976" s="10">
        <v>1</v>
      </c>
      <c r="BA2976" t="s">
        <v>22</v>
      </c>
      <c r="BB2976" t="s">
        <v>88</v>
      </c>
      <c r="BD2976" s="39" t="str">
        <f t="shared" si="93"/>
        <v>01/395329501ITokopedia</v>
      </c>
    </row>
    <row r="2977" spans="2:58" ht="13.5" customHeight="1" x14ac:dyDescent="0.35">
      <c r="B2977" s="10" t="s">
        <v>17</v>
      </c>
      <c r="C2977" s="10" t="s">
        <v>2517</v>
      </c>
      <c r="D2977" s="10" t="s">
        <v>650</v>
      </c>
      <c r="E2977" s="10" t="s">
        <v>194</v>
      </c>
      <c r="F2977" s="10" t="s">
        <v>1515</v>
      </c>
      <c r="G2977" s="137">
        <v>445440765</v>
      </c>
      <c r="H2977" s="10"/>
      <c r="I2977" s="10" t="s">
        <v>1516</v>
      </c>
      <c r="J2977" s="10" t="s">
        <v>8147</v>
      </c>
      <c r="K2977" s="10" t="s">
        <v>8148</v>
      </c>
      <c r="L2977" s="98">
        <f>IFERROR(VLOOKUP($F2977&amp;$C2977,Sales!$J:$W,9,0),0)</f>
        <v>0</v>
      </c>
      <c r="M2977" s="98">
        <f>IFERROR(VLOOKUP($F2977&amp;$C2977,Sales!$J:$W,10,0),0)</f>
        <v>0</v>
      </c>
      <c r="N2977" s="98">
        <f>IFERROR(VLOOKUP($F2977&amp;$C2977,Sales!$J:$W,11,0),0)</f>
        <v>0</v>
      </c>
      <c r="O2977" s="98">
        <f>IFERROR(VLOOKUP($F2977&amp;$C2977,Sales!$J:$W,12,0),0)</f>
        <v>0</v>
      </c>
      <c r="P2977" s="98">
        <f>IFERROR(VLOOKUP($F2977&amp;$C2977,Sales!$J:$W,13,0),0)</f>
        <v>0</v>
      </c>
      <c r="Q2977" s="98">
        <f>IFERROR(VLOOKUP($F2977&amp;$C2977,Sales!$A:$H,7,0),0)</f>
        <v>0</v>
      </c>
      <c r="R2977" s="41" t="str">
        <f t="shared" si="92"/>
        <v>ERROR</v>
      </c>
      <c r="S2977" s="15"/>
      <c r="T2977" s="15"/>
      <c r="U2977" s="15"/>
      <c r="V2977" s="15"/>
      <c r="W2977" s="15"/>
      <c r="X2977" s="15"/>
      <c r="Y2977" s="41"/>
      <c r="Z2977" s="41"/>
      <c r="AA2977" s="41"/>
      <c r="AB2977" s="15"/>
      <c r="AC2977" s="15"/>
      <c r="AD2977" s="15"/>
      <c r="AE2977" s="15"/>
      <c r="AF2977" s="15"/>
      <c r="AG2977" s="15"/>
      <c r="AH2977" s="15"/>
      <c r="AI2977" s="15"/>
      <c r="AJ2977" s="15"/>
      <c r="AK2977" s="15"/>
      <c r="AL2977" s="15"/>
      <c r="AM2977" s="15"/>
      <c r="AN2977" s="15"/>
      <c r="AO2977" s="15"/>
      <c r="AP2977" s="15"/>
      <c r="AQ2977" s="15"/>
      <c r="AR2977" s="15"/>
      <c r="AS2977" s="15"/>
      <c r="AT2977" s="15"/>
      <c r="AU2977" s="15"/>
      <c r="AV2977" s="15"/>
      <c r="AW2977" s="15"/>
      <c r="AX2977" s="82"/>
      <c r="AY2977" s="82"/>
      <c r="AZ2977" s="10">
        <v>1</v>
      </c>
      <c r="BA2977" t="s">
        <v>22</v>
      </c>
      <c r="BB2977" t="s">
        <v>88</v>
      </c>
      <c r="BD2977" s="39" t="str">
        <f t="shared" si="93"/>
        <v>01/395329501JTokopedia</v>
      </c>
      <c r="BE2977" s="88">
        <v>44881</v>
      </c>
      <c r="BF2977" t="s">
        <v>13956</v>
      </c>
    </row>
    <row r="2978" spans="2:58" ht="13.5" customHeight="1" x14ac:dyDescent="0.35">
      <c r="B2978" s="10" t="s">
        <v>17</v>
      </c>
      <c r="C2978" s="10" t="s">
        <v>2517</v>
      </c>
      <c r="D2978" s="10" t="s">
        <v>650</v>
      </c>
      <c r="E2978" s="10" t="s">
        <v>194</v>
      </c>
      <c r="F2978" s="10" t="s">
        <v>2028</v>
      </c>
      <c r="G2978" s="137">
        <v>1426219808</v>
      </c>
      <c r="H2978" s="10"/>
      <c r="I2978" s="10" t="s">
        <v>6202</v>
      </c>
      <c r="J2978" s="10" t="s">
        <v>8149</v>
      </c>
      <c r="K2978" s="10" t="s">
        <v>8150</v>
      </c>
      <c r="L2978" s="98">
        <f>IFERROR(VLOOKUP($F2978&amp;$C2978,Sales!$J:$W,9,0),0)</f>
        <v>0</v>
      </c>
      <c r="M2978" s="98">
        <f>IFERROR(VLOOKUP($F2978&amp;$C2978,Sales!$J:$W,10,0),0)</f>
        <v>0</v>
      </c>
      <c r="N2978" s="98">
        <f>IFERROR(VLOOKUP($F2978&amp;$C2978,Sales!$J:$W,11,0),0)</f>
        <v>0</v>
      </c>
      <c r="O2978" s="98">
        <f>IFERROR(VLOOKUP($F2978&amp;$C2978,Sales!$J:$W,12,0),0)</f>
        <v>0</v>
      </c>
      <c r="P2978" s="98">
        <f>IFERROR(VLOOKUP($F2978&amp;$C2978,Sales!$J:$W,13,0),0)</f>
        <v>0</v>
      </c>
      <c r="Q2978" s="98">
        <f>IFERROR(VLOOKUP($F2978&amp;$C2978,Sales!$A:$H,7,0),0)</f>
        <v>0</v>
      </c>
      <c r="R2978" s="41" t="str">
        <f t="shared" si="92"/>
        <v>ERROR</v>
      </c>
      <c r="S2978" s="15"/>
      <c r="T2978" s="15"/>
      <c r="U2978" s="15"/>
      <c r="V2978" s="15"/>
      <c r="W2978" s="15"/>
      <c r="X2978" s="15"/>
      <c r="Y2978" s="41"/>
      <c r="Z2978" s="41"/>
      <c r="AA2978" s="41"/>
      <c r="AB2978" s="15"/>
      <c r="AC2978" s="15"/>
      <c r="AD2978" s="15"/>
      <c r="AE2978" s="15"/>
      <c r="AF2978" s="15"/>
      <c r="AG2978" s="15"/>
      <c r="AH2978" s="15"/>
      <c r="AI2978" s="15"/>
      <c r="AJ2978" s="15"/>
      <c r="AK2978" s="15"/>
      <c r="AL2978" s="15"/>
      <c r="AM2978" s="15"/>
      <c r="AN2978" s="15"/>
      <c r="AO2978" s="15"/>
      <c r="AP2978" s="15"/>
      <c r="AQ2978" s="15"/>
      <c r="AR2978" s="15"/>
      <c r="AS2978" s="15"/>
      <c r="AT2978" s="15"/>
      <c r="AU2978" s="15"/>
      <c r="AV2978" s="15"/>
      <c r="AW2978" s="15"/>
      <c r="AX2978" s="15"/>
      <c r="AY2978" s="15"/>
      <c r="AZ2978" s="10">
        <v>1</v>
      </c>
      <c r="BA2978" t="s">
        <v>22</v>
      </c>
      <c r="BB2978" t="s">
        <v>88</v>
      </c>
      <c r="BD2978" s="39" t="str">
        <f t="shared" si="93"/>
        <v>01/395329501KTokopedia</v>
      </c>
    </row>
    <row r="2979" spans="2:58" ht="13.5" customHeight="1" x14ac:dyDescent="0.35">
      <c r="B2979" s="10" t="s">
        <v>17</v>
      </c>
      <c r="C2979" s="10" t="s">
        <v>2517</v>
      </c>
      <c r="D2979" s="10" t="s">
        <v>650</v>
      </c>
      <c r="E2979" s="10" t="s">
        <v>194</v>
      </c>
      <c r="F2979" s="10" t="s">
        <v>1518</v>
      </c>
      <c r="G2979" s="137">
        <v>445440804</v>
      </c>
      <c r="H2979" s="10"/>
      <c r="I2979" s="10" t="s">
        <v>1519</v>
      </c>
      <c r="J2979" s="10" t="s">
        <v>8151</v>
      </c>
      <c r="K2979" s="10" t="s">
        <v>8152</v>
      </c>
      <c r="L2979" s="98">
        <f>IFERROR(VLOOKUP($F2979&amp;$C2979,Sales!$J:$W,9,0),0)</f>
        <v>0</v>
      </c>
      <c r="M2979" s="98">
        <f>IFERROR(VLOOKUP($F2979&amp;$C2979,Sales!$J:$W,10,0),0)</f>
        <v>0</v>
      </c>
      <c r="N2979" s="98">
        <f>IFERROR(VLOOKUP($F2979&amp;$C2979,Sales!$J:$W,11,0),0)</f>
        <v>0</v>
      </c>
      <c r="O2979" s="98">
        <f>IFERROR(VLOOKUP($F2979&amp;$C2979,Sales!$J:$W,12,0),0)</f>
        <v>0</v>
      </c>
      <c r="P2979" s="98">
        <f>IFERROR(VLOOKUP($F2979&amp;$C2979,Sales!$J:$W,13,0),0)</f>
        <v>0</v>
      </c>
      <c r="Q2979" s="98">
        <f>IFERROR(VLOOKUP($F2979&amp;$C2979,Sales!$A:$H,7,0),0)</f>
        <v>0</v>
      </c>
      <c r="R2979" s="41" t="str">
        <f t="shared" si="92"/>
        <v>ERROR</v>
      </c>
      <c r="S2979" s="15"/>
      <c r="T2979" s="15"/>
      <c r="U2979" s="15"/>
      <c r="V2979" s="15"/>
      <c r="W2979" s="15"/>
      <c r="X2979" s="15"/>
      <c r="Y2979" s="41"/>
      <c r="Z2979" s="41"/>
      <c r="AA2979" s="41"/>
      <c r="AB2979" s="15"/>
      <c r="AC2979" s="15"/>
      <c r="AD2979" s="15"/>
      <c r="AE2979" s="15"/>
      <c r="AF2979" s="15"/>
      <c r="AG2979" s="15"/>
      <c r="AH2979" s="15"/>
      <c r="AI2979" s="15"/>
      <c r="AJ2979" s="15"/>
      <c r="AK2979" s="15"/>
      <c r="AL2979" s="15"/>
      <c r="AM2979" s="15"/>
      <c r="AN2979" s="15"/>
      <c r="AO2979" s="15"/>
      <c r="AP2979" s="15"/>
      <c r="AQ2979" s="15"/>
      <c r="AR2979" s="15"/>
      <c r="AS2979" s="15"/>
      <c r="AT2979" s="15"/>
      <c r="AU2979" s="15"/>
      <c r="AV2979" s="15"/>
      <c r="AW2979" s="15"/>
      <c r="AX2979" s="82"/>
      <c r="AY2979" s="82"/>
      <c r="AZ2979" s="10">
        <v>1</v>
      </c>
      <c r="BA2979" t="s">
        <v>22</v>
      </c>
      <c r="BB2979" t="s">
        <v>88</v>
      </c>
      <c r="BD2979" s="39" t="str">
        <f t="shared" si="93"/>
        <v>01/395329501LTokopedia</v>
      </c>
      <c r="BE2979" s="81">
        <v>44866</v>
      </c>
      <c r="BF2979" t="s">
        <v>13427</v>
      </c>
    </row>
    <row r="2980" spans="2:58" ht="13.5" customHeight="1" x14ac:dyDescent="0.35">
      <c r="B2980" s="10" t="s">
        <v>17</v>
      </c>
      <c r="C2980" s="10" t="s">
        <v>2517</v>
      </c>
      <c r="D2980" s="10" t="s">
        <v>650</v>
      </c>
      <c r="E2980" s="10" t="s">
        <v>194</v>
      </c>
      <c r="F2980" s="10" t="s">
        <v>2029</v>
      </c>
      <c r="G2980" s="137">
        <v>445440719</v>
      </c>
      <c r="H2980" s="10"/>
      <c r="I2980" s="10" t="s">
        <v>2030</v>
      </c>
      <c r="J2980" s="10" t="s">
        <v>8153</v>
      </c>
      <c r="K2980" s="10" t="s">
        <v>8154</v>
      </c>
      <c r="L2980" s="98">
        <f>IFERROR(VLOOKUP($F2980&amp;$C2980,Sales!$J:$W,9,0),0)</f>
        <v>0</v>
      </c>
      <c r="M2980" s="98">
        <f>IFERROR(VLOOKUP($F2980&amp;$C2980,Sales!$J:$W,10,0),0)</f>
        <v>0</v>
      </c>
      <c r="N2980" s="98">
        <f>IFERROR(VLOOKUP($F2980&amp;$C2980,Sales!$J:$W,11,0),0)</f>
        <v>0</v>
      </c>
      <c r="O2980" s="98">
        <f>IFERROR(VLOOKUP($F2980&amp;$C2980,Sales!$J:$W,12,0),0)</f>
        <v>0</v>
      </c>
      <c r="P2980" s="98">
        <f>IFERROR(VLOOKUP($F2980&amp;$C2980,Sales!$J:$W,13,0),0)</f>
        <v>0</v>
      </c>
      <c r="Q2980" s="98">
        <f>IFERROR(VLOOKUP($F2980&amp;$C2980,Sales!$A:$H,7,0),0)</f>
        <v>0</v>
      </c>
      <c r="R2980" s="41" t="str">
        <f t="shared" si="92"/>
        <v>ERROR</v>
      </c>
      <c r="S2980" s="15"/>
      <c r="T2980" s="15"/>
      <c r="U2980" s="15"/>
      <c r="V2980" s="15"/>
      <c r="W2980" s="15"/>
      <c r="X2980" s="15"/>
      <c r="Y2980" s="41"/>
      <c r="Z2980" s="41"/>
      <c r="AA2980" s="41"/>
      <c r="AB2980" s="15"/>
      <c r="AC2980" s="15"/>
      <c r="AD2980" s="15"/>
      <c r="AE2980" s="15"/>
      <c r="AF2980" s="15"/>
      <c r="AG2980" s="15"/>
      <c r="AH2980" s="15"/>
      <c r="AI2980" s="15"/>
      <c r="AJ2980" s="15"/>
      <c r="AK2980" s="15"/>
      <c r="AL2980" s="15"/>
      <c r="AM2980" s="15"/>
      <c r="AN2980" s="15"/>
      <c r="AO2980" s="15"/>
      <c r="AP2980" s="15"/>
      <c r="AQ2980" s="15"/>
      <c r="AR2980" s="15"/>
      <c r="AS2980" s="15"/>
      <c r="AT2980" s="15"/>
      <c r="AU2980" s="15"/>
      <c r="AV2980" s="15"/>
      <c r="AW2980" s="15"/>
      <c r="AX2980" s="15"/>
      <c r="AY2980" s="15"/>
      <c r="AZ2980" s="10">
        <v>1</v>
      </c>
      <c r="BA2980" t="s">
        <v>22</v>
      </c>
      <c r="BB2980" t="s">
        <v>88</v>
      </c>
      <c r="BD2980" s="39" t="str">
        <f t="shared" si="93"/>
        <v>01/395329501MTokopedia</v>
      </c>
    </row>
    <row r="2981" spans="2:58" ht="13.5" customHeight="1" x14ac:dyDescent="0.35">
      <c r="B2981" s="10" t="s">
        <v>17</v>
      </c>
      <c r="C2981" s="10" t="s">
        <v>2517</v>
      </c>
      <c r="D2981" s="10" t="s">
        <v>650</v>
      </c>
      <c r="E2981" s="10" t="s">
        <v>194</v>
      </c>
      <c r="F2981" s="10" t="s">
        <v>1485</v>
      </c>
      <c r="G2981" s="137">
        <v>445440838</v>
      </c>
      <c r="H2981" s="10"/>
      <c r="I2981" s="10" t="s">
        <v>1486</v>
      </c>
      <c r="J2981" s="10" t="s">
        <v>8155</v>
      </c>
      <c r="K2981" s="10" t="s">
        <v>8156</v>
      </c>
      <c r="L2981" s="98">
        <f>IFERROR(VLOOKUP($F2981&amp;$C2981,Sales!$J:$W,9,0),0)</f>
        <v>0</v>
      </c>
      <c r="M2981" s="98">
        <f>IFERROR(VLOOKUP($F2981&amp;$C2981,Sales!$J:$W,10,0),0)</f>
        <v>0</v>
      </c>
      <c r="N2981" s="98">
        <f>IFERROR(VLOOKUP($F2981&amp;$C2981,Sales!$J:$W,11,0),0)</f>
        <v>0</v>
      </c>
      <c r="O2981" s="98">
        <f>IFERROR(VLOOKUP($F2981&amp;$C2981,Sales!$J:$W,12,0),0)</f>
        <v>0</v>
      </c>
      <c r="P2981" s="98">
        <f>IFERROR(VLOOKUP($F2981&amp;$C2981,Sales!$J:$W,13,0),0)</f>
        <v>0</v>
      </c>
      <c r="Q2981" s="98">
        <f>IFERROR(VLOOKUP($F2981&amp;$C2981,Sales!$A:$H,7,0),0)</f>
        <v>0</v>
      </c>
      <c r="R2981" s="41" t="str">
        <f t="shared" si="92"/>
        <v>ERROR</v>
      </c>
      <c r="S2981" s="15"/>
      <c r="T2981" s="15"/>
      <c r="U2981" s="15"/>
      <c r="V2981" s="15"/>
      <c r="W2981" s="15"/>
      <c r="X2981" s="15"/>
      <c r="Y2981" s="41"/>
      <c r="Z2981" s="41"/>
      <c r="AA2981" s="41"/>
      <c r="AB2981" s="15"/>
      <c r="AC2981" s="15"/>
      <c r="AD2981" s="15"/>
      <c r="AE2981" s="15"/>
      <c r="AF2981" s="15"/>
      <c r="AG2981" s="15"/>
      <c r="AH2981" s="15"/>
      <c r="AI2981" s="15"/>
      <c r="AJ2981" s="15"/>
      <c r="AK2981" s="15"/>
      <c r="AL2981" s="15"/>
      <c r="AM2981" s="15"/>
      <c r="AN2981" s="15"/>
      <c r="AO2981" s="15"/>
      <c r="AP2981" s="15"/>
      <c r="AQ2981" s="15"/>
      <c r="AR2981" s="15"/>
      <c r="AS2981" s="15"/>
      <c r="AT2981" s="15"/>
      <c r="AU2981" s="15"/>
      <c r="AV2981" s="15"/>
      <c r="AW2981" s="15"/>
      <c r="AX2981" s="15"/>
      <c r="AY2981" s="15"/>
      <c r="AZ2981" s="10">
        <v>1</v>
      </c>
      <c r="BA2981" t="s">
        <v>22</v>
      </c>
      <c r="BB2981" t="s">
        <v>88</v>
      </c>
      <c r="BD2981" s="39" t="str">
        <f t="shared" si="93"/>
        <v>01/395329501NTokopedia</v>
      </c>
      <c r="BE2981" t="s">
        <v>13428</v>
      </c>
      <c r="BF2981" t="s">
        <v>13431</v>
      </c>
    </row>
    <row r="2982" spans="2:58" ht="13.5" customHeight="1" x14ac:dyDescent="0.35">
      <c r="B2982" s="10" t="s">
        <v>17</v>
      </c>
      <c r="C2982" s="10" t="s">
        <v>2517</v>
      </c>
      <c r="D2982" s="10" t="s">
        <v>650</v>
      </c>
      <c r="E2982" s="10" t="s">
        <v>194</v>
      </c>
      <c r="F2982" s="10" t="s">
        <v>6447</v>
      </c>
      <c r="G2982" s="137">
        <v>445440591</v>
      </c>
      <c r="H2982" s="10"/>
      <c r="I2982" s="10" t="s">
        <v>6717</v>
      </c>
      <c r="J2982" s="10" t="s">
        <v>8157</v>
      </c>
      <c r="K2982" s="10" t="s">
        <v>8158</v>
      </c>
      <c r="L2982" s="98">
        <f>IFERROR(VLOOKUP($F2982&amp;$C2982,Sales!$J:$W,9,0),0)</f>
        <v>0</v>
      </c>
      <c r="M2982" s="98">
        <f>IFERROR(VLOOKUP($F2982&amp;$C2982,Sales!$J:$W,10,0),0)</f>
        <v>0</v>
      </c>
      <c r="N2982" s="98">
        <f>IFERROR(VLOOKUP($F2982&amp;$C2982,Sales!$J:$W,11,0),0)</f>
        <v>0</v>
      </c>
      <c r="O2982" s="98">
        <f>IFERROR(VLOOKUP($F2982&amp;$C2982,Sales!$J:$W,12,0),0)</f>
        <v>0</v>
      </c>
      <c r="P2982" s="98">
        <f>IFERROR(VLOOKUP($F2982&amp;$C2982,Sales!$J:$W,13,0),0)</f>
        <v>0</v>
      </c>
      <c r="Q2982" s="98">
        <f>IFERROR(VLOOKUP($F2982&amp;$C2982,Sales!$A:$H,7,0),0)</f>
        <v>0</v>
      </c>
      <c r="R2982" s="41" t="str">
        <f t="shared" si="92"/>
        <v>ERROR</v>
      </c>
      <c r="S2982" s="15"/>
      <c r="T2982" s="15"/>
      <c r="U2982" s="15"/>
      <c r="V2982" s="15"/>
      <c r="W2982" s="15"/>
      <c r="X2982" s="15"/>
      <c r="Y2982" s="41"/>
      <c r="Z2982" s="41"/>
      <c r="AA2982" s="41"/>
      <c r="AB2982" s="15"/>
      <c r="AC2982" s="15"/>
      <c r="AD2982" s="15"/>
      <c r="AE2982" s="15"/>
      <c r="AF2982" s="15"/>
      <c r="AG2982" s="15"/>
      <c r="AH2982" s="15"/>
      <c r="AI2982" s="15"/>
      <c r="AJ2982" s="15"/>
      <c r="AK2982" s="15"/>
      <c r="AL2982" s="15"/>
      <c r="AM2982" s="15"/>
      <c r="AN2982" s="15"/>
      <c r="AO2982" s="15"/>
      <c r="AP2982" s="15"/>
      <c r="AQ2982" s="15"/>
      <c r="AR2982" s="15"/>
      <c r="AS2982" s="15"/>
      <c r="AT2982" s="15"/>
      <c r="AU2982" s="15"/>
      <c r="AV2982" s="15"/>
      <c r="AW2982" s="15"/>
      <c r="AX2982" s="82"/>
      <c r="AY2982" s="82"/>
      <c r="AZ2982" s="10">
        <v>1</v>
      </c>
      <c r="BA2982" t="s">
        <v>22</v>
      </c>
      <c r="BB2982" t="s">
        <v>88</v>
      </c>
      <c r="BD2982" s="39" t="str">
        <f t="shared" si="93"/>
        <v>01/395329501OTokopedia</v>
      </c>
      <c r="BE2982" s="1">
        <v>44977</v>
      </c>
      <c r="BF2982" t="s">
        <v>14104</v>
      </c>
    </row>
    <row r="2983" spans="2:58" ht="13.5" customHeight="1" x14ac:dyDescent="0.35">
      <c r="B2983" s="10" t="s">
        <v>17</v>
      </c>
      <c r="C2983" s="10" t="s">
        <v>2517</v>
      </c>
      <c r="D2983" s="10" t="s">
        <v>650</v>
      </c>
      <c r="E2983" s="10" t="s">
        <v>194</v>
      </c>
      <c r="F2983" s="10" t="s">
        <v>5653</v>
      </c>
      <c r="G2983" s="137">
        <v>445440634</v>
      </c>
      <c r="H2983" s="10"/>
      <c r="I2983" s="10" t="s">
        <v>6201</v>
      </c>
      <c r="J2983" s="10" t="s">
        <v>8159</v>
      </c>
      <c r="K2983" s="10" t="s">
        <v>8160</v>
      </c>
      <c r="L2983" s="98">
        <f>IFERROR(VLOOKUP($F2983&amp;$C2983,Sales!$J:$W,9,0),0)</f>
        <v>0</v>
      </c>
      <c r="M2983" s="98">
        <f>IFERROR(VLOOKUP($F2983&amp;$C2983,Sales!$J:$W,10,0),0)</f>
        <v>0</v>
      </c>
      <c r="N2983" s="98">
        <f>IFERROR(VLOOKUP($F2983&amp;$C2983,Sales!$J:$W,11,0),0)</f>
        <v>0</v>
      </c>
      <c r="O2983" s="98">
        <f>IFERROR(VLOOKUP($F2983&amp;$C2983,Sales!$J:$W,12,0),0)</f>
        <v>0</v>
      </c>
      <c r="P2983" s="98">
        <f>IFERROR(VLOOKUP($F2983&amp;$C2983,Sales!$J:$W,13,0),0)</f>
        <v>0</v>
      </c>
      <c r="Q2983" s="98">
        <f>IFERROR(VLOOKUP($F2983&amp;$C2983,Sales!$A:$H,7,0),0)</f>
        <v>0</v>
      </c>
      <c r="R2983" s="41" t="str">
        <f t="shared" si="92"/>
        <v>ERROR</v>
      </c>
      <c r="S2983" s="15"/>
      <c r="T2983" s="15"/>
      <c r="U2983" s="15"/>
      <c r="V2983" s="15"/>
      <c r="W2983" s="15"/>
      <c r="X2983" s="15"/>
      <c r="Y2983" s="41"/>
      <c r="Z2983" s="41"/>
      <c r="AA2983" s="41"/>
      <c r="AB2983" s="15"/>
      <c r="AC2983" s="15"/>
      <c r="AD2983" s="15"/>
      <c r="AE2983" s="15"/>
      <c r="AF2983" s="15"/>
      <c r="AG2983" s="15"/>
      <c r="AH2983" s="15"/>
      <c r="AI2983" s="15"/>
      <c r="AJ2983" s="15"/>
      <c r="AK2983" s="15"/>
      <c r="AL2983" s="15"/>
      <c r="AM2983" s="15"/>
      <c r="AN2983" s="15"/>
      <c r="AO2983" s="15"/>
      <c r="AP2983" s="15"/>
      <c r="AQ2983" s="15"/>
      <c r="AR2983" s="15"/>
      <c r="AS2983" s="15"/>
      <c r="AT2983" s="15"/>
      <c r="AU2983" s="15"/>
      <c r="AV2983" s="15"/>
      <c r="AW2983" s="15"/>
      <c r="AX2983" s="15"/>
      <c r="AY2983" s="15"/>
      <c r="AZ2983" s="10">
        <v>1</v>
      </c>
      <c r="BA2983" t="s">
        <v>22</v>
      </c>
      <c r="BB2983" t="s">
        <v>88</v>
      </c>
      <c r="BD2983" s="39" t="str">
        <f t="shared" si="93"/>
        <v>01/395329501PTokopedia</v>
      </c>
    </row>
    <row r="2984" spans="2:58" ht="13.5" customHeight="1" x14ac:dyDescent="0.35">
      <c r="B2984" s="10" t="s">
        <v>17</v>
      </c>
      <c r="C2984" s="10" t="s">
        <v>2517</v>
      </c>
      <c r="D2984" s="10" t="s">
        <v>650</v>
      </c>
      <c r="E2984" s="10" t="s">
        <v>194</v>
      </c>
      <c r="F2984" s="10" t="s">
        <v>2026</v>
      </c>
      <c r="G2984" s="137">
        <v>445440665</v>
      </c>
      <c r="H2984" s="10"/>
      <c r="I2984" s="10" t="s">
        <v>2027</v>
      </c>
      <c r="J2984" s="10" t="s">
        <v>8161</v>
      </c>
      <c r="K2984" s="10" t="s">
        <v>8162</v>
      </c>
      <c r="L2984" s="98">
        <f>IFERROR(VLOOKUP($F2984&amp;$C2984,Sales!$J:$W,9,0),0)</f>
        <v>0</v>
      </c>
      <c r="M2984" s="98">
        <f>IFERROR(VLOOKUP($F2984&amp;$C2984,Sales!$J:$W,10,0),0)</f>
        <v>0</v>
      </c>
      <c r="N2984" s="98">
        <f>IFERROR(VLOOKUP($F2984&amp;$C2984,Sales!$J:$W,11,0),0)</f>
        <v>0</v>
      </c>
      <c r="O2984" s="98">
        <f>IFERROR(VLOOKUP($F2984&amp;$C2984,Sales!$J:$W,12,0),0)</f>
        <v>0</v>
      </c>
      <c r="P2984" s="98">
        <f>IFERROR(VLOOKUP($F2984&amp;$C2984,Sales!$J:$W,13,0),0)</f>
        <v>0</v>
      </c>
      <c r="Q2984" s="98">
        <f>IFERROR(VLOOKUP($F2984&amp;$C2984,Sales!$A:$H,7,0),0)</f>
        <v>0</v>
      </c>
      <c r="R2984" s="41" t="str">
        <f t="shared" si="92"/>
        <v>ERROR</v>
      </c>
      <c r="S2984" s="15"/>
      <c r="T2984" s="15"/>
      <c r="U2984" s="15"/>
      <c r="V2984" s="15"/>
      <c r="W2984" s="15"/>
      <c r="X2984" s="15"/>
      <c r="Y2984" s="41"/>
      <c r="Z2984" s="41"/>
      <c r="AA2984" s="41"/>
      <c r="AB2984" s="15"/>
      <c r="AC2984" s="15"/>
      <c r="AD2984" s="15"/>
      <c r="AE2984" s="15"/>
      <c r="AF2984" s="15"/>
      <c r="AG2984" s="15"/>
      <c r="AH2984" s="15"/>
      <c r="AI2984" s="15"/>
      <c r="AJ2984" s="15"/>
      <c r="AK2984" s="15"/>
      <c r="AL2984" s="15"/>
      <c r="AM2984" s="15"/>
      <c r="AN2984" s="15"/>
      <c r="AO2984" s="15"/>
      <c r="AP2984" s="15"/>
      <c r="AQ2984" s="15"/>
      <c r="AR2984" s="15"/>
      <c r="AS2984" s="15"/>
      <c r="AT2984" s="15"/>
      <c r="AU2984" s="15"/>
      <c r="AV2984" s="15"/>
      <c r="AW2984" s="15"/>
      <c r="AX2984" s="15"/>
      <c r="AY2984" s="15"/>
      <c r="AZ2984" s="10">
        <v>1</v>
      </c>
      <c r="BA2984" t="s">
        <v>22</v>
      </c>
      <c r="BB2984" t="s">
        <v>88</v>
      </c>
      <c r="BD2984" s="39" t="str">
        <f t="shared" si="93"/>
        <v>01/395329501QTokopedia</v>
      </c>
    </row>
    <row r="2985" spans="2:58" ht="13.5" customHeight="1" x14ac:dyDescent="0.35">
      <c r="B2985" s="10" t="s">
        <v>17</v>
      </c>
      <c r="C2985" s="10" t="s">
        <v>2517</v>
      </c>
      <c r="D2985" s="10" t="s">
        <v>650</v>
      </c>
      <c r="E2985" s="10" t="s">
        <v>194</v>
      </c>
      <c r="F2985" s="10" t="s">
        <v>5654</v>
      </c>
      <c r="G2985" s="137">
        <v>445440780</v>
      </c>
      <c r="H2985" s="10"/>
      <c r="I2985" s="10" t="s">
        <v>6725</v>
      </c>
      <c r="J2985" s="10" t="s">
        <v>8163</v>
      </c>
      <c r="K2985" s="10" t="s">
        <v>8164</v>
      </c>
      <c r="L2985" s="98">
        <f>IFERROR(VLOOKUP($F2985&amp;$C2985,Sales!$J:$W,9,0),0)</f>
        <v>0</v>
      </c>
      <c r="M2985" s="98">
        <f>IFERROR(VLOOKUP($F2985&amp;$C2985,Sales!$J:$W,10,0),0)</f>
        <v>0</v>
      </c>
      <c r="N2985" s="98">
        <f>IFERROR(VLOOKUP($F2985&amp;$C2985,Sales!$J:$W,11,0),0)</f>
        <v>0</v>
      </c>
      <c r="O2985" s="98">
        <f>IFERROR(VLOOKUP($F2985&amp;$C2985,Sales!$J:$W,12,0),0)</f>
        <v>0</v>
      </c>
      <c r="P2985" s="98">
        <f>IFERROR(VLOOKUP($F2985&amp;$C2985,Sales!$J:$W,13,0),0)</f>
        <v>0</v>
      </c>
      <c r="Q2985" s="98">
        <f>IFERROR(VLOOKUP($F2985&amp;$C2985,Sales!$A:$H,7,0),0)</f>
        <v>0</v>
      </c>
      <c r="R2985" s="41" t="str">
        <f t="shared" si="92"/>
        <v>ERROR</v>
      </c>
      <c r="S2985" s="15"/>
      <c r="T2985" s="15"/>
      <c r="U2985" s="15"/>
      <c r="V2985" s="15"/>
      <c r="W2985" s="15"/>
      <c r="X2985" s="15"/>
      <c r="Y2985" s="41"/>
      <c r="Z2985" s="41"/>
      <c r="AA2985" s="41"/>
      <c r="AB2985" s="15"/>
      <c r="AC2985" s="15"/>
      <c r="AD2985" s="15"/>
      <c r="AE2985" s="15"/>
      <c r="AF2985" s="15"/>
      <c r="AG2985" s="15"/>
      <c r="AH2985" s="15"/>
      <c r="AI2985" s="15"/>
      <c r="AJ2985" s="15"/>
      <c r="AK2985" s="15"/>
      <c r="AL2985" s="15"/>
      <c r="AM2985" s="15"/>
      <c r="AN2985" s="15"/>
      <c r="AO2985" s="15"/>
      <c r="AP2985" s="15"/>
      <c r="AQ2985" s="15"/>
      <c r="AR2985" s="15"/>
      <c r="AS2985" s="15"/>
      <c r="AT2985" s="15"/>
      <c r="AU2985" s="15"/>
      <c r="AV2985" s="15"/>
      <c r="AW2985" s="15"/>
      <c r="AX2985" s="82"/>
      <c r="AY2985" s="82"/>
      <c r="AZ2985" s="10">
        <v>1</v>
      </c>
      <c r="BA2985" t="s">
        <v>22</v>
      </c>
      <c r="BB2985" t="s">
        <v>88</v>
      </c>
      <c r="BD2985" s="39" t="str">
        <f t="shared" si="93"/>
        <v>01/395329501RTokopedia</v>
      </c>
      <c r="BE2985" s="88">
        <v>44881</v>
      </c>
      <c r="BF2985" t="s">
        <v>13956</v>
      </c>
    </row>
    <row r="2986" spans="2:58" ht="13.5" customHeight="1" x14ac:dyDescent="0.35">
      <c r="B2986" s="10" t="s">
        <v>17</v>
      </c>
      <c r="C2986" s="10" t="s">
        <v>2517</v>
      </c>
      <c r="D2986" s="10" t="s">
        <v>650</v>
      </c>
      <c r="E2986" s="10" t="s">
        <v>194</v>
      </c>
      <c r="F2986" s="10" t="s">
        <v>1495</v>
      </c>
      <c r="G2986" s="137">
        <v>1426225016</v>
      </c>
      <c r="H2986" s="10"/>
      <c r="I2986" s="10" t="s">
        <v>1496</v>
      </c>
      <c r="J2986" s="10" t="s">
        <v>8165</v>
      </c>
      <c r="K2986" s="10" t="s">
        <v>8166</v>
      </c>
      <c r="L2986" s="98">
        <f>IFERROR(VLOOKUP($F2986&amp;$C2986,Sales!$J:$W,9,0),0)</f>
        <v>0</v>
      </c>
      <c r="M2986" s="98">
        <f>IFERROR(VLOOKUP($F2986&amp;$C2986,Sales!$J:$W,10,0),0)</f>
        <v>0</v>
      </c>
      <c r="N2986" s="98">
        <f>IFERROR(VLOOKUP($F2986&amp;$C2986,Sales!$J:$W,11,0),0)</f>
        <v>0</v>
      </c>
      <c r="O2986" s="98">
        <f>IFERROR(VLOOKUP($F2986&amp;$C2986,Sales!$J:$W,12,0),0)</f>
        <v>0</v>
      </c>
      <c r="P2986" s="98">
        <f>IFERROR(VLOOKUP($F2986&amp;$C2986,Sales!$J:$W,13,0),0)</f>
        <v>0</v>
      </c>
      <c r="Q2986" s="98">
        <f>IFERROR(VLOOKUP($F2986&amp;$C2986,Sales!$A:$H,7,0),0)</f>
        <v>0</v>
      </c>
      <c r="R2986" s="41" t="str">
        <f t="shared" si="92"/>
        <v>ERROR</v>
      </c>
      <c r="S2986" s="15"/>
      <c r="T2986" s="15"/>
      <c r="U2986" s="15"/>
      <c r="V2986" s="15"/>
      <c r="W2986" s="15"/>
      <c r="X2986" s="15"/>
      <c r="Y2986" s="41"/>
      <c r="Z2986" s="41"/>
      <c r="AA2986" s="41"/>
      <c r="AB2986" s="15"/>
      <c r="AC2986" s="15"/>
      <c r="AD2986" s="15"/>
      <c r="AE2986" s="15"/>
      <c r="AF2986" s="15"/>
      <c r="AG2986" s="15"/>
      <c r="AH2986" s="15"/>
      <c r="AI2986" s="15"/>
      <c r="AJ2986" s="15"/>
      <c r="AK2986" s="15"/>
      <c r="AL2986" s="15"/>
      <c r="AM2986" s="15"/>
      <c r="AN2986" s="15"/>
      <c r="AO2986" s="15"/>
      <c r="AP2986" s="15"/>
      <c r="AQ2986" s="15"/>
      <c r="AR2986" s="15"/>
      <c r="AS2986" s="15"/>
      <c r="AT2986" s="15"/>
      <c r="AU2986" s="15"/>
      <c r="AV2986" s="15"/>
      <c r="AW2986" s="15"/>
      <c r="AX2986" s="82"/>
      <c r="AY2986" s="82"/>
      <c r="AZ2986" s="10">
        <v>1</v>
      </c>
      <c r="BA2986" t="s">
        <v>22</v>
      </c>
      <c r="BB2986" t="s">
        <v>88</v>
      </c>
      <c r="BD2986" s="39" t="str">
        <f t="shared" si="93"/>
        <v>01/395329501STokopedia</v>
      </c>
      <c r="BE2986" t="s">
        <v>13743</v>
      </c>
      <c r="BF2986" t="s">
        <v>13744</v>
      </c>
    </row>
    <row r="2987" spans="2:58" ht="13.5" customHeight="1" x14ac:dyDescent="0.35">
      <c r="B2987" s="10" t="s">
        <v>17</v>
      </c>
      <c r="C2987" s="10" t="s">
        <v>2517</v>
      </c>
      <c r="D2987" s="10" t="s">
        <v>650</v>
      </c>
      <c r="E2987" s="10" t="s">
        <v>194</v>
      </c>
      <c r="F2987" s="10" t="s">
        <v>1474</v>
      </c>
      <c r="G2987" s="137">
        <v>445440811</v>
      </c>
      <c r="H2987" s="10"/>
      <c r="I2987" s="10" t="s">
        <v>1475</v>
      </c>
      <c r="J2987" s="10" t="s">
        <v>8167</v>
      </c>
      <c r="K2987" s="10" t="s">
        <v>8168</v>
      </c>
      <c r="L2987" s="98">
        <f>IFERROR(VLOOKUP($F2987&amp;$C2987,Sales!$J:$W,9,0),0)</f>
        <v>0</v>
      </c>
      <c r="M2987" s="98">
        <f>IFERROR(VLOOKUP($F2987&amp;$C2987,Sales!$J:$W,10,0),0)</f>
        <v>0</v>
      </c>
      <c r="N2987" s="98">
        <f>IFERROR(VLOOKUP($F2987&amp;$C2987,Sales!$J:$W,11,0),0)</f>
        <v>0</v>
      </c>
      <c r="O2987" s="98">
        <f>IFERROR(VLOOKUP($F2987&amp;$C2987,Sales!$J:$W,12,0),0)</f>
        <v>0</v>
      </c>
      <c r="P2987" s="98">
        <f>IFERROR(VLOOKUP($F2987&amp;$C2987,Sales!$J:$W,13,0),0)</f>
        <v>0</v>
      </c>
      <c r="Q2987" s="98">
        <f>IFERROR(VLOOKUP($F2987&amp;$C2987,Sales!$A:$H,7,0),0)</f>
        <v>0</v>
      </c>
      <c r="R2987" s="41" t="str">
        <f t="shared" si="92"/>
        <v>ERROR</v>
      </c>
      <c r="S2987" s="15"/>
      <c r="T2987" s="15"/>
      <c r="U2987" s="15"/>
      <c r="V2987" s="15"/>
      <c r="W2987" s="15"/>
      <c r="X2987" s="15"/>
      <c r="Y2987" s="41"/>
      <c r="Z2987" s="41"/>
      <c r="AA2987" s="41"/>
      <c r="AB2987" s="15"/>
      <c r="AC2987" s="15"/>
      <c r="AD2987" s="15"/>
      <c r="AE2987" s="15"/>
      <c r="AF2987" s="15"/>
      <c r="AG2987" s="15"/>
      <c r="AH2987" s="15"/>
      <c r="AI2987" s="15"/>
      <c r="AJ2987" s="15"/>
      <c r="AK2987" s="15"/>
      <c r="AL2987" s="15"/>
      <c r="AM2987" s="15"/>
      <c r="AN2987" s="15"/>
      <c r="AO2987" s="15"/>
      <c r="AP2987" s="15"/>
      <c r="AQ2987" s="15"/>
      <c r="AR2987" s="15"/>
      <c r="AS2987" s="15"/>
      <c r="AT2987" s="15"/>
      <c r="AU2987" s="15"/>
      <c r="AV2987" s="15"/>
      <c r="AW2987" s="15"/>
      <c r="AX2987" s="82"/>
      <c r="AY2987" s="82"/>
      <c r="AZ2987" s="10">
        <v>1</v>
      </c>
      <c r="BA2987" t="s">
        <v>22</v>
      </c>
      <c r="BB2987" t="s">
        <v>88</v>
      </c>
      <c r="BD2987" s="39" t="str">
        <f t="shared" si="93"/>
        <v>01/395329501TTokopedia</v>
      </c>
      <c r="BE2987" t="s">
        <v>13743</v>
      </c>
      <c r="BF2987" t="s">
        <v>13744</v>
      </c>
    </row>
    <row r="2988" spans="2:58" ht="13.5" customHeight="1" x14ac:dyDescent="0.35">
      <c r="B2988" s="10" t="s">
        <v>17</v>
      </c>
      <c r="C2988" s="10" t="s">
        <v>2517</v>
      </c>
      <c r="D2988" s="10" t="s">
        <v>650</v>
      </c>
      <c r="E2988" s="10" t="s">
        <v>194</v>
      </c>
      <c r="F2988" s="10" t="s">
        <v>1458</v>
      </c>
      <c r="G2988" s="137">
        <v>445440733</v>
      </c>
      <c r="H2988" s="10"/>
      <c r="I2988" s="10" t="s">
        <v>1459</v>
      </c>
      <c r="J2988" s="10" t="s">
        <v>8169</v>
      </c>
      <c r="K2988" s="10" t="s">
        <v>8170</v>
      </c>
      <c r="L2988" s="98">
        <f>IFERROR(VLOOKUP($F2988&amp;$C2988,Sales!$J:$W,9,0),0)</f>
        <v>0</v>
      </c>
      <c r="M2988" s="98">
        <f>IFERROR(VLOOKUP($F2988&amp;$C2988,Sales!$J:$W,10,0),0)</f>
        <v>0</v>
      </c>
      <c r="N2988" s="98">
        <f>IFERROR(VLOOKUP($F2988&amp;$C2988,Sales!$J:$W,11,0),0)</f>
        <v>0</v>
      </c>
      <c r="O2988" s="98">
        <f>IFERROR(VLOOKUP($F2988&amp;$C2988,Sales!$J:$W,12,0),0)</f>
        <v>0</v>
      </c>
      <c r="P2988" s="98">
        <f>IFERROR(VLOOKUP($F2988&amp;$C2988,Sales!$J:$W,13,0),0)</f>
        <v>0</v>
      </c>
      <c r="Q2988" s="98">
        <f>IFERROR(VLOOKUP($F2988&amp;$C2988,Sales!$A:$H,7,0),0)</f>
        <v>0</v>
      </c>
      <c r="R2988" s="41" t="str">
        <f t="shared" si="92"/>
        <v>ERROR</v>
      </c>
      <c r="S2988" s="15"/>
      <c r="T2988" s="15"/>
      <c r="U2988" s="15"/>
      <c r="V2988" s="15"/>
      <c r="W2988" s="15"/>
      <c r="X2988" s="15"/>
      <c r="Y2988" s="41"/>
      <c r="Z2988" s="41"/>
      <c r="AA2988" s="41"/>
      <c r="AB2988" s="15"/>
      <c r="AC2988" s="15"/>
      <c r="AD2988" s="15"/>
      <c r="AE2988" s="15"/>
      <c r="AF2988" s="15"/>
      <c r="AG2988" s="15"/>
      <c r="AH2988" s="15"/>
      <c r="AI2988" s="15"/>
      <c r="AJ2988" s="15"/>
      <c r="AK2988" s="41"/>
      <c r="AL2988" s="15"/>
      <c r="AM2988" s="15"/>
      <c r="AN2988" s="15"/>
      <c r="AO2988" s="15"/>
      <c r="AP2988" s="15"/>
      <c r="AQ2988" s="15"/>
      <c r="AR2988" s="15"/>
      <c r="AS2988" s="15"/>
      <c r="AT2988" s="15"/>
      <c r="AU2988" s="15"/>
      <c r="AV2988" s="15"/>
      <c r="AW2988" s="15"/>
      <c r="AX2988" s="15"/>
      <c r="AY2988" s="15"/>
      <c r="AZ2988" s="10">
        <v>1</v>
      </c>
      <c r="BA2988" t="s">
        <v>22</v>
      </c>
      <c r="BB2988" t="s">
        <v>88</v>
      </c>
      <c r="BD2988" s="39" t="str">
        <f t="shared" si="93"/>
        <v>01/395329501UTokopedia</v>
      </c>
      <c r="BE2988" t="s">
        <v>13426</v>
      </c>
      <c r="BF2988" t="s">
        <v>13427</v>
      </c>
    </row>
    <row r="2989" spans="2:58" ht="13.5" customHeight="1" x14ac:dyDescent="0.35">
      <c r="B2989" s="10" t="s">
        <v>17</v>
      </c>
      <c r="C2989" s="10" t="s">
        <v>2517</v>
      </c>
      <c r="D2989" s="10" t="s">
        <v>650</v>
      </c>
      <c r="E2989" s="10" t="s">
        <v>194</v>
      </c>
      <c r="F2989" s="10" t="s">
        <v>2040</v>
      </c>
      <c r="G2989" s="137">
        <v>445440846</v>
      </c>
      <c r="H2989" s="10"/>
      <c r="I2989" s="10" t="s">
        <v>2042</v>
      </c>
      <c r="J2989" s="10" t="s">
        <v>8171</v>
      </c>
      <c r="K2989" s="10" t="s">
        <v>8172</v>
      </c>
      <c r="L2989" s="98">
        <f>IFERROR(VLOOKUP($F2989&amp;$C2989,Sales!$J:$W,9,0),0)</f>
        <v>0</v>
      </c>
      <c r="M2989" s="98">
        <f>IFERROR(VLOOKUP($F2989&amp;$C2989,Sales!$J:$W,10,0),0)</f>
        <v>0</v>
      </c>
      <c r="N2989" s="98">
        <f>IFERROR(VLOOKUP($F2989&amp;$C2989,Sales!$J:$W,11,0),0)</f>
        <v>0</v>
      </c>
      <c r="O2989" s="98">
        <f>IFERROR(VLOOKUP($F2989&amp;$C2989,Sales!$J:$W,12,0),0)</f>
        <v>0</v>
      </c>
      <c r="P2989" s="98">
        <f>IFERROR(VLOOKUP($F2989&amp;$C2989,Sales!$J:$W,13,0),0)</f>
        <v>0</v>
      </c>
      <c r="Q2989" s="98">
        <f>IFERROR(VLOOKUP($F2989&amp;$C2989,Sales!$A:$H,7,0),0)</f>
        <v>0</v>
      </c>
      <c r="R2989" s="41" t="str">
        <f t="shared" si="92"/>
        <v>ERROR</v>
      </c>
      <c r="S2989" s="15"/>
      <c r="T2989" s="15"/>
      <c r="U2989" s="15"/>
      <c r="V2989" s="15"/>
      <c r="W2989" s="15"/>
      <c r="X2989" s="15"/>
      <c r="Y2989" s="41"/>
      <c r="Z2989" s="41"/>
      <c r="AA2989" s="41"/>
      <c r="AB2989" s="15"/>
      <c r="AC2989" s="15"/>
      <c r="AD2989" s="15"/>
      <c r="AE2989" s="15"/>
      <c r="AF2989" s="15"/>
      <c r="AG2989" s="15"/>
      <c r="AH2989" s="15"/>
      <c r="AI2989" s="15"/>
      <c r="AJ2989" s="15"/>
      <c r="AK2989" s="15"/>
      <c r="AL2989" s="15"/>
      <c r="AM2989" s="15"/>
      <c r="AN2989" s="15"/>
      <c r="AO2989" s="15"/>
      <c r="AP2989" s="15"/>
      <c r="AQ2989" s="15"/>
      <c r="AR2989" s="15"/>
      <c r="AS2989" s="15"/>
      <c r="AT2989" s="15"/>
      <c r="AU2989" s="15"/>
      <c r="AV2989" s="15"/>
      <c r="AW2989" s="15"/>
      <c r="AX2989" s="15"/>
      <c r="AY2989" s="15"/>
      <c r="AZ2989" s="10">
        <v>1</v>
      </c>
      <c r="BA2989" t="s">
        <v>22</v>
      </c>
      <c r="BB2989" t="s">
        <v>88</v>
      </c>
      <c r="BD2989" s="39" t="str">
        <f t="shared" si="93"/>
        <v>01/395329501VTokopedia</v>
      </c>
    </row>
    <row r="2990" spans="2:58" ht="13.5" customHeight="1" x14ac:dyDescent="0.35">
      <c r="B2990" s="10" t="s">
        <v>17</v>
      </c>
      <c r="C2990" s="10" t="s">
        <v>2517</v>
      </c>
      <c r="D2990" s="10" t="s">
        <v>650</v>
      </c>
      <c r="E2990" s="10" t="s">
        <v>194</v>
      </c>
      <c r="F2990" s="10" t="s">
        <v>1508</v>
      </c>
      <c r="G2990" s="137">
        <v>598001546</v>
      </c>
      <c r="H2990" s="10"/>
      <c r="I2990" s="10" t="s">
        <v>1509</v>
      </c>
      <c r="J2990" s="10" t="s">
        <v>8173</v>
      </c>
      <c r="K2990" s="10" t="s">
        <v>8174</v>
      </c>
      <c r="L2990" s="98">
        <f>IFERROR(VLOOKUP($F2990&amp;$C2990,Sales!$J:$W,9,0),0)</f>
        <v>0</v>
      </c>
      <c r="M2990" s="98">
        <f>IFERROR(VLOOKUP($F2990&amp;$C2990,Sales!$J:$W,10,0),0)</f>
        <v>0</v>
      </c>
      <c r="N2990" s="98">
        <f>IFERROR(VLOOKUP($F2990&amp;$C2990,Sales!$J:$W,11,0),0)</f>
        <v>0</v>
      </c>
      <c r="O2990" s="98">
        <f>IFERROR(VLOOKUP($F2990&amp;$C2990,Sales!$J:$W,12,0),0)</f>
        <v>0</v>
      </c>
      <c r="P2990" s="98">
        <f>IFERROR(VLOOKUP($F2990&amp;$C2990,Sales!$J:$W,13,0),0)</f>
        <v>0</v>
      </c>
      <c r="Q2990" s="98">
        <f>IFERROR(VLOOKUP($F2990&amp;$C2990,Sales!$A:$H,7,0),0)</f>
        <v>0</v>
      </c>
      <c r="R2990" s="41" t="str">
        <f t="shared" si="92"/>
        <v>ERROR</v>
      </c>
      <c r="S2990" s="15"/>
      <c r="T2990" s="15"/>
      <c r="U2990" s="15"/>
      <c r="V2990" s="15"/>
      <c r="W2990" s="15"/>
      <c r="X2990" s="15"/>
      <c r="Y2990" s="41"/>
      <c r="Z2990" s="41"/>
      <c r="AA2990" s="41"/>
      <c r="AB2990" s="15"/>
      <c r="AC2990" s="15"/>
      <c r="AD2990" s="15"/>
      <c r="AE2990" s="15"/>
      <c r="AF2990" s="15"/>
      <c r="AG2990" s="15"/>
      <c r="AH2990" s="15"/>
      <c r="AI2990" s="15"/>
      <c r="AJ2990" s="15"/>
      <c r="AK2990" s="15"/>
      <c r="AL2990" s="15"/>
      <c r="AM2990" s="15"/>
      <c r="AN2990" s="15"/>
      <c r="AO2990" s="15"/>
      <c r="AP2990" s="15"/>
      <c r="AQ2990" s="15"/>
      <c r="AR2990" s="15"/>
      <c r="AS2990" s="15"/>
      <c r="AT2990" s="15"/>
      <c r="AU2990" s="15"/>
      <c r="AV2990" s="15"/>
      <c r="AW2990" s="15"/>
      <c r="AX2990" s="15"/>
      <c r="AY2990" s="15"/>
      <c r="AZ2990" s="10">
        <v>1</v>
      </c>
      <c r="BA2990" t="s">
        <v>22</v>
      </c>
      <c r="BB2990" t="s">
        <v>88</v>
      </c>
      <c r="BD2990" s="39" t="str">
        <f t="shared" si="93"/>
        <v>01/395329502ETokopedia</v>
      </c>
    </row>
    <row r="2991" spans="2:58" ht="13.5" customHeight="1" x14ac:dyDescent="0.35">
      <c r="B2991" s="10" t="s">
        <v>17</v>
      </c>
      <c r="C2991" s="10" t="s">
        <v>2517</v>
      </c>
      <c r="D2991" s="10" t="s">
        <v>650</v>
      </c>
      <c r="E2991" s="10" t="s">
        <v>194</v>
      </c>
      <c r="F2991" s="10" t="s">
        <v>1524</v>
      </c>
      <c r="G2991" s="137">
        <v>597999371</v>
      </c>
      <c r="H2991" s="10"/>
      <c r="I2991" s="10" t="s">
        <v>1525</v>
      </c>
      <c r="J2991" s="10" t="s">
        <v>8175</v>
      </c>
      <c r="K2991" s="10" t="s">
        <v>8176</v>
      </c>
      <c r="L2991" s="98">
        <f>IFERROR(VLOOKUP($F2991&amp;$C2991,Sales!$J:$W,9,0),0)</f>
        <v>0</v>
      </c>
      <c r="M2991" s="98">
        <f>IFERROR(VLOOKUP($F2991&amp;$C2991,Sales!$J:$W,10,0),0)</f>
        <v>0</v>
      </c>
      <c r="N2991" s="98">
        <f>IFERROR(VLOOKUP($F2991&amp;$C2991,Sales!$J:$W,11,0),0)</f>
        <v>0</v>
      </c>
      <c r="O2991" s="98">
        <f>IFERROR(VLOOKUP($F2991&amp;$C2991,Sales!$J:$W,12,0),0)</f>
        <v>0</v>
      </c>
      <c r="P2991" s="98">
        <f>IFERROR(VLOOKUP($F2991&amp;$C2991,Sales!$J:$W,13,0),0)</f>
        <v>0</v>
      </c>
      <c r="Q2991" s="98">
        <f>IFERROR(VLOOKUP($F2991&amp;$C2991,Sales!$A:$H,7,0),0)</f>
        <v>0</v>
      </c>
      <c r="R2991" s="41" t="str">
        <f t="shared" si="92"/>
        <v>ERROR</v>
      </c>
      <c r="S2991" s="15"/>
      <c r="T2991" s="15"/>
      <c r="U2991" s="15"/>
      <c r="V2991" s="15"/>
      <c r="W2991" s="15"/>
      <c r="X2991" s="15"/>
      <c r="Y2991" s="41"/>
      <c r="Z2991" s="41"/>
      <c r="AA2991" s="41"/>
      <c r="AB2991" s="15"/>
      <c r="AC2991" s="15"/>
      <c r="AD2991" s="15"/>
      <c r="AE2991" s="15"/>
      <c r="AF2991" s="15"/>
      <c r="AG2991" s="15"/>
      <c r="AH2991" s="15"/>
      <c r="AI2991" s="15"/>
      <c r="AJ2991" s="15"/>
      <c r="AK2991" s="15"/>
      <c r="AL2991" s="15"/>
      <c r="AM2991" s="15"/>
      <c r="AN2991" s="15"/>
      <c r="AO2991" s="15"/>
      <c r="AP2991" s="15"/>
      <c r="AQ2991" s="15"/>
      <c r="AR2991" s="15"/>
      <c r="AS2991" s="15"/>
      <c r="AT2991" s="15"/>
      <c r="AU2991" s="15"/>
      <c r="AV2991" s="15"/>
      <c r="AW2991" s="15"/>
      <c r="AX2991" s="15"/>
      <c r="AY2991" s="15"/>
      <c r="AZ2991" s="10">
        <v>1</v>
      </c>
      <c r="BA2991" t="s">
        <v>22</v>
      </c>
      <c r="BB2991" t="s">
        <v>88</v>
      </c>
      <c r="BD2991" s="39" t="str">
        <f t="shared" si="93"/>
        <v>01/395329502FTokopedia</v>
      </c>
    </row>
    <row r="2992" spans="2:58" ht="13.5" customHeight="1" x14ac:dyDescent="0.35">
      <c r="B2992" s="10" t="s">
        <v>17</v>
      </c>
      <c r="C2992" s="10" t="s">
        <v>2517</v>
      </c>
      <c r="D2992" s="10" t="s">
        <v>650</v>
      </c>
      <c r="E2992" s="10" t="s">
        <v>194</v>
      </c>
      <c r="F2992" s="10" t="s">
        <v>1468</v>
      </c>
      <c r="G2992" s="137">
        <v>467216240</v>
      </c>
      <c r="H2992" s="10"/>
      <c r="I2992" s="10" t="s">
        <v>1469</v>
      </c>
      <c r="J2992" s="10" t="s">
        <v>8177</v>
      </c>
      <c r="K2992" s="10" t="s">
        <v>8178</v>
      </c>
      <c r="L2992" s="98">
        <f>IFERROR(VLOOKUP($F2992&amp;$C2992,Sales!$J:$W,9,0),0)</f>
        <v>0</v>
      </c>
      <c r="M2992" s="98">
        <f>IFERROR(VLOOKUP($F2992&amp;$C2992,Sales!$J:$W,10,0),0)</f>
        <v>0</v>
      </c>
      <c r="N2992" s="98">
        <f>IFERROR(VLOOKUP($F2992&amp;$C2992,Sales!$J:$W,11,0),0)</f>
        <v>0</v>
      </c>
      <c r="O2992" s="98">
        <f>IFERROR(VLOOKUP($F2992&amp;$C2992,Sales!$J:$W,12,0),0)</f>
        <v>0</v>
      </c>
      <c r="P2992" s="98">
        <f>IFERROR(VLOOKUP($F2992&amp;$C2992,Sales!$J:$W,13,0),0)</f>
        <v>0</v>
      </c>
      <c r="Q2992" s="98">
        <f>IFERROR(VLOOKUP($F2992&amp;$C2992,Sales!$A:$H,7,0),0)</f>
        <v>0</v>
      </c>
      <c r="R2992" s="41" t="str">
        <f t="shared" si="92"/>
        <v>ERROR</v>
      </c>
      <c r="S2992" s="15"/>
      <c r="T2992" s="15"/>
      <c r="U2992" s="15"/>
      <c r="V2992" s="15"/>
      <c r="W2992" s="15"/>
      <c r="X2992" s="15"/>
      <c r="Y2992" s="41"/>
      <c r="Z2992" s="41"/>
      <c r="AA2992" s="41"/>
      <c r="AB2992" s="15"/>
      <c r="AC2992" s="15"/>
      <c r="AD2992" s="15"/>
      <c r="AE2992" s="15"/>
      <c r="AF2992" s="15"/>
      <c r="AG2992" s="15"/>
      <c r="AH2992" s="15"/>
      <c r="AI2992" s="15"/>
      <c r="AJ2992" s="15"/>
      <c r="AK2992" s="15"/>
      <c r="AL2992" s="15"/>
      <c r="AM2992" s="15"/>
      <c r="AN2992" s="15"/>
      <c r="AO2992" s="15"/>
      <c r="AP2992" s="15"/>
      <c r="AQ2992" s="15"/>
      <c r="AR2992" s="15"/>
      <c r="AS2992" s="15"/>
      <c r="AT2992" s="15"/>
      <c r="AU2992" s="15"/>
      <c r="AV2992" s="15"/>
      <c r="AW2992" s="15"/>
      <c r="AX2992" s="15"/>
      <c r="AY2992" s="15"/>
      <c r="AZ2992" s="10">
        <v>1</v>
      </c>
      <c r="BA2992" t="s">
        <v>22</v>
      </c>
      <c r="BB2992" t="s">
        <v>88</v>
      </c>
      <c r="BD2992" s="39" t="str">
        <f t="shared" si="93"/>
        <v>01/395329801ATokopedia</v>
      </c>
    </row>
    <row r="2993" spans="2:59" ht="13.5" customHeight="1" x14ac:dyDescent="0.35">
      <c r="B2993" s="10" t="s">
        <v>17</v>
      </c>
      <c r="C2993" s="10" t="s">
        <v>2517</v>
      </c>
      <c r="D2993" s="10" t="s">
        <v>65</v>
      </c>
      <c r="E2993" s="10" t="s">
        <v>66</v>
      </c>
      <c r="F2993" s="10" t="s">
        <v>11507</v>
      </c>
      <c r="G2993" s="137">
        <v>8379369137</v>
      </c>
      <c r="H2993" s="10"/>
      <c r="I2993" s="10" t="s">
        <v>2256</v>
      </c>
      <c r="J2993" s="44" t="s">
        <v>20601</v>
      </c>
      <c r="K2993" s="10" t="s">
        <v>16898</v>
      </c>
      <c r="L2993" s="98">
        <f>IFERROR(VLOOKUP($F2993&amp;$C2993,Sales!$J:$W,9,0),0)</f>
        <v>0</v>
      </c>
      <c r="M2993" s="98">
        <f>IFERROR(VLOOKUP($F2993&amp;$C2993,Sales!$J:$W,10,0),0)</f>
        <v>0</v>
      </c>
      <c r="N2993" s="98">
        <f>IFERROR(VLOOKUP($F2993&amp;$C2993,Sales!$J:$W,11,0),0)</f>
        <v>0</v>
      </c>
      <c r="O2993" s="98">
        <f>IFERROR(VLOOKUP($F2993&amp;$C2993,Sales!$J:$W,12,0),0)</f>
        <v>0</v>
      </c>
      <c r="P2993" s="98">
        <f>IFERROR(VLOOKUP($F2993&amp;$C2993,Sales!$J:$W,13,0),0)</f>
        <v>0</v>
      </c>
      <c r="Q2993" s="98">
        <f>IFERROR(VLOOKUP($F2993&amp;$C2993,Sales!$A:$H,7,0),0)</f>
        <v>0</v>
      </c>
      <c r="R2993" s="41">
        <f t="shared" si="92"/>
        <v>1</v>
      </c>
      <c r="S2993" s="15">
        <v>1</v>
      </c>
      <c r="T2993" s="15"/>
      <c r="U2993" s="15"/>
      <c r="V2993" s="15">
        <v>1</v>
      </c>
      <c r="W2993" s="15">
        <v>1</v>
      </c>
      <c r="X2993" s="15">
        <v>1</v>
      </c>
      <c r="Y2993" s="41">
        <v>1</v>
      </c>
      <c r="Z2993" s="41">
        <v>1</v>
      </c>
      <c r="AA2993" s="41"/>
      <c r="AB2993" s="15"/>
      <c r="AC2993" s="15"/>
      <c r="AD2993" s="15"/>
      <c r="AE2993" s="15"/>
      <c r="AF2993" s="15"/>
      <c r="AG2993" s="15"/>
      <c r="AH2993" s="15"/>
      <c r="AI2993" s="15"/>
      <c r="AJ2993" s="15"/>
      <c r="AK2993" s="15"/>
      <c r="AL2993" s="15"/>
      <c r="AM2993" s="15"/>
      <c r="AN2993" s="15"/>
      <c r="AO2993" s="15"/>
      <c r="AP2993" s="15"/>
      <c r="AQ2993" s="15"/>
      <c r="AR2993" s="15"/>
      <c r="AS2993" s="15"/>
      <c r="AT2993" s="15"/>
      <c r="AU2993" s="15"/>
      <c r="AV2993" s="15"/>
      <c r="AW2993" s="15"/>
      <c r="AX2993" s="82"/>
      <c r="AY2993" s="82"/>
      <c r="AZ2993" s="10">
        <v>1</v>
      </c>
      <c r="BA2993" t="s">
        <v>22</v>
      </c>
      <c r="BB2993" t="s">
        <v>23</v>
      </c>
      <c r="BD2993" s="39" t="str">
        <f t="shared" si="93"/>
        <v>01/396129511YTokopedia</v>
      </c>
      <c r="BG2993" t="s">
        <v>20602</v>
      </c>
    </row>
    <row r="2994" spans="2:59" ht="13.5" customHeight="1" x14ac:dyDescent="0.35">
      <c r="B2994" s="10" t="s">
        <v>17</v>
      </c>
      <c r="C2994" s="10" t="s">
        <v>2517</v>
      </c>
      <c r="D2994" s="10" t="s">
        <v>65</v>
      </c>
      <c r="E2994" s="10" t="s">
        <v>66</v>
      </c>
      <c r="F2994" s="10" t="s">
        <v>11145</v>
      </c>
      <c r="G2994" s="10">
        <v>8379369140</v>
      </c>
      <c r="H2994" s="10"/>
      <c r="I2994" s="10" t="s">
        <v>2124</v>
      </c>
      <c r="J2994" s="10" t="s">
        <v>16932</v>
      </c>
      <c r="K2994" s="124" t="s">
        <v>16946</v>
      </c>
      <c r="L2994" s="98">
        <f>IFERROR(VLOOKUP($F2994&amp;$C2994,Sales!$J:$W,9,0),0)</f>
        <v>0</v>
      </c>
      <c r="M2994" s="98">
        <f>IFERROR(VLOOKUP($F2994&amp;$C2994,Sales!$J:$W,10,0),0)</f>
        <v>0</v>
      </c>
      <c r="N2994" s="98">
        <f>IFERROR(VLOOKUP($F2994&amp;$C2994,Sales!$J:$W,11,0),0)</f>
        <v>0</v>
      </c>
      <c r="O2994" s="98">
        <f>IFERROR(VLOOKUP($F2994&amp;$C2994,Sales!$J:$W,12,0),0)</f>
        <v>0</v>
      </c>
      <c r="P2994" s="98">
        <f>IFERROR(VLOOKUP($F2994&amp;$C2994,Sales!$J:$W,13,0),0)</f>
        <v>0</v>
      </c>
      <c r="Q2994" s="98">
        <f>IFERROR(VLOOKUP($F2994&amp;$C2994,Sales!$A:$H,7,0),0)</f>
        <v>0</v>
      </c>
      <c r="R2994" s="41">
        <f t="shared" si="92"/>
        <v>1</v>
      </c>
      <c r="S2994" s="15">
        <v>1</v>
      </c>
      <c r="T2994" s="15"/>
      <c r="U2994" s="15"/>
      <c r="V2994" s="15">
        <v>1</v>
      </c>
      <c r="W2994" s="15">
        <v>1</v>
      </c>
      <c r="X2994" s="15">
        <v>1</v>
      </c>
      <c r="Y2994" s="41">
        <v>1</v>
      </c>
      <c r="Z2994" s="41">
        <v>1</v>
      </c>
      <c r="AA2994" s="41"/>
      <c r="AB2994" s="15"/>
      <c r="AC2994" s="15"/>
      <c r="AD2994" s="15"/>
      <c r="AE2994" s="15"/>
      <c r="AF2994" s="15"/>
      <c r="AG2994" s="15"/>
      <c r="AH2994" s="15"/>
      <c r="AI2994" s="15"/>
      <c r="AJ2994" s="15"/>
      <c r="AK2994" s="15"/>
      <c r="AL2994" s="15"/>
      <c r="AM2994" s="15"/>
      <c r="AN2994" s="15"/>
      <c r="AO2994" s="15"/>
      <c r="AP2994" s="15"/>
      <c r="AQ2994" s="15"/>
      <c r="AR2994" s="15"/>
      <c r="AS2994" s="15"/>
      <c r="AT2994" s="15"/>
      <c r="AU2994" s="15"/>
      <c r="AV2994" s="15"/>
      <c r="AW2994" s="15"/>
      <c r="AX2994" s="82"/>
      <c r="AY2994" s="82"/>
      <c r="AZ2994" s="10">
        <v>1</v>
      </c>
      <c r="BA2994" t="s">
        <v>13952</v>
      </c>
      <c r="BB2994" t="s">
        <v>23</v>
      </c>
      <c r="BD2994" s="39" t="str">
        <f t="shared" si="93"/>
        <v>01/396129511MTokopedia</v>
      </c>
    </row>
    <row r="2995" spans="2:59" ht="13.5" customHeight="1" x14ac:dyDescent="0.35">
      <c r="B2995" s="10" t="s">
        <v>17</v>
      </c>
      <c r="C2995" s="10" t="s">
        <v>2517</v>
      </c>
      <c r="D2995" s="10" t="s">
        <v>65</v>
      </c>
      <c r="E2995" s="10" t="s">
        <v>66</v>
      </c>
      <c r="F2995" s="10" t="s">
        <v>11523</v>
      </c>
      <c r="G2995" s="137">
        <v>8379369138</v>
      </c>
      <c r="H2995" s="10"/>
      <c r="I2995" s="10" t="s">
        <v>2133</v>
      </c>
      <c r="J2995" s="31" t="s">
        <v>16899</v>
      </c>
      <c r="K2995" s="10" t="s">
        <v>16900</v>
      </c>
      <c r="L2995" s="98">
        <f>IFERROR(VLOOKUP($F2995&amp;$C2995,Sales!$J:$W,9,0),0)</f>
        <v>0</v>
      </c>
      <c r="M2995" s="98">
        <f>IFERROR(VLOOKUP($F2995&amp;$C2995,Sales!$J:$W,10,0),0)</f>
        <v>0</v>
      </c>
      <c r="N2995" s="98">
        <f>IFERROR(VLOOKUP($F2995&amp;$C2995,Sales!$J:$W,11,0),0)</f>
        <v>0</v>
      </c>
      <c r="O2995" s="98">
        <f>IFERROR(VLOOKUP($F2995&amp;$C2995,Sales!$J:$W,12,0),0)</f>
        <v>0</v>
      </c>
      <c r="P2995" s="98">
        <f>IFERROR(VLOOKUP($F2995&amp;$C2995,Sales!$J:$W,13,0),0)</f>
        <v>0</v>
      </c>
      <c r="Q2995" s="98">
        <f>IFERROR(VLOOKUP($F2995&amp;$C2995,Sales!$A:$H,7,0),0)</f>
        <v>0</v>
      </c>
      <c r="R2995" s="41" t="str">
        <f t="shared" si="92"/>
        <v>ERROR</v>
      </c>
      <c r="S2995" s="15"/>
      <c r="T2995" s="15"/>
      <c r="U2995" s="15"/>
      <c r="V2995" s="15"/>
      <c r="W2995" s="15"/>
      <c r="X2995" s="15"/>
      <c r="Y2995" s="41"/>
      <c r="Z2995" s="41"/>
      <c r="AA2995" s="41"/>
      <c r="AB2995" s="15"/>
      <c r="AC2995" s="15"/>
      <c r="AD2995" s="15"/>
      <c r="AE2995" s="15"/>
      <c r="AF2995" s="15"/>
      <c r="AG2995" s="15"/>
      <c r="AH2995" s="15"/>
      <c r="AI2995" s="15"/>
      <c r="AJ2995" s="15"/>
      <c r="AK2995" s="15"/>
      <c r="AL2995" s="15"/>
      <c r="AM2995" s="15"/>
      <c r="AN2995" s="15"/>
      <c r="AO2995" s="15"/>
      <c r="AP2995" s="15"/>
      <c r="AQ2995" s="15"/>
      <c r="AR2995" s="15"/>
      <c r="AS2995" s="15"/>
      <c r="AT2995" s="15"/>
      <c r="AU2995" s="15"/>
      <c r="AV2995" s="15"/>
      <c r="AW2995" s="15"/>
      <c r="AX2995" s="82"/>
      <c r="AY2995" s="82"/>
      <c r="AZ2995" s="10">
        <v>1</v>
      </c>
      <c r="BA2995" t="s">
        <v>22</v>
      </c>
      <c r="BB2995" t="s">
        <v>88</v>
      </c>
      <c r="BD2995" s="39" t="str">
        <f t="shared" si="93"/>
        <v>01/396129512ETokopedia</v>
      </c>
    </row>
    <row r="2996" spans="2:59" ht="13.5" customHeight="1" x14ac:dyDescent="0.35">
      <c r="B2996" s="10" t="s">
        <v>17</v>
      </c>
      <c r="C2996" s="10" t="s">
        <v>2517</v>
      </c>
      <c r="D2996" s="10" t="s">
        <v>65</v>
      </c>
      <c r="E2996" s="10" t="s">
        <v>66</v>
      </c>
      <c r="F2996" s="124" t="s">
        <v>11284</v>
      </c>
      <c r="G2996" s="10" t="s">
        <v>16967</v>
      </c>
      <c r="H2996" s="10"/>
      <c r="I2996" s="131" t="s">
        <v>2168</v>
      </c>
      <c r="J2996" s="31" t="s">
        <v>16972</v>
      </c>
      <c r="K2996" s="131" t="s">
        <v>16973</v>
      </c>
      <c r="L2996" s="98">
        <f>IFERROR(VLOOKUP($F2996&amp;$C2996,Sales!$J:$W,9,0),0)</f>
        <v>0</v>
      </c>
      <c r="M2996" s="98">
        <f>IFERROR(VLOOKUP($F2996&amp;$C2996,Sales!$J:$W,10,0),0)</f>
        <v>0</v>
      </c>
      <c r="N2996" s="98">
        <f>IFERROR(VLOOKUP($F2996&amp;$C2996,Sales!$J:$W,11,0),0)</f>
        <v>0</v>
      </c>
      <c r="O2996" s="98">
        <f>IFERROR(VLOOKUP($F2996&amp;$C2996,Sales!$J:$W,12,0),0)</f>
        <v>0</v>
      </c>
      <c r="P2996" s="98">
        <f>IFERROR(VLOOKUP($F2996&amp;$C2996,Sales!$J:$W,13,0),0)</f>
        <v>0</v>
      </c>
      <c r="Q2996" s="98">
        <f>IFERROR(VLOOKUP($F2996&amp;$C2996,Sales!$A:$H,7,0),0)</f>
        <v>0</v>
      </c>
      <c r="R2996" s="41" t="str">
        <f t="shared" si="92"/>
        <v>ERROR</v>
      </c>
      <c r="S2996" s="15"/>
      <c r="T2996" s="15"/>
      <c r="U2996" s="15"/>
      <c r="V2996" s="15"/>
      <c r="W2996" s="15"/>
      <c r="X2996" s="15"/>
      <c r="Y2996" s="41"/>
      <c r="Z2996" s="41"/>
      <c r="AA2996" s="41"/>
      <c r="AB2996" s="15"/>
      <c r="AC2996" s="15"/>
      <c r="AD2996" s="15"/>
      <c r="AE2996" s="15"/>
      <c r="AF2996" s="15"/>
      <c r="AG2996" s="15"/>
      <c r="AH2996" s="15"/>
      <c r="AI2996" s="15"/>
      <c r="AJ2996" s="15"/>
      <c r="AK2996" s="15"/>
      <c r="AL2996" s="15"/>
      <c r="AM2996" s="15"/>
      <c r="AN2996" s="15"/>
      <c r="AO2996" s="15"/>
      <c r="AP2996" s="15"/>
      <c r="AQ2996" s="15"/>
      <c r="AR2996" s="15"/>
      <c r="AS2996" s="15"/>
      <c r="AT2996" s="15"/>
      <c r="AU2996" s="15"/>
      <c r="AV2996" s="15"/>
      <c r="AW2996" s="15"/>
      <c r="AX2996" s="82"/>
      <c r="AY2996" s="82"/>
      <c r="AZ2996" s="10">
        <v>1</v>
      </c>
      <c r="BA2996" t="s">
        <v>13952</v>
      </c>
      <c r="BB2996" t="s">
        <v>88</v>
      </c>
      <c r="BD2996" s="39" t="str">
        <f t="shared" si="93"/>
        <v>01/396129512DTokopedia</v>
      </c>
    </row>
    <row r="2997" spans="2:59" ht="13.5" customHeight="1" x14ac:dyDescent="0.35">
      <c r="B2997" s="10" t="s">
        <v>17</v>
      </c>
      <c r="C2997" s="10" t="s">
        <v>2517</v>
      </c>
      <c r="D2997" s="10" t="s">
        <v>65</v>
      </c>
      <c r="E2997" s="10" t="s">
        <v>66</v>
      </c>
      <c r="F2997" s="10" t="s">
        <v>11281</v>
      </c>
      <c r="G2997" s="137">
        <v>8381665380</v>
      </c>
      <c r="H2997" s="10"/>
      <c r="I2997" s="10" t="s">
        <v>2104</v>
      </c>
      <c r="J2997" s="31" t="s">
        <v>20106</v>
      </c>
      <c r="K2997" s="10" t="s">
        <v>16901</v>
      </c>
      <c r="L2997" s="98">
        <f>IFERROR(VLOOKUP($F2997&amp;$C2997,Sales!$J:$W,9,0),0)</f>
        <v>0</v>
      </c>
      <c r="M2997" s="98">
        <f>IFERROR(VLOOKUP($F2997&amp;$C2997,Sales!$J:$W,10,0),0)</f>
        <v>0</v>
      </c>
      <c r="N2997" s="98">
        <f>IFERROR(VLOOKUP($F2997&amp;$C2997,Sales!$J:$W,11,0),0)</f>
        <v>0</v>
      </c>
      <c r="O2997" s="98">
        <f>IFERROR(VLOOKUP($F2997&amp;$C2997,Sales!$J:$W,12,0),0)</f>
        <v>0</v>
      </c>
      <c r="P2997" s="98">
        <f>IFERROR(VLOOKUP($F2997&amp;$C2997,Sales!$J:$W,13,0),0)</f>
        <v>0</v>
      </c>
      <c r="Q2997" s="98">
        <f>IFERROR(VLOOKUP($F2997&amp;$C2997,Sales!$A:$H,7,0),0)</f>
        <v>0</v>
      </c>
      <c r="R2997" s="41">
        <f t="shared" si="92"/>
        <v>1</v>
      </c>
      <c r="S2997" s="15">
        <v>1</v>
      </c>
      <c r="T2997" s="15"/>
      <c r="U2997" s="15"/>
      <c r="V2997" s="15">
        <v>1</v>
      </c>
      <c r="W2997" s="15">
        <v>1</v>
      </c>
      <c r="X2997" s="15">
        <v>1</v>
      </c>
      <c r="Y2997" s="41">
        <v>1</v>
      </c>
      <c r="Z2997" s="41">
        <v>1</v>
      </c>
      <c r="AA2997" s="41"/>
      <c r="AB2997" s="41"/>
      <c r="AC2997" s="15"/>
      <c r="AD2997" s="15"/>
      <c r="AE2997" s="15"/>
      <c r="AF2997" s="15"/>
      <c r="AG2997" s="15"/>
      <c r="AH2997" s="15"/>
      <c r="AI2997" s="15"/>
      <c r="AJ2997" s="15"/>
      <c r="AK2997" s="15"/>
      <c r="AL2997" s="15"/>
      <c r="AM2997" s="15"/>
      <c r="AN2997" s="15"/>
      <c r="AO2997" s="15"/>
      <c r="AP2997" s="15"/>
      <c r="AQ2997" s="15"/>
      <c r="AR2997" s="15"/>
      <c r="AS2997" s="15"/>
      <c r="AT2997" s="15"/>
      <c r="AU2997" s="15"/>
      <c r="AV2997" s="15"/>
      <c r="AW2997" s="15"/>
      <c r="AX2997" s="82"/>
      <c r="AY2997" s="82"/>
      <c r="AZ2997" s="10">
        <v>1</v>
      </c>
      <c r="BA2997" t="s">
        <v>22</v>
      </c>
      <c r="BB2997" t="s">
        <v>23</v>
      </c>
      <c r="BD2997" s="39" t="str">
        <f t="shared" si="93"/>
        <v>01/396129511LTokopedia</v>
      </c>
      <c r="BE2997" s="1"/>
      <c r="BG2997" t="s">
        <v>20107</v>
      </c>
    </row>
    <row r="2998" spans="2:59" ht="13.5" customHeight="1" x14ac:dyDescent="0.35">
      <c r="B2998" s="10" t="s">
        <v>17</v>
      </c>
      <c r="C2998" s="10" t="s">
        <v>2517</v>
      </c>
      <c r="D2998" s="10" t="s">
        <v>65</v>
      </c>
      <c r="E2998" s="10" t="s">
        <v>66</v>
      </c>
      <c r="F2998" s="10" t="s">
        <v>11505</v>
      </c>
      <c r="G2998" s="10">
        <v>8381665393</v>
      </c>
      <c r="H2998" s="10"/>
      <c r="I2998" s="10" t="s">
        <v>2189</v>
      </c>
      <c r="J2998" s="10" t="s">
        <v>16933</v>
      </c>
      <c r="K2998" s="10" t="s">
        <v>16955</v>
      </c>
      <c r="L2998" s="98">
        <f>IFERROR(VLOOKUP($F2998&amp;$C2998,Sales!$J:$W,9,0),0)</f>
        <v>0</v>
      </c>
      <c r="M2998" s="98">
        <f>IFERROR(VLOOKUP($F2998&amp;$C2998,Sales!$J:$W,10,0),0)</f>
        <v>0</v>
      </c>
      <c r="N2998" s="98">
        <f>IFERROR(VLOOKUP($F2998&amp;$C2998,Sales!$J:$W,11,0),0)</f>
        <v>0</v>
      </c>
      <c r="O2998" s="98">
        <f>IFERROR(VLOOKUP($F2998&amp;$C2998,Sales!$J:$W,12,0),0)</f>
        <v>0</v>
      </c>
      <c r="P2998" s="98">
        <f>IFERROR(VLOOKUP($F2998&amp;$C2998,Sales!$J:$W,13,0),0)</f>
        <v>0</v>
      </c>
      <c r="Q2998" s="98">
        <f>IFERROR(VLOOKUP($F2998&amp;$C2998,Sales!$A:$H,7,0),0)</f>
        <v>0</v>
      </c>
      <c r="R2998" s="41">
        <f t="shared" si="92"/>
        <v>1</v>
      </c>
      <c r="S2998" s="15">
        <v>1</v>
      </c>
      <c r="T2998" s="15"/>
      <c r="U2998" s="15"/>
      <c r="V2998" s="15">
        <v>1</v>
      </c>
      <c r="W2998" s="15">
        <v>1</v>
      </c>
      <c r="X2998" s="15">
        <v>1</v>
      </c>
      <c r="Y2998" s="41">
        <v>1</v>
      </c>
      <c r="Z2998" s="41">
        <v>1</v>
      </c>
      <c r="AA2998" s="41"/>
      <c r="AB2998" s="15"/>
      <c r="AC2998" s="15"/>
      <c r="AD2998" s="15"/>
      <c r="AE2998" s="15"/>
      <c r="AF2998" s="15"/>
      <c r="AG2998" s="15"/>
      <c r="AH2998" s="15"/>
      <c r="AI2998" s="15"/>
      <c r="AJ2998" s="15"/>
      <c r="AK2998" s="15"/>
      <c r="AL2998" s="15"/>
      <c r="AM2998" s="15"/>
      <c r="AN2998" s="15"/>
      <c r="AO2998" s="15"/>
      <c r="AP2998" s="15"/>
      <c r="AQ2998" s="15"/>
      <c r="AR2998" s="15"/>
      <c r="AS2998" s="15"/>
      <c r="AT2998" s="15"/>
      <c r="AU2998" s="15"/>
      <c r="AV2998" s="15"/>
      <c r="AW2998" s="15"/>
      <c r="AX2998" s="82"/>
      <c r="AY2998" s="82"/>
      <c r="AZ2998" s="10">
        <v>1</v>
      </c>
      <c r="BA2998" t="s">
        <v>22</v>
      </c>
      <c r="BB2998" t="s">
        <v>23</v>
      </c>
      <c r="BD2998" s="39" t="str">
        <f t="shared" si="93"/>
        <v>01/396129510ITokopedia</v>
      </c>
    </row>
    <row r="2999" spans="2:59" ht="13.5" customHeight="1" x14ac:dyDescent="0.35">
      <c r="B2999" s="10" t="s">
        <v>17</v>
      </c>
      <c r="C2999" s="10" t="s">
        <v>2517</v>
      </c>
      <c r="D2999" s="10" t="s">
        <v>65</v>
      </c>
      <c r="E2999" s="10" t="s">
        <v>66</v>
      </c>
      <c r="F2999" s="10" t="s">
        <v>11509</v>
      </c>
      <c r="G2999" s="137">
        <v>2762353483</v>
      </c>
      <c r="H2999" s="10"/>
      <c r="I2999" s="10" t="s">
        <v>2099</v>
      </c>
      <c r="J2999" s="10" t="s">
        <v>11508</v>
      </c>
      <c r="K2999" s="10" t="s">
        <v>11511</v>
      </c>
      <c r="L2999" s="98">
        <f>IFERROR(VLOOKUP($F2999&amp;$C2999,Sales!$J:$W,9,0),0)</f>
        <v>0</v>
      </c>
      <c r="M2999" s="98">
        <f>IFERROR(VLOOKUP($F2999&amp;$C2999,Sales!$J:$W,10,0),0)</f>
        <v>0</v>
      </c>
      <c r="N2999" s="98">
        <f>IFERROR(VLOOKUP($F2999&amp;$C2999,Sales!$J:$W,11,0),0)</f>
        <v>0</v>
      </c>
      <c r="O2999" s="98">
        <f>IFERROR(VLOOKUP($F2999&amp;$C2999,Sales!$J:$W,12,0),0)</f>
        <v>0</v>
      </c>
      <c r="P2999" s="98">
        <f>IFERROR(VLOOKUP($F2999&amp;$C2999,Sales!$J:$W,13,0),0)</f>
        <v>0</v>
      </c>
      <c r="Q2999" s="98">
        <f>IFERROR(VLOOKUP($F2999&amp;$C2999,Sales!$A:$H,7,0),0)</f>
        <v>0</v>
      </c>
      <c r="R2999" s="41">
        <f t="shared" si="92"/>
        <v>1</v>
      </c>
      <c r="S2999" s="15">
        <v>1</v>
      </c>
      <c r="T2999" s="15"/>
      <c r="U2999" s="15"/>
      <c r="V2999" s="15">
        <v>1</v>
      </c>
      <c r="W2999" s="15">
        <v>1</v>
      </c>
      <c r="X2999" s="15">
        <v>1</v>
      </c>
      <c r="Y2999" s="41">
        <v>1</v>
      </c>
      <c r="Z2999" s="41">
        <v>1</v>
      </c>
      <c r="AA2999" s="41"/>
      <c r="AB2999" s="15"/>
      <c r="AC2999" s="15"/>
      <c r="AD2999" s="15"/>
      <c r="AE2999" s="15"/>
      <c r="AF2999" s="15"/>
      <c r="AG2999" s="15"/>
      <c r="AH2999" s="15"/>
      <c r="AI2999" s="15"/>
      <c r="AJ2999" s="15"/>
      <c r="AK2999" s="15"/>
      <c r="AL2999" s="15"/>
      <c r="AM2999" s="15"/>
      <c r="AN2999" s="15"/>
      <c r="AO2999" s="15"/>
      <c r="AP2999" s="15"/>
      <c r="AQ2999" s="15"/>
      <c r="AR2999" s="15"/>
      <c r="AS2999" s="15"/>
      <c r="AT2999" s="15"/>
      <c r="AU2999" s="15"/>
      <c r="AV2999" s="15"/>
      <c r="AW2999" s="15"/>
      <c r="AX2999" s="82"/>
      <c r="AY2999" s="82"/>
      <c r="AZ2999" s="10">
        <v>1</v>
      </c>
      <c r="BA2999" t="s">
        <v>22</v>
      </c>
      <c r="BB2999" t="s">
        <v>23</v>
      </c>
      <c r="BD2999" s="39" t="str">
        <f t="shared" si="93"/>
        <v>01/396129511ETokopedia</v>
      </c>
    </row>
    <row r="3000" spans="2:59" ht="13.5" customHeight="1" x14ac:dyDescent="0.35">
      <c r="B3000" s="10" t="s">
        <v>17</v>
      </c>
      <c r="C3000" s="10" t="s">
        <v>2517</v>
      </c>
      <c r="D3000" s="10" t="s">
        <v>65</v>
      </c>
      <c r="E3000" s="10" t="s">
        <v>66</v>
      </c>
      <c r="F3000" s="10" t="s">
        <v>11504</v>
      </c>
      <c r="G3000" s="137">
        <v>2762341547</v>
      </c>
      <c r="H3000" s="10"/>
      <c r="I3000" s="10" t="s">
        <v>2217</v>
      </c>
      <c r="J3000" s="10" t="s">
        <v>11512</v>
      </c>
      <c r="K3000" s="10" t="s">
        <v>11510</v>
      </c>
      <c r="L3000" s="98">
        <f>IFERROR(VLOOKUP($F3000&amp;$C3000,Sales!$J:$W,9,0),0)</f>
        <v>0</v>
      </c>
      <c r="M3000" s="98">
        <f>IFERROR(VLOOKUP($F3000&amp;$C3000,Sales!$J:$W,10,0),0)</f>
        <v>0</v>
      </c>
      <c r="N3000" s="98">
        <f>IFERROR(VLOOKUP($F3000&amp;$C3000,Sales!$J:$W,11,0),0)</f>
        <v>0</v>
      </c>
      <c r="O3000" s="98">
        <f>IFERROR(VLOOKUP($F3000&amp;$C3000,Sales!$J:$W,12,0),0)</f>
        <v>0</v>
      </c>
      <c r="P3000" s="98">
        <f>IFERROR(VLOOKUP($F3000&amp;$C3000,Sales!$J:$W,13,0),0)</f>
        <v>0</v>
      </c>
      <c r="Q3000" s="98">
        <f>IFERROR(VLOOKUP($F3000&amp;$C3000,Sales!$A:$H,7,0),0)</f>
        <v>0</v>
      </c>
      <c r="R3000" s="41">
        <f t="shared" si="92"/>
        <v>1</v>
      </c>
      <c r="S3000" s="15">
        <v>1</v>
      </c>
      <c r="T3000" s="15"/>
      <c r="U3000" s="15"/>
      <c r="V3000" s="15">
        <v>1</v>
      </c>
      <c r="W3000" s="15">
        <v>1</v>
      </c>
      <c r="X3000" s="15">
        <v>1</v>
      </c>
      <c r="Y3000" s="41">
        <v>1</v>
      </c>
      <c r="Z3000" s="41">
        <v>1</v>
      </c>
      <c r="AA3000" s="41"/>
      <c r="AB3000" s="15"/>
      <c r="AC3000" s="15"/>
      <c r="AD3000" s="15"/>
      <c r="AE3000" s="15"/>
      <c r="AF3000" s="15"/>
      <c r="AG3000" s="15"/>
      <c r="AH3000" s="15"/>
      <c r="AI3000" s="15"/>
      <c r="AJ3000" s="15"/>
      <c r="AK3000" s="15"/>
      <c r="AL3000" s="15"/>
      <c r="AM3000" s="15"/>
      <c r="AN3000" s="15"/>
      <c r="AO3000" s="15"/>
      <c r="AP3000" s="15"/>
      <c r="AQ3000" s="15"/>
      <c r="AR3000" s="15"/>
      <c r="AS3000" s="15"/>
      <c r="AT3000" s="15"/>
      <c r="AU3000" s="15"/>
      <c r="AV3000" s="15"/>
      <c r="AW3000" s="15"/>
      <c r="AX3000" s="82"/>
      <c r="AY3000" s="82"/>
      <c r="AZ3000" s="10">
        <v>1</v>
      </c>
      <c r="BA3000" t="s">
        <v>22</v>
      </c>
      <c r="BB3000" t="s">
        <v>23</v>
      </c>
      <c r="BD3000" s="39" t="str">
        <f t="shared" si="93"/>
        <v>01/396129511FTokopedia</v>
      </c>
    </row>
    <row r="3001" spans="2:59" ht="13.5" customHeight="1" x14ac:dyDescent="0.35">
      <c r="B3001" s="10" t="s">
        <v>17</v>
      </c>
      <c r="C3001" s="10" t="s">
        <v>2517</v>
      </c>
      <c r="D3001" s="10" t="s">
        <v>65</v>
      </c>
      <c r="E3001" s="10" t="s">
        <v>66</v>
      </c>
      <c r="F3001" s="10" t="s">
        <v>11285</v>
      </c>
      <c r="G3001" s="10">
        <v>8381665382</v>
      </c>
      <c r="H3001" s="10"/>
      <c r="I3001" s="124" t="s">
        <v>2160</v>
      </c>
      <c r="J3001" s="10" t="s">
        <v>16934</v>
      </c>
      <c r="K3001" s="10" t="s">
        <v>16956</v>
      </c>
      <c r="L3001" s="98">
        <f>IFERROR(VLOOKUP($F3001&amp;$C3001,Sales!$J:$W,9,0),0)</f>
        <v>0</v>
      </c>
      <c r="M3001" s="98">
        <f>IFERROR(VLOOKUP($F3001&amp;$C3001,Sales!$J:$W,10,0),0)</f>
        <v>0</v>
      </c>
      <c r="N3001" s="98">
        <f>IFERROR(VLOOKUP($F3001&amp;$C3001,Sales!$J:$W,11,0),0)</f>
        <v>0</v>
      </c>
      <c r="O3001" s="98">
        <f>IFERROR(VLOOKUP($F3001&amp;$C3001,Sales!$J:$W,12,0),0)</f>
        <v>0</v>
      </c>
      <c r="P3001" s="98">
        <f>IFERROR(VLOOKUP($F3001&amp;$C3001,Sales!$J:$W,13,0),0)</f>
        <v>0</v>
      </c>
      <c r="Q3001" s="98">
        <f>IFERROR(VLOOKUP($F3001&amp;$C3001,Sales!$A:$H,7,0),0)</f>
        <v>0</v>
      </c>
      <c r="R3001" s="41">
        <f t="shared" si="92"/>
        <v>1</v>
      </c>
      <c r="S3001" s="15">
        <v>1</v>
      </c>
      <c r="T3001" s="15"/>
      <c r="U3001" s="15"/>
      <c r="V3001" s="15">
        <v>1</v>
      </c>
      <c r="W3001" s="15">
        <v>1</v>
      </c>
      <c r="X3001" s="15">
        <v>1</v>
      </c>
      <c r="Y3001" s="41">
        <v>1</v>
      </c>
      <c r="Z3001" s="41">
        <v>1</v>
      </c>
      <c r="AA3001" s="41"/>
      <c r="AB3001" s="15"/>
      <c r="AC3001" s="15"/>
      <c r="AD3001" s="15"/>
      <c r="AE3001" s="15"/>
      <c r="AF3001" s="15"/>
      <c r="AG3001" s="15"/>
      <c r="AH3001" s="15"/>
      <c r="AI3001" s="15"/>
      <c r="AJ3001" s="15"/>
      <c r="AK3001" s="15"/>
      <c r="AL3001" s="15"/>
      <c r="AM3001" s="15"/>
      <c r="AN3001" s="15"/>
      <c r="AO3001" s="15"/>
      <c r="AP3001" s="15"/>
      <c r="AQ3001" s="15"/>
      <c r="AR3001" s="15"/>
      <c r="AS3001" s="15"/>
      <c r="AT3001" s="15"/>
      <c r="AU3001" s="15"/>
      <c r="AV3001" s="15"/>
      <c r="AW3001" s="15"/>
      <c r="AX3001" s="82"/>
      <c r="AY3001" s="82"/>
      <c r="AZ3001" s="10">
        <v>1</v>
      </c>
      <c r="BA3001" t="s">
        <v>22</v>
      </c>
      <c r="BB3001" t="s">
        <v>23</v>
      </c>
      <c r="BD3001" s="39" t="str">
        <f t="shared" si="93"/>
        <v>01/396129510UTokopedia</v>
      </c>
    </row>
    <row r="3002" spans="2:59" ht="13.5" customHeight="1" x14ac:dyDescent="0.35">
      <c r="B3002" s="10" t="s">
        <v>17</v>
      </c>
      <c r="C3002" s="10" t="s">
        <v>2517</v>
      </c>
      <c r="D3002" s="10" t="s">
        <v>65</v>
      </c>
      <c r="E3002" s="10" t="s">
        <v>66</v>
      </c>
      <c r="F3002" s="10" t="s">
        <v>11286</v>
      </c>
      <c r="G3002" s="137">
        <v>2590322076</v>
      </c>
      <c r="H3002" s="10"/>
      <c r="I3002" s="10" t="s">
        <v>2211</v>
      </c>
      <c r="J3002" s="10" t="s">
        <v>13541</v>
      </c>
      <c r="K3002" s="10" t="s">
        <v>11287</v>
      </c>
      <c r="L3002" s="98">
        <f>IFERROR(VLOOKUP($F3002&amp;$C3002,Sales!$J:$W,9,0),0)</f>
        <v>0</v>
      </c>
      <c r="M3002" s="98">
        <f>IFERROR(VLOOKUP($F3002&amp;$C3002,Sales!$J:$W,10,0),0)</f>
        <v>0</v>
      </c>
      <c r="N3002" s="98">
        <f>IFERROR(VLOOKUP($F3002&amp;$C3002,Sales!$J:$W,11,0),0)</f>
        <v>0</v>
      </c>
      <c r="O3002" s="98">
        <f>IFERROR(VLOOKUP($F3002&amp;$C3002,Sales!$J:$W,12,0),0)</f>
        <v>0</v>
      </c>
      <c r="P3002" s="98">
        <f>IFERROR(VLOOKUP($F3002&amp;$C3002,Sales!$J:$W,13,0),0)</f>
        <v>0</v>
      </c>
      <c r="Q3002" s="98">
        <f>IFERROR(VLOOKUP($F3002&amp;$C3002,Sales!$A:$H,7,0),0)</f>
        <v>0</v>
      </c>
      <c r="R3002" s="41">
        <f t="shared" si="92"/>
        <v>1</v>
      </c>
      <c r="S3002" s="15">
        <v>1</v>
      </c>
      <c r="T3002" s="15"/>
      <c r="U3002" s="15"/>
      <c r="V3002" s="15">
        <v>1</v>
      </c>
      <c r="W3002" s="15">
        <v>1</v>
      </c>
      <c r="X3002" s="15">
        <v>1</v>
      </c>
      <c r="Y3002" s="41">
        <v>1</v>
      </c>
      <c r="Z3002" s="41">
        <v>1</v>
      </c>
      <c r="AA3002" s="41"/>
      <c r="AB3002" s="15"/>
      <c r="AC3002" s="15"/>
      <c r="AD3002" s="15"/>
      <c r="AE3002" s="15"/>
      <c r="AF3002" s="15"/>
      <c r="AG3002" s="15"/>
      <c r="AH3002" s="15"/>
      <c r="AI3002" s="15"/>
      <c r="AJ3002" s="15"/>
      <c r="AK3002" s="15"/>
      <c r="AL3002" s="15"/>
      <c r="AM3002" s="15"/>
      <c r="AN3002" s="15"/>
      <c r="AO3002" s="15"/>
      <c r="AP3002" s="15"/>
      <c r="AQ3002" s="15"/>
      <c r="AR3002" s="15"/>
      <c r="AS3002" s="15"/>
      <c r="AT3002" s="15"/>
      <c r="AU3002" s="15"/>
      <c r="AV3002" s="15"/>
      <c r="AW3002" s="15"/>
      <c r="AX3002" s="82"/>
      <c r="AY3002" s="82"/>
      <c r="AZ3002" s="10">
        <v>1</v>
      </c>
      <c r="BA3002" t="s">
        <v>22</v>
      </c>
      <c r="BB3002" t="s">
        <v>23</v>
      </c>
      <c r="BD3002" s="39" t="str">
        <f t="shared" si="93"/>
        <v>01/396129510PTokopedia</v>
      </c>
    </row>
    <row r="3003" spans="2:59" ht="13.5" customHeight="1" x14ac:dyDescent="0.35">
      <c r="B3003" s="10" t="s">
        <v>17</v>
      </c>
      <c r="C3003" s="10" t="s">
        <v>2517</v>
      </c>
      <c r="D3003" s="10" t="s">
        <v>65</v>
      </c>
      <c r="E3003" s="10" t="s">
        <v>66</v>
      </c>
      <c r="F3003" s="10" t="s">
        <v>11164</v>
      </c>
      <c r="G3003" s="137">
        <v>2590316547</v>
      </c>
      <c r="H3003" s="10"/>
      <c r="I3003" s="10" t="s">
        <v>857</v>
      </c>
      <c r="J3003" s="10" t="s">
        <v>11173</v>
      </c>
      <c r="K3003" s="131" t="s">
        <v>11172</v>
      </c>
      <c r="L3003" s="98">
        <f>IFERROR(VLOOKUP($F3003&amp;$C3003,Sales!$J:$W,9,0),0)</f>
        <v>0</v>
      </c>
      <c r="M3003" s="98">
        <f>IFERROR(VLOOKUP($F3003&amp;$C3003,Sales!$J:$W,10,0),0)</f>
        <v>0</v>
      </c>
      <c r="N3003" s="98">
        <f>IFERROR(VLOOKUP($F3003&amp;$C3003,Sales!$J:$W,11,0),0)</f>
        <v>0</v>
      </c>
      <c r="O3003" s="98">
        <f>IFERROR(VLOOKUP($F3003&amp;$C3003,Sales!$J:$W,12,0),0)</f>
        <v>0</v>
      </c>
      <c r="P3003" s="98">
        <f>IFERROR(VLOOKUP($F3003&amp;$C3003,Sales!$J:$W,13,0),0)</f>
        <v>0</v>
      </c>
      <c r="Q3003" s="98">
        <f>IFERROR(VLOOKUP($F3003&amp;$C3003,Sales!$A:$H,7,0),0)</f>
        <v>0</v>
      </c>
      <c r="R3003" s="41">
        <f t="shared" si="92"/>
        <v>1</v>
      </c>
      <c r="S3003" s="15">
        <v>1</v>
      </c>
      <c r="T3003" s="15"/>
      <c r="U3003" s="15"/>
      <c r="V3003" s="15">
        <v>1</v>
      </c>
      <c r="W3003" s="15">
        <v>1</v>
      </c>
      <c r="X3003" s="15">
        <v>1</v>
      </c>
      <c r="Y3003" s="41">
        <v>1</v>
      </c>
      <c r="Z3003" s="41">
        <v>1</v>
      </c>
      <c r="AA3003" s="41"/>
      <c r="AB3003" s="15"/>
      <c r="AC3003" s="15"/>
      <c r="AD3003" s="15"/>
      <c r="AE3003" s="15"/>
      <c r="AF3003" s="15"/>
      <c r="AG3003" s="15"/>
      <c r="AH3003" s="15"/>
      <c r="AI3003" s="15"/>
      <c r="AJ3003" s="15"/>
      <c r="AK3003" s="15"/>
      <c r="AL3003" s="15"/>
      <c r="AM3003" s="15"/>
      <c r="AN3003" s="15"/>
      <c r="AO3003" s="15"/>
      <c r="AP3003" s="15"/>
      <c r="AQ3003" s="15"/>
      <c r="AR3003" s="15"/>
      <c r="AS3003" s="15"/>
      <c r="AT3003" s="15"/>
      <c r="AU3003" s="15"/>
      <c r="AV3003" s="15"/>
      <c r="AW3003" s="15"/>
      <c r="AX3003" s="82"/>
      <c r="AY3003" s="82"/>
      <c r="AZ3003" s="10">
        <v>1</v>
      </c>
      <c r="BA3003" t="s">
        <v>13952</v>
      </c>
      <c r="BB3003" t="s">
        <v>23</v>
      </c>
      <c r="BD3003" s="39" t="str">
        <f t="shared" si="93"/>
        <v>01/396129510QTokopedia</v>
      </c>
    </row>
    <row r="3004" spans="2:59" ht="13.5" customHeight="1" x14ac:dyDescent="0.35">
      <c r="B3004" s="10" t="s">
        <v>17</v>
      </c>
      <c r="C3004" s="10" t="s">
        <v>2517</v>
      </c>
      <c r="D3004" s="10" t="s">
        <v>65</v>
      </c>
      <c r="E3004" s="10" t="s">
        <v>66</v>
      </c>
      <c r="F3004" s="10" t="s">
        <v>2269</v>
      </c>
      <c r="G3004" s="137">
        <v>743248759</v>
      </c>
      <c r="H3004" s="10"/>
      <c r="I3004" s="10">
        <v>0</v>
      </c>
      <c r="J3004" s="10" t="s">
        <v>8179</v>
      </c>
      <c r="K3004" s="10" t="s">
        <v>8180</v>
      </c>
      <c r="L3004" s="98">
        <f>IFERROR(VLOOKUP($F3004&amp;$C3004,Sales!$J:$W,9,0),0)</f>
        <v>0</v>
      </c>
      <c r="M3004" s="98">
        <f>IFERROR(VLOOKUP($F3004&amp;$C3004,Sales!$J:$W,10,0),0)</f>
        <v>0</v>
      </c>
      <c r="N3004" s="98">
        <f>IFERROR(VLOOKUP($F3004&amp;$C3004,Sales!$J:$W,11,0),0)</f>
        <v>0</v>
      </c>
      <c r="O3004" s="98">
        <f>IFERROR(VLOOKUP($F3004&amp;$C3004,Sales!$J:$W,12,0),0)</f>
        <v>0</v>
      </c>
      <c r="P3004" s="98">
        <f>IFERROR(VLOOKUP($F3004&amp;$C3004,Sales!$J:$W,13,0),0)</f>
        <v>0</v>
      </c>
      <c r="Q3004" s="98">
        <f>IFERROR(VLOOKUP($F3004&amp;$C3004,Sales!$A:$H,7,0),0)</f>
        <v>0</v>
      </c>
      <c r="R3004" s="41" t="str">
        <f t="shared" si="92"/>
        <v>ERROR</v>
      </c>
      <c r="S3004" s="15"/>
      <c r="T3004" s="15"/>
      <c r="U3004" s="15"/>
      <c r="V3004" s="15"/>
      <c r="W3004" s="15"/>
      <c r="X3004" s="15"/>
      <c r="Y3004" s="41"/>
      <c r="Z3004" s="41"/>
      <c r="AA3004" s="41"/>
      <c r="AB3004" s="15"/>
      <c r="AC3004" s="15"/>
      <c r="AD3004" s="15"/>
      <c r="AE3004" s="15"/>
      <c r="AF3004" s="15"/>
      <c r="AG3004" s="15"/>
      <c r="AH3004" s="15"/>
      <c r="AI3004" s="15"/>
      <c r="AJ3004" s="15"/>
      <c r="AK3004" s="15"/>
      <c r="AL3004" s="15"/>
      <c r="AM3004" s="15"/>
      <c r="AN3004" s="15"/>
      <c r="AO3004" s="15"/>
      <c r="AP3004" s="15"/>
      <c r="AQ3004" s="15"/>
      <c r="AR3004" s="15"/>
      <c r="AS3004" s="15"/>
      <c r="AT3004" s="15"/>
      <c r="AU3004" s="15"/>
      <c r="AV3004" s="15"/>
      <c r="AW3004" s="15"/>
      <c r="AX3004" s="15"/>
      <c r="AY3004" s="15"/>
      <c r="AZ3004" s="10">
        <v>1</v>
      </c>
      <c r="BA3004" t="s">
        <v>22</v>
      </c>
      <c r="BB3004" t="s">
        <v>88</v>
      </c>
      <c r="BD3004" s="39" t="str">
        <f t="shared" si="93"/>
        <v>01/396129504WTokopedia</v>
      </c>
    </row>
    <row r="3005" spans="2:59" ht="13.5" customHeight="1" x14ac:dyDescent="0.35">
      <c r="B3005" s="10" t="s">
        <v>17</v>
      </c>
      <c r="C3005" s="10" t="s">
        <v>2517</v>
      </c>
      <c r="D3005" s="10" t="s">
        <v>65</v>
      </c>
      <c r="E3005" s="10" t="s">
        <v>66</v>
      </c>
      <c r="F3005" s="10" t="s">
        <v>11153</v>
      </c>
      <c r="G3005" s="137">
        <v>2512907154</v>
      </c>
      <c r="H3005" s="10"/>
      <c r="I3005" s="10" t="s">
        <v>2142</v>
      </c>
      <c r="J3005" s="31" t="s">
        <v>16192</v>
      </c>
      <c r="K3005" s="10" t="s">
        <v>16193</v>
      </c>
      <c r="L3005" s="98">
        <f>IFERROR(VLOOKUP($F3005&amp;$C3005,Sales!$J:$W,9,0),0)</f>
        <v>0</v>
      </c>
      <c r="M3005" s="98">
        <f>IFERROR(VLOOKUP($F3005&amp;$C3005,Sales!$J:$W,10,0),0)</f>
        <v>0</v>
      </c>
      <c r="N3005" s="98">
        <f>IFERROR(VLOOKUP($F3005&amp;$C3005,Sales!$J:$W,11,0),0)</f>
        <v>0</v>
      </c>
      <c r="O3005" s="98">
        <f>IFERROR(VLOOKUP($F3005&amp;$C3005,Sales!$J:$W,12,0),0)</f>
        <v>0</v>
      </c>
      <c r="P3005" s="98">
        <f>IFERROR(VLOOKUP($F3005&amp;$C3005,Sales!$J:$W,13,0),0)</f>
        <v>0</v>
      </c>
      <c r="Q3005" s="98">
        <f>IFERROR(VLOOKUP($F3005&amp;$C3005,Sales!$A:$H,7,0),0)</f>
        <v>0</v>
      </c>
      <c r="R3005" s="41">
        <f t="shared" si="92"/>
        <v>1</v>
      </c>
      <c r="S3005" s="15">
        <v>1</v>
      </c>
      <c r="T3005" s="15"/>
      <c r="U3005" s="15"/>
      <c r="V3005" s="15">
        <v>1</v>
      </c>
      <c r="W3005" s="15">
        <v>1</v>
      </c>
      <c r="X3005" s="15">
        <v>1</v>
      </c>
      <c r="Y3005" s="41">
        <v>1</v>
      </c>
      <c r="Z3005" s="41">
        <v>1</v>
      </c>
      <c r="AA3005" s="41"/>
      <c r="AB3005" s="15"/>
      <c r="AC3005" s="15"/>
      <c r="AD3005" s="15"/>
      <c r="AE3005" s="15"/>
      <c r="AF3005" s="15"/>
      <c r="AG3005" s="15"/>
      <c r="AH3005" s="15"/>
      <c r="AI3005" s="15"/>
      <c r="AJ3005" s="15"/>
      <c r="AK3005" s="15"/>
      <c r="AL3005" s="15"/>
      <c r="AM3005" s="15"/>
      <c r="AN3005" s="15"/>
      <c r="AO3005" s="15"/>
      <c r="AP3005" s="15"/>
      <c r="AQ3005" s="15"/>
      <c r="AR3005" s="15"/>
      <c r="AS3005" s="15"/>
      <c r="AT3005" s="15"/>
      <c r="AU3005" s="15"/>
      <c r="AV3005" s="15"/>
      <c r="AW3005" s="15"/>
      <c r="AX3005" s="82"/>
      <c r="AY3005" s="82"/>
      <c r="AZ3005" s="10">
        <v>1</v>
      </c>
      <c r="BA3005" t="s">
        <v>22</v>
      </c>
      <c r="BB3005" t="s">
        <v>23</v>
      </c>
      <c r="BD3005" s="39" t="str">
        <f t="shared" si="93"/>
        <v>01/396129510STokopedia</v>
      </c>
    </row>
    <row r="3006" spans="2:59" ht="13.5" customHeight="1" x14ac:dyDescent="0.35">
      <c r="B3006" s="10" t="s">
        <v>17</v>
      </c>
      <c r="C3006" s="10" t="s">
        <v>2517</v>
      </c>
      <c r="D3006" s="10" t="s">
        <v>65</v>
      </c>
      <c r="E3006" s="10" t="s">
        <v>66</v>
      </c>
      <c r="F3006" s="10" t="s">
        <v>4113</v>
      </c>
      <c r="G3006" s="137">
        <v>1439192272</v>
      </c>
      <c r="H3006" s="10"/>
      <c r="I3006" s="10" t="s">
        <v>2089</v>
      </c>
      <c r="J3006" s="10" t="s">
        <v>8181</v>
      </c>
      <c r="K3006" s="10" t="s">
        <v>8182</v>
      </c>
      <c r="L3006" s="98">
        <f>IFERROR(VLOOKUP($F3006&amp;$C3006,Sales!$J:$W,9,0),0)</f>
        <v>0</v>
      </c>
      <c r="M3006" s="98">
        <f>IFERROR(VLOOKUP($F3006&amp;$C3006,Sales!$J:$W,10,0),0)</f>
        <v>0</v>
      </c>
      <c r="N3006" s="98">
        <f>IFERROR(VLOOKUP($F3006&amp;$C3006,Sales!$J:$W,11,0),0)</f>
        <v>0</v>
      </c>
      <c r="O3006" s="98">
        <f>IFERROR(VLOOKUP($F3006&amp;$C3006,Sales!$J:$W,12,0),0)</f>
        <v>0</v>
      </c>
      <c r="P3006" s="98">
        <f>IFERROR(VLOOKUP($F3006&amp;$C3006,Sales!$J:$W,13,0),0)</f>
        <v>0</v>
      </c>
      <c r="Q3006" s="98">
        <f>IFERROR(VLOOKUP($F3006&amp;$C3006,Sales!$A:$H,7,0),0)</f>
        <v>0</v>
      </c>
      <c r="R3006" s="41" t="str">
        <f t="shared" si="92"/>
        <v>ERROR</v>
      </c>
      <c r="S3006" s="15"/>
      <c r="T3006" s="15"/>
      <c r="U3006" s="15"/>
      <c r="V3006" s="15"/>
      <c r="W3006" s="15"/>
      <c r="X3006" s="15"/>
      <c r="Y3006" s="41"/>
      <c r="Z3006" s="41"/>
      <c r="AA3006" s="41"/>
      <c r="AB3006" s="15"/>
      <c r="AC3006" s="15"/>
      <c r="AD3006" s="15"/>
      <c r="AE3006" s="15"/>
      <c r="AF3006" s="15"/>
      <c r="AG3006" s="15"/>
      <c r="AH3006" s="15"/>
      <c r="AI3006" s="15"/>
      <c r="AJ3006" s="15"/>
      <c r="AK3006" s="15"/>
      <c r="AL3006" s="15"/>
      <c r="AM3006" s="15"/>
      <c r="AN3006" s="15"/>
      <c r="AO3006" s="15"/>
      <c r="AP3006" s="15"/>
      <c r="AQ3006" s="15"/>
      <c r="AR3006" s="15"/>
      <c r="AS3006" s="15"/>
      <c r="AT3006" s="15"/>
      <c r="AU3006" s="15"/>
      <c r="AV3006" s="15"/>
      <c r="AW3006" s="15"/>
      <c r="AX3006" s="15"/>
      <c r="AY3006" s="15"/>
      <c r="AZ3006" s="10">
        <v>1</v>
      </c>
      <c r="BA3006" t="s">
        <v>22</v>
      </c>
      <c r="BB3006" t="s">
        <v>88</v>
      </c>
      <c r="BD3006" s="39" t="str">
        <f t="shared" si="93"/>
        <v>01/396129507UTokopedia</v>
      </c>
    </row>
    <row r="3007" spans="2:59" ht="13.5" customHeight="1" x14ac:dyDescent="0.35">
      <c r="B3007" s="10" t="s">
        <v>17</v>
      </c>
      <c r="C3007" s="10" t="s">
        <v>2517</v>
      </c>
      <c r="D3007" s="10" t="s">
        <v>65</v>
      </c>
      <c r="E3007" s="10" t="s">
        <v>66</v>
      </c>
      <c r="F3007" s="10" t="s">
        <v>11276</v>
      </c>
      <c r="G3007" s="137">
        <v>8381665402</v>
      </c>
      <c r="H3007" s="10"/>
      <c r="I3007" s="10" t="s">
        <v>2164</v>
      </c>
      <c r="J3007" s="31" t="s">
        <v>16902</v>
      </c>
      <c r="K3007" s="10" t="s">
        <v>16903</v>
      </c>
      <c r="L3007" s="98">
        <f>IFERROR(VLOOKUP($F3007&amp;$C3007,Sales!$J:$W,9,0),0)</f>
        <v>0</v>
      </c>
      <c r="M3007" s="98">
        <f>IFERROR(VLOOKUP($F3007&amp;$C3007,Sales!$J:$W,10,0),0)</f>
        <v>0</v>
      </c>
      <c r="N3007" s="98">
        <f>IFERROR(VLOOKUP($F3007&amp;$C3007,Sales!$J:$W,11,0),0)</f>
        <v>0</v>
      </c>
      <c r="O3007" s="98">
        <f>IFERROR(VLOOKUP($F3007&amp;$C3007,Sales!$J:$W,12,0),0)</f>
        <v>0</v>
      </c>
      <c r="P3007" s="98">
        <f>IFERROR(VLOOKUP($F3007&amp;$C3007,Sales!$J:$W,13,0),0)</f>
        <v>0</v>
      </c>
      <c r="Q3007" s="98">
        <f>IFERROR(VLOOKUP($F3007&amp;$C3007,Sales!$A:$H,7,0),0)</f>
        <v>0</v>
      </c>
      <c r="R3007" s="41">
        <f t="shared" si="92"/>
        <v>1</v>
      </c>
      <c r="S3007" s="15">
        <v>1</v>
      </c>
      <c r="T3007" s="15"/>
      <c r="U3007" s="15"/>
      <c r="V3007" s="15">
        <v>1</v>
      </c>
      <c r="W3007" s="15">
        <v>1</v>
      </c>
      <c r="X3007" s="15">
        <v>1</v>
      </c>
      <c r="Y3007" s="41">
        <v>1</v>
      </c>
      <c r="Z3007" s="41">
        <v>1</v>
      </c>
      <c r="AA3007" s="41"/>
      <c r="AB3007" s="15"/>
      <c r="AC3007" s="15"/>
      <c r="AD3007" s="15"/>
      <c r="AE3007" s="15"/>
      <c r="AF3007" s="15"/>
      <c r="AG3007" s="15"/>
      <c r="AH3007" s="15"/>
      <c r="AI3007" s="15"/>
      <c r="AJ3007" s="15"/>
      <c r="AK3007" s="15"/>
      <c r="AL3007" s="15"/>
      <c r="AM3007" s="15"/>
      <c r="AN3007" s="15"/>
      <c r="AO3007" s="15"/>
      <c r="AP3007" s="15"/>
      <c r="AQ3007" s="15"/>
      <c r="AR3007" s="15"/>
      <c r="AS3007" s="15"/>
      <c r="AT3007" s="15"/>
      <c r="AU3007" s="15"/>
      <c r="AV3007" s="15"/>
      <c r="AW3007" s="15"/>
      <c r="AX3007" s="82"/>
      <c r="AY3007" s="82"/>
      <c r="AZ3007" s="10">
        <v>1</v>
      </c>
      <c r="BA3007" t="s">
        <v>13952</v>
      </c>
      <c r="BB3007" t="s">
        <v>23</v>
      </c>
      <c r="BD3007" s="39" t="str">
        <f t="shared" si="93"/>
        <v>01/396129510JTokopedia</v>
      </c>
    </row>
    <row r="3008" spans="2:59" ht="13.5" customHeight="1" x14ac:dyDescent="0.35">
      <c r="B3008" s="10" t="s">
        <v>17</v>
      </c>
      <c r="C3008" s="10" t="s">
        <v>2517</v>
      </c>
      <c r="D3008" s="10" t="s">
        <v>65</v>
      </c>
      <c r="E3008" s="10" t="s">
        <v>66</v>
      </c>
      <c r="F3008" s="10" t="s">
        <v>6108</v>
      </c>
      <c r="G3008" s="137">
        <v>656123976</v>
      </c>
      <c r="H3008" s="10"/>
      <c r="I3008" s="10" t="s">
        <v>2246</v>
      </c>
      <c r="J3008" s="10" t="s">
        <v>13542</v>
      </c>
      <c r="K3008" s="10" t="s">
        <v>8183</v>
      </c>
      <c r="L3008" s="98">
        <f>IFERROR(VLOOKUP($F3008&amp;$C3008,Sales!$J:$W,9,0),0)</f>
        <v>0</v>
      </c>
      <c r="M3008" s="98">
        <f>IFERROR(VLOOKUP($F3008&amp;$C3008,Sales!$J:$W,10,0),0)</f>
        <v>0</v>
      </c>
      <c r="N3008" s="98">
        <f>IFERROR(VLOOKUP($F3008&amp;$C3008,Sales!$J:$W,11,0),0)</f>
        <v>0</v>
      </c>
      <c r="O3008" s="98">
        <f>IFERROR(VLOOKUP($F3008&amp;$C3008,Sales!$J:$W,12,0),0)</f>
        <v>0</v>
      </c>
      <c r="P3008" s="98">
        <f>IFERROR(VLOOKUP($F3008&amp;$C3008,Sales!$J:$W,13,0),0)</f>
        <v>0</v>
      </c>
      <c r="Q3008" s="98">
        <f>IFERROR(VLOOKUP($F3008&amp;$C3008,Sales!$A:$H,7,0),0)</f>
        <v>0</v>
      </c>
      <c r="R3008" s="41" t="str">
        <f t="shared" si="92"/>
        <v>ERROR</v>
      </c>
      <c r="S3008" s="15"/>
      <c r="T3008" s="15"/>
      <c r="U3008" s="15"/>
      <c r="V3008" s="15"/>
      <c r="W3008" s="15"/>
      <c r="X3008" s="15"/>
      <c r="Y3008" s="41"/>
      <c r="Z3008" s="41"/>
      <c r="AA3008" s="41"/>
      <c r="AB3008" s="15"/>
      <c r="AC3008" s="15"/>
      <c r="AD3008" s="15"/>
      <c r="AE3008" s="15"/>
      <c r="AF3008" s="15"/>
      <c r="AG3008" s="15"/>
      <c r="AH3008" s="15"/>
      <c r="AI3008" s="15"/>
      <c r="AJ3008" s="15"/>
      <c r="AK3008" s="15"/>
      <c r="AL3008" s="15"/>
      <c r="AM3008" s="15"/>
      <c r="AN3008" s="15"/>
      <c r="AO3008" s="15"/>
      <c r="AP3008" s="15"/>
      <c r="AQ3008" s="15"/>
      <c r="AR3008" s="15"/>
      <c r="AS3008" s="15"/>
      <c r="AT3008" s="15"/>
      <c r="AU3008" s="15"/>
      <c r="AV3008" s="15"/>
      <c r="AW3008" s="15"/>
      <c r="AX3008" s="15"/>
      <c r="AY3008" s="15"/>
      <c r="AZ3008" s="10">
        <v>1</v>
      </c>
      <c r="BA3008" t="s">
        <v>22</v>
      </c>
      <c r="BB3008" t="s">
        <v>88</v>
      </c>
      <c r="BD3008" s="39" t="str">
        <f t="shared" si="93"/>
        <v>01/396129506XTokopedia</v>
      </c>
    </row>
    <row r="3009" spans="2:58" ht="13.5" customHeight="1" x14ac:dyDescent="0.35">
      <c r="B3009" s="10" t="s">
        <v>17</v>
      </c>
      <c r="C3009" s="10" t="s">
        <v>2517</v>
      </c>
      <c r="D3009" s="10" t="s">
        <v>65</v>
      </c>
      <c r="E3009" s="10" t="s">
        <v>66</v>
      </c>
      <c r="F3009" s="141" t="s">
        <v>11580</v>
      </c>
      <c r="G3009" s="137">
        <v>3264175282</v>
      </c>
      <c r="H3009" s="10"/>
      <c r="I3009" s="10" t="s">
        <v>905</v>
      </c>
      <c r="J3009" s="10" t="s">
        <v>11607</v>
      </c>
      <c r="K3009" s="10" t="s">
        <v>11606</v>
      </c>
      <c r="L3009" s="98">
        <f>IFERROR(VLOOKUP($F3009&amp;$C3009,Sales!$J:$W,9,0),0)</f>
        <v>0</v>
      </c>
      <c r="M3009" s="98">
        <f>IFERROR(VLOOKUP($F3009&amp;$C3009,Sales!$J:$W,10,0),0)</f>
        <v>0</v>
      </c>
      <c r="N3009" s="98">
        <f>IFERROR(VLOOKUP($F3009&amp;$C3009,Sales!$J:$W,11,0),0)</f>
        <v>0</v>
      </c>
      <c r="O3009" s="98">
        <f>IFERROR(VLOOKUP($F3009&amp;$C3009,Sales!$J:$W,12,0),0)</f>
        <v>0</v>
      </c>
      <c r="P3009" s="98">
        <f>IFERROR(VLOOKUP($F3009&amp;$C3009,Sales!$J:$W,13,0),0)</f>
        <v>0</v>
      </c>
      <c r="Q3009" s="98">
        <f>IFERROR(VLOOKUP($F3009&amp;$C3009,Sales!$A:$H,7,0),0)</f>
        <v>0</v>
      </c>
      <c r="R3009" s="41" t="str">
        <f t="shared" si="92"/>
        <v>ERROR</v>
      </c>
      <c r="S3009" s="15"/>
      <c r="T3009" s="15"/>
      <c r="U3009" s="15"/>
      <c r="V3009" s="15"/>
      <c r="W3009" s="15"/>
      <c r="X3009" s="15"/>
      <c r="Y3009" s="41"/>
      <c r="Z3009" s="41"/>
      <c r="AA3009" s="41"/>
      <c r="AB3009" s="15"/>
      <c r="AC3009" s="15"/>
      <c r="AD3009" s="15"/>
      <c r="AE3009" s="15"/>
      <c r="AF3009" s="15"/>
      <c r="AG3009" s="15"/>
      <c r="AH3009" s="15"/>
      <c r="AI3009" s="15"/>
      <c r="AJ3009" s="15"/>
      <c r="AK3009" s="15"/>
      <c r="AL3009" s="15"/>
      <c r="AM3009" s="15"/>
      <c r="AN3009" s="15"/>
      <c r="AO3009" s="15"/>
      <c r="AP3009" s="15"/>
      <c r="AQ3009" s="15"/>
      <c r="AR3009" s="15"/>
      <c r="AS3009" s="15"/>
      <c r="AT3009" s="15"/>
      <c r="AU3009" s="15"/>
      <c r="AV3009" s="15"/>
      <c r="AW3009" s="15"/>
      <c r="AX3009" s="82"/>
      <c r="AY3009" s="82"/>
      <c r="AZ3009" s="10">
        <v>1</v>
      </c>
      <c r="BA3009" t="s">
        <v>22</v>
      </c>
      <c r="BB3009" t="s">
        <v>88</v>
      </c>
      <c r="BD3009" s="39" t="str">
        <f t="shared" si="93"/>
        <v>01/396129513DTokopedia</v>
      </c>
      <c r="BE3009" s="1">
        <v>45030</v>
      </c>
      <c r="BF3009" t="s">
        <v>16831</v>
      </c>
    </row>
    <row r="3010" spans="2:58" ht="13.5" customHeight="1" x14ac:dyDescent="0.35">
      <c r="B3010" s="10" t="s">
        <v>17</v>
      </c>
      <c r="C3010" s="10" t="s">
        <v>2517</v>
      </c>
      <c r="D3010" s="10" t="s">
        <v>65</v>
      </c>
      <c r="E3010" s="10" t="s">
        <v>66</v>
      </c>
      <c r="F3010" s="10" t="s">
        <v>11280</v>
      </c>
      <c r="G3010" s="137">
        <v>2762336605</v>
      </c>
      <c r="H3010" s="10"/>
      <c r="I3010" s="10" t="s">
        <v>2180</v>
      </c>
      <c r="J3010" t="s">
        <v>20676</v>
      </c>
      <c r="K3010" s="131" t="s">
        <v>11513</v>
      </c>
      <c r="L3010" s="98">
        <f>IFERROR(VLOOKUP($F3010&amp;$C3010,Sales!$J:$W,9,0),0)</f>
        <v>0</v>
      </c>
      <c r="M3010" s="98">
        <f>IFERROR(VLOOKUP($F3010&amp;$C3010,Sales!$J:$W,10,0),0)</f>
        <v>0</v>
      </c>
      <c r="N3010" s="98">
        <f>IFERROR(VLOOKUP($F3010&amp;$C3010,Sales!$J:$W,11,0),0)</f>
        <v>0</v>
      </c>
      <c r="O3010" s="98">
        <f>IFERROR(VLOOKUP($F3010&amp;$C3010,Sales!$J:$W,12,0),0)</f>
        <v>0</v>
      </c>
      <c r="P3010" s="98">
        <f>IFERROR(VLOOKUP($F3010&amp;$C3010,Sales!$J:$W,13,0),0)</f>
        <v>0</v>
      </c>
      <c r="Q3010" s="98">
        <f>IFERROR(VLOOKUP($F3010&amp;$C3010,Sales!$A:$H,7,0),0)</f>
        <v>0</v>
      </c>
      <c r="R3010" s="41">
        <f t="shared" si="92"/>
        <v>1</v>
      </c>
      <c r="S3010" s="15">
        <v>1</v>
      </c>
      <c r="T3010" s="15"/>
      <c r="U3010" s="15"/>
      <c r="V3010" s="15">
        <v>1</v>
      </c>
      <c r="W3010" s="15">
        <v>1</v>
      </c>
      <c r="X3010" s="15">
        <v>1</v>
      </c>
      <c r="Y3010" s="41">
        <v>1</v>
      </c>
      <c r="Z3010" s="41">
        <v>1</v>
      </c>
      <c r="AA3010" s="41"/>
      <c r="AB3010" s="15"/>
      <c r="AC3010" s="15"/>
      <c r="AD3010" s="15"/>
      <c r="AE3010" s="15"/>
      <c r="AF3010" s="15"/>
      <c r="AG3010" s="15"/>
      <c r="AH3010" s="15"/>
      <c r="AI3010" s="15"/>
      <c r="AJ3010" s="15"/>
      <c r="AK3010" s="15"/>
      <c r="AL3010" s="15"/>
      <c r="AM3010" s="15"/>
      <c r="AN3010" s="15"/>
      <c r="AO3010" s="15"/>
      <c r="AP3010" s="15"/>
      <c r="AQ3010" s="15"/>
      <c r="AR3010" s="15"/>
      <c r="AS3010" s="15"/>
      <c r="AT3010" s="15"/>
      <c r="AU3010" s="15"/>
      <c r="AV3010" s="15"/>
      <c r="AW3010" s="15"/>
      <c r="AX3010" s="82"/>
      <c r="AY3010" s="82"/>
      <c r="AZ3010" s="10">
        <v>1</v>
      </c>
      <c r="BA3010" t="s">
        <v>13952</v>
      </c>
      <c r="BB3010" t="s">
        <v>23</v>
      </c>
      <c r="BD3010" s="39" t="str">
        <f t="shared" si="93"/>
        <v>01/396129511GTokopedia</v>
      </c>
    </row>
    <row r="3011" spans="2:58" ht="13.5" customHeight="1" x14ac:dyDescent="0.35">
      <c r="B3011" s="10" t="s">
        <v>17</v>
      </c>
      <c r="C3011" s="10" t="s">
        <v>2517</v>
      </c>
      <c r="D3011" s="10" t="s">
        <v>65</v>
      </c>
      <c r="E3011" s="10" t="s">
        <v>66</v>
      </c>
      <c r="F3011" s="10" t="s">
        <v>11278</v>
      </c>
      <c r="G3011" s="10">
        <v>8381665397</v>
      </c>
      <c r="H3011" s="10"/>
      <c r="I3011" s="10" t="s">
        <v>2276</v>
      </c>
      <c r="J3011" s="10" t="s">
        <v>20677</v>
      </c>
      <c r="K3011" s="10" t="s">
        <v>16950</v>
      </c>
      <c r="L3011" s="98">
        <f>IFERROR(VLOOKUP($F3011&amp;$C3011,Sales!$J:$W,9,0),0)</f>
        <v>0</v>
      </c>
      <c r="M3011" s="98">
        <f>IFERROR(VLOOKUP($F3011&amp;$C3011,Sales!$J:$W,10,0),0)</f>
        <v>0</v>
      </c>
      <c r="N3011" s="98">
        <f>IFERROR(VLOOKUP($F3011&amp;$C3011,Sales!$J:$W,11,0),0)</f>
        <v>0</v>
      </c>
      <c r="O3011" s="98">
        <f>IFERROR(VLOOKUP($F3011&amp;$C3011,Sales!$J:$W,12,0),0)</f>
        <v>0</v>
      </c>
      <c r="P3011" s="98">
        <f>IFERROR(VLOOKUP($F3011&amp;$C3011,Sales!$J:$W,13,0),0)</f>
        <v>0</v>
      </c>
      <c r="Q3011" s="98">
        <f>IFERROR(VLOOKUP($F3011&amp;$C3011,Sales!$A:$H,7,0),0)</f>
        <v>0</v>
      </c>
      <c r="R3011" s="41">
        <f t="shared" si="92"/>
        <v>1</v>
      </c>
      <c r="S3011" s="15">
        <v>1</v>
      </c>
      <c r="T3011" s="15"/>
      <c r="U3011" s="15"/>
      <c r="V3011" s="15">
        <v>1</v>
      </c>
      <c r="W3011" s="15">
        <v>1</v>
      </c>
      <c r="X3011" s="15">
        <v>1</v>
      </c>
      <c r="Y3011" s="41">
        <v>1</v>
      </c>
      <c r="Z3011" s="41">
        <v>1</v>
      </c>
      <c r="AA3011" s="41"/>
      <c r="AB3011" s="15"/>
      <c r="AC3011" s="15"/>
      <c r="AD3011" s="15"/>
      <c r="AE3011" s="15"/>
      <c r="AF3011" s="15"/>
      <c r="AG3011" s="15"/>
      <c r="AH3011" s="15"/>
      <c r="AI3011" s="15"/>
      <c r="AJ3011" s="15"/>
      <c r="AK3011" s="15"/>
      <c r="AL3011" s="15"/>
      <c r="AM3011" s="15"/>
      <c r="AN3011" s="15"/>
      <c r="AO3011" s="15"/>
      <c r="AP3011" s="15"/>
      <c r="AQ3011" s="15"/>
      <c r="AR3011" s="15"/>
      <c r="AS3011" s="15"/>
      <c r="AT3011" s="15"/>
      <c r="AU3011" s="15"/>
      <c r="AV3011" s="15"/>
      <c r="AW3011" s="15"/>
      <c r="AX3011" s="82"/>
      <c r="AY3011" s="82"/>
      <c r="AZ3011" s="10">
        <v>1</v>
      </c>
      <c r="BA3011" t="s">
        <v>13952</v>
      </c>
      <c r="BB3011" t="s">
        <v>23</v>
      </c>
      <c r="BD3011" s="39" t="str">
        <f t="shared" si="93"/>
        <v>01/396129510WTokopedia</v>
      </c>
    </row>
    <row r="3012" spans="2:58" ht="13.5" customHeight="1" x14ac:dyDescent="0.35">
      <c r="B3012" s="10" t="s">
        <v>17</v>
      </c>
      <c r="C3012" s="10" t="s">
        <v>2517</v>
      </c>
      <c r="D3012" s="10" t="s">
        <v>65</v>
      </c>
      <c r="E3012" s="10" t="s">
        <v>66</v>
      </c>
      <c r="F3012" s="10" t="s">
        <v>2253</v>
      </c>
      <c r="G3012" s="137">
        <v>656049188</v>
      </c>
      <c r="H3012" s="10"/>
      <c r="I3012" s="10" t="s">
        <v>6218</v>
      </c>
      <c r="J3012" s="10" t="s">
        <v>20678</v>
      </c>
      <c r="K3012" s="10" t="s">
        <v>8184</v>
      </c>
      <c r="L3012" s="98">
        <f>IFERROR(VLOOKUP($F3012&amp;$C3012,Sales!$J:$W,9,0),0)</f>
        <v>0</v>
      </c>
      <c r="M3012" s="98">
        <f>IFERROR(VLOOKUP($F3012&amp;$C3012,Sales!$J:$W,10,0),0)</f>
        <v>0</v>
      </c>
      <c r="N3012" s="98">
        <f>IFERROR(VLOOKUP($F3012&amp;$C3012,Sales!$J:$W,11,0),0)</f>
        <v>0</v>
      </c>
      <c r="O3012" s="98">
        <f>IFERROR(VLOOKUP($F3012&amp;$C3012,Sales!$J:$W,12,0),0)</f>
        <v>0</v>
      </c>
      <c r="P3012" s="98">
        <f>IFERROR(VLOOKUP($F3012&amp;$C3012,Sales!$J:$W,13,0),0)</f>
        <v>0</v>
      </c>
      <c r="Q3012" s="98">
        <f>IFERROR(VLOOKUP($F3012&amp;$C3012,Sales!$A:$H,7,0),0)</f>
        <v>0</v>
      </c>
      <c r="R3012" s="41" t="str">
        <f t="shared" ref="R3012:R3075" si="94">IFERROR(AVERAGE($S3012:$AW3012),"ERROR")</f>
        <v>ERROR</v>
      </c>
      <c r="S3012" s="15"/>
      <c r="T3012" s="15"/>
      <c r="U3012" s="15"/>
      <c r="V3012" s="15"/>
      <c r="W3012" s="15"/>
      <c r="X3012" s="15"/>
      <c r="Y3012" s="41"/>
      <c r="Z3012" s="41"/>
      <c r="AA3012" s="41"/>
      <c r="AB3012" s="15"/>
      <c r="AC3012" s="15"/>
      <c r="AD3012" s="15"/>
      <c r="AE3012" s="15"/>
      <c r="AF3012" s="15"/>
      <c r="AG3012" s="15"/>
      <c r="AH3012" s="15"/>
      <c r="AI3012" s="15"/>
      <c r="AJ3012" s="15"/>
      <c r="AK3012" s="15"/>
      <c r="AL3012" s="15"/>
      <c r="AM3012" s="15"/>
      <c r="AN3012" s="15"/>
      <c r="AO3012" s="15"/>
      <c r="AP3012" s="15"/>
      <c r="AQ3012" s="15"/>
      <c r="AR3012" s="15"/>
      <c r="AS3012" s="15"/>
      <c r="AT3012" s="15"/>
      <c r="AU3012" s="15"/>
      <c r="AV3012" s="15"/>
      <c r="AW3012" s="15"/>
      <c r="AX3012" s="15"/>
      <c r="AY3012" s="15"/>
      <c r="AZ3012" s="10">
        <v>1</v>
      </c>
      <c r="BA3012" t="s">
        <v>22</v>
      </c>
      <c r="BB3012" t="s">
        <v>88</v>
      </c>
      <c r="BD3012" s="39" t="str">
        <f t="shared" ref="BD3012:BD3075" si="95">F3012&amp;C3012</f>
        <v>01/396129505JTokopedia</v>
      </c>
    </row>
    <row r="3013" spans="2:58" ht="13.5" customHeight="1" x14ac:dyDescent="0.35">
      <c r="B3013" s="10" t="s">
        <v>17</v>
      </c>
      <c r="C3013" s="10" t="s">
        <v>2517</v>
      </c>
      <c r="D3013" s="10" t="s">
        <v>65</v>
      </c>
      <c r="E3013" s="10" t="s">
        <v>66</v>
      </c>
      <c r="F3013" s="10" t="s">
        <v>11624</v>
      </c>
      <c r="G3013" s="10">
        <v>8381665385</v>
      </c>
      <c r="H3013" s="10"/>
      <c r="I3013" s="10" t="s">
        <v>913</v>
      </c>
      <c r="J3013" s="10" t="s">
        <v>20679</v>
      </c>
      <c r="K3013" s="124" t="s">
        <v>16951</v>
      </c>
      <c r="L3013" s="98">
        <f>IFERROR(VLOOKUP($F3013&amp;$C3013,Sales!$J:$W,9,0),0)</f>
        <v>0</v>
      </c>
      <c r="M3013" s="98">
        <f>IFERROR(VLOOKUP($F3013&amp;$C3013,Sales!$J:$W,10,0),0)</f>
        <v>0</v>
      </c>
      <c r="N3013" s="98">
        <f>IFERROR(VLOOKUP($F3013&amp;$C3013,Sales!$J:$W,11,0),0)</f>
        <v>0</v>
      </c>
      <c r="O3013" s="98">
        <f>IFERROR(VLOOKUP($F3013&amp;$C3013,Sales!$J:$W,12,0),0)</f>
        <v>0</v>
      </c>
      <c r="P3013" s="98">
        <f>IFERROR(VLOOKUP($F3013&amp;$C3013,Sales!$J:$W,13,0),0)</f>
        <v>0</v>
      </c>
      <c r="Q3013" s="98">
        <f>IFERROR(VLOOKUP($F3013&amp;$C3013,Sales!$A:$H,7,0),0)</f>
        <v>0</v>
      </c>
      <c r="R3013" s="41">
        <f t="shared" si="94"/>
        <v>1</v>
      </c>
      <c r="S3013" s="15">
        <v>1</v>
      </c>
      <c r="T3013" s="15"/>
      <c r="U3013" s="15"/>
      <c r="V3013" s="15">
        <v>1</v>
      </c>
      <c r="W3013" s="15">
        <v>1</v>
      </c>
      <c r="X3013" s="15">
        <v>1</v>
      </c>
      <c r="Y3013" s="41">
        <v>1</v>
      </c>
      <c r="Z3013" s="41">
        <v>1</v>
      </c>
      <c r="AA3013" s="41"/>
      <c r="AB3013" s="15"/>
      <c r="AC3013" s="15"/>
      <c r="AD3013" s="15"/>
      <c r="AE3013" s="15"/>
      <c r="AF3013" s="15"/>
      <c r="AG3013" s="15"/>
      <c r="AH3013" s="15"/>
      <c r="AI3013" s="15"/>
      <c r="AJ3013" s="15"/>
      <c r="AK3013" s="15"/>
      <c r="AL3013" s="15"/>
      <c r="AM3013" s="15"/>
      <c r="AN3013" s="15"/>
      <c r="AO3013" s="15"/>
      <c r="AP3013" s="15"/>
      <c r="AQ3013" s="15"/>
      <c r="AR3013" s="15"/>
      <c r="AS3013" s="15"/>
      <c r="AT3013" s="15"/>
      <c r="AU3013" s="15"/>
      <c r="AV3013" s="15"/>
      <c r="AW3013" s="15"/>
      <c r="AX3013" s="82"/>
      <c r="AY3013" s="82"/>
      <c r="AZ3013" s="10">
        <v>1</v>
      </c>
      <c r="BA3013" t="s">
        <v>22</v>
      </c>
      <c r="BB3013" t="s">
        <v>23</v>
      </c>
      <c r="BD3013" s="39" t="str">
        <f t="shared" si="95"/>
        <v>01/396129512STokopedia</v>
      </c>
    </row>
    <row r="3014" spans="2:58" ht="13.5" customHeight="1" x14ac:dyDescent="0.35">
      <c r="B3014" s="10" t="s">
        <v>17</v>
      </c>
      <c r="C3014" s="10" t="s">
        <v>2517</v>
      </c>
      <c r="D3014" s="10" t="s">
        <v>65</v>
      </c>
      <c r="E3014" s="10" t="s">
        <v>66</v>
      </c>
      <c r="F3014" s="10" t="s">
        <v>11762</v>
      </c>
      <c r="G3014" s="10">
        <v>8381665387</v>
      </c>
      <c r="H3014" s="10"/>
      <c r="I3014" s="10" t="s">
        <v>2239</v>
      </c>
      <c r="J3014" s="10" t="s">
        <v>20680</v>
      </c>
      <c r="K3014" s="10" t="s">
        <v>16952</v>
      </c>
      <c r="L3014" s="98">
        <f>IFERROR(VLOOKUP($F3014&amp;$C3014,Sales!$J:$W,9,0),0)</f>
        <v>0</v>
      </c>
      <c r="M3014" s="98">
        <f>IFERROR(VLOOKUP($F3014&amp;$C3014,Sales!$J:$W,10,0),0)</f>
        <v>0</v>
      </c>
      <c r="N3014" s="98">
        <f>IFERROR(VLOOKUP($F3014&amp;$C3014,Sales!$J:$W,11,0),0)</f>
        <v>0</v>
      </c>
      <c r="O3014" s="98">
        <f>IFERROR(VLOOKUP($F3014&amp;$C3014,Sales!$J:$W,12,0),0)</f>
        <v>0</v>
      </c>
      <c r="P3014" s="98">
        <f>IFERROR(VLOOKUP($F3014&amp;$C3014,Sales!$J:$W,13,0),0)</f>
        <v>0</v>
      </c>
      <c r="Q3014" s="98">
        <f>IFERROR(VLOOKUP($F3014&amp;$C3014,Sales!$A:$H,7,0),0)</f>
        <v>0</v>
      </c>
      <c r="R3014" s="41">
        <f t="shared" si="94"/>
        <v>1</v>
      </c>
      <c r="S3014" s="15">
        <v>1</v>
      </c>
      <c r="T3014" s="15"/>
      <c r="U3014" s="15"/>
      <c r="V3014" s="15">
        <v>1</v>
      </c>
      <c r="W3014" s="15">
        <v>1</v>
      </c>
      <c r="X3014" s="15">
        <v>1</v>
      </c>
      <c r="Y3014" s="41">
        <v>1</v>
      </c>
      <c r="Z3014" s="41">
        <v>1</v>
      </c>
      <c r="AA3014" s="41"/>
      <c r="AB3014" s="15"/>
      <c r="AC3014" s="15"/>
      <c r="AD3014" s="15"/>
      <c r="AE3014" s="15"/>
      <c r="AF3014" s="15"/>
      <c r="AG3014" s="15"/>
      <c r="AH3014" s="15"/>
      <c r="AI3014" s="15"/>
      <c r="AJ3014" s="15"/>
      <c r="AK3014" s="15"/>
      <c r="AL3014" s="15"/>
      <c r="AM3014" s="15"/>
      <c r="AN3014" s="15"/>
      <c r="AO3014" s="15"/>
      <c r="AP3014" s="15"/>
      <c r="AQ3014" s="15"/>
      <c r="AR3014" s="15"/>
      <c r="AS3014" s="15"/>
      <c r="AT3014" s="15"/>
      <c r="AU3014" s="15"/>
      <c r="AV3014" s="15"/>
      <c r="AW3014" s="15"/>
      <c r="AX3014" s="82"/>
      <c r="AY3014" s="82"/>
      <c r="AZ3014" s="10">
        <v>1</v>
      </c>
      <c r="BA3014" t="s">
        <v>13952</v>
      </c>
      <c r="BB3014" t="s">
        <v>23</v>
      </c>
      <c r="BD3014" s="39" t="str">
        <f t="shared" si="95"/>
        <v>01/396129512TTokopedia</v>
      </c>
    </row>
    <row r="3015" spans="2:58" ht="13.5" customHeight="1" x14ac:dyDescent="0.35">
      <c r="B3015" s="10" t="s">
        <v>17</v>
      </c>
      <c r="C3015" s="10" t="s">
        <v>2517</v>
      </c>
      <c r="D3015" s="10" t="s">
        <v>65</v>
      </c>
      <c r="E3015" s="10" t="s">
        <v>66</v>
      </c>
      <c r="F3015" s="10" t="s">
        <v>2240</v>
      </c>
      <c r="G3015" s="137">
        <v>719136763</v>
      </c>
      <c r="H3015" s="10"/>
      <c r="I3015" s="10">
        <v>0</v>
      </c>
      <c r="J3015" s="10" t="s">
        <v>20681</v>
      </c>
      <c r="K3015" s="10" t="s">
        <v>8185</v>
      </c>
      <c r="L3015" s="98">
        <f>IFERROR(VLOOKUP($F3015&amp;$C3015,Sales!$J:$W,9,0),0)</f>
        <v>0</v>
      </c>
      <c r="M3015" s="98">
        <f>IFERROR(VLOOKUP($F3015&amp;$C3015,Sales!$J:$W,10,0),0)</f>
        <v>0</v>
      </c>
      <c r="N3015" s="98">
        <f>IFERROR(VLOOKUP($F3015&amp;$C3015,Sales!$J:$W,11,0),0)</f>
        <v>0</v>
      </c>
      <c r="O3015" s="98">
        <f>IFERROR(VLOOKUP($F3015&amp;$C3015,Sales!$J:$W,12,0),0)</f>
        <v>0</v>
      </c>
      <c r="P3015" s="98">
        <f>IFERROR(VLOOKUP($F3015&amp;$C3015,Sales!$J:$W,13,0),0)</f>
        <v>0</v>
      </c>
      <c r="Q3015" s="98">
        <f>IFERROR(VLOOKUP($F3015&amp;$C3015,Sales!$A:$H,7,0),0)</f>
        <v>0</v>
      </c>
      <c r="R3015" s="41" t="str">
        <f t="shared" si="94"/>
        <v>ERROR</v>
      </c>
      <c r="S3015" s="15"/>
      <c r="T3015" s="15"/>
      <c r="U3015" s="15"/>
      <c r="V3015" s="15"/>
      <c r="W3015" s="15"/>
      <c r="X3015" s="15"/>
      <c r="Y3015" s="41"/>
      <c r="Z3015" s="41"/>
      <c r="AA3015" s="41"/>
      <c r="AB3015" s="15"/>
      <c r="AC3015" s="15"/>
      <c r="AD3015" s="15"/>
      <c r="AE3015" s="15"/>
      <c r="AF3015" s="15"/>
      <c r="AG3015" s="15"/>
      <c r="AH3015" s="15"/>
      <c r="AI3015" s="15"/>
      <c r="AJ3015" s="15"/>
      <c r="AK3015" s="15"/>
      <c r="AL3015" s="15"/>
      <c r="AM3015" s="15"/>
      <c r="AN3015" s="15"/>
      <c r="AO3015" s="15"/>
      <c r="AP3015" s="15"/>
      <c r="AQ3015" s="15"/>
      <c r="AR3015" s="15"/>
      <c r="AS3015" s="15"/>
      <c r="AT3015" s="15"/>
      <c r="AU3015" s="15"/>
      <c r="AV3015" s="15"/>
      <c r="AW3015" s="15"/>
      <c r="AX3015" s="15"/>
      <c r="AY3015" s="15"/>
      <c r="AZ3015" s="10">
        <v>1</v>
      </c>
      <c r="BA3015" t="s">
        <v>22</v>
      </c>
      <c r="BB3015" t="s">
        <v>88</v>
      </c>
      <c r="BD3015" s="39" t="str">
        <f t="shared" si="95"/>
        <v>01/396129505RTokopedia</v>
      </c>
    </row>
    <row r="3016" spans="2:58" ht="13.5" customHeight="1" x14ac:dyDescent="0.35">
      <c r="B3016" s="10" t="s">
        <v>17</v>
      </c>
      <c r="C3016" s="10" t="s">
        <v>2517</v>
      </c>
      <c r="D3016" s="10" t="s">
        <v>65</v>
      </c>
      <c r="E3016" s="10" t="s">
        <v>66</v>
      </c>
      <c r="F3016" s="10" t="s">
        <v>10436</v>
      </c>
      <c r="G3016" s="10">
        <v>8380637685</v>
      </c>
      <c r="H3016" s="10"/>
      <c r="I3016" s="10" t="s">
        <v>2184</v>
      </c>
      <c r="J3016" s="44" t="s">
        <v>20682</v>
      </c>
      <c r="K3016" s="131" t="s">
        <v>16953</v>
      </c>
      <c r="L3016" s="98">
        <f>IFERROR(VLOOKUP($F3016&amp;$C3016,Sales!$J:$W,9,0),0)</f>
        <v>0</v>
      </c>
      <c r="M3016" s="98">
        <f>IFERROR(VLOOKUP($F3016&amp;$C3016,Sales!$J:$W,10,0),0)</f>
        <v>0</v>
      </c>
      <c r="N3016" s="98">
        <f>IFERROR(VLOOKUP($F3016&amp;$C3016,Sales!$J:$W,11,0),0)</f>
        <v>0</v>
      </c>
      <c r="O3016" s="98">
        <f>IFERROR(VLOOKUP($F3016&amp;$C3016,Sales!$J:$W,12,0),0)</f>
        <v>0</v>
      </c>
      <c r="P3016" s="98">
        <f>IFERROR(VLOOKUP($F3016&amp;$C3016,Sales!$J:$W,13,0),0)</f>
        <v>0</v>
      </c>
      <c r="Q3016" s="98">
        <f>IFERROR(VLOOKUP($F3016&amp;$C3016,Sales!$A:$H,7,0),0)</f>
        <v>0</v>
      </c>
      <c r="R3016" s="41">
        <f t="shared" si="94"/>
        <v>1</v>
      </c>
      <c r="S3016" s="15">
        <v>1</v>
      </c>
      <c r="T3016" s="15"/>
      <c r="U3016" s="15"/>
      <c r="V3016" s="15">
        <v>1</v>
      </c>
      <c r="W3016" s="15">
        <v>1</v>
      </c>
      <c r="X3016" s="15">
        <v>1</v>
      </c>
      <c r="Y3016" s="41">
        <v>1</v>
      </c>
      <c r="Z3016" s="41">
        <v>1</v>
      </c>
      <c r="AA3016" s="41"/>
      <c r="AB3016" s="15"/>
      <c r="AC3016" s="15"/>
      <c r="AD3016" s="15"/>
      <c r="AE3016" s="15"/>
      <c r="AF3016" s="15"/>
      <c r="AG3016" s="15"/>
      <c r="AH3016" s="15"/>
      <c r="AI3016" s="15"/>
      <c r="AJ3016" s="15"/>
      <c r="AK3016" s="15"/>
      <c r="AL3016" s="15"/>
      <c r="AM3016" s="15"/>
      <c r="AN3016" s="15"/>
      <c r="AO3016" s="15"/>
      <c r="AP3016" s="15"/>
      <c r="AQ3016" s="15"/>
      <c r="AR3016" s="15"/>
      <c r="AS3016" s="15"/>
      <c r="AT3016" s="15"/>
      <c r="AU3016" s="15"/>
      <c r="AV3016" s="15"/>
      <c r="AW3016" s="15"/>
      <c r="AX3016" s="82"/>
      <c r="AY3016" s="82"/>
      <c r="AZ3016" s="10">
        <v>1</v>
      </c>
      <c r="BA3016" t="s">
        <v>22</v>
      </c>
      <c r="BB3016" t="s">
        <v>23</v>
      </c>
      <c r="BD3016" s="39" t="str">
        <f t="shared" si="95"/>
        <v>01/396129511KTokopedia</v>
      </c>
    </row>
    <row r="3017" spans="2:58" ht="13.5" customHeight="1" x14ac:dyDescent="0.35">
      <c r="B3017" s="10" t="s">
        <v>17</v>
      </c>
      <c r="C3017" s="10" t="s">
        <v>2517</v>
      </c>
      <c r="D3017" s="10" t="s">
        <v>65</v>
      </c>
      <c r="E3017" s="10" t="s">
        <v>66</v>
      </c>
      <c r="F3017" s="10" t="s">
        <v>10434</v>
      </c>
      <c r="G3017" s="10">
        <v>8380637683</v>
      </c>
      <c r="H3017" s="10"/>
      <c r="I3017" s="10" t="s">
        <v>2138</v>
      </c>
      <c r="J3017" t="s">
        <v>20685</v>
      </c>
      <c r="K3017" s="10" t="s">
        <v>16954</v>
      </c>
      <c r="L3017" s="98">
        <f>IFERROR(VLOOKUP($F3017&amp;$C3017,Sales!$J:$W,9,0),0)</f>
        <v>0</v>
      </c>
      <c r="M3017" s="98">
        <f>IFERROR(VLOOKUP($F3017&amp;$C3017,Sales!$J:$W,10,0),0)</f>
        <v>0</v>
      </c>
      <c r="N3017" s="98">
        <f>IFERROR(VLOOKUP($F3017&amp;$C3017,Sales!$J:$W,11,0),0)</f>
        <v>0</v>
      </c>
      <c r="O3017" s="98">
        <f>IFERROR(VLOOKUP($F3017&amp;$C3017,Sales!$J:$W,12,0),0)</f>
        <v>0</v>
      </c>
      <c r="P3017" s="98">
        <f>IFERROR(VLOOKUP($F3017&amp;$C3017,Sales!$J:$W,13,0),0)</f>
        <v>0</v>
      </c>
      <c r="Q3017" s="98">
        <f>IFERROR(VLOOKUP($F3017&amp;$C3017,Sales!$A:$H,7,0),0)</f>
        <v>0</v>
      </c>
      <c r="R3017" s="41">
        <f t="shared" si="94"/>
        <v>1</v>
      </c>
      <c r="S3017" s="15">
        <v>1</v>
      </c>
      <c r="T3017" s="15"/>
      <c r="U3017" s="15"/>
      <c r="V3017" s="15">
        <v>1</v>
      </c>
      <c r="W3017" s="15">
        <v>1</v>
      </c>
      <c r="X3017" s="15">
        <v>1</v>
      </c>
      <c r="Y3017" s="41">
        <v>1</v>
      </c>
      <c r="Z3017" s="41">
        <v>1</v>
      </c>
      <c r="AA3017" s="41"/>
      <c r="AB3017" s="15"/>
      <c r="AC3017" s="15"/>
      <c r="AD3017" s="15"/>
      <c r="AE3017" s="15"/>
      <c r="AF3017" s="15"/>
      <c r="AG3017" s="15"/>
      <c r="AH3017" s="15"/>
      <c r="AI3017" s="15"/>
      <c r="AJ3017" s="15"/>
      <c r="AK3017" s="15"/>
      <c r="AL3017" s="15"/>
      <c r="AM3017" s="15"/>
      <c r="AN3017" s="15"/>
      <c r="AO3017" s="15"/>
      <c r="AP3017" s="15"/>
      <c r="AQ3017" s="15"/>
      <c r="AR3017" s="15"/>
      <c r="AS3017" s="15"/>
      <c r="AT3017" s="15"/>
      <c r="AU3017" s="15"/>
      <c r="AV3017" s="15"/>
      <c r="AW3017" s="15"/>
      <c r="AX3017" s="82"/>
      <c r="AY3017" s="82"/>
      <c r="AZ3017" s="10">
        <v>1</v>
      </c>
      <c r="BA3017" t="s">
        <v>22</v>
      </c>
      <c r="BB3017" t="s">
        <v>23</v>
      </c>
      <c r="BD3017" s="39" t="str">
        <f t="shared" si="95"/>
        <v>01/396129511JTokopedia</v>
      </c>
    </row>
    <row r="3018" spans="2:58" ht="13.5" customHeight="1" x14ac:dyDescent="0.35">
      <c r="B3018" s="10" t="s">
        <v>17</v>
      </c>
      <c r="C3018" s="10" t="s">
        <v>2517</v>
      </c>
      <c r="D3018" s="10" t="s">
        <v>65</v>
      </c>
      <c r="E3018" s="10" t="s">
        <v>66</v>
      </c>
      <c r="F3018" s="10" t="s">
        <v>11625</v>
      </c>
      <c r="G3018" s="137">
        <v>3292945748</v>
      </c>
      <c r="H3018" s="10"/>
      <c r="I3018" s="10" t="s">
        <v>935</v>
      </c>
      <c r="J3018" s="10" t="s">
        <v>11627</v>
      </c>
      <c r="K3018" s="131" t="s">
        <v>11626</v>
      </c>
      <c r="L3018" s="98">
        <f>IFERROR(VLOOKUP($F3018&amp;$C3018,Sales!$J:$W,9,0),0)</f>
        <v>0</v>
      </c>
      <c r="M3018" s="98">
        <f>IFERROR(VLOOKUP($F3018&amp;$C3018,Sales!$J:$W,10,0),0)</f>
        <v>0</v>
      </c>
      <c r="N3018" s="98">
        <f>IFERROR(VLOOKUP($F3018&amp;$C3018,Sales!$J:$W,11,0),0)</f>
        <v>0</v>
      </c>
      <c r="O3018" s="98">
        <f>IFERROR(VLOOKUP($F3018&amp;$C3018,Sales!$J:$W,12,0),0)</f>
        <v>0</v>
      </c>
      <c r="P3018" s="98">
        <f>IFERROR(VLOOKUP($F3018&amp;$C3018,Sales!$J:$W,13,0),0)</f>
        <v>0</v>
      </c>
      <c r="Q3018" s="98">
        <f>IFERROR(VLOOKUP($F3018&amp;$C3018,Sales!$A:$H,7,0),0)</f>
        <v>0</v>
      </c>
      <c r="R3018" s="41" t="str">
        <f t="shared" si="94"/>
        <v>ERROR</v>
      </c>
      <c r="S3018" s="15"/>
      <c r="T3018" s="15"/>
      <c r="U3018" s="15"/>
      <c r="V3018" s="15"/>
      <c r="W3018" s="15"/>
      <c r="X3018" s="15"/>
      <c r="Y3018" s="41"/>
      <c r="Z3018" s="41"/>
      <c r="AA3018" s="41"/>
      <c r="AB3018" s="15"/>
      <c r="AC3018" s="15"/>
      <c r="AD3018" s="15"/>
      <c r="AE3018" s="15"/>
      <c r="AF3018" s="15"/>
      <c r="AG3018" s="15"/>
      <c r="AH3018" s="15"/>
      <c r="AI3018" s="15"/>
      <c r="AJ3018" s="15"/>
      <c r="AK3018" s="15"/>
      <c r="AL3018" s="15"/>
      <c r="AM3018" s="15"/>
      <c r="AN3018" s="15"/>
      <c r="AO3018" s="15"/>
      <c r="AP3018" s="15"/>
      <c r="AQ3018" s="15"/>
      <c r="AR3018" s="15"/>
      <c r="AS3018" s="15"/>
      <c r="AT3018" s="15"/>
      <c r="AU3018" s="15"/>
      <c r="AV3018" s="15"/>
      <c r="AW3018" s="15"/>
      <c r="AX3018" s="82"/>
      <c r="AY3018" s="82"/>
      <c r="AZ3018" s="10">
        <v>1</v>
      </c>
      <c r="BA3018" t="s">
        <v>22</v>
      </c>
      <c r="BB3018" t="s">
        <v>88</v>
      </c>
      <c r="BD3018" s="39" t="str">
        <f t="shared" si="95"/>
        <v>01/396129511ATokopedia</v>
      </c>
      <c r="BE3018" s="1">
        <v>45096</v>
      </c>
      <c r="BF3018" t="s">
        <v>19037</v>
      </c>
    </row>
    <row r="3019" spans="2:58" ht="13.5" customHeight="1" x14ac:dyDescent="0.35">
      <c r="B3019" s="10" t="s">
        <v>17</v>
      </c>
      <c r="C3019" s="10" t="s">
        <v>2517</v>
      </c>
      <c r="D3019" s="10" t="s">
        <v>65</v>
      </c>
      <c r="E3019" s="10" t="s">
        <v>66</v>
      </c>
      <c r="F3019" s="10" t="s">
        <v>11279</v>
      </c>
      <c r="G3019" s="137">
        <v>2799244354</v>
      </c>
      <c r="H3019" s="10"/>
      <c r="I3019" s="10" t="s">
        <v>922</v>
      </c>
      <c r="J3019" s="10" t="s">
        <v>11520</v>
      </c>
      <c r="K3019" s="125" t="s">
        <v>11519</v>
      </c>
      <c r="L3019" s="98">
        <f>IFERROR(VLOOKUP($F3019&amp;$C3019,Sales!$J:$W,9,0),0)</f>
        <v>0</v>
      </c>
      <c r="M3019" s="98">
        <f>IFERROR(VLOOKUP($F3019&amp;$C3019,Sales!$J:$W,10,0),0)</f>
        <v>0</v>
      </c>
      <c r="N3019" s="98">
        <f>IFERROR(VLOOKUP($F3019&amp;$C3019,Sales!$J:$W,11,0),0)</f>
        <v>0</v>
      </c>
      <c r="O3019" s="98">
        <f>IFERROR(VLOOKUP($F3019&amp;$C3019,Sales!$J:$W,12,0),0)</f>
        <v>0</v>
      </c>
      <c r="P3019" s="98">
        <f>IFERROR(VLOOKUP($F3019&amp;$C3019,Sales!$J:$W,13,0),0)</f>
        <v>0</v>
      </c>
      <c r="Q3019" s="98">
        <f>IFERROR(VLOOKUP($F3019&amp;$C3019,Sales!$A:$H,7,0),0)</f>
        <v>0</v>
      </c>
      <c r="R3019" s="41" t="str">
        <f t="shared" si="94"/>
        <v>ERROR</v>
      </c>
      <c r="S3019" s="15"/>
      <c r="T3019" s="15"/>
      <c r="U3019" s="15"/>
      <c r="V3019" s="15"/>
      <c r="W3019" s="15"/>
      <c r="X3019" s="15"/>
      <c r="Y3019" s="41"/>
      <c r="Z3019" s="41"/>
      <c r="AA3019" s="41"/>
      <c r="AB3019" s="15"/>
      <c r="AC3019" s="15"/>
      <c r="AD3019" s="15"/>
      <c r="AE3019" s="15"/>
      <c r="AF3019" s="15"/>
      <c r="AG3019" s="15"/>
      <c r="AH3019" s="15"/>
      <c r="AI3019" s="15"/>
      <c r="AJ3019" s="15"/>
      <c r="AK3019" s="15"/>
      <c r="AL3019" s="15"/>
      <c r="AM3019" s="15"/>
      <c r="AN3019" s="15"/>
      <c r="AO3019" s="15"/>
      <c r="AP3019" s="15"/>
      <c r="AQ3019" s="15"/>
      <c r="AR3019" s="15"/>
      <c r="AS3019" s="15"/>
      <c r="AT3019" s="15"/>
      <c r="AU3019" s="15"/>
      <c r="AV3019" s="15"/>
      <c r="AW3019" s="15"/>
      <c r="AX3019" s="82"/>
      <c r="AY3019" s="82"/>
      <c r="AZ3019" s="10">
        <v>1</v>
      </c>
      <c r="BA3019" t="s">
        <v>22</v>
      </c>
      <c r="BB3019" t="s">
        <v>88</v>
      </c>
      <c r="BD3019" s="39" t="str">
        <f t="shared" si="95"/>
        <v>01/396129511BTokopedia</v>
      </c>
      <c r="BE3019" s="1">
        <v>45089</v>
      </c>
      <c r="BF3019" t="s">
        <v>16179</v>
      </c>
    </row>
    <row r="3020" spans="2:58" ht="13.5" customHeight="1" x14ac:dyDescent="0.35">
      <c r="B3020" s="10" t="s">
        <v>17</v>
      </c>
      <c r="C3020" s="10" t="s">
        <v>2517</v>
      </c>
      <c r="D3020" s="10" t="s">
        <v>65</v>
      </c>
      <c r="E3020" s="10" t="s">
        <v>66</v>
      </c>
      <c r="F3020" s="10" t="s">
        <v>938</v>
      </c>
      <c r="G3020" s="137">
        <v>969017585</v>
      </c>
      <c r="H3020" s="10"/>
      <c r="I3020" s="10" t="s">
        <v>939</v>
      </c>
      <c r="J3020" s="10" t="s">
        <v>8186</v>
      </c>
      <c r="K3020" s="10" t="s">
        <v>8187</v>
      </c>
      <c r="L3020" s="98">
        <f>IFERROR(VLOOKUP($F3020&amp;$C3020,Sales!$J:$W,9,0),0)</f>
        <v>0</v>
      </c>
      <c r="M3020" s="98">
        <f>IFERROR(VLOOKUP($F3020&amp;$C3020,Sales!$J:$W,10,0),0)</f>
        <v>0</v>
      </c>
      <c r="N3020" s="98">
        <f>IFERROR(VLOOKUP($F3020&amp;$C3020,Sales!$J:$W,11,0),0)</f>
        <v>0</v>
      </c>
      <c r="O3020" s="98">
        <f>IFERROR(VLOOKUP($F3020&amp;$C3020,Sales!$J:$W,12,0),0)</f>
        <v>0</v>
      </c>
      <c r="P3020" s="98">
        <f>IFERROR(VLOOKUP($F3020&amp;$C3020,Sales!$J:$W,13,0),0)</f>
        <v>0</v>
      </c>
      <c r="Q3020" s="98">
        <f>IFERROR(VLOOKUP($F3020&amp;$C3020,Sales!$A:$H,7,0),0)</f>
        <v>0</v>
      </c>
      <c r="R3020" s="41" t="str">
        <f t="shared" si="94"/>
        <v>ERROR</v>
      </c>
      <c r="S3020" s="15"/>
      <c r="T3020" s="15"/>
      <c r="U3020" s="15"/>
      <c r="V3020" s="15"/>
      <c r="W3020" s="15"/>
      <c r="X3020" s="15"/>
      <c r="Y3020" s="41"/>
      <c r="Z3020" s="41"/>
      <c r="AA3020" s="41"/>
      <c r="AB3020" s="15"/>
      <c r="AC3020" s="15"/>
      <c r="AD3020" s="15"/>
      <c r="AE3020" s="15"/>
      <c r="AF3020" s="15"/>
      <c r="AG3020" s="15"/>
      <c r="AH3020" s="15"/>
      <c r="AI3020" s="15"/>
      <c r="AJ3020" s="15"/>
      <c r="AK3020" s="15"/>
      <c r="AL3020" s="15"/>
      <c r="AM3020" s="15"/>
      <c r="AN3020" s="15"/>
      <c r="AO3020" s="15"/>
      <c r="AP3020" s="15"/>
      <c r="AQ3020" s="15"/>
      <c r="AR3020" s="15"/>
      <c r="AS3020" s="15"/>
      <c r="AT3020" s="15"/>
      <c r="AU3020" s="15"/>
      <c r="AV3020" s="15"/>
      <c r="AW3020" s="15"/>
      <c r="AX3020" s="15"/>
      <c r="AY3020" s="15"/>
      <c r="AZ3020" s="10">
        <v>1</v>
      </c>
      <c r="BA3020" t="s">
        <v>22</v>
      </c>
      <c r="BB3020" t="s">
        <v>88</v>
      </c>
      <c r="BD3020" s="39" t="str">
        <f t="shared" si="95"/>
        <v>01/396129506HTokopedia</v>
      </c>
    </row>
    <row r="3021" spans="2:58" ht="13.5" customHeight="1" x14ac:dyDescent="0.35">
      <c r="B3021" s="10" t="s">
        <v>17</v>
      </c>
      <c r="C3021" s="10" t="s">
        <v>2517</v>
      </c>
      <c r="D3021" s="10" t="s">
        <v>65</v>
      </c>
      <c r="E3021" s="10" t="s">
        <v>66</v>
      </c>
      <c r="F3021" s="10" t="s">
        <v>936</v>
      </c>
      <c r="G3021" s="137">
        <v>969038638</v>
      </c>
      <c r="H3021" s="10"/>
      <c r="I3021" s="10" t="s">
        <v>937</v>
      </c>
      <c r="J3021" s="10" t="s">
        <v>8188</v>
      </c>
      <c r="K3021" s="10" t="s">
        <v>8189</v>
      </c>
      <c r="L3021" s="98">
        <f>IFERROR(VLOOKUP($F3021&amp;$C3021,Sales!$J:$W,9,0),0)</f>
        <v>0</v>
      </c>
      <c r="M3021" s="98">
        <f>IFERROR(VLOOKUP($F3021&amp;$C3021,Sales!$J:$W,10,0),0)</f>
        <v>0</v>
      </c>
      <c r="N3021" s="98">
        <f>IFERROR(VLOOKUP($F3021&amp;$C3021,Sales!$J:$W,11,0),0)</f>
        <v>0</v>
      </c>
      <c r="O3021" s="98">
        <f>IFERROR(VLOOKUP($F3021&amp;$C3021,Sales!$J:$W,12,0),0)</f>
        <v>0</v>
      </c>
      <c r="P3021" s="98">
        <f>IFERROR(VLOOKUP($F3021&amp;$C3021,Sales!$J:$W,13,0),0)</f>
        <v>0</v>
      </c>
      <c r="Q3021" s="98">
        <f>IFERROR(VLOOKUP($F3021&amp;$C3021,Sales!$A:$H,7,0),0)</f>
        <v>0</v>
      </c>
      <c r="R3021" s="41" t="str">
        <f t="shared" si="94"/>
        <v>ERROR</v>
      </c>
      <c r="S3021" s="15"/>
      <c r="T3021" s="15"/>
      <c r="U3021" s="15"/>
      <c r="V3021" s="15"/>
      <c r="W3021" s="15"/>
      <c r="X3021" s="15"/>
      <c r="Y3021" s="41"/>
      <c r="Z3021" s="41"/>
      <c r="AA3021" s="41"/>
      <c r="AB3021" s="15"/>
      <c r="AC3021" s="15"/>
      <c r="AD3021" s="15"/>
      <c r="AE3021" s="15"/>
      <c r="AF3021" s="15"/>
      <c r="AG3021" s="15"/>
      <c r="AH3021" s="15"/>
      <c r="AI3021" s="15"/>
      <c r="AJ3021" s="15"/>
      <c r="AK3021" s="15"/>
      <c r="AL3021" s="15"/>
      <c r="AM3021" s="15"/>
      <c r="AN3021" s="15"/>
      <c r="AO3021" s="15"/>
      <c r="AP3021" s="15"/>
      <c r="AQ3021" s="15"/>
      <c r="AR3021" s="15"/>
      <c r="AS3021" s="15"/>
      <c r="AT3021" s="15"/>
      <c r="AU3021" s="15"/>
      <c r="AV3021" s="15"/>
      <c r="AW3021" s="15"/>
      <c r="AX3021" s="82"/>
      <c r="AY3021" s="82"/>
      <c r="AZ3021" s="10">
        <v>1</v>
      </c>
      <c r="BA3021" t="s">
        <v>22</v>
      </c>
      <c r="BB3021" t="s">
        <v>88</v>
      </c>
      <c r="BD3021" s="39" t="str">
        <f t="shared" si="95"/>
        <v>01/396129506ITokopedia</v>
      </c>
      <c r="BE3021" s="88">
        <v>44921</v>
      </c>
      <c r="BF3021" t="s">
        <v>14104</v>
      </c>
    </row>
    <row r="3022" spans="2:58" ht="13.5" customHeight="1" x14ac:dyDescent="0.35">
      <c r="B3022" s="10" t="s">
        <v>17</v>
      </c>
      <c r="C3022" s="10" t="s">
        <v>2517</v>
      </c>
      <c r="D3022" s="10" t="s">
        <v>65</v>
      </c>
      <c r="E3022" s="10" t="s">
        <v>66</v>
      </c>
      <c r="F3022" s="10" t="s">
        <v>11154</v>
      </c>
      <c r="G3022" s="137">
        <v>8379369136</v>
      </c>
      <c r="H3022" s="10"/>
      <c r="I3022" s="10" t="s">
        <v>844</v>
      </c>
      <c r="J3022" s="31" t="s">
        <v>16904</v>
      </c>
      <c r="K3022" s="10" t="s">
        <v>16905</v>
      </c>
      <c r="L3022" s="98">
        <f>IFERROR(VLOOKUP($F3022&amp;$C3022,Sales!$J:$W,9,0),0)</f>
        <v>0</v>
      </c>
      <c r="M3022" s="98">
        <f>IFERROR(VLOOKUP($F3022&amp;$C3022,Sales!$J:$W,10,0),0)</f>
        <v>0</v>
      </c>
      <c r="N3022" s="98">
        <f>IFERROR(VLOOKUP($F3022&amp;$C3022,Sales!$J:$W,11,0),0)</f>
        <v>0</v>
      </c>
      <c r="O3022" s="98">
        <f>IFERROR(VLOOKUP($F3022&amp;$C3022,Sales!$J:$W,12,0),0)</f>
        <v>0</v>
      </c>
      <c r="P3022" s="98">
        <f>IFERROR(VLOOKUP($F3022&amp;$C3022,Sales!$J:$W,13,0),0)</f>
        <v>0</v>
      </c>
      <c r="Q3022" s="98">
        <f>IFERROR(VLOOKUP($F3022&amp;$C3022,Sales!$A:$H,7,0),0)</f>
        <v>0</v>
      </c>
      <c r="R3022" s="41">
        <f t="shared" si="94"/>
        <v>1</v>
      </c>
      <c r="S3022" s="15">
        <v>1</v>
      </c>
      <c r="T3022" s="15"/>
      <c r="U3022" s="15"/>
      <c r="V3022" s="15">
        <v>1</v>
      </c>
      <c r="W3022" s="15">
        <v>1</v>
      </c>
      <c r="X3022" s="15">
        <v>1</v>
      </c>
      <c r="Y3022" s="41">
        <v>1</v>
      </c>
      <c r="Z3022" s="41">
        <v>1</v>
      </c>
      <c r="AA3022" s="41"/>
      <c r="AB3022" s="15"/>
      <c r="AC3022" s="15"/>
      <c r="AD3022" s="15"/>
      <c r="AE3022" s="15"/>
      <c r="AF3022" s="15"/>
      <c r="AG3022" s="15"/>
      <c r="AH3022" s="15"/>
      <c r="AI3022" s="15"/>
      <c r="AJ3022" s="15"/>
      <c r="AK3022" s="15"/>
      <c r="AL3022" s="15"/>
      <c r="AM3022" s="15"/>
      <c r="AN3022" s="15"/>
      <c r="AO3022" s="15"/>
      <c r="AP3022" s="15"/>
      <c r="AQ3022" s="15"/>
      <c r="AR3022" s="15"/>
      <c r="AS3022" s="15"/>
      <c r="AT3022" s="15"/>
      <c r="AU3022" s="15"/>
      <c r="AV3022" s="15"/>
      <c r="AW3022" s="15"/>
      <c r="AX3022" s="82"/>
      <c r="AY3022" s="82"/>
      <c r="AZ3022" s="10">
        <v>1</v>
      </c>
      <c r="BA3022" t="s">
        <v>13952</v>
      </c>
      <c r="BB3022" t="s">
        <v>23</v>
      </c>
      <c r="BD3022" s="39" t="str">
        <f t="shared" si="95"/>
        <v>01/396129512ATokopedia</v>
      </c>
    </row>
    <row r="3023" spans="2:58" ht="13.5" customHeight="1" x14ac:dyDescent="0.35">
      <c r="B3023" s="10" t="s">
        <v>17</v>
      </c>
      <c r="C3023" s="10" t="s">
        <v>2517</v>
      </c>
      <c r="D3023" s="10" t="s">
        <v>65</v>
      </c>
      <c r="E3023" s="10" t="s">
        <v>66</v>
      </c>
      <c r="F3023" s="10" t="s">
        <v>4116</v>
      </c>
      <c r="G3023" s="137">
        <v>1464962070</v>
      </c>
      <c r="H3023" s="10"/>
      <c r="I3023" s="10" t="s">
        <v>2130</v>
      </c>
      <c r="J3023" s="10" t="s">
        <v>8190</v>
      </c>
      <c r="K3023" s="10" t="s">
        <v>8191</v>
      </c>
      <c r="L3023" s="98">
        <f>IFERROR(VLOOKUP($F3023&amp;$C3023,Sales!$J:$W,9,0),0)</f>
        <v>0</v>
      </c>
      <c r="M3023" s="98">
        <f>IFERROR(VLOOKUP($F3023&amp;$C3023,Sales!$J:$W,10,0),0)</f>
        <v>0</v>
      </c>
      <c r="N3023" s="98">
        <f>IFERROR(VLOOKUP($F3023&amp;$C3023,Sales!$J:$W,11,0),0)</f>
        <v>0</v>
      </c>
      <c r="O3023" s="98">
        <f>IFERROR(VLOOKUP($F3023&amp;$C3023,Sales!$J:$W,12,0),0)</f>
        <v>0</v>
      </c>
      <c r="P3023" s="98">
        <f>IFERROR(VLOOKUP($F3023&amp;$C3023,Sales!$J:$W,13,0),0)</f>
        <v>0</v>
      </c>
      <c r="Q3023" s="98">
        <f>IFERROR(VLOOKUP($F3023&amp;$C3023,Sales!$A:$H,7,0),0)</f>
        <v>0</v>
      </c>
      <c r="R3023" s="41" t="str">
        <f t="shared" si="94"/>
        <v>ERROR</v>
      </c>
      <c r="S3023" s="15"/>
      <c r="T3023" s="15"/>
      <c r="U3023" s="15"/>
      <c r="V3023" s="15"/>
      <c r="W3023" s="15"/>
      <c r="X3023" s="15"/>
      <c r="Y3023" s="41"/>
      <c r="Z3023" s="41"/>
      <c r="AA3023" s="41"/>
      <c r="AB3023" s="15"/>
      <c r="AC3023" s="15"/>
      <c r="AD3023" s="15"/>
      <c r="AE3023" s="15"/>
      <c r="AF3023" s="15"/>
      <c r="AG3023" s="15"/>
      <c r="AH3023" s="15"/>
      <c r="AI3023" s="15"/>
      <c r="AJ3023" s="15"/>
      <c r="AK3023" s="15"/>
      <c r="AL3023" s="15"/>
      <c r="AM3023" s="15"/>
      <c r="AN3023" s="15"/>
      <c r="AO3023" s="15"/>
      <c r="AP3023" s="15"/>
      <c r="AQ3023" s="15"/>
      <c r="AR3023" s="15"/>
      <c r="AS3023" s="15"/>
      <c r="AT3023" s="15"/>
      <c r="AU3023" s="15"/>
      <c r="AV3023" s="15"/>
      <c r="AW3023" s="15"/>
      <c r="AX3023" s="15"/>
      <c r="AY3023" s="15"/>
      <c r="AZ3023" s="10">
        <v>1</v>
      </c>
      <c r="BA3023" t="s">
        <v>22</v>
      </c>
      <c r="BB3023" t="s">
        <v>88</v>
      </c>
      <c r="BD3023" s="39" t="str">
        <f t="shared" si="95"/>
        <v>01/396129506KTokopedia</v>
      </c>
    </row>
    <row r="3024" spans="2:58" ht="13.5" customHeight="1" x14ac:dyDescent="0.35">
      <c r="B3024" s="10" t="s">
        <v>17</v>
      </c>
      <c r="C3024" s="10" t="s">
        <v>2517</v>
      </c>
      <c r="D3024" s="10" t="s">
        <v>65</v>
      </c>
      <c r="E3024" s="10" t="s">
        <v>66</v>
      </c>
      <c r="F3024" s="10" t="s">
        <v>4084</v>
      </c>
      <c r="G3024" s="137">
        <v>1464974496</v>
      </c>
      <c r="H3024" s="10"/>
      <c r="I3024" s="10">
        <v>0</v>
      </c>
      <c r="J3024" s="10" t="s">
        <v>8192</v>
      </c>
      <c r="K3024" s="10" t="s">
        <v>8193</v>
      </c>
      <c r="L3024" s="98">
        <f>IFERROR(VLOOKUP($F3024&amp;$C3024,Sales!$J:$W,9,0),0)</f>
        <v>0</v>
      </c>
      <c r="M3024" s="98">
        <f>IFERROR(VLOOKUP($F3024&amp;$C3024,Sales!$J:$W,10,0),0)</f>
        <v>0</v>
      </c>
      <c r="N3024" s="98">
        <f>IFERROR(VLOOKUP($F3024&amp;$C3024,Sales!$J:$W,11,0),0)</f>
        <v>0</v>
      </c>
      <c r="O3024" s="98">
        <f>IFERROR(VLOOKUP($F3024&amp;$C3024,Sales!$J:$W,12,0),0)</f>
        <v>0</v>
      </c>
      <c r="P3024" s="98">
        <f>IFERROR(VLOOKUP($F3024&amp;$C3024,Sales!$J:$W,13,0),0)</f>
        <v>0</v>
      </c>
      <c r="Q3024" s="98">
        <f>IFERROR(VLOOKUP($F3024&amp;$C3024,Sales!$A:$H,7,0),0)</f>
        <v>0</v>
      </c>
      <c r="R3024" s="41" t="str">
        <f t="shared" si="94"/>
        <v>ERROR</v>
      </c>
      <c r="S3024" s="15"/>
      <c r="T3024" s="15"/>
      <c r="U3024" s="15"/>
      <c r="V3024" s="15"/>
      <c r="W3024" s="15"/>
      <c r="X3024" s="15"/>
      <c r="Y3024" s="41"/>
      <c r="Z3024" s="41"/>
      <c r="AA3024" s="41"/>
      <c r="AB3024" s="15"/>
      <c r="AC3024" s="15"/>
      <c r="AD3024" s="15"/>
      <c r="AE3024" s="15"/>
      <c r="AF3024" s="15"/>
      <c r="AG3024" s="15"/>
      <c r="AH3024" s="15"/>
      <c r="AI3024" s="15"/>
      <c r="AJ3024" s="15"/>
      <c r="AK3024" s="15"/>
      <c r="AL3024" s="15"/>
      <c r="AM3024" s="15"/>
      <c r="AN3024" s="15"/>
      <c r="AO3024" s="15"/>
      <c r="AP3024" s="15"/>
      <c r="AQ3024" s="15"/>
      <c r="AR3024" s="15"/>
      <c r="AS3024" s="15"/>
      <c r="AT3024" s="15"/>
      <c r="AU3024" s="15"/>
      <c r="AV3024" s="15"/>
      <c r="AW3024" s="15"/>
      <c r="AX3024" s="15"/>
      <c r="AY3024" s="15"/>
      <c r="AZ3024" s="10">
        <v>1</v>
      </c>
      <c r="BA3024" t="s">
        <v>22</v>
      </c>
      <c r="BB3024" t="s">
        <v>88</v>
      </c>
      <c r="BD3024" s="39" t="str">
        <f t="shared" si="95"/>
        <v>01/396129506LTokopedia</v>
      </c>
    </row>
    <row r="3025" spans="2:59" ht="13.5" customHeight="1" x14ac:dyDescent="0.35">
      <c r="B3025" s="10" t="s">
        <v>17</v>
      </c>
      <c r="C3025" s="10" t="s">
        <v>2517</v>
      </c>
      <c r="D3025" s="10" t="s">
        <v>65</v>
      </c>
      <c r="E3025" s="10" t="s">
        <v>66</v>
      </c>
      <c r="F3025" s="10" t="s">
        <v>4305</v>
      </c>
      <c r="G3025" s="137">
        <v>1465010968</v>
      </c>
      <c r="H3025" s="10"/>
      <c r="I3025" s="10" t="s">
        <v>2227</v>
      </c>
      <c r="J3025" s="10" t="s">
        <v>8194</v>
      </c>
      <c r="K3025" s="10" t="s">
        <v>8195</v>
      </c>
      <c r="L3025" s="98">
        <f>IFERROR(VLOOKUP($F3025&amp;$C3025,Sales!$J:$W,9,0),0)</f>
        <v>0</v>
      </c>
      <c r="M3025" s="98">
        <f>IFERROR(VLOOKUP($F3025&amp;$C3025,Sales!$J:$W,10,0),0)</f>
        <v>0</v>
      </c>
      <c r="N3025" s="98">
        <f>IFERROR(VLOOKUP($F3025&amp;$C3025,Sales!$J:$W,11,0),0)</f>
        <v>0</v>
      </c>
      <c r="O3025" s="98">
        <f>IFERROR(VLOOKUP($F3025&amp;$C3025,Sales!$J:$W,12,0),0)</f>
        <v>0</v>
      </c>
      <c r="P3025" s="98">
        <f>IFERROR(VLOOKUP($F3025&amp;$C3025,Sales!$J:$W,13,0),0)</f>
        <v>0</v>
      </c>
      <c r="Q3025" s="98">
        <f>IFERROR(VLOOKUP($F3025&amp;$C3025,Sales!$A:$H,7,0),0)</f>
        <v>0</v>
      </c>
      <c r="R3025" s="41" t="str">
        <f t="shared" si="94"/>
        <v>ERROR</v>
      </c>
      <c r="S3025" s="15"/>
      <c r="T3025" s="15"/>
      <c r="U3025" s="15"/>
      <c r="V3025" s="15"/>
      <c r="W3025" s="15"/>
      <c r="X3025" s="15"/>
      <c r="Y3025" s="41"/>
      <c r="Z3025" s="41"/>
      <c r="AA3025" s="41"/>
      <c r="AB3025" s="15"/>
      <c r="AC3025" s="15"/>
      <c r="AD3025" s="15"/>
      <c r="AE3025" s="15"/>
      <c r="AF3025" s="15"/>
      <c r="AG3025" s="15"/>
      <c r="AH3025" s="15"/>
      <c r="AI3025" s="15"/>
      <c r="AJ3025" s="15"/>
      <c r="AK3025" s="15"/>
      <c r="AL3025" s="15"/>
      <c r="AM3025" s="15"/>
      <c r="AN3025" s="15"/>
      <c r="AO3025" s="15"/>
      <c r="AP3025" s="15"/>
      <c r="AQ3025" s="15"/>
      <c r="AR3025" s="15"/>
      <c r="AS3025" s="15"/>
      <c r="AT3025" s="15"/>
      <c r="AU3025" s="15"/>
      <c r="AV3025" s="15"/>
      <c r="AW3025" s="15"/>
      <c r="AX3025" s="15"/>
      <c r="AY3025" s="15"/>
      <c r="AZ3025" s="10">
        <v>1</v>
      </c>
      <c r="BA3025" t="s">
        <v>22</v>
      </c>
      <c r="BB3025" t="s">
        <v>88</v>
      </c>
      <c r="BD3025" s="39" t="str">
        <f t="shared" si="95"/>
        <v>01/396129506MTokopedia</v>
      </c>
    </row>
    <row r="3026" spans="2:59" ht="13.5" customHeight="1" x14ac:dyDescent="0.35">
      <c r="B3026" s="10" t="s">
        <v>17</v>
      </c>
      <c r="C3026" s="10" t="s">
        <v>2517</v>
      </c>
      <c r="D3026" s="10" t="s">
        <v>65</v>
      </c>
      <c r="E3026" s="10" t="s">
        <v>66</v>
      </c>
      <c r="F3026" s="10" t="s">
        <v>13635</v>
      </c>
      <c r="G3026" s="137">
        <v>5681278872</v>
      </c>
      <c r="H3026" s="10"/>
      <c r="I3026" s="10" t="s">
        <v>933</v>
      </c>
      <c r="J3026" s="10" t="s">
        <v>13637</v>
      </c>
      <c r="K3026" s="10" t="s">
        <v>13636</v>
      </c>
      <c r="L3026" s="98">
        <f>IFERROR(VLOOKUP($F3026&amp;$C3026,Sales!$J:$W,9,0),0)</f>
        <v>0</v>
      </c>
      <c r="M3026" s="98">
        <f>IFERROR(VLOOKUP($F3026&amp;$C3026,Sales!$J:$W,10,0),0)</f>
        <v>0</v>
      </c>
      <c r="N3026" s="98">
        <f>IFERROR(VLOOKUP($F3026&amp;$C3026,Sales!$J:$W,11,0),0)</f>
        <v>0</v>
      </c>
      <c r="O3026" s="98">
        <f>IFERROR(VLOOKUP($F3026&amp;$C3026,Sales!$J:$W,12,0),0)</f>
        <v>0</v>
      </c>
      <c r="P3026" s="98">
        <f>IFERROR(VLOOKUP($F3026&amp;$C3026,Sales!$J:$W,13,0),0)</f>
        <v>0</v>
      </c>
      <c r="Q3026" s="98">
        <f>IFERROR(VLOOKUP($F3026&amp;$C3026,Sales!$A:$H,7,0),0)</f>
        <v>0</v>
      </c>
      <c r="R3026" s="41" t="str">
        <f t="shared" si="94"/>
        <v>ERROR</v>
      </c>
      <c r="S3026" s="15"/>
      <c r="T3026" s="15"/>
      <c r="U3026" s="15"/>
      <c r="V3026" s="15"/>
      <c r="W3026" s="15"/>
      <c r="X3026" s="15"/>
      <c r="Y3026" s="41"/>
      <c r="Z3026" s="41"/>
      <c r="AA3026" s="41"/>
      <c r="AB3026" s="15"/>
      <c r="AC3026" s="15"/>
      <c r="AD3026" s="15"/>
      <c r="AE3026" s="15"/>
      <c r="AF3026" s="15"/>
      <c r="AG3026" s="15"/>
      <c r="AH3026" s="15"/>
      <c r="AI3026" s="15"/>
      <c r="AJ3026" s="15"/>
      <c r="AK3026" s="15"/>
      <c r="AL3026" s="15"/>
      <c r="AM3026" s="15"/>
      <c r="AN3026" s="15"/>
      <c r="AO3026" s="15"/>
      <c r="AP3026" s="15"/>
      <c r="AQ3026" s="15"/>
      <c r="AR3026" s="15"/>
      <c r="AS3026" s="15"/>
      <c r="AT3026" s="15"/>
      <c r="AU3026" s="15"/>
      <c r="AV3026" s="15"/>
      <c r="AW3026" s="15"/>
      <c r="AX3026" s="82"/>
      <c r="AY3026" s="82"/>
      <c r="AZ3026" s="10">
        <v>1</v>
      </c>
      <c r="BA3026" t="s">
        <v>22</v>
      </c>
      <c r="BB3026" t="s">
        <v>88</v>
      </c>
      <c r="BD3026" s="39" t="str">
        <f t="shared" si="95"/>
        <v>01/396129511CTokopedia</v>
      </c>
      <c r="BE3026" s="1">
        <v>44960</v>
      </c>
      <c r="BF3026" t="s">
        <v>14797</v>
      </c>
      <c r="BG3026" t="s">
        <v>13638</v>
      </c>
    </row>
    <row r="3027" spans="2:59" ht="13.5" customHeight="1" x14ac:dyDescent="0.35">
      <c r="B3027" s="10" t="s">
        <v>17</v>
      </c>
      <c r="C3027" s="10" t="s">
        <v>2517</v>
      </c>
      <c r="D3027" s="10" t="s">
        <v>65</v>
      </c>
      <c r="E3027" s="10" t="s">
        <v>66</v>
      </c>
      <c r="F3027" s="10" t="s">
        <v>11750</v>
      </c>
      <c r="G3027" s="137">
        <v>3388064345</v>
      </c>
      <c r="H3027" s="10"/>
      <c r="I3027" s="10" t="s">
        <v>927</v>
      </c>
      <c r="J3027" s="10" t="s">
        <v>13543</v>
      </c>
      <c r="K3027" s="10" t="s">
        <v>11761</v>
      </c>
      <c r="L3027" s="98">
        <f>IFERROR(VLOOKUP($F3027&amp;$C3027,Sales!$J:$W,9,0),0)</f>
        <v>0</v>
      </c>
      <c r="M3027" s="98">
        <f>IFERROR(VLOOKUP($F3027&amp;$C3027,Sales!$J:$W,10,0),0)</f>
        <v>0</v>
      </c>
      <c r="N3027" s="98">
        <f>IFERROR(VLOOKUP($F3027&amp;$C3027,Sales!$J:$W,11,0),0)</f>
        <v>0</v>
      </c>
      <c r="O3027" s="98">
        <f>IFERROR(VLOOKUP($F3027&amp;$C3027,Sales!$J:$W,12,0),0)</f>
        <v>0</v>
      </c>
      <c r="P3027" s="98">
        <f>IFERROR(VLOOKUP($F3027&amp;$C3027,Sales!$J:$W,13,0),0)</f>
        <v>0</v>
      </c>
      <c r="Q3027" s="98">
        <f>IFERROR(VLOOKUP($F3027&amp;$C3027,Sales!$A:$H,7,0),0)</f>
        <v>0</v>
      </c>
      <c r="R3027" s="41">
        <f t="shared" si="94"/>
        <v>1</v>
      </c>
      <c r="S3027" s="15">
        <v>1</v>
      </c>
      <c r="T3027" s="15"/>
      <c r="U3027" s="15"/>
      <c r="V3027" s="15">
        <v>1</v>
      </c>
      <c r="W3027" s="15">
        <v>1</v>
      </c>
      <c r="X3027" s="15">
        <v>1</v>
      </c>
      <c r="Y3027" s="41">
        <v>1</v>
      </c>
      <c r="Z3027" s="41">
        <v>1</v>
      </c>
      <c r="AA3027" s="41"/>
      <c r="AB3027" s="15"/>
      <c r="AC3027" s="15"/>
      <c r="AD3027" s="15"/>
      <c r="AE3027" s="15"/>
      <c r="AF3027" s="15"/>
      <c r="AG3027" s="15"/>
      <c r="AH3027" s="15"/>
      <c r="AI3027" s="15"/>
      <c r="AJ3027" s="15"/>
      <c r="AK3027" s="15"/>
      <c r="AL3027" s="15"/>
      <c r="AM3027" s="15"/>
      <c r="AN3027" s="15"/>
      <c r="AO3027" s="15"/>
      <c r="AP3027" s="15"/>
      <c r="AQ3027" s="15"/>
      <c r="AR3027" s="15"/>
      <c r="AS3027" s="15"/>
      <c r="AT3027" s="15"/>
      <c r="AU3027" s="15"/>
      <c r="AV3027" s="15"/>
      <c r="AW3027" s="15"/>
      <c r="AX3027" s="82"/>
      <c r="AY3027" s="82"/>
      <c r="AZ3027" s="10">
        <v>1</v>
      </c>
      <c r="BA3027" t="s">
        <v>22</v>
      </c>
      <c r="BB3027" t="s">
        <v>23</v>
      </c>
      <c r="BD3027" s="39" t="str">
        <f t="shared" si="95"/>
        <v>01/396129511DTokopedia</v>
      </c>
    </row>
    <row r="3028" spans="2:59" ht="13.5" customHeight="1" x14ac:dyDescent="0.35">
      <c r="B3028" s="10" t="s">
        <v>17</v>
      </c>
      <c r="C3028" s="10" t="s">
        <v>2517</v>
      </c>
      <c r="D3028" s="10" t="s">
        <v>65</v>
      </c>
      <c r="E3028" s="10" t="s">
        <v>66</v>
      </c>
      <c r="F3028" s="10" t="s">
        <v>4122</v>
      </c>
      <c r="G3028" s="137">
        <v>1546477676</v>
      </c>
      <c r="H3028" s="10"/>
      <c r="I3028" s="10" t="s">
        <v>2221</v>
      </c>
      <c r="J3028" s="10" t="s">
        <v>8197</v>
      </c>
      <c r="K3028" s="10" t="s">
        <v>8198</v>
      </c>
      <c r="L3028" s="98">
        <f>IFERROR(VLOOKUP($F3028&amp;$C3028,Sales!$J:$W,9,0),0)</f>
        <v>0</v>
      </c>
      <c r="M3028" s="98">
        <f>IFERROR(VLOOKUP($F3028&amp;$C3028,Sales!$J:$W,10,0),0)</f>
        <v>0</v>
      </c>
      <c r="N3028" s="98">
        <f>IFERROR(VLOOKUP($F3028&amp;$C3028,Sales!$J:$W,11,0),0)</f>
        <v>0</v>
      </c>
      <c r="O3028" s="98">
        <f>IFERROR(VLOOKUP($F3028&amp;$C3028,Sales!$J:$W,12,0),0)</f>
        <v>0</v>
      </c>
      <c r="P3028" s="98">
        <f>IFERROR(VLOOKUP($F3028&amp;$C3028,Sales!$J:$W,13,0),0)</f>
        <v>0</v>
      </c>
      <c r="Q3028" s="98">
        <f>IFERROR(VLOOKUP($F3028&amp;$C3028,Sales!$A:$H,7,0),0)</f>
        <v>0</v>
      </c>
      <c r="R3028" s="41" t="str">
        <f t="shared" si="94"/>
        <v>ERROR</v>
      </c>
      <c r="S3028" s="15"/>
      <c r="T3028" s="15"/>
      <c r="U3028" s="15"/>
      <c r="V3028" s="15"/>
      <c r="W3028" s="15"/>
      <c r="X3028" s="15"/>
      <c r="Y3028" s="41"/>
      <c r="Z3028" s="41"/>
      <c r="AA3028" s="41"/>
      <c r="AB3028" s="15"/>
      <c r="AC3028" s="15"/>
      <c r="AD3028" s="15"/>
      <c r="AE3028" s="15"/>
      <c r="AF3028" s="15"/>
      <c r="AG3028" s="15"/>
      <c r="AH3028" s="15"/>
      <c r="AI3028" s="15"/>
      <c r="AJ3028" s="15"/>
      <c r="AK3028" s="15"/>
      <c r="AL3028" s="15"/>
      <c r="AM3028" s="15"/>
      <c r="AN3028" s="15"/>
      <c r="AO3028" s="15"/>
      <c r="AP3028" s="15"/>
      <c r="AQ3028" s="15"/>
      <c r="AR3028" s="15"/>
      <c r="AS3028" s="15"/>
      <c r="AT3028" s="15"/>
      <c r="AU3028" s="15"/>
      <c r="AV3028" s="15"/>
      <c r="AW3028" s="15"/>
      <c r="AX3028" s="15"/>
      <c r="AY3028" s="15"/>
      <c r="AZ3028" s="10">
        <v>1</v>
      </c>
      <c r="BA3028" t="s">
        <v>22</v>
      </c>
      <c r="BB3028" t="s">
        <v>88</v>
      </c>
      <c r="BD3028" s="39" t="str">
        <f t="shared" si="95"/>
        <v>01/396129507FTokopedia</v>
      </c>
    </row>
    <row r="3029" spans="2:59" ht="13.5" customHeight="1" x14ac:dyDescent="0.35">
      <c r="B3029" s="10" t="s">
        <v>17</v>
      </c>
      <c r="C3029" s="10" t="s">
        <v>2517</v>
      </c>
      <c r="D3029" s="10" t="s">
        <v>65</v>
      </c>
      <c r="E3029" s="10" t="s">
        <v>66</v>
      </c>
      <c r="F3029" s="10" t="s">
        <v>11151</v>
      </c>
      <c r="G3029" s="10">
        <v>8380637682</v>
      </c>
      <c r="H3029" s="10"/>
      <c r="I3029" s="10" t="s">
        <v>2250</v>
      </c>
      <c r="J3029" s="10" t="s">
        <v>20605</v>
      </c>
      <c r="K3029" s="10" t="s">
        <v>16957</v>
      </c>
      <c r="L3029" s="98">
        <f>IFERROR(VLOOKUP($F3029&amp;$C3029,Sales!$J:$W,9,0),0)</f>
        <v>0</v>
      </c>
      <c r="M3029" s="98">
        <f>IFERROR(VLOOKUP($F3029&amp;$C3029,Sales!$J:$W,10,0),0)</f>
        <v>0</v>
      </c>
      <c r="N3029" s="98">
        <f>IFERROR(VLOOKUP($F3029&amp;$C3029,Sales!$J:$W,11,0),0)</f>
        <v>0</v>
      </c>
      <c r="O3029" s="98">
        <f>IFERROR(VLOOKUP($F3029&amp;$C3029,Sales!$J:$W,12,0),0)</f>
        <v>0</v>
      </c>
      <c r="P3029" s="98">
        <f>IFERROR(VLOOKUP($F3029&amp;$C3029,Sales!$J:$W,13,0),0)</f>
        <v>0</v>
      </c>
      <c r="Q3029" s="98">
        <f>IFERROR(VLOOKUP($F3029&amp;$C3029,Sales!$A:$H,7,0),0)</f>
        <v>0</v>
      </c>
      <c r="R3029" s="41">
        <f t="shared" si="94"/>
        <v>1</v>
      </c>
      <c r="S3029" s="15">
        <v>1</v>
      </c>
      <c r="T3029" s="15"/>
      <c r="U3029" s="15"/>
      <c r="V3029" s="15">
        <v>1</v>
      </c>
      <c r="W3029" s="15">
        <v>1</v>
      </c>
      <c r="X3029" s="15">
        <v>1</v>
      </c>
      <c r="Y3029" s="41">
        <v>1</v>
      </c>
      <c r="Z3029" s="41">
        <v>1</v>
      </c>
      <c r="AA3029" s="41"/>
      <c r="AB3029" s="15"/>
      <c r="AC3029" s="15"/>
      <c r="AD3029" s="15"/>
      <c r="AE3029" s="15"/>
      <c r="AF3029" s="15"/>
      <c r="AG3029" s="15"/>
      <c r="AH3029" s="15"/>
      <c r="AI3029" s="15"/>
      <c r="AJ3029" s="15"/>
      <c r="AK3029" s="15"/>
      <c r="AL3029" s="15"/>
      <c r="AM3029" s="15"/>
      <c r="AN3029" s="15"/>
      <c r="AO3029" s="15"/>
      <c r="AP3029" s="15"/>
      <c r="AQ3029" s="15"/>
      <c r="AR3029" s="15"/>
      <c r="AS3029" s="15"/>
      <c r="AT3029" s="15"/>
      <c r="AU3029" s="15"/>
      <c r="AV3029" s="15"/>
      <c r="AW3029" s="15"/>
      <c r="AX3029" s="82"/>
      <c r="AY3029" s="82"/>
      <c r="AZ3029" s="10">
        <v>1</v>
      </c>
      <c r="BA3029" t="s">
        <v>22</v>
      </c>
      <c r="BB3029" t="s">
        <v>23</v>
      </c>
      <c r="BD3029" s="39" t="str">
        <f t="shared" si="95"/>
        <v>01/396129511HTokopedia</v>
      </c>
      <c r="BE3029" s="1">
        <v>45162</v>
      </c>
      <c r="BF3029" t="s">
        <v>20604</v>
      </c>
    </row>
    <row r="3030" spans="2:59" ht="13.5" customHeight="1" x14ac:dyDescent="0.35">
      <c r="B3030" s="10" t="s">
        <v>17</v>
      </c>
      <c r="C3030" s="10" t="s">
        <v>2517</v>
      </c>
      <c r="D3030" s="10" t="s">
        <v>65</v>
      </c>
      <c r="E3030" s="10" t="s">
        <v>66</v>
      </c>
      <c r="F3030" s="10" t="s">
        <v>4127</v>
      </c>
      <c r="G3030" s="137">
        <v>1395032862</v>
      </c>
      <c r="H3030" s="10"/>
      <c r="I3030" s="10" t="s">
        <v>2280</v>
      </c>
      <c r="J3030" s="10" t="s">
        <v>8199</v>
      </c>
      <c r="K3030" s="10" t="s">
        <v>8200</v>
      </c>
      <c r="L3030" s="98">
        <f>IFERROR(VLOOKUP($F3030&amp;$C3030,Sales!$J:$W,9,0),0)</f>
        <v>0</v>
      </c>
      <c r="M3030" s="98">
        <f>IFERROR(VLOOKUP($F3030&amp;$C3030,Sales!$J:$W,10,0),0)</f>
        <v>0</v>
      </c>
      <c r="N3030" s="98">
        <f>IFERROR(VLOOKUP($F3030&amp;$C3030,Sales!$J:$W,11,0),0)</f>
        <v>0</v>
      </c>
      <c r="O3030" s="98">
        <f>IFERROR(VLOOKUP($F3030&amp;$C3030,Sales!$J:$W,12,0),0)</f>
        <v>0</v>
      </c>
      <c r="P3030" s="98">
        <f>IFERROR(VLOOKUP($F3030&amp;$C3030,Sales!$J:$W,13,0),0)</f>
        <v>0</v>
      </c>
      <c r="Q3030" s="98">
        <f>IFERROR(VLOOKUP($F3030&amp;$C3030,Sales!$A:$H,7,0),0)</f>
        <v>0</v>
      </c>
      <c r="R3030" s="41" t="str">
        <f t="shared" si="94"/>
        <v>ERROR</v>
      </c>
      <c r="S3030" s="15"/>
      <c r="T3030" s="15"/>
      <c r="U3030" s="15"/>
      <c r="V3030" s="15"/>
      <c r="W3030" s="15"/>
      <c r="X3030" s="15"/>
      <c r="Y3030" s="41"/>
      <c r="Z3030" s="41"/>
      <c r="AA3030" s="41"/>
      <c r="AB3030" s="15"/>
      <c r="AC3030" s="15"/>
      <c r="AD3030" s="15"/>
      <c r="AE3030" s="15"/>
      <c r="AF3030" s="15"/>
      <c r="AG3030" s="15"/>
      <c r="AH3030" s="15"/>
      <c r="AI3030" s="15"/>
      <c r="AJ3030" s="15"/>
      <c r="AK3030" s="15"/>
      <c r="AL3030" s="15"/>
      <c r="AM3030" s="15"/>
      <c r="AN3030" s="15"/>
      <c r="AO3030" s="15"/>
      <c r="AP3030" s="15"/>
      <c r="AQ3030" s="15"/>
      <c r="AR3030" s="15"/>
      <c r="AS3030" s="15"/>
      <c r="AT3030" s="15"/>
      <c r="AU3030" s="15"/>
      <c r="AV3030" s="15"/>
      <c r="AW3030" s="15"/>
      <c r="AX3030" s="15"/>
      <c r="AY3030" s="15"/>
      <c r="AZ3030" s="10">
        <v>1</v>
      </c>
      <c r="BA3030" t="s">
        <v>22</v>
      </c>
      <c r="BB3030" t="s">
        <v>88</v>
      </c>
      <c r="BD3030" s="39" t="str">
        <f t="shared" si="95"/>
        <v>01/396129507MTokopedia</v>
      </c>
    </row>
    <row r="3031" spans="2:59" ht="13.5" customHeight="1" x14ac:dyDescent="0.35">
      <c r="B3031" s="10" t="s">
        <v>17</v>
      </c>
      <c r="C3031" s="10" t="s">
        <v>2517</v>
      </c>
      <c r="D3031" s="10" t="s">
        <v>65</v>
      </c>
      <c r="E3031" s="10" t="s">
        <v>66</v>
      </c>
      <c r="F3031" s="10" t="s">
        <v>11539</v>
      </c>
      <c r="G3031" s="137">
        <v>2906262858</v>
      </c>
      <c r="H3031" s="10"/>
      <c r="I3031" s="10" t="s">
        <v>2202</v>
      </c>
      <c r="J3031" s="31" t="s">
        <v>11541</v>
      </c>
      <c r="K3031" s="10" t="s">
        <v>11540</v>
      </c>
      <c r="L3031" s="98">
        <f>IFERROR(VLOOKUP($F3031&amp;$C3031,Sales!$J:$W,9,0),0)</f>
        <v>0</v>
      </c>
      <c r="M3031" s="98">
        <f>IFERROR(VLOOKUP($F3031&amp;$C3031,Sales!$J:$W,10,0),0)</f>
        <v>0</v>
      </c>
      <c r="N3031" s="98">
        <f>IFERROR(VLOOKUP($F3031&amp;$C3031,Sales!$J:$W,11,0),0)</f>
        <v>0</v>
      </c>
      <c r="O3031" s="98">
        <f>IFERROR(VLOOKUP($F3031&amp;$C3031,Sales!$J:$W,12,0),0)</f>
        <v>0</v>
      </c>
      <c r="P3031" s="98">
        <f>IFERROR(VLOOKUP($F3031&amp;$C3031,Sales!$J:$W,13,0),0)</f>
        <v>0</v>
      </c>
      <c r="Q3031" s="98">
        <f>IFERROR(VLOOKUP($F3031&amp;$C3031,Sales!$A:$H,7,0),0)</f>
        <v>0</v>
      </c>
      <c r="R3031" s="41">
        <f t="shared" si="94"/>
        <v>1</v>
      </c>
      <c r="S3031" s="15">
        <v>1</v>
      </c>
      <c r="T3031" s="15"/>
      <c r="U3031" s="15"/>
      <c r="V3031" s="15">
        <v>1</v>
      </c>
      <c r="W3031" s="15">
        <v>1</v>
      </c>
      <c r="X3031" s="15">
        <v>1</v>
      </c>
      <c r="Y3031" s="41">
        <v>1</v>
      </c>
      <c r="Z3031" s="41">
        <v>1</v>
      </c>
      <c r="AA3031" s="41"/>
      <c r="AB3031" s="15"/>
      <c r="AC3031" s="15"/>
      <c r="AD3031" s="15"/>
      <c r="AE3031" s="15"/>
      <c r="AF3031" s="15"/>
      <c r="AG3031" s="15"/>
      <c r="AH3031" s="15"/>
      <c r="AI3031" s="15"/>
      <c r="AJ3031" s="15"/>
      <c r="AK3031" s="15"/>
      <c r="AL3031" s="15"/>
      <c r="AM3031" s="15"/>
      <c r="AN3031" s="15"/>
      <c r="AO3031" s="15"/>
      <c r="AP3031" s="15"/>
      <c r="AQ3031" s="15"/>
      <c r="AR3031" s="15"/>
      <c r="AS3031" s="15"/>
      <c r="AT3031" s="15"/>
      <c r="AU3031" s="15"/>
      <c r="AV3031" s="15"/>
      <c r="AW3031" s="15"/>
      <c r="AX3031" s="82"/>
      <c r="AY3031" s="82"/>
      <c r="AZ3031" s="10">
        <v>1</v>
      </c>
      <c r="BA3031" t="s">
        <v>22</v>
      </c>
      <c r="BB3031" t="s">
        <v>23</v>
      </c>
      <c r="BD3031" s="39" t="str">
        <f t="shared" si="95"/>
        <v>01/396129510KTokopedia</v>
      </c>
    </row>
    <row r="3032" spans="2:59" ht="13.5" customHeight="1" x14ac:dyDescent="0.35">
      <c r="B3032" s="10" t="s">
        <v>17</v>
      </c>
      <c r="C3032" s="10" t="s">
        <v>2517</v>
      </c>
      <c r="D3032" s="10" t="s">
        <v>65</v>
      </c>
      <c r="E3032" s="10" t="s">
        <v>66</v>
      </c>
      <c r="F3032" s="10" t="s">
        <v>11503</v>
      </c>
      <c r="G3032" s="137">
        <v>2906271967</v>
      </c>
      <c r="H3032" s="10"/>
      <c r="I3032" s="10" t="s">
        <v>2116</v>
      </c>
      <c r="J3032" s="31" t="s">
        <v>11538</v>
      </c>
      <c r="K3032" s="131" t="s">
        <v>11537</v>
      </c>
      <c r="L3032" s="98">
        <f>IFERROR(VLOOKUP($F3032&amp;$C3032,Sales!$J:$W,9,0),0)</f>
        <v>0</v>
      </c>
      <c r="M3032" s="98">
        <f>IFERROR(VLOOKUP($F3032&amp;$C3032,Sales!$J:$W,10,0),0)</f>
        <v>0</v>
      </c>
      <c r="N3032" s="98">
        <f>IFERROR(VLOOKUP($F3032&amp;$C3032,Sales!$J:$W,11,0),0)</f>
        <v>0</v>
      </c>
      <c r="O3032" s="98">
        <f>IFERROR(VLOOKUP($F3032&amp;$C3032,Sales!$J:$W,12,0),0)</f>
        <v>0</v>
      </c>
      <c r="P3032" s="98">
        <f>IFERROR(VLOOKUP($F3032&amp;$C3032,Sales!$J:$W,13,0),0)</f>
        <v>0</v>
      </c>
      <c r="Q3032" s="98">
        <f>IFERROR(VLOOKUP($F3032&amp;$C3032,Sales!$A:$H,7,0),0)</f>
        <v>0</v>
      </c>
      <c r="R3032" s="41">
        <f t="shared" si="94"/>
        <v>1</v>
      </c>
      <c r="S3032" s="15">
        <v>1</v>
      </c>
      <c r="T3032" s="15"/>
      <c r="U3032" s="15"/>
      <c r="V3032" s="15">
        <v>1</v>
      </c>
      <c r="W3032" s="15">
        <v>1</v>
      </c>
      <c r="X3032" s="15">
        <v>1</v>
      </c>
      <c r="Y3032" s="41">
        <v>1</v>
      </c>
      <c r="Z3032" s="41">
        <v>1</v>
      </c>
      <c r="AA3032" s="41"/>
      <c r="AB3032" s="15"/>
      <c r="AC3032" s="15"/>
      <c r="AD3032" s="15"/>
      <c r="AE3032" s="15"/>
      <c r="AF3032" s="15"/>
      <c r="AG3032" s="15"/>
      <c r="AH3032" s="15"/>
      <c r="AI3032" s="15"/>
      <c r="AJ3032" s="15"/>
      <c r="AK3032" s="15"/>
      <c r="AL3032" s="15"/>
      <c r="AM3032" s="15"/>
      <c r="AN3032" s="15"/>
      <c r="AO3032" s="15"/>
      <c r="AP3032" s="15"/>
      <c r="AQ3032" s="15"/>
      <c r="AR3032" s="15"/>
      <c r="AS3032" s="15"/>
      <c r="AT3032" s="15"/>
      <c r="AU3032" s="15"/>
      <c r="AV3032" s="15"/>
      <c r="AW3032" s="15"/>
      <c r="AX3032" s="82"/>
      <c r="AY3032" s="82"/>
      <c r="AZ3032" s="10">
        <v>1</v>
      </c>
      <c r="BA3032" t="s">
        <v>22</v>
      </c>
      <c r="BB3032" t="s">
        <v>23</v>
      </c>
      <c r="BD3032" s="39" t="str">
        <f t="shared" si="95"/>
        <v>01/396129510LTokopedia</v>
      </c>
    </row>
    <row r="3033" spans="2:59" ht="13.5" customHeight="1" x14ac:dyDescent="0.35">
      <c r="B3033" s="10" t="s">
        <v>17</v>
      </c>
      <c r="C3033" s="10" t="s">
        <v>2517</v>
      </c>
      <c r="D3033" s="10" t="s">
        <v>65</v>
      </c>
      <c r="E3033" s="10" t="s">
        <v>66</v>
      </c>
      <c r="F3033" s="10" t="s">
        <v>4085</v>
      </c>
      <c r="G3033" s="137">
        <v>1465002059</v>
      </c>
      <c r="H3033" s="10"/>
      <c r="I3033" s="10" t="s">
        <v>2271</v>
      </c>
      <c r="J3033" s="10" t="s">
        <v>8201</v>
      </c>
      <c r="K3033" s="10" t="s">
        <v>8202</v>
      </c>
      <c r="L3033" s="98">
        <f>IFERROR(VLOOKUP($F3033&amp;$C3033,Sales!$J:$W,9,0),0)</f>
        <v>0</v>
      </c>
      <c r="M3033" s="98">
        <f>IFERROR(VLOOKUP($F3033&amp;$C3033,Sales!$J:$W,10,0),0)</f>
        <v>0</v>
      </c>
      <c r="N3033" s="98">
        <f>IFERROR(VLOOKUP($F3033&amp;$C3033,Sales!$J:$W,11,0),0)</f>
        <v>0</v>
      </c>
      <c r="O3033" s="98">
        <f>IFERROR(VLOOKUP($F3033&amp;$C3033,Sales!$J:$W,12,0),0)</f>
        <v>0</v>
      </c>
      <c r="P3033" s="98">
        <f>IFERROR(VLOOKUP($F3033&amp;$C3033,Sales!$J:$W,13,0),0)</f>
        <v>0</v>
      </c>
      <c r="Q3033" s="98">
        <f>IFERROR(VLOOKUP($F3033&amp;$C3033,Sales!$A:$H,7,0),0)</f>
        <v>0</v>
      </c>
      <c r="R3033" s="41" t="str">
        <f t="shared" si="94"/>
        <v>ERROR</v>
      </c>
      <c r="S3033" s="15"/>
      <c r="T3033" s="15"/>
      <c r="U3033" s="15"/>
      <c r="V3033" s="15"/>
      <c r="W3033" s="15"/>
      <c r="X3033" s="15"/>
      <c r="Y3033" s="41"/>
      <c r="Z3033" s="41"/>
      <c r="AA3033" s="41"/>
      <c r="AB3033" s="15"/>
      <c r="AC3033" s="15"/>
      <c r="AD3033" s="15"/>
      <c r="AE3033" s="15"/>
      <c r="AF3033" s="15"/>
      <c r="AG3033" s="15"/>
      <c r="AH3033" s="15"/>
      <c r="AI3033" s="15"/>
      <c r="AJ3033" s="15"/>
      <c r="AK3033" s="15"/>
      <c r="AL3033" s="15"/>
      <c r="AM3033" s="15"/>
      <c r="AN3033" s="15"/>
      <c r="AO3033" s="15"/>
      <c r="AP3033" s="15"/>
      <c r="AQ3033" s="15"/>
      <c r="AR3033" s="15"/>
      <c r="AS3033" s="15"/>
      <c r="AT3033" s="15"/>
      <c r="AU3033" s="15"/>
      <c r="AV3033" s="15"/>
      <c r="AW3033" s="15"/>
      <c r="AX3033" s="15"/>
      <c r="AY3033" s="15"/>
      <c r="AZ3033" s="10">
        <v>1</v>
      </c>
      <c r="BA3033" t="s">
        <v>22</v>
      </c>
      <c r="BB3033" t="s">
        <v>88</v>
      </c>
      <c r="BD3033" s="39" t="str">
        <f t="shared" si="95"/>
        <v>01/396129507VTokopedia</v>
      </c>
    </row>
    <row r="3034" spans="2:59" ht="13.5" customHeight="1" x14ac:dyDescent="0.35">
      <c r="B3034" s="10" t="s">
        <v>17</v>
      </c>
      <c r="C3034" s="10" t="s">
        <v>2517</v>
      </c>
      <c r="D3034" s="10" t="s">
        <v>65</v>
      </c>
      <c r="E3034" s="10" t="s">
        <v>66</v>
      </c>
      <c r="F3034" s="10" t="s">
        <v>4141</v>
      </c>
      <c r="G3034" s="137">
        <v>1439204310</v>
      </c>
      <c r="H3034" s="10"/>
      <c r="I3034" s="10" t="s">
        <v>2332</v>
      </c>
      <c r="J3034" s="10" t="s">
        <v>8203</v>
      </c>
      <c r="K3034" s="10" t="s">
        <v>8204</v>
      </c>
      <c r="L3034" s="98">
        <f>IFERROR(VLOOKUP($F3034&amp;$C3034,Sales!$J:$W,9,0),0)</f>
        <v>0</v>
      </c>
      <c r="M3034" s="98">
        <f>IFERROR(VLOOKUP($F3034&amp;$C3034,Sales!$J:$W,10,0),0)</f>
        <v>0</v>
      </c>
      <c r="N3034" s="98">
        <f>IFERROR(VLOOKUP($F3034&amp;$C3034,Sales!$J:$W,11,0),0)</f>
        <v>0</v>
      </c>
      <c r="O3034" s="98">
        <f>IFERROR(VLOOKUP($F3034&amp;$C3034,Sales!$J:$W,12,0),0)</f>
        <v>0</v>
      </c>
      <c r="P3034" s="98">
        <f>IFERROR(VLOOKUP($F3034&amp;$C3034,Sales!$J:$W,13,0),0)</f>
        <v>0</v>
      </c>
      <c r="Q3034" s="98">
        <f>IFERROR(VLOOKUP($F3034&amp;$C3034,Sales!$A:$H,7,0),0)</f>
        <v>0</v>
      </c>
      <c r="R3034" s="41" t="str">
        <f t="shared" si="94"/>
        <v>ERROR</v>
      </c>
      <c r="S3034" s="15"/>
      <c r="T3034" s="15"/>
      <c r="U3034" s="15"/>
      <c r="V3034" s="15"/>
      <c r="W3034" s="15"/>
      <c r="X3034" s="15"/>
      <c r="Y3034" s="41"/>
      <c r="Z3034" s="41"/>
      <c r="AA3034" s="41"/>
      <c r="AB3034" s="15"/>
      <c r="AC3034" s="15"/>
      <c r="AD3034" s="15"/>
      <c r="AE3034" s="15"/>
      <c r="AF3034" s="15"/>
      <c r="AG3034" s="15"/>
      <c r="AH3034" s="15"/>
      <c r="AI3034" s="15"/>
      <c r="AJ3034" s="15"/>
      <c r="AK3034" s="15"/>
      <c r="AL3034" s="15"/>
      <c r="AM3034" s="15"/>
      <c r="AN3034" s="15"/>
      <c r="AO3034" s="15"/>
      <c r="AP3034" s="15"/>
      <c r="AQ3034" s="15"/>
      <c r="AR3034" s="15"/>
      <c r="AS3034" s="15"/>
      <c r="AT3034" s="15"/>
      <c r="AU3034" s="15"/>
      <c r="AV3034" s="15"/>
      <c r="AW3034" s="15"/>
      <c r="AX3034" s="15"/>
      <c r="AY3034" s="15"/>
      <c r="AZ3034" s="10">
        <v>1</v>
      </c>
      <c r="BA3034" t="s">
        <v>22</v>
      </c>
      <c r="BB3034" t="s">
        <v>88</v>
      </c>
      <c r="BD3034" s="39" t="str">
        <f t="shared" si="95"/>
        <v>01/396129507XTokopedia</v>
      </c>
    </row>
    <row r="3035" spans="2:59" ht="13.5" customHeight="1" x14ac:dyDescent="0.35">
      <c r="B3035" s="10" t="s">
        <v>17</v>
      </c>
      <c r="C3035" s="10" t="s">
        <v>2517</v>
      </c>
      <c r="D3035" s="10" t="s">
        <v>65</v>
      </c>
      <c r="E3035" s="10" t="s">
        <v>66</v>
      </c>
      <c r="F3035" s="10" t="s">
        <v>11155</v>
      </c>
      <c r="G3035" s="137">
        <v>2552208392</v>
      </c>
      <c r="H3035" s="10"/>
      <c r="I3035" s="10" t="s">
        <v>929</v>
      </c>
      <c r="J3035" s="10" t="s">
        <v>11157</v>
      </c>
      <c r="K3035" s="10" t="s">
        <v>11156</v>
      </c>
      <c r="L3035" s="98">
        <f>IFERROR(VLOOKUP($F3035&amp;$C3035,Sales!$J:$W,9,0),0)</f>
        <v>0</v>
      </c>
      <c r="M3035" s="98">
        <f>IFERROR(VLOOKUP($F3035&amp;$C3035,Sales!$J:$W,10,0),0)</f>
        <v>0</v>
      </c>
      <c r="N3035" s="98">
        <f>IFERROR(VLOOKUP($F3035&amp;$C3035,Sales!$J:$W,11,0),0)</f>
        <v>0</v>
      </c>
      <c r="O3035" s="98">
        <f>IFERROR(VLOOKUP($F3035&amp;$C3035,Sales!$J:$W,12,0),0)</f>
        <v>0</v>
      </c>
      <c r="P3035" s="98">
        <f>IFERROR(VLOOKUP($F3035&amp;$C3035,Sales!$J:$W,13,0),0)</f>
        <v>0</v>
      </c>
      <c r="Q3035" s="98">
        <f>IFERROR(VLOOKUP($F3035&amp;$C3035,Sales!$A:$H,7,0),0)</f>
        <v>0</v>
      </c>
      <c r="R3035" s="41" t="str">
        <f t="shared" si="94"/>
        <v>ERROR</v>
      </c>
      <c r="S3035" s="15"/>
      <c r="T3035" s="15"/>
      <c r="U3035" s="15"/>
      <c r="V3035" s="15"/>
      <c r="W3035" s="15"/>
      <c r="X3035" s="15"/>
      <c r="Y3035" s="41"/>
      <c r="Z3035" s="41"/>
      <c r="AA3035" s="41"/>
      <c r="AB3035" s="15"/>
      <c r="AC3035" s="15"/>
      <c r="AD3035" s="15"/>
      <c r="AE3035" s="15"/>
      <c r="AF3035" s="15"/>
      <c r="AG3035" s="15"/>
      <c r="AH3035" s="15"/>
      <c r="AI3035" s="15"/>
      <c r="AJ3035" s="15"/>
      <c r="AK3035" s="15"/>
      <c r="AL3035" s="15"/>
      <c r="AM3035" s="15"/>
      <c r="AN3035" s="15"/>
      <c r="AO3035" s="15"/>
      <c r="AP3035" s="15"/>
      <c r="AQ3035" s="15"/>
      <c r="AR3035" s="15"/>
      <c r="AS3035" s="15"/>
      <c r="AT3035" s="15"/>
      <c r="AU3035" s="15"/>
      <c r="AV3035" s="15"/>
      <c r="AW3035" s="15"/>
      <c r="AX3035" s="82"/>
      <c r="AY3035" s="82"/>
      <c r="AZ3035" s="10">
        <v>1</v>
      </c>
      <c r="BA3035" t="s">
        <v>22</v>
      </c>
      <c r="BB3035" t="s">
        <v>88</v>
      </c>
      <c r="BD3035" s="39" t="str">
        <f t="shared" si="95"/>
        <v>01/396129511OTokopedia</v>
      </c>
      <c r="BE3035" s="1">
        <v>44977</v>
      </c>
      <c r="BF3035" t="s">
        <v>14104</v>
      </c>
    </row>
    <row r="3036" spans="2:59" ht="13.5" customHeight="1" x14ac:dyDescent="0.35">
      <c r="B3036" s="10" t="s">
        <v>17</v>
      </c>
      <c r="C3036" s="10" t="s">
        <v>2517</v>
      </c>
      <c r="D3036" s="10" t="s">
        <v>65</v>
      </c>
      <c r="E3036" s="10" t="s">
        <v>66</v>
      </c>
      <c r="F3036" s="10" t="s">
        <v>11752</v>
      </c>
      <c r="G3036" s="137">
        <v>2552380676</v>
      </c>
      <c r="H3036" s="10"/>
      <c r="I3036" s="10" t="s">
        <v>931</v>
      </c>
      <c r="J3036" s="10" t="s">
        <v>13544</v>
      </c>
      <c r="K3036" s="10" t="s">
        <v>11759</v>
      </c>
      <c r="L3036" s="98">
        <f>IFERROR(VLOOKUP($F3036&amp;$C3036,Sales!$J:$W,9,0),0)</f>
        <v>0</v>
      </c>
      <c r="M3036" s="98">
        <f>IFERROR(VLOOKUP($F3036&amp;$C3036,Sales!$J:$W,10,0),0)</f>
        <v>0</v>
      </c>
      <c r="N3036" s="98">
        <f>IFERROR(VLOOKUP($F3036&amp;$C3036,Sales!$J:$W,11,0),0)</f>
        <v>0</v>
      </c>
      <c r="O3036" s="98">
        <f>IFERROR(VLOOKUP($F3036&amp;$C3036,Sales!$J:$W,12,0),0)</f>
        <v>0</v>
      </c>
      <c r="P3036" s="98">
        <f>IFERROR(VLOOKUP($F3036&amp;$C3036,Sales!$J:$W,13,0),0)</f>
        <v>0</v>
      </c>
      <c r="Q3036" s="98">
        <f>IFERROR(VLOOKUP($F3036&amp;$C3036,Sales!$A:$H,7,0),0)</f>
        <v>0</v>
      </c>
      <c r="R3036" s="41" t="str">
        <f t="shared" si="94"/>
        <v>ERROR</v>
      </c>
      <c r="S3036" s="15"/>
      <c r="T3036" s="15"/>
      <c r="U3036" s="15"/>
      <c r="V3036" s="15"/>
      <c r="W3036" s="15"/>
      <c r="X3036" s="15"/>
      <c r="Y3036" s="41"/>
      <c r="Z3036" s="41"/>
      <c r="AA3036" s="41"/>
      <c r="AB3036" s="15"/>
      <c r="AC3036" s="15"/>
      <c r="AD3036" s="15"/>
      <c r="AE3036" s="15"/>
      <c r="AF3036" s="15"/>
      <c r="AG3036" s="15"/>
      <c r="AH3036" s="15"/>
      <c r="AI3036" s="15"/>
      <c r="AJ3036" s="15"/>
      <c r="AK3036" s="15"/>
      <c r="AL3036" s="15"/>
      <c r="AM3036" s="15"/>
      <c r="AN3036" s="15"/>
      <c r="AO3036" s="15"/>
      <c r="AP3036" s="15"/>
      <c r="AQ3036" s="15"/>
      <c r="AR3036" s="15"/>
      <c r="AS3036" s="15"/>
      <c r="AT3036" s="15"/>
      <c r="AU3036" s="15"/>
      <c r="AV3036" s="15"/>
      <c r="AW3036" s="15"/>
      <c r="AX3036" s="82"/>
      <c r="AY3036" s="82"/>
      <c r="AZ3036" s="10">
        <v>1</v>
      </c>
      <c r="BA3036" t="s">
        <v>13952</v>
      </c>
      <c r="BB3036" t="s">
        <v>88</v>
      </c>
      <c r="BD3036" s="39" t="str">
        <f t="shared" si="95"/>
        <v>01/396129511PTokopedia</v>
      </c>
      <c r="BE3036" s="1">
        <v>45012</v>
      </c>
      <c r="BF3036" t="s">
        <v>16179</v>
      </c>
    </row>
    <row r="3037" spans="2:59" ht="13.5" customHeight="1" x14ac:dyDescent="0.35">
      <c r="B3037" s="10" t="s">
        <v>17</v>
      </c>
      <c r="C3037" s="10" t="s">
        <v>2517</v>
      </c>
      <c r="D3037" s="10" t="s">
        <v>65</v>
      </c>
      <c r="E3037" s="10" t="s">
        <v>66</v>
      </c>
      <c r="F3037" s="10" t="s">
        <v>11516</v>
      </c>
      <c r="G3037" s="137">
        <v>2762166953</v>
      </c>
      <c r="H3037" s="10"/>
      <c r="I3037" s="10" t="s">
        <v>883</v>
      </c>
      <c r="J3037" s="10" t="s">
        <v>11515</v>
      </c>
      <c r="K3037" s="10" t="s">
        <v>11514</v>
      </c>
      <c r="L3037" s="98">
        <f>IFERROR(VLOOKUP($F3037&amp;$C3037,Sales!$J:$W,9,0),0)</f>
        <v>0</v>
      </c>
      <c r="M3037" s="98">
        <f>IFERROR(VLOOKUP($F3037&amp;$C3037,Sales!$J:$W,10,0),0)</f>
        <v>0</v>
      </c>
      <c r="N3037" s="98">
        <f>IFERROR(VLOOKUP($F3037&amp;$C3037,Sales!$J:$W,11,0),0)</f>
        <v>0</v>
      </c>
      <c r="O3037" s="98">
        <f>IFERROR(VLOOKUP($F3037&amp;$C3037,Sales!$J:$W,12,0),0)</f>
        <v>0</v>
      </c>
      <c r="P3037" s="98">
        <f>IFERROR(VLOOKUP($F3037&amp;$C3037,Sales!$J:$W,13,0),0)</f>
        <v>0</v>
      </c>
      <c r="Q3037" s="98">
        <f>IFERROR(VLOOKUP($F3037&amp;$C3037,Sales!$A:$H,7,0),0)</f>
        <v>0</v>
      </c>
      <c r="R3037" s="41" t="str">
        <f t="shared" si="94"/>
        <v>ERROR</v>
      </c>
      <c r="S3037" s="15"/>
      <c r="T3037" s="15"/>
      <c r="U3037" s="15"/>
      <c r="V3037" s="15"/>
      <c r="W3037" s="15"/>
      <c r="X3037" s="15"/>
      <c r="Y3037" s="41"/>
      <c r="Z3037" s="41"/>
      <c r="AA3037" s="41"/>
      <c r="AB3037" s="15"/>
      <c r="AC3037" s="15"/>
      <c r="AD3037" s="15"/>
      <c r="AE3037" s="15"/>
      <c r="AF3037" s="15"/>
      <c r="AG3037" s="15"/>
      <c r="AH3037" s="15"/>
      <c r="AI3037" s="15"/>
      <c r="AJ3037" s="15"/>
      <c r="AK3037" s="15"/>
      <c r="AL3037" s="15"/>
      <c r="AM3037" s="15"/>
      <c r="AN3037" s="15"/>
      <c r="AO3037" s="15"/>
      <c r="AP3037" s="15"/>
      <c r="AQ3037" s="15"/>
      <c r="AR3037" s="15"/>
      <c r="AS3037" s="15"/>
      <c r="AT3037" s="15"/>
      <c r="AU3037" s="15"/>
      <c r="AV3037" s="15"/>
      <c r="AW3037" s="15"/>
      <c r="AX3037" s="82"/>
      <c r="AY3037" s="82"/>
      <c r="AZ3037" s="10">
        <v>1</v>
      </c>
      <c r="BA3037" t="s">
        <v>22</v>
      </c>
      <c r="BB3037" t="s">
        <v>88</v>
      </c>
      <c r="BD3037" s="39" t="str">
        <f t="shared" si="95"/>
        <v>01/396129511WTokopedia</v>
      </c>
      <c r="BE3037" s="88">
        <v>44873</v>
      </c>
      <c r="BF3037" t="s">
        <v>14056</v>
      </c>
    </row>
    <row r="3038" spans="2:59" ht="13.5" customHeight="1" x14ac:dyDescent="0.35">
      <c r="B3038" s="10" t="s">
        <v>17</v>
      </c>
      <c r="C3038" s="10" t="s">
        <v>2517</v>
      </c>
      <c r="D3038" s="10" t="s">
        <v>65</v>
      </c>
      <c r="E3038" s="10" t="s">
        <v>66</v>
      </c>
      <c r="F3038" s="10" t="s">
        <v>11506</v>
      </c>
      <c r="G3038" s="137">
        <v>2762174471</v>
      </c>
      <c r="H3038" s="10"/>
      <c r="I3038" s="10" t="s">
        <v>2154</v>
      </c>
      <c r="J3038" s="10" t="s">
        <v>11518</v>
      </c>
      <c r="K3038" s="10" t="s">
        <v>11517</v>
      </c>
      <c r="L3038" s="98">
        <f>IFERROR(VLOOKUP($F3038&amp;$C3038,Sales!$J:$W,9,0),0)</f>
        <v>0</v>
      </c>
      <c r="M3038" s="98">
        <f>IFERROR(VLOOKUP($F3038&amp;$C3038,Sales!$J:$W,10,0),0)</f>
        <v>0</v>
      </c>
      <c r="N3038" s="98">
        <f>IFERROR(VLOOKUP($F3038&amp;$C3038,Sales!$J:$W,11,0),0)</f>
        <v>0</v>
      </c>
      <c r="O3038" s="98">
        <f>IFERROR(VLOOKUP($F3038&amp;$C3038,Sales!$J:$W,12,0),0)</f>
        <v>0</v>
      </c>
      <c r="P3038" s="98">
        <f>IFERROR(VLOOKUP($F3038&amp;$C3038,Sales!$J:$W,13,0),0)</f>
        <v>0</v>
      </c>
      <c r="Q3038" s="98">
        <f>IFERROR(VLOOKUP($F3038&amp;$C3038,Sales!$A:$H,7,0),0)</f>
        <v>0</v>
      </c>
      <c r="R3038" s="41" t="str">
        <f t="shared" si="94"/>
        <v>ERROR</v>
      </c>
      <c r="S3038" s="15"/>
      <c r="T3038" s="15"/>
      <c r="U3038" s="15"/>
      <c r="V3038" s="15"/>
      <c r="W3038" s="15"/>
      <c r="X3038" s="15"/>
      <c r="Y3038" s="41"/>
      <c r="Z3038" s="41"/>
      <c r="AA3038" s="41"/>
      <c r="AB3038" s="15"/>
      <c r="AC3038" s="15"/>
      <c r="AD3038" s="15"/>
      <c r="AE3038" s="15"/>
      <c r="AF3038" s="15"/>
      <c r="AG3038" s="15"/>
      <c r="AH3038" s="15"/>
      <c r="AI3038" s="15"/>
      <c r="AJ3038" s="15"/>
      <c r="AK3038" s="15"/>
      <c r="AL3038" s="15"/>
      <c r="AM3038" s="15"/>
      <c r="AN3038" s="15"/>
      <c r="AO3038" s="15"/>
      <c r="AP3038" s="15"/>
      <c r="AQ3038" s="15"/>
      <c r="AR3038" s="15"/>
      <c r="AS3038" s="15"/>
      <c r="AT3038" s="15"/>
      <c r="AU3038" s="15"/>
      <c r="AV3038" s="15"/>
      <c r="AW3038" s="15"/>
      <c r="AX3038" s="82"/>
      <c r="AY3038" s="82"/>
      <c r="AZ3038" s="10">
        <v>1</v>
      </c>
      <c r="BA3038" t="s">
        <v>22</v>
      </c>
      <c r="BB3038" t="s">
        <v>88</v>
      </c>
      <c r="BD3038" s="39" t="str">
        <f t="shared" si="95"/>
        <v>01/396129511XTokopedia</v>
      </c>
      <c r="BE3038" s="88">
        <v>44909</v>
      </c>
      <c r="BF3038" t="s">
        <v>14067</v>
      </c>
    </row>
    <row r="3039" spans="2:59" ht="13.5" customHeight="1" x14ac:dyDescent="0.35">
      <c r="B3039" s="10" t="s">
        <v>17</v>
      </c>
      <c r="C3039" s="10" t="s">
        <v>2517</v>
      </c>
      <c r="D3039" s="10" t="s">
        <v>65</v>
      </c>
      <c r="E3039" s="10" t="s">
        <v>66</v>
      </c>
      <c r="F3039" s="10" t="s">
        <v>11146</v>
      </c>
      <c r="G3039" s="137">
        <v>2512940686</v>
      </c>
      <c r="H3039" s="10"/>
      <c r="I3039" s="10" t="s">
        <v>2267</v>
      </c>
      <c r="J3039" s="31" t="s">
        <v>16200</v>
      </c>
      <c r="K3039" s="10" t="s">
        <v>16201</v>
      </c>
      <c r="L3039" s="98">
        <f>IFERROR(VLOOKUP($F3039&amp;$C3039,Sales!$J:$W,9,0),0)</f>
        <v>0</v>
      </c>
      <c r="M3039" s="98">
        <f>IFERROR(VLOOKUP($F3039&amp;$C3039,Sales!$J:$W,10,0),0)</f>
        <v>0</v>
      </c>
      <c r="N3039" s="98">
        <f>IFERROR(VLOOKUP($F3039&amp;$C3039,Sales!$J:$W,11,0),0)</f>
        <v>0</v>
      </c>
      <c r="O3039" s="98">
        <f>IFERROR(VLOOKUP($F3039&amp;$C3039,Sales!$J:$W,12,0),0)</f>
        <v>0</v>
      </c>
      <c r="P3039" s="98">
        <f>IFERROR(VLOOKUP($F3039&amp;$C3039,Sales!$J:$W,13,0),0)</f>
        <v>0</v>
      </c>
      <c r="Q3039" s="98">
        <f>IFERROR(VLOOKUP($F3039&amp;$C3039,Sales!$A:$H,7,0),0)</f>
        <v>0</v>
      </c>
      <c r="R3039" s="41">
        <f t="shared" si="94"/>
        <v>1</v>
      </c>
      <c r="S3039" s="15">
        <v>1</v>
      </c>
      <c r="T3039" s="15"/>
      <c r="U3039" s="15"/>
      <c r="V3039" s="15">
        <v>1</v>
      </c>
      <c r="W3039" s="15">
        <v>1</v>
      </c>
      <c r="X3039" s="15">
        <v>1</v>
      </c>
      <c r="Y3039" s="41">
        <v>1</v>
      </c>
      <c r="Z3039" s="41">
        <v>1</v>
      </c>
      <c r="AA3039" s="41"/>
      <c r="AB3039" s="15"/>
      <c r="AC3039" s="15"/>
      <c r="AD3039" s="15"/>
      <c r="AE3039" s="15"/>
      <c r="AF3039" s="15"/>
      <c r="AG3039" s="15"/>
      <c r="AH3039" s="15"/>
      <c r="AI3039" s="15"/>
      <c r="AJ3039" s="15"/>
      <c r="AK3039" s="15"/>
      <c r="AL3039" s="15"/>
      <c r="AM3039" s="15"/>
      <c r="AN3039" s="15"/>
      <c r="AO3039" s="15"/>
      <c r="AP3039" s="15"/>
      <c r="AQ3039" s="15"/>
      <c r="AR3039" s="15"/>
      <c r="AS3039" s="15"/>
      <c r="AT3039" s="15"/>
      <c r="AU3039" s="15"/>
      <c r="AV3039" s="15"/>
      <c r="AW3039" s="15"/>
      <c r="AX3039" s="82"/>
      <c r="AY3039" s="82"/>
      <c r="AZ3039" s="10">
        <v>1</v>
      </c>
      <c r="BA3039" t="s">
        <v>13952</v>
      </c>
      <c r="BB3039" t="s">
        <v>23</v>
      </c>
      <c r="BD3039" s="39" t="str">
        <f t="shared" si="95"/>
        <v>01/396129511UTokopedia</v>
      </c>
    </row>
    <row r="3040" spans="2:59" ht="13.5" customHeight="1" x14ac:dyDescent="0.35">
      <c r="B3040" s="10" t="s">
        <v>17</v>
      </c>
      <c r="C3040" s="10" t="s">
        <v>2517</v>
      </c>
      <c r="D3040" s="10" t="s">
        <v>65</v>
      </c>
      <c r="E3040" s="10" t="s">
        <v>66</v>
      </c>
      <c r="F3040" s="10" t="s">
        <v>11147</v>
      </c>
      <c r="G3040" s="137">
        <v>8381321383</v>
      </c>
      <c r="H3040" s="10"/>
      <c r="I3040" s="10" t="s">
        <v>2146</v>
      </c>
      <c r="J3040" s="10" t="s">
        <v>16194</v>
      </c>
      <c r="K3040" s="85" t="s">
        <v>16195</v>
      </c>
      <c r="L3040" s="98">
        <f>IFERROR(VLOOKUP($F3040&amp;$C3040,Sales!$J:$W,9,0),0)</f>
        <v>0</v>
      </c>
      <c r="M3040" s="98">
        <f>IFERROR(VLOOKUP($F3040&amp;$C3040,Sales!$J:$W,10,0),0)</f>
        <v>0</v>
      </c>
      <c r="N3040" s="98">
        <f>IFERROR(VLOOKUP($F3040&amp;$C3040,Sales!$J:$W,11,0),0)</f>
        <v>0</v>
      </c>
      <c r="O3040" s="98">
        <f>IFERROR(VLOOKUP($F3040&amp;$C3040,Sales!$J:$W,12,0),0)</f>
        <v>0</v>
      </c>
      <c r="P3040" s="98">
        <f>IFERROR(VLOOKUP($F3040&amp;$C3040,Sales!$J:$W,13,0),0)</f>
        <v>0</v>
      </c>
      <c r="Q3040" s="98">
        <f>IFERROR(VLOOKUP($F3040&amp;$C3040,Sales!$A:$H,7,0),0)</f>
        <v>0</v>
      </c>
      <c r="R3040" s="41">
        <f t="shared" si="94"/>
        <v>1</v>
      </c>
      <c r="S3040" s="15">
        <v>1</v>
      </c>
      <c r="T3040" s="15"/>
      <c r="U3040" s="15"/>
      <c r="V3040" s="15">
        <v>1</v>
      </c>
      <c r="W3040" s="15">
        <v>1</v>
      </c>
      <c r="X3040" s="15">
        <v>1</v>
      </c>
      <c r="Y3040" s="41">
        <v>1</v>
      </c>
      <c r="Z3040" s="41">
        <v>1</v>
      </c>
      <c r="AA3040" s="41"/>
      <c r="AB3040" s="15"/>
      <c r="AC3040" s="15"/>
      <c r="AD3040" s="15"/>
      <c r="AE3040" s="15"/>
      <c r="AF3040" s="15"/>
      <c r="AG3040" s="15"/>
      <c r="AH3040" s="15"/>
      <c r="AI3040" s="15"/>
      <c r="AJ3040" s="15"/>
      <c r="AK3040" s="15"/>
      <c r="AL3040" s="15"/>
      <c r="AM3040" s="15"/>
      <c r="AN3040" s="15"/>
      <c r="AO3040" s="15"/>
      <c r="AP3040" s="15"/>
      <c r="AQ3040" s="15"/>
      <c r="AR3040" s="15"/>
      <c r="AS3040" s="15"/>
      <c r="AT3040" s="15"/>
      <c r="AU3040" s="15"/>
      <c r="AV3040" s="15"/>
      <c r="AW3040" s="15"/>
      <c r="AX3040" s="82"/>
      <c r="AY3040" s="82"/>
      <c r="AZ3040" s="10">
        <v>1</v>
      </c>
      <c r="BA3040" t="s">
        <v>13952</v>
      </c>
      <c r="BB3040" t="s">
        <v>23</v>
      </c>
      <c r="BD3040" s="39" t="str">
        <f t="shared" si="95"/>
        <v>01/396129511VTokopedia</v>
      </c>
    </row>
    <row r="3041" spans="2:56" ht="13.5" customHeight="1" x14ac:dyDescent="0.35">
      <c r="B3041" s="10" t="s">
        <v>17</v>
      </c>
      <c r="C3041" s="10" t="s">
        <v>2517</v>
      </c>
      <c r="D3041" s="10" t="s">
        <v>65</v>
      </c>
      <c r="E3041" s="10" t="s">
        <v>66</v>
      </c>
      <c r="F3041" s="10" t="s">
        <v>11167</v>
      </c>
      <c r="G3041" s="137">
        <v>2590210201</v>
      </c>
      <c r="H3041" s="10"/>
      <c r="I3041" s="10">
        <v>0</v>
      </c>
      <c r="J3041" s="10" t="s">
        <v>11169</v>
      </c>
      <c r="K3041" s="10" t="s">
        <v>11168</v>
      </c>
      <c r="L3041" s="98">
        <f>IFERROR(VLOOKUP($F3041&amp;$C3041,Sales!$J:$W,9,0),0)</f>
        <v>0</v>
      </c>
      <c r="M3041" s="98">
        <f>IFERROR(VLOOKUP($F3041&amp;$C3041,Sales!$J:$W,10,0),0)</f>
        <v>0</v>
      </c>
      <c r="N3041" s="98">
        <f>IFERROR(VLOOKUP($F3041&amp;$C3041,Sales!$J:$W,11,0),0)</f>
        <v>0</v>
      </c>
      <c r="O3041" s="98">
        <f>IFERROR(VLOOKUP($F3041&amp;$C3041,Sales!$J:$W,12,0),0)</f>
        <v>0</v>
      </c>
      <c r="P3041" s="98">
        <f>IFERROR(VLOOKUP($F3041&amp;$C3041,Sales!$J:$W,13,0),0)</f>
        <v>0</v>
      </c>
      <c r="Q3041" s="98">
        <f>IFERROR(VLOOKUP($F3041&amp;$C3041,Sales!$A:$H,7,0),0)</f>
        <v>0</v>
      </c>
      <c r="R3041" s="41" t="str">
        <f t="shared" si="94"/>
        <v>ERROR</v>
      </c>
      <c r="S3041" s="15"/>
      <c r="T3041" s="15"/>
      <c r="U3041" s="15"/>
      <c r="V3041" s="15"/>
      <c r="W3041" s="15"/>
      <c r="X3041" s="15"/>
      <c r="Y3041" s="41"/>
      <c r="Z3041" s="41"/>
      <c r="AA3041" s="41"/>
      <c r="AB3041" s="15"/>
      <c r="AC3041" s="15"/>
      <c r="AD3041" s="15"/>
      <c r="AE3041" s="15"/>
      <c r="AF3041" s="15"/>
      <c r="AG3041" s="15"/>
      <c r="AH3041" s="15"/>
      <c r="AI3041" s="15"/>
      <c r="AJ3041" s="15"/>
      <c r="AK3041" s="15"/>
      <c r="AL3041" s="15"/>
      <c r="AM3041" s="15"/>
      <c r="AN3041" s="15"/>
      <c r="AO3041" s="15"/>
      <c r="AP3041" s="15"/>
      <c r="AQ3041" s="15"/>
      <c r="AR3041" s="15"/>
      <c r="AS3041" s="15"/>
      <c r="AT3041" s="15"/>
      <c r="AU3041" s="15"/>
      <c r="AV3041" s="15"/>
      <c r="AW3041" s="15"/>
      <c r="AX3041" s="15"/>
      <c r="AY3041" s="15"/>
      <c r="AZ3041" s="10">
        <v>1</v>
      </c>
      <c r="BA3041" t="s">
        <v>22</v>
      </c>
      <c r="BB3041" t="s">
        <v>88</v>
      </c>
      <c r="BD3041" s="39" t="str">
        <f t="shared" si="95"/>
        <v>01/396129512FTokopedia</v>
      </c>
    </row>
    <row r="3042" spans="2:56" ht="13.5" customHeight="1" x14ac:dyDescent="0.35">
      <c r="B3042" s="10" t="s">
        <v>17</v>
      </c>
      <c r="C3042" s="10" t="s">
        <v>2517</v>
      </c>
      <c r="D3042" s="10" t="s">
        <v>65</v>
      </c>
      <c r="E3042" s="10" t="s">
        <v>66</v>
      </c>
      <c r="F3042" s="10" t="s">
        <v>11148</v>
      </c>
      <c r="G3042" s="137">
        <v>2590215879</v>
      </c>
      <c r="H3042" s="10"/>
      <c r="I3042" s="10" t="s">
        <v>2092</v>
      </c>
      <c r="J3042" s="10" t="s">
        <v>11171</v>
      </c>
      <c r="K3042" s="10" t="s">
        <v>11170</v>
      </c>
      <c r="L3042" s="98">
        <f>IFERROR(VLOOKUP($F3042&amp;$C3042,Sales!$J:$W,9,0),0)</f>
        <v>0</v>
      </c>
      <c r="M3042" s="98">
        <f>IFERROR(VLOOKUP($F3042&amp;$C3042,Sales!$J:$W,10,0),0)</f>
        <v>0</v>
      </c>
      <c r="N3042" s="98">
        <f>IFERROR(VLOOKUP($F3042&amp;$C3042,Sales!$J:$W,11,0),0)</f>
        <v>0</v>
      </c>
      <c r="O3042" s="98">
        <f>IFERROR(VLOOKUP($F3042&amp;$C3042,Sales!$J:$W,12,0),0)</f>
        <v>0</v>
      </c>
      <c r="P3042" s="98">
        <f>IFERROR(VLOOKUP($F3042&amp;$C3042,Sales!$J:$W,13,0),0)</f>
        <v>0</v>
      </c>
      <c r="Q3042" s="98">
        <f>IFERROR(VLOOKUP($F3042&amp;$C3042,Sales!$A:$H,7,0),0)</f>
        <v>0</v>
      </c>
      <c r="R3042" s="41" t="str">
        <f t="shared" si="94"/>
        <v>ERROR</v>
      </c>
      <c r="S3042" s="15"/>
      <c r="T3042" s="15"/>
      <c r="U3042" s="15"/>
      <c r="V3042" s="15"/>
      <c r="W3042" s="15"/>
      <c r="X3042" s="15"/>
      <c r="Y3042" s="41"/>
      <c r="Z3042" s="41"/>
      <c r="AA3042" s="41"/>
      <c r="AB3042" s="15"/>
      <c r="AC3042" s="15"/>
      <c r="AD3042" s="15"/>
      <c r="AE3042" s="15"/>
      <c r="AF3042" s="15"/>
      <c r="AG3042" s="15"/>
      <c r="AH3042" s="15"/>
      <c r="AI3042" s="15"/>
      <c r="AJ3042" s="15"/>
      <c r="AK3042" s="15"/>
      <c r="AL3042" s="15"/>
      <c r="AM3042" s="15"/>
      <c r="AN3042" s="15"/>
      <c r="AO3042" s="15"/>
      <c r="AP3042" s="15"/>
      <c r="AQ3042" s="15"/>
      <c r="AR3042" s="15"/>
      <c r="AS3042" s="15"/>
      <c r="AT3042" s="15"/>
      <c r="AU3042" s="15"/>
      <c r="AV3042" s="15"/>
      <c r="AW3042" s="15"/>
      <c r="AX3042" s="15"/>
      <c r="AY3042" s="15"/>
      <c r="AZ3042" s="10">
        <v>1</v>
      </c>
      <c r="BA3042" t="s">
        <v>22</v>
      </c>
      <c r="BB3042" t="s">
        <v>88</v>
      </c>
      <c r="BD3042" s="39" t="str">
        <f t="shared" si="95"/>
        <v>01/396129512CTokopedia</v>
      </c>
    </row>
    <row r="3043" spans="2:56" ht="13.5" customHeight="1" x14ac:dyDescent="0.35">
      <c r="B3043" s="10" t="s">
        <v>17</v>
      </c>
      <c r="C3043" s="10" t="s">
        <v>2517</v>
      </c>
      <c r="D3043" s="10" t="s">
        <v>65</v>
      </c>
      <c r="E3043" s="10" t="s">
        <v>66</v>
      </c>
      <c r="F3043" s="10" t="s">
        <v>8205</v>
      </c>
      <c r="G3043" s="137">
        <v>1446727731.1447101</v>
      </c>
      <c r="H3043" s="10"/>
      <c r="I3043" s="10">
        <v>0</v>
      </c>
      <c r="J3043" s="10" t="s">
        <v>13545</v>
      </c>
      <c r="K3043" s="10" t="s">
        <v>8206</v>
      </c>
      <c r="L3043" s="98">
        <f>IFERROR(VLOOKUP($F3043&amp;$C3043,Sales!$J:$W,9,0),0)</f>
        <v>0</v>
      </c>
      <c r="M3043" s="98">
        <f>IFERROR(VLOOKUP($F3043&amp;$C3043,Sales!$J:$W,10,0),0)</f>
        <v>0</v>
      </c>
      <c r="N3043" s="98">
        <f>IFERROR(VLOOKUP($F3043&amp;$C3043,Sales!$J:$W,11,0),0)</f>
        <v>0</v>
      </c>
      <c r="O3043" s="98">
        <f>IFERROR(VLOOKUP($F3043&amp;$C3043,Sales!$J:$W,12,0),0)</f>
        <v>0</v>
      </c>
      <c r="P3043" s="98">
        <f>IFERROR(VLOOKUP($F3043&amp;$C3043,Sales!$J:$W,13,0),0)</f>
        <v>0</v>
      </c>
      <c r="Q3043" s="98">
        <f>IFERROR(VLOOKUP($F3043&amp;$C3043,Sales!$A:$H,7,0),0)</f>
        <v>0</v>
      </c>
      <c r="R3043" s="41" t="str">
        <f t="shared" si="94"/>
        <v>ERROR</v>
      </c>
      <c r="S3043" s="15"/>
      <c r="T3043" s="15"/>
      <c r="U3043" s="15"/>
      <c r="V3043" s="15"/>
      <c r="W3043" s="15"/>
      <c r="X3043" s="15"/>
      <c r="Y3043" s="41"/>
      <c r="Z3043" s="41"/>
      <c r="AA3043" s="41"/>
      <c r="AB3043" s="15"/>
      <c r="AC3043" s="15"/>
      <c r="AD3043" s="15"/>
      <c r="AE3043" s="15"/>
      <c r="AF3043" s="15"/>
      <c r="AG3043" s="15"/>
      <c r="AH3043" s="15"/>
      <c r="AI3043" s="15"/>
      <c r="AJ3043" s="15"/>
      <c r="AK3043" s="15"/>
      <c r="AL3043" s="15"/>
      <c r="AM3043" s="15"/>
      <c r="AN3043" s="15"/>
      <c r="AO3043" s="15"/>
      <c r="AP3043" s="15"/>
      <c r="AQ3043" s="15"/>
      <c r="AR3043" s="15"/>
      <c r="AS3043" s="15"/>
      <c r="AT3043" s="15"/>
      <c r="AU3043" s="15"/>
      <c r="AV3043" s="15"/>
      <c r="AW3043" s="15"/>
      <c r="AX3043" s="15"/>
      <c r="AY3043" s="15"/>
      <c r="AZ3043" s="10">
        <v>1</v>
      </c>
      <c r="BA3043" t="s">
        <v>22</v>
      </c>
      <c r="BB3043" t="s">
        <v>88</v>
      </c>
      <c r="BD3043" s="39" t="str">
        <f t="shared" si="95"/>
        <v>01/396129901ZTokopedia</v>
      </c>
    </row>
    <row r="3044" spans="2:56" ht="13.5" customHeight="1" x14ac:dyDescent="0.35">
      <c r="B3044" s="10" t="s">
        <v>17</v>
      </c>
      <c r="C3044" s="10" t="s">
        <v>2517</v>
      </c>
      <c r="D3044" s="10" t="s">
        <v>65</v>
      </c>
      <c r="E3044" s="10" t="s">
        <v>66</v>
      </c>
      <c r="F3044" s="10" t="s">
        <v>4123</v>
      </c>
      <c r="G3044" s="137">
        <v>1446789903</v>
      </c>
      <c r="H3044" s="10"/>
      <c r="I3044" s="10">
        <v>0</v>
      </c>
      <c r="J3044" s="10" t="s">
        <v>13546</v>
      </c>
      <c r="K3044" s="10" t="s">
        <v>8207</v>
      </c>
      <c r="L3044" s="98">
        <f>IFERROR(VLOOKUP($F3044&amp;$C3044,Sales!$J:$W,9,0),0)</f>
        <v>0</v>
      </c>
      <c r="M3044" s="98">
        <f>IFERROR(VLOOKUP($F3044&amp;$C3044,Sales!$J:$W,10,0),0)</f>
        <v>0</v>
      </c>
      <c r="N3044" s="98">
        <f>IFERROR(VLOOKUP($F3044&amp;$C3044,Sales!$J:$W,11,0),0)</f>
        <v>0</v>
      </c>
      <c r="O3044" s="98">
        <f>IFERROR(VLOOKUP($F3044&amp;$C3044,Sales!$J:$W,12,0),0)</f>
        <v>0</v>
      </c>
      <c r="P3044" s="98">
        <f>IFERROR(VLOOKUP($F3044&amp;$C3044,Sales!$J:$W,13,0),0)</f>
        <v>0</v>
      </c>
      <c r="Q3044" s="98">
        <f>IFERROR(VLOOKUP($F3044&amp;$C3044,Sales!$A:$H,7,0),0)</f>
        <v>0</v>
      </c>
      <c r="R3044" s="41" t="str">
        <f t="shared" si="94"/>
        <v>ERROR</v>
      </c>
      <c r="S3044" s="15"/>
      <c r="T3044" s="15"/>
      <c r="U3044" s="15"/>
      <c r="V3044" s="15"/>
      <c r="W3044" s="15"/>
      <c r="X3044" s="15"/>
      <c r="Y3044" s="41"/>
      <c r="Z3044" s="41"/>
      <c r="AA3044" s="41"/>
      <c r="AB3044" s="15"/>
      <c r="AC3044" s="15"/>
      <c r="AD3044" s="15"/>
      <c r="AE3044" s="15"/>
      <c r="AF3044" s="15"/>
      <c r="AG3044" s="15"/>
      <c r="AH3044" s="15"/>
      <c r="AI3044" s="15"/>
      <c r="AJ3044" s="15"/>
      <c r="AK3044" s="15"/>
      <c r="AL3044" s="15"/>
      <c r="AM3044" s="15"/>
      <c r="AN3044" s="15"/>
      <c r="AO3044" s="15"/>
      <c r="AP3044" s="15"/>
      <c r="AQ3044" s="15"/>
      <c r="AR3044" s="15"/>
      <c r="AS3044" s="15"/>
      <c r="AT3044" s="15"/>
      <c r="AU3044" s="15"/>
      <c r="AV3044" s="15"/>
      <c r="AW3044" s="15"/>
      <c r="AX3044" s="15"/>
      <c r="AY3044" s="15"/>
      <c r="AZ3044" s="10">
        <v>1</v>
      </c>
      <c r="BA3044" t="s">
        <v>22</v>
      </c>
      <c r="BB3044" t="s">
        <v>88</v>
      </c>
      <c r="BD3044" s="39" t="str">
        <f t="shared" si="95"/>
        <v>01/396129506WTokopedia</v>
      </c>
    </row>
    <row r="3045" spans="2:56" ht="13.5" customHeight="1" x14ac:dyDescent="0.35">
      <c r="B3045" s="10" t="s">
        <v>17</v>
      </c>
      <c r="C3045" s="10" t="s">
        <v>2517</v>
      </c>
      <c r="D3045" s="10" t="s">
        <v>65</v>
      </c>
      <c r="E3045" s="10" t="s">
        <v>66</v>
      </c>
      <c r="F3045" s="10" t="s">
        <v>8208</v>
      </c>
      <c r="G3045" s="137">
        <v>1446780017.1447101</v>
      </c>
      <c r="H3045" s="10"/>
      <c r="I3045" s="10">
        <v>0</v>
      </c>
      <c r="J3045" s="10" t="s">
        <v>13547</v>
      </c>
      <c r="K3045" s="10" t="s">
        <v>8209</v>
      </c>
      <c r="L3045" s="98">
        <f>IFERROR(VLOOKUP($F3045&amp;$C3045,Sales!$J:$W,9,0),0)</f>
        <v>0</v>
      </c>
      <c r="M3045" s="98">
        <f>IFERROR(VLOOKUP($F3045&amp;$C3045,Sales!$J:$W,10,0),0)</f>
        <v>0</v>
      </c>
      <c r="N3045" s="98">
        <f>IFERROR(VLOOKUP($F3045&amp;$C3045,Sales!$J:$W,11,0),0)</f>
        <v>0</v>
      </c>
      <c r="O3045" s="98">
        <f>IFERROR(VLOOKUP($F3045&amp;$C3045,Sales!$J:$W,12,0),0)</f>
        <v>0</v>
      </c>
      <c r="P3045" s="98">
        <f>IFERROR(VLOOKUP($F3045&amp;$C3045,Sales!$J:$W,13,0),0)</f>
        <v>0</v>
      </c>
      <c r="Q3045" s="98">
        <f>IFERROR(VLOOKUP($F3045&amp;$C3045,Sales!$A:$H,7,0),0)</f>
        <v>0</v>
      </c>
      <c r="R3045" s="41" t="str">
        <f t="shared" si="94"/>
        <v>ERROR</v>
      </c>
      <c r="S3045" s="15"/>
      <c r="T3045" s="15"/>
      <c r="U3045" s="15"/>
      <c r="V3045" s="15"/>
      <c r="W3045" s="15"/>
      <c r="X3045" s="15"/>
      <c r="Y3045" s="41"/>
      <c r="Z3045" s="41"/>
      <c r="AA3045" s="41"/>
      <c r="AB3045" s="15"/>
      <c r="AC3045" s="15"/>
      <c r="AD3045" s="15"/>
      <c r="AE3045" s="15"/>
      <c r="AF3045" s="15"/>
      <c r="AG3045" s="15"/>
      <c r="AH3045" s="15"/>
      <c r="AI3045" s="15"/>
      <c r="AJ3045" s="15"/>
      <c r="AK3045" s="15"/>
      <c r="AL3045" s="15"/>
      <c r="AM3045" s="15"/>
      <c r="AN3045" s="15"/>
      <c r="AO3045" s="15"/>
      <c r="AP3045" s="15"/>
      <c r="AQ3045" s="15"/>
      <c r="AR3045" s="15"/>
      <c r="AS3045" s="15"/>
      <c r="AT3045" s="15"/>
      <c r="AU3045" s="15"/>
      <c r="AV3045" s="15"/>
      <c r="AW3045" s="15"/>
      <c r="AX3045" s="15"/>
      <c r="AY3045" s="15"/>
      <c r="AZ3045" s="10">
        <v>1</v>
      </c>
      <c r="BA3045" t="s">
        <v>22</v>
      </c>
      <c r="BB3045" t="s">
        <v>88</v>
      </c>
      <c r="BD3045" s="39" t="str">
        <f t="shared" si="95"/>
        <v>01/396130001HTokopedia</v>
      </c>
    </row>
    <row r="3046" spans="2:56" ht="13.5" customHeight="1" x14ac:dyDescent="0.35">
      <c r="B3046" s="10" t="s">
        <v>17</v>
      </c>
      <c r="C3046" s="10" t="s">
        <v>2517</v>
      </c>
      <c r="D3046" s="10" t="s">
        <v>119</v>
      </c>
      <c r="E3046" s="10" t="s">
        <v>120</v>
      </c>
      <c r="F3046" s="10" t="s">
        <v>183</v>
      </c>
      <c r="G3046" s="137">
        <v>696852152</v>
      </c>
      <c r="H3046" s="10"/>
      <c r="I3046" s="10">
        <v>4902430875905</v>
      </c>
      <c r="J3046" s="10" t="s">
        <v>13548</v>
      </c>
      <c r="K3046" s="10" t="s">
        <v>8210</v>
      </c>
      <c r="L3046" s="98">
        <f>IFERROR(VLOOKUP($F3046&amp;$C3046,Sales!$J:$W,9,0),0)</f>
        <v>0</v>
      </c>
      <c r="M3046" s="98">
        <f>IFERROR(VLOOKUP($F3046&amp;$C3046,Sales!$J:$W,10,0),0)</f>
        <v>0</v>
      </c>
      <c r="N3046" s="98">
        <f>IFERROR(VLOOKUP($F3046&amp;$C3046,Sales!$J:$W,11,0),0)</f>
        <v>0</v>
      </c>
      <c r="O3046" s="98">
        <f>IFERROR(VLOOKUP($F3046&amp;$C3046,Sales!$J:$W,12,0),0)</f>
        <v>0</v>
      </c>
      <c r="P3046" s="98">
        <f>IFERROR(VLOOKUP($F3046&amp;$C3046,Sales!$J:$W,13,0),0)</f>
        <v>0</v>
      </c>
      <c r="Q3046" s="98">
        <f>IFERROR(VLOOKUP($F3046&amp;$C3046,Sales!$A:$H,7,0),0)</f>
        <v>0</v>
      </c>
      <c r="R3046" s="41" t="str">
        <f t="shared" si="94"/>
        <v>ERROR</v>
      </c>
      <c r="S3046" s="15"/>
      <c r="T3046" s="15"/>
      <c r="U3046" s="15"/>
      <c r="V3046" s="15"/>
      <c r="W3046" s="15"/>
      <c r="X3046" s="15"/>
      <c r="Y3046" s="41"/>
      <c r="Z3046" s="41"/>
      <c r="AA3046" s="41"/>
      <c r="AB3046" s="15"/>
      <c r="AC3046" s="15"/>
      <c r="AD3046" s="15"/>
      <c r="AE3046" s="15"/>
      <c r="AF3046" s="15"/>
      <c r="AG3046" s="15"/>
      <c r="AH3046" s="15"/>
      <c r="AI3046" s="15"/>
      <c r="AJ3046" s="15"/>
      <c r="AK3046" s="15"/>
      <c r="AL3046" s="15"/>
      <c r="AM3046" s="15"/>
      <c r="AN3046" s="15"/>
      <c r="AO3046" s="15"/>
      <c r="AP3046" s="15"/>
      <c r="AQ3046" s="15"/>
      <c r="AR3046" s="15"/>
      <c r="AS3046" s="15"/>
      <c r="AT3046" s="15"/>
      <c r="AU3046" s="15"/>
      <c r="AV3046" s="15"/>
      <c r="AW3046" s="15"/>
      <c r="AX3046" s="15"/>
      <c r="AY3046" s="15"/>
      <c r="AZ3046" s="10">
        <v>1</v>
      </c>
      <c r="BA3046" t="s">
        <v>22</v>
      </c>
      <c r="BB3046" t="s">
        <v>88</v>
      </c>
      <c r="BD3046" s="39" t="str">
        <f t="shared" si="95"/>
        <v>01/214424901ZTokopedia</v>
      </c>
    </row>
    <row r="3047" spans="2:56" ht="13.5" customHeight="1" x14ac:dyDescent="0.35">
      <c r="B3047" s="10" t="s">
        <v>17</v>
      </c>
      <c r="C3047" s="10" t="s">
        <v>2517</v>
      </c>
      <c r="D3047" s="10" t="s">
        <v>248</v>
      </c>
      <c r="E3047" s="10" t="s">
        <v>194</v>
      </c>
      <c r="F3047" s="10" t="s">
        <v>3587</v>
      </c>
      <c r="G3047" s="137">
        <v>1277507327</v>
      </c>
      <c r="H3047" s="10"/>
      <c r="I3047" s="10">
        <v>0</v>
      </c>
      <c r="J3047" s="10" t="s">
        <v>13549</v>
      </c>
      <c r="K3047" s="10" t="s">
        <v>9706</v>
      </c>
      <c r="L3047" s="98">
        <f>IFERROR(VLOOKUP($F3047&amp;$C3047,Sales!$J:$W,9,0),0)</f>
        <v>0</v>
      </c>
      <c r="M3047" s="98">
        <f>IFERROR(VLOOKUP($F3047&amp;$C3047,Sales!$J:$W,10,0),0)</f>
        <v>0</v>
      </c>
      <c r="N3047" s="98">
        <f>IFERROR(VLOOKUP($F3047&amp;$C3047,Sales!$J:$W,11,0),0)</f>
        <v>0</v>
      </c>
      <c r="O3047" s="98">
        <f>IFERROR(VLOOKUP($F3047&amp;$C3047,Sales!$J:$W,12,0),0)</f>
        <v>0</v>
      </c>
      <c r="P3047" s="98">
        <f>IFERROR(VLOOKUP($F3047&amp;$C3047,Sales!$J:$W,13,0),0)</f>
        <v>0</v>
      </c>
      <c r="Q3047" s="98">
        <f>IFERROR(VLOOKUP($F3047&amp;$C3047,Sales!$A:$H,7,0),0)</f>
        <v>0</v>
      </c>
      <c r="R3047" s="41">
        <f t="shared" si="94"/>
        <v>1</v>
      </c>
      <c r="S3047" s="15">
        <v>1</v>
      </c>
      <c r="T3047" s="15"/>
      <c r="U3047" s="15"/>
      <c r="V3047" s="15">
        <v>1</v>
      </c>
      <c r="W3047" s="15">
        <v>1</v>
      </c>
      <c r="X3047" s="15">
        <v>1</v>
      </c>
      <c r="Y3047" s="41">
        <v>1</v>
      </c>
      <c r="Z3047" s="41">
        <v>1</v>
      </c>
      <c r="AA3047" s="41"/>
      <c r="AB3047" s="15"/>
      <c r="AC3047" s="15"/>
      <c r="AD3047" s="15"/>
      <c r="AE3047" s="15"/>
      <c r="AF3047" s="15"/>
      <c r="AG3047" s="15"/>
      <c r="AH3047" s="15"/>
      <c r="AI3047" s="15"/>
      <c r="AJ3047" s="15"/>
      <c r="AK3047" s="15"/>
      <c r="AL3047" s="15"/>
      <c r="AM3047" s="15"/>
      <c r="AN3047" s="15"/>
      <c r="AO3047" s="15"/>
      <c r="AP3047" s="15"/>
      <c r="AQ3047" s="15"/>
      <c r="AR3047" s="15"/>
      <c r="AS3047" s="15"/>
      <c r="AT3047" s="15"/>
      <c r="AU3047" s="15"/>
      <c r="AV3047" s="15"/>
      <c r="AW3047" s="15"/>
      <c r="AX3047" s="82"/>
      <c r="AY3047" s="82"/>
      <c r="AZ3047" s="10">
        <v>1</v>
      </c>
      <c r="BA3047" t="s">
        <v>22</v>
      </c>
      <c r="BB3047" t="s">
        <v>23</v>
      </c>
      <c r="BD3047" s="39" t="str">
        <f t="shared" si="95"/>
        <v>01/394629502HTokopedia</v>
      </c>
    </row>
    <row r="3048" spans="2:56" ht="13.5" customHeight="1" x14ac:dyDescent="0.35">
      <c r="B3048" s="10" t="s">
        <v>17</v>
      </c>
      <c r="C3048" s="10" t="s">
        <v>2517</v>
      </c>
      <c r="D3048" s="10" t="s">
        <v>248</v>
      </c>
      <c r="E3048" s="10" t="s">
        <v>194</v>
      </c>
      <c r="F3048" s="10" t="s">
        <v>2985</v>
      </c>
      <c r="G3048" s="137">
        <v>1256467050</v>
      </c>
      <c r="H3048" s="10"/>
      <c r="I3048" s="10" t="s">
        <v>4187</v>
      </c>
      <c r="J3048" s="10" t="s">
        <v>13550</v>
      </c>
      <c r="K3048" s="10" t="s">
        <v>11088</v>
      </c>
      <c r="L3048" s="98">
        <f>IFERROR(VLOOKUP($F3048&amp;$C3048,Sales!$J:$W,9,0),0)</f>
        <v>0</v>
      </c>
      <c r="M3048" s="98">
        <f>IFERROR(VLOOKUP($F3048&amp;$C3048,Sales!$J:$W,10,0),0)</f>
        <v>0</v>
      </c>
      <c r="N3048" s="98">
        <f>IFERROR(VLOOKUP($F3048&amp;$C3048,Sales!$J:$W,11,0),0)</f>
        <v>0</v>
      </c>
      <c r="O3048" s="98">
        <f>IFERROR(VLOOKUP($F3048&amp;$C3048,Sales!$J:$W,12,0),0)</f>
        <v>0</v>
      </c>
      <c r="P3048" s="98">
        <f>IFERROR(VLOOKUP($F3048&amp;$C3048,Sales!$J:$W,13,0),0)</f>
        <v>0</v>
      </c>
      <c r="Q3048" s="98">
        <f>IFERROR(VLOOKUP($F3048&amp;$C3048,Sales!$A:$H,7,0),0)</f>
        <v>0</v>
      </c>
      <c r="R3048" s="41">
        <f t="shared" si="94"/>
        <v>1</v>
      </c>
      <c r="S3048" s="15">
        <v>1</v>
      </c>
      <c r="T3048" s="15"/>
      <c r="U3048" s="15"/>
      <c r="V3048" s="15">
        <v>1</v>
      </c>
      <c r="W3048" s="15">
        <v>1</v>
      </c>
      <c r="X3048" s="15">
        <v>1</v>
      </c>
      <c r="Y3048" s="41">
        <v>1</v>
      </c>
      <c r="Z3048" s="41">
        <v>1</v>
      </c>
      <c r="AA3048" s="41"/>
      <c r="AB3048" s="15"/>
      <c r="AC3048" s="15"/>
      <c r="AD3048" s="15"/>
      <c r="AE3048" s="15"/>
      <c r="AF3048" s="15"/>
      <c r="AG3048" s="15"/>
      <c r="AH3048" s="15"/>
      <c r="AI3048" s="15"/>
      <c r="AJ3048" s="15"/>
      <c r="AK3048" s="15"/>
      <c r="AL3048" s="15"/>
      <c r="AM3048" s="15"/>
      <c r="AN3048" s="15"/>
      <c r="AO3048" s="15"/>
      <c r="AP3048" s="15"/>
      <c r="AQ3048" s="15"/>
      <c r="AR3048" s="15"/>
      <c r="AS3048" s="15"/>
      <c r="AT3048" s="15"/>
      <c r="AU3048" s="15"/>
      <c r="AV3048" s="15"/>
      <c r="AW3048" s="15"/>
      <c r="AX3048" s="82"/>
      <c r="AY3048" s="82"/>
      <c r="AZ3048" s="10">
        <v>1</v>
      </c>
      <c r="BA3048" t="s">
        <v>13952</v>
      </c>
      <c r="BB3048" t="s">
        <v>23</v>
      </c>
      <c r="BD3048" s="39" t="str">
        <f t="shared" si="95"/>
        <v>01/394629502ETokopedia</v>
      </c>
    </row>
    <row r="3049" spans="2:56" ht="13.5" customHeight="1" x14ac:dyDescent="0.35">
      <c r="B3049" s="10" t="s">
        <v>17</v>
      </c>
      <c r="C3049" s="10" t="s">
        <v>2517</v>
      </c>
      <c r="D3049" s="10" t="s">
        <v>248</v>
      </c>
      <c r="E3049" s="10" t="s">
        <v>194</v>
      </c>
      <c r="F3049" s="10" t="s">
        <v>3588</v>
      </c>
      <c r="G3049" s="137">
        <v>1277514556</v>
      </c>
      <c r="H3049" s="10"/>
      <c r="I3049" s="10">
        <v>0</v>
      </c>
      <c r="J3049" s="10" t="s">
        <v>13551</v>
      </c>
      <c r="K3049" s="10" t="s">
        <v>9707</v>
      </c>
      <c r="L3049" s="98">
        <f>IFERROR(VLOOKUP($F3049&amp;$C3049,Sales!$J:$W,9,0),0)</f>
        <v>0</v>
      </c>
      <c r="M3049" s="98">
        <f>IFERROR(VLOOKUP($F3049&amp;$C3049,Sales!$J:$W,10,0),0)</f>
        <v>0</v>
      </c>
      <c r="N3049" s="98">
        <f>IFERROR(VLOOKUP($F3049&amp;$C3049,Sales!$J:$W,11,0),0)</f>
        <v>0</v>
      </c>
      <c r="O3049" s="98">
        <f>IFERROR(VLOOKUP($F3049&amp;$C3049,Sales!$J:$W,12,0),0)</f>
        <v>0</v>
      </c>
      <c r="P3049" s="98">
        <f>IFERROR(VLOOKUP($F3049&amp;$C3049,Sales!$J:$W,13,0),0)</f>
        <v>0</v>
      </c>
      <c r="Q3049" s="98">
        <f>IFERROR(VLOOKUP($F3049&amp;$C3049,Sales!$A:$H,7,0),0)</f>
        <v>0</v>
      </c>
      <c r="R3049" s="41">
        <f t="shared" si="94"/>
        <v>1</v>
      </c>
      <c r="S3049" s="15">
        <v>1</v>
      </c>
      <c r="T3049" s="15"/>
      <c r="U3049" s="15"/>
      <c r="V3049" s="15">
        <v>1</v>
      </c>
      <c r="W3049" s="15">
        <v>1</v>
      </c>
      <c r="X3049" s="15">
        <v>1</v>
      </c>
      <c r="Y3049" s="41">
        <v>1</v>
      </c>
      <c r="Z3049" s="41">
        <v>1</v>
      </c>
      <c r="AA3049" s="41"/>
      <c r="AB3049" s="15"/>
      <c r="AC3049" s="15"/>
      <c r="AD3049" s="15"/>
      <c r="AE3049" s="15"/>
      <c r="AF3049" s="15"/>
      <c r="AG3049" s="15"/>
      <c r="AH3049" s="15"/>
      <c r="AI3049" s="15"/>
      <c r="AJ3049" s="15"/>
      <c r="AK3049" s="15"/>
      <c r="AL3049" s="15"/>
      <c r="AM3049" s="15"/>
      <c r="AN3049" s="15"/>
      <c r="AO3049" s="15"/>
      <c r="AP3049" s="15"/>
      <c r="AQ3049" s="15"/>
      <c r="AR3049" s="15"/>
      <c r="AS3049" s="15"/>
      <c r="AT3049" s="15"/>
      <c r="AU3049" s="15"/>
      <c r="AV3049" s="15"/>
      <c r="AW3049" s="15"/>
      <c r="AX3049" s="82"/>
      <c r="AY3049" s="82"/>
      <c r="AZ3049" s="10">
        <v>1</v>
      </c>
      <c r="BA3049" t="s">
        <v>13952</v>
      </c>
      <c r="BB3049" t="s">
        <v>23</v>
      </c>
      <c r="BD3049" s="39" t="str">
        <f t="shared" si="95"/>
        <v>01/394629502ITokopedia</v>
      </c>
    </row>
    <row r="3050" spans="2:56" ht="13.5" customHeight="1" x14ac:dyDescent="0.35">
      <c r="B3050" s="10" t="s">
        <v>17</v>
      </c>
      <c r="C3050" s="10" t="s">
        <v>2517</v>
      </c>
      <c r="D3050" s="10" t="s">
        <v>65</v>
      </c>
      <c r="E3050" s="10" t="s">
        <v>66</v>
      </c>
      <c r="F3050" s="10" t="s">
        <v>11722</v>
      </c>
      <c r="G3050" s="137">
        <v>3536552811</v>
      </c>
      <c r="H3050" s="10"/>
      <c r="I3050" s="10">
        <v>4902430622066</v>
      </c>
      <c r="J3050" s="10" t="s">
        <v>11769</v>
      </c>
      <c r="K3050" s="10" t="s">
        <v>11770</v>
      </c>
      <c r="L3050" s="98">
        <f>IFERROR(VLOOKUP($F3050&amp;$C3050,Sales!$J:$W,9,0),0)</f>
        <v>76082792.792792335</v>
      </c>
      <c r="M3050" s="98">
        <f>IFERROR(VLOOKUP($F3050&amp;$C3050,Sales!$J:$W,10,0),0)</f>
        <v>61153603.603603542</v>
      </c>
      <c r="N3050" s="98">
        <f>IFERROR(VLOOKUP($F3050&amp;$C3050,Sales!$J:$W,11,0),0)</f>
        <v>55616486.486486427</v>
      </c>
      <c r="O3050" s="98">
        <f>IFERROR(VLOOKUP($F3050&amp;$C3050,Sales!$J:$W,12,0),0)</f>
        <v>1834.3333333333333</v>
      </c>
      <c r="P3050" s="98">
        <f>IFERROR(VLOOKUP($F3050&amp;$C3050,Sales!$J:$W,13,0),0)</f>
        <v>64284294.294294097</v>
      </c>
      <c r="Q3050" s="98">
        <f>IFERROR(VLOOKUP($F3050&amp;$C3050,Sales!$A:$H,7,0),0)</f>
        <v>1612072.0720720722</v>
      </c>
      <c r="R3050" s="41">
        <f t="shared" si="94"/>
        <v>1</v>
      </c>
      <c r="S3050" s="15">
        <v>1</v>
      </c>
      <c r="T3050" s="15"/>
      <c r="U3050" s="15"/>
      <c r="V3050" s="15">
        <v>1</v>
      </c>
      <c r="W3050" s="15">
        <v>1</v>
      </c>
      <c r="X3050" s="15">
        <v>1</v>
      </c>
      <c r="Y3050" s="41">
        <v>1</v>
      </c>
      <c r="Z3050" s="41">
        <v>1</v>
      </c>
      <c r="AA3050" s="41"/>
      <c r="AB3050" s="15"/>
      <c r="AC3050" s="15"/>
      <c r="AD3050" s="15"/>
      <c r="AE3050" s="15"/>
      <c r="AF3050" s="15"/>
      <c r="AG3050" s="15"/>
      <c r="AH3050" s="15"/>
      <c r="AI3050" s="15"/>
      <c r="AJ3050" s="15"/>
      <c r="AK3050" s="15"/>
      <c r="AL3050" s="15"/>
      <c r="AM3050" s="15"/>
      <c r="AN3050" s="15"/>
      <c r="AO3050" s="15"/>
      <c r="AP3050" s="15"/>
      <c r="AQ3050" s="15"/>
      <c r="AR3050" s="15"/>
      <c r="AS3050" s="15"/>
      <c r="AT3050" s="15"/>
      <c r="AU3050" s="15"/>
      <c r="AV3050" s="15"/>
      <c r="AW3050" s="15"/>
      <c r="AX3050" s="82"/>
      <c r="AY3050" s="82"/>
      <c r="AZ3050" s="10">
        <v>1</v>
      </c>
      <c r="BA3050" t="s">
        <v>22</v>
      </c>
      <c r="BB3050" t="s">
        <v>23</v>
      </c>
      <c r="BD3050" s="39" t="str">
        <f t="shared" si="95"/>
        <v>01/326127308YTokopedia</v>
      </c>
    </row>
    <row r="3051" spans="2:56" ht="13.5" customHeight="1" x14ac:dyDescent="0.35">
      <c r="B3051" s="10" t="s">
        <v>17</v>
      </c>
      <c r="C3051" s="10" t="s">
        <v>2517</v>
      </c>
      <c r="D3051" s="10" t="s">
        <v>65</v>
      </c>
      <c r="E3051" s="10" t="s">
        <v>66</v>
      </c>
      <c r="F3051" s="10" t="s">
        <v>11544</v>
      </c>
      <c r="G3051" s="137">
        <v>3723691413</v>
      </c>
      <c r="H3051" s="10"/>
      <c r="I3051" s="10" t="s">
        <v>2130</v>
      </c>
      <c r="J3051" s="10" t="s">
        <v>12710</v>
      </c>
      <c r="K3051" s="10" t="s">
        <v>12711</v>
      </c>
      <c r="L3051" s="98">
        <f>IFERROR(VLOOKUP($F3051&amp;$C3051,Sales!$J:$W,9,0),0)</f>
        <v>0</v>
      </c>
      <c r="M3051" s="98">
        <f>IFERROR(VLOOKUP($F3051&amp;$C3051,Sales!$J:$W,10,0),0)</f>
        <v>0</v>
      </c>
      <c r="N3051" s="98">
        <f>IFERROR(VLOOKUP($F3051&amp;$C3051,Sales!$J:$W,11,0),0)</f>
        <v>0</v>
      </c>
      <c r="O3051" s="98">
        <f>IFERROR(VLOOKUP($F3051&amp;$C3051,Sales!$J:$W,12,0),0)</f>
        <v>0</v>
      </c>
      <c r="P3051" s="98">
        <f>IFERROR(VLOOKUP($F3051&amp;$C3051,Sales!$J:$W,13,0),0)</f>
        <v>0</v>
      </c>
      <c r="Q3051" s="98">
        <f>IFERROR(VLOOKUP($F3051&amp;$C3051,Sales!$A:$H,7,0),0)</f>
        <v>0</v>
      </c>
      <c r="R3051" s="41">
        <f t="shared" si="94"/>
        <v>1</v>
      </c>
      <c r="S3051" s="15">
        <v>1</v>
      </c>
      <c r="T3051" s="15"/>
      <c r="U3051" s="15"/>
      <c r="V3051" s="15">
        <v>1</v>
      </c>
      <c r="W3051" s="15">
        <v>1</v>
      </c>
      <c r="X3051" s="15">
        <v>1</v>
      </c>
      <c r="Y3051" s="41">
        <v>1</v>
      </c>
      <c r="Z3051" s="41">
        <v>1</v>
      </c>
      <c r="AA3051" s="41"/>
      <c r="AB3051" s="15"/>
      <c r="AC3051" s="15"/>
      <c r="AD3051" s="15"/>
      <c r="AE3051" s="15"/>
      <c r="AF3051" s="15"/>
      <c r="AG3051" s="15"/>
      <c r="AH3051" s="15"/>
      <c r="AI3051" s="15"/>
      <c r="AJ3051" s="15"/>
      <c r="AK3051" s="15"/>
      <c r="AL3051" s="15"/>
      <c r="AM3051" s="15"/>
      <c r="AN3051" s="15"/>
      <c r="AO3051" s="15"/>
      <c r="AP3051" s="15"/>
      <c r="AQ3051" s="15"/>
      <c r="AR3051" s="15"/>
      <c r="AS3051" s="15"/>
      <c r="AT3051" s="15"/>
      <c r="AU3051" s="15"/>
      <c r="AV3051" s="15"/>
      <c r="AW3051" s="15"/>
      <c r="AX3051" s="82"/>
      <c r="AY3051" s="82"/>
      <c r="AZ3051" s="10">
        <v>1</v>
      </c>
      <c r="BA3051" t="s">
        <v>22</v>
      </c>
      <c r="BB3051" t="s">
        <v>23</v>
      </c>
      <c r="BD3051" s="39" t="str">
        <f t="shared" si="95"/>
        <v>01/396129512VTokopedia</v>
      </c>
    </row>
    <row r="3052" spans="2:56" ht="13.5" customHeight="1" x14ac:dyDescent="0.35">
      <c r="B3052" s="10" t="s">
        <v>17</v>
      </c>
      <c r="C3052" s="10" t="s">
        <v>2517</v>
      </c>
      <c r="D3052" s="10" t="s">
        <v>65</v>
      </c>
      <c r="E3052" s="10" t="s">
        <v>66</v>
      </c>
      <c r="F3052" s="10" t="s">
        <v>9749</v>
      </c>
      <c r="G3052" s="137">
        <v>2164870960</v>
      </c>
      <c r="H3052" s="10"/>
      <c r="I3052" s="10" t="s">
        <v>2174</v>
      </c>
      <c r="J3052" s="10" t="s">
        <v>9793</v>
      </c>
      <c r="K3052" s="10" t="s">
        <v>11089</v>
      </c>
      <c r="L3052" s="98">
        <f>IFERROR(VLOOKUP($F3052&amp;$C3052,Sales!$J:$W,9,0),0)</f>
        <v>0</v>
      </c>
      <c r="M3052" s="98">
        <f>IFERROR(VLOOKUP($F3052&amp;$C3052,Sales!$J:$W,10,0),0)</f>
        <v>0</v>
      </c>
      <c r="N3052" s="98">
        <f>IFERROR(VLOOKUP($F3052&amp;$C3052,Sales!$J:$W,11,0),0)</f>
        <v>0</v>
      </c>
      <c r="O3052" s="98">
        <f>IFERROR(VLOOKUP($F3052&amp;$C3052,Sales!$J:$W,12,0),0)</f>
        <v>0</v>
      </c>
      <c r="P3052" s="98">
        <f>IFERROR(VLOOKUP($F3052&amp;$C3052,Sales!$J:$W,13,0),0)</f>
        <v>0</v>
      </c>
      <c r="Q3052" s="98">
        <f>IFERROR(VLOOKUP($F3052&amp;$C3052,Sales!$A:$H,7,0),0)</f>
        <v>0</v>
      </c>
      <c r="R3052" s="41" t="str">
        <f t="shared" si="94"/>
        <v>ERROR</v>
      </c>
      <c r="S3052" s="15"/>
      <c r="T3052" s="15"/>
      <c r="U3052" s="15"/>
      <c r="V3052" s="15"/>
      <c r="W3052" s="15"/>
      <c r="X3052" s="15"/>
      <c r="Y3052" s="41"/>
      <c r="Z3052" s="41"/>
      <c r="AA3052" s="41"/>
      <c r="AB3052" s="15"/>
      <c r="AC3052" s="15"/>
      <c r="AD3052" s="15"/>
      <c r="AE3052" s="15"/>
      <c r="AF3052" s="15"/>
      <c r="AG3052" s="15"/>
      <c r="AH3052" s="15"/>
      <c r="AI3052" s="15"/>
      <c r="AJ3052" s="15"/>
      <c r="AK3052" s="15"/>
      <c r="AL3052" s="15"/>
      <c r="AM3052" s="15"/>
      <c r="AN3052" s="15"/>
      <c r="AO3052" s="15"/>
      <c r="AP3052" s="15"/>
      <c r="AQ3052" s="15"/>
      <c r="AR3052" s="15"/>
      <c r="AS3052" s="15"/>
      <c r="AT3052" s="15"/>
      <c r="AU3052" s="15"/>
      <c r="AV3052" s="15"/>
      <c r="AW3052" s="15"/>
      <c r="AX3052" s="15"/>
      <c r="AY3052" s="15"/>
      <c r="AZ3052" s="10">
        <v>1</v>
      </c>
      <c r="BA3052" t="s">
        <v>22</v>
      </c>
      <c r="BB3052" t="s">
        <v>88</v>
      </c>
      <c r="BD3052" s="39" t="str">
        <f t="shared" si="95"/>
        <v>01/396129509WTokopedia</v>
      </c>
    </row>
    <row r="3053" spans="2:56" ht="13.5" customHeight="1" x14ac:dyDescent="0.35">
      <c r="B3053" s="10" t="s">
        <v>17</v>
      </c>
      <c r="C3053" s="10" t="s">
        <v>2517</v>
      </c>
      <c r="D3053" s="10" t="s">
        <v>65</v>
      </c>
      <c r="E3053" s="10" t="s">
        <v>66</v>
      </c>
      <c r="F3053" s="10" t="s">
        <v>11756</v>
      </c>
      <c r="G3053" s="137">
        <v>3400681156</v>
      </c>
      <c r="H3053" s="10"/>
      <c r="I3053" s="10" t="s">
        <v>2227</v>
      </c>
      <c r="J3053" s="10" t="s">
        <v>11768</v>
      </c>
      <c r="K3053" s="10" t="s">
        <v>11760</v>
      </c>
      <c r="L3053" s="98">
        <f>IFERROR(VLOOKUP($F3053&amp;$C3053,Sales!$J:$W,9,0),0)</f>
        <v>0</v>
      </c>
      <c r="M3053" s="98">
        <f>IFERROR(VLOOKUP($F3053&amp;$C3053,Sales!$J:$W,10,0),0)</f>
        <v>0</v>
      </c>
      <c r="N3053" s="98">
        <f>IFERROR(VLOOKUP($F3053&amp;$C3053,Sales!$J:$W,11,0),0)</f>
        <v>0</v>
      </c>
      <c r="O3053" s="98">
        <f>IFERROR(VLOOKUP($F3053&amp;$C3053,Sales!$J:$W,12,0),0)</f>
        <v>0</v>
      </c>
      <c r="P3053" s="98">
        <f>IFERROR(VLOOKUP($F3053&amp;$C3053,Sales!$J:$W,13,0),0)</f>
        <v>0</v>
      </c>
      <c r="Q3053" s="98">
        <f>IFERROR(VLOOKUP($F3053&amp;$C3053,Sales!$A:$H,7,0),0)</f>
        <v>0</v>
      </c>
      <c r="R3053" s="41">
        <f t="shared" si="94"/>
        <v>1</v>
      </c>
      <c r="S3053" s="15">
        <v>1</v>
      </c>
      <c r="T3053" s="15"/>
      <c r="U3053" s="15"/>
      <c r="V3053" s="15">
        <v>1</v>
      </c>
      <c r="W3053" s="15">
        <v>1</v>
      </c>
      <c r="X3053" s="15">
        <v>1</v>
      </c>
      <c r="Y3053" s="41">
        <v>1</v>
      </c>
      <c r="Z3053" s="41">
        <v>1</v>
      </c>
      <c r="AA3053" s="41"/>
      <c r="AB3053" s="15"/>
      <c r="AC3053" s="15"/>
      <c r="AD3053" s="15"/>
      <c r="AE3053" s="15"/>
      <c r="AF3053" s="15"/>
      <c r="AG3053" s="15"/>
      <c r="AH3053" s="15"/>
      <c r="AI3053" s="15"/>
      <c r="AJ3053" s="15"/>
      <c r="AK3053" s="15"/>
      <c r="AL3053" s="15"/>
      <c r="AM3053" s="15"/>
      <c r="AN3053" s="15"/>
      <c r="AO3053" s="15"/>
      <c r="AP3053" s="15"/>
      <c r="AQ3053" s="15"/>
      <c r="AR3053" s="15"/>
      <c r="AS3053" s="15"/>
      <c r="AT3053" s="15"/>
      <c r="AU3053" s="15"/>
      <c r="AV3053" s="15"/>
      <c r="AW3053" s="15"/>
      <c r="AX3053" s="82"/>
      <c r="AY3053" s="82"/>
      <c r="AZ3053" s="10">
        <v>1</v>
      </c>
      <c r="BA3053" t="s">
        <v>13952</v>
      </c>
      <c r="BB3053" t="s">
        <v>23</v>
      </c>
      <c r="BD3053" s="39" t="str">
        <f t="shared" si="95"/>
        <v>01/396129512XTokopedia</v>
      </c>
    </row>
    <row r="3054" spans="2:56" ht="13.5" customHeight="1" x14ac:dyDescent="0.35">
      <c r="B3054" s="10" t="s">
        <v>17</v>
      </c>
      <c r="C3054" s="10" t="s">
        <v>2517</v>
      </c>
      <c r="D3054" s="10" t="s">
        <v>65</v>
      </c>
      <c r="E3054" s="10" t="s">
        <v>66</v>
      </c>
      <c r="F3054" s="10" t="s">
        <v>11545</v>
      </c>
      <c r="G3054" s="137">
        <v>3101192871</v>
      </c>
      <c r="H3054" s="10"/>
      <c r="I3054" s="10" t="s">
        <v>2259</v>
      </c>
      <c r="J3054" s="10" t="s">
        <v>11610</v>
      </c>
      <c r="K3054" s="10" t="s">
        <v>11609</v>
      </c>
      <c r="L3054" s="98">
        <f>IFERROR(VLOOKUP($F3054&amp;$C3054,Sales!$J:$W,9,0),0)</f>
        <v>0</v>
      </c>
      <c r="M3054" s="98">
        <f>IFERROR(VLOOKUP($F3054&amp;$C3054,Sales!$J:$W,10,0),0)</f>
        <v>0</v>
      </c>
      <c r="N3054" s="98">
        <f>IFERROR(VLOOKUP($F3054&amp;$C3054,Sales!$J:$W,11,0),0)</f>
        <v>0</v>
      </c>
      <c r="O3054" s="98">
        <f>IFERROR(VLOOKUP($F3054&amp;$C3054,Sales!$J:$W,12,0),0)</f>
        <v>0</v>
      </c>
      <c r="P3054" s="98">
        <f>IFERROR(VLOOKUP($F3054&amp;$C3054,Sales!$J:$W,13,0),0)</f>
        <v>0</v>
      </c>
      <c r="Q3054" s="98">
        <f>IFERROR(VLOOKUP($F3054&amp;$C3054,Sales!$A:$H,7,0),0)</f>
        <v>0</v>
      </c>
      <c r="R3054" s="41">
        <f t="shared" si="94"/>
        <v>1</v>
      </c>
      <c r="S3054" s="15">
        <v>1</v>
      </c>
      <c r="T3054" s="15"/>
      <c r="U3054" s="15"/>
      <c r="V3054" s="15">
        <v>1</v>
      </c>
      <c r="W3054" s="15">
        <v>1</v>
      </c>
      <c r="X3054" s="15">
        <v>1</v>
      </c>
      <c r="Y3054" s="41">
        <v>1</v>
      </c>
      <c r="Z3054" s="41">
        <v>1</v>
      </c>
      <c r="AA3054" s="41"/>
      <c r="AB3054" s="15"/>
      <c r="AC3054" s="15"/>
      <c r="AD3054" s="15"/>
      <c r="AE3054" s="15"/>
      <c r="AF3054" s="15"/>
      <c r="AG3054" s="15"/>
      <c r="AH3054" s="15"/>
      <c r="AI3054" s="15"/>
      <c r="AJ3054" s="15"/>
      <c r="AK3054" s="15"/>
      <c r="AL3054" s="15"/>
      <c r="AM3054" s="15"/>
      <c r="AN3054" s="15"/>
      <c r="AO3054" s="15"/>
      <c r="AP3054" s="15"/>
      <c r="AQ3054" s="15"/>
      <c r="AR3054" s="15"/>
      <c r="AS3054" s="15"/>
      <c r="AT3054" s="15"/>
      <c r="AU3054" s="15"/>
      <c r="AV3054" s="15"/>
      <c r="AW3054" s="15"/>
      <c r="AX3054" s="82"/>
      <c r="AY3054" s="82"/>
      <c r="AZ3054" s="10">
        <v>1</v>
      </c>
      <c r="BA3054" t="s">
        <v>22</v>
      </c>
      <c r="BB3054" t="s">
        <v>23</v>
      </c>
      <c r="BD3054" s="39" t="str">
        <f t="shared" si="95"/>
        <v>01/396129512YTokopedia</v>
      </c>
    </row>
    <row r="3055" spans="2:56" ht="13.5" customHeight="1" x14ac:dyDescent="0.35">
      <c r="B3055" s="10" t="s">
        <v>17</v>
      </c>
      <c r="C3055" s="10" t="s">
        <v>2517</v>
      </c>
      <c r="D3055" s="10" t="s">
        <v>65</v>
      </c>
      <c r="E3055" s="10" t="s">
        <v>66</v>
      </c>
      <c r="F3055" s="10" t="s">
        <v>9752</v>
      </c>
      <c r="G3055" s="137">
        <v>2165004133</v>
      </c>
      <c r="H3055" s="10"/>
      <c r="I3055" s="10" t="s">
        <v>2413</v>
      </c>
      <c r="J3055" s="10" t="s">
        <v>9794</v>
      </c>
      <c r="K3055" s="10" t="s">
        <v>11090</v>
      </c>
      <c r="L3055" s="98">
        <f>IFERROR(VLOOKUP($F3055&amp;$C3055,Sales!$J:$W,9,0),0)</f>
        <v>0</v>
      </c>
      <c r="M3055" s="98">
        <f>IFERROR(VLOOKUP($F3055&amp;$C3055,Sales!$J:$W,10,0),0)</f>
        <v>0</v>
      </c>
      <c r="N3055" s="98">
        <f>IFERROR(VLOOKUP($F3055&amp;$C3055,Sales!$J:$W,11,0),0)</f>
        <v>0</v>
      </c>
      <c r="O3055" s="98">
        <f>IFERROR(VLOOKUP($F3055&amp;$C3055,Sales!$J:$W,12,0),0)</f>
        <v>0</v>
      </c>
      <c r="P3055" s="98">
        <f>IFERROR(VLOOKUP($F3055&amp;$C3055,Sales!$J:$W,13,0),0)</f>
        <v>0</v>
      </c>
      <c r="Q3055" s="98">
        <f>IFERROR(VLOOKUP($F3055&amp;$C3055,Sales!$A:$H,7,0),0)</f>
        <v>0</v>
      </c>
      <c r="R3055" s="41" t="str">
        <f t="shared" si="94"/>
        <v>ERROR</v>
      </c>
      <c r="S3055" s="15"/>
      <c r="T3055" s="15"/>
      <c r="U3055" s="15"/>
      <c r="V3055" s="15"/>
      <c r="W3055" s="15"/>
      <c r="X3055" s="15"/>
      <c r="Y3055" s="41"/>
      <c r="Z3055" s="41"/>
      <c r="AA3055" s="41"/>
      <c r="AB3055" s="15"/>
      <c r="AC3055" s="15"/>
      <c r="AD3055" s="15"/>
      <c r="AE3055" s="15"/>
      <c r="AF3055" s="15"/>
      <c r="AG3055" s="15"/>
      <c r="AH3055" s="15"/>
      <c r="AI3055" s="15"/>
      <c r="AJ3055" s="15"/>
      <c r="AK3055" s="15"/>
      <c r="AL3055" s="15"/>
      <c r="AM3055" s="15"/>
      <c r="AN3055" s="15"/>
      <c r="AO3055" s="15"/>
      <c r="AP3055" s="15"/>
      <c r="AQ3055" s="15"/>
      <c r="AR3055" s="15"/>
      <c r="AS3055" s="15"/>
      <c r="AT3055" s="15"/>
      <c r="AU3055" s="15"/>
      <c r="AV3055" s="15"/>
      <c r="AW3055" s="15"/>
      <c r="AX3055" s="15"/>
      <c r="AY3055" s="15"/>
      <c r="AZ3055" s="10">
        <v>1</v>
      </c>
      <c r="BA3055" t="s">
        <v>22</v>
      </c>
      <c r="BB3055" t="s">
        <v>88</v>
      </c>
      <c r="BD3055" s="39" t="str">
        <f t="shared" si="95"/>
        <v>01/396129509ZTokopedia</v>
      </c>
    </row>
    <row r="3056" spans="2:56" ht="13.5" customHeight="1" x14ac:dyDescent="0.35">
      <c r="B3056" s="10" t="s">
        <v>17</v>
      </c>
      <c r="C3056" s="10" t="s">
        <v>2517</v>
      </c>
      <c r="D3056" s="10" t="s">
        <v>65</v>
      </c>
      <c r="E3056" s="10" t="s">
        <v>66</v>
      </c>
      <c r="F3056" s="10" t="s">
        <v>9753</v>
      </c>
      <c r="G3056" s="137">
        <v>2165017779</v>
      </c>
      <c r="H3056" s="10"/>
      <c r="I3056" s="10" t="s">
        <v>2246</v>
      </c>
      <c r="J3056" s="10" t="s">
        <v>9795</v>
      </c>
      <c r="K3056" s="10" t="s">
        <v>11091</v>
      </c>
      <c r="L3056" s="98">
        <f>IFERROR(VLOOKUP($F3056&amp;$C3056,Sales!$J:$W,9,0),0)</f>
        <v>0</v>
      </c>
      <c r="M3056" s="98">
        <f>IFERROR(VLOOKUP($F3056&amp;$C3056,Sales!$J:$W,10,0),0)</f>
        <v>0</v>
      </c>
      <c r="N3056" s="98">
        <f>IFERROR(VLOOKUP($F3056&amp;$C3056,Sales!$J:$W,11,0),0)</f>
        <v>0</v>
      </c>
      <c r="O3056" s="98">
        <f>IFERROR(VLOOKUP($F3056&amp;$C3056,Sales!$J:$W,12,0),0)</f>
        <v>0</v>
      </c>
      <c r="P3056" s="98">
        <f>IFERROR(VLOOKUP($F3056&amp;$C3056,Sales!$J:$W,13,0),0)</f>
        <v>0</v>
      </c>
      <c r="Q3056" s="98">
        <f>IFERROR(VLOOKUP($F3056&amp;$C3056,Sales!$A:$H,7,0),0)</f>
        <v>0</v>
      </c>
      <c r="R3056" s="41" t="str">
        <f t="shared" si="94"/>
        <v>ERROR</v>
      </c>
      <c r="S3056" s="15"/>
      <c r="T3056" s="15"/>
      <c r="U3056" s="15"/>
      <c r="V3056" s="15"/>
      <c r="W3056" s="15"/>
      <c r="X3056" s="15"/>
      <c r="Y3056" s="41"/>
      <c r="Z3056" s="41"/>
      <c r="AA3056" s="41"/>
      <c r="AB3056" s="15"/>
      <c r="AC3056" s="15"/>
      <c r="AD3056" s="15"/>
      <c r="AE3056" s="15"/>
      <c r="AF3056" s="15"/>
      <c r="AG3056" s="15"/>
      <c r="AH3056" s="15"/>
      <c r="AI3056" s="15"/>
      <c r="AJ3056" s="15"/>
      <c r="AK3056" s="15"/>
      <c r="AL3056" s="15"/>
      <c r="AM3056" s="15"/>
      <c r="AN3056" s="15"/>
      <c r="AO3056" s="15"/>
      <c r="AP3056" s="15"/>
      <c r="AQ3056" s="15"/>
      <c r="AR3056" s="15"/>
      <c r="AS3056" s="15"/>
      <c r="AT3056" s="15"/>
      <c r="AU3056" s="15"/>
      <c r="AV3056" s="15"/>
      <c r="AW3056" s="15"/>
      <c r="AX3056" s="15"/>
      <c r="AY3056" s="15"/>
      <c r="AZ3056" s="10">
        <v>1</v>
      </c>
      <c r="BA3056" t="s">
        <v>22</v>
      </c>
      <c r="BB3056" t="s">
        <v>88</v>
      </c>
      <c r="BD3056" s="39" t="str">
        <f t="shared" si="95"/>
        <v>01/396129510ATokopedia</v>
      </c>
    </row>
    <row r="3057" spans="2:62" ht="13.5" customHeight="1" x14ac:dyDescent="0.35">
      <c r="B3057" s="10" t="s">
        <v>17</v>
      </c>
      <c r="C3057" s="10" t="s">
        <v>2517</v>
      </c>
      <c r="D3057" s="10" t="s">
        <v>65</v>
      </c>
      <c r="E3057" s="10" t="s">
        <v>66</v>
      </c>
      <c r="F3057" s="10" t="s">
        <v>9745</v>
      </c>
      <c r="G3057" s="137">
        <v>2165082806</v>
      </c>
      <c r="H3057" s="10"/>
      <c r="I3057" s="10">
        <v>4987176081681</v>
      </c>
      <c r="J3057" s="10" t="s">
        <v>9796</v>
      </c>
      <c r="K3057" s="10" t="s">
        <v>9779</v>
      </c>
      <c r="L3057" s="98">
        <f>IFERROR(VLOOKUP($F3057&amp;$C3057,Sales!$J:$W,9,0),0)</f>
        <v>0</v>
      </c>
      <c r="M3057" s="98">
        <f>IFERROR(VLOOKUP($F3057&amp;$C3057,Sales!$J:$W,10,0),0)</f>
        <v>0</v>
      </c>
      <c r="N3057" s="98">
        <f>IFERROR(VLOOKUP($F3057&amp;$C3057,Sales!$J:$W,11,0),0)</f>
        <v>0</v>
      </c>
      <c r="O3057" s="98">
        <f>IFERROR(VLOOKUP($F3057&amp;$C3057,Sales!$J:$W,12,0),0)</f>
        <v>0</v>
      </c>
      <c r="P3057" s="98">
        <f>IFERROR(VLOOKUP($F3057&amp;$C3057,Sales!$J:$W,13,0),0)</f>
        <v>0</v>
      </c>
      <c r="Q3057" s="98">
        <f>IFERROR(VLOOKUP($F3057&amp;$C3057,Sales!$A:$H,7,0),0)</f>
        <v>0</v>
      </c>
      <c r="R3057" s="41" t="str">
        <f t="shared" si="94"/>
        <v>ERROR</v>
      </c>
      <c r="S3057" s="15"/>
      <c r="T3057" s="15"/>
      <c r="U3057" s="15"/>
      <c r="V3057" s="15"/>
      <c r="W3057" s="15"/>
      <c r="X3057" s="15"/>
      <c r="Y3057" s="41"/>
      <c r="Z3057" s="41"/>
      <c r="AA3057" s="41"/>
      <c r="AB3057" s="15"/>
      <c r="AC3057" s="15"/>
      <c r="AD3057" s="15"/>
      <c r="AE3057" s="15"/>
      <c r="AF3057" s="15"/>
      <c r="AG3057" s="15"/>
      <c r="AH3057" s="15"/>
      <c r="AI3057" s="15"/>
      <c r="AJ3057" s="15"/>
      <c r="AK3057" s="15"/>
      <c r="AL3057" s="15"/>
      <c r="AM3057" s="15"/>
      <c r="AN3057" s="15"/>
      <c r="AO3057" s="15"/>
      <c r="AP3057" s="15"/>
      <c r="AQ3057" s="15"/>
      <c r="AR3057" s="15"/>
      <c r="AS3057" s="15"/>
      <c r="AT3057" s="15"/>
      <c r="AU3057" s="15"/>
      <c r="AV3057" s="15"/>
      <c r="AW3057" s="15"/>
      <c r="AX3057" s="15"/>
      <c r="AY3057" s="15"/>
      <c r="AZ3057" s="10">
        <v>1</v>
      </c>
      <c r="BA3057" t="s">
        <v>22</v>
      </c>
      <c r="BB3057" t="s">
        <v>88</v>
      </c>
      <c r="BD3057" s="39" t="str">
        <f t="shared" si="95"/>
        <v>01/326127307TTokopedia</v>
      </c>
    </row>
    <row r="3058" spans="2:62" ht="13.5" customHeight="1" x14ac:dyDescent="0.35">
      <c r="B3058" s="10" t="s">
        <v>17</v>
      </c>
      <c r="C3058" s="10" t="s">
        <v>2517</v>
      </c>
      <c r="D3058" s="10" t="s">
        <v>65</v>
      </c>
      <c r="E3058" s="10" t="s">
        <v>66</v>
      </c>
      <c r="F3058" s="10" t="s">
        <v>9754</v>
      </c>
      <c r="G3058" s="137">
        <v>2165093420</v>
      </c>
      <c r="H3058" s="10"/>
      <c r="I3058" s="10" t="s">
        <v>9782</v>
      </c>
      <c r="J3058" s="10" t="s">
        <v>9797</v>
      </c>
      <c r="K3058" s="10" t="s">
        <v>11092</v>
      </c>
      <c r="L3058" s="98">
        <f>IFERROR(VLOOKUP($F3058&amp;$C3058,Sales!$J:$W,9,0),0)</f>
        <v>0</v>
      </c>
      <c r="M3058" s="98">
        <f>IFERROR(VLOOKUP($F3058&amp;$C3058,Sales!$J:$W,10,0),0)</f>
        <v>0</v>
      </c>
      <c r="N3058" s="98">
        <f>IFERROR(VLOOKUP($F3058&amp;$C3058,Sales!$J:$W,11,0),0)</f>
        <v>0</v>
      </c>
      <c r="O3058" s="98">
        <f>IFERROR(VLOOKUP($F3058&amp;$C3058,Sales!$J:$W,12,0),0)</f>
        <v>0</v>
      </c>
      <c r="P3058" s="98">
        <f>IFERROR(VLOOKUP($F3058&amp;$C3058,Sales!$J:$W,13,0),0)</f>
        <v>0</v>
      </c>
      <c r="Q3058" s="98">
        <f>IFERROR(VLOOKUP($F3058&amp;$C3058,Sales!$A:$H,7,0),0)</f>
        <v>0</v>
      </c>
      <c r="R3058" s="41" t="str">
        <f t="shared" si="94"/>
        <v>ERROR</v>
      </c>
      <c r="S3058" s="15"/>
      <c r="T3058" s="15"/>
      <c r="U3058" s="15"/>
      <c r="V3058" s="15"/>
      <c r="W3058" s="15"/>
      <c r="X3058" s="15"/>
      <c r="Y3058" s="41"/>
      <c r="Z3058" s="41"/>
      <c r="AA3058" s="41"/>
      <c r="AB3058" s="15"/>
      <c r="AC3058" s="15"/>
      <c r="AD3058" s="15"/>
      <c r="AE3058" s="15"/>
      <c r="AF3058" s="15"/>
      <c r="AG3058" s="15"/>
      <c r="AH3058" s="15"/>
      <c r="AI3058" s="15"/>
      <c r="AJ3058" s="15"/>
      <c r="AK3058" s="15"/>
      <c r="AL3058" s="15"/>
      <c r="AM3058" s="15"/>
      <c r="AN3058" s="15"/>
      <c r="AO3058" s="15"/>
      <c r="AP3058" s="15"/>
      <c r="AQ3058" s="15"/>
      <c r="AR3058" s="15"/>
      <c r="AS3058" s="15"/>
      <c r="AT3058" s="15"/>
      <c r="AU3058" s="15"/>
      <c r="AV3058" s="15"/>
      <c r="AW3058" s="15"/>
      <c r="AX3058" s="15"/>
      <c r="AY3058" s="15"/>
      <c r="AZ3058" s="10">
        <v>1</v>
      </c>
      <c r="BA3058" t="s">
        <v>22</v>
      </c>
      <c r="BB3058" t="s">
        <v>88</v>
      </c>
      <c r="BD3058" s="39" t="str">
        <f t="shared" si="95"/>
        <v>01/396129510BTokopedia</v>
      </c>
    </row>
    <row r="3059" spans="2:62" ht="13.5" customHeight="1" x14ac:dyDescent="0.35">
      <c r="B3059" s="10" t="s">
        <v>17</v>
      </c>
      <c r="C3059" s="10" t="s">
        <v>2517</v>
      </c>
      <c r="D3059" s="10" t="s">
        <v>65</v>
      </c>
      <c r="E3059" s="10" t="s">
        <v>66</v>
      </c>
      <c r="F3059" s="10" t="s">
        <v>9755</v>
      </c>
      <c r="G3059" s="137">
        <v>2165195223</v>
      </c>
      <c r="H3059" s="10"/>
      <c r="I3059" s="10" t="s">
        <v>9783</v>
      </c>
      <c r="J3059" s="10" t="s">
        <v>9798</v>
      </c>
      <c r="K3059" s="10" t="s">
        <v>11093</v>
      </c>
      <c r="L3059" s="98">
        <f>IFERROR(VLOOKUP($F3059&amp;$C3059,Sales!$J:$W,9,0),0)</f>
        <v>0</v>
      </c>
      <c r="M3059" s="98">
        <f>IFERROR(VLOOKUP($F3059&amp;$C3059,Sales!$J:$W,10,0),0)</f>
        <v>0</v>
      </c>
      <c r="N3059" s="98">
        <f>IFERROR(VLOOKUP($F3059&amp;$C3059,Sales!$J:$W,11,0),0)</f>
        <v>0</v>
      </c>
      <c r="O3059" s="98">
        <f>IFERROR(VLOOKUP($F3059&amp;$C3059,Sales!$J:$W,12,0),0)</f>
        <v>0</v>
      </c>
      <c r="P3059" s="98">
        <f>IFERROR(VLOOKUP($F3059&amp;$C3059,Sales!$J:$W,13,0),0)</f>
        <v>0</v>
      </c>
      <c r="Q3059" s="98">
        <f>IFERROR(VLOOKUP($F3059&amp;$C3059,Sales!$A:$H,7,0),0)</f>
        <v>0</v>
      </c>
      <c r="R3059" s="41" t="str">
        <f t="shared" si="94"/>
        <v>ERROR</v>
      </c>
      <c r="S3059" s="15"/>
      <c r="T3059" s="15"/>
      <c r="U3059" s="15"/>
      <c r="V3059" s="15"/>
      <c r="W3059" s="15"/>
      <c r="X3059" s="15"/>
      <c r="Y3059" s="41"/>
      <c r="Z3059" s="41"/>
      <c r="AA3059" s="41"/>
      <c r="AB3059" s="15"/>
      <c r="AC3059" s="15"/>
      <c r="AD3059" s="15"/>
      <c r="AE3059" s="15"/>
      <c r="AF3059" s="15"/>
      <c r="AG3059" s="15"/>
      <c r="AH3059" s="15"/>
      <c r="AI3059" s="15"/>
      <c r="AJ3059" s="15"/>
      <c r="AK3059" s="15"/>
      <c r="AL3059" s="15"/>
      <c r="AM3059" s="15"/>
      <c r="AN3059" s="15"/>
      <c r="AO3059" s="15"/>
      <c r="AP3059" s="15"/>
      <c r="AQ3059" s="15"/>
      <c r="AR3059" s="15"/>
      <c r="AS3059" s="15"/>
      <c r="AT3059" s="15"/>
      <c r="AU3059" s="15"/>
      <c r="AV3059" s="15"/>
      <c r="AW3059" s="15"/>
      <c r="AX3059" s="15"/>
      <c r="AY3059" s="15"/>
      <c r="AZ3059" s="10">
        <v>1</v>
      </c>
      <c r="BA3059" t="s">
        <v>22</v>
      </c>
      <c r="BB3059" t="s">
        <v>88</v>
      </c>
      <c r="BD3059" s="39" t="str">
        <f t="shared" si="95"/>
        <v>01/396129510CTokopedia</v>
      </c>
    </row>
    <row r="3060" spans="2:62" ht="13.5" customHeight="1" x14ac:dyDescent="0.35">
      <c r="B3060" s="10" t="s">
        <v>17</v>
      </c>
      <c r="C3060" s="10" t="s">
        <v>2517</v>
      </c>
      <c r="D3060" s="10" t="s">
        <v>65</v>
      </c>
      <c r="E3060" s="10" t="s">
        <v>66</v>
      </c>
      <c r="F3060" s="10" t="s">
        <v>9756</v>
      </c>
      <c r="G3060" s="137">
        <v>2165224996</v>
      </c>
      <c r="H3060" s="10"/>
      <c r="I3060" s="10" t="s">
        <v>9784</v>
      </c>
      <c r="J3060" s="10" t="s">
        <v>9799</v>
      </c>
      <c r="K3060" s="10" t="s">
        <v>11094</v>
      </c>
      <c r="L3060" s="98">
        <f>IFERROR(VLOOKUP($F3060&amp;$C3060,Sales!$J:$W,9,0),0)</f>
        <v>0</v>
      </c>
      <c r="M3060" s="98">
        <f>IFERROR(VLOOKUP($F3060&amp;$C3060,Sales!$J:$W,10,0),0)</f>
        <v>0</v>
      </c>
      <c r="N3060" s="98">
        <f>IFERROR(VLOOKUP($F3060&amp;$C3060,Sales!$J:$W,11,0),0)</f>
        <v>0</v>
      </c>
      <c r="O3060" s="98">
        <f>IFERROR(VLOOKUP($F3060&amp;$C3060,Sales!$J:$W,12,0),0)</f>
        <v>0</v>
      </c>
      <c r="P3060" s="98">
        <f>IFERROR(VLOOKUP($F3060&amp;$C3060,Sales!$J:$W,13,0),0)</f>
        <v>0</v>
      </c>
      <c r="Q3060" s="98">
        <f>IFERROR(VLOOKUP($F3060&amp;$C3060,Sales!$A:$H,7,0),0)</f>
        <v>0</v>
      </c>
      <c r="R3060" s="41" t="str">
        <f t="shared" si="94"/>
        <v>ERROR</v>
      </c>
      <c r="S3060" s="15"/>
      <c r="T3060" s="15"/>
      <c r="U3060" s="15"/>
      <c r="V3060" s="15"/>
      <c r="W3060" s="15"/>
      <c r="X3060" s="15"/>
      <c r="Y3060" s="41"/>
      <c r="Z3060" s="41"/>
      <c r="AA3060" s="41"/>
      <c r="AB3060" s="15"/>
      <c r="AC3060" s="15"/>
      <c r="AD3060" s="15"/>
      <c r="AE3060" s="15"/>
      <c r="AF3060" s="15"/>
      <c r="AG3060" s="15"/>
      <c r="AH3060" s="15"/>
      <c r="AI3060" s="15"/>
      <c r="AJ3060" s="15"/>
      <c r="AK3060" s="15"/>
      <c r="AL3060" s="15"/>
      <c r="AM3060" s="15"/>
      <c r="AN3060" s="15"/>
      <c r="AO3060" s="15"/>
      <c r="AP3060" s="15"/>
      <c r="AQ3060" s="15"/>
      <c r="AR3060" s="15"/>
      <c r="AS3060" s="15"/>
      <c r="AT3060" s="15"/>
      <c r="AU3060" s="15"/>
      <c r="AV3060" s="15"/>
      <c r="AW3060" s="15"/>
      <c r="AX3060" s="15"/>
      <c r="AY3060" s="15"/>
      <c r="AZ3060" s="10">
        <v>1</v>
      </c>
      <c r="BA3060" t="s">
        <v>22</v>
      </c>
      <c r="BB3060" t="s">
        <v>88</v>
      </c>
      <c r="BD3060" s="39" t="str">
        <f t="shared" si="95"/>
        <v>01/396129510DTokopedia</v>
      </c>
    </row>
    <row r="3061" spans="2:62" ht="13.5" customHeight="1" x14ac:dyDescent="0.35">
      <c r="B3061" s="10" t="s">
        <v>17</v>
      </c>
      <c r="C3061" s="10" t="s">
        <v>2517</v>
      </c>
      <c r="D3061" s="10" t="s">
        <v>65</v>
      </c>
      <c r="E3061" s="10" t="s">
        <v>66</v>
      </c>
      <c r="F3061" s="10" t="s">
        <v>9787</v>
      </c>
      <c r="G3061" s="137">
        <v>2165292295</v>
      </c>
      <c r="H3061" s="10"/>
      <c r="I3061" s="10" t="s">
        <v>9785</v>
      </c>
      <c r="J3061" s="10" t="s">
        <v>9800</v>
      </c>
      <c r="K3061" s="10" t="s">
        <v>11095</v>
      </c>
      <c r="L3061" s="98">
        <f>IFERROR(VLOOKUP($F3061&amp;$C3061,Sales!$J:$W,9,0),0)</f>
        <v>0</v>
      </c>
      <c r="M3061" s="98">
        <f>IFERROR(VLOOKUP($F3061&amp;$C3061,Sales!$J:$W,10,0),0)</f>
        <v>0</v>
      </c>
      <c r="N3061" s="98">
        <f>IFERROR(VLOOKUP($F3061&amp;$C3061,Sales!$J:$W,11,0),0)</f>
        <v>0</v>
      </c>
      <c r="O3061" s="98">
        <f>IFERROR(VLOOKUP($F3061&amp;$C3061,Sales!$J:$W,12,0),0)</f>
        <v>0</v>
      </c>
      <c r="P3061" s="98">
        <f>IFERROR(VLOOKUP($F3061&amp;$C3061,Sales!$J:$W,13,0),0)</f>
        <v>0</v>
      </c>
      <c r="Q3061" s="98">
        <f>IFERROR(VLOOKUP($F3061&amp;$C3061,Sales!$A:$H,7,0),0)</f>
        <v>0</v>
      </c>
      <c r="R3061" s="41" t="str">
        <f t="shared" si="94"/>
        <v>ERROR</v>
      </c>
      <c r="S3061" s="15"/>
      <c r="T3061" s="15"/>
      <c r="U3061" s="15"/>
      <c r="V3061" s="15"/>
      <c r="W3061" s="15"/>
      <c r="X3061" s="15"/>
      <c r="Y3061" s="41"/>
      <c r="Z3061" s="41"/>
      <c r="AA3061" s="41"/>
      <c r="AB3061" s="15"/>
      <c r="AC3061" s="15"/>
      <c r="AD3061" s="15"/>
      <c r="AE3061" s="15"/>
      <c r="AF3061" s="15"/>
      <c r="AG3061" s="15"/>
      <c r="AH3061" s="15"/>
      <c r="AI3061" s="15"/>
      <c r="AJ3061" s="15"/>
      <c r="AK3061" s="15"/>
      <c r="AL3061" s="15"/>
      <c r="AM3061" s="15"/>
      <c r="AN3061" s="15"/>
      <c r="AO3061" s="15"/>
      <c r="AP3061" s="15"/>
      <c r="AQ3061" s="15"/>
      <c r="AR3061" s="15"/>
      <c r="AS3061" s="15"/>
      <c r="AT3061" s="15"/>
      <c r="AU3061" s="15"/>
      <c r="AV3061" s="15"/>
      <c r="AW3061" s="15"/>
      <c r="AX3061" s="15"/>
      <c r="AY3061" s="15"/>
      <c r="AZ3061" s="10">
        <v>1</v>
      </c>
      <c r="BA3061" t="s">
        <v>22</v>
      </c>
      <c r="BB3061" t="s">
        <v>88</v>
      </c>
      <c r="BD3061" s="39" t="str">
        <f t="shared" si="95"/>
        <v>01/396130001QTokopedia</v>
      </c>
    </row>
    <row r="3062" spans="2:62" ht="13.5" customHeight="1" x14ac:dyDescent="0.35">
      <c r="B3062" s="10" t="s">
        <v>17</v>
      </c>
      <c r="C3062" s="10" t="s">
        <v>2517</v>
      </c>
      <c r="D3062" s="10" t="s">
        <v>65</v>
      </c>
      <c r="E3062" s="10" t="s">
        <v>66</v>
      </c>
      <c r="F3062" s="10" t="s">
        <v>9757</v>
      </c>
      <c r="G3062" s="137">
        <v>2209277945</v>
      </c>
      <c r="H3062" s="10"/>
      <c r="I3062" s="10" t="s">
        <v>9786</v>
      </c>
      <c r="J3062" s="10" t="s">
        <v>9801</v>
      </c>
      <c r="K3062" s="10" t="s">
        <v>9790</v>
      </c>
      <c r="L3062" s="98">
        <f>IFERROR(VLOOKUP($F3062&amp;$C3062,Sales!$J:$W,9,0),0)</f>
        <v>0</v>
      </c>
      <c r="M3062" s="98">
        <f>IFERROR(VLOOKUP($F3062&amp;$C3062,Sales!$J:$W,10,0),0)</f>
        <v>0</v>
      </c>
      <c r="N3062" s="98">
        <f>IFERROR(VLOOKUP($F3062&amp;$C3062,Sales!$J:$W,11,0),0)</f>
        <v>0</v>
      </c>
      <c r="O3062" s="98">
        <f>IFERROR(VLOOKUP($F3062&amp;$C3062,Sales!$J:$W,12,0),0)</f>
        <v>0</v>
      </c>
      <c r="P3062" s="98">
        <f>IFERROR(VLOOKUP($F3062&amp;$C3062,Sales!$J:$W,13,0),0)</f>
        <v>0</v>
      </c>
      <c r="Q3062" s="98">
        <f>IFERROR(VLOOKUP($F3062&amp;$C3062,Sales!$A:$H,7,0),0)</f>
        <v>0</v>
      </c>
      <c r="R3062" s="41" t="str">
        <f t="shared" si="94"/>
        <v>ERROR</v>
      </c>
      <c r="S3062" s="15"/>
      <c r="T3062" s="15"/>
      <c r="U3062" s="15"/>
      <c r="V3062" s="15"/>
      <c r="W3062" s="15"/>
      <c r="X3062" s="15"/>
      <c r="Y3062" s="41"/>
      <c r="Z3062" s="41"/>
      <c r="AA3062" s="41"/>
      <c r="AB3062" s="15"/>
      <c r="AC3062" s="15"/>
      <c r="AD3062" s="15"/>
      <c r="AE3062" s="15"/>
      <c r="AF3062" s="15"/>
      <c r="AG3062" s="15"/>
      <c r="AH3062" s="15"/>
      <c r="AI3062" s="15"/>
      <c r="AJ3062" s="15"/>
      <c r="AK3062" s="15"/>
      <c r="AL3062" s="15"/>
      <c r="AM3062" s="15"/>
      <c r="AN3062" s="15"/>
      <c r="AO3062" s="15"/>
      <c r="AP3062" s="15"/>
      <c r="AQ3062" s="15"/>
      <c r="AR3062" s="15"/>
      <c r="AS3062" s="15"/>
      <c r="AT3062" s="15"/>
      <c r="AU3062" s="15"/>
      <c r="AV3062" s="15"/>
      <c r="AW3062" s="15"/>
      <c r="AX3062" s="15"/>
      <c r="AY3062" s="15"/>
      <c r="AZ3062" s="10">
        <v>1</v>
      </c>
      <c r="BA3062" t="s">
        <v>22</v>
      </c>
      <c r="BB3062" t="s">
        <v>88</v>
      </c>
      <c r="BD3062" s="39" t="str">
        <f t="shared" si="95"/>
        <v>01/396129510ETokopedia</v>
      </c>
    </row>
    <row r="3063" spans="2:62" ht="13.5" customHeight="1" x14ac:dyDescent="0.35">
      <c r="B3063" s="10" t="s">
        <v>17</v>
      </c>
      <c r="C3063" s="10" t="s">
        <v>2517</v>
      </c>
      <c r="D3063" s="10" t="s">
        <v>65</v>
      </c>
      <c r="E3063" s="10" t="s">
        <v>66</v>
      </c>
      <c r="F3063" s="10" t="s">
        <v>9788</v>
      </c>
      <c r="G3063" s="137">
        <v>2165307424.2170801</v>
      </c>
      <c r="H3063" s="10"/>
      <c r="I3063" s="10" t="s">
        <v>9786</v>
      </c>
      <c r="J3063" s="10" t="s">
        <v>13552</v>
      </c>
      <c r="K3063" s="10" t="s">
        <v>9791</v>
      </c>
      <c r="L3063" s="98">
        <f>IFERROR(VLOOKUP($F3063&amp;$C3063,Sales!$J:$W,9,0),0)</f>
        <v>0</v>
      </c>
      <c r="M3063" s="98">
        <f>IFERROR(VLOOKUP($F3063&amp;$C3063,Sales!$J:$W,10,0),0)</f>
        <v>0</v>
      </c>
      <c r="N3063" s="98">
        <f>IFERROR(VLOOKUP($F3063&amp;$C3063,Sales!$J:$W,11,0),0)</f>
        <v>0</v>
      </c>
      <c r="O3063" s="98">
        <f>IFERROR(VLOOKUP($F3063&amp;$C3063,Sales!$J:$W,12,0),0)</f>
        <v>0</v>
      </c>
      <c r="P3063" s="98">
        <f>IFERROR(VLOOKUP($F3063&amp;$C3063,Sales!$J:$W,13,0),0)</f>
        <v>0</v>
      </c>
      <c r="Q3063" s="98">
        <f>IFERROR(VLOOKUP($F3063&amp;$C3063,Sales!$A:$H,7,0),0)</f>
        <v>0</v>
      </c>
      <c r="R3063" s="41" t="str">
        <f t="shared" si="94"/>
        <v>ERROR</v>
      </c>
      <c r="S3063" s="15"/>
      <c r="T3063" s="15"/>
      <c r="U3063" s="15"/>
      <c r="V3063" s="15"/>
      <c r="W3063" s="15"/>
      <c r="X3063" s="15"/>
      <c r="Y3063" s="41"/>
      <c r="Z3063" s="41"/>
      <c r="AA3063" s="41"/>
      <c r="AB3063" s="15"/>
      <c r="AC3063" s="15"/>
      <c r="AD3063" s="15"/>
      <c r="AE3063" s="15"/>
      <c r="AF3063" s="15"/>
      <c r="AG3063" s="15"/>
      <c r="AH3063" s="15"/>
      <c r="AI3063" s="15"/>
      <c r="AJ3063" s="15"/>
      <c r="AK3063" s="15"/>
      <c r="AL3063" s="15"/>
      <c r="AM3063" s="15"/>
      <c r="AN3063" s="15"/>
      <c r="AO3063" s="15"/>
      <c r="AP3063" s="15"/>
      <c r="AQ3063" s="15"/>
      <c r="AR3063" s="15"/>
      <c r="AS3063" s="15"/>
      <c r="AT3063" s="15"/>
      <c r="AU3063" s="15"/>
      <c r="AV3063" s="15"/>
      <c r="AW3063" s="15"/>
      <c r="AX3063" s="15"/>
      <c r="AY3063" s="15"/>
      <c r="AZ3063" s="10">
        <v>1</v>
      </c>
      <c r="BA3063" t="s">
        <v>22</v>
      </c>
      <c r="BB3063" t="s">
        <v>88</v>
      </c>
      <c r="BD3063" s="39" t="str">
        <f t="shared" si="95"/>
        <v>01/396130001OTokopedia</v>
      </c>
    </row>
    <row r="3064" spans="2:62" ht="13.5" customHeight="1" x14ac:dyDescent="0.35">
      <c r="B3064" s="10" t="s">
        <v>17</v>
      </c>
      <c r="C3064" s="10" t="s">
        <v>2517</v>
      </c>
      <c r="D3064" s="10" t="s">
        <v>65</v>
      </c>
      <c r="E3064" s="10" t="s">
        <v>66</v>
      </c>
      <c r="F3064" s="10" t="s">
        <v>9789</v>
      </c>
      <c r="G3064" s="137">
        <v>2165307424.2170801</v>
      </c>
      <c r="H3064" s="10"/>
      <c r="I3064" s="10" t="s">
        <v>9786</v>
      </c>
      <c r="J3064" s="10" t="s">
        <v>13553</v>
      </c>
      <c r="K3064" s="10" t="s">
        <v>9792</v>
      </c>
      <c r="L3064" s="98">
        <f>IFERROR(VLOOKUP($F3064&amp;$C3064,Sales!$J:$W,9,0),0)</f>
        <v>0</v>
      </c>
      <c r="M3064" s="98">
        <f>IFERROR(VLOOKUP($F3064&amp;$C3064,Sales!$J:$W,10,0),0)</f>
        <v>0</v>
      </c>
      <c r="N3064" s="98">
        <f>IFERROR(VLOOKUP($F3064&amp;$C3064,Sales!$J:$W,11,0),0)</f>
        <v>0</v>
      </c>
      <c r="O3064" s="98">
        <f>IFERROR(VLOOKUP($F3064&amp;$C3064,Sales!$J:$W,12,0),0)</f>
        <v>0</v>
      </c>
      <c r="P3064" s="98">
        <f>IFERROR(VLOOKUP($F3064&amp;$C3064,Sales!$J:$W,13,0),0)</f>
        <v>0</v>
      </c>
      <c r="Q3064" s="98">
        <f>IFERROR(VLOOKUP($F3064&amp;$C3064,Sales!$A:$H,7,0),0)</f>
        <v>0</v>
      </c>
      <c r="R3064" s="41" t="str">
        <f t="shared" si="94"/>
        <v>ERROR</v>
      </c>
      <c r="S3064" s="15"/>
      <c r="T3064" s="15"/>
      <c r="U3064" s="15"/>
      <c r="V3064" s="15"/>
      <c r="W3064" s="15"/>
      <c r="X3064" s="15"/>
      <c r="Y3064" s="41"/>
      <c r="Z3064" s="41"/>
      <c r="AA3064" s="41"/>
      <c r="AB3064" s="15"/>
      <c r="AC3064" s="15"/>
      <c r="AD3064" s="15"/>
      <c r="AE3064" s="15"/>
      <c r="AF3064" s="15"/>
      <c r="AG3064" s="15"/>
      <c r="AH3064" s="15"/>
      <c r="AI3064" s="15"/>
      <c r="AJ3064" s="15"/>
      <c r="AK3064" s="15"/>
      <c r="AL3064" s="15"/>
      <c r="AM3064" s="15"/>
      <c r="AN3064" s="15"/>
      <c r="AO3064" s="15"/>
      <c r="AP3064" s="15"/>
      <c r="AQ3064" s="15"/>
      <c r="AR3064" s="15"/>
      <c r="AS3064" s="15"/>
      <c r="AT3064" s="15"/>
      <c r="AU3064" s="15"/>
      <c r="AV3064" s="15"/>
      <c r="AW3064" s="15"/>
      <c r="AX3064" s="15"/>
      <c r="AY3064" s="15"/>
      <c r="AZ3064" s="10">
        <v>1</v>
      </c>
      <c r="BA3064" t="s">
        <v>22</v>
      </c>
      <c r="BB3064" t="s">
        <v>88</v>
      </c>
      <c r="BD3064" s="39" t="str">
        <f t="shared" si="95"/>
        <v>01/396130001PTokopedia</v>
      </c>
    </row>
    <row r="3065" spans="2:62" ht="13.5" customHeight="1" x14ac:dyDescent="0.35">
      <c r="B3065" s="10" t="s">
        <v>17</v>
      </c>
      <c r="C3065" s="10" t="s">
        <v>2517</v>
      </c>
      <c r="D3065" s="10" t="s">
        <v>10003</v>
      </c>
      <c r="E3065" s="10" t="s">
        <v>695</v>
      </c>
      <c r="F3065" s="10" t="s">
        <v>9876</v>
      </c>
      <c r="G3065" s="137">
        <v>2203521801</v>
      </c>
      <c r="H3065" s="10"/>
      <c r="I3065" s="10">
        <v>8994573590247</v>
      </c>
      <c r="J3065" s="10" t="s">
        <v>13395</v>
      </c>
      <c r="K3065" s="10" t="s">
        <v>13396</v>
      </c>
      <c r="L3065" s="98">
        <f>IFERROR(VLOOKUP($F3065&amp;$C3065,Sales!$J:$W,9,0),0)</f>
        <v>8888360.3603603505</v>
      </c>
      <c r="M3065" s="98">
        <f>IFERROR(VLOOKUP($F3065&amp;$C3065,Sales!$J:$W,10,0),0)</f>
        <v>9158875.6756756734</v>
      </c>
      <c r="N3065" s="98">
        <f>IFERROR(VLOOKUP($F3065&amp;$C3065,Sales!$J:$W,11,0),0)</f>
        <v>10086356.756756743</v>
      </c>
      <c r="O3065" s="98">
        <f>IFERROR(VLOOKUP($F3065&amp;$C3065,Sales!$J:$W,12,0),0)</f>
        <v>485.33333333333331</v>
      </c>
      <c r="P3065" s="98">
        <f>IFERROR(VLOOKUP($F3065&amp;$C3065,Sales!$J:$W,13,0),0)</f>
        <v>9377864.2642642558</v>
      </c>
      <c r="Q3065" s="98">
        <f>IFERROR(VLOOKUP($F3065&amp;$C3065,Sales!$A:$H,7,0),0)</f>
        <v>361686.48648648645</v>
      </c>
      <c r="R3065" s="41">
        <f t="shared" si="94"/>
        <v>1</v>
      </c>
      <c r="S3065" s="15">
        <v>1</v>
      </c>
      <c r="T3065" s="15"/>
      <c r="U3065" s="15"/>
      <c r="V3065" s="15">
        <v>1</v>
      </c>
      <c r="W3065" s="15">
        <v>1</v>
      </c>
      <c r="X3065" s="15">
        <v>1</v>
      </c>
      <c r="Y3065" s="41">
        <v>1</v>
      </c>
      <c r="Z3065" s="41">
        <v>1</v>
      </c>
      <c r="AA3065" s="41"/>
      <c r="AB3065" s="15"/>
      <c r="AC3065" s="15"/>
      <c r="AD3065" s="15"/>
      <c r="AE3065" s="15"/>
      <c r="AF3065" s="15"/>
      <c r="AG3065" s="15"/>
      <c r="AH3065" s="15"/>
      <c r="AI3065" s="15"/>
      <c r="AJ3065" s="15"/>
      <c r="AK3065" s="15"/>
      <c r="AL3065" s="15"/>
      <c r="AM3065" s="15"/>
      <c r="AN3065" s="15"/>
      <c r="AO3065" s="15"/>
      <c r="AP3065" s="15"/>
      <c r="AQ3065" s="15"/>
      <c r="AR3065" s="15"/>
      <c r="AS3065" s="15"/>
      <c r="AT3065" s="15"/>
      <c r="AU3065" s="15"/>
      <c r="AV3065" s="15"/>
      <c r="AW3065" s="15"/>
      <c r="AX3065" s="82"/>
      <c r="AY3065" s="82"/>
      <c r="AZ3065" s="10">
        <v>1</v>
      </c>
      <c r="BA3065" t="s">
        <v>13952</v>
      </c>
      <c r="BB3065" t="s">
        <v>23</v>
      </c>
      <c r="BD3065" s="39" t="str">
        <f t="shared" si="95"/>
        <v>01/267230401FTokopedia</v>
      </c>
    </row>
    <row r="3066" spans="2:62" ht="13.5" customHeight="1" x14ac:dyDescent="0.35">
      <c r="B3066" s="10" t="s">
        <v>17</v>
      </c>
      <c r="C3066" s="10" t="s">
        <v>2517</v>
      </c>
      <c r="D3066" s="10" t="s">
        <v>10003</v>
      </c>
      <c r="E3066" s="10" t="s">
        <v>695</v>
      </c>
      <c r="F3066" s="10" t="s">
        <v>10004</v>
      </c>
      <c r="G3066" s="137">
        <v>2207904696</v>
      </c>
      <c r="H3066" s="10"/>
      <c r="I3066" s="10" t="s">
        <v>9889</v>
      </c>
      <c r="J3066" s="10" t="s">
        <v>13397</v>
      </c>
      <c r="K3066" s="130" t="s">
        <v>13398</v>
      </c>
      <c r="L3066" s="98">
        <f>IFERROR(VLOOKUP($F3066&amp;$C3066,Sales!$J:$W,9,0),0)</f>
        <v>0</v>
      </c>
      <c r="M3066" s="98">
        <f>IFERROR(VLOOKUP($F3066&amp;$C3066,Sales!$J:$W,10,0),0)</f>
        <v>0</v>
      </c>
      <c r="N3066" s="98">
        <f>IFERROR(VLOOKUP($F3066&amp;$C3066,Sales!$J:$W,11,0),0)</f>
        <v>0</v>
      </c>
      <c r="O3066" s="98">
        <f>IFERROR(VLOOKUP($F3066&amp;$C3066,Sales!$J:$W,12,0),0)</f>
        <v>0</v>
      </c>
      <c r="P3066" s="98">
        <f>IFERROR(VLOOKUP($F3066&amp;$C3066,Sales!$J:$W,13,0),0)</f>
        <v>0</v>
      </c>
      <c r="Q3066" s="98">
        <f>IFERROR(VLOOKUP($F3066&amp;$C3066,Sales!$A:$H,7,0),0)</f>
        <v>0</v>
      </c>
      <c r="R3066" s="41">
        <f t="shared" si="94"/>
        <v>1</v>
      </c>
      <c r="S3066" s="15">
        <v>1</v>
      </c>
      <c r="T3066" s="15"/>
      <c r="U3066" s="15"/>
      <c r="V3066" s="15">
        <v>1</v>
      </c>
      <c r="W3066" s="15">
        <v>1</v>
      </c>
      <c r="X3066" s="15">
        <v>1</v>
      </c>
      <c r="Y3066" s="41">
        <v>1</v>
      </c>
      <c r="Z3066" s="41">
        <v>1</v>
      </c>
      <c r="AA3066" s="41"/>
      <c r="AB3066" s="15"/>
      <c r="AC3066" s="15"/>
      <c r="AD3066" s="15"/>
      <c r="AE3066" s="15"/>
      <c r="AF3066" s="15"/>
      <c r="AG3066" s="15"/>
      <c r="AH3066" s="15"/>
      <c r="AI3066" s="15"/>
      <c r="AJ3066" s="15"/>
      <c r="AK3066" s="15"/>
      <c r="AL3066" s="15"/>
      <c r="AM3066" s="15"/>
      <c r="AN3066" s="15"/>
      <c r="AO3066" s="15"/>
      <c r="AP3066" s="15"/>
      <c r="AQ3066" s="15"/>
      <c r="AR3066" s="15"/>
      <c r="AS3066" s="15"/>
      <c r="AT3066" s="15"/>
      <c r="AU3066" s="15"/>
      <c r="AV3066" s="15"/>
      <c r="AW3066" s="15"/>
      <c r="AX3066" s="82"/>
      <c r="AY3066" s="82"/>
      <c r="AZ3066" s="10">
        <v>1</v>
      </c>
      <c r="BA3066" t="s">
        <v>13952</v>
      </c>
      <c r="BB3066" t="s">
        <v>23</v>
      </c>
      <c r="BD3066" s="39" t="str">
        <f t="shared" si="95"/>
        <v>01/397229501ATokopedia</v>
      </c>
      <c r="BG3066" t="s">
        <v>18645</v>
      </c>
      <c r="BH3066" s="1">
        <v>45068</v>
      </c>
    </row>
    <row r="3067" spans="2:62" ht="13.5" customHeight="1" x14ac:dyDescent="0.35">
      <c r="B3067" s="10" t="s">
        <v>17</v>
      </c>
      <c r="C3067" s="10" t="s">
        <v>2517</v>
      </c>
      <c r="D3067" s="10" t="s">
        <v>10003</v>
      </c>
      <c r="E3067" s="10" t="s">
        <v>695</v>
      </c>
      <c r="F3067" s="10" t="s">
        <v>9886</v>
      </c>
      <c r="G3067" s="137">
        <v>2203437201</v>
      </c>
      <c r="H3067" s="10"/>
      <c r="I3067" s="10">
        <v>8994573590254</v>
      </c>
      <c r="J3067" s="10" t="s">
        <v>13399</v>
      </c>
      <c r="K3067" s="10" t="s">
        <v>13400</v>
      </c>
      <c r="L3067" s="98">
        <f>IFERROR(VLOOKUP($F3067&amp;$C3067,Sales!$J:$W,9,0),0)</f>
        <v>4483243.2432432445</v>
      </c>
      <c r="M3067" s="98">
        <f>IFERROR(VLOOKUP($F3067&amp;$C3067,Sales!$J:$W,10,0),0)</f>
        <v>4560540.5405405397</v>
      </c>
      <c r="N3067" s="98">
        <f>IFERROR(VLOOKUP($F3067&amp;$C3067,Sales!$J:$W,11,0),0)</f>
        <v>4637837.8378378395</v>
      </c>
      <c r="O3067" s="98">
        <f>IFERROR(VLOOKUP($F3067&amp;$C3067,Sales!$J:$W,12,0),0)</f>
        <v>59</v>
      </c>
      <c r="P3067" s="98">
        <f>IFERROR(VLOOKUP($F3067&amp;$C3067,Sales!$J:$W,13,0),0)</f>
        <v>4560540.5405405415</v>
      </c>
      <c r="Q3067" s="98">
        <f>IFERROR(VLOOKUP($F3067&amp;$C3067,Sales!$A:$H,7,0),0)</f>
        <v>160720.72072072071</v>
      </c>
      <c r="R3067" s="41">
        <f t="shared" si="94"/>
        <v>1</v>
      </c>
      <c r="S3067" s="15">
        <v>1</v>
      </c>
      <c r="T3067" s="15"/>
      <c r="U3067" s="15"/>
      <c r="V3067" s="15">
        <v>1</v>
      </c>
      <c r="W3067" s="15">
        <v>1</v>
      </c>
      <c r="X3067" s="15">
        <v>1</v>
      </c>
      <c r="Y3067" s="41">
        <v>1</v>
      </c>
      <c r="Z3067" s="41">
        <v>1</v>
      </c>
      <c r="AA3067" s="41"/>
      <c r="AB3067" s="15"/>
      <c r="AC3067" s="15"/>
      <c r="AD3067" s="15"/>
      <c r="AE3067" s="15"/>
      <c r="AF3067" s="15"/>
      <c r="AG3067" s="15"/>
      <c r="AH3067" s="15"/>
      <c r="AI3067" s="15"/>
      <c r="AJ3067" s="15"/>
      <c r="AK3067" s="15"/>
      <c r="AL3067" s="15"/>
      <c r="AM3067" s="15"/>
      <c r="AN3067" s="15"/>
      <c r="AO3067" s="15"/>
      <c r="AP3067" s="15"/>
      <c r="AQ3067" s="15"/>
      <c r="AR3067" s="15"/>
      <c r="AS3067" s="15"/>
      <c r="AT3067" s="15"/>
      <c r="AU3067" s="15"/>
      <c r="AV3067" s="15"/>
      <c r="AW3067" s="15"/>
      <c r="AX3067" s="82"/>
      <c r="AY3067" s="82"/>
      <c r="AZ3067" s="10">
        <v>1</v>
      </c>
      <c r="BA3067" t="s">
        <v>13952</v>
      </c>
      <c r="BB3067" t="s">
        <v>23</v>
      </c>
      <c r="BD3067" s="39" t="str">
        <f t="shared" si="95"/>
        <v>01/267230401ETokopedia</v>
      </c>
    </row>
    <row r="3068" spans="2:62" ht="13.5" customHeight="1" x14ac:dyDescent="0.35">
      <c r="B3068" s="10" t="s">
        <v>17</v>
      </c>
      <c r="C3068" s="10" t="s">
        <v>2517</v>
      </c>
      <c r="D3068" s="10" t="s">
        <v>10003</v>
      </c>
      <c r="E3068" s="10" t="s">
        <v>695</v>
      </c>
      <c r="F3068" s="10" t="s">
        <v>9885</v>
      </c>
      <c r="G3068" s="137">
        <v>2203449415</v>
      </c>
      <c r="H3068" s="10"/>
      <c r="I3068" s="10">
        <v>8994573590445</v>
      </c>
      <c r="J3068" s="10" t="s">
        <v>13401</v>
      </c>
      <c r="K3068" s="166" t="s">
        <v>13402</v>
      </c>
      <c r="L3068" s="98">
        <f>IFERROR(VLOOKUP($F3068&amp;$C3068,Sales!$J:$W,9,0),0)</f>
        <v>728828.82882882864</v>
      </c>
      <c r="M3068" s="98">
        <f>IFERROR(VLOOKUP($F3068&amp;$C3068,Sales!$J:$W,10,0),0)</f>
        <v>3206846.8468468455</v>
      </c>
      <c r="N3068" s="98">
        <f>IFERROR(VLOOKUP($F3068&amp;$C3068,Sales!$J:$W,11,0),0)</f>
        <v>2259369.3693693685</v>
      </c>
      <c r="O3068" s="98">
        <f>IFERROR(VLOOKUP($F3068&amp;$C3068,Sales!$J:$W,12,0),0)</f>
        <v>28.333333333333332</v>
      </c>
      <c r="P3068" s="98">
        <f>IFERROR(VLOOKUP($F3068&amp;$C3068,Sales!$J:$W,13,0),0)</f>
        <v>2065015.0150150142</v>
      </c>
      <c r="Q3068" s="98">
        <f>IFERROR(VLOOKUP($F3068&amp;$C3068,Sales!$A:$H,7,0),0)</f>
        <v>0</v>
      </c>
      <c r="R3068" s="41" t="str">
        <f t="shared" si="94"/>
        <v>ERROR</v>
      </c>
      <c r="S3068" s="15"/>
      <c r="T3068" s="15"/>
      <c r="U3068" s="15"/>
      <c r="V3068" s="15"/>
      <c r="W3068" s="15"/>
      <c r="X3068" s="15"/>
      <c r="Y3068" s="41"/>
      <c r="Z3068" s="41"/>
      <c r="AA3068" s="41"/>
      <c r="AB3068" s="15"/>
      <c r="AC3068" s="15"/>
      <c r="AD3068" s="15"/>
      <c r="AE3068" s="15"/>
      <c r="AF3068" s="15"/>
      <c r="AG3068" s="15"/>
      <c r="AH3068" s="15"/>
      <c r="AI3068" s="15"/>
      <c r="AJ3068" s="15"/>
      <c r="AK3068" s="15"/>
      <c r="AL3068" s="15"/>
      <c r="AM3068" s="15"/>
      <c r="AN3068" s="15"/>
      <c r="AO3068" s="15"/>
      <c r="AP3068" s="15"/>
      <c r="AQ3068" s="15"/>
      <c r="AR3068" s="15"/>
      <c r="AS3068" s="15"/>
      <c r="AT3068" s="15"/>
      <c r="AU3068" s="15"/>
      <c r="AV3068" s="15"/>
      <c r="AW3068" s="15"/>
      <c r="AX3068" s="82"/>
      <c r="AY3068" s="82"/>
      <c r="AZ3068" s="10">
        <v>1</v>
      </c>
      <c r="BA3068" t="s">
        <v>13952</v>
      </c>
      <c r="BB3068" t="s">
        <v>13210</v>
      </c>
      <c r="BD3068" s="39" t="str">
        <f t="shared" si="95"/>
        <v>01/267230401DTokopedia</v>
      </c>
      <c r="BG3068" t="s">
        <v>18645</v>
      </c>
      <c r="BH3068" s="1">
        <v>45068</v>
      </c>
    </row>
    <row r="3069" spans="2:62" ht="13.5" customHeight="1" x14ac:dyDescent="0.35">
      <c r="B3069" s="10" t="s">
        <v>17</v>
      </c>
      <c r="C3069" s="10" t="s">
        <v>2517</v>
      </c>
      <c r="D3069" s="10" t="s">
        <v>10003</v>
      </c>
      <c r="E3069" s="10" t="s">
        <v>695</v>
      </c>
      <c r="F3069" s="10" t="s">
        <v>9826</v>
      </c>
      <c r="G3069" s="137">
        <v>2203459220</v>
      </c>
      <c r="H3069" s="10"/>
      <c r="I3069" s="10">
        <v>8994573000340</v>
      </c>
      <c r="J3069" s="10" t="s">
        <v>13403</v>
      </c>
      <c r="K3069" s="10" t="s">
        <v>13404</v>
      </c>
      <c r="L3069" s="98">
        <f>IFERROR(VLOOKUP($F3069&amp;$C3069,Sales!$J:$W,9,0),0)</f>
        <v>11670990.990990967</v>
      </c>
      <c r="M3069" s="98">
        <f>IFERROR(VLOOKUP($F3069&amp;$C3069,Sales!$J:$W,10,0),0)</f>
        <v>10915315.315315288</v>
      </c>
      <c r="N3069" s="98">
        <f>IFERROR(VLOOKUP($F3069&amp;$C3069,Sales!$J:$W,11,0),0)</f>
        <v>9487927.9279279076</v>
      </c>
      <c r="O3069" s="98">
        <f>IFERROR(VLOOKUP($F3069&amp;$C3069,Sales!$J:$W,12,0),0)</f>
        <v>254.66666666666666</v>
      </c>
      <c r="P3069" s="98">
        <f>IFERROR(VLOOKUP($F3069&amp;$C3069,Sales!$J:$W,13,0),0)</f>
        <v>10691411.411411388</v>
      </c>
      <c r="Q3069" s="98">
        <f>IFERROR(VLOOKUP($F3069&amp;$C3069,Sales!$A:$H,7,0),0)</f>
        <v>1259459.4594594594</v>
      </c>
      <c r="R3069" s="41">
        <f t="shared" si="94"/>
        <v>1</v>
      </c>
      <c r="S3069" s="15">
        <v>1</v>
      </c>
      <c r="T3069" s="15"/>
      <c r="U3069" s="15"/>
      <c r="V3069" s="15">
        <v>1</v>
      </c>
      <c r="W3069" s="15">
        <v>1</v>
      </c>
      <c r="X3069" s="15">
        <v>1</v>
      </c>
      <c r="Y3069" s="41">
        <v>1</v>
      </c>
      <c r="Z3069" s="41">
        <v>1</v>
      </c>
      <c r="AA3069" s="41"/>
      <c r="AB3069" s="15"/>
      <c r="AC3069" s="15"/>
      <c r="AD3069" s="15"/>
      <c r="AE3069" s="15"/>
      <c r="AF3069" s="15"/>
      <c r="AG3069" s="15"/>
      <c r="AH3069" s="15"/>
      <c r="AI3069" s="15"/>
      <c r="AJ3069" s="15"/>
      <c r="AK3069" s="15"/>
      <c r="AL3069" s="15"/>
      <c r="AM3069" s="15"/>
      <c r="AN3069" s="15"/>
      <c r="AO3069" s="15"/>
      <c r="AP3069" s="15"/>
      <c r="AQ3069" s="15"/>
      <c r="AR3069" s="15"/>
      <c r="AS3069" s="15"/>
      <c r="AT3069" s="15"/>
      <c r="AU3069" s="15"/>
      <c r="AV3069" s="15"/>
      <c r="AW3069" s="15"/>
      <c r="AX3069" s="82"/>
      <c r="AY3069" s="82"/>
      <c r="AZ3069" s="10">
        <v>1</v>
      </c>
      <c r="BA3069" t="s">
        <v>13952</v>
      </c>
      <c r="BB3069" t="s">
        <v>23</v>
      </c>
      <c r="BD3069" s="39" t="str">
        <f t="shared" si="95"/>
        <v>01/267230401ATokopedia</v>
      </c>
    </row>
    <row r="3070" spans="2:62" ht="13.5" customHeight="1" x14ac:dyDescent="0.35">
      <c r="B3070" s="10" t="s">
        <v>17</v>
      </c>
      <c r="C3070" s="10" t="s">
        <v>2517</v>
      </c>
      <c r="D3070" s="10" t="s">
        <v>10003</v>
      </c>
      <c r="E3070" s="10" t="s">
        <v>695</v>
      </c>
      <c r="F3070" s="10" t="s">
        <v>10005</v>
      </c>
      <c r="G3070" s="137">
        <v>2207919651</v>
      </c>
      <c r="H3070" s="10"/>
      <c r="I3070" s="10" t="s">
        <v>9890</v>
      </c>
      <c r="J3070" s="10" t="s">
        <v>13393</v>
      </c>
      <c r="K3070" s="166" t="s">
        <v>13392</v>
      </c>
      <c r="L3070" s="98">
        <f>IFERROR(VLOOKUP($F3070&amp;$C3070,Sales!$J:$W,9,0),0)</f>
        <v>0</v>
      </c>
      <c r="M3070" s="98">
        <f>IFERROR(VLOOKUP($F3070&amp;$C3070,Sales!$J:$W,10,0),0)</f>
        <v>0</v>
      </c>
      <c r="N3070" s="98">
        <f>IFERROR(VLOOKUP($F3070&amp;$C3070,Sales!$J:$W,11,0),0)</f>
        <v>0</v>
      </c>
      <c r="O3070" s="98">
        <f>IFERROR(VLOOKUP($F3070&amp;$C3070,Sales!$J:$W,12,0),0)</f>
        <v>0</v>
      </c>
      <c r="P3070" s="98">
        <f>IFERROR(VLOOKUP($F3070&amp;$C3070,Sales!$J:$W,13,0),0)</f>
        <v>0</v>
      </c>
      <c r="Q3070" s="98">
        <f>IFERROR(VLOOKUP($F3070&amp;$C3070,Sales!$A:$H,7,0),0)</f>
        <v>0</v>
      </c>
      <c r="R3070" s="41">
        <f t="shared" si="94"/>
        <v>1</v>
      </c>
      <c r="S3070" s="15">
        <v>1</v>
      </c>
      <c r="T3070" s="15"/>
      <c r="U3070" s="15"/>
      <c r="V3070" s="15">
        <v>1</v>
      </c>
      <c r="W3070" s="15">
        <v>1</v>
      </c>
      <c r="X3070" s="15">
        <v>1</v>
      </c>
      <c r="Y3070" s="41">
        <v>1</v>
      </c>
      <c r="Z3070" s="41">
        <v>1</v>
      </c>
      <c r="AA3070" s="41"/>
      <c r="AB3070" s="15"/>
      <c r="AC3070" s="15"/>
      <c r="AD3070" s="15"/>
      <c r="AE3070" s="15"/>
      <c r="AF3070" s="15"/>
      <c r="AG3070" s="15"/>
      <c r="AH3070" s="15"/>
      <c r="AI3070" s="15"/>
      <c r="AJ3070" s="15"/>
      <c r="AK3070" s="15"/>
      <c r="AL3070" s="15"/>
      <c r="AM3070" s="15"/>
      <c r="AN3070" s="15"/>
      <c r="AO3070" s="15"/>
      <c r="AP3070" s="15"/>
      <c r="AQ3070" s="15"/>
      <c r="AR3070" s="15"/>
      <c r="AS3070" s="15"/>
      <c r="AT3070" s="15"/>
      <c r="AU3070" s="15"/>
      <c r="AV3070" s="15"/>
      <c r="AW3070" s="15"/>
      <c r="AX3070" s="82"/>
      <c r="AY3070" s="82"/>
      <c r="AZ3070" s="10">
        <v>1</v>
      </c>
      <c r="BA3070" t="s">
        <v>22</v>
      </c>
      <c r="BB3070" t="s">
        <v>23</v>
      </c>
      <c r="BD3070" s="39" t="str">
        <f t="shared" si="95"/>
        <v>01/397229501BTokopedia</v>
      </c>
      <c r="BG3070" t="s">
        <v>13394</v>
      </c>
      <c r="BI3070" t="s">
        <v>18645</v>
      </c>
      <c r="BJ3070" s="1">
        <v>45068</v>
      </c>
    </row>
    <row r="3071" spans="2:62" ht="13.5" customHeight="1" x14ac:dyDescent="0.35">
      <c r="B3071" s="10" t="s">
        <v>17</v>
      </c>
      <c r="C3071" s="10" t="s">
        <v>2517</v>
      </c>
      <c r="D3071" s="10" t="s">
        <v>10003</v>
      </c>
      <c r="E3071" s="10" t="s">
        <v>695</v>
      </c>
      <c r="F3071" s="10" t="s">
        <v>10006</v>
      </c>
      <c r="G3071" s="137">
        <v>2207930113</v>
      </c>
      <c r="H3071" s="10"/>
      <c r="I3071" s="10" t="s">
        <v>9891</v>
      </c>
      <c r="J3071" s="10" t="s">
        <v>13405</v>
      </c>
      <c r="K3071" s="10" t="s">
        <v>13406</v>
      </c>
      <c r="L3071" s="98">
        <f>IFERROR(VLOOKUP($F3071&amp;$C3071,Sales!$J:$W,9,0),0)</f>
        <v>0</v>
      </c>
      <c r="M3071" s="98">
        <f>IFERROR(VLOOKUP($F3071&amp;$C3071,Sales!$J:$W,10,0),0)</f>
        <v>0</v>
      </c>
      <c r="N3071" s="98">
        <f>IFERROR(VLOOKUP($F3071&amp;$C3071,Sales!$J:$W,11,0),0)</f>
        <v>0</v>
      </c>
      <c r="O3071" s="98">
        <f>IFERROR(VLOOKUP($F3071&amp;$C3071,Sales!$J:$W,12,0),0)</f>
        <v>0</v>
      </c>
      <c r="P3071" s="98">
        <f>IFERROR(VLOOKUP($F3071&amp;$C3071,Sales!$J:$W,13,0),0)</f>
        <v>0</v>
      </c>
      <c r="Q3071" s="98">
        <f>IFERROR(VLOOKUP($F3071&amp;$C3071,Sales!$A:$H,7,0),0)</f>
        <v>0</v>
      </c>
      <c r="R3071" s="41">
        <f t="shared" si="94"/>
        <v>1</v>
      </c>
      <c r="S3071" s="15">
        <v>1</v>
      </c>
      <c r="T3071" s="15"/>
      <c r="U3071" s="15"/>
      <c r="V3071" s="15">
        <v>1</v>
      </c>
      <c r="W3071" s="15">
        <v>1</v>
      </c>
      <c r="X3071" s="15">
        <v>1</v>
      </c>
      <c r="Y3071" s="41">
        <v>1</v>
      </c>
      <c r="Z3071" s="41">
        <v>1</v>
      </c>
      <c r="AA3071" s="41"/>
      <c r="AB3071" s="15"/>
      <c r="AC3071" s="15"/>
      <c r="AD3071" s="15"/>
      <c r="AE3071" s="15"/>
      <c r="AF3071" s="15"/>
      <c r="AG3071" s="15"/>
      <c r="AH3071" s="15"/>
      <c r="AI3071" s="15"/>
      <c r="AJ3071" s="15"/>
      <c r="AK3071" s="15"/>
      <c r="AL3071" s="15"/>
      <c r="AM3071" s="15"/>
      <c r="AN3071" s="15"/>
      <c r="AO3071" s="15"/>
      <c r="AP3071" s="15"/>
      <c r="AQ3071" s="15"/>
      <c r="AR3071" s="15"/>
      <c r="AS3071" s="15"/>
      <c r="AT3071" s="15"/>
      <c r="AU3071" s="15"/>
      <c r="AV3071" s="15"/>
      <c r="AW3071" s="15"/>
      <c r="AX3071" s="82"/>
      <c r="AY3071" s="82"/>
      <c r="AZ3071" s="10">
        <v>1</v>
      </c>
      <c r="BA3071" t="s">
        <v>13952</v>
      </c>
      <c r="BB3071" t="s">
        <v>23</v>
      </c>
      <c r="BD3071" s="39" t="str">
        <f t="shared" si="95"/>
        <v>01/397229501CTokopedia</v>
      </c>
      <c r="BG3071" t="s">
        <v>18645</v>
      </c>
      <c r="BH3071" s="1">
        <v>45082</v>
      </c>
    </row>
    <row r="3072" spans="2:62" ht="13.5" customHeight="1" x14ac:dyDescent="0.35">
      <c r="B3072" s="10" t="s">
        <v>17</v>
      </c>
      <c r="C3072" s="10" t="s">
        <v>2517</v>
      </c>
      <c r="D3072" s="10" t="s">
        <v>10003</v>
      </c>
      <c r="E3072" s="10" t="s">
        <v>695</v>
      </c>
      <c r="F3072" s="10" t="s">
        <v>9878</v>
      </c>
      <c r="G3072" s="137">
        <v>2203469599</v>
      </c>
      <c r="H3072" s="10"/>
      <c r="I3072" s="10">
        <v>8994573590261</v>
      </c>
      <c r="J3072" s="10" t="s">
        <v>13407</v>
      </c>
      <c r="K3072" s="10" t="s">
        <v>13408</v>
      </c>
      <c r="L3072" s="98">
        <f>IFERROR(VLOOKUP($F3072&amp;$C3072,Sales!$J:$W,9,0),0)</f>
        <v>4409369.3693693718</v>
      </c>
      <c r="M3072" s="98">
        <f>IFERROR(VLOOKUP($F3072&amp;$C3072,Sales!$J:$W,10,0),0)</f>
        <v>6299099.0990990996</v>
      </c>
      <c r="N3072" s="98">
        <f>IFERROR(VLOOKUP($F3072&amp;$C3072,Sales!$J:$W,11,0),0)</f>
        <v>5984144.144144142</v>
      </c>
      <c r="O3072" s="98">
        <f>IFERROR(VLOOKUP($F3072&amp;$C3072,Sales!$J:$W,12,0),0)</f>
        <v>141.33333333333334</v>
      </c>
      <c r="P3072" s="98">
        <f>IFERROR(VLOOKUP($F3072&amp;$C3072,Sales!$J:$W,13,0),0)</f>
        <v>5564204.2042042045</v>
      </c>
      <c r="Q3072" s="98">
        <f>IFERROR(VLOOKUP($F3072&amp;$C3072,Sales!$A:$H,7,0),0)</f>
        <v>0</v>
      </c>
      <c r="R3072" s="41" t="str">
        <f t="shared" si="94"/>
        <v>ERROR</v>
      </c>
      <c r="S3072" s="15"/>
      <c r="T3072" s="15"/>
      <c r="U3072" s="15"/>
      <c r="V3072" s="15"/>
      <c r="W3072" s="15"/>
      <c r="X3072" s="15"/>
      <c r="Y3072" s="41"/>
      <c r="Z3072" s="41"/>
      <c r="AA3072" s="41"/>
      <c r="AB3072" s="15"/>
      <c r="AC3072" s="15"/>
      <c r="AD3072" s="15"/>
      <c r="AE3072" s="15"/>
      <c r="AF3072" s="15"/>
      <c r="AG3072" s="15"/>
      <c r="AH3072" s="15"/>
      <c r="AI3072" s="15"/>
      <c r="AJ3072" s="15"/>
      <c r="AK3072" s="15"/>
      <c r="AL3072" s="15"/>
      <c r="AM3072" s="15"/>
      <c r="AN3072" s="15"/>
      <c r="AO3072" s="15"/>
      <c r="AP3072" s="15"/>
      <c r="AQ3072" s="15"/>
      <c r="AR3072" s="15"/>
      <c r="AS3072" s="15"/>
      <c r="AT3072" s="15"/>
      <c r="AU3072" s="15"/>
      <c r="AV3072" s="15"/>
      <c r="AW3072" s="15"/>
      <c r="AX3072" s="82"/>
      <c r="AY3072" s="82"/>
      <c r="AZ3072" s="10">
        <v>1</v>
      </c>
      <c r="BA3072" t="s">
        <v>22</v>
      </c>
      <c r="BB3072" t="s">
        <v>20598</v>
      </c>
      <c r="BD3072" s="39" t="str">
        <f t="shared" si="95"/>
        <v>01/267230401CTokopedia</v>
      </c>
      <c r="BG3072" t="s">
        <v>18645</v>
      </c>
      <c r="BH3072" s="1">
        <v>45068</v>
      </c>
    </row>
    <row r="3073" spans="2:60" ht="13.5" customHeight="1" x14ac:dyDescent="0.35">
      <c r="B3073" s="10" t="s">
        <v>17</v>
      </c>
      <c r="C3073" s="10" t="s">
        <v>2517</v>
      </c>
      <c r="D3073" s="10" t="s">
        <v>10003</v>
      </c>
      <c r="E3073" s="10" t="s">
        <v>695</v>
      </c>
      <c r="F3073" s="10" t="s">
        <v>10007</v>
      </c>
      <c r="G3073" s="137">
        <v>2208033035</v>
      </c>
      <c r="H3073" s="10"/>
      <c r="I3073" s="10" t="s">
        <v>9892</v>
      </c>
      <c r="J3073" s="10" t="s">
        <v>13409</v>
      </c>
      <c r="K3073" s="10" t="s">
        <v>13410</v>
      </c>
      <c r="L3073" s="98">
        <f>IFERROR(VLOOKUP($F3073&amp;$C3073,Sales!$J:$W,9,0),0)</f>
        <v>0</v>
      </c>
      <c r="M3073" s="98">
        <f>IFERROR(VLOOKUP($F3073&amp;$C3073,Sales!$J:$W,10,0),0)</f>
        <v>0</v>
      </c>
      <c r="N3073" s="98">
        <f>IFERROR(VLOOKUP($F3073&amp;$C3073,Sales!$J:$W,11,0),0)</f>
        <v>0</v>
      </c>
      <c r="O3073" s="98">
        <f>IFERROR(VLOOKUP($F3073&amp;$C3073,Sales!$J:$W,12,0),0)</f>
        <v>0</v>
      </c>
      <c r="P3073" s="98">
        <f>IFERROR(VLOOKUP($F3073&amp;$C3073,Sales!$J:$W,13,0),0)</f>
        <v>0</v>
      </c>
      <c r="Q3073" s="98">
        <f>IFERROR(VLOOKUP($F3073&amp;$C3073,Sales!$A:$H,7,0),0)</f>
        <v>0</v>
      </c>
      <c r="R3073" s="41">
        <f t="shared" si="94"/>
        <v>1</v>
      </c>
      <c r="S3073" s="15">
        <v>1</v>
      </c>
      <c r="T3073" s="15"/>
      <c r="U3073" s="15"/>
      <c r="V3073" s="15">
        <v>1</v>
      </c>
      <c r="W3073" s="15">
        <v>1</v>
      </c>
      <c r="X3073" s="15">
        <v>1</v>
      </c>
      <c r="Y3073" s="41">
        <v>1</v>
      </c>
      <c r="Z3073" s="41">
        <v>1</v>
      </c>
      <c r="AA3073" s="41"/>
      <c r="AB3073" s="15"/>
      <c r="AC3073" s="15"/>
      <c r="AD3073" s="15"/>
      <c r="AE3073" s="15"/>
      <c r="AF3073" s="15"/>
      <c r="AG3073" s="15"/>
      <c r="AH3073" s="15"/>
      <c r="AI3073" s="15"/>
      <c r="AJ3073" s="15"/>
      <c r="AK3073" s="15"/>
      <c r="AL3073" s="15"/>
      <c r="AM3073" s="15"/>
      <c r="AN3073" s="15"/>
      <c r="AO3073" s="15"/>
      <c r="AP3073" s="15"/>
      <c r="AQ3073" s="15"/>
      <c r="AR3073" s="15"/>
      <c r="AS3073" s="15"/>
      <c r="AT3073" s="15"/>
      <c r="AU3073" s="15"/>
      <c r="AV3073" s="15"/>
      <c r="AW3073" s="15"/>
      <c r="AX3073" s="82"/>
      <c r="AY3073" s="82"/>
      <c r="AZ3073" s="10">
        <v>1</v>
      </c>
      <c r="BA3073" t="s">
        <v>22</v>
      </c>
      <c r="BB3073" t="s">
        <v>23</v>
      </c>
      <c r="BD3073" s="39" t="str">
        <f t="shared" si="95"/>
        <v>01/397229501DTokopedia</v>
      </c>
      <c r="BG3073" t="s">
        <v>18645</v>
      </c>
      <c r="BH3073" s="1">
        <v>45084</v>
      </c>
    </row>
    <row r="3074" spans="2:60" ht="13.5" customHeight="1" x14ac:dyDescent="0.35">
      <c r="B3074" s="10" t="s">
        <v>17</v>
      </c>
      <c r="C3074" s="10" t="s">
        <v>2517</v>
      </c>
      <c r="D3074" s="10" t="s">
        <v>10003</v>
      </c>
      <c r="E3074" s="10" t="s">
        <v>695</v>
      </c>
      <c r="F3074" s="10" t="s">
        <v>10008</v>
      </c>
      <c r="G3074" s="137">
        <v>2208078692</v>
      </c>
      <c r="H3074" s="10"/>
      <c r="I3074" s="10" t="s">
        <v>9893</v>
      </c>
      <c r="J3074" s="10" t="s">
        <v>13411</v>
      </c>
      <c r="K3074" s="166" t="s">
        <v>13412</v>
      </c>
      <c r="L3074" s="98">
        <f>IFERROR(VLOOKUP($F3074&amp;$C3074,Sales!$J:$W,9,0),0)</f>
        <v>0</v>
      </c>
      <c r="M3074" s="98">
        <f>IFERROR(VLOOKUP($F3074&amp;$C3074,Sales!$J:$W,10,0),0)</f>
        <v>0</v>
      </c>
      <c r="N3074" s="98">
        <f>IFERROR(VLOOKUP($F3074&amp;$C3074,Sales!$J:$W,11,0),0)</f>
        <v>0</v>
      </c>
      <c r="O3074" s="98">
        <f>IFERROR(VLOOKUP($F3074&amp;$C3074,Sales!$J:$W,12,0),0)</f>
        <v>0</v>
      </c>
      <c r="P3074" s="98">
        <f>IFERROR(VLOOKUP($F3074&amp;$C3074,Sales!$J:$W,13,0),0)</f>
        <v>0</v>
      </c>
      <c r="Q3074" s="98">
        <f>IFERROR(VLOOKUP($F3074&amp;$C3074,Sales!$A:$H,7,0),0)</f>
        <v>0</v>
      </c>
      <c r="R3074" s="41">
        <f t="shared" si="94"/>
        <v>1</v>
      </c>
      <c r="S3074" s="15">
        <v>1</v>
      </c>
      <c r="T3074" s="15"/>
      <c r="U3074" s="15"/>
      <c r="V3074" s="15">
        <v>1</v>
      </c>
      <c r="W3074" s="15">
        <v>1</v>
      </c>
      <c r="X3074" s="15">
        <v>1</v>
      </c>
      <c r="Y3074" s="41">
        <v>1</v>
      </c>
      <c r="Z3074" s="41">
        <v>1</v>
      </c>
      <c r="AA3074" s="41"/>
      <c r="AB3074" s="15"/>
      <c r="AC3074" s="15"/>
      <c r="AD3074" s="15"/>
      <c r="AE3074" s="15"/>
      <c r="AF3074" s="15"/>
      <c r="AG3074" s="15"/>
      <c r="AH3074" s="15"/>
      <c r="AI3074" s="15"/>
      <c r="AJ3074" s="15"/>
      <c r="AK3074" s="15"/>
      <c r="AL3074" s="15"/>
      <c r="AM3074" s="15"/>
      <c r="AN3074" s="15"/>
      <c r="AO3074" s="15"/>
      <c r="AP3074" s="15"/>
      <c r="AQ3074" s="15"/>
      <c r="AR3074" s="15"/>
      <c r="AS3074" s="15"/>
      <c r="AT3074" s="15"/>
      <c r="AU3074" s="15"/>
      <c r="AV3074" s="15"/>
      <c r="AW3074" s="15"/>
      <c r="AX3074" s="82"/>
      <c r="AY3074" s="82"/>
      <c r="AZ3074" s="10">
        <v>1</v>
      </c>
      <c r="BA3074" t="s">
        <v>22</v>
      </c>
      <c r="BB3074" t="s">
        <v>23</v>
      </c>
      <c r="BD3074" s="39" t="str">
        <f t="shared" si="95"/>
        <v>01/397229501ETokopedia</v>
      </c>
      <c r="BG3074" t="s">
        <v>18645</v>
      </c>
      <c r="BH3074" s="1">
        <v>45068</v>
      </c>
    </row>
    <row r="3075" spans="2:60" ht="13.5" customHeight="1" x14ac:dyDescent="0.35">
      <c r="B3075" s="10" t="s">
        <v>17</v>
      </c>
      <c r="C3075" s="10" t="s">
        <v>2517</v>
      </c>
      <c r="D3075" s="10" t="s">
        <v>10003</v>
      </c>
      <c r="E3075" s="10" t="s">
        <v>695</v>
      </c>
      <c r="F3075" s="10" t="s">
        <v>9827</v>
      </c>
      <c r="G3075" s="137">
        <v>2203485397</v>
      </c>
      <c r="H3075" s="10"/>
      <c r="I3075" s="10">
        <v>8994573390380</v>
      </c>
      <c r="J3075" s="10" t="s">
        <v>13413</v>
      </c>
      <c r="K3075" s="166" t="s">
        <v>13414</v>
      </c>
      <c r="L3075" s="98">
        <f>IFERROR(VLOOKUP($F3075&amp;$C3075,Sales!$J:$W,9,0),0)</f>
        <v>1694594.5945945943</v>
      </c>
      <c r="M3075" s="98">
        <f>IFERROR(VLOOKUP($F3075&amp;$C3075,Sales!$J:$W,10,0),0)</f>
        <v>4210810.810810809</v>
      </c>
      <c r="N3075" s="98">
        <f>IFERROR(VLOOKUP($F3075&amp;$C3075,Sales!$J:$W,11,0),0)</f>
        <v>1129729.7297297297</v>
      </c>
      <c r="O3075" s="98">
        <f>IFERROR(VLOOKUP($F3075&amp;$C3075,Sales!$J:$W,12,0),0)</f>
        <v>45.666666666666664</v>
      </c>
      <c r="P3075" s="98">
        <f>IFERROR(VLOOKUP($F3075&amp;$C3075,Sales!$J:$W,13,0),0)</f>
        <v>2345045.0450450443</v>
      </c>
      <c r="Q3075" s="98">
        <f>IFERROR(VLOOKUP($F3075&amp;$C3075,Sales!$A:$H,7,0),0)</f>
        <v>0</v>
      </c>
      <c r="R3075" s="41" t="str">
        <f t="shared" si="94"/>
        <v>ERROR</v>
      </c>
      <c r="S3075" s="15"/>
      <c r="T3075" s="15"/>
      <c r="U3075" s="15"/>
      <c r="V3075" s="15"/>
      <c r="W3075" s="15"/>
      <c r="X3075" s="15"/>
      <c r="Y3075" s="41"/>
      <c r="Z3075" s="41"/>
      <c r="AA3075" s="41"/>
      <c r="AB3075" s="15"/>
      <c r="AC3075" s="15"/>
      <c r="AD3075" s="15"/>
      <c r="AE3075" s="15"/>
      <c r="AF3075" s="15"/>
      <c r="AG3075" s="15"/>
      <c r="AH3075" s="15"/>
      <c r="AI3075" s="15"/>
      <c r="AJ3075" s="15"/>
      <c r="AK3075" s="15"/>
      <c r="AL3075" s="15"/>
      <c r="AM3075" s="15"/>
      <c r="AN3075" s="15"/>
      <c r="AO3075" s="15"/>
      <c r="AP3075" s="15"/>
      <c r="AQ3075" s="15"/>
      <c r="AR3075" s="15"/>
      <c r="AS3075" s="15"/>
      <c r="AT3075" s="15"/>
      <c r="AU3075" s="15"/>
      <c r="AV3075" s="15"/>
      <c r="AW3075" s="15"/>
      <c r="AX3075" s="82"/>
      <c r="AY3075" s="82"/>
      <c r="AZ3075" s="10">
        <v>1</v>
      </c>
      <c r="BA3075" t="s">
        <v>13952</v>
      </c>
      <c r="BB3075" t="s">
        <v>13210</v>
      </c>
      <c r="BD3075" s="39" t="str">
        <f t="shared" si="95"/>
        <v>01/267230401BTokopedia</v>
      </c>
      <c r="BG3075" t="s">
        <v>20113</v>
      </c>
      <c r="BH3075" s="1">
        <v>45068</v>
      </c>
    </row>
    <row r="3076" spans="2:60" ht="13.5" customHeight="1" x14ac:dyDescent="0.35">
      <c r="B3076" s="10" t="s">
        <v>17</v>
      </c>
      <c r="C3076" s="10" t="s">
        <v>2517</v>
      </c>
      <c r="D3076" s="10" t="s">
        <v>10003</v>
      </c>
      <c r="E3076" s="10" t="s">
        <v>695</v>
      </c>
      <c r="F3076" s="10" t="s">
        <v>10009</v>
      </c>
      <c r="G3076" s="137">
        <v>2207944814</v>
      </c>
      <c r="H3076" s="10"/>
      <c r="I3076" s="10" t="s">
        <v>9894</v>
      </c>
      <c r="J3076" s="10" t="s">
        <v>13415</v>
      </c>
      <c r="K3076" s="166" t="s">
        <v>13416</v>
      </c>
      <c r="L3076" s="98">
        <f>IFERROR(VLOOKUP($F3076&amp;$C3076,Sales!$J:$W,9,0),0)</f>
        <v>0</v>
      </c>
      <c r="M3076" s="98">
        <f>IFERROR(VLOOKUP($F3076&amp;$C3076,Sales!$J:$W,10,0),0)</f>
        <v>0</v>
      </c>
      <c r="N3076" s="98">
        <f>IFERROR(VLOOKUP($F3076&amp;$C3076,Sales!$J:$W,11,0),0)</f>
        <v>0</v>
      </c>
      <c r="O3076" s="98">
        <f>IFERROR(VLOOKUP($F3076&amp;$C3076,Sales!$J:$W,12,0),0)</f>
        <v>0</v>
      </c>
      <c r="P3076" s="98">
        <f>IFERROR(VLOOKUP($F3076&amp;$C3076,Sales!$J:$W,13,0),0)</f>
        <v>0</v>
      </c>
      <c r="Q3076" s="98">
        <f>IFERROR(VLOOKUP($F3076&amp;$C3076,Sales!$A:$H,7,0),0)</f>
        <v>0</v>
      </c>
      <c r="R3076" s="41" t="str">
        <f t="shared" ref="R3076:R3139" si="96">IFERROR(AVERAGE($S3076:$AW3076),"ERROR")</f>
        <v>ERROR</v>
      </c>
      <c r="S3076" s="15"/>
      <c r="T3076" s="15"/>
      <c r="U3076" s="15"/>
      <c r="V3076" s="15"/>
      <c r="W3076" s="15"/>
      <c r="X3076" s="15"/>
      <c r="Y3076" s="41"/>
      <c r="Z3076" s="41"/>
      <c r="AA3076" s="41"/>
      <c r="AB3076" s="15"/>
      <c r="AC3076" s="15"/>
      <c r="AD3076" s="15"/>
      <c r="AE3076" s="15"/>
      <c r="AF3076" s="15"/>
      <c r="AG3076" s="15"/>
      <c r="AH3076" s="15"/>
      <c r="AI3076" s="15"/>
      <c r="AJ3076" s="15"/>
      <c r="AK3076" s="15"/>
      <c r="AL3076" s="15"/>
      <c r="AM3076" s="15"/>
      <c r="AN3076" s="15"/>
      <c r="AO3076" s="15"/>
      <c r="AP3076" s="15"/>
      <c r="AQ3076" s="15"/>
      <c r="AR3076" s="15"/>
      <c r="AS3076" s="15"/>
      <c r="AT3076" s="15"/>
      <c r="AU3076" s="15"/>
      <c r="AV3076" s="15"/>
      <c r="AW3076" s="15"/>
      <c r="AX3076" s="82"/>
      <c r="AY3076" s="82"/>
      <c r="AZ3076" s="10">
        <v>1</v>
      </c>
      <c r="BA3076" t="s">
        <v>13952</v>
      </c>
      <c r="BB3076" t="s">
        <v>88</v>
      </c>
      <c r="BD3076" s="39" t="str">
        <f t="shared" ref="BD3076:BD3139" si="97">F3076&amp;C3076</f>
        <v>01/397229501FTokopedia</v>
      </c>
      <c r="BG3076" t="s">
        <v>20113</v>
      </c>
      <c r="BH3076" s="1">
        <v>45068</v>
      </c>
    </row>
    <row r="3077" spans="2:60" ht="13.5" customHeight="1" x14ac:dyDescent="0.35">
      <c r="B3077" s="10" t="s">
        <v>17</v>
      </c>
      <c r="C3077" s="10" t="s">
        <v>2517</v>
      </c>
      <c r="D3077" s="10" t="s">
        <v>10003</v>
      </c>
      <c r="E3077" s="10" t="s">
        <v>695</v>
      </c>
      <c r="F3077" s="10" t="s">
        <v>10010</v>
      </c>
      <c r="G3077" s="137">
        <v>2207960533</v>
      </c>
      <c r="H3077" s="10"/>
      <c r="I3077" s="10" t="s">
        <v>9895</v>
      </c>
      <c r="J3077" s="10" t="s">
        <v>13417</v>
      </c>
      <c r="K3077" s="166" t="s">
        <v>13418</v>
      </c>
      <c r="L3077" s="98">
        <f>IFERROR(VLOOKUP($F3077&amp;$C3077,Sales!$J:$W,9,0),0)</f>
        <v>0</v>
      </c>
      <c r="M3077" s="98">
        <f>IFERROR(VLOOKUP($F3077&amp;$C3077,Sales!$J:$W,10,0),0)</f>
        <v>0</v>
      </c>
      <c r="N3077" s="98">
        <f>IFERROR(VLOOKUP($F3077&amp;$C3077,Sales!$J:$W,11,0),0)</f>
        <v>0</v>
      </c>
      <c r="O3077" s="98">
        <f>IFERROR(VLOOKUP($F3077&amp;$C3077,Sales!$J:$W,12,0),0)</f>
        <v>0</v>
      </c>
      <c r="P3077" s="98">
        <f>IFERROR(VLOOKUP($F3077&amp;$C3077,Sales!$J:$W,13,0),0)</f>
        <v>0</v>
      </c>
      <c r="Q3077" s="98">
        <f>IFERROR(VLOOKUP($F3077&amp;$C3077,Sales!$A:$H,7,0),0)</f>
        <v>0</v>
      </c>
      <c r="R3077" s="41" t="str">
        <f t="shared" si="96"/>
        <v>ERROR</v>
      </c>
      <c r="S3077" s="15"/>
      <c r="T3077" s="15"/>
      <c r="U3077" s="15"/>
      <c r="V3077" s="15"/>
      <c r="W3077" s="15"/>
      <c r="X3077" s="15"/>
      <c r="Y3077" s="41"/>
      <c r="Z3077" s="41"/>
      <c r="AA3077" s="41"/>
      <c r="AB3077" s="15"/>
      <c r="AC3077" s="15"/>
      <c r="AD3077" s="15"/>
      <c r="AE3077" s="15"/>
      <c r="AF3077" s="15"/>
      <c r="AG3077" s="15"/>
      <c r="AH3077" s="15"/>
      <c r="AI3077" s="15"/>
      <c r="AJ3077" s="15"/>
      <c r="AK3077" s="15"/>
      <c r="AL3077" s="15"/>
      <c r="AM3077" s="15"/>
      <c r="AN3077" s="15"/>
      <c r="AO3077" s="15"/>
      <c r="AP3077" s="15"/>
      <c r="AQ3077" s="15"/>
      <c r="AR3077" s="15"/>
      <c r="AS3077" s="15"/>
      <c r="AT3077" s="15"/>
      <c r="AU3077" s="15"/>
      <c r="AV3077" s="15"/>
      <c r="AW3077" s="15"/>
      <c r="AX3077" s="82"/>
      <c r="AY3077" s="82"/>
      <c r="AZ3077" s="10">
        <v>1</v>
      </c>
      <c r="BA3077" t="s">
        <v>13952</v>
      </c>
      <c r="BB3077" t="s">
        <v>88</v>
      </c>
      <c r="BD3077" s="39" t="str">
        <f t="shared" si="97"/>
        <v>01/397229501GTokopedia</v>
      </c>
      <c r="BG3077" t="s">
        <v>20113</v>
      </c>
      <c r="BH3077" s="1">
        <v>45068</v>
      </c>
    </row>
    <row r="3078" spans="2:60" ht="13.5" customHeight="1" x14ac:dyDescent="0.35">
      <c r="B3078" s="10" t="s">
        <v>17</v>
      </c>
      <c r="C3078" s="10" t="s">
        <v>2517</v>
      </c>
      <c r="D3078" s="10" t="s">
        <v>11583</v>
      </c>
      <c r="E3078" s="10" t="s">
        <v>695</v>
      </c>
      <c r="F3078" s="10" t="s">
        <v>9877</v>
      </c>
      <c r="G3078" s="137">
        <v>2203498736</v>
      </c>
      <c r="H3078" s="10"/>
      <c r="I3078" s="10">
        <v>8001841087498</v>
      </c>
      <c r="J3078" s="10" t="s">
        <v>13419</v>
      </c>
      <c r="K3078" s="10" t="s">
        <v>13420</v>
      </c>
      <c r="L3078" s="98">
        <f>IFERROR(VLOOKUP($F3078&amp;$C3078,Sales!$J:$W,9,0),0)</f>
        <v>3933567.5675675655</v>
      </c>
      <c r="M3078" s="98">
        <f>IFERROR(VLOOKUP($F3078&amp;$C3078,Sales!$J:$W,10,0),0)</f>
        <v>3252162.1621621619</v>
      </c>
      <c r="N3078" s="98">
        <f>IFERROR(VLOOKUP($F3078&amp;$C3078,Sales!$J:$W,11,0),0)</f>
        <v>4150378.3783783768</v>
      </c>
      <c r="O3078" s="98">
        <f>IFERROR(VLOOKUP($F3078&amp;$C3078,Sales!$J:$W,12,0),0)</f>
        <v>122</v>
      </c>
      <c r="P3078" s="98">
        <f>IFERROR(VLOOKUP($F3078&amp;$C3078,Sales!$J:$W,13,0),0)</f>
        <v>3778702.7027027011</v>
      </c>
      <c r="Q3078" s="98">
        <f>IFERROR(VLOOKUP($F3078&amp;$C3078,Sales!$A:$H,7,0),0)</f>
        <v>371675.67567567562</v>
      </c>
      <c r="R3078" s="41">
        <f t="shared" si="96"/>
        <v>1</v>
      </c>
      <c r="S3078" s="15">
        <v>1</v>
      </c>
      <c r="T3078" s="15"/>
      <c r="U3078" s="15"/>
      <c r="V3078" s="15">
        <v>1</v>
      </c>
      <c r="W3078" s="15">
        <v>1</v>
      </c>
      <c r="X3078" s="15">
        <v>1</v>
      </c>
      <c r="Y3078" s="41">
        <v>1</v>
      </c>
      <c r="Z3078" s="41">
        <v>1</v>
      </c>
      <c r="AA3078" s="41"/>
      <c r="AB3078" s="15"/>
      <c r="AC3078" s="15"/>
      <c r="AD3078" s="15"/>
      <c r="AE3078" s="15"/>
      <c r="AF3078" s="15"/>
      <c r="AG3078" s="15"/>
      <c r="AH3078" s="15"/>
      <c r="AI3078" s="15"/>
      <c r="AJ3078" s="15"/>
      <c r="AK3078" s="15"/>
      <c r="AL3078" s="15"/>
      <c r="AM3078" s="15"/>
      <c r="AN3078" s="15"/>
      <c r="AO3078" s="15"/>
      <c r="AP3078" s="15"/>
      <c r="AQ3078" s="15"/>
      <c r="AR3078" s="15"/>
      <c r="AS3078" s="15"/>
      <c r="AT3078" s="15"/>
      <c r="AU3078" s="15"/>
      <c r="AV3078" s="15"/>
      <c r="AW3078" s="15"/>
      <c r="AX3078" s="82"/>
      <c r="AY3078" s="82"/>
      <c r="AZ3078" s="10">
        <v>1</v>
      </c>
      <c r="BA3078" t="s">
        <v>22</v>
      </c>
      <c r="BB3078" t="s">
        <v>23</v>
      </c>
      <c r="BD3078" s="39" t="str">
        <f t="shared" si="97"/>
        <v>01/267430601ATokopedia</v>
      </c>
    </row>
    <row r="3079" spans="2:60" ht="13.5" customHeight="1" x14ac:dyDescent="0.35">
      <c r="B3079" s="10" t="s">
        <v>17</v>
      </c>
      <c r="C3079" s="10" t="s">
        <v>2517</v>
      </c>
      <c r="D3079" s="10" t="s">
        <v>405</v>
      </c>
      <c r="E3079" s="10" t="s">
        <v>406</v>
      </c>
      <c r="F3079" s="10" t="s">
        <v>2346</v>
      </c>
      <c r="G3079" s="137">
        <v>408486495</v>
      </c>
      <c r="H3079" s="10"/>
      <c r="I3079" s="10" t="s">
        <v>3598</v>
      </c>
      <c r="J3079" s="10" t="s">
        <v>10079</v>
      </c>
      <c r="K3079" s="10" t="s">
        <v>10073</v>
      </c>
      <c r="L3079" s="98">
        <f>IFERROR(VLOOKUP($F3079&amp;$C3079,Sales!$J:$W,9,0),0)</f>
        <v>0</v>
      </c>
      <c r="M3079" s="98">
        <f>IFERROR(VLOOKUP($F3079&amp;$C3079,Sales!$J:$W,10,0),0)</f>
        <v>0</v>
      </c>
      <c r="N3079" s="98">
        <f>IFERROR(VLOOKUP($F3079&amp;$C3079,Sales!$J:$W,11,0),0)</f>
        <v>0</v>
      </c>
      <c r="O3079" s="98">
        <f>IFERROR(VLOOKUP($F3079&amp;$C3079,Sales!$J:$W,12,0),0)</f>
        <v>0</v>
      </c>
      <c r="P3079" s="98">
        <f>IFERROR(VLOOKUP($F3079&amp;$C3079,Sales!$J:$W,13,0),0)</f>
        <v>0</v>
      </c>
      <c r="Q3079" s="98">
        <f>IFERROR(VLOOKUP($F3079&amp;$C3079,Sales!$A:$H,7,0),0)</f>
        <v>0</v>
      </c>
      <c r="R3079" s="41">
        <f t="shared" si="96"/>
        <v>1</v>
      </c>
      <c r="S3079" s="15">
        <v>1</v>
      </c>
      <c r="T3079" s="15"/>
      <c r="U3079" s="15"/>
      <c r="V3079" s="15">
        <v>1</v>
      </c>
      <c r="W3079" s="15">
        <v>1</v>
      </c>
      <c r="X3079" s="15">
        <v>1</v>
      </c>
      <c r="Y3079" s="41">
        <v>1</v>
      </c>
      <c r="Z3079" s="41">
        <v>1</v>
      </c>
      <c r="AA3079" s="41"/>
      <c r="AB3079" s="15"/>
      <c r="AC3079" s="15"/>
      <c r="AD3079" s="15"/>
      <c r="AE3079" s="15"/>
      <c r="AF3079" s="15"/>
      <c r="AG3079" s="15"/>
      <c r="AH3079" s="15"/>
      <c r="AI3079" s="15"/>
      <c r="AJ3079" s="15"/>
      <c r="AK3079" s="15"/>
      <c r="AL3079" s="15"/>
      <c r="AM3079" s="15"/>
      <c r="AN3079" s="15"/>
      <c r="AO3079" s="15"/>
      <c r="AP3079" s="15"/>
      <c r="AQ3079" s="15"/>
      <c r="AR3079" s="15"/>
      <c r="AS3079" s="15"/>
      <c r="AT3079" s="15"/>
      <c r="AU3079" s="15"/>
      <c r="AV3079" s="15"/>
      <c r="AW3079" s="15"/>
      <c r="AX3079" s="82"/>
      <c r="AY3079" s="82"/>
      <c r="AZ3079" s="10">
        <v>1</v>
      </c>
      <c r="BA3079" t="s">
        <v>13952</v>
      </c>
      <c r="BB3079" t="s">
        <v>23</v>
      </c>
      <c r="BD3079" s="39" t="str">
        <f t="shared" si="97"/>
        <v>01/394929501CTokopedia</v>
      </c>
    </row>
    <row r="3080" spans="2:60" ht="13.5" customHeight="1" x14ac:dyDescent="0.35">
      <c r="B3080" s="10" t="s">
        <v>17</v>
      </c>
      <c r="C3080" s="10" t="s">
        <v>2517</v>
      </c>
      <c r="D3080" s="10" t="s">
        <v>294</v>
      </c>
      <c r="E3080" s="10" t="s">
        <v>295</v>
      </c>
      <c r="F3080" s="10" t="s">
        <v>11195</v>
      </c>
      <c r="G3080" s="137">
        <v>2577285298</v>
      </c>
      <c r="H3080" s="10"/>
      <c r="I3080" s="10">
        <v>4987176051608</v>
      </c>
      <c r="J3080" t="s">
        <v>11251</v>
      </c>
      <c r="K3080" s="10" t="s">
        <v>11256</v>
      </c>
      <c r="L3080" s="98">
        <f>IFERROR(VLOOKUP($F3080&amp;$C3080,Sales!$J:$W,9,0),0)</f>
        <v>145945.94594594595</v>
      </c>
      <c r="M3080" s="98">
        <f>IFERROR(VLOOKUP($F3080&amp;$C3080,Sales!$J:$W,10,0),0)</f>
        <v>364864.86486486485</v>
      </c>
      <c r="N3080" s="98">
        <f>IFERROR(VLOOKUP($F3080&amp;$C3080,Sales!$J:$W,11,0),0)</f>
        <v>0</v>
      </c>
      <c r="O3080" s="98">
        <f>IFERROR(VLOOKUP($F3080&amp;$C3080,Sales!$J:$W,12,0),0)</f>
        <v>4.666666666666667</v>
      </c>
      <c r="P3080" s="98">
        <f>IFERROR(VLOOKUP($F3080&amp;$C3080,Sales!$J:$W,13,0),0)</f>
        <v>170270.27027027027</v>
      </c>
      <c r="Q3080" s="98">
        <f>IFERROR(VLOOKUP($F3080&amp;$C3080,Sales!$A:$H,7,0),0)</f>
        <v>0</v>
      </c>
      <c r="R3080" s="41" t="str">
        <f t="shared" si="96"/>
        <v>ERROR</v>
      </c>
      <c r="S3080" s="15"/>
      <c r="T3080" s="15"/>
      <c r="U3080" s="15"/>
      <c r="V3080" s="15"/>
      <c r="W3080" s="15"/>
      <c r="X3080" s="15"/>
      <c r="Y3080" s="41"/>
      <c r="Z3080" s="41"/>
      <c r="AA3080" s="41"/>
      <c r="AB3080" s="15"/>
      <c r="AC3080" s="15"/>
      <c r="AD3080" s="15"/>
      <c r="AE3080" s="15"/>
      <c r="AF3080" s="15"/>
      <c r="AG3080" s="15"/>
      <c r="AH3080" s="15"/>
      <c r="AI3080" s="15"/>
      <c r="AJ3080" s="15"/>
      <c r="AK3080" s="15"/>
      <c r="AL3080" s="15"/>
      <c r="AM3080" s="15"/>
      <c r="AN3080" s="15"/>
      <c r="AO3080" s="15"/>
      <c r="AP3080" s="15"/>
      <c r="AQ3080" s="15"/>
      <c r="AR3080" s="15"/>
      <c r="AS3080" s="15"/>
      <c r="AT3080" s="15"/>
      <c r="AU3080" s="15"/>
      <c r="AV3080" s="15"/>
      <c r="AW3080" s="15"/>
      <c r="AX3080" s="82"/>
      <c r="AY3080" s="82"/>
      <c r="AZ3080" s="10">
        <v>1</v>
      </c>
      <c r="BA3080" t="s">
        <v>22</v>
      </c>
      <c r="BB3080" t="s">
        <v>88</v>
      </c>
      <c r="BD3080" s="39" t="str">
        <f t="shared" si="97"/>
        <v>01/294823701OTokopedia</v>
      </c>
      <c r="BE3080" s="1">
        <v>44965</v>
      </c>
      <c r="BF3080" t="s">
        <v>14850</v>
      </c>
    </row>
    <row r="3081" spans="2:60" ht="13.5" customHeight="1" x14ac:dyDescent="0.35">
      <c r="B3081" s="10" t="s">
        <v>17</v>
      </c>
      <c r="C3081" s="10" t="s">
        <v>2517</v>
      </c>
      <c r="D3081" s="10" t="s">
        <v>294</v>
      </c>
      <c r="E3081" s="10" t="s">
        <v>295</v>
      </c>
      <c r="F3081" s="10" t="s">
        <v>11192</v>
      </c>
      <c r="G3081" s="137">
        <v>2543611919</v>
      </c>
      <c r="H3081" s="10"/>
      <c r="I3081" s="10">
        <v>4987176051585</v>
      </c>
      <c r="J3081" s="10" t="s">
        <v>11252</v>
      </c>
      <c r="K3081" s="10" t="s">
        <v>11257</v>
      </c>
      <c r="L3081" s="98">
        <f>IFERROR(VLOOKUP($F3081&amp;$C3081,Sales!$J:$W,9,0),0)</f>
        <v>109459.45945945947</v>
      </c>
      <c r="M3081" s="98">
        <f>IFERROR(VLOOKUP($F3081&amp;$C3081,Sales!$J:$W,10,0),0)</f>
        <v>218918.91891891891</v>
      </c>
      <c r="N3081" s="98">
        <f>IFERROR(VLOOKUP($F3081&amp;$C3081,Sales!$J:$W,11,0),0)</f>
        <v>401351.35135135136</v>
      </c>
      <c r="O3081" s="98">
        <f>IFERROR(VLOOKUP($F3081&amp;$C3081,Sales!$J:$W,12,0),0)</f>
        <v>6.666666666666667</v>
      </c>
      <c r="P3081" s="98">
        <f>IFERROR(VLOOKUP($F3081&amp;$C3081,Sales!$J:$W,13,0),0)</f>
        <v>243243.24324324323</v>
      </c>
      <c r="Q3081" s="98">
        <f>IFERROR(VLOOKUP($F3081&amp;$C3081,Sales!$A:$H,7,0),0)</f>
        <v>0</v>
      </c>
      <c r="R3081" s="41">
        <f t="shared" si="96"/>
        <v>1</v>
      </c>
      <c r="S3081" s="15">
        <v>1</v>
      </c>
      <c r="T3081" s="15"/>
      <c r="U3081" s="15"/>
      <c r="V3081" s="15">
        <v>1</v>
      </c>
      <c r="W3081" s="15">
        <v>1</v>
      </c>
      <c r="X3081" s="15">
        <v>1</v>
      </c>
      <c r="Y3081" s="41">
        <v>1</v>
      </c>
      <c r="Z3081" s="41">
        <v>1</v>
      </c>
      <c r="AA3081" s="41"/>
      <c r="AB3081" s="15"/>
      <c r="AC3081" s="15"/>
      <c r="AD3081" s="15"/>
      <c r="AE3081" s="15"/>
      <c r="AF3081" s="15"/>
      <c r="AG3081" s="15"/>
      <c r="AH3081" s="15"/>
      <c r="AI3081" s="15"/>
      <c r="AJ3081" s="15"/>
      <c r="AK3081" s="15"/>
      <c r="AL3081" s="15"/>
      <c r="AM3081" s="15"/>
      <c r="AN3081" s="15"/>
      <c r="AO3081" s="15"/>
      <c r="AP3081" s="15"/>
      <c r="AQ3081" s="15"/>
      <c r="AR3081" s="15"/>
      <c r="AS3081" s="15"/>
      <c r="AT3081" s="15"/>
      <c r="AU3081" s="15"/>
      <c r="AV3081" s="15"/>
      <c r="AW3081" s="15"/>
      <c r="AX3081" s="82"/>
      <c r="AY3081" s="82"/>
      <c r="AZ3081" s="10">
        <v>1</v>
      </c>
      <c r="BA3081" t="s">
        <v>22</v>
      </c>
      <c r="BB3081" t="s">
        <v>23</v>
      </c>
      <c r="BD3081" s="39" t="str">
        <f t="shared" si="97"/>
        <v>01/294823701NTokopedia</v>
      </c>
    </row>
    <row r="3082" spans="2:60" ht="13.5" customHeight="1" x14ac:dyDescent="0.35">
      <c r="B3082" s="10" t="s">
        <v>17</v>
      </c>
      <c r="C3082" s="10" t="s">
        <v>2517</v>
      </c>
      <c r="D3082" s="10" t="s">
        <v>294</v>
      </c>
      <c r="E3082" s="10" t="s">
        <v>295</v>
      </c>
      <c r="F3082" s="10" t="s">
        <v>11186</v>
      </c>
      <c r="G3082" s="137">
        <v>2543505364</v>
      </c>
      <c r="H3082" s="10"/>
      <c r="I3082" s="10">
        <v>4987176051554</v>
      </c>
      <c r="J3082" t="s">
        <v>11253</v>
      </c>
      <c r="K3082" s="10" t="s">
        <v>11258</v>
      </c>
      <c r="L3082" s="98">
        <f>IFERROR(VLOOKUP($F3082&amp;$C3082,Sales!$J:$W,9,0),0)</f>
        <v>291891.89189189189</v>
      </c>
      <c r="M3082" s="98">
        <f>IFERROR(VLOOKUP($F3082&amp;$C3082,Sales!$J:$W,10,0),0)</f>
        <v>0</v>
      </c>
      <c r="N3082" s="98">
        <f>IFERROR(VLOOKUP($F3082&amp;$C3082,Sales!$J:$W,11,0),0)</f>
        <v>620270.2702702703</v>
      </c>
      <c r="O3082" s="98">
        <f>IFERROR(VLOOKUP($F3082&amp;$C3082,Sales!$J:$W,12,0),0)</f>
        <v>8.3333333333333339</v>
      </c>
      <c r="P3082" s="98">
        <f>IFERROR(VLOOKUP($F3082&amp;$C3082,Sales!$J:$W,13,0),0)</f>
        <v>304054.05405405402</v>
      </c>
      <c r="Q3082" s="98">
        <f>IFERROR(VLOOKUP($F3082&amp;$C3082,Sales!$A:$H,7,0),0)</f>
        <v>109459.45945945945</v>
      </c>
      <c r="R3082" s="41">
        <f t="shared" si="96"/>
        <v>1</v>
      </c>
      <c r="S3082" s="15">
        <v>1</v>
      </c>
      <c r="T3082" s="15"/>
      <c r="U3082" s="15"/>
      <c r="V3082" s="15">
        <v>1</v>
      </c>
      <c r="W3082" s="15">
        <v>1</v>
      </c>
      <c r="X3082" s="15">
        <v>1</v>
      </c>
      <c r="Y3082" s="41">
        <v>1</v>
      </c>
      <c r="Z3082" s="41">
        <v>1</v>
      </c>
      <c r="AA3082" s="41"/>
      <c r="AB3082" s="15"/>
      <c r="AC3082" s="15"/>
      <c r="AD3082" s="15"/>
      <c r="AE3082" s="15"/>
      <c r="AF3082" s="15"/>
      <c r="AG3082" s="15"/>
      <c r="AH3082" s="15"/>
      <c r="AI3082" s="15"/>
      <c r="AJ3082" s="15"/>
      <c r="AK3082" s="15"/>
      <c r="AL3082" s="15"/>
      <c r="AM3082" s="15"/>
      <c r="AN3082" s="15"/>
      <c r="AO3082" s="15"/>
      <c r="AP3082" s="15"/>
      <c r="AQ3082" s="15"/>
      <c r="AR3082" s="15"/>
      <c r="AS3082" s="15"/>
      <c r="AT3082" s="15"/>
      <c r="AU3082" s="15"/>
      <c r="AV3082" s="15"/>
      <c r="AW3082" s="15"/>
      <c r="AX3082" s="82"/>
      <c r="AY3082" s="82"/>
      <c r="AZ3082" s="10">
        <v>1</v>
      </c>
      <c r="BA3082" t="s">
        <v>22</v>
      </c>
      <c r="BB3082" t="s">
        <v>23</v>
      </c>
      <c r="BD3082" s="39" t="str">
        <f t="shared" si="97"/>
        <v>01/294823701MTokopedia</v>
      </c>
    </row>
    <row r="3083" spans="2:60" ht="13.5" customHeight="1" x14ac:dyDescent="0.35">
      <c r="B3083" s="10" t="s">
        <v>17</v>
      </c>
      <c r="C3083" s="10" t="s">
        <v>2517</v>
      </c>
      <c r="D3083" s="10" t="s">
        <v>294</v>
      </c>
      <c r="E3083" s="10" t="s">
        <v>295</v>
      </c>
      <c r="F3083" s="10" t="s">
        <v>11189</v>
      </c>
      <c r="G3083" s="137">
        <v>2577313435</v>
      </c>
      <c r="H3083" s="10"/>
      <c r="I3083" s="10">
        <v>4987176051530</v>
      </c>
      <c r="J3083" s="10" t="s">
        <v>11254</v>
      </c>
      <c r="K3083" s="10" t="s">
        <v>11259</v>
      </c>
      <c r="L3083" s="98">
        <f>IFERROR(VLOOKUP($F3083&amp;$C3083,Sales!$J:$W,9,0),0)</f>
        <v>145945.94594594595</v>
      </c>
      <c r="M3083" s="98">
        <f>IFERROR(VLOOKUP($F3083&amp;$C3083,Sales!$J:$W,10,0),0)</f>
        <v>547297.29729729728</v>
      </c>
      <c r="N3083" s="98">
        <f>IFERROR(VLOOKUP($F3083&amp;$C3083,Sales!$J:$W,11,0),0)</f>
        <v>474324.32432432438</v>
      </c>
      <c r="O3083" s="98">
        <f>IFERROR(VLOOKUP($F3083&amp;$C3083,Sales!$J:$W,12,0),0)</f>
        <v>10.666666666666666</v>
      </c>
      <c r="P3083" s="98">
        <f>IFERROR(VLOOKUP($F3083&amp;$C3083,Sales!$J:$W,13,0),0)</f>
        <v>389189.18918918917</v>
      </c>
      <c r="Q3083" s="98">
        <f>IFERROR(VLOOKUP($F3083&amp;$C3083,Sales!$A:$H,7,0),0)</f>
        <v>0</v>
      </c>
      <c r="R3083" s="41" t="str">
        <f t="shared" si="96"/>
        <v>ERROR</v>
      </c>
      <c r="S3083" s="15"/>
      <c r="T3083" s="15"/>
      <c r="U3083" s="15"/>
      <c r="V3083" s="15"/>
      <c r="W3083" s="15"/>
      <c r="X3083" s="15"/>
      <c r="Y3083" s="41"/>
      <c r="Z3083" s="41"/>
      <c r="AA3083" s="41"/>
      <c r="AB3083" s="15"/>
      <c r="AC3083" s="15"/>
      <c r="AD3083" s="15"/>
      <c r="AE3083" s="15"/>
      <c r="AF3083" s="15"/>
      <c r="AG3083" s="15"/>
      <c r="AH3083" s="15"/>
      <c r="AI3083" s="15"/>
      <c r="AJ3083" s="15"/>
      <c r="AK3083" s="15"/>
      <c r="AL3083" s="15"/>
      <c r="AM3083" s="15"/>
      <c r="AN3083" s="15"/>
      <c r="AO3083" s="15"/>
      <c r="AP3083" s="15"/>
      <c r="AQ3083" s="15"/>
      <c r="AR3083" s="15"/>
      <c r="AS3083" s="15"/>
      <c r="AT3083" s="15"/>
      <c r="AU3083" s="15"/>
      <c r="AV3083" s="15"/>
      <c r="AW3083" s="15"/>
      <c r="AX3083" s="82"/>
      <c r="AY3083" s="82"/>
      <c r="AZ3083" s="10">
        <v>1</v>
      </c>
      <c r="BA3083" t="s">
        <v>22</v>
      </c>
      <c r="BB3083" t="s">
        <v>88</v>
      </c>
      <c r="BD3083" s="39" t="str">
        <f t="shared" si="97"/>
        <v>01/294826801STokopedia</v>
      </c>
    </row>
    <row r="3084" spans="2:60" ht="13.5" customHeight="1" x14ac:dyDescent="0.35">
      <c r="B3084" s="10" t="s">
        <v>17</v>
      </c>
      <c r="C3084" s="10" t="s">
        <v>2517</v>
      </c>
      <c r="D3084" s="10" t="s">
        <v>294</v>
      </c>
      <c r="E3084" s="10" t="s">
        <v>295</v>
      </c>
      <c r="F3084" s="10" t="s">
        <v>11174</v>
      </c>
      <c r="G3084" s="137">
        <v>2543513044</v>
      </c>
      <c r="H3084" s="10"/>
      <c r="I3084" s="10">
        <v>4987176051493</v>
      </c>
      <c r="J3084" t="s">
        <v>11255</v>
      </c>
      <c r="K3084" s="10" t="s">
        <v>11260</v>
      </c>
      <c r="L3084" s="98">
        <f>IFERROR(VLOOKUP($F3084&amp;$C3084,Sales!$J:$W,9,0),0)</f>
        <v>583783.78378378379</v>
      </c>
      <c r="M3084" s="98">
        <f>IFERROR(VLOOKUP($F3084&amp;$C3084,Sales!$J:$W,10,0),0)</f>
        <v>583783.78378378379</v>
      </c>
      <c r="N3084" s="98">
        <f>IFERROR(VLOOKUP($F3084&amp;$C3084,Sales!$J:$W,11,0),0)</f>
        <v>401351.35135135136</v>
      </c>
      <c r="O3084" s="98">
        <f>IFERROR(VLOOKUP($F3084&amp;$C3084,Sales!$J:$W,12,0),0)</f>
        <v>14.333333333333334</v>
      </c>
      <c r="P3084" s="98">
        <f>IFERROR(VLOOKUP($F3084&amp;$C3084,Sales!$J:$W,13,0),0)</f>
        <v>522972.97297297296</v>
      </c>
      <c r="Q3084" s="98">
        <f>IFERROR(VLOOKUP($F3084&amp;$C3084,Sales!$A:$H,7,0),0)</f>
        <v>0</v>
      </c>
      <c r="R3084" s="41">
        <f t="shared" si="96"/>
        <v>1</v>
      </c>
      <c r="S3084" s="15">
        <v>1</v>
      </c>
      <c r="T3084" s="15"/>
      <c r="U3084" s="15"/>
      <c r="V3084" s="15">
        <v>1</v>
      </c>
      <c r="W3084" s="15">
        <v>1</v>
      </c>
      <c r="X3084" s="15">
        <v>1</v>
      </c>
      <c r="Y3084" s="41">
        <v>1</v>
      </c>
      <c r="Z3084" s="41">
        <v>1</v>
      </c>
      <c r="AA3084" s="41"/>
      <c r="AB3084" s="15"/>
      <c r="AC3084" s="15"/>
      <c r="AD3084" s="15"/>
      <c r="AE3084" s="15"/>
      <c r="AF3084" s="15"/>
      <c r="AG3084" s="15"/>
      <c r="AH3084" s="15"/>
      <c r="AI3084" s="15"/>
      <c r="AJ3084" s="15"/>
      <c r="AK3084" s="15"/>
      <c r="AL3084" s="15"/>
      <c r="AM3084" s="15"/>
      <c r="AN3084" s="15"/>
      <c r="AO3084" s="15"/>
      <c r="AP3084" s="15"/>
      <c r="AQ3084" s="15"/>
      <c r="AR3084" s="15"/>
      <c r="AS3084" s="15"/>
      <c r="AT3084" s="15"/>
      <c r="AU3084" s="15"/>
      <c r="AV3084" s="15"/>
      <c r="AW3084" s="15"/>
      <c r="AX3084" s="82"/>
      <c r="AY3084" s="82"/>
      <c r="AZ3084" s="10">
        <v>1</v>
      </c>
      <c r="BA3084" t="s">
        <v>22</v>
      </c>
      <c r="BB3084" t="s">
        <v>23</v>
      </c>
      <c r="BD3084" s="39" t="str">
        <f t="shared" si="97"/>
        <v>01/294826801RTokopedia</v>
      </c>
    </row>
    <row r="3085" spans="2:60" ht="13.5" customHeight="1" x14ac:dyDescent="0.35">
      <c r="B3085" s="10" t="s">
        <v>17</v>
      </c>
      <c r="C3085" s="10" t="s">
        <v>2517</v>
      </c>
      <c r="D3085" s="10" t="s">
        <v>549</v>
      </c>
      <c r="E3085" s="10" t="s">
        <v>194</v>
      </c>
      <c r="F3085" s="10" t="s">
        <v>9867</v>
      </c>
      <c r="G3085" s="137">
        <v>2232710659</v>
      </c>
      <c r="H3085" s="10"/>
      <c r="I3085" s="10">
        <v>4987176076663</v>
      </c>
      <c r="J3085" s="10" t="s">
        <v>13554</v>
      </c>
      <c r="K3085" s="10" t="s">
        <v>11288</v>
      </c>
      <c r="L3085" s="98">
        <f>IFERROR(VLOOKUP($F3085&amp;$C3085,Sales!$J:$W,9,0),0)</f>
        <v>15490180.180180168</v>
      </c>
      <c r="M3085" s="98">
        <f>IFERROR(VLOOKUP($F3085&amp;$C3085,Sales!$J:$W,10,0),0)</f>
        <v>11581711.711711716</v>
      </c>
      <c r="N3085" s="98">
        <f>IFERROR(VLOOKUP($F3085&amp;$C3085,Sales!$J:$W,11,0),0)</f>
        <v>10029819.819819827</v>
      </c>
      <c r="O3085" s="98">
        <f>IFERROR(VLOOKUP($F3085&amp;$C3085,Sales!$J:$W,12,0),0)</f>
        <v>430.33333333333331</v>
      </c>
      <c r="P3085" s="98">
        <f>IFERROR(VLOOKUP($F3085&amp;$C3085,Sales!$J:$W,13,0),0)</f>
        <v>12367237.237237236</v>
      </c>
      <c r="Q3085" s="98">
        <f>IFERROR(VLOOKUP($F3085&amp;$C3085,Sales!$A:$H,7,0),0)</f>
        <v>344864.86486486479</v>
      </c>
      <c r="R3085" s="41">
        <f t="shared" si="96"/>
        <v>1</v>
      </c>
      <c r="S3085" s="15">
        <v>1</v>
      </c>
      <c r="T3085" s="15"/>
      <c r="U3085" s="15"/>
      <c r="V3085" s="15">
        <v>1</v>
      </c>
      <c r="W3085" s="15">
        <v>1</v>
      </c>
      <c r="X3085" s="15">
        <v>1</v>
      </c>
      <c r="Y3085" s="41">
        <v>1</v>
      </c>
      <c r="Z3085" s="41">
        <v>1</v>
      </c>
      <c r="AA3085" s="41"/>
      <c r="AB3085" s="15"/>
      <c r="AC3085" s="15"/>
      <c r="AD3085" s="15"/>
      <c r="AE3085" s="15"/>
      <c r="AF3085" s="15"/>
      <c r="AG3085" s="15"/>
      <c r="AH3085" s="15"/>
      <c r="AI3085" s="15"/>
      <c r="AJ3085" s="15"/>
      <c r="AK3085" s="15"/>
      <c r="AL3085" s="15"/>
      <c r="AM3085" s="15"/>
      <c r="AN3085" s="15"/>
      <c r="AO3085" s="15"/>
      <c r="AP3085" s="15"/>
      <c r="AQ3085" s="15"/>
      <c r="AR3085" s="15"/>
      <c r="AS3085" s="15"/>
      <c r="AT3085" s="15"/>
      <c r="AU3085" s="15"/>
      <c r="AV3085" s="15"/>
      <c r="AW3085" s="15"/>
      <c r="AX3085" s="82"/>
      <c r="AY3085" s="82"/>
      <c r="AZ3085" s="10">
        <v>1</v>
      </c>
      <c r="BA3085" t="s">
        <v>22</v>
      </c>
      <c r="BB3085" t="s">
        <v>23</v>
      </c>
      <c r="BD3085" s="39" t="str">
        <f t="shared" si="97"/>
        <v>01/245121004UTokopedia</v>
      </c>
    </row>
    <row r="3086" spans="2:60" ht="13.5" customHeight="1" x14ac:dyDescent="0.35">
      <c r="B3086" s="10" t="s">
        <v>17</v>
      </c>
      <c r="C3086" s="10" t="s">
        <v>2517</v>
      </c>
      <c r="D3086" s="10" t="s">
        <v>549</v>
      </c>
      <c r="E3086" s="10" t="s">
        <v>194</v>
      </c>
      <c r="F3086" s="10" t="s">
        <v>9866</v>
      </c>
      <c r="G3086" s="137">
        <v>2232745517</v>
      </c>
      <c r="H3086" s="10"/>
      <c r="I3086" s="10">
        <v>4987176076618</v>
      </c>
      <c r="J3086" s="10" t="s">
        <v>13555</v>
      </c>
      <c r="K3086" s="10" t="s">
        <v>11289</v>
      </c>
      <c r="L3086" s="98">
        <f>IFERROR(VLOOKUP($F3086&amp;$C3086,Sales!$J:$W,9,0),0)</f>
        <v>21058558.55855855</v>
      </c>
      <c r="M3086" s="98">
        <f>IFERROR(VLOOKUP($F3086&amp;$C3086,Sales!$J:$W,10,0),0)</f>
        <v>19031531.531531524</v>
      </c>
      <c r="N3086" s="98">
        <f>IFERROR(VLOOKUP($F3086&amp;$C3086,Sales!$J:$W,11,0),0)</f>
        <v>17905405.405405398</v>
      </c>
      <c r="O3086" s="98">
        <f>IFERROR(VLOOKUP($F3086&amp;$C3086,Sales!$J:$W,12,0),0)</f>
        <v>343.33333333333331</v>
      </c>
      <c r="P3086" s="98">
        <f>IFERROR(VLOOKUP($F3086&amp;$C3086,Sales!$J:$W,13,0),0)</f>
        <v>19331831.831831824</v>
      </c>
      <c r="Q3086" s="98">
        <f>IFERROR(VLOOKUP($F3086&amp;$C3086,Sales!$A:$H,7,0),0)</f>
        <v>1126126.1261261262</v>
      </c>
      <c r="R3086" s="41">
        <f t="shared" si="96"/>
        <v>1</v>
      </c>
      <c r="S3086" s="15">
        <v>1</v>
      </c>
      <c r="T3086" s="15"/>
      <c r="U3086" s="15"/>
      <c r="V3086" s="15">
        <v>1</v>
      </c>
      <c r="W3086" s="15">
        <v>1</v>
      </c>
      <c r="X3086" s="15">
        <v>1</v>
      </c>
      <c r="Y3086" s="41">
        <v>1</v>
      </c>
      <c r="Z3086" s="41">
        <v>1</v>
      </c>
      <c r="AA3086" s="41"/>
      <c r="AB3086" s="15"/>
      <c r="AC3086" s="15"/>
      <c r="AD3086" s="15"/>
      <c r="AE3086" s="15"/>
      <c r="AF3086" s="15"/>
      <c r="AG3086" s="15"/>
      <c r="AH3086" s="15"/>
      <c r="AI3086" s="15"/>
      <c r="AJ3086" s="15"/>
      <c r="AK3086" s="15"/>
      <c r="AL3086" s="15"/>
      <c r="AM3086" s="15"/>
      <c r="AN3086" s="15"/>
      <c r="AO3086" s="15"/>
      <c r="AP3086" s="15"/>
      <c r="AQ3086" s="15"/>
      <c r="AR3086" s="15"/>
      <c r="AS3086" s="15"/>
      <c r="AT3086" s="15"/>
      <c r="AU3086" s="15"/>
      <c r="AV3086" s="15"/>
      <c r="AW3086" s="15"/>
      <c r="AX3086" s="82"/>
      <c r="AY3086" s="82"/>
      <c r="AZ3086" s="10">
        <v>1</v>
      </c>
      <c r="BA3086" t="s">
        <v>22</v>
      </c>
      <c r="BB3086" t="s">
        <v>23</v>
      </c>
      <c r="BD3086" s="39" t="str">
        <f t="shared" si="97"/>
        <v>01/245121004TTokopedia</v>
      </c>
    </row>
    <row r="3087" spans="2:60" ht="13.5" customHeight="1" x14ac:dyDescent="0.35">
      <c r="B3087" s="10" t="s">
        <v>17</v>
      </c>
      <c r="C3087" s="10" t="s">
        <v>2517</v>
      </c>
      <c r="D3087" s="10" t="s">
        <v>549</v>
      </c>
      <c r="E3087" s="10" t="s">
        <v>194</v>
      </c>
      <c r="F3087" s="10" t="s">
        <v>9870</v>
      </c>
      <c r="G3087" s="137">
        <v>2232773257</v>
      </c>
      <c r="H3087" s="10"/>
      <c r="I3087" s="10">
        <v>4987176076755</v>
      </c>
      <c r="J3087" s="10" t="s">
        <v>13556</v>
      </c>
      <c r="K3087" s="10" t="s">
        <v>11290</v>
      </c>
      <c r="L3087" s="98">
        <f>IFERROR(VLOOKUP($F3087&amp;$C3087,Sales!$J:$W,9,0),0)</f>
        <v>2147747.7477477449</v>
      </c>
      <c r="M3087" s="98">
        <f>IFERROR(VLOOKUP($F3087&amp;$C3087,Sales!$J:$W,10,0),0)</f>
        <v>2414414.4144144119</v>
      </c>
      <c r="N3087" s="98">
        <f>IFERROR(VLOOKUP($F3087&amp;$C3087,Sales!$J:$W,11,0),0)</f>
        <v>1909909.9099099075</v>
      </c>
      <c r="O3087" s="98">
        <f>IFERROR(VLOOKUP($F3087&amp;$C3087,Sales!$J:$W,12,0),0)</f>
        <v>299.33333333333331</v>
      </c>
      <c r="P3087" s="98">
        <f>IFERROR(VLOOKUP($F3087&amp;$C3087,Sales!$J:$W,13,0),0)</f>
        <v>2157357.3573573548</v>
      </c>
      <c r="Q3087" s="98">
        <f>IFERROR(VLOOKUP($F3087&amp;$C3087,Sales!$A:$H,7,0),0)</f>
        <v>230630.63063063065</v>
      </c>
      <c r="R3087" s="41">
        <f t="shared" si="96"/>
        <v>1</v>
      </c>
      <c r="S3087" s="15">
        <v>1</v>
      </c>
      <c r="T3087" s="15"/>
      <c r="U3087" s="15"/>
      <c r="V3087" s="15">
        <v>1</v>
      </c>
      <c r="W3087" s="15">
        <v>1</v>
      </c>
      <c r="X3087" s="15">
        <v>1</v>
      </c>
      <c r="Y3087" s="41">
        <v>1</v>
      </c>
      <c r="Z3087" s="41">
        <v>1</v>
      </c>
      <c r="AA3087" s="41"/>
      <c r="AB3087" s="15"/>
      <c r="AC3087" s="15"/>
      <c r="AD3087" s="15"/>
      <c r="AE3087" s="15"/>
      <c r="AF3087" s="15"/>
      <c r="AG3087" s="15"/>
      <c r="AH3087" s="15"/>
      <c r="AI3087" s="15"/>
      <c r="AJ3087" s="15"/>
      <c r="AK3087" s="15"/>
      <c r="AL3087" s="15"/>
      <c r="AM3087" s="15"/>
      <c r="AN3087" s="15"/>
      <c r="AO3087" s="15"/>
      <c r="AP3087" s="15"/>
      <c r="AQ3087" s="15"/>
      <c r="AR3087" s="15"/>
      <c r="AS3087" s="15"/>
      <c r="AT3087" s="15"/>
      <c r="AU3087" s="15"/>
      <c r="AV3087" s="15"/>
      <c r="AW3087" s="15"/>
      <c r="AX3087" s="82"/>
      <c r="AY3087" s="82"/>
      <c r="AZ3087" s="10">
        <v>1</v>
      </c>
      <c r="BA3087" t="s">
        <v>22</v>
      </c>
      <c r="BB3087" t="s">
        <v>23</v>
      </c>
      <c r="BD3087" s="39" t="str">
        <f t="shared" si="97"/>
        <v>01/245124501ZTokopedia</v>
      </c>
    </row>
    <row r="3088" spans="2:60" ht="13.5" customHeight="1" x14ac:dyDescent="0.35">
      <c r="B3088" s="10" t="s">
        <v>17</v>
      </c>
      <c r="C3088" s="10" t="s">
        <v>2517</v>
      </c>
      <c r="D3088" s="10" t="s">
        <v>549</v>
      </c>
      <c r="E3088" s="10" t="s">
        <v>194</v>
      </c>
      <c r="F3088" s="10" t="s">
        <v>10116</v>
      </c>
      <c r="G3088" s="137">
        <v>2232783535</v>
      </c>
      <c r="H3088" s="10"/>
      <c r="I3088" s="10" t="s">
        <v>9916</v>
      </c>
      <c r="J3088" s="10" t="s">
        <v>13557</v>
      </c>
      <c r="K3088" s="10" t="s">
        <v>11291</v>
      </c>
      <c r="L3088" s="98">
        <f>IFERROR(VLOOKUP($F3088&amp;$C3088,Sales!$J:$W,9,0),0)</f>
        <v>0</v>
      </c>
      <c r="M3088" s="98">
        <f>IFERROR(VLOOKUP($F3088&amp;$C3088,Sales!$J:$W,10,0),0)</f>
        <v>0</v>
      </c>
      <c r="N3088" s="98">
        <f>IFERROR(VLOOKUP($F3088&amp;$C3088,Sales!$J:$W,11,0),0)</f>
        <v>0</v>
      </c>
      <c r="O3088" s="98">
        <f>IFERROR(VLOOKUP($F3088&amp;$C3088,Sales!$J:$W,12,0),0)</f>
        <v>0</v>
      </c>
      <c r="P3088" s="98">
        <f>IFERROR(VLOOKUP($F3088&amp;$C3088,Sales!$J:$W,13,0),0)</f>
        <v>0</v>
      </c>
      <c r="Q3088" s="98">
        <f>IFERROR(VLOOKUP($F3088&amp;$C3088,Sales!$A:$H,7,0),0)</f>
        <v>0</v>
      </c>
      <c r="R3088" s="41">
        <f t="shared" si="96"/>
        <v>1</v>
      </c>
      <c r="S3088" s="15">
        <v>1</v>
      </c>
      <c r="T3088" s="15"/>
      <c r="U3088" s="15"/>
      <c r="V3088" s="15">
        <v>1</v>
      </c>
      <c r="W3088" s="15">
        <v>1</v>
      </c>
      <c r="X3088" s="15">
        <v>1</v>
      </c>
      <c r="Y3088" s="41">
        <v>1</v>
      </c>
      <c r="Z3088" s="41">
        <v>1</v>
      </c>
      <c r="AA3088" s="41"/>
      <c r="AB3088" s="15"/>
      <c r="AC3088" s="15"/>
      <c r="AD3088" s="15"/>
      <c r="AE3088" s="15"/>
      <c r="AF3088" s="15"/>
      <c r="AG3088" s="15"/>
      <c r="AH3088" s="15"/>
      <c r="AI3088" s="15"/>
      <c r="AJ3088" s="15"/>
      <c r="AK3088" s="15"/>
      <c r="AL3088" s="15"/>
      <c r="AM3088" s="15"/>
      <c r="AN3088" s="15"/>
      <c r="AO3088" s="15"/>
      <c r="AP3088" s="15"/>
      <c r="AQ3088" s="15"/>
      <c r="AR3088" s="15"/>
      <c r="AS3088" s="15"/>
      <c r="AT3088" s="15"/>
      <c r="AU3088" s="15"/>
      <c r="AV3088" s="15"/>
      <c r="AW3088" s="15"/>
      <c r="AX3088" s="82"/>
      <c r="AY3088" s="82"/>
      <c r="AZ3088" s="10">
        <v>1</v>
      </c>
      <c r="BA3088" t="s">
        <v>22</v>
      </c>
      <c r="BB3088" t="s">
        <v>23</v>
      </c>
      <c r="BD3088" s="39" t="str">
        <f t="shared" si="97"/>
        <v>01/395129506XTokopedia</v>
      </c>
    </row>
    <row r="3089" spans="2:56" ht="13.5" customHeight="1" x14ac:dyDescent="0.35">
      <c r="B3089" s="10" t="s">
        <v>17</v>
      </c>
      <c r="C3089" s="10" t="s">
        <v>2517</v>
      </c>
      <c r="D3089" s="10" t="s">
        <v>549</v>
      </c>
      <c r="E3089" s="10" t="s">
        <v>194</v>
      </c>
      <c r="F3089" s="10" t="s">
        <v>10098</v>
      </c>
      <c r="G3089" s="137">
        <v>2232794830</v>
      </c>
      <c r="H3089" s="10"/>
      <c r="I3089" s="10" t="s">
        <v>9917</v>
      </c>
      <c r="J3089" s="10" t="s">
        <v>13558</v>
      </c>
      <c r="K3089" s="10" t="s">
        <v>11292</v>
      </c>
      <c r="L3089" s="98">
        <f>IFERROR(VLOOKUP($F3089&amp;$C3089,Sales!$J:$W,9,0),0)</f>
        <v>0</v>
      </c>
      <c r="M3089" s="98">
        <f>IFERROR(VLOOKUP($F3089&amp;$C3089,Sales!$J:$W,10,0),0)</f>
        <v>0</v>
      </c>
      <c r="N3089" s="98">
        <f>IFERROR(VLOOKUP($F3089&amp;$C3089,Sales!$J:$W,11,0),0)</f>
        <v>0</v>
      </c>
      <c r="O3089" s="98">
        <f>IFERROR(VLOOKUP($F3089&amp;$C3089,Sales!$J:$W,12,0),0)</f>
        <v>0</v>
      </c>
      <c r="P3089" s="98">
        <f>IFERROR(VLOOKUP($F3089&amp;$C3089,Sales!$J:$W,13,0),0)</f>
        <v>0</v>
      </c>
      <c r="Q3089" s="98">
        <f>IFERROR(VLOOKUP($F3089&amp;$C3089,Sales!$A:$H,7,0),0)</f>
        <v>0</v>
      </c>
      <c r="R3089" s="41">
        <f t="shared" si="96"/>
        <v>1</v>
      </c>
      <c r="S3089" s="15">
        <v>1</v>
      </c>
      <c r="T3089" s="15"/>
      <c r="U3089" s="15"/>
      <c r="V3089" s="15">
        <v>1</v>
      </c>
      <c r="W3089" s="15">
        <v>1</v>
      </c>
      <c r="X3089" s="15">
        <v>1</v>
      </c>
      <c r="Y3089" s="41">
        <v>1</v>
      </c>
      <c r="Z3089" s="41">
        <v>1</v>
      </c>
      <c r="AA3089" s="41"/>
      <c r="AB3089" s="15"/>
      <c r="AC3089" s="15"/>
      <c r="AD3089" s="15"/>
      <c r="AE3089" s="15"/>
      <c r="AF3089" s="15"/>
      <c r="AG3089" s="15"/>
      <c r="AH3089" s="15"/>
      <c r="AI3089" s="15"/>
      <c r="AJ3089" s="15"/>
      <c r="AK3089" s="15"/>
      <c r="AL3089" s="15"/>
      <c r="AM3089" s="15"/>
      <c r="AN3089" s="15"/>
      <c r="AO3089" s="15"/>
      <c r="AP3089" s="15"/>
      <c r="AQ3089" s="15"/>
      <c r="AR3089" s="15"/>
      <c r="AS3089" s="15"/>
      <c r="AT3089" s="15"/>
      <c r="AU3089" s="15"/>
      <c r="AV3089" s="15"/>
      <c r="AW3089" s="15"/>
      <c r="AX3089" s="82"/>
      <c r="AY3089" s="82"/>
      <c r="AZ3089" s="10">
        <v>1</v>
      </c>
      <c r="BA3089" t="s">
        <v>22</v>
      </c>
      <c r="BB3089" t="s">
        <v>23</v>
      </c>
      <c r="BD3089" s="39" t="str">
        <f t="shared" si="97"/>
        <v>01/395129506YTokopedia</v>
      </c>
    </row>
    <row r="3090" spans="2:56" ht="13.5" customHeight="1" x14ac:dyDescent="0.35">
      <c r="B3090" s="10" t="s">
        <v>17</v>
      </c>
      <c r="C3090" s="10" t="s">
        <v>2517</v>
      </c>
      <c r="D3090" s="10" t="s">
        <v>549</v>
      </c>
      <c r="E3090" s="10" t="s">
        <v>194</v>
      </c>
      <c r="F3090" s="10" t="s">
        <v>10097</v>
      </c>
      <c r="G3090" s="137">
        <v>2232753502</v>
      </c>
      <c r="H3090" s="10"/>
      <c r="I3090" s="10" t="s">
        <v>9914</v>
      </c>
      <c r="J3090" s="10" t="s">
        <v>13559</v>
      </c>
      <c r="K3090" s="10" t="s">
        <v>11293</v>
      </c>
      <c r="L3090" s="98">
        <f>IFERROR(VLOOKUP($F3090&amp;$C3090,Sales!$J:$W,9,0),0)</f>
        <v>0</v>
      </c>
      <c r="M3090" s="98">
        <f>IFERROR(VLOOKUP($F3090&amp;$C3090,Sales!$J:$W,10,0),0)</f>
        <v>0</v>
      </c>
      <c r="N3090" s="98">
        <f>IFERROR(VLOOKUP($F3090&amp;$C3090,Sales!$J:$W,11,0),0)</f>
        <v>0</v>
      </c>
      <c r="O3090" s="98">
        <f>IFERROR(VLOOKUP($F3090&amp;$C3090,Sales!$J:$W,12,0),0)</f>
        <v>0</v>
      </c>
      <c r="P3090" s="98">
        <f>IFERROR(VLOOKUP($F3090&amp;$C3090,Sales!$J:$W,13,0),0)</f>
        <v>0</v>
      </c>
      <c r="Q3090" s="98">
        <f>IFERROR(VLOOKUP($F3090&amp;$C3090,Sales!$A:$H,7,0),0)</f>
        <v>0</v>
      </c>
      <c r="R3090" s="41">
        <f t="shared" si="96"/>
        <v>1</v>
      </c>
      <c r="S3090" s="15">
        <v>1</v>
      </c>
      <c r="T3090" s="15"/>
      <c r="U3090" s="15"/>
      <c r="V3090" s="15">
        <v>1</v>
      </c>
      <c r="W3090" s="15">
        <v>1</v>
      </c>
      <c r="X3090" s="15">
        <v>1</v>
      </c>
      <c r="Y3090" s="41">
        <v>1</v>
      </c>
      <c r="Z3090" s="41">
        <v>1</v>
      </c>
      <c r="AA3090" s="41"/>
      <c r="AB3090" s="15"/>
      <c r="AC3090" s="15"/>
      <c r="AD3090" s="15"/>
      <c r="AE3090" s="15"/>
      <c r="AF3090" s="15"/>
      <c r="AG3090" s="15"/>
      <c r="AH3090" s="15"/>
      <c r="AI3090" s="15"/>
      <c r="AJ3090" s="15"/>
      <c r="AK3090" s="15"/>
      <c r="AL3090" s="15"/>
      <c r="AM3090" s="15"/>
      <c r="AN3090" s="15"/>
      <c r="AO3090" s="15"/>
      <c r="AP3090" s="15"/>
      <c r="AQ3090" s="15"/>
      <c r="AR3090" s="15"/>
      <c r="AS3090" s="15"/>
      <c r="AT3090" s="15"/>
      <c r="AU3090" s="15"/>
      <c r="AV3090" s="15"/>
      <c r="AW3090" s="15"/>
      <c r="AX3090" s="82"/>
      <c r="AY3090" s="82"/>
      <c r="AZ3090" s="10">
        <v>1</v>
      </c>
      <c r="BA3090" t="s">
        <v>13952</v>
      </c>
      <c r="BB3090" t="s">
        <v>23</v>
      </c>
      <c r="BD3090" s="39" t="str">
        <f t="shared" si="97"/>
        <v>01/395129506VTokopedia</v>
      </c>
    </row>
    <row r="3091" spans="2:56" ht="13.5" customHeight="1" x14ac:dyDescent="0.35">
      <c r="B3091" s="10" t="s">
        <v>17</v>
      </c>
      <c r="C3091" s="10" t="s">
        <v>2517</v>
      </c>
      <c r="D3091" s="10" t="s">
        <v>549</v>
      </c>
      <c r="E3091" s="10" t="s">
        <v>194</v>
      </c>
      <c r="F3091" s="10" t="s">
        <v>11275</v>
      </c>
      <c r="G3091" s="137">
        <v>2232737969</v>
      </c>
      <c r="H3091" s="10"/>
      <c r="I3091" s="10" t="s">
        <v>9913</v>
      </c>
      <c r="J3091" s="10" t="s">
        <v>19038</v>
      </c>
      <c r="K3091" s="10" t="s">
        <v>11294</v>
      </c>
      <c r="L3091" s="98">
        <f>IFERROR(VLOOKUP($F3091&amp;$C3091,Sales!$J:$W,9,0),0)</f>
        <v>0</v>
      </c>
      <c r="M3091" s="98">
        <f>IFERROR(VLOOKUP($F3091&amp;$C3091,Sales!$J:$W,10,0),0)</f>
        <v>0</v>
      </c>
      <c r="N3091" s="98">
        <f>IFERROR(VLOOKUP($F3091&amp;$C3091,Sales!$J:$W,11,0),0)</f>
        <v>0</v>
      </c>
      <c r="O3091" s="98">
        <f>IFERROR(VLOOKUP($F3091&amp;$C3091,Sales!$J:$W,12,0),0)</f>
        <v>0</v>
      </c>
      <c r="P3091" s="98">
        <f>IFERROR(VLOOKUP($F3091&amp;$C3091,Sales!$J:$W,13,0),0)</f>
        <v>0</v>
      </c>
      <c r="Q3091" s="98">
        <f>IFERROR(VLOOKUP($F3091&amp;$C3091,Sales!$A:$H,7,0),0)</f>
        <v>0</v>
      </c>
      <c r="R3091" s="41">
        <f t="shared" si="96"/>
        <v>1</v>
      </c>
      <c r="S3091" s="15">
        <v>1</v>
      </c>
      <c r="T3091" s="15"/>
      <c r="U3091" s="15"/>
      <c r="V3091" s="15">
        <v>1</v>
      </c>
      <c r="W3091" s="15">
        <v>1</v>
      </c>
      <c r="X3091" s="15">
        <v>1</v>
      </c>
      <c r="Y3091" s="41">
        <v>1</v>
      </c>
      <c r="Z3091" s="41">
        <v>1</v>
      </c>
      <c r="AA3091" s="41"/>
      <c r="AB3091" s="15"/>
      <c r="AC3091" s="15"/>
      <c r="AD3091" s="15"/>
      <c r="AE3091" s="15"/>
      <c r="AF3091" s="15"/>
      <c r="AG3091" s="15"/>
      <c r="AH3091" s="15"/>
      <c r="AI3091" s="15"/>
      <c r="AJ3091" s="15"/>
      <c r="AK3091" s="15"/>
      <c r="AL3091" s="15"/>
      <c r="AM3091" s="15"/>
      <c r="AN3091" s="15"/>
      <c r="AO3091" s="15"/>
      <c r="AP3091" s="15"/>
      <c r="AQ3091" s="15"/>
      <c r="AR3091" s="15"/>
      <c r="AS3091" s="15"/>
      <c r="AT3091" s="15"/>
      <c r="AU3091" s="15"/>
      <c r="AV3091" s="15"/>
      <c r="AW3091" s="15"/>
      <c r="AX3091" s="82"/>
      <c r="AY3091" s="82"/>
      <c r="AZ3091" s="10">
        <v>1</v>
      </c>
      <c r="BA3091" t="s">
        <v>13952</v>
      </c>
      <c r="BB3091" t="s">
        <v>23</v>
      </c>
      <c r="BD3091" s="39" t="str">
        <f t="shared" si="97"/>
        <v>01/395129506UTokopedia</v>
      </c>
    </row>
    <row r="3092" spans="2:56" ht="13.5" customHeight="1" x14ac:dyDescent="0.35">
      <c r="B3092" s="10" t="s">
        <v>17</v>
      </c>
      <c r="C3092" s="10" t="s">
        <v>2517</v>
      </c>
      <c r="D3092" s="10" t="s">
        <v>549</v>
      </c>
      <c r="E3092" s="10" t="s">
        <v>194</v>
      </c>
      <c r="F3092" s="10" t="s">
        <v>10115</v>
      </c>
      <c r="G3092" s="137">
        <v>2232761535</v>
      </c>
      <c r="H3092" s="10"/>
      <c r="I3092" s="10" t="s">
        <v>9915</v>
      </c>
      <c r="J3092" s="10" t="s">
        <v>13560</v>
      </c>
      <c r="K3092" s="10" t="s">
        <v>11295</v>
      </c>
      <c r="L3092" s="98">
        <f>IFERROR(VLOOKUP($F3092&amp;$C3092,Sales!$J:$W,9,0),0)</f>
        <v>0</v>
      </c>
      <c r="M3092" s="98">
        <f>IFERROR(VLOOKUP($F3092&amp;$C3092,Sales!$J:$W,10,0),0)</f>
        <v>0</v>
      </c>
      <c r="N3092" s="98">
        <f>IFERROR(VLOOKUP($F3092&amp;$C3092,Sales!$J:$W,11,0),0)</f>
        <v>0</v>
      </c>
      <c r="O3092" s="98">
        <f>IFERROR(VLOOKUP($F3092&amp;$C3092,Sales!$J:$W,12,0),0)</f>
        <v>0</v>
      </c>
      <c r="P3092" s="98">
        <f>IFERROR(VLOOKUP($F3092&amp;$C3092,Sales!$J:$W,13,0),0)</f>
        <v>0</v>
      </c>
      <c r="Q3092" s="98">
        <f>IFERROR(VLOOKUP($F3092&amp;$C3092,Sales!$A:$H,7,0),0)</f>
        <v>0</v>
      </c>
      <c r="R3092" s="41">
        <f t="shared" si="96"/>
        <v>1</v>
      </c>
      <c r="S3092" s="15">
        <v>1</v>
      </c>
      <c r="T3092" s="15"/>
      <c r="U3092" s="15"/>
      <c r="V3092" s="15">
        <v>1</v>
      </c>
      <c r="W3092" s="15">
        <v>1</v>
      </c>
      <c r="X3092" s="15">
        <v>1</v>
      </c>
      <c r="Y3092" s="41">
        <v>1</v>
      </c>
      <c r="Z3092" s="41">
        <v>1</v>
      </c>
      <c r="AA3092" s="41"/>
      <c r="AB3092" s="15"/>
      <c r="AC3092" s="15"/>
      <c r="AD3092" s="15"/>
      <c r="AE3092" s="15"/>
      <c r="AF3092" s="15"/>
      <c r="AG3092" s="15"/>
      <c r="AH3092" s="15"/>
      <c r="AI3092" s="15"/>
      <c r="AJ3092" s="15"/>
      <c r="AK3092" s="15"/>
      <c r="AL3092" s="15"/>
      <c r="AM3092" s="15"/>
      <c r="AN3092" s="15"/>
      <c r="AO3092" s="15"/>
      <c r="AP3092" s="15"/>
      <c r="AQ3092" s="15"/>
      <c r="AR3092" s="15"/>
      <c r="AS3092" s="15"/>
      <c r="AT3092" s="15"/>
      <c r="AU3092" s="15"/>
      <c r="AV3092" s="15"/>
      <c r="AW3092" s="15"/>
      <c r="AX3092" s="82"/>
      <c r="AY3092" s="82"/>
      <c r="AZ3092" s="10">
        <v>1</v>
      </c>
      <c r="BA3092" t="s">
        <v>13952</v>
      </c>
      <c r="BB3092" t="s">
        <v>23</v>
      </c>
      <c r="BD3092" s="39" t="str">
        <f t="shared" si="97"/>
        <v>01/395129506WTokopedia</v>
      </c>
    </row>
    <row r="3093" spans="2:56" ht="13.5" customHeight="1" x14ac:dyDescent="0.35">
      <c r="B3093" s="10" t="s">
        <v>17</v>
      </c>
      <c r="C3093" s="10" t="s">
        <v>2517</v>
      </c>
      <c r="D3093" s="10" t="s">
        <v>549</v>
      </c>
      <c r="E3093" s="10" t="s">
        <v>194</v>
      </c>
      <c r="F3093" s="10" t="s">
        <v>10096</v>
      </c>
      <c r="G3093" s="137">
        <v>2232724160</v>
      </c>
      <c r="H3093" s="10"/>
      <c r="I3093" s="10" t="s">
        <v>9912</v>
      </c>
      <c r="J3093" s="10" t="s">
        <v>13561</v>
      </c>
      <c r="K3093" s="10" t="s">
        <v>11296</v>
      </c>
      <c r="L3093" s="98">
        <f>IFERROR(VLOOKUP($F3093&amp;$C3093,Sales!$J:$W,9,0),0)</f>
        <v>0</v>
      </c>
      <c r="M3093" s="98">
        <f>IFERROR(VLOOKUP($F3093&amp;$C3093,Sales!$J:$W,10,0),0)</f>
        <v>0</v>
      </c>
      <c r="N3093" s="98">
        <f>IFERROR(VLOOKUP($F3093&amp;$C3093,Sales!$J:$W,11,0),0)</f>
        <v>0</v>
      </c>
      <c r="O3093" s="98">
        <f>IFERROR(VLOOKUP($F3093&amp;$C3093,Sales!$J:$W,12,0),0)</f>
        <v>0</v>
      </c>
      <c r="P3093" s="98">
        <f>IFERROR(VLOOKUP($F3093&amp;$C3093,Sales!$J:$W,13,0),0)</f>
        <v>0</v>
      </c>
      <c r="Q3093" s="98">
        <f>IFERROR(VLOOKUP($F3093&amp;$C3093,Sales!$A:$H,7,0),0)</f>
        <v>0</v>
      </c>
      <c r="R3093" s="41">
        <f t="shared" si="96"/>
        <v>1</v>
      </c>
      <c r="S3093" s="15">
        <v>1</v>
      </c>
      <c r="T3093" s="15"/>
      <c r="U3093" s="15"/>
      <c r="V3093" s="15">
        <v>1</v>
      </c>
      <c r="W3093" s="15">
        <v>1</v>
      </c>
      <c r="X3093" s="15">
        <v>1</v>
      </c>
      <c r="Y3093" s="41">
        <v>1</v>
      </c>
      <c r="Z3093" s="41">
        <v>1</v>
      </c>
      <c r="AA3093" s="41"/>
      <c r="AB3093" s="15"/>
      <c r="AC3093" s="15"/>
      <c r="AD3093" s="15"/>
      <c r="AE3093" s="15"/>
      <c r="AF3093" s="15"/>
      <c r="AG3093" s="15"/>
      <c r="AH3093" s="15"/>
      <c r="AI3093" s="15"/>
      <c r="AJ3093" s="15"/>
      <c r="AK3093" s="15"/>
      <c r="AL3093" s="15"/>
      <c r="AM3093" s="15"/>
      <c r="AN3093" s="15"/>
      <c r="AO3093" s="15"/>
      <c r="AP3093" s="15"/>
      <c r="AQ3093" s="15"/>
      <c r="AR3093" s="15"/>
      <c r="AS3093" s="15"/>
      <c r="AT3093" s="15"/>
      <c r="AU3093" s="15"/>
      <c r="AV3093" s="15"/>
      <c r="AW3093" s="15"/>
      <c r="AX3093" s="82"/>
      <c r="AY3093" s="82"/>
      <c r="AZ3093" s="10">
        <v>1</v>
      </c>
      <c r="BA3093" t="s">
        <v>13952</v>
      </c>
      <c r="BB3093" t="s">
        <v>23</v>
      </c>
      <c r="BD3093" s="39" t="str">
        <f t="shared" si="97"/>
        <v>01/395129506TTokopedia</v>
      </c>
    </row>
    <row r="3094" spans="2:56" ht="13.5" customHeight="1" x14ac:dyDescent="0.35">
      <c r="B3094" s="10" t="s">
        <v>17</v>
      </c>
      <c r="C3094" s="10" t="s">
        <v>2517</v>
      </c>
      <c r="D3094" s="10" t="s">
        <v>549</v>
      </c>
      <c r="E3094" s="10" t="s">
        <v>194</v>
      </c>
      <c r="F3094" s="10" t="s">
        <v>9865</v>
      </c>
      <c r="G3094" s="137">
        <v>2231234577</v>
      </c>
      <c r="H3094" s="10"/>
      <c r="I3094" s="10">
        <v>4987176076625</v>
      </c>
      <c r="J3094" s="10" t="s">
        <v>13562</v>
      </c>
      <c r="K3094" s="10" t="s">
        <v>11297</v>
      </c>
      <c r="L3094" s="98">
        <f>IFERROR(VLOOKUP($F3094&amp;$C3094,Sales!$J:$W,9,0),0)</f>
        <v>14245495.495495489</v>
      </c>
      <c r="M3094" s="98">
        <f>IFERROR(VLOOKUP($F3094&amp;$C3094,Sales!$J:$W,10,0),0)</f>
        <v>27590090.090090077</v>
      </c>
      <c r="N3094" s="98">
        <f>IFERROR(VLOOKUP($F3094&amp;$C3094,Sales!$J:$W,11,0),0)</f>
        <v>20945945.945945937</v>
      </c>
      <c r="O3094" s="98">
        <f>IFERROR(VLOOKUP($F3094&amp;$C3094,Sales!$J:$W,12,0),0)</f>
        <v>371.66666666666669</v>
      </c>
      <c r="P3094" s="98">
        <f>IFERROR(VLOOKUP($F3094&amp;$C3094,Sales!$J:$W,13,0),0)</f>
        <v>20927177.177177165</v>
      </c>
      <c r="Q3094" s="98">
        <f>IFERROR(VLOOKUP($F3094&amp;$C3094,Sales!$A:$H,7,0),0)</f>
        <v>281531.53153153148</v>
      </c>
      <c r="R3094" s="41">
        <f t="shared" si="96"/>
        <v>1</v>
      </c>
      <c r="S3094" s="15">
        <v>1</v>
      </c>
      <c r="T3094" s="15"/>
      <c r="U3094" s="15"/>
      <c r="V3094" s="15">
        <v>1</v>
      </c>
      <c r="W3094" s="15">
        <v>1</v>
      </c>
      <c r="X3094" s="15">
        <v>1</v>
      </c>
      <c r="Y3094" s="41">
        <v>1</v>
      </c>
      <c r="Z3094" s="41">
        <v>1</v>
      </c>
      <c r="AA3094" s="41"/>
      <c r="AB3094" s="15"/>
      <c r="AC3094" s="15"/>
      <c r="AD3094" s="15"/>
      <c r="AE3094" s="15"/>
      <c r="AF3094" s="15"/>
      <c r="AG3094" s="15"/>
      <c r="AH3094" s="15"/>
      <c r="AI3094" s="15"/>
      <c r="AJ3094" s="15"/>
      <c r="AK3094" s="15"/>
      <c r="AL3094" s="15"/>
      <c r="AM3094" s="15"/>
      <c r="AN3094" s="15"/>
      <c r="AO3094" s="15"/>
      <c r="AP3094" s="15"/>
      <c r="AQ3094" s="15"/>
      <c r="AR3094" s="15"/>
      <c r="AS3094" s="15"/>
      <c r="AT3094" s="15"/>
      <c r="AU3094" s="15"/>
      <c r="AV3094" s="15"/>
      <c r="AW3094" s="15"/>
      <c r="AX3094" s="82"/>
      <c r="AY3094" s="82"/>
      <c r="AZ3094" s="10">
        <v>1</v>
      </c>
      <c r="BA3094" t="s">
        <v>22</v>
      </c>
      <c r="BB3094" t="s">
        <v>23</v>
      </c>
      <c r="BD3094" s="39" t="str">
        <f t="shared" si="97"/>
        <v>01/245121004STokopedia</v>
      </c>
    </row>
    <row r="3095" spans="2:56" ht="13.5" customHeight="1" x14ac:dyDescent="0.35">
      <c r="B3095" s="10" t="s">
        <v>17</v>
      </c>
      <c r="C3095" s="10" t="s">
        <v>2517</v>
      </c>
      <c r="D3095" s="10" t="s">
        <v>549</v>
      </c>
      <c r="E3095" s="10" t="s">
        <v>194</v>
      </c>
      <c r="F3095" s="10" t="s">
        <v>9869</v>
      </c>
      <c r="G3095" s="137">
        <v>2231290488</v>
      </c>
      <c r="H3095" s="10"/>
      <c r="I3095" s="10">
        <v>4987176079701</v>
      </c>
      <c r="J3095" s="10" t="s">
        <v>13563</v>
      </c>
      <c r="K3095" s="166" t="s">
        <v>11298</v>
      </c>
      <c r="L3095" s="98">
        <f>IFERROR(VLOOKUP($F3095&amp;$C3095,Sales!$J:$W,9,0),0)</f>
        <v>3005405.4054053994</v>
      </c>
      <c r="M3095" s="98">
        <f>IFERROR(VLOOKUP($F3095&amp;$C3095,Sales!$J:$W,10,0),0)</f>
        <v>2385585.5855855821</v>
      </c>
      <c r="N3095" s="98">
        <f>IFERROR(VLOOKUP($F3095&amp;$C3095,Sales!$J:$W,11,0),0)</f>
        <v>2601801.8018017975</v>
      </c>
      <c r="O3095" s="98">
        <f>IFERROR(VLOOKUP($F3095&amp;$C3095,Sales!$J:$W,12,0),0)</f>
        <v>369.66666666666669</v>
      </c>
      <c r="P3095" s="98">
        <f>IFERROR(VLOOKUP($F3095&amp;$C3095,Sales!$J:$W,13,0),0)</f>
        <v>2664264.2642642595</v>
      </c>
      <c r="Q3095" s="98">
        <f>IFERROR(VLOOKUP($F3095&amp;$C3095,Sales!$A:$H,7,0),0)</f>
        <v>108108.10810810809</v>
      </c>
      <c r="R3095" s="41">
        <f t="shared" si="96"/>
        <v>1</v>
      </c>
      <c r="S3095" s="15">
        <v>1</v>
      </c>
      <c r="T3095" s="15"/>
      <c r="U3095" s="15"/>
      <c r="V3095" s="15">
        <v>1</v>
      </c>
      <c r="W3095" s="15">
        <v>1</v>
      </c>
      <c r="X3095" s="15">
        <v>1</v>
      </c>
      <c r="Y3095" s="41">
        <v>1</v>
      </c>
      <c r="Z3095" s="41">
        <v>1</v>
      </c>
      <c r="AA3095" s="41"/>
      <c r="AB3095" s="15"/>
      <c r="AC3095" s="15"/>
      <c r="AD3095" s="15"/>
      <c r="AE3095" s="15"/>
      <c r="AF3095" s="15"/>
      <c r="AG3095" s="15"/>
      <c r="AH3095" s="15"/>
      <c r="AI3095" s="15"/>
      <c r="AJ3095" s="15"/>
      <c r="AK3095" s="15"/>
      <c r="AL3095" s="15"/>
      <c r="AM3095" s="15"/>
      <c r="AN3095" s="15"/>
      <c r="AO3095" s="15"/>
      <c r="AP3095" s="15"/>
      <c r="AQ3095" s="15"/>
      <c r="AR3095" s="15"/>
      <c r="AS3095" s="15"/>
      <c r="AT3095" s="15"/>
      <c r="AU3095" s="15"/>
      <c r="AV3095" s="15"/>
      <c r="AW3095" s="15"/>
      <c r="AX3095" s="82"/>
      <c r="AY3095" s="82"/>
      <c r="AZ3095" s="10">
        <v>1</v>
      </c>
      <c r="BA3095" t="s">
        <v>22</v>
      </c>
      <c r="BB3095" t="s">
        <v>23</v>
      </c>
      <c r="BD3095" s="39" t="str">
        <f t="shared" si="97"/>
        <v>01/245124501YTokopedia</v>
      </c>
    </row>
    <row r="3096" spans="2:56" ht="13.5" customHeight="1" x14ac:dyDescent="0.35">
      <c r="B3096" s="10" t="s">
        <v>17</v>
      </c>
      <c r="C3096" s="10" t="s">
        <v>2517</v>
      </c>
      <c r="D3096" s="10" t="s">
        <v>549</v>
      </c>
      <c r="E3096" s="10" t="s">
        <v>194</v>
      </c>
      <c r="F3096" s="10" t="s">
        <v>10114</v>
      </c>
      <c r="G3096" s="137">
        <v>2231296137</v>
      </c>
      <c r="H3096" s="10"/>
      <c r="I3096" s="10" t="s">
        <v>9910</v>
      </c>
      <c r="J3096" s="10" t="s">
        <v>13564</v>
      </c>
      <c r="K3096" s="10" t="s">
        <v>11299</v>
      </c>
      <c r="L3096" s="98">
        <f>IFERROR(VLOOKUP($F3096&amp;$C3096,Sales!$J:$W,9,0),0)</f>
        <v>0</v>
      </c>
      <c r="M3096" s="98">
        <f>IFERROR(VLOOKUP($F3096&amp;$C3096,Sales!$J:$W,10,0),0)</f>
        <v>0</v>
      </c>
      <c r="N3096" s="98">
        <f>IFERROR(VLOOKUP($F3096&amp;$C3096,Sales!$J:$W,11,0),0)</f>
        <v>0</v>
      </c>
      <c r="O3096" s="98">
        <f>IFERROR(VLOOKUP($F3096&amp;$C3096,Sales!$J:$W,12,0),0)</f>
        <v>0</v>
      </c>
      <c r="P3096" s="98">
        <f>IFERROR(VLOOKUP($F3096&amp;$C3096,Sales!$J:$W,13,0),0)</f>
        <v>0</v>
      </c>
      <c r="Q3096" s="98">
        <f>IFERROR(VLOOKUP($F3096&amp;$C3096,Sales!$A:$H,7,0),0)</f>
        <v>0</v>
      </c>
      <c r="R3096" s="41">
        <f t="shared" si="96"/>
        <v>1</v>
      </c>
      <c r="S3096" s="15">
        <v>1</v>
      </c>
      <c r="T3096" s="15"/>
      <c r="U3096" s="15"/>
      <c r="V3096" s="15">
        <v>1</v>
      </c>
      <c r="W3096" s="15">
        <v>1</v>
      </c>
      <c r="X3096" s="15">
        <v>1</v>
      </c>
      <c r="Y3096" s="41">
        <v>1</v>
      </c>
      <c r="Z3096" s="41">
        <v>1</v>
      </c>
      <c r="AA3096" s="41"/>
      <c r="AB3096" s="15"/>
      <c r="AC3096" s="15"/>
      <c r="AD3096" s="15"/>
      <c r="AE3096" s="15"/>
      <c r="AF3096" s="15"/>
      <c r="AG3096" s="15"/>
      <c r="AH3096" s="15"/>
      <c r="AI3096" s="15"/>
      <c r="AJ3096" s="15"/>
      <c r="AK3096" s="15"/>
      <c r="AL3096" s="15"/>
      <c r="AM3096" s="15"/>
      <c r="AN3096" s="15"/>
      <c r="AO3096" s="15"/>
      <c r="AP3096" s="15"/>
      <c r="AQ3096" s="15"/>
      <c r="AR3096" s="15"/>
      <c r="AS3096" s="15"/>
      <c r="AT3096" s="15"/>
      <c r="AU3096" s="15"/>
      <c r="AV3096" s="15"/>
      <c r="AW3096" s="15"/>
      <c r="AX3096" s="82"/>
      <c r="AY3096" s="82"/>
      <c r="AZ3096" s="10">
        <v>1</v>
      </c>
      <c r="BA3096" t="s">
        <v>22</v>
      </c>
      <c r="BB3096" t="s">
        <v>23</v>
      </c>
      <c r="BD3096" s="39" t="str">
        <f t="shared" si="97"/>
        <v>01/395129506RTokopedia</v>
      </c>
    </row>
    <row r="3097" spans="2:56" ht="13.5" customHeight="1" x14ac:dyDescent="0.35">
      <c r="B3097" s="10" t="s">
        <v>17</v>
      </c>
      <c r="C3097" s="10" t="s">
        <v>2517</v>
      </c>
      <c r="D3097" s="10" t="s">
        <v>549</v>
      </c>
      <c r="E3097" s="10" t="s">
        <v>194</v>
      </c>
      <c r="F3097" s="10" t="s">
        <v>10095</v>
      </c>
      <c r="G3097" s="137">
        <v>2231300505</v>
      </c>
      <c r="H3097" s="10"/>
      <c r="I3097" s="10" t="s">
        <v>9911</v>
      </c>
      <c r="J3097" s="10" t="s">
        <v>13565</v>
      </c>
      <c r="K3097" s="10" t="s">
        <v>11300</v>
      </c>
      <c r="L3097" s="98">
        <f>IFERROR(VLOOKUP($F3097&amp;$C3097,Sales!$J:$W,9,0),0)</f>
        <v>0</v>
      </c>
      <c r="M3097" s="98">
        <f>IFERROR(VLOOKUP($F3097&amp;$C3097,Sales!$J:$W,10,0),0)</f>
        <v>0</v>
      </c>
      <c r="N3097" s="98">
        <f>IFERROR(VLOOKUP($F3097&amp;$C3097,Sales!$J:$W,11,0),0)</f>
        <v>0</v>
      </c>
      <c r="O3097" s="98">
        <f>IFERROR(VLOOKUP($F3097&amp;$C3097,Sales!$J:$W,12,0),0)</f>
        <v>0</v>
      </c>
      <c r="P3097" s="98">
        <f>IFERROR(VLOOKUP($F3097&amp;$C3097,Sales!$J:$W,13,0),0)</f>
        <v>0</v>
      </c>
      <c r="Q3097" s="98">
        <f>IFERROR(VLOOKUP($F3097&amp;$C3097,Sales!$A:$H,7,0),0)</f>
        <v>0</v>
      </c>
      <c r="R3097" s="41">
        <f t="shared" si="96"/>
        <v>1</v>
      </c>
      <c r="S3097" s="15">
        <v>1</v>
      </c>
      <c r="T3097" s="15"/>
      <c r="U3097" s="15"/>
      <c r="V3097" s="15">
        <v>1</v>
      </c>
      <c r="W3097" s="15">
        <v>1</v>
      </c>
      <c r="X3097" s="15">
        <v>1</v>
      </c>
      <c r="Y3097" s="41">
        <v>1</v>
      </c>
      <c r="Z3097" s="41">
        <v>1</v>
      </c>
      <c r="AA3097" s="41"/>
      <c r="AB3097" s="15"/>
      <c r="AC3097" s="15"/>
      <c r="AD3097" s="15"/>
      <c r="AE3097" s="15"/>
      <c r="AF3097" s="15"/>
      <c r="AG3097" s="15"/>
      <c r="AH3097" s="15"/>
      <c r="AI3097" s="15"/>
      <c r="AJ3097" s="15"/>
      <c r="AK3097" s="15"/>
      <c r="AL3097" s="15"/>
      <c r="AM3097" s="15"/>
      <c r="AN3097" s="15"/>
      <c r="AO3097" s="15"/>
      <c r="AP3097" s="15"/>
      <c r="AQ3097" s="15"/>
      <c r="AR3097" s="15"/>
      <c r="AS3097" s="15"/>
      <c r="AT3097" s="15"/>
      <c r="AU3097" s="15"/>
      <c r="AV3097" s="15"/>
      <c r="AW3097" s="15"/>
      <c r="AX3097" s="82"/>
      <c r="AY3097" s="82"/>
      <c r="AZ3097" s="10">
        <v>1</v>
      </c>
      <c r="BA3097" t="s">
        <v>22</v>
      </c>
      <c r="BB3097" t="s">
        <v>23</v>
      </c>
      <c r="BD3097" s="39" t="str">
        <f t="shared" si="97"/>
        <v>01/395129506STokopedia</v>
      </c>
    </row>
    <row r="3098" spans="2:56" ht="13.5" customHeight="1" x14ac:dyDescent="0.35">
      <c r="B3098" s="10" t="s">
        <v>17</v>
      </c>
      <c r="C3098" s="10" t="s">
        <v>2517</v>
      </c>
      <c r="D3098" s="10" t="s">
        <v>549</v>
      </c>
      <c r="E3098" s="10" t="s">
        <v>194</v>
      </c>
      <c r="F3098" s="10" t="s">
        <v>10094</v>
      </c>
      <c r="G3098" s="137">
        <v>2231273757</v>
      </c>
      <c r="H3098" s="10"/>
      <c r="I3098" s="10" t="s">
        <v>9908</v>
      </c>
      <c r="J3098" s="10" t="s">
        <v>13566</v>
      </c>
      <c r="K3098" s="10" t="s">
        <v>11301</v>
      </c>
      <c r="L3098" s="98">
        <f>IFERROR(VLOOKUP($F3098&amp;$C3098,Sales!$J:$W,9,0),0)</f>
        <v>0</v>
      </c>
      <c r="M3098" s="98">
        <f>IFERROR(VLOOKUP($F3098&amp;$C3098,Sales!$J:$W,10,0),0)</f>
        <v>0</v>
      </c>
      <c r="N3098" s="98">
        <f>IFERROR(VLOOKUP($F3098&amp;$C3098,Sales!$J:$W,11,0),0)</f>
        <v>0</v>
      </c>
      <c r="O3098" s="98">
        <f>IFERROR(VLOOKUP($F3098&amp;$C3098,Sales!$J:$W,12,0),0)</f>
        <v>0</v>
      </c>
      <c r="P3098" s="98">
        <f>IFERROR(VLOOKUP($F3098&amp;$C3098,Sales!$J:$W,13,0),0)</f>
        <v>0</v>
      </c>
      <c r="Q3098" s="98">
        <f>IFERROR(VLOOKUP($F3098&amp;$C3098,Sales!$A:$H,7,0),0)</f>
        <v>0</v>
      </c>
      <c r="R3098" s="41">
        <f t="shared" si="96"/>
        <v>1</v>
      </c>
      <c r="S3098" s="15">
        <v>1</v>
      </c>
      <c r="T3098" s="15"/>
      <c r="U3098" s="15"/>
      <c r="V3098" s="15">
        <v>1</v>
      </c>
      <c r="W3098" s="15">
        <v>1</v>
      </c>
      <c r="X3098" s="15">
        <v>1</v>
      </c>
      <c r="Y3098" s="41">
        <v>1</v>
      </c>
      <c r="Z3098" s="41">
        <v>1</v>
      </c>
      <c r="AA3098" s="41"/>
      <c r="AB3098" s="15"/>
      <c r="AC3098" s="15"/>
      <c r="AD3098" s="15"/>
      <c r="AE3098" s="15"/>
      <c r="AF3098" s="15"/>
      <c r="AG3098" s="15"/>
      <c r="AH3098" s="15"/>
      <c r="AI3098" s="15"/>
      <c r="AJ3098" s="15"/>
      <c r="AK3098" s="15"/>
      <c r="AL3098" s="15"/>
      <c r="AM3098" s="15"/>
      <c r="AN3098" s="15"/>
      <c r="AO3098" s="15"/>
      <c r="AP3098" s="15"/>
      <c r="AQ3098" s="15"/>
      <c r="AR3098" s="15"/>
      <c r="AS3098" s="15"/>
      <c r="AT3098" s="15"/>
      <c r="AU3098" s="15"/>
      <c r="AV3098" s="15"/>
      <c r="AW3098" s="15"/>
      <c r="AX3098" s="82"/>
      <c r="AY3098" s="82"/>
      <c r="AZ3098" s="10">
        <v>1</v>
      </c>
      <c r="BA3098" t="s">
        <v>13952</v>
      </c>
      <c r="BB3098" t="s">
        <v>23</v>
      </c>
      <c r="BD3098" s="39" t="str">
        <f t="shared" si="97"/>
        <v>01/395129506PTokopedia</v>
      </c>
    </row>
    <row r="3099" spans="2:56" ht="13.5" customHeight="1" x14ac:dyDescent="0.35">
      <c r="B3099" s="10" t="s">
        <v>17</v>
      </c>
      <c r="C3099" s="10" t="s">
        <v>2517</v>
      </c>
      <c r="D3099" s="10" t="s">
        <v>549</v>
      </c>
      <c r="E3099" s="10" t="s">
        <v>194</v>
      </c>
      <c r="F3099" s="10" t="s">
        <v>10113</v>
      </c>
      <c r="G3099" s="137">
        <v>2231280894</v>
      </c>
      <c r="H3099" s="10"/>
      <c r="I3099" s="10" t="s">
        <v>9909</v>
      </c>
      <c r="J3099" s="10" t="s">
        <v>13567</v>
      </c>
      <c r="K3099" s="10" t="s">
        <v>11302</v>
      </c>
      <c r="L3099" s="98">
        <f>IFERROR(VLOOKUP($F3099&amp;$C3099,Sales!$J:$W,9,0),0)</f>
        <v>0</v>
      </c>
      <c r="M3099" s="98">
        <f>IFERROR(VLOOKUP($F3099&amp;$C3099,Sales!$J:$W,10,0),0)</f>
        <v>0</v>
      </c>
      <c r="N3099" s="98">
        <f>IFERROR(VLOOKUP($F3099&amp;$C3099,Sales!$J:$W,11,0),0)</f>
        <v>0</v>
      </c>
      <c r="O3099" s="98">
        <f>IFERROR(VLOOKUP($F3099&amp;$C3099,Sales!$J:$W,12,0),0)</f>
        <v>0</v>
      </c>
      <c r="P3099" s="98">
        <f>IFERROR(VLOOKUP($F3099&amp;$C3099,Sales!$J:$W,13,0),0)</f>
        <v>0</v>
      </c>
      <c r="Q3099" s="98">
        <f>IFERROR(VLOOKUP($F3099&amp;$C3099,Sales!$A:$H,7,0),0)</f>
        <v>0</v>
      </c>
      <c r="R3099" s="41">
        <f t="shared" si="96"/>
        <v>1</v>
      </c>
      <c r="S3099" s="15">
        <v>1</v>
      </c>
      <c r="T3099" s="15"/>
      <c r="U3099" s="15"/>
      <c r="V3099" s="15">
        <v>1</v>
      </c>
      <c r="W3099" s="15">
        <v>1</v>
      </c>
      <c r="X3099" s="15">
        <v>1</v>
      </c>
      <c r="Y3099" s="41">
        <v>1</v>
      </c>
      <c r="Z3099" s="41">
        <v>1</v>
      </c>
      <c r="AA3099" s="41"/>
      <c r="AB3099" s="15"/>
      <c r="AC3099" s="15"/>
      <c r="AD3099" s="15"/>
      <c r="AE3099" s="15"/>
      <c r="AF3099" s="15"/>
      <c r="AG3099" s="15"/>
      <c r="AH3099" s="15"/>
      <c r="AI3099" s="15"/>
      <c r="AJ3099" s="15"/>
      <c r="AK3099" s="15"/>
      <c r="AL3099" s="15"/>
      <c r="AM3099" s="15"/>
      <c r="AN3099" s="15"/>
      <c r="AO3099" s="15"/>
      <c r="AP3099" s="15"/>
      <c r="AQ3099" s="15"/>
      <c r="AR3099" s="15"/>
      <c r="AS3099" s="15"/>
      <c r="AT3099" s="15"/>
      <c r="AU3099" s="15"/>
      <c r="AV3099" s="15"/>
      <c r="AW3099" s="15"/>
      <c r="AX3099" s="82"/>
      <c r="AY3099" s="82"/>
      <c r="AZ3099" s="10">
        <v>1</v>
      </c>
      <c r="BA3099" t="s">
        <v>13952</v>
      </c>
      <c r="BB3099" t="s">
        <v>23</v>
      </c>
      <c r="BD3099" s="39" t="str">
        <f t="shared" si="97"/>
        <v>01/395129506QTokopedia</v>
      </c>
    </row>
    <row r="3100" spans="2:56" ht="13.5" customHeight="1" x14ac:dyDescent="0.35">
      <c r="B3100" s="10" t="s">
        <v>17</v>
      </c>
      <c r="C3100" s="10" t="s">
        <v>2517</v>
      </c>
      <c r="D3100" s="10" t="s">
        <v>549</v>
      </c>
      <c r="E3100" s="10" t="s">
        <v>194</v>
      </c>
      <c r="F3100" s="10" t="s">
        <v>9868</v>
      </c>
      <c r="G3100" s="137">
        <v>2231216892</v>
      </c>
      <c r="H3100" s="10"/>
      <c r="I3100" s="10">
        <v>4987176076656</v>
      </c>
      <c r="J3100" s="10" t="s">
        <v>13568</v>
      </c>
      <c r="K3100" s="10" t="s">
        <v>11303</v>
      </c>
      <c r="L3100" s="98">
        <f>IFERROR(VLOOKUP($F3100&amp;$C3100,Sales!$J:$W,9,0),0)</f>
        <v>34658918.918918818</v>
      </c>
      <c r="M3100" s="98">
        <f>IFERROR(VLOOKUP($F3100&amp;$C3100,Sales!$J:$W,10,0),0)</f>
        <v>49804234.234233916</v>
      </c>
      <c r="N3100" s="98">
        <f>IFERROR(VLOOKUP($F3100&amp;$C3100,Sales!$J:$W,11,0),0)</f>
        <v>30951621.621621504</v>
      </c>
      <c r="O3100" s="98">
        <f>IFERROR(VLOOKUP($F3100&amp;$C3100,Sales!$J:$W,12,0),0)</f>
        <v>1338.6666666666667</v>
      </c>
      <c r="P3100" s="98">
        <f>IFERROR(VLOOKUP($F3100&amp;$C3100,Sales!$J:$W,13,0),0)</f>
        <v>38471591.59159141</v>
      </c>
      <c r="Q3100" s="98">
        <f>IFERROR(VLOOKUP($F3100&amp;$C3100,Sales!$A:$H,7,0),0)</f>
        <v>1695585.5855855853</v>
      </c>
      <c r="R3100" s="41">
        <f t="shared" si="96"/>
        <v>1</v>
      </c>
      <c r="S3100" s="15">
        <v>1</v>
      </c>
      <c r="T3100" s="15"/>
      <c r="U3100" s="15"/>
      <c r="V3100" s="15">
        <v>1</v>
      </c>
      <c r="W3100" s="15">
        <v>1</v>
      </c>
      <c r="X3100" s="15">
        <v>1</v>
      </c>
      <c r="Y3100" s="41">
        <v>1</v>
      </c>
      <c r="Z3100" s="41">
        <v>1</v>
      </c>
      <c r="AA3100" s="41"/>
      <c r="AB3100" s="15"/>
      <c r="AC3100" s="15"/>
      <c r="AD3100" s="15"/>
      <c r="AE3100" s="15"/>
      <c r="AF3100" s="15"/>
      <c r="AG3100" s="15"/>
      <c r="AH3100" s="15"/>
      <c r="AI3100" s="15"/>
      <c r="AJ3100" s="15"/>
      <c r="AK3100" s="15"/>
      <c r="AL3100" s="15"/>
      <c r="AM3100" s="15"/>
      <c r="AN3100" s="15"/>
      <c r="AO3100" s="15"/>
      <c r="AP3100" s="15"/>
      <c r="AQ3100" s="15"/>
      <c r="AR3100" s="15"/>
      <c r="AS3100" s="15"/>
      <c r="AT3100" s="15"/>
      <c r="AU3100" s="15"/>
      <c r="AV3100" s="15"/>
      <c r="AW3100" s="15"/>
      <c r="AX3100" s="82"/>
      <c r="AY3100" s="82"/>
      <c r="AZ3100" s="10">
        <v>1</v>
      </c>
      <c r="BA3100" t="s">
        <v>22</v>
      </c>
      <c r="BB3100" t="s">
        <v>23</v>
      </c>
      <c r="BD3100" s="39" t="str">
        <f t="shared" si="97"/>
        <v>01/245121004VTokopedia</v>
      </c>
    </row>
    <row r="3101" spans="2:56" ht="13.5" customHeight="1" x14ac:dyDescent="0.35">
      <c r="B3101" s="10" t="s">
        <v>17</v>
      </c>
      <c r="C3101" s="10" t="s">
        <v>2517</v>
      </c>
      <c r="D3101" s="10" t="s">
        <v>549</v>
      </c>
      <c r="E3101" s="10" t="s">
        <v>194</v>
      </c>
      <c r="F3101" s="10" t="s">
        <v>10093</v>
      </c>
      <c r="G3101" s="137">
        <v>2231221481</v>
      </c>
      <c r="H3101" s="10"/>
      <c r="I3101" s="10" t="s">
        <v>9906</v>
      </c>
      <c r="J3101" s="10" t="s">
        <v>13569</v>
      </c>
      <c r="K3101" s="10" t="s">
        <v>11304</v>
      </c>
      <c r="L3101" s="98">
        <f>IFERROR(VLOOKUP($F3101&amp;$C3101,Sales!$J:$W,9,0),0)</f>
        <v>0</v>
      </c>
      <c r="M3101" s="98">
        <f>IFERROR(VLOOKUP($F3101&amp;$C3101,Sales!$J:$W,10,0),0)</f>
        <v>0</v>
      </c>
      <c r="N3101" s="98">
        <f>IFERROR(VLOOKUP($F3101&amp;$C3101,Sales!$J:$W,11,0),0)</f>
        <v>0</v>
      </c>
      <c r="O3101" s="98">
        <f>IFERROR(VLOOKUP($F3101&amp;$C3101,Sales!$J:$W,12,0),0)</f>
        <v>0</v>
      </c>
      <c r="P3101" s="98">
        <f>IFERROR(VLOOKUP($F3101&amp;$C3101,Sales!$J:$W,13,0),0)</f>
        <v>0</v>
      </c>
      <c r="Q3101" s="98">
        <f>IFERROR(VLOOKUP($F3101&amp;$C3101,Sales!$A:$H,7,0),0)</f>
        <v>0</v>
      </c>
      <c r="R3101" s="41">
        <f t="shared" si="96"/>
        <v>1</v>
      </c>
      <c r="S3101" s="15">
        <v>1</v>
      </c>
      <c r="T3101" s="15"/>
      <c r="U3101" s="15"/>
      <c r="V3101" s="15">
        <v>1</v>
      </c>
      <c r="W3101" s="15">
        <v>1</v>
      </c>
      <c r="X3101" s="15">
        <v>1</v>
      </c>
      <c r="Y3101" s="41">
        <v>1</v>
      </c>
      <c r="Z3101" s="41">
        <v>1</v>
      </c>
      <c r="AA3101" s="41"/>
      <c r="AB3101" s="15"/>
      <c r="AC3101" s="15"/>
      <c r="AD3101" s="15"/>
      <c r="AE3101" s="15"/>
      <c r="AF3101" s="15"/>
      <c r="AG3101" s="15"/>
      <c r="AH3101" s="15"/>
      <c r="AI3101" s="15"/>
      <c r="AJ3101" s="15"/>
      <c r="AK3101" s="15"/>
      <c r="AL3101" s="15"/>
      <c r="AM3101" s="15"/>
      <c r="AN3101" s="15"/>
      <c r="AO3101" s="15"/>
      <c r="AP3101" s="15"/>
      <c r="AQ3101" s="15"/>
      <c r="AR3101" s="15"/>
      <c r="AS3101" s="15"/>
      <c r="AT3101" s="15"/>
      <c r="AU3101" s="15"/>
      <c r="AV3101" s="15"/>
      <c r="AW3101" s="15"/>
      <c r="AX3101" s="82"/>
      <c r="AY3101" s="82"/>
      <c r="AZ3101" s="10">
        <v>1</v>
      </c>
      <c r="BA3101" t="s">
        <v>13952</v>
      </c>
      <c r="BB3101" t="s">
        <v>23</v>
      </c>
      <c r="BD3101" s="39" t="str">
        <f t="shared" si="97"/>
        <v>01/395129506NTokopedia</v>
      </c>
    </row>
    <row r="3102" spans="2:56" ht="13.5" customHeight="1" x14ac:dyDescent="0.35">
      <c r="B3102" s="10" t="s">
        <v>17</v>
      </c>
      <c r="C3102" s="10" t="s">
        <v>2517</v>
      </c>
      <c r="D3102" s="10" t="s">
        <v>549</v>
      </c>
      <c r="E3102" s="10" t="s">
        <v>194</v>
      </c>
      <c r="F3102" s="10" t="s">
        <v>10112</v>
      </c>
      <c r="G3102" s="137">
        <v>2231229589</v>
      </c>
      <c r="H3102" s="10"/>
      <c r="I3102" s="10" t="s">
        <v>9907</v>
      </c>
      <c r="J3102" s="10" t="s">
        <v>13570</v>
      </c>
      <c r="K3102" s="166" t="s">
        <v>11305</v>
      </c>
      <c r="L3102" s="98">
        <f>IFERROR(VLOOKUP($F3102&amp;$C3102,Sales!$J:$W,9,0),0)</f>
        <v>0</v>
      </c>
      <c r="M3102" s="98">
        <f>IFERROR(VLOOKUP($F3102&amp;$C3102,Sales!$J:$W,10,0),0)</f>
        <v>0</v>
      </c>
      <c r="N3102" s="98">
        <f>IFERROR(VLOOKUP($F3102&amp;$C3102,Sales!$J:$W,11,0),0)</f>
        <v>0</v>
      </c>
      <c r="O3102" s="98">
        <f>IFERROR(VLOOKUP($F3102&amp;$C3102,Sales!$J:$W,12,0),0)</f>
        <v>0</v>
      </c>
      <c r="P3102" s="98">
        <f>IFERROR(VLOOKUP($F3102&amp;$C3102,Sales!$J:$W,13,0),0)</f>
        <v>0</v>
      </c>
      <c r="Q3102" s="98">
        <f>IFERROR(VLOOKUP($F3102&amp;$C3102,Sales!$A:$H,7,0),0)</f>
        <v>0</v>
      </c>
      <c r="R3102" s="41">
        <f t="shared" si="96"/>
        <v>1</v>
      </c>
      <c r="S3102" s="15">
        <v>1</v>
      </c>
      <c r="T3102" s="15"/>
      <c r="U3102" s="15"/>
      <c r="V3102" s="15">
        <v>1</v>
      </c>
      <c r="W3102" s="15">
        <v>1</v>
      </c>
      <c r="X3102" s="15">
        <v>1</v>
      </c>
      <c r="Y3102" s="41">
        <v>1</v>
      </c>
      <c r="Z3102" s="41">
        <v>1</v>
      </c>
      <c r="AA3102" s="41"/>
      <c r="AB3102" s="15"/>
      <c r="AC3102" s="15"/>
      <c r="AD3102" s="15"/>
      <c r="AE3102" s="15"/>
      <c r="AF3102" s="15"/>
      <c r="AG3102" s="15"/>
      <c r="AH3102" s="15"/>
      <c r="AI3102" s="15"/>
      <c r="AJ3102" s="15"/>
      <c r="AK3102" s="15"/>
      <c r="AL3102" s="15"/>
      <c r="AM3102" s="15"/>
      <c r="AN3102" s="15"/>
      <c r="AO3102" s="15"/>
      <c r="AP3102" s="15"/>
      <c r="AQ3102" s="15"/>
      <c r="AR3102" s="15"/>
      <c r="AS3102" s="15"/>
      <c r="AT3102" s="15"/>
      <c r="AU3102" s="15"/>
      <c r="AV3102" s="15"/>
      <c r="AW3102" s="15"/>
      <c r="AX3102" s="82"/>
      <c r="AY3102" s="82"/>
      <c r="AZ3102" s="10">
        <v>1</v>
      </c>
      <c r="BA3102" t="s">
        <v>13952</v>
      </c>
      <c r="BB3102" t="s">
        <v>23</v>
      </c>
      <c r="BD3102" s="39" t="str">
        <f t="shared" si="97"/>
        <v>01/395129506OTokopedia</v>
      </c>
    </row>
    <row r="3103" spans="2:56" ht="13.5" customHeight="1" x14ac:dyDescent="0.35">
      <c r="B3103" s="10" t="s">
        <v>17</v>
      </c>
      <c r="C3103" s="10" t="s">
        <v>2517</v>
      </c>
      <c r="D3103" s="10" t="s">
        <v>65</v>
      </c>
      <c r="E3103" s="10" t="s">
        <v>66</v>
      </c>
      <c r="F3103" s="10" t="s">
        <v>11306</v>
      </c>
      <c r="G3103" s="137">
        <v>2590586862</v>
      </c>
      <c r="H3103" s="10"/>
      <c r="I3103" s="10" t="s">
        <v>11315</v>
      </c>
      <c r="J3103" s="10" t="s">
        <v>11324</v>
      </c>
      <c r="K3103" s="10" t="s">
        <v>11329</v>
      </c>
      <c r="L3103" s="98">
        <f>IFERROR(VLOOKUP($F3103&amp;$C3103,Sales!$J:$W,9,0),0)</f>
        <v>0</v>
      </c>
      <c r="M3103" s="98">
        <f>IFERROR(VLOOKUP($F3103&amp;$C3103,Sales!$J:$W,10,0),0)</f>
        <v>0</v>
      </c>
      <c r="N3103" s="98">
        <f>IFERROR(VLOOKUP($F3103&amp;$C3103,Sales!$J:$W,11,0),0)</f>
        <v>0</v>
      </c>
      <c r="O3103" s="98">
        <f>IFERROR(VLOOKUP($F3103&amp;$C3103,Sales!$J:$W,12,0),0)</f>
        <v>0</v>
      </c>
      <c r="P3103" s="98">
        <f>IFERROR(VLOOKUP($F3103&amp;$C3103,Sales!$J:$W,13,0),0)</f>
        <v>0</v>
      </c>
      <c r="Q3103" s="98">
        <f>IFERROR(VLOOKUP($F3103&amp;$C3103,Sales!$A:$H,7,0),0)</f>
        <v>0</v>
      </c>
      <c r="R3103" s="41">
        <f t="shared" si="96"/>
        <v>1</v>
      </c>
      <c r="S3103" s="15">
        <v>1</v>
      </c>
      <c r="T3103" s="15"/>
      <c r="U3103" s="15"/>
      <c r="V3103" s="15">
        <v>1</v>
      </c>
      <c r="W3103" s="15">
        <v>1</v>
      </c>
      <c r="X3103" s="15">
        <v>1</v>
      </c>
      <c r="Y3103" s="41">
        <v>1</v>
      </c>
      <c r="Z3103" s="41">
        <v>1</v>
      </c>
      <c r="AA3103" s="41"/>
      <c r="AB3103" s="15"/>
      <c r="AC3103" s="15"/>
      <c r="AD3103" s="15"/>
      <c r="AE3103" s="15"/>
      <c r="AF3103" s="15"/>
      <c r="AG3103" s="15"/>
      <c r="AH3103" s="15"/>
      <c r="AI3103" s="15"/>
      <c r="AJ3103" s="15"/>
      <c r="AK3103" s="15"/>
      <c r="AL3103" s="15"/>
      <c r="AM3103" s="15"/>
      <c r="AN3103" s="15"/>
      <c r="AO3103" s="15"/>
      <c r="AP3103" s="15"/>
      <c r="AQ3103" s="15"/>
      <c r="AR3103" s="15"/>
      <c r="AS3103" s="15"/>
      <c r="AT3103" s="15"/>
      <c r="AU3103" s="15"/>
      <c r="AV3103" s="15"/>
      <c r="AW3103" s="15"/>
      <c r="AX3103" s="82"/>
      <c r="AY3103" s="82"/>
      <c r="AZ3103" s="10">
        <v>1</v>
      </c>
      <c r="BA3103" t="s">
        <v>22</v>
      </c>
      <c r="BB3103" t="s">
        <v>23</v>
      </c>
      <c r="BD3103" s="39" t="str">
        <f t="shared" si="97"/>
        <v>01/396129512PTokopedia</v>
      </c>
    </row>
    <row r="3104" spans="2:56" ht="13.5" customHeight="1" x14ac:dyDescent="0.35">
      <c r="B3104" s="10" t="s">
        <v>17</v>
      </c>
      <c r="C3104" s="10" t="s">
        <v>2517</v>
      </c>
      <c r="D3104" s="10" t="s">
        <v>65</v>
      </c>
      <c r="E3104" s="10" t="s">
        <v>66</v>
      </c>
      <c r="F3104" s="10" t="s">
        <v>11307</v>
      </c>
      <c r="G3104" s="137">
        <v>2590591188</v>
      </c>
      <c r="H3104" s="10"/>
      <c r="I3104" s="10" t="s">
        <v>11316</v>
      </c>
      <c r="J3104" t="s">
        <v>20677</v>
      </c>
      <c r="K3104" s="131" t="s">
        <v>11330</v>
      </c>
      <c r="L3104" s="98">
        <f>IFERROR(VLOOKUP($F3104&amp;$C3104,Sales!$J:$W,9,0),0)</f>
        <v>0</v>
      </c>
      <c r="M3104" s="98">
        <f>IFERROR(VLOOKUP($F3104&amp;$C3104,Sales!$J:$W,10,0),0)</f>
        <v>0</v>
      </c>
      <c r="N3104" s="98">
        <f>IFERROR(VLOOKUP($F3104&amp;$C3104,Sales!$J:$W,11,0),0)</f>
        <v>0</v>
      </c>
      <c r="O3104" s="98">
        <f>IFERROR(VLOOKUP($F3104&amp;$C3104,Sales!$J:$W,12,0),0)</f>
        <v>0</v>
      </c>
      <c r="P3104" s="98">
        <f>IFERROR(VLOOKUP($F3104&amp;$C3104,Sales!$J:$W,13,0),0)</f>
        <v>0</v>
      </c>
      <c r="Q3104" s="98">
        <f>IFERROR(VLOOKUP($F3104&amp;$C3104,Sales!$A:$H,7,0),0)</f>
        <v>0</v>
      </c>
      <c r="R3104" s="41">
        <f t="shared" si="96"/>
        <v>1</v>
      </c>
      <c r="S3104" s="15">
        <v>1</v>
      </c>
      <c r="T3104" s="15"/>
      <c r="U3104" s="15"/>
      <c r="V3104" s="15">
        <v>1</v>
      </c>
      <c r="W3104" s="15">
        <v>1</v>
      </c>
      <c r="X3104" s="15">
        <v>1</v>
      </c>
      <c r="Y3104" s="41">
        <v>1</v>
      </c>
      <c r="Z3104" s="41">
        <v>1</v>
      </c>
      <c r="AA3104" s="41"/>
      <c r="AB3104" s="15"/>
      <c r="AC3104" s="15"/>
      <c r="AD3104" s="15"/>
      <c r="AE3104" s="15"/>
      <c r="AF3104" s="15"/>
      <c r="AG3104" s="15"/>
      <c r="AH3104" s="15"/>
      <c r="AI3104" s="15"/>
      <c r="AJ3104" s="15"/>
      <c r="AK3104" s="15"/>
      <c r="AL3104" s="15"/>
      <c r="AM3104" s="15"/>
      <c r="AN3104" s="15"/>
      <c r="AO3104" s="15"/>
      <c r="AP3104" s="15"/>
      <c r="AQ3104" s="15"/>
      <c r="AR3104" s="15"/>
      <c r="AS3104" s="15"/>
      <c r="AT3104" s="15"/>
      <c r="AU3104" s="15"/>
      <c r="AV3104" s="15"/>
      <c r="AW3104" s="15"/>
      <c r="AX3104" s="82"/>
      <c r="AY3104" s="82"/>
      <c r="AZ3104" s="10">
        <v>1</v>
      </c>
      <c r="BA3104" t="s">
        <v>13952</v>
      </c>
      <c r="BB3104" t="s">
        <v>23</v>
      </c>
      <c r="BD3104" s="39" t="str">
        <f t="shared" si="97"/>
        <v>01/396129512QTokopedia</v>
      </c>
    </row>
    <row r="3105" spans="2:60" ht="13.5" customHeight="1" x14ac:dyDescent="0.35">
      <c r="B3105" s="10" t="s">
        <v>17</v>
      </c>
      <c r="C3105" s="10" t="s">
        <v>2517</v>
      </c>
      <c r="D3105" s="10" t="s">
        <v>65</v>
      </c>
      <c r="E3105" s="10" t="s">
        <v>66</v>
      </c>
      <c r="F3105" s="10" t="s">
        <v>11308</v>
      </c>
      <c r="G3105" s="137">
        <v>2590596466</v>
      </c>
      <c r="H3105" s="10"/>
      <c r="I3105" s="10" t="s">
        <v>11317</v>
      </c>
      <c r="J3105" s="10" t="s">
        <v>11325</v>
      </c>
      <c r="K3105" s="124" t="s">
        <v>11331</v>
      </c>
      <c r="L3105" s="98">
        <f>IFERROR(VLOOKUP($F3105&amp;$C3105,Sales!$J:$W,9,0),0)</f>
        <v>0</v>
      </c>
      <c r="M3105" s="98">
        <f>IFERROR(VLOOKUP($F3105&amp;$C3105,Sales!$J:$W,10,0),0)</f>
        <v>0</v>
      </c>
      <c r="N3105" s="98">
        <f>IFERROR(VLOOKUP($F3105&amp;$C3105,Sales!$J:$W,11,0),0)</f>
        <v>0</v>
      </c>
      <c r="O3105" s="98">
        <f>IFERROR(VLOOKUP($F3105&amp;$C3105,Sales!$J:$W,12,0),0)</f>
        <v>0</v>
      </c>
      <c r="P3105" s="98">
        <f>IFERROR(VLOOKUP($F3105&amp;$C3105,Sales!$J:$W,13,0),0)</f>
        <v>0</v>
      </c>
      <c r="Q3105" s="98">
        <f>IFERROR(VLOOKUP($F3105&amp;$C3105,Sales!$A:$H,7,0),0)</f>
        <v>0</v>
      </c>
      <c r="R3105" s="41">
        <f t="shared" si="96"/>
        <v>1</v>
      </c>
      <c r="S3105" s="15">
        <v>1</v>
      </c>
      <c r="T3105" s="15"/>
      <c r="U3105" s="15"/>
      <c r="V3105" s="15">
        <v>1</v>
      </c>
      <c r="W3105" s="15">
        <v>1</v>
      </c>
      <c r="X3105" s="15">
        <v>1</v>
      </c>
      <c r="Y3105" s="41">
        <v>1</v>
      </c>
      <c r="Z3105" s="41">
        <v>1</v>
      </c>
      <c r="AA3105" s="41"/>
      <c r="AB3105" s="15"/>
      <c r="AC3105" s="15"/>
      <c r="AD3105" s="15"/>
      <c r="AE3105" s="15"/>
      <c r="AF3105" s="15"/>
      <c r="AG3105" s="15"/>
      <c r="AH3105" s="15"/>
      <c r="AI3105" s="15"/>
      <c r="AJ3105" s="15"/>
      <c r="AK3105" s="15"/>
      <c r="AL3105" s="15"/>
      <c r="AM3105" s="15"/>
      <c r="AN3105" s="15"/>
      <c r="AO3105" s="15"/>
      <c r="AP3105" s="15"/>
      <c r="AQ3105" s="15"/>
      <c r="AR3105" s="15"/>
      <c r="AS3105" s="15"/>
      <c r="AT3105" s="15"/>
      <c r="AU3105" s="15"/>
      <c r="AV3105" s="15"/>
      <c r="AW3105" s="15"/>
      <c r="AX3105" s="82"/>
      <c r="AY3105" s="82"/>
      <c r="AZ3105" s="10">
        <v>1</v>
      </c>
      <c r="BA3105" t="s">
        <v>22</v>
      </c>
      <c r="BB3105" t="s">
        <v>23</v>
      </c>
      <c r="BD3105" s="39" t="str">
        <f t="shared" si="97"/>
        <v>01/396129512RTokopedia</v>
      </c>
    </row>
    <row r="3106" spans="2:60" ht="13.5" customHeight="1" x14ac:dyDescent="0.35">
      <c r="B3106" s="10" t="s">
        <v>17</v>
      </c>
      <c r="C3106" s="10" t="s">
        <v>2517</v>
      </c>
      <c r="D3106" s="10" t="s">
        <v>65</v>
      </c>
      <c r="E3106" s="10" t="s">
        <v>66</v>
      </c>
      <c r="F3106" s="10" t="s">
        <v>11309</v>
      </c>
      <c r="G3106" s="137">
        <v>2590498952</v>
      </c>
      <c r="H3106" s="10"/>
      <c r="I3106" s="10" t="s">
        <v>11318</v>
      </c>
      <c r="J3106" s="10" t="s">
        <v>11326</v>
      </c>
      <c r="K3106" s="10" t="s">
        <v>11332</v>
      </c>
      <c r="L3106" s="98">
        <f>IFERROR(VLOOKUP($F3106&amp;$C3106,Sales!$J:$W,9,0),0)</f>
        <v>0</v>
      </c>
      <c r="M3106" s="98">
        <f>IFERROR(VLOOKUP($F3106&amp;$C3106,Sales!$J:$W,10,0),0)</f>
        <v>0</v>
      </c>
      <c r="N3106" s="98">
        <f>IFERROR(VLOOKUP($F3106&amp;$C3106,Sales!$J:$W,11,0),0)</f>
        <v>0</v>
      </c>
      <c r="O3106" s="98">
        <f>IFERROR(VLOOKUP($F3106&amp;$C3106,Sales!$J:$W,12,0),0)</f>
        <v>0</v>
      </c>
      <c r="P3106" s="98">
        <f>IFERROR(VLOOKUP($F3106&amp;$C3106,Sales!$J:$W,13,0),0)</f>
        <v>0</v>
      </c>
      <c r="Q3106" s="98">
        <f>IFERROR(VLOOKUP($F3106&amp;$C3106,Sales!$A:$H,7,0),0)</f>
        <v>0</v>
      </c>
      <c r="R3106" s="41">
        <f t="shared" si="96"/>
        <v>1</v>
      </c>
      <c r="S3106" s="15">
        <v>1</v>
      </c>
      <c r="T3106" s="15"/>
      <c r="U3106" s="15"/>
      <c r="V3106" s="15">
        <v>1</v>
      </c>
      <c r="W3106" s="15">
        <v>1</v>
      </c>
      <c r="X3106" s="15">
        <v>1</v>
      </c>
      <c r="Y3106" s="41">
        <v>1</v>
      </c>
      <c r="Z3106" s="41">
        <v>1</v>
      </c>
      <c r="AA3106" s="41"/>
      <c r="AB3106" s="15"/>
      <c r="AC3106" s="15"/>
      <c r="AD3106" s="15"/>
      <c r="AE3106" s="15"/>
      <c r="AF3106" s="15"/>
      <c r="AG3106" s="15"/>
      <c r="AH3106" s="15"/>
      <c r="AI3106" s="15"/>
      <c r="AJ3106" s="15"/>
      <c r="AK3106" s="15"/>
      <c r="AL3106" s="15"/>
      <c r="AM3106" s="15"/>
      <c r="AN3106" s="15"/>
      <c r="AO3106" s="15"/>
      <c r="AP3106" s="15"/>
      <c r="AQ3106" s="15"/>
      <c r="AR3106" s="15"/>
      <c r="AS3106" s="15"/>
      <c r="AT3106" s="15"/>
      <c r="AU3106" s="15"/>
      <c r="AV3106" s="15"/>
      <c r="AW3106" s="15"/>
      <c r="AX3106" s="82"/>
      <c r="AY3106" s="82"/>
      <c r="AZ3106" s="10">
        <v>1</v>
      </c>
      <c r="BA3106" t="s">
        <v>22</v>
      </c>
      <c r="BB3106" t="s">
        <v>23</v>
      </c>
      <c r="BD3106" s="39" t="str">
        <f t="shared" si="97"/>
        <v>01/396129512JTokopedia</v>
      </c>
    </row>
    <row r="3107" spans="2:60" ht="13.5" customHeight="1" x14ac:dyDescent="0.35">
      <c r="B3107" s="10" t="s">
        <v>17</v>
      </c>
      <c r="C3107" s="10" t="s">
        <v>2517</v>
      </c>
      <c r="D3107" s="10" t="s">
        <v>65</v>
      </c>
      <c r="E3107" s="10" t="s">
        <v>66</v>
      </c>
      <c r="F3107" s="10" t="s">
        <v>11310</v>
      </c>
      <c r="G3107" s="137">
        <v>2590503899</v>
      </c>
      <c r="H3107" s="10"/>
      <c r="I3107" s="10" t="s">
        <v>11319</v>
      </c>
      <c r="J3107" t="s">
        <v>20678</v>
      </c>
      <c r="K3107" s="10" t="s">
        <v>11333</v>
      </c>
      <c r="L3107" s="98">
        <f>IFERROR(VLOOKUP($F3107&amp;$C3107,Sales!$J:$W,9,0),0)</f>
        <v>0</v>
      </c>
      <c r="M3107" s="98">
        <f>IFERROR(VLOOKUP($F3107&amp;$C3107,Sales!$J:$W,10,0),0)</f>
        <v>0</v>
      </c>
      <c r="N3107" s="98">
        <f>IFERROR(VLOOKUP($F3107&amp;$C3107,Sales!$J:$W,11,0),0)</f>
        <v>0</v>
      </c>
      <c r="O3107" s="98">
        <f>IFERROR(VLOOKUP($F3107&amp;$C3107,Sales!$J:$W,12,0),0)</f>
        <v>0</v>
      </c>
      <c r="P3107" s="98">
        <f>IFERROR(VLOOKUP($F3107&amp;$C3107,Sales!$J:$W,13,0),0)</f>
        <v>0</v>
      </c>
      <c r="Q3107" s="98">
        <f>IFERROR(VLOOKUP($F3107&amp;$C3107,Sales!$A:$H,7,0),0)</f>
        <v>0</v>
      </c>
      <c r="R3107" s="41">
        <f t="shared" si="96"/>
        <v>1</v>
      </c>
      <c r="S3107" s="15">
        <v>1</v>
      </c>
      <c r="T3107" s="15"/>
      <c r="U3107" s="15"/>
      <c r="V3107" s="15">
        <v>1</v>
      </c>
      <c r="W3107" s="15">
        <v>1</v>
      </c>
      <c r="X3107" s="15">
        <v>1</v>
      </c>
      <c r="Y3107" s="41">
        <v>1</v>
      </c>
      <c r="Z3107" s="41">
        <v>1</v>
      </c>
      <c r="AA3107" s="41"/>
      <c r="AB3107" s="15"/>
      <c r="AC3107" s="15"/>
      <c r="AD3107" s="15"/>
      <c r="AE3107" s="15"/>
      <c r="AF3107" s="15"/>
      <c r="AG3107" s="15"/>
      <c r="AH3107" s="15"/>
      <c r="AI3107" s="15"/>
      <c r="AJ3107" s="15"/>
      <c r="AK3107" s="15"/>
      <c r="AL3107" s="15"/>
      <c r="AM3107" s="15"/>
      <c r="AN3107" s="15"/>
      <c r="AO3107" s="15"/>
      <c r="AP3107" s="15"/>
      <c r="AQ3107" s="15"/>
      <c r="AR3107" s="15"/>
      <c r="AS3107" s="15"/>
      <c r="AT3107" s="15"/>
      <c r="AU3107" s="15"/>
      <c r="AV3107" s="15"/>
      <c r="AW3107" s="15"/>
      <c r="AX3107" s="82"/>
      <c r="AY3107" s="82"/>
      <c r="AZ3107" s="10">
        <v>1</v>
      </c>
      <c r="BA3107" t="s">
        <v>13952</v>
      </c>
      <c r="BB3107" t="s">
        <v>23</v>
      </c>
      <c r="BD3107" s="39" t="str">
        <f t="shared" si="97"/>
        <v>01/396129512KTokopedia</v>
      </c>
    </row>
    <row r="3108" spans="2:60" ht="13.5" customHeight="1" x14ac:dyDescent="0.35">
      <c r="B3108" s="10" t="s">
        <v>17</v>
      </c>
      <c r="C3108" s="10" t="s">
        <v>2517</v>
      </c>
      <c r="D3108" s="10" t="s">
        <v>65</v>
      </c>
      <c r="E3108" s="10" t="s">
        <v>66</v>
      </c>
      <c r="F3108" s="10" t="s">
        <v>11311</v>
      </c>
      <c r="G3108" s="137">
        <v>2590520304</v>
      </c>
      <c r="H3108" s="10"/>
      <c r="I3108" s="10" t="s">
        <v>11320</v>
      </c>
      <c r="J3108" t="s">
        <v>20679</v>
      </c>
      <c r="K3108" s="164" t="s">
        <v>11334</v>
      </c>
      <c r="L3108" s="98">
        <f>IFERROR(VLOOKUP($F3108&amp;$C3108,Sales!$J:$W,9,0),0)</f>
        <v>0</v>
      </c>
      <c r="M3108" s="98">
        <f>IFERROR(VLOOKUP($F3108&amp;$C3108,Sales!$J:$W,10,0),0)</f>
        <v>0</v>
      </c>
      <c r="N3108" s="98">
        <f>IFERROR(VLOOKUP($F3108&amp;$C3108,Sales!$J:$W,11,0),0)</f>
        <v>0</v>
      </c>
      <c r="O3108" s="98">
        <f>IFERROR(VLOOKUP($F3108&amp;$C3108,Sales!$J:$W,12,0),0)</f>
        <v>0</v>
      </c>
      <c r="P3108" s="98">
        <f>IFERROR(VLOOKUP($F3108&amp;$C3108,Sales!$J:$W,13,0),0)</f>
        <v>0</v>
      </c>
      <c r="Q3108" s="98">
        <f>IFERROR(VLOOKUP($F3108&amp;$C3108,Sales!$A:$H,7,0),0)</f>
        <v>0</v>
      </c>
      <c r="R3108" s="41">
        <f t="shared" si="96"/>
        <v>1</v>
      </c>
      <c r="S3108" s="15">
        <v>1</v>
      </c>
      <c r="T3108" s="15"/>
      <c r="U3108" s="15"/>
      <c r="V3108" s="15">
        <v>1</v>
      </c>
      <c r="W3108" s="15">
        <v>1</v>
      </c>
      <c r="X3108" s="15">
        <v>1</v>
      </c>
      <c r="Y3108" s="41">
        <v>1</v>
      </c>
      <c r="Z3108" s="41">
        <v>1</v>
      </c>
      <c r="AA3108" s="41"/>
      <c r="AB3108" s="15"/>
      <c r="AC3108" s="15"/>
      <c r="AD3108" s="15"/>
      <c r="AE3108" s="15"/>
      <c r="AF3108" s="15"/>
      <c r="AG3108" s="15"/>
      <c r="AH3108" s="15"/>
      <c r="AI3108" s="15"/>
      <c r="AJ3108" s="15"/>
      <c r="AK3108" s="15"/>
      <c r="AL3108" s="15"/>
      <c r="AM3108" s="15"/>
      <c r="AN3108" s="15"/>
      <c r="AO3108" s="15"/>
      <c r="AP3108" s="15"/>
      <c r="AQ3108" s="15"/>
      <c r="AR3108" s="15"/>
      <c r="AS3108" s="15"/>
      <c r="AT3108" s="15"/>
      <c r="AU3108" s="15"/>
      <c r="AV3108" s="15"/>
      <c r="AW3108" s="15"/>
      <c r="AX3108" s="82"/>
      <c r="AY3108" s="82"/>
      <c r="AZ3108" s="10">
        <v>1</v>
      </c>
      <c r="BA3108" t="s">
        <v>13952</v>
      </c>
      <c r="BB3108" t="s">
        <v>23</v>
      </c>
      <c r="BD3108" s="39" t="str">
        <f t="shared" si="97"/>
        <v>01/396129512LTokopedia</v>
      </c>
    </row>
    <row r="3109" spans="2:60" ht="13.5" customHeight="1" x14ac:dyDescent="0.35">
      <c r="B3109" s="10" t="s">
        <v>17</v>
      </c>
      <c r="C3109" s="10" t="s">
        <v>2517</v>
      </c>
      <c r="D3109" s="10" t="s">
        <v>65</v>
      </c>
      <c r="E3109" s="10" t="s">
        <v>66</v>
      </c>
      <c r="F3109" s="10" t="s">
        <v>11312</v>
      </c>
      <c r="G3109" s="137">
        <v>8334970325</v>
      </c>
      <c r="H3109" s="124"/>
      <c r="I3109" s="10" t="s">
        <v>11321</v>
      </c>
      <c r="J3109" s="86" t="s">
        <v>20097</v>
      </c>
      <c r="K3109" s="10" t="s">
        <v>16906</v>
      </c>
      <c r="L3109" s="98">
        <f>IFERROR(VLOOKUP($F3109&amp;$C3109,Sales!$J:$W,9,0),0)</f>
        <v>0</v>
      </c>
      <c r="M3109" s="98">
        <f>IFERROR(VLOOKUP($F3109&amp;$C3109,Sales!$J:$W,10,0),0)</f>
        <v>0</v>
      </c>
      <c r="N3109" s="98">
        <f>IFERROR(VLOOKUP($F3109&amp;$C3109,Sales!$J:$W,11,0),0)</f>
        <v>0</v>
      </c>
      <c r="O3109" s="98">
        <f>IFERROR(VLOOKUP($F3109&amp;$C3109,Sales!$J:$W,12,0),0)</f>
        <v>0</v>
      </c>
      <c r="P3109" s="98">
        <f>IFERROR(VLOOKUP($F3109&amp;$C3109,Sales!$J:$W,13,0),0)</f>
        <v>0</v>
      </c>
      <c r="Q3109" s="98">
        <f>IFERROR(VLOOKUP($F3109&amp;$C3109,Sales!$A:$H,7,0),0)</f>
        <v>0</v>
      </c>
      <c r="R3109" s="41">
        <f t="shared" si="96"/>
        <v>1</v>
      </c>
      <c r="S3109" s="15">
        <v>1</v>
      </c>
      <c r="T3109" s="15"/>
      <c r="U3109" s="15"/>
      <c r="V3109" s="15">
        <v>1</v>
      </c>
      <c r="W3109" s="15">
        <v>1</v>
      </c>
      <c r="X3109" s="15">
        <v>1</v>
      </c>
      <c r="Y3109" s="41">
        <v>1</v>
      </c>
      <c r="Z3109" s="41">
        <v>1</v>
      </c>
      <c r="AA3109" s="41"/>
      <c r="AB3109" s="41"/>
      <c r="AC3109" s="15"/>
      <c r="AD3109" s="15"/>
      <c r="AE3109" s="15"/>
      <c r="AF3109" s="15"/>
      <c r="AG3109" s="15"/>
      <c r="AH3109" s="15"/>
      <c r="AI3109" s="15"/>
      <c r="AJ3109" s="15"/>
      <c r="AK3109" s="15"/>
      <c r="AL3109" s="15"/>
      <c r="AM3109" s="15"/>
      <c r="AN3109" s="15"/>
      <c r="AO3109" s="15"/>
      <c r="AP3109" s="15"/>
      <c r="AQ3109" s="15"/>
      <c r="AR3109" s="15"/>
      <c r="AS3109" s="15"/>
      <c r="AT3109" s="15"/>
      <c r="AU3109" s="15"/>
      <c r="AV3109" s="15"/>
      <c r="AW3109" s="15"/>
      <c r="AX3109" s="82"/>
      <c r="AY3109" s="82"/>
      <c r="AZ3109" s="10">
        <v>1</v>
      </c>
      <c r="BA3109" t="s">
        <v>22</v>
      </c>
      <c r="BB3109" t="s">
        <v>23</v>
      </c>
      <c r="BD3109" s="39" t="str">
        <f t="shared" si="97"/>
        <v>01/396129512MTokopedia</v>
      </c>
      <c r="BG3109" t="s">
        <v>20100</v>
      </c>
    </row>
    <row r="3110" spans="2:60" ht="13.5" customHeight="1" x14ac:dyDescent="0.35">
      <c r="B3110" s="10" t="s">
        <v>17</v>
      </c>
      <c r="C3110" s="10" t="s">
        <v>2517</v>
      </c>
      <c r="D3110" s="10" t="s">
        <v>65</v>
      </c>
      <c r="E3110" s="10" t="s">
        <v>66</v>
      </c>
      <c r="F3110" s="10" t="s">
        <v>11313</v>
      </c>
      <c r="G3110" s="10">
        <v>8334970331</v>
      </c>
      <c r="H3110" s="10"/>
      <c r="I3110" s="10" t="s">
        <v>11322</v>
      </c>
      <c r="J3110" s="44" t="s">
        <v>20664</v>
      </c>
      <c r="K3110" s="10" t="s">
        <v>16958</v>
      </c>
      <c r="L3110" s="98">
        <f>IFERROR(VLOOKUP($F3110&amp;$C3110,Sales!$J:$W,9,0),0)</f>
        <v>0</v>
      </c>
      <c r="M3110" s="98">
        <f>IFERROR(VLOOKUP($F3110&amp;$C3110,Sales!$J:$W,10,0),0)</f>
        <v>0</v>
      </c>
      <c r="N3110" s="98">
        <f>IFERROR(VLOOKUP($F3110&amp;$C3110,Sales!$J:$W,11,0),0)</f>
        <v>0</v>
      </c>
      <c r="O3110" s="98">
        <f>IFERROR(VLOOKUP($F3110&amp;$C3110,Sales!$J:$W,12,0),0)</f>
        <v>0</v>
      </c>
      <c r="P3110" s="98">
        <f>IFERROR(VLOOKUP($F3110&amp;$C3110,Sales!$J:$W,13,0),0)</f>
        <v>0</v>
      </c>
      <c r="Q3110" s="98">
        <f>IFERROR(VLOOKUP($F3110&amp;$C3110,Sales!$A:$H,7,0),0)</f>
        <v>0</v>
      </c>
      <c r="R3110" s="41">
        <f t="shared" si="96"/>
        <v>1</v>
      </c>
      <c r="S3110" s="15">
        <v>1</v>
      </c>
      <c r="T3110" s="15"/>
      <c r="U3110" s="15"/>
      <c r="V3110" s="15">
        <v>1</v>
      </c>
      <c r="W3110" s="15">
        <v>1</v>
      </c>
      <c r="X3110" s="15">
        <v>1</v>
      </c>
      <c r="Y3110" s="41">
        <v>1</v>
      </c>
      <c r="Z3110" s="41">
        <v>1</v>
      </c>
      <c r="AA3110" s="41"/>
      <c r="AB3110" s="15"/>
      <c r="AC3110" s="15"/>
      <c r="AD3110" s="15"/>
      <c r="AE3110" s="15"/>
      <c r="AF3110" s="15"/>
      <c r="AG3110" s="15"/>
      <c r="AH3110" s="15"/>
      <c r="AI3110" s="15"/>
      <c r="AJ3110" s="15"/>
      <c r="AK3110" s="15"/>
      <c r="AL3110" s="15"/>
      <c r="AM3110" s="15"/>
      <c r="AN3110" s="15"/>
      <c r="AO3110" s="15"/>
      <c r="AP3110" s="15"/>
      <c r="AQ3110" s="15"/>
      <c r="AR3110" s="15"/>
      <c r="AS3110" s="15"/>
      <c r="AT3110" s="15"/>
      <c r="AU3110" s="15"/>
      <c r="AV3110" s="15"/>
      <c r="AW3110" s="15"/>
      <c r="AX3110" s="82"/>
      <c r="AY3110" s="82"/>
      <c r="AZ3110" s="10">
        <v>1</v>
      </c>
      <c r="BA3110" t="s">
        <v>22</v>
      </c>
      <c r="BB3110" t="s">
        <v>23</v>
      </c>
      <c r="BD3110" s="39" t="str">
        <f t="shared" si="97"/>
        <v>01/396129512NTokopedia</v>
      </c>
      <c r="BG3110" t="s">
        <v>20100</v>
      </c>
    </row>
    <row r="3111" spans="2:60" ht="13.5" customHeight="1" x14ac:dyDescent="0.35">
      <c r="B3111" s="10" t="s">
        <v>17</v>
      </c>
      <c r="C3111" s="10" t="s">
        <v>2517</v>
      </c>
      <c r="D3111" s="10" t="s">
        <v>65</v>
      </c>
      <c r="E3111" s="10" t="s">
        <v>66</v>
      </c>
      <c r="F3111" s="10" t="s">
        <v>11314</v>
      </c>
      <c r="G3111" s="137">
        <v>2590559200</v>
      </c>
      <c r="H3111" s="10"/>
      <c r="I3111" s="10" t="s">
        <v>11323</v>
      </c>
      <c r="J3111" s="188" t="s">
        <v>20098</v>
      </c>
      <c r="K3111" s="10" t="s">
        <v>11337</v>
      </c>
      <c r="L3111" s="98">
        <f>IFERROR(VLOOKUP($F3111&amp;$C3111,Sales!$J:$W,9,0),0)</f>
        <v>0</v>
      </c>
      <c r="M3111" s="98">
        <f>IFERROR(VLOOKUP($F3111&amp;$C3111,Sales!$J:$W,10,0),0)</f>
        <v>0</v>
      </c>
      <c r="N3111" s="98">
        <f>IFERROR(VLOOKUP($F3111&amp;$C3111,Sales!$J:$W,11,0),0)</f>
        <v>0</v>
      </c>
      <c r="O3111" s="98">
        <f>IFERROR(VLOOKUP($F3111&amp;$C3111,Sales!$J:$W,12,0),0)</f>
        <v>0</v>
      </c>
      <c r="P3111" s="98">
        <f>IFERROR(VLOOKUP($F3111&amp;$C3111,Sales!$J:$W,13,0),0)</f>
        <v>0</v>
      </c>
      <c r="Q3111" s="98">
        <f>IFERROR(VLOOKUP($F3111&amp;$C3111,Sales!$A:$H,7,0),0)</f>
        <v>0</v>
      </c>
      <c r="R3111" s="41">
        <f t="shared" si="96"/>
        <v>1</v>
      </c>
      <c r="S3111" s="15">
        <v>1</v>
      </c>
      <c r="T3111" s="15"/>
      <c r="U3111" s="15"/>
      <c r="V3111" s="15">
        <v>1</v>
      </c>
      <c r="W3111" s="15">
        <v>1</v>
      </c>
      <c r="X3111" s="15">
        <v>1</v>
      </c>
      <c r="Y3111" s="41">
        <v>1</v>
      </c>
      <c r="Z3111" s="41">
        <v>1</v>
      </c>
      <c r="AA3111" s="41"/>
      <c r="AB3111" s="41"/>
      <c r="AC3111" s="15"/>
      <c r="AD3111" s="15"/>
      <c r="AE3111" s="15"/>
      <c r="AF3111" s="15"/>
      <c r="AG3111" s="15"/>
      <c r="AH3111" s="15"/>
      <c r="AI3111" s="15"/>
      <c r="AJ3111" s="15"/>
      <c r="AK3111" s="15"/>
      <c r="AL3111" s="15"/>
      <c r="AM3111" s="15"/>
      <c r="AN3111" s="15"/>
      <c r="AO3111" s="15"/>
      <c r="AP3111" s="15"/>
      <c r="AQ3111" s="15"/>
      <c r="AR3111" s="15"/>
      <c r="AS3111" s="15"/>
      <c r="AT3111" s="15"/>
      <c r="AU3111" s="15"/>
      <c r="AV3111" s="15"/>
      <c r="AW3111" s="15"/>
      <c r="AX3111" s="82"/>
      <c r="AY3111" s="82"/>
      <c r="AZ3111" s="10">
        <v>1</v>
      </c>
      <c r="BA3111" t="s">
        <v>22</v>
      </c>
      <c r="BB3111" t="s">
        <v>23</v>
      </c>
      <c r="BD3111" s="39" t="str">
        <f t="shared" si="97"/>
        <v>01/396129512OTokopedia</v>
      </c>
      <c r="BG3111" t="s">
        <v>20100</v>
      </c>
      <c r="BH3111" s="1">
        <v>45135</v>
      </c>
    </row>
    <row r="3112" spans="2:60" ht="13.5" customHeight="1" x14ac:dyDescent="0.35">
      <c r="B3112" s="10" t="s">
        <v>17</v>
      </c>
      <c r="C3112" s="10" t="s">
        <v>2517</v>
      </c>
      <c r="D3112" s="10" t="s">
        <v>65</v>
      </c>
      <c r="E3112" s="10" t="s">
        <v>66</v>
      </c>
      <c r="F3112" s="10" t="s">
        <v>11266</v>
      </c>
      <c r="G3112" s="137">
        <v>2590580173</v>
      </c>
      <c r="H3112" s="10"/>
      <c r="I3112" s="10">
        <v>4987176078186</v>
      </c>
      <c r="J3112" s="10" t="s">
        <v>11327</v>
      </c>
      <c r="K3112" s="10" t="s">
        <v>11338</v>
      </c>
      <c r="L3112" s="98">
        <f>IFERROR(VLOOKUP($F3112&amp;$C3112,Sales!$J:$W,9,0),0)</f>
        <v>43458378.378378421</v>
      </c>
      <c r="M3112" s="98">
        <f>IFERROR(VLOOKUP($F3112&amp;$C3112,Sales!$J:$W,10,0),0)</f>
        <v>47673603.603603497</v>
      </c>
      <c r="N3112" s="98">
        <f>IFERROR(VLOOKUP($F3112&amp;$C3112,Sales!$J:$W,11,0),0)</f>
        <v>43755225.225225128</v>
      </c>
      <c r="O3112" s="98">
        <f>IFERROR(VLOOKUP($F3112&amp;$C3112,Sales!$J:$W,12,0),0)</f>
        <v>757.33333333333337</v>
      </c>
      <c r="P3112" s="98">
        <f>IFERROR(VLOOKUP($F3112&amp;$C3112,Sales!$J:$W,13,0),0)</f>
        <v>44962402.402402349</v>
      </c>
      <c r="Q3112" s="98">
        <f>IFERROR(VLOOKUP($F3112&amp;$C3112,Sales!$A:$H,7,0),0)</f>
        <v>3502792.7927927915</v>
      </c>
      <c r="R3112" s="41">
        <f t="shared" si="96"/>
        <v>1</v>
      </c>
      <c r="S3112" s="15">
        <v>1</v>
      </c>
      <c r="T3112" s="15"/>
      <c r="U3112" s="15"/>
      <c r="V3112" s="15">
        <v>1</v>
      </c>
      <c r="W3112" s="15">
        <v>1</v>
      </c>
      <c r="X3112" s="15">
        <v>1</v>
      </c>
      <c r="Y3112" s="41">
        <v>1</v>
      </c>
      <c r="Z3112" s="41">
        <v>1</v>
      </c>
      <c r="AA3112" s="41"/>
      <c r="AB3112" s="15"/>
      <c r="AC3112" s="15"/>
      <c r="AD3112" s="15"/>
      <c r="AE3112" s="15"/>
      <c r="AF3112" s="15"/>
      <c r="AG3112" s="15"/>
      <c r="AH3112" s="15"/>
      <c r="AI3112" s="15"/>
      <c r="AJ3112" s="15"/>
      <c r="AK3112" s="15"/>
      <c r="AL3112" s="15"/>
      <c r="AM3112" s="15"/>
      <c r="AN3112" s="15"/>
      <c r="AO3112" s="15"/>
      <c r="AP3112" s="15"/>
      <c r="AQ3112" s="15"/>
      <c r="AR3112" s="15"/>
      <c r="AS3112" s="15"/>
      <c r="AT3112" s="15"/>
      <c r="AU3112" s="15"/>
      <c r="AV3112" s="15"/>
      <c r="AW3112" s="15"/>
      <c r="AX3112" s="82"/>
      <c r="AY3112" s="82"/>
      <c r="AZ3112" s="10">
        <v>1</v>
      </c>
      <c r="BA3112" t="s">
        <v>22</v>
      </c>
      <c r="BB3112" t="s">
        <v>23</v>
      </c>
      <c r="BD3112" s="39" t="str">
        <f t="shared" si="97"/>
        <v>01/326127307YTokopedia</v>
      </c>
    </row>
    <row r="3113" spans="2:60" ht="13.5" customHeight="1" x14ac:dyDescent="0.35">
      <c r="B3113" s="10" t="s">
        <v>17</v>
      </c>
      <c r="C3113" s="10" t="s">
        <v>2517</v>
      </c>
      <c r="D3113" s="10" t="s">
        <v>65</v>
      </c>
      <c r="E3113" s="10" t="s">
        <v>66</v>
      </c>
      <c r="F3113" s="10" t="s">
        <v>11264</v>
      </c>
      <c r="G3113" s="137">
        <v>2590490224</v>
      </c>
      <c r="H3113" s="10"/>
      <c r="I3113" s="10">
        <v>4987176078162</v>
      </c>
      <c r="J3113" s="10" t="s">
        <v>11328</v>
      </c>
      <c r="K3113" s="10" t="s">
        <v>11339</v>
      </c>
      <c r="L3113" s="98">
        <f>IFERROR(VLOOKUP($F3113&amp;$C3113,Sales!$J:$W,9,0),0)</f>
        <v>16783333.333333381</v>
      </c>
      <c r="M3113" s="98">
        <f>IFERROR(VLOOKUP($F3113&amp;$C3113,Sales!$J:$W,10,0),0)</f>
        <v>20221171.171171155</v>
      </c>
      <c r="N3113" s="98">
        <f>IFERROR(VLOOKUP($F3113&amp;$C3113,Sales!$J:$W,11,0),0)</f>
        <v>13918468.468468485</v>
      </c>
      <c r="O3113" s="98">
        <f>IFERROR(VLOOKUP($F3113&amp;$C3113,Sales!$J:$W,12,0),0)</f>
        <v>711</v>
      </c>
      <c r="P3113" s="98">
        <f>IFERROR(VLOOKUP($F3113&amp;$C3113,Sales!$J:$W,13,0),0)</f>
        <v>16974324.32432434</v>
      </c>
      <c r="Q3113" s="98">
        <f>IFERROR(VLOOKUP($F3113&amp;$C3113,Sales!$A:$H,7,0),0)</f>
        <v>405855.8558558558</v>
      </c>
      <c r="R3113" s="41">
        <f t="shared" si="96"/>
        <v>1</v>
      </c>
      <c r="S3113" s="15">
        <v>1</v>
      </c>
      <c r="T3113" s="15"/>
      <c r="U3113" s="15"/>
      <c r="V3113" s="15">
        <v>1</v>
      </c>
      <c r="W3113" s="15">
        <v>1</v>
      </c>
      <c r="X3113" s="15">
        <v>1</v>
      </c>
      <c r="Y3113" s="41">
        <v>1</v>
      </c>
      <c r="Z3113" s="41">
        <v>1</v>
      </c>
      <c r="AA3113" s="41"/>
      <c r="AB3113" s="15"/>
      <c r="AC3113" s="15"/>
      <c r="AD3113" s="15"/>
      <c r="AE3113" s="15"/>
      <c r="AF3113" s="15"/>
      <c r="AG3113" s="15"/>
      <c r="AH3113" s="15"/>
      <c r="AI3113" s="15"/>
      <c r="AJ3113" s="15"/>
      <c r="AK3113" s="15"/>
      <c r="AL3113" s="15"/>
      <c r="AM3113" s="15"/>
      <c r="AN3113" s="15"/>
      <c r="AO3113" s="15"/>
      <c r="AP3113" s="15"/>
      <c r="AQ3113" s="15"/>
      <c r="AR3113" s="15"/>
      <c r="AS3113" s="15"/>
      <c r="AT3113" s="15"/>
      <c r="AU3113" s="15"/>
      <c r="AV3113" s="15"/>
      <c r="AW3113" s="15"/>
      <c r="AX3113" s="82"/>
      <c r="AY3113" s="82"/>
      <c r="AZ3113" s="10">
        <v>1</v>
      </c>
      <c r="BA3113" t="s">
        <v>22</v>
      </c>
      <c r="BB3113" t="s">
        <v>23</v>
      </c>
      <c r="BD3113" s="39" t="str">
        <f t="shared" si="97"/>
        <v>01/326127307WTokopedia</v>
      </c>
    </row>
    <row r="3114" spans="2:60" ht="13.5" customHeight="1" x14ac:dyDescent="0.35">
      <c r="B3114" s="10" t="s">
        <v>17</v>
      </c>
      <c r="C3114" s="10" t="s">
        <v>2517</v>
      </c>
      <c r="D3114" s="10" t="s">
        <v>65</v>
      </c>
      <c r="E3114" s="10" t="s">
        <v>66</v>
      </c>
      <c r="F3114" s="10" t="s">
        <v>11265</v>
      </c>
      <c r="G3114" s="137">
        <v>2590533221</v>
      </c>
      <c r="H3114" s="124"/>
      <c r="I3114" s="10">
        <v>4987176078179</v>
      </c>
      <c r="J3114" s="31" t="s">
        <v>16907</v>
      </c>
      <c r="K3114" s="10" t="s">
        <v>11340</v>
      </c>
      <c r="L3114" s="98">
        <f>IFERROR(VLOOKUP($F3114&amp;$C3114,Sales!$J:$W,9,0),0)</f>
        <v>1736396.3963963962</v>
      </c>
      <c r="M3114" s="98">
        <f>IFERROR(VLOOKUP($F3114&amp;$C3114,Sales!$J:$W,10,0),0)</f>
        <v>5548918.918918917</v>
      </c>
      <c r="N3114" s="98">
        <f>IFERROR(VLOOKUP($F3114&amp;$C3114,Sales!$J:$W,11,0),0)</f>
        <v>4680720.7207207177</v>
      </c>
      <c r="O3114" s="98">
        <f>IFERROR(VLOOKUP($F3114&amp;$C3114,Sales!$J:$W,12,0),0)</f>
        <v>105.66666666666667</v>
      </c>
      <c r="P3114" s="98">
        <f>IFERROR(VLOOKUP($F3114&amp;$C3114,Sales!$J:$W,13,0),0)</f>
        <v>3988678.678678677</v>
      </c>
      <c r="Q3114" s="98">
        <f>IFERROR(VLOOKUP($F3114&amp;$C3114,Sales!$A:$H,7,0),0)</f>
        <v>301981.98198198195</v>
      </c>
      <c r="R3114" s="41">
        <f t="shared" si="96"/>
        <v>1</v>
      </c>
      <c r="S3114" s="15">
        <v>1</v>
      </c>
      <c r="T3114" s="15"/>
      <c r="U3114" s="15"/>
      <c r="V3114" s="15">
        <v>1</v>
      </c>
      <c r="W3114" s="15">
        <v>1</v>
      </c>
      <c r="X3114" s="15">
        <v>1</v>
      </c>
      <c r="Y3114" s="41">
        <v>1</v>
      </c>
      <c r="Z3114" s="41">
        <v>1</v>
      </c>
      <c r="AA3114" s="41"/>
      <c r="AB3114" s="15"/>
      <c r="AC3114" s="15"/>
      <c r="AD3114" s="15"/>
      <c r="AE3114" s="15"/>
      <c r="AF3114" s="15"/>
      <c r="AG3114" s="15"/>
      <c r="AH3114" s="15"/>
      <c r="AI3114" s="15"/>
      <c r="AJ3114" s="15"/>
      <c r="AK3114" s="15"/>
      <c r="AL3114" s="15"/>
      <c r="AM3114" s="15"/>
      <c r="AN3114" s="15"/>
      <c r="AO3114" s="15"/>
      <c r="AP3114" s="15"/>
      <c r="AQ3114" s="15"/>
      <c r="AR3114" s="15"/>
      <c r="AS3114" s="15"/>
      <c r="AT3114" s="15"/>
      <c r="AU3114" s="15"/>
      <c r="AV3114" s="15"/>
      <c r="AW3114" s="15"/>
      <c r="AX3114" s="82"/>
      <c r="AY3114" s="82"/>
      <c r="AZ3114" s="10">
        <v>1</v>
      </c>
      <c r="BA3114" t="s">
        <v>22</v>
      </c>
      <c r="BB3114" t="s">
        <v>23</v>
      </c>
      <c r="BD3114" s="39" t="str">
        <f t="shared" si="97"/>
        <v>01/326127307XTokopedia</v>
      </c>
    </row>
    <row r="3115" spans="2:60" ht="13.5" customHeight="1" x14ac:dyDescent="0.35">
      <c r="B3115" s="10" t="s">
        <v>17</v>
      </c>
      <c r="C3115" s="10" t="s">
        <v>2517</v>
      </c>
      <c r="D3115" s="10" t="s">
        <v>65</v>
      </c>
      <c r="E3115" s="10" t="s">
        <v>66</v>
      </c>
      <c r="F3115" s="10" t="s">
        <v>5967</v>
      </c>
      <c r="G3115" s="137">
        <v>1901382454</v>
      </c>
      <c r="H3115" s="10"/>
      <c r="I3115" s="10" t="s">
        <v>5936</v>
      </c>
      <c r="J3115" s="10" t="s">
        <v>11426</v>
      </c>
      <c r="K3115" s="10" t="s">
        <v>11431</v>
      </c>
      <c r="L3115" s="98">
        <f>IFERROR(VLOOKUP($F3115&amp;$C3115,Sales!$J:$W,9,0),0)</f>
        <v>0</v>
      </c>
      <c r="M3115" s="98">
        <f>IFERROR(VLOOKUP($F3115&amp;$C3115,Sales!$J:$W,10,0),0)</f>
        <v>0</v>
      </c>
      <c r="N3115" s="98">
        <f>IFERROR(VLOOKUP($F3115&amp;$C3115,Sales!$J:$W,11,0),0)</f>
        <v>0</v>
      </c>
      <c r="O3115" s="98">
        <f>IFERROR(VLOOKUP($F3115&amp;$C3115,Sales!$J:$W,12,0),0)</f>
        <v>0</v>
      </c>
      <c r="P3115" s="98">
        <f>IFERROR(VLOOKUP($F3115&amp;$C3115,Sales!$J:$W,13,0),0)</f>
        <v>0</v>
      </c>
      <c r="Q3115" s="98">
        <f>IFERROR(VLOOKUP($F3115&amp;$C3115,Sales!$A:$H,7,0),0)</f>
        <v>0</v>
      </c>
      <c r="R3115" s="41">
        <f t="shared" si="96"/>
        <v>1</v>
      </c>
      <c r="S3115" s="15">
        <v>1</v>
      </c>
      <c r="T3115" s="15"/>
      <c r="U3115" s="15"/>
      <c r="V3115" s="15">
        <v>1</v>
      </c>
      <c r="W3115" s="15">
        <v>1</v>
      </c>
      <c r="X3115" s="15">
        <v>1</v>
      </c>
      <c r="Y3115" s="41">
        <v>1</v>
      </c>
      <c r="Z3115" s="41">
        <v>1</v>
      </c>
      <c r="AA3115" s="41"/>
      <c r="AB3115" s="15"/>
      <c r="AC3115" s="15"/>
      <c r="AD3115" s="15"/>
      <c r="AE3115" s="15"/>
      <c r="AF3115" s="15"/>
      <c r="AG3115" s="15"/>
      <c r="AH3115" s="15"/>
      <c r="AI3115" s="15"/>
      <c r="AJ3115" s="15"/>
      <c r="AK3115" s="15"/>
      <c r="AL3115" s="15"/>
      <c r="AM3115" s="15"/>
      <c r="AN3115" s="15"/>
      <c r="AO3115" s="15"/>
      <c r="AP3115" s="15"/>
      <c r="AQ3115" s="15"/>
      <c r="AR3115" s="15"/>
      <c r="AS3115" s="15"/>
      <c r="AT3115" s="15"/>
      <c r="AU3115" s="15"/>
      <c r="AV3115" s="15"/>
      <c r="AW3115" s="15"/>
      <c r="AX3115" s="82"/>
      <c r="AY3115" s="82"/>
      <c r="AZ3115" s="10">
        <v>1</v>
      </c>
      <c r="BA3115" t="s">
        <v>13952</v>
      </c>
      <c r="BB3115" t="s">
        <v>23</v>
      </c>
      <c r="BD3115" s="39" t="str">
        <f t="shared" si="97"/>
        <v>01/396129509LTokopedia</v>
      </c>
    </row>
    <row r="3116" spans="2:60" ht="13.5" customHeight="1" x14ac:dyDescent="0.35">
      <c r="B3116" s="10" t="s">
        <v>17</v>
      </c>
      <c r="C3116" s="10" t="s">
        <v>2517</v>
      </c>
      <c r="D3116" s="10" t="s">
        <v>65</v>
      </c>
      <c r="E3116" s="10" t="s">
        <v>66</v>
      </c>
      <c r="F3116" s="10" t="s">
        <v>5971</v>
      </c>
      <c r="G3116" s="137">
        <v>1901457204</v>
      </c>
      <c r="H3116" s="10"/>
      <c r="I3116" s="10" t="s">
        <v>5930</v>
      </c>
      <c r="J3116" s="10" t="s">
        <v>11427</v>
      </c>
      <c r="K3116" s="131" t="s">
        <v>11432</v>
      </c>
      <c r="L3116" s="98">
        <f>IFERROR(VLOOKUP($F3116&amp;$C3116,Sales!$J:$W,9,0),0)</f>
        <v>0</v>
      </c>
      <c r="M3116" s="98">
        <f>IFERROR(VLOOKUP($F3116&amp;$C3116,Sales!$J:$W,10,0),0)</f>
        <v>0</v>
      </c>
      <c r="N3116" s="98">
        <f>IFERROR(VLOOKUP($F3116&amp;$C3116,Sales!$J:$W,11,0),0)</f>
        <v>0</v>
      </c>
      <c r="O3116" s="98">
        <f>IFERROR(VLOOKUP($F3116&amp;$C3116,Sales!$J:$W,12,0),0)</f>
        <v>0</v>
      </c>
      <c r="P3116" s="98">
        <f>IFERROR(VLOOKUP($F3116&amp;$C3116,Sales!$J:$W,13,0),0)</f>
        <v>0</v>
      </c>
      <c r="Q3116" s="98">
        <f>IFERROR(VLOOKUP($F3116&amp;$C3116,Sales!$A:$H,7,0),0)</f>
        <v>0</v>
      </c>
      <c r="R3116" s="41">
        <f t="shared" si="96"/>
        <v>1</v>
      </c>
      <c r="S3116" s="15">
        <v>1</v>
      </c>
      <c r="T3116" s="15"/>
      <c r="U3116" s="15"/>
      <c r="V3116" s="15">
        <v>1</v>
      </c>
      <c r="W3116" s="15">
        <v>1</v>
      </c>
      <c r="X3116" s="15">
        <v>1</v>
      </c>
      <c r="Y3116" s="41">
        <v>1</v>
      </c>
      <c r="Z3116" s="41">
        <v>1</v>
      </c>
      <c r="AA3116" s="41"/>
      <c r="AB3116" s="15"/>
      <c r="AC3116" s="15"/>
      <c r="AD3116" s="15"/>
      <c r="AE3116" s="15"/>
      <c r="AF3116" s="15"/>
      <c r="AG3116" s="15"/>
      <c r="AH3116" s="15"/>
      <c r="AI3116" s="15"/>
      <c r="AJ3116" s="15"/>
      <c r="AK3116" s="15"/>
      <c r="AL3116" s="15"/>
      <c r="AM3116" s="15"/>
      <c r="AN3116" s="15"/>
      <c r="AO3116" s="15"/>
      <c r="AP3116" s="15"/>
      <c r="AQ3116" s="15"/>
      <c r="AR3116" s="15"/>
      <c r="AS3116" s="15"/>
      <c r="AT3116" s="15"/>
      <c r="AU3116" s="15"/>
      <c r="AV3116" s="15"/>
      <c r="AW3116" s="15"/>
      <c r="AX3116" s="82"/>
      <c r="AY3116" s="82"/>
      <c r="AZ3116" s="10">
        <v>1</v>
      </c>
      <c r="BA3116" t="s">
        <v>13952</v>
      </c>
      <c r="BB3116" t="s">
        <v>23</v>
      </c>
      <c r="BD3116" s="39" t="str">
        <f t="shared" si="97"/>
        <v>01/396129509PTokopedia</v>
      </c>
    </row>
    <row r="3117" spans="2:60" ht="13.5" customHeight="1" x14ac:dyDescent="0.35">
      <c r="B3117" s="10" t="s">
        <v>17</v>
      </c>
      <c r="C3117" s="10" t="s">
        <v>2517</v>
      </c>
      <c r="D3117" s="10" t="s">
        <v>65</v>
      </c>
      <c r="E3117" s="10" t="s">
        <v>66</v>
      </c>
      <c r="F3117" s="10" t="s">
        <v>5970</v>
      </c>
      <c r="G3117" s="137">
        <v>1901454634</v>
      </c>
      <c r="H3117" s="10"/>
      <c r="I3117" s="10" t="s">
        <v>5929</v>
      </c>
      <c r="J3117" s="10" t="s">
        <v>11428</v>
      </c>
      <c r="K3117" s="131" t="s">
        <v>11433</v>
      </c>
      <c r="L3117" s="98">
        <f>IFERROR(VLOOKUP($F3117&amp;$C3117,Sales!$J:$W,9,0),0)</f>
        <v>0</v>
      </c>
      <c r="M3117" s="98">
        <f>IFERROR(VLOOKUP($F3117&amp;$C3117,Sales!$J:$W,10,0),0)</f>
        <v>0</v>
      </c>
      <c r="N3117" s="98">
        <f>IFERROR(VLOOKUP($F3117&amp;$C3117,Sales!$J:$W,11,0),0)</f>
        <v>0</v>
      </c>
      <c r="O3117" s="98">
        <f>IFERROR(VLOOKUP($F3117&amp;$C3117,Sales!$J:$W,12,0),0)</f>
        <v>0</v>
      </c>
      <c r="P3117" s="98">
        <f>IFERROR(VLOOKUP($F3117&amp;$C3117,Sales!$J:$W,13,0),0)</f>
        <v>0</v>
      </c>
      <c r="Q3117" s="98">
        <f>IFERROR(VLOOKUP($F3117&amp;$C3117,Sales!$A:$H,7,0),0)</f>
        <v>0</v>
      </c>
      <c r="R3117" s="41">
        <f t="shared" si="96"/>
        <v>1</v>
      </c>
      <c r="S3117" s="15">
        <v>1</v>
      </c>
      <c r="T3117" s="15"/>
      <c r="U3117" s="15"/>
      <c r="V3117" s="15">
        <v>1</v>
      </c>
      <c r="W3117" s="15">
        <v>1</v>
      </c>
      <c r="X3117" s="15">
        <v>1</v>
      </c>
      <c r="Y3117" s="41">
        <v>1</v>
      </c>
      <c r="Z3117" s="41">
        <v>1</v>
      </c>
      <c r="AA3117" s="41"/>
      <c r="AB3117" s="15"/>
      <c r="AC3117" s="15"/>
      <c r="AD3117" s="15"/>
      <c r="AE3117" s="15"/>
      <c r="AF3117" s="15"/>
      <c r="AG3117" s="15"/>
      <c r="AH3117" s="15"/>
      <c r="AI3117" s="15"/>
      <c r="AJ3117" s="15"/>
      <c r="AK3117" s="15"/>
      <c r="AL3117" s="15"/>
      <c r="AM3117" s="15"/>
      <c r="AN3117" s="15"/>
      <c r="AO3117" s="15"/>
      <c r="AP3117" s="15"/>
      <c r="AQ3117" s="15"/>
      <c r="AR3117" s="15"/>
      <c r="AS3117" s="15"/>
      <c r="AT3117" s="15"/>
      <c r="AU3117" s="15"/>
      <c r="AV3117" s="15"/>
      <c r="AW3117" s="15"/>
      <c r="AX3117" s="82"/>
      <c r="AY3117" s="82"/>
      <c r="AZ3117" s="10">
        <v>1</v>
      </c>
      <c r="BA3117" t="s">
        <v>22</v>
      </c>
      <c r="BB3117" t="s">
        <v>23</v>
      </c>
      <c r="BD3117" s="39" t="str">
        <f t="shared" si="97"/>
        <v>01/396129509OTokopedia</v>
      </c>
    </row>
    <row r="3118" spans="2:60" ht="13.5" customHeight="1" x14ac:dyDescent="0.35">
      <c r="B3118" s="10" t="s">
        <v>17</v>
      </c>
      <c r="C3118" s="10" t="s">
        <v>2517</v>
      </c>
      <c r="D3118" s="10" t="s">
        <v>65</v>
      </c>
      <c r="E3118" s="10" t="s">
        <v>66</v>
      </c>
      <c r="F3118" s="10" t="s">
        <v>5966</v>
      </c>
      <c r="G3118" s="137">
        <v>1901376503</v>
      </c>
      <c r="H3118" s="10"/>
      <c r="I3118" s="10" t="s">
        <v>5935</v>
      </c>
      <c r="J3118" s="10" t="s">
        <v>11429</v>
      </c>
      <c r="K3118" s="10" t="s">
        <v>11434</v>
      </c>
      <c r="L3118" s="98">
        <f>IFERROR(VLOOKUP($F3118&amp;$C3118,Sales!$J:$W,9,0),0)</f>
        <v>0</v>
      </c>
      <c r="M3118" s="98">
        <f>IFERROR(VLOOKUP($F3118&amp;$C3118,Sales!$J:$W,10,0),0)</f>
        <v>0</v>
      </c>
      <c r="N3118" s="98">
        <f>IFERROR(VLOOKUP($F3118&amp;$C3118,Sales!$J:$W,11,0),0)</f>
        <v>0</v>
      </c>
      <c r="O3118" s="98">
        <f>IFERROR(VLOOKUP($F3118&amp;$C3118,Sales!$J:$W,12,0),0)</f>
        <v>0</v>
      </c>
      <c r="P3118" s="98">
        <f>IFERROR(VLOOKUP($F3118&amp;$C3118,Sales!$J:$W,13,0),0)</f>
        <v>0</v>
      </c>
      <c r="Q3118" s="98">
        <f>IFERROR(VLOOKUP($F3118&amp;$C3118,Sales!$A:$H,7,0),0)</f>
        <v>0</v>
      </c>
      <c r="R3118" s="41">
        <f t="shared" si="96"/>
        <v>1</v>
      </c>
      <c r="S3118" s="15">
        <v>1</v>
      </c>
      <c r="T3118" s="15"/>
      <c r="U3118" s="15"/>
      <c r="V3118" s="15">
        <v>1</v>
      </c>
      <c r="W3118" s="15">
        <v>1</v>
      </c>
      <c r="X3118" s="15">
        <v>1</v>
      </c>
      <c r="Y3118" s="41">
        <v>1</v>
      </c>
      <c r="Z3118" s="41">
        <v>1</v>
      </c>
      <c r="AA3118" s="41"/>
      <c r="AB3118" s="15"/>
      <c r="AC3118" s="15"/>
      <c r="AD3118" s="15"/>
      <c r="AE3118" s="15"/>
      <c r="AF3118" s="15"/>
      <c r="AG3118" s="15"/>
      <c r="AH3118" s="15"/>
      <c r="AI3118" s="15"/>
      <c r="AJ3118" s="15"/>
      <c r="AK3118" s="15"/>
      <c r="AL3118" s="15"/>
      <c r="AM3118" s="15"/>
      <c r="AN3118" s="15"/>
      <c r="AO3118" s="15"/>
      <c r="AP3118" s="15"/>
      <c r="AQ3118" s="15"/>
      <c r="AR3118" s="15"/>
      <c r="AS3118" s="15"/>
      <c r="AT3118" s="15"/>
      <c r="AU3118" s="15"/>
      <c r="AV3118" s="15"/>
      <c r="AW3118" s="15"/>
      <c r="AX3118" s="82"/>
      <c r="AY3118" s="82"/>
      <c r="AZ3118" s="10">
        <v>1</v>
      </c>
      <c r="BA3118" t="s">
        <v>13952</v>
      </c>
      <c r="BB3118" t="s">
        <v>23</v>
      </c>
      <c r="BD3118" s="39" t="str">
        <f t="shared" si="97"/>
        <v>01/396129509KTokopedia</v>
      </c>
    </row>
    <row r="3119" spans="2:60" ht="13.5" customHeight="1" x14ac:dyDescent="0.35">
      <c r="B3119" s="10" t="s">
        <v>17</v>
      </c>
      <c r="C3119" s="10" t="s">
        <v>2517</v>
      </c>
      <c r="D3119" s="10" t="s">
        <v>65</v>
      </c>
      <c r="E3119" s="10" t="s">
        <v>66</v>
      </c>
      <c r="F3119" s="10" t="s">
        <v>5942</v>
      </c>
      <c r="G3119" s="137">
        <v>1901363981</v>
      </c>
      <c r="H3119" s="10"/>
      <c r="I3119" s="10">
        <v>4987176052858</v>
      </c>
      <c r="J3119" s="10" t="s">
        <v>11430</v>
      </c>
      <c r="K3119" s="10" t="s">
        <v>11435</v>
      </c>
      <c r="L3119" s="98">
        <f>IFERROR(VLOOKUP($F3119&amp;$C3119,Sales!$J:$W,9,0),0)</f>
        <v>44170810.810810871</v>
      </c>
      <c r="M3119" s="98">
        <f>IFERROR(VLOOKUP($F3119&amp;$C3119,Sales!$J:$W,10,0),0)</f>
        <v>78486306.306306586</v>
      </c>
      <c r="N3119" s="98">
        <f>IFERROR(VLOOKUP($F3119&amp;$C3119,Sales!$J:$W,11,0),0)</f>
        <v>64890720.720720917</v>
      </c>
      <c r="O3119" s="98">
        <f>IFERROR(VLOOKUP($F3119&amp;$C3119,Sales!$J:$W,12,0),0)</f>
        <v>1053</v>
      </c>
      <c r="P3119" s="98">
        <f>IFERROR(VLOOKUP($F3119&amp;$C3119,Sales!$J:$W,13,0),0)</f>
        <v>62515945.945946127</v>
      </c>
      <c r="Q3119" s="98">
        <f>IFERROR(VLOOKUP($F3119&amp;$C3119,Sales!$A:$H,7,0),0)</f>
        <v>1899819.8198198196</v>
      </c>
      <c r="R3119" s="41">
        <f t="shared" si="96"/>
        <v>1</v>
      </c>
      <c r="S3119" s="15">
        <v>1</v>
      </c>
      <c r="T3119" s="15"/>
      <c r="U3119" s="15"/>
      <c r="V3119" s="15">
        <v>1</v>
      </c>
      <c r="W3119" s="15">
        <v>1</v>
      </c>
      <c r="X3119" s="15">
        <v>1</v>
      </c>
      <c r="Y3119" s="41">
        <v>1</v>
      </c>
      <c r="Z3119" s="41">
        <v>1</v>
      </c>
      <c r="AA3119" s="41"/>
      <c r="AB3119" s="15"/>
      <c r="AC3119" s="15"/>
      <c r="AD3119" s="15"/>
      <c r="AE3119" s="15"/>
      <c r="AF3119" s="15"/>
      <c r="AG3119" s="15"/>
      <c r="AH3119" s="15"/>
      <c r="AI3119" s="15"/>
      <c r="AJ3119" s="15"/>
      <c r="AK3119" s="15"/>
      <c r="AL3119" s="15"/>
      <c r="AM3119" s="15"/>
      <c r="AN3119" s="15"/>
      <c r="AO3119" s="15"/>
      <c r="AP3119" s="15"/>
      <c r="AQ3119" s="15"/>
      <c r="AR3119" s="15"/>
      <c r="AS3119" s="15"/>
      <c r="AT3119" s="15"/>
      <c r="AU3119" s="15"/>
      <c r="AV3119" s="15"/>
      <c r="AW3119" s="15"/>
      <c r="AX3119" s="82"/>
      <c r="AY3119" s="82"/>
      <c r="AZ3119" s="10">
        <v>1</v>
      </c>
      <c r="BA3119" t="s">
        <v>22</v>
      </c>
      <c r="BB3119" t="s">
        <v>23</v>
      </c>
      <c r="BD3119" s="39" t="str">
        <f t="shared" si="97"/>
        <v>01/326127307OTokopedia</v>
      </c>
    </row>
    <row r="3120" spans="2:60" ht="13.5" customHeight="1" x14ac:dyDescent="0.35">
      <c r="B3120" s="10" t="s">
        <v>17</v>
      </c>
      <c r="C3120" s="10" t="s">
        <v>2517</v>
      </c>
      <c r="D3120" s="10" t="s">
        <v>193</v>
      </c>
      <c r="E3120" s="10" t="s">
        <v>194</v>
      </c>
      <c r="F3120" s="10" t="s">
        <v>5695</v>
      </c>
      <c r="G3120" s="137">
        <v>1718006626</v>
      </c>
      <c r="H3120" s="10"/>
      <c r="I3120" s="10">
        <v>4987176046284</v>
      </c>
      <c r="J3120" s="10" t="s">
        <v>11794</v>
      </c>
      <c r="K3120" s="10" t="s">
        <v>11436</v>
      </c>
      <c r="L3120" s="98">
        <f>IFERROR(VLOOKUP($F3120&amp;$C3120,Sales!$J:$W,9,0),0)</f>
        <v>40365675.675675839</v>
      </c>
      <c r="M3120" s="98">
        <f>IFERROR(VLOOKUP($F3120&amp;$C3120,Sales!$J:$W,10,0),0)</f>
        <v>39924864.864864983</v>
      </c>
      <c r="N3120" s="98">
        <f>IFERROR(VLOOKUP($F3120&amp;$C3120,Sales!$J:$W,11,0),0)</f>
        <v>60831891.891892381</v>
      </c>
      <c r="O3120" s="98">
        <f>IFERROR(VLOOKUP($F3120&amp;$C3120,Sales!$J:$W,12,0),0)</f>
        <v>747</v>
      </c>
      <c r="P3120" s="98">
        <f>IFERROR(VLOOKUP($F3120&amp;$C3120,Sales!$J:$W,13,0),0)</f>
        <v>47040810.810811065</v>
      </c>
      <c r="Q3120" s="98">
        <f>IFERROR(VLOOKUP($F3120&amp;$C3120,Sales!$A:$H,7,0),0)</f>
        <v>2833783.7837837837</v>
      </c>
      <c r="R3120" s="41">
        <f t="shared" si="96"/>
        <v>1</v>
      </c>
      <c r="S3120" s="15">
        <v>1</v>
      </c>
      <c r="T3120" s="15"/>
      <c r="U3120" s="15"/>
      <c r="V3120" s="15">
        <v>1</v>
      </c>
      <c r="W3120" s="15">
        <v>1</v>
      </c>
      <c r="X3120" s="15">
        <v>1</v>
      </c>
      <c r="Y3120" s="41">
        <v>1</v>
      </c>
      <c r="Z3120" s="41">
        <v>1</v>
      </c>
      <c r="AA3120" s="41"/>
      <c r="AB3120" s="15"/>
      <c r="AC3120" s="15"/>
      <c r="AD3120" s="15"/>
      <c r="AE3120" s="15"/>
      <c r="AF3120" s="15"/>
      <c r="AG3120" s="15"/>
      <c r="AH3120" s="15"/>
      <c r="AI3120" s="15"/>
      <c r="AJ3120" s="15"/>
      <c r="AK3120" s="15"/>
      <c r="AL3120" s="15"/>
      <c r="AM3120" s="15"/>
      <c r="AN3120" s="15"/>
      <c r="AO3120" s="15"/>
      <c r="AP3120" s="15"/>
      <c r="AQ3120" s="15"/>
      <c r="AR3120" s="15"/>
      <c r="AS3120" s="15"/>
      <c r="AT3120" s="15"/>
      <c r="AU3120" s="15"/>
      <c r="AV3120" s="15"/>
      <c r="AW3120" s="15"/>
      <c r="AX3120" s="82"/>
      <c r="AY3120" s="82"/>
      <c r="AZ3120" s="10">
        <v>1</v>
      </c>
      <c r="BA3120" t="s">
        <v>13952</v>
      </c>
      <c r="BB3120" t="s">
        <v>23</v>
      </c>
      <c r="BD3120" s="39" t="str">
        <f t="shared" si="97"/>
        <v>01/244521101RTokopedia</v>
      </c>
      <c r="BH3120" t="s">
        <v>5695</v>
      </c>
    </row>
    <row r="3121" spans="2:60" ht="13.5" customHeight="1" x14ac:dyDescent="0.35">
      <c r="B3121" s="10" t="s">
        <v>17</v>
      </c>
      <c r="C3121" s="10" t="s">
        <v>2517</v>
      </c>
      <c r="D3121" s="10" t="s">
        <v>193</v>
      </c>
      <c r="E3121" s="10" t="s">
        <v>194</v>
      </c>
      <c r="F3121" s="10" t="s">
        <v>5760</v>
      </c>
      <c r="G3121" s="137">
        <v>1718007749</v>
      </c>
      <c r="H3121" s="10"/>
      <c r="I3121" s="10" t="s">
        <v>5717</v>
      </c>
      <c r="J3121" s="10" t="s">
        <v>11795</v>
      </c>
      <c r="K3121" s="10" t="s">
        <v>11437</v>
      </c>
      <c r="L3121" s="98">
        <f>IFERROR(VLOOKUP($F3121&amp;$C3121,Sales!$J:$W,9,0),0)</f>
        <v>0</v>
      </c>
      <c r="M3121" s="98">
        <f>IFERROR(VLOOKUP($F3121&amp;$C3121,Sales!$J:$W,10,0),0)</f>
        <v>0</v>
      </c>
      <c r="N3121" s="98">
        <f>IFERROR(VLOOKUP($F3121&amp;$C3121,Sales!$J:$W,11,0),0)</f>
        <v>0</v>
      </c>
      <c r="O3121" s="98">
        <f>IFERROR(VLOOKUP($F3121&amp;$C3121,Sales!$J:$W,12,0),0)</f>
        <v>0</v>
      </c>
      <c r="P3121" s="98">
        <f>IFERROR(VLOOKUP($F3121&amp;$C3121,Sales!$J:$W,13,0),0)</f>
        <v>0</v>
      </c>
      <c r="Q3121" s="98">
        <f>IFERROR(VLOOKUP($F3121&amp;$C3121,Sales!$A:$H,7,0),0)</f>
        <v>0</v>
      </c>
      <c r="R3121" s="41">
        <f t="shared" si="96"/>
        <v>1</v>
      </c>
      <c r="S3121" s="15">
        <v>1</v>
      </c>
      <c r="T3121" s="15"/>
      <c r="U3121" s="15"/>
      <c r="V3121" s="15">
        <v>1</v>
      </c>
      <c r="W3121" s="15">
        <v>1</v>
      </c>
      <c r="X3121" s="15">
        <v>1</v>
      </c>
      <c r="Y3121" s="41">
        <v>1</v>
      </c>
      <c r="Z3121" s="41">
        <v>1</v>
      </c>
      <c r="AA3121" s="41"/>
      <c r="AB3121" s="15"/>
      <c r="AC3121" s="15"/>
      <c r="AD3121" s="15"/>
      <c r="AE3121" s="15"/>
      <c r="AF3121" s="15"/>
      <c r="AG3121" s="15"/>
      <c r="AH3121" s="15"/>
      <c r="AI3121" s="15"/>
      <c r="AJ3121" s="15"/>
      <c r="AK3121" s="15"/>
      <c r="AL3121" s="15"/>
      <c r="AM3121" s="15"/>
      <c r="AN3121" s="15"/>
      <c r="AO3121" s="15"/>
      <c r="AP3121" s="15"/>
      <c r="AQ3121" s="15"/>
      <c r="AR3121" s="15"/>
      <c r="AS3121" s="15"/>
      <c r="AT3121" s="15"/>
      <c r="AU3121" s="15"/>
      <c r="AV3121" s="15"/>
      <c r="AW3121" s="15"/>
      <c r="AX3121" s="82"/>
      <c r="AY3121" s="82"/>
      <c r="AZ3121" s="10">
        <v>1</v>
      </c>
      <c r="BA3121" t="s">
        <v>13952</v>
      </c>
      <c r="BB3121" t="s">
        <v>23</v>
      </c>
      <c r="BD3121" s="39" t="str">
        <f t="shared" si="97"/>
        <v>01/394529503TTokopedia</v>
      </c>
      <c r="BH3121" t="s">
        <v>5760</v>
      </c>
    </row>
    <row r="3122" spans="2:60" ht="13.5" customHeight="1" x14ac:dyDescent="0.35">
      <c r="B3122" s="10" t="s">
        <v>17</v>
      </c>
      <c r="C3122" s="10" t="s">
        <v>2517</v>
      </c>
      <c r="D3122" s="10" t="s">
        <v>193</v>
      </c>
      <c r="E3122" s="10" t="s">
        <v>194</v>
      </c>
      <c r="F3122" s="10" t="s">
        <v>5761</v>
      </c>
      <c r="G3122" s="137">
        <v>1718009306</v>
      </c>
      <c r="H3122" s="10"/>
      <c r="I3122" s="10" t="s">
        <v>5719</v>
      </c>
      <c r="J3122" s="10" t="s">
        <v>11796</v>
      </c>
      <c r="K3122" s="124" t="s">
        <v>11438</v>
      </c>
      <c r="L3122" s="98">
        <f>IFERROR(VLOOKUP($F3122&amp;$C3122,Sales!$J:$W,9,0),0)</f>
        <v>0</v>
      </c>
      <c r="M3122" s="98">
        <f>IFERROR(VLOOKUP($F3122&amp;$C3122,Sales!$J:$W,10,0),0)</f>
        <v>0</v>
      </c>
      <c r="N3122" s="98">
        <f>IFERROR(VLOOKUP($F3122&amp;$C3122,Sales!$J:$W,11,0),0)</f>
        <v>0</v>
      </c>
      <c r="O3122" s="98">
        <f>IFERROR(VLOOKUP($F3122&amp;$C3122,Sales!$J:$W,12,0),0)</f>
        <v>0</v>
      </c>
      <c r="P3122" s="98">
        <f>IFERROR(VLOOKUP($F3122&amp;$C3122,Sales!$J:$W,13,0),0)</f>
        <v>0</v>
      </c>
      <c r="Q3122" s="98">
        <f>IFERROR(VLOOKUP($F3122&amp;$C3122,Sales!$A:$H,7,0),0)</f>
        <v>0</v>
      </c>
      <c r="R3122" s="41">
        <f t="shared" si="96"/>
        <v>1</v>
      </c>
      <c r="S3122" s="15">
        <v>1</v>
      </c>
      <c r="T3122" s="15"/>
      <c r="U3122" s="15"/>
      <c r="V3122" s="15">
        <v>1</v>
      </c>
      <c r="W3122" s="15">
        <v>1</v>
      </c>
      <c r="X3122" s="15">
        <v>1</v>
      </c>
      <c r="Y3122" s="41">
        <v>1</v>
      </c>
      <c r="Z3122" s="41">
        <v>1</v>
      </c>
      <c r="AA3122" s="41"/>
      <c r="AB3122" s="15"/>
      <c r="AC3122" s="15"/>
      <c r="AD3122" s="15"/>
      <c r="AE3122" s="15"/>
      <c r="AF3122" s="15"/>
      <c r="AG3122" s="15"/>
      <c r="AH3122" s="15"/>
      <c r="AI3122" s="15"/>
      <c r="AJ3122" s="15"/>
      <c r="AK3122" s="15"/>
      <c r="AL3122" s="15"/>
      <c r="AM3122" s="15"/>
      <c r="AN3122" s="15"/>
      <c r="AO3122" s="15"/>
      <c r="AP3122" s="15"/>
      <c r="AQ3122" s="15"/>
      <c r="AR3122" s="15"/>
      <c r="AS3122" s="15"/>
      <c r="AT3122" s="15"/>
      <c r="AU3122" s="15"/>
      <c r="AV3122" s="15"/>
      <c r="AW3122" s="15"/>
      <c r="AX3122" s="82"/>
      <c r="AY3122" s="82"/>
      <c r="AZ3122" s="10">
        <v>1</v>
      </c>
      <c r="BA3122" t="s">
        <v>13952</v>
      </c>
      <c r="BB3122" t="s">
        <v>23</v>
      </c>
      <c r="BD3122" s="39" t="str">
        <f t="shared" si="97"/>
        <v>01/394529503UTokopedia</v>
      </c>
      <c r="BH3122" t="s">
        <v>5761</v>
      </c>
    </row>
    <row r="3123" spans="2:60" ht="13.5" customHeight="1" x14ac:dyDescent="0.35">
      <c r="B3123" s="10" t="s">
        <v>17</v>
      </c>
      <c r="C3123" s="10" t="s">
        <v>2517</v>
      </c>
      <c r="D3123" s="10" t="s">
        <v>193</v>
      </c>
      <c r="E3123" s="10" t="s">
        <v>194</v>
      </c>
      <c r="F3123" s="10" t="s">
        <v>5696</v>
      </c>
      <c r="G3123" s="137">
        <v>1717813506</v>
      </c>
      <c r="H3123" s="10"/>
      <c r="I3123" s="10">
        <v>4987176046352</v>
      </c>
      <c r="J3123" s="10" t="s">
        <v>11797</v>
      </c>
      <c r="K3123" s="10" t="s">
        <v>11439</v>
      </c>
      <c r="L3123" s="98">
        <f>IFERROR(VLOOKUP($F3123&amp;$C3123,Sales!$J:$W,9,0),0)</f>
        <v>19226216.216216166</v>
      </c>
      <c r="M3123" s="98">
        <f>IFERROR(VLOOKUP($F3123&amp;$C3123,Sales!$J:$W,10,0),0)</f>
        <v>17719459.45945939</v>
      </c>
      <c r="N3123" s="98">
        <f>IFERROR(VLOOKUP($F3123&amp;$C3123,Sales!$J:$W,11,0),0)</f>
        <v>41887837.837837875</v>
      </c>
      <c r="O3123" s="98">
        <f>IFERROR(VLOOKUP($F3123&amp;$C3123,Sales!$J:$W,12,0),0)</f>
        <v>436</v>
      </c>
      <c r="P3123" s="98">
        <f>IFERROR(VLOOKUP($F3123&amp;$C3123,Sales!$J:$W,13,0),0)</f>
        <v>26277837.837837812</v>
      </c>
      <c r="Q3123" s="98">
        <f>IFERROR(VLOOKUP($F3123&amp;$C3123,Sales!$A:$H,7,0),0)</f>
        <v>964324.32432432438</v>
      </c>
      <c r="R3123" s="41">
        <f t="shared" si="96"/>
        <v>1</v>
      </c>
      <c r="S3123" s="15">
        <v>1</v>
      </c>
      <c r="T3123" s="15"/>
      <c r="U3123" s="15"/>
      <c r="V3123" s="15">
        <v>1</v>
      </c>
      <c r="W3123" s="15">
        <v>1</v>
      </c>
      <c r="X3123" s="15">
        <v>1</v>
      </c>
      <c r="Y3123" s="41">
        <v>1</v>
      </c>
      <c r="Z3123" s="41">
        <v>1</v>
      </c>
      <c r="AA3123" s="41"/>
      <c r="AB3123" s="15"/>
      <c r="AC3123" s="15"/>
      <c r="AD3123" s="15"/>
      <c r="AE3123" s="15"/>
      <c r="AF3123" s="15"/>
      <c r="AG3123" s="15"/>
      <c r="AH3123" s="15"/>
      <c r="AI3123" s="15"/>
      <c r="AJ3123" s="15"/>
      <c r="AK3123" s="15"/>
      <c r="AL3123" s="15"/>
      <c r="AM3123" s="15"/>
      <c r="AN3123" s="15"/>
      <c r="AO3123" s="15"/>
      <c r="AP3123" s="15"/>
      <c r="AQ3123" s="15"/>
      <c r="AR3123" s="15"/>
      <c r="AS3123" s="15"/>
      <c r="AT3123" s="15"/>
      <c r="AU3123" s="15"/>
      <c r="AV3123" s="15"/>
      <c r="AW3123" s="15"/>
      <c r="AX3123" s="82"/>
      <c r="AY3123" s="82"/>
      <c r="AZ3123" s="10">
        <v>1</v>
      </c>
      <c r="BA3123" t="s">
        <v>13952</v>
      </c>
      <c r="BB3123" t="s">
        <v>23</v>
      </c>
      <c r="BD3123" s="39" t="str">
        <f t="shared" si="97"/>
        <v>01/244521101STokopedia</v>
      </c>
      <c r="BH3123" t="s">
        <v>5696</v>
      </c>
    </row>
    <row r="3124" spans="2:60" ht="13.5" customHeight="1" x14ac:dyDescent="0.35">
      <c r="B3124" s="10" t="s">
        <v>17</v>
      </c>
      <c r="C3124" s="10" t="s">
        <v>2517</v>
      </c>
      <c r="D3124" s="10" t="s">
        <v>193</v>
      </c>
      <c r="E3124" s="10" t="s">
        <v>194</v>
      </c>
      <c r="F3124" s="10" t="s">
        <v>5757</v>
      </c>
      <c r="G3124" s="137">
        <v>1717818629</v>
      </c>
      <c r="H3124" s="10"/>
      <c r="I3124" s="10" t="s">
        <v>5709</v>
      </c>
      <c r="J3124" s="10" t="s">
        <v>11798</v>
      </c>
      <c r="K3124" s="10" t="s">
        <v>11440</v>
      </c>
      <c r="L3124" s="98">
        <f>IFERROR(VLOOKUP($F3124&amp;$C3124,Sales!$J:$W,9,0),0)</f>
        <v>0</v>
      </c>
      <c r="M3124" s="98">
        <f>IFERROR(VLOOKUP($F3124&amp;$C3124,Sales!$J:$W,10,0),0)</f>
        <v>0</v>
      </c>
      <c r="N3124" s="98">
        <f>IFERROR(VLOOKUP($F3124&amp;$C3124,Sales!$J:$W,11,0),0)</f>
        <v>0</v>
      </c>
      <c r="O3124" s="98">
        <f>IFERROR(VLOOKUP($F3124&amp;$C3124,Sales!$J:$W,12,0),0)</f>
        <v>0</v>
      </c>
      <c r="P3124" s="98">
        <f>IFERROR(VLOOKUP($F3124&amp;$C3124,Sales!$J:$W,13,0),0)</f>
        <v>0</v>
      </c>
      <c r="Q3124" s="98">
        <f>IFERROR(VLOOKUP($F3124&amp;$C3124,Sales!$A:$H,7,0),0)</f>
        <v>0</v>
      </c>
      <c r="R3124" s="41">
        <f t="shared" si="96"/>
        <v>1</v>
      </c>
      <c r="S3124" s="15">
        <v>1</v>
      </c>
      <c r="T3124" s="15"/>
      <c r="U3124" s="15"/>
      <c r="V3124" s="15">
        <v>1</v>
      </c>
      <c r="W3124" s="15">
        <v>1</v>
      </c>
      <c r="X3124" s="15">
        <v>1</v>
      </c>
      <c r="Y3124" s="41">
        <v>1</v>
      </c>
      <c r="Z3124" s="41">
        <v>1</v>
      </c>
      <c r="AA3124" s="41"/>
      <c r="AB3124" s="15"/>
      <c r="AC3124" s="15"/>
      <c r="AD3124" s="15"/>
      <c r="AE3124" s="15"/>
      <c r="AF3124" s="15"/>
      <c r="AG3124" s="15"/>
      <c r="AH3124" s="15"/>
      <c r="AI3124" s="15"/>
      <c r="AJ3124" s="15"/>
      <c r="AK3124" s="15"/>
      <c r="AL3124" s="15"/>
      <c r="AM3124" s="15"/>
      <c r="AN3124" s="15"/>
      <c r="AO3124" s="15"/>
      <c r="AP3124" s="15"/>
      <c r="AQ3124" s="15"/>
      <c r="AR3124" s="15"/>
      <c r="AS3124" s="15"/>
      <c r="AT3124" s="15"/>
      <c r="AU3124" s="15"/>
      <c r="AV3124" s="15"/>
      <c r="AW3124" s="15"/>
      <c r="AX3124" s="82"/>
      <c r="AY3124" s="82"/>
      <c r="AZ3124" s="10">
        <v>1</v>
      </c>
      <c r="BA3124" t="s">
        <v>13952</v>
      </c>
      <c r="BB3124" t="s">
        <v>23</v>
      </c>
      <c r="BD3124" s="39" t="str">
        <f t="shared" si="97"/>
        <v>01/394529503QTokopedia</v>
      </c>
      <c r="BH3124" t="s">
        <v>5757</v>
      </c>
    </row>
    <row r="3125" spans="2:60" ht="13.5" customHeight="1" x14ac:dyDescent="0.35">
      <c r="B3125" s="10" t="s">
        <v>17</v>
      </c>
      <c r="C3125" s="10" t="s">
        <v>2517</v>
      </c>
      <c r="D3125" s="10" t="s">
        <v>193</v>
      </c>
      <c r="E3125" s="10" t="s">
        <v>194</v>
      </c>
      <c r="F3125" s="10" t="s">
        <v>5763</v>
      </c>
      <c r="G3125" s="137">
        <v>1718001571</v>
      </c>
      <c r="H3125" s="10"/>
      <c r="I3125" s="10" t="s">
        <v>5724</v>
      </c>
      <c r="J3125" s="10" t="s">
        <v>11799</v>
      </c>
      <c r="K3125" s="10" t="s">
        <v>11441</v>
      </c>
      <c r="L3125" s="98">
        <f>IFERROR(VLOOKUP($F3125&amp;$C3125,Sales!$J:$W,9,0),0)</f>
        <v>0</v>
      </c>
      <c r="M3125" s="98">
        <f>IFERROR(VLOOKUP($F3125&amp;$C3125,Sales!$J:$W,10,0),0)</f>
        <v>0</v>
      </c>
      <c r="N3125" s="98">
        <f>IFERROR(VLOOKUP($F3125&amp;$C3125,Sales!$J:$W,11,0),0)</f>
        <v>0</v>
      </c>
      <c r="O3125" s="98">
        <f>IFERROR(VLOOKUP($F3125&amp;$C3125,Sales!$J:$W,12,0),0)</f>
        <v>0</v>
      </c>
      <c r="P3125" s="98">
        <f>IFERROR(VLOOKUP($F3125&amp;$C3125,Sales!$J:$W,13,0),0)</f>
        <v>0</v>
      </c>
      <c r="Q3125" s="98">
        <f>IFERROR(VLOOKUP($F3125&amp;$C3125,Sales!$A:$H,7,0),0)</f>
        <v>0</v>
      </c>
      <c r="R3125" s="41">
        <f t="shared" si="96"/>
        <v>1</v>
      </c>
      <c r="S3125" s="15">
        <v>1</v>
      </c>
      <c r="T3125" s="15"/>
      <c r="U3125" s="15"/>
      <c r="V3125" s="15">
        <v>1</v>
      </c>
      <c r="W3125" s="15">
        <v>1</v>
      </c>
      <c r="X3125" s="15">
        <v>1</v>
      </c>
      <c r="Y3125" s="41">
        <v>1</v>
      </c>
      <c r="Z3125" s="41">
        <v>1</v>
      </c>
      <c r="AA3125" s="41"/>
      <c r="AB3125" s="15"/>
      <c r="AC3125" s="15"/>
      <c r="AD3125" s="15"/>
      <c r="AE3125" s="15"/>
      <c r="AF3125" s="15"/>
      <c r="AG3125" s="15"/>
      <c r="AH3125" s="15"/>
      <c r="AI3125" s="15"/>
      <c r="AJ3125" s="15"/>
      <c r="AK3125" s="15"/>
      <c r="AL3125" s="15"/>
      <c r="AM3125" s="15"/>
      <c r="AN3125" s="15"/>
      <c r="AO3125" s="15"/>
      <c r="AP3125" s="15"/>
      <c r="AQ3125" s="15"/>
      <c r="AR3125" s="15"/>
      <c r="AS3125" s="15"/>
      <c r="AT3125" s="15"/>
      <c r="AU3125" s="15"/>
      <c r="AV3125" s="15"/>
      <c r="AW3125" s="15"/>
      <c r="AX3125" s="82"/>
      <c r="AY3125" s="82"/>
      <c r="AZ3125" s="10">
        <v>1</v>
      </c>
      <c r="BA3125" t="s">
        <v>13952</v>
      </c>
      <c r="BB3125" t="s">
        <v>23</v>
      </c>
      <c r="BD3125" s="39" t="str">
        <f t="shared" si="97"/>
        <v>01/394529503WTokopedia</v>
      </c>
      <c r="BH3125" t="s">
        <v>5763</v>
      </c>
    </row>
    <row r="3126" spans="2:60" ht="13.5" customHeight="1" x14ac:dyDescent="0.35">
      <c r="B3126" s="10" t="s">
        <v>17</v>
      </c>
      <c r="C3126" s="10" t="s">
        <v>2517</v>
      </c>
      <c r="D3126" s="10" t="s">
        <v>193</v>
      </c>
      <c r="E3126" s="10" t="s">
        <v>194</v>
      </c>
      <c r="F3126" s="10" t="s">
        <v>5698</v>
      </c>
      <c r="G3126" s="137">
        <v>1717999993</v>
      </c>
      <c r="H3126" s="10"/>
      <c r="I3126" s="10">
        <v>4987176047083</v>
      </c>
      <c r="J3126" s="10" t="s">
        <v>11800</v>
      </c>
      <c r="K3126" s="10" t="s">
        <v>11442</v>
      </c>
      <c r="L3126" s="98">
        <f>IFERROR(VLOOKUP($F3126&amp;$C3126,Sales!$J:$W,9,0),0)</f>
        <v>11933513.513513496</v>
      </c>
      <c r="M3126" s="98">
        <f>IFERROR(VLOOKUP($F3126&amp;$C3126,Sales!$J:$W,10,0),0)</f>
        <v>15067567.567567525</v>
      </c>
      <c r="N3126" s="98">
        <f>IFERROR(VLOOKUP($F3126&amp;$C3126,Sales!$J:$W,11,0),0)</f>
        <v>11270540.540540518</v>
      </c>
      <c r="O3126" s="98">
        <f>IFERROR(VLOOKUP($F3126&amp;$C3126,Sales!$J:$W,12,0),0)</f>
        <v>211.66666666666666</v>
      </c>
      <c r="P3126" s="98">
        <f>IFERROR(VLOOKUP($F3126&amp;$C3126,Sales!$J:$W,13,0),0)</f>
        <v>12757207.207207181</v>
      </c>
      <c r="Q3126" s="98">
        <f>IFERROR(VLOOKUP($F3126&amp;$C3126,Sales!$A:$H,7,0),0)</f>
        <v>120540.54054054053</v>
      </c>
      <c r="R3126" s="41">
        <f t="shared" si="96"/>
        <v>1</v>
      </c>
      <c r="S3126" s="15">
        <v>1</v>
      </c>
      <c r="T3126" s="15"/>
      <c r="U3126" s="15"/>
      <c r="V3126" s="15">
        <v>1</v>
      </c>
      <c r="W3126" s="15">
        <v>1</v>
      </c>
      <c r="X3126" s="15">
        <v>1</v>
      </c>
      <c r="Y3126" s="41">
        <v>1</v>
      </c>
      <c r="Z3126" s="41">
        <v>1</v>
      </c>
      <c r="AA3126" s="41"/>
      <c r="AB3126" s="15"/>
      <c r="AC3126" s="15"/>
      <c r="AD3126" s="15"/>
      <c r="AE3126" s="15"/>
      <c r="AF3126" s="15"/>
      <c r="AG3126" s="15"/>
      <c r="AH3126" s="15"/>
      <c r="AI3126" s="15"/>
      <c r="AJ3126" s="15"/>
      <c r="AK3126" s="15"/>
      <c r="AL3126" s="15"/>
      <c r="AM3126" s="15"/>
      <c r="AN3126" s="15"/>
      <c r="AO3126" s="15"/>
      <c r="AP3126" s="15"/>
      <c r="AQ3126" s="15"/>
      <c r="AR3126" s="15"/>
      <c r="AS3126" s="15"/>
      <c r="AT3126" s="15"/>
      <c r="AU3126" s="15"/>
      <c r="AV3126" s="15"/>
      <c r="AW3126" s="15"/>
      <c r="AX3126" s="82"/>
      <c r="AY3126" s="82"/>
      <c r="AZ3126" s="10">
        <v>1</v>
      </c>
      <c r="BA3126" t="s">
        <v>13952</v>
      </c>
      <c r="BB3126" t="s">
        <v>23</v>
      </c>
      <c r="BD3126" s="39" t="str">
        <f t="shared" si="97"/>
        <v>01/244521101VTokopedia</v>
      </c>
      <c r="BH3126" t="s">
        <v>5698</v>
      </c>
    </row>
    <row r="3127" spans="2:60" ht="13.5" customHeight="1" x14ac:dyDescent="0.35">
      <c r="B3127" s="10" t="s">
        <v>17</v>
      </c>
      <c r="C3127" s="10" t="s">
        <v>2517</v>
      </c>
      <c r="D3127" s="10" t="s">
        <v>193</v>
      </c>
      <c r="E3127" s="10" t="s">
        <v>194</v>
      </c>
      <c r="F3127" s="10" t="s">
        <v>5756</v>
      </c>
      <c r="G3127" s="137">
        <v>1717815906</v>
      </c>
      <c r="H3127" s="10"/>
      <c r="I3127" s="10" t="s">
        <v>5707</v>
      </c>
      <c r="J3127" s="10" t="s">
        <v>11801</v>
      </c>
      <c r="K3127" s="10" t="s">
        <v>11443</v>
      </c>
      <c r="L3127" s="98">
        <f>IFERROR(VLOOKUP($F3127&amp;$C3127,Sales!$J:$W,9,0),0)</f>
        <v>0</v>
      </c>
      <c r="M3127" s="98">
        <f>IFERROR(VLOOKUP($F3127&amp;$C3127,Sales!$J:$W,10,0),0)</f>
        <v>0</v>
      </c>
      <c r="N3127" s="98">
        <f>IFERROR(VLOOKUP($F3127&amp;$C3127,Sales!$J:$W,11,0),0)</f>
        <v>0</v>
      </c>
      <c r="O3127" s="98">
        <f>IFERROR(VLOOKUP($F3127&amp;$C3127,Sales!$J:$W,12,0),0)</f>
        <v>0</v>
      </c>
      <c r="P3127" s="98">
        <f>IFERROR(VLOOKUP($F3127&amp;$C3127,Sales!$J:$W,13,0),0)</f>
        <v>0</v>
      </c>
      <c r="Q3127" s="98">
        <f>IFERROR(VLOOKUP($F3127&amp;$C3127,Sales!$A:$H,7,0),0)</f>
        <v>0</v>
      </c>
      <c r="R3127" s="41">
        <f t="shared" si="96"/>
        <v>1</v>
      </c>
      <c r="S3127" s="15">
        <v>1</v>
      </c>
      <c r="T3127" s="15"/>
      <c r="U3127" s="15"/>
      <c r="V3127" s="15">
        <v>1</v>
      </c>
      <c r="W3127" s="15">
        <v>1</v>
      </c>
      <c r="X3127" s="15">
        <v>1</v>
      </c>
      <c r="Y3127" s="41">
        <v>1</v>
      </c>
      <c r="Z3127" s="41">
        <v>1</v>
      </c>
      <c r="AA3127" s="41"/>
      <c r="AB3127" s="15"/>
      <c r="AC3127" s="15"/>
      <c r="AD3127" s="15"/>
      <c r="AE3127" s="15"/>
      <c r="AF3127" s="15"/>
      <c r="AG3127" s="15"/>
      <c r="AH3127" s="15"/>
      <c r="AI3127" s="15"/>
      <c r="AJ3127" s="15"/>
      <c r="AK3127" s="15"/>
      <c r="AL3127" s="15"/>
      <c r="AM3127" s="15"/>
      <c r="AN3127" s="15"/>
      <c r="AO3127" s="15"/>
      <c r="AP3127" s="15"/>
      <c r="AQ3127" s="15"/>
      <c r="AR3127" s="15"/>
      <c r="AS3127" s="15"/>
      <c r="AT3127" s="15"/>
      <c r="AU3127" s="15"/>
      <c r="AV3127" s="15"/>
      <c r="AW3127" s="15"/>
      <c r="AX3127" s="82"/>
      <c r="AY3127" s="82"/>
      <c r="AZ3127" s="10">
        <v>1</v>
      </c>
      <c r="BA3127" t="s">
        <v>22</v>
      </c>
      <c r="BB3127" t="s">
        <v>23</v>
      </c>
      <c r="BD3127" s="39" t="str">
        <f t="shared" si="97"/>
        <v>01/394529503PTokopedia</v>
      </c>
    </row>
    <row r="3128" spans="2:60" ht="13.5" customHeight="1" x14ac:dyDescent="0.35">
      <c r="B3128" s="10" t="s">
        <v>17</v>
      </c>
      <c r="C3128" s="10" t="s">
        <v>2517</v>
      </c>
      <c r="D3128" s="10" t="s">
        <v>549</v>
      </c>
      <c r="E3128" s="10" t="s">
        <v>194</v>
      </c>
      <c r="F3128" s="10" t="s">
        <v>5788</v>
      </c>
      <c r="G3128" s="137">
        <v>1823385885</v>
      </c>
      <c r="H3128" s="10"/>
      <c r="I3128" s="10" t="s">
        <v>5817</v>
      </c>
      <c r="J3128" s="10" t="s">
        <v>13571</v>
      </c>
      <c r="K3128" s="10" t="s">
        <v>11790</v>
      </c>
      <c r="L3128" s="98">
        <f>IFERROR(VLOOKUP($F3128&amp;$C3128,Sales!$J:$W,9,0),0)</f>
        <v>0</v>
      </c>
      <c r="M3128" s="98">
        <f>IFERROR(VLOOKUP($F3128&amp;$C3128,Sales!$J:$W,10,0),0)</f>
        <v>0</v>
      </c>
      <c r="N3128" s="98">
        <f>IFERROR(VLOOKUP($F3128&amp;$C3128,Sales!$J:$W,11,0),0)</f>
        <v>0</v>
      </c>
      <c r="O3128" s="98">
        <f>IFERROR(VLOOKUP($F3128&amp;$C3128,Sales!$J:$W,12,0),0)</f>
        <v>0</v>
      </c>
      <c r="P3128" s="98">
        <f>IFERROR(VLOOKUP($F3128&amp;$C3128,Sales!$J:$W,13,0),0)</f>
        <v>0</v>
      </c>
      <c r="Q3128" s="98">
        <f>IFERROR(VLOOKUP($F3128&amp;$C3128,Sales!$A:$H,7,0),0)</f>
        <v>0</v>
      </c>
      <c r="R3128" s="41">
        <f t="shared" si="96"/>
        <v>1</v>
      </c>
      <c r="S3128" s="15">
        <v>1</v>
      </c>
      <c r="T3128" s="15"/>
      <c r="U3128" s="15"/>
      <c r="V3128" s="15">
        <v>1</v>
      </c>
      <c r="W3128" s="15">
        <v>1</v>
      </c>
      <c r="X3128" s="15">
        <v>1</v>
      </c>
      <c r="Y3128" s="41">
        <v>1</v>
      </c>
      <c r="Z3128" s="41">
        <v>1</v>
      </c>
      <c r="AA3128" s="41"/>
      <c r="AB3128" s="15"/>
      <c r="AC3128" s="15"/>
      <c r="AD3128" s="15"/>
      <c r="AE3128" s="15"/>
      <c r="AF3128" s="15"/>
      <c r="AG3128" s="15"/>
      <c r="AH3128" s="15"/>
      <c r="AI3128" s="15"/>
      <c r="AJ3128" s="15"/>
      <c r="AK3128" s="15"/>
      <c r="AL3128" s="15"/>
      <c r="AM3128" s="15"/>
      <c r="AN3128" s="15"/>
      <c r="AO3128" s="15"/>
      <c r="AP3128" s="15"/>
      <c r="AQ3128" s="15"/>
      <c r="AR3128" s="15"/>
      <c r="AS3128" s="15"/>
      <c r="AT3128" s="15"/>
      <c r="AU3128" s="15"/>
      <c r="AV3128" s="15"/>
      <c r="AW3128" s="15"/>
      <c r="AX3128" s="82"/>
      <c r="AY3128" s="82"/>
      <c r="AZ3128" s="10">
        <v>1</v>
      </c>
      <c r="BA3128" t="s">
        <v>22</v>
      </c>
      <c r="BB3128" t="s">
        <v>23</v>
      </c>
      <c r="BD3128" s="39" t="str">
        <f t="shared" si="97"/>
        <v>01/395129506BTokopedia</v>
      </c>
    </row>
    <row r="3129" spans="2:60" ht="13.5" customHeight="1" x14ac:dyDescent="0.35">
      <c r="B3129" s="10" t="s">
        <v>17</v>
      </c>
      <c r="C3129" s="10" t="s">
        <v>2517</v>
      </c>
      <c r="D3129" s="10" t="s">
        <v>549</v>
      </c>
      <c r="E3129" s="10" t="s">
        <v>194</v>
      </c>
      <c r="F3129" s="10" t="s">
        <v>5750</v>
      </c>
      <c r="G3129" s="137">
        <v>1823293237</v>
      </c>
      <c r="H3129" s="10"/>
      <c r="I3129" s="10">
        <v>4902430919432</v>
      </c>
      <c r="J3129" s="10" t="s">
        <v>13572</v>
      </c>
      <c r="K3129" s="10" t="s">
        <v>11791</v>
      </c>
      <c r="L3129" s="98">
        <f>IFERROR(VLOOKUP($F3129&amp;$C3129,Sales!$J:$W,9,0),0)</f>
        <v>4589999.9999999991</v>
      </c>
      <c r="M3129" s="98">
        <f>IFERROR(VLOOKUP($F3129&amp;$C3129,Sales!$J:$W,10,0),0)</f>
        <v>4229999.9999999991</v>
      </c>
      <c r="N3129" s="98">
        <f>IFERROR(VLOOKUP($F3129&amp;$C3129,Sales!$J:$W,11,0),0)</f>
        <v>3959999.9999999995</v>
      </c>
      <c r="O3129" s="98">
        <f>IFERROR(VLOOKUP($F3129&amp;$C3129,Sales!$J:$W,12,0),0)</f>
        <v>47.333333333333336</v>
      </c>
      <c r="P3129" s="98">
        <f>IFERROR(VLOOKUP($F3129&amp;$C3129,Sales!$J:$W,13,0),0)</f>
        <v>4259999.9999999991</v>
      </c>
      <c r="Q3129" s="98">
        <f>IFERROR(VLOOKUP($F3129&amp;$C3129,Sales!$A:$H,7,0),0)</f>
        <v>0</v>
      </c>
      <c r="R3129" s="41">
        <f t="shared" si="96"/>
        <v>1</v>
      </c>
      <c r="S3129" s="15">
        <v>1</v>
      </c>
      <c r="T3129" s="15"/>
      <c r="U3129" s="15"/>
      <c r="V3129" s="15">
        <v>1</v>
      </c>
      <c r="W3129" s="15">
        <v>1</v>
      </c>
      <c r="X3129" s="15">
        <v>1</v>
      </c>
      <c r="Y3129" s="41">
        <v>1</v>
      </c>
      <c r="Z3129" s="41">
        <v>1</v>
      </c>
      <c r="AA3129" s="41"/>
      <c r="AB3129" s="15"/>
      <c r="AC3129" s="15"/>
      <c r="AD3129" s="15"/>
      <c r="AE3129" s="15"/>
      <c r="AF3129" s="15"/>
      <c r="AG3129" s="15"/>
      <c r="AH3129" s="15"/>
      <c r="AI3129" s="15"/>
      <c r="AJ3129" s="15"/>
      <c r="AK3129" s="15"/>
      <c r="AL3129" s="15"/>
      <c r="AM3129" s="15"/>
      <c r="AN3129" s="15"/>
      <c r="AO3129" s="15"/>
      <c r="AP3129" s="15"/>
      <c r="AQ3129" s="15"/>
      <c r="AR3129" s="15"/>
      <c r="AS3129" s="15"/>
      <c r="AT3129" s="15"/>
      <c r="AU3129" s="15"/>
      <c r="AV3129" s="15"/>
      <c r="AW3129" s="15"/>
      <c r="AX3129" s="82"/>
      <c r="AY3129" s="82"/>
      <c r="AZ3129" s="10">
        <v>1</v>
      </c>
      <c r="BA3129" t="s">
        <v>22</v>
      </c>
      <c r="BB3129" t="s">
        <v>23</v>
      </c>
      <c r="BD3129" s="39" t="str">
        <f t="shared" si="97"/>
        <v>01/245121104LTokopedia</v>
      </c>
    </row>
    <row r="3130" spans="2:60" ht="13.5" customHeight="1" x14ac:dyDescent="0.35">
      <c r="B3130" s="10" t="s">
        <v>17</v>
      </c>
      <c r="C3130" s="10" t="s">
        <v>2517</v>
      </c>
      <c r="D3130" s="10" t="s">
        <v>549</v>
      </c>
      <c r="E3130" s="10" t="s">
        <v>194</v>
      </c>
      <c r="F3130" s="10" t="s">
        <v>5765</v>
      </c>
      <c r="G3130" s="137">
        <v>1823450349</v>
      </c>
      <c r="H3130" s="10"/>
      <c r="I3130" s="10" t="s">
        <v>5818</v>
      </c>
      <c r="J3130" s="10" t="s">
        <v>13573</v>
      </c>
      <c r="K3130" s="10" t="s">
        <v>11792</v>
      </c>
      <c r="L3130" s="98">
        <f>IFERROR(VLOOKUP($F3130&amp;$C3130,Sales!$J:$W,9,0),0)</f>
        <v>0</v>
      </c>
      <c r="M3130" s="98">
        <f>IFERROR(VLOOKUP($F3130&amp;$C3130,Sales!$J:$W,10,0),0)</f>
        <v>0</v>
      </c>
      <c r="N3130" s="98">
        <f>IFERROR(VLOOKUP($F3130&amp;$C3130,Sales!$J:$W,11,0),0)</f>
        <v>0</v>
      </c>
      <c r="O3130" s="98">
        <f>IFERROR(VLOOKUP($F3130&amp;$C3130,Sales!$J:$W,12,0),0)</f>
        <v>0</v>
      </c>
      <c r="P3130" s="98">
        <f>IFERROR(VLOOKUP($F3130&amp;$C3130,Sales!$J:$W,13,0),0)</f>
        <v>0</v>
      </c>
      <c r="Q3130" s="98">
        <f>IFERROR(VLOOKUP($F3130&amp;$C3130,Sales!$A:$H,7,0),0)</f>
        <v>0</v>
      </c>
      <c r="R3130" s="41">
        <f t="shared" si="96"/>
        <v>1</v>
      </c>
      <c r="S3130" s="15">
        <v>1</v>
      </c>
      <c r="T3130" s="15"/>
      <c r="U3130" s="15"/>
      <c r="V3130" s="15">
        <v>1</v>
      </c>
      <c r="W3130" s="15">
        <v>1</v>
      </c>
      <c r="X3130" s="15">
        <v>1</v>
      </c>
      <c r="Y3130" s="41">
        <v>1</v>
      </c>
      <c r="Z3130" s="41">
        <v>1</v>
      </c>
      <c r="AA3130" s="41"/>
      <c r="AB3130" s="15"/>
      <c r="AC3130" s="15"/>
      <c r="AD3130" s="15"/>
      <c r="AE3130" s="15"/>
      <c r="AF3130" s="15"/>
      <c r="AG3130" s="15"/>
      <c r="AH3130" s="15"/>
      <c r="AI3130" s="15"/>
      <c r="AJ3130" s="15"/>
      <c r="AK3130" s="15"/>
      <c r="AL3130" s="15"/>
      <c r="AM3130" s="15"/>
      <c r="AN3130" s="15"/>
      <c r="AO3130" s="15"/>
      <c r="AP3130" s="15"/>
      <c r="AQ3130" s="15"/>
      <c r="AR3130" s="15"/>
      <c r="AS3130" s="15"/>
      <c r="AT3130" s="15"/>
      <c r="AU3130" s="15"/>
      <c r="AV3130" s="15"/>
      <c r="AW3130" s="15"/>
      <c r="AX3130" s="82"/>
      <c r="AY3130" s="82"/>
      <c r="AZ3130" s="10">
        <v>1</v>
      </c>
      <c r="BA3130" t="s">
        <v>22</v>
      </c>
      <c r="BB3130" t="s">
        <v>23</v>
      </c>
      <c r="BD3130" s="39" t="str">
        <f t="shared" si="97"/>
        <v>01/395129506DTokopedia</v>
      </c>
    </row>
    <row r="3131" spans="2:60" ht="13.5" customHeight="1" x14ac:dyDescent="0.35">
      <c r="B3131" s="10" t="s">
        <v>17</v>
      </c>
      <c r="C3131" s="10" t="s">
        <v>2517</v>
      </c>
      <c r="D3131" s="10" t="s">
        <v>549</v>
      </c>
      <c r="E3131" s="10" t="s">
        <v>194</v>
      </c>
      <c r="F3131" s="10" t="s">
        <v>5749</v>
      </c>
      <c r="G3131" s="137">
        <v>1823312855</v>
      </c>
      <c r="H3131" s="10"/>
      <c r="I3131" s="10">
        <v>4902430919449</v>
      </c>
      <c r="J3131" s="10" t="s">
        <v>13574</v>
      </c>
      <c r="K3131" s="10" t="s">
        <v>11793</v>
      </c>
      <c r="L3131" s="98">
        <f>IFERROR(VLOOKUP($F3131&amp;$C3131,Sales!$J:$W,9,0),0)</f>
        <v>4589999.9999999991</v>
      </c>
      <c r="M3131" s="98">
        <f>IFERROR(VLOOKUP($F3131&amp;$C3131,Sales!$J:$W,10,0),0)</f>
        <v>3329999.9999999995</v>
      </c>
      <c r="N3131" s="98">
        <f>IFERROR(VLOOKUP($F3131&amp;$C3131,Sales!$J:$W,11,0),0)</f>
        <v>3959999.9999999995</v>
      </c>
      <c r="O3131" s="98">
        <f>IFERROR(VLOOKUP($F3131&amp;$C3131,Sales!$J:$W,12,0),0)</f>
        <v>44</v>
      </c>
      <c r="P3131" s="98">
        <f>IFERROR(VLOOKUP($F3131&amp;$C3131,Sales!$J:$W,13,0),0)</f>
        <v>3959999.9999999995</v>
      </c>
      <c r="Q3131" s="98">
        <f>IFERROR(VLOOKUP($F3131&amp;$C3131,Sales!$A:$H,7,0),0)</f>
        <v>0</v>
      </c>
      <c r="R3131" s="41">
        <f t="shared" si="96"/>
        <v>1</v>
      </c>
      <c r="S3131" s="15">
        <v>1</v>
      </c>
      <c r="T3131" s="15"/>
      <c r="U3131" s="15"/>
      <c r="V3131" s="15">
        <v>1</v>
      </c>
      <c r="W3131" s="15">
        <v>1</v>
      </c>
      <c r="X3131" s="15">
        <v>1</v>
      </c>
      <c r="Y3131" s="41">
        <v>1</v>
      </c>
      <c r="Z3131" s="41">
        <v>1</v>
      </c>
      <c r="AA3131" s="41"/>
      <c r="AB3131" s="15"/>
      <c r="AC3131" s="15"/>
      <c r="AD3131" s="15"/>
      <c r="AE3131" s="15"/>
      <c r="AF3131" s="15"/>
      <c r="AG3131" s="15"/>
      <c r="AH3131" s="15"/>
      <c r="AI3131" s="15"/>
      <c r="AJ3131" s="15"/>
      <c r="AK3131" s="15"/>
      <c r="AL3131" s="15"/>
      <c r="AM3131" s="15"/>
      <c r="AN3131" s="15"/>
      <c r="AO3131" s="15"/>
      <c r="AP3131" s="15"/>
      <c r="AQ3131" s="15"/>
      <c r="AR3131" s="15"/>
      <c r="AS3131" s="15"/>
      <c r="AT3131" s="15"/>
      <c r="AU3131" s="15"/>
      <c r="AV3131" s="15"/>
      <c r="AW3131" s="15"/>
      <c r="AX3131" s="82"/>
      <c r="AY3131" s="82"/>
      <c r="AZ3131" s="10">
        <v>1</v>
      </c>
      <c r="BA3131" t="s">
        <v>22</v>
      </c>
      <c r="BB3131" t="s">
        <v>23</v>
      </c>
      <c r="BD3131" s="39" t="str">
        <f t="shared" si="97"/>
        <v>01/245121004QTokopedia</v>
      </c>
    </row>
    <row r="3132" spans="2:60" ht="13.5" customHeight="1" x14ac:dyDescent="0.35">
      <c r="B3132" s="10" t="s">
        <v>17</v>
      </c>
      <c r="C3132" s="10" t="s">
        <v>2517</v>
      </c>
      <c r="D3132" s="10" t="s">
        <v>549</v>
      </c>
      <c r="E3132" s="10" t="s">
        <v>194</v>
      </c>
      <c r="F3132" s="10" t="s">
        <v>5793</v>
      </c>
      <c r="G3132" s="137">
        <v>1823413271</v>
      </c>
      <c r="H3132" s="10"/>
      <c r="I3132" s="10" t="s">
        <v>5828</v>
      </c>
      <c r="J3132" s="10" t="s">
        <v>13575</v>
      </c>
      <c r="K3132" s="10" t="s">
        <v>11602</v>
      </c>
      <c r="L3132" s="98">
        <f>IFERROR(VLOOKUP($F3132&amp;$C3132,Sales!$J:$W,9,0),0)</f>
        <v>0</v>
      </c>
      <c r="M3132" s="98">
        <f>IFERROR(VLOOKUP($F3132&amp;$C3132,Sales!$J:$W,10,0),0)</f>
        <v>0</v>
      </c>
      <c r="N3132" s="98">
        <f>IFERROR(VLOOKUP($F3132&amp;$C3132,Sales!$J:$W,11,0),0)</f>
        <v>0</v>
      </c>
      <c r="O3132" s="98">
        <f>IFERROR(VLOOKUP($F3132&amp;$C3132,Sales!$J:$W,12,0),0)</f>
        <v>0</v>
      </c>
      <c r="P3132" s="98">
        <f>IFERROR(VLOOKUP($F3132&amp;$C3132,Sales!$J:$W,13,0),0)</f>
        <v>0</v>
      </c>
      <c r="Q3132" s="98">
        <f>IFERROR(VLOOKUP($F3132&amp;$C3132,Sales!$A:$H,7,0),0)</f>
        <v>0</v>
      </c>
      <c r="R3132" s="41">
        <f t="shared" si="96"/>
        <v>1</v>
      </c>
      <c r="S3132" s="15">
        <v>1</v>
      </c>
      <c r="T3132" s="15"/>
      <c r="U3132" s="15"/>
      <c r="V3132" s="15">
        <v>1</v>
      </c>
      <c r="W3132" s="15">
        <v>1</v>
      </c>
      <c r="X3132" s="15">
        <v>1</v>
      </c>
      <c r="Y3132" s="41">
        <v>1</v>
      </c>
      <c r="Z3132" s="41">
        <v>1</v>
      </c>
      <c r="AA3132" s="41"/>
      <c r="AB3132" s="15"/>
      <c r="AC3132" s="15"/>
      <c r="AD3132" s="15"/>
      <c r="AE3132" s="15"/>
      <c r="AF3132" s="15"/>
      <c r="AG3132" s="15"/>
      <c r="AH3132" s="15"/>
      <c r="AI3132" s="15"/>
      <c r="AJ3132" s="15"/>
      <c r="AK3132" s="15"/>
      <c r="AL3132" s="15"/>
      <c r="AM3132" s="15"/>
      <c r="AN3132" s="15"/>
      <c r="AO3132" s="15"/>
      <c r="AP3132" s="15"/>
      <c r="AQ3132" s="15"/>
      <c r="AR3132" s="15"/>
      <c r="AS3132" s="15"/>
      <c r="AT3132" s="15"/>
      <c r="AU3132" s="15"/>
      <c r="AV3132" s="15"/>
      <c r="AW3132" s="15"/>
      <c r="AX3132" s="82"/>
      <c r="AY3132" s="82"/>
      <c r="AZ3132" s="10">
        <v>1</v>
      </c>
      <c r="BA3132" t="s">
        <v>22</v>
      </c>
      <c r="BB3132" t="s">
        <v>23</v>
      </c>
      <c r="BD3132" s="39" t="str">
        <f t="shared" si="97"/>
        <v>01/395129506ETokopedia</v>
      </c>
    </row>
    <row r="3133" spans="2:60" ht="13.5" customHeight="1" x14ac:dyDescent="0.35">
      <c r="B3133" s="10" t="s">
        <v>17</v>
      </c>
      <c r="C3133" s="10" t="s">
        <v>2517</v>
      </c>
      <c r="D3133" s="10" t="s">
        <v>549</v>
      </c>
      <c r="E3133" s="10" t="s">
        <v>194</v>
      </c>
      <c r="F3133" s="10" t="s">
        <v>5751</v>
      </c>
      <c r="G3133" s="137">
        <v>1823302765</v>
      </c>
      <c r="H3133" s="10"/>
      <c r="I3133" s="10">
        <v>4902430919456</v>
      </c>
      <c r="J3133" s="10" t="s">
        <v>13576</v>
      </c>
      <c r="K3133" s="10" t="s">
        <v>11603</v>
      </c>
      <c r="L3133" s="98">
        <f>IFERROR(VLOOKUP($F3133&amp;$C3133,Sales!$J:$W,9,0),0)</f>
        <v>8758198.1981981974</v>
      </c>
      <c r="M3133" s="98">
        <f>IFERROR(VLOOKUP($F3133&amp;$C3133,Sales!$J:$W,10,0),0)</f>
        <v>9168738.738738738</v>
      </c>
      <c r="N3133" s="98">
        <f>IFERROR(VLOOKUP($F3133&amp;$C3133,Sales!$J:$W,11,0),0)</f>
        <v>6021261.2612612611</v>
      </c>
      <c r="O3133" s="98">
        <f>IFERROR(VLOOKUP($F3133&amp;$C3133,Sales!$J:$W,12,0),0)</f>
        <v>58.333333333333336</v>
      </c>
      <c r="P3133" s="98">
        <f>IFERROR(VLOOKUP($F3133&amp;$C3133,Sales!$J:$W,13,0),0)</f>
        <v>7982732.7327327328</v>
      </c>
      <c r="Q3133" s="98">
        <f>IFERROR(VLOOKUP($F3133&amp;$C3133,Sales!$A:$H,7,0),0)</f>
        <v>136846.84684684683</v>
      </c>
      <c r="R3133" s="41">
        <f t="shared" si="96"/>
        <v>1</v>
      </c>
      <c r="S3133" s="15">
        <v>1</v>
      </c>
      <c r="T3133" s="15"/>
      <c r="U3133" s="15"/>
      <c r="V3133" s="15">
        <v>1</v>
      </c>
      <c r="W3133" s="15">
        <v>1</v>
      </c>
      <c r="X3133" s="15">
        <v>1</v>
      </c>
      <c r="Y3133" s="41">
        <v>1</v>
      </c>
      <c r="Z3133" s="41">
        <v>1</v>
      </c>
      <c r="AA3133" s="41"/>
      <c r="AB3133" s="15"/>
      <c r="AC3133" s="15"/>
      <c r="AD3133" s="15"/>
      <c r="AE3133" s="15"/>
      <c r="AF3133" s="15"/>
      <c r="AG3133" s="15"/>
      <c r="AH3133" s="15"/>
      <c r="AI3133" s="15"/>
      <c r="AJ3133" s="15"/>
      <c r="AK3133" s="15"/>
      <c r="AL3133" s="15"/>
      <c r="AM3133" s="15"/>
      <c r="AN3133" s="15"/>
      <c r="AO3133" s="15"/>
      <c r="AP3133" s="15"/>
      <c r="AQ3133" s="15"/>
      <c r="AR3133" s="15"/>
      <c r="AS3133" s="15"/>
      <c r="AT3133" s="15"/>
      <c r="AU3133" s="15"/>
      <c r="AV3133" s="15"/>
      <c r="AW3133" s="15"/>
      <c r="AX3133" s="82"/>
      <c r="AY3133" s="82"/>
      <c r="AZ3133" s="10">
        <v>1</v>
      </c>
      <c r="BA3133" t="s">
        <v>22</v>
      </c>
      <c r="BB3133" t="s">
        <v>23</v>
      </c>
      <c r="BD3133" s="39" t="str">
        <f t="shared" si="97"/>
        <v>01/245121104MTokopedia</v>
      </c>
    </row>
    <row r="3134" spans="2:60" ht="13.5" customHeight="1" x14ac:dyDescent="0.35">
      <c r="B3134" s="10" t="s">
        <v>17</v>
      </c>
      <c r="C3134" s="10" t="s">
        <v>2517</v>
      </c>
      <c r="D3134" s="10" t="s">
        <v>65</v>
      </c>
      <c r="E3134" s="10" t="s">
        <v>66</v>
      </c>
      <c r="F3134" s="10" t="s">
        <v>11283</v>
      </c>
      <c r="G3134" s="10">
        <v>8379369147</v>
      </c>
      <c r="H3134" s="10"/>
      <c r="I3134" s="10" t="s">
        <v>6295</v>
      </c>
      <c r="J3134" s="10" t="s">
        <v>20108</v>
      </c>
      <c r="K3134" s="10" t="s">
        <v>16959</v>
      </c>
      <c r="L3134" s="98">
        <f>IFERROR(VLOOKUP($F3134&amp;$C3134,Sales!$J:$W,9,0),0)</f>
        <v>0</v>
      </c>
      <c r="M3134" s="98">
        <f>IFERROR(VLOOKUP($F3134&amp;$C3134,Sales!$J:$W,10,0),0)</f>
        <v>0</v>
      </c>
      <c r="N3134" s="98">
        <f>IFERROR(VLOOKUP($F3134&amp;$C3134,Sales!$J:$W,11,0),0)</f>
        <v>0</v>
      </c>
      <c r="O3134" s="98">
        <f>IFERROR(VLOOKUP($F3134&amp;$C3134,Sales!$J:$W,12,0),0)</f>
        <v>0</v>
      </c>
      <c r="P3134" s="98">
        <f>IFERROR(VLOOKUP($F3134&amp;$C3134,Sales!$J:$W,13,0),0)</f>
        <v>0</v>
      </c>
      <c r="Q3134" s="98">
        <f>IFERROR(VLOOKUP($F3134&amp;$C3134,Sales!$A:$H,7,0),0)</f>
        <v>0</v>
      </c>
      <c r="R3134" s="41">
        <f t="shared" si="96"/>
        <v>1</v>
      </c>
      <c r="S3134" s="15">
        <v>1</v>
      </c>
      <c r="T3134" s="15"/>
      <c r="U3134" s="15"/>
      <c r="V3134" s="15">
        <v>1</v>
      </c>
      <c r="W3134" s="15">
        <v>1</v>
      </c>
      <c r="X3134" s="15">
        <v>1</v>
      </c>
      <c r="Y3134" s="41">
        <v>1</v>
      </c>
      <c r="Z3134" s="41">
        <v>1</v>
      </c>
      <c r="AA3134" s="41"/>
      <c r="AB3134" s="41"/>
      <c r="AC3134" s="15"/>
      <c r="AD3134" s="15"/>
      <c r="AE3134" s="15"/>
      <c r="AF3134" s="15"/>
      <c r="AG3134" s="15"/>
      <c r="AH3134" s="15"/>
      <c r="AI3134" s="15"/>
      <c r="AJ3134" s="15"/>
      <c r="AK3134" s="15"/>
      <c r="AL3134" s="15"/>
      <c r="AM3134" s="15"/>
      <c r="AN3134" s="15"/>
      <c r="AO3134" s="15"/>
      <c r="AP3134" s="15"/>
      <c r="AQ3134" s="15"/>
      <c r="AR3134" s="15"/>
      <c r="AS3134" s="15"/>
      <c r="AT3134" s="15"/>
      <c r="AU3134" s="15"/>
      <c r="AV3134" s="15"/>
      <c r="AW3134" s="15"/>
      <c r="AX3134" s="82"/>
      <c r="AY3134" s="82"/>
      <c r="AZ3134" s="10">
        <v>1</v>
      </c>
      <c r="BA3134" t="s">
        <v>13952</v>
      </c>
      <c r="BB3134" t="s">
        <v>23</v>
      </c>
      <c r="BD3134" s="39" t="str">
        <f t="shared" si="97"/>
        <v>01/396129512BTokopedia</v>
      </c>
      <c r="BG3134" t="s">
        <v>20111</v>
      </c>
    </row>
    <row r="3135" spans="2:60" ht="13.5" customHeight="1" x14ac:dyDescent="0.35">
      <c r="B3135" s="10" t="s">
        <v>17</v>
      </c>
      <c r="C3135" s="10" t="s">
        <v>2517</v>
      </c>
      <c r="D3135" s="10" t="s">
        <v>65</v>
      </c>
      <c r="E3135" s="10" t="s">
        <v>66</v>
      </c>
      <c r="F3135" s="10" t="s">
        <v>11270</v>
      </c>
      <c r="G3135" s="137">
        <v>2590330015</v>
      </c>
      <c r="H3135" s="10"/>
      <c r="I3135" s="10">
        <v>4902430453028</v>
      </c>
      <c r="J3135" s="10" t="s">
        <v>11444</v>
      </c>
      <c r="K3135" s="10" t="s">
        <v>11445</v>
      </c>
      <c r="L3135" s="98">
        <f>IFERROR(VLOOKUP($F3135&amp;$C3135,Sales!$J:$W,9,0),0)</f>
        <v>89709459.45945929</v>
      </c>
      <c r="M3135" s="98">
        <f>IFERROR(VLOOKUP($F3135&amp;$C3135,Sales!$J:$W,10,0),0)</f>
        <v>89101801.801801652</v>
      </c>
      <c r="N3135" s="98">
        <f>IFERROR(VLOOKUP($F3135&amp;$C3135,Sales!$J:$W,11,0),0)</f>
        <v>83440990.990991145</v>
      </c>
      <c r="O3135" s="98">
        <f>IFERROR(VLOOKUP($F3135&amp;$C3135,Sales!$J:$W,12,0),0)</f>
        <v>2733.3333333333335</v>
      </c>
      <c r="P3135" s="98">
        <f>IFERROR(VLOOKUP($F3135&amp;$C3135,Sales!$J:$W,13,0),0)</f>
        <v>87417417.417417362</v>
      </c>
      <c r="Q3135" s="98">
        <f>IFERROR(VLOOKUP($F3135&amp;$C3135,Sales!$A:$H,7,0),0)</f>
        <v>3837837.837837839</v>
      </c>
      <c r="R3135" s="41">
        <f t="shared" si="96"/>
        <v>1</v>
      </c>
      <c r="S3135" s="15">
        <v>1</v>
      </c>
      <c r="T3135" s="15"/>
      <c r="U3135" s="15"/>
      <c r="V3135" s="15">
        <v>1</v>
      </c>
      <c r="W3135" s="15">
        <v>1</v>
      </c>
      <c r="X3135" s="15">
        <v>1</v>
      </c>
      <c r="Y3135" s="41">
        <v>1</v>
      </c>
      <c r="Z3135" s="41">
        <v>1</v>
      </c>
      <c r="AA3135" s="41"/>
      <c r="AB3135" s="15"/>
      <c r="AC3135" s="15"/>
      <c r="AD3135" s="15"/>
      <c r="AE3135" s="15"/>
      <c r="AF3135" s="15"/>
      <c r="AG3135" s="15"/>
      <c r="AH3135" s="15"/>
      <c r="AI3135" s="15"/>
      <c r="AJ3135" s="15"/>
      <c r="AK3135" s="15"/>
      <c r="AL3135" s="15"/>
      <c r="AM3135" s="15"/>
      <c r="AN3135" s="15"/>
      <c r="AO3135" s="15"/>
      <c r="AP3135" s="15"/>
      <c r="AQ3135" s="15"/>
      <c r="AR3135" s="15"/>
      <c r="AS3135" s="15"/>
      <c r="AT3135" s="15"/>
      <c r="AU3135" s="15"/>
      <c r="AV3135" s="15"/>
      <c r="AW3135" s="15"/>
      <c r="AX3135" s="82"/>
      <c r="AY3135" s="82"/>
      <c r="AZ3135" s="10">
        <v>1</v>
      </c>
      <c r="BA3135" t="s">
        <v>22</v>
      </c>
      <c r="BB3135" t="s">
        <v>23</v>
      </c>
      <c r="BD3135" s="39" t="str">
        <f t="shared" si="97"/>
        <v>01/326127308FTokopedia</v>
      </c>
    </row>
    <row r="3136" spans="2:60" ht="13.5" customHeight="1" x14ac:dyDescent="0.35">
      <c r="B3136" s="10" t="s">
        <v>17</v>
      </c>
      <c r="C3136" s="10" t="s">
        <v>2517</v>
      </c>
      <c r="D3136" s="10" t="s">
        <v>65</v>
      </c>
      <c r="E3136" s="10" t="s">
        <v>66</v>
      </c>
      <c r="F3136" s="10" t="s">
        <v>11282</v>
      </c>
      <c r="G3136" s="137">
        <v>7985048351</v>
      </c>
      <c r="H3136" s="10"/>
      <c r="I3136" s="10" t="s">
        <v>2826</v>
      </c>
      <c r="J3136" t="s">
        <v>20595</v>
      </c>
      <c r="K3136" s="131" t="s">
        <v>16822</v>
      </c>
      <c r="L3136" s="98">
        <f>IFERROR(VLOOKUP($F3136&amp;$C3136,Sales!$J:$W,9,0),0)</f>
        <v>0</v>
      </c>
      <c r="M3136" s="98">
        <f>IFERROR(VLOOKUP($F3136&amp;$C3136,Sales!$J:$W,10,0),0)</f>
        <v>0</v>
      </c>
      <c r="N3136" s="98">
        <f>IFERROR(VLOOKUP($F3136&amp;$C3136,Sales!$J:$W,11,0),0)</f>
        <v>0</v>
      </c>
      <c r="O3136" s="98">
        <f>IFERROR(VLOOKUP($F3136&amp;$C3136,Sales!$J:$W,12,0),0)</f>
        <v>0</v>
      </c>
      <c r="P3136" s="98">
        <f>IFERROR(VLOOKUP($F3136&amp;$C3136,Sales!$J:$W,13,0),0)</f>
        <v>0</v>
      </c>
      <c r="Q3136" s="98">
        <f>IFERROR(VLOOKUP($F3136&amp;$C3136,Sales!$A:$H,7,0),0)</f>
        <v>0</v>
      </c>
      <c r="R3136" s="41">
        <f t="shared" si="96"/>
        <v>1</v>
      </c>
      <c r="S3136" s="15">
        <v>1</v>
      </c>
      <c r="T3136" s="15"/>
      <c r="U3136" s="15"/>
      <c r="V3136" s="15">
        <v>1</v>
      </c>
      <c r="W3136" s="15">
        <v>1</v>
      </c>
      <c r="X3136" s="15">
        <v>1</v>
      </c>
      <c r="Y3136" s="41">
        <v>1</v>
      </c>
      <c r="Z3136" s="41">
        <v>1</v>
      </c>
      <c r="AA3136" s="41"/>
      <c r="AB3136" s="15"/>
      <c r="AC3136" s="15"/>
      <c r="AD3136" s="15"/>
      <c r="AE3136" s="15"/>
      <c r="AF3136" s="15"/>
      <c r="AG3136" s="15"/>
      <c r="AH3136" s="15"/>
      <c r="AI3136" s="15"/>
      <c r="AJ3136" s="15"/>
      <c r="AK3136" s="15"/>
      <c r="AL3136" s="15"/>
      <c r="AM3136" s="15"/>
      <c r="AN3136" s="15"/>
      <c r="AO3136" s="15"/>
      <c r="AP3136" s="15"/>
      <c r="AQ3136" s="15"/>
      <c r="AR3136" s="15"/>
      <c r="AS3136" s="15"/>
      <c r="AT3136" s="15"/>
      <c r="AU3136" s="15"/>
      <c r="AV3136" s="15"/>
      <c r="AW3136" s="15"/>
      <c r="AX3136" s="82"/>
      <c r="AY3136" s="82"/>
      <c r="AZ3136" s="10">
        <v>1</v>
      </c>
      <c r="BA3136" t="s">
        <v>13952</v>
      </c>
      <c r="BB3136" t="s">
        <v>23</v>
      </c>
      <c r="BD3136" s="39" t="str">
        <f t="shared" si="97"/>
        <v>01/396129511TTokopedia</v>
      </c>
      <c r="BG3136" t="s">
        <v>20596</v>
      </c>
    </row>
    <row r="3137" spans="2:59" ht="13.5" customHeight="1" x14ac:dyDescent="0.35">
      <c r="B3137" s="10" t="s">
        <v>17</v>
      </c>
      <c r="C3137" s="10" t="s">
        <v>2517</v>
      </c>
      <c r="D3137" s="10" t="s">
        <v>65</v>
      </c>
      <c r="E3137" s="10" t="s">
        <v>66</v>
      </c>
      <c r="F3137" s="10" t="s">
        <v>13356</v>
      </c>
      <c r="G3137" s="137">
        <v>8379369143</v>
      </c>
      <c r="H3137" s="10"/>
      <c r="I3137" s="10" t="s">
        <v>2236</v>
      </c>
      <c r="J3137" s="31" t="s">
        <v>16908</v>
      </c>
      <c r="K3137" s="10" t="s">
        <v>16909</v>
      </c>
      <c r="L3137" s="98">
        <f>IFERROR(VLOOKUP($F3137&amp;$C3137,Sales!$J:$W,9,0),0)</f>
        <v>0</v>
      </c>
      <c r="M3137" s="98">
        <f>IFERROR(VLOOKUP($F3137&amp;$C3137,Sales!$J:$W,10,0),0)</f>
        <v>0</v>
      </c>
      <c r="N3137" s="98">
        <f>IFERROR(VLOOKUP($F3137&amp;$C3137,Sales!$J:$W,11,0),0)</f>
        <v>0</v>
      </c>
      <c r="O3137" s="98">
        <f>IFERROR(VLOOKUP($F3137&amp;$C3137,Sales!$J:$W,12,0),0)</f>
        <v>0</v>
      </c>
      <c r="P3137" s="98">
        <f>IFERROR(VLOOKUP($F3137&amp;$C3137,Sales!$J:$W,13,0),0)</f>
        <v>0</v>
      </c>
      <c r="Q3137" s="98">
        <f>IFERROR(VLOOKUP($F3137&amp;$C3137,Sales!$A:$H,7,0),0)</f>
        <v>0</v>
      </c>
      <c r="R3137" s="41">
        <f t="shared" si="96"/>
        <v>1</v>
      </c>
      <c r="S3137" s="15">
        <v>1</v>
      </c>
      <c r="T3137" s="15"/>
      <c r="U3137" s="15"/>
      <c r="V3137" s="15">
        <v>1</v>
      </c>
      <c r="W3137" s="15">
        <v>1</v>
      </c>
      <c r="X3137" s="15">
        <v>1</v>
      </c>
      <c r="Y3137" s="41">
        <v>1</v>
      </c>
      <c r="Z3137" s="41">
        <v>1</v>
      </c>
      <c r="AA3137" s="41"/>
      <c r="AB3137" s="15"/>
      <c r="AC3137" s="15"/>
      <c r="AD3137" s="15"/>
      <c r="AE3137" s="15"/>
      <c r="AF3137" s="15"/>
      <c r="AG3137" s="15"/>
      <c r="AH3137" s="15"/>
      <c r="AI3137" s="15"/>
      <c r="AJ3137" s="15"/>
      <c r="AK3137" s="15"/>
      <c r="AL3137" s="15"/>
      <c r="AM3137" s="15"/>
      <c r="AN3137" s="15"/>
      <c r="AO3137" s="15"/>
      <c r="AP3137" s="15"/>
      <c r="AQ3137" s="15"/>
      <c r="AR3137" s="15"/>
      <c r="AS3137" s="15"/>
      <c r="AT3137" s="15"/>
      <c r="AU3137" s="15"/>
      <c r="AV3137" s="15"/>
      <c r="AW3137" s="15"/>
      <c r="AX3137" s="82"/>
      <c r="AY3137" s="82"/>
      <c r="AZ3137" s="10">
        <v>1</v>
      </c>
      <c r="BA3137" t="s">
        <v>13952</v>
      </c>
      <c r="BB3137" t="s">
        <v>23</v>
      </c>
      <c r="BD3137" s="39" t="str">
        <f t="shared" si="97"/>
        <v>01/396129511ZTokopedia</v>
      </c>
    </row>
    <row r="3138" spans="2:59" ht="13.5" customHeight="1" x14ac:dyDescent="0.35">
      <c r="B3138" s="10" t="s">
        <v>17</v>
      </c>
      <c r="C3138" s="10" t="s">
        <v>2517</v>
      </c>
      <c r="D3138" s="10" t="s">
        <v>65</v>
      </c>
      <c r="E3138" s="10" t="s">
        <v>66</v>
      </c>
      <c r="F3138" s="10" t="s">
        <v>13355</v>
      </c>
      <c r="G3138" s="137">
        <v>8379369141</v>
      </c>
      <c r="H3138" s="10"/>
      <c r="I3138" s="10" t="s">
        <v>2096</v>
      </c>
      <c r="J3138" s="44" t="s">
        <v>20665</v>
      </c>
      <c r="K3138" s="10" t="s">
        <v>16910</v>
      </c>
      <c r="L3138" s="98">
        <f>IFERROR(VLOOKUP($F3138&amp;$C3138,Sales!$J:$W,9,0),0)</f>
        <v>0</v>
      </c>
      <c r="M3138" s="98">
        <f>IFERROR(VLOOKUP($F3138&amp;$C3138,Sales!$J:$W,10,0),0)</f>
        <v>0</v>
      </c>
      <c r="N3138" s="98">
        <f>IFERROR(VLOOKUP($F3138&amp;$C3138,Sales!$J:$W,11,0),0)</f>
        <v>0</v>
      </c>
      <c r="O3138" s="98">
        <f>IFERROR(VLOOKUP($F3138&amp;$C3138,Sales!$J:$W,12,0),0)</f>
        <v>0</v>
      </c>
      <c r="P3138" s="98">
        <f>IFERROR(VLOOKUP($F3138&amp;$C3138,Sales!$J:$W,13,0),0)</f>
        <v>0</v>
      </c>
      <c r="Q3138" s="98">
        <f>IFERROR(VLOOKUP($F3138&amp;$C3138,Sales!$A:$H,7,0),0)</f>
        <v>0</v>
      </c>
      <c r="R3138" s="41">
        <f t="shared" si="96"/>
        <v>0.83333333333333337</v>
      </c>
      <c r="S3138" s="15">
        <v>1</v>
      </c>
      <c r="T3138" s="15"/>
      <c r="U3138" s="15"/>
      <c r="V3138" s="15">
        <v>1</v>
      </c>
      <c r="W3138" s="15">
        <v>1</v>
      </c>
      <c r="X3138" s="15">
        <v>1</v>
      </c>
      <c r="Y3138" s="41">
        <v>1</v>
      </c>
      <c r="Z3138" s="41">
        <v>0</v>
      </c>
      <c r="AA3138" s="41"/>
      <c r="AB3138" s="15"/>
      <c r="AC3138" s="15"/>
      <c r="AD3138" s="15"/>
      <c r="AE3138" s="15"/>
      <c r="AF3138" s="15"/>
      <c r="AG3138" s="15"/>
      <c r="AH3138" s="15"/>
      <c r="AI3138" s="15"/>
      <c r="AJ3138" s="15"/>
      <c r="AK3138" s="15"/>
      <c r="AL3138" s="15"/>
      <c r="AM3138" s="15"/>
      <c r="AN3138" s="15"/>
      <c r="AO3138" s="15"/>
      <c r="AP3138" s="15"/>
      <c r="AQ3138" s="15"/>
      <c r="AR3138" s="15"/>
      <c r="AS3138" s="15"/>
      <c r="AT3138" s="15"/>
      <c r="AU3138" s="15"/>
      <c r="AV3138" s="15"/>
      <c r="AW3138" s="15"/>
      <c r="AX3138" s="82"/>
      <c r="AY3138" s="82"/>
      <c r="AZ3138" s="10">
        <v>1</v>
      </c>
      <c r="BA3138" t="s">
        <v>13952</v>
      </c>
      <c r="BB3138" t="s">
        <v>23</v>
      </c>
      <c r="BD3138" s="39" t="str">
        <f t="shared" si="97"/>
        <v>01/396129511NTokopedia</v>
      </c>
      <c r="BG3138" t="s">
        <v>20597</v>
      </c>
    </row>
    <row r="3139" spans="2:59" ht="13.5" customHeight="1" x14ac:dyDescent="0.35">
      <c r="B3139" s="10" t="s">
        <v>17</v>
      </c>
      <c r="C3139" s="10" t="s">
        <v>2517</v>
      </c>
      <c r="D3139" s="10" t="s">
        <v>65</v>
      </c>
      <c r="E3139" s="10" t="s">
        <v>66</v>
      </c>
      <c r="F3139" s="10" t="s">
        <v>11745</v>
      </c>
      <c r="G3139" s="137">
        <v>2968026652</v>
      </c>
      <c r="H3139" s="10"/>
      <c r="I3139" s="10" t="s">
        <v>3606</v>
      </c>
      <c r="J3139" t="s">
        <v>20680</v>
      </c>
      <c r="K3139" s="164" t="s">
        <v>11789</v>
      </c>
      <c r="L3139" s="98">
        <f>IFERROR(VLOOKUP($F3139&amp;$C3139,Sales!$J:$W,9,0),0)</f>
        <v>0</v>
      </c>
      <c r="M3139" s="98">
        <f>IFERROR(VLOOKUP($F3139&amp;$C3139,Sales!$J:$W,10,0),0)</f>
        <v>0</v>
      </c>
      <c r="N3139" s="98">
        <f>IFERROR(VLOOKUP($F3139&amp;$C3139,Sales!$J:$W,11,0),0)</f>
        <v>0</v>
      </c>
      <c r="O3139" s="98">
        <f>IFERROR(VLOOKUP($F3139&amp;$C3139,Sales!$J:$W,12,0),0)</f>
        <v>0</v>
      </c>
      <c r="P3139" s="98">
        <f>IFERROR(VLOOKUP($F3139&amp;$C3139,Sales!$J:$W,13,0),0)</f>
        <v>0</v>
      </c>
      <c r="Q3139" s="98">
        <f>IFERROR(VLOOKUP($F3139&amp;$C3139,Sales!$A:$H,7,0),0)</f>
        <v>0</v>
      </c>
      <c r="R3139" s="41">
        <f t="shared" si="96"/>
        <v>1</v>
      </c>
      <c r="S3139" s="15">
        <v>1</v>
      </c>
      <c r="T3139" s="15"/>
      <c r="U3139" s="15"/>
      <c r="V3139" s="15">
        <v>1</v>
      </c>
      <c r="W3139" s="15">
        <v>1</v>
      </c>
      <c r="X3139" s="15">
        <v>1</v>
      </c>
      <c r="Y3139" s="41">
        <v>1</v>
      </c>
      <c r="Z3139" s="41">
        <v>1</v>
      </c>
      <c r="AA3139" s="41"/>
      <c r="AB3139" s="15"/>
      <c r="AC3139" s="15"/>
      <c r="AD3139" s="15"/>
      <c r="AE3139" s="15"/>
      <c r="AF3139" s="15"/>
      <c r="AG3139" s="15"/>
      <c r="AH3139" s="15"/>
      <c r="AI3139" s="15"/>
      <c r="AJ3139" s="15"/>
      <c r="AK3139" s="15"/>
      <c r="AL3139" s="15"/>
      <c r="AM3139" s="15"/>
      <c r="AN3139" s="15"/>
      <c r="AO3139" s="15"/>
      <c r="AP3139" s="15"/>
      <c r="AQ3139" s="15"/>
      <c r="AR3139" s="15"/>
      <c r="AS3139" s="15"/>
      <c r="AT3139" s="15"/>
      <c r="AU3139" s="15"/>
      <c r="AV3139" s="15"/>
      <c r="AW3139" s="15"/>
      <c r="AX3139" s="82"/>
      <c r="AY3139" s="82"/>
      <c r="AZ3139" s="10">
        <v>1</v>
      </c>
      <c r="BA3139" t="s">
        <v>13952</v>
      </c>
      <c r="BB3139" t="s">
        <v>23</v>
      </c>
      <c r="BD3139" s="39" t="str">
        <f t="shared" si="97"/>
        <v>01/396129510RTokopedia</v>
      </c>
    </row>
    <row r="3140" spans="2:59" ht="13.5" customHeight="1" x14ac:dyDescent="0.35">
      <c r="B3140" s="10" t="s">
        <v>17</v>
      </c>
      <c r="C3140" s="10" t="s">
        <v>2517</v>
      </c>
      <c r="D3140" s="10" t="s">
        <v>119</v>
      </c>
      <c r="E3140" s="10" t="s">
        <v>120</v>
      </c>
      <c r="F3140" s="10" t="s">
        <v>5922</v>
      </c>
      <c r="G3140" s="137">
        <v>1891954333</v>
      </c>
      <c r="H3140" s="10" t="s">
        <v>5922</v>
      </c>
      <c r="I3140" s="10">
        <v>4987176049889</v>
      </c>
      <c r="J3140" s="84" t="s">
        <v>13577</v>
      </c>
      <c r="K3140" s="10" t="s">
        <v>11447</v>
      </c>
      <c r="L3140" s="98">
        <f>IFERROR(VLOOKUP($F3140&amp;$C3140,Sales!$J:$W,9,0),0)</f>
        <v>27289459.396396417</v>
      </c>
      <c r="M3140" s="98">
        <f>IFERROR(VLOOKUP($F3140&amp;$C3140,Sales!$J:$W,10,0),0)</f>
        <v>21458378.32432434</v>
      </c>
      <c r="N3140" s="98">
        <f>IFERROR(VLOOKUP($F3140&amp;$C3140,Sales!$J:$W,11,0),0)</f>
        <v>32187567.468468495</v>
      </c>
      <c r="O3140" s="98">
        <f>IFERROR(VLOOKUP($F3140&amp;$C3140,Sales!$J:$W,12,0),0)</f>
        <v>115.66666666666667</v>
      </c>
      <c r="P3140" s="98">
        <f>IFERROR(VLOOKUP($F3140&amp;$C3140,Sales!$J:$W,13,0),0)</f>
        <v>26978468.396396417</v>
      </c>
      <c r="Q3140" s="98">
        <f>IFERROR(VLOOKUP($F3140&amp;$C3140,Sales!$A:$H,7,0),0)</f>
        <v>1632702.7027027027</v>
      </c>
      <c r="R3140" s="41">
        <f t="shared" ref="R3140:R3203" si="98">IFERROR(AVERAGE($S3140:$AW3140),"ERROR")</f>
        <v>1</v>
      </c>
      <c r="S3140" s="15">
        <v>1</v>
      </c>
      <c r="T3140" s="15"/>
      <c r="U3140" s="15"/>
      <c r="V3140" s="15">
        <v>1</v>
      </c>
      <c r="W3140" s="15">
        <v>1</v>
      </c>
      <c r="X3140" s="15">
        <v>1</v>
      </c>
      <c r="Y3140" s="41">
        <v>1</v>
      </c>
      <c r="Z3140" s="41">
        <v>1</v>
      </c>
      <c r="AA3140" s="41"/>
      <c r="AB3140" s="15"/>
      <c r="AC3140" s="15"/>
      <c r="AD3140" s="15"/>
      <c r="AE3140" s="15"/>
      <c r="AF3140" s="15"/>
      <c r="AG3140" s="15"/>
      <c r="AH3140" s="15"/>
      <c r="AI3140" s="15"/>
      <c r="AJ3140" s="15"/>
      <c r="AK3140" s="15"/>
      <c r="AL3140" s="15"/>
      <c r="AM3140" s="15"/>
      <c r="AN3140" s="15"/>
      <c r="AO3140" s="15"/>
      <c r="AP3140" s="15"/>
      <c r="AQ3140" s="15"/>
      <c r="AR3140" s="15"/>
      <c r="AS3140" s="15"/>
      <c r="AT3140" s="15"/>
      <c r="AU3140" s="15"/>
      <c r="AV3140" s="15"/>
      <c r="AW3140" s="15"/>
      <c r="AX3140" s="82"/>
      <c r="AY3140" s="82"/>
      <c r="AZ3140" s="10">
        <v>1</v>
      </c>
      <c r="BA3140" t="s">
        <v>13952</v>
      </c>
      <c r="BB3140" t="s">
        <v>23</v>
      </c>
      <c r="BD3140" s="39" t="str">
        <f t="shared" ref="BD3140:BD3203" si="99">F3140&amp;C3140</f>
        <v>01/214422401ITokopedia</v>
      </c>
    </row>
    <row r="3141" spans="2:59" ht="13.5" customHeight="1" x14ac:dyDescent="0.35">
      <c r="B3141" s="10" t="s">
        <v>17</v>
      </c>
      <c r="C3141" s="10" t="s">
        <v>2517</v>
      </c>
      <c r="D3141" s="10" t="s">
        <v>3622</v>
      </c>
      <c r="E3141" s="10" t="s">
        <v>120</v>
      </c>
      <c r="F3141" s="10" t="s">
        <v>14705</v>
      </c>
      <c r="G3141" s="137" t="s">
        <v>14730</v>
      </c>
      <c r="H3141" s="10"/>
      <c r="I3141" s="10">
        <v>7702018358908</v>
      </c>
      <c r="J3141" s="10" t="s">
        <v>11448</v>
      </c>
      <c r="K3141" s="10" t="s">
        <v>5986</v>
      </c>
      <c r="L3141" s="98">
        <f>IFERROR(VLOOKUP($F3141&amp;$C3141,Sales!$J:$W,9,0),0)</f>
        <v>4142342.342342345</v>
      </c>
      <c r="M3141" s="98">
        <f>IFERROR(VLOOKUP($F3141&amp;$C3141,Sales!$J:$W,10,0),0)</f>
        <v>5450450.4504504567</v>
      </c>
      <c r="N3141" s="98">
        <f>IFERROR(VLOOKUP($F3141&amp;$C3141,Sales!$J:$W,11,0),0)</f>
        <v>4360360.3603603635</v>
      </c>
      <c r="O3141" s="98">
        <f>IFERROR(VLOOKUP($F3141&amp;$C3141,Sales!$J:$W,12,0),0)</f>
        <v>42.666666666666664</v>
      </c>
      <c r="P3141" s="98">
        <f>IFERROR(VLOOKUP($F3141&amp;$C3141,Sales!$J:$W,13,0),0)</f>
        <v>4651051.0510510551</v>
      </c>
      <c r="Q3141" s="98">
        <f>IFERROR(VLOOKUP($F3141&amp;$C3141,Sales!$A:$H,7,0),0)</f>
        <v>218018.01801801799</v>
      </c>
      <c r="R3141" s="41">
        <f t="shared" si="98"/>
        <v>1</v>
      </c>
      <c r="S3141" s="15">
        <v>1</v>
      </c>
      <c r="T3141" s="15"/>
      <c r="U3141" s="15"/>
      <c r="V3141" s="15">
        <v>1</v>
      </c>
      <c r="W3141" s="15">
        <v>1</v>
      </c>
      <c r="X3141" s="15">
        <v>1</v>
      </c>
      <c r="Y3141" s="41">
        <v>1</v>
      </c>
      <c r="Z3141" s="41">
        <v>1</v>
      </c>
      <c r="AA3141" s="41"/>
      <c r="AB3141" s="15"/>
      <c r="AC3141" s="15"/>
      <c r="AD3141" s="15"/>
      <c r="AE3141" s="15"/>
      <c r="AF3141" s="15"/>
      <c r="AG3141" s="15"/>
      <c r="AH3141" s="15"/>
      <c r="AI3141" s="15"/>
      <c r="AJ3141" s="15"/>
      <c r="AK3141" s="15"/>
      <c r="AL3141" s="15"/>
      <c r="AM3141" s="15"/>
      <c r="AN3141" s="15"/>
      <c r="AO3141" s="15"/>
      <c r="AP3141" s="15"/>
      <c r="AQ3141" s="15"/>
      <c r="AR3141" s="15"/>
      <c r="AS3141" s="15"/>
      <c r="AT3141" s="15"/>
      <c r="AU3141" s="15"/>
      <c r="AV3141" s="15"/>
      <c r="AW3141" s="15"/>
      <c r="AX3141" s="82"/>
      <c r="AY3141" s="82"/>
      <c r="AZ3141" s="10">
        <v>1</v>
      </c>
      <c r="BA3141" t="s">
        <v>13952</v>
      </c>
      <c r="BB3141" t="s">
        <v>23</v>
      </c>
      <c r="BD3141" s="39" t="str">
        <f t="shared" si="99"/>
        <v>01/214424902STokopedia</v>
      </c>
      <c r="BG3141" t="s">
        <v>13652</v>
      </c>
    </row>
    <row r="3142" spans="2:59" ht="13.5" customHeight="1" x14ac:dyDescent="0.35">
      <c r="B3142" s="10" t="s">
        <v>17</v>
      </c>
      <c r="C3142" s="10" t="s">
        <v>2517</v>
      </c>
      <c r="D3142" s="10" t="s">
        <v>294</v>
      </c>
      <c r="E3142" s="10" t="s">
        <v>295</v>
      </c>
      <c r="F3142" s="10" t="s">
        <v>20109</v>
      </c>
      <c r="G3142" s="137">
        <v>1852895629</v>
      </c>
      <c r="H3142" s="10"/>
      <c r="I3142" s="10" t="s">
        <v>5764</v>
      </c>
      <c r="J3142" s="10" t="s">
        <v>11449</v>
      </c>
      <c r="K3142" s="10" t="s">
        <v>5753</v>
      </c>
      <c r="L3142" s="98">
        <f>IFERROR(VLOOKUP($F3142&amp;$C3142,Sales!$J:$W,9,0),0)</f>
        <v>0</v>
      </c>
      <c r="M3142" s="98">
        <f>IFERROR(VLOOKUP($F3142&amp;$C3142,Sales!$J:$W,10,0),0)</f>
        <v>0</v>
      </c>
      <c r="N3142" s="98">
        <f>IFERROR(VLOOKUP($F3142&amp;$C3142,Sales!$J:$W,11,0),0)</f>
        <v>0</v>
      </c>
      <c r="O3142" s="98">
        <f>IFERROR(VLOOKUP($F3142&amp;$C3142,Sales!$J:$W,12,0),0)</f>
        <v>0</v>
      </c>
      <c r="P3142" s="98">
        <f>IFERROR(VLOOKUP($F3142&amp;$C3142,Sales!$J:$W,13,0),0)</f>
        <v>0</v>
      </c>
      <c r="Q3142" s="98">
        <f>IFERROR(VLOOKUP($F3142&amp;$C3142,Sales!$A:$H,7,0),0)</f>
        <v>0</v>
      </c>
      <c r="R3142" s="41">
        <f t="shared" si="98"/>
        <v>1</v>
      </c>
      <c r="S3142" s="15">
        <v>1</v>
      </c>
      <c r="T3142" s="15"/>
      <c r="U3142" s="15"/>
      <c r="V3142" s="15">
        <v>1</v>
      </c>
      <c r="W3142" s="15">
        <v>1</v>
      </c>
      <c r="X3142" s="15">
        <v>1</v>
      </c>
      <c r="Y3142" s="41">
        <v>1</v>
      </c>
      <c r="Z3142" s="41">
        <v>1</v>
      </c>
      <c r="AA3142" s="41"/>
      <c r="AB3142" s="15"/>
      <c r="AC3142" s="15"/>
      <c r="AD3142" s="15"/>
      <c r="AE3142" s="15"/>
      <c r="AF3142" s="15"/>
      <c r="AG3142" s="15"/>
      <c r="AH3142" s="15"/>
      <c r="AI3142" s="15"/>
      <c r="AJ3142" s="15"/>
      <c r="AK3142" s="15"/>
      <c r="AL3142" s="15"/>
      <c r="AM3142" s="15"/>
      <c r="AN3142" s="15"/>
      <c r="AO3142" s="15"/>
      <c r="AP3142" s="15"/>
      <c r="AQ3142" s="15"/>
      <c r="AR3142" s="15"/>
      <c r="AS3142" s="15"/>
      <c r="AT3142" s="15"/>
      <c r="AU3142" s="15"/>
      <c r="AV3142" s="15"/>
      <c r="AW3142" s="15"/>
      <c r="AX3142" s="82"/>
      <c r="AY3142" s="82"/>
      <c r="AZ3142" s="10">
        <v>1</v>
      </c>
      <c r="BA3142" t="s">
        <v>13952</v>
      </c>
      <c r="BB3142" t="s">
        <v>23</v>
      </c>
      <c r="BD3142" s="39" t="str">
        <f t="shared" si="99"/>
        <v>01/394829507TTokopedia</v>
      </c>
    </row>
    <row r="3143" spans="2:59" ht="13.5" customHeight="1" x14ac:dyDescent="0.35">
      <c r="B3143" s="10" t="s">
        <v>17</v>
      </c>
      <c r="C3143" s="10" t="s">
        <v>2517</v>
      </c>
      <c r="D3143" s="10" t="s">
        <v>694</v>
      </c>
      <c r="E3143" s="10" t="s">
        <v>695</v>
      </c>
      <c r="F3143" s="10" t="s">
        <v>696</v>
      </c>
      <c r="G3143" s="137">
        <v>457273224</v>
      </c>
      <c r="H3143" s="10"/>
      <c r="I3143" s="10">
        <v>4902430393126</v>
      </c>
      <c r="J3143" s="10" t="s">
        <v>11450</v>
      </c>
      <c r="K3143" s="10" t="s">
        <v>11451</v>
      </c>
      <c r="L3143" s="98">
        <f>IFERROR(VLOOKUP($F3143&amp;$C3143,Sales!$J:$W,9,0),0)</f>
        <v>1290090.0900900902</v>
      </c>
      <c r="M3143" s="98">
        <f>IFERROR(VLOOKUP($F3143&amp;$C3143,Sales!$J:$W,10,0),0)</f>
        <v>935315.31531531527</v>
      </c>
      <c r="N3143" s="98">
        <f>IFERROR(VLOOKUP($F3143&amp;$C3143,Sales!$J:$W,11,0),0)</f>
        <v>3128468.4684684649</v>
      </c>
      <c r="O3143" s="98">
        <f>IFERROR(VLOOKUP($F3143&amp;$C3143,Sales!$J:$W,12,0),0)</f>
        <v>110.66666666666667</v>
      </c>
      <c r="P3143" s="98">
        <f>IFERROR(VLOOKUP($F3143&amp;$C3143,Sales!$J:$W,13,0),0)</f>
        <v>1784624.6246246237</v>
      </c>
      <c r="Q3143" s="98">
        <f>IFERROR(VLOOKUP($F3143&amp;$C3143,Sales!$A:$H,7,0),0)</f>
        <v>129009.00900900899</v>
      </c>
      <c r="R3143" s="41">
        <f t="shared" si="98"/>
        <v>1</v>
      </c>
      <c r="S3143" s="15">
        <v>1</v>
      </c>
      <c r="T3143" s="15"/>
      <c r="U3143" s="15"/>
      <c r="V3143" s="15">
        <v>1</v>
      </c>
      <c r="W3143" s="15">
        <v>1</v>
      </c>
      <c r="X3143" s="15">
        <v>1</v>
      </c>
      <c r="Y3143" s="41">
        <v>1</v>
      </c>
      <c r="Z3143" s="41">
        <v>1</v>
      </c>
      <c r="AA3143" s="41"/>
      <c r="AB3143" s="15"/>
      <c r="AC3143" s="15"/>
      <c r="AD3143" s="15"/>
      <c r="AE3143" s="15"/>
      <c r="AF3143" s="15"/>
      <c r="AG3143" s="15"/>
      <c r="AH3143" s="15"/>
      <c r="AI3143" s="15"/>
      <c r="AJ3143" s="15"/>
      <c r="AK3143" s="15"/>
      <c r="AL3143" s="15"/>
      <c r="AM3143" s="15"/>
      <c r="AN3143" s="15"/>
      <c r="AO3143" s="15"/>
      <c r="AP3143" s="15"/>
      <c r="AQ3143" s="15"/>
      <c r="AR3143" s="15"/>
      <c r="AS3143" s="15"/>
      <c r="AT3143" s="15"/>
      <c r="AU3143" s="15"/>
      <c r="AV3143" s="15"/>
      <c r="AW3143" s="15"/>
      <c r="AX3143" s="82"/>
      <c r="AY3143" s="82"/>
      <c r="AZ3143" s="10">
        <v>1</v>
      </c>
      <c r="BA3143" t="s">
        <v>22</v>
      </c>
      <c r="BB3143" t="s">
        <v>23</v>
      </c>
      <c r="BD3143" s="39" t="str">
        <f t="shared" si="99"/>
        <v>01/07060401ATokopedia</v>
      </c>
    </row>
    <row r="3144" spans="2:59" ht="13.5" customHeight="1" x14ac:dyDescent="0.35">
      <c r="B3144" s="10" t="s">
        <v>17</v>
      </c>
      <c r="C3144" s="10" t="s">
        <v>2517</v>
      </c>
      <c r="D3144" s="10" t="s">
        <v>65</v>
      </c>
      <c r="E3144" s="10" t="s">
        <v>66</v>
      </c>
      <c r="F3144" s="10" t="s">
        <v>2273</v>
      </c>
      <c r="G3144" s="137">
        <v>1678297506</v>
      </c>
      <c r="H3144" s="10"/>
      <c r="I3144" s="10">
        <v>4902430276337</v>
      </c>
      <c r="J3144" s="31" t="s">
        <v>20110</v>
      </c>
      <c r="K3144" s="10" t="s">
        <v>16186</v>
      </c>
      <c r="L3144" s="98">
        <f>IFERROR(VLOOKUP($F3144&amp;$C3144,Sales!$J:$W,9,0),0)</f>
        <v>1159459.4594594594</v>
      </c>
      <c r="M3144" s="98">
        <f>IFERROR(VLOOKUP($F3144&amp;$C3144,Sales!$J:$W,10,0),0)</f>
        <v>2241621.6216216222</v>
      </c>
      <c r="N3144" s="98">
        <f>IFERROR(VLOOKUP($F3144&amp;$C3144,Sales!$J:$W,11,0),0)</f>
        <v>734324.32432432426</v>
      </c>
      <c r="O3144" s="98">
        <f>IFERROR(VLOOKUP($F3144&amp;$C3144,Sales!$J:$W,12,0),0)</f>
        <v>35.666666666666664</v>
      </c>
      <c r="P3144" s="98">
        <f>IFERROR(VLOOKUP($F3144&amp;$C3144,Sales!$J:$W,13,0),0)</f>
        <v>1378468.4684684686</v>
      </c>
      <c r="Q3144" s="98">
        <f>IFERROR(VLOOKUP($F3144&amp;$C3144,Sales!$A:$H,7,0),0)</f>
        <v>115945.94594594593</v>
      </c>
      <c r="R3144" s="41">
        <f t="shared" si="98"/>
        <v>1</v>
      </c>
      <c r="S3144" s="15">
        <v>1</v>
      </c>
      <c r="T3144" s="15"/>
      <c r="U3144" s="15"/>
      <c r="V3144" s="15">
        <v>1</v>
      </c>
      <c r="W3144" s="15">
        <v>1</v>
      </c>
      <c r="X3144" s="15">
        <v>1</v>
      </c>
      <c r="Y3144" s="41">
        <v>1</v>
      </c>
      <c r="Z3144" s="41">
        <v>1</v>
      </c>
      <c r="AA3144" s="41"/>
      <c r="AB3144" s="41"/>
      <c r="AC3144" s="15"/>
      <c r="AD3144" s="15"/>
      <c r="AE3144" s="15"/>
      <c r="AF3144" s="15"/>
      <c r="AG3144" s="15"/>
      <c r="AH3144" s="15"/>
      <c r="AI3144" s="15"/>
      <c r="AJ3144" s="15"/>
      <c r="AK3144" s="15"/>
      <c r="AL3144" s="15"/>
      <c r="AM3144" s="15"/>
      <c r="AN3144" s="15"/>
      <c r="AO3144" s="15"/>
      <c r="AP3144" s="15"/>
      <c r="AQ3144" s="15"/>
      <c r="AR3144" s="15"/>
      <c r="AS3144" s="15"/>
      <c r="AT3144" s="15"/>
      <c r="AU3144" s="15"/>
      <c r="AV3144" s="15"/>
      <c r="AW3144" s="15"/>
      <c r="AX3144" s="82"/>
      <c r="AY3144" s="82"/>
      <c r="AZ3144" s="10">
        <v>1</v>
      </c>
      <c r="BA3144" t="s">
        <v>22</v>
      </c>
      <c r="BB3144" t="s">
        <v>23</v>
      </c>
      <c r="BD3144" s="39" t="str">
        <f t="shared" si="99"/>
        <v>01/326127203ETokopedia</v>
      </c>
      <c r="BE3144" s="1">
        <v>45132</v>
      </c>
      <c r="BF3144" t="s">
        <v>20076</v>
      </c>
      <c r="BG3144" t="s">
        <v>20095</v>
      </c>
    </row>
    <row r="3145" spans="2:59" ht="13.5" customHeight="1" x14ac:dyDescent="0.35">
      <c r="B3145" s="10" t="s">
        <v>17</v>
      </c>
      <c r="C3145" s="10" t="s">
        <v>2517</v>
      </c>
      <c r="D3145" s="10" t="s">
        <v>65</v>
      </c>
      <c r="E3145" s="10" t="s">
        <v>66</v>
      </c>
      <c r="F3145" s="10" t="s">
        <v>2117</v>
      </c>
      <c r="G3145" s="137">
        <v>1888833478</v>
      </c>
      <c r="H3145" s="10"/>
      <c r="I3145" s="10" t="s">
        <v>6207</v>
      </c>
      <c r="J3145" s="10" t="s">
        <v>11452</v>
      </c>
      <c r="K3145" s="10" t="s">
        <v>11453</v>
      </c>
      <c r="L3145" s="98">
        <f>IFERROR(VLOOKUP($F3145&amp;$C3145,Sales!$J:$W,9,0),0)</f>
        <v>0</v>
      </c>
      <c r="M3145" s="98">
        <f>IFERROR(VLOOKUP($F3145&amp;$C3145,Sales!$J:$W,10,0),0)</f>
        <v>0</v>
      </c>
      <c r="N3145" s="98">
        <f>IFERROR(VLOOKUP($F3145&amp;$C3145,Sales!$J:$W,11,0),0)</f>
        <v>0</v>
      </c>
      <c r="O3145" s="98">
        <f>IFERROR(VLOOKUP($F3145&amp;$C3145,Sales!$J:$W,12,0),0)</f>
        <v>0</v>
      </c>
      <c r="P3145" s="98">
        <f>IFERROR(VLOOKUP($F3145&amp;$C3145,Sales!$J:$W,13,0),0)</f>
        <v>0</v>
      </c>
      <c r="Q3145" s="98">
        <f>IFERROR(VLOOKUP($F3145&amp;$C3145,Sales!$A:$H,7,0),0)</f>
        <v>0</v>
      </c>
      <c r="R3145" s="41" t="str">
        <f t="shared" si="98"/>
        <v>ERROR</v>
      </c>
      <c r="S3145" s="15"/>
      <c r="T3145" s="15"/>
      <c r="U3145" s="15"/>
      <c r="V3145" s="15"/>
      <c r="W3145" s="15"/>
      <c r="X3145" s="15"/>
      <c r="Y3145" s="41"/>
      <c r="Z3145" s="41"/>
      <c r="AA3145" s="41"/>
      <c r="AB3145" s="15"/>
      <c r="AC3145" s="15"/>
      <c r="AD3145" s="15"/>
      <c r="AE3145" s="15"/>
      <c r="AF3145" s="15"/>
      <c r="AG3145" s="15"/>
      <c r="AH3145" s="15"/>
      <c r="AI3145" s="15"/>
      <c r="AJ3145" s="15"/>
      <c r="AK3145" s="15"/>
      <c r="AL3145" s="15"/>
      <c r="AM3145" s="15"/>
      <c r="AN3145" s="15"/>
      <c r="AO3145" s="15"/>
      <c r="AP3145" s="15"/>
      <c r="AQ3145" s="15"/>
      <c r="AR3145" s="15"/>
      <c r="AS3145" s="15"/>
      <c r="AT3145" s="15"/>
      <c r="AU3145" s="15"/>
      <c r="AV3145" s="15"/>
      <c r="AW3145" s="15"/>
      <c r="AX3145" s="15"/>
      <c r="AY3145" s="15"/>
      <c r="AZ3145" s="10">
        <v>1</v>
      </c>
      <c r="BA3145" t="s">
        <v>22</v>
      </c>
      <c r="BB3145" t="s">
        <v>88</v>
      </c>
      <c r="BD3145" s="39" t="str">
        <f t="shared" si="99"/>
        <v>01/396129502QTokopedia</v>
      </c>
    </row>
    <row r="3146" spans="2:59" ht="13.5" customHeight="1" x14ac:dyDescent="0.35">
      <c r="B3146" s="10" t="s">
        <v>17</v>
      </c>
      <c r="C3146" s="10" t="s">
        <v>2517</v>
      </c>
      <c r="D3146" s="10" t="s">
        <v>119</v>
      </c>
      <c r="E3146" s="10" t="s">
        <v>120</v>
      </c>
      <c r="F3146" s="10" t="s">
        <v>172</v>
      </c>
      <c r="G3146" s="137">
        <v>696688964</v>
      </c>
      <c r="H3146" s="10"/>
      <c r="I3146" s="10">
        <v>7702018967582</v>
      </c>
      <c r="J3146" s="10" t="s">
        <v>4777</v>
      </c>
      <c r="K3146" s="10" t="s">
        <v>4778</v>
      </c>
      <c r="L3146" s="98">
        <f>IFERROR(VLOOKUP($F3146&amp;$C3146,Sales!$J:$W,9,0),0)</f>
        <v>0</v>
      </c>
      <c r="M3146" s="98">
        <f>IFERROR(VLOOKUP($F3146&amp;$C3146,Sales!$J:$W,10,0),0)</f>
        <v>0</v>
      </c>
      <c r="N3146" s="98">
        <f>IFERROR(VLOOKUP($F3146&amp;$C3146,Sales!$J:$W,11,0),0)</f>
        <v>0</v>
      </c>
      <c r="O3146" s="98">
        <f>IFERROR(VLOOKUP($F3146&amp;$C3146,Sales!$J:$W,12,0),0)</f>
        <v>0</v>
      </c>
      <c r="P3146" s="98">
        <f>IFERROR(VLOOKUP($F3146&amp;$C3146,Sales!$J:$W,13,0),0)</f>
        <v>0</v>
      </c>
      <c r="Q3146" s="98">
        <f>IFERROR(VLOOKUP($F3146&amp;$C3146,Sales!$A:$H,7,0),0)</f>
        <v>0</v>
      </c>
      <c r="R3146" s="41" t="str">
        <f t="shared" si="98"/>
        <v>ERROR</v>
      </c>
      <c r="S3146" s="15"/>
      <c r="T3146" s="15"/>
      <c r="U3146" s="15"/>
      <c r="V3146" s="15"/>
      <c r="W3146" s="15"/>
      <c r="X3146" s="15"/>
      <c r="Y3146" s="41"/>
      <c r="Z3146" s="41"/>
      <c r="AA3146" s="41"/>
      <c r="AB3146" s="15"/>
      <c r="AC3146" s="15"/>
      <c r="AD3146" s="15"/>
      <c r="AE3146" s="15"/>
      <c r="AF3146" s="15"/>
      <c r="AG3146" s="15"/>
      <c r="AH3146" s="15"/>
      <c r="AI3146" s="15"/>
      <c r="AJ3146" s="15"/>
      <c r="AK3146" s="15"/>
      <c r="AL3146" s="15"/>
      <c r="AM3146" s="15"/>
      <c r="AN3146" s="15"/>
      <c r="AO3146" s="15"/>
      <c r="AP3146" s="15"/>
      <c r="AQ3146" s="15"/>
      <c r="AR3146" s="15"/>
      <c r="AS3146" s="15"/>
      <c r="AT3146" s="15"/>
      <c r="AU3146" s="15"/>
      <c r="AV3146" s="15"/>
      <c r="AW3146" s="15"/>
      <c r="AX3146" s="15"/>
      <c r="AY3146" s="15"/>
      <c r="AZ3146" s="10">
        <v>1</v>
      </c>
      <c r="BA3146" t="s">
        <v>22</v>
      </c>
      <c r="BB3146" t="s">
        <v>88</v>
      </c>
      <c r="BD3146" s="39" t="str">
        <f t="shared" si="99"/>
        <v>01/214424901XTokopedia</v>
      </c>
    </row>
    <row r="3147" spans="2:59" ht="13.5" customHeight="1" x14ac:dyDescent="0.35">
      <c r="B3147" s="10" t="s">
        <v>17</v>
      </c>
      <c r="C3147" s="10" t="s">
        <v>2517</v>
      </c>
      <c r="D3147" s="10" t="s">
        <v>549</v>
      </c>
      <c r="E3147" s="10" t="s">
        <v>194</v>
      </c>
      <c r="F3147" s="10" t="s">
        <v>4283</v>
      </c>
      <c r="G3147" s="137">
        <v>1486849285</v>
      </c>
      <c r="H3147" s="10"/>
      <c r="I3147" s="10" t="s">
        <v>4285</v>
      </c>
      <c r="J3147" s="10" t="s">
        <v>11454</v>
      </c>
      <c r="K3147" s="10" t="s">
        <v>4290</v>
      </c>
      <c r="L3147" s="98">
        <f>IFERROR(VLOOKUP($F3147&amp;$C3147,Sales!$J:$W,9,0),0)</f>
        <v>0</v>
      </c>
      <c r="M3147" s="98">
        <f>IFERROR(VLOOKUP($F3147&amp;$C3147,Sales!$J:$W,10,0),0)</f>
        <v>0</v>
      </c>
      <c r="N3147" s="98">
        <f>IFERROR(VLOOKUP($F3147&amp;$C3147,Sales!$J:$W,11,0),0)</f>
        <v>0</v>
      </c>
      <c r="O3147" s="98">
        <f>IFERROR(VLOOKUP($F3147&amp;$C3147,Sales!$J:$W,12,0),0)</f>
        <v>0</v>
      </c>
      <c r="P3147" s="98">
        <f>IFERROR(VLOOKUP($F3147&amp;$C3147,Sales!$J:$W,13,0),0)</f>
        <v>0</v>
      </c>
      <c r="Q3147" s="98">
        <f>IFERROR(VLOOKUP($F3147&amp;$C3147,Sales!$A:$H,7,0),0)</f>
        <v>0</v>
      </c>
      <c r="R3147" s="41">
        <f t="shared" si="98"/>
        <v>1</v>
      </c>
      <c r="S3147" s="15">
        <v>1</v>
      </c>
      <c r="T3147" s="15"/>
      <c r="U3147" s="15"/>
      <c r="V3147" s="15">
        <v>1</v>
      </c>
      <c r="W3147" s="15">
        <v>1</v>
      </c>
      <c r="X3147" s="15">
        <v>1</v>
      </c>
      <c r="Y3147" s="41">
        <v>1</v>
      </c>
      <c r="Z3147" s="41">
        <v>1</v>
      </c>
      <c r="AA3147" s="41"/>
      <c r="AB3147" s="15"/>
      <c r="AC3147" s="15"/>
      <c r="AD3147" s="15"/>
      <c r="AE3147" s="15"/>
      <c r="AF3147" s="15"/>
      <c r="AG3147" s="15"/>
      <c r="AH3147" s="15"/>
      <c r="AI3147" s="15"/>
      <c r="AJ3147" s="15"/>
      <c r="AK3147" s="15"/>
      <c r="AL3147" s="15"/>
      <c r="AM3147" s="15"/>
      <c r="AN3147" s="15"/>
      <c r="AO3147" s="15"/>
      <c r="AP3147" s="15"/>
      <c r="AQ3147" s="15"/>
      <c r="AR3147" s="15"/>
      <c r="AS3147" s="15"/>
      <c r="AT3147" s="15"/>
      <c r="AU3147" s="15"/>
      <c r="AV3147" s="15"/>
      <c r="AW3147" s="15"/>
      <c r="AX3147" s="82"/>
      <c r="AY3147" s="82"/>
      <c r="AZ3147" s="10">
        <v>1</v>
      </c>
      <c r="BA3147" t="s">
        <v>13952</v>
      </c>
      <c r="BB3147" t="s">
        <v>23</v>
      </c>
      <c r="BD3147" s="39" t="str">
        <f t="shared" si="99"/>
        <v>01/395129505ZTokopedia</v>
      </c>
    </row>
    <row r="3148" spans="2:59" ht="13.5" customHeight="1" x14ac:dyDescent="0.35">
      <c r="B3148" s="10" t="s">
        <v>17</v>
      </c>
      <c r="C3148" s="10" t="s">
        <v>2517</v>
      </c>
      <c r="D3148" s="10" t="s">
        <v>549</v>
      </c>
      <c r="E3148" s="10" t="s">
        <v>194</v>
      </c>
      <c r="F3148" s="10" t="s">
        <v>4266</v>
      </c>
      <c r="G3148" s="137">
        <v>1486565094</v>
      </c>
      <c r="H3148" s="10"/>
      <c r="I3148" s="10">
        <v>4902430377287</v>
      </c>
      <c r="J3148" s="10" t="s">
        <v>11455</v>
      </c>
      <c r="K3148" s="10" t="s">
        <v>4289</v>
      </c>
      <c r="L3148" s="98">
        <f>IFERROR(VLOOKUP($F3148&amp;$C3148,Sales!$J:$W,9,0),0)</f>
        <v>32751801.801801801</v>
      </c>
      <c r="M3148" s="98">
        <f>IFERROR(VLOOKUP($F3148&amp;$C3148,Sales!$J:$W,10,0),0)</f>
        <v>42088288.288288318</v>
      </c>
      <c r="N3148" s="98">
        <f>IFERROR(VLOOKUP($F3148&amp;$C3148,Sales!$J:$W,11,0),0)</f>
        <v>48905405.405405506</v>
      </c>
      <c r="O3148" s="98">
        <f>IFERROR(VLOOKUP($F3148&amp;$C3148,Sales!$J:$W,12,0),0)</f>
        <v>278.33333333333331</v>
      </c>
      <c r="P3148" s="98">
        <f>IFERROR(VLOOKUP($F3148&amp;$C3148,Sales!$J:$W,13,0),0)</f>
        <v>41248498.498498544</v>
      </c>
      <c r="Q3148" s="98">
        <f>IFERROR(VLOOKUP($F3148&amp;$C3148,Sales!$A:$H,7,0),0)</f>
        <v>2519369.3693693695</v>
      </c>
      <c r="R3148" s="41">
        <f t="shared" si="98"/>
        <v>1</v>
      </c>
      <c r="S3148" s="15">
        <v>1</v>
      </c>
      <c r="T3148" s="15"/>
      <c r="U3148" s="15"/>
      <c r="V3148" s="15">
        <v>1</v>
      </c>
      <c r="W3148" s="15">
        <v>1</v>
      </c>
      <c r="X3148" s="15">
        <v>1</v>
      </c>
      <c r="Y3148" s="41">
        <v>1</v>
      </c>
      <c r="Z3148" s="41">
        <v>1</v>
      </c>
      <c r="AA3148" s="41"/>
      <c r="AB3148" s="15"/>
      <c r="AC3148" s="15"/>
      <c r="AD3148" s="15"/>
      <c r="AE3148" s="15"/>
      <c r="AF3148" s="15"/>
      <c r="AG3148" s="15"/>
      <c r="AH3148" s="15"/>
      <c r="AI3148" s="15"/>
      <c r="AJ3148" s="15"/>
      <c r="AK3148" s="15"/>
      <c r="AL3148" s="15"/>
      <c r="AM3148" s="15"/>
      <c r="AN3148" s="15"/>
      <c r="AO3148" s="15"/>
      <c r="AP3148" s="15"/>
      <c r="AQ3148" s="15"/>
      <c r="AR3148" s="15"/>
      <c r="AS3148" s="15"/>
      <c r="AT3148" s="15"/>
      <c r="AU3148" s="15"/>
      <c r="AV3148" s="15"/>
      <c r="AW3148" s="15"/>
      <c r="AX3148" s="82"/>
      <c r="AY3148" s="82"/>
      <c r="AZ3148" s="10">
        <v>1</v>
      </c>
      <c r="BA3148" t="s">
        <v>13952</v>
      </c>
      <c r="BB3148" t="s">
        <v>23</v>
      </c>
      <c r="BD3148" s="39" t="str">
        <f t="shared" si="99"/>
        <v>01/245121104KTokopedia</v>
      </c>
    </row>
    <row r="3149" spans="2:59" ht="13.5" customHeight="1" x14ac:dyDescent="0.35">
      <c r="B3149" s="10" t="s">
        <v>17</v>
      </c>
      <c r="C3149" s="10" t="s">
        <v>2517</v>
      </c>
      <c r="D3149" s="10" t="s">
        <v>650</v>
      </c>
      <c r="E3149" s="10" t="s">
        <v>194</v>
      </c>
      <c r="F3149" s="10" t="s">
        <v>11263</v>
      </c>
      <c r="G3149" s="137">
        <v>1945463627</v>
      </c>
      <c r="H3149" s="10"/>
      <c r="I3149" s="10">
        <v>4902430429382</v>
      </c>
      <c r="J3149" s="10" t="s">
        <v>11456</v>
      </c>
      <c r="K3149" s="10" t="s">
        <v>11457</v>
      </c>
      <c r="L3149" s="98">
        <f>IFERROR(VLOOKUP($F3149&amp;$C3149,Sales!$J:$W,9,0),0)</f>
        <v>574324.32432432426</v>
      </c>
      <c r="M3149" s="98">
        <f>IFERROR(VLOOKUP($F3149&amp;$C3149,Sales!$J:$W,10,0),0)</f>
        <v>643243.24324324308</v>
      </c>
      <c r="N3149" s="98">
        <f>IFERROR(VLOOKUP($F3149&amp;$C3149,Sales!$J:$W,11,0),0)</f>
        <v>827027.02702702733</v>
      </c>
      <c r="O3149" s="98">
        <f>IFERROR(VLOOKUP($F3149&amp;$C3149,Sales!$J:$W,12,0),0)</f>
        <v>29.666666666666668</v>
      </c>
      <c r="P3149" s="98">
        <f>IFERROR(VLOOKUP($F3149&amp;$C3149,Sales!$J:$W,13,0),0)</f>
        <v>681531.53153153148</v>
      </c>
      <c r="Q3149" s="98">
        <f>IFERROR(VLOOKUP($F3149&amp;$C3149,Sales!$A:$H,7,0),0)</f>
        <v>114864.86486486485</v>
      </c>
      <c r="R3149" s="41">
        <f t="shared" si="98"/>
        <v>1</v>
      </c>
      <c r="S3149" s="15">
        <v>1</v>
      </c>
      <c r="T3149" s="15"/>
      <c r="U3149" s="15"/>
      <c r="V3149" s="15">
        <v>1</v>
      </c>
      <c r="W3149" s="15">
        <v>1</v>
      </c>
      <c r="X3149" s="15">
        <v>1</v>
      </c>
      <c r="Y3149" s="41">
        <v>1</v>
      </c>
      <c r="Z3149" s="41">
        <v>1</v>
      </c>
      <c r="AA3149" s="41"/>
      <c r="AB3149" s="15"/>
      <c r="AC3149" s="15"/>
      <c r="AD3149" s="15"/>
      <c r="AE3149" s="15"/>
      <c r="AF3149" s="15"/>
      <c r="AG3149" s="15"/>
      <c r="AH3149" s="15"/>
      <c r="AI3149" s="15"/>
      <c r="AJ3149" s="15"/>
      <c r="AK3149" s="15"/>
      <c r="AL3149" s="15"/>
      <c r="AM3149" s="15"/>
      <c r="AN3149" s="15"/>
      <c r="AO3149" s="15"/>
      <c r="AP3149" s="15"/>
      <c r="AQ3149" s="15"/>
      <c r="AR3149" s="15"/>
      <c r="AS3149" s="15"/>
      <c r="AT3149" s="15"/>
      <c r="AU3149" s="15"/>
      <c r="AV3149" s="15"/>
      <c r="AW3149" s="15"/>
      <c r="AX3149" s="82"/>
      <c r="AY3149" s="82"/>
      <c r="AZ3149" s="10">
        <v>1</v>
      </c>
      <c r="BA3149" t="s">
        <v>13952</v>
      </c>
      <c r="BB3149" t="s">
        <v>23</v>
      </c>
      <c r="BD3149" s="39" t="str">
        <f t="shared" si="99"/>
        <v>01/245321002STokopedia</v>
      </c>
    </row>
    <row r="3150" spans="2:59" ht="13.5" customHeight="1" x14ac:dyDescent="0.35">
      <c r="B3150" s="10" t="s">
        <v>17</v>
      </c>
      <c r="C3150" s="10" t="s">
        <v>2517</v>
      </c>
      <c r="D3150" s="10" t="s">
        <v>65</v>
      </c>
      <c r="E3150" s="10" t="s">
        <v>66</v>
      </c>
      <c r="F3150" s="10" t="s">
        <v>11277</v>
      </c>
      <c r="G3150" s="137">
        <v>2672991940</v>
      </c>
      <c r="H3150" s="10"/>
      <c r="I3150" s="10" t="s">
        <v>5656</v>
      </c>
      <c r="J3150" s="100" t="s">
        <v>20592</v>
      </c>
      <c r="K3150" s="10" t="s">
        <v>11458</v>
      </c>
      <c r="L3150" s="98">
        <f>IFERROR(VLOOKUP($F3150&amp;$C3150,Sales!$J:$W,9,0),0)</f>
        <v>0</v>
      </c>
      <c r="M3150" s="98">
        <f>IFERROR(VLOOKUP($F3150&amp;$C3150,Sales!$J:$W,10,0),0)</f>
        <v>0</v>
      </c>
      <c r="N3150" s="98">
        <f>IFERROR(VLOOKUP($F3150&amp;$C3150,Sales!$J:$W,11,0),0)</f>
        <v>0</v>
      </c>
      <c r="O3150" s="98">
        <f>IFERROR(VLOOKUP($F3150&amp;$C3150,Sales!$J:$W,12,0),0)</f>
        <v>0</v>
      </c>
      <c r="P3150" s="98">
        <f>IFERROR(VLOOKUP($F3150&amp;$C3150,Sales!$J:$W,13,0),0)</f>
        <v>0</v>
      </c>
      <c r="Q3150" s="98">
        <f>IFERROR(VLOOKUP($F3150&amp;$C3150,Sales!$A:$H,7,0),0)</f>
        <v>0</v>
      </c>
      <c r="R3150" s="41">
        <f t="shared" si="98"/>
        <v>1</v>
      </c>
      <c r="S3150" s="15">
        <v>1</v>
      </c>
      <c r="T3150" s="15"/>
      <c r="U3150" s="15"/>
      <c r="V3150" s="15">
        <v>1</v>
      </c>
      <c r="W3150" s="15">
        <v>1</v>
      </c>
      <c r="X3150" s="15">
        <v>1</v>
      </c>
      <c r="Y3150" s="41">
        <v>1</v>
      </c>
      <c r="Z3150" s="41">
        <v>1</v>
      </c>
      <c r="AA3150" s="41"/>
      <c r="AB3150" s="15"/>
      <c r="AC3150" s="15"/>
      <c r="AD3150" s="15"/>
      <c r="AE3150" s="15"/>
      <c r="AF3150" s="15"/>
      <c r="AG3150" s="15"/>
      <c r="AH3150" s="15"/>
      <c r="AI3150" s="15"/>
      <c r="AJ3150" s="15"/>
      <c r="AK3150" s="15"/>
      <c r="AL3150" s="15"/>
      <c r="AM3150" s="15"/>
      <c r="AN3150" s="15"/>
      <c r="AO3150" s="15"/>
      <c r="AP3150" s="15"/>
      <c r="AQ3150" s="15"/>
      <c r="AR3150" s="15"/>
      <c r="AS3150" s="15"/>
      <c r="AT3150" s="15"/>
      <c r="AU3150" s="15"/>
      <c r="AV3150" s="15"/>
      <c r="AW3150" s="15"/>
      <c r="AX3150" s="82"/>
      <c r="AY3150" s="82"/>
      <c r="AZ3150" s="10">
        <v>1</v>
      </c>
      <c r="BA3150" t="s">
        <v>22</v>
      </c>
      <c r="BB3150" t="s">
        <v>23</v>
      </c>
      <c r="BD3150" s="39" t="str">
        <f t="shared" si="99"/>
        <v>01/396129510OTokopedia</v>
      </c>
      <c r="BG3150" t="s">
        <v>20593</v>
      </c>
    </row>
    <row r="3151" spans="2:59" ht="13.5" customHeight="1" x14ac:dyDescent="0.35">
      <c r="B3151" s="10" t="s">
        <v>17</v>
      </c>
      <c r="C3151" s="10" t="s">
        <v>2517</v>
      </c>
      <c r="D3151" s="10" t="s">
        <v>65</v>
      </c>
      <c r="E3151" s="10" t="s">
        <v>66</v>
      </c>
      <c r="F3151" s="10" t="s">
        <v>11746</v>
      </c>
      <c r="G3151" s="137">
        <v>8382043421</v>
      </c>
      <c r="H3151" s="10"/>
      <c r="I3151" s="10" t="s">
        <v>2089</v>
      </c>
      <c r="J3151" s="10" t="s">
        <v>16191</v>
      </c>
      <c r="K3151" s="10" t="s">
        <v>16196</v>
      </c>
      <c r="L3151" s="98">
        <f>IFERROR(VLOOKUP($F3151&amp;$C3151,Sales!$J:$W,9,0),0)</f>
        <v>0</v>
      </c>
      <c r="M3151" s="98">
        <f>IFERROR(VLOOKUP($F3151&amp;$C3151,Sales!$J:$W,10,0),0)</f>
        <v>0</v>
      </c>
      <c r="N3151" s="98">
        <f>IFERROR(VLOOKUP($F3151&amp;$C3151,Sales!$J:$W,11,0),0)</f>
        <v>0</v>
      </c>
      <c r="O3151" s="98">
        <f>IFERROR(VLOOKUP($F3151&amp;$C3151,Sales!$J:$W,12,0),0)</f>
        <v>0</v>
      </c>
      <c r="P3151" s="98">
        <f>IFERROR(VLOOKUP($F3151&amp;$C3151,Sales!$J:$W,13,0),0)</f>
        <v>0</v>
      </c>
      <c r="Q3151" s="98">
        <f>IFERROR(VLOOKUP($F3151&amp;$C3151,Sales!$A:$H,7,0),0)</f>
        <v>0</v>
      </c>
      <c r="R3151" s="41">
        <f t="shared" si="98"/>
        <v>1</v>
      </c>
      <c r="S3151" s="15">
        <v>1</v>
      </c>
      <c r="T3151" s="15"/>
      <c r="U3151" s="15"/>
      <c r="V3151" s="15">
        <v>1</v>
      </c>
      <c r="W3151" s="15">
        <v>1</v>
      </c>
      <c r="X3151" s="15">
        <v>1</v>
      </c>
      <c r="Y3151" s="41">
        <v>1</v>
      </c>
      <c r="Z3151" s="41">
        <v>1</v>
      </c>
      <c r="AA3151" s="41"/>
      <c r="AB3151" s="15"/>
      <c r="AC3151" s="15"/>
      <c r="AD3151" s="15"/>
      <c r="AE3151" s="15"/>
      <c r="AF3151" s="15"/>
      <c r="AG3151" s="15"/>
      <c r="AH3151" s="15"/>
      <c r="AI3151" s="15"/>
      <c r="AJ3151" s="15"/>
      <c r="AK3151" s="15"/>
      <c r="AL3151" s="15"/>
      <c r="AM3151" s="15"/>
      <c r="AN3151" s="15"/>
      <c r="AO3151" s="15"/>
      <c r="AP3151" s="15"/>
      <c r="AQ3151" s="15"/>
      <c r="AR3151" s="15"/>
      <c r="AS3151" s="15"/>
      <c r="AT3151" s="15"/>
      <c r="AU3151" s="15"/>
      <c r="AV3151" s="15"/>
      <c r="AW3151" s="15"/>
      <c r="AX3151" s="82"/>
      <c r="AY3151" s="82"/>
      <c r="AZ3151" s="10">
        <v>1</v>
      </c>
      <c r="BA3151" t="s">
        <v>13952</v>
      </c>
      <c r="BB3151" t="s">
        <v>23</v>
      </c>
      <c r="BD3151" s="39" t="str">
        <f t="shared" si="99"/>
        <v>01/396129510TTokopedia</v>
      </c>
    </row>
    <row r="3152" spans="2:59" ht="13.5" customHeight="1" x14ac:dyDescent="0.35">
      <c r="B3152" s="10" t="s">
        <v>17</v>
      </c>
      <c r="C3152" s="10" t="s">
        <v>2517</v>
      </c>
      <c r="D3152" s="10" t="s">
        <v>193</v>
      </c>
      <c r="E3152" s="10" t="s">
        <v>194</v>
      </c>
      <c r="F3152" s="10" t="s">
        <v>11707</v>
      </c>
      <c r="G3152" s="137">
        <v>1734942152</v>
      </c>
      <c r="H3152" s="10"/>
      <c r="I3152" s="10">
        <v>4987176046376</v>
      </c>
      <c r="J3152" s="10" t="s">
        <v>13578</v>
      </c>
      <c r="K3152" s="10" t="s">
        <v>11807</v>
      </c>
      <c r="L3152" s="98">
        <f>IFERROR(VLOOKUP($F3152&amp;$C3152,Sales!$J:$W,9,0),0)</f>
        <v>592792.79279279278</v>
      </c>
      <c r="M3152" s="98">
        <f>IFERROR(VLOOKUP($F3152&amp;$C3152,Sales!$J:$W,10,0),0)</f>
        <v>859549.54954954959</v>
      </c>
      <c r="N3152" s="98">
        <f>IFERROR(VLOOKUP($F3152&amp;$C3152,Sales!$J:$W,11,0),0)</f>
        <v>592792.79279279278</v>
      </c>
      <c r="O3152" s="98">
        <f>IFERROR(VLOOKUP($F3152&amp;$C3152,Sales!$J:$W,12,0),0)</f>
        <v>23</v>
      </c>
      <c r="P3152" s="98">
        <f>IFERROR(VLOOKUP($F3152&amp;$C3152,Sales!$J:$W,13,0),0)</f>
        <v>681711.71171171172</v>
      </c>
      <c r="Q3152" s="98">
        <f>IFERROR(VLOOKUP($F3152&amp;$C3152,Sales!$A:$H,7,0),0)</f>
        <v>237117.1171171171</v>
      </c>
      <c r="R3152" s="41">
        <f t="shared" si="98"/>
        <v>1</v>
      </c>
      <c r="S3152" s="15">
        <v>1</v>
      </c>
      <c r="T3152" s="15"/>
      <c r="U3152" s="15"/>
      <c r="V3152" s="15">
        <v>1</v>
      </c>
      <c r="W3152" s="15">
        <v>1</v>
      </c>
      <c r="X3152" s="15">
        <v>1</v>
      </c>
      <c r="Y3152" s="41">
        <v>1</v>
      </c>
      <c r="Z3152" s="41">
        <v>1</v>
      </c>
      <c r="AA3152" s="41"/>
      <c r="AB3152" s="15"/>
      <c r="AC3152" s="15"/>
      <c r="AD3152" s="15"/>
      <c r="AE3152" s="15"/>
      <c r="AF3152" s="15"/>
      <c r="AG3152" s="15"/>
      <c r="AH3152" s="15"/>
      <c r="AI3152" s="15"/>
      <c r="AJ3152" s="15"/>
      <c r="AK3152" s="15"/>
      <c r="AL3152" s="15"/>
      <c r="AM3152" s="15"/>
      <c r="AN3152" s="15"/>
      <c r="AO3152" s="15"/>
      <c r="AP3152" s="15"/>
      <c r="AQ3152" s="15"/>
      <c r="AR3152" s="15"/>
      <c r="AS3152" s="15"/>
      <c r="AT3152" s="15"/>
      <c r="AU3152" s="15"/>
      <c r="AV3152" s="15"/>
      <c r="AW3152" s="15"/>
      <c r="AX3152" s="82"/>
      <c r="AY3152" s="82"/>
      <c r="AZ3152" s="10">
        <v>1</v>
      </c>
      <c r="BA3152" t="s">
        <v>22</v>
      </c>
      <c r="BB3152" t="s">
        <v>23</v>
      </c>
      <c r="BD3152" s="39" t="str">
        <f t="shared" si="99"/>
        <v>01/244521101UTokopedia</v>
      </c>
    </row>
    <row r="3153" spans="2:58" ht="13.5" customHeight="1" x14ac:dyDescent="0.35">
      <c r="B3153" s="10" t="s">
        <v>17</v>
      </c>
      <c r="C3153" s="10" t="s">
        <v>2517</v>
      </c>
      <c r="D3153" s="10" t="s">
        <v>119</v>
      </c>
      <c r="E3153" s="10" t="s">
        <v>120</v>
      </c>
      <c r="F3153" s="10" t="s">
        <v>5785</v>
      </c>
      <c r="G3153" s="137">
        <v>1823635923</v>
      </c>
      <c r="H3153" s="10"/>
      <c r="I3153" s="10" t="s">
        <v>5824</v>
      </c>
      <c r="J3153" s="10" t="s">
        <v>11828</v>
      </c>
      <c r="K3153" s="10" t="s">
        <v>11949</v>
      </c>
      <c r="L3153" s="98">
        <f>IFERROR(VLOOKUP($F3153&amp;$C3153,Sales!$J:$W,9,0),0)</f>
        <v>0</v>
      </c>
      <c r="M3153" s="98">
        <f>IFERROR(VLOOKUP($F3153&amp;$C3153,Sales!$J:$W,10,0),0)</f>
        <v>0</v>
      </c>
      <c r="N3153" s="98">
        <f>IFERROR(VLOOKUP($F3153&amp;$C3153,Sales!$J:$W,11,0),0)</f>
        <v>0</v>
      </c>
      <c r="O3153" s="98">
        <f>IFERROR(VLOOKUP($F3153&amp;$C3153,Sales!$J:$W,12,0),0)</f>
        <v>0</v>
      </c>
      <c r="P3153" s="98">
        <f>IFERROR(VLOOKUP($F3153&amp;$C3153,Sales!$J:$W,13,0),0)</f>
        <v>0</v>
      </c>
      <c r="Q3153" s="98">
        <f>IFERROR(VLOOKUP($F3153&amp;$C3153,Sales!$A:$H,7,0),0)</f>
        <v>0</v>
      </c>
      <c r="R3153" s="41">
        <f t="shared" si="98"/>
        <v>1</v>
      </c>
      <c r="S3153" s="15">
        <v>1</v>
      </c>
      <c r="T3153" s="15"/>
      <c r="U3153" s="15"/>
      <c r="V3153" s="15">
        <v>1</v>
      </c>
      <c r="W3153" s="15">
        <v>1</v>
      </c>
      <c r="X3153" s="15">
        <v>1</v>
      </c>
      <c r="Y3153" s="41">
        <v>1</v>
      </c>
      <c r="Z3153" s="41">
        <v>1</v>
      </c>
      <c r="AA3153" s="41"/>
      <c r="AB3153" s="15"/>
      <c r="AC3153" s="15"/>
      <c r="AD3153" s="15"/>
      <c r="AE3153" s="15"/>
      <c r="AF3153" s="15"/>
      <c r="AG3153" s="15"/>
      <c r="AH3153" s="15"/>
      <c r="AI3153" s="15"/>
      <c r="AJ3153" s="15"/>
      <c r="AK3153" s="15"/>
      <c r="AL3153" s="15"/>
      <c r="AM3153" s="15"/>
      <c r="AN3153" s="15"/>
      <c r="AO3153" s="15"/>
      <c r="AP3153" s="15"/>
      <c r="AQ3153" s="15"/>
      <c r="AR3153" s="15"/>
      <c r="AS3153" s="15"/>
      <c r="AT3153" s="15"/>
      <c r="AU3153" s="15"/>
      <c r="AV3153" s="15"/>
      <c r="AW3153" s="15"/>
      <c r="AX3153" s="82"/>
      <c r="AY3153" s="82"/>
      <c r="AZ3153" s="10">
        <v>1</v>
      </c>
      <c r="BA3153" t="s">
        <v>22</v>
      </c>
      <c r="BB3153" t="s">
        <v>23</v>
      </c>
      <c r="BD3153" s="39" t="str">
        <f t="shared" si="99"/>
        <v>01/394429502CTokopedia</v>
      </c>
    </row>
    <row r="3154" spans="2:58" ht="13.5" customHeight="1" x14ac:dyDescent="0.35">
      <c r="B3154" s="10" t="s">
        <v>17</v>
      </c>
      <c r="C3154" s="10" t="s">
        <v>2517</v>
      </c>
      <c r="D3154" s="10" t="s">
        <v>119</v>
      </c>
      <c r="E3154" s="10" t="s">
        <v>120</v>
      </c>
      <c r="F3154" s="10" t="s">
        <v>6078</v>
      </c>
      <c r="G3154" s="137">
        <v>1823715019</v>
      </c>
      <c r="H3154" s="10"/>
      <c r="I3154" s="10" t="s">
        <v>5837</v>
      </c>
      <c r="J3154" s="10" t="s">
        <v>11829</v>
      </c>
      <c r="K3154" s="10" t="s">
        <v>11950</v>
      </c>
      <c r="L3154" s="98">
        <f>IFERROR(VLOOKUP($F3154&amp;$C3154,Sales!$J:$W,9,0),0)</f>
        <v>0</v>
      </c>
      <c r="M3154" s="98">
        <f>IFERROR(VLOOKUP($F3154&amp;$C3154,Sales!$J:$W,10,0),0)</f>
        <v>0</v>
      </c>
      <c r="N3154" s="98">
        <f>IFERROR(VLOOKUP($F3154&amp;$C3154,Sales!$J:$W,11,0),0)</f>
        <v>0</v>
      </c>
      <c r="O3154" s="98">
        <f>IFERROR(VLOOKUP($F3154&amp;$C3154,Sales!$J:$W,12,0),0)</f>
        <v>0</v>
      </c>
      <c r="P3154" s="98">
        <f>IFERROR(VLOOKUP($F3154&amp;$C3154,Sales!$J:$W,13,0),0)</f>
        <v>0</v>
      </c>
      <c r="Q3154" s="98">
        <f>IFERROR(VLOOKUP($F3154&amp;$C3154,Sales!$A:$H,7,0),0)</f>
        <v>0</v>
      </c>
      <c r="R3154" s="41">
        <f t="shared" si="98"/>
        <v>1</v>
      </c>
      <c r="S3154" s="15">
        <v>1</v>
      </c>
      <c r="T3154" s="15"/>
      <c r="U3154" s="15"/>
      <c r="V3154" s="15">
        <v>1</v>
      </c>
      <c r="W3154" s="15">
        <v>1</v>
      </c>
      <c r="X3154" s="15">
        <v>1</v>
      </c>
      <c r="Y3154" s="41">
        <v>1</v>
      </c>
      <c r="Z3154" s="41">
        <v>1</v>
      </c>
      <c r="AA3154" s="41"/>
      <c r="AB3154" s="15"/>
      <c r="AC3154" s="15"/>
      <c r="AD3154" s="15"/>
      <c r="AE3154" s="15"/>
      <c r="AF3154" s="15"/>
      <c r="AG3154" s="15"/>
      <c r="AH3154" s="15"/>
      <c r="AI3154" s="15"/>
      <c r="AJ3154" s="15"/>
      <c r="AK3154" s="15"/>
      <c r="AL3154" s="15"/>
      <c r="AM3154" s="15"/>
      <c r="AN3154" s="15"/>
      <c r="AO3154" s="15"/>
      <c r="AP3154" s="15"/>
      <c r="AQ3154" s="15"/>
      <c r="AR3154" s="15"/>
      <c r="AS3154" s="15"/>
      <c r="AT3154" s="15"/>
      <c r="AU3154" s="15"/>
      <c r="AV3154" s="15"/>
      <c r="AW3154" s="15"/>
      <c r="AX3154" s="82"/>
      <c r="AY3154" s="82"/>
      <c r="AZ3154" s="10">
        <v>1</v>
      </c>
      <c r="BA3154" t="s">
        <v>22</v>
      </c>
      <c r="BB3154" t="s">
        <v>23</v>
      </c>
      <c r="BD3154" s="39" t="str">
        <f t="shared" si="99"/>
        <v>01/394429502FTokopedia</v>
      </c>
    </row>
    <row r="3155" spans="2:58" ht="13.5" customHeight="1" x14ac:dyDescent="0.35">
      <c r="B3155" s="10" t="s">
        <v>17</v>
      </c>
      <c r="C3155" s="10" t="s">
        <v>2517</v>
      </c>
      <c r="D3155" s="10" t="s">
        <v>3622</v>
      </c>
      <c r="E3155" s="10" t="s">
        <v>120</v>
      </c>
      <c r="F3155" s="10" t="s">
        <v>6079</v>
      </c>
      <c r="G3155" s="137">
        <v>1823744124</v>
      </c>
      <c r="H3155" s="10"/>
      <c r="I3155" s="10" t="s">
        <v>5839</v>
      </c>
      <c r="J3155" s="10" t="s">
        <v>11830</v>
      </c>
      <c r="K3155" s="10" t="s">
        <v>11951</v>
      </c>
      <c r="L3155" s="98">
        <f>IFERROR(VLOOKUP($F3155&amp;$C3155,Sales!$J:$W,9,0),0)</f>
        <v>0</v>
      </c>
      <c r="M3155" s="98">
        <f>IFERROR(VLOOKUP($F3155&amp;$C3155,Sales!$J:$W,10,0),0)</f>
        <v>0</v>
      </c>
      <c r="N3155" s="98">
        <f>IFERROR(VLOOKUP($F3155&amp;$C3155,Sales!$J:$W,11,0),0)</f>
        <v>0</v>
      </c>
      <c r="O3155" s="98">
        <f>IFERROR(VLOOKUP($F3155&amp;$C3155,Sales!$J:$W,12,0),0)</f>
        <v>0</v>
      </c>
      <c r="P3155" s="98">
        <f>IFERROR(VLOOKUP($F3155&amp;$C3155,Sales!$J:$W,13,0),0)</f>
        <v>0</v>
      </c>
      <c r="Q3155" s="98">
        <f>IFERROR(VLOOKUP($F3155&amp;$C3155,Sales!$A:$H,7,0),0)</f>
        <v>0</v>
      </c>
      <c r="R3155" s="41" t="str">
        <f t="shared" si="98"/>
        <v>ERROR</v>
      </c>
      <c r="S3155" s="15"/>
      <c r="T3155" s="15"/>
      <c r="U3155" s="15"/>
      <c r="V3155" s="15"/>
      <c r="W3155" s="15"/>
      <c r="X3155" s="15"/>
      <c r="Y3155" s="41"/>
      <c r="Z3155" s="41"/>
      <c r="AA3155" s="41"/>
      <c r="AB3155" s="15"/>
      <c r="AC3155" s="15"/>
      <c r="AD3155" s="15"/>
      <c r="AE3155" s="15"/>
      <c r="AF3155" s="15"/>
      <c r="AG3155" s="15"/>
      <c r="AH3155" s="15"/>
      <c r="AI3155" s="15"/>
      <c r="AJ3155" s="15"/>
      <c r="AK3155" s="15"/>
      <c r="AL3155" s="15"/>
      <c r="AM3155" s="15"/>
      <c r="AN3155" s="15"/>
      <c r="AO3155" s="15"/>
      <c r="AP3155" s="15"/>
      <c r="AQ3155" s="15"/>
      <c r="AR3155" s="15"/>
      <c r="AS3155" s="15"/>
      <c r="AT3155" s="15"/>
      <c r="AU3155" s="15"/>
      <c r="AV3155" s="15"/>
      <c r="AW3155" s="15"/>
      <c r="AX3155" s="82"/>
      <c r="AY3155" s="82"/>
      <c r="AZ3155" s="10">
        <v>1</v>
      </c>
      <c r="BA3155" t="s">
        <v>22</v>
      </c>
      <c r="BB3155" t="s">
        <v>88</v>
      </c>
      <c r="BD3155" s="39" t="str">
        <f t="shared" si="99"/>
        <v>01/394429502GTokopedia</v>
      </c>
      <c r="BE3155" s="1">
        <v>44944</v>
      </c>
      <c r="BF3155" t="s">
        <v>14782</v>
      </c>
    </row>
    <row r="3156" spans="2:58" ht="13.5" customHeight="1" x14ac:dyDescent="0.35">
      <c r="B3156" s="10" t="s">
        <v>17</v>
      </c>
      <c r="C3156" s="10" t="s">
        <v>2517</v>
      </c>
      <c r="D3156" s="10" t="s">
        <v>193</v>
      </c>
      <c r="E3156" s="10" t="s">
        <v>194</v>
      </c>
      <c r="F3156" s="10" t="s">
        <v>5758</v>
      </c>
      <c r="G3156" s="137">
        <v>1717806420</v>
      </c>
      <c r="H3156" s="10"/>
      <c r="I3156" s="10" t="s">
        <v>5712</v>
      </c>
      <c r="J3156" s="10" t="s">
        <v>11831</v>
      </c>
      <c r="K3156" s="10" t="s">
        <v>11952</v>
      </c>
      <c r="L3156" s="98">
        <f>IFERROR(VLOOKUP($F3156&amp;$C3156,Sales!$J:$W,9,0),0)</f>
        <v>0</v>
      </c>
      <c r="M3156" s="98">
        <f>IFERROR(VLOOKUP($F3156&amp;$C3156,Sales!$J:$W,10,0),0)</f>
        <v>0</v>
      </c>
      <c r="N3156" s="98">
        <f>IFERROR(VLOOKUP($F3156&amp;$C3156,Sales!$J:$W,11,0),0)</f>
        <v>0</v>
      </c>
      <c r="O3156" s="98">
        <f>IFERROR(VLOOKUP($F3156&amp;$C3156,Sales!$J:$W,12,0),0)</f>
        <v>0</v>
      </c>
      <c r="P3156" s="98">
        <f>IFERROR(VLOOKUP($F3156&amp;$C3156,Sales!$J:$W,13,0),0)</f>
        <v>0</v>
      </c>
      <c r="Q3156" s="98">
        <f>IFERROR(VLOOKUP($F3156&amp;$C3156,Sales!$A:$H,7,0),0)</f>
        <v>0</v>
      </c>
      <c r="R3156" s="41">
        <f t="shared" si="98"/>
        <v>1</v>
      </c>
      <c r="S3156" s="15">
        <v>1</v>
      </c>
      <c r="T3156" s="15"/>
      <c r="U3156" s="15"/>
      <c r="V3156" s="15">
        <v>1</v>
      </c>
      <c r="W3156" s="15">
        <v>1</v>
      </c>
      <c r="X3156" s="15">
        <v>1</v>
      </c>
      <c r="Y3156" s="41">
        <v>1</v>
      </c>
      <c r="Z3156" s="41">
        <v>1</v>
      </c>
      <c r="AA3156" s="41"/>
      <c r="AB3156" s="15"/>
      <c r="AC3156" s="15"/>
      <c r="AD3156" s="15"/>
      <c r="AE3156" s="15"/>
      <c r="AF3156" s="15"/>
      <c r="AG3156" s="15"/>
      <c r="AH3156" s="15"/>
      <c r="AI3156" s="15"/>
      <c r="AJ3156" s="15"/>
      <c r="AK3156" s="15"/>
      <c r="AL3156" s="15"/>
      <c r="AM3156" s="15"/>
      <c r="AN3156" s="15"/>
      <c r="AO3156" s="15"/>
      <c r="AP3156" s="15"/>
      <c r="AQ3156" s="15"/>
      <c r="AR3156" s="15"/>
      <c r="AS3156" s="15"/>
      <c r="AT3156" s="15"/>
      <c r="AU3156" s="15"/>
      <c r="AV3156" s="15"/>
      <c r="AW3156" s="15"/>
      <c r="AX3156" s="82"/>
      <c r="AY3156" s="82"/>
      <c r="AZ3156" s="10">
        <v>1</v>
      </c>
      <c r="BA3156" t="s">
        <v>22</v>
      </c>
      <c r="BB3156" t="s">
        <v>23</v>
      </c>
      <c r="BD3156" s="39" t="str">
        <f t="shared" si="99"/>
        <v>01/394529503RTokopedia</v>
      </c>
    </row>
    <row r="3157" spans="2:58" ht="13.5" customHeight="1" x14ac:dyDescent="0.35">
      <c r="B3157" s="10" t="s">
        <v>17</v>
      </c>
      <c r="C3157" s="10" t="s">
        <v>2517</v>
      </c>
      <c r="D3157" s="10" t="s">
        <v>193</v>
      </c>
      <c r="E3157" s="10" t="s">
        <v>194</v>
      </c>
      <c r="F3157" s="10" t="s">
        <v>5759</v>
      </c>
      <c r="G3157" s="137">
        <v>1717809411</v>
      </c>
      <c r="H3157" s="10"/>
      <c r="I3157" s="10" t="s">
        <v>5714</v>
      </c>
      <c r="J3157" s="10" t="s">
        <v>11832</v>
      </c>
      <c r="K3157" s="130" t="s">
        <v>11953</v>
      </c>
      <c r="L3157" s="98">
        <f>IFERROR(VLOOKUP($F3157&amp;$C3157,Sales!$J:$W,9,0),0)</f>
        <v>0</v>
      </c>
      <c r="M3157" s="98">
        <f>IFERROR(VLOOKUP($F3157&amp;$C3157,Sales!$J:$W,10,0),0)</f>
        <v>0</v>
      </c>
      <c r="N3157" s="98">
        <f>IFERROR(VLOOKUP($F3157&amp;$C3157,Sales!$J:$W,11,0),0)</f>
        <v>0</v>
      </c>
      <c r="O3157" s="98">
        <f>IFERROR(VLOOKUP($F3157&amp;$C3157,Sales!$J:$W,12,0),0)</f>
        <v>0</v>
      </c>
      <c r="P3157" s="98">
        <f>IFERROR(VLOOKUP($F3157&amp;$C3157,Sales!$J:$W,13,0),0)</f>
        <v>0</v>
      </c>
      <c r="Q3157" s="98">
        <f>IFERROR(VLOOKUP($F3157&amp;$C3157,Sales!$A:$H,7,0),0)</f>
        <v>0</v>
      </c>
      <c r="R3157" s="41">
        <f t="shared" si="98"/>
        <v>1</v>
      </c>
      <c r="S3157" s="15">
        <v>1</v>
      </c>
      <c r="T3157" s="15"/>
      <c r="U3157" s="15"/>
      <c r="V3157" s="15">
        <v>1</v>
      </c>
      <c r="W3157" s="15">
        <v>1</v>
      </c>
      <c r="X3157" s="15">
        <v>1</v>
      </c>
      <c r="Y3157" s="41">
        <v>1</v>
      </c>
      <c r="Z3157" s="41">
        <v>1</v>
      </c>
      <c r="AA3157" s="41"/>
      <c r="AB3157" s="15"/>
      <c r="AC3157" s="15"/>
      <c r="AD3157" s="15"/>
      <c r="AE3157" s="15"/>
      <c r="AF3157" s="15"/>
      <c r="AG3157" s="15"/>
      <c r="AH3157" s="15"/>
      <c r="AI3157" s="15"/>
      <c r="AJ3157" s="15"/>
      <c r="AK3157" s="15"/>
      <c r="AL3157" s="15"/>
      <c r="AM3157" s="15"/>
      <c r="AN3157" s="15"/>
      <c r="AO3157" s="15"/>
      <c r="AP3157" s="15"/>
      <c r="AQ3157" s="15"/>
      <c r="AR3157" s="15"/>
      <c r="AS3157" s="15"/>
      <c r="AT3157" s="15"/>
      <c r="AU3157" s="15"/>
      <c r="AV3157" s="15"/>
      <c r="AW3157" s="15"/>
      <c r="AX3157" s="82"/>
      <c r="AY3157" s="82"/>
      <c r="AZ3157" s="10">
        <v>1</v>
      </c>
      <c r="BA3157" t="s">
        <v>22</v>
      </c>
      <c r="BB3157" t="s">
        <v>23</v>
      </c>
      <c r="BD3157" s="39" t="str">
        <f t="shared" si="99"/>
        <v>01/394529503STokopedia</v>
      </c>
    </row>
    <row r="3158" spans="2:58" ht="13.5" customHeight="1" x14ac:dyDescent="0.35">
      <c r="B3158" s="10" t="s">
        <v>17</v>
      </c>
      <c r="C3158" s="10" t="s">
        <v>2517</v>
      </c>
      <c r="D3158" s="10" t="s">
        <v>193</v>
      </c>
      <c r="E3158" s="10" t="s">
        <v>194</v>
      </c>
      <c r="F3158" s="10" t="s">
        <v>5762</v>
      </c>
      <c r="G3158" s="137">
        <v>1718000921</v>
      </c>
      <c r="H3158" s="10"/>
      <c r="I3158" s="10" t="s">
        <v>5722</v>
      </c>
      <c r="J3158" s="10" t="s">
        <v>11833</v>
      </c>
      <c r="K3158" s="10" t="s">
        <v>11954</v>
      </c>
      <c r="L3158" s="98">
        <f>IFERROR(VLOOKUP($F3158&amp;$C3158,Sales!$J:$W,9,0),0)</f>
        <v>0</v>
      </c>
      <c r="M3158" s="98">
        <f>IFERROR(VLOOKUP($F3158&amp;$C3158,Sales!$J:$W,10,0),0)</f>
        <v>0</v>
      </c>
      <c r="N3158" s="98">
        <f>IFERROR(VLOOKUP($F3158&amp;$C3158,Sales!$J:$W,11,0),0)</f>
        <v>0</v>
      </c>
      <c r="O3158" s="98">
        <f>IFERROR(VLOOKUP($F3158&amp;$C3158,Sales!$J:$W,12,0),0)</f>
        <v>0</v>
      </c>
      <c r="P3158" s="98">
        <f>IFERROR(VLOOKUP($F3158&amp;$C3158,Sales!$J:$W,13,0),0)</f>
        <v>0</v>
      </c>
      <c r="Q3158" s="98">
        <f>IFERROR(VLOOKUP($F3158&amp;$C3158,Sales!$A:$H,7,0),0)</f>
        <v>0</v>
      </c>
      <c r="R3158" s="41">
        <f t="shared" si="98"/>
        <v>1</v>
      </c>
      <c r="S3158" s="15">
        <v>1</v>
      </c>
      <c r="T3158" s="15"/>
      <c r="U3158" s="15"/>
      <c r="V3158" s="15">
        <v>1</v>
      </c>
      <c r="W3158" s="15">
        <v>1</v>
      </c>
      <c r="X3158" s="15">
        <v>1</v>
      </c>
      <c r="Y3158" s="41">
        <v>1</v>
      </c>
      <c r="Z3158" s="41">
        <v>1</v>
      </c>
      <c r="AA3158" s="41"/>
      <c r="AB3158" s="15"/>
      <c r="AC3158" s="15"/>
      <c r="AD3158" s="15"/>
      <c r="AE3158" s="15"/>
      <c r="AF3158" s="15"/>
      <c r="AG3158" s="15"/>
      <c r="AH3158" s="15"/>
      <c r="AI3158" s="15"/>
      <c r="AJ3158" s="15"/>
      <c r="AK3158" s="15"/>
      <c r="AL3158" s="15"/>
      <c r="AM3158" s="15"/>
      <c r="AN3158" s="15"/>
      <c r="AO3158" s="15"/>
      <c r="AP3158" s="15"/>
      <c r="AQ3158" s="15"/>
      <c r="AR3158" s="15"/>
      <c r="AS3158" s="15"/>
      <c r="AT3158" s="15"/>
      <c r="AU3158" s="15"/>
      <c r="AV3158" s="15"/>
      <c r="AW3158" s="15"/>
      <c r="AX3158" s="82"/>
      <c r="AY3158" s="82"/>
      <c r="AZ3158" s="10">
        <v>1</v>
      </c>
      <c r="BA3158" t="s">
        <v>22</v>
      </c>
      <c r="BB3158" t="s">
        <v>23</v>
      </c>
      <c r="BD3158" s="39" t="str">
        <f t="shared" si="99"/>
        <v>01/394529503VTokopedia</v>
      </c>
    </row>
    <row r="3159" spans="2:58" ht="13.5" customHeight="1" x14ac:dyDescent="0.35">
      <c r="B3159" s="10" t="s">
        <v>17</v>
      </c>
      <c r="C3159" s="10" t="s">
        <v>2517</v>
      </c>
      <c r="D3159" s="10" t="s">
        <v>248</v>
      </c>
      <c r="E3159" s="10" t="s">
        <v>194</v>
      </c>
      <c r="F3159" s="10" t="s">
        <v>3585</v>
      </c>
      <c r="G3159" s="137">
        <v>1277477410</v>
      </c>
      <c r="H3159" s="10"/>
      <c r="I3159" s="10" t="s">
        <v>6337</v>
      </c>
      <c r="J3159" s="10" t="s">
        <v>11834</v>
      </c>
      <c r="K3159" s="10" t="s">
        <v>11955</v>
      </c>
      <c r="L3159" s="98">
        <f>IFERROR(VLOOKUP($F3159&amp;$C3159,Sales!$J:$W,9,0),0)</f>
        <v>0</v>
      </c>
      <c r="M3159" s="98">
        <f>IFERROR(VLOOKUP($F3159&amp;$C3159,Sales!$J:$W,10,0),0)</f>
        <v>0</v>
      </c>
      <c r="N3159" s="98">
        <f>IFERROR(VLOOKUP($F3159&amp;$C3159,Sales!$J:$W,11,0),0)</f>
        <v>0</v>
      </c>
      <c r="O3159" s="98">
        <f>IFERROR(VLOOKUP($F3159&amp;$C3159,Sales!$J:$W,12,0),0)</f>
        <v>0</v>
      </c>
      <c r="P3159" s="98">
        <f>IFERROR(VLOOKUP($F3159&amp;$C3159,Sales!$J:$W,13,0),0)</f>
        <v>0</v>
      </c>
      <c r="Q3159" s="98">
        <f>IFERROR(VLOOKUP($F3159&amp;$C3159,Sales!$A:$H,7,0),0)</f>
        <v>0</v>
      </c>
      <c r="R3159" s="41">
        <f t="shared" si="98"/>
        <v>1</v>
      </c>
      <c r="S3159" s="15">
        <v>1</v>
      </c>
      <c r="T3159" s="15"/>
      <c r="U3159" s="15"/>
      <c r="V3159" s="15">
        <v>1</v>
      </c>
      <c r="W3159" s="15">
        <v>1</v>
      </c>
      <c r="X3159" s="15">
        <v>1</v>
      </c>
      <c r="Y3159" s="41">
        <v>1</v>
      </c>
      <c r="Z3159" s="41">
        <v>1</v>
      </c>
      <c r="AA3159" s="41"/>
      <c r="AB3159" s="15"/>
      <c r="AC3159" s="15"/>
      <c r="AD3159" s="15"/>
      <c r="AE3159" s="15"/>
      <c r="AF3159" s="15"/>
      <c r="AG3159" s="15"/>
      <c r="AH3159" s="15"/>
      <c r="AI3159" s="15"/>
      <c r="AJ3159" s="15"/>
      <c r="AK3159" s="15"/>
      <c r="AL3159" s="15"/>
      <c r="AM3159" s="15"/>
      <c r="AN3159" s="15"/>
      <c r="AO3159" s="15"/>
      <c r="AP3159" s="15"/>
      <c r="AQ3159" s="15"/>
      <c r="AR3159" s="15"/>
      <c r="AS3159" s="15"/>
      <c r="AT3159" s="15"/>
      <c r="AU3159" s="15"/>
      <c r="AV3159" s="15"/>
      <c r="AW3159" s="15"/>
      <c r="AX3159" s="82"/>
      <c r="AY3159" s="82"/>
      <c r="AZ3159" s="10">
        <v>1</v>
      </c>
      <c r="BA3159" t="s">
        <v>13952</v>
      </c>
      <c r="BB3159" t="s">
        <v>23</v>
      </c>
      <c r="BD3159" s="39" t="str">
        <f t="shared" si="99"/>
        <v>01/394629502FTokopedia</v>
      </c>
    </row>
    <row r="3160" spans="2:58" ht="13.5" customHeight="1" x14ac:dyDescent="0.35">
      <c r="B3160" s="10" t="s">
        <v>17</v>
      </c>
      <c r="C3160" s="10" t="s">
        <v>2517</v>
      </c>
      <c r="D3160" s="10" t="s">
        <v>294</v>
      </c>
      <c r="E3160" s="10" t="s">
        <v>295</v>
      </c>
      <c r="F3160" s="10" t="s">
        <v>4295</v>
      </c>
      <c r="G3160" s="137">
        <v>1525428743</v>
      </c>
      <c r="H3160" s="10"/>
      <c r="I3160" s="10" t="s">
        <v>5648</v>
      </c>
      <c r="J3160" t="s">
        <v>11835</v>
      </c>
      <c r="K3160" s="125" t="s">
        <v>4242</v>
      </c>
      <c r="L3160" s="98">
        <f>IFERROR(VLOOKUP($F3160&amp;$C3160,Sales!$J:$W,9,0),0)</f>
        <v>0</v>
      </c>
      <c r="M3160" s="98">
        <f>IFERROR(VLOOKUP($F3160&amp;$C3160,Sales!$J:$W,10,0),0)</f>
        <v>0</v>
      </c>
      <c r="N3160" s="98">
        <f>IFERROR(VLOOKUP($F3160&amp;$C3160,Sales!$J:$W,11,0),0)</f>
        <v>0</v>
      </c>
      <c r="O3160" s="98">
        <f>IFERROR(VLOOKUP($F3160&amp;$C3160,Sales!$J:$W,12,0),0)</f>
        <v>0</v>
      </c>
      <c r="P3160" s="98">
        <f>IFERROR(VLOOKUP($F3160&amp;$C3160,Sales!$J:$W,13,0),0)</f>
        <v>0</v>
      </c>
      <c r="Q3160" s="98">
        <f>IFERROR(VLOOKUP($F3160&amp;$C3160,Sales!$A:$H,7,0),0)</f>
        <v>0</v>
      </c>
      <c r="R3160" s="41" t="str">
        <f t="shared" si="98"/>
        <v>ERROR</v>
      </c>
      <c r="S3160" s="15"/>
      <c r="T3160" s="15"/>
      <c r="U3160" s="15"/>
      <c r="V3160" s="15"/>
      <c r="W3160" s="15"/>
      <c r="X3160" s="15"/>
      <c r="Y3160" s="41"/>
      <c r="Z3160" s="41"/>
      <c r="AA3160" s="41"/>
      <c r="AB3160" s="15"/>
      <c r="AC3160" s="15"/>
      <c r="AD3160" s="15"/>
      <c r="AE3160" s="15"/>
      <c r="AF3160" s="15"/>
      <c r="AG3160" s="15"/>
      <c r="AH3160" s="15"/>
      <c r="AI3160" s="15"/>
      <c r="AJ3160" s="15"/>
      <c r="AK3160" s="15"/>
      <c r="AL3160" s="15"/>
      <c r="AM3160" s="15"/>
      <c r="AN3160" s="15"/>
      <c r="AO3160" s="15"/>
      <c r="AP3160" s="15"/>
      <c r="AQ3160" s="15"/>
      <c r="AR3160" s="15"/>
      <c r="AS3160" s="15"/>
      <c r="AT3160" s="15"/>
      <c r="AU3160" s="15"/>
      <c r="AV3160" s="15"/>
      <c r="AW3160" s="15"/>
      <c r="AX3160" s="82"/>
      <c r="AY3160" s="82"/>
      <c r="AZ3160" s="10">
        <v>1</v>
      </c>
      <c r="BA3160" t="s">
        <v>22</v>
      </c>
      <c r="BB3160" t="s">
        <v>88</v>
      </c>
      <c r="BD3160" s="39" t="str">
        <f t="shared" si="99"/>
        <v>01/394829504QTokopedia</v>
      </c>
      <c r="BE3160" s="1">
        <v>45048</v>
      </c>
    </row>
    <row r="3161" spans="2:58" ht="13.5" customHeight="1" x14ac:dyDescent="0.35">
      <c r="B3161" s="10" t="s">
        <v>17</v>
      </c>
      <c r="C3161" s="10" t="s">
        <v>2517</v>
      </c>
      <c r="D3161" s="10" t="s">
        <v>294</v>
      </c>
      <c r="E3161" s="10" t="s">
        <v>295</v>
      </c>
      <c r="F3161" s="10" t="s">
        <v>6162</v>
      </c>
      <c r="G3161" s="137">
        <v>1525432850</v>
      </c>
      <c r="H3161" s="10"/>
      <c r="I3161" s="10" t="s">
        <v>6163</v>
      </c>
      <c r="J3161" s="10" t="s">
        <v>11836</v>
      </c>
      <c r="K3161" s="10" t="s">
        <v>6164</v>
      </c>
      <c r="L3161" s="98">
        <f>IFERROR(VLOOKUP($F3161&amp;$C3161,Sales!$J:$W,9,0),0)</f>
        <v>0</v>
      </c>
      <c r="M3161" s="98">
        <f>IFERROR(VLOOKUP($F3161&amp;$C3161,Sales!$J:$W,10,0),0)</f>
        <v>0</v>
      </c>
      <c r="N3161" s="98">
        <f>IFERROR(VLOOKUP($F3161&amp;$C3161,Sales!$J:$W,11,0),0)</f>
        <v>0</v>
      </c>
      <c r="O3161" s="98">
        <f>IFERROR(VLOOKUP($F3161&amp;$C3161,Sales!$J:$W,12,0),0)</f>
        <v>0</v>
      </c>
      <c r="P3161" s="98">
        <f>IFERROR(VLOOKUP($F3161&amp;$C3161,Sales!$J:$W,13,0),0)</f>
        <v>0</v>
      </c>
      <c r="Q3161" s="98">
        <f>IFERROR(VLOOKUP($F3161&amp;$C3161,Sales!$A:$H,7,0),0)</f>
        <v>0</v>
      </c>
      <c r="R3161" s="41" t="str">
        <f t="shared" si="98"/>
        <v>ERROR</v>
      </c>
      <c r="S3161" s="15"/>
      <c r="T3161" s="15"/>
      <c r="U3161" s="15"/>
      <c r="V3161" s="15"/>
      <c r="W3161" s="15"/>
      <c r="X3161" s="15"/>
      <c r="Y3161" s="41"/>
      <c r="Z3161" s="41"/>
      <c r="AA3161" s="41"/>
      <c r="AB3161" s="15"/>
      <c r="AC3161" s="15"/>
      <c r="AD3161" s="15"/>
      <c r="AE3161" s="15"/>
      <c r="AF3161" s="15"/>
      <c r="AG3161" s="15"/>
      <c r="AH3161" s="15"/>
      <c r="AI3161" s="15"/>
      <c r="AJ3161" s="15"/>
      <c r="AK3161" s="15"/>
      <c r="AL3161" s="15"/>
      <c r="AM3161" s="15"/>
      <c r="AN3161" s="15"/>
      <c r="AO3161" s="15"/>
      <c r="AP3161" s="15"/>
      <c r="AQ3161" s="15"/>
      <c r="AR3161" s="15"/>
      <c r="AS3161" s="15"/>
      <c r="AT3161" s="15"/>
      <c r="AU3161" s="15"/>
      <c r="AV3161" s="15"/>
      <c r="AW3161" s="15"/>
      <c r="AX3161" s="82"/>
      <c r="AY3161" s="82"/>
      <c r="AZ3161" s="10">
        <v>1</v>
      </c>
      <c r="BA3161" t="s">
        <v>22</v>
      </c>
      <c r="BB3161" t="s">
        <v>88</v>
      </c>
      <c r="BC3161" t="s">
        <v>88</v>
      </c>
      <c r="BD3161" s="39" t="str">
        <f t="shared" si="99"/>
        <v>01/394829504RTokopedia</v>
      </c>
      <c r="BE3161" s="1">
        <v>44958</v>
      </c>
      <c r="BF3161" t="s">
        <v>14797</v>
      </c>
    </row>
    <row r="3162" spans="2:58" ht="13.5" customHeight="1" x14ac:dyDescent="0.35">
      <c r="B3162" s="10" t="s">
        <v>17</v>
      </c>
      <c r="C3162" s="10" t="s">
        <v>2517</v>
      </c>
      <c r="D3162" s="10" t="s">
        <v>549</v>
      </c>
      <c r="E3162" s="10" t="s">
        <v>194</v>
      </c>
      <c r="F3162" s="10" t="s">
        <v>5790</v>
      </c>
      <c r="G3162" s="137">
        <v>1823397267</v>
      </c>
      <c r="H3162" s="10"/>
      <c r="I3162" s="10" t="s">
        <v>5827</v>
      </c>
      <c r="J3162" s="10" t="s">
        <v>11837</v>
      </c>
      <c r="K3162" s="10" t="s">
        <v>11956</v>
      </c>
      <c r="L3162" s="98">
        <f>IFERROR(VLOOKUP($F3162&amp;$C3162,Sales!$J:$W,9,0),0)</f>
        <v>0</v>
      </c>
      <c r="M3162" s="98">
        <f>IFERROR(VLOOKUP($F3162&amp;$C3162,Sales!$J:$W,10,0),0)</f>
        <v>0</v>
      </c>
      <c r="N3162" s="98">
        <f>IFERROR(VLOOKUP($F3162&amp;$C3162,Sales!$J:$W,11,0),0)</f>
        <v>0</v>
      </c>
      <c r="O3162" s="98">
        <f>IFERROR(VLOOKUP($F3162&amp;$C3162,Sales!$J:$W,12,0),0)</f>
        <v>0</v>
      </c>
      <c r="P3162" s="98">
        <f>IFERROR(VLOOKUP($F3162&amp;$C3162,Sales!$J:$W,13,0),0)</f>
        <v>0</v>
      </c>
      <c r="Q3162" s="98">
        <f>IFERROR(VLOOKUP($F3162&amp;$C3162,Sales!$A:$H,7,0),0)</f>
        <v>0</v>
      </c>
      <c r="R3162" s="41">
        <f t="shared" si="98"/>
        <v>1</v>
      </c>
      <c r="S3162" s="15">
        <v>1</v>
      </c>
      <c r="T3162" s="15"/>
      <c r="U3162" s="15"/>
      <c r="V3162" s="15">
        <v>1</v>
      </c>
      <c r="W3162" s="15">
        <v>1</v>
      </c>
      <c r="X3162" s="15">
        <v>1</v>
      </c>
      <c r="Y3162" s="41">
        <v>1</v>
      </c>
      <c r="Z3162" s="41">
        <v>1</v>
      </c>
      <c r="AA3162" s="41"/>
      <c r="AB3162" s="15"/>
      <c r="AC3162" s="15"/>
      <c r="AD3162" s="15"/>
      <c r="AE3162" s="15"/>
      <c r="AF3162" s="15"/>
      <c r="AG3162" s="15"/>
      <c r="AH3162" s="15"/>
      <c r="AI3162" s="15"/>
      <c r="AJ3162" s="15"/>
      <c r="AK3162" s="15"/>
      <c r="AL3162" s="15"/>
      <c r="AM3162" s="15"/>
      <c r="AN3162" s="15"/>
      <c r="AO3162" s="15"/>
      <c r="AP3162" s="15"/>
      <c r="AQ3162" s="15"/>
      <c r="AR3162" s="15"/>
      <c r="AS3162" s="15"/>
      <c r="AT3162" s="15"/>
      <c r="AU3162" s="15"/>
      <c r="AV3162" s="15"/>
      <c r="AW3162" s="15"/>
      <c r="AX3162" s="82"/>
      <c r="AY3162" s="82"/>
      <c r="AZ3162" s="10">
        <v>1</v>
      </c>
      <c r="BA3162" t="s">
        <v>22</v>
      </c>
      <c r="BB3162" t="s">
        <v>23</v>
      </c>
      <c r="BD3162" s="39" t="str">
        <f t="shared" si="99"/>
        <v>01/395129506CTokopedia</v>
      </c>
    </row>
    <row r="3163" spans="2:58" ht="13.5" customHeight="1" x14ac:dyDescent="0.35">
      <c r="B3163" s="10" t="s">
        <v>17</v>
      </c>
      <c r="C3163" s="10" t="s">
        <v>2517</v>
      </c>
      <c r="D3163" s="10" t="s">
        <v>549</v>
      </c>
      <c r="E3163" s="10" t="s">
        <v>194</v>
      </c>
      <c r="F3163" s="10" t="s">
        <v>5766</v>
      </c>
      <c r="G3163" s="137">
        <v>1823329108</v>
      </c>
      <c r="H3163" s="10"/>
      <c r="I3163" s="10" t="s">
        <v>5771</v>
      </c>
      <c r="J3163" s="10" t="s">
        <v>11838</v>
      </c>
      <c r="K3163" s="166" t="s">
        <v>11957</v>
      </c>
      <c r="L3163" s="98">
        <f>IFERROR(VLOOKUP($F3163&amp;$C3163,Sales!$J:$W,9,0),0)</f>
        <v>0</v>
      </c>
      <c r="M3163" s="98">
        <f>IFERROR(VLOOKUP($F3163&amp;$C3163,Sales!$J:$W,10,0),0)</f>
        <v>0</v>
      </c>
      <c r="N3163" s="98">
        <f>IFERROR(VLOOKUP($F3163&amp;$C3163,Sales!$J:$W,11,0),0)</f>
        <v>0</v>
      </c>
      <c r="O3163" s="98">
        <f>IFERROR(VLOOKUP($F3163&amp;$C3163,Sales!$J:$W,12,0),0)</f>
        <v>0</v>
      </c>
      <c r="P3163" s="98">
        <f>IFERROR(VLOOKUP($F3163&amp;$C3163,Sales!$J:$W,13,0),0)</f>
        <v>0</v>
      </c>
      <c r="Q3163" s="98">
        <f>IFERROR(VLOOKUP($F3163&amp;$C3163,Sales!$A:$H,7,0),0)</f>
        <v>0</v>
      </c>
      <c r="R3163" s="41">
        <f t="shared" si="98"/>
        <v>1</v>
      </c>
      <c r="S3163" s="15">
        <v>1</v>
      </c>
      <c r="T3163" s="15"/>
      <c r="U3163" s="15"/>
      <c r="V3163" s="15">
        <v>1</v>
      </c>
      <c r="W3163" s="15">
        <v>1</v>
      </c>
      <c r="X3163" s="15">
        <v>1</v>
      </c>
      <c r="Y3163" s="41">
        <v>1</v>
      </c>
      <c r="Z3163" s="41">
        <v>1</v>
      </c>
      <c r="AA3163" s="41"/>
      <c r="AB3163" s="15"/>
      <c r="AC3163" s="15"/>
      <c r="AD3163" s="15"/>
      <c r="AE3163" s="15"/>
      <c r="AF3163" s="15"/>
      <c r="AG3163" s="15"/>
      <c r="AH3163" s="15"/>
      <c r="AI3163" s="15"/>
      <c r="AJ3163" s="15"/>
      <c r="AK3163" s="15"/>
      <c r="AL3163" s="15"/>
      <c r="AM3163" s="15"/>
      <c r="AN3163" s="15"/>
      <c r="AO3163" s="15"/>
      <c r="AP3163" s="15"/>
      <c r="AQ3163" s="15"/>
      <c r="AR3163" s="15"/>
      <c r="AS3163" s="15"/>
      <c r="AT3163" s="15"/>
      <c r="AU3163" s="15"/>
      <c r="AV3163" s="15"/>
      <c r="AW3163" s="15"/>
      <c r="AX3163" s="82"/>
      <c r="AY3163" s="82"/>
      <c r="AZ3163" s="10">
        <v>1</v>
      </c>
      <c r="BA3163" t="s">
        <v>22</v>
      </c>
      <c r="BB3163" t="s">
        <v>23</v>
      </c>
      <c r="BD3163" s="39" t="str">
        <f t="shared" si="99"/>
        <v>01/395129506FTokopedia</v>
      </c>
    </row>
    <row r="3164" spans="2:58" ht="13.5" customHeight="1" x14ac:dyDescent="0.35">
      <c r="B3164" s="10" t="s">
        <v>17</v>
      </c>
      <c r="C3164" s="10" t="s">
        <v>2517</v>
      </c>
      <c r="D3164" s="10" t="s">
        <v>549</v>
      </c>
      <c r="E3164" s="10" t="s">
        <v>194</v>
      </c>
      <c r="F3164" s="10" t="s">
        <v>5767</v>
      </c>
      <c r="G3164" s="137">
        <v>1823336311</v>
      </c>
      <c r="H3164" s="10"/>
      <c r="I3164" s="10" t="s">
        <v>5770</v>
      </c>
      <c r="J3164" s="10" t="s">
        <v>11839</v>
      </c>
      <c r="K3164" s="10" t="s">
        <v>11958</v>
      </c>
      <c r="L3164" s="98">
        <f>IFERROR(VLOOKUP($F3164&amp;$C3164,Sales!$J:$W,9,0),0)</f>
        <v>0</v>
      </c>
      <c r="M3164" s="98">
        <f>IFERROR(VLOOKUP($F3164&amp;$C3164,Sales!$J:$W,10,0),0)</f>
        <v>0</v>
      </c>
      <c r="N3164" s="98">
        <f>IFERROR(VLOOKUP($F3164&amp;$C3164,Sales!$J:$W,11,0),0)</f>
        <v>0</v>
      </c>
      <c r="O3164" s="98">
        <f>IFERROR(VLOOKUP($F3164&amp;$C3164,Sales!$J:$W,12,0),0)</f>
        <v>0</v>
      </c>
      <c r="P3164" s="98">
        <f>IFERROR(VLOOKUP($F3164&amp;$C3164,Sales!$J:$W,13,0),0)</f>
        <v>0</v>
      </c>
      <c r="Q3164" s="98">
        <f>IFERROR(VLOOKUP($F3164&amp;$C3164,Sales!$A:$H,7,0),0)</f>
        <v>0</v>
      </c>
      <c r="R3164" s="41">
        <f t="shared" si="98"/>
        <v>1</v>
      </c>
      <c r="S3164" s="15">
        <v>1</v>
      </c>
      <c r="T3164" s="15"/>
      <c r="U3164" s="15"/>
      <c r="V3164" s="15">
        <v>1</v>
      </c>
      <c r="W3164" s="15">
        <v>1</v>
      </c>
      <c r="X3164" s="15">
        <v>1</v>
      </c>
      <c r="Y3164" s="41">
        <v>1</v>
      </c>
      <c r="Z3164" s="41">
        <v>1</v>
      </c>
      <c r="AA3164" s="41"/>
      <c r="AB3164" s="15"/>
      <c r="AC3164" s="15"/>
      <c r="AD3164" s="15"/>
      <c r="AE3164" s="15"/>
      <c r="AF3164" s="15"/>
      <c r="AG3164" s="15"/>
      <c r="AH3164" s="15"/>
      <c r="AI3164" s="15"/>
      <c r="AJ3164" s="15"/>
      <c r="AK3164" s="15"/>
      <c r="AL3164" s="15"/>
      <c r="AM3164" s="15"/>
      <c r="AN3164" s="15"/>
      <c r="AO3164" s="15"/>
      <c r="AP3164" s="15"/>
      <c r="AQ3164" s="15"/>
      <c r="AR3164" s="15"/>
      <c r="AS3164" s="15"/>
      <c r="AT3164" s="15"/>
      <c r="AU3164" s="15"/>
      <c r="AV3164" s="15"/>
      <c r="AW3164" s="15"/>
      <c r="AX3164" s="82"/>
      <c r="AY3164" s="82"/>
      <c r="AZ3164" s="10">
        <v>1</v>
      </c>
      <c r="BA3164" t="s">
        <v>22</v>
      </c>
      <c r="BB3164" t="s">
        <v>23</v>
      </c>
      <c r="BD3164" s="39" t="str">
        <f t="shared" si="99"/>
        <v>01/395129506GTokopedia</v>
      </c>
    </row>
    <row r="3165" spans="2:58" ht="13.5" customHeight="1" x14ac:dyDescent="0.35">
      <c r="B3165" s="10" t="s">
        <v>17</v>
      </c>
      <c r="C3165" s="10" t="s">
        <v>2517</v>
      </c>
      <c r="D3165" s="10" t="s">
        <v>549</v>
      </c>
      <c r="E3165" s="10" t="s">
        <v>194</v>
      </c>
      <c r="F3165" s="10" t="s">
        <v>5768</v>
      </c>
      <c r="G3165" s="137">
        <v>1823346077</v>
      </c>
      <c r="H3165" s="10"/>
      <c r="I3165" s="10" t="s">
        <v>5773</v>
      </c>
      <c r="J3165" s="10" t="s">
        <v>11840</v>
      </c>
      <c r="K3165" s="10" t="s">
        <v>11959</v>
      </c>
      <c r="L3165" s="98">
        <f>IFERROR(VLOOKUP($F3165&amp;$C3165,Sales!$J:$W,9,0),0)</f>
        <v>0</v>
      </c>
      <c r="M3165" s="98">
        <f>IFERROR(VLOOKUP($F3165&amp;$C3165,Sales!$J:$W,10,0),0)</f>
        <v>0</v>
      </c>
      <c r="N3165" s="98">
        <f>IFERROR(VLOOKUP($F3165&amp;$C3165,Sales!$J:$W,11,0),0)</f>
        <v>0</v>
      </c>
      <c r="O3165" s="98">
        <f>IFERROR(VLOOKUP($F3165&amp;$C3165,Sales!$J:$W,12,0),0)</f>
        <v>0</v>
      </c>
      <c r="P3165" s="98">
        <f>IFERROR(VLOOKUP($F3165&amp;$C3165,Sales!$J:$W,13,0),0)</f>
        <v>0</v>
      </c>
      <c r="Q3165" s="98">
        <f>IFERROR(VLOOKUP($F3165&amp;$C3165,Sales!$A:$H,7,0),0)</f>
        <v>0</v>
      </c>
      <c r="R3165" s="41">
        <f t="shared" si="98"/>
        <v>1</v>
      </c>
      <c r="S3165" s="15">
        <v>1</v>
      </c>
      <c r="T3165" s="15"/>
      <c r="U3165" s="15"/>
      <c r="V3165" s="15">
        <v>1</v>
      </c>
      <c r="W3165" s="15">
        <v>1</v>
      </c>
      <c r="X3165" s="15">
        <v>1</v>
      </c>
      <c r="Y3165" s="41">
        <v>1</v>
      </c>
      <c r="Z3165" s="41">
        <v>1</v>
      </c>
      <c r="AA3165" s="41"/>
      <c r="AB3165" s="15"/>
      <c r="AC3165" s="15"/>
      <c r="AD3165" s="15"/>
      <c r="AE3165" s="15"/>
      <c r="AF3165" s="15"/>
      <c r="AG3165" s="15"/>
      <c r="AH3165" s="15"/>
      <c r="AI3165" s="15"/>
      <c r="AJ3165" s="15"/>
      <c r="AK3165" s="15"/>
      <c r="AL3165" s="15"/>
      <c r="AM3165" s="15"/>
      <c r="AN3165" s="15"/>
      <c r="AO3165" s="15"/>
      <c r="AP3165" s="15"/>
      <c r="AQ3165" s="15"/>
      <c r="AR3165" s="15"/>
      <c r="AS3165" s="15"/>
      <c r="AT3165" s="15"/>
      <c r="AU3165" s="15"/>
      <c r="AV3165" s="15"/>
      <c r="AW3165" s="15"/>
      <c r="AX3165" s="82"/>
      <c r="AY3165" s="82"/>
      <c r="AZ3165" s="10">
        <v>1</v>
      </c>
      <c r="BA3165" t="s">
        <v>22</v>
      </c>
      <c r="BB3165" t="s">
        <v>23</v>
      </c>
      <c r="BD3165" s="39" t="str">
        <f t="shared" si="99"/>
        <v>01/395129506HTokopedia</v>
      </c>
    </row>
    <row r="3166" spans="2:58" ht="13.5" customHeight="1" x14ac:dyDescent="0.35">
      <c r="B3166" s="10" t="s">
        <v>17</v>
      </c>
      <c r="C3166" s="10" t="s">
        <v>2517</v>
      </c>
      <c r="D3166" s="10" t="s">
        <v>549</v>
      </c>
      <c r="E3166" s="10" t="s">
        <v>194</v>
      </c>
      <c r="F3166" s="10" t="s">
        <v>5769</v>
      </c>
      <c r="G3166" s="137">
        <v>1823353920</v>
      </c>
      <c r="H3166" s="10"/>
      <c r="I3166" s="10" t="s">
        <v>5772</v>
      </c>
      <c r="J3166" s="10" t="s">
        <v>11841</v>
      </c>
      <c r="K3166" s="10" t="s">
        <v>11960</v>
      </c>
      <c r="L3166" s="98">
        <f>IFERROR(VLOOKUP($F3166&amp;$C3166,Sales!$J:$W,9,0),0)</f>
        <v>0</v>
      </c>
      <c r="M3166" s="98">
        <f>IFERROR(VLOOKUP($F3166&amp;$C3166,Sales!$J:$W,10,0),0)</f>
        <v>0</v>
      </c>
      <c r="N3166" s="98">
        <f>IFERROR(VLOOKUP($F3166&amp;$C3166,Sales!$J:$W,11,0),0)</f>
        <v>0</v>
      </c>
      <c r="O3166" s="98">
        <f>IFERROR(VLOOKUP($F3166&amp;$C3166,Sales!$J:$W,12,0),0)</f>
        <v>0</v>
      </c>
      <c r="P3166" s="98">
        <f>IFERROR(VLOOKUP($F3166&amp;$C3166,Sales!$J:$W,13,0),0)</f>
        <v>0</v>
      </c>
      <c r="Q3166" s="98">
        <f>IFERROR(VLOOKUP($F3166&amp;$C3166,Sales!$A:$H,7,0),0)</f>
        <v>0</v>
      </c>
      <c r="R3166" s="41">
        <f t="shared" si="98"/>
        <v>1</v>
      </c>
      <c r="S3166" s="15">
        <v>1</v>
      </c>
      <c r="T3166" s="15"/>
      <c r="U3166" s="15"/>
      <c r="V3166" s="15">
        <v>1</v>
      </c>
      <c r="W3166" s="15">
        <v>1</v>
      </c>
      <c r="X3166" s="15">
        <v>1</v>
      </c>
      <c r="Y3166" s="41">
        <v>1</v>
      </c>
      <c r="Z3166" s="41">
        <v>1</v>
      </c>
      <c r="AA3166" s="41"/>
      <c r="AB3166" s="15"/>
      <c r="AC3166" s="15"/>
      <c r="AD3166" s="15"/>
      <c r="AE3166" s="15"/>
      <c r="AF3166" s="15"/>
      <c r="AG3166" s="15"/>
      <c r="AH3166" s="15"/>
      <c r="AI3166" s="15"/>
      <c r="AJ3166" s="15"/>
      <c r="AK3166" s="15"/>
      <c r="AL3166" s="15"/>
      <c r="AM3166" s="15"/>
      <c r="AN3166" s="15"/>
      <c r="AO3166" s="15"/>
      <c r="AP3166" s="15"/>
      <c r="AQ3166" s="15"/>
      <c r="AR3166" s="15"/>
      <c r="AS3166" s="15"/>
      <c r="AT3166" s="15"/>
      <c r="AU3166" s="15"/>
      <c r="AV3166" s="15"/>
      <c r="AW3166" s="15"/>
      <c r="AX3166" s="82"/>
      <c r="AY3166" s="82"/>
      <c r="AZ3166" s="10">
        <v>1</v>
      </c>
      <c r="BA3166" t="s">
        <v>22</v>
      </c>
      <c r="BB3166" t="s">
        <v>23</v>
      </c>
      <c r="BD3166" s="39" t="str">
        <f t="shared" si="99"/>
        <v>01/395129506ITokopedia</v>
      </c>
    </row>
    <row r="3167" spans="2:58" ht="13.5" customHeight="1" x14ac:dyDescent="0.35">
      <c r="B3167" s="10" t="s">
        <v>17</v>
      </c>
      <c r="C3167" s="10" t="s">
        <v>2517</v>
      </c>
      <c r="D3167" s="10" t="s">
        <v>549</v>
      </c>
      <c r="E3167" s="10" t="s">
        <v>194</v>
      </c>
      <c r="F3167" s="10" t="s">
        <v>5961</v>
      </c>
      <c r="G3167" s="137">
        <v>1901209303</v>
      </c>
      <c r="H3167" s="10"/>
      <c r="I3167" s="10" t="s">
        <v>6273</v>
      </c>
      <c r="J3167" s="10" t="s">
        <v>11842</v>
      </c>
      <c r="K3167" s="10" t="s">
        <v>11961</v>
      </c>
      <c r="L3167" s="98">
        <f>IFERROR(VLOOKUP($F3167&amp;$C3167,Sales!$J:$W,9,0),0)</f>
        <v>0</v>
      </c>
      <c r="M3167" s="98">
        <f>IFERROR(VLOOKUP($F3167&amp;$C3167,Sales!$J:$W,10,0),0)</f>
        <v>0</v>
      </c>
      <c r="N3167" s="98">
        <f>IFERROR(VLOOKUP($F3167&amp;$C3167,Sales!$J:$W,11,0),0)</f>
        <v>0</v>
      </c>
      <c r="O3167" s="98">
        <f>IFERROR(VLOOKUP($F3167&amp;$C3167,Sales!$J:$W,12,0),0)</f>
        <v>0</v>
      </c>
      <c r="P3167" s="98">
        <f>IFERROR(VLOOKUP($F3167&amp;$C3167,Sales!$J:$W,13,0),0)</f>
        <v>0</v>
      </c>
      <c r="Q3167" s="98">
        <f>IFERROR(VLOOKUP($F3167&amp;$C3167,Sales!$A:$H,7,0),0)</f>
        <v>0</v>
      </c>
      <c r="R3167" s="41" t="str">
        <f t="shared" si="98"/>
        <v>ERROR</v>
      </c>
      <c r="S3167" s="15"/>
      <c r="T3167" s="15"/>
      <c r="U3167" s="15"/>
      <c r="V3167" s="15"/>
      <c r="W3167" s="15"/>
      <c r="X3167" s="15"/>
      <c r="Y3167" s="41"/>
      <c r="Z3167" s="41"/>
      <c r="AA3167" s="41"/>
      <c r="AB3167" s="15"/>
      <c r="AC3167" s="15"/>
      <c r="AD3167" s="15"/>
      <c r="AE3167" s="15"/>
      <c r="AF3167" s="15"/>
      <c r="AG3167" s="15"/>
      <c r="AH3167" s="15"/>
      <c r="AI3167" s="15"/>
      <c r="AJ3167" s="15"/>
      <c r="AK3167" s="15"/>
      <c r="AL3167" s="15"/>
      <c r="AM3167" s="15"/>
      <c r="AN3167" s="15"/>
      <c r="AO3167" s="15"/>
      <c r="AP3167" s="15"/>
      <c r="AQ3167" s="15"/>
      <c r="AR3167" s="15"/>
      <c r="AS3167" s="15"/>
      <c r="AT3167" s="15"/>
      <c r="AU3167" s="15"/>
      <c r="AV3167" s="15"/>
      <c r="AW3167" s="15"/>
      <c r="AX3167" s="15"/>
      <c r="AY3167" s="15"/>
      <c r="AZ3167" s="10">
        <v>1</v>
      </c>
      <c r="BA3167" t="s">
        <v>22</v>
      </c>
      <c r="BB3167" t="s">
        <v>88</v>
      </c>
      <c r="BD3167" s="39" t="str">
        <f t="shared" si="99"/>
        <v>01/395129506JTokopedia</v>
      </c>
    </row>
    <row r="3168" spans="2:58" ht="13.5" customHeight="1" x14ac:dyDescent="0.35">
      <c r="B3168" s="10" t="s">
        <v>17</v>
      </c>
      <c r="C3168" s="10" t="s">
        <v>2517</v>
      </c>
      <c r="D3168" s="10" t="s">
        <v>549</v>
      </c>
      <c r="E3168" s="10" t="s">
        <v>194</v>
      </c>
      <c r="F3168" s="10" t="s">
        <v>5962</v>
      </c>
      <c r="G3168" s="137">
        <v>1901221739</v>
      </c>
      <c r="H3168" s="10"/>
      <c r="I3168" s="10" t="s">
        <v>6272</v>
      </c>
      <c r="J3168" s="10" t="s">
        <v>11843</v>
      </c>
      <c r="K3168" s="10" t="s">
        <v>11962</v>
      </c>
      <c r="L3168" s="98">
        <f>IFERROR(VLOOKUP($F3168&amp;$C3168,Sales!$J:$W,9,0),0)</f>
        <v>0</v>
      </c>
      <c r="M3168" s="98">
        <f>IFERROR(VLOOKUP($F3168&amp;$C3168,Sales!$J:$W,10,0),0)</f>
        <v>0</v>
      </c>
      <c r="N3168" s="98">
        <f>IFERROR(VLOOKUP($F3168&amp;$C3168,Sales!$J:$W,11,0),0)</f>
        <v>0</v>
      </c>
      <c r="O3168" s="98">
        <f>IFERROR(VLOOKUP($F3168&amp;$C3168,Sales!$J:$W,12,0),0)</f>
        <v>0</v>
      </c>
      <c r="P3168" s="98">
        <f>IFERROR(VLOOKUP($F3168&amp;$C3168,Sales!$J:$W,13,0),0)</f>
        <v>0</v>
      </c>
      <c r="Q3168" s="98">
        <f>IFERROR(VLOOKUP($F3168&amp;$C3168,Sales!$A:$H,7,0),0)</f>
        <v>0</v>
      </c>
      <c r="R3168" s="41" t="str">
        <f t="shared" si="98"/>
        <v>ERROR</v>
      </c>
      <c r="S3168" s="15"/>
      <c r="T3168" s="15"/>
      <c r="U3168" s="15"/>
      <c r="V3168" s="15"/>
      <c r="W3168" s="15"/>
      <c r="X3168" s="15"/>
      <c r="Y3168" s="41"/>
      <c r="Z3168" s="41"/>
      <c r="AA3168" s="41"/>
      <c r="AB3168" s="15"/>
      <c r="AC3168" s="15"/>
      <c r="AD3168" s="15"/>
      <c r="AE3168" s="15"/>
      <c r="AF3168" s="15"/>
      <c r="AG3168" s="15"/>
      <c r="AH3168" s="15"/>
      <c r="AI3168" s="15"/>
      <c r="AJ3168" s="15"/>
      <c r="AK3168" s="15"/>
      <c r="AL3168" s="15"/>
      <c r="AM3168" s="15"/>
      <c r="AN3168" s="15"/>
      <c r="AO3168" s="15"/>
      <c r="AP3168" s="15"/>
      <c r="AQ3168" s="15"/>
      <c r="AR3168" s="15"/>
      <c r="AS3168" s="15"/>
      <c r="AT3168" s="15"/>
      <c r="AU3168" s="15"/>
      <c r="AV3168" s="15"/>
      <c r="AW3168" s="15"/>
      <c r="AX3168" s="15"/>
      <c r="AY3168" s="15"/>
      <c r="AZ3168" s="10">
        <v>1</v>
      </c>
      <c r="BA3168" t="s">
        <v>22</v>
      </c>
      <c r="BB3168" t="s">
        <v>88</v>
      </c>
      <c r="BD3168" s="39" t="str">
        <f t="shared" si="99"/>
        <v>01/395129506KTokopedia</v>
      </c>
    </row>
    <row r="3169" spans="2:58" ht="13.5" customHeight="1" x14ac:dyDescent="0.35">
      <c r="B3169" s="10" t="s">
        <v>17</v>
      </c>
      <c r="C3169" s="10" t="s">
        <v>2517</v>
      </c>
      <c r="D3169" s="10" t="s">
        <v>549</v>
      </c>
      <c r="E3169" s="10" t="s">
        <v>194</v>
      </c>
      <c r="F3169" s="10" t="s">
        <v>5963</v>
      </c>
      <c r="G3169" s="137">
        <v>1901234937</v>
      </c>
      <c r="H3169" s="10"/>
      <c r="I3169" s="10" t="s">
        <v>6274</v>
      </c>
      <c r="J3169" s="10" t="s">
        <v>11844</v>
      </c>
      <c r="K3169" s="10" t="s">
        <v>11963</v>
      </c>
      <c r="L3169" s="98">
        <f>IFERROR(VLOOKUP($F3169&amp;$C3169,Sales!$J:$W,9,0),0)</f>
        <v>0</v>
      </c>
      <c r="M3169" s="98">
        <f>IFERROR(VLOOKUP($F3169&amp;$C3169,Sales!$J:$W,10,0),0)</f>
        <v>0</v>
      </c>
      <c r="N3169" s="98">
        <f>IFERROR(VLOOKUP($F3169&amp;$C3169,Sales!$J:$W,11,0),0)</f>
        <v>0</v>
      </c>
      <c r="O3169" s="98">
        <f>IFERROR(VLOOKUP($F3169&amp;$C3169,Sales!$J:$W,12,0),0)</f>
        <v>0</v>
      </c>
      <c r="P3169" s="98">
        <f>IFERROR(VLOOKUP($F3169&amp;$C3169,Sales!$J:$W,13,0),0)</f>
        <v>0</v>
      </c>
      <c r="Q3169" s="98">
        <f>IFERROR(VLOOKUP($F3169&amp;$C3169,Sales!$A:$H,7,0),0)</f>
        <v>0</v>
      </c>
      <c r="R3169" s="41" t="str">
        <f t="shared" si="98"/>
        <v>ERROR</v>
      </c>
      <c r="S3169" s="15"/>
      <c r="T3169" s="15"/>
      <c r="U3169" s="15"/>
      <c r="V3169" s="15"/>
      <c r="W3169" s="15"/>
      <c r="X3169" s="15"/>
      <c r="Y3169" s="41"/>
      <c r="Z3169" s="41"/>
      <c r="AA3169" s="41"/>
      <c r="AB3169" s="15"/>
      <c r="AC3169" s="15"/>
      <c r="AD3169" s="15"/>
      <c r="AE3169" s="15"/>
      <c r="AF3169" s="15"/>
      <c r="AG3169" s="15"/>
      <c r="AH3169" s="15"/>
      <c r="AI3169" s="15"/>
      <c r="AJ3169" s="15"/>
      <c r="AK3169" s="15"/>
      <c r="AL3169" s="15"/>
      <c r="AM3169" s="15"/>
      <c r="AN3169" s="15"/>
      <c r="AO3169" s="15"/>
      <c r="AP3169" s="15"/>
      <c r="AQ3169" s="15"/>
      <c r="AR3169" s="15"/>
      <c r="AS3169" s="15"/>
      <c r="AT3169" s="15"/>
      <c r="AU3169" s="15"/>
      <c r="AV3169" s="15"/>
      <c r="AW3169" s="15"/>
      <c r="AX3169" s="15"/>
      <c r="AY3169" s="15"/>
      <c r="AZ3169" s="10">
        <v>1</v>
      </c>
      <c r="BA3169" t="s">
        <v>22</v>
      </c>
      <c r="BB3169" t="s">
        <v>88</v>
      </c>
      <c r="BD3169" s="39" t="str">
        <f t="shared" si="99"/>
        <v>01/395129506LTokopedia</v>
      </c>
    </row>
    <row r="3170" spans="2:58" ht="13.5" customHeight="1" x14ac:dyDescent="0.35">
      <c r="B3170" s="10" t="s">
        <v>17</v>
      </c>
      <c r="C3170" s="10" t="s">
        <v>2517</v>
      </c>
      <c r="D3170" s="10" t="s">
        <v>65</v>
      </c>
      <c r="E3170" s="10" t="s">
        <v>66</v>
      </c>
      <c r="F3170" s="10" t="s">
        <v>5939</v>
      </c>
      <c r="G3170" s="137">
        <v>1901451450</v>
      </c>
      <c r="H3170" s="10"/>
      <c r="I3170" s="10">
        <v>4987176052933</v>
      </c>
      <c r="J3170" s="10" t="s">
        <v>11845</v>
      </c>
      <c r="K3170" s="166" t="s">
        <v>11964</v>
      </c>
      <c r="L3170" s="98">
        <f>IFERROR(VLOOKUP($F3170&amp;$C3170,Sales!$J:$W,9,0),0)</f>
        <v>33246846.846846793</v>
      </c>
      <c r="M3170" s="98">
        <f>IFERROR(VLOOKUP($F3170&amp;$C3170,Sales!$J:$W,10,0),0)</f>
        <v>41380450.45045042</v>
      </c>
      <c r="N3170" s="98">
        <f>IFERROR(VLOOKUP($F3170&amp;$C3170,Sales!$J:$W,11,0),0)</f>
        <v>58003873.873874031</v>
      </c>
      <c r="O3170" s="98">
        <f>IFERROR(VLOOKUP($F3170&amp;$C3170,Sales!$J:$W,12,0),0)</f>
        <v>744.66666666666663</v>
      </c>
      <c r="P3170" s="98">
        <f>IFERROR(VLOOKUP($F3170&amp;$C3170,Sales!$J:$W,13,0),0)</f>
        <v>44210390.390390418</v>
      </c>
      <c r="Q3170" s="98">
        <f>IFERROR(VLOOKUP($F3170&amp;$C3170,Sales!$A:$H,7,0),0)</f>
        <v>712432.43243243243</v>
      </c>
      <c r="R3170" s="41">
        <f t="shared" si="98"/>
        <v>1</v>
      </c>
      <c r="S3170" s="15">
        <v>1</v>
      </c>
      <c r="T3170" s="15"/>
      <c r="U3170" s="15"/>
      <c r="V3170" s="15">
        <v>1</v>
      </c>
      <c r="W3170" s="15">
        <v>1</v>
      </c>
      <c r="X3170" s="15">
        <v>1</v>
      </c>
      <c r="Y3170" s="41">
        <v>1</v>
      </c>
      <c r="Z3170" s="41">
        <v>1</v>
      </c>
      <c r="AA3170" s="41"/>
      <c r="AB3170" s="15"/>
      <c r="AC3170" s="15"/>
      <c r="AD3170" s="15"/>
      <c r="AE3170" s="15"/>
      <c r="AF3170" s="15"/>
      <c r="AG3170" s="15"/>
      <c r="AH3170" s="15"/>
      <c r="AI3170" s="15"/>
      <c r="AJ3170" s="15"/>
      <c r="AK3170" s="15"/>
      <c r="AL3170" s="15"/>
      <c r="AM3170" s="15"/>
      <c r="AN3170" s="15"/>
      <c r="AO3170" s="15"/>
      <c r="AP3170" s="15"/>
      <c r="AQ3170" s="15"/>
      <c r="AR3170" s="15"/>
      <c r="AS3170" s="15"/>
      <c r="AT3170" s="15"/>
      <c r="AU3170" s="15"/>
      <c r="AV3170" s="15"/>
      <c r="AW3170" s="15"/>
      <c r="AX3170" s="82"/>
      <c r="AY3170" s="82"/>
      <c r="AZ3170" s="10">
        <v>1</v>
      </c>
      <c r="BA3170" t="s">
        <v>22</v>
      </c>
      <c r="BB3170" t="s">
        <v>23</v>
      </c>
      <c r="BD3170" s="39" t="str">
        <f t="shared" si="99"/>
        <v>01/326127307QTokopedia</v>
      </c>
    </row>
    <row r="3171" spans="2:58" ht="13.5" customHeight="1" x14ac:dyDescent="0.35">
      <c r="B3171" s="10" t="s">
        <v>17</v>
      </c>
      <c r="C3171" s="10" t="s">
        <v>2517</v>
      </c>
      <c r="D3171" s="10" t="s">
        <v>65</v>
      </c>
      <c r="E3171" s="10" t="s">
        <v>66</v>
      </c>
      <c r="F3171" s="10" t="s">
        <v>5938</v>
      </c>
      <c r="G3171" s="137">
        <v>8334970324</v>
      </c>
      <c r="H3171" s="124"/>
      <c r="I3171" s="10">
        <v>4987176052926</v>
      </c>
      <c r="J3171" s="31" t="s">
        <v>16911</v>
      </c>
      <c r="K3171" s="10" t="s">
        <v>16912</v>
      </c>
      <c r="L3171" s="98">
        <f>IFERROR(VLOOKUP($F3171&amp;$C3171,Sales!$J:$W,9,0),0)</f>
        <v>1132432.4324324322</v>
      </c>
      <c r="M3171" s="98">
        <f>IFERROR(VLOOKUP($F3171&amp;$C3171,Sales!$J:$W,10,0),0)</f>
        <v>3321801.8018018007</v>
      </c>
      <c r="N3171" s="98">
        <f>IFERROR(VLOOKUP($F3171&amp;$C3171,Sales!$J:$W,11,0),0)</f>
        <v>4340990.990990988</v>
      </c>
      <c r="O3171" s="98">
        <f>IFERROR(VLOOKUP($F3171&amp;$C3171,Sales!$J:$W,12,0),0)</f>
        <v>77.666666666666671</v>
      </c>
      <c r="P3171" s="98">
        <f>IFERROR(VLOOKUP($F3171&amp;$C3171,Sales!$J:$W,13,0),0)</f>
        <v>2931741.7417417406</v>
      </c>
      <c r="Q3171" s="98">
        <f>IFERROR(VLOOKUP($F3171&amp;$C3171,Sales!$A:$H,7,0),0)</f>
        <v>113243.24324324324</v>
      </c>
      <c r="R3171" s="41">
        <f t="shared" si="98"/>
        <v>1</v>
      </c>
      <c r="S3171" s="15">
        <v>1</v>
      </c>
      <c r="T3171" s="15"/>
      <c r="U3171" s="15"/>
      <c r="V3171" s="15">
        <v>1</v>
      </c>
      <c r="W3171" s="15">
        <v>1</v>
      </c>
      <c r="X3171" s="15">
        <v>1</v>
      </c>
      <c r="Y3171" s="41">
        <v>1</v>
      </c>
      <c r="Z3171" s="41">
        <v>1</v>
      </c>
      <c r="AA3171" s="41"/>
      <c r="AB3171" s="15"/>
      <c r="AC3171" s="15"/>
      <c r="AD3171" s="15"/>
      <c r="AE3171" s="15"/>
      <c r="AF3171" s="15"/>
      <c r="AG3171" s="15"/>
      <c r="AH3171" s="15"/>
      <c r="AI3171" s="15"/>
      <c r="AJ3171" s="15"/>
      <c r="AK3171" s="15"/>
      <c r="AL3171" s="15"/>
      <c r="AM3171" s="15"/>
      <c r="AN3171" s="15"/>
      <c r="AO3171" s="15"/>
      <c r="AP3171" s="15"/>
      <c r="AQ3171" s="15"/>
      <c r="AR3171" s="15"/>
      <c r="AS3171" s="15"/>
      <c r="AT3171" s="15"/>
      <c r="AU3171" s="15"/>
      <c r="AV3171" s="15"/>
      <c r="AW3171" s="15"/>
      <c r="AX3171" s="82"/>
      <c r="AY3171" s="82"/>
      <c r="AZ3171" s="10">
        <v>1</v>
      </c>
      <c r="BA3171" t="s">
        <v>22</v>
      </c>
      <c r="BB3171" t="s">
        <v>23</v>
      </c>
      <c r="BD3171" s="39" t="str">
        <f t="shared" si="99"/>
        <v>01/326127307PTokopedia</v>
      </c>
    </row>
    <row r="3172" spans="2:58" ht="13.5" customHeight="1" x14ac:dyDescent="0.35">
      <c r="B3172" s="10" t="s">
        <v>17</v>
      </c>
      <c r="C3172" s="10" t="s">
        <v>2517</v>
      </c>
      <c r="D3172" s="10" t="s">
        <v>65</v>
      </c>
      <c r="E3172" s="10" t="s">
        <v>66</v>
      </c>
      <c r="F3172" s="10" t="s">
        <v>5941</v>
      </c>
      <c r="G3172" s="137">
        <v>8334970321</v>
      </c>
      <c r="H3172" s="10"/>
      <c r="I3172" s="10">
        <v>4987176052841</v>
      </c>
      <c r="J3172" s="31" t="s">
        <v>16913</v>
      </c>
      <c r="K3172" s="10" t="s">
        <v>16914</v>
      </c>
      <c r="L3172" s="98">
        <f>IFERROR(VLOOKUP($F3172&amp;$C3172,Sales!$J:$W,9,0),0)</f>
        <v>1358918.9189189188</v>
      </c>
      <c r="M3172" s="98">
        <f>IFERROR(VLOOKUP($F3172&amp;$C3172,Sales!$J:$W,10,0),0)</f>
        <v>2680090.0900900895</v>
      </c>
      <c r="N3172" s="98">
        <f>IFERROR(VLOOKUP($F3172&amp;$C3172,Sales!$J:$W,11,0),0)</f>
        <v>1585405.405405405</v>
      </c>
      <c r="O3172" s="98">
        <f>IFERROR(VLOOKUP($F3172&amp;$C3172,Sales!$J:$W,12,0),0)</f>
        <v>49.666666666666664</v>
      </c>
      <c r="P3172" s="98">
        <f>IFERROR(VLOOKUP($F3172&amp;$C3172,Sales!$J:$W,13,0),0)</f>
        <v>1874804.8048048045</v>
      </c>
      <c r="Q3172" s="98">
        <f>IFERROR(VLOOKUP($F3172&amp;$C3172,Sales!$A:$H,7,0),0)</f>
        <v>37747.747747747744</v>
      </c>
      <c r="R3172" s="41">
        <f t="shared" si="98"/>
        <v>1</v>
      </c>
      <c r="S3172" s="15">
        <v>1</v>
      </c>
      <c r="T3172" s="15"/>
      <c r="U3172" s="15"/>
      <c r="V3172" s="15">
        <v>1</v>
      </c>
      <c r="W3172" s="15">
        <v>1</v>
      </c>
      <c r="X3172" s="15">
        <v>1</v>
      </c>
      <c r="Y3172" s="41">
        <v>1</v>
      </c>
      <c r="Z3172" s="41">
        <v>1</v>
      </c>
      <c r="AA3172" s="41"/>
      <c r="AB3172" s="15"/>
      <c r="AC3172" s="15"/>
      <c r="AD3172" s="15"/>
      <c r="AE3172" s="15"/>
      <c r="AF3172" s="15"/>
      <c r="AG3172" s="15"/>
      <c r="AH3172" s="15"/>
      <c r="AI3172" s="15"/>
      <c r="AJ3172" s="15"/>
      <c r="AK3172" s="15"/>
      <c r="AL3172" s="15"/>
      <c r="AM3172" s="15"/>
      <c r="AN3172" s="15"/>
      <c r="AO3172" s="15"/>
      <c r="AP3172" s="15"/>
      <c r="AQ3172" s="15"/>
      <c r="AR3172" s="15"/>
      <c r="AS3172" s="15"/>
      <c r="AT3172" s="15"/>
      <c r="AU3172" s="15"/>
      <c r="AV3172" s="15"/>
      <c r="AW3172" s="15"/>
      <c r="AX3172" s="82"/>
      <c r="AY3172" s="82"/>
      <c r="AZ3172" s="10">
        <v>1</v>
      </c>
      <c r="BA3172" t="s">
        <v>22</v>
      </c>
      <c r="BB3172" t="s">
        <v>23</v>
      </c>
      <c r="BD3172" s="39" t="str">
        <f t="shared" si="99"/>
        <v>01/326127307NTokopedia</v>
      </c>
    </row>
    <row r="3173" spans="2:58" ht="13.5" customHeight="1" x14ac:dyDescent="0.35">
      <c r="B3173" s="10" t="s">
        <v>17</v>
      </c>
      <c r="C3173" s="10" t="s">
        <v>2517</v>
      </c>
      <c r="D3173" s="10" t="s">
        <v>119</v>
      </c>
      <c r="E3173" s="10" t="s">
        <v>120</v>
      </c>
      <c r="F3173" s="10" t="s">
        <v>3554</v>
      </c>
      <c r="G3173" s="137">
        <v>1899009185</v>
      </c>
      <c r="H3173" s="10" t="s">
        <v>3554</v>
      </c>
      <c r="I3173" s="10">
        <v>4902430923590</v>
      </c>
      <c r="J3173" s="10" t="s">
        <v>11846</v>
      </c>
      <c r="K3173" s="10" t="s">
        <v>11965</v>
      </c>
      <c r="L3173" s="98">
        <f>IFERROR(VLOOKUP($F3173&amp;$C3173,Sales!$J:$W,9,0),0)</f>
        <v>0</v>
      </c>
      <c r="M3173" s="98">
        <f>IFERROR(VLOOKUP($F3173&amp;$C3173,Sales!$J:$W,10,0),0)</f>
        <v>0</v>
      </c>
      <c r="N3173" s="98">
        <f>IFERROR(VLOOKUP($F3173&amp;$C3173,Sales!$J:$W,11,0),0)</f>
        <v>0</v>
      </c>
      <c r="O3173" s="98">
        <f>IFERROR(VLOOKUP($F3173&amp;$C3173,Sales!$J:$W,12,0),0)</f>
        <v>0</v>
      </c>
      <c r="P3173" s="98">
        <f>IFERROR(VLOOKUP($F3173&amp;$C3173,Sales!$J:$W,13,0),0)</f>
        <v>0</v>
      </c>
      <c r="Q3173" s="98">
        <f>IFERROR(VLOOKUP($F3173&amp;$C3173,Sales!$A:$H,7,0),0)</f>
        <v>0</v>
      </c>
      <c r="R3173" s="41" t="str">
        <f t="shared" si="98"/>
        <v>ERROR</v>
      </c>
      <c r="S3173" s="15"/>
      <c r="T3173" s="15"/>
      <c r="U3173" s="15"/>
      <c r="V3173" s="15"/>
      <c r="W3173" s="15"/>
      <c r="X3173" s="15"/>
      <c r="Y3173" s="41"/>
      <c r="Z3173" s="41"/>
      <c r="AA3173" s="41"/>
      <c r="AB3173" s="15"/>
      <c r="AC3173" s="15"/>
      <c r="AD3173" s="15"/>
      <c r="AE3173" s="15"/>
      <c r="AF3173" s="15"/>
      <c r="AG3173" s="15"/>
      <c r="AH3173" s="15"/>
      <c r="AI3173" s="15"/>
      <c r="AJ3173" s="15"/>
      <c r="AK3173" s="15"/>
      <c r="AL3173" s="15"/>
      <c r="AM3173" s="15"/>
      <c r="AN3173" s="15"/>
      <c r="AO3173" s="15"/>
      <c r="AP3173" s="15"/>
      <c r="AQ3173" s="15"/>
      <c r="AR3173" s="15"/>
      <c r="AS3173" s="15"/>
      <c r="AT3173" s="15"/>
      <c r="AU3173" s="15"/>
      <c r="AV3173" s="15"/>
      <c r="AW3173" s="15"/>
      <c r="AX3173" s="82"/>
      <c r="AY3173" s="82"/>
      <c r="AZ3173" s="10">
        <v>1</v>
      </c>
      <c r="BA3173" t="s">
        <v>22</v>
      </c>
      <c r="BB3173" t="s">
        <v>88</v>
      </c>
      <c r="BD3173" s="39" t="str">
        <f t="shared" si="99"/>
        <v>01/214420902JTokopedia</v>
      </c>
      <c r="BE3173" s="1">
        <v>44932</v>
      </c>
      <c r="BF3173" t="s">
        <v>14707</v>
      </c>
    </row>
    <row r="3174" spans="2:58" ht="13.5" customHeight="1" x14ac:dyDescent="0.35">
      <c r="B3174" s="10" t="s">
        <v>17</v>
      </c>
      <c r="C3174" s="10" t="s">
        <v>2517</v>
      </c>
      <c r="D3174" s="10" t="s">
        <v>119</v>
      </c>
      <c r="E3174" s="10" t="s">
        <v>120</v>
      </c>
      <c r="F3174" s="10" t="s">
        <v>5778</v>
      </c>
      <c r="G3174" s="137">
        <v>1873798745</v>
      </c>
      <c r="H3174" s="10"/>
      <c r="I3174" s="10">
        <v>4987176039606</v>
      </c>
      <c r="J3174" s="10" t="s">
        <v>11847</v>
      </c>
      <c r="K3174" s="10" t="s">
        <v>11966</v>
      </c>
      <c r="L3174" s="98">
        <f>IFERROR(VLOOKUP($F3174&amp;$C3174,Sales!$J:$W,9,0),0)</f>
        <v>2044144.1441441441</v>
      </c>
      <c r="M3174" s="98">
        <f>IFERROR(VLOOKUP($F3174&amp;$C3174,Sales!$J:$W,10,0),0)</f>
        <v>2657387.3873873875</v>
      </c>
      <c r="N3174" s="98">
        <f>IFERROR(VLOOKUP($F3174&amp;$C3174,Sales!$J:$W,11,0),0)</f>
        <v>1226486.4864864864</v>
      </c>
      <c r="O3174" s="98">
        <f>IFERROR(VLOOKUP($F3174&amp;$C3174,Sales!$J:$W,12,0),0)</f>
        <v>9.6666666666666661</v>
      </c>
      <c r="P3174" s="98">
        <f>IFERROR(VLOOKUP($F3174&amp;$C3174,Sales!$J:$W,13,0),0)</f>
        <v>1976006.0060060059</v>
      </c>
      <c r="Q3174" s="98">
        <f>IFERROR(VLOOKUP($F3174&amp;$C3174,Sales!$A:$H,7,0),0)</f>
        <v>0</v>
      </c>
      <c r="R3174" s="41">
        <f t="shared" si="98"/>
        <v>1</v>
      </c>
      <c r="S3174" s="15">
        <v>1</v>
      </c>
      <c r="T3174" s="15"/>
      <c r="U3174" s="15"/>
      <c r="V3174" s="15">
        <v>1</v>
      </c>
      <c r="W3174" s="15">
        <v>1</v>
      </c>
      <c r="X3174" s="15">
        <v>1</v>
      </c>
      <c r="Y3174" s="41">
        <v>1</v>
      </c>
      <c r="Z3174" s="41">
        <v>1</v>
      </c>
      <c r="AA3174" s="41"/>
      <c r="AB3174" s="15"/>
      <c r="AC3174" s="15"/>
      <c r="AD3174" s="15"/>
      <c r="AE3174" s="15"/>
      <c r="AF3174" s="15"/>
      <c r="AG3174" s="15"/>
      <c r="AH3174" s="15"/>
      <c r="AI3174" s="15"/>
      <c r="AJ3174" s="15"/>
      <c r="AK3174" s="15"/>
      <c r="AL3174" s="15"/>
      <c r="AM3174" s="15"/>
      <c r="AN3174" s="15"/>
      <c r="AO3174" s="15"/>
      <c r="AP3174" s="15"/>
      <c r="AQ3174" s="15"/>
      <c r="AR3174" s="15"/>
      <c r="AS3174" s="15"/>
      <c r="AT3174" s="15"/>
      <c r="AU3174" s="15"/>
      <c r="AV3174" s="15"/>
      <c r="AW3174" s="15"/>
      <c r="AX3174" s="82"/>
      <c r="AY3174" s="82"/>
      <c r="AZ3174" s="10">
        <v>1</v>
      </c>
      <c r="BA3174" t="s">
        <v>22</v>
      </c>
      <c r="BB3174" t="s">
        <v>23</v>
      </c>
      <c r="BD3174" s="39" t="str">
        <f t="shared" si="99"/>
        <v>01/214424902NTokopedia</v>
      </c>
    </row>
    <row r="3175" spans="2:58" ht="13.5" customHeight="1" x14ac:dyDescent="0.35">
      <c r="B3175" s="10" t="s">
        <v>17</v>
      </c>
      <c r="C3175" s="10" t="s">
        <v>2517</v>
      </c>
      <c r="D3175" s="10" t="s">
        <v>119</v>
      </c>
      <c r="E3175" s="10" t="s">
        <v>120</v>
      </c>
      <c r="F3175" s="10" t="s">
        <v>5774</v>
      </c>
      <c r="G3175" s="137">
        <v>1873836895</v>
      </c>
      <c r="H3175" s="10"/>
      <c r="I3175" s="10">
        <v>4987176039187</v>
      </c>
      <c r="J3175" s="10" t="s">
        <v>11848</v>
      </c>
      <c r="K3175" s="10" t="s">
        <v>11967</v>
      </c>
      <c r="L3175" s="98">
        <f>IFERROR(VLOOKUP($F3175&amp;$C3175,Sales!$J:$W,9,0),0)</f>
        <v>972072.07207207207</v>
      </c>
      <c r="M3175" s="98">
        <f>IFERROR(VLOOKUP($F3175&amp;$C3175,Sales!$J:$W,10,0),0)</f>
        <v>1263693.6936936935</v>
      </c>
      <c r="N3175" s="98">
        <f>IFERROR(VLOOKUP($F3175&amp;$C3175,Sales!$J:$W,11,0),0)</f>
        <v>2332972.9729729723</v>
      </c>
      <c r="O3175" s="98">
        <f>IFERROR(VLOOKUP($F3175&amp;$C3175,Sales!$J:$W,12,0),0)</f>
        <v>15.666666666666666</v>
      </c>
      <c r="P3175" s="98">
        <f>IFERROR(VLOOKUP($F3175&amp;$C3175,Sales!$J:$W,13,0),0)</f>
        <v>1522912.9129129127</v>
      </c>
      <c r="Q3175" s="98">
        <f>IFERROR(VLOOKUP($F3175&amp;$C3175,Sales!$A:$H,7,0),0)</f>
        <v>0</v>
      </c>
      <c r="R3175" s="41">
        <f t="shared" si="98"/>
        <v>1</v>
      </c>
      <c r="S3175" s="15">
        <v>1</v>
      </c>
      <c r="T3175" s="15"/>
      <c r="U3175" s="15"/>
      <c r="V3175" s="15">
        <v>1</v>
      </c>
      <c r="W3175" s="15">
        <v>1</v>
      </c>
      <c r="X3175" s="15">
        <v>1</v>
      </c>
      <c r="Y3175" s="41">
        <v>1</v>
      </c>
      <c r="Z3175" s="41">
        <v>1</v>
      </c>
      <c r="AA3175" s="41"/>
      <c r="AB3175" s="15"/>
      <c r="AC3175" s="15"/>
      <c r="AD3175" s="15"/>
      <c r="AE3175" s="15"/>
      <c r="AF3175" s="15"/>
      <c r="AG3175" s="15"/>
      <c r="AH3175" s="15"/>
      <c r="AI3175" s="15"/>
      <c r="AJ3175" s="15"/>
      <c r="AK3175" s="15"/>
      <c r="AL3175" s="15"/>
      <c r="AM3175" s="15"/>
      <c r="AN3175" s="15"/>
      <c r="AO3175" s="15"/>
      <c r="AP3175" s="15"/>
      <c r="AQ3175" s="15"/>
      <c r="AR3175" s="15"/>
      <c r="AS3175" s="15"/>
      <c r="AT3175" s="15"/>
      <c r="AU3175" s="15"/>
      <c r="AV3175" s="15"/>
      <c r="AW3175" s="15"/>
      <c r="AX3175" s="82"/>
      <c r="AY3175" s="82"/>
      <c r="AZ3175" s="10">
        <v>1</v>
      </c>
      <c r="BA3175" t="s">
        <v>22</v>
      </c>
      <c r="BB3175" t="s">
        <v>23</v>
      </c>
      <c r="BD3175" s="39" t="str">
        <f t="shared" si="99"/>
        <v>01/214424902FTokopedia</v>
      </c>
    </row>
    <row r="3176" spans="2:58" ht="13.5" customHeight="1" x14ac:dyDescent="0.35">
      <c r="B3176" s="10" t="s">
        <v>17</v>
      </c>
      <c r="C3176" s="10" t="s">
        <v>2517</v>
      </c>
      <c r="D3176" s="10" t="s">
        <v>119</v>
      </c>
      <c r="E3176" s="10" t="s">
        <v>120</v>
      </c>
      <c r="F3176" s="10" t="s">
        <v>5989</v>
      </c>
      <c r="G3176" s="137">
        <v>1988709237</v>
      </c>
      <c r="H3176" s="10"/>
      <c r="I3176" s="10">
        <v>4902430876698</v>
      </c>
      <c r="J3176" s="10" t="s">
        <v>11849</v>
      </c>
      <c r="K3176" s="10" t="s">
        <v>9075</v>
      </c>
      <c r="L3176" s="98">
        <f>IFERROR(VLOOKUP($F3176&amp;$C3176,Sales!$J:$W,9,0),0)</f>
        <v>3187927.9279279266</v>
      </c>
      <c r="M3176" s="98">
        <f>IFERROR(VLOOKUP($F3176&amp;$C3176,Sales!$J:$W,10,0),0)</f>
        <v>858288.28828828805</v>
      </c>
      <c r="N3176" s="98">
        <f>IFERROR(VLOOKUP($F3176&amp;$C3176,Sales!$J:$W,11,0),0)</f>
        <v>2942702.7027027016</v>
      </c>
      <c r="O3176" s="98">
        <f>IFERROR(VLOOKUP($F3176&amp;$C3176,Sales!$J:$W,12,0),0)</f>
        <v>19</v>
      </c>
      <c r="P3176" s="98">
        <f>IFERROR(VLOOKUP($F3176&amp;$C3176,Sales!$J:$W,13,0),0)</f>
        <v>2329639.6396396388</v>
      </c>
      <c r="Q3176" s="98">
        <f>IFERROR(VLOOKUP($F3176&amp;$C3176,Sales!$A:$H,7,0),0)</f>
        <v>122612.6126126126</v>
      </c>
      <c r="R3176" s="41">
        <f t="shared" si="98"/>
        <v>1</v>
      </c>
      <c r="S3176" s="15">
        <v>1</v>
      </c>
      <c r="T3176" s="15"/>
      <c r="U3176" s="15"/>
      <c r="V3176" s="15">
        <v>1</v>
      </c>
      <c r="W3176" s="15">
        <v>1</v>
      </c>
      <c r="X3176" s="15">
        <v>1</v>
      </c>
      <c r="Y3176" s="41">
        <v>1</v>
      </c>
      <c r="Z3176" s="41">
        <v>1</v>
      </c>
      <c r="AA3176" s="41"/>
      <c r="AB3176" s="15"/>
      <c r="AC3176" s="15"/>
      <c r="AD3176" s="15"/>
      <c r="AE3176" s="15"/>
      <c r="AF3176" s="15"/>
      <c r="AG3176" s="15"/>
      <c r="AH3176" s="15"/>
      <c r="AI3176" s="15"/>
      <c r="AJ3176" s="15"/>
      <c r="AK3176" s="15"/>
      <c r="AL3176" s="15"/>
      <c r="AM3176" s="15"/>
      <c r="AN3176" s="15"/>
      <c r="AO3176" s="15"/>
      <c r="AP3176" s="15"/>
      <c r="AQ3176" s="15"/>
      <c r="AR3176" s="15"/>
      <c r="AS3176" s="15"/>
      <c r="AT3176" s="15"/>
      <c r="AU3176" s="15"/>
      <c r="AV3176" s="15"/>
      <c r="AW3176" s="15"/>
      <c r="AX3176" s="82"/>
      <c r="AY3176" s="82"/>
      <c r="AZ3176" s="10">
        <v>1</v>
      </c>
      <c r="BA3176" t="s">
        <v>22</v>
      </c>
      <c r="BB3176" t="s">
        <v>23</v>
      </c>
      <c r="BD3176" s="39" t="str">
        <f t="shared" si="99"/>
        <v>01/214424902HTokopedia</v>
      </c>
    </row>
    <row r="3177" spans="2:58" ht="13.5" customHeight="1" x14ac:dyDescent="0.35">
      <c r="B3177" s="10" t="s">
        <v>17</v>
      </c>
      <c r="C3177" s="10" t="s">
        <v>2517</v>
      </c>
      <c r="D3177" s="10" t="s">
        <v>65</v>
      </c>
      <c r="E3177" s="10" t="s">
        <v>66</v>
      </c>
      <c r="F3177" s="10" t="s">
        <v>5974</v>
      </c>
      <c r="G3177" s="137">
        <v>1901514281</v>
      </c>
      <c r="H3177" s="10"/>
      <c r="I3177" s="10" t="s">
        <v>5925</v>
      </c>
      <c r="J3177" s="10" t="s">
        <v>11850</v>
      </c>
      <c r="K3177" s="10" t="s">
        <v>11968</v>
      </c>
      <c r="L3177" s="98">
        <f>IFERROR(VLOOKUP($F3177&amp;$C3177,Sales!$J:$W,9,0),0)</f>
        <v>0</v>
      </c>
      <c r="M3177" s="98">
        <f>IFERROR(VLOOKUP($F3177&amp;$C3177,Sales!$J:$W,10,0),0)</f>
        <v>0</v>
      </c>
      <c r="N3177" s="98">
        <f>IFERROR(VLOOKUP($F3177&amp;$C3177,Sales!$J:$W,11,0),0)</f>
        <v>0</v>
      </c>
      <c r="O3177" s="98">
        <f>IFERROR(VLOOKUP($F3177&amp;$C3177,Sales!$J:$W,12,0),0)</f>
        <v>0</v>
      </c>
      <c r="P3177" s="98">
        <f>IFERROR(VLOOKUP($F3177&amp;$C3177,Sales!$J:$W,13,0),0)</f>
        <v>0</v>
      </c>
      <c r="Q3177" s="98">
        <f>IFERROR(VLOOKUP($F3177&amp;$C3177,Sales!$A:$H,7,0),0)</f>
        <v>0</v>
      </c>
      <c r="R3177" s="41">
        <f t="shared" si="98"/>
        <v>1</v>
      </c>
      <c r="S3177" s="15">
        <v>1</v>
      </c>
      <c r="T3177" s="15"/>
      <c r="U3177" s="15"/>
      <c r="V3177" s="15">
        <v>1</v>
      </c>
      <c r="W3177" s="15">
        <v>1</v>
      </c>
      <c r="X3177" s="15">
        <v>1</v>
      </c>
      <c r="Y3177" s="41">
        <v>1</v>
      </c>
      <c r="Z3177" s="41">
        <v>1</v>
      </c>
      <c r="AA3177" s="41"/>
      <c r="AB3177" s="15"/>
      <c r="AC3177" s="15"/>
      <c r="AD3177" s="15"/>
      <c r="AE3177" s="15"/>
      <c r="AF3177" s="15"/>
      <c r="AG3177" s="15"/>
      <c r="AH3177" s="15"/>
      <c r="AI3177" s="15"/>
      <c r="AJ3177" s="15"/>
      <c r="AK3177" s="15"/>
      <c r="AL3177" s="15"/>
      <c r="AM3177" s="15"/>
      <c r="AN3177" s="15"/>
      <c r="AO3177" s="15"/>
      <c r="AP3177" s="15"/>
      <c r="AQ3177" s="15"/>
      <c r="AR3177" s="15"/>
      <c r="AS3177" s="15"/>
      <c r="AT3177" s="15"/>
      <c r="AU3177" s="15"/>
      <c r="AV3177" s="15"/>
      <c r="AW3177" s="15"/>
      <c r="AX3177" s="82"/>
      <c r="AY3177" s="82"/>
      <c r="AZ3177" s="10">
        <v>1</v>
      </c>
      <c r="BA3177" t="s">
        <v>22</v>
      </c>
      <c r="BB3177" t="s">
        <v>23</v>
      </c>
      <c r="BD3177" s="39" t="str">
        <f t="shared" si="99"/>
        <v>01/396129509STokopedia</v>
      </c>
    </row>
    <row r="3178" spans="2:58" ht="13.5" customHeight="1" x14ac:dyDescent="0.35">
      <c r="B3178" s="10" t="s">
        <v>17</v>
      </c>
      <c r="C3178" s="10" t="s">
        <v>2517</v>
      </c>
      <c r="D3178" s="10" t="s">
        <v>193</v>
      </c>
      <c r="E3178" s="10" t="s">
        <v>194</v>
      </c>
      <c r="F3178" s="10" t="s">
        <v>5697</v>
      </c>
      <c r="G3178" s="137">
        <v>1717798236</v>
      </c>
      <c r="H3178" s="10"/>
      <c r="I3178" s="10">
        <v>4987176046369</v>
      </c>
      <c r="J3178" s="10" t="s">
        <v>11851</v>
      </c>
      <c r="K3178" s="10" t="s">
        <v>11969</v>
      </c>
      <c r="L3178" s="98">
        <f>IFERROR(VLOOKUP($F3178&amp;$C3178,Sales!$J:$W,9,0),0)</f>
        <v>1768918.9189189188</v>
      </c>
      <c r="M3178" s="98">
        <f>IFERROR(VLOOKUP($F3178&amp;$C3178,Sales!$J:$W,10,0),0)</f>
        <v>3162612.6126126139</v>
      </c>
      <c r="N3178" s="98">
        <f>IFERROR(VLOOKUP($F3178&amp;$C3178,Sales!$J:$W,11,0),0)</f>
        <v>2036936.9369369366</v>
      </c>
      <c r="O3178" s="98">
        <f>IFERROR(VLOOKUP($F3178&amp;$C3178,Sales!$J:$W,12,0),0)</f>
        <v>43.333333333333336</v>
      </c>
      <c r="P3178" s="98">
        <f>IFERROR(VLOOKUP($F3178&amp;$C3178,Sales!$J:$W,13,0),0)</f>
        <v>2322822.8228228232</v>
      </c>
      <c r="Q3178" s="98">
        <f>IFERROR(VLOOKUP($F3178&amp;$C3178,Sales!$A:$H,7,0),0)</f>
        <v>0</v>
      </c>
      <c r="R3178" s="41">
        <f t="shared" si="98"/>
        <v>1</v>
      </c>
      <c r="S3178" s="15">
        <v>1</v>
      </c>
      <c r="T3178" s="15"/>
      <c r="U3178" s="15"/>
      <c r="V3178" s="15">
        <v>1</v>
      </c>
      <c r="W3178" s="15">
        <v>1</v>
      </c>
      <c r="X3178" s="15">
        <v>1</v>
      </c>
      <c r="Y3178" s="41">
        <v>1</v>
      </c>
      <c r="Z3178" s="41">
        <v>1</v>
      </c>
      <c r="AA3178" s="41"/>
      <c r="AB3178" s="15"/>
      <c r="AC3178" s="15"/>
      <c r="AD3178" s="15"/>
      <c r="AE3178" s="15"/>
      <c r="AF3178" s="15"/>
      <c r="AG3178" s="15"/>
      <c r="AH3178" s="15"/>
      <c r="AI3178" s="15"/>
      <c r="AJ3178" s="15"/>
      <c r="AK3178" s="15"/>
      <c r="AL3178" s="15"/>
      <c r="AM3178" s="15"/>
      <c r="AN3178" s="15"/>
      <c r="AO3178" s="15"/>
      <c r="AP3178" s="15"/>
      <c r="AQ3178" s="15"/>
      <c r="AR3178" s="15"/>
      <c r="AS3178" s="15"/>
      <c r="AT3178" s="15"/>
      <c r="AU3178" s="15"/>
      <c r="AV3178" s="15"/>
      <c r="AW3178" s="15"/>
      <c r="AX3178" s="82"/>
      <c r="AY3178" s="82"/>
      <c r="AZ3178" s="10">
        <v>1</v>
      </c>
      <c r="BA3178" t="s">
        <v>22</v>
      </c>
      <c r="BB3178" t="s">
        <v>23</v>
      </c>
      <c r="BD3178" s="39" t="str">
        <f t="shared" si="99"/>
        <v>01/244521101TTokopedia</v>
      </c>
    </row>
    <row r="3179" spans="2:58" ht="13.5" customHeight="1" x14ac:dyDescent="0.35">
      <c r="B3179" s="10" t="s">
        <v>17</v>
      </c>
      <c r="C3179" s="10" t="s">
        <v>2517</v>
      </c>
      <c r="D3179" s="10" t="s">
        <v>65</v>
      </c>
      <c r="E3179" s="10" t="s">
        <v>66</v>
      </c>
      <c r="F3179" s="10" t="s">
        <v>5964</v>
      </c>
      <c r="G3179" s="10">
        <v>8334970328</v>
      </c>
      <c r="H3179" s="10"/>
      <c r="I3179" s="10" t="s">
        <v>5933</v>
      </c>
      <c r="J3179" s="10" t="s">
        <v>16935</v>
      </c>
      <c r="K3179" s="10" t="s">
        <v>16947</v>
      </c>
      <c r="L3179" s="98">
        <f>IFERROR(VLOOKUP($F3179&amp;$C3179,Sales!$J:$W,9,0),0)</f>
        <v>0</v>
      </c>
      <c r="M3179" s="98">
        <f>IFERROR(VLOOKUP($F3179&amp;$C3179,Sales!$J:$W,10,0),0)</f>
        <v>0</v>
      </c>
      <c r="N3179" s="98">
        <f>IFERROR(VLOOKUP($F3179&amp;$C3179,Sales!$J:$W,11,0),0)</f>
        <v>0</v>
      </c>
      <c r="O3179" s="98">
        <f>IFERROR(VLOOKUP($F3179&amp;$C3179,Sales!$J:$W,12,0),0)</f>
        <v>0</v>
      </c>
      <c r="P3179" s="98">
        <f>IFERROR(VLOOKUP($F3179&amp;$C3179,Sales!$J:$W,13,0),0)</f>
        <v>0</v>
      </c>
      <c r="Q3179" s="98">
        <f>IFERROR(VLOOKUP($F3179&amp;$C3179,Sales!$A:$H,7,0),0)</f>
        <v>0</v>
      </c>
      <c r="R3179" s="41">
        <f t="shared" si="98"/>
        <v>1</v>
      </c>
      <c r="S3179" s="15">
        <v>1</v>
      </c>
      <c r="T3179" s="15"/>
      <c r="U3179" s="15"/>
      <c r="V3179" s="15">
        <v>1</v>
      </c>
      <c r="W3179" s="15">
        <v>1</v>
      </c>
      <c r="X3179" s="15">
        <v>1</v>
      </c>
      <c r="Y3179" s="41">
        <v>1</v>
      </c>
      <c r="Z3179" s="41">
        <v>1</v>
      </c>
      <c r="AA3179" s="41"/>
      <c r="AB3179" s="15"/>
      <c r="AC3179" s="15"/>
      <c r="AD3179" s="15"/>
      <c r="AE3179" s="15"/>
      <c r="AF3179" s="15"/>
      <c r="AG3179" s="15"/>
      <c r="AH3179" s="15"/>
      <c r="AI3179" s="15"/>
      <c r="AJ3179" s="15"/>
      <c r="AK3179" s="15"/>
      <c r="AL3179" s="15"/>
      <c r="AM3179" s="15"/>
      <c r="AN3179" s="15"/>
      <c r="AO3179" s="15"/>
      <c r="AP3179" s="15"/>
      <c r="AQ3179" s="15"/>
      <c r="AR3179" s="15"/>
      <c r="AS3179" s="15"/>
      <c r="AT3179" s="15"/>
      <c r="AU3179" s="15"/>
      <c r="AV3179" s="15"/>
      <c r="AW3179" s="15"/>
      <c r="AX3179" s="82"/>
      <c r="AY3179" s="82"/>
      <c r="AZ3179" s="10">
        <v>1</v>
      </c>
      <c r="BA3179" t="s">
        <v>22</v>
      </c>
      <c r="BB3179" t="s">
        <v>23</v>
      </c>
      <c r="BD3179" s="39" t="str">
        <f t="shared" si="99"/>
        <v>01/396129509ITokopedia</v>
      </c>
    </row>
    <row r="3180" spans="2:58" ht="13.5" customHeight="1" x14ac:dyDescent="0.35">
      <c r="B3180" s="10" t="s">
        <v>17</v>
      </c>
      <c r="C3180" s="10" t="s">
        <v>2517</v>
      </c>
      <c r="D3180" s="10" t="s">
        <v>65</v>
      </c>
      <c r="E3180" s="10" t="s">
        <v>66</v>
      </c>
      <c r="F3180" s="10" t="s">
        <v>5965</v>
      </c>
      <c r="G3180" s="10">
        <v>8334970329</v>
      </c>
      <c r="H3180" s="10"/>
      <c r="I3180" s="124" t="s">
        <v>5934</v>
      </c>
      <c r="J3180" s="10" t="s">
        <v>16936</v>
      </c>
      <c r="K3180" s="10" t="s">
        <v>16948</v>
      </c>
      <c r="L3180" s="98">
        <f>IFERROR(VLOOKUP($F3180&amp;$C3180,Sales!$J:$W,9,0),0)</f>
        <v>0</v>
      </c>
      <c r="M3180" s="98">
        <f>IFERROR(VLOOKUP($F3180&amp;$C3180,Sales!$J:$W,10,0),0)</f>
        <v>0</v>
      </c>
      <c r="N3180" s="98">
        <f>IFERROR(VLOOKUP($F3180&amp;$C3180,Sales!$J:$W,11,0),0)</f>
        <v>0</v>
      </c>
      <c r="O3180" s="98">
        <f>IFERROR(VLOOKUP($F3180&amp;$C3180,Sales!$J:$W,12,0),0)</f>
        <v>0</v>
      </c>
      <c r="P3180" s="98">
        <f>IFERROR(VLOOKUP($F3180&amp;$C3180,Sales!$J:$W,13,0),0)</f>
        <v>0</v>
      </c>
      <c r="Q3180" s="98">
        <f>IFERROR(VLOOKUP($F3180&amp;$C3180,Sales!$A:$H,7,0),0)</f>
        <v>0</v>
      </c>
      <c r="R3180" s="41">
        <f t="shared" si="98"/>
        <v>1</v>
      </c>
      <c r="S3180" s="15">
        <v>1</v>
      </c>
      <c r="T3180" s="15"/>
      <c r="U3180" s="15"/>
      <c r="V3180" s="15">
        <v>1</v>
      </c>
      <c r="W3180" s="15">
        <v>1</v>
      </c>
      <c r="X3180" s="15">
        <v>1</v>
      </c>
      <c r="Y3180" s="41">
        <v>1</v>
      </c>
      <c r="Z3180" s="41">
        <v>1</v>
      </c>
      <c r="AA3180" s="41"/>
      <c r="AB3180" s="15"/>
      <c r="AC3180" s="15"/>
      <c r="AD3180" s="15"/>
      <c r="AE3180" s="15"/>
      <c r="AF3180" s="15"/>
      <c r="AG3180" s="15"/>
      <c r="AH3180" s="15"/>
      <c r="AI3180" s="15"/>
      <c r="AJ3180" s="15"/>
      <c r="AK3180" s="15"/>
      <c r="AL3180" s="15"/>
      <c r="AM3180" s="15"/>
      <c r="AN3180" s="15"/>
      <c r="AO3180" s="15"/>
      <c r="AP3180" s="15"/>
      <c r="AQ3180" s="15"/>
      <c r="AR3180" s="15"/>
      <c r="AS3180" s="15"/>
      <c r="AT3180" s="15"/>
      <c r="AU3180" s="15"/>
      <c r="AV3180" s="15"/>
      <c r="AW3180" s="15"/>
      <c r="AX3180" s="82"/>
      <c r="AY3180" s="82"/>
      <c r="AZ3180" s="10">
        <v>1</v>
      </c>
      <c r="BA3180" t="s">
        <v>22</v>
      </c>
      <c r="BB3180" t="s">
        <v>23</v>
      </c>
      <c r="BD3180" s="39" t="str">
        <f t="shared" si="99"/>
        <v>01/396129509JTokopedia</v>
      </c>
    </row>
    <row r="3181" spans="2:58" ht="13.5" customHeight="1" x14ac:dyDescent="0.35">
      <c r="B3181" s="10" t="s">
        <v>17</v>
      </c>
      <c r="C3181" s="10" t="s">
        <v>2517</v>
      </c>
      <c r="D3181" s="10" t="s">
        <v>405</v>
      </c>
      <c r="E3181" s="10" t="s">
        <v>406</v>
      </c>
      <c r="F3181" s="10" t="s">
        <v>6448</v>
      </c>
      <c r="G3181" s="137">
        <v>2059594503</v>
      </c>
      <c r="H3181" s="10"/>
      <c r="I3181" s="10">
        <v>4987176060402</v>
      </c>
      <c r="J3181" s="10" t="s">
        <v>13579</v>
      </c>
      <c r="K3181" s="10" t="s">
        <v>9836</v>
      </c>
      <c r="L3181" s="98">
        <f>IFERROR(VLOOKUP($F3181&amp;$C3181,Sales!$J:$W,9,0),0)</f>
        <v>14016036.036035987</v>
      </c>
      <c r="M3181" s="98">
        <f>IFERROR(VLOOKUP($F3181&amp;$C3181,Sales!$J:$W,10,0),0)</f>
        <v>12319459.459459431</v>
      </c>
      <c r="N3181" s="98">
        <f>IFERROR(VLOOKUP($F3181&amp;$C3181,Sales!$J:$W,11,0),0)</f>
        <v>14382342.342342276</v>
      </c>
      <c r="O3181" s="98">
        <f>IFERROR(VLOOKUP($F3181&amp;$C3181,Sales!$J:$W,12,0),0)</f>
        <v>1408</v>
      </c>
      <c r="P3181" s="98">
        <f>IFERROR(VLOOKUP($F3181&amp;$C3181,Sales!$J:$W,13,0),0)</f>
        <v>13572612.612612566</v>
      </c>
      <c r="Q3181" s="98">
        <f>IFERROR(VLOOKUP($F3181&amp;$C3181,Sales!$A:$H,7,0),0)</f>
        <v>318108.10810810811</v>
      </c>
      <c r="R3181" s="41">
        <f t="shared" si="98"/>
        <v>1</v>
      </c>
      <c r="S3181" s="15">
        <v>1</v>
      </c>
      <c r="T3181" s="15"/>
      <c r="U3181" s="15"/>
      <c r="V3181" s="15">
        <v>1</v>
      </c>
      <c r="W3181" s="15">
        <v>1</v>
      </c>
      <c r="X3181" s="15">
        <v>1</v>
      </c>
      <c r="Y3181" s="41">
        <v>1</v>
      </c>
      <c r="Z3181" s="41">
        <v>1</v>
      </c>
      <c r="AA3181" s="41"/>
      <c r="AB3181" s="15"/>
      <c r="AC3181" s="15"/>
      <c r="AD3181" s="15"/>
      <c r="AE3181" s="15"/>
      <c r="AF3181" s="15"/>
      <c r="AG3181" s="15"/>
      <c r="AH3181" s="15"/>
      <c r="AI3181" s="15"/>
      <c r="AJ3181" s="15"/>
      <c r="AK3181" s="15"/>
      <c r="AL3181" s="15"/>
      <c r="AM3181" s="15"/>
      <c r="AN3181" s="15"/>
      <c r="AO3181" s="15"/>
      <c r="AP3181" s="15"/>
      <c r="AQ3181" s="15"/>
      <c r="AR3181" s="15"/>
      <c r="AS3181" s="15"/>
      <c r="AT3181" s="15"/>
      <c r="AU3181" s="15"/>
      <c r="AV3181" s="15"/>
      <c r="AW3181" s="15"/>
      <c r="AX3181" s="82"/>
      <c r="AY3181" s="82"/>
      <c r="AZ3181" s="10">
        <v>1</v>
      </c>
      <c r="BA3181" t="s">
        <v>13952</v>
      </c>
      <c r="BB3181" t="s">
        <v>23</v>
      </c>
      <c r="BD3181" s="39" t="str">
        <f t="shared" si="99"/>
        <v>01/274923201BTokopedia</v>
      </c>
    </row>
    <row r="3182" spans="2:58" ht="13.5" customHeight="1" x14ac:dyDescent="0.35">
      <c r="B3182" s="10" t="s">
        <v>17</v>
      </c>
      <c r="C3182" s="10" t="s">
        <v>2517</v>
      </c>
      <c r="D3182" s="10" t="s">
        <v>65</v>
      </c>
      <c r="E3182" s="10" t="s">
        <v>66</v>
      </c>
      <c r="F3182" s="10" t="s">
        <v>5968</v>
      </c>
      <c r="G3182" s="10">
        <v>8334970326</v>
      </c>
      <c r="H3182" s="10"/>
      <c r="I3182" s="10" t="s">
        <v>5927</v>
      </c>
      <c r="J3182" s="10" t="s">
        <v>16937</v>
      </c>
      <c r="K3182" s="10" t="s">
        <v>16949</v>
      </c>
      <c r="L3182" s="98">
        <f>IFERROR(VLOOKUP($F3182&amp;$C3182,Sales!$J:$W,9,0),0)</f>
        <v>0</v>
      </c>
      <c r="M3182" s="98">
        <f>IFERROR(VLOOKUP($F3182&amp;$C3182,Sales!$J:$W,10,0),0)</f>
        <v>0</v>
      </c>
      <c r="N3182" s="98">
        <f>IFERROR(VLOOKUP($F3182&amp;$C3182,Sales!$J:$W,11,0),0)</f>
        <v>0</v>
      </c>
      <c r="O3182" s="98">
        <f>IFERROR(VLOOKUP($F3182&amp;$C3182,Sales!$J:$W,12,0),0)</f>
        <v>0</v>
      </c>
      <c r="P3182" s="98">
        <f>IFERROR(VLOOKUP($F3182&amp;$C3182,Sales!$J:$W,13,0),0)</f>
        <v>0</v>
      </c>
      <c r="Q3182" s="98">
        <f>IFERROR(VLOOKUP($F3182&amp;$C3182,Sales!$A:$H,7,0),0)</f>
        <v>0</v>
      </c>
      <c r="R3182" s="41">
        <f t="shared" si="98"/>
        <v>1</v>
      </c>
      <c r="S3182" s="15">
        <v>1</v>
      </c>
      <c r="T3182" s="15"/>
      <c r="U3182" s="15"/>
      <c r="V3182" s="15">
        <v>1</v>
      </c>
      <c r="W3182" s="15">
        <v>1</v>
      </c>
      <c r="X3182" s="15">
        <v>1</v>
      </c>
      <c r="Y3182" s="41">
        <v>1</v>
      </c>
      <c r="Z3182" s="41">
        <v>1</v>
      </c>
      <c r="AA3182" s="41"/>
      <c r="AB3182" s="15"/>
      <c r="AC3182" s="15"/>
      <c r="AD3182" s="15"/>
      <c r="AE3182" s="15"/>
      <c r="AF3182" s="15"/>
      <c r="AG3182" s="15"/>
      <c r="AH3182" s="15"/>
      <c r="AI3182" s="15"/>
      <c r="AJ3182" s="15"/>
      <c r="AK3182" s="15"/>
      <c r="AL3182" s="15"/>
      <c r="AM3182" s="15"/>
      <c r="AN3182" s="15"/>
      <c r="AO3182" s="15"/>
      <c r="AP3182" s="15"/>
      <c r="AQ3182" s="15"/>
      <c r="AR3182" s="15"/>
      <c r="AS3182" s="15"/>
      <c r="AT3182" s="15"/>
      <c r="AU3182" s="15"/>
      <c r="AV3182" s="15"/>
      <c r="AW3182" s="15"/>
      <c r="AX3182" s="82"/>
      <c r="AY3182" s="82"/>
      <c r="AZ3182" s="10">
        <v>1</v>
      </c>
      <c r="BA3182" t="s">
        <v>22</v>
      </c>
      <c r="BB3182" t="s">
        <v>23</v>
      </c>
      <c r="BD3182" s="39" t="str">
        <f t="shared" si="99"/>
        <v>01/396129509MTokopedia</v>
      </c>
    </row>
    <row r="3183" spans="2:58" ht="13.5" customHeight="1" x14ac:dyDescent="0.35">
      <c r="B3183" s="10" t="s">
        <v>17</v>
      </c>
      <c r="C3183" s="10" t="s">
        <v>2517</v>
      </c>
      <c r="D3183" s="10" t="s">
        <v>65</v>
      </c>
      <c r="E3183" s="10" t="s">
        <v>66</v>
      </c>
      <c r="F3183" s="10" t="s">
        <v>5969</v>
      </c>
      <c r="G3183" s="137">
        <v>8334970330</v>
      </c>
      <c r="H3183" s="10"/>
      <c r="I3183" s="124" t="s">
        <v>5928</v>
      </c>
      <c r="J3183" s="31" t="s">
        <v>16915</v>
      </c>
      <c r="K3183" s="10" t="s">
        <v>16916</v>
      </c>
      <c r="L3183" s="98">
        <f>IFERROR(VLOOKUP($F3183&amp;$C3183,Sales!$J:$W,9,0),0)</f>
        <v>0</v>
      </c>
      <c r="M3183" s="98">
        <f>IFERROR(VLOOKUP($F3183&amp;$C3183,Sales!$J:$W,10,0),0)</f>
        <v>0</v>
      </c>
      <c r="N3183" s="98">
        <f>IFERROR(VLOOKUP($F3183&amp;$C3183,Sales!$J:$W,11,0),0)</f>
        <v>0</v>
      </c>
      <c r="O3183" s="98">
        <f>IFERROR(VLOOKUP($F3183&amp;$C3183,Sales!$J:$W,12,0),0)</f>
        <v>0</v>
      </c>
      <c r="P3183" s="98">
        <f>IFERROR(VLOOKUP($F3183&amp;$C3183,Sales!$J:$W,13,0),0)</f>
        <v>0</v>
      </c>
      <c r="Q3183" s="98">
        <f>IFERROR(VLOOKUP($F3183&amp;$C3183,Sales!$A:$H,7,0),0)</f>
        <v>0</v>
      </c>
      <c r="R3183" s="41">
        <f t="shared" si="98"/>
        <v>1</v>
      </c>
      <c r="S3183" s="15">
        <v>1</v>
      </c>
      <c r="T3183" s="15"/>
      <c r="U3183" s="15"/>
      <c r="V3183" s="15">
        <v>1</v>
      </c>
      <c r="W3183" s="15">
        <v>1</v>
      </c>
      <c r="X3183" s="15">
        <v>1</v>
      </c>
      <c r="Y3183" s="41">
        <v>1</v>
      </c>
      <c r="Z3183" s="41">
        <v>1</v>
      </c>
      <c r="AA3183" s="41"/>
      <c r="AB3183" s="15"/>
      <c r="AC3183" s="15"/>
      <c r="AD3183" s="15"/>
      <c r="AE3183" s="15"/>
      <c r="AF3183" s="15"/>
      <c r="AG3183" s="15"/>
      <c r="AH3183" s="15"/>
      <c r="AI3183" s="15"/>
      <c r="AJ3183" s="15"/>
      <c r="AK3183" s="15"/>
      <c r="AL3183" s="15"/>
      <c r="AM3183" s="15"/>
      <c r="AN3183" s="15"/>
      <c r="AO3183" s="15"/>
      <c r="AP3183" s="15"/>
      <c r="AQ3183" s="15"/>
      <c r="AR3183" s="15"/>
      <c r="AS3183" s="15"/>
      <c r="AT3183" s="15"/>
      <c r="AU3183" s="15"/>
      <c r="AV3183" s="15"/>
      <c r="AW3183" s="15"/>
      <c r="AX3183" s="82"/>
      <c r="AY3183" s="82"/>
      <c r="AZ3183" s="10">
        <v>1</v>
      </c>
      <c r="BA3183" t="s">
        <v>22</v>
      </c>
      <c r="BB3183" t="s">
        <v>23</v>
      </c>
      <c r="BD3183" s="39" t="str">
        <f t="shared" si="99"/>
        <v>01/396129509NTokopedia</v>
      </c>
    </row>
    <row r="3184" spans="2:58" ht="13.5" customHeight="1" x14ac:dyDescent="0.35">
      <c r="B3184" s="10" t="s">
        <v>17</v>
      </c>
      <c r="C3184" s="10" t="s">
        <v>2517</v>
      </c>
      <c r="D3184" s="10" t="s">
        <v>294</v>
      </c>
      <c r="E3184" s="10" t="s">
        <v>295</v>
      </c>
      <c r="F3184" s="10" t="s">
        <v>11804</v>
      </c>
      <c r="G3184" s="137" t="s">
        <v>16975</v>
      </c>
      <c r="H3184" s="10"/>
      <c r="I3184" s="124" t="s">
        <v>17094</v>
      </c>
      <c r="J3184" s="10" t="s">
        <v>16976</v>
      </c>
      <c r="K3184" s="124" t="s">
        <v>16977</v>
      </c>
      <c r="L3184" s="98">
        <f>IFERROR(VLOOKUP($F3184&amp;$C3184,Sales!$J:$W,9,0),0)</f>
        <v>20290540.54054052</v>
      </c>
      <c r="M3184" s="98">
        <f>IFERROR(VLOOKUP($F3184&amp;$C3184,Sales!$J:$W,10,0),0)</f>
        <v>16864864.864864852</v>
      </c>
      <c r="N3184" s="98">
        <f>IFERROR(VLOOKUP($F3184&amp;$C3184,Sales!$J:$W,11,0),0)</f>
        <v>7905405.4054054087</v>
      </c>
      <c r="O3184" s="98">
        <f>IFERROR(VLOOKUP($F3184&amp;$C3184,Sales!$J:$W,12,0),0)</f>
        <v>57</v>
      </c>
      <c r="P3184" s="98">
        <f>IFERROR(VLOOKUP($F3184&amp;$C3184,Sales!$J:$W,13,0),0)</f>
        <v>15020270.27027026</v>
      </c>
      <c r="Q3184" s="98">
        <f>IFERROR(VLOOKUP($F3184&amp;$C3184,Sales!$A:$H,7,0),0)</f>
        <v>0</v>
      </c>
      <c r="R3184" s="41">
        <f t="shared" si="98"/>
        <v>1</v>
      </c>
      <c r="S3184" s="15">
        <v>1</v>
      </c>
      <c r="T3184" s="15"/>
      <c r="U3184" s="15"/>
      <c r="V3184" s="15">
        <v>1</v>
      </c>
      <c r="W3184" s="15">
        <v>1</v>
      </c>
      <c r="X3184" s="15">
        <v>1</v>
      </c>
      <c r="Y3184" s="41">
        <v>1</v>
      </c>
      <c r="Z3184" s="41">
        <v>1</v>
      </c>
      <c r="AA3184" s="41"/>
      <c r="AB3184" s="15"/>
      <c r="AC3184" s="15"/>
      <c r="AD3184" s="15"/>
      <c r="AE3184" s="15"/>
      <c r="AF3184" s="15"/>
      <c r="AG3184" s="15"/>
      <c r="AH3184" s="15"/>
      <c r="AI3184" s="15"/>
      <c r="AJ3184" s="15"/>
      <c r="AK3184" s="15"/>
      <c r="AL3184" s="15"/>
      <c r="AM3184" s="15"/>
      <c r="AN3184" s="15"/>
      <c r="AO3184" s="15"/>
      <c r="AP3184" s="15"/>
      <c r="AQ3184" s="15"/>
      <c r="AR3184" s="15"/>
      <c r="AS3184" s="15"/>
      <c r="AT3184" s="15"/>
      <c r="AU3184" s="15"/>
      <c r="AV3184" s="15"/>
      <c r="AW3184" s="15"/>
      <c r="AX3184" s="82"/>
      <c r="AY3184" s="82"/>
      <c r="AZ3184" s="10">
        <v>1</v>
      </c>
      <c r="BA3184" t="s">
        <v>13952</v>
      </c>
      <c r="BB3184" t="s">
        <v>23</v>
      </c>
      <c r="BD3184" s="39" t="str">
        <f t="shared" si="99"/>
        <v>01/294826004ITokopedia</v>
      </c>
    </row>
    <row r="3185" spans="2:60" ht="13.5" customHeight="1" x14ac:dyDescent="0.35">
      <c r="B3185" s="10" t="s">
        <v>17</v>
      </c>
      <c r="C3185" s="10" t="s">
        <v>2517</v>
      </c>
      <c r="D3185" s="10" t="s">
        <v>405</v>
      </c>
      <c r="E3185" s="10" t="s">
        <v>406</v>
      </c>
      <c r="F3185" s="10" t="s">
        <v>11725</v>
      </c>
      <c r="G3185" s="137">
        <v>2059632288</v>
      </c>
      <c r="H3185" s="10"/>
      <c r="I3185" s="10" t="s">
        <v>11820</v>
      </c>
      <c r="J3185" s="10" t="s">
        <v>13580</v>
      </c>
      <c r="K3185" s="131" t="s">
        <v>6469</v>
      </c>
      <c r="L3185" s="98">
        <f>IFERROR(VLOOKUP($F3185&amp;$C3185,Sales!$J:$W,9,0),0)</f>
        <v>0</v>
      </c>
      <c r="M3185" s="98">
        <f>IFERROR(VLOOKUP($F3185&amp;$C3185,Sales!$J:$W,10,0),0)</f>
        <v>0</v>
      </c>
      <c r="N3185" s="98">
        <f>IFERROR(VLOOKUP($F3185&amp;$C3185,Sales!$J:$W,11,0),0)</f>
        <v>0</v>
      </c>
      <c r="O3185" s="98">
        <f>IFERROR(VLOOKUP($F3185&amp;$C3185,Sales!$J:$W,12,0),0)</f>
        <v>0</v>
      </c>
      <c r="P3185" s="98">
        <f>IFERROR(VLOOKUP($F3185&amp;$C3185,Sales!$J:$W,13,0),0)</f>
        <v>0</v>
      </c>
      <c r="Q3185" s="98">
        <f>IFERROR(VLOOKUP($F3185&amp;$C3185,Sales!$A:$H,7,0),0)</f>
        <v>0</v>
      </c>
      <c r="R3185" s="41">
        <f t="shared" si="98"/>
        <v>1</v>
      </c>
      <c r="S3185" s="15">
        <v>1</v>
      </c>
      <c r="T3185" s="15"/>
      <c r="U3185" s="15"/>
      <c r="V3185" s="15">
        <v>1</v>
      </c>
      <c r="W3185" s="15">
        <v>1</v>
      </c>
      <c r="X3185" s="15">
        <v>1</v>
      </c>
      <c r="Y3185" s="41">
        <v>1</v>
      </c>
      <c r="Z3185" s="41">
        <v>1</v>
      </c>
      <c r="AA3185" s="41"/>
      <c r="AB3185" s="15"/>
      <c r="AC3185" s="15"/>
      <c r="AD3185" s="15"/>
      <c r="AE3185" s="15"/>
      <c r="AF3185" s="15"/>
      <c r="AG3185" s="15"/>
      <c r="AH3185" s="15"/>
      <c r="AI3185" s="15"/>
      <c r="AJ3185" s="15"/>
      <c r="AK3185" s="15"/>
      <c r="AL3185" s="15"/>
      <c r="AM3185" s="15"/>
      <c r="AN3185" s="15"/>
      <c r="AO3185" s="15"/>
      <c r="AP3185" s="15"/>
      <c r="AQ3185" s="15"/>
      <c r="AR3185" s="15"/>
      <c r="AS3185" s="15"/>
      <c r="AT3185" s="15"/>
      <c r="AU3185" s="15"/>
      <c r="AV3185" s="15"/>
      <c r="AW3185" s="15"/>
      <c r="AX3185" s="82"/>
      <c r="AY3185" s="82"/>
      <c r="AZ3185" s="10">
        <v>1</v>
      </c>
      <c r="BA3185" t="s">
        <v>13952</v>
      </c>
      <c r="BB3185" t="s">
        <v>23</v>
      </c>
      <c r="BD3185" s="39" t="str">
        <f t="shared" si="99"/>
        <v>01/394929504JTokopedia</v>
      </c>
    </row>
    <row r="3186" spans="2:60" ht="13.5" customHeight="1" x14ac:dyDescent="0.35">
      <c r="B3186" s="10" t="s">
        <v>17</v>
      </c>
      <c r="C3186" s="10" t="s">
        <v>2517</v>
      </c>
      <c r="D3186" s="10" t="s">
        <v>65</v>
      </c>
      <c r="E3186" s="10" t="s">
        <v>66</v>
      </c>
      <c r="F3186" s="10" t="s">
        <v>5972</v>
      </c>
      <c r="G3186" s="137">
        <v>1901482639</v>
      </c>
      <c r="H3186" s="10"/>
      <c r="I3186" s="10" t="s">
        <v>5931</v>
      </c>
      <c r="J3186" s="10" t="s">
        <v>11852</v>
      </c>
      <c r="K3186" s="10" t="s">
        <v>11970</v>
      </c>
      <c r="L3186" s="98">
        <f>IFERROR(VLOOKUP($F3186&amp;$C3186,Sales!$J:$W,9,0),0)</f>
        <v>0</v>
      </c>
      <c r="M3186" s="98">
        <f>IFERROR(VLOOKUP($F3186&amp;$C3186,Sales!$J:$W,10,0),0)</f>
        <v>0</v>
      </c>
      <c r="N3186" s="98">
        <f>IFERROR(VLOOKUP($F3186&amp;$C3186,Sales!$J:$W,11,0),0)</f>
        <v>0</v>
      </c>
      <c r="O3186" s="98">
        <f>IFERROR(VLOOKUP($F3186&amp;$C3186,Sales!$J:$W,12,0),0)</f>
        <v>0</v>
      </c>
      <c r="P3186" s="98">
        <f>IFERROR(VLOOKUP($F3186&amp;$C3186,Sales!$J:$W,13,0),0)</f>
        <v>0</v>
      </c>
      <c r="Q3186" s="98">
        <f>IFERROR(VLOOKUP($F3186&amp;$C3186,Sales!$A:$H,7,0),0)</f>
        <v>0</v>
      </c>
      <c r="R3186" s="41">
        <f t="shared" si="98"/>
        <v>1</v>
      </c>
      <c r="S3186" s="15">
        <v>1</v>
      </c>
      <c r="T3186" s="15"/>
      <c r="U3186" s="15"/>
      <c r="V3186" s="15">
        <v>1</v>
      </c>
      <c r="W3186" s="15">
        <v>1</v>
      </c>
      <c r="X3186" s="15">
        <v>1</v>
      </c>
      <c r="Y3186" s="41">
        <v>1</v>
      </c>
      <c r="Z3186" s="41">
        <v>1</v>
      </c>
      <c r="AA3186" s="41"/>
      <c r="AB3186" s="15"/>
      <c r="AC3186" s="15"/>
      <c r="AD3186" s="15"/>
      <c r="AE3186" s="15"/>
      <c r="AF3186" s="15"/>
      <c r="AG3186" s="15"/>
      <c r="AH3186" s="15"/>
      <c r="AI3186" s="15"/>
      <c r="AJ3186" s="15"/>
      <c r="AK3186" s="15"/>
      <c r="AL3186" s="15"/>
      <c r="AM3186" s="15"/>
      <c r="AN3186" s="15"/>
      <c r="AO3186" s="15"/>
      <c r="AP3186" s="15"/>
      <c r="AQ3186" s="15"/>
      <c r="AR3186" s="15"/>
      <c r="AS3186" s="15"/>
      <c r="AT3186" s="15"/>
      <c r="AU3186" s="15"/>
      <c r="AV3186" s="15"/>
      <c r="AW3186" s="15"/>
      <c r="AX3186" s="82"/>
      <c r="AY3186" s="82"/>
      <c r="AZ3186" s="10">
        <v>1</v>
      </c>
      <c r="BA3186" t="s">
        <v>22</v>
      </c>
      <c r="BB3186" t="s">
        <v>23</v>
      </c>
      <c r="BD3186" s="39" t="str">
        <f t="shared" si="99"/>
        <v>01/396129509QTokopedia</v>
      </c>
    </row>
    <row r="3187" spans="2:60" ht="13.5" customHeight="1" x14ac:dyDescent="0.35">
      <c r="B3187" s="10" t="s">
        <v>17</v>
      </c>
      <c r="C3187" s="10" t="s">
        <v>2517</v>
      </c>
      <c r="D3187" s="10" t="s">
        <v>405</v>
      </c>
      <c r="E3187" s="10" t="s">
        <v>406</v>
      </c>
      <c r="F3187" s="10" t="s">
        <v>11726</v>
      </c>
      <c r="G3187" s="137">
        <v>2059658368</v>
      </c>
      <c r="H3187" s="10"/>
      <c r="I3187" s="10" t="s">
        <v>9871</v>
      </c>
      <c r="J3187" s="10" t="s">
        <v>13581</v>
      </c>
      <c r="K3187" s="10" t="s">
        <v>9841</v>
      </c>
      <c r="L3187" s="98">
        <f>IFERROR(VLOOKUP($F3187&amp;$C3187,Sales!$J:$W,9,0),0)</f>
        <v>0</v>
      </c>
      <c r="M3187" s="98">
        <f>IFERROR(VLOOKUP($F3187&amp;$C3187,Sales!$J:$W,10,0),0)</f>
        <v>0</v>
      </c>
      <c r="N3187" s="98">
        <f>IFERROR(VLOOKUP($F3187&amp;$C3187,Sales!$J:$W,11,0),0)</f>
        <v>0</v>
      </c>
      <c r="O3187" s="98">
        <f>IFERROR(VLOOKUP($F3187&amp;$C3187,Sales!$J:$W,12,0),0)</f>
        <v>0</v>
      </c>
      <c r="P3187" s="98">
        <f>IFERROR(VLOOKUP($F3187&amp;$C3187,Sales!$J:$W,13,0),0)</f>
        <v>0</v>
      </c>
      <c r="Q3187" s="98">
        <f>IFERROR(VLOOKUP($F3187&amp;$C3187,Sales!$A:$H,7,0),0)</f>
        <v>0</v>
      </c>
      <c r="R3187" s="41">
        <f t="shared" si="98"/>
        <v>1</v>
      </c>
      <c r="S3187" s="15">
        <v>1</v>
      </c>
      <c r="T3187" s="15"/>
      <c r="U3187" s="15"/>
      <c r="V3187" s="15">
        <v>1</v>
      </c>
      <c r="W3187" s="15">
        <v>1</v>
      </c>
      <c r="X3187" s="15">
        <v>1</v>
      </c>
      <c r="Y3187" s="41">
        <v>1</v>
      </c>
      <c r="Z3187" s="41">
        <v>1</v>
      </c>
      <c r="AA3187" s="41"/>
      <c r="AB3187" s="15"/>
      <c r="AC3187" s="15"/>
      <c r="AD3187" s="15"/>
      <c r="AE3187" s="15"/>
      <c r="AF3187" s="15"/>
      <c r="AG3187" s="15"/>
      <c r="AH3187" s="15"/>
      <c r="AI3187" s="15"/>
      <c r="AJ3187" s="15"/>
      <c r="AK3187" s="15"/>
      <c r="AL3187" s="15"/>
      <c r="AM3187" s="15"/>
      <c r="AN3187" s="15"/>
      <c r="AO3187" s="15"/>
      <c r="AP3187" s="15"/>
      <c r="AQ3187" s="15"/>
      <c r="AR3187" s="15"/>
      <c r="AS3187" s="15"/>
      <c r="AT3187" s="15"/>
      <c r="AU3187" s="15"/>
      <c r="AV3187" s="15"/>
      <c r="AW3187" s="15"/>
      <c r="AX3187" s="82"/>
      <c r="AY3187" s="82"/>
      <c r="AZ3187" s="10">
        <v>1</v>
      </c>
      <c r="BA3187" t="s">
        <v>13952</v>
      </c>
      <c r="BB3187" t="s">
        <v>23</v>
      </c>
      <c r="BD3187" s="39" t="str">
        <f t="shared" si="99"/>
        <v>01/394929504LTokopedia</v>
      </c>
    </row>
    <row r="3188" spans="2:60" ht="13.5" customHeight="1" x14ac:dyDescent="0.35">
      <c r="B3188" s="10" t="s">
        <v>17</v>
      </c>
      <c r="C3188" s="10" t="s">
        <v>2517</v>
      </c>
      <c r="D3188" s="10" t="s">
        <v>65</v>
      </c>
      <c r="E3188" s="10" t="s">
        <v>66</v>
      </c>
      <c r="F3188" s="10" t="s">
        <v>5975</v>
      </c>
      <c r="G3188" s="137">
        <v>1901517708</v>
      </c>
      <c r="H3188" s="10"/>
      <c r="I3188" s="10" t="s">
        <v>5926</v>
      </c>
      <c r="J3188" s="10" t="s">
        <v>11853</v>
      </c>
      <c r="K3188" s="10" t="s">
        <v>11971</v>
      </c>
      <c r="L3188" s="98">
        <f>IFERROR(VLOOKUP($F3188&amp;$C3188,Sales!$J:$W,9,0),0)</f>
        <v>0</v>
      </c>
      <c r="M3188" s="98">
        <f>IFERROR(VLOOKUP($F3188&amp;$C3188,Sales!$J:$W,10,0),0)</f>
        <v>0</v>
      </c>
      <c r="N3188" s="98">
        <f>IFERROR(VLOOKUP($F3188&amp;$C3188,Sales!$J:$W,11,0),0)</f>
        <v>0</v>
      </c>
      <c r="O3188" s="98">
        <f>IFERROR(VLOOKUP($F3188&amp;$C3188,Sales!$J:$W,12,0),0)</f>
        <v>0</v>
      </c>
      <c r="P3188" s="98">
        <f>IFERROR(VLOOKUP($F3188&amp;$C3188,Sales!$J:$W,13,0),0)</f>
        <v>0</v>
      </c>
      <c r="Q3188" s="98">
        <f>IFERROR(VLOOKUP($F3188&amp;$C3188,Sales!$A:$H,7,0),0)</f>
        <v>0</v>
      </c>
      <c r="R3188" s="41">
        <f t="shared" si="98"/>
        <v>1</v>
      </c>
      <c r="S3188" s="15">
        <v>1</v>
      </c>
      <c r="T3188" s="15"/>
      <c r="U3188" s="15"/>
      <c r="V3188" s="15">
        <v>1</v>
      </c>
      <c r="W3188" s="15">
        <v>1</v>
      </c>
      <c r="X3188" s="15">
        <v>1</v>
      </c>
      <c r="Y3188" s="41">
        <v>1</v>
      </c>
      <c r="Z3188" s="41">
        <v>1</v>
      </c>
      <c r="AA3188" s="41"/>
      <c r="AB3188" s="15"/>
      <c r="AC3188" s="15"/>
      <c r="AD3188" s="15"/>
      <c r="AE3188" s="15"/>
      <c r="AF3188" s="15"/>
      <c r="AG3188" s="15"/>
      <c r="AH3188" s="15"/>
      <c r="AI3188" s="15"/>
      <c r="AJ3188" s="15"/>
      <c r="AK3188" s="15"/>
      <c r="AL3188" s="15"/>
      <c r="AM3188" s="15"/>
      <c r="AN3188" s="15"/>
      <c r="AO3188" s="15"/>
      <c r="AP3188" s="15"/>
      <c r="AQ3188" s="15"/>
      <c r="AR3188" s="15"/>
      <c r="AS3188" s="15"/>
      <c r="AT3188" s="15"/>
      <c r="AU3188" s="15"/>
      <c r="AV3188" s="15"/>
      <c r="AW3188" s="15"/>
      <c r="AX3188" s="82"/>
      <c r="AY3188" s="82"/>
      <c r="AZ3188" s="10">
        <v>1</v>
      </c>
      <c r="BA3188" t="s">
        <v>13952</v>
      </c>
      <c r="BB3188" t="s">
        <v>23</v>
      </c>
      <c r="BD3188" s="39" t="str">
        <f t="shared" si="99"/>
        <v>01/396129509TTokopedia</v>
      </c>
    </row>
    <row r="3189" spans="2:60" ht="13.5" customHeight="1" x14ac:dyDescent="0.35">
      <c r="B3189" s="10" t="s">
        <v>17</v>
      </c>
      <c r="C3189" s="10" t="s">
        <v>2517</v>
      </c>
      <c r="D3189" s="10" t="s">
        <v>65</v>
      </c>
      <c r="E3189" s="10" t="s">
        <v>66</v>
      </c>
      <c r="F3189" s="10" t="s">
        <v>5973</v>
      </c>
      <c r="G3189" s="137">
        <v>1901487078</v>
      </c>
      <c r="H3189" s="10"/>
      <c r="I3189" s="10" t="s">
        <v>5932</v>
      </c>
      <c r="J3189" t="s">
        <v>20681</v>
      </c>
      <c r="K3189" s="10" t="s">
        <v>11972</v>
      </c>
      <c r="L3189" s="98">
        <f>IFERROR(VLOOKUP($F3189&amp;$C3189,Sales!$J:$W,9,0),0)</f>
        <v>0</v>
      </c>
      <c r="M3189" s="98">
        <f>IFERROR(VLOOKUP($F3189&amp;$C3189,Sales!$J:$W,10,0),0)</f>
        <v>0</v>
      </c>
      <c r="N3189" s="98">
        <f>IFERROR(VLOOKUP($F3189&amp;$C3189,Sales!$J:$W,11,0),0)</f>
        <v>0</v>
      </c>
      <c r="O3189" s="98">
        <f>IFERROR(VLOOKUP($F3189&amp;$C3189,Sales!$J:$W,12,0),0)</f>
        <v>0</v>
      </c>
      <c r="P3189" s="98">
        <f>IFERROR(VLOOKUP($F3189&amp;$C3189,Sales!$J:$W,13,0),0)</f>
        <v>0</v>
      </c>
      <c r="Q3189" s="98">
        <f>IFERROR(VLOOKUP($F3189&amp;$C3189,Sales!$A:$H,7,0),0)</f>
        <v>0</v>
      </c>
      <c r="R3189" s="41">
        <f t="shared" si="98"/>
        <v>1</v>
      </c>
      <c r="S3189" s="15">
        <v>1</v>
      </c>
      <c r="T3189" s="15"/>
      <c r="U3189" s="15"/>
      <c r="V3189" s="15">
        <v>1</v>
      </c>
      <c r="W3189" s="15">
        <v>1</v>
      </c>
      <c r="X3189" s="15">
        <v>1</v>
      </c>
      <c r="Y3189" s="41">
        <v>1</v>
      </c>
      <c r="Z3189" s="41">
        <v>1</v>
      </c>
      <c r="AA3189" s="41"/>
      <c r="AB3189" s="15"/>
      <c r="AC3189" s="15"/>
      <c r="AD3189" s="15"/>
      <c r="AE3189" s="15"/>
      <c r="AF3189" s="15"/>
      <c r="AG3189" s="15"/>
      <c r="AH3189" s="15"/>
      <c r="AI3189" s="15"/>
      <c r="AJ3189" s="15"/>
      <c r="AK3189" s="15"/>
      <c r="AL3189" s="15"/>
      <c r="AM3189" s="15"/>
      <c r="AN3189" s="15"/>
      <c r="AO3189" s="15"/>
      <c r="AP3189" s="15"/>
      <c r="AQ3189" s="15"/>
      <c r="AR3189" s="15"/>
      <c r="AS3189" s="15"/>
      <c r="AT3189" s="15"/>
      <c r="AU3189" s="15"/>
      <c r="AV3189" s="15"/>
      <c r="AW3189" s="15"/>
      <c r="AX3189" s="82"/>
      <c r="AY3189" s="82"/>
      <c r="AZ3189" s="10">
        <v>1</v>
      </c>
      <c r="BA3189" t="s">
        <v>13952</v>
      </c>
      <c r="BB3189" t="s">
        <v>23</v>
      </c>
      <c r="BD3189" s="39" t="str">
        <f t="shared" si="99"/>
        <v>01/396129509RTokopedia</v>
      </c>
    </row>
    <row r="3190" spans="2:60" ht="13.5" customHeight="1" x14ac:dyDescent="0.35">
      <c r="B3190" s="10" t="s">
        <v>17</v>
      </c>
      <c r="C3190" s="10" t="s">
        <v>2517</v>
      </c>
      <c r="D3190" s="10" t="s">
        <v>405</v>
      </c>
      <c r="E3190" s="10" t="s">
        <v>406</v>
      </c>
      <c r="F3190" s="10" t="s">
        <v>9703</v>
      </c>
      <c r="G3190" s="137">
        <v>2059637965</v>
      </c>
      <c r="H3190" s="10"/>
      <c r="I3190" s="10" t="s">
        <v>9708</v>
      </c>
      <c r="J3190" s="10" t="s">
        <v>13582</v>
      </c>
      <c r="K3190" s="10" t="s">
        <v>6468</v>
      </c>
      <c r="L3190" s="98">
        <f>IFERROR(VLOOKUP($F3190&amp;$C3190,Sales!$J:$W,9,0),0)</f>
        <v>0</v>
      </c>
      <c r="M3190" s="98">
        <f>IFERROR(VLOOKUP($F3190&amp;$C3190,Sales!$J:$W,10,0),0)</f>
        <v>0</v>
      </c>
      <c r="N3190" s="98">
        <f>IFERROR(VLOOKUP($F3190&amp;$C3190,Sales!$J:$W,11,0),0)</f>
        <v>0</v>
      </c>
      <c r="O3190" s="98">
        <f>IFERROR(VLOOKUP($F3190&amp;$C3190,Sales!$J:$W,12,0),0)</f>
        <v>0</v>
      </c>
      <c r="P3190" s="98">
        <f>IFERROR(VLOOKUP($F3190&amp;$C3190,Sales!$J:$W,13,0),0)</f>
        <v>0</v>
      </c>
      <c r="Q3190" s="98">
        <f>IFERROR(VLOOKUP($F3190&amp;$C3190,Sales!$A:$H,7,0),0)</f>
        <v>0</v>
      </c>
      <c r="R3190" s="41">
        <f t="shared" si="98"/>
        <v>1</v>
      </c>
      <c r="S3190" s="15">
        <v>1</v>
      </c>
      <c r="T3190" s="15"/>
      <c r="U3190" s="15"/>
      <c r="V3190" s="15">
        <v>1</v>
      </c>
      <c r="W3190" s="15">
        <v>1</v>
      </c>
      <c r="X3190" s="15">
        <v>1</v>
      </c>
      <c r="Y3190" s="41">
        <v>1</v>
      </c>
      <c r="Z3190" s="41">
        <v>1</v>
      </c>
      <c r="AA3190" s="41"/>
      <c r="AB3190" s="15"/>
      <c r="AC3190" s="15"/>
      <c r="AD3190" s="15"/>
      <c r="AE3190" s="15"/>
      <c r="AF3190" s="15"/>
      <c r="AG3190" s="15"/>
      <c r="AH3190" s="15"/>
      <c r="AI3190" s="15"/>
      <c r="AJ3190" s="15"/>
      <c r="AK3190" s="15"/>
      <c r="AL3190" s="15"/>
      <c r="AM3190" s="15"/>
      <c r="AN3190" s="15"/>
      <c r="AO3190" s="15"/>
      <c r="AP3190" s="15"/>
      <c r="AQ3190" s="15"/>
      <c r="AR3190" s="15"/>
      <c r="AS3190" s="15"/>
      <c r="AT3190" s="15"/>
      <c r="AU3190" s="15"/>
      <c r="AV3190" s="15"/>
      <c r="AW3190" s="15"/>
      <c r="AX3190" s="82"/>
      <c r="AY3190" s="82"/>
      <c r="AZ3190" s="10">
        <v>1</v>
      </c>
      <c r="BA3190" t="s">
        <v>13952</v>
      </c>
      <c r="BB3190" t="s">
        <v>23</v>
      </c>
      <c r="BD3190" s="39" t="str">
        <f t="shared" si="99"/>
        <v>01/394929504KTokopedia</v>
      </c>
    </row>
    <row r="3191" spans="2:60" ht="13.5" customHeight="1" x14ac:dyDescent="0.35">
      <c r="B3191" s="10" t="s">
        <v>17</v>
      </c>
      <c r="C3191" s="10" t="s">
        <v>2517</v>
      </c>
      <c r="D3191" s="10" t="s">
        <v>3622</v>
      </c>
      <c r="E3191" s="10" t="s">
        <v>120</v>
      </c>
      <c r="F3191" s="10" t="s">
        <v>5959</v>
      </c>
      <c r="G3191" s="137">
        <v>1988547036</v>
      </c>
      <c r="H3191" s="10"/>
      <c r="I3191" s="10">
        <v>4987176039347</v>
      </c>
      <c r="J3191" s="10" t="s">
        <v>11854</v>
      </c>
      <c r="K3191" s="10" t="s">
        <v>11973</v>
      </c>
      <c r="L3191" s="98">
        <f>IFERROR(VLOOKUP($F3191&amp;$C3191,Sales!$J:$W,9,0),0)</f>
        <v>3489729.7297297302</v>
      </c>
      <c r="M3191" s="98">
        <f>IFERROR(VLOOKUP($F3191&amp;$C3191,Sales!$J:$W,10,0),0)</f>
        <v>4216756.7567567574</v>
      </c>
      <c r="N3191" s="98">
        <f>IFERROR(VLOOKUP($F3191&amp;$C3191,Sales!$J:$W,11,0),0)</f>
        <v>3198918.9189189193</v>
      </c>
      <c r="O3191" s="98">
        <f>IFERROR(VLOOKUP($F3191&amp;$C3191,Sales!$J:$W,12,0),0)</f>
        <v>25</v>
      </c>
      <c r="P3191" s="98">
        <f>IFERROR(VLOOKUP($F3191&amp;$C3191,Sales!$J:$W,13,0),0)</f>
        <v>3635135.1351351351</v>
      </c>
      <c r="Q3191" s="98">
        <f>IFERROR(VLOOKUP($F3191&amp;$C3191,Sales!$A:$H,7,0),0)</f>
        <v>145405.40540540538</v>
      </c>
      <c r="R3191" s="41">
        <f t="shared" si="98"/>
        <v>1</v>
      </c>
      <c r="S3191" s="15">
        <v>1</v>
      </c>
      <c r="T3191" s="15"/>
      <c r="U3191" s="15"/>
      <c r="V3191" s="15">
        <v>1</v>
      </c>
      <c r="W3191" s="15">
        <v>1</v>
      </c>
      <c r="X3191" s="15">
        <v>1</v>
      </c>
      <c r="Y3191" s="41">
        <v>1</v>
      </c>
      <c r="Z3191" s="41">
        <v>1</v>
      </c>
      <c r="AA3191" s="41"/>
      <c r="AB3191" s="15"/>
      <c r="AC3191" s="15"/>
      <c r="AD3191" s="15"/>
      <c r="AE3191" s="15"/>
      <c r="AF3191" s="15"/>
      <c r="AG3191" s="15"/>
      <c r="AH3191" s="15"/>
      <c r="AI3191" s="15"/>
      <c r="AJ3191" s="15"/>
      <c r="AK3191" s="15"/>
      <c r="AL3191" s="15"/>
      <c r="AM3191" s="15"/>
      <c r="AN3191" s="15"/>
      <c r="AO3191" s="15"/>
      <c r="AP3191" s="15"/>
      <c r="AQ3191" s="15"/>
      <c r="AR3191" s="15"/>
      <c r="AS3191" s="15"/>
      <c r="AT3191" s="15"/>
      <c r="AU3191" s="15"/>
      <c r="AV3191" s="15"/>
      <c r="AW3191" s="15"/>
      <c r="AX3191" s="82"/>
      <c r="AY3191" s="82"/>
      <c r="AZ3191" s="10">
        <v>1</v>
      </c>
      <c r="BA3191" t="s">
        <v>13952</v>
      </c>
      <c r="BB3191" t="s">
        <v>23</v>
      </c>
      <c r="BD3191" s="39" t="str">
        <f t="shared" si="99"/>
        <v>01/214424902JTokopedia</v>
      </c>
    </row>
    <row r="3192" spans="2:60" ht="13.5" customHeight="1" x14ac:dyDescent="0.35">
      <c r="B3192" s="10" t="s">
        <v>17</v>
      </c>
      <c r="C3192" s="10" t="s">
        <v>2517</v>
      </c>
      <c r="D3192" s="10" t="s">
        <v>3622</v>
      </c>
      <c r="E3192" s="10" t="s">
        <v>120</v>
      </c>
      <c r="F3192" s="10" t="s">
        <v>5980</v>
      </c>
      <c r="G3192" s="137">
        <v>1874313062</v>
      </c>
      <c r="H3192" s="10"/>
      <c r="I3192" s="10">
        <v>4987176039309</v>
      </c>
      <c r="J3192" s="10" t="s">
        <v>11855</v>
      </c>
      <c r="K3192" s="10" t="s">
        <v>9043</v>
      </c>
      <c r="L3192" s="98">
        <f>IFERROR(VLOOKUP($F3192&amp;$C3192,Sales!$J:$W,9,0),0)</f>
        <v>7469999.9999999991</v>
      </c>
      <c r="M3192" s="98">
        <f>IFERROR(VLOOKUP($F3192&amp;$C3192,Sales!$J:$W,10,0),0)</f>
        <v>8009999.9999999991</v>
      </c>
      <c r="N3192" s="98">
        <f>IFERROR(VLOOKUP($F3192&amp;$C3192,Sales!$J:$W,11,0),0)</f>
        <v>7649999.9999999991</v>
      </c>
      <c r="O3192" s="98">
        <f>IFERROR(VLOOKUP($F3192&amp;$C3192,Sales!$J:$W,12,0),0)</f>
        <v>85.666666666666671</v>
      </c>
      <c r="P3192" s="98">
        <f>IFERROR(VLOOKUP($F3192&amp;$C3192,Sales!$J:$W,13,0),0)</f>
        <v>7709999.9999999991</v>
      </c>
      <c r="Q3192" s="98">
        <f>IFERROR(VLOOKUP($F3192&amp;$C3192,Sales!$A:$H,7,0),0)</f>
        <v>449999.99999999994</v>
      </c>
      <c r="R3192" s="41">
        <f t="shared" si="98"/>
        <v>1</v>
      </c>
      <c r="S3192" s="15">
        <v>1</v>
      </c>
      <c r="T3192" s="15"/>
      <c r="U3192" s="15"/>
      <c r="V3192" s="15">
        <v>1</v>
      </c>
      <c r="W3192" s="15">
        <v>1</v>
      </c>
      <c r="X3192" s="15">
        <v>1</v>
      </c>
      <c r="Y3192" s="41">
        <v>1</v>
      </c>
      <c r="Z3192" s="41">
        <v>1</v>
      </c>
      <c r="AA3192" s="41"/>
      <c r="AB3192" s="15"/>
      <c r="AC3192" s="15"/>
      <c r="AD3192" s="15"/>
      <c r="AE3192" s="15"/>
      <c r="AF3192" s="15"/>
      <c r="AG3192" s="15"/>
      <c r="AH3192" s="15"/>
      <c r="AI3192" s="15"/>
      <c r="AJ3192" s="15"/>
      <c r="AK3192" s="15"/>
      <c r="AL3192" s="15"/>
      <c r="AM3192" s="15"/>
      <c r="AN3192" s="15"/>
      <c r="AO3192" s="15"/>
      <c r="AP3192" s="15"/>
      <c r="AQ3192" s="15"/>
      <c r="AR3192" s="15"/>
      <c r="AS3192" s="15"/>
      <c r="AT3192" s="15"/>
      <c r="AU3192" s="15"/>
      <c r="AV3192" s="15"/>
      <c r="AW3192" s="15"/>
      <c r="AX3192" s="82"/>
      <c r="AY3192" s="82"/>
      <c r="AZ3192" s="10">
        <v>1</v>
      </c>
      <c r="BA3192" t="s">
        <v>13952</v>
      </c>
      <c r="BB3192" t="s">
        <v>23</v>
      </c>
      <c r="BD3192" s="39" t="str">
        <f t="shared" si="99"/>
        <v>01/214424902ITokopedia</v>
      </c>
    </row>
    <row r="3193" spans="2:60" ht="13.5" customHeight="1" x14ac:dyDescent="0.35">
      <c r="B3193" s="10" t="s">
        <v>17</v>
      </c>
      <c r="C3193" s="10" t="s">
        <v>2517</v>
      </c>
      <c r="D3193" s="10" t="s">
        <v>3622</v>
      </c>
      <c r="E3193" s="10" t="s">
        <v>120</v>
      </c>
      <c r="F3193" s="10" t="s">
        <v>5775</v>
      </c>
      <c r="G3193" s="137">
        <v>1873840864</v>
      </c>
      <c r="H3193" s="10"/>
      <c r="I3193" s="10">
        <v>4987176039248</v>
      </c>
      <c r="J3193" s="10" t="s">
        <v>11856</v>
      </c>
      <c r="K3193" s="10" t="s">
        <v>11974</v>
      </c>
      <c r="L3193" s="98">
        <f>IFERROR(VLOOKUP($F3193&amp;$C3193,Sales!$J:$W,9,0),0)</f>
        <v>798738.7387387387</v>
      </c>
      <c r="M3193" s="98">
        <f>IFERROR(VLOOKUP($F3193&amp;$C3193,Sales!$J:$W,10,0),0)</f>
        <v>871351.35135135101</v>
      </c>
      <c r="N3193" s="98">
        <f>IFERROR(VLOOKUP($F3193&amp;$C3193,Sales!$J:$W,11,0),0)</f>
        <v>1161801.8018018012</v>
      </c>
      <c r="O3193" s="98">
        <f>IFERROR(VLOOKUP($F3193&amp;$C3193,Sales!$J:$W,12,0),0)</f>
        <v>13</v>
      </c>
      <c r="P3193" s="98">
        <f>IFERROR(VLOOKUP($F3193&amp;$C3193,Sales!$J:$W,13,0),0)</f>
        <v>943963.96396396367</v>
      </c>
      <c r="Q3193" s="98">
        <f>IFERROR(VLOOKUP($F3193&amp;$C3193,Sales!$A:$H,7,0),0)</f>
        <v>0</v>
      </c>
      <c r="R3193" s="41">
        <f t="shared" si="98"/>
        <v>1</v>
      </c>
      <c r="S3193" s="15">
        <v>1</v>
      </c>
      <c r="T3193" s="15"/>
      <c r="U3193" s="15"/>
      <c r="V3193" s="15">
        <v>1</v>
      </c>
      <c r="W3193" s="15">
        <v>1</v>
      </c>
      <c r="X3193" s="15">
        <v>1</v>
      </c>
      <c r="Y3193" s="41">
        <v>1</v>
      </c>
      <c r="Z3193" s="41">
        <v>1</v>
      </c>
      <c r="AA3193" s="41"/>
      <c r="AB3193" s="15"/>
      <c r="AC3193" s="15"/>
      <c r="AD3193" s="15"/>
      <c r="AE3193" s="15"/>
      <c r="AF3193" s="15"/>
      <c r="AG3193" s="15"/>
      <c r="AH3193" s="15"/>
      <c r="AI3193" s="15"/>
      <c r="AJ3193" s="15"/>
      <c r="AK3193" s="15"/>
      <c r="AL3193" s="15"/>
      <c r="AM3193" s="15"/>
      <c r="AN3193" s="15"/>
      <c r="AO3193" s="15"/>
      <c r="AP3193" s="15"/>
      <c r="AQ3193" s="15"/>
      <c r="AR3193" s="15"/>
      <c r="AS3193" s="15"/>
      <c r="AT3193" s="15"/>
      <c r="AU3193" s="15"/>
      <c r="AV3193" s="15"/>
      <c r="AW3193" s="15"/>
      <c r="AX3193" s="82"/>
      <c r="AY3193" s="82"/>
      <c r="AZ3193" s="10">
        <v>1</v>
      </c>
      <c r="BA3193" t="s">
        <v>22</v>
      </c>
      <c r="BB3193" t="s">
        <v>23</v>
      </c>
      <c r="BD3193" s="39" t="str">
        <f t="shared" si="99"/>
        <v>01/214424902GTokopedia</v>
      </c>
    </row>
    <row r="3194" spans="2:60" ht="13.5" customHeight="1" x14ac:dyDescent="0.35">
      <c r="B3194" s="10" t="s">
        <v>17</v>
      </c>
      <c r="C3194" s="10" t="s">
        <v>2517</v>
      </c>
      <c r="D3194" s="10" t="s">
        <v>3622</v>
      </c>
      <c r="E3194" s="10" t="s">
        <v>120</v>
      </c>
      <c r="F3194" s="10" t="s">
        <v>5776</v>
      </c>
      <c r="G3194" s="137">
        <v>1873831600</v>
      </c>
      <c r="H3194" s="10"/>
      <c r="I3194" s="10">
        <v>4987176039446</v>
      </c>
      <c r="J3194" s="10" t="s">
        <v>11857</v>
      </c>
      <c r="K3194" s="10" t="s">
        <v>11975</v>
      </c>
      <c r="L3194" s="98">
        <f>IFERROR(VLOOKUP($F3194&amp;$C3194,Sales!$J:$W,9,0),0)</f>
        <v>3924324.3243243229</v>
      </c>
      <c r="M3194" s="98">
        <f>IFERROR(VLOOKUP($F3194&amp;$C3194,Sales!$J:$W,10,0),0)</f>
        <v>817567.56756756746</v>
      </c>
      <c r="N3194" s="98">
        <f>IFERROR(VLOOKUP($F3194&amp;$C3194,Sales!$J:$W,11,0),0)</f>
        <v>2452702.702702702</v>
      </c>
      <c r="O3194" s="98">
        <f>IFERROR(VLOOKUP($F3194&amp;$C3194,Sales!$J:$W,12,0),0)</f>
        <v>14.666666666666666</v>
      </c>
      <c r="P3194" s="98">
        <f>IFERROR(VLOOKUP($F3194&amp;$C3194,Sales!$J:$W,13,0),0)</f>
        <v>2398198.1981981974</v>
      </c>
      <c r="Q3194" s="98">
        <f>IFERROR(VLOOKUP($F3194&amp;$C3194,Sales!$A:$H,7,0),0)</f>
        <v>163513.51351351349</v>
      </c>
      <c r="R3194" s="41">
        <f t="shared" si="98"/>
        <v>1</v>
      </c>
      <c r="S3194" s="15">
        <v>1</v>
      </c>
      <c r="T3194" s="15"/>
      <c r="U3194" s="15"/>
      <c r="V3194" s="15">
        <v>1</v>
      </c>
      <c r="W3194" s="15">
        <v>1</v>
      </c>
      <c r="X3194" s="15">
        <v>1</v>
      </c>
      <c r="Y3194" s="41">
        <v>1</v>
      </c>
      <c r="Z3194" s="41">
        <v>1</v>
      </c>
      <c r="AA3194" s="41"/>
      <c r="AB3194" s="15"/>
      <c r="AC3194" s="15"/>
      <c r="AD3194" s="15"/>
      <c r="AE3194" s="15"/>
      <c r="AF3194" s="15"/>
      <c r="AG3194" s="15"/>
      <c r="AH3194" s="15"/>
      <c r="AI3194" s="15"/>
      <c r="AJ3194" s="15"/>
      <c r="AK3194" s="15"/>
      <c r="AL3194" s="15"/>
      <c r="AM3194" s="15"/>
      <c r="AN3194" s="15"/>
      <c r="AO3194" s="15"/>
      <c r="AP3194" s="15"/>
      <c r="AQ3194" s="15"/>
      <c r="AR3194" s="15"/>
      <c r="AS3194" s="15"/>
      <c r="AT3194" s="15"/>
      <c r="AU3194" s="15"/>
      <c r="AV3194" s="15"/>
      <c r="AW3194" s="15"/>
      <c r="AX3194" s="82"/>
      <c r="AY3194" s="82"/>
      <c r="AZ3194" s="10">
        <v>1</v>
      </c>
      <c r="BA3194" t="s">
        <v>22</v>
      </c>
      <c r="BB3194" t="s">
        <v>23</v>
      </c>
      <c r="BD3194" s="39" t="str">
        <f t="shared" si="99"/>
        <v>01/214424902LTokopedia</v>
      </c>
    </row>
    <row r="3195" spans="2:60" ht="13.5" customHeight="1" x14ac:dyDescent="0.35">
      <c r="B3195" s="10" t="s">
        <v>17</v>
      </c>
      <c r="C3195" s="10" t="s">
        <v>2517</v>
      </c>
      <c r="D3195" s="10" t="s">
        <v>3622</v>
      </c>
      <c r="E3195" s="10" t="s">
        <v>120</v>
      </c>
      <c r="F3195" s="10" t="s">
        <v>5777</v>
      </c>
      <c r="G3195" s="137">
        <v>1873824807</v>
      </c>
      <c r="H3195" s="10"/>
      <c r="I3195" s="10">
        <v>4987176039460</v>
      </c>
      <c r="J3195" s="10" t="s">
        <v>11858</v>
      </c>
      <c r="K3195" s="10" t="s">
        <v>11976</v>
      </c>
      <c r="L3195" s="98">
        <f>IFERROR(VLOOKUP($F3195&amp;$C3195,Sales!$J:$W,9,0),0)</f>
        <v>1961801.801801801</v>
      </c>
      <c r="M3195" s="98">
        <f>IFERROR(VLOOKUP($F3195&amp;$C3195,Sales!$J:$W,10,0),0)</f>
        <v>3065315.3153153141</v>
      </c>
      <c r="N3195" s="98">
        <f>IFERROR(VLOOKUP($F3195&amp;$C3195,Sales!$J:$W,11,0),0)</f>
        <v>2084414.4144144135</v>
      </c>
      <c r="O3195" s="98">
        <f>IFERROR(VLOOKUP($F3195&amp;$C3195,Sales!$J:$W,12,0),0)</f>
        <v>19.333333333333332</v>
      </c>
      <c r="P3195" s="98">
        <f>IFERROR(VLOOKUP($F3195&amp;$C3195,Sales!$J:$W,13,0),0)</f>
        <v>2370510.5105105094</v>
      </c>
      <c r="Q3195" s="98">
        <f>IFERROR(VLOOKUP($F3195&amp;$C3195,Sales!$A:$H,7,0),0)</f>
        <v>0</v>
      </c>
      <c r="R3195" s="41">
        <f t="shared" si="98"/>
        <v>1</v>
      </c>
      <c r="S3195" s="15">
        <v>1</v>
      </c>
      <c r="T3195" s="15"/>
      <c r="U3195" s="15"/>
      <c r="V3195" s="15">
        <v>1</v>
      </c>
      <c r="W3195" s="15">
        <v>1</v>
      </c>
      <c r="X3195" s="15">
        <v>1</v>
      </c>
      <c r="Y3195" s="41">
        <v>1</v>
      </c>
      <c r="Z3195" s="41">
        <v>1</v>
      </c>
      <c r="AA3195" s="41"/>
      <c r="AB3195" s="15"/>
      <c r="AC3195" s="15"/>
      <c r="AD3195" s="15"/>
      <c r="AE3195" s="15"/>
      <c r="AF3195" s="15"/>
      <c r="AG3195" s="15"/>
      <c r="AH3195" s="15"/>
      <c r="AI3195" s="15"/>
      <c r="AJ3195" s="15"/>
      <c r="AK3195" s="15"/>
      <c r="AL3195" s="15"/>
      <c r="AM3195" s="15"/>
      <c r="AN3195" s="15"/>
      <c r="AO3195" s="15"/>
      <c r="AP3195" s="15"/>
      <c r="AQ3195" s="15"/>
      <c r="AR3195" s="15"/>
      <c r="AS3195" s="15"/>
      <c r="AT3195" s="15"/>
      <c r="AU3195" s="15"/>
      <c r="AV3195" s="15"/>
      <c r="AW3195" s="15"/>
      <c r="AX3195" s="82"/>
      <c r="AY3195" s="82"/>
      <c r="AZ3195" s="10">
        <v>1</v>
      </c>
      <c r="BA3195" t="s">
        <v>13952</v>
      </c>
      <c r="BB3195" t="s">
        <v>23</v>
      </c>
      <c r="BD3195" s="39" t="str">
        <f t="shared" si="99"/>
        <v>01/214424902MTokopedia</v>
      </c>
    </row>
    <row r="3196" spans="2:60" ht="13.5" customHeight="1" x14ac:dyDescent="0.35">
      <c r="B3196" s="10" t="s">
        <v>17</v>
      </c>
      <c r="C3196" s="10" t="s">
        <v>2517</v>
      </c>
      <c r="D3196" s="10" t="s">
        <v>3622</v>
      </c>
      <c r="E3196" s="10" t="s">
        <v>120</v>
      </c>
      <c r="F3196" s="10" t="s">
        <v>5779</v>
      </c>
      <c r="G3196" s="137">
        <v>1873762982</v>
      </c>
      <c r="H3196" s="10"/>
      <c r="I3196" s="10">
        <v>4987176039620</v>
      </c>
      <c r="J3196" s="10" t="s">
        <v>13669</v>
      </c>
      <c r="K3196" s="10" t="s">
        <v>11977</v>
      </c>
      <c r="L3196" s="98">
        <f>IFERROR(VLOOKUP($F3196&amp;$C3196,Sales!$J:$W,9,0),0)</f>
        <v>3705945.9459459437</v>
      </c>
      <c r="M3196" s="98">
        <f>IFERROR(VLOOKUP($F3196&amp;$C3196,Sales!$J:$W,10,0),0)</f>
        <v>2625045.0450450443</v>
      </c>
      <c r="N3196" s="98">
        <f>IFERROR(VLOOKUP($F3196&amp;$C3196,Sales!$J:$W,11,0),0)</f>
        <v>3088288.2882882869</v>
      </c>
      <c r="O3196" s="98">
        <f>IFERROR(VLOOKUP($F3196&amp;$C3196,Sales!$J:$W,12,0),0)</f>
        <v>20.333333333333332</v>
      </c>
      <c r="P3196" s="98">
        <f>IFERROR(VLOOKUP($F3196&amp;$C3196,Sales!$J:$W,13,0),0)</f>
        <v>3139759.7597597581</v>
      </c>
      <c r="Q3196" s="98">
        <f>IFERROR(VLOOKUP($F3196&amp;$C3196,Sales!$A:$H,7,0),0)</f>
        <v>0</v>
      </c>
      <c r="R3196" s="41" t="str">
        <f t="shared" si="98"/>
        <v>ERROR</v>
      </c>
      <c r="S3196" s="15"/>
      <c r="T3196" s="15"/>
      <c r="U3196" s="15"/>
      <c r="V3196" s="15"/>
      <c r="W3196" s="15"/>
      <c r="X3196" s="15"/>
      <c r="Y3196" s="41"/>
      <c r="Z3196" s="41"/>
      <c r="AA3196" s="41"/>
      <c r="AB3196" s="15"/>
      <c r="AC3196" s="15"/>
      <c r="AD3196" s="15"/>
      <c r="AE3196" s="15"/>
      <c r="AF3196" s="15"/>
      <c r="AG3196" s="15"/>
      <c r="AH3196" s="15"/>
      <c r="AI3196" s="15"/>
      <c r="AJ3196" s="15"/>
      <c r="AK3196" s="15"/>
      <c r="AL3196" s="15"/>
      <c r="AM3196" s="15"/>
      <c r="AN3196" s="15"/>
      <c r="AO3196" s="15"/>
      <c r="AP3196" s="15"/>
      <c r="AQ3196" s="15"/>
      <c r="AR3196" s="15"/>
      <c r="AS3196" s="15"/>
      <c r="AT3196" s="15"/>
      <c r="AU3196" s="15"/>
      <c r="AV3196" s="15"/>
      <c r="AW3196" s="15"/>
      <c r="AX3196" s="82"/>
      <c r="AY3196" s="82"/>
      <c r="AZ3196" s="10">
        <v>1</v>
      </c>
      <c r="BA3196" t="s">
        <v>22</v>
      </c>
      <c r="BB3196" t="s">
        <v>88</v>
      </c>
      <c r="BD3196" s="39" t="str">
        <f t="shared" si="99"/>
        <v>01/214424902OTokopedia</v>
      </c>
      <c r="BE3196" s="1">
        <v>44944</v>
      </c>
      <c r="BF3196" t="s">
        <v>14782</v>
      </c>
    </row>
    <row r="3197" spans="2:60" ht="13.5" customHeight="1" x14ac:dyDescent="0.35">
      <c r="B3197" s="10" t="s">
        <v>17</v>
      </c>
      <c r="C3197" s="10" t="s">
        <v>2517</v>
      </c>
      <c r="D3197" s="10" t="s">
        <v>193</v>
      </c>
      <c r="E3197" s="10" t="s">
        <v>194</v>
      </c>
      <c r="F3197" s="10" t="s">
        <v>207</v>
      </c>
      <c r="G3197" s="137">
        <v>1945468657</v>
      </c>
      <c r="H3197" s="10"/>
      <c r="I3197" s="10">
        <v>4902430430715</v>
      </c>
      <c r="J3197" s="10" t="s">
        <v>11859</v>
      </c>
      <c r="K3197" s="10" t="s">
        <v>10354</v>
      </c>
      <c r="L3197" s="98">
        <f>IFERROR(VLOOKUP($F3197&amp;$C3197,Sales!$J:$W,9,0),0)</f>
        <v>4234684.4774774797</v>
      </c>
      <c r="M3197" s="98">
        <f>IFERROR(VLOOKUP($F3197&amp;$C3197,Sales!$J:$W,10,0),0)</f>
        <v>4341891.6846846873</v>
      </c>
      <c r="N3197" s="98">
        <f>IFERROR(VLOOKUP($F3197&amp;$C3197,Sales!$J:$W,11,0),0)</f>
        <v>3859459.3153153169</v>
      </c>
      <c r="O3197" s="98">
        <f>IFERROR(VLOOKUP($F3197&amp;$C3197,Sales!$J:$W,12,0),0)</f>
        <v>77.333333333333329</v>
      </c>
      <c r="P3197" s="98">
        <f>IFERROR(VLOOKUP($F3197&amp;$C3197,Sales!$J:$W,13,0),0)</f>
        <v>4145345.1591591612</v>
      </c>
      <c r="Q3197" s="98">
        <f>IFERROR(VLOOKUP($F3197&amp;$C3197,Sales!$A:$H,7,0),0)</f>
        <v>0</v>
      </c>
      <c r="R3197" s="41">
        <f t="shared" si="98"/>
        <v>1</v>
      </c>
      <c r="S3197" s="15">
        <v>1</v>
      </c>
      <c r="T3197" s="15"/>
      <c r="U3197" s="15"/>
      <c r="V3197" s="15">
        <v>1</v>
      </c>
      <c r="W3197" s="15">
        <v>1</v>
      </c>
      <c r="X3197" s="15">
        <v>1</v>
      </c>
      <c r="Y3197" s="41">
        <v>1</v>
      </c>
      <c r="Z3197" s="41">
        <v>1</v>
      </c>
      <c r="AA3197" s="41"/>
      <c r="AB3197" s="15"/>
      <c r="AC3197" s="15"/>
      <c r="AD3197" s="15"/>
      <c r="AE3197" s="15"/>
      <c r="AF3197" s="15"/>
      <c r="AG3197" s="15"/>
      <c r="AH3197" s="15"/>
      <c r="AI3197" s="15"/>
      <c r="AJ3197" s="15"/>
      <c r="AK3197" s="15"/>
      <c r="AL3197" s="15"/>
      <c r="AM3197" s="15"/>
      <c r="AN3197" s="15"/>
      <c r="AO3197" s="15"/>
      <c r="AP3197" s="15"/>
      <c r="AQ3197" s="15"/>
      <c r="AR3197" s="15"/>
      <c r="AS3197" s="15"/>
      <c r="AT3197" s="15"/>
      <c r="AU3197" s="15"/>
      <c r="AV3197" s="15"/>
      <c r="AW3197" s="15"/>
      <c r="AX3197" s="82"/>
      <c r="AY3197" s="82"/>
      <c r="AZ3197" s="10">
        <v>1</v>
      </c>
      <c r="BA3197" t="s">
        <v>13952</v>
      </c>
      <c r="BB3197" t="s">
        <v>23</v>
      </c>
      <c r="BD3197" s="39" t="str">
        <f t="shared" si="99"/>
        <v>01/244521105PTokopedia</v>
      </c>
      <c r="BH3197" t="s">
        <v>207</v>
      </c>
    </row>
    <row r="3198" spans="2:60" ht="13.5" customHeight="1" x14ac:dyDescent="0.35">
      <c r="B3198" s="10" t="s">
        <v>17</v>
      </c>
      <c r="C3198" s="10" t="s">
        <v>2517</v>
      </c>
      <c r="D3198" s="10" t="s">
        <v>549</v>
      </c>
      <c r="E3198" s="10" t="s">
        <v>194</v>
      </c>
      <c r="F3198" s="10" t="s">
        <v>11709</v>
      </c>
      <c r="G3198" s="137">
        <v>1945398525</v>
      </c>
      <c r="H3198" s="10"/>
      <c r="I3198" s="10">
        <v>4902430792325</v>
      </c>
      <c r="J3198" s="10" t="s">
        <v>11860</v>
      </c>
      <c r="K3198" s="10" t="s">
        <v>11978</v>
      </c>
      <c r="L3198" s="98">
        <f>IFERROR(VLOOKUP($F3198&amp;$C3198,Sales!$J:$W,9,0),0)</f>
        <v>377117.11711711698</v>
      </c>
      <c r="M3198" s="98">
        <f>IFERROR(VLOOKUP($F3198&amp;$C3198,Sales!$J:$W,10,0),0)</f>
        <v>0</v>
      </c>
      <c r="N3198" s="98">
        <f>IFERROR(VLOOKUP($F3198&amp;$C3198,Sales!$J:$W,11,0),0)</f>
        <v>0</v>
      </c>
      <c r="O3198" s="98">
        <f>IFERROR(VLOOKUP($F3198&amp;$C3198,Sales!$J:$W,12,0),0)</f>
        <v>4.666666666666667</v>
      </c>
      <c r="P3198" s="98">
        <f>IFERROR(VLOOKUP($F3198&amp;$C3198,Sales!$J:$W,13,0),0)</f>
        <v>125705.70570570567</v>
      </c>
      <c r="Q3198" s="98">
        <f>IFERROR(VLOOKUP($F3198&amp;$C3198,Sales!$A:$H,7,0),0)</f>
        <v>0</v>
      </c>
      <c r="R3198" s="41" t="str">
        <f t="shared" si="98"/>
        <v>ERROR</v>
      </c>
      <c r="S3198" s="15"/>
      <c r="T3198" s="15"/>
      <c r="U3198" s="15"/>
      <c r="V3198" s="15"/>
      <c r="W3198" s="15"/>
      <c r="X3198" s="15"/>
      <c r="Y3198" s="41"/>
      <c r="Z3198" s="41"/>
      <c r="AA3198" s="41"/>
      <c r="AB3198" s="15"/>
      <c r="AC3198" s="15"/>
      <c r="AD3198" s="15"/>
      <c r="AE3198" s="15"/>
      <c r="AF3198" s="15"/>
      <c r="AG3198" s="15"/>
      <c r="AH3198" s="15"/>
      <c r="AI3198" s="15"/>
      <c r="AJ3198" s="15"/>
      <c r="AK3198" s="15"/>
      <c r="AL3198" s="15"/>
      <c r="AM3198" s="15"/>
      <c r="AN3198" s="15"/>
      <c r="AO3198" s="15"/>
      <c r="AP3198" s="15"/>
      <c r="AQ3198" s="15"/>
      <c r="AR3198" s="15"/>
      <c r="AS3198" s="15"/>
      <c r="AT3198" s="15"/>
      <c r="AU3198" s="15"/>
      <c r="AV3198" s="15"/>
      <c r="AW3198" s="15"/>
      <c r="AX3198" s="82"/>
      <c r="AY3198" s="82"/>
      <c r="AZ3198" s="10">
        <v>1</v>
      </c>
      <c r="BA3198" t="s">
        <v>22</v>
      </c>
      <c r="BB3198" t="s">
        <v>88</v>
      </c>
      <c r="BD3198" s="39" t="str">
        <f t="shared" si="99"/>
        <v>01/245121004JTokopedia</v>
      </c>
      <c r="BE3198" s="1">
        <v>45097</v>
      </c>
      <c r="BF3198" t="s">
        <v>19039</v>
      </c>
    </row>
    <row r="3199" spans="2:60" ht="13.5" customHeight="1" x14ac:dyDescent="0.35">
      <c r="B3199" s="10" t="s">
        <v>17</v>
      </c>
      <c r="C3199" s="10" t="s">
        <v>2517</v>
      </c>
      <c r="D3199" s="10" t="s">
        <v>549</v>
      </c>
      <c r="E3199" s="10" t="s">
        <v>194</v>
      </c>
      <c r="F3199" s="10" t="s">
        <v>11710</v>
      </c>
      <c r="G3199" s="137">
        <v>1945440036</v>
      </c>
      <c r="H3199" s="10"/>
      <c r="I3199" s="10">
        <v>4902430538558</v>
      </c>
      <c r="J3199" s="10" t="s">
        <v>11861</v>
      </c>
      <c r="K3199" s="10" t="s">
        <v>11979</v>
      </c>
      <c r="L3199" s="98">
        <f>IFERROR(VLOOKUP($F3199&amp;$C3199,Sales!$J:$W,9,0),0)</f>
        <v>0</v>
      </c>
      <c r="M3199" s="98">
        <f>IFERROR(VLOOKUP($F3199&amp;$C3199,Sales!$J:$W,10,0),0)</f>
        <v>0</v>
      </c>
      <c r="N3199" s="98">
        <f>IFERROR(VLOOKUP($F3199&amp;$C3199,Sales!$J:$W,11,0),0)</f>
        <v>0</v>
      </c>
      <c r="O3199" s="98">
        <f>IFERROR(VLOOKUP($F3199&amp;$C3199,Sales!$J:$W,12,0),0)</f>
        <v>0</v>
      </c>
      <c r="P3199" s="98">
        <f>IFERROR(VLOOKUP($F3199&amp;$C3199,Sales!$J:$W,13,0),0)</f>
        <v>0</v>
      </c>
      <c r="Q3199" s="98">
        <f>IFERROR(VLOOKUP($F3199&amp;$C3199,Sales!$A:$H,7,0),0)</f>
        <v>0</v>
      </c>
      <c r="R3199" s="41" t="str">
        <f t="shared" si="98"/>
        <v>ERROR</v>
      </c>
      <c r="S3199" s="15"/>
      <c r="T3199" s="15"/>
      <c r="U3199" s="15"/>
      <c r="V3199" s="15"/>
      <c r="W3199" s="15"/>
      <c r="X3199" s="15"/>
      <c r="Y3199" s="41"/>
      <c r="Z3199" s="41"/>
      <c r="AA3199" s="41"/>
      <c r="AB3199" s="15"/>
      <c r="AC3199" s="15"/>
      <c r="AD3199" s="15"/>
      <c r="AE3199" s="15"/>
      <c r="AF3199" s="15"/>
      <c r="AG3199" s="15"/>
      <c r="AH3199" s="15"/>
      <c r="AI3199" s="15"/>
      <c r="AJ3199" s="15"/>
      <c r="AK3199" s="15"/>
      <c r="AL3199" s="15"/>
      <c r="AM3199" s="15"/>
      <c r="AN3199" s="15"/>
      <c r="AO3199" s="15"/>
      <c r="AP3199" s="15"/>
      <c r="AQ3199" s="15"/>
      <c r="AR3199" s="15"/>
      <c r="AS3199" s="15"/>
      <c r="AT3199" s="15"/>
      <c r="AU3199" s="15"/>
      <c r="AV3199" s="15"/>
      <c r="AW3199" s="15"/>
      <c r="AX3199" s="82"/>
      <c r="AY3199" s="82"/>
      <c r="AZ3199" s="10">
        <v>1</v>
      </c>
      <c r="BA3199" t="s">
        <v>22</v>
      </c>
      <c r="BB3199" t="s">
        <v>88</v>
      </c>
      <c r="BD3199" s="39" t="str">
        <f t="shared" si="99"/>
        <v>01/245121004LTokopedia</v>
      </c>
      <c r="BE3199" s="1">
        <v>44998</v>
      </c>
      <c r="BF3199" t="s">
        <v>16179</v>
      </c>
    </row>
    <row r="3200" spans="2:60" ht="13.5" customHeight="1" x14ac:dyDescent="0.35">
      <c r="B3200" s="10" t="s">
        <v>17</v>
      </c>
      <c r="C3200" s="10" t="s">
        <v>2517</v>
      </c>
      <c r="D3200" s="10" t="s">
        <v>549</v>
      </c>
      <c r="E3200" s="10" t="s">
        <v>194</v>
      </c>
      <c r="F3200" s="10" t="s">
        <v>5781</v>
      </c>
      <c r="G3200" s="137">
        <v>1823321174</v>
      </c>
      <c r="H3200" s="10"/>
      <c r="I3200" s="10">
        <v>4902430919463</v>
      </c>
      <c r="J3200" s="10" t="s">
        <v>11862</v>
      </c>
      <c r="K3200" s="10" t="s">
        <v>11980</v>
      </c>
      <c r="L3200" s="98">
        <f>IFERROR(VLOOKUP($F3200&amp;$C3200,Sales!$J:$W,9,0),0)</f>
        <v>5884414.4144144142</v>
      </c>
      <c r="M3200" s="98">
        <f>IFERROR(VLOOKUP($F3200&amp;$C3200,Sales!$J:$W,10,0),0)</f>
        <v>8210810.8108108109</v>
      </c>
      <c r="N3200" s="98">
        <f>IFERROR(VLOOKUP($F3200&amp;$C3200,Sales!$J:$W,11,0),0)</f>
        <v>5063333.333333333</v>
      </c>
      <c r="O3200" s="98">
        <f>IFERROR(VLOOKUP($F3200&amp;$C3200,Sales!$J:$W,12,0),0)</f>
        <v>46.666666666666664</v>
      </c>
      <c r="P3200" s="98">
        <f>IFERROR(VLOOKUP($F3200&amp;$C3200,Sales!$J:$W,13,0),0)</f>
        <v>6386186.186186186</v>
      </c>
      <c r="Q3200" s="98">
        <f>IFERROR(VLOOKUP($F3200&amp;$C3200,Sales!$A:$H,7,0),0)</f>
        <v>0</v>
      </c>
      <c r="R3200" s="41">
        <f t="shared" si="98"/>
        <v>1</v>
      </c>
      <c r="S3200" s="15">
        <v>1</v>
      </c>
      <c r="T3200" s="15"/>
      <c r="U3200" s="15"/>
      <c r="V3200" s="15">
        <v>1</v>
      </c>
      <c r="W3200" s="15">
        <v>1</v>
      </c>
      <c r="X3200" s="15">
        <v>1</v>
      </c>
      <c r="Y3200" s="41">
        <v>1</v>
      </c>
      <c r="Z3200" s="41">
        <v>1</v>
      </c>
      <c r="AA3200" s="41"/>
      <c r="AB3200" s="15"/>
      <c r="AC3200" s="15"/>
      <c r="AD3200" s="15"/>
      <c r="AE3200" s="15"/>
      <c r="AF3200" s="15"/>
      <c r="AG3200" s="15"/>
      <c r="AH3200" s="15"/>
      <c r="AI3200" s="15"/>
      <c r="AJ3200" s="15"/>
      <c r="AK3200" s="15"/>
      <c r="AL3200" s="15"/>
      <c r="AM3200" s="15"/>
      <c r="AN3200" s="15"/>
      <c r="AO3200" s="15"/>
      <c r="AP3200" s="15"/>
      <c r="AQ3200" s="15"/>
      <c r="AR3200" s="15"/>
      <c r="AS3200" s="15"/>
      <c r="AT3200" s="15"/>
      <c r="AU3200" s="15"/>
      <c r="AV3200" s="15"/>
      <c r="AW3200" s="15"/>
      <c r="AX3200" s="82"/>
      <c r="AY3200" s="82"/>
      <c r="AZ3200" s="10">
        <v>1</v>
      </c>
      <c r="BA3200" t="s">
        <v>22</v>
      </c>
      <c r="BB3200" t="s">
        <v>23</v>
      </c>
      <c r="BD3200" s="39" t="str">
        <f t="shared" si="99"/>
        <v>01/245121004RTokopedia</v>
      </c>
    </row>
    <row r="3201" spans="2:58" ht="13.5" customHeight="1" x14ac:dyDescent="0.35">
      <c r="B3201" s="10" t="s">
        <v>17</v>
      </c>
      <c r="C3201" s="10" t="s">
        <v>2517</v>
      </c>
      <c r="D3201" s="10" t="s">
        <v>549</v>
      </c>
      <c r="E3201" s="10" t="s">
        <v>194</v>
      </c>
      <c r="F3201" s="10" t="s">
        <v>1356</v>
      </c>
      <c r="G3201" s="137">
        <v>1945353947</v>
      </c>
      <c r="H3201" s="10"/>
      <c r="I3201" s="10">
        <v>4902430400909</v>
      </c>
      <c r="J3201" s="10" t="s">
        <v>11863</v>
      </c>
      <c r="K3201" s="10" t="s">
        <v>11981</v>
      </c>
      <c r="L3201" s="98">
        <f>IFERROR(VLOOKUP($F3201&amp;$C3201,Sales!$J:$W,9,0),0)</f>
        <v>808108.10810810793</v>
      </c>
      <c r="M3201" s="98">
        <f>IFERROR(VLOOKUP($F3201&amp;$C3201,Sales!$J:$W,10,0),0)</f>
        <v>538738.73873873858</v>
      </c>
      <c r="N3201" s="98">
        <f>IFERROR(VLOOKUP($F3201&amp;$C3201,Sales!$J:$W,11,0),0)</f>
        <v>350180.18018018012</v>
      </c>
      <c r="O3201" s="98">
        <f>IFERROR(VLOOKUP($F3201&amp;$C3201,Sales!$J:$W,12,0),0)</f>
        <v>21</v>
      </c>
      <c r="P3201" s="98">
        <f>IFERROR(VLOOKUP($F3201&amp;$C3201,Sales!$J:$W,13,0),0)</f>
        <v>565675.67567567551</v>
      </c>
      <c r="Q3201" s="98">
        <f>IFERROR(VLOOKUP($F3201&amp;$C3201,Sales!$A:$H,7,0),0)</f>
        <v>0</v>
      </c>
      <c r="R3201" s="41">
        <f t="shared" si="98"/>
        <v>1</v>
      </c>
      <c r="S3201" s="15">
        <v>1</v>
      </c>
      <c r="T3201" s="15"/>
      <c r="U3201" s="15"/>
      <c r="V3201" s="15">
        <v>1</v>
      </c>
      <c r="W3201" s="15">
        <v>1</v>
      </c>
      <c r="X3201" s="15">
        <v>1</v>
      </c>
      <c r="Y3201" s="41">
        <v>1</v>
      </c>
      <c r="Z3201" s="41">
        <v>1</v>
      </c>
      <c r="AA3201" s="41"/>
      <c r="AB3201" s="15"/>
      <c r="AC3201" s="15"/>
      <c r="AD3201" s="15"/>
      <c r="AE3201" s="15"/>
      <c r="AF3201" s="15"/>
      <c r="AG3201" s="15"/>
      <c r="AH3201" s="15"/>
      <c r="AI3201" s="15"/>
      <c r="AJ3201" s="15"/>
      <c r="AK3201" s="15"/>
      <c r="AL3201" s="15"/>
      <c r="AM3201" s="15"/>
      <c r="AN3201" s="15"/>
      <c r="AO3201" s="15"/>
      <c r="AP3201" s="15"/>
      <c r="AQ3201" s="15"/>
      <c r="AR3201" s="15"/>
      <c r="AS3201" s="15"/>
      <c r="AT3201" s="15"/>
      <c r="AU3201" s="15"/>
      <c r="AV3201" s="15"/>
      <c r="AW3201" s="15"/>
      <c r="AX3201" s="82"/>
      <c r="AY3201" s="82"/>
      <c r="AZ3201" s="10">
        <v>1</v>
      </c>
      <c r="BA3201" t="s">
        <v>22</v>
      </c>
      <c r="BB3201" t="s">
        <v>23</v>
      </c>
      <c r="BD3201" s="39" t="str">
        <f t="shared" si="99"/>
        <v>01/245121102MTokopedia</v>
      </c>
    </row>
    <row r="3202" spans="2:58" ht="13.5" customHeight="1" x14ac:dyDescent="0.35">
      <c r="B3202" s="10" t="s">
        <v>17</v>
      </c>
      <c r="C3202" s="10" t="s">
        <v>2517</v>
      </c>
      <c r="D3202" s="10" t="s">
        <v>549</v>
      </c>
      <c r="E3202" s="10" t="s">
        <v>194</v>
      </c>
      <c r="F3202" s="10" t="s">
        <v>746</v>
      </c>
      <c r="G3202" s="137">
        <v>1945368792</v>
      </c>
      <c r="H3202" s="10"/>
      <c r="I3202" s="10">
        <v>4902430399357</v>
      </c>
      <c r="J3202" s="10" t="s">
        <v>11864</v>
      </c>
      <c r="K3202" s="10" t="s">
        <v>10367</v>
      </c>
      <c r="L3202" s="98">
        <f>IFERROR(VLOOKUP($F3202&amp;$C3202,Sales!$J:$W,9,0),0)</f>
        <v>642972.97297297278</v>
      </c>
      <c r="M3202" s="98">
        <f>IFERROR(VLOOKUP($F3202&amp;$C3202,Sales!$J:$W,10,0),0)</f>
        <v>1236486.4864864859</v>
      </c>
      <c r="N3202" s="98">
        <f>IFERROR(VLOOKUP($F3202&amp;$C3202,Sales!$J:$W,11,0),0)</f>
        <v>1038648.6486486483</v>
      </c>
      <c r="O3202" s="98">
        <f>IFERROR(VLOOKUP($F3202&amp;$C3202,Sales!$J:$W,12,0),0)</f>
        <v>19.666666666666668</v>
      </c>
      <c r="P3202" s="98">
        <f>IFERROR(VLOOKUP($F3202&amp;$C3202,Sales!$J:$W,13,0),0)</f>
        <v>972702.70270270237</v>
      </c>
      <c r="Q3202" s="98">
        <f>IFERROR(VLOOKUP($F3202&amp;$C3202,Sales!$A:$H,7,0),0)</f>
        <v>148378.37837837834</v>
      </c>
      <c r="R3202" s="41">
        <f t="shared" si="98"/>
        <v>1</v>
      </c>
      <c r="S3202" s="15">
        <v>1</v>
      </c>
      <c r="T3202" s="15"/>
      <c r="U3202" s="15"/>
      <c r="V3202" s="15">
        <v>1</v>
      </c>
      <c r="W3202" s="15">
        <v>1</v>
      </c>
      <c r="X3202" s="15">
        <v>1</v>
      </c>
      <c r="Y3202" s="41">
        <v>1</v>
      </c>
      <c r="Z3202" s="41">
        <v>1</v>
      </c>
      <c r="AA3202" s="41"/>
      <c r="AB3202" s="15"/>
      <c r="AC3202" s="15"/>
      <c r="AD3202" s="15"/>
      <c r="AE3202" s="15"/>
      <c r="AF3202" s="15"/>
      <c r="AG3202" s="15"/>
      <c r="AH3202" s="15"/>
      <c r="AI3202" s="15"/>
      <c r="AJ3202" s="15"/>
      <c r="AK3202" s="15"/>
      <c r="AL3202" s="15"/>
      <c r="AM3202" s="15"/>
      <c r="AN3202" s="15"/>
      <c r="AO3202" s="15"/>
      <c r="AP3202" s="15"/>
      <c r="AQ3202" s="15"/>
      <c r="AR3202" s="15"/>
      <c r="AS3202" s="15"/>
      <c r="AT3202" s="15"/>
      <c r="AU3202" s="15"/>
      <c r="AV3202" s="15"/>
      <c r="AW3202" s="15"/>
      <c r="AX3202" s="82"/>
      <c r="AY3202" s="82"/>
      <c r="AZ3202" s="10">
        <v>1</v>
      </c>
      <c r="BA3202" t="s">
        <v>22</v>
      </c>
      <c r="BB3202" t="s">
        <v>23</v>
      </c>
      <c r="BD3202" s="39" t="str">
        <f t="shared" si="99"/>
        <v>01/245121102OTokopedia</v>
      </c>
    </row>
    <row r="3203" spans="2:58" ht="13.5" customHeight="1" x14ac:dyDescent="0.35">
      <c r="B3203" s="10" t="s">
        <v>17</v>
      </c>
      <c r="C3203" s="10" t="s">
        <v>2517</v>
      </c>
      <c r="D3203" s="10" t="s">
        <v>549</v>
      </c>
      <c r="E3203" s="10" t="s">
        <v>194</v>
      </c>
      <c r="F3203" s="10" t="s">
        <v>11711</v>
      </c>
      <c r="G3203" s="137">
        <v>1945382530</v>
      </c>
      <c r="H3203" s="10"/>
      <c r="I3203" s="10">
        <v>4902430400602</v>
      </c>
      <c r="J3203" s="10" t="s">
        <v>11865</v>
      </c>
      <c r="K3203" s="10" t="s">
        <v>11982</v>
      </c>
      <c r="L3203" s="98">
        <f>IFERROR(VLOOKUP($F3203&amp;$C3203,Sales!$J:$W,9,0),0)</f>
        <v>269369.36936936929</v>
      </c>
      <c r="M3203" s="98">
        <f>IFERROR(VLOOKUP($F3203&amp;$C3203,Sales!$J:$W,10,0),0)</f>
        <v>377117.11711711698</v>
      </c>
      <c r="N3203" s="98">
        <f>IFERROR(VLOOKUP($F3203&amp;$C3203,Sales!$J:$W,11,0),0)</f>
        <v>215495.49549549544</v>
      </c>
      <c r="O3203" s="98">
        <f>IFERROR(VLOOKUP($F3203&amp;$C3203,Sales!$J:$W,12,0),0)</f>
        <v>10.666666666666666</v>
      </c>
      <c r="P3203" s="98">
        <f>IFERROR(VLOOKUP($F3203&amp;$C3203,Sales!$J:$W,13,0),0)</f>
        <v>287327.32732732728</v>
      </c>
      <c r="Q3203" s="98">
        <f>IFERROR(VLOOKUP($F3203&amp;$C3203,Sales!$A:$H,7,0),0)</f>
        <v>0</v>
      </c>
      <c r="R3203" s="41">
        <f t="shared" si="98"/>
        <v>1</v>
      </c>
      <c r="S3203" s="15">
        <v>1</v>
      </c>
      <c r="T3203" s="15"/>
      <c r="U3203" s="15"/>
      <c r="V3203" s="15">
        <v>1</v>
      </c>
      <c r="W3203" s="15">
        <v>1</v>
      </c>
      <c r="X3203" s="15">
        <v>1</v>
      </c>
      <c r="Y3203" s="41">
        <v>1</v>
      </c>
      <c r="Z3203" s="41">
        <v>1</v>
      </c>
      <c r="AA3203" s="41"/>
      <c r="AB3203" s="15"/>
      <c r="AC3203" s="15"/>
      <c r="AD3203" s="15"/>
      <c r="AE3203" s="15"/>
      <c r="AF3203" s="15"/>
      <c r="AG3203" s="15"/>
      <c r="AH3203" s="15"/>
      <c r="AI3203" s="15"/>
      <c r="AJ3203" s="15"/>
      <c r="AK3203" s="15"/>
      <c r="AL3203" s="15"/>
      <c r="AM3203" s="15"/>
      <c r="AN3203" s="15"/>
      <c r="AO3203" s="15"/>
      <c r="AP3203" s="15"/>
      <c r="AQ3203" s="15"/>
      <c r="AR3203" s="15"/>
      <c r="AS3203" s="15"/>
      <c r="AT3203" s="15"/>
      <c r="AU3203" s="15"/>
      <c r="AV3203" s="15"/>
      <c r="AW3203" s="15"/>
      <c r="AX3203" s="82"/>
      <c r="AY3203" s="82"/>
      <c r="AZ3203" s="10">
        <v>1</v>
      </c>
      <c r="BA3203" t="s">
        <v>22</v>
      </c>
      <c r="BB3203" t="s">
        <v>23</v>
      </c>
      <c r="BD3203" s="39" t="str">
        <f t="shared" si="99"/>
        <v>01/245121103QTokopedia</v>
      </c>
    </row>
    <row r="3204" spans="2:58" ht="13.5" customHeight="1" x14ac:dyDescent="0.35">
      <c r="B3204" s="10" t="s">
        <v>17</v>
      </c>
      <c r="C3204" s="10" t="s">
        <v>2517</v>
      </c>
      <c r="D3204" s="10" t="s">
        <v>549</v>
      </c>
      <c r="E3204" s="10" t="s">
        <v>194</v>
      </c>
      <c r="F3204" s="10" t="s">
        <v>11712</v>
      </c>
      <c r="G3204" s="137">
        <v>1945429208</v>
      </c>
      <c r="H3204" s="10"/>
      <c r="I3204" s="10">
        <v>4902430400879</v>
      </c>
      <c r="J3204" s="10" t="s">
        <v>11866</v>
      </c>
      <c r="K3204" s="10" t="s">
        <v>11983</v>
      </c>
      <c r="L3204" s="98">
        <f>IFERROR(VLOOKUP($F3204&amp;$C3204,Sales!$J:$W,9,0),0)</f>
        <v>0</v>
      </c>
      <c r="M3204" s="98">
        <f>IFERROR(VLOOKUP($F3204&amp;$C3204,Sales!$J:$W,10,0),0)</f>
        <v>0</v>
      </c>
      <c r="N3204" s="98">
        <f>IFERROR(VLOOKUP($F3204&amp;$C3204,Sales!$J:$W,11,0),0)</f>
        <v>0</v>
      </c>
      <c r="O3204" s="98">
        <f>IFERROR(VLOOKUP($F3204&amp;$C3204,Sales!$J:$W,12,0),0)</f>
        <v>0</v>
      </c>
      <c r="P3204" s="98">
        <f>IFERROR(VLOOKUP($F3204&amp;$C3204,Sales!$J:$W,13,0),0)</f>
        <v>0</v>
      </c>
      <c r="Q3204" s="98">
        <f>IFERROR(VLOOKUP($F3204&amp;$C3204,Sales!$A:$H,7,0),0)</f>
        <v>0</v>
      </c>
      <c r="R3204" s="41" t="str">
        <f t="shared" ref="R3204:R3267" si="100">IFERROR(AVERAGE($S3204:$AW3204),"ERROR")</f>
        <v>ERROR</v>
      </c>
      <c r="S3204" s="15"/>
      <c r="T3204" s="15"/>
      <c r="U3204" s="15"/>
      <c r="V3204" s="15"/>
      <c r="W3204" s="15"/>
      <c r="X3204" s="15"/>
      <c r="Y3204" s="41"/>
      <c r="Z3204" s="41"/>
      <c r="AA3204" s="41"/>
      <c r="AB3204" s="15"/>
      <c r="AC3204" s="15"/>
      <c r="AD3204" s="15"/>
      <c r="AE3204" s="15"/>
      <c r="AF3204" s="15"/>
      <c r="AG3204" s="15"/>
      <c r="AH3204" s="15"/>
      <c r="AI3204" s="15"/>
      <c r="AJ3204" s="15"/>
      <c r="AK3204" s="15"/>
      <c r="AL3204" s="15"/>
      <c r="AM3204" s="15"/>
      <c r="AN3204" s="15"/>
      <c r="AO3204" s="15"/>
      <c r="AP3204" s="15"/>
      <c r="AQ3204" s="15"/>
      <c r="AR3204" s="15"/>
      <c r="AS3204" s="15"/>
      <c r="AT3204" s="15"/>
      <c r="AU3204" s="15"/>
      <c r="AV3204" s="15"/>
      <c r="AW3204" s="15"/>
      <c r="AX3204" s="82"/>
      <c r="AY3204" s="82"/>
      <c r="AZ3204" s="10">
        <v>1</v>
      </c>
      <c r="BA3204" t="s">
        <v>22</v>
      </c>
      <c r="BB3204" t="s">
        <v>88</v>
      </c>
      <c r="BD3204" s="39" t="str">
        <f t="shared" ref="BD3204:BD3267" si="101">F3204&amp;C3204</f>
        <v>01/245121103RTokopedia</v>
      </c>
      <c r="BE3204" s="1">
        <v>44949</v>
      </c>
      <c r="BF3204" t="s">
        <v>14783</v>
      </c>
    </row>
    <row r="3205" spans="2:58" ht="13.5" customHeight="1" x14ac:dyDescent="0.35">
      <c r="B3205" s="10" t="s">
        <v>17</v>
      </c>
      <c r="C3205" s="10" t="s">
        <v>2517</v>
      </c>
      <c r="D3205" s="10" t="s">
        <v>549</v>
      </c>
      <c r="E3205" s="10" t="s">
        <v>194</v>
      </c>
      <c r="F3205" s="10" t="s">
        <v>11713</v>
      </c>
      <c r="G3205" s="137">
        <v>1945408940</v>
      </c>
      <c r="H3205" s="10"/>
      <c r="I3205" s="10">
        <v>4902430538602</v>
      </c>
      <c r="J3205" s="10" t="s">
        <v>11867</v>
      </c>
      <c r="K3205" s="10" t="s">
        <v>11984</v>
      </c>
      <c r="L3205" s="98">
        <f>IFERROR(VLOOKUP($F3205&amp;$C3205,Sales!$J:$W,9,0),0)</f>
        <v>242432.43243243237</v>
      </c>
      <c r="M3205" s="98">
        <f>IFERROR(VLOOKUP($F3205&amp;$C3205,Sales!$J:$W,10,0),0)</f>
        <v>296306.30630630621</v>
      </c>
      <c r="N3205" s="98">
        <f>IFERROR(VLOOKUP($F3205&amp;$C3205,Sales!$J:$W,11,0),0)</f>
        <v>215495.49549549547</v>
      </c>
      <c r="O3205" s="98">
        <f>IFERROR(VLOOKUP($F3205&amp;$C3205,Sales!$J:$W,12,0),0)</f>
        <v>9.3333333333333339</v>
      </c>
      <c r="P3205" s="98">
        <f>IFERROR(VLOOKUP($F3205&amp;$C3205,Sales!$J:$W,13,0),0)</f>
        <v>251411.41141141136</v>
      </c>
      <c r="Q3205" s="98">
        <f>IFERROR(VLOOKUP($F3205&amp;$C3205,Sales!$A:$H,7,0),0)</f>
        <v>0</v>
      </c>
      <c r="R3205" s="41">
        <f t="shared" si="100"/>
        <v>1</v>
      </c>
      <c r="S3205" s="15">
        <v>1</v>
      </c>
      <c r="T3205" s="15"/>
      <c r="U3205" s="15"/>
      <c r="V3205" s="15">
        <v>1</v>
      </c>
      <c r="W3205" s="15">
        <v>1</v>
      </c>
      <c r="X3205" s="15">
        <v>1</v>
      </c>
      <c r="Y3205" s="41">
        <v>1</v>
      </c>
      <c r="Z3205" s="41">
        <v>1</v>
      </c>
      <c r="AA3205" s="41"/>
      <c r="AB3205" s="15"/>
      <c r="AC3205" s="15"/>
      <c r="AD3205" s="15"/>
      <c r="AE3205" s="15"/>
      <c r="AF3205" s="15"/>
      <c r="AG3205" s="15"/>
      <c r="AH3205" s="15"/>
      <c r="AI3205" s="15"/>
      <c r="AJ3205" s="15"/>
      <c r="AK3205" s="15"/>
      <c r="AL3205" s="15"/>
      <c r="AM3205" s="15"/>
      <c r="AN3205" s="15"/>
      <c r="AO3205" s="15"/>
      <c r="AP3205" s="15"/>
      <c r="AQ3205" s="15"/>
      <c r="AR3205" s="15"/>
      <c r="AS3205" s="15"/>
      <c r="AT3205" s="15"/>
      <c r="AU3205" s="15"/>
      <c r="AV3205" s="15"/>
      <c r="AW3205" s="15"/>
      <c r="AX3205" s="82"/>
      <c r="AY3205" s="82"/>
      <c r="AZ3205" s="10">
        <v>1</v>
      </c>
      <c r="BA3205" t="s">
        <v>22</v>
      </c>
      <c r="BB3205" t="s">
        <v>23</v>
      </c>
      <c r="BD3205" s="39" t="str">
        <f t="shared" si="101"/>
        <v>01/245121103TTokopedia</v>
      </c>
    </row>
    <row r="3206" spans="2:58" ht="13.5" customHeight="1" x14ac:dyDescent="0.35">
      <c r="B3206" s="10" t="s">
        <v>17</v>
      </c>
      <c r="C3206" s="10" t="s">
        <v>2517</v>
      </c>
      <c r="D3206" s="10" t="s">
        <v>549</v>
      </c>
      <c r="E3206" s="10" t="s">
        <v>194</v>
      </c>
      <c r="F3206" s="10" t="s">
        <v>1963</v>
      </c>
      <c r="G3206" s="137">
        <v>1945336219</v>
      </c>
      <c r="H3206" s="10"/>
      <c r="I3206" s="10">
        <v>4902430792233</v>
      </c>
      <c r="J3206" s="10" t="s">
        <v>11868</v>
      </c>
      <c r="K3206" s="10" t="s">
        <v>11085</v>
      </c>
      <c r="L3206" s="98">
        <f>IFERROR(VLOOKUP($F3206&amp;$C3206,Sales!$J:$W,9,0),0)</f>
        <v>9004144.1441441569</v>
      </c>
      <c r="M3206" s="98">
        <f>IFERROR(VLOOKUP($F3206&amp;$C3206,Sales!$J:$W,10,0),0)</f>
        <v>9179549.5495495629</v>
      </c>
      <c r="N3206" s="98">
        <f>IFERROR(VLOOKUP($F3206&amp;$C3206,Sales!$J:$W,11,0),0)</f>
        <v>8244054.0540540628</v>
      </c>
      <c r="O3206" s="98">
        <f>IFERROR(VLOOKUP($F3206&amp;$C3206,Sales!$J:$W,12,0),0)</f>
        <v>150.66666666666666</v>
      </c>
      <c r="P3206" s="98">
        <f>IFERROR(VLOOKUP($F3206&amp;$C3206,Sales!$J:$W,13,0),0)</f>
        <v>8809249.2492492609</v>
      </c>
      <c r="Q3206" s="98">
        <f>IFERROR(VLOOKUP($F3206&amp;$C3206,Sales!$A:$H,7,0),0)</f>
        <v>701621.62162162154</v>
      </c>
      <c r="R3206" s="41">
        <f t="shared" si="100"/>
        <v>1</v>
      </c>
      <c r="S3206" s="15">
        <v>1</v>
      </c>
      <c r="T3206" s="15"/>
      <c r="U3206" s="15"/>
      <c r="V3206" s="15">
        <v>1</v>
      </c>
      <c r="W3206" s="15">
        <v>1</v>
      </c>
      <c r="X3206" s="15">
        <v>1</v>
      </c>
      <c r="Y3206" s="41">
        <v>1</v>
      </c>
      <c r="Z3206" s="41">
        <v>1</v>
      </c>
      <c r="AA3206" s="41"/>
      <c r="AB3206" s="15"/>
      <c r="AC3206" s="15"/>
      <c r="AD3206" s="15"/>
      <c r="AE3206" s="15"/>
      <c r="AF3206" s="15"/>
      <c r="AG3206" s="15"/>
      <c r="AH3206" s="15"/>
      <c r="AI3206" s="15"/>
      <c r="AJ3206" s="15"/>
      <c r="AK3206" s="15"/>
      <c r="AL3206" s="15"/>
      <c r="AM3206" s="15"/>
      <c r="AN3206" s="15"/>
      <c r="AO3206" s="15"/>
      <c r="AP3206" s="15"/>
      <c r="AQ3206" s="15"/>
      <c r="AR3206" s="15"/>
      <c r="AS3206" s="15"/>
      <c r="AT3206" s="15"/>
      <c r="AU3206" s="15"/>
      <c r="AV3206" s="15"/>
      <c r="AW3206" s="15"/>
      <c r="AX3206" s="82"/>
      <c r="AY3206" s="82"/>
      <c r="AZ3206" s="10">
        <v>1</v>
      </c>
      <c r="BA3206" t="s">
        <v>13952</v>
      </c>
      <c r="BB3206" t="s">
        <v>23</v>
      </c>
      <c r="BD3206" s="39" t="str">
        <f t="shared" si="101"/>
        <v>01/245121114TTokopedia</v>
      </c>
    </row>
    <row r="3207" spans="2:58" ht="13.5" customHeight="1" x14ac:dyDescent="0.35">
      <c r="B3207" s="10" t="s">
        <v>17</v>
      </c>
      <c r="C3207" s="10" t="s">
        <v>2517</v>
      </c>
      <c r="D3207" s="10" t="s">
        <v>650</v>
      </c>
      <c r="E3207" s="10" t="s">
        <v>194</v>
      </c>
      <c r="F3207" s="10" t="s">
        <v>6033</v>
      </c>
      <c r="G3207" s="137">
        <v>1945460843</v>
      </c>
      <c r="H3207" s="10"/>
      <c r="I3207" s="10">
        <v>4902430429375</v>
      </c>
      <c r="J3207" s="10" t="s">
        <v>11869</v>
      </c>
      <c r="K3207" s="10" t="s">
        <v>9230</v>
      </c>
      <c r="L3207" s="98">
        <f>IFERROR(VLOOKUP($F3207&amp;$C3207,Sales!$J:$W,9,0),0)</f>
        <v>137837.83783783781</v>
      </c>
      <c r="M3207" s="98">
        <f>IFERROR(VLOOKUP($F3207&amp;$C3207,Sales!$J:$W,10,0),0)</f>
        <v>160810.81081081077</v>
      </c>
      <c r="N3207" s="98">
        <f>IFERROR(VLOOKUP($F3207&amp;$C3207,Sales!$J:$W,11,0),0)</f>
        <v>275675.67567567556</v>
      </c>
      <c r="O3207" s="98">
        <f>IFERROR(VLOOKUP($F3207&amp;$C3207,Sales!$J:$W,12,0),0)</f>
        <v>8.3333333333333339</v>
      </c>
      <c r="P3207" s="98">
        <f>IFERROR(VLOOKUP($F3207&amp;$C3207,Sales!$J:$W,13,0),0)</f>
        <v>191441.44144144139</v>
      </c>
      <c r="Q3207" s="98">
        <f>IFERROR(VLOOKUP($F3207&amp;$C3207,Sales!$A:$H,7,0),0)</f>
        <v>0</v>
      </c>
      <c r="R3207" s="41">
        <f t="shared" si="100"/>
        <v>1</v>
      </c>
      <c r="S3207" s="15">
        <v>1</v>
      </c>
      <c r="T3207" s="15"/>
      <c r="U3207" s="15"/>
      <c r="V3207" s="15">
        <v>1</v>
      </c>
      <c r="W3207" s="15">
        <v>1</v>
      </c>
      <c r="X3207" s="15">
        <v>1</v>
      </c>
      <c r="Y3207" s="41">
        <v>1</v>
      </c>
      <c r="Z3207" s="41">
        <v>1</v>
      </c>
      <c r="AA3207" s="41"/>
      <c r="AB3207" s="15"/>
      <c r="AC3207" s="15"/>
      <c r="AD3207" s="15"/>
      <c r="AE3207" s="15"/>
      <c r="AF3207" s="15"/>
      <c r="AG3207" s="15"/>
      <c r="AH3207" s="15"/>
      <c r="AI3207" s="15"/>
      <c r="AJ3207" s="15"/>
      <c r="AK3207" s="15"/>
      <c r="AL3207" s="15"/>
      <c r="AM3207" s="15"/>
      <c r="AN3207" s="15"/>
      <c r="AO3207" s="15"/>
      <c r="AP3207" s="15"/>
      <c r="AQ3207" s="15"/>
      <c r="AR3207" s="15"/>
      <c r="AS3207" s="15"/>
      <c r="AT3207" s="15"/>
      <c r="AU3207" s="15"/>
      <c r="AV3207" s="15"/>
      <c r="AW3207" s="15"/>
      <c r="AX3207" s="82"/>
      <c r="AY3207" s="82"/>
      <c r="AZ3207" s="10">
        <v>1</v>
      </c>
      <c r="BA3207" t="s">
        <v>22</v>
      </c>
      <c r="BB3207" t="s">
        <v>23</v>
      </c>
      <c r="BD3207" s="39" t="str">
        <f t="shared" si="101"/>
        <v>01/245321104VTokopedia</v>
      </c>
    </row>
    <row r="3208" spans="2:58" ht="13.5" customHeight="1" x14ac:dyDescent="0.35">
      <c r="B3208" s="10" t="s">
        <v>17</v>
      </c>
      <c r="C3208" s="10" t="s">
        <v>2517</v>
      </c>
      <c r="D3208" s="10" t="s">
        <v>650</v>
      </c>
      <c r="E3208" s="10" t="s">
        <v>194</v>
      </c>
      <c r="F3208" s="10" t="s">
        <v>11715</v>
      </c>
      <c r="G3208" s="137">
        <v>1945455530</v>
      </c>
      <c r="H3208" s="10"/>
      <c r="I3208" s="10">
        <v>4902430428316</v>
      </c>
      <c r="J3208" s="10" t="s">
        <v>11870</v>
      </c>
      <c r="K3208" s="10" t="s">
        <v>11985</v>
      </c>
      <c r="L3208" s="98">
        <f>IFERROR(VLOOKUP($F3208&amp;$C3208,Sales!$J:$W,9,0),0)</f>
        <v>574324.32432432414</v>
      </c>
      <c r="M3208" s="98">
        <f>IFERROR(VLOOKUP($F3208&amp;$C3208,Sales!$J:$W,10,0),0)</f>
        <v>367567.5675675674</v>
      </c>
      <c r="N3208" s="98">
        <f>IFERROR(VLOOKUP($F3208&amp;$C3208,Sales!$J:$W,11,0),0)</f>
        <v>275675.67567567556</v>
      </c>
      <c r="O3208" s="98">
        <f>IFERROR(VLOOKUP($F3208&amp;$C3208,Sales!$J:$W,12,0),0)</f>
        <v>17.666666666666668</v>
      </c>
      <c r="P3208" s="98">
        <f>IFERROR(VLOOKUP($F3208&amp;$C3208,Sales!$J:$W,13,0),0)</f>
        <v>405855.85585585568</v>
      </c>
      <c r="Q3208" s="98">
        <f>IFERROR(VLOOKUP($F3208&amp;$C3208,Sales!$A:$H,7,0),0)</f>
        <v>45945.945945945939</v>
      </c>
      <c r="R3208" s="41">
        <f t="shared" si="100"/>
        <v>1</v>
      </c>
      <c r="S3208" s="15">
        <v>1</v>
      </c>
      <c r="T3208" s="15"/>
      <c r="U3208" s="15"/>
      <c r="V3208" s="15">
        <v>1</v>
      </c>
      <c r="W3208" s="15">
        <v>1</v>
      </c>
      <c r="X3208" s="15">
        <v>1</v>
      </c>
      <c r="Y3208" s="41">
        <v>1</v>
      </c>
      <c r="Z3208" s="41">
        <v>1</v>
      </c>
      <c r="AA3208" s="41"/>
      <c r="AB3208" s="15"/>
      <c r="AC3208" s="15"/>
      <c r="AD3208" s="15"/>
      <c r="AE3208" s="15"/>
      <c r="AF3208" s="15"/>
      <c r="AG3208" s="15"/>
      <c r="AH3208" s="15"/>
      <c r="AI3208" s="15"/>
      <c r="AJ3208" s="15"/>
      <c r="AK3208" s="15"/>
      <c r="AL3208" s="15"/>
      <c r="AM3208" s="15"/>
      <c r="AN3208" s="15"/>
      <c r="AO3208" s="15"/>
      <c r="AP3208" s="15"/>
      <c r="AQ3208" s="15"/>
      <c r="AR3208" s="15"/>
      <c r="AS3208" s="15"/>
      <c r="AT3208" s="15"/>
      <c r="AU3208" s="15"/>
      <c r="AV3208" s="15"/>
      <c r="AW3208" s="15"/>
      <c r="AX3208" s="82"/>
      <c r="AY3208" s="82"/>
      <c r="AZ3208" s="10">
        <v>1</v>
      </c>
      <c r="BA3208" t="s">
        <v>22</v>
      </c>
      <c r="BB3208" t="s">
        <v>23</v>
      </c>
      <c r="BD3208" s="39" t="str">
        <f t="shared" si="101"/>
        <v>01/245321104WTokopedia</v>
      </c>
    </row>
    <row r="3209" spans="2:58" ht="13.5" customHeight="1" x14ac:dyDescent="0.35">
      <c r="B3209" s="10" t="s">
        <v>17</v>
      </c>
      <c r="C3209" s="10" t="s">
        <v>2517</v>
      </c>
      <c r="D3209" s="10" t="s">
        <v>650</v>
      </c>
      <c r="E3209" s="10" t="s">
        <v>194</v>
      </c>
      <c r="F3209" s="10" t="s">
        <v>11716</v>
      </c>
      <c r="G3209" s="137">
        <v>1945458167</v>
      </c>
      <c r="H3209" s="10"/>
      <c r="I3209" s="10">
        <v>4902430428415</v>
      </c>
      <c r="J3209" s="10" t="s">
        <v>11871</v>
      </c>
      <c r="K3209" s="10" t="s">
        <v>11986</v>
      </c>
      <c r="L3209" s="98">
        <f>IFERROR(VLOOKUP($F3209&amp;$C3209,Sales!$J:$W,9,0),0)</f>
        <v>252702.70270270266</v>
      </c>
      <c r="M3209" s="98">
        <f>IFERROR(VLOOKUP($F3209&amp;$C3209,Sales!$J:$W,10,0),0)</f>
        <v>275675.67567567556</v>
      </c>
      <c r="N3209" s="98">
        <f>IFERROR(VLOOKUP($F3209&amp;$C3209,Sales!$J:$W,11,0),0)</f>
        <v>68918.918918918906</v>
      </c>
      <c r="O3209" s="98">
        <f>IFERROR(VLOOKUP($F3209&amp;$C3209,Sales!$J:$W,12,0),0)</f>
        <v>8.6666666666666661</v>
      </c>
      <c r="P3209" s="98">
        <f>IFERROR(VLOOKUP($F3209&amp;$C3209,Sales!$J:$W,13,0),0)</f>
        <v>199099.09909909905</v>
      </c>
      <c r="Q3209" s="98">
        <f>IFERROR(VLOOKUP($F3209&amp;$C3209,Sales!$A:$H,7,0),0)</f>
        <v>45945.945945945939</v>
      </c>
      <c r="R3209" s="41">
        <f t="shared" si="100"/>
        <v>1</v>
      </c>
      <c r="S3209" s="15">
        <v>1</v>
      </c>
      <c r="T3209" s="15"/>
      <c r="U3209" s="15"/>
      <c r="V3209" s="15">
        <v>1</v>
      </c>
      <c r="W3209" s="15">
        <v>1</v>
      </c>
      <c r="X3209" s="15">
        <v>1</v>
      </c>
      <c r="Y3209" s="41">
        <v>1</v>
      </c>
      <c r="Z3209" s="41">
        <v>1</v>
      </c>
      <c r="AA3209" s="41"/>
      <c r="AB3209" s="15"/>
      <c r="AC3209" s="15"/>
      <c r="AD3209" s="15"/>
      <c r="AE3209" s="15"/>
      <c r="AF3209" s="15"/>
      <c r="AG3209" s="15"/>
      <c r="AH3209" s="15"/>
      <c r="AI3209" s="15"/>
      <c r="AJ3209" s="15"/>
      <c r="AK3209" s="15"/>
      <c r="AL3209" s="15"/>
      <c r="AM3209" s="15"/>
      <c r="AN3209" s="15"/>
      <c r="AO3209" s="15"/>
      <c r="AP3209" s="15"/>
      <c r="AQ3209" s="15"/>
      <c r="AR3209" s="15"/>
      <c r="AS3209" s="15"/>
      <c r="AT3209" s="15"/>
      <c r="AU3209" s="15"/>
      <c r="AV3209" s="15"/>
      <c r="AW3209" s="15"/>
      <c r="AX3209" s="82"/>
      <c r="AY3209" s="82"/>
      <c r="AZ3209" s="10">
        <v>1</v>
      </c>
      <c r="BA3209" t="s">
        <v>22</v>
      </c>
      <c r="BB3209" t="s">
        <v>23</v>
      </c>
      <c r="BD3209" s="39" t="str">
        <f t="shared" si="101"/>
        <v>01/245321104YTokopedia</v>
      </c>
    </row>
    <row r="3210" spans="2:58" ht="13.5" customHeight="1" x14ac:dyDescent="0.35">
      <c r="B3210" s="10" t="s">
        <v>17</v>
      </c>
      <c r="C3210" s="10" t="s">
        <v>2517</v>
      </c>
      <c r="D3210" s="10" t="s">
        <v>650</v>
      </c>
      <c r="E3210" s="10" t="s">
        <v>194</v>
      </c>
      <c r="F3210" s="10" t="s">
        <v>11717</v>
      </c>
      <c r="G3210" s="137">
        <v>1945452175</v>
      </c>
      <c r="H3210" s="10"/>
      <c r="I3210" s="10">
        <v>4902430429368</v>
      </c>
      <c r="J3210" s="10" t="s">
        <v>11872</v>
      </c>
      <c r="K3210" s="10" t="s">
        <v>11987</v>
      </c>
      <c r="L3210" s="98">
        <f>IFERROR(VLOOKUP($F3210&amp;$C3210,Sales!$J:$W,9,0),0)</f>
        <v>114864.86486486487</v>
      </c>
      <c r="M3210" s="98">
        <f>IFERROR(VLOOKUP($F3210&amp;$C3210,Sales!$J:$W,10,0),0)</f>
        <v>137837.83783783781</v>
      </c>
      <c r="N3210" s="98">
        <f>IFERROR(VLOOKUP($F3210&amp;$C3210,Sales!$J:$W,11,0),0)</f>
        <v>114864.86486486485</v>
      </c>
      <c r="O3210" s="98">
        <f>IFERROR(VLOOKUP($F3210&amp;$C3210,Sales!$J:$W,12,0),0)</f>
        <v>5.333333333333333</v>
      </c>
      <c r="P3210" s="98">
        <f>IFERROR(VLOOKUP($F3210&amp;$C3210,Sales!$J:$W,13,0),0)</f>
        <v>122522.5225225225</v>
      </c>
      <c r="Q3210" s="98">
        <f>IFERROR(VLOOKUP($F3210&amp;$C3210,Sales!$A:$H,7,0),0)</f>
        <v>0</v>
      </c>
      <c r="R3210" s="41">
        <f t="shared" si="100"/>
        <v>1</v>
      </c>
      <c r="S3210" s="15">
        <v>1</v>
      </c>
      <c r="T3210" s="15"/>
      <c r="U3210" s="15"/>
      <c r="V3210" s="15">
        <v>1</v>
      </c>
      <c r="W3210" s="15">
        <v>1</v>
      </c>
      <c r="X3210" s="15">
        <v>1</v>
      </c>
      <c r="Y3210" s="41">
        <v>1</v>
      </c>
      <c r="Z3210" s="41">
        <v>1</v>
      </c>
      <c r="AA3210" s="41"/>
      <c r="AB3210" s="15"/>
      <c r="AC3210" s="15"/>
      <c r="AD3210" s="15"/>
      <c r="AE3210" s="15"/>
      <c r="AF3210" s="15"/>
      <c r="AG3210" s="15"/>
      <c r="AH3210" s="15"/>
      <c r="AI3210" s="15"/>
      <c r="AJ3210" s="15"/>
      <c r="AK3210" s="15"/>
      <c r="AL3210" s="15"/>
      <c r="AM3210" s="15"/>
      <c r="AN3210" s="15"/>
      <c r="AO3210" s="15"/>
      <c r="AP3210" s="15"/>
      <c r="AQ3210" s="15"/>
      <c r="AR3210" s="15"/>
      <c r="AS3210" s="15"/>
      <c r="AT3210" s="15"/>
      <c r="AU3210" s="15"/>
      <c r="AV3210" s="15"/>
      <c r="AW3210" s="15"/>
      <c r="AX3210" s="82"/>
      <c r="AY3210" s="82"/>
      <c r="AZ3210" s="10">
        <v>1</v>
      </c>
      <c r="BA3210" t="s">
        <v>22</v>
      </c>
      <c r="BB3210" t="s">
        <v>23</v>
      </c>
      <c r="BD3210" s="39" t="str">
        <f t="shared" si="101"/>
        <v>01/245321104ZTokopedia</v>
      </c>
    </row>
    <row r="3211" spans="2:58" ht="13.5" customHeight="1" x14ac:dyDescent="0.35">
      <c r="B3211" s="10" t="s">
        <v>17</v>
      </c>
      <c r="C3211" s="10" t="s">
        <v>2517</v>
      </c>
      <c r="D3211" s="10" t="s">
        <v>119</v>
      </c>
      <c r="E3211" s="10" t="s">
        <v>120</v>
      </c>
      <c r="F3211" s="10" t="s">
        <v>5786</v>
      </c>
      <c r="G3211" s="137">
        <v>1823604069</v>
      </c>
      <c r="H3211" s="10"/>
      <c r="I3211" s="10" t="s">
        <v>5823</v>
      </c>
      <c r="J3211" s="10" t="s">
        <v>11873</v>
      </c>
      <c r="K3211" s="164" t="s">
        <v>11988</v>
      </c>
      <c r="L3211" s="98">
        <f>IFERROR(VLOOKUP($F3211&amp;$C3211,Sales!$J:$W,9,0),0)</f>
        <v>0</v>
      </c>
      <c r="M3211" s="98">
        <f>IFERROR(VLOOKUP($F3211&amp;$C3211,Sales!$J:$W,10,0),0)</f>
        <v>0</v>
      </c>
      <c r="N3211" s="98">
        <f>IFERROR(VLOOKUP($F3211&amp;$C3211,Sales!$J:$W,11,0),0)</f>
        <v>0</v>
      </c>
      <c r="O3211" s="98">
        <f>IFERROR(VLOOKUP($F3211&amp;$C3211,Sales!$J:$W,12,0),0)</f>
        <v>0</v>
      </c>
      <c r="P3211" s="98">
        <f>IFERROR(VLOOKUP($F3211&amp;$C3211,Sales!$J:$W,13,0),0)</f>
        <v>0</v>
      </c>
      <c r="Q3211" s="98">
        <f>IFERROR(VLOOKUP($F3211&amp;$C3211,Sales!$A:$H,7,0),0)</f>
        <v>0</v>
      </c>
      <c r="R3211" s="41">
        <f t="shared" si="100"/>
        <v>1</v>
      </c>
      <c r="S3211" s="15">
        <v>1</v>
      </c>
      <c r="T3211" s="15"/>
      <c r="U3211" s="15"/>
      <c r="V3211" s="15">
        <v>1</v>
      </c>
      <c r="W3211" s="15">
        <v>1</v>
      </c>
      <c r="X3211" s="15">
        <v>1</v>
      </c>
      <c r="Y3211" s="41">
        <v>1</v>
      </c>
      <c r="Z3211" s="41">
        <v>1</v>
      </c>
      <c r="AA3211" s="41"/>
      <c r="AB3211" s="15"/>
      <c r="AC3211" s="15"/>
      <c r="AD3211" s="15"/>
      <c r="AE3211" s="15"/>
      <c r="AF3211" s="15"/>
      <c r="AG3211" s="15"/>
      <c r="AH3211" s="15"/>
      <c r="AI3211" s="15"/>
      <c r="AJ3211" s="15"/>
      <c r="AK3211" s="15"/>
      <c r="AL3211" s="15"/>
      <c r="AM3211" s="15"/>
      <c r="AN3211" s="15"/>
      <c r="AO3211" s="15"/>
      <c r="AP3211" s="15"/>
      <c r="AQ3211" s="15"/>
      <c r="AR3211" s="15"/>
      <c r="AS3211" s="15"/>
      <c r="AT3211" s="15"/>
      <c r="AU3211" s="15"/>
      <c r="AV3211" s="15"/>
      <c r="AW3211" s="15"/>
      <c r="AX3211" s="82"/>
      <c r="AY3211" s="82"/>
      <c r="AZ3211" s="10">
        <v>1</v>
      </c>
      <c r="BA3211" t="s">
        <v>22</v>
      </c>
      <c r="BB3211" t="s">
        <v>23</v>
      </c>
      <c r="BD3211" s="39" t="str">
        <f t="shared" si="101"/>
        <v>01/394429502HTokopedia</v>
      </c>
    </row>
    <row r="3212" spans="2:58" ht="13.5" customHeight="1" x14ac:dyDescent="0.35">
      <c r="B3212" s="10" t="s">
        <v>17</v>
      </c>
      <c r="C3212" s="10" t="s">
        <v>2517</v>
      </c>
      <c r="D3212" s="10" t="s">
        <v>119</v>
      </c>
      <c r="E3212" s="10" t="s">
        <v>120</v>
      </c>
      <c r="F3212" s="10" t="s">
        <v>5787</v>
      </c>
      <c r="G3212" s="137">
        <v>1823703689</v>
      </c>
      <c r="H3212" s="10" t="e">
        <v>#N/A</v>
      </c>
      <c r="I3212" s="10" t="s">
        <v>5825</v>
      </c>
      <c r="J3212" s="10" t="s">
        <v>11874</v>
      </c>
      <c r="K3212" s="10" t="s">
        <v>11989</v>
      </c>
      <c r="L3212" s="98">
        <f>IFERROR(VLOOKUP($F3212&amp;$C3212,Sales!$J:$W,9,0),0)</f>
        <v>0</v>
      </c>
      <c r="M3212" s="98">
        <f>IFERROR(VLOOKUP($F3212&amp;$C3212,Sales!$J:$W,10,0),0)</f>
        <v>0</v>
      </c>
      <c r="N3212" s="98">
        <f>IFERROR(VLOOKUP($F3212&amp;$C3212,Sales!$J:$W,11,0),0)</f>
        <v>0</v>
      </c>
      <c r="O3212" s="98">
        <f>IFERROR(VLOOKUP($F3212&amp;$C3212,Sales!$J:$W,12,0),0)</f>
        <v>0</v>
      </c>
      <c r="P3212" s="98">
        <f>IFERROR(VLOOKUP($F3212&amp;$C3212,Sales!$J:$W,13,0),0)</f>
        <v>0</v>
      </c>
      <c r="Q3212" s="98">
        <f>IFERROR(VLOOKUP($F3212&amp;$C3212,Sales!$A:$H,7,0),0)</f>
        <v>0</v>
      </c>
      <c r="R3212" s="41">
        <f t="shared" si="100"/>
        <v>1</v>
      </c>
      <c r="S3212" s="15">
        <v>1</v>
      </c>
      <c r="T3212" s="15"/>
      <c r="U3212" s="15"/>
      <c r="V3212" s="15">
        <v>1</v>
      </c>
      <c r="W3212" s="15">
        <v>1</v>
      </c>
      <c r="X3212" s="15">
        <v>1</v>
      </c>
      <c r="Y3212" s="41">
        <v>1</v>
      </c>
      <c r="Z3212" s="41">
        <v>1</v>
      </c>
      <c r="AA3212" s="41"/>
      <c r="AB3212" s="15"/>
      <c r="AC3212" s="15"/>
      <c r="AD3212" s="15"/>
      <c r="AE3212" s="15"/>
      <c r="AF3212" s="15"/>
      <c r="AG3212" s="15"/>
      <c r="AH3212" s="15"/>
      <c r="AI3212" s="15"/>
      <c r="AJ3212" s="15"/>
      <c r="AK3212" s="15"/>
      <c r="AL3212" s="15"/>
      <c r="AM3212" s="15"/>
      <c r="AN3212" s="15"/>
      <c r="AO3212" s="15"/>
      <c r="AP3212" s="15"/>
      <c r="AQ3212" s="15"/>
      <c r="AR3212" s="15"/>
      <c r="AS3212" s="15"/>
      <c r="AT3212" s="15"/>
      <c r="AU3212" s="15"/>
      <c r="AV3212" s="15"/>
      <c r="AW3212" s="15"/>
      <c r="AX3212" s="82"/>
      <c r="AY3212" s="82"/>
      <c r="AZ3212" s="10">
        <v>1</v>
      </c>
      <c r="BA3212" t="s">
        <v>13952</v>
      </c>
      <c r="BB3212" t="s">
        <v>23</v>
      </c>
      <c r="BD3212" s="39" t="str">
        <f t="shared" si="101"/>
        <v>01/394429502KTokopedia</v>
      </c>
    </row>
    <row r="3213" spans="2:58" ht="13.5" customHeight="1" x14ac:dyDescent="0.35">
      <c r="B3213" s="10" t="s">
        <v>17</v>
      </c>
      <c r="C3213" s="10" t="s">
        <v>2517</v>
      </c>
      <c r="D3213" s="10" t="s">
        <v>119</v>
      </c>
      <c r="E3213" s="10" t="s">
        <v>120</v>
      </c>
      <c r="F3213" s="10" t="s">
        <v>6080</v>
      </c>
      <c r="G3213" s="137">
        <v>1823734037</v>
      </c>
      <c r="H3213" s="10"/>
      <c r="I3213" s="10" t="s">
        <v>5838</v>
      </c>
      <c r="J3213" s="10" t="s">
        <v>11875</v>
      </c>
      <c r="K3213" s="10" t="s">
        <v>11990</v>
      </c>
      <c r="L3213" s="98">
        <f>IFERROR(VLOOKUP($F3213&amp;$C3213,Sales!$J:$W,9,0),0)</f>
        <v>0</v>
      </c>
      <c r="M3213" s="98">
        <f>IFERROR(VLOOKUP($F3213&amp;$C3213,Sales!$J:$W,10,0),0)</f>
        <v>0</v>
      </c>
      <c r="N3213" s="98">
        <f>IFERROR(VLOOKUP($F3213&amp;$C3213,Sales!$J:$W,11,0),0)</f>
        <v>0</v>
      </c>
      <c r="O3213" s="98">
        <f>IFERROR(VLOOKUP($F3213&amp;$C3213,Sales!$J:$W,12,0),0)</f>
        <v>0</v>
      </c>
      <c r="P3213" s="98">
        <f>IFERROR(VLOOKUP($F3213&amp;$C3213,Sales!$J:$W,13,0),0)</f>
        <v>0</v>
      </c>
      <c r="Q3213" s="98">
        <f>IFERROR(VLOOKUP($F3213&amp;$C3213,Sales!$A:$H,7,0),0)</f>
        <v>0</v>
      </c>
      <c r="R3213" s="41">
        <f t="shared" si="100"/>
        <v>1</v>
      </c>
      <c r="S3213" s="15">
        <v>1</v>
      </c>
      <c r="T3213" s="15"/>
      <c r="U3213" s="15"/>
      <c r="V3213" s="15">
        <v>1</v>
      </c>
      <c r="W3213" s="15">
        <v>1</v>
      </c>
      <c r="X3213" s="15">
        <v>1</v>
      </c>
      <c r="Y3213" s="41">
        <v>1</v>
      </c>
      <c r="Z3213" s="41">
        <v>1</v>
      </c>
      <c r="AA3213" s="41"/>
      <c r="AB3213" s="15"/>
      <c r="AC3213" s="15"/>
      <c r="AD3213" s="15"/>
      <c r="AE3213" s="15"/>
      <c r="AF3213" s="15"/>
      <c r="AG3213" s="15"/>
      <c r="AH3213" s="15"/>
      <c r="AI3213" s="15"/>
      <c r="AJ3213" s="15"/>
      <c r="AK3213" s="15"/>
      <c r="AL3213" s="15"/>
      <c r="AM3213" s="15"/>
      <c r="AN3213" s="15"/>
      <c r="AO3213" s="15"/>
      <c r="AP3213" s="15"/>
      <c r="AQ3213" s="15"/>
      <c r="AR3213" s="15"/>
      <c r="AS3213" s="15"/>
      <c r="AT3213" s="15"/>
      <c r="AU3213" s="15"/>
      <c r="AV3213" s="15"/>
      <c r="AW3213" s="15"/>
      <c r="AX3213" s="82"/>
      <c r="AY3213" s="82"/>
      <c r="AZ3213" s="10">
        <v>1</v>
      </c>
      <c r="BA3213" t="s">
        <v>22</v>
      </c>
      <c r="BB3213" t="s">
        <v>23</v>
      </c>
      <c r="BD3213" s="39" t="str">
        <f t="shared" si="101"/>
        <v>01/394429502LTokopedia</v>
      </c>
    </row>
    <row r="3214" spans="2:58" ht="13.5" customHeight="1" x14ac:dyDescent="0.35">
      <c r="B3214" s="10" t="s">
        <v>17</v>
      </c>
      <c r="C3214" s="10" t="s">
        <v>2517</v>
      </c>
      <c r="D3214" s="10" t="s">
        <v>65</v>
      </c>
      <c r="E3214" s="10" t="s">
        <v>66</v>
      </c>
      <c r="F3214" s="10" t="s">
        <v>2170</v>
      </c>
      <c r="G3214" s="137">
        <v>1888836188</v>
      </c>
      <c r="H3214" s="10"/>
      <c r="I3214" s="10" t="s">
        <v>6211</v>
      </c>
      <c r="J3214" s="10" t="s">
        <v>11876</v>
      </c>
      <c r="K3214" s="10" t="s">
        <v>11991</v>
      </c>
      <c r="L3214" s="98">
        <f>IFERROR(VLOOKUP($F3214&amp;$C3214,Sales!$J:$W,9,0),0)</f>
        <v>0</v>
      </c>
      <c r="M3214" s="98">
        <f>IFERROR(VLOOKUP($F3214&amp;$C3214,Sales!$J:$W,10,0),0)</f>
        <v>0</v>
      </c>
      <c r="N3214" s="98">
        <f>IFERROR(VLOOKUP($F3214&amp;$C3214,Sales!$J:$W,11,0),0)</f>
        <v>0</v>
      </c>
      <c r="O3214" s="98">
        <f>IFERROR(VLOOKUP($F3214&amp;$C3214,Sales!$J:$W,12,0),0)</f>
        <v>0</v>
      </c>
      <c r="P3214" s="98">
        <f>IFERROR(VLOOKUP($F3214&amp;$C3214,Sales!$J:$W,13,0),0)</f>
        <v>0</v>
      </c>
      <c r="Q3214" s="98">
        <f>IFERROR(VLOOKUP($F3214&amp;$C3214,Sales!$A:$H,7,0),0)</f>
        <v>0</v>
      </c>
      <c r="R3214" s="41" t="str">
        <f t="shared" si="100"/>
        <v>ERROR</v>
      </c>
      <c r="S3214" s="15"/>
      <c r="T3214" s="15"/>
      <c r="U3214" s="15"/>
      <c r="V3214" s="15"/>
      <c r="W3214" s="15"/>
      <c r="X3214" s="15"/>
      <c r="Y3214" s="41"/>
      <c r="Z3214" s="41"/>
      <c r="AA3214" s="41"/>
      <c r="AB3214" s="15"/>
      <c r="AC3214" s="15"/>
      <c r="AD3214" s="15"/>
      <c r="AE3214" s="15"/>
      <c r="AF3214" s="15"/>
      <c r="AG3214" s="15"/>
      <c r="AH3214" s="15"/>
      <c r="AI3214" s="15"/>
      <c r="AJ3214" s="15"/>
      <c r="AK3214" s="15"/>
      <c r="AL3214" s="15"/>
      <c r="AM3214" s="15"/>
      <c r="AN3214" s="15"/>
      <c r="AO3214" s="15"/>
      <c r="AP3214" s="15"/>
      <c r="AQ3214" s="15"/>
      <c r="AR3214" s="15"/>
      <c r="AS3214" s="15"/>
      <c r="AT3214" s="15"/>
      <c r="AU3214" s="15"/>
      <c r="AV3214" s="15"/>
      <c r="AW3214" s="15"/>
      <c r="AX3214" s="15"/>
      <c r="AY3214" s="15"/>
      <c r="AZ3214" s="10">
        <v>1</v>
      </c>
      <c r="BA3214" t="s">
        <v>22</v>
      </c>
      <c r="BB3214" t="s">
        <v>88</v>
      </c>
      <c r="BD3214" s="39" t="str">
        <f t="shared" si="101"/>
        <v>01/396129502PTokopedia</v>
      </c>
    </row>
    <row r="3215" spans="2:58" ht="13.5" customHeight="1" x14ac:dyDescent="0.35">
      <c r="B3215" s="10" t="s">
        <v>17</v>
      </c>
      <c r="C3215" s="10" t="s">
        <v>2517</v>
      </c>
      <c r="D3215" s="10" t="s">
        <v>294</v>
      </c>
      <c r="E3215" s="10" t="s">
        <v>295</v>
      </c>
      <c r="F3215" s="10" t="s">
        <v>6058</v>
      </c>
      <c r="G3215" s="137">
        <v>1901722268</v>
      </c>
      <c r="H3215" s="10"/>
      <c r="I3215" s="10">
        <v>4902430408158</v>
      </c>
      <c r="J3215" s="10" t="s">
        <v>11877</v>
      </c>
      <c r="K3215" s="10" t="s">
        <v>11992</v>
      </c>
      <c r="L3215" s="98">
        <f>IFERROR(VLOOKUP($F3215&amp;$C3215,Sales!$J:$W,9,0),0)</f>
        <v>0</v>
      </c>
      <c r="M3215" s="98">
        <f>IFERROR(VLOOKUP($F3215&amp;$C3215,Sales!$J:$W,10,0),0)</f>
        <v>199099.09909909908</v>
      </c>
      <c r="N3215" s="98">
        <f>IFERROR(VLOOKUP($F3215&amp;$C3215,Sales!$J:$W,11,0),0)</f>
        <v>597297.29729729728</v>
      </c>
      <c r="O3215" s="98">
        <f>IFERROR(VLOOKUP($F3215&amp;$C3215,Sales!$J:$W,12,0),0)</f>
        <v>1.3333333333333333</v>
      </c>
      <c r="P3215" s="98">
        <f>IFERROR(VLOOKUP($F3215&amp;$C3215,Sales!$J:$W,13,0),0)</f>
        <v>265465.46546546544</v>
      </c>
      <c r="Q3215" s="98">
        <f>IFERROR(VLOOKUP($F3215&amp;$C3215,Sales!$A:$H,7,0),0)</f>
        <v>0</v>
      </c>
      <c r="R3215" s="41" t="str">
        <f t="shared" si="100"/>
        <v>ERROR</v>
      </c>
      <c r="S3215" s="15"/>
      <c r="T3215" s="15"/>
      <c r="U3215" s="15"/>
      <c r="V3215" s="15"/>
      <c r="W3215" s="15"/>
      <c r="X3215" s="15"/>
      <c r="Y3215" s="41"/>
      <c r="Z3215" s="41"/>
      <c r="AA3215" s="41"/>
      <c r="AB3215" s="15"/>
      <c r="AC3215" s="15"/>
      <c r="AD3215" s="15"/>
      <c r="AE3215" s="15"/>
      <c r="AF3215" s="15"/>
      <c r="AG3215" s="15"/>
      <c r="AH3215" s="15"/>
      <c r="AI3215" s="15"/>
      <c r="AJ3215" s="15"/>
      <c r="AK3215" s="15"/>
      <c r="AL3215" s="15"/>
      <c r="AM3215" s="15"/>
      <c r="AN3215" s="15"/>
      <c r="AO3215" s="15"/>
      <c r="AP3215" s="15"/>
      <c r="AQ3215" s="15"/>
      <c r="AR3215" s="15"/>
      <c r="AS3215" s="15"/>
      <c r="AT3215" s="15"/>
      <c r="AU3215" s="15"/>
      <c r="AV3215" s="15"/>
      <c r="AW3215" s="15"/>
      <c r="AX3215" s="82"/>
      <c r="AY3215" s="82"/>
      <c r="AZ3215" s="10">
        <v>1</v>
      </c>
      <c r="BA3215" t="s">
        <v>22</v>
      </c>
      <c r="BB3215" t="s">
        <v>88</v>
      </c>
      <c r="BD3215" s="39" t="str">
        <f t="shared" si="101"/>
        <v>01/294826801LTokopedia</v>
      </c>
      <c r="BE3215" s="1">
        <v>45005</v>
      </c>
      <c r="BF3215" t="s">
        <v>16188</v>
      </c>
    </row>
    <row r="3216" spans="2:58" ht="13.5" customHeight="1" x14ac:dyDescent="0.35">
      <c r="B3216" s="10" t="s">
        <v>17</v>
      </c>
      <c r="C3216" s="10" t="s">
        <v>2517</v>
      </c>
      <c r="D3216" s="10" t="s">
        <v>65</v>
      </c>
      <c r="E3216" s="10" t="s">
        <v>66</v>
      </c>
      <c r="F3216" s="10" t="s">
        <v>5940</v>
      </c>
      <c r="G3216" s="137">
        <v>1901477259</v>
      </c>
      <c r="H3216" s="10"/>
      <c r="I3216" s="10">
        <v>4987176053053</v>
      </c>
      <c r="J3216" s="10" t="s">
        <v>11878</v>
      </c>
      <c r="K3216" s="10" t="s">
        <v>11993</v>
      </c>
      <c r="L3216" s="98">
        <f>IFERROR(VLOOKUP($F3216&amp;$C3216,Sales!$J:$W,9,0),0)</f>
        <v>31537387.387387317</v>
      </c>
      <c r="M3216" s="98">
        <f>IFERROR(VLOOKUP($F3216&amp;$C3216,Sales!$J:$W,10,0),0)</f>
        <v>30224324.324324287</v>
      </c>
      <c r="N3216" s="98">
        <f>IFERROR(VLOOKUP($F3216&amp;$C3216,Sales!$J:$W,11,0),0)</f>
        <v>25759909.909909889</v>
      </c>
      <c r="O3216" s="98">
        <f>IFERROR(VLOOKUP($F3216&amp;$C3216,Sales!$J:$W,12,0),0)</f>
        <v>1222</v>
      </c>
      <c r="P3216" s="98">
        <f>IFERROR(VLOOKUP($F3216&amp;$C3216,Sales!$J:$W,13,0),0)</f>
        <v>29173873.87387383</v>
      </c>
      <c r="Q3216" s="98">
        <f>IFERROR(VLOOKUP($F3216&amp;$C3216,Sales!$A:$H,7,0),0)</f>
        <v>2984234.2342342343</v>
      </c>
      <c r="R3216" s="41">
        <f t="shared" si="100"/>
        <v>1</v>
      </c>
      <c r="S3216" s="15">
        <v>1</v>
      </c>
      <c r="T3216" s="15"/>
      <c r="U3216" s="15"/>
      <c r="V3216" s="15">
        <v>1</v>
      </c>
      <c r="W3216" s="15">
        <v>1</v>
      </c>
      <c r="X3216" s="15">
        <v>1</v>
      </c>
      <c r="Y3216" s="41">
        <v>1</v>
      </c>
      <c r="Z3216" s="41">
        <v>1</v>
      </c>
      <c r="AA3216" s="41"/>
      <c r="AB3216" s="15"/>
      <c r="AC3216" s="15"/>
      <c r="AD3216" s="15"/>
      <c r="AE3216" s="15"/>
      <c r="AF3216" s="15"/>
      <c r="AG3216" s="15"/>
      <c r="AH3216" s="15"/>
      <c r="AI3216" s="15"/>
      <c r="AJ3216" s="15"/>
      <c r="AK3216" s="15"/>
      <c r="AL3216" s="15"/>
      <c r="AM3216" s="15"/>
      <c r="AN3216" s="15"/>
      <c r="AO3216" s="15"/>
      <c r="AP3216" s="15"/>
      <c r="AQ3216" s="15"/>
      <c r="AR3216" s="15"/>
      <c r="AS3216" s="15"/>
      <c r="AT3216" s="15"/>
      <c r="AU3216" s="15"/>
      <c r="AV3216" s="15"/>
      <c r="AW3216" s="15"/>
      <c r="AX3216" s="82"/>
      <c r="AY3216" s="82"/>
      <c r="AZ3216" s="10">
        <v>1</v>
      </c>
      <c r="BA3216" t="s">
        <v>22</v>
      </c>
      <c r="BB3216" t="s">
        <v>23</v>
      </c>
      <c r="BD3216" s="39" t="str">
        <f t="shared" si="101"/>
        <v>01/326127307RTokopedia</v>
      </c>
    </row>
    <row r="3217" spans="2:59" ht="13.5" customHeight="1" x14ac:dyDescent="0.35">
      <c r="B3217" s="10" t="s">
        <v>17</v>
      </c>
      <c r="C3217" s="10" t="s">
        <v>2517</v>
      </c>
      <c r="D3217" s="10" t="s">
        <v>65</v>
      </c>
      <c r="E3217" s="10" t="s">
        <v>66</v>
      </c>
      <c r="F3217" s="10" t="s">
        <v>5937</v>
      </c>
      <c r="G3217" s="137">
        <v>1901511445</v>
      </c>
      <c r="H3217" s="10"/>
      <c r="I3217" s="10">
        <v>4987176053060</v>
      </c>
      <c r="J3217" s="10" t="s">
        <v>11879</v>
      </c>
      <c r="K3217" s="10" t="s">
        <v>11994</v>
      </c>
      <c r="L3217" s="98">
        <f>IFERROR(VLOOKUP($F3217&amp;$C3217,Sales!$J:$W,9,0),0)</f>
        <v>37434234.234234124</v>
      </c>
      <c r="M3217" s="98">
        <f>IFERROR(VLOOKUP($F3217&amp;$C3217,Sales!$J:$W,10,0),0)</f>
        <v>20412162.162162185</v>
      </c>
      <c r="N3217" s="98">
        <f>IFERROR(VLOOKUP($F3217&amp;$C3217,Sales!$J:$W,11,0),0)</f>
        <v>25043693.693693697</v>
      </c>
      <c r="O3217" s="98">
        <f>IFERROR(VLOOKUP($F3217&amp;$C3217,Sales!$J:$W,12,0),0)</f>
        <v>1157.3333333333333</v>
      </c>
      <c r="P3217" s="98">
        <f>IFERROR(VLOOKUP($F3217&amp;$C3217,Sales!$J:$W,13,0),0)</f>
        <v>27630030.030030001</v>
      </c>
      <c r="Q3217" s="98">
        <f>IFERROR(VLOOKUP($F3217&amp;$C3217,Sales!$A:$H,7,0),0)</f>
        <v>4034684.6846846864</v>
      </c>
      <c r="R3217" s="41">
        <f t="shared" si="100"/>
        <v>1</v>
      </c>
      <c r="S3217" s="15">
        <v>1</v>
      </c>
      <c r="T3217" s="15"/>
      <c r="U3217" s="15"/>
      <c r="V3217" s="15">
        <v>1</v>
      </c>
      <c r="W3217" s="15">
        <v>1</v>
      </c>
      <c r="X3217" s="15">
        <v>1</v>
      </c>
      <c r="Y3217" s="41">
        <v>1</v>
      </c>
      <c r="Z3217" s="41">
        <v>1</v>
      </c>
      <c r="AA3217" s="41"/>
      <c r="AB3217" s="15"/>
      <c r="AC3217" s="15"/>
      <c r="AD3217" s="15"/>
      <c r="AE3217" s="15"/>
      <c r="AF3217" s="15"/>
      <c r="AG3217" s="15"/>
      <c r="AH3217" s="15"/>
      <c r="AI3217" s="15"/>
      <c r="AJ3217" s="15"/>
      <c r="AK3217" s="15"/>
      <c r="AL3217" s="15"/>
      <c r="AM3217" s="15"/>
      <c r="AN3217" s="15"/>
      <c r="AO3217" s="15"/>
      <c r="AP3217" s="15"/>
      <c r="AQ3217" s="15"/>
      <c r="AR3217" s="15"/>
      <c r="AS3217" s="15"/>
      <c r="AT3217" s="15"/>
      <c r="AU3217" s="15"/>
      <c r="AV3217" s="15"/>
      <c r="AW3217" s="15"/>
      <c r="AX3217" s="82"/>
      <c r="AY3217" s="82"/>
      <c r="AZ3217" s="10">
        <v>1</v>
      </c>
      <c r="BA3217" t="s">
        <v>22</v>
      </c>
      <c r="BB3217" t="s">
        <v>23</v>
      </c>
      <c r="BD3217" s="39" t="str">
        <f t="shared" si="101"/>
        <v>01/326127307STokopedia</v>
      </c>
    </row>
    <row r="3218" spans="2:59" ht="13.5" customHeight="1" x14ac:dyDescent="0.35">
      <c r="B3218" s="10" t="s">
        <v>17</v>
      </c>
      <c r="C3218" s="10" t="s">
        <v>2517</v>
      </c>
      <c r="D3218" s="10" t="s">
        <v>248</v>
      </c>
      <c r="E3218" s="10" t="s">
        <v>194</v>
      </c>
      <c r="F3218" s="10" t="s">
        <v>3590</v>
      </c>
      <c r="G3218" s="137">
        <v>1277552593</v>
      </c>
      <c r="H3218" s="10"/>
      <c r="I3218" s="10" t="s">
        <v>6358</v>
      </c>
      <c r="J3218" s="10" t="s">
        <v>11880</v>
      </c>
      <c r="K3218" s="10" t="s">
        <v>11995</v>
      </c>
      <c r="L3218" s="98">
        <f>IFERROR(VLOOKUP($F3218&amp;$C3218,Sales!$J:$W,9,0),0)</f>
        <v>0</v>
      </c>
      <c r="M3218" s="98">
        <f>IFERROR(VLOOKUP($F3218&amp;$C3218,Sales!$J:$W,10,0),0)</f>
        <v>0</v>
      </c>
      <c r="N3218" s="98">
        <f>IFERROR(VLOOKUP($F3218&amp;$C3218,Sales!$J:$W,11,0),0)</f>
        <v>0</v>
      </c>
      <c r="O3218" s="98">
        <f>IFERROR(VLOOKUP($F3218&amp;$C3218,Sales!$J:$W,12,0),0)</f>
        <v>0</v>
      </c>
      <c r="P3218" s="98">
        <f>IFERROR(VLOOKUP($F3218&amp;$C3218,Sales!$J:$W,13,0),0)</f>
        <v>0</v>
      </c>
      <c r="Q3218" s="98">
        <f>IFERROR(VLOOKUP($F3218&amp;$C3218,Sales!$A:$H,7,0),0)</f>
        <v>0</v>
      </c>
      <c r="R3218" s="41">
        <f t="shared" si="100"/>
        <v>1</v>
      </c>
      <c r="S3218" s="15">
        <v>1</v>
      </c>
      <c r="T3218" s="15"/>
      <c r="U3218" s="15"/>
      <c r="V3218" s="15">
        <v>1</v>
      </c>
      <c r="W3218" s="15">
        <v>1</v>
      </c>
      <c r="X3218" s="15">
        <v>1</v>
      </c>
      <c r="Y3218" s="41">
        <v>1</v>
      </c>
      <c r="Z3218" s="41">
        <v>1</v>
      </c>
      <c r="AA3218" s="41"/>
      <c r="AB3218" s="15"/>
      <c r="AC3218" s="15"/>
      <c r="AD3218" s="15"/>
      <c r="AE3218" s="15"/>
      <c r="AF3218" s="15"/>
      <c r="AG3218" s="15"/>
      <c r="AH3218" s="15"/>
      <c r="AI3218" s="15"/>
      <c r="AJ3218" s="15"/>
      <c r="AK3218" s="15"/>
      <c r="AL3218" s="15"/>
      <c r="AM3218" s="15"/>
      <c r="AN3218" s="15"/>
      <c r="AO3218" s="15"/>
      <c r="AP3218" s="15"/>
      <c r="AQ3218" s="15"/>
      <c r="AR3218" s="15"/>
      <c r="AS3218" s="15"/>
      <c r="AT3218" s="15"/>
      <c r="AU3218" s="15"/>
      <c r="AV3218" s="15"/>
      <c r="AW3218" s="15"/>
      <c r="AX3218" s="82"/>
      <c r="AY3218" s="82"/>
      <c r="AZ3218" s="10">
        <v>1</v>
      </c>
      <c r="BA3218" t="s">
        <v>22</v>
      </c>
      <c r="BB3218" t="s">
        <v>23</v>
      </c>
      <c r="BD3218" s="39" t="str">
        <f t="shared" si="101"/>
        <v>01/394629502KTokopedia</v>
      </c>
    </row>
    <row r="3219" spans="2:59" ht="13.5" customHeight="1" x14ac:dyDescent="0.35">
      <c r="B3219" s="10" t="s">
        <v>17</v>
      </c>
      <c r="C3219" s="10" t="s">
        <v>2517</v>
      </c>
      <c r="D3219" s="10" t="s">
        <v>294</v>
      </c>
      <c r="E3219" s="10" t="s">
        <v>295</v>
      </c>
      <c r="F3219" s="10" t="s">
        <v>11808</v>
      </c>
      <c r="G3219" s="137">
        <v>1901862644</v>
      </c>
      <c r="H3219" s="10"/>
      <c r="I3219" s="10" t="s">
        <v>11821</v>
      </c>
      <c r="J3219" t="s">
        <v>11881</v>
      </c>
      <c r="K3219" s="10" t="s">
        <v>11996</v>
      </c>
      <c r="L3219" s="98">
        <f>IFERROR(VLOOKUP($F3219&amp;$C3219,Sales!$J:$W,9,0),0)</f>
        <v>0</v>
      </c>
      <c r="M3219" s="98">
        <f>IFERROR(VLOOKUP($F3219&amp;$C3219,Sales!$J:$W,10,0),0)</f>
        <v>0</v>
      </c>
      <c r="N3219" s="98">
        <f>IFERROR(VLOOKUP($F3219&amp;$C3219,Sales!$J:$W,11,0),0)</f>
        <v>0</v>
      </c>
      <c r="O3219" s="98">
        <f>IFERROR(VLOOKUP($F3219&amp;$C3219,Sales!$J:$W,12,0),0)</f>
        <v>0</v>
      </c>
      <c r="P3219" s="98">
        <f>IFERROR(VLOOKUP($F3219&amp;$C3219,Sales!$J:$W,13,0),0)</f>
        <v>0</v>
      </c>
      <c r="Q3219" s="98">
        <f>IFERROR(VLOOKUP($F3219&amp;$C3219,Sales!$A:$H,7,0),0)</f>
        <v>0</v>
      </c>
      <c r="R3219" s="41" t="str">
        <f t="shared" si="100"/>
        <v>ERROR</v>
      </c>
      <c r="S3219" s="15"/>
      <c r="T3219" s="15"/>
      <c r="U3219" s="15"/>
      <c r="V3219" s="15"/>
      <c r="W3219" s="15"/>
      <c r="X3219" s="15"/>
      <c r="Y3219" s="41"/>
      <c r="Z3219" s="41"/>
      <c r="AA3219" s="41"/>
      <c r="AB3219" s="15"/>
      <c r="AC3219" s="15"/>
      <c r="AD3219" s="15"/>
      <c r="AE3219" s="15"/>
      <c r="AF3219" s="15"/>
      <c r="AG3219" s="15"/>
      <c r="AH3219" s="15"/>
      <c r="AI3219" s="15"/>
      <c r="AJ3219" s="15"/>
      <c r="AK3219" s="15"/>
      <c r="AL3219" s="15"/>
      <c r="AM3219" s="15"/>
      <c r="AN3219" s="15"/>
      <c r="AO3219" s="15"/>
      <c r="AP3219" s="15"/>
      <c r="AQ3219" s="15"/>
      <c r="AR3219" s="15"/>
      <c r="AS3219" s="15"/>
      <c r="AT3219" s="15"/>
      <c r="AU3219" s="15"/>
      <c r="AV3219" s="15"/>
      <c r="AW3219" s="15"/>
      <c r="AX3219" s="82"/>
      <c r="AY3219" s="82"/>
      <c r="AZ3219" s="10">
        <v>1</v>
      </c>
      <c r="BA3219" t="s">
        <v>13952</v>
      </c>
      <c r="BB3219" t="s">
        <v>88</v>
      </c>
      <c r="BD3219" s="39" t="str">
        <f t="shared" si="101"/>
        <v>01/394829505ITokopedia</v>
      </c>
      <c r="BF3219" t="s">
        <v>20103</v>
      </c>
      <c r="BG3219" s="1">
        <v>45138</v>
      </c>
    </row>
    <row r="3220" spans="2:59" ht="13.5" customHeight="1" x14ac:dyDescent="0.35">
      <c r="B3220" s="10" t="s">
        <v>17</v>
      </c>
      <c r="C3220" s="10" t="s">
        <v>2517</v>
      </c>
      <c r="D3220" s="10" t="s">
        <v>19</v>
      </c>
      <c r="E3220" s="10" t="s">
        <v>20</v>
      </c>
      <c r="F3220" s="10" t="s">
        <v>805</v>
      </c>
      <c r="G3220" s="137">
        <v>2042558817</v>
      </c>
      <c r="H3220" s="10"/>
      <c r="I3220" s="10">
        <v>4902430517249</v>
      </c>
      <c r="J3220" s="10" t="s">
        <v>11882</v>
      </c>
      <c r="K3220" s="10" t="s">
        <v>11997</v>
      </c>
      <c r="L3220" s="98">
        <f>IFERROR(VLOOKUP($F3220&amp;$C3220,Sales!$J:$W,9,0),0)</f>
        <v>5468648.6486486513</v>
      </c>
      <c r="M3220" s="98">
        <f>IFERROR(VLOOKUP($F3220&amp;$C3220,Sales!$J:$W,10,0),0)</f>
        <v>4244324.3243243266</v>
      </c>
      <c r="N3220" s="98">
        <f>IFERROR(VLOOKUP($F3220&amp;$C3220,Sales!$J:$W,11,0),0)</f>
        <v>5101351.3513513552</v>
      </c>
      <c r="O3220" s="98">
        <f>IFERROR(VLOOKUP($F3220&amp;$C3220,Sales!$J:$W,12,0),0)</f>
        <v>121</v>
      </c>
      <c r="P3220" s="98">
        <f>IFERROR(VLOOKUP($F3220&amp;$C3220,Sales!$J:$W,13,0),0)</f>
        <v>4938108.1081081107</v>
      </c>
      <c r="Q3220" s="98">
        <f>IFERROR(VLOOKUP($F3220&amp;$C3220,Sales!$A:$H,7,0),0)</f>
        <v>0</v>
      </c>
      <c r="R3220" s="41">
        <f t="shared" si="100"/>
        <v>1</v>
      </c>
      <c r="S3220" s="15">
        <v>1</v>
      </c>
      <c r="T3220" s="15"/>
      <c r="U3220" s="15"/>
      <c r="V3220" s="15">
        <v>1</v>
      </c>
      <c r="W3220" s="15">
        <v>1</v>
      </c>
      <c r="X3220" s="15">
        <v>1</v>
      </c>
      <c r="Y3220" s="41">
        <v>1</v>
      </c>
      <c r="Z3220" s="41">
        <v>1</v>
      </c>
      <c r="AA3220" s="41"/>
      <c r="AB3220" s="15"/>
      <c r="AC3220" s="15"/>
      <c r="AD3220" s="15"/>
      <c r="AE3220" s="15"/>
      <c r="AF3220" s="15"/>
      <c r="AG3220" s="15"/>
      <c r="AH3220" s="15"/>
      <c r="AI3220" s="15"/>
      <c r="AJ3220" s="15"/>
      <c r="AK3220" s="15"/>
      <c r="AL3220" s="15"/>
      <c r="AM3220" s="15"/>
      <c r="AN3220" s="15"/>
      <c r="AO3220" s="15"/>
      <c r="AP3220" s="15"/>
      <c r="AQ3220" s="15"/>
      <c r="AR3220" s="15"/>
      <c r="AS3220" s="15"/>
      <c r="AT3220" s="15"/>
      <c r="AU3220" s="15"/>
      <c r="AV3220" s="15"/>
      <c r="AW3220" s="15"/>
      <c r="AX3220" s="82"/>
      <c r="AY3220" s="82"/>
      <c r="AZ3220" s="10">
        <v>1</v>
      </c>
      <c r="BA3220" t="s">
        <v>13952</v>
      </c>
      <c r="BB3220" t="s">
        <v>23</v>
      </c>
      <c r="BD3220" s="39" t="str">
        <f t="shared" si="101"/>
        <v>01/316027112KTokopedia</v>
      </c>
    </row>
    <row r="3221" spans="2:59" ht="13.5" customHeight="1" x14ac:dyDescent="0.35">
      <c r="B3221" s="10" t="s">
        <v>17</v>
      </c>
      <c r="C3221" s="10" t="s">
        <v>2517</v>
      </c>
      <c r="D3221" s="10" t="s">
        <v>294</v>
      </c>
      <c r="E3221" s="10" t="s">
        <v>295</v>
      </c>
      <c r="F3221" s="10" t="s">
        <v>5628</v>
      </c>
      <c r="G3221" s="137">
        <v>1608438209</v>
      </c>
      <c r="H3221" s="10"/>
      <c r="I3221" s="10">
        <v>4902430759410</v>
      </c>
      <c r="J3221" t="s">
        <v>11883</v>
      </c>
      <c r="K3221" s="10" t="s">
        <v>11998</v>
      </c>
      <c r="L3221" s="98">
        <f>IFERROR(VLOOKUP($F3221&amp;$C3221,Sales!$J:$W,9,0),0)</f>
        <v>543963.96396396391</v>
      </c>
      <c r="M3221" s="98">
        <f>IFERROR(VLOOKUP($F3221&amp;$C3221,Sales!$J:$W,10,0),0)</f>
        <v>2175855.8558558556</v>
      </c>
      <c r="N3221" s="98">
        <f>IFERROR(VLOOKUP($F3221&amp;$C3221,Sales!$J:$W,11,0),0)</f>
        <v>1903873.8738738738</v>
      </c>
      <c r="O3221" s="98">
        <f>IFERROR(VLOOKUP($F3221&amp;$C3221,Sales!$J:$W,12,0),0)</f>
        <v>5.666666666666667</v>
      </c>
      <c r="P3221" s="98">
        <f>IFERROR(VLOOKUP($F3221&amp;$C3221,Sales!$J:$W,13,0),0)</f>
        <v>1541231.2312312312</v>
      </c>
      <c r="Q3221" s="98">
        <f>IFERROR(VLOOKUP($F3221&amp;$C3221,Sales!$A:$H,7,0),0)</f>
        <v>271981.98198198195</v>
      </c>
      <c r="R3221" s="41">
        <f t="shared" si="100"/>
        <v>1</v>
      </c>
      <c r="S3221" s="15">
        <v>1</v>
      </c>
      <c r="T3221" s="15"/>
      <c r="U3221" s="15"/>
      <c r="V3221" s="15">
        <v>1</v>
      </c>
      <c r="W3221" s="15">
        <v>1</v>
      </c>
      <c r="X3221" s="15">
        <v>1</v>
      </c>
      <c r="Y3221" s="41">
        <v>1</v>
      </c>
      <c r="Z3221" s="41">
        <v>1</v>
      </c>
      <c r="AA3221" s="41"/>
      <c r="AB3221" s="15"/>
      <c r="AC3221" s="15"/>
      <c r="AD3221" s="15"/>
      <c r="AE3221" s="15"/>
      <c r="AF3221" s="15"/>
      <c r="AG3221" s="15"/>
      <c r="AH3221" s="15"/>
      <c r="AI3221" s="15"/>
      <c r="AJ3221" s="15"/>
      <c r="AK3221" s="15"/>
      <c r="AL3221" s="15"/>
      <c r="AM3221" s="15"/>
      <c r="AN3221" s="15"/>
      <c r="AO3221" s="15"/>
      <c r="AP3221" s="15"/>
      <c r="AQ3221" s="15"/>
      <c r="AR3221" s="15"/>
      <c r="AS3221" s="15"/>
      <c r="AT3221" s="15"/>
      <c r="AU3221" s="15"/>
      <c r="AV3221" s="15"/>
      <c r="AW3221" s="15"/>
      <c r="AX3221" s="82"/>
      <c r="AY3221" s="82"/>
      <c r="AZ3221" s="10">
        <v>1</v>
      </c>
      <c r="BA3221" t="s">
        <v>22</v>
      </c>
      <c r="BB3221" t="s">
        <v>23</v>
      </c>
      <c r="BD3221" s="39" t="str">
        <f t="shared" si="101"/>
        <v>01/294826004BTokopedia</v>
      </c>
    </row>
    <row r="3222" spans="2:59" ht="13.5" customHeight="1" x14ac:dyDescent="0.35">
      <c r="B3222" s="10" t="s">
        <v>17</v>
      </c>
      <c r="C3222" s="10" t="s">
        <v>2517</v>
      </c>
      <c r="D3222" s="10" t="s">
        <v>549</v>
      </c>
      <c r="E3222" s="10" t="s">
        <v>194</v>
      </c>
      <c r="F3222" s="10" t="s">
        <v>5990</v>
      </c>
      <c r="G3222" s="137">
        <v>1901195298</v>
      </c>
      <c r="H3222" s="10"/>
      <c r="I3222" s="10">
        <v>4987176041494</v>
      </c>
      <c r="J3222" s="10" t="s">
        <v>11884</v>
      </c>
      <c r="K3222" s="10" t="s">
        <v>11999</v>
      </c>
      <c r="L3222" s="98">
        <f>IFERROR(VLOOKUP($F3222&amp;$C3222,Sales!$J:$W,9,0),0)</f>
        <v>0</v>
      </c>
      <c r="M3222" s="98">
        <f>IFERROR(VLOOKUP($F3222&amp;$C3222,Sales!$J:$W,10,0),0)</f>
        <v>0</v>
      </c>
      <c r="N3222" s="98">
        <f>IFERROR(VLOOKUP($F3222&amp;$C3222,Sales!$J:$W,11,0),0)</f>
        <v>0</v>
      </c>
      <c r="O3222" s="98">
        <f>IFERROR(VLOOKUP($F3222&amp;$C3222,Sales!$J:$W,12,0),0)</f>
        <v>0</v>
      </c>
      <c r="P3222" s="98">
        <f>IFERROR(VLOOKUP($F3222&amp;$C3222,Sales!$J:$W,13,0),0)</f>
        <v>0</v>
      </c>
      <c r="Q3222" s="98">
        <f>IFERROR(VLOOKUP($F3222&amp;$C3222,Sales!$A:$H,7,0),0)</f>
        <v>0</v>
      </c>
      <c r="R3222" s="41" t="str">
        <f t="shared" si="100"/>
        <v>ERROR</v>
      </c>
      <c r="S3222" s="15"/>
      <c r="T3222" s="15"/>
      <c r="U3222" s="15"/>
      <c r="V3222" s="15"/>
      <c r="W3222" s="15"/>
      <c r="X3222" s="15"/>
      <c r="Y3222" s="41"/>
      <c r="Z3222" s="41"/>
      <c r="AA3222" s="41"/>
      <c r="AB3222" s="15"/>
      <c r="AC3222" s="15"/>
      <c r="AD3222" s="15"/>
      <c r="AE3222" s="15"/>
      <c r="AF3222" s="15"/>
      <c r="AG3222" s="15"/>
      <c r="AH3222" s="15"/>
      <c r="AI3222" s="15"/>
      <c r="AJ3222" s="15"/>
      <c r="AK3222" s="15"/>
      <c r="AL3222" s="15"/>
      <c r="AM3222" s="15"/>
      <c r="AN3222" s="15"/>
      <c r="AO3222" s="15"/>
      <c r="AP3222" s="15"/>
      <c r="AQ3222" s="15"/>
      <c r="AR3222" s="15"/>
      <c r="AS3222" s="15"/>
      <c r="AT3222" s="15"/>
      <c r="AU3222" s="15"/>
      <c r="AV3222" s="15"/>
      <c r="AW3222" s="15"/>
      <c r="AX3222" s="15"/>
      <c r="AY3222" s="15"/>
      <c r="AZ3222" s="10">
        <v>1</v>
      </c>
      <c r="BA3222" t="s">
        <v>22</v>
      </c>
      <c r="BB3222" t="s">
        <v>88</v>
      </c>
      <c r="BD3222" s="39" t="str">
        <f t="shared" si="101"/>
        <v>01/245121104NTokopedia</v>
      </c>
    </row>
    <row r="3223" spans="2:59" ht="13.5" customHeight="1" x14ac:dyDescent="0.35">
      <c r="B3223" s="10" t="s">
        <v>17</v>
      </c>
      <c r="C3223" s="10" t="s">
        <v>2517</v>
      </c>
      <c r="D3223" s="10" t="s">
        <v>549</v>
      </c>
      <c r="E3223" s="10" t="s">
        <v>194</v>
      </c>
      <c r="F3223" s="10" t="s">
        <v>11714</v>
      </c>
      <c r="G3223" s="137">
        <v>2014388268</v>
      </c>
      <c r="H3223" s="10"/>
      <c r="I3223" s="10">
        <v>4902430400947</v>
      </c>
      <c r="J3223" s="10" t="s">
        <v>11885</v>
      </c>
      <c r="K3223" s="125" t="s">
        <v>12000</v>
      </c>
      <c r="L3223" s="98">
        <f>IFERROR(VLOOKUP($F3223&amp;$C3223,Sales!$J:$W,9,0),0)</f>
        <v>0</v>
      </c>
      <c r="M3223" s="98">
        <f>IFERROR(VLOOKUP($F3223&amp;$C3223,Sales!$J:$W,10,0),0)</f>
        <v>0</v>
      </c>
      <c r="N3223" s="98">
        <f>IFERROR(VLOOKUP($F3223&amp;$C3223,Sales!$J:$W,11,0),0)</f>
        <v>0</v>
      </c>
      <c r="O3223" s="98">
        <f>IFERROR(VLOOKUP($F3223&amp;$C3223,Sales!$J:$W,12,0),0)</f>
        <v>0</v>
      </c>
      <c r="P3223" s="98">
        <f>IFERROR(VLOOKUP($F3223&amp;$C3223,Sales!$J:$W,13,0),0)</f>
        <v>0</v>
      </c>
      <c r="Q3223" s="98">
        <f>IFERROR(VLOOKUP($F3223&amp;$C3223,Sales!$A:$H,7,0),0)</f>
        <v>0</v>
      </c>
      <c r="R3223" s="41" t="str">
        <f t="shared" si="100"/>
        <v>ERROR</v>
      </c>
      <c r="S3223" s="15"/>
      <c r="T3223" s="15"/>
      <c r="U3223" s="15"/>
      <c r="V3223" s="15"/>
      <c r="W3223" s="15"/>
      <c r="X3223" s="15"/>
      <c r="Y3223" s="41"/>
      <c r="Z3223" s="41"/>
      <c r="AA3223" s="41"/>
      <c r="AB3223" s="15"/>
      <c r="AC3223" s="15"/>
      <c r="AD3223" s="15"/>
      <c r="AE3223" s="15"/>
      <c r="AF3223" s="15"/>
      <c r="AG3223" s="15"/>
      <c r="AH3223" s="15"/>
      <c r="AI3223" s="15"/>
      <c r="AJ3223" s="15"/>
      <c r="AK3223" s="15"/>
      <c r="AL3223" s="15"/>
      <c r="AM3223" s="15"/>
      <c r="AN3223" s="15"/>
      <c r="AO3223" s="15"/>
      <c r="AP3223" s="15"/>
      <c r="AQ3223" s="15"/>
      <c r="AR3223" s="15"/>
      <c r="AS3223" s="15"/>
      <c r="AT3223" s="15"/>
      <c r="AU3223" s="15"/>
      <c r="AV3223" s="15"/>
      <c r="AW3223" s="15"/>
      <c r="AX3223" s="82"/>
      <c r="AY3223" s="82"/>
      <c r="AZ3223" s="10">
        <v>1</v>
      </c>
      <c r="BA3223" t="s">
        <v>22</v>
      </c>
      <c r="BB3223" t="s">
        <v>88</v>
      </c>
      <c r="BD3223" s="39" t="str">
        <f t="shared" si="101"/>
        <v>01/245121103VTokopedia</v>
      </c>
      <c r="BE3223" s="1">
        <v>45048</v>
      </c>
    </row>
    <row r="3224" spans="2:59" ht="13.5" customHeight="1" x14ac:dyDescent="0.35">
      <c r="B3224" s="10" t="s">
        <v>17</v>
      </c>
      <c r="C3224" s="10" t="s">
        <v>2517</v>
      </c>
      <c r="D3224" s="10" t="s">
        <v>294</v>
      </c>
      <c r="E3224" s="10" t="s">
        <v>295</v>
      </c>
      <c r="F3224" s="10" t="s">
        <v>9719</v>
      </c>
      <c r="G3224" s="137">
        <v>2229613457</v>
      </c>
      <c r="H3224" s="10"/>
      <c r="I3224" s="10">
        <v>4987176041418</v>
      </c>
      <c r="J3224" s="10" t="s">
        <v>11886</v>
      </c>
      <c r="K3224" s="10" t="s">
        <v>11763</v>
      </c>
      <c r="L3224" s="98">
        <f>IFERROR(VLOOKUP($F3224&amp;$C3224,Sales!$J:$W,9,0),0)</f>
        <v>20398648.648648623</v>
      </c>
      <c r="M3224" s="98">
        <f>IFERROR(VLOOKUP($F3224&amp;$C3224,Sales!$J:$W,10,0),0)</f>
        <v>20126666.666666646</v>
      </c>
      <c r="N3224" s="98">
        <f>IFERROR(VLOOKUP($F3224&amp;$C3224,Sales!$J:$W,11,0),0)</f>
        <v>26110270.270270236</v>
      </c>
      <c r="O3224" s="98">
        <f>IFERROR(VLOOKUP($F3224&amp;$C3224,Sales!$J:$W,12,0),0)</f>
        <v>81.666666666666671</v>
      </c>
      <c r="P3224" s="98">
        <f>IFERROR(VLOOKUP($F3224&amp;$C3224,Sales!$J:$W,13,0),0)</f>
        <v>22211861.861861836</v>
      </c>
      <c r="Q3224" s="98">
        <f>IFERROR(VLOOKUP($F3224&amp;$C3224,Sales!$A:$H,7,0),0)</f>
        <v>543963.96396396391</v>
      </c>
      <c r="R3224" s="41">
        <f t="shared" si="100"/>
        <v>1</v>
      </c>
      <c r="S3224" s="15">
        <v>1</v>
      </c>
      <c r="T3224" s="15"/>
      <c r="U3224" s="15"/>
      <c r="V3224" s="15">
        <v>1</v>
      </c>
      <c r="W3224" s="15">
        <v>1</v>
      </c>
      <c r="X3224" s="15">
        <v>1</v>
      </c>
      <c r="Y3224" s="41">
        <v>1</v>
      </c>
      <c r="Z3224" s="41">
        <v>1</v>
      </c>
      <c r="AA3224" s="41"/>
      <c r="AB3224" s="15"/>
      <c r="AC3224" s="15"/>
      <c r="AD3224" s="15"/>
      <c r="AE3224" s="15"/>
      <c r="AF3224" s="15"/>
      <c r="AG3224" s="15"/>
      <c r="AH3224" s="15"/>
      <c r="AI3224" s="15"/>
      <c r="AJ3224" s="15"/>
      <c r="AK3224" s="15"/>
      <c r="AL3224" s="15"/>
      <c r="AM3224" s="15"/>
      <c r="AN3224" s="15"/>
      <c r="AO3224" s="15"/>
      <c r="AP3224" s="15"/>
      <c r="AQ3224" s="15"/>
      <c r="AR3224" s="15"/>
      <c r="AS3224" s="15"/>
      <c r="AT3224" s="15"/>
      <c r="AU3224" s="15"/>
      <c r="AV3224" s="15"/>
      <c r="AW3224" s="15"/>
      <c r="AX3224" s="82"/>
      <c r="AY3224" s="82"/>
      <c r="AZ3224" s="10">
        <v>1</v>
      </c>
      <c r="BA3224" t="s">
        <v>13952</v>
      </c>
      <c r="BB3224" t="s">
        <v>23</v>
      </c>
      <c r="BD3224" s="39" t="str">
        <f t="shared" si="101"/>
        <v>01/294826801OTokopedia</v>
      </c>
    </row>
    <row r="3225" spans="2:59" ht="13.5" customHeight="1" x14ac:dyDescent="0.35">
      <c r="B3225" s="10" t="s">
        <v>17</v>
      </c>
      <c r="C3225" s="10" t="s">
        <v>2517</v>
      </c>
      <c r="D3225" s="10" t="s">
        <v>294</v>
      </c>
      <c r="E3225" s="10" t="s">
        <v>295</v>
      </c>
      <c r="F3225" s="10" t="s">
        <v>9720</v>
      </c>
      <c r="G3225" s="137">
        <v>2229618661</v>
      </c>
      <c r="H3225" s="10"/>
      <c r="I3225" s="10">
        <v>4987176041340</v>
      </c>
      <c r="J3225" s="41" t="s">
        <v>13765</v>
      </c>
      <c r="K3225" s="10" t="s">
        <v>11764</v>
      </c>
      <c r="L3225" s="98">
        <f>IFERROR(VLOOKUP($F3225&amp;$C3225,Sales!$J:$W,9,0),0)</f>
        <v>48956756.756756887</v>
      </c>
      <c r="M3225" s="98">
        <f>IFERROR(VLOOKUP($F3225&amp;$C3225,Sales!$J:$W,10,0),0)</f>
        <v>51404594.594594762</v>
      </c>
      <c r="N3225" s="98">
        <f>IFERROR(VLOOKUP($F3225&amp;$C3225,Sales!$J:$W,11,0),0)</f>
        <v>58476126.126126349</v>
      </c>
      <c r="O3225" s="98">
        <f>IFERROR(VLOOKUP($F3225&amp;$C3225,Sales!$J:$W,12,0),0)</f>
        <v>194.66666666666666</v>
      </c>
      <c r="P3225" s="98">
        <f>IFERROR(VLOOKUP($F3225&amp;$C3225,Sales!$J:$W,13,0),0)</f>
        <v>52945825.825825997</v>
      </c>
      <c r="Q3225" s="98">
        <f>IFERROR(VLOOKUP($F3225&amp;$C3225,Sales!$A:$H,7,0),0)</f>
        <v>0</v>
      </c>
      <c r="R3225" s="41">
        <f t="shared" si="100"/>
        <v>1</v>
      </c>
      <c r="S3225" s="15">
        <v>1</v>
      </c>
      <c r="T3225" s="15"/>
      <c r="U3225" s="15"/>
      <c r="V3225" s="15">
        <v>1</v>
      </c>
      <c r="W3225" s="15">
        <v>1</v>
      </c>
      <c r="X3225" s="15">
        <v>1</v>
      </c>
      <c r="Y3225" s="41">
        <v>1</v>
      </c>
      <c r="Z3225" s="41">
        <v>1</v>
      </c>
      <c r="AA3225" s="41"/>
      <c r="AB3225" s="15"/>
      <c r="AC3225" s="15"/>
      <c r="AD3225" s="15"/>
      <c r="AE3225" s="15"/>
      <c r="AF3225" s="15"/>
      <c r="AG3225" s="15"/>
      <c r="AH3225" s="15"/>
      <c r="AI3225" s="15"/>
      <c r="AJ3225" s="15"/>
      <c r="AK3225" s="15"/>
      <c r="AL3225" s="15"/>
      <c r="AM3225" s="15"/>
      <c r="AN3225" s="15"/>
      <c r="AO3225" s="15"/>
      <c r="AP3225" s="15"/>
      <c r="AQ3225" s="15"/>
      <c r="AR3225" s="15"/>
      <c r="AS3225" s="15"/>
      <c r="AT3225" s="15"/>
      <c r="AU3225" s="15"/>
      <c r="AV3225" s="15"/>
      <c r="AW3225" s="15"/>
      <c r="AX3225" s="82"/>
      <c r="AY3225" s="82"/>
      <c r="AZ3225" s="10">
        <v>1</v>
      </c>
      <c r="BA3225" t="s">
        <v>13952</v>
      </c>
      <c r="BB3225" t="s">
        <v>23</v>
      </c>
      <c r="BD3225" s="39" t="str">
        <f t="shared" si="101"/>
        <v>01/294826801NTokopedia</v>
      </c>
      <c r="BF3225" t="s">
        <v>13753</v>
      </c>
      <c r="BG3225" t="s">
        <v>13751</v>
      </c>
    </row>
    <row r="3226" spans="2:59" ht="13.5" customHeight="1" x14ac:dyDescent="0.35">
      <c r="B3226" s="10" t="s">
        <v>17</v>
      </c>
      <c r="C3226" s="10" t="s">
        <v>2517</v>
      </c>
      <c r="D3226" s="10" t="s">
        <v>549</v>
      </c>
      <c r="E3226" s="10" t="s">
        <v>194</v>
      </c>
      <c r="F3226" s="10" t="s">
        <v>9825</v>
      </c>
      <c r="G3226" s="137">
        <v>2229639570</v>
      </c>
      <c r="H3226" s="10"/>
      <c r="I3226" s="10">
        <v>6903148264805</v>
      </c>
      <c r="J3226" s="10" t="s">
        <v>11887</v>
      </c>
      <c r="K3226" s="10" t="s">
        <v>10427</v>
      </c>
      <c r="L3226" s="98">
        <f>IFERROR(VLOOKUP($F3226&amp;$C3226,Sales!$J:$W,9,0),0)</f>
        <v>3959999.9999999995</v>
      </c>
      <c r="M3226" s="98">
        <f>IFERROR(VLOOKUP($F3226&amp;$C3226,Sales!$J:$W,10,0),0)</f>
        <v>4499999.9999999991</v>
      </c>
      <c r="N3226" s="98">
        <f>IFERROR(VLOOKUP($F3226&amp;$C3226,Sales!$J:$W,11,0),0)</f>
        <v>3509999.9999999995</v>
      </c>
      <c r="O3226" s="98">
        <f>IFERROR(VLOOKUP($F3226&amp;$C3226,Sales!$J:$W,12,0),0)</f>
        <v>44.333333333333336</v>
      </c>
      <c r="P3226" s="98">
        <f>IFERROR(VLOOKUP($F3226&amp;$C3226,Sales!$J:$W,13,0),0)</f>
        <v>3989999.9999999995</v>
      </c>
      <c r="Q3226" s="98">
        <f>IFERROR(VLOOKUP($F3226&amp;$C3226,Sales!$A:$H,7,0),0)</f>
        <v>89999.999999999985</v>
      </c>
      <c r="R3226" s="41">
        <f t="shared" si="100"/>
        <v>1</v>
      </c>
      <c r="S3226" s="15">
        <v>1</v>
      </c>
      <c r="T3226" s="15"/>
      <c r="U3226" s="15"/>
      <c r="V3226" s="15">
        <v>1</v>
      </c>
      <c r="W3226" s="15">
        <v>1</v>
      </c>
      <c r="X3226" s="15">
        <v>1</v>
      </c>
      <c r="Y3226" s="41">
        <v>1</v>
      </c>
      <c r="Z3226" s="41">
        <v>1</v>
      </c>
      <c r="AA3226" s="41"/>
      <c r="AB3226" s="15"/>
      <c r="AC3226" s="15"/>
      <c r="AD3226" s="15"/>
      <c r="AE3226" s="15"/>
      <c r="AF3226" s="15"/>
      <c r="AG3226" s="15"/>
      <c r="AH3226" s="15"/>
      <c r="AI3226" s="15"/>
      <c r="AJ3226" s="15"/>
      <c r="AK3226" s="15"/>
      <c r="AL3226" s="15"/>
      <c r="AM3226" s="15"/>
      <c r="AN3226" s="15"/>
      <c r="AO3226" s="15"/>
      <c r="AP3226" s="15"/>
      <c r="AQ3226" s="15"/>
      <c r="AR3226" s="15"/>
      <c r="AS3226" s="15"/>
      <c r="AT3226" s="15"/>
      <c r="AU3226" s="15"/>
      <c r="AV3226" s="15"/>
      <c r="AW3226" s="15"/>
      <c r="AX3226" s="82"/>
      <c r="AY3226" s="82"/>
      <c r="AZ3226" s="10">
        <v>1</v>
      </c>
      <c r="BA3226" t="s">
        <v>13952</v>
      </c>
      <c r="BB3226" t="s">
        <v>23</v>
      </c>
      <c r="BD3226" s="39" t="str">
        <f t="shared" si="101"/>
        <v>01/245121104PTokopedia</v>
      </c>
    </row>
    <row r="3227" spans="2:59" ht="13.5" customHeight="1" x14ac:dyDescent="0.35">
      <c r="B3227" s="10" t="s">
        <v>17</v>
      </c>
      <c r="C3227" s="10" t="s">
        <v>2517</v>
      </c>
      <c r="D3227" s="10" t="s">
        <v>549</v>
      </c>
      <c r="E3227" s="10" t="s">
        <v>194</v>
      </c>
      <c r="F3227" s="10" t="s">
        <v>9823</v>
      </c>
      <c r="G3227" s="137">
        <v>2229646443</v>
      </c>
      <c r="H3227" s="10"/>
      <c r="I3227" s="10">
        <v>6903148264812</v>
      </c>
      <c r="J3227" s="10" t="s">
        <v>11888</v>
      </c>
      <c r="K3227" s="10" t="s">
        <v>10406</v>
      </c>
      <c r="L3227" s="98">
        <f>IFERROR(VLOOKUP($F3227&amp;$C3227,Sales!$J:$W,9,0),0)</f>
        <v>2249999.9999999995</v>
      </c>
      <c r="M3227" s="98">
        <f>IFERROR(VLOOKUP($F3227&amp;$C3227,Sales!$J:$W,10,0),0)</f>
        <v>1349999.9999999998</v>
      </c>
      <c r="N3227" s="98">
        <f>IFERROR(VLOOKUP($F3227&amp;$C3227,Sales!$J:$W,11,0),0)</f>
        <v>2339999.9999999995</v>
      </c>
      <c r="O3227" s="98">
        <f>IFERROR(VLOOKUP($F3227&amp;$C3227,Sales!$J:$W,12,0),0)</f>
        <v>22</v>
      </c>
      <c r="P3227" s="98">
        <f>IFERROR(VLOOKUP($F3227&amp;$C3227,Sales!$J:$W,13,0),0)</f>
        <v>1979999.9999999993</v>
      </c>
      <c r="Q3227" s="98">
        <f>IFERROR(VLOOKUP($F3227&amp;$C3227,Sales!$A:$H,7,0),0)</f>
        <v>179999.99999999997</v>
      </c>
      <c r="R3227" s="41">
        <f t="shared" si="100"/>
        <v>1</v>
      </c>
      <c r="S3227" s="15">
        <v>1</v>
      </c>
      <c r="T3227" s="15"/>
      <c r="U3227" s="15"/>
      <c r="V3227" s="15">
        <v>1</v>
      </c>
      <c r="W3227" s="15">
        <v>1</v>
      </c>
      <c r="X3227" s="15">
        <v>1</v>
      </c>
      <c r="Y3227" s="41">
        <v>1</v>
      </c>
      <c r="Z3227" s="41">
        <v>1</v>
      </c>
      <c r="AA3227" s="41"/>
      <c r="AB3227" s="15"/>
      <c r="AC3227" s="15"/>
      <c r="AD3227" s="15"/>
      <c r="AE3227" s="15"/>
      <c r="AF3227" s="15"/>
      <c r="AG3227" s="15"/>
      <c r="AH3227" s="15"/>
      <c r="AI3227" s="15"/>
      <c r="AJ3227" s="15"/>
      <c r="AK3227" s="15"/>
      <c r="AL3227" s="15"/>
      <c r="AM3227" s="15"/>
      <c r="AN3227" s="15"/>
      <c r="AO3227" s="15"/>
      <c r="AP3227" s="15"/>
      <c r="AQ3227" s="15"/>
      <c r="AR3227" s="15"/>
      <c r="AS3227" s="15"/>
      <c r="AT3227" s="15"/>
      <c r="AU3227" s="15"/>
      <c r="AV3227" s="15"/>
      <c r="AW3227" s="15"/>
      <c r="AX3227" s="82"/>
      <c r="AY3227" s="82"/>
      <c r="AZ3227" s="10">
        <v>1</v>
      </c>
      <c r="BA3227" t="s">
        <v>22</v>
      </c>
      <c r="BB3227" t="s">
        <v>23</v>
      </c>
      <c r="BD3227" s="39" t="str">
        <f t="shared" si="101"/>
        <v>01/245121004ZTokopedia</v>
      </c>
    </row>
    <row r="3228" spans="2:59" ht="13.5" customHeight="1" x14ac:dyDescent="0.35">
      <c r="B3228" s="10" t="s">
        <v>17</v>
      </c>
      <c r="C3228" s="10" t="s">
        <v>2517</v>
      </c>
      <c r="D3228" s="10" t="s">
        <v>549</v>
      </c>
      <c r="E3228" s="10" t="s">
        <v>194</v>
      </c>
      <c r="F3228" s="10" t="s">
        <v>9824</v>
      </c>
      <c r="G3228" s="137">
        <v>2229689784</v>
      </c>
      <c r="H3228" s="10"/>
      <c r="I3228" s="10">
        <v>6903148264829</v>
      </c>
      <c r="J3228" s="10" t="s">
        <v>11889</v>
      </c>
      <c r="K3228" s="10" t="s">
        <v>10407</v>
      </c>
      <c r="L3228" s="98">
        <f>IFERROR(VLOOKUP($F3228&amp;$C3228,Sales!$J:$W,9,0),0)</f>
        <v>7389729.7297297297</v>
      </c>
      <c r="M3228" s="98">
        <f>IFERROR(VLOOKUP($F3228&amp;$C3228,Sales!$J:$W,10,0),0)</f>
        <v>7116036.036036036</v>
      </c>
      <c r="N3228" s="98">
        <f>IFERROR(VLOOKUP($F3228&amp;$C3228,Sales!$J:$W,11,0),0)</f>
        <v>9442432.4324324317</v>
      </c>
      <c r="O3228" s="98">
        <f>IFERROR(VLOOKUP($F3228&amp;$C3228,Sales!$J:$W,12,0),0)</f>
        <v>58.333333333333336</v>
      </c>
      <c r="P3228" s="98">
        <f>IFERROR(VLOOKUP($F3228&amp;$C3228,Sales!$J:$W,13,0),0)</f>
        <v>7982732.7327327328</v>
      </c>
      <c r="Q3228" s="98">
        <f>IFERROR(VLOOKUP($F3228&amp;$C3228,Sales!$A:$H,7,0),0)</f>
        <v>273693.69369369367</v>
      </c>
      <c r="R3228" s="41">
        <f t="shared" si="100"/>
        <v>1</v>
      </c>
      <c r="S3228" s="15">
        <v>1</v>
      </c>
      <c r="T3228" s="15"/>
      <c r="U3228" s="15"/>
      <c r="V3228" s="15">
        <v>1</v>
      </c>
      <c r="W3228" s="15">
        <v>1</v>
      </c>
      <c r="X3228" s="15">
        <v>1</v>
      </c>
      <c r="Y3228" s="41">
        <v>1</v>
      </c>
      <c r="Z3228" s="41">
        <v>1</v>
      </c>
      <c r="AA3228" s="41"/>
      <c r="AB3228" s="15"/>
      <c r="AC3228" s="15"/>
      <c r="AD3228" s="15"/>
      <c r="AE3228" s="15"/>
      <c r="AF3228" s="15"/>
      <c r="AG3228" s="15"/>
      <c r="AH3228" s="15"/>
      <c r="AI3228" s="15"/>
      <c r="AJ3228" s="15"/>
      <c r="AK3228" s="15"/>
      <c r="AL3228" s="15"/>
      <c r="AM3228" s="15"/>
      <c r="AN3228" s="15"/>
      <c r="AO3228" s="15"/>
      <c r="AP3228" s="15"/>
      <c r="AQ3228" s="15"/>
      <c r="AR3228" s="15"/>
      <c r="AS3228" s="15"/>
      <c r="AT3228" s="15"/>
      <c r="AU3228" s="15"/>
      <c r="AV3228" s="15"/>
      <c r="AW3228" s="15"/>
      <c r="AX3228" s="82"/>
      <c r="AY3228" s="82"/>
      <c r="AZ3228" s="10">
        <v>1</v>
      </c>
      <c r="BA3228" t="s">
        <v>22</v>
      </c>
      <c r="BB3228" t="s">
        <v>23</v>
      </c>
      <c r="BD3228" s="39" t="str">
        <f t="shared" si="101"/>
        <v>01/245121104OTokopedia</v>
      </c>
    </row>
    <row r="3229" spans="2:59" ht="13.5" customHeight="1" x14ac:dyDescent="0.35">
      <c r="B3229" s="10" t="s">
        <v>17</v>
      </c>
      <c r="C3229" s="10" t="s">
        <v>2517</v>
      </c>
      <c r="D3229" s="10" t="s">
        <v>549</v>
      </c>
      <c r="E3229" s="10" t="s">
        <v>194</v>
      </c>
      <c r="F3229" s="10" t="s">
        <v>9822</v>
      </c>
      <c r="G3229" s="137">
        <v>2229695833</v>
      </c>
      <c r="H3229" s="10"/>
      <c r="I3229" s="10">
        <v>6903148264836</v>
      </c>
      <c r="J3229" s="10" t="s">
        <v>11890</v>
      </c>
      <c r="K3229" s="10" t="s">
        <v>10441</v>
      </c>
      <c r="L3229" s="98">
        <f>IFERROR(VLOOKUP($F3229&amp;$C3229,Sales!$J:$W,9,0),0)</f>
        <v>3421171.1711711711</v>
      </c>
      <c r="M3229" s="98">
        <f>IFERROR(VLOOKUP($F3229&amp;$C3229,Sales!$J:$W,10,0),0)</f>
        <v>3558018.018018018</v>
      </c>
      <c r="N3229" s="98">
        <f>IFERROR(VLOOKUP($F3229&amp;$C3229,Sales!$J:$W,11,0),0)</f>
        <v>3831711.7117117117</v>
      </c>
      <c r="O3229" s="98">
        <f>IFERROR(VLOOKUP($F3229&amp;$C3229,Sales!$J:$W,12,0),0)</f>
        <v>26.333333333333332</v>
      </c>
      <c r="P3229" s="98">
        <f>IFERROR(VLOOKUP($F3229&amp;$C3229,Sales!$J:$W,13,0),0)</f>
        <v>3603633.6336336336</v>
      </c>
      <c r="Q3229" s="98">
        <f>IFERROR(VLOOKUP($F3229&amp;$C3229,Sales!$A:$H,7,0),0)</f>
        <v>273693.69369369367</v>
      </c>
      <c r="R3229" s="41">
        <f t="shared" si="100"/>
        <v>1</v>
      </c>
      <c r="S3229" s="15">
        <v>1</v>
      </c>
      <c r="T3229" s="15"/>
      <c r="U3229" s="15"/>
      <c r="V3229" s="15">
        <v>1</v>
      </c>
      <c r="W3229" s="15">
        <v>1</v>
      </c>
      <c r="X3229" s="15">
        <v>1</v>
      </c>
      <c r="Y3229" s="41">
        <v>1</v>
      </c>
      <c r="Z3229" s="41">
        <v>1</v>
      </c>
      <c r="AA3229" s="41"/>
      <c r="AB3229" s="15"/>
      <c r="AC3229" s="15"/>
      <c r="AD3229" s="15"/>
      <c r="AE3229" s="15"/>
      <c r="AF3229" s="15"/>
      <c r="AG3229" s="15"/>
      <c r="AH3229" s="15"/>
      <c r="AI3229" s="15"/>
      <c r="AJ3229" s="15"/>
      <c r="AK3229" s="15"/>
      <c r="AL3229" s="15"/>
      <c r="AM3229" s="15"/>
      <c r="AN3229" s="15"/>
      <c r="AO3229" s="15"/>
      <c r="AP3229" s="15"/>
      <c r="AQ3229" s="15"/>
      <c r="AR3229" s="15"/>
      <c r="AS3229" s="15"/>
      <c r="AT3229" s="15"/>
      <c r="AU3229" s="15"/>
      <c r="AV3229" s="15"/>
      <c r="AW3229" s="15"/>
      <c r="AX3229" s="82"/>
      <c r="AY3229" s="82"/>
      <c r="AZ3229" s="10">
        <v>1</v>
      </c>
      <c r="BA3229" t="s">
        <v>22</v>
      </c>
      <c r="BB3229" t="s">
        <v>23</v>
      </c>
      <c r="BD3229" s="39" t="str">
        <f t="shared" si="101"/>
        <v>01/245121004YTokopedia</v>
      </c>
    </row>
    <row r="3230" spans="2:59" ht="13.5" customHeight="1" x14ac:dyDescent="0.35">
      <c r="B3230" s="10" t="s">
        <v>17</v>
      </c>
      <c r="C3230" s="10" t="s">
        <v>2517</v>
      </c>
      <c r="D3230" s="10" t="s">
        <v>3622</v>
      </c>
      <c r="E3230" s="10" t="s">
        <v>120</v>
      </c>
      <c r="F3230" s="10" t="s">
        <v>5981</v>
      </c>
      <c r="G3230" s="137">
        <v>1901114695</v>
      </c>
      <c r="H3230" s="10"/>
      <c r="I3230" s="10">
        <v>3014260223007</v>
      </c>
      <c r="J3230" s="10" t="s">
        <v>11891</v>
      </c>
      <c r="K3230" s="10" t="s">
        <v>5985</v>
      </c>
      <c r="L3230" s="98">
        <f>IFERROR(VLOOKUP($F3230&amp;$C3230,Sales!$J:$W,9,0),0)</f>
        <v>7669909.9099099217</v>
      </c>
      <c r="M3230" s="98">
        <f>IFERROR(VLOOKUP($F3230&amp;$C3230,Sales!$J:$W,10,0),0)</f>
        <v>8346666.6666666791</v>
      </c>
      <c r="N3230" s="98">
        <f>IFERROR(VLOOKUP($F3230&amp;$C3230,Sales!$J:$W,11,0),0)</f>
        <v>5865225.2252252297</v>
      </c>
      <c r="O3230" s="98">
        <f>IFERROR(VLOOKUP($F3230&amp;$C3230,Sales!$J:$W,12,0),0)</f>
        <v>129.33333333333334</v>
      </c>
      <c r="P3230" s="98">
        <f>IFERROR(VLOOKUP($F3230&amp;$C3230,Sales!$J:$W,13,0),0)</f>
        <v>7293933.9339339435</v>
      </c>
      <c r="Q3230" s="98">
        <f>IFERROR(VLOOKUP($F3230&amp;$C3230,Sales!$A:$H,7,0),0)</f>
        <v>451171.17117117113</v>
      </c>
      <c r="R3230" s="41">
        <f t="shared" si="100"/>
        <v>1</v>
      </c>
      <c r="S3230" s="15">
        <v>1</v>
      </c>
      <c r="T3230" s="15"/>
      <c r="U3230" s="15"/>
      <c r="V3230" s="15">
        <v>1</v>
      </c>
      <c r="W3230" s="15">
        <v>1</v>
      </c>
      <c r="X3230" s="15">
        <v>1</v>
      </c>
      <c r="Y3230" s="41">
        <v>1</v>
      </c>
      <c r="Z3230" s="41">
        <v>1</v>
      </c>
      <c r="AA3230" s="41"/>
      <c r="AB3230" s="15"/>
      <c r="AC3230" s="15"/>
      <c r="AD3230" s="15"/>
      <c r="AE3230" s="15"/>
      <c r="AF3230" s="15"/>
      <c r="AG3230" s="15"/>
      <c r="AH3230" s="15"/>
      <c r="AI3230" s="15"/>
      <c r="AJ3230" s="15"/>
      <c r="AK3230" s="15"/>
      <c r="AL3230" s="15"/>
      <c r="AM3230" s="15"/>
      <c r="AN3230" s="15"/>
      <c r="AO3230" s="15"/>
      <c r="AP3230" s="15"/>
      <c r="AQ3230" s="15"/>
      <c r="AR3230" s="15"/>
      <c r="AS3230" s="15"/>
      <c r="AT3230" s="15"/>
      <c r="AU3230" s="15"/>
      <c r="AV3230" s="15"/>
      <c r="AW3230" s="15"/>
      <c r="AX3230" s="82"/>
      <c r="AY3230" s="82"/>
      <c r="AZ3230" s="10">
        <v>1</v>
      </c>
      <c r="BA3230" t="s">
        <v>13952</v>
      </c>
      <c r="BB3230" t="s">
        <v>23</v>
      </c>
      <c r="BD3230" s="39" t="str">
        <f t="shared" si="101"/>
        <v>01/284422402MTokopedia</v>
      </c>
    </row>
    <row r="3231" spans="2:59" ht="13.5" customHeight="1" x14ac:dyDescent="0.35">
      <c r="B3231" s="10" t="s">
        <v>17</v>
      </c>
      <c r="C3231" s="10" t="s">
        <v>2517</v>
      </c>
      <c r="D3231" s="10" t="s">
        <v>119</v>
      </c>
      <c r="E3231" s="10" t="s">
        <v>120</v>
      </c>
      <c r="F3231" s="10" t="s">
        <v>9883</v>
      </c>
      <c r="G3231" s="137">
        <v>2234445044</v>
      </c>
      <c r="H3231" s="10" t="s">
        <v>9883</v>
      </c>
      <c r="I3231" s="10">
        <v>7702018469543</v>
      </c>
      <c r="J3231" s="10" t="s">
        <v>19035</v>
      </c>
      <c r="K3231" s="10" t="s">
        <v>12001</v>
      </c>
      <c r="L3231" s="98">
        <f>IFERROR(VLOOKUP($F3231&amp;$C3231,Sales!$J:$W,9,0),0)</f>
        <v>9784864.8648648653</v>
      </c>
      <c r="M3231" s="98">
        <f>IFERROR(VLOOKUP($F3231&amp;$C3231,Sales!$J:$W,10,0),0)</f>
        <v>4620630.6306306291</v>
      </c>
      <c r="N3231" s="98">
        <f>IFERROR(VLOOKUP($F3231&amp;$C3231,Sales!$J:$W,11,0),0)</f>
        <v>4892432.4324324308</v>
      </c>
      <c r="O3231" s="98">
        <f>IFERROR(VLOOKUP($F3231&amp;$C3231,Sales!$J:$W,12,0),0)</f>
        <v>23.666666666666668</v>
      </c>
      <c r="P3231" s="98">
        <f>IFERROR(VLOOKUP($F3231&amp;$C3231,Sales!$J:$W,13,0),0)</f>
        <v>6432642.6426426424</v>
      </c>
      <c r="Q3231" s="98">
        <f>IFERROR(VLOOKUP($F3231&amp;$C3231,Sales!$A:$H,7,0),0)</f>
        <v>271801.80180180178</v>
      </c>
      <c r="R3231" s="41">
        <f t="shared" si="100"/>
        <v>1</v>
      </c>
      <c r="S3231" s="15">
        <v>1</v>
      </c>
      <c r="T3231" s="15"/>
      <c r="U3231" s="15"/>
      <c r="V3231" s="15">
        <v>1</v>
      </c>
      <c r="W3231" s="15">
        <v>1</v>
      </c>
      <c r="X3231" s="15">
        <v>1</v>
      </c>
      <c r="Y3231" s="41">
        <v>1</v>
      </c>
      <c r="Z3231" s="41">
        <v>1</v>
      </c>
      <c r="AA3231" s="41"/>
      <c r="AB3231" s="15"/>
      <c r="AC3231" s="15"/>
      <c r="AD3231" s="15"/>
      <c r="AE3231" s="15"/>
      <c r="AF3231" s="15"/>
      <c r="AG3231" s="15"/>
      <c r="AH3231" s="15"/>
      <c r="AI3231" s="15"/>
      <c r="AJ3231" s="15"/>
      <c r="AK3231" s="15"/>
      <c r="AL3231" s="15"/>
      <c r="AM3231" s="15"/>
      <c r="AN3231" s="15"/>
      <c r="AO3231" s="15"/>
      <c r="AP3231" s="15"/>
      <c r="AQ3231" s="15"/>
      <c r="AR3231" s="15"/>
      <c r="AS3231" s="15"/>
      <c r="AT3231" s="15"/>
      <c r="AU3231" s="15"/>
      <c r="AV3231" s="15"/>
      <c r="AW3231" s="15"/>
      <c r="AX3231" s="82"/>
      <c r="AY3231" s="82"/>
      <c r="AZ3231" s="10">
        <v>1</v>
      </c>
      <c r="BA3231" t="s">
        <v>13952</v>
      </c>
      <c r="BB3231" t="s">
        <v>23</v>
      </c>
      <c r="BD3231" s="39" t="str">
        <f t="shared" si="101"/>
        <v>01/214424902QTokopedia</v>
      </c>
    </row>
    <row r="3232" spans="2:59" ht="13.5" customHeight="1" x14ac:dyDescent="0.35">
      <c r="B3232" s="10" t="s">
        <v>17</v>
      </c>
      <c r="C3232" s="10" t="s">
        <v>2517</v>
      </c>
      <c r="D3232" s="10" t="s">
        <v>119</v>
      </c>
      <c r="E3232" s="10" t="s">
        <v>120</v>
      </c>
      <c r="F3232" s="10" t="s">
        <v>9882</v>
      </c>
      <c r="G3232" s="137">
        <v>2234430337</v>
      </c>
      <c r="H3232" s="10" t="s">
        <v>9882</v>
      </c>
      <c r="I3232" s="10">
        <v>4987176082909</v>
      </c>
      <c r="J3232" s="10" t="s">
        <v>11892</v>
      </c>
      <c r="K3232" s="10" t="s">
        <v>10016</v>
      </c>
      <c r="L3232" s="98">
        <f>IFERROR(VLOOKUP($F3232&amp;$C3232,Sales!$J:$W,9,0),0)</f>
        <v>2090090.0900900904</v>
      </c>
      <c r="M3232" s="98">
        <f>IFERROR(VLOOKUP($F3232&amp;$C3232,Sales!$J:$W,10,0),0)</f>
        <v>1045045.045045045</v>
      </c>
      <c r="N3232" s="98">
        <f>IFERROR(VLOOKUP($F3232&amp;$C3232,Sales!$J:$W,11,0),0)</f>
        <v>0</v>
      </c>
      <c r="O3232" s="98">
        <f>IFERROR(VLOOKUP($F3232&amp;$C3232,Sales!$J:$W,12,0),0)</f>
        <v>10</v>
      </c>
      <c r="P3232" s="98">
        <f>IFERROR(VLOOKUP($F3232&amp;$C3232,Sales!$J:$W,13,0),0)</f>
        <v>1045045.0450450452</v>
      </c>
      <c r="Q3232" s="98">
        <f>IFERROR(VLOOKUP($F3232&amp;$C3232,Sales!$A:$H,7,0),0)</f>
        <v>0</v>
      </c>
      <c r="R3232" s="41" t="str">
        <f t="shared" si="100"/>
        <v>ERROR</v>
      </c>
      <c r="S3232" s="15"/>
      <c r="T3232" s="15"/>
      <c r="U3232" s="15"/>
      <c r="V3232" s="15"/>
      <c r="W3232" s="15"/>
      <c r="X3232" s="15"/>
      <c r="Y3232" s="41"/>
      <c r="Z3232" s="41"/>
      <c r="AA3232" s="41"/>
      <c r="AB3232" s="15"/>
      <c r="AC3232" s="15"/>
      <c r="AD3232" s="15"/>
      <c r="AE3232" s="15"/>
      <c r="AF3232" s="15"/>
      <c r="AG3232" s="15"/>
      <c r="AH3232" s="15"/>
      <c r="AI3232" s="15"/>
      <c r="AJ3232" s="15"/>
      <c r="AK3232" s="15"/>
      <c r="AL3232" s="15"/>
      <c r="AM3232" s="15"/>
      <c r="AN3232" s="15"/>
      <c r="AO3232" s="15"/>
      <c r="AP3232" s="15"/>
      <c r="AQ3232" s="15"/>
      <c r="AR3232" s="15"/>
      <c r="AS3232" s="15"/>
      <c r="AT3232" s="15"/>
      <c r="AU3232" s="15"/>
      <c r="AV3232" s="15"/>
      <c r="AW3232" s="15"/>
      <c r="AX3232" s="82"/>
      <c r="AY3232" s="82"/>
      <c r="AZ3232" s="10">
        <v>1</v>
      </c>
      <c r="BA3232" t="s">
        <v>13952</v>
      </c>
      <c r="BB3232" t="s">
        <v>88</v>
      </c>
      <c r="BD3232" s="39" t="str">
        <f t="shared" si="101"/>
        <v>01/214427001MTokopedia</v>
      </c>
      <c r="BE3232" s="88">
        <v>45114</v>
      </c>
      <c r="BF3232" t="s">
        <v>20074</v>
      </c>
    </row>
    <row r="3233" spans="2:59" ht="13.5" customHeight="1" x14ac:dyDescent="0.35">
      <c r="B3233" s="10" t="s">
        <v>17</v>
      </c>
      <c r="C3233" s="10" t="s">
        <v>2517</v>
      </c>
      <c r="D3233" s="10" t="s">
        <v>119</v>
      </c>
      <c r="E3233" s="10" t="s">
        <v>120</v>
      </c>
      <c r="F3233" s="10" t="s">
        <v>9881</v>
      </c>
      <c r="G3233" s="137">
        <v>2234405608</v>
      </c>
      <c r="H3233" s="10" t="s">
        <v>9881</v>
      </c>
      <c r="I3233" s="10">
        <v>4987176082893</v>
      </c>
      <c r="J3233" s="10" t="s">
        <v>11893</v>
      </c>
      <c r="K3233" s="10" t="s">
        <v>10015</v>
      </c>
      <c r="L3233" s="98">
        <f>IFERROR(VLOOKUP($F3233&amp;$C3233,Sales!$J:$W,9,0),0)</f>
        <v>1578378.3783783785</v>
      </c>
      <c r="M3233" s="98">
        <f>IFERROR(VLOOKUP($F3233&amp;$C3233,Sales!$J:$W,10,0),0)</f>
        <v>2893693.6936936928</v>
      </c>
      <c r="N3233" s="98">
        <f>IFERROR(VLOOKUP($F3233&amp;$C3233,Sales!$J:$W,11,0),0)</f>
        <v>3551351.351351351</v>
      </c>
      <c r="O3233" s="98">
        <f>IFERROR(VLOOKUP($F3233&amp;$C3233,Sales!$J:$W,12,0),0)</f>
        <v>20.333333333333332</v>
      </c>
      <c r="P3233" s="98">
        <f>IFERROR(VLOOKUP($F3233&amp;$C3233,Sales!$J:$W,13,0),0)</f>
        <v>2674474.4744744743</v>
      </c>
      <c r="Q3233" s="98">
        <f>IFERROR(VLOOKUP($F3233&amp;$C3233,Sales!$A:$H,7,0),0)</f>
        <v>0</v>
      </c>
      <c r="R3233" s="41">
        <f t="shared" si="100"/>
        <v>1</v>
      </c>
      <c r="S3233" s="15">
        <v>1</v>
      </c>
      <c r="T3233" s="15"/>
      <c r="U3233" s="15"/>
      <c r="V3233" s="15">
        <v>1</v>
      </c>
      <c r="W3233" s="15">
        <v>1</v>
      </c>
      <c r="X3233" s="15">
        <v>1</v>
      </c>
      <c r="Y3233" s="41">
        <v>1</v>
      </c>
      <c r="Z3233" s="41">
        <v>1</v>
      </c>
      <c r="AA3233" s="41"/>
      <c r="AB3233" s="15"/>
      <c r="AC3233" s="15"/>
      <c r="AD3233" s="15"/>
      <c r="AE3233" s="15"/>
      <c r="AF3233" s="15"/>
      <c r="AG3233" s="15"/>
      <c r="AH3233" s="15"/>
      <c r="AI3233" s="15"/>
      <c r="AJ3233" s="15"/>
      <c r="AK3233" s="15"/>
      <c r="AL3233" s="15"/>
      <c r="AM3233" s="15"/>
      <c r="AN3233" s="15"/>
      <c r="AO3233" s="15"/>
      <c r="AP3233" s="15"/>
      <c r="AQ3233" s="15"/>
      <c r="AR3233" s="15"/>
      <c r="AS3233" s="15"/>
      <c r="AT3233" s="15"/>
      <c r="AU3233" s="15"/>
      <c r="AV3233" s="15"/>
      <c r="AW3233" s="15"/>
      <c r="AX3233" s="82"/>
      <c r="AY3233" s="82"/>
      <c r="AZ3233" s="10">
        <v>1</v>
      </c>
      <c r="BA3233" t="s">
        <v>13952</v>
      </c>
      <c r="BB3233" t="s">
        <v>23</v>
      </c>
      <c r="BD3233" s="39" t="str">
        <f t="shared" si="101"/>
        <v>01/214420902KTokopedia</v>
      </c>
    </row>
    <row r="3234" spans="2:59" ht="13.5" customHeight="1" x14ac:dyDescent="0.35">
      <c r="B3234" s="10" t="s">
        <v>17</v>
      </c>
      <c r="C3234" s="10" t="s">
        <v>2517</v>
      </c>
      <c r="D3234" s="10" t="s">
        <v>294</v>
      </c>
      <c r="E3234" s="10" t="s">
        <v>295</v>
      </c>
      <c r="F3234" s="10" t="s">
        <v>9879</v>
      </c>
      <c r="G3234" s="137">
        <v>2272150711</v>
      </c>
      <c r="H3234" s="10"/>
      <c r="I3234" s="10">
        <v>4987176079664</v>
      </c>
      <c r="J3234" s="10" t="s">
        <v>11894</v>
      </c>
      <c r="K3234" s="10" t="s">
        <v>12002</v>
      </c>
      <c r="L3234" s="98">
        <f>IFERROR(VLOOKUP($F3234&amp;$C3234,Sales!$J:$W,9,0),0)</f>
        <v>1177927.9279279278</v>
      </c>
      <c r="M3234" s="98">
        <f>IFERROR(VLOOKUP($F3234&amp;$C3234,Sales!$J:$W,10,0),0)</f>
        <v>471171.17117117113</v>
      </c>
      <c r="N3234" s="98">
        <f>IFERROR(VLOOKUP($F3234&amp;$C3234,Sales!$J:$W,11,0),0)</f>
        <v>471171.17117117113</v>
      </c>
      <c r="O3234" s="98">
        <f>IFERROR(VLOOKUP($F3234&amp;$C3234,Sales!$J:$W,12,0),0)</f>
        <v>3</v>
      </c>
      <c r="P3234" s="98">
        <f>IFERROR(VLOOKUP($F3234&amp;$C3234,Sales!$J:$W,13,0),0)</f>
        <v>706756.7567567568</v>
      </c>
      <c r="Q3234" s="98">
        <f>IFERROR(VLOOKUP($F3234&amp;$C3234,Sales!$A:$H,7,0),0)</f>
        <v>0</v>
      </c>
      <c r="R3234" s="41">
        <f t="shared" si="100"/>
        <v>1</v>
      </c>
      <c r="S3234" s="15">
        <v>1</v>
      </c>
      <c r="T3234" s="15"/>
      <c r="U3234" s="15"/>
      <c r="V3234" s="15">
        <v>1</v>
      </c>
      <c r="W3234" s="15">
        <v>1</v>
      </c>
      <c r="X3234" s="15">
        <v>1</v>
      </c>
      <c r="Y3234" s="41">
        <v>1</v>
      </c>
      <c r="Z3234" s="41">
        <v>1</v>
      </c>
      <c r="AA3234" s="41"/>
      <c r="AB3234" s="15"/>
      <c r="AC3234" s="15"/>
      <c r="AD3234" s="15"/>
      <c r="AE3234" s="15"/>
      <c r="AF3234" s="15"/>
      <c r="AG3234" s="15"/>
      <c r="AH3234" s="15"/>
      <c r="AI3234" s="15"/>
      <c r="AJ3234" s="15"/>
      <c r="AK3234" s="15"/>
      <c r="AL3234" s="15"/>
      <c r="AM3234" s="15"/>
      <c r="AN3234" s="15"/>
      <c r="AO3234" s="15"/>
      <c r="AP3234" s="15"/>
      <c r="AQ3234" s="15"/>
      <c r="AR3234" s="15"/>
      <c r="AS3234" s="15"/>
      <c r="AT3234" s="15"/>
      <c r="AU3234" s="15"/>
      <c r="AV3234" s="15"/>
      <c r="AW3234" s="15"/>
      <c r="AX3234" s="82"/>
      <c r="AY3234" s="82"/>
      <c r="AZ3234" s="10">
        <v>1</v>
      </c>
      <c r="BA3234" t="s">
        <v>22</v>
      </c>
      <c r="BB3234" t="s">
        <v>23</v>
      </c>
      <c r="BD3234" s="39" t="str">
        <f t="shared" si="101"/>
        <v>01/294826801QTokopedia</v>
      </c>
    </row>
    <row r="3235" spans="2:59" ht="13.5" customHeight="1" x14ac:dyDescent="0.35">
      <c r="B3235" s="10" t="s">
        <v>17</v>
      </c>
      <c r="C3235" s="10" t="s">
        <v>2517</v>
      </c>
      <c r="D3235" s="10" t="s">
        <v>294</v>
      </c>
      <c r="E3235" s="10" t="s">
        <v>295</v>
      </c>
      <c r="F3235" s="10" t="s">
        <v>9716</v>
      </c>
      <c r="G3235" s="137">
        <v>2231071579</v>
      </c>
      <c r="H3235" s="10"/>
      <c r="I3235" s="10" t="s">
        <v>9729</v>
      </c>
      <c r="J3235" s="41" t="s">
        <v>13766</v>
      </c>
      <c r="K3235" s="124" t="s">
        <v>12003</v>
      </c>
      <c r="L3235" s="98">
        <f>IFERROR(VLOOKUP($F3235&amp;$C3235,Sales!$J:$W,9,0),0)</f>
        <v>0</v>
      </c>
      <c r="M3235" s="98">
        <f>IFERROR(VLOOKUP($F3235&amp;$C3235,Sales!$J:$W,10,0),0)</f>
        <v>0</v>
      </c>
      <c r="N3235" s="98">
        <f>IFERROR(VLOOKUP($F3235&amp;$C3235,Sales!$J:$W,11,0),0)</f>
        <v>0</v>
      </c>
      <c r="O3235" s="98">
        <f>IFERROR(VLOOKUP($F3235&amp;$C3235,Sales!$J:$W,12,0),0)</f>
        <v>0</v>
      </c>
      <c r="P3235" s="98">
        <f>IFERROR(VLOOKUP($F3235&amp;$C3235,Sales!$J:$W,13,0),0)</f>
        <v>0</v>
      </c>
      <c r="Q3235" s="98">
        <f>IFERROR(VLOOKUP($F3235&amp;$C3235,Sales!$A:$H,7,0),0)</f>
        <v>0</v>
      </c>
      <c r="R3235" s="41">
        <f t="shared" si="100"/>
        <v>1</v>
      </c>
      <c r="S3235" s="15">
        <v>1</v>
      </c>
      <c r="T3235" s="15"/>
      <c r="U3235" s="15"/>
      <c r="V3235" s="15">
        <v>1</v>
      </c>
      <c r="W3235" s="15">
        <v>1</v>
      </c>
      <c r="X3235" s="15">
        <v>1</v>
      </c>
      <c r="Y3235" s="41">
        <v>1</v>
      </c>
      <c r="Z3235" s="41">
        <v>1</v>
      </c>
      <c r="AA3235" s="41"/>
      <c r="AB3235" s="15"/>
      <c r="AC3235" s="15"/>
      <c r="AD3235" s="15"/>
      <c r="AE3235" s="15"/>
      <c r="AF3235" s="15"/>
      <c r="AG3235" s="15"/>
      <c r="AH3235" s="15"/>
      <c r="AI3235" s="15"/>
      <c r="AJ3235" s="15"/>
      <c r="AK3235" s="15"/>
      <c r="AL3235" s="15"/>
      <c r="AM3235" s="15"/>
      <c r="AN3235" s="15"/>
      <c r="AO3235" s="15"/>
      <c r="AP3235" s="15"/>
      <c r="AQ3235" s="15"/>
      <c r="AR3235" s="15"/>
      <c r="AS3235" s="15"/>
      <c r="AT3235" s="15"/>
      <c r="AU3235" s="15"/>
      <c r="AV3235" s="15"/>
      <c r="AW3235" s="15"/>
      <c r="AX3235" s="82"/>
      <c r="AY3235" s="82"/>
      <c r="AZ3235" s="10">
        <v>1</v>
      </c>
      <c r="BA3235" t="s">
        <v>13952</v>
      </c>
      <c r="BB3235" t="s">
        <v>23</v>
      </c>
      <c r="BD3235" s="39" t="str">
        <f t="shared" si="101"/>
        <v>01/394829505NTokopedia</v>
      </c>
      <c r="BF3235" t="s">
        <v>13753</v>
      </c>
      <c r="BG3235" t="s">
        <v>13751</v>
      </c>
    </row>
    <row r="3236" spans="2:59" ht="13.5" customHeight="1" x14ac:dyDescent="0.35">
      <c r="B3236" s="10" t="s">
        <v>17</v>
      </c>
      <c r="C3236" s="10" t="s">
        <v>2517</v>
      </c>
      <c r="D3236" s="10" t="s">
        <v>294</v>
      </c>
      <c r="E3236" s="10" t="s">
        <v>295</v>
      </c>
      <c r="F3236" s="10" t="s">
        <v>9715</v>
      </c>
      <c r="G3236" s="137">
        <v>2231064368</v>
      </c>
      <c r="H3236" s="10"/>
      <c r="I3236" s="10" t="s">
        <v>9728</v>
      </c>
      <c r="J3236" t="s">
        <v>11895</v>
      </c>
      <c r="K3236" s="10" t="s">
        <v>12004</v>
      </c>
      <c r="L3236" s="98">
        <f>IFERROR(VLOOKUP($F3236&amp;$C3236,Sales!$J:$W,9,0),0)</f>
        <v>0</v>
      </c>
      <c r="M3236" s="98">
        <f>IFERROR(VLOOKUP($F3236&amp;$C3236,Sales!$J:$W,10,0),0)</f>
        <v>0</v>
      </c>
      <c r="N3236" s="98">
        <f>IFERROR(VLOOKUP($F3236&amp;$C3236,Sales!$J:$W,11,0),0)</f>
        <v>0</v>
      </c>
      <c r="O3236" s="98">
        <f>IFERROR(VLOOKUP($F3236&amp;$C3236,Sales!$J:$W,12,0),0)</f>
        <v>0</v>
      </c>
      <c r="P3236" s="98">
        <f>IFERROR(VLOOKUP($F3236&amp;$C3236,Sales!$J:$W,13,0),0)</f>
        <v>0</v>
      </c>
      <c r="Q3236" s="98">
        <f>IFERROR(VLOOKUP($F3236&amp;$C3236,Sales!$A:$H,7,0),0)</f>
        <v>0</v>
      </c>
      <c r="R3236" s="41">
        <f t="shared" si="100"/>
        <v>1</v>
      </c>
      <c r="S3236" s="15">
        <v>1</v>
      </c>
      <c r="T3236" s="15"/>
      <c r="U3236" s="15"/>
      <c r="V3236" s="15">
        <v>1</v>
      </c>
      <c r="W3236" s="15">
        <v>1</v>
      </c>
      <c r="X3236" s="15">
        <v>1</v>
      </c>
      <c r="Y3236" s="41">
        <v>1</v>
      </c>
      <c r="Z3236" s="41">
        <v>1</v>
      </c>
      <c r="AA3236" s="41"/>
      <c r="AB3236" s="15"/>
      <c r="AC3236" s="15"/>
      <c r="AD3236" s="15"/>
      <c r="AE3236" s="15"/>
      <c r="AF3236" s="15"/>
      <c r="AG3236" s="15"/>
      <c r="AH3236" s="15"/>
      <c r="AI3236" s="15"/>
      <c r="AJ3236" s="15"/>
      <c r="AK3236" s="15"/>
      <c r="AL3236" s="15"/>
      <c r="AM3236" s="15"/>
      <c r="AN3236" s="15"/>
      <c r="AO3236" s="15"/>
      <c r="AP3236" s="15"/>
      <c r="AQ3236" s="15"/>
      <c r="AR3236" s="15"/>
      <c r="AS3236" s="15"/>
      <c r="AT3236" s="15"/>
      <c r="AU3236" s="15"/>
      <c r="AV3236" s="15"/>
      <c r="AW3236" s="15"/>
      <c r="AX3236" s="82"/>
      <c r="AY3236" s="82"/>
      <c r="AZ3236" s="10">
        <v>1</v>
      </c>
      <c r="BA3236" t="s">
        <v>22</v>
      </c>
      <c r="BB3236" t="s">
        <v>23</v>
      </c>
      <c r="BD3236" s="39" t="str">
        <f t="shared" si="101"/>
        <v>01/394829505MTokopedia</v>
      </c>
    </row>
    <row r="3237" spans="2:59" ht="13.5" customHeight="1" x14ac:dyDescent="0.35">
      <c r="B3237" s="10" t="s">
        <v>17</v>
      </c>
      <c r="C3237" s="10" t="s">
        <v>2517</v>
      </c>
      <c r="D3237" s="10" t="s">
        <v>294</v>
      </c>
      <c r="E3237" s="10" t="s">
        <v>295</v>
      </c>
      <c r="F3237" s="10" t="s">
        <v>9717</v>
      </c>
      <c r="G3237" s="137">
        <v>2231083975</v>
      </c>
      <c r="H3237" s="10"/>
      <c r="I3237" s="10" t="s">
        <v>9902</v>
      </c>
      <c r="J3237" t="s">
        <v>11896</v>
      </c>
      <c r="K3237" s="10" t="s">
        <v>12005</v>
      </c>
      <c r="L3237" s="98">
        <f>IFERROR(VLOOKUP($F3237&amp;$C3237,Sales!$J:$W,9,0),0)</f>
        <v>0</v>
      </c>
      <c r="M3237" s="98">
        <f>IFERROR(VLOOKUP($F3237&amp;$C3237,Sales!$J:$W,10,0),0)</f>
        <v>0</v>
      </c>
      <c r="N3237" s="98">
        <f>IFERROR(VLOOKUP($F3237&amp;$C3237,Sales!$J:$W,11,0),0)</f>
        <v>0</v>
      </c>
      <c r="O3237" s="98">
        <f>IFERROR(VLOOKUP($F3237&amp;$C3237,Sales!$J:$W,12,0),0)</f>
        <v>0</v>
      </c>
      <c r="P3237" s="98">
        <f>IFERROR(VLOOKUP($F3237&amp;$C3237,Sales!$J:$W,13,0),0)</f>
        <v>0</v>
      </c>
      <c r="Q3237" s="98">
        <f>IFERROR(VLOOKUP($F3237&amp;$C3237,Sales!$A:$H,7,0),0)</f>
        <v>0</v>
      </c>
      <c r="R3237" s="41">
        <f t="shared" si="100"/>
        <v>1</v>
      </c>
      <c r="S3237" s="15">
        <v>1</v>
      </c>
      <c r="T3237" s="15"/>
      <c r="U3237" s="15"/>
      <c r="V3237" s="15">
        <v>1</v>
      </c>
      <c r="W3237" s="15">
        <v>1</v>
      </c>
      <c r="X3237" s="15">
        <v>1</v>
      </c>
      <c r="Y3237" s="41">
        <v>1</v>
      </c>
      <c r="Z3237" s="41">
        <v>1</v>
      </c>
      <c r="AA3237" s="41"/>
      <c r="AB3237" s="15"/>
      <c r="AC3237" s="15"/>
      <c r="AD3237" s="15"/>
      <c r="AE3237" s="15"/>
      <c r="AF3237" s="15"/>
      <c r="AG3237" s="15"/>
      <c r="AH3237" s="15"/>
      <c r="AI3237" s="15"/>
      <c r="AJ3237" s="15"/>
      <c r="AK3237" s="15"/>
      <c r="AL3237" s="15"/>
      <c r="AM3237" s="15"/>
      <c r="AN3237" s="15"/>
      <c r="AO3237" s="15"/>
      <c r="AP3237" s="15"/>
      <c r="AQ3237" s="15"/>
      <c r="AR3237" s="15"/>
      <c r="AS3237" s="15"/>
      <c r="AT3237" s="15"/>
      <c r="AU3237" s="15"/>
      <c r="AV3237" s="15"/>
      <c r="AW3237" s="15"/>
      <c r="AX3237" s="82"/>
      <c r="AY3237" s="82"/>
      <c r="AZ3237" s="10">
        <v>1</v>
      </c>
      <c r="BA3237" t="s">
        <v>22</v>
      </c>
      <c r="BB3237" t="s">
        <v>23</v>
      </c>
      <c r="BD3237" s="39" t="str">
        <f t="shared" si="101"/>
        <v>01/394829505OTokopedia</v>
      </c>
    </row>
    <row r="3238" spans="2:59" ht="13.5" customHeight="1" x14ac:dyDescent="0.35">
      <c r="B3238" s="10" t="s">
        <v>17</v>
      </c>
      <c r="C3238" s="10" t="s">
        <v>2517</v>
      </c>
      <c r="D3238" s="10" t="s">
        <v>294</v>
      </c>
      <c r="E3238" s="10" t="s">
        <v>295</v>
      </c>
      <c r="F3238" s="10" t="s">
        <v>11809</v>
      </c>
      <c r="G3238" s="137">
        <v>2231111858</v>
      </c>
      <c r="H3238" s="10"/>
      <c r="I3238" s="10" t="s">
        <v>11822</v>
      </c>
      <c r="J3238" s="10" t="s">
        <v>11897</v>
      </c>
      <c r="K3238" s="10" t="s">
        <v>12006</v>
      </c>
      <c r="L3238" s="98">
        <f>IFERROR(VLOOKUP($F3238&amp;$C3238,Sales!$J:$W,9,0),0)</f>
        <v>0</v>
      </c>
      <c r="M3238" s="98">
        <f>IFERROR(VLOOKUP($F3238&amp;$C3238,Sales!$J:$W,10,0),0)</f>
        <v>0</v>
      </c>
      <c r="N3238" s="98">
        <f>IFERROR(VLOOKUP($F3238&amp;$C3238,Sales!$J:$W,11,0),0)</f>
        <v>0</v>
      </c>
      <c r="O3238" s="98">
        <f>IFERROR(VLOOKUP($F3238&amp;$C3238,Sales!$J:$W,12,0),0)</f>
        <v>0</v>
      </c>
      <c r="P3238" s="98">
        <f>IFERROR(VLOOKUP($F3238&amp;$C3238,Sales!$J:$W,13,0),0)</f>
        <v>0</v>
      </c>
      <c r="Q3238" s="98">
        <f>IFERROR(VLOOKUP($F3238&amp;$C3238,Sales!$A:$H,7,0),0)</f>
        <v>0</v>
      </c>
      <c r="R3238" s="41">
        <f t="shared" si="100"/>
        <v>1</v>
      </c>
      <c r="S3238" s="15">
        <v>1</v>
      </c>
      <c r="T3238" s="15"/>
      <c r="U3238" s="15"/>
      <c r="V3238" s="15">
        <v>1</v>
      </c>
      <c r="W3238" s="15">
        <v>1</v>
      </c>
      <c r="X3238" s="15">
        <v>1</v>
      </c>
      <c r="Y3238" s="41">
        <v>1</v>
      </c>
      <c r="Z3238" s="41">
        <v>1</v>
      </c>
      <c r="AA3238" s="41"/>
      <c r="AB3238" s="15"/>
      <c r="AC3238" s="15"/>
      <c r="AD3238" s="15"/>
      <c r="AE3238" s="15"/>
      <c r="AF3238" s="15"/>
      <c r="AG3238" s="15"/>
      <c r="AH3238" s="15"/>
      <c r="AI3238" s="15"/>
      <c r="AJ3238" s="15"/>
      <c r="AK3238" s="15"/>
      <c r="AL3238" s="15"/>
      <c r="AM3238" s="15"/>
      <c r="AN3238" s="15"/>
      <c r="AO3238" s="15"/>
      <c r="AP3238" s="15"/>
      <c r="AQ3238" s="15"/>
      <c r="AR3238" s="15"/>
      <c r="AS3238" s="15"/>
      <c r="AT3238" s="15"/>
      <c r="AU3238" s="15"/>
      <c r="AV3238" s="15"/>
      <c r="AW3238" s="15"/>
      <c r="AX3238" s="82"/>
      <c r="AY3238" s="82"/>
      <c r="AZ3238" s="10">
        <v>1</v>
      </c>
      <c r="BA3238" t="s">
        <v>22</v>
      </c>
      <c r="BB3238" t="s">
        <v>23</v>
      </c>
      <c r="BD3238" s="39" t="str">
        <f t="shared" si="101"/>
        <v>01/394829505UTokopedia</v>
      </c>
    </row>
    <row r="3239" spans="2:59" ht="13.5" customHeight="1" x14ac:dyDescent="0.35">
      <c r="B3239" s="10" t="s">
        <v>17</v>
      </c>
      <c r="C3239" s="10" t="s">
        <v>2517</v>
      </c>
      <c r="D3239" s="10" t="s">
        <v>549</v>
      </c>
      <c r="E3239" s="10" t="s">
        <v>194</v>
      </c>
      <c r="F3239" s="10" t="s">
        <v>9710</v>
      </c>
      <c r="G3239" s="137">
        <v>2229653210</v>
      </c>
      <c r="H3239" s="10"/>
      <c r="I3239" s="10" t="s">
        <v>9723</v>
      </c>
      <c r="J3239" s="10" t="s">
        <v>11898</v>
      </c>
      <c r="K3239" s="10" t="s">
        <v>10410</v>
      </c>
      <c r="L3239" s="98">
        <f>IFERROR(VLOOKUP($F3239&amp;$C3239,Sales!$J:$W,9,0),0)</f>
        <v>0</v>
      </c>
      <c r="M3239" s="98">
        <f>IFERROR(VLOOKUP($F3239&amp;$C3239,Sales!$J:$W,10,0),0)</f>
        <v>0</v>
      </c>
      <c r="N3239" s="98">
        <f>IFERROR(VLOOKUP($F3239&amp;$C3239,Sales!$J:$W,11,0),0)</f>
        <v>0</v>
      </c>
      <c r="O3239" s="98">
        <f>IFERROR(VLOOKUP($F3239&amp;$C3239,Sales!$J:$W,12,0),0)</f>
        <v>0</v>
      </c>
      <c r="P3239" s="98">
        <f>IFERROR(VLOOKUP($F3239&amp;$C3239,Sales!$J:$W,13,0),0)</f>
        <v>0</v>
      </c>
      <c r="Q3239" s="98">
        <f>IFERROR(VLOOKUP($F3239&amp;$C3239,Sales!$A:$H,7,0),0)</f>
        <v>0</v>
      </c>
      <c r="R3239" s="41">
        <f t="shared" si="100"/>
        <v>1</v>
      </c>
      <c r="S3239" s="15">
        <v>1</v>
      </c>
      <c r="T3239" s="15"/>
      <c r="U3239" s="15"/>
      <c r="V3239" s="15">
        <v>1</v>
      </c>
      <c r="W3239" s="15">
        <v>1</v>
      </c>
      <c r="X3239" s="15">
        <v>1</v>
      </c>
      <c r="Y3239" s="41">
        <v>1</v>
      </c>
      <c r="Z3239" s="41">
        <v>1</v>
      </c>
      <c r="AA3239" s="41"/>
      <c r="AB3239" s="15"/>
      <c r="AC3239" s="15"/>
      <c r="AD3239" s="15"/>
      <c r="AE3239" s="15"/>
      <c r="AF3239" s="15"/>
      <c r="AG3239" s="15"/>
      <c r="AH3239" s="15"/>
      <c r="AI3239" s="15"/>
      <c r="AJ3239" s="15"/>
      <c r="AK3239" s="15"/>
      <c r="AL3239" s="15"/>
      <c r="AM3239" s="15"/>
      <c r="AN3239" s="15"/>
      <c r="AO3239" s="15"/>
      <c r="AP3239" s="15"/>
      <c r="AQ3239" s="15"/>
      <c r="AR3239" s="15"/>
      <c r="AS3239" s="15"/>
      <c r="AT3239" s="15"/>
      <c r="AU3239" s="15"/>
      <c r="AV3239" s="15"/>
      <c r="AW3239" s="15"/>
      <c r="AX3239" s="82"/>
      <c r="AY3239" s="82"/>
      <c r="AZ3239" s="10">
        <v>1</v>
      </c>
      <c r="BA3239" t="s">
        <v>22</v>
      </c>
      <c r="BB3239" t="s">
        <v>23</v>
      </c>
      <c r="BD3239" s="39" t="str">
        <f t="shared" si="101"/>
        <v>01/395129507DTokopedia</v>
      </c>
    </row>
    <row r="3240" spans="2:59" ht="13.5" customHeight="1" x14ac:dyDescent="0.35">
      <c r="B3240" s="10" t="s">
        <v>17</v>
      </c>
      <c r="C3240" s="10" t="s">
        <v>2517</v>
      </c>
      <c r="D3240" s="10" t="s">
        <v>549</v>
      </c>
      <c r="E3240" s="10" t="s">
        <v>194</v>
      </c>
      <c r="F3240" s="10" t="s">
        <v>9828</v>
      </c>
      <c r="G3240" s="137">
        <v>2229657061</v>
      </c>
      <c r="H3240" s="10"/>
      <c r="I3240" s="10" t="s">
        <v>9903</v>
      </c>
      <c r="J3240" s="10" t="s">
        <v>11899</v>
      </c>
      <c r="K3240" s="10" t="s">
        <v>10412</v>
      </c>
      <c r="L3240" s="98">
        <f>IFERROR(VLOOKUP($F3240&amp;$C3240,Sales!$J:$W,9,0),0)</f>
        <v>0</v>
      </c>
      <c r="M3240" s="98">
        <f>IFERROR(VLOOKUP($F3240&amp;$C3240,Sales!$J:$W,10,0),0)</f>
        <v>0</v>
      </c>
      <c r="N3240" s="98">
        <f>IFERROR(VLOOKUP($F3240&amp;$C3240,Sales!$J:$W,11,0),0)</f>
        <v>0</v>
      </c>
      <c r="O3240" s="98">
        <f>IFERROR(VLOOKUP($F3240&amp;$C3240,Sales!$J:$W,12,0),0)</f>
        <v>0</v>
      </c>
      <c r="P3240" s="98">
        <f>IFERROR(VLOOKUP($F3240&amp;$C3240,Sales!$J:$W,13,0),0)</f>
        <v>0</v>
      </c>
      <c r="Q3240" s="98">
        <f>IFERROR(VLOOKUP($F3240&amp;$C3240,Sales!$A:$H,7,0),0)</f>
        <v>0</v>
      </c>
      <c r="R3240" s="41">
        <f t="shared" si="100"/>
        <v>1</v>
      </c>
      <c r="S3240" s="15">
        <v>1</v>
      </c>
      <c r="T3240" s="15"/>
      <c r="U3240" s="15"/>
      <c r="V3240" s="15">
        <v>1</v>
      </c>
      <c r="W3240" s="15">
        <v>1</v>
      </c>
      <c r="X3240" s="15">
        <v>1</v>
      </c>
      <c r="Y3240" s="41">
        <v>1</v>
      </c>
      <c r="Z3240" s="41">
        <v>1</v>
      </c>
      <c r="AA3240" s="41"/>
      <c r="AB3240" s="15"/>
      <c r="AC3240" s="15"/>
      <c r="AD3240" s="15"/>
      <c r="AE3240" s="15"/>
      <c r="AF3240" s="15"/>
      <c r="AG3240" s="15"/>
      <c r="AH3240" s="15"/>
      <c r="AI3240" s="15"/>
      <c r="AJ3240" s="15"/>
      <c r="AK3240" s="15"/>
      <c r="AL3240" s="15"/>
      <c r="AM3240" s="15"/>
      <c r="AN3240" s="15"/>
      <c r="AO3240" s="15"/>
      <c r="AP3240" s="15"/>
      <c r="AQ3240" s="15"/>
      <c r="AR3240" s="15"/>
      <c r="AS3240" s="15"/>
      <c r="AT3240" s="15"/>
      <c r="AU3240" s="15"/>
      <c r="AV3240" s="15"/>
      <c r="AW3240" s="15"/>
      <c r="AX3240" s="82"/>
      <c r="AY3240" s="82"/>
      <c r="AZ3240" s="10">
        <v>1</v>
      </c>
      <c r="BA3240" t="s">
        <v>22</v>
      </c>
      <c r="BB3240" t="s">
        <v>23</v>
      </c>
      <c r="BD3240" s="39" t="str">
        <f t="shared" si="101"/>
        <v>01/395129507ETokopedia</v>
      </c>
    </row>
    <row r="3241" spans="2:59" ht="13.5" customHeight="1" x14ac:dyDescent="0.35">
      <c r="B3241" s="10" t="s">
        <v>17</v>
      </c>
      <c r="C3241" s="10" t="s">
        <v>2517</v>
      </c>
      <c r="D3241" s="10" t="s">
        <v>549</v>
      </c>
      <c r="E3241" s="10" t="s">
        <v>194</v>
      </c>
      <c r="F3241" s="10" t="s">
        <v>9711</v>
      </c>
      <c r="G3241" s="137">
        <v>2229669503</v>
      </c>
      <c r="H3241" s="10"/>
      <c r="I3241" s="10" t="s">
        <v>9724</v>
      </c>
      <c r="J3241" s="10" t="s">
        <v>11900</v>
      </c>
      <c r="K3241" s="10" t="s">
        <v>12007</v>
      </c>
      <c r="L3241" s="98">
        <f>IFERROR(VLOOKUP($F3241&amp;$C3241,Sales!$J:$W,9,0),0)</f>
        <v>0</v>
      </c>
      <c r="M3241" s="98">
        <f>IFERROR(VLOOKUP($F3241&amp;$C3241,Sales!$J:$W,10,0),0)</f>
        <v>0</v>
      </c>
      <c r="N3241" s="98">
        <f>IFERROR(VLOOKUP($F3241&amp;$C3241,Sales!$J:$W,11,0),0)</f>
        <v>0</v>
      </c>
      <c r="O3241" s="98">
        <f>IFERROR(VLOOKUP($F3241&amp;$C3241,Sales!$J:$W,12,0),0)</f>
        <v>0</v>
      </c>
      <c r="P3241" s="98">
        <f>IFERROR(VLOOKUP($F3241&amp;$C3241,Sales!$J:$W,13,0),0)</f>
        <v>0</v>
      </c>
      <c r="Q3241" s="98">
        <f>IFERROR(VLOOKUP($F3241&amp;$C3241,Sales!$A:$H,7,0),0)</f>
        <v>0</v>
      </c>
      <c r="R3241" s="41">
        <f t="shared" si="100"/>
        <v>1</v>
      </c>
      <c r="S3241" s="15">
        <v>1</v>
      </c>
      <c r="T3241" s="15"/>
      <c r="U3241" s="15"/>
      <c r="V3241" s="15">
        <v>1</v>
      </c>
      <c r="W3241" s="15">
        <v>1</v>
      </c>
      <c r="X3241" s="15">
        <v>1</v>
      </c>
      <c r="Y3241" s="41">
        <v>1</v>
      </c>
      <c r="Z3241" s="41">
        <v>1</v>
      </c>
      <c r="AA3241" s="41"/>
      <c r="AB3241" s="15"/>
      <c r="AC3241" s="15"/>
      <c r="AD3241" s="15"/>
      <c r="AE3241" s="15"/>
      <c r="AF3241" s="15"/>
      <c r="AG3241" s="15"/>
      <c r="AH3241" s="15"/>
      <c r="AI3241" s="15"/>
      <c r="AJ3241" s="15"/>
      <c r="AK3241" s="15"/>
      <c r="AL3241" s="15"/>
      <c r="AM3241" s="15"/>
      <c r="AN3241" s="15"/>
      <c r="AO3241" s="15"/>
      <c r="AP3241" s="15"/>
      <c r="AQ3241" s="15"/>
      <c r="AR3241" s="15"/>
      <c r="AS3241" s="15"/>
      <c r="AT3241" s="15"/>
      <c r="AU3241" s="15"/>
      <c r="AV3241" s="15"/>
      <c r="AW3241" s="15"/>
      <c r="AX3241" s="82"/>
      <c r="AY3241" s="82"/>
      <c r="AZ3241" s="10">
        <v>1</v>
      </c>
      <c r="BA3241" t="s">
        <v>13952</v>
      </c>
      <c r="BB3241" t="s">
        <v>23</v>
      </c>
      <c r="BD3241" s="39" t="str">
        <f t="shared" si="101"/>
        <v>01/395129507FTokopedia</v>
      </c>
    </row>
    <row r="3242" spans="2:59" ht="13.5" customHeight="1" x14ac:dyDescent="0.35">
      <c r="B3242" s="10" t="s">
        <v>17</v>
      </c>
      <c r="C3242" s="10" t="s">
        <v>2517</v>
      </c>
      <c r="D3242" s="10" t="s">
        <v>549</v>
      </c>
      <c r="E3242" s="10" t="s">
        <v>194</v>
      </c>
      <c r="F3242" s="10" t="s">
        <v>10037</v>
      </c>
      <c r="G3242" s="137">
        <v>2229678115</v>
      </c>
      <c r="H3242" s="10"/>
      <c r="I3242" s="10" t="s">
        <v>9904</v>
      </c>
      <c r="J3242" s="10" t="s">
        <v>11901</v>
      </c>
      <c r="K3242" s="10" t="s">
        <v>12008</v>
      </c>
      <c r="L3242" s="98">
        <f>IFERROR(VLOOKUP($F3242&amp;$C3242,Sales!$J:$W,9,0),0)</f>
        <v>0</v>
      </c>
      <c r="M3242" s="98">
        <f>IFERROR(VLOOKUP($F3242&amp;$C3242,Sales!$J:$W,10,0),0)</f>
        <v>0</v>
      </c>
      <c r="N3242" s="98">
        <f>IFERROR(VLOOKUP($F3242&amp;$C3242,Sales!$J:$W,11,0),0)</f>
        <v>0</v>
      </c>
      <c r="O3242" s="98">
        <f>IFERROR(VLOOKUP($F3242&amp;$C3242,Sales!$J:$W,12,0),0)</f>
        <v>0</v>
      </c>
      <c r="P3242" s="98">
        <f>IFERROR(VLOOKUP($F3242&amp;$C3242,Sales!$J:$W,13,0),0)</f>
        <v>0</v>
      </c>
      <c r="Q3242" s="98">
        <f>IFERROR(VLOOKUP($F3242&amp;$C3242,Sales!$A:$H,7,0),0)</f>
        <v>0</v>
      </c>
      <c r="R3242" s="41">
        <f t="shared" si="100"/>
        <v>1</v>
      </c>
      <c r="S3242" s="15">
        <v>1</v>
      </c>
      <c r="T3242" s="15"/>
      <c r="U3242" s="15"/>
      <c r="V3242" s="15">
        <v>1</v>
      </c>
      <c r="W3242" s="15">
        <v>1</v>
      </c>
      <c r="X3242" s="15">
        <v>1</v>
      </c>
      <c r="Y3242" s="41">
        <v>1</v>
      </c>
      <c r="Z3242" s="41">
        <v>1</v>
      </c>
      <c r="AA3242" s="41"/>
      <c r="AB3242" s="15"/>
      <c r="AC3242" s="15"/>
      <c r="AD3242" s="15"/>
      <c r="AE3242" s="15"/>
      <c r="AF3242" s="15"/>
      <c r="AG3242" s="15"/>
      <c r="AH3242" s="15"/>
      <c r="AI3242" s="15"/>
      <c r="AJ3242" s="15"/>
      <c r="AK3242" s="15"/>
      <c r="AL3242" s="15"/>
      <c r="AM3242" s="15"/>
      <c r="AN3242" s="15"/>
      <c r="AO3242" s="15"/>
      <c r="AP3242" s="15"/>
      <c r="AQ3242" s="15"/>
      <c r="AR3242" s="15"/>
      <c r="AS3242" s="15"/>
      <c r="AT3242" s="15"/>
      <c r="AU3242" s="15"/>
      <c r="AV3242" s="15"/>
      <c r="AW3242" s="15"/>
      <c r="AX3242" s="82"/>
      <c r="AY3242" s="82"/>
      <c r="AZ3242" s="10">
        <v>1</v>
      </c>
      <c r="BA3242" t="s">
        <v>22</v>
      </c>
      <c r="BB3242" t="s">
        <v>23</v>
      </c>
      <c r="BD3242" s="39" t="str">
        <f t="shared" si="101"/>
        <v>01/395129507GTokopedia</v>
      </c>
    </row>
    <row r="3243" spans="2:59" ht="13.5" customHeight="1" x14ac:dyDescent="0.35">
      <c r="B3243" s="10" t="s">
        <v>17</v>
      </c>
      <c r="C3243" s="10" t="s">
        <v>2517</v>
      </c>
      <c r="D3243" s="10" t="s">
        <v>549</v>
      </c>
      <c r="E3243" s="10" t="s">
        <v>194</v>
      </c>
      <c r="F3243" s="10" t="s">
        <v>9712</v>
      </c>
      <c r="G3243" s="137">
        <v>2229701522</v>
      </c>
      <c r="H3243" s="10"/>
      <c r="I3243" s="10" t="s">
        <v>9725</v>
      </c>
      <c r="J3243" s="10" t="s">
        <v>11902</v>
      </c>
      <c r="K3243" s="10" t="s">
        <v>10425</v>
      </c>
      <c r="L3243" s="98">
        <f>IFERROR(VLOOKUP($F3243&amp;$C3243,Sales!$J:$W,9,0),0)</f>
        <v>0</v>
      </c>
      <c r="M3243" s="98">
        <f>IFERROR(VLOOKUP($F3243&amp;$C3243,Sales!$J:$W,10,0),0)</f>
        <v>0</v>
      </c>
      <c r="N3243" s="98">
        <f>IFERROR(VLOOKUP($F3243&amp;$C3243,Sales!$J:$W,11,0),0)</f>
        <v>0</v>
      </c>
      <c r="O3243" s="98">
        <f>IFERROR(VLOOKUP($F3243&amp;$C3243,Sales!$J:$W,12,0),0)</f>
        <v>0</v>
      </c>
      <c r="P3243" s="98">
        <f>IFERROR(VLOOKUP($F3243&amp;$C3243,Sales!$J:$W,13,0),0)</f>
        <v>0</v>
      </c>
      <c r="Q3243" s="98">
        <f>IFERROR(VLOOKUP($F3243&amp;$C3243,Sales!$A:$H,7,0),0)</f>
        <v>0</v>
      </c>
      <c r="R3243" s="41">
        <f t="shared" si="100"/>
        <v>1</v>
      </c>
      <c r="S3243" s="15">
        <v>1</v>
      </c>
      <c r="T3243" s="15"/>
      <c r="U3243" s="15"/>
      <c r="V3243" s="15">
        <v>1</v>
      </c>
      <c r="W3243" s="15">
        <v>1</v>
      </c>
      <c r="X3243" s="15">
        <v>1</v>
      </c>
      <c r="Y3243" s="41">
        <v>1</v>
      </c>
      <c r="Z3243" s="41">
        <v>1</v>
      </c>
      <c r="AA3243" s="41"/>
      <c r="AB3243" s="15"/>
      <c r="AC3243" s="15"/>
      <c r="AD3243" s="15"/>
      <c r="AE3243" s="15"/>
      <c r="AF3243" s="15"/>
      <c r="AG3243" s="15"/>
      <c r="AH3243" s="15"/>
      <c r="AI3243" s="15"/>
      <c r="AJ3243" s="15"/>
      <c r="AK3243" s="15"/>
      <c r="AL3243" s="15"/>
      <c r="AM3243" s="15"/>
      <c r="AN3243" s="15"/>
      <c r="AO3243" s="15"/>
      <c r="AP3243" s="15"/>
      <c r="AQ3243" s="15"/>
      <c r="AR3243" s="15"/>
      <c r="AS3243" s="15"/>
      <c r="AT3243" s="15"/>
      <c r="AU3243" s="15"/>
      <c r="AV3243" s="15"/>
      <c r="AW3243" s="15"/>
      <c r="AX3243" s="82"/>
      <c r="AY3243" s="82"/>
      <c r="AZ3243" s="10">
        <v>1</v>
      </c>
      <c r="BA3243" t="s">
        <v>22</v>
      </c>
      <c r="BB3243" t="s">
        <v>23</v>
      </c>
      <c r="BD3243" s="39" t="str">
        <f t="shared" si="101"/>
        <v>01/395129507HTokopedia</v>
      </c>
    </row>
    <row r="3244" spans="2:59" ht="13.5" customHeight="1" x14ac:dyDescent="0.35">
      <c r="B3244" s="10" t="s">
        <v>17</v>
      </c>
      <c r="C3244" s="10" t="s">
        <v>2517</v>
      </c>
      <c r="D3244" s="10" t="s">
        <v>549</v>
      </c>
      <c r="E3244" s="10" t="s">
        <v>194</v>
      </c>
      <c r="F3244" s="10" t="s">
        <v>9829</v>
      </c>
      <c r="G3244" s="137">
        <v>2229708239</v>
      </c>
      <c r="H3244" s="10"/>
      <c r="I3244" s="10" t="s">
        <v>9905</v>
      </c>
      <c r="J3244" s="10" t="s">
        <v>11903</v>
      </c>
      <c r="K3244" s="10" t="s">
        <v>12009</v>
      </c>
      <c r="L3244" s="98">
        <f>IFERROR(VLOOKUP($F3244&amp;$C3244,Sales!$J:$W,9,0),0)</f>
        <v>0</v>
      </c>
      <c r="M3244" s="98">
        <f>IFERROR(VLOOKUP($F3244&amp;$C3244,Sales!$J:$W,10,0),0)</f>
        <v>0</v>
      </c>
      <c r="N3244" s="98">
        <f>IFERROR(VLOOKUP($F3244&amp;$C3244,Sales!$J:$W,11,0),0)</f>
        <v>0</v>
      </c>
      <c r="O3244" s="98">
        <f>IFERROR(VLOOKUP($F3244&amp;$C3244,Sales!$J:$W,12,0),0)</f>
        <v>0</v>
      </c>
      <c r="P3244" s="98">
        <f>IFERROR(VLOOKUP($F3244&amp;$C3244,Sales!$J:$W,13,0),0)</f>
        <v>0</v>
      </c>
      <c r="Q3244" s="98">
        <f>IFERROR(VLOOKUP($F3244&amp;$C3244,Sales!$A:$H,7,0),0)</f>
        <v>0</v>
      </c>
      <c r="R3244" s="41">
        <f t="shared" si="100"/>
        <v>1</v>
      </c>
      <c r="S3244" s="15">
        <v>1</v>
      </c>
      <c r="T3244" s="15"/>
      <c r="U3244" s="15"/>
      <c r="V3244" s="15">
        <v>1</v>
      </c>
      <c r="W3244" s="15">
        <v>1</v>
      </c>
      <c r="X3244" s="15">
        <v>1</v>
      </c>
      <c r="Y3244" s="41">
        <v>1</v>
      </c>
      <c r="Z3244" s="41">
        <v>1</v>
      </c>
      <c r="AA3244" s="41"/>
      <c r="AB3244" s="15"/>
      <c r="AC3244" s="15"/>
      <c r="AD3244" s="15"/>
      <c r="AE3244" s="15"/>
      <c r="AF3244" s="15"/>
      <c r="AG3244" s="15"/>
      <c r="AH3244" s="15"/>
      <c r="AI3244" s="15"/>
      <c r="AJ3244" s="15"/>
      <c r="AK3244" s="15"/>
      <c r="AL3244" s="15"/>
      <c r="AM3244" s="15"/>
      <c r="AN3244" s="15"/>
      <c r="AO3244" s="15"/>
      <c r="AP3244" s="15"/>
      <c r="AQ3244" s="15"/>
      <c r="AR3244" s="15"/>
      <c r="AS3244" s="15"/>
      <c r="AT3244" s="15"/>
      <c r="AU3244" s="15"/>
      <c r="AV3244" s="15"/>
      <c r="AW3244" s="15"/>
      <c r="AX3244" s="82"/>
      <c r="AY3244" s="82"/>
      <c r="AZ3244" s="10">
        <v>1</v>
      </c>
      <c r="BA3244" t="s">
        <v>22</v>
      </c>
      <c r="BB3244" t="s">
        <v>23</v>
      </c>
      <c r="BD3244" s="39" t="str">
        <f t="shared" si="101"/>
        <v>01/395129507ITokopedia</v>
      </c>
    </row>
    <row r="3245" spans="2:59" ht="13.5" customHeight="1" x14ac:dyDescent="0.35">
      <c r="B3245" s="10" t="s">
        <v>17</v>
      </c>
      <c r="C3245" s="10" t="s">
        <v>2517</v>
      </c>
      <c r="D3245" s="10" t="s">
        <v>119</v>
      </c>
      <c r="E3245" s="10" t="s">
        <v>120</v>
      </c>
      <c r="F3245" s="10" t="s">
        <v>9884</v>
      </c>
      <c r="G3245" s="137">
        <v>2234469207</v>
      </c>
      <c r="H3245" s="10" t="s">
        <v>9884</v>
      </c>
      <c r="I3245" s="10">
        <v>7702018469567</v>
      </c>
      <c r="J3245" s="10" t="s">
        <v>19036</v>
      </c>
      <c r="K3245" s="10" t="s">
        <v>12010</v>
      </c>
      <c r="L3245" s="98">
        <f>IFERROR(VLOOKUP($F3245&amp;$C3245,Sales!$J:$W,9,0),0)</f>
        <v>19989729.729729738</v>
      </c>
      <c r="M3245" s="98">
        <f>IFERROR(VLOOKUP($F3245&amp;$C3245,Sales!$J:$W,10,0),0)</f>
        <v>21258918.918918934</v>
      </c>
      <c r="N3245" s="98">
        <f>IFERROR(VLOOKUP($F3245&amp;$C3245,Sales!$J:$W,11,0),0)</f>
        <v>30143243.243243281</v>
      </c>
      <c r="O3245" s="98">
        <f>IFERROR(VLOOKUP($F3245&amp;$C3245,Sales!$J:$W,12,0),0)</f>
        <v>75</v>
      </c>
      <c r="P3245" s="98">
        <f>IFERROR(VLOOKUP($F3245&amp;$C3245,Sales!$J:$W,13,0),0)</f>
        <v>23797297.297297318</v>
      </c>
      <c r="Q3245" s="98">
        <f>IFERROR(VLOOKUP($F3245&amp;$C3245,Sales!$A:$H,7,0),0)</f>
        <v>634594.59459459456</v>
      </c>
      <c r="R3245" s="41">
        <f t="shared" si="100"/>
        <v>1</v>
      </c>
      <c r="S3245" s="15">
        <v>1</v>
      </c>
      <c r="T3245" s="15"/>
      <c r="U3245" s="15"/>
      <c r="V3245" s="15">
        <v>1</v>
      </c>
      <c r="W3245" s="15">
        <v>1</v>
      </c>
      <c r="X3245" s="15">
        <v>1</v>
      </c>
      <c r="Y3245" s="41">
        <v>1</v>
      </c>
      <c r="Z3245" s="41">
        <v>1</v>
      </c>
      <c r="AA3245" s="41"/>
      <c r="AB3245" s="15"/>
      <c r="AC3245" s="15"/>
      <c r="AD3245" s="15"/>
      <c r="AE3245" s="15"/>
      <c r="AF3245" s="15"/>
      <c r="AG3245" s="15"/>
      <c r="AH3245" s="15"/>
      <c r="AI3245" s="15"/>
      <c r="AJ3245" s="15"/>
      <c r="AK3245" s="15"/>
      <c r="AL3245" s="15"/>
      <c r="AM3245" s="15"/>
      <c r="AN3245" s="15"/>
      <c r="AO3245" s="15"/>
      <c r="AP3245" s="15"/>
      <c r="AQ3245" s="15"/>
      <c r="AR3245" s="15"/>
      <c r="AS3245" s="15"/>
      <c r="AT3245" s="15"/>
      <c r="AU3245" s="15"/>
      <c r="AV3245" s="15"/>
      <c r="AW3245" s="15"/>
      <c r="AX3245" s="82"/>
      <c r="AY3245" s="82"/>
      <c r="AZ3245" s="10">
        <v>1</v>
      </c>
      <c r="BA3245" t="s">
        <v>13952</v>
      </c>
      <c r="BB3245" t="s">
        <v>23</v>
      </c>
      <c r="BD3245" s="39" t="str">
        <f t="shared" si="101"/>
        <v>01/214424902RTokopedia</v>
      </c>
    </row>
    <row r="3246" spans="2:59" ht="13.5" customHeight="1" x14ac:dyDescent="0.35">
      <c r="B3246" s="10" t="s">
        <v>17</v>
      </c>
      <c r="C3246" s="10" t="s">
        <v>2517</v>
      </c>
      <c r="D3246" s="10" t="s">
        <v>549</v>
      </c>
      <c r="E3246" s="10" t="s">
        <v>194</v>
      </c>
      <c r="F3246" s="10" t="s">
        <v>9713</v>
      </c>
      <c r="G3246" s="137">
        <v>2229714118</v>
      </c>
      <c r="H3246" s="10"/>
      <c r="I3246" s="10" t="s">
        <v>9726</v>
      </c>
      <c r="J3246" s="10" t="s">
        <v>11904</v>
      </c>
      <c r="K3246" s="10" t="s">
        <v>12011</v>
      </c>
      <c r="L3246" s="98">
        <f>IFERROR(VLOOKUP($F3246&amp;$C3246,Sales!$J:$W,9,0),0)</f>
        <v>0</v>
      </c>
      <c r="M3246" s="98">
        <f>IFERROR(VLOOKUP($F3246&amp;$C3246,Sales!$J:$W,10,0),0)</f>
        <v>0</v>
      </c>
      <c r="N3246" s="98">
        <f>IFERROR(VLOOKUP($F3246&amp;$C3246,Sales!$J:$W,11,0),0)</f>
        <v>0</v>
      </c>
      <c r="O3246" s="98">
        <f>IFERROR(VLOOKUP($F3246&amp;$C3246,Sales!$J:$W,12,0),0)</f>
        <v>0</v>
      </c>
      <c r="P3246" s="98">
        <f>IFERROR(VLOOKUP($F3246&amp;$C3246,Sales!$J:$W,13,0),0)</f>
        <v>0</v>
      </c>
      <c r="Q3246" s="98">
        <f>IFERROR(VLOOKUP($F3246&amp;$C3246,Sales!$A:$H,7,0),0)</f>
        <v>0</v>
      </c>
      <c r="R3246" s="41">
        <f t="shared" si="100"/>
        <v>1</v>
      </c>
      <c r="S3246" s="15">
        <v>1</v>
      </c>
      <c r="T3246" s="15"/>
      <c r="U3246" s="15"/>
      <c r="V3246" s="15">
        <v>1</v>
      </c>
      <c r="W3246" s="15">
        <v>1</v>
      </c>
      <c r="X3246" s="15">
        <v>1</v>
      </c>
      <c r="Y3246" s="41">
        <v>1</v>
      </c>
      <c r="Z3246" s="41">
        <v>1</v>
      </c>
      <c r="AA3246" s="41"/>
      <c r="AB3246" s="15"/>
      <c r="AC3246" s="15"/>
      <c r="AD3246" s="15"/>
      <c r="AE3246" s="15"/>
      <c r="AF3246" s="15"/>
      <c r="AG3246" s="15"/>
      <c r="AH3246" s="15"/>
      <c r="AI3246" s="15"/>
      <c r="AJ3246" s="15"/>
      <c r="AK3246" s="15"/>
      <c r="AL3246" s="15"/>
      <c r="AM3246" s="15"/>
      <c r="AN3246" s="15"/>
      <c r="AO3246" s="15"/>
      <c r="AP3246" s="15"/>
      <c r="AQ3246" s="15"/>
      <c r="AR3246" s="15"/>
      <c r="AS3246" s="15"/>
      <c r="AT3246" s="15"/>
      <c r="AU3246" s="15"/>
      <c r="AV3246" s="15"/>
      <c r="AW3246" s="15"/>
      <c r="AX3246" s="82"/>
      <c r="AY3246" s="82"/>
      <c r="AZ3246" s="10">
        <v>1</v>
      </c>
      <c r="BA3246" t="s">
        <v>22</v>
      </c>
      <c r="BB3246" t="s">
        <v>23</v>
      </c>
      <c r="BD3246" s="39" t="str">
        <f t="shared" si="101"/>
        <v>01/395129507JTokopedia</v>
      </c>
    </row>
    <row r="3247" spans="2:59" ht="13.5" customHeight="1" x14ac:dyDescent="0.35">
      <c r="B3247" s="10" t="s">
        <v>17</v>
      </c>
      <c r="C3247" s="10" t="s">
        <v>2517</v>
      </c>
      <c r="D3247" s="10" t="s">
        <v>549</v>
      </c>
      <c r="E3247" s="10" t="s">
        <v>194</v>
      </c>
      <c r="F3247" s="10" t="s">
        <v>9714</v>
      </c>
      <c r="G3247" s="137">
        <v>2229724682</v>
      </c>
      <c r="H3247" s="10"/>
      <c r="I3247" s="10" t="s">
        <v>9727</v>
      </c>
      <c r="J3247" s="10" t="s">
        <v>11905</v>
      </c>
      <c r="K3247" s="10" t="s">
        <v>12012</v>
      </c>
      <c r="L3247" s="98">
        <f>IFERROR(VLOOKUP($F3247&amp;$C3247,Sales!$J:$W,9,0),0)</f>
        <v>0</v>
      </c>
      <c r="M3247" s="98">
        <f>IFERROR(VLOOKUP($F3247&amp;$C3247,Sales!$J:$W,10,0),0)</f>
        <v>0</v>
      </c>
      <c r="N3247" s="98">
        <f>IFERROR(VLOOKUP($F3247&amp;$C3247,Sales!$J:$W,11,0),0)</f>
        <v>0</v>
      </c>
      <c r="O3247" s="98">
        <f>IFERROR(VLOOKUP($F3247&amp;$C3247,Sales!$J:$W,12,0),0)</f>
        <v>0</v>
      </c>
      <c r="P3247" s="98">
        <f>IFERROR(VLOOKUP($F3247&amp;$C3247,Sales!$J:$W,13,0),0)</f>
        <v>0</v>
      </c>
      <c r="Q3247" s="98">
        <f>IFERROR(VLOOKUP($F3247&amp;$C3247,Sales!$A:$H,7,0),0)</f>
        <v>0</v>
      </c>
      <c r="R3247" s="41">
        <f t="shared" si="100"/>
        <v>1</v>
      </c>
      <c r="S3247" s="15">
        <v>1</v>
      </c>
      <c r="T3247" s="15"/>
      <c r="U3247" s="15"/>
      <c r="V3247" s="15">
        <v>1</v>
      </c>
      <c r="W3247" s="15">
        <v>1</v>
      </c>
      <c r="X3247" s="15">
        <v>1</v>
      </c>
      <c r="Y3247" s="41">
        <v>1</v>
      </c>
      <c r="Z3247" s="41">
        <v>1</v>
      </c>
      <c r="AA3247" s="41"/>
      <c r="AB3247" s="15"/>
      <c r="AC3247" s="15"/>
      <c r="AD3247" s="15"/>
      <c r="AE3247" s="15"/>
      <c r="AF3247" s="15"/>
      <c r="AG3247" s="15"/>
      <c r="AH3247" s="15"/>
      <c r="AI3247" s="15"/>
      <c r="AJ3247" s="15"/>
      <c r="AK3247" s="15"/>
      <c r="AL3247" s="15"/>
      <c r="AM3247" s="15"/>
      <c r="AN3247" s="15"/>
      <c r="AO3247" s="15"/>
      <c r="AP3247" s="15"/>
      <c r="AQ3247" s="15"/>
      <c r="AR3247" s="15"/>
      <c r="AS3247" s="15"/>
      <c r="AT3247" s="15"/>
      <c r="AU3247" s="15"/>
      <c r="AV3247" s="15"/>
      <c r="AW3247" s="15"/>
      <c r="AX3247" s="82"/>
      <c r="AY3247" s="82"/>
      <c r="AZ3247" s="10">
        <v>1</v>
      </c>
      <c r="BA3247" t="s">
        <v>22</v>
      </c>
      <c r="BB3247" t="s">
        <v>23</v>
      </c>
      <c r="BD3247" s="39" t="str">
        <f t="shared" si="101"/>
        <v>01/395129507KTokopedia</v>
      </c>
    </row>
    <row r="3248" spans="2:59" ht="13.5" customHeight="1" x14ac:dyDescent="0.35">
      <c r="B3248" s="10" t="s">
        <v>17</v>
      </c>
      <c r="C3248" s="10" t="s">
        <v>2517</v>
      </c>
      <c r="D3248" s="10" t="s">
        <v>549</v>
      </c>
      <c r="E3248" s="10" t="s">
        <v>194</v>
      </c>
      <c r="F3248" s="10" t="s">
        <v>11810</v>
      </c>
      <c r="G3248" s="137">
        <v>2234505346</v>
      </c>
      <c r="H3248" s="10"/>
      <c r="I3248" s="10" t="s">
        <v>9918</v>
      </c>
      <c r="J3248" s="10" t="s">
        <v>13787</v>
      </c>
      <c r="K3248" s="10" t="s">
        <v>12013</v>
      </c>
      <c r="L3248" s="98">
        <f>IFERROR(VLOOKUP($F3248&amp;$C3248,Sales!$J:$W,9,0),0)</f>
        <v>0</v>
      </c>
      <c r="M3248" s="98">
        <f>IFERROR(VLOOKUP($F3248&amp;$C3248,Sales!$J:$W,10,0),0)</f>
        <v>0</v>
      </c>
      <c r="N3248" s="98">
        <f>IFERROR(VLOOKUP($F3248&amp;$C3248,Sales!$J:$W,11,0),0)</f>
        <v>0</v>
      </c>
      <c r="O3248" s="98">
        <f>IFERROR(VLOOKUP($F3248&amp;$C3248,Sales!$J:$W,12,0),0)</f>
        <v>0</v>
      </c>
      <c r="P3248" s="98">
        <f>IFERROR(VLOOKUP($F3248&amp;$C3248,Sales!$J:$W,13,0),0)</f>
        <v>0</v>
      </c>
      <c r="Q3248" s="98">
        <f>IFERROR(VLOOKUP($F3248&amp;$C3248,Sales!$A:$H,7,0),0)</f>
        <v>0</v>
      </c>
      <c r="R3248" s="41">
        <f t="shared" si="100"/>
        <v>1</v>
      </c>
      <c r="S3248" s="15">
        <v>1</v>
      </c>
      <c r="T3248" s="15"/>
      <c r="U3248" s="15"/>
      <c r="V3248" s="15">
        <v>1</v>
      </c>
      <c r="W3248" s="15">
        <v>1</v>
      </c>
      <c r="X3248" s="15">
        <v>1</v>
      </c>
      <c r="Y3248" s="41">
        <v>1</v>
      </c>
      <c r="Z3248" s="41">
        <v>1</v>
      </c>
      <c r="AA3248" s="41"/>
      <c r="AB3248" s="15"/>
      <c r="AC3248" s="15"/>
      <c r="AD3248" s="15"/>
      <c r="AE3248" s="15"/>
      <c r="AF3248" s="15"/>
      <c r="AG3248" s="15"/>
      <c r="AH3248" s="15"/>
      <c r="AI3248" s="15"/>
      <c r="AJ3248" s="15"/>
      <c r="AK3248" s="15"/>
      <c r="AL3248" s="15"/>
      <c r="AM3248" s="15"/>
      <c r="AN3248" s="15"/>
      <c r="AO3248" s="15"/>
      <c r="AP3248" s="15"/>
      <c r="AQ3248" s="15"/>
      <c r="AR3248" s="15"/>
      <c r="AS3248" s="15"/>
      <c r="AT3248" s="15"/>
      <c r="AU3248" s="15"/>
      <c r="AV3248" s="15"/>
      <c r="AW3248" s="15"/>
      <c r="AX3248" s="82"/>
      <c r="AY3248" s="82"/>
      <c r="AZ3248" s="10">
        <v>1</v>
      </c>
      <c r="BA3248" t="s">
        <v>22</v>
      </c>
      <c r="BB3248" s="86" t="s">
        <v>23</v>
      </c>
      <c r="BC3248" s="86"/>
      <c r="BD3248" s="39" t="str">
        <f t="shared" si="101"/>
        <v>01/395129506ZTokopedia</v>
      </c>
      <c r="BE3248" s="86"/>
      <c r="BF3248" s="86"/>
      <c r="BG3248" s="86"/>
    </row>
    <row r="3249" spans="2:60" ht="13.5" customHeight="1" x14ac:dyDescent="0.35">
      <c r="B3249" s="10" t="s">
        <v>17</v>
      </c>
      <c r="C3249" s="10" t="s">
        <v>2517</v>
      </c>
      <c r="D3249" s="10" t="s">
        <v>549</v>
      </c>
      <c r="E3249" s="10" t="s">
        <v>194</v>
      </c>
      <c r="F3249" s="10" t="s">
        <v>11811</v>
      </c>
      <c r="G3249" s="137">
        <v>2234511530</v>
      </c>
      <c r="H3249" s="10"/>
      <c r="I3249" s="10" t="s">
        <v>9919</v>
      </c>
      <c r="J3249" s="10" t="s">
        <v>13788</v>
      </c>
      <c r="K3249" s="10" t="s">
        <v>12014</v>
      </c>
      <c r="L3249" s="98">
        <f>IFERROR(VLOOKUP($F3249&amp;$C3249,Sales!$J:$W,9,0),0)</f>
        <v>0</v>
      </c>
      <c r="M3249" s="98">
        <f>IFERROR(VLOOKUP($F3249&amp;$C3249,Sales!$J:$W,10,0),0)</f>
        <v>0</v>
      </c>
      <c r="N3249" s="98">
        <f>IFERROR(VLOOKUP($F3249&amp;$C3249,Sales!$J:$W,11,0),0)</f>
        <v>0</v>
      </c>
      <c r="O3249" s="98">
        <f>IFERROR(VLOOKUP($F3249&amp;$C3249,Sales!$J:$W,12,0),0)</f>
        <v>0</v>
      </c>
      <c r="P3249" s="98">
        <f>IFERROR(VLOOKUP($F3249&amp;$C3249,Sales!$J:$W,13,0),0)</f>
        <v>0</v>
      </c>
      <c r="Q3249" s="98">
        <f>IFERROR(VLOOKUP($F3249&amp;$C3249,Sales!$A:$H,7,0),0)</f>
        <v>0</v>
      </c>
      <c r="R3249" s="41">
        <f t="shared" si="100"/>
        <v>1</v>
      </c>
      <c r="S3249" s="15">
        <v>1</v>
      </c>
      <c r="T3249" s="15"/>
      <c r="U3249" s="15"/>
      <c r="V3249" s="15">
        <v>1</v>
      </c>
      <c r="W3249" s="15">
        <v>1</v>
      </c>
      <c r="X3249" s="15">
        <v>1</v>
      </c>
      <c r="Y3249" s="41">
        <v>1</v>
      </c>
      <c r="Z3249" s="41">
        <v>1</v>
      </c>
      <c r="AA3249" s="41"/>
      <c r="AB3249" s="15"/>
      <c r="AC3249" s="15"/>
      <c r="AD3249" s="15"/>
      <c r="AE3249" s="15"/>
      <c r="AF3249" s="15"/>
      <c r="AG3249" s="15"/>
      <c r="AH3249" s="15"/>
      <c r="AI3249" s="15"/>
      <c r="AJ3249" s="15"/>
      <c r="AK3249" s="15"/>
      <c r="AL3249" s="15"/>
      <c r="AM3249" s="15"/>
      <c r="AN3249" s="15"/>
      <c r="AO3249" s="15"/>
      <c r="AP3249" s="15"/>
      <c r="AQ3249" s="15"/>
      <c r="AR3249" s="15"/>
      <c r="AS3249" s="15"/>
      <c r="AT3249" s="15"/>
      <c r="AU3249" s="15"/>
      <c r="AV3249" s="15"/>
      <c r="AW3249" s="15"/>
      <c r="AX3249" s="82"/>
      <c r="AY3249" s="82"/>
      <c r="AZ3249" s="10">
        <v>1</v>
      </c>
      <c r="BA3249" t="s">
        <v>13952</v>
      </c>
      <c r="BB3249" t="s">
        <v>23</v>
      </c>
      <c r="BD3249" s="95" t="str">
        <f t="shared" si="101"/>
        <v>01/395129507ATokopedia</v>
      </c>
    </row>
    <row r="3250" spans="2:60" ht="13.5" customHeight="1" x14ac:dyDescent="0.35">
      <c r="B3250" s="10" t="s">
        <v>17</v>
      </c>
      <c r="C3250" s="10" t="s">
        <v>2517</v>
      </c>
      <c r="D3250" s="10" t="s">
        <v>549</v>
      </c>
      <c r="E3250" s="10" t="s">
        <v>194</v>
      </c>
      <c r="F3250" s="10" t="s">
        <v>11812</v>
      </c>
      <c r="G3250" s="137">
        <v>2234517048</v>
      </c>
      <c r="H3250" s="10"/>
      <c r="I3250" s="10" t="s">
        <v>9920</v>
      </c>
      <c r="J3250" s="10" t="s">
        <v>11906</v>
      </c>
      <c r="K3250" s="10" t="s">
        <v>12015</v>
      </c>
      <c r="L3250" s="98">
        <f>IFERROR(VLOOKUP($F3250&amp;$C3250,Sales!$J:$W,9,0),0)</f>
        <v>0</v>
      </c>
      <c r="M3250" s="98">
        <f>IFERROR(VLOOKUP($F3250&amp;$C3250,Sales!$J:$W,10,0),0)</f>
        <v>0</v>
      </c>
      <c r="N3250" s="98">
        <f>IFERROR(VLOOKUP($F3250&amp;$C3250,Sales!$J:$W,11,0),0)</f>
        <v>0</v>
      </c>
      <c r="O3250" s="98">
        <f>IFERROR(VLOOKUP($F3250&amp;$C3250,Sales!$J:$W,12,0),0)</f>
        <v>0</v>
      </c>
      <c r="P3250" s="98">
        <f>IFERROR(VLOOKUP($F3250&amp;$C3250,Sales!$J:$W,13,0),0)</f>
        <v>0</v>
      </c>
      <c r="Q3250" s="98">
        <f>IFERROR(VLOOKUP($F3250&amp;$C3250,Sales!$A:$H,7,0),0)</f>
        <v>0</v>
      </c>
      <c r="R3250" s="41">
        <f t="shared" si="100"/>
        <v>1</v>
      </c>
      <c r="S3250" s="15">
        <v>1</v>
      </c>
      <c r="T3250" s="15"/>
      <c r="U3250" s="15"/>
      <c r="V3250" s="15">
        <v>1</v>
      </c>
      <c r="W3250" s="15">
        <v>1</v>
      </c>
      <c r="X3250" s="15">
        <v>1</v>
      </c>
      <c r="Y3250" s="41">
        <v>1</v>
      </c>
      <c r="Z3250" s="41">
        <v>1</v>
      </c>
      <c r="AA3250" s="41"/>
      <c r="AB3250" s="15"/>
      <c r="AC3250" s="15"/>
      <c r="AD3250" s="15"/>
      <c r="AE3250" s="15"/>
      <c r="AF3250" s="15"/>
      <c r="AG3250" s="15"/>
      <c r="AH3250" s="15"/>
      <c r="AI3250" s="15"/>
      <c r="AJ3250" s="15"/>
      <c r="AK3250" s="15"/>
      <c r="AL3250" s="15"/>
      <c r="AM3250" s="15"/>
      <c r="AN3250" s="15"/>
      <c r="AO3250" s="15"/>
      <c r="AP3250" s="15"/>
      <c r="AQ3250" s="15"/>
      <c r="AR3250" s="15"/>
      <c r="AS3250" s="15"/>
      <c r="AT3250" s="15"/>
      <c r="AU3250" s="15"/>
      <c r="AV3250" s="15"/>
      <c r="AW3250" s="15"/>
      <c r="AX3250" s="82"/>
      <c r="AY3250" s="82"/>
      <c r="AZ3250" s="10">
        <v>1</v>
      </c>
      <c r="BA3250" t="s">
        <v>22</v>
      </c>
      <c r="BB3250" t="s">
        <v>23</v>
      </c>
      <c r="BD3250" s="39" t="str">
        <f t="shared" si="101"/>
        <v>01/395129507BTokopedia</v>
      </c>
    </row>
    <row r="3251" spans="2:60" ht="13.5" customHeight="1" x14ac:dyDescent="0.35">
      <c r="B3251" s="10" t="s">
        <v>17</v>
      </c>
      <c r="C3251" s="10" t="s">
        <v>2517</v>
      </c>
      <c r="D3251" s="10" t="s">
        <v>549</v>
      </c>
      <c r="E3251" s="10" t="s">
        <v>194</v>
      </c>
      <c r="F3251" s="10" t="s">
        <v>11813</v>
      </c>
      <c r="G3251" s="137">
        <v>2234522997</v>
      </c>
      <c r="H3251" s="10"/>
      <c r="I3251" s="10" t="s">
        <v>9921</v>
      </c>
      <c r="J3251" s="10" t="s">
        <v>13789</v>
      </c>
      <c r="K3251" s="10" t="s">
        <v>12016</v>
      </c>
      <c r="L3251" s="98">
        <f>IFERROR(VLOOKUP($F3251&amp;$C3251,Sales!$J:$W,9,0),0)</f>
        <v>0</v>
      </c>
      <c r="M3251" s="98">
        <f>IFERROR(VLOOKUP($F3251&amp;$C3251,Sales!$J:$W,10,0),0)</f>
        <v>0</v>
      </c>
      <c r="N3251" s="98">
        <f>IFERROR(VLOOKUP($F3251&amp;$C3251,Sales!$J:$W,11,0),0)</f>
        <v>0</v>
      </c>
      <c r="O3251" s="98">
        <f>IFERROR(VLOOKUP($F3251&amp;$C3251,Sales!$J:$W,12,0),0)</f>
        <v>0</v>
      </c>
      <c r="P3251" s="98">
        <f>IFERROR(VLOOKUP($F3251&amp;$C3251,Sales!$J:$W,13,0),0)</f>
        <v>0</v>
      </c>
      <c r="Q3251" s="98">
        <f>IFERROR(VLOOKUP($F3251&amp;$C3251,Sales!$A:$H,7,0),0)</f>
        <v>0</v>
      </c>
      <c r="R3251" s="41">
        <f t="shared" si="100"/>
        <v>1</v>
      </c>
      <c r="S3251" s="15">
        <v>1</v>
      </c>
      <c r="T3251" s="15"/>
      <c r="U3251" s="15"/>
      <c r="V3251" s="15">
        <v>1</v>
      </c>
      <c r="W3251" s="15">
        <v>1</v>
      </c>
      <c r="X3251" s="15">
        <v>1</v>
      </c>
      <c r="Y3251" s="41">
        <v>1</v>
      </c>
      <c r="Z3251" s="41">
        <v>1</v>
      </c>
      <c r="AA3251" s="41"/>
      <c r="AB3251" s="15"/>
      <c r="AC3251" s="15"/>
      <c r="AD3251" s="15"/>
      <c r="AE3251" s="15"/>
      <c r="AF3251" s="15"/>
      <c r="AG3251" s="15"/>
      <c r="AH3251" s="15"/>
      <c r="AI3251" s="15"/>
      <c r="AJ3251" s="15"/>
      <c r="AK3251" s="15"/>
      <c r="AL3251" s="15"/>
      <c r="AM3251" s="15"/>
      <c r="AN3251" s="15"/>
      <c r="AO3251" s="15"/>
      <c r="AP3251" s="15"/>
      <c r="AQ3251" s="15"/>
      <c r="AR3251" s="15"/>
      <c r="AS3251" s="15"/>
      <c r="AT3251" s="15"/>
      <c r="AU3251" s="15"/>
      <c r="AV3251" s="15"/>
      <c r="AW3251" s="15"/>
      <c r="AX3251" s="82"/>
      <c r="AY3251" s="82"/>
      <c r="AZ3251" s="10">
        <v>1</v>
      </c>
      <c r="BA3251" t="s">
        <v>13952</v>
      </c>
      <c r="BB3251" t="s">
        <v>23</v>
      </c>
      <c r="BD3251" s="95" t="str">
        <f t="shared" si="101"/>
        <v>01/395129507CTokopedia</v>
      </c>
    </row>
    <row r="3252" spans="2:60" ht="13.5" customHeight="1" x14ac:dyDescent="0.35">
      <c r="B3252" s="10" t="s">
        <v>17</v>
      </c>
      <c r="C3252" s="10" t="s">
        <v>2517</v>
      </c>
      <c r="D3252" s="10" t="s">
        <v>65</v>
      </c>
      <c r="E3252" s="10" t="s">
        <v>66</v>
      </c>
      <c r="F3252" s="10" t="s">
        <v>11751</v>
      </c>
      <c r="G3252" s="10">
        <v>8380637686</v>
      </c>
      <c r="H3252" s="10"/>
      <c r="I3252" s="10" t="s">
        <v>2280</v>
      </c>
      <c r="J3252" s="10" t="s">
        <v>16938</v>
      </c>
      <c r="K3252" s="10" t="s">
        <v>16960</v>
      </c>
      <c r="L3252" s="98">
        <f>IFERROR(VLOOKUP($F3252&amp;$C3252,Sales!$J:$W,9,0),0)</f>
        <v>0</v>
      </c>
      <c r="M3252" s="98">
        <f>IFERROR(VLOOKUP($F3252&amp;$C3252,Sales!$J:$W,10,0),0)</f>
        <v>0</v>
      </c>
      <c r="N3252" s="98">
        <f>IFERROR(VLOOKUP($F3252&amp;$C3252,Sales!$J:$W,11,0),0)</f>
        <v>0</v>
      </c>
      <c r="O3252" s="98">
        <f>IFERROR(VLOOKUP($F3252&amp;$C3252,Sales!$J:$W,12,0),0)</f>
        <v>0</v>
      </c>
      <c r="P3252" s="98">
        <f>IFERROR(VLOOKUP($F3252&amp;$C3252,Sales!$J:$W,13,0),0)</f>
        <v>0</v>
      </c>
      <c r="Q3252" s="98">
        <f>IFERROR(VLOOKUP($F3252&amp;$C3252,Sales!$A:$H,7,0),0)</f>
        <v>0</v>
      </c>
      <c r="R3252" s="41">
        <f t="shared" si="100"/>
        <v>1</v>
      </c>
      <c r="S3252" s="15">
        <v>1</v>
      </c>
      <c r="T3252" s="15"/>
      <c r="U3252" s="15"/>
      <c r="V3252" s="15">
        <v>1</v>
      </c>
      <c r="W3252" s="15">
        <v>1</v>
      </c>
      <c r="X3252" s="15">
        <v>1</v>
      </c>
      <c r="Y3252" s="41">
        <v>1</v>
      </c>
      <c r="Z3252" s="41">
        <v>1</v>
      </c>
      <c r="AA3252" s="41"/>
      <c r="AB3252" s="15"/>
      <c r="AC3252" s="15"/>
      <c r="AD3252" s="15"/>
      <c r="AE3252" s="15"/>
      <c r="AF3252" s="15"/>
      <c r="AG3252" s="15"/>
      <c r="AH3252" s="15"/>
      <c r="AI3252" s="15"/>
      <c r="AJ3252" s="15"/>
      <c r="AK3252" s="15"/>
      <c r="AL3252" s="15"/>
      <c r="AM3252" s="15"/>
      <c r="AN3252" s="15"/>
      <c r="AO3252" s="15"/>
      <c r="AP3252" s="15"/>
      <c r="AQ3252" s="15"/>
      <c r="AR3252" s="15"/>
      <c r="AS3252" s="15"/>
      <c r="AT3252" s="15"/>
      <c r="AU3252" s="15"/>
      <c r="AV3252" s="15"/>
      <c r="AW3252" s="15"/>
      <c r="AX3252" s="82"/>
      <c r="AY3252" s="82"/>
      <c r="AZ3252" s="10">
        <v>1</v>
      </c>
      <c r="BA3252" t="s">
        <v>22</v>
      </c>
      <c r="BB3252" t="s">
        <v>23</v>
      </c>
      <c r="BD3252" s="39" t="str">
        <f t="shared" si="101"/>
        <v>01/396129511ITokopedia</v>
      </c>
    </row>
    <row r="3253" spans="2:60" ht="13.5" customHeight="1" x14ac:dyDescent="0.35">
      <c r="B3253" s="10" t="s">
        <v>17</v>
      </c>
      <c r="C3253" s="10" t="s">
        <v>2517</v>
      </c>
      <c r="D3253" s="10" t="s">
        <v>65</v>
      </c>
      <c r="E3253" s="10" t="s">
        <v>66</v>
      </c>
      <c r="F3253" s="10" t="s">
        <v>11721</v>
      </c>
      <c r="G3253" s="10">
        <v>8380637679</v>
      </c>
      <c r="H3253" s="10"/>
      <c r="I3253" s="10">
        <v>4902430844765</v>
      </c>
      <c r="J3253" s="10" t="s">
        <v>16939</v>
      </c>
      <c r="K3253" s="10" t="s">
        <v>16961</v>
      </c>
      <c r="L3253" s="98">
        <f>IFERROR(VLOOKUP($F3253&amp;$C3253,Sales!$J:$W,9,0),0)</f>
        <v>5822972.9729729723</v>
      </c>
      <c r="M3253" s="98">
        <f>IFERROR(VLOOKUP($F3253&amp;$C3253,Sales!$J:$W,10,0),0)</f>
        <v>4105405.4054054054</v>
      </c>
      <c r="N3253" s="98">
        <f>IFERROR(VLOOKUP($F3253&amp;$C3253,Sales!$J:$W,11,0),0)</f>
        <v>6325675.6756756734</v>
      </c>
      <c r="O3253" s="98">
        <f>IFERROR(VLOOKUP($F3253&amp;$C3253,Sales!$J:$W,12,0),0)</f>
        <v>129.33333333333334</v>
      </c>
      <c r="P3253" s="98">
        <f>IFERROR(VLOOKUP($F3253&amp;$C3253,Sales!$J:$W,13,0),0)</f>
        <v>5418018.0180180175</v>
      </c>
      <c r="Q3253" s="98">
        <f>IFERROR(VLOOKUP($F3253&amp;$C3253,Sales!$A:$H,7,0),0)</f>
        <v>125675.67567567567</v>
      </c>
      <c r="R3253" s="41" t="str">
        <f t="shared" si="100"/>
        <v>ERROR</v>
      </c>
      <c r="S3253" s="15"/>
      <c r="T3253" s="15"/>
      <c r="U3253" s="15"/>
      <c r="V3253" s="15"/>
      <c r="W3253" s="15"/>
      <c r="X3253" s="15"/>
      <c r="Y3253" s="15"/>
      <c r="Z3253" s="41"/>
      <c r="AA3253" s="41"/>
      <c r="AB3253" s="15"/>
      <c r="AC3253" s="15"/>
      <c r="AD3253" s="15"/>
      <c r="AE3253" s="15"/>
      <c r="AF3253" s="15"/>
      <c r="AG3253" s="15"/>
      <c r="AH3253" s="15"/>
      <c r="AI3253" s="15"/>
      <c r="AJ3253" s="15"/>
      <c r="AK3253" s="15"/>
      <c r="AL3253" s="15"/>
      <c r="AM3253" s="15"/>
      <c r="AN3253" s="15"/>
      <c r="AO3253" s="15"/>
      <c r="AP3253" s="15"/>
      <c r="AQ3253" s="15"/>
      <c r="AR3253" s="15"/>
      <c r="AS3253" s="15"/>
      <c r="AT3253" s="15"/>
      <c r="AU3253" s="15"/>
      <c r="AV3253" s="15"/>
      <c r="AW3253" s="15"/>
      <c r="AX3253" s="82"/>
      <c r="AY3253" s="82"/>
      <c r="AZ3253" s="10">
        <v>1</v>
      </c>
      <c r="BA3253" t="s">
        <v>22</v>
      </c>
      <c r="BB3253" t="s">
        <v>88</v>
      </c>
      <c r="BD3253" s="39" t="str">
        <f t="shared" si="101"/>
        <v>01/326127308QTokopedia</v>
      </c>
      <c r="BG3253" s="1">
        <v>45170</v>
      </c>
      <c r="BH3253" t="s">
        <v>17304</v>
      </c>
    </row>
    <row r="3254" spans="2:60" ht="13.5" customHeight="1" x14ac:dyDescent="0.35">
      <c r="B3254" s="10" t="s">
        <v>17</v>
      </c>
      <c r="C3254" s="10" t="s">
        <v>2517</v>
      </c>
      <c r="D3254" s="10" t="s">
        <v>65</v>
      </c>
      <c r="E3254" s="10" t="s">
        <v>66</v>
      </c>
      <c r="F3254" s="10" t="s">
        <v>11747</v>
      </c>
      <c r="G3254" s="137">
        <v>8381665390</v>
      </c>
      <c r="H3254" s="10"/>
      <c r="I3254" s="10" t="s">
        <v>2221</v>
      </c>
      <c r="J3254" s="31" t="s">
        <v>16917</v>
      </c>
      <c r="K3254" s="10" t="s">
        <v>16918</v>
      </c>
      <c r="L3254" s="98">
        <f>IFERROR(VLOOKUP($F3254&amp;$C3254,Sales!$J:$W,9,0),0)</f>
        <v>0</v>
      </c>
      <c r="M3254" s="98">
        <f>IFERROR(VLOOKUP($F3254&amp;$C3254,Sales!$J:$W,10,0),0)</f>
        <v>0</v>
      </c>
      <c r="N3254" s="98">
        <f>IFERROR(VLOOKUP($F3254&amp;$C3254,Sales!$J:$W,11,0),0)</f>
        <v>0</v>
      </c>
      <c r="O3254" s="98">
        <f>IFERROR(VLOOKUP($F3254&amp;$C3254,Sales!$J:$W,12,0),0)</f>
        <v>0</v>
      </c>
      <c r="P3254" s="98">
        <f>IFERROR(VLOOKUP($F3254&amp;$C3254,Sales!$J:$W,13,0),0)</f>
        <v>0</v>
      </c>
      <c r="Q3254" s="98">
        <f>IFERROR(VLOOKUP($F3254&amp;$C3254,Sales!$A:$H,7,0),0)</f>
        <v>0</v>
      </c>
      <c r="R3254" s="41">
        <f t="shared" si="100"/>
        <v>1</v>
      </c>
      <c r="S3254" s="15">
        <v>1</v>
      </c>
      <c r="T3254" s="15"/>
      <c r="U3254" s="15"/>
      <c r="V3254" s="15">
        <v>1</v>
      </c>
      <c r="W3254" s="15">
        <v>1</v>
      </c>
      <c r="X3254" s="15">
        <v>1</v>
      </c>
      <c r="Y3254" s="41">
        <v>1</v>
      </c>
      <c r="Z3254" s="41">
        <v>1</v>
      </c>
      <c r="AA3254" s="41"/>
      <c r="AB3254" s="15"/>
      <c r="AC3254" s="15"/>
      <c r="AD3254" s="15"/>
      <c r="AE3254" s="15"/>
      <c r="AF3254" s="15"/>
      <c r="AG3254" s="15"/>
      <c r="AH3254" s="15"/>
      <c r="AI3254" s="15"/>
      <c r="AJ3254" s="15"/>
      <c r="AK3254" s="15"/>
      <c r="AL3254" s="15"/>
      <c r="AM3254" s="15"/>
      <c r="AN3254" s="15"/>
      <c r="AO3254" s="15"/>
      <c r="AP3254" s="15"/>
      <c r="AQ3254" s="15"/>
      <c r="AR3254" s="15"/>
      <c r="AS3254" s="15"/>
      <c r="AT3254" s="15"/>
      <c r="AU3254" s="15"/>
      <c r="AV3254" s="15"/>
      <c r="AW3254" s="15"/>
      <c r="AX3254" s="82"/>
      <c r="AY3254" s="82"/>
      <c r="AZ3254" s="10">
        <v>1</v>
      </c>
      <c r="BA3254" t="s">
        <v>22</v>
      </c>
      <c r="BB3254" t="s">
        <v>23</v>
      </c>
      <c r="BD3254" s="39" t="str">
        <f t="shared" si="101"/>
        <v>01/396129510VTokopedia</v>
      </c>
    </row>
    <row r="3255" spans="2:60" ht="13.5" customHeight="1" x14ac:dyDescent="0.35">
      <c r="B3255" s="10" t="s">
        <v>17</v>
      </c>
      <c r="C3255" s="10" t="s">
        <v>2517</v>
      </c>
      <c r="D3255" s="10" t="s">
        <v>65</v>
      </c>
      <c r="E3255" s="10" t="s">
        <v>66</v>
      </c>
      <c r="F3255" s="10" t="s">
        <v>11718</v>
      </c>
      <c r="G3255" s="142" t="s">
        <v>16834</v>
      </c>
      <c r="H3255" s="124"/>
      <c r="I3255" s="10">
        <v>4902430825320</v>
      </c>
      <c r="J3255" s="10" t="s">
        <v>20116</v>
      </c>
      <c r="K3255" s="125" t="s">
        <v>16841</v>
      </c>
      <c r="L3255" s="98">
        <f>IFERROR(VLOOKUP($F3255&amp;$C3255,Sales!$J:$W,9,0),0)</f>
        <v>837837.83783783775</v>
      </c>
      <c r="M3255" s="98">
        <f>IFERROR(VLOOKUP($F3255&amp;$C3255,Sales!$J:$W,10,0),0)</f>
        <v>628378.37837837823</v>
      </c>
      <c r="N3255" s="98">
        <f>IFERROR(VLOOKUP($F3255&amp;$C3255,Sales!$J:$W,11,0),0)</f>
        <v>1927027.0270270268</v>
      </c>
      <c r="O3255" s="98">
        <f>IFERROR(VLOOKUP($F3255&amp;$C3255,Sales!$J:$W,12,0),0)</f>
        <v>27</v>
      </c>
      <c r="P3255" s="98">
        <f>IFERROR(VLOOKUP($F3255&amp;$C3255,Sales!$J:$W,13,0),0)</f>
        <v>1131081.0810810809</v>
      </c>
      <c r="Q3255" s="98">
        <f>IFERROR(VLOOKUP($F3255&amp;$C3255,Sales!$A:$H,7,0),0)</f>
        <v>251351.35135135133</v>
      </c>
      <c r="R3255" s="41">
        <f t="shared" si="100"/>
        <v>1</v>
      </c>
      <c r="S3255" s="15">
        <v>1</v>
      </c>
      <c r="T3255" s="15"/>
      <c r="U3255" s="15"/>
      <c r="V3255" s="15">
        <v>1</v>
      </c>
      <c r="W3255" s="15">
        <v>1</v>
      </c>
      <c r="X3255" s="15">
        <v>1</v>
      </c>
      <c r="Y3255" s="41">
        <v>1</v>
      </c>
      <c r="Z3255" s="41">
        <v>1</v>
      </c>
      <c r="AA3255" s="41"/>
      <c r="AB3255" s="15"/>
      <c r="AC3255" s="15"/>
      <c r="AD3255" s="15"/>
      <c r="AE3255" s="15"/>
      <c r="AF3255" s="15"/>
      <c r="AG3255" s="15"/>
      <c r="AH3255" s="15"/>
      <c r="AI3255" s="15"/>
      <c r="AJ3255" s="15"/>
      <c r="AK3255" s="15"/>
      <c r="AL3255" s="15"/>
      <c r="AM3255" s="15"/>
      <c r="AN3255" s="15"/>
      <c r="AO3255" s="15"/>
      <c r="AP3255" s="15"/>
      <c r="AQ3255" s="15"/>
      <c r="AR3255" s="15"/>
      <c r="AS3255" s="15"/>
      <c r="AT3255" s="15"/>
      <c r="AU3255" s="15"/>
      <c r="AV3255" s="15"/>
      <c r="AW3255" s="15"/>
      <c r="AX3255" s="82"/>
      <c r="AY3255" s="82"/>
      <c r="AZ3255" s="10">
        <v>1</v>
      </c>
      <c r="BA3255" t="s">
        <v>22</v>
      </c>
      <c r="BB3255" t="s">
        <v>23</v>
      </c>
      <c r="BD3255" s="39" t="str">
        <f t="shared" si="101"/>
        <v>01/326127308DTokopedia</v>
      </c>
    </row>
    <row r="3256" spans="2:60" ht="13.5" customHeight="1" x14ac:dyDescent="0.35">
      <c r="B3256" s="10" t="s">
        <v>17</v>
      </c>
      <c r="C3256" s="10" t="s">
        <v>2517</v>
      </c>
      <c r="D3256" s="10" t="s">
        <v>65</v>
      </c>
      <c r="E3256" s="10" t="s">
        <v>66</v>
      </c>
      <c r="F3256" s="10" t="s">
        <v>11744</v>
      </c>
      <c r="G3256" s="137">
        <v>2672978382</v>
      </c>
      <c r="H3256" s="10"/>
      <c r="I3256" s="10" t="s">
        <v>5655</v>
      </c>
      <c r="J3256" s="10" t="s">
        <v>16821</v>
      </c>
      <c r="K3256" s="131" t="s">
        <v>16823</v>
      </c>
      <c r="L3256" s="98">
        <f>IFERROR(VLOOKUP($F3256&amp;$C3256,Sales!$J:$W,9,0),0)</f>
        <v>0</v>
      </c>
      <c r="M3256" s="98">
        <f>IFERROR(VLOOKUP($F3256&amp;$C3256,Sales!$J:$W,10,0),0)</f>
        <v>0</v>
      </c>
      <c r="N3256" s="98">
        <f>IFERROR(VLOOKUP($F3256&amp;$C3256,Sales!$J:$W,11,0),0)</f>
        <v>0</v>
      </c>
      <c r="O3256" s="98">
        <f>IFERROR(VLOOKUP($F3256&amp;$C3256,Sales!$J:$W,12,0),0)</f>
        <v>0</v>
      </c>
      <c r="P3256" s="98">
        <f>IFERROR(VLOOKUP($F3256&amp;$C3256,Sales!$J:$W,13,0),0)</f>
        <v>0</v>
      </c>
      <c r="Q3256" s="98">
        <f>IFERROR(VLOOKUP($F3256&amp;$C3256,Sales!$A:$H,7,0),0)</f>
        <v>0</v>
      </c>
      <c r="R3256" s="41">
        <f t="shared" si="100"/>
        <v>1</v>
      </c>
      <c r="S3256" s="15">
        <v>1</v>
      </c>
      <c r="T3256" s="15"/>
      <c r="U3256" s="15"/>
      <c r="V3256" s="15">
        <v>1</v>
      </c>
      <c r="W3256" s="15">
        <v>1</v>
      </c>
      <c r="X3256" s="15">
        <v>1</v>
      </c>
      <c r="Y3256" s="41">
        <v>1</v>
      </c>
      <c r="Z3256" s="41">
        <v>1</v>
      </c>
      <c r="AA3256" s="41"/>
      <c r="AB3256" s="15"/>
      <c r="AC3256" s="15"/>
      <c r="AD3256" s="15"/>
      <c r="AE3256" s="15"/>
      <c r="AF3256" s="15"/>
      <c r="AG3256" s="15"/>
      <c r="AH3256" s="15"/>
      <c r="AI3256" s="15"/>
      <c r="AJ3256" s="15"/>
      <c r="AK3256" s="15"/>
      <c r="AL3256" s="15"/>
      <c r="AM3256" s="15"/>
      <c r="AN3256" s="15"/>
      <c r="AO3256" s="15"/>
      <c r="AP3256" s="15"/>
      <c r="AQ3256" s="15"/>
      <c r="AR3256" s="15"/>
      <c r="AS3256" s="15"/>
      <c r="AT3256" s="15"/>
      <c r="AU3256" s="15"/>
      <c r="AV3256" s="15"/>
      <c r="AW3256" s="15"/>
      <c r="AX3256" s="82"/>
      <c r="AY3256" s="82"/>
      <c r="AZ3256" s="10">
        <v>1</v>
      </c>
      <c r="BA3256" t="s">
        <v>22</v>
      </c>
      <c r="BB3256" t="s">
        <v>23</v>
      </c>
      <c r="BD3256" s="39" t="str">
        <f t="shared" si="101"/>
        <v>01/396129510NTokopedia</v>
      </c>
    </row>
    <row r="3257" spans="2:60" ht="13.5" customHeight="1" x14ac:dyDescent="0.35">
      <c r="B3257" s="10" t="s">
        <v>17</v>
      </c>
      <c r="C3257" s="10" t="s">
        <v>2517</v>
      </c>
      <c r="D3257" s="10" t="s">
        <v>65</v>
      </c>
      <c r="E3257" s="10" t="s">
        <v>66</v>
      </c>
      <c r="F3257" s="10" t="s">
        <v>11754</v>
      </c>
      <c r="G3257" s="137">
        <v>2672322463</v>
      </c>
      <c r="H3257" s="10"/>
      <c r="I3257" s="10" t="s">
        <v>2271</v>
      </c>
      <c r="J3257" s="10" t="s">
        <v>16198</v>
      </c>
      <c r="K3257" s="10" t="s">
        <v>12017</v>
      </c>
      <c r="L3257" s="98">
        <f>IFERROR(VLOOKUP($F3257&amp;$C3257,Sales!$J:$W,9,0),0)</f>
        <v>0</v>
      </c>
      <c r="M3257" s="98">
        <f>IFERROR(VLOOKUP($F3257&amp;$C3257,Sales!$J:$W,10,0),0)</f>
        <v>0</v>
      </c>
      <c r="N3257" s="98">
        <f>IFERROR(VLOOKUP($F3257&amp;$C3257,Sales!$J:$W,11,0),0)</f>
        <v>0</v>
      </c>
      <c r="O3257" s="98">
        <f>IFERROR(VLOOKUP($F3257&amp;$C3257,Sales!$J:$W,12,0),0)</f>
        <v>0</v>
      </c>
      <c r="P3257" s="98">
        <f>IFERROR(VLOOKUP($F3257&amp;$C3257,Sales!$J:$W,13,0),0)</f>
        <v>0</v>
      </c>
      <c r="Q3257" s="98">
        <f>IFERROR(VLOOKUP($F3257&amp;$C3257,Sales!$A:$H,7,0),0)</f>
        <v>0</v>
      </c>
      <c r="R3257" s="41">
        <f t="shared" si="100"/>
        <v>1</v>
      </c>
      <c r="S3257" s="15">
        <v>1</v>
      </c>
      <c r="T3257" s="15"/>
      <c r="U3257" s="15"/>
      <c r="V3257" s="15">
        <v>1</v>
      </c>
      <c r="W3257" s="15">
        <v>1</v>
      </c>
      <c r="X3257" s="15">
        <v>1</v>
      </c>
      <c r="Y3257" s="41">
        <v>1</v>
      </c>
      <c r="Z3257" s="41">
        <v>1</v>
      </c>
      <c r="AA3257" s="41"/>
      <c r="AB3257" s="15"/>
      <c r="AC3257" s="15"/>
      <c r="AD3257" s="15"/>
      <c r="AE3257" s="15"/>
      <c r="AF3257" s="15"/>
      <c r="AG3257" s="15"/>
      <c r="AH3257" s="15"/>
      <c r="AI3257" s="15"/>
      <c r="AJ3257" s="15"/>
      <c r="AK3257" s="15"/>
      <c r="AL3257" s="15"/>
      <c r="AM3257" s="15"/>
      <c r="AN3257" s="15"/>
      <c r="AO3257" s="15"/>
      <c r="AP3257" s="15"/>
      <c r="AQ3257" s="15"/>
      <c r="AR3257" s="15"/>
      <c r="AS3257" s="15"/>
      <c r="AT3257" s="15"/>
      <c r="AU3257" s="15"/>
      <c r="AV3257" s="15"/>
      <c r="AW3257" s="15"/>
      <c r="AX3257" s="82"/>
      <c r="AY3257" s="82"/>
      <c r="AZ3257" s="10">
        <v>1</v>
      </c>
      <c r="BA3257" t="s">
        <v>13952</v>
      </c>
      <c r="BB3257" t="s">
        <v>23</v>
      </c>
      <c r="BD3257" s="39" t="str">
        <f t="shared" si="101"/>
        <v>01/396129511STokopedia</v>
      </c>
    </row>
    <row r="3258" spans="2:60" ht="13.5" customHeight="1" x14ac:dyDescent="0.35">
      <c r="B3258" s="10" t="s">
        <v>17</v>
      </c>
      <c r="C3258" s="10" t="s">
        <v>2517</v>
      </c>
      <c r="D3258" s="10" t="s">
        <v>65</v>
      </c>
      <c r="E3258" s="10" t="s">
        <v>66</v>
      </c>
      <c r="F3258" s="10" t="s">
        <v>11158</v>
      </c>
      <c r="G3258" s="137">
        <v>2637174484</v>
      </c>
      <c r="H3258" s="10"/>
      <c r="I3258" s="10" t="s">
        <v>11160</v>
      </c>
      <c r="J3258" t="s">
        <v>20682</v>
      </c>
      <c r="K3258" s="10" t="s">
        <v>12018</v>
      </c>
      <c r="L3258" s="98">
        <f>IFERROR(VLOOKUP($F3258&amp;$C3258,Sales!$J:$W,9,0),0)</f>
        <v>0</v>
      </c>
      <c r="M3258" s="98">
        <f>IFERROR(VLOOKUP($F3258&amp;$C3258,Sales!$J:$W,10,0),0)</f>
        <v>0</v>
      </c>
      <c r="N3258" s="98">
        <f>IFERROR(VLOOKUP($F3258&amp;$C3258,Sales!$J:$W,11,0),0)</f>
        <v>0</v>
      </c>
      <c r="O3258" s="98">
        <f>IFERROR(VLOOKUP($F3258&amp;$C3258,Sales!$J:$W,12,0),0)</f>
        <v>0</v>
      </c>
      <c r="P3258" s="98">
        <f>IFERROR(VLOOKUP($F3258&amp;$C3258,Sales!$J:$W,13,0),0)</f>
        <v>0</v>
      </c>
      <c r="Q3258" s="98">
        <f>IFERROR(VLOOKUP($F3258&amp;$C3258,Sales!$A:$H,7,0),0)</f>
        <v>0</v>
      </c>
      <c r="R3258" s="41">
        <f t="shared" si="100"/>
        <v>1</v>
      </c>
      <c r="S3258" s="15">
        <v>1</v>
      </c>
      <c r="T3258" s="15"/>
      <c r="U3258" s="15"/>
      <c r="V3258" s="15">
        <v>1</v>
      </c>
      <c r="W3258" s="15">
        <v>1</v>
      </c>
      <c r="X3258" s="15">
        <v>1</v>
      </c>
      <c r="Y3258" s="41">
        <v>1</v>
      </c>
      <c r="Z3258" s="41">
        <v>1</v>
      </c>
      <c r="AA3258" s="41"/>
      <c r="AB3258" s="15"/>
      <c r="AC3258" s="15"/>
      <c r="AD3258" s="15"/>
      <c r="AE3258" s="15"/>
      <c r="AF3258" s="15"/>
      <c r="AG3258" s="15"/>
      <c r="AH3258" s="15"/>
      <c r="AI3258" s="15"/>
      <c r="AJ3258" s="15"/>
      <c r="AK3258" s="15"/>
      <c r="AL3258" s="15"/>
      <c r="AM3258" s="15"/>
      <c r="AN3258" s="15"/>
      <c r="AO3258" s="15"/>
      <c r="AP3258" s="15"/>
      <c r="AQ3258" s="15"/>
      <c r="AR3258" s="15"/>
      <c r="AS3258" s="15"/>
      <c r="AT3258" s="15"/>
      <c r="AU3258" s="15"/>
      <c r="AV3258" s="15"/>
      <c r="AW3258" s="15"/>
      <c r="AX3258" s="82"/>
      <c r="AY3258" s="82"/>
      <c r="AZ3258" s="10">
        <v>1</v>
      </c>
      <c r="BA3258" t="s">
        <v>22</v>
      </c>
      <c r="BB3258" t="s">
        <v>23</v>
      </c>
      <c r="BD3258" s="39" t="str">
        <f t="shared" si="101"/>
        <v>01/396129512HTokopedia</v>
      </c>
    </row>
    <row r="3259" spans="2:60" ht="13.5" customHeight="1" x14ac:dyDescent="0.35">
      <c r="B3259" s="10" t="s">
        <v>17</v>
      </c>
      <c r="C3259" s="10" t="s">
        <v>2517</v>
      </c>
      <c r="D3259" s="10" t="s">
        <v>65</v>
      </c>
      <c r="E3259" s="10" t="s">
        <v>66</v>
      </c>
      <c r="F3259" s="10" t="s">
        <v>11159</v>
      </c>
      <c r="G3259" s="137">
        <v>2637196181</v>
      </c>
      <c r="H3259" s="10"/>
      <c r="I3259" s="10" t="s">
        <v>11161</v>
      </c>
      <c r="J3259" t="s">
        <v>20683</v>
      </c>
      <c r="K3259" s="10" t="s">
        <v>12019</v>
      </c>
      <c r="L3259" s="98">
        <f>IFERROR(VLOOKUP($F3259&amp;$C3259,Sales!$J:$W,9,0),0)</f>
        <v>0</v>
      </c>
      <c r="M3259" s="98">
        <f>IFERROR(VLOOKUP($F3259&amp;$C3259,Sales!$J:$W,10,0),0)</f>
        <v>0</v>
      </c>
      <c r="N3259" s="98">
        <f>IFERROR(VLOOKUP($F3259&amp;$C3259,Sales!$J:$W,11,0),0)</f>
        <v>0</v>
      </c>
      <c r="O3259" s="98">
        <f>IFERROR(VLOOKUP($F3259&amp;$C3259,Sales!$J:$W,12,0),0)</f>
        <v>0</v>
      </c>
      <c r="P3259" s="98">
        <f>IFERROR(VLOOKUP($F3259&amp;$C3259,Sales!$J:$W,13,0),0)</f>
        <v>0</v>
      </c>
      <c r="Q3259" s="98">
        <f>IFERROR(VLOOKUP($F3259&amp;$C3259,Sales!$A:$H,7,0),0)</f>
        <v>0</v>
      </c>
      <c r="R3259" s="41">
        <f t="shared" si="100"/>
        <v>1</v>
      </c>
      <c r="S3259" s="15">
        <v>1</v>
      </c>
      <c r="T3259" s="15"/>
      <c r="U3259" s="15"/>
      <c r="V3259" s="15">
        <v>1</v>
      </c>
      <c r="W3259" s="15">
        <v>1</v>
      </c>
      <c r="X3259" s="15">
        <v>1</v>
      </c>
      <c r="Y3259" s="41">
        <v>1</v>
      </c>
      <c r="Z3259" s="41">
        <v>1</v>
      </c>
      <c r="AA3259" s="41"/>
      <c r="AB3259" s="15"/>
      <c r="AC3259" s="15"/>
      <c r="AD3259" s="15"/>
      <c r="AE3259" s="15"/>
      <c r="AF3259" s="15"/>
      <c r="AG3259" s="15"/>
      <c r="AH3259" s="15"/>
      <c r="AI3259" s="15"/>
      <c r="AJ3259" s="15"/>
      <c r="AK3259" s="15"/>
      <c r="AL3259" s="15"/>
      <c r="AM3259" s="15"/>
      <c r="AN3259" s="15"/>
      <c r="AO3259" s="15"/>
      <c r="AP3259" s="15"/>
      <c r="AQ3259" s="15"/>
      <c r="AR3259" s="15"/>
      <c r="AS3259" s="15"/>
      <c r="AT3259" s="15"/>
      <c r="AU3259" s="15"/>
      <c r="AV3259" s="15"/>
      <c r="AW3259" s="15"/>
      <c r="AX3259" s="82"/>
      <c r="AY3259" s="82"/>
      <c r="AZ3259" s="10">
        <v>1</v>
      </c>
      <c r="BA3259" t="s">
        <v>22</v>
      </c>
      <c r="BB3259" t="s">
        <v>23</v>
      </c>
      <c r="BD3259" s="39" t="str">
        <f t="shared" si="101"/>
        <v>01/396129512ITokopedia</v>
      </c>
    </row>
    <row r="3260" spans="2:60" ht="13.5" customHeight="1" x14ac:dyDescent="0.35">
      <c r="B3260" s="10" t="s">
        <v>17</v>
      </c>
      <c r="C3260" s="10" t="s">
        <v>2517</v>
      </c>
      <c r="D3260" s="10" t="s">
        <v>694</v>
      </c>
      <c r="E3260" s="10" t="s">
        <v>695</v>
      </c>
      <c r="F3260" s="10" t="s">
        <v>11532</v>
      </c>
      <c r="G3260" s="137">
        <v>2799461427</v>
      </c>
      <c r="H3260" s="10"/>
      <c r="I3260" s="10">
        <v>4987176091772</v>
      </c>
      <c r="J3260" s="10" t="s">
        <v>11907</v>
      </c>
      <c r="K3260" s="10" t="s">
        <v>11534</v>
      </c>
      <c r="L3260" s="98">
        <f>IFERROR(VLOOKUP($F3260&amp;$C3260,Sales!$J:$W,9,0),0)</f>
        <v>436036.03603603598</v>
      </c>
      <c r="M3260" s="98">
        <f>IFERROR(VLOOKUP($F3260&amp;$C3260,Sales!$J:$W,10,0),0)</f>
        <v>392432.43243243237</v>
      </c>
      <c r="N3260" s="98">
        <f>IFERROR(VLOOKUP($F3260&amp;$C3260,Sales!$J:$W,11,0),0)</f>
        <v>152612.6126126126</v>
      </c>
      <c r="O3260" s="98">
        <f>IFERROR(VLOOKUP($F3260&amp;$C3260,Sales!$J:$W,12,0),0)</f>
        <v>15</v>
      </c>
      <c r="P3260" s="98">
        <f>IFERROR(VLOOKUP($F3260&amp;$C3260,Sales!$J:$W,13,0),0)</f>
        <v>327027.02702702698</v>
      </c>
      <c r="Q3260" s="98">
        <f>IFERROR(VLOOKUP($F3260&amp;$C3260,Sales!$A:$H,7,0),0)</f>
        <v>239819.81981981982</v>
      </c>
      <c r="R3260" s="41">
        <f t="shared" si="100"/>
        <v>1</v>
      </c>
      <c r="S3260" s="15">
        <v>1</v>
      </c>
      <c r="T3260" s="15"/>
      <c r="U3260" s="15"/>
      <c r="V3260" s="15">
        <v>1</v>
      </c>
      <c r="W3260" s="15">
        <v>1</v>
      </c>
      <c r="X3260" s="15">
        <v>1</v>
      </c>
      <c r="Y3260" s="41">
        <v>1</v>
      </c>
      <c r="Z3260" s="41">
        <v>1</v>
      </c>
      <c r="AA3260" s="41"/>
      <c r="AB3260" s="15"/>
      <c r="AC3260" s="15"/>
      <c r="AD3260" s="15"/>
      <c r="AE3260" s="15"/>
      <c r="AF3260" s="15"/>
      <c r="AG3260" s="15"/>
      <c r="AH3260" s="15"/>
      <c r="AI3260" s="15"/>
      <c r="AJ3260" s="15"/>
      <c r="AK3260" s="15"/>
      <c r="AL3260" s="15"/>
      <c r="AM3260" s="15"/>
      <c r="AN3260" s="15"/>
      <c r="AO3260" s="15"/>
      <c r="AP3260" s="15"/>
      <c r="AQ3260" s="15"/>
      <c r="AR3260" s="15"/>
      <c r="AS3260" s="15"/>
      <c r="AT3260" s="15"/>
      <c r="AU3260" s="15"/>
      <c r="AV3260" s="15"/>
      <c r="AW3260" s="15"/>
      <c r="AX3260" s="82"/>
      <c r="AY3260" s="82"/>
      <c r="AZ3260" s="10">
        <v>1</v>
      </c>
      <c r="BA3260" t="s">
        <v>22</v>
      </c>
      <c r="BB3260" t="s">
        <v>23</v>
      </c>
      <c r="BD3260" s="39" t="str">
        <f t="shared" si="101"/>
        <v>01/265522101KTokopedia</v>
      </c>
    </row>
    <row r="3261" spans="2:60" ht="13.5" customHeight="1" x14ac:dyDescent="0.35">
      <c r="B3261" s="10" t="s">
        <v>17</v>
      </c>
      <c r="C3261" s="10" t="s">
        <v>2517</v>
      </c>
      <c r="D3261" s="10" t="s">
        <v>549</v>
      </c>
      <c r="E3261" s="10" t="s">
        <v>194</v>
      </c>
      <c r="F3261" s="10" t="s">
        <v>11708</v>
      </c>
      <c r="G3261" s="137">
        <v>2905736503</v>
      </c>
      <c r="H3261" s="10"/>
      <c r="I3261" s="10">
        <v>4902430782340</v>
      </c>
      <c r="J3261" s="10" t="s">
        <v>11908</v>
      </c>
      <c r="K3261" s="10" t="s">
        <v>12020</v>
      </c>
      <c r="L3261" s="98">
        <f>IFERROR(VLOOKUP($F3261&amp;$C3261,Sales!$J:$W,9,0),0)</f>
        <v>80810.810810810799</v>
      </c>
      <c r="M3261" s="98">
        <f>IFERROR(VLOOKUP($F3261&amp;$C3261,Sales!$J:$W,10,0),0)</f>
        <v>107747.74774774774</v>
      </c>
      <c r="N3261" s="98">
        <f>IFERROR(VLOOKUP($F3261&amp;$C3261,Sales!$J:$W,11,0),0)</f>
        <v>53873.873873873868</v>
      </c>
      <c r="O3261" s="98">
        <f>IFERROR(VLOOKUP($F3261&amp;$C3261,Sales!$J:$W,12,0),0)</f>
        <v>3</v>
      </c>
      <c r="P3261" s="98">
        <f>IFERROR(VLOOKUP($F3261&amp;$C3261,Sales!$J:$W,13,0),0)</f>
        <v>80810.810810810799</v>
      </c>
      <c r="Q3261" s="98">
        <f>IFERROR(VLOOKUP($F3261&amp;$C3261,Sales!$A:$H,7,0),0)</f>
        <v>0</v>
      </c>
      <c r="R3261" s="41">
        <f t="shared" si="100"/>
        <v>1</v>
      </c>
      <c r="S3261" s="15">
        <v>1</v>
      </c>
      <c r="T3261" s="15"/>
      <c r="U3261" s="15"/>
      <c r="V3261" s="15">
        <v>1</v>
      </c>
      <c r="W3261" s="15">
        <v>1</v>
      </c>
      <c r="X3261" s="15">
        <v>1</v>
      </c>
      <c r="Y3261" s="41">
        <v>1</v>
      </c>
      <c r="Z3261" s="41">
        <v>1</v>
      </c>
      <c r="AA3261" s="41"/>
      <c r="AB3261" s="15"/>
      <c r="AC3261" s="15"/>
      <c r="AD3261" s="15"/>
      <c r="AE3261" s="15"/>
      <c r="AF3261" s="15"/>
      <c r="AG3261" s="15"/>
      <c r="AH3261" s="15"/>
      <c r="AI3261" s="15"/>
      <c r="AJ3261" s="15"/>
      <c r="AK3261" s="15"/>
      <c r="AL3261" s="15"/>
      <c r="AM3261" s="15"/>
      <c r="AN3261" s="15"/>
      <c r="AO3261" s="15"/>
      <c r="AP3261" s="15"/>
      <c r="AQ3261" s="15"/>
      <c r="AR3261" s="15"/>
      <c r="AS3261" s="15"/>
      <c r="AT3261" s="15"/>
      <c r="AU3261" s="15"/>
      <c r="AV3261" s="15"/>
      <c r="AW3261" s="15"/>
      <c r="AX3261" s="82"/>
      <c r="AY3261" s="82"/>
      <c r="AZ3261" s="10">
        <v>1</v>
      </c>
      <c r="BA3261" t="s">
        <v>22</v>
      </c>
      <c r="BB3261" t="s">
        <v>23</v>
      </c>
      <c r="BD3261" s="39" t="str">
        <f t="shared" si="101"/>
        <v>01/245121001ZTokopedia</v>
      </c>
    </row>
    <row r="3262" spans="2:60" ht="13.5" customHeight="1" x14ac:dyDescent="0.35">
      <c r="B3262" s="10" t="s">
        <v>17</v>
      </c>
      <c r="C3262" s="10" t="s">
        <v>2517</v>
      </c>
      <c r="D3262" s="10" t="s">
        <v>549</v>
      </c>
      <c r="E3262" s="10" t="s">
        <v>194</v>
      </c>
      <c r="F3262" s="10" t="s">
        <v>11567</v>
      </c>
      <c r="G3262" s="137">
        <v>2905835781</v>
      </c>
      <c r="H3262" s="10"/>
      <c r="I3262" s="10">
        <v>4987176109279</v>
      </c>
      <c r="J3262" s="10" t="s">
        <v>11909</v>
      </c>
      <c r="K3262" s="10" t="s">
        <v>11630</v>
      </c>
      <c r="L3262" s="98">
        <f>IFERROR(VLOOKUP($F3262&amp;$C3262,Sales!$J:$W,9,0),0)</f>
        <v>7127207.2072072122</v>
      </c>
      <c r="M3262" s="98">
        <f>IFERROR(VLOOKUP($F3262&amp;$C3262,Sales!$J:$W,10,0),0)</f>
        <v>6466216.2162162261</v>
      </c>
      <c r="N3262" s="98">
        <f>IFERROR(VLOOKUP($F3262&amp;$C3262,Sales!$J:$W,11,0),0)</f>
        <v>7558288.2882882971</v>
      </c>
      <c r="O3262" s="98">
        <f>IFERROR(VLOOKUP($F3262&amp;$C3262,Sales!$J:$W,12,0),0)</f>
        <v>245.33333333333334</v>
      </c>
      <c r="P3262" s="98">
        <f>IFERROR(VLOOKUP($F3262&amp;$C3262,Sales!$J:$W,13,0),0)</f>
        <v>7050570.5705705779</v>
      </c>
      <c r="Q3262" s="98">
        <f>IFERROR(VLOOKUP($F3262&amp;$C3262,Sales!$A:$H,7,0),0)</f>
        <v>373603.60360360349</v>
      </c>
      <c r="R3262" s="41">
        <f t="shared" si="100"/>
        <v>1</v>
      </c>
      <c r="S3262" s="15">
        <v>1</v>
      </c>
      <c r="T3262" s="15"/>
      <c r="U3262" s="15"/>
      <c r="V3262" s="15">
        <v>1</v>
      </c>
      <c r="W3262" s="15">
        <v>1</v>
      </c>
      <c r="X3262" s="15">
        <v>1</v>
      </c>
      <c r="Y3262" s="41">
        <v>1</v>
      </c>
      <c r="Z3262" s="41">
        <v>1</v>
      </c>
      <c r="AA3262" s="41"/>
      <c r="AB3262" s="15"/>
      <c r="AC3262" s="15"/>
      <c r="AD3262" s="15"/>
      <c r="AE3262" s="15"/>
      <c r="AF3262" s="15"/>
      <c r="AG3262" s="15"/>
      <c r="AH3262" s="15"/>
      <c r="AI3262" s="15"/>
      <c r="AJ3262" s="15"/>
      <c r="AK3262" s="15"/>
      <c r="AL3262" s="15"/>
      <c r="AM3262" s="15"/>
      <c r="AN3262" s="15"/>
      <c r="AO3262" s="15"/>
      <c r="AP3262" s="15"/>
      <c r="AQ3262" s="15"/>
      <c r="AR3262" s="15"/>
      <c r="AS3262" s="15"/>
      <c r="AT3262" s="15"/>
      <c r="AU3262" s="15"/>
      <c r="AV3262" s="15"/>
      <c r="AW3262" s="15"/>
      <c r="AX3262" s="82"/>
      <c r="AY3262" s="82"/>
      <c r="AZ3262" s="10">
        <v>1</v>
      </c>
      <c r="BA3262" t="s">
        <v>22</v>
      </c>
      <c r="BB3262" t="s">
        <v>23</v>
      </c>
      <c r="BD3262" s="39" t="str">
        <f t="shared" si="101"/>
        <v>01/245121005PTokopedia</v>
      </c>
    </row>
    <row r="3263" spans="2:60" ht="13.5" customHeight="1" x14ac:dyDescent="0.35">
      <c r="B3263" s="10" t="s">
        <v>17</v>
      </c>
      <c r="C3263" s="10" t="s">
        <v>2517</v>
      </c>
      <c r="D3263" s="10" t="s">
        <v>549</v>
      </c>
      <c r="E3263" s="10" t="s">
        <v>194</v>
      </c>
      <c r="F3263" s="10" t="s">
        <v>11568</v>
      </c>
      <c r="G3263" s="137">
        <v>2905851448</v>
      </c>
      <c r="H3263" s="10"/>
      <c r="I3263" s="10">
        <v>4987176109286</v>
      </c>
      <c r="J3263" s="10" t="s">
        <v>11910</v>
      </c>
      <c r="K3263" s="10" t="s">
        <v>11637</v>
      </c>
      <c r="L3263" s="98">
        <f>IFERROR(VLOOKUP($F3263&amp;$C3263,Sales!$J:$W,9,0),0)</f>
        <v>10529279.279279275</v>
      </c>
      <c r="M3263" s="98">
        <f>IFERROR(VLOOKUP($F3263&amp;$C3263,Sales!$J:$W,10,0),0)</f>
        <v>8502252.252252249</v>
      </c>
      <c r="N3263" s="98">
        <f>IFERROR(VLOOKUP($F3263&amp;$C3263,Sales!$J:$W,11,0),0)</f>
        <v>11204954.95495495</v>
      </c>
      <c r="O3263" s="98">
        <f>IFERROR(VLOOKUP($F3263&amp;$C3263,Sales!$J:$W,12,0),0)</f>
        <v>179</v>
      </c>
      <c r="P3263" s="98">
        <f>IFERROR(VLOOKUP($F3263&amp;$C3263,Sales!$J:$W,13,0),0)</f>
        <v>10078828.828828825</v>
      </c>
      <c r="Q3263" s="98">
        <f>IFERROR(VLOOKUP($F3263&amp;$C3263,Sales!$A:$H,7,0),0)</f>
        <v>337837.83783783781</v>
      </c>
      <c r="R3263" s="41">
        <f t="shared" si="100"/>
        <v>1</v>
      </c>
      <c r="S3263" s="15">
        <v>1</v>
      </c>
      <c r="T3263" s="15"/>
      <c r="U3263" s="15"/>
      <c r="V3263" s="15">
        <v>1</v>
      </c>
      <c r="W3263" s="15">
        <v>1</v>
      </c>
      <c r="X3263" s="15">
        <v>1</v>
      </c>
      <c r="Y3263" s="41">
        <v>1</v>
      </c>
      <c r="Z3263" s="41">
        <v>1</v>
      </c>
      <c r="AA3263" s="41"/>
      <c r="AB3263" s="15"/>
      <c r="AC3263" s="15"/>
      <c r="AD3263" s="15"/>
      <c r="AE3263" s="15"/>
      <c r="AF3263" s="15"/>
      <c r="AG3263" s="15"/>
      <c r="AH3263" s="15"/>
      <c r="AI3263" s="15"/>
      <c r="AJ3263" s="15"/>
      <c r="AK3263" s="15"/>
      <c r="AL3263" s="15"/>
      <c r="AM3263" s="15"/>
      <c r="AN3263" s="15"/>
      <c r="AO3263" s="15"/>
      <c r="AP3263" s="15"/>
      <c r="AQ3263" s="15"/>
      <c r="AR3263" s="15"/>
      <c r="AS3263" s="15"/>
      <c r="AT3263" s="15"/>
      <c r="AU3263" s="15"/>
      <c r="AV3263" s="15"/>
      <c r="AW3263" s="15"/>
      <c r="AX3263" s="82"/>
      <c r="AY3263" s="82"/>
      <c r="AZ3263" s="10">
        <v>1</v>
      </c>
      <c r="BA3263" t="s">
        <v>22</v>
      </c>
      <c r="BB3263" t="s">
        <v>23</v>
      </c>
      <c r="BD3263" s="39" t="str">
        <f t="shared" si="101"/>
        <v>01/245121005QTokopedia</v>
      </c>
    </row>
    <row r="3264" spans="2:60" ht="13.5" customHeight="1" x14ac:dyDescent="0.35">
      <c r="B3264" s="10" t="s">
        <v>17</v>
      </c>
      <c r="C3264" s="10" t="s">
        <v>2517</v>
      </c>
      <c r="D3264" s="10" t="s">
        <v>650</v>
      </c>
      <c r="E3264" s="10" t="s">
        <v>194</v>
      </c>
      <c r="F3264" s="10" t="s">
        <v>11570</v>
      </c>
      <c r="G3264" s="137">
        <v>2906043760</v>
      </c>
      <c r="H3264" s="10"/>
      <c r="I3264" s="10">
        <v>4987176110732</v>
      </c>
      <c r="J3264" s="10" t="s">
        <v>11911</v>
      </c>
      <c r="K3264" s="10" t="s">
        <v>11643</v>
      </c>
      <c r="L3264" s="98">
        <f>IFERROR(VLOOKUP($F3264&amp;$C3264,Sales!$J:$W,9,0),0)</f>
        <v>1337837.8378378374</v>
      </c>
      <c r="M3264" s="98">
        <f>IFERROR(VLOOKUP($F3264&amp;$C3264,Sales!$J:$W,10,0),0)</f>
        <v>3478378.3783783768</v>
      </c>
      <c r="N3264" s="98">
        <f>IFERROR(VLOOKUP($F3264&amp;$C3264,Sales!$J:$W,11,0),0)</f>
        <v>1605405.405405405</v>
      </c>
      <c r="O3264" s="98">
        <f>IFERROR(VLOOKUP($F3264&amp;$C3264,Sales!$J:$W,12,0),0)</f>
        <v>48</v>
      </c>
      <c r="P3264" s="98">
        <f>IFERROR(VLOOKUP($F3264&amp;$C3264,Sales!$J:$W,13,0),0)</f>
        <v>2140540.5405405397</v>
      </c>
      <c r="Q3264" s="98">
        <f>IFERROR(VLOOKUP($F3264&amp;$C3264,Sales!$A:$H,7,0),0)</f>
        <v>0</v>
      </c>
      <c r="R3264" s="41">
        <f t="shared" si="100"/>
        <v>1</v>
      </c>
      <c r="S3264" s="15">
        <v>1</v>
      </c>
      <c r="T3264" s="15"/>
      <c r="U3264" s="15"/>
      <c r="V3264" s="15">
        <v>1</v>
      </c>
      <c r="W3264" s="15">
        <v>1</v>
      </c>
      <c r="X3264" s="15">
        <v>1</v>
      </c>
      <c r="Y3264" s="41">
        <v>1</v>
      </c>
      <c r="Z3264" s="41">
        <v>1</v>
      </c>
      <c r="AA3264" s="41"/>
      <c r="AB3264" s="15"/>
      <c r="AC3264" s="15"/>
      <c r="AD3264" s="15"/>
      <c r="AE3264" s="15"/>
      <c r="AF3264" s="15"/>
      <c r="AG3264" s="15"/>
      <c r="AH3264" s="15"/>
      <c r="AI3264" s="15"/>
      <c r="AJ3264" s="15"/>
      <c r="AK3264" s="15"/>
      <c r="AL3264" s="15"/>
      <c r="AM3264" s="15"/>
      <c r="AN3264" s="15"/>
      <c r="AO3264" s="15"/>
      <c r="AP3264" s="15"/>
      <c r="AQ3264" s="15"/>
      <c r="AR3264" s="15"/>
      <c r="AS3264" s="15"/>
      <c r="AT3264" s="15"/>
      <c r="AU3264" s="15"/>
      <c r="AV3264" s="15"/>
      <c r="AW3264" s="15"/>
      <c r="AX3264" s="82"/>
      <c r="AY3264" s="82"/>
      <c r="AZ3264" s="10">
        <v>1</v>
      </c>
      <c r="BA3264" t="s">
        <v>13952</v>
      </c>
      <c r="BB3264" t="s">
        <v>23</v>
      </c>
      <c r="BD3264" s="39" t="str">
        <f t="shared" si="101"/>
        <v>01/245321105ITokopedia</v>
      </c>
    </row>
    <row r="3265" spans="2:59" ht="13.5" customHeight="1" x14ac:dyDescent="0.35">
      <c r="B3265" s="10" t="s">
        <v>17</v>
      </c>
      <c r="C3265" s="10" t="s">
        <v>2517</v>
      </c>
      <c r="D3265" s="10" t="s">
        <v>405</v>
      </c>
      <c r="E3265" s="10" t="s">
        <v>406</v>
      </c>
      <c r="F3265" s="10" t="s">
        <v>11571</v>
      </c>
      <c r="G3265" s="137">
        <v>2895157910</v>
      </c>
      <c r="H3265" s="10"/>
      <c r="I3265" s="10">
        <v>4987176074409</v>
      </c>
      <c r="J3265" s="10" t="s">
        <v>11912</v>
      </c>
      <c r="K3265" s="10" t="s">
        <v>11632</v>
      </c>
      <c r="L3265" s="98">
        <f>IFERROR(VLOOKUP($F3265&amp;$C3265,Sales!$J:$W,9,0),0)</f>
        <v>1006486.4864864869</v>
      </c>
      <c r="M3265" s="98">
        <f>IFERROR(VLOOKUP($F3265&amp;$C3265,Sales!$J:$W,10,0),0)</f>
        <v>1407027.0270270279</v>
      </c>
      <c r="N3265" s="98">
        <f>IFERROR(VLOOKUP($F3265&amp;$C3265,Sales!$J:$W,11,0),0)</f>
        <v>1150270.270270271</v>
      </c>
      <c r="O3265" s="98">
        <f>IFERROR(VLOOKUP($F3265&amp;$C3265,Sales!$J:$W,12,0),0)</f>
        <v>115.66666666666667</v>
      </c>
      <c r="P3265" s="98">
        <f>IFERROR(VLOOKUP($F3265&amp;$C3265,Sales!$J:$W,13,0),0)</f>
        <v>1187927.9279279287</v>
      </c>
      <c r="Q3265" s="98">
        <f>IFERROR(VLOOKUP($F3265&amp;$C3265,Sales!$A:$H,7,0),0)</f>
        <v>102702.70270270269</v>
      </c>
      <c r="R3265" s="41">
        <f t="shared" si="100"/>
        <v>1</v>
      </c>
      <c r="S3265" s="15">
        <v>1</v>
      </c>
      <c r="T3265" s="15"/>
      <c r="U3265" s="15"/>
      <c r="V3265" s="15">
        <v>1</v>
      </c>
      <c r="W3265" s="15">
        <v>1</v>
      </c>
      <c r="X3265" s="15">
        <v>1</v>
      </c>
      <c r="Y3265" s="41">
        <v>1</v>
      </c>
      <c r="Z3265" s="41">
        <v>1</v>
      </c>
      <c r="AA3265" s="41"/>
      <c r="AB3265" s="15"/>
      <c r="AC3265" s="15"/>
      <c r="AD3265" s="15"/>
      <c r="AE3265" s="15"/>
      <c r="AF3265" s="15"/>
      <c r="AG3265" s="15"/>
      <c r="AH3265" s="15"/>
      <c r="AI3265" s="15"/>
      <c r="AJ3265" s="15"/>
      <c r="AK3265" s="15"/>
      <c r="AL3265" s="15"/>
      <c r="AM3265" s="15"/>
      <c r="AN3265" s="15"/>
      <c r="AO3265" s="15"/>
      <c r="AP3265" s="15"/>
      <c r="AQ3265" s="15"/>
      <c r="AR3265" s="15"/>
      <c r="AS3265" s="15"/>
      <c r="AT3265" s="15"/>
      <c r="AU3265" s="15"/>
      <c r="AV3265" s="15"/>
      <c r="AW3265" s="15"/>
      <c r="AX3265" s="82"/>
      <c r="AY3265" s="82"/>
      <c r="AZ3265" s="10">
        <v>1</v>
      </c>
      <c r="BA3265" t="s">
        <v>22</v>
      </c>
      <c r="BB3265" t="s">
        <v>23</v>
      </c>
      <c r="BD3265" s="39" t="str">
        <f t="shared" si="101"/>
        <v>01/274922301JTokopedia</v>
      </c>
    </row>
    <row r="3266" spans="2:59" ht="13.5" customHeight="1" x14ac:dyDescent="0.35">
      <c r="B3266" s="10" t="s">
        <v>17</v>
      </c>
      <c r="C3266" s="10" t="s">
        <v>2517</v>
      </c>
      <c r="D3266" s="10" t="s">
        <v>405</v>
      </c>
      <c r="E3266" s="10" t="s">
        <v>406</v>
      </c>
      <c r="F3266" s="10" t="s">
        <v>11572</v>
      </c>
      <c r="G3266" s="137">
        <v>2895336359</v>
      </c>
      <c r="H3266" s="10"/>
      <c r="I3266" s="10">
        <v>4987176074423</v>
      </c>
      <c r="J3266" s="10" t="s">
        <v>11913</v>
      </c>
      <c r="K3266" s="10" t="s">
        <v>11644</v>
      </c>
      <c r="L3266" s="98">
        <f>IFERROR(VLOOKUP($F3266&amp;$C3266,Sales!$J:$W,9,0),0)</f>
        <v>15399189.198198142</v>
      </c>
      <c r="M3266" s="98">
        <f>IFERROR(VLOOKUP($F3266&amp;$C3266,Sales!$J:$W,10,0),0)</f>
        <v>18466756.756756648</v>
      </c>
      <c r="N3266" s="98">
        <f>IFERROR(VLOOKUP($F3266&amp;$C3266,Sales!$J:$W,11,0),0)</f>
        <v>15215135.135135071</v>
      </c>
      <c r="O3266" s="98">
        <f>IFERROR(VLOOKUP($F3266&amp;$C3266,Sales!$J:$W,12,0),0)</f>
        <v>800</v>
      </c>
      <c r="P3266" s="98">
        <f>IFERROR(VLOOKUP($F3266&amp;$C3266,Sales!$J:$W,13,0),0)</f>
        <v>16360360.363363286</v>
      </c>
      <c r="Q3266" s="98">
        <f>IFERROR(VLOOKUP($F3266&amp;$C3266,Sales!$A:$H,7,0),0)</f>
        <v>858918.91891891905</v>
      </c>
      <c r="R3266" s="41">
        <f t="shared" si="100"/>
        <v>1</v>
      </c>
      <c r="S3266" s="15">
        <v>1</v>
      </c>
      <c r="T3266" s="15"/>
      <c r="U3266" s="15"/>
      <c r="V3266" s="15">
        <v>1</v>
      </c>
      <c r="W3266" s="15">
        <v>1</v>
      </c>
      <c r="X3266" s="15">
        <v>1</v>
      </c>
      <c r="Y3266" s="41">
        <v>1</v>
      </c>
      <c r="Z3266" s="41">
        <v>1</v>
      </c>
      <c r="AA3266" s="41"/>
      <c r="AB3266" s="15"/>
      <c r="AC3266" s="15"/>
      <c r="AD3266" s="15"/>
      <c r="AE3266" s="15"/>
      <c r="AF3266" s="15"/>
      <c r="AG3266" s="15"/>
      <c r="AH3266" s="15"/>
      <c r="AI3266" s="15"/>
      <c r="AJ3266" s="15"/>
      <c r="AK3266" s="15"/>
      <c r="AL3266" s="15"/>
      <c r="AM3266" s="15"/>
      <c r="AN3266" s="15"/>
      <c r="AO3266" s="15"/>
      <c r="AP3266" s="15"/>
      <c r="AQ3266" s="15"/>
      <c r="AR3266" s="15"/>
      <c r="AS3266" s="15"/>
      <c r="AT3266" s="15"/>
      <c r="AU3266" s="15"/>
      <c r="AV3266" s="15"/>
      <c r="AW3266" s="15"/>
      <c r="AX3266" s="82"/>
      <c r="AY3266" s="82"/>
      <c r="AZ3266" s="10">
        <v>1</v>
      </c>
      <c r="BA3266" t="s">
        <v>13952</v>
      </c>
      <c r="BB3266" t="s">
        <v>23</v>
      </c>
      <c r="BD3266" s="39" t="str">
        <f t="shared" si="101"/>
        <v>01/274922301KTokopedia</v>
      </c>
    </row>
    <row r="3267" spans="2:59" ht="13.5" customHeight="1" x14ac:dyDescent="0.35">
      <c r="B3267" s="10" t="s">
        <v>17</v>
      </c>
      <c r="C3267" s="10" t="s">
        <v>2517</v>
      </c>
      <c r="D3267" s="10" t="s">
        <v>405</v>
      </c>
      <c r="E3267" s="10" t="s">
        <v>406</v>
      </c>
      <c r="F3267" s="10" t="s">
        <v>11573</v>
      </c>
      <c r="G3267" s="137">
        <v>2895387721</v>
      </c>
      <c r="H3267" s="10"/>
      <c r="I3267" s="10">
        <v>4987176074348</v>
      </c>
      <c r="J3267" s="10" t="s">
        <v>11914</v>
      </c>
      <c r="K3267" s="10" t="s">
        <v>11634</v>
      </c>
      <c r="L3267" s="98">
        <f>IFERROR(VLOOKUP($F3267&amp;$C3267,Sales!$J:$W,9,0),0)</f>
        <v>2178558.5585585595</v>
      </c>
      <c r="M3267" s="98">
        <f>IFERROR(VLOOKUP($F3267&amp;$C3267,Sales!$J:$W,10,0),0)</f>
        <v>0</v>
      </c>
      <c r="N3267" s="98">
        <f>IFERROR(VLOOKUP($F3267&amp;$C3267,Sales!$J:$W,11,0),0)</f>
        <v>488648.64864864858</v>
      </c>
      <c r="O3267" s="98">
        <f>IFERROR(VLOOKUP($F3267&amp;$C3267,Sales!$J:$W,12,0),0)</f>
        <v>43.666666666666664</v>
      </c>
      <c r="P3267" s="98">
        <f>IFERROR(VLOOKUP($F3267&amp;$C3267,Sales!$J:$W,13,0),0)</f>
        <v>889069.06906906934</v>
      </c>
      <c r="Q3267" s="98">
        <f>IFERROR(VLOOKUP($F3267&amp;$C3267,Sales!$A:$H,7,0),0)</f>
        <v>0</v>
      </c>
      <c r="R3267" s="41" t="str">
        <f t="shared" si="100"/>
        <v>ERROR</v>
      </c>
      <c r="S3267" s="15"/>
      <c r="T3267" s="15"/>
      <c r="U3267" s="15"/>
      <c r="V3267" s="15"/>
      <c r="W3267" s="15"/>
      <c r="X3267" s="15"/>
      <c r="Y3267" s="41"/>
      <c r="Z3267" s="41"/>
      <c r="AA3267" s="41"/>
      <c r="AB3267" s="15"/>
      <c r="AC3267" s="15"/>
      <c r="AD3267" s="15"/>
      <c r="AE3267" s="15"/>
      <c r="AF3267" s="15"/>
      <c r="AG3267" s="15"/>
      <c r="AH3267" s="15"/>
      <c r="AI3267" s="15"/>
      <c r="AJ3267" s="15"/>
      <c r="AK3267" s="15"/>
      <c r="AL3267" s="15"/>
      <c r="AM3267" s="15"/>
      <c r="AN3267" s="15"/>
      <c r="AO3267" s="15"/>
      <c r="AP3267" s="15"/>
      <c r="AQ3267" s="15"/>
      <c r="AR3267" s="15"/>
      <c r="AS3267" s="15"/>
      <c r="AT3267" s="15"/>
      <c r="AU3267" s="15"/>
      <c r="AV3267" s="15"/>
      <c r="AW3267" s="15"/>
      <c r="AX3267" s="82"/>
      <c r="AY3267" s="82"/>
      <c r="AZ3267" s="10">
        <v>1</v>
      </c>
      <c r="BA3267" t="s">
        <v>22</v>
      </c>
      <c r="BB3267" t="s">
        <v>88</v>
      </c>
      <c r="BD3267" s="39" t="str">
        <f t="shared" si="101"/>
        <v>01/274922301LTokopedia</v>
      </c>
      <c r="BE3267" s="1">
        <v>45072</v>
      </c>
      <c r="BF3267" t="s">
        <v>16179</v>
      </c>
    </row>
    <row r="3268" spans="2:59" ht="13.5" customHeight="1" x14ac:dyDescent="0.35">
      <c r="B3268" s="10" t="s">
        <v>17</v>
      </c>
      <c r="C3268" s="10" t="s">
        <v>2517</v>
      </c>
      <c r="D3268" s="10" t="s">
        <v>65</v>
      </c>
      <c r="E3268" s="10" t="s">
        <v>66</v>
      </c>
      <c r="F3268" s="10" t="s">
        <v>11719</v>
      </c>
      <c r="G3268" s="10">
        <v>8381665373</v>
      </c>
      <c r="H3268" s="10"/>
      <c r="I3268" s="10">
        <v>4902430821995</v>
      </c>
      <c r="J3268" s="10" t="s">
        <v>16940</v>
      </c>
      <c r="K3268" s="10" t="s">
        <v>16962</v>
      </c>
      <c r="L3268" s="98">
        <f>IFERROR(VLOOKUP($F3268&amp;$C3268,Sales!$J:$W,9,0),0)</f>
        <v>1401801.8018018014</v>
      </c>
      <c r="M3268" s="98">
        <f>IFERROR(VLOOKUP($F3268&amp;$C3268,Sales!$J:$W,10,0),0)</f>
        <v>630810.81081081065</v>
      </c>
      <c r="N3268" s="98">
        <f>IFERROR(VLOOKUP($F3268&amp;$C3268,Sales!$J:$W,11,0),0)</f>
        <v>630810.81081081077</v>
      </c>
      <c r="O3268" s="98">
        <f>IFERROR(VLOOKUP($F3268&amp;$C3268,Sales!$J:$W,12,0),0)</f>
        <v>25.333333333333332</v>
      </c>
      <c r="P3268" s="98">
        <f>IFERROR(VLOOKUP($F3268&amp;$C3268,Sales!$J:$W,13,0),0)</f>
        <v>887807.80780780769</v>
      </c>
      <c r="Q3268" s="98">
        <f>IFERROR(VLOOKUP($F3268&amp;$C3268,Sales!$A:$H,7,0),0)</f>
        <v>0</v>
      </c>
      <c r="R3268" s="41">
        <f t="shared" ref="R3268:R3331" si="102">IFERROR(AVERAGE($S3268:$AW3268),"ERROR")</f>
        <v>1</v>
      </c>
      <c r="S3268" s="15">
        <v>1</v>
      </c>
      <c r="T3268" s="15"/>
      <c r="U3268" s="15"/>
      <c r="V3268" s="15">
        <v>1</v>
      </c>
      <c r="W3268" s="15">
        <v>1</v>
      </c>
      <c r="X3268" s="15">
        <v>1</v>
      </c>
      <c r="Y3268" s="41">
        <v>1</v>
      </c>
      <c r="Z3268" s="41">
        <v>1</v>
      </c>
      <c r="AA3268" s="41"/>
      <c r="AB3268" s="15"/>
      <c r="AC3268" s="15"/>
      <c r="AD3268" s="15"/>
      <c r="AE3268" s="15"/>
      <c r="AF3268" s="15"/>
      <c r="AG3268" s="15"/>
      <c r="AH3268" s="15"/>
      <c r="AI3268" s="15"/>
      <c r="AJ3268" s="15"/>
      <c r="AK3268" s="15"/>
      <c r="AL3268" s="15"/>
      <c r="AM3268" s="15"/>
      <c r="AN3268" s="15"/>
      <c r="AO3268" s="15"/>
      <c r="AP3268" s="15"/>
      <c r="AQ3268" s="15"/>
      <c r="AR3268" s="15"/>
      <c r="AS3268" s="15"/>
      <c r="AT3268" s="15"/>
      <c r="AU3268" s="15"/>
      <c r="AV3268" s="15"/>
      <c r="AW3268" s="15"/>
      <c r="AX3268" s="82"/>
      <c r="AY3268" s="82"/>
      <c r="AZ3268" s="10">
        <v>1</v>
      </c>
      <c r="BA3268" t="s">
        <v>22</v>
      </c>
      <c r="BB3268" t="s">
        <v>23</v>
      </c>
      <c r="BD3268" s="39" t="str">
        <f t="shared" ref="BD3268:BD3331" si="103">F3268&amp;C3268</f>
        <v>01/326127308KTokopedia</v>
      </c>
    </row>
    <row r="3269" spans="2:59" ht="13.5" customHeight="1" x14ac:dyDescent="0.35">
      <c r="B3269" s="10" t="s">
        <v>17</v>
      </c>
      <c r="C3269" s="10" t="s">
        <v>2517</v>
      </c>
      <c r="D3269" s="10" t="s">
        <v>65</v>
      </c>
      <c r="E3269" s="10" t="s">
        <v>66</v>
      </c>
      <c r="F3269" s="10" t="s">
        <v>11814</v>
      </c>
      <c r="G3269" s="10">
        <v>8381665383</v>
      </c>
      <c r="H3269" s="124"/>
      <c r="I3269" s="10" t="s">
        <v>901</v>
      </c>
      <c r="J3269" s="10" t="s">
        <v>16941</v>
      </c>
      <c r="K3269" s="10" t="s">
        <v>16963</v>
      </c>
      <c r="L3269" s="98">
        <f>IFERROR(VLOOKUP($F3269&amp;$C3269,Sales!$J:$W,9,0),0)</f>
        <v>0</v>
      </c>
      <c r="M3269" s="98">
        <f>IFERROR(VLOOKUP($F3269&amp;$C3269,Sales!$J:$W,10,0),0)</f>
        <v>0</v>
      </c>
      <c r="N3269" s="98">
        <f>IFERROR(VLOOKUP($F3269&amp;$C3269,Sales!$J:$W,11,0),0)</f>
        <v>0</v>
      </c>
      <c r="O3269" s="98">
        <f>IFERROR(VLOOKUP($F3269&amp;$C3269,Sales!$J:$W,12,0),0)</f>
        <v>0</v>
      </c>
      <c r="P3269" s="98">
        <f>IFERROR(VLOOKUP($F3269&amp;$C3269,Sales!$J:$W,13,0),0)</f>
        <v>0</v>
      </c>
      <c r="Q3269" s="98">
        <f>IFERROR(VLOOKUP($F3269&amp;$C3269,Sales!$A:$H,7,0),0)</f>
        <v>0</v>
      </c>
      <c r="R3269" s="41">
        <f t="shared" si="102"/>
        <v>1</v>
      </c>
      <c r="S3269" s="15">
        <v>1</v>
      </c>
      <c r="T3269" s="15"/>
      <c r="U3269" s="15"/>
      <c r="V3269" s="15">
        <v>1</v>
      </c>
      <c r="W3269" s="15">
        <v>1</v>
      </c>
      <c r="X3269" s="15">
        <v>1</v>
      </c>
      <c r="Y3269" s="41">
        <v>1</v>
      </c>
      <c r="Z3269" s="41">
        <v>1</v>
      </c>
      <c r="AA3269" s="41"/>
      <c r="AB3269" s="15"/>
      <c r="AC3269" s="15"/>
      <c r="AD3269" s="15"/>
      <c r="AE3269" s="15"/>
      <c r="AF3269" s="15"/>
      <c r="AG3269" s="15"/>
      <c r="AH3269" s="15"/>
      <c r="AI3269" s="15"/>
      <c r="AJ3269" s="15"/>
      <c r="AK3269" s="15"/>
      <c r="AL3269" s="15"/>
      <c r="AM3269" s="15"/>
      <c r="AN3269" s="15"/>
      <c r="AO3269" s="15"/>
      <c r="AP3269" s="15"/>
      <c r="AQ3269" s="15"/>
      <c r="AR3269" s="15"/>
      <c r="AS3269" s="15"/>
      <c r="AT3269" s="15"/>
      <c r="AU3269" s="15"/>
      <c r="AV3269" s="15"/>
      <c r="AW3269" s="15"/>
      <c r="AX3269" s="82"/>
      <c r="AY3269" s="82"/>
      <c r="AZ3269" s="10">
        <v>1</v>
      </c>
      <c r="BA3269" t="s">
        <v>22</v>
      </c>
      <c r="BB3269" t="s">
        <v>23</v>
      </c>
      <c r="BD3269" s="39" t="str">
        <f t="shared" si="103"/>
        <v>01/396129510XTokopedia</v>
      </c>
    </row>
    <row r="3270" spans="2:59" ht="13.5" customHeight="1" x14ac:dyDescent="0.35">
      <c r="B3270" s="10" t="s">
        <v>17</v>
      </c>
      <c r="C3270" s="10" t="s">
        <v>2517</v>
      </c>
      <c r="D3270" s="10" t="s">
        <v>65</v>
      </c>
      <c r="E3270" s="10" t="s">
        <v>66</v>
      </c>
      <c r="F3270" s="10" t="s">
        <v>11748</v>
      </c>
      <c r="G3270" s="137">
        <v>8381665395</v>
      </c>
      <c r="H3270" s="10"/>
      <c r="I3270" s="10" t="s">
        <v>871</v>
      </c>
      <c r="J3270" s="31" t="s">
        <v>16919</v>
      </c>
      <c r="K3270" s="10" t="s">
        <v>16920</v>
      </c>
      <c r="L3270" s="98">
        <f>IFERROR(VLOOKUP($F3270&amp;$C3270,Sales!$J:$W,9,0),0)</f>
        <v>0</v>
      </c>
      <c r="M3270" s="98">
        <f>IFERROR(VLOOKUP($F3270&amp;$C3270,Sales!$J:$W,10,0),0)</f>
        <v>0</v>
      </c>
      <c r="N3270" s="98">
        <f>IFERROR(VLOOKUP($F3270&amp;$C3270,Sales!$J:$W,11,0),0)</f>
        <v>0</v>
      </c>
      <c r="O3270" s="98">
        <f>IFERROR(VLOOKUP($F3270&amp;$C3270,Sales!$J:$W,12,0),0)</f>
        <v>0</v>
      </c>
      <c r="P3270" s="98">
        <f>IFERROR(VLOOKUP($F3270&amp;$C3270,Sales!$J:$W,13,0),0)</f>
        <v>0</v>
      </c>
      <c r="Q3270" s="98">
        <f>IFERROR(VLOOKUP($F3270&amp;$C3270,Sales!$A:$H,7,0),0)</f>
        <v>0</v>
      </c>
      <c r="R3270" s="41">
        <f t="shared" si="102"/>
        <v>1</v>
      </c>
      <c r="S3270" s="15">
        <v>1</v>
      </c>
      <c r="T3270" s="15"/>
      <c r="U3270" s="15"/>
      <c r="V3270" s="15">
        <v>1</v>
      </c>
      <c r="W3270" s="15">
        <v>1</v>
      </c>
      <c r="X3270" s="15">
        <v>1</v>
      </c>
      <c r="Y3270" s="41">
        <v>1</v>
      </c>
      <c r="Z3270" s="41">
        <v>1</v>
      </c>
      <c r="AA3270" s="41"/>
      <c r="AB3270" s="15"/>
      <c r="AC3270" s="15"/>
      <c r="AD3270" s="15"/>
      <c r="AE3270" s="15"/>
      <c r="AF3270" s="15"/>
      <c r="AG3270" s="15"/>
      <c r="AH3270" s="15"/>
      <c r="AI3270" s="15"/>
      <c r="AJ3270" s="15"/>
      <c r="AK3270" s="15"/>
      <c r="AL3270" s="15"/>
      <c r="AM3270" s="15"/>
      <c r="AN3270" s="15"/>
      <c r="AO3270" s="15"/>
      <c r="AP3270" s="15"/>
      <c r="AQ3270" s="15"/>
      <c r="AR3270" s="15"/>
      <c r="AS3270" s="15"/>
      <c r="AT3270" s="15"/>
      <c r="AU3270" s="15"/>
      <c r="AV3270" s="15"/>
      <c r="AW3270" s="15"/>
      <c r="AX3270" s="82"/>
      <c r="AY3270" s="82"/>
      <c r="AZ3270" s="10">
        <v>1</v>
      </c>
      <c r="BA3270" t="s">
        <v>22</v>
      </c>
      <c r="BB3270" t="s">
        <v>23</v>
      </c>
      <c r="BD3270" s="39" t="str">
        <f t="shared" si="103"/>
        <v>01/396129510YTokopedia</v>
      </c>
    </row>
    <row r="3271" spans="2:59" ht="13.5" customHeight="1" x14ac:dyDescent="0.35">
      <c r="B3271" s="10" t="s">
        <v>17</v>
      </c>
      <c r="C3271" s="10" t="s">
        <v>2517</v>
      </c>
      <c r="D3271" s="10" t="s">
        <v>65</v>
      </c>
      <c r="E3271" s="10" t="s">
        <v>66</v>
      </c>
      <c r="F3271" s="10" t="s">
        <v>11749</v>
      </c>
      <c r="G3271" s="137">
        <v>8381665403</v>
      </c>
      <c r="H3271" s="10"/>
      <c r="I3271" s="10" t="s">
        <v>908</v>
      </c>
      <c r="J3271" s="31" t="s">
        <v>16921</v>
      </c>
      <c r="K3271" s="10" t="s">
        <v>16922</v>
      </c>
      <c r="L3271" s="98">
        <f>IFERROR(VLOOKUP($F3271&amp;$C3271,Sales!$J:$W,9,0),0)</f>
        <v>0</v>
      </c>
      <c r="M3271" s="98">
        <f>IFERROR(VLOOKUP($F3271&amp;$C3271,Sales!$J:$W,10,0),0)</f>
        <v>0</v>
      </c>
      <c r="N3271" s="98">
        <f>IFERROR(VLOOKUP($F3271&amp;$C3271,Sales!$J:$W,11,0),0)</f>
        <v>0</v>
      </c>
      <c r="O3271" s="98">
        <f>IFERROR(VLOOKUP($F3271&amp;$C3271,Sales!$J:$W,12,0),0)</f>
        <v>0</v>
      </c>
      <c r="P3271" s="98">
        <f>IFERROR(VLOOKUP($F3271&amp;$C3271,Sales!$J:$W,13,0),0)</f>
        <v>0</v>
      </c>
      <c r="Q3271" s="98">
        <f>IFERROR(VLOOKUP($F3271&amp;$C3271,Sales!$A:$H,7,0),0)</f>
        <v>0</v>
      </c>
      <c r="R3271" s="41">
        <f t="shared" si="102"/>
        <v>1</v>
      </c>
      <c r="S3271" s="15">
        <v>1</v>
      </c>
      <c r="T3271" s="15"/>
      <c r="U3271" s="15"/>
      <c r="V3271" s="15">
        <v>1</v>
      </c>
      <c r="W3271" s="15">
        <v>1</v>
      </c>
      <c r="X3271" s="15">
        <v>1</v>
      </c>
      <c r="Y3271" s="41">
        <v>1</v>
      </c>
      <c r="Z3271" s="41">
        <v>1</v>
      </c>
      <c r="AA3271" s="41"/>
      <c r="AB3271" s="15"/>
      <c r="AC3271" s="15"/>
      <c r="AD3271" s="15"/>
      <c r="AE3271" s="15"/>
      <c r="AF3271" s="15"/>
      <c r="AG3271" s="15"/>
      <c r="AH3271" s="15"/>
      <c r="AI3271" s="15"/>
      <c r="AJ3271" s="15"/>
      <c r="AK3271" s="15"/>
      <c r="AL3271" s="15"/>
      <c r="AM3271" s="15"/>
      <c r="AN3271" s="15"/>
      <c r="AO3271" s="15"/>
      <c r="AP3271" s="15"/>
      <c r="AQ3271" s="15"/>
      <c r="AR3271" s="15"/>
      <c r="AS3271" s="15"/>
      <c r="AT3271" s="15"/>
      <c r="AU3271" s="15"/>
      <c r="AV3271" s="15"/>
      <c r="AW3271" s="15"/>
      <c r="AX3271" s="82"/>
      <c r="AY3271" s="82"/>
      <c r="AZ3271" s="10">
        <v>1</v>
      </c>
      <c r="BA3271" t="s">
        <v>22</v>
      </c>
      <c r="BB3271" t="s">
        <v>23</v>
      </c>
      <c r="BD3271" s="39" t="str">
        <f t="shared" si="103"/>
        <v>01/396129510ZTokopedia</v>
      </c>
    </row>
    <row r="3272" spans="2:59" ht="13.5" customHeight="1" x14ac:dyDescent="0.35">
      <c r="B3272" s="10" t="s">
        <v>17</v>
      </c>
      <c r="C3272" s="10" t="s">
        <v>2517</v>
      </c>
      <c r="D3272" s="10" t="s">
        <v>65</v>
      </c>
      <c r="E3272" s="10" t="s">
        <v>66</v>
      </c>
      <c r="F3272" s="10" t="s">
        <v>11753</v>
      </c>
      <c r="G3272" s="137">
        <v>2916339748</v>
      </c>
      <c r="H3272" s="10"/>
      <c r="I3272" s="10" t="s">
        <v>2332</v>
      </c>
      <c r="J3272" s="10" t="s">
        <v>16189</v>
      </c>
      <c r="K3272" s="10" t="s">
        <v>12021</v>
      </c>
      <c r="L3272" s="98">
        <f>IFERROR(VLOOKUP($F3272&amp;$C3272,Sales!$J:$W,9,0),0)</f>
        <v>0</v>
      </c>
      <c r="M3272" s="98">
        <f>IFERROR(VLOOKUP($F3272&amp;$C3272,Sales!$J:$W,10,0),0)</f>
        <v>0</v>
      </c>
      <c r="N3272" s="98">
        <f>IFERROR(VLOOKUP($F3272&amp;$C3272,Sales!$J:$W,11,0),0)</f>
        <v>0</v>
      </c>
      <c r="O3272" s="98">
        <f>IFERROR(VLOOKUP($F3272&amp;$C3272,Sales!$J:$W,12,0),0)</f>
        <v>0</v>
      </c>
      <c r="P3272" s="98">
        <f>IFERROR(VLOOKUP($F3272&amp;$C3272,Sales!$J:$W,13,0),0)</f>
        <v>0</v>
      </c>
      <c r="Q3272" s="98">
        <f>IFERROR(VLOOKUP($F3272&amp;$C3272,Sales!$A:$H,7,0),0)</f>
        <v>0</v>
      </c>
      <c r="R3272" s="41">
        <f t="shared" si="102"/>
        <v>1</v>
      </c>
      <c r="S3272" s="15">
        <v>1</v>
      </c>
      <c r="T3272" s="15"/>
      <c r="U3272" s="15"/>
      <c r="V3272" s="15">
        <v>1</v>
      </c>
      <c r="W3272" s="15">
        <v>1</v>
      </c>
      <c r="X3272" s="15">
        <v>1</v>
      </c>
      <c r="Y3272" s="41">
        <v>1</v>
      </c>
      <c r="Z3272" s="41">
        <v>1</v>
      </c>
      <c r="AA3272" s="41"/>
      <c r="AB3272" s="15"/>
      <c r="AC3272" s="15"/>
      <c r="AD3272" s="15"/>
      <c r="AE3272" s="15"/>
      <c r="AF3272" s="15"/>
      <c r="AG3272" s="15"/>
      <c r="AH3272" s="15"/>
      <c r="AI3272" s="15"/>
      <c r="AJ3272" s="15"/>
      <c r="AK3272" s="15"/>
      <c r="AL3272" s="15"/>
      <c r="AM3272" s="15"/>
      <c r="AN3272" s="15"/>
      <c r="AO3272" s="15"/>
      <c r="AP3272" s="15"/>
      <c r="AQ3272" s="15"/>
      <c r="AR3272" s="15"/>
      <c r="AS3272" s="15"/>
      <c r="AT3272" s="15"/>
      <c r="AU3272" s="15"/>
      <c r="AV3272" s="15"/>
      <c r="AW3272" s="15"/>
      <c r="AX3272" s="82"/>
      <c r="AY3272" s="82"/>
      <c r="AZ3272" s="10">
        <v>1</v>
      </c>
      <c r="BA3272" t="s">
        <v>13952</v>
      </c>
      <c r="BB3272" t="s">
        <v>23</v>
      </c>
      <c r="BD3272" s="39" t="str">
        <f t="shared" si="103"/>
        <v>01/396129511QTokopedia</v>
      </c>
    </row>
    <row r="3273" spans="2:59" ht="13.5" customHeight="1" x14ac:dyDescent="0.35">
      <c r="B3273" s="10" t="s">
        <v>17</v>
      </c>
      <c r="C3273" s="10" t="s">
        <v>2517</v>
      </c>
      <c r="D3273" s="10" t="s">
        <v>405</v>
      </c>
      <c r="E3273" s="10" t="s">
        <v>406</v>
      </c>
      <c r="F3273" s="10" t="s">
        <v>11727</v>
      </c>
      <c r="G3273" s="137">
        <v>2895166959</v>
      </c>
      <c r="H3273" s="10"/>
      <c r="I3273" s="10" t="s">
        <v>11657</v>
      </c>
      <c r="J3273" s="10" t="s">
        <v>11915</v>
      </c>
      <c r="K3273" s="10" t="s">
        <v>12022</v>
      </c>
      <c r="L3273" s="98">
        <f>IFERROR(VLOOKUP($F3273&amp;$C3273,Sales!$J:$W,9,0),0)</f>
        <v>0</v>
      </c>
      <c r="M3273" s="98">
        <f>IFERROR(VLOOKUP($F3273&amp;$C3273,Sales!$J:$W,10,0),0)</f>
        <v>0</v>
      </c>
      <c r="N3273" s="98">
        <f>IFERROR(VLOOKUP($F3273&amp;$C3273,Sales!$J:$W,11,0),0)</f>
        <v>0</v>
      </c>
      <c r="O3273" s="98">
        <f>IFERROR(VLOOKUP($F3273&amp;$C3273,Sales!$J:$W,12,0),0)</f>
        <v>0</v>
      </c>
      <c r="P3273" s="98">
        <f>IFERROR(VLOOKUP($F3273&amp;$C3273,Sales!$J:$W,13,0),0)</f>
        <v>0</v>
      </c>
      <c r="Q3273" s="98">
        <f>IFERROR(VLOOKUP($F3273&amp;$C3273,Sales!$A:$H,7,0),0)</f>
        <v>0</v>
      </c>
      <c r="R3273" s="41">
        <f t="shared" si="102"/>
        <v>1</v>
      </c>
      <c r="S3273" s="15">
        <v>1</v>
      </c>
      <c r="T3273" s="15"/>
      <c r="U3273" s="15"/>
      <c r="V3273" s="15">
        <v>1</v>
      </c>
      <c r="W3273" s="15">
        <v>1</v>
      </c>
      <c r="X3273" s="15">
        <v>1</v>
      </c>
      <c r="Y3273" s="41">
        <v>1</v>
      </c>
      <c r="Z3273" s="41">
        <v>1</v>
      </c>
      <c r="AA3273" s="41"/>
      <c r="AB3273" s="15"/>
      <c r="AC3273" s="15"/>
      <c r="AD3273" s="15"/>
      <c r="AE3273" s="15"/>
      <c r="AF3273" s="15"/>
      <c r="AG3273" s="15"/>
      <c r="AH3273" s="15"/>
      <c r="AI3273" s="15"/>
      <c r="AJ3273" s="15"/>
      <c r="AK3273" s="15"/>
      <c r="AL3273" s="15"/>
      <c r="AM3273" s="15"/>
      <c r="AN3273" s="15"/>
      <c r="AO3273" s="15"/>
      <c r="AP3273" s="15"/>
      <c r="AQ3273" s="15"/>
      <c r="AR3273" s="15"/>
      <c r="AS3273" s="15"/>
      <c r="AT3273" s="15"/>
      <c r="AU3273" s="15"/>
      <c r="AV3273" s="15"/>
      <c r="AW3273" s="15"/>
      <c r="AX3273" s="82"/>
      <c r="AY3273" s="82"/>
      <c r="AZ3273" s="10">
        <v>1</v>
      </c>
      <c r="BA3273" t="s">
        <v>22</v>
      </c>
      <c r="BB3273" t="s">
        <v>23</v>
      </c>
      <c r="BD3273" s="39" t="str">
        <f t="shared" si="103"/>
        <v>01/394929504VTokopedia</v>
      </c>
    </row>
    <row r="3274" spans="2:59" ht="13.5" customHeight="1" x14ac:dyDescent="0.35">
      <c r="B3274" s="10" t="s">
        <v>17</v>
      </c>
      <c r="C3274" s="10" t="s">
        <v>2517</v>
      </c>
      <c r="D3274" s="10" t="s">
        <v>405</v>
      </c>
      <c r="E3274" s="10" t="s">
        <v>406</v>
      </c>
      <c r="F3274" s="10" t="s">
        <v>11728</v>
      </c>
      <c r="G3274" s="137">
        <v>2895174158</v>
      </c>
      <c r="H3274" s="10"/>
      <c r="I3274" s="10" t="s">
        <v>11659</v>
      </c>
      <c r="J3274" s="10" t="s">
        <v>11916</v>
      </c>
      <c r="K3274" s="10" t="s">
        <v>12023</v>
      </c>
      <c r="L3274" s="98">
        <f>IFERROR(VLOOKUP($F3274&amp;$C3274,Sales!$J:$W,9,0),0)</f>
        <v>0</v>
      </c>
      <c r="M3274" s="98">
        <f>IFERROR(VLOOKUP($F3274&amp;$C3274,Sales!$J:$W,10,0),0)</f>
        <v>0</v>
      </c>
      <c r="N3274" s="98">
        <f>IFERROR(VLOOKUP($F3274&amp;$C3274,Sales!$J:$W,11,0),0)</f>
        <v>0</v>
      </c>
      <c r="O3274" s="98">
        <f>IFERROR(VLOOKUP($F3274&amp;$C3274,Sales!$J:$W,12,0),0)</f>
        <v>0</v>
      </c>
      <c r="P3274" s="98">
        <f>IFERROR(VLOOKUP($F3274&amp;$C3274,Sales!$J:$W,13,0),0)</f>
        <v>0</v>
      </c>
      <c r="Q3274" s="98">
        <f>IFERROR(VLOOKUP($F3274&amp;$C3274,Sales!$A:$H,7,0),0)</f>
        <v>0</v>
      </c>
      <c r="R3274" s="41">
        <f t="shared" si="102"/>
        <v>1</v>
      </c>
      <c r="S3274" s="15">
        <v>1</v>
      </c>
      <c r="T3274" s="15"/>
      <c r="U3274" s="15"/>
      <c r="V3274" s="15">
        <v>1</v>
      </c>
      <c r="W3274" s="15">
        <v>1</v>
      </c>
      <c r="X3274" s="15">
        <v>1</v>
      </c>
      <c r="Y3274" s="41">
        <v>1</v>
      </c>
      <c r="Z3274" s="41">
        <v>1</v>
      </c>
      <c r="AA3274" s="41"/>
      <c r="AB3274" s="15"/>
      <c r="AC3274" s="15"/>
      <c r="AD3274" s="15"/>
      <c r="AE3274" s="15"/>
      <c r="AF3274" s="15"/>
      <c r="AG3274" s="15"/>
      <c r="AH3274" s="15"/>
      <c r="AI3274" s="15"/>
      <c r="AJ3274" s="15"/>
      <c r="AK3274" s="15"/>
      <c r="AL3274" s="15"/>
      <c r="AM3274" s="15"/>
      <c r="AN3274" s="15"/>
      <c r="AO3274" s="15"/>
      <c r="AP3274" s="15"/>
      <c r="AQ3274" s="15"/>
      <c r="AR3274" s="15"/>
      <c r="AS3274" s="15"/>
      <c r="AT3274" s="15"/>
      <c r="AU3274" s="15"/>
      <c r="AV3274" s="15"/>
      <c r="AW3274" s="15"/>
      <c r="AX3274" s="82"/>
      <c r="AY3274" s="82"/>
      <c r="AZ3274" s="10">
        <v>1</v>
      </c>
      <c r="BA3274" t="s">
        <v>22</v>
      </c>
      <c r="BB3274" t="s">
        <v>23</v>
      </c>
      <c r="BD3274" s="39" t="str">
        <f t="shared" si="103"/>
        <v>01/394929504WTokopedia</v>
      </c>
    </row>
    <row r="3275" spans="2:59" ht="13.5" customHeight="1" x14ac:dyDescent="0.35">
      <c r="B3275" s="10" t="s">
        <v>17</v>
      </c>
      <c r="C3275" s="10" t="s">
        <v>2517</v>
      </c>
      <c r="D3275" s="10" t="s">
        <v>405</v>
      </c>
      <c r="E3275" s="10" t="s">
        <v>406</v>
      </c>
      <c r="F3275" s="10" t="s">
        <v>11729</v>
      </c>
      <c r="G3275" s="137">
        <v>2895326948</v>
      </c>
      <c r="H3275" s="10"/>
      <c r="I3275" s="10" t="s">
        <v>11661</v>
      </c>
      <c r="J3275" s="10" t="s">
        <v>11917</v>
      </c>
      <c r="K3275" s="131" t="s">
        <v>12024</v>
      </c>
      <c r="L3275" s="98">
        <f>IFERROR(VLOOKUP($F3275&amp;$C3275,Sales!$J:$W,9,0),0)</f>
        <v>0</v>
      </c>
      <c r="M3275" s="98">
        <f>IFERROR(VLOOKUP($F3275&amp;$C3275,Sales!$J:$W,10,0),0)</f>
        <v>0</v>
      </c>
      <c r="N3275" s="98">
        <f>IFERROR(VLOOKUP($F3275&amp;$C3275,Sales!$J:$W,11,0),0)</f>
        <v>0</v>
      </c>
      <c r="O3275" s="98">
        <f>IFERROR(VLOOKUP($F3275&amp;$C3275,Sales!$J:$W,12,0),0)</f>
        <v>0</v>
      </c>
      <c r="P3275" s="98">
        <f>IFERROR(VLOOKUP($F3275&amp;$C3275,Sales!$J:$W,13,0),0)</f>
        <v>0</v>
      </c>
      <c r="Q3275" s="98">
        <f>IFERROR(VLOOKUP($F3275&amp;$C3275,Sales!$A:$H,7,0),0)</f>
        <v>0</v>
      </c>
      <c r="R3275" s="41">
        <f t="shared" si="102"/>
        <v>1</v>
      </c>
      <c r="S3275" s="15">
        <v>1</v>
      </c>
      <c r="T3275" s="15"/>
      <c r="U3275" s="15"/>
      <c r="V3275" s="15">
        <v>1</v>
      </c>
      <c r="W3275" s="15">
        <v>1</v>
      </c>
      <c r="X3275" s="15">
        <v>1</v>
      </c>
      <c r="Y3275" s="41">
        <v>1</v>
      </c>
      <c r="Z3275" s="41">
        <v>1</v>
      </c>
      <c r="AA3275" s="41"/>
      <c r="AB3275" s="15"/>
      <c r="AC3275" s="15"/>
      <c r="AD3275" s="15"/>
      <c r="AE3275" s="15"/>
      <c r="AF3275" s="15"/>
      <c r="AG3275" s="15"/>
      <c r="AH3275" s="15"/>
      <c r="AI3275" s="15"/>
      <c r="AJ3275" s="15"/>
      <c r="AK3275" s="15"/>
      <c r="AL3275" s="15"/>
      <c r="AM3275" s="15"/>
      <c r="AN3275" s="15"/>
      <c r="AO3275" s="15"/>
      <c r="AP3275" s="15"/>
      <c r="AQ3275" s="15"/>
      <c r="AR3275" s="15"/>
      <c r="AS3275" s="15"/>
      <c r="AT3275" s="15"/>
      <c r="AU3275" s="15"/>
      <c r="AV3275" s="15"/>
      <c r="AW3275" s="15"/>
      <c r="AX3275" s="82"/>
      <c r="AY3275" s="82"/>
      <c r="AZ3275" s="10">
        <v>1</v>
      </c>
      <c r="BA3275" t="s">
        <v>22</v>
      </c>
      <c r="BB3275" t="s">
        <v>23</v>
      </c>
      <c r="BD3275" s="39" t="str">
        <f t="shared" si="103"/>
        <v>01/394929504XTokopedia</v>
      </c>
      <c r="BG3275" t="s">
        <v>16183</v>
      </c>
    </row>
    <row r="3276" spans="2:59" ht="13.5" customHeight="1" x14ac:dyDescent="0.35">
      <c r="B3276" s="10" t="s">
        <v>17</v>
      </c>
      <c r="C3276" s="10" t="s">
        <v>2517</v>
      </c>
      <c r="D3276" s="10" t="s">
        <v>405</v>
      </c>
      <c r="E3276" s="10" t="s">
        <v>406</v>
      </c>
      <c r="F3276" s="10" t="s">
        <v>11730</v>
      </c>
      <c r="G3276" s="137">
        <v>2895344791</v>
      </c>
      <c r="H3276" s="10"/>
      <c r="I3276" s="10" t="s">
        <v>11663</v>
      </c>
      <c r="J3276" s="10" t="s">
        <v>11918</v>
      </c>
      <c r="K3276" s="10" t="s">
        <v>12025</v>
      </c>
      <c r="L3276" s="98">
        <f>IFERROR(VLOOKUP($F3276&amp;$C3276,Sales!$J:$W,9,0),0)</f>
        <v>0</v>
      </c>
      <c r="M3276" s="98">
        <f>IFERROR(VLOOKUP($F3276&amp;$C3276,Sales!$J:$W,10,0),0)</f>
        <v>0</v>
      </c>
      <c r="N3276" s="98">
        <f>IFERROR(VLOOKUP($F3276&amp;$C3276,Sales!$J:$W,11,0),0)</f>
        <v>0</v>
      </c>
      <c r="O3276" s="98">
        <f>IFERROR(VLOOKUP($F3276&amp;$C3276,Sales!$J:$W,12,0),0)</f>
        <v>0</v>
      </c>
      <c r="P3276" s="98">
        <f>IFERROR(VLOOKUP($F3276&amp;$C3276,Sales!$J:$W,13,0),0)</f>
        <v>0</v>
      </c>
      <c r="Q3276" s="98">
        <f>IFERROR(VLOOKUP($F3276&amp;$C3276,Sales!$A:$H,7,0),0)</f>
        <v>0</v>
      </c>
      <c r="R3276" s="41">
        <f t="shared" si="102"/>
        <v>1</v>
      </c>
      <c r="S3276" s="15">
        <v>1</v>
      </c>
      <c r="T3276" s="15"/>
      <c r="U3276" s="15"/>
      <c r="V3276" s="15">
        <v>1</v>
      </c>
      <c r="W3276" s="15">
        <v>1</v>
      </c>
      <c r="X3276" s="15">
        <v>1</v>
      </c>
      <c r="Y3276" s="41">
        <v>1</v>
      </c>
      <c r="Z3276" s="41">
        <v>1</v>
      </c>
      <c r="AA3276" s="41"/>
      <c r="AB3276" s="15"/>
      <c r="AC3276" s="15"/>
      <c r="AD3276" s="15"/>
      <c r="AE3276" s="15"/>
      <c r="AF3276" s="15"/>
      <c r="AG3276" s="15"/>
      <c r="AH3276" s="15"/>
      <c r="AI3276" s="15"/>
      <c r="AJ3276" s="15"/>
      <c r="AK3276" s="15"/>
      <c r="AL3276" s="15"/>
      <c r="AM3276" s="15"/>
      <c r="AN3276" s="15"/>
      <c r="AO3276" s="15"/>
      <c r="AP3276" s="15"/>
      <c r="AQ3276" s="15"/>
      <c r="AR3276" s="15"/>
      <c r="AS3276" s="15"/>
      <c r="AT3276" s="15"/>
      <c r="AU3276" s="15"/>
      <c r="AV3276" s="15"/>
      <c r="AW3276" s="15"/>
      <c r="AX3276" s="82"/>
      <c r="AY3276" s="82"/>
      <c r="AZ3276" s="10">
        <v>1</v>
      </c>
      <c r="BA3276" t="s">
        <v>13952</v>
      </c>
      <c r="BB3276" t="s">
        <v>23</v>
      </c>
      <c r="BD3276" s="39" t="str">
        <f t="shared" si="103"/>
        <v>01/394929504YTokopedia</v>
      </c>
    </row>
    <row r="3277" spans="2:59" ht="13.5" customHeight="1" x14ac:dyDescent="0.35">
      <c r="B3277" s="10" t="s">
        <v>17</v>
      </c>
      <c r="C3277" s="10" t="s">
        <v>2517</v>
      </c>
      <c r="D3277" s="10" t="s">
        <v>405</v>
      </c>
      <c r="E3277" s="10" t="s">
        <v>406</v>
      </c>
      <c r="F3277" s="10" t="s">
        <v>11731</v>
      </c>
      <c r="G3277" s="137">
        <v>2895353235</v>
      </c>
      <c r="H3277" s="10"/>
      <c r="I3277" s="10" t="s">
        <v>11665</v>
      </c>
      <c r="J3277" s="10" t="s">
        <v>11919</v>
      </c>
      <c r="K3277" s="164" t="s">
        <v>12026</v>
      </c>
      <c r="L3277" s="98">
        <f>IFERROR(VLOOKUP($F3277&amp;$C3277,Sales!$J:$W,9,0),0)</f>
        <v>0</v>
      </c>
      <c r="M3277" s="98">
        <f>IFERROR(VLOOKUP($F3277&amp;$C3277,Sales!$J:$W,10,0),0)</f>
        <v>0</v>
      </c>
      <c r="N3277" s="98">
        <f>IFERROR(VLOOKUP($F3277&amp;$C3277,Sales!$J:$W,11,0),0)</f>
        <v>0</v>
      </c>
      <c r="O3277" s="98">
        <f>IFERROR(VLOOKUP($F3277&amp;$C3277,Sales!$J:$W,12,0),0)</f>
        <v>0</v>
      </c>
      <c r="P3277" s="98">
        <f>IFERROR(VLOOKUP($F3277&amp;$C3277,Sales!$J:$W,13,0),0)</f>
        <v>0</v>
      </c>
      <c r="Q3277" s="98">
        <f>IFERROR(VLOOKUP($F3277&amp;$C3277,Sales!$A:$H,7,0),0)</f>
        <v>0</v>
      </c>
      <c r="R3277" s="41">
        <f t="shared" si="102"/>
        <v>1</v>
      </c>
      <c r="S3277" s="15">
        <v>1</v>
      </c>
      <c r="T3277" s="15"/>
      <c r="U3277" s="15"/>
      <c r="V3277" s="15">
        <v>1</v>
      </c>
      <c r="W3277" s="15">
        <v>1</v>
      </c>
      <c r="X3277" s="15">
        <v>1</v>
      </c>
      <c r="Y3277" s="41">
        <v>1</v>
      </c>
      <c r="Z3277" s="41">
        <v>1</v>
      </c>
      <c r="AA3277" s="41"/>
      <c r="AB3277" s="15"/>
      <c r="AC3277" s="15"/>
      <c r="AD3277" s="15"/>
      <c r="AE3277" s="15"/>
      <c r="AF3277" s="15"/>
      <c r="AG3277" s="15"/>
      <c r="AH3277" s="15"/>
      <c r="AI3277" s="15"/>
      <c r="AJ3277" s="15"/>
      <c r="AK3277" s="15"/>
      <c r="AL3277" s="15"/>
      <c r="AM3277" s="15"/>
      <c r="AN3277" s="15"/>
      <c r="AO3277" s="15"/>
      <c r="AP3277" s="15"/>
      <c r="AQ3277" s="15"/>
      <c r="AR3277" s="15"/>
      <c r="AS3277" s="15"/>
      <c r="AT3277" s="15"/>
      <c r="AU3277" s="15"/>
      <c r="AV3277" s="15"/>
      <c r="AW3277" s="15"/>
      <c r="AX3277" s="82"/>
      <c r="AY3277" s="82"/>
      <c r="AZ3277" s="10">
        <v>1</v>
      </c>
      <c r="BA3277" t="s">
        <v>13952</v>
      </c>
      <c r="BB3277" t="s">
        <v>23</v>
      </c>
      <c r="BD3277" s="39" t="str">
        <f t="shared" si="103"/>
        <v>01/394929504ZTokopedia</v>
      </c>
    </row>
    <row r="3278" spans="2:59" ht="13.5" customHeight="1" x14ac:dyDescent="0.35">
      <c r="B3278" s="10" t="s">
        <v>17</v>
      </c>
      <c r="C3278" s="10" t="s">
        <v>2517</v>
      </c>
      <c r="D3278" s="10" t="s">
        <v>405</v>
      </c>
      <c r="E3278" s="10" t="s">
        <v>406</v>
      </c>
      <c r="F3278" s="10" t="s">
        <v>11732</v>
      </c>
      <c r="G3278" s="137">
        <v>2895359575</v>
      </c>
      <c r="H3278" s="10"/>
      <c r="I3278" s="10" t="s">
        <v>11667</v>
      </c>
      <c r="J3278" s="10" t="s">
        <v>11920</v>
      </c>
      <c r="K3278" s="10" t="s">
        <v>12027</v>
      </c>
      <c r="L3278" s="98">
        <f>IFERROR(VLOOKUP($F3278&amp;$C3278,Sales!$J:$W,9,0),0)</f>
        <v>0</v>
      </c>
      <c r="M3278" s="98">
        <f>IFERROR(VLOOKUP($F3278&amp;$C3278,Sales!$J:$W,10,0),0)</f>
        <v>0</v>
      </c>
      <c r="N3278" s="98">
        <f>IFERROR(VLOOKUP($F3278&amp;$C3278,Sales!$J:$W,11,0),0)</f>
        <v>0</v>
      </c>
      <c r="O3278" s="98">
        <f>IFERROR(VLOOKUP($F3278&amp;$C3278,Sales!$J:$W,12,0),0)</f>
        <v>0</v>
      </c>
      <c r="P3278" s="98">
        <f>IFERROR(VLOOKUP($F3278&amp;$C3278,Sales!$J:$W,13,0),0)</f>
        <v>0</v>
      </c>
      <c r="Q3278" s="98">
        <f>IFERROR(VLOOKUP($F3278&amp;$C3278,Sales!$A:$H,7,0),0)</f>
        <v>0</v>
      </c>
      <c r="R3278" s="41">
        <f t="shared" si="102"/>
        <v>1</v>
      </c>
      <c r="S3278" s="15">
        <v>1</v>
      </c>
      <c r="T3278" s="15"/>
      <c r="U3278" s="15"/>
      <c r="V3278" s="15">
        <v>1</v>
      </c>
      <c r="W3278" s="15">
        <v>1</v>
      </c>
      <c r="X3278" s="15">
        <v>1</v>
      </c>
      <c r="Y3278" s="41">
        <v>1</v>
      </c>
      <c r="Z3278" s="41">
        <v>1</v>
      </c>
      <c r="AA3278" s="41"/>
      <c r="AB3278" s="15"/>
      <c r="AC3278" s="15"/>
      <c r="AD3278" s="15"/>
      <c r="AE3278" s="15"/>
      <c r="AF3278" s="15"/>
      <c r="AG3278" s="15"/>
      <c r="AH3278" s="15"/>
      <c r="AI3278" s="15"/>
      <c r="AJ3278" s="15"/>
      <c r="AK3278" s="15"/>
      <c r="AL3278" s="15"/>
      <c r="AM3278" s="15"/>
      <c r="AN3278" s="15"/>
      <c r="AO3278" s="15"/>
      <c r="AP3278" s="15"/>
      <c r="AQ3278" s="15"/>
      <c r="AR3278" s="15"/>
      <c r="AS3278" s="15"/>
      <c r="AT3278" s="15"/>
      <c r="AU3278" s="15"/>
      <c r="AV3278" s="15"/>
      <c r="AW3278" s="15"/>
      <c r="AX3278" s="82"/>
      <c r="AY3278" s="82"/>
      <c r="AZ3278" s="10">
        <v>1</v>
      </c>
      <c r="BA3278" t="s">
        <v>13952</v>
      </c>
      <c r="BB3278" t="s">
        <v>23</v>
      </c>
      <c r="BD3278" s="39" t="str">
        <f t="shared" si="103"/>
        <v>01/394929505ATokopedia</v>
      </c>
    </row>
    <row r="3279" spans="2:59" ht="13.5" customHeight="1" x14ac:dyDescent="0.35">
      <c r="B3279" s="10" t="s">
        <v>17</v>
      </c>
      <c r="C3279" s="10" t="s">
        <v>2517</v>
      </c>
      <c r="D3279" s="10" t="s">
        <v>405</v>
      </c>
      <c r="E3279" s="10" t="s">
        <v>406</v>
      </c>
      <c r="F3279" s="10" t="s">
        <v>11733</v>
      </c>
      <c r="G3279" s="137">
        <v>2895432154</v>
      </c>
      <c r="H3279" s="10"/>
      <c r="I3279" s="10" t="s">
        <v>11670</v>
      </c>
      <c r="J3279" s="10" t="s">
        <v>11921</v>
      </c>
      <c r="K3279" s="143" t="s">
        <v>12028</v>
      </c>
      <c r="L3279" s="98">
        <f>IFERROR(VLOOKUP($F3279&amp;$C3279,Sales!$J:$W,9,0),0)</f>
        <v>0</v>
      </c>
      <c r="M3279" s="98">
        <f>IFERROR(VLOOKUP($F3279&amp;$C3279,Sales!$J:$W,10,0),0)</f>
        <v>0</v>
      </c>
      <c r="N3279" s="98">
        <f>IFERROR(VLOOKUP($F3279&amp;$C3279,Sales!$J:$W,11,0),0)</f>
        <v>0</v>
      </c>
      <c r="O3279" s="98">
        <f>IFERROR(VLOOKUP($F3279&amp;$C3279,Sales!$J:$W,12,0),0)</f>
        <v>0</v>
      </c>
      <c r="P3279" s="98">
        <f>IFERROR(VLOOKUP($F3279&amp;$C3279,Sales!$J:$W,13,0),0)</f>
        <v>0</v>
      </c>
      <c r="Q3279" s="98">
        <f>IFERROR(VLOOKUP($F3279&amp;$C3279,Sales!$A:$H,7,0),0)</f>
        <v>0</v>
      </c>
      <c r="R3279" s="41" t="str">
        <f t="shared" si="102"/>
        <v>ERROR</v>
      </c>
      <c r="S3279" s="15"/>
      <c r="T3279" s="15"/>
      <c r="U3279" s="15"/>
      <c r="V3279" s="15"/>
      <c r="W3279" s="15"/>
      <c r="X3279" s="15"/>
      <c r="Y3279" s="41"/>
      <c r="Z3279" s="41"/>
      <c r="AA3279" s="41"/>
      <c r="AB3279" s="15"/>
      <c r="AC3279" s="15"/>
      <c r="AD3279" s="15"/>
      <c r="AE3279" s="15"/>
      <c r="AF3279" s="15"/>
      <c r="AG3279" s="15"/>
      <c r="AH3279" s="15"/>
      <c r="AI3279" s="15"/>
      <c r="AJ3279" s="15"/>
      <c r="AK3279" s="15"/>
      <c r="AL3279" s="15"/>
      <c r="AM3279" s="15"/>
      <c r="AN3279" s="15"/>
      <c r="AO3279" s="15"/>
      <c r="AP3279" s="15"/>
      <c r="AQ3279" s="15"/>
      <c r="AR3279" s="15"/>
      <c r="AS3279" s="15"/>
      <c r="AT3279" s="15"/>
      <c r="AU3279" s="15"/>
      <c r="AV3279" s="15"/>
      <c r="AW3279" s="15"/>
      <c r="AX3279" s="82"/>
      <c r="AY3279" s="82"/>
      <c r="AZ3279" s="10">
        <v>1</v>
      </c>
      <c r="BA3279" t="s">
        <v>22</v>
      </c>
      <c r="BB3279" t="s">
        <v>88</v>
      </c>
      <c r="BD3279" s="39" t="str">
        <f t="shared" si="103"/>
        <v>01/394929505BTokopedia</v>
      </c>
      <c r="BE3279" s="1">
        <v>45085</v>
      </c>
      <c r="BF3279" t="s">
        <v>16179</v>
      </c>
    </row>
    <row r="3280" spans="2:59" ht="13.5" customHeight="1" x14ac:dyDescent="0.35">
      <c r="B3280" s="10" t="s">
        <v>17</v>
      </c>
      <c r="C3280" s="10" t="s">
        <v>2517</v>
      </c>
      <c r="D3280" s="10" t="s">
        <v>405</v>
      </c>
      <c r="E3280" s="10" t="s">
        <v>406</v>
      </c>
      <c r="F3280" s="10" t="s">
        <v>11734</v>
      </c>
      <c r="G3280" s="137">
        <v>2895440003</v>
      </c>
      <c r="H3280" s="10"/>
      <c r="I3280" s="10" t="s">
        <v>11673</v>
      </c>
      <c r="J3280" s="10" t="s">
        <v>11922</v>
      </c>
      <c r="K3280" s="143" t="s">
        <v>12029</v>
      </c>
      <c r="L3280" s="98">
        <f>IFERROR(VLOOKUP($F3280&amp;$C3280,Sales!$J:$W,9,0),0)</f>
        <v>0</v>
      </c>
      <c r="M3280" s="98">
        <f>IFERROR(VLOOKUP($F3280&amp;$C3280,Sales!$J:$W,10,0),0)</f>
        <v>0</v>
      </c>
      <c r="N3280" s="98">
        <f>IFERROR(VLOOKUP($F3280&amp;$C3280,Sales!$J:$W,11,0),0)</f>
        <v>0</v>
      </c>
      <c r="O3280" s="98">
        <f>IFERROR(VLOOKUP($F3280&amp;$C3280,Sales!$J:$W,12,0),0)</f>
        <v>0</v>
      </c>
      <c r="P3280" s="98">
        <f>IFERROR(VLOOKUP($F3280&amp;$C3280,Sales!$J:$W,13,0),0)</f>
        <v>0</v>
      </c>
      <c r="Q3280" s="98">
        <f>IFERROR(VLOOKUP($F3280&amp;$C3280,Sales!$A:$H,7,0),0)</f>
        <v>0</v>
      </c>
      <c r="R3280" s="41" t="str">
        <f t="shared" si="102"/>
        <v>ERROR</v>
      </c>
      <c r="S3280" s="15"/>
      <c r="T3280" s="15"/>
      <c r="U3280" s="15"/>
      <c r="V3280" s="15"/>
      <c r="W3280" s="15"/>
      <c r="X3280" s="15"/>
      <c r="Y3280" s="41"/>
      <c r="Z3280" s="41"/>
      <c r="AA3280" s="41"/>
      <c r="AB3280" s="15"/>
      <c r="AC3280" s="15"/>
      <c r="AD3280" s="15"/>
      <c r="AE3280" s="15"/>
      <c r="AF3280" s="15"/>
      <c r="AG3280" s="15"/>
      <c r="AH3280" s="15"/>
      <c r="AI3280" s="15"/>
      <c r="AJ3280" s="15"/>
      <c r="AK3280" s="15"/>
      <c r="AL3280" s="15"/>
      <c r="AM3280" s="15"/>
      <c r="AN3280" s="15"/>
      <c r="AO3280" s="15"/>
      <c r="AP3280" s="15"/>
      <c r="AQ3280" s="15"/>
      <c r="AR3280" s="15"/>
      <c r="AS3280" s="15"/>
      <c r="AT3280" s="15"/>
      <c r="AU3280" s="15"/>
      <c r="AV3280" s="15"/>
      <c r="AW3280" s="15"/>
      <c r="AX3280" s="82"/>
      <c r="AY3280" s="82"/>
      <c r="AZ3280" s="10">
        <v>1</v>
      </c>
      <c r="BA3280" t="s">
        <v>22</v>
      </c>
      <c r="BB3280" t="s">
        <v>88</v>
      </c>
      <c r="BD3280" s="39" t="str">
        <f t="shared" si="103"/>
        <v>01/394929505CTokopedia</v>
      </c>
      <c r="BE3280" s="1">
        <v>45085</v>
      </c>
      <c r="BF3280" t="s">
        <v>16179</v>
      </c>
    </row>
    <row r="3281" spans="2:59" ht="13.5" customHeight="1" x14ac:dyDescent="0.35">
      <c r="B3281" s="10" t="s">
        <v>17</v>
      </c>
      <c r="C3281" s="10" t="s">
        <v>2517</v>
      </c>
      <c r="D3281" s="10" t="s">
        <v>405</v>
      </c>
      <c r="E3281" s="10" t="s">
        <v>406</v>
      </c>
      <c r="F3281" s="10" t="s">
        <v>11735</v>
      </c>
      <c r="G3281" s="137">
        <v>2895446485</v>
      </c>
      <c r="H3281" s="10"/>
      <c r="I3281" s="10" t="s">
        <v>11676</v>
      </c>
      <c r="J3281" s="10" t="s">
        <v>11923</v>
      </c>
      <c r="K3281" s="143" t="s">
        <v>12030</v>
      </c>
      <c r="L3281" s="98">
        <f>IFERROR(VLOOKUP($F3281&amp;$C3281,Sales!$J:$W,9,0),0)</f>
        <v>0</v>
      </c>
      <c r="M3281" s="98">
        <f>IFERROR(VLOOKUP($F3281&amp;$C3281,Sales!$J:$W,10,0),0)</f>
        <v>0</v>
      </c>
      <c r="N3281" s="98">
        <f>IFERROR(VLOOKUP($F3281&amp;$C3281,Sales!$J:$W,11,0),0)</f>
        <v>0</v>
      </c>
      <c r="O3281" s="98">
        <f>IFERROR(VLOOKUP($F3281&amp;$C3281,Sales!$J:$W,12,0),0)</f>
        <v>0</v>
      </c>
      <c r="P3281" s="98">
        <f>IFERROR(VLOOKUP($F3281&amp;$C3281,Sales!$J:$W,13,0),0)</f>
        <v>0</v>
      </c>
      <c r="Q3281" s="98">
        <f>IFERROR(VLOOKUP($F3281&amp;$C3281,Sales!$A:$H,7,0),0)</f>
        <v>0</v>
      </c>
      <c r="R3281" s="41" t="str">
        <f t="shared" si="102"/>
        <v>ERROR</v>
      </c>
      <c r="S3281" s="15"/>
      <c r="T3281" s="15"/>
      <c r="U3281" s="15"/>
      <c r="V3281" s="15"/>
      <c r="W3281" s="15"/>
      <c r="X3281" s="15"/>
      <c r="Y3281" s="41"/>
      <c r="Z3281" s="41"/>
      <c r="AA3281" s="41"/>
      <c r="AB3281" s="15"/>
      <c r="AC3281" s="15"/>
      <c r="AD3281" s="15"/>
      <c r="AE3281" s="15"/>
      <c r="AF3281" s="15"/>
      <c r="AG3281" s="15"/>
      <c r="AH3281" s="15"/>
      <c r="AI3281" s="15"/>
      <c r="AJ3281" s="15"/>
      <c r="AK3281" s="15"/>
      <c r="AL3281" s="15"/>
      <c r="AM3281" s="15"/>
      <c r="AN3281" s="15"/>
      <c r="AO3281" s="15"/>
      <c r="AP3281" s="15"/>
      <c r="AQ3281" s="15"/>
      <c r="AR3281" s="15"/>
      <c r="AS3281" s="15"/>
      <c r="AT3281" s="15"/>
      <c r="AU3281" s="15"/>
      <c r="AV3281" s="15"/>
      <c r="AW3281" s="15"/>
      <c r="AX3281" s="82"/>
      <c r="AY3281" s="82"/>
      <c r="AZ3281" s="10">
        <v>1</v>
      </c>
      <c r="BA3281" t="s">
        <v>13952</v>
      </c>
      <c r="BB3281" t="s">
        <v>88</v>
      </c>
      <c r="BD3281" s="39" t="str">
        <f t="shared" si="103"/>
        <v>01/394929505DTokopedia</v>
      </c>
      <c r="BE3281" s="1">
        <v>45085</v>
      </c>
      <c r="BF3281" t="s">
        <v>16179</v>
      </c>
    </row>
    <row r="3282" spans="2:59" ht="13.5" customHeight="1" x14ac:dyDescent="0.35">
      <c r="B3282" s="10" t="s">
        <v>17</v>
      </c>
      <c r="C3282" s="10" t="s">
        <v>2517</v>
      </c>
      <c r="D3282" s="10" t="s">
        <v>549</v>
      </c>
      <c r="E3282" s="10" t="s">
        <v>194</v>
      </c>
      <c r="F3282" s="10" t="s">
        <v>11736</v>
      </c>
      <c r="G3282" s="137">
        <v>2905965296</v>
      </c>
      <c r="H3282" s="10"/>
      <c r="I3282" s="10" t="s">
        <v>11695</v>
      </c>
      <c r="J3282" s="10" t="s">
        <v>11924</v>
      </c>
      <c r="K3282" s="10" t="s">
        <v>12031</v>
      </c>
      <c r="L3282" s="98">
        <f>IFERROR(VLOOKUP($F3282&amp;$C3282,Sales!$J:$W,9,0),0)</f>
        <v>0</v>
      </c>
      <c r="M3282" s="98">
        <f>IFERROR(VLOOKUP($F3282&amp;$C3282,Sales!$J:$W,10,0),0)</f>
        <v>0</v>
      </c>
      <c r="N3282" s="98">
        <f>IFERROR(VLOOKUP($F3282&amp;$C3282,Sales!$J:$W,11,0),0)</f>
        <v>0</v>
      </c>
      <c r="O3282" s="98">
        <f>IFERROR(VLOOKUP($F3282&amp;$C3282,Sales!$J:$W,12,0),0)</f>
        <v>0</v>
      </c>
      <c r="P3282" s="98">
        <f>IFERROR(VLOOKUP($F3282&amp;$C3282,Sales!$J:$W,13,0),0)</f>
        <v>0</v>
      </c>
      <c r="Q3282" s="98">
        <f>IFERROR(VLOOKUP($F3282&amp;$C3282,Sales!$A:$H,7,0),0)</f>
        <v>0</v>
      </c>
      <c r="R3282" s="41">
        <f t="shared" si="102"/>
        <v>1</v>
      </c>
      <c r="S3282" s="15">
        <v>1</v>
      </c>
      <c r="T3282" s="15"/>
      <c r="U3282" s="15"/>
      <c r="V3282" s="15">
        <v>1</v>
      </c>
      <c r="W3282" s="15">
        <v>1</v>
      </c>
      <c r="X3282" s="15">
        <v>1</v>
      </c>
      <c r="Y3282" s="41">
        <v>1</v>
      </c>
      <c r="Z3282" s="41">
        <v>1</v>
      </c>
      <c r="AA3282" s="41"/>
      <c r="AB3282" s="15"/>
      <c r="AC3282" s="15"/>
      <c r="AD3282" s="15"/>
      <c r="AE3282" s="15"/>
      <c r="AF3282" s="15"/>
      <c r="AG3282" s="15"/>
      <c r="AH3282" s="15"/>
      <c r="AI3282" s="15"/>
      <c r="AJ3282" s="15"/>
      <c r="AK3282" s="15"/>
      <c r="AL3282" s="15"/>
      <c r="AM3282" s="15"/>
      <c r="AN3282" s="15"/>
      <c r="AO3282" s="15"/>
      <c r="AP3282" s="15"/>
      <c r="AQ3282" s="15"/>
      <c r="AR3282" s="15"/>
      <c r="AS3282" s="15"/>
      <c r="AT3282" s="15"/>
      <c r="AU3282" s="15"/>
      <c r="AV3282" s="15"/>
      <c r="AW3282" s="15"/>
      <c r="AX3282" s="82"/>
      <c r="AY3282" s="82"/>
      <c r="AZ3282" s="10">
        <v>1</v>
      </c>
      <c r="BA3282" t="s">
        <v>22</v>
      </c>
      <c r="BB3282" t="s">
        <v>23</v>
      </c>
      <c r="BD3282" s="39" t="str">
        <f t="shared" si="103"/>
        <v>01/395129507OTokopedia</v>
      </c>
    </row>
    <row r="3283" spans="2:59" ht="13.5" customHeight="1" x14ac:dyDescent="0.35">
      <c r="B3283" s="10" t="s">
        <v>17</v>
      </c>
      <c r="C3283" s="10" t="s">
        <v>2517</v>
      </c>
      <c r="D3283" s="10" t="s">
        <v>549</v>
      </c>
      <c r="E3283" s="10" t="s">
        <v>194</v>
      </c>
      <c r="F3283" s="10" t="s">
        <v>11737</v>
      </c>
      <c r="G3283" s="137">
        <v>2905975155</v>
      </c>
      <c r="H3283" s="10"/>
      <c r="I3283" s="10" t="s">
        <v>11698</v>
      </c>
      <c r="J3283" s="10" t="s">
        <v>11925</v>
      </c>
      <c r="K3283" s="10" t="s">
        <v>12032</v>
      </c>
      <c r="L3283" s="98">
        <f>IFERROR(VLOOKUP($F3283&amp;$C3283,Sales!$J:$W,9,0),0)</f>
        <v>0</v>
      </c>
      <c r="M3283" s="98">
        <f>IFERROR(VLOOKUP($F3283&amp;$C3283,Sales!$J:$W,10,0),0)</f>
        <v>0</v>
      </c>
      <c r="N3283" s="98">
        <f>IFERROR(VLOOKUP($F3283&amp;$C3283,Sales!$J:$W,11,0),0)</f>
        <v>0</v>
      </c>
      <c r="O3283" s="98">
        <f>IFERROR(VLOOKUP($F3283&amp;$C3283,Sales!$J:$W,12,0),0)</f>
        <v>0</v>
      </c>
      <c r="P3283" s="98">
        <f>IFERROR(VLOOKUP($F3283&amp;$C3283,Sales!$J:$W,13,0),0)</f>
        <v>0</v>
      </c>
      <c r="Q3283" s="98">
        <f>IFERROR(VLOOKUP($F3283&amp;$C3283,Sales!$A:$H,7,0),0)</f>
        <v>0</v>
      </c>
      <c r="R3283" s="41">
        <f t="shared" si="102"/>
        <v>1</v>
      </c>
      <c r="S3283" s="15">
        <v>1</v>
      </c>
      <c r="T3283" s="15"/>
      <c r="U3283" s="15"/>
      <c r="V3283" s="15">
        <v>1</v>
      </c>
      <c r="W3283" s="15">
        <v>1</v>
      </c>
      <c r="X3283" s="15">
        <v>1</v>
      </c>
      <c r="Y3283" s="41">
        <v>1</v>
      </c>
      <c r="Z3283" s="41">
        <v>1</v>
      </c>
      <c r="AA3283" s="41"/>
      <c r="AB3283" s="15"/>
      <c r="AC3283" s="15"/>
      <c r="AD3283" s="15"/>
      <c r="AE3283" s="15"/>
      <c r="AF3283" s="15"/>
      <c r="AG3283" s="15"/>
      <c r="AH3283" s="15"/>
      <c r="AI3283" s="15"/>
      <c r="AJ3283" s="15"/>
      <c r="AK3283" s="15"/>
      <c r="AL3283" s="15"/>
      <c r="AM3283" s="15"/>
      <c r="AN3283" s="15"/>
      <c r="AO3283" s="15"/>
      <c r="AP3283" s="15"/>
      <c r="AQ3283" s="15"/>
      <c r="AR3283" s="15"/>
      <c r="AS3283" s="15"/>
      <c r="AT3283" s="15"/>
      <c r="AU3283" s="15"/>
      <c r="AV3283" s="15"/>
      <c r="AW3283" s="15"/>
      <c r="AX3283" s="82"/>
      <c r="AY3283" s="82"/>
      <c r="AZ3283" s="10">
        <v>1</v>
      </c>
      <c r="BA3283" t="s">
        <v>22</v>
      </c>
      <c r="BB3283" t="s">
        <v>23</v>
      </c>
      <c r="BD3283" s="39" t="str">
        <f t="shared" si="103"/>
        <v>01/395129507PTokopedia</v>
      </c>
    </row>
    <row r="3284" spans="2:59" ht="13.5" customHeight="1" x14ac:dyDescent="0.35">
      <c r="B3284" s="10" t="s">
        <v>17</v>
      </c>
      <c r="C3284" s="10" t="s">
        <v>2517</v>
      </c>
      <c r="D3284" s="10" t="s">
        <v>549</v>
      </c>
      <c r="E3284" s="10" t="s">
        <v>194</v>
      </c>
      <c r="F3284" s="10" t="s">
        <v>11738</v>
      </c>
      <c r="G3284" s="137">
        <v>2905986565</v>
      </c>
      <c r="H3284" s="10"/>
      <c r="I3284" s="10" t="s">
        <v>11700</v>
      </c>
      <c r="J3284" s="10" t="s">
        <v>11926</v>
      </c>
      <c r="K3284" s="10" t="s">
        <v>12033</v>
      </c>
      <c r="L3284" s="98">
        <f>IFERROR(VLOOKUP($F3284&amp;$C3284,Sales!$J:$W,9,0),0)</f>
        <v>0</v>
      </c>
      <c r="M3284" s="98">
        <f>IFERROR(VLOOKUP($F3284&amp;$C3284,Sales!$J:$W,10,0),0)</f>
        <v>0</v>
      </c>
      <c r="N3284" s="98">
        <f>IFERROR(VLOOKUP($F3284&amp;$C3284,Sales!$J:$W,11,0),0)</f>
        <v>0</v>
      </c>
      <c r="O3284" s="98">
        <f>IFERROR(VLOOKUP($F3284&amp;$C3284,Sales!$J:$W,12,0),0)</f>
        <v>0</v>
      </c>
      <c r="P3284" s="98">
        <f>IFERROR(VLOOKUP($F3284&amp;$C3284,Sales!$J:$W,13,0),0)</f>
        <v>0</v>
      </c>
      <c r="Q3284" s="98">
        <f>IFERROR(VLOOKUP($F3284&amp;$C3284,Sales!$A:$H,7,0),0)</f>
        <v>0</v>
      </c>
      <c r="R3284" s="41">
        <f t="shared" si="102"/>
        <v>1</v>
      </c>
      <c r="S3284" s="15">
        <v>1</v>
      </c>
      <c r="T3284" s="15"/>
      <c r="U3284" s="15"/>
      <c r="V3284" s="15">
        <v>1</v>
      </c>
      <c r="W3284" s="15">
        <v>1</v>
      </c>
      <c r="X3284" s="15">
        <v>1</v>
      </c>
      <c r="Y3284" s="41">
        <v>1</v>
      </c>
      <c r="Z3284" s="41">
        <v>1</v>
      </c>
      <c r="AA3284" s="41"/>
      <c r="AB3284" s="15"/>
      <c r="AC3284" s="15"/>
      <c r="AD3284" s="15"/>
      <c r="AE3284" s="15"/>
      <c r="AF3284" s="15"/>
      <c r="AG3284" s="15"/>
      <c r="AH3284" s="15"/>
      <c r="AI3284" s="15"/>
      <c r="AJ3284" s="15"/>
      <c r="AK3284" s="15"/>
      <c r="AL3284" s="15"/>
      <c r="AM3284" s="15"/>
      <c r="AN3284" s="15"/>
      <c r="AO3284" s="15"/>
      <c r="AP3284" s="15"/>
      <c r="AQ3284" s="15"/>
      <c r="AR3284" s="15"/>
      <c r="AS3284" s="15"/>
      <c r="AT3284" s="15"/>
      <c r="AU3284" s="15"/>
      <c r="AV3284" s="15"/>
      <c r="AW3284" s="15"/>
      <c r="AX3284" s="82"/>
      <c r="AY3284" s="82"/>
      <c r="AZ3284" s="10">
        <v>1</v>
      </c>
      <c r="BA3284" t="s">
        <v>22</v>
      </c>
      <c r="BB3284" t="s">
        <v>23</v>
      </c>
      <c r="BD3284" s="39" t="str">
        <f t="shared" si="103"/>
        <v>01/395129507QTokopedia</v>
      </c>
    </row>
    <row r="3285" spans="2:59" ht="13.5" customHeight="1" x14ac:dyDescent="0.35">
      <c r="B3285" s="10" t="s">
        <v>17</v>
      </c>
      <c r="C3285" s="10" t="s">
        <v>2517</v>
      </c>
      <c r="D3285" s="10" t="s">
        <v>549</v>
      </c>
      <c r="E3285" s="10" t="s">
        <v>194</v>
      </c>
      <c r="F3285" s="10" t="s">
        <v>11739</v>
      </c>
      <c r="G3285" s="137">
        <v>2905995737</v>
      </c>
      <c r="H3285" s="10"/>
      <c r="I3285" s="10" t="s">
        <v>11703</v>
      </c>
      <c r="J3285" s="10" t="s">
        <v>11927</v>
      </c>
      <c r="K3285" s="10" t="s">
        <v>12034</v>
      </c>
      <c r="L3285" s="98">
        <f>IFERROR(VLOOKUP($F3285&amp;$C3285,Sales!$J:$W,9,0),0)</f>
        <v>0</v>
      </c>
      <c r="M3285" s="98">
        <f>IFERROR(VLOOKUP($F3285&amp;$C3285,Sales!$J:$W,10,0),0)</f>
        <v>0</v>
      </c>
      <c r="N3285" s="98">
        <f>IFERROR(VLOOKUP($F3285&amp;$C3285,Sales!$J:$W,11,0),0)</f>
        <v>0</v>
      </c>
      <c r="O3285" s="98">
        <f>IFERROR(VLOOKUP($F3285&amp;$C3285,Sales!$J:$W,12,0),0)</f>
        <v>0</v>
      </c>
      <c r="P3285" s="98">
        <f>IFERROR(VLOOKUP($F3285&amp;$C3285,Sales!$J:$W,13,0),0)</f>
        <v>0</v>
      </c>
      <c r="Q3285" s="98">
        <f>IFERROR(VLOOKUP($F3285&amp;$C3285,Sales!$A:$H,7,0),0)</f>
        <v>0</v>
      </c>
      <c r="R3285" s="41">
        <f t="shared" si="102"/>
        <v>1</v>
      </c>
      <c r="S3285" s="15">
        <v>1</v>
      </c>
      <c r="T3285" s="15"/>
      <c r="U3285" s="15"/>
      <c r="V3285" s="15">
        <v>1</v>
      </c>
      <c r="W3285" s="15">
        <v>1</v>
      </c>
      <c r="X3285" s="15">
        <v>1</v>
      </c>
      <c r="Y3285" s="41">
        <v>1</v>
      </c>
      <c r="Z3285" s="41">
        <v>1</v>
      </c>
      <c r="AA3285" s="41"/>
      <c r="AB3285" s="15"/>
      <c r="AC3285" s="15"/>
      <c r="AD3285" s="15"/>
      <c r="AE3285" s="15"/>
      <c r="AF3285" s="15"/>
      <c r="AG3285" s="15"/>
      <c r="AH3285" s="15"/>
      <c r="AI3285" s="15"/>
      <c r="AJ3285" s="15"/>
      <c r="AK3285" s="15"/>
      <c r="AL3285" s="15"/>
      <c r="AM3285" s="15"/>
      <c r="AN3285" s="15"/>
      <c r="AO3285" s="15"/>
      <c r="AP3285" s="15"/>
      <c r="AQ3285" s="15"/>
      <c r="AR3285" s="15"/>
      <c r="AS3285" s="15"/>
      <c r="AT3285" s="15"/>
      <c r="AU3285" s="15"/>
      <c r="AV3285" s="15"/>
      <c r="AW3285" s="15"/>
      <c r="AX3285" s="82"/>
      <c r="AY3285" s="82"/>
      <c r="AZ3285" s="10">
        <v>1</v>
      </c>
      <c r="BA3285" t="s">
        <v>13952</v>
      </c>
      <c r="BB3285" t="s">
        <v>23</v>
      </c>
      <c r="BD3285" s="39" t="str">
        <f t="shared" si="103"/>
        <v>01/395129507RTokopedia</v>
      </c>
    </row>
    <row r="3286" spans="2:59" ht="13.5" customHeight="1" x14ac:dyDescent="0.35">
      <c r="B3286" s="10" t="s">
        <v>17</v>
      </c>
      <c r="C3286" s="10" t="s">
        <v>2517</v>
      </c>
      <c r="D3286" s="10" t="s">
        <v>650</v>
      </c>
      <c r="E3286" s="10" t="s">
        <v>194</v>
      </c>
      <c r="F3286" s="10" t="s">
        <v>11740</v>
      </c>
      <c r="G3286" s="137">
        <v>2906087920</v>
      </c>
      <c r="H3286" s="10"/>
      <c r="I3286" s="10" t="s">
        <v>11823</v>
      </c>
      <c r="J3286" s="10" t="s">
        <v>11928</v>
      </c>
      <c r="K3286" s="10" t="s">
        <v>12035</v>
      </c>
      <c r="L3286" s="98">
        <f>IFERROR(VLOOKUP($F3286&amp;$C3286,Sales!$J:$W,9,0),0)</f>
        <v>0</v>
      </c>
      <c r="M3286" s="98">
        <f>IFERROR(VLOOKUP($F3286&amp;$C3286,Sales!$J:$W,10,0),0)</f>
        <v>0</v>
      </c>
      <c r="N3286" s="98">
        <f>IFERROR(VLOOKUP($F3286&amp;$C3286,Sales!$J:$W,11,0),0)</f>
        <v>0</v>
      </c>
      <c r="O3286" s="98">
        <f>IFERROR(VLOOKUP($F3286&amp;$C3286,Sales!$J:$W,12,0),0)</f>
        <v>0</v>
      </c>
      <c r="P3286" s="98">
        <f>IFERROR(VLOOKUP($F3286&amp;$C3286,Sales!$J:$W,13,0),0)</f>
        <v>0</v>
      </c>
      <c r="Q3286" s="98">
        <f>IFERROR(VLOOKUP($F3286&amp;$C3286,Sales!$A:$H,7,0),0)</f>
        <v>0</v>
      </c>
      <c r="R3286" s="41">
        <f t="shared" si="102"/>
        <v>1</v>
      </c>
      <c r="S3286" s="15">
        <v>1</v>
      </c>
      <c r="T3286" s="15"/>
      <c r="U3286" s="15"/>
      <c r="V3286" s="15">
        <v>1</v>
      </c>
      <c r="W3286" s="15">
        <v>1</v>
      </c>
      <c r="X3286" s="15">
        <v>1</v>
      </c>
      <c r="Y3286" s="41">
        <v>1</v>
      </c>
      <c r="Z3286" s="41">
        <v>1</v>
      </c>
      <c r="AA3286" s="41"/>
      <c r="AB3286" s="15"/>
      <c r="AC3286" s="15"/>
      <c r="AD3286" s="15"/>
      <c r="AE3286" s="15"/>
      <c r="AF3286" s="15"/>
      <c r="AG3286" s="15"/>
      <c r="AH3286" s="15"/>
      <c r="AI3286" s="15"/>
      <c r="AJ3286" s="15"/>
      <c r="AK3286" s="15"/>
      <c r="AL3286" s="15"/>
      <c r="AM3286" s="15"/>
      <c r="AN3286" s="15"/>
      <c r="AO3286" s="15"/>
      <c r="AP3286" s="15"/>
      <c r="AQ3286" s="15"/>
      <c r="AR3286" s="15"/>
      <c r="AS3286" s="15"/>
      <c r="AT3286" s="15"/>
      <c r="AU3286" s="15"/>
      <c r="AV3286" s="15"/>
      <c r="AW3286" s="15"/>
      <c r="AX3286" s="82"/>
      <c r="AY3286" s="82"/>
      <c r="AZ3286" s="10">
        <v>1</v>
      </c>
      <c r="BA3286" t="s">
        <v>13952</v>
      </c>
      <c r="BB3286" t="s">
        <v>23</v>
      </c>
      <c r="BD3286" s="39" t="str">
        <f t="shared" si="103"/>
        <v>01/395329502KTokopedia</v>
      </c>
    </row>
    <row r="3287" spans="2:59" ht="13.5" customHeight="1" x14ac:dyDescent="0.35">
      <c r="B3287" s="10" t="s">
        <v>17</v>
      </c>
      <c r="C3287" s="10" t="s">
        <v>2517</v>
      </c>
      <c r="D3287" s="10" t="s">
        <v>650</v>
      </c>
      <c r="E3287" s="10" t="s">
        <v>194</v>
      </c>
      <c r="F3287" s="10" t="s">
        <v>11741</v>
      </c>
      <c r="G3287" s="137">
        <v>2906095705</v>
      </c>
      <c r="H3287" s="10"/>
      <c r="I3287" s="10" t="s">
        <v>11824</v>
      </c>
      <c r="J3287" s="10" t="s">
        <v>11929</v>
      </c>
      <c r="K3287" s="10" t="s">
        <v>12036</v>
      </c>
      <c r="L3287" s="98">
        <f>IFERROR(VLOOKUP($F3287&amp;$C3287,Sales!$J:$W,9,0),0)</f>
        <v>0</v>
      </c>
      <c r="M3287" s="98">
        <f>IFERROR(VLOOKUP($F3287&amp;$C3287,Sales!$J:$W,10,0),0)</f>
        <v>0</v>
      </c>
      <c r="N3287" s="98">
        <f>IFERROR(VLOOKUP($F3287&amp;$C3287,Sales!$J:$W,11,0),0)</f>
        <v>0</v>
      </c>
      <c r="O3287" s="98">
        <f>IFERROR(VLOOKUP($F3287&amp;$C3287,Sales!$J:$W,12,0),0)</f>
        <v>0</v>
      </c>
      <c r="P3287" s="98">
        <f>IFERROR(VLOOKUP($F3287&amp;$C3287,Sales!$J:$W,13,0),0)</f>
        <v>0</v>
      </c>
      <c r="Q3287" s="98">
        <f>IFERROR(VLOOKUP($F3287&amp;$C3287,Sales!$A:$H,7,0),0)</f>
        <v>0</v>
      </c>
      <c r="R3287" s="41">
        <f t="shared" si="102"/>
        <v>1</v>
      </c>
      <c r="S3287" s="15">
        <v>1</v>
      </c>
      <c r="T3287" s="15"/>
      <c r="U3287" s="15"/>
      <c r="V3287" s="15">
        <v>1</v>
      </c>
      <c r="W3287" s="15">
        <v>1</v>
      </c>
      <c r="X3287" s="15">
        <v>1</v>
      </c>
      <c r="Y3287" s="41">
        <v>1</v>
      </c>
      <c r="Z3287" s="41">
        <v>1</v>
      </c>
      <c r="AA3287" s="41"/>
      <c r="AB3287" s="15"/>
      <c r="AC3287" s="15"/>
      <c r="AD3287" s="15"/>
      <c r="AE3287" s="15"/>
      <c r="AF3287" s="15"/>
      <c r="AG3287" s="15"/>
      <c r="AH3287" s="15"/>
      <c r="AI3287" s="15"/>
      <c r="AJ3287" s="15"/>
      <c r="AK3287" s="15"/>
      <c r="AL3287" s="15"/>
      <c r="AM3287" s="15"/>
      <c r="AN3287" s="15"/>
      <c r="AO3287" s="15"/>
      <c r="AP3287" s="15"/>
      <c r="AQ3287" s="15"/>
      <c r="AR3287" s="15"/>
      <c r="AS3287" s="15"/>
      <c r="AT3287" s="15"/>
      <c r="AU3287" s="15"/>
      <c r="AV3287" s="15"/>
      <c r="AW3287" s="15"/>
      <c r="AX3287" s="82"/>
      <c r="AY3287" s="82"/>
      <c r="AZ3287" s="10">
        <v>1</v>
      </c>
      <c r="BA3287" t="s">
        <v>13952</v>
      </c>
      <c r="BB3287" t="s">
        <v>23</v>
      </c>
      <c r="BD3287" s="39" t="str">
        <f t="shared" si="103"/>
        <v>01/395329502LTokopedia</v>
      </c>
    </row>
    <row r="3288" spans="2:59" ht="13.5" customHeight="1" x14ac:dyDescent="0.35">
      <c r="B3288" s="10" t="s">
        <v>17</v>
      </c>
      <c r="C3288" s="10" t="s">
        <v>2517</v>
      </c>
      <c r="D3288" s="10" t="s">
        <v>549</v>
      </c>
      <c r="E3288" s="10" t="s">
        <v>194</v>
      </c>
      <c r="F3288" s="10" t="s">
        <v>11815</v>
      </c>
      <c r="G3288" s="137">
        <v>2918552932</v>
      </c>
      <c r="H3288" s="10"/>
      <c r="I3288" s="10" t="s">
        <v>5905</v>
      </c>
      <c r="J3288" s="10" t="s">
        <v>11930</v>
      </c>
      <c r="K3288" s="10" t="s">
        <v>12037</v>
      </c>
      <c r="L3288" s="98">
        <f>IFERROR(VLOOKUP($F3288&amp;$C3288,Sales!$J:$W,9,0),0)</f>
        <v>0</v>
      </c>
      <c r="M3288" s="98">
        <f>IFERROR(VLOOKUP($F3288&amp;$C3288,Sales!$J:$W,10,0),0)</f>
        <v>0</v>
      </c>
      <c r="N3288" s="98">
        <f>IFERROR(VLOOKUP($F3288&amp;$C3288,Sales!$J:$W,11,0),0)</f>
        <v>0</v>
      </c>
      <c r="O3288" s="98">
        <f>IFERROR(VLOOKUP($F3288&amp;$C3288,Sales!$J:$W,12,0),0)</f>
        <v>0</v>
      </c>
      <c r="P3288" s="98">
        <f>IFERROR(VLOOKUP($F3288&amp;$C3288,Sales!$J:$W,13,0),0)</f>
        <v>0</v>
      </c>
      <c r="Q3288" s="98">
        <f>IFERROR(VLOOKUP($F3288&amp;$C3288,Sales!$A:$H,7,0),0)</f>
        <v>0</v>
      </c>
      <c r="R3288" s="41">
        <f t="shared" si="102"/>
        <v>1</v>
      </c>
      <c r="S3288" s="15">
        <v>1</v>
      </c>
      <c r="T3288" s="15"/>
      <c r="U3288" s="15"/>
      <c r="V3288" s="15">
        <v>1</v>
      </c>
      <c r="W3288" s="15">
        <v>1</v>
      </c>
      <c r="X3288" s="15">
        <v>1</v>
      </c>
      <c r="Y3288" s="41">
        <v>1</v>
      </c>
      <c r="Z3288" s="41">
        <v>1</v>
      </c>
      <c r="AA3288" s="41"/>
      <c r="AB3288" s="15"/>
      <c r="AC3288" s="15"/>
      <c r="AD3288" s="15"/>
      <c r="AE3288" s="15"/>
      <c r="AF3288" s="15"/>
      <c r="AG3288" s="15"/>
      <c r="AH3288" s="15"/>
      <c r="AI3288" s="15"/>
      <c r="AJ3288" s="15"/>
      <c r="AK3288" s="15"/>
      <c r="AL3288" s="15"/>
      <c r="AM3288" s="15"/>
      <c r="AN3288" s="15"/>
      <c r="AO3288" s="15"/>
      <c r="AP3288" s="15"/>
      <c r="AQ3288" s="15"/>
      <c r="AR3288" s="15"/>
      <c r="AS3288" s="15"/>
      <c r="AT3288" s="15"/>
      <c r="AU3288" s="15"/>
      <c r="AV3288" s="15"/>
      <c r="AW3288" s="15"/>
      <c r="AX3288" s="82"/>
      <c r="AY3288" s="82"/>
      <c r="AZ3288" s="10">
        <v>1</v>
      </c>
      <c r="BA3288" t="s">
        <v>22</v>
      </c>
      <c r="BB3288" t="s">
        <v>23</v>
      </c>
      <c r="BD3288" s="39" t="str">
        <f t="shared" si="103"/>
        <v>01/395129507STokopedia</v>
      </c>
    </row>
    <row r="3289" spans="2:59" ht="13.5" customHeight="1" x14ac:dyDescent="0.35">
      <c r="B3289" s="10" t="s">
        <v>17</v>
      </c>
      <c r="C3289" s="10" t="s">
        <v>2517</v>
      </c>
      <c r="D3289" s="10" t="s">
        <v>549</v>
      </c>
      <c r="E3289" s="10" t="s">
        <v>194</v>
      </c>
      <c r="F3289" s="10" t="s">
        <v>11816</v>
      </c>
      <c r="G3289" s="137">
        <v>2918558554</v>
      </c>
      <c r="H3289" s="10"/>
      <c r="I3289" s="10" t="s">
        <v>5906</v>
      </c>
      <c r="J3289" s="10" t="s">
        <v>11931</v>
      </c>
      <c r="K3289" s="10" t="s">
        <v>12038</v>
      </c>
      <c r="L3289" s="98">
        <f>IFERROR(VLOOKUP($F3289&amp;$C3289,Sales!$J:$W,9,0),0)</f>
        <v>0</v>
      </c>
      <c r="M3289" s="98">
        <f>IFERROR(VLOOKUP($F3289&amp;$C3289,Sales!$J:$W,10,0),0)</f>
        <v>0</v>
      </c>
      <c r="N3289" s="98">
        <f>IFERROR(VLOOKUP($F3289&amp;$C3289,Sales!$J:$W,11,0),0)</f>
        <v>0</v>
      </c>
      <c r="O3289" s="98">
        <f>IFERROR(VLOOKUP($F3289&amp;$C3289,Sales!$J:$W,12,0),0)</f>
        <v>0</v>
      </c>
      <c r="P3289" s="98">
        <f>IFERROR(VLOOKUP($F3289&amp;$C3289,Sales!$J:$W,13,0),0)</f>
        <v>0</v>
      </c>
      <c r="Q3289" s="98">
        <f>IFERROR(VLOOKUP($F3289&amp;$C3289,Sales!$A:$H,7,0),0)</f>
        <v>0</v>
      </c>
      <c r="R3289" s="41">
        <f t="shared" si="102"/>
        <v>1</v>
      </c>
      <c r="S3289" s="15">
        <v>1</v>
      </c>
      <c r="T3289" s="15"/>
      <c r="U3289" s="15"/>
      <c r="V3289" s="15">
        <v>1</v>
      </c>
      <c r="W3289" s="15">
        <v>1</v>
      </c>
      <c r="X3289" s="15">
        <v>1</v>
      </c>
      <c r="Y3289" s="41">
        <v>1</v>
      </c>
      <c r="Z3289" s="41">
        <v>1</v>
      </c>
      <c r="AA3289" s="41"/>
      <c r="AB3289" s="15"/>
      <c r="AC3289" s="15"/>
      <c r="AD3289" s="15"/>
      <c r="AE3289" s="15"/>
      <c r="AF3289" s="15"/>
      <c r="AG3289" s="15"/>
      <c r="AH3289" s="15"/>
      <c r="AI3289" s="15"/>
      <c r="AJ3289" s="15"/>
      <c r="AK3289" s="15"/>
      <c r="AL3289" s="15"/>
      <c r="AM3289" s="15"/>
      <c r="AN3289" s="15"/>
      <c r="AO3289" s="15"/>
      <c r="AP3289" s="15"/>
      <c r="AQ3289" s="15"/>
      <c r="AR3289" s="15"/>
      <c r="AS3289" s="15"/>
      <c r="AT3289" s="15"/>
      <c r="AU3289" s="15"/>
      <c r="AV3289" s="15"/>
      <c r="AW3289" s="15"/>
      <c r="AX3289" s="82"/>
      <c r="AY3289" s="82"/>
      <c r="AZ3289" s="10">
        <v>1</v>
      </c>
      <c r="BA3289" t="s">
        <v>22</v>
      </c>
      <c r="BB3289" t="s">
        <v>23</v>
      </c>
      <c r="BD3289" s="39" t="str">
        <f t="shared" si="103"/>
        <v>01/395129507TTokopedia</v>
      </c>
    </row>
    <row r="3290" spans="2:59" ht="13.5" customHeight="1" x14ac:dyDescent="0.35">
      <c r="B3290" s="10" t="s">
        <v>17</v>
      </c>
      <c r="C3290" s="10" t="s">
        <v>2517</v>
      </c>
      <c r="D3290" s="10" t="s">
        <v>549</v>
      </c>
      <c r="E3290" s="10" t="s">
        <v>194</v>
      </c>
      <c r="F3290" s="10" t="s">
        <v>11817</v>
      </c>
      <c r="G3290" s="137">
        <v>2918567805</v>
      </c>
      <c r="H3290" s="10"/>
      <c r="I3290" s="10" t="s">
        <v>5914</v>
      </c>
      <c r="J3290" s="10" t="s">
        <v>11932</v>
      </c>
      <c r="K3290" s="10" t="s">
        <v>12039</v>
      </c>
      <c r="L3290" s="98">
        <f>IFERROR(VLOOKUP($F3290&amp;$C3290,Sales!$J:$W,9,0),0)</f>
        <v>0</v>
      </c>
      <c r="M3290" s="98">
        <f>IFERROR(VLOOKUP($F3290&amp;$C3290,Sales!$J:$W,10,0),0)</f>
        <v>0</v>
      </c>
      <c r="N3290" s="98">
        <f>IFERROR(VLOOKUP($F3290&amp;$C3290,Sales!$J:$W,11,0),0)</f>
        <v>0</v>
      </c>
      <c r="O3290" s="98">
        <f>IFERROR(VLOOKUP($F3290&amp;$C3290,Sales!$J:$W,12,0),0)</f>
        <v>0</v>
      </c>
      <c r="P3290" s="98">
        <f>IFERROR(VLOOKUP($F3290&amp;$C3290,Sales!$J:$W,13,0),0)</f>
        <v>0</v>
      </c>
      <c r="Q3290" s="98">
        <f>IFERROR(VLOOKUP($F3290&amp;$C3290,Sales!$A:$H,7,0),0)</f>
        <v>0</v>
      </c>
      <c r="R3290" s="41">
        <f t="shared" si="102"/>
        <v>1</v>
      </c>
      <c r="S3290" s="15">
        <v>1</v>
      </c>
      <c r="T3290" s="15"/>
      <c r="U3290" s="15"/>
      <c r="V3290" s="15">
        <v>1</v>
      </c>
      <c r="W3290" s="15">
        <v>1</v>
      </c>
      <c r="X3290" s="15">
        <v>1</v>
      </c>
      <c r="Y3290" s="41">
        <v>1</v>
      </c>
      <c r="Z3290" s="41">
        <v>1</v>
      </c>
      <c r="AA3290" s="41"/>
      <c r="AB3290" s="15"/>
      <c r="AC3290" s="15"/>
      <c r="AD3290" s="15"/>
      <c r="AE3290" s="15"/>
      <c r="AF3290" s="15"/>
      <c r="AG3290" s="15"/>
      <c r="AH3290" s="15"/>
      <c r="AI3290" s="15"/>
      <c r="AJ3290" s="15"/>
      <c r="AK3290" s="15"/>
      <c r="AL3290" s="15"/>
      <c r="AM3290" s="15"/>
      <c r="AN3290" s="15"/>
      <c r="AO3290" s="15"/>
      <c r="AP3290" s="15"/>
      <c r="AQ3290" s="15"/>
      <c r="AR3290" s="15"/>
      <c r="AS3290" s="15"/>
      <c r="AT3290" s="15"/>
      <c r="AU3290" s="15"/>
      <c r="AV3290" s="15"/>
      <c r="AW3290" s="15"/>
      <c r="AX3290" s="82"/>
      <c r="AY3290" s="82"/>
      <c r="AZ3290" s="10">
        <v>1</v>
      </c>
      <c r="BA3290" t="s">
        <v>22</v>
      </c>
      <c r="BB3290" t="s">
        <v>23</v>
      </c>
      <c r="BD3290" s="39" t="str">
        <f t="shared" si="103"/>
        <v>01/395129507UTokopedia</v>
      </c>
    </row>
    <row r="3291" spans="2:59" ht="13.5" customHeight="1" x14ac:dyDescent="0.35">
      <c r="B3291" s="10" t="s">
        <v>17</v>
      </c>
      <c r="C3291" s="10" t="s">
        <v>2517</v>
      </c>
      <c r="D3291" s="10" t="s">
        <v>549</v>
      </c>
      <c r="E3291" s="10" t="s">
        <v>194</v>
      </c>
      <c r="F3291" s="10" t="s">
        <v>11818</v>
      </c>
      <c r="G3291" s="137">
        <v>2918571963</v>
      </c>
      <c r="H3291" s="10"/>
      <c r="I3291" s="10" t="s">
        <v>5915</v>
      </c>
      <c r="J3291" s="10" t="s">
        <v>11933</v>
      </c>
      <c r="K3291" s="131" t="s">
        <v>12040</v>
      </c>
      <c r="L3291" s="98">
        <f>IFERROR(VLOOKUP($F3291&amp;$C3291,Sales!$J:$W,9,0),0)</f>
        <v>0</v>
      </c>
      <c r="M3291" s="98">
        <f>IFERROR(VLOOKUP($F3291&amp;$C3291,Sales!$J:$W,10,0),0)</f>
        <v>0</v>
      </c>
      <c r="N3291" s="98">
        <f>IFERROR(VLOOKUP($F3291&amp;$C3291,Sales!$J:$W,11,0),0)</f>
        <v>0</v>
      </c>
      <c r="O3291" s="98">
        <f>IFERROR(VLOOKUP($F3291&amp;$C3291,Sales!$J:$W,12,0),0)</f>
        <v>0</v>
      </c>
      <c r="P3291" s="98">
        <f>IFERROR(VLOOKUP($F3291&amp;$C3291,Sales!$J:$W,13,0),0)</f>
        <v>0</v>
      </c>
      <c r="Q3291" s="98">
        <f>IFERROR(VLOOKUP($F3291&amp;$C3291,Sales!$A:$H,7,0),0)</f>
        <v>0</v>
      </c>
      <c r="R3291" s="41">
        <f t="shared" si="102"/>
        <v>1</v>
      </c>
      <c r="S3291" s="15">
        <v>1</v>
      </c>
      <c r="T3291" s="15"/>
      <c r="U3291" s="15"/>
      <c r="V3291" s="15">
        <v>1</v>
      </c>
      <c r="W3291" s="15">
        <v>1</v>
      </c>
      <c r="X3291" s="15">
        <v>1</v>
      </c>
      <c r="Y3291" s="41">
        <v>1</v>
      </c>
      <c r="Z3291" s="41">
        <v>1</v>
      </c>
      <c r="AA3291" s="41"/>
      <c r="AB3291" s="15"/>
      <c r="AC3291" s="15"/>
      <c r="AD3291" s="15"/>
      <c r="AE3291" s="15"/>
      <c r="AF3291" s="15"/>
      <c r="AG3291" s="15"/>
      <c r="AH3291" s="15"/>
      <c r="AI3291" s="15"/>
      <c r="AJ3291" s="15"/>
      <c r="AK3291" s="15"/>
      <c r="AL3291" s="15"/>
      <c r="AM3291" s="15"/>
      <c r="AN3291" s="15"/>
      <c r="AO3291" s="15"/>
      <c r="AP3291" s="15"/>
      <c r="AQ3291" s="15"/>
      <c r="AR3291" s="15"/>
      <c r="AS3291" s="15"/>
      <c r="AT3291" s="15"/>
      <c r="AU3291" s="15"/>
      <c r="AV3291" s="15"/>
      <c r="AW3291" s="15"/>
      <c r="AX3291" s="82"/>
      <c r="AY3291" s="82"/>
      <c r="AZ3291" s="10">
        <v>1</v>
      </c>
      <c r="BA3291" t="s">
        <v>13952</v>
      </c>
      <c r="BB3291" t="s">
        <v>23</v>
      </c>
      <c r="BD3291" s="39" t="str">
        <f t="shared" si="103"/>
        <v>01/395129507VTokopedia</v>
      </c>
    </row>
    <row r="3292" spans="2:59" ht="13.5" customHeight="1" x14ac:dyDescent="0.35">
      <c r="B3292" s="10" t="s">
        <v>17</v>
      </c>
      <c r="C3292" s="10" t="s">
        <v>2517</v>
      </c>
      <c r="D3292" s="10" t="s">
        <v>405</v>
      </c>
      <c r="E3292" s="10" t="s">
        <v>406</v>
      </c>
      <c r="F3292" s="10" t="s">
        <v>6637</v>
      </c>
      <c r="G3292" s="137">
        <v>2678745584</v>
      </c>
      <c r="H3292" s="10"/>
      <c r="I3292" s="10">
        <v>3014260842918</v>
      </c>
      <c r="J3292" s="10" t="s">
        <v>11934</v>
      </c>
      <c r="K3292" s="10" t="s">
        <v>12041</v>
      </c>
      <c r="L3292" s="98">
        <f>IFERROR(VLOOKUP($F3292&amp;$C3292,Sales!$J:$W,9,0),0)</f>
        <v>2244144.144144143</v>
      </c>
      <c r="M3292" s="98">
        <f>IFERROR(VLOOKUP($F3292&amp;$C3292,Sales!$J:$W,10,0),0)</f>
        <v>4234234.2342342315</v>
      </c>
      <c r="N3292" s="98">
        <f>IFERROR(VLOOKUP($F3292&amp;$C3292,Sales!$J:$W,11,0),0)</f>
        <v>6287837.8378378367</v>
      </c>
      <c r="O3292" s="98">
        <f>IFERROR(VLOOKUP($F3292&amp;$C3292,Sales!$J:$W,12,0),0)</f>
        <v>201</v>
      </c>
      <c r="P3292" s="98">
        <f>IFERROR(VLOOKUP($F3292&amp;$C3292,Sales!$J:$W,13,0),0)</f>
        <v>4255405.4054054031</v>
      </c>
      <c r="Q3292" s="98">
        <f>IFERROR(VLOOKUP($F3292&amp;$C3292,Sales!$A:$H,7,0),0)</f>
        <v>105855.85585585584</v>
      </c>
      <c r="R3292" s="41">
        <f t="shared" si="102"/>
        <v>1</v>
      </c>
      <c r="S3292" s="15">
        <v>1</v>
      </c>
      <c r="T3292" s="15"/>
      <c r="U3292" s="15"/>
      <c r="V3292" s="15">
        <v>1</v>
      </c>
      <c r="W3292" s="15">
        <v>1</v>
      </c>
      <c r="X3292" s="15">
        <v>1</v>
      </c>
      <c r="Y3292" s="41">
        <v>1</v>
      </c>
      <c r="Z3292" s="41">
        <v>1</v>
      </c>
      <c r="AA3292" s="41"/>
      <c r="AB3292" s="15"/>
      <c r="AC3292" s="15"/>
      <c r="AD3292" s="15"/>
      <c r="AE3292" s="15"/>
      <c r="AF3292" s="15"/>
      <c r="AG3292" s="15"/>
      <c r="AH3292" s="15"/>
      <c r="AI3292" s="15"/>
      <c r="AJ3292" s="15"/>
      <c r="AK3292" s="15"/>
      <c r="AL3292" s="15"/>
      <c r="AM3292" s="15"/>
      <c r="AN3292" s="15"/>
      <c r="AO3292" s="15"/>
      <c r="AP3292" s="15"/>
      <c r="AQ3292" s="15"/>
      <c r="AR3292" s="15"/>
      <c r="AS3292" s="15"/>
      <c r="AT3292" s="15"/>
      <c r="AU3292" s="15"/>
      <c r="AV3292" s="15"/>
      <c r="AW3292" s="15"/>
      <c r="AX3292" s="82"/>
      <c r="AY3292" s="82"/>
      <c r="AZ3292" s="10">
        <v>1</v>
      </c>
      <c r="BA3292" t="s">
        <v>22</v>
      </c>
      <c r="BB3292" t="s">
        <v>23</v>
      </c>
      <c r="BD3292" s="39" t="str">
        <f t="shared" si="103"/>
        <v>01/274927101ATokopedia</v>
      </c>
    </row>
    <row r="3293" spans="2:59" ht="13.5" customHeight="1" x14ac:dyDescent="0.35">
      <c r="B3293" s="10" t="s">
        <v>17</v>
      </c>
      <c r="C3293" s="10" t="s">
        <v>2517</v>
      </c>
      <c r="D3293" s="10" t="s">
        <v>294</v>
      </c>
      <c r="E3293" s="10" t="s">
        <v>295</v>
      </c>
      <c r="F3293" s="10" t="s">
        <v>11723</v>
      </c>
      <c r="G3293" s="137">
        <v>2985684230</v>
      </c>
      <c r="H3293" s="10"/>
      <c r="I3293" s="10" t="s">
        <v>11649</v>
      </c>
      <c r="J3293" s="41" t="s">
        <v>13767</v>
      </c>
      <c r="K3293" s="10" t="s">
        <v>12042</v>
      </c>
      <c r="L3293" s="98">
        <f>IFERROR(VLOOKUP($F3293&amp;$C3293,Sales!$J:$W,9,0),0)</f>
        <v>0</v>
      </c>
      <c r="M3293" s="98">
        <f>IFERROR(VLOOKUP($F3293&amp;$C3293,Sales!$J:$W,10,0),0)</f>
        <v>0</v>
      </c>
      <c r="N3293" s="98">
        <f>IFERROR(VLOOKUP($F3293&amp;$C3293,Sales!$J:$W,11,0),0)</f>
        <v>0</v>
      </c>
      <c r="O3293" s="98">
        <f>IFERROR(VLOOKUP($F3293&amp;$C3293,Sales!$J:$W,12,0),0)</f>
        <v>0</v>
      </c>
      <c r="P3293" s="98">
        <f>IFERROR(VLOOKUP($F3293&amp;$C3293,Sales!$J:$W,13,0),0)</f>
        <v>0</v>
      </c>
      <c r="Q3293" s="98">
        <f>IFERROR(VLOOKUP($F3293&amp;$C3293,Sales!$A:$H,7,0),0)</f>
        <v>0</v>
      </c>
      <c r="R3293" s="41">
        <f t="shared" si="102"/>
        <v>1</v>
      </c>
      <c r="S3293" s="15">
        <v>1</v>
      </c>
      <c r="T3293" s="15"/>
      <c r="U3293" s="15"/>
      <c r="V3293" s="15">
        <v>1</v>
      </c>
      <c r="W3293" s="15">
        <v>1</v>
      </c>
      <c r="X3293" s="15">
        <v>1</v>
      </c>
      <c r="Y3293" s="41">
        <v>1</v>
      </c>
      <c r="Z3293" s="41">
        <v>1</v>
      </c>
      <c r="AA3293" s="41"/>
      <c r="AB3293" s="15"/>
      <c r="AC3293" s="15"/>
      <c r="AD3293" s="15"/>
      <c r="AE3293" s="15"/>
      <c r="AF3293" s="15"/>
      <c r="AG3293" s="15"/>
      <c r="AH3293" s="15"/>
      <c r="AI3293" s="15"/>
      <c r="AJ3293" s="15"/>
      <c r="AK3293" s="15"/>
      <c r="AL3293" s="15"/>
      <c r="AM3293" s="15"/>
      <c r="AN3293" s="15"/>
      <c r="AO3293" s="15"/>
      <c r="AP3293" s="15"/>
      <c r="AQ3293" s="15"/>
      <c r="AR3293" s="15"/>
      <c r="AS3293" s="15"/>
      <c r="AT3293" s="15"/>
      <c r="AU3293" s="15"/>
      <c r="AV3293" s="15"/>
      <c r="AW3293" s="15"/>
      <c r="AX3293" s="82"/>
      <c r="AY3293" s="82"/>
      <c r="AZ3293" s="10">
        <v>1</v>
      </c>
      <c r="BA3293" t="s">
        <v>13952</v>
      </c>
      <c r="BB3293" t="s">
        <v>23</v>
      </c>
      <c r="BD3293" s="39" t="str">
        <f t="shared" si="103"/>
        <v>01/394829506STokopedia</v>
      </c>
      <c r="BF3293" t="s">
        <v>13753</v>
      </c>
      <c r="BG3293" t="s">
        <v>13751</v>
      </c>
    </row>
    <row r="3294" spans="2:59" ht="13.5" customHeight="1" x14ac:dyDescent="0.35">
      <c r="B3294" s="10" t="s">
        <v>17</v>
      </c>
      <c r="C3294" s="10" t="s">
        <v>2517</v>
      </c>
      <c r="D3294" s="10" t="s">
        <v>294</v>
      </c>
      <c r="E3294" s="10" t="s">
        <v>295</v>
      </c>
      <c r="F3294" s="10" t="s">
        <v>11724</v>
      </c>
      <c r="G3294" s="137">
        <v>2985701972</v>
      </c>
      <c r="H3294" s="10"/>
      <c r="I3294" s="10" t="s">
        <v>11651</v>
      </c>
      <c r="J3294" s="10" t="s">
        <v>11935</v>
      </c>
      <c r="K3294" s="10" t="s">
        <v>12043</v>
      </c>
      <c r="L3294" s="98">
        <f>IFERROR(VLOOKUP($F3294&amp;$C3294,Sales!$J:$W,9,0),0)</f>
        <v>0</v>
      </c>
      <c r="M3294" s="98">
        <f>IFERROR(VLOOKUP($F3294&amp;$C3294,Sales!$J:$W,10,0),0)</f>
        <v>0</v>
      </c>
      <c r="N3294" s="98">
        <f>IFERROR(VLOOKUP($F3294&amp;$C3294,Sales!$J:$W,11,0),0)</f>
        <v>0</v>
      </c>
      <c r="O3294" s="98">
        <f>IFERROR(VLOOKUP($F3294&amp;$C3294,Sales!$J:$W,12,0),0)</f>
        <v>0</v>
      </c>
      <c r="P3294" s="98">
        <f>IFERROR(VLOOKUP($F3294&amp;$C3294,Sales!$J:$W,13,0),0)</f>
        <v>0</v>
      </c>
      <c r="Q3294" s="98">
        <f>IFERROR(VLOOKUP($F3294&amp;$C3294,Sales!$A:$H,7,0),0)</f>
        <v>0</v>
      </c>
      <c r="R3294" s="41">
        <f t="shared" si="102"/>
        <v>1</v>
      </c>
      <c r="S3294" s="15">
        <v>1</v>
      </c>
      <c r="T3294" s="15"/>
      <c r="U3294" s="15"/>
      <c r="V3294" s="15">
        <v>1</v>
      </c>
      <c r="W3294" s="15">
        <v>1</v>
      </c>
      <c r="X3294" s="15">
        <v>1</v>
      </c>
      <c r="Y3294" s="41">
        <v>1</v>
      </c>
      <c r="Z3294" s="41">
        <v>1</v>
      </c>
      <c r="AA3294" s="41"/>
      <c r="AB3294" s="15"/>
      <c r="AC3294" s="15"/>
      <c r="AD3294" s="15"/>
      <c r="AE3294" s="15"/>
      <c r="AF3294" s="15"/>
      <c r="AG3294" s="15"/>
      <c r="AH3294" s="15"/>
      <c r="AI3294" s="15"/>
      <c r="AJ3294" s="15"/>
      <c r="AK3294" s="15"/>
      <c r="AL3294" s="15"/>
      <c r="AM3294" s="15"/>
      <c r="AN3294" s="15"/>
      <c r="AO3294" s="15"/>
      <c r="AP3294" s="15"/>
      <c r="AQ3294" s="15"/>
      <c r="AR3294" s="15"/>
      <c r="AS3294" s="15"/>
      <c r="AT3294" s="15"/>
      <c r="AU3294" s="15"/>
      <c r="AV3294" s="15"/>
      <c r="AW3294" s="15"/>
      <c r="AX3294" s="82"/>
      <c r="AY3294" s="82"/>
      <c r="AZ3294" s="10">
        <v>1</v>
      </c>
      <c r="BA3294" t="s">
        <v>13952</v>
      </c>
      <c r="BB3294" t="s">
        <v>23</v>
      </c>
      <c r="BD3294" s="39" t="str">
        <f t="shared" si="103"/>
        <v>01/394829506TTokopedia</v>
      </c>
    </row>
    <row r="3295" spans="2:59" ht="13.5" customHeight="1" x14ac:dyDescent="0.35">
      <c r="B3295" s="10" t="s">
        <v>17</v>
      </c>
      <c r="C3295" s="10" t="s">
        <v>2517</v>
      </c>
      <c r="D3295" s="10" t="s">
        <v>650</v>
      </c>
      <c r="E3295" s="10" t="s">
        <v>194</v>
      </c>
      <c r="F3295" s="10" t="s">
        <v>11569</v>
      </c>
      <c r="G3295" s="137">
        <v>2906053086</v>
      </c>
      <c r="H3295" s="10"/>
      <c r="I3295" s="10">
        <v>4987176110725</v>
      </c>
      <c r="J3295" s="10" t="s">
        <v>11936</v>
      </c>
      <c r="K3295" s="10" t="s">
        <v>11646</v>
      </c>
      <c r="L3295" s="98">
        <f>IFERROR(VLOOKUP($F3295&amp;$C3295,Sales!$J:$W,9,0),0)</f>
        <v>1837837.8378378388</v>
      </c>
      <c r="M3295" s="98">
        <f>IFERROR(VLOOKUP($F3295&amp;$C3295,Sales!$J:$W,10,0),0)</f>
        <v>2205405.4054054059</v>
      </c>
      <c r="N3295" s="98">
        <f>IFERROR(VLOOKUP($F3295&amp;$C3295,Sales!$J:$W,11,0),0)</f>
        <v>2159459.4594594603</v>
      </c>
      <c r="O3295" s="98">
        <f>IFERROR(VLOOKUP($F3295&amp;$C3295,Sales!$J:$W,12,0),0)</f>
        <v>90</v>
      </c>
      <c r="P3295" s="98">
        <f>IFERROR(VLOOKUP($F3295&amp;$C3295,Sales!$J:$W,13,0),0)</f>
        <v>2067567.5675675683</v>
      </c>
      <c r="Q3295" s="98">
        <f>IFERROR(VLOOKUP($F3295&amp;$C3295,Sales!$A:$H,7,0),0)</f>
        <v>45945.945945945939</v>
      </c>
      <c r="R3295" s="41">
        <f t="shared" si="102"/>
        <v>1</v>
      </c>
      <c r="S3295" s="15">
        <v>1</v>
      </c>
      <c r="T3295" s="15"/>
      <c r="U3295" s="15"/>
      <c r="V3295" s="15">
        <v>1</v>
      </c>
      <c r="W3295" s="15">
        <v>1</v>
      </c>
      <c r="X3295" s="15">
        <v>1</v>
      </c>
      <c r="Y3295" s="41">
        <v>1</v>
      </c>
      <c r="Z3295" s="41">
        <v>1</v>
      </c>
      <c r="AA3295" s="41"/>
      <c r="AB3295" s="15"/>
      <c r="AC3295" s="15"/>
      <c r="AD3295" s="15"/>
      <c r="AE3295" s="15"/>
      <c r="AF3295" s="15"/>
      <c r="AG3295" s="15"/>
      <c r="AH3295" s="15"/>
      <c r="AI3295" s="15"/>
      <c r="AJ3295" s="15"/>
      <c r="AK3295" s="15"/>
      <c r="AL3295" s="15"/>
      <c r="AM3295" s="15"/>
      <c r="AN3295" s="15"/>
      <c r="AO3295" s="15"/>
      <c r="AP3295" s="15"/>
      <c r="AQ3295" s="15"/>
      <c r="AR3295" s="15"/>
      <c r="AS3295" s="15"/>
      <c r="AT3295" s="15"/>
      <c r="AU3295" s="15"/>
      <c r="AV3295" s="15"/>
      <c r="AW3295" s="15"/>
      <c r="AX3295" s="82"/>
      <c r="AY3295" s="82"/>
      <c r="AZ3295" s="10">
        <v>1</v>
      </c>
      <c r="BA3295" t="s">
        <v>22</v>
      </c>
      <c r="BB3295" t="s">
        <v>23</v>
      </c>
      <c r="BD3295" s="39" t="str">
        <f t="shared" si="103"/>
        <v>01/245321002UTokopedia</v>
      </c>
    </row>
    <row r="3296" spans="2:59" ht="13.5" customHeight="1" x14ac:dyDescent="0.35">
      <c r="B3296" s="10" t="s">
        <v>17</v>
      </c>
      <c r="C3296" s="10" t="s">
        <v>2517</v>
      </c>
      <c r="D3296" s="10" t="s">
        <v>294</v>
      </c>
      <c r="E3296" s="10" t="s">
        <v>295</v>
      </c>
      <c r="F3296" s="10" t="s">
        <v>11575</v>
      </c>
      <c r="G3296" s="137">
        <v>2981774355</v>
      </c>
      <c r="H3296" s="10"/>
      <c r="I3296" s="10">
        <v>4987176080561</v>
      </c>
      <c r="J3296" s="41" t="s">
        <v>13768</v>
      </c>
      <c r="K3296" s="10" t="s">
        <v>11584</v>
      </c>
      <c r="L3296" s="98">
        <f>IFERROR(VLOOKUP($F3296&amp;$C3296,Sales!$J:$W,9,0),0)</f>
        <v>17950810.810810789</v>
      </c>
      <c r="M3296" s="98">
        <f>IFERROR(VLOOKUP($F3296&amp;$C3296,Sales!$J:$W,10,0),0)</f>
        <v>22302522.522522494</v>
      </c>
      <c r="N3296" s="98">
        <f>IFERROR(VLOOKUP($F3296&amp;$C3296,Sales!$J:$W,11,0),0)</f>
        <v>20398648.648648623</v>
      </c>
      <c r="O3296" s="98">
        <f>IFERROR(VLOOKUP($F3296&amp;$C3296,Sales!$J:$W,12,0),0)</f>
        <v>74.333333333333329</v>
      </c>
      <c r="P3296" s="98">
        <f>IFERROR(VLOOKUP($F3296&amp;$C3296,Sales!$J:$W,13,0),0)</f>
        <v>20217327.3273273</v>
      </c>
      <c r="Q3296" s="98">
        <f>IFERROR(VLOOKUP($F3296&amp;$C3296,Sales!$A:$H,7,0),0)</f>
        <v>543963.96396396391</v>
      </c>
      <c r="R3296" s="41">
        <f t="shared" si="102"/>
        <v>1</v>
      </c>
      <c r="S3296" s="15">
        <v>1</v>
      </c>
      <c r="T3296" s="15"/>
      <c r="U3296" s="15"/>
      <c r="V3296" s="15">
        <v>1</v>
      </c>
      <c r="W3296" s="15">
        <v>1</v>
      </c>
      <c r="X3296" s="15">
        <v>1</v>
      </c>
      <c r="Y3296" s="41">
        <v>1</v>
      </c>
      <c r="Z3296" s="41">
        <v>1</v>
      </c>
      <c r="AA3296" s="41"/>
      <c r="AB3296" s="15"/>
      <c r="AC3296" s="15"/>
      <c r="AD3296" s="15"/>
      <c r="AE3296" s="15"/>
      <c r="AF3296" s="15"/>
      <c r="AG3296" s="15"/>
      <c r="AH3296" s="15"/>
      <c r="AI3296" s="15"/>
      <c r="AJ3296" s="15"/>
      <c r="AK3296" s="15"/>
      <c r="AL3296" s="15"/>
      <c r="AM3296" s="15"/>
      <c r="AN3296" s="15"/>
      <c r="AO3296" s="15"/>
      <c r="AP3296" s="15"/>
      <c r="AQ3296" s="15"/>
      <c r="AR3296" s="15"/>
      <c r="AS3296" s="15"/>
      <c r="AT3296" s="15"/>
      <c r="AU3296" s="15"/>
      <c r="AV3296" s="15"/>
      <c r="AW3296" s="15"/>
      <c r="AX3296" s="82"/>
      <c r="AY3296" s="82"/>
      <c r="AZ3296" s="10">
        <v>1</v>
      </c>
      <c r="BA3296" t="s">
        <v>13952</v>
      </c>
      <c r="BB3296" t="s">
        <v>23</v>
      </c>
      <c r="BD3296" s="39" t="str">
        <f t="shared" si="103"/>
        <v>01/294826004GTokopedia</v>
      </c>
      <c r="BF3296" t="s">
        <v>13753</v>
      </c>
      <c r="BG3296" t="s">
        <v>13751</v>
      </c>
    </row>
    <row r="3297" spans="2:59" ht="13.5" customHeight="1" x14ac:dyDescent="0.35">
      <c r="B3297" s="10" t="s">
        <v>17</v>
      </c>
      <c r="C3297" s="10" t="s">
        <v>2517</v>
      </c>
      <c r="D3297" s="10" t="s">
        <v>294</v>
      </c>
      <c r="E3297" s="10" t="s">
        <v>295</v>
      </c>
      <c r="F3297" s="10" t="s">
        <v>11574</v>
      </c>
      <c r="G3297" s="137">
        <v>2985551223</v>
      </c>
      <c r="H3297" s="10"/>
      <c r="I3297" s="10">
        <v>4987176080547</v>
      </c>
      <c r="J3297" s="10" t="s">
        <v>11937</v>
      </c>
      <c r="K3297" s="10" t="s">
        <v>12044</v>
      </c>
      <c r="L3297" s="98">
        <f>IFERROR(VLOOKUP($F3297&amp;$C3297,Sales!$J:$W,9,0),0)</f>
        <v>14959009.009008992</v>
      </c>
      <c r="M3297" s="98">
        <f>IFERROR(VLOOKUP($F3297&amp;$C3297,Sales!$J:$W,10,0),0)</f>
        <v>18222792.792792771</v>
      </c>
      <c r="N3297" s="98">
        <f>IFERROR(VLOOKUP($F3297&amp;$C3297,Sales!$J:$W,11,0),0)</f>
        <v>14959009.009008992</v>
      </c>
      <c r="O3297" s="98">
        <f>IFERROR(VLOOKUP($F3297&amp;$C3297,Sales!$J:$W,12,0),0)</f>
        <v>59</v>
      </c>
      <c r="P3297" s="98">
        <f>IFERROR(VLOOKUP($F3297&amp;$C3297,Sales!$J:$W,13,0),0)</f>
        <v>16046936.936936921</v>
      </c>
      <c r="Q3297" s="98">
        <f>IFERROR(VLOOKUP($F3297&amp;$C3297,Sales!$A:$H,7,0),0)</f>
        <v>271981.98198198195</v>
      </c>
      <c r="R3297" s="41">
        <f t="shared" si="102"/>
        <v>1</v>
      </c>
      <c r="S3297" s="15">
        <v>1</v>
      </c>
      <c r="T3297" s="15"/>
      <c r="U3297" s="15"/>
      <c r="V3297" s="15">
        <v>1</v>
      </c>
      <c r="W3297" s="15">
        <v>1</v>
      </c>
      <c r="X3297" s="15">
        <v>1</v>
      </c>
      <c r="Y3297" s="41">
        <v>1</v>
      </c>
      <c r="Z3297" s="41">
        <v>1</v>
      </c>
      <c r="AA3297" s="41"/>
      <c r="AB3297" s="15"/>
      <c r="AC3297" s="15"/>
      <c r="AD3297" s="15"/>
      <c r="AE3297" s="15"/>
      <c r="AF3297" s="15"/>
      <c r="AG3297" s="15"/>
      <c r="AH3297" s="15"/>
      <c r="AI3297" s="15"/>
      <c r="AJ3297" s="15"/>
      <c r="AK3297" s="15"/>
      <c r="AL3297" s="15"/>
      <c r="AM3297" s="15"/>
      <c r="AN3297" s="15"/>
      <c r="AO3297" s="15"/>
      <c r="AP3297" s="15"/>
      <c r="AQ3297" s="15"/>
      <c r="AR3297" s="15"/>
      <c r="AS3297" s="15"/>
      <c r="AT3297" s="15"/>
      <c r="AU3297" s="15"/>
      <c r="AV3297" s="15"/>
      <c r="AW3297" s="15"/>
      <c r="AX3297" s="82"/>
      <c r="AY3297" s="82"/>
      <c r="AZ3297" s="10">
        <v>1</v>
      </c>
      <c r="BA3297" t="s">
        <v>22</v>
      </c>
      <c r="BB3297" t="s">
        <v>23</v>
      </c>
      <c r="BD3297" s="39" t="str">
        <f t="shared" si="103"/>
        <v>01/294826004FTokopedia</v>
      </c>
    </row>
    <row r="3298" spans="2:59" ht="13.5" customHeight="1" x14ac:dyDescent="0.35">
      <c r="B3298" s="10" t="s">
        <v>17</v>
      </c>
      <c r="C3298" s="10" t="s">
        <v>2517</v>
      </c>
      <c r="D3298" s="10" t="s">
        <v>650</v>
      </c>
      <c r="E3298" s="10" t="s">
        <v>194</v>
      </c>
      <c r="F3298" s="10" t="s">
        <v>11742</v>
      </c>
      <c r="G3298" s="137">
        <v>2906106904</v>
      </c>
      <c r="H3298" s="10"/>
      <c r="I3298" s="10" t="s">
        <v>11825</v>
      </c>
      <c r="J3298" s="10" t="s">
        <v>11938</v>
      </c>
      <c r="K3298" s="10" t="s">
        <v>12045</v>
      </c>
      <c r="L3298" s="98">
        <f>IFERROR(VLOOKUP($F3298&amp;$C3298,Sales!$J:$W,9,0),0)</f>
        <v>0</v>
      </c>
      <c r="M3298" s="98">
        <f>IFERROR(VLOOKUP($F3298&amp;$C3298,Sales!$J:$W,10,0),0)</f>
        <v>0</v>
      </c>
      <c r="N3298" s="98">
        <f>IFERROR(VLOOKUP($F3298&amp;$C3298,Sales!$J:$W,11,0),0)</f>
        <v>0</v>
      </c>
      <c r="O3298" s="98">
        <f>IFERROR(VLOOKUP($F3298&amp;$C3298,Sales!$J:$W,12,0),0)</f>
        <v>0</v>
      </c>
      <c r="P3298" s="98">
        <f>IFERROR(VLOOKUP($F3298&amp;$C3298,Sales!$J:$W,13,0),0)</f>
        <v>0</v>
      </c>
      <c r="Q3298" s="98">
        <f>IFERROR(VLOOKUP($F3298&amp;$C3298,Sales!$A:$H,7,0),0)</f>
        <v>0</v>
      </c>
      <c r="R3298" s="41">
        <f t="shared" si="102"/>
        <v>1</v>
      </c>
      <c r="S3298" s="15">
        <v>1</v>
      </c>
      <c r="T3298" s="15"/>
      <c r="U3298" s="15"/>
      <c r="V3298" s="15">
        <v>1</v>
      </c>
      <c r="W3298" s="15">
        <v>1</v>
      </c>
      <c r="X3298" s="15">
        <v>1</v>
      </c>
      <c r="Y3298" s="41">
        <v>1</v>
      </c>
      <c r="Z3298" s="41">
        <v>1</v>
      </c>
      <c r="AA3298" s="41"/>
      <c r="AB3298" s="15"/>
      <c r="AC3298" s="15"/>
      <c r="AD3298" s="15"/>
      <c r="AE3298" s="15"/>
      <c r="AF3298" s="15"/>
      <c r="AG3298" s="15"/>
      <c r="AH3298" s="15"/>
      <c r="AI3298" s="15"/>
      <c r="AJ3298" s="15"/>
      <c r="AK3298" s="15"/>
      <c r="AL3298" s="15"/>
      <c r="AM3298" s="15"/>
      <c r="AN3298" s="15"/>
      <c r="AO3298" s="15"/>
      <c r="AP3298" s="15"/>
      <c r="AQ3298" s="15"/>
      <c r="AR3298" s="15"/>
      <c r="AS3298" s="15"/>
      <c r="AT3298" s="15"/>
      <c r="AU3298" s="15"/>
      <c r="AV3298" s="15"/>
      <c r="AW3298" s="15"/>
      <c r="AX3298" s="82"/>
      <c r="AY3298" s="82"/>
      <c r="AZ3298" s="10">
        <v>1</v>
      </c>
      <c r="BA3298" t="s">
        <v>22</v>
      </c>
      <c r="BB3298" t="s">
        <v>23</v>
      </c>
      <c r="BD3298" s="39" t="str">
        <f t="shared" si="103"/>
        <v>01/395329502MTokopedia</v>
      </c>
    </row>
    <row r="3299" spans="2:59" ht="13.5" customHeight="1" x14ac:dyDescent="0.35">
      <c r="B3299" s="10" t="s">
        <v>17</v>
      </c>
      <c r="C3299" s="10" t="s">
        <v>2517</v>
      </c>
      <c r="D3299" s="10" t="s">
        <v>650</v>
      </c>
      <c r="E3299" s="10" t="s">
        <v>194</v>
      </c>
      <c r="F3299" s="10" t="s">
        <v>11743</v>
      </c>
      <c r="G3299" s="137">
        <v>2906117180</v>
      </c>
      <c r="H3299" s="10"/>
      <c r="I3299" s="10" t="s">
        <v>11826</v>
      </c>
      <c r="J3299" s="10" t="s">
        <v>11939</v>
      </c>
      <c r="K3299" s="10" t="s">
        <v>12046</v>
      </c>
      <c r="L3299" s="98">
        <f>IFERROR(VLOOKUP($F3299&amp;$C3299,Sales!$J:$W,9,0),0)</f>
        <v>0</v>
      </c>
      <c r="M3299" s="98">
        <f>IFERROR(VLOOKUP($F3299&amp;$C3299,Sales!$J:$W,10,0),0)</f>
        <v>0</v>
      </c>
      <c r="N3299" s="98">
        <f>IFERROR(VLOOKUP($F3299&amp;$C3299,Sales!$J:$W,11,0),0)</f>
        <v>0</v>
      </c>
      <c r="O3299" s="98">
        <f>IFERROR(VLOOKUP($F3299&amp;$C3299,Sales!$J:$W,12,0),0)</f>
        <v>0</v>
      </c>
      <c r="P3299" s="98">
        <f>IFERROR(VLOOKUP($F3299&amp;$C3299,Sales!$J:$W,13,0),0)</f>
        <v>0</v>
      </c>
      <c r="Q3299" s="98">
        <f>IFERROR(VLOOKUP($F3299&amp;$C3299,Sales!$A:$H,7,0),0)</f>
        <v>0</v>
      </c>
      <c r="R3299" s="41">
        <f t="shared" si="102"/>
        <v>1</v>
      </c>
      <c r="S3299" s="15">
        <v>1</v>
      </c>
      <c r="T3299" s="15"/>
      <c r="U3299" s="15"/>
      <c r="V3299" s="15">
        <v>1</v>
      </c>
      <c r="W3299" s="15">
        <v>1</v>
      </c>
      <c r="X3299" s="15">
        <v>1</v>
      </c>
      <c r="Y3299" s="41">
        <v>1</v>
      </c>
      <c r="Z3299" s="41">
        <v>1</v>
      </c>
      <c r="AA3299" s="41"/>
      <c r="AB3299" s="15"/>
      <c r="AC3299" s="15"/>
      <c r="AD3299" s="15"/>
      <c r="AE3299" s="15"/>
      <c r="AF3299" s="15"/>
      <c r="AG3299" s="15"/>
      <c r="AH3299" s="15"/>
      <c r="AI3299" s="15"/>
      <c r="AJ3299" s="15"/>
      <c r="AK3299" s="15"/>
      <c r="AL3299" s="15"/>
      <c r="AM3299" s="15"/>
      <c r="AN3299" s="15"/>
      <c r="AO3299" s="15"/>
      <c r="AP3299" s="15"/>
      <c r="AQ3299" s="15"/>
      <c r="AR3299" s="15"/>
      <c r="AS3299" s="15"/>
      <c r="AT3299" s="15"/>
      <c r="AU3299" s="15"/>
      <c r="AV3299" s="15"/>
      <c r="AW3299" s="15"/>
      <c r="AX3299" s="82"/>
      <c r="AY3299" s="82"/>
      <c r="AZ3299" s="10">
        <v>1</v>
      </c>
      <c r="BA3299" t="s">
        <v>22</v>
      </c>
      <c r="BB3299" t="s">
        <v>23</v>
      </c>
      <c r="BD3299" s="39" t="str">
        <f t="shared" si="103"/>
        <v>01/395329502NTokopedia</v>
      </c>
    </row>
    <row r="3300" spans="2:59" ht="13.5" customHeight="1" x14ac:dyDescent="0.35">
      <c r="B3300" s="10" t="s">
        <v>17</v>
      </c>
      <c r="C3300" s="10" t="s">
        <v>2517</v>
      </c>
      <c r="D3300" s="10" t="s">
        <v>549</v>
      </c>
      <c r="E3300" s="10" t="s">
        <v>194</v>
      </c>
      <c r="F3300" s="10" t="s">
        <v>11802</v>
      </c>
      <c r="G3300" s="137">
        <v>2905619730</v>
      </c>
      <c r="H3300" s="10"/>
      <c r="I3300" s="10">
        <v>4902430418300</v>
      </c>
      <c r="J3300" s="10" t="s">
        <v>11940</v>
      </c>
      <c r="K3300" s="10" t="s">
        <v>12047</v>
      </c>
      <c r="L3300" s="98">
        <f>IFERROR(VLOOKUP($F3300&amp;$C3300,Sales!$J:$W,9,0),0)</f>
        <v>377117.11711711698</v>
      </c>
      <c r="M3300" s="98">
        <f>IFERROR(VLOOKUP($F3300&amp;$C3300,Sales!$J:$W,10,0),0)</f>
        <v>161621.6216216216</v>
      </c>
      <c r="N3300" s="98">
        <f>IFERROR(VLOOKUP($F3300&amp;$C3300,Sales!$J:$W,11,0),0)</f>
        <v>323243.2432432432</v>
      </c>
      <c r="O3300" s="98">
        <f>IFERROR(VLOOKUP($F3300&amp;$C3300,Sales!$J:$W,12,0),0)</f>
        <v>10.666666666666666</v>
      </c>
      <c r="P3300" s="98">
        <f>IFERROR(VLOOKUP($F3300&amp;$C3300,Sales!$J:$W,13,0),0)</f>
        <v>287327.32732732728</v>
      </c>
      <c r="Q3300" s="98">
        <f>IFERROR(VLOOKUP($F3300&amp;$C3300,Sales!$A:$H,7,0),0)</f>
        <v>0</v>
      </c>
      <c r="R3300" s="41">
        <f t="shared" si="102"/>
        <v>1</v>
      </c>
      <c r="S3300" s="15">
        <v>1</v>
      </c>
      <c r="T3300" s="15"/>
      <c r="U3300" s="15"/>
      <c r="V3300" s="15">
        <v>1</v>
      </c>
      <c r="W3300" s="15">
        <v>1</v>
      </c>
      <c r="X3300" s="15">
        <v>1</v>
      </c>
      <c r="Y3300" s="41">
        <v>1</v>
      </c>
      <c r="Z3300" s="41">
        <v>1</v>
      </c>
      <c r="AA3300" s="41"/>
      <c r="AB3300" s="15"/>
      <c r="AC3300" s="15"/>
      <c r="AD3300" s="15"/>
      <c r="AE3300" s="15"/>
      <c r="AF3300" s="15"/>
      <c r="AG3300" s="15"/>
      <c r="AH3300" s="15"/>
      <c r="AI3300" s="15"/>
      <c r="AJ3300" s="15"/>
      <c r="AK3300" s="15"/>
      <c r="AL3300" s="15"/>
      <c r="AM3300" s="15"/>
      <c r="AN3300" s="15"/>
      <c r="AO3300" s="15"/>
      <c r="AP3300" s="15"/>
      <c r="AQ3300" s="15"/>
      <c r="AR3300" s="15"/>
      <c r="AS3300" s="15"/>
      <c r="AT3300" s="15"/>
      <c r="AU3300" s="15"/>
      <c r="AV3300" s="15"/>
      <c r="AW3300" s="15"/>
      <c r="AX3300" s="82"/>
      <c r="AY3300" s="82"/>
      <c r="AZ3300" s="10">
        <v>1</v>
      </c>
      <c r="BA3300" t="s">
        <v>22</v>
      </c>
      <c r="BB3300" t="s">
        <v>23</v>
      </c>
      <c r="BD3300" s="39" t="str">
        <f t="shared" si="103"/>
        <v>01/245121103OTokopedia</v>
      </c>
    </row>
    <row r="3301" spans="2:59" ht="13.5" customHeight="1" x14ac:dyDescent="0.35">
      <c r="B3301" s="10" t="s">
        <v>17</v>
      </c>
      <c r="C3301" s="10" t="s">
        <v>2517</v>
      </c>
      <c r="D3301" s="10" t="s">
        <v>248</v>
      </c>
      <c r="E3301" s="10" t="s">
        <v>194</v>
      </c>
      <c r="F3301" s="10" t="s">
        <v>3586</v>
      </c>
      <c r="G3301" s="137">
        <v>1277489811</v>
      </c>
      <c r="H3301" s="10"/>
      <c r="I3301" s="10" t="s">
        <v>6343</v>
      </c>
      <c r="J3301" s="10" t="s">
        <v>11941</v>
      </c>
      <c r="K3301" s="10" t="s">
        <v>12048</v>
      </c>
      <c r="L3301" s="98">
        <f>IFERROR(VLOOKUP($F3301&amp;$C3301,Sales!$J:$W,9,0),0)</f>
        <v>0</v>
      </c>
      <c r="M3301" s="98">
        <f>IFERROR(VLOOKUP($F3301&amp;$C3301,Sales!$J:$W,10,0),0)</f>
        <v>0</v>
      </c>
      <c r="N3301" s="98">
        <f>IFERROR(VLOOKUP($F3301&amp;$C3301,Sales!$J:$W,11,0),0)</f>
        <v>0</v>
      </c>
      <c r="O3301" s="98">
        <f>IFERROR(VLOOKUP($F3301&amp;$C3301,Sales!$J:$W,12,0),0)</f>
        <v>0</v>
      </c>
      <c r="P3301" s="98">
        <f>IFERROR(VLOOKUP($F3301&amp;$C3301,Sales!$J:$W,13,0),0)</f>
        <v>0</v>
      </c>
      <c r="Q3301" s="98">
        <f>IFERROR(VLOOKUP($F3301&amp;$C3301,Sales!$A:$H,7,0),0)</f>
        <v>0</v>
      </c>
      <c r="R3301" s="41">
        <f t="shared" si="102"/>
        <v>1</v>
      </c>
      <c r="S3301" s="15">
        <v>1</v>
      </c>
      <c r="T3301" s="15"/>
      <c r="U3301" s="15"/>
      <c r="V3301" s="15">
        <v>1</v>
      </c>
      <c r="W3301" s="15">
        <v>1</v>
      </c>
      <c r="X3301" s="15">
        <v>1</v>
      </c>
      <c r="Y3301" s="41">
        <v>1</v>
      </c>
      <c r="Z3301" s="41">
        <v>1</v>
      </c>
      <c r="AA3301" s="41"/>
      <c r="AB3301" s="15"/>
      <c r="AC3301" s="15"/>
      <c r="AD3301" s="15"/>
      <c r="AE3301" s="15"/>
      <c r="AF3301" s="15"/>
      <c r="AG3301" s="15"/>
      <c r="AH3301" s="15"/>
      <c r="AI3301" s="15"/>
      <c r="AJ3301" s="15"/>
      <c r="AK3301" s="15"/>
      <c r="AL3301" s="15"/>
      <c r="AM3301" s="15"/>
      <c r="AN3301" s="15"/>
      <c r="AO3301" s="15"/>
      <c r="AP3301" s="15"/>
      <c r="AQ3301" s="15"/>
      <c r="AR3301" s="15"/>
      <c r="AS3301" s="15"/>
      <c r="AT3301" s="15"/>
      <c r="AU3301" s="15"/>
      <c r="AV3301" s="15"/>
      <c r="AW3301" s="15"/>
      <c r="AX3301" s="82"/>
      <c r="AY3301" s="82"/>
      <c r="AZ3301" s="10">
        <v>1</v>
      </c>
      <c r="BA3301" t="s">
        <v>13952</v>
      </c>
      <c r="BB3301" t="s">
        <v>23</v>
      </c>
      <c r="BD3301" s="39" t="str">
        <f t="shared" si="103"/>
        <v>01/394629502GTokopedia</v>
      </c>
    </row>
    <row r="3302" spans="2:59" ht="13.5" customHeight="1" x14ac:dyDescent="0.35">
      <c r="B3302" s="10" t="s">
        <v>17</v>
      </c>
      <c r="C3302" s="10" t="s">
        <v>2517</v>
      </c>
      <c r="D3302" s="10" t="s">
        <v>119</v>
      </c>
      <c r="E3302" s="10" t="s">
        <v>120</v>
      </c>
      <c r="F3302" s="10" t="s">
        <v>10110</v>
      </c>
      <c r="G3302" s="137">
        <v>3541511738</v>
      </c>
      <c r="H3302" s="10"/>
      <c r="I3302" s="10" t="s">
        <v>10109</v>
      </c>
      <c r="J3302" s="10" t="s">
        <v>11942</v>
      </c>
      <c r="K3302" s="10" t="s">
        <v>12049</v>
      </c>
      <c r="L3302" s="98">
        <f>IFERROR(VLOOKUP($F3302&amp;$C3302,Sales!$J:$W,9,0),0)</f>
        <v>0</v>
      </c>
      <c r="M3302" s="98">
        <f>IFERROR(VLOOKUP($F3302&amp;$C3302,Sales!$J:$W,10,0),0)</f>
        <v>0</v>
      </c>
      <c r="N3302" s="98">
        <f>IFERROR(VLOOKUP($F3302&amp;$C3302,Sales!$J:$W,11,0),0)</f>
        <v>0</v>
      </c>
      <c r="O3302" s="98">
        <f>IFERROR(VLOOKUP($F3302&amp;$C3302,Sales!$J:$W,12,0),0)</f>
        <v>0</v>
      </c>
      <c r="P3302" s="98">
        <f>IFERROR(VLOOKUP($F3302&amp;$C3302,Sales!$J:$W,13,0),0)</f>
        <v>0</v>
      </c>
      <c r="Q3302" s="98">
        <f>IFERROR(VLOOKUP($F3302&amp;$C3302,Sales!$A:$H,7,0),0)</f>
        <v>0</v>
      </c>
      <c r="R3302" s="41">
        <f t="shared" si="102"/>
        <v>1</v>
      </c>
      <c r="S3302" s="15">
        <v>1</v>
      </c>
      <c r="T3302" s="15"/>
      <c r="U3302" s="15"/>
      <c r="V3302" s="15">
        <v>1</v>
      </c>
      <c r="W3302" s="15">
        <v>1</v>
      </c>
      <c r="X3302" s="15">
        <v>1</v>
      </c>
      <c r="Y3302" s="41">
        <v>1</v>
      </c>
      <c r="Z3302" s="41">
        <v>1</v>
      </c>
      <c r="AA3302" s="41"/>
      <c r="AB3302" s="15"/>
      <c r="AC3302" s="15"/>
      <c r="AD3302" s="15"/>
      <c r="AE3302" s="15"/>
      <c r="AF3302" s="15"/>
      <c r="AG3302" s="15"/>
      <c r="AH3302" s="15"/>
      <c r="AI3302" s="15"/>
      <c r="AJ3302" s="15"/>
      <c r="AK3302" s="15"/>
      <c r="AL3302" s="15"/>
      <c r="AM3302" s="15"/>
      <c r="AN3302" s="15"/>
      <c r="AO3302" s="15"/>
      <c r="AP3302" s="15"/>
      <c r="AQ3302" s="15"/>
      <c r="AR3302" s="15"/>
      <c r="AS3302" s="15"/>
      <c r="AT3302" s="15"/>
      <c r="AU3302" s="15"/>
      <c r="AV3302" s="15"/>
      <c r="AW3302" s="15"/>
      <c r="AX3302" s="82"/>
      <c r="AY3302" s="82"/>
      <c r="AZ3302" s="10">
        <v>1</v>
      </c>
      <c r="BA3302" t="s">
        <v>22</v>
      </c>
      <c r="BB3302" t="s">
        <v>23</v>
      </c>
      <c r="BD3302" s="39" t="str">
        <f t="shared" si="103"/>
        <v>01/394429502DTokopedia</v>
      </c>
    </row>
    <row r="3303" spans="2:59" ht="13.5" customHeight="1" x14ac:dyDescent="0.35">
      <c r="B3303" s="10" t="s">
        <v>17</v>
      </c>
      <c r="C3303" s="10" t="s">
        <v>2517</v>
      </c>
      <c r="D3303" s="10" t="s">
        <v>119</v>
      </c>
      <c r="E3303" s="10" t="s">
        <v>120</v>
      </c>
      <c r="F3303" s="10" t="s">
        <v>10107</v>
      </c>
      <c r="G3303" s="137">
        <v>3541448660</v>
      </c>
      <c r="H3303" s="10"/>
      <c r="I3303" s="10" t="s">
        <v>10108</v>
      </c>
      <c r="J3303" s="10" t="s">
        <v>11943</v>
      </c>
      <c r="K3303" s="10" t="s">
        <v>12050</v>
      </c>
      <c r="L3303" s="98">
        <f>IFERROR(VLOOKUP($F3303&amp;$C3303,Sales!$J:$W,9,0),0)</f>
        <v>0</v>
      </c>
      <c r="M3303" s="98">
        <f>IFERROR(VLOOKUP($F3303&amp;$C3303,Sales!$J:$W,10,0),0)</f>
        <v>0</v>
      </c>
      <c r="N3303" s="98">
        <f>IFERROR(VLOOKUP($F3303&amp;$C3303,Sales!$J:$W,11,0),0)</f>
        <v>0</v>
      </c>
      <c r="O3303" s="98">
        <f>IFERROR(VLOOKUP($F3303&amp;$C3303,Sales!$J:$W,12,0),0)</f>
        <v>0</v>
      </c>
      <c r="P3303" s="98">
        <f>IFERROR(VLOOKUP($F3303&amp;$C3303,Sales!$J:$W,13,0),0)</f>
        <v>0</v>
      </c>
      <c r="Q3303" s="98">
        <f>IFERROR(VLOOKUP($F3303&amp;$C3303,Sales!$A:$H,7,0),0)</f>
        <v>0</v>
      </c>
      <c r="R3303" s="41">
        <f t="shared" si="102"/>
        <v>1</v>
      </c>
      <c r="S3303" s="15">
        <v>1</v>
      </c>
      <c r="T3303" s="15"/>
      <c r="U3303" s="15"/>
      <c r="V3303" s="15">
        <v>1</v>
      </c>
      <c r="W3303" s="15">
        <v>1</v>
      </c>
      <c r="X3303" s="15">
        <v>1</v>
      </c>
      <c r="Y3303" s="41">
        <v>1</v>
      </c>
      <c r="Z3303" s="41">
        <v>1</v>
      </c>
      <c r="AA3303" s="41"/>
      <c r="AB3303" s="15"/>
      <c r="AC3303" s="15"/>
      <c r="AD3303" s="15"/>
      <c r="AE3303" s="15"/>
      <c r="AF3303" s="15"/>
      <c r="AG3303" s="15"/>
      <c r="AH3303" s="15"/>
      <c r="AI3303" s="15"/>
      <c r="AJ3303" s="15"/>
      <c r="AK3303" s="15"/>
      <c r="AL3303" s="15"/>
      <c r="AM3303" s="15"/>
      <c r="AN3303" s="15"/>
      <c r="AO3303" s="15"/>
      <c r="AP3303" s="15"/>
      <c r="AQ3303" s="15"/>
      <c r="AR3303" s="15"/>
      <c r="AS3303" s="15"/>
      <c r="AT3303" s="15"/>
      <c r="AU3303" s="15"/>
      <c r="AV3303" s="15"/>
      <c r="AW3303" s="15"/>
      <c r="AX3303" s="82"/>
      <c r="AY3303" s="82"/>
      <c r="AZ3303" s="10">
        <v>1</v>
      </c>
      <c r="BA3303" t="s">
        <v>22</v>
      </c>
      <c r="BB3303" t="s">
        <v>23</v>
      </c>
      <c r="BD3303" s="39" t="str">
        <f t="shared" si="103"/>
        <v>01/394429502ETokopedia</v>
      </c>
    </row>
    <row r="3304" spans="2:59" ht="13.5" customHeight="1" x14ac:dyDescent="0.35">
      <c r="B3304" s="10" t="s">
        <v>17</v>
      </c>
      <c r="C3304" s="10" t="s">
        <v>2517</v>
      </c>
      <c r="D3304" s="10" t="s">
        <v>405</v>
      </c>
      <c r="E3304" s="10" t="s">
        <v>406</v>
      </c>
      <c r="F3304" s="10" t="s">
        <v>11819</v>
      </c>
      <c r="G3304" s="137">
        <v>1256637829</v>
      </c>
      <c r="H3304" s="10"/>
      <c r="I3304" s="10" t="s">
        <v>11827</v>
      </c>
      <c r="J3304" s="10" t="s">
        <v>11944</v>
      </c>
      <c r="K3304" s="10" t="s">
        <v>12051</v>
      </c>
      <c r="L3304" s="98">
        <f>IFERROR(VLOOKUP($F3304&amp;$C3304,Sales!$J:$W,9,0),0)</f>
        <v>0</v>
      </c>
      <c r="M3304" s="98">
        <f>IFERROR(VLOOKUP($F3304&amp;$C3304,Sales!$J:$W,10,0),0)</f>
        <v>0</v>
      </c>
      <c r="N3304" s="98">
        <f>IFERROR(VLOOKUP($F3304&amp;$C3304,Sales!$J:$W,11,0),0)</f>
        <v>0</v>
      </c>
      <c r="O3304" s="98">
        <f>IFERROR(VLOOKUP($F3304&amp;$C3304,Sales!$J:$W,12,0),0)</f>
        <v>0</v>
      </c>
      <c r="P3304" s="98">
        <f>IFERROR(VLOOKUP($F3304&amp;$C3304,Sales!$J:$W,13,0),0)</f>
        <v>0</v>
      </c>
      <c r="Q3304" s="98">
        <f>IFERROR(VLOOKUP($F3304&amp;$C3304,Sales!$A:$H,7,0),0)</f>
        <v>0</v>
      </c>
      <c r="R3304" s="41">
        <f t="shared" si="102"/>
        <v>1</v>
      </c>
      <c r="S3304" s="15">
        <v>1</v>
      </c>
      <c r="T3304" s="15"/>
      <c r="U3304" s="15"/>
      <c r="V3304" s="15">
        <v>1</v>
      </c>
      <c r="W3304" s="15">
        <v>1</v>
      </c>
      <c r="X3304" s="15">
        <v>1</v>
      </c>
      <c r="Y3304" s="41">
        <v>1</v>
      </c>
      <c r="Z3304" s="41">
        <v>1</v>
      </c>
      <c r="AA3304" s="41"/>
      <c r="AB3304" s="15"/>
      <c r="AC3304" s="15"/>
      <c r="AD3304" s="15"/>
      <c r="AE3304" s="15"/>
      <c r="AF3304" s="15"/>
      <c r="AG3304" s="15"/>
      <c r="AH3304" s="15"/>
      <c r="AI3304" s="15"/>
      <c r="AJ3304" s="15"/>
      <c r="AK3304" s="15"/>
      <c r="AL3304" s="15"/>
      <c r="AM3304" s="15"/>
      <c r="AN3304" s="15"/>
      <c r="AO3304" s="15"/>
      <c r="AP3304" s="15"/>
      <c r="AQ3304" s="15"/>
      <c r="AR3304" s="15"/>
      <c r="AS3304" s="15"/>
      <c r="AT3304" s="15"/>
      <c r="AU3304" s="15"/>
      <c r="AV3304" s="15"/>
      <c r="AW3304" s="15"/>
      <c r="AX3304" s="82"/>
      <c r="AY3304" s="82"/>
      <c r="AZ3304" s="10">
        <v>1</v>
      </c>
      <c r="BA3304" t="s">
        <v>22</v>
      </c>
      <c r="BB3304" t="s">
        <v>23</v>
      </c>
      <c r="BD3304" s="39" t="str">
        <f t="shared" si="103"/>
        <v>01/394930004OTokopedia</v>
      </c>
    </row>
    <row r="3305" spans="2:59" ht="13.5" customHeight="1" x14ac:dyDescent="0.35">
      <c r="B3305" s="10" t="s">
        <v>17</v>
      </c>
      <c r="C3305" s="10" t="s">
        <v>2517</v>
      </c>
      <c r="D3305" s="10" t="s">
        <v>294</v>
      </c>
      <c r="E3305" s="10" t="s">
        <v>295</v>
      </c>
      <c r="F3305" s="10" t="s">
        <v>311</v>
      </c>
      <c r="G3305" s="137">
        <v>3160663068</v>
      </c>
      <c r="H3305" s="10"/>
      <c r="I3305" s="10">
        <v>4987176099204</v>
      </c>
      <c r="J3305" s="10" t="s">
        <v>13764</v>
      </c>
      <c r="K3305" s="10" t="s">
        <v>12052</v>
      </c>
      <c r="L3305" s="98">
        <f>IFERROR(VLOOKUP($F3305&amp;$C3305,Sales!$J:$W,9,0),0)</f>
        <v>0</v>
      </c>
      <c r="M3305" s="98">
        <f>IFERROR(VLOOKUP($F3305&amp;$C3305,Sales!$J:$W,10,0),0)</f>
        <v>0</v>
      </c>
      <c r="N3305" s="98">
        <f>IFERROR(VLOOKUP($F3305&amp;$C3305,Sales!$J:$W,11,0),0)</f>
        <v>0</v>
      </c>
      <c r="O3305" s="98">
        <f>IFERROR(VLOOKUP($F3305&amp;$C3305,Sales!$J:$W,12,0),0)</f>
        <v>0</v>
      </c>
      <c r="P3305" s="98">
        <f>IFERROR(VLOOKUP($F3305&amp;$C3305,Sales!$J:$W,13,0),0)</f>
        <v>0</v>
      </c>
      <c r="Q3305" s="98">
        <f>IFERROR(VLOOKUP($F3305&amp;$C3305,Sales!$A:$H,7,0),0)</f>
        <v>0</v>
      </c>
      <c r="R3305" s="41">
        <f t="shared" si="102"/>
        <v>1</v>
      </c>
      <c r="S3305" s="15">
        <v>1</v>
      </c>
      <c r="T3305" s="15"/>
      <c r="U3305" s="15"/>
      <c r="V3305" s="15">
        <v>1</v>
      </c>
      <c r="W3305" s="15">
        <v>1</v>
      </c>
      <c r="X3305" s="15">
        <v>1</v>
      </c>
      <c r="Y3305" s="41">
        <v>1</v>
      </c>
      <c r="Z3305" s="41">
        <v>1</v>
      </c>
      <c r="AA3305" s="41"/>
      <c r="AB3305" s="15"/>
      <c r="AC3305" s="15"/>
      <c r="AD3305" s="15"/>
      <c r="AE3305" s="15"/>
      <c r="AF3305" s="15"/>
      <c r="AG3305" s="15"/>
      <c r="AH3305" s="15"/>
      <c r="AI3305" s="15"/>
      <c r="AJ3305" s="15"/>
      <c r="AK3305" s="15"/>
      <c r="AL3305" s="15"/>
      <c r="AM3305" s="15"/>
      <c r="AN3305" s="15"/>
      <c r="AO3305" s="15"/>
      <c r="AP3305" s="15"/>
      <c r="AQ3305" s="15"/>
      <c r="AR3305" s="15"/>
      <c r="AS3305" s="15"/>
      <c r="AT3305" s="15"/>
      <c r="AU3305" s="15"/>
      <c r="AV3305" s="15"/>
      <c r="AW3305" s="15"/>
      <c r="AX3305" s="82"/>
      <c r="AY3305" s="82"/>
      <c r="AZ3305" s="10">
        <v>1</v>
      </c>
      <c r="BA3305" t="s">
        <v>13952</v>
      </c>
      <c r="BB3305" t="s">
        <v>23</v>
      </c>
      <c r="BD3305" s="39" t="str">
        <f t="shared" si="103"/>
        <v>01/394829601BTokopedia</v>
      </c>
      <c r="BE3305" s="1">
        <v>45107</v>
      </c>
      <c r="BF3305" t="s">
        <v>19047</v>
      </c>
      <c r="BG3305" s="1"/>
    </row>
    <row r="3306" spans="2:59" ht="13.5" customHeight="1" x14ac:dyDescent="0.35">
      <c r="B3306" s="10" t="s">
        <v>17</v>
      </c>
      <c r="C3306" s="10" t="s">
        <v>2517</v>
      </c>
      <c r="D3306" s="10" t="s">
        <v>294</v>
      </c>
      <c r="E3306" s="10" t="s">
        <v>295</v>
      </c>
      <c r="F3306" s="10" t="s">
        <v>11803</v>
      </c>
      <c r="G3306" s="137">
        <v>3160747425</v>
      </c>
      <c r="H3306" s="10"/>
      <c r="I3306" s="10">
        <v>4987176099327</v>
      </c>
      <c r="J3306" s="10" t="s">
        <v>11945</v>
      </c>
      <c r="K3306" s="10" t="s">
        <v>12053</v>
      </c>
      <c r="L3306" s="98">
        <f>IFERROR(VLOOKUP($F3306&amp;$C3306,Sales!$J:$W,9,0),0)</f>
        <v>55431081.081081152</v>
      </c>
      <c r="M3306" s="98">
        <f>IFERROR(VLOOKUP($F3306&amp;$C3306,Sales!$J:$W,10,0),0)</f>
        <v>24279729.729729723</v>
      </c>
      <c r="N3306" s="98">
        <f>IFERROR(VLOOKUP($F3306&amp;$C3306,Sales!$J:$W,11,0),0)</f>
        <v>6871621.6216216199</v>
      </c>
      <c r="O3306" s="98">
        <f>IFERROR(VLOOKUP($F3306&amp;$C3306,Sales!$J:$W,12,0),0)</f>
        <v>63</v>
      </c>
      <c r="P3306" s="98">
        <f>IFERROR(VLOOKUP($F3306&amp;$C3306,Sales!$J:$W,13,0),0)</f>
        <v>28860810.810810834</v>
      </c>
      <c r="Q3306" s="98">
        <f>IFERROR(VLOOKUP($F3306&amp;$C3306,Sales!$A:$H,7,0),0)</f>
        <v>0</v>
      </c>
      <c r="R3306" s="41">
        <f t="shared" si="102"/>
        <v>1</v>
      </c>
      <c r="S3306" s="15">
        <v>1</v>
      </c>
      <c r="T3306" s="15"/>
      <c r="U3306" s="15"/>
      <c r="V3306" s="15">
        <v>1</v>
      </c>
      <c r="W3306" s="15">
        <v>1</v>
      </c>
      <c r="X3306" s="15">
        <v>1</v>
      </c>
      <c r="Y3306" s="41">
        <v>1</v>
      </c>
      <c r="Z3306" s="41">
        <v>1</v>
      </c>
      <c r="AA3306" s="41"/>
      <c r="AB3306" s="15"/>
      <c r="AC3306" s="15"/>
      <c r="AD3306" s="15"/>
      <c r="AE3306" s="15"/>
      <c r="AF3306" s="15"/>
      <c r="AG3306" s="15"/>
      <c r="AH3306" s="15"/>
      <c r="AI3306" s="15"/>
      <c r="AJ3306" s="15"/>
      <c r="AK3306" s="15"/>
      <c r="AL3306" s="15"/>
      <c r="AM3306" s="15"/>
      <c r="AN3306" s="15"/>
      <c r="AO3306" s="15"/>
      <c r="AP3306" s="15"/>
      <c r="AQ3306" s="15"/>
      <c r="AR3306" s="15"/>
      <c r="AS3306" s="15"/>
      <c r="AT3306" s="15"/>
      <c r="AU3306" s="15"/>
      <c r="AV3306" s="15"/>
      <c r="AW3306" s="15"/>
      <c r="AX3306" s="82"/>
      <c r="AY3306" s="82"/>
      <c r="AZ3306" s="10">
        <v>1</v>
      </c>
      <c r="BA3306" t="s">
        <v>13952</v>
      </c>
      <c r="BB3306" t="s">
        <v>23</v>
      </c>
      <c r="BD3306" s="39" t="str">
        <f t="shared" si="103"/>
        <v>01/294825208PTokopedia</v>
      </c>
    </row>
    <row r="3307" spans="2:59" ht="13.5" customHeight="1" x14ac:dyDescent="0.35">
      <c r="B3307" s="10" t="s">
        <v>17</v>
      </c>
      <c r="C3307" s="10" t="s">
        <v>2517</v>
      </c>
      <c r="D3307" s="10" t="s">
        <v>65</v>
      </c>
      <c r="E3307" s="10" t="s">
        <v>66</v>
      </c>
      <c r="F3307" s="10" t="s">
        <v>11755</v>
      </c>
      <c r="G3307" s="137">
        <v>3536691099</v>
      </c>
      <c r="H3307" s="10"/>
      <c r="I3307" s="10" t="s">
        <v>2174</v>
      </c>
      <c r="J3307" s="10" t="s">
        <v>11946</v>
      </c>
      <c r="K3307" s="10" t="s">
        <v>12054</v>
      </c>
      <c r="L3307" s="98">
        <f>IFERROR(VLOOKUP($F3307&amp;$C3307,Sales!$J:$W,9,0),0)</f>
        <v>0</v>
      </c>
      <c r="M3307" s="98">
        <f>IFERROR(VLOOKUP($F3307&amp;$C3307,Sales!$J:$W,10,0),0)</f>
        <v>0</v>
      </c>
      <c r="N3307" s="98">
        <f>IFERROR(VLOOKUP($F3307&amp;$C3307,Sales!$J:$W,11,0),0)</f>
        <v>0</v>
      </c>
      <c r="O3307" s="98">
        <f>IFERROR(VLOOKUP($F3307&amp;$C3307,Sales!$J:$W,12,0),0)</f>
        <v>0</v>
      </c>
      <c r="P3307" s="98">
        <f>IFERROR(VLOOKUP($F3307&amp;$C3307,Sales!$J:$W,13,0),0)</f>
        <v>0</v>
      </c>
      <c r="Q3307" s="98">
        <f>IFERROR(VLOOKUP($F3307&amp;$C3307,Sales!$A:$H,7,0),0)</f>
        <v>0</v>
      </c>
      <c r="R3307" s="41">
        <f t="shared" si="102"/>
        <v>1</v>
      </c>
      <c r="S3307" s="15">
        <v>1</v>
      </c>
      <c r="T3307" s="15"/>
      <c r="U3307" s="15"/>
      <c r="V3307" s="15">
        <v>1</v>
      </c>
      <c r="W3307" s="15">
        <v>1</v>
      </c>
      <c r="X3307" s="15">
        <v>1</v>
      </c>
      <c r="Y3307" s="41">
        <v>1</v>
      </c>
      <c r="Z3307" s="41">
        <v>1</v>
      </c>
      <c r="AA3307" s="41"/>
      <c r="AB3307" s="15"/>
      <c r="AC3307" s="15"/>
      <c r="AD3307" s="15"/>
      <c r="AE3307" s="15"/>
      <c r="AF3307" s="15"/>
      <c r="AG3307" s="15"/>
      <c r="AH3307" s="15"/>
      <c r="AI3307" s="15"/>
      <c r="AJ3307" s="15"/>
      <c r="AK3307" s="15"/>
      <c r="AL3307" s="15"/>
      <c r="AM3307" s="15"/>
      <c r="AN3307" s="15"/>
      <c r="AO3307" s="15"/>
      <c r="AP3307" s="15"/>
      <c r="AQ3307" s="15"/>
      <c r="AR3307" s="15"/>
      <c r="AS3307" s="15"/>
      <c r="AT3307" s="15"/>
      <c r="AU3307" s="15"/>
      <c r="AV3307" s="15"/>
      <c r="AW3307" s="15"/>
      <c r="AX3307" s="82"/>
      <c r="AY3307" s="82"/>
      <c r="AZ3307" s="10">
        <v>1</v>
      </c>
      <c r="BA3307" t="s">
        <v>13952</v>
      </c>
      <c r="BB3307" t="s">
        <v>23</v>
      </c>
      <c r="BD3307" s="39" t="str">
        <f t="shared" si="103"/>
        <v>01/396129512WTokopedia</v>
      </c>
    </row>
    <row r="3308" spans="2:59" ht="13.5" customHeight="1" x14ac:dyDescent="0.35">
      <c r="B3308" s="10" t="s">
        <v>17</v>
      </c>
      <c r="C3308" s="10" t="s">
        <v>2517</v>
      </c>
      <c r="D3308" s="10" t="s">
        <v>65</v>
      </c>
      <c r="E3308" s="10" t="s">
        <v>66</v>
      </c>
      <c r="F3308" s="10" t="s">
        <v>11757</v>
      </c>
      <c r="G3308" s="137">
        <v>3101179795</v>
      </c>
      <c r="H3308" s="10"/>
      <c r="I3308" s="10" t="s">
        <v>2413</v>
      </c>
      <c r="J3308" s="10" t="s">
        <v>11947</v>
      </c>
      <c r="K3308" s="10" t="s">
        <v>12055</v>
      </c>
      <c r="L3308" s="98">
        <f>IFERROR(VLOOKUP($F3308&amp;$C3308,Sales!$J:$W,9,0),0)</f>
        <v>0</v>
      </c>
      <c r="M3308" s="98">
        <f>IFERROR(VLOOKUP($F3308&amp;$C3308,Sales!$J:$W,10,0),0)</f>
        <v>0</v>
      </c>
      <c r="N3308" s="98">
        <f>IFERROR(VLOOKUP($F3308&amp;$C3308,Sales!$J:$W,11,0),0)</f>
        <v>0</v>
      </c>
      <c r="O3308" s="98">
        <f>IFERROR(VLOOKUP($F3308&amp;$C3308,Sales!$J:$W,12,0),0)</f>
        <v>0</v>
      </c>
      <c r="P3308" s="98">
        <f>IFERROR(VLOOKUP($F3308&amp;$C3308,Sales!$J:$W,13,0),0)</f>
        <v>0</v>
      </c>
      <c r="Q3308" s="98">
        <f>IFERROR(VLOOKUP($F3308&amp;$C3308,Sales!$A:$H,7,0),0)</f>
        <v>0</v>
      </c>
      <c r="R3308" s="41">
        <f t="shared" si="102"/>
        <v>1</v>
      </c>
      <c r="S3308" s="15">
        <v>1</v>
      </c>
      <c r="T3308" s="15"/>
      <c r="U3308" s="15"/>
      <c r="V3308" s="15">
        <v>1</v>
      </c>
      <c r="W3308" s="15">
        <v>1</v>
      </c>
      <c r="X3308" s="15">
        <v>1</v>
      </c>
      <c r="Y3308" s="41">
        <v>1</v>
      </c>
      <c r="Z3308" s="41">
        <v>1</v>
      </c>
      <c r="AA3308" s="41"/>
      <c r="AB3308" s="15"/>
      <c r="AC3308" s="15"/>
      <c r="AD3308" s="15"/>
      <c r="AE3308" s="15"/>
      <c r="AF3308" s="15"/>
      <c r="AG3308" s="15"/>
      <c r="AH3308" s="15"/>
      <c r="AI3308" s="15"/>
      <c r="AJ3308" s="15"/>
      <c r="AK3308" s="15"/>
      <c r="AL3308" s="15"/>
      <c r="AM3308" s="15"/>
      <c r="AN3308" s="15"/>
      <c r="AO3308" s="15"/>
      <c r="AP3308" s="15"/>
      <c r="AQ3308" s="15"/>
      <c r="AR3308" s="15"/>
      <c r="AS3308" s="15"/>
      <c r="AT3308" s="15"/>
      <c r="AU3308" s="15"/>
      <c r="AV3308" s="15"/>
      <c r="AW3308" s="15"/>
      <c r="AX3308" s="82"/>
      <c r="AY3308" s="82"/>
      <c r="AZ3308" s="10">
        <v>1</v>
      </c>
      <c r="BA3308" t="s">
        <v>22</v>
      </c>
      <c r="BB3308" t="s">
        <v>23</v>
      </c>
      <c r="BD3308" s="39" t="str">
        <f t="shared" si="103"/>
        <v>01/396129512ZTokopedia</v>
      </c>
    </row>
    <row r="3309" spans="2:59" ht="13.5" customHeight="1" x14ac:dyDescent="0.35">
      <c r="B3309" s="10" t="s">
        <v>17</v>
      </c>
      <c r="C3309" s="10" t="s">
        <v>2517</v>
      </c>
      <c r="D3309" s="10" t="s">
        <v>65</v>
      </c>
      <c r="E3309" s="10" t="s">
        <v>66</v>
      </c>
      <c r="F3309" s="10" t="s">
        <v>11758</v>
      </c>
      <c r="G3309" s="137">
        <v>3101163492</v>
      </c>
      <c r="H3309" s="10"/>
      <c r="I3309" s="10" t="s">
        <v>2246</v>
      </c>
      <c r="J3309" s="10" t="s">
        <v>11948</v>
      </c>
      <c r="K3309" s="10" t="s">
        <v>12056</v>
      </c>
      <c r="L3309" s="98">
        <f>IFERROR(VLOOKUP($F3309&amp;$C3309,Sales!$J:$W,9,0),0)</f>
        <v>0</v>
      </c>
      <c r="M3309" s="98">
        <f>IFERROR(VLOOKUP($F3309&amp;$C3309,Sales!$J:$W,10,0),0)</f>
        <v>0</v>
      </c>
      <c r="N3309" s="98">
        <f>IFERROR(VLOOKUP($F3309&amp;$C3309,Sales!$J:$W,11,0),0)</f>
        <v>0</v>
      </c>
      <c r="O3309" s="98">
        <f>IFERROR(VLOOKUP($F3309&amp;$C3309,Sales!$J:$W,12,0),0)</f>
        <v>0</v>
      </c>
      <c r="P3309" s="98">
        <f>IFERROR(VLOOKUP($F3309&amp;$C3309,Sales!$J:$W,13,0),0)</f>
        <v>0</v>
      </c>
      <c r="Q3309" s="98">
        <f>IFERROR(VLOOKUP($F3309&amp;$C3309,Sales!$A:$H,7,0),0)</f>
        <v>0</v>
      </c>
      <c r="R3309" s="41">
        <f t="shared" si="102"/>
        <v>1</v>
      </c>
      <c r="S3309" s="15">
        <v>1</v>
      </c>
      <c r="T3309" s="15"/>
      <c r="U3309" s="15"/>
      <c r="V3309" s="15">
        <v>1</v>
      </c>
      <c r="W3309" s="15">
        <v>1</v>
      </c>
      <c r="X3309" s="15">
        <v>1</v>
      </c>
      <c r="Y3309" s="41">
        <v>1</v>
      </c>
      <c r="Z3309" s="41">
        <v>1</v>
      </c>
      <c r="AA3309" s="41"/>
      <c r="AB3309" s="15"/>
      <c r="AC3309" s="15"/>
      <c r="AD3309" s="15"/>
      <c r="AE3309" s="15"/>
      <c r="AF3309" s="15"/>
      <c r="AG3309" s="15"/>
      <c r="AH3309" s="15"/>
      <c r="AI3309" s="15"/>
      <c r="AJ3309" s="15"/>
      <c r="AK3309" s="15"/>
      <c r="AL3309" s="15"/>
      <c r="AM3309" s="15"/>
      <c r="AN3309" s="15"/>
      <c r="AO3309" s="15"/>
      <c r="AP3309" s="15"/>
      <c r="AQ3309" s="15"/>
      <c r="AR3309" s="15"/>
      <c r="AS3309" s="15"/>
      <c r="AT3309" s="15"/>
      <c r="AU3309" s="15"/>
      <c r="AV3309" s="15"/>
      <c r="AW3309" s="15"/>
      <c r="AX3309" s="82"/>
      <c r="AY3309" s="82"/>
      <c r="AZ3309" s="10">
        <v>1</v>
      </c>
      <c r="BA3309" t="s">
        <v>13952</v>
      </c>
      <c r="BB3309" t="s">
        <v>23</v>
      </c>
      <c r="BD3309" s="39" t="str">
        <f t="shared" si="103"/>
        <v>01/396129513ATokopedia</v>
      </c>
    </row>
    <row r="3310" spans="2:59" ht="13.5" customHeight="1" x14ac:dyDescent="0.35">
      <c r="B3310" s="10" t="s">
        <v>17</v>
      </c>
      <c r="C3310" s="10" t="s">
        <v>2517</v>
      </c>
      <c r="D3310" s="10" t="s">
        <v>294</v>
      </c>
      <c r="E3310" s="10" t="s">
        <v>295</v>
      </c>
      <c r="F3310" s="10" t="s">
        <v>4296</v>
      </c>
      <c r="G3310" s="137">
        <v>1525411177</v>
      </c>
      <c r="H3310" s="10"/>
      <c r="I3310" s="10" t="s">
        <v>5647</v>
      </c>
      <c r="J3310" t="s">
        <v>13629</v>
      </c>
      <c r="K3310" s="10" t="s">
        <v>4111</v>
      </c>
      <c r="L3310" s="98">
        <f>IFERROR(VLOOKUP($F3310&amp;$C3310,Sales!$J:$W,9,0),0)</f>
        <v>0</v>
      </c>
      <c r="M3310" s="98">
        <f>IFERROR(VLOOKUP($F3310&amp;$C3310,Sales!$J:$W,10,0),0)</f>
        <v>0</v>
      </c>
      <c r="N3310" s="98">
        <f>IFERROR(VLOOKUP($F3310&amp;$C3310,Sales!$J:$W,11,0),0)</f>
        <v>0</v>
      </c>
      <c r="O3310" s="98">
        <f>IFERROR(VLOOKUP($F3310&amp;$C3310,Sales!$J:$W,12,0),0)</f>
        <v>0</v>
      </c>
      <c r="P3310" s="98">
        <f>IFERROR(VLOOKUP($F3310&amp;$C3310,Sales!$J:$W,13,0),0)</f>
        <v>0</v>
      </c>
      <c r="Q3310" s="98">
        <f>IFERROR(VLOOKUP($F3310&amp;$C3310,Sales!$A:$H,7,0),0)</f>
        <v>0</v>
      </c>
      <c r="R3310" s="41">
        <f t="shared" si="102"/>
        <v>1</v>
      </c>
      <c r="S3310" s="15">
        <v>1</v>
      </c>
      <c r="T3310" s="15"/>
      <c r="U3310" s="15"/>
      <c r="V3310" s="15">
        <v>1</v>
      </c>
      <c r="W3310" s="15">
        <v>1</v>
      </c>
      <c r="X3310" s="15">
        <v>1</v>
      </c>
      <c r="Y3310" s="41">
        <v>1</v>
      </c>
      <c r="Z3310" s="41">
        <v>1</v>
      </c>
      <c r="AA3310" s="41"/>
      <c r="AB3310" s="15"/>
      <c r="AC3310" s="15"/>
      <c r="AD3310" s="15"/>
      <c r="AE3310" s="15"/>
      <c r="AF3310" s="15"/>
      <c r="AG3310" s="15"/>
      <c r="AH3310" s="15"/>
      <c r="AI3310" s="15"/>
      <c r="AJ3310" s="15"/>
      <c r="AK3310" s="15"/>
      <c r="AL3310" s="15"/>
      <c r="AM3310" s="15"/>
      <c r="AN3310" s="15"/>
      <c r="AO3310" s="15"/>
      <c r="AP3310" s="15"/>
      <c r="AQ3310" s="15"/>
      <c r="AR3310" s="15"/>
      <c r="AS3310" s="15"/>
      <c r="AT3310" s="15"/>
      <c r="AU3310" s="15"/>
      <c r="AV3310" s="15"/>
      <c r="AW3310" s="15"/>
      <c r="AX3310" s="82"/>
      <c r="AY3310" s="82"/>
      <c r="AZ3310" s="10">
        <v>1</v>
      </c>
      <c r="BA3310" t="s">
        <v>22</v>
      </c>
      <c r="BB3310" t="s">
        <v>23</v>
      </c>
      <c r="BD3310" s="39" t="str">
        <f t="shared" si="103"/>
        <v>01/394829504STokopedia</v>
      </c>
    </row>
    <row r="3311" spans="2:59" ht="13.5" customHeight="1" x14ac:dyDescent="0.35">
      <c r="B3311" s="10" t="s">
        <v>17</v>
      </c>
      <c r="C3311" s="10" t="s">
        <v>2517</v>
      </c>
      <c r="D3311" s="10" t="s">
        <v>294</v>
      </c>
      <c r="E3311" s="10" t="s">
        <v>295</v>
      </c>
      <c r="F3311" s="10" t="s">
        <v>6159</v>
      </c>
      <c r="G3311" s="137">
        <v>1525419900</v>
      </c>
      <c r="H3311" s="10"/>
      <c r="I3311" s="10" t="s">
        <v>6160</v>
      </c>
      <c r="J3311" t="s">
        <v>13630</v>
      </c>
      <c r="K3311" s="10" t="s">
        <v>6161</v>
      </c>
      <c r="L3311" s="98">
        <f>IFERROR(VLOOKUP($F3311&amp;$C3311,Sales!$J:$W,9,0),0)</f>
        <v>0</v>
      </c>
      <c r="M3311" s="98">
        <f>IFERROR(VLOOKUP($F3311&amp;$C3311,Sales!$J:$W,10,0),0)</f>
        <v>0</v>
      </c>
      <c r="N3311" s="98">
        <f>IFERROR(VLOOKUP($F3311&amp;$C3311,Sales!$J:$W,11,0),0)</f>
        <v>0</v>
      </c>
      <c r="O3311" s="98">
        <f>IFERROR(VLOOKUP($F3311&amp;$C3311,Sales!$J:$W,12,0),0)</f>
        <v>0</v>
      </c>
      <c r="P3311" s="98">
        <f>IFERROR(VLOOKUP($F3311&amp;$C3311,Sales!$J:$W,13,0),0)</f>
        <v>0</v>
      </c>
      <c r="Q3311" s="98">
        <f>IFERROR(VLOOKUP($F3311&amp;$C3311,Sales!$A:$H,7,0),0)</f>
        <v>0</v>
      </c>
      <c r="R3311" s="41">
        <f t="shared" si="102"/>
        <v>1</v>
      </c>
      <c r="S3311" s="15">
        <v>1</v>
      </c>
      <c r="T3311" s="15"/>
      <c r="U3311" s="15"/>
      <c r="V3311" s="15">
        <v>1</v>
      </c>
      <c r="W3311" s="15">
        <v>1</v>
      </c>
      <c r="X3311" s="15">
        <v>1</v>
      </c>
      <c r="Y3311" s="41">
        <v>1</v>
      </c>
      <c r="Z3311" s="41">
        <v>1</v>
      </c>
      <c r="AA3311" s="41"/>
      <c r="AB3311" s="15"/>
      <c r="AC3311" s="15"/>
      <c r="AD3311" s="15"/>
      <c r="AE3311" s="15"/>
      <c r="AF3311" s="15"/>
      <c r="AG3311" s="15"/>
      <c r="AH3311" s="15"/>
      <c r="AI3311" s="15"/>
      <c r="AJ3311" s="15"/>
      <c r="AK3311" s="15"/>
      <c r="AL3311" s="15"/>
      <c r="AM3311" s="15"/>
      <c r="AN3311" s="15"/>
      <c r="AO3311" s="15"/>
      <c r="AP3311" s="15"/>
      <c r="AQ3311" s="15"/>
      <c r="AR3311" s="15"/>
      <c r="AS3311" s="15"/>
      <c r="AT3311" s="15"/>
      <c r="AU3311" s="15"/>
      <c r="AV3311" s="15"/>
      <c r="AW3311" s="15"/>
      <c r="AX3311" s="82"/>
      <c r="AY3311" s="82"/>
      <c r="AZ3311" s="10">
        <v>1</v>
      </c>
      <c r="BA3311" t="s">
        <v>22</v>
      </c>
      <c r="BB3311" t="s">
        <v>23</v>
      </c>
      <c r="BD3311" s="39" t="str">
        <f t="shared" si="103"/>
        <v>01/394829504TTokopedia</v>
      </c>
    </row>
    <row r="3312" spans="2:59" ht="13.5" customHeight="1" x14ac:dyDescent="0.35">
      <c r="B3312" s="10" t="s">
        <v>17</v>
      </c>
      <c r="C3312" s="10" t="s">
        <v>2517</v>
      </c>
      <c r="D3312" s="10" t="s">
        <v>294</v>
      </c>
      <c r="E3312" s="10" t="s">
        <v>295</v>
      </c>
      <c r="F3312" s="10" t="s">
        <v>4102</v>
      </c>
      <c r="G3312" s="137">
        <v>1525423799</v>
      </c>
      <c r="H3312" s="10"/>
      <c r="I3312" s="10">
        <v>4902430408110</v>
      </c>
      <c r="J3312" t="s">
        <v>13631</v>
      </c>
      <c r="K3312" s="10" t="s">
        <v>6165</v>
      </c>
      <c r="L3312" s="98">
        <f>IFERROR(VLOOKUP($F3312&amp;$C3312,Sales!$J:$W,9,0),0)</f>
        <v>898648.70270270261</v>
      </c>
      <c r="M3312" s="98">
        <f>IFERROR(VLOOKUP($F3312&amp;$C3312,Sales!$J:$W,10,0),0)</f>
        <v>179729.73873873873</v>
      </c>
      <c r="N3312" s="98">
        <f>IFERROR(VLOOKUP($F3312&amp;$C3312,Sales!$J:$W,11,0),0)</f>
        <v>0</v>
      </c>
      <c r="O3312" s="98">
        <f>IFERROR(VLOOKUP($F3312&amp;$C3312,Sales!$J:$W,12,0),0)</f>
        <v>10</v>
      </c>
      <c r="P3312" s="98">
        <f>IFERROR(VLOOKUP($F3312&amp;$C3312,Sales!$J:$W,13,0),0)</f>
        <v>359459.48048048047</v>
      </c>
      <c r="Q3312" s="98">
        <f>IFERROR(VLOOKUP($F3312&amp;$C3312,Sales!$A:$H,7,0),0)</f>
        <v>0</v>
      </c>
      <c r="R3312" s="41" t="str">
        <f t="shared" si="102"/>
        <v>ERROR</v>
      </c>
      <c r="S3312" s="15"/>
      <c r="T3312" s="15"/>
      <c r="U3312" s="15"/>
      <c r="V3312" s="15"/>
      <c r="W3312" s="15"/>
      <c r="X3312" s="15"/>
      <c r="Y3312" s="41"/>
      <c r="Z3312" s="41"/>
      <c r="AA3312" s="41"/>
      <c r="AB3312" s="15"/>
      <c r="AC3312" s="15"/>
      <c r="AD3312" s="15"/>
      <c r="AE3312" s="15"/>
      <c r="AF3312" s="15"/>
      <c r="AG3312" s="15"/>
      <c r="AH3312" s="15"/>
      <c r="AI3312" s="15"/>
      <c r="AJ3312" s="15"/>
      <c r="AK3312" s="15"/>
      <c r="AL3312" s="15"/>
      <c r="AM3312" s="15"/>
      <c r="AN3312" s="15"/>
      <c r="AO3312" s="15"/>
      <c r="AP3312" s="15"/>
      <c r="AQ3312" s="15"/>
      <c r="AR3312" s="15"/>
      <c r="AS3312" s="15"/>
      <c r="AT3312" s="15"/>
      <c r="AU3312" s="15"/>
      <c r="AV3312" s="15"/>
      <c r="AW3312" s="15"/>
      <c r="AX3312" s="82"/>
      <c r="AY3312" s="82"/>
      <c r="AZ3312" s="10">
        <v>1</v>
      </c>
      <c r="BA3312" t="s">
        <v>22</v>
      </c>
      <c r="BB3312" t="s">
        <v>88</v>
      </c>
      <c r="BD3312" s="39" t="str">
        <f t="shared" si="103"/>
        <v>01/294823701KTokopedia</v>
      </c>
      <c r="BE3312" s="1">
        <v>45020</v>
      </c>
      <c r="BF3312" t="s">
        <v>16824</v>
      </c>
    </row>
    <row r="3313" spans="2:60" ht="13.5" customHeight="1" x14ac:dyDescent="0.35">
      <c r="B3313" s="10" t="s">
        <v>17</v>
      </c>
      <c r="C3313" s="10" t="s">
        <v>2517</v>
      </c>
      <c r="D3313" s="10" t="s">
        <v>294</v>
      </c>
      <c r="E3313" s="10" t="s">
        <v>295</v>
      </c>
      <c r="F3313" s="10" t="s">
        <v>9721</v>
      </c>
      <c r="G3313" s="137">
        <v>2229622971</v>
      </c>
      <c r="H3313" s="10"/>
      <c r="I3313" s="10">
        <v>4987176041371</v>
      </c>
      <c r="J3313" t="s">
        <v>13632</v>
      </c>
      <c r="K3313" s="166" t="s">
        <v>11765</v>
      </c>
      <c r="L3313" s="98">
        <f>IFERROR(VLOOKUP($F3313&amp;$C3313,Sales!$J:$W,9,0),0)</f>
        <v>7887477.4774774713</v>
      </c>
      <c r="M3313" s="98">
        <f>IFERROR(VLOOKUP($F3313&amp;$C3313,Sales!$J:$W,10,0),0)</f>
        <v>6255585.5855855821</v>
      </c>
      <c r="N3313" s="98">
        <f>IFERROR(VLOOKUP($F3313&amp;$C3313,Sales!$J:$W,11,0),0)</f>
        <v>8159459.4594594538</v>
      </c>
      <c r="O3313" s="98">
        <f>IFERROR(VLOOKUP($F3313&amp;$C3313,Sales!$J:$W,12,0),0)</f>
        <v>27.333333333333332</v>
      </c>
      <c r="P3313" s="98">
        <f>IFERROR(VLOOKUP($F3313&amp;$C3313,Sales!$J:$W,13,0),0)</f>
        <v>7434174.17417417</v>
      </c>
      <c r="Q3313" s="98">
        <f>IFERROR(VLOOKUP($F3313&amp;$C3313,Sales!$A:$H,7,0),0)</f>
        <v>0</v>
      </c>
      <c r="R3313" s="41">
        <f t="shared" si="102"/>
        <v>1</v>
      </c>
      <c r="S3313" s="15">
        <v>1</v>
      </c>
      <c r="T3313" s="15"/>
      <c r="U3313" s="15"/>
      <c r="V3313" s="15">
        <v>1</v>
      </c>
      <c r="W3313" s="15">
        <v>1</v>
      </c>
      <c r="X3313" s="15">
        <v>1</v>
      </c>
      <c r="Y3313" s="41">
        <v>1</v>
      </c>
      <c r="Z3313" s="41">
        <v>1</v>
      </c>
      <c r="AA3313" s="41"/>
      <c r="AB3313" s="15"/>
      <c r="AC3313" s="15"/>
      <c r="AD3313" s="15"/>
      <c r="AE3313" s="15"/>
      <c r="AF3313" s="15"/>
      <c r="AG3313" s="15"/>
      <c r="AH3313" s="15"/>
      <c r="AI3313" s="15"/>
      <c r="AJ3313" s="15"/>
      <c r="AK3313" s="15"/>
      <c r="AL3313" s="15"/>
      <c r="AM3313" s="15"/>
      <c r="AN3313" s="15"/>
      <c r="AO3313" s="15"/>
      <c r="AP3313" s="15"/>
      <c r="AQ3313" s="15"/>
      <c r="AR3313" s="15"/>
      <c r="AS3313" s="15"/>
      <c r="AT3313" s="15"/>
      <c r="AU3313" s="15"/>
      <c r="AV3313" s="15"/>
      <c r="AW3313" s="15"/>
      <c r="AX3313" s="82"/>
      <c r="AY3313" s="82"/>
      <c r="AZ3313" s="10">
        <v>1</v>
      </c>
      <c r="BA3313" t="s">
        <v>22</v>
      </c>
      <c r="BB3313" t="s">
        <v>23</v>
      </c>
      <c r="BD3313" s="39" t="str">
        <f t="shared" si="103"/>
        <v>01/294826801MTokopedia</v>
      </c>
    </row>
    <row r="3314" spans="2:60" ht="13.5" customHeight="1" x14ac:dyDescent="0.35">
      <c r="B3314" s="10" t="s">
        <v>17</v>
      </c>
      <c r="C3314" s="10" t="s">
        <v>2517</v>
      </c>
      <c r="D3314" s="10" t="s">
        <v>2968</v>
      </c>
      <c r="E3314" s="10" t="s">
        <v>295</v>
      </c>
      <c r="F3314" s="10" t="s">
        <v>5755</v>
      </c>
      <c r="G3314" s="137">
        <v>1852916754</v>
      </c>
      <c r="H3314" s="10"/>
      <c r="I3314" s="10" t="s">
        <v>19020</v>
      </c>
      <c r="J3314" s="10" t="s">
        <v>13377</v>
      </c>
      <c r="K3314" s="10" t="s">
        <v>5752</v>
      </c>
      <c r="L3314" s="98">
        <f>IFERROR(VLOOKUP($F3314&amp;$C3314,Sales!$J:$W,9,0),0)</f>
        <v>0</v>
      </c>
      <c r="M3314" s="98">
        <f>IFERROR(VLOOKUP($F3314&amp;$C3314,Sales!$J:$W,10,0),0)</f>
        <v>0</v>
      </c>
      <c r="N3314" s="98">
        <f>IFERROR(VLOOKUP($F3314&amp;$C3314,Sales!$J:$W,11,0),0)</f>
        <v>0</v>
      </c>
      <c r="O3314" s="98">
        <f>IFERROR(VLOOKUP($F3314&amp;$C3314,Sales!$J:$W,12,0),0)</f>
        <v>0</v>
      </c>
      <c r="P3314" s="98">
        <f>IFERROR(VLOOKUP($F3314&amp;$C3314,Sales!$J:$W,13,0),0)</f>
        <v>0</v>
      </c>
      <c r="Q3314" s="98">
        <f>IFERROR(VLOOKUP($F3314&amp;$C3314,Sales!$A:$H,7,0),0)</f>
        <v>0</v>
      </c>
      <c r="R3314" s="41" t="str">
        <f t="shared" si="102"/>
        <v>ERROR</v>
      </c>
      <c r="S3314" s="15"/>
      <c r="T3314" s="15"/>
      <c r="U3314" s="15"/>
      <c r="V3314" s="15"/>
      <c r="W3314" s="15"/>
      <c r="X3314" s="15"/>
      <c r="Y3314" s="41"/>
      <c r="Z3314" s="41"/>
      <c r="AA3314" s="41"/>
      <c r="AB3314" s="15"/>
      <c r="AC3314" s="15"/>
      <c r="AD3314" s="15"/>
      <c r="AE3314" s="15"/>
      <c r="AF3314" s="15"/>
      <c r="AG3314" s="15"/>
      <c r="AH3314" s="15"/>
      <c r="AI3314" s="15"/>
      <c r="AJ3314" s="15"/>
      <c r="AK3314" s="15"/>
      <c r="AL3314" s="15"/>
      <c r="AM3314" s="15"/>
      <c r="AN3314" s="15"/>
      <c r="AO3314" s="15"/>
      <c r="AP3314" s="15"/>
      <c r="AQ3314" s="15"/>
      <c r="AR3314" s="15"/>
      <c r="AS3314" s="15"/>
      <c r="AT3314" s="15"/>
      <c r="AU3314" s="15"/>
      <c r="AV3314" s="15"/>
      <c r="AW3314" s="15"/>
      <c r="AX3314" s="15"/>
      <c r="AY3314" s="15"/>
      <c r="AZ3314" s="10">
        <v>1</v>
      </c>
      <c r="BA3314" t="s">
        <v>22</v>
      </c>
      <c r="BB3314" t="s">
        <v>88</v>
      </c>
      <c r="BD3314" s="39" t="str">
        <f t="shared" si="103"/>
        <v>01/394829505CTokopedia</v>
      </c>
    </row>
    <row r="3315" spans="2:60" ht="13.5" customHeight="1" x14ac:dyDescent="0.35">
      <c r="B3315" s="10" t="s">
        <v>17</v>
      </c>
      <c r="C3315" s="10" t="s">
        <v>2517</v>
      </c>
      <c r="D3315" s="10" t="s">
        <v>65</v>
      </c>
      <c r="E3315" s="10" t="s">
        <v>66</v>
      </c>
      <c r="F3315" s="10" t="s">
        <v>13660</v>
      </c>
      <c r="G3315" s="137">
        <v>3367575621</v>
      </c>
      <c r="H3315" s="10"/>
      <c r="I3315" s="10" t="s">
        <v>2262</v>
      </c>
      <c r="J3315" s="10" t="s">
        <v>13662</v>
      </c>
      <c r="K3315" s="146" t="s">
        <v>13665</v>
      </c>
      <c r="L3315" s="98">
        <f>IFERROR(VLOOKUP($F3315&amp;$C3315,Sales!$J:$W,9,0),0)</f>
        <v>0</v>
      </c>
      <c r="M3315" s="98">
        <f>IFERROR(VLOOKUP($F3315&amp;$C3315,Sales!$J:$W,10,0),0)</f>
        <v>0</v>
      </c>
      <c r="N3315" s="98">
        <f>IFERROR(VLOOKUP($F3315&amp;$C3315,Sales!$J:$W,11,0),0)</f>
        <v>0</v>
      </c>
      <c r="O3315" s="98">
        <f>IFERROR(VLOOKUP($F3315&amp;$C3315,Sales!$J:$W,12,0),0)</f>
        <v>0</v>
      </c>
      <c r="P3315" s="98">
        <f>IFERROR(VLOOKUP($F3315&amp;$C3315,Sales!$J:$W,13,0),0)</f>
        <v>0</v>
      </c>
      <c r="Q3315" s="98">
        <f>IFERROR(VLOOKUP($F3315&amp;$C3315,Sales!$A:$H,7,0),0)</f>
        <v>0</v>
      </c>
      <c r="R3315" s="41" t="str">
        <f t="shared" si="102"/>
        <v>ERROR</v>
      </c>
      <c r="S3315" s="15"/>
      <c r="T3315" s="15"/>
      <c r="U3315" s="15"/>
      <c r="V3315" s="15"/>
      <c r="W3315" s="15"/>
      <c r="X3315" s="15"/>
      <c r="Y3315" s="41"/>
      <c r="Z3315" s="41"/>
      <c r="AA3315" s="41"/>
      <c r="AB3315" s="15"/>
      <c r="AC3315" s="15"/>
      <c r="AD3315" s="15"/>
      <c r="AE3315" s="15"/>
      <c r="AF3315" s="15"/>
      <c r="AG3315" s="15"/>
      <c r="AH3315" s="15"/>
      <c r="AI3315" s="15"/>
      <c r="AJ3315" s="15"/>
      <c r="AK3315" s="15"/>
      <c r="AL3315" s="15"/>
      <c r="AM3315" s="15"/>
      <c r="AN3315" s="15"/>
      <c r="AO3315" s="15"/>
      <c r="AP3315" s="15"/>
      <c r="AQ3315" s="15"/>
      <c r="AR3315" s="15"/>
      <c r="AS3315" s="15"/>
      <c r="AT3315" s="15"/>
      <c r="AU3315" s="15"/>
      <c r="AV3315" s="15"/>
      <c r="AW3315" s="15"/>
      <c r="AX3315" s="82"/>
      <c r="AY3315" s="82"/>
      <c r="AZ3315" s="10">
        <v>1</v>
      </c>
      <c r="BA3315" t="s">
        <v>22</v>
      </c>
      <c r="BB3315" t="s">
        <v>88</v>
      </c>
      <c r="BD3315" s="39" t="str">
        <f t="shared" si="103"/>
        <v>01/396129513CTokopedia</v>
      </c>
    </row>
    <row r="3316" spans="2:60" ht="13.5" customHeight="1" x14ac:dyDescent="0.35">
      <c r="B3316" s="10" t="s">
        <v>17</v>
      </c>
      <c r="C3316" s="10" t="s">
        <v>2517</v>
      </c>
      <c r="D3316" s="10" t="s">
        <v>65</v>
      </c>
      <c r="E3316" s="10" t="s">
        <v>66</v>
      </c>
      <c r="F3316" s="10" t="s">
        <v>13643</v>
      </c>
      <c r="G3316" s="180">
        <v>4208088771</v>
      </c>
      <c r="H3316" s="10"/>
      <c r="I3316" s="10" t="s">
        <v>6212</v>
      </c>
      <c r="J3316" s="10" t="s">
        <v>13663</v>
      </c>
      <c r="K3316" s="146" t="s">
        <v>13666</v>
      </c>
      <c r="L3316" s="98">
        <f>IFERROR(VLOOKUP($F3316&amp;$C3316,Sales!$J:$W,9,0),0)</f>
        <v>0</v>
      </c>
      <c r="M3316" s="98">
        <f>IFERROR(VLOOKUP($F3316&amp;$C3316,Sales!$J:$W,10,0),0)</f>
        <v>0</v>
      </c>
      <c r="N3316" s="98">
        <f>IFERROR(VLOOKUP($F3316&amp;$C3316,Sales!$J:$W,11,0),0)</f>
        <v>0</v>
      </c>
      <c r="O3316" s="98">
        <f>IFERROR(VLOOKUP($F3316&amp;$C3316,Sales!$J:$W,12,0),0)</f>
        <v>0</v>
      </c>
      <c r="P3316" s="98">
        <f>IFERROR(VLOOKUP($F3316&amp;$C3316,Sales!$J:$W,13,0),0)</f>
        <v>0</v>
      </c>
      <c r="Q3316" s="98">
        <f>IFERROR(VLOOKUP($F3316&amp;$C3316,Sales!$A:$H,7,0),0)</f>
        <v>0</v>
      </c>
      <c r="R3316" s="41" t="str">
        <f t="shared" si="102"/>
        <v>ERROR</v>
      </c>
      <c r="S3316" s="15"/>
      <c r="T3316" s="15"/>
      <c r="U3316" s="15"/>
      <c r="V3316" s="15"/>
      <c r="W3316" s="15"/>
      <c r="X3316" s="15"/>
      <c r="Y3316" s="41"/>
      <c r="Z3316" s="41"/>
      <c r="AA3316" s="41"/>
      <c r="AB3316" s="15"/>
      <c r="AC3316" s="15"/>
      <c r="AD3316" s="15"/>
      <c r="AE3316" s="15"/>
      <c r="AF3316" s="15"/>
      <c r="AG3316" s="15"/>
      <c r="AH3316" s="15"/>
      <c r="AI3316" s="15"/>
      <c r="AJ3316" s="15"/>
      <c r="AK3316" s="15"/>
      <c r="AL3316" s="15"/>
      <c r="AM3316" s="15"/>
      <c r="AN3316" s="15"/>
      <c r="AO3316" s="15"/>
      <c r="AP3316" s="15"/>
      <c r="AQ3316" s="15"/>
      <c r="AR3316" s="15"/>
      <c r="AS3316" s="15"/>
      <c r="AT3316" s="15"/>
      <c r="AU3316" s="15"/>
      <c r="AV3316" s="15"/>
      <c r="AW3316" s="15"/>
      <c r="AX3316" s="82"/>
      <c r="AY3316" s="82"/>
      <c r="AZ3316" s="10">
        <v>1</v>
      </c>
      <c r="BA3316" t="s">
        <v>22</v>
      </c>
      <c r="BB3316" t="s">
        <v>88</v>
      </c>
      <c r="BD3316" s="39" t="str">
        <f t="shared" si="103"/>
        <v>01/396129513BTokopedia</v>
      </c>
      <c r="BE3316" s="1">
        <v>45113</v>
      </c>
      <c r="BF3316" t="s">
        <v>20068</v>
      </c>
    </row>
    <row r="3317" spans="2:60" ht="13.5" customHeight="1" x14ac:dyDescent="0.35">
      <c r="B3317" s="10" t="s">
        <v>17</v>
      </c>
      <c r="C3317" s="10" t="s">
        <v>2517</v>
      </c>
      <c r="D3317" s="10" t="s">
        <v>294</v>
      </c>
      <c r="E3317" s="10" t="s">
        <v>295</v>
      </c>
      <c r="F3317" s="10" t="s">
        <v>6054</v>
      </c>
      <c r="G3317" s="137">
        <v>1852808937</v>
      </c>
      <c r="H3317" s="10"/>
      <c r="I3317" s="10">
        <v>4902430856935</v>
      </c>
      <c r="J3317" s="10" t="s">
        <v>13664</v>
      </c>
      <c r="K3317" s="97" t="s">
        <v>13667</v>
      </c>
      <c r="L3317" s="98">
        <f>IFERROR(VLOOKUP($F3317&amp;$C3317,Sales!$J:$W,9,0),0)</f>
        <v>0</v>
      </c>
      <c r="M3317" s="98">
        <f>IFERROR(VLOOKUP($F3317&amp;$C3317,Sales!$J:$W,10,0),0)</f>
        <v>0</v>
      </c>
      <c r="N3317" s="98">
        <f>IFERROR(VLOOKUP($F3317&amp;$C3317,Sales!$J:$W,11,0),0)</f>
        <v>0</v>
      </c>
      <c r="O3317" s="98">
        <f>IFERROR(VLOOKUP($F3317&amp;$C3317,Sales!$J:$W,12,0),0)</f>
        <v>0</v>
      </c>
      <c r="P3317" s="98">
        <f>IFERROR(VLOOKUP($F3317&amp;$C3317,Sales!$J:$W,13,0),0)</f>
        <v>0</v>
      </c>
      <c r="Q3317" s="98">
        <f>IFERROR(VLOOKUP($F3317&amp;$C3317,Sales!$A:$H,7,0),0)</f>
        <v>0</v>
      </c>
      <c r="R3317" s="41">
        <f t="shared" si="102"/>
        <v>1</v>
      </c>
      <c r="S3317" s="15">
        <v>1</v>
      </c>
      <c r="T3317" s="15"/>
      <c r="U3317" s="15"/>
      <c r="V3317" s="15">
        <v>1</v>
      </c>
      <c r="W3317" s="15">
        <v>1</v>
      </c>
      <c r="X3317" s="15">
        <v>1</v>
      </c>
      <c r="Y3317" s="41">
        <v>1</v>
      </c>
      <c r="Z3317" s="41">
        <v>1</v>
      </c>
      <c r="AA3317" s="41"/>
      <c r="AB3317" s="15"/>
      <c r="AC3317" s="15"/>
      <c r="AD3317" s="15"/>
      <c r="AE3317" s="15"/>
      <c r="AF3317" s="15"/>
      <c r="AG3317" s="15"/>
      <c r="AH3317" s="15"/>
      <c r="AI3317" s="15"/>
      <c r="AJ3317" s="15"/>
      <c r="AK3317" s="15"/>
      <c r="AL3317" s="15"/>
      <c r="AM3317" s="15"/>
      <c r="AN3317" s="15"/>
      <c r="AO3317" s="15"/>
      <c r="AP3317" s="15"/>
      <c r="AQ3317" s="15"/>
      <c r="AR3317" s="15"/>
      <c r="AS3317" s="15"/>
      <c r="AT3317" s="15"/>
      <c r="AU3317" s="15"/>
      <c r="AV3317" s="15"/>
      <c r="AW3317" s="15"/>
      <c r="AX3317" s="82"/>
      <c r="AY3317" s="82"/>
      <c r="AZ3317" s="10">
        <v>1</v>
      </c>
      <c r="BA3317" t="s">
        <v>22</v>
      </c>
      <c r="BB3317" t="s">
        <v>23</v>
      </c>
      <c r="BD3317" s="39" t="str">
        <f t="shared" si="103"/>
        <v>01/294826004ETokopedia</v>
      </c>
    </row>
    <row r="3318" spans="2:60" ht="13.5" customHeight="1" x14ac:dyDescent="0.35">
      <c r="B3318" s="10" t="s">
        <v>17</v>
      </c>
      <c r="C3318" s="10" t="s">
        <v>2517</v>
      </c>
      <c r="D3318" s="10" t="s">
        <v>65</v>
      </c>
      <c r="E3318" s="10" t="s">
        <v>66</v>
      </c>
      <c r="F3318" s="10" t="s">
        <v>14789</v>
      </c>
      <c r="G3318" s="137">
        <v>7477888547</v>
      </c>
      <c r="H3318" s="10"/>
      <c r="I3318" s="10">
        <v>7477888547</v>
      </c>
      <c r="J3318" s="10" t="s">
        <v>14836</v>
      </c>
      <c r="K3318" s="97" t="s">
        <v>14840</v>
      </c>
      <c r="L3318" s="98">
        <f>IFERROR(VLOOKUP($F3318&amp;$C3318,Sales!$J:$W,9,0),0)</f>
        <v>33423423.423423391</v>
      </c>
      <c r="M3318" s="98">
        <f>IFERROR(VLOOKUP($F3318&amp;$C3318,Sales!$J:$W,10,0),0)</f>
        <v>31823873.87387386</v>
      </c>
      <c r="N3318" s="98">
        <f>IFERROR(VLOOKUP($F3318&amp;$C3318,Sales!$J:$W,11,0),0)</f>
        <v>20412162.162162177</v>
      </c>
      <c r="O3318" s="98">
        <f>IFERROR(VLOOKUP($F3318&amp;$C3318,Sales!$J:$W,12,0),0)</f>
        <v>1196</v>
      </c>
      <c r="P3318" s="98">
        <f>IFERROR(VLOOKUP($F3318&amp;$C3318,Sales!$J:$W,13,0),0)</f>
        <v>28553153.15315314</v>
      </c>
      <c r="Q3318" s="98">
        <f>IFERROR(VLOOKUP($F3318&amp;$C3318,Sales!$A:$H,7,0),0)</f>
        <v>835585.58558558568</v>
      </c>
      <c r="R3318" s="41">
        <f t="shared" si="102"/>
        <v>1</v>
      </c>
      <c r="S3318" s="15">
        <v>1</v>
      </c>
      <c r="T3318" s="15"/>
      <c r="U3318" s="15"/>
      <c r="V3318" s="15">
        <v>1</v>
      </c>
      <c r="W3318" s="15">
        <v>1</v>
      </c>
      <c r="X3318" s="15">
        <v>1</v>
      </c>
      <c r="Y3318" s="41">
        <v>1</v>
      </c>
      <c r="Z3318" s="41">
        <v>1</v>
      </c>
      <c r="AA3318" s="41"/>
      <c r="AB3318" s="15"/>
      <c r="AC3318" s="15"/>
      <c r="AD3318" s="15"/>
      <c r="AE3318" s="15"/>
      <c r="AF3318" s="15"/>
      <c r="AG3318" s="15"/>
      <c r="AH3318" s="15"/>
      <c r="AI3318" s="15"/>
      <c r="AJ3318" s="15"/>
      <c r="AK3318" s="15"/>
      <c r="AL3318" s="15"/>
      <c r="AM3318" s="15"/>
      <c r="AN3318" s="15"/>
      <c r="AO3318" s="15"/>
      <c r="AP3318" s="15"/>
      <c r="AQ3318" s="15"/>
      <c r="AR3318" s="15"/>
      <c r="AS3318" s="15"/>
      <c r="AT3318" s="15"/>
      <c r="AU3318" s="15"/>
      <c r="AV3318" s="15"/>
      <c r="AW3318" s="15"/>
      <c r="AX3318" s="82"/>
      <c r="AY3318" s="121"/>
      <c r="AZ3318" s="10">
        <v>1</v>
      </c>
      <c r="BA3318" t="s">
        <v>22</v>
      </c>
      <c r="BB3318" t="s">
        <v>23</v>
      </c>
      <c r="BD3318" s="95" t="str">
        <f t="shared" si="103"/>
        <v>01/326127309ETokopedia</v>
      </c>
      <c r="BG3318" t="s">
        <v>14849</v>
      </c>
    </row>
    <row r="3319" spans="2:60" ht="13.5" customHeight="1" x14ac:dyDescent="0.35">
      <c r="B3319" s="10" t="s">
        <v>17</v>
      </c>
      <c r="C3319" s="10" t="s">
        <v>2517</v>
      </c>
      <c r="D3319" s="10" t="s">
        <v>65</v>
      </c>
      <c r="E3319" s="10" t="s">
        <v>66</v>
      </c>
      <c r="F3319" s="10" t="s">
        <v>14790</v>
      </c>
      <c r="G3319" s="137">
        <v>7477925445</v>
      </c>
      <c r="H3319" s="10"/>
      <c r="I3319" s="10">
        <v>7477925445</v>
      </c>
      <c r="J3319" s="10" t="s">
        <v>14837</v>
      </c>
      <c r="K3319" s="134" t="s">
        <v>14816</v>
      </c>
      <c r="L3319" s="98">
        <f>IFERROR(VLOOKUP($F3319&amp;$C3319,Sales!$J:$W,9,0),0)</f>
        <v>0</v>
      </c>
      <c r="M3319" s="98">
        <f>IFERROR(VLOOKUP($F3319&amp;$C3319,Sales!$J:$W,10,0),0)</f>
        <v>0</v>
      </c>
      <c r="N3319" s="98">
        <f>IFERROR(VLOOKUP($F3319&amp;$C3319,Sales!$J:$W,11,0),0)</f>
        <v>0</v>
      </c>
      <c r="O3319" s="98">
        <f>IFERROR(VLOOKUP($F3319&amp;$C3319,Sales!$J:$W,12,0),0)</f>
        <v>0</v>
      </c>
      <c r="P3319" s="98">
        <f>IFERROR(VLOOKUP($F3319&amp;$C3319,Sales!$J:$W,13,0),0)</f>
        <v>0</v>
      </c>
      <c r="Q3319" s="98">
        <f>IFERROR(VLOOKUP($F3319&amp;$C3319,Sales!$A:$H,7,0),0)</f>
        <v>0</v>
      </c>
      <c r="R3319" s="41">
        <f t="shared" si="102"/>
        <v>1</v>
      </c>
      <c r="S3319" s="15">
        <v>1</v>
      </c>
      <c r="T3319" s="15"/>
      <c r="U3319" s="15"/>
      <c r="V3319" s="15">
        <v>1</v>
      </c>
      <c r="W3319" s="15">
        <v>1</v>
      </c>
      <c r="X3319" s="15">
        <v>1</v>
      </c>
      <c r="Y3319" s="41">
        <v>1</v>
      </c>
      <c r="Z3319" s="41">
        <v>1</v>
      </c>
      <c r="AA3319" s="41"/>
      <c r="AB3319" s="15"/>
      <c r="AC3319" s="15"/>
      <c r="AD3319" s="15"/>
      <c r="AE3319" s="15"/>
      <c r="AF3319" s="15"/>
      <c r="AG3319" s="15"/>
      <c r="AH3319" s="15"/>
      <c r="AI3319" s="15"/>
      <c r="AJ3319" s="15"/>
      <c r="AK3319" s="15"/>
      <c r="AL3319" s="15"/>
      <c r="AM3319" s="15"/>
      <c r="AN3319" s="15"/>
      <c r="AO3319" s="15"/>
      <c r="AP3319" s="15"/>
      <c r="AQ3319" s="15"/>
      <c r="AR3319" s="15"/>
      <c r="AS3319" s="15"/>
      <c r="AT3319" s="15"/>
      <c r="AU3319" s="15"/>
      <c r="AV3319" s="15"/>
      <c r="AW3319" s="15"/>
      <c r="AX3319" s="82"/>
      <c r="AY3319" s="121"/>
      <c r="AZ3319" s="10">
        <v>1</v>
      </c>
      <c r="BA3319" t="s">
        <v>22</v>
      </c>
      <c r="BB3319" t="s">
        <v>23</v>
      </c>
      <c r="BD3319" s="95" t="str">
        <f t="shared" si="103"/>
        <v>01/396129514BTokopedia</v>
      </c>
      <c r="BG3319" t="s">
        <v>14849</v>
      </c>
    </row>
    <row r="3320" spans="2:60" ht="13.5" customHeight="1" x14ac:dyDescent="0.35">
      <c r="B3320" s="10" t="s">
        <v>17</v>
      </c>
      <c r="C3320" s="10" t="s">
        <v>2517</v>
      </c>
      <c r="D3320" s="10" t="s">
        <v>65</v>
      </c>
      <c r="E3320" s="10" t="s">
        <v>66</v>
      </c>
      <c r="F3320" s="10" t="s">
        <v>14791</v>
      </c>
      <c r="G3320" s="137">
        <v>7477986433</v>
      </c>
      <c r="H3320" s="10"/>
      <c r="I3320" s="10">
        <v>7477986433</v>
      </c>
      <c r="J3320" s="10" t="s">
        <v>14838</v>
      </c>
      <c r="K3320" s="146" t="s">
        <v>14819</v>
      </c>
      <c r="L3320" s="98">
        <f>IFERROR(VLOOKUP($F3320&amp;$C3320,Sales!$J:$W,9,0),0)</f>
        <v>0</v>
      </c>
      <c r="M3320" s="98">
        <f>IFERROR(VLOOKUP($F3320&amp;$C3320,Sales!$J:$W,10,0),0)</f>
        <v>0</v>
      </c>
      <c r="N3320" s="98">
        <f>IFERROR(VLOOKUP($F3320&amp;$C3320,Sales!$J:$W,11,0),0)</f>
        <v>0</v>
      </c>
      <c r="O3320" s="98">
        <f>IFERROR(VLOOKUP($F3320&amp;$C3320,Sales!$J:$W,12,0),0)</f>
        <v>0</v>
      </c>
      <c r="P3320" s="98">
        <f>IFERROR(VLOOKUP($F3320&amp;$C3320,Sales!$J:$W,13,0),0)</f>
        <v>0</v>
      </c>
      <c r="Q3320" s="98">
        <f>IFERROR(VLOOKUP($F3320&amp;$C3320,Sales!$A:$H,7,0),0)</f>
        <v>0</v>
      </c>
      <c r="R3320" s="41">
        <f t="shared" si="102"/>
        <v>1</v>
      </c>
      <c r="S3320" s="15">
        <v>1</v>
      </c>
      <c r="T3320" s="15"/>
      <c r="U3320" s="15"/>
      <c r="V3320" s="15">
        <v>1</v>
      </c>
      <c r="W3320" s="15">
        <v>1</v>
      </c>
      <c r="X3320" s="15">
        <v>1</v>
      </c>
      <c r="Y3320" s="41">
        <v>1</v>
      </c>
      <c r="Z3320" s="41">
        <v>1</v>
      </c>
      <c r="AA3320" s="41"/>
      <c r="AB3320" s="15"/>
      <c r="AC3320" s="15"/>
      <c r="AD3320" s="15"/>
      <c r="AE3320" s="15"/>
      <c r="AF3320" s="15"/>
      <c r="AG3320" s="15"/>
      <c r="AH3320" s="15"/>
      <c r="AI3320" s="15"/>
      <c r="AJ3320" s="15"/>
      <c r="AK3320" s="15"/>
      <c r="AL3320" s="15"/>
      <c r="AM3320" s="15"/>
      <c r="AN3320" s="15"/>
      <c r="AO3320" s="15"/>
      <c r="AP3320" s="15"/>
      <c r="AQ3320" s="15"/>
      <c r="AR3320" s="15"/>
      <c r="AS3320" s="15"/>
      <c r="AT3320" s="15"/>
      <c r="AU3320" s="15"/>
      <c r="AV3320" s="15"/>
      <c r="AW3320" s="15"/>
      <c r="AX3320" s="82"/>
      <c r="AY3320" s="121"/>
      <c r="AZ3320" s="10">
        <v>1</v>
      </c>
      <c r="BA3320" t="s">
        <v>22</v>
      </c>
      <c r="BB3320" t="s">
        <v>23</v>
      </c>
      <c r="BD3320" s="95" t="str">
        <f t="shared" si="103"/>
        <v>01/396129514CTokopedia</v>
      </c>
      <c r="BG3320" t="s">
        <v>14849</v>
      </c>
    </row>
    <row r="3321" spans="2:60" ht="13.5" customHeight="1" x14ac:dyDescent="0.35">
      <c r="B3321" s="10" t="s">
        <v>17</v>
      </c>
      <c r="C3321" s="10" t="s">
        <v>2517</v>
      </c>
      <c r="D3321" s="10" t="s">
        <v>65</v>
      </c>
      <c r="E3321" s="10" t="s">
        <v>66</v>
      </c>
      <c r="F3321" s="10" t="s">
        <v>14792</v>
      </c>
      <c r="G3321" s="137">
        <v>7478059684</v>
      </c>
      <c r="H3321" s="10"/>
      <c r="I3321" s="10">
        <v>7478059684</v>
      </c>
      <c r="J3321" s="10" t="s">
        <v>14839</v>
      </c>
      <c r="K3321" s="165" t="s">
        <v>14822</v>
      </c>
      <c r="L3321" s="98">
        <f>IFERROR(VLOOKUP($F3321&amp;$C3321,Sales!$J:$W,9,0),0)</f>
        <v>0</v>
      </c>
      <c r="M3321" s="98">
        <f>IFERROR(VLOOKUP($F3321&amp;$C3321,Sales!$J:$W,10,0),0)</f>
        <v>0</v>
      </c>
      <c r="N3321" s="98">
        <f>IFERROR(VLOOKUP($F3321&amp;$C3321,Sales!$J:$W,11,0),0)</f>
        <v>0</v>
      </c>
      <c r="O3321" s="98">
        <f>IFERROR(VLOOKUP($F3321&amp;$C3321,Sales!$J:$W,12,0),0)</f>
        <v>0</v>
      </c>
      <c r="P3321" s="98">
        <f>IFERROR(VLOOKUP($F3321&amp;$C3321,Sales!$J:$W,13,0),0)</f>
        <v>0</v>
      </c>
      <c r="Q3321" s="98">
        <f>IFERROR(VLOOKUP($F3321&amp;$C3321,Sales!$A:$H,7,0),0)</f>
        <v>0</v>
      </c>
      <c r="R3321" s="41">
        <f t="shared" si="102"/>
        <v>1</v>
      </c>
      <c r="S3321" s="15">
        <v>1</v>
      </c>
      <c r="T3321" s="15"/>
      <c r="U3321" s="15"/>
      <c r="V3321" s="15">
        <v>1</v>
      </c>
      <c r="W3321" s="15">
        <v>1</v>
      </c>
      <c r="X3321" s="15">
        <v>1</v>
      </c>
      <c r="Y3321" s="41">
        <v>1</v>
      </c>
      <c r="Z3321" s="41">
        <v>1</v>
      </c>
      <c r="AA3321" s="41"/>
      <c r="AB3321" s="15"/>
      <c r="AC3321" s="15"/>
      <c r="AD3321" s="15"/>
      <c r="AE3321" s="15"/>
      <c r="AF3321" s="15"/>
      <c r="AG3321" s="15"/>
      <c r="AH3321" s="15"/>
      <c r="AI3321" s="15"/>
      <c r="AJ3321" s="15"/>
      <c r="AK3321" s="15"/>
      <c r="AL3321" s="15"/>
      <c r="AM3321" s="15"/>
      <c r="AN3321" s="15"/>
      <c r="AO3321" s="15"/>
      <c r="AP3321" s="15"/>
      <c r="AQ3321" s="15"/>
      <c r="AR3321" s="15"/>
      <c r="AS3321" s="15"/>
      <c r="AT3321" s="15"/>
      <c r="AU3321" s="15"/>
      <c r="AV3321" s="15"/>
      <c r="AW3321" s="15"/>
      <c r="AX3321" s="82"/>
      <c r="AY3321" s="121"/>
      <c r="AZ3321" s="10">
        <v>1</v>
      </c>
      <c r="BA3321" t="s">
        <v>22</v>
      </c>
      <c r="BB3321" t="s">
        <v>23</v>
      </c>
      <c r="BD3321" s="95" t="str">
        <f t="shared" si="103"/>
        <v>01/396129514DTokopedia</v>
      </c>
      <c r="BG3321" t="s">
        <v>14849</v>
      </c>
    </row>
    <row r="3322" spans="2:60" ht="13.5" customHeight="1" x14ac:dyDescent="0.35">
      <c r="B3322" s="10" t="s">
        <v>17</v>
      </c>
      <c r="C3322" s="10" t="s">
        <v>2517</v>
      </c>
      <c r="D3322" s="10" t="s">
        <v>65</v>
      </c>
      <c r="E3322" s="10" t="s">
        <v>66</v>
      </c>
      <c r="F3322" s="124" t="s">
        <v>14788</v>
      </c>
      <c r="G3322" s="137" t="s">
        <v>16970</v>
      </c>
      <c r="H3322" s="10"/>
      <c r="I3322" s="124">
        <v>7478143457</v>
      </c>
      <c r="J3322" s="188" t="s">
        <v>20099</v>
      </c>
      <c r="K3322" s="146" t="s">
        <v>16974</v>
      </c>
      <c r="L3322" s="98">
        <f>IFERROR(VLOOKUP($F3322&amp;$C3322,Sales!$J:$W,9,0),0)</f>
        <v>5133693.6936936947</v>
      </c>
      <c r="M3322" s="98">
        <f>IFERROR(VLOOKUP($F3322&amp;$C3322,Sales!$J:$W,10,0),0)</f>
        <v>6454864.8648648653</v>
      </c>
      <c r="N3322" s="98">
        <f>IFERROR(VLOOKUP($F3322&amp;$C3322,Sales!$J:$W,11,0),0)</f>
        <v>3623783.7837837813</v>
      </c>
      <c r="O3322" s="98">
        <f>IFERROR(VLOOKUP($F3322&amp;$C3322,Sales!$J:$W,12,0),0)</f>
        <v>134.33333333333334</v>
      </c>
      <c r="P3322" s="98">
        <f>IFERROR(VLOOKUP($F3322&amp;$C3322,Sales!$J:$W,13,0),0)</f>
        <v>5070780.7807807811</v>
      </c>
      <c r="Q3322" s="98">
        <f>IFERROR(VLOOKUP($F3322&amp;$C3322,Sales!$A:$H,7,0),0)</f>
        <v>415225.22522522521</v>
      </c>
      <c r="R3322" s="41">
        <f t="shared" si="102"/>
        <v>0.83333333333333337</v>
      </c>
      <c r="S3322" s="15">
        <v>1</v>
      </c>
      <c r="T3322" s="15"/>
      <c r="U3322" s="15"/>
      <c r="V3322" s="15">
        <v>1</v>
      </c>
      <c r="W3322" s="15">
        <v>1</v>
      </c>
      <c r="X3322" s="15">
        <v>1</v>
      </c>
      <c r="Y3322" s="41">
        <v>0</v>
      </c>
      <c r="Z3322" s="41">
        <v>1</v>
      </c>
      <c r="AA3322" s="41"/>
      <c r="AB3322" s="41"/>
      <c r="AC3322" s="15"/>
      <c r="AD3322" s="15"/>
      <c r="AE3322" s="15"/>
      <c r="AF3322" s="15"/>
      <c r="AG3322" s="15"/>
      <c r="AH3322" s="15"/>
      <c r="AI3322" s="15"/>
      <c r="AJ3322" s="15"/>
      <c r="AK3322" s="15"/>
      <c r="AL3322" s="15"/>
      <c r="AM3322" s="15"/>
      <c r="AN3322" s="15"/>
      <c r="AO3322" s="15"/>
      <c r="AP3322" s="15"/>
      <c r="AQ3322" s="15"/>
      <c r="AR3322" s="15"/>
      <c r="AS3322" s="15"/>
      <c r="AT3322" s="15"/>
      <c r="AU3322" s="15"/>
      <c r="AV3322" s="15"/>
      <c r="AW3322" s="15"/>
      <c r="AX3322" s="82"/>
      <c r="AY3322" s="121"/>
      <c r="AZ3322" s="10">
        <v>1</v>
      </c>
      <c r="BA3322" t="s">
        <v>22</v>
      </c>
      <c r="BB3322" t="s">
        <v>23</v>
      </c>
      <c r="BD3322" s="95" t="str">
        <f t="shared" si="103"/>
        <v>01/326127309DTokopedia</v>
      </c>
      <c r="BG3322" t="s">
        <v>20100</v>
      </c>
      <c r="BH3322" s="1">
        <v>45135</v>
      </c>
    </row>
    <row r="3323" spans="2:60" ht="13.5" customHeight="1" x14ac:dyDescent="0.35">
      <c r="B3323" s="10" t="s">
        <v>17</v>
      </c>
      <c r="C3323" s="10" t="s">
        <v>2517</v>
      </c>
      <c r="D3323" s="10" t="s">
        <v>65</v>
      </c>
      <c r="E3323" s="10" t="s">
        <v>66</v>
      </c>
      <c r="F3323" s="10" t="s">
        <v>14793</v>
      </c>
      <c r="G3323" s="10">
        <v>8380637681</v>
      </c>
      <c r="H3323" s="10"/>
      <c r="I3323" s="10">
        <v>7478169020</v>
      </c>
      <c r="J3323" s="10" t="s">
        <v>16942</v>
      </c>
      <c r="K3323" s="10" t="s">
        <v>16964</v>
      </c>
      <c r="L3323" s="98">
        <f>IFERROR(VLOOKUP($F3323&amp;$C3323,Sales!$J:$W,9,0),0)</f>
        <v>0</v>
      </c>
      <c r="M3323" s="98">
        <f>IFERROR(VLOOKUP($F3323&amp;$C3323,Sales!$J:$W,10,0),0)</f>
        <v>0</v>
      </c>
      <c r="N3323" s="98">
        <f>IFERROR(VLOOKUP($F3323&amp;$C3323,Sales!$J:$W,11,0),0)</f>
        <v>0</v>
      </c>
      <c r="O3323" s="98">
        <f>IFERROR(VLOOKUP($F3323&amp;$C3323,Sales!$J:$W,12,0),0)</f>
        <v>0</v>
      </c>
      <c r="P3323" s="98">
        <f>IFERROR(VLOOKUP($F3323&amp;$C3323,Sales!$J:$W,13,0),0)</f>
        <v>0</v>
      </c>
      <c r="Q3323" s="98">
        <f>IFERROR(VLOOKUP($F3323&amp;$C3323,Sales!$A:$H,7,0),0)</f>
        <v>0</v>
      </c>
      <c r="R3323" s="41">
        <f t="shared" si="102"/>
        <v>1</v>
      </c>
      <c r="S3323" s="15">
        <v>1</v>
      </c>
      <c r="T3323" s="15"/>
      <c r="U3323" s="15"/>
      <c r="V3323" s="15">
        <v>1</v>
      </c>
      <c r="W3323" s="15">
        <v>1</v>
      </c>
      <c r="X3323" s="15">
        <v>1</v>
      </c>
      <c r="Y3323" s="41">
        <v>1</v>
      </c>
      <c r="Z3323" s="41">
        <v>1</v>
      </c>
      <c r="AA3323" s="41"/>
      <c r="AB3323" s="15"/>
      <c r="AC3323" s="15"/>
      <c r="AD3323" s="15"/>
      <c r="AE3323" s="15"/>
      <c r="AF3323" s="15"/>
      <c r="AG3323" s="15"/>
      <c r="AH3323" s="15"/>
      <c r="AI3323" s="15"/>
      <c r="AJ3323" s="15"/>
      <c r="AK3323" s="15"/>
      <c r="AL3323" s="15"/>
      <c r="AM3323" s="15"/>
      <c r="AN3323" s="15"/>
      <c r="AO3323" s="15"/>
      <c r="AP3323" s="15"/>
      <c r="AQ3323" s="15"/>
      <c r="AR3323" s="15"/>
      <c r="AS3323" s="15"/>
      <c r="AT3323" s="15"/>
      <c r="AU3323" s="15"/>
      <c r="AV3323" s="15"/>
      <c r="AW3323" s="15"/>
      <c r="AX3323" s="82"/>
      <c r="AY3323" s="121"/>
      <c r="AZ3323" s="10">
        <v>1</v>
      </c>
      <c r="BA3323" t="s">
        <v>22</v>
      </c>
      <c r="BB3323" t="s">
        <v>23</v>
      </c>
      <c r="BD3323" s="95" t="str">
        <f t="shared" si="103"/>
        <v>01/396129514ETokopedia</v>
      </c>
      <c r="BG3323" t="s">
        <v>14849</v>
      </c>
    </row>
    <row r="3324" spans="2:60" ht="13.5" customHeight="1" x14ac:dyDescent="0.35">
      <c r="B3324" s="10" t="s">
        <v>17</v>
      </c>
      <c r="C3324" s="10" t="s">
        <v>2517</v>
      </c>
      <c r="D3324" s="10" t="s">
        <v>65</v>
      </c>
      <c r="E3324" s="10" t="s">
        <v>66</v>
      </c>
      <c r="F3324" s="10" t="s">
        <v>14794</v>
      </c>
      <c r="G3324" s="10">
        <v>8380637684</v>
      </c>
      <c r="H3324" s="10"/>
      <c r="I3324" s="10">
        <v>7478231174</v>
      </c>
      <c r="J3324" s="10" t="s">
        <v>16943</v>
      </c>
      <c r="K3324" s="10" t="s">
        <v>16965</v>
      </c>
      <c r="L3324" s="98">
        <f>IFERROR(VLOOKUP($F3324&amp;$C3324,Sales!$J:$W,9,0),0)</f>
        <v>0</v>
      </c>
      <c r="M3324" s="98">
        <f>IFERROR(VLOOKUP($F3324&amp;$C3324,Sales!$J:$W,10,0),0)</f>
        <v>0</v>
      </c>
      <c r="N3324" s="98">
        <f>IFERROR(VLOOKUP($F3324&amp;$C3324,Sales!$J:$W,11,0),0)</f>
        <v>0</v>
      </c>
      <c r="O3324" s="98">
        <f>IFERROR(VLOOKUP($F3324&amp;$C3324,Sales!$J:$W,12,0),0)</f>
        <v>0</v>
      </c>
      <c r="P3324" s="98">
        <f>IFERROR(VLOOKUP($F3324&amp;$C3324,Sales!$J:$W,13,0),0)</f>
        <v>0</v>
      </c>
      <c r="Q3324" s="98">
        <f>IFERROR(VLOOKUP($F3324&amp;$C3324,Sales!$A:$H,7,0),0)</f>
        <v>0</v>
      </c>
      <c r="R3324" s="41">
        <f t="shared" si="102"/>
        <v>1</v>
      </c>
      <c r="S3324" s="15">
        <v>1</v>
      </c>
      <c r="T3324" s="15"/>
      <c r="U3324" s="15"/>
      <c r="V3324" s="15">
        <v>1</v>
      </c>
      <c r="W3324" s="15">
        <v>1</v>
      </c>
      <c r="X3324" s="15">
        <v>1</v>
      </c>
      <c r="Y3324" s="41">
        <v>1</v>
      </c>
      <c r="Z3324" s="41">
        <v>1</v>
      </c>
      <c r="AA3324" s="41"/>
      <c r="AB3324" s="15"/>
      <c r="AC3324" s="15"/>
      <c r="AD3324" s="15"/>
      <c r="AE3324" s="15"/>
      <c r="AF3324" s="15"/>
      <c r="AG3324" s="15"/>
      <c r="AH3324" s="15"/>
      <c r="AI3324" s="15"/>
      <c r="AJ3324" s="15"/>
      <c r="AK3324" s="15"/>
      <c r="AL3324" s="15"/>
      <c r="AM3324" s="15"/>
      <c r="AN3324" s="15"/>
      <c r="AO3324" s="15"/>
      <c r="AP3324" s="15"/>
      <c r="AQ3324" s="15"/>
      <c r="AR3324" s="15"/>
      <c r="AS3324" s="15"/>
      <c r="AT3324" s="15"/>
      <c r="AU3324" s="15"/>
      <c r="AV3324" s="15"/>
      <c r="AW3324" s="15"/>
      <c r="AX3324" s="82"/>
      <c r="AY3324" s="121"/>
      <c r="AZ3324" s="10">
        <v>1</v>
      </c>
      <c r="BA3324" t="s">
        <v>22</v>
      </c>
      <c r="BB3324" t="s">
        <v>23</v>
      </c>
      <c r="BD3324" s="95" t="str">
        <f t="shared" si="103"/>
        <v>01/396129514FTokopedia</v>
      </c>
      <c r="BG3324" t="s">
        <v>14849</v>
      </c>
    </row>
    <row r="3325" spans="2:60" ht="13.5" customHeight="1" x14ac:dyDescent="0.35">
      <c r="B3325" s="10" t="s">
        <v>17</v>
      </c>
      <c r="C3325" s="10" t="s">
        <v>2517</v>
      </c>
      <c r="D3325" s="10" t="s">
        <v>65</v>
      </c>
      <c r="E3325" s="10" t="s">
        <v>66</v>
      </c>
      <c r="F3325" s="10" t="s">
        <v>14795</v>
      </c>
      <c r="G3325" s="137">
        <v>8380637687</v>
      </c>
      <c r="H3325" s="10"/>
      <c r="I3325" s="10">
        <v>7478258794</v>
      </c>
      <c r="J3325" s="31" t="s">
        <v>16923</v>
      </c>
      <c r="K3325" s="131" t="s">
        <v>16197</v>
      </c>
      <c r="L3325" s="98">
        <f>IFERROR(VLOOKUP($F3325&amp;$C3325,Sales!$J:$W,9,0),0)</f>
        <v>0</v>
      </c>
      <c r="M3325" s="98">
        <f>IFERROR(VLOOKUP($F3325&amp;$C3325,Sales!$J:$W,10,0),0)</f>
        <v>0</v>
      </c>
      <c r="N3325" s="98">
        <f>IFERROR(VLOOKUP($F3325&amp;$C3325,Sales!$J:$W,11,0),0)</f>
        <v>0</v>
      </c>
      <c r="O3325" s="98">
        <f>IFERROR(VLOOKUP($F3325&amp;$C3325,Sales!$J:$W,12,0),0)</f>
        <v>0</v>
      </c>
      <c r="P3325" s="98">
        <f>IFERROR(VLOOKUP($F3325&amp;$C3325,Sales!$J:$W,13,0),0)</f>
        <v>0</v>
      </c>
      <c r="Q3325" s="98">
        <f>IFERROR(VLOOKUP($F3325&amp;$C3325,Sales!$A:$H,7,0),0)</f>
        <v>0</v>
      </c>
      <c r="R3325" s="41">
        <f t="shared" si="102"/>
        <v>1</v>
      </c>
      <c r="S3325" s="15">
        <v>1</v>
      </c>
      <c r="T3325" s="15"/>
      <c r="U3325" s="15"/>
      <c r="V3325" s="15">
        <v>1</v>
      </c>
      <c r="W3325" s="15">
        <v>1</v>
      </c>
      <c r="X3325" s="15">
        <v>1</v>
      </c>
      <c r="Y3325" s="41">
        <v>1</v>
      </c>
      <c r="Z3325" s="41">
        <v>1</v>
      </c>
      <c r="AA3325" s="41"/>
      <c r="AB3325" s="15"/>
      <c r="AC3325" s="15"/>
      <c r="AD3325" s="15"/>
      <c r="AE3325" s="15"/>
      <c r="AF3325" s="15"/>
      <c r="AG3325" s="15"/>
      <c r="AH3325" s="15"/>
      <c r="AI3325" s="15"/>
      <c r="AJ3325" s="15"/>
      <c r="AK3325" s="15"/>
      <c r="AL3325" s="15"/>
      <c r="AM3325" s="15"/>
      <c r="AN3325" s="15"/>
      <c r="AO3325" s="15"/>
      <c r="AP3325" s="15"/>
      <c r="AQ3325" s="15"/>
      <c r="AR3325" s="15"/>
      <c r="AS3325" s="15"/>
      <c r="AT3325" s="15"/>
      <c r="AU3325" s="15"/>
      <c r="AV3325" s="15"/>
      <c r="AW3325" s="15"/>
      <c r="AX3325" s="82"/>
      <c r="AY3325" s="121"/>
      <c r="AZ3325" s="10">
        <v>1</v>
      </c>
      <c r="BA3325" t="s">
        <v>22</v>
      </c>
      <c r="BB3325" t="s">
        <v>23</v>
      </c>
      <c r="BD3325" s="95" t="str">
        <f t="shared" si="103"/>
        <v>01/396129514GTokopedia</v>
      </c>
      <c r="BG3325" t="s">
        <v>14849</v>
      </c>
    </row>
    <row r="3326" spans="2:60" ht="13.5" customHeight="1" x14ac:dyDescent="0.35">
      <c r="B3326" s="10" t="s">
        <v>17</v>
      </c>
      <c r="C3326" s="10" t="s">
        <v>2517</v>
      </c>
      <c r="D3326" s="10" t="s">
        <v>193</v>
      </c>
      <c r="E3326" s="10" t="s">
        <v>194</v>
      </c>
      <c r="F3326" s="10" t="s">
        <v>10102</v>
      </c>
      <c r="G3326" s="137">
        <v>5341208811</v>
      </c>
      <c r="H3326" s="10"/>
      <c r="I3326" s="10" t="s">
        <v>18723</v>
      </c>
      <c r="J3326" s="10" t="s">
        <v>14180</v>
      </c>
      <c r="K3326" s="10" t="s">
        <v>10086</v>
      </c>
      <c r="L3326" s="98">
        <f>IFERROR(VLOOKUP($F3326&amp;$C3326,Sales!$J:$W,9,0),0)</f>
        <v>0</v>
      </c>
      <c r="M3326" s="98">
        <f>IFERROR(VLOOKUP($F3326&amp;$C3326,Sales!$J:$W,10,0),0)</f>
        <v>0</v>
      </c>
      <c r="N3326" s="98">
        <f>IFERROR(VLOOKUP($F3326&amp;$C3326,Sales!$J:$W,11,0),0)</f>
        <v>0</v>
      </c>
      <c r="O3326" s="98">
        <f>IFERROR(VLOOKUP($F3326&amp;$C3326,Sales!$J:$W,12,0),0)</f>
        <v>0</v>
      </c>
      <c r="P3326" s="98">
        <f>IFERROR(VLOOKUP($F3326&amp;$C3326,Sales!$J:$W,13,0),0)</f>
        <v>0</v>
      </c>
      <c r="Q3326" s="98">
        <f>IFERROR(VLOOKUP($F3326&amp;$C3326,Sales!$A:$H,7,0),0)</f>
        <v>0</v>
      </c>
      <c r="R3326" s="41">
        <f t="shared" si="102"/>
        <v>1</v>
      </c>
      <c r="S3326" s="15">
        <v>1</v>
      </c>
      <c r="T3326" s="15"/>
      <c r="U3326" s="15"/>
      <c r="V3326" s="15">
        <v>1</v>
      </c>
      <c r="W3326" s="15">
        <v>1</v>
      </c>
      <c r="X3326" s="15">
        <v>1</v>
      </c>
      <c r="Y3326" s="41">
        <v>1</v>
      </c>
      <c r="Z3326" s="41">
        <v>1</v>
      </c>
      <c r="AA3326" s="41"/>
      <c r="AB3326" s="15"/>
      <c r="AC3326" s="15"/>
      <c r="AD3326" s="15"/>
      <c r="AE3326" s="15"/>
      <c r="AF3326" s="15"/>
      <c r="AG3326" s="15"/>
      <c r="AH3326" s="15"/>
      <c r="AI3326" s="15"/>
      <c r="AJ3326" s="15"/>
      <c r="AK3326" s="15"/>
      <c r="AL3326" s="15"/>
      <c r="AM3326" s="15"/>
      <c r="AN3326" s="15"/>
      <c r="AO3326" s="15"/>
      <c r="AP3326" s="15"/>
      <c r="AQ3326" s="15"/>
      <c r="AR3326" s="15"/>
      <c r="AS3326" s="15"/>
      <c r="AT3326" s="15"/>
      <c r="AU3326" s="15"/>
      <c r="AV3326" s="15"/>
      <c r="AW3326" s="15"/>
      <c r="AX3326" s="82"/>
      <c r="AY3326" s="82"/>
      <c r="AZ3326" s="10">
        <v>1</v>
      </c>
      <c r="BA3326" t="s">
        <v>13952</v>
      </c>
      <c r="BB3326" t="s">
        <v>23</v>
      </c>
      <c r="BD3326" s="39" t="str">
        <f t="shared" si="103"/>
        <v>01/394529502QTokopedia</v>
      </c>
    </row>
    <row r="3327" spans="2:60" ht="13.5" customHeight="1" x14ac:dyDescent="0.35">
      <c r="B3327" s="10" t="s">
        <v>17</v>
      </c>
      <c r="C3327" s="10" t="s">
        <v>2517</v>
      </c>
      <c r="D3327" s="10" t="s">
        <v>650</v>
      </c>
      <c r="E3327" s="10" t="s">
        <v>194</v>
      </c>
      <c r="F3327" s="10" t="s">
        <v>13852</v>
      </c>
      <c r="G3327" s="137" t="s">
        <v>17029</v>
      </c>
      <c r="H3327" s="10"/>
      <c r="I3327" s="10" t="s">
        <v>17077</v>
      </c>
      <c r="J3327" s="10" t="s">
        <v>17110</v>
      </c>
      <c r="K3327" s="102" t="s">
        <v>16980</v>
      </c>
      <c r="L3327" s="98">
        <f>IFERROR(VLOOKUP($F3327&amp;$C3327,Sales!$J:$W,9,0),0)</f>
        <v>0</v>
      </c>
      <c r="M3327" s="98">
        <f>IFERROR(VLOOKUP($F3327&amp;$C3327,Sales!$J:$W,10,0),0)</f>
        <v>0</v>
      </c>
      <c r="N3327" s="98">
        <f>IFERROR(VLOOKUP($F3327&amp;$C3327,Sales!$J:$W,11,0),0)</f>
        <v>0</v>
      </c>
      <c r="O3327" s="98">
        <f>IFERROR(VLOOKUP($F3327&amp;$C3327,Sales!$J:$W,12,0),0)</f>
        <v>0</v>
      </c>
      <c r="P3327" s="98">
        <f>IFERROR(VLOOKUP($F3327&amp;$C3327,Sales!$J:$W,13,0),0)</f>
        <v>0</v>
      </c>
      <c r="Q3327" s="98">
        <f>IFERROR(VLOOKUP($F3327&amp;$C3327,Sales!$A:$H,7,0),0)</f>
        <v>0</v>
      </c>
      <c r="R3327" s="41">
        <f t="shared" si="102"/>
        <v>1</v>
      </c>
      <c r="S3327" s="15">
        <v>1</v>
      </c>
      <c r="T3327" s="15"/>
      <c r="U3327" s="15"/>
      <c r="V3327" s="15">
        <v>1</v>
      </c>
      <c r="W3327" s="15">
        <v>1</v>
      </c>
      <c r="X3327" s="15">
        <v>1</v>
      </c>
      <c r="Y3327" s="41">
        <v>1</v>
      </c>
      <c r="Z3327" s="41">
        <v>1</v>
      </c>
      <c r="AA3327" s="41"/>
      <c r="AB3327" s="15"/>
      <c r="AC3327" s="15"/>
      <c r="AD3327" s="15"/>
      <c r="AE3327" s="15"/>
      <c r="AF3327" s="15"/>
      <c r="AG3327" s="15"/>
      <c r="AH3327" s="15"/>
      <c r="AI3327" s="15"/>
      <c r="AJ3327" s="15"/>
      <c r="AK3327" s="15"/>
      <c r="AL3327" s="15"/>
      <c r="AM3327" s="15"/>
      <c r="AN3327" s="15"/>
      <c r="AO3327" s="15"/>
      <c r="AP3327" s="15"/>
      <c r="AQ3327" s="15"/>
      <c r="AR3327" s="15"/>
      <c r="AS3327" s="15"/>
      <c r="AT3327" s="15"/>
      <c r="AU3327" s="15"/>
      <c r="AV3327" s="15"/>
      <c r="AW3327" s="15"/>
      <c r="AX3327" s="82"/>
      <c r="AY3327" s="82"/>
      <c r="AZ3327" s="10">
        <v>1</v>
      </c>
      <c r="BA3327" t="s">
        <v>22</v>
      </c>
      <c r="BB3327" t="s">
        <v>3138</v>
      </c>
      <c r="BD3327" s="39" t="str">
        <f t="shared" si="103"/>
        <v>01/395129508CTokopedia</v>
      </c>
    </row>
    <row r="3328" spans="2:60" ht="13.5" customHeight="1" x14ac:dyDescent="0.35">
      <c r="B3328" s="10" t="s">
        <v>17</v>
      </c>
      <c r="C3328" s="10" t="s">
        <v>2517</v>
      </c>
      <c r="D3328" s="10" t="s">
        <v>650</v>
      </c>
      <c r="E3328" s="10" t="s">
        <v>194</v>
      </c>
      <c r="F3328" s="10" t="s">
        <v>13811</v>
      </c>
      <c r="G3328" s="137" t="s">
        <v>17030</v>
      </c>
      <c r="H3328" s="10"/>
      <c r="I3328" s="10" t="s">
        <v>17078</v>
      </c>
      <c r="J3328" s="10" t="s">
        <v>17111</v>
      </c>
      <c r="K3328" s="102" t="s">
        <v>16981</v>
      </c>
      <c r="L3328" s="98">
        <f>IFERROR(VLOOKUP($F3328&amp;$C3328,Sales!$J:$W,9,0),0)</f>
        <v>7986666.6666666716</v>
      </c>
      <c r="M3328" s="98">
        <f>IFERROR(VLOOKUP($F3328&amp;$C3328,Sales!$J:$W,10,0),0)</f>
        <v>8094594.5945945987</v>
      </c>
      <c r="N3328" s="98">
        <f>IFERROR(VLOOKUP($F3328&amp;$C3328,Sales!$J:$W,11,0),0)</f>
        <v>8364414.4144144198</v>
      </c>
      <c r="O3328" s="98">
        <f>IFERROR(VLOOKUP($F3328&amp;$C3328,Sales!$J:$W,12,0),0)</f>
        <v>151</v>
      </c>
      <c r="P3328" s="98">
        <f>IFERROR(VLOOKUP($F3328&amp;$C3328,Sales!$J:$W,13,0),0)</f>
        <v>8148558.5585585637</v>
      </c>
      <c r="Q3328" s="98">
        <f>IFERROR(VLOOKUP($F3328&amp;$C3328,Sales!$A:$H,7,0),0)</f>
        <v>485675.67567567562</v>
      </c>
      <c r="R3328" s="41">
        <f t="shared" si="102"/>
        <v>1</v>
      </c>
      <c r="S3328" s="15">
        <v>1</v>
      </c>
      <c r="T3328" s="15"/>
      <c r="U3328" s="15"/>
      <c r="V3328" s="15">
        <v>1</v>
      </c>
      <c r="W3328" s="15">
        <v>1</v>
      </c>
      <c r="X3328" s="15">
        <v>1</v>
      </c>
      <c r="Y3328" s="41">
        <v>1</v>
      </c>
      <c r="Z3328" s="41">
        <v>1</v>
      </c>
      <c r="AA3328" s="41"/>
      <c r="AB3328" s="15"/>
      <c r="AC3328" s="15"/>
      <c r="AD3328" s="15"/>
      <c r="AE3328" s="15"/>
      <c r="AF3328" s="15"/>
      <c r="AG3328" s="15"/>
      <c r="AH3328" s="15"/>
      <c r="AI3328" s="15"/>
      <c r="AJ3328" s="15"/>
      <c r="AK3328" s="15"/>
      <c r="AL3328" s="15"/>
      <c r="AM3328" s="15"/>
      <c r="AN3328" s="15"/>
      <c r="AO3328" s="15"/>
      <c r="AP3328" s="15"/>
      <c r="AQ3328" s="15"/>
      <c r="AR3328" s="15"/>
      <c r="AS3328" s="15"/>
      <c r="AT3328" s="15"/>
      <c r="AU3328" s="15"/>
      <c r="AV3328" s="15"/>
      <c r="AW3328" s="15"/>
      <c r="AX3328" s="82"/>
      <c r="AY3328" s="82"/>
      <c r="AZ3328" s="10">
        <v>1</v>
      </c>
      <c r="BA3328" t="s">
        <v>22</v>
      </c>
      <c r="BB3328" t="s">
        <v>3138</v>
      </c>
      <c r="BD3328" s="39" t="str">
        <f t="shared" si="103"/>
        <v>01/245321105LTokopedia</v>
      </c>
      <c r="BH3328" s="1">
        <v>45055</v>
      </c>
    </row>
    <row r="3329" spans="2:61" ht="13.5" customHeight="1" x14ac:dyDescent="0.35">
      <c r="B3329" s="10" t="s">
        <v>17</v>
      </c>
      <c r="C3329" s="10" t="s">
        <v>2517</v>
      </c>
      <c r="D3329" s="10" t="s">
        <v>650</v>
      </c>
      <c r="E3329" s="10" t="s">
        <v>194</v>
      </c>
      <c r="F3329" s="10" t="s">
        <v>13830</v>
      </c>
      <c r="G3329" s="137" t="s">
        <v>17031</v>
      </c>
      <c r="H3329" s="10"/>
      <c r="I3329" s="10" t="s">
        <v>17079</v>
      </c>
      <c r="J3329" s="10" t="s">
        <v>17112</v>
      </c>
      <c r="K3329" s="102" t="s">
        <v>16982</v>
      </c>
      <c r="L3329" s="98">
        <f>IFERROR(VLOOKUP($F3329&amp;$C3329,Sales!$J:$W,9,0),0)</f>
        <v>0</v>
      </c>
      <c r="M3329" s="98">
        <f>IFERROR(VLOOKUP($F3329&amp;$C3329,Sales!$J:$W,10,0),0)</f>
        <v>0</v>
      </c>
      <c r="N3329" s="98">
        <f>IFERROR(VLOOKUP($F3329&amp;$C3329,Sales!$J:$W,11,0),0)</f>
        <v>0</v>
      </c>
      <c r="O3329" s="98">
        <f>IFERROR(VLOOKUP($F3329&amp;$C3329,Sales!$J:$W,12,0),0)</f>
        <v>0</v>
      </c>
      <c r="P3329" s="98">
        <f>IFERROR(VLOOKUP($F3329&amp;$C3329,Sales!$J:$W,13,0),0)</f>
        <v>0</v>
      </c>
      <c r="Q3329" s="98">
        <f>IFERROR(VLOOKUP($F3329&amp;$C3329,Sales!$A:$H,7,0),0)</f>
        <v>0</v>
      </c>
      <c r="R3329" s="41">
        <f t="shared" si="102"/>
        <v>1</v>
      </c>
      <c r="S3329" s="15">
        <v>1</v>
      </c>
      <c r="T3329" s="15"/>
      <c r="U3329" s="15"/>
      <c r="V3329" s="15">
        <v>1</v>
      </c>
      <c r="W3329" s="15">
        <v>1</v>
      </c>
      <c r="X3329" s="15">
        <v>1</v>
      </c>
      <c r="Y3329" s="41">
        <v>1</v>
      </c>
      <c r="Z3329" s="41">
        <v>1</v>
      </c>
      <c r="AA3329" s="41"/>
      <c r="AB3329" s="15"/>
      <c r="AC3329" s="15"/>
      <c r="AD3329" s="15"/>
      <c r="AE3329" s="15"/>
      <c r="AF3329" s="15"/>
      <c r="AG3329" s="15"/>
      <c r="AH3329" s="15"/>
      <c r="AI3329" s="15"/>
      <c r="AJ3329" s="15"/>
      <c r="AK3329" s="15"/>
      <c r="AL3329" s="15"/>
      <c r="AM3329" s="15"/>
      <c r="AN3329" s="15"/>
      <c r="AO3329" s="15"/>
      <c r="AP3329" s="15"/>
      <c r="AQ3329" s="15"/>
      <c r="AR3329" s="15"/>
      <c r="AS3329" s="15"/>
      <c r="AT3329" s="15"/>
      <c r="AU3329" s="15"/>
      <c r="AV3329" s="15"/>
      <c r="AW3329" s="15"/>
      <c r="AX3329" s="82"/>
      <c r="AY3329" s="82"/>
      <c r="AZ3329" s="10">
        <v>1</v>
      </c>
      <c r="BA3329" t="s">
        <v>22</v>
      </c>
      <c r="BB3329" t="s">
        <v>3138</v>
      </c>
      <c r="BD3329" s="39" t="str">
        <f t="shared" si="103"/>
        <v>01/395329502VTokopedia</v>
      </c>
      <c r="BH3329" s="1">
        <v>45055</v>
      </c>
    </row>
    <row r="3330" spans="2:61" ht="13.5" customHeight="1" x14ac:dyDescent="0.35">
      <c r="B3330" s="10" t="s">
        <v>17</v>
      </c>
      <c r="C3330" s="10" t="s">
        <v>2517</v>
      </c>
      <c r="D3330" s="10" t="s">
        <v>650</v>
      </c>
      <c r="E3330" s="10" t="s">
        <v>194</v>
      </c>
      <c r="F3330" s="10" t="s">
        <v>13831</v>
      </c>
      <c r="G3330" s="137" t="s">
        <v>17032</v>
      </c>
      <c r="H3330" s="10"/>
      <c r="I3330" s="10" t="s">
        <v>17080</v>
      </c>
      <c r="J3330" s="10" t="s">
        <v>17113</v>
      </c>
      <c r="K3330" s="102" t="s">
        <v>16983</v>
      </c>
      <c r="L3330" s="98">
        <f>IFERROR(VLOOKUP($F3330&amp;$C3330,Sales!$J:$W,9,0),0)</f>
        <v>0</v>
      </c>
      <c r="M3330" s="98">
        <f>IFERROR(VLOOKUP($F3330&amp;$C3330,Sales!$J:$W,10,0),0)</f>
        <v>0</v>
      </c>
      <c r="N3330" s="98">
        <f>IFERROR(VLOOKUP($F3330&amp;$C3330,Sales!$J:$W,11,0),0)</f>
        <v>0</v>
      </c>
      <c r="O3330" s="98">
        <f>IFERROR(VLOOKUP($F3330&amp;$C3330,Sales!$J:$W,12,0),0)</f>
        <v>0</v>
      </c>
      <c r="P3330" s="98">
        <f>IFERROR(VLOOKUP($F3330&amp;$C3330,Sales!$J:$W,13,0),0)</f>
        <v>0</v>
      </c>
      <c r="Q3330" s="98">
        <f>IFERROR(VLOOKUP($F3330&amp;$C3330,Sales!$A:$H,7,0),0)</f>
        <v>0</v>
      </c>
      <c r="R3330" s="41">
        <f t="shared" si="102"/>
        <v>1</v>
      </c>
      <c r="S3330" s="15">
        <v>1</v>
      </c>
      <c r="T3330" s="15"/>
      <c r="U3330" s="15"/>
      <c r="V3330" s="15">
        <v>1</v>
      </c>
      <c r="W3330" s="15">
        <v>1</v>
      </c>
      <c r="X3330" s="15">
        <v>1</v>
      </c>
      <c r="Y3330" s="41">
        <v>1</v>
      </c>
      <c r="Z3330" s="41">
        <v>1</v>
      </c>
      <c r="AA3330" s="41"/>
      <c r="AB3330" s="15"/>
      <c r="AC3330" s="15"/>
      <c r="AD3330" s="15"/>
      <c r="AE3330" s="15"/>
      <c r="AF3330" s="15"/>
      <c r="AG3330" s="15"/>
      <c r="AH3330" s="15"/>
      <c r="AI3330" s="15"/>
      <c r="AJ3330" s="15"/>
      <c r="AK3330" s="15"/>
      <c r="AL3330" s="15"/>
      <c r="AM3330" s="15"/>
      <c r="AN3330" s="15"/>
      <c r="AO3330" s="15"/>
      <c r="AP3330" s="15"/>
      <c r="AQ3330" s="15"/>
      <c r="AR3330" s="15"/>
      <c r="AS3330" s="15"/>
      <c r="AT3330" s="15"/>
      <c r="AU3330" s="15"/>
      <c r="AV3330" s="15"/>
      <c r="AW3330" s="15"/>
      <c r="AX3330" s="82"/>
      <c r="AY3330" s="82"/>
      <c r="AZ3330" s="10">
        <v>1</v>
      </c>
      <c r="BA3330" t="s">
        <v>22</v>
      </c>
      <c r="BB3330" t="s">
        <v>3138</v>
      </c>
      <c r="BD3330" s="39" t="str">
        <f t="shared" si="103"/>
        <v>01/395329502WTokopedia</v>
      </c>
      <c r="BH3330" s="1">
        <v>45055</v>
      </c>
    </row>
    <row r="3331" spans="2:61" ht="13.5" customHeight="1" x14ac:dyDescent="0.35">
      <c r="B3331" s="10" t="s">
        <v>17</v>
      </c>
      <c r="C3331" s="10" t="s">
        <v>2517</v>
      </c>
      <c r="D3331" s="10" t="s">
        <v>650</v>
      </c>
      <c r="E3331" s="10" t="s">
        <v>194</v>
      </c>
      <c r="F3331" s="10" t="s">
        <v>13809</v>
      </c>
      <c r="G3331" s="137" t="s">
        <v>17033</v>
      </c>
      <c r="H3331" s="10"/>
      <c r="I3331" s="10" t="s">
        <v>17081</v>
      </c>
      <c r="J3331" s="10" t="s">
        <v>17114</v>
      </c>
      <c r="K3331" s="102" t="s">
        <v>16984</v>
      </c>
      <c r="L3331" s="98">
        <f>IFERROR(VLOOKUP($F3331&amp;$C3331,Sales!$J:$W,9,0),0)</f>
        <v>6421711.711711715</v>
      </c>
      <c r="M3331" s="98">
        <f>IFERROR(VLOOKUP($F3331&amp;$C3331,Sales!$J:$W,10,0),0)</f>
        <v>9065945.9459459502</v>
      </c>
      <c r="N3331" s="98">
        <f>IFERROR(VLOOKUP($F3331&amp;$C3331,Sales!$J:$W,11,0),0)</f>
        <v>14462342.342342328</v>
      </c>
      <c r="O3331" s="98">
        <f>IFERROR(VLOOKUP($F3331&amp;$C3331,Sales!$J:$W,12,0),0)</f>
        <v>185</v>
      </c>
      <c r="P3331" s="98">
        <f>IFERROR(VLOOKUP($F3331&amp;$C3331,Sales!$J:$W,13,0),0)</f>
        <v>9983333.3333333302</v>
      </c>
      <c r="Q3331" s="98">
        <f>IFERROR(VLOOKUP($F3331&amp;$C3331,Sales!$A:$H,7,0),0)</f>
        <v>1133243.2432432431</v>
      </c>
      <c r="R3331" s="41">
        <f t="shared" si="102"/>
        <v>1</v>
      </c>
      <c r="S3331" s="15">
        <v>1</v>
      </c>
      <c r="T3331" s="15"/>
      <c r="U3331" s="15"/>
      <c r="V3331" s="15">
        <v>1</v>
      </c>
      <c r="W3331" s="15">
        <v>1</v>
      </c>
      <c r="X3331" s="15">
        <v>1</v>
      </c>
      <c r="Y3331" s="41">
        <v>1</v>
      </c>
      <c r="Z3331" s="41">
        <v>1</v>
      </c>
      <c r="AA3331" s="41"/>
      <c r="AB3331" s="15"/>
      <c r="AC3331" s="15"/>
      <c r="AD3331" s="15"/>
      <c r="AE3331" s="15"/>
      <c r="AF3331" s="15"/>
      <c r="AG3331" s="15"/>
      <c r="AH3331" s="15"/>
      <c r="AI3331" s="15"/>
      <c r="AJ3331" s="15"/>
      <c r="AK3331" s="15"/>
      <c r="AL3331" s="15"/>
      <c r="AM3331" s="15"/>
      <c r="AN3331" s="15"/>
      <c r="AO3331" s="15"/>
      <c r="AP3331" s="15"/>
      <c r="AQ3331" s="15"/>
      <c r="AR3331" s="15"/>
      <c r="AS3331" s="15"/>
      <c r="AT3331" s="15"/>
      <c r="AU3331" s="15"/>
      <c r="AV3331" s="15"/>
      <c r="AW3331" s="15"/>
      <c r="AX3331" s="82"/>
      <c r="AY3331" s="82"/>
      <c r="AZ3331" s="10">
        <v>1</v>
      </c>
      <c r="BA3331" t="s">
        <v>22</v>
      </c>
      <c r="BB3331" t="s">
        <v>3138</v>
      </c>
      <c r="BD3331" s="39" t="str">
        <f t="shared" si="103"/>
        <v>01/245321105JTokopedia</v>
      </c>
      <c r="BH3331" s="1">
        <v>45055</v>
      </c>
    </row>
    <row r="3332" spans="2:61" ht="13.5" customHeight="1" x14ac:dyDescent="0.35">
      <c r="B3332" s="10" t="s">
        <v>17</v>
      </c>
      <c r="C3332" s="10" t="s">
        <v>2517</v>
      </c>
      <c r="D3332" s="10" t="s">
        <v>650</v>
      </c>
      <c r="E3332" s="10" t="s">
        <v>194</v>
      </c>
      <c r="F3332" s="10" t="s">
        <v>13826</v>
      </c>
      <c r="G3332" s="137" t="s">
        <v>17034</v>
      </c>
      <c r="H3332" s="10"/>
      <c r="I3332" s="10" t="s">
        <v>17082</v>
      </c>
      <c r="J3332" s="10" t="s">
        <v>17115</v>
      </c>
      <c r="K3332" s="102" t="s">
        <v>16985</v>
      </c>
      <c r="L3332" s="98">
        <f>IFERROR(VLOOKUP($F3332&amp;$C3332,Sales!$J:$W,9,0),0)</f>
        <v>0</v>
      </c>
      <c r="M3332" s="98">
        <f>IFERROR(VLOOKUP($F3332&amp;$C3332,Sales!$J:$W,10,0),0)</f>
        <v>0</v>
      </c>
      <c r="N3332" s="98">
        <f>IFERROR(VLOOKUP($F3332&amp;$C3332,Sales!$J:$W,11,0),0)</f>
        <v>0</v>
      </c>
      <c r="O3332" s="98">
        <f>IFERROR(VLOOKUP($F3332&amp;$C3332,Sales!$J:$W,12,0),0)</f>
        <v>0</v>
      </c>
      <c r="P3332" s="98">
        <f>IFERROR(VLOOKUP($F3332&amp;$C3332,Sales!$J:$W,13,0),0)</f>
        <v>0</v>
      </c>
      <c r="Q3332" s="98">
        <f>IFERROR(VLOOKUP($F3332&amp;$C3332,Sales!$A:$H,7,0),0)</f>
        <v>0</v>
      </c>
      <c r="R3332" s="41">
        <f t="shared" ref="R3332:R3396" si="104">IFERROR(AVERAGE($S3332:$AW3332),"ERROR")</f>
        <v>1</v>
      </c>
      <c r="S3332" s="15">
        <v>1</v>
      </c>
      <c r="T3332" s="15"/>
      <c r="U3332" s="15"/>
      <c r="V3332" s="15">
        <v>1</v>
      </c>
      <c r="W3332" s="15">
        <v>1</v>
      </c>
      <c r="X3332" s="15">
        <v>1</v>
      </c>
      <c r="Y3332" s="41">
        <v>1</v>
      </c>
      <c r="Z3332" s="41">
        <v>1</v>
      </c>
      <c r="AA3332" s="41"/>
      <c r="AB3332" s="15"/>
      <c r="AC3332" s="15"/>
      <c r="AD3332" s="15"/>
      <c r="AE3332" s="15"/>
      <c r="AF3332" s="15"/>
      <c r="AG3332" s="15"/>
      <c r="AH3332" s="15"/>
      <c r="AI3332" s="15"/>
      <c r="AJ3332" s="15"/>
      <c r="AK3332" s="15"/>
      <c r="AL3332" s="15"/>
      <c r="AM3332" s="15"/>
      <c r="AN3332" s="15"/>
      <c r="AO3332" s="15"/>
      <c r="AP3332" s="15"/>
      <c r="AQ3332" s="15"/>
      <c r="AR3332" s="15"/>
      <c r="AS3332" s="15"/>
      <c r="AT3332" s="15"/>
      <c r="AU3332" s="15"/>
      <c r="AV3332" s="15"/>
      <c r="AW3332" s="15"/>
      <c r="AX3332" s="82"/>
      <c r="AY3332" s="82"/>
      <c r="AZ3332" s="10">
        <v>1</v>
      </c>
      <c r="BA3332" t="s">
        <v>22</v>
      </c>
      <c r="BB3332" t="s">
        <v>3138</v>
      </c>
      <c r="BD3332" s="39" t="str">
        <f t="shared" ref="BD3332:BD3377" si="105">F3332&amp;C3332</f>
        <v>01/395329502RTokopedia</v>
      </c>
      <c r="BH3332" s="1">
        <v>45055</v>
      </c>
    </row>
    <row r="3333" spans="2:61" ht="13.5" customHeight="1" x14ac:dyDescent="0.35">
      <c r="B3333" s="10" t="s">
        <v>17</v>
      </c>
      <c r="C3333" s="10" t="s">
        <v>2517</v>
      </c>
      <c r="D3333" s="10" t="s">
        <v>650</v>
      </c>
      <c r="E3333" s="10" t="s">
        <v>194</v>
      </c>
      <c r="F3333" s="10" t="s">
        <v>13827</v>
      </c>
      <c r="G3333" s="137" t="s">
        <v>17035</v>
      </c>
      <c r="H3333" s="10"/>
      <c r="I3333" s="10" t="s">
        <v>17083</v>
      </c>
      <c r="J3333" s="10" t="s">
        <v>17116</v>
      </c>
      <c r="K3333" s="102" t="s">
        <v>16986</v>
      </c>
      <c r="L3333" s="98">
        <f>IFERROR(VLOOKUP($F3333&amp;$C3333,Sales!$J:$W,9,0),0)</f>
        <v>0</v>
      </c>
      <c r="M3333" s="98">
        <f>IFERROR(VLOOKUP($F3333&amp;$C3333,Sales!$J:$W,10,0),0)</f>
        <v>0</v>
      </c>
      <c r="N3333" s="98">
        <f>IFERROR(VLOOKUP($F3333&amp;$C3333,Sales!$J:$W,11,0),0)</f>
        <v>0</v>
      </c>
      <c r="O3333" s="98">
        <f>IFERROR(VLOOKUP($F3333&amp;$C3333,Sales!$J:$W,12,0),0)</f>
        <v>0</v>
      </c>
      <c r="P3333" s="98">
        <f>IFERROR(VLOOKUP($F3333&amp;$C3333,Sales!$J:$W,13,0),0)</f>
        <v>0</v>
      </c>
      <c r="Q3333" s="98">
        <f>IFERROR(VLOOKUP($F3333&amp;$C3333,Sales!$A:$H,7,0),0)</f>
        <v>0</v>
      </c>
      <c r="R3333" s="41">
        <f t="shared" si="104"/>
        <v>1</v>
      </c>
      <c r="S3333" s="15">
        <v>1</v>
      </c>
      <c r="T3333" s="15"/>
      <c r="U3333" s="15"/>
      <c r="V3333" s="15">
        <v>1</v>
      </c>
      <c r="W3333" s="15">
        <v>1</v>
      </c>
      <c r="X3333" s="15">
        <v>1</v>
      </c>
      <c r="Y3333" s="41">
        <v>1</v>
      </c>
      <c r="Z3333" s="41">
        <v>1</v>
      </c>
      <c r="AA3333" s="41"/>
      <c r="AB3333" s="15"/>
      <c r="AC3333" s="15"/>
      <c r="AD3333" s="15"/>
      <c r="AE3333" s="15"/>
      <c r="AF3333" s="15"/>
      <c r="AG3333" s="15"/>
      <c r="AH3333" s="15"/>
      <c r="AI3333" s="15"/>
      <c r="AJ3333" s="15"/>
      <c r="AK3333" s="15"/>
      <c r="AL3333" s="15"/>
      <c r="AM3333" s="15"/>
      <c r="AN3333" s="15"/>
      <c r="AO3333" s="15"/>
      <c r="AP3333" s="15"/>
      <c r="AQ3333" s="15"/>
      <c r="AR3333" s="15"/>
      <c r="AS3333" s="15"/>
      <c r="AT3333" s="15"/>
      <c r="AU3333" s="15"/>
      <c r="AV3333" s="15"/>
      <c r="AW3333" s="15"/>
      <c r="AX3333" s="82"/>
      <c r="AY3333" s="82"/>
      <c r="AZ3333" s="10">
        <v>1</v>
      </c>
      <c r="BA3333" t="s">
        <v>22</v>
      </c>
      <c r="BB3333" t="s">
        <v>3138</v>
      </c>
      <c r="BD3333" s="39" t="str">
        <f t="shared" si="105"/>
        <v>01/395329502STokopedia</v>
      </c>
      <c r="BH3333" s="1">
        <v>45055</v>
      </c>
    </row>
    <row r="3334" spans="2:61" ht="13.5" customHeight="1" x14ac:dyDescent="0.35">
      <c r="B3334" s="10" t="s">
        <v>17</v>
      </c>
      <c r="C3334" s="10" t="s">
        <v>2517</v>
      </c>
      <c r="D3334" s="10" t="s">
        <v>650</v>
      </c>
      <c r="E3334" s="10" t="s">
        <v>194</v>
      </c>
      <c r="F3334" s="10" t="s">
        <v>13241</v>
      </c>
      <c r="G3334" s="137">
        <v>0</v>
      </c>
      <c r="H3334" s="10"/>
      <c r="I3334" s="10" t="s">
        <v>13272</v>
      </c>
      <c r="J3334" s="10">
        <v>0</v>
      </c>
      <c r="K3334" s="102" t="s">
        <v>16987</v>
      </c>
      <c r="L3334" s="98">
        <f>IFERROR(VLOOKUP($F3334&amp;$C3334,Sales!$J:$W,9,0),0)</f>
        <v>0</v>
      </c>
      <c r="M3334" s="98">
        <f>IFERROR(VLOOKUP($F3334&amp;$C3334,Sales!$J:$W,10,0),0)</f>
        <v>0</v>
      </c>
      <c r="N3334" s="98">
        <f>IFERROR(VLOOKUP($F3334&amp;$C3334,Sales!$J:$W,11,0),0)</f>
        <v>0</v>
      </c>
      <c r="O3334" s="98">
        <f>IFERROR(VLOOKUP($F3334&amp;$C3334,Sales!$J:$W,12,0),0)</f>
        <v>0</v>
      </c>
      <c r="P3334" s="98">
        <f>IFERROR(VLOOKUP($F3334&amp;$C3334,Sales!$J:$W,13,0),0)</f>
        <v>0</v>
      </c>
      <c r="Q3334" s="98">
        <f>IFERROR(VLOOKUP($F3334&amp;$C3334,Sales!$A:$H,7,0),0)</f>
        <v>0</v>
      </c>
      <c r="R3334" s="41" t="str">
        <f t="shared" si="104"/>
        <v>ERROR</v>
      </c>
      <c r="S3334" s="15"/>
      <c r="T3334" s="15"/>
      <c r="U3334" s="15"/>
      <c r="V3334" s="15"/>
      <c r="W3334" s="15"/>
      <c r="X3334" s="15"/>
      <c r="Y3334" s="41"/>
      <c r="Z3334" s="41"/>
      <c r="AA3334" s="41"/>
      <c r="AB3334" s="15"/>
      <c r="AC3334" s="15"/>
      <c r="AD3334" s="15"/>
      <c r="AE3334" s="15"/>
      <c r="AF3334" s="15"/>
      <c r="AG3334" s="15"/>
      <c r="AH3334" s="15"/>
      <c r="AI3334" s="15"/>
      <c r="AJ3334" s="15"/>
      <c r="AK3334" s="15"/>
      <c r="AL3334" s="15"/>
      <c r="AM3334" s="15"/>
      <c r="AN3334" s="15"/>
      <c r="AO3334" s="15"/>
      <c r="AP3334" s="15"/>
      <c r="AQ3334" s="15"/>
      <c r="AR3334" s="15"/>
      <c r="AS3334" s="15"/>
      <c r="AT3334" s="15"/>
      <c r="AU3334" s="15"/>
      <c r="AV3334" s="15"/>
      <c r="AW3334" s="15"/>
      <c r="AX3334" s="82"/>
      <c r="AY3334" s="82"/>
      <c r="AZ3334" s="10">
        <v>1</v>
      </c>
      <c r="BA3334" t="s">
        <v>22</v>
      </c>
      <c r="BB3334" t="s">
        <v>88</v>
      </c>
      <c r="BD3334" s="39" t="str">
        <f t="shared" si="105"/>
        <v>01/395330001UTokopedia</v>
      </c>
      <c r="BE3334" s="1">
        <v>45055</v>
      </c>
      <c r="BH3334" s="1">
        <v>45055</v>
      </c>
    </row>
    <row r="3335" spans="2:61" ht="13.5" customHeight="1" x14ac:dyDescent="0.35">
      <c r="B3335" s="10" t="s">
        <v>17</v>
      </c>
      <c r="C3335" s="10" t="s">
        <v>2517</v>
      </c>
      <c r="D3335" s="10" t="s">
        <v>650</v>
      </c>
      <c r="E3335" s="10" t="s">
        <v>194</v>
      </c>
      <c r="F3335" s="10" t="s">
        <v>13810</v>
      </c>
      <c r="G3335" s="137">
        <v>6482230506</v>
      </c>
      <c r="H3335" s="10"/>
      <c r="I3335" s="10" t="s">
        <v>17084</v>
      </c>
      <c r="J3335" s="10" t="s">
        <v>17117</v>
      </c>
      <c r="K3335" s="102" t="s">
        <v>16988</v>
      </c>
      <c r="L3335" s="98">
        <f>IFERROR(VLOOKUP($F3335&amp;$C3335,Sales!$J:$W,9,0),0)</f>
        <v>6421711.711711714</v>
      </c>
      <c r="M3335" s="98">
        <f>IFERROR(VLOOKUP($F3335&amp;$C3335,Sales!$J:$W,10,0),0)</f>
        <v>4425045.0450450461</v>
      </c>
      <c r="N3335" s="98">
        <f>IFERROR(VLOOKUP($F3335&amp;$C3335,Sales!$J:$W,11,0),0)</f>
        <v>7123243.2432432473</v>
      </c>
      <c r="O3335" s="98">
        <f>IFERROR(VLOOKUP($F3335&amp;$C3335,Sales!$J:$W,12,0),0)</f>
        <v>111</v>
      </c>
      <c r="P3335" s="98">
        <f>IFERROR(VLOOKUP($F3335&amp;$C3335,Sales!$J:$W,13,0),0)</f>
        <v>5990000.0000000028</v>
      </c>
      <c r="Q3335" s="98">
        <f>IFERROR(VLOOKUP($F3335&amp;$C3335,Sales!$A:$H,7,0),0)</f>
        <v>701531.53153153136</v>
      </c>
      <c r="R3335" s="41">
        <f t="shared" si="104"/>
        <v>1</v>
      </c>
      <c r="S3335" s="15">
        <v>1</v>
      </c>
      <c r="T3335" s="15"/>
      <c r="U3335" s="15"/>
      <c r="V3335" s="15">
        <v>1</v>
      </c>
      <c r="W3335" s="15">
        <v>1</v>
      </c>
      <c r="X3335" s="15">
        <v>1</v>
      </c>
      <c r="Y3335" s="41">
        <v>1</v>
      </c>
      <c r="Z3335" s="41">
        <v>1</v>
      </c>
      <c r="AA3335" s="41"/>
      <c r="AB3335" s="15"/>
      <c r="AC3335" s="15"/>
      <c r="AD3335" s="15"/>
      <c r="AE3335" s="15"/>
      <c r="AF3335" s="15"/>
      <c r="AG3335" s="15"/>
      <c r="AH3335" s="15"/>
      <c r="AI3335" s="15"/>
      <c r="AJ3335" s="15"/>
      <c r="AK3335" s="15"/>
      <c r="AL3335" s="15"/>
      <c r="AM3335" s="15"/>
      <c r="AN3335" s="15"/>
      <c r="AO3335" s="15"/>
      <c r="AP3335" s="15"/>
      <c r="AQ3335" s="15"/>
      <c r="AR3335" s="15"/>
      <c r="AS3335" s="15"/>
      <c r="AT3335" s="15"/>
      <c r="AU3335" s="15"/>
      <c r="AV3335" s="15"/>
      <c r="AW3335" s="15"/>
      <c r="AX3335" s="82"/>
      <c r="AY3335" s="82"/>
      <c r="AZ3335" s="10">
        <v>1</v>
      </c>
      <c r="BA3335" t="s">
        <v>22</v>
      </c>
      <c r="BB3335" t="s">
        <v>3138</v>
      </c>
      <c r="BD3335" s="39" t="str">
        <f t="shared" si="105"/>
        <v>01/245321105KTokopedia</v>
      </c>
      <c r="BH3335" s="1">
        <v>45055</v>
      </c>
      <c r="BI3335" t="s">
        <v>19033</v>
      </c>
    </row>
    <row r="3336" spans="2:61" ht="13.5" customHeight="1" x14ac:dyDescent="0.35">
      <c r="B3336" s="10" t="s">
        <v>17</v>
      </c>
      <c r="C3336" s="10" t="s">
        <v>2517</v>
      </c>
      <c r="D3336" s="10" t="s">
        <v>650</v>
      </c>
      <c r="E3336" s="10" t="s">
        <v>194</v>
      </c>
      <c r="F3336" s="10" t="s">
        <v>13828</v>
      </c>
      <c r="G3336" s="137" t="s">
        <v>17036</v>
      </c>
      <c r="H3336" s="10"/>
      <c r="I3336" s="10" t="s">
        <v>17085</v>
      </c>
      <c r="J3336" s="10" t="s">
        <v>17118</v>
      </c>
      <c r="K3336" s="102" t="s">
        <v>16989</v>
      </c>
      <c r="L3336" s="98">
        <f>IFERROR(VLOOKUP($F3336&amp;$C3336,Sales!$J:$W,9,0),0)</f>
        <v>0</v>
      </c>
      <c r="M3336" s="98">
        <f>IFERROR(VLOOKUP($F3336&amp;$C3336,Sales!$J:$W,10,0),0)</f>
        <v>0</v>
      </c>
      <c r="N3336" s="98">
        <f>IFERROR(VLOOKUP($F3336&amp;$C3336,Sales!$J:$W,11,0),0)</f>
        <v>0</v>
      </c>
      <c r="O3336" s="98">
        <f>IFERROR(VLOOKUP($F3336&amp;$C3336,Sales!$J:$W,12,0),0)</f>
        <v>0</v>
      </c>
      <c r="P3336" s="98">
        <f>IFERROR(VLOOKUP($F3336&amp;$C3336,Sales!$J:$W,13,0),0)</f>
        <v>0</v>
      </c>
      <c r="Q3336" s="98">
        <f>IFERROR(VLOOKUP($F3336&amp;$C3336,Sales!$A:$H,7,0),0)</f>
        <v>0</v>
      </c>
      <c r="R3336" s="41">
        <f t="shared" si="104"/>
        <v>1</v>
      </c>
      <c r="S3336" s="15">
        <v>1</v>
      </c>
      <c r="T3336" s="15"/>
      <c r="U3336" s="15"/>
      <c r="V3336" s="15">
        <v>1</v>
      </c>
      <c r="W3336" s="15">
        <v>1</v>
      </c>
      <c r="X3336" s="15">
        <v>1</v>
      </c>
      <c r="Y3336" s="41">
        <v>1</v>
      </c>
      <c r="Z3336" s="41">
        <v>1</v>
      </c>
      <c r="AA3336" s="41"/>
      <c r="AB3336" s="15"/>
      <c r="AC3336" s="15"/>
      <c r="AD3336" s="15"/>
      <c r="AE3336" s="15"/>
      <c r="AF3336" s="15"/>
      <c r="AG3336" s="15"/>
      <c r="AH3336" s="15"/>
      <c r="AI3336" s="15"/>
      <c r="AJ3336" s="15"/>
      <c r="AK3336" s="15"/>
      <c r="AL3336" s="15"/>
      <c r="AM3336" s="15"/>
      <c r="AN3336" s="15"/>
      <c r="AO3336" s="15"/>
      <c r="AP3336" s="15"/>
      <c r="AQ3336" s="15"/>
      <c r="AR3336" s="15"/>
      <c r="AS3336" s="15"/>
      <c r="AT3336" s="15"/>
      <c r="AU3336" s="15"/>
      <c r="AV3336" s="15"/>
      <c r="AW3336" s="15"/>
      <c r="AX3336" s="82"/>
      <c r="AY3336" s="82"/>
      <c r="AZ3336" s="10">
        <v>1</v>
      </c>
      <c r="BA3336" t="s">
        <v>22</v>
      </c>
      <c r="BB3336" t="s">
        <v>3138</v>
      </c>
      <c r="BD3336" s="39" t="str">
        <f t="shared" si="105"/>
        <v>01/395329502TTokopedia</v>
      </c>
      <c r="BH3336" s="1">
        <v>45055</v>
      </c>
    </row>
    <row r="3337" spans="2:61" ht="13.5" customHeight="1" x14ac:dyDescent="0.35">
      <c r="B3337" s="10" t="s">
        <v>17</v>
      </c>
      <c r="C3337" s="10" t="s">
        <v>2517</v>
      </c>
      <c r="D3337" s="10" t="s">
        <v>294</v>
      </c>
      <c r="E3337" s="10" t="s">
        <v>295</v>
      </c>
      <c r="F3337" s="10" t="s">
        <v>13829</v>
      </c>
      <c r="G3337" s="137" t="s">
        <v>17037</v>
      </c>
      <c r="H3337" s="10"/>
      <c r="I3337" s="10" t="s">
        <v>17086</v>
      </c>
      <c r="J3337" s="10" t="s">
        <v>17119</v>
      </c>
      <c r="K3337" s="102" t="s">
        <v>16990</v>
      </c>
      <c r="L3337" s="98">
        <f>IFERROR(VLOOKUP($F3337&amp;$C3337,Sales!$J:$W,9,0),0)</f>
        <v>0</v>
      </c>
      <c r="M3337" s="98">
        <f>IFERROR(VLOOKUP($F3337&amp;$C3337,Sales!$J:$W,10,0),0)</f>
        <v>0</v>
      </c>
      <c r="N3337" s="98">
        <f>IFERROR(VLOOKUP($F3337&amp;$C3337,Sales!$J:$W,11,0),0)</f>
        <v>0</v>
      </c>
      <c r="O3337" s="98">
        <f>IFERROR(VLOOKUP($F3337&amp;$C3337,Sales!$J:$W,12,0),0)</f>
        <v>0</v>
      </c>
      <c r="P3337" s="98">
        <f>IFERROR(VLOOKUP($F3337&amp;$C3337,Sales!$J:$W,13,0),0)</f>
        <v>0</v>
      </c>
      <c r="Q3337" s="98">
        <f>IFERROR(VLOOKUP($F3337&amp;$C3337,Sales!$A:$H,7,0),0)</f>
        <v>0</v>
      </c>
      <c r="R3337" s="41">
        <f t="shared" si="104"/>
        <v>1</v>
      </c>
      <c r="S3337" s="15">
        <v>1</v>
      </c>
      <c r="T3337" s="15"/>
      <c r="U3337" s="15"/>
      <c r="V3337" s="15">
        <v>1</v>
      </c>
      <c r="W3337" s="15">
        <v>1</v>
      </c>
      <c r="X3337" s="15">
        <v>1</v>
      </c>
      <c r="Y3337" s="41">
        <v>1</v>
      </c>
      <c r="Z3337" s="41">
        <v>1</v>
      </c>
      <c r="AA3337" s="41"/>
      <c r="AB3337" s="15"/>
      <c r="AC3337" s="15"/>
      <c r="AD3337" s="15"/>
      <c r="AE3337" s="15"/>
      <c r="AF3337" s="15"/>
      <c r="AG3337" s="15"/>
      <c r="AH3337" s="15"/>
      <c r="AI3337" s="15"/>
      <c r="AJ3337" s="15"/>
      <c r="AK3337" s="15"/>
      <c r="AL3337" s="15"/>
      <c r="AM3337" s="15"/>
      <c r="AN3337" s="15"/>
      <c r="AO3337" s="15"/>
      <c r="AP3337" s="15"/>
      <c r="AQ3337" s="15"/>
      <c r="AR3337" s="15"/>
      <c r="AS3337" s="15"/>
      <c r="AT3337" s="15"/>
      <c r="AU3337" s="15"/>
      <c r="AV3337" s="15"/>
      <c r="AW3337" s="15"/>
      <c r="AX3337" s="82"/>
      <c r="AY3337" s="82"/>
      <c r="AZ3337" s="10">
        <v>1</v>
      </c>
      <c r="BA3337" t="s">
        <v>22</v>
      </c>
      <c r="BB3337" t="s">
        <v>3138</v>
      </c>
      <c r="BD3337" s="39" t="str">
        <f t="shared" si="105"/>
        <v>01/395329502UTokopedia</v>
      </c>
      <c r="BH3337" s="1">
        <v>45055</v>
      </c>
    </row>
    <row r="3338" spans="2:61" ht="13.5" customHeight="1" x14ac:dyDescent="0.35">
      <c r="B3338" s="10" t="s">
        <v>17</v>
      </c>
      <c r="C3338" s="10" t="s">
        <v>2517</v>
      </c>
      <c r="D3338" s="10" t="s">
        <v>294</v>
      </c>
      <c r="E3338" s="10" t="s">
        <v>295</v>
      </c>
      <c r="F3338" s="10" t="s">
        <v>12709</v>
      </c>
      <c r="G3338" s="137" t="s">
        <v>17038</v>
      </c>
      <c r="H3338" s="10"/>
      <c r="I3338" s="10" t="s">
        <v>17087</v>
      </c>
      <c r="J3338" s="10" t="s">
        <v>17120</v>
      </c>
      <c r="K3338" s="102" t="s">
        <v>16991</v>
      </c>
      <c r="L3338" s="98">
        <f>IFERROR(VLOOKUP($F3338&amp;$C3338,Sales!$J:$W,9,0),0)</f>
        <v>46588738.738738701</v>
      </c>
      <c r="M3338" s="98">
        <f>IFERROR(VLOOKUP($F3338&amp;$C3338,Sales!$J:$W,10,0),0)</f>
        <v>27637387.387387369</v>
      </c>
      <c r="N3338" s="98">
        <f>IFERROR(VLOOKUP($F3338&amp;$C3338,Sales!$J:$W,11,0),0)</f>
        <v>1579279.2792792791</v>
      </c>
      <c r="O3338" s="98">
        <f>IFERROR(VLOOKUP($F3338&amp;$C3338,Sales!$J:$W,12,0),0)</f>
        <v>32</v>
      </c>
      <c r="P3338" s="98">
        <f>IFERROR(VLOOKUP($F3338&amp;$C3338,Sales!$J:$W,13,0),0)</f>
        <v>25268468.468468446</v>
      </c>
      <c r="Q3338" s="98">
        <f>IFERROR(VLOOKUP($F3338&amp;$C3338,Sales!$A:$H,7,0),0)</f>
        <v>0</v>
      </c>
      <c r="R3338" s="41">
        <f t="shared" si="104"/>
        <v>1</v>
      </c>
      <c r="S3338" s="15">
        <v>1</v>
      </c>
      <c r="T3338" s="15"/>
      <c r="U3338" s="15"/>
      <c r="V3338" s="15">
        <v>1</v>
      </c>
      <c r="W3338" s="15">
        <v>1</v>
      </c>
      <c r="X3338" s="15">
        <v>1</v>
      </c>
      <c r="Y3338" s="41">
        <v>1</v>
      </c>
      <c r="Z3338" s="41">
        <v>1</v>
      </c>
      <c r="AA3338" s="41"/>
      <c r="AB3338" s="15"/>
      <c r="AC3338" s="15"/>
      <c r="AD3338" s="15"/>
      <c r="AE3338" s="15"/>
      <c r="AF3338" s="15"/>
      <c r="AG3338" s="15"/>
      <c r="AH3338" s="15"/>
      <c r="AI3338" s="15"/>
      <c r="AJ3338" s="15"/>
      <c r="AK3338" s="15"/>
      <c r="AL3338" s="15"/>
      <c r="AM3338" s="15"/>
      <c r="AN3338" s="15"/>
      <c r="AO3338" s="15"/>
      <c r="AP3338" s="15"/>
      <c r="AQ3338" s="15"/>
      <c r="AR3338" s="15"/>
      <c r="AS3338" s="15"/>
      <c r="AT3338" s="15"/>
      <c r="AU3338" s="15"/>
      <c r="AV3338" s="15"/>
      <c r="AW3338" s="15"/>
      <c r="AX3338" s="82"/>
      <c r="AY3338" s="82"/>
      <c r="AZ3338" s="10">
        <v>1</v>
      </c>
      <c r="BA3338" t="s">
        <v>22</v>
      </c>
      <c r="BB3338" t="s">
        <v>3138</v>
      </c>
      <c r="BD3338" s="39" t="str">
        <f t="shared" si="105"/>
        <v>01/294826801UTokopedia</v>
      </c>
      <c r="BH3338" s="1">
        <v>45055</v>
      </c>
    </row>
    <row r="3339" spans="2:61" ht="13.5" customHeight="1" x14ac:dyDescent="0.35">
      <c r="B3339" s="10" t="s">
        <v>17</v>
      </c>
      <c r="C3339" s="10" t="s">
        <v>2517</v>
      </c>
      <c r="D3339" s="10" t="s">
        <v>294</v>
      </c>
      <c r="E3339" s="10" t="s">
        <v>295</v>
      </c>
      <c r="F3339" s="10" t="s">
        <v>13849</v>
      </c>
      <c r="G3339" s="137" t="s">
        <v>17039</v>
      </c>
      <c r="H3339" s="10"/>
      <c r="I3339" s="10" t="s">
        <v>14807</v>
      </c>
      <c r="J3339" s="10" t="s">
        <v>17121</v>
      </c>
      <c r="K3339" s="102" t="s">
        <v>16992</v>
      </c>
      <c r="L3339" s="98">
        <f>IFERROR(VLOOKUP($F3339&amp;$C3339,Sales!$J:$W,9,0),0)</f>
        <v>0</v>
      </c>
      <c r="M3339" s="98">
        <f>IFERROR(VLOOKUP($F3339&amp;$C3339,Sales!$J:$W,10,0),0)</f>
        <v>0</v>
      </c>
      <c r="N3339" s="98">
        <f>IFERROR(VLOOKUP($F3339&amp;$C3339,Sales!$J:$W,11,0),0)</f>
        <v>0</v>
      </c>
      <c r="O3339" s="98">
        <f>IFERROR(VLOOKUP($F3339&amp;$C3339,Sales!$J:$W,12,0),0)</f>
        <v>0</v>
      </c>
      <c r="P3339" s="98">
        <f>IFERROR(VLOOKUP($F3339&amp;$C3339,Sales!$J:$W,13,0),0)</f>
        <v>0</v>
      </c>
      <c r="Q3339" s="98">
        <f>IFERROR(VLOOKUP($F3339&amp;$C3339,Sales!$A:$H,7,0),0)</f>
        <v>0</v>
      </c>
      <c r="R3339" s="41">
        <f t="shared" si="104"/>
        <v>1</v>
      </c>
      <c r="S3339" s="15">
        <v>1</v>
      </c>
      <c r="T3339" s="15"/>
      <c r="U3339" s="15"/>
      <c r="V3339" s="15">
        <v>1</v>
      </c>
      <c r="W3339" s="15">
        <v>1</v>
      </c>
      <c r="X3339" s="15">
        <v>1</v>
      </c>
      <c r="Y3339" s="41">
        <v>1</v>
      </c>
      <c r="Z3339" s="41">
        <v>1</v>
      </c>
      <c r="AA3339" s="41"/>
      <c r="AB3339" s="15"/>
      <c r="AC3339" s="15"/>
      <c r="AD3339" s="15"/>
      <c r="AE3339" s="15"/>
      <c r="AF3339" s="15"/>
      <c r="AG3339" s="15"/>
      <c r="AH3339" s="15"/>
      <c r="AI3339" s="15"/>
      <c r="AJ3339" s="15"/>
      <c r="AK3339" s="15"/>
      <c r="AL3339" s="15"/>
      <c r="AM3339" s="15"/>
      <c r="AN3339" s="15"/>
      <c r="AO3339" s="15"/>
      <c r="AP3339" s="15"/>
      <c r="AQ3339" s="15"/>
      <c r="AR3339" s="15"/>
      <c r="AS3339" s="15"/>
      <c r="AT3339" s="15"/>
      <c r="AU3339" s="15"/>
      <c r="AV3339" s="15"/>
      <c r="AW3339" s="15"/>
      <c r="AX3339" s="82"/>
      <c r="AY3339" s="82"/>
      <c r="AZ3339" s="10">
        <v>1</v>
      </c>
      <c r="BA3339" t="s">
        <v>22</v>
      </c>
      <c r="BB3339" t="s">
        <v>3138</v>
      </c>
      <c r="BD3339" s="39" t="str">
        <f t="shared" si="105"/>
        <v>01/394829506ZTokopedia</v>
      </c>
      <c r="BH3339" s="1">
        <v>45055</v>
      </c>
    </row>
    <row r="3340" spans="2:61" ht="13.5" customHeight="1" x14ac:dyDescent="0.35">
      <c r="B3340" s="10" t="s">
        <v>17</v>
      </c>
      <c r="C3340" s="10" t="s">
        <v>2517</v>
      </c>
      <c r="D3340" s="10" t="s">
        <v>294</v>
      </c>
      <c r="E3340" s="10" t="s">
        <v>295</v>
      </c>
      <c r="F3340" s="10" t="s">
        <v>13816</v>
      </c>
      <c r="G3340" s="137" t="s">
        <v>17040</v>
      </c>
      <c r="H3340" s="10"/>
      <c r="I3340" s="10" t="s">
        <v>14810</v>
      </c>
      <c r="J3340" s="10" t="s">
        <v>17122</v>
      </c>
      <c r="K3340" s="102" t="s">
        <v>16993</v>
      </c>
      <c r="L3340" s="98">
        <f>IFERROR(VLOOKUP($F3340&amp;$C3340,Sales!$J:$W,9,0),0)</f>
        <v>0</v>
      </c>
      <c r="M3340" s="98">
        <f>IFERROR(VLOOKUP($F3340&amp;$C3340,Sales!$J:$W,10,0),0)</f>
        <v>0</v>
      </c>
      <c r="N3340" s="98">
        <f>IFERROR(VLOOKUP($F3340&amp;$C3340,Sales!$J:$W,11,0),0)</f>
        <v>0</v>
      </c>
      <c r="O3340" s="98">
        <f>IFERROR(VLOOKUP($F3340&amp;$C3340,Sales!$J:$W,12,0),0)</f>
        <v>0</v>
      </c>
      <c r="P3340" s="98">
        <f>IFERROR(VLOOKUP($F3340&amp;$C3340,Sales!$J:$W,13,0),0)</f>
        <v>0</v>
      </c>
      <c r="Q3340" s="98">
        <f>IFERROR(VLOOKUP($F3340&amp;$C3340,Sales!$A:$H,7,0),0)</f>
        <v>0</v>
      </c>
      <c r="R3340" s="41">
        <f t="shared" si="104"/>
        <v>1</v>
      </c>
      <c r="S3340" s="15">
        <v>1</v>
      </c>
      <c r="T3340" s="15"/>
      <c r="U3340" s="15"/>
      <c r="V3340" s="15">
        <v>1</v>
      </c>
      <c r="W3340" s="15">
        <v>1</v>
      </c>
      <c r="X3340" s="15">
        <v>1</v>
      </c>
      <c r="Y3340" s="41">
        <v>1</v>
      </c>
      <c r="Z3340" s="41">
        <v>1</v>
      </c>
      <c r="AA3340" s="41"/>
      <c r="AB3340" s="15"/>
      <c r="AC3340" s="15"/>
      <c r="AD3340" s="15"/>
      <c r="AE3340" s="15"/>
      <c r="AF3340" s="15"/>
      <c r="AG3340" s="15"/>
      <c r="AH3340" s="15"/>
      <c r="AI3340" s="15"/>
      <c r="AJ3340" s="15"/>
      <c r="AK3340" s="15"/>
      <c r="AL3340" s="15"/>
      <c r="AM3340" s="15"/>
      <c r="AN3340" s="15"/>
      <c r="AO3340" s="15"/>
      <c r="AP3340" s="15"/>
      <c r="AQ3340" s="15"/>
      <c r="AR3340" s="15"/>
      <c r="AS3340" s="15"/>
      <c r="AT3340" s="15"/>
      <c r="AU3340" s="15"/>
      <c r="AV3340" s="15"/>
      <c r="AW3340" s="15"/>
      <c r="AX3340" s="82"/>
      <c r="AY3340" s="82"/>
      <c r="AZ3340" s="10">
        <v>1</v>
      </c>
      <c r="BA3340" t="s">
        <v>22</v>
      </c>
      <c r="BB3340" t="s">
        <v>3138</v>
      </c>
      <c r="BD3340" s="39" t="str">
        <f t="shared" si="105"/>
        <v>01/394829507ATokopedia</v>
      </c>
      <c r="BH3340" s="1">
        <v>45055</v>
      </c>
    </row>
    <row r="3341" spans="2:61" ht="13.5" customHeight="1" x14ac:dyDescent="0.35">
      <c r="B3341" s="10" t="s">
        <v>17</v>
      </c>
      <c r="C3341" s="10" t="s">
        <v>2517</v>
      </c>
      <c r="D3341" s="10" t="s">
        <v>294</v>
      </c>
      <c r="E3341" s="10" t="s">
        <v>295</v>
      </c>
      <c r="F3341" s="10" t="s">
        <v>13453</v>
      </c>
      <c r="G3341" s="137" t="s">
        <v>17041</v>
      </c>
      <c r="H3341" s="10"/>
      <c r="I3341" s="10" t="s">
        <v>16878</v>
      </c>
      <c r="J3341" s="10" t="s">
        <v>17123</v>
      </c>
      <c r="K3341" s="102" t="s">
        <v>16994</v>
      </c>
      <c r="L3341" s="98">
        <f>IFERROR(VLOOKUP($F3341&amp;$C3341,Sales!$J:$W,9,0),0)</f>
        <v>9127927.9279279318</v>
      </c>
      <c r="M3341" s="98">
        <f>IFERROR(VLOOKUP($F3341&amp;$C3341,Sales!$J:$W,10,0),0)</f>
        <v>2147747.7477477482</v>
      </c>
      <c r="N3341" s="98">
        <f>IFERROR(VLOOKUP($F3341&amp;$C3341,Sales!$J:$W,11,0),0)</f>
        <v>805405.40540540533</v>
      </c>
      <c r="O3341" s="98">
        <f>IFERROR(VLOOKUP($F3341&amp;$C3341,Sales!$J:$W,12,0),0)</f>
        <v>30</v>
      </c>
      <c r="P3341" s="98">
        <f>IFERROR(VLOOKUP($F3341&amp;$C3341,Sales!$J:$W,13,0),0)</f>
        <v>4027027.0270270281</v>
      </c>
      <c r="Q3341" s="98">
        <f>IFERROR(VLOOKUP($F3341&amp;$C3341,Sales!$A:$H,7,0),0)</f>
        <v>0</v>
      </c>
      <c r="R3341" s="41">
        <f t="shared" si="104"/>
        <v>1</v>
      </c>
      <c r="S3341" s="15">
        <v>1</v>
      </c>
      <c r="T3341" s="15"/>
      <c r="U3341" s="15"/>
      <c r="V3341" s="15">
        <v>1</v>
      </c>
      <c r="W3341" s="15">
        <v>1</v>
      </c>
      <c r="X3341" s="15">
        <v>1</v>
      </c>
      <c r="Y3341" s="41">
        <v>1</v>
      </c>
      <c r="Z3341" s="41">
        <v>1</v>
      </c>
      <c r="AA3341" s="41"/>
      <c r="AB3341" s="15"/>
      <c r="AC3341" s="15"/>
      <c r="AD3341" s="15"/>
      <c r="AE3341" s="15"/>
      <c r="AF3341" s="15"/>
      <c r="AG3341" s="15"/>
      <c r="AH3341" s="15"/>
      <c r="AI3341" s="15"/>
      <c r="AJ3341" s="15"/>
      <c r="AK3341" s="15"/>
      <c r="AL3341" s="15"/>
      <c r="AM3341" s="15"/>
      <c r="AN3341" s="15"/>
      <c r="AO3341" s="15"/>
      <c r="AP3341" s="15"/>
      <c r="AQ3341" s="15"/>
      <c r="AR3341" s="15"/>
      <c r="AS3341" s="15"/>
      <c r="AT3341" s="15"/>
      <c r="AU3341" s="15"/>
      <c r="AV3341" s="15"/>
      <c r="AW3341" s="15"/>
      <c r="AX3341" s="82"/>
      <c r="AY3341" s="82"/>
      <c r="AZ3341" s="10">
        <v>1</v>
      </c>
      <c r="BA3341" t="s">
        <v>22</v>
      </c>
      <c r="BB3341" t="s">
        <v>3138</v>
      </c>
      <c r="BD3341" s="39" t="str">
        <f t="shared" si="105"/>
        <v>01/294826004LTokopedia</v>
      </c>
      <c r="BH3341" s="1">
        <v>45055</v>
      </c>
    </row>
    <row r="3342" spans="2:61" ht="13.5" customHeight="1" x14ac:dyDescent="0.35">
      <c r="B3342" s="10" t="s">
        <v>17</v>
      </c>
      <c r="C3342" s="10" t="s">
        <v>2517</v>
      </c>
      <c r="D3342" s="10" t="s">
        <v>294</v>
      </c>
      <c r="E3342" s="10" t="s">
        <v>295</v>
      </c>
      <c r="F3342" s="10" t="s">
        <v>13850</v>
      </c>
      <c r="G3342" s="137" t="s">
        <v>17042</v>
      </c>
      <c r="H3342" s="10"/>
      <c r="I3342" s="10" t="s">
        <v>14804</v>
      </c>
      <c r="J3342" s="10" t="s">
        <v>17124</v>
      </c>
      <c r="K3342" s="102" t="s">
        <v>16995</v>
      </c>
      <c r="L3342" s="98">
        <f>IFERROR(VLOOKUP($F3342&amp;$C3342,Sales!$J:$W,9,0),0)</f>
        <v>0</v>
      </c>
      <c r="M3342" s="98">
        <f>IFERROR(VLOOKUP($F3342&amp;$C3342,Sales!$J:$W,10,0),0)</f>
        <v>0</v>
      </c>
      <c r="N3342" s="98">
        <f>IFERROR(VLOOKUP($F3342&amp;$C3342,Sales!$J:$W,11,0),0)</f>
        <v>0</v>
      </c>
      <c r="O3342" s="98">
        <f>IFERROR(VLOOKUP($F3342&amp;$C3342,Sales!$J:$W,12,0),0)</f>
        <v>0</v>
      </c>
      <c r="P3342" s="98">
        <f>IFERROR(VLOOKUP($F3342&amp;$C3342,Sales!$J:$W,13,0),0)</f>
        <v>0</v>
      </c>
      <c r="Q3342" s="98">
        <f>IFERROR(VLOOKUP($F3342&amp;$C3342,Sales!$A:$H,7,0),0)</f>
        <v>0</v>
      </c>
      <c r="R3342" s="41">
        <f t="shared" si="104"/>
        <v>1</v>
      </c>
      <c r="S3342" s="15">
        <v>1</v>
      </c>
      <c r="T3342" s="15"/>
      <c r="U3342" s="15"/>
      <c r="V3342" s="15">
        <v>1</v>
      </c>
      <c r="W3342" s="15">
        <v>1</v>
      </c>
      <c r="X3342" s="15">
        <v>1</v>
      </c>
      <c r="Y3342" s="41">
        <v>1</v>
      </c>
      <c r="Z3342" s="41">
        <v>1</v>
      </c>
      <c r="AA3342" s="41"/>
      <c r="AB3342" s="15"/>
      <c r="AC3342" s="15"/>
      <c r="AD3342" s="15"/>
      <c r="AE3342" s="15"/>
      <c r="AF3342" s="15"/>
      <c r="AG3342" s="15"/>
      <c r="AH3342" s="15"/>
      <c r="AI3342" s="15"/>
      <c r="AJ3342" s="15"/>
      <c r="AK3342" s="15"/>
      <c r="AL3342" s="15"/>
      <c r="AM3342" s="15"/>
      <c r="AN3342" s="15"/>
      <c r="AO3342" s="15"/>
      <c r="AP3342" s="15"/>
      <c r="AQ3342" s="15"/>
      <c r="AR3342" s="15"/>
      <c r="AS3342" s="15"/>
      <c r="AT3342" s="15"/>
      <c r="AU3342" s="15"/>
      <c r="AV3342" s="15"/>
      <c r="AW3342" s="15"/>
      <c r="AX3342" s="82"/>
      <c r="AY3342" s="82"/>
      <c r="AZ3342" s="10">
        <v>1</v>
      </c>
      <c r="BA3342" t="s">
        <v>22</v>
      </c>
      <c r="BB3342" t="s">
        <v>3138</v>
      </c>
      <c r="BD3342" s="39" t="str">
        <f t="shared" si="105"/>
        <v>01/394829507BTokopedia</v>
      </c>
      <c r="BH3342" s="1">
        <v>45055</v>
      </c>
    </row>
    <row r="3343" spans="2:61" ht="13.5" customHeight="1" x14ac:dyDescent="0.35">
      <c r="B3343" s="10" t="s">
        <v>17</v>
      </c>
      <c r="C3343" s="10" t="s">
        <v>2517</v>
      </c>
      <c r="D3343" s="10" t="s">
        <v>294</v>
      </c>
      <c r="E3343" s="10" t="s">
        <v>295</v>
      </c>
      <c r="F3343" s="10" t="s">
        <v>13452</v>
      </c>
      <c r="G3343" s="137" t="s">
        <v>17043</v>
      </c>
      <c r="H3343" s="10"/>
      <c r="I3343" s="10" t="s">
        <v>16879</v>
      </c>
      <c r="J3343" s="10" t="s">
        <v>17125</v>
      </c>
      <c r="K3343" s="102" t="s">
        <v>16996</v>
      </c>
      <c r="L3343" s="98">
        <f>IFERROR(VLOOKUP($F3343&amp;$C3343,Sales!$J:$W,9,0),0)</f>
        <v>5235135.1351351365</v>
      </c>
      <c r="M3343" s="98">
        <f>IFERROR(VLOOKUP($F3343&amp;$C3343,Sales!$J:$W,10,0),0)</f>
        <v>4161261.2612612629</v>
      </c>
      <c r="N3343" s="98">
        <f>IFERROR(VLOOKUP($F3343&amp;$C3343,Sales!$J:$W,11,0),0)</f>
        <v>5503603.6036036052</v>
      </c>
      <c r="O3343" s="98">
        <f>IFERROR(VLOOKUP($F3343&amp;$C3343,Sales!$J:$W,12,0),0)</f>
        <v>37</v>
      </c>
      <c r="P3343" s="98">
        <f>IFERROR(VLOOKUP($F3343&amp;$C3343,Sales!$J:$W,13,0),0)</f>
        <v>4966666.6666666679</v>
      </c>
      <c r="Q3343" s="98">
        <f>IFERROR(VLOOKUP($F3343&amp;$C3343,Sales!$A:$H,7,0),0)</f>
        <v>0</v>
      </c>
      <c r="R3343" s="41">
        <f t="shared" si="104"/>
        <v>1</v>
      </c>
      <c r="S3343" s="15">
        <v>1</v>
      </c>
      <c r="T3343" s="15"/>
      <c r="U3343" s="15"/>
      <c r="V3343" s="15">
        <v>1</v>
      </c>
      <c r="W3343" s="15">
        <v>1</v>
      </c>
      <c r="X3343" s="15">
        <v>1</v>
      </c>
      <c r="Y3343" s="41">
        <v>1</v>
      </c>
      <c r="Z3343" s="41">
        <v>1</v>
      </c>
      <c r="AA3343" s="41"/>
      <c r="AB3343" s="15"/>
      <c r="AC3343" s="15"/>
      <c r="AD3343" s="15"/>
      <c r="AE3343" s="15"/>
      <c r="AF3343" s="15"/>
      <c r="AG3343" s="15"/>
      <c r="AH3343" s="15"/>
      <c r="AI3343" s="15"/>
      <c r="AJ3343" s="15"/>
      <c r="AK3343" s="15"/>
      <c r="AL3343" s="15"/>
      <c r="AM3343" s="15"/>
      <c r="AN3343" s="15"/>
      <c r="AO3343" s="15"/>
      <c r="AP3343" s="15"/>
      <c r="AQ3343" s="15"/>
      <c r="AR3343" s="15"/>
      <c r="AS3343" s="15"/>
      <c r="AT3343" s="15"/>
      <c r="AU3343" s="15"/>
      <c r="AV3343" s="15"/>
      <c r="AW3343" s="15"/>
      <c r="AX3343" s="82"/>
      <c r="AY3343" s="82"/>
      <c r="AZ3343" s="10">
        <v>1</v>
      </c>
      <c r="BA3343" t="s">
        <v>22</v>
      </c>
      <c r="BB3343" t="s">
        <v>3138</v>
      </c>
      <c r="BD3343" s="39" t="str">
        <f t="shared" si="105"/>
        <v>01/294826004KTokopedia</v>
      </c>
      <c r="BH3343" s="1">
        <v>45055</v>
      </c>
    </row>
    <row r="3344" spans="2:61" ht="13.5" customHeight="1" x14ac:dyDescent="0.35">
      <c r="B3344" s="10" t="s">
        <v>17</v>
      </c>
      <c r="C3344" s="10" t="s">
        <v>2517</v>
      </c>
      <c r="D3344" s="10" t="s">
        <v>294</v>
      </c>
      <c r="E3344" s="10" t="s">
        <v>295</v>
      </c>
      <c r="F3344" s="10" t="s">
        <v>3547</v>
      </c>
      <c r="G3344" s="137" t="s">
        <v>17044</v>
      </c>
      <c r="H3344" s="10"/>
      <c r="I3344" s="10" t="s">
        <v>4109</v>
      </c>
      <c r="J3344" s="10" t="s">
        <v>17126</v>
      </c>
      <c r="K3344" s="102" t="s">
        <v>16997</v>
      </c>
      <c r="L3344" s="98">
        <f>IFERROR(VLOOKUP($F3344&amp;$C3344,Sales!$J:$W,9,0),0)</f>
        <v>5664324.3243243145</v>
      </c>
      <c r="M3344" s="98">
        <f>IFERROR(VLOOKUP($F3344&amp;$C3344,Sales!$J:$W,10,0),0)</f>
        <v>3956036.0360360323</v>
      </c>
      <c r="N3344" s="98">
        <f>IFERROR(VLOOKUP($F3344&amp;$C3344,Sales!$J:$W,11,0),0)</f>
        <v>5664324.3243243154</v>
      </c>
      <c r="O3344" s="98">
        <f>IFERROR(VLOOKUP($F3344&amp;$C3344,Sales!$J:$W,12,0),0)</f>
        <v>113.33333333333333</v>
      </c>
      <c r="P3344" s="98">
        <f>IFERROR(VLOOKUP($F3344&amp;$C3344,Sales!$J:$W,13,0),0)</f>
        <v>5094894.8948948877</v>
      </c>
      <c r="Q3344" s="98">
        <f>IFERROR(VLOOKUP($F3344&amp;$C3344,Sales!$A:$H,7,0),0)</f>
        <v>0</v>
      </c>
      <c r="R3344" s="41">
        <f t="shared" si="104"/>
        <v>1</v>
      </c>
      <c r="S3344" s="15">
        <v>1</v>
      </c>
      <c r="T3344" s="15"/>
      <c r="U3344" s="15"/>
      <c r="V3344" s="15">
        <v>1</v>
      </c>
      <c r="W3344" s="15">
        <v>1</v>
      </c>
      <c r="X3344" s="15">
        <v>1</v>
      </c>
      <c r="Y3344" s="41">
        <v>1</v>
      </c>
      <c r="Z3344" s="41">
        <v>1</v>
      </c>
      <c r="AA3344" s="41"/>
      <c r="AB3344" s="15"/>
      <c r="AC3344" s="15"/>
      <c r="AD3344" s="15"/>
      <c r="AE3344" s="15"/>
      <c r="AF3344" s="15"/>
      <c r="AG3344" s="15"/>
      <c r="AH3344" s="15"/>
      <c r="AI3344" s="15"/>
      <c r="AJ3344" s="15"/>
      <c r="AK3344" s="15"/>
      <c r="AL3344" s="15"/>
      <c r="AM3344" s="15"/>
      <c r="AN3344" s="15"/>
      <c r="AO3344" s="15"/>
      <c r="AP3344" s="15"/>
      <c r="AQ3344" s="15"/>
      <c r="AR3344" s="15"/>
      <c r="AS3344" s="15"/>
      <c r="AT3344" s="15"/>
      <c r="AU3344" s="15"/>
      <c r="AV3344" s="15"/>
      <c r="AW3344" s="15"/>
      <c r="AX3344" s="82"/>
      <c r="AY3344" s="82"/>
      <c r="AZ3344" s="10">
        <v>1</v>
      </c>
      <c r="BA3344" t="s">
        <v>22</v>
      </c>
      <c r="BB3344" t="s">
        <v>3138</v>
      </c>
      <c r="BD3344" s="39" t="str">
        <f t="shared" si="105"/>
        <v>01/294826801HTokopedia</v>
      </c>
      <c r="BH3344" s="1">
        <v>45055</v>
      </c>
    </row>
    <row r="3345" spans="2:60" ht="13.5" customHeight="1" x14ac:dyDescent="0.35">
      <c r="B3345" s="10" t="s">
        <v>17</v>
      </c>
      <c r="C3345" s="10" t="s">
        <v>2517</v>
      </c>
      <c r="D3345" s="10" t="s">
        <v>294</v>
      </c>
      <c r="E3345" s="10" t="s">
        <v>295</v>
      </c>
      <c r="F3345" s="10" t="s">
        <v>3548</v>
      </c>
      <c r="G3345" s="137" t="s">
        <v>17045</v>
      </c>
      <c r="H3345" s="10"/>
      <c r="I3345" s="10" t="s">
        <v>4108</v>
      </c>
      <c r="J3345" s="10" t="s">
        <v>17127</v>
      </c>
      <c r="K3345" s="102" t="s">
        <v>16998</v>
      </c>
      <c r="L3345" s="98">
        <f>IFERROR(VLOOKUP($F3345&amp;$C3345,Sales!$J:$W,9,0),0)</f>
        <v>3821171.1711711674</v>
      </c>
      <c r="M3345" s="98">
        <f>IFERROR(VLOOKUP($F3345&amp;$C3345,Sales!$J:$W,10,0),0)</f>
        <v>4000990.9909909861</v>
      </c>
      <c r="N3345" s="98">
        <f>IFERROR(VLOOKUP($F3345&amp;$C3345,Sales!$J:$W,11,0),0)</f>
        <v>3191801.8018017993</v>
      </c>
      <c r="O3345" s="98">
        <f>IFERROR(VLOOKUP($F3345&amp;$C3345,Sales!$J:$W,12,0),0)</f>
        <v>81.666666666666671</v>
      </c>
      <c r="P3345" s="98">
        <f>IFERROR(VLOOKUP($F3345&amp;$C3345,Sales!$J:$W,13,0),0)</f>
        <v>3671321.3213213175</v>
      </c>
      <c r="Q3345" s="98">
        <f>IFERROR(VLOOKUP($F3345&amp;$C3345,Sales!$A:$H,7,0),0)</f>
        <v>89909.909909909897</v>
      </c>
      <c r="R3345" s="41">
        <f t="shared" si="104"/>
        <v>1</v>
      </c>
      <c r="S3345" s="15">
        <v>1</v>
      </c>
      <c r="T3345" s="15"/>
      <c r="U3345" s="15"/>
      <c r="V3345" s="15">
        <v>1</v>
      </c>
      <c r="W3345" s="15">
        <v>1</v>
      </c>
      <c r="X3345" s="15">
        <v>1</v>
      </c>
      <c r="Y3345" s="41">
        <v>1</v>
      </c>
      <c r="Z3345" s="41">
        <v>1</v>
      </c>
      <c r="AA3345" s="41"/>
      <c r="AB3345" s="15"/>
      <c r="AC3345" s="15"/>
      <c r="AD3345" s="15"/>
      <c r="AE3345" s="15"/>
      <c r="AF3345" s="15"/>
      <c r="AG3345" s="15"/>
      <c r="AH3345" s="15"/>
      <c r="AI3345" s="15"/>
      <c r="AJ3345" s="15"/>
      <c r="AK3345" s="15"/>
      <c r="AL3345" s="15"/>
      <c r="AM3345" s="15"/>
      <c r="AN3345" s="15"/>
      <c r="AO3345" s="15"/>
      <c r="AP3345" s="15"/>
      <c r="AQ3345" s="15"/>
      <c r="AR3345" s="15"/>
      <c r="AS3345" s="15"/>
      <c r="AT3345" s="15"/>
      <c r="AU3345" s="15"/>
      <c r="AV3345" s="15"/>
      <c r="AW3345" s="15"/>
      <c r="AX3345" s="82"/>
      <c r="AY3345" s="82"/>
      <c r="AZ3345" s="10">
        <v>1</v>
      </c>
      <c r="BA3345" t="s">
        <v>22</v>
      </c>
      <c r="BB3345" t="s">
        <v>3138</v>
      </c>
      <c r="BD3345" s="39" t="str">
        <f t="shared" si="105"/>
        <v>01/294826801JTokopedia</v>
      </c>
      <c r="BH3345" s="1">
        <v>45055</v>
      </c>
    </row>
    <row r="3346" spans="2:60" ht="13.5" customHeight="1" x14ac:dyDescent="0.35">
      <c r="B3346" s="10" t="s">
        <v>17</v>
      </c>
      <c r="C3346" s="10" t="s">
        <v>2517</v>
      </c>
      <c r="D3346" s="10" t="s">
        <v>294</v>
      </c>
      <c r="E3346" s="10" t="s">
        <v>295</v>
      </c>
      <c r="F3346" s="10" t="s">
        <v>17023</v>
      </c>
      <c r="G3346" s="137" t="s">
        <v>17046</v>
      </c>
      <c r="H3346" s="10"/>
      <c r="I3346" s="10" t="s">
        <v>17088</v>
      </c>
      <c r="J3346" s="10" t="s">
        <v>17128</v>
      </c>
      <c r="K3346" s="102" t="s">
        <v>16999</v>
      </c>
      <c r="L3346" s="98">
        <f>IFERROR(VLOOKUP($F3346&amp;$C3346,Sales!$J:$W,9,0),0)</f>
        <v>0</v>
      </c>
      <c r="M3346" s="98">
        <f>IFERROR(VLOOKUP($F3346&amp;$C3346,Sales!$J:$W,10,0),0)</f>
        <v>0</v>
      </c>
      <c r="N3346" s="98">
        <f>IFERROR(VLOOKUP($F3346&amp;$C3346,Sales!$J:$W,11,0),0)</f>
        <v>0</v>
      </c>
      <c r="O3346" s="98">
        <f>IFERROR(VLOOKUP($F3346&amp;$C3346,Sales!$J:$W,12,0),0)</f>
        <v>0</v>
      </c>
      <c r="P3346" s="98">
        <f>IFERROR(VLOOKUP($F3346&amp;$C3346,Sales!$J:$W,13,0),0)</f>
        <v>0</v>
      </c>
      <c r="Q3346" s="98">
        <f>IFERROR(VLOOKUP($F3346&amp;$C3346,Sales!$A:$H,7,0),0)</f>
        <v>0</v>
      </c>
      <c r="R3346" s="41">
        <f t="shared" si="104"/>
        <v>1</v>
      </c>
      <c r="S3346" s="15">
        <v>1</v>
      </c>
      <c r="T3346" s="15"/>
      <c r="U3346" s="15"/>
      <c r="V3346" s="15">
        <v>1</v>
      </c>
      <c r="W3346" s="15">
        <v>1</v>
      </c>
      <c r="X3346" s="15">
        <v>1</v>
      </c>
      <c r="Y3346" s="41">
        <v>1</v>
      </c>
      <c r="Z3346" s="41">
        <v>1</v>
      </c>
      <c r="AA3346" s="41"/>
      <c r="AB3346" s="15"/>
      <c r="AC3346" s="15"/>
      <c r="AD3346" s="15"/>
      <c r="AE3346" s="15"/>
      <c r="AF3346" s="15"/>
      <c r="AG3346" s="15"/>
      <c r="AH3346" s="15"/>
      <c r="AI3346" s="15"/>
      <c r="AJ3346" s="15"/>
      <c r="AK3346" s="15"/>
      <c r="AL3346" s="15"/>
      <c r="AM3346" s="15"/>
      <c r="AN3346" s="15"/>
      <c r="AO3346" s="15"/>
      <c r="AP3346" s="15"/>
      <c r="AQ3346" s="15"/>
      <c r="AR3346" s="15"/>
      <c r="AS3346" s="15"/>
      <c r="AT3346" s="15"/>
      <c r="AU3346" s="15"/>
      <c r="AV3346" s="15"/>
      <c r="AW3346" s="15"/>
      <c r="AX3346" s="82"/>
      <c r="AY3346" s="82"/>
      <c r="AZ3346" s="10">
        <v>1</v>
      </c>
      <c r="BA3346" t="s">
        <v>22</v>
      </c>
      <c r="BB3346" t="s">
        <v>3138</v>
      </c>
      <c r="BD3346" s="39" t="str">
        <f t="shared" si="105"/>
        <v>01/394829506UTokopedia</v>
      </c>
      <c r="BH3346" s="1">
        <v>45055</v>
      </c>
    </row>
    <row r="3347" spans="2:60" ht="13.5" customHeight="1" x14ac:dyDescent="0.35">
      <c r="B3347" s="10" t="s">
        <v>17</v>
      </c>
      <c r="C3347" s="10" t="s">
        <v>2517</v>
      </c>
      <c r="D3347" s="10" t="s">
        <v>294</v>
      </c>
      <c r="E3347" s="10" t="s">
        <v>295</v>
      </c>
      <c r="F3347" s="10" t="s">
        <v>13685</v>
      </c>
      <c r="G3347" s="137" t="s">
        <v>17047</v>
      </c>
      <c r="H3347" s="10"/>
      <c r="I3347" s="10" t="s">
        <v>16856</v>
      </c>
      <c r="J3347" s="10" t="s">
        <v>17129</v>
      </c>
      <c r="K3347" s="102" t="s">
        <v>17000</v>
      </c>
      <c r="L3347" s="98">
        <f>IFERROR(VLOOKUP($F3347&amp;$C3347,Sales!$J:$W,9,0),0)</f>
        <v>5926126.1261261245</v>
      </c>
      <c r="M3347" s="98">
        <f>IFERROR(VLOOKUP($F3347&amp;$C3347,Sales!$J:$W,10,0),0)</f>
        <v>7003603.6036036005</v>
      </c>
      <c r="N3347" s="98">
        <f>IFERROR(VLOOKUP($F3347&amp;$C3347,Sales!$J:$W,11,0),0)</f>
        <v>6195495.4954954935</v>
      </c>
      <c r="O3347" s="98">
        <f>IFERROR(VLOOKUP($F3347&amp;$C3347,Sales!$J:$W,12,0),0)</f>
        <v>23.666666666666668</v>
      </c>
      <c r="P3347" s="98">
        <f>IFERROR(VLOOKUP($F3347&amp;$C3347,Sales!$J:$W,13,0),0)</f>
        <v>6375075.0750750722</v>
      </c>
      <c r="Q3347" s="98">
        <f>IFERROR(VLOOKUP($F3347&amp;$C3347,Sales!$A:$H,7,0),0)</f>
        <v>0</v>
      </c>
      <c r="R3347" s="41">
        <f t="shared" si="104"/>
        <v>1</v>
      </c>
      <c r="S3347" s="15">
        <v>1</v>
      </c>
      <c r="T3347" s="15"/>
      <c r="U3347" s="15"/>
      <c r="V3347" s="15">
        <v>1</v>
      </c>
      <c r="W3347" s="15">
        <v>1</v>
      </c>
      <c r="X3347" s="15">
        <v>1</v>
      </c>
      <c r="Y3347" s="41">
        <v>1</v>
      </c>
      <c r="Z3347" s="41">
        <v>1</v>
      </c>
      <c r="AA3347" s="41"/>
      <c r="AB3347" s="15"/>
      <c r="AC3347" s="15"/>
      <c r="AD3347" s="15"/>
      <c r="AE3347" s="15"/>
      <c r="AF3347" s="15"/>
      <c r="AG3347" s="15"/>
      <c r="AH3347" s="15"/>
      <c r="AI3347" s="15"/>
      <c r="AJ3347" s="15"/>
      <c r="AK3347" s="15"/>
      <c r="AL3347" s="15"/>
      <c r="AM3347" s="15"/>
      <c r="AN3347" s="15"/>
      <c r="AO3347" s="15"/>
      <c r="AP3347" s="15"/>
      <c r="AQ3347" s="15"/>
      <c r="AR3347" s="15"/>
      <c r="AS3347" s="15"/>
      <c r="AT3347" s="15"/>
      <c r="AU3347" s="15"/>
      <c r="AV3347" s="15"/>
      <c r="AW3347" s="15"/>
      <c r="AX3347" s="82"/>
      <c r="AY3347" s="82"/>
      <c r="AZ3347" s="10">
        <v>1</v>
      </c>
      <c r="BA3347" t="s">
        <v>22</v>
      </c>
      <c r="BB3347" t="s">
        <v>3138</v>
      </c>
      <c r="BD3347" s="39" t="str">
        <f t="shared" si="105"/>
        <v>01/294826801VTokopedia</v>
      </c>
      <c r="BH3347" s="1">
        <v>45055</v>
      </c>
    </row>
    <row r="3348" spans="2:60" ht="13.5" customHeight="1" x14ac:dyDescent="0.35">
      <c r="B3348" s="10" t="s">
        <v>17</v>
      </c>
      <c r="C3348" s="10" t="s">
        <v>2517</v>
      </c>
      <c r="D3348" s="10" t="s">
        <v>294</v>
      </c>
      <c r="E3348" s="10" t="s">
        <v>295</v>
      </c>
      <c r="F3348" s="10" t="s">
        <v>13697</v>
      </c>
      <c r="G3348" s="137" t="s">
        <v>17048</v>
      </c>
      <c r="H3348" s="10"/>
      <c r="I3348" s="10" t="s">
        <v>13723</v>
      </c>
      <c r="J3348" s="10" t="s">
        <v>17130</v>
      </c>
      <c r="K3348" s="102" t="s">
        <v>13781</v>
      </c>
      <c r="L3348" s="98">
        <f>IFERROR(VLOOKUP($F3348&amp;$C3348,Sales!$J:$W,9,0),0)</f>
        <v>0</v>
      </c>
      <c r="M3348" s="98">
        <f>IFERROR(VLOOKUP($F3348&amp;$C3348,Sales!$J:$W,10,0),0)</f>
        <v>0</v>
      </c>
      <c r="N3348" s="98">
        <f>IFERROR(VLOOKUP($F3348&amp;$C3348,Sales!$J:$W,11,0),0)</f>
        <v>0</v>
      </c>
      <c r="O3348" s="98">
        <f>IFERROR(VLOOKUP($F3348&amp;$C3348,Sales!$J:$W,12,0),0)</f>
        <v>0</v>
      </c>
      <c r="P3348" s="98">
        <f>IFERROR(VLOOKUP($F3348&amp;$C3348,Sales!$J:$W,13,0),0)</f>
        <v>0</v>
      </c>
      <c r="Q3348" s="98">
        <f>IFERROR(VLOOKUP($F3348&amp;$C3348,Sales!$A:$H,7,0),0)</f>
        <v>0</v>
      </c>
      <c r="R3348" s="41">
        <f t="shared" si="104"/>
        <v>1</v>
      </c>
      <c r="S3348" s="15">
        <v>1</v>
      </c>
      <c r="T3348" s="15"/>
      <c r="U3348" s="15"/>
      <c r="V3348" s="15">
        <v>1</v>
      </c>
      <c r="W3348" s="15">
        <v>1</v>
      </c>
      <c r="X3348" s="15">
        <v>1</v>
      </c>
      <c r="Y3348" s="41">
        <v>1</v>
      </c>
      <c r="Z3348" s="41">
        <v>1</v>
      </c>
      <c r="AA3348" s="41"/>
      <c r="AB3348" s="15"/>
      <c r="AC3348" s="15"/>
      <c r="AD3348" s="15"/>
      <c r="AE3348" s="15"/>
      <c r="AF3348" s="15"/>
      <c r="AG3348" s="15"/>
      <c r="AH3348" s="15"/>
      <c r="AI3348" s="15"/>
      <c r="AJ3348" s="15"/>
      <c r="AK3348" s="15"/>
      <c r="AL3348" s="15"/>
      <c r="AM3348" s="15"/>
      <c r="AN3348" s="15"/>
      <c r="AO3348" s="15"/>
      <c r="AP3348" s="15"/>
      <c r="AQ3348" s="15"/>
      <c r="AR3348" s="15"/>
      <c r="AS3348" s="15"/>
      <c r="AT3348" s="15"/>
      <c r="AU3348" s="15"/>
      <c r="AV3348" s="15"/>
      <c r="AW3348" s="15"/>
      <c r="AX3348" s="82"/>
      <c r="AY3348" s="82"/>
      <c r="AZ3348" s="10">
        <v>1</v>
      </c>
      <c r="BA3348" t="s">
        <v>22</v>
      </c>
      <c r="BB3348" t="s">
        <v>3138</v>
      </c>
      <c r="BD3348" s="39" t="str">
        <f t="shared" si="105"/>
        <v>01/394830008RTokopedia</v>
      </c>
      <c r="BH3348" s="1">
        <v>45055</v>
      </c>
    </row>
    <row r="3349" spans="2:60" ht="13.5" customHeight="1" x14ac:dyDescent="0.35">
      <c r="B3349" s="10" t="s">
        <v>17</v>
      </c>
      <c r="C3349" s="10" t="s">
        <v>2517</v>
      </c>
      <c r="D3349" s="10" t="s">
        <v>294</v>
      </c>
      <c r="E3349" s="10" t="s">
        <v>295</v>
      </c>
      <c r="F3349" s="10" t="s">
        <v>17024</v>
      </c>
      <c r="G3349" s="137" t="s">
        <v>17049</v>
      </c>
      <c r="H3349" s="10"/>
      <c r="I3349" s="10" t="s">
        <v>17089</v>
      </c>
      <c r="J3349" s="10" t="s">
        <v>17131</v>
      </c>
      <c r="K3349" s="102" t="s">
        <v>17001</v>
      </c>
      <c r="L3349" s="98">
        <f>IFERROR(VLOOKUP($F3349&amp;$C3349,Sales!$J:$W,9,0),0)</f>
        <v>0</v>
      </c>
      <c r="M3349" s="98">
        <f>IFERROR(VLOOKUP($F3349&amp;$C3349,Sales!$J:$W,10,0),0)</f>
        <v>0</v>
      </c>
      <c r="N3349" s="98">
        <f>IFERROR(VLOOKUP($F3349&amp;$C3349,Sales!$J:$W,11,0),0)</f>
        <v>0</v>
      </c>
      <c r="O3349" s="98">
        <f>IFERROR(VLOOKUP($F3349&amp;$C3349,Sales!$J:$W,12,0),0)</f>
        <v>0</v>
      </c>
      <c r="P3349" s="98">
        <f>IFERROR(VLOOKUP($F3349&amp;$C3349,Sales!$J:$W,13,0),0)</f>
        <v>0</v>
      </c>
      <c r="Q3349" s="98">
        <f>IFERROR(VLOOKUP($F3349&amp;$C3349,Sales!$A:$H,7,0),0)</f>
        <v>0</v>
      </c>
      <c r="R3349" s="41">
        <f t="shared" si="104"/>
        <v>1</v>
      </c>
      <c r="S3349" s="15">
        <v>1</v>
      </c>
      <c r="T3349" s="15"/>
      <c r="U3349" s="15"/>
      <c r="V3349" s="15">
        <v>1</v>
      </c>
      <c r="W3349" s="15">
        <v>1</v>
      </c>
      <c r="X3349" s="15">
        <v>1</v>
      </c>
      <c r="Y3349" s="41">
        <v>1</v>
      </c>
      <c r="Z3349" s="41">
        <v>1</v>
      </c>
      <c r="AA3349" s="41"/>
      <c r="AB3349" s="15"/>
      <c r="AC3349" s="15"/>
      <c r="AD3349" s="15"/>
      <c r="AE3349" s="15"/>
      <c r="AF3349" s="15"/>
      <c r="AG3349" s="15"/>
      <c r="AH3349" s="15"/>
      <c r="AI3349" s="15"/>
      <c r="AJ3349" s="15"/>
      <c r="AK3349" s="15"/>
      <c r="AL3349" s="15"/>
      <c r="AM3349" s="15"/>
      <c r="AN3349" s="15"/>
      <c r="AO3349" s="15"/>
      <c r="AP3349" s="15"/>
      <c r="AQ3349" s="15"/>
      <c r="AR3349" s="15"/>
      <c r="AS3349" s="15"/>
      <c r="AT3349" s="15"/>
      <c r="AU3349" s="15"/>
      <c r="AV3349" s="15"/>
      <c r="AW3349" s="15"/>
      <c r="AX3349" s="82"/>
      <c r="AY3349" s="82"/>
      <c r="AZ3349" s="10">
        <v>1</v>
      </c>
      <c r="BA3349" t="s">
        <v>22</v>
      </c>
      <c r="BB3349" t="s">
        <v>3138</v>
      </c>
      <c r="BD3349" s="39" t="str">
        <f t="shared" si="105"/>
        <v>01/394829507CTokopedia</v>
      </c>
      <c r="BH3349" s="1">
        <v>45055</v>
      </c>
    </row>
    <row r="3350" spans="2:60" ht="13.5" customHeight="1" x14ac:dyDescent="0.35">
      <c r="B3350" s="10" t="s">
        <v>17</v>
      </c>
      <c r="C3350" s="10" t="s">
        <v>2517</v>
      </c>
      <c r="D3350" s="10" t="s">
        <v>294</v>
      </c>
      <c r="E3350" s="10" t="s">
        <v>295</v>
      </c>
      <c r="F3350" s="10" t="s">
        <v>13686</v>
      </c>
      <c r="G3350" s="137" t="s">
        <v>17050</v>
      </c>
      <c r="H3350" s="10"/>
      <c r="I3350" s="10" t="s">
        <v>16857</v>
      </c>
      <c r="J3350" s="10" t="s">
        <v>17132</v>
      </c>
      <c r="K3350" s="102" t="s">
        <v>17002</v>
      </c>
      <c r="L3350" s="98">
        <f>IFERROR(VLOOKUP($F3350&amp;$C3350,Sales!$J:$W,9,0),0)</f>
        <v>4309909.9099099105</v>
      </c>
      <c r="M3350" s="98">
        <f>IFERROR(VLOOKUP($F3350&amp;$C3350,Sales!$J:$W,10,0),0)</f>
        <v>6734234.2342342325</v>
      </c>
      <c r="N3350" s="98">
        <f>IFERROR(VLOOKUP($F3350&amp;$C3350,Sales!$J:$W,11,0),0)</f>
        <v>5926126.1261261245</v>
      </c>
      <c r="O3350" s="98">
        <f>IFERROR(VLOOKUP($F3350&amp;$C3350,Sales!$J:$W,12,0),0)</f>
        <v>21</v>
      </c>
      <c r="P3350" s="98">
        <f>IFERROR(VLOOKUP($F3350&amp;$C3350,Sales!$J:$W,13,0),0)</f>
        <v>5656756.7567567565</v>
      </c>
      <c r="Q3350" s="98">
        <f>IFERROR(VLOOKUP($F3350&amp;$C3350,Sales!$A:$H,7,0),0)</f>
        <v>0</v>
      </c>
      <c r="R3350" s="41">
        <f t="shared" si="104"/>
        <v>1</v>
      </c>
      <c r="S3350" s="15">
        <v>1</v>
      </c>
      <c r="T3350" s="15"/>
      <c r="U3350" s="15"/>
      <c r="V3350" s="15">
        <v>1</v>
      </c>
      <c r="W3350" s="15">
        <v>1</v>
      </c>
      <c r="X3350" s="15">
        <v>1</v>
      </c>
      <c r="Y3350" s="41">
        <v>1</v>
      </c>
      <c r="Z3350" s="41">
        <v>1</v>
      </c>
      <c r="AA3350" s="41"/>
      <c r="AB3350" s="15"/>
      <c r="AC3350" s="15"/>
      <c r="AD3350" s="15"/>
      <c r="AE3350" s="15"/>
      <c r="AF3350" s="15"/>
      <c r="AG3350" s="15"/>
      <c r="AH3350" s="15"/>
      <c r="AI3350" s="15"/>
      <c r="AJ3350" s="15"/>
      <c r="AK3350" s="15"/>
      <c r="AL3350" s="15"/>
      <c r="AM3350" s="15"/>
      <c r="AN3350" s="15"/>
      <c r="AO3350" s="15"/>
      <c r="AP3350" s="15"/>
      <c r="AQ3350" s="15"/>
      <c r="AR3350" s="15"/>
      <c r="AS3350" s="15"/>
      <c r="AT3350" s="15"/>
      <c r="AU3350" s="15"/>
      <c r="AV3350" s="15"/>
      <c r="AW3350" s="15"/>
      <c r="AX3350" s="82"/>
      <c r="AY3350" s="82"/>
      <c r="AZ3350" s="10">
        <v>1</v>
      </c>
      <c r="BA3350" t="s">
        <v>22</v>
      </c>
      <c r="BB3350" t="s">
        <v>3138</v>
      </c>
      <c r="BD3350" s="39" t="str">
        <f t="shared" si="105"/>
        <v>01/294826801WTokopedia</v>
      </c>
      <c r="BH3350" s="1">
        <v>45055</v>
      </c>
    </row>
    <row r="3351" spans="2:60" ht="13.5" customHeight="1" x14ac:dyDescent="0.35">
      <c r="B3351" s="10" t="s">
        <v>17</v>
      </c>
      <c r="C3351" s="10" t="s">
        <v>2517</v>
      </c>
      <c r="D3351" s="10" t="s">
        <v>294</v>
      </c>
      <c r="E3351" s="10" t="s">
        <v>295</v>
      </c>
      <c r="F3351" s="10" t="s">
        <v>12714</v>
      </c>
      <c r="G3351" s="137" t="s">
        <v>17051</v>
      </c>
      <c r="H3351" s="10"/>
      <c r="I3351" s="10" t="s">
        <v>17090</v>
      </c>
      <c r="J3351" s="10" t="s">
        <v>17133</v>
      </c>
      <c r="K3351" s="102" t="s">
        <v>17003</v>
      </c>
      <c r="L3351" s="98">
        <f>IFERROR(VLOOKUP($F3351&amp;$C3351,Sales!$J:$W,9,0),0)</f>
        <v>5985585.5855855839</v>
      </c>
      <c r="M3351" s="98">
        <f>IFERROR(VLOOKUP($F3351&amp;$C3351,Sales!$J:$W,10,0),0)</f>
        <v>8706306.3063063044</v>
      </c>
      <c r="N3351" s="98">
        <f>IFERROR(VLOOKUP($F3351&amp;$C3351,Sales!$J:$W,11,0),0)</f>
        <v>7618018.0180180157</v>
      </c>
      <c r="O3351" s="98">
        <f>IFERROR(VLOOKUP($F3351&amp;$C3351,Sales!$J:$W,12,0),0)</f>
        <v>27.333333333333332</v>
      </c>
      <c r="P3351" s="98">
        <f>IFERROR(VLOOKUP($F3351&amp;$C3351,Sales!$J:$W,13,0),0)</f>
        <v>7436636.6366366344</v>
      </c>
      <c r="Q3351" s="98">
        <f>IFERROR(VLOOKUP($F3351&amp;$C3351,Sales!$A:$H,7,0),0)</f>
        <v>0</v>
      </c>
      <c r="R3351" s="41">
        <f t="shared" si="104"/>
        <v>1</v>
      </c>
      <c r="S3351" s="15">
        <v>1</v>
      </c>
      <c r="T3351" s="15"/>
      <c r="U3351" s="15"/>
      <c r="V3351" s="15">
        <v>1</v>
      </c>
      <c r="W3351" s="15">
        <v>1</v>
      </c>
      <c r="X3351" s="15">
        <v>1</v>
      </c>
      <c r="Y3351" s="41">
        <v>1</v>
      </c>
      <c r="Z3351" s="41">
        <v>1</v>
      </c>
      <c r="AA3351" s="41"/>
      <c r="AB3351" s="15"/>
      <c r="AC3351" s="15"/>
      <c r="AD3351" s="15"/>
      <c r="AE3351" s="15"/>
      <c r="AF3351" s="15"/>
      <c r="AG3351" s="15"/>
      <c r="AH3351" s="15"/>
      <c r="AI3351" s="15"/>
      <c r="AJ3351" s="15"/>
      <c r="AK3351" s="15"/>
      <c r="AL3351" s="15"/>
      <c r="AM3351" s="15"/>
      <c r="AN3351" s="15"/>
      <c r="AO3351" s="15"/>
      <c r="AP3351" s="15"/>
      <c r="AQ3351" s="15"/>
      <c r="AR3351" s="15"/>
      <c r="AS3351" s="15"/>
      <c r="AT3351" s="15"/>
      <c r="AU3351" s="15"/>
      <c r="AV3351" s="15"/>
      <c r="AW3351" s="15"/>
      <c r="AX3351" s="82"/>
      <c r="AY3351" s="82"/>
      <c r="AZ3351" s="10">
        <v>1</v>
      </c>
      <c r="BA3351" t="s">
        <v>22</v>
      </c>
      <c r="BB3351" t="s">
        <v>3138</v>
      </c>
      <c r="BD3351" s="39" t="str">
        <f t="shared" si="105"/>
        <v>01/294826004JTokopedia</v>
      </c>
      <c r="BH3351" s="1">
        <v>45055</v>
      </c>
    </row>
    <row r="3352" spans="2:60" ht="13.5" customHeight="1" x14ac:dyDescent="0.35">
      <c r="B3352" s="10" t="s">
        <v>17</v>
      </c>
      <c r="C3352" s="10" t="s">
        <v>2517</v>
      </c>
      <c r="D3352" s="10" t="s">
        <v>294</v>
      </c>
      <c r="E3352" s="10" t="s">
        <v>295</v>
      </c>
      <c r="F3352" s="10" t="s">
        <v>13693</v>
      </c>
      <c r="G3352" s="137" t="s">
        <v>17052</v>
      </c>
      <c r="H3352" s="10"/>
      <c r="I3352" s="10" t="s">
        <v>13720</v>
      </c>
      <c r="J3352" s="10" t="s">
        <v>17134</v>
      </c>
      <c r="K3352" s="102" t="s">
        <v>13786</v>
      </c>
      <c r="L3352" s="98">
        <f>IFERROR(VLOOKUP($F3352&amp;$C3352,Sales!$J:$W,9,0),0)</f>
        <v>0</v>
      </c>
      <c r="M3352" s="98">
        <f>IFERROR(VLOOKUP($F3352&amp;$C3352,Sales!$J:$W,10,0),0)</f>
        <v>0</v>
      </c>
      <c r="N3352" s="98">
        <f>IFERROR(VLOOKUP($F3352&amp;$C3352,Sales!$J:$W,11,0),0)</f>
        <v>0</v>
      </c>
      <c r="O3352" s="98">
        <f>IFERROR(VLOOKUP($F3352&amp;$C3352,Sales!$J:$W,12,0),0)</f>
        <v>0</v>
      </c>
      <c r="P3352" s="98">
        <f>IFERROR(VLOOKUP($F3352&amp;$C3352,Sales!$J:$W,13,0),0)</f>
        <v>0</v>
      </c>
      <c r="Q3352" s="98">
        <f>IFERROR(VLOOKUP($F3352&amp;$C3352,Sales!$A:$H,7,0),0)</f>
        <v>0</v>
      </c>
      <c r="R3352" s="41">
        <f t="shared" si="104"/>
        <v>1</v>
      </c>
      <c r="S3352" s="15">
        <v>1</v>
      </c>
      <c r="T3352" s="15"/>
      <c r="U3352" s="15"/>
      <c r="V3352" s="15">
        <v>1</v>
      </c>
      <c r="W3352" s="15">
        <v>1</v>
      </c>
      <c r="X3352" s="15">
        <v>1</v>
      </c>
      <c r="Y3352" s="41">
        <v>1</v>
      </c>
      <c r="Z3352" s="41">
        <v>1</v>
      </c>
      <c r="AA3352" s="41"/>
      <c r="AB3352" s="15"/>
      <c r="AC3352" s="15"/>
      <c r="AD3352" s="15"/>
      <c r="AE3352" s="15"/>
      <c r="AF3352" s="15"/>
      <c r="AG3352" s="15"/>
      <c r="AH3352" s="15"/>
      <c r="AI3352" s="15"/>
      <c r="AJ3352" s="15"/>
      <c r="AK3352" s="15"/>
      <c r="AL3352" s="15"/>
      <c r="AM3352" s="15"/>
      <c r="AN3352" s="15"/>
      <c r="AO3352" s="15"/>
      <c r="AP3352" s="15"/>
      <c r="AQ3352" s="15"/>
      <c r="AR3352" s="15"/>
      <c r="AS3352" s="15"/>
      <c r="AT3352" s="15"/>
      <c r="AU3352" s="15"/>
      <c r="AV3352" s="15"/>
      <c r="AW3352" s="15"/>
      <c r="AX3352" s="82"/>
      <c r="AY3352" s="82"/>
      <c r="AZ3352" s="10">
        <v>1</v>
      </c>
      <c r="BA3352" t="s">
        <v>22</v>
      </c>
      <c r="BB3352" t="s">
        <v>3138</v>
      </c>
      <c r="BD3352" s="39" t="str">
        <f t="shared" si="105"/>
        <v>01/394830008MTokopedia</v>
      </c>
      <c r="BH3352" s="1">
        <v>45055</v>
      </c>
    </row>
    <row r="3353" spans="2:60" ht="13.5" customHeight="1" x14ac:dyDescent="0.35">
      <c r="B3353" s="10" t="s">
        <v>17</v>
      </c>
      <c r="C3353" s="10" t="s">
        <v>2517</v>
      </c>
      <c r="D3353" s="10" t="s">
        <v>294</v>
      </c>
      <c r="E3353" s="10" t="s">
        <v>295</v>
      </c>
      <c r="F3353" s="10" t="s">
        <v>5627</v>
      </c>
      <c r="G3353" s="137" t="s">
        <v>17053</v>
      </c>
      <c r="H3353" s="10"/>
      <c r="I3353" s="10" t="s">
        <v>17091</v>
      </c>
      <c r="J3353" s="10" t="s">
        <v>17135</v>
      </c>
      <c r="K3353" s="102" t="s">
        <v>17004</v>
      </c>
      <c r="L3353" s="98">
        <f>IFERROR(VLOOKUP($F3353&amp;$C3353,Sales!$J:$W,9,0),0)</f>
        <v>8975405.4054053985</v>
      </c>
      <c r="M3353" s="98">
        <f>IFERROR(VLOOKUP($F3353&amp;$C3353,Sales!$J:$W,10,0),0)</f>
        <v>15774954.954954939</v>
      </c>
      <c r="N3353" s="98">
        <f>IFERROR(VLOOKUP($F3353&amp;$C3353,Sales!$J:$W,11,0),0)</f>
        <v>16590900.900900884</v>
      </c>
      <c r="O3353" s="98">
        <f>IFERROR(VLOOKUP($F3353&amp;$C3353,Sales!$J:$W,12,0),0)</f>
        <v>50.666666666666664</v>
      </c>
      <c r="P3353" s="98">
        <f>IFERROR(VLOOKUP($F3353&amp;$C3353,Sales!$J:$W,13,0),0)</f>
        <v>13780420.420420408</v>
      </c>
      <c r="Q3353" s="98">
        <f>IFERROR(VLOOKUP($F3353&amp;$C3353,Sales!$A:$H,7,0),0)</f>
        <v>0</v>
      </c>
      <c r="R3353" s="41">
        <f t="shared" si="104"/>
        <v>1</v>
      </c>
      <c r="S3353" s="15">
        <v>1</v>
      </c>
      <c r="T3353" s="15"/>
      <c r="U3353" s="15"/>
      <c r="V3353" s="15">
        <v>1</v>
      </c>
      <c r="W3353" s="15">
        <v>1</v>
      </c>
      <c r="X3353" s="15">
        <v>1</v>
      </c>
      <c r="Y3353" s="41">
        <v>1</v>
      </c>
      <c r="Z3353" s="41">
        <v>1</v>
      </c>
      <c r="AA3353" s="41"/>
      <c r="AB3353" s="15"/>
      <c r="AC3353" s="15"/>
      <c r="AD3353" s="15"/>
      <c r="AE3353" s="15"/>
      <c r="AF3353" s="15"/>
      <c r="AG3353" s="15"/>
      <c r="AH3353" s="15"/>
      <c r="AI3353" s="15"/>
      <c r="AJ3353" s="15"/>
      <c r="AK3353" s="15"/>
      <c r="AL3353" s="15"/>
      <c r="AM3353" s="15"/>
      <c r="AN3353" s="15"/>
      <c r="AO3353" s="15"/>
      <c r="AP3353" s="15"/>
      <c r="AQ3353" s="15"/>
      <c r="AR3353" s="15"/>
      <c r="AS3353" s="15"/>
      <c r="AT3353" s="15"/>
      <c r="AU3353" s="15"/>
      <c r="AV3353" s="15"/>
      <c r="AW3353" s="15"/>
      <c r="AX3353" s="82"/>
      <c r="AY3353" s="82"/>
      <c r="AZ3353" s="10">
        <v>1</v>
      </c>
      <c r="BA3353" t="s">
        <v>22</v>
      </c>
      <c r="BB3353" t="s">
        <v>3138</v>
      </c>
      <c r="BD3353" s="39" t="str">
        <f t="shared" si="105"/>
        <v>01/294826004CTokopedia</v>
      </c>
      <c r="BH3353" s="1">
        <v>45055</v>
      </c>
    </row>
    <row r="3354" spans="2:60" ht="13.5" customHeight="1" x14ac:dyDescent="0.35">
      <c r="B3354" s="10" t="s">
        <v>17</v>
      </c>
      <c r="C3354" s="10" t="s">
        <v>2517</v>
      </c>
      <c r="D3354" s="10" t="s">
        <v>294</v>
      </c>
      <c r="E3354" s="10" t="s">
        <v>295</v>
      </c>
      <c r="F3354" s="10" t="s">
        <v>13813</v>
      </c>
      <c r="G3354" s="137" t="s">
        <v>17054</v>
      </c>
      <c r="H3354" s="10"/>
      <c r="I3354" s="10" t="s">
        <v>4107</v>
      </c>
      <c r="J3354" s="10" t="s">
        <v>17136</v>
      </c>
      <c r="K3354" s="102" t="s">
        <v>17005</v>
      </c>
      <c r="L3354" s="98">
        <f>IFERROR(VLOOKUP($F3354&amp;$C3354,Sales!$J:$W,9,0),0)</f>
        <v>1258738.7387387389</v>
      </c>
      <c r="M3354" s="98">
        <f>IFERROR(VLOOKUP($F3354&amp;$C3354,Sales!$J:$W,10,0),0)</f>
        <v>1123873.8738738736</v>
      </c>
      <c r="N3354" s="98">
        <f>IFERROR(VLOOKUP($F3354&amp;$C3354,Sales!$J:$W,11,0),0)</f>
        <v>719279.27927927917</v>
      </c>
      <c r="O3354" s="98">
        <f>IFERROR(VLOOKUP($F3354&amp;$C3354,Sales!$J:$W,12,0),0)</f>
        <v>23</v>
      </c>
      <c r="P3354" s="98">
        <f>IFERROR(VLOOKUP($F3354&amp;$C3354,Sales!$J:$W,13,0),0)</f>
        <v>1033963.9639639639</v>
      </c>
      <c r="Q3354" s="98">
        <f>IFERROR(VLOOKUP($F3354&amp;$C3354,Sales!$A:$H,7,0),0)</f>
        <v>0</v>
      </c>
      <c r="R3354" s="41">
        <f t="shared" si="104"/>
        <v>1</v>
      </c>
      <c r="S3354" s="15">
        <v>1</v>
      </c>
      <c r="T3354" s="15"/>
      <c r="U3354" s="15"/>
      <c r="V3354" s="15">
        <v>1</v>
      </c>
      <c r="W3354" s="15">
        <v>1</v>
      </c>
      <c r="X3354" s="15">
        <v>1</v>
      </c>
      <c r="Y3354" s="41">
        <v>1</v>
      </c>
      <c r="Z3354" s="41">
        <v>1</v>
      </c>
      <c r="AA3354" s="41"/>
      <c r="AB3354" s="15"/>
      <c r="AC3354" s="15"/>
      <c r="AD3354" s="15"/>
      <c r="AE3354" s="15"/>
      <c r="AF3354" s="15"/>
      <c r="AG3354" s="15"/>
      <c r="AH3354" s="15"/>
      <c r="AI3354" s="15"/>
      <c r="AJ3354" s="15"/>
      <c r="AK3354" s="15"/>
      <c r="AL3354" s="15"/>
      <c r="AM3354" s="15"/>
      <c r="AN3354" s="15"/>
      <c r="AO3354" s="15"/>
      <c r="AP3354" s="15"/>
      <c r="AQ3354" s="15"/>
      <c r="AR3354" s="15"/>
      <c r="AS3354" s="15"/>
      <c r="AT3354" s="15"/>
      <c r="AU3354" s="15"/>
      <c r="AV3354" s="15"/>
      <c r="AW3354" s="15"/>
      <c r="AX3354" s="82"/>
      <c r="AY3354" s="82"/>
      <c r="AZ3354" s="10">
        <v>1</v>
      </c>
      <c r="BA3354" t="s">
        <v>22</v>
      </c>
      <c r="BB3354" t="s">
        <v>3138</v>
      </c>
      <c r="BD3354" s="39" t="str">
        <f t="shared" si="105"/>
        <v>01/294826004HTokopedia</v>
      </c>
      <c r="BH3354" s="1">
        <v>45055</v>
      </c>
    </row>
    <row r="3355" spans="2:60" ht="13.5" customHeight="1" x14ac:dyDescent="0.35">
      <c r="B3355" s="10" t="s">
        <v>17</v>
      </c>
      <c r="C3355" s="10" t="s">
        <v>2517</v>
      </c>
      <c r="D3355" s="10" t="s">
        <v>294</v>
      </c>
      <c r="E3355" s="10" t="s">
        <v>295</v>
      </c>
      <c r="F3355" s="10" t="s">
        <v>13695</v>
      </c>
      <c r="G3355" s="137" t="s">
        <v>17055</v>
      </c>
      <c r="H3355" s="10"/>
      <c r="I3355" s="10" t="s">
        <v>13722</v>
      </c>
      <c r="J3355" s="10" t="s">
        <v>17137</v>
      </c>
      <c r="K3355" s="102" t="s">
        <v>13784</v>
      </c>
      <c r="L3355" s="98">
        <f>IFERROR(VLOOKUP($F3355&amp;$C3355,Sales!$J:$W,9,0),0)</f>
        <v>0</v>
      </c>
      <c r="M3355" s="98">
        <f>IFERROR(VLOOKUP($F3355&amp;$C3355,Sales!$J:$W,10,0),0)</f>
        <v>0</v>
      </c>
      <c r="N3355" s="98">
        <f>IFERROR(VLOOKUP($F3355&amp;$C3355,Sales!$J:$W,11,0),0)</f>
        <v>0</v>
      </c>
      <c r="O3355" s="98">
        <f>IFERROR(VLOOKUP($F3355&amp;$C3355,Sales!$J:$W,12,0),0)</f>
        <v>0</v>
      </c>
      <c r="P3355" s="98">
        <f>IFERROR(VLOOKUP($F3355&amp;$C3355,Sales!$J:$W,13,0),0)</f>
        <v>0</v>
      </c>
      <c r="Q3355" s="98">
        <f>IFERROR(VLOOKUP($F3355&amp;$C3355,Sales!$A:$H,7,0),0)</f>
        <v>0</v>
      </c>
      <c r="R3355" s="41">
        <f t="shared" si="104"/>
        <v>1</v>
      </c>
      <c r="S3355" s="15">
        <v>1</v>
      </c>
      <c r="T3355" s="15"/>
      <c r="U3355" s="15"/>
      <c r="V3355" s="15">
        <v>1</v>
      </c>
      <c r="W3355" s="15">
        <v>1</v>
      </c>
      <c r="X3355" s="15">
        <v>1</v>
      </c>
      <c r="Y3355" s="41">
        <v>1</v>
      </c>
      <c r="Z3355" s="41">
        <v>1</v>
      </c>
      <c r="AA3355" s="41"/>
      <c r="AB3355" s="15"/>
      <c r="AC3355" s="15"/>
      <c r="AD3355" s="15"/>
      <c r="AE3355" s="15"/>
      <c r="AF3355" s="15"/>
      <c r="AG3355" s="15"/>
      <c r="AH3355" s="15"/>
      <c r="AI3355" s="15"/>
      <c r="AJ3355" s="15"/>
      <c r="AK3355" s="15"/>
      <c r="AL3355" s="15"/>
      <c r="AM3355" s="15"/>
      <c r="AN3355" s="15"/>
      <c r="AO3355" s="15"/>
      <c r="AP3355" s="15"/>
      <c r="AQ3355" s="15"/>
      <c r="AR3355" s="15"/>
      <c r="AS3355" s="15"/>
      <c r="AT3355" s="15"/>
      <c r="AU3355" s="15"/>
      <c r="AV3355" s="15"/>
      <c r="AW3355" s="15"/>
      <c r="AX3355" s="82"/>
      <c r="AY3355" s="82"/>
      <c r="AZ3355" s="10">
        <v>1</v>
      </c>
      <c r="BA3355" t="s">
        <v>22</v>
      </c>
      <c r="BB3355" t="s">
        <v>3138</v>
      </c>
      <c r="BD3355" s="39" t="str">
        <f t="shared" si="105"/>
        <v>01/394830008OTokopedia</v>
      </c>
      <c r="BH3355" s="1">
        <v>45055</v>
      </c>
    </row>
    <row r="3356" spans="2:60" ht="13.5" customHeight="1" x14ac:dyDescent="0.35">
      <c r="B3356" s="10" t="s">
        <v>17</v>
      </c>
      <c r="C3356" s="10" t="s">
        <v>2517</v>
      </c>
      <c r="D3356" s="10" t="s">
        <v>294</v>
      </c>
      <c r="E3356" s="10" t="s">
        <v>295</v>
      </c>
      <c r="F3356" s="10" t="s">
        <v>13696</v>
      </c>
      <c r="G3356" s="137" t="s">
        <v>17056</v>
      </c>
      <c r="H3356" s="10"/>
      <c r="I3356" s="10" t="s">
        <v>13724</v>
      </c>
      <c r="J3356" s="10" t="s">
        <v>17138</v>
      </c>
      <c r="K3356" s="102" t="s">
        <v>13783</v>
      </c>
      <c r="L3356" s="98">
        <f>IFERROR(VLOOKUP($F3356&amp;$C3356,Sales!$J:$W,9,0),0)</f>
        <v>0</v>
      </c>
      <c r="M3356" s="98">
        <f>IFERROR(VLOOKUP($F3356&amp;$C3356,Sales!$J:$W,10,0),0)</f>
        <v>0</v>
      </c>
      <c r="N3356" s="98">
        <f>IFERROR(VLOOKUP($F3356&amp;$C3356,Sales!$J:$W,11,0),0)</f>
        <v>0</v>
      </c>
      <c r="O3356" s="98">
        <f>IFERROR(VLOOKUP($F3356&amp;$C3356,Sales!$J:$W,12,0),0)</f>
        <v>0</v>
      </c>
      <c r="P3356" s="98">
        <f>IFERROR(VLOOKUP($F3356&amp;$C3356,Sales!$J:$W,13,0),0)</f>
        <v>0</v>
      </c>
      <c r="Q3356" s="98">
        <f>IFERROR(VLOOKUP($F3356&amp;$C3356,Sales!$A:$H,7,0),0)</f>
        <v>0</v>
      </c>
      <c r="R3356" s="41">
        <f t="shared" si="104"/>
        <v>1</v>
      </c>
      <c r="S3356" s="15">
        <v>1</v>
      </c>
      <c r="T3356" s="15"/>
      <c r="U3356" s="15"/>
      <c r="V3356" s="15">
        <v>1</v>
      </c>
      <c r="W3356" s="15">
        <v>1</v>
      </c>
      <c r="X3356" s="15">
        <v>1</v>
      </c>
      <c r="Y3356" s="41">
        <v>1</v>
      </c>
      <c r="Z3356" s="41">
        <v>1</v>
      </c>
      <c r="AA3356" s="41"/>
      <c r="AB3356" s="15"/>
      <c r="AC3356" s="15"/>
      <c r="AD3356" s="15"/>
      <c r="AE3356" s="15"/>
      <c r="AF3356" s="15"/>
      <c r="AG3356" s="15"/>
      <c r="AH3356" s="15"/>
      <c r="AI3356" s="15"/>
      <c r="AJ3356" s="15"/>
      <c r="AK3356" s="15"/>
      <c r="AL3356" s="15"/>
      <c r="AM3356" s="15"/>
      <c r="AN3356" s="15"/>
      <c r="AO3356" s="15"/>
      <c r="AP3356" s="15"/>
      <c r="AQ3356" s="15"/>
      <c r="AR3356" s="15"/>
      <c r="AS3356" s="15"/>
      <c r="AT3356" s="15"/>
      <c r="AU3356" s="15"/>
      <c r="AV3356" s="15"/>
      <c r="AW3356" s="15"/>
      <c r="AX3356" s="82"/>
      <c r="AY3356" s="82"/>
      <c r="AZ3356" s="10">
        <v>1</v>
      </c>
      <c r="BA3356" t="s">
        <v>22</v>
      </c>
      <c r="BB3356" t="s">
        <v>3138</v>
      </c>
      <c r="BD3356" s="39" t="str">
        <f t="shared" si="105"/>
        <v>01/394830008PTokopedia</v>
      </c>
      <c r="BH3356" s="1">
        <v>45055</v>
      </c>
    </row>
    <row r="3357" spans="2:60" ht="13.5" customHeight="1" x14ac:dyDescent="0.35">
      <c r="B3357" s="10" t="s">
        <v>17</v>
      </c>
      <c r="C3357" s="10" t="s">
        <v>2517</v>
      </c>
      <c r="D3357" s="10" t="s">
        <v>294</v>
      </c>
      <c r="E3357" s="10" t="s">
        <v>295</v>
      </c>
      <c r="F3357" s="10" t="s">
        <v>13694</v>
      </c>
      <c r="G3357" s="137" t="s">
        <v>17057</v>
      </c>
      <c r="H3357" s="10"/>
      <c r="I3357" s="10" t="s">
        <v>13721</v>
      </c>
      <c r="J3357" s="10" t="s">
        <v>17139</v>
      </c>
      <c r="K3357" s="102" t="s">
        <v>13785</v>
      </c>
      <c r="L3357" s="98">
        <f>IFERROR(VLOOKUP($F3357&amp;$C3357,Sales!$J:$W,9,0),0)</f>
        <v>0</v>
      </c>
      <c r="M3357" s="98">
        <f>IFERROR(VLOOKUP($F3357&amp;$C3357,Sales!$J:$W,10,0),0)</f>
        <v>0</v>
      </c>
      <c r="N3357" s="98">
        <f>IFERROR(VLOOKUP($F3357&amp;$C3357,Sales!$J:$W,11,0),0)</f>
        <v>0</v>
      </c>
      <c r="O3357" s="98">
        <f>IFERROR(VLOOKUP($F3357&amp;$C3357,Sales!$J:$W,12,0),0)</f>
        <v>0</v>
      </c>
      <c r="P3357" s="98">
        <f>IFERROR(VLOOKUP($F3357&amp;$C3357,Sales!$J:$W,13,0),0)</f>
        <v>0</v>
      </c>
      <c r="Q3357" s="98">
        <f>IFERROR(VLOOKUP($F3357&amp;$C3357,Sales!$A:$H,7,0),0)</f>
        <v>0</v>
      </c>
      <c r="R3357" s="41">
        <f t="shared" si="104"/>
        <v>1</v>
      </c>
      <c r="S3357" s="15">
        <v>1</v>
      </c>
      <c r="T3357" s="15"/>
      <c r="U3357" s="15"/>
      <c r="V3357" s="15">
        <v>1</v>
      </c>
      <c r="W3357" s="15">
        <v>1</v>
      </c>
      <c r="X3357" s="15">
        <v>1</v>
      </c>
      <c r="Y3357" s="41">
        <v>1</v>
      </c>
      <c r="Z3357" s="41">
        <v>1</v>
      </c>
      <c r="AA3357" s="41"/>
      <c r="AB3357" s="15"/>
      <c r="AC3357" s="15"/>
      <c r="AD3357" s="15"/>
      <c r="AE3357" s="15"/>
      <c r="AF3357" s="15"/>
      <c r="AG3357" s="15"/>
      <c r="AH3357" s="15"/>
      <c r="AI3357" s="15"/>
      <c r="AJ3357" s="15"/>
      <c r="AK3357" s="15"/>
      <c r="AL3357" s="15"/>
      <c r="AM3357" s="15"/>
      <c r="AN3357" s="15"/>
      <c r="AO3357" s="15"/>
      <c r="AP3357" s="15"/>
      <c r="AQ3357" s="15"/>
      <c r="AR3357" s="15"/>
      <c r="AS3357" s="15"/>
      <c r="AT3357" s="15"/>
      <c r="AU3357" s="15"/>
      <c r="AV3357" s="15"/>
      <c r="AW3357" s="15"/>
      <c r="AX3357" s="82"/>
      <c r="AY3357" s="82"/>
      <c r="AZ3357" s="10">
        <v>1</v>
      </c>
      <c r="BA3357" t="s">
        <v>22</v>
      </c>
      <c r="BB3357" t="s">
        <v>3138</v>
      </c>
      <c r="BD3357" s="39" t="str">
        <f t="shared" si="105"/>
        <v>01/394830008NTokopedia</v>
      </c>
      <c r="BH3357" s="1">
        <v>45055</v>
      </c>
    </row>
    <row r="3358" spans="2:60" ht="13.5" customHeight="1" x14ac:dyDescent="0.35">
      <c r="B3358" s="10" t="s">
        <v>17</v>
      </c>
      <c r="C3358" s="10" t="s">
        <v>2517</v>
      </c>
      <c r="D3358" s="10" t="s">
        <v>294</v>
      </c>
      <c r="E3358" s="10" t="s">
        <v>295</v>
      </c>
      <c r="F3358" s="10" t="s">
        <v>13773</v>
      </c>
      <c r="G3358" s="137" t="s">
        <v>17058</v>
      </c>
      <c r="H3358" s="10"/>
      <c r="I3358" s="10" t="s">
        <v>13774</v>
      </c>
      <c r="J3358" s="10" t="s">
        <v>17140</v>
      </c>
      <c r="K3358" s="102" t="s">
        <v>13782</v>
      </c>
      <c r="L3358" s="98">
        <f>IFERROR(VLOOKUP($F3358&amp;$C3358,Sales!$J:$W,9,0),0)</f>
        <v>0</v>
      </c>
      <c r="M3358" s="98">
        <f>IFERROR(VLOOKUP($F3358&amp;$C3358,Sales!$J:$W,10,0),0)</f>
        <v>0</v>
      </c>
      <c r="N3358" s="98">
        <f>IFERROR(VLOOKUP($F3358&amp;$C3358,Sales!$J:$W,11,0),0)</f>
        <v>0</v>
      </c>
      <c r="O3358" s="98">
        <f>IFERROR(VLOOKUP($F3358&amp;$C3358,Sales!$J:$W,12,0),0)</f>
        <v>0</v>
      </c>
      <c r="P3358" s="98">
        <f>IFERROR(VLOOKUP($F3358&amp;$C3358,Sales!$J:$W,13,0),0)</f>
        <v>0</v>
      </c>
      <c r="Q3358" s="98">
        <f>IFERROR(VLOOKUP($F3358&amp;$C3358,Sales!$A:$H,7,0),0)</f>
        <v>0</v>
      </c>
      <c r="R3358" s="41">
        <f t="shared" si="104"/>
        <v>1</v>
      </c>
      <c r="S3358" s="15">
        <v>1</v>
      </c>
      <c r="T3358" s="15"/>
      <c r="U3358" s="15"/>
      <c r="V3358" s="15">
        <v>1</v>
      </c>
      <c r="W3358" s="15">
        <v>1</v>
      </c>
      <c r="X3358" s="15">
        <v>1</v>
      </c>
      <c r="Y3358" s="41">
        <v>1</v>
      </c>
      <c r="Z3358" s="41">
        <v>1</v>
      </c>
      <c r="AA3358" s="41"/>
      <c r="AB3358" s="15"/>
      <c r="AC3358" s="15"/>
      <c r="AD3358" s="15"/>
      <c r="AE3358" s="15"/>
      <c r="AF3358" s="15"/>
      <c r="AG3358" s="15"/>
      <c r="AH3358" s="15"/>
      <c r="AI3358" s="15"/>
      <c r="AJ3358" s="15"/>
      <c r="AK3358" s="15"/>
      <c r="AL3358" s="15"/>
      <c r="AM3358" s="15"/>
      <c r="AN3358" s="15"/>
      <c r="AO3358" s="15"/>
      <c r="AP3358" s="15"/>
      <c r="AQ3358" s="15"/>
      <c r="AR3358" s="15"/>
      <c r="AS3358" s="15"/>
      <c r="AT3358" s="15"/>
      <c r="AU3358" s="15"/>
      <c r="AV3358" s="15"/>
      <c r="AW3358" s="15"/>
      <c r="AX3358" s="82"/>
      <c r="AY3358" s="82"/>
      <c r="AZ3358" s="10">
        <v>1</v>
      </c>
      <c r="BA3358" t="s">
        <v>22</v>
      </c>
      <c r="BB3358" t="s">
        <v>3138</v>
      </c>
      <c r="BD3358" s="39" t="str">
        <f t="shared" si="105"/>
        <v>01/394830008QTokopedia</v>
      </c>
      <c r="BH3358" s="1">
        <v>45055</v>
      </c>
    </row>
    <row r="3359" spans="2:60" ht="13.5" customHeight="1" x14ac:dyDescent="0.35">
      <c r="B3359" s="10" t="s">
        <v>17</v>
      </c>
      <c r="C3359" s="10" t="s">
        <v>2517</v>
      </c>
      <c r="D3359" s="10" t="s">
        <v>294</v>
      </c>
      <c r="E3359" s="10" t="s">
        <v>295</v>
      </c>
      <c r="F3359" s="10" t="s">
        <v>16181</v>
      </c>
      <c r="G3359" s="137" t="s">
        <v>17059</v>
      </c>
      <c r="H3359" s="10"/>
      <c r="I3359" s="10" t="s">
        <v>17092</v>
      </c>
      <c r="J3359" s="10" t="s">
        <v>17141</v>
      </c>
      <c r="K3359" s="102" t="s">
        <v>17006</v>
      </c>
      <c r="L3359" s="98">
        <f>IFERROR(VLOOKUP($F3359&amp;$C3359,Sales!$J:$W,9,0),0)</f>
        <v>11534234.234234232</v>
      </c>
      <c r="M3359" s="98">
        <f>IFERROR(VLOOKUP($F3359&amp;$C3359,Sales!$J:$W,10,0),0)</f>
        <v>9142342.3423423413</v>
      </c>
      <c r="N3359" s="98">
        <f>IFERROR(VLOOKUP($F3359&amp;$C3359,Sales!$J:$W,11,0),0)</f>
        <v>11906306.306306304</v>
      </c>
      <c r="O3359" s="98">
        <f>IFERROR(VLOOKUP($F3359&amp;$C3359,Sales!$J:$W,12,0),0)</f>
        <v>204.33333333333334</v>
      </c>
      <c r="P3359" s="98">
        <f>IFERROR(VLOOKUP($F3359&amp;$C3359,Sales!$J:$W,13,0),0)</f>
        <v>10860960.96096096</v>
      </c>
      <c r="Q3359" s="98">
        <f>IFERROR(VLOOKUP($F3359&amp;$C3359,Sales!$A:$H,7,0),0)</f>
        <v>53153.153153153151</v>
      </c>
      <c r="R3359" s="41">
        <f t="shared" si="104"/>
        <v>1</v>
      </c>
      <c r="S3359" s="15">
        <v>1</v>
      </c>
      <c r="T3359" s="15"/>
      <c r="U3359" s="15"/>
      <c r="V3359" s="15">
        <v>1</v>
      </c>
      <c r="W3359" s="15">
        <v>1</v>
      </c>
      <c r="X3359" s="15">
        <v>1</v>
      </c>
      <c r="Y3359" s="41">
        <v>1</v>
      </c>
      <c r="Z3359" s="41">
        <v>1</v>
      </c>
      <c r="AA3359" s="41"/>
      <c r="AB3359" s="15"/>
      <c r="AC3359" s="15"/>
      <c r="AD3359" s="15"/>
      <c r="AE3359" s="15"/>
      <c r="AF3359" s="15"/>
      <c r="AG3359" s="15"/>
      <c r="AH3359" s="15"/>
      <c r="AI3359" s="15"/>
      <c r="AJ3359" s="15"/>
      <c r="AK3359" s="15"/>
      <c r="AL3359" s="15"/>
      <c r="AM3359" s="15"/>
      <c r="AN3359" s="15"/>
      <c r="AO3359" s="15"/>
      <c r="AP3359" s="15"/>
      <c r="AQ3359" s="15"/>
      <c r="AR3359" s="15"/>
      <c r="AS3359" s="15"/>
      <c r="AT3359" s="15"/>
      <c r="AU3359" s="15"/>
      <c r="AV3359" s="15"/>
      <c r="AW3359" s="15"/>
      <c r="AX3359" s="82"/>
      <c r="AY3359" s="82"/>
      <c r="AZ3359" s="10">
        <v>1</v>
      </c>
      <c r="BA3359" t="s">
        <v>22</v>
      </c>
      <c r="BB3359" t="s">
        <v>3138</v>
      </c>
      <c r="BD3359" s="39" t="str">
        <f t="shared" si="105"/>
        <v>01/294826801YTokopedia</v>
      </c>
      <c r="BH3359" s="1">
        <v>45055</v>
      </c>
    </row>
    <row r="3360" spans="2:60" ht="13.5" customHeight="1" x14ac:dyDescent="0.35">
      <c r="B3360" s="10" t="s">
        <v>17</v>
      </c>
      <c r="C3360" s="10" t="s">
        <v>2517</v>
      </c>
      <c r="D3360" s="10" t="s">
        <v>294</v>
      </c>
      <c r="E3360" s="10" t="s">
        <v>295</v>
      </c>
      <c r="F3360" s="10" t="s">
        <v>5626</v>
      </c>
      <c r="G3360" s="137" t="s">
        <v>17060</v>
      </c>
      <c r="H3360" s="10"/>
      <c r="I3360" s="10" t="s">
        <v>17093</v>
      </c>
      <c r="J3360" s="10" t="s">
        <v>17142</v>
      </c>
      <c r="K3360" s="102" t="s">
        <v>10630</v>
      </c>
      <c r="L3360" s="98">
        <f>IFERROR(VLOOKUP($F3360&amp;$C3360,Sales!$J:$W,9,0),0)</f>
        <v>543963.96396396391</v>
      </c>
      <c r="M3360" s="98">
        <f>IFERROR(VLOOKUP($F3360&amp;$C3360,Sales!$J:$W,10,0),0)</f>
        <v>815945.9459459458</v>
      </c>
      <c r="N3360" s="98">
        <f>IFERROR(VLOOKUP($F3360&amp;$C3360,Sales!$J:$W,11,0),0)</f>
        <v>0</v>
      </c>
      <c r="O3360" s="98">
        <f>IFERROR(VLOOKUP($F3360&amp;$C3360,Sales!$J:$W,12,0),0)</f>
        <v>1.6666666666666667</v>
      </c>
      <c r="P3360" s="98">
        <f>IFERROR(VLOOKUP($F3360&amp;$C3360,Sales!$J:$W,13,0),0)</f>
        <v>453303.3033033032</v>
      </c>
      <c r="Q3360" s="98">
        <f>IFERROR(VLOOKUP($F3360&amp;$C3360,Sales!$A:$H,7,0),0)</f>
        <v>0</v>
      </c>
      <c r="R3360" s="41" t="str">
        <f t="shared" si="104"/>
        <v>ERROR</v>
      </c>
      <c r="S3360" s="15"/>
      <c r="T3360" s="15"/>
      <c r="U3360" s="15"/>
      <c r="V3360" s="15"/>
      <c r="W3360" s="15"/>
      <c r="X3360" s="15"/>
      <c r="Y3360" s="41"/>
      <c r="Z3360" s="41"/>
      <c r="AA3360" s="41"/>
      <c r="AB3360" s="15"/>
      <c r="AC3360" s="15"/>
      <c r="AD3360" s="15"/>
      <c r="AE3360" s="15"/>
      <c r="AF3360" s="15"/>
      <c r="AG3360" s="15"/>
      <c r="AH3360" s="15"/>
      <c r="AI3360" s="15"/>
      <c r="AJ3360" s="15"/>
      <c r="AK3360" s="15"/>
      <c r="AL3360" s="15"/>
      <c r="AM3360" s="15"/>
      <c r="AN3360" s="15"/>
      <c r="AO3360" s="15"/>
      <c r="AP3360" s="15"/>
      <c r="AQ3360" s="15"/>
      <c r="AR3360" s="15"/>
      <c r="AS3360" s="15"/>
      <c r="AT3360" s="15"/>
      <c r="AU3360" s="15"/>
      <c r="AV3360" s="15"/>
      <c r="AW3360" s="15"/>
      <c r="AX3360" s="82"/>
      <c r="AY3360" s="82"/>
      <c r="AZ3360" s="10">
        <v>1</v>
      </c>
      <c r="BA3360" t="s">
        <v>22</v>
      </c>
      <c r="BB3360" t="s">
        <v>88</v>
      </c>
      <c r="BD3360" s="39" t="str">
        <f t="shared" si="105"/>
        <v>01/294826004DTokopedia</v>
      </c>
      <c r="BH3360" s="1">
        <v>45055</v>
      </c>
    </row>
    <row r="3361" spans="2:61" ht="13.5" customHeight="1" x14ac:dyDescent="0.35">
      <c r="B3361" s="10" t="s">
        <v>17</v>
      </c>
      <c r="C3361" s="10" t="s">
        <v>2517</v>
      </c>
      <c r="D3361" s="10" t="s">
        <v>294</v>
      </c>
      <c r="E3361" s="10" t="s">
        <v>295</v>
      </c>
      <c r="F3361" s="10" t="s">
        <v>309</v>
      </c>
      <c r="G3361" s="137" t="s">
        <v>17061</v>
      </c>
      <c r="H3361" s="10"/>
      <c r="I3361" s="10" t="s">
        <v>17094</v>
      </c>
      <c r="J3361" s="10" t="s">
        <v>17143</v>
      </c>
      <c r="K3361" s="102" t="s">
        <v>17007</v>
      </c>
      <c r="L3361" s="98">
        <f>IFERROR(VLOOKUP($F3361&amp;$C3361,Sales!$J:$W,9,0),0)</f>
        <v>0</v>
      </c>
      <c r="M3361" s="98">
        <f>IFERROR(VLOOKUP($F3361&amp;$C3361,Sales!$J:$W,10,0),0)</f>
        <v>0</v>
      </c>
      <c r="N3361" s="98">
        <f>IFERROR(VLOOKUP($F3361&amp;$C3361,Sales!$J:$W,11,0),0)</f>
        <v>0</v>
      </c>
      <c r="O3361" s="98">
        <f>IFERROR(VLOOKUP($F3361&amp;$C3361,Sales!$J:$W,12,0),0)</f>
        <v>0</v>
      </c>
      <c r="P3361" s="98">
        <f>IFERROR(VLOOKUP($F3361&amp;$C3361,Sales!$J:$W,13,0),0)</f>
        <v>0</v>
      </c>
      <c r="Q3361" s="98">
        <f>IFERROR(VLOOKUP($F3361&amp;$C3361,Sales!$A:$H,7,0),0)</f>
        <v>0</v>
      </c>
      <c r="R3361" s="41">
        <f t="shared" si="104"/>
        <v>1</v>
      </c>
      <c r="S3361" s="15">
        <v>1</v>
      </c>
      <c r="T3361" s="15"/>
      <c r="U3361" s="15"/>
      <c r="V3361" s="15">
        <v>1</v>
      </c>
      <c r="W3361" s="15">
        <v>1</v>
      </c>
      <c r="X3361" s="15">
        <v>1</v>
      </c>
      <c r="Y3361" s="41">
        <v>1</v>
      </c>
      <c r="Z3361" s="41">
        <v>1</v>
      </c>
      <c r="AA3361" s="41"/>
      <c r="AB3361" s="15"/>
      <c r="AC3361" s="15"/>
      <c r="AD3361" s="15"/>
      <c r="AE3361" s="15"/>
      <c r="AF3361" s="15"/>
      <c r="AG3361" s="15"/>
      <c r="AH3361" s="15"/>
      <c r="AI3361" s="15"/>
      <c r="AJ3361" s="15"/>
      <c r="AK3361" s="15"/>
      <c r="AL3361" s="15"/>
      <c r="AM3361" s="15"/>
      <c r="AN3361" s="15"/>
      <c r="AO3361" s="15"/>
      <c r="AP3361" s="15"/>
      <c r="AQ3361" s="15"/>
      <c r="AR3361" s="15"/>
      <c r="AS3361" s="15"/>
      <c r="AT3361" s="15"/>
      <c r="AU3361" s="15"/>
      <c r="AV3361" s="15"/>
      <c r="AW3361" s="15"/>
      <c r="AX3361" s="82"/>
      <c r="AY3361" s="82"/>
      <c r="AZ3361" s="10">
        <v>1</v>
      </c>
      <c r="BA3361" t="s">
        <v>22</v>
      </c>
      <c r="BB3361" t="s">
        <v>3138</v>
      </c>
      <c r="BD3361" s="39" t="str">
        <f t="shared" si="105"/>
        <v>01/394829502UTokopedia</v>
      </c>
      <c r="BH3361" s="1">
        <v>45055</v>
      </c>
    </row>
    <row r="3362" spans="2:61" ht="13.5" customHeight="1" x14ac:dyDescent="0.35">
      <c r="B3362" s="10" t="s">
        <v>17</v>
      </c>
      <c r="C3362" s="10" t="s">
        <v>2517</v>
      </c>
      <c r="D3362" s="10" t="s">
        <v>294</v>
      </c>
      <c r="E3362" s="10" t="s">
        <v>295</v>
      </c>
      <c r="F3362" s="10" t="s">
        <v>17025</v>
      </c>
      <c r="G3362" s="137">
        <v>0</v>
      </c>
      <c r="H3362" s="10"/>
      <c r="I3362" s="10" t="s">
        <v>17095</v>
      </c>
      <c r="J3362" s="10">
        <v>0</v>
      </c>
      <c r="K3362" s="102" t="s">
        <v>17008</v>
      </c>
      <c r="L3362" s="98">
        <f>IFERROR(VLOOKUP($F3362&amp;$C3362,Sales!$J:$W,9,0),0)</f>
        <v>0</v>
      </c>
      <c r="M3362" s="98">
        <f>IFERROR(VLOOKUP($F3362&amp;$C3362,Sales!$J:$W,10,0),0)</f>
        <v>0</v>
      </c>
      <c r="N3362" s="98">
        <f>IFERROR(VLOOKUP($F3362&amp;$C3362,Sales!$J:$W,11,0),0)</f>
        <v>0</v>
      </c>
      <c r="O3362" s="98">
        <f>IFERROR(VLOOKUP($F3362&amp;$C3362,Sales!$J:$W,12,0),0)</f>
        <v>0</v>
      </c>
      <c r="P3362" s="98">
        <f>IFERROR(VLOOKUP($F3362&amp;$C3362,Sales!$J:$W,13,0),0)</f>
        <v>0</v>
      </c>
      <c r="Q3362" s="98">
        <f>IFERROR(VLOOKUP($F3362&amp;$C3362,Sales!$A:$H,7,0),0)</f>
        <v>0</v>
      </c>
      <c r="R3362" s="41" t="str">
        <f t="shared" si="104"/>
        <v>ERROR</v>
      </c>
      <c r="S3362" s="15"/>
      <c r="T3362" s="15"/>
      <c r="U3362" s="15"/>
      <c r="V3362" s="15"/>
      <c r="W3362" s="15"/>
      <c r="X3362" s="15"/>
      <c r="Y3362" s="41"/>
      <c r="Z3362" s="41"/>
      <c r="AA3362" s="41"/>
      <c r="AB3362" s="15"/>
      <c r="AC3362" s="15"/>
      <c r="AD3362" s="15"/>
      <c r="AE3362" s="15"/>
      <c r="AF3362" s="15"/>
      <c r="AG3362" s="15"/>
      <c r="AH3362" s="15"/>
      <c r="AI3362" s="15"/>
      <c r="AJ3362" s="15"/>
      <c r="AK3362" s="15"/>
      <c r="AL3362" s="15"/>
      <c r="AM3362" s="15"/>
      <c r="AN3362" s="15"/>
      <c r="AO3362" s="15"/>
      <c r="AP3362" s="15"/>
      <c r="AQ3362" s="15"/>
      <c r="AR3362" s="15"/>
      <c r="AS3362" s="15"/>
      <c r="AT3362" s="15"/>
      <c r="AU3362" s="15"/>
      <c r="AV3362" s="15"/>
      <c r="AW3362" s="15"/>
      <c r="AX3362" s="82"/>
      <c r="AY3362" s="82"/>
      <c r="AZ3362" s="10">
        <v>1</v>
      </c>
      <c r="BA3362" t="s">
        <v>22</v>
      </c>
      <c r="BB3362" t="s">
        <v>88</v>
      </c>
      <c r="BD3362" s="39" t="str">
        <f t="shared" si="105"/>
        <v>01/394830013HTokopedia</v>
      </c>
      <c r="BE3362" s="1">
        <v>45055</v>
      </c>
      <c r="BH3362" s="1">
        <v>45055</v>
      </c>
    </row>
    <row r="3363" spans="2:61" ht="13.5" customHeight="1" x14ac:dyDescent="0.35">
      <c r="B3363" s="10" t="s">
        <v>17</v>
      </c>
      <c r="C3363" s="10" t="s">
        <v>2517</v>
      </c>
      <c r="D3363" s="10" t="s">
        <v>248</v>
      </c>
      <c r="E3363" s="10" t="s">
        <v>194</v>
      </c>
      <c r="F3363" s="10" t="s">
        <v>787</v>
      </c>
      <c r="G3363" s="137" t="s">
        <v>17062</v>
      </c>
      <c r="H3363" s="10"/>
      <c r="I3363" s="10">
        <v>4987176054395</v>
      </c>
      <c r="J3363" s="10" t="s">
        <v>17144</v>
      </c>
      <c r="K3363" s="102" t="s">
        <v>16184</v>
      </c>
      <c r="L3363" s="98">
        <f>IFERROR(VLOOKUP($F3363&amp;$C3363,Sales!$J:$W,9,0),0)</f>
        <v>1350450.4594594592</v>
      </c>
      <c r="M3363" s="98">
        <f>IFERROR(VLOOKUP($F3363&amp;$C3363,Sales!$J:$W,10,0),0)</f>
        <v>0</v>
      </c>
      <c r="N3363" s="98">
        <f>IFERROR(VLOOKUP($F3363&amp;$C3363,Sales!$J:$W,11,0),0)</f>
        <v>0</v>
      </c>
      <c r="O3363" s="98">
        <f>IFERROR(VLOOKUP($F3363&amp;$C3363,Sales!$J:$W,12,0),0)</f>
        <v>3.3333333333333335</v>
      </c>
      <c r="P3363" s="98">
        <f>IFERROR(VLOOKUP($F3363&amp;$C3363,Sales!$J:$W,13,0),0)</f>
        <v>450150.15315315308</v>
      </c>
      <c r="Q3363" s="98">
        <f>IFERROR(VLOOKUP($F3363&amp;$C3363,Sales!$A:$H,7,0),0)</f>
        <v>0</v>
      </c>
      <c r="R3363" s="41" t="str">
        <f t="shared" si="104"/>
        <v>ERROR</v>
      </c>
      <c r="S3363" s="15"/>
      <c r="T3363" s="15"/>
      <c r="U3363" s="15"/>
      <c r="V3363" s="15"/>
      <c r="W3363" s="15"/>
      <c r="X3363" s="15"/>
      <c r="Y3363" s="41"/>
      <c r="Z3363" s="41"/>
      <c r="AA3363" s="41"/>
      <c r="AB3363" s="15"/>
      <c r="AC3363" s="15"/>
      <c r="AD3363" s="15"/>
      <c r="AE3363" s="15"/>
      <c r="AF3363" s="15"/>
      <c r="AG3363" s="15"/>
      <c r="AH3363" s="15"/>
      <c r="AI3363" s="15"/>
      <c r="AJ3363" s="15"/>
      <c r="AK3363" s="15"/>
      <c r="AL3363" s="15"/>
      <c r="AM3363" s="15"/>
      <c r="AN3363" s="15"/>
      <c r="AO3363" s="15"/>
      <c r="AP3363" s="15"/>
      <c r="AQ3363" s="15"/>
      <c r="AR3363" s="15"/>
      <c r="AS3363" s="15"/>
      <c r="AT3363" s="15"/>
      <c r="AU3363" s="15"/>
      <c r="AV3363" s="15"/>
      <c r="AW3363" s="15"/>
      <c r="AX3363" s="82"/>
      <c r="AY3363" s="82"/>
      <c r="AZ3363" s="10">
        <v>1</v>
      </c>
      <c r="BA3363" t="s">
        <v>22</v>
      </c>
      <c r="BB3363" t="s">
        <v>88</v>
      </c>
      <c r="BD3363" s="39" t="str">
        <f t="shared" si="105"/>
        <v>01/080717601ATokopedia</v>
      </c>
      <c r="BE3363" s="1">
        <v>45055</v>
      </c>
      <c r="BH3363" s="1">
        <v>45055</v>
      </c>
    </row>
    <row r="3364" spans="2:61" ht="13.5" customHeight="1" x14ac:dyDescent="0.35">
      <c r="B3364" s="10" t="s">
        <v>17</v>
      </c>
      <c r="C3364" s="10" t="s">
        <v>2517</v>
      </c>
      <c r="D3364" s="10" t="s">
        <v>248</v>
      </c>
      <c r="E3364" s="10" t="s">
        <v>194</v>
      </c>
      <c r="F3364" s="10" t="s">
        <v>13886</v>
      </c>
      <c r="G3364" s="137" t="s">
        <v>17063</v>
      </c>
      <c r="H3364" s="10"/>
      <c r="I3364" s="10" t="s">
        <v>17096</v>
      </c>
      <c r="J3364" s="10" t="s">
        <v>17145</v>
      </c>
      <c r="K3364" s="102" t="s">
        <v>17009</v>
      </c>
      <c r="L3364" s="98">
        <f>IFERROR(VLOOKUP($F3364&amp;$C3364,Sales!$J:$W,9,0),0)</f>
        <v>0</v>
      </c>
      <c r="M3364" s="98">
        <f>IFERROR(VLOOKUP($F3364&amp;$C3364,Sales!$J:$W,10,0),0)</f>
        <v>0</v>
      </c>
      <c r="N3364" s="98">
        <f>IFERROR(VLOOKUP($F3364&amp;$C3364,Sales!$J:$W,11,0),0)</f>
        <v>0</v>
      </c>
      <c r="O3364" s="98">
        <f>IFERROR(VLOOKUP($F3364&amp;$C3364,Sales!$J:$W,12,0),0)</f>
        <v>0</v>
      </c>
      <c r="P3364" s="98">
        <f>IFERROR(VLOOKUP($F3364&amp;$C3364,Sales!$J:$W,13,0),0)</f>
        <v>0</v>
      </c>
      <c r="Q3364" s="98">
        <f>IFERROR(VLOOKUP($F3364&amp;$C3364,Sales!$A:$H,7,0),0)</f>
        <v>0</v>
      </c>
      <c r="R3364" s="41">
        <f t="shared" si="104"/>
        <v>1</v>
      </c>
      <c r="S3364" s="15">
        <v>1</v>
      </c>
      <c r="T3364" s="15"/>
      <c r="U3364" s="15"/>
      <c r="V3364" s="15">
        <v>1</v>
      </c>
      <c r="W3364" s="15">
        <v>1</v>
      </c>
      <c r="X3364" s="15">
        <v>1</v>
      </c>
      <c r="Y3364" s="41">
        <v>1</v>
      </c>
      <c r="Z3364" s="41">
        <v>1</v>
      </c>
      <c r="AA3364" s="41"/>
      <c r="AB3364" s="15"/>
      <c r="AC3364" s="15"/>
      <c r="AD3364" s="15"/>
      <c r="AE3364" s="15"/>
      <c r="AF3364" s="15"/>
      <c r="AG3364" s="15"/>
      <c r="AH3364" s="15"/>
      <c r="AI3364" s="15"/>
      <c r="AJ3364" s="15"/>
      <c r="AK3364" s="15"/>
      <c r="AL3364" s="15"/>
      <c r="AM3364" s="15"/>
      <c r="AN3364" s="15"/>
      <c r="AO3364" s="15"/>
      <c r="AP3364" s="15"/>
      <c r="AQ3364" s="15"/>
      <c r="AR3364" s="15"/>
      <c r="AS3364" s="15"/>
      <c r="AT3364" s="15"/>
      <c r="AU3364" s="15"/>
      <c r="AV3364" s="15"/>
      <c r="AW3364" s="15"/>
      <c r="AX3364" s="82"/>
      <c r="AY3364" s="82"/>
      <c r="AZ3364" s="10">
        <v>1</v>
      </c>
      <c r="BA3364" t="s">
        <v>22</v>
      </c>
      <c r="BB3364" t="s">
        <v>3138</v>
      </c>
      <c r="BD3364" s="39" t="str">
        <f t="shared" si="105"/>
        <v>01/394629502UTokopedia</v>
      </c>
      <c r="BH3364" s="1">
        <v>45055</v>
      </c>
    </row>
    <row r="3365" spans="2:61" ht="13.5" customHeight="1" x14ac:dyDescent="0.35">
      <c r="B3365" s="10" t="s">
        <v>17</v>
      </c>
      <c r="C3365" s="10" t="s">
        <v>2517</v>
      </c>
      <c r="D3365" s="10" t="s">
        <v>248</v>
      </c>
      <c r="E3365" s="10" t="s">
        <v>194</v>
      </c>
      <c r="F3365" s="10" t="s">
        <v>13848</v>
      </c>
      <c r="G3365" s="137" t="s">
        <v>17064</v>
      </c>
      <c r="H3365" s="10"/>
      <c r="I3365" s="10" t="s">
        <v>17097</v>
      </c>
      <c r="J3365" s="10" t="s">
        <v>17146</v>
      </c>
      <c r="K3365" s="102" t="s">
        <v>17010</v>
      </c>
      <c r="L3365" s="98">
        <f>IFERROR(VLOOKUP($F3365&amp;$C3365,Sales!$J:$W,9,0),0)</f>
        <v>0</v>
      </c>
      <c r="M3365" s="98">
        <f>IFERROR(VLOOKUP($F3365&amp;$C3365,Sales!$J:$W,10,0),0)</f>
        <v>0</v>
      </c>
      <c r="N3365" s="98">
        <f>IFERROR(VLOOKUP($F3365&amp;$C3365,Sales!$J:$W,11,0),0)</f>
        <v>0</v>
      </c>
      <c r="O3365" s="98">
        <f>IFERROR(VLOOKUP($F3365&amp;$C3365,Sales!$J:$W,12,0),0)</f>
        <v>0</v>
      </c>
      <c r="P3365" s="98">
        <f>IFERROR(VLOOKUP($F3365&amp;$C3365,Sales!$J:$W,13,0),0)</f>
        <v>0</v>
      </c>
      <c r="Q3365" s="98">
        <f>IFERROR(VLOOKUP($F3365&amp;$C3365,Sales!$A:$H,7,0),0)</f>
        <v>0</v>
      </c>
      <c r="R3365" s="41">
        <f t="shared" si="104"/>
        <v>1</v>
      </c>
      <c r="S3365" s="15">
        <v>1</v>
      </c>
      <c r="T3365" s="15"/>
      <c r="U3365" s="15"/>
      <c r="V3365" s="15">
        <v>1</v>
      </c>
      <c r="W3365" s="15">
        <v>1</v>
      </c>
      <c r="X3365" s="15">
        <v>1</v>
      </c>
      <c r="Y3365" s="41">
        <v>1</v>
      </c>
      <c r="Z3365" s="41">
        <v>1</v>
      </c>
      <c r="AA3365" s="41"/>
      <c r="AB3365" s="15"/>
      <c r="AC3365" s="15"/>
      <c r="AD3365" s="15"/>
      <c r="AE3365" s="15"/>
      <c r="AF3365" s="15"/>
      <c r="AG3365" s="15"/>
      <c r="AH3365" s="15"/>
      <c r="AI3365" s="15"/>
      <c r="AJ3365" s="15"/>
      <c r="AK3365" s="15"/>
      <c r="AL3365" s="15"/>
      <c r="AM3365" s="15"/>
      <c r="AN3365" s="15"/>
      <c r="AO3365" s="15"/>
      <c r="AP3365" s="15"/>
      <c r="AQ3365" s="15"/>
      <c r="AR3365" s="15"/>
      <c r="AS3365" s="15"/>
      <c r="AT3365" s="15"/>
      <c r="AU3365" s="15"/>
      <c r="AV3365" s="15"/>
      <c r="AW3365" s="15"/>
      <c r="AX3365" s="82"/>
      <c r="AY3365" s="82"/>
      <c r="AZ3365" s="10">
        <v>1</v>
      </c>
      <c r="BA3365" t="s">
        <v>22</v>
      </c>
      <c r="BB3365" t="s">
        <v>3138</v>
      </c>
      <c r="BD3365" s="39" t="str">
        <f t="shared" si="105"/>
        <v>01/394629502WTokopedia</v>
      </c>
      <c r="BH3365" s="1">
        <v>45055</v>
      </c>
    </row>
    <row r="3366" spans="2:61" ht="13.5" customHeight="1" x14ac:dyDescent="0.35">
      <c r="B3366" s="10" t="s">
        <v>17</v>
      </c>
      <c r="C3366" s="10" t="s">
        <v>2517</v>
      </c>
      <c r="D3366" s="10" t="s">
        <v>248</v>
      </c>
      <c r="E3366" s="10" t="s">
        <v>194</v>
      </c>
      <c r="F3366" s="10" t="s">
        <v>13804</v>
      </c>
      <c r="G3366" s="137" t="s">
        <v>17065</v>
      </c>
      <c r="H3366" s="10"/>
      <c r="I3366" s="10" t="s">
        <v>17098</v>
      </c>
      <c r="J3366" s="10" t="s">
        <v>17147</v>
      </c>
      <c r="K3366" s="102" t="s">
        <v>17011</v>
      </c>
      <c r="L3366" s="98">
        <f>IFERROR(VLOOKUP($F3366&amp;$C3366,Sales!$J:$W,9,0),0)</f>
        <v>3439009.0090090088</v>
      </c>
      <c r="M3366" s="98">
        <f>IFERROR(VLOOKUP($F3366&amp;$C3366,Sales!$J:$W,10,0),0)</f>
        <v>4196756.7567567565</v>
      </c>
      <c r="N3366" s="98">
        <f>IFERROR(VLOOKUP($F3366&amp;$C3366,Sales!$J:$W,11,0),0)</f>
        <v>4196756.7567567565</v>
      </c>
      <c r="O3366" s="98">
        <f>IFERROR(VLOOKUP($F3366&amp;$C3366,Sales!$J:$W,12,0),0)</f>
        <v>67.666666666666671</v>
      </c>
      <c r="P3366" s="98">
        <f>IFERROR(VLOOKUP($F3366&amp;$C3366,Sales!$J:$W,13,0),0)</f>
        <v>3944174.1741741742</v>
      </c>
      <c r="Q3366" s="98">
        <f>IFERROR(VLOOKUP($F3366&amp;$C3366,Sales!$A:$H,7,0),0)</f>
        <v>291441.44144144142</v>
      </c>
      <c r="R3366" s="41">
        <f t="shared" si="104"/>
        <v>1</v>
      </c>
      <c r="S3366" s="15">
        <v>1</v>
      </c>
      <c r="T3366" s="15"/>
      <c r="U3366" s="15"/>
      <c r="V3366" s="15">
        <v>1</v>
      </c>
      <c r="W3366" s="15">
        <v>1</v>
      </c>
      <c r="X3366" s="15">
        <v>1</v>
      </c>
      <c r="Y3366" s="41">
        <v>1</v>
      </c>
      <c r="Z3366" s="41">
        <v>1</v>
      </c>
      <c r="AA3366" s="41"/>
      <c r="AB3366" s="15"/>
      <c r="AC3366" s="15"/>
      <c r="AD3366" s="15"/>
      <c r="AE3366" s="15"/>
      <c r="AF3366" s="15"/>
      <c r="AG3366" s="15"/>
      <c r="AH3366" s="15"/>
      <c r="AI3366" s="15"/>
      <c r="AJ3366" s="15"/>
      <c r="AK3366" s="15"/>
      <c r="AL3366" s="15"/>
      <c r="AM3366" s="15"/>
      <c r="AN3366" s="15"/>
      <c r="AO3366" s="15"/>
      <c r="AP3366" s="15"/>
      <c r="AQ3366" s="15"/>
      <c r="AR3366" s="15"/>
      <c r="AS3366" s="15"/>
      <c r="AT3366" s="15"/>
      <c r="AU3366" s="15"/>
      <c r="AV3366" s="15"/>
      <c r="AW3366" s="15"/>
      <c r="AX3366" s="82"/>
      <c r="AY3366" s="82"/>
      <c r="AZ3366" s="10">
        <v>1</v>
      </c>
      <c r="BA3366" t="s">
        <v>22</v>
      </c>
      <c r="BB3366" t="s">
        <v>3138</v>
      </c>
      <c r="BD3366" s="39" t="str">
        <f t="shared" si="105"/>
        <v>01/244621008PTokopedia</v>
      </c>
      <c r="BH3366" s="1">
        <v>45055</v>
      </c>
    </row>
    <row r="3367" spans="2:61" ht="13.5" customHeight="1" x14ac:dyDescent="0.35">
      <c r="B3367" s="10" t="s">
        <v>17</v>
      </c>
      <c r="C3367" s="10" t="s">
        <v>2517</v>
      </c>
      <c r="D3367" s="10" t="s">
        <v>248</v>
      </c>
      <c r="E3367" s="10" t="s">
        <v>194</v>
      </c>
      <c r="F3367" s="10" t="s">
        <v>13806</v>
      </c>
      <c r="G3367" s="137" t="s">
        <v>17066</v>
      </c>
      <c r="H3367" s="10"/>
      <c r="I3367" s="10" t="s">
        <v>17099</v>
      </c>
      <c r="J3367" s="10" t="s">
        <v>17148</v>
      </c>
      <c r="K3367" s="102" t="s">
        <v>17012</v>
      </c>
      <c r="L3367" s="98">
        <f>IFERROR(VLOOKUP($F3367&amp;$C3367,Sales!$J:$W,9,0),0)</f>
        <v>10839099.099099111</v>
      </c>
      <c r="M3367" s="98">
        <f>IFERROR(VLOOKUP($F3367&amp;$C3367,Sales!$J:$W,10,0),0)</f>
        <v>8192342.3423423395</v>
      </c>
      <c r="N3367" s="98">
        <f>IFERROR(VLOOKUP($F3367&amp;$C3367,Sales!$J:$W,11,0),0)</f>
        <v>11595315.315315327</v>
      </c>
      <c r="O3367" s="98">
        <f>IFERROR(VLOOKUP($F3367&amp;$C3367,Sales!$J:$W,12,0),0)</f>
        <v>81</v>
      </c>
      <c r="P3367" s="98">
        <f>IFERROR(VLOOKUP($F3367&amp;$C3367,Sales!$J:$W,13,0),0)</f>
        <v>10208918.918918924</v>
      </c>
      <c r="Q3367" s="98">
        <f>IFERROR(VLOOKUP($F3367&amp;$C3367,Sales!$A:$H,7,0),0)</f>
        <v>1260360.3603603602</v>
      </c>
      <c r="R3367" s="41">
        <f t="shared" si="104"/>
        <v>1</v>
      </c>
      <c r="S3367" s="15">
        <v>1</v>
      </c>
      <c r="T3367" s="15"/>
      <c r="U3367" s="15"/>
      <c r="V3367" s="15">
        <v>1</v>
      </c>
      <c r="W3367" s="15">
        <v>1</v>
      </c>
      <c r="X3367" s="15">
        <v>1</v>
      </c>
      <c r="Y3367" s="41">
        <v>1</v>
      </c>
      <c r="Z3367" s="41">
        <v>1</v>
      </c>
      <c r="AA3367" s="41"/>
      <c r="AB3367" s="15"/>
      <c r="AC3367" s="15"/>
      <c r="AD3367" s="15"/>
      <c r="AE3367" s="15"/>
      <c r="AF3367" s="15"/>
      <c r="AG3367" s="15"/>
      <c r="AH3367" s="15"/>
      <c r="AI3367" s="15"/>
      <c r="AJ3367" s="15"/>
      <c r="AK3367" s="15"/>
      <c r="AL3367" s="15"/>
      <c r="AM3367" s="15"/>
      <c r="AN3367" s="15"/>
      <c r="AO3367" s="15"/>
      <c r="AP3367" s="15"/>
      <c r="AQ3367" s="15"/>
      <c r="AR3367" s="15"/>
      <c r="AS3367" s="15"/>
      <c r="AT3367" s="15"/>
      <c r="AU3367" s="15"/>
      <c r="AV3367" s="15"/>
      <c r="AW3367" s="15"/>
      <c r="AX3367" s="82"/>
      <c r="AY3367" s="82"/>
      <c r="AZ3367" s="10">
        <v>1</v>
      </c>
      <c r="BA3367" t="s">
        <v>22</v>
      </c>
      <c r="BB3367" t="s">
        <v>3138</v>
      </c>
      <c r="BD3367" s="39" t="str">
        <f t="shared" si="105"/>
        <v>01/244621008RTokopedia</v>
      </c>
      <c r="BH3367" s="1">
        <v>45055</v>
      </c>
      <c r="BI3367" t="s">
        <v>19033</v>
      </c>
    </row>
    <row r="3368" spans="2:61" ht="13.5" customHeight="1" x14ac:dyDescent="0.35">
      <c r="B3368" s="10" t="s">
        <v>17</v>
      </c>
      <c r="C3368" s="10" t="s">
        <v>2517</v>
      </c>
      <c r="D3368" s="10" t="s">
        <v>248</v>
      </c>
      <c r="E3368" s="10" t="s">
        <v>194</v>
      </c>
      <c r="F3368" s="10" t="s">
        <v>13805</v>
      </c>
      <c r="G3368" s="137" t="s">
        <v>17067</v>
      </c>
      <c r="H3368" s="10"/>
      <c r="I3368" s="10" t="s">
        <v>17100</v>
      </c>
      <c r="J3368" s="10" t="s">
        <v>17149</v>
      </c>
      <c r="K3368" s="102" t="s">
        <v>17013</v>
      </c>
      <c r="L3368" s="98">
        <f>IFERROR(VLOOKUP($F3368&amp;$C3368,Sales!$J:$W,9,0),0)</f>
        <v>3264144.1441441439</v>
      </c>
      <c r="M3368" s="98">
        <f>IFERROR(VLOOKUP($F3368&amp;$C3368,Sales!$J:$W,10,0),0)</f>
        <v>3264144.1441441439</v>
      </c>
      <c r="N3368" s="98">
        <f>IFERROR(VLOOKUP($F3368&amp;$C3368,Sales!$J:$W,11,0),0)</f>
        <v>3030990.9909909908</v>
      </c>
      <c r="O3368" s="98">
        <f>IFERROR(VLOOKUP($F3368&amp;$C3368,Sales!$J:$W,12,0),0)</f>
        <v>54.666666666666664</v>
      </c>
      <c r="P3368" s="98">
        <f>IFERROR(VLOOKUP($F3368&amp;$C3368,Sales!$J:$W,13,0),0)</f>
        <v>3186426.426426426</v>
      </c>
      <c r="Q3368" s="98">
        <f>IFERROR(VLOOKUP($F3368&amp;$C3368,Sales!$A:$H,7,0),0)</f>
        <v>0</v>
      </c>
      <c r="R3368" s="41">
        <f t="shared" si="104"/>
        <v>1</v>
      </c>
      <c r="S3368" s="15">
        <v>1</v>
      </c>
      <c r="T3368" s="15"/>
      <c r="U3368" s="15"/>
      <c r="V3368" s="15">
        <v>1</v>
      </c>
      <c r="W3368" s="15">
        <v>1</v>
      </c>
      <c r="X3368" s="15">
        <v>1</v>
      </c>
      <c r="Y3368" s="41">
        <v>1</v>
      </c>
      <c r="Z3368" s="41">
        <v>1</v>
      </c>
      <c r="AA3368" s="41"/>
      <c r="AB3368" s="15"/>
      <c r="AC3368" s="15"/>
      <c r="AD3368" s="15"/>
      <c r="AE3368" s="15"/>
      <c r="AF3368" s="15"/>
      <c r="AG3368" s="15"/>
      <c r="AH3368" s="15"/>
      <c r="AI3368" s="15"/>
      <c r="AJ3368" s="15"/>
      <c r="AK3368" s="15"/>
      <c r="AL3368" s="15"/>
      <c r="AM3368" s="15"/>
      <c r="AN3368" s="15"/>
      <c r="AO3368" s="15"/>
      <c r="AP3368" s="15"/>
      <c r="AQ3368" s="15"/>
      <c r="AR3368" s="15"/>
      <c r="AS3368" s="15"/>
      <c r="AT3368" s="15"/>
      <c r="AU3368" s="15"/>
      <c r="AV3368" s="15"/>
      <c r="AW3368" s="15"/>
      <c r="AX3368" s="82"/>
      <c r="AY3368" s="82"/>
      <c r="AZ3368" s="10">
        <v>1</v>
      </c>
      <c r="BA3368" t="s">
        <v>22</v>
      </c>
      <c r="BB3368" t="s">
        <v>3138</v>
      </c>
      <c r="BD3368" s="39" t="str">
        <f t="shared" si="105"/>
        <v>01/244621008QTokopedia</v>
      </c>
      <c r="BH3368" s="1">
        <v>45055</v>
      </c>
    </row>
    <row r="3369" spans="2:61" ht="13.5" customHeight="1" x14ac:dyDescent="0.35">
      <c r="B3369" s="10" t="s">
        <v>17</v>
      </c>
      <c r="C3369" s="10" t="s">
        <v>2517</v>
      </c>
      <c r="D3369" s="10" t="s">
        <v>248</v>
      </c>
      <c r="E3369" s="10" t="s">
        <v>194</v>
      </c>
      <c r="F3369" s="10" t="s">
        <v>13823</v>
      </c>
      <c r="G3369" s="137" t="s">
        <v>17068</v>
      </c>
      <c r="H3369" s="10"/>
      <c r="I3369" s="10" t="s">
        <v>17101</v>
      </c>
      <c r="J3369" s="10" t="s">
        <v>17150</v>
      </c>
      <c r="K3369" s="102" t="s">
        <v>17014</v>
      </c>
      <c r="L3369" s="98">
        <f>IFERROR(VLOOKUP($F3369&amp;$C3369,Sales!$J:$W,9,0),0)</f>
        <v>4546486.4864864834</v>
      </c>
      <c r="M3369" s="98">
        <f>IFERROR(VLOOKUP($F3369&amp;$C3369,Sales!$J:$W,10,0),0)</f>
        <v>5595675.675675666</v>
      </c>
      <c r="N3369" s="98">
        <f>IFERROR(VLOOKUP($F3369&amp;$C3369,Sales!$J:$W,11,0),0)</f>
        <v>4779639.6396396365</v>
      </c>
      <c r="O3369" s="98">
        <f>IFERROR(VLOOKUP($F3369&amp;$C3369,Sales!$J:$W,12,0),0)</f>
        <v>85.333333333333329</v>
      </c>
      <c r="P3369" s="98">
        <f>IFERROR(VLOOKUP($F3369&amp;$C3369,Sales!$J:$W,13,0),0)</f>
        <v>4973933.9339339286</v>
      </c>
      <c r="Q3369" s="98">
        <f>IFERROR(VLOOKUP($F3369&amp;$C3369,Sales!$A:$H,7,0),0)</f>
        <v>408018.01801801799</v>
      </c>
      <c r="R3369" s="41">
        <f t="shared" si="104"/>
        <v>1</v>
      </c>
      <c r="S3369" s="15">
        <v>1</v>
      </c>
      <c r="T3369" s="15"/>
      <c r="U3369" s="15"/>
      <c r="V3369" s="15">
        <v>1</v>
      </c>
      <c r="W3369" s="15">
        <v>1</v>
      </c>
      <c r="X3369" s="15">
        <v>1</v>
      </c>
      <c r="Y3369" s="41">
        <v>1</v>
      </c>
      <c r="Z3369" s="41">
        <v>1</v>
      </c>
      <c r="AA3369" s="41"/>
      <c r="AB3369" s="15"/>
      <c r="AC3369" s="15"/>
      <c r="AD3369" s="15"/>
      <c r="AE3369" s="15"/>
      <c r="AF3369" s="15"/>
      <c r="AG3369" s="15"/>
      <c r="AH3369" s="15"/>
      <c r="AI3369" s="15"/>
      <c r="AJ3369" s="15"/>
      <c r="AK3369" s="15"/>
      <c r="AL3369" s="15"/>
      <c r="AM3369" s="15"/>
      <c r="AN3369" s="15"/>
      <c r="AO3369" s="15"/>
      <c r="AP3369" s="15"/>
      <c r="AQ3369" s="15"/>
      <c r="AR3369" s="15"/>
      <c r="AS3369" s="15"/>
      <c r="AT3369" s="15"/>
      <c r="AU3369" s="15"/>
      <c r="AV3369" s="15"/>
      <c r="AW3369" s="15"/>
      <c r="AX3369" s="82"/>
      <c r="AY3369" s="82"/>
      <c r="AZ3369" s="10">
        <v>1</v>
      </c>
      <c r="BA3369" t="s">
        <v>22</v>
      </c>
      <c r="BB3369" t="s">
        <v>3138</v>
      </c>
      <c r="BD3369" s="39" t="str">
        <f t="shared" si="105"/>
        <v>01/244621109NTokopedia</v>
      </c>
      <c r="BH3369" s="1">
        <v>45055</v>
      </c>
    </row>
    <row r="3370" spans="2:61" ht="13.5" customHeight="1" x14ac:dyDescent="0.35">
      <c r="B3370" s="10" t="s">
        <v>17</v>
      </c>
      <c r="C3370" s="10" t="s">
        <v>2517</v>
      </c>
      <c r="D3370" s="10" t="s">
        <v>248</v>
      </c>
      <c r="E3370" s="10" t="s">
        <v>194</v>
      </c>
      <c r="F3370" s="10" t="s">
        <v>13824</v>
      </c>
      <c r="G3370" s="137" t="s">
        <v>17069</v>
      </c>
      <c r="H3370" s="10"/>
      <c r="I3370" s="10" t="s">
        <v>17102</v>
      </c>
      <c r="J3370" s="10" t="s">
        <v>17151</v>
      </c>
      <c r="K3370" s="102" t="s">
        <v>17015</v>
      </c>
      <c r="L3370" s="98">
        <f>IFERROR(VLOOKUP($F3370&amp;$C3370,Sales!$J:$W,9,0),0)</f>
        <v>18653333.333333392</v>
      </c>
      <c r="M3370" s="98">
        <f>IFERROR(VLOOKUP($F3370&amp;$C3370,Sales!$J:$W,10,0),0)</f>
        <v>21300090.090090156</v>
      </c>
      <c r="N3370" s="98">
        <f>IFERROR(VLOOKUP($F3370&amp;$C3370,Sales!$J:$W,11,0),0)</f>
        <v>23064594.594594676</v>
      </c>
      <c r="O3370" s="98">
        <f>IFERROR(VLOOKUP($F3370&amp;$C3370,Sales!$J:$W,12,0),0)</f>
        <v>166.66666666666666</v>
      </c>
      <c r="P3370" s="98">
        <f>IFERROR(VLOOKUP($F3370&amp;$C3370,Sales!$J:$W,13,0),0)</f>
        <v>21006006.006006073</v>
      </c>
      <c r="Q3370" s="98">
        <f>IFERROR(VLOOKUP($F3370&amp;$C3370,Sales!$A:$H,7,0),0)</f>
        <v>1764504.5045045039</v>
      </c>
      <c r="R3370" s="41">
        <f t="shared" si="104"/>
        <v>1</v>
      </c>
      <c r="S3370" s="15">
        <v>1</v>
      </c>
      <c r="T3370" s="15"/>
      <c r="U3370" s="15"/>
      <c r="V3370" s="15">
        <v>1</v>
      </c>
      <c r="W3370" s="15">
        <v>1</v>
      </c>
      <c r="X3370" s="15">
        <v>1</v>
      </c>
      <c r="Y3370" s="41">
        <v>1</v>
      </c>
      <c r="Z3370" s="41">
        <v>1</v>
      </c>
      <c r="AA3370" s="41"/>
      <c r="AB3370" s="15"/>
      <c r="AC3370" s="15"/>
      <c r="AD3370" s="15"/>
      <c r="AE3370" s="15"/>
      <c r="AF3370" s="15"/>
      <c r="AG3370" s="15"/>
      <c r="AH3370" s="15"/>
      <c r="AI3370" s="15"/>
      <c r="AJ3370" s="15"/>
      <c r="AK3370" s="15"/>
      <c r="AL3370" s="15"/>
      <c r="AM3370" s="15"/>
      <c r="AN3370" s="15"/>
      <c r="AO3370" s="15"/>
      <c r="AP3370" s="15"/>
      <c r="AQ3370" s="15"/>
      <c r="AR3370" s="15"/>
      <c r="AS3370" s="15"/>
      <c r="AT3370" s="15"/>
      <c r="AU3370" s="15"/>
      <c r="AV3370" s="15"/>
      <c r="AW3370" s="15"/>
      <c r="AX3370" s="82"/>
      <c r="AY3370" s="82"/>
      <c r="AZ3370" s="10">
        <v>1</v>
      </c>
      <c r="BA3370" t="s">
        <v>22</v>
      </c>
      <c r="BB3370" t="s">
        <v>3138</v>
      </c>
      <c r="BD3370" s="39" t="str">
        <f t="shared" si="105"/>
        <v>01/244621109PTokopedia</v>
      </c>
      <c r="BH3370" s="1">
        <v>45055</v>
      </c>
    </row>
    <row r="3371" spans="2:61" ht="13.5" customHeight="1" x14ac:dyDescent="0.35">
      <c r="B3371" s="10" t="s">
        <v>17</v>
      </c>
      <c r="C3371" s="10" t="s">
        <v>2517</v>
      </c>
      <c r="D3371" s="10" t="s">
        <v>248</v>
      </c>
      <c r="E3371" s="10" t="s">
        <v>194</v>
      </c>
      <c r="F3371" s="10" t="s">
        <v>13817</v>
      </c>
      <c r="G3371" s="137" t="s">
        <v>17070</v>
      </c>
      <c r="H3371" s="10"/>
      <c r="I3371" s="10" t="s">
        <v>17103</v>
      </c>
      <c r="J3371" s="10" t="s">
        <v>17152</v>
      </c>
      <c r="K3371" s="102" t="s">
        <v>17016</v>
      </c>
      <c r="L3371" s="98">
        <f>IFERROR(VLOOKUP($F3371&amp;$C3371,Sales!$J:$W,9,0),0)</f>
        <v>5420810.8108108044</v>
      </c>
      <c r="M3371" s="98">
        <f>IFERROR(VLOOKUP($F3371&amp;$C3371,Sales!$J:$W,10,0),0)</f>
        <v>4663063.0630630609</v>
      </c>
      <c r="N3371" s="98">
        <f>IFERROR(VLOOKUP($F3371&amp;$C3371,Sales!$J:$W,11,0),0)</f>
        <v>4371621.6216216199</v>
      </c>
      <c r="O3371" s="98">
        <f>IFERROR(VLOOKUP($F3371&amp;$C3371,Sales!$J:$W,12,0),0)</f>
        <v>82.666666666666671</v>
      </c>
      <c r="P3371" s="98">
        <f>IFERROR(VLOOKUP($F3371&amp;$C3371,Sales!$J:$W,13,0),0)</f>
        <v>4818498.4984984947</v>
      </c>
      <c r="Q3371" s="98">
        <f>IFERROR(VLOOKUP($F3371&amp;$C3371,Sales!$A:$H,7,0),0)</f>
        <v>349729.7297297297</v>
      </c>
      <c r="R3371" s="41">
        <f t="shared" si="104"/>
        <v>1</v>
      </c>
      <c r="S3371" s="15">
        <v>1</v>
      </c>
      <c r="T3371" s="15"/>
      <c r="U3371" s="15"/>
      <c r="V3371" s="15">
        <v>1</v>
      </c>
      <c r="W3371" s="15">
        <v>1</v>
      </c>
      <c r="X3371" s="15">
        <v>1</v>
      </c>
      <c r="Y3371" s="41">
        <v>1</v>
      </c>
      <c r="Z3371" s="41">
        <v>1</v>
      </c>
      <c r="AA3371" s="41"/>
      <c r="AB3371" s="15"/>
      <c r="AC3371" s="15"/>
      <c r="AD3371" s="15"/>
      <c r="AE3371" s="15"/>
      <c r="AF3371" s="15"/>
      <c r="AG3371" s="15"/>
      <c r="AH3371" s="15"/>
      <c r="AI3371" s="15"/>
      <c r="AJ3371" s="15"/>
      <c r="AK3371" s="15"/>
      <c r="AL3371" s="15"/>
      <c r="AM3371" s="15"/>
      <c r="AN3371" s="15"/>
      <c r="AO3371" s="15"/>
      <c r="AP3371" s="15"/>
      <c r="AQ3371" s="15"/>
      <c r="AR3371" s="15"/>
      <c r="AS3371" s="15"/>
      <c r="AT3371" s="15"/>
      <c r="AU3371" s="15"/>
      <c r="AV3371" s="15"/>
      <c r="AW3371" s="15"/>
      <c r="AX3371" s="82"/>
      <c r="AY3371" s="82"/>
      <c r="AZ3371" s="10">
        <v>1</v>
      </c>
      <c r="BA3371" t="s">
        <v>22</v>
      </c>
      <c r="BB3371" t="s">
        <v>3138</v>
      </c>
      <c r="BD3371" s="39" t="str">
        <f t="shared" si="105"/>
        <v>01/244621109OTokopedia</v>
      </c>
      <c r="BH3371" s="1">
        <v>45055</v>
      </c>
    </row>
    <row r="3372" spans="2:61" ht="13.5" customHeight="1" x14ac:dyDescent="0.35">
      <c r="B3372" s="10" t="s">
        <v>17</v>
      </c>
      <c r="C3372" s="10" t="s">
        <v>2517</v>
      </c>
      <c r="D3372" s="10" t="s">
        <v>248</v>
      </c>
      <c r="E3372" s="10" t="s">
        <v>194</v>
      </c>
      <c r="F3372" s="10" t="s">
        <v>17026</v>
      </c>
      <c r="G3372" s="137" t="s">
        <v>17071</v>
      </c>
      <c r="H3372" s="10"/>
      <c r="I3372" s="10" t="s">
        <v>17104</v>
      </c>
      <c r="J3372" s="10" t="s">
        <v>17153</v>
      </c>
      <c r="K3372" s="102" t="s">
        <v>17017</v>
      </c>
      <c r="L3372" s="98">
        <f>IFERROR(VLOOKUP($F3372&amp;$C3372,Sales!$J:$W,9,0),0)</f>
        <v>0</v>
      </c>
      <c r="M3372" s="98">
        <f>IFERROR(VLOOKUP($F3372&amp;$C3372,Sales!$J:$W,10,0),0)</f>
        <v>0</v>
      </c>
      <c r="N3372" s="98">
        <f>IFERROR(VLOOKUP($F3372&amp;$C3372,Sales!$J:$W,11,0),0)</f>
        <v>0</v>
      </c>
      <c r="O3372" s="98">
        <f>IFERROR(VLOOKUP($F3372&amp;$C3372,Sales!$J:$W,12,0),0)</f>
        <v>0</v>
      </c>
      <c r="P3372" s="98">
        <f>IFERROR(VLOOKUP($F3372&amp;$C3372,Sales!$J:$W,13,0),0)</f>
        <v>0</v>
      </c>
      <c r="Q3372" s="98">
        <f>IFERROR(VLOOKUP($F3372&amp;$C3372,Sales!$A:$H,7,0),0)</f>
        <v>0</v>
      </c>
      <c r="R3372" s="41">
        <f t="shared" si="104"/>
        <v>1</v>
      </c>
      <c r="S3372" s="15">
        <v>1</v>
      </c>
      <c r="T3372" s="15"/>
      <c r="U3372" s="15"/>
      <c r="V3372" s="15">
        <v>1</v>
      </c>
      <c r="W3372" s="15">
        <v>1</v>
      </c>
      <c r="X3372" s="15">
        <v>1</v>
      </c>
      <c r="Y3372" s="41">
        <v>1</v>
      </c>
      <c r="Z3372" s="41">
        <v>1</v>
      </c>
      <c r="AA3372" s="41"/>
      <c r="AB3372" s="15"/>
      <c r="AC3372" s="15"/>
      <c r="AD3372" s="15"/>
      <c r="AE3372" s="15"/>
      <c r="AF3372" s="15"/>
      <c r="AG3372" s="15"/>
      <c r="AH3372" s="15"/>
      <c r="AI3372" s="15"/>
      <c r="AJ3372" s="15"/>
      <c r="AK3372" s="15"/>
      <c r="AL3372" s="15"/>
      <c r="AM3372" s="15"/>
      <c r="AN3372" s="15"/>
      <c r="AO3372" s="15"/>
      <c r="AP3372" s="15"/>
      <c r="AQ3372" s="15"/>
      <c r="AR3372" s="15"/>
      <c r="AS3372" s="15"/>
      <c r="AT3372" s="15"/>
      <c r="AU3372" s="15"/>
      <c r="AV3372" s="15"/>
      <c r="AW3372" s="15"/>
      <c r="AX3372" s="82"/>
      <c r="AY3372" s="82"/>
      <c r="AZ3372" s="10">
        <v>1</v>
      </c>
      <c r="BA3372" t="s">
        <v>22</v>
      </c>
      <c r="BB3372" t="s">
        <v>3138</v>
      </c>
      <c r="BD3372" s="39" t="str">
        <f t="shared" si="105"/>
        <v>01/394629503FTokopedia</v>
      </c>
      <c r="BH3372" s="1">
        <v>45055</v>
      </c>
      <c r="BI3372" t="s">
        <v>19033</v>
      </c>
    </row>
    <row r="3373" spans="2:61" ht="13.5" customHeight="1" x14ac:dyDescent="0.35">
      <c r="B3373" s="10" t="s">
        <v>17</v>
      </c>
      <c r="C3373" s="10" t="s">
        <v>2517</v>
      </c>
      <c r="D3373" s="10" t="s">
        <v>248</v>
      </c>
      <c r="E3373" s="10" t="s">
        <v>194</v>
      </c>
      <c r="F3373" s="10" t="s">
        <v>17027</v>
      </c>
      <c r="G3373" s="137" t="s">
        <v>17072</v>
      </c>
      <c r="H3373" s="10"/>
      <c r="I3373" s="10" t="s">
        <v>17105</v>
      </c>
      <c r="J3373" s="10" t="s">
        <v>17154</v>
      </c>
      <c r="K3373" s="102" t="s">
        <v>17018</v>
      </c>
      <c r="L3373" s="98">
        <f>IFERROR(VLOOKUP($F3373&amp;$C3373,Sales!$J:$W,9,0),0)</f>
        <v>0</v>
      </c>
      <c r="M3373" s="98">
        <f>IFERROR(VLOOKUP($F3373&amp;$C3373,Sales!$J:$W,10,0),0)</f>
        <v>0</v>
      </c>
      <c r="N3373" s="98">
        <f>IFERROR(VLOOKUP($F3373&amp;$C3373,Sales!$J:$W,11,0),0)</f>
        <v>0</v>
      </c>
      <c r="O3373" s="98">
        <f>IFERROR(VLOOKUP($F3373&amp;$C3373,Sales!$J:$W,12,0),0)</f>
        <v>0</v>
      </c>
      <c r="P3373" s="98">
        <f>IFERROR(VLOOKUP($F3373&amp;$C3373,Sales!$J:$W,13,0),0)</f>
        <v>0</v>
      </c>
      <c r="Q3373" s="98">
        <f>IFERROR(VLOOKUP($F3373&amp;$C3373,Sales!$A:$H,7,0),0)</f>
        <v>0</v>
      </c>
      <c r="R3373" s="41">
        <f t="shared" si="104"/>
        <v>1</v>
      </c>
      <c r="S3373" s="15">
        <v>1</v>
      </c>
      <c r="T3373" s="15"/>
      <c r="U3373" s="15"/>
      <c r="V3373" s="15">
        <v>1</v>
      </c>
      <c r="W3373" s="15">
        <v>1</v>
      </c>
      <c r="X3373" s="15">
        <v>1</v>
      </c>
      <c r="Y3373" s="41">
        <v>1</v>
      </c>
      <c r="Z3373" s="41">
        <v>1</v>
      </c>
      <c r="AA3373" s="41"/>
      <c r="AB3373" s="15"/>
      <c r="AC3373" s="15"/>
      <c r="AD3373" s="15"/>
      <c r="AE3373" s="15"/>
      <c r="AF3373" s="15"/>
      <c r="AG3373" s="15"/>
      <c r="AH3373" s="15"/>
      <c r="AI3373" s="15"/>
      <c r="AJ3373" s="15"/>
      <c r="AK3373" s="15"/>
      <c r="AL3373" s="15"/>
      <c r="AM3373" s="15"/>
      <c r="AN3373" s="15"/>
      <c r="AO3373" s="15"/>
      <c r="AP3373" s="15"/>
      <c r="AQ3373" s="15"/>
      <c r="AR3373" s="15"/>
      <c r="AS3373" s="15"/>
      <c r="AT3373" s="15"/>
      <c r="AU3373" s="15"/>
      <c r="AV3373" s="15"/>
      <c r="AW3373" s="15"/>
      <c r="AX3373" s="82"/>
      <c r="AY3373" s="82"/>
      <c r="AZ3373" s="10">
        <v>1</v>
      </c>
      <c r="BA3373" t="s">
        <v>22</v>
      </c>
      <c r="BB3373" t="s">
        <v>3138</v>
      </c>
      <c r="BD3373" s="39" t="str">
        <f t="shared" si="105"/>
        <v>01/394629503HTokopedia</v>
      </c>
      <c r="BH3373" s="1">
        <v>45055</v>
      </c>
    </row>
    <row r="3374" spans="2:61" ht="13.5" customHeight="1" x14ac:dyDescent="0.35">
      <c r="B3374" s="10" t="s">
        <v>17</v>
      </c>
      <c r="C3374" s="10" t="s">
        <v>2517</v>
      </c>
      <c r="D3374" s="10" t="s">
        <v>248</v>
      </c>
      <c r="E3374" s="10" t="s">
        <v>194</v>
      </c>
      <c r="F3374" s="10" t="s">
        <v>16843</v>
      </c>
      <c r="G3374" s="137" t="s">
        <v>17073</v>
      </c>
      <c r="H3374" s="10"/>
      <c r="I3374" s="10" t="s">
        <v>17106</v>
      </c>
      <c r="J3374" s="10" t="s">
        <v>17155</v>
      </c>
      <c r="K3374" s="102" t="s">
        <v>17019</v>
      </c>
      <c r="L3374" s="98">
        <f>IFERROR(VLOOKUP($F3374&amp;$C3374,Sales!$J:$W,9,0),0)</f>
        <v>4222522.522522524</v>
      </c>
      <c r="M3374" s="98">
        <f>IFERROR(VLOOKUP($F3374&amp;$C3374,Sales!$J:$W,10,0),0)</f>
        <v>3535135.1351351365</v>
      </c>
      <c r="N3374" s="98">
        <f>IFERROR(VLOOKUP($F3374&amp;$C3374,Sales!$J:$W,11,0),0)</f>
        <v>3436936.9369369373</v>
      </c>
      <c r="O3374" s="98">
        <f>IFERROR(VLOOKUP($F3374&amp;$C3374,Sales!$J:$W,12,0),0)</f>
        <v>38</v>
      </c>
      <c r="P3374" s="98">
        <f>IFERROR(VLOOKUP($F3374&amp;$C3374,Sales!$J:$W,13,0),0)</f>
        <v>3731531.5315315328</v>
      </c>
      <c r="Q3374" s="98">
        <f>IFERROR(VLOOKUP($F3374&amp;$C3374,Sales!$A:$H,7,0),0)</f>
        <v>294594.59459459456</v>
      </c>
      <c r="R3374" s="41">
        <f t="shared" si="104"/>
        <v>1</v>
      </c>
      <c r="S3374" s="15">
        <v>1</v>
      </c>
      <c r="T3374" s="15"/>
      <c r="U3374" s="15"/>
      <c r="V3374" s="15">
        <v>1</v>
      </c>
      <c r="W3374" s="15">
        <v>1</v>
      </c>
      <c r="X3374" s="15">
        <v>1</v>
      </c>
      <c r="Y3374" s="41">
        <v>1</v>
      </c>
      <c r="Z3374" s="41">
        <v>1</v>
      </c>
      <c r="AA3374" s="41"/>
      <c r="AB3374" s="15"/>
      <c r="AC3374" s="15"/>
      <c r="AD3374" s="15"/>
      <c r="AE3374" s="15"/>
      <c r="AF3374" s="15"/>
      <c r="AG3374" s="15"/>
      <c r="AH3374" s="15"/>
      <c r="AI3374" s="15"/>
      <c r="AJ3374" s="15"/>
      <c r="AK3374" s="15"/>
      <c r="AL3374" s="15"/>
      <c r="AM3374" s="15"/>
      <c r="AN3374" s="15"/>
      <c r="AO3374" s="15"/>
      <c r="AP3374" s="15"/>
      <c r="AQ3374" s="15"/>
      <c r="AR3374" s="15"/>
      <c r="AS3374" s="15"/>
      <c r="AT3374" s="15"/>
      <c r="AU3374" s="15"/>
      <c r="AV3374" s="15"/>
      <c r="AW3374" s="15"/>
      <c r="AX3374" s="82"/>
      <c r="AY3374" s="82"/>
      <c r="AZ3374" s="10">
        <v>1</v>
      </c>
      <c r="BA3374" t="s">
        <v>22</v>
      </c>
      <c r="BB3374" t="s">
        <v>3138</v>
      </c>
      <c r="BD3374" s="39" t="str">
        <f t="shared" si="105"/>
        <v>01/244621008TTokopedia</v>
      </c>
      <c r="BH3374" s="1">
        <v>45055</v>
      </c>
    </row>
    <row r="3375" spans="2:61" ht="13.5" customHeight="1" x14ac:dyDescent="0.35">
      <c r="B3375" s="10" t="s">
        <v>17</v>
      </c>
      <c r="C3375" s="10" t="s">
        <v>2517</v>
      </c>
      <c r="D3375" s="10" t="s">
        <v>248</v>
      </c>
      <c r="E3375" s="10" t="s">
        <v>194</v>
      </c>
      <c r="F3375" s="10" t="s">
        <v>16829</v>
      </c>
      <c r="G3375" s="137" t="s">
        <v>17074</v>
      </c>
      <c r="H3375" s="10"/>
      <c r="I3375" s="10" t="s">
        <v>17107</v>
      </c>
      <c r="J3375" s="10" t="s">
        <v>17156</v>
      </c>
      <c r="K3375" s="102" t="s">
        <v>17020</v>
      </c>
      <c r="L3375" s="98">
        <f>IFERROR(VLOOKUP($F3375&amp;$C3375,Sales!$J:$W,9,0),0)</f>
        <v>10212612.612612618</v>
      </c>
      <c r="M3375" s="98">
        <f>IFERROR(VLOOKUP($F3375&amp;$C3375,Sales!$J:$W,10,0),0)</f>
        <v>13747747.74774773</v>
      </c>
      <c r="N3375" s="98">
        <f>IFERROR(VLOOKUP($F3375&amp;$C3375,Sales!$J:$W,11,0),0)</f>
        <v>13551351.351351345</v>
      </c>
      <c r="O3375" s="98">
        <f>IFERROR(VLOOKUP($F3375&amp;$C3375,Sales!$J:$W,12,0),0)</f>
        <v>127.33333333333333</v>
      </c>
      <c r="P3375" s="98">
        <f>IFERROR(VLOOKUP($F3375&amp;$C3375,Sales!$J:$W,13,0),0)</f>
        <v>12503903.903903896</v>
      </c>
      <c r="Q3375" s="98">
        <f>IFERROR(VLOOKUP($F3375&amp;$C3375,Sales!$A:$H,7,0),0)</f>
        <v>785585.58558558556</v>
      </c>
      <c r="R3375" s="41">
        <f t="shared" si="104"/>
        <v>1</v>
      </c>
      <c r="S3375" s="15">
        <v>1</v>
      </c>
      <c r="T3375" s="15"/>
      <c r="U3375" s="15"/>
      <c r="V3375" s="15">
        <v>1</v>
      </c>
      <c r="W3375" s="15">
        <v>1</v>
      </c>
      <c r="X3375" s="15">
        <v>1</v>
      </c>
      <c r="Y3375" s="41">
        <v>1</v>
      </c>
      <c r="Z3375" s="41">
        <v>1</v>
      </c>
      <c r="AA3375" s="41"/>
      <c r="AB3375" s="15"/>
      <c r="AC3375" s="15"/>
      <c r="AD3375" s="15"/>
      <c r="AE3375" s="15"/>
      <c r="AF3375" s="15"/>
      <c r="AG3375" s="15"/>
      <c r="AH3375" s="15"/>
      <c r="AI3375" s="15"/>
      <c r="AJ3375" s="15"/>
      <c r="AK3375" s="15"/>
      <c r="AL3375" s="15"/>
      <c r="AM3375" s="15"/>
      <c r="AN3375" s="15"/>
      <c r="AO3375" s="15"/>
      <c r="AP3375" s="15"/>
      <c r="AQ3375" s="15"/>
      <c r="AR3375" s="15"/>
      <c r="AS3375" s="15"/>
      <c r="AT3375" s="15"/>
      <c r="AU3375" s="15"/>
      <c r="AV3375" s="15"/>
      <c r="AW3375" s="15"/>
      <c r="AX3375" s="82"/>
      <c r="AY3375" s="82"/>
      <c r="AZ3375" s="10">
        <v>1</v>
      </c>
      <c r="BA3375" t="s">
        <v>22</v>
      </c>
      <c r="BB3375" t="s">
        <v>23</v>
      </c>
      <c r="BD3375" s="39" t="str">
        <f t="shared" si="105"/>
        <v>01/244621109RTokopedia</v>
      </c>
      <c r="BH3375" s="1">
        <v>45055</v>
      </c>
    </row>
    <row r="3376" spans="2:61" ht="13.5" customHeight="1" x14ac:dyDescent="0.35">
      <c r="B3376" s="10" t="s">
        <v>17</v>
      </c>
      <c r="C3376" s="10" t="s">
        <v>2517</v>
      </c>
      <c r="D3376" s="10" t="s">
        <v>248</v>
      </c>
      <c r="E3376" s="10" t="s">
        <v>194</v>
      </c>
      <c r="F3376" s="10" t="s">
        <v>17028</v>
      </c>
      <c r="G3376" s="137" t="s">
        <v>17075</v>
      </c>
      <c r="H3376" s="10"/>
      <c r="I3376" s="10" t="s">
        <v>17108</v>
      </c>
      <c r="J3376" s="10" t="s">
        <v>17157</v>
      </c>
      <c r="K3376" s="172" t="s">
        <v>17021</v>
      </c>
      <c r="L3376" s="98">
        <f>IFERROR(VLOOKUP($F3376&amp;$C3376,Sales!$J:$W,9,0),0)</f>
        <v>0</v>
      </c>
      <c r="M3376" s="98">
        <f>IFERROR(VLOOKUP($F3376&amp;$C3376,Sales!$J:$W,10,0),0)</f>
        <v>0</v>
      </c>
      <c r="N3376" s="98">
        <f>IFERROR(VLOOKUP($F3376&amp;$C3376,Sales!$J:$W,11,0),0)</f>
        <v>0</v>
      </c>
      <c r="O3376" s="98">
        <f>IFERROR(VLOOKUP($F3376&amp;$C3376,Sales!$J:$W,12,0),0)</f>
        <v>0</v>
      </c>
      <c r="P3376" s="98">
        <f>IFERROR(VLOOKUP($F3376&amp;$C3376,Sales!$J:$W,13,0),0)</f>
        <v>0</v>
      </c>
      <c r="Q3376" s="98">
        <f>IFERROR(VLOOKUP($F3376&amp;$C3376,Sales!$A:$H,7,0),0)</f>
        <v>0</v>
      </c>
      <c r="R3376" s="41">
        <f t="shared" si="104"/>
        <v>1</v>
      </c>
      <c r="S3376" s="15">
        <v>1</v>
      </c>
      <c r="T3376" s="15"/>
      <c r="U3376" s="15"/>
      <c r="V3376" s="15">
        <v>1</v>
      </c>
      <c r="W3376" s="15">
        <v>1</v>
      </c>
      <c r="X3376" s="15">
        <v>1</v>
      </c>
      <c r="Y3376" s="41">
        <v>1</v>
      </c>
      <c r="Z3376" s="41">
        <v>1</v>
      </c>
      <c r="AA3376" s="41"/>
      <c r="AB3376" s="15"/>
      <c r="AC3376" s="15"/>
      <c r="AD3376" s="15"/>
      <c r="AE3376" s="15"/>
      <c r="AF3376" s="15"/>
      <c r="AG3376" s="15"/>
      <c r="AH3376" s="15"/>
      <c r="AI3376" s="15"/>
      <c r="AJ3376" s="15"/>
      <c r="AK3376" s="15"/>
      <c r="AL3376" s="15"/>
      <c r="AM3376" s="15"/>
      <c r="AN3376" s="15"/>
      <c r="AO3376" s="15"/>
      <c r="AP3376" s="15"/>
      <c r="AQ3376" s="15"/>
      <c r="AR3376" s="15"/>
      <c r="AS3376" s="15"/>
      <c r="AT3376" s="15"/>
      <c r="AU3376" s="15"/>
      <c r="AV3376" s="15"/>
      <c r="AW3376" s="15"/>
      <c r="AX3376" s="82"/>
      <c r="AY3376" s="82"/>
      <c r="AZ3376" s="10">
        <v>1</v>
      </c>
      <c r="BA3376" t="s">
        <v>22</v>
      </c>
      <c r="BB3376" t="s">
        <v>3138</v>
      </c>
      <c r="BD3376" s="39" t="str">
        <f t="shared" si="105"/>
        <v>01/394629503GTokopedia</v>
      </c>
      <c r="BH3376" s="1">
        <v>45055</v>
      </c>
    </row>
    <row r="3377" spans="2:61" ht="13.5" customHeight="1" x14ac:dyDescent="0.35">
      <c r="B3377" s="10" t="s">
        <v>17</v>
      </c>
      <c r="C3377" s="10" t="s">
        <v>2517</v>
      </c>
      <c r="D3377" s="10" t="s">
        <v>248</v>
      </c>
      <c r="E3377" s="10" t="s">
        <v>194</v>
      </c>
      <c r="F3377" s="10" t="s">
        <v>13887</v>
      </c>
      <c r="G3377" s="137" t="s">
        <v>17076</v>
      </c>
      <c r="H3377" s="10"/>
      <c r="I3377" s="10" t="s">
        <v>17109</v>
      </c>
      <c r="J3377" s="10" t="s">
        <v>17158</v>
      </c>
      <c r="K3377" s="102" t="s">
        <v>17022</v>
      </c>
      <c r="L3377" s="98">
        <f>IFERROR(VLOOKUP($F3377&amp;$C3377,Sales!$J:$W,9,0),0)</f>
        <v>0</v>
      </c>
      <c r="M3377" s="98">
        <f>IFERROR(VLOOKUP($F3377&amp;$C3377,Sales!$J:$W,10,0),0)</f>
        <v>0</v>
      </c>
      <c r="N3377" s="98">
        <f>IFERROR(VLOOKUP($F3377&amp;$C3377,Sales!$J:$W,11,0),0)</f>
        <v>0</v>
      </c>
      <c r="O3377" s="98">
        <f>IFERROR(VLOOKUP($F3377&amp;$C3377,Sales!$J:$W,12,0),0)</f>
        <v>0</v>
      </c>
      <c r="P3377" s="98">
        <f>IFERROR(VLOOKUP($F3377&amp;$C3377,Sales!$J:$W,13,0),0)</f>
        <v>0</v>
      </c>
      <c r="Q3377" s="98">
        <f>IFERROR(VLOOKUP($F3377&amp;$C3377,Sales!$A:$H,7,0),0)</f>
        <v>0</v>
      </c>
      <c r="R3377" s="41">
        <f t="shared" si="104"/>
        <v>1</v>
      </c>
      <c r="S3377" s="15">
        <v>1</v>
      </c>
      <c r="T3377" s="15"/>
      <c r="U3377" s="15"/>
      <c r="V3377" s="15">
        <v>1</v>
      </c>
      <c r="W3377" s="15">
        <v>1</v>
      </c>
      <c r="X3377" s="15">
        <v>1</v>
      </c>
      <c r="Y3377" s="41">
        <v>1</v>
      </c>
      <c r="Z3377" s="41">
        <v>1</v>
      </c>
      <c r="AA3377" s="41"/>
      <c r="AB3377" s="15"/>
      <c r="AC3377" s="15"/>
      <c r="AD3377" s="15"/>
      <c r="AE3377" s="15"/>
      <c r="AF3377" s="15"/>
      <c r="AG3377" s="15"/>
      <c r="AH3377" s="15"/>
      <c r="AI3377" s="15"/>
      <c r="AJ3377" s="15"/>
      <c r="AK3377" s="15"/>
      <c r="AL3377" s="15"/>
      <c r="AM3377" s="15"/>
      <c r="AN3377" s="15"/>
      <c r="AO3377" s="15"/>
      <c r="AP3377" s="15"/>
      <c r="AQ3377" s="15"/>
      <c r="AR3377" s="15"/>
      <c r="AS3377" s="15"/>
      <c r="AT3377" s="15"/>
      <c r="AU3377" s="15"/>
      <c r="AV3377" s="15"/>
      <c r="AW3377" s="15"/>
      <c r="AX3377" s="82"/>
      <c r="AY3377" s="82"/>
      <c r="AZ3377" s="10">
        <v>1</v>
      </c>
      <c r="BA3377" t="s">
        <v>22</v>
      </c>
      <c r="BB3377" t="s">
        <v>3138</v>
      </c>
      <c r="BD3377" s="39" t="str">
        <f t="shared" si="105"/>
        <v>01/394629502VTokopedia</v>
      </c>
      <c r="BH3377" s="1">
        <v>45055</v>
      </c>
    </row>
    <row r="3378" spans="2:61" ht="13.5" customHeight="1" x14ac:dyDescent="0.35">
      <c r="B3378" s="10" t="s">
        <v>17</v>
      </c>
      <c r="C3378" s="10" t="s">
        <v>2517</v>
      </c>
      <c r="D3378" s="10" t="s">
        <v>294</v>
      </c>
      <c r="E3378" s="10" t="s">
        <v>295</v>
      </c>
      <c r="F3378" s="10" t="s">
        <v>20187</v>
      </c>
      <c r="G3378" s="137">
        <v>10557226270</v>
      </c>
      <c r="H3378" s="10"/>
      <c r="I3378" s="10"/>
      <c r="J3378" s="10" t="s">
        <v>20600</v>
      </c>
      <c r="K3378" s="102" t="s">
        <v>20599</v>
      </c>
      <c r="L3378" s="98">
        <f>IFERROR(VLOOKUP($F3378&amp;$C3378,Sales!$J:$W,9,0),0)</f>
        <v>0</v>
      </c>
      <c r="M3378" s="98">
        <f>IFERROR(VLOOKUP($F3378&amp;$C3378,Sales!$J:$W,10,0),0)</f>
        <v>25222702.702702656</v>
      </c>
      <c r="N3378" s="98">
        <f>IFERROR(VLOOKUP($F3378&amp;$C3378,Sales!$J:$W,11,0),0)</f>
        <v>47333513.51351358</v>
      </c>
      <c r="O3378" s="98">
        <f>IFERROR(VLOOKUP($F3378&amp;$C3378,Sales!$J:$W,12,0),0)</f>
        <v>147.66666666666666</v>
      </c>
      <c r="P3378" s="98">
        <f>IFERROR(VLOOKUP($F3378&amp;$C3378,Sales!$J:$W,13,0),0)</f>
        <v>24185405.405405413</v>
      </c>
      <c r="Q3378" s="98">
        <f>IFERROR(VLOOKUP($F3378&amp;$C3378,Sales!$A:$H,7,0),0)</f>
        <v>1310270.2702702701</v>
      </c>
      <c r="R3378" s="41">
        <f t="shared" si="104"/>
        <v>1</v>
      </c>
      <c r="S3378" s="15">
        <v>1</v>
      </c>
      <c r="T3378" s="15"/>
      <c r="U3378" s="15"/>
      <c r="V3378" s="15">
        <v>1</v>
      </c>
      <c r="W3378" s="15">
        <v>1</v>
      </c>
      <c r="X3378" s="15">
        <v>1</v>
      </c>
      <c r="Y3378" s="41">
        <v>1</v>
      </c>
      <c r="Z3378" s="41">
        <v>1</v>
      </c>
      <c r="AA3378" s="41"/>
      <c r="AB3378" s="15"/>
      <c r="AC3378" s="15"/>
      <c r="AD3378" s="15"/>
      <c r="AE3378" s="15"/>
      <c r="AF3378" s="15"/>
      <c r="AG3378" s="15"/>
      <c r="AH3378" s="15"/>
      <c r="AI3378" s="15"/>
      <c r="AJ3378" s="15"/>
      <c r="AK3378" s="15"/>
      <c r="AL3378" s="15"/>
      <c r="AM3378" s="15"/>
      <c r="AN3378" s="15"/>
      <c r="AO3378" s="15"/>
      <c r="AP3378" s="15"/>
      <c r="AQ3378" s="15"/>
      <c r="AR3378" s="15"/>
      <c r="AS3378" s="15"/>
      <c r="AT3378" s="15"/>
      <c r="AU3378" s="15"/>
      <c r="AV3378" s="15"/>
      <c r="AW3378" s="15"/>
      <c r="AX3378" s="82"/>
      <c r="AY3378" s="82"/>
      <c r="AZ3378" s="10">
        <v>1</v>
      </c>
      <c r="BA3378" t="s">
        <v>22</v>
      </c>
      <c r="BB3378" t="s">
        <v>3138</v>
      </c>
      <c r="BD3378" s="39"/>
      <c r="BH3378" s="1">
        <v>45159</v>
      </c>
      <c r="BI3378" t="s">
        <v>19033</v>
      </c>
    </row>
    <row r="3379" spans="2:61" ht="13.5" customHeight="1" x14ac:dyDescent="0.35">
      <c r="B3379" s="10" t="s">
        <v>17</v>
      </c>
      <c r="C3379" s="10" t="s">
        <v>2517</v>
      </c>
      <c r="D3379" s="10" t="s">
        <v>65</v>
      </c>
      <c r="E3379" s="10" t="s">
        <v>66</v>
      </c>
      <c r="F3379" s="10" t="s">
        <v>20666</v>
      </c>
      <c r="G3379" s="137">
        <v>10571075858</v>
      </c>
      <c r="H3379" s="10"/>
      <c r="I3379" s="10" t="s">
        <v>20667</v>
      </c>
      <c r="J3379" s="10" t="s">
        <v>20668</v>
      </c>
      <c r="K3379" s="102" t="s">
        <v>20669</v>
      </c>
      <c r="L3379" s="98">
        <f>IFERROR(VLOOKUP($F3379&amp;$C3379,Sales!$J:$W,9,0),0)</f>
        <v>0</v>
      </c>
      <c r="M3379" s="98">
        <f>IFERROR(VLOOKUP($F3379&amp;$C3379,Sales!$J:$W,10,0),0)</f>
        <v>0</v>
      </c>
      <c r="N3379" s="98">
        <f>IFERROR(VLOOKUP($F3379&amp;$C3379,Sales!$J:$W,11,0),0)</f>
        <v>0</v>
      </c>
      <c r="O3379" s="98">
        <f>IFERROR(VLOOKUP($F3379&amp;$C3379,Sales!$J:$W,12,0),0)</f>
        <v>0</v>
      </c>
      <c r="P3379" s="98">
        <f>IFERROR(VLOOKUP($F3379&amp;$C3379,Sales!$J:$W,13,0),0)</f>
        <v>0</v>
      </c>
      <c r="Q3379" s="98">
        <f>IFERROR(VLOOKUP($F3379&amp;$C3379,Sales!$A:$H,7,0),0)</f>
        <v>0</v>
      </c>
      <c r="R3379" s="41">
        <f t="shared" si="104"/>
        <v>1</v>
      </c>
      <c r="S3379" s="15">
        <v>1</v>
      </c>
      <c r="T3379" s="15"/>
      <c r="U3379" s="15"/>
      <c r="V3379" s="15">
        <v>1</v>
      </c>
      <c r="W3379" s="15">
        <v>1</v>
      </c>
      <c r="X3379" s="15">
        <v>1</v>
      </c>
      <c r="Y3379" s="41">
        <v>1</v>
      </c>
      <c r="Z3379" s="41"/>
      <c r="AA3379" s="41"/>
      <c r="AB3379" s="15"/>
      <c r="AC3379" s="15"/>
      <c r="AD3379" s="15"/>
      <c r="AE3379" s="15"/>
      <c r="AF3379" s="15"/>
      <c r="AG3379" s="15"/>
      <c r="AH3379" s="15"/>
      <c r="AI3379" s="15"/>
      <c r="AJ3379" s="15"/>
      <c r="AK3379" s="15"/>
      <c r="AL3379" s="15"/>
      <c r="AM3379" s="15"/>
      <c r="AN3379" s="15"/>
      <c r="AO3379" s="15"/>
      <c r="AP3379" s="15"/>
      <c r="AQ3379" s="15"/>
      <c r="AR3379" s="15"/>
      <c r="AS3379" s="15"/>
      <c r="AT3379" s="15"/>
      <c r="AU3379" s="15"/>
      <c r="AV3379" s="15"/>
      <c r="AW3379" s="15"/>
      <c r="AX3379" s="82"/>
      <c r="AY3379" s="82"/>
      <c r="AZ3379" s="10">
        <v>1</v>
      </c>
      <c r="BA3379" t="s">
        <v>22</v>
      </c>
      <c r="BB3379" t="s">
        <v>3138</v>
      </c>
      <c r="BD3379" s="39"/>
      <c r="BG3379" t="s">
        <v>20771</v>
      </c>
      <c r="BH3379" s="1"/>
    </row>
    <row r="3380" spans="2:61" ht="13.5" customHeight="1" x14ac:dyDescent="0.35">
      <c r="B3380" s="10" t="s">
        <v>17</v>
      </c>
      <c r="C3380" s="10" t="s">
        <v>806</v>
      </c>
      <c r="D3380" s="10" t="s">
        <v>19</v>
      </c>
      <c r="E3380" s="10" t="s">
        <v>20</v>
      </c>
      <c r="F3380" s="10" t="s">
        <v>59</v>
      </c>
      <c r="G3380" s="137">
        <v>4038093507</v>
      </c>
      <c r="H3380" s="10" t="s">
        <v>14184</v>
      </c>
      <c r="I3380" s="10" t="s">
        <v>60</v>
      </c>
      <c r="J3380" s="10" t="s">
        <v>823</v>
      </c>
      <c r="K3380" s="102" t="s">
        <v>14185</v>
      </c>
      <c r="L3380" s="98">
        <f>IFERROR(VLOOKUP($F3380&amp;$C3380,Sales!$J:$W,9,0),0)</f>
        <v>0</v>
      </c>
      <c r="M3380" s="98">
        <f>IFERROR(VLOOKUP($F3380&amp;$C3380,Sales!$J:$W,10,0),0)</f>
        <v>0</v>
      </c>
      <c r="N3380" s="98">
        <f>IFERROR(VLOOKUP($F3380&amp;$C3380,Sales!$J:$W,11,0),0)</f>
        <v>0</v>
      </c>
      <c r="O3380" s="98">
        <f>IFERROR(VLOOKUP($F3380&amp;$C3380,Sales!$J:$W,12,0),0)</f>
        <v>0</v>
      </c>
      <c r="P3380" s="98">
        <f>IFERROR(VLOOKUP($F3380&amp;$C3380,Sales!$J:$W,13,0),0)</f>
        <v>0</v>
      </c>
      <c r="Q3380" s="98">
        <f>IFERROR(VLOOKUP($F3380&amp;$C3380,Sales!$A:$H,7,0),0)</f>
        <v>0</v>
      </c>
      <c r="R3380" s="41" t="str">
        <f t="shared" si="104"/>
        <v>ERROR</v>
      </c>
      <c r="S3380" s="15"/>
      <c r="T3380" s="15"/>
      <c r="U3380" s="15"/>
      <c r="V3380" s="15"/>
      <c r="W3380" s="15"/>
      <c r="X3380" s="15"/>
      <c r="Y3380" s="41"/>
      <c r="Z3380" s="41"/>
      <c r="AA3380" s="41"/>
      <c r="AB3380" s="15"/>
      <c r="AC3380" s="15"/>
      <c r="AD3380" s="15"/>
      <c r="AE3380" s="15"/>
      <c r="AF3380" s="15"/>
      <c r="AG3380" s="15"/>
      <c r="AH3380" s="15"/>
      <c r="AI3380" s="15"/>
      <c r="AJ3380" s="41"/>
      <c r="AK3380" s="15"/>
      <c r="AL3380" s="15"/>
      <c r="AM3380" s="15"/>
      <c r="AN3380" s="15"/>
      <c r="AO3380" s="15"/>
      <c r="AP3380" s="15"/>
      <c r="AQ3380" s="15"/>
      <c r="AR3380" s="15"/>
      <c r="AS3380" s="15"/>
      <c r="AT3380" s="15"/>
      <c r="AU3380" s="15"/>
      <c r="AV3380" s="15"/>
      <c r="AW3380" s="15"/>
      <c r="AX3380" s="82"/>
      <c r="AY3380" s="82"/>
      <c r="AZ3380" s="10">
        <v>1</v>
      </c>
      <c r="BA3380" t="s">
        <v>31</v>
      </c>
      <c r="BB3380" t="s">
        <v>23</v>
      </c>
      <c r="BD3380" s="7" t="str">
        <f t="shared" ref="BD3380:BD3443" si="106">G3380&amp;C3380</f>
        <v>4038093507Shopee</v>
      </c>
    </row>
    <row r="3381" spans="2:61" ht="13.5" customHeight="1" x14ac:dyDescent="0.35">
      <c r="B3381" s="10" t="s">
        <v>17</v>
      </c>
      <c r="C3381" s="10" t="s">
        <v>806</v>
      </c>
      <c r="D3381" s="10" t="s">
        <v>19</v>
      </c>
      <c r="E3381" s="10" t="s">
        <v>20</v>
      </c>
      <c r="F3381" s="10" t="s">
        <v>799</v>
      </c>
      <c r="G3381" s="137">
        <v>4938093439</v>
      </c>
      <c r="H3381" s="10" t="s">
        <v>14186</v>
      </c>
      <c r="I3381" s="10" t="s">
        <v>832</v>
      </c>
      <c r="J3381" s="10" t="s">
        <v>833</v>
      </c>
      <c r="K3381" s="102" t="s">
        <v>10269</v>
      </c>
      <c r="L3381" s="98">
        <f>IFERROR(VLOOKUP($F3381&amp;$C3381,Sales!$J:$W,9,0),0)</f>
        <v>0</v>
      </c>
      <c r="M3381" s="98">
        <f>IFERROR(VLOOKUP($F3381&amp;$C3381,Sales!$J:$W,10,0),0)</f>
        <v>0</v>
      </c>
      <c r="N3381" s="98">
        <f>IFERROR(VLOOKUP($F3381&amp;$C3381,Sales!$J:$W,11,0),0)</f>
        <v>0</v>
      </c>
      <c r="O3381" s="98">
        <f>IFERROR(VLOOKUP($F3381&amp;$C3381,Sales!$J:$W,12,0),0)</f>
        <v>0</v>
      </c>
      <c r="P3381" s="98">
        <f>IFERROR(VLOOKUP($F3381&amp;$C3381,Sales!$J:$W,13,0),0)</f>
        <v>0</v>
      </c>
      <c r="Q3381" s="98">
        <f>IFERROR(VLOOKUP($F3381&amp;$C3381,Sales!$A:$H,7,0),0)</f>
        <v>0</v>
      </c>
      <c r="R3381" s="41" t="str">
        <f t="shared" si="104"/>
        <v>ERROR</v>
      </c>
      <c r="S3381" s="15"/>
      <c r="T3381" s="15"/>
      <c r="U3381" s="15"/>
      <c r="V3381" s="15"/>
      <c r="W3381" s="15"/>
      <c r="X3381" s="15"/>
      <c r="Y3381" s="41"/>
      <c r="Z3381" s="41"/>
      <c r="AA3381" s="41"/>
      <c r="AB3381" s="15"/>
      <c r="AC3381" s="15"/>
      <c r="AD3381" s="15"/>
      <c r="AE3381" s="15"/>
      <c r="AF3381" s="15"/>
      <c r="AG3381" s="15"/>
      <c r="AH3381" s="15"/>
      <c r="AI3381" s="15"/>
      <c r="AJ3381" s="41"/>
      <c r="AK3381" s="15"/>
      <c r="AL3381" s="15"/>
      <c r="AM3381" s="15"/>
      <c r="AN3381" s="15"/>
      <c r="AO3381" s="15"/>
      <c r="AP3381" s="15"/>
      <c r="AQ3381" s="15"/>
      <c r="AR3381" s="15"/>
      <c r="AS3381" s="15"/>
      <c r="AT3381" s="15"/>
      <c r="AU3381" s="15"/>
      <c r="AV3381" s="15"/>
      <c r="AW3381" s="15"/>
      <c r="AX3381" s="82"/>
      <c r="AY3381" s="82"/>
      <c r="AZ3381" s="10">
        <v>1</v>
      </c>
      <c r="BA3381" t="s">
        <v>31</v>
      </c>
      <c r="BB3381" t="s">
        <v>23</v>
      </c>
      <c r="BD3381" s="7" t="str">
        <f t="shared" si="106"/>
        <v>4938093439Shopee</v>
      </c>
    </row>
    <row r="3382" spans="2:61" ht="13.5" customHeight="1" x14ac:dyDescent="0.35">
      <c r="B3382" s="10" t="s">
        <v>17</v>
      </c>
      <c r="C3382" s="10" t="s">
        <v>806</v>
      </c>
      <c r="D3382" s="10" t="s">
        <v>19</v>
      </c>
      <c r="E3382" s="10" t="s">
        <v>20</v>
      </c>
      <c r="F3382" s="10" t="s">
        <v>28</v>
      </c>
      <c r="G3382" s="137">
        <v>7538090829</v>
      </c>
      <c r="H3382" s="10" t="s">
        <v>14187</v>
      </c>
      <c r="I3382" s="10" t="s">
        <v>29</v>
      </c>
      <c r="J3382" s="10" t="s">
        <v>836</v>
      </c>
      <c r="K3382" s="102" t="s">
        <v>10376</v>
      </c>
      <c r="L3382" s="98">
        <f>IFERROR(VLOOKUP($F3382&amp;$C3382,Sales!$J:$W,9,0),0)</f>
        <v>0</v>
      </c>
      <c r="M3382" s="98">
        <f>IFERROR(VLOOKUP($F3382&amp;$C3382,Sales!$J:$W,10,0),0)</f>
        <v>0</v>
      </c>
      <c r="N3382" s="98">
        <f>IFERROR(VLOOKUP($F3382&amp;$C3382,Sales!$J:$W,11,0),0)</f>
        <v>0</v>
      </c>
      <c r="O3382" s="98">
        <f>IFERROR(VLOOKUP($F3382&amp;$C3382,Sales!$J:$W,12,0),0)</f>
        <v>0</v>
      </c>
      <c r="P3382" s="98">
        <f>IFERROR(VLOOKUP($F3382&amp;$C3382,Sales!$J:$W,13,0),0)</f>
        <v>0</v>
      </c>
      <c r="Q3382" s="98">
        <f>IFERROR(VLOOKUP($F3382&amp;$C3382,Sales!$A:$H,7,0),0)</f>
        <v>0</v>
      </c>
      <c r="R3382" s="41" t="str">
        <f t="shared" si="104"/>
        <v>ERROR</v>
      </c>
      <c r="S3382" s="15"/>
      <c r="T3382" s="15"/>
      <c r="U3382" s="15"/>
      <c r="V3382" s="15"/>
      <c r="W3382" s="15"/>
      <c r="X3382" s="15"/>
      <c r="Y3382" s="41"/>
      <c r="Z3382" s="41"/>
      <c r="AA3382" s="41"/>
      <c r="AB3382" s="15"/>
      <c r="AC3382" s="15"/>
      <c r="AD3382" s="15"/>
      <c r="AE3382" s="15"/>
      <c r="AF3382" s="15"/>
      <c r="AG3382" s="15"/>
      <c r="AH3382" s="15"/>
      <c r="AI3382" s="15"/>
      <c r="AJ3382" s="41"/>
      <c r="AK3382" s="15"/>
      <c r="AL3382" s="15"/>
      <c r="AM3382" s="15"/>
      <c r="AN3382" s="15"/>
      <c r="AO3382" s="15"/>
      <c r="AP3382" s="15"/>
      <c r="AQ3382" s="15"/>
      <c r="AR3382" s="15"/>
      <c r="AS3382" s="15"/>
      <c r="AT3382" s="15"/>
      <c r="AU3382" s="15"/>
      <c r="AV3382" s="15"/>
      <c r="AW3382" s="15"/>
      <c r="AX3382" s="82"/>
      <c r="AY3382" s="82"/>
      <c r="AZ3382" s="10">
        <v>1</v>
      </c>
      <c r="BA3382" t="s">
        <v>31</v>
      </c>
      <c r="BB3382" t="s">
        <v>23</v>
      </c>
      <c r="BD3382" s="7" t="str">
        <f t="shared" si="106"/>
        <v>7538090829Shopee</v>
      </c>
    </row>
    <row r="3383" spans="2:61" ht="13.5" customHeight="1" x14ac:dyDescent="0.35">
      <c r="B3383" s="10" t="s">
        <v>17</v>
      </c>
      <c r="C3383" s="10" t="s">
        <v>806</v>
      </c>
      <c r="D3383" s="10" t="s">
        <v>19</v>
      </c>
      <c r="E3383" s="10" t="s">
        <v>20</v>
      </c>
      <c r="F3383" s="10" t="s">
        <v>51</v>
      </c>
      <c r="G3383" s="137">
        <v>7238091283</v>
      </c>
      <c r="H3383" s="10" t="s">
        <v>14188</v>
      </c>
      <c r="I3383" s="10" t="s">
        <v>841</v>
      </c>
      <c r="J3383" s="10" t="s">
        <v>4326</v>
      </c>
      <c r="K3383" s="102" t="s">
        <v>10440</v>
      </c>
      <c r="L3383" s="98">
        <f>IFERROR(VLOOKUP($F3383&amp;$C3383,Sales!$J:$W,9,0),0)</f>
        <v>0</v>
      </c>
      <c r="M3383" s="98">
        <f>IFERROR(VLOOKUP($F3383&amp;$C3383,Sales!$J:$W,10,0),0)</f>
        <v>0</v>
      </c>
      <c r="N3383" s="98">
        <f>IFERROR(VLOOKUP($F3383&amp;$C3383,Sales!$J:$W,11,0),0)</f>
        <v>0</v>
      </c>
      <c r="O3383" s="98">
        <f>IFERROR(VLOOKUP($F3383&amp;$C3383,Sales!$J:$W,12,0),0)</f>
        <v>0</v>
      </c>
      <c r="P3383" s="98">
        <f>IFERROR(VLOOKUP($F3383&amp;$C3383,Sales!$J:$W,13,0),0)</f>
        <v>0</v>
      </c>
      <c r="Q3383" s="98">
        <f>IFERROR(VLOOKUP($F3383&amp;$C3383,Sales!$A:$H,7,0),0)</f>
        <v>0</v>
      </c>
      <c r="R3383" s="41" t="str">
        <f t="shared" si="104"/>
        <v>ERROR</v>
      </c>
      <c r="S3383" s="15"/>
      <c r="T3383" s="15"/>
      <c r="U3383" s="15"/>
      <c r="V3383" s="15"/>
      <c r="W3383" s="15"/>
      <c r="X3383" s="15"/>
      <c r="Y3383" s="41"/>
      <c r="Z3383" s="41"/>
      <c r="AA3383" s="41"/>
      <c r="AB3383" s="15"/>
      <c r="AC3383" s="15"/>
      <c r="AD3383" s="15"/>
      <c r="AE3383" s="15"/>
      <c r="AF3383" s="15"/>
      <c r="AG3383" s="15"/>
      <c r="AH3383" s="15"/>
      <c r="AI3383" s="15"/>
      <c r="AJ3383" s="41"/>
      <c r="AK3383" s="15"/>
      <c r="AL3383" s="15"/>
      <c r="AM3383" s="15"/>
      <c r="AN3383" s="15"/>
      <c r="AO3383" s="15"/>
      <c r="AP3383" s="15"/>
      <c r="AQ3383" s="15"/>
      <c r="AR3383" s="15"/>
      <c r="AS3383" s="15"/>
      <c r="AT3383" s="15"/>
      <c r="AU3383" s="15"/>
      <c r="AV3383" s="15"/>
      <c r="AW3383" s="15"/>
      <c r="AX3383" s="82"/>
      <c r="AY3383" s="82"/>
      <c r="AZ3383" s="10">
        <v>1</v>
      </c>
      <c r="BA3383" t="s">
        <v>31</v>
      </c>
      <c r="BB3383" t="s">
        <v>23</v>
      </c>
      <c r="BD3383" s="7" t="str">
        <f t="shared" si="106"/>
        <v>7238091283Shopee</v>
      </c>
    </row>
    <row r="3384" spans="2:61" ht="13.5" customHeight="1" x14ac:dyDescent="0.35">
      <c r="B3384" s="10" t="s">
        <v>17</v>
      </c>
      <c r="C3384" s="10" t="s">
        <v>806</v>
      </c>
      <c r="D3384" s="10" t="s">
        <v>19</v>
      </c>
      <c r="E3384" s="10" t="s">
        <v>20</v>
      </c>
      <c r="F3384" s="10" t="s">
        <v>32</v>
      </c>
      <c r="G3384" s="137">
        <v>6738091009</v>
      </c>
      <c r="H3384" s="10" t="s">
        <v>14189</v>
      </c>
      <c r="I3384" s="10" t="s">
        <v>33</v>
      </c>
      <c r="J3384" s="10" t="s">
        <v>4327</v>
      </c>
      <c r="K3384" s="102" t="s">
        <v>10439</v>
      </c>
      <c r="L3384" s="98">
        <f>IFERROR(VLOOKUP($F3384&amp;$C3384,Sales!$J:$W,9,0),0)</f>
        <v>0</v>
      </c>
      <c r="M3384" s="98">
        <f>IFERROR(VLOOKUP($F3384&amp;$C3384,Sales!$J:$W,10,0),0)</f>
        <v>0</v>
      </c>
      <c r="N3384" s="98">
        <f>IFERROR(VLOOKUP($F3384&amp;$C3384,Sales!$J:$W,11,0),0)</f>
        <v>0</v>
      </c>
      <c r="O3384" s="98">
        <f>IFERROR(VLOOKUP($F3384&amp;$C3384,Sales!$J:$W,12,0),0)</f>
        <v>0</v>
      </c>
      <c r="P3384" s="98">
        <f>IFERROR(VLOOKUP($F3384&amp;$C3384,Sales!$J:$W,13,0),0)</f>
        <v>0</v>
      </c>
      <c r="Q3384" s="98">
        <f>IFERROR(VLOOKUP($F3384&amp;$C3384,Sales!$A:$H,7,0),0)</f>
        <v>0</v>
      </c>
      <c r="R3384" s="41" t="str">
        <f t="shared" si="104"/>
        <v>ERROR</v>
      </c>
      <c r="S3384" s="15"/>
      <c r="T3384" s="15"/>
      <c r="U3384" s="15"/>
      <c r="V3384" s="15"/>
      <c r="W3384" s="15"/>
      <c r="X3384" s="15"/>
      <c r="Y3384" s="41"/>
      <c r="Z3384" s="41"/>
      <c r="AA3384" s="41"/>
      <c r="AB3384" s="15"/>
      <c r="AC3384" s="15"/>
      <c r="AD3384" s="15"/>
      <c r="AE3384" s="15"/>
      <c r="AF3384" s="15"/>
      <c r="AG3384" s="15"/>
      <c r="AH3384" s="15"/>
      <c r="AI3384" s="15"/>
      <c r="AJ3384" s="41"/>
      <c r="AK3384" s="15"/>
      <c r="AL3384" s="15"/>
      <c r="AM3384" s="15"/>
      <c r="AN3384" s="15"/>
      <c r="AO3384" s="15"/>
      <c r="AP3384" s="15"/>
      <c r="AQ3384" s="15"/>
      <c r="AR3384" s="15"/>
      <c r="AS3384" s="15"/>
      <c r="AT3384" s="15"/>
      <c r="AU3384" s="15"/>
      <c r="AV3384" s="15"/>
      <c r="AW3384" s="15"/>
      <c r="AX3384" s="82"/>
      <c r="AY3384" s="82"/>
      <c r="AZ3384" s="10">
        <v>1</v>
      </c>
      <c r="BA3384" t="s">
        <v>31</v>
      </c>
      <c r="BB3384" t="s">
        <v>23</v>
      </c>
      <c r="BD3384" s="7" t="str">
        <f t="shared" si="106"/>
        <v>6738091009Shopee</v>
      </c>
    </row>
    <row r="3385" spans="2:61" ht="13.5" customHeight="1" x14ac:dyDescent="0.35">
      <c r="B3385" s="10" t="s">
        <v>17</v>
      </c>
      <c r="C3385" s="10" t="s">
        <v>806</v>
      </c>
      <c r="D3385" s="10" t="s">
        <v>19</v>
      </c>
      <c r="E3385" s="10" t="s">
        <v>20</v>
      </c>
      <c r="F3385" s="10" t="s">
        <v>51</v>
      </c>
      <c r="G3385" s="137">
        <v>4338093047</v>
      </c>
      <c r="H3385" s="10" t="s">
        <v>14188</v>
      </c>
      <c r="I3385" s="10" t="s">
        <v>841</v>
      </c>
      <c r="J3385" s="10" t="s">
        <v>4328</v>
      </c>
      <c r="K3385" s="102" t="s">
        <v>10242</v>
      </c>
      <c r="L3385" s="98">
        <f>IFERROR(VLOOKUP($F3385&amp;$C3385,Sales!$J:$W,9,0),0)</f>
        <v>0</v>
      </c>
      <c r="M3385" s="98">
        <f>IFERROR(VLOOKUP($F3385&amp;$C3385,Sales!$J:$W,10,0),0)</f>
        <v>0</v>
      </c>
      <c r="N3385" s="98">
        <f>IFERROR(VLOOKUP($F3385&amp;$C3385,Sales!$J:$W,11,0),0)</f>
        <v>0</v>
      </c>
      <c r="O3385" s="98">
        <f>IFERROR(VLOOKUP($F3385&amp;$C3385,Sales!$J:$W,12,0),0)</f>
        <v>0</v>
      </c>
      <c r="P3385" s="98">
        <f>IFERROR(VLOOKUP($F3385&amp;$C3385,Sales!$J:$W,13,0),0)</f>
        <v>0</v>
      </c>
      <c r="Q3385" s="98">
        <f>IFERROR(VLOOKUP($F3385&amp;$C3385,Sales!$A:$H,7,0),0)</f>
        <v>0</v>
      </c>
      <c r="R3385" s="41" t="str">
        <f t="shared" si="104"/>
        <v>ERROR</v>
      </c>
      <c r="S3385" s="15"/>
      <c r="T3385" s="15"/>
      <c r="U3385" s="15"/>
      <c r="V3385" s="15"/>
      <c r="W3385" s="15"/>
      <c r="X3385" s="15"/>
      <c r="Y3385" s="41"/>
      <c r="Z3385" s="41"/>
      <c r="AA3385" s="41"/>
      <c r="AB3385" s="15"/>
      <c r="AC3385" s="15"/>
      <c r="AD3385" s="15"/>
      <c r="AE3385" s="15"/>
      <c r="AF3385" s="15"/>
      <c r="AG3385" s="15"/>
      <c r="AH3385" s="15"/>
      <c r="AI3385" s="15"/>
      <c r="AJ3385" s="41"/>
      <c r="AK3385" s="15"/>
      <c r="AL3385" s="15"/>
      <c r="AM3385" s="15"/>
      <c r="AN3385" s="15"/>
      <c r="AO3385" s="15"/>
      <c r="AP3385" s="15"/>
      <c r="AQ3385" s="15"/>
      <c r="AR3385" s="15"/>
      <c r="AS3385" s="15"/>
      <c r="AT3385" s="15"/>
      <c r="AU3385" s="15"/>
      <c r="AV3385" s="15"/>
      <c r="AW3385" s="15"/>
      <c r="AX3385" s="82"/>
      <c r="AY3385" s="82"/>
      <c r="AZ3385" s="10">
        <v>1</v>
      </c>
      <c r="BA3385" t="s">
        <v>31</v>
      </c>
      <c r="BB3385" t="s">
        <v>23</v>
      </c>
      <c r="BD3385" s="7" t="str">
        <f t="shared" si="106"/>
        <v>4338093047Shopee</v>
      </c>
    </row>
    <row r="3386" spans="2:61" ht="13.5" customHeight="1" x14ac:dyDescent="0.35">
      <c r="B3386" s="10" t="s">
        <v>17</v>
      </c>
      <c r="C3386" s="10" t="s">
        <v>806</v>
      </c>
      <c r="D3386" s="10" t="s">
        <v>19</v>
      </c>
      <c r="E3386" s="10" t="s">
        <v>20</v>
      </c>
      <c r="F3386" s="10" t="s">
        <v>48</v>
      </c>
      <c r="G3386" s="137">
        <v>4738092857</v>
      </c>
      <c r="H3386" s="10" t="s">
        <v>12057</v>
      </c>
      <c r="I3386" s="10" t="s">
        <v>49</v>
      </c>
      <c r="J3386" s="10" t="s">
        <v>4329</v>
      </c>
      <c r="K3386" s="102" t="s">
        <v>10261</v>
      </c>
      <c r="L3386" s="98">
        <f>IFERROR(VLOOKUP($F3386&amp;$C3386,Sales!$J:$W,9,0),0)</f>
        <v>0</v>
      </c>
      <c r="M3386" s="98">
        <f>IFERROR(VLOOKUP($F3386&amp;$C3386,Sales!$J:$W,10,0),0)</f>
        <v>0</v>
      </c>
      <c r="N3386" s="98">
        <f>IFERROR(VLOOKUP($F3386&amp;$C3386,Sales!$J:$W,11,0),0)</f>
        <v>0</v>
      </c>
      <c r="O3386" s="98">
        <f>IFERROR(VLOOKUP($F3386&amp;$C3386,Sales!$J:$W,12,0),0)</f>
        <v>0</v>
      </c>
      <c r="P3386" s="98">
        <f>IFERROR(VLOOKUP($F3386&amp;$C3386,Sales!$J:$W,13,0),0)</f>
        <v>0</v>
      </c>
      <c r="Q3386" s="98">
        <f>IFERROR(VLOOKUP($F3386&amp;$C3386,Sales!$A:$H,7,0),0)</f>
        <v>0</v>
      </c>
      <c r="R3386" s="41" t="str">
        <f t="shared" si="104"/>
        <v>ERROR</v>
      </c>
      <c r="S3386" s="15"/>
      <c r="T3386" s="15"/>
      <c r="U3386" s="15"/>
      <c r="V3386" s="15"/>
      <c r="W3386" s="15"/>
      <c r="X3386" s="15"/>
      <c r="Y3386" s="41"/>
      <c r="Z3386" s="41"/>
      <c r="AA3386" s="41"/>
      <c r="AB3386" s="15"/>
      <c r="AC3386" s="15"/>
      <c r="AD3386" s="15"/>
      <c r="AE3386" s="15"/>
      <c r="AF3386" s="15"/>
      <c r="AG3386" s="15"/>
      <c r="AH3386" s="15"/>
      <c r="AI3386" s="15"/>
      <c r="AJ3386" s="41"/>
      <c r="AK3386" s="15"/>
      <c r="AL3386" s="15"/>
      <c r="AM3386" s="15"/>
      <c r="AN3386" s="15"/>
      <c r="AO3386" s="15"/>
      <c r="AP3386" s="15"/>
      <c r="AQ3386" s="15"/>
      <c r="AR3386" s="15"/>
      <c r="AS3386" s="15"/>
      <c r="AT3386" s="15"/>
      <c r="AU3386" s="15"/>
      <c r="AV3386" s="15"/>
      <c r="AW3386" s="15"/>
      <c r="AX3386" s="82"/>
      <c r="AY3386" s="82"/>
      <c r="AZ3386" s="10">
        <v>1</v>
      </c>
      <c r="BA3386" t="s">
        <v>31</v>
      </c>
      <c r="BB3386" t="s">
        <v>23</v>
      </c>
      <c r="BD3386" s="7" t="str">
        <f t="shared" si="106"/>
        <v>4738092857Shopee</v>
      </c>
    </row>
    <row r="3387" spans="2:61" ht="13.5" customHeight="1" x14ac:dyDescent="0.35">
      <c r="B3387" s="10" t="s">
        <v>17</v>
      </c>
      <c r="C3387" s="10" t="s">
        <v>806</v>
      </c>
      <c r="D3387" s="10" t="s">
        <v>19</v>
      </c>
      <c r="E3387" s="10" t="s">
        <v>20</v>
      </c>
      <c r="F3387" s="10" t="s">
        <v>58</v>
      </c>
      <c r="G3387" s="137">
        <v>6738090762</v>
      </c>
      <c r="H3387" s="10" t="s">
        <v>14190</v>
      </c>
      <c r="I3387" s="10" t="s">
        <v>839</v>
      </c>
      <c r="J3387" s="10" t="s">
        <v>4331</v>
      </c>
      <c r="K3387" s="102" t="s">
        <v>10337</v>
      </c>
      <c r="L3387" s="98">
        <f>IFERROR(VLOOKUP($F3387&amp;$C3387,Sales!$J:$W,9,0),0)</f>
        <v>0</v>
      </c>
      <c r="M3387" s="98">
        <f>IFERROR(VLOOKUP($F3387&amp;$C3387,Sales!$J:$W,10,0),0)</f>
        <v>0</v>
      </c>
      <c r="N3387" s="98">
        <f>IFERROR(VLOOKUP($F3387&amp;$C3387,Sales!$J:$W,11,0),0)</f>
        <v>0</v>
      </c>
      <c r="O3387" s="98">
        <f>IFERROR(VLOOKUP($F3387&amp;$C3387,Sales!$J:$W,12,0),0)</f>
        <v>0</v>
      </c>
      <c r="P3387" s="98">
        <f>IFERROR(VLOOKUP($F3387&amp;$C3387,Sales!$J:$W,13,0),0)</f>
        <v>0</v>
      </c>
      <c r="Q3387" s="98">
        <f>IFERROR(VLOOKUP($F3387&amp;$C3387,Sales!$A:$H,7,0),0)</f>
        <v>0</v>
      </c>
      <c r="R3387" s="41" t="str">
        <f t="shared" si="104"/>
        <v>ERROR</v>
      </c>
      <c r="S3387" s="15"/>
      <c r="T3387" s="15"/>
      <c r="U3387" s="15"/>
      <c r="V3387" s="15"/>
      <c r="W3387" s="15"/>
      <c r="X3387" s="15"/>
      <c r="Y3387" s="41"/>
      <c r="Z3387" s="41"/>
      <c r="AA3387" s="41"/>
      <c r="AB3387" s="15"/>
      <c r="AC3387" s="15"/>
      <c r="AD3387" s="15"/>
      <c r="AE3387" s="15"/>
      <c r="AF3387" s="15"/>
      <c r="AG3387" s="15"/>
      <c r="AH3387" s="15"/>
      <c r="AI3387" s="15"/>
      <c r="AJ3387" s="41"/>
      <c r="AK3387" s="15"/>
      <c r="AL3387" s="15"/>
      <c r="AM3387" s="15"/>
      <c r="AN3387" s="15"/>
      <c r="AO3387" s="15"/>
      <c r="AP3387" s="15"/>
      <c r="AQ3387" s="15"/>
      <c r="AR3387" s="15"/>
      <c r="AS3387" s="15"/>
      <c r="AT3387" s="15"/>
      <c r="AU3387" s="15"/>
      <c r="AV3387" s="15"/>
      <c r="AW3387" s="15"/>
      <c r="AX3387" s="82"/>
      <c r="AY3387" s="82"/>
      <c r="AZ3387" s="10">
        <v>1</v>
      </c>
      <c r="BA3387" t="s">
        <v>31</v>
      </c>
      <c r="BB3387" t="s">
        <v>23</v>
      </c>
      <c r="BD3387" s="7" t="str">
        <f t="shared" si="106"/>
        <v>6738090762Shopee</v>
      </c>
    </row>
    <row r="3388" spans="2:61" ht="13.5" customHeight="1" x14ac:dyDescent="0.35">
      <c r="B3388" s="10" t="s">
        <v>17</v>
      </c>
      <c r="C3388" s="10" t="s">
        <v>806</v>
      </c>
      <c r="D3388" s="10" t="s">
        <v>19</v>
      </c>
      <c r="E3388" s="10" t="s">
        <v>20</v>
      </c>
      <c r="F3388" s="10" t="s">
        <v>62</v>
      </c>
      <c r="G3388" s="137">
        <v>7738091907</v>
      </c>
      <c r="H3388" s="10" t="s">
        <v>14191</v>
      </c>
      <c r="I3388" s="10" t="s">
        <v>63</v>
      </c>
      <c r="J3388" s="10" t="s">
        <v>4332</v>
      </c>
      <c r="K3388" s="102" t="s">
        <v>10384</v>
      </c>
      <c r="L3388" s="98">
        <f>IFERROR(VLOOKUP($F3388&amp;$C3388,Sales!$J:$W,9,0),0)</f>
        <v>0</v>
      </c>
      <c r="M3388" s="98">
        <f>IFERROR(VLOOKUP($F3388&amp;$C3388,Sales!$J:$W,10,0),0)</f>
        <v>0</v>
      </c>
      <c r="N3388" s="98">
        <f>IFERROR(VLOOKUP($F3388&amp;$C3388,Sales!$J:$W,11,0),0)</f>
        <v>0</v>
      </c>
      <c r="O3388" s="98">
        <f>IFERROR(VLOOKUP($F3388&amp;$C3388,Sales!$J:$W,12,0),0)</f>
        <v>0</v>
      </c>
      <c r="P3388" s="98">
        <f>IFERROR(VLOOKUP($F3388&amp;$C3388,Sales!$J:$W,13,0),0)</f>
        <v>0</v>
      </c>
      <c r="Q3388" s="98">
        <f>IFERROR(VLOOKUP($F3388&amp;$C3388,Sales!$A:$H,7,0),0)</f>
        <v>0</v>
      </c>
      <c r="R3388" s="41" t="str">
        <f t="shared" si="104"/>
        <v>ERROR</v>
      </c>
      <c r="S3388" s="15"/>
      <c r="T3388" s="15"/>
      <c r="U3388" s="15"/>
      <c r="V3388" s="15"/>
      <c r="W3388" s="15"/>
      <c r="X3388" s="15"/>
      <c r="Y3388" s="41"/>
      <c r="Z3388" s="41"/>
      <c r="AA3388" s="41"/>
      <c r="AB3388" s="15"/>
      <c r="AC3388" s="15"/>
      <c r="AD3388" s="15"/>
      <c r="AE3388" s="15"/>
      <c r="AF3388" s="15"/>
      <c r="AG3388" s="15"/>
      <c r="AH3388" s="15"/>
      <c r="AI3388" s="15"/>
      <c r="AJ3388" s="41"/>
      <c r="AK3388" s="15"/>
      <c r="AL3388" s="15"/>
      <c r="AM3388" s="15"/>
      <c r="AN3388" s="15"/>
      <c r="AO3388" s="15"/>
      <c r="AP3388" s="15"/>
      <c r="AQ3388" s="15"/>
      <c r="AR3388" s="15"/>
      <c r="AS3388" s="15"/>
      <c r="AT3388" s="15"/>
      <c r="AU3388" s="15"/>
      <c r="AV3388" s="15"/>
      <c r="AW3388" s="15"/>
      <c r="AX3388" s="82"/>
      <c r="AY3388" s="82"/>
      <c r="AZ3388" s="10">
        <v>1</v>
      </c>
      <c r="BA3388" t="s">
        <v>31</v>
      </c>
      <c r="BB3388" t="s">
        <v>23</v>
      </c>
      <c r="BD3388" s="7" t="str">
        <f t="shared" si="106"/>
        <v>7738091907Shopee</v>
      </c>
    </row>
    <row r="3389" spans="2:61" ht="13.5" customHeight="1" x14ac:dyDescent="0.35">
      <c r="B3389" s="10" t="s">
        <v>17</v>
      </c>
      <c r="C3389" s="10" t="s">
        <v>806</v>
      </c>
      <c r="D3389" s="10" t="s">
        <v>19</v>
      </c>
      <c r="E3389" s="10" t="s">
        <v>20</v>
      </c>
      <c r="F3389" s="96" t="s">
        <v>805</v>
      </c>
      <c r="G3389" s="138">
        <v>4738093930</v>
      </c>
      <c r="H3389" s="96" t="s">
        <v>14192</v>
      </c>
      <c r="I3389" s="96" t="s">
        <v>834</v>
      </c>
      <c r="J3389" s="10" t="s">
        <v>835</v>
      </c>
      <c r="K3389" s="102" t="s">
        <v>10262</v>
      </c>
      <c r="L3389" s="98">
        <f>IFERROR(VLOOKUP($F3389&amp;$C3389,Sales!$J:$W,9,0),0)</f>
        <v>0</v>
      </c>
      <c r="M3389" s="98">
        <f>IFERROR(VLOOKUP($F3389&amp;$C3389,Sales!$J:$W,10,0),0)</f>
        <v>0</v>
      </c>
      <c r="N3389" s="98">
        <f>IFERROR(VLOOKUP($F3389&amp;$C3389,Sales!$J:$W,11,0),0)</f>
        <v>0</v>
      </c>
      <c r="O3389" s="98">
        <f>IFERROR(VLOOKUP($F3389&amp;$C3389,Sales!$J:$W,12,0),0)</f>
        <v>0</v>
      </c>
      <c r="P3389" s="98">
        <f>IFERROR(VLOOKUP($F3389&amp;$C3389,Sales!$J:$W,13,0),0)</f>
        <v>0</v>
      </c>
      <c r="Q3389" s="98">
        <f>IFERROR(VLOOKUP($F3389&amp;$C3389,Sales!$A:$H,7,0),0)</f>
        <v>0</v>
      </c>
      <c r="R3389" s="41" t="str">
        <f t="shared" si="104"/>
        <v>ERROR</v>
      </c>
      <c r="S3389" s="15"/>
      <c r="T3389" s="15"/>
      <c r="U3389" s="15"/>
      <c r="V3389" s="15"/>
      <c r="W3389" s="15"/>
      <c r="X3389" s="15"/>
      <c r="Y3389" s="41"/>
      <c r="Z3389" s="41"/>
      <c r="AA3389" s="41"/>
      <c r="AB3389" s="15"/>
      <c r="AC3389" s="15"/>
      <c r="AD3389" s="15"/>
      <c r="AE3389" s="15"/>
      <c r="AF3389" s="15"/>
      <c r="AG3389" s="15"/>
      <c r="AH3389" s="15"/>
      <c r="AI3389" s="15"/>
      <c r="AJ3389" s="41"/>
      <c r="AK3389" s="15"/>
      <c r="AL3389" s="15"/>
      <c r="AM3389" s="15"/>
      <c r="AN3389" s="15"/>
      <c r="AO3389" s="15"/>
      <c r="AP3389" s="15"/>
      <c r="AQ3389" s="15"/>
      <c r="AR3389" s="15"/>
      <c r="AS3389" s="15"/>
      <c r="AT3389" s="15"/>
      <c r="AU3389" s="15"/>
      <c r="AV3389" s="15"/>
      <c r="AW3389" s="15"/>
      <c r="AX3389" s="15"/>
      <c r="AY3389" s="15"/>
      <c r="AZ3389" s="10">
        <v>1</v>
      </c>
      <c r="BA3389" s="100" t="s">
        <v>14193</v>
      </c>
      <c r="BB3389" t="s">
        <v>88</v>
      </c>
      <c r="BD3389" s="7" t="str">
        <f t="shared" si="106"/>
        <v>4738093930Shopee</v>
      </c>
      <c r="BE3389" s="101"/>
    </row>
    <row r="3390" spans="2:61" ht="13.5" customHeight="1" x14ac:dyDescent="0.35">
      <c r="B3390" s="10" t="s">
        <v>17</v>
      </c>
      <c r="C3390" s="10" t="s">
        <v>806</v>
      </c>
      <c r="D3390" s="10" t="s">
        <v>19</v>
      </c>
      <c r="E3390" s="10" t="s">
        <v>20</v>
      </c>
      <c r="F3390" s="10" t="s">
        <v>32</v>
      </c>
      <c r="G3390" s="137">
        <v>4938092681</v>
      </c>
      <c r="H3390" s="10" t="s">
        <v>14189</v>
      </c>
      <c r="I3390" s="10" t="s">
        <v>33</v>
      </c>
      <c r="J3390" s="10" t="s">
        <v>4333</v>
      </c>
      <c r="K3390" s="102" t="s">
        <v>10268</v>
      </c>
      <c r="L3390" s="98">
        <f>IFERROR(VLOOKUP($F3390&amp;$C3390,Sales!$J:$W,9,0),0)</f>
        <v>0</v>
      </c>
      <c r="M3390" s="98">
        <f>IFERROR(VLOOKUP($F3390&amp;$C3390,Sales!$J:$W,10,0),0)</f>
        <v>0</v>
      </c>
      <c r="N3390" s="98">
        <f>IFERROR(VLOOKUP($F3390&amp;$C3390,Sales!$J:$W,11,0),0)</f>
        <v>0</v>
      </c>
      <c r="O3390" s="98">
        <f>IFERROR(VLOOKUP($F3390&amp;$C3390,Sales!$J:$W,12,0),0)</f>
        <v>0</v>
      </c>
      <c r="P3390" s="98">
        <f>IFERROR(VLOOKUP($F3390&amp;$C3390,Sales!$J:$W,13,0),0)</f>
        <v>0</v>
      </c>
      <c r="Q3390" s="98">
        <f>IFERROR(VLOOKUP($F3390&amp;$C3390,Sales!$A:$H,7,0),0)</f>
        <v>0</v>
      </c>
      <c r="R3390" s="41" t="str">
        <f t="shared" si="104"/>
        <v>ERROR</v>
      </c>
      <c r="S3390" s="15"/>
      <c r="T3390" s="15"/>
      <c r="U3390" s="15"/>
      <c r="V3390" s="15"/>
      <c r="W3390" s="15"/>
      <c r="X3390" s="15"/>
      <c r="Y3390" s="41"/>
      <c r="Z3390" s="41"/>
      <c r="AA3390" s="41"/>
      <c r="AB3390" s="15"/>
      <c r="AC3390" s="15"/>
      <c r="AD3390" s="15"/>
      <c r="AE3390" s="15"/>
      <c r="AF3390" s="15"/>
      <c r="AG3390" s="15"/>
      <c r="AH3390" s="15"/>
      <c r="AI3390" s="15"/>
      <c r="AJ3390" s="41"/>
      <c r="AK3390" s="15"/>
      <c r="AL3390" s="15"/>
      <c r="AM3390" s="15"/>
      <c r="AN3390" s="15"/>
      <c r="AO3390" s="15"/>
      <c r="AP3390" s="15"/>
      <c r="AQ3390" s="15"/>
      <c r="AR3390" s="15"/>
      <c r="AS3390" s="15"/>
      <c r="AT3390" s="15"/>
      <c r="AU3390" s="15"/>
      <c r="AV3390" s="15"/>
      <c r="AW3390" s="15"/>
      <c r="AX3390" s="82"/>
      <c r="AY3390" s="82"/>
      <c r="AZ3390" s="10">
        <v>1</v>
      </c>
      <c r="BA3390" t="s">
        <v>31</v>
      </c>
      <c r="BB3390" t="s">
        <v>23</v>
      </c>
      <c r="BD3390" s="7" t="str">
        <f t="shared" si="106"/>
        <v>4938092681Shopee</v>
      </c>
    </row>
    <row r="3391" spans="2:61" ht="13.5" customHeight="1" x14ac:dyDescent="0.35">
      <c r="B3391" s="10" t="s">
        <v>17</v>
      </c>
      <c r="C3391" s="10" t="s">
        <v>806</v>
      </c>
      <c r="D3391" s="10" t="s">
        <v>19</v>
      </c>
      <c r="E3391" s="10" t="s">
        <v>20</v>
      </c>
      <c r="F3391" s="10" t="s">
        <v>62</v>
      </c>
      <c r="G3391" s="137">
        <v>7038091784</v>
      </c>
      <c r="H3391" s="10" t="s">
        <v>14191</v>
      </c>
      <c r="I3391" s="10" t="s">
        <v>63</v>
      </c>
      <c r="J3391" s="10" t="s">
        <v>4334</v>
      </c>
      <c r="K3391" s="102" t="s">
        <v>10353</v>
      </c>
      <c r="L3391" s="98">
        <f>IFERROR(VLOOKUP($F3391&amp;$C3391,Sales!$J:$W,9,0),0)</f>
        <v>0</v>
      </c>
      <c r="M3391" s="98">
        <f>IFERROR(VLOOKUP($F3391&amp;$C3391,Sales!$J:$W,10,0),0)</f>
        <v>0</v>
      </c>
      <c r="N3391" s="98">
        <f>IFERROR(VLOOKUP($F3391&amp;$C3391,Sales!$J:$W,11,0),0)</f>
        <v>0</v>
      </c>
      <c r="O3391" s="98">
        <f>IFERROR(VLOOKUP($F3391&amp;$C3391,Sales!$J:$W,12,0),0)</f>
        <v>0</v>
      </c>
      <c r="P3391" s="98">
        <f>IFERROR(VLOOKUP($F3391&amp;$C3391,Sales!$J:$W,13,0),0)</f>
        <v>0</v>
      </c>
      <c r="Q3391" s="98">
        <f>IFERROR(VLOOKUP($F3391&amp;$C3391,Sales!$A:$H,7,0),0)</f>
        <v>0</v>
      </c>
      <c r="R3391" s="41" t="str">
        <f t="shared" si="104"/>
        <v>ERROR</v>
      </c>
      <c r="S3391" s="15"/>
      <c r="T3391" s="15"/>
      <c r="U3391" s="15"/>
      <c r="V3391" s="15"/>
      <c r="W3391" s="15"/>
      <c r="X3391" s="15"/>
      <c r="Y3391" s="41"/>
      <c r="Z3391" s="41"/>
      <c r="AA3391" s="41"/>
      <c r="AB3391" s="15"/>
      <c r="AC3391" s="15"/>
      <c r="AD3391" s="15"/>
      <c r="AE3391" s="15"/>
      <c r="AF3391" s="15"/>
      <c r="AG3391" s="15"/>
      <c r="AH3391" s="15"/>
      <c r="AI3391" s="15"/>
      <c r="AJ3391" s="41"/>
      <c r="AK3391" s="15"/>
      <c r="AL3391" s="15"/>
      <c r="AM3391" s="15"/>
      <c r="AN3391" s="15"/>
      <c r="AO3391" s="15"/>
      <c r="AP3391" s="15"/>
      <c r="AQ3391" s="15"/>
      <c r="AR3391" s="15"/>
      <c r="AS3391" s="15"/>
      <c r="AT3391" s="15"/>
      <c r="AU3391" s="15"/>
      <c r="AV3391" s="15"/>
      <c r="AW3391" s="15"/>
      <c r="AX3391" s="82"/>
      <c r="AY3391" s="82"/>
      <c r="AZ3391" s="10">
        <v>1</v>
      </c>
      <c r="BA3391" t="s">
        <v>31</v>
      </c>
      <c r="BB3391" t="s">
        <v>23</v>
      </c>
      <c r="BD3391" s="7" t="str">
        <f t="shared" si="106"/>
        <v>7038091784Shopee</v>
      </c>
    </row>
    <row r="3392" spans="2:61" ht="13.5" customHeight="1" x14ac:dyDescent="0.35">
      <c r="B3392" s="10" t="s">
        <v>17</v>
      </c>
      <c r="C3392" s="10" t="s">
        <v>806</v>
      </c>
      <c r="D3392" s="10" t="s">
        <v>19</v>
      </c>
      <c r="E3392" s="10" t="s">
        <v>20</v>
      </c>
      <c r="F3392" s="10" t="s">
        <v>55</v>
      </c>
      <c r="G3392" s="137">
        <v>5138092537</v>
      </c>
      <c r="H3392" s="10" t="s">
        <v>14194</v>
      </c>
      <c r="I3392" s="10" t="s">
        <v>56</v>
      </c>
      <c r="J3392" s="10" t="s">
        <v>5680</v>
      </c>
      <c r="K3392" s="102" t="s">
        <v>10277</v>
      </c>
      <c r="L3392" s="98">
        <f>IFERROR(VLOOKUP($F3392&amp;$C3392,Sales!$J:$W,9,0),0)</f>
        <v>0</v>
      </c>
      <c r="M3392" s="98">
        <f>IFERROR(VLOOKUP($F3392&amp;$C3392,Sales!$J:$W,10,0),0)</f>
        <v>0</v>
      </c>
      <c r="N3392" s="98">
        <f>IFERROR(VLOOKUP($F3392&amp;$C3392,Sales!$J:$W,11,0),0)</f>
        <v>0</v>
      </c>
      <c r="O3392" s="98">
        <f>IFERROR(VLOOKUP($F3392&amp;$C3392,Sales!$J:$W,12,0),0)</f>
        <v>0</v>
      </c>
      <c r="P3392" s="98">
        <f>IFERROR(VLOOKUP($F3392&amp;$C3392,Sales!$J:$W,13,0),0)</f>
        <v>0</v>
      </c>
      <c r="Q3392" s="98">
        <f>IFERROR(VLOOKUP($F3392&amp;$C3392,Sales!$A:$H,7,0),0)</f>
        <v>0</v>
      </c>
      <c r="R3392" s="41" t="str">
        <f t="shared" si="104"/>
        <v>ERROR</v>
      </c>
      <c r="S3392" s="15"/>
      <c r="T3392" s="15"/>
      <c r="U3392" s="15"/>
      <c r="V3392" s="15"/>
      <c r="W3392" s="15"/>
      <c r="X3392" s="15"/>
      <c r="Y3392" s="41"/>
      <c r="Z3392" s="41"/>
      <c r="AA3392" s="41"/>
      <c r="AB3392" s="15"/>
      <c r="AC3392" s="15"/>
      <c r="AD3392" s="15"/>
      <c r="AE3392" s="15"/>
      <c r="AF3392" s="15"/>
      <c r="AG3392" s="15"/>
      <c r="AH3392" s="15"/>
      <c r="AI3392" s="15"/>
      <c r="AJ3392" s="41"/>
      <c r="AK3392" s="15"/>
      <c r="AL3392" s="15"/>
      <c r="AM3392" s="15"/>
      <c r="AN3392" s="15"/>
      <c r="AO3392" s="15"/>
      <c r="AP3392" s="15"/>
      <c r="AQ3392" s="15"/>
      <c r="AR3392" s="15"/>
      <c r="AS3392" s="15"/>
      <c r="AT3392" s="15"/>
      <c r="AU3392" s="15"/>
      <c r="AV3392" s="15"/>
      <c r="AW3392" s="15"/>
      <c r="AX3392" s="82"/>
      <c r="AY3392" s="82"/>
      <c r="AZ3392" s="10">
        <v>1</v>
      </c>
      <c r="BA3392" t="s">
        <v>31</v>
      </c>
      <c r="BB3392" t="s">
        <v>23</v>
      </c>
      <c r="BD3392" s="7" t="str">
        <f t="shared" si="106"/>
        <v>5138092537Shopee</v>
      </c>
    </row>
    <row r="3393" spans="2:59" ht="13.5" customHeight="1" x14ac:dyDescent="0.35">
      <c r="B3393" s="10" t="s">
        <v>17</v>
      </c>
      <c r="C3393" s="10" t="s">
        <v>806</v>
      </c>
      <c r="D3393" s="10" t="s">
        <v>19</v>
      </c>
      <c r="E3393" s="10" t="s">
        <v>20</v>
      </c>
      <c r="F3393" s="10" t="s">
        <v>829</v>
      </c>
      <c r="G3393" s="137">
        <v>4738093696</v>
      </c>
      <c r="H3393" s="10" t="s">
        <v>12372</v>
      </c>
      <c r="I3393" s="10" t="s">
        <v>830</v>
      </c>
      <c r="J3393" s="10" t="s">
        <v>831</v>
      </c>
      <c r="K3393" s="105" t="s">
        <v>10438</v>
      </c>
      <c r="L3393" s="98">
        <f>IFERROR(VLOOKUP($F3393&amp;$C3393,Sales!$J:$W,9,0),0)</f>
        <v>0</v>
      </c>
      <c r="M3393" s="98">
        <f>IFERROR(VLOOKUP($F3393&amp;$C3393,Sales!$J:$W,10,0),0)</f>
        <v>0</v>
      </c>
      <c r="N3393" s="98">
        <f>IFERROR(VLOOKUP($F3393&amp;$C3393,Sales!$J:$W,11,0),0)</f>
        <v>0</v>
      </c>
      <c r="O3393" s="98">
        <f>IFERROR(VLOOKUP($F3393&amp;$C3393,Sales!$J:$W,12,0),0)</f>
        <v>0</v>
      </c>
      <c r="P3393" s="98">
        <f>IFERROR(VLOOKUP($F3393&amp;$C3393,Sales!$J:$W,13,0),0)</f>
        <v>0</v>
      </c>
      <c r="Q3393" s="98">
        <f>IFERROR(VLOOKUP($F3393&amp;$C3393,Sales!$A:$H,7,0),0)</f>
        <v>0</v>
      </c>
      <c r="R3393" s="41" t="str">
        <f t="shared" si="104"/>
        <v>ERROR</v>
      </c>
      <c r="S3393" s="15"/>
      <c r="T3393" s="15"/>
      <c r="U3393" s="15"/>
      <c r="V3393" s="15"/>
      <c r="W3393" s="15"/>
      <c r="X3393" s="15"/>
      <c r="Y3393" s="41"/>
      <c r="Z3393" s="41"/>
      <c r="AA3393" s="41"/>
      <c r="AB3393" s="15"/>
      <c r="AC3393" s="15"/>
      <c r="AD3393" s="15"/>
      <c r="AE3393" s="15"/>
      <c r="AF3393" s="15"/>
      <c r="AG3393" s="15"/>
      <c r="AH3393" s="15"/>
      <c r="AI3393" s="15"/>
      <c r="AJ3393" s="15"/>
      <c r="AK3393" s="15"/>
      <c r="AL3393" s="15"/>
      <c r="AM3393" s="15"/>
      <c r="AN3393" s="15"/>
      <c r="AO3393" s="15"/>
      <c r="AP3393" s="15"/>
      <c r="AQ3393" s="15"/>
      <c r="AR3393" s="15"/>
      <c r="AS3393" s="15"/>
      <c r="AT3393" s="15"/>
      <c r="AU3393" s="15"/>
      <c r="AV3393" s="15"/>
      <c r="AW3393" s="15"/>
      <c r="AX3393" s="82"/>
      <c r="AY3393" s="82"/>
      <c r="AZ3393" s="10">
        <v>1</v>
      </c>
      <c r="BA3393" t="s">
        <v>22</v>
      </c>
      <c r="BB3393" t="s">
        <v>23</v>
      </c>
      <c r="BD3393" s="7" t="str">
        <f t="shared" si="106"/>
        <v>4738093696Shopee</v>
      </c>
    </row>
    <row r="3394" spans="2:59" ht="13.5" customHeight="1" x14ac:dyDescent="0.35">
      <c r="B3394" s="10" t="s">
        <v>17</v>
      </c>
      <c r="C3394" s="10" t="s">
        <v>806</v>
      </c>
      <c r="D3394" s="10" t="s">
        <v>19</v>
      </c>
      <c r="E3394" s="10" t="s">
        <v>20</v>
      </c>
      <c r="F3394" s="10" t="s">
        <v>48</v>
      </c>
      <c r="G3394" s="137">
        <v>7338091317</v>
      </c>
      <c r="H3394" s="10" t="s">
        <v>12057</v>
      </c>
      <c r="I3394" s="10" t="s">
        <v>49</v>
      </c>
      <c r="J3394" s="10" t="s">
        <v>4335</v>
      </c>
      <c r="K3394" s="102" t="s">
        <v>10366</v>
      </c>
      <c r="L3394" s="98">
        <f>IFERROR(VLOOKUP($F3394&amp;$C3394,Sales!$J:$W,9,0),0)</f>
        <v>0</v>
      </c>
      <c r="M3394" s="98">
        <f>IFERROR(VLOOKUP($F3394&amp;$C3394,Sales!$J:$W,10,0),0)</f>
        <v>0</v>
      </c>
      <c r="N3394" s="98">
        <f>IFERROR(VLOOKUP($F3394&amp;$C3394,Sales!$J:$W,11,0),0)</f>
        <v>0</v>
      </c>
      <c r="O3394" s="98">
        <f>IFERROR(VLOOKUP($F3394&amp;$C3394,Sales!$J:$W,12,0),0)</f>
        <v>0</v>
      </c>
      <c r="P3394" s="98">
        <f>IFERROR(VLOOKUP($F3394&amp;$C3394,Sales!$J:$W,13,0),0)</f>
        <v>0</v>
      </c>
      <c r="Q3394" s="98">
        <f>IFERROR(VLOOKUP($F3394&amp;$C3394,Sales!$A:$H,7,0),0)</f>
        <v>0</v>
      </c>
      <c r="R3394" s="41" t="str">
        <f t="shared" si="104"/>
        <v>ERROR</v>
      </c>
      <c r="S3394" s="15"/>
      <c r="T3394" s="15"/>
      <c r="U3394" s="15"/>
      <c r="V3394" s="15"/>
      <c r="W3394" s="15"/>
      <c r="X3394" s="15"/>
      <c r="Y3394" s="41"/>
      <c r="Z3394" s="41"/>
      <c r="AA3394" s="41"/>
      <c r="AB3394" s="15"/>
      <c r="AC3394" s="15"/>
      <c r="AD3394" s="15"/>
      <c r="AE3394" s="15"/>
      <c r="AF3394" s="15"/>
      <c r="AG3394" s="15"/>
      <c r="AH3394" s="15"/>
      <c r="AI3394" s="15"/>
      <c r="AJ3394" s="15"/>
      <c r="AK3394" s="15"/>
      <c r="AL3394" s="15"/>
      <c r="AM3394" s="15"/>
      <c r="AN3394" s="15"/>
      <c r="AO3394" s="15"/>
      <c r="AP3394" s="15"/>
      <c r="AQ3394" s="15"/>
      <c r="AR3394" s="15"/>
      <c r="AS3394" s="15"/>
      <c r="AT3394" s="15"/>
      <c r="AU3394" s="15"/>
      <c r="AV3394" s="15"/>
      <c r="AW3394" s="15"/>
      <c r="AX3394" s="82"/>
      <c r="AY3394" s="82"/>
      <c r="AZ3394" s="10">
        <v>1</v>
      </c>
      <c r="BA3394" t="s">
        <v>22</v>
      </c>
      <c r="BB3394" t="s">
        <v>23</v>
      </c>
      <c r="BD3394" s="7" t="str">
        <f t="shared" si="106"/>
        <v>7338091317Shopee</v>
      </c>
    </row>
    <row r="3395" spans="2:59" ht="13.5" customHeight="1" x14ac:dyDescent="0.35">
      <c r="B3395" s="10" t="s">
        <v>17</v>
      </c>
      <c r="C3395" s="10" t="s">
        <v>806</v>
      </c>
      <c r="D3395" s="10" t="s">
        <v>19</v>
      </c>
      <c r="E3395" s="10" t="s">
        <v>20</v>
      </c>
      <c r="F3395" s="96" t="s">
        <v>801</v>
      </c>
      <c r="G3395" s="138">
        <v>4438093295</v>
      </c>
      <c r="H3395" s="96" t="s">
        <v>14195</v>
      </c>
      <c r="I3395" s="96" t="s">
        <v>34</v>
      </c>
      <c r="J3395" s="10" t="s">
        <v>4330</v>
      </c>
      <c r="K3395" s="102" t="s">
        <v>10246</v>
      </c>
      <c r="L3395" s="98">
        <f>IFERROR(VLOOKUP($F3395&amp;$C3395,Sales!$J:$W,9,0),0)</f>
        <v>0</v>
      </c>
      <c r="M3395" s="98">
        <f>IFERROR(VLOOKUP($F3395&amp;$C3395,Sales!$J:$W,10,0),0)</f>
        <v>0</v>
      </c>
      <c r="N3395" s="98">
        <f>IFERROR(VLOOKUP($F3395&amp;$C3395,Sales!$J:$W,11,0),0)</f>
        <v>0</v>
      </c>
      <c r="O3395" s="98">
        <f>IFERROR(VLOOKUP($F3395&amp;$C3395,Sales!$J:$W,12,0),0)</f>
        <v>0</v>
      </c>
      <c r="P3395" s="98">
        <f>IFERROR(VLOOKUP($F3395&amp;$C3395,Sales!$J:$W,13,0),0)</f>
        <v>0</v>
      </c>
      <c r="Q3395" s="98">
        <f>IFERROR(VLOOKUP($F3395&amp;$C3395,Sales!$A:$H,7,0),0)</f>
        <v>0</v>
      </c>
      <c r="R3395" s="41" t="str">
        <f t="shared" si="104"/>
        <v>ERROR</v>
      </c>
      <c r="S3395" s="15"/>
      <c r="T3395" s="15"/>
      <c r="U3395" s="15"/>
      <c r="V3395" s="15"/>
      <c r="W3395" s="15"/>
      <c r="X3395" s="15"/>
      <c r="Y3395" s="41"/>
      <c r="Z3395" s="41"/>
      <c r="AA3395" s="41"/>
      <c r="AB3395" s="15"/>
      <c r="AC3395" s="15"/>
      <c r="AD3395" s="15"/>
      <c r="AE3395" s="15"/>
      <c r="AF3395" s="15"/>
      <c r="AG3395" s="15"/>
      <c r="AH3395" s="15"/>
      <c r="AI3395" s="15"/>
      <c r="AJ3395" s="41"/>
      <c r="AK3395" s="15"/>
      <c r="AL3395" s="15"/>
      <c r="AM3395" s="15"/>
      <c r="AN3395" s="15"/>
      <c r="AO3395" s="15"/>
      <c r="AP3395" s="15"/>
      <c r="AQ3395" s="15"/>
      <c r="AR3395" s="15"/>
      <c r="AS3395" s="15"/>
      <c r="AT3395" s="15"/>
      <c r="AU3395" s="15"/>
      <c r="AV3395" s="15"/>
      <c r="AW3395" s="15"/>
      <c r="AX3395" s="15"/>
      <c r="AY3395" s="15"/>
      <c r="AZ3395" s="10">
        <v>1</v>
      </c>
      <c r="BA3395" s="100" t="s">
        <v>14193</v>
      </c>
      <c r="BB3395" t="s">
        <v>88</v>
      </c>
      <c r="BD3395" s="7" t="str">
        <f t="shared" si="106"/>
        <v>4438093295Shopee</v>
      </c>
      <c r="BE3395" s="101"/>
    </row>
    <row r="3396" spans="2:59" ht="13.5" customHeight="1" x14ac:dyDescent="0.35">
      <c r="B3396" s="10" t="s">
        <v>17</v>
      </c>
      <c r="C3396" s="10" t="s">
        <v>806</v>
      </c>
      <c r="D3396" s="10" t="s">
        <v>19</v>
      </c>
      <c r="E3396" s="10" t="s">
        <v>20</v>
      </c>
      <c r="F3396" s="10" t="s">
        <v>39</v>
      </c>
      <c r="G3396" s="137">
        <v>4738092128</v>
      </c>
      <c r="H3396" s="10" t="s">
        <v>12058</v>
      </c>
      <c r="I3396" s="10" t="s">
        <v>40</v>
      </c>
      <c r="J3396" s="10" t="s">
        <v>838</v>
      </c>
      <c r="K3396" s="105" t="s">
        <v>10260</v>
      </c>
      <c r="L3396" s="98">
        <f>IFERROR(VLOOKUP($F3396&amp;$C3396,Sales!$J:$W,9,0),0)</f>
        <v>0</v>
      </c>
      <c r="M3396" s="98">
        <f>IFERROR(VLOOKUP($F3396&amp;$C3396,Sales!$J:$W,10,0),0)</f>
        <v>0</v>
      </c>
      <c r="N3396" s="98">
        <f>IFERROR(VLOOKUP($F3396&amp;$C3396,Sales!$J:$W,11,0),0)</f>
        <v>0</v>
      </c>
      <c r="O3396" s="98">
        <f>IFERROR(VLOOKUP($F3396&amp;$C3396,Sales!$J:$W,12,0),0)</f>
        <v>0</v>
      </c>
      <c r="P3396" s="98">
        <f>IFERROR(VLOOKUP($F3396&amp;$C3396,Sales!$J:$W,13,0),0)</f>
        <v>0</v>
      </c>
      <c r="Q3396" s="98">
        <f>IFERROR(VLOOKUP($F3396&amp;$C3396,Sales!$A:$H,7,0),0)</f>
        <v>0</v>
      </c>
      <c r="R3396" s="41" t="str">
        <f t="shared" si="104"/>
        <v>ERROR</v>
      </c>
      <c r="S3396" s="15"/>
      <c r="T3396" s="15"/>
      <c r="U3396" s="15"/>
      <c r="V3396" s="15"/>
      <c r="W3396" s="15"/>
      <c r="X3396" s="15"/>
      <c r="Y3396" s="41"/>
      <c r="Z3396" s="41"/>
      <c r="AA3396" s="41"/>
      <c r="AB3396" s="15"/>
      <c r="AC3396" s="15"/>
      <c r="AD3396" s="15"/>
      <c r="AE3396" s="15"/>
      <c r="AF3396" s="15"/>
      <c r="AG3396" s="15"/>
      <c r="AH3396" s="15"/>
      <c r="AI3396" s="15"/>
      <c r="AJ3396" s="15"/>
      <c r="AK3396" s="15"/>
      <c r="AL3396" s="15"/>
      <c r="AM3396" s="15"/>
      <c r="AN3396" s="15"/>
      <c r="AO3396" s="15"/>
      <c r="AP3396" s="15"/>
      <c r="AQ3396" s="15"/>
      <c r="AR3396" s="15"/>
      <c r="AS3396" s="15"/>
      <c r="AT3396" s="15"/>
      <c r="AU3396" s="15"/>
      <c r="AV3396" s="15"/>
      <c r="AW3396" s="15"/>
      <c r="AX3396" s="82"/>
      <c r="AY3396" s="82"/>
      <c r="AZ3396" s="10">
        <v>1</v>
      </c>
      <c r="BA3396" t="s">
        <v>22</v>
      </c>
      <c r="BB3396" t="s">
        <v>23</v>
      </c>
      <c r="BD3396" s="7" t="str">
        <f t="shared" si="106"/>
        <v>4738092128Shopee</v>
      </c>
    </row>
    <row r="3397" spans="2:59" ht="13.5" customHeight="1" x14ac:dyDescent="0.35">
      <c r="B3397" s="10" t="s">
        <v>17</v>
      </c>
      <c r="C3397" s="10" t="s">
        <v>806</v>
      </c>
      <c r="D3397" s="10" t="s">
        <v>19</v>
      </c>
      <c r="E3397" s="10" t="s">
        <v>20</v>
      </c>
      <c r="F3397" s="10"/>
      <c r="G3397" s="137">
        <v>4658322337</v>
      </c>
      <c r="H3397" s="10" t="s">
        <v>12447</v>
      </c>
      <c r="I3397" s="10"/>
      <c r="J3397" s="10" t="s">
        <v>5681</v>
      </c>
      <c r="K3397" s="102" t="s">
        <v>5637</v>
      </c>
      <c r="L3397" s="98">
        <f>IFERROR(VLOOKUP($F3397&amp;$C3397,Sales!$J:$W,9,0),0)</f>
        <v>0</v>
      </c>
      <c r="M3397" s="98">
        <f>IFERROR(VLOOKUP($F3397&amp;$C3397,Sales!$J:$W,10,0),0)</f>
        <v>0</v>
      </c>
      <c r="N3397" s="98">
        <f>IFERROR(VLOOKUP($F3397&amp;$C3397,Sales!$J:$W,11,0),0)</f>
        <v>0</v>
      </c>
      <c r="O3397" s="98">
        <f>IFERROR(VLOOKUP($F3397&amp;$C3397,Sales!$J:$W,12,0),0)</f>
        <v>0</v>
      </c>
      <c r="P3397" s="98">
        <f>IFERROR(VLOOKUP($F3397&amp;$C3397,Sales!$J:$W,13,0),0)</f>
        <v>0</v>
      </c>
      <c r="Q3397" s="98">
        <f>IFERROR(VLOOKUP($F3397&amp;$C3397,Sales!$A:$H,7,0),0)</f>
        <v>0</v>
      </c>
      <c r="R3397" s="41" t="str">
        <f t="shared" ref="R3397:R3460" si="107">IFERROR(AVERAGE($S3397:$AW3397),"ERROR")</f>
        <v>ERROR</v>
      </c>
      <c r="S3397" s="15"/>
      <c r="T3397" s="15"/>
      <c r="U3397" s="15"/>
      <c r="V3397" s="15"/>
      <c r="W3397" s="15"/>
      <c r="X3397" s="15"/>
      <c r="Y3397" s="41"/>
      <c r="Z3397" s="41"/>
      <c r="AA3397" s="41"/>
      <c r="AB3397" s="15"/>
      <c r="AC3397" s="15"/>
      <c r="AD3397" s="15"/>
      <c r="AE3397" s="15"/>
      <c r="AF3397" s="15"/>
      <c r="AG3397" s="15"/>
      <c r="AH3397" s="15"/>
      <c r="AI3397" s="15"/>
      <c r="AJ3397" s="15"/>
      <c r="AK3397" s="15"/>
      <c r="AL3397" s="15"/>
      <c r="AM3397" s="15"/>
      <c r="AN3397" s="15"/>
      <c r="AO3397" s="15"/>
      <c r="AP3397" s="15"/>
      <c r="AQ3397" s="15"/>
      <c r="AR3397" s="15"/>
      <c r="AS3397" s="15"/>
      <c r="AT3397" s="15"/>
      <c r="AU3397" s="15"/>
      <c r="AV3397" s="15"/>
      <c r="AW3397" s="15"/>
      <c r="AX3397" s="82"/>
      <c r="AY3397" s="82"/>
      <c r="AZ3397" s="10">
        <v>1</v>
      </c>
      <c r="BA3397" t="s">
        <v>22</v>
      </c>
      <c r="BB3397" t="s">
        <v>23</v>
      </c>
      <c r="BD3397" s="7" t="str">
        <f t="shared" si="106"/>
        <v>4658322337Shopee</v>
      </c>
    </row>
    <row r="3398" spans="2:59" ht="13.5" customHeight="1" x14ac:dyDescent="0.35">
      <c r="B3398" s="10" t="s">
        <v>17</v>
      </c>
      <c r="C3398" s="10" t="s">
        <v>806</v>
      </c>
      <c r="D3398" s="10" t="s">
        <v>19</v>
      </c>
      <c r="E3398" s="10" t="s">
        <v>20</v>
      </c>
      <c r="F3398" s="10"/>
      <c r="G3398" s="137">
        <v>6458321258</v>
      </c>
      <c r="H3398" s="10" t="s">
        <v>12448</v>
      </c>
      <c r="I3398" s="10"/>
      <c r="J3398" s="10" t="s">
        <v>5682</v>
      </c>
      <c r="K3398" s="105" t="s">
        <v>5631</v>
      </c>
      <c r="L3398" s="98">
        <f>IFERROR(VLOOKUP($F3398&amp;$C3398,Sales!$J:$W,9,0),0)</f>
        <v>0</v>
      </c>
      <c r="M3398" s="98">
        <f>IFERROR(VLOOKUP($F3398&amp;$C3398,Sales!$J:$W,10,0),0)</f>
        <v>0</v>
      </c>
      <c r="N3398" s="98">
        <f>IFERROR(VLOOKUP($F3398&amp;$C3398,Sales!$J:$W,11,0),0)</f>
        <v>0</v>
      </c>
      <c r="O3398" s="98">
        <f>IFERROR(VLOOKUP($F3398&amp;$C3398,Sales!$J:$W,12,0),0)</f>
        <v>0</v>
      </c>
      <c r="P3398" s="98">
        <f>IFERROR(VLOOKUP($F3398&amp;$C3398,Sales!$J:$W,13,0),0)</f>
        <v>0</v>
      </c>
      <c r="Q3398" s="98">
        <f>IFERROR(VLOOKUP($F3398&amp;$C3398,Sales!$A:$H,7,0),0)</f>
        <v>0</v>
      </c>
      <c r="R3398" s="41" t="str">
        <f t="shared" si="107"/>
        <v>ERROR</v>
      </c>
      <c r="S3398" s="15"/>
      <c r="T3398" s="15"/>
      <c r="U3398" s="15"/>
      <c r="V3398" s="15"/>
      <c r="W3398" s="15"/>
      <c r="X3398" s="15"/>
      <c r="Y3398" s="41"/>
      <c r="Z3398" s="41"/>
      <c r="AA3398" s="41"/>
      <c r="AB3398" s="15"/>
      <c r="AC3398" s="15"/>
      <c r="AD3398" s="15"/>
      <c r="AE3398" s="15"/>
      <c r="AF3398" s="15"/>
      <c r="AG3398" s="15"/>
      <c r="AH3398" s="15"/>
      <c r="AI3398" s="15"/>
      <c r="AJ3398" s="15"/>
      <c r="AK3398" s="15"/>
      <c r="AL3398" s="15"/>
      <c r="AM3398" s="15"/>
      <c r="AN3398" s="15"/>
      <c r="AO3398" s="15"/>
      <c r="AP3398" s="15"/>
      <c r="AQ3398" s="15"/>
      <c r="AR3398" s="15"/>
      <c r="AS3398" s="15"/>
      <c r="AT3398" s="15"/>
      <c r="AU3398" s="15"/>
      <c r="AV3398" s="15"/>
      <c r="AW3398" s="15"/>
      <c r="AX3398" s="82"/>
      <c r="AY3398" s="82"/>
      <c r="AZ3398" s="10">
        <v>1</v>
      </c>
      <c r="BA3398" t="s">
        <v>22</v>
      </c>
      <c r="BB3398" t="s">
        <v>23</v>
      </c>
      <c r="BD3398" s="7" t="str">
        <f t="shared" si="106"/>
        <v>6458321258Shopee</v>
      </c>
    </row>
    <row r="3399" spans="2:59" ht="13.5" customHeight="1" x14ac:dyDescent="0.35">
      <c r="B3399" s="10" t="s">
        <v>17</v>
      </c>
      <c r="C3399" s="10" t="s">
        <v>806</v>
      </c>
      <c r="D3399" s="10" t="s">
        <v>11583</v>
      </c>
      <c r="E3399" s="10" t="s">
        <v>695</v>
      </c>
      <c r="F3399" s="10" t="s">
        <v>9877</v>
      </c>
      <c r="G3399" s="137">
        <v>13423399709</v>
      </c>
      <c r="H3399" s="10" t="s">
        <v>12721</v>
      </c>
      <c r="I3399" s="10">
        <v>8001841087498</v>
      </c>
      <c r="J3399" s="10" t="s">
        <v>12736</v>
      </c>
      <c r="K3399" s="102" t="s">
        <v>10012</v>
      </c>
      <c r="L3399" s="98">
        <f>IFERROR(VLOOKUP($F3399&amp;$C3399,Sales!$J:$W,9,0),0)</f>
        <v>0</v>
      </c>
      <c r="M3399" s="98">
        <f>IFERROR(VLOOKUP($F3399&amp;$C3399,Sales!$J:$W,10,0),0)</f>
        <v>0</v>
      </c>
      <c r="N3399" s="98">
        <f>IFERROR(VLOOKUP($F3399&amp;$C3399,Sales!$J:$W,11,0),0)</f>
        <v>0</v>
      </c>
      <c r="O3399" s="98">
        <f>IFERROR(VLOOKUP($F3399&amp;$C3399,Sales!$J:$W,12,0),0)</f>
        <v>0</v>
      </c>
      <c r="P3399" s="98">
        <f>IFERROR(VLOOKUP($F3399&amp;$C3399,Sales!$J:$W,13,0),0)</f>
        <v>0</v>
      </c>
      <c r="Q3399" s="98">
        <f>IFERROR(VLOOKUP($F3399&amp;$C3399,Sales!$A:$H,7,0),0)</f>
        <v>0</v>
      </c>
      <c r="R3399" s="41" t="str">
        <f t="shared" si="107"/>
        <v>ERROR</v>
      </c>
      <c r="S3399" s="15"/>
      <c r="T3399" s="15"/>
      <c r="U3399" s="15"/>
      <c r="V3399" s="15"/>
      <c r="W3399" s="15"/>
      <c r="X3399" s="15"/>
      <c r="Y3399" s="41"/>
      <c r="Z3399" s="41"/>
      <c r="AA3399" s="41"/>
      <c r="AB3399" s="15"/>
      <c r="AC3399" s="15"/>
      <c r="AD3399" s="15"/>
      <c r="AE3399" s="15"/>
      <c r="AF3399" s="15"/>
      <c r="AG3399" s="15"/>
      <c r="AH3399" s="15"/>
      <c r="AI3399" s="15"/>
      <c r="AJ3399" s="15"/>
      <c r="AK3399" s="15"/>
      <c r="AL3399" s="15"/>
      <c r="AM3399" s="15"/>
      <c r="AN3399" s="15"/>
      <c r="AO3399" s="15"/>
      <c r="AP3399" s="15"/>
      <c r="AQ3399" s="15"/>
      <c r="AR3399" s="15"/>
      <c r="AS3399" s="15"/>
      <c r="AT3399" s="15"/>
      <c r="AU3399" s="15"/>
      <c r="AV3399" s="15"/>
      <c r="AW3399" s="15"/>
      <c r="AX3399" s="82"/>
      <c r="AY3399" s="82"/>
      <c r="AZ3399" s="10">
        <v>1</v>
      </c>
      <c r="BA3399" t="s">
        <v>22</v>
      </c>
      <c r="BB3399" t="s">
        <v>23</v>
      </c>
      <c r="BD3399" s="7" t="str">
        <f t="shared" si="106"/>
        <v>13423399709Shopee</v>
      </c>
    </row>
    <row r="3400" spans="2:59" ht="13.5" customHeight="1" x14ac:dyDescent="0.35">
      <c r="B3400" s="10" t="s">
        <v>17</v>
      </c>
      <c r="C3400" s="10" t="s">
        <v>806</v>
      </c>
      <c r="D3400" s="10" t="s">
        <v>19</v>
      </c>
      <c r="E3400" s="10" t="s">
        <v>20</v>
      </c>
      <c r="F3400" s="96" t="s">
        <v>803</v>
      </c>
      <c r="G3400" s="138">
        <v>7438090469</v>
      </c>
      <c r="H3400" s="96" t="s">
        <v>14196</v>
      </c>
      <c r="I3400" s="96" t="s">
        <v>837</v>
      </c>
      <c r="J3400" s="10" t="s">
        <v>14197</v>
      </c>
      <c r="K3400" s="102" t="s">
        <v>10371</v>
      </c>
      <c r="L3400" s="98">
        <f>IFERROR(VLOOKUP($F3400&amp;$C3400,Sales!$J:$W,9,0),0)</f>
        <v>0</v>
      </c>
      <c r="M3400" s="98">
        <f>IFERROR(VLOOKUP($F3400&amp;$C3400,Sales!$J:$W,10,0),0)</f>
        <v>0</v>
      </c>
      <c r="N3400" s="98">
        <f>IFERROR(VLOOKUP($F3400&amp;$C3400,Sales!$J:$W,11,0),0)</f>
        <v>0</v>
      </c>
      <c r="O3400" s="98">
        <f>IFERROR(VLOOKUP($F3400&amp;$C3400,Sales!$J:$W,12,0),0)</f>
        <v>0</v>
      </c>
      <c r="P3400" s="98">
        <f>IFERROR(VLOOKUP($F3400&amp;$C3400,Sales!$J:$W,13,0),0)</f>
        <v>0</v>
      </c>
      <c r="Q3400" s="98">
        <f>IFERROR(VLOOKUP($F3400&amp;$C3400,Sales!$A:$H,7,0),0)</f>
        <v>0</v>
      </c>
      <c r="R3400" s="41" t="str">
        <f t="shared" si="107"/>
        <v>ERROR</v>
      </c>
      <c r="S3400" s="15"/>
      <c r="T3400" s="15"/>
      <c r="U3400" s="15"/>
      <c r="V3400" s="15"/>
      <c r="W3400" s="15"/>
      <c r="X3400" s="15"/>
      <c r="Y3400" s="41"/>
      <c r="Z3400" s="41"/>
      <c r="AA3400" s="41"/>
      <c r="AB3400" s="15"/>
      <c r="AC3400" s="15"/>
      <c r="AD3400" s="15"/>
      <c r="AE3400" s="15"/>
      <c r="AF3400" s="15"/>
      <c r="AG3400" s="15"/>
      <c r="AH3400" s="15"/>
      <c r="AI3400" s="15"/>
      <c r="AJ3400" s="41"/>
      <c r="AK3400" s="15"/>
      <c r="AL3400" s="15"/>
      <c r="AM3400" s="15"/>
      <c r="AN3400" s="15"/>
      <c r="AO3400" s="15"/>
      <c r="AP3400" s="15"/>
      <c r="AQ3400" s="15"/>
      <c r="AR3400" s="15"/>
      <c r="AS3400" s="15"/>
      <c r="AT3400" s="15"/>
      <c r="AU3400" s="15"/>
      <c r="AV3400" s="15"/>
      <c r="AW3400" s="15"/>
      <c r="AX3400" s="15"/>
      <c r="AY3400" s="15"/>
      <c r="AZ3400" s="10">
        <v>1</v>
      </c>
      <c r="BA3400" s="100" t="s">
        <v>14193</v>
      </c>
      <c r="BB3400" t="s">
        <v>88</v>
      </c>
      <c r="BD3400" s="7" t="str">
        <f t="shared" si="106"/>
        <v>7438090469Shopee</v>
      </c>
      <c r="BE3400" s="101"/>
    </row>
    <row r="3401" spans="2:59" ht="13.5" customHeight="1" x14ac:dyDescent="0.35">
      <c r="B3401" s="10" t="s">
        <v>17</v>
      </c>
      <c r="C3401" s="10" t="s">
        <v>806</v>
      </c>
      <c r="D3401" s="10" t="s">
        <v>65</v>
      </c>
      <c r="E3401" s="10" t="s">
        <v>66</v>
      </c>
      <c r="F3401" s="10">
        <v>0</v>
      </c>
      <c r="G3401" s="137">
        <v>6832725723</v>
      </c>
      <c r="H3401" s="10" t="s">
        <v>14198</v>
      </c>
      <c r="I3401" s="10" t="s">
        <v>2164</v>
      </c>
      <c r="J3401" s="10" t="s">
        <v>807</v>
      </c>
      <c r="K3401" s="102" t="s">
        <v>14199</v>
      </c>
      <c r="L3401" s="98">
        <f>IFERROR(VLOOKUP($F3401&amp;$C3401,Sales!$J:$W,9,0),0)</f>
        <v>0</v>
      </c>
      <c r="M3401" s="98">
        <f>IFERROR(VLOOKUP($F3401&amp;$C3401,Sales!$J:$W,10,0),0)</f>
        <v>0</v>
      </c>
      <c r="N3401" s="98">
        <f>IFERROR(VLOOKUP($F3401&amp;$C3401,Sales!$J:$W,11,0),0)</f>
        <v>0</v>
      </c>
      <c r="O3401" s="98">
        <f>IFERROR(VLOOKUP($F3401&amp;$C3401,Sales!$J:$W,12,0),0)</f>
        <v>0</v>
      </c>
      <c r="P3401" s="98">
        <f>IFERROR(VLOOKUP($F3401&amp;$C3401,Sales!$J:$W,13,0),0)</f>
        <v>0</v>
      </c>
      <c r="Q3401" s="98">
        <f>IFERROR(VLOOKUP($F3401&amp;$C3401,Sales!$A:$H,7,0),0)</f>
        <v>0</v>
      </c>
      <c r="R3401" s="41" t="str">
        <f t="shared" si="107"/>
        <v>ERROR</v>
      </c>
      <c r="S3401" s="15"/>
      <c r="T3401" s="15"/>
      <c r="U3401" s="15"/>
      <c r="V3401" s="15"/>
      <c r="W3401" s="15"/>
      <c r="X3401" s="15"/>
      <c r="Y3401" s="41"/>
      <c r="Z3401" s="41"/>
      <c r="AA3401" s="41"/>
      <c r="AB3401" s="15"/>
      <c r="AC3401" s="15"/>
      <c r="AD3401" s="15"/>
      <c r="AE3401" s="15"/>
      <c r="AF3401" s="15"/>
      <c r="AG3401" s="15"/>
      <c r="AH3401" s="15"/>
      <c r="AI3401" s="15"/>
      <c r="AJ3401" s="41"/>
      <c r="AK3401" s="15"/>
      <c r="AL3401" s="15"/>
      <c r="AM3401" s="15"/>
      <c r="AN3401" s="15"/>
      <c r="AO3401" s="15"/>
      <c r="AP3401" s="15"/>
      <c r="AQ3401" s="15"/>
      <c r="AR3401" s="15"/>
      <c r="AS3401" s="15"/>
      <c r="AT3401" s="15"/>
      <c r="AU3401" s="15"/>
      <c r="AV3401" s="15"/>
      <c r="AW3401" s="15"/>
      <c r="AX3401" s="82"/>
      <c r="AY3401" s="82"/>
      <c r="AZ3401" s="10">
        <v>1</v>
      </c>
      <c r="BA3401" t="s">
        <v>31</v>
      </c>
      <c r="BB3401" t="s">
        <v>23</v>
      </c>
      <c r="BD3401" s="7" t="str">
        <f t="shared" si="106"/>
        <v>6832725723Shopee</v>
      </c>
    </row>
    <row r="3402" spans="2:59" ht="13.5" customHeight="1" x14ac:dyDescent="0.35">
      <c r="B3402" s="10" t="s">
        <v>17</v>
      </c>
      <c r="C3402" s="10" t="s">
        <v>806</v>
      </c>
      <c r="D3402" s="10" t="s">
        <v>65</v>
      </c>
      <c r="E3402" s="10" t="s">
        <v>66</v>
      </c>
      <c r="F3402" s="10" t="s">
        <v>2166</v>
      </c>
      <c r="G3402" s="137">
        <v>5732738223</v>
      </c>
      <c r="H3402" s="10" t="s">
        <v>14200</v>
      </c>
      <c r="I3402" s="10" t="s">
        <v>2168</v>
      </c>
      <c r="J3402" s="10" t="s">
        <v>3226</v>
      </c>
      <c r="K3402" s="102" t="s">
        <v>14201</v>
      </c>
      <c r="L3402" s="98">
        <f>IFERROR(VLOOKUP($F3402&amp;$C3402,Sales!$J:$W,9,0),0)</f>
        <v>0</v>
      </c>
      <c r="M3402" s="98">
        <f>IFERROR(VLOOKUP($F3402&amp;$C3402,Sales!$J:$W,10,0),0)</f>
        <v>0</v>
      </c>
      <c r="N3402" s="98">
        <f>IFERROR(VLOOKUP($F3402&amp;$C3402,Sales!$J:$W,11,0),0)</f>
        <v>0</v>
      </c>
      <c r="O3402" s="98">
        <f>IFERROR(VLOOKUP($F3402&amp;$C3402,Sales!$J:$W,12,0),0)</f>
        <v>0</v>
      </c>
      <c r="P3402" s="98">
        <f>IFERROR(VLOOKUP($F3402&amp;$C3402,Sales!$J:$W,13,0),0)</f>
        <v>0</v>
      </c>
      <c r="Q3402" s="98">
        <f>IFERROR(VLOOKUP($F3402&amp;$C3402,Sales!$A:$H,7,0),0)</f>
        <v>0</v>
      </c>
      <c r="R3402" s="41" t="str">
        <f t="shared" si="107"/>
        <v>ERROR</v>
      </c>
      <c r="S3402" s="15"/>
      <c r="T3402" s="15"/>
      <c r="U3402" s="15"/>
      <c r="V3402" s="15"/>
      <c r="W3402" s="15"/>
      <c r="X3402" s="15"/>
      <c r="Y3402" s="41"/>
      <c r="Z3402" s="41"/>
      <c r="AA3402" s="41"/>
      <c r="AB3402" s="15"/>
      <c r="AC3402" s="15"/>
      <c r="AD3402" s="15"/>
      <c r="AE3402" s="15"/>
      <c r="AF3402" s="15"/>
      <c r="AG3402" s="15"/>
      <c r="AH3402" s="15"/>
      <c r="AI3402" s="15"/>
      <c r="AJ3402" s="41"/>
      <c r="AK3402" s="15"/>
      <c r="AL3402" s="15"/>
      <c r="AM3402" s="15"/>
      <c r="AN3402" s="15"/>
      <c r="AO3402" s="15"/>
      <c r="AP3402" s="15"/>
      <c r="AQ3402" s="15"/>
      <c r="AR3402" s="15"/>
      <c r="AS3402" s="15"/>
      <c r="AT3402" s="15"/>
      <c r="AU3402" s="15"/>
      <c r="AV3402" s="15"/>
      <c r="AW3402" s="15"/>
      <c r="AX3402" s="15"/>
      <c r="AY3402" s="15"/>
      <c r="AZ3402" s="10">
        <v>1</v>
      </c>
      <c r="BA3402" s="100" t="s">
        <v>14193</v>
      </c>
      <c r="BB3402" t="s">
        <v>88</v>
      </c>
      <c r="BD3402" s="7" t="str">
        <f t="shared" si="106"/>
        <v>5732738223Shopee</v>
      </c>
      <c r="BE3402" s="101">
        <v>44928</v>
      </c>
    </row>
    <row r="3403" spans="2:59" ht="13.5" customHeight="1" x14ac:dyDescent="0.35">
      <c r="B3403" s="10" t="s">
        <v>17</v>
      </c>
      <c r="C3403" s="10" t="s">
        <v>806</v>
      </c>
      <c r="D3403" s="10" t="s">
        <v>65</v>
      </c>
      <c r="E3403" s="10" t="s">
        <v>66</v>
      </c>
      <c r="F3403" s="96" t="s">
        <v>2231</v>
      </c>
      <c r="G3403" s="138">
        <v>7832744977</v>
      </c>
      <c r="H3403" s="96" t="s">
        <v>14202</v>
      </c>
      <c r="I3403" s="96" t="s">
        <v>2413</v>
      </c>
      <c r="J3403" s="10" t="s">
        <v>850</v>
      </c>
      <c r="K3403" s="102" t="s">
        <v>14203</v>
      </c>
      <c r="L3403" s="98">
        <f>IFERROR(VLOOKUP($F3403&amp;$C3403,Sales!$J:$W,9,0),0)</f>
        <v>0</v>
      </c>
      <c r="M3403" s="98">
        <f>IFERROR(VLOOKUP($F3403&amp;$C3403,Sales!$J:$W,10,0),0)</f>
        <v>0</v>
      </c>
      <c r="N3403" s="98">
        <f>IFERROR(VLOOKUP($F3403&amp;$C3403,Sales!$J:$W,11,0),0)</f>
        <v>0</v>
      </c>
      <c r="O3403" s="98">
        <f>IFERROR(VLOOKUP($F3403&amp;$C3403,Sales!$J:$W,12,0),0)</f>
        <v>0</v>
      </c>
      <c r="P3403" s="98">
        <f>IFERROR(VLOOKUP($F3403&amp;$C3403,Sales!$J:$W,13,0),0)</f>
        <v>0</v>
      </c>
      <c r="Q3403" s="98">
        <f>IFERROR(VLOOKUP($F3403&amp;$C3403,Sales!$A:$H,7,0),0)</f>
        <v>0</v>
      </c>
      <c r="R3403" s="41" t="str">
        <f t="shared" si="107"/>
        <v>ERROR</v>
      </c>
      <c r="S3403" s="15"/>
      <c r="T3403" s="15"/>
      <c r="U3403" s="15"/>
      <c r="V3403" s="15"/>
      <c r="W3403" s="15"/>
      <c r="X3403" s="15"/>
      <c r="Y3403" s="41"/>
      <c r="Z3403" s="41"/>
      <c r="AA3403" s="41"/>
      <c r="AB3403" s="15"/>
      <c r="AC3403" s="15"/>
      <c r="AD3403" s="15"/>
      <c r="AE3403" s="15"/>
      <c r="AF3403" s="15"/>
      <c r="AG3403" s="15"/>
      <c r="AH3403" s="15"/>
      <c r="AI3403" s="15"/>
      <c r="AJ3403" s="41"/>
      <c r="AK3403" s="15"/>
      <c r="AL3403" s="15"/>
      <c r="AM3403" s="15"/>
      <c r="AN3403" s="15"/>
      <c r="AO3403" s="15"/>
      <c r="AP3403" s="15"/>
      <c r="AQ3403" s="15"/>
      <c r="AR3403" s="15"/>
      <c r="AS3403" s="15"/>
      <c r="AT3403" s="15"/>
      <c r="AU3403" s="15"/>
      <c r="AV3403" s="15"/>
      <c r="AW3403" s="15"/>
      <c r="AX3403" s="15"/>
      <c r="AY3403" s="15"/>
      <c r="AZ3403" s="10">
        <v>1</v>
      </c>
      <c r="BA3403" s="100" t="s">
        <v>14193</v>
      </c>
      <c r="BB3403" t="s">
        <v>88</v>
      </c>
      <c r="BD3403" s="7" t="str">
        <f t="shared" si="106"/>
        <v>7832744977Shopee</v>
      </c>
      <c r="BE3403" s="101"/>
    </row>
    <row r="3404" spans="2:59" ht="13.5" customHeight="1" x14ac:dyDescent="0.35">
      <c r="B3404" s="10" t="s">
        <v>17</v>
      </c>
      <c r="C3404" s="10" t="s">
        <v>806</v>
      </c>
      <c r="D3404" s="10" t="s">
        <v>65</v>
      </c>
      <c r="E3404" s="10" t="s">
        <v>66</v>
      </c>
      <c r="F3404" s="10" t="s">
        <v>2094</v>
      </c>
      <c r="G3404" s="137">
        <v>6532766414</v>
      </c>
      <c r="H3404" s="10" t="s">
        <v>14204</v>
      </c>
      <c r="I3404" s="10" t="s">
        <v>2096</v>
      </c>
      <c r="J3404" s="10" t="s">
        <v>3222</v>
      </c>
      <c r="K3404" s="102" t="s">
        <v>14205</v>
      </c>
      <c r="L3404" s="98">
        <f>IFERROR(VLOOKUP($F3404&amp;$C3404,Sales!$J:$W,9,0),0)</f>
        <v>0</v>
      </c>
      <c r="M3404" s="98">
        <f>IFERROR(VLOOKUP($F3404&amp;$C3404,Sales!$J:$W,10,0),0)</f>
        <v>0</v>
      </c>
      <c r="N3404" s="98">
        <f>IFERROR(VLOOKUP($F3404&amp;$C3404,Sales!$J:$W,11,0),0)</f>
        <v>0</v>
      </c>
      <c r="O3404" s="98">
        <f>IFERROR(VLOOKUP($F3404&amp;$C3404,Sales!$J:$W,12,0),0)</f>
        <v>0</v>
      </c>
      <c r="P3404" s="98">
        <f>IFERROR(VLOOKUP($F3404&amp;$C3404,Sales!$J:$W,13,0),0)</f>
        <v>0</v>
      </c>
      <c r="Q3404" s="98">
        <f>IFERROR(VLOOKUP($F3404&amp;$C3404,Sales!$A:$H,7,0),0)</f>
        <v>0</v>
      </c>
      <c r="R3404" s="41" t="str">
        <f t="shared" si="107"/>
        <v>ERROR</v>
      </c>
      <c r="S3404" s="15"/>
      <c r="T3404" s="15"/>
      <c r="U3404" s="15"/>
      <c r="V3404" s="15"/>
      <c r="W3404" s="15"/>
      <c r="X3404" s="15"/>
      <c r="Y3404" s="41"/>
      <c r="Z3404" s="41"/>
      <c r="AA3404" s="41"/>
      <c r="AB3404" s="15"/>
      <c r="AC3404" s="15"/>
      <c r="AD3404" s="15"/>
      <c r="AE3404" s="15"/>
      <c r="AF3404" s="15"/>
      <c r="AG3404" s="15"/>
      <c r="AH3404" s="15"/>
      <c r="AI3404" s="15"/>
      <c r="AJ3404" s="41"/>
      <c r="AK3404" s="15"/>
      <c r="AL3404" s="15"/>
      <c r="AM3404" s="15"/>
      <c r="AN3404" s="15"/>
      <c r="AO3404" s="15"/>
      <c r="AP3404" s="15"/>
      <c r="AQ3404" s="15"/>
      <c r="AR3404" s="15"/>
      <c r="AS3404" s="15"/>
      <c r="AT3404" s="15"/>
      <c r="AU3404" s="15"/>
      <c r="AV3404" s="15"/>
      <c r="AW3404" s="15"/>
      <c r="AX3404" s="82"/>
      <c r="AY3404" s="82"/>
      <c r="AZ3404" s="10">
        <v>1</v>
      </c>
      <c r="BA3404" t="s">
        <v>31</v>
      </c>
      <c r="BB3404" t="s">
        <v>23</v>
      </c>
      <c r="BD3404" s="7" t="str">
        <f t="shared" si="106"/>
        <v>6532766414Shopee</v>
      </c>
    </row>
    <row r="3405" spans="2:59" ht="13.5" customHeight="1" x14ac:dyDescent="0.35">
      <c r="B3405" s="10" t="s">
        <v>17</v>
      </c>
      <c r="C3405" s="10" t="s">
        <v>806</v>
      </c>
      <c r="D3405" s="10" t="s">
        <v>65</v>
      </c>
      <c r="E3405" s="10" t="s">
        <v>66</v>
      </c>
      <c r="F3405" s="10" t="s">
        <v>2152</v>
      </c>
      <c r="G3405" s="137">
        <v>5632757130</v>
      </c>
      <c r="H3405" s="10" t="s">
        <v>14206</v>
      </c>
      <c r="I3405" s="10" t="s">
        <v>2154</v>
      </c>
      <c r="J3405" s="10" t="s">
        <v>853</v>
      </c>
      <c r="K3405" s="102" t="s">
        <v>14207</v>
      </c>
      <c r="L3405" s="98">
        <f>IFERROR(VLOOKUP($F3405&amp;$C3405,Sales!$J:$W,9,0),0)</f>
        <v>0</v>
      </c>
      <c r="M3405" s="98">
        <f>IFERROR(VLOOKUP($F3405&amp;$C3405,Sales!$J:$W,10,0),0)</f>
        <v>0</v>
      </c>
      <c r="N3405" s="98">
        <f>IFERROR(VLOOKUP($F3405&amp;$C3405,Sales!$J:$W,11,0),0)</f>
        <v>0</v>
      </c>
      <c r="O3405" s="98">
        <f>IFERROR(VLOOKUP($F3405&amp;$C3405,Sales!$J:$W,12,0),0)</f>
        <v>0</v>
      </c>
      <c r="P3405" s="98">
        <f>IFERROR(VLOOKUP($F3405&amp;$C3405,Sales!$J:$W,13,0),0)</f>
        <v>0</v>
      </c>
      <c r="Q3405" s="98">
        <f>IFERROR(VLOOKUP($F3405&amp;$C3405,Sales!$A:$H,7,0),0)</f>
        <v>0</v>
      </c>
      <c r="R3405" s="41" t="str">
        <f t="shared" si="107"/>
        <v>ERROR</v>
      </c>
      <c r="S3405" s="15"/>
      <c r="T3405" s="15"/>
      <c r="U3405" s="15"/>
      <c r="V3405" s="15"/>
      <c r="W3405" s="15"/>
      <c r="X3405" s="15"/>
      <c r="Y3405" s="41"/>
      <c r="Z3405" s="41"/>
      <c r="AA3405" s="41"/>
      <c r="AB3405" s="15"/>
      <c r="AC3405" s="15"/>
      <c r="AD3405" s="15"/>
      <c r="AE3405" s="15"/>
      <c r="AF3405" s="15"/>
      <c r="AG3405" s="15"/>
      <c r="AH3405" s="15"/>
      <c r="AI3405" s="15"/>
      <c r="AJ3405" s="41"/>
      <c r="AK3405" s="15"/>
      <c r="AL3405" s="15"/>
      <c r="AM3405" s="15"/>
      <c r="AN3405" s="15"/>
      <c r="AO3405" s="15"/>
      <c r="AP3405" s="15"/>
      <c r="AQ3405" s="15"/>
      <c r="AR3405" s="15"/>
      <c r="AS3405" s="15"/>
      <c r="AT3405" s="15"/>
      <c r="AU3405" s="15"/>
      <c r="AV3405" s="15"/>
      <c r="AW3405" s="15"/>
      <c r="AX3405" s="15"/>
      <c r="AY3405" s="15"/>
      <c r="AZ3405" s="10">
        <v>1</v>
      </c>
      <c r="BA3405" s="100" t="s">
        <v>14193</v>
      </c>
      <c r="BB3405" t="s">
        <v>88</v>
      </c>
      <c r="BD3405" s="7" t="str">
        <f t="shared" si="106"/>
        <v>5632757130Shopee</v>
      </c>
      <c r="BE3405" s="101" t="s">
        <v>14066</v>
      </c>
      <c r="BF3405" t="s">
        <v>14065</v>
      </c>
      <c r="BG3405">
        <v>0</v>
      </c>
    </row>
    <row r="3406" spans="2:59" ht="13.5" customHeight="1" x14ac:dyDescent="0.35">
      <c r="B3406" s="10" t="s">
        <v>17</v>
      </c>
      <c r="C3406" s="10" t="s">
        <v>806</v>
      </c>
      <c r="D3406" s="10" t="s">
        <v>65</v>
      </c>
      <c r="E3406" s="10" t="s">
        <v>66</v>
      </c>
      <c r="F3406" s="96" t="s">
        <v>856</v>
      </c>
      <c r="G3406" s="138">
        <v>7448891610</v>
      </c>
      <c r="H3406" s="96" t="s">
        <v>14208</v>
      </c>
      <c r="I3406" s="96" t="s">
        <v>857</v>
      </c>
      <c r="J3406" s="10" t="s">
        <v>14209</v>
      </c>
      <c r="K3406" s="102" t="s">
        <v>14210</v>
      </c>
      <c r="L3406" s="98">
        <f>IFERROR(VLOOKUP($F3406&amp;$C3406,Sales!$J:$W,9,0),0)</f>
        <v>0</v>
      </c>
      <c r="M3406" s="98">
        <f>IFERROR(VLOOKUP($F3406&amp;$C3406,Sales!$J:$W,10,0),0)</f>
        <v>0</v>
      </c>
      <c r="N3406" s="98">
        <f>IFERROR(VLOOKUP($F3406&amp;$C3406,Sales!$J:$W,11,0),0)</f>
        <v>0</v>
      </c>
      <c r="O3406" s="98">
        <f>IFERROR(VLOOKUP($F3406&amp;$C3406,Sales!$J:$W,12,0),0)</f>
        <v>0</v>
      </c>
      <c r="P3406" s="98">
        <f>IFERROR(VLOOKUP($F3406&amp;$C3406,Sales!$J:$W,13,0),0)</f>
        <v>0</v>
      </c>
      <c r="Q3406" s="98">
        <f>IFERROR(VLOOKUP($F3406&amp;$C3406,Sales!$A:$H,7,0),0)</f>
        <v>0</v>
      </c>
      <c r="R3406" s="41" t="str">
        <f t="shared" si="107"/>
        <v>ERROR</v>
      </c>
      <c r="S3406" s="15"/>
      <c r="T3406" s="15"/>
      <c r="U3406" s="15"/>
      <c r="V3406" s="15"/>
      <c r="W3406" s="15"/>
      <c r="X3406" s="15"/>
      <c r="Y3406" s="41"/>
      <c r="Z3406" s="41"/>
      <c r="AA3406" s="41"/>
      <c r="AB3406" s="15"/>
      <c r="AC3406" s="15"/>
      <c r="AD3406" s="15"/>
      <c r="AE3406" s="15"/>
      <c r="AF3406" s="15"/>
      <c r="AG3406" s="15"/>
      <c r="AH3406" s="15"/>
      <c r="AI3406" s="15"/>
      <c r="AJ3406" s="41"/>
      <c r="AK3406" s="15"/>
      <c r="AL3406" s="15"/>
      <c r="AM3406" s="15"/>
      <c r="AN3406" s="15"/>
      <c r="AO3406" s="15"/>
      <c r="AP3406" s="15"/>
      <c r="AQ3406" s="15"/>
      <c r="AR3406" s="15"/>
      <c r="AS3406" s="15"/>
      <c r="AT3406" s="15"/>
      <c r="AU3406" s="15"/>
      <c r="AV3406" s="15"/>
      <c r="AW3406" s="15"/>
      <c r="AX3406" s="15"/>
      <c r="AY3406" s="15"/>
      <c r="AZ3406" s="10">
        <v>1</v>
      </c>
      <c r="BA3406" s="100" t="s">
        <v>14193</v>
      </c>
      <c r="BB3406" t="s">
        <v>88</v>
      </c>
      <c r="BD3406" s="7" t="str">
        <f t="shared" si="106"/>
        <v>7448891610Shopee</v>
      </c>
      <c r="BE3406" s="101"/>
    </row>
    <row r="3407" spans="2:59" ht="13.5" customHeight="1" x14ac:dyDescent="0.35">
      <c r="B3407" s="10" t="s">
        <v>17</v>
      </c>
      <c r="C3407" s="10" t="s">
        <v>806</v>
      </c>
      <c r="D3407" s="10" t="s">
        <v>65</v>
      </c>
      <c r="E3407" s="10" t="s">
        <v>66</v>
      </c>
      <c r="F3407" s="10" t="s">
        <v>2254</v>
      </c>
      <c r="G3407" s="137">
        <v>6632752847</v>
      </c>
      <c r="H3407" s="10" t="s">
        <v>14211</v>
      </c>
      <c r="I3407" s="10" t="s">
        <v>2256</v>
      </c>
      <c r="J3407" s="10" t="s">
        <v>852</v>
      </c>
      <c r="K3407" s="102" t="s">
        <v>14212</v>
      </c>
      <c r="L3407" s="98">
        <f>IFERROR(VLOOKUP($F3407&amp;$C3407,Sales!$J:$W,9,0),0)</f>
        <v>0</v>
      </c>
      <c r="M3407" s="98">
        <f>IFERROR(VLOOKUP($F3407&amp;$C3407,Sales!$J:$W,10,0),0)</f>
        <v>0</v>
      </c>
      <c r="N3407" s="98">
        <f>IFERROR(VLOOKUP($F3407&amp;$C3407,Sales!$J:$W,11,0),0)</f>
        <v>0</v>
      </c>
      <c r="O3407" s="98">
        <f>IFERROR(VLOOKUP($F3407&amp;$C3407,Sales!$J:$W,12,0),0)</f>
        <v>0</v>
      </c>
      <c r="P3407" s="98">
        <f>IFERROR(VLOOKUP($F3407&amp;$C3407,Sales!$J:$W,13,0),0)</f>
        <v>0</v>
      </c>
      <c r="Q3407" s="98">
        <f>IFERROR(VLOOKUP($F3407&amp;$C3407,Sales!$A:$H,7,0),0)</f>
        <v>0</v>
      </c>
      <c r="R3407" s="41" t="str">
        <f t="shared" si="107"/>
        <v>ERROR</v>
      </c>
      <c r="S3407" s="15"/>
      <c r="T3407" s="15"/>
      <c r="U3407" s="15"/>
      <c r="V3407" s="15"/>
      <c r="W3407" s="15"/>
      <c r="X3407" s="15"/>
      <c r="Y3407" s="41"/>
      <c r="Z3407" s="41"/>
      <c r="AA3407" s="41"/>
      <c r="AB3407" s="15"/>
      <c r="AC3407" s="15"/>
      <c r="AD3407" s="15"/>
      <c r="AE3407" s="15"/>
      <c r="AF3407" s="15"/>
      <c r="AG3407" s="15"/>
      <c r="AH3407" s="15"/>
      <c r="AI3407" s="15"/>
      <c r="AJ3407" s="41"/>
      <c r="AK3407" s="15"/>
      <c r="AL3407" s="15"/>
      <c r="AM3407" s="15"/>
      <c r="AN3407" s="15"/>
      <c r="AO3407" s="15"/>
      <c r="AP3407" s="15"/>
      <c r="AQ3407" s="15"/>
      <c r="AR3407" s="15"/>
      <c r="AS3407" s="15"/>
      <c r="AT3407" s="15"/>
      <c r="AU3407" s="15"/>
      <c r="AV3407" s="15"/>
      <c r="AW3407" s="15"/>
      <c r="AX3407" s="82"/>
      <c r="AY3407" s="82"/>
      <c r="AZ3407" s="10">
        <v>1</v>
      </c>
      <c r="BA3407" t="s">
        <v>31</v>
      </c>
      <c r="BB3407" t="s">
        <v>23</v>
      </c>
      <c r="BD3407" s="7" t="str">
        <f t="shared" si="106"/>
        <v>6632752847Shopee</v>
      </c>
    </row>
    <row r="3408" spans="2:59" ht="13.5" customHeight="1" x14ac:dyDescent="0.35">
      <c r="B3408" s="10" t="s">
        <v>17</v>
      </c>
      <c r="C3408" s="10" t="s">
        <v>806</v>
      </c>
      <c r="D3408" s="10" t="s">
        <v>65</v>
      </c>
      <c r="E3408" s="10" t="s">
        <v>66</v>
      </c>
      <c r="F3408" s="10" t="s">
        <v>6120</v>
      </c>
      <c r="G3408" s="137">
        <v>4648888336</v>
      </c>
      <c r="H3408" s="10" t="s">
        <v>14213</v>
      </c>
      <c r="I3408" s="10" t="s">
        <v>6295</v>
      </c>
      <c r="J3408" s="10" t="s">
        <v>858</v>
      </c>
      <c r="K3408" s="102" t="s">
        <v>14214</v>
      </c>
      <c r="L3408" s="98">
        <f>IFERROR(VLOOKUP($F3408&amp;$C3408,Sales!$J:$W,9,0),0)</f>
        <v>0</v>
      </c>
      <c r="M3408" s="98">
        <f>IFERROR(VLOOKUP($F3408&amp;$C3408,Sales!$J:$W,10,0),0)</f>
        <v>0</v>
      </c>
      <c r="N3408" s="98">
        <f>IFERROR(VLOOKUP($F3408&amp;$C3408,Sales!$J:$W,11,0),0)</f>
        <v>0</v>
      </c>
      <c r="O3408" s="98">
        <f>IFERROR(VLOOKUP($F3408&amp;$C3408,Sales!$J:$W,12,0),0)</f>
        <v>0</v>
      </c>
      <c r="P3408" s="98">
        <f>IFERROR(VLOOKUP($F3408&amp;$C3408,Sales!$J:$W,13,0),0)</f>
        <v>0</v>
      </c>
      <c r="Q3408" s="98">
        <f>IFERROR(VLOOKUP($F3408&amp;$C3408,Sales!$A:$H,7,0),0)</f>
        <v>0</v>
      </c>
      <c r="R3408" s="41" t="str">
        <f t="shared" si="107"/>
        <v>ERROR</v>
      </c>
      <c r="S3408" s="15"/>
      <c r="T3408" s="15"/>
      <c r="U3408" s="15"/>
      <c r="V3408" s="15"/>
      <c r="W3408" s="15"/>
      <c r="X3408" s="15"/>
      <c r="Y3408" s="41"/>
      <c r="Z3408" s="41"/>
      <c r="AA3408" s="41"/>
      <c r="AB3408" s="15"/>
      <c r="AC3408" s="15"/>
      <c r="AD3408" s="15"/>
      <c r="AE3408" s="15"/>
      <c r="AF3408" s="15"/>
      <c r="AG3408" s="15"/>
      <c r="AH3408" s="15"/>
      <c r="AI3408" s="15"/>
      <c r="AJ3408" s="41"/>
      <c r="AK3408" s="15"/>
      <c r="AL3408" s="15"/>
      <c r="AM3408" s="15"/>
      <c r="AN3408" s="15"/>
      <c r="AO3408" s="15"/>
      <c r="AP3408" s="15"/>
      <c r="AQ3408" s="15"/>
      <c r="AR3408" s="15"/>
      <c r="AS3408" s="15"/>
      <c r="AT3408" s="15"/>
      <c r="AU3408" s="15"/>
      <c r="AV3408" s="15"/>
      <c r="AW3408" s="15"/>
      <c r="AX3408" s="82"/>
      <c r="AY3408" s="82"/>
      <c r="AZ3408" s="10">
        <v>1</v>
      </c>
      <c r="BA3408" t="s">
        <v>31</v>
      </c>
      <c r="BB3408" t="s">
        <v>23</v>
      </c>
      <c r="BD3408" s="7" t="str">
        <f t="shared" si="106"/>
        <v>4648888336Shopee</v>
      </c>
    </row>
    <row r="3409" spans="2:59" ht="13.5" customHeight="1" x14ac:dyDescent="0.35">
      <c r="B3409" s="10" t="s">
        <v>17</v>
      </c>
      <c r="C3409" s="10" t="s">
        <v>806</v>
      </c>
      <c r="D3409" s="10" t="s">
        <v>65</v>
      </c>
      <c r="E3409" s="10" t="s">
        <v>66</v>
      </c>
      <c r="F3409" s="10" t="s">
        <v>6122</v>
      </c>
      <c r="G3409" s="137">
        <v>7248889401</v>
      </c>
      <c r="H3409" s="10" t="s">
        <v>14215</v>
      </c>
      <c r="I3409" s="10" t="s">
        <v>6294</v>
      </c>
      <c r="J3409" s="10" t="s">
        <v>859</v>
      </c>
      <c r="K3409" s="102" t="s">
        <v>14216</v>
      </c>
      <c r="L3409" s="98">
        <f>IFERROR(VLOOKUP($F3409&amp;$C3409,Sales!$J:$W,9,0),0)</f>
        <v>0</v>
      </c>
      <c r="M3409" s="98">
        <f>IFERROR(VLOOKUP($F3409&amp;$C3409,Sales!$J:$W,10,0),0)</f>
        <v>0</v>
      </c>
      <c r="N3409" s="98">
        <f>IFERROR(VLOOKUP($F3409&amp;$C3409,Sales!$J:$W,11,0),0)</f>
        <v>0</v>
      </c>
      <c r="O3409" s="98">
        <f>IFERROR(VLOOKUP($F3409&amp;$C3409,Sales!$J:$W,12,0),0)</f>
        <v>0</v>
      </c>
      <c r="P3409" s="98">
        <f>IFERROR(VLOOKUP($F3409&amp;$C3409,Sales!$J:$W,13,0),0)</f>
        <v>0</v>
      </c>
      <c r="Q3409" s="98">
        <f>IFERROR(VLOOKUP($F3409&amp;$C3409,Sales!$A:$H,7,0),0)</f>
        <v>0</v>
      </c>
      <c r="R3409" s="41" t="str">
        <f t="shared" si="107"/>
        <v>ERROR</v>
      </c>
      <c r="S3409" s="15"/>
      <c r="T3409" s="15"/>
      <c r="U3409" s="15"/>
      <c r="V3409" s="15"/>
      <c r="W3409" s="15"/>
      <c r="X3409" s="15"/>
      <c r="Y3409" s="41"/>
      <c r="Z3409" s="41"/>
      <c r="AA3409" s="41"/>
      <c r="AB3409" s="15"/>
      <c r="AC3409" s="15"/>
      <c r="AD3409" s="15"/>
      <c r="AE3409" s="15"/>
      <c r="AF3409" s="15"/>
      <c r="AG3409" s="15"/>
      <c r="AH3409" s="15"/>
      <c r="AI3409" s="15"/>
      <c r="AJ3409" s="41"/>
      <c r="AK3409" s="15"/>
      <c r="AL3409" s="15"/>
      <c r="AM3409" s="15"/>
      <c r="AN3409" s="15"/>
      <c r="AO3409" s="15"/>
      <c r="AP3409" s="15"/>
      <c r="AQ3409" s="15"/>
      <c r="AR3409" s="15"/>
      <c r="AS3409" s="15"/>
      <c r="AT3409" s="15"/>
      <c r="AU3409" s="15"/>
      <c r="AV3409" s="15"/>
      <c r="AW3409" s="15"/>
      <c r="AX3409" s="82"/>
      <c r="AY3409" s="82"/>
      <c r="AZ3409" s="10">
        <v>1</v>
      </c>
      <c r="BA3409" t="s">
        <v>31</v>
      </c>
      <c r="BB3409" t="s">
        <v>23</v>
      </c>
      <c r="BD3409" s="7" t="str">
        <f t="shared" si="106"/>
        <v>7248889401Shopee</v>
      </c>
    </row>
    <row r="3410" spans="2:59" ht="13.5" customHeight="1" x14ac:dyDescent="0.35">
      <c r="B3410" s="10" t="s">
        <v>17</v>
      </c>
      <c r="C3410" s="10" t="s">
        <v>806</v>
      </c>
      <c r="D3410" s="10" t="s">
        <v>65</v>
      </c>
      <c r="E3410" s="10" t="s">
        <v>66</v>
      </c>
      <c r="F3410" s="96" t="s">
        <v>2187</v>
      </c>
      <c r="G3410" s="138">
        <v>6232772136</v>
      </c>
      <c r="H3410" s="96" t="s">
        <v>14217</v>
      </c>
      <c r="I3410" s="96" t="s">
        <v>2189</v>
      </c>
      <c r="J3410" s="10" t="s">
        <v>3223</v>
      </c>
      <c r="K3410" s="102" t="s">
        <v>14218</v>
      </c>
      <c r="L3410" s="98">
        <f>IFERROR(VLOOKUP($F3410&amp;$C3410,Sales!$J:$W,9,0),0)</f>
        <v>0</v>
      </c>
      <c r="M3410" s="98">
        <f>IFERROR(VLOOKUP($F3410&amp;$C3410,Sales!$J:$W,10,0),0)</f>
        <v>0</v>
      </c>
      <c r="N3410" s="98">
        <f>IFERROR(VLOOKUP($F3410&amp;$C3410,Sales!$J:$W,11,0),0)</f>
        <v>0</v>
      </c>
      <c r="O3410" s="98">
        <f>IFERROR(VLOOKUP($F3410&amp;$C3410,Sales!$J:$W,12,0),0)</f>
        <v>0</v>
      </c>
      <c r="P3410" s="98">
        <f>IFERROR(VLOOKUP($F3410&amp;$C3410,Sales!$J:$W,13,0),0)</f>
        <v>0</v>
      </c>
      <c r="Q3410" s="98">
        <f>IFERROR(VLOOKUP($F3410&amp;$C3410,Sales!$A:$H,7,0),0)</f>
        <v>0</v>
      </c>
      <c r="R3410" s="41" t="str">
        <f t="shared" si="107"/>
        <v>ERROR</v>
      </c>
      <c r="S3410" s="15"/>
      <c r="T3410" s="15"/>
      <c r="U3410" s="15"/>
      <c r="V3410" s="15"/>
      <c r="W3410" s="15"/>
      <c r="X3410" s="15"/>
      <c r="Y3410" s="41"/>
      <c r="Z3410" s="41"/>
      <c r="AA3410" s="41"/>
      <c r="AB3410" s="15"/>
      <c r="AC3410" s="15"/>
      <c r="AD3410" s="15"/>
      <c r="AE3410" s="15"/>
      <c r="AF3410" s="15"/>
      <c r="AG3410" s="15"/>
      <c r="AH3410" s="15"/>
      <c r="AI3410" s="15"/>
      <c r="AJ3410" s="41"/>
      <c r="AK3410" s="15"/>
      <c r="AL3410" s="15"/>
      <c r="AM3410" s="15"/>
      <c r="AN3410" s="15"/>
      <c r="AO3410" s="15"/>
      <c r="AP3410" s="15"/>
      <c r="AQ3410" s="15"/>
      <c r="AR3410" s="15"/>
      <c r="AS3410" s="15"/>
      <c r="AT3410" s="15"/>
      <c r="AU3410" s="15"/>
      <c r="AV3410" s="15"/>
      <c r="AW3410" s="15"/>
      <c r="AX3410" s="15"/>
      <c r="AY3410" s="15"/>
      <c r="AZ3410" s="10">
        <v>1</v>
      </c>
      <c r="BA3410" s="100" t="s">
        <v>14193</v>
      </c>
      <c r="BB3410" t="s">
        <v>88</v>
      </c>
      <c r="BD3410" s="7" t="str">
        <f t="shared" si="106"/>
        <v>6232772136Shopee</v>
      </c>
      <c r="BE3410" s="101"/>
    </row>
    <row r="3411" spans="2:59" ht="13.5" customHeight="1" x14ac:dyDescent="0.35">
      <c r="B3411" s="10" t="s">
        <v>17</v>
      </c>
      <c r="C3411" s="10" t="s">
        <v>806</v>
      </c>
      <c r="D3411" s="10" t="s">
        <v>65</v>
      </c>
      <c r="E3411" s="10" t="s">
        <v>66</v>
      </c>
      <c r="F3411" s="10" t="s">
        <v>860</v>
      </c>
      <c r="G3411" s="137">
        <v>179846933</v>
      </c>
      <c r="H3411" s="10" t="s">
        <v>14219</v>
      </c>
      <c r="I3411" s="10" t="s">
        <v>70</v>
      </c>
      <c r="J3411" s="10" t="s">
        <v>3652</v>
      </c>
      <c r="K3411" s="102" t="s">
        <v>10142</v>
      </c>
      <c r="L3411" s="98">
        <f>IFERROR(VLOOKUP($F3411&amp;$C3411,Sales!$J:$W,9,0),0)</f>
        <v>0</v>
      </c>
      <c r="M3411" s="98">
        <f>IFERROR(VLOOKUP($F3411&amp;$C3411,Sales!$J:$W,10,0),0)</f>
        <v>0</v>
      </c>
      <c r="N3411" s="98">
        <f>IFERROR(VLOOKUP($F3411&amp;$C3411,Sales!$J:$W,11,0),0)</f>
        <v>0</v>
      </c>
      <c r="O3411" s="98">
        <f>IFERROR(VLOOKUP($F3411&amp;$C3411,Sales!$J:$W,12,0),0)</f>
        <v>0</v>
      </c>
      <c r="P3411" s="98">
        <f>IFERROR(VLOOKUP($F3411&amp;$C3411,Sales!$J:$W,13,0),0)</f>
        <v>0</v>
      </c>
      <c r="Q3411" s="98">
        <f>IFERROR(VLOOKUP($F3411&amp;$C3411,Sales!$A:$H,7,0),0)</f>
        <v>0</v>
      </c>
      <c r="R3411" s="41" t="str">
        <f t="shared" si="107"/>
        <v>ERROR</v>
      </c>
      <c r="S3411" s="15"/>
      <c r="T3411" s="15"/>
      <c r="U3411" s="15"/>
      <c r="V3411" s="15"/>
      <c r="W3411" s="15"/>
      <c r="X3411" s="15"/>
      <c r="Y3411" s="41"/>
      <c r="Z3411" s="41"/>
      <c r="AA3411" s="41"/>
      <c r="AB3411" s="15"/>
      <c r="AC3411" s="15"/>
      <c r="AD3411" s="15"/>
      <c r="AE3411" s="15"/>
      <c r="AF3411" s="15"/>
      <c r="AG3411" s="15"/>
      <c r="AH3411" s="15"/>
      <c r="AI3411" s="15"/>
      <c r="AJ3411" s="41"/>
      <c r="AK3411" s="15"/>
      <c r="AL3411" s="15"/>
      <c r="AM3411" s="15"/>
      <c r="AN3411" s="15"/>
      <c r="AO3411" s="15"/>
      <c r="AP3411" s="15"/>
      <c r="AQ3411" s="15"/>
      <c r="AR3411" s="15"/>
      <c r="AS3411" s="15"/>
      <c r="AT3411" s="15"/>
      <c r="AU3411" s="15"/>
      <c r="AV3411" s="15"/>
      <c r="AW3411" s="15"/>
      <c r="AX3411" s="82"/>
      <c r="AY3411" s="82"/>
      <c r="AZ3411" s="10">
        <v>1</v>
      </c>
      <c r="BA3411" t="s">
        <v>31</v>
      </c>
      <c r="BB3411" t="s">
        <v>23</v>
      </c>
      <c r="BD3411" s="7" t="str">
        <f t="shared" si="106"/>
        <v>179846933Shopee</v>
      </c>
    </row>
    <row r="3412" spans="2:59" ht="13.5" customHeight="1" x14ac:dyDescent="0.35">
      <c r="B3412" s="10" t="s">
        <v>17</v>
      </c>
      <c r="C3412" s="10" t="s">
        <v>806</v>
      </c>
      <c r="D3412" s="10" t="s">
        <v>65</v>
      </c>
      <c r="E3412" s="10" t="s">
        <v>66</v>
      </c>
      <c r="F3412" s="10" t="s">
        <v>2234</v>
      </c>
      <c r="G3412" s="137">
        <v>6932753169</v>
      </c>
      <c r="H3412" s="10" t="s">
        <v>14220</v>
      </c>
      <c r="I3412" s="10" t="s">
        <v>2236</v>
      </c>
      <c r="J3412" s="10" t="s">
        <v>869</v>
      </c>
      <c r="K3412" s="102" t="s">
        <v>14221</v>
      </c>
      <c r="L3412" s="98">
        <f>IFERROR(VLOOKUP($F3412&amp;$C3412,Sales!$J:$W,9,0),0)</f>
        <v>0</v>
      </c>
      <c r="M3412" s="98">
        <f>IFERROR(VLOOKUP($F3412&amp;$C3412,Sales!$J:$W,10,0),0)</f>
        <v>0</v>
      </c>
      <c r="N3412" s="98">
        <f>IFERROR(VLOOKUP($F3412&amp;$C3412,Sales!$J:$W,11,0),0)</f>
        <v>0</v>
      </c>
      <c r="O3412" s="98">
        <f>IFERROR(VLOOKUP($F3412&amp;$C3412,Sales!$J:$W,12,0),0)</f>
        <v>0</v>
      </c>
      <c r="P3412" s="98">
        <f>IFERROR(VLOOKUP($F3412&amp;$C3412,Sales!$J:$W,13,0),0)</f>
        <v>0</v>
      </c>
      <c r="Q3412" s="98">
        <f>IFERROR(VLOOKUP($F3412&amp;$C3412,Sales!$A:$H,7,0),0)</f>
        <v>0</v>
      </c>
      <c r="R3412" s="41" t="str">
        <f t="shared" si="107"/>
        <v>ERROR</v>
      </c>
      <c r="S3412" s="15"/>
      <c r="T3412" s="15"/>
      <c r="U3412" s="15"/>
      <c r="V3412" s="15"/>
      <c r="W3412" s="15"/>
      <c r="X3412" s="15"/>
      <c r="Y3412" s="41"/>
      <c r="Z3412" s="41"/>
      <c r="AA3412" s="41"/>
      <c r="AB3412" s="15"/>
      <c r="AC3412" s="15"/>
      <c r="AD3412" s="15"/>
      <c r="AE3412" s="15"/>
      <c r="AF3412" s="15"/>
      <c r="AG3412" s="15"/>
      <c r="AH3412" s="15"/>
      <c r="AI3412" s="15"/>
      <c r="AJ3412" s="41"/>
      <c r="AK3412" s="15"/>
      <c r="AL3412" s="15"/>
      <c r="AM3412" s="15"/>
      <c r="AN3412" s="15"/>
      <c r="AO3412" s="15"/>
      <c r="AP3412" s="15"/>
      <c r="AQ3412" s="15"/>
      <c r="AR3412" s="15"/>
      <c r="AS3412" s="15"/>
      <c r="AT3412" s="15"/>
      <c r="AU3412" s="15"/>
      <c r="AV3412" s="15"/>
      <c r="AW3412" s="15"/>
      <c r="AX3412" s="82"/>
      <c r="AY3412" s="82"/>
      <c r="AZ3412" s="10">
        <v>1</v>
      </c>
      <c r="BA3412" t="s">
        <v>31</v>
      </c>
      <c r="BB3412" t="s">
        <v>23</v>
      </c>
      <c r="BD3412" s="7" t="str">
        <f t="shared" si="106"/>
        <v>6932753169Shopee</v>
      </c>
    </row>
    <row r="3413" spans="2:59" ht="13.5" customHeight="1" x14ac:dyDescent="0.35">
      <c r="B3413" s="10" t="s">
        <v>17</v>
      </c>
      <c r="C3413" s="10" t="s">
        <v>806</v>
      </c>
      <c r="D3413" s="10" t="s">
        <v>65</v>
      </c>
      <c r="E3413" s="10" t="s">
        <v>66</v>
      </c>
      <c r="F3413" s="10" t="s">
        <v>3236</v>
      </c>
      <c r="G3413" s="137">
        <v>179875944</v>
      </c>
      <c r="H3413" s="10" t="s">
        <v>14222</v>
      </c>
      <c r="I3413" s="10" t="s">
        <v>74</v>
      </c>
      <c r="J3413" s="10" t="s">
        <v>3657</v>
      </c>
      <c r="K3413" s="102" t="s">
        <v>14223</v>
      </c>
      <c r="L3413" s="98">
        <f>IFERROR(VLOOKUP($F3413&amp;$C3413,Sales!$J:$W,9,0),0)</f>
        <v>0</v>
      </c>
      <c r="M3413" s="98">
        <f>IFERROR(VLOOKUP($F3413&amp;$C3413,Sales!$J:$W,10,0),0)</f>
        <v>0</v>
      </c>
      <c r="N3413" s="98">
        <f>IFERROR(VLOOKUP($F3413&amp;$C3413,Sales!$J:$W,11,0),0)</f>
        <v>0</v>
      </c>
      <c r="O3413" s="98">
        <f>IFERROR(VLOOKUP($F3413&amp;$C3413,Sales!$J:$W,12,0),0)</f>
        <v>0</v>
      </c>
      <c r="P3413" s="98">
        <f>IFERROR(VLOOKUP($F3413&amp;$C3413,Sales!$J:$W,13,0),0)</f>
        <v>0</v>
      </c>
      <c r="Q3413" s="98">
        <f>IFERROR(VLOOKUP($F3413&amp;$C3413,Sales!$A:$H,7,0),0)</f>
        <v>0</v>
      </c>
      <c r="R3413" s="41" t="str">
        <f t="shared" si="107"/>
        <v>ERROR</v>
      </c>
      <c r="S3413" s="15"/>
      <c r="T3413" s="15"/>
      <c r="U3413" s="15"/>
      <c r="V3413" s="15"/>
      <c r="W3413" s="15"/>
      <c r="X3413" s="15"/>
      <c r="Y3413" s="41"/>
      <c r="Z3413" s="41"/>
      <c r="AA3413" s="41"/>
      <c r="AB3413" s="15"/>
      <c r="AC3413" s="15"/>
      <c r="AD3413" s="15"/>
      <c r="AE3413" s="15"/>
      <c r="AF3413" s="15"/>
      <c r="AG3413" s="15"/>
      <c r="AH3413" s="15"/>
      <c r="AI3413" s="15"/>
      <c r="AJ3413" s="41"/>
      <c r="AK3413" s="15"/>
      <c r="AL3413" s="15"/>
      <c r="AM3413" s="15"/>
      <c r="AN3413" s="15"/>
      <c r="AO3413" s="15"/>
      <c r="AP3413" s="15"/>
      <c r="AQ3413" s="15"/>
      <c r="AR3413" s="15"/>
      <c r="AS3413" s="15"/>
      <c r="AT3413" s="15"/>
      <c r="AU3413" s="15"/>
      <c r="AV3413" s="15"/>
      <c r="AW3413" s="15"/>
      <c r="AX3413" s="82"/>
      <c r="AY3413" s="82"/>
      <c r="AZ3413" s="10">
        <v>1</v>
      </c>
      <c r="BA3413" t="s">
        <v>31</v>
      </c>
      <c r="BB3413" t="s">
        <v>23</v>
      </c>
      <c r="BD3413" s="7" t="str">
        <f t="shared" si="106"/>
        <v>179875944Shopee</v>
      </c>
    </row>
    <row r="3414" spans="2:59" ht="13.5" customHeight="1" x14ac:dyDescent="0.35">
      <c r="B3414" s="10" t="s">
        <v>17</v>
      </c>
      <c r="C3414" s="10" t="s">
        <v>806</v>
      </c>
      <c r="D3414" s="10" t="s">
        <v>65</v>
      </c>
      <c r="E3414" s="10" t="s">
        <v>66</v>
      </c>
      <c r="F3414" s="96" t="s">
        <v>2209</v>
      </c>
      <c r="G3414" s="138">
        <v>6032741552</v>
      </c>
      <c r="H3414" s="96" t="s">
        <v>14224</v>
      </c>
      <c r="I3414" s="96" t="s">
        <v>2211</v>
      </c>
      <c r="J3414" s="10" t="s">
        <v>877</v>
      </c>
      <c r="K3414" s="102" t="s">
        <v>10305</v>
      </c>
      <c r="L3414" s="98">
        <f>IFERROR(VLOOKUP($F3414&amp;$C3414,Sales!$J:$W,9,0),0)</f>
        <v>0</v>
      </c>
      <c r="M3414" s="98">
        <f>IFERROR(VLOOKUP($F3414&amp;$C3414,Sales!$J:$W,10,0),0)</f>
        <v>0</v>
      </c>
      <c r="N3414" s="98">
        <f>IFERROR(VLOOKUP($F3414&amp;$C3414,Sales!$J:$W,11,0),0)</f>
        <v>0</v>
      </c>
      <c r="O3414" s="98">
        <f>IFERROR(VLOOKUP($F3414&amp;$C3414,Sales!$J:$W,12,0),0)</f>
        <v>0</v>
      </c>
      <c r="P3414" s="98">
        <f>IFERROR(VLOOKUP($F3414&amp;$C3414,Sales!$J:$W,13,0),0)</f>
        <v>0</v>
      </c>
      <c r="Q3414" s="98">
        <f>IFERROR(VLOOKUP($F3414&amp;$C3414,Sales!$A:$H,7,0),0)</f>
        <v>0</v>
      </c>
      <c r="R3414" s="41" t="str">
        <f t="shared" si="107"/>
        <v>ERROR</v>
      </c>
      <c r="S3414" s="15"/>
      <c r="T3414" s="15"/>
      <c r="U3414" s="15"/>
      <c r="V3414" s="15"/>
      <c r="W3414" s="15"/>
      <c r="X3414" s="15"/>
      <c r="Y3414" s="41"/>
      <c r="Z3414" s="41"/>
      <c r="AA3414" s="41"/>
      <c r="AB3414" s="15"/>
      <c r="AC3414" s="15"/>
      <c r="AD3414" s="15"/>
      <c r="AE3414" s="15"/>
      <c r="AF3414" s="15"/>
      <c r="AG3414" s="15"/>
      <c r="AH3414" s="15"/>
      <c r="AI3414" s="15"/>
      <c r="AJ3414" s="41"/>
      <c r="AK3414" s="15"/>
      <c r="AL3414" s="15"/>
      <c r="AM3414" s="15"/>
      <c r="AN3414" s="15"/>
      <c r="AO3414" s="15"/>
      <c r="AP3414" s="15"/>
      <c r="AQ3414" s="15"/>
      <c r="AR3414" s="15"/>
      <c r="AS3414" s="15"/>
      <c r="AT3414" s="15"/>
      <c r="AU3414" s="15"/>
      <c r="AV3414" s="15"/>
      <c r="AW3414" s="15"/>
      <c r="AX3414" s="15"/>
      <c r="AY3414" s="15"/>
      <c r="AZ3414" s="10">
        <v>1</v>
      </c>
      <c r="BA3414" s="100" t="s">
        <v>14193</v>
      </c>
      <c r="BB3414" t="s">
        <v>88</v>
      </c>
      <c r="BD3414" s="7" t="str">
        <f t="shared" si="106"/>
        <v>6032741552Shopee</v>
      </c>
      <c r="BE3414" s="101"/>
    </row>
    <row r="3415" spans="2:59" ht="13.5" customHeight="1" x14ac:dyDescent="0.35">
      <c r="B3415" s="10" t="s">
        <v>17</v>
      </c>
      <c r="C3415" s="10" t="s">
        <v>806</v>
      </c>
      <c r="D3415" s="10" t="s">
        <v>65</v>
      </c>
      <c r="E3415" s="10" t="s">
        <v>66</v>
      </c>
      <c r="F3415" s="10" t="s">
        <v>2269</v>
      </c>
      <c r="G3415" s="137">
        <v>6932729536</v>
      </c>
      <c r="H3415" s="10" t="s">
        <v>14225</v>
      </c>
      <c r="I3415" s="10" t="s">
        <v>2271</v>
      </c>
      <c r="J3415" s="10" t="s">
        <v>3224</v>
      </c>
      <c r="K3415" s="102" t="s">
        <v>14226</v>
      </c>
      <c r="L3415" s="98">
        <f>IFERROR(VLOOKUP($F3415&amp;$C3415,Sales!$J:$W,9,0),0)</f>
        <v>0</v>
      </c>
      <c r="M3415" s="98">
        <f>IFERROR(VLOOKUP($F3415&amp;$C3415,Sales!$J:$W,10,0),0)</f>
        <v>0</v>
      </c>
      <c r="N3415" s="98">
        <f>IFERROR(VLOOKUP($F3415&amp;$C3415,Sales!$J:$W,11,0),0)</f>
        <v>0</v>
      </c>
      <c r="O3415" s="98">
        <f>IFERROR(VLOOKUP($F3415&amp;$C3415,Sales!$J:$W,12,0),0)</f>
        <v>0</v>
      </c>
      <c r="P3415" s="98">
        <f>IFERROR(VLOOKUP($F3415&amp;$C3415,Sales!$J:$W,13,0),0)</f>
        <v>0</v>
      </c>
      <c r="Q3415" s="98">
        <f>IFERROR(VLOOKUP($F3415&amp;$C3415,Sales!$A:$H,7,0),0)</f>
        <v>0</v>
      </c>
      <c r="R3415" s="41" t="str">
        <f t="shared" si="107"/>
        <v>ERROR</v>
      </c>
      <c r="S3415" s="15"/>
      <c r="T3415" s="15"/>
      <c r="U3415" s="15"/>
      <c r="V3415" s="15"/>
      <c r="W3415" s="15"/>
      <c r="X3415" s="15"/>
      <c r="Y3415" s="41"/>
      <c r="Z3415" s="41"/>
      <c r="AA3415" s="41"/>
      <c r="AB3415" s="15"/>
      <c r="AC3415" s="15"/>
      <c r="AD3415" s="15"/>
      <c r="AE3415" s="15"/>
      <c r="AF3415" s="15"/>
      <c r="AG3415" s="15"/>
      <c r="AH3415" s="15"/>
      <c r="AI3415" s="15"/>
      <c r="AJ3415" s="41"/>
      <c r="AK3415" s="15"/>
      <c r="AL3415" s="15"/>
      <c r="AM3415" s="15"/>
      <c r="AN3415" s="15"/>
      <c r="AO3415" s="15"/>
      <c r="AP3415" s="15"/>
      <c r="AQ3415" s="15"/>
      <c r="AR3415" s="15"/>
      <c r="AS3415" s="15"/>
      <c r="AT3415" s="15"/>
      <c r="AU3415" s="15"/>
      <c r="AV3415" s="15"/>
      <c r="AW3415" s="15"/>
      <c r="AX3415" s="82"/>
      <c r="AY3415" s="82"/>
      <c r="AZ3415" s="10">
        <v>1</v>
      </c>
      <c r="BA3415" t="s">
        <v>31</v>
      </c>
      <c r="BB3415" t="s">
        <v>23</v>
      </c>
      <c r="BD3415" s="7" t="str">
        <f t="shared" si="106"/>
        <v>6932729536Shopee</v>
      </c>
    </row>
    <row r="3416" spans="2:59" ht="13.5" customHeight="1" x14ac:dyDescent="0.35">
      <c r="B3416" s="10" t="s">
        <v>17</v>
      </c>
      <c r="C3416" s="10" t="s">
        <v>806</v>
      </c>
      <c r="D3416" s="10" t="s">
        <v>65</v>
      </c>
      <c r="E3416" s="10" t="s">
        <v>66</v>
      </c>
      <c r="F3416" s="10" t="s">
        <v>2122</v>
      </c>
      <c r="G3416" s="137">
        <v>5132744486</v>
      </c>
      <c r="H3416" s="10" t="s">
        <v>14227</v>
      </c>
      <c r="I3416" s="10" t="s">
        <v>2124</v>
      </c>
      <c r="J3416" s="10" t="s">
        <v>885</v>
      </c>
      <c r="K3416" s="102" t="s">
        <v>14228</v>
      </c>
      <c r="L3416" s="98">
        <f>IFERROR(VLOOKUP($F3416&amp;$C3416,Sales!$J:$W,9,0),0)</f>
        <v>0</v>
      </c>
      <c r="M3416" s="98">
        <f>IFERROR(VLOOKUP($F3416&amp;$C3416,Sales!$J:$W,10,0),0)</f>
        <v>0</v>
      </c>
      <c r="N3416" s="98">
        <f>IFERROR(VLOOKUP($F3416&amp;$C3416,Sales!$J:$W,11,0),0)</f>
        <v>0</v>
      </c>
      <c r="O3416" s="98">
        <f>IFERROR(VLOOKUP($F3416&amp;$C3416,Sales!$J:$W,12,0),0)</f>
        <v>0</v>
      </c>
      <c r="P3416" s="98">
        <f>IFERROR(VLOOKUP($F3416&amp;$C3416,Sales!$J:$W,13,0),0)</f>
        <v>0</v>
      </c>
      <c r="Q3416" s="98">
        <f>IFERROR(VLOOKUP($F3416&amp;$C3416,Sales!$A:$H,7,0),0)</f>
        <v>0</v>
      </c>
      <c r="R3416" s="41" t="str">
        <f t="shared" si="107"/>
        <v>ERROR</v>
      </c>
      <c r="S3416" s="15"/>
      <c r="T3416" s="15"/>
      <c r="U3416" s="15"/>
      <c r="V3416" s="15"/>
      <c r="W3416" s="15"/>
      <c r="X3416" s="15"/>
      <c r="Y3416" s="41"/>
      <c r="Z3416" s="41"/>
      <c r="AA3416" s="41"/>
      <c r="AB3416" s="15"/>
      <c r="AC3416" s="15"/>
      <c r="AD3416" s="15"/>
      <c r="AE3416" s="15"/>
      <c r="AF3416" s="15"/>
      <c r="AG3416" s="15"/>
      <c r="AH3416" s="15"/>
      <c r="AI3416" s="15"/>
      <c r="AJ3416" s="41"/>
      <c r="AK3416" s="15"/>
      <c r="AL3416" s="15"/>
      <c r="AM3416" s="15"/>
      <c r="AN3416" s="15"/>
      <c r="AO3416" s="15"/>
      <c r="AP3416" s="15"/>
      <c r="AQ3416" s="15"/>
      <c r="AR3416" s="15"/>
      <c r="AS3416" s="15"/>
      <c r="AT3416" s="15"/>
      <c r="AU3416" s="15"/>
      <c r="AV3416" s="15"/>
      <c r="AW3416" s="15"/>
      <c r="AX3416" s="82"/>
      <c r="AY3416" s="82"/>
      <c r="AZ3416" s="10">
        <v>1</v>
      </c>
      <c r="BA3416" t="s">
        <v>31</v>
      </c>
      <c r="BB3416" t="s">
        <v>23</v>
      </c>
      <c r="BD3416" s="7" t="str">
        <f t="shared" si="106"/>
        <v>5132744486Shopee</v>
      </c>
    </row>
    <row r="3417" spans="2:59" ht="13.5" customHeight="1" x14ac:dyDescent="0.35">
      <c r="B3417" s="10" t="s">
        <v>17</v>
      </c>
      <c r="C3417" s="10" t="s">
        <v>806</v>
      </c>
      <c r="D3417" s="10" t="s">
        <v>65</v>
      </c>
      <c r="E3417" s="10" t="s">
        <v>66</v>
      </c>
      <c r="F3417" s="10" t="s">
        <v>4139</v>
      </c>
      <c r="G3417" s="137">
        <v>5432739654</v>
      </c>
      <c r="H3417" s="10" t="s">
        <v>14229</v>
      </c>
      <c r="I3417" s="10" t="s">
        <v>2267</v>
      </c>
      <c r="J3417" s="10" t="s">
        <v>898</v>
      </c>
      <c r="K3417" s="102" t="s">
        <v>14230</v>
      </c>
      <c r="L3417" s="98">
        <f>IFERROR(VLOOKUP($F3417&amp;$C3417,Sales!$J:$W,9,0),0)</f>
        <v>0</v>
      </c>
      <c r="M3417" s="98">
        <f>IFERROR(VLOOKUP($F3417&amp;$C3417,Sales!$J:$W,10,0),0)</f>
        <v>0</v>
      </c>
      <c r="N3417" s="98">
        <f>IFERROR(VLOOKUP($F3417&amp;$C3417,Sales!$J:$W,11,0),0)</f>
        <v>0</v>
      </c>
      <c r="O3417" s="98">
        <f>IFERROR(VLOOKUP($F3417&amp;$C3417,Sales!$J:$W,12,0),0)</f>
        <v>0</v>
      </c>
      <c r="P3417" s="98">
        <f>IFERROR(VLOOKUP($F3417&amp;$C3417,Sales!$J:$W,13,0),0)</f>
        <v>0</v>
      </c>
      <c r="Q3417" s="98">
        <f>IFERROR(VLOOKUP($F3417&amp;$C3417,Sales!$A:$H,7,0),0)</f>
        <v>0</v>
      </c>
      <c r="R3417" s="41" t="str">
        <f t="shared" si="107"/>
        <v>ERROR</v>
      </c>
      <c r="S3417" s="15"/>
      <c r="T3417" s="15"/>
      <c r="U3417" s="15"/>
      <c r="V3417" s="15"/>
      <c r="W3417" s="15"/>
      <c r="X3417" s="15"/>
      <c r="Y3417" s="41"/>
      <c r="Z3417" s="41"/>
      <c r="AA3417" s="41"/>
      <c r="AB3417" s="15"/>
      <c r="AC3417" s="15"/>
      <c r="AD3417" s="15"/>
      <c r="AE3417" s="15"/>
      <c r="AF3417" s="15"/>
      <c r="AG3417" s="15"/>
      <c r="AH3417" s="15"/>
      <c r="AI3417" s="15"/>
      <c r="AJ3417" s="41"/>
      <c r="AK3417" s="15"/>
      <c r="AL3417" s="15"/>
      <c r="AM3417" s="15"/>
      <c r="AN3417" s="15"/>
      <c r="AO3417" s="15"/>
      <c r="AP3417" s="15"/>
      <c r="AQ3417" s="15"/>
      <c r="AR3417" s="15"/>
      <c r="AS3417" s="15"/>
      <c r="AT3417" s="15"/>
      <c r="AU3417" s="15"/>
      <c r="AV3417" s="15"/>
      <c r="AW3417" s="15"/>
      <c r="AX3417" s="82"/>
      <c r="AY3417" s="82"/>
      <c r="AZ3417" s="10">
        <v>1</v>
      </c>
      <c r="BA3417" t="s">
        <v>31</v>
      </c>
      <c r="BB3417" t="s">
        <v>23</v>
      </c>
      <c r="BD3417" s="7" t="str">
        <f t="shared" si="106"/>
        <v>5432739654Shopee</v>
      </c>
    </row>
    <row r="3418" spans="2:59" ht="13.5" customHeight="1" x14ac:dyDescent="0.35">
      <c r="B3418" s="10" t="s">
        <v>17</v>
      </c>
      <c r="C3418" s="10" t="s">
        <v>806</v>
      </c>
      <c r="D3418" s="10" t="s">
        <v>65</v>
      </c>
      <c r="E3418" s="10" t="s">
        <v>66</v>
      </c>
      <c r="F3418" s="10" t="s">
        <v>4122</v>
      </c>
      <c r="G3418" s="137">
        <v>4432766439</v>
      </c>
      <c r="H3418" s="10" t="s">
        <v>14231</v>
      </c>
      <c r="I3418" s="10" t="s">
        <v>2221</v>
      </c>
      <c r="J3418" s="10" t="s">
        <v>903</v>
      </c>
      <c r="K3418" s="102" t="s">
        <v>14232</v>
      </c>
      <c r="L3418" s="98">
        <f>IFERROR(VLOOKUP($F3418&amp;$C3418,Sales!$J:$W,9,0),0)</f>
        <v>0</v>
      </c>
      <c r="M3418" s="98">
        <f>IFERROR(VLOOKUP($F3418&amp;$C3418,Sales!$J:$W,10,0),0)</f>
        <v>0</v>
      </c>
      <c r="N3418" s="98">
        <f>IFERROR(VLOOKUP($F3418&amp;$C3418,Sales!$J:$W,11,0),0)</f>
        <v>0</v>
      </c>
      <c r="O3418" s="98">
        <f>IFERROR(VLOOKUP($F3418&amp;$C3418,Sales!$J:$W,12,0),0)</f>
        <v>0</v>
      </c>
      <c r="P3418" s="98">
        <f>IFERROR(VLOOKUP($F3418&amp;$C3418,Sales!$J:$W,13,0),0)</f>
        <v>0</v>
      </c>
      <c r="Q3418" s="98">
        <f>IFERROR(VLOOKUP($F3418&amp;$C3418,Sales!$A:$H,7,0),0)</f>
        <v>0</v>
      </c>
      <c r="R3418" s="41" t="str">
        <f t="shared" si="107"/>
        <v>ERROR</v>
      </c>
      <c r="S3418" s="15"/>
      <c r="T3418" s="15"/>
      <c r="U3418" s="15"/>
      <c r="V3418" s="15"/>
      <c r="W3418" s="15"/>
      <c r="X3418" s="15"/>
      <c r="Y3418" s="41"/>
      <c r="Z3418" s="41"/>
      <c r="AA3418" s="41"/>
      <c r="AB3418" s="15"/>
      <c r="AC3418" s="15"/>
      <c r="AD3418" s="15"/>
      <c r="AE3418" s="15"/>
      <c r="AF3418" s="15"/>
      <c r="AG3418" s="15"/>
      <c r="AH3418" s="15"/>
      <c r="AI3418" s="15"/>
      <c r="AJ3418" s="41"/>
      <c r="AK3418" s="15"/>
      <c r="AL3418" s="15"/>
      <c r="AM3418" s="15"/>
      <c r="AN3418" s="15"/>
      <c r="AO3418" s="15"/>
      <c r="AP3418" s="15"/>
      <c r="AQ3418" s="15"/>
      <c r="AR3418" s="15"/>
      <c r="AS3418" s="15"/>
      <c r="AT3418" s="15"/>
      <c r="AU3418" s="15"/>
      <c r="AV3418" s="15"/>
      <c r="AW3418" s="15"/>
      <c r="AX3418" s="82"/>
      <c r="AY3418" s="82"/>
      <c r="AZ3418" s="10">
        <v>1</v>
      </c>
      <c r="BA3418" t="s">
        <v>31</v>
      </c>
      <c r="BB3418" t="s">
        <v>23</v>
      </c>
      <c r="BD3418" s="7" t="str">
        <f t="shared" si="106"/>
        <v>4432766439Shopee</v>
      </c>
    </row>
    <row r="3419" spans="2:59" ht="13.5" customHeight="1" x14ac:dyDescent="0.35">
      <c r="B3419" s="10" t="s">
        <v>17</v>
      </c>
      <c r="C3419" s="10" t="s">
        <v>806</v>
      </c>
      <c r="D3419" s="10" t="s">
        <v>65</v>
      </c>
      <c r="E3419" s="10" t="s">
        <v>66</v>
      </c>
      <c r="F3419" s="10" t="s">
        <v>2274</v>
      </c>
      <c r="G3419" s="137">
        <v>7332742094</v>
      </c>
      <c r="H3419" s="10" t="s">
        <v>14233</v>
      </c>
      <c r="I3419" s="10" t="s">
        <v>2276</v>
      </c>
      <c r="J3419" s="10" t="s">
        <v>4298</v>
      </c>
      <c r="K3419" s="102" t="s">
        <v>14234</v>
      </c>
      <c r="L3419" s="98">
        <f>IFERROR(VLOOKUP($F3419&amp;$C3419,Sales!$J:$W,9,0),0)</f>
        <v>0</v>
      </c>
      <c r="M3419" s="98">
        <f>IFERROR(VLOOKUP($F3419&amp;$C3419,Sales!$J:$W,10,0),0)</f>
        <v>0</v>
      </c>
      <c r="N3419" s="98">
        <f>IFERROR(VLOOKUP($F3419&amp;$C3419,Sales!$J:$W,11,0),0)</f>
        <v>0</v>
      </c>
      <c r="O3419" s="98">
        <f>IFERROR(VLOOKUP($F3419&amp;$C3419,Sales!$J:$W,12,0),0)</f>
        <v>0</v>
      </c>
      <c r="P3419" s="98">
        <f>IFERROR(VLOOKUP($F3419&amp;$C3419,Sales!$J:$W,13,0),0)</f>
        <v>0</v>
      </c>
      <c r="Q3419" s="98">
        <f>IFERROR(VLOOKUP($F3419&amp;$C3419,Sales!$A:$H,7,0),0)</f>
        <v>0</v>
      </c>
      <c r="R3419" s="41" t="str">
        <f t="shared" si="107"/>
        <v>ERROR</v>
      </c>
      <c r="S3419" s="15"/>
      <c r="T3419" s="15"/>
      <c r="U3419" s="15"/>
      <c r="V3419" s="15"/>
      <c r="W3419" s="15"/>
      <c r="X3419" s="15"/>
      <c r="Y3419" s="41"/>
      <c r="Z3419" s="41"/>
      <c r="AA3419" s="41"/>
      <c r="AB3419" s="15"/>
      <c r="AC3419" s="15"/>
      <c r="AD3419" s="15"/>
      <c r="AE3419" s="15"/>
      <c r="AF3419" s="15"/>
      <c r="AG3419" s="15"/>
      <c r="AH3419" s="15"/>
      <c r="AI3419" s="15"/>
      <c r="AJ3419" s="41"/>
      <c r="AK3419" s="15"/>
      <c r="AL3419" s="15"/>
      <c r="AM3419" s="15"/>
      <c r="AN3419" s="15"/>
      <c r="AO3419" s="15"/>
      <c r="AP3419" s="15"/>
      <c r="AQ3419" s="15"/>
      <c r="AR3419" s="15"/>
      <c r="AS3419" s="15"/>
      <c r="AT3419" s="15"/>
      <c r="AU3419" s="15"/>
      <c r="AV3419" s="15"/>
      <c r="AW3419" s="15"/>
      <c r="AX3419" s="82"/>
      <c r="AY3419" s="82"/>
      <c r="AZ3419" s="10">
        <v>1</v>
      </c>
      <c r="BA3419" t="s">
        <v>31</v>
      </c>
      <c r="BB3419" t="s">
        <v>23</v>
      </c>
      <c r="BD3419" s="7" t="str">
        <f t="shared" si="106"/>
        <v>7332742094Shopee</v>
      </c>
    </row>
    <row r="3420" spans="2:59" ht="13.5" customHeight="1" x14ac:dyDescent="0.35">
      <c r="B3420" s="10" t="s">
        <v>17</v>
      </c>
      <c r="C3420" s="10" t="s">
        <v>806</v>
      </c>
      <c r="D3420" s="10" t="s">
        <v>65</v>
      </c>
      <c r="E3420" s="10" t="s">
        <v>66</v>
      </c>
      <c r="F3420" s="96" t="s">
        <v>6282</v>
      </c>
      <c r="G3420" s="138">
        <v>6232740048</v>
      </c>
      <c r="H3420" s="96" t="s">
        <v>14235</v>
      </c>
      <c r="I3420" s="96" t="s">
        <v>2239</v>
      </c>
      <c r="J3420" s="10" t="s">
        <v>914</v>
      </c>
      <c r="K3420" s="102" t="s">
        <v>14236</v>
      </c>
      <c r="L3420" s="98">
        <f>IFERROR(VLOOKUP($F3420&amp;$C3420,Sales!$J:$W,9,0),0)</f>
        <v>0</v>
      </c>
      <c r="M3420" s="98">
        <f>IFERROR(VLOOKUP($F3420&amp;$C3420,Sales!$J:$W,10,0),0)</f>
        <v>0</v>
      </c>
      <c r="N3420" s="98">
        <f>IFERROR(VLOOKUP($F3420&amp;$C3420,Sales!$J:$W,11,0),0)</f>
        <v>0</v>
      </c>
      <c r="O3420" s="98">
        <f>IFERROR(VLOOKUP($F3420&amp;$C3420,Sales!$J:$W,12,0),0)</f>
        <v>0</v>
      </c>
      <c r="P3420" s="98">
        <f>IFERROR(VLOOKUP($F3420&amp;$C3420,Sales!$J:$W,13,0),0)</f>
        <v>0</v>
      </c>
      <c r="Q3420" s="98">
        <f>IFERROR(VLOOKUP($F3420&amp;$C3420,Sales!$A:$H,7,0),0)</f>
        <v>0</v>
      </c>
      <c r="R3420" s="41" t="str">
        <f t="shared" si="107"/>
        <v>ERROR</v>
      </c>
      <c r="S3420" s="15"/>
      <c r="T3420" s="15"/>
      <c r="U3420" s="15"/>
      <c r="V3420" s="15"/>
      <c r="W3420" s="15"/>
      <c r="X3420" s="15"/>
      <c r="Y3420" s="41"/>
      <c r="Z3420" s="41"/>
      <c r="AA3420" s="41"/>
      <c r="AB3420" s="15"/>
      <c r="AC3420" s="15"/>
      <c r="AD3420" s="15"/>
      <c r="AE3420" s="15"/>
      <c r="AF3420" s="15"/>
      <c r="AG3420" s="15"/>
      <c r="AH3420" s="15"/>
      <c r="AI3420" s="15"/>
      <c r="AJ3420" s="41"/>
      <c r="AK3420" s="15"/>
      <c r="AL3420" s="15"/>
      <c r="AM3420" s="15"/>
      <c r="AN3420" s="15"/>
      <c r="AO3420" s="15"/>
      <c r="AP3420" s="15"/>
      <c r="AQ3420" s="15"/>
      <c r="AR3420" s="15"/>
      <c r="AS3420" s="15"/>
      <c r="AT3420" s="15"/>
      <c r="AU3420" s="15"/>
      <c r="AV3420" s="15"/>
      <c r="AW3420" s="15"/>
      <c r="AX3420" s="15"/>
      <c r="AY3420" s="15"/>
      <c r="AZ3420" s="10">
        <v>1</v>
      </c>
      <c r="BA3420" s="100" t="s">
        <v>14193</v>
      </c>
      <c r="BB3420" t="s">
        <v>88</v>
      </c>
      <c r="BD3420" s="7" t="str">
        <f t="shared" si="106"/>
        <v>6232740048Shopee</v>
      </c>
      <c r="BE3420" s="101"/>
    </row>
    <row r="3421" spans="2:59" ht="13.5" customHeight="1" x14ac:dyDescent="0.35">
      <c r="B3421" s="10" t="s">
        <v>17</v>
      </c>
      <c r="C3421" s="10" t="s">
        <v>806</v>
      </c>
      <c r="D3421" s="10" t="s">
        <v>65</v>
      </c>
      <c r="E3421" s="10" t="s">
        <v>66</v>
      </c>
      <c r="F3421" s="10" t="s">
        <v>4176</v>
      </c>
      <c r="G3421" s="137">
        <v>7332740743</v>
      </c>
      <c r="H3421" s="10" t="s">
        <v>14237</v>
      </c>
      <c r="I3421" s="10" t="s">
        <v>3606</v>
      </c>
      <c r="J3421" s="10" t="s">
        <v>910</v>
      </c>
      <c r="K3421" s="102" t="s">
        <v>14238</v>
      </c>
      <c r="L3421" s="98">
        <f>IFERROR(VLOOKUP($F3421&amp;$C3421,Sales!$J:$W,9,0),0)</f>
        <v>0</v>
      </c>
      <c r="M3421" s="98">
        <f>IFERROR(VLOOKUP($F3421&amp;$C3421,Sales!$J:$W,10,0),0)</f>
        <v>0</v>
      </c>
      <c r="N3421" s="98">
        <f>IFERROR(VLOOKUP($F3421&amp;$C3421,Sales!$J:$W,11,0),0)</f>
        <v>0</v>
      </c>
      <c r="O3421" s="98">
        <f>IFERROR(VLOOKUP($F3421&amp;$C3421,Sales!$J:$W,12,0),0)</f>
        <v>0</v>
      </c>
      <c r="P3421" s="98">
        <f>IFERROR(VLOOKUP($F3421&amp;$C3421,Sales!$J:$W,13,0),0)</f>
        <v>0</v>
      </c>
      <c r="Q3421" s="98">
        <f>IFERROR(VLOOKUP($F3421&amp;$C3421,Sales!$A:$H,7,0),0)</f>
        <v>0</v>
      </c>
      <c r="R3421" s="41" t="str">
        <f t="shared" si="107"/>
        <v>ERROR</v>
      </c>
      <c r="S3421" s="15"/>
      <c r="T3421" s="15"/>
      <c r="U3421" s="15"/>
      <c r="V3421" s="15"/>
      <c r="W3421" s="15"/>
      <c r="X3421" s="15"/>
      <c r="Y3421" s="41"/>
      <c r="Z3421" s="41"/>
      <c r="AA3421" s="41"/>
      <c r="AB3421" s="15"/>
      <c r="AC3421" s="15"/>
      <c r="AD3421" s="15"/>
      <c r="AE3421" s="15"/>
      <c r="AF3421" s="15"/>
      <c r="AG3421" s="15"/>
      <c r="AH3421" s="15"/>
      <c r="AI3421" s="15"/>
      <c r="AJ3421" s="41"/>
      <c r="AK3421" s="15"/>
      <c r="AL3421" s="15"/>
      <c r="AM3421" s="15"/>
      <c r="AN3421" s="15"/>
      <c r="AO3421" s="15"/>
      <c r="AP3421" s="15"/>
      <c r="AQ3421" s="15"/>
      <c r="AR3421" s="15"/>
      <c r="AS3421" s="15"/>
      <c r="AT3421" s="15"/>
      <c r="AU3421" s="15"/>
      <c r="AV3421" s="15"/>
      <c r="AW3421" s="15"/>
      <c r="AX3421" s="82"/>
      <c r="AY3421" s="82"/>
      <c r="AZ3421" s="10">
        <v>1</v>
      </c>
      <c r="BA3421" t="s">
        <v>31</v>
      </c>
      <c r="BB3421" t="s">
        <v>23</v>
      </c>
      <c r="BD3421" s="7" t="str">
        <f t="shared" si="106"/>
        <v>7332740743Shopee</v>
      </c>
    </row>
    <row r="3422" spans="2:59" ht="13.5" customHeight="1" x14ac:dyDescent="0.35">
      <c r="B3422" s="10" t="s">
        <v>17</v>
      </c>
      <c r="C3422" s="10" t="s">
        <v>806</v>
      </c>
      <c r="D3422" s="10" t="s">
        <v>65</v>
      </c>
      <c r="E3422" s="10" t="s">
        <v>66</v>
      </c>
      <c r="F3422" s="96" t="s">
        <v>930</v>
      </c>
      <c r="G3422" s="138">
        <v>4143066011</v>
      </c>
      <c r="H3422" s="96" t="s">
        <v>14239</v>
      </c>
      <c r="I3422" s="96" t="s">
        <v>931</v>
      </c>
      <c r="J3422" s="10" t="s">
        <v>3685</v>
      </c>
      <c r="K3422" s="102" t="s">
        <v>14240</v>
      </c>
      <c r="L3422" s="98">
        <f>IFERROR(VLOOKUP($F3422&amp;$C3422,Sales!$J:$W,9,0),0)</f>
        <v>0</v>
      </c>
      <c r="M3422" s="98">
        <f>IFERROR(VLOOKUP($F3422&amp;$C3422,Sales!$J:$W,10,0),0)</f>
        <v>0</v>
      </c>
      <c r="N3422" s="98">
        <f>IFERROR(VLOOKUP($F3422&amp;$C3422,Sales!$J:$W,11,0),0)</f>
        <v>0</v>
      </c>
      <c r="O3422" s="98">
        <f>IFERROR(VLOOKUP($F3422&amp;$C3422,Sales!$J:$W,12,0),0)</f>
        <v>0</v>
      </c>
      <c r="P3422" s="98">
        <f>IFERROR(VLOOKUP($F3422&amp;$C3422,Sales!$J:$W,13,0),0)</f>
        <v>0</v>
      </c>
      <c r="Q3422" s="98">
        <f>IFERROR(VLOOKUP($F3422&amp;$C3422,Sales!$A:$H,7,0),0)</f>
        <v>0</v>
      </c>
      <c r="R3422" s="41" t="str">
        <f t="shared" si="107"/>
        <v>ERROR</v>
      </c>
      <c r="S3422" s="15"/>
      <c r="T3422" s="15"/>
      <c r="U3422" s="15"/>
      <c r="V3422" s="15"/>
      <c r="W3422" s="15"/>
      <c r="X3422" s="15"/>
      <c r="Y3422" s="41"/>
      <c r="Z3422" s="41"/>
      <c r="AA3422" s="41"/>
      <c r="AB3422" s="15"/>
      <c r="AC3422" s="15"/>
      <c r="AD3422" s="15"/>
      <c r="AE3422" s="15"/>
      <c r="AF3422" s="15"/>
      <c r="AG3422" s="15"/>
      <c r="AH3422" s="15"/>
      <c r="AI3422" s="15"/>
      <c r="AJ3422" s="41"/>
      <c r="AK3422" s="15"/>
      <c r="AL3422" s="15"/>
      <c r="AM3422" s="15"/>
      <c r="AN3422" s="15"/>
      <c r="AO3422" s="15"/>
      <c r="AP3422" s="15"/>
      <c r="AQ3422" s="15"/>
      <c r="AR3422" s="15"/>
      <c r="AS3422" s="15"/>
      <c r="AT3422" s="15"/>
      <c r="AU3422" s="15"/>
      <c r="AV3422" s="15"/>
      <c r="AW3422" s="15"/>
      <c r="AX3422" s="15"/>
      <c r="AY3422" s="15"/>
      <c r="AZ3422" s="10">
        <v>1</v>
      </c>
      <c r="BA3422" s="100" t="s">
        <v>14193</v>
      </c>
      <c r="BB3422" t="s">
        <v>88</v>
      </c>
      <c r="BD3422" s="7" t="str">
        <f t="shared" si="106"/>
        <v>4143066011Shopee</v>
      </c>
      <c r="BE3422" s="101">
        <v>44897</v>
      </c>
      <c r="BF3422" t="s">
        <v>14241</v>
      </c>
      <c r="BG3422">
        <v>0</v>
      </c>
    </row>
    <row r="3423" spans="2:59" ht="13.5" customHeight="1" x14ac:dyDescent="0.35">
      <c r="B3423" s="10" t="s">
        <v>17</v>
      </c>
      <c r="C3423" s="10" t="s">
        <v>806</v>
      </c>
      <c r="D3423" s="10" t="s">
        <v>65</v>
      </c>
      <c r="E3423" s="10" t="s">
        <v>66</v>
      </c>
      <c r="F3423" s="10" t="s">
        <v>2144</v>
      </c>
      <c r="G3423" s="137">
        <v>4132726069</v>
      </c>
      <c r="H3423" s="10" t="s">
        <v>14242</v>
      </c>
      <c r="I3423" s="10" t="s">
        <v>2146</v>
      </c>
      <c r="J3423" s="10" t="s">
        <v>916</v>
      </c>
      <c r="K3423" s="102" t="s">
        <v>14243</v>
      </c>
      <c r="L3423" s="98">
        <f>IFERROR(VLOOKUP($F3423&amp;$C3423,Sales!$J:$W,9,0),0)</f>
        <v>0</v>
      </c>
      <c r="M3423" s="98">
        <f>IFERROR(VLOOKUP($F3423&amp;$C3423,Sales!$J:$W,10,0),0)</f>
        <v>0</v>
      </c>
      <c r="N3423" s="98">
        <f>IFERROR(VLOOKUP($F3423&amp;$C3423,Sales!$J:$W,11,0),0)</f>
        <v>0</v>
      </c>
      <c r="O3423" s="98">
        <f>IFERROR(VLOOKUP($F3423&amp;$C3423,Sales!$J:$W,12,0),0)</f>
        <v>0</v>
      </c>
      <c r="P3423" s="98">
        <f>IFERROR(VLOOKUP($F3423&amp;$C3423,Sales!$J:$W,13,0),0)</f>
        <v>0</v>
      </c>
      <c r="Q3423" s="98">
        <f>IFERROR(VLOOKUP($F3423&amp;$C3423,Sales!$A:$H,7,0),0)</f>
        <v>0</v>
      </c>
      <c r="R3423" s="41" t="str">
        <f t="shared" si="107"/>
        <v>ERROR</v>
      </c>
      <c r="S3423" s="15"/>
      <c r="T3423" s="15"/>
      <c r="U3423" s="15"/>
      <c r="V3423" s="15"/>
      <c r="W3423" s="15"/>
      <c r="X3423" s="15"/>
      <c r="Y3423" s="41"/>
      <c r="Z3423" s="41"/>
      <c r="AA3423" s="41"/>
      <c r="AB3423" s="15"/>
      <c r="AC3423" s="15"/>
      <c r="AD3423" s="15"/>
      <c r="AE3423" s="15"/>
      <c r="AF3423" s="15"/>
      <c r="AG3423" s="15"/>
      <c r="AH3423" s="15"/>
      <c r="AI3423" s="15"/>
      <c r="AJ3423" s="41"/>
      <c r="AK3423" s="15"/>
      <c r="AL3423" s="15"/>
      <c r="AM3423" s="15"/>
      <c r="AN3423" s="15"/>
      <c r="AO3423" s="15"/>
      <c r="AP3423" s="15"/>
      <c r="AQ3423" s="15"/>
      <c r="AR3423" s="15"/>
      <c r="AS3423" s="15"/>
      <c r="AT3423" s="15"/>
      <c r="AU3423" s="15"/>
      <c r="AV3423" s="15"/>
      <c r="AW3423" s="15"/>
      <c r="AX3423" s="82"/>
      <c r="AY3423" s="82"/>
      <c r="AZ3423" s="10">
        <v>1</v>
      </c>
      <c r="BA3423" t="s">
        <v>31</v>
      </c>
      <c r="BB3423" t="s">
        <v>23</v>
      </c>
      <c r="BD3423" s="7" t="str">
        <f t="shared" si="106"/>
        <v>4132726069Shopee</v>
      </c>
    </row>
    <row r="3424" spans="2:59" ht="13.5" customHeight="1" x14ac:dyDescent="0.35">
      <c r="B3424" s="10" t="s">
        <v>17</v>
      </c>
      <c r="C3424" s="10" t="s">
        <v>806</v>
      </c>
      <c r="D3424" s="10" t="s">
        <v>65</v>
      </c>
      <c r="E3424" s="10" t="s">
        <v>66</v>
      </c>
      <c r="F3424" s="10" t="s">
        <v>6113</v>
      </c>
      <c r="G3424" s="137">
        <v>4432742049</v>
      </c>
      <c r="H3424" s="10" t="s">
        <v>14244</v>
      </c>
      <c r="I3424" s="10" t="s">
        <v>2195</v>
      </c>
      <c r="J3424" s="10" t="s">
        <v>2816</v>
      </c>
      <c r="K3424" s="102" t="s">
        <v>10245</v>
      </c>
      <c r="L3424" s="98">
        <f>IFERROR(VLOOKUP($F3424&amp;$C3424,Sales!$J:$W,9,0),0)</f>
        <v>0</v>
      </c>
      <c r="M3424" s="98">
        <f>IFERROR(VLOOKUP($F3424&amp;$C3424,Sales!$J:$W,10,0),0)</f>
        <v>0</v>
      </c>
      <c r="N3424" s="98">
        <f>IFERROR(VLOOKUP($F3424&amp;$C3424,Sales!$J:$W,11,0),0)</f>
        <v>0</v>
      </c>
      <c r="O3424" s="98">
        <f>IFERROR(VLOOKUP($F3424&amp;$C3424,Sales!$J:$W,12,0),0)</f>
        <v>0</v>
      </c>
      <c r="P3424" s="98">
        <f>IFERROR(VLOOKUP($F3424&amp;$C3424,Sales!$J:$W,13,0),0)</f>
        <v>0</v>
      </c>
      <c r="Q3424" s="98">
        <f>IFERROR(VLOOKUP($F3424&amp;$C3424,Sales!$A:$H,7,0),0)</f>
        <v>0</v>
      </c>
      <c r="R3424" s="41" t="str">
        <f t="shared" si="107"/>
        <v>ERROR</v>
      </c>
      <c r="S3424" s="15"/>
      <c r="T3424" s="15"/>
      <c r="U3424" s="15"/>
      <c r="V3424" s="15"/>
      <c r="W3424" s="15"/>
      <c r="X3424" s="15"/>
      <c r="Y3424" s="41"/>
      <c r="Z3424" s="41"/>
      <c r="AA3424" s="41"/>
      <c r="AB3424" s="15"/>
      <c r="AC3424" s="15"/>
      <c r="AD3424" s="15"/>
      <c r="AE3424" s="15"/>
      <c r="AF3424" s="15"/>
      <c r="AG3424" s="15"/>
      <c r="AH3424" s="15"/>
      <c r="AI3424" s="15"/>
      <c r="AJ3424" s="41"/>
      <c r="AK3424" s="15"/>
      <c r="AL3424" s="15"/>
      <c r="AM3424" s="15"/>
      <c r="AN3424" s="15"/>
      <c r="AO3424" s="15"/>
      <c r="AP3424" s="15"/>
      <c r="AQ3424" s="15"/>
      <c r="AR3424" s="15"/>
      <c r="AS3424" s="15"/>
      <c r="AT3424" s="15"/>
      <c r="AU3424" s="15"/>
      <c r="AV3424" s="15"/>
      <c r="AW3424" s="15"/>
      <c r="AX3424" s="82"/>
      <c r="AY3424" s="82"/>
      <c r="AZ3424" s="10">
        <v>1</v>
      </c>
      <c r="BA3424" t="s">
        <v>31</v>
      </c>
      <c r="BB3424" t="s">
        <v>23</v>
      </c>
      <c r="BD3424" s="7" t="str">
        <f t="shared" si="106"/>
        <v>4432742049Shopee</v>
      </c>
    </row>
    <row r="3425" spans="2:57" ht="13.5" customHeight="1" x14ac:dyDescent="0.35">
      <c r="B3425" s="10" t="s">
        <v>17</v>
      </c>
      <c r="C3425" s="10" t="s">
        <v>806</v>
      </c>
      <c r="D3425" s="10" t="s">
        <v>65</v>
      </c>
      <c r="E3425" s="10" t="s">
        <v>66</v>
      </c>
      <c r="F3425" s="10" t="s">
        <v>95</v>
      </c>
      <c r="G3425" s="137">
        <v>5433469155</v>
      </c>
      <c r="H3425" s="10" t="s">
        <v>14245</v>
      </c>
      <c r="I3425" s="10" t="s">
        <v>96</v>
      </c>
      <c r="J3425" s="10" t="s">
        <v>2820</v>
      </c>
      <c r="K3425" s="102" t="s">
        <v>14246</v>
      </c>
      <c r="L3425" s="98">
        <f>IFERROR(VLOOKUP($F3425&amp;$C3425,Sales!$J:$W,9,0),0)</f>
        <v>0</v>
      </c>
      <c r="M3425" s="98">
        <f>IFERROR(VLOOKUP($F3425&amp;$C3425,Sales!$J:$W,10,0),0)</f>
        <v>0</v>
      </c>
      <c r="N3425" s="98">
        <f>IFERROR(VLOOKUP($F3425&amp;$C3425,Sales!$J:$W,11,0),0)</f>
        <v>0</v>
      </c>
      <c r="O3425" s="98">
        <f>IFERROR(VLOOKUP($F3425&amp;$C3425,Sales!$J:$W,12,0),0)</f>
        <v>0</v>
      </c>
      <c r="P3425" s="98">
        <f>IFERROR(VLOOKUP($F3425&amp;$C3425,Sales!$J:$W,13,0),0)</f>
        <v>0</v>
      </c>
      <c r="Q3425" s="98">
        <f>IFERROR(VLOOKUP($F3425&amp;$C3425,Sales!$A:$H,7,0),0)</f>
        <v>0</v>
      </c>
      <c r="R3425" s="41" t="str">
        <f t="shared" si="107"/>
        <v>ERROR</v>
      </c>
      <c r="S3425" s="15"/>
      <c r="T3425" s="15"/>
      <c r="U3425" s="15"/>
      <c r="V3425" s="15"/>
      <c r="W3425" s="15"/>
      <c r="X3425" s="15"/>
      <c r="Y3425" s="41"/>
      <c r="Z3425" s="41"/>
      <c r="AA3425" s="41"/>
      <c r="AB3425" s="15"/>
      <c r="AC3425" s="15"/>
      <c r="AD3425" s="15"/>
      <c r="AE3425" s="15"/>
      <c r="AF3425" s="15"/>
      <c r="AG3425" s="15"/>
      <c r="AH3425" s="15"/>
      <c r="AI3425" s="15"/>
      <c r="AJ3425" s="41"/>
      <c r="AK3425" s="15"/>
      <c r="AL3425" s="15"/>
      <c r="AM3425" s="15"/>
      <c r="AN3425" s="15"/>
      <c r="AO3425" s="15"/>
      <c r="AP3425" s="15"/>
      <c r="AQ3425" s="15"/>
      <c r="AR3425" s="15"/>
      <c r="AS3425" s="15"/>
      <c r="AT3425" s="15"/>
      <c r="AU3425" s="15"/>
      <c r="AV3425" s="15"/>
      <c r="AW3425" s="15"/>
      <c r="AX3425" s="82"/>
      <c r="AY3425" s="82"/>
      <c r="AZ3425" s="10">
        <v>1</v>
      </c>
      <c r="BA3425" t="s">
        <v>31</v>
      </c>
      <c r="BB3425" t="s">
        <v>23</v>
      </c>
      <c r="BD3425" s="7" t="str">
        <f t="shared" si="106"/>
        <v>5433469155Shopee</v>
      </c>
    </row>
    <row r="3426" spans="2:57" ht="13.5" customHeight="1" x14ac:dyDescent="0.35">
      <c r="B3426" s="10" t="s">
        <v>17</v>
      </c>
      <c r="C3426" s="10" t="s">
        <v>806</v>
      </c>
      <c r="D3426" s="10" t="s">
        <v>65</v>
      </c>
      <c r="E3426" s="10" t="s">
        <v>66</v>
      </c>
      <c r="F3426" s="10" t="s">
        <v>4305</v>
      </c>
      <c r="G3426" s="137">
        <v>7032743670</v>
      </c>
      <c r="H3426" s="10" t="s">
        <v>14247</v>
      </c>
      <c r="I3426" s="10" t="s">
        <v>2227</v>
      </c>
      <c r="J3426" s="10" t="s">
        <v>2821</v>
      </c>
      <c r="K3426" s="102" t="s">
        <v>14248</v>
      </c>
      <c r="L3426" s="98">
        <f>IFERROR(VLOOKUP($F3426&amp;$C3426,Sales!$J:$W,9,0),0)</f>
        <v>0</v>
      </c>
      <c r="M3426" s="98">
        <f>IFERROR(VLOOKUP($F3426&amp;$C3426,Sales!$J:$W,10,0),0)</f>
        <v>0</v>
      </c>
      <c r="N3426" s="98">
        <f>IFERROR(VLOOKUP($F3426&amp;$C3426,Sales!$J:$W,11,0),0)</f>
        <v>0</v>
      </c>
      <c r="O3426" s="98">
        <f>IFERROR(VLOOKUP($F3426&amp;$C3426,Sales!$J:$W,12,0),0)</f>
        <v>0</v>
      </c>
      <c r="P3426" s="98">
        <f>IFERROR(VLOOKUP($F3426&amp;$C3426,Sales!$J:$W,13,0),0)</f>
        <v>0</v>
      </c>
      <c r="Q3426" s="98">
        <f>IFERROR(VLOOKUP($F3426&amp;$C3426,Sales!$A:$H,7,0),0)</f>
        <v>0</v>
      </c>
      <c r="R3426" s="41" t="str">
        <f t="shared" si="107"/>
        <v>ERROR</v>
      </c>
      <c r="S3426" s="15"/>
      <c r="T3426" s="15"/>
      <c r="U3426" s="15"/>
      <c r="V3426" s="15"/>
      <c r="W3426" s="15"/>
      <c r="X3426" s="15"/>
      <c r="Y3426" s="41"/>
      <c r="Z3426" s="41"/>
      <c r="AA3426" s="41"/>
      <c r="AB3426" s="15"/>
      <c r="AC3426" s="15"/>
      <c r="AD3426" s="15"/>
      <c r="AE3426" s="15"/>
      <c r="AF3426" s="15"/>
      <c r="AG3426" s="15"/>
      <c r="AH3426" s="15"/>
      <c r="AI3426" s="15"/>
      <c r="AJ3426" s="41"/>
      <c r="AK3426" s="15"/>
      <c r="AL3426" s="15"/>
      <c r="AM3426" s="15"/>
      <c r="AN3426" s="15"/>
      <c r="AO3426" s="15"/>
      <c r="AP3426" s="15"/>
      <c r="AQ3426" s="15"/>
      <c r="AR3426" s="15"/>
      <c r="AS3426" s="15"/>
      <c r="AT3426" s="15"/>
      <c r="AU3426" s="15"/>
      <c r="AV3426" s="15"/>
      <c r="AW3426" s="15"/>
      <c r="AX3426" s="82"/>
      <c r="AY3426" s="82"/>
      <c r="AZ3426" s="10">
        <v>1</v>
      </c>
      <c r="BA3426" t="s">
        <v>31</v>
      </c>
      <c r="BB3426" t="s">
        <v>23</v>
      </c>
      <c r="BD3426" s="7" t="str">
        <f t="shared" si="106"/>
        <v>7032743670Shopee</v>
      </c>
    </row>
    <row r="3427" spans="2:57" ht="13.5" customHeight="1" x14ac:dyDescent="0.35">
      <c r="B3427" s="10" t="s">
        <v>17</v>
      </c>
      <c r="C3427" s="10" t="s">
        <v>806</v>
      </c>
      <c r="D3427" s="10" t="s">
        <v>65</v>
      </c>
      <c r="E3427" s="10" t="s">
        <v>66</v>
      </c>
      <c r="F3427" s="10" t="s">
        <v>6108</v>
      </c>
      <c r="G3427" s="137">
        <v>7032751160</v>
      </c>
      <c r="H3427" s="10" t="s">
        <v>14249</v>
      </c>
      <c r="I3427" s="10" t="s">
        <v>2246</v>
      </c>
      <c r="J3427" s="10" t="s">
        <v>2824</v>
      </c>
      <c r="K3427" s="102" t="s">
        <v>14250</v>
      </c>
      <c r="L3427" s="98">
        <f>IFERROR(VLOOKUP($F3427&amp;$C3427,Sales!$J:$W,9,0),0)</f>
        <v>0</v>
      </c>
      <c r="M3427" s="98">
        <f>IFERROR(VLOOKUP($F3427&amp;$C3427,Sales!$J:$W,10,0),0)</f>
        <v>0</v>
      </c>
      <c r="N3427" s="98">
        <f>IFERROR(VLOOKUP($F3427&amp;$C3427,Sales!$J:$W,11,0),0)</f>
        <v>0</v>
      </c>
      <c r="O3427" s="98">
        <f>IFERROR(VLOOKUP($F3427&amp;$C3427,Sales!$J:$W,12,0),0)</f>
        <v>0</v>
      </c>
      <c r="P3427" s="98">
        <f>IFERROR(VLOOKUP($F3427&amp;$C3427,Sales!$J:$W,13,0),0)</f>
        <v>0</v>
      </c>
      <c r="Q3427" s="98">
        <f>IFERROR(VLOOKUP($F3427&amp;$C3427,Sales!$A:$H,7,0),0)</f>
        <v>0</v>
      </c>
      <c r="R3427" s="41" t="str">
        <f t="shared" si="107"/>
        <v>ERROR</v>
      </c>
      <c r="S3427" s="15"/>
      <c r="T3427" s="15"/>
      <c r="U3427" s="15"/>
      <c r="V3427" s="15"/>
      <c r="W3427" s="15"/>
      <c r="X3427" s="15"/>
      <c r="Y3427" s="41"/>
      <c r="Z3427" s="41"/>
      <c r="AA3427" s="41"/>
      <c r="AB3427" s="15"/>
      <c r="AC3427" s="15"/>
      <c r="AD3427" s="15"/>
      <c r="AE3427" s="15"/>
      <c r="AF3427" s="15"/>
      <c r="AG3427" s="15"/>
      <c r="AH3427" s="15"/>
      <c r="AI3427" s="15"/>
      <c r="AJ3427" s="41"/>
      <c r="AK3427" s="15"/>
      <c r="AL3427" s="15"/>
      <c r="AM3427" s="15"/>
      <c r="AN3427" s="15"/>
      <c r="AO3427" s="15"/>
      <c r="AP3427" s="15"/>
      <c r="AQ3427" s="15"/>
      <c r="AR3427" s="15"/>
      <c r="AS3427" s="15"/>
      <c r="AT3427" s="15"/>
      <c r="AU3427" s="15"/>
      <c r="AV3427" s="15"/>
      <c r="AW3427" s="15"/>
      <c r="AX3427" s="82"/>
      <c r="AY3427" s="82"/>
      <c r="AZ3427" s="10">
        <v>1</v>
      </c>
      <c r="BA3427" t="s">
        <v>31</v>
      </c>
      <c r="BB3427" t="s">
        <v>23</v>
      </c>
      <c r="BD3427" s="7" t="str">
        <f t="shared" si="106"/>
        <v>7032751160Shopee</v>
      </c>
    </row>
    <row r="3428" spans="2:57" ht="13.5" customHeight="1" x14ac:dyDescent="0.35">
      <c r="B3428" s="10" t="s">
        <v>17</v>
      </c>
      <c r="C3428" s="10" t="s">
        <v>806</v>
      </c>
      <c r="D3428" s="10" t="s">
        <v>65</v>
      </c>
      <c r="E3428" s="10" t="s">
        <v>66</v>
      </c>
      <c r="F3428" s="10" t="s">
        <v>2273</v>
      </c>
      <c r="G3428" s="137">
        <v>7033467621</v>
      </c>
      <c r="H3428" s="10" t="s">
        <v>14251</v>
      </c>
      <c r="I3428" s="10" t="s">
        <v>6220</v>
      </c>
      <c r="J3428" s="10" t="s">
        <v>2825</v>
      </c>
      <c r="K3428" s="102" t="s">
        <v>14252</v>
      </c>
      <c r="L3428" s="98">
        <f>IFERROR(VLOOKUP($F3428&amp;$C3428,Sales!$J:$W,9,0),0)</f>
        <v>0</v>
      </c>
      <c r="M3428" s="98">
        <f>IFERROR(VLOOKUP($F3428&amp;$C3428,Sales!$J:$W,10,0),0)</f>
        <v>0</v>
      </c>
      <c r="N3428" s="98">
        <f>IFERROR(VLOOKUP($F3428&amp;$C3428,Sales!$J:$W,11,0),0)</f>
        <v>0</v>
      </c>
      <c r="O3428" s="98">
        <f>IFERROR(VLOOKUP($F3428&amp;$C3428,Sales!$J:$W,12,0),0)</f>
        <v>0</v>
      </c>
      <c r="P3428" s="98">
        <f>IFERROR(VLOOKUP($F3428&amp;$C3428,Sales!$J:$W,13,0),0)</f>
        <v>0</v>
      </c>
      <c r="Q3428" s="98">
        <f>IFERROR(VLOOKUP($F3428&amp;$C3428,Sales!$A:$H,7,0),0)</f>
        <v>0</v>
      </c>
      <c r="R3428" s="41" t="str">
        <f t="shared" si="107"/>
        <v>ERROR</v>
      </c>
      <c r="S3428" s="15"/>
      <c r="T3428" s="15"/>
      <c r="U3428" s="15"/>
      <c r="V3428" s="15"/>
      <c r="W3428" s="15"/>
      <c r="X3428" s="15"/>
      <c r="Y3428" s="41"/>
      <c r="Z3428" s="41"/>
      <c r="AA3428" s="41"/>
      <c r="AB3428" s="15"/>
      <c r="AC3428" s="15"/>
      <c r="AD3428" s="15"/>
      <c r="AE3428" s="15"/>
      <c r="AF3428" s="15"/>
      <c r="AG3428" s="15"/>
      <c r="AH3428" s="15"/>
      <c r="AI3428" s="15"/>
      <c r="AJ3428" s="41"/>
      <c r="AK3428" s="15"/>
      <c r="AL3428" s="15"/>
      <c r="AM3428" s="15"/>
      <c r="AN3428" s="15"/>
      <c r="AO3428" s="15"/>
      <c r="AP3428" s="15"/>
      <c r="AQ3428" s="15"/>
      <c r="AR3428" s="15"/>
      <c r="AS3428" s="15"/>
      <c r="AT3428" s="15"/>
      <c r="AU3428" s="15"/>
      <c r="AV3428" s="15"/>
      <c r="AW3428" s="15"/>
      <c r="AX3428" s="82"/>
      <c r="AY3428" s="82"/>
      <c r="AZ3428" s="10">
        <v>1</v>
      </c>
      <c r="BA3428" t="s">
        <v>31</v>
      </c>
      <c r="BB3428" t="s">
        <v>23</v>
      </c>
      <c r="BD3428" s="7" t="str">
        <f t="shared" si="106"/>
        <v>7033467621Shopee</v>
      </c>
    </row>
    <row r="3429" spans="2:57" ht="13.5" customHeight="1" x14ac:dyDescent="0.35">
      <c r="B3429" s="10" t="s">
        <v>17</v>
      </c>
      <c r="C3429" s="10" t="s">
        <v>806</v>
      </c>
      <c r="D3429" s="10" t="s">
        <v>65</v>
      </c>
      <c r="E3429" s="10" t="s">
        <v>66</v>
      </c>
      <c r="F3429" s="10" t="s">
        <v>6121</v>
      </c>
      <c r="G3429" s="137">
        <v>6248890054</v>
      </c>
      <c r="H3429" s="10" t="s">
        <v>14253</v>
      </c>
      <c r="I3429" s="10" t="s">
        <v>2826</v>
      </c>
      <c r="J3429" s="10" t="s">
        <v>2827</v>
      </c>
      <c r="K3429" s="102" t="s">
        <v>14254</v>
      </c>
      <c r="L3429" s="98">
        <f>IFERROR(VLOOKUP($F3429&amp;$C3429,Sales!$J:$W,9,0),0)</f>
        <v>0</v>
      </c>
      <c r="M3429" s="98">
        <f>IFERROR(VLOOKUP($F3429&amp;$C3429,Sales!$J:$W,10,0),0)</f>
        <v>0</v>
      </c>
      <c r="N3429" s="98">
        <f>IFERROR(VLOOKUP($F3429&amp;$C3429,Sales!$J:$W,11,0),0)</f>
        <v>0</v>
      </c>
      <c r="O3429" s="98">
        <f>IFERROR(VLOOKUP($F3429&amp;$C3429,Sales!$J:$W,12,0),0)</f>
        <v>0</v>
      </c>
      <c r="P3429" s="98">
        <f>IFERROR(VLOOKUP($F3429&amp;$C3429,Sales!$J:$W,13,0),0)</f>
        <v>0</v>
      </c>
      <c r="Q3429" s="98">
        <f>IFERROR(VLOOKUP($F3429&amp;$C3429,Sales!$A:$H,7,0),0)</f>
        <v>0</v>
      </c>
      <c r="R3429" s="41" t="str">
        <f t="shared" si="107"/>
        <v>ERROR</v>
      </c>
      <c r="S3429" s="15"/>
      <c r="T3429" s="15"/>
      <c r="U3429" s="15"/>
      <c r="V3429" s="15"/>
      <c r="W3429" s="15"/>
      <c r="X3429" s="15"/>
      <c r="Y3429" s="41"/>
      <c r="Z3429" s="41"/>
      <c r="AA3429" s="41"/>
      <c r="AB3429" s="15"/>
      <c r="AC3429" s="15"/>
      <c r="AD3429" s="15"/>
      <c r="AE3429" s="15"/>
      <c r="AF3429" s="15"/>
      <c r="AG3429" s="15"/>
      <c r="AH3429" s="15"/>
      <c r="AI3429" s="15"/>
      <c r="AJ3429" s="41"/>
      <c r="AK3429" s="15"/>
      <c r="AL3429" s="15"/>
      <c r="AM3429" s="15"/>
      <c r="AN3429" s="15"/>
      <c r="AO3429" s="15"/>
      <c r="AP3429" s="15"/>
      <c r="AQ3429" s="15"/>
      <c r="AR3429" s="15"/>
      <c r="AS3429" s="15"/>
      <c r="AT3429" s="15"/>
      <c r="AU3429" s="15"/>
      <c r="AV3429" s="15"/>
      <c r="AW3429" s="15"/>
      <c r="AX3429" s="82"/>
      <c r="AY3429" s="82"/>
      <c r="AZ3429" s="10">
        <v>1</v>
      </c>
      <c r="BA3429" t="s">
        <v>31</v>
      </c>
      <c r="BB3429" t="s">
        <v>23</v>
      </c>
      <c r="BD3429" s="7" t="str">
        <f t="shared" si="106"/>
        <v>6248890054Shopee</v>
      </c>
    </row>
    <row r="3430" spans="2:57" ht="13.5" customHeight="1" x14ac:dyDescent="0.35">
      <c r="B3430" s="10" t="s">
        <v>17</v>
      </c>
      <c r="C3430" s="10" t="s">
        <v>806</v>
      </c>
      <c r="D3430" s="10" t="s">
        <v>65</v>
      </c>
      <c r="E3430" s="10" t="s">
        <v>66</v>
      </c>
      <c r="F3430" s="10" t="s">
        <v>4145</v>
      </c>
      <c r="G3430" s="137">
        <v>9131531353</v>
      </c>
      <c r="H3430" s="10" t="s">
        <v>14255</v>
      </c>
      <c r="I3430" s="10">
        <v>4902430845199</v>
      </c>
      <c r="J3430" s="10" t="s">
        <v>5732</v>
      </c>
      <c r="K3430" s="102" t="s">
        <v>5733</v>
      </c>
      <c r="L3430" s="98">
        <f>IFERROR(VLOOKUP($F3430&amp;$C3430,Sales!$J:$W,9,0),0)</f>
        <v>0</v>
      </c>
      <c r="M3430" s="98">
        <f>IFERROR(VLOOKUP($F3430&amp;$C3430,Sales!$J:$W,10,0),0)</f>
        <v>0</v>
      </c>
      <c r="N3430" s="98">
        <f>IFERROR(VLOOKUP($F3430&amp;$C3430,Sales!$J:$W,11,0),0)</f>
        <v>0</v>
      </c>
      <c r="O3430" s="98">
        <f>IFERROR(VLOOKUP($F3430&amp;$C3430,Sales!$J:$W,12,0),0)</f>
        <v>0</v>
      </c>
      <c r="P3430" s="98">
        <f>IFERROR(VLOOKUP($F3430&amp;$C3430,Sales!$J:$W,13,0),0)</f>
        <v>0</v>
      </c>
      <c r="Q3430" s="98">
        <f>IFERROR(VLOOKUP($F3430&amp;$C3430,Sales!$A:$H,7,0),0)</f>
        <v>0</v>
      </c>
      <c r="R3430" s="41" t="str">
        <f t="shared" si="107"/>
        <v>ERROR</v>
      </c>
      <c r="S3430" s="15"/>
      <c r="T3430" s="15"/>
      <c r="U3430" s="15"/>
      <c r="V3430" s="15"/>
      <c r="W3430" s="15"/>
      <c r="X3430" s="15"/>
      <c r="Y3430" s="41"/>
      <c r="Z3430" s="41"/>
      <c r="AA3430" s="41"/>
      <c r="AB3430" s="15"/>
      <c r="AC3430" s="15"/>
      <c r="AD3430" s="15"/>
      <c r="AE3430" s="15"/>
      <c r="AF3430" s="15"/>
      <c r="AG3430" s="15"/>
      <c r="AH3430" s="15"/>
      <c r="AI3430" s="15"/>
      <c r="AJ3430" s="41"/>
      <c r="AK3430" s="15"/>
      <c r="AL3430" s="15"/>
      <c r="AM3430" s="15"/>
      <c r="AN3430" s="15"/>
      <c r="AO3430" s="15"/>
      <c r="AP3430" s="15"/>
      <c r="AQ3430" s="15"/>
      <c r="AR3430" s="15"/>
      <c r="AS3430" s="15"/>
      <c r="AT3430" s="15"/>
      <c r="AU3430" s="15"/>
      <c r="AV3430" s="15"/>
      <c r="AW3430" s="15"/>
      <c r="AX3430" s="82"/>
      <c r="AY3430" s="82"/>
      <c r="AZ3430" s="10">
        <v>1</v>
      </c>
      <c r="BA3430" t="s">
        <v>31</v>
      </c>
      <c r="BB3430" t="s">
        <v>23</v>
      </c>
      <c r="BD3430" s="7" t="str">
        <f t="shared" si="106"/>
        <v>9131531353Shopee</v>
      </c>
    </row>
    <row r="3431" spans="2:57" ht="13.5" customHeight="1" x14ac:dyDescent="0.35">
      <c r="B3431" s="10" t="s">
        <v>17</v>
      </c>
      <c r="C3431" s="10" t="s">
        <v>806</v>
      </c>
      <c r="D3431" s="10" t="s">
        <v>119</v>
      </c>
      <c r="E3431" s="10" t="s">
        <v>120</v>
      </c>
      <c r="F3431" s="96" t="s">
        <v>133</v>
      </c>
      <c r="G3431" s="138">
        <v>95550227</v>
      </c>
      <c r="H3431" s="96" t="s">
        <v>14256</v>
      </c>
      <c r="I3431" s="96" t="s">
        <v>134</v>
      </c>
      <c r="J3431" s="10" t="s">
        <v>3700</v>
      </c>
      <c r="K3431" s="102" t="s">
        <v>4359</v>
      </c>
      <c r="L3431" s="98">
        <f>IFERROR(VLOOKUP($F3431&amp;$C3431,Sales!$J:$W,9,0),0)</f>
        <v>0</v>
      </c>
      <c r="M3431" s="98">
        <f>IFERROR(VLOOKUP($F3431&amp;$C3431,Sales!$J:$W,10,0),0)</f>
        <v>0</v>
      </c>
      <c r="N3431" s="98">
        <f>IFERROR(VLOOKUP($F3431&amp;$C3431,Sales!$J:$W,11,0),0)</f>
        <v>0</v>
      </c>
      <c r="O3431" s="98">
        <f>IFERROR(VLOOKUP($F3431&amp;$C3431,Sales!$J:$W,12,0),0)</f>
        <v>0</v>
      </c>
      <c r="P3431" s="98">
        <f>IFERROR(VLOOKUP($F3431&amp;$C3431,Sales!$J:$W,13,0),0)</f>
        <v>0</v>
      </c>
      <c r="Q3431" s="98">
        <f>IFERROR(VLOOKUP($F3431&amp;$C3431,Sales!$A:$H,7,0),0)</f>
        <v>0</v>
      </c>
      <c r="R3431" s="41" t="str">
        <f t="shared" si="107"/>
        <v>ERROR</v>
      </c>
      <c r="S3431" s="15"/>
      <c r="T3431" s="15"/>
      <c r="U3431" s="15"/>
      <c r="V3431" s="15"/>
      <c r="W3431" s="15"/>
      <c r="X3431" s="15"/>
      <c r="Y3431" s="41"/>
      <c r="Z3431" s="41"/>
      <c r="AA3431" s="41"/>
      <c r="AB3431" s="15"/>
      <c r="AC3431" s="15"/>
      <c r="AD3431" s="15"/>
      <c r="AE3431" s="15"/>
      <c r="AF3431" s="15"/>
      <c r="AG3431" s="15"/>
      <c r="AH3431" s="15"/>
      <c r="AI3431" s="15"/>
      <c r="AJ3431" s="41"/>
      <c r="AK3431" s="15"/>
      <c r="AL3431" s="15"/>
      <c r="AM3431" s="15"/>
      <c r="AN3431" s="15"/>
      <c r="AO3431" s="15"/>
      <c r="AP3431" s="15"/>
      <c r="AQ3431" s="15"/>
      <c r="AR3431" s="15"/>
      <c r="AS3431" s="15"/>
      <c r="AT3431" s="15"/>
      <c r="AU3431" s="15"/>
      <c r="AV3431" s="15"/>
      <c r="AW3431" s="15"/>
      <c r="AX3431" s="15"/>
      <c r="AY3431" s="15"/>
      <c r="AZ3431" s="10">
        <v>1</v>
      </c>
      <c r="BA3431" s="100" t="s">
        <v>14193</v>
      </c>
      <c r="BB3431" t="s">
        <v>88</v>
      </c>
      <c r="BD3431" s="7" t="str">
        <f t="shared" si="106"/>
        <v>95550227Shopee</v>
      </c>
      <c r="BE3431" s="101"/>
    </row>
    <row r="3432" spans="2:57" ht="13.5" customHeight="1" x14ac:dyDescent="0.35">
      <c r="B3432" s="10" t="s">
        <v>17</v>
      </c>
      <c r="C3432" s="10" t="s">
        <v>806</v>
      </c>
      <c r="D3432" s="10" t="s">
        <v>65</v>
      </c>
      <c r="E3432" s="10" t="s">
        <v>66</v>
      </c>
      <c r="F3432" s="10" t="s">
        <v>5937</v>
      </c>
      <c r="G3432" s="137">
        <v>9467845208</v>
      </c>
      <c r="H3432" s="10" t="s">
        <v>14257</v>
      </c>
      <c r="I3432" s="10">
        <v>4987176053060</v>
      </c>
      <c r="J3432" s="10" t="s">
        <v>5947</v>
      </c>
      <c r="K3432" s="102" t="s">
        <v>14258</v>
      </c>
      <c r="L3432" s="98">
        <f>IFERROR(VLOOKUP($F3432&amp;$C3432,Sales!$J:$W,9,0),0)</f>
        <v>0</v>
      </c>
      <c r="M3432" s="98">
        <f>IFERROR(VLOOKUP($F3432&amp;$C3432,Sales!$J:$W,10,0),0)</f>
        <v>0</v>
      </c>
      <c r="N3432" s="98">
        <f>IFERROR(VLOOKUP($F3432&amp;$C3432,Sales!$J:$W,11,0),0)</f>
        <v>0</v>
      </c>
      <c r="O3432" s="98">
        <f>IFERROR(VLOOKUP($F3432&amp;$C3432,Sales!$J:$W,12,0),0)</f>
        <v>0</v>
      </c>
      <c r="P3432" s="98">
        <f>IFERROR(VLOOKUP($F3432&amp;$C3432,Sales!$J:$W,13,0),0)</f>
        <v>0</v>
      </c>
      <c r="Q3432" s="98">
        <f>IFERROR(VLOOKUP($F3432&amp;$C3432,Sales!$A:$H,7,0),0)</f>
        <v>0</v>
      </c>
      <c r="R3432" s="41" t="str">
        <f t="shared" si="107"/>
        <v>ERROR</v>
      </c>
      <c r="S3432" s="15"/>
      <c r="T3432" s="15"/>
      <c r="U3432" s="15"/>
      <c r="V3432" s="15"/>
      <c r="W3432" s="15"/>
      <c r="X3432" s="15"/>
      <c r="Y3432" s="41"/>
      <c r="Z3432" s="41"/>
      <c r="AA3432" s="41"/>
      <c r="AB3432" s="15"/>
      <c r="AC3432" s="15"/>
      <c r="AD3432" s="15"/>
      <c r="AE3432" s="15"/>
      <c r="AF3432" s="15"/>
      <c r="AG3432" s="15"/>
      <c r="AH3432" s="15"/>
      <c r="AI3432" s="15"/>
      <c r="AJ3432" s="41"/>
      <c r="AK3432" s="15"/>
      <c r="AL3432" s="15"/>
      <c r="AM3432" s="15"/>
      <c r="AN3432" s="15"/>
      <c r="AO3432" s="15"/>
      <c r="AP3432" s="15"/>
      <c r="AQ3432" s="15"/>
      <c r="AR3432" s="15"/>
      <c r="AS3432" s="15"/>
      <c r="AT3432" s="15"/>
      <c r="AU3432" s="15"/>
      <c r="AV3432" s="15"/>
      <c r="AW3432" s="15"/>
      <c r="AX3432" s="82"/>
      <c r="AY3432" s="82"/>
      <c r="AZ3432" s="10">
        <v>1</v>
      </c>
      <c r="BA3432" t="s">
        <v>31</v>
      </c>
      <c r="BB3432" t="s">
        <v>23</v>
      </c>
      <c r="BD3432" s="7" t="str">
        <f t="shared" si="106"/>
        <v>9467845208Shopee</v>
      </c>
    </row>
    <row r="3433" spans="2:57" ht="13.5" customHeight="1" x14ac:dyDescent="0.35">
      <c r="B3433" s="10" t="s">
        <v>17</v>
      </c>
      <c r="C3433" s="10" t="s">
        <v>806</v>
      </c>
      <c r="D3433" s="10" t="s">
        <v>65</v>
      </c>
      <c r="E3433" s="10" t="s">
        <v>66</v>
      </c>
      <c r="F3433" s="10" t="s">
        <v>5975</v>
      </c>
      <c r="G3433" s="137">
        <v>6492132510</v>
      </c>
      <c r="H3433" s="10" t="s">
        <v>14259</v>
      </c>
      <c r="I3433" s="10" t="s">
        <v>5926</v>
      </c>
      <c r="J3433" s="10" t="s">
        <v>5949</v>
      </c>
      <c r="K3433" s="102" t="s">
        <v>14260</v>
      </c>
      <c r="L3433" s="98">
        <f>IFERROR(VLOOKUP($F3433&amp;$C3433,Sales!$J:$W,9,0),0)</f>
        <v>0</v>
      </c>
      <c r="M3433" s="98">
        <f>IFERROR(VLOOKUP($F3433&amp;$C3433,Sales!$J:$W,10,0),0)</f>
        <v>0</v>
      </c>
      <c r="N3433" s="98">
        <f>IFERROR(VLOOKUP($F3433&amp;$C3433,Sales!$J:$W,11,0),0)</f>
        <v>0</v>
      </c>
      <c r="O3433" s="98">
        <f>IFERROR(VLOOKUP($F3433&amp;$C3433,Sales!$J:$W,12,0),0)</f>
        <v>0</v>
      </c>
      <c r="P3433" s="98">
        <f>IFERROR(VLOOKUP($F3433&amp;$C3433,Sales!$J:$W,13,0),0)</f>
        <v>0</v>
      </c>
      <c r="Q3433" s="98">
        <f>IFERROR(VLOOKUP($F3433&amp;$C3433,Sales!$A:$H,7,0),0)</f>
        <v>0</v>
      </c>
      <c r="R3433" s="41" t="str">
        <f t="shared" si="107"/>
        <v>ERROR</v>
      </c>
      <c r="S3433" s="15"/>
      <c r="T3433" s="15"/>
      <c r="U3433" s="15"/>
      <c r="V3433" s="15"/>
      <c r="W3433" s="15"/>
      <c r="X3433" s="15"/>
      <c r="Y3433" s="41"/>
      <c r="Z3433" s="41"/>
      <c r="AA3433" s="41"/>
      <c r="AB3433" s="15"/>
      <c r="AC3433" s="15"/>
      <c r="AD3433" s="15"/>
      <c r="AE3433" s="15"/>
      <c r="AF3433" s="15"/>
      <c r="AG3433" s="15"/>
      <c r="AH3433" s="15"/>
      <c r="AI3433" s="15"/>
      <c r="AJ3433" s="41"/>
      <c r="AK3433" s="15"/>
      <c r="AL3433" s="15"/>
      <c r="AM3433" s="15"/>
      <c r="AN3433" s="15"/>
      <c r="AO3433" s="15"/>
      <c r="AP3433" s="15"/>
      <c r="AQ3433" s="15"/>
      <c r="AR3433" s="15"/>
      <c r="AS3433" s="15"/>
      <c r="AT3433" s="15"/>
      <c r="AU3433" s="15"/>
      <c r="AV3433" s="15"/>
      <c r="AW3433" s="15"/>
      <c r="AX3433" s="82"/>
      <c r="AY3433" s="82"/>
      <c r="AZ3433" s="10">
        <v>1</v>
      </c>
      <c r="BA3433" t="s">
        <v>31</v>
      </c>
      <c r="BB3433" t="s">
        <v>23</v>
      </c>
      <c r="BD3433" s="7" t="str">
        <f t="shared" si="106"/>
        <v>6492132510Shopee</v>
      </c>
    </row>
    <row r="3434" spans="2:57" ht="13.5" customHeight="1" x14ac:dyDescent="0.35">
      <c r="B3434" s="10" t="s">
        <v>17</v>
      </c>
      <c r="C3434" s="10" t="s">
        <v>806</v>
      </c>
      <c r="D3434" s="10" t="s">
        <v>65</v>
      </c>
      <c r="E3434" s="10" t="s">
        <v>66</v>
      </c>
      <c r="F3434" s="10" t="s">
        <v>5971</v>
      </c>
      <c r="G3434" s="137">
        <v>8868034364</v>
      </c>
      <c r="H3434" s="10" t="s">
        <v>14261</v>
      </c>
      <c r="I3434" s="10" t="s">
        <v>5930</v>
      </c>
      <c r="J3434" s="10" t="s">
        <v>5950</v>
      </c>
      <c r="K3434" s="102" t="s">
        <v>14262</v>
      </c>
      <c r="L3434" s="98">
        <f>IFERROR(VLOOKUP($F3434&amp;$C3434,Sales!$J:$W,9,0),0)</f>
        <v>0</v>
      </c>
      <c r="M3434" s="98">
        <f>IFERROR(VLOOKUP($F3434&amp;$C3434,Sales!$J:$W,10,0),0)</f>
        <v>0</v>
      </c>
      <c r="N3434" s="98">
        <f>IFERROR(VLOOKUP($F3434&amp;$C3434,Sales!$J:$W,11,0),0)</f>
        <v>0</v>
      </c>
      <c r="O3434" s="98">
        <f>IFERROR(VLOOKUP($F3434&amp;$C3434,Sales!$J:$W,12,0),0)</f>
        <v>0</v>
      </c>
      <c r="P3434" s="98">
        <f>IFERROR(VLOOKUP($F3434&amp;$C3434,Sales!$J:$W,13,0),0)</f>
        <v>0</v>
      </c>
      <c r="Q3434" s="98">
        <f>IFERROR(VLOOKUP($F3434&amp;$C3434,Sales!$A:$H,7,0),0)</f>
        <v>0</v>
      </c>
      <c r="R3434" s="41" t="str">
        <f t="shared" si="107"/>
        <v>ERROR</v>
      </c>
      <c r="S3434" s="15"/>
      <c r="T3434" s="15"/>
      <c r="U3434" s="15"/>
      <c r="V3434" s="15"/>
      <c r="W3434" s="15"/>
      <c r="X3434" s="15"/>
      <c r="Y3434" s="41"/>
      <c r="Z3434" s="41"/>
      <c r="AA3434" s="41"/>
      <c r="AB3434" s="15"/>
      <c r="AC3434" s="15"/>
      <c r="AD3434" s="15"/>
      <c r="AE3434" s="15"/>
      <c r="AF3434" s="15"/>
      <c r="AG3434" s="15"/>
      <c r="AH3434" s="15"/>
      <c r="AI3434" s="15"/>
      <c r="AJ3434" s="41"/>
      <c r="AK3434" s="15"/>
      <c r="AL3434" s="15"/>
      <c r="AM3434" s="15"/>
      <c r="AN3434" s="15"/>
      <c r="AO3434" s="15"/>
      <c r="AP3434" s="15"/>
      <c r="AQ3434" s="15"/>
      <c r="AR3434" s="15"/>
      <c r="AS3434" s="15"/>
      <c r="AT3434" s="15"/>
      <c r="AU3434" s="15"/>
      <c r="AV3434" s="15"/>
      <c r="AW3434" s="15"/>
      <c r="AX3434" s="82"/>
      <c r="AY3434" s="82"/>
      <c r="AZ3434" s="10">
        <v>1</v>
      </c>
      <c r="BA3434" t="s">
        <v>31</v>
      </c>
      <c r="BB3434" t="s">
        <v>23</v>
      </c>
      <c r="BD3434" s="7" t="str">
        <f t="shared" si="106"/>
        <v>8868034364Shopee</v>
      </c>
    </row>
    <row r="3435" spans="2:57" ht="13.5" customHeight="1" x14ac:dyDescent="0.35">
      <c r="B3435" s="10" t="s">
        <v>17</v>
      </c>
      <c r="C3435" s="10" t="s">
        <v>806</v>
      </c>
      <c r="D3435" s="10" t="s">
        <v>65</v>
      </c>
      <c r="E3435" s="10" t="s">
        <v>66</v>
      </c>
      <c r="F3435" s="10" t="s">
        <v>5940</v>
      </c>
      <c r="G3435" s="137">
        <v>8167840382</v>
      </c>
      <c r="H3435" s="10" t="s">
        <v>14263</v>
      </c>
      <c r="I3435" s="10">
        <v>4987176053053</v>
      </c>
      <c r="J3435" s="10" t="s">
        <v>5951</v>
      </c>
      <c r="K3435" s="102" t="s">
        <v>14264</v>
      </c>
      <c r="L3435" s="98">
        <f>IFERROR(VLOOKUP($F3435&amp;$C3435,Sales!$J:$W,9,0),0)</f>
        <v>0</v>
      </c>
      <c r="M3435" s="98">
        <f>IFERROR(VLOOKUP($F3435&amp;$C3435,Sales!$J:$W,10,0),0)</f>
        <v>0</v>
      </c>
      <c r="N3435" s="98">
        <f>IFERROR(VLOOKUP($F3435&amp;$C3435,Sales!$J:$W,11,0),0)</f>
        <v>0</v>
      </c>
      <c r="O3435" s="98">
        <f>IFERROR(VLOOKUP($F3435&amp;$C3435,Sales!$J:$W,12,0),0)</f>
        <v>0</v>
      </c>
      <c r="P3435" s="98">
        <f>IFERROR(VLOOKUP($F3435&amp;$C3435,Sales!$J:$W,13,0),0)</f>
        <v>0</v>
      </c>
      <c r="Q3435" s="98">
        <f>IFERROR(VLOOKUP($F3435&amp;$C3435,Sales!$A:$H,7,0),0)</f>
        <v>0</v>
      </c>
      <c r="R3435" s="41" t="str">
        <f t="shared" si="107"/>
        <v>ERROR</v>
      </c>
      <c r="S3435" s="15"/>
      <c r="T3435" s="15"/>
      <c r="U3435" s="15"/>
      <c r="V3435" s="15"/>
      <c r="W3435" s="15"/>
      <c r="X3435" s="15"/>
      <c r="Y3435" s="41"/>
      <c r="Z3435" s="41"/>
      <c r="AA3435" s="41"/>
      <c r="AB3435" s="15"/>
      <c r="AC3435" s="15"/>
      <c r="AD3435" s="15"/>
      <c r="AE3435" s="15"/>
      <c r="AF3435" s="15"/>
      <c r="AG3435" s="15"/>
      <c r="AH3435" s="15"/>
      <c r="AI3435" s="15"/>
      <c r="AJ3435" s="41"/>
      <c r="AK3435" s="15"/>
      <c r="AL3435" s="15"/>
      <c r="AM3435" s="15"/>
      <c r="AN3435" s="15"/>
      <c r="AO3435" s="15"/>
      <c r="AP3435" s="15"/>
      <c r="AQ3435" s="15"/>
      <c r="AR3435" s="15"/>
      <c r="AS3435" s="15"/>
      <c r="AT3435" s="15"/>
      <c r="AU3435" s="15"/>
      <c r="AV3435" s="15"/>
      <c r="AW3435" s="15"/>
      <c r="AX3435" s="82"/>
      <c r="AY3435" s="82"/>
      <c r="AZ3435" s="10">
        <v>1</v>
      </c>
      <c r="BA3435" t="s">
        <v>31</v>
      </c>
      <c r="BB3435" t="s">
        <v>23</v>
      </c>
      <c r="BD3435" s="7" t="str">
        <f t="shared" si="106"/>
        <v>8167840382Shopee</v>
      </c>
    </row>
    <row r="3436" spans="2:57" ht="13.5" customHeight="1" x14ac:dyDescent="0.35">
      <c r="B3436" s="10" t="s">
        <v>17</v>
      </c>
      <c r="C3436" s="10" t="s">
        <v>806</v>
      </c>
      <c r="D3436" s="10" t="s">
        <v>65</v>
      </c>
      <c r="E3436" s="10" t="s">
        <v>66</v>
      </c>
      <c r="F3436" s="10" t="s">
        <v>5973</v>
      </c>
      <c r="G3436" s="137">
        <v>9468052405</v>
      </c>
      <c r="H3436" s="10" t="s">
        <v>14265</v>
      </c>
      <c r="I3436" s="10" t="s">
        <v>5932</v>
      </c>
      <c r="J3436" s="10" t="s">
        <v>5953</v>
      </c>
      <c r="K3436" s="102" t="s">
        <v>14266</v>
      </c>
      <c r="L3436" s="98">
        <f>IFERROR(VLOOKUP($F3436&amp;$C3436,Sales!$J:$W,9,0),0)</f>
        <v>0</v>
      </c>
      <c r="M3436" s="98">
        <f>IFERROR(VLOOKUP($F3436&amp;$C3436,Sales!$J:$W,10,0),0)</f>
        <v>0</v>
      </c>
      <c r="N3436" s="98">
        <f>IFERROR(VLOOKUP($F3436&amp;$C3436,Sales!$J:$W,11,0),0)</f>
        <v>0</v>
      </c>
      <c r="O3436" s="98">
        <f>IFERROR(VLOOKUP($F3436&amp;$C3436,Sales!$J:$W,12,0),0)</f>
        <v>0</v>
      </c>
      <c r="P3436" s="98">
        <f>IFERROR(VLOOKUP($F3436&amp;$C3436,Sales!$J:$W,13,0),0)</f>
        <v>0</v>
      </c>
      <c r="Q3436" s="98">
        <f>IFERROR(VLOOKUP($F3436&amp;$C3436,Sales!$A:$H,7,0),0)</f>
        <v>0</v>
      </c>
      <c r="R3436" s="41" t="str">
        <f t="shared" si="107"/>
        <v>ERROR</v>
      </c>
      <c r="S3436" s="15"/>
      <c r="T3436" s="15"/>
      <c r="U3436" s="15"/>
      <c r="V3436" s="15"/>
      <c r="W3436" s="15"/>
      <c r="X3436" s="15"/>
      <c r="Y3436" s="41"/>
      <c r="Z3436" s="41"/>
      <c r="AA3436" s="41"/>
      <c r="AB3436" s="15"/>
      <c r="AC3436" s="15"/>
      <c r="AD3436" s="15"/>
      <c r="AE3436" s="15"/>
      <c r="AF3436" s="15"/>
      <c r="AG3436" s="15"/>
      <c r="AH3436" s="15"/>
      <c r="AI3436" s="15"/>
      <c r="AJ3436" s="41"/>
      <c r="AK3436" s="15"/>
      <c r="AL3436" s="15"/>
      <c r="AM3436" s="15"/>
      <c r="AN3436" s="15"/>
      <c r="AO3436" s="15"/>
      <c r="AP3436" s="15"/>
      <c r="AQ3436" s="15"/>
      <c r="AR3436" s="15"/>
      <c r="AS3436" s="15"/>
      <c r="AT3436" s="15"/>
      <c r="AU3436" s="15"/>
      <c r="AV3436" s="15"/>
      <c r="AW3436" s="15"/>
      <c r="AX3436" s="82"/>
      <c r="AY3436" s="82"/>
      <c r="AZ3436" s="10">
        <v>1</v>
      </c>
      <c r="BA3436" t="s">
        <v>31</v>
      </c>
      <c r="BB3436" t="s">
        <v>23</v>
      </c>
      <c r="BD3436" s="7" t="str">
        <f t="shared" si="106"/>
        <v>9468052405Shopee</v>
      </c>
    </row>
    <row r="3437" spans="2:57" ht="13.5" customHeight="1" x14ac:dyDescent="0.35">
      <c r="B3437" s="10" t="s">
        <v>17</v>
      </c>
      <c r="C3437" s="10" t="s">
        <v>806</v>
      </c>
      <c r="D3437" s="10" t="s">
        <v>3622</v>
      </c>
      <c r="E3437" s="10" t="s">
        <v>3623</v>
      </c>
      <c r="F3437" s="96" t="s">
        <v>955</v>
      </c>
      <c r="G3437" s="138">
        <v>4332626675</v>
      </c>
      <c r="H3437" s="96" t="s">
        <v>14267</v>
      </c>
      <c r="I3437" s="96" t="s">
        <v>1777</v>
      </c>
      <c r="J3437" s="10" t="s">
        <v>14268</v>
      </c>
      <c r="K3437" s="102" t="s">
        <v>4418</v>
      </c>
      <c r="L3437" s="98">
        <f>IFERROR(VLOOKUP($F3437&amp;$C3437,Sales!$J:$W,9,0),0)</f>
        <v>0</v>
      </c>
      <c r="M3437" s="98">
        <f>IFERROR(VLOOKUP($F3437&amp;$C3437,Sales!$J:$W,10,0),0)</f>
        <v>0</v>
      </c>
      <c r="N3437" s="98">
        <f>IFERROR(VLOOKUP($F3437&amp;$C3437,Sales!$J:$W,11,0),0)</f>
        <v>0</v>
      </c>
      <c r="O3437" s="98">
        <f>IFERROR(VLOOKUP($F3437&amp;$C3437,Sales!$J:$W,12,0),0)</f>
        <v>0</v>
      </c>
      <c r="P3437" s="98">
        <f>IFERROR(VLOOKUP($F3437&amp;$C3437,Sales!$J:$W,13,0),0)</f>
        <v>0</v>
      </c>
      <c r="Q3437" s="98">
        <f>IFERROR(VLOOKUP($F3437&amp;$C3437,Sales!$A:$H,7,0),0)</f>
        <v>0</v>
      </c>
      <c r="R3437" s="41" t="str">
        <f t="shared" si="107"/>
        <v>ERROR</v>
      </c>
      <c r="S3437" s="15"/>
      <c r="T3437" s="15"/>
      <c r="U3437" s="15"/>
      <c r="V3437" s="15"/>
      <c r="W3437" s="15"/>
      <c r="X3437" s="15"/>
      <c r="Y3437" s="41"/>
      <c r="Z3437" s="41"/>
      <c r="AA3437" s="41"/>
      <c r="AB3437" s="15"/>
      <c r="AC3437" s="15"/>
      <c r="AD3437" s="15"/>
      <c r="AE3437" s="15"/>
      <c r="AF3437" s="15"/>
      <c r="AG3437" s="15"/>
      <c r="AH3437" s="15"/>
      <c r="AI3437" s="15"/>
      <c r="AJ3437" s="41"/>
      <c r="AK3437" s="15"/>
      <c r="AL3437" s="15"/>
      <c r="AM3437" s="15"/>
      <c r="AN3437" s="15"/>
      <c r="AO3437" s="15"/>
      <c r="AP3437" s="15"/>
      <c r="AQ3437" s="15"/>
      <c r="AR3437" s="15"/>
      <c r="AS3437" s="15"/>
      <c r="AT3437" s="15"/>
      <c r="AU3437" s="15"/>
      <c r="AV3437" s="15"/>
      <c r="AW3437" s="15"/>
      <c r="AX3437" s="15"/>
      <c r="AY3437" s="15"/>
      <c r="AZ3437" s="10">
        <v>1</v>
      </c>
      <c r="BA3437" s="100" t="s">
        <v>14193</v>
      </c>
      <c r="BB3437" t="s">
        <v>88</v>
      </c>
      <c r="BD3437" s="7" t="str">
        <f t="shared" si="106"/>
        <v>4332626675Shopee</v>
      </c>
      <c r="BE3437" s="101"/>
    </row>
    <row r="3438" spans="2:57" ht="13.5" customHeight="1" x14ac:dyDescent="0.35">
      <c r="B3438" s="10" t="s">
        <v>17</v>
      </c>
      <c r="C3438" s="10" t="s">
        <v>806</v>
      </c>
      <c r="D3438" s="10" t="s">
        <v>65</v>
      </c>
      <c r="E3438" s="10" t="s">
        <v>66</v>
      </c>
      <c r="F3438" s="10" t="s">
        <v>5967</v>
      </c>
      <c r="G3438" s="137">
        <v>9867980574</v>
      </c>
      <c r="H3438" s="10" t="s">
        <v>14269</v>
      </c>
      <c r="I3438" s="10" t="s">
        <v>5936</v>
      </c>
      <c r="J3438" s="10" t="s">
        <v>5957</v>
      </c>
      <c r="K3438" s="102" t="s">
        <v>14270</v>
      </c>
      <c r="L3438" s="98">
        <f>IFERROR(VLOOKUP($F3438&amp;$C3438,Sales!$J:$W,9,0),0)</f>
        <v>0</v>
      </c>
      <c r="M3438" s="98">
        <f>IFERROR(VLOOKUP($F3438&amp;$C3438,Sales!$J:$W,10,0),0)</f>
        <v>0</v>
      </c>
      <c r="N3438" s="98">
        <f>IFERROR(VLOOKUP($F3438&amp;$C3438,Sales!$J:$W,11,0),0)</f>
        <v>0</v>
      </c>
      <c r="O3438" s="98">
        <f>IFERROR(VLOOKUP($F3438&amp;$C3438,Sales!$J:$W,12,0),0)</f>
        <v>0</v>
      </c>
      <c r="P3438" s="98">
        <f>IFERROR(VLOOKUP($F3438&amp;$C3438,Sales!$J:$W,13,0),0)</f>
        <v>0</v>
      </c>
      <c r="Q3438" s="98">
        <f>IFERROR(VLOOKUP($F3438&amp;$C3438,Sales!$A:$H,7,0),0)</f>
        <v>0</v>
      </c>
      <c r="R3438" s="41" t="str">
        <f t="shared" si="107"/>
        <v>ERROR</v>
      </c>
      <c r="S3438" s="15"/>
      <c r="T3438" s="15"/>
      <c r="U3438" s="15"/>
      <c r="V3438" s="15"/>
      <c r="W3438" s="15"/>
      <c r="X3438" s="15"/>
      <c r="Y3438" s="41"/>
      <c r="Z3438" s="41"/>
      <c r="AA3438" s="41"/>
      <c r="AB3438" s="15"/>
      <c r="AC3438" s="15"/>
      <c r="AD3438" s="15"/>
      <c r="AE3438" s="15"/>
      <c r="AF3438" s="15"/>
      <c r="AG3438" s="15"/>
      <c r="AH3438" s="15"/>
      <c r="AI3438" s="15"/>
      <c r="AJ3438" s="41"/>
      <c r="AK3438" s="15"/>
      <c r="AL3438" s="15"/>
      <c r="AM3438" s="15"/>
      <c r="AN3438" s="15"/>
      <c r="AO3438" s="15"/>
      <c r="AP3438" s="15"/>
      <c r="AQ3438" s="15"/>
      <c r="AR3438" s="15"/>
      <c r="AS3438" s="15"/>
      <c r="AT3438" s="15"/>
      <c r="AU3438" s="15"/>
      <c r="AV3438" s="15"/>
      <c r="AW3438" s="15"/>
      <c r="AX3438" s="82"/>
      <c r="AY3438" s="82"/>
      <c r="AZ3438" s="10">
        <v>1</v>
      </c>
      <c r="BA3438" t="s">
        <v>31</v>
      </c>
      <c r="BB3438" t="s">
        <v>23</v>
      </c>
      <c r="BD3438" s="7" t="str">
        <f t="shared" si="106"/>
        <v>9867980574Shopee</v>
      </c>
    </row>
    <row r="3439" spans="2:57" ht="13.5" customHeight="1" x14ac:dyDescent="0.35">
      <c r="B3439" s="10" t="s">
        <v>17</v>
      </c>
      <c r="C3439" s="10" t="s">
        <v>806</v>
      </c>
      <c r="D3439" s="10" t="s">
        <v>119</v>
      </c>
      <c r="E3439" s="10" t="s">
        <v>120</v>
      </c>
      <c r="F3439" s="96" t="s">
        <v>125</v>
      </c>
      <c r="G3439" s="138">
        <v>218348643</v>
      </c>
      <c r="H3439" s="96" t="s">
        <v>14271</v>
      </c>
      <c r="I3439" s="96" t="s">
        <v>126</v>
      </c>
      <c r="J3439" s="10" t="s">
        <v>3713</v>
      </c>
      <c r="K3439" s="102" t="s">
        <v>10143</v>
      </c>
      <c r="L3439" s="98">
        <f>IFERROR(VLOOKUP($F3439&amp;$C3439,Sales!$J:$W,9,0),0)</f>
        <v>0</v>
      </c>
      <c r="M3439" s="98">
        <f>IFERROR(VLOOKUP($F3439&amp;$C3439,Sales!$J:$W,10,0),0)</f>
        <v>0</v>
      </c>
      <c r="N3439" s="98">
        <f>IFERROR(VLOOKUP($F3439&amp;$C3439,Sales!$J:$W,11,0),0)</f>
        <v>0</v>
      </c>
      <c r="O3439" s="98">
        <f>IFERROR(VLOOKUP($F3439&amp;$C3439,Sales!$J:$W,12,0),0)</f>
        <v>0</v>
      </c>
      <c r="P3439" s="98">
        <f>IFERROR(VLOOKUP($F3439&amp;$C3439,Sales!$J:$W,13,0),0)</f>
        <v>0</v>
      </c>
      <c r="Q3439" s="98">
        <f>IFERROR(VLOOKUP($F3439&amp;$C3439,Sales!$A:$H,7,0),0)</f>
        <v>0</v>
      </c>
      <c r="R3439" s="41" t="str">
        <f t="shared" si="107"/>
        <v>ERROR</v>
      </c>
      <c r="S3439" s="15"/>
      <c r="T3439" s="15"/>
      <c r="U3439" s="15"/>
      <c r="V3439" s="15"/>
      <c r="W3439" s="15"/>
      <c r="X3439" s="15"/>
      <c r="Y3439" s="41"/>
      <c r="Z3439" s="41"/>
      <c r="AA3439" s="41"/>
      <c r="AB3439" s="15"/>
      <c r="AC3439" s="15"/>
      <c r="AD3439" s="15"/>
      <c r="AE3439" s="15"/>
      <c r="AF3439" s="15"/>
      <c r="AG3439" s="15"/>
      <c r="AH3439" s="15"/>
      <c r="AI3439" s="15"/>
      <c r="AJ3439" s="41"/>
      <c r="AK3439" s="15"/>
      <c r="AL3439" s="15"/>
      <c r="AM3439" s="15"/>
      <c r="AN3439" s="15"/>
      <c r="AO3439" s="15"/>
      <c r="AP3439" s="15"/>
      <c r="AQ3439" s="15"/>
      <c r="AR3439" s="15"/>
      <c r="AS3439" s="15"/>
      <c r="AT3439" s="15"/>
      <c r="AU3439" s="15"/>
      <c r="AV3439" s="15"/>
      <c r="AW3439" s="15"/>
      <c r="AX3439" s="15"/>
      <c r="AY3439" s="15"/>
      <c r="AZ3439" s="10">
        <v>1</v>
      </c>
      <c r="BA3439" s="100" t="s">
        <v>14193</v>
      </c>
      <c r="BB3439" t="s">
        <v>88</v>
      </c>
      <c r="BD3439" s="7" t="str">
        <f t="shared" si="106"/>
        <v>218348643Shopee</v>
      </c>
      <c r="BE3439" s="101"/>
    </row>
    <row r="3440" spans="2:57" ht="13.5" customHeight="1" x14ac:dyDescent="0.35">
      <c r="B3440" s="10" t="s">
        <v>17</v>
      </c>
      <c r="C3440" s="10" t="s">
        <v>806</v>
      </c>
      <c r="D3440" s="10" t="s">
        <v>65</v>
      </c>
      <c r="E3440" s="10" t="s">
        <v>66</v>
      </c>
      <c r="F3440" s="10" t="s">
        <v>843</v>
      </c>
      <c r="G3440" s="137">
        <v>5332756615</v>
      </c>
      <c r="H3440" s="10" t="s">
        <v>14272</v>
      </c>
      <c r="I3440" s="10" t="s">
        <v>844</v>
      </c>
      <c r="J3440" s="10" t="s">
        <v>845</v>
      </c>
      <c r="K3440" s="102" t="s">
        <v>14273</v>
      </c>
      <c r="L3440" s="98">
        <f>IFERROR(VLOOKUP($F3440&amp;$C3440,Sales!$J:$W,9,0),0)</f>
        <v>0</v>
      </c>
      <c r="M3440" s="98">
        <f>IFERROR(VLOOKUP($F3440&amp;$C3440,Sales!$J:$W,10,0),0)</f>
        <v>0</v>
      </c>
      <c r="N3440" s="98">
        <f>IFERROR(VLOOKUP($F3440&amp;$C3440,Sales!$J:$W,11,0),0)</f>
        <v>0</v>
      </c>
      <c r="O3440" s="98">
        <f>IFERROR(VLOOKUP($F3440&amp;$C3440,Sales!$J:$W,12,0),0)</f>
        <v>0</v>
      </c>
      <c r="P3440" s="98">
        <f>IFERROR(VLOOKUP($F3440&amp;$C3440,Sales!$J:$W,13,0),0)</f>
        <v>0</v>
      </c>
      <c r="Q3440" s="98">
        <f>IFERROR(VLOOKUP($F3440&amp;$C3440,Sales!$A:$H,7,0),0)</f>
        <v>0</v>
      </c>
      <c r="R3440" s="41" t="str">
        <f t="shared" si="107"/>
        <v>ERROR</v>
      </c>
      <c r="S3440" s="15"/>
      <c r="T3440" s="15"/>
      <c r="U3440" s="15"/>
      <c r="V3440" s="15"/>
      <c r="W3440" s="15"/>
      <c r="X3440" s="15"/>
      <c r="Y3440" s="41"/>
      <c r="Z3440" s="41"/>
      <c r="AA3440" s="41"/>
      <c r="AB3440" s="15"/>
      <c r="AC3440" s="15"/>
      <c r="AD3440" s="15"/>
      <c r="AE3440" s="15"/>
      <c r="AF3440" s="15"/>
      <c r="AG3440" s="15"/>
      <c r="AH3440" s="15"/>
      <c r="AI3440" s="15"/>
      <c r="AJ3440" s="41"/>
      <c r="AK3440" s="15"/>
      <c r="AL3440" s="15"/>
      <c r="AM3440" s="15"/>
      <c r="AN3440" s="15"/>
      <c r="AO3440" s="15"/>
      <c r="AP3440" s="15"/>
      <c r="AQ3440" s="15"/>
      <c r="AR3440" s="15"/>
      <c r="AS3440" s="15"/>
      <c r="AT3440" s="15"/>
      <c r="AU3440" s="15"/>
      <c r="AV3440" s="15"/>
      <c r="AW3440" s="15"/>
      <c r="AX3440" s="82"/>
      <c r="AY3440" s="82"/>
      <c r="AZ3440" s="10">
        <v>1</v>
      </c>
      <c r="BA3440" t="s">
        <v>31</v>
      </c>
      <c r="BB3440" t="s">
        <v>23</v>
      </c>
      <c r="BD3440" s="7" t="str">
        <f t="shared" si="106"/>
        <v>5332756615Shopee</v>
      </c>
    </row>
    <row r="3441" spans="2:59" ht="13.5" customHeight="1" x14ac:dyDescent="0.35">
      <c r="B3441" s="10" t="s">
        <v>17</v>
      </c>
      <c r="C3441" s="10" t="s">
        <v>806</v>
      </c>
      <c r="D3441" s="10" t="s">
        <v>119</v>
      </c>
      <c r="E3441" s="10" t="s">
        <v>120</v>
      </c>
      <c r="F3441" s="96" t="s">
        <v>153</v>
      </c>
      <c r="G3441" s="138">
        <v>95550237</v>
      </c>
      <c r="H3441" s="96" t="s">
        <v>14274</v>
      </c>
      <c r="I3441" s="96" t="s">
        <v>154</v>
      </c>
      <c r="J3441" s="10" t="s">
        <v>14275</v>
      </c>
      <c r="K3441" s="102" t="s">
        <v>6126</v>
      </c>
      <c r="L3441" s="98">
        <f>IFERROR(VLOOKUP($F3441&amp;$C3441,Sales!$J:$W,9,0),0)</f>
        <v>0</v>
      </c>
      <c r="M3441" s="98">
        <f>IFERROR(VLOOKUP($F3441&amp;$C3441,Sales!$J:$W,10,0),0)</f>
        <v>0</v>
      </c>
      <c r="N3441" s="98">
        <f>IFERROR(VLOOKUP($F3441&amp;$C3441,Sales!$J:$W,11,0),0)</f>
        <v>0</v>
      </c>
      <c r="O3441" s="98">
        <f>IFERROR(VLOOKUP($F3441&amp;$C3441,Sales!$J:$W,12,0),0)</f>
        <v>0</v>
      </c>
      <c r="P3441" s="98">
        <f>IFERROR(VLOOKUP($F3441&amp;$C3441,Sales!$J:$W,13,0),0)</f>
        <v>0</v>
      </c>
      <c r="Q3441" s="98">
        <f>IFERROR(VLOOKUP($F3441&amp;$C3441,Sales!$A:$H,7,0),0)</f>
        <v>0</v>
      </c>
      <c r="R3441" s="41" t="str">
        <f t="shared" si="107"/>
        <v>ERROR</v>
      </c>
      <c r="S3441" s="15"/>
      <c r="T3441" s="15"/>
      <c r="U3441" s="15"/>
      <c r="V3441" s="15"/>
      <c r="W3441" s="15"/>
      <c r="X3441" s="15"/>
      <c r="Y3441" s="41"/>
      <c r="Z3441" s="41"/>
      <c r="AA3441" s="41"/>
      <c r="AB3441" s="15"/>
      <c r="AC3441" s="15"/>
      <c r="AD3441" s="15"/>
      <c r="AE3441" s="15"/>
      <c r="AF3441" s="15"/>
      <c r="AG3441" s="15"/>
      <c r="AH3441" s="15"/>
      <c r="AI3441" s="15"/>
      <c r="AJ3441" s="41"/>
      <c r="AK3441" s="15"/>
      <c r="AL3441" s="15"/>
      <c r="AM3441" s="15"/>
      <c r="AN3441" s="15"/>
      <c r="AO3441" s="15"/>
      <c r="AP3441" s="15"/>
      <c r="AQ3441" s="15"/>
      <c r="AR3441" s="15"/>
      <c r="AS3441" s="15"/>
      <c r="AT3441" s="15"/>
      <c r="AU3441" s="15"/>
      <c r="AV3441" s="15"/>
      <c r="AW3441" s="15"/>
      <c r="AX3441" s="15"/>
      <c r="AY3441" s="15"/>
      <c r="AZ3441" s="10">
        <v>1</v>
      </c>
      <c r="BA3441" s="100" t="s">
        <v>14193</v>
      </c>
      <c r="BB3441" t="s">
        <v>88</v>
      </c>
      <c r="BD3441" s="7" t="str">
        <f t="shared" si="106"/>
        <v>95550237Shopee</v>
      </c>
      <c r="BE3441" s="101">
        <v>44869</v>
      </c>
      <c r="BF3441" t="s">
        <v>13821</v>
      </c>
      <c r="BG3441">
        <v>0</v>
      </c>
    </row>
    <row r="3442" spans="2:59" ht="13.5" customHeight="1" x14ac:dyDescent="0.35">
      <c r="B3442" s="10" t="s">
        <v>17</v>
      </c>
      <c r="C3442" s="10" t="s">
        <v>806</v>
      </c>
      <c r="D3442" s="10" t="s">
        <v>65</v>
      </c>
      <c r="E3442" s="10" t="s">
        <v>66</v>
      </c>
      <c r="F3442" s="10" t="s">
        <v>75</v>
      </c>
      <c r="G3442" s="137">
        <v>398437476</v>
      </c>
      <c r="H3442" s="10" t="s">
        <v>14276</v>
      </c>
      <c r="I3442" s="10" t="s">
        <v>76</v>
      </c>
      <c r="J3442" s="10" t="s">
        <v>3649</v>
      </c>
      <c r="K3442" s="102" t="s">
        <v>10151</v>
      </c>
      <c r="L3442" s="98">
        <f>IFERROR(VLOOKUP($F3442&amp;$C3442,Sales!$J:$W,9,0),0)</f>
        <v>0</v>
      </c>
      <c r="M3442" s="98">
        <f>IFERROR(VLOOKUP($F3442&amp;$C3442,Sales!$J:$W,10,0),0)</f>
        <v>0</v>
      </c>
      <c r="N3442" s="98">
        <f>IFERROR(VLOOKUP($F3442&amp;$C3442,Sales!$J:$W,11,0),0)</f>
        <v>0</v>
      </c>
      <c r="O3442" s="98">
        <f>IFERROR(VLOOKUP($F3442&amp;$C3442,Sales!$J:$W,12,0),0)</f>
        <v>0</v>
      </c>
      <c r="P3442" s="98">
        <f>IFERROR(VLOOKUP($F3442&amp;$C3442,Sales!$J:$W,13,0),0)</f>
        <v>0</v>
      </c>
      <c r="Q3442" s="98">
        <f>IFERROR(VLOOKUP($F3442&amp;$C3442,Sales!$A:$H,7,0),0)</f>
        <v>0</v>
      </c>
      <c r="R3442" s="41" t="str">
        <f t="shared" si="107"/>
        <v>ERROR</v>
      </c>
      <c r="S3442" s="15"/>
      <c r="T3442" s="15"/>
      <c r="U3442" s="15"/>
      <c r="V3442" s="15"/>
      <c r="W3442" s="15"/>
      <c r="X3442" s="15"/>
      <c r="Y3442" s="41"/>
      <c r="Z3442" s="41"/>
      <c r="AA3442" s="41"/>
      <c r="AB3442" s="15"/>
      <c r="AC3442" s="15"/>
      <c r="AD3442" s="15"/>
      <c r="AE3442" s="15"/>
      <c r="AF3442" s="15"/>
      <c r="AG3442" s="15"/>
      <c r="AH3442" s="15"/>
      <c r="AI3442" s="15"/>
      <c r="AJ3442" s="41"/>
      <c r="AK3442" s="15"/>
      <c r="AL3442" s="15"/>
      <c r="AM3442" s="15"/>
      <c r="AN3442" s="15"/>
      <c r="AO3442" s="15"/>
      <c r="AP3442" s="15"/>
      <c r="AQ3442" s="15"/>
      <c r="AR3442" s="15"/>
      <c r="AS3442" s="15"/>
      <c r="AT3442" s="15"/>
      <c r="AU3442" s="15"/>
      <c r="AV3442" s="15"/>
      <c r="AW3442" s="15"/>
      <c r="AX3442" s="82"/>
      <c r="AY3442" s="82"/>
      <c r="AZ3442" s="10">
        <v>1</v>
      </c>
      <c r="BA3442" t="s">
        <v>31</v>
      </c>
      <c r="BB3442" t="s">
        <v>23</v>
      </c>
      <c r="BD3442" s="7" t="str">
        <f t="shared" si="106"/>
        <v>398437476Shopee</v>
      </c>
    </row>
    <row r="3443" spans="2:59" ht="13.5" customHeight="1" x14ac:dyDescent="0.35">
      <c r="B3443" s="10" t="s">
        <v>17</v>
      </c>
      <c r="C3443" s="10" t="s">
        <v>806</v>
      </c>
      <c r="D3443" s="10" t="s">
        <v>65</v>
      </c>
      <c r="E3443" s="10" t="s">
        <v>66</v>
      </c>
      <c r="F3443" s="10">
        <v>0</v>
      </c>
      <c r="G3443" s="137">
        <v>12266712748</v>
      </c>
      <c r="H3443" s="10" t="s">
        <v>14277</v>
      </c>
      <c r="I3443" s="10" t="s">
        <v>11316</v>
      </c>
      <c r="J3443" s="10" t="s">
        <v>11378</v>
      </c>
      <c r="K3443" s="102" t="s">
        <v>11405</v>
      </c>
      <c r="L3443" s="98">
        <f>IFERROR(VLOOKUP($F3443&amp;$C3443,Sales!$J:$W,9,0),0)</f>
        <v>0</v>
      </c>
      <c r="M3443" s="98">
        <f>IFERROR(VLOOKUP($F3443&amp;$C3443,Sales!$J:$W,10,0),0)</f>
        <v>0</v>
      </c>
      <c r="N3443" s="98">
        <f>IFERROR(VLOOKUP($F3443&amp;$C3443,Sales!$J:$W,11,0),0)</f>
        <v>0</v>
      </c>
      <c r="O3443" s="98">
        <f>IFERROR(VLOOKUP($F3443&amp;$C3443,Sales!$J:$W,12,0),0)</f>
        <v>0</v>
      </c>
      <c r="P3443" s="98">
        <f>IFERROR(VLOOKUP($F3443&amp;$C3443,Sales!$J:$W,13,0),0)</f>
        <v>0</v>
      </c>
      <c r="Q3443" s="98">
        <f>IFERROR(VLOOKUP($F3443&amp;$C3443,Sales!$A:$H,7,0),0)</f>
        <v>0</v>
      </c>
      <c r="R3443" s="41" t="str">
        <f t="shared" si="107"/>
        <v>ERROR</v>
      </c>
      <c r="S3443" s="15"/>
      <c r="T3443" s="15"/>
      <c r="U3443" s="15"/>
      <c r="V3443" s="15"/>
      <c r="W3443" s="15"/>
      <c r="X3443" s="15"/>
      <c r="Y3443" s="41"/>
      <c r="Z3443" s="41"/>
      <c r="AA3443" s="41"/>
      <c r="AB3443" s="15"/>
      <c r="AC3443" s="15"/>
      <c r="AD3443" s="15"/>
      <c r="AE3443" s="15"/>
      <c r="AF3443" s="15"/>
      <c r="AG3443" s="15"/>
      <c r="AH3443" s="15"/>
      <c r="AI3443" s="15"/>
      <c r="AJ3443" s="41"/>
      <c r="AK3443" s="15"/>
      <c r="AL3443" s="15"/>
      <c r="AM3443" s="15"/>
      <c r="AN3443" s="15"/>
      <c r="AO3443" s="15"/>
      <c r="AP3443" s="15"/>
      <c r="AQ3443" s="15"/>
      <c r="AR3443" s="15"/>
      <c r="AS3443" s="15"/>
      <c r="AT3443" s="15"/>
      <c r="AU3443" s="15"/>
      <c r="AV3443" s="15"/>
      <c r="AW3443" s="15"/>
      <c r="AX3443" s="82"/>
      <c r="AY3443" s="82"/>
      <c r="AZ3443" s="10">
        <v>1</v>
      </c>
      <c r="BA3443" t="s">
        <v>31</v>
      </c>
      <c r="BB3443" t="s">
        <v>23</v>
      </c>
      <c r="BD3443" s="7" t="str">
        <f t="shared" si="106"/>
        <v>12266712748Shopee</v>
      </c>
    </row>
    <row r="3444" spans="2:59" ht="13.5" customHeight="1" x14ac:dyDescent="0.35">
      <c r="B3444" s="10" t="s">
        <v>17</v>
      </c>
      <c r="C3444" s="10" t="s">
        <v>806</v>
      </c>
      <c r="D3444" s="10" t="s">
        <v>65</v>
      </c>
      <c r="E3444" s="10" t="s">
        <v>66</v>
      </c>
      <c r="F3444" s="10" t="s">
        <v>2102</v>
      </c>
      <c r="G3444" s="137">
        <v>7532764757</v>
      </c>
      <c r="H3444" s="10" t="s">
        <v>12373</v>
      </c>
      <c r="I3444" s="10" t="s">
        <v>2104</v>
      </c>
      <c r="J3444" s="10" t="s">
        <v>849</v>
      </c>
      <c r="K3444" s="102" t="s">
        <v>10373</v>
      </c>
      <c r="L3444" s="98">
        <f>IFERROR(VLOOKUP($F3444&amp;$C3444,Sales!$J:$W,9,0),0)</f>
        <v>0</v>
      </c>
      <c r="M3444" s="98">
        <f>IFERROR(VLOOKUP($F3444&amp;$C3444,Sales!$J:$W,10,0),0)</f>
        <v>0</v>
      </c>
      <c r="N3444" s="98">
        <f>IFERROR(VLOOKUP($F3444&amp;$C3444,Sales!$J:$W,11,0),0)</f>
        <v>0</v>
      </c>
      <c r="O3444" s="98">
        <f>IFERROR(VLOOKUP($F3444&amp;$C3444,Sales!$J:$W,12,0),0)</f>
        <v>0</v>
      </c>
      <c r="P3444" s="98">
        <f>IFERROR(VLOOKUP($F3444&amp;$C3444,Sales!$J:$W,13,0),0)</f>
        <v>0</v>
      </c>
      <c r="Q3444" s="98">
        <f>IFERROR(VLOOKUP($F3444&amp;$C3444,Sales!$A:$H,7,0),0)</f>
        <v>0</v>
      </c>
      <c r="R3444" s="41" t="str">
        <f t="shared" si="107"/>
        <v>ERROR</v>
      </c>
      <c r="S3444" s="15"/>
      <c r="T3444" s="15"/>
      <c r="U3444" s="15"/>
      <c r="V3444" s="15"/>
      <c r="W3444" s="15"/>
      <c r="X3444" s="15"/>
      <c r="Y3444" s="41"/>
      <c r="Z3444" s="41"/>
      <c r="AA3444" s="41"/>
      <c r="AB3444" s="15"/>
      <c r="AC3444" s="15"/>
      <c r="AD3444" s="15"/>
      <c r="AE3444" s="15"/>
      <c r="AF3444" s="15"/>
      <c r="AG3444" s="15"/>
      <c r="AH3444" s="15"/>
      <c r="AI3444" s="15"/>
      <c r="AJ3444" s="15"/>
      <c r="AK3444" s="15"/>
      <c r="AL3444" s="15"/>
      <c r="AM3444" s="15"/>
      <c r="AN3444" s="15"/>
      <c r="AO3444" s="15"/>
      <c r="AP3444" s="15"/>
      <c r="AQ3444" s="15"/>
      <c r="AR3444" s="15"/>
      <c r="AS3444" s="15"/>
      <c r="AT3444" s="15"/>
      <c r="AU3444" s="15"/>
      <c r="AV3444" s="15"/>
      <c r="AW3444" s="15"/>
      <c r="AX3444" s="82"/>
      <c r="AY3444" s="82"/>
      <c r="AZ3444" s="10">
        <v>1</v>
      </c>
      <c r="BA3444" t="s">
        <v>22</v>
      </c>
      <c r="BB3444" t="s">
        <v>23</v>
      </c>
      <c r="BD3444" s="7" t="str">
        <f t="shared" ref="BD3444:BD3507" si="108">G3444&amp;C3444</f>
        <v>7532764757Shopee</v>
      </c>
    </row>
    <row r="3445" spans="2:59" ht="13.5" customHeight="1" x14ac:dyDescent="0.35">
      <c r="B3445" s="10" t="s">
        <v>17</v>
      </c>
      <c r="C3445" s="10" t="s">
        <v>806</v>
      </c>
      <c r="D3445" s="10" t="s">
        <v>65</v>
      </c>
      <c r="E3445" s="10" t="s">
        <v>66</v>
      </c>
      <c r="F3445" s="10" t="s">
        <v>2260</v>
      </c>
      <c r="G3445" s="137">
        <v>4832742197</v>
      </c>
      <c r="H3445" s="10" t="s">
        <v>12374</v>
      </c>
      <c r="I3445" s="10" t="s">
        <v>2262</v>
      </c>
      <c r="J3445" s="10" t="s">
        <v>851</v>
      </c>
      <c r="K3445" s="105" t="s">
        <v>10265</v>
      </c>
      <c r="L3445" s="98">
        <f>IFERROR(VLOOKUP($F3445&amp;$C3445,Sales!$J:$W,9,0),0)</f>
        <v>0</v>
      </c>
      <c r="M3445" s="98">
        <f>IFERROR(VLOOKUP($F3445&amp;$C3445,Sales!$J:$W,10,0),0)</f>
        <v>0</v>
      </c>
      <c r="N3445" s="98">
        <f>IFERROR(VLOOKUP($F3445&amp;$C3445,Sales!$J:$W,11,0),0)</f>
        <v>0</v>
      </c>
      <c r="O3445" s="98">
        <f>IFERROR(VLOOKUP($F3445&amp;$C3445,Sales!$J:$W,12,0),0)</f>
        <v>0</v>
      </c>
      <c r="P3445" s="98">
        <f>IFERROR(VLOOKUP($F3445&amp;$C3445,Sales!$J:$W,13,0),0)</f>
        <v>0</v>
      </c>
      <c r="Q3445" s="98">
        <f>IFERROR(VLOOKUP($F3445&amp;$C3445,Sales!$A:$H,7,0),0)</f>
        <v>0</v>
      </c>
      <c r="R3445" s="41" t="str">
        <f t="shared" si="107"/>
        <v>ERROR</v>
      </c>
      <c r="S3445" s="15"/>
      <c r="T3445" s="15"/>
      <c r="U3445" s="15"/>
      <c r="V3445" s="15"/>
      <c r="W3445" s="15"/>
      <c r="X3445" s="15"/>
      <c r="Y3445" s="41"/>
      <c r="Z3445" s="41"/>
      <c r="AA3445" s="41"/>
      <c r="AB3445" s="15"/>
      <c r="AC3445" s="15"/>
      <c r="AD3445" s="15"/>
      <c r="AE3445" s="15"/>
      <c r="AF3445" s="15"/>
      <c r="AG3445" s="15"/>
      <c r="AH3445" s="15"/>
      <c r="AI3445" s="15"/>
      <c r="AJ3445" s="15"/>
      <c r="AK3445" s="15"/>
      <c r="AL3445" s="15"/>
      <c r="AM3445" s="15"/>
      <c r="AN3445" s="15"/>
      <c r="AO3445" s="15"/>
      <c r="AP3445" s="15"/>
      <c r="AQ3445" s="15"/>
      <c r="AR3445" s="15"/>
      <c r="AS3445" s="15"/>
      <c r="AT3445" s="15"/>
      <c r="AU3445" s="15"/>
      <c r="AV3445" s="15"/>
      <c r="AW3445" s="15"/>
      <c r="AX3445" s="82"/>
      <c r="AY3445" s="82"/>
      <c r="AZ3445" s="10">
        <v>1</v>
      </c>
      <c r="BA3445" t="s">
        <v>22</v>
      </c>
      <c r="BB3445" t="s">
        <v>23</v>
      </c>
      <c r="BD3445" s="7" t="str">
        <f t="shared" si="108"/>
        <v>4832742197Shopee</v>
      </c>
    </row>
    <row r="3446" spans="2:59" ht="13.5" customHeight="1" x14ac:dyDescent="0.35">
      <c r="B3446" s="10" t="s">
        <v>17</v>
      </c>
      <c r="C3446" s="10" t="s">
        <v>806</v>
      </c>
      <c r="D3446" s="10" t="s">
        <v>65</v>
      </c>
      <c r="E3446" s="10" t="s">
        <v>66</v>
      </c>
      <c r="F3446" s="10" t="s">
        <v>2132</v>
      </c>
      <c r="G3446" s="137">
        <v>4232736837</v>
      </c>
      <c r="H3446" s="10" t="s">
        <v>12375</v>
      </c>
      <c r="I3446" s="10" t="s">
        <v>2133</v>
      </c>
      <c r="J3446" s="10" t="s">
        <v>3225</v>
      </c>
      <c r="K3446" s="102" t="s">
        <v>10241</v>
      </c>
      <c r="L3446" s="98">
        <f>IFERROR(VLOOKUP($F3446&amp;$C3446,Sales!$J:$W,9,0),0)</f>
        <v>0</v>
      </c>
      <c r="M3446" s="98">
        <f>IFERROR(VLOOKUP($F3446&amp;$C3446,Sales!$J:$W,10,0),0)</f>
        <v>0</v>
      </c>
      <c r="N3446" s="98">
        <f>IFERROR(VLOOKUP($F3446&amp;$C3446,Sales!$J:$W,11,0),0)</f>
        <v>0</v>
      </c>
      <c r="O3446" s="98">
        <f>IFERROR(VLOOKUP($F3446&amp;$C3446,Sales!$J:$W,12,0),0)</f>
        <v>0</v>
      </c>
      <c r="P3446" s="98">
        <f>IFERROR(VLOOKUP($F3446&amp;$C3446,Sales!$J:$W,13,0),0)</f>
        <v>0</v>
      </c>
      <c r="Q3446" s="98">
        <f>IFERROR(VLOOKUP($F3446&amp;$C3446,Sales!$A:$H,7,0),0)</f>
        <v>0</v>
      </c>
      <c r="R3446" s="41" t="str">
        <f t="shared" si="107"/>
        <v>ERROR</v>
      </c>
      <c r="S3446" s="15"/>
      <c r="T3446" s="15"/>
      <c r="U3446" s="15"/>
      <c r="V3446" s="15"/>
      <c r="W3446" s="15"/>
      <c r="X3446" s="15"/>
      <c r="Y3446" s="41"/>
      <c r="Z3446" s="41"/>
      <c r="AA3446" s="41"/>
      <c r="AB3446" s="15"/>
      <c r="AC3446" s="15"/>
      <c r="AD3446" s="15"/>
      <c r="AE3446" s="15"/>
      <c r="AF3446" s="15"/>
      <c r="AG3446" s="15"/>
      <c r="AH3446" s="15"/>
      <c r="AI3446" s="15"/>
      <c r="AJ3446" s="15"/>
      <c r="AK3446" s="15"/>
      <c r="AL3446" s="15"/>
      <c r="AM3446" s="15"/>
      <c r="AN3446" s="15"/>
      <c r="AO3446" s="15"/>
      <c r="AP3446" s="15"/>
      <c r="AQ3446" s="15"/>
      <c r="AR3446" s="15"/>
      <c r="AS3446" s="15"/>
      <c r="AT3446" s="15"/>
      <c r="AU3446" s="15"/>
      <c r="AV3446" s="15"/>
      <c r="AW3446" s="15"/>
      <c r="AX3446" s="82"/>
      <c r="AY3446" s="82"/>
      <c r="AZ3446" s="10">
        <v>1</v>
      </c>
      <c r="BA3446" t="s">
        <v>22</v>
      </c>
      <c r="BB3446" t="s">
        <v>23</v>
      </c>
      <c r="BD3446" s="7" t="str">
        <f t="shared" si="108"/>
        <v>4232736837Shopee</v>
      </c>
    </row>
    <row r="3447" spans="2:59" ht="13.5" customHeight="1" x14ac:dyDescent="0.35">
      <c r="B3447" s="10" t="s">
        <v>17</v>
      </c>
      <c r="C3447" s="10" t="s">
        <v>806</v>
      </c>
      <c r="D3447" s="10" t="s">
        <v>193</v>
      </c>
      <c r="E3447" s="10" t="s">
        <v>194</v>
      </c>
      <c r="F3447" s="96" t="s">
        <v>229</v>
      </c>
      <c r="G3447" s="138">
        <v>384468861</v>
      </c>
      <c r="H3447" s="96" t="s">
        <v>14278</v>
      </c>
      <c r="I3447" s="96" t="s">
        <v>230</v>
      </c>
      <c r="J3447" s="10" t="s">
        <v>3733</v>
      </c>
      <c r="K3447" s="102" t="s">
        <v>3024</v>
      </c>
      <c r="L3447" s="98">
        <f>IFERROR(VLOOKUP($F3447&amp;$C3447,Sales!$J:$W,9,0),0)</f>
        <v>0</v>
      </c>
      <c r="M3447" s="98">
        <f>IFERROR(VLOOKUP($F3447&amp;$C3447,Sales!$J:$W,10,0),0)</f>
        <v>0</v>
      </c>
      <c r="N3447" s="98">
        <f>IFERROR(VLOOKUP($F3447&amp;$C3447,Sales!$J:$W,11,0),0)</f>
        <v>0</v>
      </c>
      <c r="O3447" s="98">
        <f>IFERROR(VLOOKUP($F3447&amp;$C3447,Sales!$J:$W,12,0),0)</f>
        <v>0</v>
      </c>
      <c r="P3447" s="98">
        <f>IFERROR(VLOOKUP($F3447&amp;$C3447,Sales!$J:$W,13,0),0)</f>
        <v>0</v>
      </c>
      <c r="Q3447" s="98">
        <f>IFERROR(VLOOKUP($F3447&amp;$C3447,Sales!$A:$H,7,0),0)</f>
        <v>0</v>
      </c>
      <c r="R3447" s="41" t="str">
        <f t="shared" si="107"/>
        <v>ERROR</v>
      </c>
      <c r="S3447" s="15"/>
      <c r="T3447" s="15"/>
      <c r="U3447" s="15"/>
      <c r="V3447" s="15"/>
      <c r="W3447" s="15"/>
      <c r="X3447" s="15"/>
      <c r="Y3447" s="41"/>
      <c r="Z3447" s="41"/>
      <c r="AA3447" s="41"/>
      <c r="AB3447" s="15"/>
      <c r="AC3447" s="15"/>
      <c r="AD3447" s="15"/>
      <c r="AE3447" s="15"/>
      <c r="AF3447" s="15"/>
      <c r="AG3447" s="15"/>
      <c r="AH3447" s="15"/>
      <c r="AI3447" s="15"/>
      <c r="AJ3447" s="41"/>
      <c r="AK3447" s="15"/>
      <c r="AL3447" s="15"/>
      <c r="AM3447" s="15"/>
      <c r="AN3447" s="15"/>
      <c r="AO3447" s="15"/>
      <c r="AP3447" s="15"/>
      <c r="AQ3447" s="15"/>
      <c r="AR3447" s="15"/>
      <c r="AS3447" s="15"/>
      <c r="AT3447" s="15"/>
      <c r="AU3447" s="15"/>
      <c r="AV3447" s="15"/>
      <c r="AW3447" s="15"/>
      <c r="AX3447" s="15"/>
      <c r="AY3447" s="15"/>
      <c r="AZ3447" s="10">
        <v>1</v>
      </c>
      <c r="BA3447" s="100" t="s">
        <v>14193</v>
      </c>
      <c r="BB3447" t="s">
        <v>88</v>
      </c>
      <c r="BD3447" s="7" t="str">
        <f t="shared" si="108"/>
        <v>384468861Shopee</v>
      </c>
      <c r="BE3447" s="101"/>
    </row>
    <row r="3448" spans="2:59" ht="13.5" customHeight="1" x14ac:dyDescent="0.35">
      <c r="B3448" s="10" t="s">
        <v>17</v>
      </c>
      <c r="C3448" s="10" t="s">
        <v>806</v>
      </c>
      <c r="D3448" s="10" t="s">
        <v>65</v>
      </c>
      <c r="E3448" s="10" t="s">
        <v>66</v>
      </c>
      <c r="F3448" s="10" t="s">
        <v>2215</v>
      </c>
      <c r="G3448" s="137">
        <v>6732754804</v>
      </c>
      <c r="H3448" s="10" t="s">
        <v>12376</v>
      </c>
      <c r="I3448" s="10" t="s">
        <v>2217</v>
      </c>
      <c r="J3448" s="10" t="s">
        <v>855</v>
      </c>
      <c r="K3448" s="102" t="s">
        <v>10335</v>
      </c>
      <c r="L3448" s="98">
        <f>IFERROR(VLOOKUP($F3448&amp;$C3448,Sales!$J:$W,9,0),0)</f>
        <v>0</v>
      </c>
      <c r="M3448" s="98">
        <f>IFERROR(VLOOKUP($F3448&amp;$C3448,Sales!$J:$W,10,0),0)</f>
        <v>0</v>
      </c>
      <c r="N3448" s="98">
        <f>IFERROR(VLOOKUP($F3448&amp;$C3448,Sales!$J:$W,11,0),0)</f>
        <v>0</v>
      </c>
      <c r="O3448" s="98">
        <f>IFERROR(VLOOKUP($F3448&amp;$C3448,Sales!$J:$W,12,0),0)</f>
        <v>0</v>
      </c>
      <c r="P3448" s="98">
        <f>IFERROR(VLOOKUP($F3448&amp;$C3448,Sales!$J:$W,13,0),0)</f>
        <v>0</v>
      </c>
      <c r="Q3448" s="98">
        <f>IFERROR(VLOOKUP($F3448&amp;$C3448,Sales!$A:$H,7,0),0)</f>
        <v>0</v>
      </c>
      <c r="R3448" s="41" t="str">
        <f t="shared" si="107"/>
        <v>ERROR</v>
      </c>
      <c r="S3448" s="15"/>
      <c r="T3448" s="15"/>
      <c r="U3448" s="15"/>
      <c r="V3448" s="15"/>
      <c r="W3448" s="15"/>
      <c r="X3448" s="15"/>
      <c r="Y3448" s="41"/>
      <c r="Z3448" s="41"/>
      <c r="AA3448" s="41"/>
      <c r="AB3448" s="15"/>
      <c r="AC3448" s="15"/>
      <c r="AD3448" s="15"/>
      <c r="AE3448" s="15"/>
      <c r="AF3448" s="15"/>
      <c r="AG3448" s="15"/>
      <c r="AH3448" s="15"/>
      <c r="AI3448" s="15"/>
      <c r="AJ3448" s="15"/>
      <c r="AK3448" s="15"/>
      <c r="AL3448" s="15"/>
      <c r="AM3448" s="15"/>
      <c r="AN3448" s="15"/>
      <c r="AO3448" s="15"/>
      <c r="AP3448" s="15"/>
      <c r="AQ3448" s="15"/>
      <c r="AR3448" s="15"/>
      <c r="AS3448" s="15"/>
      <c r="AT3448" s="15"/>
      <c r="AU3448" s="15"/>
      <c r="AV3448" s="15"/>
      <c r="AW3448" s="15"/>
      <c r="AX3448" s="82"/>
      <c r="AY3448" s="82"/>
      <c r="AZ3448" s="10">
        <v>1</v>
      </c>
      <c r="BA3448" t="s">
        <v>22</v>
      </c>
      <c r="BB3448" t="s">
        <v>23</v>
      </c>
      <c r="BD3448" s="7" t="str">
        <f t="shared" si="108"/>
        <v>6732754804Shopee</v>
      </c>
    </row>
    <row r="3449" spans="2:59" ht="13.5" customHeight="1" x14ac:dyDescent="0.35">
      <c r="B3449" s="10" t="s">
        <v>17</v>
      </c>
      <c r="C3449" s="10" t="s">
        <v>806</v>
      </c>
      <c r="D3449" s="10" t="s">
        <v>65</v>
      </c>
      <c r="E3449" s="10" t="s">
        <v>66</v>
      </c>
      <c r="F3449" s="10" t="s">
        <v>2201</v>
      </c>
      <c r="G3449" s="137">
        <v>7132771722</v>
      </c>
      <c r="H3449" s="10" t="s">
        <v>12378</v>
      </c>
      <c r="I3449" s="10" t="s">
        <v>2202</v>
      </c>
      <c r="J3449" s="10" t="s">
        <v>3228</v>
      </c>
      <c r="K3449" s="102" t="s">
        <v>10357</v>
      </c>
      <c r="L3449" s="98">
        <f>IFERROR(VLOOKUP($F3449&amp;$C3449,Sales!$J:$W,9,0),0)</f>
        <v>0</v>
      </c>
      <c r="M3449" s="98">
        <f>IFERROR(VLOOKUP($F3449&amp;$C3449,Sales!$J:$W,10,0),0)</f>
        <v>0</v>
      </c>
      <c r="N3449" s="98">
        <f>IFERROR(VLOOKUP($F3449&amp;$C3449,Sales!$J:$W,11,0),0)</f>
        <v>0</v>
      </c>
      <c r="O3449" s="98">
        <f>IFERROR(VLOOKUP($F3449&amp;$C3449,Sales!$J:$W,12,0),0)</f>
        <v>0</v>
      </c>
      <c r="P3449" s="98">
        <f>IFERROR(VLOOKUP($F3449&amp;$C3449,Sales!$J:$W,13,0),0)</f>
        <v>0</v>
      </c>
      <c r="Q3449" s="98">
        <f>IFERROR(VLOOKUP($F3449&amp;$C3449,Sales!$A:$H,7,0),0)</f>
        <v>0</v>
      </c>
      <c r="R3449" s="41" t="str">
        <f t="shared" si="107"/>
        <v>ERROR</v>
      </c>
      <c r="S3449" s="15"/>
      <c r="T3449" s="15"/>
      <c r="U3449" s="15"/>
      <c r="V3449" s="15"/>
      <c r="W3449" s="15"/>
      <c r="X3449" s="15"/>
      <c r="Y3449" s="41"/>
      <c r="Z3449" s="41"/>
      <c r="AA3449" s="41"/>
      <c r="AB3449" s="15"/>
      <c r="AC3449" s="15"/>
      <c r="AD3449" s="15"/>
      <c r="AE3449" s="15"/>
      <c r="AF3449" s="15"/>
      <c r="AG3449" s="15"/>
      <c r="AH3449" s="15"/>
      <c r="AI3449" s="15"/>
      <c r="AJ3449" s="15"/>
      <c r="AK3449" s="15"/>
      <c r="AL3449" s="15"/>
      <c r="AM3449" s="15"/>
      <c r="AN3449" s="15"/>
      <c r="AO3449" s="15"/>
      <c r="AP3449" s="15"/>
      <c r="AQ3449" s="15"/>
      <c r="AR3449" s="15"/>
      <c r="AS3449" s="15"/>
      <c r="AT3449" s="15"/>
      <c r="AU3449" s="15"/>
      <c r="AV3449" s="15"/>
      <c r="AW3449" s="15"/>
      <c r="AX3449" s="82"/>
      <c r="AY3449" s="82"/>
      <c r="AZ3449" s="10">
        <v>1</v>
      </c>
      <c r="BA3449" t="s">
        <v>22</v>
      </c>
      <c r="BB3449" t="s">
        <v>23</v>
      </c>
      <c r="BD3449" s="7" t="str">
        <f t="shared" si="108"/>
        <v>7132771722Shopee</v>
      </c>
    </row>
    <row r="3450" spans="2:59" ht="13.5" customHeight="1" x14ac:dyDescent="0.35">
      <c r="B3450" s="10" t="s">
        <v>17</v>
      </c>
      <c r="C3450" s="10" t="s">
        <v>806</v>
      </c>
      <c r="D3450" s="10" t="s">
        <v>65</v>
      </c>
      <c r="E3450" s="10" t="s">
        <v>66</v>
      </c>
      <c r="F3450" s="10" t="s">
        <v>2325</v>
      </c>
      <c r="G3450" s="137">
        <v>3832868168</v>
      </c>
      <c r="H3450" s="10" t="s">
        <v>12379</v>
      </c>
      <c r="I3450" s="10" t="s">
        <v>2332</v>
      </c>
      <c r="J3450" s="10" t="s">
        <v>864</v>
      </c>
      <c r="K3450" s="102" t="s">
        <v>10228</v>
      </c>
      <c r="L3450" s="98">
        <f>IFERROR(VLOOKUP($F3450&amp;$C3450,Sales!$J:$W,9,0),0)</f>
        <v>0</v>
      </c>
      <c r="M3450" s="98">
        <f>IFERROR(VLOOKUP($F3450&amp;$C3450,Sales!$J:$W,10,0),0)</f>
        <v>0</v>
      </c>
      <c r="N3450" s="98">
        <f>IFERROR(VLOOKUP($F3450&amp;$C3450,Sales!$J:$W,11,0),0)</f>
        <v>0</v>
      </c>
      <c r="O3450" s="98">
        <f>IFERROR(VLOOKUP($F3450&amp;$C3450,Sales!$J:$W,12,0),0)</f>
        <v>0</v>
      </c>
      <c r="P3450" s="98">
        <f>IFERROR(VLOOKUP($F3450&amp;$C3450,Sales!$J:$W,13,0),0)</f>
        <v>0</v>
      </c>
      <c r="Q3450" s="98">
        <f>IFERROR(VLOOKUP($F3450&amp;$C3450,Sales!$A:$H,7,0),0)</f>
        <v>0</v>
      </c>
      <c r="R3450" s="41" t="str">
        <f t="shared" si="107"/>
        <v>ERROR</v>
      </c>
      <c r="S3450" s="15"/>
      <c r="T3450" s="15"/>
      <c r="U3450" s="15"/>
      <c r="V3450" s="15"/>
      <c r="W3450" s="15"/>
      <c r="X3450" s="15"/>
      <c r="Y3450" s="41"/>
      <c r="Z3450" s="41"/>
      <c r="AA3450" s="41"/>
      <c r="AB3450" s="15"/>
      <c r="AC3450" s="15"/>
      <c r="AD3450" s="15"/>
      <c r="AE3450" s="15"/>
      <c r="AF3450" s="15"/>
      <c r="AG3450" s="15"/>
      <c r="AH3450" s="15"/>
      <c r="AI3450" s="15"/>
      <c r="AJ3450" s="15"/>
      <c r="AK3450" s="15"/>
      <c r="AL3450" s="15"/>
      <c r="AM3450" s="15"/>
      <c r="AN3450" s="15"/>
      <c r="AO3450" s="15"/>
      <c r="AP3450" s="15"/>
      <c r="AQ3450" s="15"/>
      <c r="AR3450" s="15"/>
      <c r="AS3450" s="15"/>
      <c r="AT3450" s="15"/>
      <c r="AU3450" s="15"/>
      <c r="AV3450" s="15"/>
      <c r="AW3450" s="15"/>
      <c r="AX3450" s="82"/>
      <c r="AY3450" s="82"/>
      <c r="AZ3450" s="10">
        <v>1</v>
      </c>
      <c r="BA3450" t="s">
        <v>22</v>
      </c>
      <c r="BB3450" t="s">
        <v>23</v>
      </c>
      <c r="BD3450" s="7" t="str">
        <f t="shared" si="108"/>
        <v>3832868168Shopee</v>
      </c>
    </row>
    <row r="3451" spans="2:59" ht="13.5" customHeight="1" x14ac:dyDescent="0.35">
      <c r="B3451" s="10" t="s">
        <v>17</v>
      </c>
      <c r="C3451" s="10" t="s">
        <v>806</v>
      </c>
      <c r="D3451" s="10" t="s">
        <v>65</v>
      </c>
      <c r="E3451" s="10" t="s">
        <v>66</v>
      </c>
      <c r="F3451" s="10" t="s">
        <v>856</v>
      </c>
      <c r="G3451" s="137">
        <v>5232760412</v>
      </c>
      <c r="H3451" s="10" t="s">
        <v>12380</v>
      </c>
      <c r="I3451" s="10" t="s">
        <v>871</v>
      </c>
      <c r="J3451" s="10" t="s">
        <v>872</v>
      </c>
      <c r="K3451" s="105" t="s">
        <v>10280</v>
      </c>
      <c r="L3451" s="98">
        <f>IFERROR(VLOOKUP($F3451&amp;$C3451,Sales!$J:$W,9,0),0)</f>
        <v>0</v>
      </c>
      <c r="M3451" s="98">
        <f>IFERROR(VLOOKUP($F3451&amp;$C3451,Sales!$J:$W,10,0),0)</f>
        <v>0</v>
      </c>
      <c r="N3451" s="98">
        <f>IFERROR(VLOOKUP($F3451&amp;$C3451,Sales!$J:$W,11,0),0)</f>
        <v>0</v>
      </c>
      <c r="O3451" s="98">
        <f>IFERROR(VLOOKUP($F3451&amp;$C3451,Sales!$J:$W,12,0),0)</f>
        <v>0</v>
      </c>
      <c r="P3451" s="98">
        <f>IFERROR(VLOOKUP($F3451&amp;$C3451,Sales!$J:$W,13,0),0)</f>
        <v>0</v>
      </c>
      <c r="Q3451" s="98">
        <f>IFERROR(VLOOKUP($F3451&amp;$C3451,Sales!$A:$H,7,0),0)</f>
        <v>0</v>
      </c>
      <c r="R3451" s="41" t="str">
        <f t="shared" si="107"/>
        <v>ERROR</v>
      </c>
      <c r="S3451" s="15"/>
      <c r="T3451" s="15"/>
      <c r="U3451" s="15"/>
      <c r="V3451" s="15"/>
      <c r="W3451" s="15"/>
      <c r="X3451" s="15"/>
      <c r="Y3451" s="41"/>
      <c r="Z3451" s="41"/>
      <c r="AA3451" s="41"/>
      <c r="AB3451" s="15"/>
      <c r="AC3451" s="15"/>
      <c r="AD3451" s="15"/>
      <c r="AE3451" s="15"/>
      <c r="AF3451" s="15"/>
      <c r="AG3451" s="15"/>
      <c r="AH3451" s="15"/>
      <c r="AI3451" s="15"/>
      <c r="AJ3451" s="15"/>
      <c r="AK3451" s="15"/>
      <c r="AL3451" s="15"/>
      <c r="AM3451" s="15"/>
      <c r="AN3451" s="15"/>
      <c r="AO3451" s="15"/>
      <c r="AP3451" s="15"/>
      <c r="AQ3451" s="15"/>
      <c r="AR3451" s="15"/>
      <c r="AS3451" s="15"/>
      <c r="AT3451" s="15"/>
      <c r="AU3451" s="15"/>
      <c r="AV3451" s="15"/>
      <c r="AW3451" s="15"/>
      <c r="AX3451" s="82"/>
      <c r="AY3451" s="82"/>
      <c r="AZ3451" s="10">
        <v>1</v>
      </c>
      <c r="BA3451" t="s">
        <v>22</v>
      </c>
      <c r="BB3451" t="s">
        <v>23</v>
      </c>
      <c r="BD3451" s="7" t="str">
        <f t="shared" si="108"/>
        <v>5232760412Shopee</v>
      </c>
    </row>
    <row r="3452" spans="2:59" ht="13.5" customHeight="1" x14ac:dyDescent="0.35">
      <c r="B3452" s="10" t="s">
        <v>17</v>
      </c>
      <c r="C3452" s="10" t="s">
        <v>806</v>
      </c>
      <c r="D3452" s="10" t="s">
        <v>65</v>
      </c>
      <c r="E3452" s="10" t="s">
        <v>66</v>
      </c>
      <c r="F3452" s="10" t="s">
        <v>2258</v>
      </c>
      <c r="G3452" s="137">
        <v>6632743825</v>
      </c>
      <c r="H3452" s="10" t="s">
        <v>12381</v>
      </c>
      <c r="I3452" s="10" t="s">
        <v>2259</v>
      </c>
      <c r="J3452" s="10" t="s">
        <v>874</v>
      </c>
      <c r="K3452" s="102" t="s">
        <v>10331</v>
      </c>
      <c r="L3452" s="98">
        <f>IFERROR(VLOOKUP($F3452&amp;$C3452,Sales!$J:$W,9,0),0)</f>
        <v>0</v>
      </c>
      <c r="M3452" s="98">
        <f>IFERROR(VLOOKUP($F3452&amp;$C3452,Sales!$J:$W,10,0),0)</f>
        <v>0</v>
      </c>
      <c r="N3452" s="98">
        <f>IFERROR(VLOOKUP($F3452&amp;$C3452,Sales!$J:$W,11,0),0)</f>
        <v>0</v>
      </c>
      <c r="O3452" s="98">
        <f>IFERROR(VLOOKUP($F3452&amp;$C3452,Sales!$J:$W,12,0),0)</f>
        <v>0</v>
      </c>
      <c r="P3452" s="98">
        <f>IFERROR(VLOOKUP($F3452&amp;$C3452,Sales!$J:$W,13,0),0)</f>
        <v>0</v>
      </c>
      <c r="Q3452" s="98">
        <f>IFERROR(VLOOKUP($F3452&amp;$C3452,Sales!$A:$H,7,0),0)</f>
        <v>0</v>
      </c>
      <c r="R3452" s="41" t="str">
        <f t="shared" si="107"/>
        <v>ERROR</v>
      </c>
      <c r="S3452" s="15"/>
      <c r="T3452" s="15"/>
      <c r="U3452" s="15"/>
      <c r="V3452" s="15"/>
      <c r="W3452" s="15"/>
      <c r="X3452" s="15"/>
      <c r="Y3452" s="41"/>
      <c r="Z3452" s="41"/>
      <c r="AA3452" s="41"/>
      <c r="AB3452" s="15"/>
      <c r="AC3452" s="15"/>
      <c r="AD3452" s="15"/>
      <c r="AE3452" s="15"/>
      <c r="AF3452" s="15"/>
      <c r="AG3452" s="15"/>
      <c r="AH3452" s="15"/>
      <c r="AI3452" s="15"/>
      <c r="AJ3452" s="15"/>
      <c r="AK3452" s="15"/>
      <c r="AL3452" s="15"/>
      <c r="AM3452" s="15"/>
      <c r="AN3452" s="15"/>
      <c r="AO3452" s="15"/>
      <c r="AP3452" s="15"/>
      <c r="AQ3452" s="15"/>
      <c r="AR3452" s="15"/>
      <c r="AS3452" s="15"/>
      <c r="AT3452" s="15"/>
      <c r="AU3452" s="15"/>
      <c r="AV3452" s="15"/>
      <c r="AW3452" s="15"/>
      <c r="AX3452" s="82"/>
      <c r="AY3452" s="82"/>
      <c r="AZ3452" s="10">
        <v>1</v>
      </c>
      <c r="BA3452" t="s">
        <v>22</v>
      </c>
      <c r="BB3452" t="s">
        <v>23</v>
      </c>
      <c r="BD3452" s="7" t="str">
        <f t="shared" si="108"/>
        <v>6632743825Shopee</v>
      </c>
    </row>
    <row r="3453" spans="2:59" ht="13.5" customHeight="1" x14ac:dyDescent="0.35">
      <c r="B3453" s="10" t="s">
        <v>17</v>
      </c>
      <c r="C3453" s="10" t="s">
        <v>806</v>
      </c>
      <c r="D3453" s="10" t="s">
        <v>65</v>
      </c>
      <c r="E3453" s="10" t="s">
        <v>66</v>
      </c>
      <c r="F3453" s="10" t="s">
        <v>3237</v>
      </c>
      <c r="G3453" s="137">
        <v>1019663311</v>
      </c>
      <c r="H3453" s="10" t="s">
        <v>12382</v>
      </c>
      <c r="I3453" s="10" t="s">
        <v>875</v>
      </c>
      <c r="J3453" s="10" t="s">
        <v>3660</v>
      </c>
      <c r="K3453" s="102" t="s">
        <v>10164</v>
      </c>
      <c r="L3453" s="98">
        <f>IFERROR(VLOOKUP($F3453&amp;$C3453,Sales!$J:$W,9,0),0)</f>
        <v>0</v>
      </c>
      <c r="M3453" s="98">
        <f>IFERROR(VLOOKUP($F3453&amp;$C3453,Sales!$J:$W,10,0),0)</f>
        <v>0</v>
      </c>
      <c r="N3453" s="98">
        <f>IFERROR(VLOOKUP($F3453&amp;$C3453,Sales!$J:$W,11,0),0)</f>
        <v>0</v>
      </c>
      <c r="O3453" s="98">
        <f>IFERROR(VLOOKUP($F3453&amp;$C3453,Sales!$J:$W,12,0),0)</f>
        <v>0</v>
      </c>
      <c r="P3453" s="98">
        <f>IFERROR(VLOOKUP($F3453&amp;$C3453,Sales!$J:$W,13,0),0)</f>
        <v>0</v>
      </c>
      <c r="Q3453" s="98">
        <f>IFERROR(VLOOKUP($F3453&amp;$C3453,Sales!$A:$H,7,0),0)</f>
        <v>0</v>
      </c>
      <c r="R3453" s="41" t="str">
        <f t="shared" si="107"/>
        <v>ERROR</v>
      </c>
      <c r="S3453" s="15"/>
      <c r="T3453" s="15"/>
      <c r="U3453" s="15"/>
      <c r="V3453" s="15"/>
      <c r="W3453" s="15"/>
      <c r="X3453" s="15"/>
      <c r="Y3453" s="41"/>
      <c r="Z3453" s="41"/>
      <c r="AA3453" s="41"/>
      <c r="AB3453" s="15"/>
      <c r="AC3453" s="15"/>
      <c r="AD3453" s="15"/>
      <c r="AE3453" s="15"/>
      <c r="AF3453" s="15"/>
      <c r="AG3453" s="15"/>
      <c r="AH3453" s="15"/>
      <c r="AI3453" s="15"/>
      <c r="AJ3453" s="15"/>
      <c r="AK3453" s="15"/>
      <c r="AL3453" s="15"/>
      <c r="AM3453" s="15"/>
      <c r="AN3453" s="15"/>
      <c r="AO3453" s="15"/>
      <c r="AP3453" s="15"/>
      <c r="AQ3453" s="15"/>
      <c r="AR3453" s="15"/>
      <c r="AS3453" s="15"/>
      <c r="AT3453" s="15"/>
      <c r="AU3453" s="15"/>
      <c r="AV3453" s="15"/>
      <c r="AW3453" s="15"/>
      <c r="AX3453" s="82"/>
      <c r="AY3453" s="82"/>
      <c r="AZ3453" s="10">
        <v>1</v>
      </c>
      <c r="BA3453" t="s">
        <v>22</v>
      </c>
      <c r="BB3453" t="s">
        <v>23</v>
      </c>
      <c r="BD3453" s="7" t="str">
        <f t="shared" si="108"/>
        <v>1019663311Shopee</v>
      </c>
    </row>
    <row r="3454" spans="2:59" ht="13.5" customHeight="1" x14ac:dyDescent="0.35">
      <c r="B3454" s="10" t="s">
        <v>17</v>
      </c>
      <c r="C3454" s="10" t="s">
        <v>806</v>
      </c>
      <c r="D3454" s="10" t="s">
        <v>193</v>
      </c>
      <c r="E3454" s="10" t="s">
        <v>194</v>
      </c>
      <c r="F3454" s="96" t="s">
        <v>227</v>
      </c>
      <c r="G3454" s="138">
        <v>384472255</v>
      </c>
      <c r="H3454" s="96" t="s">
        <v>14279</v>
      </c>
      <c r="I3454" s="96" t="s">
        <v>228</v>
      </c>
      <c r="J3454" s="10" t="s">
        <v>3739</v>
      </c>
      <c r="K3454" s="102" t="s">
        <v>995</v>
      </c>
      <c r="L3454" s="98">
        <f>IFERROR(VLOOKUP($F3454&amp;$C3454,Sales!$J:$W,9,0),0)</f>
        <v>0</v>
      </c>
      <c r="M3454" s="98">
        <f>IFERROR(VLOOKUP($F3454&amp;$C3454,Sales!$J:$W,10,0),0)</f>
        <v>0</v>
      </c>
      <c r="N3454" s="98">
        <f>IFERROR(VLOOKUP($F3454&amp;$C3454,Sales!$J:$W,11,0),0)</f>
        <v>0</v>
      </c>
      <c r="O3454" s="98">
        <f>IFERROR(VLOOKUP($F3454&amp;$C3454,Sales!$J:$W,12,0),0)</f>
        <v>0</v>
      </c>
      <c r="P3454" s="98">
        <f>IFERROR(VLOOKUP($F3454&amp;$C3454,Sales!$J:$W,13,0),0)</f>
        <v>0</v>
      </c>
      <c r="Q3454" s="98">
        <f>IFERROR(VLOOKUP($F3454&amp;$C3454,Sales!$A:$H,7,0),0)</f>
        <v>0</v>
      </c>
      <c r="R3454" s="41" t="str">
        <f t="shared" si="107"/>
        <v>ERROR</v>
      </c>
      <c r="S3454" s="15"/>
      <c r="T3454" s="15"/>
      <c r="U3454" s="15"/>
      <c r="V3454" s="15"/>
      <c r="W3454" s="15"/>
      <c r="X3454" s="15"/>
      <c r="Y3454" s="41"/>
      <c r="Z3454" s="41"/>
      <c r="AA3454" s="41"/>
      <c r="AB3454" s="15"/>
      <c r="AC3454" s="15"/>
      <c r="AD3454" s="15"/>
      <c r="AE3454" s="15"/>
      <c r="AF3454" s="15"/>
      <c r="AG3454" s="15"/>
      <c r="AH3454" s="15"/>
      <c r="AI3454" s="15"/>
      <c r="AJ3454" s="41"/>
      <c r="AK3454" s="15"/>
      <c r="AL3454" s="15"/>
      <c r="AM3454" s="15"/>
      <c r="AN3454" s="15"/>
      <c r="AO3454" s="15"/>
      <c r="AP3454" s="15"/>
      <c r="AQ3454" s="15"/>
      <c r="AR3454" s="15"/>
      <c r="AS3454" s="15"/>
      <c r="AT3454" s="15"/>
      <c r="AU3454" s="15"/>
      <c r="AV3454" s="15"/>
      <c r="AW3454" s="15"/>
      <c r="AX3454" s="15"/>
      <c r="AY3454" s="15"/>
      <c r="AZ3454" s="10">
        <v>1</v>
      </c>
      <c r="BA3454" s="100" t="s">
        <v>14193</v>
      </c>
      <c r="BB3454" t="s">
        <v>88</v>
      </c>
      <c r="BD3454" s="7" t="str">
        <f t="shared" si="108"/>
        <v>384472255Shopee</v>
      </c>
      <c r="BE3454" s="101"/>
    </row>
    <row r="3455" spans="2:59" ht="13.5" customHeight="1" x14ac:dyDescent="0.35">
      <c r="B3455" s="10" t="s">
        <v>17</v>
      </c>
      <c r="C3455" s="10" t="s">
        <v>806</v>
      </c>
      <c r="D3455" s="10" t="s">
        <v>65</v>
      </c>
      <c r="E3455" s="10" t="s">
        <v>66</v>
      </c>
      <c r="F3455" s="10" t="s">
        <v>6104</v>
      </c>
      <c r="G3455" s="137">
        <v>6832754003</v>
      </c>
      <c r="H3455" s="10" t="s">
        <v>12384</v>
      </c>
      <c r="I3455" s="10" t="s">
        <v>2099</v>
      </c>
      <c r="J3455" s="10" t="s">
        <v>3664</v>
      </c>
      <c r="K3455" s="102" t="s">
        <v>10344</v>
      </c>
      <c r="L3455" s="98">
        <f>IFERROR(VLOOKUP($F3455&amp;$C3455,Sales!$J:$W,9,0),0)</f>
        <v>0</v>
      </c>
      <c r="M3455" s="98">
        <f>IFERROR(VLOOKUP($F3455&amp;$C3455,Sales!$J:$W,10,0),0)</f>
        <v>0</v>
      </c>
      <c r="N3455" s="98">
        <f>IFERROR(VLOOKUP($F3455&amp;$C3455,Sales!$J:$W,11,0),0)</f>
        <v>0</v>
      </c>
      <c r="O3455" s="98">
        <f>IFERROR(VLOOKUP($F3455&amp;$C3455,Sales!$J:$W,12,0),0)</f>
        <v>0</v>
      </c>
      <c r="P3455" s="98">
        <f>IFERROR(VLOOKUP($F3455&amp;$C3455,Sales!$J:$W,13,0),0)</f>
        <v>0</v>
      </c>
      <c r="Q3455" s="98">
        <f>IFERROR(VLOOKUP($F3455&amp;$C3455,Sales!$A:$H,7,0),0)</f>
        <v>0</v>
      </c>
      <c r="R3455" s="41" t="str">
        <f t="shared" si="107"/>
        <v>ERROR</v>
      </c>
      <c r="S3455" s="15"/>
      <c r="T3455" s="15"/>
      <c r="U3455" s="15"/>
      <c r="V3455" s="15"/>
      <c r="W3455" s="15"/>
      <c r="X3455" s="15"/>
      <c r="Y3455" s="41"/>
      <c r="Z3455" s="41"/>
      <c r="AA3455" s="41"/>
      <c r="AB3455" s="15"/>
      <c r="AC3455" s="15"/>
      <c r="AD3455" s="15"/>
      <c r="AE3455" s="15"/>
      <c r="AF3455" s="15"/>
      <c r="AG3455" s="15"/>
      <c r="AH3455" s="15"/>
      <c r="AI3455" s="15"/>
      <c r="AJ3455" s="15"/>
      <c r="AK3455" s="15"/>
      <c r="AL3455" s="15"/>
      <c r="AM3455" s="15"/>
      <c r="AN3455" s="15"/>
      <c r="AO3455" s="15"/>
      <c r="AP3455" s="15"/>
      <c r="AQ3455" s="15"/>
      <c r="AR3455" s="15"/>
      <c r="AS3455" s="15"/>
      <c r="AT3455" s="15"/>
      <c r="AU3455" s="15"/>
      <c r="AV3455" s="15"/>
      <c r="AW3455" s="15"/>
      <c r="AX3455" s="82"/>
      <c r="AY3455" s="82"/>
      <c r="AZ3455" s="10">
        <v>1</v>
      </c>
      <c r="BA3455" t="s">
        <v>22</v>
      </c>
      <c r="BB3455" t="s">
        <v>23</v>
      </c>
      <c r="BD3455" s="7" t="str">
        <f t="shared" si="108"/>
        <v>6832754003Shopee</v>
      </c>
    </row>
    <row r="3456" spans="2:59" ht="13.5" customHeight="1" x14ac:dyDescent="0.35">
      <c r="B3456" s="10" t="s">
        <v>17</v>
      </c>
      <c r="C3456" s="10" t="s">
        <v>806</v>
      </c>
      <c r="D3456" s="10" t="s">
        <v>65</v>
      </c>
      <c r="E3456" s="10" t="s">
        <v>66</v>
      </c>
      <c r="F3456" s="10" t="s">
        <v>6109</v>
      </c>
      <c r="G3456" s="137">
        <v>4132740784</v>
      </c>
      <c r="H3456" s="10" t="s">
        <v>12386</v>
      </c>
      <c r="I3456" s="10" t="s">
        <v>6212</v>
      </c>
      <c r="J3456" s="10" t="s">
        <v>889</v>
      </c>
      <c r="K3456" s="105" t="s">
        <v>10239</v>
      </c>
      <c r="L3456" s="98">
        <f>IFERROR(VLOOKUP($F3456&amp;$C3456,Sales!$J:$W,9,0),0)</f>
        <v>0</v>
      </c>
      <c r="M3456" s="98">
        <f>IFERROR(VLOOKUP($F3456&amp;$C3456,Sales!$J:$W,10,0),0)</f>
        <v>0</v>
      </c>
      <c r="N3456" s="98">
        <f>IFERROR(VLOOKUP($F3456&amp;$C3456,Sales!$J:$W,11,0),0)</f>
        <v>0</v>
      </c>
      <c r="O3456" s="98">
        <f>IFERROR(VLOOKUP($F3456&amp;$C3456,Sales!$J:$W,12,0),0)</f>
        <v>0</v>
      </c>
      <c r="P3456" s="98">
        <f>IFERROR(VLOOKUP($F3456&amp;$C3456,Sales!$J:$W,13,0),0)</f>
        <v>0</v>
      </c>
      <c r="Q3456" s="98">
        <f>IFERROR(VLOOKUP($F3456&amp;$C3456,Sales!$A:$H,7,0),0)</f>
        <v>0</v>
      </c>
      <c r="R3456" s="41" t="str">
        <f t="shared" si="107"/>
        <v>ERROR</v>
      </c>
      <c r="S3456" s="15"/>
      <c r="T3456" s="15"/>
      <c r="U3456" s="15"/>
      <c r="V3456" s="15"/>
      <c r="W3456" s="15"/>
      <c r="X3456" s="15"/>
      <c r="Y3456" s="41"/>
      <c r="Z3456" s="41"/>
      <c r="AA3456" s="41"/>
      <c r="AB3456" s="15"/>
      <c r="AC3456" s="15"/>
      <c r="AD3456" s="15"/>
      <c r="AE3456" s="15"/>
      <c r="AF3456" s="15"/>
      <c r="AG3456" s="15"/>
      <c r="AH3456" s="15"/>
      <c r="AI3456" s="15"/>
      <c r="AJ3456" s="15"/>
      <c r="AK3456" s="15"/>
      <c r="AL3456" s="15"/>
      <c r="AM3456" s="15"/>
      <c r="AN3456" s="15"/>
      <c r="AO3456" s="15"/>
      <c r="AP3456" s="15"/>
      <c r="AQ3456" s="15"/>
      <c r="AR3456" s="15"/>
      <c r="AS3456" s="15"/>
      <c r="AT3456" s="15"/>
      <c r="AU3456" s="15"/>
      <c r="AV3456" s="15"/>
      <c r="AW3456" s="15"/>
      <c r="AX3456" s="82"/>
      <c r="AY3456" s="82"/>
      <c r="AZ3456" s="10">
        <v>1</v>
      </c>
      <c r="BA3456" t="s">
        <v>22</v>
      </c>
      <c r="BB3456" t="s">
        <v>23</v>
      </c>
      <c r="BD3456" s="7" t="str">
        <f t="shared" si="108"/>
        <v>4132740784Shopee</v>
      </c>
    </row>
    <row r="3457" spans="2:57" ht="13.5" customHeight="1" x14ac:dyDescent="0.35">
      <c r="B3457" s="10" t="s">
        <v>17</v>
      </c>
      <c r="C3457" s="10" t="s">
        <v>806</v>
      </c>
      <c r="D3457" s="10" t="s">
        <v>65</v>
      </c>
      <c r="E3457" s="10" t="s">
        <v>66</v>
      </c>
      <c r="F3457" s="10">
        <v>0</v>
      </c>
      <c r="G3457" s="137">
        <v>1565917233</v>
      </c>
      <c r="H3457" s="10" t="s">
        <v>12387</v>
      </c>
      <c r="I3457" s="10">
        <v>0</v>
      </c>
      <c r="J3457" s="10" t="s">
        <v>3669</v>
      </c>
      <c r="K3457" s="105" t="s">
        <v>10185</v>
      </c>
      <c r="L3457" s="98">
        <f>IFERROR(VLOOKUP($F3457&amp;$C3457,Sales!$J:$W,9,0),0)</f>
        <v>0</v>
      </c>
      <c r="M3457" s="98">
        <f>IFERROR(VLOOKUP($F3457&amp;$C3457,Sales!$J:$W,10,0),0)</f>
        <v>0</v>
      </c>
      <c r="N3457" s="98">
        <f>IFERROR(VLOOKUP($F3457&amp;$C3457,Sales!$J:$W,11,0),0)</f>
        <v>0</v>
      </c>
      <c r="O3457" s="98">
        <f>IFERROR(VLOOKUP($F3457&amp;$C3457,Sales!$J:$W,12,0),0)</f>
        <v>0</v>
      </c>
      <c r="P3457" s="98">
        <f>IFERROR(VLOOKUP($F3457&amp;$C3457,Sales!$J:$W,13,0),0)</f>
        <v>0</v>
      </c>
      <c r="Q3457" s="98">
        <f>IFERROR(VLOOKUP($F3457&amp;$C3457,Sales!$A:$H,7,0),0)</f>
        <v>0</v>
      </c>
      <c r="R3457" s="41" t="str">
        <f t="shared" si="107"/>
        <v>ERROR</v>
      </c>
      <c r="S3457" s="15"/>
      <c r="T3457" s="15"/>
      <c r="U3457" s="15"/>
      <c r="V3457" s="15"/>
      <c r="W3457" s="15"/>
      <c r="X3457" s="15"/>
      <c r="Y3457" s="41"/>
      <c r="Z3457" s="41"/>
      <c r="AA3457" s="41"/>
      <c r="AB3457" s="15"/>
      <c r="AC3457" s="15"/>
      <c r="AD3457" s="15"/>
      <c r="AE3457" s="15"/>
      <c r="AF3457" s="15"/>
      <c r="AG3457" s="15"/>
      <c r="AH3457" s="15"/>
      <c r="AI3457" s="15"/>
      <c r="AJ3457" s="15"/>
      <c r="AK3457" s="15"/>
      <c r="AL3457" s="15"/>
      <c r="AM3457" s="15"/>
      <c r="AN3457" s="15"/>
      <c r="AO3457" s="15"/>
      <c r="AP3457" s="15"/>
      <c r="AQ3457" s="15"/>
      <c r="AR3457" s="15"/>
      <c r="AS3457" s="15"/>
      <c r="AT3457" s="15"/>
      <c r="AU3457" s="15"/>
      <c r="AV3457" s="15"/>
      <c r="AW3457" s="15"/>
      <c r="AX3457" s="82"/>
      <c r="AY3457" s="82"/>
      <c r="AZ3457" s="10">
        <v>1</v>
      </c>
      <c r="BA3457" t="s">
        <v>22</v>
      </c>
      <c r="BB3457" t="s">
        <v>23</v>
      </c>
      <c r="BD3457" s="7" t="str">
        <f t="shared" si="108"/>
        <v>1565917233Shopee</v>
      </c>
    </row>
    <row r="3458" spans="2:57" ht="13.5" customHeight="1" x14ac:dyDescent="0.35">
      <c r="B3458" s="10" t="s">
        <v>17</v>
      </c>
      <c r="C3458" s="10" t="s">
        <v>806</v>
      </c>
      <c r="D3458" s="10" t="s">
        <v>65</v>
      </c>
      <c r="E3458" s="10" t="s">
        <v>66</v>
      </c>
      <c r="F3458" s="10" t="s">
        <v>4120</v>
      </c>
      <c r="G3458" s="137">
        <v>3332862535</v>
      </c>
      <c r="H3458" s="10" t="s">
        <v>12388</v>
      </c>
      <c r="I3458" s="10" t="s">
        <v>2160</v>
      </c>
      <c r="J3458" s="10" t="s">
        <v>899</v>
      </c>
      <c r="K3458" s="102" t="s">
        <v>10210</v>
      </c>
      <c r="L3458" s="98">
        <f>IFERROR(VLOOKUP($F3458&amp;$C3458,Sales!$J:$W,9,0),0)</f>
        <v>0</v>
      </c>
      <c r="M3458" s="98">
        <f>IFERROR(VLOOKUP($F3458&amp;$C3458,Sales!$J:$W,10,0),0)</f>
        <v>0</v>
      </c>
      <c r="N3458" s="98">
        <f>IFERROR(VLOOKUP($F3458&amp;$C3458,Sales!$J:$W,11,0),0)</f>
        <v>0</v>
      </c>
      <c r="O3458" s="98">
        <f>IFERROR(VLOOKUP($F3458&amp;$C3458,Sales!$J:$W,12,0),0)</f>
        <v>0</v>
      </c>
      <c r="P3458" s="98">
        <f>IFERROR(VLOOKUP($F3458&amp;$C3458,Sales!$J:$W,13,0),0)</f>
        <v>0</v>
      </c>
      <c r="Q3458" s="98">
        <f>IFERROR(VLOOKUP($F3458&amp;$C3458,Sales!$A:$H,7,0),0)</f>
        <v>0</v>
      </c>
      <c r="R3458" s="41" t="str">
        <f t="shared" si="107"/>
        <v>ERROR</v>
      </c>
      <c r="S3458" s="15"/>
      <c r="T3458" s="15"/>
      <c r="U3458" s="15"/>
      <c r="V3458" s="15"/>
      <c r="W3458" s="15"/>
      <c r="X3458" s="15"/>
      <c r="Y3458" s="41"/>
      <c r="Z3458" s="41"/>
      <c r="AA3458" s="41"/>
      <c r="AB3458" s="15"/>
      <c r="AC3458" s="15"/>
      <c r="AD3458" s="15"/>
      <c r="AE3458" s="15"/>
      <c r="AF3458" s="15"/>
      <c r="AG3458" s="15"/>
      <c r="AH3458" s="15"/>
      <c r="AI3458" s="15"/>
      <c r="AJ3458" s="15"/>
      <c r="AK3458" s="15"/>
      <c r="AL3458" s="15"/>
      <c r="AM3458" s="15"/>
      <c r="AN3458" s="15"/>
      <c r="AO3458" s="15"/>
      <c r="AP3458" s="15"/>
      <c r="AQ3458" s="15"/>
      <c r="AR3458" s="15"/>
      <c r="AS3458" s="15"/>
      <c r="AT3458" s="15"/>
      <c r="AU3458" s="15"/>
      <c r="AV3458" s="15"/>
      <c r="AW3458" s="15"/>
      <c r="AX3458" s="82"/>
      <c r="AY3458" s="82"/>
      <c r="AZ3458" s="10">
        <v>1</v>
      </c>
      <c r="BA3458" t="s">
        <v>22</v>
      </c>
      <c r="BB3458" t="s">
        <v>23</v>
      </c>
      <c r="BD3458" s="7" t="str">
        <f t="shared" si="108"/>
        <v>3332862535Shopee</v>
      </c>
    </row>
    <row r="3459" spans="2:57" ht="13.5" customHeight="1" x14ac:dyDescent="0.35">
      <c r="B3459" s="10" t="s">
        <v>17</v>
      </c>
      <c r="C3459" s="10" t="s">
        <v>806</v>
      </c>
      <c r="D3459" s="10" t="s">
        <v>65</v>
      </c>
      <c r="E3459" s="10" t="s">
        <v>66</v>
      </c>
      <c r="F3459" s="10" t="s">
        <v>904</v>
      </c>
      <c r="G3459" s="137">
        <v>5132758590</v>
      </c>
      <c r="H3459" s="10" t="s">
        <v>12390</v>
      </c>
      <c r="I3459" s="10" t="s">
        <v>905</v>
      </c>
      <c r="J3459" s="10" t="s">
        <v>1545</v>
      </c>
      <c r="K3459" s="105" t="s">
        <v>10276</v>
      </c>
      <c r="L3459" s="98">
        <f>IFERROR(VLOOKUP($F3459&amp;$C3459,Sales!$J:$W,9,0),0)</f>
        <v>0</v>
      </c>
      <c r="M3459" s="98">
        <f>IFERROR(VLOOKUP($F3459&amp;$C3459,Sales!$J:$W,10,0),0)</f>
        <v>0</v>
      </c>
      <c r="N3459" s="98">
        <f>IFERROR(VLOOKUP($F3459&amp;$C3459,Sales!$J:$W,11,0),0)</f>
        <v>0</v>
      </c>
      <c r="O3459" s="98">
        <f>IFERROR(VLOOKUP($F3459&amp;$C3459,Sales!$J:$W,12,0),0)</f>
        <v>0</v>
      </c>
      <c r="P3459" s="98">
        <f>IFERROR(VLOOKUP($F3459&amp;$C3459,Sales!$J:$W,13,0),0)</f>
        <v>0</v>
      </c>
      <c r="Q3459" s="98">
        <f>IFERROR(VLOOKUP($F3459&amp;$C3459,Sales!$A:$H,7,0),0)</f>
        <v>0</v>
      </c>
      <c r="R3459" s="41" t="str">
        <f t="shared" si="107"/>
        <v>ERROR</v>
      </c>
      <c r="S3459" s="15"/>
      <c r="T3459" s="15"/>
      <c r="U3459" s="15"/>
      <c r="V3459" s="15"/>
      <c r="W3459" s="15"/>
      <c r="X3459" s="15"/>
      <c r="Y3459" s="41"/>
      <c r="Z3459" s="41"/>
      <c r="AA3459" s="41"/>
      <c r="AB3459" s="15"/>
      <c r="AC3459" s="15"/>
      <c r="AD3459" s="15"/>
      <c r="AE3459" s="15"/>
      <c r="AF3459" s="15"/>
      <c r="AG3459" s="15"/>
      <c r="AH3459" s="15"/>
      <c r="AI3459" s="15"/>
      <c r="AJ3459" s="15"/>
      <c r="AK3459" s="15"/>
      <c r="AL3459" s="15"/>
      <c r="AM3459" s="15"/>
      <c r="AN3459" s="15"/>
      <c r="AO3459" s="15"/>
      <c r="AP3459" s="15"/>
      <c r="AQ3459" s="15"/>
      <c r="AR3459" s="15"/>
      <c r="AS3459" s="15"/>
      <c r="AT3459" s="15"/>
      <c r="AU3459" s="15"/>
      <c r="AV3459" s="15"/>
      <c r="AW3459" s="15"/>
      <c r="AX3459" s="82"/>
      <c r="AY3459" s="82"/>
      <c r="AZ3459" s="10">
        <v>1</v>
      </c>
      <c r="BA3459" t="s">
        <v>22</v>
      </c>
      <c r="BB3459" t="s">
        <v>23</v>
      </c>
      <c r="BD3459" s="7" t="str">
        <f t="shared" si="108"/>
        <v>5132758590Shopee</v>
      </c>
    </row>
    <row r="3460" spans="2:57" ht="13.5" customHeight="1" x14ac:dyDescent="0.35">
      <c r="B3460" s="10" t="s">
        <v>17</v>
      </c>
      <c r="C3460" s="10" t="s">
        <v>806</v>
      </c>
      <c r="D3460" s="10" t="s">
        <v>65</v>
      </c>
      <c r="E3460" s="10" t="s">
        <v>66</v>
      </c>
      <c r="F3460" s="10" t="s">
        <v>907</v>
      </c>
      <c r="G3460" s="137">
        <v>7832752778</v>
      </c>
      <c r="H3460" s="10" t="s">
        <v>12389</v>
      </c>
      <c r="I3460" s="10" t="s">
        <v>908</v>
      </c>
      <c r="J3460" s="10" t="s">
        <v>4322</v>
      </c>
      <c r="K3460" s="105" t="s">
        <v>10387</v>
      </c>
      <c r="L3460" s="98">
        <f>IFERROR(VLOOKUP($F3460&amp;$C3460,Sales!$J:$W,9,0),0)</f>
        <v>0</v>
      </c>
      <c r="M3460" s="98">
        <f>IFERROR(VLOOKUP($F3460&amp;$C3460,Sales!$J:$W,10,0),0)</f>
        <v>0</v>
      </c>
      <c r="N3460" s="98">
        <f>IFERROR(VLOOKUP($F3460&amp;$C3460,Sales!$J:$W,11,0),0)</f>
        <v>0</v>
      </c>
      <c r="O3460" s="98">
        <f>IFERROR(VLOOKUP($F3460&amp;$C3460,Sales!$J:$W,12,0),0)</f>
        <v>0</v>
      </c>
      <c r="P3460" s="98">
        <f>IFERROR(VLOOKUP($F3460&amp;$C3460,Sales!$J:$W,13,0),0)</f>
        <v>0</v>
      </c>
      <c r="Q3460" s="98">
        <f>IFERROR(VLOOKUP($F3460&amp;$C3460,Sales!$A:$H,7,0),0)</f>
        <v>0</v>
      </c>
      <c r="R3460" s="41" t="str">
        <f t="shared" si="107"/>
        <v>ERROR</v>
      </c>
      <c r="S3460" s="15"/>
      <c r="T3460" s="15"/>
      <c r="U3460" s="15"/>
      <c r="V3460" s="15"/>
      <c r="W3460" s="15"/>
      <c r="X3460" s="15"/>
      <c r="Y3460" s="41"/>
      <c r="Z3460" s="41"/>
      <c r="AA3460" s="41"/>
      <c r="AB3460" s="15"/>
      <c r="AC3460" s="15"/>
      <c r="AD3460" s="15"/>
      <c r="AE3460" s="15"/>
      <c r="AF3460" s="15"/>
      <c r="AG3460" s="15"/>
      <c r="AH3460" s="15"/>
      <c r="AI3460" s="15"/>
      <c r="AJ3460" s="15"/>
      <c r="AK3460" s="15"/>
      <c r="AL3460" s="15"/>
      <c r="AM3460" s="15"/>
      <c r="AN3460" s="15"/>
      <c r="AO3460" s="15"/>
      <c r="AP3460" s="15"/>
      <c r="AQ3460" s="15"/>
      <c r="AR3460" s="15"/>
      <c r="AS3460" s="15"/>
      <c r="AT3460" s="15"/>
      <c r="AU3460" s="15"/>
      <c r="AV3460" s="15"/>
      <c r="AW3460" s="15"/>
      <c r="AX3460" s="82"/>
      <c r="AY3460" s="82"/>
      <c r="AZ3460" s="10">
        <v>1</v>
      </c>
      <c r="BA3460" t="s">
        <v>22</v>
      </c>
      <c r="BB3460" t="s">
        <v>23</v>
      </c>
      <c r="BD3460" s="7" t="str">
        <f t="shared" si="108"/>
        <v>7832752778Shopee</v>
      </c>
    </row>
    <row r="3461" spans="2:57" ht="13.5" customHeight="1" x14ac:dyDescent="0.35">
      <c r="B3461" s="10" t="s">
        <v>17</v>
      </c>
      <c r="C3461" s="10" t="s">
        <v>806</v>
      </c>
      <c r="D3461" s="10" t="s">
        <v>65</v>
      </c>
      <c r="E3461" s="10" t="s">
        <v>66</v>
      </c>
      <c r="F3461" s="10" t="s">
        <v>6110</v>
      </c>
      <c r="G3461" s="137">
        <v>6232757912</v>
      </c>
      <c r="H3461" s="10" t="s">
        <v>12465</v>
      </c>
      <c r="I3461" s="10" t="s">
        <v>901</v>
      </c>
      <c r="J3461" s="10" t="s">
        <v>1596</v>
      </c>
      <c r="K3461" s="105" t="s">
        <v>10318</v>
      </c>
      <c r="L3461" s="98">
        <f>IFERROR(VLOOKUP($F3461&amp;$C3461,Sales!$J:$W,9,0),0)</f>
        <v>0</v>
      </c>
      <c r="M3461" s="98">
        <f>IFERROR(VLOOKUP($F3461&amp;$C3461,Sales!$J:$W,10,0),0)</f>
        <v>0</v>
      </c>
      <c r="N3461" s="98">
        <f>IFERROR(VLOOKUP($F3461&amp;$C3461,Sales!$J:$W,11,0),0)</f>
        <v>0</v>
      </c>
      <c r="O3461" s="98">
        <f>IFERROR(VLOOKUP($F3461&amp;$C3461,Sales!$J:$W,12,0),0)</f>
        <v>0</v>
      </c>
      <c r="P3461" s="98">
        <f>IFERROR(VLOOKUP($F3461&amp;$C3461,Sales!$J:$W,13,0),0)</f>
        <v>0</v>
      </c>
      <c r="Q3461" s="98">
        <f>IFERROR(VLOOKUP($F3461&amp;$C3461,Sales!$A:$H,7,0),0)</f>
        <v>0</v>
      </c>
      <c r="R3461" s="41" t="str">
        <f t="shared" ref="R3461:R3524" si="109">IFERROR(AVERAGE($S3461:$AW3461),"ERROR")</f>
        <v>ERROR</v>
      </c>
      <c r="S3461" s="15"/>
      <c r="T3461" s="15"/>
      <c r="U3461" s="15"/>
      <c r="V3461" s="15"/>
      <c r="W3461" s="15"/>
      <c r="X3461" s="15"/>
      <c r="Y3461" s="41"/>
      <c r="Z3461" s="41"/>
      <c r="AA3461" s="41"/>
      <c r="AB3461" s="15"/>
      <c r="AC3461" s="15"/>
      <c r="AD3461" s="15"/>
      <c r="AE3461" s="15"/>
      <c r="AF3461" s="15"/>
      <c r="AG3461" s="15"/>
      <c r="AH3461" s="15"/>
      <c r="AI3461" s="15"/>
      <c r="AJ3461" s="15"/>
      <c r="AK3461" s="15"/>
      <c r="AL3461" s="15"/>
      <c r="AM3461" s="15"/>
      <c r="AN3461" s="15"/>
      <c r="AO3461" s="15"/>
      <c r="AP3461" s="15"/>
      <c r="AQ3461" s="15"/>
      <c r="AR3461" s="15"/>
      <c r="AS3461" s="15"/>
      <c r="AT3461" s="15"/>
      <c r="AU3461" s="15"/>
      <c r="AV3461" s="15"/>
      <c r="AW3461" s="15"/>
      <c r="AX3461" s="82"/>
      <c r="AY3461" s="82"/>
      <c r="AZ3461" s="10">
        <v>1</v>
      </c>
      <c r="BA3461" t="s">
        <v>22</v>
      </c>
      <c r="BB3461" t="s">
        <v>23</v>
      </c>
      <c r="BD3461" s="7" t="str">
        <f t="shared" si="108"/>
        <v>6232757912Shopee</v>
      </c>
    </row>
    <row r="3462" spans="2:57" ht="13.5" customHeight="1" x14ac:dyDescent="0.35">
      <c r="B3462" s="10" t="s">
        <v>17</v>
      </c>
      <c r="C3462" s="10" t="s">
        <v>806</v>
      </c>
      <c r="D3462" s="10" t="s">
        <v>65</v>
      </c>
      <c r="E3462" s="10" t="s">
        <v>66</v>
      </c>
      <c r="F3462" s="10" t="s">
        <v>4181</v>
      </c>
      <c r="G3462" s="137">
        <v>6932756322</v>
      </c>
      <c r="H3462" s="10" t="s">
        <v>12479</v>
      </c>
      <c r="I3462" s="10" t="s">
        <v>2180</v>
      </c>
      <c r="J3462" s="10" t="s">
        <v>2809</v>
      </c>
      <c r="K3462" s="102" t="s">
        <v>10349</v>
      </c>
      <c r="L3462" s="98">
        <f>IFERROR(VLOOKUP($F3462&amp;$C3462,Sales!$J:$W,9,0),0)</f>
        <v>0</v>
      </c>
      <c r="M3462" s="98">
        <f>IFERROR(VLOOKUP($F3462&amp;$C3462,Sales!$J:$W,10,0),0)</f>
        <v>0</v>
      </c>
      <c r="N3462" s="98">
        <f>IFERROR(VLOOKUP($F3462&amp;$C3462,Sales!$J:$W,11,0),0)</f>
        <v>0</v>
      </c>
      <c r="O3462" s="98">
        <f>IFERROR(VLOOKUP($F3462&amp;$C3462,Sales!$J:$W,12,0),0)</f>
        <v>0</v>
      </c>
      <c r="P3462" s="98">
        <f>IFERROR(VLOOKUP($F3462&amp;$C3462,Sales!$J:$W,13,0),0)</f>
        <v>0</v>
      </c>
      <c r="Q3462" s="98">
        <f>IFERROR(VLOOKUP($F3462&amp;$C3462,Sales!$A:$H,7,0),0)</f>
        <v>0</v>
      </c>
      <c r="R3462" s="41" t="str">
        <f t="shared" si="109"/>
        <v>ERROR</v>
      </c>
      <c r="S3462" s="15"/>
      <c r="T3462" s="15"/>
      <c r="U3462" s="15"/>
      <c r="V3462" s="15"/>
      <c r="W3462" s="15"/>
      <c r="X3462" s="15"/>
      <c r="Y3462" s="41"/>
      <c r="Z3462" s="41"/>
      <c r="AA3462" s="41"/>
      <c r="AB3462" s="15"/>
      <c r="AC3462" s="15"/>
      <c r="AD3462" s="15"/>
      <c r="AE3462" s="15"/>
      <c r="AF3462" s="15"/>
      <c r="AG3462" s="15"/>
      <c r="AH3462" s="15"/>
      <c r="AI3462" s="15"/>
      <c r="AJ3462" s="15"/>
      <c r="AK3462" s="15"/>
      <c r="AL3462" s="15"/>
      <c r="AM3462" s="15"/>
      <c r="AN3462" s="15"/>
      <c r="AO3462" s="15"/>
      <c r="AP3462" s="15"/>
      <c r="AQ3462" s="15"/>
      <c r="AR3462" s="15"/>
      <c r="AS3462" s="15"/>
      <c r="AT3462" s="15"/>
      <c r="AU3462" s="15"/>
      <c r="AV3462" s="15"/>
      <c r="AW3462" s="15"/>
      <c r="AX3462" s="82"/>
      <c r="AY3462" s="82"/>
      <c r="AZ3462" s="10">
        <v>1</v>
      </c>
      <c r="BA3462" t="s">
        <v>22</v>
      </c>
      <c r="BB3462" t="s">
        <v>23</v>
      </c>
      <c r="BD3462" s="7" t="str">
        <f t="shared" si="108"/>
        <v>6932756322Shopee</v>
      </c>
    </row>
    <row r="3463" spans="2:57" ht="13.5" customHeight="1" x14ac:dyDescent="0.35">
      <c r="B3463" s="10" t="s">
        <v>17</v>
      </c>
      <c r="C3463" s="10" t="s">
        <v>806</v>
      </c>
      <c r="D3463" s="10" t="s">
        <v>65</v>
      </c>
      <c r="E3463" s="10" t="s">
        <v>66</v>
      </c>
      <c r="F3463" s="10" t="s">
        <v>6115</v>
      </c>
      <c r="G3463" s="137">
        <v>7332754784</v>
      </c>
      <c r="H3463" s="10" t="s">
        <v>12480</v>
      </c>
      <c r="I3463" s="10" t="s">
        <v>2199</v>
      </c>
      <c r="J3463" s="10" t="s">
        <v>2814</v>
      </c>
      <c r="K3463" s="102" t="s">
        <v>10364</v>
      </c>
      <c r="L3463" s="98">
        <f>IFERROR(VLOOKUP($F3463&amp;$C3463,Sales!$J:$W,9,0),0)</f>
        <v>0</v>
      </c>
      <c r="M3463" s="98">
        <f>IFERROR(VLOOKUP($F3463&amp;$C3463,Sales!$J:$W,10,0),0)</f>
        <v>0</v>
      </c>
      <c r="N3463" s="98">
        <f>IFERROR(VLOOKUP($F3463&amp;$C3463,Sales!$J:$W,11,0),0)</f>
        <v>0</v>
      </c>
      <c r="O3463" s="98">
        <f>IFERROR(VLOOKUP($F3463&amp;$C3463,Sales!$J:$W,12,0),0)</f>
        <v>0</v>
      </c>
      <c r="P3463" s="98">
        <f>IFERROR(VLOOKUP($F3463&amp;$C3463,Sales!$J:$W,13,0),0)</f>
        <v>0</v>
      </c>
      <c r="Q3463" s="98">
        <f>IFERROR(VLOOKUP($F3463&amp;$C3463,Sales!$A:$H,7,0),0)</f>
        <v>0</v>
      </c>
      <c r="R3463" s="41" t="str">
        <f t="shared" si="109"/>
        <v>ERROR</v>
      </c>
      <c r="S3463" s="15"/>
      <c r="T3463" s="15"/>
      <c r="U3463" s="15"/>
      <c r="V3463" s="15"/>
      <c r="W3463" s="15"/>
      <c r="X3463" s="15"/>
      <c r="Y3463" s="41"/>
      <c r="Z3463" s="41"/>
      <c r="AA3463" s="41"/>
      <c r="AB3463" s="15"/>
      <c r="AC3463" s="15"/>
      <c r="AD3463" s="15"/>
      <c r="AE3463" s="15"/>
      <c r="AF3463" s="15"/>
      <c r="AG3463" s="15"/>
      <c r="AH3463" s="15"/>
      <c r="AI3463" s="15"/>
      <c r="AJ3463" s="15"/>
      <c r="AK3463" s="15"/>
      <c r="AL3463" s="15"/>
      <c r="AM3463" s="15"/>
      <c r="AN3463" s="15"/>
      <c r="AO3463" s="15"/>
      <c r="AP3463" s="15"/>
      <c r="AQ3463" s="15"/>
      <c r="AR3463" s="15"/>
      <c r="AS3463" s="15"/>
      <c r="AT3463" s="15"/>
      <c r="AU3463" s="15"/>
      <c r="AV3463" s="15"/>
      <c r="AW3463" s="15"/>
      <c r="AX3463" s="82"/>
      <c r="AY3463" s="82"/>
      <c r="AZ3463" s="10">
        <v>1</v>
      </c>
      <c r="BA3463" t="s">
        <v>22</v>
      </c>
      <c r="BB3463" t="s">
        <v>23</v>
      </c>
      <c r="BD3463" s="7" t="str">
        <f t="shared" si="108"/>
        <v>7332754784Shopee</v>
      </c>
    </row>
    <row r="3464" spans="2:57" ht="13.5" customHeight="1" x14ac:dyDescent="0.35">
      <c r="B3464" s="10" t="s">
        <v>17</v>
      </c>
      <c r="C3464" s="10" t="s">
        <v>806</v>
      </c>
      <c r="D3464" s="10" t="s">
        <v>65</v>
      </c>
      <c r="E3464" s="10" t="s">
        <v>66</v>
      </c>
      <c r="F3464" s="10" t="s">
        <v>6114</v>
      </c>
      <c r="G3464" s="137">
        <v>7648890980</v>
      </c>
      <c r="H3464" s="10" t="s">
        <v>12481</v>
      </c>
      <c r="I3464" s="10" t="s">
        <v>2116</v>
      </c>
      <c r="J3464" s="10" t="s">
        <v>2815</v>
      </c>
      <c r="K3464" s="102" t="s">
        <v>10382</v>
      </c>
      <c r="L3464" s="98">
        <f>IFERROR(VLOOKUP($F3464&amp;$C3464,Sales!$J:$W,9,0),0)</f>
        <v>0</v>
      </c>
      <c r="M3464" s="98">
        <f>IFERROR(VLOOKUP($F3464&amp;$C3464,Sales!$J:$W,10,0),0)</f>
        <v>0</v>
      </c>
      <c r="N3464" s="98">
        <f>IFERROR(VLOOKUP($F3464&amp;$C3464,Sales!$J:$W,11,0),0)</f>
        <v>0</v>
      </c>
      <c r="O3464" s="98">
        <f>IFERROR(VLOOKUP($F3464&amp;$C3464,Sales!$J:$W,12,0),0)</f>
        <v>0</v>
      </c>
      <c r="P3464" s="98">
        <f>IFERROR(VLOOKUP($F3464&amp;$C3464,Sales!$J:$W,13,0),0)</f>
        <v>0</v>
      </c>
      <c r="Q3464" s="98">
        <f>IFERROR(VLOOKUP($F3464&amp;$C3464,Sales!$A:$H,7,0),0)</f>
        <v>0</v>
      </c>
      <c r="R3464" s="41" t="str">
        <f t="shared" si="109"/>
        <v>ERROR</v>
      </c>
      <c r="S3464" s="15"/>
      <c r="T3464" s="15"/>
      <c r="U3464" s="15"/>
      <c r="V3464" s="15"/>
      <c r="W3464" s="15"/>
      <c r="X3464" s="15"/>
      <c r="Y3464" s="41"/>
      <c r="Z3464" s="41"/>
      <c r="AA3464" s="41"/>
      <c r="AB3464" s="15"/>
      <c r="AC3464" s="15"/>
      <c r="AD3464" s="15"/>
      <c r="AE3464" s="15"/>
      <c r="AF3464" s="15"/>
      <c r="AG3464" s="15"/>
      <c r="AH3464" s="15"/>
      <c r="AI3464" s="15"/>
      <c r="AJ3464" s="15"/>
      <c r="AK3464" s="15"/>
      <c r="AL3464" s="15"/>
      <c r="AM3464" s="15"/>
      <c r="AN3464" s="15"/>
      <c r="AO3464" s="15"/>
      <c r="AP3464" s="15"/>
      <c r="AQ3464" s="15"/>
      <c r="AR3464" s="15"/>
      <c r="AS3464" s="15"/>
      <c r="AT3464" s="15"/>
      <c r="AU3464" s="15"/>
      <c r="AV3464" s="15"/>
      <c r="AW3464" s="15"/>
      <c r="AX3464" s="82"/>
      <c r="AY3464" s="82"/>
      <c r="AZ3464" s="10">
        <v>1</v>
      </c>
      <c r="BA3464" t="s">
        <v>22</v>
      </c>
      <c r="BB3464" t="s">
        <v>23</v>
      </c>
      <c r="BD3464" s="7" t="str">
        <f t="shared" si="108"/>
        <v>7648890980Shopee</v>
      </c>
    </row>
    <row r="3465" spans="2:57" ht="13.5" customHeight="1" x14ac:dyDescent="0.35">
      <c r="B3465" s="10" t="s">
        <v>17</v>
      </c>
      <c r="C3465" s="10" t="s">
        <v>806</v>
      </c>
      <c r="D3465" s="10" t="s">
        <v>65</v>
      </c>
      <c r="E3465" s="10" t="s">
        <v>66</v>
      </c>
      <c r="F3465" s="10" t="s">
        <v>4124</v>
      </c>
      <c r="G3465" s="137">
        <v>2933999506</v>
      </c>
      <c r="H3465" s="10" t="s">
        <v>12540</v>
      </c>
      <c r="I3465" s="10" t="s">
        <v>2250</v>
      </c>
      <c r="J3465" s="10" t="s">
        <v>5726</v>
      </c>
      <c r="K3465" s="102" t="s">
        <v>11130</v>
      </c>
      <c r="L3465" s="98">
        <f>IFERROR(VLOOKUP($F3465&amp;$C3465,Sales!$J:$W,9,0),0)</f>
        <v>0</v>
      </c>
      <c r="M3465" s="98">
        <f>IFERROR(VLOOKUP($F3465&amp;$C3465,Sales!$J:$W,10,0),0)</f>
        <v>0</v>
      </c>
      <c r="N3465" s="98">
        <f>IFERROR(VLOOKUP($F3465&amp;$C3465,Sales!$J:$W,11,0),0)</f>
        <v>0</v>
      </c>
      <c r="O3465" s="98">
        <f>IFERROR(VLOOKUP($F3465&amp;$C3465,Sales!$J:$W,12,0),0)</f>
        <v>0</v>
      </c>
      <c r="P3465" s="98">
        <f>IFERROR(VLOOKUP($F3465&amp;$C3465,Sales!$J:$W,13,0),0)</f>
        <v>0</v>
      </c>
      <c r="Q3465" s="98">
        <f>IFERROR(VLOOKUP($F3465&amp;$C3465,Sales!$A:$H,7,0),0)</f>
        <v>0</v>
      </c>
      <c r="R3465" s="41" t="str">
        <f t="shared" si="109"/>
        <v>ERROR</v>
      </c>
      <c r="S3465" s="15"/>
      <c r="T3465" s="15"/>
      <c r="U3465" s="15"/>
      <c r="V3465" s="15"/>
      <c r="W3465" s="15"/>
      <c r="X3465" s="15"/>
      <c r="Y3465" s="41"/>
      <c r="Z3465" s="41"/>
      <c r="AA3465" s="41"/>
      <c r="AB3465" s="15"/>
      <c r="AC3465" s="15"/>
      <c r="AD3465" s="15"/>
      <c r="AE3465" s="15"/>
      <c r="AF3465" s="15"/>
      <c r="AG3465" s="15"/>
      <c r="AH3465" s="15"/>
      <c r="AI3465" s="15"/>
      <c r="AJ3465" s="15"/>
      <c r="AK3465" s="15"/>
      <c r="AL3465" s="15"/>
      <c r="AM3465" s="15"/>
      <c r="AN3465" s="15"/>
      <c r="AO3465" s="15"/>
      <c r="AP3465" s="15"/>
      <c r="AQ3465" s="15"/>
      <c r="AR3465" s="15"/>
      <c r="AS3465" s="15"/>
      <c r="AT3465" s="15"/>
      <c r="AU3465" s="15"/>
      <c r="AV3465" s="15"/>
      <c r="AW3465" s="15"/>
      <c r="AX3465" s="82"/>
      <c r="AY3465" s="82"/>
      <c r="AZ3465" s="10">
        <v>1</v>
      </c>
      <c r="BA3465" t="s">
        <v>22</v>
      </c>
      <c r="BB3465" t="s">
        <v>23</v>
      </c>
      <c r="BD3465" s="7" t="str">
        <f t="shared" si="108"/>
        <v>2933999506Shopee</v>
      </c>
    </row>
    <row r="3466" spans="2:57" ht="13.5" customHeight="1" x14ac:dyDescent="0.35">
      <c r="B3466" s="10" t="s">
        <v>17</v>
      </c>
      <c r="C3466" s="10" t="s">
        <v>806</v>
      </c>
      <c r="D3466" s="10" t="s">
        <v>248</v>
      </c>
      <c r="E3466" s="10" t="s">
        <v>194</v>
      </c>
      <c r="F3466" s="96" t="s">
        <v>2378</v>
      </c>
      <c r="G3466" s="138">
        <v>4237733244</v>
      </c>
      <c r="H3466" s="96" t="s">
        <v>14280</v>
      </c>
      <c r="I3466" s="96" t="s">
        <v>1885</v>
      </c>
      <c r="J3466" s="10" t="s">
        <v>1093</v>
      </c>
      <c r="K3466" s="102" t="s">
        <v>4417</v>
      </c>
      <c r="L3466" s="98">
        <f>IFERROR(VLOOKUP($F3466&amp;$C3466,Sales!$J:$W,9,0),0)</f>
        <v>0</v>
      </c>
      <c r="M3466" s="98">
        <f>IFERROR(VLOOKUP($F3466&amp;$C3466,Sales!$J:$W,10,0),0)</f>
        <v>0</v>
      </c>
      <c r="N3466" s="98">
        <f>IFERROR(VLOOKUP($F3466&amp;$C3466,Sales!$J:$W,11,0),0)</f>
        <v>0</v>
      </c>
      <c r="O3466" s="98">
        <f>IFERROR(VLOOKUP($F3466&amp;$C3466,Sales!$J:$W,12,0),0)</f>
        <v>0</v>
      </c>
      <c r="P3466" s="98">
        <f>IFERROR(VLOOKUP($F3466&amp;$C3466,Sales!$J:$W,13,0),0)</f>
        <v>0</v>
      </c>
      <c r="Q3466" s="98">
        <f>IFERROR(VLOOKUP($F3466&amp;$C3466,Sales!$A:$H,7,0),0)</f>
        <v>0</v>
      </c>
      <c r="R3466" s="41" t="str">
        <f t="shared" si="109"/>
        <v>ERROR</v>
      </c>
      <c r="S3466" s="15"/>
      <c r="T3466" s="15"/>
      <c r="U3466" s="15"/>
      <c r="V3466" s="15"/>
      <c r="W3466" s="15"/>
      <c r="X3466" s="15"/>
      <c r="Y3466" s="41"/>
      <c r="Z3466" s="41"/>
      <c r="AA3466" s="41"/>
      <c r="AB3466" s="15"/>
      <c r="AC3466" s="15"/>
      <c r="AD3466" s="15"/>
      <c r="AE3466" s="15"/>
      <c r="AF3466" s="15"/>
      <c r="AG3466" s="15"/>
      <c r="AH3466" s="15"/>
      <c r="AI3466" s="15"/>
      <c r="AJ3466" s="41"/>
      <c r="AK3466" s="15"/>
      <c r="AL3466" s="15"/>
      <c r="AM3466" s="15"/>
      <c r="AN3466" s="15"/>
      <c r="AO3466" s="15"/>
      <c r="AP3466" s="15"/>
      <c r="AQ3466" s="15"/>
      <c r="AR3466" s="15"/>
      <c r="AS3466" s="15"/>
      <c r="AT3466" s="15"/>
      <c r="AU3466" s="15"/>
      <c r="AV3466" s="15"/>
      <c r="AW3466" s="15"/>
      <c r="AX3466" s="15"/>
      <c r="AY3466" s="15"/>
      <c r="AZ3466" s="10">
        <v>1</v>
      </c>
      <c r="BA3466" s="100" t="s">
        <v>14193</v>
      </c>
      <c r="BB3466" t="s">
        <v>88</v>
      </c>
      <c r="BD3466" s="7" t="str">
        <f t="shared" si="108"/>
        <v>4237733244Shopee</v>
      </c>
      <c r="BE3466" s="101"/>
    </row>
    <row r="3467" spans="2:57" ht="13.5" customHeight="1" x14ac:dyDescent="0.35">
      <c r="B3467" s="10" t="s">
        <v>17</v>
      </c>
      <c r="C3467" s="10" t="s">
        <v>806</v>
      </c>
      <c r="D3467" s="10" t="s">
        <v>65</v>
      </c>
      <c r="E3467" s="10" t="s">
        <v>66</v>
      </c>
      <c r="F3467" s="10" t="s">
        <v>2626</v>
      </c>
      <c r="G3467" s="137">
        <v>5783249006</v>
      </c>
      <c r="H3467" s="10" t="s">
        <v>12140</v>
      </c>
      <c r="I3467" s="10">
        <v>4902430844741</v>
      </c>
      <c r="J3467" s="10" t="s">
        <v>5727</v>
      </c>
      <c r="K3467" s="102" t="s">
        <v>10422</v>
      </c>
      <c r="L3467" s="98">
        <f>IFERROR(VLOOKUP($F3467&amp;$C3467,Sales!$J:$W,9,0),0)</f>
        <v>0</v>
      </c>
      <c r="M3467" s="98">
        <f>IFERROR(VLOOKUP($F3467&amp;$C3467,Sales!$J:$W,10,0),0)</f>
        <v>0</v>
      </c>
      <c r="N3467" s="98">
        <f>IFERROR(VLOOKUP($F3467&amp;$C3467,Sales!$J:$W,11,0),0)</f>
        <v>0</v>
      </c>
      <c r="O3467" s="98">
        <f>IFERROR(VLOOKUP($F3467&amp;$C3467,Sales!$J:$W,12,0),0)</f>
        <v>0</v>
      </c>
      <c r="P3467" s="98">
        <f>IFERROR(VLOOKUP($F3467&amp;$C3467,Sales!$J:$W,13,0),0)</f>
        <v>0</v>
      </c>
      <c r="Q3467" s="98">
        <f>IFERROR(VLOOKUP($F3467&amp;$C3467,Sales!$A:$H,7,0),0)</f>
        <v>0</v>
      </c>
      <c r="R3467" s="41" t="str">
        <f t="shared" si="109"/>
        <v>ERROR</v>
      </c>
      <c r="S3467" s="15"/>
      <c r="T3467" s="15"/>
      <c r="U3467" s="15"/>
      <c r="V3467" s="15"/>
      <c r="W3467" s="15"/>
      <c r="X3467" s="15"/>
      <c r="Y3467" s="41"/>
      <c r="Z3467" s="41"/>
      <c r="AA3467" s="41"/>
      <c r="AB3467" s="15"/>
      <c r="AC3467" s="15"/>
      <c r="AD3467" s="15"/>
      <c r="AE3467" s="15"/>
      <c r="AF3467" s="15"/>
      <c r="AG3467" s="15"/>
      <c r="AH3467" s="15"/>
      <c r="AI3467" s="15"/>
      <c r="AJ3467" s="15"/>
      <c r="AK3467" s="15"/>
      <c r="AL3467" s="15"/>
      <c r="AM3467" s="15"/>
      <c r="AN3467" s="15"/>
      <c r="AO3467" s="15"/>
      <c r="AP3467" s="15"/>
      <c r="AQ3467" s="15"/>
      <c r="AR3467" s="15"/>
      <c r="AS3467" s="15"/>
      <c r="AT3467" s="15"/>
      <c r="AU3467" s="15"/>
      <c r="AV3467" s="15"/>
      <c r="AW3467" s="15"/>
      <c r="AX3467" s="82"/>
      <c r="AY3467" s="82"/>
      <c r="AZ3467" s="10">
        <v>1</v>
      </c>
      <c r="BA3467" t="s">
        <v>22</v>
      </c>
      <c r="BB3467" t="s">
        <v>23</v>
      </c>
      <c r="BD3467" s="7" t="str">
        <f t="shared" si="108"/>
        <v>5783249006Shopee</v>
      </c>
    </row>
    <row r="3468" spans="2:57" ht="13.5" customHeight="1" x14ac:dyDescent="0.35">
      <c r="B3468" s="10" t="s">
        <v>17</v>
      </c>
      <c r="C3468" s="10" t="s">
        <v>806</v>
      </c>
      <c r="D3468" s="10" t="s">
        <v>65</v>
      </c>
      <c r="E3468" s="10" t="s">
        <v>66</v>
      </c>
      <c r="F3468" s="10" t="s">
        <v>2627</v>
      </c>
      <c r="G3468" s="137">
        <v>4783315134</v>
      </c>
      <c r="H3468" s="10" t="s">
        <v>12541</v>
      </c>
      <c r="I3468" s="10" t="s">
        <v>2138</v>
      </c>
      <c r="J3468" s="10" t="s">
        <v>5728</v>
      </c>
      <c r="K3468" s="102" t="s">
        <v>5729</v>
      </c>
      <c r="L3468" s="98">
        <f>IFERROR(VLOOKUP($F3468&amp;$C3468,Sales!$J:$W,9,0),0)</f>
        <v>0</v>
      </c>
      <c r="M3468" s="98">
        <f>IFERROR(VLOOKUP($F3468&amp;$C3468,Sales!$J:$W,10,0),0)</f>
        <v>0</v>
      </c>
      <c r="N3468" s="98">
        <f>IFERROR(VLOOKUP($F3468&amp;$C3468,Sales!$J:$W,11,0),0)</f>
        <v>0</v>
      </c>
      <c r="O3468" s="98">
        <f>IFERROR(VLOOKUP($F3468&amp;$C3468,Sales!$J:$W,12,0),0)</f>
        <v>0</v>
      </c>
      <c r="P3468" s="98">
        <f>IFERROR(VLOOKUP($F3468&amp;$C3468,Sales!$J:$W,13,0),0)</f>
        <v>0</v>
      </c>
      <c r="Q3468" s="98">
        <f>IFERROR(VLOOKUP($F3468&amp;$C3468,Sales!$A:$H,7,0),0)</f>
        <v>0</v>
      </c>
      <c r="R3468" s="41" t="str">
        <f t="shared" si="109"/>
        <v>ERROR</v>
      </c>
      <c r="S3468" s="15"/>
      <c r="T3468" s="15"/>
      <c r="U3468" s="15"/>
      <c r="V3468" s="15"/>
      <c r="W3468" s="15"/>
      <c r="X3468" s="15"/>
      <c r="Y3468" s="41"/>
      <c r="Z3468" s="41"/>
      <c r="AA3468" s="41"/>
      <c r="AB3468" s="15"/>
      <c r="AC3468" s="15"/>
      <c r="AD3468" s="15"/>
      <c r="AE3468" s="15"/>
      <c r="AF3468" s="15"/>
      <c r="AG3468" s="15"/>
      <c r="AH3468" s="15"/>
      <c r="AI3468" s="15"/>
      <c r="AJ3468" s="15"/>
      <c r="AK3468" s="15"/>
      <c r="AL3468" s="15"/>
      <c r="AM3468" s="15"/>
      <c r="AN3468" s="15"/>
      <c r="AO3468" s="15"/>
      <c r="AP3468" s="15"/>
      <c r="AQ3468" s="15"/>
      <c r="AR3468" s="15"/>
      <c r="AS3468" s="15"/>
      <c r="AT3468" s="15"/>
      <c r="AU3468" s="15"/>
      <c r="AV3468" s="15"/>
      <c r="AW3468" s="15"/>
      <c r="AX3468" s="82"/>
      <c r="AY3468" s="82"/>
      <c r="AZ3468" s="10">
        <v>1</v>
      </c>
      <c r="BA3468" t="s">
        <v>22</v>
      </c>
      <c r="BB3468" t="s">
        <v>23</v>
      </c>
      <c r="BD3468" s="7" t="str">
        <f t="shared" si="108"/>
        <v>4783315134Shopee</v>
      </c>
    </row>
    <row r="3469" spans="2:57" ht="13.5" customHeight="1" x14ac:dyDescent="0.35">
      <c r="B3469" s="10" t="s">
        <v>17</v>
      </c>
      <c r="C3469" s="10" t="s">
        <v>806</v>
      </c>
      <c r="D3469" s="10" t="s">
        <v>65</v>
      </c>
      <c r="E3469" s="10" t="s">
        <v>66</v>
      </c>
      <c r="F3469" s="10" t="s">
        <v>2326</v>
      </c>
      <c r="G3469" s="137">
        <v>9831780460</v>
      </c>
      <c r="H3469" s="10" t="s">
        <v>12542</v>
      </c>
      <c r="I3469" s="10" t="s">
        <v>2184</v>
      </c>
      <c r="J3469" s="10" t="s">
        <v>5730</v>
      </c>
      <c r="K3469" s="102" t="s">
        <v>5731</v>
      </c>
      <c r="L3469" s="98">
        <f>IFERROR(VLOOKUP($F3469&amp;$C3469,Sales!$J:$W,9,0),0)</f>
        <v>0</v>
      </c>
      <c r="M3469" s="98">
        <f>IFERROR(VLOOKUP($F3469&amp;$C3469,Sales!$J:$W,10,0),0)</f>
        <v>0</v>
      </c>
      <c r="N3469" s="98">
        <f>IFERROR(VLOOKUP($F3469&amp;$C3469,Sales!$J:$W,11,0),0)</f>
        <v>0</v>
      </c>
      <c r="O3469" s="98">
        <f>IFERROR(VLOOKUP($F3469&amp;$C3469,Sales!$J:$W,12,0),0)</f>
        <v>0</v>
      </c>
      <c r="P3469" s="98">
        <f>IFERROR(VLOOKUP($F3469&amp;$C3469,Sales!$J:$W,13,0),0)</f>
        <v>0</v>
      </c>
      <c r="Q3469" s="98">
        <f>IFERROR(VLOOKUP($F3469&amp;$C3469,Sales!$A:$H,7,0),0)</f>
        <v>0</v>
      </c>
      <c r="R3469" s="41" t="str">
        <f t="shared" si="109"/>
        <v>ERROR</v>
      </c>
      <c r="S3469" s="15"/>
      <c r="T3469" s="15"/>
      <c r="U3469" s="15"/>
      <c r="V3469" s="15"/>
      <c r="W3469" s="15"/>
      <c r="X3469" s="15"/>
      <c r="Y3469" s="41"/>
      <c r="Z3469" s="41"/>
      <c r="AA3469" s="41"/>
      <c r="AB3469" s="15"/>
      <c r="AC3469" s="15"/>
      <c r="AD3469" s="15"/>
      <c r="AE3469" s="15"/>
      <c r="AF3469" s="15"/>
      <c r="AG3469" s="15"/>
      <c r="AH3469" s="15"/>
      <c r="AI3469" s="15"/>
      <c r="AJ3469" s="15"/>
      <c r="AK3469" s="15"/>
      <c r="AL3469" s="15"/>
      <c r="AM3469" s="15"/>
      <c r="AN3469" s="15"/>
      <c r="AO3469" s="15"/>
      <c r="AP3469" s="15"/>
      <c r="AQ3469" s="15"/>
      <c r="AR3469" s="15"/>
      <c r="AS3469" s="15"/>
      <c r="AT3469" s="15"/>
      <c r="AU3469" s="15"/>
      <c r="AV3469" s="15"/>
      <c r="AW3469" s="15"/>
      <c r="AX3469" s="82"/>
      <c r="AY3469" s="82"/>
      <c r="AZ3469" s="10">
        <v>1</v>
      </c>
      <c r="BA3469" t="s">
        <v>22</v>
      </c>
      <c r="BB3469" t="s">
        <v>23</v>
      </c>
      <c r="BD3469" s="7" t="str">
        <f t="shared" si="108"/>
        <v>9831780460Shopee</v>
      </c>
    </row>
    <row r="3470" spans="2:57" ht="13.5" customHeight="1" x14ac:dyDescent="0.35">
      <c r="B3470" s="10" t="s">
        <v>17</v>
      </c>
      <c r="C3470" s="10" t="s">
        <v>806</v>
      </c>
      <c r="D3470" s="10" t="s">
        <v>65</v>
      </c>
      <c r="E3470" s="10" t="s">
        <v>66</v>
      </c>
      <c r="F3470" s="10" t="s">
        <v>4309</v>
      </c>
      <c r="G3470" s="137">
        <v>5083315986</v>
      </c>
      <c r="H3470" s="10" t="s">
        <v>12543</v>
      </c>
      <c r="I3470" s="10" t="s">
        <v>2142</v>
      </c>
      <c r="J3470" s="10" t="s">
        <v>5734</v>
      </c>
      <c r="K3470" s="102" t="s">
        <v>5735</v>
      </c>
      <c r="L3470" s="98">
        <f>IFERROR(VLOOKUP($F3470&amp;$C3470,Sales!$J:$W,9,0),0)</f>
        <v>0</v>
      </c>
      <c r="M3470" s="98">
        <f>IFERROR(VLOOKUP($F3470&amp;$C3470,Sales!$J:$W,10,0),0)</f>
        <v>0</v>
      </c>
      <c r="N3470" s="98">
        <f>IFERROR(VLOOKUP($F3470&amp;$C3470,Sales!$J:$W,11,0),0)</f>
        <v>0</v>
      </c>
      <c r="O3470" s="98">
        <f>IFERROR(VLOOKUP($F3470&amp;$C3470,Sales!$J:$W,12,0),0)</f>
        <v>0</v>
      </c>
      <c r="P3470" s="98">
        <f>IFERROR(VLOOKUP($F3470&amp;$C3470,Sales!$J:$W,13,0),0)</f>
        <v>0</v>
      </c>
      <c r="Q3470" s="98">
        <f>IFERROR(VLOOKUP($F3470&amp;$C3470,Sales!$A:$H,7,0),0)</f>
        <v>0</v>
      </c>
      <c r="R3470" s="41" t="str">
        <f t="shared" si="109"/>
        <v>ERROR</v>
      </c>
      <c r="S3470" s="15"/>
      <c r="T3470" s="15"/>
      <c r="U3470" s="15"/>
      <c r="V3470" s="15"/>
      <c r="W3470" s="15"/>
      <c r="X3470" s="15"/>
      <c r="Y3470" s="41"/>
      <c r="Z3470" s="41"/>
      <c r="AA3470" s="41"/>
      <c r="AB3470" s="15"/>
      <c r="AC3470" s="15"/>
      <c r="AD3470" s="15"/>
      <c r="AE3470" s="15"/>
      <c r="AF3470" s="15"/>
      <c r="AG3470" s="15"/>
      <c r="AH3470" s="15"/>
      <c r="AI3470" s="15"/>
      <c r="AJ3470" s="15"/>
      <c r="AK3470" s="15"/>
      <c r="AL3470" s="15"/>
      <c r="AM3470" s="15"/>
      <c r="AN3470" s="15"/>
      <c r="AO3470" s="15"/>
      <c r="AP3470" s="15"/>
      <c r="AQ3470" s="15"/>
      <c r="AR3470" s="15"/>
      <c r="AS3470" s="15"/>
      <c r="AT3470" s="15"/>
      <c r="AU3470" s="15"/>
      <c r="AV3470" s="15"/>
      <c r="AW3470" s="15"/>
      <c r="AX3470" s="82"/>
      <c r="AY3470" s="82"/>
      <c r="AZ3470" s="10">
        <v>1</v>
      </c>
      <c r="BA3470" t="s">
        <v>22</v>
      </c>
      <c r="BB3470" t="s">
        <v>23</v>
      </c>
      <c r="BD3470" s="7" t="str">
        <f t="shared" si="108"/>
        <v>5083315986Shopee</v>
      </c>
    </row>
    <row r="3471" spans="2:57" ht="13.5" customHeight="1" x14ac:dyDescent="0.35">
      <c r="B3471" s="10" t="s">
        <v>17</v>
      </c>
      <c r="C3471" s="10" t="s">
        <v>806</v>
      </c>
      <c r="D3471" s="10" t="s">
        <v>65</v>
      </c>
      <c r="E3471" s="10" t="s">
        <v>66</v>
      </c>
      <c r="F3471" s="10" t="s">
        <v>4175</v>
      </c>
      <c r="G3471" s="137">
        <v>9232407736</v>
      </c>
      <c r="H3471" s="10" t="s">
        <v>12141</v>
      </c>
      <c r="I3471" s="10">
        <v>4902430825320</v>
      </c>
      <c r="J3471" s="10" t="s">
        <v>5737</v>
      </c>
      <c r="K3471" s="102" t="s">
        <v>5738</v>
      </c>
      <c r="L3471" s="98">
        <f>IFERROR(VLOOKUP($F3471&amp;$C3471,Sales!$J:$W,9,0),0)</f>
        <v>0</v>
      </c>
      <c r="M3471" s="98">
        <f>IFERROR(VLOOKUP($F3471&amp;$C3471,Sales!$J:$W,10,0),0)</f>
        <v>0</v>
      </c>
      <c r="N3471" s="98">
        <f>IFERROR(VLOOKUP($F3471&amp;$C3471,Sales!$J:$W,11,0),0)</f>
        <v>0</v>
      </c>
      <c r="O3471" s="98">
        <f>IFERROR(VLOOKUP($F3471&amp;$C3471,Sales!$J:$W,12,0),0)</f>
        <v>0</v>
      </c>
      <c r="P3471" s="98">
        <f>IFERROR(VLOOKUP($F3471&amp;$C3471,Sales!$J:$W,13,0),0)</f>
        <v>0</v>
      </c>
      <c r="Q3471" s="98">
        <f>IFERROR(VLOOKUP($F3471&amp;$C3471,Sales!$A:$H,7,0),0)</f>
        <v>0</v>
      </c>
      <c r="R3471" s="41" t="str">
        <f t="shared" si="109"/>
        <v>ERROR</v>
      </c>
      <c r="S3471" s="15"/>
      <c r="T3471" s="15"/>
      <c r="U3471" s="15"/>
      <c r="V3471" s="15"/>
      <c r="W3471" s="15"/>
      <c r="X3471" s="15"/>
      <c r="Y3471" s="41"/>
      <c r="Z3471" s="41"/>
      <c r="AA3471" s="41"/>
      <c r="AB3471" s="15"/>
      <c r="AC3471" s="15"/>
      <c r="AD3471" s="15"/>
      <c r="AE3471" s="15"/>
      <c r="AF3471" s="15"/>
      <c r="AG3471" s="15"/>
      <c r="AH3471" s="15"/>
      <c r="AI3471" s="15"/>
      <c r="AJ3471" s="15"/>
      <c r="AK3471" s="15"/>
      <c r="AL3471" s="15"/>
      <c r="AM3471" s="15"/>
      <c r="AN3471" s="15"/>
      <c r="AO3471" s="15"/>
      <c r="AP3471" s="15"/>
      <c r="AQ3471" s="15"/>
      <c r="AR3471" s="15"/>
      <c r="AS3471" s="15"/>
      <c r="AT3471" s="15"/>
      <c r="AU3471" s="15"/>
      <c r="AV3471" s="15"/>
      <c r="AW3471" s="15"/>
      <c r="AX3471" s="82"/>
      <c r="AY3471" s="82"/>
      <c r="AZ3471" s="10">
        <v>1</v>
      </c>
      <c r="BA3471" t="s">
        <v>22</v>
      </c>
      <c r="BB3471" t="s">
        <v>23</v>
      </c>
      <c r="BD3471" s="7" t="str">
        <f t="shared" si="108"/>
        <v>9232407736Shopee</v>
      </c>
    </row>
    <row r="3472" spans="2:57" ht="13.5" customHeight="1" x14ac:dyDescent="0.35">
      <c r="B3472" s="10" t="s">
        <v>17</v>
      </c>
      <c r="C3472" s="10" t="s">
        <v>806</v>
      </c>
      <c r="D3472" s="10" t="s">
        <v>248</v>
      </c>
      <c r="E3472" s="10" t="s">
        <v>194</v>
      </c>
      <c r="F3472" s="96" t="s">
        <v>6084</v>
      </c>
      <c r="G3472" s="138">
        <v>4933628261</v>
      </c>
      <c r="H3472" s="96" t="s">
        <v>14281</v>
      </c>
      <c r="I3472" s="96" t="s">
        <v>6352</v>
      </c>
      <c r="J3472" s="10" t="s">
        <v>14282</v>
      </c>
      <c r="K3472" s="102" t="s">
        <v>14283</v>
      </c>
      <c r="L3472" s="98">
        <f>IFERROR(VLOOKUP($F3472&amp;$C3472,Sales!$J:$W,9,0),0)</f>
        <v>0</v>
      </c>
      <c r="M3472" s="98">
        <f>IFERROR(VLOOKUP($F3472&amp;$C3472,Sales!$J:$W,10,0),0)</f>
        <v>0</v>
      </c>
      <c r="N3472" s="98">
        <f>IFERROR(VLOOKUP($F3472&amp;$C3472,Sales!$J:$W,11,0),0)</f>
        <v>0</v>
      </c>
      <c r="O3472" s="98">
        <f>IFERROR(VLOOKUP($F3472&amp;$C3472,Sales!$J:$W,12,0),0)</f>
        <v>0</v>
      </c>
      <c r="P3472" s="98">
        <f>IFERROR(VLOOKUP($F3472&amp;$C3472,Sales!$J:$W,13,0),0)</f>
        <v>0</v>
      </c>
      <c r="Q3472" s="98">
        <f>IFERROR(VLOOKUP($F3472&amp;$C3472,Sales!$A:$H,7,0),0)</f>
        <v>0</v>
      </c>
      <c r="R3472" s="41" t="str">
        <f t="shared" si="109"/>
        <v>ERROR</v>
      </c>
      <c r="S3472" s="15"/>
      <c r="T3472" s="15"/>
      <c r="U3472" s="15"/>
      <c r="V3472" s="15"/>
      <c r="W3472" s="15"/>
      <c r="X3472" s="15"/>
      <c r="Y3472" s="41"/>
      <c r="Z3472" s="41"/>
      <c r="AA3472" s="41"/>
      <c r="AB3472" s="15"/>
      <c r="AC3472" s="15"/>
      <c r="AD3472" s="15"/>
      <c r="AE3472" s="15"/>
      <c r="AF3472" s="15"/>
      <c r="AG3472" s="15"/>
      <c r="AH3472" s="15"/>
      <c r="AI3472" s="15"/>
      <c r="AJ3472" s="41"/>
      <c r="AK3472" s="15"/>
      <c r="AL3472" s="15"/>
      <c r="AM3472" s="15"/>
      <c r="AN3472" s="15"/>
      <c r="AO3472" s="15"/>
      <c r="AP3472" s="15"/>
      <c r="AQ3472" s="15"/>
      <c r="AR3472" s="15"/>
      <c r="AS3472" s="15"/>
      <c r="AT3472" s="15"/>
      <c r="AU3472" s="15"/>
      <c r="AV3472" s="15"/>
      <c r="AW3472" s="15"/>
      <c r="AX3472" s="15"/>
      <c r="AY3472" s="15"/>
      <c r="AZ3472" s="10">
        <v>1</v>
      </c>
      <c r="BA3472" s="100" t="s">
        <v>14193</v>
      </c>
      <c r="BB3472" t="s">
        <v>88</v>
      </c>
      <c r="BD3472" s="7" t="str">
        <f t="shared" si="108"/>
        <v>4933628261Shopee</v>
      </c>
      <c r="BE3472" s="101"/>
    </row>
    <row r="3473" spans="2:57" ht="13.5" customHeight="1" x14ac:dyDescent="0.35">
      <c r="B3473" s="10" t="s">
        <v>17</v>
      </c>
      <c r="C3473" s="10" t="s">
        <v>806</v>
      </c>
      <c r="D3473" s="10" t="s">
        <v>65</v>
      </c>
      <c r="E3473" s="10" t="s">
        <v>66</v>
      </c>
      <c r="F3473" s="10" t="s">
        <v>4177</v>
      </c>
      <c r="G3473" s="137">
        <v>4583754440</v>
      </c>
      <c r="H3473" s="10" t="s">
        <v>12544</v>
      </c>
      <c r="I3473" s="10" t="s">
        <v>5655</v>
      </c>
      <c r="J3473" s="10" t="s">
        <v>5739</v>
      </c>
      <c r="K3473" s="102" t="s">
        <v>5740</v>
      </c>
      <c r="L3473" s="98">
        <f>IFERROR(VLOOKUP($F3473&amp;$C3473,Sales!$J:$W,9,0),0)</f>
        <v>0</v>
      </c>
      <c r="M3473" s="98">
        <f>IFERROR(VLOOKUP($F3473&amp;$C3473,Sales!$J:$W,10,0),0)</f>
        <v>0</v>
      </c>
      <c r="N3473" s="98">
        <f>IFERROR(VLOOKUP($F3473&amp;$C3473,Sales!$J:$W,11,0),0)</f>
        <v>0</v>
      </c>
      <c r="O3473" s="98">
        <f>IFERROR(VLOOKUP($F3473&amp;$C3473,Sales!$J:$W,12,0),0)</f>
        <v>0</v>
      </c>
      <c r="P3473" s="98">
        <f>IFERROR(VLOOKUP($F3473&amp;$C3473,Sales!$J:$W,13,0),0)</f>
        <v>0</v>
      </c>
      <c r="Q3473" s="98">
        <f>IFERROR(VLOOKUP($F3473&amp;$C3473,Sales!$A:$H,7,0),0)</f>
        <v>0</v>
      </c>
      <c r="R3473" s="41" t="str">
        <f t="shared" si="109"/>
        <v>ERROR</v>
      </c>
      <c r="S3473" s="15"/>
      <c r="T3473" s="15"/>
      <c r="U3473" s="15"/>
      <c r="V3473" s="15"/>
      <c r="W3473" s="15"/>
      <c r="X3473" s="15"/>
      <c r="Y3473" s="41"/>
      <c r="Z3473" s="41"/>
      <c r="AA3473" s="41"/>
      <c r="AB3473" s="15"/>
      <c r="AC3473" s="15"/>
      <c r="AD3473" s="15"/>
      <c r="AE3473" s="15"/>
      <c r="AF3473" s="15"/>
      <c r="AG3473" s="15"/>
      <c r="AH3473" s="15"/>
      <c r="AI3473" s="15"/>
      <c r="AJ3473" s="15"/>
      <c r="AK3473" s="15"/>
      <c r="AL3473" s="15"/>
      <c r="AM3473" s="15"/>
      <c r="AN3473" s="15"/>
      <c r="AO3473" s="15"/>
      <c r="AP3473" s="15"/>
      <c r="AQ3473" s="15"/>
      <c r="AR3473" s="15"/>
      <c r="AS3473" s="15"/>
      <c r="AT3473" s="15"/>
      <c r="AU3473" s="15"/>
      <c r="AV3473" s="15"/>
      <c r="AW3473" s="15"/>
      <c r="AX3473" s="82"/>
      <c r="AY3473" s="82"/>
      <c r="AZ3473" s="10">
        <v>1</v>
      </c>
      <c r="BA3473" t="s">
        <v>22</v>
      </c>
      <c r="BB3473" t="s">
        <v>23</v>
      </c>
      <c r="BD3473" s="7" t="str">
        <f t="shared" si="108"/>
        <v>4583754440Shopee</v>
      </c>
    </row>
    <row r="3474" spans="2:57" ht="13.5" customHeight="1" x14ac:dyDescent="0.35">
      <c r="B3474" s="10" t="s">
        <v>17</v>
      </c>
      <c r="C3474" s="10" t="s">
        <v>806</v>
      </c>
      <c r="D3474" s="10" t="s">
        <v>248</v>
      </c>
      <c r="E3474" s="10" t="s">
        <v>194</v>
      </c>
      <c r="F3474" s="96">
        <v>0</v>
      </c>
      <c r="G3474" s="138">
        <v>7137730510</v>
      </c>
      <c r="H3474" s="96" t="s">
        <v>14284</v>
      </c>
      <c r="I3474" s="96" t="s">
        <v>14285</v>
      </c>
      <c r="J3474" s="10" t="s">
        <v>14286</v>
      </c>
      <c r="K3474" s="102" t="s">
        <v>14287</v>
      </c>
      <c r="L3474" s="98">
        <f>IFERROR(VLOOKUP($F3474&amp;$C3474,Sales!$J:$W,9,0),0)</f>
        <v>0</v>
      </c>
      <c r="M3474" s="98">
        <f>IFERROR(VLOOKUP($F3474&amp;$C3474,Sales!$J:$W,10,0),0)</f>
        <v>0</v>
      </c>
      <c r="N3474" s="98">
        <f>IFERROR(VLOOKUP($F3474&amp;$C3474,Sales!$J:$W,11,0),0)</f>
        <v>0</v>
      </c>
      <c r="O3474" s="98">
        <f>IFERROR(VLOOKUP($F3474&amp;$C3474,Sales!$J:$W,12,0),0)</f>
        <v>0</v>
      </c>
      <c r="P3474" s="98">
        <f>IFERROR(VLOOKUP($F3474&amp;$C3474,Sales!$J:$W,13,0),0)</f>
        <v>0</v>
      </c>
      <c r="Q3474" s="98">
        <f>IFERROR(VLOOKUP($F3474&amp;$C3474,Sales!$A:$H,7,0),0)</f>
        <v>0</v>
      </c>
      <c r="R3474" s="41" t="str">
        <f t="shared" si="109"/>
        <v>ERROR</v>
      </c>
      <c r="S3474" s="15"/>
      <c r="T3474" s="15"/>
      <c r="U3474" s="15"/>
      <c r="V3474" s="15"/>
      <c r="W3474" s="15"/>
      <c r="X3474" s="15"/>
      <c r="Y3474" s="41"/>
      <c r="Z3474" s="41"/>
      <c r="AA3474" s="41"/>
      <c r="AB3474" s="15"/>
      <c r="AC3474" s="15"/>
      <c r="AD3474" s="15"/>
      <c r="AE3474" s="15"/>
      <c r="AF3474" s="15"/>
      <c r="AG3474" s="15"/>
      <c r="AH3474" s="15"/>
      <c r="AI3474" s="15"/>
      <c r="AJ3474" s="41"/>
      <c r="AK3474" s="15"/>
      <c r="AL3474" s="15"/>
      <c r="AM3474" s="15"/>
      <c r="AN3474" s="15"/>
      <c r="AO3474" s="15"/>
      <c r="AP3474" s="15"/>
      <c r="AQ3474" s="15"/>
      <c r="AR3474" s="15"/>
      <c r="AS3474" s="15"/>
      <c r="AT3474" s="15"/>
      <c r="AU3474" s="15"/>
      <c r="AV3474" s="15"/>
      <c r="AW3474" s="15"/>
      <c r="AX3474" s="15"/>
      <c r="AY3474" s="15"/>
      <c r="AZ3474" s="10">
        <v>1</v>
      </c>
      <c r="BA3474" s="100" t="s">
        <v>14193</v>
      </c>
      <c r="BB3474" t="s">
        <v>88</v>
      </c>
      <c r="BD3474" s="7" t="str">
        <f t="shared" si="108"/>
        <v>7137730510Shopee</v>
      </c>
      <c r="BE3474" s="101"/>
    </row>
    <row r="3475" spans="2:57" ht="13.5" customHeight="1" x14ac:dyDescent="0.35">
      <c r="B3475" s="10" t="s">
        <v>17</v>
      </c>
      <c r="C3475" s="10" t="s">
        <v>806</v>
      </c>
      <c r="D3475" s="10" t="s">
        <v>65</v>
      </c>
      <c r="E3475" s="10" t="s">
        <v>66</v>
      </c>
      <c r="F3475" s="10" t="s">
        <v>4178</v>
      </c>
      <c r="G3475" s="137">
        <v>9733648475</v>
      </c>
      <c r="H3475" s="10" t="s">
        <v>12363</v>
      </c>
      <c r="I3475" s="10" t="s">
        <v>5656</v>
      </c>
      <c r="J3475" s="10" t="s">
        <v>5741</v>
      </c>
      <c r="K3475" s="102" t="s">
        <v>5742</v>
      </c>
      <c r="L3475" s="98">
        <f>IFERROR(VLOOKUP($F3475&amp;$C3475,Sales!$J:$W,9,0),0)</f>
        <v>0</v>
      </c>
      <c r="M3475" s="98">
        <f>IFERROR(VLOOKUP($F3475&amp;$C3475,Sales!$J:$W,10,0),0)</f>
        <v>0</v>
      </c>
      <c r="N3475" s="98">
        <f>IFERROR(VLOOKUP($F3475&amp;$C3475,Sales!$J:$W,11,0),0)</f>
        <v>0</v>
      </c>
      <c r="O3475" s="98">
        <f>IFERROR(VLOOKUP($F3475&amp;$C3475,Sales!$J:$W,12,0),0)</f>
        <v>0</v>
      </c>
      <c r="P3475" s="98">
        <f>IFERROR(VLOOKUP($F3475&amp;$C3475,Sales!$J:$W,13,0),0)</f>
        <v>0</v>
      </c>
      <c r="Q3475" s="98">
        <f>IFERROR(VLOOKUP($F3475&amp;$C3475,Sales!$A:$H,7,0),0)</f>
        <v>0</v>
      </c>
      <c r="R3475" s="41" t="str">
        <f t="shared" si="109"/>
        <v>ERROR</v>
      </c>
      <c r="S3475" s="15"/>
      <c r="T3475" s="15"/>
      <c r="U3475" s="15"/>
      <c r="V3475" s="15"/>
      <c r="W3475" s="15"/>
      <c r="X3475" s="15"/>
      <c r="Y3475" s="41"/>
      <c r="Z3475" s="41"/>
      <c r="AA3475" s="41"/>
      <c r="AB3475" s="15"/>
      <c r="AC3475" s="15"/>
      <c r="AD3475" s="15"/>
      <c r="AE3475" s="15"/>
      <c r="AF3475" s="15"/>
      <c r="AG3475" s="15"/>
      <c r="AH3475" s="15"/>
      <c r="AI3475" s="15"/>
      <c r="AJ3475" s="15"/>
      <c r="AK3475" s="15"/>
      <c r="AL3475" s="15"/>
      <c r="AM3475" s="15"/>
      <c r="AN3475" s="15"/>
      <c r="AO3475" s="15"/>
      <c r="AP3475" s="15"/>
      <c r="AQ3475" s="15"/>
      <c r="AR3475" s="15"/>
      <c r="AS3475" s="15"/>
      <c r="AT3475" s="15"/>
      <c r="AU3475" s="15"/>
      <c r="AV3475" s="15"/>
      <c r="AW3475" s="15"/>
      <c r="AX3475" s="82"/>
      <c r="AY3475" s="82"/>
      <c r="AZ3475" s="10">
        <v>1</v>
      </c>
      <c r="BA3475" t="s">
        <v>22</v>
      </c>
      <c r="BB3475" t="s">
        <v>23</v>
      </c>
      <c r="BD3475" s="7" t="str">
        <f t="shared" si="108"/>
        <v>9733648475Shopee</v>
      </c>
    </row>
    <row r="3476" spans="2:57" ht="13.5" customHeight="1" x14ac:dyDescent="0.35">
      <c r="B3476" s="10" t="s">
        <v>17</v>
      </c>
      <c r="C3476" s="10" t="s">
        <v>806</v>
      </c>
      <c r="D3476" s="10" t="s">
        <v>65</v>
      </c>
      <c r="E3476" s="10" t="s">
        <v>66</v>
      </c>
      <c r="F3476" s="10" t="s">
        <v>5974</v>
      </c>
      <c r="G3476" s="137">
        <v>9868243241</v>
      </c>
      <c r="H3476" s="10" t="s">
        <v>12509</v>
      </c>
      <c r="I3476" s="108" t="s">
        <v>5925</v>
      </c>
      <c r="J3476" s="10" t="s">
        <v>5948</v>
      </c>
      <c r="K3476" s="105" t="s">
        <v>5924</v>
      </c>
      <c r="L3476" s="98">
        <f>IFERROR(VLOOKUP($F3476&amp;$C3476,Sales!$J:$W,9,0),0)</f>
        <v>0</v>
      </c>
      <c r="M3476" s="98">
        <f>IFERROR(VLOOKUP($F3476&amp;$C3476,Sales!$J:$W,10,0),0)</f>
        <v>0</v>
      </c>
      <c r="N3476" s="98">
        <f>IFERROR(VLOOKUP($F3476&amp;$C3476,Sales!$J:$W,11,0),0)</f>
        <v>0</v>
      </c>
      <c r="O3476" s="98">
        <f>IFERROR(VLOOKUP($F3476&amp;$C3476,Sales!$J:$W,12,0),0)</f>
        <v>0</v>
      </c>
      <c r="P3476" s="98">
        <f>IFERROR(VLOOKUP($F3476&amp;$C3476,Sales!$J:$W,13,0),0)</f>
        <v>0</v>
      </c>
      <c r="Q3476" s="98">
        <f>IFERROR(VLOOKUP($F3476&amp;$C3476,Sales!$A:$H,7,0),0)</f>
        <v>0</v>
      </c>
      <c r="R3476" s="41" t="str">
        <f t="shared" si="109"/>
        <v>ERROR</v>
      </c>
      <c r="S3476" s="15"/>
      <c r="T3476" s="15"/>
      <c r="U3476" s="15"/>
      <c r="V3476" s="15"/>
      <c r="W3476" s="15"/>
      <c r="X3476" s="15"/>
      <c r="Y3476" s="41"/>
      <c r="Z3476" s="41"/>
      <c r="AA3476" s="41"/>
      <c r="AB3476" s="15"/>
      <c r="AC3476" s="15"/>
      <c r="AD3476" s="15"/>
      <c r="AE3476" s="15"/>
      <c r="AF3476" s="15"/>
      <c r="AG3476" s="15"/>
      <c r="AH3476" s="15"/>
      <c r="AI3476" s="15"/>
      <c r="AJ3476" s="15"/>
      <c r="AK3476" s="15"/>
      <c r="AL3476" s="15"/>
      <c r="AM3476" s="15"/>
      <c r="AN3476" s="15"/>
      <c r="AO3476" s="15"/>
      <c r="AP3476" s="15"/>
      <c r="AQ3476" s="15"/>
      <c r="AR3476" s="15"/>
      <c r="AS3476" s="15"/>
      <c r="AT3476" s="15"/>
      <c r="AU3476" s="15"/>
      <c r="AV3476" s="15"/>
      <c r="AW3476" s="15"/>
      <c r="AX3476" s="82"/>
      <c r="AY3476" s="82"/>
      <c r="AZ3476" s="10">
        <v>1</v>
      </c>
      <c r="BA3476" t="s">
        <v>22</v>
      </c>
      <c r="BB3476" t="s">
        <v>23</v>
      </c>
      <c r="BD3476" s="7" t="str">
        <f t="shared" si="108"/>
        <v>9868243241Shopee</v>
      </c>
    </row>
    <row r="3477" spans="2:57" ht="13.5" customHeight="1" x14ac:dyDescent="0.35">
      <c r="B3477" s="10" t="s">
        <v>17</v>
      </c>
      <c r="C3477" s="10" t="s">
        <v>806</v>
      </c>
      <c r="D3477" s="10" t="s">
        <v>65</v>
      </c>
      <c r="E3477" s="10" t="s">
        <v>66</v>
      </c>
      <c r="F3477" s="10" t="s">
        <v>5972</v>
      </c>
      <c r="G3477" s="137">
        <v>11012105812</v>
      </c>
      <c r="H3477" s="10" t="s">
        <v>12510</v>
      </c>
      <c r="I3477" s="108" t="s">
        <v>5931</v>
      </c>
      <c r="J3477" s="10" t="s">
        <v>5952</v>
      </c>
      <c r="K3477" s="105" t="s">
        <v>5943</v>
      </c>
      <c r="L3477" s="98">
        <f>IFERROR(VLOOKUP($F3477&amp;$C3477,Sales!$J:$W,9,0),0)</f>
        <v>0</v>
      </c>
      <c r="M3477" s="98">
        <f>IFERROR(VLOOKUP($F3477&amp;$C3477,Sales!$J:$W,10,0),0)</f>
        <v>0</v>
      </c>
      <c r="N3477" s="98">
        <f>IFERROR(VLOOKUP($F3477&amp;$C3477,Sales!$J:$W,11,0),0)</f>
        <v>0</v>
      </c>
      <c r="O3477" s="98">
        <f>IFERROR(VLOOKUP($F3477&amp;$C3477,Sales!$J:$W,12,0),0)</f>
        <v>0</v>
      </c>
      <c r="P3477" s="98">
        <f>IFERROR(VLOOKUP($F3477&amp;$C3477,Sales!$J:$W,13,0),0)</f>
        <v>0</v>
      </c>
      <c r="Q3477" s="98">
        <f>IFERROR(VLOOKUP($F3477&amp;$C3477,Sales!$A:$H,7,0),0)</f>
        <v>0</v>
      </c>
      <c r="R3477" s="41" t="str">
        <f t="shared" si="109"/>
        <v>ERROR</v>
      </c>
      <c r="S3477" s="15"/>
      <c r="T3477" s="15"/>
      <c r="U3477" s="15"/>
      <c r="V3477" s="15"/>
      <c r="W3477" s="15"/>
      <c r="X3477" s="15"/>
      <c r="Y3477" s="41"/>
      <c r="Z3477" s="41"/>
      <c r="AA3477" s="41"/>
      <c r="AB3477" s="15"/>
      <c r="AC3477" s="15"/>
      <c r="AD3477" s="15"/>
      <c r="AE3477" s="15"/>
      <c r="AF3477" s="15"/>
      <c r="AG3477" s="15"/>
      <c r="AH3477" s="15"/>
      <c r="AI3477" s="15"/>
      <c r="AJ3477" s="15"/>
      <c r="AK3477" s="15"/>
      <c r="AL3477" s="15"/>
      <c r="AM3477" s="15"/>
      <c r="AN3477" s="15"/>
      <c r="AO3477" s="15"/>
      <c r="AP3477" s="15"/>
      <c r="AQ3477" s="15"/>
      <c r="AR3477" s="15"/>
      <c r="AS3477" s="15"/>
      <c r="AT3477" s="15"/>
      <c r="AU3477" s="15"/>
      <c r="AV3477" s="15"/>
      <c r="AW3477" s="15"/>
      <c r="AX3477" s="82"/>
      <c r="AY3477" s="82"/>
      <c r="AZ3477" s="10">
        <v>1</v>
      </c>
      <c r="BA3477" t="s">
        <v>22</v>
      </c>
      <c r="BB3477" t="s">
        <v>23</v>
      </c>
      <c r="BD3477" s="7" t="str">
        <f t="shared" si="108"/>
        <v>11012105812Shopee</v>
      </c>
    </row>
    <row r="3478" spans="2:57" ht="13.5" customHeight="1" x14ac:dyDescent="0.35">
      <c r="B3478" s="10" t="s">
        <v>17</v>
      </c>
      <c r="C3478" s="10" t="s">
        <v>806</v>
      </c>
      <c r="D3478" s="10" t="s">
        <v>65</v>
      </c>
      <c r="E3478" s="10" t="s">
        <v>66</v>
      </c>
      <c r="F3478" s="10" t="s">
        <v>5941</v>
      </c>
      <c r="G3478" s="137">
        <v>9067849833</v>
      </c>
      <c r="H3478" s="10" t="s">
        <v>12158</v>
      </c>
      <c r="I3478" s="108">
        <v>4987176052841</v>
      </c>
      <c r="J3478" s="10" t="s">
        <v>5954</v>
      </c>
      <c r="K3478" s="105" t="s">
        <v>5923</v>
      </c>
      <c r="L3478" s="98">
        <f>IFERROR(VLOOKUP($F3478&amp;$C3478,Sales!$J:$W,9,0),0)</f>
        <v>0</v>
      </c>
      <c r="M3478" s="98">
        <f>IFERROR(VLOOKUP($F3478&amp;$C3478,Sales!$J:$W,10,0),0)</f>
        <v>0</v>
      </c>
      <c r="N3478" s="98">
        <f>IFERROR(VLOOKUP($F3478&amp;$C3478,Sales!$J:$W,11,0),0)</f>
        <v>0</v>
      </c>
      <c r="O3478" s="98">
        <f>IFERROR(VLOOKUP($F3478&amp;$C3478,Sales!$J:$W,12,0),0)</f>
        <v>0</v>
      </c>
      <c r="P3478" s="98">
        <f>IFERROR(VLOOKUP($F3478&amp;$C3478,Sales!$J:$W,13,0),0)</f>
        <v>0</v>
      </c>
      <c r="Q3478" s="98">
        <f>IFERROR(VLOOKUP($F3478&amp;$C3478,Sales!$A:$H,7,0),0)</f>
        <v>0</v>
      </c>
      <c r="R3478" s="41" t="str">
        <f t="shared" si="109"/>
        <v>ERROR</v>
      </c>
      <c r="S3478" s="15"/>
      <c r="T3478" s="15"/>
      <c r="U3478" s="15"/>
      <c r="V3478" s="15"/>
      <c r="W3478" s="15"/>
      <c r="X3478" s="15"/>
      <c r="Y3478" s="41"/>
      <c r="Z3478" s="41"/>
      <c r="AA3478" s="41"/>
      <c r="AB3478" s="15"/>
      <c r="AC3478" s="15"/>
      <c r="AD3478" s="15"/>
      <c r="AE3478" s="15"/>
      <c r="AF3478" s="15"/>
      <c r="AG3478" s="15"/>
      <c r="AH3478" s="15"/>
      <c r="AI3478" s="15"/>
      <c r="AJ3478" s="15"/>
      <c r="AK3478" s="15"/>
      <c r="AL3478" s="15"/>
      <c r="AM3478" s="15"/>
      <c r="AN3478" s="15"/>
      <c r="AO3478" s="15"/>
      <c r="AP3478" s="15"/>
      <c r="AQ3478" s="15"/>
      <c r="AR3478" s="15"/>
      <c r="AS3478" s="15"/>
      <c r="AT3478" s="15"/>
      <c r="AU3478" s="15"/>
      <c r="AV3478" s="15"/>
      <c r="AW3478" s="15"/>
      <c r="AX3478" s="82"/>
      <c r="AY3478" s="82"/>
      <c r="AZ3478" s="10">
        <v>1</v>
      </c>
      <c r="BA3478" t="s">
        <v>22</v>
      </c>
      <c r="BB3478" t="s">
        <v>23</v>
      </c>
      <c r="BD3478" s="7" t="str">
        <f t="shared" si="108"/>
        <v>9067849833Shopee</v>
      </c>
    </row>
    <row r="3479" spans="2:57" ht="13.5" customHeight="1" x14ac:dyDescent="0.35">
      <c r="B3479" s="10" t="s">
        <v>17</v>
      </c>
      <c r="C3479" s="10" t="s">
        <v>806</v>
      </c>
      <c r="D3479" s="10" t="s">
        <v>65</v>
      </c>
      <c r="E3479" s="10" t="s">
        <v>66</v>
      </c>
      <c r="F3479" s="10" t="s">
        <v>5964</v>
      </c>
      <c r="G3479" s="137">
        <v>7892085254</v>
      </c>
      <c r="H3479" s="10" t="s">
        <v>12511</v>
      </c>
      <c r="I3479" s="108" t="s">
        <v>5933</v>
      </c>
      <c r="J3479" s="10" t="s">
        <v>5955</v>
      </c>
      <c r="K3479" s="105" t="s">
        <v>5944</v>
      </c>
      <c r="L3479" s="98">
        <f>IFERROR(VLOOKUP($F3479&amp;$C3479,Sales!$J:$W,9,0),0)</f>
        <v>0</v>
      </c>
      <c r="M3479" s="98">
        <f>IFERROR(VLOOKUP($F3479&amp;$C3479,Sales!$J:$W,10,0),0)</f>
        <v>0</v>
      </c>
      <c r="N3479" s="98">
        <f>IFERROR(VLOOKUP($F3479&amp;$C3479,Sales!$J:$W,11,0),0)</f>
        <v>0</v>
      </c>
      <c r="O3479" s="98">
        <f>IFERROR(VLOOKUP($F3479&amp;$C3479,Sales!$J:$W,12,0),0)</f>
        <v>0</v>
      </c>
      <c r="P3479" s="98">
        <f>IFERROR(VLOOKUP($F3479&amp;$C3479,Sales!$J:$W,13,0),0)</f>
        <v>0</v>
      </c>
      <c r="Q3479" s="98">
        <f>IFERROR(VLOOKUP($F3479&amp;$C3479,Sales!$A:$H,7,0),0)</f>
        <v>0</v>
      </c>
      <c r="R3479" s="41" t="str">
        <f t="shared" si="109"/>
        <v>ERROR</v>
      </c>
      <c r="S3479" s="15"/>
      <c r="T3479" s="15"/>
      <c r="U3479" s="15"/>
      <c r="V3479" s="15"/>
      <c r="W3479" s="15"/>
      <c r="X3479" s="15"/>
      <c r="Y3479" s="41"/>
      <c r="Z3479" s="41"/>
      <c r="AA3479" s="41"/>
      <c r="AB3479" s="15"/>
      <c r="AC3479" s="15"/>
      <c r="AD3479" s="15"/>
      <c r="AE3479" s="15"/>
      <c r="AF3479" s="15"/>
      <c r="AG3479" s="15"/>
      <c r="AH3479" s="15"/>
      <c r="AI3479" s="15"/>
      <c r="AJ3479" s="15"/>
      <c r="AK3479" s="15"/>
      <c r="AL3479" s="15"/>
      <c r="AM3479" s="15"/>
      <c r="AN3479" s="15"/>
      <c r="AO3479" s="15"/>
      <c r="AP3479" s="15"/>
      <c r="AQ3479" s="15"/>
      <c r="AR3479" s="15"/>
      <c r="AS3479" s="15"/>
      <c r="AT3479" s="15"/>
      <c r="AU3479" s="15"/>
      <c r="AV3479" s="15"/>
      <c r="AW3479" s="15"/>
      <c r="AX3479" s="82"/>
      <c r="AY3479" s="82"/>
      <c r="AZ3479" s="10">
        <v>1</v>
      </c>
      <c r="BA3479" t="s">
        <v>22</v>
      </c>
      <c r="BB3479" t="s">
        <v>23</v>
      </c>
      <c r="BD3479" s="7" t="str">
        <f t="shared" si="108"/>
        <v>7892085254Shopee</v>
      </c>
    </row>
    <row r="3480" spans="2:57" ht="13.5" customHeight="1" x14ac:dyDescent="0.35">
      <c r="B3480" s="10" t="s">
        <v>17</v>
      </c>
      <c r="C3480" s="10" t="s">
        <v>806</v>
      </c>
      <c r="D3480" s="10" t="s">
        <v>65</v>
      </c>
      <c r="E3480" s="10" t="s">
        <v>66</v>
      </c>
      <c r="F3480" s="10" t="s">
        <v>5965</v>
      </c>
      <c r="G3480" s="137">
        <v>8067988604</v>
      </c>
      <c r="H3480" s="10" t="s">
        <v>12512</v>
      </c>
      <c r="I3480" s="108" t="s">
        <v>5934</v>
      </c>
      <c r="J3480" s="10" t="s">
        <v>5956</v>
      </c>
      <c r="K3480" s="105" t="s">
        <v>5945</v>
      </c>
      <c r="L3480" s="98">
        <f>IFERROR(VLOOKUP($F3480&amp;$C3480,Sales!$J:$W,9,0),0)</f>
        <v>0</v>
      </c>
      <c r="M3480" s="98">
        <f>IFERROR(VLOOKUP($F3480&amp;$C3480,Sales!$J:$W,10,0),0)</f>
        <v>0</v>
      </c>
      <c r="N3480" s="98">
        <f>IFERROR(VLOOKUP($F3480&amp;$C3480,Sales!$J:$W,11,0),0)</f>
        <v>0</v>
      </c>
      <c r="O3480" s="98">
        <f>IFERROR(VLOOKUP($F3480&amp;$C3480,Sales!$J:$W,12,0),0)</f>
        <v>0</v>
      </c>
      <c r="P3480" s="98">
        <f>IFERROR(VLOOKUP($F3480&amp;$C3480,Sales!$J:$W,13,0),0)</f>
        <v>0</v>
      </c>
      <c r="Q3480" s="98">
        <f>IFERROR(VLOOKUP($F3480&amp;$C3480,Sales!$A:$H,7,0),0)</f>
        <v>0</v>
      </c>
      <c r="R3480" s="41" t="str">
        <f t="shared" si="109"/>
        <v>ERROR</v>
      </c>
      <c r="S3480" s="15"/>
      <c r="T3480" s="15"/>
      <c r="U3480" s="15"/>
      <c r="V3480" s="15"/>
      <c r="W3480" s="15"/>
      <c r="X3480" s="15"/>
      <c r="Y3480" s="41"/>
      <c r="Z3480" s="41"/>
      <c r="AA3480" s="41"/>
      <c r="AB3480" s="15"/>
      <c r="AC3480" s="15"/>
      <c r="AD3480" s="15"/>
      <c r="AE3480" s="15"/>
      <c r="AF3480" s="15"/>
      <c r="AG3480" s="15"/>
      <c r="AH3480" s="15"/>
      <c r="AI3480" s="15"/>
      <c r="AJ3480" s="15"/>
      <c r="AK3480" s="15"/>
      <c r="AL3480" s="15"/>
      <c r="AM3480" s="15"/>
      <c r="AN3480" s="15"/>
      <c r="AO3480" s="15"/>
      <c r="AP3480" s="15"/>
      <c r="AQ3480" s="15"/>
      <c r="AR3480" s="15"/>
      <c r="AS3480" s="15"/>
      <c r="AT3480" s="15"/>
      <c r="AU3480" s="15"/>
      <c r="AV3480" s="15"/>
      <c r="AW3480" s="15"/>
      <c r="AX3480" s="82"/>
      <c r="AY3480" s="82"/>
      <c r="AZ3480" s="10">
        <v>1</v>
      </c>
      <c r="BA3480" t="s">
        <v>22</v>
      </c>
      <c r="BB3480" t="s">
        <v>23</v>
      </c>
      <c r="BD3480" s="7" t="str">
        <f t="shared" si="108"/>
        <v>8067988604Shopee</v>
      </c>
    </row>
    <row r="3481" spans="2:57" ht="13.5" customHeight="1" x14ac:dyDescent="0.35">
      <c r="B3481" s="10" t="s">
        <v>17</v>
      </c>
      <c r="C3481" s="10" t="s">
        <v>806</v>
      </c>
      <c r="D3481" s="10" t="s">
        <v>65</v>
      </c>
      <c r="E3481" s="10" t="s">
        <v>66</v>
      </c>
      <c r="F3481" s="10" t="s">
        <v>912</v>
      </c>
      <c r="G3481" s="137">
        <v>7132740016</v>
      </c>
      <c r="H3481" s="10" t="s">
        <v>12531</v>
      </c>
      <c r="I3481" s="10" t="s">
        <v>913</v>
      </c>
      <c r="J3481" s="10" t="s">
        <v>4299</v>
      </c>
      <c r="K3481" s="105" t="s">
        <v>6146</v>
      </c>
      <c r="L3481" s="98">
        <f>IFERROR(VLOOKUP($F3481&amp;$C3481,Sales!$J:$W,9,0),0)</f>
        <v>0</v>
      </c>
      <c r="M3481" s="98">
        <f>IFERROR(VLOOKUP($F3481&amp;$C3481,Sales!$J:$W,10,0),0)</f>
        <v>0</v>
      </c>
      <c r="N3481" s="98">
        <f>IFERROR(VLOOKUP($F3481&amp;$C3481,Sales!$J:$W,11,0),0)</f>
        <v>0</v>
      </c>
      <c r="O3481" s="98">
        <f>IFERROR(VLOOKUP($F3481&amp;$C3481,Sales!$J:$W,12,0),0)</f>
        <v>0</v>
      </c>
      <c r="P3481" s="98">
        <f>IFERROR(VLOOKUP($F3481&amp;$C3481,Sales!$J:$W,13,0),0)</f>
        <v>0</v>
      </c>
      <c r="Q3481" s="98">
        <f>IFERROR(VLOOKUP($F3481&amp;$C3481,Sales!$A:$H,7,0),0)</f>
        <v>0</v>
      </c>
      <c r="R3481" s="41" t="str">
        <f t="shared" si="109"/>
        <v>ERROR</v>
      </c>
      <c r="S3481" s="15"/>
      <c r="T3481" s="15"/>
      <c r="U3481" s="15"/>
      <c r="V3481" s="15"/>
      <c r="W3481" s="15"/>
      <c r="X3481" s="15"/>
      <c r="Y3481" s="41"/>
      <c r="Z3481" s="41"/>
      <c r="AA3481" s="41"/>
      <c r="AB3481" s="15"/>
      <c r="AC3481" s="15"/>
      <c r="AD3481" s="15"/>
      <c r="AE3481" s="15"/>
      <c r="AF3481" s="15"/>
      <c r="AG3481" s="15"/>
      <c r="AH3481" s="15"/>
      <c r="AI3481" s="15"/>
      <c r="AJ3481" s="15"/>
      <c r="AK3481" s="15"/>
      <c r="AL3481" s="15"/>
      <c r="AM3481" s="15"/>
      <c r="AN3481" s="15"/>
      <c r="AO3481" s="15"/>
      <c r="AP3481" s="15"/>
      <c r="AQ3481" s="15"/>
      <c r="AR3481" s="15"/>
      <c r="AS3481" s="15"/>
      <c r="AT3481" s="15"/>
      <c r="AU3481" s="15"/>
      <c r="AV3481" s="15"/>
      <c r="AW3481" s="15"/>
      <c r="AX3481" s="82"/>
      <c r="AY3481" s="82"/>
      <c r="AZ3481" s="10">
        <v>1</v>
      </c>
      <c r="BA3481" t="s">
        <v>22</v>
      </c>
      <c r="BB3481" t="s">
        <v>23</v>
      </c>
      <c r="BD3481" s="7" t="str">
        <f t="shared" si="108"/>
        <v>7132740016Shopee</v>
      </c>
    </row>
    <row r="3482" spans="2:57" ht="13.5" customHeight="1" x14ac:dyDescent="0.35">
      <c r="B3482" s="10" t="s">
        <v>17</v>
      </c>
      <c r="C3482" s="10" t="s">
        <v>806</v>
      </c>
      <c r="D3482" s="10" t="s">
        <v>65</v>
      </c>
      <c r="E3482" s="10" t="s">
        <v>66</v>
      </c>
      <c r="F3482" s="10" t="s">
        <v>921</v>
      </c>
      <c r="G3482" s="137">
        <v>6943056571</v>
      </c>
      <c r="H3482" s="10" t="s">
        <v>12532</v>
      </c>
      <c r="I3482" s="10" t="s">
        <v>922</v>
      </c>
      <c r="J3482" s="10" t="s">
        <v>3681</v>
      </c>
      <c r="K3482" s="105" t="s">
        <v>10350</v>
      </c>
      <c r="L3482" s="98">
        <f>IFERROR(VLOOKUP($F3482&amp;$C3482,Sales!$J:$W,9,0),0)</f>
        <v>0</v>
      </c>
      <c r="M3482" s="98">
        <f>IFERROR(VLOOKUP($F3482&amp;$C3482,Sales!$J:$W,10,0),0)</f>
        <v>0</v>
      </c>
      <c r="N3482" s="98">
        <f>IFERROR(VLOOKUP($F3482&amp;$C3482,Sales!$J:$W,11,0),0)</f>
        <v>0</v>
      </c>
      <c r="O3482" s="98">
        <f>IFERROR(VLOOKUP($F3482&amp;$C3482,Sales!$J:$W,12,0),0)</f>
        <v>0</v>
      </c>
      <c r="P3482" s="98">
        <f>IFERROR(VLOOKUP($F3482&amp;$C3482,Sales!$J:$W,13,0),0)</f>
        <v>0</v>
      </c>
      <c r="Q3482" s="98">
        <f>IFERROR(VLOOKUP($F3482&amp;$C3482,Sales!$A:$H,7,0),0)</f>
        <v>0</v>
      </c>
      <c r="R3482" s="41" t="str">
        <f t="shared" si="109"/>
        <v>ERROR</v>
      </c>
      <c r="S3482" s="15"/>
      <c r="T3482" s="15"/>
      <c r="U3482" s="15"/>
      <c r="V3482" s="15"/>
      <c r="W3482" s="15"/>
      <c r="X3482" s="15"/>
      <c r="Y3482" s="41"/>
      <c r="Z3482" s="41"/>
      <c r="AA3482" s="41"/>
      <c r="AB3482" s="15"/>
      <c r="AC3482" s="15"/>
      <c r="AD3482" s="15"/>
      <c r="AE3482" s="15"/>
      <c r="AF3482" s="15"/>
      <c r="AG3482" s="15"/>
      <c r="AH3482" s="15"/>
      <c r="AI3482" s="15"/>
      <c r="AJ3482" s="15"/>
      <c r="AK3482" s="15"/>
      <c r="AL3482" s="15"/>
      <c r="AM3482" s="15"/>
      <c r="AN3482" s="15"/>
      <c r="AO3482" s="15"/>
      <c r="AP3482" s="15"/>
      <c r="AQ3482" s="15"/>
      <c r="AR3482" s="15"/>
      <c r="AS3482" s="15"/>
      <c r="AT3482" s="15"/>
      <c r="AU3482" s="15"/>
      <c r="AV3482" s="15"/>
      <c r="AW3482" s="15"/>
      <c r="AX3482" s="82"/>
      <c r="AY3482" s="82"/>
      <c r="AZ3482" s="10">
        <v>1</v>
      </c>
      <c r="BA3482" t="s">
        <v>22</v>
      </c>
      <c r="BB3482" t="s">
        <v>23</v>
      </c>
      <c r="BD3482" s="7" t="str">
        <f t="shared" si="108"/>
        <v>6943056571Shopee</v>
      </c>
    </row>
    <row r="3483" spans="2:57" ht="13.5" customHeight="1" x14ac:dyDescent="0.35">
      <c r="B3483" s="10" t="s">
        <v>17</v>
      </c>
      <c r="C3483" s="10" t="s">
        <v>806</v>
      </c>
      <c r="D3483" s="10" t="s">
        <v>65</v>
      </c>
      <c r="E3483" s="10" t="s">
        <v>66</v>
      </c>
      <c r="F3483" s="10" t="s">
        <v>923</v>
      </c>
      <c r="G3483" s="137">
        <v>3153329069</v>
      </c>
      <c r="H3483" s="10" t="s">
        <v>12165</v>
      </c>
      <c r="I3483" s="10" t="s">
        <v>924</v>
      </c>
      <c r="J3483" s="10" t="s">
        <v>925</v>
      </c>
      <c r="K3483" s="105" t="s">
        <v>10202</v>
      </c>
      <c r="L3483" s="98">
        <f>IFERROR(VLOOKUP($F3483&amp;$C3483,Sales!$J:$W,9,0),0)</f>
        <v>0</v>
      </c>
      <c r="M3483" s="98">
        <f>IFERROR(VLOOKUP($F3483&amp;$C3483,Sales!$J:$W,10,0),0)</f>
        <v>0</v>
      </c>
      <c r="N3483" s="98">
        <f>IFERROR(VLOOKUP($F3483&amp;$C3483,Sales!$J:$W,11,0),0)</f>
        <v>0</v>
      </c>
      <c r="O3483" s="98">
        <f>IFERROR(VLOOKUP($F3483&amp;$C3483,Sales!$J:$W,12,0),0)</f>
        <v>0</v>
      </c>
      <c r="P3483" s="98">
        <f>IFERROR(VLOOKUP($F3483&amp;$C3483,Sales!$J:$W,13,0),0)</f>
        <v>0</v>
      </c>
      <c r="Q3483" s="98">
        <f>IFERROR(VLOOKUP($F3483&amp;$C3483,Sales!$A:$H,7,0),0)</f>
        <v>0</v>
      </c>
      <c r="R3483" s="41" t="str">
        <f t="shared" si="109"/>
        <v>ERROR</v>
      </c>
      <c r="S3483" s="15"/>
      <c r="T3483" s="15"/>
      <c r="U3483" s="15"/>
      <c r="V3483" s="15"/>
      <c r="W3483" s="15"/>
      <c r="X3483" s="15"/>
      <c r="Y3483" s="41"/>
      <c r="Z3483" s="41"/>
      <c r="AA3483" s="41"/>
      <c r="AB3483" s="15"/>
      <c r="AC3483" s="15"/>
      <c r="AD3483" s="15"/>
      <c r="AE3483" s="15"/>
      <c r="AF3483" s="15"/>
      <c r="AG3483" s="15"/>
      <c r="AH3483" s="15"/>
      <c r="AI3483" s="15"/>
      <c r="AJ3483" s="15"/>
      <c r="AK3483" s="15"/>
      <c r="AL3483" s="15"/>
      <c r="AM3483" s="15"/>
      <c r="AN3483" s="15"/>
      <c r="AO3483" s="15"/>
      <c r="AP3483" s="15"/>
      <c r="AQ3483" s="15"/>
      <c r="AR3483" s="15"/>
      <c r="AS3483" s="15"/>
      <c r="AT3483" s="15"/>
      <c r="AU3483" s="15"/>
      <c r="AV3483" s="15"/>
      <c r="AW3483" s="15"/>
      <c r="AX3483" s="82"/>
      <c r="AY3483" s="82"/>
      <c r="AZ3483" s="10">
        <v>1</v>
      </c>
      <c r="BA3483" t="s">
        <v>22</v>
      </c>
      <c r="BB3483" t="s">
        <v>23</v>
      </c>
      <c r="BD3483" s="7" t="str">
        <f t="shared" si="108"/>
        <v>3153329069Shopee</v>
      </c>
    </row>
    <row r="3484" spans="2:57" ht="13.5" customHeight="1" x14ac:dyDescent="0.35">
      <c r="B3484" s="10" t="s">
        <v>17</v>
      </c>
      <c r="C3484" s="10" t="s">
        <v>806</v>
      </c>
      <c r="D3484" s="10" t="s">
        <v>65</v>
      </c>
      <c r="E3484" s="10" t="s">
        <v>66</v>
      </c>
      <c r="F3484" s="10" t="s">
        <v>926</v>
      </c>
      <c r="G3484" s="137">
        <v>5643054044</v>
      </c>
      <c r="H3484" s="10" t="s">
        <v>12533</v>
      </c>
      <c r="I3484" s="10" t="s">
        <v>927</v>
      </c>
      <c r="J3484" s="10" t="s">
        <v>3682</v>
      </c>
      <c r="K3484" s="102" t="s">
        <v>10291</v>
      </c>
      <c r="L3484" s="98">
        <f>IFERROR(VLOOKUP($F3484&amp;$C3484,Sales!$J:$W,9,0),0)</f>
        <v>0</v>
      </c>
      <c r="M3484" s="98">
        <f>IFERROR(VLOOKUP($F3484&amp;$C3484,Sales!$J:$W,10,0),0)</f>
        <v>0</v>
      </c>
      <c r="N3484" s="98">
        <f>IFERROR(VLOOKUP($F3484&amp;$C3484,Sales!$J:$W,11,0),0)</f>
        <v>0</v>
      </c>
      <c r="O3484" s="98">
        <f>IFERROR(VLOOKUP($F3484&amp;$C3484,Sales!$J:$W,12,0),0)</f>
        <v>0</v>
      </c>
      <c r="P3484" s="98">
        <f>IFERROR(VLOOKUP($F3484&amp;$C3484,Sales!$J:$W,13,0),0)</f>
        <v>0</v>
      </c>
      <c r="Q3484" s="98">
        <f>IFERROR(VLOOKUP($F3484&amp;$C3484,Sales!$A:$H,7,0),0)</f>
        <v>0</v>
      </c>
      <c r="R3484" s="41" t="str">
        <f t="shared" si="109"/>
        <v>ERROR</v>
      </c>
      <c r="S3484" s="15"/>
      <c r="T3484" s="15"/>
      <c r="U3484" s="15"/>
      <c r="V3484" s="15"/>
      <c r="W3484" s="15"/>
      <c r="X3484" s="15"/>
      <c r="Y3484" s="41"/>
      <c r="Z3484" s="41"/>
      <c r="AA3484" s="41"/>
      <c r="AB3484" s="15"/>
      <c r="AC3484" s="15"/>
      <c r="AD3484" s="15"/>
      <c r="AE3484" s="15"/>
      <c r="AF3484" s="15"/>
      <c r="AG3484" s="15"/>
      <c r="AH3484" s="15"/>
      <c r="AI3484" s="15"/>
      <c r="AJ3484" s="15"/>
      <c r="AK3484" s="15"/>
      <c r="AL3484" s="15"/>
      <c r="AM3484" s="15"/>
      <c r="AN3484" s="15"/>
      <c r="AO3484" s="15"/>
      <c r="AP3484" s="15"/>
      <c r="AQ3484" s="15"/>
      <c r="AR3484" s="15"/>
      <c r="AS3484" s="15"/>
      <c r="AT3484" s="15"/>
      <c r="AU3484" s="15"/>
      <c r="AV3484" s="15"/>
      <c r="AW3484" s="15"/>
      <c r="AX3484" s="82"/>
      <c r="AY3484" s="82"/>
      <c r="AZ3484" s="10">
        <v>1</v>
      </c>
      <c r="BA3484" t="s">
        <v>22</v>
      </c>
      <c r="BB3484" t="s">
        <v>23</v>
      </c>
      <c r="BD3484" s="7" t="str">
        <f t="shared" si="108"/>
        <v>5643054044Shopee</v>
      </c>
    </row>
    <row r="3485" spans="2:57" ht="13.5" customHeight="1" x14ac:dyDescent="0.35">
      <c r="B3485" s="10" t="s">
        <v>17</v>
      </c>
      <c r="C3485" s="10" t="s">
        <v>806</v>
      </c>
      <c r="D3485" s="10" t="s">
        <v>65</v>
      </c>
      <c r="E3485" s="10" t="s">
        <v>66</v>
      </c>
      <c r="F3485" s="10" t="s">
        <v>932</v>
      </c>
      <c r="G3485" s="137">
        <v>7743053529</v>
      </c>
      <c r="H3485" s="10" t="s">
        <v>12534</v>
      </c>
      <c r="I3485" s="10" t="s">
        <v>933</v>
      </c>
      <c r="J3485" s="10" t="s">
        <v>3686</v>
      </c>
      <c r="K3485" s="102" t="s">
        <v>10385</v>
      </c>
      <c r="L3485" s="98">
        <f>IFERROR(VLOOKUP($F3485&amp;$C3485,Sales!$J:$W,9,0),0)</f>
        <v>0</v>
      </c>
      <c r="M3485" s="98">
        <f>IFERROR(VLOOKUP($F3485&amp;$C3485,Sales!$J:$W,10,0),0)</f>
        <v>0</v>
      </c>
      <c r="N3485" s="98">
        <f>IFERROR(VLOOKUP($F3485&amp;$C3485,Sales!$J:$W,11,0),0)</f>
        <v>0</v>
      </c>
      <c r="O3485" s="98">
        <f>IFERROR(VLOOKUP($F3485&amp;$C3485,Sales!$J:$W,12,0),0)</f>
        <v>0</v>
      </c>
      <c r="P3485" s="98">
        <f>IFERROR(VLOOKUP($F3485&amp;$C3485,Sales!$J:$W,13,0),0)</f>
        <v>0</v>
      </c>
      <c r="Q3485" s="98">
        <f>IFERROR(VLOOKUP($F3485&amp;$C3485,Sales!$A:$H,7,0),0)</f>
        <v>0</v>
      </c>
      <c r="R3485" s="41" t="str">
        <f t="shared" si="109"/>
        <v>ERROR</v>
      </c>
      <c r="S3485" s="15"/>
      <c r="T3485" s="15"/>
      <c r="U3485" s="15"/>
      <c r="V3485" s="15"/>
      <c r="W3485" s="15"/>
      <c r="X3485" s="15"/>
      <c r="Y3485" s="41"/>
      <c r="Z3485" s="41"/>
      <c r="AA3485" s="41"/>
      <c r="AB3485" s="15"/>
      <c r="AC3485" s="15"/>
      <c r="AD3485" s="15"/>
      <c r="AE3485" s="15"/>
      <c r="AF3485" s="15"/>
      <c r="AG3485" s="15"/>
      <c r="AH3485" s="15"/>
      <c r="AI3485" s="15"/>
      <c r="AJ3485" s="15"/>
      <c r="AK3485" s="15"/>
      <c r="AL3485" s="15"/>
      <c r="AM3485" s="15"/>
      <c r="AN3485" s="15"/>
      <c r="AO3485" s="15"/>
      <c r="AP3485" s="15"/>
      <c r="AQ3485" s="15"/>
      <c r="AR3485" s="15"/>
      <c r="AS3485" s="15"/>
      <c r="AT3485" s="15"/>
      <c r="AU3485" s="15"/>
      <c r="AV3485" s="15"/>
      <c r="AW3485" s="15"/>
      <c r="AX3485" s="82"/>
      <c r="AY3485" s="82"/>
      <c r="AZ3485" s="10">
        <v>1</v>
      </c>
      <c r="BA3485" t="s">
        <v>22</v>
      </c>
      <c r="BB3485" t="s">
        <v>23</v>
      </c>
      <c r="BD3485" s="7" t="str">
        <f t="shared" si="108"/>
        <v>7743053529Shopee</v>
      </c>
    </row>
    <row r="3486" spans="2:57" ht="13.5" customHeight="1" x14ac:dyDescent="0.35">
      <c r="B3486" s="10" t="s">
        <v>17</v>
      </c>
      <c r="C3486" s="10" t="s">
        <v>806</v>
      </c>
      <c r="D3486" s="10" t="s">
        <v>65</v>
      </c>
      <c r="E3486" s="10" t="s">
        <v>66</v>
      </c>
      <c r="F3486" s="10" t="s">
        <v>934</v>
      </c>
      <c r="G3486" s="137">
        <v>6743059860</v>
      </c>
      <c r="H3486" s="10" t="s">
        <v>12535</v>
      </c>
      <c r="I3486" s="10" t="s">
        <v>935</v>
      </c>
      <c r="J3486" s="10" t="s">
        <v>3687</v>
      </c>
      <c r="K3486" s="105" t="s">
        <v>10338</v>
      </c>
      <c r="L3486" s="98">
        <f>IFERROR(VLOOKUP($F3486&amp;$C3486,Sales!$J:$W,9,0),0)</f>
        <v>0</v>
      </c>
      <c r="M3486" s="98">
        <f>IFERROR(VLOOKUP($F3486&amp;$C3486,Sales!$J:$W,10,0),0)</f>
        <v>0</v>
      </c>
      <c r="N3486" s="98">
        <f>IFERROR(VLOOKUP($F3486&amp;$C3486,Sales!$J:$W,11,0),0)</f>
        <v>0</v>
      </c>
      <c r="O3486" s="98">
        <f>IFERROR(VLOOKUP($F3486&amp;$C3486,Sales!$J:$W,12,0),0)</f>
        <v>0</v>
      </c>
      <c r="P3486" s="98">
        <f>IFERROR(VLOOKUP($F3486&amp;$C3486,Sales!$J:$W,13,0),0)</f>
        <v>0</v>
      </c>
      <c r="Q3486" s="98">
        <f>IFERROR(VLOOKUP($F3486&amp;$C3486,Sales!$A:$H,7,0),0)</f>
        <v>0</v>
      </c>
      <c r="R3486" s="41" t="str">
        <f t="shared" si="109"/>
        <v>ERROR</v>
      </c>
      <c r="S3486" s="15"/>
      <c r="T3486" s="15"/>
      <c r="U3486" s="15"/>
      <c r="V3486" s="15"/>
      <c r="W3486" s="15"/>
      <c r="X3486" s="15"/>
      <c r="Y3486" s="41"/>
      <c r="Z3486" s="41"/>
      <c r="AA3486" s="41"/>
      <c r="AB3486" s="15"/>
      <c r="AC3486" s="15"/>
      <c r="AD3486" s="15"/>
      <c r="AE3486" s="15"/>
      <c r="AF3486" s="15"/>
      <c r="AG3486" s="15"/>
      <c r="AH3486" s="15"/>
      <c r="AI3486" s="15"/>
      <c r="AJ3486" s="15"/>
      <c r="AK3486" s="15"/>
      <c r="AL3486" s="15"/>
      <c r="AM3486" s="15"/>
      <c r="AN3486" s="15"/>
      <c r="AO3486" s="15"/>
      <c r="AP3486" s="15"/>
      <c r="AQ3486" s="15"/>
      <c r="AR3486" s="15"/>
      <c r="AS3486" s="15"/>
      <c r="AT3486" s="15"/>
      <c r="AU3486" s="15"/>
      <c r="AV3486" s="15"/>
      <c r="AW3486" s="15"/>
      <c r="AX3486" s="82"/>
      <c r="AY3486" s="82"/>
      <c r="AZ3486" s="10">
        <v>1</v>
      </c>
      <c r="BA3486" t="s">
        <v>22</v>
      </c>
      <c r="BB3486" t="s">
        <v>23</v>
      </c>
      <c r="BD3486" s="7" t="str">
        <f t="shared" si="108"/>
        <v>6743059860Shopee</v>
      </c>
    </row>
    <row r="3487" spans="2:57" ht="13.5" customHeight="1" x14ac:dyDescent="0.35">
      <c r="B3487" s="10" t="s">
        <v>17</v>
      </c>
      <c r="C3487" s="10" t="s">
        <v>806</v>
      </c>
      <c r="D3487" s="10" t="s">
        <v>65</v>
      </c>
      <c r="E3487" s="10" t="s">
        <v>66</v>
      </c>
      <c r="F3487" s="10" t="s">
        <v>103</v>
      </c>
      <c r="G3487" s="137">
        <v>298695138</v>
      </c>
      <c r="H3487" s="10" t="s">
        <v>12242</v>
      </c>
      <c r="I3487" s="10" t="s">
        <v>104</v>
      </c>
      <c r="J3487" s="10" t="s">
        <v>3670</v>
      </c>
      <c r="K3487" s="102" t="s">
        <v>10150</v>
      </c>
      <c r="L3487" s="98">
        <f>IFERROR(VLOOKUP($F3487&amp;$C3487,Sales!$J:$W,9,0),0)</f>
        <v>0</v>
      </c>
      <c r="M3487" s="98">
        <f>IFERROR(VLOOKUP($F3487&amp;$C3487,Sales!$J:$W,10,0),0)</f>
        <v>0</v>
      </c>
      <c r="N3487" s="98">
        <f>IFERROR(VLOOKUP($F3487&amp;$C3487,Sales!$J:$W,11,0),0)</f>
        <v>0</v>
      </c>
      <c r="O3487" s="98">
        <f>IFERROR(VLOOKUP($F3487&amp;$C3487,Sales!$J:$W,12,0),0)</f>
        <v>0</v>
      </c>
      <c r="P3487" s="98">
        <f>IFERROR(VLOOKUP($F3487&amp;$C3487,Sales!$J:$W,13,0),0)</f>
        <v>0</v>
      </c>
      <c r="Q3487" s="98">
        <f>IFERROR(VLOOKUP($F3487&amp;$C3487,Sales!$A:$H,7,0),0)</f>
        <v>0</v>
      </c>
      <c r="R3487" s="41" t="str">
        <f t="shared" si="109"/>
        <v>ERROR</v>
      </c>
      <c r="S3487" s="15"/>
      <c r="T3487" s="15"/>
      <c r="U3487" s="15"/>
      <c r="V3487" s="15"/>
      <c r="W3487" s="15"/>
      <c r="X3487" s="15"/>
      <c r="Y3487" s="41"/>
      <c r="Z3487" s="41"/>
      <c r="AA3487" s="41"/>
      <c r="AB3487" s="15"/>
      <c r="AC3487" s="15"/>
      <c r="AD3487" s="15"/>
      <c r="AE3487" s="15"/>
      <c r="AF3487" s="15"/>
      <c r="AG3487" s="15"/>
      <c r="AH3487" s="15"/>
      <c r="AI3487" s="15"/>
      <c r="AJ3487" s="15"/>
      <c r="AK3487" s="15"/>
      <c r="AL3487" s="15"/>
      <c r="AM3487" s="15"/>
      <c r="AN3487" s="15"/>
      <c r="AO3487" s="15"/>
      <c r="AP3487" s="15"/>
      <c r="AQ3487" s="15"/>
      <c r="AR3487" s="15"/>
      <c r="AS3487" s="15"/>
      <c r="AT3487" s="15"/>
      <c r="AU3487" s="15"/>
      <c r="AV3487" s="15"/>
      <c r="AW3487" s="15"/>
      <c r="AX3487" s="82"/>
      <c r="AY3487" s="82"/>
      <c r="AZ3487" s="10">
        <v>1</v>
      </c>
      <c r="BA3487" t="s">
        <v>22</v>
      </c>
      <c r="BB3487" t="s">
        <v>23</v>
      </c>
      <c r="BD3487" s="7" t="str">
        <f t="shared" si="108"/>
        <v>298695138Shopee</v>
      </c>
    </row>
    <row r="3488" spans="2:57" ht="13.5" customHeight="1" x14ac:dyDescent="0.35">
      <c r="B3488" s="10" t="s">
        <v>17</v>
      </c>
      <c r="C3488" s="10" t="s">
        <v>806</v>
      </c>
      <c r="D3488" s="10" t="s">
        <v>294</v>
      </c>
      <c r="E3488" s="96" t="s">
        <v>295</v>
      </c>
      <c r="F3488" s="96" t="s">
        <v>1143</v>
      </c>
      <c r="G3488" s="138">
        <v>82236235</v>
      </c>
      <c r="H3488" s="96" t="s">
        <v>14288</v>
      </c>
      <c r="I3488" s="96" t="s">
        <v>1144</v>
      </c>
      <c r="J3488" s="10" t="s">
        <v>3787</v>
      </c>
      <c r="K3488" s="102" t="s">
        <v>10124</v>
      </c>
      <c r="L3488" s="98">
        <f>IFERROR(VLOOKUP($F3488&amp;$C3488,Sales!$J:$W,9,0),0)</f>
        <v>0</v>
      </c>
      <c r="M3488" s="98">
        <f>IFERROR(VLOOKUP($F3488&amp;$C3488,Sales!$J:$W,10,0),0)</f>
        <v>0</v>
      </c>
      <c r="N3488" s="98">
        <f>IFERROR(VLOOKUP($F3488&amp;$C3488,Sales!$J:$W,11,0),0)</f>
        <v>0</v>
      </c>
      <c r="O3488" s="98">
        <f>IFERROR(VLOOKUP($F3488&amp;$C3488,Sales!$J:$W,12,0),0)</f>
        <v>0</v>
      </c>
      <c r="P3488" s="98">
        <f>IFERROR(VLOOKUP($F3488&amp;$C3488,Sales!$J:$W,13,0),0)</f>
        <v>0</v>
      </c>
      <c r="Q3488" s="98">
        <f>IFERROR(VLOOKUP($F3488&amp;$C3488,Sales!$A:$H,7,0),0)</f>
        <v>0</v>
      </c>
      <c r="R3488" s="41" t="str">
        <f t="shared" si="109"/>
        <v>ERROR</v>
      </c>
      <c r="S3488" s="15"/>
      <c r="T3488" s="15"/>
      <c r="U3488" s="15"/>
      <c r="V3488" s="15"/>
      <c r="W3488" s="15"/>
      <c r="X3488" s="15"/>
      <c r="Y3488" s="41"/>
      <c r="Z3488" s="41"/>
      <c r="AA3488" s="41"/>
      <c r="AB3488" s="15"/>
      <c r="AC3488" s="15"/>
      <c r="AD3488" s="15"/>
      <c r="AE3488" s="15"/>
      <c r="AF3488" s="15"/>
      <c r="AG3488" s="15"/>
      <c r="AH3488" s="15"/>
      <c r="AI3488" s="15"/>
      <c r="AJ3488" s="41"/>
      <c r="AK3488" s="15"/>
      <c r="AL3488" s="15"/>
      <c r="AM3488" s="15"/>
      <c r="AN3488" s="15"/>
      <c r="AO3488" s="15"/>
      <c r="AP3488" s="15"/>
      <c r="AQ3488" s="15"/>
      <c r="AR3488" s="15"/>
      <c r="AS3488" s="15"/>
      <c r="AT3488" s="15"/>
      <c r="AU3488" s="15"/>
      <c r="AV3488" s="15"/>
      <c r="AW3488" s="15"/>
      <c r="AX3488" s="15"/>
      <c r="AY3488" s="15"/>
      <c r="AZ3488" s="10">
        <v>1</v>
      </c>
      <c r="BA3488" s="100" t="s">
        <v>14193</v>
      </c>
      <c r="BB3488" t="s">
        <v>88</v>
      </c>
      <c r="BD3488" s="7" t="str">
        <f t="shared" si="108"/>
        <v>82236235Shopee</v>
      </c>
      <c r="BE3488" s="101"/>
    </row>
    <row r="3489" spans="2:57" ht="13.5" customHeight="1" x14ac:dyDescent="0.35">
      <c r="B3489" s="10" t="s">
        <v>17</v>
      </c>
      <c r="C3489" s="10" t="s">
        <v>806</v>
      </c>
      <c r="D3489" s="10" t="s">
        <v>65</v>
      </c>
      <c r="E3489" s="10" t="s">
        <v>66</v>
      </c>
      <c r="F3489" s="10" t="s">
        <v>97</v>
      </c>
      <c r="G3489" s="137">
        <v>483452150</v>
      </c>
      <c r="H3489" s="10" t="s">
        <v>12243</v>
      </c>
      <c r="I3489" s="10" t="s">
        <v>98</v>
      </c>
      <c r="J3489" s="10" t="s">
        <v>3672</v>
      </c>
      <c r="K3489" s="102" t="s">
        <v>10154</v>
      </c>
      <c r="L3489" s="98">
        <f>IFERROR(VLOOKUP($F3489&amp;$C3489,Sales!$J:$W,9,0),0)</f>
        <v>0</v>
      </c>
      <c r="M3489" s="98">
        <f>IFERROR(VLOOKUP($F3489&amp;$C3489,Sales!$J:$W,10,0),0)</f>
        <v>0</v>
      </c>
      <c r="N3489" s="98">
        <f>IFERROR(VLOOKUP($F3489&amp;$C3489,Sales!$J:$W,11,0),0)</f>
        <v>0</v>
      </c>
      <c r="O3489" s="98">
        <f>IFERROR(VLOOKUP($F3489&amp;$C3489,Sales!$J:$W,12,0),0)</f>
        <v>0</v>
      </c>
      <c r="P3489" s="98">
        <f>IFERROR(VLOOKUP($F3489&amp;$C3489,Sales!$J:$W,13,0),0)</f>
        <v>0</v>
      </c>
      <c r="Q3489" s="98">
        <f>IFERROR(VLOOKUP($F3489&amp;$C3489,Sales!$A:$H,7,0),0)</f>
        <v>0</v>
      </c>
      <c r="R3489" s="41" t="str">
        <f t="shared" si="109"/>
        <v>ERROR</v>
      </c>
      <c r="S3489" s="15"/>
      <c r="T3489" s="15"/>
      <c r="U3489" s="15"/>
      <c r="V3489" s="15"/>
      <c r="W3489" s="15"/>
      <c r="X3489" s="15"/>
      <c r="Y3489" s="41"/>
      <c r="Z3489" s="41"/>
      <c r="AA3489" s="41"/>
      <c r="AB3489" s="15"/>
      <c r="AC3489" s="15"/>
      <c r="AD3489" s="15"/>
      <c r="AE3489" s="15"/>
      <c r="AF3489" s="15"/>
      <c r="AG3489" s="15"/>
      <c r="AH3489" s="15"/>
      <c r="AI3489" s="15"/>
      <c r="AJ3489" s="15"/>
      <c r="AK3489" s="15"/>
      <c r="AL3489" s="15"/>
      <c r="AM3489" s="15"/>
      <c r="AN3489" s="15"/>
      <c r="AO3489" s="15"/>
      <c r="AP3489" s="15"/>
      <c r="AQ3489" s="15"/>
      <c r="AR3489" s="15"/>
      <c r="AS3489" s="15"/>
      <c r="AT3489" s="15"/>
      <c r="AU3489" s="15"/>
      <c r="AV3489" s="15"/>
      <c r="AW3489" s="15"/>
      <c r="AX3489" s="82"/>
      <c r="AY3489" s="82"/>
      <c r="AZ3489" s="10">
        <v>1</v>
      </c>
      <c r="BA3489" t="s">
        <v>22</v>
      </c>
      <c r="BB3489" t="s">
        <v>23</v>
      </c>
      <c r="BD3489" s="7" t="str">
        <f t="shared" si="108"/>
        <v>483452150Shopee</v>
      </c>
    </row>
    <row r="3490" spans="2:57" ht="13.5" customHeight="1" x14ac:dyDescent="0.35">
      <c r="B3490" s="10" t="s">
        <v>17</v>
      </c>
      <c r="C3490" s="10" t="s">
        <v>806</v>
      </c>
      <c r="D3490" s="10" t="s">
        <v>65</v>
      </c>
      <c r="E3490" s="10" t="s">
        <v>66</v>
      </c>
      <c r="F3490" s="10" t="s">
        <v>107</v>
      </c>
      <c r="G3490" s="137">
        <v>298691148</v>
      </c>
      <c r="H3490" s="10" t="s">
        <v>12247</v>
      </c>
      <c r="I3490" s="10" t="s">
        <v>108</v>
      </c>
      <c r="J3490" s="10" t="s">
        <v>3662</v>
      </c>
      <c r="K3490" s="102" t="s">
        <v>10149</v>
      </c>
      <c r="L3490" s="98">
        <f>IFERROR(VLOOKUP($F3490&amp;$C3490,Sales!$J:$W,9,0),0)</f>
        <v>0</v>
      </c>
      <c r="M3490" s="98">
        <f>IFERROR(VLOOKUP($F3490&amp;$C3490,Sales!$J:$W,10,0),0)</f>
        <v>0</v>
      </c>
      <c r="N3490" s="98">
        <f>IFERROR(VLOOKUP($F3490&amp;$C3490,Sales!$J:$W,11,0),0)</f>
        <v>0</v>
      </c>
      <c r="O3490" s="98">
        <f>IFERROR(VLOOKUP($F3490&amp;$C3490,Sales!$J:$W,12,0),0)</f>
        <v>0</v>
      </c>
      <c r="P3490" s="98">
        <f>IFERROR(VLOOKUP($F3490&amp;$C3490,Sales!$J:$W,13,0),0)</f>
        <v>0</v>
      </c>
      <c r="Q3490" s="98">
        <f>IFERROR(VLOOKUP($F3490&amp;$C3490,Sales!$A:$H,7,0),0)</f>
        <v>0</v>
      </c>
      <c r="R3490" s="41" t="str">
        <f t="shared" si="109"/>
        <v>ERROR</v>
      </c>
      <c r="S3490" s="15"/>
      <c r="T3490" s="15"/>
      <c r="U3490" s="15"/>
      <c r="V3490" s="15"/>
      <c r="W3490" s="15"/>
      <c r="X3490" s="15"/>
      <c r="Y3490" s="41"/>
      <c r="Z3490" s="41"/>
      <c r="AA3490" s="41"/>
      <c r="AB3490" s="15"/>
      <c r="AC3490" s="15"/>
      <c r="AD3490" s="15"/>
      <c r="AE3490" s="15"/>
      <c r="AF3490" s="15"/>
      <c r="AG3490" s="15"/>
      <c r="AH3490" s="15"/>
      <c r="AI3490" s="15"/>
      <c r="AJ3490" s="15"/>
      <c r="AK3490" s="15"/>
      <c r="AL3490" s="15"/>
      <c r="AM3490" s="15"/>
      <c r="AN3490" s="15"/>
      <c r="AO3490" s="15"/>
      <c r="AP3490" s="15"/>
      <c r="AQ3490" s="15"/>
      <c r="AR3490" s="15"/>
      <c r="AS3490" s="15"/>
      <c r="AT3490" s="15"/>
      <c r="AU3490" s="15"/>
      <c r="AV3490" s="15"/>
      <c r="AW3490" s="15"/>
      <c r="AX3490" s="82"/>
      <c r="AY3490" s="82"/>
      <c r="AZ3490" s="10">
        <v>1</v>
      </c>
      <c r="BA3490" t="s">
        <v>22</v>
      </c>
      <c r="BB3490" t="s">
        <v>23</v>
      </c>
      <c r="BD3490" s="7" t="str">
        <f t="shared" si="108"/>
        <v>298691148Shopee</v>
      </c>
    </row>
    <row r="3491" spans="2:57" ht="13.5" customHeight="1" x14ac:dyDescent="0.35">
      <c r="B3491" s="10" t="s">
        <v>17</v>
      </c>
      <c r="C3491" s="10" t="s">
        <v>806</v>
      </c>
      <c r="D3491" s="10" t="s">
        <v>65</v>
      </c>
      <c r="E3491" s="10" t="s">
        <v>66</v>
      </c>
      <c r="F3491" s="10" t="s">
        <v>83</v>
      </c>
      <c r="G3491" s="137">
        <v>448182602</v>
      </c>
      <c r="H3491" s="10" t="s">
        <v>12248</v>
      </c>
      <c r="I3491" s="10" t="s">
        <v>84</v>
      </c>
      <c r="J3491" s="10" t="s">
        <v>3671</v>
      </c>
      <c r="K3491" s="102" t="s">
        <v>10152</v>
      </c>
      <c r="L3491" s="98">
        <f>IFERROR(VLOOKUP($F3491&amp;$C3491,Sales!$J:$W,9,0),0)</f>
        <v>0</v>
      </c>
      <c r="M3491" s="98">
        <f>IFERROR(VLOOKUP($F3491&amp;$C3491,Sales!$J:$W,10,0),0)</f>
        <v>0</v>
      </c>
      <c r="N3491" s="98">
        <f>IFERROR(VLOOKUP($F3491&amp;$C3491,Sales!$J:$W,11,0),0)</f>
        <v>0</v>
      </c>
      <c r="O3491" s="98">
        <f>IFERROR(VLOOKUP($F3491&amp;$C3491,Sales!$J:$W,12,0),0)</f>
        <v>0</v>
      </c>
      <c r="P3491" s="98">
        <f>IFERROR(VLOOKUP($F3491&amp;$C3491,Sales!$J:$W,13,0),0)</f>
        <v>0</v>
      </c>
      <c r="Q3491" s="98">
        <f>IFERROR(VLOOKUP($F3491&amp;$C3491,Sales!$A:$H,7,0),0)</f>
        <v>0</v>
      </c>
      <c r="R3491" s="41" t="str">
        <f t="shared" si="109"/>
        <v>ERROR</v>
      </c>
      <c r="S3491" s="15"/>
      <c r="T3491" s="15"/>
      <c r="U3491" s="15"/>
      <c r="V3491" s="15"/>
      <c r="W3491" s="15"/>
      <c r="X3491" s="15"/>
      <c r="Y3491" s="41"/>
      <c r="Z3491" s="41"/>
      <c r="AA3491" s="41"/>
      <c r="AB3491" s="15"/>
      <c r="AC3491" s="15"/>
      <c r="AD3491" s="15"/>
      <c r="AE3491" s="15"/>
      <c r="AF3491" s="15"/>
      <c r="AG3491" s="15"/>
      <c r="AH3491" s="15"/>
      <c r="AI3491" s="15"/>
      <c r="AJ3491" s="15"/>
      <c r="AK3491" s="15"/>
      <c r="AL3491" s="15"/>
      <c r="AM3491" s="15"/>
      <c r="AN3491" s="15"/>
      <c r="AO3491" s="15"/>
      <c r="AP3491" s="15"/>
      <c r="AQ3491" s="15"/>
      <c r="AR3491" s="15"/>
      <c r="AS3491" s="15"/>
      <c r="AT3491" s="15"/>
      <c r="AU3491" s="15"/>
      <c r="AV3491" s="15"/>
      <c r="AW3491" s="15"/>
      <c r="AX3491" s="82"/>
      <c r="AY3491" s="82"/>
      <c r="AZ3491" s="10">
        <v>1</v>
      </c>
      <c r="BA3491" t="s">
        <v>22</v>
      </c>
      <c r="BB3491" t="s">
        <v>23</v>
      </c>
      <c r="BD3491" s="7" t="str">
        <f t="shared" si="108"/>
        <v>448182602Shopee</v>
      </c>
    </row>
    <row r="3492" spans="2:57" ht="13.5" customHeight="1" x14ac:dyDescent="0.35">
      <c r="B3492" s="10" t="s">
        <v>17</v>
      </c>
      <c r="C3492" s="10" t="s">
        <v>806</v>
      </c>
      <c r="D3492" s="10" t="s">
        <v>65</v>
      </c>
      <c r="E3492" s="10" t="s">
        <v>66</v>
      </c>
      <c r="F3492" s="10" t="s">
        <v>111</v>
      </c>
      <c r="G3492" s="137">
        <v>3239699701</v>
      </c>
      <c r="H3492" s="10" t="s">
        <v>12249</v>
      </c>
      <c r="I3492" s="10" t="s">
        <v>112</v>
      </c>
      <c r="J3492" s="10" t="s">
        <v>3683</v>
      </c>
      <c r="K3492" s="102" t="s">
        <v>10206</v>
      </c>
      <c r="L3492" s="98">
        <f>IFERROR(VLOOKUP($F3492&amp;$C3492,Sales!$J:$W,9,0),0)</f>
        <v>0</v>
      </c>
      <c r="M3492" s="98">
        <f>IFERROR(VLOOKUP($F3492&amp;$C3492,Sales!$J:$W,10,0),0)</f>
        <v>0</v>
      </c>
      <c r="N3492" s="98">
        <f>IFERROR(VLOOKUP($F3492&amp;$C3492,Sales!$J:$W,11,0),0)</f>
        <v>0</v>
      </c>
      <c r="O3492" s="98">
        <f>IFERROR(VLOOKUP($F3492&amp;$C3492,Sales!$J:$W,12,0),0)</f>
        <v>0</v>
      </c>
      <c r="P3492" s="98">
        <f>IFERROR(VLOOKUP($F3492&amp;$C3492,Sales!$J:$W,13,0),0)</f>
        <v>0</v>
      </c>
      <c r="Q3492" s="98">
        <f>IFERROR(VLOOKUP($F3492&amp;$C3492,Sales!$A:$H,7,0),0)</f>
        <v>0</v>
      </c>
      <c r="R3492" s="41" t="str">
        <f t="shared" si="109"/>
        <v>ERROR</v>
      </c>
      <c r="S3492" s="15"/>
      <c r="T3492" s="15"/>
      <c r="U3492" s="15"/>
      <c r="V3492" s="15"/>
      <c r="W3492" s="15"/>
      <c r="X3492" s="15"/>
      <c r="Y3492" s="41"/>
      <c r="Z3492" s="41"/>
      <c r="AA3492" s="41"/>
      <c r="AB3492" s="15"/>
      <c r="AC3492" s="15"/>
      <c r="AD3492" s="15"/>
      <c r="AE3492" s="15"/>
      <c r="AF3492" s="15"/>
      <c r="AG3492" s="15"/>
      <c r="AH3492" s="15"/>
      <c r="AI3492" s="15"/>
      <c r="AJ3492" s="15"/>
      <c r="AK3492" s="15"/>
      <c r="AL3492" s="15"/>
      <c r="AM3492" s="15"/>
      <c r="AN3492" s="15"/>
      <c r="AO3492" s="15"/>
      <c r="AP3492" s="15"/>
      <c r="AQ3492" s="15"/>
      <c r="AR3492" s="15"/>
      <c r="AS3492" s="15"/>
      <c r="AT3492" s="15"/>
      <c r="AU3492" s="15"/>
      <c r="AV3492" s="15"/>
      <c r="AW3492" s="15"/>
      <c r="AX3492" s="82"/>
      <c r="AY3492" s="82"/>
      <c r="AZ3492" s="10">
        <v>1</v>
      </c>
      <c r="BA3492" t="s">
        <v>22</v>
      </c>
      <c r="BB3492" t="s">
        <v>23</v>
      </c>
      <c r="BD3492" s="7" t="str">
        <f t="shared" si="108"/>
        <v>3239699701Shopee</v>
      </c>
    </row>
    <row r="3493" spans="2:57" ht="13.5" customHeight="1" x14ac:dyDescent="0.35">
      <c r="B3493" s="10" t="s">
        <v>17</v>
      </c>
      <c r="C3493" s="10" t="s">
        <v>806</v>
      </c>
      <c r="D3493" s="10" t="s">
        <v>65</v>
      </c>
      <c r="E3493" s="10" t="s">
        <v>66</v>
      </c>
      <c r="F3493" s="10" t="s">
        <v>11264</v>
      </c>
      <c r="G3493" s="137">
        <v>14923157697</v>
      </c>
      <c r="H3493" s="10" t="s">
        <v>12295</v>
      </c>
      <c r="I3493" s="10">
        <v>4987176078162</v>
      </c>
      <c r="J3493" s="10" t="s">
        <v>11370</v>
      </c>
      <c r="K3493" s="105" t="s">
        <v>11397</v>
      </c>
      <c r="L3493" s="98">
        <f>IFERROR(VLOOKUP($F3493&amp;$C3493,Sales!$J:$W,9,0),0)</f>
        <v>0</v>
      </c>
      <c r="M3493" s="98">
        <f>IFERROR(VLOOKUP($F3493&amp;$C3493,Sales!$J:$W,10,0),0)</f>
        <v>0</v>
      </c>
      <c r="N3493" s="98">
        <f>IFERROR(VLOOKUP($F3493&amp;$C3493,Sales!$J:$W,11,0),0)</f>
        <v>0</v>
      </c>
      <c r="O3493" s="98">
        <f>IFERROR(VLOOKUP($F3493&amp;$C3493,Sales!$J:$W,12,0),0)</f>
        <v>0</v>
      </c>
      <c r="P3493" s="98">
        <f>IFERROR(VLOOKUP($F3493&amp;$C3493,Sales!$J:$W,13,0),0)</f>
        <v>0</v>
      </c>
      <c r="Q3493" s="98">
        <f>IFERROR(VLOOKUP($F3493&amp;$C3493,Sales!$A:$H,7,0),0)</f>
        <v>0</v>
      </c>
      <c r="R3493" s="41" t="str">
        <f t="shared" si="109"/>
        <v>ERROR</v>
      </c>
      <c r="S3493" s="15"/>
      <c r="T3493" s="15"/>
      <c r="U3493" s="15"/>
      <c r="V3493" s="15"/>
      <c r="W3493" s="15"/>
      <c r="X3493" s="15"/>
      <c r="Y3493" s="41"/>
      <c r="Z3493" s="41"/>
      <c r="AA3493" s="41"/>
      <c r="AB3493" s="15"/>
      <c r="AC3493" s="15"/>
      <c r="AD3493" s="15"/>
      <c r="AE3493" s="15"/>
      <c r="AF3493" s="15"/>
      <c r="AG3493" s="15"/>
      <c r="AH3493" s="15"/>
      <c r="AI3493" s="15"/>
      <c r="AJ3493" s="15"/>
      <c r="AK3493" s="15"/>
      <c r="AL3493" s="15"/>
      <c r="AM3493" s="15"/>
      <c r="AN3493" s="15"/>
      <c r="AO3493" s="15"/>
      <c r="AP3493" s="15"/>
      <c r="AQ3493" s="15"/>
      <c r="AR3493" s="15"/>
      <c r="AS3493" s="15"/>
      <c r="AT3493" s="15"/>
      <c r="AU3493" s="15"/>
      <c r="AV3493" s="15"/>
      <c r="AW3493" s="15"/>
      <c r="AX3493" s="82"/>
      <c r="AY3493" s="82"/>
      <c r="AZ3493" s="10">
        <v>1</v>
      </c>
      <c r="BA3493" t="s">
        <v>22</v>
      </c>
      <c r="BB3493" t="s">
        <v>23</v>
      </c>
      <c r="BD3493" s="7" t="str">
        <f t="shared" si="108"/>
        <v>14923157697Shopee</v>
      </c>
    </row>
    <row r="3494" spans="2:57" ht="13.5" customHeight="1" x14ac:dyDescent="0.35">
      <c r="B3494" s="10" t="s">
        <v>17</v>
      </c>
      <c r="C3494" s="10" t="s">
        <v>806</v>
      </c>
      <c r="D3494" s="10" t="s">
        <v>65</v>
      </c>
      <c r="E3494" s="10" t="s">
        <v>66</v>
      </c>
      <c r="F3494" s="10" t="s">
        <v>11265</v>
      </c>
      <c r="G3494" s="137">
        <v>13462762370</v>
      </c>
      <c r="H3494" s="10" t="s">
        <v>12296</v>
      </c>
      <c r="I3494" s="10">
        <v>4987176078179</v>
      </c>
      <c r="J3494" s="10" t="s">
        <v>11371</v>
      </c>
      <c r="K3494" s="105" t="s">
        <v>11398</v>
      </c>
      <c r="L3494" s="98">
        <f>IFERROR(VLOOKUP($F3494&amp;$C3494,Sales!$J:$W,9,0),0)</f>
        <v>0</v>
      </c>
      <c r="M3494" s="98">
        <f>IFERROR(VLOOKUP($F3494&amp;$C3494,Sales!$J:$W,10,0),0)</f>
        <v>0</v>
      </c>
      <c r="N3494" s="98">
        <f>IFERROR(VLOOKUP($F3494&amp;$C3494,Sales!$J:$W,11,0),0)</f>
        <v>0</v>
      </c>
      <c r="O3494" s="98">
        <f>IFERROR(VLOOKUP($F3494&amp;$C3494,Sales!$J:$W,12,0),0)</f>
        <v>0</v>
      </c>
      <c r="P3494" s="98">
        <f>IFERROR(VLOOKUP($F3494&amp;$C3494,Sales!$J:$W,13,0),0)</f>
        <v>0</v>
      </c>
      <c r="Q3494" s="98">
        <f>IFERROR(VLOOKUP($F3494&amp;$C3494,Sales!$A:$H,7,0),0)</f>
        <v>0</v>
      </c>
      <c r="R3494" s="41" t="str">
        <f t="shared" si="109"/>
        <v>ERROR</v>
      </c>
      <c r="S3494" s="15"/>
      <c r="T3494" s="15"/>
      <c r="U3494" s="15"/>
      <c r="V3494" s="15"/>
      <c r="W3494" s="15"/>
      <c r="X3494" s="15"/>
      <c r="Y3494" s="41"/>
      <c r="Z3494" s="41"/>
      <c r="AA3494" s="41"/>
      <c r="AB3494" s="15"/>
      <c r="AC3494" s="15"/>
      <c r="AD3494" s="15"/>
      <c r="AE3494" s="15"/>
      <c r="AF3494" s="15"/>
      <c r="AG3494" s="15"/>
      <c r="AH3494" s="15"/>
      <c r="AI3494" s="15"/>
      <c r="AJ3494" s="15"/>
      <c r="AK3494" s="15"/>
      <c r="AL3494" s="15"/>
      <c r="AM3494" s="15"/>
      <c r="AN3494" s="15"/>
      <c r="AO3494" s="15"/>
      <c r="AP3494" s="15"/>
      <c r="AQ3494" s="15"/>
      <c r="AR3494" s="15"/>
      <c r="AS3494" s="15"/>
      <c r="AT3494" s="15"/>
      <c r="AU3494" s="15"/>
      <c r="AV3494" s="15"/>
      <c r="AW3494" s="15"/>
      <c r="AX3494" s="82"/>
      <c r="AY3494" s="82"/>
      <c r="AZ3494" s="10">
        <v>1</v>
      </c>
      <c r="BA3494" t="s">
        <v>22</v>
      </c>
      <c r="BB3494" t="s">
        <v>23</v>
      </c>
      <c r="BD3494" s="7" t="str">
        <f t="shared" si="108"/>
        <v>13462762370Shopee</v>
      </c>
    </row>
    <row r="3495" spans="2:57" ht="13.5" customHeight="1" x14ac:dyDescent="0.35">
      <c r="B3495" s="10" t="s">
        <v>17</v>
      </c>
      <c r="C3495" s="10" t="s">
        <v>806</v>
      </c>
      <c r="D3495" s="10" t="s">
        <v>65</v>
      </c>
      <c r="E3495" s="10" t="s">
        <v>66</v>
      </c>
      <c r="F3495" s="10" t="s">
        <v>11266</v>
      </c>
      <c r="G3495" s="137">
        <v>12862777104</v>
      </c>
      <c r="H3495" s="10" t="s">
        <v>12297</v>
      </c>
      <c r="I3495" s="10">
        <v>4987176078186</v>
      </c>
      <c r="J3495" s="10" t="s">
        <v>11372</v>
      </c>
      <c r="K3495" s="105" t="s">
        <v>11399</v>
      </c>
      <c r="L3495" s="98">
        <f>IFERROR(VLOOKUP($F3495&amp;$C3495,Sales!$J:$W,9,0),0)</f>
        <v>0</v>
      </c>
      <c r="M3495" s="98">
        <f>IFERROR(VLOOKUP($F3495&amp;$C3495,Sales!$J:$W,10,0),0)</f>
        <v>0</v>
      </c>
      <c r="N3495" s="98">
        <f>IFERROR(VLOOKUP($F3495&amp;$C3495,Sales!$J:$W,11,0),0)</f>
        <v>0</v>
      </c>
      <c r="O3495" s="98">
        <f>IFERROR(VLOOKUP($F3495&amp;$C3495,Sales!$J:$W,12,0),0)</f>
        <v>0</v>
      </c>
      <c r="P3495" s="98">
        <f>IFERROR(VLOOKUP($F3495&amp;$C3495,Sales!$J:$W,13,0),0)</f>
        <v>0</v>
      </c>
      <c r="Q3495" s="98">
        <f>IFERROR(VLOOKUP($F3495&amp;$C3495,Sales!$A:$H,7,0),0)</f>
        <v>0</v>
      </c>
      <c r="R3495" s="41" t="str">
        <f t="shared" si="109"/>
        <v>ERROR</v>
      </c>
      <c r="S3495" s="15"/>
      <c r="T3495" s="15"/>
      <c r="U3495" s="15"/>
      <c r="V3495" s="15"/>
      <c r="W3495" s="15"/>
      <c r="X3495" s="15"/>
      <c r="Y3495" s="41"/>
      <c r="Z3495" s="41"/>
      <c r="AA3495" s="41"/>
      <c r="AB3495" s="15"/>
      <c r="AC3495" s="15"/>
      <c r="AD3495" s="15"/>
      <c r="AE3495" s="15"/>
      <c r="AF3495" s="15"/>
      <c r="AG3495" s="15"/>
      <c r="AH3495" s="15"/>
      <c r="AI3495" s="15"/>
      <c r="AJ3495" s="15"/>
      <c r="AK3495" s="15"/>
      <c r="AL3495" s="15"/>
      <c r="AM3495" s="15"/>
      <c r="AN3495" s="15"/>
      <c r="AO3495" s="15"/>
      <c r="AP3495" s="15"/>
      <c r="AQ3495" s="15"/>
      <c r="AR3495" s="15"/>
      <c r="AS3495" s="15"/>
      <c r="AT3495" s="15"/>
      <c r="AU3495" s="15"/>
      <c r="AV3495" s="15"/>
      <c r="AW3495" s="15"/>
      <c r="AX3495" s="82"/>
      <c r="AY3495" s="82"/>
      <c r="AZ3495" s="10">
        <v>1</v>
      </c>
      <c r="BA3495" t="s">
        <v>22</v>
      </c>
      <c r="BB3495" t="s">
        <v>23</v>
      </c>
      <c r="BD3495" s="7" t="str">
        <f t="shared" si="108"/>
        <v>12862777104Shopee</v>
      </c>
    </row>
    <row r="3496" spans="2:57" ht="13.5" customHeight="1" x14ac:dyDescent="0.35">
      <c r="B3496" s="10" t="s">
        <v>17</v>
      </c>
      <c r="C3496" s="10" t="s">
        <v>806</v>
      </c>
      <c r="D3496" s="10" t="s">
        <v>65</v>
      </c>
      <c r="E3496" s="10" t="s">
        <v>66</v>
      </c>
      <c r="F3496" s="10"/>
      <c r="G3496" s="137">
        <v>15331293693</v>
      </c>
      <c r="H3496" s="10" t="s">
        <v>12298</v>
      </c>
      <c r="I3496" s="10" t="s">
        <v>11318</v>
      </c>
      <c r="J3496" s="10" t="s">
        <v>11373</v>
      </c>
      <c r="K3496" s="105" t="s">
        <v>11400</v>
      </c>
      <c r="L3496" s="98">
        <f>IFERROR(VLOOKUP($F3496&amp;$C3496,Sales!$J:$W,9,0),0)</f>
        <v>0</v>
      </c>
      <c r="M3496" s="98">
        <f>IFERROR(VLOOKUP($F3496&amp;$C3496,Sales!$J:$W,10,0),0)</f>
        <v>0</v>
      </c>
      <c r="N3496" s="98">
        <f>IFERROR(VLOOKUP($F3496&amp;$C3496,Sales!$J:$W,11,0),0)</f>
        <v>0</v>
      </c>
      <c r="O3496" s="98">
        <f>IFERROR(VLOOKUP($F3496&amp;$C3496,Sales!$J:$W,12,0),0)</f>
        <v>0</v>
      </c>
      <c r="P3496" s="98">
        <f>IFERROR(VLOOKUP($F3496&amp;$C3496,Sales!$J:$W,13,0),0)</f>
        <v>0</v>
      </c>
      <c r="Q3496" s="98">
        <f>IFERROR(VLOOKUP($F3496&amp;$C3496,Sales!$A:$H,7,0),0)</f>
        <v>0</v>
      </c>
      <c r="R3496" s="41" t="str">
        <f t="shared" si="109"/>
        <v>ERROR</v>
      </c>
      <c r="S3496" s="15"/>
      <c r="T3496" s="15"/>
      <c r="U3496" s="15"/>
      <c r="V3496" s="15"/>
      <c r="W3496" s="15"/>
      <c r="X3496" s="15"/>
      <c r="Y3496" s="41"/>
      <c r="Z3496" s="41"/>
      <c r="AA3496" s="41"/>
      <c r="AB3496" s="15"/>
      <c r="AC3496" s="15"/>
      <c r="AD3496" s="15"/>
      <c r="AE3496" s="15"/>
      <c r="AF3496" s="15"/>
      <c r="AG3496" s="15"/>
      <c r="AH3496" s="15"/>
      <c r="AI3496" s="15"/>
      <c r="AJ3496" s="15"/>
      <c r="AK3496" s="15"/>
      <c r="AL3496" s="15"/>
      <c r="AM3496" s="15"/>
      <c r="AN3496" s="15"/>
      <c r="AO3496" s="15"/>
      <c r="AP3496" s="15"/>
      <c r="AQ3496" s="15"/>
      <c r="AR3496" s="15"/>
      <c r="AS3496" s="15"/>
      <c r="AT3496" s="15"/>
      <c r="AU3496" s="15"/>
      <c r="AV3496" s="15"/>
      <c r="AW3496" s="15"/>
      <c r="AX3496" s="82"/>
      <c r="AY3496" s="82"/>
      <c r="AZ3496" s="10">
        <v>1</v>
      </c>
      <c r="BA3496" t="s">
        <v>22</v>
      </c>
      <c r="BB3496" t="s">
        <v>23</v>
      </c>
      <c r="BD3496" s="7" t="str">
        <f t="shared" si="108"/>
        <v>15331293693Shopee</v>
      </c>
    </row>
    <row r="3497" spans="2:57" ht="13.5" customHeight="1" x14ac:dyDescent="0.35">
      <c r="B3497" s="10" t="s">
        <v>17</v>
      </c>
      <c r="C3497" s="10" t="s">
        <v>806</v>
      </c>
      <c r="D3497" s="10" t="s">
        <v>65</v>
      </c>
      <c r="E3497" s="10" t="s">
        <v>66</v>
      </c>
      <c r="F3497" s="10"/>
      <c r="G3497" s="137">
        <v>10881184538</v>
      </c>
      <c r="H3497" s="10" t="s">
        <v>12299</v>
      </c>
      <c r="I3497" s="10" t="s">
        <v>11321</v>
      </c>
      <c r="J3497" s="10" t="s">
        <v>11374</v>
      </c>
      <c r="K3497" s="105" t="s">
        <v>11401</v>
      </c>
      <c r="L3497" s="98">
        <f>IFERROR(VLOOKUP($F3497&amp;$C3497,Sales!$J:$W,9,0),0)</f>
        <v>0</v>
      </c>
      <c r="M3497" s="98">
        <f>IFERROR(VLOOKUP($F3497&amp;$C3497,Sales!$J:$W,10,0),0)</f>
        <v>0</v>
      </c>
      <c r="N3497" s="98">
        <f>IFERROR(VLOOKUP($F3497&amp;$C3497,Sales!$J:$W,11,0),0)</f>
        <v>0</v>
      </c>
      <c r="O3497" s="98">
        <f>IFERROR(VLOOKUP($F3497&amp;$C3497,Sales!$J:$W,12,0),0)</f>
        <v>0</v>
      </c>
      <c r="P3497" s="98">
        <f>IFERROR(VLOOKUP($F3497&amp;$C3497,Sales!$J:$W,13,0),0)</f>
        <v>0</v>
      </c>
      <c r="Q3497" s="98">
        <f>IFERROR(VLOOKUP($F3497&amp;$C3497,Sales!$A:$H,7,0),0)</f>
        <v>0</v>
      </c>
      <c r="R3497" s="41" t="str">
        <f t="shared" si="109"/>
        <v>ERROR</v>
      </c>
      <c r="S3497" s="15"/>
      <c r="T3497" s="15"/>
      <c r="U3497" s="15"/>
      <c r="V3497" s="15"/>
      <c r="W3497" s="15"/>
      <c r="X3497" s="15"/>
      <c r="Y3497" s="41"/>
      <c r="Z3497" s="41"/>
      <c r="AA3497" s="41"/>
      <c r="AB3497" s="15"/>
      <c r="AC3497" s="15"/>
      <c r="AD3497" s="15"/>
      <c r="AE3497" s="15"/>
      <c r="AF3497" s="15"/>
      <c r="AG3497" s="15"/>
      <c r="AH3497" s="15"/>
      <c r="AI3497" s="15"/>
      <c r="AJ3497" s="15"/>
      <c r="AK3497" s="15"/>
      <c r="AL3497" s="15"/>
      <c r="AM3497" s="15"/>
      <c r="AN3497" s="15"/>
      <c r="AO3497" s="15"/>
      <c r="AP3497" s="15"/>
      <c r="AQ3497" s="15"/>
      <c r="AR3497" s="15"/>
      <c r="AS3497" s="15"/>
      <c r="AT3497" s="15"/>
      <c r="AU3497" s="15"/>
      <c r="AV3497" s="15"/>
      <c r="AW3497" s="15"/>
      <c r="AX3497" s="82"/>
      <c r="AY3497" s="82"/>
      <c r="AZ3497" s="10">
        <v>1</v>
      </c>
      <c r="BA3497" t="s">
        <v>22</v>
      </c>
      <c r="BB3497" t="s">
        <v>23</v>
      </c>
      <c r="BD3497" s="7" t="str">
        <f t="shared" si="108"/>
        <v>10881184538Shopee</v>
      </c>
    </row>
    <row r="3498" spans="2:57" ht="13.5" customHeight="1" x14ac:dyDescent="0.35">
      <c r="B3498" s="10" t="s">
        <v>17</v>
      </c>
      <c r="C3498" s="10" t="s">
        <v>806</v>
      </c>
      <c r="D3498" s="10" t="s">
        <v>65</v>
      </c>
      <c r="E3498" s="10" t="s">
        <v>66</v>
      </c>
      <c r="F3498" s="10"/>
      <c r="G3498" s="137">
        <v>10981177650</v>
      </c>
      <c r="H3498" s="10" t="s">
        <v>12300</v>
      </c>
      <c r="I3498" s="10" t="s">
        <v>11315</v>
      </c>
      <c r="J3498" s="10" t="s">
        <v>11375</v>
      </c>
      <c r="K3498" s="105" t="s">
        <v>11402</v>
      </c>
      <c r="L3498" s="98">
        <f>IFERROR(VLOOKUP($F3498&amp;$C3498,Sales!$J:$W,9,0),0)</f>
        <v>0</v>
      </c>
      <c r="M3498" s="98">
        <f>IFERROR(VLOOKUP($F3498&amp;$C3498,Sales!$J:$W,10,0),0)</f>
        <v>0</v>
      </c>
      <c r="N3498" s="98">
        <f>IFERROR(VLOOKUP($F3498&amp;$C3498,Sales!$J:$W,11,0),0)</f>
        <v>0</v>
      </c>
      <c r="O3498" s="98">
        <f>IFERROR(VLOOKUP($F3498&amp;$C3498,Sales!$J:$W,12,0),0)</f>
        <v>0</v>
      </c>
      <c r="P3498" s="98">
        <f>IFERROR(VLOOKUP($F3498&amp;$C3498,Sales!$J:$W,13,0),0)</f>
        <v>0</v>
      </c>
      <c r="Q3498" s="98">
        <f>IFERROR(VLOOKUP($F3498&amp;$C3498,Sales!$A:$H,7,0),0)</f>
        <v>0</v>
      </c>
      <c r="R3498" s="41" t="str">
        <f t="shared" si="109"/>
        <v>ERROR</v>
      </c>
      <c r="S3498" s="15"/>
      <c r="T3498" s="15"/>
      <c r="U3498" s="15"/>
      <c r="V3498" s="15"/>
      <c r="W3498" s="15"/>
      <c r="X3498" s="15"/>
      <c r="Y3498" s="41"/>
      <c r="Z3498" s="41"/>
      <c r="AA3498" s="41"/>
      <c r="AB3498" s="15"/>
      <c r="AC3498" s="15"/>
      <c r="AD3498" s="15"/>
      <c r="AE3498" s="15"/>
      <c r="AF3498" s="15"/>
      <c r="AG3498" s="15"/>
      <c r="AH3498" s="15"/>
      <c r="AI3498" s="15"/>
      <c r="AJ3498" s="15"/>
      <c r="AK3498" s="15"/>
      <c r="AL3498" s="15"/>
      <c r="AM3498" s="15"/>
      <c r="AN3498" s="15"/>
      <c r="AO3498" s="15"/>
      <c r="AP3498" s="15"/>
      <c r="AQ3498" s="15"/>
      <c r="AR3498" s="15"/>
      <c r="AS3498" s="15"/>
      <c r="AT3498" s="15"/>
      <c r="AU3498" s="15"/>
      <c r="AV3498" s="15"/>
      <c r="AW3498" s="15"/>
      <c r="AX3498" s="82"/>
      <c r="AY3498" s="82"/>
      <c r="AZ3498" s="10">
        <v>1</v>
      </c>
      <c r="BA3498" t="s">
        <v>22</v>
      </c>
      <c r="BB3498" t="s">
        <v>23</v>
      </c>
      <c r="BD3498" s="7" t="str">
        <f t="shared" si="108"/>
        <v>10981177650Shopee</v>
      </c>
    </row>
    <row r="3499" spans="2:57" ht="13.5" customHeight="1" x14ac:dyDescent="0.35">
      <c r="B3499" s="10" t="s">
        <v>17</v>
      </c>
      <c r="C3499" s="10" t="s">
        <v>806</v>
      </c>
      <c r="D3499" s="10" t="s">
        <v>65</v>
      </c>
      <c r="E3499" s="10" t="s">
        <v>66</v>
      </c>
      <c r="F3499" s="10"/>
      <c r="G3499" s="137">
        <v>12166711806</v>
      </c>
      <c r="H3499" s="10" t="s">
        <v>12301</v>
      </c>
      <c r="I3499" s="10" t="s">
        <v>11319</v>
      </c>
      <c r="J3499" s="10" t="s">
        <v>11376</v>
      </c>
      <c r="K3499" s="105" t="s">
        <v>11403</v>
      </c>
      <c r="L3499" s="98">
        <f>IFERROR(VLOOKUP($F3499&amp;$C3499,Sales!$J:$W,9,0),0)</f>
        <v>0</v>
      </c>
      <c r="M3499" s="98">
        <f>IFERROR(VLOOKUP($F3499&amp;$C3499,Sales!$J:$W,10,0),0)</f>
        <v>0</v>
      </c>
      <c r="N3499" s="98">
        <f>IFERROR(VLOOKUP($F3499&amp;$C3499,Sales!$J:$W,11,0),0)</f>
        <v>0</v>
      </c>
      <c r="O3499" s="98">
        <f>IFERROR(VLOOKUP($F3499&amp;$C3499,Sales!$J:$W,12,0),0)</f>
        <v>0</v>
      </c>
      <c r="P3499" s="98">
        <f>IFERROR(VLOOKUP($F3499&amp;$C3499,Sales!$J:$W,13,0),0)</f>
        <v>0</v>
      </c>
      <c r="Q3499" s="98">
        <f>IFERROR(VLOOKUP($F3499&amp;$C3499,Sales!$A:$H,7,0),0)</f>
        <v>0</v>
      </c>
      <c r="R3499" s="41" t="str">
        <f t="shared" si="109"/>
        <v>ERROR</v>
      </c>
      <c r="S3499" s="15"/>
      <c r="T3499" s="15"/>
      <c r="U3499" s="15"/>
      <c r="V3499" s="15"/>
      <c r="W3499" s="15"/>
      <c r="X3499" s="15"/>
      <c r="Y3499" s="41"/>
      <c r="Z3499" s="41"/>
      <c r="AA3499" s="41"/>
      <c r="AB3499" s="15"/>
      <c r="AC3499" s="15"/>
      <c r="AD3499" s="15"/>
      <c r="AE3499" s="15"/>
      <c r="AF3499" s="15"/>
      <c r="AG3499" s="15"/>
      <c r="AH3499" s="15"/>
      <c r="AI3499" s="15"/>
      <c r="AJ3499" s="15"/>
      <c r="AK3499" s="15"/>
      <c r="AL3499" s="15"/>
      <c r="AM3499" s="15"/>
      <c r="AN3499" s="15"/>
      <c r="AO3499" s="15"/>
      <c r="AP3499" s="15"/>
      <c r="AQ3499" s="15"/>
      <c r="AR3499" s="15"/>
      <c r="AS3499" s="15"/>
      <c r="AT3499" s="15"/>
      <c r="AU3499" s="15"/>
      <c r="AV3499" s="15"/>
      <c r="AW3499" s="15"/>
      <c r="AX3499" s="82"/>
      <c r="AY3499" s="82"/>
      <c r="AZ3499" s="10">
        <v>1</v>
      </c>
      <c r="BA3499" t="s">
        <v>22</v>
      </c>
      <c r="BB3499" t="s">
        <v>23</v>
      </c>
      <c r="BD3499" s="7" t="str">
        <f t="shared" si="108"/>
        <v>12166711806Shopee</v>
      </c>
    </row>
    <row r="3500" spans="2:57" ht="13.5" customHeight="1" x14ac:dyDescent="0.35">
      <c r="B3500" s="10" t="s">
        <v>17</v>
      </c>
      <c r="C3500" s="10" t="s">
        <v>806</v>
      </c>
      <c r="D3500" s="10" t="s">
        <v>65</v>
      </c>
      <c r="E3500" s="10" t="s">
        <v>66</v>
      </c>
      <c r="F3500" s="10"/>
      <c r="G3500" s="137">
        <v>13866692763</v>
      </c>
      <c r="H3500" s="10" t="s">
        <v>12302</v>
      </c>
      <c r="I3500" s="10" t="s">
        <v>11322</v>
      </c>
      <c r="J3500" s="10" t="s">
        <v>11377</v>
      </c>
      <c r="K3500" s="105" t="s">
        <v>11404</v>
      </c>
      <c r="L3500" s="98">
        <f>IFERROR(VLOOKUP($F3500&amp;$C3500,Sales!$J:$W,9,0),0)</f>
        <v>0</v>
      </c>
      <c r="M3500" s="98">
        <f>IFERROR(VLOOKUP($F3500&amp;$C3500,Sales!$J:$W,10,0),0)</f>
        <v>0</v>
      </c>
      <c r="N3500" s="98">
        <f>IFERROR(VLOOKUP($F3500&amp;$C3500,Sales!$J:$W,11,0),0)</f>
        <v>0</v>
      </c>
      <c r="O3500" s="98">
        <f>IFERROR(VLOOKUP($F3500&amp;$C3500,Sales!$J:$W,12,0),0)</f>
        <v>0</v>
      </c>
      <c r="P3500" s="98">
        <f>IFERROR(VLOOKUP($F3500&amp;$C3500,Sales!$J:$W,13,0),0)</f>
        <v>0</v>
      </c>
      <c r="Q3500" s="98">
        <f>IFERROR(VLOOKUP($F3500&amp;$C3500,Sales!$A:$H,7,0),0)</f>
        <v>0</v>
      </c>
      <c r="R3500" s="41" t="str">
        <f t="shared" si="109"/>
        <v>ERROR</v>
      </c>
      <c r="S3500" s="15"/>
      <c r="T3500" s="15"/>
      <c r="U3500" s="15"/>
      <c r="V3500" s="15"/>
      <c r="W3500" s="15"/>
      <c r="X3500" s="15"/>
      <c r="Y3500" s="41"/>
      <c r="Z3500" s="41"/>
      <c r="AA3500" s="41"/>
      <c r="AB3500" s="15"/>
      <c r="AC3500" s="15"/>
      <c r="AD3500" s="15"/>
      <c r="AE3500" s="15"/>
      <c r="AF3500" s="15"/>
      <c r="AG3500" s="15"/>
      <c r="AH3500" s="15"/>
      <c r="AI3500" s="15"/>
      <c r="AJ3500" s="15"/>
      <c r="AK3500" s="15"/>
      <c r="AL3500" s="15"/>
      <c r="AM3500" s="15"/>
      <c r="AN3500" s="15"/>
      <c r="AO3500" s="15"/>
      <c r="AP3500" s="15"/>
      <c r="AQ3500" s="15"/>
      <c r="AR3500" s="15"/>
      <c r="AS3500" s="15"/>
      <c r="AT3500" s="15"/>
      <c r="AU3500" s="15"/>
      <c r="AV3500" s="15"/>
      <c r="AW3500" s="15"/>
      <c r="AX3500" s="82"/>
      <c r="AY3500" s="82"/>
      <c r="AZ3500" s="10">
        <v>1</v>
      </c>
      <c r="BA3500" t="s">
        <v>22</v>
      </c>
      <c r="BB3500" t="s">
        <v>23</v>
      </c>
      <c r="BD3500" s="7" t="str">
        <f t="shared" si="108"/>
        <v>13866692763Shopee</v>
      </c>
    </row>
    <row r="3501" spans="2:57" ht="13.5" customHeight="1" x14ac:dyDescent="0.35">
      <c r="B3501" s="10" t="s">
        <v>17</v>
      </c>
      <c r="C3501" s="10" t="s">
        <v>806</v>
      </c>
      <c r="D3501" s="10" t="s">
        <v>294</v>
      </c>
      <c r="E3501" s="96" t="s">
        <v>295</v>
      </c>
      <c r="F3501" s="10" t="s">
        <v>2324</v>
      </c>
      <c r="G3501" s="137">
        <v>7137558785</v>
      </c>
      <c r="H3501" s="10" t="s">
        <v>14289</v>
      </c>
      <c r="I3501" s="10" t="s">
        <v>2450</v>
      </c>
      <c r="J3501" s="10" t="s">
        <v>14290</v>
      </c>
      <c r="K3501" s="102" t="s">
        <v>10359</v>
      </c>
      <c r="L3501" s="98">
        <f>IFERROR(VLOOKUP($F3501&amp;$C3501,Sales!$J:$W,9,0),0)</f>
        <v>0</v>
      </c>
      <c r="M3501" s="98">
        <f>IFERROR(VLOOKUP($F3501&amp;$C3501,Sales!$J:$W,10,0),0)</f>
        <v>0</v>
      </c>
      <c r="N3501" s="98">
        <f>IFERROR(VLOOKUP($F3501&amp;$C3501,Sales!$J:$W,11,0),0)</f>
        <v>0</v>
      </c>
      <c r="O3501" s="98">
        <f>IFERROR(VLOOKUP($F3501&amp;$C3501,Sales!$J:$W,12,0),0)</f>
        <v>0</v>
      </c>
      <c r="P3501" s="98">
        <f>IFERROR(VLOOKUP($F3501&amp;$C3501,Sales!$J:$W,13,0),0)</f>
        <v>0</v>
      </c>
      <c r="Q3501" s="98">
        <f>IFERROR(VLOOKUP($F3501&amp;$C3501,Sales!$A:$H,7,0),0)</f>
        <v>0</v>
      </c>
      <c r="R3501" s="41" t="str">
        <f t="shared" si="109"/>
        <v>ERROR</v>
      </c>
      <c r="S3501" s="15"/>
      <c r="T3501" s="15"/>
      <c r="U3501" s="15"/>
      <c r="V3501" s="15"/>
      <c r="W3501" s="15"/>
      <c r="X3501" s="15"/>
      <c r="Y3501" s="41"/>
      <c r="Z3501" s="41"/>
      <c r="AA3501" s="41"/>
      <c r="AB3501" s="15"/>
      <c r="AC3501" s="15"/>
      <c r="AD3501" s="15"/>
      <c r="AE3501" s="15"/>
      <c r="AF3501" s="15"/>
      <c r="AG3501" s="15"/>
      <c r="AH3501" s="15"/>
      <c r="AI3501" s="15"/>
      <c r="AJ3501" s="41"/>
      <c r="AK3501" s="15"/>
      <c r="AL3501" s="15"/>
      <c r="AM3501" s="15"/>
      <c r="AN3501" s="15"/>
      <c r="AO3501" s="15"/>
      <c r="AP3501" s="15"/>
      <c r="AQ3501" s="15"/>
      <c r="AR3501" s="15"/>
      <c r="AS3501" s="15"/>
      <c r="AT3501" s="15"/>
      <c r="AU3501" s="15"/>
      <c r="AV3501" s="15"/>
      <c r="AW3501" s="15"/>
      <c r="AX3501" s="15"/>
      <c r="AY3501" s="15"/>
      <c r="AZ3501" s="10">
        <v>1</v>
      </c>
      <c r="BA3501" s="100" t="s">
        <v>14193</v>
      </c>
      <c r="BB3501" t="s">
        <v>88</v>
      </c>
      <c r="BD3501" s="7" t="str">
        <f t="shared" si="108"/>
        <v>7137558785Shopee</v>
      </c>
      <c r="BE3501" s="101"/>
    </row>
    <row r="3502" spans="2:57" ht="13.5" customHeight="1" x14ac:dyDescent="0.35">
      <c r="B3502" s="10" t="s">
        <v>17</v>
      </c>
      <c r="C3502" s="10" t="s">
        <v>806</v>
      </c>
      <c r="D3502" s="10" t="s">
        <v>294</v>
      </c>
      <c r="E3502" s="96" t="s">
        <v>295</v>
      </c>
      <c r="F3502" s="96" t="s">
        <v>10428</v>
      </c>
      <c r="G3502" s="138">
        <v>6030533049</v>
      </c>
      <c r="H3502" s="96" t="s">
        <v>14291</v>
      </c>
      <c r="I3502" s="96" t="s">
        <v>1704</v>
      </c>
      <c r="J3502" s="10" t="s">
        <v>14292</v>
      </c>
      <c r="K3502" s="102" t="s">
        <v>10303</v>
      </c>
      <c r="L3502" s="98">
        <f>IFERROR(VLOOKUP($F3502&amp;$C3502,Sales!$J:$W,9,0),0)</f>
        <v>0</v>
      </c>
      <c r="M3502" s="98">
        <f>IFERROR(VLOOKUP($F3502&amp;$C3502,Sales!$J:$W,10,0),0)</f>
        <v>0</v>
      </c>
      <c r="N3502" s="98">
        <f>IFERROR(VLOOKUP($F3502&amp;$C3502,Sales!$J:$W,11,0),0)</f>
        <v>0</v>
      </c>
      <c r="O3502" s="98">
        <f>IFERROR(VLOOKUP($F3502&amp;$C3502,Sales!$J:$W,12,0),0)</f>
        <v>0</v>
      </c>
      <c r="P3502" s="98">
        <f>IFERROR(VLOOKUP($F3502&amp;$C3502,Sales!$J:$W,13,0),0)</f>
        <v>0</v>
      </c>
      <c r="Q3502" s="98">
        <f>IFERROR(VLOOKUP($F3502&amp;$C3502,Sales!$A:$H,7,0),0)</f>
        <v>0</v>
      </c>
      <c r="R3502" s="41" t="str">
        <f t="shared" si="109"/>
        <v>ERROR</v>
      </c>
      <c r="S3502" s="15"/>
      <c r="T3502" s="15"/>
      <c r="U3502" s="15"/>
      <c r="V3502" s="15"/>
      <c r="W3502" s="15"/>
      <c r="X3502" s="15"/>
      <c r="Y3502" s="41"/>
      <c r="Z3502" s="41"/>
      <c r="AA3502" s="41"/>
      <c r="AB3502" s="15"/>
      <c r="AC3502" s="15"/>
      <c r="AD3502" s="15"/>
      <c r="AE3502" s="15"/>
      <c r="AF3502" s="15"/>
      <c r="AG3502" s="15"/>
      <c r="AH3502" s="15"/>
      <c r="AI3502" s="15"/>
      <c r="AJ3502" s="41"/>
      <c r="AK3502" s="15"/>
      <c r="AL3502" s="15"/>
      <c r="AM3502" s="15"/>
      <c r="AN3502" s="15"/>
      <c r="AO3502" s="15"/>
      <c r="AP3502" s="15"/>
      <c r="AQ3502" s="15"/>
      <c r="AR3502" s="15"/>
      <c r="AS3502" s="15"/>
      <c r="AT3502" s="15"/>
      <c r="AU3502" s="15"/>
      <c r="AV3502" s="15"/>
      <c r="AW3502" s="15"/>
      <c r="AX3502" s="15"/>
      <c r="AY3502" s="15"/>
      <c r="AZ3502" s="10">
        <v>1</v>
      </c>
      <c r="BA3502" s="100" t="s">
        <v>14193</v>
      </c>
      <c r="BB3502" t="s">
        <v>88</v>
      </c>
      <c r="BD3502" s="7" t="str">
        <f t="shared" si="108"/>
        <v>6030533049Shopee</v>
      </c>
      <c r="BE3502" s="101"/>
    </row>
    <row r="3503" spans="2:57" ht="13.5" customHeight="1" x14ac:dyDescent="0.35">
      <c r="B3503" s="10" t="s">
        <v>17</v>
      </c>
      <c r="C3503" s="10" t="s">
        <v>806</v>
      </c>
      <c r="D3503" s="10" t="s">
        <v>65</v>
      </c>
      <c r="E3503" s="10" t="s">
        <v>66</v>
      </c>
      <c r="F3503" s="10"/>
      <c r="G3503" s="137">
        <v>12966695615</v>
      </c>
      <c r="H3503" s="10" t="s">
        <v>12303</v>
      </c>
      <c r="I3503" s="10" t="s">
        <v>11320</v>
      </c>
      <c r="J3503" s="10" t="s">
        <v>11379</v>
      </c>
      <c r="K3503" s="105" t="s">
        <v>11406</v>
      </c>
      <c r="L3503" s="98">
        <f>IFERROR(VLOOKUP($F3503&amp;$C3503,Sales!$J:$W,9,0),0)</f>
        <v>0</v>
      </c>
      <c r="M3503" s="98">
        <f>IFERROR(VLOOKUP($F3503&amp;$C3503,Sales!$J:$W,10,0),0)</f>
        <v>0</v>
      </c>
      <c r="N3503" s="98">
        <f>IFERROR(VLOOKUP($F3503&amp;$C3503,Sales!$J:$W,11,0),0)</f>
        <v>0</v>
      </c>
      <c r="O3503" s="98">
        <f>IFERROR(VLOOKUP($F3503&amp;$C3503,Sales!$J:$W,12,0),0)</f>
        <v>0</v>
      </c>
      <c r="P3503" s="98">
        <f>IFERROR(VLOOKUP($F3503&amp;$C3503,Sales!$J:$W,13,0),0)</f>
        <v>0</v>
      </c>
      <c r="Q3503" s="98">
        <f>IFERROR(VLOOKUP($F3503&amp;$C3503,Sales!$A:$H,7,0),0)</f>
        <v>0</v>
      </c>
      <c r="R3503" s="41" t="str">
        <f t="shared" si="109"/>
        <v>ERROR</v>
      </c>
      <c r="S3503" s="15"/>
      <c r="T3503" s="15"/>
      <c r="U3503" s="15"/>
      <c r="V3503" s="15"/>
      <c r="W3503" s="15"/>
      <c r="X3503" s="15"/>
      <c r="Y3503" s="41"/>
      <c r="Z3503" s="41"/>
      <c r="AA3503" s="41"/>
      <c r="AB3503" s="15"/>
      <c r="AC3503" s="15"/>
      <c r="AD3503" s="15"/>
      <c r="AE3503" s="15"/>
      <c r="AF3503" s="15"/>
      <c r="AG3503" s="15"/>
      <c r="AH3503" s="15"/>
      <c r="AI3503" s="15"/>
      <c r="AJ3503" s="15"/>
      <c r="AK3503" s="15"/>
      <c r="AL3503" s="15"/>
      <c r="AM3503" s="15"/>
      <c r="AN3503" s="15"/>
      <c r="AO3503" s="15"/>
      <c r="AP3503" s="15"/>
      <c r="AQ3503" s="15"/>
      <c r="AR3503" s="15"/>
      <c r="AS3503" s="15"/>
      <c r="AT3503" s="15"/>
      <c r="AU3503" s="15"/>
      <c r="AV3503" s="15"/>
      <c r="AW3503" s="15"/>
      <c r="AX3503" s="82"/>
      <c r="AY3503" s="82"/>
      <c r="AZ3503" s="10">
        <v>1</v>
      </c>
      <c r="BA3503" t="s">
        <v>22</v>
      </c>
      <c r="BB3503" t="s">
        <v>23</v>
      </c>
      <c r="BD3503" s="7" t="str">
        <f t="shared" si="108"/>
        <v>12966695615Shopee</v>
      </c>
    </row>
    <row r="3504" spans="2:57" ht="13.5" customHeight="1" x14ac:dyDescent="0.35">
      <c r="B3504" s="10" t="s">
        <v>17</v>
      </c>
      <c r="C3504" s="10" t="s">
        <v>806</v>
      </c>
      <c r="D3504" s="10" t="s">
        <v>65</v>
      </c>
      <c r="E3504" s="10" t="s">
        <v>66</v>
      </c>
      <c r="F3504" s="10"/>
      <c r="G3504" s="137">
        <v>14431309999</v>
      </c>
      <c r="H3504" s="10" t="s">
        <v>12304</v>
      </c>
      <c r="I3504" s="10" t="s">
        <v>11323</v>
      </c>
      <c r="J3504" s="10" t="s">
        <v>11380</v>
      </c>
      <c r="K3504" s="105" t="s">
        <v>11407</v>
      </c>
      <c r="L3504" s="98">
        <f>IFERROR(VLOOKUP($F3504&amp;$C3504,Sales!$J:$W,9,0),0)</f>
        <v>0</v>
      </c>
      <c r="M3504" s="98">
        <f>IFERROR(VLOOKUP($F3504&amp;$C3504,Sales!$J:$W,10,0),0)</f>
        <v>0</v>
      </c>
      <c r="N3504" s="98">
        <f>IFERROR(VLOOKUP($F3504&amp;$C3504,Sales!$J:$W,11,0),0)</f>
        <v>0</v>
      </c>
      <c r="O3504" s="98">
        <f>IFERROR(VLOOKUP($F3504&amp;$C3504,Sales!$J:$W,12,0),0)</f>
        <v>0</v>
      </c>
      <c r="P3504" s="98">
        <f>IFERROR(VLOOKUP($F3504&amp;$C3504,Sales!$J:$W,13,0),0)</f>
        <v>0</v>
      </c>
      <c r="Q3504" s="98">
        <f>IFERROR(VLOOKUP($F3504&amp;$C3504,Sales!$A:$H,7,0),0)</f>
        <v>0</v>
      </c>
      <c r="R3504" s="41" t="str">
        <f t="shared" si="109"/>
        <v>ERROR</v>
      </c>
      <c r="S3504" s="15"/>
      <c r="T3504" s="15"/>
      <c r="U3504" s="15"/>
      <c r="V3504" s="15"/>
      <c r="W3504" s="15"/>
      <c r="X3504" s="15"/>
      <c r="Y3504" s="41"/>
      <c r="Z3504" s="41"/>
      <c r="AA3504" s="41"/>
      <c r="AB3504" s="15"/>
      <c r="AC3504" s="15"/>
      <c r="AD3504" s="15"/>
      <c r="AE3504" s="15"/>
      <c r="AF3504" s="15"/>
      <c r="AG3504" s="15"/>
      <c r="AH3504" s="15"/>
      <c r="AI3504" s="15"/>
      <c r="AJ3504" s="15"/>
      <c r="AK3504" s="15"/>
      <c r="AL3504" s="15"/>
      <c r="AM3504" s="15"/>
      <c r="AN3504" s="15"/>
      <c r="AO3504" s="15"/>
      <c r="AP3504" s="15"/>
      <c r="AQ3504" s="15"/>
      <c r="AR3504" s="15"/>
      <c r="AS3504" s="15"/>
      <c r="AT3504" s="15"/>
      <c r="AU3504" s="15"/>
      <c r="AV3504" s="15"/>
      <c r="AW3504" s="15"/>
      <c r="AX3504" s="82"/>
      <c r="AY3504" s="82"/>
      <c r="AZ3504" s="10">
        <v>1</v>
      </c>
      <c r="BA3504" t="s">
        <v>22</v>
      </c>
      <c r="BB3504" t="s">
        <v>23</v>
      </c>
      <c r="BD3504" s="7" t="str">
        <f t="shared" si="108"/>
        <v>14431309999Shopee</v>
      </c>
    </row>
    <row r="3505" spans="2:57" ht="13.5" customHeight="1" x14ac:dyDescent="0.35">
      <c r="B3505" s="10" t="s">
        <v>17</v>
      </c>
      <c r="C3505" s="10" t="s">
        <v>806</v>
      </c>
      <c r="D3505" s="10" t="s">
        <v>65</v>
      </c>
      <c r="E3505" s="10" t="s">
        <v>66</v>
      </c>
      <c r="F3505" s="10"/>
      <c r="G3505" s="137">
        <v>15831309776</v>
      </c>
      <c r="H3505" s="10" t="s">
        <v>12305</v>
      </c>
      <c r="I3505" s="10" t="s">
        <v>11317</v>
      </c>
      <c r="J3505" s="10" t="s">
        <v>11381</v>
      </c>
      <c r="K3505" s="105" t="s">
        <v>11408</v>
      </c>
      <c r="L3505" s="98">
        <f>IFERROR(VLOOKUP($F3505&amp;$C3505,Sales!$J:$W,9,0),0)</f>
        <v>0</v>
      </c>
      <c r="M3505" s="98">
        <f>IFERROR(VLOOKUP($F3505&amp;$C3505,Sales!$J:$W,10,0),0)</f>
        <v>0</v>
      </c>
      <c r="N3505" s="98">
        <f>IFERROR(VLOOKUP($F3505&amp;$C3505,Sales!$J:$W,11,0),0)</f>
        <v>0</v>
      </c>
      <c r="O3505" s="98">
        <f>IFERROR(VLOOKUP($F3505&amp;$C3505,Sales!$J:$W,12,0),0)</f>
        <v>0</v>
      </c>
      <c r="P3505" s="98">
        <f>IFERROR(VLOOKUP($F3505&amp;$C3505,Sales!$J:$W,13,0),0)</f>
        <v>0</v>
      </c>
      <c r="Q3505" s="98">
        <f>IFERROR(VLOOKUP($F3505&amp;$C3505,Sales!$A:$H,7,0),0)</f>
        <v>0</v>
      </c>
      <c r="R3505" s="41" t="str">
        <f t="shared" si="109"/>
        <v>ERROR</v>
      </c>
      <c r="S3505" s="15"/>
      <c r="T3505" s="15"/>
      <c r="U3505" s="15"/>
      <c r="V3505" s="15"/>
      <c r="W3505" s="15"/>
      <c r="X3505" s="15"/>
      <c r="Y3505" s="41"/>
      <c r="Z3505" s="41"/>
      <c r="AA3505" s="41"/>
      <c r="AB3505" s="15"/>
      <c r="AC3505" s="15"/>
      <c r="AD3505" s="15"/>
      <c r="AE3505" s="15"/>
      <c r="AF3505" s="15"/>
      <c r="AG3505" s="15"/>
      <c r="AH3505" s="15"/>
      <c r="AI3505" s="15"/>
      <c r="AJ3505" s="15"/>
      <c r="AK3505" s="15"/>
      <c r="AL3505" s="15"/>
      <c r="AM3505" s="15"/>
      <c r="AN3505" s="15"/>
      <c r="AO3505" s="15"/>
      <c r="AP3505" s="15"/>
      <c r="AQ3505" s="15"/>
      <c r="AR3505" s="15"/>
      <c r="AS3505" s="15"/>
      <c r="AT3505" s="15"/>
      <c r="AU3505" s="15"/>
      <c r="AV3505" s="15"/>
      <c r="AW3505" s="15"/>
      <c r="AX3505" s="82"/>
      <c r="AY3505" s="82"/>
      <c r="AZ3505" s="10">
        <v>1</v>
      </c>
      <c r="BA3505" t="s">
        <v>22</v>
      </c>
      <c r="BB3505" t="s">
        <v>23</v>
      </c>
      <c r="BD3505" s="7" t="str">
        <f t="shared" si="108"/>
        <v>15831309776Shopee</v>
      </c>
    </row>
    <row r="3506" spans="2:57" ht="13.5" customHeight="1" x14ac:dyDescent="0.35">
      <c r="B3506" s="10" t="s">
        <v>17</v>
      </c>
      <c r="C3506" s="10" t="s">
        <v>806</v>
      </c>
      <c r="D3506" s="10" t="s">
        <v>65</v>
      </c>
      <c r="E3506" s="10" t="s">
        <v>66</v>
      </c>
      <c r="F3506" s="10" t="s">
        <v>13814</v>
      </c>
      <c r="G3506" s="137">
        <v>23100310668</v>
      </c>
      <c r="H3506" s="10"/>
      <c r="I3506" s="10">
        <v>4987176137708</v>
      </c>
      <c r="J3506" s="10" t="s">
        <v>13938</v>
      </c>
      <c r="K3506" s="106" t="s">
        <v>13796</v>
      </c>
      <c r="L3506" s="98">
        <f>IFERROR(VLOOKUP($F3506&amp;$C3506,Sales!$J:$W,9,0),0)</f>
        <v>0</v>
      </c>
      <c r="M3506" s="98">
        <f>IFERROR(VLOOKUP($F3506&amp;$C3506,Sales!$J:$W,10,0),0)</f>
        <v>0</v>
      </c>
      <c r="N3506" s="98">
        <f>IFERROR(VLOOKUP($F3506&amp;$C3506,Sales!$J:$W,11,0),0)</f>
        <v>0</v>
      </c>
      <c r="O3506" s="98">
        <f>IFERROR(VLOOKUP($F3506&amp;$C3506,Sales!$J:$W,12,0),0)</f>
        <v>0</v>
      </c>
      <c r="P3506" s="98">
        <f>IFERROR(VLOOKUP($F3506&amp;$C3506,Sales!$J:$W,13,0),0)</f>
        <v>0</v>
      </c>
      <c r="Q3506" s="98">
        <f>IFERROR(VLOOKUP($F3506&amp;$C3506,Sales!$A:$H,7,0),0)</f>
        <v>0</v>
      </c>
      <c r="R3506" s="41" t="str">
        <f t="shared" si="109"/>
        <v>ERROR</v>
      </c>
      <c r="S3506" s="15"/>
      <c r="T3506" s="15"/>
      <c r="U3506" s="15"/>
      <c r="V3506" s="15"/>
      <c r="W3506" s="15"/>
      <c r="X3506" s="15"/>
      <c r="Y3506" s="41"/>
      <c r="Z3506" s="41"/>
      <c r="AA3506" s="41"/>
      <c r="AB3506" s="15"/>
      <c r="AC3506" s="15"/>
      <c r="AD3506" s="15"/>
      <c r="AE3506" s="15"/>
      <c r="AF3506" s="15"/>
      <c r="AG3506" s="15"/>
      <c r="AH3506" s="15"/>
      <c r="AI3506" s="15"/>
      <c r="AJ3506" s="15"/>
      <c r="AK3506" s="15"/>
      <c r="AL3506" s="15"/>
      <c r="AM3506" s="15"/>
      <c r="AN3506" s="15"/>
      <c r="AO3506" s="15"/>
      <c r="AP3506" s="15"/>
      <c r="AQ3506" s="15"/>
      <c r="AR3506" s="15"/>
      <c r="AS3506" s="15"/>
      <c r="AT3506" s="15"/>
      <c r="AU3506" s="15"/>
      <c r="AV3506" s="15"/>
      <c r="AW3506" s="15"/>
      <c r="AX3506" s="82"/>
      <c r="AY3506" s="82"/>
      <c r="AZ3506" s="10">
        <v>1</v>
      </c>
      <c r="BA3506" t="s">
        <v>22</v>
      </c>
      <c r="BB3506" t="s">
        <v>23</v>
      </c>
      <c r="BD3506" s="7" t="str">
        <f t="shared" si="108"/>
        <v>23100310668Shopee</v>
      </c>
    </row>
    <row r="3507" spans="2:57" ht="13.5" customHeight="1" x14ac:dyDescent="0.35">
      <c r="B3507" s="10" t="s">
        <v>17</v>
      </c>
      <c r="C3507" s="10" t="s">
        <v>806</v>
      </c>
      <c r="D3507" s="10" t="s">
        <v>65</v>
      </c>
      <c r="E3507" s="10" t="s">
        <v>66</v>
      </c>
      <c r="F3507" s="10" t="s">
        <v>13832</v>
      </c>
      <c r="G3507" s="137">
        <v>21058437580</v>
      </c>
      <c r="H3507" s="10"/>
      <c r="I3507" s="10" t="s">
        <v>13878</v>
      </c>
      <c r="J3507" s="10" t="s">
        <v>13939</v>
      </c>
      <c r="K3507" s="106" t="s">
        <v>13857</v>
      </c>
      <c r="L3507" s="98">
        <f>IFERROR(VLOOKUP($F3507&amp;$C3507,Sales!$J:$W,9,0),0)</f>
        <v>0</v>
      </c>
      <c r="M3507" s="98">
        <f>IFERROR(VLOOKUP($F3507&amp;$C3507,Sales!$J:$W,10,0),0)</f>
        <v>0</v>
      </c>
      <c r="N3507" s="98">
        <f>IFERROR(VLOOKUP($F3507&amp;$C3507,Sales!$J:$W,11,0),0)</f>
        <v>0</v>
      </c>
      <c r="O3507" s="98">
        <f>IFERROR(VLOOKUP($F3507&amp;$C3507,Sales!$J:$W,12,0),0)</f>
        <v>0</v>
      </c>
      <c r="P3507" s="98">
        <f>IFERROR(VLOOKUP($F3507&amp;$C3507,Sales!$J:$W,13,0),0)</f>
        <v>0</v>
      </c>
      <c r="Q3507" s="98">
        <f>IFERROR(VLOOKUP($F3507&amp;$C3507,Sales!$A:$H,7,0),0)</f>
        <v>0</v>
      </c>
      <c r="R3507" s="41" t="str">
        <f t="shared" si="109"/>
        <v>ERROR</v>
      </c>
      <c r="S3507" s="15"/>
      <c r="T3507" s="15"/>
      <c r="U3507" s="15"/>
      <c r="V3507" s="15"/>
      <c r="W3507" s="15"/>
      <c r="X3507" s="15"/>
      <c r="Y3507" s="41"/>
      <c r="Z3507" s="41"/>
      <c r="AA3507" s="41"/>
      <c r="AB3507" s="15"/>
      <c r="AC3507" s="15"/>
      <c r="AD3507" s="15"/>
      <c r="AE3507" s="15"/>
      <c r="AF3507" s="15"/>
      <c r="AG3507" s="15"/>
      <c r="AH3507" s="15"/>
      <c r="AI3507" s="15"/>
      <c r="AJ3507" s="15"/>
      <c r="AK3507" s="15"/>
      <c r="AL3507" s="15"/>
      <c r="AM3507" s="15"/>
      <c r="AN3507" s="15"/>
      <c r="AO3507" s="15"/>
      <c r="AP3507" s="15"/>
      <c r="AQ3507" s="15"/>
      <c r="AR3507" s="15"/>
      <c r="AS3507" s="15"/>
      <c r="AT3507" s="15"/>
      <c r="AU3507" s="15"/>
      <c r="AV3507" s="15"/>
      <c r="AW3507" s="15"/>
      <c r="AX3507" s="82"/>
      <c r="AY3507" s="82"/>
      <c r="AZ3507" s="10">
        <v>1</v>
      </c>
      <c r="BA3507" t="s">
        <v>22</v>
      </c>
      <c r="BB3507" t="s">
        <v>23</v>
      </c>
      <c r="BD3507" s="7" t="str">
        <f t="shared" si="108"/>
        <v>21058437580Shopee</v>
      </c>
    </row>
    <row r="3508" spans="2:57" ht="13.5" customHeight="1" x14ac:dyDescent="0.35">
      <c r="B3508" s="10" t="s">
        <v>17</v>
      </c>
      <c r="C3508" s="10" t="s">
        <v>806</v>
      </c>
      <c r="D3508" s="10" t="s">
        <v>65</v>
      </c>
      <c r="E3508" s="10" t="s">
        <v>66</v>
      </c>
      <c r="F3508" s="10" t="s">
        <v>13833</v>
      </c>
      <c r="G3508" s="137">
        <v>18858440492</v>
      </c>
      <c r="H3508" s="10"/>
      <c r="I3508" s="10" t="s">
        <v>13879</v>
      </c>
      <c r="J3508" s="10" t="s">
        <v>13940</v>
      </c>
      <c r="K3508" s="106" t="s">
        <v>13909</v>
      </c>
      <c r="L3508" s="98">
        <f>IFERROR(VLOOKUP($F3508&amp;$C3508,Sales!$J:$W,9,0),0)</f>
        <v>0</v>
      </c>
      <c r="M3508" s="98">
        <f>IFERROR(VLOOKUP($F3508&amp;$C3508,Sales!$J:$W,10,0),0)</f>
        <v>0</v>
      </c>
      <c r="N3508" s="98">
        <f>IFERROR(VLOOKUP($F3508&amp;$C3508,Sales!$J:$W,11,0),0)</f>
        <v>0</v>
      </c>
      <c r="O3508" s="98">
        <f>IFERROR(VLOOKUP($F3508&amp;$C3508,Sales!$J:$W,12,0),0)</f>
        <v>0</v>
      </c>
      <c r="P3508" s="98">
        <f>IFERROR(VLOOKUP($F3508&amp;$C3508,Sales!$J:$W,13,0),0)</f>
        <v>0</v>
      </c>
      <c r="Q3508" s="98">
        <f>IFERROR(VLOOKUP($F3508&amp;$C3508,Sales!$A:$H,7,0),0)</f>
        <v>0</v>
      </c>
      <c r="R3508" s="41" t="str">
        <f t="shared" si="109"/>
        <v>ERROR</v>
      </c>
      <c r="S3508" s="15"/>
      <c r="T3508" s="15"/>
      <c r="U3508" s="15"/>
      <c r="V3508" s="15"/>
      <c r="W3508" s="15"/>
      <c r="X3508" s="15"/>
      <c r="Y3508" s="41"/>
      <c r="Z3508" s="41"/>
      <c r="AA3508" s="41"/>
      <c r="AB3508" s="15"/>
      <c r="AC3508" s="15"/>
      <c r="AD3508" s="15"/>
      <c r="AE3508" s="15"/>
      <c r="AF3508" s="15"/>
      <c r="AG3508" s="15"/>
      <c r="AH3508" s="15"/>
      <c r="AI3508" s="15"/>
      <c r="AJ3508" s="15"/>
      <c r="AK3508" s="15"/>
      <c r="AL3508" s="15"/>
      <c r="AM3508" s="15"/>
      <c r="AN3508" s="15"/>
      <c r="AO3508" s="15"/>
      <c r="AP3508" s="15"/>
      <c r="AQ3508" s="15"/>
      <c r="AR3508" s="15"/>
      <c r="AS3508" s="15"/>
      <c r="AT3508" s="15"/>
      <c r="AU3508" s="15"/>
      <c r="AV3508" s="15"/>
      <c r="AW3508" s="15"/>
      <c r="AX3508" s="82"/>
      <c r="AY3508" s="82"/>
      <c r="AZ3508" s="10">
        <v>1</v>
      </c>
      <c r="BA3508" t="s">
        <v>22</v>
      </c>
      <c r="BB3508" t="s">
        <v>23</v>
      </c>
      <c r="BD3508" s="7" t="str">
        <f t="shared" ref="BD3508:BD3571" si="110">G3508&amp;C3508</f>
        <v>18858440492Shopee</v>
      </c>
    </row>
    <row r="3509" spans="2:57" ht="13.5" customHeight="1" x14ac:dyDescent="0.35">
      <c r="B3509" s="10" t="s">
        <v>17</v>
      </c>
      <c r="C3509" s="10" t="s">
        <v>806</v>
      </c>
      <c r="D3509" s="10" t="s">
        <v>294</v>
      </c>
      <c r="E3509" s="96" t="s">
        <v>295</v>
      </c>
      <c r="F3509" s="96" t="s">
        <v>1750</v>
      </c>
      <c r="G3509" s="138">
        <v>4244310459</v>
      </c>
      <c r="H3509" s="96" t="s">
        <v>14293</v>
      </c>
      <c r="I3509" s="96" t="s">
        <v>1751</v>
      </c>
      <c r="J3509" s="10" t="s">
        <v>14294</v>
      </c>
      <c r="K3509" s="102" t="s">
        <v>4747</v>
      </c>
      <c r="L3509" s="98">
        <f>IFERROR(VLOOKUP($F3509&amp;$C3509,Sales!$J:$W,9,0),0)</f>
        <v>0</v>
      </c>
      <c r="M3509" s="98">
        <f>IFERROR(VLOOKUP($F3509&amp;$C3509,Sales!$J:$W,10,0),0)</f>
        <v>0</v>
      </c>
      <c r="N3509" s="98">
        <f>IFERROR(VLOOKUP($F3509&amp;$C3509,Sales!$J:$W,11,0),0)</f>
        <v>0</v>
      </c>
      <c r="O3509" s="98">
        <f>IFERROR(VLOOKUP($F3509&amp;$C3509,Sales!$J:$W,12,0),0)</f>
        <v>0</v>
      </c>
      <c r="P3509" s="98">
        <f>IFERROR(VLOOKUP($F3509&amp;$C3509,Sales!$J:$W,13,0),0)</f>
        <v>0</v>
      </c>
      <c r="Q3509" s="98">
        <f>IFERROR(VLOOKUP($F3509&amp;$C3509,Sales!$A:$H,7,0),0)</f>
        <v>0</v>
      </c>
      <c r="R3509" s="41" t="str">
        <f t="shared" si="109"/>
        <v>ERROR</v>
      </c>
      <c r="S3509" s="15"/>
      <c r="T3509" s="15"/>
      <c r="U3509" s="15"/>
      <c r="V3509" s="15"/>
      <c r="W3509" s="15"/>
      <c r="X3509" s="15"/>
      <c r="Y3509" s="41"/>
      <c r="Z3509" s="41"/>
      <c r="AA3509" s="41"/>
      <c r="AB3509" s="15"/>
      <c r="AC3509" s="15"/>
      <c r="AD3509" s="15"/>
      <c r="AE3509" s="15"/>
      <c r="AF3509" s="15"/>
      <c r="AG3509" s="15"/>
      <c r="AH3509" s="15"/>
      <c r="AI3509" s="15"/>
      <c r="AJ3509" s="41"/>
      <c r="AK3509" s="15"/>
      <c r="AL3509" s="15"/>
      <c r="AM3509" s="15"/>
      <c r="AN3509" s="15"/>
      <c r="AO3509" s="15"/>
      <c r="AP3509" s="15"/>
      <c r="AQ3509" s="15"/>
      <c r="AR3509" s="15"/>
      <c r="AS3509" s="15"/>
      <c r="AT3509" s="15"/>
      <c r="AU3509" s="15"/>
      <c r="AV3509" s="15"/>
      <c r="AW3509" s="15"/>
      <c r="AX3509" s="15"/>
      <c r="AY3509" s="15"/>
      <c r="AZ3509" s="10">
        <v>1</v>
      </c>
      <c r="BA3509" s="100" t="s">
        <v>14193</v>
      </c>
      <c r="BB3509" t="s">
        <v>88</v>
      </c>
      <c r="BD3509" s="7" t="str">
        <f t="shared" si="110"/>
        <v>4244310459Shopee</v>
      </c>
      <c r="BE3509" s="101"/>
    </row>
    <row r="3510" spans="2:57" ht="13.5" customHeight="1" x14ac:dyDescent="0.35">
      <c r="B3510" s="10" t="s">
        <v>17</v>
      </c>
      <c r="C3510" s="10" t="s">
        <v>806</v>
      </c>
      <c r="D3510" s="10" t="s">
        <v>65</v>
      </c>
      <c r="E3510" s="10" t="s">
        <v>66</v>
      </c>
      <c r="F3510" s="10" t="s">
        <v>13834</v>
      </c>
      <c r="G3510" s="137">
        <v>18958441641</v>
      </c>
      <c r="H3510" s="10"/>
      <c r="I3510" s="10" t="s">
        <v>13880</v>
      </c>
      <c r="J3510" s="10" t="s">
        <v>13941</v>
      </c>
      <c r="K3510" s="106" t="s">
        <v>13862</v>
      </c>
      <c r="L3510" s="98">
        <f>IFERROR(VLOOKUP($F3510&amp;$C3510,Sales!$J:$W,9,0),0)</f>
        <v>0</v>
      </c>
      <c r="M3510" s="98">
        <f>IFERROR(VLOOKUP($F3510&amp;$C3510,Sales!$J:$W,10,0),0)</f>
        <v>0</v>
      </c>
      <c r="N3510" s="98">
        <f>IFERROR(VLOOKUP($F3510&amp;$C3510,Sales!$J:$W,11,0),0)</f>
        <v>0</v>
      </c>
      <c r="O3510" s="98">
        <f>IFERROR(VLOOKUP($F3510&amp;$C3510,Sales!$J:$W,12,0),0)</f>
        <v>0</v>
      </c>
      <c r="P3510" s="98">
        <f>IFERROR(VLOOKUP($F3510&amp;$C3510,Sales!$J:$W,13,0),0)</f>
        <v>0</v>
      </c>
      <c r="Q3510" s="98">
        <f>IFERROR(VLOOKUP($F3510&amp;$C3510,Sales!$A:$H,7,0),0)</f>
        <v>0</v>
      </c>
      <c r="R3510" s="41" t="str">
        <f t="shared" si="109"/>
        <v>ERROR</v>
      </c>
      <c r="S3510" s="15"/>
      <c r="T3510" s="15"/>
      <c r="U3510" s="15"/>
      <c r="V3510" s="15"/>
      <c r="W3510" s="15"/>
      <c r="X3510" s="15"/>
      <c r="Y3510" s="41"/>
      <c r="Z3510" s="41"/>
      <c r="AA3510" s="41"/>
      <c r="AB3510" s="15"/>
      <c r="AC3510" s="15"/>
      <c r="AD3510" s="15"/>
      <c r="AE3510" s="15"/>
      <c r="AF3510" s="15"/>
      <c r="AG3510" s="15"/>
      <c r="AH3510" s="15"/>
      <c r="AI3510" s="15"/>
      <c r="AJ3510" s="15"/>
      <c r="AK3510" s="15"/>
      <c r="AL3510" s="15"/>
      <c r="AM3510" s="15"/>
      <c r="AN3510" s="15"/>
      <c r="AO3510" s="15"/>
      <c r="AP3510" s="15"/>
      <c r="AQ3510" s="15"/>
      <c r="AR3510" s="15"/>
      <c r="AS3510" s="15"/>
      <c r="AT3510" s="15"/>
      <c r="AU3510" s="15"/>
      <c r="AV3510" s="15"/>
      <c r="AW3510" s="15"/>
      <c r="AX3510" s="82"/>
      <c r="AY3510" s="82"/>
      <c r="AZ3510" s="10">
        <v>1</v>
      </c>
      <c r="BA3510" t="s">
        <v>22</v>
      </c>
      <c r="BB3510" t="s">
        <v>23</v>
      </c>
      <c r="BD3510" s="7" t="str">
        <f t="shared" si="110"/>
        <v>18958441641Shopee</v>
      </c>
    </row>
    <row r="3511" spans="2:57" ht="13.5" customHeight="1" x14ac:dyDescent="0.35">
      <c r="B3511" s="10" t="s">
        <v>17</v>
      </c>
      <c r="C3511" s="10" t="s">
        <v>806</v>
      </c>
      <c r="D3511" s="10" t="s">
        <v>65</v>
      </c>
      <c r="E3511" s="10" t="s">
        <v>66</v>
      </c>
      <c r="F3511" s="10" t="s">
        <v>13815</v>
      </c>
      <c r="G3511" s="137">
        <v>19254770808</v>
      </c>
      <c r="H3511" s="10"/>
      <c r="I3511" s="10">
        <v>4987176137722</v>
      </c>
      <c r="J3511" s="10" t="s">
        <v>13942</v>
      </c>
      <c r="K3511" s="106" t="s">
        <v>13794</v>
      </c>
      <c r="L3511" s="98">
        <f>IFERROR(VLOOKUP($F3511&amp;$C3511,Sales!$J:$W,9,0),0)</f>
        <v>0</v>
      </c>
      <c r="M3511" s="98">
        <f>IFERROR(VLOOKUP($F3511&amp;$C3511,Sales!$J:$W,10,0),0)</f>
        <v>0</v>
      </c>
      <c r="N3511" s="98">
        <f>IFERROR(VLOOKUP($F3511&amp;$C3511,Sales!$J:$W,11,0),0)</f>
        <v>0</v>
      </c>
      <c r="O3511" s="98">
        <f>IFERROR(VLOOKUP($F3511&amp;$C3511,Sales!$J:$W,12,0),0)</f>
        <v>0</v>
      </c>
      <c r="P3511" s="98">
        <f>IFERROR(VLOOKUP($F3511&amp;$C3511,Sales!$J:$W,13,0),0)</f>
        <v>0</v>
      </c>
      <c r="Q3511" s="98">
        <f>IFERROR(VLOOKUP($F3511&amp;$C3511,Sales!$A:$H,7,0),0)</f>
        <v>0</v>
      </c>
      <c r="R3511" s="41" t="str">
        <f t="shared" si="109"/>
        <v>ERROR</v>
      </c>
      <c r="S3511" s="15"/>
      <c r="T3511" s="15"/>
      <c r="U3511" s="15"/>
      <c r="V3511" s="15"/>
      <c r="W3511" s="15"/>
      <c r="X3511" s="15"/>
      <c r="Y3511" s="41"/>
      <c r="Z3511" s="41"/>
      <c r="AA3511" s="41"/>
      <c r="AB3511" s="15"/>
      <c r="AC3511" s="15"/>
      <c r="AD3511" s="15"/>
      <c r="AE3511" s="15"/>
      <c r="AF3511" s="15"/>
      <c r="AG3511" s="15"/>
      <c r="AH3511" s="15"/>
      <c r="AI3511" s="15"/>
      <c r="AJ3511" s="15"/>
      <c r="AK3511" s="15"/>
      <c r="AL3511" s="15"/>
      <c r="AM3511" s="15"/>
      <c r="AN3511" s="15"/>
      <c r="AO3511" s="15"/>
      <c r="AP3511" s="15"/>
      <c r="AQ3511" s="15"/>
      <c r="AR3511" s="15"/>
      <c r="AS3511" s="15"/>
      <c r="AT3511" s="15"/>
      <c r="AU3511" s="15"/>
      <c r="AV3511" s="15"/>
      <c r="AW3511" s="15"/>
      <c r="AX3511" s="82"/>
      <c r="AY3511" s="82"/>
      <c r="AZ3511" s="10">
        <v>1</v>
      </c>
      <c r="BA3511" t="s">
        <v>22</v>
      </c>
      <c r="BB3511" t="s">
        <v>23</v>
      </c>
      <c r="BD3511" s="7" t="str">
        <f t="shared" si="110"/>
        <v>19254770808Shopee</v>
      </c>
    </row>
    <row r="3512" spans="2:57" ht="13.5" customHeight="1" x14ac:dyDescent="0.35">
      <c r="B3512" s="10" t="s">
        <v>17</v>
      </c>
      <c r="C3512" s="10" t="s">
        <v>806</v>
      </c>
      <c r="D3512" s="10" t="s">
        <v>65</v>
      </c>
      <c r="E3512" s="10" t="s">
        <v>66</v>
      </c>
      <c r="F3512" s="10" t="s">
        <v>13835</v>
      </c>
      <c r="G3512" s="137">
        <v>16488663420</v>
      </c>
      <c r="H3512" s="10"/>
      <c r="I3512" s="10" t="s">
        <v>13881</v>
      </c>
      <c r="J3512" s="10" t="s">
        <v>13943</v>
      </c>
      <c r="K3512" s="106" t="s">
        <v>13820</v>
      </c>
      <c r="L3512" s="98">
        <f>IFERROR(VLOOKUP($F3512&amp;$C3512,Sales!$J:$W,9,0),0)</f>
        <v>0</v>
      </c>
      <c r="M3512" s="98">
        <f>IFERROR(VLOOKUP($F3512&amp;$C3512,Sales!$J:$W,10,0),0)</f>
        <v>0</v>
      </c>
      <c r="N3512" s="98">
        <f>IFERROR(VLOOKUP($F3512&amp;$C3512,Sales!$J:$W,11,0),0)</f>
        <v>0</v>
      </c>
      <c r="O3512" s="98">
        <f>IFERROR(VLOOKUP($F3512&amp;$C3512,Sales!$J:$W,12,0),0)</f>
        <v>0</v>
      </c>
      <c r="P3512" s="98">
        <f>IFERROR(VLOOKUP($F3512&amp;$C3512,Sales!$J:$W,13,0),0)</f>
        <v>0</v>
      </c>
      <c r="Q3512" s="98">
        <f>IFERROR(VLOOKUP($F3512&amp;$C3512,Sales!$A:$H,7,0),0)</f>
        <v>0</v>
      </c>
      <c r="R3512" s="41" t="str">
        <f t="shared" si="109"/>
        <v>ERROR</v>
      </c>
      <c r="S3512" s="15"/>
      <c r="T3512" s="15"/>
      <c r="U3512" s="15"/>
      <c r="V3512" s="15"/>
      <c r="W3512" s="15"/>
      <c r="X3512" s="15"/>
      <c r="Y3512" s="41"/>
      <c r="Z3512" s="41"/>
      <c r="AA3512" s="41"/>
      <c r="AB3512" s="15"/>
      <c r="AC3512" s="15"/>
      <c r="AD3512" s="15"/>
      <c r="AE3512" s="15"/>
      <c r="AF3512" s="15"/>
      <c r="AG3512" s="15"/>
      <c r="AH3512" s="15"/>
      <c r="AI3512" s="15"/>
      <c r="AJ3512" s="15"/>
      <c r="AK3512" s="15"/>
      <c r="AL3512" s="15"/>
      <c r="AM3512" s="15"/>
      <c r="AN3512" s="15"/>
      <c r="AO3512" s="15"/>
      <c r="AP3512" s="15"/>
      <c r="AQ3512" s="15"/>
      <c r="AR3512" s="15"/>
      <c r="AS3512" s="15"/>
      <c r="AT3512" s="15"/>
      <c r="AU3512" s="15"/>
      <c r="AV3512" s="15"/>
      <c r="AW3512" s="15"/>
      <c r="AX3512" s="82"/>
      <c r="AY3512" s="82"/>
      <c r="AZ3512" s="10">
        <v>1</v>
      </c>
      <c r="BA3512" t="s">
        <v>22</v>
      </c>
      <c r="BB3512" t="s">
        <v>23</v>
      </c>
      <c r="BD3512" s="7" t="str">
        <f t="shared" si="110"/>
        <v>16488663420Shopee</v>
      </c>
    </row>
    <row r="3513" spans="2:57" ht="13.5" customHeight="1" x14ac:dyDescent="0.35">
      <c r="B3513" s="10" t="s">
        <v>17</v>
      </c>
      <c r="C3513" s="10" t="s">
        <v>806</v>
      </c>
      <c r="D3513" s="10" t="s">
        <v>65</v>
      </c>
      <c r="E3513" s="10" t="s">
        <v>66</v>
      </c>
      <c r="F3513" s="10" t="s">
        <v>13836</v>
      </c>
      <c r="G3513" s="137">
        <v>21558434773</v>
      </c>
      <c r="H3513" s="10"/>
      <c r="I3513" s="10" t="s">
        <v>13882</v>
      </c>
      <c r="J3513" s="10" t="s">
        <v>13944</v>
      </c>
      <c r="K3513" s="106" t="s">
        <v>13858</v>
      </c>
      <c r="L3513" s="98">
        <f>IFERROR(VLOOKUP($F3513&amp;$C3513,Sales!$J:$W,9,0),0)</f>
        <v>0</v>
      </c>
      <c r="M3513" s="98">
        <f>IFERROR(VLOOKUP($F3513&amp;$C3513,Sales!$J:$W,10,0),0)</f>
        <v>0</v>
      </c>
      <c r="N3513" s="98">
        <f>IFERROR(VLOOKUP($F3513&amp;$C3513,Sales!$J:$W,11,0),0)</f>
        <v>0</v>
      </c>
      <c r="O3513" s="98">
        <f>IFERROR(VLOOKUP($F3513&amp;$C3513,Sales!$J:$W,12,0),0)</f>
        <v>0</v>
      </c>
      <c r="P3513" s="98">
        <f>IFERROR(VLOOKUP($F3513&amp;$C3513,Sales!$J:$W,13,0),0)</f>
        <v>0</v>
      </c>
      <c r="Q3513" s="98">
        <f>IFERROR(VLOOKUP($F3513&amp;$C3513,Sales!$A:$H,7,0),0)</f>
        <v>0</v>
      </c>
      <c r="R3513" s="41" t="str">
        <f t="shared" si="109"/>
        <v>ERROR</v>
      </c>
      <c r="S3513" s="15"/>
      <c r="T3513" s="15"/>
      <c r="U3513" s="15"/>
      <c r="V3513" s="15"/>
      <c r="W3513" s="15"/>
      <c r="X3513" s="15"/>
      <c r="Y3513" s="41"/>
      <c r="Z3513" s="41"/>
      <c r="AA3513" s="41"/>
      <c r="AB3513" s="15"/>
      <c r="AC3513" s="15"/>
      <c r="AD3513" s="15"/>
      <c r="AE3513" s="15"/>
      <c r="AF3513" s="15"/>
      <c r="AG3513" s="15"/>
      <c r="AH3513" s="15"/>
      <c r="AI3513" s="15"/>
      <c r="AJ3513" s="15"/>
      <c r="AK3513" s="15"/>
      <c r="AL3513" s="15"/>
      <c r="AM3513" s="15"/>
      <c r="AN3513" s="15"/>
      <c r="AO3513" s="15"/>
      <c r="AP3513" s="15"/>
      <c r="AQ3513" s="15"/>
      <c r="AR3513" s="15"/>
      <c r="AS3513" s="15"/>
      <c r="AT3513" s="15"/>
      <c r="AU3513" s="15"/>
      <c r="AV3513" s="15"/>
      <c r="AW3513" s="15"/>
      <c r="AX3513" s="82"/>
      <c r="AY3513" s="82"/>
      <c r="AZ3513" s="10">
        <v>1</v>
      </c>
      <c r="BA3513" t="s">
        <v>22</v>
      </c>
      <c r="BB3513" t="s">
        <v>23</v>
      </c>
      <c r="BD3513" s="7" t="str">
        <f t="shared" si="110"/>
        <v>21558434773Shopee</v>
      </c>
    </row>
    <row r="3514" spans="2:57" ht="13.5" customHeight="1" x14ac:dyDescent="0.35">
      <c r="B3514" s="10" t="s">
        <v>17</v>
      </c>
      <c r="C3514" s="10" t="s">
        <v>806</v>
      </c>
      <c r="D3514" s="10" t="s">
        <v>65</v>
      </c>
      <c r="E3514" s="10" t="s">
        <v>66</v>
      </c>
      <c r="F3514" s="10" t="s">
        <v>13837</v>
      </c>
      <c r="G3514" s="137">
        <v>20958438012</v>
      </c>
      <c r="H3514" s="10"/>
      <c r="I3514" s="10" t="s">
        <v>13883</v>
      </c>
      <c r="J3514" s="10" t="s">
        <v>13945</v>
      </c>
      <c r="K3514" s="106" t="s">
        <v>13856</v>
      </c>
      <c r="L3514" s="98">
        <f>IFERROR(VLOOKUP($F3514&amp;$C3514,Sales!$J:$W,9,0),0)</f>
        <v>0</v>
      </c>
      <c r="M3514" s="98">
        <f>IFERROR(VLOOKUP($F3514&amp;$C3514,Sales!$J:$W,10,0),0)</f>
        <v>0</v>
      </c>
      <c r="N3514" s="98">
        <f>IFERROR(VLOOKUP($F3514&amp;$C3514,Sales!$J:$W,11,0),0)</f>
        <v>0</v>
      </c>
      <c r="O3514" s="98">
        <f>IFERROR(VLOOKUP($F3514&amp;$C3514,Sales!$J:$W,12,0),0)</f>
        <v>0</v>
      </c>
      <c r="P3514" s="98">
        <f>IFERROR(VLOOKUP($F3514&amp;$C3514,Sales!$J:$W,13,0),0)</f>
        <v>0</v>
      </c>
      <c r="Q3514" s="98">
        <f>IFERROR(VLOOKUP($F3514&amp;$C3514,Sales!$A:$H,7,0),0)</f>
        <v>0</v>
      </c>
      <c r="R3514" s="41" t="str">
        <f t="shared" si="109"/>
        <v>ERROR</v>
      </c>
      <c r="S3514" s="15"/>
      <c r="T3514" s="15"/>
      <c r="U3514" s="15"/>
      <c r="V3514" s="15"/>
      <c r="W3514" s="15"/>
      <c r="X3514" s="15"/>
      <c r="Y3514" s="41"/>
      <c r="Z3514" s="41"/>
      <c r="AA3514" s="41"/>
      <c r="AB3514" s="15"/>
      <c r="AC3514" s="15"/>
      <c r="AD3514" s="15"/>
      <c r="AE3514" s="15"/>
      <c r="AF3514" s="15"/>
      <c r="AG3514" s="15"/>
      <c r="AH3514" s="15"/>
      <c r="AI3514" s="15"/>
      <c r="AJ3514" s="15"/>
      <c r="AK3514" s="15"/>
      <c r="AL3514" s="15"/>
      <c r="AM3514" s="15"/>
      <c r="AN3514" s="15"/>
      <c r="AO3514" s="15"/>
      <c r="AP3514" s="15"/>
      <c r="AQ3514" s="15"/>
      <c r="AR3514" s="15"/>
      <c r="AS3514" s="15"/>
      <c r="AT3514" s="15"/>
      <c r="AU3514" s="15"/>
      <c r="AV3514" s="15"/>
      <c r="AW3514" s="15"/>
      <c r="AX3514" s="82"/>
      <c r="AY3514" s="82"/>
      <c r="AZ3514" s="10">
        <v>1</v>
      </c>
      <c r="BA3514" t="s">
        <v>22</v>
      </c>
      <c r="BB3514" t="s">
        <v>23</v>
      </c>
      <c r="BD3514" s="7" t="str">
        <f t="shared" si="110"/>
        <v>20958438012Shopee</v>
      </c>
    </row>
    <row r="3515" spans="2:57" ht="13.5" customHeight="1" x14ac:dyDescent="0.35">
      <c r="B3515" s="10" t="s">
        <v>17</v>
      </c>
      <c r="C3515" s="10" t="s">
        <v>806</v>
      </c>
      <c r="D3515" s="10" t="s">
        <v>119</v>
      </c>
      <c r="E3515" s="10" t="s">
        <v>120</v>
      </c>
      <c r="F3515" s="10" t="s">
        <v>170</v>
      </c>
      <c r="G3515" s="137">
        <v>95550204</v>
      </c>
      <c r="H3515" s="10" t="s">
        <v>12060</v>
      </c>
      <c r="I3515" s="10" t="s">
        <v>171</v>
      </c>
      <c r="J3515" s="10" t="s">
        <v>3690</v>
      </c>
      <c r="K3515" s="102" t="s">
        <v>4356</v>
      </c>
      <c r="L3515" s="98">
        <f>IFERROR(VLOOKUP($F3515&amp;$C3515,Sales!$J:$W,9,0),0)</f>
        <v>0</v>
      </c>
      <c r="M3515" s="98">
        <f>IFERROR(VLOOKUP($F3515&amp;$C3515,Sales!$J:$W,10,0),0)</f>
        <v>0</v>
      </c>
      <c r="N3515" s="98">
        <f>IFERROR(VLOOKUP($F3515&amp;$C3515,Sales!$J:$W,11,0),0)</f>
        <v>0</v>
      </c>
      <c r="O3515" s="98">
        <f>IFERROR(VLOOKUP($F3515&amp;$C3515,Sales!$J:$W,12,0),0)</f>
        <v>0</v>
      </c>
      <c r="P3515" s="98">
        <f>IFERROR(VLOOKUP($F3515&amp;$C3515,Sales!$J:$W,13,0),0)</f>
        <v>0</v>
      </c>
      <c r="Q3515" s="98">
        <f>IFERROR(VLOOKUP($F3515&amp;$C3515,Sales!$A:$H,7,0),0)</f>
        <v>0</v>
      </c>
      <c r="R3515" s="41" t="str">
        <f t="shared" si="109"/>
        <v>ERROR</v>
      </c>
      <c r="S3515" s="15"/>
      <c r="T3515" s="15"/>
      <c r="U3515" s="15"/>
      <c r="V3515" s="15"/>
      <c r="W3515" s="15"/>
      <c r="X3515" s="15"/>
      <c r="Y3515" s="41"/>
      <c r="Z3515" s="41"/>
      <c r="AA3515" s="41"/>
      <c r="AB3515" s="15"/>
      <c r="AC3515" s="15"/>
      <c r="AD3515" s="15"/>
      <c r="AE3515" s="15"/>
      <c r="AF3515" s="15"/>
      <c r="AG3515" s="15"/>
      <c r="AH3515" s="15"/>
      <c r="AI3515" s="15"/>
      <c r="AJ3515" s="41"/>
      <c r="AK3515" s="15"/>
      <c r="AL3515" s="15"/>
      <c r="AM3515" s="15"/>
      <c r="AN3515" s="15"/>
      <c r="AO3515" s="15"/>
      <c r="AP3515" s="15"/>
      <c r="AQ3515" s="15"/>
      <c r="AR3515" s="15"/>
      <c r="AS3515" s="15"/>
      <c r="AT3515" s="15"/>
      <c r="AU3515" s="15"/>
      <c r="AV3515" s="15"/>
      <c r="AW3515" s="15"/>
      <c r="AX3515" s="82"/>
      <c r="AY3515" s="82"/>
      <c r="AZ3515" s="10">
        <v>1</v>
      </c>
      <c r="BA3515" t="s">
        <v>31</v>
      </c>
      <c r="BB3515" t="s">
        <v>23</v>
      </c>
      <c r="BD3515" s="7" t="str">
        <f t="shared" si="110"/>
        <v>95550204Shopee</v>
      </c>
    </row>
    <row r="3516" spans="2:57" ht="13.5" customHeight="1" x14ac:dyDescent="0.35">
      <c r="B3516" s="10" t="s">
        <v>17</v>
      </c>
      <c r="C3516" s="10" t="s">
        <v>806</v>
      </c>
      <c r="D3516" s="10" t="s">
        <v>119</v>
      </c>
      <c r="E3516" s="10" t="s">
        <v>120</v>
      </c>
      <c r="F3516" s="10" t="s">
        <v>131</v>
      </c>
      <c r="G3516" s="137">
        <v>95550211</v>
      </c>
      <c r="H3516" s="10" t="s">
        <v>14295</v>
      </c>
      <c r="I3516" s="10" t="s">
        <v>132</v>
      </c>
      <c r="J3516" s="10" t="s">
        <v>3692</v>
      </c>
      <c r="K3516" s="102" t="s">
        <v>4358</v>
      </c>
      <c r="L3516" s="98">
        <f>IFERROR(VLOOKUP($F3516&amp;$C3516,Sales!$J:$W,9,0),0)</f>
        <v>0</v>
      </c>
      <c r="M3516" s="98">
        <f>IFERROR(VLOOKUP($F3516&amp;$C3516,Sales!$J:$W,10,0),0)</f>
        <v>0</v>
      </c>
      <c r="N3516" s="98">
        <f>IFERROR(VLOOKUP($F3516&amp;$C3516,Sales!$J:$W,11,0),0)</f>
        <v>0</v>
      </c>
      <c r="O3516" s="98">
        <f>IFERROR(VLOOKUP($F3516&amp;$C3516,Sales!$J:$W,12,0),0)</f>
        <v>0</v>
      </c>
      <c r="P3516" s="98">
        <f>IFERROR(VLOOKUP($F3516&amp;$C3516,Sales!$J:$W,13,0),0)</f>
        <v>0</v>
      </c>
      <c r="Q3516" s="98">
        <f>IFERROR(VLOOKUP($F3516&amp;$C3516,Sales!$A:$H,7,0),0)</f>
        <v>0</v>
      </c>
      <c r="R3516" s="41" t="str">
        <f t="shared" si="109"/>
        <v>ERROR</v>
      </c>
      <c r="S3516" s="15"/>
      <c r="T3516" s="15"/>
      <c r="U3516" s="15"/>
      <c r="V3516" s="15"/>
      <c r="W3516" s="15"/>
      <c r="X3516" s="15"/>
      <c r="Y3516" s="41"/>
      <c r="Z3516" s="41"/>
      <c r="AA3516" s="41"/>
      <c r="AB3516" s="15"/>
      <c r="AC3516" s="15"/>
      <c r="AD3516" s="15"/>
      <c r="AE3516" s="15"/>
      <c r="AF3516" s="15"/>
      <c r="AG3516" s="15"/>
      <c r="AH3516" s="15"/>
      <c r="AI3516" s="15"/>
      <c r="AJ3516" s="41"/>
      <c r="AK3516" s="15"/>
      <c r="AL3516" s="15"/>
      <c r="AM3516" s="15"/>
      <c r="AN3516" s="15"/>
      <c r="AO3516" s="15"/>
      <c r="AP3516" s="15"/>
      <c r="AQ3516" s="15"/>
      <c r="AR3516" s="15"/>
      <c r="AS3516" s="15"/>
      <c r="AT3516" s="15"/>
      <c r="AU3516" s="15"/>
      <c r="AV3516" s="15"/>
      <c r="AW3516" s="15"/>
      <c r="AX3516" s="82"/>
      <c r="AY3516" s="82"/>
      <c r="AZ3516" s="10">
        <v>1</v>
      </c>
      <c r="BA3516" t="s">
        <v>31</v>
      </c>
      <c r="BB3516" t="s">
        <v>23</v>
      </c>
      <c r="BD3516" s="7" t="str">
        <f t="shared" si="110"/>
        <v>95550211Shopee</v>
      </c>
    </row>
    <row r="3517" spans="2:57" ht="13.5" customHeight="1" x14ac:dyDescent="0.35">
      <c r="B3517" s="10" t="s">
        <v>17</v>
      </c>
      <c r="C3517" s="10" t="s">
        <v>806</v>
      </c>
      <c r="D3517" s="10" t="s">
        <v>119</v>
      </c>
      <c r="E3517" s="10" t="s">
        <v>120</v>
      </c>
      <c r="F3517" s="10" t="s">
        <v>162</v>
      </c>
      <c r="G3517" s="137">
        <v>449157113</v>
      </c>
      <c r="H3517" s="10" t="s">
        <v>14296</v>
      </c>
      <c r="I3517" s="10" t="s">
        <v>163</v>
      </c>
      <c r="J3517" s="10" t="s">
        <v>3693</v>
      </c>
      <c r="K3517" s="102" t="s">
        <v>4380</v>
      </c>
      <c r="L3517" s="98">
        <f>IFERROR(VLOOKUP($F3517&amp;$C3517,Sales!$J:$W,9,0),0)</f>
        <v>0</v>
      </c>
      <c r="M3517" s="98">
        <f>IFERROR(VLOOKUP($F3517&amp;$C3517,Sales!$J:$W,10,0),0)</f>
        <v>0</v>
      </c>
      <c r="N3517" s="98">
        <f>IFERROR(VLOOKUP($F3517&amp;$C3517,Sales!$J:$W,11,0),0)</f>
        <v>0</v>
      </c>
      <c r="O3517" s="98">
        <f>IFERROR(VLOOKUP($F3517&amp;$C3517,Sales!$J:$W,12,0),0)</f>
        <v>0</v>
      </c>
      <c r="P3517" s="98">
        <f>IFERROR(VLOOKUP($F3517&amp;$C3517,Sales!$J:$W,13,0),0)</f>
        <v>0</v>
      </c>
      <c r="Q3517" s="98">
        <f>IFERROR(VLOOKUP($F3517&amp;$C3517,Sales!$A:$H,7,0),0)</f>
        <v>0</v>
      </c>
      <c r="R3517" s="41" t="str">
        <f t="shared" si="109"/>
        <v>ERROR</v>
      </c>
      <c r="S3517" s="15"/>
      <c r="T3517" s="15"/>
      <c r="U3517" s="15"/>
      <c r="V3517" s="15"/>
      <c r="W3517" s="15"/>
      <c r="X3517" s="15"/>
      <c r="Y3517" s="41"/>
      <c r="Z3517" s="41"/>
      <c r="AA3517" s="41"/>
      <c r="AB3517" s="15"/>
      <c r="AC3517" s="15"/>
      <c r="AD3517" s="15"/>
      <c r="AE3517" s="15"/>
      <c r="AF3517" s="15"/>
      <c r="AG3517" s="15"/>
      <c r="AH3517" s="15"/>
      <c r="AI3517" s="15"/>
      <c r="AJ3517" s="41"/>
      <c r="AK3517" s="15"/>
      <c r="AL3517" s="15"/>
      <c r="AM3517" s="15"/>
      <c r="AN3517" s="15"/>
      <c r="AO3517" s="15"/>
      <c r="AP3517" s="15"/>
      <c r="AQ3517" s="15"/>
      <c r="AR3517" s="15"/>
      <c r="AS3517" s="15"/>
      <c r="AT3517" s="15"/>
      <c r="AU3517" s="15"/>
      <c r="AV3517" s="15"/>
      <c r="AW3517" s="15"/>
      <c r="AX3517" s="82"/>
      <c r="AY3517" s="82"/>
      <c r="AZ3517" s="10">
        <v>1</v>
      </c>
      <c r="BA3517" t="s">
        <v>31</v>
      </c>
      <c r="BB3517" t="s">
        <v>23</v>
      </c>
      <c r="BD3517" s="7" t="str">
        <f t="shared" si="110"/>
        <v>449157113Shopee</v>
      </c>
    </row>
    <row r="3518" spans="2:57" ht="13.5" customHeight="1" x14ac:dyDescent="0.35">
      <c r="B3518" s="10" t="s">
        <v>17</v>
      </c>
      <c r="C3518" s="10" t="s">
        <v>806</v>
      </c>
      <c r="D3518" s="10" t="s">
        <v>119</v>
      </c>
      <c r="E3518" s="10" t="s">
        <v>120</v>
      </c>
      <c r="F3518" s="10" t="s">
        <v>164</v>
      </c>
      <c r="G3518" s="137">
        <v>95550233</v>
      </c>
      <c r="H3518" s="10" t="s">
        <v>14297</v>
      </c>
      <c r="I3518" s="10" t="s">
        <v>165</v>
      </c>
      <c r="J3518" s="10" t="s">
        <v>3694</v>
      </c>
      <c r="K3518" s="102" t="s">
        <v>4360</v>
      </c>
      <c r="L3518" s="98">
        <f>IFERROR(VLOOKUP($F3518&amp;$C3518,Sales!$J:$W,9,0),0)</f>
        <v>0</v>
      </c>
      <c r="M3518" s="98">
        <f>IFERROR(VLOOKUP($F3518&amp;$C3518,Sales!$J:$W,10,0),0)</f>
        <v>0</v>
      </c>
      <c r="N3518" s="98">
        <f>IFERROR(VLOOKUP($F3518&amp;$C3518,Sales!$J:$W,11,0),0)</f>
        <v>0</v>
      </c>
      <c r="O3518" s="98">
        <f>IFERROR(VLOOKUP($F3518&amp;$C3518,Sales!$J:$W,12,0),0)</f>
        <v>0</v>
      </c>
      <c r="P3518" s="98">
        <f>IFERROR(VLOOKUP($F3518&amp;$C3518,Sales!$J:$W,13,0),0)</f>
        <v>0</v>
      </c>
      <c r="Q3518" s="98">
        <f>IFERROR(VLOOKUP($F3518&amp;$C3518,Sales!$A:$H,7,0),0)</f>
        <v>0</v>
      </c>
      <c r="R3518" s="41" t="str">
        <f t="shared" si="109"/>
        <v>ERROR</v>
      </c>
      <c r="S3518" s="15"/>
      <c r="T3518" s="15"/>
      <c r="U3518" s="15"/>
      <c r="V3518" s="15"/>
      <c r="W3518" s="15"/>
      <c r="X3518" s="15"/>
      <c r="Y3518" s="41"/>
      <c r="Z3518" s="41"/>
      <c r="AA3518" s="41"/>
      <c r="AB3518" s="15"/>
      <c r="AC3518" s="15"/>
      <c r="AD3518" s="15"/>
      <c r="AE3518" s="15"/>
      <c r="AF3518" s="15"/>
      <c r="AG3518" s="15"/>
      <c r="AH3518" s="15"/>
      <c r="AI3518" s="15"/>
      <c r="AJ3518" s="41"/>
      <c r="AK3518" s="15"/>
      <c r="AL3518" s="15"/>
      <c r="AM3518" s="15"/>
      <c r="AN3518" s="15"/>
      <c r="AO3518" s="15"/>
      <c r="AP3518" s="15"/>
      <c r="AQ3518" s="15"/>
      <c r="AR3518" s="15"/>
      <c r="AS3518" s="15"/>
      <c r="AT3518" s="15"/>
      <c r="AU3518" s="15"/>
      <c r="AV3518" s="15"/>
      <c r="AW3518" s="15"/>
      <c r="AX3518" s="82"/>
      <c r="AY3518" s="82"/>
      <c r="AZ3518" s="10">
        <v>1</v>
      </c>
      <c r="BA3518" t="s">
        <v>31</v>
      </c>
      <c r="BB3518" t="s">
        <v>23</v>
      </c>
      <c r="BD3518" s="7" t="str">
        <f t="shared" si="110"/>
        <v>95550233Shopee</v>
      </c>
    </row>
    <row r="3519" spans="2:57" ht="13.5" customHeight="1" x14ac:dyDescent="0.35">
      <c r="B3519" s="10" t="s">
        <v>17</v>
      </c>
      <c r="C3519" s="10" t="s">
        <v>806</v>
      </c>
      <c r="D3519" s="10" t="s">
        <v>405</v>
      </c>
      <c r="E3519" s="10" t="s">
        <v>406</v>
      </c>
      <c r="F3519" s="96" t="s">
        <v>2338</v>
      </c>
      <c r="G3519" s="138">
        <v>6533603111</v>
      </c>
      <c r="H3519" s="96" t="s">
        <v>14298</v>
      </c>
      <c r="I3519" s="96" t="s">
        <v>2340</v>
      </c>
      <c r="J3519" s="10" t="s">
        <v>14299</v>
      </c>
      <c r="K3519" s="102" t="s">
        <v>10327</v>
      </c>
      <c r="L3519" s="98">
        <f>IFERROR(VLOOKUP($F3519&amp;$C3519,Sales!$J:$W,9,0),0)</f>
        <v>0</v>
      </c>
      <c r="M3519" s="98">
        <f>IFERROR(VLOOKUP($F3519&amp;$C3519,Sales!$J:$W,10,0),0)</f>
        <v>0</v>
      </c>
      <c r="N3519" s="98">
        <f>IFERROR(VLOOKUP($F3519&amp;$C3519,Sales!$J:$W,11,0),0)</f>
        <v>0</v>
      </c>
      <c r="O3519" s="98">
        <f>IFERROR(VLOOKUP($F3519&amp;$C3519,Sales!$J:$W,12,0),0)</f>
        <v>0</v>
      </c>
      <c r="P3519" s="98">
        <f>IFERROR(VLOOKUP($F3519&amp;$C3519,Sales!$J:$W,13,0),0)</f>
        <v>0</v>
      </c>
      <c r="Q3519" s="98">
        <f>IFERROR(VLOOKUP($F3519&amp;$C3519,Sales!$A:$H,7,0),0)</f>
        <v>0</v>
      </c>
      <c r="R3519" s="41" t="str">
        <f t="shared" si="109"/>
        <v>ERROR</v>
      </c>
      <c r="S3519" s="15"/>
      <c r="T3519" s="15"/>
      <c r="U3519" s="15"/>
      <c r="V3519" s="15"/>
      <c r="W3519" s="15"/>
      <c r="X3519" s="15"/>
      <c r="Y3519" s="41"/>
      <c r="Z3519" s="41"/>
      <c r="AA3519" s="41"/>
      <c r="AB3519" s="15"/>
      <c r="AC3519" s="15"/>
      <c r="AD3519" s="15"/>
      <c r="AE3519" s="15"/>
      <c r="AF3519" s="15"/>
      <c r="AG3519" s="15"/>
      <c r="AH3519" s="15"/>
      <c r="AI3519" s="15"/>
      <c r="AJ3519" s="41"/>
      <c r="AK3519" s="15"/>
      <c r="AL3519" s="15"/>
      <c r="AM3519" s="15"/>
      <c r="AN3519" s="15"/>
      <c r="AO3519" s="15"/>
      <c r="AP3519" s="15"/>
      <c r="AQ3519" s="15"/>
      <c r="AR3519" s="15"/>
      <c r="AS3519" s="15"/>
      <c r="AT3519" s="15"/>
      <c r="AU3519" s="15"/>
      <c r="AV3519" s="15"/>
      <c r="AW3519" s="15"/>
      <c r="AX3519" s="15"/>
      <c r="AY3519" s="15"/>
      <c r="AZ3519" s="10">
        <v>1</v>
      </c>
      <c r="BA3519" s="100" t="s">
        <v>14193</v>
      </c>
      <c r="BB3519" t="s">
        <v>88</v>
      </c>
      <c r="BD3519" s="7" t="str">
        <f t="shared" si="110"/>
        <v>6533603111Shopee</v>
      </c>
      <c r="BE3519" s="101"/>
    </row>
    <row r="3520" spans="2:57" ht="13.5" customHeight="1" x14ac:dyDescent="0.35">
      <c r="B3520" s="10" t="s">
        <v>17</v>
      </c>
      <c r="C3520" s="10" t="s">
        <v>806</v>
      </c>
      <c r="D3520" s="10" t="s">
        <v>119</v>
      </c>
      <c r="E3520" s="10" t="s">
        <v>120</v>
      </c>
      <c r="F3520" s="10" t="s">
        <v>143</v>
      </c>
      <c r="G3520" s="137">
        <v>95550207</v>
      </c>
      <c r="H3520" s="10" t="s">
        <v>14300</v>
      </c>
      <c r="I3520" s="10" t="s">
        <v>144</v>
      </c>
      <c r="J3520" s="10" t="s">
        <v>3695</v>
      </c>
      <c r="K3520" s="102" t="s">
        <v>4357</v>
      </c>
      <c r="L3520" s="98">
        <f>IFERROR(VLOOKUP($F3520&amp;$C3520,Sales!$J:$W,9,0),0)</f>
        <v>0</v>
      </c>
      <c r="M3520" s="98">
        <f>IFERROR(VLOOKUP($F3520&amp;$C3520,Sales!$J:$W,10,0),0)</f>
        <v>0</v>
      </c>
      <c r="N3520" s="98">
        <f>IFERROR(VLOOKUP($F3520&amp;$C3520,Sales!$J:$W,11,0),0)</f>
        <v>0</v>
      </c>
      <c r="O3520" s="98">
        <f>IFERROR(VLOOKUP($F3520&amp;$C3520,Sales!$J:$W,12,0),0)</f>
        <v>0</v>
      </c>
      <c r="P3520" s="98">
        <f>IFERROR(VLOOKUP($F3520&amp;$C3520,Sales!$J:$W,13,0),0)</f>
        <v>0</v>
      </c>
      <c r="Q3520" s="98">
        <f>IFERROR(VLOOKUP($F3520&amp;$C3520,Sales!$A:$H,7,0),0)</f>
        <v>0</v>
      </c>
      <c r="R3520" s="41" t="str">
        <f t="shared" si="109"/>
        <v>ERROR</v>
      </c>
      <c r="S3520" s="15"/>
      <c r="T3520" s="15"/>
      <c r="U3520" s="15"/>
      <c r="V3520" s="15"/>
      <c r="W3520" s="15"/>
      <c r="X3520" s="15"/>
      <c r="Y3520" s="41"/>
      <c r="Z3520" s="41"/>
      <c r="AA3520" s="41"/>
      <c r="AB3520" s="15"/>
      <c r="AC3520" s="15"/>
      <c r="AD3520" s="15"/>
      <c r="AE3520" s="15"/>
      <c r="AF3520" s="15"/>
      <c r="AG3520" s="15"/>
      <c r="AH3520" s="15"/>
      <c r="AI3520" s="15"/>
      <c r="AJ3520" s="41"/>
      <c r="AK3520" s="15"/>
      <c r="AL3520" s="15"/>
      <c r="AM3520" s="15"/>
      <c r="AN3520" s="15"/>
      <c r="AO3520" s="15"/>
      <c r="AP3520" s="15"/>
      <c r="AQ3520" s="15"/>
      <c r="AR3520" s="15"/>
      <c r="AS3520" s="15"/>
      <c r="AT3520" s="15"/>
      <c r="AU3520" s="15"/>
      <c r="AV3520" s="15"/>
      <c r="AW3520" s="15"/>
      <c r="AX3520" s="82"/>
      <c r="AY3520" s="82"/>
      <c r="AZ3520" s="10">
        <v>1</v>
      </c>
      <c r="BA3520" t="s">
        <v>31</v>
      </c>
      <c r="BB3520" t="s">
        <v>23</v>
      </c>
      <c r="BD3520" s="7" t="str">
        <f t="shared" si="110"/>
        <v>95550207Shopee</v>
      </c>
    </row>
    <row r="3521" spans="2:59" ht="13.5" customHeight="1" x14ac:dyDescent="0.35">
      <c r="B3521" s="10" t="s">
        <v>17</v>
      </c>
      <c r="C3521" s="10" t="s">
        <v>806</v>
      </c>
      <c r="D3521" s="10" t="s">
        <v>119</v>
      </c>
      <c r="E3521" s="10" t="s">
        <v>120</v>
      </c>
      <c r="F3521" s="10" t="s">
        <v>943</v>
      </c>
      <c r="G3521" s="137">
        <v>95550201</v>
      </c>
      <c r="H3521" s="10" t="s">
        <v>14301</v>
      </c>
      <c r="I3521" s="10" t="s">
        <v>944</v>
      </c>
      <c r="J3521" s="10" t="s">
        <v>3698</v>
      </c>
      <c r="K3521" s="102" t="s">
        <v>10133</v>
      </c>
      <c r="L3521" s="98">
        <f>IFERROR(VLOOKUP($F3521&amp;$C3521,Sales!$J:$W,9,0),0)</f>
        <v>0</v>
      </c>
      <c r="M3521" s="98">
        <f>IFERROR(VLOOKUP($F3521&amp;$C3521,Sales!$J:$W,10,0),0)</f>
        <v>0</v>
      </c>
      <c r="N3521" s="98">
        <f>IFERROR(VLOOKUP($F3521&amp;$C3521,Sales!$J:$W,11,0),0)</f>
        <v>0</v>
      </c>
      <c r="O3521" s="98">
        <f>IFERROR(VLOOKUP($F3521&amp;$C3521,Sales!$J:$W,12,0),0)</f>
        <v>0</v>
      </c>
      <c r="P3521" s="98">
        <f>IFERROR(VLOOKUP($F3521&amp;$C3521,Sales!$J:$W,13,0),0)</f>
        <v>0</v>
      </c>
      <c r="Q3521" s="98">
        <f>IFERROR(VLOOKUP($F3521&amp;$C3521,Sales!$A:$H,7,0),0)</f>
        <v>0</v>
      </c>
      <c r="R3521" s="41" t="str">
        <f t="shared" si="109"/>
        <v>ERROR</v>
      </c>
      <c r="S3521" s="15"/>
      <c r="T3521" s="15"/>
      <c r="U3521" s="15"/>
      <c r="V3521" s="15"/>
      <c r="W3521" s="15"/>
      <c r="X3521" s="15"/>
      <c r="Y3521" s="41"/>
      <c r="Z3521" s="41"/>
      <c r="AA3521" s="41"/>
      <c r="AB3521" s="15"/>
      <c r="AC3521" s="15"/>
      <c r="AD3521" s="15"/>
      <c r="AE3521" s="15"/>
      <c r="AF3521" s="15"/>
      <c r="AG3521" s="15"/>
      <c r="AH3521" s="15"/>
      <c r="AI3521" s="15"/>
      <c r="AJ3521" s="41"/>
      <c r="AK3521" s="15"/>
      <c r="AL3521" s="15"/>
      <c r="AM3521" s="15"/>
      <c r="AN3521" s="15"/>
      <c r="AO3521" s="15"/>
      <c r="AP3521" s="15"/>
      <c r="AQ3521" s="15"/>
      <c r="AR3521" s="15"/>
      <c r="AS3521" s="15"/>
      <c r="AT3521" s="15"/>
      <c r="AU3521" s="15"/>
      <c r="AV3521" s="15"/>
      <c r="AW3521" s="15"/>
      <c r="AX3521" s="82"/>
      <c r="AY3521" s="82"/>
      <c r="AZ3521" s="10">
        <v>1</v>
      </c>
      <c r="BA3521" t="s">
        <v>31</v>
      </c>
      <c r="BB3521" t="s">
        <v>23</v>
      </c>
      <c r="BD3521" s="7" t="str">
        <f t="shared" si="110"/>
        <v>95550201Shopee</v>
      </c>
    </row>
    <row r="3522" spans="2:59" ht="13.5" customHeight="1" x14ac:dyDescent="0.35">
      <c r="B3522" s="10" t="s">
        <v>17</v>
      </c>
      <c r="C3522" s="10" t="s">
        <v>806</v>
      </c>
      <c r="D3522" s="10" t="s">
        <v>119</v>
      </c>
      <c r="E3522" s="10" t="s">
        <v>120</v>
      </c>
      <c r="F3522" s="10" t="s">
        <v>155</v>
      </c>
      <c r="G3522" s="137">
        <v>95550196</v>
      </c>
      <c r="H3522" s="10" t="s">
        <v>14302</v>
      </c>
      <c r="I3522" s="10" t="s">
        <v>156</v>
      </c>
      <c r="J3522" s="10" t="s">
        <v>3701</v>
      </c>
      <c r="K3522" s="102" t="s">
        <v>4355</v>
      </c>
      <c r="L3522" s="98">
        <f>IFERROR(VLOOKUP($F3522&amp;$C3522,Sales!$J:$W,9,0),0)</f>
        <v>0</v>
      </c>
      <c r="M3522" s="98">
        <f>IFERROR(VLOOKUP($F3522&amp;$C3522,Sales!$J:$W,10,0),0)</f>
        <v>0</v>
      </c>
      <c r="N3522" s="98">
        <f>IFERROR(VLOOKUP($F3522&amp;$C3522,Sales!$J:$W,11,0),0)</f>
        <v>0</v>
      </c>
      <c r="O3522" s="98">
        <f>IFERROR(VLOOKUP($F3522&amp;$C3522,Sales!$J:$W,12,0),0)</f>
        <v>0</v>
      </c>
      <c r="P3522" s="98">
        <f>IFERROR(VLOOKUP($F3522&amp;$C3522,Sales!$J:$W,13,0),0)</f>
        <v>0</v>
      </c>
      <c r="Q3522" s="98">
        <f>IFERROR(VLOOKUP($F3522&amp;$C3522,Sales!$A:$H,7,0),0)</f>
        <v>0</v>
      </c>
      <c r="R3522" s="41" t="str">
        <f t="shared" si="109"/>
        <v>ERROR</v>
      </c>
      <c r="S3522" s="15"/>
      <c r="T3522" s="15"/>
      <c r="U3522" s="15"/>
      <c r="V3522" s="15"/>
      <c r="W3522" s="15"/>
      <c r="X3522" s="15"/>
      <c r="Y3522" s="41"/>
      <c r="Z3522" s="41"/>
      <c r="AA3522" s="41"/>
      <c r="AB3522" s="15"/>
      <c r="AC3522" s="15"/>
      <c r="AD3522" s="15"/>
      <c r="AE3522" s="15"/>
      <c r="AF3522" s="15"/>
      <c r="AG3522" s="15"/>
      <c r="AH3522" s="15"/>
      <c r="AI3522" s="15"/>
      <c r="AJ3522" s="41"/>
      <c r="AK3522" s="15"/>
      <c r="AL3522" s="15"/>
      <c r="AM3522" s="15"/>
      <c r="AN3522" s="15"/>
      <c r="AO3522" s="15"/>
      <c r="AP3522" s="15"/>
      <c r="AQ3522" s="15"/>
      <c r="AR3522" s="15"/>
      <c r="AS3522" s="15"/>
      <c r="AT3522" s="15"/>
      <c r="AU3522" s="15"/>
      <c r="AV3522" s="15"/>
      <c r="AW3522" s="15"/>
      <c r="AX3522" s="82"/>
      <c r="AY3522" s="82"/>
      <c r="AZ3522" s="10">
        <v>1</v>
      </c>
      <c r="BA3522" t="s">
        <v>31</v>
      </c>
      <c r="BB3522" t="s">
        <v>23</v>
      </c>
      <c r="BD3522" s="7" t="str">
        <f t="shared" si="110"/>
        <v>95550196Shopee</v>
      </c>
    </row>
    <row r="3523" spans="2:59" ht="13.5" customHeight="1" x14ac:dyDescent="0.35">
      <c r="B3523" s="10" t="s">
        <v>17</v>
      </c>
      <c r="C3523" s="10" t="s">
        <v>806</v>
      </c>
      <c r="D3523" s="10" t="s">
        <v>119</v>
      </c>
      <c r="E3523" s="10" t="s">
        <v>120</v>
      </c>
      <c r="F3523" s="10" t="s">
        <v>139</v>
      </c>
      <c r="G3523" s="137">
        <v>133814704</v>
      </c>
      <c r="H3523" s="10" t="s">
        <v>14303</v>
      </c>
      <c r="I3523" s="10" t="s">
        <v>140</v>
      </c>
      <c r="J3523" s="10" t="s">
        <v>3704</v>
      </c>
      <c r="K3523" s="102" t="s">
        <v>6127</v>
      </c>
      <c r="L3523" s="98">
        <f>IFERROR(VLOOKUP($F3523&amp;$C3523,Sales!$J:$W,9,0),0)</f>
        <v>0</v>
      </c>
      <c r="M3523" s="98">
        <f>IFERROR(VLOOKUP($F3523&amp;$C3523,Sales!$J:$W,10,0),0)</f>
        <v>0</v>
      </c>
      <c r="N3523" s="98">
        <f>IFERROR(VLOOKUP($F3523&amp;$C3523,Sales!$J:$W,11,0),0)</f>
        <v>0</v>
      </c>
      <c r="O3523" s="98">
        <f>IFERROR(VLOOKUP($F3523&amp;$C3523,Sales!$J:$W,12,0),0)</f>
        <v>0</v>
      </c>
      <c r="P3523" s="98">
        <f>IFERROR(VLOOKUP($F3523&amp;$C3523,Sales!$J:$W,13,0),0)</f>
        <v>0</v>
      </c>
      <c r="Q3523" s="98">
        <f>IFERROR(VLOOKUP($F3523&amp;$C3523,Sales!$A:$H,7,0),0)</f>
        <v>0</v>
      </c>
      <c r="R3523" s="41" t="str">
        <f t="shared" si="109"/>
        <v>ERROR</v>
      </c>
      <c r="S3523" s="15"/>
      <c r="T3523" s="15"/>
      <c r="U3523" s="15"/>
      <c r="V3523" s="15"/>
      <c r="W3523" s="15"/>
      <c r="X3523" s="15"/>
      <c r="Y3523" s="41"/>
      <c r="Z3523" s="41"/>
      <c r="AA3523" s="41"/>
      <c r="AB3523" s="15"/>
      <c r="AC3523" s="15"/>
      <c r="AD3523" s="15"/>
      <c r="AE3523" s="15"/>
      <c r="AF3523" s="15"/>
      <c r="AG3523" s="15"/>
      <c r="AH3523" s="15"/>
      <c r="AI3523" s="15"/>
      <c r="AJ3523" s="41"/>
      <c r="AK3523" s="15"/>
      <c r="AL3523" s="15"/>
      <c r="AM3523" s="15"/>
      <c r="AN3523" s="15"/>
      <c r="AO3523" s="15"/>
      <c r="AP3523" s="15"/>
      <c r="AQ3523" s="15"/>
      <c r="AR3523" s="15"/>
      <c r="AS3523" s="15"/>
      <c r="AT3523" s="15"/>
      <c r="AU3523" s="15"/>
      <c r="AV3523" s="15"/>
      <c r="AW3523" s="15"/>
      <c r="AX3523" s="82"/>
      <c r="AY3523" s="82"/>
      <c r="AZ3523" s="10">
        <v>1</v>
      </c>
      <c r="BA3523" t="s">
        <v>31</v>
      </c>
      <c r="BB3523" t="s">
        <v>23</v>
      </c>
      <c r="BD3523" s="7" t="str">
        <f t="shared" si="110"/>
        <v>133814704Shopee</v>
      </c>
    </row>
    <row r="3524" spans="2:59" ht="13.5" customHeight="1" x14ac:dyDescent="0.35">
      <c r="B3524" s="10" t="s">
        <v>17</v>
      </c>
      <c r="C3524" s="10" t="s">
        <v>806</v>
      </c>
      <c r="D3524" s="10" t="s">
        <v>119</v>
      </c>
      <c r="E3524" s="10" t="s">
        <v>120</v>
      </c>
      <c r="F3524" s="10" t="s">
        <v>951</v>
      </c>
      <c r="G3524" s="137">
        <v>1022393443</v>
      </c>
      <c r="H3524" s="10" t="s">
        <v>14304</v>
      </c>
      <c r="I3524" s="10" t="s">
        <v>952</v>
      </c>
      <c r="J3524" s="10" t="s">
        <v>3706</v>
      </c>
      <c r="K3524" s="102" t="s">
        <v>4389</v>
      </c>
      <c r="L3524" s="98">
        <f>IFERROR(VLOOKUP($F3524&amp;$C3524,Sales!$J:$W,9,0),0)</f>
        <v>0</v>
      </c>
      <c r="M3524" s="98">
        <f>IFERROR(VLOOKUP($F3524&amp;$C3524,Sales!$J:$W,10,0),0)</f>
        <v>0</v>
      </c>
      <c r="N3524" s="98">
        <f>IFERROR(VLOOKUP($F3524&amp;$C3524,Sales!$J:$W,11,0),0)</f>
        <v>0</v>
      </c>
      <c r="O3524" s="98">
        <f>IFERROR(VLOOKUP($F3524&amp;$C3524,Sales!$J:$W,12,0),0)</f>
        <v>0</v>
      </c>
      <c r="P3524" s="98">
        <f>IFERROR(VLOOKUP($F3524&amp;$C3524,Sales!$J:$W,13,0),0)</f>
        <v>0</v>
      </c>
      <c r="Q3524" s="98">
        <f>IFERROR(VLOOKUP($F3524&amp;$C3524,Sales!$A:$H,7,0),0)</f>
        <v>0</v>
      </c>
      <c r="R3524" s="41" t="str">
        <f t="shared" si="109"/>
        <v>ERROR</v>
      </c>
      <c r="S3524" s="15"/>
      <c r="T3524" s="15"/>
      <c r="U3524" s="15"/>
      <c r="V3524" s="15"/>
      <c r="W3524" s="15"/>
      <c r="X3524" s="15"/>
      <c r="Y3524" s="41"/>
      <c r="Z3524" s="41"/>
      <c r="AA3524" s="41"/>
      <c r="AB3524" s="15"/>
      <c r="AC3524" s="15"/>
      <c r="AD3524" s="15"/>
      <c r="AE3524" s="15"/>
      <c r="AF3524" s="15"/>
      <c r="AG3524" s="15"/>
      <c r="AH3524" s="15"/>
      <c r="AI3524" s="15"/>
      <c r="AJ3524" s="41"/>
      <c r="AK3524" s="15"/>
      <c r="AL3524" s="15"/>
      <c r="AM3524" s="15"/>
      <c r="AN3524" s="15"/>
      <c r="AO3524" s="15"/>
      <c r="AP3524" s="15"/>
      <c r="AQ3524" s="15"/>
      <c r="AR3524" s="15"/>
      <c r="AS3524" s="15"/>
      <c r="AT3524" s="15"/>
      <c r="AU3524" s="15"/>
      <c r="AV3524" s="15"/>
      <c r="AW3524" s="15"/>
      <c r="AX3524" s="82"/>
      <c r="AY3524" s="82"/>
      <c r="AZ3524" s="10">
        <v>1</v>
      </c>
      <c r="BA3524" t="s">
        <v>31</v>
      </c>
      <c r="BB3524" t="s">
        <v>23</v>
      </c>
      <c r="BD3524" s="7" t="str">
        <f t="shared" si="110"/>
        <v>1022393443Shopee</v>
      </c>
    </row>
    <row r="3525" spans="2:59" ht="13.5" customHeight="1" x14ac:dyDescent="0.35">
      <c r="B3525" s="10" t="s">
        <v>17</v>
      </c>
      <c r="C3525" s="10" t="s">
        <v>806</v>
      </c>
      <c r="D3525" s="10" t="s">
        <v>549</v>
      </c>
      <c r="E3525" s="10" t="s">
        <v>194</v>
      </c>
      <c r="F3525" s="10" t="s">
        <v>2468</v>
      </c>
      <c r="G3525" s="137">
        <v>4932703262</v>
      </c>
      <c r="H3525" s="10" t="s">
        <v>14305</v>
      </c>
      <c r="I3525" s="10" t="s">
        <v>2470</v>
      </c>
      <c r="J3525" s="10" t="s">
        <v>3234</v>
      </c>
      <c r="K3525" s="102" t="s">
        <v>1290</v>
      </c>
      <c r="L3525" s="98">
        <f>IFERROR(VLOOKUP($F3525&amp;$C3525,Sales!$J:$W,9,0),0)</f>
        <v>0</v>
      </c>
      <c r="M3525" s="98">
        <f>IFERROR(VLOOKUP($F3525&amp;$C3525,Sales!$J:$W,10,0),0)</f>
        <v>0</v>
      </c>
      <c r="N3525" s="98">
        <f>IFERROR(VLOOKUP($F3525&amp;$C3525,Sales!$J:$W,11,0),0)</f>
        <v>0</v>
      </c>
      <c r="O3525" s="98">
        <f>IFERROR(VLOOKUP($F3525&amp;$C3525,Sales!$J:$W,12,0),0)</f>
        <v>0</v>
      </c>
      <c r="P3525" s="98">
        <f>IFERROR(VLOOKUP($F3525&amp;$C3525,Sales!$J:$W,13,0),0)</f>
        <v>0</v>
      </c>
      <c r="Q3525" s="98">
        <f>IFERROR(VLOOKUP($F3525&amp;$C3525,Sales!$A:$H,7,0),0)</f>
        <v>0</v>
      </c>
      <c r="R3525" s="41" t="str">
        <f t="shared" ref="R3525:R3588" si="111">IFERROR(AVERAGE($S3525:$AW3525),"ERROR")</f>
        <v>ERROR</v>
      </c>
      <c r="S3525" s="15"/>
      <c r="T3525" s="15"/>
      <c r="U3525" s="15"/>
      <c r="V3525" s="15"/>
      <c r="W3525" s="15"/>
      <c r="X3525" s="15"/>
      <c r="Y3525" s="41"/>
      <c r="Z3525" s="41"/>
      <c r="AA3525" s="41"/>
      <c r="AB3525" s="15"/>
      <c r="AC3525" s="15"/>
      <c r="AD3525" s="15"/>
      <c r="AE3525" s="15"/>
      <c r="AF3525" s="15"/>
      <c r="AG3525" s="15"/>
      <c r="AH3525" s="15"/>
      <c r="AI3525" s="15"/>
      <c r="AJ3525" s="41"/>
      <c r="AK3525" s="15"/>
      <c r="AL3525" s="15"/>
      <c r="AM3525" s="15"/>
      <c r="AN3525" s="15"/>
      <c r="AO3525" s="15"/>
      <c r="AP3525" s="15"/>
      <c r="AQ3525" s="15"/>
      <c r="AR3525" s="15"/>
      <c r="AS3525" s="15"/>
      <c r="AT3525" s="15"/>
      <c r="AU3525" s="15"/>
      <c r="AV3525" s="15"/>
      <c r="AW3525" s="15"/>
      <c r="AX3525" s="15"/>
      <c r="AY3525" s="15"/>
      <c r="AZ3525" s="10">
        <v>1</v>
      </c>
      <c r="BA3525" s="100" t="s">
        <v>14193</v>
      </c>
      <c r="BB3525" t="s">
        <v>88</v>
      </c>
      <c r="BD3525" s="7" t="str">
        <f t="shared" si="110"/>
        <v>4932703262Shopee</v>
      </c>
      <c r="BE3525" s="101"/>
    </row>
    <row r="3526" spans="2:59" ht="13.5" customHeight="1" x14ac:dyDescent="0.35">
      <c r="B3526" s="10" t="s">
        <v>17</v>
      </c>
      <c r="C3526" s="10" t="s">
        <v>806</v>
      </c>
      <c r="D3526" s="10" t="s">
        <v>549</v>
      </c>
      <c r="E3526" s="10" t="s">
        <v>194</v>
      </c>
      <c r="F3526" s="10" t="s">
        <v>1294</v>
      </c>
      <c r="G3526" s="137">
        <v>81700996</v>
      </c>
      <c r="H3526" s="10" t="s">
        <v>14306</v>
      </c>
      <c r="I3526" s="10" t="s">
        <v>1295</v>
      </c>
      <c r="J3526" s="10" t="s">
        <v>14307</v>
      </c>
      <c r="K3526" s="102" t="s">
        <v>14308</v>
      </c>
      <c r="L3526" s="98">
        <f>IFERROR(VLOOKUP($F3526&amp;$C3526,Sales!$J:$W,9,0),0)</f>
        <v>0</v>
      </c>
      <c r="M3526" s="98">
        <f>IFERROR(VLOOKUP($F3526&amp;$C3526,Sales!$J:$W,10,0),0)</f>
        <v>0</v>
      </c>
      <c r="N3526" s="98">
        <f>IFERROR(VLOOKUP($F3526&amp;$C3526,Sales!$J:$W,11,0),0)</f>
        <v>0</v>
      </c>
      <c r="O3526" s="98">
        <f>IFERROR(VLOOKUP($F3526&amp;$C3526,Sales!$J:$W,12,0),0)</f>
        <v>0</v>
      </c>
      <c r="P3526" s="98">
        <f>IFERROR(VLOOKUP($F3526&amp;$C3526,Sales!$J:$W,13,0),0)</f>
        <v>0</v>
      </c>
      <c r="Q3526" s="98">
        <f>IFERROR(VLOOKUP($F3526&amp;$C3526,Sales!$A:$H,7,0),0)</f>
        <v>0</v>
      </c>
      <c r="R3526" s="41" t="str">
        <f t="shared" si="111"/>
        <v>ERROR</v>
      </c>
      <c r="S3526" s="15"/>
      <c r="T3526" s="15"/>
      <c r="U3526" s="15"/>
      <c r="V3526" s="15"/>
      <c r="W3526" s="15"/>
      <c r="X3526" s="15"/>
      <c r="Y3526" s="41"/>
      <c r="Z3526" s="41"/>
      <c r="AA3526" s="41"/>
      <c r="AB3526" s="15"/>
      <c r="AC3526" s="15"/>
      <c r="AD3526" s="15"/>
      <c r="AE3526" s="15"/>
      <c r="AF3526" s="15"/>
      <c r="AG3526" s="15"/>
      <c r="AH3526" s="15"/>
      <c r="AI3526" s="15"/>
      <c r="AJ3526" s="41"/>
      <c r="AK3526" s="15"/>
      <c r="AL3526" s="15"/>
      <c r="AM3526" s="15"/>
      <c r="AN3526" s="15"/>
      <c r="AO3526" s="15"/>
      <c r="AP3526" s="15"/>
      <c r="AQ3526" s="15"/>
      <c r="AR3526" s="15"/>
      <c r="AS3526" s="15"/>
      <c r="AT3526" s="15"/>
      <c r="AU3526" s="15"/>
      <c r="AV3526" s="15"/>
      <c r="AW3526" s="15"/>
      <c r="AX3526" s="15"/>
      <c r="AY3526" s="15"/>
      <c r="AZ3526" s="10">
        <v>1</v>
      </c>
      <c r="BA3526" s="100" t="s">
        <v>14193</v>
      </c>
      <c r="BB3526" t="s">
        <v>88</v>
      </c>
      <c r="BD3526" s="7" t="str">
        <f t="shared" si="110"/>
        <v>81700996Shopee</v>
      </c>
      <c r="BE3526" s="101" t="s">
        <v>14063</v>
      </c>
      <c r="BF3526" t="s">
        <v>14064</v>
      </c>
      <c r="BG3526">
        <v>0</v>
      </c>
    </row>
    <row r="3527" spans="2:59" ht="13.5" customHeight="1" x14ac:dyDescent="0.35">
      <c r="B3527" s="10" t="s">
        <v>17</v>
      </c>
      <c r="C3527" s="10" t="s">
        <v>806</v>
      </c>
      <c r="D3527" s="10" t="s">
        <v>549</v>
      </c>
      <c r="E3527" s="10" t="s">
        <v>194</v>
      </c>
      <c r="F3527" s="10" t="s">
        <v>630</v>
      </c>
      <c r="G3527" s="137">
        <v>118425668</v>
      </c>
      <c r="H3527" s="10" t="s">
        <v>14309</v>
      </c>
      <c r="I3527" s="10" t="s">
        <v>631</v>
      </c>
      <c r="J3527" s="10" t="s">
        <v>3858</v>
      </c>
      <c r="K3527" s="102" t="s">
        <v>14310</v>
      </c>
      <c r="L3527" s="98">
        <f>IFERROR(VLOOKUP($F3527&amp;$C3527,Sales!$J:$W,9,0),0)</f>
        <v>0</v>
      </c>
      <c r="M3527" s="98">
        <f>IFERROR(VLOOKUP($F3527&amp;$C3527,Sales!$J:$W,10,0),0)</f>
        <v>0</v>
      </c>
      <c r="N3527" s="98">
        <f>IFERROR(VLOOKUP($F3527&amp;$C3527,Sales!$J:$W,11,0),0)</f>
        <v>0</v>
      </c>
      <c r="O3527" s="98">
        <f>IFERROR(VLOOKUP($F3527&amp;$C3527,Sales!$J:$W,12,0),0)</f>
        <v>0</v>
      </c>
      <c r="P3527" s="98">
        <f>IFERROR(VLOOKUP($F3527&amp;$C3527,Sales!$J:$W,13,0),0)</f>
        <v>0</v>
      </c>
      <c r="Q3527" s="98">
        <f>IFERROR(VLOOKUP($F3527&amp;$C3527,Sales!$A:$H,7,0),0)</f>
        <v>0</v>
      </c>
      <c r="R3527" s="41" t="str">
        <f t="shared" si="111"/>
        <v>ERROR</v>
      </c>
      <c r="S3527" s="15"/>
      <c r="T3527" s="15"/>
      <c r="U3527" s="15"/>
      <c r="V3527" s="15"/>
      <c r="W3527" s="15"/>
      <c r="X3527" s="15"/>
      <c r="Y3527" s="41"/>
      <c r="Z3527" s="41"/>
      <c r="AA3527" s="41"/>
      <c r="AB3527" s="15"/>
      <c r="AC3527" s="15"/>
      <c r="AD3527" s="15"/>
      <c r="AE3527" s="15"/>
      <c r="AF3527" s="15"/>
      <c r="AG3527" s="15"/>
      <c r="AH3527" s="15"/>
      <c r="AI3527" s="15"/>
      <c r="AJ3527" s="41"/>
      <c r="AK3527" s="15"/>
      <c r="AL3527" s="15"/>
      <c r="AM3527" s="15"/>
      <c r="AN3527" s="15"/>
      <c r="AO3527" s="15"/>
      <c r="AP3527" s="15"/>
      <c r="AQ3527" s="15"/>
      <c r="AR3527" s="15"/>
      <c r="AS3527" s="15"/>
      <c r="AT3527" s="15"/>
      <c r="AU3527" s="15"/>
      <c r="AV3527" s="15"/>
      <c r="AW3527" s="15"/>
      <c r="AX3527" s="15"/>
      <c r="AY3527" s="15"/>
      <c r="AZ3527" s="10">
        <v>1</v>
      </c>
      <c r="BA3527" s="100" t="s">
        <v>14193</v>
      </c>
      <c r="BB3527" t="s">
        <v>88</v>
      </c>
      <c r="BD3527" s="7" t="str">
        <f t="shared" si="110"/>
        <v>118425668Shopee</v>
      </c>
      <c r="BE3527" s="101"/>
    </row>
    <row r="3528" spans="2:59" ht="13.5" customHeight="1" x14ac:dyDescent="0.35">
      <c r="B3528" s="10" t="s">
        <v>17</v>
      </c>
      <c r="C3528" s="10" t="s">
        <v>806</v>
      </c>
      <c r="D3528" s="10" t="s">
        <v>549</v>
      </c>
      <c r="E3528" s="10" t="s">
        <v>194</v>
      </c>
      <c r="F3528" s="10" t="s">
        <v>623</v>
      </c>
      <c r="G3528" s="137">
        <v>118444134</v>
      </c>
      <c r="H3528" s="10" t="s">
        <v>14311</v>
      </c>
      <c r="I3528" s="10" t="s">
        <v>624</v>
      </c>
      <c r="J3528" s="10" t="s">
        <v>3860</v>
      </c>
      <c r="K3528" s="102" t="s">
        <v>10136</v>
      </c>
      <c r="L3528" s="98">
        <f>IFERROR(VLOOKUP($F3528&amp;$C3528,Sales!$J:$W,9,0),0)</f>
        <v>0</v>
      </c>
      <c r="M3528" s="98">
        <f>IFERROR(VLOOKUP($F3528&amp;$C3528,Sales!$J:$W,10,0),0)</f>
        <v>0</v>
      </c>
      <c r="N3528" s="98">
        <f>IFERROR(VLOOKUP($F3528&amp;$C3528,Sales!$J:$W,11,0),0)</f>
        <v>0</v>
      </c>
      <c r="O3528" s="98">
        <f>IFERROR(VLOOKUP($F3528&amp;$C3528,Sales!$J:$W,12,0),0)</f>
        <v>0</v>
      </c>
      <c r="P3528" s="98">
        <f>IFERROR(VLOOKUP($F3528&amp;$C3528,Sales!$J:$W,13,0),0)</f>
        <v>0</v>
      </c>
      <c r="Q3528" s="98">
        <f>IFERROR(VLOOKUP($F3528&amp;$C3528,Sales!$A:$H,7,0),0)</f>
        <v>0</v>
      </c>
      <c r="R3528" s="41" t="str">
        <f t="shared" si="111"/>
        <v>ERROR</v>
      </c>
      <c r="S3528" s="15"/>
      <c r="T3528" s="15"/>
      <c r="U3528" s="15"/>
      <c r="V3528" s="15"/>
      <c r="W3528" s="15"/>
      <c r="X3528" s="15"/>
      <c r="Y3528" s="41"/>
      <c r="Z3528" s="41"/>
      <c r="AA3528" s="41"/>
      <c r="AB3528" s="15"/>
      <c r="AC3528" s="15"/>
      <c r="AD3528" s="15"/>
      <c r="AE3528" s="15"/>
      <c r="AF3528" s="15"/>
      <c r="AG3528" s="15"/>
      <c r="AH3528" s="15"/>
      <c r="AI3528" s="15"/>
      <c r="AJ3528" s="41"/>
      <c r="AK3528" s="15"/>
      <c r="AL3528" s="15"/>
      <c r="AM3528" s="15"/>
      <c r="AN3528" s="15"/>
      <c r="AO3528" s="15"/>
      <c r="AP3528" s="15"/>
      <c r="AQ3528" s="15"/>
      <c r="AR3528" s="15"/>
      <c r="AS3528" s="15"/>
      <c r="AT3528" s="15"/>
      <c r="AU3528" s="15"/>
      <c r="AV3528" s="15"/>
      <c r="AW3528" s="15"/>
      <c r="AX3528" s="15"/>
      <c r="AY3528" s="15"/>
      <c r="AZ3528" s="10">
        <v>1</v>
      </c>
      <c r="BA3528" s="100" t="s">
        <v>14193</v>
      </c>
      <c r="BB3528" t="s">
        <v>88</v>
      </c>
      <c r="BD3528" s="7" t="str">
        <f t="shared" si="110"/>
        <v>118444134Shopee</v>
      </c>
      <c r="BE3528" s="101"/>
    </row>
    <row r="3529" spans="2:59" ht="13.5" customHeight="1" x14ac:dyDescent="0.35">
      <c r="B3529" s="10" t="s">
        <v>17</v>
      </c>
      <c r="C3529" s="10" t="s">
        <v>806</v>
      </c>
      <c r="D3529" s="10" t="s">
        <v>549</v>
      </c>
      <c r="E3529" s="10" t="s">
        <v>194</v>
      </c>
      <c r="F3529" s="96" t="s">
        <v>599</v>
      </c>
      <c r="G3529" s="138">
        <v>223050504</v>
      </c>
      <c r="H3529" s="96" t="s">
        <v>14312</v>
      </c>
      <c r="I3529" s="96" t="s">
        <v>600</v>
      </c>
      <c r="J3529" s="10" t="s">
        <v>3862</v>
      </c>
      <c r="K3529" s="102" t="s">
        <v>1297</v>
      </c>
      <c r="L3529" s="98">
        <f>IFERROR(VLOOKUP($F3529&amp;$C3529,Sales!$J:$W,9,0),0)</f>
        <v>0</v>
      </c>
      <c r="M3529" s="98">
        <f>IFERROR(VLOOKUP($F3529&amp;$C3529,Sales!$J:$W,10,0),0)</f>
        <v>0</v>
      </c>
      <c r="N3529" s="98">
        <f>IFERROR(VLOOKUP($F3529&amp;$C3529,Sales!$J:$W,11,0),0)</f>
        <v>0</v>
      </c>
      <c r="O3529" s="98">
        <f>IFERROR(VLOOKUP($F3529&amp;$C3529,Sales!$J:$W,12,0),0)</f>
        <v>0</v>
      </c>
      <c r="P3529" s="98">
        <f>IFERROR(VLOOKUP($F3529&amp;$C3529,Sales!$J:$W,13,0),0)</f>
        <v>0</v>
      </c>
      <c r="Q3529" s="98">
        <f>IFERROR(VLOOKUP($F3529&amp;$C3529,Sales!$A:$H,7,0),0)</f>
        <v>0</v>
      </c>
      <c r="R3529" s="41" t="str">
        <f t="shared" si="111"/>
        <v>ERROR</v>
      </c>
      <c r="S3529" s="15"/>
      <c r="T3529" s="15"/>
      <c r="U3529" s="15"/>
      <c r="V3529" s="15"/>
      <c r="W3529" s="15"/>
      <c r="X3529" s="15"/>
      <c r="Y3529" s="41"/>
      <c r="Z3529" s="41"/>
      <c r="AA3529" s="41"/>
      <c r="AB3529" s="15"/>
      <c r="AC3529" s="15"/>
      <c r="AD3529" s="15"/>
      <c r="AE3529" s="15"/>
      <c r="AF3529" s="15"/>
      <c r="AG3529" s="15"/>
      <c r="AH3529" s="15"/>
      <c r="AI3529" s="15"/>
      <c r="AJ3529" s="41"/>
      <c r="AK3529" s="15"/>
      <c r="AL3529" s="15"/>
      <c r="AM3529" s="15"/>
      <c r="AN3529" s="15"/>
      <c r="AO3529" s="15"/>
      <c r="AP3529" s="15"/>
      <c r="AQ3529" s="15"/>
      <c r="AR3529" s="15"/>
      <c r="AS3529" s="15"/>
      <c r="AT3529" s="15"/>
      <c r="AU3529" s="15"/>
      <c r="AV3529" s="15"/>
      <c r="AW3529" s="15"/>
      <c r="AX3529" s="15"/>
      <c r="AY3529" s="15"/>
      <c r="AZ3529" s="10">
        <v>1</v>
      </c>
      <c r="BA3529" s="100" t="s">
        <v>14193</v>
      </c>
      <c r="BB3529" t="s">
        <v>88</v>
      </c>
      <c r="BD3529" s="7" t="str">
        <f t="shared" si="110"/>
        <v>223050504Shopee</v>
      </c>
      <c r="BE3529" s="101"/>
    </row>
    <row r="3530" spans="2:59" ht="13.5" customHeight="1" x14ac:dyDescent="0.35">
      <c r="B3530" s="10" t="s">
        <v>17</v>
      </c>
      <c r="C3530" s="10" t="s">
        <v>806</v>
      </c>
      <c r="D3530" s="10" t="s">
        <v>119</v>
      </c>
      <c r="E3530" s="10" t="s">
        <v>120</v>
      </c>
      <c r="F3530" s="10" t="s">
        <v>953</v>
      </c>
      <c r="G3530" s="137">
        <v>1022393449</v>
      </c>
      <c r="H3530" s="10" t="s">
        <v>14313</v>
      </c>
      <c r="I3530" s="10" t="s">
        <v>954</v>
      </c>
      <c r="J3530" s="10" t="s">
        <v>3707</v>
      </c>
      <c r="K3530" s="102" t="s">
        <v>4390</v>
      </c>
      <c r="L3530" s="98">
        <f>IFERROR(VLOOKUP($F3530&amp;$C3530,Sales!$J:$W,9,0),0)</f>
        <v>0</v>
      </c>
      <c r="M3530" s="98">
        <f>IFERROR(VLOOKUP($F3530&amp;$C3530,Sales!$J:$W,10,0),0)</f>
        <v>0</v>
      </c>
      <c r="N3530" s="98">
        <f>IFERROR(VLOOKUP($F3530&amp;$C3530,Sales!$J:$W,11,0),0)</f>
        <v>0</v>
      </c>
      <c r="O3530" s="98">
        <f>IFERROR(VLOOKUP($F3530&amp;$C3530,Sales!$J:$W,12,0),0)</f>
        <v>0</v>
      </c>
      <c r="P3530" s="98">
        <f>IFERROR(VLOOKUP($F3530&amp;$C3530,Sales!$J:$W,13,0),0)</f>
        <v>0</v>
      </c>
      <c r="Q3530" s="98">
        <f>IFERROR(VLOOKUP($F3530&amp;$C3530,Sales!$A:$H,7,0),0)</f>
        <v>0</v>
      </c>
      <c r="R3530" s="41" t="str">
        <f t="shared" si="111"/>
        <v>ERROR</v>
      </c>
      <c r="S3530" s="15"/>
      <c r="T3530" s="15"/>
      <c r="U3530" s="15"/>
      <c r="V3530" s="15"/>
      <c r="W3530" s="15"/>
      <c r="X3530" s="15"/>
      <c r="Y3530" s="41"/>
      <c r="Z3530" s="41"/>
      <c r="AA3530" s="41"/>
      <c r="AB3530" s="15"/>
      <c r="AC3530" s="15"/>
      <c r="AD3530" s="15"/>
      <c r="AE3530" s="15"/>
      <c r="AF3530" s="15"/>
      <c r="AG3530" s="15"/>
      <c r="AH3530" s="15"/>
      <c r="AI3530" s="15"/>
      <c r="AJ3530" s="41"/>
      <c r="AK3530" s="15"/>
      <c r="AL3530" s="15"/>
      <c r="AM3530" s="15"/>
      <c r="AN3530" s="15"/>
      <c r="AO3530" s="15"/>
      <c r="AP3530" s="15"/>
      <c r="AQ3530" s="15"/>
      <c r="AR3530" s="15"/>
      <c r="AS3530" s="15"/>
      <c r="AT3530" s="15"/>
      <c r="AU3530" s="15"/>
      <c r="AV3530" s="15"/>
      <c r="AW3530" s="15"/>
      <c r="AX3530" s="82"/>
      <c r="AY3530" s="82"/>
      <c r="AZ3530" s="10">
        <v>1</v>
      </c>
      <c r="BA3530" t="s">
        <v>31</v>
      </c>
      <c r="BB3530" t="s">
        <v>23</v>
      </c>
      <c r="BD3530" s="7" t="str">
        <f t="shared" si="110"/>
        <v>1022393449Shopee</v>
      </c>
    </row>
    <row r="3531" spans="2:59" ht="13.5" customHeight="1" x14ac:dyDescent="0.35">
      <c r="B3531" s="10" t="s">
        <v>17</v>
      </c>
      <c r="C3531" s="10" t="s">
        <v>806</v>
      </c>
      <c r="D3531" s="10" t="s">
        <v>549</v>
      </c>
      <c r="E3531" s="10" t="s">
        <v>194</v>
      </c>
      <c r="F3531" s="96" t="s">
        <v>626</v>
      </c>
      <c r="G3531" s="138">
        <v>118421882</v>
      </c>
      <c r="H3531" s="96" t="s">
        <v>14314</v>
      </c>
      <c r="I3531" s="96" t="s">
        <v>627</v>
      </c>
      <c r="J3531" s="10" t="s">
        <v>3864</v>
      </c>
      <c r="K3531" s="102" t="s">
        <v>1299</v>
      </c>
      <c r="L3531" s="98">
        <f>IFERROR(VLOOKUP($F3531&amp;$C3531,Sales!$J:$W,9,0),0)</f>
        <v>0</v>
      </c>
      <c r="M3531" s="98">
        <f>IFERROR(VLOOKUP($F3531&amp;$C3531,Sales!$J:$W,10,0),0)</f>
        <v>0</v>
      </c>
      <c r="N3531" s="98">
        <f>IFERROR(VLOOKUP($F3531&amp;$C3531,Sales!$J:$W,11,0),0)</f>
        <v>0</v>
      </c>
      <c r="O3531" s="98">
        <f>IFERROR(VLOOKUP($F3531&amp;$C3531,Sales!$J:$W,12,0),0)</f>
        <v>0</v>
      </c>
      <c r="P3531" s="98">
        <f>IFERROR(VLOOKUP($F3531&amp;$C3531,Sales!$J:$W,13,0),0)</f>
        <v>0</v>
      </c>
      <c r="Q3531" s="98">
        <f>IFERROR(VLOOKUP($F3531&amp;$C3531,Sales!$A:$H,7,0),0)</f>
        <v>0</v>
      </c>
      <c r="R3531" s="41" t="str">
        <f t="shared" si="111"/>
        <v>ERROR</v>
      </c>
      <c r="S3531" s="15"/>
      <c r="T3531" s="15"/>
      <c r="U3531" s="15"/>
      <c r="V3531" s="15"/>
      <c r="W3531" s="15"/>
      <c r="X3531" s="15"/>
      <c r="Y3531" s="41"/>
      <c r="Z3531" s="41"/>
      <c r="AA3531" s="41"/>
      <c r="AB3531" s="15"/>
      <c r="AC3531" s="15"/>
      <c r="AD3531" s="15"/>
      <c r="AE3531" s="15"/>
      <c r="AF3531" s="15"/>
      <c r="AG3531" s="15"/>
      <c r="AH3531" s="15"/>
      <c r="AI3531" s="15"/>
      <c r="AJ3531" s="41"/>
      <c r="AK3531" s="15"/>
      <c r="AL3531" s="15"/>
      <c r="AM3531" s="15"/>
      <c r="AN3531" s="15"/>
      <c r="AO3531" s="15"/>
      <c r="AP3531" s="15"/>
      <c r="AQ3531" s="15"/>
      <c r="AR3531" s="15"/>
      <c r="AS3531" s="15"/>
      <c r="AT3531" s="15"/>
      <c r="AU3531" s="15"/>
      <c r="AV3531" s="15"/>
      <c r="AW3531" s="15"/>
      <c r="AX3531" s="15"/>
      <c r="AY3531" s="15"/>
      <c r="AZ3531" s="10">
        <v>1</v>
      </c>
      <c r="BA3531" s="100" t="s">
        <v>14193</v>
      </c>
      <c r="BB3531" t="s">
        <v>88</v>
      </c>
      <c r="BD3531" s="7" t="str">
        <f t="shared" si="110"/>
        <v>118421882Shopee</v>
      </c>
      <c r="BE3531" s="101"/>
    </row>
    <row r="3532" spans="2:59" ht="13.5" customHeight="1" x14ac:dyDescent="0.35">
      <c r="B3532" s="10" t="s">
        <v>17</v>
      </c>
      <c r="C3532" s="10" t="s">
        <v>806</v>
      </c>
      <c r="D3532" s="10" t="s">
        <v>119</v>
      </c>
      <c r="E3532" s="10" t="s">
        <v>120</v>
      </c>
      <c r="F3532" s="10" t="s">
        <v>146</v>
      </c>
      <c r="G3532" s="137">
        <v>95550238</v>
      </c>
      <c r="H3532" s="10" t="s">
        <v>14315</v>
      </c>
      <c r="I3532" s="10" t="s">
        <v>147</v>
      </c>
      <c r="J3532" s="10" t="s">
        <v>3709</v>
      </c>
      <c r="K3532" s="102" t="s">
        <v>4361</v>
      </c>
      <c r="L3532" s="98">
        <f>IFERROR(VLOOKUP($F3532&amp;$C3532,Sales!$J:$W,9,0),0)</f>
        <v>0</v>
      </c>
      <c r="M3532" s="98">
        <f>IFERROR(VLOOKUP($F3532&amp;$C3532,Sales!$J:$W,10,0),0)</f>
        <v>0</v>
      </c>
      <c r="N3532" s="98">
        <f>IFERROR(VLOOKUP($F3532&amp;$C3532,Sales!$J:$W,11,0),0)</f>
        <v>0</v>
      </c>
      <c r="O3532" s="98">
        <f>IFERROR(VLOOKUP($F3532&amp;$C3532,Sales!$J:$W,12,0),0)</f>
        <v>0</v>
      </c>
      <c r="P3532" s="98">
        <f>IFERROR(VLOOKUP($F3532&amp;$C3532,Sales!$J:$W,13,0),0)</f>
        <v>0</v>
      </c>
      <c r="Q3532" s="98">
        <f>IFERROR(VLOOKUP($F3532&amp;$C3532,Sales!$A:$H,7,0),0)</f>
        <v>0</v>
      </c>
      <c r="R3532" s="41" t="str">
        <f t="shared" si="111"/>
        <v>ERROR</v>
      </c>
      <c r="S3532" s="15"/>
      <c r="T3532" s="15"/>
      <c r="U3532" s="15"/>
      <c r="V3532" s="15"/>
      <c r="W3532" s="15"/>
      <c r="X3532" s="15"/>
      <c r="Y3532" s="41"/>
      <c r="Z3532" s="41"/>
      <c r="AA3532" s="41"/>
      <c r="AB3532" s="15"/>
      <c r="AC3532" s="15"/>
      <c r="AD3532" s="15"/>
      <c r="AE3532" s="15"/>
      <c r="AF3532" s="15"/>
      <c r="AG3532" s="15"/>
      <c r="AH3532" s="15"/>
      <c r="AI3532" s="15"/>
      <c r="AJ3532" s="41"/>
      <c r="AK3532" s="15"/>
      <c r="AL3532" s="15"/>
      <c r="AM3532" s="15"/>
      <c r="AN3532" s="15"/>
      <c r="AO3532" s="15"/>
      <c r="AP3532" s="15"/>
      <c r="AQ3532" s="15"/>
      <c r="AR3532" s="15"/>
      <c r="AS3532" s="15"/>
      <c r="AT3532" s="15"/>
      <c r="AU3532" s="15"/>
      <c r="AV3532" s="15"/>
      <c r="AW3532" s="15"/>
      <c r="AX3532" s="82"/>
      <c r="AY3532" s="82"/>
      <c r="AZ3532" s="10">
        <v>1</v>
      </c>
      <c r="BA3532" t="s">
        <v>31</v>
      </c>
      <c r="BB3532" t="s">
        <v>23</v>
      </c>
      <c r="BD3532" s="7" t="str">
        <f t="shared" si="110"/>
        <v>95550238Shopee</v>
      </c>
    </row>
    <row r="3533" spans="2:59" ht="13.5" customHeight="1" x14ac:dyDescent="0.35">
      <c r="B3533" s="10" t="s">
        <v>17</v>
      </c>
      <c r="C3533" s="10" t="s">
        <v>806</v>
      </c>
      <c r="D3533" s="10" t="s">
        <v>119</v>
      </c>
      <c r="E3533" s="10" t="s">
        <v>120</v>
      </c>
      <c r="F3533" s="10" t="s">
        <v>957</v>
      </c>
      <c r="G3533" s="137">
        <v>1022549114</v>
      </c>
      <c r="H3533" s="10" t="s">
        <v>14316</v>
      </c>
      <c r="I3533" s="10" t="s">
        <v>958</v>
      </c>
      <c r="J3533" s="10" t="s">
        <v>3721</v>
      </c>
      <c r="K3533" s="102" t="s">
        <v>4391</v>
      </c>
      <c r="L3533" s="98">
        <f>IFERROR(VLOOKUP($F3533&amp;$C3533,Sales!$J:$W,9,0),0)</f>
        <v>0</v>
      </c>
      <c r="M3533" s="98">
        <f>IFERROR(VLOOKUP($F3533&amp;$C3533,Sales!$J:$W,10,0),0)</f>
        <v>0</v>
      </c>
      <c r="N3533" s="98">
        <f>IFERROR(VLOOKUP($F3533&amp;$C3533,Sales!$J:$W,11,0),0)</f>
        <v>0</v>
      </c>
      <c r="O3533" s="98">
        <f>IFERROR(VLOOKUP($F3533&amp;$C3533,Sales!$J:$W,12,0),0)</f>
        <v>0</v>
      </c>
      <c r="P3533" s="98">
        <f>IFERROR(VLOOKUP($F3533&amp;$C3533,Sales!$J:$W,13,0),0)</f>
        <v>0</v>
      </c>
      <c r="Q3533" s="98">
        <f>IFERROR(VLOOKUP($F3533&amp;$C3533,Sales!$A:$H,7,0),0)</f>
        <v>0</v>
      </c>
      <c r="R3533" s="41" t="str">
        <f t="shared" si="111"/>
        <v>ERROR</v>
      </c>
      <c r="S3533" s="15"/>
      <c r="T3533" s="15"/>
      <c r="U3533" s="15"/>
      <c r="V3533" s="15"/>
      <c r="W3533" s="15"/>
      <c r="X3533" s="15"/>
      <c r="Y3533" s="41"/>
      <c r="Z3533" s="41"/>
      <c r="AA3533" s="41"/>
      <c r="AB3533" s="15"/>
      <c r="AC3533" s="15"/>
      <c r="AD3533" s="15"/>
      <c r="AE3533" s="15"/>
      <c r="AF3533" s="15"/>
      <c r="AG3533" s="15"/>
      <c r="AH3533" s="15"/>
      <c r="AI3533" s="15"/>
      <c r="AJ3533" s="41"/>
      <c r="AK3533" s="15"/>
      <c r="AL3533" s="15"/>
      <c r="AM3533" s="15"/>
      <c r="AN3533" s="15"/>
      <c r="AO3533" s="15"/>
      <c r="AP3533" s="15"/>
      <c r="AQ3533" s="15"/>
      <c r="AR3533" s="15"/>
      <c r="AS3533" s="15"/>
      <c r="AT3533" s="15"/>
      <c r="AU3533" s="15"/>
      <c r="AV3533" s="15"/>
      <c r="AW3533" s="15"/>
      <c r="AX3533" s="82"/>
      <c r="AY3533" s="82"/>
      <c r="AZ3533" s="10">
        <v>1</v>
      </c>
      <c r="BA3533" t="s">
        <v>31</v>
      </c>
      <c r="BB3533" t="s">
        <v>23</v>
      </c>
      <c r="BD3533" s="7" t="str">
        <f t="shared" si="110"/>
        <v>1022549114Shopee</v>
      </c>
    </row>
    <row r="3534" spans="2:59" ht="13.5" customHeight="1" x14ac:dyDescent="0.35">
      <c r="B3534" s="10" t="s">
        <v>17</v>
      </c>
      <c r="C3534" s="10" t="s">
        <v>806</v>
      </c>
      <c r="D3534" s="10" t="s">
        <v>119</v>
      </c>
      <c r="E3534" s="10" t="s">
        <v>120</v>
      </c>
      <c r="F3534" s="10">
        <v>0</v>
      </c>
      <c r="G3534" s="137">
        <v>6140638085</v>
      </c>
      <c r="H3534" s="10" t="s">
        <v>14317</v>
      </c>
      <c r="I3534" s="10" t="s">
        <v>7593</v>
      </c>
      <c r="J3534" s="10" t="s">
        <v>984</v>
      </c>
      <c r="K3534" s="102" t="s">
        <v>6463</v>
      </c>
      <c r="L3534" s="98">
        <f>IFERROR(VLOOKUP($F3534&amp;$C3534,Sales!$J:$W,9,0),0)</f>
        <v>0</v>
      </c>
      <c r="M3534" s="98">
        <f>IFERROR(VLOOKUP($F3534&amp;$C3534,Sales!$J:$W,10,0),0)</f>
        <v>0</v>
      </c>
      <c r="N3534" s="98">
        <f>IFERROR(VLOOKUP($F3534&amp;$C3534,Sales!$J:$W,11,0),0)</f>
        <v>0</v>
      </c>
      <c r="O3534" s="98">
        <f>IFERROR(VLOOKUP($F3534&amp;$C3534,Sales!$J:$W,12,0),0)</f>
        <v>0</v>
      </c>
      <c r="P3534" s="98">
        <f>IFERROR(VLOOKUP($F3534&amp;$C3534,Sales!$J:$W,13,0),0)</f>
        <v>0</v>
      </c>
      <c r="Q3534" s="98">
        <f>IFERROR(VLOOKUP($F3534&amp;$C3534,Sales!$A:$H,7,0),0)</f>
        <v>0</v>
      </c>
      <c r="R3534" s="41" t="str">
        <f t="shared" si="111"/>
        <v>ERROR</v>
      </c>
      <c r="S3534" s="15"/>
      <c r="T3534" s="15"/>
      <c r="U3534" s="15"/>
      <c r="V3534" s="15"/>
      <c r="W3534" s="15"/>
      <c r="X3534" s="15"/>
      <c r="Y3534" s="41"/>
      <c r="Z3534" s="41"/>
      <c r="AA3534" s="41"/>
      <c r="AB3534" s="15"/>
      <c r="AC3534" s="15"/>
      <c r="AD3534" s="15"/>
      <c r="AE3534" s="15"/>
      <c r="AF3534" s="15"/>
      <c r="AG3534" s="15"/>
      <c r="AH3534" s="15"/>
      <c r="AI3534" s="15"/>
      <c r="AJ3534" s="41"/>
      <c r="AK3534" s="15"/>
      <c r="AL3534" s="15"/>
      <c r="AM3534" s="15"/>
      <c r="AN3534" s="15"/>
      <c r="AO3534" s="15"/>
      <c r="AP3534" s="15"/>
      <c r="AQ3534" s="15"/>
      <c r="AR3534" s="15"/>
      <c r="AS3534" s="15"/>
      <c r="AT3534" s="15"/>
      <c r="AU3534" s="15"/>
      <c r="AV3534" s="15"/>
      <c r="AW3534" s="15"/>
      <c r="AX3534" s="82"/>
      <c r="AY3534" s="82"/>
      <c r="AZ3534" s="10">
        <v>1</v>
      </c>
      <c r="BA3534" t="s">
        <v>31</v>
      </c>
      <c r="BB3534" t="s">
        <v>23</v>
      </c>
      <c r="BD3534" s="7" t="str">
        <f t="shared" si="110"/>
        <v>6140638085Shopee</v>
      </c>
    </row>
    <row r="3535" spans="2:59" ht="13.5" customHeight="1" x14ac:dyDescent="0.35">
      <c r="B3535" s="10" t="s">
        <v>17</v>
      </c>
      <c r="C3535" s="10" t="s">
        <v>806</v>
      </c>
      <c r="D3535" s="10" t="s">
        <v>549</v>
      </c>
      <c r="E3535" s="10" t="s">
        <v>194</v>
      </c>
      <c r="F3535" s="96" t="s">
        <v>2460</v>
      </c>
      <c r="G3535" s="138">
        <v>7432697624</v>
      </c>
      <c r="H3535" s="96" t="s">
        <v>14318</v>
      </c>
      <c r="I3535" s="96" t="s">
        <v>2461</v>
      </c>
      <c r="J3535" s="10" t="s">
        <v>14319</v>
      </c>
      <c r="K3535" s="102" t="s">
        <v>1303</v>
      </c>
      <c r="L3535" s="98">
        <f>IFERROR(VLOOKUP($F3535&amp;$C3535,Sales!$J:$W,9,0),0)</f>
        <v>0</v>
      </c>
      <c r="M3535" s="98">
        <f>IFERROR(VLOOKUP($F3535&amp;$C3535,Sales!$J:$W,10,0),0)</f>
        <v>0</v>
      </c>
      <c r="N3535" s="98">
        <f>IFERROR(VLOOKUP($F3535&amp;$C3535,Sales!$J:$W,11,0),0)</f>
        <v>0</v>
      </c>
      <c r="O3535" s="98">
        <f>IFERROR(VLOOKUP($F3535&amp;$C3535,Sales!$J:$W,12,0),0)</f>
        <v>0</v>
      </c>
      <c r="P3535" s="98">
        <f>IFERROR(VLOOKUP($F3535&amp;$C3535,Sales!$J:$W,13,0),0)</f>
        <v>0</v>
      </c>
      <c r="Q3535" s="98">
        <f>IFERROR(VLOOKUP($F3535&amp;$C3535,Sales!$A:$H,7,0),0)</f>
        <v>0</v>
      </c>
      <c r="R3535" s="41" t="str">
        <f t="shared" si="111"/>
        <v>ERROR</v>
      </c>
      <c r="S3535" s="15"/>
      <c r="T3535" s="15"/>
      <c r="U3535" s="15"/>
      <c r="V3535" s="15"/>
      <c r="W3535" s="15"/>
      <c r="X3535" s="15"/>
      <c r="Y3535" s="41"/>
      <c r="Z3535" s="41"/>
      <c r="AA3535" s="41"/>
      <c r="AB3535" s="15"/>
      <c r="AC3535" s="15"/>
      <c r="AD3535" s="15"/>
      <c r="AE3535" s="15"/>
      <c r="AF3535" s="15"/>
      <c r="AG3535" s="15"/>
      <c r="AH3535" s="15"/>
      <c r="AI3535" s="15"/>
      <c r="AJ3535" s="41"/>
      <c r="AK3535" s="15"/>
      <c r="AL3535" s="15"/>
      <c r="AM3535" s="15"/>
      <c r="AN3535" s="15"/>
      <c r="AO3535" s="15"/>
      <c r="AP3535" s="15"/>
      <c r="AQ3535" s="15"/>
      <c r="AR3535" s="15"/>
      <c r="AS3535" s="15"/>
      <c r="AT3535" s="15"/>
      <c r="AU3535" s="15"/>
      <c r="AV3535" s="15"/>
      <c r="AW3535" s="15"/>
      <c r="AX3535" s="15"/>
      <c r="AY3535" s="15"/>
      <c r="AZ3535" s="10">
        <v>1</v>
      </c>
      <c r="BA3535" s="100" t="s">
        <v>14193</v>
      </c>
      <c r="BB3535" t="s">
        <v>88</v>
      </c>
      <c r="BD3535" s="7" t="str">
        <f t="shared" si="110"/>
        <v>7432697624Shopee</v>
      </c>
      <c r="BE3535" s="101"/>
    </row>
    <row r="3536" spans="2:59" ht="13.5" customHeight="1" x14ac:dyDescent="0.35">
      <c r="B3536" s="10" t="s">
        <v>17</v>
      </c>
      <c r="C3536" s="10" t="s">
        <v>806</v>
      </c>
      <c r="D3536" s="10" t="s">
        <v>119</v>
      </c>
      <c r="E3536" s="10" t="s">
        <v>120</v>
      </c>
      <c r="F3536" s="10" t="s">
        <v>2982</v>
      </c>
      <c r="G3536" s="137">
        <v>4056148264</v>
      </c>
      <c r="H3536" s="10" t="s">
        <v>14320</v>
      </c>
      <c r="I3536" s="10" t="s">
        <v>6316</v>
      </c>
      <c r="J3536" s="10" t="s">
        <v>1578</v>
      </c>
      <c r="K3536" s="102" t="s">
        <v>6135</v>
      </c>
      <c r="L3536" s="98">
        <f>IFERROR(VLOOKUP($F3536&amp;$C3536,Sales!$J:$W,9,0),0)</f>
        <v>0</v>
      </c>
      <c r="M3536" s="98">
        <f>IFERROR(VLOOKUP($F3536&amp;$C3536,Sales!$J:$W,10,0),0)</f>
        <v>0</v>
      </c>
      <c r="N3536" s="98">
        <f>IFERROR(VLOOKUP($F3536&amp;$C3536,Sales!$J:$W,11,0),0)</f>
        <v>0</v>
      </c>
      <c r="O3536" s="98">
        <f>IFERROR(VLOOKUP($F3536&amp;$C3536,Sales!$J:$W,12,0),0)</f>
        <v>0</v>
      </c>
      <c r="P3536" s="98">
        <f>IFERROR(VLOOKUP($F3536&amp;$C3536,Sales!$J:$W,13,0),0)</f>
        <v>0</v>
      </c>
      <c r="Q3536" s="98">
        <f>IFERROR(VLOOKUP($F3536&amp;$C3536,Sales!$A:$H,7,0),0)</f>
        <v>0</v>
      </c>
      <c r="R3536" s="41" t="str">
        <f t="shared" si="111"/>
        <v>ERROR</v>
      </c>
      <c r="S3536" s="15"/>
      <c r="T3536" s="15"/>
      <c r="U3536" s="15"/>
      <c r="V3536" s="15"/>
      <c r="W3536" s="15"/>
      <c r="X3536" s="15"/>
      <c r="Y3536" s="41"/>
      <c r="Z3536" s="41"/>
      <c r="AA3536" s="41"/>
      <c r="AB3536" s="15"/>
      <c r="AC3536" s="15"/>
      <c r="AD3536" s="15"/>
      <c r="AE3536" s="15"/>
      <c r="AF3536" s="15"/>
      <c r="AG3536" s="15"/>
      <c r="AH3536" s="15"/>
      <c r="AI3536" s="15"/>
      <c r="AJ3536" s="41"/>
      <c r="AK3536" s="15"/>
      <c r="AL3536" s="15"/>
      <c r="AM3536" s="15"/>
      <c r="AN3536" s="15"/>
      <c r="AO3536" s="15"/>
      <c r="AP3536" s="15"/>
      <c r="AQ3536" s="15"/>
      <c r="AR3536" s="15"/>
      <c r="AS3536" s="15"/>
      <c r="AT3536" s="15"/>
      <c r="AU3536" s="15"/>
      <c r="AV3536" s="15"/>
      <c r="AW3536" s="15"/>
      <c r="AX3536" s="82"/>
      <c r="AY3536" s="82"/>
      <c r="AZ3536" s="10">
        <v>1</v>
      </c>
      <c r="BA3536" t="s">
        <v>31</v>
      </c>
      <c r="BB3536" t="s">
        <v>23</v>
      </c>
      <c r="BD3536" s="7" t="str">
        <f t="shared" si="110"/>
        <v>4056148264Shopee</v>
      </c>
    </row>
    <row r="3537" spans="2:57" ht="13.5" customHeight="1" x14ac:dyDescent="0.35">
      <c r="B3537" s="10" t="s">
        <v>17</v>
      </c>
      <c r="C3537" s="10" t="s">
        <v>806</v>
      </c>
      <c r="D3537" s="10" t="s">
        <v>549</v>
      </c>
      <c r="E3537" s="10" t="s">
        <v>194</v>
      </c>
      <c r="F3537" s="10" t="s">
        <v>1309</v>
      </c>
      <c r="G3537" s="137">
        <v>223320905</v>
      </c>
      <c r="H3537" s="10" t="s">
        <v>14321</v>
      </c>
      <c r="I3537" s="10" t="s">
        <v>590</v>
      </c>
      <c r="J3537" s="10" t="s">
        <v>3869</v>
      </c>
      <c r="K3537" s="102" t="s">
        <v>7232</v>
      </c>
      <c r="L3537" s="98">
        <f>IFERROR(VLOOKUP($F3537&amp;$C3537,Sales!$J:$W,9,0),0)</f>
        <v>0</v>
      </c>
      <c r="M3537" s="98">
        <f>IFERROR(VLOOKUP($F3537&amp;$C3537,Sales!$J:$W,10,0),0)</f>
        <v>0</v>
      </c>
      <c r="N3537" s="98">
        <f>IFERROR(VLOOKUP($F3537&amp;$C3537,Sales!$J:$W,11,0),0)</f>
        <v>0</v>
      </c>
      <c r="O3537" s="98">
        <f>IFERROR(VLOOKUP($F3537&amp;$C3537,Sales!$J:$W,12,0),0)</f>
        <v>0</v>
      </c>
      <c r="P3537" s="98">
        <f>IFERROR(VLOOKUP($F3537&amp;$C3537,Sales!$J:$W,13,0),0)</f>
        <v>0</v>
      </c>
      <c r="Q3537" s="98">
        <f>IFERROR(VLOOKUP($F3537&amp;$C3537,Sales!$A:$H,7,0),0)</f>
        <v>0</v>
      </c>
      <c r="R3537" s="41" t="str">
        <f t="shared" si="111"/>
        <v>ERROR</v>
      </c>
      <c r="S3537" s="15"/>
      <c r="T3537" s="15"/>
      <c r="U3537" s="15"/>
      <c r="V3537" s="15"/>
      <c r="W3537" s="15"/>
      <c r="X3537" s="15"/>
      <c r="Y3537" s="41"/>
      <c r="Z3537" s="41"/>
      <c r="AA3537" s="41"/>
      <c r="AB3537" s="15"/>
      <c r="AC3537" s="15"/>
      <c r="AD3537" s="15"/>
      <c r="AE3537" s="15"/>
      <c r="AF3537" s="15"/>
      <c r="AG3537" s="15"/>
      <c r="AH3537" s="15"/>
      <c r="AI3537" s="15"/>
      <c r="AJ3537" s="41"/>
      <c r="AK3537" s="15"/>
      <c r="AL3537" s="15"/>
      <c r="AM3537" s="15"/>
      <c r="AN3537" s="15"/>
      <c r="AO3537" s="15"/>
      <c r="AP3537" s="15"/>
      <c r="AQ3537" s="15"/>
      <c r="AR3537" s="15"/>
      <c r="AS3537" s="15"/>
      <c r="AT3537" s="15"/>
      <c r="AU3537" s="15"/>
      <c r="AV3537" s="15"/>
      <c r="AW3537" s="15"/>
      <c r="AX3537" s="15"/>
      <c r="AY3537" s="15"/>
      <c r="AZ3537" s="10">
        <v>1</v>
      </c>
      <c r="BA3537" s="100" t="s">
        <v>14193</v>
      </c>
      <c r="BB3537" t="s">
        <v>88</v>
      </c>
      <c r="BD3537" s="7" t="str">
        <f t="shared" si="110"/>
        <v>223320905Shopee</v>
      </c>
      <c r="BE3537" s="101"/>
    </row>
    <row r="3538" spans="2:57" ht="13.5" customHeight="1" x14ac:dyDescent="0.35">
      <c r="B3538" s="10" t="s">
        <v>17</v>
      </c>
      <c r="C3538" s="10" t="s">
        <v>806</v>
      </c>
      <c r="D3538" s="10" t="s">
        <v>549</v>
      </c>
      <c r="E3538" s="10" t="s">
        <v>194</v>
      </c>
      <c r="F3538" s="10" t="s">
        <v>563</v>
      </c>
      <c r="G3538" s="137">
        <v>1075484981</v>
      </c>
      <c r="H3538" s="10" t="s">
        <v>14322</v>
      </c>
      <c r="I3538" s="10" t="s">
        <v>564</v>
      </c>
      <c r="J3538" s="10" t="s">
        <v>3873</v>
      </c>
      <c r="K3538" s="102" t="s">
        <v>1315</v>
      </c>
      <c r="L3538" s="98">
        <f>IFERROR(VLOOKUP($F3538&amp;$C3538,Sales!$J:$W,9,0),0)</f>
        <v>0</v>
      </c>
      <c r="M3538" s="98">
        <f>IFERROR(VLOOKUP($F3538&amp;$C3538,Sales!$J:$W,10,0),0)</f>
        <v>0</v>
      </c>
      <c r="N3538" s="98">
        <f>IFERROR(VLOOKUP($F3538&amp;$C3538,Sales!$J:$W,11,0),0)</f>
        <v>0</v>
      </c>
      <c r="O3538" s="98">
        <f>IFERROR(VLOOKUP($F3538&amp;$C3538,Sales!$J:$W,12,0),0)</f>
        <v>0</v>
      </c>
      <c r="P3538" s="98">
        <f>IFERROR(VLOOKUP($F3538&amp;$C3538,Sales!$J:$W,13,0),0)</f>
        <v>0</v>
      </c>
      <c r="Q3538" s="98">
        <f>IFERROR(VLOOKUP($F3538&amp;$C3538,Sales!$A:$H,7,0),0)</f>
        <v>0</v>
      </c>
      <c r="R3538" s="41" t="str">
        <f t="shared" si="111"/>
        <v>ERROR</v>
      </c>
      <c r="S3538" s="15"/>
      <c r="T3538" s="15"/>
      <c r="U3538" s="15"/>
      <c r="V3538" s="15"/>
      <c r="W3538" s="15"/>
      <c r="X3538" s="15"/>
      <c r="Y3538" s="41"/>
      <c r="Z3538" s="41"/>
      <c r="AA3538" s="41"/>
      <c r="AB3538" s="15"/>
      <c r="AC3538" s="15"/>
      <c r="AD3538" s="15"/>
      <c r="AE3538" s="15"/>
      <c r="AF3538" s="15"/>
      <c r="AG3538" s="15"/>
      <c r="AH3538" s="15"/>
      <c r="AI3538" s="15"/>
      <c r="AJ3538" s="41"/>
      <c r="AK3538" s="15"/>
      <c r="AL3538" s="15"/>
      <c r="AM3538" s="15"/>
      <c r="AN3538" s="15"/>
      <c r="AO3538" s="15"/>
      <c r="AP3538" s="15"/>
      <c r="AQ3538" s="15"/>
      <c r="AR3538" s="15"/>
      <c r="AS3538" s="15"/>
      <c r="AT3538" s="15"/>
      <c r="AU3538" s="15"/>
      <c r="AV3538" s="15"/>
      <c r="AW3538" s="15"/>
      <c r="AX3538" s="15"/>
      <c r="AY3538" s="15"/>
      <c r="AZ3538" s="10">
        <v>1</v>
      </c>
      <c r="BA3538" s="100" t="s">
        <v>14193</v>
      </c>
      <c r="BB3538" t="s">
        <v>88</v>
      </c>
      <c r="BD3538" s="7" t="str">
        <f t="shared" si="110"/>
        <v>1075484981Shopee</v>
      </c>
      <c r="BE3538" s="101"/>
    </row>
    <row r="3539" spans="2:57" ht="13.5" customHeight="1" x14ac:dyDescent="0.35">
      <c r="B3539" s="10" t="s">
        <v>17</v>
      </c>
      <c r="C3539" s="10" t="s">
        <v>806</v>
      </c>
      <c r="D3539" s="10" t="s">
        <v>549</v>
      </c>
      <c r="E3539" s="10" t="s">
        <v>194</v>
      </c>
      <c r="F3539" s="96" t="s">
        <v>9868</v>
      </c>
      <c r="G3539" s="138">
        <v>12701492651</v>
      </c>
      <c r="H3539" s="96" t="s">
        <v>14323</v>
      </c>
      <c r="I3539" s="96">
        <v>4987176076656</v>
      </c>
      <c r="J3539" t="s">
        <v>14324</v>
      </c>
      <c r="K3539" s="102" t="s">
        <v>14325</v>
      </c>
      <c r="L3539" s="98">
        <f>IFERROR(VLOOKUP($F3539&amp;$C3539,Sales!$J:$W,9,0),0)</f>
        <v>0</v>
      </c>
      <c r="M3539" s="98">
        <f>IFERROR(VLOOKUP($F3539&amp;$C3539,Sales!$J:$W,10,0),0)</f>
        <v>0</v>
      </c>
      <c r="N3539" s="98">
        <f>IFERROR(VLOOKUP($F3539&amp;$C3539,Sales!$J:$W,11,0),0)</f>
        <v>0</v>
      </c>
      <c r="O3539" s="98">
        <f>IFERROR(VLOOKUP($F3539&amp;$C3539,Sales!$J:$W,12,0),0)</f>
        <v>0</v>
      </c>
      <c r="P3539" s="98">
        <f>IFERROR(VLOOKUP($F3539&amp;$C3539,Sales!$J:$W,13,0),0)</f>
        <v>0</v>
      </c>
      <c r="Q3539" s="98">
        <f>IFERROR(VLOOKUP($F3539&amp;$C3539,Sales!$A:$H,7,0),0)</f>
        <v>0</v>
      </c>
      <c r="R3539" s="41" t="str">
        <f t="shared" si="111"/>
        <v>ERROR</v>
      </c>
      <c r="S3539" s="15"/>
      <c r="T3539" s="15"/>
      <c r="U3539" s="15"/>
      <c r="V3539" s="15"/>
      <c r="W3539" s="15"/>
      <c r="X3539" s="15"/>
      <c r="Y3539" s="41"/>
      <c r="Z3539" s="41"/>
      <c r="AA3539" s="41"/>
      <c r="AB3539" s="15"/>
      <c r="AC3539" s="15"/>
      <c r="AD3539" s="15"/>
      <c r="AE3539" s="15"/>
      <c r="AF3539" s="15"/>
      <c r="AG3539" s="15"/>
      <c r="AH3539" s="15"/>
      <c r="AI3539" s="15"/>
      <c r="AJ3539" s="41"/>
      <c r="AK3539" s="15"/>
      <c r="AL3539" s="15"/>
      <c r="AM3539" s="15"/>
      <c r="AN3539" s="15"/>
      <c r="AO3539" s="15"/>
      <c r="AP3539" s="15"/>
      <c r="AQ3539" s="15"/>
      <c r="AR3539" s="15"/>
      <c r="AS3539" s="15"/>
      <c r="AT3539" s="15"/>
      <c r="AU3539" s="15"/>
      <c r="AV3539" s="15"/>
      <c r="AW3539" s="15"/>
      <c r="AX3539" s="15"/>
      <c r="AY3539" s="15"/>
      <c r="AZ3539" s="10">
        <v>1</v>
      </c>
      <c r="BA3539" s="100" t="s">
        <v>14193</v>
      </c>
      <c r="BB3539" t="s">
        <v>88</v>
      </c>
      <c r="BD3539" s="7" t="str">
        <f t="shared" si="110"/>
        <v>12701492651Shopee</v>
      </c>
      <c r="BE3539" s="101"/>
    </row>
    <row r="3540" spans="2:57" ht="13.5" customHeight="1" x14ac:dyDescent="0.35">
      <c r="B3540" s="10" t="s">
        <v>17</v>
      </c>
      <c r="C3540" s="10" t="s">
        <v>806</v>
      </c>
      <c r="D3540" s="10" t="s">
        <v>119</v>
      </c>
      <c r="E3540" s="10" t="s">
        <v>120</v>
      </c>
      <c r="F3540" s="10" t="s">
        <v>2977</v>
      </c>
      <c r="G3540" s="137">
        <v>4756146977</v>
      </c>
      <c r="H3540" s="10" t="s">
        <v>14326</v>
      </c>
      <c r="I3540" s="10" t="s">
        <v>6304</v>
      </c>
      <c r="J3540" s="10" t="s">
        <v>1582</v>
      </c>
      <c r="K3540" s="102" t="s">
        <v>1583</v>
      </c>
      <c r="L3540" s="98">
        <f>IFERROR(VLOOKUP($F3540&amp;$C3540,Sales!$J:$W,9,0),0)</f>
        <v>0</v>
      </c>
      <c r="M3540" s="98">
        <f>IFERROR(VLOOKUP($F3540&amp;$C3540,Sales!$J:$W,10,0),0)</f>
        <v>0</v>
      </c>
      <c r="N3540" s="98">
        <f>IFERROR(VLOOKUP($F3540&amp;$C3540,Sales!$J:$W,11,0),0)</f>
        <v>0</v>
      </c>
      <c r="O3540" s="98">
        <f>IFERROR(VLOOKUP($F3540&amp;$C3540,Sales!$J:$W,12,0),0)</f>
        <v>0</v>
      </c>
      <c r="P3540" s="98">
        <f>IFERROR(VLOOKUP($F3540&amp;$C3540,Sales!$J:$W,13,0),0)</f>
        <v>0</v>
      </c>
      <c r="Q3540" s="98">
        <f>IFERROR(VLOOKUP($F3540&amp;$C3540,Sales!$A:$H,7,0),0)</f>
        <v>0</v>
      </c>
      <c r="R3540" s="41" t="str">
        <f t="shared" si="111"/>
        <v>ERROR</v>
      </c>
      <c r="S3540" s="15"/>
      <c r="T3540" s="15"/>
      <c r="U3540" s="15"/>
      <c r="V3540" s="15"/>
      <c r="W3540" s="15"/>
      <c r="X3540" s="15"/>
      <c r="Y3540" s="41"/>
      <c r="Z3540" s="41"/>
      <c r="AA3540" s="41"/>
      <c r="AB3540" s="15"/>
      <c r="AC3540" s="15"/>
      <c r="AD3540" s="15"/>
      <c r="AE3540" s="15"/>
      <c r="AF3540" s="15"/>
      <c r="AG3540" s="15"/>
      <c r="AH3540" s="15"/>
      <c r="AI3540" s="15"/>
      <c r="AJ3540" s="41"/>
      <c r="AK3540" s="15"/>
      <c r="AL3540" s="15"/>
      <c r="AM3540" s="15"/>
      <c r="AN3540" s="15"/>
      <c r="AO3540" s="15"/>
      <c r="AP3540" s="15"/>
      <c r="AQ3540" s="15"/>
      <c r="AR3540" s="15"/>
      <c r="AS3540" s="15"/>
      <c r="AT3540" s="15"/>
      <c r="AU3540" s="15"/>
      <c r="AV3540" s="15"/>
      <c r="AW3540" s="15"/>
      <c r="AX3540" s="82"/>
      <c r="AY3540" s="82"/>
      <c r="AZ3540" s="10">
        <v>1</v>
      </c>
      <c r="BA3540" t="s">
        <v>31</v>
      </c>
      <c r="BB3540" t="s">
        <v>23</v>
      </c>
      <c r="BD3540" s="7" t="str">
        <f t="shared" si="110"/>
        <v>4756146977Shopee</v>
      </c>
    </row>
    <row r="3541" spans="2:57" ht="13.5" customHeight="1" x14ac:dyDescent="0.35">
      <c r="B3541" s="10" t="s">
        <v>17</v>
      </c>
      <c r="C3541" s="10" t="s">
        <v>806</v>
      </c>
      <c r="D3541" s="10" t="s">
        <v>549</v>
      </c>
      <c r="E3541" s="10" t="s">
        <v>194</v>
      </c>
      <c r="F3541" s="96" t="s">
        <v>561</v>
      </c>
      <c r="G3541" s="138">
        <v>1075469569</v>
      </c>
      <c r="H3541" s="96" t="s">
        <v>14327</v>
      </c>
      <c r="I3541" s="96" t="s">
        <v>562</v>
      </c>
      <c r="J3541" s="10" t="s">
        <v>3879</v>
      </c>
      <c r="K3541" s="102" t="s">
        <v>1324</v>
      </c>
      <c r="L3541" s="98">
        <f>IFERROR(VLOOKUP($F3541&amp;$C3541,Sales!$J:$W,9,0),0)</f>
        <v>0</v>
      </c>
      <c r="M3541" s="98">
        <f>IFERROR(VLOOKUP($F3541&amp;$C3541,Sales!$J:$W,10,0),0)</f>
        <v>0</v>
      </c>
      <c r="N3541" s="98">
        <f>IFERROR(VLOOKUP($F3541&amp;$C3541,Sales!$J:$W,11,0),0)</f>
        <v>0</v>
      </c>
      <c r="O3541" s="98">
        <f>IFERROR(VLOOKUP($F3541&amp;$C3541,Sales!$J:$W,12,0),0)</f>
        <v>0</v>
      </c>
      <c r="P3541" s="98">
        <f>IFERROR(VLOOKUP($F3541&amp;$C3541,Sales!$J:$W,13,0),0)</f>
        <v>0</v>
      </c>
      <c r="Q3541" s="98">
        <f>IFERROR(VLOOKUP($F3541&amp;$C3541,Sales!$A:$H,7,0),0)</f>
        <v>0</v>
      </c>
      <c r="R3541" s="41" t="str">
        <f t="shared" si="111"/>
        <v>ERROR</v>
      </c>
      <c r="S3541" s="15"/>
      <c r="T3541" s="15"/>
      <c r="U3541" s="15"/>
      <c r="V3541" s="15"/>
      <c r="W3541" s="15"/>
      <c r="X3541" s="15"/>
      <c r="Y3541" s="41"/>
      <c r="Z3541" s="41"/>
      <c r="AA3541" s="41"/>
      <c r="AB3541" s="15"/>
      <c r="AC3541" s="15"/>
      <c r="AD3541" s="15"/>
      <c r="AE3541" s="15"/>
      <c r="AF3541" s="15"/>
      <c r="AG3541" s="15"/>
      <c r="AH3541" s="15"/>
      <c r="AI3541" s="15"/>
      <c r="AJ3541" s="41"/>
      <c r="AK3541" s="15"/>
      <c r="AL3541" s="15"/>
      <c r="AM3541" s="15"/>
      <c r="AN3541" s="15"/>
      <c r="AO3541" s="15"/>
      <c r="AP3541" s="15"/>
      <c r="AQ3541" s="15"/>
      <c r="AR3541" s="15"/>
      <c r="AS3541" s="15"/>
      <c r="AT3541" s="15"/>
      <c r="AU3541" s="15"/>
      <c r="AV3541" s="15"/>
      <c r="AW3541" s="15"/>
      <c r="AX3541" s="15"/>
      <c r="AY3541" s="15"/>
      <c r="AZ3541" s="10">
        <v>1</v>
      </c>
      <c r="BA3541" s="100" t="s">
        <v>14193</v>
      </c>
      <c r="BB3541" t="s">
        <v>88</v>
      </c>
      <c r="BD3541" s="7" t="str">
        <f t="shared" si="110"/>
        <v>1075469569Shopee</v>
      </c>
      <c r="BE3541" s="101"/>
    </row>
    <row r="3542" spans="2:57" ht="13.5" customHeight="1" x14ac:dyDescent="0.35">
      <c r="B3542" s="10" t="s">
        <v>17</v>
      </c>
      <c r="C3542" s="10" t="s">
        <v>806</v>
      </c>
      <c r="D3542" s="10" t="s">
        <v>119</v>
      </c>
      <c r="E3542" s="10" t="s">
        <v>120</v>
      </c>
      <c r="F3542" s="10">
        <v>0</v>
      </c>
      <c r="G3542" s="137">
        <v>7258767897</v>
      </c>
      <c r="H3542" s="10" t="s">
        <v>14328</v>
      </c>
      <c r="I3542" s="10" t="s">
        <v>10105</v>
      </c>
      <c r="J3542" s="10" t="s">
        <v>1627</v>
      </c>
      <c r="K3542" s="102" t="s">
        <v>10363</v>
      </c>
      <c r="L3542" s="98">
        <f>IFERROR(VLOOKUP($F3542&amp;$C3542,Sales!$J:$W,9,0),0)</f>
        <v>0</v>
      </c>
      <c r="M3542" s="98">
        <f>IFERROR(VLOOKUP($F3542&amp;$C3542,Sales!$J:$W,10,0),0)</f>
        <v>0</v>
      </c>
      <c r="N3542" s="98">
        <f>IFERROR(VLOOKUP($F3542&amp;$C3542,Sales!$J:$W,11,0),0)</f>
        <v>0</v>
      </c>
      <c r="O3542" s="98">
        <f>IFERROR(VLOOKUP($F3542&amp;$C3542,Sales!$J:$W,12,0),0)</f>
        <v>0</v>
      </c>
      <c r="P3542" s="98">
        <f>IFERROR(VLOOKUP($F3542&amp;$C3542,Sales!$J:$W,13,0),0)</f>
        <v>0</v>
      </c>
      <c r="Q3542" s="98">
        <f>IFERROR(VLOOKUP($F3542&amp;$C3542,Sales!$A:$H,7,0),0)</f>
        <v>0</v>
      </c>
      <c r="R3542" s="41" t="str">
        <f t="shared" si="111"/>
        <v>ERROR</v>
      </c>
      <c r="S3542" s="15"/>
      <c r="T3542" s="15"/>
      <c r="U3542" s="15"/>
      <c r="V3542" s="15"/>
      <c r="W3542" s="15"/>
      <c r="X3542" s="15"/>
      <c r="Y3542" s="41"/>
      <c r="Z3542" s="41"/>
      <c r="AA3542" s="41"/>
      <c r="AB3542" s="15"/>
      <c r="AC3542" s="15"/>
      <c r="AD3542" s="15"/>
      <c r="AE3542" s="15"/>
      <c r="AF3542" s="15"/>
      <c r="AG3542" s="15"/>
      <c r="AH3542" s="15"/>
      <c r="AI3542" s="15"/>
      <c r="AJ3542" s="41"/>
      <c r="AK3542" s="15"/>
      <c r="AL3542" s="15"/>
      <c r="AM3542" s="15"/>
      <c r="AN3542" s="15"/>
      <c r="AO3542" s="15"/>
      <c r="AP3542" s="15"/>
      <c r="AQ3542" s="15"/>
      <c r="AR3542" s="15"/>
      <c r="AS3542" s="15"/>
      <c r="AT3542" s="15"/>
      <c r="AU3542" s="15"/>
      <c r="AV3542" s="15"/>
      <c r="AW3542" s="15"/>
      <c r="AX3542" s="82"/>
      <c r="AY3542" s="82"/>
      <c r="AZ3542" s="10">
        <v>1</v>
      </c>
      <c r="BA3542" t="s">
        <v>31</v>
      </c>
      <c r="BB3542" t="s">
        <v>23</v>
      </c>
      <c r="BD3542" s="7" t="str">
        <f t="shared" si="110"/>
        <v>7258767897Shopee</v>
      </c>
    </row>
    <row r="3543" spans="2:57" ht="13.5" customHeight="1" x14ac:dyDescent="0.35">
      <c r="B3543" s="10" t="s">
        <v>17</v>
      </c>
      <c r="C3543" s="10" t="s">
        <v>806</v>
      </c>
      <c r="D3543" s="10" t="s">
        <v>119</v>
      </c>
      <c r="E3543" s="10" t="s">
        <v>120</v>
      </c>
      <c r="F3543" s="10" t="s">
        <v>2978</v>
      </c>
      <c r="G3543" s="137">
        <v>5156150776</v>
      </c>
      <c r="H3543" s="10" t="s">
        <v>14329</v>
      </c>
      <c r="I3543" s="10" t="s">
        <v>6297</v>
      </c>
      <c r="J3543" s="10" t="s">
        <v>5688</v>
      </c>
      <c r="K3543" s="102" t="s">
        <v>6138</v>
      </c>
      <c r="L3543" s="98">
        <f>IFERROR(VLOOKUP($F3543&amp;$C3543,Sales!$J:$W,9,0),0)</f>
        <v>0</v>
      </c>
      <c r="M3543" s="98">
        <f>IFERROR(VLOOKUP($F3543&amp;$C3543,Sales!$J:$W,10,0),0)</f>
        <v>0</v>
      </c>
      <c r="N3543" s="98">
        <f>IFERROR(VLOOKUP($F3543&amp;$C3543,Sales!$J:$W,11,0),0)</f>
        <v>0</v>
      </c>
      <c r="O3543" s="98">
        <f>IFERROR(VLOOKUP($F3543&amp;$C3543,Sales!$J:$W,12,0),0)</f>
        <v>0</v>
      </c>
      <c r="P3543" s="98">
        <f>IFERROR(VLOOKUP($F3543&amp;$C3543,Sales!$J:$W,13,0),0)</f>
        <v>0</v>
      </c>
      <c r="Q3543" s="98">
        <f>IFERROR(VLOOKUP($F3543&amp;$C3543,Sales!$A:$H,7,0),0)</f>
        <v>0</v>
      </c>
      <c r="R3543" s="41" t="str">
        <f t="shared" si="111"/>
        <v>ERROR</v>
      </c>
      <c r="S3543" s="15"/>
      <c r="T3543" s="15"/>
      <c r="U3543" s="15"/>
      <c r="V3543" s="15"/>
      <c r="W3543" s="15"/>
      <c r="X3543" s="15"/>
      <c r="Y3543" s="41"/>
      <c r="Z3543" s="41"/>
      <c r="AA3543" s="41"/>
      <c r="AB3543" s="15"/>
      <c r="AC3543" s="15"/>
      <c r="AD3543" s="15"/>
      <c r="AE3543" s="15"/>
      <c r="AF3543" s="15"/>
      <c r="AG3543" s="15"/>
      <c r="AH3543" s="15"/>
      <c r="AI3543" s="15"/>
      <c r="AJ3543" s="41"/>
      <c r="AK3543" s="15"/>
      <c r="AL3543" s="15"/>
      <c r="AM3543" s="15"/>
      <c r="AN3543" s="15"/>
      <c r="AO3543" s="15"/>
      <c r="AP3543" s="15"/>
      <c r="AQ3543" s="15"/>
      <c r="AR3543" s="15"/>
      <c r="AS3543" s="15"/>
      <c r="AT3543" s="15"/>
      <c r="AU3543" s="15"/>
      <c r="AV3543" s="15"/>
      <c r="AW3543" s="15"/>
      <c r="AX3543" s="82"/>
      <c r="AY3543" s="82"/>
      <c r="AZ3543" s="10">
        <v>1</v>
      </c>
      <c r="BA3543" t="s">
        <v>31</v>
      </c>
      <c r="BB3543" t="s">
        <v>23</v>
      </c>
      <c r="BD3543" s="7" t="str">
        <f t="shared" si="110"/>
        <v>5156150776Shopee</v>
      </c>
    </row>
    <row r="3544" spans="2:57" ht="13.5" customHeight="1" x14ac:dyDescent="0.35">
      <c r="B3544" s="10" t="s">
        <v>17</v>
      </c>
      <c r="C3544" s="10" t="s">
        <v>806</v>
      </c>
      <c r="D3544" s="10" t="s">
        <v>549</v>
      </c>
      <c r="E3544" s="10" t="s">
        <v>194</v>
      </c>
      <c r="F3544" s="96" t="s">
        <v>605</v>
      </c>
      <c r="G3544" s="138">
        <v>888196255</v>
      </c>
      <c r="H3544" s="96" t="s">
        <v>14330</v>
      </c>
      <c r="I3544" s="96" t="s">
        <v>606</v>
      </c>
      <c r="J3544" s="10" t="s">
        <v>3894</v>
      </c>
      <c r="K3544" s="102" t="s">
        <v>10161</v>
      </c>
      <c r="L3544" s="98">
        <f>IFERROR(VLOOKUP($F3544&amp;$C3544,Sales!$J:$W,9,0),0)</f>
        <v>0</v>
      </c>
      <c r="M3544" s="98">
        <f>IFERROR(VLOOKUP($F3544&amp;$C3544,Sales!$J:$W,10,0),0)</f>
        <v>0</v>
      </c>
      <c r="N3544" s="98">
        <f>IFERROR(VLOOKUP($F3544&amp;$C3544,Sales!$J:$W,11,0),0)</f>
        <v>0</v>
      </c>
      <c r="O3544" s="98">
        <f>IFERROR(VLOOKUP($F3544&amp;$C3544,Sales!$J:$W,12,0),0)</f>
        <v>0</v>
      </c>
      <c r="P3544" s="98">
        <f>IFERROR(VLOOKUP($F3544&amp;$C3544,Sales!$J:$W,13,0),0)</f>
        <v>0</v>
      </c>
      <c r="Q3544" s="98">
        <f>IFERROR(VLOOKUP($F3544&amp;$C3544,Sales!$A:$H,7,0),0)</f>
        <v>0</v>
      </c>
      <c r="R3544" s="41" t="str">
        <f t="shared" si="111"/>
        <v>ERROR</v>
      </c>
      <c r="S3544" s="15"/>
      <c r="T3544" s="15"/>
      <c r="U3544" s="15"/>
      <c r="V3544" s="15"/>
      <c r="W3544" s="15"/>
      <c r="X3544" s="15"/>
      <c r="Y3544" s="41"/>
      <c r="Z3544" s="41"/>
      <c r="AA3544" s="41"/>
      <c r="AB3544" s="15"/>
      <c r="AC3544" s="15"/>
      <c r="AD3544" s="15"/>
      <c r="AE3544" s="15"/>
      <c r="AF3544" s="15"/>
      <c r="AG3544" s="15"/>
      <c r="AH3544" s="15"/>
      <c r="AI3544" s="15"/>
      <c r="AJ3544" s="41"/>
      <c r="AK3544" s="15"/>
      <c r="AL3544" s="15"/>
      <c r="AM3544" s="15"/>
      <c r="AN3544" s="15"/>
      <c r="AO3544" s="15"/>
      <c r="AP3544" s="15"/>
      <c r="AQ3544" s="15"/>
      <c r="AR3544" s="15"/>
      <c r="AS3544" s="15"/>
      <c r="AT3544" s="15"/>
      <c r="AU3544" s="15"/>
      <c r="AV3544" s="15"/>
      <c r="AW3544" s="15"/>
      <c r="AX3544" s="15"/>
      <c r="AY3544" s="15"/>
      <c r="AZ3544" s="10">
        <v>1</v>
      </c>
      <c r="BA3544" s="100" t="s">
        <v>14193</v>
      </c>
      <c r="BB3544" t="s">
        <v>88</v>
      </c>
      <c r="BD3544" s="7" t="str">
        <f t="shared" si="110"/>
        <v>888196255Shopee</v>
      </c>
      <c r="BE3544" s="101"/>
    </row>
    <row r="3545" spans="2:57" ht="13.5" customHeight="1" x14ac:dyDescent="0.35">
      <c r="B3545" s="10" t="s">
        <v>17</v>
      </c>
      <c r="C3545" s="10" t="s">
        <v>806</v>
      </c>
      <c r="D3545" s="10" t="s">
        <v>119</v>
      </c>
      <c r="E3545" s="10" t="s">
        <v>120</v>
      </c>
      <c r="F3545" s="10">
        <v>0</v>
      </c>
      <c r="G3545" s="137">
        <v>3361061734</v>
      </c>
      <c r="H3545" s="10" t="s">
        <v>14331</v>
      </c>
      <c r="I3545" s="10" t="s">
        <v>7596</v>
      </c>
      <c r="J3545" s="10" t="s">
        <v>5689</v>
      </c>
      <c r="K3545" s="102" t="s">
        <v>10211</v>
      </c>
      <c r="L3545" s="98">
        <f>IFERROR(VLOOKUP($F3545&amp;$C3545,Sales!$J:$W,9,0),0)</f>
        <v>0</v>
      </c>
      <c r="M3545" s="98">
        <f>IFERROR(VLOOKUP($F3545&amp;$C3545,Sales!$J:$W,10,0),0)</f>
        <v>0</v>
      </c>
      <c r="N3545" s="98">
        <f>IFERROR(VLOOKUP($F3545&amp;$C3545,Sales!$J:$W,11,0),0)</f>
        <v>0</v>
      </c>
      <c r="O3545" s="98">
        <f>IFERROR(VLOOKUP($F3545&amp;$C3545,Sales!$J:$W,12,0),0)</f>
        <v>0</v>
      </c>
      <c r="P3545" s="98">
        <f>IFERROR(VLOOKUP($F3545&amp;$C3545,Sales!$J:$W,13,0),0)</f>
        <v>0</v>
      </c>
      <c r="Q3545" s="98">
        <f>IFERROR(VLOOKUP($F3545&amp;$C3545,Sales!$A:$H,7,0),0)</f>
        <v>0</v>
      </c>
      <c r="R3545" s="41" t="str">
        <f t="shared" si="111"/>
        <v>ERROR</v>
      </c>
      <c r="S3545" s="15"/>
      <c r="T3545" s="15"/>
      <c r="U3545" s="15"/>
      <c r="V3545" s="15"/>
      <c r="W3545" s="15"/>
      <c r="X3545" s="15"/>
      <c r="Y3545" s="41"/>
      <c r="Z3545" s="41"/>
      <c r="AA3545" s="41"/>
      <c r="AB3545" s="15"/>
      <c r="AC3545" s="15"/>
      <c r="AD3545" s="15"/>
      <c r="AE3545" s="15"/>
      <c r="AF3545" s="15"/>
      <c r="AG3545" s="15"/>
      <c r="AH3545" s="15"/>
      <c r="AI3545" s="15"/>
      <c r="AJ3545" s="41"/>
      <c r="AK3545" s="15"/>
      <c r="AL3545" s="15"/>
      <c r="AM3545" s="15"/>
      <c r="AN3545" s="15"/>
      <c r="AO3545" s="15"/>
      <c r="AP3545" s="15"/>
      <c r="AQ3545" s="15"/>
      <c r="AR3545" s="15"/>
      <c r="AS3545" s="15"/>
      <c r="AT3545" s="15"/>
      <c r="AU3545" s="15"/>
      <c r="AV3545" s="15"/>
      <c r="AW3545" s="15"/>
      <c r="AX3545" s="82"/>
      <c r="AY3545" s="82"/>
      <c r="AZ3545" s="10">
        <v>1</v>
      </c>
      <c r="BA3545" t="s">
        <v>31</v>
      </c>
      <c r="BB3545" t="s">
        <v>23</v>
      </c>
      <c r="BD3545" s="7" t="str">
        <f t="shared" si="110"/>
        <v>3361061734Shopee</v>
      </c>
    </row>
    <row r="3546" spans="2:57" ht="13.5" customHeight="1" x14ac:dyDescent="0.35">
      <c r="B3546" s="10" t="s">
        <v>17</v>
      </c>
      <c r="C3546" s="10" t="s">
        <v>806</v>
      </c>
      <c r="D3546" s="10" t="s">
        <v>119</v>
      </c>
      <c r="E3546" s="10" t="s">
        <v>120</v>
      </c>
      <c r="F3546" s="10" t="s">
        <v>5922</v>
      </c>
      <c r="G3546" s="137">
        <v>8165440636</v>
      </c>
      <c r="H3546" s="10" t="s">
        <v>14332</v>
      </c>
      <c r="I3546" s="10">
        <v>4987176049889</v>
      </c>
      <c r="J3546" s="10" t="s">
        <v>5958</v>
      </c>
      <c r="K3546" s="102" t="s">
        <v>11133</v>
      </c>
      <c r="L3546" s="98">
        <f>IFERROR(VLOOKUP($F3546&amp;$C3546,Sales!$J:$W,9,0),0)</f>
        <v>0</v>
      </c>
      <c r="M3546" s="98">
        <f>IFERROR(VLOOKUP($F3546&amp;$C3546,Sales!$J:$W,10,0),0)</f>
        <v>0</v>
      </c>
      <c r="N3546" s="98">
        <f>IFERROR(VLOOKUP($F3546&amp;$C3546,Sales!$J:$W,11,0),0)</f>
        <v>0</v>
      </c>
      <c r="O3546" s="98">
        <f>IFERROR(VLOOKUP($F3546&amp;$C3546,Sales!$J:$W,12,0),0)</f>
        <v>0</v>
      </c>
      <c r="P3546" s="98">
        <f>IFERROR(VLOOKUP($F3546&amp;$C3546,Sales!$J:$W,13,0),0)</f>
        <v>0</v>
      </c>
      <c r="Q3546" s="98">
        <f>IFERROR(VLOOKUP($F3546&amp;$C3546,Sales!$A:$H,7,0),0)</f>
        <v>0</v>
      </c>
      <c r="R3546" s="41" t="str">
        <f t="shared" si="111"/>
        <v>ERROR</v>
      </c>
      <c r="S3546" s="15"/>
      <c r="T3546" s="15"/>
      <c r="U3546" s="15"/>
      <c r="V3546" s="15"/>
      <c r="W3546" s="15"/>
      <c r="X3546" s="15"/>
      <c r="Y3546" s="41"/>
      <c r="Z3546" s="41"/>
      <c r="AA3546" s="41"/>
      <c r="AB3546" s="15"/>
      <c r="AC3546" s="15"/>
      <c r="AD3546" s="15"/>
      <c r="AE3546" s="15"/>
      <c r="AF3546" s="15"/>
      <c r="AG3546" s="15"/>
      <c r="AH3546" s="15"/>
      <c r="AI3546" s="15"/>
      <c r="AJ3546" s="41"/>
      <c r="AK3546" s="15"/>
      <c r="AL3546" s="15"/>
      <c r="AM3546" s="15"/>
      <c r="AN3546" s="15"/>
      <c r="AO3546" s="15"/>
      <c r="AP3546" s="15"/>
      <c r="AQ3546" s="15"/>
      <c r="AR3546" s="15"/>
      <c r="AS3546" s="15"/>
      <c r="AT3546" s="15"/>
      <c r="AU3546" s="15"/>
      <c r="AV3546" s="15"/>
      <c r="AW3546" s="15"/>
      <c r="AX3546" s="82"/>
      <c r="AY3546" s="82"/>
      <c r="AZ3546" s="10">
        <v>1</v>
      </c>
      <c r="BA3546" t="s">
        <v>31</v>
      </c>
      <c r="BB3546" t="s">
        <v>23</v>
      </c>
      <c r="BD3546" s="7" t="str">
        <f t="shared" si="110"/>
        <v>8165440636Shopee</v>
      </c>
    </row>
    <row r="3547" spans="2:57" ht="13.5" customHeight="1" x14ac:dyDescent="0.35">
      <c r="B3547" s="10" t="s">
        <v>17</v>
      </c>
      <c r="C3547" s="10" t="s">
        <v>806</v>
      </c>
      <c r="D3547" s="10" t="s">
        <v>549</v>
      </c>
      <c r="E3547" s="10" t="s">
        <v>194</v>
      </c>
      <c r="F3547" s="96" t="s">
        <v>2496</v>
      </c>
      <c r="G3547" s="138">
        <v>7932711872</v>
      </c>
      <c r="H3547" s="96" t="s">
        <v>14333</v>
      </c>
      <c r="I3547" s="96" t="s">
        <v>3609</v>
      </c>
      <c r="J3547" s="10" t="s">
        <v>1406</v>
      </c>
      <c r="K3547" s="102" t="s">
        <v>1407</v>
      </c>
      <c r="L3547" s="98">
        <f>IFERROR(VLOOKUP($F3547&amp;$C3547,Sales!$J:$W,9,0),0)</f>
        <v>0</v>
      </c>
      <c r="M3547" s="98">
        <f>IFERROR(VLOOKUP($F3547&amp;$C3547,Sales!$J:$W,10,0),0)</f>
        <v>0</v>
      </c>
      <c r="N3547" s="98">
        <f>IFERROR(VLOOKUP($F3547&amp;$C3547,Sales!$J:$W,11,0),0)</f>
        <v>0</v>
      </c>
      <c r="O3547" s="98">
        <f>IFERROR(VLOOKUP($F3547&amp;$C3547,Sales!$J:$W,12,0),0)</f>
        <v>0</v>
      </c>
      <c r="P3547" s="98">
        <f>IFERROR(VLOOKUP($F3547&amp;$C3547,Sales!$J:$W,13,0),0)</f>
        <v>0</v>
      </c>
      <c r="Q3547" s="98">
        <f>IFERROR(VLOOKUP($F3547&amp;$C3547,Sales!$A:$H,7,0),0)</f>
        <v>0</v>
      </c>
      <c r="R3547" s="41" t="str">
        <f t="shared" si="111"/>
        <v>ERROR</v>
      </c>
      <c r="S3547" s="15"/>
      <c r="T3547" s="15"/>
      <c r="U3547" s="15"/>
      <c r="V3547" s="15"/>
      <c r="W3547" s="15"/>
      <c r="X3547" s="15"/>
      <c r="Y3547" s="41"/>
      <c r="Z3547" s="41"/>
      <c r="AA3547" s="41"/>
      <c r="AB3547" s="15"/>
      <c r="AC3547" s="15"/>
      <c r="AD3547" s="15"/>
      <c r="AE3547" s="15"/>
      <c r="AF3547" s="15"/>
      <c r="AG3547" s="15"/>
      <c r="AH3547" s="15"/>
      <c r="AI3547" s="15"/>
      <c r="AJ3547" s="41"/>
      <c r="AK3547" s="15"/>
      <c r="AL3547" s="15"/>
      <c r="AM3547" s="15"/>
      <c r="AN3547" s="15"/>
      <c r="AO3547" s="15"/>
      <c r="AP3547" s="15"/>
      <c r="AQ3547" s="15"/>
      <c r="AR3547" s="15"/>
      <c r="AS3547" s="15"/>
      <c r="AT3547" s="15"/>
      <c r="AU3547" s="15"/>
      <c r="AV3547" s="15"/>
      <c r="AW3547" s="15"/>
      <c r="AX3547" s="15"/>
      <c r="AY3547" s="15"/>
      <c r="AZ3547" s="10">
        <v>1</v>
      </c>
      <c r="BA3547" s="100" t="s">
        <v>14193</v>
      </c>
      <c r="BB3547" t="s">
        <v>88</v>
      </c>
      <c r="BD3547" s="7" t="str">
        <f t="shared" si="110"/>
        <v>7932711872Shopee</v>
      </c>
      <c r="BE3547" s="101"/>
    </row>
    <row r="3548" spans="2:57" ht="13.5" customHeight="1" x14ac:dyDescent="0.35">
      <c r="B3548" s="10" t="s">
        <v>17</v>
      </c>
      <c r="C3548" s="10" t="s">
        <v>806</v>
      </c>
      <c r="D3548" s="10" t="s">
        <v>119</v>
      </c>
      <c r="E3548" s="10" t="s">
        <v>120</v>
      </c>
      <c r="F3548" s="10" t="s">
        <v>949</v>
      </c>
      <c r="G3548" s="137">
        <v>95550210</v>
      </c>
      <c r="H3548" s="10" t="s">
        <v>14334</v>
      </c>
      <c r="I3548" s="10" t="s">
        <v>950</v>
      </c>
      <c r="J3548" s="10" t="s">
        <v>3702</v>
      </c>
      <c r="K3548" s="102" t="s">
        <v>10134</v>
      </c>
      <c r="L3548" s="98">
        <f>IFERROR(VLOOKUP($F3548&amp;$C3548,Sales!$J:$W,9,0),0)</f>
        <v>0</v>
      </c>
      <c r="M3548" s="98">
        <f>IFERROR(VLOOKUP($F3548&amp;$C3548,Sales!$J:$W,10,0),0)</f>
        <v>0</v>
      </c>
      <c r="N3548" s="98">
        <f>IFERROR(VLOOKUP($F3548&amp;$C3548,Sales!$J:$W,11,0),0)</f>
        <v>0</v>
      </c>
      <c r="O3548" s="98">
        <f>IFERROR(VLOOKUP($F3548&amp;$C3548,Sales!$J:$W,12,0),0)</f>
        <v>0</v>
      </c>
      <c r="P3548" s="98">
        <f>IFERROR(VLOOKUP($F3548&amp;$C3548,Sales!$J:$W,13,0),0)</f>
        <v>0</v>
      </c>
      <c r="Q3548" s="98">
        <f>IFERROR(VLOOKUP($F3548&amp;$C3548,Sales!$A:$H,7,0),0)</f>
        <v>0</v>
      </c>
      <c r="R3548" s="41" t="str">
        <f t="shared" si="111"/>
        <v>ERROR</v>
      </c>
      <c r="S3548" s="15"/>
      <c r="T3548" s="15"/>
      <c r="U3548" s="15"/>
      <c r="V3548" s="15"/>
      <c r="W3548" s="15"/>
      <c r="X3548" s="15"/>
      <c r="Y3548" s="41"/>
      <c r="Z3548" s="41"/>
      <c r="AA3548" s="41"/>
      <c r="AB3548" s="15"/>
      <c r="AC3548" s="15"/>
      <c r="AD3548" s="15"/>
      <c r="AE3548" s="15"/>
      <c r="AF3548" s="15"/>
      <c r="AG3548" s="15"/>
      <c r="AH3548" s="15"/>
      <c r="AI3548" s="15"/>
      <c r="AJ3548" s="41"/>
      <c r="AK3548" s="15"/>
      <c r="AL3548" s="15"/>
      <c r="AM3548" s="15"/>
      <c r="AN3548" s="15"/>
      <c r="AO3548" s="15"/>
      <c r="AP3548" s="15"/>
      <c r="AQ3548" s="15"/>
      <c r="AR3548" s="15"/>
      <c r="AS3548" s="15"/>
      <c r="AT3548" s="15"/>
      <c r="AU3548" s="15"/>
      <c r="AV3548" s="15"/>
      <c r="AW3548" s="15"/>
      <c r="AX3548" s="82"/>
      <c r="AY3548" s="82"/>
      <c r="AZ3548" s="10">
        <v>1</v>
      </c>
      <c r="BA3548" t="s">
        <v>31</v>
      </c>
      <c r="BB3548" t="s">
        <v>23</v>
      </c>
      <c r="BD3548" s="7" t="str">
        <f t="shared" si="110"/>
        <v>95550210Shopee</v>
      </c>
    </row>
    <row r="3549" spans="2:57" ht="13.5" customHeight="1" x14ac:dyDescent="0.35">
      <c r="B3549" s="10" t="s">
        <v>17</v>
      </c>
      <c r="C3549" s="10" t="s">
        <v>806</v>
      </c>
      <c r="D3549" s="10" t="s">
        <v>549</v>
      </c>
      <c r="E3549" s="10" t="s">
        <v>194</v>
      </c>
      <c r="F3549" s="96" t="s">
        <v>2007</v>
      </c>
      <c r="G3549" s="138">
        <v>7932708320</v>
      </c>
      <c r="H3549" s="96" t="s">
        <v>14335</v>
      </c>
      <c r="I3549" s="96" t="s">
        <v>2009</v>
      </c>
      <c r="J3549" s="10" t="s">
        <v>14336</v>
      </c>
      <c r="K3549" s="102" t="s">
        <v>1411</v>
      </c>
      <c r="L3549" s="98">
        <f>IFERROR(VLOOKUP($F3549&amp;$C3549,Sales!$J:$W,9,0),0)</f>
        <v>0</v>
      </c>
      <c r="M3549" s="98">
        <f>IFERROR(VLOOKUP($F3549&amp;$C3549,Sales!$J:$W,10,0),0)</f>
        <v>0</v>
      </c>
      <c r="N3549" s="98">
        <f>IFERROR(VLOOKUP($F3549&amp;$C3549,Sales!$J:$W,11,0),0)</f>
        <v>0</v>
      </c>
      <c r="O3549" s="98">
        <f>IFERROR(VLOOKUP($F3549&amp;$C3549,Sales!$J:$W,12,0),0)</f>
        <v>0</v>
      </c>
      <c r="P3549" s="98">
        <f>IFERROR(VLOOKUP($F3549&amp;$C3549,Sales!$J:$W,13,0),0)</f>
        <v>0</v>
      </c>
      <c r="Q3549" s="98">
        <f>IFERROR(VLOOKUP($F3549&amp;$C3549,Sales!$A:$H,7,0),0)</f>
        <v>0</v>
      </c>
      <c r="R3549" s="41" t="str">
        <f t="shared" si="111"/>
        <v>ERROR</v>
      </c>
      <c r="S3549" s="15"/>
      <c r="T3549" s="15"/>
      <c r="U3549" s="15"/>
      <c r="V3549" s="15"/>
      <c r="W3549" s="15"/>
      <c r="X3549" s="15"/>
      <c r="Y3549" s="41"/>
      <c r="Z3549" s="41"/>
      <c r="AA3549" s="41"/>
      <c r="AB3549" s="15"/>
      <c r="AC3549" s="15"/>
      <c r="AD3549" s="15"/>
      <c r="AE3549" s="15"/>
      <c r="AF3549" s="15"/>
      <c r="AG3549" s="15"/>
      <c r="AH3549" s="15"/>
      <c r="AI3549" s="15"/>
      <c r="AJ3549" s="41"/>
      <c r="AK3549" s="15"/>
      <c r="AL3549" s="15"/>
      <c r="AM3549" s="15"/>
      <c r="AN3549" s="15"/>
      <c r="AO3549" s="15"/>
      <c r="AP3549" s="15"/>
      <c r="AQ3549" s="15"/>
      <c r="AR3549" s="15"/>
      <c r="AS3549" s="15"/>
      <c r="AT3549" s="15"/>
      <c r="AU3549" s="15"/>
      <c r="AV3549" s="15"/>
      <c r="AW3549" s="15"/>
      <c r="AX3549" s="15"/>
      <c r="AY3549" s="15"/>
      <c r="AZ3549" s="10">
        <v>1</v>
      </c>
      <c r="BA3549" s="100" t="s">
        <v>14193</v>
      </c>
      <c r="BB3549" t="s">
        <v>88</v>
      </c>
      <c r="BD3549" s="7" t="str">
        <f t="shared" si="110"/>
        <v>7932708320Shopee</v>
      </c>
      <c r="BE3549" s="101"/>
    </row>
    <row r="3550" spans="2:57" ht="13.5" customHeight="1" x14ac:dyDescent="0.35">
      <c r="B3550" s="10" t="s">
        <v>17</v>
      </c>
      <c r="C3550" s="10" t="s">
        <v>806</v>
      </c>
      <c r="D3550" s="10" t="s">
        <v>119</v>
      </c>
      <c r="E3550" s="10" t="s">
        <v>120</v>
      </c>
      <c r="F3550" s="10" t="s">
        <v>141</v>
      </c>
      <c r="G3550" s="137">
        <v>95550271</v>
      </c>
      <c r="H3550" s="10" t="s">
        <v>14337</v>
      </c>
      <c r="I3550" s="10" t="s">
        <v>142</v>
      </c>
      <c r="J3550" s="10" t="s">
        <v>3708</v>
      </c>
      <c r="K3550" s="102" t="s">
        <v>4363</v>
      </c>
      <c r="L3550" s="98">
        <f>IFERROR(VLOOKUP($F3550&amp;$C3550,Sales!$J:$W,9,0),0)</f>
        <v>0</v>
      </c>
      <c r="M3550" s="98">
        <f>IFERROR(VLOOKUP($F3550&amp;$C3550,Sales!$J:$W,10,0),0)</f>
        <v>0</v>
      </c>
      <c r="N3550" s="98">
        <f>IFERROR(VLOOKUP($F3550&amp;$C3550,Sales!$J:$W,11,0),0)</f>
        <v>0</v>
      </c>
      <c r="O3550" s="98">
        <f>IFERROR(VLOOKUP($F3550&amp;$C3550,Sales!$J:$W,12,0),0)</f>
        <v>0</v>
      </c>
      <c r="P3550" s="98">
        <f>IFERROR(VLOOKUP($F3550&amp;$C3550,Sales!$J:$W,13,0),0)</f>
        <v>0</v>
      </c>
      <c r="Q3550" s="98">
        <f>IFERROR(VLOOKUP($F3550&amp;$C3550,Sales!$A:$H,7,0),0)</f>
        <v>0</v>
      </c>
      <c r="R3550" s="41" t="str">
        <f t="shared" si="111"/>
        <v>ERROR</v>
      </c>
      <c r="S3550" s="15"/>
      <c r="T3550" s="15"/>
      <c r="U3550" s="15"/>
      <c r="V3550" s="15"/>
      <c r="W3550" s="15"/>
      <c r="X3550" s="15"/>
      <c r="Y3550" s="41"/>
      <c r="Z3550" s="41"/>
      <c r="AA3550" s="41"/>
      <c r="AB3550" s="15"/>
      <c r="AC3550" s="15"/>
      <c r="AD3550" s="15"/>
      <c r="AE3550" s="15"/>
      <c r="AF3550" s="15"/>
      <c r="AG3550" s="15"/>
      <c r="AH3550" s="15"/>
      <c r="AI3550" s="15"/>
      <c r="AJ3550" s="41"/>
      <c r="AK3550" s="15"/>
      <c r="AL3550" s="15"/>
      <c r="AM3550" s="15"/>
      <c r="AN3550" s="15"/>
      <c r="AO3550" s="15"/>
      <c r="AP3550" s="15"/>
      <c r="AQ3550" s="15"/>
      <c r="AR3550" s="15"/>
      <c r="AS3550" s="15"/>
      <c r="AT3550" s="15"/>
      <c r="AU3550" s="15"/>
      <c r="AV3550" s="15"/>
      <c r="AW3550" s="15"/>
      <c r="AX3550" s="82"/>
      <c r="AY3550" s="82"/>
      <c r="AZ3550" s="10">
        <v>1</v>
      </c>
      <c r="BA3550" t="s">
        <v>31</v>
      </c>
      <c r="BB3550" t="s">
        <v>23</v>
      </c>
      <c r="BD3550" s="7" t="str">
        <f t="shared" si="110"/>
        <v>95550271Shopee</v>
      </c>
    </row>
    <row r="3551" spans="2:57" ht="13.5" customHeight="1" x14ac:dyDescent="0.35">
      <c r="B3551" s="10" t="s">
        <v>17</v>
      </c>
      <c r="C3551" s="10" t="s">
        <v>806</v>
      </c>
      <c r="D3551" s="10" t="s">
        <v>119</v>
      </c>
      <c r="E3551" s="10" t="s">
        <v>120</v>
      </c>
      <c r="F3551" s="10" t="s">
        <v>789</v>
      </c>
      <c r="G3551" s="137">
        <v>95550268</v>
      </c>
      <c r="H3551" s="10" t="s">
        <v>14338</v>
      </c>
      <c r="I3551" s="10" t="s">
        <v>956</v>
      </c>
      <c r="J3551" s="10" t="s">
        <v>3712</v>
      </c>
      <c r="K3551" s="102" t="s">
        <v>4362</v>
      </c>
      <c r="L3551" s="98">
        <f>IFERROR(VLOOKUP($F3551&amp;$C3551,Sales!$J:$W,9,0),0)</f>
        <v>0</v>
      </c>
      <c r="M3551" s="98">
        <f>IFERROR(VLOOKUP($F3551&amp;$C3551,Sales!$J:$W,10,0),0)</f>
        <v>0</v>
      </c>
      <c r="N3551" s="98">
        <f>IFERROR(VLOOKUP($F3551&amp;$C3551,Sales!$J:$W,11,0),0)</f>
        <v>0</v>
      </c>
      <c r="O3551" s="98">
        <f>IFERROR(VLOOKUP($F3551&amp;$C3551,Sales!$J:$W,12,0),0)</f>
        <v>0</v>
      </c>
      <c r="P3551" s="98">
        <f>IFERROR(VLOOKUP($F3551&amp;$C3551,Sales!$J:$W,13,0),0)</f>
        <v>0</v>
      </c>
      <c r="Q3551" s="98">
        <f>IFERROR(VLOOKUP($F3551&amp;$C3551,Sales!$A:$H,7,0),0)</f>
        <v>0</v>
      </c>
      <c r="R3551" s="41" t="str">
        <f t="shared" si="111"/>
        <v>ERROR</v>
      </c>
      <c r="S3551" s="15"/>
      <c r="T3551" s="15"/>
      <c r="U3551" s="15"/>
      <c r="V3551" s="15"/>
      <c r="W3551" s="15"/>
      <c r="X3551" s="15"/>
      <c r="Y3551" s="41"/>
      <c r="Z3551" s="41"/>
      <c r="AA3551" s="41"/>
      <c r="AB3551" s="15"/>
      <c r="AC3551" s="15"/>
      <c r="AD3551" s="15"/>
      <c r="AE3551" s="15"/>
      <c r="AF3551" s="15"/>
      <c r="AG3551" s="15"/>
      <c r="AH3551" s="15"/>
      <c r="AI3551" s="15"/>
      <c r="AJ3551" s="41"/>
      <c r="AK3551" s="15"/>
      <c r="AL3551" s="15"/>
      <c r="AM3551" s="15"/>
      <c r="AN3551" s="15"/>
      <c r="AO3551" s="15"/>
      <c r="AP3551" s="15"/>
      <c r="AQ3551" s="15"/>
      <c r="AR3551" s="15"/>
      <c r="AS3551" s="15"/>
      <c r="AT3551" s="15"/>
      <c r="AU3551" s="15"/>
      <c r="AV3551" s="15"/>
      <c r="AW3551" s="15"/>
      <c r="AX3551" s="82"/>
      <c r="AY3551" s="82"/>
      <c r="AZ3551" s="10">
        <v>1</v>
      </c>
      <c r="BA3551" t="s">
        <v>31</v>
      </c>
      <c r="BB3551" t="s">
        <v>23</v>
      </c>
      <c r="BD3551" s="7" t="str">
        <f t="shared" si="110"/>
        <v>95550268Shopee</v>
      </c>
    </row>
    <row r="3552" spans="2:57" ht="13.5" customHeight="1" x14ac:dyDescent="0.35">
      <c r="B3552" s="10" t="s">
        <v>17</v>
      </c>
      <c r="C3552" s="10" t="s">
        <v>806</v>
      </c>
      <c r="D3552" s="10" t="s">
        <v>549</v>
      </c>
      <c r="E3552" s="10" t="s">
        <v>194</v>
      </c>
      <c r="F3552" s="96" t="s">
        <v>1955</v>
      </c>
      <c r="G3552" s="138">
        <v>4033624885</v>
      </c>
      <c r="H3552" s="96" t="s">
        <v>14339</v>
      </c>
      <c r="I3552" s="96" t="s">
        <v>1957</v>
      </c>
      <c r="J3552" s="10" t="s">
        <v>14340</v>
      </c>
      <c r="K3552" s="102" t="s">
        <v>1421</v>
      </c>
      <c r="L3552" s="98">
        <f>IFERROR(VLOOKUP($F3552&amp;$C3552,Sales!$J:$W,9,0),0)</f>
        <v>0</v>
      </c>
      <c r="M3552" s="98">
        <f>IFERROR(VLOOKUP($F3552&amp;$C3552,Sales!$J:$W,10,0),0)</f>
        <v>0</v>
      </c>
      <c r="N3552" s="98">
        <f>IFERROR(VLOOKUP($F3552&amp;$C3552,Sales!$J:$W,11,0),0)</f>
        <v>0</v>
      </c>
      <c r="O3552" s="98">
        <f>IFERROR(VLOOKUP($F3552&amp;$C3552,Sales!$J:$W,12,0),0)</f>
        <v>0</v>
      </c>
      <c r="P3552" s="98">
        <f>IFERROR(VLOOKUP($F3552&amp;$C3552,Sales!$J:$W,13,0),0)</f>
        <v>0</v>
      </c>
      <c r="Q3552" s="98">
        <f>IFERROR(VLOOKUP($F3552&amp;$C3552,Sales!$A:$H,7,0),0)</f>
        <v>0</v>
      </c>
      <c r="R3552" s="41" t="str">
        <f t="shared" si="111"/>
        <v>ERROR</v>
      </c>
      <c r="S3552" s="15"/>
      <c r="T3552" s="15"/>
      <c r="U3552" s="15"/>
      <c r="V3552" s="15"/>
      <c r="W3552" s="15"/>
      <c r="X3552" s="15"/>
      <c r="Y3552" s="41"/>
      <c r="Z3552" s="41"/>
      <c r="AA3552" s="41"/>
      <c r="AB3552" s="15"/>
      <c r="AC3552" s="15"/>
      <c r="AD3552" s="15"/>
      <c r="AE3552" s="15"/>
      <c r="AF3552" s="15"/>
      <c r="AG3552" s="15"/>
      <c r="AH3552" s="15"/>
      <c r="AI3552" s="15"/>
      <c r="AJ3552" s="41"/>
      <c r="AK3552" s="15"/>
      <c r="AL3552" s="15"/>
      <c r="AM3552" s="15"/>
      <c r="AN3552" s="15"/>
      <c r="AO3552" s="15"/>
      <c r="AP3552" s="15"/>
      <c r="AQ3552" s="15"/>
      <c r="AR3552" s="15"/>
      <c r="AS3552" s="15"/>
      <c r="AT3552" s="15"/>
      <c r="AU3552" s="15"/>
      <c r="AV3552" s="15"/>
      <c r="AW3552" s="15"/>
      <c r="AX3552" s="15"/>
      <c r="AY3552" s="15"/>
      <c r="AZ3552" s="10">
        <v>1</v>
      </c>
      <c r="BA3552" s="100" t="s">
        <v>14193</v>
      </c>
      <c r="BB3552" t="s">
        <v>88</v>
      </c>
      <c r="BD3552" s="7" t="str">
        <f t="shared" si="110"/>
        <v>4033624885Shopee</v>
      </c>
      <c r="BE3552" s="101"/>
    </row>
    <row r="3553" spans="2:57" ht="13.5" customHeight="1" x14ac:dyDescent="0.35">
      <c r="B3553" s="10" t="s">
        <v>17</v>
      </c>
      <c r="C3553" s="10" t="s">
        <v>806</v>
      </c>
      <c r="D3553" s="10" t="s">
        <v>119</v>
      </c>
      <c r="E3553" s="10" t="s">
        <v>120</v>
      </c>
      <c r="F3553" s="10" t="s">
        <v>148</v>
      </c>
      <c r="G3553" s="137">
        <v>1022393424</v>
      </c>
      <c r="H3553" s="10" t="s">
        <v>14341</v>
      </c>
      <c r="I3553" s="10" t="s">
        <v>149</v>
      </c>
      <c r="J3553" s="10" t="s">
        <v>3718</v>
      </c>
      <c r="K3553" s="102" t="s">
        <v>6132</v>
      </c>
      <c r="L3553" s="98">
        <f>IFERROR(VLOOKUP($F3553&amp;$C3553,Sales!$J:$W,9,0),0)</f>
        <v>0</v>
      </c>
      <c r="M3553" s="98">
        <f>IFERROR(VLOOKUP($F3553&amp;$C3553,Sales!$J:$W,10,0),0)</f>
        <v>0</v>
      </c>
      <c r="N3553" s="98">
        <f>IFERROR(VLOOKUP($F3553&amp;$C3553,Sales!$J:$W,11,0),0)</f>
        <v>0</v>
      </c>
      <c r="O3553" s="98">
        <f>IFERROR(VLOOKUP($F3553&amp;$C3553,Sales!$J:$W,12,0),0)</f>
        <v>0</v>
      </c>
      <c r="P3553" s="98">
        <f>IFERROR(VLOOKUP($F3553&amp;$C3553,Sales!$J:$W,13,0),0)</f>
        <v>0</v>
      </c>
      <c r="Q3553" s="98">
        <f>IFERROR(VLOOKUP($F3553&amp;$C3553,Sales!$A:$H,7,0),0)</f>
        <v>0</v>
      </c>
      <c r="R3553" s="41" t="str">
        <f t="shared" si="111"/>
        <v>ERROR</v>
      </c>
      <c r="S3553" s="15"/>
      <c r="T3553" s="15"/>
      <c r="U3553" s="15"/>
      <c r="V3553" s="15"/>
      <c r="W3553" s="15"/>
      <c r="X3553" s="15"/>
      <c r="Y3553" s="41"/>
      <c r="Z3553" s="41"/>
      <c r="AA3553" s="41"/>
      <c r="AB3553" s="15"/>
      <c r="AC3553" s="15"/>
      <c r="AD3553" s="15"/>
      <c r="AE3553" s="15"/>
      <c r="AF3553" s="15"/>
      <c r="AG3553" s="15"/>
      <c r="AH3553" s="15"/>
      <c r="AI3553" s="15"/>
      <c r="AJ3553" s="41"/>
      <c r="AK3553" s="15"/>
      <c r="AL3553" s="15"/>
      <c r="AM3553" s="15"/>
      <c r="AN3553" s="15"/>
      <c r="AO3553" s="15"/>
      <c r="AP3553" s="15"/>
      <c r="AQ3553" s="15"/>
      <c r="AR3553" s="15"/>
      <c r="AS3553" s="15"/>
      <c r="AT3553" s="15"/>
      <c r="AU3553" s="15"/>
      <c r="AV3553" s="15"/>
      <c r="AW3553" s="15"/>
      <c r="AX3553" s="82"/>
      <c r="AY3553" s="82"/>
      <c r="AZ3553" s="10">
        <v>1</v>
      </c>
      <c r="BA3553" t="s">
        <v>31</v>
      </c>
      <c r="BB3553" t="s">
        <v>23</v>
      </c>
      <c r="BD3553" s="7" t="str">
        <f t="shared" si="110"/>
        <v>1022393424Shopee</v>
      </c>
    </row>
    <row r="3554" spans="2:57" ht="13.5" customHeight="1" x14ac:dyDescent="0.35">
      <c r="B3554" s="10" t="s">
        <v>17</v>
      </c>
      <c r="C3554" s="10" t="s">
        <v>806</v>
      </c>
      <c r="D3554" s="10" t="s">
        <v>119</v>
      </c>
      <c r="E3554" s="10" t="s">
        <v>120</v>
      </c>
      <c r="F3554" s="10" t="s">
        <v>137</v>
      </c>
      <c r="G3554" s="137">
        <v>95550282</v>
      </c>
      <c r="H3554" s="10" t="s">
        <v>14342</v>
      </c>
      <c r="I3554" s="10" t="s">
        <v>138</v>
      </c>
      <c r="J3554" s="10" t="s">
        <v>3720</v>
      </c>
      <c r="K3554" s="102" t="s">
        <v>4364</v>
      </c>
      <c r="L3554" s="98">
        <f>IFERROR(VLOOKUP($F3554&amp;$C3554,Sales!$J:$W,9,0),0)</f>
        <v>0</v>
      </c>
      <c r="M3554" s="98">
        <f>IFERROR(VLOOKUP($F3554&amp;$C3554,Sales!$J:$W,10,0),0)</f>
        <v>0</v>
      </c>
      <c r="N3554" s="98">
        <f>IFERROR(VLOOKUP($F3554&amp;$C3554,Sales!$J:$W,11,0),0)</f>
        <v>0</v>
      </c>
      <c r="O3554" s="98">
        <f>IFERROR(VLOOKUP($F3554&amp;$C3554,Sales!$J:$W,12,0),0)</f>
        <v>0</v>
      </c>
      <c r="P3554" s="98">
        <f>IFERROR(VLOOKUP($F3554&amp;$C3554,Sales!$J:$W,13,0),0)</f>
        <v>0</v>
      </c>
      <c r="Q3554" s="98">
        <f>IFERROR(VLOOKUP($F3554&amp;$C3554,Sales!$A:$H,7,0),0)</f>
        <v>0</v>
      </c>
      <c r="R3554" s="41" t="str">
        <f t="shared" si="111"/>
        <v>ERROR</v>
      </c>
      <c r="S3554" s="15"/>
      <c r="T3554" s="15"/>
      <c r="U3554" s="15"/>
      <c r="V3554" s="15"/>
      <c r="W3554" s="15"/>
      <c r="X3554" s="15"/>
      <c r="Y3554" s="41"/>
      <c r="Z3554" s="41"/>
      <c r="AA3554" s="41"/>
      <c r="AB3554" s="15"/>
      <c r="AC3554" s="15"/>
      <c r="AD3554" s="15"/>
      <c r="AE3554" s="15"/>
      <c r="AF3554" s="15"/>
      <c r="AG3554" s="15"/>
      <c r="AH3554" s="15"/>
      <c r="AI3554" s="15"/>
      <c r="AJ3554" s="41"/>
      <c r="AK3554" s="15"/>
      <c r="AL3554" s="15"/>
      <c r="AM3554" s="15"/>
      <c r="AN3554" s="15"/>
      <c r="AO3554" s="15"/>
      <c r="AP3554" s="15"/>
      <c r="AQ3554" s="15"/>
      <c r="AR3554" s="15"/>
      <c r="AS3554" s="15"/>
      <c r="AT3554" s="15"/>
      <c r="AU3554" s="15"/>
      <c r="AV3554" s="15"/>
      <c r="AW3554" s="15"/>
      <c r="AX3554" s="82"/>
      <c r="AY3554" s="82"/>
      <c r="AZ3554" s="10">
        <v>1</v>
      </c>
      <c r="BA3554" t="s">
        <v>31</v>
      </c>
      <c r="BB3554" t="s">
        <v>23</v>
      </c>
      <c r="BD3554" s="7" t="str">
        <f t="shared" si="110"/>
        <v>95550282Shopee</v>
      </c>
    </row>
    <row r="3555" spans="2:57" ht="13.5" customHeight="1" x14ac:dyDescent="0.35">
      <c r="B3555" s="10" t="s">
        <v>17</v>
      </c>
      <c r="C3555" s="10" t="s">
        <v>806</v>
      </c>
      <c r="D3555" s="10" t="s">
        <v>650</v>
      </c>
      <c r="E3555" s="10" t="s">
        <v>194</v>
      </c>
      <c r="F3555" s="96" t="s">
        <v>2056</v>
      </c>
      <c r="G3555" s="138">
        <v>4932706616</v>
      </c>
      <c r="H3555" s="96" t="s">
        <v>14343</v>
      </c>
      <c r="I3555" s="96" t="s">
        <v>2058</v>
      </c>
      <c r="J3555" s="10" t="s">
        <v>14344</v>
      </c>
      <c r="K3555" s="102" t="s">
        <v>1451</v>
      </c>
      <c r="L3555" s="98">
        <f>IFERROR(VLOOKUP($F3555&amp;$C3555,Sales!$J:$W,9,0),0)</f>
        <v>0</v>
      </c>
      <c r="M3555" s="98">
        <f>IFERROR(VLOOKUP($F3555&amp;$C3555,Sales!$J:$W,10,0),0)</f>
        <v>0</v>
      </c>
      <c r="N3555" s="98">
        <f>IFERROR(VLOOKUP($F3555&amp;$C3555,Sales!$J:$W,11,0),0)</f>
        <v>0</v>
      </c>
      <c r="O3555" s="98">
        <f>IFERROR(VLOOKUP($F3555&amp;$C3555,Sales!$J:$W,12,0),0)</f>
        <v>0</v>
      </c>
      <c r="P3555" s="98">
        <f>IFERROR(VLOOKUP($F3555&amp;$C3555,Sales!$J:$W,13,0),0)</f>
        <v>0</v>
      </c>
      <c r="Q3555" s="98">
        <f>IFERROR(VLOOKUP($F3555&amp;$C3555,Sales!$A:$H,7,0),0)</f>
        <v>0</v>
      </c>
      <c r="R3555" s="41" t="str">
        <f t="shared" si="111"/>
        <v>ERROR</v>
      </c>
      <c r="S3555" s="15"/>
      <c r="T3555" s="15"/>
      <c r="U3555" s="15"/>
      <c r="V3555" s="15"/>
      <c r="W3555" s="15"/>
      <c r="X3555" s="15"/>
      <c r="Y3555" s="41"/>
      <c r="Z3555" s="41"/>
      <c r="AA3555" s="41"/>
      <c r="AB3555" s="15"/>
      <c r="AC3555" s="15"/>
      <c r="AD3555" s="15"/>
      <c r="AE3555" s="15"/>
      <c r="AF3555" s="15"/>
      <c r="AG3555" s="15"/>
      <c r="AH3555" s="15"/>
      <c r="AI3555" s="15"/>
      <c r="AJ3555" s="41"/>
      <c r="AK3555" s="15"/>
      <c r="AL3555" s="15"/>
      <c r="AM3555" s="15"/>
      <c r="AN3555" s="15"/>
      <c r="AO3555" s="15"/>
      <c r="AP3555" s="15"/>
      <c r="AQ3555" s="15"/>
      <c r="AR3555" s="15"/>
      <c r="AS3555" s="15"/>
      <c r="AT3555" s="15"/>
      <c r="AU3555" s="15"/>
      <c r="AV3555" s="15"/>
      <c r="AW3555" s="15"/>
      <c r="AX3555" s="15"/>
      <c r="AY3555" s="15"/>
      <c r="AZ3555" s="10">
        <v>1</v>
      </c>
      <c r="BA3555" s="100" t="s">
        <v>14193</v>
      </c>
      <c r="BB3555" t="s">
        <v>88</v>
      </c>
      <c r="BD3555" s="7" t="str">
        <f t="shared" si="110"/>
        <v>4932706616Shopee</v>
      </c>
      <c r="BE3555" s="101"/>
    </row>
    <row r="3556" spans="2:57" ht="13.5" customHeight="1" x14ac:dyDescent="0.35">
      <c r="B3556" s="10" t="s">
        <v>17</v>
      </c>
      <c r="C3556" s="10" t="s">
        <v>806</v>
      </c>
      <c r="D3556" s="10" t="s">
        <v>119</v>
      </c>
      <c r="E3556" s="10" t="s">
        <v>120</v>
      </c>
      <c r="F3556" s="10" t="s">
        <v>9884</v>
      </c>
      <c r="G3556" s="137">
        <v>12918855702</v>
      </c>
      <c r="H3556" s="10" t="s">
        <v>14345</v>
      </c>
      <c r="I3556" s="10">
        <v>7702018469567</v>
      </c>
      <c r="J3556" s="10" t="s">
        <v>9948</v>
      </c>
      <c r="K3556" s="102" t="s">
        <v>9923</v>
      </c>
      <c r="L3556" s="98">
        <f>IFERROR(VLOOKUP($F3556&amp;$C3556,Sales!$J:$W,9,0),0)</f>
        <v>0</v>
      </c>
      <c r="M3556" s="98">
        <f>IFERROR(VLOOKUP($F3556&amp;$C3556,Sales!$J:$W,10,0),0)</f>
        <v>0</v>
      </c>
      <c r="N3556" s="98">
        <f>IFERROR(VLOOKUP($F3556&amp;$C3556,Sales!$J:$W,11,0),0)</f>
        <v>0</v>
      </c>
      <c r="O3556" s="98">
        <f>IFERROR(VLOOKUP($F3556&amp;$C3556,Sales!$J:$W,12,0),0)</f>
        <v>0</v>
      </c>
      <c r="P3556" s="98">
        <f>IFERROR(VLOOKUP($F3556&amp;$C3556,Sales!$J:$W,13,0),0)</f>
        <v>0</v>
      </c>
      <c r="Q3556" s="98">
        <f>IFERROR(VLOOKUP($F3556&amp;$C3556,Sales!$A:$H,7,0),0)</f>
        <v>0</v>
      </c>
      <c r="R3556" s="41" t="str">
        <f t="shared" si="111"/>
        <v>ERROR</v>
      </c>
      <c r="S3556" s="15"/>
      <c r="T3556" s="15"/>
      <c r="U3556" s="15"/>
      <c r="V3556" s="15"/>
      <c r="W3556" s="15"/>
      <c r="X3556" s="15"/>
      <c r="Y3556" s="41"/>
      <c r="Z3556" s="41"/>
      <c r="AA3556" s="41"/>
      <c r="AB3556" s="15"/>
      <c r="AC3556" s="15"/>
      <c r="AD3556" s="15"/>
      <c r="AE3556" s="15"/>
      <c r="AF3556" s="15"/>
      <c r="AG3556" s="15"/>
      <c r="AH3556" s="15"/>
      <c r="AI3556" s="15"/>
      <c r="AJ3556" s="41"/>
      <c r="AK3556" s="15"/>
      <c r="AL3556" s="15"/>
      <c r="AM3556" s="15"/>
      <c r="AN3556" s="15"/>
      <c r="AO3556" s="15"/>
      <c r="AP3556" s="15"/>
      <c r="AQ3556" s="15"/>
      <c r="AR3556" s="15"/>
      <c r="AS3556" s="15"/>
      <c r="AT3556" s="15"/>
      <c r="AU3556" s="15"/>
      <c r="AV3556" s="15"/>
      <c r="AW3556" s="15"/>
      <c r="AX3556" s="82"/>
      <c r="AY3556" s="82"/>
      <c r="AZ3556" s="10">
        <v>1</v>
      </c>
      <c r="BA3556" t="s">
        <v>31</v>
      </c>
      <c r="BB3556" t="s">
        <v>23</v>
      </c>
      <c r="BD3556" s="7" t="str">
        <f t="shared" si="110"/>
        <v>12918855702Shopee</v>
      </c>
    </row>
    <row r="3557" spans="2:57" ht="13.5" customHeight="1" x14ac:dyDescent="0.35">
      <c r="B3557" s="10" t="s">
        <v>17</v>
      </c>
      <c r="C3557" s="10" t="s">
        <v>806</v>
      </c>
      <c r="D3557" s="10" t="s">
        <v>119</v>
      </c>
      <c r="E3557" s="10" t="s">
        <v>120</v>
      </c>
      <c r="F3557" s="10" t="s">
        <v>180</v>
      </c>
      <c r="G3557" s="137">
        <v>460345131</v>
      </c>
      <c r="H3557" s="10" t="s">
        <v>12065</v>
      </c>
      <c r="I3557" s="10" t="s">
        <v>181</v>
      </c>
      <c r="J3557" s="10" t="s">
        <v>3715</v>
      </c>
      <c r="K3557" s="102" t="s">
        <v>4381</v>
      </c>
      <c r="L3557" s="98">
        <f>IFERROR(VLOOKUP($F3557&amp;$C3557,Sales!$J:$W,9,0),0)</f>
        <v>0</v>
      </c>
      <c r="M3557" s="98">
        <f>IFERROR(VLOOKUP($F3557&amp;$C3557,Sales!$J:$W,10,0),0)</f>
        <v>0</v>
      </c>
      <c r="N3557" s="98">
        <f>IFERROR(VLOOKUP($F3557&amp;$C3557,Sales!$J:$W,11,0),0)</f>
        <v>0</v>
      </c>
      <c r="O3557" s="98">
        <f>IFERROR(VLOOKUP($F3557&amp;$C3557,Sales!$J:$W,12,0),0)</f>
        <v>0</v>
      </c>
      <c r="P3557" s="98">
        <f>IFERROR(VLOOKUP($F3557&amp;$C3557,Sales!$J:$W,13,0),0)</f>
        <v>0</v>
      </c>
      <c r="Q3557" s="98">
        <f>IFERROR(VLOOKUP($F3557&amp;$C3557,Sales!$A:$H,7,0),0)</f>
        <v>0</v>
      </c>
      <c r="R3557" s="41" t="str">
        <f t="shared" si="111"/>
        <v>ERROR</v>
      </c>
      <c r="S3557" s="15"/>
      <c r="T3557" s="15"/>
      <c r="U3557" s="15"/>
      <c r="V3557" s="15"/>
      <c r="W3557" s="15"/>
      <c r="X3557" s="15"/>
      <c r="Y3557" s="41"/>
      <c r="Z3557" s="41"/>
      <c r="AA3557" s="41"/>
      <c r="AB3557" s="15"/>
      <c r="AC3557" s="15"/>
      <c r="AD3557" s="15"/>
      <c r="AE3557" s="15"/>
      <c r="AF3557" s="15"/>
      <c r="AG3557" s="15"/>
      <c r="AH3557" s="15"/>
      <c r="AI3557" s="15"/>
      <c r="AJ3557" s="41"/>
      <c r="AK3557" s="15"/>
      <c r="AL3557" s="15"/>
      <c r="AM3557" s="15"/>
      <c r="AN3557" s="15"/>
      <c r="AO3557" s="15"/>
      <c r="AP3557" s="15"/>
      <c r="AQ3557" s="15"/>
      <c r="AR3557" s="15"/>
      <c r="AS3557" s="15"/>
      <c r="AT3557" s="15"/>
      <c r="AU3557" s="15"/>
      <c r="AV3557" s="15"/>
      <c r="AW3557" s="15"/>
      <c r="AX3557" s="82"/>
      <c r="AY3557" s="82"/>
      <c r="AZ3557" s="10">
        <v>1</v>
      </c>
      <c r="BA3557" t="s">
        <v>31</v>
      </c>
      <c r="BB3557" t="s">
        <v>23</v>
      </c>
      <c r="BD3557" s="7" t="str">
        <f t="shared" si="110"/>
        <v>460345131Shopee</v>
      </c>
    </row>
    <row r="3558" spans="2:57" ht="13.5" customHeight="1" x14ac:dyDescent="0.35">
      <c r="B3558" s="10" t="s">
        <v>17</v>
      </c>
      <c r="C3558" s="10" t="s">
        <v>806</v>
      </c>
      <c r="D3558" s="10" t="s">
        <v>119</v>
      </c>
      <c r="E3558" s="10" t="s">
        <v>120</v>
      </c>
      <c r="F3558" s="10" t="s">
        <v>794</v>
      </c>
      <c r="G3558" s="137">
        <v>95550229</v>
      </c>
      <c r="H3558" s="10" t="s">
        <v>12061</v>
      </c>
      <c r="I3558" s="10" t="s">
        <v>942</v>
      </c>
      <c r="J3558" s="10" t="s">
        <v>3697</v>
      </c>
      <c r="K3558" s="105" t="s">
        <v>10135</v>
      </c>
      <c r="L3558" s="98">
        <f>IFERROR(VLOOKUP($F3558&amp;$C3558,Sales!$J:$W,9,0),0)</f>
        <v>0</v>
      </c>
      <c r="M3558" s="98">
        <f>IFERROR(VLOOKUP($F3558&amp;$C3558,Sales!$J:$W,10,0),0)</f>
        <v>0</v>
      </c>
      <c r="N3558" s="98">
        <f>IFERROR(VLOOKUP($F3558&amp;$C3558,Sales!$J:$W,11,0),0)</f>
        <v>0</v>
      </c>
      <c r="O3558" s="98">
        <f>IFERROR(VLOOKUP($F3558&amp;$C3558,Sales!$J:$W,12,0),0)</f>
        <v>0</v>
      </c>
      <c r="P3558" s="98">
        <f>IFERROR(VLOOKUP($F3558&amp;$C3558,Sales!$J:$W,13,0),0)</f>
        <v>0</v>
      </c>
      <c r="Q3558" s="98">
        <f>IFERROR(VLOOKUP($F3558&amp;$C3558,Sales!$A:$H,7,0),0)</f>
        <v>0</v>
      </c>
      <c r="R3558" s="41" t="str">
        <f t="shared" si="111"/>
        <v>ERROR</v>
      </c>
      <c r="S3558" s="15"/>
      <c r="T3558" s="15"/>
      <c r="U3558" s="15"/>
      <c r="V3558" s="15"/>
      <c r="W3558" s="15"/>
      <c r="X3558" s="15"/>
      <c r="Y3558" s="41"/>
      <c r="Z3558" s="41"/>
      <c r="AA3558" s="41"/>
      <c r="AB3558" s="15"/>
      <c r="AC3558" s="15"/>
      <c r="AD3558" s="15"/>
      <c r="AE3558" s="15"/>
      <c r="AF3558" s="15"/>
      <c r="AG3558" s="15"/>
      <c r="AH3558" s="15"/>
      <c r="AI3558" s="15"/>
      <c r="AJ3558" s="15"/>
      <c r="AK3558" s="15"/>
      <c r="AL3558" s="15"/>
      <c r="AM3558" s="15"/>
      <c r="AN3558" s="15"/>
      <c r="AO3558" s="15"/>
      <c r="AP3558" s="15"/>
      <c r="AQ3558" s="15"/>
      <c r="AR3558" s="15"/>
      <c r="AS3558" s="15"/>
      <c r="AT3558" s="15"/>
      <c r="AU3558" s="15"/>
      <c r="AV3558" s="15"/>
      <c r="AW3558" s="15"/>
      <c r="AX3558" s="82"/>
      <c r="AY3558" s="82"/>
      <c r="AZ3558" s="10">
        <v>1</v>
      </c>
      <c r="BA3558" t="s">
        <v>22</v>
      </c>
      <c r="BB3558" t="s">
        <v>23</v>
      </c>
      <c r="BD3558" s="7" t="str">
        <f t="shared" si="110"/>
        <v>95550229Shopee</v>
      </c>
    </row>
    <row r="3559" spans="2:57" ht="13.5" customHeight="1" x14ac:dyDescent="0.35">
      <c r="B3559" s="10" t="s">
        <v>17</v>
      </c>
      <c r="C3559" s="10" t="s">
        <v>806</v>
      </c>
      <c r="D3559" s="10" t="s">
        <v>119</v>
      </c>
      <c r="E3559" s="10" t="s">
        <v>120</v>
      </c>
      <c r="F3559" s="10" t="s">
        <v>945</v>
      </c>
      <c r="G3559" s="137">
        <v>449150992</v>
      </c>
      <c r="H3559" s="10" t="s">
        <v>12062</v>
      </c>
      <c r="I3559" s="10" t="s">
        <v>176</v>
      </c>
      <c r="J3559" s="10" t="s">
        <v>3699</v>
      </c>
      <c r="K3559" s="102" t="s">
        <v>6451</v>
      </c>
      <c r="L3559" s="98">
        <f>IFERROR(VLOOKUP($F3559&amp;$C3559,Sales!$J:$W,9,0),0)</f>
        <v>0</v>
      </c>
      <c r="M3559" s="98">
        <f>IFERROR(VLOOKUP($F3559&amp;$C3559,Sales!$J:$W,10,0),0)</f>
        <v>0</v>
      </c>
      <c r="N3559" s="98">
        <f>IFERROR(VLOOKUP($F3559&amp;$C3559,Sales!$J:$W,11,0),0)</f>
        <v>0</v>
      </c>
      <c r="O3559" s="98">
        <f>IFERROR(VLOOKUP($F3559&amp;$C3559,Sales!$J:$W,12,0),0)</f>
        <v>0</v>
      </c>
      <c r="P3559" s="98">
        <f>IFERROR(VLOOKUP($F3559&amp;$C3559,Sales!$J:$W,13,0),0)</f>
        <v>0</v>
      </c>
      <c r="Q3559" s="98">
        <f>IFERROR(VLOOKUP($F3559&amp;$C3559,Sales!$A:$H,7,0),0)</f>
        <v>0</v>
      </c>
      <c r="R3559" s="41" t="str">
        <f t="shared" si="111"/>
        <v>ERROR</v>
      </c>
      <c r="S3559" s="15"/>
      <c r="T3559" s="15"/>
      <c r="U3559" s="15"/>
      <c r="V3559" s="15"/>
      <c r="W3559" s="15"/>
      <c r="X3559" s="15"/>
      <c r="Y3559" s="41"/>
      <c r="Z3559" s="41"/>
      <c r="AA3559" s="41"/>
      <c r="AB3559" s="15"/>
      <c r="AC3559" s="15"/>
      <c r="AD3559" s="15"/>
      <c r="AE3559" s="15"/>
      <c r="AF3559" s="15"/>
      <c r="AG3559" s="15"/>
      <c r="AH3559" s="15"/>
      <c r="AI3559" s="15"/>
      <c r="AJ3559" s="15"/>
      <c r="AK3559" s="15"/>
      <c r="AL3559" s="15"/>
      <c r="AM3559" s="15"/>
      <c r="AN3559" s="15"/>
      <c r="AO3559" s="15"/>
      <c r="AP3559" s="15"/>
      <c r="AQ3559" s="15"/>
      <c r="AR3559" s="15"/>
      <c r="AS3559" s="15"/>
      <c r="AT3559" s="15"/>
      <c r="AU3559" s="15"/>
      <c r="AV3559" s="15"/>
      <c r="AW3559" s="15"/>
      <c r="AX3559" s="82"/>
      <c r="AY3559" s="82"/>
      <c r="AZ3559" s="10">
        <v>1</v>
      </c>
      <c r="BA3559" t="s">
        <v>22</v>
      </c>
      <c r="BB3559" t="s">
        <v>23</v>
      </c>
      <c r="BD3559" s="7" t="str">
        <f t="shared" si="110"/>
        <v>449150992Shopee</v>
      </c>
    </row>
    <row r="3560" spans="2:57" ht="13.5" customHeight="1" x14ac:dyDescent="0.35">
      <c r="B3560" s="10" t="s">
        <v>17</v>
      </c>
      <c r="C3560" s="10" t="s">
        <v>806</v>
      </c>
      <c r="D3560" s="10" t="s">
        <v>119</v>
      </c>
      <c r="E3560" s="10" t="s">
        <v>120</v>
      </c>
      <c r="F3560" s="10" t="s">
        <v>170</v>
      </c>
      <c r="G3560" s="137">
        <v>7732626577</v>
      </c>
      <c r="H3560" s="10" t="s">
        <v>12060</v>
      </c>
      <c r="I3560" s="10" t="s">
        <v>171</v>
      </c>
      <c r="J3560" s="10" t="s">
        <v>3703</v>
      </c>
      <c r="K3560" s="102" t="s">
        <v>6148</v>
      </c>
      <c r="L3560" s="98">
        <f>IFERROR(VLOOKUP($F3560&amp;$C3560,Sales!$J:$W,9,0),0)</f>
        <v>0</v>
      </c>
      <c r="M3560" s="98">
        <f>IFERROR(VLOOKUP($F3560&amp;$C3560,Sales!$J:$W,10,0),0)</f>
        <v>0</v>
      </c>
      <c r="N3560" s="98">
        <f>IFERROR(VLOOKUP($F3560&amp;$C3560,Sales!$J:$W,11,0),0)</f>
        <v>0</v>
      </c>
      <c r="O3560" s="98">
        <f>IFERROR(VLOOKUP($F3560&amp;$C3560,Sales!$J:$W,12,0),0)</f>
        <v>0</v>
      </c>
      <c r="P3560" s="98">
        <f>IFERROR(VLOOKUP($F3560&amp;$C3560,Sales!$J:$W,13,0),0)</f>
        <v>0</v>
      </c>
      <c r="Q3560" s="98">
        <f>IFERROR(VLOOKUP($F3560&amp;$C3560,Sales!$A:$H,7,0),0)</f>
        <v>0</v>
      </c>
      <c r="R3560" s="41" t="str">
        <f t="shared" si="111"/>
        <v>ERROR</v>
      </c>
      <c r="S3560" s="15"/>
      <c r="T3560" s="15"/>
      <c r="U3560" s="15"/>
      <c r="V3560" s="15"/>
      <c r="W3560" s="15"/>
      <c r="X3560" s="15"/>
      <c r="Y3560" s="41"/>
      <c r="Z3560" s="41"/>
      <c r="AA3560" s="41"/>
      <c r="AB3560" s="15"/>
      <c r="AC3560" s="15"/>
      <c r="AD3560" s="15"/>
      <c r="AE3560" s="15"/>
      <c r="AF3560" s="15"/>
      <c r="AG3560" s="15"/>
      <c r="AH3560" s="15"/>
      <c r="AI3560" s="15"/>
      <c r="AJ3560" s="15"/>
      <c r="AK3560" s="15"/>
      <c r="AL3560" s="15"/>
      <c r="AM3560" s="15"/>
      <c r="AN3560" s="15"/>
      <c r="AO3560" s="15"/>
      <c r="AP3560" s="15"/>
      <c r="AQ3560" s="15"/>
      <c r="AR3560" s="15"/>
      <c r="AS3560" s="15"/>
      <c r="AT3560" s="15"/>
      <c r="AU3560" s="15"/>
      <c r="AV3560" s="15"/>
      <c r="AW3560" s="15"/>
      <c r="AX3560" s="82"/>
      <c r="AY3560" s="82"/>
      <c r="AZ3560" s="10">
        <v>1</v>
      </c>
      <c r="BA3560" t="s">
        <v>22</v>
      </c>
      <c r="BB3560" t="s">
        <v>23</v>
      </c>
      <c r="BD3560" s="7" t="str">
        <f t="shared" si="110"/>
        <v>7732626577Shopee</v>
      </c>
    </row>
    <row r="3561" spans="2:57" ht="13.5" customHeight="1" x14ac:dyDescent="0.35">
      <c r="B3561" s="10" t="s">
        <v>17</v>
      </c>
      <c r="C3561" s="10" t="s">
        <v>806</v>
      </c>
      <c r="D3561" s="10" t="s">
        <v>650</v>
      </c>
      <c r="E3561" s="10" t="s">
        <v>194</v>
      </c>
      <c r="F3561" s="96" t="s">
        <v>760</v>
      </c>
      <c r="G3561" s="138">
        <v>544600330</v>
      </c>
      <c r="H3561" s="96" t="s">
        <v>14346</v>
      </c>
      <c r="I3561" s="96" t="s">
        <v>761</v>
      </c>
      <c r="J3561" s="10" t="s">
        <v>14347</v>
      </c>
      <c r="K3561" s="102" t="s">
        <v>10157</v>
      </c>
      <c r="L3561" s="98">
        <f>IFERROR(VLOOKUP($F3561&amp;$C3561,Sales!$J:$W,9,0),0)</f>
        <v>0</v>
      </c>
      <c r="M3561" s="98">
        <f>IFERROR(VLOOKUP($F3561&amp;$C3561,Sales!$J:$W,10,0),0)</f>
        <v>0</v>
      </c>
      <c r="N3561" s="98">
        <f>IFERROR(VLOOKUP($F3561&amp;$C3561,Sales!$J:$W,11,0),0)</f>
        <v>0</v>
      </c>
      <c r="O3561" s="98">
        <f>IFERROR(VLOOKUP($F3561&amp;$C3561,Sales!$J:$W,12,0),0)</f>
        <v>0</v>
      </c>
      <c r="P3561" s="98">
        <f>IFERROR(VLOOKUP($F3561&amp;$C3561,Sales!$J:$W,13,0),0)</f>
        <v>0</v>
      </c>
      <c r="Q3561" s="98">
        <f>IFERROR(VLOOKUP($F3561&amp;$C3561,Sales!$A:$H,7,0),0)</f>
        <v>0</v>
      </c>
      <c r="R3561" s="41" t="str">
        <f t="shared" si="111"/>
        <v>ERROR</v>
      </c>
      <c r="S3561" s="15"/>
      <c r="T3561" s="15"/>
      <c r="U3561" s="15"/>
      <c r="V3561" s="15"/>
      <c r="W3561" s="15"/>
      <c r="X3561" s="15"/>
      <c r="Y3561" s="41"/>
      <c r="Z3561" s="41"/>
      <c r="AA3561" s="41"/>
      <c r="AB3561" s="15"/>
      <c r="AC3561" s="15"/>
      <c r="AD3561" s="15"/>
      <c r="AE3561" s="15"/>
      <c r="AF3561" s="15"/>
      <c r="AG3561" s="15"/>
      <c r="AH3561" s="15"/>
      <c r="AI3561" s="15"/>
      <c r="AJ3561" s="41"/>
      <c r="AK3561" s="15"/>
      <c r="AL3561" s="15"/>
      <c r="AM3561" s="15"/>
      <c r="AN3561" s="15"/>
      <c r="AO3561" s="15"/>
      <c r="AP3561" s="15"/>
      <c r="AQ3561" s="15"/>
      <c r="AR3561" s="15"/>
      <c r="AS3561" s="15"/>
      <c r="AT3561" s="15"/>
      <c r="AU3561" s="15"/>
      <c r="AV3561" s="15"/>
      <c r="AW3561" s="15"/>
      <c r="AX3561" s="15"/>
      <c r="AY3561" s="15"/>
      <c r="AZ3561" s="10">
        <v>1</v>
      </c>
      <c r="BA3561" s="100" t="s">
        <v>14193</v>
      </c>
      <c r="BB3561" t="s">
        <v>88</v>
      </c>
      <c r="BD3561" s="7" t="str">
        <f t="shared" si="110"/>
        <v>544600330Shopee</v>
      </c>
      <c r="BE3561" s="101"/>
    </row>
    <row r="3562" spans="2:57" ht="13.5" customHeight="1" x14ac:dyDescent="0.35">
      <c r="B3562" s="10" t="s">
        <v>17</v>
      </c>
      <c r="C3562" s="10" t="s">
        <v>806</v>
      </c>
      <c r="D3562" s="10" t="s">
        <v>119</v>
      </c>
      <c r="E3562" s="10" t="s">
        <v>120</v>
      </c>
      <c r="F3562" s="10" t="s">
        <v>151</v>
      </c>
      <c r="G3562" s="137">
        <v>95550191</v>
      </c>
      <c r="H3562" s="10" t="s">
        <v>12063</v>
      </c>
      <c r="I3562" s="10" t="s">
        <v>152</v>
      </c>
      <c r="J3562" s="10" t="s">
        <v>3705</v>
      </c>
      <c r="K3562" s="102" t="s">
        <v>10132</v>
      </c>
      <c r="L3562" s="98">
        <f>IFERROR(VLOOKUP($F3562&amp;$C3562,Sales!$J:$W,9,0),0)</f>
        <v>0</v>
      </c>
      <c r="M3562" s="98">
        <f>IFERROR(VLOOKUP($F3562&amp;$C3562,Sales!$J:$W,10,0),0)</f>
        <v>0</v>
      </c>
      <c r="N3562" s="98">
        <f>IFERROR(VLOOKUP($F3562&amp;$C3562,Sales!$J:$W,11,0),0)</f>
        <v>0</v>
      </c>
      <c r="O3562" s="98">
        <f>IFERROR(VLOOKUP($F3562&amp;$C3562,Sales!$J:$W,12,0),0)</f>
        <v>0</v>
      </c>
      <c r="P3562" s="98">
        <f>IFERROR(VLOOKUP($F3562&amp;$C3562,Sales!$J:$W,13,0),0)</f>
        <v>0</v>
      </c>
      <c r="Q3562" s="98">
        <f>IFERROR(VLOOKUP($F3562&amp;$C3562,Sales!$A:$H,7,0),0)</f>
        <v>0</v>
      </c>
      <c r="R3562" s="41" t="str">
        <f t="shared" si="111"/>
        <v>ERROR</v>
      </c>
      <c r="S3562" s="15"/>
      <c r="T3562" s="15"/>
      <c r="U3562" s="15"/>
      <c r="V3562" s="15"/>
      <c r="W3562" s="15"/>
      <c r="X3562" s="15"/>
      <c r="Y3562" s="41"/>
      <c r="Z3562" s="41"/>
      <c r="AA3562" s="41"/>
      <c r="AB3562" s="15"/>
      <c r="AC3562" s="15"/>
      <c r="AD3562" s="15"/>
      <c r="AE3562" s="15"/>
      <c r="AF3562" s="15"/>
      <c r="AG3562" s="15"/>
      <c r="AH3562" s="15"/>
      <c r="AI3562" s="15"/>
      <c r="AJ3562" s="15"/>
      <c r="AK3562" s="15"/>
      <c r="AL3562" s="15"/>
      <c r="AM3562" s="15"/>
      <c r="AN3562" s="15"/>
      <c r="AO3562" s="15"/>
      <c r="AP3562" s="15"/>
      <c r="AQ3562" s="15"/>
      <c r="AR3562" s="15"/>
      <c r="AS3562" s="15"/>
      <c r="AT3562" s="15"/>
      <c r="AU3562" s="15"/>
      <c r="AV3562" s="15"/>
      <c r="AW3562" s="15"/>
      <c r="AX3562" s="82"/>
      <c r="AY3562" s="82"/>
      <c r="AZ3562" s="10">
        <v>1</v>
      </c>
      <c r="BA3562" t="s">
        <v>22</v>
      </c>
      <c r="BB3562" t="s">
        <v>23</v>
      </c>
      <c r="BD3562" s="7" t="str">
        <f t="shared" si="110"/>
        <v>95550191Shopee</v>
      </c>
    </row>
    <row r="3563" spans="2:57" ht="13.5" customHeight="1" x14ac:dyDescent="0.35">
      <c r="B3563" s="10" t="s">
        <v>17</v>
      </c>
      <c r="C3563" s="10" t="s">
        <v>806</v>
      </c>
      <c r="D3563" s="10" t="s">
        <v>650</v>
      </c>
      <c r="E3563" s="10" t="s">
        <v>194</v>
      </c>
      <c r="F3563" s="96" t="s">
        <v>2066</v>
      </c>
      <c r="G3563" s="138">
        <v>5337730687</v>
      </c>
      <c r="H3563" s="96" t="s">
        <v>14348</v>
      </c>
      <c r="I3563" s="96" t="s">
        <v>2068</v>
      </c>
      <c r="J3563" s="10" t="s">
        <v>1480</v>
      </c>
      <c r="K3563" s="102" t="s">
        <v>1481</v>
      </c>
      <c r="L3563" s="98">
        <f>IFERROR(VLOOKUP($F3563&amp;$C3563,Sales!$J:$W,9,0),0)</f>
        <v>0</v>
      </c>
      <c r="M3563" s="98">
        <f>IFERROR(VLOOKUP($F3563&amp;$C3563,Sales!$J:$W,10,0),0)</f>
        <v>0</v>
      </c>
      <c r="N3563" s="98">
        <f>IFERROR(VLOOKUP($F3563&amp;$C3563,Sales!$J:$W,11,0),0)</f>
        <v>0</v>
      </c>
      <c r="O3563" s="98">
        <f>IFERROR(VLOOKUP($F3563&amp;$C3563,Sales!$J:$W,12,0),0)</f>
        <v>0</v>
      </c>
      <c r="P3563" s="98">
        <f>IFERROR(VLOOKUP($F3563&amp;$C3563,Sales!$J:$W,13,0),0)</f>
        <v>0</v>
      </c>
      <c r="Q3563" s="98">
        <f>IFERROR(VLOOKUP($F3563&amp;$C3563,Sales!$A:$H,7,0),0)</f>
        <v>0</v>
      </c>
      <c r="R3563" s="41" t="str">
        <f t="shared" si="111"/>
        <v>ERROR</v>
      </c>
      <c r="S3563" s="15"/>
      <c r="T3563" s="15"/>
      <c r="U3563" s="15"/>
      <c r="V3563" s="15"/>
      <c r="W3563" s="15"/>
      <c r="X3563" s="15"/>
      <c r="Y3563" s="41"/>
      <c r="Z3563" s="41"/>
      <c r="AA3563" s="41"/>
      <c r="AB3563" s="15"/>
      <c r="AC3563" s="15"/>
      <c r="AD3563" s="15"/>
      <c r="AE3563" s="15"/>
      <c r="AF3563" s="15"/>
      <c r="AG3563" s="15"/>
      <c r="AH3563" s="15"/>
      <c r="AI3563" s="15"/>
      <c r="AJ3563" s="41"/>
      <c r="AK3563" s="15"/>
      <c r="AL3563" s="15"/>
      <c r="AM3563" s="15"/>
      <c r="AN3563" s="15"/>
      <c r="AO3563" s="15"/>
      <c r="AP3563" s="15"/>
      <c r="AQ3563" s="15"/>
      <c r="AR3563" s="15"/>
      <c r="AS3563" s="15"/>
      <c r="AT3563" s="15"/>
      <c r="AU3563" s="15"/>
      <c r="AV3563" s="15"/>
      <c r="AW3563" s="15"/>
      <c r="AX3563" s="15"/>
      <c r="AY3563" s="15"/>
      <c r="AZ3563" s="10">
        <v>1</v>
      </c>
      <c r="BA3563" s="100" t="s">
        <v>14193</v>
      </c>
      <c r="BB3563" t="s">
        <v>88</v>
      </c>
      <c r="BD3563" s="7" t="str">
        <f t="shared" si="110"/>
        <v>5337730687Shopee</v>
      </c>
      <c r="BE3563" s="101"/>
    </row>
    <row r="3564" spans="2:57" ht="13.5" customHeight="1" x14ac:dyDescent="0.35">
      <c r="B3564" s="10" t="s">
        <v>17</v>
      </c>
      <c r="C3564" s="10" t="s">
        <v>806</v>
      </c>
      <c r="D3564" s="10" t="s">
        <v>119</v>
      </c>
      <c r="E3564" s="10" t="s">
        <v>120</v>
      </c>
      <c r="F3564" s="10" t="s">
        <v>129</v>
      </c>
      <c r="G3564" s="137">
        <v>520988481</v>
      </c>
      <c r="H3564" s="10" t="s">
        <v>12064</v>
      </c>
      <c r="I3564" s="10" t="s">
        <v>130</v>
      </c>
      <c r="J3564" s="10" t="s">
        <v>3710</v>
      </c>
      <c r="K3564" s="102" t="s">
        <v>6131</v>
      </c>
      <c r="L3564" s="98">
        <f>IFERROR(VLOOKUP($F3564&amp;$C3564,Sales!$J:$W,9,0),0)</f>
        <v>0</v>
      </c>
      <c r="M3564" s="98">
        <f>IFERROR(VLOOKUP($F3564&amp;$C3564,Sales!$J:$W,10,0),0)</f>
        <v>0</v>
      </c>
      <c r="N3564" s="98">
        <f>IFERROR(VLOOKUP($F3564&amp;$C3564,Sales!$J:$W,11,0),0)</f>
        <v>0</v>
      </c>
      <c r="O3564" s="98">
        <f>IFERROR(VLOOKUP($F3564&amp;$C3564,Sales!$J:$W,12,0),0)</f>
        <v>0</v>
      </c>
      <c r="P3564" s="98">
        <f>IFERROR(VLOOKUP($F3564&amp;$C3564,Sales!$J:$W,13,0),0)</f>
        <v>0</v>
      </c>
      <c r="Q3564" s="98">
        <f>IFERROR(VLOOKUP($F3564&amp;$C3564,Sales!$A:$H,7,0),0)</f>
        <v>0</v>
      </c>
      <c r="R3564" s="41" t="str">
        <f t="shared" si="111"/>
        <v>ERROR</v>
      </c>
      <c r="S3564" s="15"/>
      <c r="T3564" s="15"/>
      <c r="U3564" s="15"/>
      <c r="V3564" s="15"/>
      <c r="W3564" s="15"/>
      <c r="X3564" s="15"/>
      <c r="Y3564" s="41"/>
      <c r="Z3564" s="41"/>
      <c r="AA3564" s="41"/>
      <c r="AB3564" s="15"/>
      <c r="AC3564" s="15"/>
      <c r="AD3564" s="15"/>
      <c r="AE3564" s="15"/>
      <c r="AF3564" s="15"/>
      <c r="AG3564" s="15"/>
      <c r="AH3564" s="15"/>
      <c r="AI3564" s="15"/>
      <c r="AJ3564" s="15"/>
      <c r="AK3564" s="15"/>
      <c r="AL3564" s="15"/>
      <c r="AM3564" s="15"/>
      <c r="AN3564" s="15"/>
      <c r="AO3564" s="15"/>
      <c r="AP3564" s="15"/>
      <c r="AQ3564" s="15"/>
      <c r="AR3564" s="15"/>
      <c r="AS3564" s="15"/>
      <c r="AT3564" s="15"/>
      <c r="AU3564" s="15"/>
      <c r="AV3564" s="15"/>
      <c r="AW3564" s="15"/>
      <c r="AX3564" s="82"/>
      <c r="AY3564" s="82"/>
      <c r="AZ3564" s="10">
        <v>1</v>
      </c>
      <c r="BA3564" t="s">
        <v>22</v>
      </c>
      <c r="BB3564" t="s">
        <v>23</v>
      </c>
      <c r="BD3564" s="7" t="str">
        <f t="shared" si="110"/>
        <v>520988481Shopee</v>
      </c>
    </row>
    <row r="3565" spans="2:57" ht="13.5" customHeight="1" x14ac:dyDescent="0.35">
      <c r="B3565" s="10" t="s">
        <v>17</v>
      </c>
      <c r="C3565" s="10" t="s">
        <v>806</v>
      </c>
      <c r="D3565" s="10" t="s">
        <v>650</v>
      </c>
      <c r="E3565" s="10" t="s">
        <v>194</v>
      </c>
      <c r="F3565" s="10" t="s">
        <v>762</v>
      </c>
      <c r="G3565" s="137">
        <v>453728156</v>
      </c>
      <c r="H3565" s="10" t="s">
        <v>14349</v>
      </c>
      <c r="I3565" s="10" t="s">
        <v>763</v>
      </c>
      <c r="J3565" s="10" t="s">
        <v>14350</v>
      </c>
      <c r="K3565" s="102" t="s">
        <v>1488</v>
      </c>
      <c r="L3565" s="98">
        <f>IFERROR(VLOOKUP($F3565&amp;$C3565,Sales!$J:$W,9,0),0)</f>
        <v>0</v>
      </c>
      <c r="M3565" s="98">
        <f>IFERROR(VLOOKUP($F3565&amp;$C3565,Sales!$J:$W,10,0),0)</f>
        <v>0</v>
      </c>
      <c r="N3565" s="98">
        <f>IFERROR(VLOOKUP($F3565&amp;$C3565,Sales!$J:$W,11,0),0)</f>
        <v>0</v>
      </c>
      <c r="O3565" s="98">
        <f>IFERROR(VLOOKUP($F3565&amp;$C3565,Sales!$J:$W,12,0),0)</f>
        <v>0</v>
      </c>
      <c r="P3565" s="98">
        <f>IFERROR(VLOOKUP($F3565&amp;$C3565,Sales!$J:$W,13,0),0)</f>
        <v>0</v>
      </c>
      <c r="Q3565" s="98">
        <f>IFERROR(VLOOKUP($F3565&amp;$C3565,Sales!$A:$H,7,0),0)</f>
        <v>0</v>
      </c>
      <c r="R3565" s="41" t="str">
        <f t="shared" si="111"/>
        <v>ERROR</v>
      </c>
      <c r="S3565" s="15"/>
      <c r="T3565" s="15"/>
      <c r="U3565" s="15"/>
      <c r="V3565" s="15"/>
      <c r="W3565" s="15"/>
      <c r="X3565" s="15"/>
      <c r="Y3565" s="41"/>
      <c r="Z3565" s="41"/>
      <c r="AA3565" s="41"/>
      <c r="AB3565" s="15"/>
      <c r="AC3565" s="15"/>
      <c r="AD3565" s="15"/>
      <c r="AE3565" s="15"/>
      <c r="AF3565" s="15"/>
      <c r="AG3565" s="15"/>
      <c r="AH3565" s="15"/>
      <c r="AI3565" s="15"/>
      <c r="AJ3565" s="41"/>
      <c r="AK3565" s="15"/>
      <c r="AL3565" s="15"/>
      <c r="AM3565" s="15"/>
      <c r="AN3565" s="15"/>
      <c r="AO3565" s="15"/>
      <c r="AP3565" s="15"/>
      <c r="AQ3565" s="15"/>
      <c r="AR3565" s="15"/>
      <c r="AS3565" s="15"/>
      <c r="AT3565" s="15"/>
      <c r="AU3565" s="15"/>
      <c r="AV3565" s="15"/>
      <c r="AW3565" s="15"/>
      <c r="AX3565" s="15"/>
      <c r="AY3565" s="15"/>
      <c r="AZ3565" s="10">
        <v>1</v>
      </c>
      <c r="BA3565" s="100" t="s">
        <v>14193</v>
      </c>
      <c r="BB3565" t="s">
        <v>88</v>
      </c>
      <c r="BD3565" s="7" t="str">
        <f t="shared" si="110"/>
        <v>453728156Shopee</v>
      </c>
      <c r="BE3565" s="101"/>
    </row>
    <row r="3566" spans="2:57" ht="13.5" customHeight="1" x14ac:dyDescent="0.35">
      <c r="B3566" s="10" t="s">
        <v>17</v>
      </c>
      <c r="C3566" s="10" t="s">
        <v>806</v>
      </c>
      <c r="D3566" s="10" t="s">
        <v>650</v>
      </c>
      <c r="E3566" s="10" t="s">
        <v>194</v>
      </c>
      <c r="F3566" s="96" t="s">
        <v>658</v>
      </c>
      <c r="G3566" s="138">
        <v>1075469599</v>
      </c>
      <c r="H3566" s="96" t="s">
        <v>14351</v>
      </c>
      <c r="I3566" s="96" t="s">
        <v>659</v>
      </c>
      <c r="J3566" s="10" t="s">
        <v>3931</v>
      </c>
      <c r="K3566" s="102" t="s">
        <v>1493</v>
      </c>
      <c r="L3566" s="98">
        <f>IFERROR(VLOOKUP($F3566&amp;$C3566,Sales!$J:$W,9,0),0)</f>
        <v>0</v>
      </c>
      <c r="M3566" s="98">
        <f>IFERROR(VLOOKUP($F3566&amp;$C3566,Sales!$J:$W,10,0),0)</f>
        <v>0</v>
      </c>
      <c r="N3566" s="98">
        <f>IFERROR(VLOOKUP($F3566&amp;$C3566,Sales!$J:$W,11,0),0)</f>
        <v>0</v>
      </c>
      <c r="O3566" s="98">
        <f>IFERROR(VLOOKUP($F3566&amp;$C3566,Sales!$J:$W,12,0),0)</f>
        <v>0</v>
      </c>
      <c r="P3566" s="98">
        <f>IFERROR(VLOOKUP($F3566&amp;$C3566,Sales!$J:$W,13,0),0)</f>
        <v>0</v>
      </c>
      <c r="Q3566" s="98">
        <f>IFERROR(VLOOKUP($F3566&amp;$C3566,Sales!$A:$H,7,0),0)</f>
        <v>0</v>
      </c>
      <c r="R3566" s="41" t="str">
        <f t="shared" si="111"/>
        <v>ERROR</v>
      </c>
      <c r="S3566" s="15"/>
      <c r="T3566" s="15"/>
      <c r="U3566" s="15"/>
      <c r="V3566" s="15"/>
      <c r="W3566" s="15"/>
      <c r="X3566" s="15"/>
      <c r="Y3566" s="41"/>
      <c r="Z3566" s="41"/>
      <c r="AA3566" s="41"/>
      <c r="AB3566" s="15"/>
      <c r="AC3566" s="15"/>
      <c r="AD3566" s="15"/>
      <c r="AE3566" s="15"/>
      <c r="AF3566" s="15"/>
      <c r="AG3566" s="15"/>
      <c r="AH3566" s="15"/>
      <c r="AI3566" s="15"/>
      <c r="AJ3566" s="41"/>
      <c r="AK3566" s="15"/>
      <c r="AL3566" s="15"/>
      <c r="AM3566" s="15"/>
      <c r="AN3566" s="15"/>
      <c r="AO3566" s="15"/>
      <c r="AP3566" s="15"/>
      <c r="AQ3566" s="15"/>
      <c r="AR3566" s="15"/>
      <c r="AS3566" s="15"/>
      <c r="AT3566" s="15"/>
      <c r="AU3566" s="15"/>
      <c r="AV3566" s="15"/>
      <c r="AW3566" s="15"/>
      <c r="AX3566" s="15"/>
      <c r="AY3566" s="15"/>
      <c r="AZ3566" s="10">
        <v>1</v>
      </c>
      <c r="BA3566" s="100" t="s">
        <v>14193</v>
      </c>
      <c r="BB3566" t="s">
        <v>88</v>
      </c>
      <c r="BD3566" s="7" t="str">
        <f t="shared" si="110"/>
        <v>1075469599Shopee</v>
      </c>
      <c r="BE3566" s="101"/>
    </row>
    <row r="3567" spans="2:57" ht="13.5" customHeight="1" x14ac:dyDescent="0.35">
      <c r="B3567" s="10" t="s">
        <v>17</v>
      </c>
      <c r="C3567" s="10" t="s">
        <v>806</v>
      </c>
      <c r="D3567" s="10" t="s">
        <v>119</v>
      </c>
      <c r="E3567" s="10" t="s">
        <v>120</v>
      </c>
      <c r="F3567" s="10">
        <v>0</v>
      </c>
      <c r="G3567" s="137">
        <v>4632626382</v>
      </c>
      <c r="H3567" s="10" t="s">
        <v>12393</v>
      </c>
      <c r="I3567" s="10">
        <v>0</v>
      </c>
      <c r="J3567" s="10" t="s">
        <v>3714</v>
      </c>
      <c r="K3567" s="102" t="s">
        <v>10255</v>
      </c>
      <c r="L3567" s="98">
        <f>IFERROR(VLOOKUP($F3567&amp;$C3567,Sales!$J:$W,9,0),0)</f>
        <v>0</v>
      </c>
      <c r="M3567" s="98">
        <f>IFERROR(VLOOKUP($F3567&amp;$C3567,Sales!$J:$W,10,0),0)</f>
        <v>0</v>
      </c>
      <c r="N3567" s="98">
        <f>IFERROR(VLOOKUP($F3567&amp;$C3567,Sales!$J:$W,11,0),0)</f>
        <v>0</v>
      </c>
      <c r="O3567" s="98">
        <f>IFERROR(VLOOKUP($F3567&amp;$C3567,Sales!$J:$W,12,0),0)</f>
        <v>0</v>
      </c>
      <c r="P3567" s="98">
        <f>IFERROR(VLOOKUP($F3567&amp;$C3567,Sales!$J:$W,13,0),0)</f>
        <v>0</v>
      </c>
      <c r="Q3567" s="98">
        <f>IFERROR(VLOOKUP($F3567&amp;$C3567,Sales!$A:$H,7,0),0)</f>
        <v>0</v>
      </c>
      <c r="R3567" s="41" t="str">
        <f t="shared" si="111"/>
        <v>ERROR</v>
      </c>
      <c r="S3567" s="15"/>
      <c r="T3567" s="15"/>
      <c r="U3567" s="15"/>
      <c r="V3567" s="15"/>
      <c r="W3567" s="15"/>
      <c r="X3567" s="15"/>
      <c r="Y3567" s="41"/>
      <c r="Z3567" s="41"/>
      <c r="AA3567" s="41"/>
      <c r="AB3567" s="15"/>
      <c r="AC3567" s="15"/>
      <c r="AD3567" s="15"/>
      <c r="AE3567" s="15"/>
      <c r="AF3567" s="15"/>
      <c r="AG3567" s="15"/>
      <c r="AH3567" s="15"/>
      <c r="AI3567" s="15"/>
      <c r="AJ3567" s="15"/>
      <c r="AK3567" s="15"/>
      <c r="AL3567" s="15"/>
      <c r="AM3567" s="15"/>
      <c r="AN3567" s="15"/>
      <c r="AO3567" s="15"/>
      <c r="AP3567" s="15"/>
      <c r="AQ3567" s="15"/>
      <c r="AR3567" s="15"/>
      <c r="AS3567" s="15"/>
      <c r="AT3567" s="15"/>
      <c r="AU3567" s="15"/>
      <c r="AV3567" s="15"/>
      <c r="AW3567" s="15"/>
      <c r="AX3567" s="82"/>
      <c r="AY3567" s="82"/>
      <c r="AZ3567" s="10">
        <v>1</v>
      </c>
      <c r="BA3567" t="s">
        <v>22</v>
      </c>
      <c r="BB3567" t="s">
        <v>23</v>
      </c>
      <c r="BD3567" s="7" t="str">
        <f t="shared" si="110"/>
        <v>4632626382Shopee</v>
      </c>
    </row>
    <row r="3568" spans="2:57" ht="13.5" customHeight="1" x14ac:dyDescent="0.35">
      <c r="B3568" s="10" t="s">
        <v>17</v>
      </c>
      <c r="C3568" s="10" t="s">
        <v>806</v>
      </c>
      <c r="D3568" s="10" t="s">
        <v>119</v>
      </c>
      <c r="E3568" s="10" t="s">
        <v>120</v>
      </c>
      <c r="F3568" s="10" t="s">
        <v>160</v>
      </c>
      <c r="G3568" s="137">
        <v>1022393438</v>
      </c>
      <c r="H3568" s="10" t="s">
        <v>12066</v>
      </c>
      <c r="I3568" s="10" t="s">
        <v>161</v>
      </c>
      <c r="J3568" s="10" t="s">
        <v>3716</v>
      </c>
      <c r="K3568" s="102" t="s">
        <v>10169</v>
      </c>
      <c r="L3568" s="98">
        <f>IFERROR(VLOOKUP($F3568&amp;$C3568,Sales!$J:$W,9,0),0)</f>
        <v>0</v>
      </c>
      <c r="M3568" s="98">
        <f>IFERROR(VLOOKUP($F3568&amp;$C3568,Sales!$J:$W,10,0),0)</f>
        <v>0</v>
      </c>
      <c r="N3568" s="98">
        <f>IFERROR(VLOOKUP($F3568&amp;$C3568,Sales!$J:$W,11,0),0)</f>
        <v>0</v>
      </c>
      <c r="O3568" s="98">
        <f>IFERROR(VLOOKUP($F3568&amp;$C3568,Sales!$J:$W,12,0),0)</f>
        <v>0</v>
      </c>
      <c r="P3568" s="98">
        <f>IFERROR(VLOOKUP($F3568&amp;$C3568,Sales!$J:$W,13,0),0)</f>
        <v>0</v>
      </c>
      <c r="Q3568" s="98">
        <f>IFERROR(VLOOKUP($F3568&amp;$C3568,Sales!$A:$H,7,0),0)</f>
        <v>0</v>
      </c>
      <c r="R3568" s="41" t="str">
        <f t="shared" si="111"/>
        <v>ERROR</v>
      </c>
      <c r="S3568" s="15"/>
      <c r="T3568" s="15"/>
      <c r="U3568" s="15"/>
      <c r="V3568" s="15"/>
      <c r="W3568" s="15"/>
      <c r="X3568" s="15"/>
      <c r="Y3568" s="41"/>
      <c r="Z3568" s="41"/>
      <c r="AA3568" s="41"/>
      <c r="AB3568" s="15"/>
      <c r="AC3568" s="15"/>
      <c r="AD3568" s="15"/>
      <c r="AE3568" s="15"/>
      <c r="AF3568" s="15"/>
      <c r="AG3568" s="15"/>
      <c r="AH3568" s="15"/>
      <c r="AI3568" s="15"/>
      <c r="AJ3568" s="15"/>
      <c r="AK3568" s="15"/>
      <c r="AL3568" s="15"/>
      <c r="AM3568" s="15"/>
      <c r="AN3568" s="15"/>
      <c r="AO3568" s="15"/>
      <c r="AP3568" s="15"/>
      <c r="AQ3568" s="15"/>
      <c r="AR3568" s="15"/>
      <c r="AS3568" s="15"/>
      <c r="AT3568" s="15"/>
      <c r="AU3568" s="15"/>
      <c r="AV3568" s="15"/>
      <c r="AW3568" s="15"/>
      <c r="AX3568" s="82"/>
      <c r="AY3568" s="82"/>
      <c r="AZ3568" s="10">
        <v>1</v>
      </c>
      <c r="BA3568" t="s">
        <v>22</v>
      </c>
      <c r="BB3568" t="s">
        <v>23</v>
      </c>
      <c r="BD3568" s="7" t="str">
        <f t="shared" si="110"/>
        <v>1022393438Shopee</v>
      </c>
    </row>
    <row r="3569" spans="2:57" ht="13.5" customHeight="1" x14ac:dyDescent="0.35">
      <c r="B3569" s="10" t="s">
        <v>17</v>
      </c>
      <c r="C3569" s="10" t="s">
        <v>806</v>
      </c>
      <c r="D3569" s="10" t="s">
        <v>119</v>
      </c>
      <c r="E3569" s="10" t="s">
        <v>120</v>
      </c>
      <c r="F3569" s="10" t="s">
        <v>135</v>
      </c>
      <c r="G3569" s="137">
        <v>95550223</v>
      </c>
      <c r="H3569" s="10" t="s">
        <v>12067</v>
      </c>
      <c r="I3569" s="10" t="s">
        <v>136</v>
      </c>
      <c r="J3569" s="10" t="s">
        <v>3717</v>
      </c>
      <c r="K3569" s="102" t="s">
        <v>6125</v>
      </c>
      <c r="L3569" s="98">
        <f>IFERROR(VLOOKUP($F3569&amp;$C3569,Sales!$J:$W,9,0),0)</f>
        <v>0</v>
      </c>
      <c r="M3569" s="98">
        <f>IFERROR(VLOOKUP($F3569&amp;$C3569,Sales!$J:$W,10,0),0)</f>
        <v>0</v>
      </c>
      <c r="N3569" s="98">
        <f>IFERROR(VLOOKUP($F3569&amp;$C3569,Sales!$J:$W,11,0),0)</f>
        <v>0</v>
      </c>
      <c r="O3569" s="98">
        <f>IFERROR(VLOOKUP($F3569&amp;$C3569,Sales!$J:$W,12,0),0)</f>
        <v>0</v>
      </c>
      <c r="P3569" s="98">
        <f>IFERROR(VLOOKUP($F3569&amp;$C3569,Sales!$J:$W,13,0),0)</f>
        <v>0</v>
      </c>
      <c r="Q3569" s="98">
        <f>IFERROR(VLOOKUP($F3569&amp;$C3569,Sales!$A:$H,7,0),0)</f>
        <v>0</v>
      </c>
      <c r="R3569" s="41" t="str">
        <f t="shared" si="111"/>
        <v>ERROR</v>
      </c>
      <c r="S3569" s="15"/>
      <c r="T3569" s="15"/>
      <c r="U3569" s="15"/>
      <c r="V3569" s="15"/>
      <c r="W3569" s="15"/>
      <c r="X3569" s="15"/>
      <c r="Y3569" s="41"/>
      <c r="Z3569" s="41"/>
      <c r="AA3569" s="41"/>
      <c r="AB3569" s="15"/>
      <c r="AC3569" s="15"/>
      <c r="AD3569" s="15"/>
      <c r="AE3569" s="15"/>
      <c r="AF3569" s="15"/>
      <c r="AG3569" s="15"/>
      <c r="AH3569" s="15"/>
      <c r="AI3569" s="15"/>
      <c r="AJ3569" s="15"/>
      <c r="AK3569" s="15"/>
      <c r="AL3569" s="15"/>
      <c r="AM3569" s="15"/>
      <c r="AN3569" s="15"/>
      <c r="AO3569" s="15"/>
      <c r="AP3569" s="15"/>
      <c r="AQ3569" s="15"/>
      <c r="AR3569" s="15"/>
      <c r="AS3569" s="15"/>
      <c r="AT3569" s="15"/>
      <c r="AU3569" s="15"/>
      <c r="AV3569" s="15"/>
      <c r="AW3569" s="15"/>
      <c r="AX3569" s="82"/>
      <c r="AY3569" s="82"/>
      <c r="AZ3569" s="10">
        <v>1</v>
      </c>
      <c r="BA3569" t="s">
        <v>22</v>
      </c>
      <c r="BB3569" t="s">
        <v>23</v>
      </c>
      <c r="BD3569" s="7" t="str">
        <f t="shared" si="110"/>
        <v>95550223Shopee</v>
      </c>
    </row>
    <row r="3570" spans="2:57" ht="13.5" customHeight="1" x14ac:dyDescent="0.35">
      <c r="B3570" s="10" t="s">
        <v>17</v>
      </c>
      <c r="C3570" s="10" t="s">
        <v>806</v>
      </c>
      <c r="D3570" s="10" t="s">
        <v>119</v>
      </c>
      <c r="E3570" s="10" t="s">
        <v>120</v>
      </c>
      <c r="F3570" s="10" t="s">
        <v>127</v>
      </c>
      <c r="G3570" s="137">
        <v>449145694</v>
      </c>
      <c r="H3570" s="10" t="s">
        <v>12068</v>
      </c>
      <c r="I3570" s="10" t="s">
        <v>128</v>
      </c>
      <c r="J3570" s="10" t="s">
        <v>3719</v>
      </c>
      <c r="K3570" s="102" t="s">
        <v>10153</v>
      </c>
      <c r="L3570" s="98">
        <f>IFERROR(VLOOKUP($F3570&amp;$C3570,Sales!$J:$W,9,0),0)</f>
        <v>0</v>
      </c>
      <c r="M3570" s="98">
        <f>IFERROR(VLOOKUP($F3570&amp;$C3570,Sales!$J:$W,10,0),0)</f>
        <v>0</v>
      </c>
      <c r="N3570" s="98">
        <f>IFERROR(VLOOKUP($F3570&amp;$C3570,Sales!$J:$W,11,0),0)</f>
        <v>0</v>
      </c>
      <c r="O3570" s="98">
        <f>IFERROR(VLOOKUP($F3570&amp;$C3570,Sales!$J:$W,12,0),0)</f>
        <v>0</v>
      </c>
      <c r="P3570" s="98">
        <f>IFERROR(VLOOKUP($F3570&amp;$C3570,Sales!$J:$W,13,0),0)</f>
        <v>0</v>
      </c>
      <c r="Q3570" s="98">
        <f>IFERROR(VLOOKUP($F3570&amp;$C3570,Sales!$A:$H,7,0),0)</f>
        <v>0</v>
      </c>
      <c r="R3570" s="41" t="str">
        <f t="shared" si="111"/>
        <v>ERROR</v>
      </c>
      <c r="S3570" s="15"/>
      <c r="T3570" s="15"/>
      <c r="U3570" s="15"/>
      <c r="V3570" s="15"/>
      <c r="W3570" s="15"/>
      <c r="X3570" s="15"/>
      <c r="Y3570" s="41"/>
      <c r="Z3570" s="41"/>
      <c r="AA3570" s="41"/>
      <c r="AB3570" s="15"/>
      <c r="AC3570" s="15"/>
      <c r="AD3570" s="15"/>
      <c r="AE3570" s="15"/>
      <c r="AF3570" s="15"/>
      <c r="AG3570" s="15"/>
      <c r="AH3570" s="15"/>
      <c r="AI3570" s="15"/>
      <c r="AJ3570" s="15"/>
      <c r="AK3570" s="15"/>
      <c r="AL3570" s="15"/>
      <c r="AM3570" s="15"/>
      <c r="AN3570" s="15"/>
      <c r="AO3570" s="15"/>
      <c r="AP3570" s="15"/>
      <c r="AQ3570" s="15"/>
      <c r="AR3570" s="15"/>
      <c r="AS3570" s="15"/>
      <c r="AT3570" s="15"/>
      <c r="AU3570" s="15"/>
      <c r="AV3570" s="15"/>
      <c r="AW3570" s="15"/>
      <c r="AX3570" s="82"/>
      <c r="AY3570" s="82"/>
      <c r="AZ3570" s="10">
        <v>1</v>
      </c>
      <c r="BA3570" t="s">
        <v>22</v>
      </c>
      <c r="BB3570" t="s">
        <v>23</v>
      </c>
      <c r="BD3570" s="7" t="str">
        <f t="shared" si="110"/>
        <v>449145694Shopee</v>
      </c>
    </row>
    <row r="3571" spans="2:57" ht="13.5" customHeight="1" x14ac:dyDescent="0.35">
      <c r="B3571" s="10" t="s">
        <v>17</v>
      </c>
      <c r="C3571" s="10" t="s">
        <v>806</v>
      </c>
      <c r="D3571" s="10" t="s">
        <v>694</v>
      </c>
      <c r="E3571" s="10" t="s">
        <v>695</v>
      </c>
      <c r="F3571" s="96" t="s">
        <v>696</v>
      </c>
      <c r="G3571" s="138">
        <v>2397392404</v>
      </c>
      <c r="H3571" s="96" t="s">
        <v>14352</v>
      </c>
      <c r="I3571" s="96" t="s">
        <v>697</v>
      </c>
      <c r="J3571" s="10" t="s">
        <v>14353</v>
      </c>
      <c r="K3571" s="102" t="s">
        <v>1537</v>
      </c>
      <c r="L3571" s="98">
        <f>IFERROR(VLOOKUP($F3571&amp;$C3571,Sales!$J:$W,9,0),0)</f>
        <v>0</v>
      </c>
      <c r="M3571" s="98">
        <f>IFERROR(VLOOKUP($F3571&amp;$C3571,Sales!$J:$W,10,0),0)</f>
        <v>0</v>
      </c>
      <c r="N3571" s="98">
        <f>IFERROR(VLOOKUP($F3571&amp;$C3571,Sales!$J:$W,11,0),0)</f>
        <v>0</v>
      </c>
      <c r="O3571" s="98">
        <f>IFERROR(VLOOKUP($F3571&amp;$C3571,Sales!$J:$W,12,0),0)</f>
        <v>0</v>
      </c>
      <c r="P3571" s="98">
        <f>IFERROR(VLOOKUP($F3571&amp;$C3571,Sales!$J:$W,13,0),0)</f>
        <v>0</v>
      </c>
      <c r="Q3571" s="98">
        <f>IFERROR(VLOOKUP($F3571&amp;$C3571,Sales!$A:$H,7,0),0)</f>
        <v>0</v>
      </c>
      <c r="R3571" s="41" t="str">
        <f t="shared" si="111"/>
        <v>ERROR</v>
      </c>
      <c r="S3571" s="15"/>
      <c r="T3571" s="15"/>
      <c r="U3571" s="15"/>
      <c r="V3571" s="15"/>
      <c r="W3571" s="15"/>
      <c r="X3571" s="15"/>
      <c r="Y3571" s="41"/>
      <c r="Z3571" s="41"/>
      <c r="AA3571" s="41"/>
      <c r="AB3571" s="15"/>
      <c r="AC3571" s="15"/>
      <c r="AD3571" s="15"/>
      <c r="AE3571" s="15"/>
      <c r="AF3571" s="15"/>
      <c r="AG3571" s="15"/>
      <c r="AH3571" s="15"/>
      <c r="AI3571" s="15"/>
      <c r="AJ3571" s="41"/>
      <c r="AK3571" s="15"/>
      <c r="AL3571" s="15"/>
      <c r="AM3571" s="15"/>
      <c r="AN3571" s="15"/>
      <c r="AO3571" s="15"/>
      <c r="AP3571" s="15"/>
      <c r="AQ3571" s="15"/>
      <c r="AR3571" s="15"/>
      <c r="AS3571" s="15"/>
      <c r="AT3571" s="15"/>
      <c r="AU3571" s="15"/>
      <c r="AV3571" s="15"/>
      <c r="AW3571" s="15"/>
      <c r="AX3571" s="15"/>
      <c r="AY3571" s="15"/>
      <c r="AZ3571" s="10">
        <v>1</v>
      </c>
      <c r="BA3571" s="100" t="s">
        <v>14193</v>
      </c>
      <c r="BB3571" t="s">
        <v>88</v>
      </c>
      <c r="BD3571" s="7" t="str">
        <f t="shared" si="110"/>
        <v>2397392404Shopee</v>
      </c>
      <c r="BE3571" s="101"/>
    </row>
    <row r="3572" spans="2:57" ht="13.5" customHeight="1" x14ac:dyDescent="0.35">
      <c r="B3572" s="10" t="s">
        <v>17</v>
      </c>
      <c r="C3572" s="10" t="s">
        <v>806</v>
      </c>
      <c r="D3572" s="10" t="s">
        <v>119</v>
      </c>
      <c r="E3572" s="10" t="s">
        <v>120</v>
      </c>
      <c r="F3572" s="10" t="s">
        <v>959</v>
      </c>
      <c r="G3572" s="137">
        <v>95550170</v>
      </c>
      <c r="H3572" s="10" t="s">
        <v>12069</v>
      </c>
      <c r="I3572" s="10" t="s">
        <v>960</v>
      </c>
      <c r="J3572" s="10" t="s">
        <v>3722</v>
      </c>
      <c r="K3572" s="102" t="s">
        <v>6452</v>
      </c>
      <c r="L3572" s="98">
        <f>IFERROR(VLOOKUP($F3572&amp;$C3572,Sales!$J:$W,9,0),0)</f>
        <v>0</v>
      </c>
      <c r="M3572" s="98">
        <f>IFERROR(VLOOKUP($F3572&amp;$C3572,Sales!$J:$W,10,0),0)</f>
        <v>0</v>
      </c>
      <c r="N3572" s="98">
        <f>IFERROR(VLOOKUP($F3572&amp;$C3572,Sales!$J:$W,11,0),0)</f>
        <v>0</v>
      </c>
      <c r="O3572" s="98">
        <f>IFERROR(VLOOKUP($F3572&amp;$C3572,Sales!$J:$W,12,0),0)</f>
        <v>0</v>
      </c>
      <c r="P3572" s="98">
        <f>IFERROR(VLOOKUP($F3572&amp;$C3572,Sales!$J:$W,13,0),0)</f>
        <v>0</v>
      </c>
      <c r="Q3572" s="98">
        <f>IFERROR(VLOOKUP($F3572&amp;$C3572,Sales!$A:$H,7,0),0)</f>
        <v>0</v>
      </c>
      <c r="R3572" s="41" t="str">
        <f t="shared" si="111"/>
        <v>ERROR</v>
      </c>
      <c r="S3572" s="15"/>
      <c r="T3572" s="15"/>
      <c r="U3572" s="15"/>
      <c r="V3572" s="15"/>
      <c r="W3572" s="15"/>
      <c r="X3572" s="15"/>
      <c r="Y3572" s="41"/>
      <c r="Z3572" s="41"/>
      <c r="AA3572" s="41"/>
      <c r="AB3572" s="15"/>
      <c r="AC3572" s="15"/>
      <c r="AD3572" s="15"/>
      <c r="AE3572" s="15"/>
      <c r="AF3572" s="15"/>
      <c r="AG3572" s="15"/>
      <c r="AH3572" s="15"/>
      <c r="AI3572" s="15"/>
      <c r="AJ3572" s="15"/>
      <c r="AK3572" s="15"/>
      <c r="AL3572" s="15"/>
      <c r="AM3572" s="15"/>
      <c r="AN3572" s="15"/>
      <c r="AO3572" s="15"/>
      <c r="AP3572" s="15"/>
      <c r="AQ3572" s="15"/>
      <c r="AR3572" s="15"/>
      <c r="AS3572" s="15"/>
      <c r="AT3572" s="15"/>
      <c r="AU3572" s="15"/>
      <c r="AV3572" s="15"/>
      <c r="AW3572" s="15"/>
      <c r="AX3572" s="82"/>
      <c r="AY3572" s="82"/>
      <c r="AZ3572" s="10">
        <v>1</v>
      </c>
      <c r="BA3572" t="s">
        <v>22</v>
      </c>
      <c r="BB3572" t="s">
        <v>23</v>
      </c>
      <c r="BD3572" s="7" t="str">
        <f t="shared" ref="BD3572:BD3635" si="112">G3572&amp;C3572</f>
        <v>95550170Shopee</v>
      </c>
    </row>
    <row r="3573" spans="2:57" ht="13.5" customHeight="1" x14ac:dyDescent="0.35">
      <c r="B3573" s="10" t="s">
        <v>17</v>
      </c>
      <c r="C3573" s="10" t="s">
        <v>806</v>
      </c>
      <c r="D3573" s="10" t="s">
        <v>119</v>
      </c>
      <c r="E3573" s="10" t="s">
        <v>120</v>
      </c>
      <c r="F3573" s="10" t="s">
        <v>961</v>
      </c>
      <c r="G3573" s="137">
        <v>1022549119</v>
      </c>
      <c r="H3573" s="10" t="s">
        <v>12070</v>
      </c>
      <c r="I3573" s="10" t="s">
        <v>962</v>
      </c>
      <c r="J3573" s="10" t="s">
        <v>3723</v>
      </c>
      <c r="K3573" s="102" t="s">
        <v>10171</v>
      </c>
      <c r="L3573" s="98">
        <f>IFERROR(VLOOKUP($F3573&amp;$C3573,Sales!$J:$W,9,0),0)</f>
        <v>0</v>
      </c>
      <c r="M3573" s="98">
        <f>IFERROR(VLOOKUP($F3573&amp;$C3573,Sales!$J:$W,10,0),0)</f>
        <v>0</v>
      </c>
      <c r="N3573" s="98">
        <f>IFERROR(VLOOKUP($F3573&amp;$C3573,Sales!$J:$W,11,0),0)</f>
        <v>0</v>
      </c>
      <c r="O3573" s="98">
        <f>IFERROR(VLOOKUP($F3573&amp;$C3573,Sales!$J:$W,12,0),0)</f>
        <v>0</v>
      </c>
      <c r="P3573" s="98">
        <f>IFERROR(VLOOKUP($F3573&amp;$C3573,Sales!$J:$W,13,0),0)</f>
        <v>0</v>
      </c>
      <c r="Q3573" s="98">
        <f>IFERROR(VLOOKUP($F3573&amp;$C3573,Sales!$A:$H,7,0),0)</f>
        <v>0</v>
      </c>
      <c r="R3573" s="41" t="str">
        <f t="shared" si="111"/>
        <v>ERROR</v>
      </c>
      <c r="S3573" s="15"/>
      <c r="T3573" s="15"/>
      <c r="U3573" s="15"/>
      <c r="V3573" s="15"/>
      <c r="W3573" s="15"/>
      <c r="X3573" s="15"/>
      <c r="Y3573" s="41"/>
      <c r="Z3573" s="41"/>
      <c r="AA3573" s="41"/>
      <c r="AB3573" s="15"/>
      <c r="AC3573" s="15"/>
      <c r="AD3573" s="15"/>
      <c r="AE3573" s="15"/>
      <c r="AF3573" s="15"/>
      <c r="AG3573" s="15"/>
      <c r="AH3573" s="15"/>
      <c r="AI3573" s="15"/>
      <c r="AJ3573" s="15"/>
      <c r="AK3573" s="15"/>
      <c r="AL3573" s="15"/>
      <c r="AM3573" s="15"/>
      <c r="AN3573" s="15"/>
      <c r="AO3573" s="15"/>
      <c r="AP3573" s="15"/>
      <c r="AQ3573" s="15"/>
      <c r="AR3573" s="15"/>
      <c r="AS3573" s="15"/>
      <c r="AT3573" s="15"/>
      <c r="AU3573" s="15"/>
      <c r="AV3573" s="15"/>
      <c r="AW3573" s="15"/>
      <c r="AX3573" s="82"/>
      <c r="AY3573" s="82"/>
      <c r="AZ3573" s="10">
        <v>1</v>
      </c>
      <c r="BA3573" t="s">
        <v>22</v>
      </c>
      <c r="BB3573" t="s">
        <v>23</v>
      </c>
      <c r="BD3573" s="7" t="str">
        <f t="shared" si="112"/>
        <v>1022549119Shopee</v>
      </c>
    </row>
    <row r="3574" spans="2:57" ht="13.5" customHeight="1" x14ac:dyDescent="0.35">
      <c r="B3574" s="10" t="s">
        <v>17</v>
      </c>
      <c r="C3574" s="10" t="s">
        <v>806</v>
      </c>
      <c r="D3574" s="10" t="s">
        <v>119</v>
      </c>
      <c r="E3574" s="10" t="s">
        <v>120</v>
      </c>
      <c r="F3574" s="10" t="s">
        <v>963</v>
      </c>
      <c r="G3574" s="137">
        <v>1022393444</v>
      </c>
      <c r="H3574" s="10" t="s">
        <v>12071</v>
      </c>
      <c r="I3574" s="10" t="s">
        <v>964</v>
      </c>
      <c r="J3574" s="10" t="s">
        <v>3724</v>
      </c>
      <c r="K3574" s="102" t="s">
        <v>10170</v>
      </c>
      <c r="L3574" s="98">
        <f>IFERROR(VLOOKUP($F3574&amp;$C3574,Sales!$J:$W,9,0),0)</f>
        <v>0</v>
      </c>
      <c r="M3574" s="98">
        <f>IFERROR(VLOOKUP($F3574&amp;$C3574,Sales!$J:$W,10,0),0)</f>
        <v>0</v>
      </c>
      <c r="N3574" s="98">
        <f>IFERROR(VLOOKUP($F3574&amp;$C3574,Sales!$J:$W,11,0),0)</f>
        <v>0</v>
      </c>
      <c r="O3574" s="98">
        <f>IFERROR(VLOOKUP($F3574&amp;$C3574,Sales!$J:$W,12,0),0)</f>
        <v>0</v>
      </c>
      <c r="P3574" s="98">
        <f>IFERROR(VLOOKUP($F3574&amp;$C3574,Sales!$J:$W,13,0),0)</f>
        <v>0</v>
      </c>
      <c r="Q3574" s="98">
        <f>IFERROR(VLOOKUP($F3574&amp;$C3574,Sales!$A:$H,7,0),0)</f>
        <v>0</v>
      </c>
      <c r="R3574" s="41" t="str">
        <f t="shared" si="111"/>
        <v>ERROR</v>
      </c>
      <c r="S3574" s="15"/>
      <c r="T3574" s="15"/>
      <c r="U3574" s="15"/>
      <c r="V3574" s="15"/>
      <c r="W3574" s="15"/>
      <c r="X3574" s="15"/>
      <c r="Y3574" s="41"/>
      <c r="Z3574" s="41"/>
      <c r="AA3574" s="41"/>
      <c r="AB3574" s="15"/>
      <c r="AC3574" s="15"/>
      <c r="AD3574" s="15"/>
      <c r="AE3574" s="15"/>
      <c r="AF3574" s="15"/>
      <c r="AG3574" s="15"/>
      <c r="AH3574" s="15"/>
      <c r="AI3574" s="15"/>
      <c r="AJ3574" s="15"/>
      <c r="AK3574" s="15"/>
      <c r="AL3574" s="15"/>
      <c r="AM3574" s="15"/>
      <c r="AN3574" s="15"/>
      <c r="AO3574" s="15"/>
      <c r="AP3574" s="15"/>
      <c r="AQ3574" s="15"/>
      <c r="AR3574" s="15"/>
      <c r="AS3574" s="15"/>
      <c r="AT3574" s="15"/>
      <c r="AU3574" s="15"/>
      <c r="AV3574" s="15"/>
      <c r="AW3574" s="15"/>
      <c r="AX3574" s="82"/>
      <c r="AY3574" s="82"/>
      <c r="AZ3574" s="10">
        <v>1</v>
      </c>
      <c r="BA3574" t="s">
        <v>22</v>
      </c>
      <c r="BB3574" t="s">
        <v>23</v>
      </c>
      <c r="BD3574" s="7" t="str">
        <f t="shared" si="112"/>
        <v>1022393444Shopee</v>
      </c>
    </row>
    <row r="3575" spans="2:57" ht="13.5" customHeight="1" x14ac:dyDescent="0.35">
      <c r="B3575" s="10" t="s">
        <v>17</v>
      </c>
      <c r="C3575" s="10" t="s">
        <v>806</v>
      </c>
      <c r="D3575" s="10" t="s">
        <v>119</v>
      </c>
      <c r="E3575" s="10" t="s">
        <v>120</v>
      </c>
      <c r="F3575" s="10" t="s">
        <v>965</v>
      </c>
      <c r="G3575" s="137">
        <v>169185921</v>
      </c>
      <c r="H3575" s="10" t="s">
        <v>12072</v>
      </c>
      <c r="I3575" s="10" t="s">
        <v>966</v>
      </c>
      <c r="J3575" s="10" t="s">
        <v>3725</v>
      </c>
      <c r="K3575" s="102" t="s">
        <v>6128</v>
      </c>
      <c r="L3575" s="98">
        <f>IFERROR(VLOOKUP($F3575&amp;$C3575,Sales!$J:$W,9,0),0)</f>
        <v>0</v>
      </c>
      <c r="M3575" s="98">
        <f>IFERROR(VLOOKUP($F3575&amp;$C3575,Sales!$J:$W,10,0),0)</f>
        <v>0</v>
      </c>
      <c r="N3575" s="98">
        <f>IFERROR(VLOOKUP($F3575&amp;$C3575,Sales!$J:$W,11,0),0)</f>
        <v>0</v>
      </c>
      <c r="O3575" s="98">
        <f>IFERROR(VLOOKUP($F3575&amp;$C3575,Sales!$J:$W,12,0),0)</f>
        <v>0</v>
      </c>
      <c r="P3575" s="98">
        <f>IFERROR(VLOOKUP($F3575&amp;$C3575,Sales!$J:$W,13,0),0)</f>
        <v>0</v>
      </c>
      <c r="Q3575" s="98">
        <f>IFERROR(VLOOKUP($F3575&amp;$C3575,Sales!$A:$H,7,0),0)</f>
        <v>0</v>
      </c>
      <c r="R3575" s="41" t="str">
        <f t="shared" si="111"/>
        <v>ERROR</v>
      </c>
      <c r="S3575" s="15"/>
      <c r="T3575" s="15"/>
      <c r="U3575" s="15"/>
      <c r="V3575" s="15"/>
      <c r="W3575" s="15"/>
      <c r="X3575" s="15"/>
      <c r="Y3575" s="41"/>
      <c r="Z3575" s="41"/>
      <c r="AA3575" s="41"/>
      <c r="AB3575" s="15"/>
      <c r="AC3575" s="15"/>
      <c r="AD3575" s="15"/>
      <c r="AE3575" s="15"/>
      <c r="AF3575" s="15"/>
      <c r="AG3575" s="15"/>
      <c r="AH3575" s="15"/>
      <c r="AI3575" s="15"/>
      <c r="AJ3575" s="15"/>
      <c r="AK3575" s="15"/>
      <c r="AL3575" s="15"/>
      <c r="AM3575" s="15"/>
      <c r="AN3575" s="15"/>
      <c r="AO3575" s="15"/>
      <c r="AP3575" s="15"/>
      <c r="AQ3575" s="15"/>
      <c r="AR3575" s="15"/>
      <c r="AS3575" s="15"/>
      <c r="AT3575" s="15"/>
      <c r="AU3575" s="15"/>
      <c r="AV3575" s="15"/>
      <c r="AW3575" s="15"/>
      <c r="AX3575" s="82"/>
      <c r="AY3575" s="82"/>
      <c r="AZ3575" s="10">
        <v>1</v>
      </c>
      <c r="BA3575" t="s">
        <v>22</v>
      </c>
      <c r="BB3575" t="s">
        <v>23</v>
      </c>
      <c r="BD3575" s="7" t="str">
        <f t="shared" si="112"/>
        <v>169185921Shopee</v>
      </c>
    </row>
    <row r="3576" spans="2:57" ht="13.5" customHeight="1" x14ac:dyDescent="0.35">
      <c r="B3576" s="10" t="s">
        <v>17</v>
      </c>
      <c r="C3576" s="10" t="s">
        <v>806</v>
      </c>
      <c r="D3576" s="10" t="s">
        <v>119</v>
      </c>
      <c r="E3576" s="10" t="s">
        <v>120</v>
      </c>
      <c r="F3576" s="10" t="s">
        <v>977</v>
      </c>
      <c r="G3576" s="137">
        <v>6840632794</v>
      </c>
      <c r="H3576" s="10" t="s">
        <v>12394</v>
      </c>
      <c r="I3576" s="10" t="s">
        <v>978</v>
      </c>
      <c r="J3576" s="10" t="s">
        <v>979</v>
      </c>
      <c r="K3576" s="102" t="s">
        <v>6143</v>
      </c>
      <c r="L3576" s="98">
        <f>IFERROR(VLOOKUP($F3576&amp;$C3576,Sales!$J:$W,9,0),0)</f>
        <v>0</v>
      </c>
      <c r="M3576" s="98">
        <f>IFERROR(VLOOKUP($F3576&amp;$C3576,Sales!$J:$W,10,0),0)</f>
        <v>0</v>
      </c>
      <c r="N3576" s="98">
        <f>IFERROR(VLOOKUP($F3576&amp;$C3576,Sales!$J:$W,11,0),0)</f>
        <v>0</v>
      </c>
      <c r="O3576" s="98">
        <f>IFERROR(VLOOKUP($F3576&amp;$C3576,Sales!$J:$W,12,0),0)</f>
        <v>0</v>
      </c>
      <c r="P3576" s="98">
        <f>IFERROR(VLOOKUP($F3576&amp;$C3576,Sales!$J:$W,13,0),0)</f>
        <v>0</v>
      </c>
      <c r="Q3576" s="98">
        <f>IFERROR(VLOOKUP($F3576&amp;$C3576,Sales!$A:$H,7,0),0)</f>
        <v>0</v>
      </c>
      <c r="R3576" s="41" t="str">
        <f t="shared" si="111"/>
        <v>ERROR</v>
      </c>
      <c r="S3576" s="15"/>
      <c r="T3576" s="15"/>
      <c r="U3576" s="15"/>
      <c r="V3576" s="15"/>
      <c r="W3576" s="15"/>
      <c r="X3576" s="15"/>
      <c r="Y3576" s="41"/>
      <c r="Z3576" s="41"/>
      <c r="AA3576" s="41"/>
      <c r="AB3576" s="15"/>
      <c r="AC3576" s="15"/>
      <c r="AD3576" s="15"/>
      <c r="AE3576" s="15"/>
      <c r="AF3576" s="15"/>
      <c r="AG3576" s="15"/>
      <c r="AH3576" s="15"/>
      <c r="AI3576" s="15"/>
      <c r="AJ3576" s="15"/>
      <c r="AK3576" s="15"/>
      <c r="AL3576" s="15"/>
      <c r="AM3576" s="15"/>
      <c r="AN3576" s="15"/>
      <c r="AO3576" s="15"/>
      <c r="AP3576" s="15"/>
      <c r="AQ3576" s="15"/>
      <c r="AR3576" s="15"/>
      <c r="AS3576" s="15"/>
      <c r="AT3576" s="15"/>
      <c r="AU3576" s="15"/>
      <c r="AV3576" s="15"/>
      <c r="AW3576" s="15"/>
      <c r="AX3576" s="82"/>
      <c r="AY3576" s="82"/>
      <c r="AZ3576" s="10">
        <v>1</v>
      </c>
      <c r="BA3576" t="s">
        <v>22</v>
      </c>
      <c r="BB3576" t="s">
        <v>23</v>
      </c>
      <c r="BD3576" s="7" t="str">
        <f t="shared" si="112"/>
        <v>6840632794Shopee</v>
      </c>
    </row>
    <row r="3577" spans="2:57" ht="13.5" customHeight="1" x14ac:dyDescent="0.35">
      <c r="B3577" s="10" t="s">
        <v>17</v>
      </c>
      <c r="C3577" s="10" t="s">
        <v>806</v>
      </c>
      <c r="D3577" s="10" t="s">
        <v>710</v>
      </c>
      <c r="E3577" s="10" t="s">
        <v>711</v>
      </c>
      <c r="F3577" s="96">
        <v>0</v>
      </c>
      <c r="G3577" s="138">
        <v>4842370592</v>
      </c>
      <c r="H3577" s="96" t="s">
        <v>14354</v>
      </c>
      <c r="I3577" s="96" t="s">
        <v>14355</v>
      </c>
      <c r="J3577" s="10" t="s">
        <v>14356</v>
      </c>
      <c r="K3577" s="102" t="s">
        <v>10266</v>
      </c>
      <c r="L3577" s="98">
        <f>IFERROR(VLOOKUP($F3577&amp;$C3577,Sales!$J:$W,9,0),0)</f>
        <v>0</v>
      </c>
      <c r="M3577" s="98">
        <f>IFERROR(VLOOKUP($F3577&amp;$C3577,Sales!$J:$W,10,0),0)</f>
        <v>0</v>
      </c>
      <c r="N3577" s="98">
        <f>IFERROR(VLOOKUP($F3577&amp;$C3577,Sales!$J:$W,11,0),0)</f>
        <v>0</v>
      </c>
      <c r="O3577" s="98">
        <f>IFERROR(VLOOKUP($F3577&amp;$C3577,Sales!$J:$W,12,0),0)</f>
        <v>0</v>
      </c>
      <c r="P3577" s="98">
        <f>IFERROR(VLOOKUP($F3577&amp;$C3577,Sales!$J:$W,13,0),0)</f>
        <v>0</v>
      </c>
      <c r="Q3577" s="98">
        <f>IFERROR(VLOOKUP($F3577&amp;$C3577,Sales!$A:$H,7,0),0)</f>
        <v>0</v>
      </c>
      <c r="R3577" s="41" t="str">
        <f t="shared" si="111"/>
        <v>ERROR</v>
      </c>
      <c r="S3577" s="15"/>
      <c r="T3577" s="15"/>
      <c r="U3577" s="15"/>
      <c r="V3577" s="15"/>
      <c r="W3577" s="15"/>
      <c r="X3577" s="15"/>
      <c r="Y3577" s="41"/>
      <c r="Z3577" s="41"/>
      <c r="AA3577" s="41"/>
      <c r="AB3577" s="15"/>
      <c r="AC3577" s="15"/>
      <c r="AD3577" s="15"/>
      <c r="AE3577" s="15"/>
      <c r="AF3577" s="15"/>
      <c r="AG3577" s="15"/>
      <c r="AH3577" s="15"/>
      <c r="AI3577" s="15"/>
      <c r="AJ3577" s="41"/>
      <c r="AK3577" s="15"/>
      <c r="AL3577" s="15"/>
      <c r="AM3577" s="15"/>
      <c r="AN3577" s="15"/>
      <c r="AO3577" s="15"/>
      <c r="AP3577" s="15"/>
      <c r="AQ3577" s="15"/>
      <c r="AR3577" s="15"/>
      <c r="AS3577" s="15"/>
      <c r="AT3577" s="15"/>
      <c r="AU3577" s="15"/>
      <c r="AV3577" s="15"/>
      <c r="AW3577" s="15"/>
      <c r="AX3577" s="15"/>
      <c r="AY3577" s="15"/>
      <c r="AZ3577" s="10">
        <v>1</v>
      </c>
      <c r="BA3577" s="100" t="s">
        <v>14193</v>
      </c>
      <c r="BB3577" t="s">
        <v>88</v>
      </c>
      <c r="BD3577" s="7" t="str">
        <f t="shared" si="112"/>
        <v>4842370592Shopee</v>
      </c>
      <c r="BE3577" s="101"/>
    </row>
    <row r="3578" spans="2:57" ht="13.5" customHeight="1" x14ac:dyDescent="0.35">
      <c r="B3578" s="10" t="s">
        <v>17</v>
      </c>
      <c r="C3578" s="10" t="s">
        <v>806</v>
      </c>
      <c r="D3578" s="10" t="s">
        <v>119</v>
      </c>
      <c r="E3578" s="10" t="s">
        <v>120</v>
      </c>
      <c r="F3578" s="10" t="s">
        <v>980</v>
      </c>
      <c r="G3578" s="137">
        <v>5340634662</v>
      </c>
      <c r="H3578" s="10" t="s">
        <v>12395</v>
      </c>
      <c r="I3578" s="10" t="s">
        <v>981</v>
      </c>
      <c r="J3578" s="10" t="s">
        <v>982</v>
      </c>
      <c r="K3578" s="102" t="s">
        <v>4426</v>
      </c>
      <c r="L3578" s="98">
        <f>IFERROR(VLOOKUP($F3578&amp;$C3578,Sales!$J:$W,9,0),0)</f>
        <v>0</v>
      </c>
      <c r="M3578" s="98">
        <f>IFERROR(VLOOKUP($F3578&amp;$C3578,Sales!$J:$W,10,0),0)</f>
        <v>0</v>
      </c>
      <c r="N3578" s="98">
        <f>IFERROR(VLOOKUP($F3578&amp;$C3578,Sales!$J:$W,11,0),0)</f>
        <v>0</v>
      </c>
      <c r="O3578" s="98">
        <f>IFERROR(VLOOKUP($F3578&amp;$C3578,Sales!$J:$W,12,0),0)</f>
        <v>0</v>
      </c>
      <c r="P3578" s="98">
        <f>IFERROR(VLOOKUP($F3578&amp;$C3578,Sales!$J:$W,13,0),0)</f>
        <v>0</v>
      </c>
      <c r="Q3578" s="98">
        <f>IFERROR(VLOOKUP($F3578&amp;$C3578,Sales!$A:$H,7,0),0)</f>
        <v>0</v>
      </c>
      <c r="R3578" s="41" t="str">
        <f t="shared" si="111"/>
        <v>ERROR</v>
      </c>
      <c r="S3578" s="15"/>
      <c r="T3578" s="15"/>
      <c r="U3578" s="15"/>
      <c r="V3578" s="15"/>
      <c r="W3578" s="15"/>
      <c r="X3578" s="15"/>
      <c r="Y3578" s="41"/>
      <c r="Z3578" s="41"/>
      <c r="AA3578" s="41"/>
      <c r="AB3578" s="15"/>
      <c r="AC3578" s="15"/>
      <c r="AD3578" s="15"/>
      <c r="AE3578" s="15"/>
      <c r="AF3578" s="15"/>
      <c r="AG3578" s="15"/>
      <c r="AH3578" s="15"/>
      <c r="AI3578" s="15"/>
      <c r="AJ3578" s="15"/>
      <c r="AK3578" s="15"/>
      <c r="AL3578" s="15"/>
      <c r="AM3578" s="15"/>
      <c r="AN3578" s="15"/>
      <c r="AO3578" s="15"/>
      <c r="AP3578" s="15"/>
      <c r="AQ3578" s="15"/>
      <c r="AR3578" s="15"/>
      <c r="AS3578" s="15"/>
      <c r="AT3578" s="15"/>
      <c r="AU3578" s="15"/>
      <c r="AV3578" s="15"/>
      <c r="AW3578" s="15"/>
      <c r="AX3578" s="82"/>
      <c r="AY3578" s="82"/>
      <c r="AZ3578" s="10">
        <v>1</v>
      </c>
      <c r="BA3578" t="s">
        <v>22</v>
      </c>
      <c r="BB3578" t="s">
        <v>23</v>
      </c>
      <c r="BD3578" s="7" t="str">
        <f t="shared" si="112"/>
        <v>5340634662Shopee</v>
      </c>
    </row>
    <row r="3579" spans="2:57" ht="13.5" customHeight="1" x14ac:dyDescent="0.35">
      <c r="B3579" s="10" t="s">
        <v>17</v>
      </c>
      <c r="C3579" s="10" t="s">
        <v>806</v>
      </c>
      <c r="D3579" s="10" t="s">
        <v>119</v>
      </c>
      <c r="E3579" s="10" t="s">
        <v>120</v>
      </c>
      <c r="F3579" s="10" t="s">
        <v>2980</v>
      </c>
      <c r="G3579" s="137">
        <v>4456148022</v>
      </c>
      <c r="H3579" s="10" t="s">
        <v>12460</v>
      </c>
      <c r="I3579" s="10" t="s">
        <v>6318</v>
      </c>
      <c r="J3579" s="10" t="s">
        <v>1581</v>
      </c>
      <c r="K3579" s="105" t="s">
        <v>10248</v>
      </c>
      <c r="L3579" s="98">
        <f>IFERROR(VLOOKUP($F3579&amp;$C3579,Sales!$J:$W,9,0),0)</f>
        <v>0</v>
      </c>
      <c r="M3579" s="98">
        <f>IFERROR(VLOOKUP($F3579&amp;$C3579,Sales!$J:$W,10,0),0)</f>
        <v>0</v>
      </c>
      <c r="N3579" s="98">
        <f>IFERROR(VLOOKUP($F3579&amp;$C3579,Sales!$J:$W,11,0),0)</f>
        <v>0</v>
      </c>
      <c r="O3579" s="98">
        <f>IFERROR(VLOOKUP($F3579&amp;$C3579,Sales!$J:$W,12,0),0)</f>
        <v>0</v>
      </c>
      <c r="P3579" s="98">
        <f>IFERROR(VLOOKUP($F3579&amp;$C3579,Sales!$J:$W,13,0),0)</f>
        <v>0</v>
      </c>
      <c r="Q3579" s="98">
        <f>IFERROR(VLOOKUP($F3579&amp;$C3579,Sales!$A:$H,7,0),0)</f>
        <v>0</v>
      </c>
      <c r="R3579" s="41" t="str">
        <f t="shared" si="111"/>
        <v>ERROR</v>
      </c>
      <c r="S3579" s="15"/>
      <c r="T3579" s="15"/>
      <c r="U3579" s="15"/>
      <c r="V3579" s="15"/>
      <c r="W3579" s="15"/>
      <c r="X3579" s="15"/>
      <c r="Y3579" s="41"/>
      <c r="Z3579" s="41"/>
      <c r="AA3579" s="41"/>
      <c r="AB3579" s="15"/>
      <c r="AC3579" s="15"/>
      <c r="AD3579" s="15"/>
      <c r="AE3579" s="15"/>
      <c r="AF3579" s="15"/>
      <c r="AG3579" s="15"/>
      <c r="AH3579" s="15"/>
      <c r="AI3579" s="15"/>
      <c r="AJ3579" s="15"/>
      <c r="AK3579" s="15"/>
      <c r="AL3579" s="15"/>
      <c r="AM3579" s="15"/>
      <c r="AN3579" s="15"/>
      <c r="AO3579" s="15"/>
      <c r="AP3579" s="15"/>
      <c r="AQ3579" s="15"/>
      <c r="AR3579" s="15"/>
      <c r="AS3579" s="15"/>
      <c r="AT3579" s="15"/>
      <c r="AU3579" s="15"/>
      <c r="AV3579" s="15"/>
      <c r="AW3579" s="15"/>
      <c r="AX3579" s="82"/>
      <c r="AY3579" s="82"/>
      <c r="AZ3579" s="10">
        <v>1</v>
      </c>
      <c r="BA3579" t="s">
        <v>22</v>
      </c>
      <c r="BB3579" t="s">
        <v>23</v>
      </c>
      <c r="BD3579" s="7" t="str">
        <f t="shared" si="112"/>
        <v>4456148022Shopee</v>
      </c>
    </row>
    <row r="3580" spans="2:57" ht="13.5" customHeight="1" x14ac:dyDescent="0.35">
      <c r="B3580" s="10" t="s">
        <v>17</v>
      </c>
      <c r="C3580" s="10" t="s">
        <v>806</v>
      </c>
      <c r="D3580" s="10" t="s">
        <v>119</v>
      </c>
      <c r="E3580" s="10" t="s">
        <v>120</v>
      </c>
      <c r="F3580" s="10">
        <v>0</v>
      </c>
      <c r="G3580" s="137">
        <v>7056147712</v>
      </c>
      <c r="H3580" s="10" t="s">
        <v>12471</v>
      </c>
      <c r="I3580" s="10">
        <v>0</v>
      </c>
      <c r="J3580" s="10" t="s">
        <v>1606</v>
      </c>
      <c r="K3580" s="105" t="s">
        <v>10355</v>
      </c>
      <c r="L3580" s="98">
        <f>IFERROR(VLOOKUP($F3580&amp;$C3580,Sales!$J:$W,9,0),0)</f>
        <v>0</v>
      </c>
      <c r="M3580" s="98">
        <f>IFERROR(VLOOKUP($F3580&amp;$C3580,Sales!$J:$W,10,0),0)</f>
        <v>0</v>
      </c>
      <c r="N3580" s="98">
        <f>IFERROR(VLOOKUP($F3580&amp;$C3580,Sales!$J:$W,11,0),0)</f>
        <v>0</v>
      </c>
      <c r="O3580" s="98">
        <f>IFERROR(VLOOKUP($F3580&amp;$C3580,Sales!$J:$W,12,0),0)</f>
        <v>0</v>
      </c>
      <c r="P3580" s="98">
        <f>IFERROR(VLOOKUP($F3580&amp;$C3580,Sales!$J:$W,13,0),0)</f>
        <v>0</v>
      </c>
      <c r="Q3580" s="98">
        <f>IFERROR(VLOOKUP($F3580&amp;$C3580,Sales!$A:$H,7,0),0)</f>
        <v>0</v>
      </c>
      <c r="R3580" s="41" t="str">
        <f t="shared" si="111"/>
        <v>ERROR</v>
      </c>
      <c r="S3580" s="15"/>
      <c r="T3580" s="15"/>
      <c r="U3580" s="15"/>
      <c r="V3580" s="15"/>
      <c r="W3580" s="15"/>
      <c r="X3580" s="15"/>
      <c r="Y3580" s="41"/>
      <c r="Z3580" s="41"/>
      <c r="AA3580" s="41"/>
      <c r="AB3580" s="15"/>
      <c r="AC3580" s="15"/>
      <c r="AD3580" s="15"/>
      <c r="AE3580" s="15"/>
      <c r="AF3580" s="15"/>
      <c r="AG3580" s="15"/>
      <c r="AH3580" s="15"/>
      <c r="AI3580" s="15"/>
      <c r="AJ3580" s="15"/>
      <c r="AK3580" s="15"/>
      <c r="AL3580" s="15"/>
      <c r="AM3580" s="15"/>
      <c r="AN3580" s="15"/>
      <c r="AO3580" s="15"/>
      <c r="AP3580" s="15"/>
      <c r="AQ3580" s="15"/>
      <c r="AR3580" s="15"/>
      <c r="AS3580" s="15"/>
      <c r="AT3580" s="15"/>
      <c r="AU3580" s="15"/>
      <c r="AV3580" s="15"/>
      <c r="AW3580" s="15"/>
      <c r="AX3580" s="82"/>
      <c r="AY3580" s="82"/>
      <c r="AZ3580" s="10">
        <v>1</v>
      </c>
      <c r="BA3580" t="s">
        <v>22</v>
      </c>
      <c r="BB3580" t="s">
        <v>23</v>
      </c>
      <c r="BD3580" s="7" t="str">
        <f t="shared" si="112"/>
        <v>7056147712Shopee</v>
      </c>
    </row>
    <row r="3581" spans="2:57" ht="13.5" customHeight="1" x14ac:dyDescent="0.35">
      <c r="B3581" s="10" t="s">
        <v>17</v>
      </c>
      <c r="C3581" s="10" t="s">
        <v>806</v>
      </c>
      <c r="D3581" s="10" t="s">
        <v>119</v>
      </c>
      <c r="E3581" s="10" t="s">
        <v>120</v>
      </c>
      <c r="F3581" s="10">
        <v>0</v>
      </c>
      <c r="G3581" s="137">
        <v>3656249146</v>
      </c>
      <c r="H3581" s="10" t="s">
        <v>12472</v>
      </c>
      <c r="I3581" s="109" t="s">
        <v>6298</v>
      </c>
      <c r="J3581" s="10" t="s">
        <v>1607</v>
      </c>
      <c r="K3581" s="105" t="s">
        <v>6134</v>
      </c>
      <c r="L3581" s="98">
        <f>IFERROR(VLOOKUP($F3581&amp;$C3581,Sales!$J:$W,9,0),0)</f>
        <v>0</v>
      </c>
      <c r="M3581" s="98">
        <f>IFERROR(VLOOKUP($F3581&amp;$C3581,Sales!$J:$W,10,0),0)</f>
        <v>0</v>
      </c>
      <c r="N3581" s="98">
        <f>IFERROR(VLOOKUP($F3581&amp;$C3581,Sales!$J:$W,11,0),0)</f>
        <v>0</v>
      </c>
      <c r="O3581" s="98">
        <f>IFERROR(VLOOKUP($F3581&amp;$C3581,Sales!$J:$W,12,0),0)</f>
        <v>0</v>
      </c>
      <c r="P3581" s="98">
        <f>IFERROR(VLOOKUP($F3581&amp;$C3581,Sales!$J:$W,13,0),0)</f>
        <v>0</v>
      </c>
      <c r="Q3581" s="98">
        <f>IFERROR(VLOOKUP($F3581&amp;$C3581,Sales!$A:$H,7,0),0)</f>
        <v>0</v>
      </c>
      <c r="R3581" s="41" t="str">
        <f t="shared" si="111"/>
        <v>ERROR</v>
      </c>
      <c r="S3581" s="15"/>
      <c r="T3581" s="15"/>
      <c r="U3581" s="15"/>
      <c r="V3581" s="15"/>
      <c r="W3581" s="15"/>
      <c r="X3581" s="15"/>
      <c r="Y3581" s="41"/>
      <c r="Z3581" s="41"/>
      <c r="AA3581" s="41"/>
      <c r="AB3581" s="15"/>
      <c r="AC3581" s="15"/>
      <c r="AD3581" s="15"/>
      <c r="AE3581" s="15"/>
      <c r="AF3581" s="15"/>
      <c r="AG3581" s="15"/>
      <c r="AH3581" s="15"/>
      <c r="AI3581" s="15"/>
      <c r="AJ3581" s="15"/>
      <c r="AK3581" s="15"/>
      <c r="AL3581" s="15"/>
      <c r="AM3581" s="15"/>
      <c r="AN3581" s="15"/>
      <c r="AO3581" s="15"/>
      <c r="AP3581" s="15"/>
      <c r="AQ3581" s="15"/>
      <c r="AR3581" s="15"/>
      <c r="AS3581" s="15"/>
      <c r="AT3581" s="15"/>
      <c r="AU3581" s="15"/>
      <c r="AV3581" s="15"/>
      <c r="AW3581" s="15"/>
      <c r="AX3581" s="82"/>
      <c r="AY3581" s="82"/>
      <c r="AZ3581" s="10">
        <v>1</v>
      </c>
      <c r="BA3581" t="s">
        <v>22</v>
      </c>
      <c r="BB3581" t="s">
        <v>23</v>
      </c>
      <c r="BD3581" s="7" t="str">
        <f t="shared" si="112"/>
        <v>3656249146Shopee</v>
      </c>
    </row>
    <row r="3582" spans="2:57" ht="13.5" customHeight="1" x14ac:dyDescent="0.35">
      <c r="B3582" s="10" t="s">
        <v>17</v>
      </c>
      <c r="C3582" s="10" t="s">
        <v>806</v>
      </c>
      <c r="D3582" s="10" t="s">
        <v>3622</v>
      </c>
      <c r="E3582" s="10" t="s">
        <v>3623</v>
      </c>
      <c r="F3582" s="10" t="s">
        <v>2979</v>
      </c>
      <c r="G3582" s="137">
        <v>4956150923</v>
      </c>
      <c r="H3582" s="10" t="s">
        <v>14357</v>
      </c>
      <c r="I3582" s="10">
        <v>0</v>
      </c>
      <c r="J3582" s="10" t="s">
        <v>14358</v>
      </c>
      <c r="K3582" s="102" t="s">
        <v>10271</v>
      </c>
      <c r="L3582" s="98">
        <f>IFERROR(VLOOKUP($F3582&amp;$C3582,Sales!$J:$W,9,0),0)</f>
        <v>0</v>
      </c>
      <c r="M3582" s="98">
        <f>IFERROR(VLOOKUP($F3582&amp;$C3582,Sales!$J:$W,10,0),0)</f>
        <v>0</v>
      </c>
      <c r="N3582" s="98">
        <f>IFERROR(VLOOKUP($F3582&amp;$C3582,Sales!$J:$W,11,0),0)</f>
        <v>0</v>
      </c>
      <c r="O3582" s="98">
        <f>IFERROR(VLOOKUP($F3582&amp;$C3582,Sales!$J:$W,12,0),0)</f>
        <v>0</v>
      </c>
      <c r="P3582" s="98">
        <f>IFERROR(VLOOKUP($F3582&amp;$C3582,Sales!$J:$W,13,0),0)</f>
        <v>0</v>
      </c>
      <c r="Q3582" s="98">
        <f>IFERROR(VLOOKUP($F3582&amp;$C3582,Sales!$A:$H,7,0),0)</f>
        <v>0</v>
      </c>
      <c r="R3582" s="41" t="str">
        <f t="shared" si="111"/>
        <v>ERROR</v>
      </c>
      <c r="S3582" s="15"/>
      <c r="T3582" s="15"/>
      <c r="U3582" s="15"/>
      <c r="V3582" s="15"/>
      <c r="W3582" s="15"/>
      <c r="X3582" s="15"/>
      <c r="Y3582" s="41"/>
      <c r="Z3582" s="41"/>
      <c r="AA3582" s="41"/>
      <c r="AB3582" s="15"/>
      <c r="AC3582" s="15"/>
      <c r="AD3582" s="15"/>
      <c r="AE3582" s="15"/>
      <c r="AF3582" s="15"/>
      <c r="AG3582" s="15"/>
      <c r="AH3582" s="15"/>
      <c r="AI3582" s="15"/>
      <c r="AJ3582" s="41"/>
      <c r="AK3582" s="15"/>
      <c r="AL3582" s="15"/>
      <c r="AM3582" s="15"/>
      <c r="AN3582" s="15"/>
      <c r="AO3582" s="15"/>
      <c r="AP3582" s="15"/>
      <c r="AQ3582" s="15"/>
      <c r="AR3582" s="15"/>
      <c r="AS3582" s="15"/>
      <c r="AT3582" s="15"/>
      <c r="AU3582" s="15"/>
      <c r="AV3582" s="15"/>
      <c r="AW3582" s="15"/>
      <c r="AX3582" s="15"/>
      <c r="AY3582" s="15"/>
      <c r="AZ3582" s="10">
        <v>1</v>
      </c>
      <c r="BA3582" s="100" t="s">
        <v>14193</v>
      </c>
      <c r="BB3582" t="s">
        <v>88</v>
      </c>
      <c r="BD3582" s="7" t="str">
        <f t="shared" si="112"/>
        <v>4956150923Shopee</v>
      </c>
      <c r="BE3582" s="101"/>
    </row>
    <row r="3583" spans="2:57" ht="13.5" customHeight="1" x14ac:dyDescent="0.35">
      <c r="B3583" s="10" t="s">
        <v>17</v>
      </c>
      <c r="C3583" s="10" t="s">
        <v>806</v>
      </c>
      <c r="D3583" s="10" t="s">
        <v>119</v>
      </c>
      <c r="E3583" s="10" t="s">
        <v>120</v>
      </c>
      <c r="F3583" s="96">
        <v>0</v>
      </c>
      <c r="G3583" s="138">
        <v>5456152642</v>
      </c>
      <c r="H3583" s="96" t="s">
        <v>14359</v>
      </c>
      <c r="I3583" s="96">
        <v>0</v>
      </c>
      <c r="J3583" s="10" t="s">
        <v>14360</v>
      </c>
      <c r="K3583" s="102" t="s">
        <v>6140</v>
      </c>
      <c r="L3583" s="98">
        <f>IFERROR(VLOOKUP($F3583&amp;$C3583,Sales!$J:$W,9,0),0)</f>
        <v>0</v>
      </c>
      <c r="M3583" s="98">
        <f>IFERROR(VLOOKUP($F3583&amp;$C3583,Sales!$J:$W,10,0),0)</f>
        <v>0</v>
      </c>
      <c r="N3583" s="98">
        <f>IFERROR(VLOOKUP($F3583&amp;$C3583,Sales!$J:$W,11,0),0)</f>
        <v>0</v>
      </c>
      <c r="O3583" s="98">
        <f>IFERROR(VLOOKUP($F3583&amp;$C3583,Sales!$J:$W,12,0),0)</f>
        <v>0</v>
      </c>
      <c r="P3583" s="98">
        <f>IFERROR(VLOOKUP($F3583&amp;$C3583,Sales!$J:$W,13,0),0)</f>
        <v>0</v>
      </c>
      <c r="Q3583" s="98">
        <f>IFERROR(VLOOKUP($F3583&amp;$C3583,Sales!$A:$H,7,0),0)</f>
        <v>0</v>
      </c>
      <c r="R3583" s="41" t="str">
        <f t="shared" si="111"/>
        <v>ERROR</v>
      </c>
      <c r="S3583" s="15"/>
      <c r="T3583" s="15"/>
      <c r="U3583" s="15"/>
      <c r="V3583" s="15"/>
      <c r="W3583" s="15"/>
      <c r="X3583" s="15"/>
      <c r="Y3583" s="41"/>
      <c r="Z3583" s="41"/>
      <c r="AA3583" s="41"/>
      <c r="AB3583" s="15"/>
      <c r="AC3583" s="15"/>
      <c r="AD3583" s="15"/>
      <c r="AE3583" s="15"/>
      <c r="AF3583" s="15"/>
      <c r="AG3583" s="15"/>
      <c r="AH3583" s="15"/>
      <c r="AI3583" s="15"/>
      <c r="AJ3583" s="41"/>
      <c r="AK3583" s="15"/>
      <c r="AL3583" s="15"/>
      <c r="AM3583" s="15"/>
      <c r="AN3583" s="15"/>
      <c r="AO3583" s="15"/>
      <c r="AP3583" s="15"/>
      <c r="AQ3583" s="15"/>
      <c r="AR3583" s="15"/>
      <c r="AS3583" s="15"/>
      <c r="AT3583" s="15"/>
      <c r="AU3583" s="15"/>
      <c r="AV3583" s="15"/>
      <c r="AW3583" s="15"/>
      <c r="AX3583" s="15"/>
      <c r="AY3583" s="15"/>
      <c r="AZ3583" s="10">
        <v>1</v>
      </c>
      <c r="BA3583" s="100" t="s">
        <v>14193</v>
      </c>
      <c r="BB3583" t="s">
        <v>88</v>
      </c>
      <c r="BD3583" s="7" t="str">
        <f t="shared" si="112"/>
        <v>5456152642Shopee</v>
      </c>
      <c r="BE3583" s="101"/>
    </row>
    <row r="3584" spans="2:57" ht="13.5" customHeight="1" x14ac:dyDescent="0.35">
      <c r="B3584" s="10" t="s">
        <v>17</v>
      </c>
      <c r="C3584" s="10" t="s">
        <v>806</v>
      </c>
      <c r="D3584" s="10" t="s">
        <v>119</v>
      </c>
      <c r="E3584" s="10" t="s">
        <v>120</v>
      </c>
      <c r="F3584" s="10" t="s">
        <v>3556</v>
      </c>
      <c r="G3584" s="137">
        <v>5258758151</v>
      </c>
      <c r="H3584" s="10" t="s">
        <v>12473</v>
      </c>
      <c r="I3584" s="10">
        <v>0</v>
      </c>
      <c r="J3584" s="10" t="s">
        <v>1624</v>
      </c>
      <c r="K3584" s="102" t="s">
        <v>10282</v>
      </c>
      <c r="L3584" s="98">
        <f>IFERROR(VLOOKUP($F3584&amp;$C3584,Sales!$J:$W,9,0),0)</f>
        <v>0</v>
      </c>
      <c r="M3584" s="98">
        <f>IFERROR(VLOOKUP($F3584&amp;$C3584,Sales!$J:$W,10,0),0)</f>
        <v>0</v>
      </c>
      <c r="N3584" s="98">
        <f>IFERROR(VLOOKUP($F3584&amp;$C3584,Sales!$J:$W,11,0),0)</f>
        <v>0</v>
      </c>
      <c r="O3584" s="98">
        <f>IFERROR(VLOOKUP($F3584&amp;$C3584,Sales!$J:$W,12,0),0)</f>
        <v>0</v>
      </c>
      <c r="P3584" s="98">
        <f>IFERROR(VLOOKUP($F3584&amp;$C3584,Sales!$J:$W,13,0),0)</f>
        <v>0</v>
      </c>
      <c r="Q3584" s="98">
        <f>IFERROR(VLOOKUP($F3584&amp;$C3584,Sales!$A:$H,7,0),0)</f>
        <v>0</v>
      </c>
      <c r="R3584" s="41" t="str">
        <f t="shared" si="111"/>
        <v>ERROR</v>
      </c>
      <c r="S3584" s="15"/>
      <c r="T3584" s="15"/>
      <c r="U3584" s="15"/>
      <c r="V3584" s="15"/>
      <c r="W3584" s="15"/>
      <c r="X3584" s="15"/>
      <c r="Y3584" s="41"/>
      <c r="Z3584" s="41"/>
      <c r="AA3584" s="41"/>
      <c r="AB3584" s="15"/>
      <c r="AC3584" s="15"/>
      <c r="AD3584" s="15"/>
      <c r="AE3584" s="15"/>
      <c r="AF3584" s="15"/>
      <c r="AG3584" s="15"/>
      <c r="AH3584" s="15"/>
      <c r="AI3584" s="15"/>
      <c r="AJ3584" s="15"/>
      <c r="AK3584" s="15"/>
      <c r="AL3584" s="15"/>
      <c r="AM3584" s="15"/>
      <c r="AN3584" s="15"/>
      <c r="AO3584" s="15"/>
      <c r="AP3584" s="15"/>
      <c r="AQ3584" s="15"/>
      <c r="AR3584" s="15"/>
      <c r="AS3584" s="15"/>
      <c r="AT3584" s="15"/>
      <c r="AU3584" s="15"/>
      <c r="AV3584" s="15"/>
      <c r="AW3584" s="15"/>
      <c r="AX3584" s="82"/>
      <c r="AY3584" s="82"/>
      <c r="AZ3584" s="10">
        <v>1</v>
      </c>
      <c r="BA3584" t="s">
        <v>22</v>
      </c>
      <c r="BB3584" t="s">
        <v>23</v>
      </c>
      <c r="BD3584" s="7" t="str">
        <f t="shared" si="112"/>
        <v>5258758151Shopee</v>
      </c>
    </row>
    <row r="3585" spans="2:57" ht="13.5" customHeight="1" x14ac:dyDescent="0.35">
      <c r="B3585" s="10" t="s">
        <v>17</v>
      </c>
      <c r="C3585" s="10" t="s">
        <v>806</v>
      </c>
      <c r="D3585" s="10" t="s">
        <v>405</v>
      </c>
      <c r="E3585" s="10" t="s">
        <v>406</v>
      </c>
      <c r="F3585" s="10" t="s">
        <v>2995</v>
      </c>
      <c r="G3585" s="137">
        <v>6956353994</v>
      </c>
      <c r="H3585" s="10" t="s">
        <v>14361</v>
      </c>
      <c r="I3585" s="10">
        <v>0</v>
      </c>
      <c r="J3585" s="10" t="s">
        <v>14362</v>
      </c>
      <c r="K3585" s="102" t="s">
        <v>10351</v>
      </c>
      <c r="L3585" s="98">
        <f>IFERROR(VLOOKUP($F3585&amp;$C3585,Sales!$J:$W,9,0),0)</f>
        <v>0</v>
      </c>
      <c r="M3585" s="98">
        <f>IFERROR(VLOOKUP($F3585&amp;$C3585,Sales!$J:$W,10,0),0)</f>
        <v>0</v>
      </c>
      <c r="N3585" s="98">
        <f>IFERROR(VLOOKUP($F3585&amp;$C3585,Sales!$J:$W,11,0),0)</f>
        <v>0</v>
      </c>
      <c r="O3585" s="98">
        <f>IFERROR(VLOOKUP($F3585&amp;$C3585,Sales!$J:$W,12,0),0)</f>
        <v>0</v>
      </c>
      <c r="P3585" s="98">
        <f>IFERROR(VLOOKUP($F3585&amp;$C3585,Sales!$J:$W,13,0),0)</f>
        <v>0</v>
      </c>
      <c r="Q3585" s="98">
        <f>IFERROR(VLOOKUP($F3585&amp;$C3585,Sales!$A:$H,7,0),0)</f>
        <v>0</v>
      </c>
      <c r="R3585" s="41" t="str">
        <f t="shared" si="111"/>
        <v>ERROR</v>
      </c>
      <c r="S3585" s="15"/>
      <c r="T3585" s="15"/>
      <c r="U3585" s="15"/>
      <c r="V3585" s="15"/>
      <c r="W3585" s="15"/>
      <c r="X3585" s="15"/>
      <c r="Y3585" s="41"/>
      <c r="Z3585" s="41"/>
      <c r="AA3585" s="41"/>
      <c r="AB3585" s="15"/>
      <c r="AC3585" s="15"/>
      <c r="AD3585" s="15"/>
      <c r="AE3585" s="15"/>
      <c r="AF3585" s="15"/>
      <c r="AG3585" s="15"/>
      <c r="AH3585" s="15"/>
      <c r="AI3585" s="15"/>
      <c r="AJ3585" s="41"/>
      <c r="AK3585" s="15"/>
      <c r="AL3585" s="15"/>
      <c r="AM3585" s="15"/>
      <c r="AN3585" s="15"/>
      <c r="AO3585" s="15"/>
      <c r="AP3585" s="15"/>
      <c r="AQ3585" s="15"/>
      <c r="AR3585" s="15"/>
      <c r="AS3585" s="15"/>
      <c r="AT3585" s="15"/>
      <c r="AU3585" s="15"/>
      <c r="AV3585" s="15"/>
      <c r="AW3585" s="15"/>
      <c r="AX3585" s="15"/>
      <c r="AY3585" s="15"/>
      <c r="AZ3585" s="10">
        <v>1</v>
      </c>
      <c r="BA3585" s="100" t="s">
        <v>14193</v>
      </c>
      <c r="BB3585" t="s">
        <v>88</v>
      </c>
      <c r="BD3585" s="7" t="str">
        <f t="shared" si="112"/>
        <v>6956353994Shopee</v>
      </c>
      <c r="BE3585" s="101"/>
    </row>
    <row r="3586" spans="2:57" ht="13.5" customHeight="1" x14ac:dyDescent="0.35">
      <c r="B3586" s="10" t="s">
        <v>17</v>
      </c>
      <c r="C3586" s="10" t="s">
        <v>806</v>
      </c>
      <c r="D3586" s="10" t="s">
        <v>405</v>
      </c>
      <c r="E3586" s="10" t="s">
        <v>406</v>
      </c>
      <c r="F3586" s="10" t="s">
        <v>2999</v>
      </c>
      <c r="G3586" s="137">
        <v>7156356315</v>
      </c>
      <c r="H3586" s="10" t="s">
        <v>14363</v>
      </c>
      <c r="I3586" s="10" t="s">
        <v>6370</v>
      </c>
      <c r="J3586" s="10" t="s">
        <v>14364</v>
      </c>
      <c r="K3586" s="102" t="s">
        <v>10361</v>
      </c>
      <c r="L3586" s="98">
        <f>IFERROR(VLOOKUP($F3586&amp;$C3586,Sales!$J:$W,9,0),0)</f>
        <v>0</v>
      </c>
      <c r="M3586" s="98">
        <f>IFERROR(VLOOKUP($F3586&amp;$C3586,Sales!$J:$W,10,0),0)</f>
        <v>0</v>
      </c>
      <c r="N3586" s="98">
        <f>IFERROR(VLOOKUP($F3586&amp;$C3586,Sales!$J:$W,11,0),0)</f>
        <v>0</v>
      </c>
      <c r="O3586" s="98">
        <f>IFERROR(VLOOKUP($F3586&amp;$C3586,Sales!$J:$W,12,0),0)</f>
        <v>0</v>
      </c>
      <c r="P3586" s="98">
        <f>IFERROR(VLOOKUP($F3586&amp;$C3586,Sales!$J:$W,13,0),0)</f>
        <v>0</v>
      </c>
      <c r="Q3586" s="98">
        <f>IFERROR(VLOOKUP($F3586&amp;$C3586,Sales!$A:$H,7,0),0)</f>
        <v>0</v>
      </c>
      <c r="R3586" s="41" t="str">
        <f t="shared" si="111"/>
        <v>ERROR</v>
      </c>
      <c r="S3586" s="15"/>
      <c r="T3586" s="15"/>
      <c r="U3586" s="15"/>
      <c r="V3586" s="15"/>
      <c r="W3586" s="15"/>
      <c r="X3586" s="15"/>
      <c r="Y3586" s="41"/>
      <c r="Z3586" s="41"/>
      <c r="AA3586" s="41"/>
      <c r="AB3586" s="15"/>
      <c r="AC3586" s="15"/>
      <c r="AD3586" s="15"/>
      <c r="AE3586" s="15"/>
      <c r="AF3586" s="15"/>
      <c r="AG3586" s="15"/>
      <c r="AH3586" s="15"/>
      <c r="AI3586" s="15"/>
      <c r="AJ3586" s="41"/>
      <c r="AK3586" s="15"/>
      <c r="AL3586" s="15"/>
      <c r="AM3586" s="15"/>
      <c r="AN3586" s="15"/>
      <c r="AO3586" s="15"/>
      <c r="AP3586" s="15"/>
      <c r="AQ3586" s="15"/>
      <c r="AR3586" s="15"/>
      <c r="AS3586" s="15"/>
      <c r="AT3586" s="15"/>
      <c r="AU3586" s="15"/>
      <c r="AV3586" s="15"/>
      <c r="AW3586" s="15"/>
      <c r="AX3586" s="15"/>
      <c r="AY3586" s="15"/>
      <c r="AZ3586" s="10">
        <v>1</v>
      </c>
      <c r="BA3586" s="100" t="s">
        <v>14193</v>
      </c>
      <c r="BB3586" t="s">
        <v>88</v>
      </c>
      <c r="BD3586" s="7" t="str">
        <f t="shared" si="112"/>
        <v>7156356315Shopee</v>
      </c>
      <c r="BE3586" s="101"/>
    </row>
    <row r="3587" spans="2:57" ht="13.5" customHeight="1" x14ac:dyDescent="0.35">
      <c r="B3587" s="10" t="s">
        <v>17</v>
      </c>
      <c r="C3587" s="10" t="s">
        <v>806</v>
      </c>
      <c r="D3587" s="10" t="s">
        <v>119</v>
      </c>
      <c r="E3587" s="10" t="s">
        <v>120</v>
      </c>
      <c r="F3587" s="96" t="s">
        <v>2981</v>
      </c>
      <c r="G3587" s="138">
        <v>7256146341</v>
      </c>
      <c r="H3587" s="96" t="s">
        <v>14365</v>
      </c>
      <c r="I3587" s="96" t="s">
        <v>6317</v>
      </c>
      <c r="J3587" s="10" t="s">
        <v>14366</v>
      </c>
      <c r="K3587" s="102" t="s">
        <v>6147</v>
      </c>
      <c r="L3587" s="98">
        <f>IFERROR(VLOOKUP($F3587&amp;$C3587,Sales!$J:$W,9,0),0)</f>
        <v>0</v>
      </c>
      <c r="M3587" s="98">
        <f>IFERROR(VLOOKUP($F3587&amp;$C3587,Sales!$J:$W,10,0),0)</f>
        <v>0</v>
      </c>
      <c r="N3587" s="98">
        <f>IFERROR(VLOOKUP($F3587&amp;$C3587,Sales!$J:$W,11,0),0)</f>
        <v>0</v>
      </c>
      <c r="O3587" s="98">
        <f>IFERROR(VLOOKUP($F3587&amp;$C3587,Sales!$J:$W,12,0),0)</f>
        <v>0</v>
      </c>
      <c r="P3587" s="98">
        <f>IFERROR(VLOOKUP($F3587&amp;$C3587,Sales!$J:$W,13,0),0)</f>
        <v>0</v>
      </c>
      <c r="Q3587" s="98">
        <f>IFERROR(VLOOKUP($F3587&amp;$C3587,Sales!$A:$H,7,0),0)</f>
        <v>0</v>
      </c>
      <c r="R3587" s="41" t="str">
        <f t="shared" si="111"/>
        <v>ERROR</v>
      </c>
      <c r="S3587" s="15"/>
      <c r="T3587" s="15"/>
      <c r="U3587" s="15"/>
      <c r="V3587" s="15"/>
      <c r="W3587" s="15"/>
      <c r="X3587" s="15"/>
      <c r="Y3587" s="41"/>
      <c r="Z3587" s="41"/>
      <c r="AA3587" s="41"/>
      <c r="AB3587" s="15"/>
      <c r="AC3587" s="15"/>
      <c r="AD3587" s="15"/>
      <c r="AE3587" s="15"/>
      <c r="AF3587" s="15"/>
      <c r="AG3587" s="15"/>
      <c r="AH3587" s="15"/>
      <c r="AI3587" s="15"/>
      <c r="AJ3587" s="41"/>
      <c r="AK3587" s="15"/>
      <c r="AL3587" s="15"/>
      <c r="AM3587" s="15"/>
      <c r="AN3587" s="15"/>
      <c r="AO3587" s="15"/>
      <c r="AP3587" s="15"/>
      <c r="AQ3587" s="15"/>
      <c r="AR3587" s="15"/>
      <c r="AS3587" s="15"/>
      <c r="AT3587" s="15"/>
      <c r="AU3587" s="15"/>
      <c r="AV3587" s="15"/>
      <c r="AW3587" s="15"/>
      <c r="AX3587" s="15"/>
      <c r="AY3587" s="15"/>
      <c r="AZ3587" s="10">
        <v>1</v>
      </c>
      <c r="BA3587" s="100" t="s">
        <v>14193</v>
      </c>
      <c r="BB3587" t="s">
        <v>88</v>
      </c>
      <c r="BD3587" s="7" t="str">
        <f t="shared" si="112"/>
        <v>7256146341Shopee</v>
      </c>
      <c r="BE3587" s="101"/>
    </row>
    <row r="3588" spans="2:57" ht="13.5" customHeight="1" x14ac:dyDescent="0.35">
      <c r="B3588" s="10" t="s">
        <v>17</v>
      </c>
      <c r="C3588" s="10" t="s">
        <v>806</v>
      </c>
      <c r="D3588" s="10" t="s">
        <v>119</v>
      </c>
      <c r="E3588" s="10" t="s">
        <v>120</v>
      </c>
      <c r="F3588" s="10">
        <v>0</v>
      </c>
      <c r="G3588" s="137">
        <v>5658763536</v>
      </c>
      <c r="H3588" s="10" t="s">
        <v>12477</v>
      </c>
      <c r="I3588" s="10">
        <v>0</v>
      </c>
      <c r="J3588" s="10" t="s">
        <v>1644</v>
      </c>
      <c r="K3588" s="102" t="s">
        <v>10294</v>
      </c>
      <c r="L3588" s="98">
        <f>IFERROR(VLOOKUP($F3588&amp;$C3588,Sales!$J:$W,9,0),0)</f>
        <v>0</v>
      </c>
      <c r="M3588" s="98">
        <f>IFERROR(VLOOKUP($F3588&amp;$C3588,Sales!$J:$W,10,0),0)</f>
        <v>0</v>
      </c>
      <c r="N3588" s="98">
        <f>IFERROR(VLOOKUP($F3588&amp;$C3588,Sales!$J:$W,11,0),0)</f>
        <v>0</v>
      </c>
      <c r="O3588" s="98">
        <f>IFERROR(VLOOKUP($F3588&amp;$C3588,Sales!$J:$W,12,0),0)</f>
        <v>0</v>
      </c>
      <c r="P3588" s="98">
        <f>IFERROR(VLOOKUP($F3588&amp;$C3588,Sales!$J:$W,13,0),0)</f>
        <v>0</v>
      </c>
      <c r="Q3588" s="98">
        <f>IFERROR(VLOOKUP($F3588&amp;$C3588,Sales!$A:$H,7,0),0)</f>
        <v>0</v>
      </c>
      <c r="R3588" s="41" t="str">
        <f t="shared" si="111"/>
        <v>ERROR</v>
      </c>
      <c r="S3588" s="15"/>
      <c r="T3588" s="15"/>
      <c r="U3588" s="15"/>
      <c r="V3588" s="15"/>
      <c r="W3588" s="15"/>
      <c r="X3588" s="15"/>
      <c r="Y3588" s="41"/>
      <c r="Z3588" s="41"/>
      <c r="AA3588" s="41"/>
      <c r="AB3588" s="15"/>
      <c r="AC3588" s="15"/>
      <c r="AD3588" s="15"/>
      <c r="AE3588" s="15"/>
      <c r="AF3588" s="15"/>
      <c r="AG3588" s="15"/>
      <c r="AH3588" s="15"/>
      <c r="AI3588" s="15"/>
      <c r="AJ3588" s="15"/>
      <c r="AK3588" s="15"/>
      <c r="AL3588" s="15"/>
      <c r="AM3588" s="15"/>
      <c r="AN3588" s="15"/>
      <c r="AO3588" s="15"/>
      <c r="AP3588" s="15"/>
      <c r="AQ3588" s="15"/>
      <c r="AR3588" s="15"/>
      <c r="AS3588" s="15"/>
      <c r="AT3588" s="15"/>
      <c r="AU3588" s="15"/>
      <c r="AV3588" s="15"/>
      <c r="AW3588" s="15"/>
      <c r="AX3588" s="82"/>
      <c r="AY3588" s="82"/>
      <c r="AZ3588" s="10">
        <v>1</v>
      </c>
      <c r="BA3588" t="s">
        <v>22</v>
      </c>
      <c r="BB3588" t="s">
        <v>23</v>
      </c>
      <c r="BD3588" s="7" t="str">
        <f t="shared" si="112"/>
        <v>5658763536Shopee</v>
      </c>
    </row>
    <row r="3589" spans="2:57" ht="13.5" customHeight="1" x14ac:dyDescent="0.35">
      <c r="B3589" s="10" t="s">
        <v>17</v>
      </c>
      <c r="C3589" s="10" t="s">
        <v>806</v>
      </c>
      <c r="D3589" s="10" t="s">
        <v>405</v>
      </c>
      <c r="E3589" s="10" t="s">
        <v>406</v>
      </c>
      <c r="F3589" s="10" t="s">
        <v>3001</v>
      </c>
      <c r="G3589" s="137">
        <v>7556360586</v>
      </c>
      <c r="H3589" s="10" t="s">
        <v>14367</v>
      </c>
      <c r="I3589" s="10" t="s">
        <v>6372</v>
      </c>
      <c r="J3589" s="10" t="s">
        <v>14368</v>
      </c>
      <c r="K3589" s="102" t="s">
        <v>10379</v>
      </c>
      <c r="L3589" s="98">
        <f>IFERROR(VLOOKUP($F3589&amp;$C3589,Sales!$J:$W,9,0),0)</f>
        <v>0</v>
      </c>
      <c r="M3589" s="98">
        <f>IFERROR(VLOOKUP($F3589&amp;$C3589,Sales!$J:$W,10,0),0)</f>
        <v>0</v>
      </c>
      <c r="N3589" s="98">
        <f>IFERROR(VLOOKUP($F3589&amp;$C3589,Sales!$J:$W,11,0),0)</f>
        <v>0</v>
      </c>
      <c r="O3589" s="98">
        <f>IFERROR(VLOOKUP($F3589&amp;$C3589,Sales!$J:$W,12,0),0)</f>
        <v>0</v>
      </c>
      <c r="P3589" s="98">
        <f>IFERROR(VLOOKUP($F3589&amp;$C3589,Sales!$J:$W,13,0),0)</f>
        <v>0</v>
      </c>
      <c r="Q3589" s="98">
        <f>IFERROR(VLOOKUP($F3589&amp;$C3589,Sales!$A:$H,7,0),0)</f>
        <v>0</v>
      </c>
      <c r="R3589" s="41" t="str">
        <f t="shared" ref="R3589:R3652" si="113">IFERROR(AVERAGE($S3589:$AW3589),"ERROR")</f>
        <v>ERROR</v>
      </c>
      <c r="S3589" s="15"/>
      <c r="T3589" s="15"/>
      <c r="U3589" s="15"/>
      <c r="V3589" s="15"/>
      <c r="W3589" s="15"/>
      <c r="X3589" s="15"/>
      <c r="Y3589" s="41"/>
      <c r="Z3589" s="41"/>
      <c r="AA3589" s="41"/>
      <c r="AB3589" s="15"/>
      <c r="AC3589" s="15"/>
      <c r="AD3589" s="15"/>
      <c r="AE3589" s="15"/>
      <c r="AF3589" s="15"/>
      <c r="AG3589" s="15"/>
      <c r="AH3589" s="15"/>
      <c r="AI3589" s="15"/>
      <c r="AJ3589" s="41"/>
      <c r="AK3589" s="15"/>
      <c r="AL3589" s="15"/>
      <c r="AM3589" s="15"/>
      <c r="AN3589" s="15"/>
      <c r="AO3589" s="15"/>
      <c r="AP3589" s="15"/>
      <c r="AQ3589" s="15"/>
      <c r="AR3589" s="15"/>
      <c r="AS3589" s="15"/>
      <c r="AT3589" s="15"/>
      <c r="AU3589" s="15"/>
      <c r="AV3589" s="15"/>
      <c r="AW3589" s="15"/>
      <c r="AX3589" s="15"/>
      <c r="AY3589" s="15"/>
      <c r="AZ3589" s="10">
        <v>1</v>
      </c>
      <c r="BA3589" s="100" t="s">
        <v>14193</v>
      </c>
      <c r="BB3589" t="s">
        <v>88</v>
      </c>
      <c r="BD3589" s="7" t="str">
        <f t="shared" si="112"/>
        <v>7556360586Shopee</v>
      </c>
      <c r="BE3589" s="101"/>
    </row>
    <row r="3590" spans="2:57" ht="13.5" customHeight="1" x14ac:dyDescent="0.35">
      <c r="B3590" s="10" t="s">
        <v>17</v>
      </c>
      <c r="C3590" s="10" t="s">
        <v>806</v>
      </c>
      <c r="D3590" s="10" t="s">
        <v>119</v>
      </c>
      <c r="E3590" s="10" t="s">
        <v>120</v>
      </c>
      <c r="F3590" s="96" t="s">
        <v>2975</v>
      </c>
      <c r="G3590" s="138">
        <v>7056144877</v>
      </c>
      <c r="H3590" s="96" t="s">
        <v>14369</v>
      </c>
      <c r="I3590" s="96" t="s">
        <v>6301</v>
      </c>
      <c r="J3590" s="10" t="s">
        <v>14370</v>
      </c>
      <c r="K3590" s="102" t="s">
        <v>6145</v>
      </c>
      <c r="L3590" s="98">
        <f>IFERROR(VLOOKUP($F3590&amp;$C3590,Sales!$J:$W,9,0),0)</f>
        <v>0</v>
      </c>
      <c r="M3590" s="98">
        <f>IFERROR(VLOOKUP($F3590&amp;$C3590,Sales!$J:$W,10,0),0)</f>
        <v>0</v>
      </c>
      <c r="N3590" s="98">
        <f>IFERROR(VLOOKUP($F3590&amp;$C3590,Sales!$J:$W,11,0),0)</f>
        <v>0</v>
      </c>
      <c r="O3590" s="98">
        <f>IFERROR(VLOOKUP($F3590&amp;$C3590,Sales!$J:$W,12,0),0)</f>
        <v>0</v>
      </c>
      <c r="P3590" s="98">
        <f>IFERROR(VLOOKUP($F3590&amp;$C3590,Sales!$J:$W,13,0),0)</f>
        <v>0</v>
      </c>
      <c r="Q3590" s="98">
        <f>IFERROR(VLOOKUP($F3590&amp;$C3590,Sales!$A:$H,7,0),0)</f>
        <v>0</v>
      </c>
      <c r="R3590" s="41" t="str">
        <f t="shared" si="113"/>
        <v>ERROR</v>
      </c>
      <c r="S3590" s="15"/>
      <c r="T3590" s="15"/>
      <c r="U3590" s="15"/>
      <c r="V3590" s="15"/>
      <c r="W3590" s="15"/>
      <c r="X3590" s="15"/>
      <c r="Y3590" s="41"/>
      <c r="Z3590" s="41"/>
      <c r="AA3590" s="41"/>
      <c r="AB3590" s="15"/>
      <c r="AC3590" s="15"/>
      <c r="AD3590" s="15"/>
      <c r="AE3590" s="15"/>
      <c r="AF3590" s="15"/>
      <c r="AG3590" s="15"/>
      <c r="AH3590" s="15"/>
      <c r="AI3590" s="15"/>
      <c r="AJ3590" s="41"/>
      <c r="AK3590" s="15"/>
      <c r="AL3590" s="15"/>
      <c r="AM3590" s="15"/>
      <c r="AN3590" s="15"/>
      <c r="AO3590" s="15"/>
      <c r="AP3590" s="15"/>
      <c r="AQ3590" s="15"/>
      <c r="AR3590" s="15"/>
      <c r="AS3590" s="15"/>
      <c r="AT3590" s="15"/>
      <c r="AU3590" s="15"/>
      <c r="AV3590" s="15"/>
      <c r="AW3590" s="15"/>
      <c r="AX3590" s="15"/>
      <c r="AY3590" s="15"/>
      <c r="AZ3590" s="10">
        <v>1</v>
      </c>
      <c r="BA3590" s="100" t="s">
        <v>14193</v>
      </c>
      <c r="BB3590" t="s">
        <v>88</v>
      </c>
      <c r="BD3590" s="7" t="str">
        <f t="shared" si="112"/>
        <v>7056144877Shopee</v>
      </c>
      <c r="BE3590" s="101"/>
    </row>
    <row r="3591" spans="2:57" ht="13.5" customHeight="1" x14ac:dyDescent="0.35">
      <c r="B3591" s="10" t="s">
        <v>17</v>
      </c>
      <c r="C3591" s="10" t="s">
        <v>806</v>
      </c>
      <c r="D3591" s="10" t="s">
        <v>119</v>
      </c>
      <c r="E3591" s="10" t="s">
        <v>120</v>
      </c>
      <c r="F3591" s="10" t="s">
        <v>2836</v>
      </c>
      <c r="G3591" s="137">
        <v>3532718381</v>
      </c>
      <c r="H3591" s="10" t="s">
        <v>12483</v>
      </c>
      <c r="I3591" s="10" t="s">
        <v>2837</v>
      </c>
      <c r="J3591" s="10" t="s">
        <v>2838</v>
      </c>
      <c r="K3591" s="105" t="s">
        <v>10216</v>
      </c>
      <c r="L3591" s="98">
        <f>IFERROR(VLOOKUP($F3591&amp;$C3591,Sales!$J:$W,9,0),0)</f>
        <v>0</v>
      </c>
      <c r="M3591" s="98">
        <f>IFERROR(VLOOKUP($F3591&amp;$C3591,Sales!$J:$W,10,0),0)</f>
        <v>0</v>
      </c>
      <c r="N3591" s="98">
        <f>IFERROR(VLOOKUP($F3591&amp;$C3591,Sales!$J:$W,11,0),0)</f>
        <v>0</v>
      </c>
      <c r="O3591" s="98">
        <f>IFERROR(VLOOKUP($F3591&amp;$C3591,Sales!$J:$W,12,0),0)</f>
        <v>0</v>
      </c>
      <c r="P3591" s="98">
        <f>IFERROR(VLOOKUP($F3591&amp;$C3591,Sales!$J:$W,13,0),0)</f>
        <v>0</v>
      </c>
      <c r="Q3591" s="98">
        <f>IFERROR(VLOOKUP($F3591&amp;$C3591,Sales!$A:$H,7,0),0)</f>
        <v>0</v>
      </c>
      <c r="R3591" s="41" t="str">
        <f t="shared" si="113"/>
        <v>ERROR</v>
      </c>
      <c r="S3591" s="15"/>
      <c r="T3591" s="15"/>
      <c r="U3591" s="15"/>
      <c r="V3591" s="15"/>
      <c r="W3591" s="15"/>
      <c r="X3591" s="15"/>
      <c r="Y3591" s="41"/>
      <c r="Z3591" s="41"/>
      <c r="AA3591" s="41"/>
      <c r="AB3591" s="15"/>
      <c r="AC3591" s="15"/>
      <c r="AD3591" s="15"/>
      <c r="AE3591" s="15"/>
      <c r="AF3591" s="15"/>
      <c r="AG3591" s="15"/>
      <c r="AH3591" s="15"/>
      <c r="AI3591" s="15"/>
      <c r="AJ3591" s="15"/>
      <c r="AK3591" s="15"/>
      <c r="AL3591" s="15"/>
      <c r="AM3591" s="15"/>
      <c r="AN3591" s="15"/>
      <c r="AO3591" s="15"/>
      <c r="AP3591" s="15"/>
      <c r="AQ3591" s="15"/>
      <c r="AR3591" s="15"/>
      <c r="AS3591" s="15"/>
      <c r="AT3591" s="15"/>
      <c r="AU3591" s="15"/>
      <c r="AV3591" s="15"/>
      <c r="AW3591" s="15"/>
      <c r="AX3591" s="82"/>
      <c r="AY3591" s="82"/>
      <c r="AZ3591" s="10">
        <v>1</v>
      </c>
      <c r="BA3591" t="s">
        <v>22</v>
      </c>
      <c r="BB3591" t="s">
        <v>23</v>
      </c>
      <c r="BD3591" s="7" t="str">
        <f t="shared" si="112"/>
        <v>3532718381Shopee</v>
      </c>
    </row>
    <row r="3592" spans="2:57" ht="13.5" customHeight="1" x14ac:dyDescent="0.35">
      <c r="B3592" s="10" t="s">
        <v>17</v>
      </c>
      <c r="C3592" s="10" t="s">
        <v>806</v>
      </c>
      <c r="D3592" s="10" t="s">
        <v>119</v>
      </c>
      <c r="E3592" s="10" t="s">
        <v>120</v>
      </c>
      <c r="F3592" s="10">
        <v>0</v>
      </c>
      <c r="G3592" s="137">
        <v>3740725309</v>
      </c>
      <c r="H3592" s="10" t="s">
        <v>12484</v>
      </c>
      <c r="I3592" s="10">
        <v>0</v>
      </c>
      <c r="J3592" s="10" t="s">
        <v>2839</v>
      </c>
      <c r="K3592" s="102" t="s">
        <v>10225</v>
      </c>
      <c r="L3592" s="98">
        <f>IFERROR(VLOOKUP($F3592&amp;$C3592,Sales!$J:$W,9,0),0)</f>
        <v>0</v>
      </c>
      <c r="M3592" s="98">
        <f>IFERROR(VLOOKUP($F3592&amp;$C3592,Sales!$J:$W,10,0),0)</f>
        <v>0</v>
      </c>
      <c r="N3592" s="98">
        <f>IFERROR(VLOOKUP($F3592&amp;$C3592,Sales!$J:$W,11,0),0)</f>
        <v>0</v>
      </c>
      <c r="O3592" s="98">
        <f>IFERROR(VLOOKUP($F3592&amp;$C3592,Sales!$J:$W,12,0),0)</f>
        <v>0</v>
      </c>
      <c r="P3592" s="98">
        <f>IFERROR(VLOOKUP($F3592&amp;$C3592,Sales!$J:$W,13,0),0)</f>
        <v>0</v>
      </c>
      <c r="Q3592" s="98">
        <f>IFERROR(VLOOKUP($F3592&amp;$C3592,Sales!$A:$H,7,0),0)</f>
        <v>0</v>
      </c>
      <c r="R3592" s="41" t="str">
        <f t="shared" si="113"/>
        <v>ERROR</v>
      </c>
      <c r="S3592" s="15"/>
      <c r="T3592" s="15"/>
      <c r="U3592" s="15"/>
      <c r="V3592" s="15"/>
      <c r="W3592" s="15"/>
      <c r="X3592" s="15"/>
      <c r="Y3592" s="41"/>
      <c r="Z3592" s="41"/>
      <c r="AA3592" s="41"/>
      <c r="AB3592" s="15"/>
      <c r="AC3592" s="15"/>
      <c r="AD3592" s="15"/>
      <c r="AE3592" s="15"/>
      <c r="AF3592" s="15"/>
      <c r="AG3592" s="15"/>
      <c r="AH3592" s="15"/>
      <c r="AI3592" s="15"/>
      <c r="AJ3592" s="15"/>
      <c r="AK3592" s="15"/>
      <c r="AL3592" s="15"/>
      <c r="AM3592" s="15"/>
      <c r="AN3592" s="15"/>
      <c r="AO3592" s="15"/>
      <c r="AP3592" s="15"/>
      <c r="AQ3592" s="15"/>
      <c r="AR3592" s="15"/>
      <c r="AS3592" s="15"/>
      <c r="AT3592" s="15"/>
      <c r="AU3592" s="15"/>
      <c r="AV3592" s="15"/>
      <c r="AW3592" s="15"/>
      <c r="AX3592" s="82"/>
      <c r="AY3592" s="82"/>
      <c r="AZ3592" s="10">
        <v>1</v>
      </c>
      <c r="BA3592" t="s">
        <v>22</v>
      </c>
      <c r="BB3592" t="s">
        <v>23</v>
      </c>
      <c r="BD3592" s="7" t="str">
        <f t="shared" si="112"/>
        <v>3740725309Shopee</v>
      </c>
    </row>
    <row r="3593" spans="2:57" ht="13.5" customHeight="1" x14ac:dyDescent="0.35">
      <c r="B3593" s="10" t="s">
        <v>17</v>
      </c>
      <c r="C3593" s="10" t="s">
        <v>806</v>
      </c>
      <c r="D3593" s="10" t="s">
        <v>119</v>
      </c>
      <c r="E3593" s="10" t="s">
        <v>120</v>
      </c>
      <c r="F3593" s="10" t="s">
        <v>121</v>
      </c>
      <c r="G3593" s="137">
        <v>3637648784</v>
      </c>
      <c r="H3593" s="10" t="s">
        <v>12489</v>
      </c>
      <c r="I3593" s="10" t="s">
        <v>122</v>
      </c>
      <c r="J3593" s="10" t="s">
        <v>2835</v>
      </c>
      <c r="K3593" s="105" t="s">
        <v>10219</v>
      </c>
      <c r="L3593" s="98">
        <f>IFERROR(VLOOKUP($F3593&amp;$C3593,Sales!$J:$W,9,0),0)</f>
        <v>0</v>
      </c>
      <c r="M3593" s="98">
        <f>IFERROR(VLOOKUP($F3593&amp;$C3593,Sales!$J:$W,10,0),0)</f>
        <v>0</v>
      </c>
      <c r="N3593" s="98">
        <f>IFERROR(VLOOKUP($F3593&amp;$C3593,Sales!$J:$W,11,0),0)</f>
        <v>0</v>
      </c>
      <c r="O3593" s="98">
        <f>IFERROR(VLOOKUP($F3593&amp;$C3593,Sales!$J:$W,12,0),0)</f>
        <v>0</v>
      </c>
      <c r="P3593" s="98">
        <f>IFERROR(VLOOKUP($F3593&amp;$C3593,Sales!$J:$W,13,0),0)</f>
        <v>0</v>
      </c>
      <c r="Q3593" s="98">
        <f>IFERROR(VLOOKUP($F3593&amp;$C3593,Sales!$A:$H,7,0),0)</f>
        <v>0</v>
      </c>
      <c r="R3593" s="41" t="str">
        <f t="shared" si="113"/>
        <v>ERROR</v>
      </c>
      <c r="S3593" s="15"/>
      <c r="T3593" s="15"/>
      <c r="U3593" s="15"/>
      <c r="V3593" s="15"/>
      <c r="W3593" s="15"/>
      <c r="X3593" s="15"/>
      <c r="Y3593" s="41"/>
      <c r="Z3593" s="41"/>
      <c r="AA3593" s="41"/>
      <c r="AB3593" s="15"/>
      <c r="AC3593" s="15"/>
      <c r="AD3593" s="15"/>
      <c r="AE3593" s="15"/>
      <c r="AF3593" s="15"/>
      <c r="AG3593" s="15"/>
      <c r="AH3593" s="15"/>
      <c r="AI3593" s="15"/>
      <c r="AJ3593" s="15"/>
      <c r="AK3593" s="15"/>
      <c r="AL3593" s="15"/>
      <c r="AM3593" s="15"/>
      <c r="AN3593" s="15"/>
      <c r="AO3593" s="15"/>
      <c r="AP3593" s="15"/>
      <c r="AQ3593" s="15"/>
      <c r="AR3593" s="15"/>
      <c r="AS3593" s="15"/>
      <c r="AT3593" s="15"/>
      <c r="AU3593" s="15"/>
      <c r="AV3593" s="15"/>
      <c r="AW3593" s="15"/>
      <c r="AX3593" s="82"/>
      <c r="AY3593" s="82"/>
      <c r="AZ3593" s="10">
        <v>1</v>
      </c>
      <c r="BA3593" t="s">
        <v>22</v>
      </c>
      <c r="BB3593" t="s">
        <v>23</v>
      </c>
      <c r="BD3593" s="7" t="str">
        <f t="shared" si="112"/>
        <v>3637648784Shopee</v>
      </c>
    </row>
    <row r="3594" spans="2:57" ht="13.5" customHeight="1" x14ac:dyDescent="0.35">
      <c r="B3594" s="10" t="s">
        <v>17</v>
      </c>
      <c r="C3594" s="10" t="s">
        <v>806</v>
      </c>
      <c r="D3594" s="10" t="s">
        <v>119</v>
      </c>
      <c r="E3594" s="10" t="s">
        <v>120</v>
      </c>
      <c r="F3594" s="10" t="s">
        <v>1789</v>
      </c>
      <c r="G3594" s="137">
        <v>3740245249</v>
      </c>
      <c r="H3594" s="10" t="s">
        <v>12134</v>
      </c>
      <c r="I3594" s="10" t="s">
        <v>1791</v>
      </c>
      <c r="J3594" s="10" t="s">
        <v>5684</v>
      </c>
      <c r="K3594" s="102" t="s">
        <v>5629</v>
      </c>
      <c r="L3594" s="98">
        <f>IFERROR(VLOOKUP($F3594&amp;$C3594,Sales!$J:$W,9,0),0)</f>
        <v>0</v>
      </c>
      <c r="M3594" s="98">
        <f>IFERROR(VLOOKUP($F3594&amp;$C3594,Sales!$J:$W,10,0),0)</f>
        <v>0</v>
      </c>
      <c r="N3594" s="98">
        <f>IFERROR(VLOOKUP($F3594&amp;$C3594,Sales!$J:$W,11,0),0)</f>
        <v>0</v>
      </c>
      <c r="O3594" s="98">
        <f>IFERROR(VLOOKUP($F3594&amp;$C3594,Sales!$J:$W,12,0),0)</f>
        <v>0</v>
      </c>
      <c r="P3594" s="98">
        <f>IFERROR(VLOOKUP($F3594&amp;$C3594,Sales!$J:$W,13,0),0)</f>
        <v>0</v>
      </c>
      <c r="Q3594" s="98">
        <f>IFERROR(VLOOKUP($F3594&amp;$C3594,Sales!$A:$H,7,0),0)</f>
        <v>0</v>
      </c>
      <c r="R3594" s="41" t="str">
        <f t="shared" si="113"/>
        <v>ERROR</v>
      </c>
      <c r="S3594" s="15"/>
      <c r="T3594" s="15"/>
      <c r="U3594" s="15"/>
      <c r="V3594" s="15"/>
      <c r="W3594" s="15"/>
      <c r="X3594" s="15"/>
      <c r="Y3594" s="41"/>
      <c r="Z3594" s="41"/>
      <c r="AA3594" s="41"/>
      <c r="AB3594" s="15"/>
      <c r="AC3594" s="15"/>
      <c r="AD3594" s="15"/>
      <c r="AE3594" s="15"/>
      <c r="AF3594" s="15"/>
      <c r="AG3594" s="15"/>
      <c r="AH3594" s="15"/>
      <c r="AI3594" s="15"/>
      <c r="AJ3594" s="15"/>
      <c r="AK3594" s="15"/>
      <c r="AL3594" s="15"/>
      <c r="AM3594" s="15"/>
      <c r="AN3594" s="15"/>
      <c r="AO3594" s="15"/>
      <c r="AP3594" s="15"/>
      <c r="AQ3594" s="15"/>
      <c r="AR3594" s="15"/>
      <c r="AS3594" s="15"/>
      <c r="AT3594" s="15"/>
      <c r="AU3594" s="15"/>
      <c r="AV3594" s="15"/>
      <c r="AW3594" s="15"/>
      <c r="AX3594" s="82"/>
      <c r="AY3594" s="82"/>
      <c r="AZ3594" s="10">
        <v>1</v>
      </c>
      <c r="BA3594" t="s">
        <v>22</v>
      </c>
      <c r="BB3594" t="s">
        <v>23</v>
      </c>
      <c r="BD3594" s="7" t="str">
        <f t="shared" si="112"/>
        <v>3740245249Shopee</v>
      </c>
    </row>
    <row r="3595" spans="2:57" ht="13.5" customHeight="1" x14ac:dyDescent="0.35">
      <c r="B3595" s="10" t="s">
        <v>17</v>
      </c>
      <c r="C3595" s="10" t="s">
        <v>806</v>
      </c>
      <c r="D3595" s="10" t="s">
        <v>119</v>
      </c>
      <c r="E3595" s="10" t="s">
        <v>120</v>
      </c>
      <c r="F3595" s="10" t="s">
        <v>1793</v>
      </c>
      <c r="G3595" s="137">
        <v>6640152154</v>
      </c>
      <c r="H3595" s="10" t="s">
        <v>12135</v>
      </c>
      <c r="I3595" s="10" t="s">
        <v>1795</v>
      </c>
      <c r="J3595" s="10" t="s">
        <v>5685</v>
      </c>
      <c r="K3595" s="102" t="s">
        <v>10333</v>
      </c>
      <c r="L3595" s="98">
        <f>IFERROR(VLOOKUP($F3595&amp;$C3595,Sales!$J:$W,9,0),0)</f>
        <v>0</v>
      </c>
      <c r="M3595" s="98">
        <f>IFERROR(VLOOKUP($F3595&amp;$C3595,Sales!$J:$W,10,0),0)</f>
        <v>0</v>
      </c>
      <c r="N3595" s="98">
        <f>IFERROR(VLOOKUP($F3595&amp;$C3595,Sales!$J:$W,11,0),0)</f>
        <v>0</v>
      </c>
      <c r="O3595" s="98">
        <f>IFERROR(VLOOKUP($F3595&amp;$C3595,Sales!$J:$W,12,0),0)</f>
        <v>0</v>
      </c>
      <c r="P3595" s="98">
        <f>IFERROR(VLOOKUP($F3595&amp;$C3595,Sales!$J:$W,13,0),0)</f>
        <v>0</v>
      </c>
      <c r="Q3595" s="98">
        <f>IFERROR(VLOOKUP($F3595&amp;$C3595,Sales!$A:$H,7,0),0)</f>
        <v>0</v>
      </c>
      <c r="R3595" s="41" t="str">
        <f t="shared" si="113"/>
        <v>ERROR</v>
      </c>
      <c r="S3595" s="15"/>
      <c r="T3595" s="15"/>
      <c r="U3595" s="15"/>
      <c r="V3595" s="15"/>
      <c r="W3595" s="15"/>
      <c r="X3595" s="15"/>
      <c r="Y3595" s="41"/>
      <c r="Z3595" s="41"/>
      <c r="AA3595" s="41"/>
      <c r="AB3595" s="15"/>
      <c r="AC3595" s="15"/>
      <c r="AD3595" s="15"/>
      <c r="AE3595" s="15"/>
      <c r="AF3595" s="15"/>
      <c r="AG3595" s="15"/>
      <c r="AH3595" s="15"/>
      <c r="AI3595" s="15"/>
      <c r="AJ3595" s="15"/>
      <c r="AK3595" s="15"/>
      <c r="AL3595" s="15"/>
      <c r="AM3595" s="15"/>
      <c r="AN3595" s="15"/>
      <c r="AO3595" s="15"/>
      <c r="AP3595" s="15"/>
      <c r="AQ3595" s="15"/>
      <c r="AR3595" s="15"/>
      <c r="AS3595" s="15"/>
      <c r="AT3595" s="15"/>
      <c r="AU3595" s="15"/>
      <c r="AV3595" s="15"/>
      <c r="AW3595" s="15"/>
      <c r="AX3595" s="82"/>
      <c r="AY3595" s="82"/>
      <c r="AZ3595" s="10">
        <v>1</v>
      </c>
      <c r="BA3595" t="s">
        <v>22</v>
      </c>
      <c r="BB3595" t="s">
        <v>23</v>
      </c>
      <c r="BD3595" s="7" t="str">
        <f t="shared" si="112"/>
        <v>6640152154Shopee</v>
      </c>
    </row>
    <row r="3596" spans="2:57" ht="13.5" customHeight="1" x14ac:dyDescent="0.35">
      <c r="B3596" s="10" t="s">
        <v>17</v>
      </c>
      <c r="C3596" s="10" t="s">
        <v>806</v>
      </c>
      <c r="D3596" s="10" t="s">
        <v>119</v>
      </c>
      <c r="E3596" s="10" t="s">
        <v>120</v>
      </c>
      <c r="F3596" s="10" t="s">
        <v>2975</v>
      </c>
      <c r="G3596" s="137">
        <v>4556150804</v>
      </c>
      <c r="H3596" s="10" t="s">
        <v>12449</v>
      </c>
      <c r="I3596" s="10" t="s">
        <v>6301</v>
      </c>
      <c r="J3596" s="10" t="s">
        <v>5687</v>
      </c>
      <c r="K3596" s="102" t="s">
        <v>6137</v>
      </c>
      <c r="L3596" s="98">
        <f>IFERROR(VLOOKUP($F3596&amp;$C3596,Sales!$J:$W,9,0),0)</f>
        <v>0</v>
      </c>
      <c r="M3596" s="98">
        <f>IFERROR(VLOOKUP($F3596&amp;$C3596,Sales!$J:$W,10,0),0)</f>
        <v>0</v>
      </c>
      <c r="N3596" s="98">
        <f>IFERROR(VLOOKUP($F3596&amp;$C3596,Sales!$J:$W,11,0),0)</f>
        <v>0</v>
      </c>
      <c r="O3596" s="98">
        <f>IFERROR(VLOOKUP($F3596&amp;$C3596,Sales!$J:$W,12,0),0)</f>
        <v>0</v>
      </c>
      <c r="P3596" s="98">
        <f>IFERROR(VLOOKUP($F3596&amp;$C3596,Sales!$J:$W,13,0),0)</f>
        <v>0</v>
      </c>
      <c r="Q3596" s="98">
        <f>IFERROR(VLOOKUP($F3596&amp;$C3596,Sales!$A:$H,7,0),0)</f>
        <v>0</v>
      </c>
      <c r="R3596" s="41" t="str">
        <f t="shared" si="113"/>
        <v>ERROR</v>
      </c>
      <c r="S3596" s="15"/>
      <c r="T3596" s="15"/>
      <c r="U3596" s="15"/>
      <c r="V3596" s="15"/>
      <c r="W3596" s="15"/>
      <c r="X3596" s="15"/>
      <c r="Y3596" s="41"/>
      <c r="Z3596" s="41"/>
      <c r="AA3596" s="41"/>
      <c r="AB3596" s="15"/>
      <c r="AC3596" s="15"/>
      <c r="AD3596" s="15"/>
      <c r="AE3596" s="15"/>
      <c r="AF3596" s="15"/>
      <c r="AG3596" s="15"/>
      <c r="AH3596" s="15"/>
      <c r="AI3596" s="15"/>
      <c r="AJ3596" s="15"/>
      <c r="AK3596" s="15"/>
      <c r="AL3596" s="15"/>
      <c r="AM3596" s="15"/>
      <c r="AN3596" s="15"/>
      <c r="AO3596" s="15"/>
      <c r="AP3596" s="15"/>
      <c r="AQ3596" s="15"/>
      <c r="AR3596" s="15"/>
      <c r="AS3596" s="15"/>
      <c r="AT3596" s="15"/>
      <c r="AU3596" s="15"/>
      <c r="AV3596" s="15"/>
      <c r="AW3596" s="15"/>
      <c r="AX3596" s="82"/>
      <c r="AY3596" s="82"/>
      <c r="AZ3596" s="10">
        <v>1</v>
      </c>
      <c r="BA3596" t="s">
        <v>22</v>
      </c>
      <c r="BB3596" t="s">
        <v>23</v>
      </c>
      <c r="BD3596" s="7" t="str">
        <f t="shared" si="112"/>
        <v>4556150804Shopee</v>
      </c>
    </row>
    <row r="3597" spans="2:57" ht="13.5" customHeight="1" x14ac:dyDescent="0.35">
      <c r="B3597" s="10" t="s">
        <v>17</v>
      </c>
      <c r="C3597" s="10" t="s">
        <v>806</v>
      </c>
      <c r="D3597" s="10" t="s">
        <v>119</v>
      </c>
      <c r="E3597" s="10" t="s">
        <v>120</v>
      </c>
      <c r="F3597" s="10"/>
      <c r="G3597" s="137">
        <v>7660964944</v>
      </c>
      <c r="H3597" s="10" t="s">
        <v>12450</v>
      </c>
      <c r="I3597" s="10"/>
      <c r="J3597" s="10" t="s">
        <v>5690</v>
      </c>
      <c r="K3597" s="105" t="s">
        <v>10383</v>
      </c>
      <c r="L3597" s="98">
        <f>IFERROR(VLOOKUP($F3597&amp;$C3597,Sales!$J:$W,9,0),0)</f>
        <v>0</v>
      </c>
      <c r="M3597" s="98">
        <f>IFERROR(VLOOKUP($F3597&amp;$C3597,Sales!$J:$W,10,0),0)</f>
        <v>0</v>
      </c>
      <c r="N3597" s="98">
        <f>IFERROR(VLOOKUP($F3597&amp;$C3597,Sales!$J:$W,11,0),0)</f>
        <v>0</v>
      </c>
      <c r="O3597" s="98">
        <f>IFERROR(VLOOKUP($F3597&amp;$C3597,Sales!$J:$W,12,0),0)</f>
        <v>0</v>
      </c>
      <c r="P3597" s="98">
        <f>IFERROR(VLOOKUP($F3597&amp;$C3597,Sales!$J:$W,13,0),0)</f>
        <v>0</v>
      </c>
      <c r="Q3597" s="98">
        <f>IFERROR(VLOOKUP($F3597&amp;$C3597,Sales!$A:$H,7,0),0)</f>
        <v>0</v>
      </c>
      <c r="R3597" s="41" t="str">
        <f t="shared" si="113"/>
        <v>ERROR</v>
      </c>
      <c r="S3597" s="15"/>
      <c r="T3597" s="15"/>
      <c r="U3597" s="15"/>
      <c r="V3597" s="15"/>
      <c r="W3597" s="15"/>
      <c r="X3597" s="15"/>
      <c r="Y3597" s="41"/>
      <c r="Z3597" s="41"/>
      <c r="AA3597" s="41"/>
      <c r="AB3597" s="15"/>
      <c r="AC3597" s="15"/>
      <c r="AD3597" s="15"/>
      <c r="AE3597" s="15"/>
      <c r="AF3597" s="15"/>
      <c r="AG3597" s="15"/>
      <c r="AH3597" s="15"/>
      <c r="AI3597" s="15"/>
      <c r="AJ3597" s="15"/>
      <c r="AK3597" s="15"/>
      <c r="AL3597" s="15"/>
      <c r="AM3597" s="15"/>
      <c r="AN3597" s="15"/>
      <c r="AO3597" s="15"/>
      <c r="AP3597" s="15"/>
      <c r="AQ3597" s="15"/>
      <c r="AR3597" s="15"/>
      <c r="AS3597" s="15"/>
      <c r="AT3597" s="15"/>
      <c r="AU3597" s="15"/>
      <c r="AV3597" s="15"/>
      <c r="AW3597" s="15"/>
      <c r="AX3597" s="82"/>
      <c r="AY3597" s="82"/>
      <c r="AZ3597" s="10">
        <v>1</v>
      </c>
      <c r="BA3597" t="s">
        <v>22</v>
      </c>
      <c r="BB3597" t="s">
        <v>23</v>
      </c>
      <c r="BD3597" s="7" t="str">
        <f t="shared" si="112"/>
        <v>7660964944Shopee</v>
      </c>
    </row>
    <row r="3598" spans="2:57" ht="13.5" customHeight="1" x14ac:dyDescent="0.35">
      <c r="B3598" s="10" t="s">
        <v>17</v>
      </c>
      <c r="C3598" s="10" t="s">
        <v>806</v>
      </c>
      <c r="D3598" s="10" t="s">
        <v>119</v>
      </c>
      <c r="E3598" s="10" t="s">
        <v>120</v>
      </c>
      <c r="F3598" s="10"/>
      <c r="G3598" s="137">
        <v>3761063323</v>
      </c>
      <c r="H3598" s="10" t="s">
        <v>12451</v>
      </c>
      <c r="I3598" s="10"/>
      <c r="J3598" s="10" t="s">
        <v>5691</v>
      </c>
      <c r="K3598" s="105" t="s">
        <v>10226</v>
      </c>
      <c r="L3598" s="98">
        <f>IFERROR(VLOOKUP($F3598&amp;$C3598,Sales!$J:$W,9,0),0)</f>
        <v>0</v>
      </c>
      <c r="M3598" s="98">
        <f>IFERROR(VLOOKUP($F3598&amp;$C3598,Sales!$J:$W,10,0),0)</f>
        <v>0</v>
      </c>
      <c r="N3598" s="98">
        <f>IFERROR(VLOOKUP($F3598&amp;$C3598,Sales!$J:$W,11,0),0)</f>
        <v>0</v>
      </c>
      <c r="O3598" s="98">
        <f>IFERROR(VLOOKUP($F3598&amp;$C3598,Sales!$J:$W,12,0),0)</f>
        <v>0</v>
      </c>
      <c r="P3598" s="98">
        <f>IFERROR(VLOOKUP($F3598&amp;$C3598,Sales!$J:$W,13,0),0)</f>
        <v>0</v>
      </c>
      <c r="Q3598" s="98">
        <f>IFERROR(VLOOKUP($F3598&amp;$C3598,Sales!$A:$H,7,0),0)</f>
        <v>0</v>
      </c>
      <c r="R3598" s="41" t="str">
        <f t="shared" si="113"/>
        <v>ERROR</v>
      </c>
      <c r="S3598" s="15"/>
      <c r="T3598" s="15"/>
      <c r="U3598" s="15"/>
      <c r="V3598" s="15"/>
      <c r="W3598" s="15"/>
      <c r="X3598" s="15"/>
      <c r="Y3598" s="41"/>
      <c r="Z3598" s="41"/>
      <c r="AA3598" s="41"/>
      <c r="AB3598" s="15"/>
      <c r="AC3598" s="15"/>
      <c r="AD3598" s="15"/>
      <c r="AE3598" s="15"/>
      <c r="AF3598" s="15"/>
      <c r="AG3598" s="15"/>
      <c r="AH3598" s="15"/>
      <c r="AI3598" s="15"/>
      <c r="AJ3598" s="15"/>
      <c r="AK3598" s="15"/>
      <c r="AL3598" s="15"/>
      <c r="AM3598" s="15"/>
      <c r="AN3598" s="15"/>
      <c r="AO3598" s="15"/>
      <c r="AP3598" s="15"/>
      <c r="AQ3598" s="15"/>
      <c r="AR3598" s="15"/>
      <c r="AS3598" s="15"/>
      <c r="AT3598" s="15"/>
      <c r="AU3598" s="15"/>
      <c r="AV3598" s="15"/>
      <c r="AW3598" s="15"/>
      <c r="AX3598" s="82"/>
      <c r="AY3598" s="82"/>
      <c r="AZ3598" s="10">
        <v>1</v>
      </c>
      <c r="BA3598" t="s">
        <v>22</v>
      </c>
      <c r="BB3598" t="s">
        <v>23</v>
      </c>
      <c r="BD3598" s="7" t="str">
        <f t="shared" si="112"/>
        <v>3761063323Shopee</v>
      </c>
    </row>
    <row r="3599" spans="2:57" ht="13.5" customHeight="1" x14ac:dyDescent="0.35">
      <c r="B3599" s="10" t="s">
        <v>17</v>
      </c>
      <c r="C3599" s="10" t="s">
        <v>806</v>
      </c>
      <c r="D3599" s="10" t="s">
        <v>119</v>
      </c>
      <c r="E3599" s="10" t="s">
        <v>120</v>
      </c>
      <c r="F3599" s="10" t="s">
        <v>6072</v>
      </c>
      <c r="G3599" s="137">
        <v>9434723120</v>
      </c>
      <c r="H3599" s="10" t="s">
        <v>12364</v>
      </c>
      <c r="I3599" s="10" t="s">
        <v>5743</v>
      </c>
      <c r="J3599" s="10" t="s">
        <v>5744</v>
      </c>
      <c r="K3599" s="102" t="s">
        <v>5705</v>
      </c>
      <c r="L3599" s="98">
        <f>IFERROR(VLOOKUP($F3599&amp;$C3599,Sales!$J:$W,9,0),0)</f>
        <v>0</v>
      </c>
      <c r="M3599" s="98">
        <f>IFERROR(VLOOKUP($F3599&amp;$C3599,Sales!$J:$W,10,0),0)</f>
        <v>0</v>
      </c>
      <c r="N3599" s="98">
        <f>IFERROR(VLOOKUP($F3599&amp;$C3599,Sales!$J:$W,11,0),0)</f>
        <v>0</v>
      </c>
      <c r="O3599" s="98">
        <f>IFERROR(VLOOKUP($F3599&amp;$C3599,Sales!$J:$W,12,0),0)</f>
        <v>0</v>
      </c>
      <c r="P3599" s="98">
        <f>IFERROR(VLOOKUP($F3599&amp;$C3599,Sales!$J:$W,13,0),0)</f>
        <v>0</v>
      </c>
      <c r="Q3599" s="98">
        <f>IFERROR(VLOOKUP($F3599&amp;$C3599,Sales!$A:$H,7,0),0)</f>
        <v>0</v>
      </c>
      <c r="R3599" s="41" t="str">
        <f t="shared" si="113"/>
        <v>ERROR</v>
      </c>
      <c r="S3599" s="15"/>
      <c r="T3599" s="15"/>
      <c r="U3599" s="15"/>
      <c r="V3599" s="15"/>
      <c r="W3599" s="15"/>
      <c r="X3599" s="15"/>
      <c r="Y3599" s="41"/>
      <c r="Z3599" s="41"/>
      <c r="AA3599" s="41"/>
      <c r="AB3599" s="15"/>
      <c r="AC3599" s="15"/>
      <c r="AD3599" s="15"/>
      <c r="AE3599" s="15"/>
      <c r="AF3599" s="15"/>
      <c r="AG3599" s="15"/>
      <c r="AH3599" s="15"/>
      <c r="AI3599" s="15"/>
      <c r="AJ3599" s="15"/>
      <c r="AK3599" s="15"/>
      <c r="AL3599" s="15"/>
      <c r="AM3599" s="15"/>
      <c r="AN3599" s="15"/>
      <c r="AO3599" s="15"/>
      <c r="AP3599" s="15"/>
      <c r="AQ3599" s="15"/>
      <c r="AR3599" s="15"/>
      <c r="AS3599" s="15"/>
      <c r="AT3599" s="15"/>
      <c r="AU3599" s="15"/>
      <c r="AV3599" s="15"/>
      <c r="AW3599" s="15"/>
      <c r="AX3599" s="82"/>
      <c r="AY3599" s="82"/>
      <c r="AZ3599" s="10">
        <v>1</v>
      </c>
      <c r="BA3599" t="s">
        <v>22</v>
      </c>
      <c r="BB3599" t="s">
        <v>23</v>
      </c>
      <c r="BD3599" s="7" t="str">
        <f t="shared" si="112"/>
        <v>9434723120Shopee</v>
      </c>
    </row>
    <row r="3600" spans="2:57" ht="13.5" customHeight="1" x14ac:dyDescent="0.35">
      <c r="B3600" s="10" t="s">
        <v>17</v>
      </c>
      <c r="C3600" s="10" t="s">
        <v>806</v>
      </c>
      <c r="D3600" s="10" t="s">
        <v>650</v>
      </c>
      <c r="E3600" s="10" t="s">
        <v>194</v>
      </c>
      <c r="F3600" s="96" t="s">
        <v>1483</v>
      </c>
      <c r="G3600" s="138">
        <v>453702507</v>
      </c>
      <c r="H3600" s="96">
        <v>453702507</v>
      </c>
      <c r="I3600" s="96" t="s">
        <v>1484</v>
      </c>
      <c r="J3600" s="10" t="s">
        <v>14371</v>
      </c>
      <c r="K3600" s="102" t="s">
        <v>14372</v>
      </c>
      <c r="L3600" s="98">
        <f>IFERROR(VLOOKUP($F3600&amp;$C3600,Sales!$J:$W,9,0),0)</f>
        <v>0</v>
      </c>
      <c r="M3600" s="98">
        <f>IFERROR(VLOOKUP($F3600&amp;$C3600,Sales!$J:$W,10,0),0)</f>
        <v>0</v>
      </c>
      <c r="N3600" s="98">
        <f>IFERROR(VLOOKUP($F3600&amp;$C3600,Sales!$J:$W,11,0),0)</f>
        <v>0</v>
      </c>
      <c r="O3600" s="98">
        <f>IFERROR(VLOOKUP($F3600&amp;$C3600,Sales!$J:$W,12,0),0)</f>
        <v>0</v>
      </c>
      <c r="P3600" s="98">
        <f>IFERROR(VLOOKUP($F3600&amp;$C3600,Sales!$J:$W,13,0),0)</f>
        <v>0</v>
      </c>
      <c r="Q3600" s="98">
        <f>IFERROR(VLOOKUP($F3600&amp;$C3600,Sales!$A:$H,7,0),0)</f>
        <v>0</v>
      </c>
      <c r="R3600" s="41" t="str">
        <f t="shared" si="113"/>
        <v>ERROR</v>
      </c>
      <c r="S3600" s="15"/>
      <c r="T3600" s="15"/>
      <c r="U3600" s="15"/>
      <c r="V3600" s="15"/>
      <c r="W3600" s="15"/>
      <c r="X3600" s="15"/>
      <c r="Y3600" s="41"/>
      <c r="Z3600" s="41"/>
      <c r="AA3600" s="41"/>
      <c r="AB3600" s="15"/>
      <c r="AC3600" s="15"/>
      <c r="AD3600" s="15"/>
      <c r="AE3600" s="15"/>
      <c r="AF3600" s="15"/>
      <c r="AG3600" s="15"/>
      <c r="AH3600" s="15"/>
      <c r="AI3600" s="15"/>
      <c r="AJ3600" s="41"/>
      <c r="AK3600" s="15"/>
      <c r="AL3600" s="15"/>
      <c r="AM3600" s="15"/>
      <c r="AN3600" s="15"/>
      <c r="AO3600" s="15"/>
      <c r="AP3600" s="15"/>
      <c r="AQ3600" s="15"/>
      <c r="AR3600" s="15"/>
      <c r="AS3600" s="15"/>
      <c r="AT3600" s="15"/>
      <c r="AU3600" s="15"/>
      <c r="AV3600" s="15"/>
      <c r="AW3600" s="15"/>
      <c r="AX3600" s="15"/>
      <c r="AY3600" s="15"/>
      <c r="AZ3600" s="10">
        <v>1</v>
      </c>
      <c r="BA3600" s="100" t="s">
        <v>14193</v>
      </c>
      <c r="BB3600" t="s">
        <v>88</v>
      </c>
      <c r="BD3600" s="7" t="str">
        <f t="shared" si="112"/>
        <v>453702507Shopee</v>
      </c>
      <c r="BE3600" s="101"/>
    </row>
    <row r="3601" spans="2:57" ht="13.5" customHeight="1" x14ac:dyDescent="0.35">
      <c r="B3601" s="10" t="s">
        <v>17</v>
      </c>
      <c r="C3601" s="10" t="s">
        <v>806</v>
      </c>
      <c r="D3601" s="10" t="s">
        <v>119</v>
      </c>
      <c r="E3601" s="10" t="s">
        <v>120</v>
      </c>
      <c r="F3601" s="10" t="s">
        <v>6073</v>
      </c>
      <c r="G3601" s="137">
        <v>3584114439</v>
      </c>
      <c r="H3601" s="10" t="s">
        <v>12365</v>
      </c>
      <c r="I3601" s="10" t="s">
        <v>5745</v>
      </c>
      <c r="J3601" s="10" t="s">
        <v>5746</v>
      </c>
      <c r="K3601" s="102" t="s">
        <v>5703</v>
      </c>
      <c r="L3601" s="98">
        <f>IFERROR(VLOOKUP($F3601&amp;$C3601,Sales!$J:$W,9,0),0)</f>
        <v>0</v>
      </c>
      <c r="M3601" s="98">
        <f>IFERROR(VLOOKUP($F3601&amp;$C3601,Sales!$J:$W,10,0),0)</f>
        <v>0</v>
      </c>
      <c r="N3601" s="98">
        <f>IFERROR(VLOOKUP($F3601&amp;$C3601,Sales!$J:$W,11,0),0)</f>
        <v>0</v>
      </c>
      <c r="O3601" s="98">
        <f>IFERROR(VLOOKUP($F3601&amp;$C3601,Sales!$J:$W,12,0),0)</f>
        <v>0</v>
      </c>
      <c r="P3601" s="98">
        <f>IFERROR(VLOOKUP($F3601&amp;$C3601,Sales!$J:$W,13,0),0)</f>
        <v>0</v>
      </c>
      <c r="Q3601" s="98">
        <f>IFERROR(VLOOKUP($F3601&amp;$C3601,Sales!$A:$H,7,0),0)</f>
        <v>0</v>
      </c>
      <c r="R3601" s="41" t="str">
        <f t="shared" si="113"/>
        <v>ERROR</v>
      </c>
      <c r="S3601" s="15"/>
      <c r="T3601" s="15"/>
      <c r="U3601" s="15"/>
      <c r="V3601" s="15"/>
      <c r="W3601" s="15"/>
      <c r="X3601" s="15"/>
      <c r="Y3601" s="41"/>
      <c r="Z3601" s="41"/>
      <c r="AA3601" s="41"/>
      <c r="AB3601" s="15"/>
      <c r="AC3601" s="15"/>
      <c r="AD3601" s="15"/>
      <c r="AE3601" s="15"/>
      <c r="AF3601" s="15"/>
      <c r="AG3601" s="15"/>
      <c r="AH3601" s="15"/>
      <c r="AI3601" s="15"/>
      <c r="AJ3601" s="15"/>
      <c r="AK3601" s="15"/>
      <c r="AL3601" s="15"/>
      <c r="AM3601" s="15"/>
      <c r="AN3601" s="15"/>
      <c r="AO3601" s="15"/>
      <c r="AP3601" s="15"/>
      <c r="AQ3601" s="15"/>
      <c r="AR3601" s="15"/>
      <c r="AS3601" s="15"/>
      <c r="AT3601" s="15"/>
      <c r="AU3601" s="15"/>
      <c r="AV3601" s="15"/>
      <c r="AW3601" s="15"/>
      <c r="AX3601" s="82"/>
      <c r="AY3601" s="82"/>
      <c r="AZ3601" s="10">
        <v>1</v>
      </c>
      <c r="BA3601" t="s">
        <v>22</v>
      </c>
      <c r="BB3601" t="s">
        <v>23</v>
      </c>
      <c r="BD3601" s="7" t="str">
        <f t="shared" si="112"/>
        <v>3584114439Shopee</v>
      </c>
    </row>
    <row r="3602" spans="2:57" ht="13.5" customHeight="1" x14ac:dyDescent="0.35">
      <c r="B3602" s="10" t="s">
        <v>17</v>
      </c>
      <c r="C3602" s="10" t="s">
        <v>806</v>
      </c>
      <c r="D3602" s="10" t="s">
        <v>119</v>
      </c>
      <c r="E3602" s="10" t="s">
        <v>120</v>
      </c>
      <c r="F3602" s="10" t="s">
        <v>6074</v>
      </c>
      <c r="G3602" s="137">
        <v>9334726626</v>
      </c>
      <c r="H3602" s="10" t="s">
        <v>12366</v>
      </c>
      <c r="I3602" s="10" t="s">
        <v>5747</v>
      </c>
      <c r="J3602" s="10" t="s">
        <v>5748</v>
      </c>
      <c r="K3602" s="102" t="s">
        <v>5704</v>
      </c>
      <c r="L3602" s="98">
        <f>IFERROR(VLOOKUP($F3602&amp;$C3602,Sales!$J:$W,9,0),0)</f>
        <v>0</v>
      </c>
      <c r="M3602" s="98">
        <f>IFERROR(VLOOKUP($F3602&amp;$C3602,Sales!$J:$W,10,0),0)</f>
        <v>0</v>
      </c>
      <c r="N3602" s="98">
        <f>IFERROR(VLOOKUP($F3602&amp;$C3602,Sales!$J:$W,11,0),0)</f>
        <v>0</v>
      </c>
      <c r="O3602" s="98">
        <f>IFERROR(VLOOKUP($F3602&amp;$C3602,Sales!$J:$W,12,0),0)</f>
        <v>0</v>
      </c>
      <c r="P3602" s="98">
        <f>IFERROR(VLOOKUP($F3602&amp;$C3602,Sales!$J:$W,13,0),0)</f>
        <v>0</v>
      </c>
      <c r="Q3602" s="98">
        <f>IFERROR(VLOOKUP($F3602&amp;$C3602,Sales!$A:$H,7,0),0)</f>
        <v>0</v>
      </c>
      <c r="R3602" s="41" t="str">
        <f t="shared" si="113"/>
        <v>ERROR</v>
      </c>
      <c r="S3602" s="15"/>
      <c r="T3602" s="15"/>
      <c r="U3602" s="15"/>
      <c r="V3602" s="15"/>
      <c r="W3602" s="15"/>
      <c r="X3602" s="15"/>
      <c r="Y3602" s="41"/>
      <c r="Z3602" s="41"/>
      <c r="AA3602" s="41"/>
      <c r="AB3602" s="15"/>
      <c r="AC3602" s="15"/>
      <c r="AD3602" s="15"/>
      <c r="AE3602" s="15"/>
      <c r="AF3602" s="15"/>
      <c r="AG3602" s="15"/>
      <c r="AH3602" s="15"/>
      <c r="AI3602" s="15"/>
      <c r="AJ3602" s="15"/>
      <c r="AK3602" s="15"/>
      <c r="AL3602" s="15"/>
      <c r="AM3602" s="15"/>
      <c r="AN3602" s="15"/>
      <c r="AO3602" s="15"/>
      <c r="AP3602" s="15"/>
      <c r="AQ3602" s="15"/>
      <c r="AR3602" s="15"/>
      <c r="AS3602" s="15"/>
      <c r="AT3602" s="15"/>
      <c r="AU3602" s="15"/>
      <c r="AV3602" s="15"/>
      <c r="AW3602" s="15"/>
      <c r="AX3602" s="82"/>
      <c r="AY3602" s="82"/>
      <c r="AZ3602" s="10">
        <v>1</v>
      </c>
      <c r="BA3602" t="s">
        <v>22</v>
      </c>
      <c r="BB3602" t="s">
        <v>23</v>
      </c>
      <c r="BD3602" s="7" t="str">
        <f t="shared" si="112"/>
        <v>9334726626Shopee</v>
      </c>
    </row>
    <row r="3603" spans="2:57" ht="13.5" customHeight="1" x14ac:dyDescent="0.35">
      <c r="B3603" s="10" t="s">
        <v>17</v>
      </c>
      <c r="C3603" s="10" t="s">
        <v>806</v>
      </c>
      <c r="D3603" s="10" t="s">
        <v>119</v>
      </c>
      <c r="E3603" s="10" t="s">
        <v>120</v>
      </c>
      <c r="F3603" s="10" t="s">
        <v>5774</v>
      </c>
      <c r="G3603" s="137">
        <v>8749877949</v>
      </c>
      <c r="H3603" s="10" t="s">
        <v>12153</v>
      </c>
      <c r="I3603" s="10">
        <v>4987176039187</v>
      </c>
      <c r="J3603" s="10" t="s">
        <v>5896</v>
      </c>
      <c r="K3603" s="102" t="s">
        <v>5819</v>
      </c>
      <c r="L3603" s="98">
        <f>IFERROR(VLOOKUP($F3603&amp;$C3603,Sales!$J:$W,9,0),0)</f>
        <v>0</v>
      </c>
      <c r="M3603" s="98">
        <f>IFERROR(VLOOKUP($F3603&amp;$C3603,Sales!$J:$W,10,0),0)</f>
        <v>0</v>
      </c>
      <c r="N3603" s="98">
        <f>IFERROR(VLOOKUP($F3603&amp;$C3603,Sales!$J:$W,11,0),0)</f>
        <v>0</v>
      </c>
      <c r="O3603" s="98">
        <f>IFERROR(VLOOKUP($F3603&amp;$C3603,Sales!$J:$W,12,0),0)</f>
        <v>0</v>
      </c>
      <c r="P3603" s="98">
        <f>IFERROR(VLOOKUP($F3603&amp;$C3603,Sales!$J:$W,13,0),0)</f>
        <v>0</v>
      </c>
      <c r="Q3603" s="98">
        <f>IFERROR(VLOOKUP($F3603&amp;$C3603,Sales!$A:$H,7,0),0)</f>
        <v>0</v>
      </c>
      <c r="R3603" s="41" t="str">
        <f t="shared" si="113"/>
        <v>ERROR</v>
      </c>
      <c r="S3603" s="15"/>
      <c r="T3603" s="15"/>
      <c r="U3603" s="15"/>
      <c r="V3603" s="15"/>
      <c r="W3603" s="15"/>
      <c r="X3603" s="15"/>
      <c r="Y3603" s="41"/>
      <c r="Z3603" s="41"/>
      <c r="AA3603" s="41"/>
      <c r="AB3603" s="15"/>
      <c r="AC3603" s="15"/>
      <c r="AD3603" s="15"/>
      <c r="AE3603" s="15"/>
      <c r="AF3603" s="15"/>
      <c r="AG3603" s="15"/>
      <c r="AH3603" s="15"/>
      <c r="AI3603" s="15"/>
      <c r="AJ3603" s="15"/>
      <c r="AK3603" s="15"/>
      <c r="AL3603" s="15"/>
      <c r="AM3603" s="15"/>
      <c r="AN3603" s="15"/>
      <c r="AO3603" s="15"/>
      <c r="AP3603" s="15"/>
      <c r="AQ3603" s="15"/>
      <c r="AR3603" s="15"/>
      <c r="AS3603" s="15"/>
      <c r="AT3603" s="15"/>
      <c r="AU3603" s="15"/>
      <c r="AV3603" s="15"/>
      <c r="AW3603" s="15"/>
      <c r="AX3603" s="82"/>
      <c r="AY3603" s="82"/>
      <c r="AZ3603" s="10">
        <v>1</v>
      </c>
      <c r="BA3603" t="s">
        <v>22</v>
      </c>
      <c r="BB3603" t="s">
        <v>23</v>
      </c>
      <c r="BD3603" s="7" t="str">
        <f t="shared" si="112"/>
        <v>8749877949Shopee</v>
      </c>
    </row>
    <row r="3604" spans="2:57" ht="13.5" customHeight="1" x14ac:dyDescent="0.35">
      <c r="B3604" s="10" t="s">
        <v>17</v>
      </c>
      <c r="C3604" s="10" t="s">
        <v>806</v>
      </c>
      <c r="D3604" s="10" t="s">
        <v>119</v>
      </c>
      <c r="E3604" s="10" t="s">
        <v>120</v>
      </c>
      <c r="F3604" s="10" t="s">
        <v>5776</v>
      </c>
      <c r="G3604" s="137">
        <v>11200822837</v>
      </c>
      <c r="H3604" s="10" t="s">
        <v>12155</v>
      </c>
      <c r="I3604" s="10">
        <v>4987176039446</v>
      </c>
      <c r="J3604" s="10" t="s">
        <v>5898</v>
      </c>
      <c r="K3604" s="102" t="s">
        <v>5820</v>
      </c>
      <c r="L3604" s="98">
        <f>IFERROR(VLOOKUP($F3604&amp;$C3604,Sales!$J:$W,9,0),0)</f>
        <v>0</v>
      </c>
      <c r="M3604" s="98">
        <f>IFERROR(VLOOKUP($F3604&amp;$C3604,Sales!$J:$W,10,0),0)</f>
        <v>0</v>
      </c>
      <c r="N3604" s="98">
        <f>IFERROR(VLOOKUP($F3604&amp;$C3604,Sales!$J:$W,11,0),0)</f>
        <v>0</v>
      </c>
      <c r="O3604" s="98">
        <f>IFERROR(VLOOKUP($F3604&amp;$C3604,Sales!$J:$W,12,0),0)</f>
        <v>0</v>
      </c>
      <c r="P3604" s="98">
        <f>IFERROR(VLOOKUP($F3604&amp;$C3604,Sales!$J:$W,13,0),0)</f>
        <v>0</v>
      </c>
      <c r="Q3604" s="98">
        <f>IFERROR(VLOOKUP($F3604&amp;$C3604,Sales!$A:$H,7,0),0)</f>
        <v>0</v>
      </c>
      <c r="R3604" s="41" t="str">
        <f t="shared" si="113"/>
        <v>ERROR</v>
      </c>
      <c r="S3604" s="15"/>
      <c r="T3604" s="15"/>
      <c r="U3604" s="15"/>
      <c r="V3604" s="15"/>
      <c r="W3604" s="15"/>
      <c r="X3604" s="15"/>
      <c r="Y3604" s="41"/>
      <c r="Z3604" s="41"/>
      <c r="AA3604" s="41"/>
      <c r="AB3604" s="15"/>
      <c r="AC3604" s="15"/>
      <c r="AD3604" s="15"/>
      <c r="AE3604" s="15"/>
      <c r="AF3604" s="15"/>
      <c r="AG3604" s="15"/>
      <c r="AH3604" s="15"/>
      <c r="AI3604" s="15"/>
      <c r="AJ3604" s="15"/>
      <c r="AK3604" s="15"/>
      <c r="AL3604" s="15"/>
      <c r="AM3604" s="15"/>
      <c r="AN3604" s="15"/>
      <c r="AO3604" s="15"/>
      <c r="AP3604" s="15"/>
      <c r="AQ3604" s="15"/>
      <c r="AR3604" s="15"/>
      <c r="AS3604" s="15"/>
      <c r="AT3604" s="15"/>
      <c r="AU3604" s="15"/>
      <c r="AV3604" s="15"/>
      <c r="AW3604" s="15"/>
      <c r="AX3604" s="82"/>
      <c r="AY3604" s="82"/>
      <c r="AZ3604" s="10">
        <v>1</v>
      </c>
      <c r="BA3604" t="s">
        <v>22</v>
      </c>
      <c r="BB3604" t="s">
        <v>23</v>
      </c>
      <c r="BD3604" s="7" t="str">
        <f t="shared" si="112"/>
        <v>11200822837Shopee</v>
      </c>
    </row>
    <row r="3605" spans="2:57" ht="13.5" customHeight="1" x14ac:dyDescent="0.35">
      <c r="B3605" s="10" t="s">
        <v>17</v>
      </c>
      <c r="C3605" s="10" t="s">
        <v>806</v>
      </c>
      <c r="D3605" s="10" t="s">
        <v>119</v>
      </c>
      <c r="E3605" s="10" t="s">
        <v>120</v>
      </c>
      <c r="F3605" s="10" t="s">
        <v>5778</v>
      </c>
      <c r="G3605" s="137">
        <v>10900822862</v>
      </c>
      <c r="H3605" s="10" t="s">
        <v>12156</v>
      </c>
      <c r="I3605" s="10">
        <v>4987176039606</v>
      </c>
      <c r="J3605" s="10" t="s">
        <v>5899</v>
      </c>
      <c r="K3605" s="102" t="s">
        <v>10404</v>
      </c>
      <c r="L3605" s="98">
        <f>IFERROR(VLOOKUP($F3605&amp;$C3605,Sales!$J:$W,9,0),0)</f>
        <v>0</v>
      </c>
      <c r="M3605" s="98">
        <f>IFERROR(VLOOKUP($F3605&amp;$C3605,Sales!$J:$W,10,0),0)</f>
        <v>0</v>
      </c>
      <c r="N3605" s="98">
        <f>IFERROR(VLOOKUP($F3605&amp;$C3605,Sales!$J:$W,11,0),0)</f>
        <v>0</v>
      </c>
      <c r="O3605" s="98">
        <f>IFERROR(VLOOKUP($F3605&amp;$C3605,Sales!$J:$W,12,0),0)</f>
        <v>0</v>
      </c>
      <c r="P3605" s="98">
        <f>IFERROR(VLOOKUP($F3605&amp;$C3605,Sales!$J:$W,13,0),0)</f>
        <v>0</v>
      </c>
      <c r="Q3605" s="98">
        <f>IFERROR(VLOOKUP($F3605&amp;$C3605,Sales!$A:$H,7,0),0)</f>
        <v>0</v>
      </c>
      <c r="R3605" s="41" t="str">
        <f t="shared" si="113"/>
        <v>ERROR</v>
      </c>
      <c r="S3605" s="15"/>
      <c r="T3605" s="15"/>
      <c r="U3605" s="15"/>
      <c r="V3605" s="15"/>
      <c r="W3605" s="15"/>
      <c r="X3605" s="15"/>
      <c r="Y3605" s="41"/>
      <c r="Z3605" s="41"/>
      <c r="AA3605" s="41"/>
      <c r="AB3605" s="15"/>
      <c r="AC3605" s="15"/>
      <c r="AD3605" s="15"/>
      <c r="AE3605" s="15"/>
      <c r="AF3605" s="15"/>
      <c r="AG3605" s="15"/>
      <c r="AH3605" s="15"/>
      <c r="AI3605" s="15"/>
      <c r="AJ3605" s="15"/>
      <c r="AK3605" s="15"/>
      <c r="AL3605" s="15"/>
      <c r="AM3605" s="15"/>
      <c r="AN3605" s="15"/>
      <c r="AO3605" s="15"/>
      <c r="AP3605" s="15"/>
      <c r="AQ3605" s="15"/>
      <c r="AR3605" s="15"/>
      <c r="AS3605" s="15"/>
      <c r="AT3605" s="15"/>
      <c r="AU3605" s="15"/>
      <c r="AV3605" s="15"/>
      <c r="AW3605" s="15"/>
      <c r="AX3605" s="82"/>
      <c r="AY3605" s="82"/>
      <c r="AZ3605" s="10">
        <v>1</v>
      </c>
      <c r="BA3605" t="s">
        <v>22</v>
      </c>
      <c r="BB3605" t="s">
        <v>23</v>
      </c>
      <c r="BD3605" s="7" t="str">
        <f t="shared" si="112"/>
        <v>10900822862Shopee</v>
      </c>
    </row>
    <row r="3606" spans="2:57" ht="13.5" customHeight="1" x14ac:dyDescent="0.35">
      <c r="B3606" s="10" t="s">
        <v>17</v>
      </c>
      <c r="C3606" s="10" t="s">
        <v>806</v>
      </c>
      <c r="D3606" s="10" t="s">
        <v>119</v>
      </c>
      <c r="E3606" s="10" t="s">
        <v>120</v>
      </c>
      <c r="F3606" s="10" t="s">
        <v>5785</v>
      </c>
      <c r="G3606" s="137">
        <v>11401668263</v>
      </c>
      <c r="H3606" s="10" t="s">
        <v>12503</v>
      </c>
      <c r="I3606" s="110" t="s">
        <v>5824</v>
      </c>
      <c r="J3606" s="10" t="s">
        <v>6430</v>
      </c>
      <c r="K3606" s="102" t="s">
        <v>11132</v>
      </c>
      <c r="L3606" s="98">
        <f>IFERROR(VLOOKUP($F3606&amp;$C3606,Sales!$J:$W,9,0),0)</f>
        <v>0</v>
      </c>
      <c r="M3606" s="98">
        <f>IFERROR(VLOOKUP($F3606&amp;$C3606,Sales!$J:$W,10,0),0)</f>
        <v>0</v>
      </c>
      <c r="N3606" s="98">
        <f>IFERROR(VLOOKUP($F3606&amp;$C3606,Sales!$J:$W,11,0),0)</f>
        <v>0</v>
      </c>
      <c r="O3606" s="98">
        <f>IFERROR(VLOOKUP($F3606&amp;$C3606,Sales!$J:$W,12,0),0)</f>
        <v>0</v>
      </c>
      <c r="P3606" s="98">
        <f>IFERROR(VLOOKUP($F3606&amp;$C3606,Sales!$J:$W,13,0),0)</f>
        <v>0</v>
      </c>
      <c r="Q3606" s="98">
        <f>IFERROR(VLOOKUP($F3606&amp;$C3606,Sales!$A:$H,7,0),0)</f>
        <v>0</v>
      </c>
      <c r="R3606" s="41" t="str">
        <f t="shared" si="113"/>
        <v>ERROR</v>
      </c>
      <c r="S3606" s="15"/>
      <c r="T3606" s="15"/>
      <c r="U3606" s="15"/>
      <c r="V3606" s="15"/>
      <c r="W3606" s="15"/>
      <c r="X3606" s="15"/>
      <c r="Y3606" s="41"/>
      <c r="Z3606" s="41"/>
      <c r="AA3606" s="41"/>
      <c r="AB3606" s="15"/>
      <c r="AC3606" s="15"/>
      <c r="AD3606" s="15"/>
      <c r="AE3606" s="15"/>
      <c r="AF3606" s="15"/>
      <c r="AG3606" s="15"/>
      <c r="AH3606" s="15"/>
      <c r="AI3606" s="15"/>
      <c r="AJ3606" s="15"/>
      <c r="AK3606" s="15"/>
      <c r="AL3606" s="15"/>
      <c r="AM3606" s="15"/>
      <c r="AN3606" s="15"/>
      <c r="AO3606" s="15"/>
      <c r="AP3606" s="15"/>
      <c r="AQ3606" s="15"/>
      <c r="AR3606" s="15"/>
      <c r="AS3606" s="15"/>
      <c r="AT3606" s="15"/>
      <c r="AU3606" s="15"/>
      <c r="AV3606" s="15"/>
      <c r="AW3606" s="15"/>
      <c r="AX3606" s="82"/>
      <c r="AY3606" s="82"/>
      <c r="AZ3606" s="10">
        <v>1</v>
      </c>
      <c r="BA3606" t="s">
        <v>22</v>
      </c>
      <c r="BB3606" t="s">
        <v>23</v>
      </c>
      <c r="BD3606" s="7" t="str">
        <f t="shared" si="112"/>
        <v>11401668263Shopee</v>
      </c>
    </row>
    <row r="3607" spans="2:57" ht="13.5" customHeight="1" x14ac:dyDescent="0.35">
      <c r="B3607" s="10" t="s">
        <v>17</v>
      </c>
      <c r="C3607" s="10" t="s">
        <v>806</v>
      </c>
      <c r="D3607" s="10" t="s">
        <v>119</v>
      </c>
      <c r="E3607" s="10" t="s">
        <v>120</v>
      </c>
      <c r="F3607" s="10" t="s">
        <v>6078</v>
      </c>
      <c r="G3607" s="137">
        <v>11901668934</v>
      </c>
      <c r="H3607" s="10" t="s">
        <v>12504</v>
      </c>
      <c r="I3607" s="110" t="s">
        <v>5837</v>
      </c>
      <c r="J3607" s="10" t="s">
        <v>6431</v>
      </c>
      <c r="K3607" s="105" t="s">
        <v>5834</v>
      </c>
      <c r="L3607" s="98">
        <f>IFERROR(VLOOKUP($F3607&amp;$C3607,Sales!$J:$W,9,0),0)</f>
        <v>0</v>
      </c>
      <c r="M3607" s="98">
        <f>IFERROR(VLOOKUP($F3607&amp;$C3607,Sales!$J:$W,10,0),0)</f>
        <v>0</v>
      </c>
      <c r="N3607" s="98">
        <f>IFERROR(VLOOKUP($F3607&amp;$C3607,Sales!$J:$W,11,0),0)</f>
        <v>0</v>
      </c>
      <c r="O3607" s="98">
        <f>IFERROR(VLOOKUP($F3607&amp;$C3607,Sales!$J:$W,12,0),0)</f>
        <v>0</v>
      </c>
      <c r="P3607" s="98">
        <f>IFERROR(VLOOKUP($F3607&amp;$C3607,Sales!$J:$W,13,0),0)</f>
        <v>0</v>
      </c>
      <c r="Q3607" s="98">
        <f>IFERROR(VLOOKUP($F3607&amp;$C3607,Sales!$A:$H,7,0),0)</f>
        <v>0</v>
      </c>
      <c r="R3607" s="41" t="str">
        <f t="shared" si="113"/>
        <v>ERROR</v>
      </c>
      <c r="S3607" s="15"/>
      <c r="T3607" s="15"/>
      <c r="U3607" s="15"/>
      <c r="V3607" s="15"/>
      <c r="W3607" s="15"/>
      <c r="X3607" s="15"/>
      <c r="Y3607" s="41"/>
      <c r="Z3607" s="41"/>
      <c r="AA3607" s="41"/>
      <c r="AB3607" s="15"/>
      <c r="AC3607" s="15"/>
      <c r="AD3607" s="15"/>
      <c r="AE3607" s="15"/>
      <c r="AF3607" s="15"/>
      <c r="AG3607" s="15"/>
      <c r="AH3607" s="15"/>
      <c r="AI3607" s="15"/>
      <c r="AJ3607" s="15"/>
      <c r="AK3607" s="15"/>
      <c r="AL3607" s="15"/>
      <c r="AM3607" s="15"/>
      <c r="AN3607" s="15"/>
      <c r="AO3607" s="15"/>
      <c r="AP3607" s="15"/>
      <c r="AQ3607" s="15"/>
      <c r="AR3607" s="15"/>
      <c r="AS3607" s="15"/>
      <c r="AT3607" s="15"/>
      <c r="AU3607" s="15"/>
      <c r="AV3607" s="15"/>
      <c r="AW3607" s="15"/>
      <c r="AX3607" s="82"/>
      <c r="AY3607" s="82"/>
      <c r="AZ3607" s="10">
        <v>1</v>
      </c>
      <c r="BA3607" t="s">
        <v>22</v>
      </c>
      <c r="BB3607" t="s">
        <v>23</v>
      </c>
      <c r="BD3607" s="7" t="str">
        <f t="shared" si="112"/>
        <v>11901668934Shopee</v>
      </c>
    </row>
    <row r="3608" spans="2:57" ht="13.5" customHeight="1" x14ac:dyDescent="0.35">
      <c r="B3608" s="10" t="s">
        <v>17</v>
      </c>
      <c r="C3608" s="10" t="s">
        <v>806</v>
      </c>
      <c r="D3608" s="10" t="s">
        <v>119</v>
      </c>
      <c r="E3608" s="10" t="s">
        <v>120</v>
      </c>
      <c r="F3608" s="10" t="s">
        <v>6079</v>
      </c>
      <c r="G3608" s="137">
        <v>8151232509</v>
      </c>
      <c r="H3608" s="10" t="s">
        <v>12505</v>
      </c>
      <c r="I3608" s="110" t="s">
        <v>5839</v>
      </c>
      <c r="J3608" s="10" t="s">
        <v>6432</v>
      </c>
      <c r="K3608" s="105" t="s">
        <v>10424</v>
      </c>
      <c r="L3608" s="98">
        <f>IFERROR(VLOOKUP($F3608&amp;$C3608,Sales!$J:$W,9,0),0)</f>
        <v>0</v>
      </c>
      <c r="M3608" s="98">
        <f>IFERROR(VLOOKUP($F3608&amp;$C3608,Sales!$J:$W,10,0),0)</f>
        <v>0</v>
      </c>
      <c r="N3608" s="98">
        <f>IFERROR(VLOOKUP($F3608&amp;$C3608,Sales!$J:$W,11,0),0)</f>
        <v>0</v>
      </c>
      <c r="O3608" s="98">
        <f>IFERROR(VLOOKUP($F3608&amp;$C3608,Sales!$J:$W,12,0),0)</f>
        <v>0</v>
      </c>
      <c r="P3608" s="98">
        <f>IFERROR(VLOOKUP($F3608&amp;$C3608,Sales!$J:$W,13,0),0)</f>
        <v>0</v>
      </c>
      <c r="Q3608" s="98">
        <f>IFERROR(VLOOKUP($F3608&amp;$C3608,Sales!$A:$H,7,0),0)</f>
        <v>0</v>
      </c>
      <c r="R3608" s="41" t="str">
        <f t="shared" si="113"/>
        <v>ERROR</v>
      </c>
      <c r="S3608" s="15"/>
      <c r="T3608" s="15"/>
      <c r="U3608" s="15"/>
      <c r="V3608" s="15"/>
      <c r="W3608" s="15"/>
      <c r="X3608" s="15"/>
      <c r="Y3608" s="41"/>
      <c r="Z3608" s="41"/>
      <c r="AA3608" s="41"/>
      <c r="AB3608" s="15"/>
      <c r="AC3608" s="15"/>
      <c r="AD3608" s="15"/>
      <c r="AE3608" s="15"/>
      <c r="AF3608" s="15"/>
      <c r="AG3608" s="15"/>
      <c r="AH3608" s="15"/>
      <c r="AI3608" s="15"/>
      <c r="AJ3608" s="15"/>
      <c r="AK3608" s="15"/>
      <c r="AL3608" s="15"/>
      <c r="AM3608" s="15"/>
      <c r="AN3608" s="15"/>
      <c r="AO3608" s="15"/>
      <c r="AP3608" s="15"/>
      <c r="AQ3608" s="15"/>
      <c r="AR3608" s="15"/>
      <c r="AS3608" s="15"/>
      <c r="AT3608" s="15"/>
      <c r="AU3608" s="15"/>
      <c r="AV3608" s="15"/>
      <c r="AW3608" s="15"/>
      <c r="AX3608" s="82"/>
      <c r="AY3608" s="82"/>
      <c r="AZ3608" s="10">
        <v>1</v>
      </c>
      <c r="BA3608" t="s">
        <v>22</v>
      </c>
      <c r="BB3608" t="s">
        <v>23</v>
      </c>
      <c r="BD3608" s="7" t="str">
        <f t="shared" si="112"/>
        <v>8151232509Shopee</v>
      </c>
    </row>
    <row r="3609" spans="2:57" ht="13.5" customHeight="1" x14ac:dyDescent="0.35">
      <c r="B3609" s="10" t="s">
        <v>17</v>
      </c>
      <c r="C3609" s="10" t="s">
        <v>806</v>
      </c>
      <c r="D3609" s="10" t="s">
        <v>119</v>
      </c>
      <c r="E3609" s="10" t="s">
        <v>120</v>
      </c>
      <c r="F3609" s="10" t="s">
        <v>5786</v>
      </c>
      <c r="G3609" s="137">
        <v>10701671082</v>
      </c>
      <c r="H3609" s="10" t="s">
        <v>12506</v>
      </c>
      <c r="I3609" s="110" t="s">
        <v>5823</v>
      </c>
      <c r="J3609" s="10" t="s">
        <v>6433</v>
      </c>
      <c r="K3609" s="102" t="s">
        <v>5815</v>
      </c>
      <c r="L3609" s="98">
        <f>IFERROR(VLOOKUP($F3609&amp;$C3609,Sales!$J:$W,9,0),0)</f>
        <v>0</v>
      </c>
      <c r="M3609" s="98">
        <f>IFERROR(VLOOKUP($F3609&amp;$C3609,Sales!$J:$W,10,0),0)</f>
        <v>0</v>
      </c>
      <c r="N3609" s="98">
        <f>IFERROR(VLOOKUP($F3609&amp;$C3609,Sales!$J:$W,11,0),0)</f>
        <v>0</v>
      </c>
      <c r="O3609" s="98">
        <f>IFERROR(VLOOKUP($F3609&amp;$C3609,Sales!$J:$W,12,0),0)</f>
        <v>0</v>
      </c>
      <c r="P3609" s="98">
        <f>IFERROR(VLOOKUP($F3609&amp;$C3609,Sales!$J:$W,13,0),0)</f>
        <v>0</v>
      </c>
      <c r="Q3609" s="98">
        <f>IFERROR(VLOOKUP($F3609&amp;$C3609,Sales!$A:$H,7,0),0)</f>
        <v>0</v>
      </c>
      <c r="R3609" s="41" t="str">
        <f t="shared" si="113"/>
        <v>ERROR</v>
      </c>
      <c r="S3609" s="15"/>
      <c r="T3609" s="15"/>
      <c r="U3609" s="15"/>
      <c r="V3609" s="15"/>
      <c r="W3609" s="15"/>
      <c r="X3609" s="15"/>
      <c r="Y3609" s="41"/>
      <c r="Z3609" s="41"/>
      <c r="AA3609" s="41"/>
      <c r="AB3609" s="15"/>
      <c r="AC3609" s="15"/>
      <c r="AD3609" s="15"/>
      <c r="AE3609" s="15"/>
      <c r="AF3609" s="15"/>
      <c r="AG3609" s="15"/>
      <c r="AH3609" s="15"/>
      <c r="AI3609" s="15"/>
      <c r="AJ3609" s="15"/>
      <c r="AK3609" s="15"/>
      <c r="AL3609" s="15"/>
      <c r="AM3609" s="15"/>
      <c r="AN3609" s="15"/>
      <c r="AO3609" s="15"/>
      <c r="AP3609" s="15"/>
      <c r="AQ3609" s="15"/>
      <c r="AR3609" s="15"/>
      <c r="AS3609" s="15"/>
      <c r="AT3609" s="15"/>
      <c r="AU3609" s="15"/>
      <c r="AV3609" s="15"/>
      <c r="AW3609" s="15"/>
      <c r="AX3609" s="82"/>
      <c r="AY3609" s="82"/>
      <c r="AZ3609" s="10">
        <v>1</v>
      </c>
      <c r="BA3609" t="s">
        <v>22</v>
      </c>
      <c r="BB3609" t="s">
        <v>23</v>
      </c>
      <c r="BD3609" s="7" t="str">
        <f t="shared" si="112"/>
        <v>10701671082Shopee</v>
      </c>
    </row>
    <row r="3610" spans="2:57" ht="13.5" customHeight="1" x14ac:dyDescent="0.35">
      <c r="B3610" s="10" t="s">
        <v>17</v>
      </c>
      <c r="C3610" s="10" t="s">
        <v>806</v>
      </c>
      <c r="D3610" s="10" t="s">
        <v>549</v>
      </c>
      <c r="E3610" s="10" t="s">
        <v>194</v>
      </c>
      <c r="F3610" s="96" t="s">
        <v>1998</v>
      </c>
      <c r="G3610" s="138">
        <v>5633627875</v>
      </c>
      <c r="H3610" s="96" t="s">
        <v>14373</v>
      </c>
      <c r="I3610" s="96" t="s">
        <v>2000</v>
      </c>
      <c r="J3610" s="10" t="s">
        <v>14374</v>
      </c>
      <c r="K3610" s="102" t="s">
        <v>1422</v>
      </c>
      <c r="L3610" s="98">
        <f>IFERROR(VLOOKUP($F3610&amp;$C3610,Sales!$J:$W,9,0),0)</f>
        <v>0</v>
      </c>
      <c r="M3610" s="98">
        <f>IFERROR(VLOOKUP($F3610&amp;$C3610,Sales!$J:$W,10,0),0)</f>
        <v>0</v>
      </c>
      <c r="N3610" s="98">
        <f>IFERROR(VLOOKUP($F3610&amp;$C3610,Sales!$J:$W,11,0),0)</f>
        <v>0</v>
      </c>
      <c r="O3610" s="98">
        <f>IFERROR(VLOOKUP($F3610&amp;$C3610,Sales!$J:$W,12,0),0)</f>
        <v>0</v>
      </c>
      <c r="P3610" s="98">
        <f>IFERROR(VLOOKUP($F3610&amp;$C3610,Sales!$J:$W,13,0),0)</f>
        <v>0</v>
      </c>
      <c r="Q3610" s="98">
        <f>IFERROR(VLOOKUP($F3610&amp;$C3610,Sales!$A:$H,7,0),0)</f>
        <v>0</v>
      </c>
      <c r="R3610" s="41" t="str">
        <f t="shared" si="113"/>
        <v>ERROR</v>
      </c>
      <c r="S3610" s="15"/>
      <c r="T3610" s="15"/>
      <c r="U3610" s="15"/>
      <c r="V3610" s="15"/>
      <c r="W3610" s="15"/>
      <c r="X3610" s="15"/>
      <c r="Y3610" s="41"/>
      <c r="Z3610" s="41"/>
      <c r="AA3610" s="41"/>
      <c r="AB3610" s="15"/>
      <c r="AC3610" s="15"/>
      <c r="AD3610" s="15"/>
      <c r="AE3610" s="15"/>
      <c r="AF3610" s="15"/>
      <c r="AG3610" s="15"/>
      <c r="AH3610" s="15"/>
      <c r="AI3610" s="15"/>
      <c r="AJ3610" s="41"/>
      <c r="AK3610" s="15"/>
      <c r="AL3610" s="15"/>
      <c r="AM3610" s="15"/>
      <c r="AN3610" s="15"/>
      <c r="AO3610" s="15"/>
      <c r="AP3610" s="15"/>
      <c r="AQ3610" s="15"/>
      <c r="AR3610" s="15"/>
      <c r="AS3610" s="15"/>
      <c r="AT3610" s="15"/>
      <c r="AU3610" s="15"/>
      <c r="AV3610" s="15"/>
      <c r="AW3610" s="15"/>
      <c r="AX3610" s="15"/>
      <c r="AY3610" s="15"/>
      <c r="AZ3610" s="10">
        <v>1</v>
      </c>
      <c r="BA3610" s="100" t="s">
        <v>14193</v>
      </c>
      <c r="BB3610" t="s">
        <v>88</v>
      </c>
      <c r="BD3610" s="7" t="str">
        <f t="shared" si="112"/>
        <v>5633627875Shopee</v>
      </c>
      <c r="BE3610" s="101"/>
    </row>
    <row r="3611" spans="2:57" ht="13.5" customHeight="1" x14ac:dyDescent="0.35">
      <c r="B3611" s="10" t="s">
        <v>17</v>
      </c>
      <c r="C3611" s="10" t="s">
        <v>806</v>
      </c>
      <c r="D3611" s="10" t="s">
        <v>119</v>
      </c>
      <c r="E3611" s="10" t="s">
        <v>120</v>
      </c>
      <c r="F3611" s="10" t="s">
        <v>5787</v>
      </c>
      <c r="G3611" s="137">
        <v>7487985946</v>
      </c>
      <c r="H3611" s="10" t="s">
        <v>12507</v>
      </c>
      <c r="I3611" s="110" t="s">
        <v>5825</v>
      </c>
      <c r="J3611" s="10" t="s">
        <v>6434</v>
      </c>
      <c r="K3611" s="102" t="s">
        <v>5826</v>
      </c>
      <c r="L3611" s="98">
        <f>IFERROR(VLOOKUP($F3611&amp;$C3611,Sales!$J:$W,9,0),0)</f>
        <v>0</v>
      </c>
      <c r="M3611" s="98">
        <f>IFERROR(VLOOKUP($F3611&amp;$C3611,Sales!$J:$W,10,0),0)</f>
        <v>0</v>
      </c>
      <c r="N3611" s="98">
        <f>IFERROR(VLOOKUP($F3611&amp;$C3611,Sales!$J:$W,11,0),0)</f>
        <v>0</v>
      </c>
      <c r="O3611" s="98">
        <f>IFERROR(VLOOKUP($F3611&amp;$C3611,Sales!$J:$W,12,0),0)</f>
        <v>0</v>
      </c>
      <c r="P3611" s="98">
        <f>IFERROR(VLOOKUP($F3611&amp;$C3611,Sales!$J:$W,13,0),0)</f>
        <v>0</v>
      </c>
      <c r="Q3611" s="98">
        <f>IFERROR(VLOOKUP($F3611&amp;$C3611,Sales!$A:$H,7,0),0)</f>
        <v>0</v>
      </c>
      <c r="R3611" s="41" t="str">
        <f t="shared" si="113"/>
        <v>ERROR</v>
      </c>
      <c r="S3611" s="15"/>
      <c r="T3611" s="15"/>
      <c r="U3611" s="15"/>
      <c r="V3611" s="15"/>
      <c r="W3611" s="15"/>
      <c r="X3611" s="15"/>
      <c r="Y3611" s="41"/>
      <c r="Z3611" s="41"/>
      <c r="AA3611" s="41"/>
      <c r="AB3611" s="15"/>
      <c r="AC3611" s="15"/>
      <c r="AD3611" s="15"/>
      <c r="AE3611" s="15"/>
      <c r="AF3611" s="15"/>
      <c r="AG3611" s="15"/>
      <c r="AH3611" s="15"/>
      <c r="AI3611" s="15"/>
      <c r="AJ3611" s="15"/>
      <c r="AK3611" s="15"/>
      <c r="AL3611" s="15"/>
      <c r="AM3611" s="15"/>
      <c r="AN3611" s="15"/>
      <c r="AO3611" s="15"/>
      <c r="AP3611" s="15"/>
      <c r="AQ3611" s="15"/>
      <c r="AR3611" s="15"/>
      <c r="AS3611" s="15"/>
      <c r="AT3611" s="15"/>
      <c r="AU3611" s="15"/>
      <c r="AV3611" s="15"/>
      <c r="AW3611" s="15"/>
      <c r="AX3611" s="82"/>
      <c r="AY3611" s="82"/>
      <c r="AZ3611" s="10">
        <v>1</v>
      </c>
      <c r="BA3611" t="s">
        <v>22</v>
      </c>
      <c r="BB3611" t="s">
        <v>23</v>
      </c>
      <c r="BD3611" s="7" t="str">
        <f t="shared" si="112"/>
        <v>7487985946Shopee</v>
      </c>
    </row>
    <row r="3612" spans="2:57" ht="13.5" customHeight="1" x14ac:dyDescent="0.35">
      <c r="B3612" s="10" t="s">
        <v>17</v>
      </c>
      <c r="C3612" s="10" t="s">
        <v>806</v>
      </c>
      <c r="D3612" s="10" t="s">
        <v>119</v>
      </c>
      <c r="E3612" s="10" t="s">
        <v>120</v>
      </c>
      <c r="F3612" s="10" t="s">
        <v>6080</v>
      </c>
      <c r="G3612" s="137">
        <v>9751255263</v>
      </c>
      <c r="H3612" s="10" t="s">
        <v>12508</v>
      </c>
      <c r="I3612" s="110" t="s">
        <v>5838</v>
      </c>
      <c r="J3612" s="10" t="s">
        <v>6435</v>
      </c>
      <c r="K3612" s="102" t="s">
        <v>10403</v>
      </c>
      <c r="L3612" s="98">
        <f>IFERROR(VLOOKUP($F3612&amp;$C3612,Sales!$J:$W,9,0),0)</f>
        <v>0</v>
      </c>
      <c r="M3612" s="98">
        <f>IFERROR(VLOOKUP($F3612&amp;$C3612,Sales!$J:$W,10,0),0)</f>
        <v>0</v>
      </c>
      <c r="N3612" s="98">
        <f>IFERROR(VLOOKUP($F3612&amp;$C3612,Sales!$J:$W,11,0),0)</f>
        <v>0</v>
      </c>
      <c r="O3612" s="98">
        <f>IFERROR(VLOOKUP($F3612&amp;$C3612,Sales!$J:$W,12,0),0)</f>
        <v>0</v>
      </c>
      <c r="P3612" s="98">
        <f>IFERROR(VLOOKUP($F3612&amp;$C3612,Sales!$J:$W,13,0),0)</f>
        <v>0</v>
      </c>
      <c r="Q3612" s="98">
        <f>IFERROR(VLOOKUP($F3612&amp;$C3612,Sales!$A:$H,7,0),0)</f>
        <v>0</v>
      </c>
      <c r="R3612" s="41" t="str">
        <f t="shared" si="113"/>
        <v>ERROR</v>
      </c>
      <c r="S3612" s="15"/>
      <c r="T3612" s="15"/>
      <c r="U3612" s="15"/>
      <c r="V3612" s="15"/>
      <c r="W3612" s="15"/>
      <c r="X3612" s="15"/>
      <c r="Y3612" s="41"/>
      <c r="Z3612" s="41"/>
      <c r="AA3612" s="41"/>
      <c r="AB3612" s="15"/>
      <c r="AC3612" s="15"/>
      <c r="AD3612" s="15"/>
      <c r="AE3612" s="15"/>
      <c r="AF3612" s="15"/>
      <c r="AG3612" s="15"/>
      <c r="AH3612" s="15"/>
      <c r="AI3612" s="15"/>
      <c r="AJ3612" s="15"/>
      <c r="AK3612" s="15"/>
      <c r="AL3612" s="15"/>
      <c r="AM3612" s="15"/>
      <c r="AN3612" s="15"/>
      <c r="AO3612" s="15"/>
      <c r="AP3612" s="15"/>
      <c r="AQ3612" s="15"/>
      <c r="AR3612" s="15"/>
      <c r="AS3612" s="15"/>
      <c r="AT3612" s="15"/>
      <c r="AU3612" s="15"/>
      <c r="AV3612" s="15"/>
      <c r="AW3612" s="15"/>
      <c r="AX3612" s="82"/>
      <c r="AY3612" s="82"/>
      <c r="AZ3612" s="10">
        <v>1</v>
      </c>
      <c r="BA3612" t="s">
        <v>22</v>
      </c>
      <c r="BB3612" t="s">
        <v>23</v>
      </c>
      <c r="BD3612" s="7" t="str">
        <f t="shared" si="112"/>
        <v>9751255263Shopee</v>
      </c>
    </row>
    <row r="3613" spans="2:57" ht="13.5" customHeight="1" x14ac:dyDescent="0.35">
      <c r="B3613" s="10" t="s">
        <v>17</v>
      </c>
      <c r="C3613" s="10" t="s">
        <v>806</v>
      </c>
      <c r="D3613" s="10" t="s">
        <v>65</v>
      </c>
      <c r="E3613" s="10" t="s">
        <v>66</v>
      </c>
      <c r="F3613" s="96" t="s">
        <v>3361</v>
      </c>
      <c r="G3613" s="138">
        <v>7563297818</v>
      </c>
      <c r="H3613" s="96" t="s">
        <v>14375</v>
      </c>
      <c r="I3613" s="96" t="s">
        <v>6296</v>
      </c>
      <c r="J3613" s="10" t="s">
        <v>14376</v>
      </c>
      <c r="K3613" s="102" t="s">
        <v>10380</v>
      </c>
      <c r="L3613" s="98">
        <f>IFERROR(VLOOKUP($F3613&amp;$C3613,Sales!$J:$W,9,0),0)</f>
        <v>0</v>
      </c>
      <c r="M3613" s="98">
        <f>IFERROR(VLOOKUP($F3613&amp;$C3613,Sales!$J:$W,10,0),0)</f>
        <v>0</v>
      </c>
      <c r="N3613" s="98">
        <f>IFERROR(VLOOKUP($F3613&amp;$C3613,Sales!$J:$W,11,0),0)</f>
        <v>0</v>
      </c>
      <c r="O3613" s="98">
        <f>IFERROR(VLOOKUP($F3613&amp;$C3613,Sales!$J:$W,12,0),0)</f>
        <v>0</v>
      </c>
      <c r="P3613" s="98">
        <f>IFERROR(VLOOKUP($F3613&amp;$C3613,Sales!$J:$W,13,0),0)</f>
        <v>0</v>
      </c>
      <c r="Q3613" s="98">
        <f>IFERROR(VLOOKUP($F3613&amp;$C3613,Sales!$A:$H,7,0),0)</f>
        <v>0</v>
      </c>
      <c r="R3613" s="41" t="str">
        <f t="shared" si="113"/>
        <v>ERROR</v>
      </c>
      <c r="S3613" s="15"/>
      <c r="T3613" s="15"/>
      <c r="U3613" s="15"/>
      <c r="V3613" s="15"/>
      <c r="W3613" s="15"/>
      <c r="X3613" s="15"/>
      <c r="Y3613" s="41"/>
      <c r="Z3613" s="41"/>
      <c r="AA3613" s="41"/>
      <c r="AB3613" s="15"/>
      <c r="AC3613" s="15"/>
      <c r="AD3613" s="15"/>
      <c r="AE3613" s="15"/>
      <c r="AF3613" s="15"/>
      <c r="AG3613" s="15"/>
      <c r="AH3613" s="15"/>
      <c r="AI3613" s="15"/>
      <c r="AJ3613" s="41"/>
      <c r="AK3613" s="15"/>
      <c r="AL3613" s="15"/>
      <c r="AM3613" s="15"/>
      <c r="AN3613" s="15"/>
      <c r="AO3613" s="15"/>
      <c r="AP3613" s="15"/>
      <c r="AQ3613" s="15"/>
      <c r="AR3613" s="15"/>
      <c r="AS3613" s="15"/>
      <c r="AT3613" s="15"/>
      <c r="AU3613" s="15"/>
      <c r="AV3613" s="15"/>
      <c r="AW3613" s="15"/>
      <c r="AX3613" s="15"/>
      <c r="AY3613" s="15"/>
      <c r="AZ3613" s="10">
        <v>1</v>
      </c>
      <c r="BA3613" s="100" t="s">
        <v>14193</v>
      </c>
      <c r="BB3613" t="s">
        <v>88</v>
      </c>
      <c r="BD3613" s="7" t="str">
        <f t="shared" si="112"/>
        <v>7563297818Shopee</v>
      </c>
      <c r="BE3613" s="101"/>
    </row>
    <row r="3614" spans="2:57" ht="13.5" customHeight="1" x14ac:dyDescent="0.35">
      <c r="B3614" s="10" t="s">
        <v>17</v>
      </c>
      <c r="C3614" s="10" t="s">
        <v>806</v>
      </c>
      <c r="D3614" s="10" t="s">
        <v>119</v>
      </c>
      <c r="E3614" s="10" t="s">
        <v>120</v>
      </c>
      <c r="F3614" s="10" t="s">
        <v>186</v>
      </c>
      <c r="G3614" s="137">
        <v>6316471883</v>
      </c>
      <c r="H3614" s="10" t="s">
        <v>12536</v>
      </c>
      <c r="I3614" s="10" t="s">
        <v>187</v>
      </c>
      <c r="J3614" s="10" t="s">
        <v>3729</v>
      </c>
      <c r="K3614" s="102" t="s">
        <v>6142</v>
      </c>
      <c r="L3614" s="98">
        <f>IFERROR(VLOOKUP($F3614&amp;$C3614,Sales!$J:$W,9,0),0)</f>
        <v>0</v>
      </c>
      <c r="M3614" s="98">
        <f>IFERROR(VLOOKUP($F3614&amp;$C3614,Sales!$J:$W,10,0),0)</f>
        <v>0</v>
      </c>
      <c r="N3614" s="98">
        <f>IFERROR(VLOOKUP($F3614&amp;$C3614,Sales!$J:$W,11,0),0)</f>
        <v>0</v>
      </c>
      <c r="O3614" s="98">
        <f>IFERROR(VLOOKUP($F3614&amp;$C3614,Sales!$J:$W,12,0),0)</f>
        <v>0</v>
      </c>
      <c r="P3614" s="98">
        <f>IFERROR(VLOOKUP($F3614&amp;$C3614,Sales!$J:$W,13,0),0)</f>
        <v>0</v>
      </c>
      <c r="Q3614" s="98">
        <f>IFERROR(VLOOKUP($F3614&amp;$C3614,Sales!$A:$H,7,0),0)</f>
        <v>0</v>
      </c>
      <c r="R3614" s="41" t="str">
        <f t="shared" si="113"/>
        <v>ERROR</v>
      </c>
      <c r="S3614" s="15"/>
      <c r="T3614" s="15"/>
      <c r="U3614" s="15"/>
      <c r="V3614" s="15"/>
      <c r="W3614" s="15"/>
      <c r="X3614" s="15"/>
      <c r="Y3614" s="41"/>
      <c r="Z3614" s="41"/>
      <c r="AA3614" s="41"/>
      <c r="AB3614" s="15"/>
      <c r="AC3614" s="15"/>
      <c r="AD3614" s="15"/>
      <c r="AE3614" s="15"/>
      <c r="AF3614" s="15"/>
      <c r="AG3614" s="15"/>
      <c r="AH3614" s="15"/>
      <c r="AI3614" s="15"/>
      <c r="AJ3614" s="15"/>
      <c r="AK3614" s="15"/>
      <c r="AL3614" s="15"/>
      <c r="AM3614" s="15"/>
      <c r="AN3614" s="15"/>
      <c r="AO3614" s="15"/>
      <c r="AP3614" s="15"/>
      <c r="AQ3614" s="15"/>
      <c r="AR3614" s="15"/>
      <c r="AS3614" s="15"/>
      <c r="AT3614" s="15"/>
      <c r="AU3614" s="15"/>
      <c r="AV3614" s="15"/>
      <c r="AW3614" s="15"/>
      <c r="AX3614" s="82"/>
      <c r="AY3614" s="82"/>
      <c r="AZ3614" s="10">
        <v>1</v>
      </c>
      <c r="BA3614" t="s">
        <v>22</v>
      </c>
      <c r="BB3614" t="s">
        <v>23</v>
      </c>
      <c r="BD3614" s="7" t="str">
        <f t="shared" si="112"/>
        <v>6316471883Shopee</v>
      </c>
    </row>
    <row r="3615" spans="2:57" ht="13.5" customHeight="1" x14ac:dyDescent="0.35">
      <c r="B3615" s="10" t="s">
        <v>17</v>
      </c>
      <c r="C3615" s="10" t="s">
        <v>806</v>
      </c>
      <c r="D3615" s="10" t="s">
        <v>119</v>
      </c>
      <c r="E3615" s="10" t="s">
        <v>120</v>
      </c>
      <c r="F3615" s="10" t="s">
        <v>973</v>
      </c>
      <c r="G3615" s="137">
        <v>4240154549</v>
      </c>
      <c r="H3615" s="10" t="s">
        <v>12166</v>
      </c>
      <c r="I3615" s="10" t="s">
        <v>974</v>
      </c>
      <c r="J3615" s="10" t="s">
        <v>975</v>
      </c>
      <c r="K3615" s="102" t="s">
        <v>6136</v>
      </c>
      <c r="L3615" s="98">
        <f>IFERROR(VLOOKUP($F3615&amp;$C3615,Sales!$J:$W,9,0),0)</f>
        <v>0</v>
      </c>
      <c r="M3615" s="98">
        <f>IFERROR(VLOOKUP($F3615&amp;$C3615,Sales!$J:$W,10,0),0)</f>
        <v>0</v>
      </c>
      <c r="N3615" s="98">
        <f>IFERROR(VLOOKUP($F3615&amp;$C3615,Sales!$J:$W,11,0),0)</f>
        <v>0</v>
      </c>
      <c r="O3615" s="98">
        <f>IFERROR(VLOOKUP($F3615&amp;$C3615,Sales!$J:$W,12,0),0)</f>
        <v>0</v>
      </c>
      <c r="P3615" s="98">
        <f>IFERROR(VLOOKUP($F3615&amp;$C3615,Sales!$J:$W,13,0),0)</f>
        <v>0</v>
      </c>
      <c r="Q3615" s="98">
        <f>IFERROR(VLOOKUP($F3615&amp;$C3615,Sales!$A:$H,7,0),0)</f>
        <v>0</v>
      </c>
      <c r="R3615" s="41" t="str">
        <f t="shared" si="113"/>
        <v>ERROR</v>
      </c>
      <c r="S3615" s="15"/>
      <c r="T3615" s="15"/>
      <c r="U3615" s="15"/>
      <c r="V3615" s="15"/>
      <c r="W3615" s="15"/>
      <c r="X3615" s="15"/>
      <c r="Y3615" s="41"/>
      <c r="Z3615" s="41"/>
      <c r="AA3615" s="41"/>
      <c r="AB3615" s="15"/>
      <c r="AC3615" s="15"/>
      <c r="AD3615" s="15"/>
      <c r="AE3615" s="15"/>
      <c r="AF3615" s="15"/>
      <c r="AG3615" s="15"/>
      <c r="AH3615" s="15"/>
      <c r="AI3615" s="15"/>
      <c r="AJ3615" s="15"/>
      <c r="AK3615" s="15"/>
      <c r="AL3615" s="15"/>
      <c r="AM3615" s="15"/>
      <c r="AN3615" s="15"/>
      <c r="AO3615" s="15"/>
      <c r="AP3615" s="15"/>
      <c r="AQ3615" s="15"/>
      <c r="AR3615" s="15"/>
      <c r="AS3615" s="15"/>
      <c r="AT3615" s="15"/>
      <c r="AU3615" s="15"/>
      <c r="AV3615" s="15"/>
      <c r="AW3615" s="15"/>
      <c r="AX3615" s="82"/>
      <c r="AY3615" s="82"/>
      <c r="AZ3615" s="10">
        <v>1</v>
      </c>
      <c r="BA3615" t="s">
        <v>22</v>
      </c>
      <c r="BB3615" t="s">
        <v>23</v>
      </c>
      <c r="BD3615" s="7" t="str">
        <f t="shared" si="112"/>
        <v>4240154549Shopee</v>
      </c>
    </row>
    <row r="3616" spans="2:57" ht="13.5" customHeight="1" x14ac:dyDescent="0.35">
      <c r="B3616" s="10" t="s">
        <v>17</v>
      </c>
      <c r="C3616" s="10" t="s">
        <v>806</v>
      </c>
      <c r="D3616" s="10" t="s">
        <v>119</v>
      </c>
      <c r="E3616" s="10" t="s">
        <v>120</v>
      </c>
      <c r="F3616" s="10" t="s">
        <v>9881</v>
      </c>
      <c r="G3616" s="137">
        <v>10654811669</v>
      </c>
      <c r="H3616" s="10" t="s">
        <v>12253</v>
      </c>
      <c r="I3616" s="10">
        <v>4987176082893</v>
      </c>
      <c r="J3616" s="10" t="s">
        <v>9945</v>
      </c>
      <c r="K3616" s="105" t="s">
        <v>10015</v>
      </c>
      <c r="L3616" s="98">
        <f>IFERROR(VLOOKUP($F3616&amp;$C3616,Sales!$J:$W,9,0),0)</f>
        <v>0</v>
      </c>
      <c r="M3616" s="98">
        <f>IFERROR(VLOOKUP($F3616&amp;$C3616,Sales!$J:$W,10,0),0)</f>
        <v>0</v>
      </c>
      <c r="N3616" s="98">
        <f>IFERROR(VLOOKUP($F3616&amp;$C3616,Sales!$J:$W,11,0),0)</f>
        <v>0</v>
      </c>
      <c r="O3616" s="98">
        <f>IFERROR(VLOOKUP($F3616&amp;$C3616,Sales!$J:$W,12,0),0)</f>
        <v>0</v>
      </c>
      <c r="P3616" s="98">
        <f>IFERROR(VLOOKUP($F3616&amp;$C3616,Sales!$J:$W,13,0),0)</f>
        <v>0</v>
      </c>
      <c r="Q3616" s="98">
        <f>IFERROR(VLOOKUP($F3616&amp;$C3616,Sales!$A:$H,7,0),0)</f>
        <v>0</v>
      </c>
      <c r="R3616" s="41" t="str">
        <f t="shared" si="113"/>
        <v>ERROR</v>
      </c>
      <c r="S3616" s="15"/>
      <c r="T3616" s="15"/>
      <c r="U3616" s="15"/>
      <c r="V3616" s="15"/>
      <c r="W3616" s="15"/>
      <c r="X3616" s="15"/>
      <c r="Y3616" s="41"/>
      <c r="Z3616" s="41"/>
      <c r="AA3616" s="41"/>
      <c r="AB3616" s="15"/>
      <c r="AC3616" s="15"/>
      <c r="AD3616" s="15"/>
      <c r="AE3616" s="15"/>
      <c r="AF3616" s="15"/>
      <c r="AG3616" s="15"/>
      <c r="AH3616" s="15"/>
      <c r="AI3616" s="15"/>
      <c r="AJ3616" s="15"/>
      <c r="AK3616" s="15"/>
      <c r="AL3616" s="15"/>
      <c r="AM3616" s="15"/>
      <c r="AN3616" s="15"/>
      <c r="AO3616" s="15"/>
      <c r="AP3616" s="15"/>
      <c r="AQ3616" s="15"/>
      <c r="AR3616" s="15"/>
      <c r="AS3616" s="15"/>
      <c r="AT3616" s="15"/>
      <c r="AU3616" s="15"/>
      <c r="AV3616" s="15"/>
      <c r="AW3616" s="15"/>
      <c r="AX3616" s="82"/>
      <c r="AY3616" s="82"/>
      <c r="AZ3616" s="10">
        <v>1</v>
      </c>
      <c r="BA3616" t="s">
        <v>22</v>
      </c>
      <c r="BB3616" t="s">
        <v>23</v>
      </c>
      <c r="BD3616" s="7" t="str">
        <f t="shared" si="112"/>
        <v>10654811669Shopee</v>
      </c>
    </row>
    <row r="3617" spans="2:57" ht="13.5" customHeight="1" x14ac:dyDescent="0.35">
      <c r="B3617" s="10" t="s">
        <v>17</v>
      </c>
      <c r="C3617" s="10" t="s">
        <v>806</v>
      </c>
      <c r="D3617" s="10" t="s">
        <v>119</v>
      </c>
      <c r="E3617" s="10" t="s">
        <v>120</v>
      </c>
      <c r="F3617" s="10" t="s">
        <v>9882</v>
      </c>
      <c r="G3617" s="137">
        <v>11354045156</v>
      </c>
      <c r="H3617" s="10" t="s">
        <v>12254</v>
      </c>
      <c r="I3617" s="10">
        <v>4987176082909</v>
      </c>
      <c r="J3617" s="10" t="s">
        <v>9946</v>
      </c>
      <c r="K3617" s="102" t="s">
        <v>10016</v>
      </c>
      <c r="L3617" s="98">
        <f>IFERROR(VLOOKUP($F3617&amp;$C3617,Sales!$J:$W,9,0),0)</f>
        <v>0</v>
      </c>
      <c r="M3617" s="98">
        <f>IFERROR(VLOOKUP($F3617&amp;$C3617,Sales!$J:$W,10,0),0)</f>
        <v>0</v>
      </c>
      <c r="N3617" s="98">
        <f>IFERROR(VLOOKUP($F3617&amp;$C3617,Sales!$J:$W,11,0),0)</f>
        <v>0</v>
      </c>
      <c r="O3617" s="98">
        <f>IFERROR(VLOOKUP($F3617&amp;$C3617,Sales!$J:$W,12,0),0)</f>
        <v>0</v>
      </c>
      <c r="P3617" s="98">
        <f>IFERROR(VLOOKUP($F3617&amp;$C3617,Sales!$J:$W,13,0),0)</f>
        <v>0</v>
      </c>
      <c r="Q3617" s="98">
        <f>IFERROR(VLOOKUP($F3617&amp;$C3617,Sales!$A:$H,7,0),0)</f>
        <v>0</v>
      </c>
      <c r="R3617" s="41" t="str">
        <f t="shared" si="113"/>
        <v>ERROR</v>
      </c>
      <c r="S3617" s="15"/>
      <c r="T3617" s="15"/>
      <c r="U3617" s="15"/>
      <c r="V3617" s="15"/>
      <c r="W3617" s="15"/>
      <c r="X3617" s="15"/>
      <c r="Y3617" s="41"/>
      <c r="Z3617" s="41"/>
      <c r="AA3617" s="41"/>
      <c r="AB3617" s="15"/>
      <c r="AC3617" s="15"/>
      <c r="AD3617" s="15"/>
      <c r="AE3617" s="15"/>
      <c r="AF3617" s="15"/>
      <c r="AG3617" s="15"/>
      <c r="AH3617" s="15"/>
      <c r="AI3617" s="15"/>
      <c r="AJ3617" s="15"/>
      <c r="AK3617" s="15"/>
      <c r="AL3617" s="15"/>
      <c r="AM3617" s="15"/>
      <c r="AN3617" s="15"/>
      <c r="AO3617" s="15"/>
      <c r="AP3617" s="15"/>
      <c r="AQ3617" s="15"/>
      <c r="AR3617" s="15"/>
      <c r="AS3617" s="15"/>
      <c r="AT3617" s="15"/>
      <c r="AU3617" s="15"/>
      <c r="AV3617" s="15"/>
      <c r="AW3617" s="15"/>
      <c r="AX3617" s="82"/>
      <c r="AY3617" s="82"/>
      <c r="AZ3617" s="10">
        <v>1</v>
      </c>
      <c r="BA3617" t="s">
        <v>22</v>
      </c>
      <c r="BB3617" t="s">
        <v>23</v>
      </c>
      <c r="BD3617" s="7" t="str">
        <f t="shared" si="112"/>
        <v>11354045156Shopee</v>
      </c>
    </row>
    <row r="3618" spans="2:57" ht="13.5" customHeight="1" x14ac:dyDescent="0.35">
      <c r="B3618" s="10" t="s">
        <v>17</v>
      </c>
      <c r="C3618" s="10" t="s">
        <v>806</v>
      </c>
      <c r="D3618" s="10" t="s">
        <v>119</v>
      </c>
      <c r="E3618" s="10" t="s">
        <v>120</v>
      </c>
      <c r="F3618" s="10" t="s">
        <v>9883</v>
      </c>
      <c r="G3618" s="137">
        <v>3093673458</v>
      </c>
      <c r="H3618" s="10" t="s">
        <v>12255</v>
      </c>
      <c r="I3618" s="10">
        <v>7702018469543</v>
      </c>
      <c r="J3618" s="10" t="s">
        <v>9947</v>
      </c>
      <c r="K3618" s="105" t="s">
        <v>9922</v>
      </c>
      <c r="L3618" s="98">
        <f>IFERROR(VLOOKUP($F3618&amp;$C3618,Sales!$J:$W,9,0),0)</f>
        <v>0</v>
      </c>
      <c r="M3618" s="98">
        <f>IFERROR(VLOOKUP($F3618&amp;$C3618,Sales!$J:$W,10,0),0)</f>
        <v>0</v>
      </c>
      <c r="N3618" s="98">
        <f>IFERROR(VLOOKUP($F3618&amp;$C3618,Sales!$J:$W,11,0),0)</f>
        <v>0</v>
      </c>
      <c r="O3618" s="98">
        <f>IFERROR(VLOOKUP($F3618&amp;$C3618,Sales!$J:$W,12,0),0)</f>
        <v>0</v>
      </c>
      <c r="P3618" s="98">
        <f>IFERROR(VLOOKUP($F3618&amp;$C3618,Sales!$J:$W,13,0),0)</f>
        <v>0</v>
      </c>
      <c r="Q3618" s="98">
        <f>IFERROR(VLOOKUP($F3618&amp;$C3618,Sales!$A:$H,7,0),0)</f>
        <v>0</v>
      </c>
      <c r="R3618" s="41" t="str">
        <f t="shared" si="113"/>
        <v>ERROR</v>
      </c>
      <c r="S3618" s="15"/>
      <c r="T3618" s="15"/>
      <c r="U3618" s="15"/>
      <c r="V3618" s="15"/>
      <c r="W3618" s="15"/>
      <c r="X3618" s="15"/>
      <c r="Y3618" s="41"/>
      <c r="Z3618" s="41"/>
      <c r="AA3618" s="41"/>
      <c r="AB3618" s="15"/>
      <c r="AC3618" s="15"/>
      <c r="AD3618" s="15"/>
      <c r="AE3618" s="15"/>
      <c r="AF3618" s="15"/>
      <c r="AG3618" s="15"/>
      <c r="AH3618" s="15"/>
      <c r="AI3618" s="15"/>
      <c r="AJ3618" s="15"/>
      <c r="AK3618" s="15"/>
      <c r="AL3618" s="15"/>
      <c r="AM3618" s="15"/>
      <c r="AN3618" s="15"/>
      <c r="AO3618" s="15"/>
      <c r="AP3618" s="15"/>
      <c r="AQ3618" s="15"/>
      <c r="AR3618" s="15"/>
      <c r="AS3618" s="15"/>
      <c r="AT3618" s="15"/>
      <c r="AU3618" s="15"/>
      <c r="AV3618" s="15"/>
      <c r="AW3618" s="15"/>
      <c r="AX3618" s="82"/>
      <c r="AY3618" s="82"/>
      <c r="AZ3618" s="10">
        <v>1</v>
      </c>
      <c r="BA3618" t="s">
        <v>22</v>
      </c>
      <c r="BB3618" t="s">
        <v>23</v>
      </c>
      <c r="BD3618" s="7" t="str">
        <f t="shared" si="112"/>
        <v>3093673458Shopee</v>
      </c>
    </row>
    <row r="3619" spans="2:57" ht="13.5" customHeight="1" x14ac:dyDescent="0.35">
      <c r="B3619" s="10" t="s">
        <v>17</v>
      </c>
      <c r="C3619" s="10" t="s">
        <v>806</v>
      </c>
      <c r="D3619" s="10" t="s">
        <v>405</v>
      </c>
      <c r="E3619" s="10" t="s">
        <v>406</v>
      </c>
      <c r="F3619" s="10" t="s">
        <v>3010</v>
      </c>
      <c r="G3619" s="137">
        <v>5656365795</v>
      </c>
      <c r="H3619" s="10" t="s">
        <v>14377</v>
      </c>
      <c r="I3619" s="10" t="s">
        <v>6247</v>
      </c>
      <c r="J3619" s="10" t="s">
        <v>14378</v>
      </c>
      <c r="K3619" s="102" t="s">
        <v>10293</v>
      </c>
      <c r="L3619" s="98">
        <f>IFERROR(VLOOKUP($F3619&amp;$C3619,Sales!$J:$W,9,0),0)</f>
        <v>0</v>
      </c>
      <c r="M3619" s="98">
        <f>IFERROR(VLOOKUP($F3619&amp;$C3619,Sales!$J:$W,10,0),0)</f>
        <v>0</v>
      </c>
      <c r="N3619" s="98">
        <f>IFERROR(VLOOKUP($F3619&amp;$C3619,Sales!$J:$W,11,0),0)</f>
        <v>0</v>
      </c>
      <c r="O3619" s="98">
        <f>IFERROR(VLOOKUP($F3619&amp;$C3619,Sales!$J:$W,12,0),0)</f>
        <v>0</v>
      </c>
      <c r="P3619" s="98">
        <f>IFERROR(VLOOKUP($F3619&amp;$C3619,Sales!$J:$W,13,0),0)</f>
        <v>0</v>
      </c>
      <c r="Q3619" s="98">
        <f>IFERROR(VLOOKUP($F3619&amp;$C3619,Sales!$A:$H,7,0),0)</f>
        <v>0</v>
      </c>
      <c r="R3619" s="41" t="str">
        <f t="shared" si="113"/>
        <v>ERROR</v>
      </c>
      <c r="S3619" s="15"/>
      <c r="T3619" s="15"/>
      <c r="U3619" s="15"/>
      <c r="V3619" s="15"/>
      <c r="W3619" s="15"/>
      <c r="X3619" s="15"/>
      <c r="Y3619" s="41"/>
      <c r="Z3619" s="41"/>
      <c r="AA3619" s="41"/>
      <c r="AB3619" s="15"/>
      <c r="AC3619" s="15"/>
      <c r="AD3619" s="15"/>
      <c r="AE3619" s="15"/>
      <c r="AF3619" s="15"/>
      <c r="AG3619" s="15"/>
      <c r="AH3619" s="15"/>
      <c r="AI3619" s="15"/>
      <c r="AJ3619" s="41"/>
      <c r="AK3619" s="15"/>
      <c r="AL3619" s="15"/>
      <c r="AM3619" s="15"/>
      <c r="AN3619" s="15"/>
      <c r="AO3619" s="15"/>
      <c r="AP3619" s="15"/>
      <c r="AQ3619" s="15"/>
      <c r="AR3619" s="15"/>
      <c r="AS3619" s="15"/>
      <c r="AT3619" s="15"/>
      <c r="AU3619" s="15"/>
      <c r="AV3619" s="15"/>
      <c r="AW3619" s="15"/>
      <c r="AX3619" s="15"/>
      <c r="AY3619" s="15"/>
      <c r="AZ3619" s="10">
        <v>1</v>
      </c>
      <c r="BA3619" s="100" t="s">
        <v>14193</v>
      </c>
      <c r="BB3619" t="s">
        <v>88</v>
      </c>
      <c r="BD3619" s="7" t="str">
        <f t="shared" si="112"/>
        <v>5656365795Shopee</v>
      </c>
      <c r="BE3619" s="101"/>
    </row>
    <row r="3620" spans="2:57" ht="13.5" customHeight="1" x14ac:dyDescent="0.35">
      <c r="B3620" s="10" t="s">
        <v>17</v>
      </c>
      <c r="C3620" s="10" t="s">
        <v>806</v>
      </c>
      <c r="D3620" s="10" t="s">
        <v>549</v>
      </c>
      <c r="E3620" s="10" t="s">
        <v>194</v>
      </c>
      <c r="F3620" s="96" t="s">
        <v>4083</v>
      </c>
      <c r="G3620" s="138">
        <v>5163832167</v>
      </c>
      <c r="H3620" s="96" t="s">
        <v>14379</v>
      </c>
      <c r="I3620" s="96" t="s">
        <v>6248</v>
      </c>
      <c r="J3620" s="10" t="s">
        <v>14380</v>
      </c>
      <c r="K3620" s="102" t="s">
        <v>5630</v>
      </c>
      <c r="L3620" s="98">
        <f>IFERROR(VLOOKUP($F3620&amp;$C3620,Sales!$J:$W,9,0),0)</f>
        <v>0</v>
      </c>
      <c r="M3620" s="98">
        <f>IFERROR(VLOOKUP($F3620&amp;$C3620,Sales!$J:$W,10,0),0)</f>
        <v>0</v>
      </c>
      <c r="N3620" s="98">
        <f>IFERROR(VLOOKUP($F3620&amp;$C3620,Sales!$J:$W,11,0),0)</f>
        <v>0</v>
      </c>
      <c r="O3620" s="98">
        <f>IFERROR(VLOOKUP($F3620&amp;$C3620,Sales!$J:$W,12,0),0)</f>
        <v>0</v>
      </c>
      <c r="P3620" s="98">
        <f>IFERROR(VLOOKUP($F3620&amp;$C3620,Sales!$J:$W,13,0),0)</f>
        <v>0</v>
      </c>
      <c r="Q3620" s="98">
        <f>IFERROR(VLOOKUP($F3620&amp;$C3620,Sales!$A:$H,7,0),0)</f>
        <v>0</v>
      </c>
      <c r="R3620" s="41" t="str">
        <f t="shared" si="113"/>
        <v>ERROR</v>
      </c>
      <c r="S3620" s="15"/>
      <c r="T3620" s="15"/>
      <c r="U3620" s="15"/>
      <c r="V3620" s="15"/>
      <c r="W3620" s="15"/>
      <c r="X3620" s="15"/>
      <c r="Y3620" s="41"/>
      <c r="Z3620" s="41"/>
      <c r="AA3620" s="41"/>
      <c r="AB3620" s="15"/>
      <c r="AC3620" s="15"/>
      <c r="AD3620" s="15"/>
      <c r="AE3620" s="15"/>
      <c r="AF3620" s="15"/>
      <c r="AG3620" s="15"/>
      <c r="AH3620" s="15"/>
      <c r="AI3620" s="15"/>
      <c r="AJ3620" s="41"/>
      <c r="AK3620" s="15"/>
      <c r="AL3620" s="15"/>
      <c r="AM3620" s="15"/>
      <c r="AN3620" s="15"/>
      <c r="AO3620" s="15"/>
      <c r="AP3620" s="15"/>
      <c r="AQ3620" s="15"/>
      <c r="AR3620" s="15"/>
      <c r="AS3620" s="15"/>
      <c r="AT3620" s="15"/>
      <c r="AU3620" s="15"/>
      <c r="AV3620" s="15"/>
      <c r="AW3620" s="15"/>
      <c r="AX3620" s="15"/>
      <c r="AY3620" s="15"/>
      <c r="AZ3620" s="10">
        <v>1</v>
      </c>
      <c r="BA3620" s="100" t="s">
        <v>14193</v>
      </c>
      <c r="BB3620" t="s">
        <v>88</v>
      </c>
      <c r="BD3620" s="7" t="str">
        <f t="shared" si="112"/>
        <v>5163832167Shopee</v>
      </c>
      <c r="BE3620" s="101"/>
    </row>
    <row r="3621" spans="2:57" ht="13.5" customHeight="1" x14ac:dyDescent="0.35">
      <c r="B3621" s="10" t="s">
        <v>17</v>
      </c>
      <c r="C3621" s="10" t="s">
        <v>806</v>
      </c>
      <c r="D3621" s="10" t="s">
        <v>119</v>
      </c>
      <c r="E3621" s="10" t="s">
        <v>120</v>
      </c>
      <c r="F3621" s="10" t="s">
        <v>10106</v>
      </c>
      <c r="G3621" s="137">
        <v>11933537944</v>
      </c>
      <c r="H3621" s="10" t="s">
        <v>12268</v>
      </c>
      <c r="I3621" s="10" t="s">
        <v>9900</v>
      </c>
      <c r="J3621" s="10" t="s">
        <v>9969</v>
      </c>
      <c r="K3621" s="102" t="s">
        <v>9842</v>
      </c>
      <c r="L3621" s="98">
        <f>IFERROR(VLOOKUP($F3621&amp;$C3621,Sales!$J:$W,9,0),0)</f>
        <v>0</v>
      </c>
      <c r="M3621" s="98">
        <f>IFERROR(VLOOKUP($F3621&amp;$C3621,Sales!$J:$W,10,0),0)</f>
        <v>0</v>
      </c>
      <c r="N3621" s="98">
        <f>IFERROR(VLOOKUP($F3621&amp;$C3621,Sales!$J:$W,11,0),0)</f>
        <v>0</v>
      </c>
      <c r="O3621" s="98">
        <f>IFERROR(VLOOKUP($F3621&amp;$C3621,Sales!$J:$W,12,0),0)</f>
        <v>0</v>
      </c>
      <c r="P3621" s="98">
        <f>IFERROR(VLOOKUP($F3621&amp;$C3621,Sales!$J:$W,13,0),0)</f>
        <v>0</v>
      </c>
      <c r="Q3621" s="98">
        <f>IFERROR(VLOOKUP($F3621&amp;$C3621,Sales!$A:$H,7,0),0)</f>
        <v>0</v>
      </c>
      <c r="R3621" s="41" t="str">
        <f t="shared" si="113"/>
        <v>ERROR</v>
      </c>
      <c r="S3621" s="15"/>
      <c r="T3621" s="15"/>
      <c r="U3621" s="15"/>
      <c r="V3621" s="15"/>
      <c r="W3621" s="15"/>
      <c r="X3621" s="15"/>
      <c r="Y3621" s="41"/>
      <c r="Z3621" s="41"/>
      <c r="AA3621" s="41"/>
      <c r="AB3621" s="15"/>
      <c r="AC3621" s="15"/>
      <c r="AD3621" s="15"/>
      <c r="AE3621" s="15"/>
      <c r="AF3621" s="15"/>
      <c r="AG3621" s="15"/>
      <c r="AH3621" s="15"/>
      <c r="AI3621" s="15"/>
      <c r="AJ3621" s="15"/>
      <c r="AK3621" s="15"/>
      <c r="AL3621" s="15"/>
      <c r="AM3621" s="15"/>
      <c r="AN3621" s="15"/>
      <c r="AO3621" s="15"/>
      <c r="AP3621" s="15"/>
      <c r="AQ3621" s="15"/>
      <c r="AR3621" s="15"/>
      <c r="AS3621" s="15"/>
      <c r="AT3621" s="15"/>
      <c r="AU3621" s="15"/>
      <c r="AV3621" s="15"/>
      <c r="AW3621" s="15"/>
      <c r="AX3621" s="82"/>
      <c r="AY3621" s="82"/>
      <c r="AZ3621" s="10">
        <v>1</v>
      </c>
      <c r="BA3621" t="s">
        <v>22</v>
      </c>
      <c r="BB3621" t="s">
        <v>23</v>
      </c>
      <c r="BD3621" s="7" t="str">
        <f t="shared" si="112"/>
        <v>11933537944Shopee</v>
      </c>
    </row>
    <row r="3622" spans="2:57" ht="13.5" customHeight="1" x14ac:dyDescent="0.35">
      <c r="B3622" s="10" t="s">
        <v>17</v>
      </c>
      <c r="C3622" s="10" t="s">
        <v>806</v>
      </c>
      <c r="D3622" s="10" t="s">
        <v>119</v>
      </c>
      <c r="E3622" s="10" t="s">
        <v>120</v>
      </c>
      <c r="F3622" s="10"/>
      <c r="G3622" s="137">
        <v>10638585898</v>
      </c>
      <c r="H3622" s="10" t="s">
        <v>12269</v>
      </c>
      <c r="I3622" s="10" t="s">
        <v>9901</v>
      </c>
      <c r="J3622" s="10" t="s">
        <v>9970</v>
      </c>
      <c r="K3622" s="102" t="s">
        <v>9833</v>
      </c>
      <c r="L3622" s="98">
        <f>IFERROR(VLOOKUP($F3622&amp;$C3622,Sales!$J:$W,9,0),0)</f>
        <v>0</v>
      </c>
      <c r="M3622" s="98">
        <f>IFERROR(VLOOKUP($F3622&amp;$C3622,Sales!$J:$W,10,0),0)</f>
        <v>0</v>
      </c>
      <c r="N3622" s="98">
        <f>IFERROR(VLOOKUP($F3622&amp;$C3622,Sales!$J:$W,11,0),0)</f>
        <v>0</v>
      </c>
      <c r="O3622" s="98">
        <f>IFERROR(VLOOKUP($F3622&amp;$C3622,Sales!$J:$W,12,0),0)</f>
        <v>0</v>
      </c>
      <c r="P3622" s="98">
        <f>IFERROR(VLOOKUP($F3622&amp;$C3622,Sales!$J:$W,13,0),0)</f>
        <v>0</v>
      </c>
      <c r="Q3622" s="98">
        <f>IFERROR(VLOOKUP($F3622&amp;$C3622,Sales!$A:$H,7,0),0)</f>
        <v>0</v>
      </c>
      <c r="R3622" s="41" t="str">
        <f t="shared" si="113"/>
        <v>ERROR</v>
      </c>
      <c r="S3622" s="15"/>
      <c r="T3622" s="15"/>
      <c r="U3622" s="15"/>
      <c r="V3622" s="15"/>
      <c r="W3622" s="15"/>
      <c r="X3622" s="15"/>
      <c r="Y3622" s="41"/>
      <c r="Z3622" s="41"/>
      <c r="AA3622" s="41"/>
      <c r="AB3622" s="15"/>
      <c r="AC3622" s="15"/>
      <c r="AD3622" s="15"/>
      <c r="AE3622" s="15"/>
      <c r="AF3622" s="15"/>
      <c r="AG3622" s="15"/>
      <c r="AH3622" s="15"/>
      <c r="AI3622" s="15"/>
      <c r="AJ3622" s="15"/>
      <c r="AK3622" s="15"/>
      <c r="AL3622" s="15"/>
      <c r="AM3622" s="15"/>
      <c r="AN3622" s="15"/>
      <c r="AO3622" s="15"/>
      <c r="AP3622" s="15"/>
      <c r="AQ3622" s="15"/>
      <c r="AR3622" s="15"/>
      <c r="AS3622" s="15"/>
      <c r="AT3622" s="15"/>
      <c r="AU3622" s="15"/>
      <c r="AV3622" s="15"/>
      <c r="AW3622" s="15"/>
      <c r="AX3622" s="82"/>
      <c r="AY3622" s="82"/>
      <c r="AZ3622" s="10">
        <v>1</v>
      </c>
      <c r="BA3622" t="s">
        <v>22</v>
      </c>
      <c r="BB3622" t="s">
        <v>23</v>
      </c>
      <c r="BD3622" s="7" t="str">
        <f t="shared" si="112"/>
        <v>10638585898Shopee</v>
      </c>
    </row>
    <row r="3623" spans="2:57" ht="13.5" customHeight="1" x14ac:dyDescent="0.35">
      <c r="B3623" s="10" t="s">
        <v>17</v>
      </c>
      <c r="C3623" s="10" t="s">
        <v>806</v>
      </c>
      <c r="D3623" s="10" t="s">
        <v>119</v>
      </c>
      <c r="E3623" s="10" t="s">
        <v>120</v>
      </c>
      <c r="F3623" s="10" t="s">
        <v>13802</v>
      </c>
      <c r="G3623" s="137">
        <v>22400311155</v>
      </c>
      <c r="H3623" s="10"/>
      <c r="I3623" s="10" t="s">
        <v>13884</v>
      </c>
      <c r="J3623" s="10" t="s">
        <v>13946</v>
      </c>
      <c r="K3623" s="106" t="s">
        <v>13859</v>
      </c>
      <c r="L3623" s="98">
        <f>IFERROR(VLOOKUP($F3623&amp;$C3623,Sales!$J:$W,9,0),0)</f>
        <v>0</v>
      </c>
      <c r="M3623" s="98">
        <f>IFERROR(VLOOKUP($F3623&amp;$C3623,Sales!$J:$W,10,0),0)</f>
        <v>0</v>
      </c>
      <c r="N3623" s="98">
        <f>IFERROR(VLOOKUP($F3623&amp;$C3623,Sales!$J:$W,11,0),0)</f>
        <v>0</v>
      </c>
      <c r="O3623" s="98">
        <f>IFERROR(VLOOKUP($F3623&amp;$C3623,Sales!$J:$W,12,0),0)</f>
        <v>0</v>
      </c>
      <c r="P3623" s="98">
        <f>IFERROR(VLOOKUP($F3623&amp;$C3623,Sales!$J:$W,13,0),0)</f>
        <v>0</v>
      </c>
      <c r="Q3623" s="98">
        <f>IFERROR(VLOOKUP($F3623&amp;$C3623,Sales!$A:$H,7,0),0)</f>
        <v>0</v>
      </c>
      <c r="R3623" s="41" t="str">
        <f t="shared" si="113"/>
        <v>ERROR</v>
      </c>
      <c r="S3623" s="15"/>
      <c r="T3623" s="15"/>
      <c r="U3623" s="15"/>
      <c r="V3623" s="15"/>
      <c r="W3623" s="15"/>
      <c r="X3623" s="15"/>
      <c r="Y3623" s="41"/>
      <c r="Z3623" s="41"/>
      <c r="AA3623" s="41"/>
      <c r="AB3623" s="15"/>
      <c r="AC3623" s="15"/>
      <c r="AD3623" s="15"/>
      <c r="AE3623" s="15"/>
      <c r="AF3623" s="15"/>
      <c r="AG3623" s="15"/>
      <c r="AH3623" s="15"/>
      <c r="AI3623" s="15"/>
      <c r="AJ3623" s="15"/>
      <c r="AK3623" s="15"/>
      <c r="AL3623" s="15"/>
      <c r="AM3623" s="15"/>
      <c r="AN3623" s="15"/>
      <c r="AO3623" s="15"/>
      <c r="AP3623" s="15"/>
      <c r="AQ3623" s="15"/>
      <c r="AR3623" s="15"/>
      <c r="AS3623" s="15"/>
      <c r="AT3623" s="15"/>
      <c r="AU3623" s="15"/>
      <c r="AV3623" s="15"/>
      <c r="AW3623" s="15"/>
      <c r="AX3623" s="82"/>
      <c r="AY3623" s="82"/>
      <c r="AZ3623" s="10">
        <v>1</v>
      </c>
      <c r="BA3623" t="s">
        <v>22</v>
      </c>
      <c r="BB3623" t="s">
        <v>23</v>
      </c>
      <c r="BD3623" s="7" t="str">
        <f t="shared" si="112"/>
        <v>22400311155Shopee</v>
      </c>
    </row>
    <row r="3624" spans="2:57" ht="13.5" customHeight="1" x14ac:dyDescent="0.35">
      <c r="B3624" s="10" t="s">
        <v>17</v>
      </c>
      <c r="C3624" s="10" t="s">
        <v>806</v>
      </c>
      <c r="D3624" s="10" t="s">
        <v>119</v>
      </c>
      <c r="E3624" s="10" t="s">
        <v>120</v>
      </c>
      <c r="F3624" s="10" t="s">
        <v>13803</v>
      </c>
      <c r="G3624" s="137">
        <v>17287675162</v>
      </c>
      <c r="H3624" s="10"/>
      <c r="I3624" s="10" t="s">
        <v>13885</v>
      </c>
      <c r="J3624" s="10" t="s">
        <v>13947</v>
      </c>
      <c r="K3624" s="106" t="s">
        <v>13910</v>
      </c>
      <c r="L3624" s="98">
        <f>IFERROR(VLOOKUP($F3624&amp;$C3624,Sales!$J:$W,9,0),0)</f>
        <v>0</v>
      </c>
      <c r="M3624" s="98">
        <f>IFERROR(VLOOKUP($F3624&amp;$C3624,Sales!$J:$W,10,0),0)</f>
        <v>0</v>
      </c>
      <c r="N3624" s="98">
        <f>IFERROR(VLOOKUP($F3624&amp;$C3624,Sales!$J:$W,11,0),0)</f>
        <v>0</v>
      </c>
      <c r="O3624" s="98">
        <f>IFERROR(VLOOKUP($F3624&amp;$C3624,Sales!$J:$W,12,0),0)</f>
        <v>0</v>
      </c>
      <c r="P3624" s="98">
        <f>IFERROR(VLOOKUP($F3624&amp;$C3624,Sales!$J:$W,13,0),0)</f>
        <v>0</v>
      </c>
      <c r="Q3624" s="98">
        <f>IFERROR(VLOOKUP($F3624&amp;$C3624,Sales!$A:$H,7,0),0)</f>
        <v>0</v>
      </c>
      <c r="R3624" s="41" t="str">
        <f t="shared" si="113"/>
        <v>ERROR</v>
      </c>
      <c r="S3624" s="15"/>
      <c r="T3624" s="15"/>
      <c r="U3624" s="15"/>
      <c r="V3624" s="15"/>
      <c r="W3624" s="15"/>
      <c r="X3624" s="15"/>
      <c r="Y3624" s="41"/>
      <c r="Z3624" s="41"/>
      <c r="AA3624" s="41"/>
      <c r="AB3624" s="15"/>
      <c r="AC3624" s="15"/>
      <c r="AD3624" s="15"/>
      <c r="AE3624" s="15"/>
      <c r="AF3624" s="15"/>
      <c r="AG3624" s="15"/>
      <c r="AH3624" s="15"/>
      <c r="AI3624" s="15"/>
      <c r="AJ3624" s="15"/>
      <c r="AK3624" s="15"/>
      <c r="AL3624" s="15"/>
      <c r="AM3624" s="15"/>
      <c r="AN3624" s="15"/>
      <c r="AO3624" s="15"/>
      <c r="AP3624" s="15"/>
      <c r="AQ3624" s="15"/>
      <c r="AR3624" s="15"/>
      <c r="AS3624" s="15"/>
      <c r="AT3624" s="15"/>
      <c r="AU3624" s="15"/>
      <c r="AV3624" s="15"/>
      <c r="AW3624" s="15"/>
      <c r="AX3624" s="82"/>
      <c r="AY3624" s="82"/>
      <c r="AZ3624" s="10">
        <v>1</v>
      </c>
      <c r="BA3624" t="s">
        <v>22</v>
      </c>
      <c r="BB3624" t="s">
        <v>23</v>
      </c>
      <c r="BD3624" s="7" t="str">
        <f t="shared" si="112"/>
        <v>17287675162Shopee</v>
      </c>
    </row>
    <row r="3625" spans="2:57" ht="13.5" customHeight="1" x14ac:dyDescent="0.35">
      <c r="B3625" s="10" t="s">
        <v>17</v>
      </c>
      <c r="C3625" s="10" t="s">
        <v>806</v>
      </c>
      <c r="D3625" s="10" t="s">
        <v>119</v>
      </c>
      <c r="E3625" s="10" t="s">
        <v>120</v>
      </c>
      <c r="F3625" s="10" t="s">
        <v>13800</v>
      </c>
      <c r="G3625" s="137">
        <v>14293947198</v>
      </c>
      <c r="H3625" s="10"/>
      <c r="I3625" s="10">
        <v>4987176121981</v>
      </c>
      <c r="J3625" s="10" t="s">
        <v>13948</v>
      </c>
      <c r="K3625" s="106" t="s">
        <v>13840</v>
      </c>
      <c r="L3625" s="98">
        <f>IFERROR(VLOOKUP($F3625&amp;$C3625,Sales!$J:$W,9,0),0)</f>
        <v>0</v>
      </c>
      <c r="M3625" s="98">
        <f>IFERROR(VLOOKUP($F3625&amp;$C3625,Sales!$J:$W,10,0),0)</f>
        <v>0</v>
      </c>
      <c r="N3625" s="98">
        <f>IFERROR(VLOOKUP($F3625&amp;$C3625,Sales!$J:$W,11,0),0)</f>
        <v>0</v>
      </c>
      <c r="O3625" s="98">
        <f>IFERROR(VLOOKUP($F3625&amp;$C3625,Sales!$J:$W,12,0),0)</f>
        <v>0</v>
      </c>
      <c r="P3625" s="98">
        <f>IFERROR(VLOOKUP($F3625&amp;$C3625,Sales!$J:$W,13,0),0)</f>
        <v>0</v>
      </c>
      <c r="Q3625" s="98">
        <f>IFERROR(VLOOKUP($F3625&amp;$C3625,Sales!$A:$H,7,0),0)</f>
        <v>0</v>
      </c>
      <c r="R3625" s="41" t="str">
        <f t="shared" si="113"/>
        <v>ERROR</v>
      </c>
      <c r="S3625" s="15"/>
      <c r="T3625" s="15"/>
      <c r="U3625" s="15"/>
      <c r="V3625" s="15"/>
      <c r="W3625" s="15"/>
      <c r="X3625" s="15"/>
      <c r="Y3625" s="41"/>
      <c r="Z3625" s="41"/>
      <c r="AA3625" s="41"/>
      <c r="AB3625" s="15"/>
      <c r="AC3625" s="15"/>
      <c r="AD3625" s="15"/>
      <c r="AE3625" s="15"/>
      <c r="AF3625" s="15"/>
      <c r="AG3625" s="15"/>
      <c r="AH3625" s="15"/>
      <c r="AI3625" s="15"/>
      <c r="AJ3625" s="15"/>
      <c r="AK3625" s="15"/>
      <c r="AL3625" s="15"/>
      <c r="AM3625" s="15"/>
      <c r="AN3625" s="15"/>
      <c r="AO3625" s="15"/>
      <c r="AP3625" s="15"/>
      <c r="AQ3625" s="15"/>
      <c r="AR3625" s="15"/>
      <c r="AS3625" s="15"/>
      <c r="AT3625" s="15"/>
      <c r="AU3625" s="15"/>
      <c r="AV3625" s="15"/>
      <c r="AW3625" s="15"/>
      <c r="AX3625" s="82"/>
      <c r="AY3625" s="82"/>
      <c r="AZ3625" s="10">
        <v>1</v>
      </c>
      <c r="BA3625" t="s">
        <v>22</v>
      </c>
      <c r="BB3625" t="s">
        <v>23</v>
      </c>
      <c r="BD3625" s="7" t="str">
        <f t="shared" si="112"/>
        <v>14293947198Shopee</v>
      </c>
    </row>
    <row r="3626" spans="2:57" ht="13.5" customHeight="1" x14ac:dyDescent="0.35">
      <c r="B3626" s="10" t="s">
        <v>17</v>
      </c>
      <c r="C3626" s="10" t="s">
        <v>806</v>
      </c>
      <c r="D3626" s="10" t="s">
        <v>65</v>
      </c>
      <c r="E3626" s="10" t="s">
        <v>66</v>
      </c>
      <c r="F3626" s="10" t="s">
        <v>4144</v>
      </c>
      <c r="G3626" s="137">
        <v>9531513846</v>
      </c>
      <c r="H3626" s="10" t="s">
        <v>14381</v>
      </c>
      <c r="I3626" s="10">
        <v>4902430844765</v>
      </c>
      <c r="J3626" s="10" t="s">
        <v>14382</v>
      </c>
      <c r="K3626" s="102" t="s">
        <v>14383</v>
      </c>
      <c r="L3626" s="98">
        <f>IFERROR(VLOOKUP($F3626&amp;$C3626,Sales!$J:$W,9,0),0)</f>
        <v>0</v>
      </c>
      <c r="M3626" s="98">
        <f>IFERROR(VLOOKUP($F3626&amp;$C3626,Sales!$J:$W,10,0),0)</f>
        <v>0</v>
      </c>
      <c r="N3626" s="98">
        <f>IFERROR(VLOOKUP($F3626&amp;$C3626,Sales!$J:$W,11,0),0)</f>
        <v>0</v>
      </c>
      <c r="O3626" s="98">
        <f>IFERROR(VLOOKUP($F3626&amp;$C3626,Sales!$J:$W,12,0),0)</f>
        <v>0</v>
      </c>
      <c r="P3626" s="98">
        <f>IFERROR(VLOOKUP($F3626&amp;$C3626,Sales!$J:$W,13,0),0)</f>
        <v>0</v>
      </c>
      <c r="Q3626" s="98">
        <f>IFERROR(VLOOKUP($F3626&amp;$C3626,Sales!$A:$H,7,0),0)</f>
        <v>0</v>
      </c>
      <c r="R3626" s="41" t="str">
        <f t="shared" si="113"/>
        <v>ERROR</v>
      </c>
      <c r="S3626" s="15"/>
      <c r="T3626" s="15"/>
      <c r="U3626" s="15"/>
      <c r="V3626" s="15"/>
      <c r="W3626" s="15"/>
      <c r="X3626" s="15"/>
      <c r="Y3626" s="41"/>
      <c r="Z3626" s="41"/>
      <c r="AA3626" s="41"/>
      <c r="AB3626" s="15"/>
      <c r="AC3626" s="15"/>
      <c r="AD3626" s="15"/>
      <c r="AE3626" s="15"/>
      <c r="AF3626" s="15"/>
      <c r="AG3626" s="15"/>
      <c r="AH3626" s="15"/>
      <c r="AI3626" s="15"/>
      <c r="AJ3626" s="41"/>
      <c r="AK3626" s="15"/>
      <c r="AL3626" s="15"/>
      <c r="AM3626" s="15"/>
      <c r="AN3626" s="15"/>
      <c r="AO3626" s="15"/>
      <c r="AP3626" s="15"/>
      <c r="AQ3626" s="15"/>
      <c r="AR3626" s="15"/>
      <c r="AS3626" s="15"/>
      <c r="AT3626" s="15"/>
      <c r="AU3626" s="15"/>
      <c r="AV3626" s="15"/>
      <c r="AW3626" s="15"/>
      <c r="AX3626" s="15"/>
      <c r="AY3626" s="15"/>
      <c r="AZ3626" s="10">
        <v>1</v>
      </c>
      <c r="BA3626" s="100" t="s">
        <v>14193</v>
      </c>
      <c r="BB3626" t="s">
        <v>88</v>
      </c>
      <c r="BD3626" s="7" t="str">
        <f t="shared" si="112"/>
        <v>9531513846Shopee</v>
      </c>
      <c r="BE3626" s="101"/>
    </row>
    <row r="3627" spans="2:57" ht="13.5" customHeight="1" x14ac:dyDescent="0.35">
      <c r="B3627" s="10" t="s">
        <v>17</v>
      </c>
      <c r="C3627" s="10" t="s">
        <v>806</v>
      </c>
      <c r="D3627" s="10" t="s">
        <v>65</v>
      </c>
      <c r="E3627" s="10" t="s">
        <v>66</v>
      </c>
      <c r="F3627" s="96" t="s">
        <v>4127</v>
      </c>
      <c r="G3627" s="138">
        <v>9931767776</v>
      </c>
      <c r="H3627" s="96" t="s">
        <v>14384</v>
      </c>
      <c r="I3627" s="96" t="s">
        <v>2280</v>
      </c>
      <c r="J3627" s="10" t="s">
        <v>14385</v>
      </c>
      <c r="K3627" s="102" t="s">
        <v>14386</v>
      </c>
      <c r="L3627" s="98">
        <f>IFERROR(VLOOKUP($F3627&amp;$C3627,Sales!$J:$W,9,0),0)</f>
        <v>0</v>
      </c>
      <c r="M3627" s="98">
        <f>IFERROR(VLOOKUP($F3627&amp;$C3627,Sales!$J:$W,10,0),0)</f>
        <v>0</v>
      </c>
      <c r="N3627" s="98">
        <f>IFERROR(VLOOKUP($F3627&amp;$C3627,Sales!$J:$W,11,0),0)</f>
        <v>0</v>
      </c>
      <c r="O3627" s="98">
        <f>IFERROR(VLOOKUP($F3627&amp;$C3627,Sales!$J:$W,12,0),0)</f>
        <v>0</v>
      </c>
      <c r="P3627" s="98">
        <f>IFERROR(VLOOKUP($F3627&amp;$C3627,Sales!$J:$W,13,0),0)</f>
        <v>0</v>
      </c>
      <c r="Q3627" s="98">
        <f>IFERROR(VLOOKUP($F3627&amp;$C3627,Sales!$A:$H,7,0),0)</f>
        <v>0</v>
      </c>
      <c r="R3627" s="41" t="str">
        <f t="shared" si="113"/>
        <v>ERROR</v>
      </c>
      <c r="S3627" s="15"/>
      <c r="T3627" s="15"/>
      <c r="U3627" s="15"/>
      <c r="V3627" s="15"/>
      <c r="W3627" s="15"/>
      <c r="X3627" s="15"/>
      <c r="Y3627" s="41"/>
      <c r="Z3627" s="41"/>
      <c r="AA3627" s="41"/>
      <c r="AB3627" s="15"/>
      <c r="AC3627" s="15"/>
      <c r="AD3627" s="15"/>
      <c r="AE3627" s="15"/>
      <c r="AF3627" s="15"/>
      <c r="AG3627" s="15"/>
      <c r="AH3627" s="15"/>
      <c r="AI3627" s="15"/>
      <c r="AJ3627" s="41"/>
      <c r="AK3627" s="15"/>
      <c r="AL3627" s="15"/>
      <c r="AM3627" s="15"/>
      <c r="AN3627" s="15"/>
      <c r="AO3627" s="15"/>
      <c r="AP3627" s="15"/>
      <c r="AQ3627" s="15"/>
      <c r="AR3627" s="15"/>
      <c r="AS3627" s="15"/>
      <c r="AT3627" s="15"/>
      <c r="AU3627" s="15"/>
      <c r="AV3627" s="15"/>
      <c r="AW3627" s="15"/>
      <c r="AX3627" s="15"/>
      <c r="AY3627" s="15"/>
      <c r="AZ3627" s="10">
        <v>1</v>
      </c>
      <c r="BA3627" s="100" t="s">
        <v>14193</v>
      </c>
      <c r="BB3627" t="s">
        <v>88</v>
      </c>
      <c r="BD3627" s="7" t="str">
        <f t="shared" si="112"/>
        <v>9931767776Shopee</v>
      </c>
      <c r="BE3627" s="101"/>
    </row>
    <row r="3628" spans="2:57" ht="13.5" customHeight="1" x14ac:dyDescent="0.35">
      <c r="B3628" s="10" t="s">
        <v>17</v>
      </c>
      <c r="C3628" s="10" t="s">
        <v>806</v>
      </c>
      <c r="D3628" s="10" t="s">
        <v>119</v>
      </c>
      <c r="E3628" s="10" t="s">
        <v>120</v>
      </c>
      <c r="F3628" s="10" t="s">
        <v>13801</v>
      </c>
      <c r="G3628" s="137">
        <v>18154770762</v>
      </c>
      <c r="H3628" s="10"/>
      <c r="I3628" s="10">
        <v>4987176121998</v>
      </c>
      <c r="J3628" s="10" t="s">
        <v>13949</v>
      </c>
      <c r="K3628" s="106" t="s">
        <v>13841</v>
      </c>
      <c r="L3628" s="98">
        <f>IFERROR(VLOOKUP($F3628&amp;$C3628,Sales!$J:$W,9,0),0)</f>
        <v>0</v>
      </c>
      <c r="M3628" s="98">
        <f>IFERROR(VLOOKUP($F3628&amp;$C3628,Sales!$J:$W,10,0),0)</f>
        <v>0</v>
      </c>
      <c r="N3628" s="98">
        <f>IFERROR(VLOOKUP($F3628&amp;$C3628,Sales!$J:$W,11,0),0)</f>
        <v>0</v>
      </c>
      <c r="O3628" s="98">
        <f>IFERROR(VLOOKUP($F3628&amp;$C3628,Sales!$J:$W,12,0),0)</f>
        <v>0</v>
      </c>
      <c r="P3628" s="98">
        <f>IFERROR(VLOOKUP($F3628&amp;$C3628,Sales!$J:$W,13,0),0)</f>
        <v>0</v>
      </c>
      <c r="Q3628" s="98">
        <f>IFERROR(VLOOKUP($F3628&amp;$C3628,Sales!$A:$H,7,0),0)</f>
        <v>0</v>
      </c>
      <c r="R3628" s="41" t="str">
        <f t="shared" si="113"/>
        <v>ERROR</v>
      </c>
      <c r="S3628" s="15"/>
      <c r="T3628" s="15"/>
      <c r="U3628" s="15"/>
      <c r="V3628" s="15"/>
      <c r="W3628" s="15"/>
      <c r="X3628" s="15"/>
      <c r="Y3628" s="41"/>
      <c r="Z3628" s="41"/>
      <c r="AA3628" s="41"/>
      <c r="AB3628" s="15"/>
      <c r="AC3628" s="15"/>
      <c r="AD3628" s="15"/>
      <c r="AE3628" s="15"/>
      <c r="AF3628" s="15"/>
      <c r="AG3628" s="15"/>
      <c r="AH3628" s="15"/>
      <c r="AI3628" s="15"/>
      <c r="AJ3628" s="15"/>
      <c r="AK3628" s="15"/>
      <c r="AL3628" s="15"/>
      <c r="AM3628" s="15"/>
      <c r="AN3628" s="15"/>
      <c r="AO3628" s="15"/>
      <c r="AP3628" s="15"/>
      <c r="AQ3628" s="15"/>
      <c r="AR3628" s="15"/>
      <c r="AS3628" s="15"/>
      <c r="AT3628" s="15"/>
      <c r="AU3628" s="15"/>
      <c r="AV3628" s="15"/>
      <c r="AW3628" s="15"/>
      <c r="AX3628" s="82"/>
      <c r="AY3628" s="82"/>
      <c r="AZ3628" s="10">
        <v>1</v>
      </c>
      <c r="BA3628" t="s">
        <v>22</v>
      </c>
      <c r="BB3628" t="s">
        <v>23</v>
      </c>
      <c r="BD3628" s="7" t="str">
        <f t="shared" si="112"/>
        <v>18154770762Shopee</v>
      </c>
    </row>
    <row r="3629" spans="2:57" ht="13.5" customHeight="1" x14ac:dyDescent="0.35">
      <c r="B3629" s="10" t="s">
        <v>17</v>
      </c>
      <c r="C3629" s="10" t="s">
        <v>806</v>
      </c>
      <c r="D3629" s="10" t="s">
        <v>65</v>
      </c>
      <c r="E3629" s="10" t="s">
        <v>66</v>
      </c>
      <c r="F3629" s="96" t="s">
        <v>4113</v>
      </c>
      <c r="G3629" s="138">
        <v>9831782392</v>
      </c>
      <c r="H3629" s="96" t="s">
        <v>14387</v>
      </c>
      <c r="I3629" s="96" t="s">
        <v>2089</v>
      </c>
      <c r="J3629" s="10" t="s">
        <v>14388</v>
      </c>
      <c r="K3629" s="102" t="s">
        <v>5736</v>
      </c>
      <c r="L3629" s="98">
        <f>IFERROR(VLOOKUP($F3629&amp;$C3629,Sales!$J:$W,9,0),0)</f>
        <v>0</v>
      </c>
      <c r="M3629" s="98">
        <f>IFERROR(VLOOKUP($F3629&amp;$C3629,Sales!$J:$W,10,0),0)</f>
        <v>0</v>
      </c>
      <c r="N3629" s="98">
        <f>IFERROR(VLOOKUP($F3629&amp;$C3629,Sales!$J:$W,11,0),0)</f>
        <v>0</v>
      </c>
      <c r="O3629" s="98">
        <f>IFERROR(VLOOKUP($F3629&amp;$C3629,Sales!$J:$W,12,0),0)</f>
        <v>0</v>
      </c>
      <c r="P3629" s="98">
        <f>IFERROR(VLOOKUP($F3629&amp;$C3629,Sales!$J:$W,13,0),0)</f>
        <v>0</v>
      </c>
      <c r="Q3629" s="98">
        <f>IFERROR(VLOOKUP($F3629&amp;$C3629,Sales!$A:$H,7,0),0)</f>
        <v>0</v>
      </c>
      <c r="R3629" s="41" t="str">
        <f t="shared" si="113"/>
        <v>ERROR</v>
      </c>
      <c r="S3629" s="15"/>
      <c r="T3629" s="15"/>
      <c r="U3629" s="15"/>
      <c r="V3629" s="15"/>
      <c r="W3629" s="15"/>
      <c r="X3629" s="15"/>
      <c r="Y3629" s="41"/>
      <c r="Z3629" s="41"/>
      <c r="AA3629" s="41"/>
      <c r="AB3629" s="15"/>
      <c r="AC3629" s="15"/>
      <c r="AD3629" s="15"/>
      <c r="AE3629" s="15"/>
      <c r="AF3629" s="15"/>
      <c r="AG3629" s="15"/>
      <c r="AH3629" s="15"/>
      <c r="AI3629" s="15"/>
      <c r="AJ3629" s="41"/>
      <c r="AK3629" s="15"/>
      <c r="AL3629" s="15"/>
      <c r="AM3629" s="15"/>
      <c r="AN3629" s="15"/>
      <c r="AO3629" s="15"/>
      <c r="AP3629" s="15"/>
      <c r="AQ3629" s="15"/>
      <c r="AR3629" s="15"/>
      <c r="AS3629" s="15"/>
      <c r="AT3629" s="15"/>
      <c r="AU3629" s="15"/>
      <c r="AV3629" s="15"/>
      <c r="AW3629" s="15"/>
      <c r="AX3629" s="15"/>
      <c r="AY3629" s="15"/>
      <c r="AZ3629" s="10">
        <v>1</v>
      </c>
      <c r="BA3629" s="100" t="s">
        <v>14193</v>
      </c>
      <c r="BB3629" t="s">
        <v>88</v>
      </c>
      <c r="BD3629" s="7" t="str">
        <f t="shared" si="112"/>
        <v>9831782392Shopee</v>
      </c>
      <c r="BE3629" s="101"/>
    </row>
    <row r="3630" spans="2:57" ht="13.5" customHeight="1" x14ac:dyDescent="0.35">
      <c r="B3630" s="10" t="s">
        <v>17</v>
      </c>
      <c r="C3630" s="10" t="s">
        <v>806</v>
      </c>
      <c r="D3630" s="10" t="s">
        <v>193</v>
      </c>
      <c r="E3630" s="96" t="s">
        <v>194</v>
      </c>
      <c r="F3630" s="10">
        <v>0</v>
      </c>
      <c r="G3630" s="137">
        <v>6918459002</v>
      </c>
      <c r="H3630" s="10" t="s">
        <v>14389</v>
      </c>
      <c r="I3630" s="10">
        <v>0</v>
      </c>
      <c r="J3630" s="10" t="s">
        <v>826</v>
      </c>
      <c r="K3630" s="102" t="s">
        <v>14390</v>
      </c>
      <c r="L3630" s="98">
        <f>IFERROR(VLOOKUP($F3630&amp;$C3630,Sales!$J:$W,9,0),0)</f>
        <v>0</v>
      </c>
      <c r="M3630" s="98">
        <f>IFERROR(VLOOKUP($F3630&amp;$C3630,Sales!$J:$W,10,0),0)</f>
        <v>0</v>
      </c>
      <c r="N3630" s="98">
        <f>IFERROR(VLOOKUP($F3630&amp;$C3630,Sales!$J:$W,11,0),0)</f>
        <v>0</v>
      </c>
      <c r="O3630" s="98">
        <f>IFERROR(VLOOKUP($F3630&amp;$C3630,Sales!$J:$W,12,0),0)</f>
        <v>0</v>
      </c>
      <c r="P3630" s="98">
        <f>IFERROR(VLOOKUP($F3630&amp;$C3630,Sales!$J:$W,13,0),0)</f>
        <v>0</v>
      </c>
      <c r="Q3630" s="98">
        <f>IFERROR(VLOOKUP($F3630&amp;$C3630,Sales!$A:$H,7,0),0)</f>
        <v>0</v>
      </c>
      <c r="R3630" s="41" t="str">
        <f t="shared" si="113"/>
        <v>ERROR</v>
      </c>
      <c r="S3630" s="15"/>
      <c r="T3630" s="15"/>
      <c r="U3630" s="15"/>
      <c r="V3630" s="15"/>
      <c r="W3630" s="15"/>
      <c r="X3630" s="15"/>
      <c r="Y3630" s="41"/>
      <c r="Z3630" s="41"/>
      <c r="AA3630" s="41"/>
      <c r="AB3630" s="15"/>
      <c r="AC3630" s="15"/>
      <c r="AD3630" s="15"/>
      <c r="AE3630" s="15"/>
      <c r="AF3630" s="15"/>
      <c r="AG3630" s="15"/>
      <c r="AH3630" s="15"/>
      <c r="AI3630" s="15"/>
      <c r="AJ3630" s="41"/>
      <c r="AK3630" s="15"/>
      <c r="AL3630" s="15"/>
      <c r="AM3630" s="15"/>
      <c r="AN3630" s="15"/>
      <c r="AO3630" s="15"/>
      <c r="AP3630" s="15"/>
      <c r="AQ3630" s="15"/>
      <c r="AR3630" s="15"/>
      <c r="AS3630" s="15"/>
      <c r="AT3630" s="15"/>
      <c r="AU3630" s="15"/>
      <c r="AV3630" s="15"/>
      <c r="AW3630" s="15"/>
      <c r="AX3630" s="82"/>
      <c r="AY3630" s="82"/>
      <c r="AZ3630" s="10">
        <v>1</v>
      </c>
      <c r="BA3630" t="s">
        <v>31</v>
      </c>
      <c r="BB3630" t="s">
        <v>23</v>
      </c>
      <c r="BD3630" s="7" t="str">
        <f t="shared" si="112"/>
        <v>6918459002Shopee</v>
      </c>
    </row>
    <row r="3631" spans="2:57" ht="13.5" customHeight="1" x14ac:dyDescent="0.35">
      <c r="B3631" s="10" t="s">
        <v>17</v>
      </c>
      <c r="C3631" s="10" t="s">
        <v>806</v>
      </c>
      <c r="D3631" s="10" t="s">
        <v>549</v>
      </c>
      <c r="E3631" s="10" t="s">
        <v>194</v>
      </c>
      <c r="F3631" s="96">
        <v>0</v>
      </c>
      <c r="G3631" s="138">
        <v>9049401052</v>
      </c>
      <c r="H3631" s="96" t="s">
        <v>14391</v>
      </c>
      <c r="I3631" s="96" t="s">
        <v>14392</v>
      </c>
      <c r="J3631" s="10" t="s">
        <v>14393</v>
      </c>
      <c r="K3631" s="102" t="s">
        <v>5809</v>
      </c>
      <c r="L3631" s="98">
        <f>IFERROR(VLOOKUP($F3631&amp;$C3631,Sales!$J:$W,9,0),0)</f>
        <v>0</v>
      </c>
      <c r="M3631" s="98">
        <f>IFERROR(VLOOKUP($F3631&amp;$C3631,Sales!$J:$W,10,0),0)</f>
        <v>0</v>
      </c>
      <c r="N3631" s="98">
        <f>IFERROR(VLOOKUP($F3631&amp;$C3631,Sales!$J:$W,11,0),0)</f>
        <v>0</v>
      </c>
      <c r="O3631" s="98">
        <f>IFERROR(VLOOKUP($F3631&amp;$C3631,Sales!$J:$W,12,0),0)</f>
        <v>0</v>
      </c>
      <c r="P3631" s="98">
        <f>IFERROR(VLOOKUP($F3631&amp;$C3631,Sales!$J:$W,13,0),0)</f>
        <v>0</v>
      </c>
      <c r="Q3631" s="98">
        <f>IFERROR(VLOOKUP($F3631&amp;$C3631,Sales!$A:$H,7,0),0)</f>
        <v>0</v>
      </c>
      <c r="R3631" s="41" t="str">
        <f t="shared" si="113"/>
        <v>ERROR</v>
      </c>
      <c r="S3631" s="15"/>
      <c r="T3631" s="15"/>
      <c r="U3631" s="15"/>
      <c r="V3631" s="15"/>
      <c r="W3631" s="15"/>
      <c r="X3631" s="15"/>
      <c r="Y3631" s="41"/>
      <c r="Z3631" s="41"/>
      <c r="AA3631" s="41"/>
      <c r="AB3631" s="15"/>
      <c r="AC3631" s="15"/>
      <c r="AD3631" s="15"/>
      <c r="AE3631" s="15"/>
      <c r="AF3631" s="15"/>
      <c r="AG3631" s="15"/>
      <c r="AH3631" s="15"/>
      <c r="AI3631" s="15"/>
      <c r="AJ3631" s="41"/>
      <c r="AK3631" s="15"/>
      <c r="AL3631" s="15"/>
      <c r="AM3631" s="15"/>
      <c r="AN3631" s="15"/>
      <c r="AO3631" s="15"/>
      <c r="AP3631" s="15"/>
      <c r="AQ3631" s="15"/>
      <c r="AR3631" s="15"/>
      <c r="AS3631" s="15"/>
      <c r="AT3631" s="15"/>
      <c r="AU3631" s="15"/>
      <c r="AV3631" s="15"/>
      <c r="AW3631" s="15"/>
      <c r="AX3631" s="15"/>
      <c r="AY3631" s="15"/>
      <c r="AZ3631" s="10">
        <v>1</v>
      </c>
      <c r="BA3631" s="100" t="s">
        <v>14193</v>
      </c>
      <c r="BB3631" t="s">
        <v>88</v>
      </c>
      <c r="BD3631" s="7" t="str">
        <f t="shared" si="112"/>
        <v>9049401052Shopee</v>
      </c>
      <c r="BE3631" s="101"/>
    </row>
    <row r="3632" spans="2:57" ht="13.5" customHeight="1" x14ac:dyDescent="0.35">
      <c r="B3632" s="10" t="s">
        <v>17</v>
      </c>
      <c r="C3632" s="10" t="s">
        <v>806</v>
      </c>
      <c r="D3632" s="10" t="s">
        <v>193</v>
      </c>
      <c r="E3632" s="10" t="s">
        <v>194</v>
      </c>
      <c r="F3632" s="10" t="s">
        <v>2433</v>
      </c>
      <c r="G3632" s="137">
        <v>3632832853</v>
      </c>
      <c r="H3632" s="10" t="s">
        <v>14394</v>
      </c>
      <c r="I3632" s="10" t="s">
        <v>2435</v>
      </c>
      <c r="J3632" s="10" t="s">
        <v>985</v>
      </c>
      <c r="K3632" s="102" t="s">
        <v>10218</v>
      </c>
      <c r="L3632" s="98">
        <f>IFERROR(VLOOKUP($F3632&amp;$C3632,Sales!$J:$W,9,0),0)</f>
        <v>0</v>
      </c>
      <c r="M3632" s="98">
        <f>IFERROR(VLOOKUP($F3632&amp;$C3632,Sales!$J:$W,10,0),0)</f>
        <v>0</v>
      </c>
      <c r="N3632" s="98">
        <f>IFERROR(VLOOKUP($F3632&amp;$C3632,Sales!$J:$W,11,0),0)</f>
        <v>0</v>
      </c>
      <c r="O3632" s="98">
        <f>IFERROR(VLOOKUP($F3632&amp;$C3632,Sales!$J:$W,12,0),0)</f>
        <v>0</v>
      </c>
      <c r="P3632" s="98">
        <f>IFERROR(VLOOKUP($F3632&amp;$C3632,Sales!$J:$W,13,0),0)</f>
        <v>0</v>
      </c>
      <c r="Q3632" s="98">
        <f>IFERROR(VLOOKUP($F3632&amp;$C3632,Sales!$A:$H,7,0),0)</f>
        <v>0</v>
      </c>
      <c r="R3632" s="41" t="str">
        <f t="shared" si="113"/>
        <v>ERROR</v>
      </c>
      <c r="S3632" s="15"/>
      <c r="T3632" s="15"/>
      <c r="U3632" s="15"/>
      <c r="V3632" s="15"/>
      <c r="W3632" s="15"/>
      <c r="X3632" s="15"/>
      <c r="Y3632" s="41"/>
      <c r="Z3632" s="41"/>
      <c r="AA3632" s="41"/>
      <c r="AB3632" s="15"/>
      <c r="AC3632" s="15"/>
      <c r="AD3632" s="15"/>
      <c r="AE3632" s="15"/>
      <c r="AF3632" s="15"/>
      <c r="AG3632" s="15"/>
      <c r="AH3632" s="15"/>
      <c r="AI3632" s="15"/>
      <c r="AJ3632" s="41"/>
      <c r="AK3632" s="15"/>
      <c r="AL3632" s="15"/>
      <c r="AM3632" s="15"/>
      <c r="AN3632" s="15"/>
      <c r="AO3632" s="15"/>
      <c r="AP3632" s="15"/>
      <c r="AQ3632" s="15"/>
      <c r="AR3632" s="15"/>
      <c r="AS3632" s="15"/>
      <c r="AT3632" s="15"/>
      <c r="AU3632" s="15"/>
      <c r="AV3632" s="15"/>
      <c r="AW3632" s="15"/>
      <c r="AX3632" s="82"/>
      <c r="AY3632" s="82"/>
      <c r="AZ3632" s="10">
        <v>1</v>
      </c>
      <c r="BA3632" t="s">
        <v>31</v>
      </c>
      <c r="BB3632" t="s">
        <v>23</v>
      </c>
      <c r="BD3632" s="7" t="str">
        <f t="shared" si="112"/>
        <v>3632832853Shopee</v>
      </c>
    </row>
    <row r="3633" spans="2:57" ht="13.5" customHeight="1" x14ac:dyDescent="0.35">
      <c r="B3633" s="10" t="s">
        <v>17</v>
      </c>
      <c r="C3633" s="10" t="s">
        <v>806</v>
      </c>
      <c r="D3633" s="10" t="s">
        <v>193</v>
      </c>
      <c r="E3633" s="10" t="s">
        <v>194</v>
      </c>
      <c r="F3633" s="10" t="s">
        <v>1853</v>
      </c>
      <c r="G3633" s="137">
        <v>7732631497</v>
      </c>
      <c r="H3633" s="10" t="s">
        <v>14395</v>
      </c>
      <c r="I3633" s="10" t="s">
        <v>1854</v>
      </c>
      <c r="J3633" s="10" t="s">
        <v>986</v>
      </c>
      <c r="K3633" s="102" t="s">
        <v>987</v>
      </c>
      <c r="L3633" s="98">
        <f>IFERROR(VLOOKUP($F3633&amp;$C3633,Sales!$J:$W,9,0),0)</f>
        <v>0</v>
      </c>
      <c r="M3633" s="98">
        <f>IFERROR(VLOOKUP($F3633&amp;$C3633,Sales!$J:$W,10,0),0)</f>
        <v>0</v>
      </c>
      <c r="N3633" s="98">
        <f>IFERROR(VLOOKUP($F3633&amp;$C3633,Sales!$J:$W,11,0),0)</f>
        <v>0</v>
      </c>
      <c r="O3633" s="98">
        <f>IFERROR(VLOOKUP($F3633&amp;$C3633,Sales!$J:$W,12,0),0)</f>
        <v>0</v>
      </c>
      <c r="P3633" s="98">
        <f>IFERROR(VLOOKUP($F3633&amp;$C3633,Sales!$J:$W,13,0),0)</f>
        <v>0</v>
      </c>
      <c r="Q3633" s="98">
        <f>IFERROR(VLOOKUP($F3633&amp;$C3633,Sales!$A:$H,7,0),0)</f>
        <v>0</v>
      </c>
      <c r="R3633" s="41" t="str">
        <f t="shared" si="113"/>
        <v>ERROR</v>
      </c>
      <c r="S3633" s="15"/>
      <c r="T3633" s="15"/>
      <c r="U3633" s="15"/>
      <c r="V3633" s="15"/>
      <c r="W3633" s="15"/>
      <c r="X3633" s="15"/>
      <c r="Y3633" s="41"/>
      <c r="Z3633" s="41"/>
      <c r="AA3633" s="41"/>
      <c r="AB3633" s="15"/>
      <c r="AC3633" s="15"/>
      <c r="AD3633" s="15"/>
      <c r="AE3633" s="15"/>
      <c r="AF3633" s="15"/>
      <c r="AG3633" s="15"/>
      <c r="AH3633" s="15"/>
      <c r="AI3633" s="15"/>
      <c r="AJ3633" s="41"/>
      <c r="AK3633" s="15"/>
      <c r="AL3633" s="15"/>
      <c r="AM3633" s="15"/>
      <c r="AN3633" s="15"/>
      <c r="AO3633" s="15"/>
      <c r="AP3633" s="15"/>
      <c r="AQ3633" s="15"/>
      <c r="AR3633" s="15"/>
      <c r="AS3633" s="15"/>
      <c r="AT3633" s="15"/>
      <c r="AU3633" s="15"/>
      <c r="AV3633" s="15"/>
      <c r="AW3633" s="15"/>
      <c r="AX3633" s="82"/>
      <c r="AY3633" s="82"/>
      <c r="AZ3633" s="10">
        <v>1</v>
      </c>
      <c r="BA3633" t="s">
        <v>31</v>
      </c>
      <c r="BB3633" t="s">
        <v>23</v>
      </c>
      <c r="BD3633" s="7" t="str">
        <f t="shared" si="112"/>
        <v>7732631497Shopee</v>
      </c>
    </row>
    <row r="3634" spans="2:57" ht="13.5" customHeight="1" x14ac:dyDescent="0.35">
      <c r="B3634" s="10" t="s">
        <v>17</v>
      </c>
      <c r="C3634" s="10" t="s">
        <v>806</v>
      </c>
      <c r="D3634" s="10" t="s">
        <v>549</v>
      </c>
      <c r="E3634" s="10" t="s">
        <v>194</v>
      </c>
      <c r="F3634" s="10" t="s">
        <v>5750</v>
      </c>
      <c r="G3634" s="137">
        <v>3988074782</v>
      </c>
      <c r="H3634" s="10" t="s">
        <v>14396</v>
      </c>
      <c r="I3634" s="10">
        <v>4902430919432</v>
      </c>
      <c r="J3634" s="10" t="s">
        <v>14397</v>
      </c>
      <c r="K3634" s="102" t="s">
        <v>10237</v>
      </c>
      <c r="L3634" s="98">
        <f>IFERROR(VLOOKUP($F3634&amp;$C3634,Sales!$J:$W,9,0),0)</f>
        <v>0</v>
      </c>
      <c r="M3634" s="98">
        <f>IFERROR(VLOOKUP($F3634&amp;$C3634,Sales!$J:$W,10,0),0)</f>
        <v>0</v>
      </c>
      <c r="N3634" s="98">
        <f>IFERROR(VLOOKUP($F3634&amp;$C3634,Sales!$J:$W,11,0),0)</f>
        <v>0</v>
      </c>
      <c r="O3634" s="98">
        <f>IFERROR(VLOOKUP($F3634&amp;$C3634,Sales!$J:$W,12,0),0)</f>
        <v>0</v>
      </c>
      <c r="P3634" s="98">
        <f>IFERROR(VLOOKUP($F3634&amp;$C3634,Sales!$J:$W,13,0),0)</f>
        <v>0</v>
      </c>
      <c r="Q3634" s="98">
        <f>IFERROR(VLOOKUP($F3634&amp;$C3634,Sales!$A:$H,7,0),0)</f>
        <v>0</v>
      </c>
      <c r="R3634" s="41" t="str">
        <f t="shared" si="113"/>
        <v>ERROR</v>
      </c>
      <c r="S3634" s="15"/>
      <c r="T3634" s="15"/>
      <c r="U3634" s="15"/>
      <c r="V3634" s="15"/>
      <c r="W3634" s="15"/>
      <c r="X3634" s="15"/>
      <c r="Y3634" s="41"/>
      <c r="Z3634" s="41"/>
      <c r="AA3634" s="41"/>
      <c r="AB3634" s="15"/>
      <c r="AC3634" s="15"/>
      <c r="AD3634" s="15"/>
      <c r="AE3634" s="15"/>
      <c r="AF3634" s="15"/>
      <c r="AG3634" s="15"/>
      <c r="AH3634" s="15"/>
      <c r="AI3634" s="15"/>
      <c r="AJ3634" s="41"/>
      <c r="AK3634" s="15"/>
      <c r="AL3634" s="15"/>
      <c r="AM3634" s="15"/>
      <c r="AN3634" s="15"/>
      <c r="AO3634" s="15"/>
      <c r="AP3634" s="15"/>
      <c r="AQ3634" s="15"/>
      <c r="AR3634" s="15"/>
      <c r="AS3634" s="15"/>
      <c r="AT3634" s="15"/>
      <c r="AU3634" s="15"/>
      <c r="AV3634" s="15"/>
      <c r="AW3634" s="15"/>
      <c r="AX3634" s="15"/>
      <c r="AY3634" s="15"/>
      <c r="AZ3634" s="10">
        <v>1</v>
      </c>
      <c r="BA3634" s="100" t="s">
        <v>14193</v>
      </c>
      <c r="BB3634" t="s">
        <v>88</v>
      </c>
      <c r="BD3634" s="7" t="str">
        <f t="shared" si="112"/>
        <v>3988074782Shopee</v>
      </c>
      <c r="BE3634" s="101"/>
    </row>
    <row r="3635" spans="2:57" ht="13.5" customHeight="1" x14ac:dyDescent="0.35">
      <c r="B3635" s="10" t="s">
        <v>17</v>
      </c>
      <c r="C3635" s="10" t="s">
        <v>806</v>
      </c>
      <c r="D3635" s="10" t="s">
        <v>549</v>
      </c>
      <c r="E3635" s="10" t="s">
        <v>194</v>
      </c>
      <c r="F3635" s="10" t="s">
        <v>5788</v>
      </c>
      <c r="G3635" s="137">
        <v>3044988906</v>
      </c>
      <c r="H3635" s="10" t="s">
        <v>14398</v>
      </c>
      <c r="I3635" s="10" t="s">
        <v>5817</v>
      </c>
      <c r="J3635" s="10" t="s">
        <v>14399</v>
      </c>
      <c r="K3635" s="102" t="s">
        <v>5789</v>
      </c>
      <c r="L3635" s="98">
        <f>IFERROR(VLOOKUP($F3635&amp;$C3635,Sales!$J:$W,9,0),0)</f>
        <v>0</v>
      </c>
      <c r="M3635" s="98">
        <f>IFERROR(VLOOKUP($F3635&amp;$C3635,Sales!$J:$W,10,0),0)</f>
        <v>0</v>
      </c>
      <c r="N3635" s="98">
        <f>IFERROR(VLOOKUP($F3635&amp;$C3635,Sales!$J:$W,11,0),0)</f>
        <v>0</v>
      </c>
      <c r="O3635" s="98">
        <f>IFERROR(VLOOKUP($F3635&amp;$C3635,Sales!$J:$W,12,0),0)</f>
        <v>0</v>
      </c>
      <c r="P3635" s="98">
        <f>IFERROR(VLOOKUP($F3635&amp;$C3635,Sales!$J:$W,13,0),0)</f>
        <v>0</v>
      </c>
      <c r="Q3635" s="98">
        <f>IFERROR(VLOOKUP($F3635&amp;$C3635,Sales!$A:$H,7,0),0)</f>
        <v>0</v>
      </c>
      <c r="R3635" s="41" t="str">
        <f t="shared" si="113"/>
        <v>ERROR</v>
      </c>
      <c r="S3635" s="15"/>
      <c r="T3635" s="15"/>
      <c r="U3635" s="15"/>
      <c r="V3635" s="15"/>
      <c r="W3635" s="15"/>
      <c r="X3635" s="15"/>
      <c r="Y3635" s="41"/>
      <c r="Z3635" s="41"/>
      <c r="AA3635" s="41"/>
      <c r="AB3635" s="15"/>
      <c r="AC3635" s="15"/>
      <c r="AD3635" s="15"/>
      <c r="AE3635" s="15"/>
      <c r="AF3635" s="15"/>
      <c r="AG3635" s="15"/>
      <c r="AH3635" s="15"/>
      <c r="AI3635" s="15"/>
      <c r="AJ3635" s="41"/>
      <c r="AK3635" s="15"/>
      <c r="AL3635" s="15"/>
      <c r="AM3635" s="15"/>
      <c r="AN3635" s="15"/>
      <c r="AO3635" s="15"/>
      <c r="AP3635" s="15"/>
      <c r="AQ3635" s="15"/>
      <c r="AR3635" s="15"/>
      <c r="AS3635" s="15"/>
      <c r="AT3635" s="15"/>
      <c r="AU3635" s="15"/>
      <c r="AV3635" s="15"/>
      <c r="AW3635" s="15"/>
      <c r="AX3635" s="15"/>
      <c r="AY3635" s="15"/>
      <c r="AZ3635" s="10">
        <v>1</v>
      </c>
      <c r="BA3635" s="100" t="s">
        <v>14193</v>
      </c>
      <c r="BB3635" t="s">
        <v>88</v>
      </c>
      <c r="BD3635" s="7" t="str">
        <f t="shared" si="112"/>
        <v>3044988906Shopee</v>
      </c>
      <c r="BE3635" s="101"/>
    </row>
    <row r="3636" spans="2:57" ht="13.5" customHeight="1" x14ac:dyDescent="0.35">
      <c r="B3636" s="10" t="s">
        <v>17</v>
      </c>
      <c r="C3636" s="10" t="s">
        <v>806</v>
      </c>
      <c r="D3636" s="10" t="s">
        <v>549</v>
      </c>
      <c r="E3636" s="10" t="s">
        <v>194</v>
      </c>
      <c r="F3636" s="96" t="s">
        <v>5765</v>
      </c>
      <c r="G3636" s="138">
        <v>4888075759</v>
      </c>
      <c r="H3636" s="96" t="s">
        <v>14400</v>
      </c>
      <c r="I3636" s="96" t="s">
        <v>5818</v>
      </c>
      <c r="J3636" s="10" t="s">
        <v>14401</v>
      </c>
      <c r="K3636" s="102" t="s">
        <v>5792</v>
      </c>
      <c r="L3636" s="98">
        <f>IFERROR(VLOOKUP($F3636&amp;$C3636,Sales!$J:$W,9,0),0)</f>
        <v>0</v>
      </c>
      <c r="M3636" s="98">
        <f>IFERROR(VLOOKUP($F3636&amp;$C3636,Sales!$J:$W,10,0),0)</f>
        <v>0</v>
      </c>
      <c r="N3636" s="98">
        <f>IFERROR(VLOOKUP($F3636&amp;$C3636,Sales!$J:$W,11,0),0)</f>
        <v>0</v>
      </c>
      <c r="O3636" s="98">
        <f>IFERROR(VLOOKUP($F3636&amp;$C3636,Sales!$J:$W,12,0),0)</f>
        <v>0</v>
      </c>
      <c r="P3636" s="98">
        <f>IFERROR(VLOOKUP($F3636&amp;$C3636,Sales!$J:$W,13,0),0)</f>
        <v>0</v>
      </c>
      <c r="Q3636" s="98">
        <f>IFERROR(VLOOKUP($F3636&amp;$C3636,Sales!$A:$H,7,0),0)</f>
        <v>0</v>
      </c>
      <c r="R3636" s="41" t="str">
        <f t="shared" si="113"/>
        <v>ERROR</v>
      </c>
      <c r="S3636" s="15"/>
      <c r="T3636" s="15"/>
      <c r="U3636" s="15"/>
      <c r="V3636" s="15"/>
      <c r="W3636" s="15"/>
      <c r="X3636" s="15"/>
      <c r="Y3636" s="41"/>
      <c r="Z3636" s="41"/>
      <c r="AA3636" s="41"/>
      <c r="AB3636" s="15"/>
      <c r="AC3636" s="15"/>
      <c r="AD3636" s="15"/>
      <c r="AE3636" s="15"/>
      <c r="AF3636" s="15"/>
      <c r="AG3636" s="15"/>
      <c r="AH3636" s="15"/>
      <c r="AI3636" s="15"/>
      <c r="AJ3636" s="41"/>
      <c r="AK3636" s="15"/>
      <c r="AL3636" s="15"/>
      <c r="AM3636" s="15"/>
      <c r="AN3636" s="15"/>
      <c r="AO3636" s="15"/>
      <c r="AP3636" s="15"/>
      <c r="AQ3636" s="15"/>
      <c r="AR3636" s="15"/>
      <c r="AS3636" s="15"/>
      <c r="AT3636" s="15"/>
      <c r="AU3636" s="15"/>
      <c r="AV3636" s="15"/>
      <c r="AW3636" s="15"/>
      <c r="AX3636" s="15"/>
      <c r="AY3636" s="15"/>
      <c r="AZ3636" s="10">
        <v>1</v>
      </c>
      <c r="BA3636" s="100" t="s">
        <v>14193</v>
      </c>
      <c r="BB3636" t="s">
        <v>88</v>
      </c>
      <c r="BD3636" s="7" t="str">
        <f t="shared" ref="BD3636:BD3699" si="114">G3636&amp;C3636</f>
        <v>4888075759Shopee</v>
      </c>
      <c r="BE3636" s="101"/>
    </row>
    <row r="3637" spans="2:57" ht="13.5" customHeight="1" x14ac:dyDescent="0.35">
      <c r="B3637" s="10" t="s">
        <v>17</v>
      </c>
      <c r="C3637" s="10" t="s">
        <v>806</v>
      </c>
      <c r="D3637" s="10" t="s">
        <v>193</v>
      </c>
      <c r="E3637" s="10" t="s">
        <v>194</v>
      </c>
      <c r="F3637" s="10" t="s">
        <v>231</v>
      </c>
      <c r="G3637" s="137">
        <v>118484090</v>
      </c>
      <c r="H3637" s="10" t="s">
        <v>14402</v>
      </c>
      <c r="I3637" s="10" t="s">
        <v>232</v>
      </c>
      <c r="J3637" s="10" t="s">
        <v>3732</v>
      </c>
      <c r="K3637" s="102" t="s">
        <v>3016</v>
      </c>
      <c r="L3637" s="98">
        <f>IFERROR(VLOOKUP($F3637&amp;$C3637,Sales!$J:$W,9,0),0)</f>
        <v>0</v>
      </c>
      <c r="M3637" s="98">
        <f>IFERROR(VLOOKUP($F3637&amp;$C3637,Sales!$J:$W,10,0),0)</f>
        <v>0</v>
      </c>
      <c r="N3637" s="98">
        <f>IFERROR(VLOOKUP($F3637&amp;$C3637,Sales!$J:$W,11,0),0)</f>
        <v>0</v>
      </c>
      <c r="O3637" s="98">
        <f>IFERROR(VLOOKUP($F3637&amp;$C3637,Sales!$J:$W,12,0),0)</f>
        <v>0</v>
      </c>
      <c r="P3637" s="98">
        <f>IFERROR(VLOOKUP($F3637&amp;$C3637,Sales!$J:$W,13,0),0)</f>
        <v>0</v>
      </c>
      <c r="Q3637" s="98">
        <f>IFERROR(VLOOKUP($F3637&amp;$C3637,Sales!$A:$H,7,0),0)</f>
        <v>0</v>
      </c>
      <c r="R3637" s="41" t="str">
        <f t="shared" si="113"/>
        <v>ERROR</v>
      </c>
      <c r="S3637" s="15"/>
      <c r="T3637" s="15"/>
      <c r="U3637" s="15"/>
      <c r="V3637" s="15"/>
      <c r="W3637" s="15"/>
      <c r="X3637" s="15"/>
      <c r="Y3637" s="41"/>
      <c r="Z3637" s="41"/>
      <c r="AA3637" s="41"/>
      <c r="AB3637" s="15"/>
      <c r="AC3637" s="15"/>
      <c r="AD3637" s="15"/>
      <c r="AE3637" s="15"/>
      <c r="AF3637" s="15"/>
      <c r="AG3637" s="15"/>
      <c r="AH3637" s="15"/>
      <c r="AI3637" s="15"/>
      <c r="AJ3637" s="41"/>
      <c r="AK3637" s="15"/>
      <c r="AL3637" s="15"/>
      <c r="AM3637" s="15"/>
      <c r="AN3637" s="15"/>
      <c r="AO3637" s="15"/>
      <c r="AP3637" s="15"/>
      <c r="AQ3637" s="15"/>
      <c r="AR3637" s="15"/>
      <c r="AS3637" s="15"/>
      <c r="AT3637" s="15"/>
      <c r="AU3637" s="15"/>
      <c r="AV3637" s="15"/>
      <c r="AW3637" s="15"/>
      <c r="AX3637" s="82"/>
      <c r="AY3637" s="82"/>
      <c r="AZ3637" s="10">
        <v>1</v>
      </c>
      <c r="BA3637" t="s">
        <v>31</v>
      </c>
      <c r="BB3637" t="s">
        <v>23</v>
      </c>
      <c r="BD3637" s="7" t="str">
        <f t="shared" si="114"/>
        <v>118484090Shopee</v>
      </c>
    </row>
    <row r="3638" spans="2:57" ht="13.5" customHeight="1" x14ac:dyDescent="0.35">
      <c r="B3638" s="10" t="s">
        <v>17</v>
      </c>
      <c r="C3638" s="10" t="s">
        <v>806</v>
      </c>
      <c r="D3638" s="10" t="s">
        <v>3622</v>
      </c>
      <c r="E3638" s="10" t="s">
        <v>3623</v>
      </c>
      <c r="F3638" s="96" t="s">
        <v>5777</v>
      </c>
      <c r="G3638" s="138">
        <v>9049877827</v>
      </c>
      <c r="H3638" s="96" t="s">
        <v>14403</v>
      </c>
      <c r="I3638" s="96">
        <v>4987176039460</v>
      </c>
      <c r="J3638" s="10" t="s">
        <v>14404</v>
      </c>
      <c r="K3638" s="102" t="s">
        <v>5810</v>
      </c>
      <c r="L3638" s="98">
        <f>IFERROR(VLOOKUP($F3638&amp;$C3638,Sales!$J:$W,9,0),0)</f>
        <v>0</v>
      </c>
      <c r="M3638" s="98">
        <f>IFERROR(VLOOKUP($F3638&amp;$C3638,Sales!$J:$W,10,0),0)</f>
        <v>0</v>
      </c>
      <c r="N3638" s="98">
        <f>IFERROR(VLOOKUP($F3638&amp;$C3638,Sales!$J:$W,11,0),0)</f>
        <v>0</v>
      </c>
      <c r="O3638" s="98">
        <f>IFERROR(VLOOKUP($F3638&amp;$C3638,Sales!$J:$W,12,0),0)</f>
        <v>0</v>
      </c>
      <c r="P3638" s="98">
        <f>IFERROR(VLOOKUP($F3638&amp;$C3638,Sales!$J:$W,13,0),0)</f>
        <v>0</v>
      </c>
      <c r="Q3638" s="98">
        <f>IFERROR(VLOOKUP($F3638&amp;$C3638,Sales!$A:$H,7,0),0)</f>
        <v>0</v>
      </c>
      <c r="R3638" s="41" t="str">
        <f t="shared" si="113"/>
        <v>ERROR</v>
      </c>
      <c r="S3638" s="15"/>
      <c r="T3638" s="15"/>
      <c r="U3638" s="15"/>
      <c r="V3638" s="15"/>
      <c r="W3638" s="15"/>
      <c r="X3638" s="15"/>
      <c r="Y3638" s="41"/>
      <c r="Z3638" s="41"/>
      <c r="AA3638" s="41"/>
      <c r="AB3638" s="15"/>
      <c r="AC3638" s="15"/>
      <c r="AD3638" s="15"/>
      <c r="AE3638" s="15"/>
      <c r="AF3638" s="15"/>
      <c r="AG3638" s="15"/>
      <c r="AH3638" s="15"/>
      <c r="AI3638" s="15"/>
      <c r="AJ3638" s="41"/>
      <c r="AK3638" s="15"/>
      <c r="AL3638" s="15"/>
      <c r="AM3638" s="15"/>
      <c r="AN3638" s="15"/>
      <c r="AO3638" s="15"/>
      <c r="AP3638" s="15"/>
      <c r="AQ3638" s="15"/>
      <c r="AR3638" s="15"/>
      <c r="AS3638" s="15"/>
      <c r="AT3638" s="15"/>
      <c r="AU3638" s="15"/>
      <c r="AV3638" s="15"/>
      <c r="AW3638" s="15"/>
      <c r="AX3638" s="15"/>
      <c r="AY3638" s="15"/>
      <c r="AZ3638" s="10">
        <v>1</v>
      </c>
      <c r="BA3638" s="100" t="s">
        <v>14193</v>
      </c>
      <c r="BB3638" t="s">
        <v>88</v>
      </c>
      <c r="BD3638" s="7" t="str">
        <f t="shared" si="114"/>
        <v>9049877827Shopee</v>
      </c>
      <c r="BE3638" s="101"/>
    </row>
    <row r="3639" spans="2:57" ht="13.5" customHeight="1" x14ac:dyDescent="0.35">
      <c r="B3639" s="10" t="s">
        <v>17</v>
      </c>
      <c r="C3639" s="10" t="s">
        <v>806</v>
      </c>
      <c r="D3639" s="10" t="s">
        <v>193</v>
      </c>
      <c r="E3639" s="10" t="s">
        <v>194</v>
      </c>
      <c r="F3639" s="10" t="s">
        <v>223</v>
      </c>
      <c r="G3639" s="137">
        <v>1019685324</v>
      </c>
      <c r="H3639" s="10" t="s">
        <v>14405</v>
      </c>
      <c r="I3639" s="10" t="s">
        <v>224</v>
      </c>
      <c r="J3639" s="10" t="s">
        <v>3734</v>
      </c>
      <c r="K3639" s="102" t="s">
        <v>3025</v>
      </c>
      <c r="L3639" s="98">
        <f>IFERROR(VLOOKUP($F3639&amp;$C3639,Sales!$J:$W,9,0),0)</f>
        <v>0</v>
      </c>
      <c r="M3639" s="98">
        <f>IFERROR(VLOOKUP($F3639&amp;$C3639,Sales!$J:$W,10,0),0)</f>
        <v>0</v>
      </c>
      <c r="N3639" s="98">
        <f>IFERROR(VLOOKUP($F3639&amp;$C3639,Sales!$J:$W,11,0),0)</f>
        <v>0</v>
      </c>
      <c r="O3639" s="98">
        <f>IFERROR(VLOOKUP($F3639&amp;$C3639,Sales!$J:$W,12,0),0)</f>
        <v>0</v>
      </c>
      <c r="P3639" s="98">
        <f>IFERROR(VLOOKUP($F3639&amp;$C3639,Sales!$J:$W,13,0),0)</f>
        <v>0</v>
      </c>
      <c r="Q3639" s="98">
        <f>IFERROR(VLOOKUP($F3639&amp;$C3639,Sales!$A:$H,7,0),0)</f>
        <v>0</v>
      </c>
      <c r="R3639" s="41" t="str">
        <f t="shared" si="113"/>
        <v>ERROR</v>
      </c>
      <c r="S3639" s="15"/>
      <c r="T3639" s="15"/>
      <c r="U3639" s="15"/>
      <c r="V3639" s="15"/>
      <c r="W3639" s="15"/>
      <c r="X3639" s="15"/>
      <c r="Y3639" s="41"/>
      <c r="Z3639" s="41"/>
      <c r="AA3639" s="41"/>
      <c r="AB3639" s="15"/>
      <c r="AC3639" s="15"/>
      <c r="AD3639" s="15"/>
      <c r="AE3639" s="15"/>
      <c r="AF3639" s="15"/>
      <c r="AG3639" s="15"/>
      <c r="AH3639" s="15"/>
      <c r="AI3639" s="15"/>
      <c r="AJ3639" s="41"/>
      <c r="AK3639" s="15"/>
      <c r="AL3639" s="15"/>
      <c r="AM3639" s="15"/>
      <c r="AN3639" s="15"/>
      <c r="AO3639" s="15"/>
      <c r="AP3639" s="15"/>
      <c r="AQ3639" s="15"/>
      <c r="AR3639" s="15"/>
      <c r="AS3639" s="15"/>
      <c r="AT3639" s="15"/>
      <c r="AU3639" s="15"/>
      <c r="AV3639" s="15"/>
      <c r="AW3639" s="15"/>
      <c r="AX3639" s="82"/>
      <c r="AY3639" s="82"/>
      <c r="AZ3639" s="10">
        <v>1</v>
      </c>
      <c r="BA3639" t="s">
        <v>31</v>
      </c>
      <c r="BB3639" t="s">
        <v>23</v>
      </c>
      <c r="BD3639" s="7" t="str">
        <f t="shared" si="114"/>
        <v>1019685324Shopee</v>
      </c>
    </row>
    <row r="3640" spans="2:57" ht="13.5" customHeight="1" x14ac:dyDescent="0.35">
      <c r="B3640" s="10" t="s">
        <v>17</v>
      </c>
      <c r="C3640" s="10" t="s">
        <v>806</v>
      </c>
      <c r="D3640" s="10" t="s">
        <v>193</v>
      </c>
      <c r="E3640" s="10" t="s">
        <v>194</v>
      </c>
      <c r="F3640" s="10" t="s">
        <v>209</v>
      </c>
      <c r="G3640" s="137">
        <v>2074722891</v>
      </c>
      <c r="H3640" s="10" t="s">
        <v>14406</v>
      </c>
      <c r="I3640" s="10" t="s">
        <v>210</v>
      </c>
      <c r="J3640" s="10" t="s">
        <v>3735</v>
      </c>
      <c r="K3640" s="102" t="s">
        <v>3018</v>
      </c>
      <c r="L3640" s="98">
        <f>IFERROR(VLOOKUP($F3640&amp;$C3640,Sales!$J:$W,9,0),0)</f>
        <v>0</v>
      </c>
      <c r="M3640" s="98">
        <f>IFERROR(VLOOKUP($F3640&amp;$C3640,Sales!$J:$W,10,0),0)</f>
        <v>0</v>
      </c>
      <c r="N3640" s="98">
        <f>IFERROR(VLOOKUP($F3640&amp;$C3640,Sales!$J:$W,11,0),0)</f>
        <v>0</v>
      </c>
      <c r="O3640" s="98">
        <f>IFERROR(VLOOKUP($F3640&amp;$C3640,Sales!$J:$W,12,0),0)</f>
        <v>0</v>
      </c>
      <c r="P3640" s="98">
        <f>IFERROR(VLOOKUP($F3640&amp;$C3640,Sales!$J:$W,13,0),0)</f>
        <v>0</v>
      </c>
      <c r="Q3640" s="98">
        <f>IFERROR(VLOOKUP($F3640&amp;$C3640,Sales!$A:$H,7,0),0)</f>
        <v>0</v>
      </c>
      <c r="R3640" s="41" t="str">
        <f t="shared" si="113"/>
        <v>ERROR</v>
      </c>
      <c r="S3640" s="15"/>
      <c r="T3640" s="15"/>
      <c r="U3640" s="15"/>
      <c r="V3640" s="15"/>
      <c r="W3640" s="15"/>
      <c r="X3640" s="15"/>
      <c r="Y3640" s="41"/>
      <c r="Z3640" s="41"/>
      <c r="AA3640" s="41"/>
      <c r="AB3640" s="15"/>
      <c r="AC3640" s="15"/>
      <c r="AD3640" s="15"/>
      <c r="AE3640" s="15"/>
      <c r="AF3640" s="15"/>
      <c r="AG3640" s="15"/>
      <c r="AH3640" s="15"/>
      <c r="AI3640" s="15"/>
      <c r="AJ3640" s="41"/>
      <c r="AK3640" s="15"/>
      <c r="AL3640" s="15"/>
      <c r="AM3640" s="15"/>
      <c r="AN3640" s="15"/>
      <c r="AO3640" s="15"/>
      <c r="AP3640" s="15"/>
      <c r="AQ3640" s="15"/>
      <c r="AR3640" s="15"/>
      <c r="AS3640" s="15"/>
      <c r="AT3640" s="15"/>
      <c r="AU3640" s="15"/>
      <c r="AV3640" s="15"/>
      <c r="AW3640" s="15"/>
      <c r="AX3640" s="82"/>
      <c r="AY3640" s="82"/>
      <c r="AZ3640" s="10">
        <v>1</v>
      </c>
      <c r="BA3640" t="s">
        <v>31</v>
      </c>
      <c r="BB3640" t="s">
        <v>23</v>
      </c>
      <c r="BD3640" s="7" t="str">
        <f t="shared" si="114"/>
        <v>2074722891Shopee</v>
      </c>
    </row>
    <row r="3641" spans="2:57" ht="13.5" customHeight="1" x14ac:dyDescent="0.35">
      <c r="B3641" s="10" t="s">
        <v>17</v>
      </c>
      <c r="C3641" s="10" t="s">
        <v>806</v>
      </c>
      <c r="D3641" s="10" t="s">
        <v>65</v>
      </c>
      <c r="E3641" s="10" t="s">
        <v>66</v>
      </c>
      <c r="F3641" s="10" t="s">
        <v>5938</v>
      </c>
      <c r="G3641" s="137">
        <v>3592089045</v>
      </c>
      <c r="H3641" s="10" t="s">
        <v>14407</v>
      </c>
      <c r="I3641" s="10">
        <v>4987176052926</v>
      </c>
      <c r="J3641" s="10" t="s">
        <v>14408</v>
      </c>
      <c r="K3641" s="102" t="s">
        <v>14409</v>
      </c>
      <c r="L3641" s="98">
        <f>IFERROR(VLOOKUP($F3641&amp;$C3641,Sales!$J:$W,9,0),0)</f>
        <v>0</v>
      </c>
      <c r="M3641" s="98">
        <f>IFERROR(VLOOKUP($F3641&amp;$C3641,Sales!$J:$W,10,0),0)</f>
        <v>0</v>
      </c>
      <c r="N3641" s="98">
        <f>IFERROR(VLOOKUP($F3641&amp;$C3641,Sales!$J:$W,11,0),0)</f>
        <v>0</v>
      </c>
      <c r="O3641" s="98">
        <f>IFERROR(VLOOKUP($F3641&amp;$C3641,Sales!$J:$W,12,0),0)</f>
        <v>0</v>
      </c>
      <c r="P3641" s="98">
        <f>IFERROR(VLOOKUP($F3641&amp;$C3641,Sales!$J:$W,13,0),0)</f>
        <v>0</v>
      </c>
      <c r="Q3641" s="98">
        <f>IFERROR(VLOOKUP($F3641&amp;$C3641,Sales!$A:$H,7,0),0)</f>
        <v>0</v>
      </c>
      <c r="R3641" s="41" t="str">
        <f t="shared" si="113"/>
        <v>ERROR</v>
      </c>
      <c r="S3641" s="15"/>
      <c r="T3641" s="15"/>
      <c r="U3641" s="15"/>
      <c r="V3641" s="15"/>
      <c r="W3641" s="15"/>
      <c r="X3641" s="15"/>
      <c r="Y3641" s="41"/>
      <c r="Z3641" s="41"/>
      <c r="AA3641" s="41"/>
      <c r="AB3641" s="15"/>
      <c r="AC3641" s="15"/>
      <c r="AD3641" s="15"/>
      <c r="AE3641" s="15"/>
      <c r="AF3641" s="15"/>
      <c r="AG3641" s="15"/>
      <c r="AH3641" s="15"/>
      <c r="AI3641" s="15"/>
      <c r="AJ3641" s="41"/>
      <c r="AK3641" s="15"/>
      <c r="AL3641" s="15"/>
      <c r="AM3641" s="15"/>
      <c r="AN3641" s="15"/>
      <c r="AO3641" s="15"/>
      <c r="AP3641" s="15"/>
      <c r="AQ3641" s="15"/>
      <c r="AR3641" s="15"/>
      <c r="AS3641" s="15"/>
      <c r="AT3641" s="15"/>
      <c r="AU3641" s="15"/>
      <c r="AV3641" s="15"/>
      <c r="AW3641" s="15"/>
      <c r="AX3641" s="15"/>
      <c r="AY3641" s="15"/>
      <c r="AZ3641" s="10">
        <v>1</v>
      </c>
      <c r="BA3641" s="100" t="s">
        <v>14193</v>
      </c>
      <c r="BB3641" t="s">
        <v>88</v>
      </c>
      <c r="BD3641" s="7" t="str">
        <f t="shared" si="114"/>
        <v>3592089045Shopee</v>
      </c>
      <c r="BE3641" s="101"/>
    </row>
    <row r="3642" spans="2:57" ht="13.5" customHeight="1" x14ac:dyDescent="0.35">
      <c r="B3642" s="10" t="s">
        <v>17</v>
      </c>
      <c r="C3642" s="10" t="s">
        <v>806</v>
      </c>
      <c r="D3642" s="10" t="s">
        <v>65</v>
      </c>
      <c r="E3642" s="10" t="s">
        <v>66</v>
      </c>
      <c r="F3642" s="10" t="s">
        <v>5968</v>
      </c>
      <c r="G3642" s="137">
        <v>9868244870</v>
      </c>
      <c r="H3642" s="10" t="s">
        <v>14410</v>
      </c>
      <c r="I3642" s="10" t="s">
        <v>5927</v>
      </c>
      <c r="J3642" s="10" t="s">
        <v>14411</v>
      </c>
      <c r="K3642" s="102" t="s">
        <v>14412</v>
      </c>
      <c r="L3642" s="98">
        <f>IFERROR(VLOOKUP($F3642&amp;$C3642,Sales!$J:$W,9,0),0)</f>
        <v>0</v>
      </c>
      <c r="M3642" s="98">
        <f>IFERROR(VLOOKUP($F3642&amp;$C3642,Sales!$J:$W,10,0),0)</f>
        <v>0</v>
      </c>
      <c r="N3642" s="98">
        <f>IFERROR(VLOOKUP($F3642&amp;$C3642,Sales!$J:$W,11,0),0)</f>
        <v>0</v>
      </c>
      <c r="O3642" s="98">
        <f>IFERROR(VLOOKUP($F3642&amp;$C3642,Sales!$J:$W,12,0),0)</f>
        <v>0</v>
      </c>
      <c r="P3642" s="98">
        <f>IFERROR(VLOOKUP($F3642&amp;$C3642,Sales!$J:$W,13,0),0)</f>
        <v>0</v>
      </c>
      <c r="Q3642" s="98">
        <f>IFERROR(VLOOKUP($F3642&amp;$C3642,Sales!$A:$H,7,0),0)</f>
        <v>0</v>
      </c>
      <c r="R3642" s="41" t="str">
        <f t="shared" si="113"/>
        <v>ERROR</v>
      </c>
      <c r="S3642" s="15"/>
      <c r="T3642" s="15"/>
      <c r="U3642" s="15"/>
      <c r="V3642" s="15"/>
      <c r="W3642" s="15"/>
      <c r="X3642" s="15"/>
      <c r="Y3642" s="41"/>
      <c r="Z3642" s="41"/>
      <c r="AA3642" s="41"/>
      <c r="AB3642" s="15"/>
      <c r="AC3642" s="15"/>
      <c r="AD3642" s="15"/>
      <c r="AE3642" s="15"/>
      <c r="AF3642" s="15"/>
      <c r="AG3642" s="15"/>
      <c r="AH3642" s="15"/>
      <c r="AI3642" s="15"/>
      <c r="AJ3642" s="41"/>
      <c r="AK3642" s="15"/>
      <c r="AL3642" s="15"/>
      <c r="AM3642" s="15"/>
      <c r="AN3642" s="15"/>
      <c r="AO3642" s="15"/>
      <c r="AP3642" s="15"/>
      <c r="AQ3642" s="15"/>
      <c r="AR3642" s="15"/>
      <c r="AS3642" s="15"/>
      <c r="AT3642" s="15"/>
      <c r="AU3642" s="15"/>
      <c r="AV3642" s="15"/>
      <c r="AW3642" s="15"/>
      <c r="AX3642" s="15"/>
      <c r="AY3642" s="15"/>
      <c r="AZ3642" s="10">
        <v>1</v>
      </c>
      <c r="BA3642" s="100" t="s">
        <v>14193</v>
      </c>
      <c r="BB3642" t="s">
        <v>88</v>
      </c>
      <c r="BD3642" s="7" t="str">
        <f t="shared" si="114"/>
        <v>9868244870Shopee</v>
      </c>
      <c r="BE3642" s="101"/>
    </row>
    <row r="3643" spans="2:57" ht="13.5" customHeight="1" x14ac:dyDescent="0.35">
      <c r="B3643" s="10" t="s">
        <v>17</v>
      </c>
      <c r="C3643" s="10" t="s">
        <v>806</v>
      </c>
      <c r="D3643" s="10" t="s">
        <v>65</v>
      </c>
      <c r="E3643" s="10" t="s">
        <v>66</v>
      </c>
      <c r="F3643" s="10" t="s">
        <v>5969</v>
      </c>
      <c r="G3643" s="137">
        <v>8168232485</v>
      </c>
      <c r="H3643" s="10" t="s">
        <v>14413</v>
      </c>
      <c r="I3643" s="10" t="s">
        <v>5928</v>
      </c>
      <c r="J3643" s="10" t="s">
        <v>14414</v>
      </c>
      <c r="K3643" s="102" t="s">
        <v>14415</v>
      </c>
      <c r="L3643" s="98">
        <f>IFERROR(VLOOKUP($F3643&amp;$C3643,Sales!$J:$W,9,0),0)</f>
        <v>0</v>
      </c>
      <c r="M3643" s="98">
        <f>IFERROR(VLOOKUP($F3643&amp;$C3643,Sales!$J:$W,10,0),0)</f>
        <v>0</v>
      </c>
      <c r="N3643" s="98">
        <f>IFERROR(VLOOKUP($F3643&amp;$C3643,Sales!$J:$W,11,0),0)</f>
        <v>0</v>
      </c>
      <c r="O3643" s="98">
        <f>IFERROR(VLOOKUP($F3643&amp;$C3643,Sales!$J:$W,12,0),0)</f>
        <v>0</v>
      </c>
      <c r="P3643" s="98">
        <f>IFERROR(VLOOKUP($F3643&amp;$C3643,Sales!$J:$W,13,0),0)</f>
        <v>0</v>
      </c>
      <c r="Q3643" s="98">
        <f>IFERROR(VLOOKUP($F3643&amp;$C3643,Sales!$A:$H,7,0),0)</f>
        <v>0</v>
      </c>
      <c r="R3643" s="41" t="str">
        <f t="shared" si="113"/>
        <v>ERROR</v>
      </c>
      <c r="S3643" s="15"/>
      <c r="T3643" s="15"/>
      <c r="U3643" s="15"/>
      <c r="V3643" s="15"/>
      <c r="W3643" s="15"/>
      <c r="X3643" s="15"/>
      <c r="Y3643" s="41"/>
      <c r="Z3643" s="41"/>
      <c r="AA3643" s="41"/>
      <c r="AB3643" s="15"/>
      <c r="AC3643" s="15"/>
      <c r="AD3643" s="15"/>
      <c r="AE3643" s="15"/>
      <c r="AF3643" s="15"/>
      <c r="AG3643" s="15"/>
      <c r="AH3643" s="15"/>
      <c r="AI3643" s="15"/>
      <c r="AJ3643" s="41"/>
      <c r="AK3643" s="15"/>
      <c r="AL3643" s="15"/>
      <c r="AM3643" s="15"/>
      <c r="AN3643" s="15"/>
      <c r="AO3643" s="15"/>
      <c r="AP3643" s="15"/>
      <c r="AQ3643" s="15"/>
      <c r="AR3643" s="15"/>
      <c r="AS3643" s="15"/>
      <c r="AT3643" s="15"/>
      <c r="AU3643" s="15"/>
      <c r="AV3643" s="15"/>
      <c r="AW3643" s="15"/>
      <c r="AX3643" s="15"/>
      <c r="AY3643" s="15"/>
      <c r="AZ3643" s="10">
        <v>1</v>
      </c>
      <c r="BA3643" s="100" t="s">
        <v>14193</v>
      </c>
      <c r="BB3643" t="s">
        <v>88</v>
      </c>
      <c r="BD3643" s="7" t="str">
        <f t="shared" si="114"/>
        <v>8168232485Shopee</v>
      </c>
      <c r="BE3643" s="101"/>
    </row>
    <row r="3644" spans="2:57" ht="13.5" customHeight="1" x14ac:dyDescent="0.35">
      <c r="B3644" s="10" t="s">
        <v>17</v>
      </c>
      <c r="C3644" s="10" t="s">
        <v>806</v>
      </c>
      <c r="D3644" s="10" t="s">
        <v>65</v>
      </c>
      <c r="E3644" s="10" t="s">
        <v>66</v>
      </c>
      <c r="F3644" s="10" t="s">
        <v>5939</v>
      </c>
      <c r="G3644" s="137">
        <v>10311979708</v>
      </c>
      <c r="H3644" s="10" t="s">
        <v>14416</v>
      </c>
      <c r="I3644" s="10">
        <v>4987176052933</v>
      </c>
      <c r="J3644" s="10" t="s">
        <v>14417</v>
      </c>
      <c r="K3644" s="102" t="s">
        <v>14418</v>
      </c>
      <c r="L3644" s="98">
        <f>IFERROR(VLOOKUP($F3644&amp;$C3644,Sales!$J:$W,9,0),0)</f>
        <v>0</v>
      </c>
      <c r="M3644" s="98">
        <f>IFERROR(VLOOKUP($F3644&amp;$C3644,Sales!$J:$W,10,0),0)</f>
        <v>0</v>
      </c>
      <c r="N3644" s="98">
        <f>IFERROR(VLOOKUP($F3644&amp;$C3644,Sales!$J:$W,11,0),0)</f>
        <v>0</v>
      </c>
      <c r="O3644" s="98">
        <f>IFERROR(VLOOKUP($F3644&amp;$C3644,Sales!$J:$W,12,0),0)</f>
        <v>0</v>
      </c>
      <c r="P3644" s="98">
        <f>IFERROR(VLOOKUP($F3644&amp;$C3644,Sales!$J:$W,13,0),0)</f>
        <v>0</v>
      </c>
      <c r="Q3644" s="98">
        <f>IFERROR(VLOOKUP($F3644&amp;$C3644,Sales!$A:$H,7,0),0)</f>
        <v>0</v>
      </c>
      <c r="R3644" s="41" t="str">
        <f t="shared" si="113"/>
        <v>ERROR</v>
      </c>
      <c r="S3644" s="15"/>
      <c r="T3644" s="15"/>
      <c r="U3644" s="15"/>
      <c r="V3644" s="15"/>
      <c r="W3644" s="15"/>
      <c r="X3644" s="15"/>
      <c r="Y3644" s="41"/>
      <c r="Z3644" s="41"/>
      <c r="AA3644" s="41"/>
      <c r="AB3644" s="15"/>
      <c r="AC3644" s="15"/>
      <c r="AD3644" s="15"/>
      <c r="AE3644" s="15"/>
      <c r="AF3644" s="15"/>
      <c r="AG3644" s="15"/>
      <c r="AH3644" s="15"/>
      <c r="AI3644" s="15"/>
      <c r="AJ3644" s="41"/>
      <c r="AK3644" s="15"/>
      <c r="AL3644" s="15"/>
      <c r="AM3644" s="15"/>
      <c r="AN3644" s="15"/>
      <c r="AO3644" s="15"/>
      <c r="AP3644" s="15"/>
      <c r="AQ3644" s="15"/>
      <c r="AR3644" s="15"/>
      <c r="AS3644" s="15"/>
      <c r="AT3644" s="15"/>
      <c r="AU3644" s="15"/>
      <c r="AV3644" s="15"/>
      <c r="AW3644" s="15"/>
      <c r="AX3644" s="15"/>
      <c r="AY3644" s="15"/>
      <c r="AZ3644" s="10">
        <v>1</v>
      </c>
      <c r="BA3644" s="100" t="s">
        <v>14193</v>
      </c>
      <c r="BB3644" t="s">
        <v>88</v>
      </c>
      <c r="BD3644" s="7" t="str">
        <f t="shared" si="114"/>
        <v>10311979708Shopee</v>
      </c>
      <c r="BE3644" s="101"/>
    </row>
    <row r="3645" spans="2:57" ht="13.5" customHeight="1" x14ac:dyDescent="0.35">
      <c r="B3645" s="10" t="s">
        <v>17</v>
      </c>
      <c r="C3645" s="10" t="s">
        <v>806</v>
      </c>
      <c r="D3645" s="10" t="s">
        <v>65</v>
      </c>
      <c r="E3645" s="10" t="s">
        <v>66</v>
      </c>
      <c r="F3645" s="96" t="s">
        <v>5970</v>
      </c>
      <c r="G3645" s="138">
        <v>8668033461</v>
      </c>
      <c r="H3645" s="96" t="s">
        <v>14419</v>
      </c>
      <c r="I3645" s="96" t="s">
        <v>5929</v>
      </c>
      <c r="J3645" s="10" t="s">
        <v>14420</v>
      </c>
      <c r="K3645" s="102" t="s">
        <v>14421</v>
      </c>
      <c r="L3645" s="98">
        <f>IFERROR(VLOOKUP($F3645&amp;$C3645,Sales!$J:$W,9,0),0)</f>
        <v>0</v>
      </c>
      <c r="M3645" s="98">
        <f>IFERROR(VLOOKUP($F3645&amp;$C3645,Sales!$J:$W,10,0),0)</f>
        <v>0</v>
      </c>
      <c r="N3645" s="98">
        <f>IFERROR(VLOOKUP($F3645&amp;$C3645,Sales!$J:$W,11,0),0)</f>
        <v>0</v>
      </c>
      <c r="O3645" s="98">
        <f>IFERROR(VLOOKUP($F3645&amp;$C3645,Sales!$J:$W,12,0),0)</f>
        <v>0</v>
      </c>
      <c r="P3645" s="98">
        <f>IFERROR(VLOOKUP($F3645&amp;$C3645,Sales!$J:$W,13,0),0)</f>
        <v>0</v>
      </c>
      <c r="Q3645" s="98">
        <f>IFERROR(VLOOKUP($F3645&amp;$C3645,Sales!$A:$H,7,0),0)</f>
        <v>0</v>
      </c>
      <c r="R3645" s="41" t="str">
        <f t="shared" si="113"/>
        <v>ERROR</v>
      </c>
      <c r="S3645" s="15"/>
      <c r="T3645" s="15"/>
      <c r="U3645" s="15"/>
      <c r="V3645" s="15"/>
      <c r="W3645" s="15"/>
      <c r="X3645" s="15"/>
      <c r="Y3645" s="41"/>
      <c r="Z3645" s="41"/>
      <c r="AA3645" s="41"/>
      <c r="AB3645" s="15"/>
      <c r="AC3645" s="15"/>
      <c r="AD3645" s="15"/>
      <c r="AE3645" s="15"/>
      <c r="AF3645" s="15"/>
      <c r="AG3645" s="15"/>
      <c r="AH3645" s="15"/>
      <c r="AI3645" s="15"/>
      <c r="AJ3645" s="41"/>
      <c r="AK3645" s="15"/>
      <c r="AL3645" s="15"/>
      <c r="AM3645" s="15"/>
      <c r="AN3645" s="15"/>
      <c r="AO3645" s="15"/>
      <c r="AP3645" s="15"/>
      <c r="AQ3645" s="15"/>
      <c r="AR3645" s="15"/>
      <c r="AS3645" s="15"/>
      <c r="AT3645" s="15"/>
      <c r="AU3645" s="15"/>
      <c r="AV3645" s="15"/>
      <c r="AW3645" s="15"/>
      <c r="AX3645" s="15"/>
      <c r="AY3645" s="15"/>
      <c r="AZ3645" s="10">
        <v>1</v>
      </c>
      <c r="BA3645" s="100" t="s">
        <v>14193</v>
      </c>
      <c r="BB3645" t="s">
        <v>88</v>
      </c>
      <c r="BD3645" s="7" t="str">
        <f t="shared" si="114"/>
        <v>8668033461Shopee</v>
      </c>
      <c r="BE3645" s="101"/>
    </row>
    <row r="3646" spans="2:57" ht="13.5" customHeight="1" x14ac:dyDescent="0.35">
      <c r="B3646" s="10" t="s">
        <v>17</v>
      </c>
      <c r="C3646" s="10" t="s">
        <v>806</v>
      </c>
      <c r="D3646" s="10" t="s">
        <v>193</v>
      </c>
      <c r="E3646" s="10" t="s">
        <v>194</v>
      </c>
      <c r="F3646" s="10" t="s">
        <v>2425</v>
      </c>
      <c r="G3646" s="137">
        <v>3532729037</v>
      </c>
      <c r="H3646" s="10" t="s">
        <v>14422</v>
      </c>
      <c r="I3646" s="10" t="s">
        <v>2427</v>
      </c>
      <c r="J3646" s="10" t="s">
        <v>989</v>
      </c>
      <c r="K3646" s="102" t="s">
        <v>4410</v>
      </c>
      <c r="L3646" s="98">
        <f>IFERROR(VLOOKUP($F3646&amp;$C3646,Sales!$J:$W,9,0),0)</f>
        <v>0</v>
      </c>
      <c r="M3646" s="98">
        <f>IFERROR(VLOOKUP($F3646&amp;$C3646,Sales!$J:$W,10,0),0)</f>
        <v>0</v>
      </c>
      <c r="N3646" s="98">
        <f>IFERROR(VLOOKUP($F3646&amp;$C3646,Sales!$J:$W,11,0),0)</f>
        <v>0</v>
      </c>
      <c r="O3646" s="98">
        <f>IFERROR(VLOOKUP($F3646&amp;$C3646,Sales!$J:$W,12,0),0)</f>
        <v>0</v>
      </c>
      <c r="P3646" s="98">
        <f>IFERROR(VLOOKUP($F3646&amp;$C3646,Sales!$J:$W,13,0),0)</f>
        <v>0</v>
      </c>
      <c r="Q3646" s="98">
        <f>IFERROR(VLOOKUP($F3646&amp;$C3646,Sales!$A:$H,7,0),0)</f>
        <v>0</v>
      </c>
      <c r="R3646" s="41" t="str">
        <f t="shared" si="113"/>
        <v>ERROR</v>
      </c>
      <c r="S3646" s="15"/>
      <c r="T3646" s="15"/>
      <c r="U3646" s="15"/>
      <c r="V3646" s="15"/>
      <c r="W3646" s="15"/>
      <c r="X3646" s="15"/>
      <c r="Y3646" s="41"/>
      <c r="Z3646" s="41"/>
      <c r="AA3646" s="41"/>
      <c r="AB3646" s="15"/>
      <c r="AC3646" s="15"/>
      <c r="AD3646" s="15"/>
      <c r="AE3646" s="15"/>
      <c r="AF3646" s="15"/>
      <c r="AG3646" s="15"/>
      <c r="AH3646" s="15"/>
      <c r="AI3646" s="15"/>
      <c r="AJ3646" s="41"/>
      <c r="AK3646" s="15"/>
      <c r="AL3646" s="15"/>
      <c r="AM3646" s="15"/>
      <c r="AN3646" s="15"/>
      <c r="AO3646" s="15"/>
      <c r="AP3646" s="15"/>
      <c r="AQ3646" s="15"/>
      <c r="AR3646" s="15"/>
      <c r="AS3646" s="15"/>
      <c r="AT3646" s="15"/>
      <c r="AU3646" s="15"/>
      <c r="AV3646" s="15"/>
      <c r="AW3646" s="15"/>
      <c r="AX3646" s="82"/>
      <c r="AY3646" s="82"/>
      <c r="AZ3646" s="10">
        <v>1</v>
      </c>
      <c r="BA3646" t="s">
        <v>31</v>
      </c>
      <c r="BB3646" t="s">
        <v>23</v>
      </c>
      <c r="BD3646" s="7" t="str">
        <f t="shared" si="114"/>
        <v>3532729037Shopee</v>
      </c>
    </row>
    <row r="3647" spans="2:57" ht="13.5" customHeight="1" x14ac:dyDescent="0.35">
      <c r="B3647" s="10" t="s">
        <v>17</v>
      </c>
      <c r="C3647" s="10" t="s">
        <v>806</v>
      </c>
      <c r="D3647" s="10" t="s">
        <v>193</v>
      </c>
      <c r="E3647" s="10" t="s">
        <v>194</v>
      </c>
      <c r="F3647" s="10" t="s">
        <v>217</v>
      </c>
      <c r="G3647" s="137">
        <v>118484883</v>
      </c>
      <c r="H3647" s="10" t="s">
        <v>14423</v>
      </c>
      <c r="I3647" s="10" t="s">
        <v>218</v>
      </c>
      <c r="J3647" s="10" t="s">
        <v>3736</v>
      </c>
      <c r="K3647" s="102" t="s">
        <v>3019</v>
      </c>
      <c r="L3647" s="98">
        <f>IFERROR(VLOOKUP($F3647&amp;$C3647,Sales!$J:$W,9,0),0)</f>
        <v>0</v>
      </c>
      <c r="M3647" s="98">
        <f>IFERROR(VLOOKUP($F3647&amp;$C3647,Sales!$J:$W,10,0),0)</f>
        <v>0</v>
      </c>
      <c r="N3647" s="98">
        <f>IFERROR(VLOOKUP($F3647&amp;$C3647,Sales!$J:$W,11,0),0)</f>
        <v>0</v>
      </c>
      <c r="O3647" s="98">
        <f>IFERROR(VLOOKUP($F3647&amp;$C3647,Sales!$J:$W,12,0),0)</f>
        <v>0</v>
      </c>
      <c r="P3647" s="98">
        <f>IFERROR(VLOOKUP($F3647&amp;$C3647,Sales!$J:$W,13,0),0)</f>
        <v>0</v>
      </c>
      <c r="Q3647" s="98">
        <f>IFERROR(VLOOKUP($F3647&amp;$C3647,Sales!$A:$H,7,0),0)</f>
        <v>0</v>
      </c>
      <c r="R3647" s="41" t="str">
        <f t="shared" si="113"/>
        <v>ERROR</v>
      </c>
      <c r="S3647" s="15"/>
      <c r="T3647" s="15"/>
      <c r="U3647" s="15"/>
      <c r="V3647" s="15"/>
      <c r="W3647" s="15"/>
      <c r="X3647" s="15"/>
      <c r="Y3647" s="41"/>
      <c r="Z3647" s="41"/>
      <c r="AA3647" s="41"/>
      <c r="AB3647" s="15"/>
      <c r="AC3647" s="15"/>
      <c r="AD3647" s="15"/>
      <c r="AE3647" s="15"/>
      <c r="AF3647" s="15"/>
      <c r="AG3647" s="15"/>
      <c r="AH3647" s="15"/>
      <c r="AI3647" s="15"/>
      <c r="AJ3647" s="41"/>
      <c r="AK3647" s="15"/>
      <c r="AL3647" s="15"/>
      <c r="AM3647" s="15"/>
      <c r="AN3647" s="15"/>
      <c r="AO3647" s="15"/>
      <c r="AP3647" s="15"/>
      <c r="AQ3647" s="15"/>
      <c r="AR3647" s="15"/>
      <c r="AS3647" s="15"/>
      <c r="AT3647" s="15"/>
      <c r="AU3647" s="15"/>
      <c r="AV3647" s="15"/>
      <c r="AW3647" s="15"/>
      <c r="AX3647" s="82"/>
      <c r="AY3647" s="82"/>
      <c r="AZ3647" s="10">
        <v>1</v>
      </c>
      <c r="BA3647" t="s">
        <v>31</v>
      </c>
      <c r="BB3647" t="s">
        <v>23</v>
      </c>
      <c r="BD3647" s="7" t="str">
        <f t="shared" si="114"/>
        <v>118484883Shopee</v>
      </c>
    </row>
    <row r="3648" spans="2:57" ht="13.5" customHeight="1" x14ac:dyDescent="0.35">
      <c r="B3648" s="10" t="s">
        <v>17</v>
      </c>
      <c r="C3648" s="10" t="s">
        <v>806</v>
      </c>
      <c r="D3648" s="10" t="s">
        <v>193</v>
      </c>
      <c r="E3648" s="10" t="s">
        <v>194</v>
      </c>
      <c r="F3648" s="10" t="s">
        <v>211</v>
      </c>
      <c r="G3648" s="137">
        <v>1019689984</v>
      </c>
      <c r="H3648" s="10" t="s">
        <v>14424</v>
      </c>
      <c r="I3648" s="10" t="s">
        <v>212</v>
      </c>
      <c r="J3648" s="10" t="s">
        <v>3737</v>
      </c>
      <c r="K3648" s="102" t="s">
        <v>3020</v>
      </c>
      <c r="L3648" s="98">
        <f>IFERROR(VLOOKUP($F3648&amp;$C3648,Sales!$J:$W,9,0),0)</f>
        <v>0</v>
      </c>
      <c r="M3648" s="98">
        <f>IFERROR(VLOOKUP($F3648&amp;$C3648,Sales!$J:$W,10,0),0)</f>
        <v>0</v>
      </c>
      <c r="N3648" s="98">
        <f>IFERROR(VLOOKUP($F3648&amp;$C3648,Sales!$J:$W,11,0),0)</f>
        <v>0</v>
      </c>
      <c r="O3648" s="98">
        <f>IFERROR(VLOOKUP($F3648&amp;$C3648,Sales!$J:$W,12,0),0)</f>
        <v>0</v>
      </c>
      <c r="P3648" s="98">
        <f>IFERROR(VLOOKUP($F3648&amp;$C3648,Sales!$J:$W,13,0),0)</f>
        <v>0</v>
      </c>
      <c r="Q3648" s="98">
        <f>IFERROR(VLOOKUP($F3648&amp;$C3648,Sales!$A:$H,7,0),0)</f>
        <v>0</v>
      </c>
      <c r="R3648" s="41" t="str">
        <f t="shared" si="113"/>
        <v>ERROR</v>
      </c>
      <c r="S3648" s="15"/>
      <c r="T3648" s="15"/>
      <c r="U3648" s="15"/>
      <c r="V3648" s="15"/>
      <c r="W3648" s="15"/>
      <c r="X3648" s="15"/>
      <c r="Y3648" s="41"/>
      <c r="Z3648" s="41"/>
      <c r="AA3648" s="41"/>
      <c r="AB3648" s="15"/>
      <c r="AC3648" s="15"/>
      <c r="AD3648" s="15"/>
      <c r="AE3648" s="15"/>
      <c r="AF3648" s="15"/>
      <c r="AG3648" s="15"/>
      <c r="AH3648" s="15"/>
      <c r="AI3648" s="15"/>
      <c r="AJ3648" s="41"/>
      <c r="AK3648" s="15"/>
      <c r="AL3648" s="15"/>
      <c r="AM3648" s="15"/>
      <c r="AN3648" s="15"/>
      <c r="AO3648" s="15"/>
      <c r="AP3648" s="15"/>
      <c r="AQ3648" s="15"/>
      <c r="AR3648" s="15"/>
      <c r="AS3648" s="15"/>
      <c r="AT3648" s="15"/>
      <c r="AU3648" s="15"/>
      <c r="AV3648" s="15"/>
      <c r="AW3648" s="15"/>
      <c r="AX3648" s="82"/>
      <c r="AY3648" s="82"/>
      <c r="AZ3648" s="10">
        <v>1</v>
      </c>
      <c r="BA3648" t="s">
        <v>31</v>
      </c>
      <c r="BB3648" t="s">
        <v>23</v>
      </c>
      <c r="BD3648" s="7" t="str">
        <f t="shared" si="114"/>
        <v>1019689984Shopee</v>
      </c>
    </row>
    <row r="3649" spans="2:59" ht="13.5" customHeight="1" x14ac:dyDescent="0.35">
      <c r="B3649" s="10" t="s">
        <v>17</v>
      </c>
      <c r="C3649" s="10" t="s">
        <v>806</v>
      </c>
      <c r="D3649" s="10" t="s">
        <v>65</v>
      </c>
      <c r="E3649" s="10" t="s">
        <v>66</v>
      </c>
      <c r="F3649" s="10" t="s">
        <v>5942</v>
      </c>
      <c r="G3649" s="137">
        <v>9467840977</v>
      </c>
      <c r="H3649" s="10" t="s">
        <v>14425</v>
      </c>
      <c r="I3649" s="10">
        <v>4987176052858</v>
      </c>
      <c r="J3649" s="10" t="s">
        <v>14426</v>
      </c>
      <c r="K3649" s="102" t="s">
        <v>14427</v>
      </c>
      <c r="L3649" s="98">
        <f>IFERROR(VLOOKUP($F3649&amp;$C3649,Sales!$J:$W,9,0),0)</f>
        <v>0</v>
      </c>
      <c r="M3649" s="98">
        <f>IFERROR(VLOOKUP($F3649&amp;$C3649,Sales!$J:$W,10,0),0)</f>
        <v>0</v>
      </c>
      <c r="N3649" s="98">
        <f>IFERROR(VLOOKUP($F3649&amp;$C3649,Sales!$J:$W,11,0),0)</f>
        <v>0</v>
      </c>
      <c r="O3649" s="98">
        <f>IFERROR(VLOOKUP($F3649&amp;$C3649,Sales!$J:$W,12,0),0)</f>
        <v>0</v>
      </c>
      <c r="P3649" s="98">
        <f>IFERROR(VLOOKUP($F3649&amp;$C3649,Sales!$J:$W,13,0),0)</f>
        <v>0</v>
      </c>
      <c r="Q3649" s="98">
        <f>IFERROR(VLOOKUP($F3649&amp;$C3649,Sales!$A:$H,7,0),0)</f>
        <v>0</v>
      </c>
      <c r="R3649" s="41" t="str">
        <f t="shared" si="113"/>
        <v>ERROR</v>
      </c>
      <c r="S3649" s="15"/>
      <c r="T3649" s="15"/>
      <c r="U3649" s="15"/>
      <c r="V3649" s="15"/>
      <c r="W3649" s="15"/>
      <c r="X3649" s="15"/>
      <c r="Y3649" s="41"/>
      <c r="Z3649" s="41"/>
      <c r="AA3649" s="41"/>
      <c r="AB3649" s="15"/>
      <c r="AC3649" s="15"/>
      <c r="AD3649" s="15"/>
      <c r="AE3649" s="15"/>
      <c r="AF3649" s="15"/>
      <c r="AG3649" s="15"/>
      <c r="AH3649" s="15"/>
      <c r="AI3649" s="15"/>
      <c r="AJ3649" s="41"/>
      <c r="AK3649" s="15"/>
      <c r="AL3649" s="15"/>
      <c r="AM3649" s="15"/>
      <c r="AN3649" s="15"/>
      <c r="AO3649" s="15"/>
      <c r="AP3649" s="15"/>
      <c r="AQ3649" s="15"/>
      <c r="AR3649" s="15"/>
      <c r="AS3649" s="15"/>
      <c r="AT3649" s="15"/>
      <c r="AU3649" s="15"/>
      <c r="AV3649" s="15"/>
      <c r="AW3649" s="15"/>
      <c r="AX3649" s="15"/>
      <c r="AY3649" s="15"/>
      <c r="AZ3649" s="10">
        <v>1</v>
      </c>
      <c r="BA3649" s="100" t="s">
        <v>14193</v>
      </c>
      <c r="BB3649" t="s">
        <v>88</v>
      </c>
      <c r="BD3649" s="7" t="str">
        <f t="shared" si="114"/>
        <v>9467840977Shopee</v>
      </c>
      <c r="BE3649" s="101"/>
    </row>
    <row r="3650" spans="2:59" ht="13.5" customHeight="1" x14ac:dyDescent="0.35">
      <c r="B3650" s="10" t="s">
        <v>17</v>
      </c>
      <c r="C3650" s="10" t="s">
        <v>806</v>
      </c>
      <c r="D3650" s="10" t="s">
        <v>65</v>
      </c>
      <c r="E3650" s="10" t="s">
        <v>66</v>
      </c>
      <c r="F3650" s="96" t="s">
        <v>5966</v>
      </c>
      <c r="G3650" s="138">
        <v>9167990373</v>
      </c>
      <c r="H3650" s="96" t="s">
        <v>14428</v>
      </c>
      <c r="I3650" s="96" t="s">
        <v>5935</v>
      </c>
      <c r="J3650" s="10" t="s">
        <v>14429</v>
      </c>
      <c r="K3650" s="102" t="s">
        <v>14430</v>
      </c>
      <c r="L3650" s="98">
        <f>IFERROR(VLOOKUP($F3650&amp;$C3650,Sales!$J:$W,9,0),0)</f>
        <v>0</v>
      </c>
      <c r="M3650" s="98">
        <f>IFERROR(VLOOKUP($F3650&amp;$C3650,Sales!$J:$W,10,0),0)</f>
        <v>0</v>
      </c>
      <c r="N3650" s="98">
        <f>IFERROR(VLOOKUP($F3650&amp;$C3650,Sales!$J:$W,11,0),0)</f>
        <v>0</v>
      </c>
      <c r="O3650" s="98">
        <f>IFERROR(VLOOKUP($F3650&amp;$C3650,Sales!$J:$W,12,0),0)</f>
        <v>0</v>
      </c>
      <c r="P3650" s="98">
        <f>IFERROR(VLOOKUP($F3650&amp;$C3650,Sales!$J:$W,13,0),0)</f>
        <v>0</v>
      </c>
      <c r="Q3650" s="98">
        <f>IFERROR(VLOOKUP($F3650&amp;$C3650,Sales!$A:$H,7,0),0)</f>
        <v>0</v>
      </c>
      <c r="R3650" s="41" t="str">
        <f t="shared" si="113"/>
        <v>ERROR</v>
      </c>
      <c r="S3650" s="15"/>
      <c r="T3650" s="15"/>
      <c r="U3650" s="15"/>
      <c r="V3650" s="15"/>
      <c r="W3650" s="15"/>
      <c r="X3650" s="15"/>
      <c r="Y3650" s="41"/>
      <c r="Z3650" s="41"/>
      <c r="AA3650" s="41"/>
      <c r="AB3650" s="15"/>
      <c r="AC3650" s="15"/>
      <c r="AD3650" s="15"/>
      <c r="AE3650" s="15"/>
      <c r="AF3650" s="15"/>
      <c r="AG3650" s="15"/>
      <c r="AH3650" s="15"/>
      <c r="AI3650" s="15"/>
      <c r="AJ3650" s="41"/>
      <c r="AK3650" s="15"/>
      <c r="AL3650" s="15"/>
      <c r="AM3650" s="15"/>
      <c r="AN3650" s="15"/>
      <c r="AO3650" s="15"/>
      <c r="AP3650" s="15"/>
      <c r="AQ3650" s="15"/>
      <c r="AR3650" s="15"/>
      <c r="AS3650" s="15"/>
      <c r="AT3650" s="15"/>
      <c r="AU3650" s="15"/>
      <c r="AV3650" s="15"/>
      <c r="AW3650" s="15"/>
      <c r="AX3650" s="15"/>
      <c r="AY3650" s="15"/>
      <c r="AZ3650" s="10">
        <v>1</v>
      </c>
      <c r="BA3650" s="100" t="s">
        <v>14193</v>
      </c>
      <c r="BB3650" t="s">
        <v>88</v>
      </c>
      <c r="BD3650" s="7" t="str">
        <f t="shared" si="114"/>
        <v>9167990373Shopee</v>
      </c>
      <c r="BE3650" s="101"/>
    </row>
    <row r="3651" spans="2:59" ht="13.5" customHeight="1" x14ac:dyDescent="0.35">
      <c r="B3651" s="10" t="s">
        <v>17</v>
      </c>
      <c r="C3651" s="10" t="s">
        <v>806</v>
      </c>
      <c r="D3651" s="10" t="s">
        <v>193</v>
      </c>
      <c r="E3651" s="10" t="s">
        <v>194</v>
      </c>
      <c r="F3651" s="10" t="s">
        <v>221</v>
      </c>
      <c r="G3651" s="137">
        <v>118483006</v>
      </c>
      <c r="H3651" s="10" t="s">
        <v>14431</v>
      </c>
      <c r="I3651" s="10" t="s">
        <v>222</v>
      </c>
      <c r="J3651" s="10" t="s">
        <v>3740</v>
      </c>
      <c r="K3651" s="102" t="s">
        <v>4365</v>
      </c>
      <c r="L3651" s="98">
        <f>IFERROR(VLOOKUP($F3651&amp;$C3651,Sales!$J:$W,9,0),0)</f>
        <v>0</v>
      </c>
      <c r="M3651" s="98">
        <f>IFERROR(VLOOKUP($F3651&amp;$C3651,Sales!$J:$W,10,0),0)</f>
        <v>0</v>
      </c>
      <c r="N3651" s="98">
        <f>IFERROR(VLOOKUP($F3651&amp;$C3651,Sales!$J:$W,11,0),0)</f>
        <v>0</v>
      </c>
      <c r="O3651" s="98">
        <f>IFERROR(VLOOKUP($F3651&amp;$C3651,Sales!$J:$W,12,0),0)</f>
        <v>0</v>
      </c>
      <c r="P3651" s="98">
        <f>IFERROR(VLOOKUP($F3651&amp;$C3651,Sales!$J:$W,13,0),0)</f>
        <v>0</v>
      </c>
      <c r="Q3651" s="98">
        <f>IFERROR(VLOOKUP($F3651&amp;$C3651,Sales!$A:$H,7,0),0)</f>
        <v>0</v>
      </c>
      <c r="R3651" s="41" t="str">
        <f t="shared" si="113"/>
        <v>ERROR</v>
      </c>
      <c r="S3651" s="15"/>
      <c r="T3651" s="15"/>
      <c r="U3651" s="15"/>
      <c r="V3651" s="15"/>
      <c r="W3651" s="15"/>
      <c r="X3651" s="15"/>
      <c r="Y3651" s="41"/>
      <c r="Z3651" s="41"/>
      <c r="AA3651" s="41"/>
      <c r="AB3651" s="15"/>
      <c r="AC3651" s="15"/>
      <c r="AD3651" s="15"/>
      <c r="AE3651" s="15"/>
      <c r="AF3651" s="15"/>
      <c r="AG3651" s="15"/>
      <c r="AH3651" s="15"/>
      <c r="AI3651" s="15"/>
      <c r="AJ3651" s="41"/>
      <c r="AK3651" s="15"/>
      <c r="AL3651" s="15"/>
      <c r="AM3651" s="15"/>
      <c r="AN3651" s="15"/>
      <c r="AO3651" s="15"/>
      <c r="AP3651" s="15"/>
      <c r="AQ3651" s="15"/>
      <c r="AR3651" s="15"/>
      <c r="AS3651" s="15"/>
      <c r="AT3651" s="15"/>
      <c r="AU3651" s="15"/>
      <c r="AV3651" s="15"/>
      <c r="AW3651" s="15"/>
      <c r="AX3651" s="82"/>
      <c r="AY3651" s="82"/>
      <c r="AZ3651" s="10">
        <v>1</v>
      </c>
      <c r="BA3651" t="s">
        <v>31</v>
      </c>
      <c r="BB3651" t="s">
        <v>23</v>
      </c>
      <c r="BD3651" s="7" t="str">
        <f t="shared" si="114"/>
        <v>118483006Shopee</v>
      </c>
    </row>
    <row r="3652" spans="2:59" ht="13.5" customHeight="1" x14ac:dyDescent="0.35">
      <c r="B3652" s="10" t="s">
        <v>17</v>
      </c>
      <c r="C3652" s="10" t="s">
        <v>806</v>
      </c>
      <c r="D3652" s="10" t="s">
        <v>193</v>
      </c>
      <c r="E3652" s="10" t="s">
        <v>194</v>
      </c>
      <c r="F3652" s="10" t="s">
        <v>199</v>
      </c>
      <c r="G3652" s="137">
        <v>1075484982</v>
      </c>
      <c r="H3652" s="10" t="s">
        <v>14432</v>
      </c>
      <c r="I3652" s="10" t="s">
        <v>200</v>
      </c>
      <c r="J3652" s="10" t="s">
        <v>3744</v>
      </c>
      <c r="K3652" s="102" t="s">
        <v>2603</v>
      </c>
      <c r="L3652" s="98">
        <f>IFERROR(VLOOKUP($F3652&amp;$C3652,Sales!$J:$W,9,0),0)</f>
        <v>0</v>
      </c>
      <c r="M3652" s="98">
        <f>IFERROR(VLOOKUP($F3652&amp;$C3652,Sales!$J:$W,10,0),0)</f>
        <v>0</v>
      </c>
      <c r="N3652" s="98">
        <f>IFERROR(VLOOKUP($F3652&amp;$C3652,Sales!$J:$W,11,0),0)</f>
        <v>0</v>
      </c>
      <c r="O3652" s="98">
        <f>IFERROR(VLOOKUP($F3652&amp;$C3652,Sales!$J:$W,12,0),0)</f>
        <v>0</v>
      </c>
      <c r="P3652" s="98">
        <f>IFERROR(VLOOKUP($F3652&amp;$C3652,Sales!$J:$W,13,0),0)</f>
        <v>0</v>
      </c>
      <c r="Q3652" s="98">
        <f>IFERROR(VLOOKUP($F3652&amp;$C3652,Sales!$A:$H,7,0),0)</f>
        <v>0</v>
      </c>
      <c r="R3652" s="41" t="str">
        <f t="shared" si="113"/>
        <v>ERROR</v>
      </c>
      <c r="S3652" s="15"/>
      <c r="T3652" s="15"/>
      <c r="U3652" s="15"/>
      <c r="V3652" s="15"/>
      <c r="W3652" s="15"/>
      <c r="X3652" s="15"/>
      <c r="Y3652" s="41"/>
      <c r="Z3652" s="41"/>
      <c r="AA3652" s="41"/>
      <c r="AB3652" s="15"/>
      <c r="AC3652" s="15"/>
      <c r="AD3652" s="15"/>
      <c r="AE3652" s="15"/>
      <c r="AF3652" s="15"/>
      <c r="AG3652" s="15"/>
      <c r="AH3652" s="15"/>
      <c r="AI3652" s="15"/>
      <c r="AJ3652" s="41"/>
      <c r="AK3652" s="15"/>
      <c r="AL3652" s="15"/>
      <c r="AM3652" s="15"/>
      <c r="AN3652" s="15"/>
      <c r="AO3652" s="15"/>
      <c r="AP3652" s="15"/>
      <c r="AQ3652" s="15"/>
      <c r="AR3652" s="15"/>
      <c r="AS3652" s="15"/>
      <c r="AT3652" s="15"/>
      <c r="AU3652" s="15"/>
      <c r="AV3652" s="15"/>
      <c r="AW3652" s="15"/>
      <c r="AX3652" s="82"/>
      <c r="AY3652" s="82"/>
      <c r="AZ3652" s="10">
        <v>1</v>
      </c>
      <c r="BA3652" t="s">
        <v>31</v>
      </c>
      <c r="BB3652" t="s">
        <v>23</v>
      </c>
      <c r="BD3652" s="7" t="str">
        <f t="shared" si="114"/>
        <v>1075484982Shopee</v>
      </c>
    </row>
    <row r="3653" spans="2:59" ht="13.5" customHeight="1" x14ac:dyDescent="0.35">
      <c r="B3653" s="10" t="s">
        <v>17</v>
      </c>
      <c r="C3653" s="10" t="s">
        <v>806</v>
      </c>
      <c r="D3653" s="10" t="s">
        <v>193</v>
      </c>
      <c r="E3653" s="10" t="s">
        <v>194</v>
      </c>
      <c r="F3653" s="10" t="s">
        <v>1008</v>
      </c>
      <c r="G3653" s="137">
        <v>5533633091</v>
      </c>
      <c r="H3653" s="10" t="s">
        <v>14433</v>
      </c>
      <c r="I3653" s="10" t="s">
        <v>1009</v>
      </c>
      <c r="J3653" s="10" t="s">
        <v>1010</v>
      </c>
      <c r="K3653" s="102" t="s">
        <v>14434</v>
      </c>
      <c r="L3653" s="98">
        <f>IFERROR(VLOOKUP($F3653&amp;$C3653,Sales!$J:$W,9,0),0)</f>
        <v>0</v>
      </c>
      <c r="M3653" s="98">
        <f>IFERROR(VLOOKUP($F3653&amp;$C3653,Sales!$J:$W,10,0),0)</f>
        <v>0</v>
      </c>
      <c r="N3653" s="98">
        <f>IFERROR(VLOOKUP($F3653&amp;$C3653,Sales!$J:$W,11,0),0)</f>
        <v>0</v>
      </c>
      <c r="O3653" s="98">
        <f>IFERROR(VLOOKUP($F3653&amp;$C3653,Sales!$J:$W,12,0),0)</f>
        <v>0</v>
      </c>
      <c r="P3653" s="98">
        <f>IFERROR(VLOOKUP($F3653&amp;$C3653,Sales!$J:$W,13,0),0)</f>
        <v>0</v>
      </c>
      <c r="Q3653" s="98">
        <f>IFERROR(VLOOKUP($F3653&amp;$C3653,Sales!$A:$H,7,0),0)</f>
        <v>0</v>
      </c>
      <c r="R3653" s="41" t="str">
        <f t="shared" ref="R3653:R3716" si="115">IFERROR(AVERAGE($S3653:$AW3653),"ERROR")</f>
        <v>ERROR</v>
      </c>
      <c r="S3653" s="15"/>
      <c r="T3653" s="15"/>
      <c r="U3653" s="15"/>
      <c r="V3653" s="15"/>
      <c r="W3653" s="15"/>
      <c r="X3653" s="15"/>
      <c r="Y3653" s="41"/>
      <c r="Z3653" s="41"/>
      <c r="AA3653" s="41"/>
      <c r="AB3653" s="15"/>
      <c r="AC3653" s="15"/>
      <c r="AD3653" s="15"/>
      <c r="AE3653" s="15"/>
      <c r="AF3653" s="15"/>
      <c r="AG3653" s="15"/>
      <c r="AH3653" s="15"/>
      <c r="AI3653" s="15"/>
      <c r="AJ3653" s="41"/>
      <c r="AK3653" s="15"/>
      <c r="AL3653" s="15"/>
      <c r="AM3653" s="15"/>
      <c r="AN3653" s="15"/>
      <c r="AO3653" s="15"/>
      <c r="AP3653" s="15"/>
      <c r="AQ3653" s="15"/>
      <c r="AR3653" s="15"/>
      <c r="AS3653" s="15"/>
      <c r="AT3653" s="15"/>
      <c r="AU3653" s="15"/>
      <c r="AV3653" s="15"/>
      <c r="AW3653" s="15"/>
      <c r="AX3653" s="82"/>
      <c r="AY3653" s="82"/>
      <c r="AZ3653" s="10">
        <v>1</v>
      </c>
      <c r="BA3653" t="s">
        <v>31</v>
      </c>
      <c r="BB3653" t="s">
        <v>23</v>
      </c>
      <c r="BD3653" s="7" t="str">
        <f t="shared" si="114"/>
        <v>5533633091Shopee</v>
      </c>
    </row>
    <row r="3654" spans="2:59" ht="13.5" customHeight="1" x14ac:dyDescent="0.35">
      <c r="B3654" s="10" t="s">
        <v>17</v>
      </c>
      <c r="C3654" s="10" t="s">
        <v>806</v>
      </c>
      <c r="D3654" s="10" t="s">
        <v>3622</v>
      </c>
      <c r="E3654" s="10" t="s">
        <v>3623</v>
      </c>
      <c r="F3654" s="96" t="s">
        <v>5982</v>
      </c>
      <c r="G3654" s="138">
        <v>2974388196</v>
      </c>
      <c r="H3654" s="96" t="s">
        <v>14435</v>
      </c>
      <c r="I3654" s="96">
        <v>7702018358908</v>
      </c>
      <c r="J3654" s="10" t="s">
        <v>14436</v>
      </c>
      <c r="K3654" s="102" t="s">
        <v>5986</v>
      </c>
      <c r="L3654" s="98">
        <f>IFERROR(VLOOKUP($F3654&amp;$C3654,Sales!$J:$W,9,0),0)</f>
        <v>0</v>
      </c>
      <c r="M3654" s="98">
        <f>IFERROR(VLOOKUP($F3654&amp;$C3654,Sales!$J:$W,10,0),0)</f>
        <v>0</v>
      </c>
      <c r="N3654" s="98">
        <f>IFERROR(VLOOKUP($F3654&amp;$C3654,Sales!$J:$W,11,0),0)</f>
        <v>0</v>
      </c>
      <c r="O3654" s="98">
        <f>IFERROR(VLOOKUP($F3654&amp;$C3654,Sales!$J:$W,12,0),0)</f>
        <v>0</v>
      </c>
      <c r="P3654" s="98">
        <f>IFERROR(VLOOKUP($F3654&amp;$C3654,Sales!$J:$W,13,0),0)</f>
        <v>0</v>
      </c>
      <c r="Q3654" s="98">
        <f>IFERROR(VLOOKUP($F3654&amp;$C3654,Sales!$A:$H,7,0),0)</f>
        <v>0</v>
      </c>
      <c r="R3654" s="41" t="str">
        <f t="shared" si="115"/>
        <v>ERROR</v>
      </c>
      <c r="S3654" s="15"/>
      <c r="T3654" s="15"/>
      <c r="U3654" s="15"/>
      <c r="V3654" s="15"/>
      <c r="W3654" s="15"/>
      <c r="X3654" s="15"/>
      <c r="Y3654" s="41"/>
      <c r="Z3654" s="41"/>
      <c r="AA3654" s="41"/>
      <c r="AB3654" s="15"/>
      <c r="AC3654" s="15"/>
      <c r="AD3654" s="15"/>
      <c r="AE3654" s="15"/>
      <c r="AF3654" s="15"/>
      <c r="AG3654" s="15"/>
      <c r="AH3654" s="15"/>
      <c r="AI3654" s="15"/>
      <c r="AJ3654" s="41"/>
      <c r="AK3654" s="15"/>
      <c r="AL3654" s="15"/>
      <c r="AM3654" s="15"/>
      <c r="AN3654" s="15"/>
      <c r="AO3654" s="15"/>
      <c r="AP3654" s="15"/>
      <c r="AQ3654" s="15"/>
      <c r="AR3654" s="15"/>
      <c r="AS3654" s="15"/>
      <c r="AT3654" s="15"/>
      <c r="AU3654" s="15"/>
      <c r="AV3654" s="15"/>
      <c r="AW3654" s="15"/>
      <c r="AX3654" s="15"/>
      <c r="AY3654" s="15"/>
      <c r="AZ3654" s="10">
        <v>1</v>
      </c>
      <c r="BA3654" s="100" t="s">
        <v>14193</v>
      </c>
      <c r="BB3654" t="s">
        <v>88</v>
      </c>
      <c r="BD3654" s="7" t="str">
        <f t="shared" si="114"/>
        <v>2974388196Shopee</v>
      </c>
      <c r="BE3654" s="101"/>
    </row>
    <row r="3655" spans="2:59" ht="13.5" customHeight="1" x14ac:dyDescent="0.35">
      <c r="B3655" s="10" t="s">
        <v>17</v>
      </c>
      <c r="C3655" s="10" t="s">
        <v>806</v>
      </c>
      <c r="D3655" s="10" t="s">
        <v>193</v>
      </c>
      <c r="E3655" s="10" t="s">
        <v>194</v>
      </c>
      <c r="F3655" s="10" t="s">
        <v>1015</v>
      </c>
      <c r="G3655" s="137">
        <v>7436154307</v>
      </c>
      <c r="H3655" s="10" t="s">
        <v>14437</v>
      </c>
      <c r="I3655" s="10" t="s">
        <v>14438</v>
      </c>
      <c r="J3655" s="10" t="s">
        <v>1016</v>
      </c>
      <c r="K3655" s="102" t="s">
        <v>1017</v>
      </c>
      <c r="L3655" s="98">
        <f>IFERROR(VLOOKUP($F3655&amp;$C3655,Sales!$J:$W,9,0),0)</f>
        <v>0</v>
      </c>
      <c r="M3655" s="98">
        <f>IFERROR(VLOOKUP($F3655&amp;$C3655,Sales!$J:$W,10,0),0)</f>
        <v>0</v>
      </c>
      <c r="N3655" s="98">
        <f>IFERROR(VLOOKUP($F3655&amp;$C3655,Sales!$J:$W,11,0),0)</f>
        <v>0</v>
      </c>
      <c r="O3655" s="98">
        <f>IFERROR(VLOOKUP($F3655&amp;$C3655,Sales!$J:$W,12,0),0)</f>
        <v>0</v>
      </c>
      <c r="P3655" s="98">
        <f>IFERROR(VLOOKUP($F3655&amp;$C3655,Sales!$J:$W,13,0),0)</f>
        <v>0</v>
      </c>
      <c r="Q3655" s="98">
        <f>IFERROR(VLOOKUP($F3655&amp;$C3655,Sales!$A:$H,7,0),0)</f>
        <v>0</v>
      </c>
      <c r="R3655" s="41" t="str">
        <f t="shared" si="115"/>
        <v>ERROR</v>
      </c>
      <c r="S3655" s="15"/>
      <c r="T3655" s="15"/>
      <c r="U3655" s="15"/>
      <c r="V3655" s="15"/>
      <c r="W3655" s="15"/>
      <c r="X3655" s="15"/>
      <c r="Y3655" s="41"/>
      <c r="Z3655" s="41"/>
      <c r="AA3655" s="41"/>
      <c r="AB3655" s="15"/>
      <c r="AC3655" s="15"/>
      <c r="AD3655" s="15"/>
      <c r="AE3655" s="15"/>
      <c r="AF3655" s="15"/>
      <c r="AG3655" s="15"/>
      <c r="AH3655" s="15"/>
      <c r="AI3655" s="15"/>
      <c r="AJ3655" s="41"/>
      <c r="AK3655" s="15"/>
      <c r="AL3655" s="15"/>
      <c r="AM3655" s="15"/>
      <c r="AN3655" s="15"/>
      <c r="AO3655" s="15"/>
      <c r="AP3655" s="15"/>
      <c r="AQ3655" s="15"/>
      <c r="AR3655" s="15"/>
      <c r="AS3655" s="15"/>
      <c r="AT3655" s="15"/>
      <c r="AU3655" s="15"/>
      <c r="AV3655" s="15"/>
      <c r="AW3655" s="15"/>
      <c r="AX3655" s="82"/>
      <c r="AY3655" s="82"/>
      <c r="AZ3655" s="10">
        <v>1</v>
      </c>
      <c r="BA3655" t="s">
        <v>31</v>
      </c>
      <c r="BB3655" t="s">
        <v>23</v>
      </c>
      <c r="BD3655" s="7" t="str">
        <f t="shared" si="114"/>
        <v>7436154307Shopee</v>
      </c>
    </row>
    <row r="3656" spans="2:59" ht="13.5" customHeight="1" x14ac:dyDescent="0.35">
      <c r="B3656" s="10" t="s">
        <v>17</v>
      </c>
      <c r="C3656" s="10" t="s">
        <v>806</v>
      </c>
      <c r="D3656" s="10" t="s">
        <v>65</v>
      </c>
      <c r="E3656" s="10" t="s">
        <v>66</v>
      </c>
      <c r="F3656" s="96" t="s">
        <v>928</v>
      </c>
      <c r="G3656" s="138">
        <v>7043068214</v>
      </c>
      <c r="H3656" s="96" t="s">
        <v>14439</v>
      </c>
      <c r="I3656" s="96" t="s">
        <v>929</v>
      </c>
      <c r="J3656" s="10" t="s">
        <v>3684</v>
      </c>
      <c r="K3656" s="102" t="s">
        <v>14440</v>
      </c>
      <c r="L3656" s="98">
        <f>IFERROR(VLOOKUP($F3656&amp;$C3656,Sales!$J:$W,9,0),0)</f>
        <v>0</v>
      </c>
      <c r="M3656" s="98">
        <f>IFERROR(VLOOKUP($F3656&amp;$C3656,Sales!$J:$W,10,0),0)</f>
        <v>0</v>
      </c>
      <c r="N3656" s="98">
        <f>IFERROR(VLOOKUP($F3656&amp;$C3656,Sales!$J:$W,11,0),0)</f>
        <v>0</v>
      </c>
      <c r="O3656" s="98">
        <f>IFERROR(VLOOKUP($F3656&amp;$C3656,Sales!$J:$W,12,0),0)</f>
        <v>0</v>
      </c>
      <c r="P3656" s="98">
        <f>IFERROR(VLOOKUP($F3656&amp;$C3656,Sales!$J:$W,13,0),0)</f>
        <v>0</v>
      </c>
      <c r="Q3656" s="98">
        <f>IFERROR(VLOOKUP($F3656&amp;$C3656,Sales!$A:$H,7,0),0)</f>
        <v>0</v>
      </c>
      <c r="R3656" s="41" t="str">
        <f t="shared" si="115"/>
        <v>ERROR</v>
      </c>
      <c r="S3656" s="15"/>
      <c r="T3656" s="15"/>
      <c r="U3656" s="15"/>
      <c r="V3656" s="15"/>
      <c r="W3656" s="15"/>
      <c r="X3656" s="15"/>
      <c r="Y3656" s="41"/>
      <c r="Z3656" s="41"/>
      <c r="AA3656" s="41"/>
      <c r="AB3656" s="15"/>
      <c r="AC3656" s="15"/>
      <c r="AD3656" s="15"/>
      <c r="AE3656" s="15"/>
      <c r="AF3656" s="15"/>
      <c r="AG3656" s="15"/>
      <c r="AH3656" s="15"/>
      <c r="AI3656" s="15"/>
      <c r="AJ3656" s="41"/>
      <c r="AK3656" s="15"/>
      <c r="AL3656" s="15"/>
      <c r="AM3656" s="15"/>
      <c r="AN3656" s="15"/>
      <c r="AO3656" s="15"/>
      <c r="AP3656" s="15"/>
      <c r="AQ3656" s="15"/>
      <c r="AR3656" s="15"/>
      <c r="AS3656" s="15"/>
      <c r="AT3656" s="15"/>
      <c r="AU3656" s="15"/>
      <c r="AV3656" s="15"/>
      <c r="AW3656" s="15"/>
      <c r="AX3656" s="15"/>
      <c r="AY3656" s="15"/>
      <c r="AZ3656" s="10">
        <v>1</v>
      </c>
      <c r="BA3656" s="100" t="s">
        <v>14193</v>
      </c>
      <c r="BB3656" t="s">
        <v>88</v>
      </c>
      <c r="BD3656" s="7" t="str">
        <f t="shared" si="114"/>
        <v>7043068214Shopee</v>
      </c>
      <c r="BE3656" s="101" t="s">
        <v>14066</v>
      </c>
      <c r="BF3656" t="s">
        <v>14065</v>
      </c>
      <c r="BG3656">
        <v>0</v>
      </c>
    </row>
    <row r="3657" spans="2:59" ht="13.5" customHeight="1" x14ac:dyDescent="0.35">
      <c r="B3657" s="10" t="s">
        <v>17</v>
      </c>
      <c r="C3657" s="10" t="s">
        <v>806</v>
      </c>
      <c r="D3657" s="10" t="s">
        <v>193</v>
      </c>
      <c r="E3657" s="10" t="s">
        <v>194</v>
      </c>
      <c r="F3657" s="10" t="s">
        <v>1018</v>
      </c>
      <c r="G3657" s="137">
        <v>7533633293</v>
      </c>
      <c r="H3657" s="10" t="s">
        <v>14441</v>
      </c>
      <c r="I3657" s="10" t="s">
        <v>1019</v>
      </c>
      <c r="J3657" s="10" t="s">
        <v>1020</v>
      </c>
      <c r="K3657" s="102" t="s">
        <v>10375</v>
      </c>
      <c r="L3657" s="98">
        <f>IFERROR(VLOOKUP($F3657&amp;$C3657,Sales!$J:$W,9,0),0)</f>
        <v>0</v>
      </c>
      <c r="M3657" s="98">
        <f>IFERROR(VLOOKUP($F3657&amp;$C3657,Sales!$J:$W,10,0),0)</f>
        <v>0</v>
      </c>
      <c r="N3657" s="98">
        <f>IFERROR(VLOOKUP($F3657&amp;$C3657,Sales!$J:$W,11,0),0)</f>
        <v>0</v>
      </c>
      <c r="O3657" s="98">
        <f>IFERROR(VLOOKUP($F3657&amp;$C3657,Sales!$J:$W,12,0),0)</f>
        <v>0</v>
      </c>
      <c r="P3657" s="98">
        <f>IFERROR(VLOOKUP($F3657&amp;$C3657,Sales!$J:$W,13,0),0)</f>
        <v>0</v>
      </c>
      <c r="Q3657" s="98">
        <f>IFERROR(VLOOKUP($F3657&amp;$C3657,Sales!$A:$H,7,0),0)</f>
        <v>0</v>
      </c>
      <c r="R3657" s="41" t="str">
        <f t="shared" si="115"/>
        <v>ERROR</v>
      </c>
      <c r="S3657" s="15"/>
      <c r="T3657" s="15"/>
      <c r="U3657" s="15"/>
      <c r="V3657" s="15"/>
      <c r="W3657" s="15"/>
      <c r="X3657" s="15"/>
      <c r="Y3657" s="41"/>
      <c r="Z3657" s="41"/>
      <c r="AA3657" s="41"/>
      <c r="AB3657" s="15"/>
      <c r="AC3657" s="15"/>
      <c r="AD3657" s="15"/>
      <c r="AE3657" s="15"/>
      <c r="AF3657" s="15"/>
      <c r="AG3657" s="15"/>
      <c r="AH3657" s="15"/>
      <c r="AI3657" s="15"/>
      <c r="AJ3657" s="41"/>
      <c r="AK3657" s="15"/>
      <c r="AL3657" s="15"/>
      <c r="AM3657" s="15"/>
      <c r="AN3657" s="15"/>
      <c r="AO3657" s="15"/>
      <c r="AP3657" s="15"/>
      <c r="AQ3657" s="15"/>
      <c r="AR3657" s="15"/>
      <c r="AS3657" s="15"/>
      <c r="AT3657" s="15"/>
      <c r="AU3657" s="15"/>
      <c r="AV3657" s="15"/>
      <c r="AW3657" s="15"/>
      <c r="AX3657" s="82"/>
      <c r="AY3657" s="82"/>
      <c r="AZ3657" s="10">
        <v>1</v>
      </c>
      <c r="BA3657" t="s">
        <v>31</v>
      </c>
      <c r="BB3657" t="s">
        <v>23</v>
      </c>
      <c r="BD3657" s="7" t="str">
        <f t="shared" si="114"/>
        <v>7533633293Shopee</v>
      </c>
    </row>
    <row r="3658" spans="2:59" ht="13.5" customHeight="1" x14ac:dyDescent="0.35">
      <c r="B3658" s="10" t="s">
        <v>17</v>
      </c>
      <c r="C3658" s="10" t="s">
        <v>806</v>
      </c>
      <c r="D3658" s="10" t="s">
        <v>193</v>
      </c>
      <c r="E3658" s="10" t="s">
        <v>194</v>
      </c>
      <c r="F3658" s="10" t="s">
        <v>1021</v>
      </c>
      <c r="G3658" s="137">
        <v>6933620835</v>
      </c>
      <c r="H3658" s="10" t="s">
        <v>14442</v>
      </c>
      <c r="I3658" s="10" t="s">
        <v>1022</v>
      </c>
      <c r="J3658" s="10" t="s">
        <v>1023</v>
      </c>
      <c r="K3658" s="102" t="s">
        <v>14443</v>
      </c>
      <c r="L3658" s="98">
        <f>IFERROR(VLOOKUP($F3658&amp;$C3658,Sales!$J:$W,9,0),0)</f>
        <v>0</v>
      </c>
      <c r="M3658" s="98">
        <f>IFERROR(VLOOKUP($F3658&amp;$C3658,Sales!$J:$W,10,0),0)</f>
        <v>0</v>
      </c>
      <c r="N3658" s="98">
        <f>IFERROR(VLOOKUP($F3658&amp;$C3658,Sales!$J:$W,11,0),0)</f>
        <v>0</v>
      </c>
      <c r="O3658" s="98">
        <f>IFERROR(VLOOKUP($F3658&amp;$C3658,Sales!$J:$W,12,0),0)</f>
        <v>0</v>
      </c>
      <c r="P3658" s="98">
        <f>IFERROR(VLOOKUP($F3658&amp;$C3658,Sales!$J:$W,13,0),0)</f>
        <v>0</v>
      </c>
      <c r="Q3658" s="98">
        <f>IFERROR(VLOOKUP($F3658&amp;$C3658,Sales!$A:$H,7,0),0)</f>
        <v>0</v>
      </c>
      <c r="R3658" s="41" t="str">
        <f t="shared" si="115"/>
        <v>ERROR</v>
      </c>
      <c r="S3658" s="15"/>
      <c r="T3658" s="15"/>
      <c r="U3658" s="15"/>
      <c r="V3658" s="15"/>
      <c r="W3658" s="15"/>
      <c r="X3658" s="15"/>
      <c r="Y3658" s="41"/>
      <c r="Z3658" s="41"/>
      <c r="AA3658" s="41"/>
      <c r="AB3658" s="15"/>
      <c r="AC3658" s="15"/>
      <c r="AD3658" s="15"/>
      <c r="AE3658" s="15"/>
      <c r="AF3658" s="15"/>
      <c r="AG3658" s="15"/>
      <c r="AH3658" s="15"/>
      <c r="AI3658" s="15"/>
      <c r="AJ3658" s="41"/>
      <c r="AK3658" s="15"/>
      <c r="AL3658" s="15"/>
      <c r="AM3658" s="15"/>
      <c r="AN3658" s="15"/>
      <c r="AO3658" s="15"/>
      <c r="AP3658" s="15"/>
      <c r="AQ3658" s="15"/>
      <c r="AR3658" s="15"/>
      <c r="AS3658" s="15"/>
      <c r="AT3658" s="15"/>
      <c r="AU3658" s="15"/>
      <c r="AV3658" s="15"/>
      <c r="AW3658" s="15"/>
      <c r="AX3658" s="82"/>
      <c r="AY3658" s="82"/>
      <c r="AZ3658" s="10">
        <v>1</v>
      </c>
      <c r="BA3658" t="s">
        <v>31</v>
      </c>
      <c r="BB3658" t="s">
        <v>23</v>
      </c>
      <c r="BD3658" s="7" t="str">
        <f t="shared" si="114"/>
        <v>6933620835Shopee</v>
      </c>
    </row>
    <row r="3659" spans="2:59" ht="13.5" customHeight="1" x14ac:dyDescent="0.35">
      <c r="B3659" s="10" t="s">
        <v>17</v>
      </c>
      <c r="C3659" s="10" t="s">
        <v>806</v>
      </c>
      <c r="D3659" s="10" t="s">
        <v>193</v>
      </c>
      <c r="E3659" s="10" t="s">
        <v>194</v>
      </c>
      <c r="F3659" s="10" t="s">
        <v>1024</v>
      </c>
      <c r="G3659" s="137">
        <v>4333635504</v>
      </c>
      <c r="H3659" s="10" t="s">
        <v>14444</v>
      </c>
      <c r="I3659" s="10" t="s">
        <v>1025</v>
      </c>
      <c r="J3659" s="10" t="s">
        <v>1026</v>
      </c>
      <c r="K3659" s="102" t="s">
        <v>1027</v>
      </c>
      <c r="L3659" s="98">
        <f>IFERROR(VLOOKUP($F3659&amp;$C3659,Sales!$J:$W,9,0),0)</f>
        <v>0</v>
      </c>
      <c r="M3659" s="98">
        <f>IFERROR(VLOOKUP($F3659&amp;$C3659,Sales!$J:$W,10,0),0)</f>
        <v>0</v>
      </c>
      <c r="N3659" s="98">
        <f>IFERROR(VLOOKUP($F3659&amp;$C3659,Sales!$J:$W,11,0),0)</f>
        <v>0</v>
      </c>
      <c r="O3659" s="98">
        <f>IFERROR(VLOOKUP($F3659&amp;$C3659,Sales!$J:$W,12,0),0)</f>
        <v>0</v>
      </c>
      <c r="P3659" s="98">
        <f>IFERROR(VLOOKUP($F3659&amp;$C3659,Sales!$J:$W,13,0),0)</f>
        <v>0</v>
      </c>
      <c r="Q3659" s="98">
        <f>IFERROR(VLOOKUP($F3659&amp;$C3659,Sales!$A:$H,7,0),0)</f>
        <v>0</v>
      </c>
      <c r="R3659" s="41" t="str">
        <f t="shared" si="115"/>
        <v>ERROR</v>
      </c>
      <c r="S3659" s="15"/>
      <c r="T3659" s="15"/>
      <c r="U3659" s="15"/>
      <c r="V3659" s="15"/>
      <c r="W3659" s="15"/>
      <c r="X3659" s="15"/>
      <c r="Y3659" s="41"/>
      <c r="Z3659" s="41"/>
      <c r="AA3659" s="41"/>
      <c r="AB3659" s="15"/>
      <c r="AC3659" s="15"/>
      <c r="AD3659" s="15"/>
      <c r="AE3659" s="15"/>
      <c r="AF3659" s="15"/>
      <c r="AG3659" s="15"/>
      <c r="AH3659" s="15"/>
      <c r="AI3659" s="15"/>
      <c r="AJ3659" s="41"/>
      <c r="AK3659" s="15"/>
      <c r="AL3659" s="15"/>
      <c r="AM3659" s="15"/>
      <c r="AN3659" s="15"/>
      <c r="AO3659" s="15"/>
      <c r="AP3659" s="15"/>
      <c r="AQ3659" s="15"/>
      <c r="AR3659" s="15"/>
      <c r="AS3659" s="15"/>
      <c r="AT3659" s="15"/>
      <c r="AU3659" s="15"/>
      <c r="AV3659" s="15"/>
      <c r="AW3659" s="15"/>
      <c r="AX3659" s="82"/>
      <c r="AY3659" s="82"/>
      <c r="AZ3659" s="10">
        <v>1</v>
      </c>
      <c r="BA3659" t="s">
        <v>31</v>
      </c>
      <c r="BB3659" t="s">
        <v>23</v>
      </c>
      <c r="BD3659" s="7" t="str">
        <f t="shared" si="114"/>
        <v>4333635504Shopee</v>
      </c>
    </row>
    <row r="3660" spans="2:59" ht="13.5" customHeight="1" x14ac:dyDescent="0.35">
      <c r="B3660" s="10" t="s">
        <v>17</v>
      </c>
      <c r="C3660" s="10" t="s">
        <v>806</v>
      </c>
      <c r="D3660" s="10" t="s">
        <v>193</v>
      </c>
      <c r="E3660" s="10" t="s">
        <v>194</v>
      </c>
      <c r="F3660" s="10" t="s">
        <v>225</v>
      </c>
      <c r="G3660" s="137">
        <v>4135608243</v>
      </c>
      <c r="H3660" s="10" t="s">
        <v>14445</v>
      </c>
      <c r="I3660" s="10" t="s">
        <v>226</v>
      </c>
      <c r="J3660" s="10" t="s">
        <v>1028</v>
      </c>
      <c r="K3660" s="102" t="s">
        <v>1029</v>
      </c>
      <c r="L3660" s="98">
        <f>IFERROR(VLOOKUP($F3660&amp;$C3660,Sales!$J:$W,9,0),0)</f>
        <v>0</v>
      </c>
      <c r="M3660" s="98">
        <f>IFERROR(VLOOKUP($F3660&amp;$C3660,Sales!$J:$W,10,0),0)</f>
        <v>0</v>
      </c>
      <c r="N3660" s="98">
        <f>IFERROR(VLOOKUP($F3660&amp;$C3660,Sales!$J:$W,11,0),0)</f>
        <v>0</v>
      </c>
      <c r="O3660" s="98">
        <f>IFERROR(VLOOKUP($F3660&amp;$C3660,Sales!$J:$W,12,0),0)</f>
        <v>0</v>
      </c>
      <c r="P3660" s="98">
        <f>IFERROR(VLOOKUP($F3660&amp;$C3660,Sales!$J:$W,13,0),0)</f>
        <v>0</v>
      </c>
      <c r="Q3660" s="98">
        <f>IFERROR(VLOOKUP($F3660&amp;$C3660,Sales!$A:$H,7,0),0)</f>
        <v>0</v>
      </c>
      <c r="R3660" s="41" t="str">
        <f t="shared" si="115"/>
        <v>ERROR</v>
      </c>
      <c r="S3660" s="15"/>
      <c r="T3660" s="15"/>
      <c r="U3660" s="15"/>
      <c r="V3660" s="15"/>
      <c r="W3660" s="15"/>
      <c r="X3660" s="15"/>
      <c r="Y3660" s="41"/>
      <c r="Z3660" s="41"/>
      <c r="AA3660" s="41"/>
      <c r="AB3660" s="15"/>
      <c r="AC3660" s="15"/>
      <c r="AD3660" s="15"/>
      <c r="AE3660" s="15"/>
      <c r="AF3660" s="15"/>
      <c r="AG3660" s="15"/>
      <c r="AH3660" s="15"/>
      <c r="AI3660" s="15"/>
      <c r="AJ3660" s="41"/>
      <c r="AK3660" s="15"/>
      <c r="AL3660" s="15"/>
      <c r="AM3660" s="15"/>
      <c r="AN3660" s="15"/>
      <c r="AO3660" s="15"/>
      <c r="AP3660" s="15"/>
      <c r="AQ3660" s="15"/>
      <c r="AR3660" s="15"/>
      <c r="AS3660" s="15"/>
      <c r="AT3660" s="15"/>
      <c r="AU3660" s="15"/>
      <c r="AV3660" s="15"/>
      <c r="AW3660" s="15"/>
      <c r="AX3660" s="82"/>
      <c r="AY3660" s="82"/>
      <c r="AZ3660" s="10">
        <v>1</v>
      </c>
      <c r="BA3660" t="s">
        <v>31</v>
      </c>
      <c r="BB3660" t="s">
        <v>23</v>
      </c>
      <c r="BD3660" s="7" t="str">
        <f t="shared" si="114"/>
        <v>4135608243Shopee</v>
      </c>
    </row>
    <row r="3661" spans="2:59" ht="13.5" customHeight="1" x14ac:dyDescent="0.35">
      <c r="B3661" s="10" t="s">
        <v>17</v>
      </c>
      <c r="C3661" s="10" t="s">
        <v>806</v>
      </c>
      <c r="D3661" s="10" t="s">
        <v>193</v>
      </c>
      <c r="E3661" s="10" t="s">
        <v>194</v>
      </c>
      <c r="F3661" s="10">
        <v>0</v>
      </c>
      <c r="G3661" s="137">
        <v>4540628542</v>
      </c>
      <c r="H3661" s="10" t="s">
        <v>14446</v>
      </c>
      <c r="I3661" s="10" t="s">
        <v>11600</v>
      </c>
      <c r="J3661" s="10" t="s">
        <v>1081</v>
      </c>
      <c r="K3661" s="102" t="s">
        <v>1082</v>
      </c>
      <c r="L3661" s="98">
        <f>IFERROR(VLOOKUP($F3661&amp;$C3661,Sales!$J:$W,9,0),0)</f>
        <v>0</v>
      </c>
      <c r="M3661" s="98">
        <f>IFERROR(VLOOKUP($F3661&amp;$C3661,Sales!$J:$W,10,0),0)</f>
        <v>0</v>
      </c>
      <c r="N3661" s="98">
        <f>IFERROR(VLOOKUP($F3661&amp;$C3661,Sales!$J:$W,11,0),0)</f>
        <v>0</v>
      </c>
      <c r="O3661" s="98">
        <f>IFERROR(VLOOKUP($F3661&amp;$C3661,Sales!$J:$W,12,0),0)</f>
        <v>0</v>
      </c>
      <c r="P3661" s="98">
        <f>IFERROR(VLOOKUP($F3661&amp;$C3661,Sales!$J:$W,13,0),0)</f>
        <v>0</v>
      </c>
      <c r="Q3661" s="98">
        <f>IFERROR(VLOOKUP($F3661&amp;$C3661,Sales!$A:$H,7,0),0)</f>
        <v>0</v>
      </c>
      <c r="R3661" s="41" t="str">
        <f t="shared" si="115"/>
        <v>ERROR</v>
      </c>
      <c r="S3661" s="15"/>
      <c r="T3661" s="15"/>
      <c r="U3661" s="15"/>
      <c r="V3661" s="15"/>
      <c r="W3661" s="15"/>
      <c r="X3661" s="15"/>
      <c r="Y3661" s="41"/>
      <c r="Z3661" s="41"/>
      <c r="AA3661" s="41"/>
      <c r="AB3661" s="15"/>
      <c r="AC3661" s="15"/>
      <c r="AD3661" s="15"/>
      <c r="AE3661" s="15"/>
      <c r="AF3661" s="15"/>
      <c r="AG3661" s="15"/>
      <c r="AH3661" s="15"/>
      <c r="AI3661" s="15"/>
      <c r="AJ3661" s="41"/>
      <c r="AK3661" s="15"/>
      <c r="AL3661" s="15"/>
      <c r="AM3661" s="15"/>
      <c r="AN3661" s="15"/>
      <c r="AO3661" s="15"/>
      <c r="AP3661" s="15"/>
      <c r="AQ3661" s="15"/>
      <c r="AR3661" s="15"/>
      <c r="AS3661" s="15"/>
      <c r="AT3661" s="15"/>
      <c r="AU3661" s="15"/>
      <c r="AV3661" s="15"/>
      <c r="AW3661" s="15"/>
      <c r="AX3661" s="82"/>
      <c r="AY3661" s="82"/>
      <c r="AZ3661" s="10">
        <v>1</v>
      </c>
      <c r="BA3661" t="s">
        <v>31</v>
      </c>
      <c r="BB3661" t="s">
        <v>23</v>
      </c>
      <c r="BD3661" s="7" t="str">
        <f t="shared" si="114"/>
        <v>4540628542Shopee</v>
      </c>
    </row>
    <row r="3662" spans="2:59" ht="13.5" customHeight="1" x14ac:dyDescent="0.35">
      <c r="B3662" s="10" t="s">
        <v>17</v>
      </c>
      <c r="C3662" s="10" t="s">
        <v>806</v>
      </c>
      <c r="D3662" s="10" t="s">
        <v>193</v>
      </c>
      <c r="E3662" s="10" t="s">
        <v>194</v>
      </c>
      <c r="F3662" s="10" t="s">
        <v>1087</v>
      </c>
      <c r="G3662" s="137">
        <v>7540626661</v>
      </c>
      <c r="H3662" s="10" t="s">
        <v>14447</v>
      </c>
      <c r="I3662" s="10" t="s">
        <v>1088</v>
      </c>
      <c r="J3662" s="10" t="s">
        <v>1089</v>
      </c>
      <c r="K3662" s="102" t="s">
        <v>1090</v>
      </c>
      <c r="L3662" s="98">
        <f>IFERROR(VLOOKUP($F3662&amp;$C3662,Sales!$J:$W,9,0),0)</f>
        <v>0</v>
      </c>
      <c r="M3662" s="98">
        <f>IFERROR(VLOOKUP($F3662&amp;$C3662,Sales!$J:$W,10,0),0)</f>
        <v>0</v>
      </c>
      <c r="N3662" s="98">
        <f>IFERROR(VLOOKUP($F3662&amp;$C3662,Sales!$J:$W,11,0),0)</f>
        <v>0</v>
      </c>
      <c r="O3662" s="98">
        <f>IFERROR(VLOOKUP($F3662&amp;$C3662,Sales!$J:$W,12,0),0)</f>
        <v>0</v>
      </c>
      <c r="P3662" s="98">
        <f>IFERROR(VLOOKUP($F3662&amp;$C3662,Sales!$J:$W,13,0),0)</f>
        <v>0</v>
      </c>
      <c r="Q3662" s="98">
        <f>IFERROR(VLOOKUP($F3662&amp;$C3662,Sales!$A:$H,7,0),0)</f>
        <v>0</v>
      </c>
      <c r="R3662" s="41" t="str">
        <f t="shared" si="115"/>
        <v>ERROR</v>
      </c>
      <c r="S3662" s="15"/>
      <c r="T3662" s="15"/>
      <c r="U3662" s="15"/>
      <c r="V3662" s="15"/>
      <c r="W3662" s="15"/>
      <c r="X3662" s="15"/>
      <c r="Y3662" s="41"/>
      <c r="Z3662" s="41"/>
      <c r="AA3662" s="41"/>
      <c r="AB3662" s="15"/>
      <c r="AC3662" s="15"/>
      <c r="AD3662" s="15"/>
      <c r="AE3662" s="15"/>
      <c r="AF3662" s="15"/>
      <c r="AG3662" s="15"/>
      <c r="AH3662" s="15"/>
      <c r="AI3662" s="15"/>
      <c r="AJ3662" s="41"/>
      <c r="AK3662" s="15"/>
      <c r="AL3662" s="15"/>
      <c r="AM3662" s="15"/>
      <c r="AN3662" s="15"/>
      <c r="AO3662" s="15"/>
      <c r="AP3662" s="15"/>
      <c r="AQ3662" s="15"/>
      <c r="AR3662" s="15"/>
      <c r="AS3662" s="15"/>
      <c r="AT3662" s="15"/>
      <c r="AU3662" s="15"/>
      <c r="AV3662" s="15"/>
      <c r="AW3662" s="15"/>
      <c r="AX3662" s="82"/>
      <c r="AY3662" s="82"/>
      <c r="AZ3662" s="10">
        <v>1</v>
      </c>
      <c r="BA3662" t="s">
        <v>31</v>
      </c>
      <c r="BB3662" t="s">
        <v>23</v>
      </c>
      <c r="BD3662" s="7" t="str">
        <f t="shared" si="114"/>
        <v>7540626661Shopee</v>
      </c>
    </row>
    <row r="3663" spans="2:59" ht="13.5" customHeight="1" x14ac:dyDescent="0.35">
      <c r="B3663" s="10" t="s">
        <v>17</v>
      </c>
      <c r="C3663" s="10" t="s">
        <v>806</v>
      </c>
      <c r="D3663" s="10" t="s">
        <v>193</v>
      </c>
      <c r="E3663" s="10" t="s">
        <v>194</v>
      </c>
      <c r="F3663" s="10" t="s">
        <v>10104</v>
      </c>
      <c r="G3663" s="137">
        <v>3154175216</v>
      </c>
      <c r="H3663" s="10" t="s">
        <v>14448</v>
      </c>
      <c r="I3663" s="10">
        <v>0</v>
      </c>
      <c r="J3663" s="10" t="s">
        <v>1091</v>
      </c>
      <c r="K3663" s="102" t="s">
        <v>1092</v>
      </c>
      <c r="L3663" s="98">
        <f>IFERROR(VLOOKUP($F3663&amp;$C3663,Sales!$J:$W,9,0),0)</f>
        <v>0</v>
      </c>
      <c r="M3663" s="98">
        <f>IFERROR(VLOOKUP($F3663&amp;$C3663,Sales!$J:$W,10,0),0)</f>
        <v>0</v>
      </c>
      <c r="N3663" s="98">
        <f>IFERROR(VLOOKUP($F3663&amp;$C3663,Sales!$J:$W,11,0),0)</f>
        <v>0</v>
      </c>
      <c r="O3663" s="98">
        <f>IFERROR(VLOOKUP($F3663&amp;$C3663,Sales!$J:$W,12,0),0)</f>
        <v>0</v>
      </c>
      <c r="P3663" s="98">
        <f>IFERROR(VLOOKUP($F3663&amp;$C3663,Sales!$J:$W,13,0),0)</f>
        <v>0</v>
      </c>
      <c r="Q3663" s="98">
        <f>IFERROR(VLOOKUP($F3663&amp;$C3663,Sales!$A:$H,7,0),0)</f>
        <v>0</v>
      </c>
      <c r="R3663" s="41" t="str">
        <f t="shared" si="115"/>
        <v>ERROR</v>
      </c>
      <c r="S3663" s="15"/>
      <c r="T3663" s="15"/>
      <c r="U3663" s="15"/>
      <c r="V3663" s="15"/>
      <c r="W3663" s="15"/>
      <c r="X3663" s="15"/>
      <c r="Y3663" s="41"/>
      <c r="Z3663" s="41"/>
      <c r="AA3663" s="41"/>
      <c r="AB3663" s="15"/>
      <c r="AC3663" s="15"/>
      <c r="AD3663" s="15"/>
      <c r="AE3663" s="15"/>
      <c r="AF3663" s="15"/>
      <c r="AG3663" s="15"/>
      <c r="AH3663" s="15"/>
      <c r="AI3663" s="15"/>
      <c r="AJ3663" s="41"/>
      <c r="AK3663" s="15"/>
      <c r="AL3663" s="15"/>
      <c r="AM3663" s="15"/>
      <c r="AN3663" s="15"/>
      <c r="AO3663" s="15"/>
      <c r="AP3663" s="15"/>
      <c r="AQ3663" s="15"/>
      <c r="AR3663" s="15"/>
      <c r="AS3663" s="15"/>
      <c r="AT3663" s="15"/>
      <c r="AU3663" s="15"/>
      <c r="AV3663" s="15"/>
      <c r="AW3663" s="15"/>
      <c r="AX3663" s="82"/>
      <c r="AY3663" s="82"/>
      <c r="AZ3663" s="10">
        <v>1</v>
      </c>
      <c r="BA3663" t="s">
        <v>31</v>
      </c>
      <c r="BB3663" t="s">
        <v>23</v>
      </c>
      <c r="BD3663" s="7" t="str">
        <f t="shared" si="114"/>
        <v>3154175216Shopee</v>
      </c>
    </row>
    <row r="3664" spans="2:59" ht="13.5" customHeight="1" x14ac:dyDescent="0.35">
      <c r="B3664" s="10" t="s">
        <v>17</v>
      </c>
      <c r="C3664" s="10" t="s">
        <v>806</v>
      </c>
      <c r="D3664" s="10" t="s">
        <v>193</v>
      </c>
      <c r="E3664" s="10" t="s">
        <v>194</v>
      </c>
      <c r="F3664" s="10" t="s">
        <v>1006</v>
      </c>
      <c r="G3664" s="137">
        <v>1019687608</v>
      </c>
      <c r="H3664" s="10">
        <v>1019687608</v>
      </c>
      <c r="I3664" s="10" t="s">
        <v>1007</v>
      </c>
      <c r="J3664" s="10" t="s">
        <v>3745</v>
      </c>
      <c r="K3664" s="102" t="s">
        <v>14449</v>
      </c>
      <c r="L3664" s="98">
        <f>IFERROR(VLOOKUP($F3664&amp;$C3664,Sales!$J:$W,9,0),0)</f>
        <v>0</v>
      </c>
      <c r="M3664" s="98">
        <f>IFERROR(VLOOKUP($F3664&amp;$C3664,Sales!$J:$W,10,0),0)</f>
        <v>0</v>
      </c>
      <c r="N3664" s="98">
        <f>IFERROR(VLOOKUP($F3664&amp;$C3664,Sales!$J:$W,11,0),0)</f>
        <v>0</v>
      </c>
      <c r="O3664" s="98">
        <f>IFERROR(VLOOKUP($F3664&amp;$C3664,Sales!$J:$W,12,0),0)</f>
        <v>0</v>
      </c>
      <c r="P3664" s="98">
        <f>IFERROR(VLOOKUP($F3664&amp;$C3664,Sales!$J:$W,13,0),0)</f>
        <v>0</v>
      </c>
      <c r="Q3664" s="98">
        <f>IFERROR(VLOOKUP($F3664&amp;$C3664,Sales!$A:$H,7,0),0)</f>
        <v>0</v>
      </c>
      <c r="R3664" s="41" t="str">
        <f t="shared" si="115"/>
        <v>ERROR</v>
      </c>
      <c r="S3664" s="15"/>
      <c r="T3664" s="15"/>
      <c r="U3664" s="15"/>
      <c r="V3664" s="15"/>
      <c r="W3664" s="15"/>
      <c r="X3664" s="15"/>
      <c r="Y3664" s="41"/>
      <c r="Z3664" s="41"/>
      <c r="AA3664" s="41"/>
      <c r="AB3664" s="15"/>
      <c r="AC3664" s="15"/>
      <c r="AD3664" s="15"/>
      <c r="AE3664" s="15"/>
      <c r="AF3664" s="15"/>
      <c r="AG3664" s="15"/>
      <c r="AH3664" s="15"/>
      <c r="AI3664" s="15"/>
      <c r="AJ3664" s="41"/>
      <c r="AK3664" s="15"/>
      <c r="AL3664" s="15"/>
      <c r="AM3664" s="15"/>
      <c r="AN3664" s="15"/>
      <c r="AO3664" s="15"/>
      <c r="AP3664" s="15"/>
      <c r="AQ3664" s="15"/>
      <c r="AR3664" s="15"/>
      <c r="AS3664" s="15"/>
      <c r="AT3664" s="15"/>
      <c r="AU3664" s="15"/>
      <c r="AV3664" s="15"/>
      <c r="AW3664" s="15"/>
      <c r="AX3664" s="82"/>
      <c r="AY3664" s="82"/>
      <c r="AZ3664" s="10">
        <v>1</v>
      </c>
      <c r="BA3664" t="s">
        <v>31</v>
      </c>
      <c r="BB3664" t="s">
        <v>23</v>
      </c>
      <c r="BD3664" s="7" t="str">
        <f t="shared" si="114"/>
        <v>1019687608Shopee</v>
      </c>
    </row>
    <row r="3665" spans="2:57" ht="13.5" customHeight="1" x14ac:dyDescent="0.35">
      <c r="B3665" s="10" t="s">
        <v>17</v>
      </c>
      <c r="C3665" s="10" t="s">
        <v>806</v>
      </c>
      <c r="D3665" s="10" t="s">
        <v>193</v>
      </c>
      <c r="E3665" s="10" t="s">
        <v>194</v>
      </c>
      <c r="F3665" s="10">
        <v>0</v>
      </c>
      <c r="G3665" s="137">
        <v>3432759462</v>
      </c>
      <c r="H3665" s="10" t="s">
        <v>14450</v>
      </c>
      <c r="I3665" s="10" t="s">
        <v>11599</v>
      </c>
      <c r="J3665" s="10" t="s">
        <v>4018</v>
      </c>
      <c r="K3665" s="102" t="s">
        <v>11129</v>
      </c>
      <c r="L3665" s="98">
        <f>IFERROR(VLOOKUP($F3665&amp;$C3665,Sales!$J:$W,9,0),0)</f>
        <v>0</v>
      </c>
      <c r="M3665" s="98">
        <f>IFERROR(VLOOKUP($F3665&amp;$C3665,Sales!$J:$W,10,0),0)</f>
        <v>0</v>
      </c>
      <c r="N3665" s="98">
        <f>IFERROR(VLOOKUP($F3665&amp;$C3665,Sales!$J:$W,11,0),0)</f>
        <v>0</v>
      </c>
      <c r="O3665" s="98">
        <f>IFERROR(VLOOKUP($F3665&amp;$C3665,Sales!$J:$W,12,0),0)</f>
        <v>0</v>
      </c>
      <c r="P3665" s="98">
        <f>IFERROR(VLOOKUP($F3665&amp;$C3665,Sales!$J:$W,13,0),0)</f>
        <v>0</v>
      </c>
      <c r="Q3665" s="98">
        <f>IFERROR(VLOOKUP($F3665&amp;$C3665,Sales!$A:$H,7,0),0)</f>
        <v>0</v>
      </c>
      <c r="R3665" s="41" t="str">
        <f t="shared" si="115"/>
        <v>ERROR</v>
      </c>
      <c r="S3665" s="15"/>
      <c r="T3665" s="15"/>
      <c r="U3665" s="15"/>
      <c r="V3665" s="15"/>
      <c r="W3665" s="15"/>
      <c r="X3665" s="15"/>
      <c r="Y3665" s="41"/>
      <c r="Z3665" s="41"/>
      <c r="AA3665" s="41"/>
      <c r="AB3665" s="15"/>
      <c r="AC3665" s="15"/>
      <c r="AD3665" s="15"/>
      <c r="AE3665" s="15"/>
      <c r="AF3665" s="15"/>
      <c r="AG3665" s="15"/>
      <c r="AH3665" s="15"/>
      <c r="AI3665" s="15"/>
      <c r="AJ3665" s="41"/>
      <c r="AK3665" s="15"/>
      <c r="AL3665" s="15"/>
      <c r="AM3665" s="15"/>
      <c r="AN3665" s="15"/>
      <c r="AO3665" s="15"/>
      <c r="AP3665" s="15"/>
      <c r="AQ3665" s="15"/>
      <c r="AR3665" s="15"/>
      <c r="AS3665" s="15"/>
      <c r="AT3665" s="15"/>
      <c r="AU3665" s="15"/>
      <c r="AV3665" s="15"/>
      <c r="AW3665" s="15"/>
      <c r="AX3665" s="82"/>
      <c r="AY3665" s="82"/>
      <c r="AZ3665" s="10">
        <v>1</v>
      </c>
      <c r="BA3665" t="s">
        <v>31</v>
      </c>
      <c r="BB3665" t="s">
        <v>23</v>
      </c>
      <c r="BD3665" s="7" t="str">
        <f t="shared" si="114"/>
        <v>3432759462Shopee</v>
      </c>
    </row>
    <row r="3666" spans="2:57" ht="13.5" customHeight="1" x14ac:dyDescent="0.35">
      <c r="B3666" s="10" t="s">
        <v>17</v>
      </c>
      <c r="C3666" s="10" t="s">
        <v>806</v>
      </c>
      <c r="D3666" s="10" t="s">
        <v>193</v>
      </c>
      <c r="E3666" s="10" t="s">
        <v>194</v>
      </c>
      <c r="F3666" s="10" t="s">
        <v>5696</v>
      </c>
      <c r="G3666" s="137">
        <v>3684939344</v>
      </c>
      <c r="H3666" s="10" t="s">
        <v>14451</v>
      </c>
      <c r="I3666" s="10">
        <v>4987176046352</v>
      </c>
      <c r="J3666" s="10" t="s">
        <v>5706</v>
      </c>
      <c r="K3666" s="102" t="s">
        <v>10221</v>
      </c>
      <c r="L3666" s="98">
        <f>IFERROR(VLOOKUP($F3666&amp;$C3666,Sales!$J:$W,9,0),0)</f>
        <v>0</v>
      </c>
      <c r="M3666" s="98">
        <f>IFERROR(VLOOKUP($F3666&amp;$C3666,Sales!$J:$W,10,0),0)</f>
        <v>0</v>
      </c>
      <c r="N3666" s="98">
        <f>IFERROR(VLOOKUP($F3666&amp;$C3666,Sales!$J:$W,11,0),0)</f>
        <v>0</v>
      </c>
      <c r="O3666" s="98">
        <f>IFERROR(VLOOKUP($F3666&amp;$C3666,Sales!$J:$W,12,0),0)</f>
        <v>0</v>
      </c>
      <c r="P3666" s="98">
        <f>IFERROR(VLOOKUP($F3666&amp;$C3666,Sales!$J:$W,13,0),0)</f>
        <v>0</v>
      </c>
      <c r="Q3666" s="98">
        <f>IFERROR(VLOOKUP($F3666&amp;$C3666,Sales!$A:$H,7,0),0)</f>
        <v>0</v>
      </c>
      <c r="R3666" s="41" t="str">
        <f t="shared" si="115"/>
        <v>ERROR</v>
      </c>
      <c r="S3666" s="15"/>
      <c r="T3666" s="15"/>
      <c r="U3666" s="15"/>
      <c r="V3666" s="15"/>
      <c r="W3666" s="15"/>
      <c r="X3666" s="15"/>
      <c r="Y3666" s="41"/>
      <c r="Z3666" s="41"/>
      <c r="AA3666" s="41"/>
      <c r="AB3666" s="15"/>
      <c r="AC3666" s="15"/>
      <c r="AD3666" s="15"/>
      <c r="AE3666" s="15"/>
      <c r="AF3666" s="15"/>
      <c r="AG3666" s="15"/>
      <c r="AH3666" s="15"/>
      <c r="AI3666" s="15"/>
      <c r="AJ3666" s="41"/>
      <c r="AK3666" s="15"/>
      <c r="AL3666" s="15"/>
      <c r="AM3666" s="15"/>
      <c r="AN3666" s="15"/>
      <c r="AO3666" s="15"/>
      <c r="AP3666" s="15"/>
      <c r="AQ3666" s="15"/>
      <c r="AR3666" s="15"/>
      <c r="AS3666" s="15"/>
      <c r="AT3666" s="15"/>
      <c r="AU3666" s="15"/>
      <c r="AV3666" s="15"/>
      <c r="AW3666" s="15"/>
      <c r="AX3666" s="82"/>
      <c r="AY3666" s="82"/>
      <c r="AZ3666" s="10">
        <v>1</v>
      </c>
      <c r="BA3666" t="s">
        <v>31</v>
      </c>
      <c r="BB3666" t="s">
        <v>23</v>
      </c>
      <c r="BD3666" s="7" t="str">
        <f t="shared" si="114"/>
        <v>3684939344Shopee</v>
      </c>
    </row>
    <row r="3667" spans="2:57" ht="13.5" customHeight="1" x14ac:dyDescent="0.35">
      <c r="B3667" s="10" t="s">
        <v>17</v>
      </c>
      <c r="C3667" s="10" t="s">
        <v>806</v>
      </c>
      <c r="D3667" s="10" t="s">
        <v>193</v>
      </c>
      <c r="E3667" s="10" t="s">
        <v>194</v>
      </c>
      <c r="F3667" s="10" t="s">
        <v>5757</v>
      </c>
      <c r="G3667" s="137">
        <v>9738782011</v>
      </c>
      <c r="H3667" s="10" t="s">
        <v>14452</v>
      </c>
      <c r="I3667" s="10" t="s">
        <v>5709</v>
      </c>
      <c r="J3667" s="10" t="s">
        <v>5710</v>
      </c>
      <c r="K3667" s="102" t="s">
        <v>10402</v>
      </c>
      <c r="L3667" s="98">
        <f>IFERROR(VLOOKUP($F3667&amp;$C3667,Sales!$J:$W,9,0),0)</f>
        <v>0</v>
      </c>
      <c r="M3667" s="98">
        <f>IFERROR(VLOOKUP($F3667&amp;$C3667,Sales!$J:$W,10,0),0)</f>
        <v>0</v>
      </c>
      <c r="N3667" s="98">
        <f>IFERROR(VLOOKUP($F3667&amp;$C3667,Sales!$J:$W,11,0),0)</f>
        <v>0</v>
      </c>
      <c r="O3667" s="98">
        <f>IFERROR(VLOOKUP($F3667&amp;$C3667,Sales!$J:$W,12,0),0)</f>
        <v>0</v>
      </c>
      <c r="P3667" s="98">
        <f>IFERROR(VLOOKUP($F3667&amp;$C3667,Sales!$J:$W,13,0),0)</f>
        <v>0</v>
      </c>
      <c r="Q3667" s="98">
        <f>IFERROR(VLOOKUP($F3667&amp;$C3667,Sales!$A:$H,7,0),0)</f>
        <v>0</v>
      </c>
      <c r="R3667" s="41" t="str">
        <f t="shared" si="115"/>
        <v>ERROR</v>
      </c>
      <c r="S3667" s="15"/>
      <c r="T3667" s="15"/>
      <c r="U3667" s="15"/>
      <c r="V3667" s="15"/>
      <c r="W3667" s="15"/>
      <c r="X3667" s="15"/>
      <c r="Y3667" s="41"/>
      <c r="Z3667" s="41"/>
      <c r="AA3667" s="41"/>
      <c r="AB3667" s="15"/>
      <c r="AC3667" s="15"/>
      <c r="AD3667" s="15"/>
      <c r="AE3667" s="15"/>
      <c r="AF3667" s="15"/>
      <c r="AG3667" s="15"/>
      <c r="AH3667" s="15"/>
      <c r="AI3667" s="15"/>
      <c r="AJ3667" s="41"/>
      <c r="AK3667" s="15"/>
      <c r="AL3667" s="15"/>
      <c r="AM3667" s="15"/>
      <c r="AN3667" s="15"/>
      <c r="AO3667" s="15"/>
      <c r="AP3667" s="15"/>
      <c r="AQ3667" s="15"/>
      <c r="AR3667" s="15"/>
      <c r="AS3667" s="15"/>
      <c r="AT3667" s="15"/>
      <c r="AU3667" s="15"/>
      <c r="AV3667" s="15"/>
      <c r="AW3667" s="15"/>
      <c r="AX3667" s="82"/>
      <c r="AY3667" s="82"/>
      <c r="AZ3667" s="10">
        <v>1</v>
      </c>
      <c r="BA3667" t="s">
        <v>31</v>
      </c>
      <c r="BB3667" t="s">
        <v>23</v>
      </c>
      <c r="BD3667" s="7" t="str">
        <f t="shared" si="114"/>
        <v>9738782011Shopee</v>
      </c>
    </row>
    <row r="3668" spans="2:57" ht="13.5" customHeight="1" x14ac:dyDescent="0.35">
      <c r="B3668" s="10" t="s">
        <v>17</v>
      </c>
      <c r="C3668" s="10" t="s">
        <v>806</v>
      </c>
      <c r="D3668" s="10" t="s">
        <v>193</v>
      </c>
      <c r="E3668" s="10" t="s">
        <v>194</v>
      </c>
      <c r="F3668" s="10" t="s">
        <v>5695</v>
      </c>
      <c r="G3668" s="137">
        <v>8138189270</v>
      </c>
      <c r="H3668" s="10" t="s">
        <v>14453</v>
      </c>
      <c r="I3668" s="10">
        <v>4987176046284</v>
      </c>
      <c r="J3668" s="10" t="s">
        <v>5716</v>
      </c>
      <c r="K3668" s="102" t="s">
        <v>10393</v>
      </c>
      <c r="L3668" s="98">
        <f>IFERROR(VLOOKUP($F3668&amp;$C3668,Sales!$J:$W,9,0),0)</f>
        <v>0</v>
      </c>
      <c r="M3668" s="98">
        <f>IFERROR(VLOOKUP($F3668&amp;$C3668,Sales!$J:$W,10,0),0)</f>
        <v>0</v>
      </c>
      <c r="N3668" s="98">
        <f>IFERROR(VLOOKUP($F3668&amp;$C3668,Sales!$J:$W,11,0),0)</f>
        <v>0</v>
      </c>
      <c r="O3668" s="98">
        <f>IFERROR(VLOOKUP($F3668&amp;$C3668,Sales!$J:$W,12,0),0)</f>
        <v>0</v>
      </c>
      <c r="P3668" s="98">
        <f>IFERROR(VLOOKUP($F3668&amp;$C3668,Sales!$J:$W,13,0),0)</f>
        <v>0</v>
      </c>
      <c r="Q3668" s="98">
        <f>IFERROR(VLOOKUP($F3668&amp;$C3668,Sales!$A:$H,7,0),0)</f>
        <v>0</v>
      </c>
      <c r="R3668" s="41" t="str">
        <f t="shared" si="115"/>
        <v>ERROR</v>
      </c>
      <c r="S3668" s="15"/>
      <c r="T3668" s="15"/>
      <c r="U3668" s="15"/>
      <c r="V3668" s="15"/>
      <c r="W3668" s="15"/>
      <c r="X3668" s="15"/>
      <c r="Y3668" s="41"/>
      <c r="Z3668" s="41"/>
      <c r="AA3668" s="41"/>
      <c r="AB3668" s="15"/>
      <c r="AC3668" s="15"/>
      <c r="AD3668" s="15"/>
      <c r="AE3668" s="15"/>
      <c r="AF3668" s="15"/>
      <c r="AG3668" s="15"/>
      <c r="AH3668" s="15"/>
      <c r="AI3668" s="15"/>
      <c r="AJ3668" s="41"/>
      <c r="AK3668" s="15"/>
      <c r="AL3668" s="15"/>
      <c r="AM3668" s="15"/>
      <c r="AN3668" s="15"/>
      <c r="AO3668" s="15"/>
      <c r="AP3668" s="15"/>
      <c r="AQ3668" s="15"/>
      <c r="AR3668" s="15"/>
      <c r="AS3668" s="15"/>
      <c r="AT3668" s="15"/>
      <c r="AU3668" s="15"/>
      <c r="AV3668" s="15"/>
      <c r="AW3668" s="15"/>
      <c r="AX3668" s="82"/>
      <c r="AY3668" s="82"/>
      <c r="AZ3668" s="10">
        <v>1</v>
      </c>
      <c r="BA3668" t="s">
        <v>31</v>
      </c>
      <c r="BB3668" t="s">
        <v>23</v>
      </c>
      <c r="BD3668" s="7" t="str">
        <f t="shared" si="114"/>
        <v>8138189270Shopee</v>
      </c>
    </row>
    <row r="3669" spans="2:57" ht="13.5" customHeight="1" x14ac:dyDescent="0.35">
      <c r="B3669" s="10" t="s">
        <v>17</v>
      </c>
      <c r="C3669" s="10" t="s">
        <v>806</v>
      </c>
      <c r="D3669" s="10" t="s">
        <v>193</v>
      </c>
      <c r="E3669" s="10" t="s">
        <v>194</v>
      </c>
      <c r="F3669" s="10" t="s">
        <v>5760</v>
      </c>
      <c r="G3669" s="137">
        <v>9638747273</v>
      </c>
      <c r="H3669" s="10" t="s">
        <v>14454</v>
      </c>
      <c r="I3669" s="10" t="s">
        <v>5717</v>
      </c>
      <c r="J3669" s="10" t="s">
        <v>5718</v>
      </c>
      <c r="K3669" s="102" t="s">
        <v>5699</v>
      </c>
      <c r="L3669" s="98">
        <f>IFERROR(VLOOKUP($F3669&amp;$C3669,Sales!$J:$W,9,0),0)</f>
        <v>0</v>
      </c>
      <c r="M3669" s="98">
        <f>IFERROR(VLOOKUP($F3669&amp;$C3669,Sales!$J:$W,10,0),0)</f>
        <v>0</v>
      </c>
      <c r="N3669" s="98">
        <f>IFERROR(VLOOKUP($F3669&amp;$C3669,Sales!$J:$W,11,0),0)</f>
        <v>0</v>
      </c>
      <c r="O3669" s="98">
        <f>IFERROR(VLOOKUP($F3669&amp;$C3669,Sales!$J:$W,12,0),0)</f>
        <v>0</v>
      </c>
      <c r="P3669" s="98">
        <f>IFERROR(VLOOKUP($F3669&amp;$C3669,Sales!$J:$W,13,0),0)</f>
        <v>0</v>
      </c>
      <c r="Q3669" s="98">
        <f>IFERROR(VLOOKUP($F3669&amp;$C3669,Sales!$A:$H,7,0),0)</f>
        <v>0</v>
      </c>
      <c r="R3669" s="41" t="str">
        <f t="shared" si="115"/>
        <v>ERROR</v>
      </c>
      <c r="S3669" s="15"/>
      <c r="T3669" s="15"/>
      <c r="U3669" s="15"/>
      <c r="V3669" s="15"/>
      <c r="W3669" s="15"/>
      <c r="X3669" s="15"/>
      <c r="Y3669" s="41"/>
      <c r="Z3669" s="41"/>
      <c r="AA3669" s="41"/>
      <c r="AB3669" s="15"/>
      <c r="AC3669" s="15"/>
      <c r="AD3669" s="15"/>
      <c r="AE3669" s="15"/>
      <c r="AF3669" s="15"/>
      <c r="AG3669" s="15"/>
      <c r="AH3669" s="15"/>
      <c r="AI3669" s="15"/>
      <c r="AJ3669" s="41"/>
      <c r="AK3669" s="15"/>
      <c r="AL3669" s="15"/>
      <c r="AM3669" s="15"/>
      <c r="AN3669" s="15"/>
      <c r="AO3669" s="15"/>
      <c r="AP3669" s="15"/>
      <c r="AQ3669" s="15"/>
      <c r="AR3669" s="15"/>
      <c r="AS3669" s="15"/>
      <c r="AT3669" s="15"/>
      <c r="AU3669" s="15"/>
      <c r="AV3669" s="15"/>
      <c r="AW3669" s="15"/>
      <c r="AX3669" s="82"/>
      <c r="AY3669" s="82"/>
      <c r="AZ3669" s="10">
        <v>1</v>
      </c>
      <c r="BA3669" t="s">
        <v>31</v>
      </c>
      <c r="BB3669" t="s">
        <v>23</v>
      </c>
      <c r="BD3669" s="7" t="str">
        <f t="shared" si="114"/>
        <v>9638747273Shopee</v>
      </c>
    </row>
    <row r="3670" spans="2:57" ht="13.5" customHeight="1" x14ac:dyDescent="0.35">
      <c r="B3670" s="10" t="s">
        <v>17</v>
      </c>
      <c r="C3670" s="10" t="s">
        <v>806</v>
      </c>
      <c r="D3670" s="10" t="s">
        <v>193</v>
      </c>
      <c r="E3670" s="10" t="s">
        <v>194</v>
      </c>
      <c r="F3670" s="10" t="s">
        <v>5761</v>
      </c>
      <c r="G3670" s="137">
        <v>9338752880</v>
      </c>
      <c r="H3670" s="10" t="s">
        <v>14455</v>
      </c>
      <c r="I3670" s="10" t="s">
        <v>5719</v>
      </c>
      <c r="J3670" s="10" t="s">
        <v>5720</v>
      </c>
      <c r="K3670" s="102" t="s">
        <v>5700</v>
      </c>
      <c r="L3670" s="98">
        <f>IFERROR(VLOOKUP($F3670&amp;$C3670,Sales!$J:$W,9,0),0)</f>
        <v>0</v>
      </c>
      <c r="M3670" s="98">
        <f>IFERROR(VLOOKUP($F3670&amp;$C3670,Sales!$J:$W,10,0),0)</f>
        <v>0</v>
      </c>
      <c r="N3670" s="98">
        <f>IFERROR(VLOOKUP($F3670&amp;$C3670,Sales!$J:$W,11,0),0)</f>
        <v>0</v>
      </c>
      <c r="O3670" s="98">
        <f>IFERROR(VLOOKUP($F3670&amp;$C3670,Sales!$J:$W,12,0),0)</f>
        <v>0</v>
      </c>
      <c r="P3670" s="98">
        <f>IFERROR(VLOOKUP($F3670&amp;$C3670,Sales!$J:$W,13,0),0)</f>
        <v>0</v>
      </c>
      <c r="Q3670" s="98">
        <f>IFERROR(VLOOKUP($F3670&amp;$C3670,Sales!$A:$H,7,0),0)</f>
        <v>0</v>
      </c>
      <c r="R3670" s="41" t="str">
        <f t="shared" si="115"/>
        <v>ERROR</v>
      </c>
      <c r="S3670" s="15"/>
      <c r="T3670" s="15"/>
      <c r="U3670" s="15"/>
      <c r="V3670" s="15"/>
      <c r="W3670" s="15"/>
      <c r="X3670" s="15"/>
      <c r="Y3670" s="41"/>
      <c r="Z3670" s="41"/>
      <c r="AA3670" s="41"/>
      <c r="AB3670" s="15"/>
      <c r="AC3670" s="15"/>
      <c r="AD3670" s="15"/>
      <c r="AE3670" s="15"/>
      <c r="AF3670" s="15"/>
      <c r="AG3670" s="15"/>
      <c r="AH3670" s="15"/>
      <c r="AI3670" s="15"/>
      <c r="AJ3670" s="41"/>
      <c r="AK3670" s="15"/>
      <c r="AL3670" s="15"/>
      <c r="AM3670" s="15"/>
      <c r="AN3670" s="15"/>
      <c r="AO3670" s="15"/>
      <c r="AP3670" s="15"/>
      <c r="AQ3670" s="15"/>
      <c r="AR3670" s="15"/>
      <c r="AS3670" s="15"/>
      <c r="AT3670" s="15"/>
      <c r="AU3670" s="15"/>
      <c r="AV3670" s="15"/>
      <c r="AW3670" s="15"/>
      <c r="AX3670" s="82"/>
      <c r="AY3670" s="82"/>
      <c r="AZ3670" s="10">
        <v>1</v>
      </c>
      <c r="BA3670" t="s">
        <v>31</v>
      </c>
      <c r="BB3670" t="s">
        <v>23</v>
      </c>
      <c r="BD3670" s="7" t="str">
        <f t="shared" si="114"/>
        <v>9338752880Shopee</v>
      </c>
    </row>
    <row r="3671" spans="2:57" ht="13.5" customHeight="1" x14ac:dyDescent="0.35">
      <c r="B3671" s="10" t="s">
        <v>17</v>
      </c>
      <c r="C3671" s="10" t="s">
        <v>806</v>
      </c>
      <c r="D3671" s="10" t="s">
        <v>193</v>
      </c>
      <c r="E3671" s="10" t="s">
        <v>194</v>
      </c>
      <c r="F3671" s="10" t="s">
        <v>10103</v>
      </c>
      <c r="G3671" s="137">
        <v>3787821105</v>
      </c>
      <c r="H3671" s="10" t="s">
        <v>14456</v>
      </c>
      <c r="I3671" s="10" t="s">
        <v>5918</v>
      </c>
      <c r="J3671" s="10" t="s">
        <v>5977</v>
      </c>
      <c r="K3671" s="102" t="s">
        <v>5801</v>
      </c>
      <c r="L3671" s="98">
        <f>IFERROR(VLOOKUP($F3671&amp;$C3671,Sales!$J:$W,9,0),0)</f>
        <v>0</v>
      </c>
      <c r="M3671" s="98">
        <f>IFERROR(VLOOKUP($F3671&amp;$C3671,Sales!$J:$W,10,0),0)</f>
        <v>0</v>
      </c>
      <c r="N3671" s="98">
        <f>IFERROR(VLOOKUP($F3671&amp;$C3671,Sales!$J:$W,11,0),0)</f>
        <v>0</v>
      </c>
      <c r="O3671" s="98">
        <f>IFERROR(VLOOKUP($F3671&amp;$C3671,Sales!$J:$W,12,0),0)</f>
        <v>0</v>
      </c>
      <c r="P3671" s="98">
        <f>IFERROR(VLOOKUP($F3671&amp;$C3671,Sales!$J:$W,13,0),0)</f>
        <v>0</v>
      </c>
      <c r="Q3671" s="98">
        <f>IFERROR(VLOOKUP($F3671&amp;$C3671,Sales!$A:$H,7,0),0)</f>
        <v>0</v>
      </c>
      <c r="R3671" s="41" t="str">
        <f t="shared" si="115"/>
        <v>ERROR</v>
      </c>
      <c r="S3671" s="15"/>
      <c r="T3671" s="15"/>
      <c r="U3671" s="15"/>
      <c r="V3671" s="15"/>
      <c r="W3671" s="15"/>
      <c r="X3671" s="15"/>
      <c r="Y3671" s="41"/>
      <c r="Z3671" s="41"/>
      <c r="AA3671" s="41"/>
      <c r="AB3671" s="15"/>
      <c r="AC3671" s="15"/>
      <c r="AD3671" s="15"/>
      <c r="AE3671" s="15"/>
      <c r="AF3671" s="15"/>
      <c r="AG3671" s="15"/>
      <c r="AH3671" s="15"/>
      <c r="AI3671" s="15"/>
      <c r="AJ3671" s="41"/>
      <c r="AK3671" s="15"/>
      <c r="AL3671" s="15"/>
      <c r="AM3671" s="15"/>
      <c r="AN3671" s="15"/>
      <c r="AO3671" s="15"/>
      <c r="AP3671" s="15"/>
      <c r="AQ3671" s="15"/>
      <c r="AR3671" s="15"/>
      <c r="AS3671" s="15"/>
      <c r="AT3671" s="15"/>
      <c r="AU3671" s="15"/>
      <c r="AV3671" s="15"/>
      <c r="AW3671" s="15"/>
      <c r="AX3671" s="82"/>
      <c r="AY3671" s="82"/>
      <c r="AZ3671" s="10">
        <v>1</v>
      </c>
      <c r="BA3671" t="s">
        <v>31</v>
      </c>
      <c r="BB3671" t="s">
        <v>23</v>
      </c>
      <c r="BD3671" s="7" t="str">
        <f t="shared" si="114"/>
        <v>3787821105Shopee</v>
      </c>
    </row>
    <row r="3672" spans="2:57" ht="13.5" customHeight="1" x14ac:dyDescent="0.35">
      <c r="B3672" s="10" t="s">
        <v>17</v>
      </c>
      <c r="C3672" s="10" t="s">
        <v>806</v>
      </c>
      <c r="D3672" s="10" t="s">
        <v>248</v>
      </c>
      <c r="E3672" s="10" t="s">
        <v>194</v>
      </c>
      <c r="F3672" s="96" t="s">
        <v>251</v>
      </c>
      <c r="G3672" s="138">
        <v>2753563973</v>
      </c>
      <c r="H3672" s="96" t="s">
        <v>14457</v>
      </c>
      <c r="I3672" s="96" t="s">
        <v>252</v>
      </c>
      <c r="J3672" s="10" t="s">
        <v>14458</v>
      </c>
      <c r="K3672" s="102" t="s">
        <v>14459</v>
      </c>
      <c r="L3672" s="98">
        <f>IFERROR(VLOOKUP($F3672&amp;$C3672,Sales!$J:$W,9,0),0)</f>
        <v>0</v>
      </c>
      <c r="M3672" s="98">
        <f>IFERROR(VLOOKUP($F3672&amp;$C3672,Sales!$J:$W,10,0),0)</f>
        <v>0</v>
      </c>
      <c r="N3672" s="98">
        <f>IFERROR(VLOOKUP($F3672&amp;$C3672,Sales!$J:$W,11,0),0)</f>
        <v>0</v>
      </c>
      <c r="O3672" s="98">
        <f>IFERROR(VLOOKUP($F3672&amp;$C3672,Sales!$J:$W,12,0),0)</f>
        <v>0</v>
      </c>
      <c r="P3672" s="98">
        <f>IFERROR(VLOOKUP($F3672&amp;$C3672,Sales!$J:$W,13,0),0)</f>
        <v>0</v>
      </c>
      <c r="Q3672" s="98">
        <f>IFERROR(VLOOKUP($F3672&amp;$C3672,Sales!$A:$H,7,0),0)</f>
        <v>0</v>
      </c>
      <c r="R3672" s="41" t="str">
        <f t="shared" si="115"/>
        <v>ERROR</v>
      </c>
      <c r="S3672" s="15"/>
      <c r="T3672" s="15"/>
      <c r="U3672" s="15"/>
      <c r="V3672" s="15"/>
      <c r="W3672" s="15"/>
      <c r="X3672" s="15"/>
      <c r="Y3672" s="41"/>
      <c r="Z3672" s="41"/>
      <c r="AA3672" s="41"/>
      <c r="AB3672" s="15"/>
      <c r="AC3672" s="15"/>
      <c r="AD3672" s="15"/>
      <c r="AE3672" s="15"/>
      <c r="AF3672" s="15"/>
      <c r="AG3672" s="15"/>
      <c r="AH3672" s="15"/>
      <c r="AI3672" s="15"/>
      <c r="AJ3672" s="41"/>
      <c r="AK3672" s="15"/>
      <c r="AL3672" s="15"/>
      <c r="AM3672" s="15"/>
      <c r="AN3672" s="15"/>
      <c r="AO3672" s="15"/>
      <c r="AP3672" s="15"/>
      <c r="AQ3672" s="15"/>
      <c r="AR3672" s="15"/>
      <c r="AS3672" s="15"/>
      <c r="AT3672" s="15"/>
      <c r="AU3672" s="15"/>
      <c r="AV3672" s="15"/>
      <c r="AW3672" s="15"/>
      <c r="AX3672" s="15"/>
      <c r="AY3672" s="15"/>
      <c r="AZ3672" s="10">
        <v>1</v>
      </c>
      <c r="BA3672" s="100" t="s">
        <v>14193</v>
      </c>
      <c r="BB3672" t="s">
        <v>88</v>
      </c>
      <c r="BD3672" s="7" t="str">
        <f t="shared" si="114"/>
        <v>2753563973Shopee</v>
      </c>
      <c r="BE3672" s="101"/>
    </row>
    <row r="3673" spans="2:57" ht="13.5" customHeight="1" x14ac:dyDescent="0.35">
      <c r="B3673" s="10" t="s">
        <v>17</v>
      </c>
      <c r="C3673" s="10" t="s">
        <v>806</v>
      </c>
      <c r="D3673" s="10" t="s">
        <v>193</v>
      </c>
      <c r="E3673" s="96" t="s">
        <v>194</v>
      </c>
      <c r="F3673" s="10" t="s">
        <v>10102</v>
      </c>
      <c r="G3673" s="137">
        <v>9450188642</v>
      </c>
      <c r="H3673" s="10" t="s">
        <v>14460</v>
      </c>
      <c r="I3673" s="10" t="s">
        <v>5919</v>
      </c>
      <c r="J3673" s="10" t="s">
        <v>5978</v>
      </c>
      <c r="K3673" s="102" t="s">
        <v>14461</v>
      </c>
      <c r="L3673" s="98">
        <f>IFERROR(VLOOKUP($F3673&amp;$C3673,Sales!$J:$W,9,0),0)</f>
        <v>0</v>
      </c>
      <c r="M3673" s="98">
        <f>IFERROR(VLOOKUP($F3673&amp;$C3673,Sales!$J:$W,10,0),0)</f>
        <v>0</v>
      </c>
      <c r="N3673" s="98">
        <f>IFERROR(VLOOKUP($F3673&amp;$C3673,Sales!$J:$W,11,0),0)</f>
        <v>0</v>
      </c>
      <c r="O3673" s="98">
        <f>IFERROR(VLOOKUP($F3673&amp;$C3673,Sales!$J:$W,12,0),0)</f>
        <v>0</v>
      </c>
      <c r="P3673" s="98">
        <f>IFERROR(VLOOKUP($F3673&amp;$C3673,Sales!$J:$W,13,0),0)</f>
        <v>0</v>
      </c>
      <c r="Q3673" s="98">
        <f>IFERROR(VLOOKUP($F3673&amp;$C3673,Sales!$A:$H,7,0),0)</f>
        <v>0</v>
      </c>
      <c r="R3673" s="41" t="str">
        <f t="shared" si="115"/>
        <v>ERROR</v>
      </c>
      <c r="S3673" s="15"/>
      <c r="T3673" s="15"/>
      <c r="U3673" s="15"/>
      <c r="V3673" s="15"/>
      <c r="W3673" s="15"/>
      <c r="X3673" s="15"/>
      <c r="Y3673" s="41"/>
      <c r="Z3673" s="41"/>
      <c r="AA3673" s="41"/>
      <c r="AB3673" s="15"/>
      <c r="AC3673" s="15"/>
      <c r="AD3673" s="15"/>
      <c r="AE3673" s="15"/>
      <c r="AF3673" s="15"/>
      <c r="AG3673" s="15"/>
      <c r="AH3673" s="15"/>
      <c r="AI3673" s="15"/>
      <c r="AJ3673" s="41"/>
      <c r="AK3673" s="15"/>
      <c r="AL3673" s="15"/>
      <c r="AM3673" s="15"/>
      <c r="AN3673" s="15"/>
      <c r="AO3673" s="15"/>
      <c r="AP3673" s="15"/>
      <c r="AQ3673" s="15"/>
      <c r="AR3673" s="15"/>
      <c r="AS3673" s="15"/>
      <c r="AT3673" s="15"/>
      <c r="AU3673" s="15"/>
      <c r="AV3673" s="15"/>
      <c r="AW3673" s="15"/>
      <c r="AX3673" s="82"/>
      <c r="AY3673" s="82"/>
      <c r="AZ3673" s="10">
        <v>1</v>
      </c>
      <c r="BA3673" t="s">
        <v>31</v>
      </c>
      <c r="BB3673" t="s">
        <v>23</v>
      </c>
      <c r="BD3673" s="7" t="str">
        <f t="shared" si="114"/>
        <v>9450188642Shopee</v>
      </c>
    </row>
    <row r="3674" spans="2:57" ht="13.5" customHeight="1" x14ac:dyDescent="0.35">
      <c r="B3674" s="10" t="s">
        <v>17</v>
      </c>
      <c r="C3674" s="10" t="s">
        <v>806</v>
      </c>
      <c r="D3674" s="10" t="s">
        <v>193</v>
      </c>
      <c r="E3674" s="10" t="s">
        <v>194</v>
      </c>
      <c r="F3674" s="10">
        <v>0</v>
      </c>
      <c r="G3674" s="137">
        <v>4887712434</v>
      </c>
      <c r="H3674" s="10" t="s">
        <v>14462</v>
      </c>
      <c r="I3674" s="10" t="s">
        <v>3246</v>
      </c>
      <c r="J3674" s="10" t="s">
        <v>6443</v>
      </c>
      <c r="K3674" s="102" t="s">
        <v>5803</v>
      </c>
      <c r="L3674" s="98">
        <f>IFERROR(VLOOKUP($F3674&amp;$C3674,Sales!$J:$W,9,0),0)</f>
        <v>0</v>
      </c>
      <c r="M3674" s="98">
        <f>IFERROR(VLOOKUP($F3674&amp;$C3674,Sales!$J:$W,10,0),0)</f>
        <v>0</v>
      </c>
      <c r="N3674" s="98">
        <f>IFERROR(VLOOKUP($F3674&amp;$C3674,Sales!$J:$W,11,0),0)</f>
        <v>0</v>
      </c>
      <c r="O3674" s="98">
        <f>IFERROR(VLOOKUP($F3674&amp;$C3674,Sales!$J:$W,12,0),0)</f>
        <v>0</v>
      </c>
      <c r="P3674" s="98">
        <f>IFERROR(VLOOKUP($F3674&amp;$C3674,Sales!$J:$W,13,0),0)</f>
        <v>0</v>
      </c>
      <c r="Q3674" s="98">
        <f>IFERROR(VLOOKUP($F3674&amp;$C3674,Sales!$A:$H,7,0),0)</f>
        <v>0</v>
      </c>
      <c r="R3674" s="41" t="str">
        <f t="shared" si="115"/>
        <v>ERROR</v>
      </c>
      <c r="S3674" s="15"/>
      <c r="T3674" s="15"/>
      <c r="U3674" s="15"/>
      <c r="V3674" s="15"/>
      <c r="W3674" s="15"/>
      <c r="X3674" s="15"/>
      <c r="Y3674" s="41"/>
      <c r="Z3674" s="41"/>
      <c r="AA3674" s="41"/>
      <c r="AB3674" s="15"/>
      <c r="AC3674" s="15"/>
      <c r="AD3674" s="15"/>
      <c r="AE3674" s="15"/>
      <c r="AF3674" s="15"/>
      <c r="AG3674" s="15"/>
      <c r="AH3674" s="15"/>
      <c r="AI3674" s="15"/>
      <c r="AJ3674" s="41"/>
      <c r="AK3674" s="15"/>
      <c r="AL3674" s="15"/>
      <c r="AM3674" s="15"/>
      <c r="AN3674" s="15"/>
      <c r="AO3674" s="15"/>
      <c r="AP3674" s="15"/>
      <c r="AQ3674" s="15"/>
      <c r="AR3674" s="15"/>
      <c r="AS3674" s="15"/>
      <c r="AT3674" s="15"/>
      <c r="AU3674" s="15"/>
      <c r="AV3674" s="15"/>
      <c r="AW3674" s="15"/>
      <c r="AX3674" s="82"/>
      <c r="AY3674" s="82"/>
      <c r="AZ3674" s="10">
        <v>1</v>
      </c>
      <c r="BA3674" t="s">
        <v>31</v>
      </c>
      <c r="BB3674" t="s">
        <v>23</v>
      </c>
      <c r="BD3674" s="7" t="str">
        <f t="shared" si="114"/>
        <v>4887712434Shopee</v>
      </c>
    </row>
    <row r="3675" spans="2:57" ht="13.5" customHeight="1" x14ac:dyDescent="0.35">
      <c r="B3675" s="10" t="s">
        <v>17</v>
      </c>
      <c r="C3675" s="10" t="s">
        <v>806</v>
      </c>
      <c r="D3675" s="10" t="s">
        <v>193</v>
      </c>
      <c r="E3675" s="10" t="s">
        <v>194</v>
      </c>
      <c r="F3675" s="10" t="s">
        <v>237</v>
      </c>
      <c r="G3675" s="137">
        <v>6818459061</v>
      </c>
      <c r="H3675" s="10" t="s">
        <v>14463</v>
      </c>
      <c r="I3675" s="10" t="s">
        <v>238</v>
      </c>
      <c r="J3675" s="10" t="s">
        <v>2853</v>
      </c>
      <c r="K3675" s="102" t="s">
        <v>10341</v>
      </c>
      <c r="L3675" s="98">
        <f>IFERROR(VLOOKUP($F3675&amp;$C3675,Sales!$J:$W,9,0),0)</f>
        <v>0</v>
      </c>
      <c r="M3675" s="98">
        <f>IFERROR(VLOOKUP($F3675&amp;$C3675,Sales!$J:$W,10,0),0)</f>
        <v>0</v>
      </c>
      <c r="N3675" s="98">
        <f>IFERROR(VLOOKUP($F3675&amp;$C3675,Sales!$J:$W,11,0),0)</f>
        <v>0</v>
      </c>
      <c r="O3675" s="98">
        <f>IFERROR(VLOOKUP($F3675&amp;$C3675,Sales!$J:$W,12,0),0)</f>
        <v>0</v>
      </c>
      <c r="P3675" s="98">
        <f>IFERROR(VLOOKUP($F3675&amp;$C3675,Sales!$J:$W,13,0),0)</f>
        <v>0</v>
      </c>
      <c r="Q3675" s="98">
        <f>IFERROR(VLOOKUP($F3675&amp;$C3675,Sales!$A:$H,7,0),0)</f>
        <v>0</v>
      </c>
      <c r="R3675" s="41" t="str">
        <f t="shared" si="115"/>
        <v>ERROR</v>
      </c>
      <c r="S3675" s="15"/>
      <c r="T3675" s="15"/>
      <c r="U3675" s="15"/>
      <c r="V3675" s="15"/>
      <c r="W3675" s="15"/>
      <c r="X3675" s="15"/>
      <c r="Y3675" s="41"/>
      <c r="Z3675" s="41"/>
      <c r="AA3675" s="41"/>
      <c r="AB3675" s="15"/>
      <c r="AC3675" s="15"/>
      <c r="AD3675" s="15"/>
      <c r="AE3675" s="15"/>
      <c r="AF3675" s="15"/>
      <c r="AG3675" s="15"/>
      <c r="AH3675" s="15"/>
      <c r="AI3675" s="15"/>
      <c r="AJ3675" s="41"/>
      <c r="AK3675" s="15"/>
      <c r="AL3675" s="15"/>
      <c r="AM3675" s="15"/>
      <c r="AN3675" s="15"/>
      <c r="AO3675" s="15"/>
      <c r="AP3675" s="15"/>
      <c r="AQ3675" s="15"/>
      <c r="AR3675" s="15"/>
      <c r="AS3675" s="15"/>
      <c r="AT3675" s="15"/>
      <c r="AU3675" s="15"/>
      <c r="AV3675" s="15"/>
      <c r="AW3675" s="15"/>
      <c r="AX3675" s="82"/>
      <c r="AY3675" s="82"/>
      <c r="AZ3675" s="10">
        <v>1</v>
      </c>
      <c r="BA3675" t="s">
        <v>31</v>
      </c>
      <c r="BB3675" t="s">
        <v>23</v>
      </c>
      <c r="BD3675" s="7" t="str">
        <f t="shared" si="114"/>
        <v>6818459061Shopee</v>
      </c>
    </row>
    <row r="3676" spans="2:57" ht="13.5" customHeight="1" x14ac:dyDescent="0.35">
      <c r="B3676" s="10" t="s">
        <v>17</v>
      </c>
      <c r="C3676" s="10" t="s">
        <v>806</v>
      </c>
      <c r="D3676" s="10" t="s">
        <v>193</v>
      </c>
      <c r="E3676" s="10" t="s">
        <v>194</v>
      </c>
      <c r="F3676" s="10" t="s">
        <v>1041</v>
      </c>
      <c r="G3676" s="137">
        <v>82157837</v>
      </c>
      <c r="H3676" s="10" t="s">
        <v>12694</v>
      </c>
      <c r="I3676" s="10" t="s">
        <v>918</v>
      </c>
      <c r="J3676" s="10" t="s">
        <v>3755</v>
      </c>
      <c r="K3676" s="102" t="s">
        <v>1042</v>
      </c>
      <c r="L3676" s="98">
        <f>IFERROR(VLOOKUP($F3676&amp;$C3676,Sales!$J:$W,9,0),0)</f>
        <v>0</v>
      </c>
      <c r="M3676" s="98">
        <f>IFERROR(VLOOKUP($F3676&amp;$C3676,Sales!$J:$W,10,0),0)</f>
        <v>0</v>
      </c>
      <c r="N3676" s="98">
        <f>IFERROR(VLOOKUP($F3676&amp;$C3676,Sales!$J:$W,11,0),0)</f>
        <v>0</v>
      </c>
      <c r="O3676" s="98">
        <f>IFERROR(VLOOKUP($F3676&amp;$C3676,Sales!$J:$W,12,0),0)</f>
        <v>0</v>
      </c>
      <c r="P3676" s="98">
        <f>IFERROR(VLOOKUP($F3676&amp;$C3676,Sales!$J:$W,13,0),0)</f>
        <v>0</v>
      </c>
      <c r="Q3676" s="98">
        <f>IFERROR(VLOOKUP($F3676&amp;$C3676,Sales!$A:$H,7,0),0)</f>
        <v>0</v>
      </c>
      <c r="R3676" s="41" t="str">
        <f t="shared" si="115"/>
        <v>ERROR</v>
      </c>
      <c r="S3676" s="15"/>
      <c r="T3676" s="15"/>
      <c r="U3676" s="15"/>
      <c r="V3676" s="15"/>
      <c r="W3676" s="15"/>
      <c r="X3676" s="15"/>
      <c r="Y3676" s="41"/>
      <c r="Z3676" s="41"/>
      <c r="AA3676" s="41"/>
      <c r="AB3676" s="15"/>
      <c r="AC3676" s="15"/>
      <c r="AD3676" s="15"/>
      <c r="AE3676" s="15"/>
      <c r="AF3676" s="15"/>
      <c r="AG3676" s="15"/>
      <c r="AH3676" s="15"/>
      <c r="AI3676" s="15"/>
      <c r="AJ3676" s="41"/>
      <c r="AK3676" s="15"/>
      <c r="AL3676" s="15"/>
      <c r="AM3676" s="15"/>
      <c r="AN3676" s="15"/>
      <c r="AO3676" s="15"/>
      <c r="AP3676" s="15"/>
      <c r="AQ3676" s="15"/>
      <c r="AR3676" s="15"/>
      <c r="AS3676" s="15"/>
      <c r="AT3676" s="15"/>
      <c r="AU3676" s="15"/>
      <c r="AV3676" s="15"/>
      <c r="AW3676" s="15"/>
      <c r="AX3676" s="82"/>
      <c r="AY3676" s="82"/>
      <c r="AZ3676" s="10">
        <v>1</v>
      </c>
      <c r="BA3676" t="s">
        <v>31</v>
      </c>
      <c r="BB3676" t="s">
        <v>23</v>
      </c>
      <c r="BD3676" s="7" t="str">
        <f t="shared" si="114"/>
        <v>82157837Shopee</v>
      </c>
    </row>
    <row r="3677" spans="2:57" ht="13.5" customHeight="1" x14ac:dyDescent="0.35">
      <c r="B3677" s="10" t="s">
        <v>17</v>
      </c>
      <c r="C3677" s="10" t="s">
        <v>806</v>
      </c>
      <c r="D3677" s="10" t="s">
        <v>193</v>
      </c>
      <c r="E3677" s="10" t="s">
        <v>194</v>
      </c>
      <c r="F3677" s="10" t="s">
        <v>1861</v>
      </c>
      <c r="G3677" s="137">
        <v>4732655590</v>
      </c>
      <c r="H3677" s="10" t="s">
        <v>12396</v>
      </c>
      <c r="I3677" s="10" t="s">
        <v>2437</v>
      </c>
      <c r="J3677" s="10" t="s">
        <v>988</v>
      </c>
      <c r="K3677" s="105" t="s">
        <v>11098</v>
      </c>
      <c r="L3677" s="98">
        <f>IFERROR(VLOOKUP($F3677&amp;$C3677,Sales!$J:$W,9,0),0)</f>
        <v>0</v>
      </c>
      <c r="M3677" s="98">
        <f>IFERROR(VLOOKUP($F3677&amp;$C3677,Sales!$J:$W,10,0),0)</f>
        <v>0</v>
      </c>
      <c r="N3677" s="98">
        <f>IFERROR(VLOOKUP($F3677&amp;$C3677,Sales!$J:$W,11,0),0)</f>
        <v>0</v>
      </c>
      <c r="O3677" s="98">
        <f>IFERROR(VLOOKUP($F3677&amp;$C3677,Sales!$J:$W,12,0),0)</f>
        <v>0</v>
      </c>
      <c r="P3677" s="98">
        <f>IFERROR(VLOOKUP($F3677&amp;$C3677,Sales!$J:$W,13,0),0)</f>
        <v>0</v>
      </c>
      <c r="Q3677" s="98">
        <f>IFERROR(VLOOKUP($F3677&amp;$C3677,Sales!$A:$H,7,0),0)</f>
        <v>0</v>
      </c>
      <c r="R3677" s="41" t="str">
        <f t="shared" si="115"/>
        <v>ERROR</v>
      </c>
      <c r="S3677" s="15"/>
      <c r="T3677" s="15"/>
      <c r="U3677" s="15"/>
      <c r="V3677" s="15"/>
      <c r="W3677" s="15"/>
      <c r="X3677" s="15"/>
      <c r="Y3677" s="41"/>
      <c r="Z3677" s="41"/>
      <c r="AA3677" s="41"/>
      <c r="AB3677" s="15"/>
      <c r="AC3677" s="15"/>
      <c r="AD3677" s="15"/>
      <c r="AE3677" s="15"/>
      <c r="AF3677" s="15"/>
      <c r="AG3677" s="15"/>
      <c r="AH3677" s="15"/>
      <c r="AI3677" s="15"/>
      <c r="AJ3677" s="15"/>
      <c r="AK3677" s="15"/>
      <c r="AL3677" s="15"/>
      <c r="AM3677" s="15"/>
      <c r="AN3677" s="15"/>
      <c r="AO3677" s="15"/>
      <c r="AP3677" s="15"/>
      <c r="AQ3677" s="15"/>
      <c r="AR3677" s="15"/>
      <c r="AS3677" s="15"/>
      <c r="AT3677" s="15"/>
      <c r="AU3677" s="15"/>
      <c r="AV3677" s="15"/>
      <c r="AW3677" s="15"/>
      <c r="AX3677" s="82"/>
      <c r="AY3677" s="82"/>
      <c r="AZ3677" s="10">
        <v>1</v>
      </c>
      <c r="BA3677" t="s">
        <v>22</v>
      </c>
      <c r="BB3677" t="s">
        <v>23</v>
      </c>
      <c r="BD3677" s="7" t="str">
        <f t="shared" si="114"/>
        <v>4732655590Shopee</v>
      </c>
    </row>
    <row r="3678" spans="2:57" ht="13.5" customHeight="1" x14ac:dyDescent="0.35">
      <c r="B3678" s="10" t="s">
        <v>17</v>
      </c>
      <c r="C3678" s="10" t="s">
        <v>806</v>
      </c>
      <c r="D3678" s="10" t="s">
        <v>549</v>
      </c>
      <c r="E3678" s="10" t="s">
        <v>194</v>
      </c>
      <c r="F3678" s="10" t="s">
        <v>636</v>
      </c>
      <c r="G3678" s="137">
        <v>3107493672</v>
      </c>
      <c r="H3678" s="10" t="s">
        <v>14464</v>
      </c>
      <c r="I3678" s="10" t="s">
        <v>637</v>
      </c>
      <c r="J3678" s="10" t="s">
        <v>3870</v>
      </c>
      <c r="K3678" s="102" t="s">
        <v>10201</v>
      </c>
      <c r="L3678" s="98">
        <f>IFERROR(VLOOKUP($F3678&amp;$C3678,Sales!$J:$W,9,0),0)</f>
        <v>0</v>
      </c>
      <c r="M3678" s="98">
        <f>IFERROR(VLOOKUP($F3678&amp;$C3678,Sales!$J:$W,10,0),0)</f>
        <v>0</v>
      </c>
      <c r="N3678" s="98">
        <f>IFERROR(VLOOKUP($F3678&amp;$C3678,Sales!$J:$W,11,0),0)</f>
        <v>0</v>
      </c>
      <c r="O3678" s="98">
        <f>IFERROR(VLOOKUP($F3678&amp;$C3678,Sales!$J:$W,12,0),0)</f>
        <v>0</v>
      </c>
      <c r="P3678" s="98">
        <f>IFERROR(VLOOKUP($F3678&amp;$C3678,Sales!$J:$W,13,0),0)</f>
        <v>0</v>
      </c>
      <c r="Q3678" s="98">
        <f>IFERROR(VLOOKUP($F3678&amp;$C3678,Sales!$A:$H,7,0),0)</f>
        <v>0</v>
      </c>
      <c r="R3678" s="41" t="str">
        <f t="shared" si="115"/>
        <v>ERROR</v>
      </c>
      <c r="S3678" s="15"/>
      <c r="T3678" s="15"/>
      <c r="U3678" s="15"/>
      <c r="V3678" s="15"/>
      <c r="W3678" s="15"/>
      <c r="X3678" s="15"/>
      <c r="Y3678" s="41"/>
      <c r="Z3678" s="41"/>
      <c r="AA3678" s="41"/>
      <c r="AB3678" s="15"/>
      <c r="AC3678" s="15"/>
      <c r="AD3678" s="15"/>
      <c r="AE3678" s="15"/>
      <c r="AF3678" s="15"/>
      <c r="AG3678" s="15"/>
      <c r="AH3678" s="15"/>
      <c r="AI3678" s="15"/>
      <c r="AJ3678" s="41"/>
      <c r="AK3678" s="15"/>
      <c r="AL3678" s="15"/>
      <c r="AM3678" s="15"/>
      <c r="AN3678" s="15"/>
      <c r="AO3678" s="15"/>
      <c r="AP3678" s="15"/>
      <c r="AQ3678" s="15"/>
      <c r="AR3678" s="15"/>
      <c r="AS3678" s="15"/>
      <c r="AT3678" s="15"/>
      <c r="AU3678" s="15"/>
      <c r="AV3678" s="15"/>
      <c r="AW3678" s="15"/>
      <c r="AX3678" s="15"/>
      <c r="AY3678" s="15"/>
      <c r="AZ3678" s="10">
        <v>1</v>
      </c>
      <c r="BA3678" s="100" t="s">
        <v>14193</v>
      </c>
      <c r="BB3678" t="s">
        <v>88</v>
      </c>
      <c r="BD3678" s="7" t="str">
        <f t="shared" si="114"/>
        <v>3107493672Shopee</v>
      </c>
      <c r="BE3678" s="101"/>
    </row>
    <row r="3679" spans="2:57" ht="13.5" customHeight="1" x14ac:dyDescent="0.35">
      <c r="B3679" s="10" t="s">
        <v>17</v>
      </c>
      <c r="C3679" s="10" t="s">
        <v>806</v>
      </c>
      <c r="D3679" s="10" t="s">
        <v>549</v>
      </c>
      <c r="E3679" s="10" t="s">
        <v>194</v>
      </c>
      <c r="F3679" s="10" t="s">
        <v>728</v>
      </c>
      <c r="G3679" s="137">
        <v>3107493649</v>
      </c>
      <c r="H3679" s="10" t="s">
        <v>14465</v>
      </c>
      <c r="I3679" s="10" t="s">
        <v>729</v>
      </c>
      <c r="J3679" s="10" t="s">
        <v>3874</v>
      </c>
      <c r="K3679" s="102" t="s">
        <v>10200</v>
      </c>
      <c r="L3679" s="98">
        <f>IFERROR(VLOOKUP($F3679&amp;$C3679,Sales!$J:$W,9,0),0)</f>
        <v>0</v>
      </c>
      <c r="M3679" s="98">
        <f>IFERROR(VLOOKUP($F3679&amp;$C3679,Sales!$J:$W,10,0),0)</f>
        <v>0</v>
      </c>
      <c r="N3679" s="98">
        <f>IFERROR(VLOOKUP($F3679&amp;$C3679,Sales!$J:$W,11,0),0)</f>
        <v>0</v>
      </c>
      <c r="O3679" s="98">
        <f>IFERROR(VLOOKUP($F3679&amp;$C3679,Sales!$J:$W,12,0),0)</f>
        <v>0</v>
      </c>
      <c r="P3679" s="98">
        <f>IFERROR(VLOOKUP($F3679&amp;$C3679,Sales!$J:$W,13,0),0)</f>
        <v>0</v>
      </c>
      <c r="Q3679" s="98">
        <f>IFERROR(VLOOKUP($F3679&amp;$C3679,Sales!$A:$H,7,0),0)</f>
        <v>0</v>
      </c>
      <c r="R3679" s="41" t="str">
        <f t="shared" si="115"/>
        <v>ERROR</v>
      </c>
      <c r="S3679" s="15"/>
      <c r="T3679" s="15"/>
      <c r="U3679" s="15"/>
      <c r="V3679" s="15"/>
      <c r="W3679" s="15"/>
      <c r="X3679" s="15"/>
      <c r="Y3679" s="41"/>
      <c r="Z3679" s="41"/>
      <c r="AA3679" s="41"/>
      <c r="AB3679" s="15"/>
      <c r="AC3679" s="15"/>
      <c r="AD3679" s="15"/>
      <c r="AE3679" s="15"/>
      <c r="AF3679" s="15"/>
      <c r="AG3679" s="15"/>
      <c r="AH3679" s="15"/>
      <c r="AI3679" s="15"/>
      <c r="AJ3679" s="41"/>
      <c r="AK3679" s="15"/>
      <c r="AL3679" s="15"/>
      <c r="AM3679" s="15"/>
      <c r="AN3679" s="15"/>
      <c r="AO3679" s="15"/>
      <c r="AP3679" s="15"/>
      <c r="AQ3679" s="15"/>
      <c r="AR3679" s="15"/>
      <c r="AS3679" s="15"/>
      <c r="AT3679" s="15"/>
      <c r="AU3679" s="15"/>
      <c r="AV3679" s="15"/>
      <c r="AW3679" s="15"/>
      <c r="AX3679" s="15"/>
      <c r="AY3679" s="15"/>
      <c r="AZ3679" s="10">
        <v>1</v>
      </c>
      <c r="BA3679" s="100" t="s">
        <v>14193</v>
      </c>
      <c r="BB3679" t="s">
        <v>88</v>
      </c>
      <c r="BD3679" s="7" t="str">
        <f t="shared" si="114"/>
        <v>3107493649Shopee</v>
      </c>
      <c r="BE3679" s="101"/>
    </row>
    <row r="3680" spans="2:57" ht="13.5" customHeight="1" x14ac:dyDescent="0.35">
      <c r="B3680" s="10" t="s">
        <v>17</v>
      </c>
      <c r="C3680" s="10" t="s">
        <v>806</v>
      </c>
      <c r="D3680" s="10" t="s">
        <v>549</v>
      </c>
      <c r="E3680" s="10" t="s">
        <v>194</v>
      </c>
      <c r="F3680" s="96" t="s">
        <v>634</v>
      </c>
      <c r="G3680" s="138">
        <v>3107493676</v>
      </c>
      <c r="H3680" s="96" t="s">
        <v>14466</v>
      </c>
      <c r="I3680" s="96" t="s">
        <v>635</v>
      </c>
      <c r="J3680" s="10" t="s">
        <v>3876</v>
      </c>
      <c r="K3680" s="102" t="s">
        <v>1318</v>
      </c>
      <c r="L3680" s="98">
        <f>IFERROR(VLOOKUP($F3680&amp;$C3680,Sales!$J:$W,9,0),0)</f>
        <v>0</v>
      </c>
      <c r="M3680" s="98">
        <f>IFERROR(VLOOKUP($F3680&amp;$C3680,Sales!$J:$W,10,0),0)</f>
        <v>0</v>
      </c>
      <c r="N3680" s="98">
        <f>IFERROR(VLOOKUP($F3680&amp;$C3680,Sales!$J:$W,11,0),0)</f>
        <v>0</v>
      </c>
      <c r="O3680" s="98">
        <f>IFERROR(VLOOKUP($F3680&amp;$C3680,Sales!$J:$W,12,0),0)</f>
        <v>0</v>
      </c>
      <c r="P3680" s="98">
        <f>IFERROR(VLOOKUP($F3680&amp;$C3680,Sales!$J:$W,13,0),0)</f>
        <v>0</v>
      </c>
      <c r="Q3680" s="98">
        <f>IFERROR(VLOOKUP($F3680&amp;$C3680,Sales!$A:$H,7,0),0)</f>
        <v>0</v>
      </c>
      <c r="R3680" s="41" t="str">
        <f t="shared" si="115"/>
        <v>ERROR</v>
      </c>
      <c r="S3680" s="15"/>
      <c r="T3680" s="15"/>
      <c r="U3680" s="15"/>
      <c r="V3680" s="15"/>
      <c r="W3680" s="15"/>
      <c r="X3680" s="15"/>
      <c r="Y3680" s="41"/>
      <c r="Z3680" s="41"/>
      <c r="AA3680" s="41"/>
      <c r="AB3680" s="15"/>
      <c r="AC3680" s="15"/>
      <c r="AD3680" s="15"/>
      <c r="AE3680" s="15"/>
      <c r="AF3680" s="15"/>
      <c r="AG3680" s="15"/>
      <c r="AH3680" s="15"/>
      <c r="AI3680" s="15"/>
      <c r="AJ3680" s="41"/>
      <c r="AK3680" s="15"/>
      <c r="AL3680" s="15"/>
      <c r="AM3680" s="15"/>
      <c r="AN3680" s="15"/>
      <c r="AO3680" s="15"/>
      <c r="AP3680" s="15"/>
      <c r="AQ3680" s="15"/>
      <c r="AR3680" s="15"/>
      <c r="AS3680" s="15"/>
      <c r="AT3680" s="15"/>
      <c r="AU3680" s="15"/>
      <c r="AV3680" s="15"/>
      <c r="AW3680" s="15"/>
      <c r="AX3680" s="15"/>
      <c r="AY3680" s="15"/>
      <c r="AZ3680" s="10">
        <v>1</v>
      </c>
      <c r="BA3680" s="100" t="s">
        <v>14193</v>
      </c>
      <c r="BB3680" t="s">
        <v>88</v>
      </c>
      <c r="BD3680" s="7" t="str">
        <f t="shared" si="114"/>
        <v>3107493676Shopee</v>
      </c>
      <c r="BE3680" s="101"/>
    </row>
    <row r="3681" spans="2:57" ht="13.5" customHeight="1" x14ac:dyDescent="0.35">
      <c r="B3681" s="10" t="s">
        <v>17</v>
      </c>
      <c r="C3681" s="10" t="s">
        <v>806</v>
      </c>
      <c r="D3681" s="10" t="s">
        <v>193</v>
      </c>
      <c r="E3681" s="10" t="s">
        <v>194</v>
      </c>
      <c r="F3681" s="10" t="s">
        <v>2431</v>
      </c>
      <c r="G3681" s="137">
        <v>5832740239</v>
      </c>
      <c r="H3681" s="10" t="s">
        <v>12397</v>
      </c>
      <c r="I3681" s="10">
        <v>0</v>
      </c>
      <c r="J3681" s="10" t="s">
        <v>990</v>
      </c>
      <c r="K3681" s="105" t="s">
        <v>991</v>
      </c>
      <c r="L3681" s="98">
        <f>IFERROR(VLOOKUP($F3681&amp;$C3681,Sales!$J:$W,9,0),0)</f>
        <v>0</v>
      </c>
      <c r="M3681" s="98">
        <f>IFERROR(VLOOKUP($F3681&amp;$C3681,Sales!$J:$W,10,0),0)</f>
        <v>0</v>
      </c>
      <c r="N3681" s="98">
        <f>IFERROR(VLOOKUP($F3681&amp;$C3681,Sales!$J:$W,11,0),0)</f>
        <v>0</v>
      </c>
      <c r="O3681" s="98">
        <f>IFERROR(VLOOKUP($F3681&amp;$C3681,Sales!$J:$W,12,0),0)</f>
        <v>0</v>
      </c>
      <c r="P3681" s="98">
        <f>IFERROR(VLOOKUP($F3681&amp;$C3681,Sales!$J:$W,13,0),0)</f>
        <v>0</v>
      </c>
      <c r="Q3681" s="98">
        <f>IFERROR(VLOOKUP($F3681&amp;$C3681,Sales!$A:$H,7,0),0)</f>
        <v>0</v>
      </c>
      <c r="R3681" s="41" t="str">
        <f t="shared" si="115"/>
        <v>ERROR</v>
      </c>
      <c r="S3681" s="15"/>
      <c r="T3681" s="15"/>
      <c r="U3681" s="15"/>
      <c r="V3681" s="15"/>
      <c r="W3681" s="15"/>
      <c r="X3681" s="15"/>
      <c r="Y3681" s="41"/>
      <c r="Z3681" s="41"/>
      <c r="AA3681" s="41"/>
      <c r="AB3681" s="15"/>
      <c r="AC3681" s="15"/>
      <c r="AD3681" s="15"/>
      <c r="AE3681" s="15"/>
      <c r="AF3681" s="15"/>
      <c r="AG3681" s="15"/>
      <c r="AH3681" s="15"/>
      <c r="AI3681" s="15"/>
      <c r="AJ3681" s="15"/>
      <c r="AK3681" s="15"/>
      <c r="AL3681" s="15"/>
      <c r="AM3681" s="15"/>
      <c r="AN3681" s="15"/>
      <c r="AO3681" s="15"/>
      <c r="AP3681" s="15"/>
      <c r="AQ3681" s="15"/>
      <c r="AR3681" s="15"/>
      <c r="AS3681" s="15"/>
      <c r="AT3681" s="15"/>
      <c r="AU3681" s="15"/>
      <c r="AV3681" s="15"/>
      <c r="AW3681" s="15"/>
      <c r="AX3681" s="82"/>
      <c r="AY3681" s="82"/>
      <c r="AZ3681" s="10">
        <v>1</v>
      </c>
      <c r="BA3681" t="s">
        <v>22</v>
      </c>
      <c r="BB3681" t="s">
        <v>23</v>
      </c>
      <c r="BD3681" s="7" t="str">
        <f t="shared" si="114"/>
        <v>5832740239Shopee</v>
      </c>
    </row>
    <row r="3682" spans="2:57" ht="13.5" customHeight="1" x14ac:dyDescent="0.35">
      <c r="B3682" s="10" t="s">
        <v>17</v>
      </c>
      <c r="C3682" s="10" t="s">
        <v>806</v>
      </c>
      <c r="D3682" s="10" t="s">
        <v>549</v>
      </c>
      <c r="E3682" s="10" t="s">
        <v>194</v>
      </c>
      <c r="F3682" s="96" t="s">
        <v>645</v>
      </c>
      <c r="G3682" s="138">
        <v>6718459030</v>
      </c>
      <c r="H3682" s="96" t="s">
        <v>14467</v>
      </c>
      <c r="I3682" s="96" t="s">
        <v>646</v>
      </c>
      <c r="J3682" s="10" t="s">
        <v>14468</v>
      </c>
      <c r="K3682" s="102" t="s">
        <v>1412</v>
      </c>
      <c r="L3682" s="98">
        <f>IFERROR(VLOOKUP($F3682&amp;$C3682,Sales!$J:$W,9,0),0)</f>
        <v>0</v>
      </c>
      <c r="M3682" s="98">
        <f>IFERROR(VLOOKUP($F3682&amp;$C3682,Sales!$J:$W,10,0),0)</f>
        <v>0</v>
      </c>
      <c r="N3682" s="98">
        <f>IFERROR(VLOOKUP($F3682&amp;$C3682,Sales!$J:$W,11,0),0)</f>
        <v>0</v>
      </c>
      <c r="O3682" s="98">
        <f>IFERROR(VLOOKUP($F3682&amp;$C3682,Sales!$J:$W,12,0),0)</f>
        <v>0</v>
      </c>
      <c r="P3682" s="98">
        <f>IFERROR(VLOOKUP($F3682&amp;$C3682,Sales!$J:$W,13,0),0)</f>
        <v>0</v>
      </c>
      <c r="Q3682" s="98">
        <f>IFERROR(VLOOKUP($F3682&amp;$C3682,Sales!$A:$H,7,0),0)</f>
        <v>0</v>
      </c>
      <c r="R3682" s="41" t="str">
        <f t="shared" si="115"/>
        <v>ERROR</v>
      </c>
      <c r="S3682" s="15"/>
      <c r="T3682" s="15"/>
      <c r="U3682" s="15"/>
      <c r="V3682" s="15"/>
      <c r="W3682" s="15"/>
      <c r="X3682" s="15"/>
      <c r="Y3682" s="41"/>
      <c r="Z3682" s="41"/>
      <c r="AA3682" s="41"/>
      <c r="AB3682" s="15"/>
      <c r="AC3682" s="15"/>
      <c r="AD3682" s="15"/>
      <c r="AE3682" s="15"/>
      <c r="AF3682" s="15"/>
      <c r="AG3682" s="15"/>
      <c r="AH3682" s="15"/>
      <c r="AI3682" s="15"/>
      <c r="AJ3682" s="41"/>
      <c r="AK3682" s="15"/>
      <c r="AL3682" s="15"/>
      <c r="AM3682" s="15"/>
      <c r="AN3682" s="15"/>
      <c r="AO3682" s="15"/>
      <c r="AP3682" s="15"/>
      <c r="AQ3682" s="15"/>
      <c r="AR3682" s="15"/>
      <c r="AS3682" s="15"/>
      <c r="AT3682" s="15"/>
      <c r="AU3682" s="15"/>
      <c r="AV3682" s="15"/>
      <c r="AW3682" s="15"/>
      <c r="AX3682" s="15"/>
      <c r="AY3682" s="15"/>
      <c r="AZ3682" s="10">
        <v>1</v>
      </c>
      <c r="BA3682" s="100" t="s">
        <v>14193</v>
      </c>
      <c r="BB3682" t="s">
        <v>88</v>
      </c>
      <c r="BD3682" s="7" t="str">
        <f t="shared" si="114"/>
        <v>6718459030Shopee</v>
      </c>
      <c r="BE3682" s="101"/>
    </row>
    <row r="3683" spans="2:57" ht="13.5" customHeight="1" x14ac:dyDescent="0.35">
      <c r="B3683" s="10" t="s">
        <v>17</v>
      </c>
      <c r="C3683" s="10" t="s">
        <v>806</v>
      </c>
      <c r="D3683" s="10" t="s">
        <v>193</v>
      </c>
      <c r="E3683" s="10" t="s">
        <v>194</v>
      </c>
      <c r="F3683" s="10" t="s">
        <v>3157</v>
      </c>
      <c r="G3683" s="137">
        <v>5437554246</v>
      </c>
      <c r="H3683" s="10" t="s">
        <v>12398</v>
      </c>
      <c r="I3683" s="10" t="s">
        <v>3246</v>
      </c>
      <c r="J3683" s="10" t="s">
        <v>992</v>
      </c>
      <c r="K3683" s="105" t="s">
        <v>993</v>
      </c>
      <c r="L3683" s="98">
        <f>IFERROR(VLOOKUP($F3683&amp;$C3683,Sales!$J:$W,9,0),0)</f>
        <v>0</v>
      </c>
      <c r="M3683" s="98">
        <f>IFERROR(VLOOKUP($F3683&amp;$C3683,Sales!$J:$W,10,0),0)</f>
        <v>0</v>
      </c>
      <c r="N3683" s="98">
        <f>IFERROR(VLOOKUP($F3683&amp;$C3683,Sales!$J:$W,11,0),0)</f>
        <v>0</v>
      </c>
      <c r="O3683" s="98">
        <f>IFERROR(VLOOKUP($F3683&amp;$C3683,Sales!$J:$W,12,0),0)</f>
        <v>0</v>
      </c>
      <c r="P3683" s="98">
        <f>IFERROR(VLOOKUP($F3683&amp;$C3683,Sales!$J:$W,13,0),0)</f>
        <v>0</v>
      </c>
      <c r="Q3683" s="98">
        <f>IFERROR(VLOOKUP($F3683&amp;$C3683,Sales!$A:$H,7,0),0)</f>
        <v>0</v>
      </c>
      <c r="R3683" s="41" t="str">
        <f t="shared" si="115"/>
        <v>ERROR</v>
      </c>
      <c r="S3683" s="15"/>
      <c r="T3683" s="15"/>
      <c r="U3683" s="15"/>
      <c r="V3683" s="15"/>
      <c r="W3683" s="15"/>
      <c r="X3683" s="15"/>
      <c r="Y3683" s="41"/>
      <c r="Z3683" s="41"/>
      <c r="AA3683" s="41"/>
      <c r="AB3683" s="15"/>
      <c r="AC3683" s="15"/>
      <c r="AD3683" s="15"/>
      <c r="AE3683" s="15"/>
      <c r="AF3683" s="15"/>
      <c r="AG3683" s="15"/>
      <c r="AH3683" s="15"/>
      <c r="AI3683" s="15"/>
      <c r="AJ3683" s="15"/>
      <c r="AK3683" s="15"/>
      <c r="AL3683" s="15"/>
      <c r="AM3683" s="15"/>
      <c r="AN3683" s="15"/>
      <c r="AO3683" s="15"/>
      <c r="AP3683" s="15"/>
      <c r="AQ3683" s="15"/>
      <c r="AR3683" s="15"/>
      <c r="AS3683" s="15"/>
      <c r="AT3683" s="15"/>
      <c r="AU3683" s="15"/>
      <c r="AV3683" s="15"/>
      <c r="AW3683" s="15"/>
      <c r="AX3683" s="82"/>
      <c r="AY3683" s="82"/>
      <c r="AZ3683" s="10">
        <v>1</v>
      </c>
      <c r="BA3683" t="s">
        <v>22</v>
      </c>
      <c r="BB3683" t="s">
        <v>23</v>
      </c>
      <c r="BD3683" s="7" t="str">
        <f t="shared" si="114"/>
        <v>5437554246Shopee</v>
      </c>
    </row>
    <row r="3684" spans="2:57" ht="13.5" customHeight="1" x14ac:dyDescent="0.35">
      <c r="B3684" s="10" t="s">
        <v>17</v>
      </c>
      <c r="C3684" s="10" t="s">
        <v>806</v>
      </c>
      <c r="D3684" s="10" t="s">
        <v>193</v>
      </c>
      <c r="E3684" s="10" t="s">
        <v>194</v>
      </c>
      <c r="F3684" s="10" t="s">
        <v>996</v>
      </c>
      <c r="G3684" s="137">
        <v>84042402</v>
      </c>
      <c r="H3684" s="10" t="s">
        <v>12073</v>
      </c>
      <c r="I3684" s="10" t="s">
        <v>220</v>
      </c>
      <c r="J3684" s="10" t="s">
        <v>3741</v>
      </c>
      <c r="K3684" s="105" t="s">
        <v>997</v>
      </c>
      <c r="L3684" s="98">
        <f>IFERROR(VLOOKUP($F3684&amp;$C3684,Sales!$J:$W,9,0),0)</f>
        <v>0</v>
      </c>
      <c r="M3684" s="98">
        <f>IFERROR(VLOOKUP($F3684&amp;$C3684,Sales!$J:$W,10,0),0)</f>
        <v>0</v>
      </c>
      <c r="N3684" s="98">
        <f>IFERROR(VLOOKUP($F3684&amp;$C3684,Sales!$J:$W,11,0),0)</f>
        <v>0</v>
      </c>
      <c r="O3684" s="98">
        <f>IFERROR(VLOOKUP($F3684&amp;$C3684,Sales!$J:$W,12,0),0)</f>
        <v>0</v>
      </c>
      <c r="P3684" s="98">
        <f>IFERROR(VLOOKUP($F3684&amp;$C3684,Sales!$J:$W,13,0),0)</f>
        <v>0</v>
      </c>
      <c r="Q3684" s="98">
        <f>IFERROR(VLOOKUP($F3684&amp;$C3684,Sales!$A:$H,7,0),0)</f>
        <v>0</v>
      </c>
      <c r="R3684" s="41" t="str">
        <f t="shared" si="115"/>
        <v>ERROR</v>
      </c>
      <c r="S3684" s="15"/>
      <c r="T3684" s="15"/>
      <c r="U3684" s="15"/>
      <c r="V3684" s="15"/>
      <c r="W3684" s="15"/>
      <c r="X3684" s="15"/>
      <c r="Y3684" s="41"/>
      <c r="Z3684" s="41"/>
      <c r="AA3684" s="41"/>
      <c r="AB3684" s="15"/>
      <c r="AC3684" s="15"/>
      <c r="AD3684" s="15"/>
      <c r="AE3684" s="15"/>
      <c r="AF3684" s="15"/>
      <c r="AG3684" s="15"/>
      <c r="AH3684" s="15"/>
      <c r="AI3684" s="15"/>
      <c r="AJ3684" s="15"/>
      <c r="AK3684" s="15"/>
      <c r="AL3684" s="15"/>
      <c r="AM3684" s="15"/>
      <c r="AN3684" s="15"/>
      <c r="AO3684" s="15"/>
      <c r="AP3684" s="15"/>
      <c r="AQ3684" s="15"/>
      <c r="AR3684" s="15"/>
      <c r="AS3684" s="15"/>
      <c r="AT3684" s="15"/>
      <c r="AU3684" s="15"/>
      <c r="AV3684" s="15"/>
      <c r="AW3684" s="15"/>
      <c r="AX3684" s="82"/>
      <c r="AY3684" s="82"/>
      <c r="AZ3684" s="10">
        <v>1</v>
      </c>
      <c r="BA3684" t="s">
        <v>22</v>
      </c>
      <c r="BB3684" t="s">
        <v>23</v>
      </c>
      <c r="BD3684" s="7" t="str">
        <f t="shared" si="114"/>
        <v>84042402Shopee</v>
      </c>
    </row>
    <row r="3685" spans="2:57" ht="13.5" customHeight="1" x14ac:dyDescent="0.35">
      <c r="B3685" s="10" t="s">
        <v>17</v>
      </c>
      <c r="C3685" s="10" t="s">
        <v>806</v>
      </c>
      <c r="D3685" s="10" t="s">
        <v>193</v>
      </c>
      <c r="E3685" s="10" t="s">
        <v>194</v>
      </c>
      <c r="F3685" s="10" t="s">
        <v>998</v>
      </c>
      <c r="G3685" s="137">
        <v>7837728822</v>
      </c>
      <c r="H3685" s="10" t="s">
        <v>12399</v>
      </c>
      <c r="I3685" s="10" t="s">
        <v>999</v>
      </c>
      <c r="J3685" s="10" t="s">
        <v>1000</v>
      </c>
      <c r="K3685" s="102" t="s">
        <v>1001</v>
      </c>
      <c r="L3685" s="98">
        <f>IFERROR(VLOOKUP($F3685&amp;$C3685,Sales!$J:$W,9,0),0)</f>
        <v>0</v>
      </c>
      <c r="M3685" s="98">
        <f>IFERROR(VLOOKUP($F3685&amp;$C3685,Sales!$J:$W,10,0),0)</f>
        <v>0</v>
      </c>
      <c r="N3685" s="98">
        <f>IFERROR(VLOOKUP($F3685&amp;$C3685,Sales!$J:$W,11,0),0)</f>
        <v>0</v>
      </c>
      <c r="O3685" s="98">
        <f>IFERROR(VLOOKUP($F3685&amp;$C3685,Sales!$J:$W,12,0),0)</f>
        <v>0</v>
      </c>
      <c r="P3685" s="98">
        <f>IFERROR(VLOOKUP($F3685&amp;$C3685,Sales!$J:$W,13,0),0)</f>
        <v>0</v>
      </c>
      <c r="Q3685" s="98">
        <f>IFERROR(VLOOKUP($F3685&amp;$C3685,Sales!$A:$H,7,0),0)</f>
        <v>0</v>
      </c>
      <c r="R3685" s="41" t="str">
        <f t="shared" si="115"/>
        <v>ERROR</v>
      </c>
      <c r="S3685" s="15"/>
      <c r="T3685" s="15"/>
      <c r="U3685" s="15"/>
      <c r="V3685" s="15"/>
      <c r="W3685" s="15"/>
      <c r="X3685" s="15"/>
      <c r="Y3685" s="41"/>
      <c r="Z3685" s="41"/>
      <c r="AA3685" s="41"/>
      <c r="AB3685" s="15"/>
      <c r="AC3685" s="15"/>
      <c r="AD3685" s="15"/>
      <c r="AE3685" s="15"/>
      <c r="AF3685" s="15"/>
      <c r="AG3685" s="15"/>
      <c r="AH3685" s="15"/>
      <c r="AI3685" s="15"/>
      <c r="AJ3685" s="15"/>
      <c r="AK3685" s="15"/>
      <c r="AL3685" s="15"/>
      <c r="AM3685" s="15"/>
      <c r="AN3685" s="15"/>
      <c r="AO3685" s="15"/>
      <c r="AP3685" s="15"/>
      <c r="AQ3685" s="15"/>
      <c r="AR3685" s="15"/>
      <c r="AS3685" s="15"/>
      <c r="AT3685" s="15"/>
      <c r="AU3685" s="15"/>
      <c r="AV3685" s="15"/>
      <c r="AW3685" s="15"/>
      <c r="AX3685" s="82"/>
      <c r="AY3685" s="82"/>
      <c r="AZ3685" s="10">
        <v>1</v>
      </c>
      <c r="BA3685" t="s">
        <v>22</v>
      </c>
      <c r="BB3685" t="s">
        <v>23</v>
      </c>
      <c r="BD3685" s="7" t="str">
        <f t="shared" si="114"/>
        <v>7837728822Shopee</v>
      </c>
    </row>
    <row r="3686" spans="2:57" ht="13.5" customHeight="1" x14ac:dyDescent="0.35">
      <c r="B3686" s="10" t="s">
        <v>17</v>
      </c>
      <c r="C3686" s="10" t="s">
        <v>806</v>
      </c>
      <c r="D3686" s="10" t="s">
        <v>549</v>
      </c>
      <c r="E3686" s="10" t="s">
        <v>194</v>
      </c>
      <c r="F3686" s="96" t="s">
        <v>4283</v>
      </c>
      <c r="G3686" s="138">
        <v>6171133899</v>
      </c>
      <c r="H3686" s="96" t="s">
        <v>14469</v>
      </c>
      <c r="I3686" s="96" t="s">
        <v>4285</v>
      </c>
      <c r="J3686" s="10" t="s">
        <v>14470</v>
      </c>
      <c r="K3686" s="102" t="s">
        <v>4290</v>
      </c>
      <c r="L3686" s="98">
        <f>IFERROR(VLOOKUP($F3686&amp;$C3686,Sales!$J:$W,9,0),0)</f>
        <v>0</v>
      </c>
      <c r="M3686" s="98">
        <f>IFERROR(VLOOKUP($F3686&amp;$C3686,Sales!$J:$W,10,0),0)</f>
        <v>0</v>
      </c>
      <c r="N3686" s="98">
        <f>IFERROR(VLOOKUP($F3686&amp;$C3686,Sales!$J:$W,11,0),0)</f>
        <v>0</v>
      </c>
      <c r="O3686" s="98">
        <f>IFERROR(VLOOKUP($F3686&amp;$C3686,Sales!$J:$W,12,0),0)</f>
        <v>0</v>
      </c>
      <c r="P3686" s="98">
        <f>IFERROR(VLOOKUP($F3686&amp;$C3686,Sales!$J:$W,13,0),0)</f>
        <v>0</v>
      </c>
      <c r="Q3686" s="98">
        <f>IFERROR(VLOOKUP($F3686&amp;$C3686,Sales!$A:$H,7,0),0)</f>
        <v>0</v>
      </c>
      <c r="R3686" s="41" t="str">
        <f t="shared" si="115"/>
        <v>ERROR</v>
      </c>
      <c r="S3686" s="15"/>
      <c r="T3686" s="15"/>
      <c r="U3686" s="15"/>
      <c r="V3686" s="15"/>
      <c r="W3686" s="15"/>
      <c r="X3686" s="15"/>
      <c r="Y3686" s="41"/>
      <c r="Z3686" s="41"/>
      <c r="AA3686" s="41"/>
      <c r="AB3686" s="15"/>
      <c r="AC3686" s="15"/>
      <c r="AD3686" s="15"/>
      <c r="AE3686" s="15"/>
      <c r="AF3686" s="15"/>
      <c r="AG3686" s="15"/>
      <c r="AH3686" s="15"/>
      <c r="AI3686" s="15"/>
      <c r="AJ3686" s="41"/>
      <c r="AK3686" s="15"/>
      <c r="AL3686" s="15"/>
      <c r="AM3686" s="15"/>
      <c r="AN3686" s="15"/>
      <c r="AO3686" s="15"/>
      <c r="AP3686" s="15"/>
      <c r="AQ3686" s="15"/>
      <c r="AR3686" s="15"/>
      <c r="AS3686" s="15"/>
      <c r="AT3686" s="15"/>
      <c r="AU3686" s="15"/>
      <c r="AV3686" s="15"/>
      <c r="AW3686" s="15"/>
      <c r="AX3686" s="15"/>
      <c r="AY3686" s="15"/>
      <c r="AZ3686" s="10">
        <v>1</v>
      </c>
      <c r="BA3686" s="100" t="s">
        <v>14193</v>
      </c>
      <c r="BB3686" t="s">
        <v>88</v>
      </c>
      <c r="BD3686" s="7" t="str">
        <f t="shared" si="114"/>
        <v>6171133899Shopee</v>
      </c>
      <c r="BE3686" s="101"/>
    </row>
    <row r="3687" spans="2:57" ht="13.5" customHeight="1" x14ac:dyDescent="0.35">
      <c r="B3687" s="10" t="s">
        <v>17</v>
      </c>
      <c r="C3687" s="10" t="s">
        <v>806</v>
      </c>
      <c r="D3687" s="10" t="s">
        <v>193</v>
      </c>
      <c r="E3687" s="10" t="s">
        <v>194</v>
      </c>
      <c r="F3687" s="10" t="s">
        <v>2862</v>
      </c>
      <c r="G3687" s="137">
        <v>7732739232</v>
      </c>
      <c r="H3687" s="10" t="s">
        <v>12400</v>
      </c>
      <c r="I3687" s="10" t="s">
        <v>3247</v>
      </c>
      <c r="J3687" s="10" t="s">
        <v>1002</v>
      </c>
      <c r="K3687" s="105" t="s">
        <v>1003</v>
      </c>
      <c r="L3687" s="98">
        <f>IFERROR(VLOOKUP($F3687&amp;$C3687,Sales!$J:$W,9,0),0)</f>
        <v>0</v>
      </c>
      <c r="M3687" s="98">
        <f>IFERROR(VLOOKUP($F3687&amp;$C3687,Sales!$J:$W,10,0),0)</f>
        <v>0</v>
      </c>
      <c r="N3687" s="98">
        <f>IFERROR(VLOOKUP($F3687&amp;$C3687,Sales!$J:$W,11,0),0)</f>
        <v>0</v>
      </c>
      <c r="O3687" s="98">
        <f>IFERROR(VLOOKUP($F3687&amp;$C3687,Sales!$J:$W,12,0),0)</f>
        <v>0</v>
      </c>
      <c r="P3687" s="98">
        <f>IFERROR(VLOOKUP($F3687&amp;$C3687,Sales!$J:$W,13,0),0)</f>
        <v>0</v>
      </c>
      <c r="Q3687" s="98">
        <f>IFERROR(VLOOKUP($F3687&amp;$C3687,Sales!$A:$H,7,0),0)</f>
        <v>0</v>
      </c>
      <c r="R3687" s="41" t="str">
        <f t="shared" si="115"/>
        <v>ERROR</v>
      </c>
      <c r="S3687" s="15"/>
      <c r="T3687" s="15"/>
      <c r="U3687" s="15"/>
      <c r="V3687" s="15"/>
      <c r="W3687" s="15"/>
      <c r="X3687" s="15"/>
      <c r="Y3687" s="41"/>
      <c r="Z3687" s="41"/>
      <c r="AA3687" s="41"/>
      <c r="AB3687" s="15"/>
      <c r="AC3687" s="15"/>
      <c r="AD3687" s="15"/>
      <c r="AE3687" s="15"/>
      <c r="AF3687" s="15"/>
      <c r="AG3687" s="15"/>
      <c r="AH3687" s="15"/>
      <c r="AI3687" s="15"/>
      <c r="AJ3687" s="15"/>
      <c r="AK3687" s="15"/>
      <c r="AL3687" s="15"/>
      <c r="AM3687" s="15"/>
      <c r="AN3687" s="15"/>
      <c r="AO3687" s="15"/>
      <c r="AP3687" s="15"/>
      <c r="AQ3687" s="15"/>
      <c r="AR3687" s="15"/>
      <c r="AS3687" s="15"/>
      <c r="AT3687" s="15"/>
      <c r="AU3687" s="15"/>
      <c r="AV3687" s="15"/>
      <c r="AW3687" s="15"/>
      <c r="AX3687" s="82"/>
      <c r="AY3687" s="82"/>
      <c r="AZ3687" s="10">
        <v>1</v>
      </c>
      <c r="BA3687" t="s">
        <v>22</v>
      </c>
      <c r="BB3687" t="s">
        <v>23</v>
      </c>
      <c r="BD3687" s="7" t="str">
        <f t="shared" si="114"/>
        <v>7732739232Shopee</v>
      </c>
    </row>
    <row r="3688" spans="2:57" ht="13.5" customHeight="1" x14ac:dyDescent="0.35">
      <c r="B3688" s="10" t="s">
        <v>17</v>
      </c>
      <c r="C3688" s="10" t="s">
        <v>806</v>
      </c>
      <c r="D3688" s="10" t="s">
        <v>193</v>
      </c>
      <c r="E3688" s="96" t="s">
        <v>194</v>
      </c>
      <c r="F3688" s="10" t="s">
        <v>6081</v>
      </c>
      <c r="G3688" s="137">
        <v>4732638365</v>
      </c>
      <c r="H3688" s="10" t="s">
        <v>12401</v>
      </c>
      <c r="I3688" s="10">
        <v>0</v>
      </c>
      <c r="J3688" s="10" t="s">
        <v>3743</v>
      </c>
      <c r="K3688" s="105" t="s">
        <v>1005</v>
      </c>
      <c r="L3688" s="98">
        <f>IFERROR(VLOOKUP($F3688&amp;$C3688,Sales!$J:$W,9,0),0)</f>
        <v>0</v>
      </c>
      <c r="M3688" s="98">
        <f>IFERROR(VLOOKUP($F3688&amp;$C3688,Sales!$J:$W,10,0),0)</f>
        <v>0</v>
      </c>
      <c r="N3688" s="98">
        <f>IFERROR(VLOOKUP($F3688&amp;$C3688,Sales!$J:$W,11,0),0)</f>
        <v>0</v>
      </c>
      <c r="O3688" s="98">
        <f>IFERROR(VLOOKUP($F3688&amp;$C3688,Sales!$J:$W,12,0),0)</f>
        <v>0</v>
      </c>
      <c r="P3688" s="98">
        <f>IFERROR(VLOOKUP($F3688&amp;$C3688,Sales!$J:$W,13,0),0)</f>
        <v>0</v>
      </c>
      <c r="Q3688" s="98">
        <f>IFERROR(VLOOKUP($F3688&amp;$C3688,Sales!$A:$H,7,0),0)</f>
        <v>0</v>
      </c>
      <c r="R3688" s="41" t="str">
        <f t="shared" si="115"/>
        <v>ERROR</v>
      </c>
      <c r="S3688" s="15"/>
      <c r="T3688" s="15"/>
      <c r="U3688" s="15"/>
      <c r="V3688" s="15"/>
      <c r="W3688" s="15"/>
      <c r="X3688" s="15"/>
      <c r="Y3688" s="41"/>
      <c r="Z3688" s="41"/>
      <c r="AA3688" s="41"/>
      <c r="AB3688" s="15"/>
      <c r="AC3688" s="15"/>
      <c r="AD3688" s="15"/>
      <c r="AE3688" s="15"/>
      <c r="AF3688" s="15"/>
      <c r="AG3688" s="15"/>
      <c r="AH3688" s="15"/>
      <c r="AI3688" s="15"/>
      <c r="AJ3688" s="15"/>
      <c r="AK3688" s="15"/>
      <c r="AL3688" s="15"/>
      <c r="AM3688" s="15"/>
      <c r="AN3688" s="15"/>
      <c r="AO3688" s="15"/>
      <c r="AP3688" s="15"/>
      <c r="AQ3688" s="15"/>
      <c r="AR3688" s="15"/>
      <c r="AS3688" s="15"/>
      <c r="AT3688" s="15"/>
      <c r="AU3688" s="15"/>
      <c r="AV3688" s="15"/>
      <c r="AW3688" s="15"/>
      <c r="AX3688" s="82"/>
      <c r="AY3688" s="82"/>
      <c r="AZ3688" s="10">
        <v>1</v>
      </c>
      <c r="BA3688" t="s">
        <v>22</v>
      </c>
      <c r="BB3688" t="s">
        <v>23</v>
      </c>
      <c r="BD3688" s="7" t="str">
        <f t="shared" si="114"/>
        <v>4732638365Shopee</v>
      </c>
    </row>
    <row r="3689" spans="2:57" ht="13.5" customHeight="1" x14ac:dyDescent="0.35">
      <c r="B3689" s="10" t="s">
        <v>17</v>
      </c>
      <c r="C3689" s="10" t="s">
        <v>806</v>
      </c>
      <c r="D3689" s="10" t="s">
        <v>193</v>
      </c>
      <c r="E3689" s="10" t="s">
        <v>194</v>
      </c>
      <c r="F3689" s="10" t="s">
        <v>2429</v>
      </c>
      <c r="G3689" s="137">
        <v>7932742550</v>
      </c>
      <c r="H3689" s="10" t="s">
        <v>12402</v>
      </c>
      <c r="I3689" s="10" t="s">
        <v>2430</v>
      </c>
      <c r="J3689" s="10" t="s">
        <v>3230</v>
      </c>
      <c r="K3689" s="102" t="s">
        <v>10204</v>
      </c>
      <c r="L3689" s="98">
        <f>IFERROR(VLOOKUP($F3689&amp;$C3689,Sales!$J:$W,9,0),0)</f>
        <v>0</v>
      </c>
      <c r="M3689" s="98">
        <f>IFERROR(VLOOKUP($F3689&amp;$C3689,Sales!$J:$W,10,0),0)</f>
        <v>0</v>
      </c>
      <c r="N3689" s="98">
        <f>IFERROR(VLOOKUP($F3689&amp;$C3689,Sales!$J:$W,11,0),0)</f>
        <v>0</v>
      </c>
      <c r="O3689" s="98">
        <f>IFERROR(VLOOKUP($F3689&amp;$C3689,Sales!$J:$W,12,0),0)</f>
        <v>0</v>
      </c>
      <c r="P3689" s="98">
        <f>IFERROR(VLOOKUP($F3689&amp;$C3689,Sales!$J:$W,13,0),0)</f>
        <v>0</v>
      </c>
      <c r="Q3689" s="98">
        <f>IFERROR(VLOOKUP($F3689&amp;$C3689,Sales!$A:$H,7,0),0)</f>
        <v>0</v>
      </c>
      <c r="R3689" s="41" t="str">
        <f t="shared" si="115"/>
        <v>ERROR</v>
      </c>
      <c r="S3689" s="15"/>
      <c r="T3689" s="15"/>
      <c r="U3689" s="15"/>
      <c r="V3689" s="15"/>
      <c r="W3689" s="15"/>
      <c r="X3689" s="15"/>
      <c r="Y3689" s="41"/>
      <c r="Z3689" s="41"/>
      <c r="AA3689" s="41"/>
      <c r="AB3689" s="15"/>
      <c r="AC3689" s="15"/>
      <c r="AD3689" s="15"/>
      <c r="AE3689" s="15"/>
      <c r="AF3689" s="15"/>
      <c r="AG3689" s="15"/>
      <c r="AH3689" s="15"/>
      <c r="AI3689" s="15"/>
      <c r="AJ3689" s="15"/>
      <c r="AK3689" s="15"/>
      <c r="AL3689" s="15"/>
      <c r="AM3689" s="15"/>
      <c r="AN3689" s="15"/>
      <c r="AO3689" s="15"/>
      <c r="AP3689" s="15"/>
      <c r="AQ3689" s="15"/>
      <c r="AR3689" s="15"/>
      <c r="AS3689" s="15"/>
      <c r="AT3689" s="15"/>
      <c r="AU3689" s="15"/>
      <c r="AV3689" s="15"/>
      <c r="AW3689" s="15"/>
      <c r="AX3689" s="82"/>
      <c r="AY3689" s="82"/>
      <c r="AZ3689" s="10">
        <v>1</v>
      </c>
      <c r="BA3689" t="s">
        <v>22</v>
      </c>
      <c r="BB3689" t="s">
        <v>23</v>
      </c>
      <c r="BD3689" s="7" t="str">
        <f t="shared" si="114"/>
        <v>7932742550Shopee</v>
      </c>
    </row>
    <row r="3690" spans="2:57" ht="13.5" customHeight="1" x14ac:dyDescent="0.35">
      <c r="B3690" s="10" t="s">
        <v>17</v>
      </c>
      <c r="C3690" s="10" t="s">
        <v>806</v>
      </c>
      <c r="D3690" s="10" t="s">
        <v>193</v>
      </c>
      <c r="E3690" s="10" t="s">
        <v>194</v>
      </c>
      <c r="F3690" s="10" t="s">
        <v>1011</v>
      </c>
      <c r="G3690" s="137">
        <v>4636155119</v>
      </c>
      <c r="H3690" s="10" t="s">
        <v>12403</v>
      </c>
      <c r="I3690" s="10" t="s">
        <v>1012</v>
      </c>
      <c r="J3690" s="10" t="s">
        <v>1013</v>
      </c>
      <c r="K3690" s="105" t="s">
        <v>1014</v>
      </c>
      <c r="L3690" s="98">
        <f>IFERROR(VLOOKUP($F3690&amp;$C3690,Sales!$J:$W,9,0),0)</f>
        <v>0</v>
      </c>
      <c r="M3690" s="98">
        <f>IFERROR(VLOOKUP($F3690&amp;$C3690,Sales!$J:$W,10,0),0)</f>
        <v>0</v>
      </c>
      <c r="N3690" s="98">
        <f>IFERROR(VLOOKUP($F3690&amp;$C3690,Sales!$J:$W,11,0),0)</f>
        <v>0</v>
      </c>
      <c r="O3690" s="98">
        <f>IFERROR(VLOOKUP($F3690&amp;$C3690,Sales!$J:$W,12,0),0)</f>
        <v>0</v>
      </c>
      <c r="P3690" s="98">
        <f>IFERROR(VLOOKUP($F3690&amp;$C3690,Sales!$J:$W,13,0),0)</f>
        <v>0</v>
      </c>
      <c r="Q3690" s="98">
        <f>IFERROR(VLOOKUP($F3690&amp;$C3690,Sales!$A:$H,7,0),0)</f>
        <v>0</v>
      </c>
      <c r="R3690" s="41" t="str">
        <f t="shared" si="115"/>
        <v>ERROR</v>
      </c>
      <c r="S3690" s="15"/>
      <c r="T3690" s="15"/>
      <c r="U3690" s="15"/>
      <c r="V3690" s="15"/>
      <c r="W3690" s="15"/>
      <c r="X3690" s="15"/>
      <c r="Y3690" s="41"/>
      <c r="Z3690" s="41"/>
      <c r="AA3690" s="41"/>
      <c r="AB3690" s="15"/>
      <c r="AC3690" s="15"/>
      <c r="AD3690" s="15"/>
      <c r="AE3690" s="15"/>
      <c r="AF3690" s="15"/>
      <c r="AG3690" s="15"/>
      <c r="AH3690" s="15"/>
      <c r="AI3690" s="15"/>
      <c r="AJ3690" s="15"/>
      <c r="AK3690" s="15"/>
      <c r="AL3690" s="15"/>
      <c r="AM3690" s="15"/>
      <c r="AN3690" s="15"/>
      <c r="AO3690" s="15"/>
      <c r="AP3690" s="15"/>
      <c r="AQ3690" s="15"/>
      <c r="AR3690" s="15"/>
      <c r="AS3690" s="15"/>
      <c r="AT3690" s="15"/>
      <c r="AU3690" s="15"/>
      <c r="AV3690" s="15"/>
      <c r="AW3690" s="15"/>
      <c r="AX3690" s="82"/>
      <c r="AY3690" s="82"/>
      <c r="AZ3690" s="10">
        <v>1</v>
      </c>
      <c r="BA3690" t="s">
        <v>22</v>
      </c>
      <c r="BB3690" t="s">
        <v>23</v>
      </c>
      <c r="BD3690" s="7" t="str">
        <f t="shared" si="114"/>
        <v>4636155119Shopee</v>
      </c>
    </row>
    <row r="3691" spans="2:57" ht="13.5" customHeight="1" x14ac:dyDescent="0.35">
      <c r="B3691" s="10" t="s">
        <v>17</v>
      </c>
      <c r="C3691" s="10" t="s">
        <v>806</v>
      </c>
      <c r="D3691" s="10" t="s">
        <v>193</v>
      </c>
      <c r="E3691" s="10" t="s">
        <v>194</v>
      </c>
      <c r="F3691" s="10" t="s">
        <v>213</v>
      </c>
      <c r="G3691" s="137">
        <v>133802610</v>
      </c>
      <c r="H3691" s="10" t="s">
        <v>12074</v>
      </c>
      <c r="I3691" s="10" t="s">
        <v>214</v>
      </c>
      <c r="J3691" s="10" t="s">
        <v>3746</v>
      </c>
      <c r="K3691" s="102" t="s">
        <v>4367</v>
      </c>
      <c r="L3691" s="98">
        <f>IFERROR(VLOOKUP($F3691&amp;$C3691,Sales!$J:$W,9,0),0)</f>
        <v>0</v>
      </c>
      <c r="M3691" s="98">
        <f>IFERROR(VLOOKUP($F3691&amp;$C3691,Sales!$J:$W,10,0),0)</f>
        <v>0</v>
      </c>
      <c r="N3691" s="98">
        <f>IFERROR(VLOOKUP($F3691&amp;$C3691,Sales!$J:$W,11,0),0)</f>
        <v>0</v>
      </c>
      <c r="O3691" s="98">
        <f>IFERROR(VLOOKUP($F3691&amp;$C3691,Sales!$J:$W,12,0),0)</f>
        <v>0</v>
      </c>
      <c r="P3691" s="98">
        <f>IFERROR(VLOOKUP($F3691&amp;$C3691,Sales!$J:$W,13,0),0)</f>
        <v>0</v>
      </c>
      <c r="Q3691" s="98">
        <f>IFERROR(VLOOKUP($F3691&amp;$C3691,Sales!$A:$H,7,0),0)</f>
        <v>0</v>
      </c>
      <c r="R3691" s="41" t="str">
        <f t="shared" si="115"/>
        <v>ERROR</v>
      </c>
      <c r="S3691" s="15"/>
      <c r="T3691" s="15"/>
      <c r="U3691" s="15"/>
      <c r="V3691" s="15"/>
      <c r="W3691" s="15"/>
      <c r="X3691" s="15"/>
      <c r="Y3691" s="41"/>
      <c r="Z3691" s="41"/>
      <c r="AA3691" s="41"/>
      <c r="AB3691" s="15"/>
      <c r="AC3691" s="15"/>
      <c r="AD3691" s="15"/>
      <c r="AE3691" s="15"/>
      <c r="AF3691" s="15"/>
      <c r="AG3691" s="15"/>
      <c r="AH3691" s="15"/>
      <c r="AI3691" s="15"/>
      <c r="AJ3691" s="15"/>
      <c r="AK3691" s="15"/>
      <c r="AL3691" s="15"/>
      <c r="AM3691" s="15"/>
      <c r="AN3691" s="15"/>
      <c r="AO3691" s="15"/>
      <c r="AP3691" s="15"/>
      <c r="AQ3691" s="15"/>
      <c r="AR3691" s="15"/>
      <c r="AS3691" s="15"/>
      <c r="AT3691" s="15"/>
      <c r="AU3691" s="15"/>
      <c r="AV3691" s="15"/>
      <c r="AW3691" s="15"/>
      <c r="AX3691" s="82"/>
      <c r="AY3691" s="82"/>
      <c r="AZ3691" s="10">
        <v>1</v>
      </c>
      <c r="BA3691" t="s">
        <v>22</v>
      </c>
      <c r="BB3691" t="s">
        <v>23</v>
      </c>
      <c r="BD3691" s="7" t="str">
        <f t="shared" si="114"/>
        <v>133802610Shopee</v>
      </c>
    </row>
    <row r="3692" spans="2:57" ht="13.5" customHeight="1" x14ac:dyDescent="0.35">
      <c r="B3692" s="10" t="s">
        <v>17</v>
      </c>
      <c r="C3692" s="10" t="s">
        <v>806</v>
      </c>
      <c r="D3692" s="10" t="s">
        <v>193</v>
      </c>
      <c r="E3692" s="10" t="s">
        <v>194</v>
      </c>
      <c r="F3692" s="10" t="s">
        <v>790</v>
      </c>
      <c r="G3692" s="137">
        <v>1019686032</v>
      </c>
      <c r="H3692" s="10" t="s">
        <v>12075</v>
      </c>
      <c r="I3692" s="10" t="s">
        <v>1035</v>
      </c>
      <c r="J3692" s="10" t="s">
        <v>3748</v>
      </c>
      <c r="K3692" s="102" t="s">
        <v>10167</v>
      </c>
      <c r="L3692" s="98">
        <f>IFERROR(VLOOKUP($F3692&amp;$C3692,Sales!$J:$W,9,0),0)</f>
        <v>0</v>
      </c>
      <c r="M3692" s="98">
        <f>IFERROR(VLOOKUP($F3692&amp;$C3692,Sales!$J:$W,10,0),0)</f>
        <v>0</v>
      </c>
      <c r="N3692" s="98">
        <f>IFERROR(VLOOKUP($F3692&amp;$C3692,Sales!$J:$W,11,0),0)</f>
        <v>0</v>
      </c>
      <c r="O3692" s="98">
        <f>IFERROR(VLOOKUP($F3692&amp;$C3692,Sales!$J:$W,12,0),0)</f>
        <v>0</v>
      </c>
      <c r="P3692" s="98">
        <f>IFERROR(VLOOKUP($F3692&amp;$C3692,Sales!$J:$W,13,0),0)</f>
        <v>0</v>
      </c>
      <c r="Q3692" s="98">
        <f>IFERROR(VLOOKUP($F3692&amp;$C3692,Sales!$A:$H,7,0),0)</f>
        <v>0</v>
      </c>
      <c r="R3692" s="41" t="str">
        <f t="shared" si="115"/>
        <v>ERROR</v>
      </c>
      <c r="S3692" s="15"/>
      <c r="T3692" s="15"/>
      <c r="U3692" s="15"/>
      <c r="V3692" s="15"/>
      <c r="W3692" s="15"/>
      <c r="X3692" s="15"/>
      <c r="Y3692" s="41"/>
      <c r="Z3692" s="41"/>
      <c r="AA3692" s="41"/>
      <c r="AB3692" s="15"/>
      <c r="AC3692" s="15"/>
      <c r="AD3692" s="15"/>
      <c r="AE3692" s="15"/>
      <c r="AF3692" s="15"/>
      <c r="AG3692" s="15"/>
      <c r="AH3692" s="15"/>
      <c r="AI3692" s="15"/>
      <c r="AJ3692" s="15"/>
      <c r="AK3692" s="15"/>
      <c r="AL3692" s="15"/>
      <c r="AM3692" s="15"/>
      <c r="AN3692" s="15"/>
      <c r="AO3692" s="15"/>
      <c r="AP3692" s="15"/>
      <c r="AQ3692" s="15"/>
      <c r="AR3692" s="15"/>
      <c r="AS3692" s="15"/>
      <c r="AT3692" s="15"/>
      <c r="AU3692" s="15"/>
      <c r="AV3692" s="15"/>
      <c r="AW3692" s="15"/>
      <c r="AX3692" s="82"/>
      <c r="AY3692" s="82"/>
      <c r="AZ3692" s="10">
        <v>1</v>
      </c>
      <c r="BA3692" t="s">
        <v>22</v>
      </c>
      <c r="BB3692" t="s">
        <v>23</v>
      </c>
      <c r="BD3692" s="7" t="str">
        <f t="shared" si="114"/>
        <v>1019686032Shopee</v>
      </c>
    </row>
    <row r="3693" spans="2:57" ht="13.5" customHeight="1" x14ac:dyDescent="0.35">
      <c r="B3693" s="10" t="s">
        <v>17</v>
      </c>
      <c r="C3693" s="10" t="s">
        <v>806</v>
      </c>
      <c r="D3693" s="10" t="s">
        <v>193</v>
      </c>
      <c r="E3693" s="10" t="s">
        <v>194</v>
      </c>
      <c r="F3693" s="10" t="s">
        <v>203</v>
      </c>
      <c r="G3693" s="137">
        <v>84042406</v>
      </c>
      <c r="H3693" s="10" t="s">
        <v>12076</v>
      </c>
      <c r="I3693" s="10" t="s">
        <v>204</v>
      </c>
      <c r="J3693" s="10" t="s">
        <v>3749</v>
      </c>
      <c r="K3693" s="105" t="s">
        <v>1036</v>
      </c>
      <c r="L3693" s="98">
        <f>IFERROR(VLOOKUP($F3693&amp;$C3693,Sales!$J:$W,9,0),0)</f>
        <v>0</v>
      </c>
      <c r="M3693" s="98">
        <f>IFERROR(VLOOKUP($F3693&amp;$C3693,Sales!$J:$W,10,0),0)</f>
        <v>0</v>
      </c>
      <c r="N3693" s="98">
        <f>IFERROR(VLOOKUP($F3693&amp;$C3693,Sales!$J:$W,11,0),0)</f>
        <v>0</v>
      </c>
      <c r="O3693" s="98">
        <f>IFERROR(VLOOKUP($F3693&amp;$C3693,Sales!$J:$W,12,0),0)</f>
        <v>0</v>
      </c>
      <c r="P3693" s="98">
        <f>IFERROR(VLOOKUP($F3693&amp;$C3693,Sales!$J:$W,13,0),0)</f>
        <v>0</v>
      </c>
      <c r="Q3693" s="98">
        <f>IFERROR(VLOOKUP($F3693&amp;$C3693,Sales!$A:$H,7,0),0)</f>
        <v>0</v>
      </c>
      <c r="R3693" s="41" t="str">
        <f t="shared" si="115"/>
        <v>ERROR</v>
      </c>
      <c r="S3693" s="15"/>
      <c r="T3693" s="15"/>
      <c r="U3693" s="15"/>
      <c r="V3693" s="15"/>
      <c r="W3693" s="15"/>
      <c r="X3693" s="15"/>
      <c r="Y3693" s="41"/>
      <c r="Z3693" s="41"/>
      <c r="AA3693" s="41"/>
      <c r="AB3693" s="15"/>
      <c r="AC3693" s="15"/>
      <c r="AD3693" s="15"/>
      <c r="AE3693" s="15"/>
      <c r="AF3693" s="15"/>
      <c r="AG3693" s="15"/>
      <c r="AH3693" s="15"/>
      <c r="AI3693" s="15"/>
      <c r="AJ3693" s="15"/>
      <c r="AK3693" s="15"/>
      <c r="AL3693" s="15"/>
      <c r="AM3693" s="15"/>
      <c r="AN3693" s="15"/>
      <c r="AO3693" s="15"/>
      <c r="AP3693" s="15"/>
      <c r="AQ3693" s="15"/>
      <c r="AR3693" s="15"/>
      <c r="AS3693" s="15"/>
      <c r="AT3693" s="15"/>
      <c r="AU3693" s="15"/>
      <c r="AV3693" s="15"/>
      <c r="AW3693" s="15"/>
      <c r="AX3693" s="82"/>
      <c r="AY3693" s="82"/>
      <c r="AZ3693" s="10">
        <v>1</v>
      </c>
      <c r="BA3693" t="s">
        <v>22</v>
      </c>
      <c r="BB3693" t="s">
        <v>23</v>
      </c>
      <c r="BD3693" s="7" t="str">
        <f t="shared" si="114"/>
        <v>84042406Shopee</v>
      </c>
    </row>
    <row r="3694" spans="2:57" ht="13.5" customHeight="1" x14ac:dyDescent="0.35">
      <c r="B3694" s="10" t="s">
        <v>17</v>
      </c>
      <c r="C3694" s="10" t="s">
        <v>806</v>
      </c>
      <c r="D3694" s="10" t="s">
        <v>193</v>
      </c>
      <c r="E3694" s="10" t="s">
        <v>194</v>
      </c>
      <c r="F3694" s="10">
        <v>0</v>
      </c>
      <c r="G3694" s="137">
        <v>6232660973</v>
      </c>
      <c r="H3694" s="10" t="s">
        <v>12405</v>
      </c>
      <c r="I3694" s="10">
        <v>0</v>
      </c>
      <c r="J3694" s="10" t="s">
        <v>1037</v>
      </c>
      <c r="K3694" s="105" t="s">
        <v>10315</v>
      </c>
      <c r="L3694" s="98">
        <f>IFERROR(VLOOKUP($F3694&amp;$C3694,Sales!$J:$W,9,0),0)</f>
        <v>0</v>
      </c>
      <c r="M3694" s="98">
        <f>IFERROR(VLOOKUP($F3694&amp;$C3694,Sales!$J:$W,10,0),0)</f>
        <v>0</v>
      </c>
      <c r="N3694" s="98">
        <f>IFERROR(VLOOKUP($F3694&amp;$C3694,Sales!$J:$W,11,0),0)</f>
        <v>0</v>
      </c>
      <c r="O3694" s="98">
        <f>IFERROR(VLOOKUP($F3694&amp;$C3694,Sales!$J:$W,12,0),0)</f>
        <v>0</v>
      </c>
      <c r="P3694" s="98">
        <f>IFERROR(VLOOKUP($F3694&amp;$C3694,Sales!$J:$W,13,0),0)</f>
        <v>0</v>
      </c>
      <c r="Q3694" s="98">
        <f>IFERROR(VLOOKUP($F3694&amp;$C3694,Sales!$A:$H,7,0),0)</f>
        <v>0</v>
      </c>
      <c r="R3694" s="41" t="str">
        <f t="shared" si="115"/>
        <v>ERROR</v>
      </c>
      <c r="S3694" s="15"/>
      <c r="T3694" s="15"/>
      <c r="U3694" s="15"/>
      <c r="V3694" s="15"/>
      <c r="W3694" s="15"/>
      <c r="X3694" s="15"/>
      <c r="Y3694" s="41"/>
      <c r="Z3694" s="41"/>
      <c r="AA3694" s="41"/>
      <c r="AB3694" s="15"/>
      <c r="AC3694" s="15"/>
      <c r="AD3694" s="15"/>
      <c r="AE3694" s="15"/>
      <c r="AF3694" s="15"/>
      <c r="AG3694" s="15"/>
      <c r="AH3694" s="15"/>
      <c r="AI3694" s="15"/>
      <c r="AJ3694" s="15"/>
      <c r="AK3694" s="15"/>
      <c r="AL3694" s="15"/>
      <c r="AM3694" s="15"/>
      <c r="AN3694" s="15"/>
      <c r="AO3694" s="15"/>
      <c r="AP3694" s="15"/>
      <c r="AQ3694" s="15"/>
      <c r="AR3694" s="15"/>
      <c r="AS3694" s="15"/>
      <c r="AT3694" s="15"/>
      <c r="AU3694" s="15"/>
      <c r="AV3694" s="15"/>
      <c r="AW3694" s="15"/>
      <c r="AX3694" s="82"/>
      <c r="AY3694" s="82"/>
      <c r="AZ3694" s="10">
        <v>1</v>
      </c>
      <c r="BA3694" t="s">
        <v>22</v>
      </c>
      <c r="BB3694" t="s">
        <v>23</v>
      </c>
      <c r="BD3694" s="7" t="str">
        <f t="shared" si="114"/>
        <v>6232660973Shopee</v>
      </c>
    </row>
    <row r="3695" spans="2:57" ht="13.5" customHeight="1" x14ac:dyDescent="0.35">
      <c r="B3695" s="10" t="s">
        <v>17</v>
      </c>
      <c r="C3695" s="10" t="s">
        <v>806</v>
      </c>
      <c r="D3695" s="10" t="s">
        <v>193</v>
      </c>
      <c r="E3695" s="10" t="s">
        <v>194</v>
      </c>
      <c r="F3695" s="10" t="s">
        <v>205</v>
      </c>
      <c r="G3695" s="137">
        <v>82157846</v>
      </c>
      <c r="H3695" s="10" t="s">
        <v>12077</v>
      </c>
      <c r="I3695" s="10" t="s">
        <v>206</v>
      </c>
      <c r="J3695" s="10" t="s">
        <v>3750</v>
      </c>
      <c r="K3695" s="102" t="s">
        <v>10119</v>
      </c>
      <c r="L3695" s="98">
        <f>IFERROR(VLOOKUP($F3695&amp;$C3695,Sales!$J:$W,9,0),0)</f>
        <v>0</v>
      </c>
      <c r="M3695" s="98">
        <f>IFERROR(VLOOKUP($F3695&amp;$C3695,Sales!$J:$W,10,0),0)</f>
        <v>0</v>
      </c>
      <c r="N3695" s="98">
        <f>IFERROR(VLOOKUP($F3695&amp;$C3695,Sales!$J:$W,11,0),0)</f>
        <v>0</v>
      </c>
      <c r="O3695" s="98">
        <f>IFERROR(VLOOKUP($F3695&amp;$C3695,Sales!$J:$W,12,0),0)</f>
        <v>0</v>
      </c>
      <c r="P3695" s="98">
        <f>IFERROR(VLOOKUP($F3695&amp;$C3695,Sales!$J:$W,13,0),0)</f>
        <v>0</v>
      </c>
      <c r="Q3695" s="98">
        <f>IFERROR(VLOOKUP($F3695&amp;$C3695,Sales!$A:$H,7,0),0)</f>
        <v>0</v>
      </c>
      <c r="R3695" s="41" t="str">
        <f t="shared" si="115"/>
        <v>ERROR</v>
      </c>
      <c r="S3695" s="15"/>
      <c r="T3695" s="15"/>
      <c r="U3695" s="15"/>
      <c r="V3695" s="15"/>
      <c r="W3695" s="15"/>
      <c r="X3695" s="15"/>
      <c r="Y3695" s="41"/>
      <c r="Z3695" s="41"/>
      <c r="AA3695" s="41"/>
      <c r="AB3695" s="15"/>
      <c r="AC3695" s="15"/>
      <c r="AD3695" s="15"/>
      <c r="AE3695" s="15"/>
      <c r="AF3695" s="15"/>
      <c r="AG3695" s="15"/>
      <c r="AH3695" s="15"/>
      <c r="AI3695" s="15"/>
      <c r="AJ3695" s="15"/>
      <c r="AK3695" s="15"/>
      <c r="AL3695" s="15"/>
      <c r="AM3695" s="15"/>
      <c r="AN3695" s="15"/>
      <c r="AO3695" s="15"/>
      <c r="AP3695" s="15"/>
      <c r="AQ3695" s="15"/>
      <c r="AR3695" s="15"/>
      <c r="AS3695" s="15"/>
      <c r="AT3695" s="15"/>
      <c r="AU3695" s="15"/>
      <c r="AV3695" s="15"/>
      <c r="AW3695" s="15"/>
      <c r="AX3695" s="82"/>
      <c r="AY3695" s="82"/>
      <c r="AZ3695" s="10">
        <v>1</v>
      </c>
      <c r="BA3695" t="s">
        <v>22</v>
      </c>
      <c r="BB3695" t="s">
        <v>23</v>
      </c>
      <c r="BD3695" s="7" t="str">
        <f t="shared" si="114"/>
        <v>82157846Shopee</v>
      </c>
    </row>
    <row r="3696" spans="2:57" ht="13.5" customHeight="1" x14ac:dyDescent="0.35">
      <c r="B3696" s="10" t="s">
        <v>17</v>
      </c>
      <c r="C3696" s="10" t="s">
        <v>806</v>
      </c>
      <c r="D3696" s="10" t="s">
        <v>193</v>
      </c>
      <c r="E3696" s="10" t="s">
        <v>194</v>
      </c>
      <c r="F3696" s="10" t="s">
        <v>201</v>
      </c>
      <c r="G3696" s="137">
        <v>1019684652</v>
      </c>
      <c r="H3696" s="10" t="s">
        <v>12078</v>
      </c>
      <c r="I3696" s="10" t="s">
        <v>202</v>
      </c>
      <c r="J3696" s="10" t="s">
        <v>3752</v>
      </c>
      <c r="K3696" s="105" t="s">
        <v>10166</v>
      </c>
      <c r="L3696" s="98">
        <f>IFERROR(VLOOKUP($F3696&amp;$C3696,Sales!$J:$W,9,0),0)</f>
        <v>0</v>
      </c>
      <c r="M3696" s="98">
        <f>IFERROR(VLOOKUP($F3696&amp;$C3696,Sales!$J:$W,10,0),0)</f>
        <v>0</v>
      </c>
      <c r="N3696" s="98">
        <f>IFERROR(VLOOKUP($F3696&amp;$C3696,Sales!$J:$W,11,0),0)</f>
        <v>0</v>
      </c>
      <c r="O3696" s="98">
        <f>IFERROR(VLOOKUP($F3696&amp;$C3696,Sales!$J:$W,12,0),0)</f>
        <v>0</v>
      </c>
      <c r="P3696" s="98">
        <f>IFERROR(VLOOKUP($F3696&amp;$C3696,Sales!$J:$W,13,0),0)</f>
        <v>0</v>
      </c>
      <c r="Q3696" s="98">
        <f>IFERROR(VLOOKUP($F3696&amp;$C3696,Sales!$A:$H,7,0),0)</f>
        <v>0</v>
      </c>
      <c r="R3696" s="41" t="str">
        <f t="shared" si="115"/>
        <v>ERROR</v>
      </c>
      <c r="S3696" s="15"/>
      <c r="T3696" s="15"/>
      <c r="U3696" s="15"/>
      <c r="V3696" s="15"/>
      <c r="W3696" s="15"/>
      <c r="X3696" s="15"/>
      <c r="Y3696" s="41"/>
      <c r="Z3696" s="41"/>
      <c r="AA3696" s="41"/>
      <c r="AB3696" s="15"/>
      <c r="AC3696" s="15"/>
      <c r="AD3696" s="15"/>
      <c r="AE3696" s="15"/>
      <c r="AF3696" s="15"/>
      <c r="AG3696" s="15"/>
      <c r="AH3696" s="15"/>
      <c r="AI3696" s="15"/>
      <c r="AJ3696" s="15"/>
      <c r="AK3696" s="15"/>
      <c r="AL3696" s="15"/>
      <c r="AM3696" s="15"/>
      <c r="AN3696" s="15"/>
      <c r="AO3696" s="15"/>
      <c r="AP3696" s="15"/>
      <c r="AQ3696" s="15"/>
      <c r="AR3696" s="15"/>
      <c r="AS3696" s="15"/>
      <c r="AT3696" s="15"/>
      <c r="AU3696" s="15"/>
      <c r="AV3696" s="15"/>
      <c r="AW3696" s="15"/>
      <c r="AX3696" s="82"/>
      <c r="AY3696" s="82"/>
      <c r="AZ3696" s="10">
        <v>1</v>
      </c>
      <c r="BA3696" t="s">
        <v>22</v>
      </c>
      <c r="BB3696" t="s">
        <v>23</v>
      </c>
      <c r="BD3696" s="7" t="str">
        <f t="shared" si="114"/>
        <v>1019684652Shopee</v>
      </c>
    </row>
    <row r="3697" spans="2:57" ht="13.5" customHeight="1" x14ac:dyDescent="0.35">
      <c r="B3697" s="10" t="s">
        <v>17</v>
      </c>
      <c r="C3697" s="10" t="s">
        <v>806</v>
      </c>
      <c r="D3697" s="10" t="s">
        <v>193</v>
      </c>
      <c r="E3697" s="10" t="s">
        <v>194</v>
      </c>
      <c r="F3697" s="10" t="s">
        <v>1039</v>
      </c>
      <c r="G3697" s="137">
        <v>1075469593</v>
      </c>
      <c r="H3697" s="10" t="s">
        <v>12079</v>
      </c>
      <c r="I3697" s="10" t="s">
        <v>1040</v>
      </c>
      <c r="J3697" s="10" t="s">
        <v>3754</v>
      </c>
      <c r="K3697" s="102" t="s">
        <v>10182</v>
      </c>
      <c r="L3697" s="98">
        <f>IFERROR(VLOOKUP($F3697&amp;$C3697,Sales!$J:$W,9,0),0)</f>
        <v>0</v>
      </c>
      <c r="M3697" s="98">
        <f>IFERROR(VLOOKUP($F3697&amp;$C3697,Sales!$J:$W,10,0),0)</f>
        <v>0</v>
      </c>
      <c r="N3697" s="98">
        <f>IFERROR(VLOOKUP($F3697&amp;$C3697,Sales!$J:$W,11,0),0)</f>
        <v>0</v>
      </c>
      <c r="O3697" s="98">
        <f>IFERROR(VLOOKUP($F3697&amp;$C3697,Sales!$J:$W,12,0),0)</f>
        <v>0</v>
      </c>
      <c r="P3697" s="98">
        <f>IFERROR(VLOOKUP($F3697&amp;$C3697,Sales!$J:$W,13,0),0)</f>
        <v>0</v>
      </c>
      <c r="Q3697" s="98">
        <f>IFERROR(VLOOKUP($F3697&amp;$C3697,Sales!$A:$H,7,0),0)</f>
        <v>0</v>
      </c>
      <c r="R3697" s="41" t="str">
        <f t="shared" si="115"/>
        <v>ERROR</v>
      </c>
      <c r="S3697" s="15"/>
      <c r="T3697" s="15"/>
      <c r="U3697" s="15"/>
      <c r="V3697" s="15"/>
      <c r="W3697" s="15"/>
      <c r="X3697" s="15"/>
      <c r="Y3697" s="41"/>
      <c r="Z3697" s="41"/>
      <c r="AA3697" s="41"/>
      <c r="AB3697" s="15"/>
      <c r="AC3697" s="15"/>
      <c r="AD3697" s="15"/>
      <c r="AE3697" s="15"/>
      <c r="AF3697" s="15"/>
      <c r="AG3697" s="15"/>
      <c r="AH3697" s="15"/>
      <c r="AI3697" s="15"/>
      <c r="AJ3697" s="15"/>
      <c r="AK3697" s="15"/>
      <c r="AL3697" s="15"/>
      <c r="AM3697" s="15"/>
      <c r="AN3697" s="15"/>
      <c r="AO3697" s="15"/>
      <c r="AP3697" s="15"/>
      <c r="AQ3697" s="15"/>
      <c r="AR3697" s="15"/>
      <c r="AS3697" s="15"/>
      <c r="AT3697" s="15"/>
      <c r="AU3697" s="15"/>
      <c r="AV3697" s="15"/>
      <c r="AW3697" s="15"/>
      <c r="AX3697" s="82"/>
      <c r="AY3697" s="82"/>
      <c r="AZ3697" s="10">
        <v>1</v>
      </c>
      <c r="BA3697" t="s">
        <v>22</v>
      </c>
      <c r="BB3697" t="s">
        <v>23</v>
      </c>
      <c r="BD3697" s="7" t="str">
        <f t="shared" si="114"/>
        <v>1075469593Shopee</v>
      </c>
    </row>
    <row r="3698" spans="2:57" ht="13.5" customHeight="1" x14ac:dyDescent="0.35">
      <c r="B3698" s="10" t="s">
        <v>17</v>
      </c>
      <c r="C3698" s="10" t="s">
        <v>806</v>
      </c>
      <c r="D3698" s="10" t="s">
        <v>248</v>
      </c>
      <c r="E3698" s="10" t="s">
        <v>194</v>
      </c>
      <c r="F3698" s="10" t="s">
        <v>3593</v>
      </c>
      <c r="G3698" s="137">
        <v>6358557139</v>
      </c>
      <c r="H3698" s="10" t="s">
        <v>14471</v>
      </c>
      <c r="I3698" s="10" t="s">
        <v>6252</v>
      </c>
      <c r="J3698" s="10" t="s">
        <v>14472</v>
      </c>
      <c r="K3698" s="102" t="s">
        <v>3137</v>
      </c>
      <c r="L3698" s="98">
        <f>IFERROR(VLOOKUP($F3698&amp;$C3698,Sales!$J:$W,9,0),0)</f>
        <v>0</v>
      </c>
      <c r="M3698" s="98">
        <f>IFERROR(VLOOKUP($F3698&amp;$C3698,Sales!$J:$W,10,0),0)</f>
        <v>0</v>
      </c>
      <c r="N3698" s="98">
        <f>IFERROR(VLOOKUP($F3698&amp;$C3698,Sales!$J:$W,11,0),0)</f>
        <v>0</v>
      </c>
      <c r="O3698" s="98">
        <f>IFERROR(VLOOKUP($F3698&amp;$C3698,Sales!$J:$W,12,0),0)</f>
        <v>0</v>
      </c>
      <c r="P3698" s="98">
        <f>IFERROR(VLOOKUP($F3698&amp;$C3698,Sales!$J:$W,13,0),0)</f>
        <v>0</v>
      </c>
      <c r="Q3698" s="98">
        <f>IFERROR(VLOOKUP($F3698&amp;$C3698,Sales!$A:$H,7,0),0)</f>
        <v>0</v>
      </c>
      <c r="R3698" s="41" t="str">
        <f t="shared" si="115"/>
        <v>ERROR</v>
      </c>
      <c r="S3698" s="15"/>
      <c r="T3698" s="15"/>
      <c r="U3698" s="15"/>
      <c r="V3698" s="15"/>
      <c r="W3698" s="15"/>
      <c r="X3698" s="15"/>
      <c r="Y3698" s="41"/>
      <c r="Z3698" s="41"/>
      <c r="AA3698" s="41"/>
      <c r="AB3698" s="15"/>
      <c r="AC3698" s="15"/>
      <c r="AD3698" s="15"/>
      <c r="AE3698" s="15"/>
      <c r="AF3698" s="15"/>
      <c r="AG3698" s="15"/>
      <c r="AH3698" s="15"/>
      <c r="AI3698" s="15"/>
      <c r="AJ3698" s="41"/>
      <c r="AK3698" s="15"/>
      <c r="AL3698" s="15"/>
      <c r="AM3698" s="15"/>
      <c r="AN3698" s="15"/>
      <c r="AO3698" s="15"/>
      <c r="AP3698" s="15"/>
      <c r="AQ3698" s="15"/>
      <c r="AR3698" s="15"/>
      <c r="AS3698" s="15"/>
      <c r="AT3698" s="15"/>
      <c r="AU3698" s="15"/>
      <c r="AV3698" s="15"/>
      <c r="AW3698" s="15"/>
      <c r="AX3698" s="15"/>
      <c r="AY3698" s="15"/>
      <c r="AZ3698" s="10">
        <v>1</v>
      </c>
      <c r="BA3698" s="100" t="s">
        <v>14193</v>
      </c>
      <c r="BB3698" t="s">
        <v>88</v>
      </c>
      <c r="BD3698" s="7" t="str">
        <f t="shared" si="114"/>
        <v>6358557139Shopee</v>
      </c>
      <c r="BE3698" s="101"/>
    </row>
    <row r="3699" spans="2:57" ht="13.5" customHeight="1" x14ac:dyDescent="0.35">
      <c r="B3699" s="10" t="s">
        <v>17</v>
      </c>
      <c r="C3699" s="10" t="s">
        <v>806</v>
      </c>
      <c r="D3699" s="10" t="s">
        <v>248</v>
      </c>
      <c r="E3699" s="10" t="s">
        <v>194</v>
      </c>
      <c r="F3699" s="96" t="s">
        <v>3592</v>
      </c>
      <c r="G3699" s="138">
        <v>6158598224</v>
      </c>
      <c r="H3699" s="96" t="s">
        <v>14473</v>
      </c>
      <c r="I3699" s="96" t="s">
        <v>6251</v>
      </c>
      <c r="J3699" s="10" t="s">
        <v>14474</v>
      </c>
      <c r="K3699" s="102" t="s">
        <v>3319</v>
      </c>
      <c r="L3699" s="98">
        <f>IFERROR(VLOOKUP($F3699&amp;$C3699,Sales!$J:$W,9,0),0)</f>
        <v>0</v>
      </c>
      <c r="M3699" s="98">
        <f>IFERROR(VLOOKUP($F3699&amp;$C3699,Sales!$J:$W,10,0),0)</f>
        <v>0</v>
      </c>
      <c r="N3699" s="98">
        <f>IFERROR(VLOOKUP($F3699&amp;$C3699,Sales!$J:$W,11,0),0)</f>
        <v>0</v>
      </c>
      <c r="O3699" s="98">
        <f>IFERROR(VLOOKUP($F3699&amp;$C3699,Sales!$J:$W,12,0),0)</f>
        <v>0</v>
      </c>
      <c r="P3699" s="98">
        <f>IFERROR(VLOOKUP($F3699&amp;$C3699,Sales!$J:$W,13,0),0)</f>
        <v>0</v>
      </c>
      <c r="Q3699" s="98">
        <f>IFERROR(VLOOKUP($F3699&amp;$C3699,Sales!$A:$H,7,0),0)</f>
        <v>0</v>
      </c>
      <c r="R3699" s="41" t="str">
        <f t="shared" si="115"/>
        <v>ERROR</v>
      </c>
      <c r="S3699" s="15"/>
      <c r="T3699" s="15"/>
      <c r="U3699" s="15"/>
      <c r="V3699" s="15"/>
      <c r="W3699" s="15"/>
      <c r="X3699" s="15"/>
      <c r="Y3699" s="41"/>
      <c r="Z3699" s="41"/>
      <c r="AA3699" s="41"/>
      <c r="AB3699" s="15"/>
      <c r="AC3699" s="15"/>
      <c r="AD3699" s="15"/>
      <c r="AE3699" s="15"/>
      <c r="AF3699" s="15"/>
      <c r="AG3699" s="15"/>
      <c r="AH3699" s="15"/>
      <c r="AI3699" s="15"/>
      <c r="AJ3699" s="41"/>
      <c r="AK3699" s="15"/>
      <c r="AL3699" s="15"/>
      <c r="AM3699" s="15"/>
      <c r="AN3699" s="15"/>
      <c r="AO3699" s="15"/>
      <c r="AP3699" s="15"/>
      <c r="AQ3699" s="15"/>
      <c r="AR3699" s="15"/>
      <c r="AS3699" s="15"/>
      <c r="AT3699" s="15"/>
      <c r="AU3699" s="15"/>
      <c r="AV3699" s="15"/>
      <c r="AW3699" s="15"/>
      <c r="AX3699" s="15"/>
      <c r="AY3699" s="15"/>
      <c r="AZ3699" s="10">
        <v>1</v>
      </c>
      <c r="BA3699" s="100" t="s">
        <v>14193</v>
      </c>
      <c r="BB3699" t="s">
        <v>88</v>
      </c>
      <c r="BD3699" s="7" t="str">
        <f t="shared" si="114"/>
        <v>6158598224Shopee</v>
      </c>
      <c r="BE3699" s="101"/>
    </row>
    <row r="3700" spans="2:57" ht="13.5" customHeight="1" x14ac:dyDescent="0.35">
      <c r="B3700" s="10" t="s">
        <v>17</v>
      </c>
      <c r="C3700" s="10" t="s">
        <v>806</v>
      </c>
      <c r="D3700" s="10" t="s">
        <v>193</v>
      </c>
      <c r="E3700" s="96" t="s">
        <v>194</v>
      </c>
      <c r="F3700" s="10" t="s">
        <v>197</v>
      </c>
      <c r="G3700" s="137">
        <v>2074722984</v>
      </c>
      <c r="H3700" s="10" t="s">
        <v>12080</v>
      </c>
      <c r="I3700" s="10" t="s">
        <v>198</v>
      </c>
      <c r="J3700" s="10" t="s">
        <v>3756</v>
      </c>
      <c r="K3700" s="102" t="s">
        <v>1043</v>
      </c>
      <c r="L3700" s="98">
        <f>IFERROR(VLOOKUP($F3700&amp;$C3700,Sales!$J:$W,9,0),0)</f>
        <v>0</v>
      </c>
      <c r="M3700" s="98">
        <f>IFERROR(VLOOKUP($F3700&amp;$C3700,Sales!$J:$W,10,0),0)</f>
        <v>0</v>
      </c>
      <c r="N3700" s="98">
        <f>IFERROR(VLOOKUP($F3700&amp;$C3700,Sales!$J:$W,11,0),0)</f>
        <v>0</v>
      </c>
      <c r="O3700" s="98">
        <f>IFERROR(VLOOKUP($F3700&amp;$C3700,Sales!$J:$W,12,0),0)</f>
        <v>0</v>
      </c>
      <c r="P3700" s="98">
        <f>IFERROR(VLOOKUP($F3700&amp;$C3700,Sales!$J:$W,13,0),0)</f>
        <v>0</v>
      </c>
      <c r="Q3700" s="98">
        <f>IFERROR(VLOOKUP($F3700&amp;$C3700,Sales!$A:$H,7,0),0)</f>
        <v>0</v>
      </c>
      <c r="R3700" s="41" t="str">
        <f t="shared" si="115"/>
        <v>ERROR</v>
      </c>
      <c r="S3700" s="15"/>
      <c r="T3700" s="15"/>
      <c r="U3700" s="15"/>
      <c r="V3700" s="15"/>
      <c r="W3700" s="15"/>
      <c r="X3700" s="15"/>
      <c r="Y3700" s="41"/>
      <c r="Z3700" s="41"/>
      <c r="AA3700" s="41"/>
      <c r="AB3700" s="15"/>
      <c r="AC3700" s="15"/>
      <c r="AD3700" s="15"/>
      <c r="AE3700" s="15"/>
      <c r="AF3700" s="15"/>
      <c r="AG3700" s="15"/>
      <c r="AH3700" s="15"/>
      <c r="AI3700" s="15"/>
      <c r="AJ3700" s="15"/>
      <c r="AK3700" s="15"/>
      <c r="AL3700" s="15"/>
      <c r="AM3700" s="15"/>
      <c r="AN3700" s="15"/>
      <c r="AO3700" s="15"/>
      <c r="AP3700" s="15"/>
      <c r="AQ3700" s="15"/>
      <c r="AR3700" s="15"/>
      <c r="AS3700" s="15"/>
      <c r="AT3700" s="15"/>
      <c r="AU3700" s="15"/>
      <c r="AV3700" s="15"/>
      <c r="AW3700" s="15"/>
      <c r="AX3700" s="82"/>
      <c r="AY3700" s="82"/>
      <c r="AZ3700" s="10">
        <v>1</v>
      </c>
      <c r="BA3700" t="s">
        <v>22</v>
      </c>
      <c r="BB3700" t="s">
        <v>23</v>
      </c>
      <c r="BD3700" s="7" t="str">
        <f t="shared" ref="BD3700:BD3763" si="116">G3700&amp;C3700</f>
        <v>2074722984Shopee</v>
      </c>
    </row>
    <row r="3701" spans="2:57" ht="13.5" customHeight="1" x14ac:dyDescent="0.35">
      <c r="B3701" s="10" t="s">
        <v>17</v>
      </c>
      <c r="C3701" s="10" t="s">
        <v>806</v>
      </c>
      <c r="D3701" s="10" t="s">
        <v>193</v>
      </c>
      <c r="E3701" s="10" t="s">
        <v>194</v>
      </c>
      <c r="F3701" s="10" t="s">
        <v>9702</v>
      </c>
      <c r="G3701" s="137">
        <v>6432638094</v>
      </c>
      <c r="H3701" s="10" t="s">
        <v>12406</v>
      </c>
      <c r="I3701" s="10">
        <v>0</v>
      </c>
      <c r="J3701" s="10" t="s">
        <v>3758</v>
      </c>
      <c r="K3701" s="102" t="s">
        <v>1049</v>
      </c>
      <c r="L3701" s="98">
        <f>IFERROR(VLOOKUP($F3701&amp;$C3701,Sales!$J:$W,9,0),0)</f>
        <v>0</v>
      </c>
      <c r="M3701" s="98">
        <f>IFERROR(VLOOKUP($F3701&amp;$C3701,Sales!$J:$W,10,0),0)</f>
        <v>0</v>
      </c>
      <c r="N3701" s="98">
        <f>IFERROR(VLOOKUP($F3701&amp;$C3701,Sales!$J:$W,11,0),0)</f>
        <v>0</v>
      </c>
      <c r="O3701" s="98">
        <f>IFERROR(VLOOKUP($F3701&amp;$C3701,Sales!$J:$W,12,0),0)</f>
        <v>0</v>
      </c>
      <c r="P3701" s="98">
        <f>IFERROR(VLOOKUP($F3701&amp;$C3701,Sales!$J:$W,13,0),0)</f>
        <v>0</v>
      </c>
      <c r="Q3701" s="98">
        <f>IFERROR(VLOOKUP($F3701&amp;$C3701,Sales!$A:$H,7,0),0)</f>
        <v>0</v>
      </c>
      <c r="R3701" s="41" t="str">
        <f t="shared" si="115"/>
        <v>ERROR</v>
      </c>
      <c r="S3701" s="15"/>
      <c r="T3701" s="15"/>
      <c r="U3701" s="15"/>
      <c r="V3701" s="15"/>
      <c r="W3701" s="15"/>
      <c r="X3701" s="15"/>
      <c r="Y3701" s="41"/>
      <c r="Z3701" s="41"/>
      <c r="AA3701" s="41"/>
      <c r="AB3701" s="15"/>
      <c r="AC3701" s="15"/>
      <c r="AD3701" s="15"/>
      <c r="AE3701" s="15"/>
      <c r="AF3701" s="15"/>
      <c r="AG3701" s="15"/>
      <c r="AH3701" s="15"/>
      <c r="AI3701" s="15"/>
      <c r="AJ3701" s="15"/>
      <c r="AK3701" s="15"/>
      <c r="AL3701" s="15"/>
      <c r="AM3701" s="15"/>
      <c r="AN3701" s="15"/>
      <c r="AO3701" s="15"/>
      <c r="AP3701" s="15"/>
      <c r="AQ3701" s="15"/>
      <c r="AR3701" s="15"/>
      <c r="AS3701" s="15"/>
      <c r="AT3701" s="15"/>
      <c r="AU3701" s="15"/>
      <c r="AV3701" s="15"/>
      <c r="AW3701" s="15"/>
      <c r="AX3701" s="82"/>
      <c r="AY3701" s="82"/>
      <c r="AZ3701" s="10">
        <v>1</v>
      </c>
      <c r="BA3701" t="s">
        <v>22</v>
      </c>
      <c r="BB3701" t="s">
        <v>23</v>
      </c>
      <c r="BD3701" s="7" t="str">
        <f t="shared" si="116"/>
        <v>6432638094Shopee</v>
      </c>
    </row>
    <row r="3702" spans="2:57" ht="13.5" customHeight="1" x14ac:dyDescent="0.35">
      <c r="B3702" s="10" t="s">
        <v>17</v>
      </c>
      <c r="C3702" s="10" t="s">
        <v>806</v>
      </c>
      <c r="D3702" s="10" t="s">
        <v>193</v>
      </c>
      <c r="E3702" s="10" t="s">
        <v>194</v>
      </c>
      <c r="F3702" s="10" t="s">
        <v>1050</v>
      </c>
      <c r="G3702" s="137">
        <v>227296337</v>
      </c>
      <c r="H3702" s="10" t="s">
        <v>12081</v>
      </c>
      <c r="I3702" s="10" t="s">
        <v>1051</v>
      </c>
      <c r="J3702" s="10" t="s">
        <v>3759</v>
      </c>
      <c r="K3702" s="105" t="s">
        <v>1052</v>
      </c>
      <c r="L3702" s="98">
        <f>IFERROR(VLOOKUP($F3702&amp;$C3702,Sales!$J:$W,9,0),0)</f>
        <v>0</v>
      </c>
      <c r="M3702" s="98">
        <f>IFERROR(VLOOKUP($F3702&amp;$C3702,Sales!$J:$W,10,0),0)</f>
        <v>0</v>
      </c>
      <c r="N3702" s="98">
        <f>IFERROR(VLOOKUP($F3702&amp;$C3702,Sales!$J:$W,11,0),0)</f>
        <v>0</v>
      </c>
      <c r="O3702" s="98">
        <f>IFERROR(VLOOKUP($F3702&amp;$C3702,Sales!$J:$W,12,0),0)</f>
        <v>0</v>
      </c>
      <c r="P3702" s="98">
        <f>IFERROR(VLOOKUP($F3702&amp;$C3702,Sales!$J:$W,13,0),0)</f>
        <v>0</v>
      </c>
      <c r="Q3702" s="98">
        <f>IFERROR(VLOOKUP($F3702&amp;$C3702,Sales!$A:$H,7,0),0)</f>
        <v>0</v>
      </c>
      <c r="R3702" s="41" t="str">
        <f t="shared" si="115"/>
        <v>ERROR</v>
      </c>
      <c r="S3702" s="15"/>
      <c r="T3702" s="15"/>
      <c r="U3702" s="15"/>
      <c r="V3702" s="15"/>
      <c r="W3702" s="15"/>
      <c r="X3702" s="15"/>
      <c r="Y3702" s="41"/>
      <c r="Z3702" s="41"/>
      <c r="AA3702" s="41"/>
      <c r="AB3702" s="15"/>
      <c r="AC3702" s="15"/>
      <c r="AD3702" s="15"/>
      <c r="AE3702" s="15"/>
      <c r="AF3702" s="15"/>
      <c r="AG3702" s="15"/>
      <c r="AH3702" s="15"/>
      <c r="AI3702" s="15"/>
      <c r="AJ3702" s="15"/>
      <c r="AK3702" s="15"/>
      <c r="AL3702" s="15"/>
      <c r="AM3702" s="15"/>
      <c r="AN3702" s="15"/>
      <c r="AO3702" s="15"/>
      <c r="AP3702" s="15"/>
      <c r="AQ3702" s="15"/>
      <c r="AR3702" s="15"/>
      <c r="AS3702" s="15"/>
      <c r="AT3702" s="15"/>
      <c r="AU3702" s="15"/>
      <c r="AV3702" s="15"/>
      <c r="AW3702" s="15"/>
      <c r="AX3702" s="82"/>
      <c r="AY3702" s="82"/>
      <c r="AZ3702" s="10">
        <v>1</v>
      </c>
      <c r="BA3702" t="s">
        <v>22</v>
      </c>
      <c r="BB3702" t="s">
        <v>23</v>
      </c>
      <c r="BD3702" s="7" t="str">
        <f t="shared" si="116"/>
        <v>227296337Shopee</v>
      </c>
    </row>
    <row r="3703" spans="2:57" ht="13.5" customHeight="1" x14ac:dyDescent="0.35">
      <c r="B3703" s="10" t="s">
        <v>17</v>
      </c>
      <c r="C3703" s="10" t="s">
        <v>806</v>
      </c>
      <c r="D3703" s="10" t="s">
        <v>65</v>
      </c>
      <c r="E3703" s="10" t="s">
        <v>66</v>
      </c>
      <c r="F3703" s="10" t="s">
        <v>81</v>
      </c>
      <c r="G3703" s="137">
        <v>7805777236</v>
      </c>
      <c r="H3703" s="10" t="s">
        <v>14475</v>
      </c>
      <c r="I3703" s="10" t="s">
        <v>82</v>
      </c>
      <c r="J3703" s="10" t="s">
        <v>3656</v>
      </c>
      <c r="K3703" s="102" t="s">
        <v>14476</v>
      </c>
      <c r="L3703" s="98">
        <f>IFERROR(VLOOKUP($F3703&amp;$C3703,Sales!$J:$W,9,0),0)</f>
        <v>0</v>
      </c>
      <c r="M3703" s="98">
        <f>IFERROR(VLOOKUP($F3703&amp;$C3703,Sales!$J:$W,10,0),0)</f>
        <v>0</v>
      </c>
      <c r="N3703" s="98">
        <f>IFERROR(VLOOKUP($F3703&amp;$C3703,Sales!$J:$W,11,0),0)</f>
        <v>0</v>
      </c>
      <c r="O3703" s="98">
        <f>IFERROR(VLOOKUP($F3703&amp;$C3703,Sales!$J:$W,12,0),0)</f>
        <v>0</v>
      </c>
      <c r="P3703" s="98">
        <f>IFERROR(VLOOKUP($F3703&amp;$C3703,Sales!$J:$W,13,0),0)</f>
        <v>0</v>
      </c>
      <c r="Q3703" s="98">
        <f>IFERROR(VLOOKUP($F3703&amp;$C3703,Sales!$A:$H,7,0),0)</f>
        <v>0</v>
      </c>
      <c r="R3703" s="41" t="str">
        <f t="shared" si="115"/>
        <v>ERROR</v>
      </c>
      <c r="S3703" s="15"/>
      <c r="T3703" s="15"/>
      <c r="U3703" s="15"/>
      <c r="V3703" s="15"/>
      <c r="W3703" s="15"/>
      <c r="X3703" s="15"/>
      <c r="Y3703" s="41"/>
      <c r="Z3703" s="41"/>
      <c r="AA3703" s="41"/>
      <c r="AB3703" s="15"/>
      <c r="AC3703" s="15"/>
      <c r="AD3703" s="15"/>
      <c r="AE3703" s="15"/>
      <c r="AF3703" s="15"/>
      <c r="AG3703" s="15"/>
      <c r="AH3703" s="15"/>
      <c r="AI3703" s="15"/>
      <c r="AJ3703" s="41"/>
      <c r="AK3703" s="15"/>
      <c r="AL3703" s="15"/>
      <c r="AM3703" s="15"/>
      <c r="AN3703" s="15"/>
      <c r="AO3703" s="15"/>
      <c r="AP3703" s="15"/>
      <c r="AQ3703" s="15"/>
      <c r="AR3703" s="15"/>
      <c r="AS3703" s="15"/>
      <c r="AT3703" s="15"/>
      <c r="AU3703" s="15"/>
      <c r="AV3703" s="15"/>
      <c r="AW3703" s="15"/>
      <c r="AX3703" s="15"/>
      <c r="AY3703" s="15"/>
      <c r="AZ3703" s="10">
        <v>1</v>
      </c>
      <c r="BA3703" s="100" t="s">
        <v>14193</v>
      </c>
      <c r="BB3703" t="s">
        <v>88</v>
      </c>
      <c r="BD3703" s="7" t="str">
        <f t="shared" si="116"/>
        <v>7805777236Shopee</v>
      </c>
      <c r="BE3703" s="101"/>
    </row>
    <row r="3704" spans="2:57" ht="13.5" customHeight="1" x14ac:dyDescent="0.35">
      <c r="B3704" s="10" t="s">
        <v>17</v>
      </c>
      <c r="C3704" s="10" t="s">
        <v>806</v>
      </c>
      <c r="D3704" s="10" t="s">
        <v>65</v>
      </c>
      <c r="E3704" s="10" t="s">
        <v>66</v>
      </c>
      <c r="F3704" s="10" t="s">
        <v>79</v>
      </c>
      <c r="G3704" s="137">
        <v>398453772</v>
      </c>
      <c r="H3704" s="10" t="s">
        <v>14477</v>
      </c>
      <c r="I3704" s="10" t="s">
        <v>80</v>
      </c>
      <c r="J3704" s="10" t="s">
        <v>3659</v>
      </c>
      <c r="K3704" s="102" t="s">
        <v>14478</v>
      </c>
      <c r="L3704" s="98">
        <f>IFERROR(VLOOKUP($F3704&amp;$C3704,Sales!$J:$W,9,0),0)</f>
        <v>0</v>
      </c>
      <c r="M3704" s="98">
        <f>IFERROR(VLOOKUP($F3704&amp;$C3704,Sales!$J:$W,10,0),0)</f>
        <v>0</v>
      </c>
      <c r="N3704" s="98">
        <f>IFERROR(VLOOKUP($F3704&amp;$C3704,Sales!$J:$W,11,0),0)</f>
        <v>0</v>
      </c>
      <c r="O3704" s="98">
        <f>IFERROR(VLOOKUP($F3704&amp;$C3704,Sales!$J:$W,12,0),0)</f>
        <v>0</v>
      </c>
      <c r="P3704" s="98">
        <f>IFERROR(VLOOKUP($F3704&amp;$C3704,Sales!$J:$W,13,0),0)</f>
        <v>0</v>
      </c>
      <c r="Q3704" s="98">
        <f>IFERROR(VLOOKUP($F3704&amp;$C3704,Sales!$A:$H,7,0),0)</f>
        <v>0</v>
      </c>
      <c r="R3704" s="41" t="str">
        <f t="shared" si="115"/>
        <v>ERROR</v>
      </c>
      <c r="S3704" s="15"/>
      <c r="T3704" s="15"/>
      <c r="U3704" s="15"/>
      <c r="V3704" s="15"/>
      <c r="W3704" s="15"/>
      <c r="X3704" s="15"/>
      <c r="Y3704" s="41"/>
      <c r="Z3704" s="41"/>
      <c r="AA3704" s="41"/>
      <c r="AB3704" s="15"/>
      <c r="AC3704" s="15"/>
      <c r="AD3704" s="15"/>
      <c r="AE3704" s="15"/>
      <c r="AF3704" s="15"/>
      <c r="AG3704" s="15"/>
      <c r="AH3704" s="15"/>
      <c r="AI3704" s="15"/>
      <c r="AJ3704" s="41"/>
      <c r="AK3704" s="15"/>
      <c r="AL3704" s="15"/>
      <c r="AM3704" s="15"/>
      <c r="AN3704" s="15"/>
      <c r="AO3704" s="15"/>
      <c r="AP3704" s="15"/>
      <c r="AQ3704" s="15"/>
      <c r="AR3704" s="15"/>
      <c r="AS3704" s="15"/>
      <c r="AT3704" s="15"/>
      <c r="AU3704" s="15"/>
      <c r="AV3704" s="15"/>
      <c r="AW3704" s="15"/>
      <c r="AX3704" s="15"/>
      <c r="AY3704" s="15"/>
      <c r="AZ3704" s="10">
        <v>1</v>
      </c>
      <c r="BA3704" s="100" t="s">
        <v>14193</v>
      </c>
      <c r="BB3704" t="s">
        <v>88</v>
      </c>
      <c r="BD3704" s="7" t="str">
        <f t="shared" si="116"/>
        <v>398453772Shopee</v>
      </c>
      <c r="BE3704" s="101"/>
    </row>
    <row r="3705" spans="2:57" ht="13.5" customHeight="1" x14ac:dyDescent="0.35">
      <c r="B3705" s="10" t="s">
        <v>17</v>
      </c>
      <c r="C3705" s="10" t="s">
        <v>806</v>
      </c>
      <c r="D3705" s="10" t="s">
        <v>65</v>
      </c>
      <c r="E3705" s="10" t="s">
        <v>66</v>
      </c>
      <c r="F3705" s="10" t="s">
        <v>67</v>
      </c>
      <c r="G3705" s="137">
        <v>398428999</v>
      </c>
      <c r="H3705" s="10" t="s">
        <v>14479</v>
      </c>
      <c r="I3705" s="10" t="s">
        <v>68</v>
      </c>
      <c r="J3705" s="10" t="s">
        <v>3650</v>
      </c>
      <c r="K3705" s="102" t="s">
        <v>6129</v>
      </c>
      <c r="L3705" s="98">
        <f>IFERROR(VLOOKUP($F3705&amp;$C3705,Sales!$J:$W,9,0),0)</f>
        <v>0</v>
      </c>
      <c r="M3705" s="98">
        <f>IFERROR(VLOOKUP($F3705&amp;$C3705,Sales!$J:$W,10,0),0)</f>
        <v>0</v>
      </c>
      <c r="N3705" s="98">
        <f>IFERROR(VLOOKUP($F3705&amp;$C3705,Sales!$J:$W,11,0),0)</f>
        <v>0</v>
      </c>
      <c r="O3705" s="98">
        <f>IFERROR(VLOOKUP($F3705&amp;$C3705,Sales!$J:$W,12,0),0)</f>
        <v>0</v>
      </c>
      <c r="P3705" s="98">
        <f>IFERROR(VLOOKUP($F3705&amp;$C3705,Sales!$J:$W,13,0),0)</f>
        <v>0</v>
      </c>
      <c r="Q3705" s="98">
        <f>IFERROR(VLOOKUP($F3705&amp;$C3705,Sales!$A:$H,7,0),0)</f>
        <v>0</v>
      </c>
      <c r="R3705" s="41" t="str">
        <f t="shared" si="115"/>
        <v>ERROR</v>
      </c>
      <c r="S3705" s="15"/>
      <c r="T3705" s="15"/>
      <c r="U3705" s="15"/>
      <c r="V3705" s="15"/>
      <c r="W3705" s="15"/>
      <c r="X3705" s="15"/>
      <c r="Y3705" s="41"/>
      <c r="Z3705" s="41"/>
      <c r="AA3705" s="41"/>
      <c r="AB3705" s="15"/>
      <c r="AC3705" s="15"/>
      <c r="AD3705" s="15"/>
      <c r="AE3705" s="15"/>
      <c r="AF3705" s="15"/>
      <c r="AG3705" s="15"/>
      <c r="AH3705" s="15"/>
      <c r="AI3705" s="15"/>
      <c r="AJ3705" s="41"/>
      <c r="AK3705" s="15"/>
      <c r="AL3705" s="15"/>
      <c r="AM3705" s="15"/>
      <c r="AN3705" s="15"/>
      <c r="AO3705" s="15"/>
      <c r="AP3705" s="15"/>
      <c r="AQ3705" s="15"/>
      <c r="AR3705" s="15"/>
      <c r="AS3705" s="15"/>
      <c r="AT3705" s="15"/>
      <c r="AU3705" s="15"/>
      <c r="AV3705" s="15"/>
      <c r="AW3705" s="15"/>
      <c r="AX3705" s="15"/>
      <c r="AY3705" s="15"/>
      <c r="AZ3705" s="10">
        <v>1</v>
      </c>
      <c r="BA3705" s="100" t="s">
        <v>14193</v>
      </c>
      <c r="BB3705" t="s">
        <v>88</v>
      </c>
      <c r="BD3705" s="7" t="str">
        <f t="shared" si="116"/>
        <v>398428999Shopee</v>
      </c>
      <c r="BE3705" s="101"/>
    </row>
    <row r="3706" spans="2:57" ht="13.5" customHeight="1" x14ac:dyDescent="0.35">
      <c r="B3706" s="10" t="s">
        <v>17</v>
      </c>
      <c r="C3706" s="10" t="s">
        <v>806</v>
      </c>
      <c r="D3706" s="10" t="s">
        <v>65</v>
      </c>
      <c r="E3706" s="10" t="s">
        <v>66</v>
      </c>
      <c r="F3706" s="10" t="s">
        <v>77</v>
      </c>
      <c r="G3706" s="137">
        <v>83850325</v>
      </c>
      <c r="H3706" s="10" t="s">
        <v>14480</v>
      </c>
      <c r="I3706" s="10" t="s">
        <v>78</v>
      </c>
      <c r="J3706" s="10" t="s">
        <v>3653</v>
      </c>
      <c r="K3706" s="102" t="s">
        <v>14481</v>
      </c>
      <c r="L3706" s="98">
        <f>IFERROR(VLOOKUP($F3706&amp;$C3706,Sales!$J:$W,9,0),0)</f>
        <v>0</v>
      </c>
      <c r="M3706" s="98">
        <f>IFERROR(VLOOKUP($F3706&amp;$C3706,Sales!$J:$W,10,0),0)</f>
        <v>0</v>
      </c>
      <c r="N3706" s="98">
        <f>IFERROR(VLOOKUP($F3706&amp;$C3706,Sales!$J:$W,11,0),0)</f>
        <v>0</v>
      </c>
      <c r="O3706" s="98">
        <f>IFERROR(VLOOKUP($F3706&amp;$C3706,Sales!$J:$W,12,0),0)</f>
        <v>0</v>
      </c>
      <c r="P3706" s="98">
        <f>IFERROR(VLOOKUP($F3706&amp;$C3706,Sales!$J:$W,13,0),0)</f>
        <v>0</v>
      </c>
      <c r="Q3706" s="98">
        <f>IFERROR(VLOOKUP($F3706&amp;$C3706,Sales!$A:$H,7,0),0)</f>
        <v>0</v>
      </c>
      <c r="R3706" s="41" t="str">
        <f t="shared" si="115"/>
        <v>ERROR</v>
      </c>
      <c r="S3706" s="15"/>
      <c r="T3706" s="15"/>
      <c r="U3706" s="15"/>
      <c r="V3706" s="15"/>
      <c r="W3706" s="15"/>
      <c r="X3706" s="15"/>
      <c r="Y3706" s="41"/>
      <c r="Z3706" s="41"/>
      <c r="AA3706" s="41"/>
      <c r="AB3706" s="15"/>
      <c r="AC3706" s="15"/>
      <c r="AD3706" s="15"/>
      <c r="AE3706" s="15"/>
      <c r="AF3706" s="15"/>
      <c r="AG3706" s="15"/>
      <c r="AH3706" s="15"/>
      <c r="AI3706" s="15"/>
      <c r="AJ3706" s="41"/>
      <c r="AK3706" s="15"/>
      <c r="AL3706" s="15"/>
      <c r="AM3706" s="15"/>
      <c r="AN3706" s="15"/>
      <c r="AO3706" s="15"/>
      <c r="AP3706" s="15"/>
      <c r="AQ3706" s="15"/>
      <c r="AR3706" s="15"/>
      <c r="AS3706" s="15"/>
      <c r="AT3706" s="15"/>
      <c r="AU3706" s="15"/>
      <c r="AV3706" s="15"/>
      <c r="AW3706" s="15"/>
      <c r="AX3706" s="15"/>
      <c r="AY3706" s="15"/>
      <c r="AZ3706" s="10">
        <v>1</v>
      </c>
      <c r="BA3706" s="100" t="s">
        <v>14193</v>
      </c>
      <c r="BB3706" t="s">
        <v>88</v>
      </c>
      <c r="BD3706" s="7" t="str">
        <f t="shared" si="116"/>
        <v>83850325Shopee</v>
      </c>
      <c r="BE3706" s="101"/>
    </row>
    <row r="3707" spans="2:57" ht="13.5" customHeight="1" x14ac:dyDescent="0.35">
      <c r="B3707" s="10" t="s">
        <v>17</v>
      </c>
      <c r="C3707" s="10" t="s">
        <v>806</v>
      </c>
      <c r="D3707" s="10" t="s">
        <v>65</v>
      </c>
      <c r="E3707" s="10" t="s">
        <v>66</v>
      </c>
      <c r="F3707" s="10" t="s">
        <v>85</v>
      </c>
      <c r="G3707" s="137">
        <v>7805777232</v>
      </c>
      <c r="H3707" s="10" t="s">
        <v>14482</v>
      </c>
      <c r="I3707" s="10" t="s">
        <v>86</v>
      </c>
      <c r="J3707" s="10" t="s">
        <v>3229</v>
      </c>
      <c r="K3707" s="102" t="s">
        <v>10386</v>
      </c>
      <c r="L3707" s="98">
        <f>IFERROR(VLOOKUP($F3707&amp;$C3707,Sales!$J:$W,9,0),0)</f>
        <v>0</v>
      </c>
      <c r="M3707" s="98">
        <f>IFERROR(VLOOKUP($F3707&amp;$C3707,Sales!$J:$W,10,0),0)</f>
        <v>0</v>
      </c>
      <c r="N3707" s="98">
        <f>IFERROR(VLOOKUP($F3707&amp;$C3707,Sales!$J:$W,11,0),0)</f>
        <v>0</v>
      </c>
      <c r="O3707" s="98">
        <f>IFERROR(VLOOKUP($F3707&amp;$C3707,Sales!$J:$W,12,0),0)</f>
        <v>0</v>
      </c>
      <c r="P3707" s="98">
        <f>IFERROR(VLOOKUP($F3707&amp;$C3707,Sales!$J:$W,13,0),0)</f>
        <v>0</v>
      </c>
      <c r="Q3707" s="98">
        <f>IFERROR(VLOOKUP($F3707&amp;$C3707,Sales!$A:$H,7,0),0)</f>
        <v>0</v>
      </c>
      <c r="R3707" s="41" t="str">
        <f t="shared" si="115"/>
        <v>ERROR</v>
      </c>
      <c r="S3707" s="15"/>
      <c r="T3707" s="15"/>
      <c r="U3707" s="15"/>
      <c r="V3707" s="15"/>
      <c r="W3707" s="15"/>
      <c r="X3707" s="15"/>
      <c r="Y3707" s="41"/>
      <c r="Z3707" s="41"/>
      <c r="AA3707" s="41"/>
      <c r="AB3707" s="15"/>
      <c r="AC3707" s="15"/>
      <c r="AD3707" s="15"/>
      <c r="AE3707" s="15"/>
      <c r="AF3707" s="15"/>
      <c r="AG3707" s="15"/>
      <c r="AH3707" s="15"/>
      <c r="AI3707" s="15"/>
      <c r="AJ3707" s="41"/>
      <c r="AK3707" s="15"/>
      <c r="AL3707" s="15"/>
      <c r="AM3707" s="15"/>
      <c r="AN3707" s="15"/>
      <c r="AO3707" s="15"/>
      <c r="AP3707" s="15"/>
      <c r="AQ3707" s="15"/>
      <c r="AR3707" s="15"/>
      <c r="AS3707" s="15"/>
      <c r="AT3707" s="15"/>
      <c r="AU3707" s="15"/>
      <c r="AV3707" s="15"/>
      <c r="AW3707" s="15"/>
      <c r="AX3707" s="15"/>
      <c r="AY3707" s="15"/>
      <c r="AZ3707" s="10">
        <v>1</v>
      </c>
      <c r="BA3707" s="100" t="s">
        <v>14193</v>
      </c>
      <c r="BB3707" t="s">
        <v>88</v>
      </c>
      <c r="BD3707" s="7" t="str">
        <f t="shared" si="116"/>
        <v>7805777232Shopee</v>
      </c>
      <c r="BE3707" s="101"/>
    </row>
    <row r="3708" spans="2:57" ht="13.5" customHeight="1" x14ac:dyDescent="0.35">
      <c r="B3708" s="10" t="s">
        <v>17</v>
      </c>
      <c r="C3708" s="10" t="s">
        <v>806</v>
      </c>
      <c r="D3708" s="10" t="s">
        <v>65</v>
      </c>
      <c r="E3708" s="10" t="s">
        <v>66</v>
      </c>
      <c r="F3708" s="10" t="s">
        <v>71</v>
      </c>
      <c r="G3708" s="137">
        <v>398447324</v>
      </c>
      <c r="H3708" s="10" t="s">
        <v>14483</v>
      </c>
      <c r="I3708" s="10" t="s">
        <v>72</v>
      </c>
      <c r="J3708" s="10" t="s">
        <v>3658</v>
      </c>
      <c r="K3708" s="102" t="s">
        <v>6130</v>
      </c>
      <c r="L3708" s="98">
        <f>IFERROR(VLOOKUP($F3708&amp;$C3708,Sales!$J:$W,9,0),0)</f>
        <v>0</v>
      </c>
      <c r="M3708" s="98">
        <f>IFERROR(VLOOKUP($F3708&amp;$C3708,Sales!$J:$W,10,0),0)</f>
        <v>0</v>
      </c>
      <c r="N3708" s="98">
        <f>IFERROR(VLOOKUP($F3708&amp;$C3708,Sales!$J:$W,11,0),0)</f>
        <v>0</v>
      </c>
      <c r="O3708" s="98">
        <f>IFERROR(VLOOKUP($F3708&amp;$C3708,Sales!$J:$W,12,0),0)</f>
        <v>0</v>
      </c>
      <c r="P3708" s="98">
        <f>IFERROR(VLOOKUP($F3708&amp;$C3708,Sales!$J:$W,13,0),0)</f>
        <v>0</v>
      </c>
      <c r="Q3708" s="98">
        <f>IFERROR(VLOOKUP($F3708&amp;$C3708,Sales!$A:$H,7,0),0)</f>
        <v>0</v>
      </c>
      <c r="R3708" s="41" t="str">
        <f t="shared" si="115"/>
        <v>ERROR</v>
      </c>
      <c r="S3708" s="15"/>
      <c r="T3708" s="15"/>
      <c r="U3708" s="15"/>
      <c r="V3708" s="15"/>
      <c r="W3708" s="15"/>
      <c r="X3708" s="15"/>
      <c r="Y3708" s="41"/>
      <c r="Z3708" s="41"/>
      <c r="AA3708" s="41"/>
      <c r="AB3708" s="15"/>
      <c r="AC3708" s="15"/>
      <c r="AD3708" s="15"/>
      <c r="AE3708" s="15"/>
      <c r="AF3708" s="15"/>
      <c r="AG3708" s="15"/>
      <c r="AH3708" s="15"/>
      <c r="AI3708" s="15"/>
      <c r="AJ3708" s="41"/>
      <c r="AK3708" s="15"/>
      <c r="AL3708" s="15"/>
      <c r="AM3708" s="15"/>
      <c r="AN3708" s="15"/>
      <c r="AO3708" s="15"/>
      <c r="AP3708" s="15"/>
      <c r="AQ3708" s="15"/>
      <c r="AR3708" s="15"/>
      <c r="AS3708" s="15"/>
      <c r="AT3708" s="15"/>
      <c r="AU3708" s="15"/>
      <c r="AV3708" s="15"/>
      <c r="AW3708" s="15"/>
      <c r="AX3708" s="15"/>
      <c r="AY3708" s="15"/>
      <c r="AZ3708" s="10">
        <v>1</v>
      </c>
      <c r="BA3708" s="100" t="s">
        <v>14193</v>
      </c>
      <c r="BB3708" t="s">
        <v>88</v>
      </c>
      <c r="BD3708" s="7" t="str">
        <f t="shared" si="116"/>
        <v>398447324Shopee</v>
      </c>
      <c r="BE3708" s="101"/>
    </row>
    <row r="3709" spans="2:57" ht="13.5" customHeight="1" x14ac:dyDescent="0.35">
      <c r="B3709" s="10" t="s">
        <v>17</v>
      </c>
      <c r="C3709" s="10" t="s">
        <v>806</v>
      </c>
      <c r="D3709" s="10" t="s">
        <v>65</v>
      </c>
      <c r="E3709" s="10" t="s">
        <v>66</v>
      </c>
      <c r="F3709" s="10" t="s">
        <v>116</v>
      </c>
      <c r="G3709" s="137">
        <v>6616518592</v>
      </c>
      <c r="H3709" s="10" t="s">
        <v>14484</v>
      </c>
      <c r="I3709" s="10" t="s">
        <v>117</v>
      </c>
      <c r="J3709" s="10" t="s">
        <v>3677</v>
      </c>
      <c r="K3709" s="102" t="s">
        <v>10330</v>
      </c>
      <c r="L3709" s="98">
        <f>IFERROR(VLOOKUP($F3709&amp;$C3709,Sales!$J:$W,9,0),0)</f>
        <v>0</v>
      </c>
      <c r="M3709" s="98">
        <f>IFERROR(VLOOKUP($F3709&amp;$C3709,Sales!$J:$W,10,0),0)</f>
        <v>0</v>
      </c>
      <c r="N3709" s="98">
        <f>IFERROR(VLOOKUP($F3709&amp;$C3709,Sales!$J:$W,11,0),0)</f>
        <v>0</v>
      </c>
      <c r="O3709" s="98">
        <f>IFERROR(VLOOKUP($F3709&amp;$C3709,Sales!$J:$W,12,0),0)</f>
        <v>0</v>
      </c>
      <c r="P3709" s="98">
        <f>IFERROR(VLOOKUP($F3709&amp;$C3709,Sales!$J:$W,13,0),0)</f>
        <v>0</v>
      </c>
      <c r="Q3709" s="98">
        <f>IFERROR(VLOOKUP($F3709&amp;$C3709,Sales!$A:$H,7,0),0)</f>
        <v>0</v>
      </c>
      <c r="R3709" s="41" t="str">
        <f t="shared" si="115"/>
        <v>ERROR</v>
      </c>
      <c r="S3709" s="15"/>
      <c r="T3709" s="15"/>
      <c r="U3709" s="15"/>
      <c r="V3709" s="15"/>
      <c r="W3709" s="15"/>
      <c r="X3709" s="15"/>
      <c r="Y3709" s="41"/>
      <c r="Z3709" s="41"/>
      <c r="AA3709" s="41"/>
      <c r="AB3709" s="15"/>
      <c r="AC3709" s="15"/>
      <c r="AD3709" s="15"/>
      <c r="AE3709" s="15"/>
      <c r="AF3709" s="15"/>
      <c r="AG3709" s="15"/>
      <c r="AH3709" s="15"/>
      <c r="AI3709" s="15"/>
      <c r="AJ3709" s="41"/>
      <c r="AK3709" s="15"/>
      <c r="AL3709" s="15"/>
      <c r="AM3709" s="15"/>
      <c r="AN3709" s="15"/>
      <c r="AO3709" s="15"/>
      <c r="AP3709" s="15"/>
      <c r="AQ3709" s="15"/>
      <c r="AR3709" s="15"/>
      <c r="AS3709" s="15"/>
      <c r="AT3709" s="15"/>
      <c r="AU3709" s="15"/>
      <c r="AV3709" s="15"/>
      <c r="AW3709" s="15"/>
      <c r="AX3709" s="15"/>
      <c r="AY3709" s="15"/>
      <c r="AZ3709" s="10">
        <v>1</v>
      </c>
      <c r="BA3709" s="100" t="s">
        <v>14193</v>
      </c>
      <c r="BB3709" t="s">
        <v>88</v>
      </c>
      <c r="BD3709" s="7" t="str">
        <f t="shared" si="116"/>
        <v>6616518592Shopee</v>
      </c>
      <c r="BE3709" s="101"/>
    </row>
    <row r="3710" spans="2:57" ht="13.5" customHeight="1" x14ac:dyDescent="0.35">
      <c r="B3710" s="10" t="s">
        <v>17</v>
      </c>
      <c r="C3710" s="10" t="s">
        <v>806</v>
      </c>
      <c r="D3710" s="10" t="s">
        <v>65</v>
      </c>
      <c r="E3710" s="10" t="s">
        <v>66</v>
      </c>
      <c r="F3710" s="96" t="s">
        <v>804</v>
      </c>
      <c r="G3710" s="138">
        <v>1019663306</v>
      </c>
      <c r="H3710" s="96" t="s">
        <v>14485</v>
      </c>
      <c r="I3710" s="96" t="s">
        <v>863</v>
      </c>
      <c r="J3710" s="10" t="s">
        <v>3654</v>
      </c>
      <c r="K3710" s="102" t="s">
        <v>10163</v>
      </c>
      <c r="L3710" s="98">
        <f>IFERROR(VLOOKUP($F3710&amp;$C3710,Sales!$J:$W,9,0),0)</f>
        <v>0</v>
      </c>
      <c r="M3710" s="98">
        <f>IFERROR(VLOOKUP($F3710&amp;$C3710,Sales!$J:$W,10,0),0)</f>
        <v>0</v>
      </c>
      <c r="N3710" s="98">
        <f>IFERROR(VLOOKUP($F3710&amp;$C3710,Sales!$J:$W,11,0),0)</f>
        <v>0</v>
      </c>
      <c r="O3710" s="98">
        <f>IFERROR(VLOOKUP($F3710&amp;$C3710,Sales!$J:$W,12,0),0)</f>
        <v>0</v>
      </c>
      <c r="P3710" s="98">
        <f>IFERROR(VLOOKUP($F3710&amp;$C3710,Sales!$J:$W,13,0),0)</f>
        <v>0</v>
      </c>
      <c r="Q3710" s="98">
        <f>IFERROR(VLOOKUP($F3710&amp;$C3710,Sales!$A:$H,7,0),0)</f>
        <v>0</v>
      </c>
      <c r="R3710" s="41" t="str">
        <f t="shared" si="115"/>
        <v>ERROR</v>
      </c>
      <c r="S3710" s="15"/>
      <c r="T3710" s="15"/>
      <c r="U3710" s="15"/>
      <c r="V3710" s="15"/>
      <c r="W3710" s="15"/>
      <c r="X3710" s="15"/>
      <c r="Y3710" s="41"/>
      <c r="Z3710" s="41"/>
      <c r="AA3710" s="41"/>
      <c r="AB3710" s="15"/>
      <c r="AC3710" s="15"/>
      <c r="AD3710" s="15"/>
      <c r="AE3710" s="15"/>
      <c r="AF3710" s="15"/>
      <c r="AG3710" s="15"/>
      <c r="AH3710" s="15"/>
      <c r="AI3710" s="15"/>
      <c r="AJ3710" s="41"/>
      <c r="AK3710" s="15"/>
      <c r="AL3710" s="15"/>
      <c r="AM3710" s="15"/>
      <c r="AN3710" s="15"/>
      <c r="AO3710" s="15"/>
      <c r="AP3710" s="15"/>
      <c r="AQ3710" s="15"/>
      <c r="AR3710" s="15"/>
      <c r="AS3710" s="15"/>
      <c r="AT3710" s="15"/>
      <c r="AU3710" s="15"/>
      <c r="AV3710" s="15"/>
      <c r="AW3710" s="15"/>
      <c r="AX3710" s="15"/>
      <c r="AY3710" s="15"/>
      <c r="AZ3710" s="10">
        <v>1</v>
      </c>
      <c r="BA3710" s="100" t="s">
        <v>14193</v>
      </c>
      <c r="BB3710" t="s">
        <v>88</v>
      </c>
      <c r="BD3710" s="7" t="str">
        <f t="shared" si="116"/>
        <v>1019663306Shopee</v>
      </c>
      <c r="BE3710" s="101"/>
    </row>
    <row r="3711" spans="2:57" ht="13.5" customHeight="1" x14ac:dyDescent="0.35">
      <c r="B3711" s="10" t="s">
        <v>17</v>
      </c>
      <c r="C3711" s="10" t="s">
        <v>806</v>
      </c>
      <c r="D3711" s="10" t="s">
        <v>193</v>
      </c>
      <c r="E3711" s="10" t="s">
        <v>194</v>
      </c>
      <c r="F3711" s="10" t="s">
        <v>1053</v>
      </c>
      <c r="G3711" s="137">
        <v>1021488861</v>
      </c>
      <c r="H3711" s="10" t="s">
        <v>12082</v>
      </c>
      <c r="I3711" s="10" t="s">
        <v>1051</v>
      </c>
      <c r="J3711" s="10" t="s">
        <v>3760</v>
      </c>
      <c r="K3711" s="102" t="s">
        <v>10168</v>
      </c>
      <c r="L3711" s="98">
        <f>IFERROR(VLOOKUP($F3711&amp;$C3711,Sales!$J:$W,9,0),0)</f>
        <v>0</v>
      </c>
      <c r="M3711" s="98">
        <f>IFERROR(VLOOKUP($F3711&amp;$C3711,Sales!$J:$W,10,0),0)</f>
        <v>0</v>
      </c>
      <c r="N3711" s="98">
        <f>IFERROR(VLOOKUP($F3711&amp;$C3711,Sales!$J:$W,11,0),0)</f>
        <v>0</v>
      </c>
      <c r="O3711" s="98">
        <f>IFERROR(VLOOKUP($F3711&amp;$C3711,Sales!$J:$W,12,0),0)</f>
        <v>0</v>
      </c>
      <c r="P3711" s="98">
        <f>IFERROR(VLOOKUP($F3711&amp;$C3711,Sales!$J:$W,13,0),0)</f>
        <v>0</v>
      </c>
      <c r="Q3711" s="98">
        <f>IFERROR(VLOOKUP($F3711&amp;$C3711,Sales!$A:$H,7,0),0)</f>
        <v>0</v>
      </c>
      <c r="R3711" s="41" t="str">
        <f t="shared" si="115"/>
        <v>ERROR</v>
      </c>
      <c r="S3711" s="15"/>
      <c r="T3711" s="15"/>
      <c r="U3711" s="15"/>
      <c r="V3711" s="15"/>
      <c r="W3711" s="15"/>
      <c r="X3711" s="15"/>
      <c r="Y3711" s="41"/>
      <c r="Z3711" s="41"/>
      <c r="AA3711" s="41"/>
      <c r="AB3711" s="15"/>
      <c r="AC3711" s="15"/>
      <c r="AD3711" s="15"/>
      <c r="AE3711" s="15"/>
      <c r="AF3711" s="15"/>
      <c r="AG3711" s="15"/>
      <c r="AH3711" s="15"/>
      <c r="AI3711" s="15"/>
      <c r="AJ3711" s="15"/>
      <c r="AK3711" s="15"/>
      <c r="AL3711" s="15"/>
      <c r="AM3711" s="15"/>
      <c r="AN3711" s="15"/>
      <c r="AO3711" s="15"/>
      <c r="AP3711" s="15"/>
      <c r="AQ3711" s="15"/>
      <c r="AR3711" s="15"/>
      <c r="AS3711" s="15"/>
      <c r="AT3711" s="15"/>
      <c r="AU3711" s="15"/>
      <c r="AV3711" s="15"/>
      <c r="AW3711" s="15"/>
      <c r="AX3711" s="82"/>
      <c r="AY3711" s="82"/>
      <c r="AZ3711" s="10">
        <v>1</v>
      </c>
      <c r="BA3711" t="s">
        <v>22</v>
      </c>
      <c r="BB3711" t="s">
        <v>23</v>
      </c>
      <c r="BD3711" s="7" t="str">
        <f t="shared" si="116"/>
        <v>1021488861Shopee</v>
      </c>
    </row>
    <row r="3712" spans="2:57" ht="13.5" customHeight="1" x14ac:dyDescent="0.35">
      <c r="B3712" s="10" t="s">
        <v>17</v>
      </c>
      <c r="C3712" s="10" t="s">
        <v>806</v>
      </c>
      <c r="D3712" s="10" t="s">
        <v>193</v>
      </c>
      <c r="E3712" s="10" t="s">
        <v>194</v>
      </c>
      <c r="F3712" s="10" t="s">
        <v>791</v>
      </c>
      <c r="G3712" s="137">
        <v>84042398</v>
      </c>
      <c r="H3712" s="10" t="s">
        <v>12083</v>
      </c>
      <c r="I3712" s="10" t="s">
        <v>216</v>
      </c>
      <c r="J3712" s="10" t="s">
        <v>3761</v>
      </c>
      <c r="K3712" s="102" t="s">
        <v>1054</v>
      </c>
      <c r="L3712" s="98">
        <f>IFERROR(VLOOKUP($F3712&amp;$C3712,Sales!$J:$W,9,0),0)</f>
        <v>0</v>
      </c>
      <c r="M3712" s="98">
        <f>IFERROR(VLOOKUP($F3712&amp;$C3712,Sales!$J:$W,10,0),0)</f>
        <v>0</v>
      </c>
      <c r="N3712" s="98">
        <f>IFERROR(VLOOKUP($F3712&amp;$C3712,Sales!$J:$W,11,0),0)</f>
        <v>0</v>
      </c>
      <c r="O3712" s="98">
        <f>IFERROR(VLOOKUP($F3712&amp;$C3712,Sales!$J:$W,12,0),0)</f>
        <v>0</v>
      </c>
      <c r="P3712" s="98">
        <f>IFERROR(VLOOKUP($F3712&amp;$C3712,Sales!$J:$W,13,0),0)</f>
        <v>0</v>
      </c>
      <c r="Q3712" s="98">
        <f>IFERROR(VLOOKUP($F3712&amp;$C3712,Sales!$A:$H,7,0),0)</f>
        <v>0</v>
      </c>
      <c r="R3712" s="41" t="str">
        <f t="shared" si="115"/>
        <v>ERROR</v>
      </c>
      <c r="S3712" s="15"/>
      <c r="T3712" s="15"/>
      <c r="U3712" s="15"/>
      <c r="V3712" s="15"/>
      <c r="W3712" s="15"/>
      <c r="X3712" s="15"/>
      <c r="Y3712" s="41"/>
      <c r="Z3712" s="41"/>
      <c r="AA3712" s="41"/>
      <c r="AB3712" s="15"/>
      <c r="AC3712" s="15"/>
      <c r="AD3712" s="15"/>
      <c r="AE3712" s="15"/>
      <c r="AF3712" s="15"/>
      <c r="AG3712" s="15"/>
      <c r="AH3712" s="15"/>
      <c r="AI3712" s="15"/>
      <c r="AJ3712" s="15"/>
      <c r="AK3712" s="15"/>
      <c r="AL3712" s="15"/>
      <c r="AM3712" s="15"/>
      <c r="AN3712" s="15"/>
      <c r="AO3712" s="15"/>
      <c r="AP3712" s="15"/>
      <c r="AQ3712" s="15"/>
      <c r="AR3712" s="15"/>
      <c r="AS3712" s="15"/>
      <c r="AT3712" s="15"/>
      <c r="AU3712" s="15"/>
      <c r="AV3712" s="15"/>
      <c r="AW3712" s="15"/>
      <c r="AX3712" s="82"/>
      <c r="AY3712" s="82"/>
      <c r="AZ3712" s="10">
        <v>1</v>
      </c>
      <c r="BA3712" t="s">
        <v>22</v>
      </c>
      <c r="BB3712" t="s">
        <v>23</v>
      </c>
      <c r="BD3712" s="7" t="str">
        <f t="shared" si="116"/>
        <v>84042398Shopee</v>
      </c>
    </row>
    <row r="3713" spans="2:57" ht="13.5" customHeight="1" x14ac:dyDescent="0.35">
      <c r="B3713" s="10" t="s">
        <v>17</v>
      </c>
      <c r="C3713" s="10" t="s">
        <v>806</v>
      </c>
      <c r="D3713" s="10" t="s">
        <v>193</v>
      </c>
      <c r="E3713" s="10" t="s">
        <v>194</v>
      </c>
      <c r="F3713" s="10" t="s">
        <v>1057</v>
      </c>
      <c r="G3713" s="137">
        <v>3730686329</v>
      </c>
      <c r="H3713" s="10" t="s">
        <v>12407</v>
      </c>
      <c r="I3713" s="10" t="s">
        <v>1058</v>
      </c>
      <c r="J3713" s="10" t="s">
        <v>4301</v>
      </c>
      <c r="K3713" s="102" t="s">
        <v>1059</v>
      </c>
      <c r="L3713" s="98">
        <f>IFERROR(VLOOKUP($F3713&amp;$C3713,Sales!$J:$W,9,0),0)</f>
        <v>0</v>
      </c>
      <c r="M3713" s="98">
        <f>IFERROR(VLOOKUP($F3713&amp;$C3713,Sales!$J:$W,10,0),0)</f>
        <v>0</v>
      </c>
      <c r="N3713" s="98">
        <f>IFERROR(VLOOKUP($F3713&amp;$C3713,Sales!$J:$W,11,0),0)</f>
        <v>0</v>
      </c>
      <c r="O3713" s="98">
        <f>IFERROR(VLOOKUP($F3713&amp;$C3713,Sales!$J:$W,12,0),0)</f>
        <v>0</v>
      </c>
      <c r="P3713" s="98">
        <f>IFERROR(VLOOKUP($F3713&amp;$C3713,Sales!$J:$W,13,0),0)</f>
        <v>0</v>
      </c>
      <c r="Q3713" s="98">
        <f>IFERROR(VLOOKUP($F3713&amp;$C3713,Sales!$A:$H,7,0),0)</f>
        <v>0</v>
      </c>
      <c r="R3713" s="41" t="str">
        <f t="shared" si="115"/>
        <v>ERROR</v>
      </c>
      <c r="S3713" s="15"/>
      <c r="T3713" s="15"/>
      <c r="U3713" s="15"/>
      <c r="V3713" s="15"/>
      <c r="W3713" s="15"/>
      <c r="X3713" s="15"/>
      <c r="Y3713" s="41"/>
      <c r="Z3713" s="41"/>
      <c r="AA3713" s="41"/>
      <c r="AB3713" s="15"/>
      <c r="AC3713" s="15"/>
      <c r="AD3713" s="15"/>
      <c r="AE3713" s="15"/>
      <c r="AF3713" s="15"/>
      <c r="AG3713" s="15"/>
      <c r="AH3713" s="15"/>
      <c r="AI3713" s="15"/>
      <c r="AJ3713" s="15"/>
      <c r="AK3713" s="15"/>
      <c r="AL3713" s="15"/>
      <c r="AM3713" s="15"/>
      <c r="AN3713" s="15"/>
      <c r="AO3713" s="15"/>
      <c r="AP3713" s="15"/>
      <c r="AQ3713" s="15"/>
      <c r="AR3713" s="15"/>
      <c r="AS3713" s="15"/>
      <c r="AT3713" s="15"/>
      <c r="AU3713" s="15"/>
      <c r="AV3713" s="15"/>
      <c r="AW3713" s="15"/>
      <c r="AX3713" s="82"/>
      <c r="AY3713" s="82"/>
      <c r="AZ3713" s="10">
        <v>1</v>
      </c>
      <c r="BA3713" t="s">
        <v>22</v>
      </c>
      <c r="BB3713" t="s">
        <v>23</v>
      </c>
      <c r="BD3713" s="7" t="str">
        <f t="shared" si="116"/>
        <v>3730686329Shopee</v>
      </c>
    </row>
    <row r="3714" spans="2:57" ht="13.5" customHeight="1" x14ac:dyDescent="0.35">
      <c r="B3714" s="10" t="s">
        <v>17</v>
      </c>
      <c r="C3714" s="10" t="s">
        <v>806</v>
      </c>
      <c r="D3714" s="10" t="s">
        <v>193</v>
      </c>
      <c r="E3714" s="96" t="s">
        <v>194</v>
      </c>
      <c r="F3714" s="10" t="s">
        <v>240</v>
      </c>
      <c r="G3714" s="137">
        <v>5641547460</v>
      </c>
      <c r="H3714" s="10" t="s">
        <v>12695</v>
      </c>
      <c r="I3714" s="10">
        <v>0</v>
      </c>
      <c r="J3714" s="10" t="s">
        <v>1064</v>
      </c>
      <c r="K3714" s="102" t="s">
        <v>1065</v>
      </c>
      <c r="L3714" s="98">
        <f>IFERROR(VLOOKUP($F3714&amp;$C3714,Sales!$J:$W,9,0),0)</f>
        <v>0</v>
      </c>
      <c r="M3714" s="98">
        <f>IFERROR(VLOOKUP($F3714&amp;$C3714,Sales!$J:$W,10,0),0)</f>
        <v>0</v>
      </c>
      <c r="N3714" s="98">
        <f>IFERROR(VLOOKUP($F3714&amp;$C3714,Sales!$J:$W,11,0),0)</f>
        <v>0</v>
      </c>
      <c r="O3714" s="98">
        <f>IFERROR(VLOOKUP($F3714&amp;$C3714,Sales!$J:$W,12,0),0)</f>
        <v>0</v>
      </c>
      <c r="P3714" s="98">
        <f>IFERROR(VLOOKUP($F3714&amp;$C3714,Sales!$J:$W,13,0),0)</f>
        <v>0</v>
      </c>
      <c r="Q3714" s="98">
        <f>IFERROR(VLOOKUP($F3714&amp;$C3714,Sales!$A:$H,7,0),0)</f>
        <v>0</v>
      </c>
      <c r="R3714" s="41" t="str">
        <f t="shared" si="115"/>
        <v>ERROR</v>
      </c>
      <c r="S3714" s="15"/>
      <c r="T3714" s="15"/>
      <c r="U3714" s="15"/>
      <c r="V3714" s="15"/>
      <c r="W3714" s="15"/>
      <c r="X3714" s="15"/>
      <c r="Y3714" s="41"/>
      <c r="Z3714" s="41"/>
      <c r="AA3714" s="41"/>
      <c r="AB3714" s="15"/>
      <c r="AC3714" s="15"/>
      <c r="AD3714" s="15"/>
      <c r="AE3714" s="15"/>
      <c r="AF3714" s="15"/>
      <c r="AG3714" s="15"/>
      <c r="AH3714" s="15"/>
      <c r="AI3714" s="15"/>
      <c r="AJ3714" s="15"/>
      <c r="AK3714" s="15"/>
      <c r="AL3714" s="15"/>
      <c r="AM3714" s="15"/>
      <c r="AN3714" s="15"/>
      <c r="AO3714" s="15"/>
      <c r="AP3714" s="15"/>
      <c r="AQ3714" s="15"/>
      <c r="AR3714" s="15"/>
      <c r="AS3714" s="15"/>
      <c r="AT3714" s="15"/>
      <c r="AU3714" s="15"/>
      <c r="AV3714" s="15"/>
      <c r="AW3714" s="15"/>
      <c r="AX3714" s="82"/>
      <c r="AY3714" s="82"/>
      <c r="AZ3714" s="10">
        <v>1</v>
      </c>
      <c r="BA3714" t="s">
        <v>22</v>
      </c>
      <c r="BB3714" t="s">
        <v>23</v>
      </c>
      <c r="BD3714" s="7" t="str">
        <f t="shared" si="116"/>
        <v>5641547460Shopee</v>
      </c>
    </row>
    <row r="3715" spans="2:57" ht="13.5" customHeight="1" x14ac:dyDescent="0.35">
      <c r="B3715" s="10" t="s">
        <v>17</v>
      </c>
      <c r="C3715" s="10" t="s">
        <v>806</v>
      </c>
      <c r="D3715" s="10" t="s">
        <v>193</v>
      </c>
      <c r="E3715" s="10" t="s">
        <v>194</v>
      </c>
      <c r="F3715" s="10">
        <v>0</v>
      </c>
      <c r="G3715" s="137">
        <v>5841551851</v>
      </c>
      <c r="H3715" s="10" t="s">
        <v>12696</v>
      </c>
      <c r="I3715" s="10">
        <v>0</v>
      </c>
      <c r="J3715" s="10" t="s">
        <v>1066</v>
      </c>
      <c r="K3715" s="102" t="s">
        <v>10298</v>
      </c>
      <c r="L3715" s="98">
        <f>IFERROR(VLOOKUP($F3715&amp;$C3715,Sales!$J:$W,9,0),0)</f>
        <v>0</v>
      </c>
      <c r="M3715" s="98">
        <f>IFERROR(VLOOKUP($F3715&amp;$C3715,Sales!$J:$W,10,0),0)</f>
        <v>0</v>
      </c>
      <c r="N3715" s="98">
        <f>IFERROR(VLOOKUP($F3715&amp;$C3715,Sales!$J:$W,11,0),0)</f>
        <v>0</v>
      </c>
      <c r="O3715" s="98">
        <f>IFERROR(VLOOKUP($F3715&amp;$C3715,Sales!$J:$W,12,0),0)</f>
        <v>0</v>
      </c>
      <c r="P3715" s="98">
        <f>IFERROR(VLOOKUP($F3715&amp;$C3715,Sales!$J:$W,13,0),0)</f>
        <v>0</v>
      </c>
      <c r="Q3715" s="98">
        <f>IFERROR(VLOOKUP($F3715&amp;$C3715,Sales!$A:$H,7,0),0)</f>
        <v>0</v>
      </c>
      <c r="R3715" s="41" t="str">
        <f t="shared" si="115"/>
        <v>ERROR</v>
      </c>
      <c r="S3715" s="15"/>
      <c r="T3715" s="15"/>
      <c r="U3715" s="15"/>
      <c r="V3715" s="15"/>
      <c r="W3715" s="15"/>
      <c r="X3715" s="15"/>
      <c r="Y3715" s="41"/>
      <c r="Z3715" s="41"/>
      <c r="AA3715" s="41"/>
      <c r="AB3715" s="15"/>
      <c r="AC3715" s="15"/>
      <c r="AD3715" s="15"/>
      <c r="AE3715" s="15"/>
      <c r="AF3715" s="15"/>
      <c r="AG3715" s="15"/>
      <c r="AH3715" s="15"/>
      <c r="AI3715" s="15"/>
      <c r="AJ3715" s="15"/>
      <c r="AK3715" s="15"/>
      <c r="AL3715" s="15"/>
      <c r="AM3715" s="15"/>
      <c r="AN3715" s="15"/>
      <c r="AO3715" s="15"/>
      <c r="AP3715" s="15"/>
      <c r="AQ3715" s="15"/>
      <c r="AR3715" s="15"/>
      <c r="AS3715" s="15"/>
      <c r="AT3715" s="15"/>
      <c r="AU3715" s="15"/>
      <c r="AV3715" s="15"/>
      <c r="AW3715" s="15"/>
      <c r="AX3715" s="82"/>
      <c r="AY3715" s="82"/>
      <c r="AZ3715" s="10">
        <v>1</v>
      </c>
      <c r="BA3715" t="s">
        <v>22</v>
      </c>
      <c r="BB3715" t="s">
        <v>23</v>
      </c>
      <c r="BD3715" s="7" t="str">
        <f t="shared" si="116"/>
        <v>5841551851Shopee</v>
      </c>
    </row>
    <row r="3716" spans="2:57" ht="13.5" customHeight="1" x14ac:dyDescent="0.35">
      <c r="B3716" s="10" t="s">
        <v>17</v>
      </c>
      <c r="C3716" s="10" t="s">
        <v>806</v>
      </c>
      <c r="D3716" s="10" t="s">
        <v>193</v>
      </c>
      <c r="E3716" s="10" t="s">
        <v>194</v>
      </c>
      <c r="F3716" s="10" t="s">
        <v>2484</v>
      </c>
      <c r="G3716" s="137">
        <v>6430581633</v>
      </c>
      <c r="H3716" s="10" t="s">
        <v>12408</v>
      </c>
      <c r="I3716" s="10">
        <v>0</v>
      </c>
      <c r="J3716" s="10" t="s">
        <v>1068</v>
      </c>
      <c r="K3716" s="105" t="s">
        <v>4436</v>
      </c>
      <c r="L3716" s="98">
        <f>IFERROR(VLOOKUP($F3716&amp;$C3716,Sales!$J:$W,9,0),0)</f>
        <v>0</v>
      </c>
      <c r="M3716" s="98">
        <f>IFERROR(VLOOKUP($F3716&amp;$C3716,Sales!$J:$W,10,0),0)</f>
        <v>0</v>
      </c>
      <c r="N3716" s="98">
        <f>IFERROR(VLOOKUP($F3716&amp;$C3716,Sales!$J:$W,11,0),0)</f>
        <v>0</v>
      </c>
      <c r="O3716" s="98">
        <f>IFERROR(VLOOKUP($F3716&amp;$C3716,Sales!$J:$W,12,0),0)</f>
        <v>0</v>
      </c>
      <c r="P3716" s="98">
        <f>IFERROR(VLOOKUP($F3716&amp;$C3716,Sales!$J:$W,13,0),0)</f>
        <v>0</v>
      </c>
      <c r="Q3716" s="98">
        <f>IFERROR(VLOOKUP($F3716&amp;$C3716,Sales!$A:$H,7,0),0)</f>
        <v>0</v>
      </c>
      <c r="R3716" s="41" t="str">
        <f t="shared" si="115"/>
        <v>ERROR</v>
      </c>
      <c r="S3716" s="15"/>
      <c r="T3716" s="15"/>
      <c r="U3716" s="15"/>
      <c r="V3716" s="15"/>
      <c r="W3716" s="15"/>
      <c r="X3716" s="15"/>
      <c r="Y3716" s="41"/>
      <c r="Z3716" s="41"/>
      <c r="AA3716" s="41"/>
      <c r="AB3716" s="15"/>
      <c r="AC3716" s="15"/>
      <c r="AD3716" s="15"/>
      <c r="AE3716" s="15"/>
      <c r="AF3716" s="15"/>
      <c r="AG3716" s="15"/>
      <c r="AH3716" s="15"/>
      <c r="AI3716" s="15"/>
      <c r="AJ3716" s="15"/>
      <c r="AK3716" s="15"/>
      <c r="AL3716" s="15"/>
      <c r="AM3716" s="15"/>
      <c r="AN3716" s="15"/>
      <c r="AO3716" s="15"/>
      <c r="AP3716" s="15"/>
      <c r="AQ3716" s="15"/>
      <c r="AR3716" s="15"/>
      <c r="AS3716" s="15"/>
      <c r="AT3716" s="15"/>
      <c r="AU3716" s="15"/>
      <c r="AV3716" s="15"/>
      <c r="AW3716" s="15"/>
      <c r="AX3716" s="82"/>
      <c r="AY3716" s="82"/>
      <c r="AZ3716" s="10">
        <v>1</v>
      </c>
      <c r="BA3716" t="s">
        <v>22</v>
      </c>
      <c r="BB3716" t="s">
        <v>23</v>
      </c>
      <c r="BD3716" s="7" t="str">
        <f t="shared" si="116"/>
        <v>6430581633Shopee</v>
      </c>
    </row>
    <row r="3717" spans="2:57" ht="13.5" customHeight="1" x14ac:dyDescent="0.35">
      <c r="B3717" s="10" t="s">
        <v>17</v>
      </c>
      <c r="C3717" s="10" t="s">
        <v>806</v>
      </c>
      <c r="D3717" s="10" t="s">
        <v>193</v>
      </c>
      <c r="E3717" s="10" t="s">
        <v>194</v>
      </c>
      <c r="F3717" s="10" t="s">
        <v>2485</v>
      </c>
      <c r="G3717" s="137">
        <v>5332713261</v>
      </c>
      <c r="H3717" s="10" t="s">
        <v>12409</v>
      </c>
      <c r="I3717" s="10">
        <v>0</v>
      </c>
      <c r="J3717" s="10" t="s">
        <v>1069</v>
      </c>
      <c r="K3717" s="102" t="s">
        <v>1070</v>
      </c>
      <c r="L3717" s="98">
        <f>IFERROR(VLOOKUP($F3717&amp;$C3717,Sales!$J:$W,9,0),0)</f>
        <v>0</v>
      </c>
      <c r="M3717" s="98">
        <f>IFERROR(VLOOKUP($F3717&amp;$C3717,Sales!$J:$W,10,0),0)</f>
        <v>0</v>
      </c>
      <c r="N3717" s="98">
        <f>IFERROR(VLOOKUP($F3717&amp;$C3717,Sales!$J:$W,11,0),0)</f>
        <v>0</v>
      </c>
      <c r="O3717" s="98">
        <f>IFERROR(VLOOKUP($F3717&amp;$C3717,Sales!$J:$W,12,0),0)</f>
        <v>0</v>
      </c>
      <c r="P3717" s="98">
        <f>IFERROR(VLOOKUP($F3717&amp;$C3717,Sales!$J:$W,13,0),0)</f>
        <v>0</v>
      </c>
      <c r="Q3717" s="98">
        <f>IFERROR(VLOOKUP($F3717&amp;$C3717,Sales!$A:$H,7,0),0)</f>
        <v>0</v>
      </c>
      <c r="R3717" s="41" t="str">
        <f t="shared" ref="R3717:R3780" si="117">IFERROR(AVERAGE($S3717:$AW3717),"ERROR")</f>
        <v>ERROR</v>
      </c>
      <c r="S3717" s="15"/>
      <c r="T3717" s="15"/>
      <c r="U3717" s="15"/>
      <c r="V3717" s="15"/>
      <c r="W3717" s="15"/>
      <c r="X3717" s="15"/>
      <c r="Y3717" s="41"/>
      <c r="Z3717" s="41"/>
      <c r="AA3717" s="41"/>
      <c r="AB3717" s="15"/>
      <c r="AC3717" s="15"/>
      <c r="AD3717" s="15"/>
      <c r="AE3717" s="15"/>
      <c r="AF3717" s="15"/>
      <c r="AG3717" s="15"/>
      <c r="AH3717" s="15"/>
      <c r="AI3717" s="15"/>
      <c r="AJ3717" s="15"/>
      <c r="AK3717" s="15"/>
      <c r="AL3717" s="15"/>
      <c r="AM3717" s="15"/>
      <c r="AN3717" s="15"/>
      <c r="AO3717" s="15"/>
      <c r="AP3717" s="15"/>
      <c r="AQ3717" s="15"/>
      <c r="AR3717" s="15"/>
      <c r="AS3717" s="15"/>
      <c r="AT3717" s="15"/>
      <c r="AU3717" s="15"/>
      <c r="AV3717" s="15"/>
      <c r="AW3717" s="15"/>
      <c r="AX3717" s="82"/>
      <c r="AY3717" s="82"/>
      <c r="AZ3717" s="10">
        <v>1</v>
      </c>
      <c r="BA3717" t="s">
        <v>22</v>
      </c>
      <c r="BB3717" t="s">
        <v>23</v>
      </c>
      <c r="BD3717" s="7" t="str">
        <f t="shared" si="116"/>
        <v>5332713261Shopee</v>
      </c>
    </row>
    <row r="3718" spans="2:57" ht="13.5" customHeight="1" x14ac:dyDescent="0.35">
      <c r="B3718" s="10" t="s">
        <v>17</v>
      </c>
      <c r="C3718" s="10" t="s">
        <v>806</v>
      </c>
      <c r="D3718" s="10" t="s">
        <v>193</v>
      </c>
      <c r="E3718" s="10" t="s">
        <v>194</v>
      </c>
      <c r="F3718" s="10" t="s">
        <v>6081</v>
      </c>
      <c r="G3718" s="137">
        <v>4040628210</v>
      </c>
      <c r="H3718" s="10" t="s">
        <v>12410</v>
      </c>
      <c r="I3718" s="10">
        <v>0</v>
      </c>
      <c r="J3718" s="10" t="s">
        <v>1071</v>
      </c>
      <c r="K3718" s="102" t="s">
        <v>1072</v>
      </c>
      <c r="L3718" s="98">
        <f>IFERROR(VLOOKUP($F3718&amp;$C3718,Sales!$J:$W,9,0),0)</f>
        <v>0</v>
      </c>
      <c r="M3718" s="98">
        <f>IFERROR(VLOOKUP($F3718&amp;$C3718,Sales!$J:$W,10,0),0)</f>
        <v>0</v>
      </c>
      <c r="N3718" s="98">
        <f>IFERROR(VLOOKUP($F3718&amp;$C3718,Sales!$J:$W,11,0),0)</f>
        <v>0</v>
      </c>
      <c r="O3718" s="98">
        <f>IFERROR(VLOOKUP($F3718&amp;$C3718,Sales!$J:$W,12,0),0)</f>
        <v>0</v>
      </c>
      <c r="P3718" s="98">
        <f>IFERROR(VLOOKUP($F3718&amp;$C3718,Sales!$J:$W,13,0),0)</f>
        <v>0</v>
      </c>
      <c r="Q3718" s="98">
        <f>IFERROR(VLOOKUP($F3718&amp;$C3718,Sales!$A:$H,7,0),0)</f>
        <v>0</v>
      </c>
      <c r="R3718" s="41" t="str">
        <f t="shared" si="117"/>
        <v>ERROR</v>
      </c>
      <c r="S3718" s="15"/>
      <c r="T3718" s="15"/>
      <c r="U3718" s="15"/>
      <c r="V3718" s="15"/>
      <c r="W3718" s="15"/>
      <c r="X3718" s="15"/>
      <c r="Y3718" s="41"/>
      <c r="Z3718" s="41"/>
      <c r="AA3718" s="41"/>
      <c r="AB3718" s="15"/>
      <c r="AC3718" s="15"/>
      <c r="AD3718" s="15"/>
      <c r="AE3718" s="15"/>
      <c r="AF3718" s="15"/>
      <c r="AG3718" s="15"/>
      <c r="AH3718" s="15"/>
      <c r="AI3718" s="15"/>
      <c r="AJ3718" s="15"/>
      <c r="AK3718" s="15"/>
      <c r="AL3718" s="15"/>
      <c r="AM3718" s="15"/>
      <c r="AN3718" s="15"/>
      <c r="AO3718" s="15"/>
      <c r="AP3718" s="15"/>
      <c r="AQ3718" s="15"/>
      <c r="AR3718" s="15"/>
      <c r="AS3718" s="15"/>
      <c r="AT3718" s="15"/>
      <c r="AU3718" s="15"/>
      <c r="AV3718" s="15"/>
      <c r="AW3718" s="15"/>
      <c r="AX3718" s="82"/>
      <c r="AY3718" s="82"/>
      <c r="AZ3718" s="10">
        <v>1</v>
      </c>
      <c r="BA3718" t="s">
        <v>22</v>
      </c>
      <c r="BB3718" t="s">
        <v>23</v>
      </c>
      <c r="BD3718" s="7" t="str">
        <f t="shared" si="116"/>
        <v>4040628210Shopee</v>
      </c>
    </row>
    <row r="3719" spans="2:57" ht="13.5" customHeight="1" x14ac:dyDescent="0.35">
      <c r="B3719" s="10" t="s">
        <v>17</v>
      </c>
      <c r="C3719" s="10" t="s">
        <v>806</v>
      </c>
      <c r="D3719" s="10" t="s">
        <v>193</v>
      </c>
      <c r="E3719" s="10" t="s">
        <v>194</v>
      </c>
      <c r="F3719" s="10">
        <v>0</v>
      </c>
      <c r="G3719" s="137">
        <v>7940626264</v>
      </c>
      <c r="H3719" s="10" t="s">
        <v>12411</v>
      </c>
      <c r="I3719" s="10">
        <v>0</v>
      </c>
      <c r="J3719" s="10" t="s">
        <v>1073</v>
      </c>
      <c r="K3719" s="105" t="s">
        <v>1074</v>
      </c>
      <c r="L3719" s="98">
        <f>IFERROR(VLOOKUP($F3719&amp;$C3719,Sales!$J:$W,9,0),0)</f>
        <v>0</v>
      </c>
      <c r="M3719" s="98">
        <f>IFERROR(VLOOKUP($F3719&amp;$C3719,Sales!$J:$W,10,0),0)</f>
        <v>0</v>
      </c>
      <c r="N3719" s="98">
        <f>IFERROR(VLOOKUP($F3719&amp;$C3719,Sales!$J:$W,11,0),0)</f>
        <v>0</v>
      </c>
      <c r="O3719" s="98">
        <f>IFERROR(VLOOKUP($F3719&amp;$C3719,Sales!$J:$W,12,0),0)</f>
        <v>0</v>
      </c>
      <c r="P3719" s="98">
        <f>IFERROR(VLOOKUP($F3719&amp;$C3719,Sales!$J:$W,13,0),0)</f>
        <v>0</v>
      </c>
      <c r="Q3719" s="98">
        <f>IFERROR(VLOOKUP($F3719&amp;$C3719,Sales!$A:$H,7,0),0)</f>
        <v>0</v>
      </c>
      <c r="R3719" s="41" t="str">
        <f t="shared" si="117"/>
        <v>ERROR</v>
      </c>
      <c r="S3719" s="15"/>
      <c r="T3719" s="15"/>
      <c r="U3719" s="15"/>
      <c r="V3719" s="15"/>
      <c r="W3719" s="15"/>
      <c r="X3719" s="15"/>
      <c r="Y3719" s="41"/>
      <c r="Z3719" s="41"/>
      <c r="AA3719" s="41"/>
      <c r="AB3719" s="15"/>
      <c r="AC3719" s="15"/>
      <c r="AD3719" s="15"/>
      <c r="AE3719" s="15"/>
      <c r="AF3719" s="15"/>
      <c r="AG3719" s="15"/>
      <c r="AH3719" s="15"/>
      <c r="AI3719" s="15"/>
      <c r="AJ3719" s="15"/>
      <c r="AK3719" s="15"/>
      <c r="AL3719" s="15"/>
      <c r="AM3719" s="15"/>
      <c r="AN3719" s="15"/>
      <c r="AO3719" s="15"/>
      <c r="AP3719" s="15"/>
      <c r="AQ3719" s="15"/>
      <c r="AR3719" s="15"/>
      <c r="AS3719" s="15"/>
      <c r="AT3719" s="15"/>
      <c r="AU3719" s="15"/>
      <c r="AV3719" s="15"/>
      <c r="AW3719" s="15"/>
      <c r="AX3719" s="82"/>
      <c r="AY3719" s="82"/>
      <c r="AZ3719" s="10">
        <v>1</v>
      </c>
      <c r="BA3719" t="s">
        <v>22</v>
      </c>
      <c r="BB3719" t="s">
        <v>23</v>
      </c>
      <c r="BD3719" s="7" t="str">
        <f t="shared" si="116"/>
        <v>7940626264Shopee</v>
      </c>
    </row>
    <row r="3720" spans="2:57" ht="13.5" customHeight="1" x14ac:dyDescent="0.35">
      <c r="B3720" s="10" t="s">
        <v>17</v>
      </c>
      <c r="C3720" s="10" t="s">
        <v>806</v>
      </c>
      <c r="D3720" s="10" t="s">
        <v>193</v>
      </c>
      <c r="E3720" s="10" t="s">
        <v>194</v>
      </c>
      <c r="F3720" s="10" t="s">
        <v>1075</v>
      </c>
      <c r="G3720" s="137">
        <v>6940626303</v>
      </c>
      <c r="H3720" s="10" t="s">
        <v>12412</v>
      </c>
      <c r="I3720" s="10" t="s">
        <v>1076</v>
      </c>
      <c r="J3720" s="10" t="s">
        <v>1077</v>
      </c>
      <c r="K3720" s="102" t="s">
        <v>1078</v>
      </c>
      <c r="L3720" s="98">
        <f>IFERROR(VLOOKUP($F3720&amp;$C3720,Sales!$J:$W,9,0),0)</f>
        <v>0</v>
      </c>
      <c r="M3720" s="98">
        <f>IFERROR(VLOOKUP($F3720&amp;$C3720,Sales!$J:$W,10,0),0)</f>
        <v>0</v>
      </c>
      <c r="N3720" s="98">
        <f>IFERROR(VLOOKUP($F3720&amp;$C3720,Sales!$J:$W,11,0),0)</f>
        <v>0</v>
      </c>
      <c r="O3720" s="98">
        <f>IFERROR(VLOOKUP($F3720&amp;$C3720,Sales!$J:$W,12,0),0)</f>
        <v>0</v>
      </c>
      <c r="P3720" s="98">
        <f>IFERROR(VLOOKUP($F3720&amp;$C3720,Sales!$J:$W,13,0),0)</f>
        <v>0</v>
      </c>
      <c r="Q3720" s="98">
        <f>IFERROR(VLOOKUP($F3720&amp;$C3720,Sales!$A:$H,7,0),0)</f>
        <v>0</v>
      </c>
      <c r="R3720" s="41" t="str">
        <f t="shared" si="117"/>
        <v>ERROR</v>
      </c>
      <c r="S3720" s="15"/>
      <c r="T3720" s="15"/>
      <c r="U3720" s="15"/>
      <c r="V3720" s="15"/>
      <c r="W3720" s="15"/>
      <c r="X3720" s="15"/>
      <c r="Y3720" s="41"/>
      <c r="Z3720" s="41"/>
      <c r="AA3720" s="41"/>
      <c r="AB3720" s="15"/>
      <c r="AC3720" s="15"/>
      <c r="AD3720" s="15"/>
      <c r="AE3720" s="15"/>
      <c r="AF3720" s="15"/>
      <c r="AG3720" s="15"/>
      <c r="AH3720" s="15"/>
      <c r="AI3720" s="15"/>
      <c r="AJ3720" s="15"/>
      <c r="AK3720" s="15"/>
      <c r="AL3720" s="15"/>
      <c r="AM3720" s="15"/>
      <c r="AN3720" s="15"/>
      <c r="AO3720" s="15"/>
      <c r="AP3720" s="15"/>
      <c r="AQ3720" s="15"/>
      <c r="AR3720" s="15"/>
      <c r="AS3720" s="15"/>
      <c r="AT3720" s="15"/>
      <c r="AU3720" s="15"/>
      <c r="AV3720" s="15"/>
      <c r="AW3720" s="15"/>
      <c r="AX3720" s="82"/>
      <c r="AY3720" s="82"/>
      <c r="AZ3720" s="10">
        <v>1</v>
      </c>
      <c r="BA3720" t="s">
        <v>22</v>
      </c>
      <c r="BB3720" t="s">
        <v>23</v>
      </c>
      <c r="BD3720" s="7" t="str">
        <f t="shared" si="116"/>
        <v>6940626303Shopee</v>
      </c>
    </row>
    <row r="3721" spans="2:57" ht="13.5" customHeight="1" x14ac:dyDescent="0.35">
      <c r="B3721" s="10" t="s">
        <v>17</v>
      </c>
      <c r="C3721" s="10" t="s">
        <v>806</v>
      </c>
      <c r="D3721" s="10" t="s">
        <v>193</v>
      </c>
      <c r="E3721" s="96" t="s">
        <v>194</v>
      </c>
      <c r="F3721" s="10">
        <v>0</v>
      </c>
      <c r="G3721" s="137">
        <v>5740626422</v>
      </c>
      <c r="H3721" s="10" t="s">
        <v>12413</v>
      </c>
      <c r="I3721" s="10">
        <v>0</v>
      </c>
      <c r="J3721" s="10" t="s">
        <v>1079</v>
      </c>
      <c r="K3721" s="105" t="s">
        <v>1080</v>
      </c>
      <c r="L3721" s="98">
        <f>IFERROR(VLOOKUP($F3721&amp;$C3721,Sales!$J:$W,9,0),0)</f>
        <v>0</v>
      </c>
      <c r="M3721" s="98">
        <f>IFERROR(VLOOKUP($F3721&amp;$C3721,Sales!$J:$W,10,0),0)</f>
        <v>0</v>
      </c>
      <c r="N3721" s="98">
        <f>IFERROR(VLOOKUP($F3721&amp;$C3721,Sales!$J:$W,11,0),0)</f>
        <v>0</v>
      </c>
      <c r="O3721" s="98">
        <f>IFERROR(VLOOKUP($F3721&amp;$C3721,Sales!$J:$W,12,0),0)</f>
        <v>0</v>
      </c>
      <c r="P3721" s="98">
        <f>IFERROR(VLOOKUP($F3721&amp;$C3721,Sales!$J:$W,13,0),0)</f>
        <v>0</v>
      </c>
      <c r="Q3721" s="98">
        <f>IFERROR(VLOOKUP($F3721&amp;$C3721,Sales!$A:$H,7,0),0)</f>
        <v>0</v>
      </c>
      <c r="R3721" s="41" t="str">
        <f t="shared" si="117"/>
        <v>ERROR</v>
      </c>
      <c r="S3721" s="15"/>
      <c r="T3721" s="15"/>
      <c r="U3721" s="15"/>
      <c r="V3721" s="15"/>
      <c r="W3721" s="15"/>
      <c r="X3721" s="15"/>
      <c r="Y3721" s="41"/>
      <c r="Z3721" s="41"/>
      <c r="AA3721" s="41"/>
      <c r="AB3721" s="15"/>
      <c r="AC3721" s="15"/>
      <c r="AD3721" s="15"/>
      <c r="AE3721" s="15"/>
      <c r="AF3721" s="15"/>
      <c r="AG3721" s="15"/>
      <c r="AH3721" s="15"/>
      <c r="AI3721" s="15"/>
      <c r="AJ3721" s="15"/>
      <c r="AK3721" s="15"/>
      <c r="AL3721" s="15"/>
      <c r="AM3721" s="15"/>
      <c r="AN3721" s="15"/>
      <c r="AO3721" s="15"/>
      <c r="AP3721" s="15"/>
      <c r="AQ3721" s="15"/>
      <c r="AR3721" s="15"/>
      <c r="AS3721" s="15"/>
      <c r="AT3721" s="15"/>
      <c r="AU3721" s="15"/>
      <c r="AV3721" s="15"/>
      <c r="AW3721" s="15"/>
      <c r="AX3721" s="82"/>
      <c r="AY3721" s="82"/>
      <c r="AZ3721" s="10">
        <v>1</v>
      </c>
      <c r="BA3721" t="s">
        <v>22</v>
      </c>
      <c r="BB3721" t="s">
        <v>23</v>
      </c>
      <c r="BD3721" s="7" t="str">
        <f t="shared" si="116"/>
        <v>5740626422Shopee</v>
      </c>
    </row>
    <row r="3722" spans="2:57" ht="13.5" customHeight="1" x14ac:dyDescent="0.35">
      <c r="B3722" s="10" t="s">
        <v>17</v>
      </c>
      <c r="C3722" s="10" t="s">
        <v>806</v>
      </c>
      <c r="D3722" s="10" t="s">
        <v>294</v>
      </c>
      <c r="E3722" s="96" t="s">
        <v>295</v>
      </c>
      <c r="F3722" s="10" t="s">
        <v>9716</v>
      </c>
      <c r="G3722" s="137">
        <v>13115607152</v>
      </c>
      <c r="H3722" s="10" t="s">
        <v>14486</v>
      </c>
      <c r="I3722" s="10" t="s">
        <v>9729</v>
      </c>
      <c r="J3722" s="10" t="s">
        <v>14487</v>
      </c>
      <c r="K3722" s="102" t="s">
        <v>9737</v>
      </c>
      <c r="L3722" s="98">
        <f>IFERROR(VLOOKUP($F3722&amp;$C3722,Sales!$J:$W,9,0),0)</f>
        <v>0</v>
      </c>
      <c r="M3722" s="98">
        <f>IFERROR(VLOOKUP($F3722&amp;$C3722,Sales!$J:$W,10,0),0)</f>
        <v>0</v>
      </c>
      <c r="N3722" s="98">
        <f>IFERROR(VLOOKUP($F3722&amp;$C3722,Sales!$J:$W,11,0),0)</f>
        <v>0</v>
      </c>
      <c r="O3722" s="98">
        <f>IFERROR(VLOOKUP($F3722&amp;$C3722,Sales!$J:$W,12,0),0)</f>
        <v>0</v>
      </c>
      <c r="P3722" s="98">
        <f>IFERROR(VLOOKUP($F3722&amp;$C3722,Sales!$J:$W,13,0),0)</f>
        <v>0</v>
      </c>
      <c r="Q3722" s="98">
        <f>IFERROR(VLOOKUP($F3722&amp;$C3722,Sales!$A:$H,7,0),0)</f>
        <v>0</v>
      </c>
      <c r="R3722" s="41" t="str">
        <f t="shared" si="117"/>
        <v>ERROR</v>
      </c>
      <c r="S3722" s="15"/>
      <c r="T3722" s="15"/>
      <c r="U3722" s="15"/>
      <c r="V3722" s="15"/>
      <c r="W3722" s="15"/>
      <c r="X3722" s="15"/>
      <c r="Y3722" s="41"/>
      <c r="Z3722" s="41"/>
      <c r="AA3722" s="41"/>
      <c r="AB3722" s="15"/>
      <c r="AC3722" s="15"/>
      <c r="AD3722" s="15"/>
      <c r="AE3722" s="15"/>
      <c r="AF3722" s="15"/>
      <c r="AG3722" s="15"/>
      <c r="AH3722" s="15"/>
      <c r="AI3722" s="15"/>
      <c r="AJ3722" s="41"/>
      <c r="AK3722" s="15"/>
      <c r="AL3722" s="15"/>
      <c r="AM3722" s="15"/>
      <c r="AN3722" s="15"/>
      <c r="AO3722" s="15"/>
      <c r="AP3722" s="15"/>
      <c r="AQ3722" s="15"/>
      <c r="AR3722" s="15"/>
      <c r="AS3722" s="15"/>
      <c r="AT3722" s="15"/>
      <c r="AU3722" s="15"/>
      <c r="AV3722" s="15"/>
      <c r="AW3722" s="15"/>
      <c r="AX3722" s="15"/>
      <c r="AY3722" s="15"/>
      <c r="AZ3722" s="10">
        <v>1</v>
      </c>
      <c r="BA3722" s="100" t="s">
        <v>14193</v>
      </c>
      <c r="BB3722" t="s">
        <v>88</v>
      </c>
      <c r="BD3722" s="7" t="str">
        <f t="shared" si="116"/>
        <v>13115607152Shopee</v>
      </c>
      <c r="BE3722" s="101"/>
    </row>
    <row r="3723" spans="2:57" ht="13.5" customHeight="1" x14ac:dyDescent="0.35">
      <c r="B3723" s="10" t="s">
        <v>17</v>
      </c>
      <c r="C3723" s="10" t="s">
        <v>806</v>
      </c>
      <c r="D3723" s="10" t="s">
        <v>549</v>
      </c>
      <c r="E3723" s="10" t="s">
        <v>194</v>
      </c>
      <c r="F3723" s="96" t="s">
        <v>9711</v>
      </c>
      <c r="G3723" s="138">
        <v>13019707107</v>
      </c>
      <c r="H3723" s="96" t="s">
        <v>14488</v>
      </c>
      <c r="I3723" s="96" t="s">
        <v>9724</v>
      </c>
      <c r="J3723" s="10" t="s">
        <v>14489</v>
      </c>
      <c r="K3723" s="102" t="s">
        <v>9732</v>
      </c>
      <c r="L3723" s="98">
        <f>IFERROR(VLOOKUP($F3723&amp;$C3723,Sales!$J:$W,9,0),0)</f>
        <v>0</v>
      </c>
      <c r="M3723" s="98">
        <f>IFERROR(VLOOKUP($F3723&amp;$C3723,Sales!$J:$W,10,0),0)</f>
        <v>0</v>
      </c>
      <c r="N3723" s="98">
        <f>IFERROR(VLOOKUP($F3723&amp;$C3723,Sales!$J:$W,11,0),0)</f>
        <v>0</v>
      </c>
      <c r="O3723" s="98">
        <f>IFERROR(VLOOKUP($F3723&amp;$C3723,Sales!$J:$W,12,0),0)</f>
        <v>0</v>
      </c>
      <c r="P3723" s="98">
        <f>IFERROR(VLOOKUP($F3723&amp;$C3723,Sales!$J:$W,13,0),0)</f>
        <v>0</v>
      </c>
      <c r="Q3723" s="98">
        <f>IFERROR(VLOOKUP($F3723&amp;$C3723,Sales!$A:$H,7,0),0)</f>
        <v>0</v>
      </c>
      <c r="R3723" s="41" t="str">
        <f t="shared" si="117"/>
        <v>ERROR</v>
      </c>
      <c r="S3723" s="15"/>
      <c r="T3723" s="15"/>
      <c r="U3723" s="15"/>
      <c r="V3723" s="15"/>
      <c r="W3723" s="15"/>
      <c r="X3723" s="15"/>
      <c r="Y3723" s="41"/>
      <c r="Z3723" s="41"/>
      <c r="AA3723" s="41"/>
      <c r="AB3723" s="15"/>
      <c r="AC3723" s="15"/>
      <c r="AD3723" s="15"/>
      <c r="AE3723" s="15"/>
      <c r="AF3723" s="15"/>
      <c r="AG3723" s="15"/>
      <c r="AH3723" s="15"/>
      <c r="AI3723" s="15"/>
      <c r="AJ3723" s="41"/>
      <c r="AK3723" s="15"/>
      <c r="AL3723" s="15"/>
      <c r="AM3723" s="15"/>
      <c r="AN3723" s="15"/>
      <c r="AO3723" s="15"/>
      <c r="AP3723" s="15"/>
      <c r="AQ3723" s="15"/>
      <c r="AR3723" s="15"/>
      <c r="AS3723" s="15"/>
      <c r="AT3723" s="15"/>
      <c r="AU3723" s="15"/>
      <c r="AV3723" s="15"/>
      <c r="AW3723" s="15"/>
      <c r="AX3723" s="15"/>
      <c r="AY3723" s="15"/>
      <c r="AZ3723" s="10">
        <v>1</v>
      </c>
      <c r="BA3723" s="100" t="s">
        <v>14193</v>
      </c>
      <c r="BB3723" t="s">
        <v>88</v>
      </c>
      <c r="BD3723" s="7" t="str">
        <f t="shared" si="116"/>
        <v>13019707107Shopee</v>
      </c>
      <c r="BE3723" s="101"/>
    </row>
    <row r="3724" spans="2:57" ht="13.5" customHeight="1" x14ac:dyDescent="0.35">
      <c r="B3724" s="10" t="s">
        <v>17</v>
      </c>
      <c r="C3724" s="10" t="s">
        <v>806</v>
      </c>
      <c r="D3724" s="10" t="s">
        <v>193</v>
      </c>
      <c r="E3724" s="10" t="s">
        <v>194</v>
      </c>
      <c r="F3724" s="10" t="s">
        <v>1083</v>
      </c>
      <c r="G3724" s="137">
        <v>4740632967</v>
      </c>
      <c r="H3724" s="10" t="s">
        <v>12414</v>
      </c>
      <c r="I3724" s="10" t="s">
        <v>1084</v>
      </c>
      <c r="J3724" s="10" t="s">
        <v>1085</v>
      </c>
      <c r="K3724" s="105" t="s">
        <v>1086</v>
      </c>
      <c r="L3724" s="98">
        <f>IFERROR(VLOOKUP($F3724&amp;$C3724,Sales!$J:$W,9,0),0)</f>
        <v>0</v>
      </c>
      <c r="M3724" s="98">
        <f>IFERROR(VLOOKUP($F3724&amp;$C3724,Sales!$J:$W,10,0),0)</f>
        <v>0</v>
      </c>
      <c r="N3724" s="98">
        <f>IFERROR(VLOOKUP($F3724&amp;$C3724,Sales!$J:$W,11,0),0)</f>
        <v>0</v>
      </c>
      <c r="O3724" s="98">
        <f>IFERROR(VLOOKUP($F3724&amp;$C3724,Sales!$J:$W,12,0),0)</f>
        <v>0</v>
      </c>
      <c r="P3724" s="98">
        <f>IFERROR(VLOOKUP($F3724&amp;$C3724,Sales!$J:$W,13,0),0)</f>
        <v>0</v>
      </c>
      <c r="Q3724" s="98">
        <f>IFERROR(VLOOKUP($F3724&amp;$C3724,Sales!$A:$H,7,0),0)</f>
        <v>0</v>
      </c>
      <c r="R3724" s="41" t="str">
        <f t="shared" si="117"/>
        <v>ERROR</v>
      </c>
      <c r="S3724" s="15"/>
      <c r="T3724" s="15"/>
      <c r="U3724" s="15"/>
      <c r="V3724" s="15"/>
      <c r="W3724" s="15"/>
      <c r="X3724" s="15"/>
      <c r="Y3724" s="41"/>
      <c r="Z3724" s="41"/>
      <c r="AA3724" s="41"/>
      <c r="AB3724" s="15"/>
      <c r="AC3724" s="15"/>
      <c r="AD3724" s="15"/>
      <c r="AE3724" s="15"/>
      <c r="AF3724" s="15"/>
      <c r="AG3724" s="15"/>
      <c r="AH3724" s="15"/>
      <c r="AI3724" s="15"/>
      <c r="AJ3724" s="15"/>
      <c r="AK3724" s="15"/>
      <c r="AL3724" s="15"/>
      <c r="AM3724" s="15"/>
      <c r="AN3724" s="15"/>
      <c r="AO3724" s="15"/>
      <c r="AP3724" s="15"/>
      <c r="AQ3724" s="15"/>
      <c r="AR3724" s="15"/>
      <c r="AS3724" s="15"/>
      <c r="AT3724" s="15"/>
      <c r="AU3724" s="15"/>
      <c r="AV3724" s="15"/>
      <c r="AW3724" s="15"/>
      <c r="AX3724" s="82"/>
      <c r="AY3724" s="82"/>
      <c r="AZ3724" s="10">
        <v>1</v>
      </c>
      <c r="BA3724" t="s">
        <v>22</v>
      </c>
      <c r="BB3724" t="s">
        <v>23</v>
      </c>
      <c r="BD3724" s="7" t="str">
        <f t="shared" si="116"/>
        <v>4740632967Shopee</v>
      </c>
    </row>
    <row r="3725" spans="2:57" ht="13.5" customHeight="1" x14ac:dyDescent="0.35">
      <c r="B3725" s="10" t="s">
        <v>17</v>
      </c>
      <c r="C3725" s="10" t="s">
        <v>806</v>
      </c>
      <c r="D3725" s="10" t="s">
        <v>193</v>
      </c>
      <c r="E3725" s="10" t="s">
        <v>194</v>
      </c>
      <c r="F3725" s="10" t="s">
        <v>1841</v>
      </c>
      <c r="G3725" s="137">
        <v>4441928216</v>
      </c>
      <c r="H3725" s="10">
        <v>4441928216</v>
      </c>
      <c r="I3725" s="10">
        <v>0</v>
      </c>
      <c r="J3725" t="s">
        <v>2845</v>
      </c>
      <c r="K3725" s="102" t="s">
        <v>2846</v>
      </c>
      <c r="L3725" s="98">
        <f>IFERROR(VLOOKUP($F3725&amp;$C3725,Sales!$J:$W,9,0),0)</f>
        <v>0</v>
      </c>
      <c r="M3725" s="98">
        <f>IFERROR(VLOOKUP($F3725&amp;$C3725,Sales!$J:$W,10,0),0)</f>
        <v>0</v>
      </c>
      <c r="N3725" s="98">
        <f>IFERROR(VLOOKUP($F3725&amp;$C3725,Sales!$J:$W,11,0),0)</f>
        <v>0</v>
      </c>
      <c r="O3725" s="98">
        <f>IFERROR(VLOOKUP($F3725&amp;$C3725,Sales!$J:$W,12,0),0)</f>
        <v>0</v>
      </c>
      <c r="P3725" s="98">
        <f>IFERROR(VLOOKUP($F3725&amp;$C3725,Sales!$J:$W,13,0),0)</f>
        <v>0</v>
      </c>
      <c r="Q3725" s="98">
        <f>IFERROR(VLOOKUP($F3725&amp;$C3725,Sales!$A:$H,7,0),0)</f>
        <v>0</v>
      </c>
      <c r="R3725" s="41" t="str">
        <f t="shared" si="117"/>
        <v>ERROR</v>
      </c>
      <c r="S3725" s="15"/>
      <c r="T3725" s="15"/>
      <c r="U3725" s="15"/>
      <c r="V3725" s="15"/>
      <c r="W3725" s="15"/>
      <c r="X3725" s="15"/>
      <c r="Y3725" s="41"/>
      <c r="Z3725" s="41"/>
      <c r="AA3725" s="41"/>
      <c r="AB3725" s="15"/>
      <c r="AC3725" s="15"/>
      <c r="AD3725" s="15"/>
      <c r="AE3725" s="15"/>
      <c r="AF3725" s="15"/>
      <c r="AG3725" s="15"/>
      <c r="AH3725" s="15"/>
      <c r="AI3725" s="15"/>
      <c r="AJ3725" s="15"/>
      <c r="AK3725" s="15"/>
      <c r="AL3725" s="15"/>
      <c r="AM3725" s="15"/>
      <c r="AN3725" s="15"/>
      <c r="AO3725" s="15"/>
      <c r="AP3725" s="15"/>
      <c r="AQ3725" s="15"/>
      <c r="AR3725" s="15"/>
      <c r="AS3725" s="15"/>
      <c r="AT3725" s="15"/>
      <c r="AU3725" s="15"/>
      <c r="AV3725" s="15"/>
      <c r="AW3725" s="15"/>
      <c r="AX3725" s="82"/>
      <c r="AY3725" s="82"/>
      <c r="AZ3725" s="10">
        <v>1</v>
      </c>
      <c r="BA3725" t="s">
        <v>22</v>
      </c>
      <c r="BB3725" t="s">
        <v>23</v>
      </c>
      <c r="BD3725" s="7" t="str">
        <f t="shared" si="116"/>
        <v>4441928216Shopee</v>
      </c>
    </row>
    <row r="3726" spans="2:57" ht="13.5" customHeight="1" x14ac:dyDescent="0.35">
      <c r="B3726" s="10" t="s">
        <v>17</v>
      </c>
      <c r="C3726" s="10" t="s">
        <v>806</v>
      </c>
      <c r="D3726" s="10" t="s">
        <v>193</v>
      </c>
      <c r="E3726" s="10" t="s">
        <v>194</v>
      </c>
      <c r="F3726" s="10" t="s">
        <v>2483</v>
      </c>
      <c r="G3726" s="137">
        <v>6841931798</v>
      </c>
      <c r="H3726" s="10" t="s">
        <v>12486</v>
      </c>
      <c r="I3726" s="10">
        <v>0</v>
      </c>
      <c r="J3726" s="10" t="s">
        <v>3999</v>
      </c>
      <c r="K3726" s="102" t="s">
        <v>2847</v>
      </c>
      <c r="L3726" s="98">
        <f>IFERROR(VLOOKUP($F3726&amp;$C3726,Sales!$J:$W,9,0),0)</f>
        <v>0</v>
      </c>
      <c r="M3726" s="98">
        <f>IFERROR(VLOOKUP($F3726&amp;$C3726,Sales!$J:$W,10,0),0)</f>
        <v>0</v>
      </c>
      <c r="N3726" s="98">
        <f>IFERROR(VLOOKUP($F3726&amp;$C3726,Sales!$J:$W,11,0),0)</f>
        <v>0</v>
      </c>
      <c r="O3726" s="98">
        <f>IFERROR(VLOOKUP($F3726&amp;$C3726,Sales!$J:$W,12,0),0)</f>
        <v>0</v>
      </c>
      <c r="P3726" s="98">
        <f>IFERROR(VLOOKUP($F3726&amp;$C3726,Sales!$J:$W,13,0),0)</f>
        <v>0</v>
      </c>
      <c r="Q3726" s="98">
        <f>IFERROR(VLOOKUP($F3726&amp;$C3726,Sales!$A:$H,7,0),0)</f>
        <v>0</v>
      </c>
      <c r="R3726" s="41" t="str">
        <f t="shared" si="117"/>
        <v>ERROR</v>
      </c>
      <c r="S3726" s="15"/>
      <c r="T3726" s="15"/>
      <c r="U3726" s="15"/>
      <c r="V3726" s="15"/>
      <c r="W3726" s="15"/>
      <c r="X3726" s="15"/>
      <c r="Y3726" s="41"/>
      <c r="Z3726" s="41"/>
      <c r="AA3726" s="41"/>
      <c r="AB3726" s="15"/>
      <c r="AC3726" s="15"/>
      <c r="AD3726" s="15"/>
      <c r="AE3726" s="15"/>
      <c r="AF3726" s="15"/>
      <c r="AG3726" s="15"/>
      <c r="AH3726" s="15"/>
      <c r="AI3726" s="15"/>
      <c r="AJ3726" s="15"/>
      <c r="AK3726" s="15"/>
      <c r="AL3726" s="15"/>
      <c r="AM3726" s="15"/>
      <c r="AN3726" s="15"/>
      <c r="AO3726" s="15"/>
      <c r="AP3726" s="15"/>
      <c r="AQ3726" s="15"/>
      <c r="AR3726" s="15"/>
      <c r="AS3726" s="15"/>
      <c r="AT3726" s="15"/>
      <c r="AU3726" s="15"/>
      <c r="AV3726" s="15"/>
      <c r="AW3726" s="15"/>
      <c r="AX3726" s="82"/>
      <c r="AY3726" s="82"/>
      <c r="AZ3726" s="10">
        <v>1</v>
      </c>
      <c r="BA3726" t="s">
        <v>22</v>
      </c>
      <c r="BB3726" t="s">
        <v>23</v>
      </c>
      <c r="BD3726" s="7" t="str">
        <f t="shared" si="116"/>
        <v>6841931798Shopee</v>
      </c>
    </row>
    <row r="3727" spans="2:57" ht="13.5" customHeight="1" x14ac:dyDescent="0.35">
      <c r="B3727" s="10" t="s">
        <v>17</v>
      </c>
      <c r="C3727" s="10" t="s">
        <v>806</v>
      </c>
      <c r="D3727" s="10" t="s">
        <v>549</v>
      </c>
      <c r="E3727" s="10" t="s">
        <v>194</v>
      </c>
      <c r="F3727" s="96" t="s">
        <v>10094</v>
      </c>
      <c r="G3727" s="138">
        <v>10044423577</v>
      </c>
      <c r="H3727" s="96" t="s">
        <v>14490</v>
      </c>
      <c r="I3727" s="96" t="s">
        <v>9908</v>
      </c>
      <c r="J3727" s="10" t="s">
        <v>14491</v>
      </c>
      <c r="K3727" s="102" t="s">
        <v>9831</v>
      </c>
      <c r="L3727" s="98">
        <f>IFERROR(VLOOKUP($F3727&amp;$C3727,Sales!$J:$W,9,0),0)</f>
        <v>0</v>
      </c>
      <c r="M3727" s="98">
        <f>IFERROR(VLOOKUP($F3727&amp;$C3727,Sales!$J:$W,10,0),0)</f>
        <v>0</v>
      </c>
      <c r="N3727" s="98">
        <f>IFERROR(VLOOKUP($F3727&amp;$C3727,Sales!$J:$W,11,0),0)</f>
        <v>0</v>
      </c>
      <c r="O3727" s="98">
        <f>IFERROR(VLOOKUP($F3727&amp;$C3727,Sales!$J:$W,12,0),0)</f>
        <v>0</v>
      </c>
      <c r="P3727" s="98">
        <f>IFERROR(VLOOKUP($F3727&amp;$C3727,Sales!$J:$W,13,0),0)</f>
        <v>0</v>
      </c>
      <c r="Q3727" s="98">
        <f>IFERROR(VLOOKUP($F3727&amp;$C3727,Sales!$A:$H,7,0),0)</f>
        <v>0</v>
      </c>
      <c r="R3727" s="41" t="str">
        <f t="shared" si="117"/>
        <v>ERROR</v>
      </c>
      <c r="S3727" s="15"/>
      <c r="T3727" s="15"/>
      <c r="U3727" s="15"/>
      <c r="V3727" s="15"/>
      <c r="W3727" s="15"/>
      <c r="X3727" s="15"/>
      <c r="Y3727" s="41"/>
      <c r="Z3727" s="41"/>
      <c r="AA3727" s="41"/>
      <c r="AB3727" s="15"/>
      <c r="AC3727" s="15"/>
      <c r="AD3727" s="15"/>
      <c r="AE3727" s="15"/>
      <c r="AF3727" s="15"/>
      <c r="AG3727" s="15"/>
      <c r="AH3727" s="15"/>
      <c r="AI3727" s="15"/>
      <c r="AJ3727" s="41"/>
      <c r="AK3727" s="15"/>
      <c r="AL3727" s="15"/>
      <c r="AM3727" s="15"/>
      <c r="AN3727" s="15"/>
      <c r="AO3727" s="15"/>
      <c r="AP3727" s="15"/>
      <c r="AQ3727" s="15"/>
      <c r="AR3727" s="15"/>
      <c r="AS3727" s="15"/>
      <c r="AT3727" s="15"/>
      <c r="AU3727" s="15"/>
      <c r="AV3727" s="15"/>
      <c r="AW3727" s="15"/>
      <c r="AX3727" s="15"/>
      <c r="AY3727" s="15"/>
      <c r="AZ3727" s="10">
        <v>1</v>
      </c>
      <c r="BA3727" s="100" t="s">
        <v>14193</v>
      </c>
      <c r="BB3727" t="s">
        <v>88</v>
      </c>
      <c r="BD3727" s="7" t="str">
        <f t="shared" si="116"/>
        <v>10044423577Shopee</v>
      </c>
      <c r="BE3727" s="101"/>
    </row>
    <row r="3728" spans="2:57" ht="13.5" customHeight="1" x14ac:dyDescent="0.35">
      <c r="B3728" s="10" t="s">
        <v>17</v>
      </c>
      <c r="C3728" s="10" t="s">
        <v>806</v>
      </c>
      <c r="D3728" s="10" t="s">
        <v>193</v>
      </c>
      <c r="E3728" s="10" t="s">
        <v>194</v>
      </c>
      <c r="F3728" s="10">
        <v>0</v>
      </c>
      <c r="G3728" s="137">
        <v>7241926942</v>
      </c>
      <c r="H3728" s="10">
        <v>7241926942</v>
      </c>
      <c r="I3728" s="10">
        <v>0</v>
      </c>
      <c r="J3728" t="s">
        <v>4000</v>
      </c>
      <c r="K3728" s="102" t="s">
        <v>2848</v>
      </c>
      <c r="L3728" s="98">
        <f>IFERROR(VLOOKUP($F3728&amp;$C3728,Sales!$J:$W,9,0),0)</f>
        <v>0</v>
      </c>
      <c r="M3728" s="98">
        <f>IFERROR(VLOOKUP($F3728&amp;$C3728,Sales!$J:$W,10,0),0)</f>
        <v>0</v>
      </c>
      <c r="N3728" s="98">
        <f>IFERROR(VLOOKUP($F3728&amp;$C3728,Sales!$J:$W,11,0),0)</f>
        <v>0</v>
      </c>
      <c r="O3728" s="98">
        <f>IFERROR(VLOOKUP($F3728&amp;$C3728,Sales!$J:$W,12,0),0)</f>
        <v>0</v>
      </c>
      <c r="P3728" s="98">
        <f>IFERROR(VLOOKUP($F3728&amp;$C3728,Sales!$J:$W,13,0),0)</f>
        <v>0</v>
      </c>
      <c r="Q3728" s="98">
        <f>IFERROR(VLOOKUP($F3728&amp;$C3728,Sales!$A:$H,7,0),0)</f>
        <v>0</v>
      </c>
      <c r="R3728" s="41" t="str">
        <f t="shared" si="117"/>
        <v>ERROR</v>
      </c>
      <c r="S3728" s="15"/>
      <c r="T3728" s="15"/>
      <c r="U3728" s="15"/>
      <c r="V3728" s="15"/>
      <c r="W3728" s="15"/>
      <c r="X3728" s="15"/>
      <c r="Y3728" s="41"/>
      <c r="Z3728" s="41"/>
      <c r="AA3728" s="41"/>
      <c r="AB3728" s="15"/>
      <c r="AC3728" s="15"/>
      <c r="AD3728" s="15"/>
      <c r="AE3728" s="15"/>
      <c r="AF3728" s="15"/>
      <c r="AG3728" s="15"/>
      <c r="AH3728" s="15"/>
      <c r="AI3728" s="15"/>
      <c r="AJ3728" s="15"/>
      <c r="AK3728" s="15"/>
      <c r="AL3728" s="15"/>
      <c r="AM3728" s="15"/>
      <c r="AN3728" s="15"/>
      <c r="AO3728" s="15"/>
      <c r="AP3728" s="15"/>
      <c r="AQ3728" s="15"/>
      <c r="AR3728" s="15"/>
      <c r="AS3728" s="15"/>
      <c r="AT3728" s="15"/>
      <c r="AU3728" s="15"/>
      <c r="AV3728" s="15"/>
      <c r="AW3728" s="15"/>
      <c r="AX3728" s="82"/>
      <c r="AY3728" s="82"/>
      <c r="AZ3728" s="10">
        <v>1</v>
      </c>
      <c r="BA3728" t="s">
        <v>22</v>
      </c>
      <c r="BB3728" t="s">
        <v>23</v>
      </c>
      <c r="BD3728" s="7" t="str">
        <f t="shared" si="116"/>
        <v>7241926942Shopee</v>
      </c>
    </row>
    <row r="3729" spans="2:57" ht="13.5" customHeight="1" x14ac:dyDescent="0.35">
      <c r="B3729" s="10" t="s">
        <v>17</v>
      </c>
      <c r="C3729" s="10" t="s">
        <v>806</v>
      </c>
      <c r="D3729" s="10" t="s">
        <v>549</v>
      </c>
      <c r="E3729" s="10" t="s">
        <v>194</v>
      </c>
      <c r="F3729" s="96" t="s">
        <v>10095</v>
      </c>
      <c r="G3729" s="138">
        <v>11744438856</v>
      </c>
      <c r="H3729" s="96" t="s">
        <v>14492</v>
      </c>
      <c r="I3729" s="96" t="s">
        <v>9911</v>
      </c>
      <c r="J3729" s="10" t="s">
        <v>14493</v>
      </c>
      <c r="K3729" s="102" t="s">
        <v>9840</v>
      </c>
      <c r="L3729" s="98">
        <f>IFERROR(VLOOKUP($F3729&amp;$C3729,Sales!$J:$W,9,0),0)</f>
        <v>0</v>
      </c>
      <c r="M3729" s="98">
        <f>IFERROR(VLOOKUP($F3729&amp;$C3729,Sales!$J:$W,10,0),0)</f>
        <v>0</v>
      </c>
      <c r="N3729" s="98">
        <f>IFERROR(VLOOKUP($F3729&amp;$C3729,Sales!$J:$W,11,0),0)</f>
        <v>0</v>
      </c>
      <c r="O3729" s="98">
        <f>IFERROR(VLOOKUP($F3729&amp;$C3729,Sales!$J:$W,12,0),0)</f>
        <v>0</v>
      </c>
      <c r="P3729" s="98">
        <f>IFERROR(VLOOKUP($F3729&amp;$C3729,Sales!$J:$W,13,0),0)</f>
        <v>0</v>
      </c>
      <c r="Q3729" s="98">
        <f>IFERROR(VLOOKUP($F3729&amp;$C3729,Sales!$A:$H,7,0),0)</f>
        <v>0</v>
      </c>
      <c r="R3729" s="41" t="str">
        <f t="shared" si="117"/>
        <v>ERROR</v>
      </c>
      <c r="S3729" s="15"/>
      <c r="T3729" s="15"/>
      <c r="U3729" s="15"/>
      <c r="V3729" s="15"/>
      <c r="W3729" s="15"/>
      <c r="X3729" s="15"/>
      <c r="Y3729" s="41"/>
      <c r="Z3729" s="41"/>
      <c r="AA3729" s="41"/>
      <c r="AB3729" s="15"/>
      <c r="AC3729" s="15"/>
      <c r="AD3729" s="15"/>
      <c r="AE3729" s="15"/>
      <c r="AF3729" s="15"/>
      <c r="AG3729" s="15"/>
      <c r="AH3729" s="15"/>
      <c r="AI3729" s="15"/>
      <c r="AJ3729" s="41"/>
      <c r="AK3729" s="15"/>
      <c r="AL3729" s="15"/>
      <c r="AM3729" s="15"/>
      <c r="AN3729" s="15"/>
      <c r="AO3729" s="15"/>
      <c r="AP3729" s="15"/>
      <c r="AQ3729" s="15"/>
      <c r="AR3729" s="15"/>
      <c r="AS3729" s="15"/>
      <c r="AT3729" s="15"/>
      <c r="AU3729" s="15"/>
      <c r="AV3729" s="15"/>
      <c r="AW3729" s="15"/>
      <c r="AX3729" s="15"/>
      <c r="AY3729" s="15"/>
      <c r="AZ3729" s="10">
        <v>1</v>
      </c>
      <c r="BA3729" s="100" t="s">
        <v>14193</v>
      </c>
      <c r="BB3729" t="s">
        <v>88</v>
      </c>
      <c r="BD3729" s="7" t="str">
        <f t="shared" si="116"/>
        <v>11744438856Shopee</v>
      </c>
      <c r="BE3729" s="101"/>
    </row>
    <row r="3730" spans="2:57" ht="13.5" customHeight="1" x14ac:dyDescent="0.35">
      <c r="B3730" s="10" t="s">
        <v>17</v>
      </c>
      <c r="C3730" s="10" t="s">
        <v>806</v>
      </c>
      <c r="D3730" s="10" t="s">
        <v>193</v>
      </c>
      <c r="E3730" s="10" t="s">
        <v>194</v>
      </c>
      <c r="F3730" s="10" t="s">
        <v>1843</v>
      </c>
      <c r="G3730" s="137">
        <v>7441927446</v>
      </c>
      <c r="H3730" s="10" t="s">
        <v>12487</v>
      </c>
      <c r="I3730" s="10">
        <v>0</v>
      </c>
      <c r="J3730" s="10" t="s">
        <v>4001</v>
      </c>
      <c r="K3730" s="102" t="s">
        <v>2849</v>
      </c>
      <c r="L3730" s="98">
        <f>IFERROR(VLOOKUP($F3730&amp;$C3730,Sales!$J:$W,9,0),0)</f>
        <v>0</v>
      </c>
      <c r="M3730" s="98">
        <f>IFERROR(VLOOKUP($F3730&amp;$C3730,Sales!$J:$W,10,0),0)</f>
        <v>0</v>
      </c>
      <c r="N3730" s="98">
        <f>IFERROR(VLOOKUP($F3730&amp;$C3730,Sales!$J:$W,11,0),0)</f>
        <v>0</v>
      </c>
      <c r="O3730" s="98">
        <f>IFERROR(VLOOKUP($F3730&amp;$C3730,Sales!$J:$W,12,0),0)</f>
        <v>0</v>
      </c>
      <c r="P3730" s="98">
        <f>IFERROR(VLOOKUP($F3730&amp;$C3730,Sales!$J:$W,13,0),0)</f>
        <v>0</v>
      </c>
      <c r="Q3730" s="98">
        <f>IFERROR(VLOOKUP($F3730&amp;$C3730,Sales!$A:$H,7,0),0)</f>
        <v>0</v>
      </c>
      <c r="R3730" s="41" t="str">
        <f t="shared" si="117"/>
        <v>ERROR</v>
      </c>
      <c r="S3730" s="15"/>
      <c r="T3730" s="15"/>
      <c r="U3730" s="15"/>
      <c r="V3730" s="15"/>
      <c r="W3730" s="15"/>
      <c r="X3730" s="15"/>
      <c r="Y3730" s="41"/>
      <c r="Z3730" s="41"/>
      <c r="AA3730" s="41"/>
      <c r="AB3730" s="15"/>
      <c r="AC3730" s="15"/>
      <c r="AD3730" s="15"/>
      <c r="AE3730" s="15"/>
      <c r="AF3730" s="15"/>
      <c r="AG3730" s="15"/>
      <c r="AH3730" s="15"/>
      <c r="AI3730" s="15"/>
      <c r="AJ3730" s="15"/>
      <c r="AK3730" s="15"/>
      <c r="AL3730" s="15"/>
      <c r="AM3730" s="15"/>
      <c r="AN3730" s="15"/>
      <c r="AO3730" s="15"/>
      <c r="AP3730" s="15"/>
      <c r="AQ3730" s="15"/>
      <c r="AR3730" s="15"/>
      <c r="AS3730" s="15"/>
      <c r="AT3730" s="15"/>
      <c r="AU3730" s="15"/>
      <c r="AV3730" s="15"/>
      <c r="AW3730" s="15"/>
      <c r="AX3730" s="82"/>
      <c r="AY3730" s="82"/>
      <c r="AZ3730" s="10">
        <v>1</v>
      </c>
      <c r="BA3730" t="s">
        <v>22</v>
      </c>
      <c r="BB3730" t="s">
        <v>23</v>
      </c>
      <c r="BD3730" s="7" t="str">
        <f t="shared" si="116"/>
        <v>7441927446Shopee</v>
      </c>
    </row>
    <row r="3731" spans="2:57" ht="13.5" customHeight="1" x14ac:dyDescent="0.35">
      <c r="B3731" s="10" t="s">
        <v>17</v>
      </c>
      <c r="C3731" s="10" t="s">
        <v>806</v>
      </c>
      <c r="D3731" s="10" t="s">
        <v>193</v>
      </c>
      <c r="E3731" s="10" t="s">
        <v>194</v>
      </c>
      <c r="F3731" s="10">
        <v>0</v>
      </c>
      <c r="G3731" s="137">
        <v>3332748153</v>
      </c>
      <c r="H3731" s="10" t="s">
        <v>12488</v>
      </c>
      <c r="I3731" s="10">
        <v>0</v>
      </c>
      <c r="J3731" t="s">
        <v>11588</v>
      </c>
      <c r="K3731" s="102" t="s">
        <v>10208</v>
      </c>
      <c r="L3731" s="98">
        <f>IFERROR(VLOOKUP($F3731&amp;$C3731,Sales!$J:$W,9,0),0)</f>
        <v>0</v>
      </c>
      <c r="M3731" s="98">
        <f>IFERROR(VLOOKUP($F3731&amp;$C3731,Sales!$J:$W,10,0),0)</f>
        <v>0</v>
      </c>
      <c r="N3731" s="98">
        <f>IFERROR(VLOOKUP($F3731&amp;$C3731,Sales!$J:$W,11,0),0)</f>
        <v>0</v>
      </c>
      <c r="O3731" s="98">
        <f>IFERROR(VLOOKUP($F3731&amp;$C3731,Sales!$J:$W,12,0),0)</f>
        <v>0</v>
      </c>
      <c r="P3731" s="98">
        <f>IFERROR(VLOOKUP($F3731&amp;$C3731,Sales!$J:$W,13,0),0)</f>
        <v>0</v>
      </c>
      <c r="Q3731" s="98">
        <f>IFERROR(VLOOKUP($F3731&amp;$C3731,Sales!$A:$H,7,0),0)</f>
        <v>0</v>
      </c>
      <c r="R3731" s="41" t="str">
        <f t="shared" si="117"/>
        <v>ERROR</v>
      </c>
      <c r="S3731" s="15"/>
      <c r="T3731" s="15"/>
      <c r="U3731" s="15"/>
      <c r="V3731" s="15"/>
      <c r="W3731" s="15"/>
      <c r="X3731" s="15"/>
      <c r="Y3731" s="41"/>
      <c r="Z3731" s="41"/>
      <c r="AA3731" s="41"/>
      <c r="AB3731" s="15"/>
      <c r="AC3731" s="15"/>
      <c r="AD3731" s="15"/>
      <c r="AE3731" s="15"/>
      <c r="AF3731" s="15"/>
      <c r="AG3731" s="15"/>
      <c r="AH3731" s="15"/>
      <c r="AI3731" s="41"/>
      <c r="AJ3731" s="15"/>
      <c r="AK3731" s="15"/>
      <c r="AL3731" s="15"/>
      <c r="AM3731" s="15"/>
      <c r="AN3731" s="15"/>
      <c r="AO3731" s="15"/>
      <c r="AP3731" s="15"/>
      <c r="AQ3731" s="15"/>
      <c r="AR3731" s="15"/>
      <c r="AS3731" s="15"/>
      <c r="AT3731" s="15"/>
      <c r="AU3731" s="15"/>
      <c r="AV3731" s="15"/>
      <c r="AW3731" s="15"/>
      <c r="AX3731" s="82"/>
      <c r="AY3731" s="82"/>
      <c r="AZ3731" s="10">
        <v>1</v>
      </c>
      <c r="BA3731" t="s">
        <v>22</v>
      </c>
      <c r="BB3731" t="s">
        <v>23</v>
      </c>
      <c r="BD3731" s="7" t="str">
        <f t="shared" si="116"/>
        <v>3332748153Shopee</v>
      </c>
    </row>
    <row r="3732" spans="2:57" ht="13.5" customHeight="1" x14ac:dyDescent="0.35">
      <c r="B3732" s="10" t="s">
        <v>17</v>
      </c>
      <c r="C3732" s="10" t="s">
        <v>806</v>
      </c>
      <c r="D3732" s="10" t="s">
        <v>549</v>
      </c>
      <c r="E3732" s="10" t="s">
        <v>194</v>
      </c>
      <c r="F3732" s="96" t="s">
        <v>10097</v>
      </c>
      <c r="G3732" s="138">
        <v>13402311799</v>
      </c>
      <c r="H3732" s="96" t="s">
        <v>14494</v>
      </c>
      <c r="I3732" s="96" t="s">
        <v>9914</v>
      </c>
      <c r="J3732" s="10" t="s">
        <v>14495</v>
      </c>
      <c r="K3732" s="102" t="s">
        <v>9850</v>
      </c>
      <c r="L3732" s="98">
        <f>IFERROR(VLOOKUP($F3732&amp;$C3732,Sales!$J:$W,9,0),0)</f>
        <v>0</v>
      </c>
      <c r="M3732" s="98">
        <f>IFERROR(VLOOKUP($F3732&amp;$C3732,Sales!$J:$W,10,0),0)</f>
        <v>0</v>
      </c>
      <c r="N3732" s="98">
        <f>IFERROR(VLOOKUP($F3732&amp;$C3732,Sales!$J:$W,11,0),0)</f>
        <v>0</v>
      </c>
      <c r="O3732" s="98">
        <f>IFERROR(VLOOKUP($F3732&amp;$C3732,Sales!$J:$W,12,0),0)</f>
        <v>0</v>
      </c>
      <c r="P3732" s="98">
        <f>IFERROR(VLOOKUP($F3732&amp;$C3732,Sales!$J:$W,13,0),0)</f>
        <v>0</v>
      </c>
      <c r="Q3732" s="98">
        <f>IFERROR(VLOOKUP($F3732&amp;$C3732,Sales!$A:$H,7,0),0)</f>
        <v>0</v>
      </c>
      <c r="R3732" s="41" t="str">
        <f t="shared" si="117"/>
        <v>ERROR</v>
      </c>
      <c r="S3732" s="15"/>
      <c r="T3732" s="15"/>
      <c r="U3732" s="15"/>
      <c r="V3732" s="15"/>
      <c r="W3732" s="15"/>
      <c r="X3732" s="15"/>
      <c r="Y3732" s="41"/>
      <c r="Z3732" s="41"/>
      <c r="AA3732" s="41"/>
      <c r="AB3732" s="15"/>
      <c r="AC3732" s="15"/>
      <c r="AD3732" s="15"/>
      <c r="AE3732" s="15"/>
      <c r="AF3732" s="15"/>
      <c r="AG3732" s="15"/>
      <c r="AH3732" s="15"/>
      <c r="AI3732" s="15"/>
      <c r="AJ3732" s="41"/>
      <c r="AK3732" s="15"/>
      <c r="AL3732" s="15"/>
      <c r="AM3732" s="15"/>
      <c r="AN3732" s="15"/>
      <c r="AO3732" s="15"/>
      <c r="AP3732" s="15"/>
      <c r="AQ3732" s="15"/>
      <c r="AR3732" s="15"/>
      <c r="AS3732" s="15"/>
      <c r="AT3732" s="15"/>
      <c r="AU3732" s="15"/>
      <c r="AV3732" s="15"/>
      <c r="AW3732" s="15"/>
      <c r="AX3732" s="15"/>
      <c r="AY3732" s="15"/>
      <c r="AZ3732" s="10">
        <v>1</v>
      </c>
      <c r="BA3732" s="100" t="s">
        <v>14193</v>
      </c>
      <c r="BB3732" t="s">
        <v>88</v>
      </c>
      <c r="BD3732" s="7" t="str">
        <f t="shared" si="116"/>
        <v>13402311799Shopee</v>
      </c>
      <c r="BE3732" s="101"/>
    </row>
    <row r="3733" spans="2:57" ht="13.5" customHeight="1" x14ac:dyDescent="0.35">
      <c r="B3733" s="10" t="s">
        <v>17</v>
      </c>
      <c r="C3733" s="10" t="s">
        <v>806</v>
      </c>
      <c r="D3733" s="10" t="s">
        <v>193</v>
      </c>
      <c r="E3733" s="10" t="s">
        <v>194</v>
      </c>
      <c r="F3733" s="10" t="s">
        <v>3408</v>
      </c>
      <c r="G3733" s="137">
        <v>4541927208</v>
      </c>
      <c r="H3733" s="10">
        <v>4541927208</v>
      </c>
      <c r="I3733" s="10">
        <v>0</v>
      </c>
      <c r="J3733" t="s">
        <v>4032</v>
      </c>
      <c r="K3733" s="102" t="s">
        <v>2901</v>
      </c>
      <c r="L3733" s="98">
        <f>IFERROR(VLOOKUP($F3733&amp;$C3733,Sales!$J:$W,9,0),0)</f>
        <v>0</v>
      </c>
      <c r="M3733" s="98">
        <f>IFERROR(VLOOKUP($F3733&amp;$C3733,Sales!$J:$W,10,0),0)</f>
        <v>0</v>
      </c>
      <c r="N3733" s="98">
        <f>IFERROR(VLOOKUP($F3733&amp;$C3733,Sales!$J:$W,11,0),0)</f>
        <v>0</v>
      </c>
      <c r="O3733" s="98">
        <f>IFERROR(VLOOKUP($F3733&amp;$C3733,Sales!$J:$W,12,0),0)</f>
        <v>0</v>
      </c>
      <c r="P3733" s="98">
        <f>IFERROR(VLOOKUP($F3733&amp;$C3733,Sales!$J:$W,13,0),0)</f>
        <v>0</v>
      </c>
      <c r="Q3733" s="98">
        <f>IFERROR(VLOOKUP($F3733&amp;$C3733,Sales!$A:$H,7,0),0)</f>
        <v>0</v>
      </c>
      <c r="R3733" s="41" t="str">
        <f t="shared" si="117"/>
        <v>ERROR</v>
      </c>
      <c r="S3733" s="15"/>
      <c r="T3733" s="15"/>
      <c r="U3733" s="15"/>
      <c r="V3733" s="15"/>
      <c r="W3733" s="15"/>
      <c r="X3733" s="15"/>
      <c r="Y3733" s="41"/>
      <c r="Z3733" s="41"/>
      <c r="AA3733" s="41"/>
      <c r="AB3733" s="15"/>
      <c r="AC3733" s="15"/>
      <c r="AD3733" s="15"/>
      <c r="AE3733" s="15"/>
      <c r="AF3733" s="15"/>
      <c r="AG3733" s="15"/>
      <c r="AH3733" s="15"/>
      <c r="AI3733" s="15"/>
      <c r="AJ3733" s="15"/>
      <c r="AK3733" s="15"/>
      <c r="AL3733" s="15"/>
      <c r="AM3733" s="15"/>
      <c r="AN3733" s="15"/>
      <c r="AO3733" s="15"/>
      <c r="AP3733" s="15"/>
      <c r="AQ3733" s="15"/>
      <c r="AR3733" s="15"/>
      <c r="AS3733" s="15"/>
      <c r="AT3733" s="15"/>
      <c r="AU3733" s="15"/>
      <c r="AV3733" s="15"/>
      <c r="AW3733" s="15"/>
      <c r="AX3733" s="82"/>
      <c r="AY3733" s="82"/>
      <c r="AZ3733" s="10">
        <v>1</v>
      </c>
      <c r="BA3733" t="s">
        <v>22</v>
      </c>
      <c r="BB3733" t="s">
        <v>23</v>
      </c>
      <c r="BD3733" s="7" t="str">
        <f t="shared" si="116"/>
        <v>4541927208Shopee</v>
      </c>
    </row>
    <row r="3734" spans="2:57" ht="13.5" customHeight="1" x14ac:dyDescent="0.35">
      <c r="B3734" s="10" t="s">
        <v>17</v>
      </c>
      <c r="C3734" s="10" t="s">
        <v>806</v>
      </c>
      <c r="D3734" s="10" t="s">
        <v>549</v>
      </c>
      <c r="E3734" s="10" t="s">
        <v>194</v>
      </c>
      <c r="F3734" s="10">
        <v>0</v>
      </c>
      <c r="G3734" s="137">
        <v>13604780762</v>
      </c>
      <c r="H3734" s="10" t="s">
        <v>14496</v>
      </c>
      <c r="I3734" s="10" t="s">
        <v>9919</v>
      </c>
      <c r="J3734" s="10" t="s">
        <v>14497</v>
      </c>
      <c r="K3734" s="102" t="s">
        <v>9853</v>
      </c>
      <c r="L3734" s="98">
        <f>IFERROR(VLOOKUP($F3734&amp;$C3734,Sales!$J:$W,9,0),0)</f>
        <v>0</v>
      </c>
      <c r="M3734" s="98">
        <f>IFERROR(VLOOKUP($F3734&amp;$C3734,Sales!$J:$W,10,0),0)</f>
        <v>0</v>
      </c>
      <c r="N3734" s="98">
        <f>IFERROR(VLOOKUP($F3734&amp;$C3734,Sales!$J:$W,11,0),0)</f>
        <v>0</v>
      </c>
      <c r="O3734" s="98">
        <f>IFERROR(VLOOKUP($F3734&amp;$C3734,Sales!$J:$W,12,0),0)</f>
        <v>0</v>
      </c>
      <c r="P3734" s="98">
        <f>IFERROR(VLOOKUP($F3734&amp;$C3734,Sales!$J:$W,13,0),0)</f>
        <v>0</v>
      </c>
      <c r="Q3734" s="98">
        <f>IFERROR(VLOOKUP($F3734&amp;$C3734,Sales!$A:$H,7,0),0)</f>
        <v>0</v>
      </c>
      <c r="R3734" s="41" t="str">
        <f t="shared" si="117"/>
        <v>ERROR</v>
      </c>
      <c r="S3734" s="15"/>
      <c r="T3734" s="15"/>
      <c r="U3734" s="15"/>
      <c r="V3734" s="15"/>
      <c r="W3734" s="15"/>
      <c r="X3734" s="15"/>
      <c r="Y3734" s="41"/>
      <c r="Z3734" s="41"/>
      <c r="AA3734" s="41"/>
      <c r="AB3734" s="15"/>
      <c r="AC3734" s="15"/>
      <c r="AD3734" s="15"/>
      <c r="AE3734" s="15"/>
      <c r="AF3734" s="15"/>
      <c r="AG3734" s="15"/>
      <c r="AH3734" s="15"/>
      <c r="AI3734" s="15"/>
      <c r="AJ3734" s="41"/>
      <c r="AK3734" s="15"/>
      <c r="AL3734" s="15"/>
      <c r="AM3734" s="15"/>
      <c r="AN3734" s="15"/>
      <c r="AO3734" s="15"/>
      <c r="AP3734" s="15"/>
      <c r="AQ3734" s="15"/>
      <c r="AR3734" s="15"/>
      <c r="AS3734" s="15"/>
      <c r="AT3734" s="15"/>
      <c r="AU3734" s="15"/>
      <c r="AV3734" s="15"/>
      <c r="AW3734" s="15"/>
      <c r="AX3734" s="15"/>
      <c r="AY3734" s="15"/>
      <c r="AZ3734" s="10">
        <v>1</v>
      </c>
      <c r="BA3734" s="100" t="s">
        <v>14193</v>
      </c>
      <c r="BB3734" t="s">
        <v>88</v>
      </c>
      <c r="BD3734" s="7" t="str">
        <f t="shared" si="116"/>
        <v>13604780762Shopee</v>
      </c>
      <c r="BE3734" s="101"/>
    </row>
    <row r="3735" spans="2:57" ht="13.5" customHeight="1" x14ac:dyDescent="0.35">
      <c r="B3735" s="10" t="s">
        <v>17</v>
      </c>
      <c r="C3735" s="10" t="s">
        <v>806</v>
      </c>
      <c r="D3735" s="10" t="s">
        <v>549</v>
      </c>
      <c r="E3735" s="10" t="s">
        <v>194</v>
      </c>
      <c r="F3735" s="10">
        <v>0</v>
      </c>
      <c r="G3735" s="137">
        <v>11445785024</v>
      </c>
      <c r="H3735" s="10" t="s">
        <v>14498</v>
      </c>
      <c r="I3735" s="10" t="s">
        <v>9921</v>
      </c>
      <c r="J3735" s="10" t="s">
        <v>14499</v>
      </c>
      <c r="K3735" s="102" t="s">
        <v>10409</v>
      </c>
      <c r="L3735" s="98">
        <f>IFERROR(VLOOKUP($F3735&amp;$C3735,Sales!$J:$W,9,0),0)</f>
        <v>0</v>
      </c>
      <c r="M3735" s="98">
        <f>IFERROR(VLOOKUP($F3735&amp;$C3735,Sales!$J:$W,10,0),0)</f>
        <v>0</v>
      </c>
      <c r="N3735" s="98">
        <f>IFERROR(VLOOKUP($F3735&amp;$C3735,Sales!$J:$W,11,0),0)</f>
        <v>0</v>
      </c>
      <c r="O3735" s="98">
        <f>IFERROR(VLOOKUP($F3735&amp;$C3735,Sales!$J:$W,12,0),0)</f>
        <v>0</v>
      </c>
      <c r="P3735" s="98">
        <f>IFERROR(VLOOKUP($F3735&amp;$C3735,Sales!$J:$W,13,0),0)</f>
        <v>0</v>
      </c>
      <c r="Q3735" s="98">
        <f>IFERROR(VLOOKUP($F3735&amp;$C3735,Sales!$A:$H,7,0),0)</f>
        <v>0</v>
      </c>
      <c r="R3735" s="41" t="str">
        <f t="shared" si="117"/>
        <v>ERROR</v>
      </c>
      <c r="S3735" s="15"/>
      <c r="T3735" s="15"/>
      <c r="U3735" s="15"/>
      <c r="V3735" s="15"/>
      <c r="W3735" s="15"/>
      <c r="X3735" s="15"/>
      <c r="Y3735" s="41"/>
      <c r="Z3735" s="41"/>
      <c r="AA3735" s="41"/>
      <c r="AB3735" s="15"/>
      <c r="AC3735" s="15"/>
      <c r="AD3735" s="15"/>
      <c r="AE3735" s="15"/>
      <c r="AF3735" s="15"/>
      <c r="AG3735" s="15"/>
      <c r="AH3735" s="15"/>
      <c r="AI3735" s="15"/>
      <c r="AJ3735" s="41"/>
      <c r="AK3735" s="15"/>
      <c r="AL3735" s="15"/>
      <c r="AM3735" s="15"/>
      <c r="AN3735" s="15"/>
      <c r="AO3735" s="15"/>
      <c r="AP3735" s="15"/>
      <c r="AQ3735" s="15"/>
      <c r="AR3735" s="15"/>
      <c r="AS3735" s="15"/>
      <c r="AT3735" s="15"/>
      <c r="AU3735" s="15"/>
      <c r="AV3735" s="15"/>
      <c r="AW3735" s="15"/>
      <c r="AX3735" s="15"/>
      <c r="AY3735" s="15"/>
      <c r="AZ3735" s="10">
        <v>1</v>
      </c>
      <c r="BA3735" s="100" t="s">
        <v>14193</v>
      </c>
      <c r="BB3735" t="s">
        <v>88</v>
      </c>
      <c r="BD3735" s="7" t="str">
        <f t="shared" si="116"/>
        <v>11445785024Shopee</v>
      </c>
      <c r="BE3735" s="101"/>
    </row>
    <row r="3736" spans="2:57" ht="13.5" customHeight="1" x14ac:dyDescent="0.35">
      <c r="B3736" s="10" t="s">
        <v>17</v>
      </c>
      <c r="C3736" s="10" t="s">
        <v>806</v>
      </c>
      <c r="D3736" s="10" t="s">
        <v>65</v>
      </c>
      <c r="E3736" s="10" t="s">
        <v>66</v>
      </c>
      <c r="F3736" s="96">
        <v>0</v>
      </c>
      <c r="G3736" s="138">
        <v>8645231419</v>
      </c>
      <c r="H3736" s="96" t="s">
        <v>14500</v>
      </c>
      <c r="I3736" s="96">
        <v>4902430821995</v>
      </c>
      <c r="J3736" s="10" t="s">
        <v>14501</v>
      </c>
      <c r="K3736" s="102" t="s">
        <v>14502</v>
      </c>
      <c r="L3736" s="98">
        <f>IFERROR(VLOOKUP($F3736&amp;$C3736,Sales!$J:$W,9,0),0)</f>
        <v>0</v>
      </c>
      <c r="M3736" s="98">
        <f>IFERROR(VLOOKUP($F3736&amp;$C3736,Sales!$J:$W,10,0),0)</f>
        <v>0</v>
      </c>
      <c r="N3736" s="98">
        <f>IFERROR(VLOOKUP($F3736&amp;$C3736,Sales!$J:$W,11,0),0)</f>
        <v>0</v>
      </c>
      <c r="O3736" s="98">
        <f>IFERROR(VLOOKUP($F3736&amp;$C3736,Sales!$J:$W,12,0),0)</f>
        <v>0</v>
      </c>
      <c r="P3736" s="98">
        <f>IFERROR(VLOOKUP($F3736&amp;$C3736,Sales!$J:$W,13,0),0)</f>
        <v>0</v>
      </c>
      <c r="Q3736" s="98">
        <f>IFERROR(VLOOKUP($F3736&amp;$C3736,Sales!$A:$H,7,0),0)</f>
        <v>0</v>
      </c>
      <c r="R3736" s="41" t="str">
        <f t="shared" si="117"/>
        <v>ERROR</v>
      </c>
      <c r="S3736" s="15"/>
      <c r="T3736" s="15"/>
      <c r="U3736" s="15"/>
      <c r="V3736" s="15"/>
      <c r="W3736" s="15"/>
      <c r="X3736" s="15"/>
      <c r="Y3736" s="41"/>
      <c r="Z3736" s="41"/>
      <c r="AA3736" s="41"/>
      <c r="AB3736" s="15"/>
      <c r="AC3736" s="15"/>
      <c r="AD3736" s="15"/>
      <c r="AE3736" s="15"/>
      <c r="AF3736" s="15"/>
      <c r="AG3736" s="15"/>
      <c r="AH3736" s="15"/>
      <c r="AI3736" s="15"/>
      <c r="AJ3736" s="41"/>
      <c r="AK3736" s="15"/>
      <c r="AL3736" s="15"/>
      <c r="AM3736" s="15"/>
      <c r="AN3736" s="15"/>
      <c r="AO3736" s="15"/>
      <c r="AP3736" s="15"/>
      <c r="AQ3736" s="15"/>
      <c r="AR3736" s="15"/>
      <c r="AS3736" s="15"/>
      <c r="AT3736" s="15"/>
      <c r="AU3736" s="15"/>
      <c r="AV3736" s="15"/>
      <c r="AW3736" s="15"/>
      <c r="AX3736" s="15"/>
      <c r="AY3736" s="15"/>
      <c r="AZ3736" s="10">
        <v>1</v>
      </c>
      <c r="BA3736" s="100" t="s">
        <v>14193</v>
      </c>
      <c r="BB3736" t="s">
        <v>88</v>
      </c>
      <c r="BD3736" s="7" t="str">
        <f t="shared" si="116"/>
        <v>8645231419Shopee</v>
      </c>
      <c r="BE3736" s="101"/>
    </row>
    <row r="3737" spans="2:57" ht="13.5" customHeight="1" x14ac:dyDescent="0.35">
      <c r="B3737" s="10" t="s">
        <v>17</v>
      </c>
      <c r="C3737" s="10" t="s">
        <v>806</v>
      </c>
      <c r="D3737" s="10" t="s">
        <v>193</v>
      </c>
      <c r="E3737" s="10" t="s">
        <v>194</v>
      </c>
      <c r="F3737" s="10">
        <v>0</v>
      </c>
      <c r="G3737" s="137">
        <v>5030939199</v>
      </c>
      <c r="H3737" s="10" t="s">
        <v>12704</v>
      </c>
      <c r="I3737" s="10">
        <v>0</v>
      </c>
      <c r="J3737" s="10" t="s">
        <v>4039</v>
      </c>
      <c r="K3737" s="102" t="s">
        <v>2912</v>
      </c>
      <c r="L3737" s="98">
        <f>IFERROR(VLOOKUP($F3737&amp;$C3737,Sales!$J:$W,9,0),0)</f>
        <v>0</v>
      </c>
      <c r="M3737" s="98">
        <f>IFERROR(VLOOKUP($F3737&amp;$C3737,Sales!$J:$W,10,0),0)</f>
        <v>0</v>
      </c>
      <c r="N3737" s="98">
        <f>IFERROR(VLOOKUP($F3737&amp;$C3737,Sales!$J:$W,11,0),0)</f>
        <v>0</v>
      </c>
      <c r="O3737" s="98">
        <f>IFERROR(VLOOKUP($F3737&amp;$C3737,Sales!$J:$W,12,0),0)</f>
        <v>0</v>
      </c>
      <c r="P3737" s="98">
        <f>IFERROR(VLOOKUP($F3737&amp;$C3737,Sales!$J:$W,13,0),0)</f>
        <v>0</v>
      </c>
      <c r="Q3737" s="98">
        <f>IFERROR(VLOOKUP($F3737&amp;$C3737,Sales!$A:$H,7,0),0)</f>
        <v>0</v>
      </c>
      <c r="R3737" s="41" t="str">
        <f t="shared" si="117"/>
        <v>ERROR</v>
      </c>
      <c r="S3737" s="15"/>
      <c r="T3737" s="15"/>
      <c r="U3737" s="15"/>
      <c r="V3737" s="15"/>
      <c r="W3737" s="15"/>
      <c r="X3737" s="15"/>
      <c r="Y3737" s="41"/>
      <c r="Z3737" s="41"/>
      <c r="AA3737" s="41"/>
      <c r="AB3737" s="15"/>
      <c r="AC3737" s="15"/>
      <c r="AD3737" s="15"/>
      <c r="AE3737" s="15"/>
      <c r="AF3737" s="15"/>
      <c r="AG3737" s="15"/>
      <c r="AH3737" s="15"/>
      <c r="AI3737" s="15"/>
      <c r="AJ3737" s="15"/>
      <c r="AK3737" s="15"/>
      <c r="AL3737" s="15"/>
      <c r="AM3737" s="15"/>
      <c r="AN3737" s="15"/>
      <c r="AO3737" s="15"/>
      <c r="AP3737" s="15"/>
      <c r="AQ3737" s="15"/>
      <c r="AR3737" s="15"/>
      <c r="AS3737" s="15"/>
      <c r="AT3737" s="15"/>
      <c r="AU3737" s="15"/>
      <c r="AV3737" s="15"/>
      <c r="AW3737" s="15"/>
      <c r="AX3737" s="82"/>
      <c r="AY3737" s="82"/>
      <c r="AZ3737" s="10">
        <v>1</v>
      </c>
      <c r="BA3737" t="s">
        <v>22</v>
      </c>
      <c r="BB3737" t="s">
        <v>23</v>
      </c>
      <c r="BD3737" s="7" t="str">
        <f t="shared" si="116"/>
        <v>5030939199Shopee</v>
      </c>
    </row>
    <row r="3738" spans="2:57" ht="13.5" customHeight="1" x14ac:dyDescent="0.35">
      <c r="B3738" s="10" t="s">
        <v>17</v>
      </c>
      <c r="C3738" s="10" t="s">
        <v>806</v>
      </c>
      <c r="D3738" s="10" t="s">
        <v>193</v>
      </c>
      <c r="E3738" s="96" t="s">
        <v>194</v>
      </c>
      <c r="F3738" s="10" t="s">
        <v>5650</v>
      </c>
      <c r="G3738" s="137">
        <v>6041929004</v>
      </c>
      <c r="H3738" s="10">
        <v>6041929004</v>
      </c>
      <c r="I3738" s="10">
        <v>0</v>
      </c>
      <c r="J3738" t="s">
        <v>4055</v>
      </c>
      <c r="K3738" s="102" t="s">
        <v>2932</v>
      </c>
      <c r="L3738" s="98">
        <f>IFERROR(VLOOKUP($F3738&amp;$C3738,Sales!$J:$W,9,0),0)</f>
        <v>0</v>
      </c>
      <c r="M3738" s="98">
        <f>IFERROR(VLOOKUP($F3738&amp;$C3738,Sales!$J:$W,10,0),0)</f>
        <v>0</v>
      </c>
      <c r="N3738" s="98">
        <f>IFERROR(VLOOKUP($F3738&amp;$C3738,Sales!$J:$W,11,0),0)</f>
        <v>0</v>
      </c>
      <c r="O3738" s="98">
        <f>IFERROR(VLOOKUP($F3738&amp;$C3738,Sales!$J:$W,12,0),0)</f>
        <v>0</v>
      </c>
      <c r="P3738" s="98">
        <f>IFERROR(VLOOKUP($F3738&amp;$C3738,Sales!$J:$W,13,0),0)</f>
        <v>0</v>
      </c>
      <c r="Q3738" s="98">
        <f>IFERROR(VLOOKUP($F3738&amp;$C3738,Sales!$A:$H,7,0),0)</f>
        <v>0</v>
      </c>
      <c r="R3738" s="41" t="str">
        <f t="shared" si="117"/>
        <v>ERROR</v>
      </c>
      <c r="S3738" s="15"/>
      <c r="T3738" s="15"/>
      <c r="U3738" s="15"/>
      <c r="V3738" s="15"/>
      <c r="W3738" s="15"/>
      <c r="X3738" s="15"/>
      <c r="Y3738" s="41"/>
      <c r="Z3738" s="41"/>
      <c r="AA3738" s="41"/>
      <c r="AB3738" s="15"/>
      <c r="AC3738" s="15"/>
      <c r="AD3738" s="15"/>
      <c r="AE3738" s="15"/>
      <c r="AF3738" s="15"/>
      <c r="AG3738" s="15"/>
      <c r="AH3738" s="15"/>
      <c r="AI3738" s="15"/>
      <c r="AJ3738" s="15"/>
      <c r="AK3738" s="15"/>
      <c r="AL3738" s="15"/>
      <c r="AM3738" s="15"/>
      <c r="AN3738" s="15"/>
      <c r="AO3738" s="15"/>
      <c r="AP3738" s="15"/>
      <c r="AQ3738" s="15"/>
      <c r="AR3738" s="15"/>
      <c r="AS3738" s="15"/>
      <c r="AT3738" s="15"/>
      <c r="AU3738" s="15"/>
      <c r="AV3738" s="15"/>
      <c r="AW3738" s="15"/>
      <c r="AX3738" s="82"/>
      <c r="AY3738" s="82"/>
      <c r="AZ3738" s="10">
        <v>1</v>
      </c>
      <c r="BA3738" t="s">
        <v>22</v>
      </c>
      <c r="BB3738" t="s">
        <v>23</v>
      </c>
      <c r="BD3738" s="7" t="str">
        <f t="shared" si="116"/>
        <v>6041929004Shopee</v>
      </c>
    </row>
    <row r="3739" spans="2:57" ht="13.5" customHeight="1" x14ac:dyDescent="0.35">
      <c r="B3739" s="10" t="s">
        <v>17</v>
      </c>
      <c r="C3739" s="10" t="s">
        <v>806</v>
      </c>
      <c r="D3739" s="10" t="s">
        <v>193</v>
      </c>
      <c r="E3739" s="96" t="s">
        <v>194</v>
      </c>
      <c r="F3739" s="10" t="s">
        <v>774</v>
      </c>
      <c r="G3739" s="137">
        <v>1019688342</v>
      </c>
      <c r="H3739" s="10" t="s">
        <v>12706</v>
      </c>
      <c r="I3739" s="10" t="s">
        <v>775</v>
      </c>
      <c r="J3739" s="10" t="s">
        <v>3982</v>
      </c>
      <c r="K3739" s="105" t="s">
        <v>2777</v>
      </c>
      <c r="L3739" s="98">
        <f>IFERROR(VLOOKUP($F3739&amp;$C3739,Sales!$J:$W,9,0),0)</f>
        <v>0</v>
      </c>
      <c r="M3739" s="98">
        <f>IFERROR(VLOOKUP($F3739&amp;$C3739,Sales!$J:$W,10,0),0)</f>
        <v>0</v>
      </c>
      <c r="N3739" s="98">
        <f>IFERROR(VLOOKUP($F3739&amp;$C3739,Sales!$J:$W,11,0),0)</f>
        <v>0</v>
      </c>
      <c r="O3739" s="98">
        <f>IFERROR(VLOOKUP($F3739&amp;$C3739,Sales!$J:$W,12,0),0)</f>
        <v>0</v>
      </c>
      <c r="P3739" s="98">
        <f>IFERROR(VLOOKUP($F3739&amp;$C3739,Sales!$J:$W,13,0),0)</f>
        <v>0</v>
      </c>
      <c r="Q3739" s="98">
        <f>IFERROR(VLOOKUP($F3739&amp;$C3739,Sales!$A:$H,7,0),0)</f>
        <v>0</v>
      </c>
      <c r="R3739" s="41" t="str">
        <f t="shared" si="117"/>
        <v>ERROR</v>
      </c>
      <c r="S3739" s="15"/>
      <c r="T3739" s="15"/>
      <c r="U3739" s="15"/>
      <c r="V3739" s="15"/>
      <c r="W3739" s="15"/>
      <c r="X3739" s="15"/>
      <c r="Y3739" s="41"/>
      <c r="Z3739" s="41"/>
      <c r="AA3739" s="41"/>
      <c r="AB3739" s="15"/>
      <c r="AC3739" s="15"/>
      <c r="AD3739" s="15"/>
      <c r="AE3739" s="15"/>
      <c r="AF3739" s="15"/>
      <c r="AG3739" s="15"/>
      <c r="AH3739" s="15"/>
      <c r="AI3739" s="15"/>
      <c r="AJ3739" s="15"/>
      <c r="AK3739" s="15"/>
      <c r="AL3739" s="15"/>
      <c r="AM3739" s="15"/>
      <c r="AN3739" s="15"/>
      <c r="AO3739" s="15"/>
      <c r="AP3739" s="15"/>
      <c r="AQ3739" s="15"/>
      <c r="AR3739" s="15"/>
      <c r="AS3739" s="15"/>
      <c r="AT3739" s="15"/>
      <c r="AU3739" s="15"/>
      <c r="AV3739" s="15"/>
      <c r="AW3739" s="15"/>
      <c r="AX3739" s="82"/>
      <c r="AY3739" s="82"/>
      <c r="AZ3739" s="10">
        <v>1</v>
      </c>
      <c r="BA3739" t="s">
        <v>22</v>
      </c>
      <c r="BB3739" t="s">
        <v>23</v>
      </c>
      <c r="BD3739" s="7" t="str">
        <f t="shared" si="116"/>
        <v>1019688342Shopee</v>
      </c>
    </row>
    <row r="3740" spans="2:57" ht="13.5" customHeight="1" x14ac:dyDescent="0.35">
      <c r="B3740" s="10" t="s">
        <v>17</v>
      </c>
      <c r="C3740" s="10" t="s">
        <v>806</v>
      </c>
      <c r="D3740" s="10" t="s">
        <v>193</v>
      </c>
      <c r="E3740" s="10" t="s">
        <v>194</v>
      </c>
      <c r="F3740" s="10" t="s">
        <v>5756</v>
      </c>
      <c r="G3740" s="137">
        <v>6384981784</v>
      </c>
      <c r="H3740" s="10" t="s">
        <v>12565</v>
      </c>
      <c r="I3740" s="10" t="s">
        <v>5707</v>
      </c>
      <c r="J3740" s="10" t="s">
        <v>5708</v>
      </c>
      <c r="K3740" s="105" t="s">
        <v>10324</v>
      </c>
      <c r="L3740" s="98">
        <f>IFERROR(VLOOKUP($F3740&amp;$C3740,Sales!$J:$W,9,0),0)</f>
        <v>0</v>
      </c>
      <c r="M3740" s="98">
        <f>IFERROR(VLOOKUP($F3740&amp;$C3740,Sales!$J:$W,10,0),0)</f>
        <v>0</v>
      </c>
      <c r="N3740" s="98">
        <f>IFERROR(VLOOKUP($F3740&amp;$C3740,Sales!$J:$W,11,0),0)</f>
        <v>0</v>
      </c>
      <c r="O3740" s="98">
        <f>IFERROR(VLOOKUP($F3740&amp;$C3740,Sales!$J:$W,12,0),0)</f>
        <v>0</v>
      </c>
      <c r="P3740" s="98">
        <f>IFERROR(VLOOKUP($F3740&amp;$C3740,Sales!$J:$W,13,0),0)</f>
        <v>0</v>
      </c>
      <c r="Q3740" s="98">
        <f>IFERROR(VLOOKUP($F3740&amp;$C3740,Sales!$A:$H,7,0),0)</f>
        <v>0</v>
      </c>
      <c r="R3740" s="41" t="str">
        <f t="shared" si="117"/>
        <v>ERROR</v>
      </c>
      <c r="S3740" s="15"/>
      <c r="T3740" s="15"/>
      <c r="U3740" s="15"/>
      <c r="V3740" s="15"/>
      <c r="W3740" s="15"/>
      <c r="X3740" s="15"/>
      <c r="Y3740" s="41"/>
      <c r="Z3740" s="41"/>
      <c r="AA3740" s="41"/>
      <c r="AB3740" s="15"/>
      <c r="AC3740" s="15"/>
      <c r="AD3740" s="15"/>
      <c r="AE3740" s="15"/>
      <c r="AF3740" s="15"/>
      <c r="AG3740" s="15"/>
      <c r="AH3740" s="15"/>
      <c r="AI3740" s="15"/>
      <c r="AJ3740" s="15"/>
      <c r="AK3740" s="15"/>
      <c r="AL3740" s="15"/>
      <c r="AM3740" s="15"/>
      <c r="AN3740" s="15"/>
      <c r="AO3740" s="15"/>
      <c r="AP3740" s="15"/>
      <c r="AQ3740" s="15"/>
      <c r="AR3740" s="15"/>
      <c r="AS3740" s="15"/>
      <c r="AT3740" s="15"/>
      <c r="AU3740" s="15"/>
      <c r="AV3740" s="15"/>
      <c r="AW3740" s="15"/>
      <c r="AX3740" s="82"/>
      <c r="AY3740" s="82"/>
      <c r="AZ3740" s="10">
        <v>1</v>
      </c>
      <c r="BA3740" t="s">
        <v>22</v>
      </c>
      <c r="BB3740" t="s">
        <v>23</v>
      </c>
      <c r="BD3740" s="7" t="str">
        <f t="shared" si="116"/>
        <v>6384981784Shopee</v>
      </c>
    </row>
    <row r="3741" spans="2:57" ht="13.5" customHeight="1" x14ac:dyDescent="0.35">
      <c r="B3741" s="10" t="s">
        <v>17</v>
      </c>
      <c r="C3741" s="10" t="s">
        <v>806</v>
      </c>
      <c r="D3741" s="10" t="s">
        <v>65</v>
      </c>
      <c r="E3741" s="10" t="s">
        <v>66</v>
      </c>
      <c r="F3741" s="96" t="s">
        <v>11566</v>
      </c>
      <c r="G3741" s="138">
        <v>8245195660</v>
      </c>
      <c r="H3741" s="96" t="s">
        <v>14503</v>
      </c>
      <c r="I3741" s="96">
        <v>4902430723626</v>
      </c>
      <c r="J3741" s="10" t="s">
        <v>14504</v>
      </c>
      <c r="K3741" s="102" t="s">
        <v>14505</v>
      </c>
      <c r="L3741" s="98">
        <f>IFERROR(VLOOKUP($F3741&amp;$C3741,Sales!$J:$W,9,0),0)</f>
        <v>0</v>
      </c>
      <c r="M3741" s="98">
        <f>IFERROR(VLOOKUP($F3741&amp;$C3741,Sales!$J:$W,10,0),0)</f>
        <v>0</v>
      </c>
      <c r="N3741" s="98">
        <f>IFERROR(VLOOKUP($F3741&amp;$C3741,Sales!$J:$W,11,0),0)</f>
        <v>0</v>
      </c>
      <c r="O3741" s="98">
        <f>IFERROR(VLOOKUP($F3741&amp;$C3741,Sales!$J:$W,12,0),0)</f>
        <v>0</v>
      </c>
      <c r="P3741" s="98">
        <f>IFERROR(VLOOKUP($F3741&amp;$C3741,Sales!$J:$W,13,0),0)</f>
        <v>0</v>
      </c>
      <c r="Q3741" s="98">
        <f>IFERROR(VLOOKUP($F3741&amp;$C3741,Sales!$A:$H,7,0),0)</f>
        <v>0</v>
      </c>
      <c r="R3741" s="41" t="str">
        <f t="shared" si="117"/>
        <v>ERROR</v>
      </c>
      <c r="S3741" s="15"/>
      <c r="T3741" s="15"/>
      <c r="U3741" s="15"/>
      <c r="V3741" s="15"/>
      <c r="W3741" s="15"/>
      <c r="X3741" s="15"/>
      <c r="Y3741" s="41"/>
      <c r="Z3741" s="41"/>
      <c r="AA3741" s="41"/>
      <c r="AB3741" s="15"/>
      <c r="AC3741" s="15"/>
      <c r="AD3741" s="15"/>
      <c r="AE3741" s="15"/>
      <c r="AF3741" s="15"/>
      <c r="AG3741" s="15"/>
      <c r="AH3741" s="15"/>
      <c r="AI3741" s="15"/>
      <c r="AJ3741" s="41"/>
      <c r="AK3741" s="15"/>
      <c r="AL3741" s="15"/>
      <c r="AM3741" s="15"/>
      <c r="AN3741" s="15"/>
      <c r="AO3741" s="15"/>
      <c r="AP3741" s="15"/>
      <c r="AQ3741" s="15"/>
      <c r="AR3741" s="15"/>
      <c r="AS3741" s="15"/>
      <c r="AT3741" s="15"/>
      <c r="AU3741" s="15"/>
      <c r="AV3741" s="15"/>
      <c r="AW3741" s="15"/>
      <c r="AX3741" s="15"/>
      <c r="AY3741" s="15"/>
      <c r="AZ3741" s="10">
        <v>1</v>
      </c>
      <c r="BA3741" s="100" t="s">
        <v>14193</v>
      </c>
      <c r="BB3741" t="s">
        <v>88</v>
      </c>
      <c r="BD3741" s="7" t="str">
        <f t="shared" si="116"/>
        <v>8245195660Shopee</v>
      </c>
      <c r="BE3741" s="101"/>
    </row>
    <row r="3742" spans="2:57" ht="13.5" customHeight="1" x14ac:dyDescent="0.35">
      <c r="B3742" s="10" t="s">
        <v>17</v>
      </c>
      <c r="C3742" s="10" t="s">
        <v>806</v>
      </c>
      <c r="D3742" s="10" t="s">
        <v>193</v>
      </c>
      <c r="E3742" s="96" t="s">
        <v>194</v>
      </c>
      <c r="F3742" s="10" t="s">
        <v>5697</v>
      </c>
      <c r="G3742" s="137">
        <v>3884939339</v>
      </c>
      <c r="H3742" s="10" t="s">
        <v>12138</v>
      </c>
      <c r="I3742" s="10">
        <v>4987176046369</v>
      </c>
      <c r="J3742" s="10" t="s">
        <v>5711</v>
      </c>
      <c r="K3742" s="102" t="s">
        <v>10232</v>
      </c>
      <c r="L3742" s="98">
        <f>IFERROR(VLOOKUP($F3742&amp;$C3742,Sales!$J:$W,9,0),0)</f>
        <v>0</v>
      </c>
      <c r="M3742" s="98">
        <f>IFERROR(VLOOKUP($F3742&amp;$C3742,Sales!$J:$W,10,0),0)</f>
        <v>0</v>
      </c>
      <c r="N3742" s="98">
        <f>IFERROR(VLOOKUP($F3742&amp;$C3742,Sales!$J:$W,11,0),0)</f>
        <v>0</v>
      </c>
      <c r="O3742" s="98">
        <f>IFERROR(VLOOKUP($F3742&amp;$C3742,Sales!$J:$W,12,0),0)</f>
        <v>0</v>
      </c>
      <c r="P3742" s="98">
        <f>IFERROR(VLOOKUP($F3742&amp;$C3742,Sales!$J:$W,13,0),0)</f>
        <v>0</v>
      </c>
      <c r="Q3742" s="98">
        <f>IFERROR(VLOOKUP($F3742&amp;$C3742,Sales!$A:$H,7,0),0)</f>
        <v>0</v>
      </c>
      <c r="R3742" s="41" t="str">
        <f t="shared" si="117"/>
        <v>ERROR</v>
      </c>
      <c r="S3742" s="15"/>
      <c r="T3742" s="15"/>
      <c r="U3742" s="15"/>
      <c r="V3742" s="15"/>
      <c r="W3742" s="15"/>
      <c r="X3742" s="15"/>
      <c r="Y3742" s="41"/>
      <c r="Z3742" s="41"/>
      <c r="AA3742" s="41"/>
      <c r="AB3742" s="15"/>
      <c r="AC3742" s="15"/>
      <c r="AD3742" s="15"/>
      <c r="AE3742" s="15"/>
      <c r="AF3742" s="15"/>
      <c r="AG3742" s="15"/>
      <c r="AH3742" s="15"/>
      <c r="AI3742" s="15"/>
      <c r="AJ3742" s="15"/>
      <c r="AK3742" s="15"/>
      <c r="AL3742" s="15"/>
      <c r="AM3742" s="15"/>
      <c r="AN3742" s="15"/>
      <c r="AO3742" s="15"/>
      <c r="AP3742" s="15"/>
      <c r="AQ3742" s="15"/>
      <c r="AR3742" s="15"/>
      <c r="AS3742" s="15"/>
      <c r="AT3742" s="15"/>
      <c r="AU3742" s="15"/>
      <c r="AV3742" s="15"/>
      <c r="AW3742" s="15"/>
      <c r="AX3742" s="82"/>
      <c r="AY3742" s="82"/>
      <c r="AZ3742" s="10">
        <v>1</v>
      </c>
      <c r="BA3742" t="s">
        <v>22</v>
      </c>
      <c r="BB3742" t="s">
        <v>23</v>
      </c>
      <c r="BD3742" s="7" t="str">
        <f t="shared" si="116"/>
        <v>3884939339Shopee</v>
      </c>
    </row>
    <row r="3743" spans="2:57" ht="13.5" customHeight="1" x14ac:dyDescent="0.35">
      <c r="B3743" s="10" t="s">
        <v>17</v>
      </c>
      <c r="C3743" s="10" t="s">
        <v>806</v>
      </c>
      <c r="D3743" s="10" t="s">
        <v>193</v>
      </c>
      <c r="E3743" s="96" t="s">
        <v>194</v>
      </c>
      <c r="F3743" s="10" t="s">
        <v>5758</v>
      </c>
      <c r="G3743" s="137">
        <v>9238779701</v>
      </c>
      <c r="H3743" s="10" t="s">
        <v>12566</v>
      </c>
      <c r="I3743" s="10" t="s">
        <v>5712</v>
      </c>
      <c r="J3743" s="10" t="s">
        <v>5713</v>
      </c>
      <c r="K3743" s="102" t="s">
        <v>10399</v>
      </c>
      <c r="L3743" s="98">
        <f>IFERROR(VLOOKUP($F3743&amp;$C3743,Sales!$J:$W,9,0),0)</f>
        <v>0</v>
      </c>
      <c r="M3743" s="98">
        <f>IFERROR(VLOOKUP($F3743&amp;$C3743,Sales!$J:$W,10,0),0)</f>
        <v>0</v>
      </c>
      <c r="N3743" s="98">
        <f>IFERROR(VLOOKUP($F3743&amp;$C3743,Sales!$J:$W,11,0),0)</f>
        <v>0</v>
      </c>
      <c r="O3743" s="98">
        <f>IFERROR(VLOOKUP($F3743&amp;$C3743,Sales!$J:$W,12,0),0)</f>
        <v>0</v>
      </c>
      <c r="P3743" s="98">
        <f>IFERROR(VLOOKUP($F3743&amp;$C3743,Sales!$J:$W,13,0),0)</f>
        <v>0</v>
      </c>
      <c r="Q3743" s="98">
        <f>IFERROR(VLOOKUP($F3743&amp;$C3743,Sales!$A:$H,7,0),0)</f>
        <v>0</v>
      </c>
      <c r="R3743" s="41" t="str">
        <f t="shared" si="117"/>
        <v>ERROR</v>
      </c>
      <c r="S3743" s="15"/>
      <c r="T3743" s="15"/>
      <c r="U3743" s="15"/>
      <c r="V3743" s="15"/>
      <c r="W3743" s="15"/>
      <c r="X3743" s="15"/>
      <c r="Y3743" s="41"/>
      <c r="Z3743" s="41"/>
      <c r="AA3743" s="41"/>
      <c r="AB3743" s="15"/>
      <c r="AC3743" s="15"/>
      <c r="AD3743" s="15"/>
      <c r="AE3743" s="15"/>
      <c r="AF3743" s="15"/>
      <c r="AG3743" s="15"/>
      <c r="AH3743" s="15"/>
      <c r="AI3743" s="15"/>
      <c r="AJ3743" s="15"/>
      <c r="AK3743" s="15"/>
      <c r="AL3743" s="15"/>
      <c r="AM3743" s="15"/>
      <c r="AN3743" s="15"/>
      <c r="AO3743" s="15"/>
      <c r="AP3743" s="15"/>
      <c r="AQ3743" s="15"/>
      <c r="AR3743" s="15"/>
      <c r="AS3743" s="15"/>
      <c r="AT3743" s="15"/>
      <c r="AU3743" s="15"/>
      <c r="AV3743" s="15"/>
      <c r="AW3743" s="15"/>
      <c r="AX3743" s="82"/>
      <c r="AY3743" s="82"/>
      <c r="AZ3743" s="10">
        <v>1</v>
      </c>
      <c r="BA3743" t="s">
        <v>22</v>
      </c>
      <c r="BB3743" t="s">
        <v>23</v>
      </c>
      <c r="BD3743" s="7" t="str">
        <f t="shared" si="116"/>
        <v>9238779701Shopee</v>
      </c>
    </row>
    <row r="3744" spans="2:57" ht="13.5" customHeight="1" x14ac:dyDescent="0.35">
      <c r="B3744" s="10" t="s">
        <v>17</v>
      </c>
      <c r="C3744" s="10" t="s">
        <v>806</v>
      </c>
      <c r="D3744" s="10" t="s">
        <v>193</v>
      </c>
      <c r="E3744" s="10" t="s">
        <v>194</v>
      </c>
      <c r="F3744" s="10" t="s">
        <v>5759</v>
      </c>
      <c r="G3744" s="137">
        <v>9638738395</v>
      </c>
      <c r="H3744" s="10" t="s">
        <v>12567</v>
      </c>
      <c r="I3744" s="10" t="s">
        <v>5714</v>
      </c>
      <c r="J3744" s="10" t="s">
        <v>5715</v>
      </c>
      <c r="K3744" s="102" t="s">
        <v>10400</v>
      </c>
      <c r="L3744" s="98">
        <f>IFERROR(VLOOKUP($F3744&amp;$C3744,Sales!$J:$W,9,0),0)</f>
        <v>0</v>
      </c>
      <c r="M3744" s="98">
        <f>IFERROR(VLOOKUP($F3744&amp;$C3744,Sales!$J:$W,10,0),0)</f>
        <v>0</v>
      </c>
      <c r="N3744" s="98">
        <f>IFERROR(VLOOKUP($F3744&amp;$C3744,Sales!$J:$W,11,0),0)</f>
        <v>0</v>
      </c>
      <c r="O3744" s="98">
        <f>IFERROR(VLOOKUP($F3744&amp;$C3744,Sales!$J:$W,12,0),0)</f>
        <v>0</v>
      </c>
      <c r="P3744" s="98">
        <f>IFERROR(VLOOKUP($F3744&amp;$C3744,Sales!$J:$W,13,0),0)</f>
        <v>0</v>
      </c>
      <c r="Q3744" s="98">
        <f>IFERROR(VLOOKUP($F3744&amp;$C3744,Sales!$A:$H,7,0),0)</f>
        <v>0</v>
      </c>
      <c r="R3744" s="41" t="str">
        <f t="shared" si="117"/>
        <v>ERROR</v>
      </c>
      <c r="S3744" s="15"/>
      <c r="T3744" s="15"/>
      <c r="U3744" s="15"/>
      <c r="V3744" s="15"/>
      <c r="W3744" s="15"/>
      <c r="X3744" s="15"/>
      <c r="Y3744" s="41"/>
      <c r="Z3744" s="41"/>
      <c r="AA3744" s="41"/>
      <c r="AB3744" s="15"/>
      <c r="AC3744" s="15"/>
      <c r="AD3744" s="15"/>
      <c r="AE3744" s="15"/>
      <c r="AF3744" s="15"/>
      <c r="AG3744" s="15"/>
      <c r="AH3744" s="15"/>
      <c r="AI3744" s="15"/>
      <c r="AJ3744" s="15"/>
      <c r="AK3744" s="15"/>
      <c r="AL3744" s="15"/>
      <c r="AM3744" s="15"/>
      <c r="AN3744" s="15"/>
      <c r="AO3744" s="15"/>
      <c r="AP3744" s="15"/>
      <c r="AQ3744" s="15"/>
      <c r="AR3744" s="15"/>
      <c r="AS3744" s="15"/>
      <c r="AT3744" s="15"/>
      <c r="AU3744" s="15"/>
      <c r="AV3744" s="15"/>
      <c r="AW3744" s="15"/>
      <c r="AX3744" s="82"/>
      <c r="AY3744" s="82"/>
      <c r="AZ3744" s="10">
        <v>1</v>
      </c>
      <c r="BA3744" t="s">
        <v>22</v>
      </c>
      <c r="BB3744" t="s">
        <v>23</v>
      </c>
      <c r="BD3744" s="7" t="str">
        <f t="shared" si="116"/>
        <v>9638738395Shopee</v>
      </c>
    </row>
    <row r="3745" spans="2:57" ht="13.5" customHeight="1" x14ac:dyDescent="0.35">
      <c r="B3745" s="10" t="s">
        <v>17</v>
      </c>
      <c r="C3745" s="10" t="s">
        <v>806</v>
      </c>
      <c r="D3745" s="10" t="s">
        <v>193</v>
      </c>
      <c r="E3745" s="10" t="s">
        <v>194</v>
      </c>
      <c r="F3745" s="96" t="s">
        <v>778</v>
      </c>
      <c r="G3745" s="138">
        <v>82157844</v>
      </c>
      <c r="H3745" s="96">
        <v>82157844</v>
      </c>
      <c r="I3745" s="96" t="s">
        <v>779</v>
      </c>
      <c r="J3745" s="10" t="s">
        <v>3753</v>
      </c>
      <c r="K3745" s="102" t="s">
        <v>13799</v>
      </c>
      <c r="L3745" s="98">
        <f>IFERROR(VLOOKUP($F3745&amp;$C3745,Sales!$J:$W,9,0),0)</f>
        <v>0</v>
      </c>
      <c r="M3745" s="98">
        <f>IFERROR(VLOOKUP($F3745&amp;$C3745,Sales!$J:$W,10,0),0)</f>
        <v>0</v>
      </c>
      <c r="N3745" s="98">
        <f>IFERROR(VLOOKUP($F3745&amp;$C3745,Sales!$J:$W,11,0),0)</f>
        <v>0</v>
      </c>
      <c r="O3745" s="98">
        <f>IFERROR(VLOOKUP($F3745&amp;$C3745,Sales!$J:$W,12,0),0)</f>
        <v>0</v>
      </c>
      <c r="P3745" s="98">
        <f>IFERROR(VLOOKUP($F3745&amp;$C3745,Sales!$J:$W,13,0),0)</f>
        <v>0</v>
      </c>
      <c r="Q3745" s="98">
        <f>IFERROR(VLOOKUP($F3745&amp;$C3745,Sales!$A:$H,7,0),0)</f>
        <v>0</v>
      </c>
      <c r="R3745" s="41" t="str">
        <f t="shared" si="117"/>
        <v>ERROR</v>
      </c>
      <c r="S3745" s="15"/>
      <c r="T3745" s="15"/>
      <c r="U3745" s="15"/>
      <c r="V3745" s="15"/>
      <c r="W3745" s="15"/>
      <c r="X3745" s="15"/>
      <c r="Y3745" s="41"/>
      <c r="Z3745" s="41"/>
      <c r="AA3745" s="41"/>
      <c r="AB3745" s="15"/>
      <c r="AC3745" s="15"/>
      <c r="AD3745" s="15"/>
      <c r="AE3745" s="15"/>
      <c r="AF3745" s="15"/>
      <c r="AG3745" s="15"/>
      <c r="AH3745" s="15"/>
      <c r="AI3745" s="15"/>
      <c r="AJ3745" s="41"/>
      <c r="AK3745" s="15"/>
      <c r="AL3745" s="15"/>
      <c r="AM3745" s="15"/>
      <c r="AN3745" s="15"/>
      <c r="AO3745" s="15"/>
      <c r="AP3745" s="15"/>
      <c r="AQ3745" s="15"/>
      <c r="AR3745" s="15"/>
      <c r="AS3745" s="15"/>
      <c r="AT3745" s="15"/>
      <c r="AU3745" s="15"/>
      <c r="AV3745" s="15"/>
      <c r="AW3745" s="15"/>
      <c r="AX3745" s="15"/>
      <c r="AY3745" s="15"/>
      <c r="AZ3745" s="10">
        <v>1</v>
      </c>
      <c r="BA3745" s="100" t="s">
        <v>14193</v>
      </c>
      <c r="BB3745" t="s">
        <v>88</v>
      </c>
      <c r="BD3745" s="7" t="str">
        <f t="shared" si="116"/>
        <v>82157844Shopee</v>
      </c>
      <c r="BE3745" s="101">
        <v>44928</v>
      </c>
    </row>
    <row r="3746" spans="2:57" ht="13.5" customHeight="1" x14ac:dyDescent="0.35">
      <c r="B3746" s="10" t="s">
        <v>17</v>
      </c>
      <c r="C3746" s="10" t="s">
        <v>806</v>
      </c>
      <c r="D3746" s="10" t="s">
        <v>193</v>
      </c>
      <c r="E3746" s="10" t="s">
        <v>194</v>
      </c>
      <c r="F3746" s="10" t="s">
        <v>5698</v>
      </c>
      <c r="G3746" s="137">
        <v>8238189204</v>
      </c>
      <c r="H3746" s="10" t="s">
        <v>12139</v>
      </c>
      <c r="I3746" s="10">
        <v>4987176047083</v>
      </c>
      <c r="J3746" s="10" t="s">
        <v>5721</v>
      </c>
      <c r="K3746" s="105" t="s">
        <v>10394</v>
      </c>
      <c r="L3746" s="98">
        <f>IFERROR(VLOOKUP($F3746&amp;$C3746,Sales!$J:$W,9,0),0)</f>
        <v>0</v>
      </c>
      <c r="M3746" s="98">
        <f>IFERROR(VLOOKUP($F3746&amp;$C3746,Sales!$J:$W,10,0),0)</f>
        <v>0</v>
      </c>
      <c r="N3746" s="98">
        <f>IFERROR(VLOOKUP($F3746&amp;$C3746,Sales!$J:$W,11,0),0)</f>
        <v>0</v>
      </c>
      <c r="O3746" s="98">
        <f>IFERROR(VLOOKUP($F3746&amp;$C3746,Sales!$J:$W,12,0),0)</f>
        <v>0</v>
      </c>
      <c r="P3746" s="98">
        <f>IFERROR(VLOOKUP($F3746&amp;$C3746,Sales!$J:$W,13,0),0)</f>
        <v>0</v>
      </c>
      <c r="Q3746" s="98">
        <f>IFERROR(VLOOKUP($F3746&amp;$C3746,Sales!$A:$H,7,0),0)</f>
        <v>0</v>
      </c>
      <c r="R3746" s="41" t="str">
        <f t="shared" si="117"/>
        <v>ERROR</v>
      </c>
      <c r="S3746" s="15"/>
      <c r="T3746" s="15"/>
      <c r="U3746" s="15"/>
      <c r="V3746" s="15"/>
      <c r="W3746" s="15"/>
      <c r="X3746" s="15"/>
      <c r="Y3746" s="41"/>
      <c r="Z3746" s="41"/>
      <c r="AA3746" s="41"/>
      <c r="AB3746" s="15"/>
      <c r="AC3746" s="15"/>
      <c r="AD3746" s="15"/>
      <c r="AE3746" s="15"/>
      <c r="AF3746" s="15"/>
      <c r="AG3746" s="15"/>
      <c r="AH3746" s="15"/>
      <c r="AI3746" s="15"/>
      <c r="AJ3746" s="15"/>
      <c r="AK3746" s="15"/>
      <c r="AL3746" s="15"/>
      <c r="AM3746" s="15"/>
      <c r="AN3746" s="15"/>
      <c r="AO3746" s="15"/>
      <c r="AP3746" s="15"/>
      <c r="AQ3746" s="15"/>
      <c r="AR3746" s="15"/>
      <c r="AS3746" s="15"/>
      <c r="AT3746" s="15"/>
      <c r="AU3746" s="15"/>
      <c r="AV3746" s="15"/>
      <c r="AW3746" s="15"/>
      <c r="AX3746" s="82"/>
      <c r="AY3746" s="82"/>
      <c r="AZ3746" s="10">
        <v>1</v>
      </c>
      <c r="BA3746" t="s">
        <v>22</v>
      </c>
      <c r="BB3746" t="s">
        <v>23</v>
      </c>
      <c r="BD3746" s="7" t="str">
        <f t="shared" si="116"/>
        <v>8238189204Shopee</v>
      </c>
    </row>
    <row r="3747" spans="2:57" ht="13.5" customHeight="1" x14ac:dyDescent="0.35">
      <c r="B3747" s="10" t="s">
        <v>17</v>
      </c>
      <c r="C3747" s="10" t="s">
        <v>806</v>
      </c>
      <c r="D3747" s="10" t="s">
        <v>193</v>
      </c>
      <c r="E3747" s="96" t="s">
        <v>194</v>
      </c>
      <c r="F3747" s="10" t="s">
        <v>5762</v>
      </c>
      <c r="G3747" s="137">
        <v>3985081994</v>
      </c>
      <c r="H3747" s="10" t="s">
        <v>12538</v>
      </c>
      <c r="I3747" s="10" t="s">
        <v>5722</v>
      </c>
      <c r="J3747" s="10" t="s">
        <v>5723</v>
      </c>
      <c r="K3747" s="105" t="s">
        <v>5701</v>
      </c>
      <c r="L3747" s="98">
        <f>IFERROR(VLOOKUP($F3747&amp;$C3747,Sales!$J:$W,9,0),0)</f>
        <v>0</v>
      </c>
      <c r="M3747" s="98">
        <f>IFERROR(VLOOKUP($F3747&amp;$C3747,Sales!$J:$W,10,0),0)</f>
        <v>0</v>
      </c>
      <c r="N3747" s="98">
        <f>IFERROR(VLOOKUP($F3747&amp;$C3747,Sales!$J:$W,11,0),0)</f>
        <v>0</v>
      </c>
      <c r="O3747" s="98">
        <f>IFERROR(VLOOKUP($F3747&amp;$C3747,Sales!$J:$W,12,0),0)</f>
        <v>0</v>
      </c>
      <c r="P3747" s="98">
        <f>IFERROR(VLOOKUP($F3747&amp;$C3747,Sales!$J:$W,13,0),0)</f>
        <v>0</v>
      </c>
      <c r="Q3747" s="98">
        <f>IFERROR(VLOOKUP($F3747&amp;$C3747,Sales!$A:$H,7,0),0)</f>
        <v>0</v>
      </c>
      <c r="R3747" s="41" t="str">
        <f t="shared" si="117"/>
        <v>ERROR</v>
      </c>
      <c r="S3747" s="15"/>
      <c r="T3747" s="15"/>
      <c r="U3747" s="15"/>
      <c r="V3747" s="15"/>
      <c r="W3747" s="15"/>
      <c r="X3747" s="15"/>
      <c r="Y3747" s="41"/>
      <c r="Z3747" s="41"/>
      <c r="AA3747" s="41"/>
      <c r="AB3747" s="15"/>
      <c r="AC3747" s="15"/>
      <c r="AD3747" s="15"/>
      <c r="AE3747" s="15"/>
      <c r="AF3747" s="15"/>
      <c r="AG3747" s="15"/>
      <c r="AH3747" s="15"/>
      <c r="AI3747" s="15"/>
      <c r="AJ3747" s="15"/>
      <c r="AK3747" s="15"/>
      <c r="AL3747" s="15"/>
      <c r="AM3747" s="15"/>
      <c r="AN3747" s="15"/>
      <c r="AO3747" s="15"/>
      <c r="AP3747" s="15"/>
      <c r="AQ3747" s="15"/>
      <c r="AR3747" s="15"/>
      <c r="AS3747" s="15"/>
      <c r="AT3747" s="15"/>
      <c r="AU3747" s="15"/>
      <c r="AV3747" s="15"/>
      <c r="AW3747" s="15"/>
      <c r="AX3747" s="82"/>
      <c r="AY3747" s="82"/>
      <c r="AZ3747" s="10">
        <v>1</v>
      </c>
      <c r="BA3747" t="s">
        <v>22</v>
      </c>
      <c r="BB3747" t="s">
        <v>23</v>
      </c>
      <c r="BD3747" s="7" t="str">
        <f t="shared" si="116"/>
        <v>3985081994Shopee</v>
      </c>
    </row>
    <row r="3748" spans="2:57" ht="13.5" customHeight="1" x14ac:dyDescent="0.35">
      <c r="B3748" s="10" t="s">
        <v>17</v>
      </c>
      <c r="C3748" s="10" t="s">
        <v>806</v>
      </c>
      <c r="D3748" s="10" t="s">
        <v>193</v>
      </c>
      <c r="E3748" s="96" t="s">
        <v>194</v>
      </c>
      <c r="F3748" s="10" t="s">
        <v>5763</v>
      </c>
      <c r="G3748" s="137">
        <v>2940773019</v>
      </c>
      <c r="H3748" s="10" t="s">
        <v>12539</v>
      </c>
      <c r="I3748" s="10" t="s">
        <v>5724</v>
      </c>
      <c r="J3748" s="10" t="s">
        <v>5725</v>
      </c>
      <c r="K3748" s="105" t="s">
        <v>5702</v>
      </c>
      <c r="L3748" s="98">
        <f>IFERROR(VLOOKUP($F3748&amp;$C3748,Sales!$J:$W,9,0),0)</f>
        <v>0</v>
      </c>
      <c r="M3748" s="98">
        <f>IFERROR(VLOOKUP($F3748&amp;$C3748,Sales!$J:$W,10,0),0)</f>
        <v>0</v>
      </c>
      <c r="N3748" s="98">
        <f>IFERROR(VLOOKUP($F3748&amp;$C3748,Sales!$J:$W,11,0),0)</f>
        <v>0</v>
      </c>
      <c r="O3748" s="98">
        <f>IFERROR(VLOOKUP($F3748&amp;$C3748,Sales!$J:$W,12,0),0)</f>
        <v>0</v>
      </c>
      <c r="P3748" s="98">
        <f>IFERROR(VLOOKUP($F3748&amp;$C3748,Sales!$J:$W,13,0),0)</f>
        <v>0</v>
      </c>
      <c r="Q3748" s="98">
        <f>IFERROR(VLOOKUP($F3748&amp;$C3748,Sales!$A:$H,7,0),0)</f>
        <v>0</v>
      </c>
      <c r="R3748" s="41" t="str">
        <f t="shared" si="117"/>
        <v>ERROR</v>
      </c>
      <c r="S3748" s="15"/>
      <c r="T3748" s="15"/>
      <c r="U3748" s="15"/>
      <c r="V3748" s="15"/>
      <c r="W3748" s="15"/>
      <c r="X3748" s="15"/>
      <c r="Y3748" s="41"/>
      <c r="Z3748" s="41"/>
      <c r="AA3748" s="41"/>
      <c r="AB3748" s="15"/>
      <c r="AC3748" s="15"/>
      <c r="AD3748" s="15"/>
      <c r="AE3748" s="15"/>
      <c r="AF3748" s="15"/>
      <c r="AG3748" s="15"/>
      <c r="AH3748" s="15"/>
      <c r="AI3748" s="15"/>
      <c r="AJ3748" s="15"/>
      <c r="AK3748" s="15"/>
      <c r="AL3748" s="15"/>
      <c r="AM3748" s="15"/>
      <c r="AN3748" s="15"/>
      <c r="AO3748" s="15"/>
      <c r="AP3748" s="15"/>
      <c r="AQ3748" s="15"/>
      <c r="AR3748" s="15"/>
      <c r="AS3748" s="15"/>
      <c r="AT3748" s="15"/>
      <c r="AU3748" s="15"/>
      <c r="AV3748" s="15"/>
      <c r="AW3748" s="15"/>
      <c r="AX3748" s="82"/>
      <c r="AY3748" s="82"/>
      <c r="AZ3748" s="10">
        <v>1</v>
      </c>
      <c r="BA3748" t="s">
        <v>22</v>
      </c>
      <c r="BB3748" t="s">
        <v>23</v>
      </c>
      <c r="BD3748" s="7" t="str">
        <f t="shared" si="116"/>
        <v>2940773019Shopee</v>
      </c>
    </row>
    <row r="3749" spans="2:57" ht="13.5" customHeight="1" x14ac:dyDescent="0.35">
      <c r="B3749" s="10" t="s">
        <v>17</v>
      </c>
      <c r="C3749" s="10" t="s">
        <v>806</v>
      </c>
      <c r="D3749" s="10" t="s">
        <v>193</v>
      </c>
      <c r="E3749" s="10" t="s">
        <v>194</v>
      </c>
      <c r="F3749" s="10"/>
      <c r="G3749" s="137">
        <v>7049105657</v>
      </c>
      <c r="H3749" s="10" t="s">
        <v>12404</v>
      </c>
      <c r="I3749" s="10" t="s">
        <v>3246</v>
      </c>
      <c r="J3749" s="10" t="s">
        <v>1030</v>
      </c>
      <c r="K3749" s="105" t="s">
        <v>10354</v>
      </c>
      <c r="L3749" s="98">
        <f>IFERROR(VLOOKUP($F3749&amp;$C3749,Sales!$J:$W,9,0),0)</f>
        <v>0</v>
      </c>
      <c r="M3749" s="98">
        <f>IFERROR(VLOOKUP($F3749&amp;$C3749,Sales!$J:$W,10,0),0)</f>
        <v>0</v>
      </c>
      <c r="N3749" s="98">
        <f>IFERROR(VLOOKUP($F3749&amp;$C3749,Sales!$J:$W,11,0),0)</f>
        <v>0</v>
      </c>
      <c r="O3749" s="98">
        <f>IFERROR(VLOOKUP($F3749&amp;$C3749,Sales!$J:$W,12,0),0)</f>
        <v>0</v>
      </c>
      <c r="P3749" s="98">
        <f>IFERROR(VLOOKUP($F3749&amp;$C3749,Sales!$J:$W,13,0),0)</f>
        <v>0</v>
      </c>
      <c r="Q3749" s="98">
        <f>IFERROR(VLOOKUP($F3749&amp;$C3749,Sales!$A:$H,7,0),0)</f>
        <v>0</v>
      </c>
      <c r="R3749" s="41" t="str">
        <f t="shared" si="117"/>
        <v>ERROR</v>
      </c>
      <c r="S3749" s="15"/>
      <c r="T3749" s="15"/>
      <c r="U3749" s="15"/>
      <c r="V3749" s="15"/>
      <c r="W3749" s="15"/>
      <c r="X3749" s="15"/>
      <c r="Y3749" s="41"/>
      <c r="Z3749" s="41"/>
      <c r="AA3749" s="41"/>
      <c r="AB3749" s="15"/>
      <c r="AC3749" s="15"/>
      <c r="AD3749" s="15"/>
      <c r="AE3749" s="15"/>
      <c r="AF3749" s="15"/>
      <c r="AG3749" s="15"/>
      <c r="AH3749" s="15"/>
      <c r="AI3749" s="15"/>
      <c r="AJ3749" s="15"/>
      <c r="AK3749" s="15"/>
      <c r="AL3749" s="15"/>
      <c r="AM3749" s="15"/>
      <c r="AN3749" s="15"/>
      <c r="AO3749" s="15"/>
      <c r="AP3749" s="15"/>
      <c r="AQ3749" s="15"/>
      <c r="AR3749" s="15"/>
      <c r="AS3749" s="15"/>
      <c r="AT3749" s="15"/>
      <c r="AU3749" s="15"/>
      <c r="AV3749" s="15"/>
      <c r="AW3749" s="15"/>
      <c r="AX3749" s="82"/>
      <c r="AY3749" s="82"/>
      <c r="AZ3749" s="10">
        <v>1</v>
      </c>
      <c r="BA3749" t="s">
        <v>22</v>
      </c>
      <c r="BB3749" t="s">
        <v>23</v>
      </c>
      <c r="BD3749" s="7" t="str">
        <f t="shared" si="116"/>
        <v>7049105657Shopee</v>
      </c>
    </row>
    <row r="3750" spans="2:57" ht="13.5" customHeight="1" x14ac:dyDescent="0.35">
      <c r="B3750" s="10" t="s">
        <v>17</v>
      </c>
      <c r="C3750" s="10" t="s">
        <v>806</v>
      </c>
      <c r="D3750" s="10" t="s">
        <v>193</v>
      </c>
      <c r="E3750" s="10" t="s">
        <v>194</v>
      </c>
      <c r="F3750" s="10"/>
      <c r="G3750" s="137">
        <v>8850154918</v>
      </c>
      <c r="H3750" s="10" t="s">
        <v>12517</v>
      </c>
      <c r="I3750" s="110" t="s">
        <v>5916</v>
      </c>
      <c r="J3750" s="10" t="s">
        <v>6442</v>
      </c>
      <c r="K3750" s="105" t="s">
        <v>5807</v>
      </c>
      <c r="L3750" s="98">
        <f>IFERROR(VLOOKUP($F3750&amp;$C3750,Sales!$J:$W,9,0),0)</f>
        <v>0</v>
      </c>
      <c r="M3750" s="98">
        <f>IFERROR(VLOOKUP($F3750&amp;$C3750,Sales!$J:$W,10,0),0)</f>
        <v>0</v>
      </c>
      <c r="N3750" s="98">
        <f>IFERROR(VLOOKUP($F3750&amp;$C3750,Sales!$J:$W,11,0),0)</f>
        <v>0</v>
      </c>
      <c r="O3750" s="98">
        <f>IFERROR(VLOOKUP($F3750&amp;$C3750,Sales!$J:$W,12,0),0)</f>
        <v>0</v>
      </c>
      <c r="P3750" s="98">
        <f>IFERROR(VLOOKUP($F3750&amp;$C3750,Sales!$J:$W,13,0),0)</f>
        <v>0</v>
      </c>
      <c r="Q3750" s="98">
        <f>IFERROR(VLOOKUP($F3750&amp;$C3750,Sales!$A:$H,7,0),0)</f>
        <v>0</v>
      </c>
      <c r="R3750" s="41" t="str">
        <f t="shared" si="117"/>
        <v>ERROR</v>
      </c>
      <c r="S3750" s="15"/>
      <c r="T3750" s="15"/>
      <c r="U3750" s="15"/>
      <c r="V3750" s="15"/>
      <c r="W3750" s="15"/>
      <c r="X3750" s="15"/>
      <c r="Y3750" s="41"/>
      <c r="Z3750" s="41"/>
      <c r="AA3750" s="41"/>
      <c r="AB3750" s="15"/>
      <c r="AC3750" s="15"/>
      <c r="AD3750" s="15"/>
      <c r="AE3750" s="15"/>
      <c r="AF3750" s="15"/>
      <c r="AG3750" s="15"/>
      <c r="AH3750" s="15"/>
      <c r="AI3750" s="15"/>
      <c r="AJ3750" s="15"/>
      <c r="AK3750" s="15"/>
      <c r="AL3750" s="15"/>
      <c r="AM3750" s="15"/>
      <c r="AN3750" s="15"/>
      <c r="AO3750" s="15"/>
      <c r="AP3750" s="15"/>
      <c r="AQ3750" s="15"/>
      <c r="AR3750" s="15"/>
      <c r="AS3750" s="15"/>
      <c r="AT3750" s="15"/>
      <c r="AU3750" s="15"/>
      <c r="AV3750" s="15"/>
      <c r="AW3750" s="15"/>
      <c r="AX3750" s="82"/>
      <c r="AY3750" s="82"/>
      <c r="AZ3750" s="10">
        <v>1</v>
      </c>
      <c r="BA3750" t="s">
        <v>22</v>
      </c>
      <c r="BB3750" t="s">
        <v>23</v>
      </c>
      <c r="BD3750" s="7" t="str">
        <f t="shared" si="116"/>
        <v>8850154918Shopee</v>
      </c>
    </row>
    <row r="3751" spans="2:57" ht="13.5" customHeight="1" x14ac:dyDescent="0.35">
      <c r="B3751" s="10" t="s">
        <v>17</v>
      </c>
      <c r="C3751" s="10" t="s">
        <v>806</v>
      </c>
      <c r="D3751" s="10" t="s">
        <v>193</v>
      </c>
      <c r="E3751" s="10" t="s">
        <v>194</v>
      </c>
      <c r="F3751" s="10"/>
      <c r="G3751" s="137">
        <v>9950179799</v>
      </c>
      <c r="H3751" s="10" t="s">
        <v>12518</v>
      </c>
      <c r="I3751" s="110" t="s">
        <v>5917</v>
      </c>
      <c r="J3751" s="10" t="s">
        <v>6444</v>
      </c>
      <c r="K3751" s="102" t="s">
        <v>5813</v>
      </c>
      <c r="L3751" s="98">
        <f>IFERROR(VLOOKUP($F3751&amp;$C3751,Sales!$J:$W,9,0),0)</f>
        <v>0</v>
      </c>
      <c r="M3751" s="98">
        <f>IFERROR(VLOOKUP($F3751&amp;$C3751,Sales!$J:$W,10,0),0)</f>
        <v>0</v>
      </c>
      <c r="N3751" s="98">
        <f>IFERROR(VLOOKUP($F3751&amp;$C3751,Sales!$J:$W,11,0),0)</f>
        <v>0</v>
      </c>
      <c r="O3751" s="98">
        <f>IFERROR(VLOOKUP($F3751&amp;$C3751,Sales!$J:$W,12,0),0)</f>
        <v>0</v>
      </c>
      <c r="P3751" s="98">
        <f>IFERROR(VLOOKUP($F3751&amp;$C3751,Sales!$J:$W,13,0),0)</f>
        <v>0</v>
      </c>
      <c r="Q3751" s="98">
        <f>IFERROR(VLOOKUP($F3751&amp;$C3751,Sales!$A:$H,7,0),0)</f>
        <v>0</v>
      </c>
      <c r="R3751" s="41" t="str">
        <f t="shared" si="117"/>
        <v>ERROR</v>
      </c>
      <c r="S3751" s="15"/>
      <c r="T3751" s="15"/>
      <c r="U3751" s="15"/>
      <c r="V3751" s="15"/>
      <c r="W3751" s="15"/>
      <c r="X3751" s="15"/>
      <c r="Y3751" s="41"/>
      <c r="Z3751" s="41"/>
      <c r="AA3751" s="41"/>
      <c r="AB3751" s="15"/>
      <c r="AC3751" s="15"/>
      <c r="AD3751" s="15"/>
      <c r="AE3751" s="15"/>
      <c r="AF3751" s="15"/>
      <c r="AG3751" s="15"/>
      <c r="AH3751" s="15"/>
      <c r="AI3751" s="15"/>
      <c r="AJ3751" s="15"/>
      <c r="AK3751" s="15"/>
      <c r="AL3751" s="15"/>
      <c r="AM3751" s="15"/>
      <c r="AN3751" s="15"/>
      <c r="AO3751" s="15"/>
      <c r="AP3751" s="15"/>
      <c r="AQ3751" s="15"/>
      <c r="AR3751" s="15"/>
      <c r="AS3751" s="15"/>
      <c r="AT3751" s="15"/>
      <c r="AU3751" s="15"/>
      <c r="AV3751" s="15"/>
      <c r="AW3751" s="15"/>
      <c r="AX3751" s="82"/>
      <c r="AY3751" s="82"/>
      <c r="AZ3751" s="10">
        <v>1</v>
      </c>
      <c r="BA3751" t="s">
        <v>22</v>
      </c>
      <c r="BB3751" t="s">
        <v>23</v>
      </c>
      <c r="BD3751" s="7" t="str">
        <f t="shared" si="116"/>
        <v>9950179799Shopee</v>
      </c>
    </row>
    <row r="3752" spans="2:57" ht="13.5" customHeight="1" x14ac:dyDescent="0.35">
      <c r="B3752" s="10" t="s">
        <v>17</v>
      </c>
      <c r="C3752" s="10" t="s">
        <v>806</v>
      </c>
      <c r="D3752" s="10" t="s">
        <v>193</v>
      </c>
      <c r="E3752" s="10" t="s">
        <v>194</v>
      </c>
      <c r="F3752" s="10" t="s">
        <v>245</v>
      </c>
      <c r="G3752" s="137">
        <v>5641547450</v>
      </c>
      <c r="H3752" s="10" t="s">
        <v>12167</v>
      </c>
      <c r="I3752" s="10" t="s">
        <v>246</v>
      </c>
      <c r="J3752" s="10" t="s">
        <v>1067</v>
      </c>
      <c r="K3752" s="102" t="s">
        <v>10288</v>
      </c>
      <c r="L3752" s="98">
        <f>IFERROR(VLOOKUP($F3752&amp;$C3752,Sales!$J:$W,9,0),0)</f>
        <v>0</v>
      </c>
      <c r="M3752" s="98">
        <f>IFERROR(VLOOKUP($F3752&amp;$C3752,Sales!$J:$W,10,0),0)</f>
        <v>0</v>
      </c>
      <c r="N3752" s="98">
        <f>IFERROR(VLOOKUP($F3752&amp;$C3752,Sales!$J:$W,11,0),0)</f>
        <v>0</v>
      </c>
      <c r="O3752" s="98">
        <f>IFERROR(VLOOKUP($F3752&amp;$C3752,Sales!$J:$W,12,0),0)</f>
        <v>0</v>
      </c>
      <c r="P3752" s="98">
        <f>IFERROR(VLOOKUP($F3752&amp;$C3752,Sales!$J:$W,13,0),0)</f>
        <v>0</v>
      </c>
      <c r="Q3752" s="98">
        <f>IFERROR(VLOOKUP($F3752&amp;$C3752,Sales!$A:$H,7,0),0)</f>
        <v>0</v>
      </c>
      <c r="R3752" s="41" t="str">
        <f t="shared" si="117"/>
        <v>ERROR</v>
      </c>
      <c r="S3752" s="15"/>
      <c r="T3752" s="15"/>
      <c r="U3752" s="15"/>
      <c r="V3752" s="15"/>
      <c r="W3752" s="15"/>
      <c r="X3752" s="15"/>
      <c r="Y3752" s="41"/>
      <c r="Z3752" s="41"/>
      <c r="AA3752" s="41"/>
      <c r="AB3752" s="15"/>
      <c r="AC3752" s="15"/>
      <c r="AD3752" s="15"/>
      <c r="AE3752" s="15"/>
      <c r="AF3752" s="15"/>
      <c r="AG3752" s="15"/>
      <c r="AH3752" s="15"/>
      <c r="AI3752" s="15"/>
      <c r="AJ3752" s="15"/>
      <c r="AK3752" s="15"/>
      <c r="AL3752" s="15"/>
      <c r="AM3752" s="15"/>
      <c r="AN3752" s="15"/>
      <c r="AO3752" s="15"/>
      <c r="AP3752" s="15"/>
      <c r="AQ3752" s="15"/>
      <c r="AR3752" s="15"/>
      <c r="AS3752" s="15"/>
      <c r="AT3752" s="15"/>
      <c r="AU3752" s="15"/>
      <c r="AV3752" s="15"/>
      <c r="AW3752" s="15"/>
      <c r="AX3752" s="82"/>
      <c r="AY3752" s="82"/>
      <c r="AZ3752" s="10">
        <v>1</v>
      </c>
      <c r="BA3752" t="s">
        <v>22</v>
      </c>
      <c r="BB3752" t="s">
        <v>23</v>
      </c>
      <c r="BD3752" s="7" t="str">
        <f t="shared" si="116"/>
        <v>5641547450Shopee</v>
      </c>
    </row>
    <row r="3753" spans="2:57" ht="13.5" customHeight="1" x14ac:dyDescent="0.35">
      <c r="B3753" s="10" t="s">
        <v>17</v>
      </c>
      <c r="C3753" s="10" t="s">
        <v>806</v>
      </c>
      <c r="D3753" s="10" t="s">
        <v>193</v>
      </c>
      <c r="E3753" s="10" t="s">
        <v>194</v>
      </c>
      <c r="F3753" s="10" t="s">
        <v>12713</v>
      </c>
      <c r="G3753" s="137">
        <v>10559368664</v>
      </c>
      <c r="H3753" s="10" t="s">
        <v>12715</v>
      </c>
      <c r="I3753" s="10" t="s">
        <v>10111</v>
      </c>
      <c r="J3753" s="10" t="s">
        <v>12730</v>
      </c>
      <c r="K3753" s="105" t="s">
        <v>12724</v>
      </c>
      <c r="L3753" s="98">
        <f>IFERROR(VLOOKUP($F3753&amp;$C3753,Sales!$J:$W,9,0),0)</f>
        <v>0</v>
      </c>
      <c r="M3753" s="98">
        <f>IFERROR(VLOOKUP($F3753&amp;$C3753,Sales!$J:$W,10,0),0)</f>
        <v>0</v>
      </c>
      <c r="N3753" s="98">
        <f>IFERROR(VLOOKUP($F3753&amp;$C3753,Sales!$J:$W,11,0),0)</f>
        <v>0</v>
      </c>
      <c r="O3753" s="98">
        <f>IFERROR(VLOOKUP($F3753&amp;$C3753,Sales!$J:$W,12,0),0)</f>
        <v>0</v>
      </c>
      <c r="P3753" s="98">
        <f>IFERROR(VLOOKUP($F3753&amp;$C3753,Sales!$J:$W,13,0),0)</f>
        <v>0</v>
      </c>
      <c r="Q3753" s="98">
        <f>IFERROR(VLOOKUP($F3753&amp;$C3753,Sales!$A:$H,7,0),0)</f>
        <v>0</v>
      </c>
      <c r="R3753" s="41" t="str">
        <f t="shared" si="117"/>
        <v>ERROR</v>
      </c>
      <c r="S3753" s="15"/>
      <c r="T3753" s="15"/>
      <c r="U3753" s="15"/>
      <c r="V3753" s="15"/>
      <c r="W3753" s="15"/>
      <c r="X3753" s="15"/>
      <c r="Y3753" s="41"/>
      <c r="Z3753" s="41"/>
      <c r="AA3753" s="41"/>
      <c r="AB3753" s="15"/>
      <c r="AC3753" s="15"/>
      <c r="AD3753" s="15"/>
      <c r="AE3753" s="15"/>
      <c r="AF3753" s="15"/>
      <c r="AG3753" s="15"/>
      <c r="AH3753" s="15"/>
      <c r="AI3753" s="15"/>
      <c r="AJ3753" s="15"/>
      <c r="AK3753" s="15"/>
      <c r="AL3753" s="15"/>
      <c r="AM3753" s="15"/>
      <c r="AN3753" s="15"/>
      <c r="AO3753" s="15"/>
      <c r="AP3753" s="15"/>
      <c r="AQ3753" s="15"/>
      <c r="AR3753" s="15"/>
      <c r="AS3753" s="15"/>
      <c r="AT3753" s="15"/>
      <c r="AU3753" s="15"/>
      <c r="AV3753" s="15"/>
      <c r="AW3753" s="15"/>
      <c r="AX3753" s="82"/>
      <c r="AY3753" s="82"/>
      <c r="AZ3753" s="10">
        <v>1</v>
      </c>
      <c r="BA3753" t="s">
        <v>22</v>
      </c>
      <c r="BB3753" t="s">
        <v>23</v>
      </c>
      <c r="BD3753" s="7" t="str">
        <f t="shared" si="116"/>
        <v>10559368664Shopee</v>
      </c>
    </row>
    <row r="3754" spans="2:57" ht="13.5" customHeight="1" x14ac:dyDescent="0.35">
      <c r="B3754" s="10" t="s">
        <v>17</v>
      </c>
      <c r="C3754" s="10" t="s">
        <v>806</v>
      </c>
      <c r="D3754" s="10" t="s">
        <v>248</v>
      </c>
      <c r="E3754" s="10" t="s">
        <v>194</v>
      </c>
      <c r="F3754" s="10" t="s">
        <v>2554</v>
      </c>
      <c r="G3754" s="137">
        <v>3733877804</v>
      </c>
      <c r="H3754" s="10" t="s">
        <v>14506</v>
      </c>
      <c r="I3754" s="10" t="s">
        <v>2555</v>
      </c>
      <c r="J3754" s="10" t="s">
        <v>3158</v>
      </c>
      <c r="K3754" s="102" t="s">
        <v>4412</v>
      </c>
      <c r="L3754" s="98">
        <f>IFERROR(VLOOKUP($F3754&amp;$C3754,Sales!$J:$W,9,0),0)</f>
        <v>0</v>
      </c>
      <c r="M3754" s="98">
        <f>IFERROR(VLOOKUP($F3754&amp;$C3754,Sales!$J:$W,10,0),0)</f>
        <v>0</v>
      </c>
      <c r="N3754" s="98">
        <f>IFERROR(VLOOKUP($F3754&amp;$C3754,Sales!$J:$W,11,0),0)</f>
        <v>0</v>
      </c>
      <c r="O3754" s="98">
        <f>IFERROR(VLOOKUP($F3754&amp;$C3754,Sales!$J:$W,12,0),0)</f>
        <v>0</v>
      </c>
      <c r="P3754" s="98">
        <f>IFERROR(VLOOKUP($F3754&amp;$C3754,Sales!$J:$W,13,0),0)</f>
        <v>0</v>
      </c>
      <c r="Q3754" s="98">
        <f>IFERROR(VLOOKUP($F3754&amp;$C3754,Sales!$A:$H,7,0),0)</f>
        <v>0</v>
      </c>
      <c r="R3754" s="41" t="str">
        <f t="shared" si="117"/>
        <v>ERROR</v>
      </c>
      <c r="S3754" s="15"/>
      <c r="T3754" s="15"/>
      <c r="U3754" s="15"/>
      <c r="V3754" s="15"/>
      <c r="W3754" s="15"/>
      <c r="X3754" s="15"/>
      <c r="Y3754" s="41"/>
      <c r="Z3754" s="41"/>
      <c r="AA3754" s="41"/>
      <c r="AB3754" s="15"/>
      <c r="AC3754" s="15"/>
      <c r="AD3754" s="15"/>
      <c r="AE3754" s="15"/>
      <c r="AF3754" s="15"/>
      <c r="AG3754" s="15"/>
      <c r="AH3754" s="15"/>
      <c r="AI3754" s="15"/>
      <c r="AJ3754" s="41"/>
      <c r="AK3754" s="15"/>
      <c r="AL3754" s="15"/>
      <c r="AM3754" s="15"/>
      <c r="AN3754" s="15"/>
      <c r="AO3754" s="15"/>
      <c r="AP3754" s="15"/>
      <c r="AQ3754" s="15"/>
      <c r="AR3754" s="15"/>
      <c r="AS3754" s="15"/>
      <c r="AT3754" s="15"/>
      <c r="AU3754" s="15"/>
      <c r="AV3754" s="15"/>
      <c r="AW3754" s="15"/>
      <c r="AX3754" s="82"/>
      <c r="AY3754" s="82"/>
      <c r="AZ3754" s="10">
        <v>1</v>
      </c>
      <c r="BA3754" t="s">
        <v>31</v>
      </c>
      <c r="BB3754" t="s">
        <v>23</v>
      </c>
      <c r="BD3754" s="7" t="str">
        <f t="shared" si="116"/>
        <v>3733877804Shopee</v>
      </c>
    </row>
    <row r="3755" spans="2:57" ht="13.5" customHeight="1" x14ac:dyDescent="0.35">
      <c r="B3755" s="10" t="s">
        <v>17</v>
      </c>
      <c r="C3755" s="10" t="s">
        <v>806</v>
      </c>
      <c r="D3755" s="10" t="s">
        <v>248</v>
      </c>
      <c r="E3755" s="10" t="s">
        <v>194</v>
      </c>
      <c r="F3755" s="10" t="s">
        <v>1889</v>
      </c>
      <c r="G3755" s="137">
        <v>5737732860</v>
      </c>
      <c r="H3755" s="10" t="s">
        <v>14507</v>
      </c>
      <c r="I3755" s="10" t="s">
        <v>1890</v>
      </c>
      <c r="J3755" s="10" t="s">
        <v>1094</v>
      </c>
      <c r="K3755" s="102" t="s">
        <v>1095</v>
      </c>
      <c r="L3755" s="98">
        <f>IFERROR(VLOOKUP($F3755&amp;$C3755,Sales!$J:$W,9,0),0)</f>
        <v>0</v>
      </c>
      <c r="M3755" s="98">
        <f>IFERROR(VLOOKUP($F3755&amp;$C3755,Sales!$J:$W,10,0),0)</f>
        <v>0</v>
      </c>
      <c r="N3755" s="98">
        <f>IFERROR(VLOOKUP($F3755&amp;$C3755,Sales!$J:$W,11,0),0)</f>
        <v>0</v>
      </c>
      <c r="O3755" s="98">
        <f>IFERROR(VLOOKUP($F3755&amp;$C3755,Sales!$J:$W,12,0),0)</f>
        <v>0</v>
      </c>
      <c r="P3755" s="98">
        <f>IFERROR(VLOOKUP($F3755&amp;$C3755,Sales!$J:$W,13,0),0)</f>
        <v>0</v>
      </c>
      <c r="Q3755" s="98">
        <f>IFERROR(VLOOKUP($F3755&amp;$C3755,Sales!$A:$H,7,0),0)</f>
        <v>0</v>
      </c>
      <c r="R3755" s="41" t="str">
        <f t="shared" si="117"/>
        <v>ERROR</v>
      </c>
      <c r="S3755" s="15"/>
      <c r="T3755" s="15"/>
      <c r="U3755" s="15"/>
      <c r="V3755" s="15"/>
      <c r="W3755" s="15"/>
      <c r="X3755" s="15"/>
      <c r="Y3755" s="41"/>
      <c r="Z3755" s="41"/>
      <c r="AA3755" s="41"/>
      <c r="AB3755" s="15"/>
      <c r="AC3755" s="15"/>
      <c r="AD3755" s="15"/>
      <c r="AE3755" s="15"/>
      <c r="AF3755" s="15"/>
      <c r="AG3755" s="15"/>
      <c r="AH3755" s="15"/>
      <c r="AI3755" s="15"/>
      <c r="AJ3755" s="41"/>
      <c r="AK3755" s="15"/>
      <c r="AL3755" s="15"/>
      <c r="AM3755" s="15"/>
      <c r="AN3755" s="15"/>
      <c r="AO3755" s="15"/>
      <c r="AP3755" s="15"/>
      <c r="AQ3755" s="15"/>
      <c r="AR3755" s="15"/>
      <c r="AS3755" s="15"/>
      <c r="AT3755" s="15"/>
      <c r="AU3755" s="15"/>
      <c r="AV3755" s="15"/>
      <c r="AW3755" s="15"/>
      <c r="AX3755" s="82"/>
      <c r="AY3755" s="82"/>
      <c r="AZ3755" s="10">
        <v>1</v>
      </c>
      <c r="BA3755" t="s">
        <v>31</v>
      </c>
      <c r="BB3755" t="s">
        <v>23</v>
      </c>
      <c r="BD3755" s="7" t="str">
        <f t="shared" si="116"/>
        <v>5737732860Shopee</v>
      </c>
    </row>
    <row r="3756" spans="2:57" ht="13.5" customHeight="1" x14ac:dyDescent="0.35">
      <c r="B3756" s="10" t="s">
        <v>17</v>
      </c>
      <c r="C3756" s="10" t="s">
        <v>806</v>
      </c>
      <c r="D3756" s="10" t="s">
        <v>248</v>
      </c>
      <c r="E3756" s="10" t="s">
        <v>194</v>
      </c>
      <c r="F3756" s="10" t="s">
        <v>2561</v>
      </c>
      <c r="G3756" s="137">
        <v>6237729860</v>
      </c>
      <c r="H3756" s="10" t="s">
        <v>14508</v>
      </c>
      <c r="I3756" s="10" t="s">
        <v>2562</v>
      </c>
      <c r="J3756" s="10" t="s">
        <v>1097</v>
      </c>
      <c r="K3756" s="102" t="s">
        <v>1098</v>
      </c>
      <c r="L3756" s="98">
        <f>IFERROR(VLOOKUP($F3756&amp;$C3756,Sales!$J:$W,9,0),0)</f>
        <v>0</v>
      </c>
      <c r="M3756" s="98">
        <f>IFERROR(VLOOKUP($F3756&amp;$C3756,Sales!$J:$W,10,0),0)</f>
        <v>0</v>
      </c>
      <c r="N3756" s="98">
        <f>IFERROR(VLOOKUP($F3756&amp;$C3756,Sales!$J:$W,11,0),0)</f>
        <v>0</v>
      </c>
      <c r="O3756" s="98">
        <f>IFERROR(VLOOKUP($F3756&amp;$C3756,Sales!$J:$W,12,0),0)</f>
        <v>0</v>
      </c>
      <c r="P3756" s="98">
        <f>IFERROR(VLOOKUP($F3756&amp;$C3756,Sales!$J:$W,13,0),0)</f>
        <v>0</v>
      </c>
      <c r="Q3756" s="98">
        <f>IFERROR(VLOOKUP($F3756&amp;$C3756,Sales!$A:$H,7,0),0)</f>
        <v>0</v>
      </c>
      <c r="R3756" s="41" t="str">
        <f t="shared" si="117"/>
        <v>ERROR</v>
      </c>
      <c r="S3756" s="15"/>
      <c r="T3756" s="15"/>
      <c r="U3756" s="15"/>
      <c r="V3756" s="15"/>
      <c r="W3756" s="15"/>
      <c r="X3756" s="15"/>
      <c r="Y3756" s="41"/>
      <c r="Z3756" s="41"/>
      <c r="AA3756" s="41"/>
      <c r="AB3756" s="15"/>
      <c r="AC3756" s="15"/>
      <c r="AD3756" s="15"/>
      <c r="AE3756" s="15"/>
      <c r="AF3756" s="15"/>
      <c r="AG3756" s="15"/>
      <c r="AH3756" s="15"/>
      <c r="AI3756" s="15"/>
      <c r="AJ3756" s="41"/>
      <c r="AK3756" s="15"/>
      <c r="AL3756" s="15"/>
      <c r="AM3756" s="15"/>
      <c r="AN3756" s="15"/>
      <c r="AO3756" s="15"/>
      <c r="AP3756" s="15"/>
      <c r="AQ3756" s="15"/>
      <c r="AR3756" s="15"/>
      <c r="AS3756" s="15"/>
      <c r="AT3756" s="15"/>
      <c r="AU3756" s="15"/>
      <c r="AV3756" s="15"/>
      <c r="AW3756" s="15"/>
      <c r="AX3756" s="82"/>
      <c r="AY3756" s="82"/>
      <c r="AZ3756" s="10">
        <v>1</v>
      </c>
      <c r="BA3756" t="s">
        <v>31</v>
      </c>
      <c r="BB3756" t="s">
        <v>23</v>
      </c>
      <c r="BD3756" s="7" t="str">
        <f t="shared" si="116"/>
        <v>6237729860Shopee</v>
      </c>
    </row>
    <row r="3757" spans="2:57" ht="13.5" customHeight="1" x14ac:dyDescent="0.35">
      <c r="B3757" s="10" t="s">
        <v>17</v>
      </c>
      <c r="C3757" s="10" t="s">
        <v>806</v>
      </c>
      <c r="D3757" s="10" t="s">
        <v>248</v>
      </c>
      <c r="E3757" s="10" t="s">
        <v>194</v>
      </c>
      <c r="F3757" s="10" t="s">
        <v>2376</v>
      </c>
      <c r="G3757" s="137">
        <v>7437732071</v>
      </c>
      <c r="H3757" s="10" t="s">
        <v>14509</v>
      </c>
      <c r="I3757" s="10" t="s">
        <v>1878</v>
      </c>
      <c r="J3757" s="10" t="s">
        <v>1099</v>
      </c>
      <c r="K3757" s="102" t="s">
        <v>1100</v>
      </c>
      <c r="L3757" s="98">
        <f>IFERROR(VLOOKUP($F3757&amp;$C3757,Sales!$J:$W,9,0),0)</f>
        <v>0</v>
      </c>
      <c r="M3757" s="98">
        <f>IFERROR(VLOOKUP($F3757&amp;$C3757,Sales!$J:$W,10,0),0)</f>
        <v>0</v>
      </c>
      <c r="N3757" s="98">
        <f>IFERROR(VLOOKUP($F3757&amp;$C3757,Sales!$J:$W,11,0),0)</f>
        <v>0</v>
      </c>
      <c r="O3757" s="98">
        <f>IFERROR(VLOOKUP($F3757&amp;$C3757,Sales!$J:$W,12,0),0)</f>
        <v>0</v>
      </c>
      <c r="P3757" s="98">
        <f>IFERROR(VLOOKUP($F3757&amp;$C3757,Sales!$J:$W,13,0),0)</f>
        <v>0</v>
      </c>
      <c r="Q3757" s="98">
        <f>IFERROR(VLOOKUP($F3757&amp;$C3757,Sales!$A:$H,7,0),0)</f>
        <v>0</v>
      </c>
      <c r="R3757" s="41" t="str">
        <f t="shared" si="117"/>
        <v>ERROR</v>
      </c>
      <c r="S3757" s="15"/>
      <c r="T3757" s="15"/>
      <c r="U3757" s="15"/>
      <c r="V3757" s="15"/>
      <c r="W3757" s="15"/>
      <c r="X3757" s="15"/>
      <c r="Y3757" s="41"/>
      <c r="Z3757" s="41"/>
      <c r="AA3757" s="41"/>
      <c r="AB3757" s="15"/>
      <c r="AC3757" s="15"/>
      <c r="AD3757" s="15"/>
      <c r="AE3757" s="15"/>
      <c r="AF3757" s="15"/>
      <c r="AG3757" s="15"/>
      <c r="AH3757" s="15"/>
      <c r="AI3757" s="15"/>
      <c r="AJ3757" s="41"/>
      <c r="AK3757" s="15"/>
      <c r="AL3757" s="15"/>
      <c r="AM3757" s="15"/>
      <c r="AN3757" s="15"/>
      <c r="AO3757" s="15"/>
      <c r="AP3757" s="15"/>
      <c r="AQ3757" s="15"/>
      <c r="AR3757" s="15"/>
      <c r="AS3757" s="15"/>
      <c r="AT3757" s="15"/>
      <c r="AU3757" s="15"/>
      <c r="AV3757" s="15"/>
      <c r="AW3757" s="15"/>
      <c r="AX3757" s="82"/>
      <c r="AY3757" s="82"/>
      <c r="AZ3757" s="10">
        <v>1</v>
      </c>
      <c r="BA3757" t="s">
        <v>31</v>
      </c>
      <c r="BB3757" t="s">
        <v>23</v>
      </c>
      <c r="BD3757" s="7" t="str">
        <f t="shared" si="116"/>
        <v>7437732071Shopee</v>
      </c>
    </row>
    <row r="3758" spans="2:57" ht="13.5" customHeight="1" x14ac:dyDescent="0.35">
      <c r="B3758" s="10" t="s">
        <v>17</v>
      </c>
      <c r="C3758" s="10" t="s">
        <v>806</v>
      </c>
      <c r="D3758" s="10" t="s">
        <v>248</v>
      </c>
      <c r="E3758" s="10" t="s">
        <v>194</v>
      </c>
      <c r="F3758" s="10" t="s">
        <v>1873</v>
      </c>
      <c r="G3758" s="137">
        <v>5037734584</v>
      </c>
      <c r="H3758" s="10" t="s">
        <v>14510</v>
      </c>
      <c r="I3758" s="10" t="s">
        <v>1874</v>
      </c>
      <c r="J3758" s="10" t="s">
        <v>3766</v>
      </c>
      <c r="K3758" s="102" t="s">
        <v>1116</v>
      </c>
      <c r="L3758" s="98">
        <f>IFERROR(VLOOKUP($F3758&amp;$C3758,Sales!$J:$W,9,0),0)</f>
        <v>0</v>
      </c>
      <c r="M3758" s="98">
        <f>IFERROR(VLOOKUP($F3758&amp;$C3758,Sales!$J:$W,10,0),0)</f>
        <v>0</v>
      </c>
      <c r="N3758" s="98">
        <f>IFERROR(VLOOKUP($F3758&amp;$C3758,Sales!$J:$W,11,0),0)</f>
        <v>0</v>
      </c>
      <c r="O3758" s="98">
        <f>IFERROR(VLOOKUP($F3758&amp;$C3758,Sales!$J:$W,12,0),0)</f>
        <v>0</v>
      </c>
      <c r="P3758" s="98">
        <f>IFERROR(VLOOKUP($F3758&amp;$C3758,Sales!$J:$W,13,0),0)</f>
        <v>0</v>
      </c>
      <c r="Q3758" s="98">
        <f>IFERROR(VLOOKUP($F3758&amp;$C3758,Sales!$A:$H,7,0),0)</f>
        <v>0</v>
      </c>
      <c r="R3758" s="41" t="str">
        <f t="shared" si="117"/>
        <v>ERROR</v>
      </c>
      <c r="S3758" s="15"/>
      <c r="T3758" s="15"/>
      <c r="U3758" s="15"/>
      <c r="V3758" s="15"/>
      <c r="W3758" s="15"/>
      <c r="X3758" s="15"/>
      <c r="Y3758" s="41"/>
      <c r="Z3758" s="41"/>
      <c r="AA3758" s="41"/>
      <c r="AB3758" s="15"/>
      <c r="AC3758" s="15"/>
      <c r="AD3758" s="15"/>
      <c r="AE3758" s="15"/>
      <c r="AF3758" s="15"/>
      <c r="AG3758" s="15"/>
      <c r="AH3758" s="15"/>
      <c r="AI3758" s="15"/>
      <c r="AJ3758" s="41"/>
      <c r="AK3758" s="15"/>
      <c r="AL3758" s="15"/>
      <c r="AM3758" s="15"/>
      <c r="AN3758" s="15"/>
      <c r="AO3758" s="15"/>
      <c r="AP3758" s="15"/>
      <c r="AQ3758" s="15"/>
      <c r="AR3758" s="15"/>
      <c r="AS3758" s="15"/>
      <c r="AT3758" s="15"/>
      <c r="AU3758" s="15"/>
      <c r="AV3758" s="15"/>
      <c r="AW3758" s="15"/>
      <c r="AX3758" s="82"/>
      <c r="AY3758" s="82"/>
      <c r="AZ3758" s="10">
        <v>1</v>
      </c>
      <c r="BA3758" t="s">
        <v>31</v>
      </c>
      <c r="BB3758" t="s">
        <v>23</v>
      </c>
      <c r="BD3758" s="7" t="str">
        <f t="shared" si="116"/>
        <v>5037734584Shopee</v>
      </c>
    </row>
    <row r="3759" spans="2:57" ht="13.5" customHeight="1" x14ac:dyDescent="0.35">
      <c r="B3759" s="10" t="s">
        <v>17</v>
      </c>
      <c r="C3759" s="10" t="s">
        <v>806</v>
      </c>
      <c r="D3759" s="10" t="s">
        <v>248</v>
      </c>
      <c r="E3759" s="10" t="s">
        <v>194</v>
      </c>
      <c r="F3759" s="10" t="s">
        <v>723</v>
      </c>
      <c r="G3759" s="137">
        <v>5055215896</v>
      </c>
      <c r="H3759" s="10" t="s">
        <v>14511</v>
      </c>
      <c r="I3759" s="10" t="s">
        <v>3250</v>
      </c>
      <c r="J3759" s="10" t="s">
        <v>1618</v>
      </c>
      <c r="K3759" s="102" t="s">
        <v>1619</v>
      </c>
      <c r="L3759" s="98">
        <f>IFERROR(VLOOKUP($F3759&amp;$C3759,Sales!$J:$W,9,0),0)</f>
        <v>0</v>
      </c>
      <c r="M3759" s="98">
        <f>IFERROR(VLOOKUP($F3759&amp;$C3759,Sales!$J:$W,10,0),0)</f>
        <v>0</v>
      </c>
      <c r="N3759" s="98">
        <f>IFERROR(VLOOKUP($F3759&amp;$C3759,Sales!$J:$W,11,0),0)</f>
        <v>0</v>
      </c>
      <c r="O3759" s="98">
        <f>IFERROR(VLOOKUP($F3759&amp;$C3759,Sales!$J:$W,12,0),0)</f>
        <v>0</v>
      </c>
      <c r="P3759" s="98">
        <f>IFERROR(VLOOKUP($F3759&amp;$C3759,Sales!$J:$W,13,0),0)</f>
        <v>0</v>
      </c>
      <c r="Q3759" s="98">
        <f>IFERROR(VLOOKUP($F3759&amp;$C3759,Sales!$A:$H,7,0),0)</f>
        <v>0</v>
      </c>
      <c r="R3759" s="41" t="str">
        <f t="shared" si="117"/>
        <v>ERROR</v>
      </c>
      <c r="S3759" s="15"/>
      <c r="T3759" s="15"/>
      <c r="U3759" s="15"/>
      <c r="V3759" s="15"/>
      <c r="W3759" s="15"/>
      <c r="X3759" s="15"/>
      <c r="Y3759" s="41"/>
      <c r="Z3759" s="41"/>
      <c r="AA3759" s="41"/>
      <c r="AB3759" s="15"/>
      <c r="AC3759" s="15"/>
      <c r="AD3759" s="15"/>
      <c r="AE3759" s="15"/>
      <c r="AF3759" s="15"/>
      <c r="AG3759" s="15"/>
      <c r="AH3759" s="15"/>
      <c r="AI3759" s="15"/>
      <c r="AJ3759" s="41"/>
      <c r="AK3759" s="15"/>
      <c r="AL3759" s="15"/>
      <c r="AM3759" s="15"/>
      <c r="AN3759" s="15"/>
      <c r="AO3759" s="15"/>
      <c r="AP3759" s="15"/>
      <c r="AQ3759" s="15"/>
      <c r="AR3759" s="15"/>
      <c r="AS3759" s="15"/>
      <c r="AT3759" s="15"/>
      <c r="AU3759" s="15"/>
      <c r="AV3759" s="15"/>
      <c r="AW3759" s="15"/>
      <c r="AX3759" s="82"/>
      <c r="AY3759" s="82"/>
      <c r="AZ3759" s="10">
        <v>1</v>
      </c>
      <c r="BA3759" t="s">
        <v>31</v>
      </c>
      <c r="BB3759" t="s">
        <v>23</v>
      </c>
      <c r="BD3759" s="7" t="str">
        <f t="shared" si="116"/>
        <v>5055215896Shopee</v>
      </c>
    </row>
    <row r="3760" spans="2:57" ht="13.5" customHeight="1" x14ac:dyDescent="0.35">
      <c r="B3760" s="10" t="s">
        <v>17</v>
      </c>
      <c r="C3760" s="10" t="s">
        <v>806</v>
      </c>
      <c r="D3760" s="10" t="s">
        <v>248</v>
      </c>
      <c r="E3760" s="10" t="s">
        <v>194</v>
      </c>
      <c r="F3760" s="10" t="s">
        <v>2985</v>
      </c>
      <c r="G3760" s="137">
        <v>3256540854</v>
      </c>
      <c r="H3760" s="10" t="s">
        <v>14512</v>
      </c>
      <c r="I3760" s="10" t="s">
        <v>4187</v>
      </c>
      <c r="J3760" s="10" t="s">
        <v>1620</v>
      </c>
      <c r="K3760" s="102" t="s">
        <v>1621</v>
      </c>
      <c r="L3760" s="98">
        <f>IFERROR(VLOOKUP($F3760&amp;$C3760,Sales!$J:$W,9,0),0)</f>
        <v>0</v>
      </c>
      <c r="M3760" s="98">
        <f>IFERROR(VLOOKUP($F3760&amp;$C3760,Sales!$J:$W,10,0),0)</f>
        <v>0</v>
      </c>
      <c r="N3760" s="98">
        <f>IFERROR(VLOOKUP($F3760&amp;$C3760,Sales!$J:$W,11,0),0)</f>
        <v>0</v>
      </c>
      <c r="O3760" s="98">
        <f>IFERROR(VLOOKUP($F3760&amp;$C3760,Sales!$J:$W,12,0),0)</f>
        <v>0</v>
      </c>
      <c r="P3760" s="98">
        <f>IFERROR(VLOOKUP($F3760&amp;$C3760,Sales!$J:$W,13,0),0)</f>
        <v>0</v>
      </c>
      <c r="Q3760" s="98">
        <f>IFERROR(VLOOKUP($F3760&amp;$C3760,Sales!$A:$H,7,0),0)</f>
        <v>0</v>
      </c>
      <c r="R3760" s="41" t="str">
        <f t="shared" si="117"/>
        <v>ERROR</v>
      </c>
      <c r="S3760" s="15"/>
      <c r="T3760" s="15"/>
      <c r="U3760" s="15"/>
      <c r="V3760" s="15"/>
      <c r="W3760" s="15"/>
      <c r="X3760" s="15"/>
      <c r="Y3760" s="41"/>
      <c r="Z3760" s="41"/>
      <c r="AA3760" s="41"/>
      <c r="AB3760" s="15"/>
      <c r="AC3760" s="15"/>
      <c r="AD3760" s="15"/>
      <c r="AE3760" s="15"/>
      <c r="AF3760" s="15"/>
      <c r="AG3760" s="15"/>
      <c r="AH3760" s="15"/>
      <c r="AI3760" s="15"/>
      <c r="AJ3760" s="41"/>
      <c r="AK3760" s="15"/>
      <c r="AL3760" s="15"/>
      <c r="AM3760" s="15"/>
      <c r="AN3760" s="15"/>
      <c r="AO3760" s="15"/>
      <c r="AP3760" s="15"/>
      <c r="AQ3760" s="15"/>
      <c r="AR3760" s="15"/>
      <c r="AS3760" s="15"/>
      <c r="AT3760" s="15"/>
      <c r="AU3760" s="15"/>
      <c r="AV3760" s="15"/>
      <c r="AW3760" s="15"/>
      <c r="AX3760" s="82"/>
      <c r="AY3760" s="82"/>
      <c r="AZ3760" s="10">
        <v>1</v>
      </c>
      <c r="BA3760" t="s">
        <v>31</v>
      </c>
      <c r="BB3760" t="s">
        <v>23</v>
      </c>
      <c r="BD3760" s="7" t="str">
        <f t="shared" si="116"/>
        <v>3256540854Shopee</v>
      </c>
    </row>
    <row r="3761" spans="2:57" ht="13.5" customHeight="1" x14ac:dyDescent="0.35">
      <c r="B3761" s="10" t="s">
        <v>17</v>
      </c>
      <c r="C3761" s="10" t="s">
        <v>806</v>
      </c>
      <c r="D3761" s="10" t="s">
        <v>248</v>
      </c>
      <c r="E3761" s="10" t="s">
        <v>194</v>
      </c>
      <c r="F3761" s="10" t="s">
        <v>2984</v>
      </c>
      <c r="G3761" s="137">
        <v>5156379956</v>
      </c>
      <c r="H3761" s="10" t="s">
        <v>14513</v>
      </c>
      <c r="I3761" s="10" t="s">
        <v>4188</v>
      </c>
      <c r="J3761" s="10" t="s">
        <v>1628</v>
      </c>
      <c r="K3761" s="102" t="s">
        <v>1629</v>
      </c>
      <c r="L3761" s="98">
        <f>IFERROR(VLOOKUP($F3761&amp;$C3761,Sales!$J:$W,9,0),0)</f>
        <v>0</v>
      </c>
      <c r="M3761" s="98">
        <f>IFERROR(VLOOKUP($F3761&amp;$C3761,Sales!$J:$W,10,0),0)</f>
        <v>0</v>
      </c>
      <c r="N3761" s="98">
        <f>IFERROR(VLOOKUP($F3761&amp;$C3761,Sales!$J:$W,11,0),0)</f>
        <v>0</v>
      </c>
      <c r="O3761" s="98">
        <f>IFERROR(VLOOKUP($F3761&amp;$C3761,Sales!$J:$W,12,0),0)</f>
        <v>0</v>
      </c>
      <c r="P3761" s="98">
        <f>IFERROR(VLOOKUP($F3761&amp;$C3761,Sales!$J:$W,13,0),0)</f>
        <v>0</v>
      </c>
      <c r="Q3761" s="98">
        <f>IFERROR(VLOOKUP($F3761&amp;$C3761,Sales!$A:$H,7,0),0)</f>
        <v>0</v>
      </c>
      <c r="R3761" s="41" t="str">
        <f t="shared" si="117"/>
        <v>ERROR</v>
      </c>
      <c r="S3761" s="15"/>
      <c r="T3761" s="15"/>
      <c r="U3761" s="15"/>
      <c r="V3761" s="15"/>
      <c r="W3761" s="15"/>
      <c r="X3761" s="15"/>
      <c r="Y3761" s="41"/>
      <c r="Z3761" s="41"/>
      <c r="AA3761" s="41"/>
      <c r="AB3761" s="15"/>
      <c r="AC3761" s="15"/>
      <c r="AD3761" s="15"/>
      <c r="AE3761" s="15"/>
      <c r="AF3761" s="15"/>
      <c r="AG3761" s="15"/>
      <c r="AH3761" s="15"/>
      <c r="AI3761" s="15"/>
      <c r="AJ3761" s="41"/>
      <c r="AK3761" s="15"/>
      <c r="AL3761" s="15"/>
      <c r="AM3761" s="15"/>
      <c r="AN3761" s="15"/>
      <c r="AO3761" s="15"/>
      <c r="AP3761" s="15"/>
      <c r="AQ3761" s="15"/>
      <c r="AR3761" s="15"/>
      <c r="AS3761" s="15"/>
      <c r="AT3761" s="15"/>
      <c r="AU3761" s="15"/>
      <c r="AV3761" s="15"/>
      <c r="AW3761" s="15"/>
      <c r="AX3761" s="82"/>
      <c r="AY3761" s="82"/>
      <c r="AZ3761" s="10">
        <v>1</v>
      </c>
      <c r="BA3761" t="s">
        <v>31</v>
      </c>
      <c r="BB3761" t="s">
        <v>23</v>
      </c>
      <c r="BD3761" s="7" t="str">
        <f t="shared" si="116"/>
        <v>5156379956Shopee</v>
      </c>
    </row>
    <row r="3762" spans="2:57" ht="13.5" customHeight="1" x14ac:dyDescent="0.35">
      <c r="B3762" s="10" t="s">
        <v>17</v>
      </c>
      <c r="C3762" s="10" t="s">
        <v>806</v>
      </c>
      <c r="D3762" s="10" t="s">
        <v>248</v>
      </c>
      <c r="E3762" s="10" t="s">
        <v>194</v>
      </c>
      <c r="F3762" s="10" t="s">
        <v>721</v>
      </c>
      <c r="G3762" s="137">
        <v>5155215847</v>
      </c>
      <c r="H3762" s="10" t="s">
        <v>14514</v>
      </c>
      <c r="I3762" s="10" t="s">
        <v>3251</v>
      </c>
      <c r="J3762" s="10" t="s">
        <v>1630</v>
      </c>
      <c r="K3762" s="102" t="s">
        <v>1631</v>
      </c>
      <c r="L3762" s="98">
        <f>IFERROR(VLOOKUP($F3762&amp;$C3762,Sales!$J:$W,9,0),0)</f>
        <v>0</v>
      </c>
      <c r="M3762" s="98">
        <f>IFERROR(VLOOKUP($F3762&amp;$C3762,Sales!$J:$W,10,0),0)</f>
        <v>0</v>
      </c>
      <c r="N3762" s="98">
        <f>IFERROR(VLOOKUP($F3762&amp;$C3762,Sales!$J:$W,11,0),0)</f>
        <v>0</v>
      </c>
      <c r="O3762" s="98">
        <f>IFERROR(VLOOKUP($F3762&amp;$C3762,Sales!$J:$W,12,0),0)</f>
        <v>0</v>
      </c>
      <c r="P3762" s="98">
        <f>IFERROR(VLOOKUP($F3762&amp;$C3762,Sales!$J:$W,13,0),0)</f>
        <v>0</v>
      </c>
      <c r="Q3762" s="98">
        <f>IFERROR(VLOOKUP($F3762&amp;$C3762,Sales!$A:$H,7,0),0)</f>
        <v>0</v>
      </c>
      <c r="R3762" s="41" t="str">
        <f t="shared" si="117"/>
        <v>ERROR</v>
      </c>
      <c r="S3762" s="15"/>
      <c r="T3762" s="15"/>
      <c r="U3762" s="15"/>
      <c r="V3762" s="15"/>
      <c r="W3762" s="15"/>
      <c r="X3762" s="15"/>
      <c r="Y3762" s="41"/>
      <c r="Z3762" s="41"/>
      <c r="AA3762" s="41"/>
      <c r="AB3762" s="15"/>
      <c r="AC3762" s="15"/>
      <c r="AD3762" s="15"/>
      <c r="AE3762" s="15"/>
      <c r="AF3762" s="15"/>
      <c r="AG3762" s="15"/>
      <c r="AH3762" s="15"/>
      <c r="AI3762" s="15"/>
      <c r="AJ3762" s="41"/>
      <c r="AK3762" s="15"/>
      <c r="AL3762" s="15"/>
      <c r="AM3762" s="15"/>
      <c r="AN3762" s="15"/>
      <c r="AO3762" s="15"/>
      <c r="AP3762" s="15"/>
      <c r="AQ3762" s="15"/>
      <c r="AR3762" s="15"/>
      <c r="AS3762" s="15"/>
      <c r="AT3762" s="15"/>
      <c r="AU3762" s="15"/>
      <c r="AV3762" s="15"/>
      <c r="AW3762" s="15"/>
      <c r="AX3762" s="82"/>
      <c r="AY3762" s="82"/>
      <c r="AZ3762" s="10">
        <v>1</v>
      </c>
      <c r="BA3762" t="s">
        <v>31</v>
      </c>
      <c r="BB3762" t="s">
        <v>23</v>
      </c>
      <c r="BD3762" s="7" t="str">
        <f t="shared" si="116"/>
        <v>5155215847Shopee</v>
      </c>
    </row>
    <row r="3763" spans="2:57" ht="13.5" customHeight="1" x14ac:dyDescent="0.35">
      <c r="B3763" s="10" t="s">
        <v>17</v>
      </c>
      <c r="C3763" s="10" t="s">
        <v>806</v>
      </c>
      <c r="D3763" s="10" t="s">
        <v>549</v>
      </c>
      <c r="E3763" s="10" t="s">
        <v>194</v>
      </c>
      <c r="F3763" s="96">
        <v>0</v>
      </c>
      <c r="G3763" s="138">
        <v>16176609750</v>
      </c>
      <c r="H3763" s="96">
        <v>0</v>
      </c>
      <c r="I3763" s="96">
        <v>0</v>
      </c>
      <c r="J3763" s="10" t="s">
        <v>14515</v>
      </c>
      <c r="K3763" s="102" t="s">
        <v>14516</v>
      </c>
      <c r="L3763" s="98">
        <f>IFERROR(VLOOKUP($F3763&amp;$C3763,Sales!$J:$W,9,0),0)</f>
        <v>0</v>
      </c>
      <c r="M3763" s="98">
        <f>IFERROR(VLOOKUP($F3763&amp;$C3763,Sales!$J:$W,10,0),0)</f>
        <v>0</v>
      </c>
      <c r="N3763" s="98">
        <f>IFERROR(VLOOKUP($F3763&amp;$C3763,Sales!$J:$W,11,0),0)</f>
        <v>0</v>
      </c>
      <c r="O3763" s="98">
        <f>IFERROR(VLOOKUP($F3763&amp;$C3763,Sales!$J:$W,12,0),0)</f>
        <v>0</v>
      </c>
      <c r="P3763" s="98">
        <f>IFERROR(VLOOKUP($F3763&amp;$C3763,Sales!$J:$W,13,0),0)</f>
        <v>0</v>
      </c>
      <c r="Q3763" s="98">
        <f>IFERROR(VLOOKUP($F3763&amp;$C3763,Sales!$A:$H,7,0),0)</f>
        <v>0</v>
      </c>
      <c r="R3763" s="41" t="str">
        <f t="shared" si="117"/>
        <v>ERROR</v>
      </c>
      <c r="S3763" s="15"/>
      <c r="T3763" s="15"/>
      <c r="U3763" s="15"/>
      <c r="V3763" s="15"/>
      <c r="W3763" s="15"/>
      <c r="X3763" s="15"/>
      <c r="Y3763" s="41"/>
      <c r="Z3763" s="41"/>
      <c r="AA3763" s="41"/>
      <c r="AB3763" s="15"/>
      <c r="AC3763" s="15"/>
      <c r="AD3763" s="15"/>
      <c r="AE3763" s="15"/>
      <c r="AF3763" s="15"/>
      <c r="AG3763" s="15"/>
      <c r="AH3763" s="15"/>
      <c r="AI3763" s="15"/>
      <c r="AJ3763" s="41"/>
      <c r="AK3763" s="15"/>
      <c r="AL3763" s="15"/>
      <c r="AM3763" s="15"/>
      <c r="AN3763" s="15"/>
      <c r="AO3763" s="15"/>
      <c r="AP3763" s="15"/>
      <c r="AQ3763" s="15"/>
      <c r="AR3763" s="15"/>
      <c r="AS3763" s="15"/>
      <c r="AT3763" s="15"/>
      <c r="AU3763" s="15"/>
      <c r="AV3763" s="15"/>
      <c r="AW3763" s="15"/>
      <c r="AX3763" s="15"/>
      <c r="AY3763" s="15"/>
      <c r="AZ3763" s="10">
        <v>1</v>
      </c>
      <c r="BA3763" s="100" t="s">
        <v>14193</v>
      </c>
      <c r="BB3763" t="s">
        <v>88</v>
      </c>
      <c r="BD3763" s="7" t="str">
        <f t="shared" si="116"/>
        <v>16176609750Shopee</v>
      </c>
      <c r="BE3763" s="101"/>
    </row>
    <row r="3764" spans="2:57" ht="13.5" customHeight="1" x14ac:dyDescent="0.35">
      <c r="B3764" s="10" t="s">
        <v>17</v>
      </c>
      <c r="C3764" s="10" t="s">
        <v>806</v>
      </c>
      <c r="D3764" s="10" t="s">
        <v>248</v>
      </c>
      <c r="E3764" s="10" t="s">
        <v>194</v>
      </c>
      <c r="F3764" s="10" t="s">
        <v>2401</v>
      </c>
      <c r="G3764" s="137">
        <v>3958670735</v>
      </c>
      <c r="H3764" s="10" t="s">
        <v>14517</v>
      </c>
      <c r="I3764" s="10" t="s">
        <v>3604</v>
      </c>
      <c r="J3764" s="10" t="s">
        <v>1638</v>
      </c>
      <c r="K3764" s="102" t="s">
        <v>1639</v>
      </c>
      <c r="L3764" s="98">
        <f>IFERROR(VLOOKUP($F3764&amp;$C3764,Sales!$J:$W,9,0),0)</f>
        <v>0</v>
      </c>
      <c r="M3764" s="98">
        <f>IFERROR(VLOOKUP($F3764&amp;$C3764,Sales!$J:$W,10,0),0)</f>
        <v>0</v>
      </c>
      <c r="N3764" s="98">
        <f>IFERROR(VLOOKUP($F3764&amp;$C3764,Sales!$J:$W,11,0),0)</f>
        <v>0</v>
      </c>
      <c r="O3764" s="98">
        <f>IFERROR(VLOOKUP($F3764&amp;$C3764,Sales!$J:$W,12,0),0)</f>
        <v>0</v>
      </c>
      <c r="P3764" s="98">
        <f>IFERROR(VLOOKUP($F3764&amp;$C3764,Sales!$J:$W,13,0),0)</f>
        <v>0</v>
      </c>
      <c r="Q3764" s="98">
        <f>IFERROR(VLOOKUP($F3764&amp;$C3764,Sales!$A:$H,7,0),0)</f>
        <v>0</v>
      </c>
      <c r="R3764" s="41" t="str">
        <f t="shared" si="117"/>
        <v>ERROR</v>
      </c>
      <c r="S3764" s="15"/>
      <c r="T3764" s="15"/>
      <c r="U3764" s="15"/>
      <c r="V3764" s="15"/>
      <c r="W3764" s="15"/>
      <c r="X3764" s="15"/>
      <c r="Y3764" s="41"/>
      <c r="Z3764" s="41"/>
      <c r="AA3764" s="41"/>
      <c r="AB3764" s="15"/>
      <c r="AC3764" s="15"/>
      <c r="AD3764" s="15"/>
      <c r="AE3764" s="15"/>
      <c r="AF3764" s="15"/>
      <c r="AG3764" s="15"/>
      <c r="AH3764" s="15"/>
      <c r="AI3764" s="15"/>
      <c r="AJ3764" s="41"/>
      <c r="AK3764" s="15"/>
      <c r="AL3764" s="15"/>
      <c r="AM3764" s="15"/>
      <c r="AN3764" s="15"/>
      <c r="AO3764" s="15"/>
      <c r="AP3764" s="15"/>
      <c r="AQ3764" s="15"/>
      <c r="AR3764" s="15"/>
      <c r="AS3764" s="15"/>
      <c r="AT3764" s="15"/>
      <c r="AU3764" s="15"/>
      <c r="AV3764" s="15"/>
      <c r="AW3764" s="15"/>
      <c r="AX3764" s="82"/>
      <c r="AY3764" s="82"/>
      <c r="AZ3764" s="10">
        <v>1</v>
      </c>
      <c r="BA3764" t="s">
        <v>31</v>
      </c>
      <c r="BB3764" t="s">
        <v>23</v>
      </c>
      <c r="BD3764" s="7" t="str">
        <f t="shared" ref="BD3764:BD3827" si="118">G3764&amp;C3764</f>
        <v>3958670735Shopee</v>
      </c>
    </row>
    <row r="3765" spans="2:57" ht="13.5" customHeight="1" x14ac:dyDescent="0.35">
      <c r="B3765" s="10" t="s">
        <v>17</v>
      </c>
      <c r="C3765" s="10" t="s">
        <v>806</v>
      </c>
      <c r="D3765" s="10" t="s">
        <v>248</v>
      </c>
      <c r="E3765" s="10" t="s">
        <v>194</v>
      </c>
      <c r="F3765" s="10" t="s">
        <v>265</v>
      </c>
      <c r="G3765" s="137">
        <v>2753563917</v>
      </c>
      <c r="H3765" s="10" t="s">
        <v>14518</v>
      </c>
      <c r="I3765" s="10" t="s">
        <v>266</v>
      </c>
      <c r="J3765" s="10" t="s">
        <v>3764</v>
      </c>
      <c r="K3765" s="102" t="s">
        <v>1096</v>
      </c>
      <c r="L3765" s="98">
        <f>IFERROR(VLOOKUP($F3765&amp;$C3765,Sales!$J:$W,9,0),0)</f>
        <v>0</v>
      </c>
      <c r="M3765" s="98">
        <f>IFERROR(VLOOKUP($F3765&amp;$C3765,Sales!$J:$W,10,0),0)</f>
        <v>0</v>
      </c>
      <c r="N3765" s="98">
        <f>IFERROR(VLOOKUP($F3765&amp;$C3765,Sales!$J:$W,11,0),0)</f>
        <v>0</v>
      </c>
      <c r="O3765" s="98">
        <f>IFERROR(VLOOKUP($F3765&amp;$C3765,Sales!$J:$W,12,0),0)</f>
        <v>0</v>
      </c>
      <c r="P3765" s="98">
        <f>IFERROR(VLOOKUP($F3765&amp;$C3765,Sales!$J:$W,13,0),0)</f>
        <v>0</v>
      </c>
      <c r="Q3765" s="98">
        <f>IFERROR(VLOOKUP($F3765&amp;$C3765,Sales!$A:$H,7,0),0)</f>
        <v>0</v>
      </c>
      <c r="R3765" s="41" t="str">
        <f t="shared" si="117"/>
        <v>ERROR</v>
      </c>
      <c r="S3765" s="15"/>
      <c r="T3765" s="15"/>
      <c r="U3765" s="15"/>
      <c r="V3765" s="15"/>
      <c r="W3765" s="15"/>
      <c r="X3765" s="15"/>
      <c r="Y3765" s="41"/>
      <c r="Z3765" s="41"/>
      <c r="AA3765" s="41"/>
      <c r="AB3765" s="15"/>
      <c r="AC3765" s="15"/>
      <c r="AD3765" s="15"/>
      <c r="AE3765" s="15"/>
      <c r="AF3765" s="15"/>
      <c r="AG3765" s="15"/>
      <c r="AH3765" s="15"/>
      <c r="AI3765" s="15"/>
      <c r="AJ3765" s="41"/>
      <c r="AK3765" s="15"/>
      <c r="AL3765" s="15"/>
      <c r="AM3765" s="15"/>
      <c r="AN3765" s="15"/>
      <c r="AO3765" s="15"/>
      <c r="AP3765" s="15"/>
      <c r="AQ3765" s="15"/>
      <c r="AR3765" s="15"/>
      <c r="AS3765" s="15"/>
      <c r="AT3765" s="15"/>
      <c r="AU3765" s="15"/>
      <c r="AV3765" s="15"/>
      <c r="AW3765" s="15"/>
      <c r="AX3765" s="82"/>
      <c r="AY3765" s="82"/>
      <c r="AZ3765" s="10">
        <v>1</v>
      </c>
      <c r="BA3765" t="s">
        <v>31</v>
      </c>
      <c r="BB3765" t="s">
        <v>23</v>
      </c>
      <c r="BD3765" s="7" t="str">
        <f t="shared" si="118"/>
        <v>2753563917Shopee</v>
      </c>
    </row>
    <row r="3766" spans="2:57" ht="13.5" customHeight="1" x14ac:dyDescent="0.35">
      <c r="B3766" s="10" t="s">
        <v>17</v>
      </c>
      <c r="C3766" s="10" t="s">
        <v>806</v>
      </c>
      <c r="D3766" s="10" t="s">
        <v>248</v>
      </c>
      <c r="E3766" s="10" t="s">
        <v>194</v>
      </c>
      <c r="F3766" s="10" t="s">
        <v>269</v>
      </c>
      <c r="G3766" s="137">
        <v>2753563873</v>
      </c>
      <c r="H3766" s="10" t="s">
        <v>14519</v>
      </c>
      <c r="I3766" s="10" t="s">
        <v>270</v>
      </c>
      <c r="J3766" s="10" t="s">
        <v>3765</v>
      </c>
      <c r="K3766" s="102" t="s">
        <v>1101</v>
      </c>
      <c r="L3766" s="98">
        <f>IFERROR(VLOOKUP($F3766&amp;$C3766,Sales!$J:$W,9,0),0)</f>
        <v>0</v>
      </c>
      <c r="M3766" s="98">
        <f>IFERROR(VLOOKUP($F3766&amp;$C3766,Sales!$J:$W,10,0),0)</f>
        <v>0</v>
      </c>
      <c r="N3766" s="98">
        <f>IFERROR(VLOOKUP($F3766&amp;$C3766,Sales!$J:$W,11,0),0)</f>
        <v>0</v>
      </c>
      <c r="O3766" s="98">
        <f>IFERROR(VLOOKUP($F3766&amp;$C3766,Sales!$J:$W,12,0),0)</f>
        <v>0</v>
      </c>
      <c r="P3766" s="98">
        <f>IFERROR(VLOOKUP($F3766&amp;$C3766,Sales!$J:$W,13,0),0)</f>
        <v>0</v>
      </c>
      <c r="Q3766" s="98">
        <f>IFERROR(VLOOKUP($F3766&amp;$C3766,Sales!$A:$H,7,0),0)</f>
        <v>0</v>
      </c>
      <c r="R3766" s="41" t="str">
        <f t="shared" si="117"/>
        <v>ERROR</v>
      </c>
      <c r="S3766" s="15"/>
      <c r="T3766" s="15"/>
      <c r="U3766" s="15"/>
      <c r="V3766" s="15"/>
      <c r="W3766" s="15"/>
      <c r="X3766" s="15"/>
      <c r="Y3766" s="41"/>
      <c r="Z3766" s="41"/>
      <c r="AA3766" s="41"/>
      <c r="AB3766" s="15"/>
      <c r="AC3766" s="15"/>
      <c r="AD3766" s="15"/>
      <c r="AE3766" s="15"/>
      <c r="AF3766" s="15"/>
      <c r="AG3766" s="15"/>
      <c r="AH3766" s="15"/>
      <c r="AI3766" s="15"/>
      <c r="AJ3766" s="41"/>
      <c r="AK3766" s="15"/>
      <c r="AL3766" s="15"/>
      <c r="AM3766" s="15"/>
      <c r="AN3766" s="15"/>
      <c r="AO3766" s="15"/>
      <c r="AP3766" s="15"/>
      <c r="AQ3766" s="15"/>
      <c r="AR3766" s="15"/>
      <c r="AS3766" s="15"/>
      <c r="AT3766" s="15"/>
      <c r="AU3766" s="15"/>
      <c r="AV3766" s="15"/>
      <c r="AW3766" s="15"/>
      <c r="AX3766" s="82"/>
      <c r="AY3766" s="82"/>
      <c r="AZ3766" s="10">
        <v>1</v>
      </c>
      <c r="BA3766" t="s">
        <v>31</v>
      </c>
      <c r="BB3766" t="s">
        <v>23</v>
      </c>
      <c r="BD3766" s="7" t="str">
        <f t="shared" si="118"/>
        <v>2753563873Shopee</v>
      </c>
    </row>
    <row r="3767" spans="2:57" ht="13.5" customHeight="1" x14ac:dyDescent="0.35">
      <c r="B3767" s="10" t="s">
        <v>17</v>
      </c>
      <c r="C3767" s="10" t="s">
        <v>806</v>
      </c>
      <c r="D3767" s="10" t="s">
        <v>248</v>
      </c>
      <c r="E3767" s="10" t="s">
        <v>194</v>
      </c>
      <c r="F3767" s="10" t="s">
        <v>279</v>
      </c>
      <c r="G3767" s="137">
        <v>5714063880</v>
      </c>
      <c r="H3767" s="10" t="s">
        <v>14520</v>
      </c>
      <c r="I3767" s="10" t="s">
        <v>280</v>
      </c>
      <c r="J3767" s="10" t="s">
        <v>1105</v>
      </c>
      <c r="K3767" s="102" t="s">
        <v>1106</v>
      </c>
      <c r="L3767" s="98">
        <f>IFERROR(VLOOKUP($F3767&amp;$C3767,Sales!$J:$W,9,0),0)</f>
        <v>0</v>
      </c>
      <c r="M3767" s="98">
        <f>IFERROR(VLOOKUP($F3767&amp;$C3767,Sales!$J:$W,10,0),0)</f>
        <v>0</v>
      </c>
      <c r="N3767" s="98">
        <f>IFERROR(VLOOKUP($F3767&amp;$C3767,Sales!$J:$W,11,0),0)</f>
        <v>0</v>
      </c>
      <c r="O3767" s="98">
        <f>IFERROR(VLOOKUP($F3767&amp;$C3767,Sales!$J:$W,12,0),0)</f>
        <v>0</v>
      </c>
      <c r="P3767" s="98">
        <f>IFERROR(VLOOKUP($F3767&amp;$C3767,Sales!$J:$W,13,0),0)</f>
        <v>0</v>
      </c>
      <c r="Q3767" s="98">
        <f>IFERROR(VLOOKUP($F3767&amp;$C3767,Sales!$A:$H,7,0),0)</f>
        <v>0</v>
      </c>
      <c r="R3767" s="41" t="str">
        <f t="shared" si="117"/>
        <v>ERROR</v>
      </c>
      <c r="S3767" s="15"/>
      <c r="T3767" s="15"/>
      <c r="U3767" s="15"/>
      <c r="V3767" s="15"/>
      <c r="W3767" s="15"/>
      <c r="X3767" s="15"/>
      <c r="Y3767" s="41"/>
      <c r="Z3767" s="41"/>
      <c r="AA3767" s="41"/>
      <c r="AB3767" s="15"/>
      <c r="AC3767" s="15"/>
      <c r="AD3767" s="15"/>
      <c r="AE3767" s="15"/>
      <c r="AF3767" s="15"/>
      <c r="AG3767" s="15"/>
      <c r="AH3767" s="15"/>
      <c r="AI3767" s="15"/>
      <c r="AJ3767" s="41"/>
      <c r="AK3767" s="15"/>
      <c r="AL3767" s="15"/>
      <c r="AM3767" s="15"/>
      <c r="AN3767" s="15"/>
      <c r="AO3767" s="15"/>
      <c r="AP3767" s="15"/>
      <c r="AQ3767" s="15"/>
      <c r="AR3767" s="15"/>
      <c r="AS3767" s="15"/>
      <c r="AT3767" s="15"/>
      <c r="AU3767" s="15"/>
      <c r="AV3767" s="15"/>
      <c r="AW3767" s="15"/>
      <c r="AX3767" s="82"/>
      <c r="AY3767" s="82"/>
      <c r="AZ3767" s="10">
        <v>1</v>
      </c>
      <c r="BA3767" t="s">
        <v>31</v>
      </c>
      <c r="BB3767" t="s">
        <v>23</v>
      </c>
      <c r="BD3767" s="7" t="str">
        <f t="shared" si="118"/>
        <v>5714063880Shopee</v>
      </c>
    </row>
    <row r="3768" spans="2:57" ht="13.5" customHeight="1" x14ac:dyDescent="0.35">
      <c r="B3768" s="10" t="s">
        <v>17</v>
      </c>
      <c r="C3768" s="10" t="s">
        <v>806</v>
      </c>
      <c r="D3768" s="10" t="s">
        <v>248</v>
      </c>
      <c r="E3768" s="10" t="s">
        <v>194</v>
      </c>
      <c r="F3768" s="10" t="s">
        <v>263</v>
      </c>
      <c r="G3768" s="137">
        <v>2753563922</v>
      </c>
      <c r="H3768" s="10" t="s">
        <v>14521</v>
      </c>
      <c r="I3768" s="10" t="s">
        <v>264</v>
      </c>
      <c r="J3768" s="10" t="s">
        <v>3768</v>
      </c>
      <c r="K3768" s="102" t="s">
        <v>1122</v>
      </c>
      <c r="L3768" s="98">
        <f>IFERROR(VLOOKUP($F3768&amp;$C3768,Sales!$J:$W,9,0),0)</f>
        <v>0</v>
      </c>
      <c r="M3768" s="98">
        <f>IFERROR(VLOOKUP($F3768&amp;$C3768,Sales!$J:$W,10,0),0)</f>
        <v>0</v>
      </c>
      <c r="N3768" s="98">
        <f>IFERROR(VLOOKUP($F3768&amp;$C3768,Sales!$J:$W,11,0),0)</f>
        <v>0</v>
      </c>
      <c r="O3768" s="98">
        <f>IFERROR(VLOOKUP($F3768&amp;$C3768,Sales!$J:$W,12,0),0)</f>
        <v>0</v>
      </c>
      <c r="P3768" s="98">
        <f>IFERROR(VLOOKUP($F3768&amp;$C3768,Sales!$J:$W,13,0),0)</f>
        <v>0</v>
      </c>
      <c r="Q3768" s="98">
        <f>IFERROR(VLOOKUP($F3768&amp;$C3768,Sales!$A:$H,7,0),0)</f>
        <v>0</v>
      </c>
      <c r="R3768" s="41" t="str">
        <f t="shared" si="117"/>
        <v>ERROR</v>
      </c>
      <c r="S3768" s="15"/>
      <c r="T3768" s="15"/>
      <c r="U3768" s="15"/>
      <c r="V3768" s="15"/>
      <c r="W3768" s="15"/>
      <c r="X3768" s="15"/>
      <c r="Y3768" s="41"/>
      <c r="Z3768" s="41"/>
      <c r="AA3768" s="41"/>
      <c r="AB3768" s="15"/>
      <c r="AC3768" s="15"/>
      <c r="AD3768" s="15"/>
      <c r="AE3768" s="15"/>
      <c r="AF3768" s="15"/>
      <c r="AG3768" s="15"/>
      <c r="AH3768" s="15"/>
      <c r="AI3768" s="15"/>
      <c r="AJ3768" s="41"/>
      <c r="AK3768" s="15"/>
      <c r="AL3768" s="15"/>
      <c r="AM3768" s="15"/>
      <c r="AN3768" s="15"/>
      <c r="AO3768" s="15"/>
      <c r="AP3768" s="15"/>
      <c r="AQ3768" s="15"/>
      <c r="AR3768" s="15"/>
      <c r="AS3768" s="15"/>
      <c r="AT3768" s="15"/>
      <c r="AU3768" s="15"/>
      <c r="AV3768" s="15"/>
      <c r="AW3768" s="15"/>
      <c r="AX3768" s="82"/>
      <c r="AY3768" s="82"/>
      <c r="AZ3768" s="10">
        <v>1</v>
      </c>
      <c r="BA3768" t="s">
        <v>31</v>
      </c>
      <c r="BB3768" t="s">
        <v>23</v>
      </c>
      <c r="BD3768" s="7" t="str">
        <f t="shared" si="118"/>
        <v>2753563922Shopee</v>
      </c>
    </row>
    <row r="3769" spans="2:57" ht="13.5" customHeight="1" x14ac:dyDescent="0.35">
      <c r="B3769" s="10" t="s">
        <v>17</v>
      </c>
      <c r="C3769" s="10" t="s">
        <v>806</v>
      </c>
      <c r="D3769" s="10" t="s">
        <v>248</v>
      </c>
      <c r="E3769" s="10" t="s">
        <v>194</v>
      </c>
      <c r="F3769" s="10" t="s">
        <v>253</v>
      </c>
      <c r="G3769" s="137">
        <v>2753563939</v>
      </c>
      <c r="H3769" s="10" t="s">
        <v>14522</v>
      </c>
      <c r="I3769" s="10" t="s">
        <v>254</v>
      </c>
      <c r="J3769" s="10" t="s">
        <v>3769</v>
      </c>
      <c r="K3769" s="102" t="s">
        <v>14523</v>
      </c>
      <c r="L3769" s="98">
        <f>IFERROR(VLOOKUP($F3769&amp;$C3769,Sales!$J:$W,9,0),0)</f>
        <v>0</v>
      </c>
      <c r="M3769" s="98">
        <f>IFERROR(VLOOKUP($F3769&amp;$C3769,Sales!$J:$W,10,0),0)</f>
        <v>0</v>
      </c>
      <c r="N3769" s="98">
        <f>IFERROR(VLOOKUP($F3769&amp;$C3769,Sales!$J:$W,11,0),0)</f>
        <v>0</v>
      </c>
      <c r="O3769" s="98">
        <f>IFERROR(VLOOKUP($F3769&amp;$C3769,Sales!$J:$W,12,0),0)</f>
        <v>0</v>
      </c>
      <c r="P3769" s="98">
        <f>IFERROR(VLOOKUP($F3769&amp;$C3769,Sales!$J:$W,13,0),0)</f>
        <v>0</v>
      </c>
      <c r="Q3769" s="98">
        <f>IFERROR(VLOOKUP($F3769&amp;$C3769,Sales!$A:$H,7,0),0)</f>
        <v>0</v>
      </c>
      <c r="R3769" s="41" t="str">
        <f t="shared" si="117"/>
        <v>ERROR</v>
      </c>
      <c r="S3769" s="15"/>
      <c r="T3769" s="15"/>
      <c r="U3769" s="15"/>
      <c r="V3769" s="15"/>
      <c r="W3769" s="15"/>
      <c r="X3769" s="15"/>
      <c r="Y3769" s="41"/>
      <c r="Z3769" s="41"/>
      <c r="AA3769" s="41"/>
      <c r="AB3769" s="15"/>
      <c r="AC3769" s="15"/>
      <c r="AD3769" s="15"/>
      <c r="AE3769" s="15"/>
      <c r="AF3769" s="15"/>
      <c r="AG3769" s="15"/>
      <c r="AH3769" s="15"/>
      <c r="AI3769" s="15"/>
      <c r="AJ3769" s="41"/>
      <c r="AK3769" s="15"/>
      <c r="AL3769" s="15"/>
      <c r="AM3769" s="15"/>
      <c r="AN3769" s="15"/>
      <c r="AO3769" s="15"/>
      <c r="AP3769" s="15"/>
      <c r="AQ3769" s="15"/>
      <c r="AR3769" s="15"/>
      <c r="AS3769" s="15"/>
      <c r="AT3769" s="15"/>
      <c r="AU3769" s="15"/>
      <c r="AV3769" s="15"/>
      <c r="AW3769" s="15"/>
      <c r="AX3769" s="82"/>
      <c r="AY3769" s="82"/>
      <c r="AZ3769" s="10">
        <v>1</v>
      </c>
      <c r="BA3769" t="s">
        <v>31</v>
      </c>
      <c r="BB3769" t="s">
        <v>23</v>
      </c>
      <c r="BD3769" s="7" t="str">
        <f t="shared" si="118"/>
        <v>2753563939Shopee</v>
      </c>
    </row>
    <row r="3770" spans="2:57" ht="13.5" customHeight="1" x14ac:dyDescent="0.35">
      <c r="B3770" s="10" t="s">
        <v>17</v>
      </c>
      <c r="C3770" s="10" t="s">
        <v>806</v>
      </c>
      <c r="D3770" s="10" t="s">
        <v>248</v>
      </c>
      <c r="E3770" s="10" t="s">
        <v>194</v>
      </c>
      <c r="F3770" s="10" t="s">
        <v>249</v>
      </c>
      <c r="G3770" s="137">
        <v>2753563897</v>
      </c>
      <c r="H3770" s="10" t="s">
        <v>14524</v>
      </c>
      <c r="I3770" s="10" t="s">
        <v>250</v>
      </c>
      <c r="J3770" s="10" t="s">
        <v>3770</v>
      </c>
      <c r="K3770" s="102" t="s">
        <v>10197</v>
      </c>
      <c r="L3770" s="98">
        <f>IFERROR(VLOOKUP($F3770&amp;$C3770,Sales!$J:$W,9,0),0)</f>
        <v>0</v>
      </c>
      <c r="M3770" s="98">
        <f>IFERROR(VLOOKUP($F3770&amp;$C3770,Sales!$J:$W,10,0),0)</f>
        <v>0</v>
      </c>
      <c r="N3770" s="98">
        <f>IFERROR(VLOOKUP($F3770&amp;$C3770,Sales!$J:$W,11,0),0)</f>
        <v>0</v>
      </c>
      <c r="O3770" s="98">
        <f>IFERROR(VLOOKUP($F3770&amp;$C3770,Sales!$J:$W,12,0),0)</f>
        <v>0</v>
      </c>
      <c r="P3770" s="98">
        <f>IFERROR(VLOOKUP($F3770&amp;$C3770,Sales!$J:$W,13,0),0)</f>
        <v>0</v>
      </c>
      <c r="Q3770" s="98">
        <f>IFERROR(VLOOKUP($F3770&amp;$C3770,Sales!$A:$H,7,0),0)</f>
        <v>0</v>
      </c>
      <c r="R3770" s="41" t="str">
        <f t="shared" si="117"/>
        <v>ERROR</v>
      </c>
      <c r="S3770" s="15"/>
      <c r="T3770" s="15"/>
      <c r="U3770" s="15"/>
      <c r="V3770" s="15"/>
      <c r="W3770" s="15"/>
      <c r="X3770" s="15"/>
      <c r="Y3770" s="41"/>
      <c r="Z3770" s="41"/>
      <c r="AA3770" s="41"/>
      <c r="AB3770" s="15"/>
      <c r="AC3770" s="15"/>
      <c r="AD3770" s="15"/>
      <c r="AE3770" s="15"/>
      <c r="AF3770" s="15"/>
      <c r="AG3770" s="15"/>
      <c r="AH3770" s="15"/>
      <c r="AI3770" s="15"/>
      <c r="AJ3770" s="41"/>
      <c r="AK3770" s="15"/>
      <c r="AL3770" s="15"/>
      <c r="AM3770" s="15"/>
      <c r="AN3770" s="15"/>
      <c r="AO3770" s="15"/>
      <c r="AP3770" s="15"/>
      <c r="AQ3770" s="15"/>
      <c r="AR3770" s="15"/>
      <c r="AS3770" s="15"/>
      <c r="AT3770" s="15"/>
      <c r="AU3770" s="15"/>
      <c r="AV3770" s="15"/>
      <c r="AW3770" s="15"/>
      <c r="AX3770" s="82"/>
      <c r="AY3770" s="82"/>
      <c r="AZ3770" s="10">
        <v>1</v>
      </c>
      <c r="BA3770" t="s">
        <v>31</v>
      </c>
      <c r="BB3770" t="s">
        <v>23</v>
      </c>
      <c r="BD3770" s="7" t="str">
        <f t="shared" si="118"/>
        <v>2753563897Shopee</v>
      </c>
    </row>
    <row r="3771" spans="2:57" ht="13.5" customHeight="1" x14ac:dyDescent="0.35">
      <c r="B3771" s="10" t="s">
        <v>17</v>
      </c>
      <c r="C3771" s="10" t="s">
        <v>806</v>
      </c>
      <c r="D3771" s="10" t="s">
        <v>248</v>
      </c>
      <c r="E3771" s="10" t="s">
        <v>194</v>
      </c>
      <c r="F3771" s="10" t="s">
        <v>259</v>
      </c>
      <c r="G3771" s="137">
        <v>2753563861</v>
      </c>
      <c r="H3771" s="10" t="s">
        <v>14525</v>
      </c>
      <c r="I3771" s="10" t="s">
        <v>260</v>
      </c>
      <c r="J3771" s="10" t="s">
        <v>3771</v>
      </c>
      <c r="K3771" s="102" t="s">
        <v>1124</v>
      </c>
      <c r="L3771" s="98">
        <f>IFERROR(VLOOKUP($F3771&amp;$C3771,Sales!$J:$W,9,0),0)</f>
        <v>0</v>
      </c>
      <c r="M3771" s="98">
        <f>IFERROR(VLOOKUP($F3771&amp;$C3771,Sales!$J:$W,10,0),0)</f>
        <v>0</v>
      </c>
      <c r="N3771" s="98">
        <f>IFERROR(VLOOKUP($F3771&amp;$C3771,Sales!$J:$W,11,0),0)</f>
        <v>0</v>
      </c>
      <c r="O3771" s="98">
        <f>IFERROR(VLOOKUP($F3771&amp;$C3771,Sales!$J:$W,12,0),0)</f>
        <v>0</v>
      </c>
      <c r="P3771" s="98">
        <f>IFERROR(VLOOKUP($F3771&amp;$C3771,Sales!$J:$W,13,0),0)</f>
        <v>0</v>
      </c>
      <c r="Q3771" s="98">
        <f>IFERROR(VLOOKUP($F3771&amp;$C3771,Sales!$A:$H,7,0),0)</f>
        <v>0</v>
      </c>
      <c r="R3771" s="41" t="str">
        <f t="shared" si="117"/>
        <v>ERROR</v>
      </c>
      <c r="S3771" s="15"/>
      <c r="T3771" s="15"/>
      <c r="U3771" s="15"/>
      <c r="V3771" s="15"/>
      <c r="W3771" s="15"/>
      <c r="X3771" s="15"/>
      <c r="Y3771" s="41"/>
      <c r="Z3771" s="41"/>
      <c r="AA3771" s="41"/>
      <c r="AB3771" s="15"/>
      <c r="AC3771" s="15"/>
      <c r="AD3771" s="15"/>
      <c r="AE3771" s="15"/>
      <c r="AF3771" s="15"/>
      <c r="AG3771" s="15"/>
      <c r="AH3771" s="15"/>
      <c r="AI3771" s="15"/>
      <c r="AJ3771" s="41"/>
      <c r="AK3771" s="15"/>
      <c r="AL3771" s="15"/>
      <c r="AM3771" s="15"/>
      <c r="AN3771" s="15"/>
      <c r="AO3771" s="15"/>
      <c r="AP3771" s="15"/>
      <c r="AQ3771" s="15"/>
      <c r="AR3771" s="15"/>
      <c r="AS3771" s="15"/>
      <c r="AT3771" s="15"/>
      <c r="AU3771" s="15"/>
      <c r="AV3771" s="15"/>
      <c r="AW3771" s="15"/>
      <c r="AX3771" s="82"/>
      <c r="AY3771" s="82"/>
      <c r="AZ3771" s="10">
        <v>1</v>
      </c>
      <c r="BA3771" t="s">
        <v>31</v>
      </c>
      <c r="BB3771" t="s">
        <v>23</v>
      </c>
      <c r="BD3771" s="7" t="str">
        <f t="shared" si="118"/>
        <v>2753563861Shopee</v>
      </c>
    </row>
    <row r="3772" spans="2:57" ht="13.5" customHeight="1" x14ac:dyDescent="0.35">
      <c r="B3772" s="10" t="s">
        <v>17</v>
      </c>
      <c r="C3772" s="10" t="s">
        <v>806</v>
      </c>
      <c r="D3772" s="10" t="s">
        <v>248</v>
      </c>
      <c r="E3772" s="10" t="s">
        <v>194</v>
      </c>
      <c r="F3772" s="10" t="s">
        <v>3585</v>
      </c>
      <c r="G3772" s="137">
        <v>3458831581</v>
      </c>
      <c r="H3772" s="10" t="s">
        <v>14526</v>
      </c>
      <c r="I3772" s="10" t="s">
        <v>6337</v>
      </c>
      <c r="J3772" s="10" t="s">
        <v>3320</v>
      </c>
      <c r="K3772" s="102" t="s">
        <v>3133</v>
      </c>
      <c r="L3772" s="98">
        <f>IFERROR(VLOOKUP($F3772&amp;$C3772,Sales!$J:$W,9,0),0)</f>
        <v>0</v>
      </c>
      <c r="M3772" s="98">
        <f>IFERROR(VLOOKUP($F3772&amp;$C3772,Sales!$J:$W,10,0),0)</f>
        <v>0</v>
      </c>
      <c r="N3772" s="98">
        <f>IFERROR(VLOOKUP($F3772&amp;$C3772,Sales!$J:$W,11,0),0)</f>
        <v>0</v>
      </c>
      <c r="O3772" s="98">
        <f>IFERROR(VLOOKUP($F3772&amp;$C3772,Sales!$J:$W,12,0),0)</f>
        <v>0</v>
      </c>
      <c r="P3772" s="98">
        <f>IFERROR(VLOOKUP($F3772&amp;$C3772,Sales!$J:$W,13,0),0)</f>
        <v>0</v>
      </c>
      <c r="Q3772" s="98">
        <f>IFERROR(VLOOKUP($F3772&amp;$C3772,Sales!$A:$H,7,0),0)</f>
        <v>0</v>
      </c>
      <c r="R3772" s="41" t="str">
        <f t="shared" si="117"/>
        <v>ERROR</v>
      </c>
      <c r="S3772" s="15"/>
      <c r="T3772" s="15"/>
      <c r="U3772" s="15"/>
      <c r="V3772" s="15"/>
      <c r="W3772" s="15"/>
      <c r="X3772" s="15"/>
      <c r="Y3772" s="41"/>
      <c r="Z3772" s="41"/>
      <c r="AA3772" s="41"/>
      <c r="AB3772" s="15"/>
      <c r="AC3772" s="15"/>
      <c r="AD3772" s="15"/>
      <c r="AE3772" s="15"/>
      <c r="AF3772" s="15"/>
      <c r="AG3772" s="15"/>
      <c r="AH3772" s="15"/>
      <c r="AI3772" s="15"/>
      <c r="AJ3772" s="41"/>
      <c r="AK3772" s="15"/>
      <c r="AL3772" s="15"/>
      <c r="AM3772" s="15"/>
      <c r="AN3772" s="15"/>
      <c r="AO3772" s="15"/>
      <c r="AP3772" s="15"/>
      <c r="AQ3772" s="15"/>
      <c r="AR3772" s="15"/>
      <c r="AS3772" s="15"/>
      <c r="AT3772" s="15"/>
      <c r="AU3772" s="15"/>
      <c r="AV3772" s="15"/>
      <c r="AW3772" s="15"/>
      <c r="AX3772" s="82"/>
      <c r="AY3772" s="82"/>
      <c r="AZ3772" s="10">
        <v>1</v>
      </c>
      <c r="BA3772" t="s">
        <v>31</v>
      </c>
      <c r="BB3772" t="s">
        <v>23</v>
      </c>
      <c r="BD3772" s="7" t="str">
        <f t="shared" si="118"/>
        <v>3458831581Shopee</v>
      </c>
    </row>
    <row r="3773" spans="2:57" ht="13.5" customHeight="1" x14ac:dyDescent="0.35">
      <c r="B3773" s="10" t="s">
        <v>17</v>
      </c>
      <c r="C3773" s="10" t="s">
        <v>806</v>
      </c>
      <c r="D3773" s="10" t="s">
        <v>248</v>
      </c>
      <c r="E3773" s="10" t="s">
        <v>194</v>
      </c>
      <c r="F3773" s="10" t="s">
        <v>2618</v>
      </c>
      <c r="G3773" s="137">
        <v>7258566522</v>
      </c>
      <c r="H3773" s="10" t="s">
        <v>14527</v>
      </c>
      <c r="I3773" s="10" t="s">
        <v>3613</v>
      </c>
      <c r="J3773" s="10" t="s">
        <v>3326</v>
      </c>
      <c r="K3773" s="102" t="s">
        <v>3135</v>
      </c>
      <c r="L3773" s="98">
        <f>IFERROR(VLOOKUP($F3773&amp;$C3773,Sales!$J:$W,9,0),0)</f>
        <v>0</v>
      </c>
      <c r="M3773" s="98">
        <f>IFERROR(VLOOKUP($F3773&amp;$C3773,Sales!$J:$W,10,0),0)</f>
        <v>0</v>
      </c>
      <c r="N3773" s="98">
        <f>IFERROR(VLOOKUP($F3773&amp;$C3773,Sales!$J:$W,11,0),0)</f>
        <v>0</v>
      </c>
      <c r="O3773" s="98">
        <f>IFERROR(VLOOKUP($F3773&amp;$C3773,Sales!$J:$W,12,0),0)</f>
        <v>0</v>
      </c>
      <c r="P3773" s="98">
        <f>IFERROR(VLOOKUP($F3773&amp;$C3773,Sales!$J:$W,13,0),0)</f>
        <v>0</v>
      </c>
      <c r="Q3773" s="98">
        <f>IFERROR(VLOOKUP($F3773&amp;$C3773,Sales!$A:$H,7,0),0)</f>
        <v>0</v>
      </c>
      <c r="R3773" s="41" t="str">
        <f t="shared" si="117"/>
        <v>ERROR</v>
      </c>
      <c r="S3773" s="15"/>
      <c r="T3773" s="15"/>
      <c r="U3773" s="15"/>
      <c r="V3773" s="15"/>
      <c r="W3773" s="15"/>
      <c r="X3773" s="15"/>
      <c r="Y3773" s="41"/>
      <c r="Z3773" s="41"/>
      <c r="AA3773" s="41"/>
      <c r="AB3773" s="15"/>
      <c r="AC3773" s="15"/>
      <c r="AD3773" s="15"/>
      <c r="AE3773" s="15"/>
      <c r="AF3773" s="15"/>
      <c r="AG3773" s="15"/>
      <c r="AH3773" s="15"/>
      <c r="AI3773" s="15"/>
      <c r="AJ3773" s="41"/>
      <c r="AK3773" s="15"/>
      <c r="AL3773" s="15"/>
      <c r="AM3773" s="15"/>
      <c r="AN3773" s="15"/>
      <c r="AO3773" s="15"/>
      <c r="AP3773" s="15"/>
      <c r="AQ3773" s="15"/>
      <c r="AR3773" s="15"/>
      <c r="AS3773" s="15"/>
      <c r="AT3773" s="15"/>
      <c r="AU3773" s="15"/>
      <c r="AV3773" s="15"/>
      <c r="AW3773" s="15"/>
      <c r="AX3773" s="82"/>
      <c r="AY3773" s="82"/>
      <c r="AZ3773" s="10">
        <v>1</v>
      </c>
      <c r="BA3773" t="s">
        <v>31</v>
      </c>
      <c r="BB3773" t="s">
        <v>23</v>
      </c>
      <c r="BD3773" s="7" t="str">
        <f t="shared" si="118"/>
        <v>7258566522Shopee</v>
      </c>
    </row>
    <row r="3774" spans="2:57" ht="13.5" customHeight="1" x14ac:dyDescent="0.35">
      <c r="B3774" s="10" t="s">
        <v>17</v>
      </c>
      <c r="C3774" s="10" t="s">
        <v>806</v>
      </c>
      <c r="D3774" s="10" t="s">
        <v>248</v>
      </c>
      <c r="E3774" s="10" t="s">
        <v>194</v>
      </c>
      <c r="F3774" s="10" t="s">
        <v>2621</v>
      </c>
      <c r="G3774" s="137">
        <v>5758562692</v>
      </c>
      <c r="H3774" s="10" t="s">
        <v>14528</v>
      </c>
      <c r="I3774" s="10" t="s">
        <v>4186</v>
      </c>
      <c r="J3774" s="10" t="s">
        <v>3327</v>
      </c>
      <c r="K3774" s="102" t="s">
        <v>3134</v>
      </c>
      <c r="L3774" s="98">
        <f>IFERROR(VLOOKUP($F3774&amp;$C3774,Sales!$J:$W,9,0),0)</f>
        <v>0</v>
      </c>
      <c r="M3774" s="98">
        <f>IFERROR(VLOOKUP($F3774&amp;$C3774,Sales!$J:$W,10,0),0)</f>
        <v>0</v>
      </c>
      <c r="N3774" s="98">
        <f>IFERROR(VLOOKUP($F3774&amp;$C3774,Sales!$J:$W,11,0),0)</f>
        <v>0</v>
      </c>
      <c r="O3774" s="98">
        <f>IFERROR(VLOOKUP($F3774&amp;$C3774,Sales!$J:$W,12,0),0)</f>
        <v>0</v>
      </c>
      <c r="P3774" s="98">
        <f>IFERROR(VLOOKUP($F3774&amp;$C3774,Sales!$J:$W,13,0),0)</f>
        <v>0</v>
      </c>
      <c r="Q3774" s="98">
        <f>IFERROR(VLOOKUP($F3774&amp;$C3774,Sales!$A:$H,7,0),0)</f>
        <v>0</v>
      </c>
      <c r="R3774" s="41" t="str">
        <f t="shared" si="117"/>
        <v>ERROR</v>
      </c>
      <c r="S3774" s="15"/>
      <c r="T3774" s="15"/>
      <c r="U3774" s="15"/>
      <c r="V3774" s="15"/>
      <c r="W3774" s="15"/>
      <c r="X3774" s="15"/>
      <c r="Y3774" s="41"/>
      <c r="Z3774" s="41"/>
      <c r="AA3774" s="41"/>
      <c r="AB3774" s="15"/>
      <c r="AC3774" s="15"/>
      <c r="AD3774" s="15"/>
      <c r="AE3774" s="15"/>
      <c r="AF3774" s="15"/>
      <c r="AG3774" s="15"/>
      <c r="AH3774" s="15"/>
      <c r="AI3774" s="15"/>
      <c r="AJ3774" s="41"/>
      <c r="AK3774" s="15"/>
      <c r="AL3774" s="15"/>
      <c r="AM3774" s="15"/>
      <c r="AN3774" s="15"/>
      <c r="AO3774" s="15"/>
      <c r="AP3774" s="15"/>
      <c r="AQ3774" s="15"/>
      <c r="AR3774" s="15"/>
      <c r="AS3774" s="15"/>
      <c r="AT3774" s="15"/>
      <c r="AU3774" s="15"/>
      <c r="AV3774" s="15"/>
      <c r="AW3774" s="15"/>
      <c r="AX3774" s="82"/>
      <c r="AY3774" s="82"/>
      <c r="AZ3774" s="10">
        <v>1</v>
      </c>
      <c r="BA3774" t="s">
        <v>31</v>
      </c>
      <c r="BB3774" t="s">
        <v>23</v>
      </c>
      <c r="BD3774" s="7" t="str">
        <f t="shared" si="118"/>
        <v>5758562692Shopee</v>
      </c>
    </row>
    <row r="3775" spans="2:57" ht="13.5" customHeight="1" x14ac:dyDescent="0.35">
      <c r="B3775" s="10" t="s">
        <v>17</v>
      </c>
      <c r="C3775" s="10" t="s">
        <v>806</v>
      </c>
      <c r="D3775" s="10" t="s">
        <v>248</v>
      </c>
      <c r="E3775" s="10" t="s">
        <v>194</v>
      </c>
      <c r="F3775" s="10">
        <v>0</v>
      </c>
      <c r="G3775" s="137">
        <v>6533779596</v>
      </c>
      <c r="H3775" s="10" t="s">
        <v>12369</v>
      </c>
      <c r="I3775" s="10">
        <v>0</v>
      </c>
      <c r="J3775" s="10" t="s">
        <v>808</v>
      </c>
      <c r="K3775" s="105" t="s">
        <v>809</v>
      </c>
      <c r="L3775" s="98">
        <f>IFERROR(VLOOKUP($F3775&amp;$C3775,Sales!$J:$W,9,0),0)</f>
        <v>0</v>
      </c>
      <c r="M3775" s="98">
        <f>IFERROR(VLOOKUP($F3775&amp;$C3775,Sales!$J:$W,10,0),0)</f>
        <v>0</v>
      </c>
      <c r="N3775" s="98">
        <f>IFERROR(VLOOKUP($F3775&amp;$C3775,Sales!$J:$W,11,0),0)</f>
        <v>0</v>
      </c>
      <c r="O3775" s="98">
        <f>IFERROR(VLOOKUP($F3775&amp;$C3775,Sales!$J:$W,12,0),0)</f>
        <v>0</v>
      </c>
      <c r="P3775" s="98">
        <f>IFERROR(VLOOKUP($F3775&amp;$C3775,Sales!$J:$W,13,0),0)</f>
        <v>0</v>
      </c>
      <c r="Q3775" s="98">
        <f>IFERROR(VLOOKUP($F3775&amp;$C3775,Sales!$A:$H,7,0),0)</f>
        <v>0</v>
      </c>
      <c r="R3775" s="41" t="str">
        <f t="shared" si="117"/>
        <v>ERROR</v>
      </c>
      <c r="S3775" s="15"/>
      <c r="T3775" s="15"/>
      <c r="U3775" s="15"/>
      <c r="V3775" s="15"/>
      <c r="W3775" s="15"/>
      <c r="X3775" s="15"/>
      <c r="Y3775" s="41"/>
      <c r="Z3775" s="41"/>
      <c r="AA3775" s="41"/>
      <c r="AB3775" s="15"/>
      <c r="AC3775" s="15"/>
      <c r="AD3775" s="15"/>
      <c r="AE3775" s="15"/>
      <c r="AF3775" s="15"/>
      <c r="AG3775" s="15"/>
      <c r="AH3775" s="15"/>
      <c r="AI3775" s="15"/>
      <c r="AJ3775" s="15"/>
      <c r="AK3775" s="15"/>
      <c r="AL3775" s="15"/>
      <c r="AM3775" s="15"/>
      <c r="AN3775" s="15"/>
      <c r="AO3775" s="15"/>
      <c r="AP3775" s="15"/>
      <c r="AQ3775" s="15"/>
      <c r="AR3775" s="15"/>
      <c r="AS3775" s="15"/>
      <c r="AT3775" s="15"/>
      <c r="AU3775" s="15"/>
      <c r="AV3775" s="15"/>
      <c r="AW3775" s="15"/>
      <c r="AX3775" s="82"/>
      <c r="AY3775" s="82"/>
      <c r="AZ3775" s="10">
        <v>1</v>
      </c>
      <c r="BA3775" t="s">
        <v>22</v>
      </c>
      <c r="BB3775" t="s">
        <v>23</v>
      </c>
      <c r="BD3775" s="7" t="str">
        <f t="shared" si="118"/>
        <v>6533779596Shopee</v>
      </c>
    </row>
    <row r="3776" spans="2:57" ht="13.5" customHeight="1" x14ac:dyDescent="0.35">
      <c r="B3776" s="10" t="s">
        <v>17</v>
      </c>
      <c r="C3776" s="10" t="s">
        <v>806</v>
      </c>
      <c r="D3776" s="10" t="s">
        <v>248</v>
      </c>
      <c r="E3776" s="10" t="s">
        <v>194</v>
      </c>
      <c r="F3776" s="10" t="s">
        <v>4739</v>
      </c>
      <c r="G3776" s="137">
        <v>4533627997</v>
      </c>
      <c r="H3776" s="10" t="s">
        <v>12415</v>
      </c>
      <c r="I3776" s="10" t="s">
        <v>4741</v>
      </c>
      <c r="J3776" s="10" t="s">
        <v>1104</v>
      </c>
      <c r="K3776" s="105" t="s">
        <v>10252</v>
      </c>
      <c r="L3776" s="98">
        <f>IFERROR(VLOOKUP($F3776&amp;$C3776,Sales!$J:$W,9,0),0)</f>
        <v>0</v>
      </c>
      <c r="M3776" s="98">
        <f>IFERROR(VLOOKUP($F3776&amp;$C3776,Sales!$J:$W,10,0),0)</f>
        <v>0</v>
      </c>
      <c r="N3776" s="98">
        <f>IFERROR(VLOOKUP($F3776&amp;$C3776,Sales!$J:$W,11,0),0)</f>
        <v>0</v>
      </c>
      <c r="O3776" s="98">
        <f>IFERROR(VLOOKUP($F3776&amp;$C3776,Sales!$J:$W,12,0),0)</f>
        <v>0</v>
      </c>
      <c r="P3776" s="98">
        <f>IFERROR(VLOOKUP($F3776&amp;$C3776,Sales!$J:$W,13,0),0)</f>
        <v>0</v>
      </c>
      <c r="Q3776" s="98">
        <f>IFERROR(VLOOKUP($F3776&amp;$C3776,Sales!$A:$H,7,0),0)</f>
        <v>0</v>
      </c>
      <c r="R3776" s="41" t="str">
        <f t="shared" si="117"/>
        <v>ERROR</v>
      </c>
      <c r="S3776" s="15"/>
      <c r="T3776" s="15"/>
      <c r="U3776" s="15"/>
      <c r="V3776" s="15"/>
      <c r="W3776" s="15"/>
      <c r="X3776" s="15"/>
      <c r="Y3776" s="41"/>
      <c r="Z3776" s="41"/>
      <c r="AA3776" s="41"/>
      <c r="AB3776" s="15"/>
      <c r="AC3776" s="15"/>
      <c r="AD3776" s="15"/>
      <c r="AE3776" s="15"/>
      <c r="AF3776" s="15"/>
      <c r="AG3776" s="15"/>
      <c r="AH3776" s="15"/>
      <c r="AI3776" s="15"/>
      <c r="AJ3776" s="15"/>
      <c r="AK3776" s="15"/>
      <c r="AL3776" s="15"/>
      <c r="AM3776" s="15"/>
      <c r="AN3776" s="15"/>
      <c r="AO3776" s="15"/>
      <c r="AP3776" s="15"/>
      <c r="AQ3776" s="15"/>
      <c r="AR3776" s="15"/>
      <c r="AS3776" s="15"/>
      <c r="AT3776" s="15"/>
      <c r="AU3776" s="15"/>
      <c r="AV3776" s="15"/>
      <c r="AW3776" s="15"/>
      <c r="AX3776" s="82"/>
      <c r="AY3776" s="82"/>
      <c r="AZ3776" s="10">
        <v>1</v>
      </c>
      <c r="BA3776" t="s">
        <v>22</v>
      </c>
      <c r="BB3776" t="s">
        <v>23</v>
      </c>
      <c r="BD3776" s="7" t="str">
        <f t="shared" si="118"/>
        <v>4533627997Shopee</v>
      </c>
    </row>
    <row r="3777" spans="2:59" ht="13.5" customHeight="1" x14ac:dyDescent="0.35">
      <c r="B3777" s="10" t="s">
        <v>17</v>
      </c>
      <c r="C3777" s="10" t="s">
        <v>806</v>
      </c>
      <c r="D3777" s="10" t="s">
        <v>248</v>
      </c>
      <c r="E3777" s="10" t="s">
        <v>194</v>
      </c>
      <c r="F3777" s="10" t="s">
        <v>2619</v>
      </c>
      <c r="G3777" s="137">
        <v>5233625150</v>
      </c>
      <c r="H3777" s="10" t="s">
        <v>12416</v>
      </c>
      <c r="I3777" s="10" t="s">
        <v>2620</v>
      </c>
      <c r="J3777" s="10" t="s">
        <v>1107</v>
      </c>
      <c r="K3777" s="105" t="s">
        <v>10281</v>
      </c>
      <c r="L3777" s="98">
        <f>IFERROR(VLOOKUP($F3777&amp;$C3777,Sales!$J:$W,9,0),0)</f>
        <v>0</v>
      </c>
      <c r="M3777" s="98">
        <f>IFERROR(VLOOKUP($F3777&amp;$C3777,Sales!$J:$W,10,0),0)</f>
        <v>0</v>
      </c>
      <c r="N3777" s="98">
        <f>IFERROR(VLOOKUP($F3777&amp;$C3777,Sales!$J:$W,11,0),0)</f>
        <v>0</v>
      </c>
      <c r="O3777" s="98">
        <f>IFERROR(VLOOKUP($F3777&amp;$C3777,Sales!$J:$W,12,0),0)</f>
        <v>0</v>
      </c>
      <c r="P3777" s="98">
        <f>IFERROR(VLOOKUP($F3777&amp;$C3777,Sales!$J:$W,13,0),0)</f>
        <v>0</v>
      </c>
      <c r="Q3777" s="98">
        <f>IFERROR(VLOOKUP($F3777&amp;$C3777,Sales!$A:$H,7,0),0)</f>
        <v>0</v>
      </c>
      <c r="R3777" s="41" t="str">
        <f t="shared" si="117"/>
        <v>ERROR</v>
      </c>
      <c r="S3777" s="15"/>
      <c r="T3777" s="15"/>
      <c r="U3777" s="15"/>
      <c r="V3777" s="15"/>
      <c r="W3777" s="15"/>
      <c r="X3777" s="15"/>
      <c r="Y3777" s="41"/>
      <c r="Z3777" s="41"/>
      <c r="AA3777" s="41"/>
      <c r="AB3777" s="15"/>
      <c r="AC3777" s="15"/>
      <c r="AD3777" s="15"/>
      <c r="AE3777" s="15"/>
      <c r="AF3777" s="15"/>
      <c r="AG3777" s="15"/>
      <c r="AH3777" s="15"/>
      <c r="AI3777" s="15"/>
      <c r="AJ3777" s="15"/>
      <c r="AK3777" s="15"/>
      <c r="AL3777" s="15"/>
      <c r="AM3777" s="15"/>
      <c r="AN3777" s="15"/>
      <c r="AO3777" s="15"/>
      <c r="AP3777" s="15"/>
      <c r="AQ3777" s="15"/>
      <c r="AR3777" s="15"/>
      <c r="AS3777" s="15"/>
      <c r="AT3777" s="15"/>
      <c r="AU3777" s="15"/>
      <c r="AV3777" s="15"/>
      <c r="AW3777" s="15"/>
      <c r="AX3777" s="82"/>
      <c r="AY3777" s="82"/>
      <c r="AZ3777" s="10">
        <v>1</v>
      </c>
      <c r="BA3777" t="s">
        <v>22</v>
      </c>
      <c r="BB3777" t="s">
        <v>23</v>
      </c>
      <c r="BD3777" s="7" t="str">
        <f t="shared" si="118"/>
        <v>5233625150Shopee</v>
      </c>
    </row>
    <row r="3778" spans="2:59" ht="13.5" customHeight="1" x14ac:dyDescent="0.35">
      <c r="B3778" s="10" t="s">
        <v>17</v>
      </c>
      <c r="C3778" s="10" t="s">
        <v>806</v>
      </c>
      <c r="D3778" s="10" t="s">
        <v>248</v>
      </c>
      <c r="E3778" s="10" t="s">
        <v>194</v>
      </c>
      <c r="F3778" s="10" t="s">
        <v>6085</v>
      </c>
      <c r="G3778" s="137">
        <v>4733626106</v>
      </c>
      <c r="H3778" s="10" t="s">
        <v>12417</v>
      </c>
      <c r="I3778" s="10" t="s">
        <v>6353</v>
      </c>
      <c r="J3778" s="10" t="s">
        <v>1108</v>
      </c>
      <c r="K3778" s="105" t="s">
        <v>10258</v>
      </c>
      <c r="L3778" s="98">
        <f>IFERROR(VLOOKUP($F3778&amp;$C3778,Sales!$J:$W,9,0),0)</f>
        <v>0</v>
      </c>
      <c r="M3778" s="98">
        <f>IFERROR(VLOOKUP($F3778&amp;$C3778,Sales!$J:$W,10,0),0)</f>
        <v>0</v>
      </c>
      <c r="N3778" s="98">
        <f>IFERROR(VLOOKUP($F3778&amp;$C3778,Sales!$J:$W,11,0),0)</f>
        <v>0</v>
      </c>
      <c r="O3778" s="98">
        <f>IFERROR(VLOOKUP($F3778&amp;$C3778,Sales!$J:$W,12,0),0)</f>
        <v>0</v>
      </c>
      <c r="P3778" s="98">
        <f>IFERROR(VLOOKUP($F3778&amp;$C3778,Sales!$J:$W,13,0),0)</f>
        <v>0</v>
      </c>
      <c r="Q3778" s="98">
        <f>IFERROR(VLOOKUP($F3778&amp;$C3778,Sales!$A:$H,7,0),0)</f>
        <v>0</v>
      </c>
      <c r="R3778" s="41" t="str">
        <f t="shared" si="117"/>
        <v>ERROR</v>
      </c>
      <c r="S3778" s="15"/>
      <c r="T3778" s="15"/>
      <c r="U3778" s="15"/>
      <c r="V3778" s="15"/>
      <c r="W3778" s="15"/>
      <c r="X3778" s="15"/>
      <c r="Y3778" s="41"/>
      <c r="Z3778" s="41"/>
      <c r="AA3778" s="41"/>
      <c r="AB3778" s="15"/>
      <c r="AC3778" s="15"/>
      <c r="AD3778" s="15"/>
      <c r="AE3778" s="15"/>
      <c r="AF3778" s="15"/>
      <c r="AG3778" s="15"/>
      <c r="AH3778" s="15"/>
      <c r="AI3778" s="15"/>
      <c r="AJ3778" s="15"/>
      <c r="AK3778" s="15"/>
      <c r="AL3778" s="15"/>
      <c r="AM3778" s="15"/>
      <c r="AN3778" s="15"/>
      <c r="AO3778" s="15"/>
      <c r="AP3778" s="15"/>
      <c r="AQ3778" s="15"/>
      <c r="AR3778" s="15"/>
      <c r="AS3778" s="15"/>
      <c r="AT3778" s="15"/>
      <c r="AU3778" s="15"/>
      <c r="AV3778" s="15"/>
      <c r="AW3778" s="15"/>
      <c r="AX3778" s="82"/>
      <c r="AY3778" s="82"/>
      <c r="AZ3778" s="10">
        <v>1</v>
      </c>
      <c r="BA3778" t="s">
        <v>22</v>
      </c>
      <c r="BB3778" t="s">
        <v>23</v>
      </c>
      <c r="BD3778" s="7" t="str">
        <f t="shared" si="118"/>
        <v>4733626106Shopee</v>
      </c>
    </row>
    <row r="3779" spans="2:59" ht="13.5" customHeight="1" x14ac:dyDescent="0.35">
      <c r="B3779" s="10" t="s">
        <v>17</v>
      </c>
      <c r="C3779" s="10" t="s">
        <v>806</v>
      </c>
      <c r="D3779" s="10" t="s">
        <v>248</v>
      </c>
      <c r="E3779" s="10" t="s">
        <v>194</v>
      </c>
      <c r="F3779" s="10" t="s">
        <v>2403</v>
      </c>
      <c r="G3779" s="137">
        <v>7133627114</v>
      </c>
      <c r="H3779" s="10" t="s">
        <v>12418</v>
      </c>
      <c r="I3779" s="10" t="s">
        <v>3605</v>
      </c>
      <c r="J3779" s="10" t="s">
        <v>1111</v>
      </c>
      <c r="K3779" s="105" t="s">
        <v>10358</v>
      </c>
      <c r="L3779" s="98">
        <f>IFERROR(VLOOKUP($F3779&amp;$C3779,Sales!$J:$W,9,0),0)</f>
        <v>0</v>
      </c>
      <c r="M3779" s="98">
        <f>IFERROR(VLOOKUP($F3779&amp;$C3779,Sales!$J:$W,10,0),0)</f>
        <v>0</v>
      </c>
      <c r="N3779" s="98">
        <f>IFERROR(VLOOKUP($F3779&amp;$C3779,Sales!$J:$W,11,0),0)</f>
        <v>0</v>
      </c>
      <c r="O3779" s="98">
        <f>IFERROR(VLOOKUP($F3779&amp;$C3779,Sales!$J:$W,12,0),0)</f>
        <v>0</v>
      </c>
      <c r="P3779" s="98">
        <f>IFERROR(VLOOKUP($F3779&amp;$C3779,Sales!$J:$W,13,0),0)</f>
        <v>0</v>
      </c>
      <c r="Q3779" s="98">
        <f>IFERROR(VLOOKUP($F3779&amp;$C3779,Sales!$A:$H,7,0),0)</f>
        <v>0</v>
      </c>
      <c r="R3779" s="41" t="str">
        <f t="shared" si="117"/>
        <v>ERROR</v>
      </c>
      <c r="S3779" s="15"/>
      <c r="T3779" s="15"/>
      <c r="U3779" s="15"/>
      <c r="V3779" s="15"/>
      <c r="W3779" s="15"/>
      <c r="X3779" s="15"/>
      <c r="Y3779" s="41"/>
      <c r="Z3779" s="41"/>
      <c r="AA3779" s="41"/>
      <c r="AB3779" s="15"/>
      <c r="AC3779" s="15"/>
      <c r="AD3779" s="15"/>
      <c r="AE3779" s="15"/>
      <c r="AF3779" s="15"/>
      <c r="AG3779" s="15"/>
      <c r="AH3779" s="15"/>
      <c r="AI3779" s="15"/>
      <c r="AJ3779" s="15"/>
      <c r="AK3779" s="15"/>
      <c r="AL3779" s="15"/>
      <c r="AM3779" s="15"/>
      <c r="AN3779" s="15"/>
      <c r="AO3779" s="15"/>
      <c r="AP3779" s="15"/>
      <c r="AQ3779" s="15"/>
      <c r="AR3779" s="15"/>
      <c r="AS3779" s="15"/>
      <c r="AT3779" s="15"/>
      <c r="AU3779" s="15"/>
      <c r="AV3779" s="15"/>
      <c r="AW3779" s="15"/>
      <c r="AX3779" s="82"/>
      <c r="AY3779" s="82"/>
      <c r="AZ3779" s="10">
        <v>1</v>
      </c>
      <c r="BA3779" t="s">
        <v>22</v>
      </c>
      <c r="BB3779" t="s">
        <v>23</v>
      </c>
      <c r="BD3779" s="7" t="str">
        <f t="shared" si="118"/>
        <v>7133627114Shopee</v>
      </c>
    </row>
    <row r="3780" spans="2:59" ht="13.5" customHeight="1" x14ac:dyDescent="0.35">
      <c r="B3780" s="10" t="s">
        <v>17</v>
      </c>
      <c r="C3780" s="10" t="s">
        <v>806</v>
      </c>
      <c r="D3780" s="10" t="s">
        <v>248</v>
      </c>
      <c r="E3780" s="10" t="s">
        <v>194</v>
      </c>
      <c r="F3780" s="10" t="s">
        <v>2558</v>
      </c>
      <c r="G3780" s="137">
        <v>7437730057</v>
      </c>
      <c r="H3780" s="10" t="s">
        <v>12419</v>
      </c>
      <c r="I3780" s="10" t="s">
        <v>2559</v>
      </c>
      <c r="J3780" s="10" t="s">
        <v>1114</v>
      </c>
      <c r="K3780" s="102" t="s">
        <v>1115</v>
      </c>
      <c r="L3780" s="98">
        <f>IFERROR(VLOOKUP($F3780&amp;$C3780,Sales!$J:$W,9,0),0)</f>
        <v>0</v>
      </c>
      <c r="M3780" s="98">
        <f>IFERROR(VLOOKUP($F3780&amp;$C3780,Sales!$J:$W,10,0),0)</f>
        <v>0</v>
      </c>
      <c r="N3780" s="98">
        <f>IFERROR(VLOOKUP($F3780&amp;$C3780,Sales!$J:$W,11,0),0)</f>
        <v>0</v>
      </c>
      <c r="O3780" s="98">
        <f>IFERROR(VLOOKUP($F3780&amp;$C3780,Sales!$J:$W,12,0),0)</f>
        <v>0</v>
      </c>
      <c r="P3780" s="98">
        <f>IFERROR(VLOOKUP($F3780&amp;$C3780,Sales!$J:$W,13,0),0)</f>
        <v>0</v>
      </c>
      <c r="Q3780" s="98">
        <f>IFERROR(VLOOKUP($F3780&amp;$C3780,Sales!$A:$H,7,0),0)</f>
        <v>0</v>
      </c>
      <c r="R3780" s="41" t="str">
        <f t="shared" si="117"/>
        <v>ERROR</v>
      </c>
      <c r="S3780" s="15"/>
      <c r="T3780" s="15"/>
      <c r="U3780" s="15"/>
      <c r="V3780" s="15"/>
      <c r="W3780" s="15"/>
      <c r="X3780" s="15"/>
      <c r="Y3780" s="41"/>
      <c r="Z3780" s="41"/>
      <c r="AA3780" s="41"/>
      <c r="AB3780" s="15"/>
      <c r="AC3780" s="15"/>
      <c r="AD3780" s="15"/>
      <c r="AE3780" s="15"/>
      <c r="AF3780" s="15"/>
      <c r="AG3780" s="15"/>
      <c r="AH3780" s="15"/>
      <c r="AI3780" s="15"/>
      <c r="AJ3780" s="15"/>
      <c r="AK3780" s="15"/>
      <c r="AL3780" s="15"/>
      <c r="AM3780" s="15"/>
      <c r="AN3780" s="15"/>
      <c r="AO3780" s="15"/>
      <c r="AP3780" s="15"/>
      <c r="AQ3780" s="15"/>
      <c r="AR3780" s="15"/>
      <c r="AS3780" s="15"/>
      <c r="AT3780" s="15"/>
      <c r="AU3780" s="15"/>
      <c r="AV3780" s="15"/>
      <c r="AW3780" s="15"/>
      <c r="AX3780" s="82"/>
      <c r="AY3780" s="82"/>
      <c r="AZ3780" s="10">
        <v>1</v>
      </c>
      <c r="BA3780" t="s">
        <v>22</v>
      </c>
      <c r="BB3780" t="s">
        <v>23</v>
      </c>
      <c r="BD3780" s="7" t="str">
        <f t="shared" si="118"/>
        <v>7437730057Shopee</v>
      </c>
    </row>
    <row r="3781" spans="2:59" ht="13.5" customHeight="1" x14ac:dyDescent="0.35">
      <c r="B3781" s="10" t="s">
        <v>17</v>
      </c>
      <c r="C3781" s="10" t="s">
        <v>806</v>
      </c>
      <c r="D3781" s="10" t="s">
        <v>248</v>
      </c>
      <c r="E3781" s="10" t="s">
        <v>194</v>
      </c>
      <c r="F3781" s="10" t="s">
        <v>2619</v>
      </c>
      <c r="G3781" s="137">
        <v>3637827110</v>
      </c>
      <c r="H3781" s="10" t="s">
        <v>12420</v>
      </c>
      <c r="I3781" s="10" t="s">
        <v>2620</v>
      </c>
      <c r="J3781" s="10" t="s">
        <v>1117</v>
      </c>
      <c r="K3781" s="105" t="s">
        <v>1118</v>
      </c>
      <c r="L3781" s="98">
        <f>IFERROR(VLOOKUP($F3781&amp;$C3781,Sales!$J:$W,9,0),0)</f>
        <v>0</v>
      </c>
      <c r="M3781" s="98">
        <f>IFERROR(VLOOKUP($F3781&amp;$C3781,Sales!$J:$W,10,0),0)</f>
        <v>0</v>
      </c>
      <c r="N3781" s="98">
        <f>IFERROR(VLOOKUP($F3781&amp;$C3781,Sales!$J:$W,11,0),0)</f>
        <v>0</v>
      </c>
      <c r="O3781" s="98">
        <f>IFERROR(VLOOKUP($F3781&amp;$C3781,Sales!$J:$W,12,0),0)</f>
        <v>0</v>
      </c>
      <c r="P3781" s="98">
        <f>IFERROR(VLOOKUP($F3781&amp;$C3781,Sales!$J:$W,13,0),0)</f>
        <v>0</v>
      </c>
      <c r="Q3781" s="98">
        <f>IFERROR(VLOOKUP($F3781&amp;$C3781,Sales!$A:$H,7,0),0)</f>
        <v>0</v>
      </c>
      <c r="R3781" s="41" t="str">
        <f t="shared" ref="R3781:R3844" si="119">IFERROR(AVERAGE($S3781:$AW3781),"ERROR")</f>
        <v>ERROR</v>
      </c>
      <c r="S3781" s="15"/>
      <c r="T3781" s="15"/>
      <c r="U3781" s="15"/>
      <c r="V3781" s="15"/>
      <c r="W3781" s="15"/>
      <c r="X3781" s="15"/>
      <c r="Y3781" s="41"/>
      <c r="Z3781" s="41"/>
      <c r="AA3781" s="41"/>
      <c r="AB3781" s="15"/>
      <c r="AC3781" s="15"/>
      <c r="AD3781" s="15"/>
      <c r="AE3781" s="15"/>
      <c r="AF3781" s="15"/>
      <c r="AG3781" s="15"/>
      <c r="AH3781" s="15"/>
      <c r="AI3781" s="15"/>
      <c r="AJ3781" s="15"/>
      <c r="AK3781" s="15"/>
      <c r="AL3781" s="15"/>
      <c r="AM3781" s="15"/>
      <c r="AN3781" s="15"/>
      <c r="AO3781" s="15"/>
      <c r="AP3781" s="15"/>
      <c r="AQ3781" s="15"/>
      <c r="AR3781" s="15"/>
      <c r="AS3781" s="15"/>
      <c r="AT3781" s="15"/>
      <c r="AU3781" s="15"/>
      <c r="AV3781" s="15"/>
      <c r="AW3781" s="15"/>
      <c r="AX3781" s="82"/>
      <c r="AY3781" s="82"/>
      <c r="AZ3781" s="10">
        <v>1</v>
      </c>
      <c r="BA3781" t="s">
        <v>22</v>
      </c>
      <c r="BB3781" t="s">
        <v>23</v>
      </c>
      <c r="BD3781" s="7" t="str">
        <f t="shared" si="118"/>
        <v>3637827110Shopee</v>
      </c>
    </row>
    <row r="3782" spans="2:59" ht="13.5" customHeight="1" x14ac:dyDescent="0.35">
      <c r="B3782" s="10" t="s">
        <v>17</v>
      </c>
      <c r="C3782" s="10" t="s">
        <v>806</v>
      </c>
      <c r="D3782" s="10" t="s">
        <v>193</v>
      </c>
      <c r="E3782" s="10" t="s">
        <v>194</v>
      </c>
      <c r="F3782" s="10" t="s">
        <v>1869</v>
      </c>
      <c r="G3782" s="137">
        <v>1019686690</v>
      </c>
      <c r="H3782" s="10">
        <v>1019686690</v>
      </c>
      <c r="I3782" s="10" t="s">
        <v>1870</v>
      </c>
      <c r="J3782" s="10" t="s">
        <v>3983</v>
      </c>
      <c r="K3782" s="102" t="s">
        <v>13790</v>
      </c>
      <c r="L3782" s="98">
        <f>IFERROR(VLOOKUP($F3782&amp;$C3782,Sales!$J:$W,9,0),0)</f>
        <v>0</v>
      </c>
      <c r="M3782" s="98">
        <f>IFERROR(VLOOKUP($F3782&amp;$C3782,Sales!$J:$W,10,0),0)</f>
        <v>0</v>
      </c>
      <c r="N3782" s="98">
        <f>IFERROR(VLOOKUP($F3782&amp;$C3782,Sales!$J:$W,11,0),0)</f>
        <v>0</v>
      </c>
      <c r="O3782" s="98">
        <f>IFERROR(VLOOKUP($F3782&amp;$C3782,Sales!$J:$W,12,0),0)</f>
        <v>0</v>
      </c>
      <c r="P3782" s="98">
        <f>IFERROR(VLOOKUP($F3782&amp;$C3782,Sales!$J:$W,13,0),0)</f>
        <v>0</v>
      </c>
      <c r="Q3782" s="98">
        <f>IFERROR(VLOOKUP($F3782&amp;$C3782,Sales!$A:$H,7,0),0)</f>
        <v>0</v>
      </c>
      <c r="R3782" s="41" t="str">
        <f t="shared" si="119"/>
        <v>ERROR</v>
      </c>
      <c r="S3782" s="15"/>
      <c r="T3782" s="15"/>
      <c r="U3782" s="15"/>
      <c r="V3782" s="15"/>
      <c r="W3782" s="15"/>
      <c r="X3782" s="15"/>
      <c r="Y3782" s="41"/>
      <c r="Z3782" s="41"/>
      <c r="AA3782" s="41"/>
      <c r="AB3782" s="15"/>
      <c r="AC3782" s="15"/>
      <c r="AD3782" s="15"/>
      <c r="AE3782" s="15"/>
      <c r="AF3782" s="15"/>
      <c r="AG3782" s="15"/>
      <c r="AH3782" s="15"/>
      <c r="AI3782" s="15"/>
      <c r="AJ3782" s="41"/>
      <c r="AK3782" s="15"/>
      <c r="AL3782" s="15"/>
      <c r="AM3782" s="15"/>
      <c r="AN3782" s="15"/>
      <c r="AO3782" s="15"/>
      <c r="AP3782" s="15"/>
      <c r="AQ3782" s="15"/>
      <c r="AR3782" s="15"/>
      <c r="AS3782" s="15"/>
      <c r="AT3782" s="15"/>
      <c r="AU3782" s="15"/>
      <c r="AV3782" s="15"/>
      <c r="AW3782" s="15"/>
      <c r="AX3782" s="15"/>
      <c r="AY3782" s="15"/>
      <c r="AZ3782" s="10">
        <v>1</v>
      </c>
      <c r="BA3782" s="100" t="s">
        <v>14193</v>
      </c>
      <c r="BB3782" t="s">
        <v>88</v>
      </c>
      <c r="BD3782" s="7" t="str">
        <f t="shared" si="118"/>
        <v>1019686690Shopee</v>
      </c>
      <c r="BE3782" s="101">
        <v>44928</v>
      </c>
    </row>
    <row r="3783" spans="2:59" ht="13.5" customHeight="1" x14ac:dyDescent="0.35">
      <c r="B3783" s="10" t="s">
        <v>17</v>
      </c>
      <c r="C3783" s="10" t="s">
        <v>806</v>
      </c>
      <c r="D3783" s="10" t="s">
        <v>650</v>
      </c>
      <c r="E3783" s="10" t="s">
        <v>194</v>
      </c>
      <c r="F3783" s="10" t="s">
        <v>3165</v>
      </c>
      <c r="G3783" s="137">
        <v>4832698337</v>
      </c>
      <c r="H3783" s="10" t="s">
        <v>12599</v>
      </c>
      <c r="I3783" s="10">
        <v>0</v>
      </c>
      <c r="J3783" s="10" t="s">
        <v>1457</v>
      </c>
      <c r="K3783" s="102" t="s">
        <v>10264</v>
      </c>
      <c r="L3783" s="98">
        <f>IFERROR(VLOOKUP($F3783&amp;$C3783,Sales!$J:$W,9,0),0)</f>
        <v>0</v>
      </c>
      <c r="M3783" s="98">
        <f>IFERROR(VLOOKUP($F3783&amp;$C3783,Sales!$J:$W,10,0),0)</f>
        <v>0</v>
      </c>
      <c r="N3783" s="98">
        <f>IFERROR(VLOOKUP($F3783&amp;$C3783,Sales!$J:$W,11,0),0)</f>
        <v>0</v>
      </c>
      <c r="O3783" s="98">
        <f>IFERROR(VLOOKUP($F3783&amp;$C3783,Sales!$J:$W,12,0),0)</f>
        <v>0</v>
      </c>
      <c r="P3783" s="98">
        <f>IFERROR(VLOOKUP($F3783&amp;$C3783,Sales!$J:$W,13,0),0)</f>
        <v>0</v>
      </c>
      <c r="Q3783" s="98">
        <f>IFERROR(VLOOKUP($F3783&amp;$C3783,Sales!$A:$H,7,0),0)</f>
        <v>0</v>
      </c>
      <c r="R3783" s="41" t="str">
        <f t="shared" si="119"/>
        <v>ERROR</v>
      </c>
      <c r="S3783" s="15"/>
      <c r="T3783" s="15"/>
      <c r="U3783" s="15"/>
      <c r="V3783" s="15"/>
      <c r="W3783" s="15"/>
      <c r="X3783" s="15"/>
      <c r="Y3783" s="41"/>
      <c r="Z3783" s="41"/>
      <c r="AA3783" s="41"/>
      <c r="AB3783" s="15"/>
      <c r="AC3783" s="15"/>
      <c r="AD3783" s="15"/>
      <c r="AE3783" s="15"/>
      <c r="AF3783" s="15"/>
      <c r="AG3783" s="15"/>
      <c r="AH3783" s="15"/>
      <c r="AI3783" s="15"/>
      <c r="AJ3783" s="41"/>
      <c r="AK3783" s="15"/>
      <c r="AL3783" s="15"/>
      <c r="AM3783" s="15"/>
      <c r="AN3783" s="15"/>
      <c r="AO3783" s="15"/>
      <c r="AP3783" s="15"/>
      <c r="AQ3783" s="15"/>
      <c r="AR3783" s="15"/>
      <c r="AS3783" s="15"/>
      <c r="AT3783" s="15"/>
      <c r="AU3783" s="15"/>
      <c r="AV3783" s="15"/>
      <c r="AW3783" s="15"/>
      <c r="AX3783" s="15"/>
      <c r="AY3783" s="15"/>
      <c r="AZ3783" s="10">
        <v>1</v>
      </c>
      <c r="BA3783" s="100" t="s">
        <v>14193</v>
      </c>
      <c r="BB3783" t="s">
        <v>88</v>
      </c>
      <c r="BD3783" s="7" t="str">
        <f t="shared" si="118"/>
        <v>4832698337Shopee</v>
      </c>
      <c r="BE3783" s="101">
        <v>44928</v>
      </c>
    </row>
    <row r="3784" spans="2:59" ht="13.5" customHeight="1" x14ac:dyDescent="0.35">
      <c r="B3784" s="10" t="s">
        <v>17</v>
      </c>
      <c r="C3784" s="10" t="s">
        <v>806</v>
      </c>
      <c r="D3784" s="10" t="s">
        <v>650</v>
      </c>
      <c r="E3784" s="10" t="s">
        <v>194</v>
      </c>
      <c r="F3784" s="10" t="s">
        <v>674</v>
      </c>
      <c r="G3784" s="137">
        <v>885830588</v>
      </c>
      <c r="H3784" s="10" t="s">
        <v>12193</v>
      </c>
      <c r="I3784" s="10" t="s">
        <v>675</v>
      </c>
      <c r="J3784" s="10" t="s">
        <v>3924</v>
      </c>
      <c r="K3784" s="102" t="s">
        <v>3028</v>
      </c>
      <c r="L3784" s="98">
        <f>IFERROR(VLOOKUP($F3784&amp;$C3784,Sales!$J:$W,9,0),0)</f>
        <v>0</v>
      </c>
      <c r="M3784" s="98">
        <f>IFERROR(VLOOKUP($F3784&amp;$C3784,Sales!$J:$W,10,0),0)</f>
        <v>0</v>
      </c>
      <c r="N3784" s="98">
        <f>IFERROR(VLOOKUP($F3784&amp;$C3784,Sales!$J:$W,11,0),0)</f>
        <v>0</v>
      </c>
      <c r="O3784" s="98">
        <f>IFERROR(VLOOKUP($F3784&amp;$C3784,Sales!$J:$W,12,0),0)</f>
        <v>0</v>
      </c>
      <c r="P3784" s="98">
        <f>IFERROR(VLOOKUP($F3784&amp;$C3784,Sales!$J:$W,13,0),0)</f>
        <v>0</v>
      </c>
      <c r="Q3784" s="98">
        <f>IFERROR(VLOOKUP($F3784&amp;$C3784,Sales!$A:$H,7,0),0)</f>
        <v>0</v>
      </c>
      <c r="R3784" s="41" t="str">
        <f t="shared" si="119"/>
        <v>ERROR</v>
      </c>
      <c r="S3784" s="15"/>
      <c r="T3784" s="15"/>
      <c r="U3784" s="15"/>
      <c r="V3784" s="15"/>
      <c r="W3784" s="15"/>
      <c r="X3784" s="15"/>
      <c r="Y3784" s="41"/>
      <c r="Z3784" s="41"/>
      <c r="AA3784" s="41"/>
      <c r="AB3784" s="15"/>
      <c r="AC3784" s="15"/>
      <c r="AD3784" s="15"/>
      <c r="AE3784" s="15"/>
      <c r="AF3784" s="15"/>
      <c r="AG3784" s="15"/>
      <c r="AH3784" s="15"/>
      <c r="AI3784" s="15"/>
      <c r="AJ3784" s="41"/>
      <c r="AK3784" s="15"/>
      <c r="AL3784" s="15"/>
      <c r="AM3784" s="15"/>
      <c r="AN3784" s="15"/>
      <c r="AO3784" s="15"/>
      <c r="AP3784" s="15"/>
      <c r="AQ3784" s="15"/>
      <c r="AR3784" s="15"/>
      <c r="AS3784" s="15"/>
      <c r="AT3784" s="15"/>
      <c r="AU3784" s="15"/>
      <c r="AV3784" s="15"/>
      <c r="AW3784" s="15"/>
      <c r="AX3784" s="15"/>
      <c r="AY3784" s="15"/>
      <c r="AZ3784" s="10">
        <v>1</v>
      </c>
      <c r="BA3784" s="100" t="s">
        <v>14193</v>
      </c>
      <c r="BB3784" t="s">
        <v>88</v>
      </c>
      <c r="BD3784" s="7" t="str">
        <f t="shared" si="118"/>
        <v>885830588Shopee</v>
      </c>
      <c r="BE3784" s="101">
        <v>44928</v>
      </c>
    </row>
    <row r="3785" spans="2:59" ht="13.5" customHeight="1" x14ac:dyDescent="0.35">
      <c r="B3785" s="10" t="s">
        <v>17</v>
      </c>
      <c r="C3785" s="10" t="s">
        <v>806</v>
      </c>
      <c r="D3785" s="10" t="s">
        <v>650</v>
      </c>
      <c r="E3785" s="10" t="s">
        <v>194</v>
      </c>
      <c r="F3785" s="10" t="s">
        <v>2880</v>
      </c>
      <c r="G3785" s="137">
        <v>7030577967</v>
      </c>
      <c r="H3785" s="10" t="s">
        <v>12598</v>
      </c>
      <c r="I3785" s="10" t="s">
        <v>2881</v>
      </c>
      <c r="J3785" s="10" t="s">
        <v>1454</v>
      </c>
      <c r="K3785" s="102" t="s">
        <v>1455</v>
      </c>
      <c r="L3785" s="98">
        <f>IFERROR(VLOOKUP($F3785&amp;$C3785,Sales!$J:$W,9,0),0)</f>
        <v>0</v>
      </c>
      <c r="M3785" s="98">
        <f>IFERROR(VLOOKUP($F3785&amp;$C3785,Sales!$J:$W,10,0),0)</f>
        <v>0</v>
      </c>
      <c r="N3785" s="98">
        <f>IFERROR(VLOOKUP($F3785&amp;$C3785,Sales!$J:$W,11,0),0)</f>
        <v>0</v>
      </c>
      <c r="O3785" s="98">
        <f>IFERROR(VLOOKUP($F3785&amp;$C3785,Sales!$J:$W,12,0),0)</f>
        <v>0</v>
      </c>
      <c r="P3785" s="98">
        <f>IFERROR(VLOOKUP($F3785&amp;$C3785,Sales!$J:$W,13,0),0)</f>
        <v>0</v>
      </c>
      <c r="Q3785" s="98">
        <f>IFERROR(VLOOKUP($F3785&amp;$C3785,Sales!$A:$H,7,0),0)</f>
        <v>0</v>
      </c>
      <c r="R3785" s="41" t="str">
        <f t="shared" si="119"/>
        <v>ERROR</v>
      </c>
      <c r="S3785" s="15"/>
      <c r="T3785" s="15"/>
      <c r="U3785" s="15"/>
      <c r="V3785" s="15"/>
      <c r="W3785" s="15"/>
      <c r="X3785" s="15"/>
      <c r="Y3785" s="41"/>
      <c r="Z3785" s="41"/>
      <c r="AA3785" s="41"/>
      <c r="AB3785" s="15"/>
      <c r="AC3785" s="15"/>
      <c r="AD3785" s="15"/>
      <c r="AE3785" s="15"/>
      <c r="AF3785" s="15"/>
      <c r="AG3785" s="15"/>
      <c r="AH3785" s="15"/>
      <c r="AI3785" s="15"/>
      <c r="AJ3785" s="41"/>
      <c r="AK3785" s="15"/>
      <c r="AL3785" s="15"/>
      <c r="AM3785" s="15"/>
      <c r="AN3785" s="15"/>
      <c r="AO3785" s="15"/>
      <c r="AP3785" s="15"/>
      <c r="AQ3785" s="15"/>
      <c r="AR3785" s="15"/>
      <c r="AS3785" s="15"/>
      <c r="AT3785" s="15"/>
      <c r="AU3785" s="15"/>
      <c r="AV3785" s="15"/>
      <c r="AW3785" s="15"/>
      <c r="AX3785" s="15"/>
      <c r="AY3785" s="15"/>
      <c r="AZ3785" s="10">
        <v>1</v>
      </c>
      <c r="BA3785" s="100" t="s">
        <v>14193</v>
      </c>
      <c r="BB3785" t="s">
        <v>88</v>
      </c>
      <c r="BD3785" s="7" t="str">
        <f t="shared" si="118"/>
        <v>7030577967Shopee</v>
      </c>
      <c r="BE3785" s="101">
        <v>44928</v>
      </c>
    </row>
    <row r="3786" spans="2:59" ht="13.5" customHeight="1" x14ac:dyDescent="0.35">
      <c r="B3786" s="10" t="s">
        <v>17</v>
      </c>
      <c r="C3786" s="10" t="s">
        <v>806</v>
      </c>
      <c r="D3786" s="10" t="s">
        <v>650</v>
      </c>
      <c r="E3786" s="10" t="s">
        <v>194</v>
      </c>
      <c r="F3786" s="10" t="s">
        <v>2029</v>
      </c>
      <c r="G3786" s="137">
        <v>7332642452</v>
      </c>
      <c r="H3786" s="10" t="s">
        <v>12561</v>
      </c>
      <c r="I3786" s="10" t="s">
        <v>2030</v>
      </c>
      <c r="J3786" s="10" t="s">
        <v>1491</v>
      </c>
      <c r="K3786" s="102" t="s">
        <v>4557</v>
      </c>
      <c r="L3786" s="98">
        <f>IFERROR(VLOOKUP($F3786&amp;$C3786,Sales!$J:$W,9,0),0)</f>
        <v>0</v>
      </c>
      <c r="M3786" s="98">
        <f>IFERROR(VLOOKUP($F3786&amp;$C3786,Sales!$J:$W,10,0),0)</f>
        <v>0</v>
      </c>
      <c r="N3786" s="98">
        <f>IFERROR(VLOOKUP($F3786&amp;$C3786,Sales!$J:$W,11,0),0)</f>
        <v>0</v>
      </c>
      <c r="O3786" s="98">
        <f>IFERROR(VLOOKUP($F3786&amp;$C3786,Sales!$J:$W,12,0),0)</f>
        <v>0</v>
      </c>
      <c r="P3786" s="98">
        <f>IFERROR(VLOOKUP($F3786&amp;$C3786,Sales!$J:$W,13,0),0)</f>
        <v>0</v>
      </c>
      <c r="Q3786" s="98">
        <f>IFERROR(VLOOKUP($F3786&amp;$C3786,Sales!$A:$H,7,0),0)</f>
        <v>0</v>
      </c>
      <c r="R3786" s="41" t="str">
        <f t="shared" si="119"/>
        <v>ERROR</v>
      </c>
      <c r="S3786" s="15"/>
      <c r="T3786" s="15"/>
      <c r="U3786" s="15"/>
      <c r="V3786" s="15"/>
      <c r="W3786" s="15"/>
      <c r="X3786" s="15"/>
      <c r="Y3786" s="41"/>
      <c r="Z3786" s="41"/>
      <c r="AA3786" s="41"/>
      <c r="AB3786" s="15"/>
      <c r="AC3786" s="15"/>
      <c r="AD3786" s="15"/>
      <c r="AE3786" s="15"/>
      <c r="AF3786" s="15"/>
      <c r="AG3786" s="15"/>
      <c r="AH3786" s="15"/>
      <c r="AI3786" s="15"/>
      <c r="AJ3786" s="41"/>
      <c r="AK3786" s="15"/>
      <c r="AL3786" s="15"/>
      <c r="AM3786" s="15"/>
      <c r="AN3786" s="15"/>
      <c r="AO3786" s="15"/>
      <c r="AP3786" s="15"/>
      <c r="AQ3786" s="15"/>
      <c r="AR3786" s="15"/>
      <c r="AS3786" s="15"/>
      <c r="AT3786" s="15"/>
      <c r="AU3786" s="15"/>
      <c r="AV3786" s="15"/>
      <c r="AW3786" s="15"/>
      <c r="AX3786" s="15"/>
      <c r="AY3786" s="15"/>
      <c r="AZ3786" s="10">
        <v>1</v>
      </c>
      <c r="BA3786" s="100" t="s">
        <v>14193</v>
      </c>
      <c r="BB3786" t="s">
        <v>88</v>
      </c>
      <c r="BD3786" s="7" t="str">
        <f t="shared" si="118"/>
        <v>7332642452Shopee</v>
      </c>
      <c r="BE3786" s="101" t="s">
        <v>13424</v>
      </c>
      <c r="BF3786" t="s">
        <v>13425</v>
      </c>
      <c r="BG3786">
        <v>0</v>
      </c>
    </row>
    <row r="3787" spans="2:59" ht="13.5" customHeight="1" x14ac:dyDescent="0.35">
      <c r="B3787" s="10" t="s">
        <v>17</v>
      </c>
      <c r="C3787" s="10" t="s">
        <v>806</v>
      </c>
      <c r="D3787" s="10" t="s">
        <v>650</v>
      </c>
      <c r="E3787" s="10" t="s">
        <v>194</v>
      </c>
      <c r="F3787" s="10" t="s">
        <v>672</v>
      </c>
      <c r="G3787" s="137">
        <v>888257473</v>
      </c>
      <c r="H3787" s="10" t="s">
        <v>12194</v>
      </c>
      <c r="I3787" s="10" t="s">
        <v>673</v>
      </c>
      <c r="J3787" s="10" t="s">
        <v>3928</v>
      </c>
      <c r="K3787" s="102" t="s">
        <v>3131</v>
      </c>
      <c r="L3787" s="98">
        <f>IFERROR(VLOOKUP($F3787&amp;$C3787,Sales!$J:$W,9,0),0)</f>
        <v>0</v>
      </c>
      <c r="M3787" s="98">
        <f>IFERROR(VLOOKUP($F3787&amp;$C3787,Sales!$J:$W,10,0),0)</f>
        <v>0</v>
      </c>
      <c r="N3787" s="98">
        <f>IFERROR(VLOOKUP($F3787&amp;$C3787,Sales!$J:$W,11,0),0)</f>
        <v>0</v>
      </c>
      <c r="O3787" s="98">
        <f>IFERROR(VLOOKUP($F3787&amp;$C3787,Sales!$J:$W,12,0),0)</f>
        <v>0</v>
      </c>
      <c r="P3787" s="98">
        <f>IFERROR(VLOOKUP($F3787&amp;$C3787,Sales!$J:$W,13,0),0)</f>
        <v>0</v>
      </c>
      <c r="Q3787" s="98">
        <f>IFERROR(VLOOKUP($F3787&amp;$C3787,Sales!$A:$H,7,0),0)</f>
        <v>0</v>
      </c>
      <c r="R3787" s="41" t="str">
        <f t="shared" si="119"/>
        <v>ERROR</v>
      </c>
      <c r="S3787" s="15"/>
      <c r="T3787" s="15"/>
      <c r="U3787" s="15"/>
      <c r="V3787" s="15"/>
      <c r="W3787" s="15"/>
      <c r="X3787" s="15"/>
      <c r="Y3787" s="41"/>
      <c r="Z3787" s="41"/>
      <c r="AA3787" s="41"/>
      <c r="AB3787" s="15"/>
      <c r="AC3787" s="15"/>
      <c r="AD3787" s="15"/>
      <c r="AE3787" s="15"/>
      <c r="AF3787" s="15"/>
      <c r="AG3787" s="15"/>
      <c r="AH3787" s="15"/>
      <c r="AI3787" s="15"/>
      <c r="AJ3787" s="41"/>
      <c r="AK3787" s="15"/>
      <c r="AL3787" s="15"/>
      <c r="AM3787" s="15"/>
      <c r="AN3787" s="15"/>
      <c r="AO3787" s="15"/>
      <c r="AP3787" s="15"/>
      <c r="AQ3787" s="15"/>
      <c r="AR3787" s="15"/>
      <c r="AS3787" s="15"/>
      <c r="AT3787" s="15"/>
      <c r="AU3787" s="15"/>
      <c r="AV3787" s="15"/>
      <c r="AW3787" s="15"/>
      <c r="AX3787" s="15"/>
      <c r="AY3787" s="15"/>
      <c r="AZ3787" s="10">
        <v>1</v>
      </c>
      <c r="BA3787" s="100" t="s">
        <v>14193</v>
      </c>
      <c r="BB3787" t="s">
        <v>88</v>
      </c>
      <c r="BD3787" s="7" t="str">
        <f t="shared" si="118"/>
        <v>888257473Shopee</v>
      </c>
      <c r="BE3787" s="101">
        <v>44928</v>
      </c>
    </row>
    <row r="3788" spans="2:59" ht="13.5" customHeight="1" x14ac:dyDescent="0.35">
      <c r="B3788" s="10" t="s">
        <v>17</v>
      </c>
      <c r="C3788" s="10" t="s">
        <v>806</v>
      </c>
      <c r="D3788" s="10" t="s">
        <v>650</v>
      </c>
      <c r="E3788" s="10" t="s">
        <v>194</v>
      </c>
      <c r="F3788" s="10">
        <v>0</v>
      </c>
      <c r="G3788" s="137">
        <v>2067254973</v>
      </c>
      <c r="H3788" s="10">
        <v>0</v>
      </c>
      <c r="I3788" s="10">
        <v>0</v>
      </c>
      <c r="J3788" s="10" t="s">
        <v>14529</v>
      </c>
      <c r="K3788" s="102" t="s">
        <v>1487</v>
      </c>
      <c r="L3788" s="98">
        <f>IFERROR(VLOOKUP($F3788&amp;$C3788,Sales!$J:$W,9,0),0)</f>
        <v>0</v>
      </c>
      <c r="M3788" s="98">
        <f>IFERROR(VLOOKUP($F3788&amp;$C3788,Sales!$J:$W,10,0),0)</f>
        <v>0</v>
      </c>
      <c r="N3788" s="98">
        <f>IFERROR(VLOOKUP($F3788&amp;$C3788,Sales!$J:$W,11,0),0)</f>
        <v>0</v>
      </c>
      <c r="O3788" s="98">
        <f>IFERROR(VLOOKUP($F3788&amp;$C3788,Sales!$J:$W,12,0),0)</f>
        <v>0</v>
      </c>
      <c r="P3788" s="98">
        <f>IFERROR(VLOOKUP($F3788&amp;$C3788,Sales!$J:$W,13,0),0)</f>
        <v>0</v>
      </c>
      <c r="Q3788" s="98">
        <f>IFERROR(VLOOKUP($F3788&amp;$C3788,Sales!$A:$H,7,0),0)</f>
        <v>0</v>
      </c>
      <c r="R3788" s="41" t="str">
        <f t="shared" si="119"/>
        <v>ERROR</v>
      </c>
      <c r="S3788" s="15"/>
      <c r="T3788" s="15"/>
      <c r="U3788" s="15"/>
      <c r="V3788" s="15"/>
      <c r="W3788" s="15"/>
      <c r="X3788" s="15"/>
      <c r="Y3788" s="41"/>
      <c r="Z3788" s="41"/>
      <c r="AA3788" s="41"/>
      <c r="AB3788" s="15"/>
      <c r="AC3788" s="15"/>
      <c r="AD3788" s="15"/>
      <c r="AE3788" s="15"/>
      <c r="AF3788" s="15"/>
      <c r="AG3788" s="15"/>
      <c r="AH3788" s="15"/>
      <c r="AI3788" s="15"/>
      <c r="AJ3788" s="41"/>
      <c r="AK3788" s="15"/>
      <c r="AL3788" s="15"/>
      <c r="AM3788" s="15"/>
      <c r="AN3788" s="15"/>
      <c r="AO3788" s="15"/>
      <c r="AP3788" s="15"/>
      <c r="AQ3788" s="15"/>
      <c r="AR3788" s="15"/>
      <c r="AS3788" s="15"/>
      <c r="AT3788" s="15"/>
      <c r="AU3788" s="15"/>
      <c r="AV3788" s="15"/>
      <c r="AW3788" s="15"/>
      <c r="AX3788" s="15"/>
      <c r="AY3788" s="15"/>
      <c r="AZ3788" s="10">
        <v>1</v>
      </c>
      <c r="BA3788" s="100" t="s">
        <v>14193</v>
      </c>
      <c r="BB3788" t="s">
        <v>88</v>
      </c>
      <c r="BD3788" s="7" t="str">
        <f t="shared" si="118"/>
        <v>2067254973Shopee</v>
      </c>
      <c r="BE3788" s="101">
        <v>44928</v>
      </c>
    </row>
    <row r="3789" spans="2:59" ht="13.5" customHeight="1" x14ac:dyDescent="0.35">
      <c r="B3789" s="10" t="s">
        <v>17</v>
      </c>
      <c r="C3789" s="10" t="s">
        <v>806</v>
      </c>
      <c r="D3789" s="10" t="s">
        <v>650</v>
      </c>
      <c r="E3789" s="10" t="s">
        <v>194</v>
      </c>
      <c r="F3789" s="10" t="s">
        <v>670</v>
      </c>
      <c r="G3789" s="137">
        <v>2067256950</v>
      </c>
      <c r="H3789" s="10" t="s">
        <v>12123</v>
      </c>
      <c r="I3789" s="10" t="s">
        <v>671</v>
      </c>
      <c r="J3789" s="10" t="s">
        <v>3939</v>
      </c>
      <c r="K3789" s="102" t="s">
        <v>10190</v>
      </c>
      <c r="L3789" s="98">
        <f>IFERROR(VLOOKUP($F3789&amp;$C3789,Sales!$J:$W,9,0),0)</f>
        <v>0</v>
      </c>
      <c r="M3789" s="98">
        <f>IFERROR(VLOOKUP($F3789&amp;$C3789,Sales!$J:$W,10,0),0)</f>
        <v>0</v>
      </c>
      <c r="N3789" s="98">
        <f>IFERROR(VLOOKUP($F3789&amp;$C3789,Sales!$J:$W,11,0),0)</f>
        <v>0</v>
      </c>
      <c r="O3789" s="98">
        <f>IFERROR(VLOOKUP($F3789&amp;$C3789,Sales!$J:$W,12,0),0)</f>
        <v>0</v>
      </c>
      <c r="P3789" s="98">
        <f>IFERROR(VLOOKUP($F3789&amp;$C3789,Sales!$J:$W,13,0),0)</f>
        <v>0</v>
      </c>
      <c r="Q3789" s="98">
        <f>IFERROR(VLOOKUP($F3789&amp;$C3789,Sales!$A:$H,7,0),0)</f>
        <v>0</v>
      </c>
      <c r="R3789" s="41" t="str">
        <f t="shared" si="119"/>
        <v>ERROR</v>
      </c>
      <c r="S3789" s="15"/>
      <c r="T3789" s="15"/>
      <c r="U3789" s="15"/>
      <c r="V3789" s="15"/>
      <c r="W3789" s="15"/>
      <c r="X3789" s="15"/>
      <c r="Y3789" s="41"/>
      <c r="Z3789" s="41"/>
      <c r="AA3789" s="41"/>
      <c r="AB3789" s="15"/>
      <c r="AC3789" s="15"/>
      <c r="AD3789" s="15"/>
      <c r="AE3789" s="15"/>
      <c r="AF3789" s="15"/>
      <c r="AG3789" s="15"/>
      <c r="AH3789" s="15"/>
      <c r="AI3789" s="15"/>
      <c r="AJ3789" s="41"/>
      <c r="AK3789" s="15"/>
      <c r="AL3789" s="15"/>
      <c r="AM3789" s="15"/>
      <c r="AN3789" s="15"/>
      <c r="AO3789" s="15"/>
      <c r="AP3789" s="15"/>
      <c r="AQ3789" s="15"/>
      <c r="AR3789" s="15"/>
      <c r="AS3789" s="15"/>
      <c r="AT3789" s="15"/>
      <c r="AU3789" s="15"/>
      <c r="AV3789" s="15"/>
      <c r="AW3789" s="15"/>
      <c r="AX3789" s="15"/>
      <c r="AY3789" s="15"/>
      <c r="AZ3789" s="10">
        <v>1</v>
      </c>
      <c r="BA3789" s="100" t="s">
        <v>14193</v>
      </c>
      <c r="BB3789" t="s">
        <v>88</v>
      </c>
      <c r="BD3789" s="7" t="str">
        <f t="shared" si="118"/>
        <v>2067256950Shopee</v>
      </c>
      <c r="BE3789" s="101" t="s">
        <v>13424</v>
      </c>
      <c r="BF3789" t="s">
        <v>13425</v>
      </c>
      <c r="BG3789">
        <v>0</v>
      </c>
    </row>
    <row r="3790" spans="2:59" ht="13.5" customHeight="1" x14ac:dyDescent="0.35">
      <c r="B3790" s="10" t="s">
        <v>17</v>
      </c>
      <c r="C3790" s="10" t="s">
        <v>806</v>
      </c>
      <c r="D3790" s="10" t="s">
        <v>650</v>
      </c>
      <c r="E3790" s="10" t="s">
        <v>194</v>
      </c>
      <c r="F3790" s="10" t="s">
        <v>2040</v>
      </c>
      <c r="G3790" s="137">
        <v>6332698029</v>
      </c>
      <c r="H3790" s="10" t="s">
        <v>12600</v>
      </c>
      <c r="I3790" s="10" t="s">
        <v>2042</v>
      </c>
      <c r="J3790" s="10" t="s">
        <v>1471</v>
      </c>
      <c r="K3790" s="102" t="s">
        <v>4555</v>
      </c>
      <c r="L3790" s="98">
        <f>IFERROR(VLOOKUP($F3790&amp;$C3790,Sales!$J:$W,9,0),0)</f>
        <v>0</v>
      </c>
      <c r="M3790" s="98">
        <f>IFERROR(VLOOKUP($F3790&amp;$C3790,Sales!$J:$W,10,0),0)</f>
        <v>0</v>
      </c>
      <c r="N3790" s="98">
        <f>IFERROR(VLOOKUP($F3790&amp;$C3790,Sales!$J:$W,11,0),0)</f>
        <v>0</v>
      </c>
      <c r="O3790" s="98">
        <f>IFERROR(VLOOKUP($F3790&amp;$C3790,Sales!$J:$W,12,0),0)</f>
        <v>0</v>
      </c>
      <c r="P3790" s="98">
        <f>IFERROR(VLOOKUP($F3790&amp;$C3790,Sales!$J:$W,13,0),0)</f>
        <v>0</v>
      </c>
      <c r="Q3790" s="98">
        <f>IFERROR(VLOOKUP($F3790&amp;$C3790,Sales!$A:$H,7,0),0)</f>
        <v>0</v>
      </c>
      <c r="R3790" s="41" t="str">
        <f t="shared" si="119"/>
        <v>ERROR</v>
      </c>
      <c r="S3790" s="15"/>
      <c r="T3790" s="15"/>
      <c r="U3790" s="15"/>
      <c r="V3790" s="15"/>
      <c r="W3790" s="15"/>
      <c r="X3790" s="15"/>
      <c r="Y3790" s="41"/>
      <c r="Z3790" s="41"/>
      <c r="AA3790" s="41"/>
      <c r="AB3790" s="15"/>
      <c r="AC3790" s="15"/>
      <c r="AD3790" s="15"/>
      <c r="AE3790" s="15"/>
      <c r="AF3790" s="15"/>
      <c r="AG3790" s="15"/>
      <c r="AH3790" s="15"/>
      <c r="AI3790" s="15"/>
      <c r="AJ3790" s="41"/>
      <c r="AK3790" s="15"/>
      <c r="AL3790" s="15"/>
      <c r="AM3790" s="15"/>
      <c r="AN3790" s="15"/>
      <c r="AO3790" s="15"/>
      <c r="AP3790" s="15"/>
      <c r="AQ3790" s="15"/>
      <c r="AR3790" s="15"/>
      <c r="AS3790" s="15"/>
      <c r="AT3790" s="15"/>
      <c r="AU3790" s="15"/>
      <c r="AV3790" s="15"/>
      <c r="AW3790" s="15"/>
      <c r="AX3790" s="15"/>
      <c r="AY3790" s="15"/>
      <c r="AZ3790" s="10">
        <v>1</v>
      </c>
      <c r="BA3790" s="100" t="s">
        <v>14193</v>
      </c>
      <c r="BB3790" t="s">
        <v>88</v>
      </c>
      <c r="BD3790" s="7" t="str">
        <f t="shared" si="118"/>
        <v>6332698029Shopee</v>
      </c>
      <c r="BE3790" s="101" t="s">
        <v>13424</v>
      </c>
      <c r="BF3790" t="s">
        <v>13425</v>
      </c>
      <c r="BG3790">
        <v>0</v>
      </c>
    </row>
    <row r="3791" spans="2:59" ht="13.5" customHeight="1" x14ac:dyDescent="0.35">
      <c r="B3791" s="10" t="s">
        <v>17</v>
      </c>
      <c r="C3791" s="10" t="s">
        <v>806</v>
      </c>
      <c r="D3791" s="10" t="s">
        <v>650</v>
      </c>
      <c r="E3791" s="10" t="s">
        <v>194</v>
      </c>
      <c r="F3791" s="10" t="s">
        <v>2028</v>
      </c>
      <c r="G3791" s="137">
        <v>3832737327</v>
      </c>
      <c r="H3791" s="10" t="s">
        <v>12351</v>
      </c>
      <c r="I3791" s="10" t="s">
        <v>1519</v>
      </c>
      <c r="J3791" s="10" t="s">
        <v>1527</v>
      </c>
      <c r="K3791" s="102" t="s">
        <v>1528</v>
      </c>
      <c r="L3791" s="98">
        <f>IFERROR(VLOOKUP($F3791&amp;$C3791,Sales!$J:$W,9,0),0)</f>
        <v>0</v>
      </c>
      <c r="M3791" s="98">
        <f>IFERROR(VLOOKUP($F3791&amp;$C3791,Sales!$J:$W,10,0),0)</f>
        <v>0</v>
      </c>
      <c r="N3791" s="98">
        <f>IFERROR(VLOOKUP($F3791&amp;$C3791,Sales!$J:$W,11,0),0)</f>
        <v>0</v>
      </c>
      <c r="O3791" s="98">
        <f>IFERROR(VLOOKUP($F3791&amp;$C3791,Sales!$J:$W,12,0),0)</f>
        <v>0</v>
      </c>
      <c r="P3791" s="98">
        <f>IFERROR(VLOOKUP($F3791&amp;$C3791,Sales!$J:$W,13,0),0)</f>
        <v>0</v>
      </c>
      <c r="Q3791" s="98">
        <f>IFERROR(VLOOKUP($F3791&amp;$C3791,Sales!$A:$H,7,0),0)</f>
        <v>0</v>
      </c>
      <c r="R3791" s="41" t="str">
        <f t="shared" si="119"/>
        <v>ERROR</v>
      </c>
      <c r="S3791" s="15"/>
      <c r="T3791" s="15"/>
      <c r="U3791" s="15"/>
      <c r="V3791" s="15"/>
      <c r="W3791" s="15"/>
      <c r="X3791" s="15"/>
      <c r="Y3791" s="41"/>
      <c r="Z3791" s="41"/>
      <c r="AA3791" s="41"/>
      <c r="AB3791" s="15"/>
      <c r="AC3791" s="15"/>
      <c r="AD3791" s="15"/>
      <c r="AE3791" s="15"/>
      <c r="AF3791" s="15"/>
      <c r="AG3791" s="15"/>
      <c r="AH3791" s="15"/>
      <c r="AI3791" s="15"/>
      <c r="AJ3791" s="41"/>
      <c r="AK3791" s="15"/>
      <c r="AL3791" s="15"/>
      <c r="AM3791" s="15"/>
      <c r="AN3791" s="15"/>
      <c r="AO3791" s="15"/>
      <c r="AP3791" s="15"/>
      <c r="AQ3791" s="15"/>
      <c r="AR3791" s="15"/>
      <c r="AS3791" s="15"/>
      <c r="AT3791" s="15"/>
      <c r="AU3791" s="15"/>
      <c r="AV3791" s="15"/>
      <c r="AW3791" s="15"/>
      <c r="AX3791" s="15"/>
      <c r="AY3791" s="15"/>
      <c r="AZ3791" s="10">
        <v>1</v>
      </c>
      <c r="BA3791" s="100" t="s">
        <v>14193</v>
      </c>
      <c r="BB3791" t="s">
        <v>88</v>
      </c>
      <c r="BD3791" s="7" t="str">
        <f t="shared" si="118"/>
        <v>3832737327Shopee</v>
      </c>
      <c r="BE3791" s="101" t="s">
        <v>13428</v>
      </c>
      <c r="BF3791" t="s">
        <v>13429</v>
      </c>
      <c r="BG3791">
        <v>0</v>
      </c>
    </row>
    <row r="3792" spans="2:59" ht="13.5" customHeight="1" x14ac:dyDescent="0.35">
      <c r="B3792" s="10" t="s">
        <v>17</v>
      </c>
      <c r="C3792" s="10" t="s">
        <v>806</v>
      </c>
      <c r="D3792" s="10" t="s">
        <v>650</v>
      </c>
      <c r="E3792" s="10" t="s">
        <v>194</v>
      </c>
      <c r="F3792" s="10" t="s">
        <v>662</v>
      </c>
      <c r="G3792" s="137">
        <v>2067254995</v>
      </c>
      <c r="H3792" s="10" t="s">
        <v>12120</v>
      </c>
      <c r="I3792" s="10" t="s">
        <v>663</v>
      </c>
      <c r="J3792" s="10" t="s">
        <v>3930</v>
      </c>
      <c r="K3792" s="102" t="s">
        <v>1490</v>
      </c>
      <c r="L3792" s="98">
        <f>IFERROR(VLOOKUP($F3792&amp;$C3792,Sales!$J:$W,9,0),0)</f>
        <v>0</v>
      </c>
      <c r="M3792" s="98">
        <f>IFERROR(VLOOKUP($F3792&amp;$C3792,Sales!$J:$W,10,0),0)</f>
        <v>0</v>
      </c>
      <c r="N3792" s="98">
        <f>IFERROR(VLOOKUP($F3792&amp;$C3792,Sales!$J:$W,11,0),0)</f>
        <v>0</v>
      </c>
      <c r="O3792" s="98">
        <f>IFERROR(VLOOKUP($F3792&amp;$C3792,Sales!$J:$W,12,0),0)</f>
        <v>0</v>
      </c>
      <c r="P3792" s="98">
        <f>IFERROR(VLOOKUP($F3792&amp;$C3792,Sales!$J:$W,13,0),0)</f>
        <v>0</v>
      </c>
      <c r="Q3792" s="98">
        <f>IFERROR(VLOOKUP($F3792&amp;$C3792,Sales!$A:$H,7,0),0)</f>
        <v>0</v>
      </c>
      <c r="R3792" s="41" t="str">
        <f t="shared" si="119"/>
        <v>ERROR</v>
      </c>
      <c r="S3792" s="15"/>
      <c r="T3792" s="15"/>
      <c r="U3792" s="15"/>
      <c r="V3792" s="15"/>
      <c r="W3792" s="15"/>
      <c r="X3792" s="15"/>
      <c r="Y3792" s="41"/>
      <c r="Z3792" s="41"/>
      <c r="AA3792" s="41"/>
      <c r="AB3792" s="15"/>
      <c r="AC3792" s="15"/>
      <c r="AD3792" s="15"/>
      <c r="AE3792" s="15"/>
      <c r="AF3792" s="15"/>
      <c r="AG3792" s="15"/>
      <c r="AH3792" s="15"/>
      <c r="AI3792" s="15"/>
      <c r="AJ3792" s="41"/>
      <c r="AK3792" s="15"/>
      <c r="AL3792" s="15"/>
      <c r="AM3792" s="15"/>
      <c r="AN3792" s="15"/>
      <c r="AO3792" s="15"/>
      <c r="AP3792" s="15"/>
      <c r="AQ3792" s="15"/>
      <c r="AR3792" s="15"/>
      <c r="AS3792" s="15"/>
      <c r="AT3792" s="15"/>
      <c r="AU3792" s="15"/>
      <c r="AV3792" s="15"/>
      <c r="AW3792" s="15"/>
      <c r="AX3792" s="15"/>
      <c r="AY3792" s="15"/>
      <c r="AZ3792" s="10">
        <v>1</v>
      </c>
      <c r="BA3792" s="100" t="s">
        <v>14193</v>
      </c>
      <c r="BB3792" t="s">
        <v>88</v>
      </c>
      <c r="BD3792" s="7" t="str">
        <f t="shared" si="118"/>
        <v>2067254995Shopee</v>
      </c>
      <c r="BE3792" s="101" t="s">
        <v>13424</v>
      </c>
      <c r="BF3792" t="s">
        <v>13425</v>
      </c>
      <c r="BG3792">
        <v>0</v>
      </c>
    </row>
    <row r="3793" spans="2:59" ht="13.5" customHeight="1" x14ac:dyDescent="0.35">
      <c r="B3793" s="10" t="s">
        <v>17</v>
      </c>
      <c r="C3793" s="10" t="s">
        <v>806</v>
      </c>
      <c r="D3793" s="10" t="s">
        <v>650</v>
      </c>
      <c r="E3793" s="10" t="s">
        <v>194</v>
      </c>
      <c r="F3793" s="10">
        <v>0</v>
      </c>
      <c r="G3793" s="137">
        <v>7740633239</v>
      </c>
      <c r="H3793" s="10" t="s">
        <v>12352</v>
      </c>
      <c r="I3793" s="10">
        <v>0</v>
      </c>
      <c r="J3793" s="10" t="s">
        <v>1529</v>
      </c>
      <c r="K3793" s="102" t="s">
        <v>1530</v>
      </c>
      <c r="L3793" s="98">
        <f>IFERROR(VLOOKUP($F3793&amp;$C3793,Sales!$J:$W,9,0),0)</f>
        <v>0</v>
      </c>
      <c r="M3793" s="98">
        <f>IFERROR(VLOOKUP($F3793&amp;$C3793,Sales!$J:$W,10,0),0)</f>
        <v>0</v>
      </c>
      <c r="N3793" s="98">
        <f>IFERROR(VLOOKUP($F3793&amp;$C3793,Sales!$J:$W,11,0),0)</f>
        <v>0</v>
      </c>
      <c r="O3793" s="98">
        <f>IFERROR(VLOOKUP($F3793&amp;$C3793,Sales!$J:$W,12,0),0)</f>
        <v>0</v>
      </c>
      <c r="P3793" s="98">
        <f>IFERROR(VLOOKUP($F3793&amp;$C3793,Sales!$J:$W,13,0),0)</f>
        <v>0</v>
      </c>
      <c r="Q3793" s="98">
        <f>IFERROR(VLOOKUP($F3793&amp;$C3793,Sales!$A:$H,7,0),0)</f>
        <v>0</v>
      </c>
      <c r="R3793" s="41" t="str">
        <f t="shared" si="119"/>
        <v>ERROR</v>
      </c>
      <c r="S3793" s="15"/>
      <c r="T3793" s="15"/>
      <c r="U3793" s="15"/>
      <c r="V3793" s="15"/>
      <c r="W3793" s="15"/>
      <c r="X3793" s="15"/>
      <c r="Y3793" s="41"/>
      <c r="Z3793" s="41"/>
      <c r="AA3793" s="41"/>
      <c r="AB3793" s="15"/>
      <c r="AC3793" s="15"/>
      <c r="AD3793" s="15"/>
      <c r="AE3793" s="15"/>
      <c r="AF3793" s="15"/>
      <c r="AG3793" s="15"/>
      <c r="AH3793" s="15"/>
      <c r="AI3793" s="15"/>
      <c r="AJ3793" s="41"/>
      <c r="AK3793" s="15"/>
      <c r="AL3793" s="15"/>
      <c r="AM3793" s="15"/>
      <c r="AN3793" s="15"/>
      <c r="AO3793" s="15"/>
      <c r="AP3793" s="15"/>
      <c r="AQ3793" s="15"/>
      <c r="AR3793" s="15"/>
      <c r="AS3793" s="15"/>
      <c r="AT3793" s="15"/>
      <c r="AU3793" s="15"/>
      <c r="AV3793" s="15"/>
      <c r="AW3793" s="15"/>
      <c r="AX3793" s="15"/>
      <c r="AY3793" s="15"/>
      <c r="AZ3793" s="10">
        <v>1</v>
      </c>
      <c r="BA3793" s="100" t="s">
        <v>14193</v>
      </c>
      <c r="BB3793" t="s">
        <v>88</v>
      </c>
      <c r="BD3793" s="7" t="str">
        <f t="shared" si="118"/>
        <v>7740633239Shopee</v>
      </c>
      <c r="BE3793" s="101">
        <v>44869</v>
      </c>
      <c r="BF3793" t="s">
        <v>13821</v>
      </c>
      <c r="BG3793">
        <v>0</v>
      </c>
    </row>
    <row r="3794" spans="2:59" ht="13.5" customHeight="1" x14ac:dyDescent="0.35">
      <c r="B3794" s="10" t="s">
        <v>17</v>
      </c>
      <c r="C3794" s="10" t="s">
        <v>806</v>
      </c>
      <c r="D3794" s="10" t="s">
        <v>650</v>
      </c>
      <c r="E3794" s="10" t="s">
        <v>194</v>
      </c>
      <c r="F3794" s="10" t="s">
        <v>666</v>
      </c>
      <c r="G3794" s="137">
        <v>2067254934</v>
      </c>
      <c r="H3794" s="10" t="s">
        <v>12122</v>
      </c>
      <c r="I3794" s="10" t="s">
        <v>667</v>
      </c>
      <c r="J3794" s="10" t="s">
        <v>3936</v>
      </c>
      <c r="K3794" s="102" t="s">
        <v>1507</v>
      </c>
      <c r="L3794" s="98">
        <f>IFERROR(VLOOKUP($F3794&amp;$C3794,Sales!$J:$W,9,0),0)</f>
        <v>0</v>
      </c>
      <c r="M3794" s="98">
        <f>IFERROR(VLOOKUP($F3794&amp;$C3794,Sales!$J:$W,10,0),0)</f>
        <v>0</v>
      </c>
      <c r="N3794" s="98">
        <f>IFERROR(VLOOKUP($F3794&amp;$C3794,Sales!$J:$W,11,0),0)</f>
        <v>0</v>
      </c>
      <c r="O3794" s="98">
        <f>IFERROR(VLOOKUP($F3794&amp;$C3794,Sales!$J:$W,12,0),0)</f>
        <v>0</v>
      </c>
      <c r="P3794" s="98">
        <f>IFERROR(VLOOKUP($F3794&amp;$C3794,Sales!$J:$W,13,0),0)</f>
        <v>0</v>
      </c>
      <c r="Q3794" s="98">
        <f>IFERROR(VLOOKUP($F3794&amp;$C3794,Sales!$A:$H,7,0),0)</f>
        <v>0</v>
      </c>
      <c r="R3794" s="41" t="str">
        <f t="shared" si="119"/>
        <v>ERROR</v>
      </c>
      <c r="S3794" s="15"/>
      <c r="T3794" s="15"/>
      <c r="U3794" s="15"/>
      <c r="V3794" s="15"/>
      <c r="W3794" s="15"/>
      <c r="X3794" s="15"/>
      <c r="Y3794" s="41"/>
      <c r="Z3794" s="41"/>
      <c r="AA3794" s="41"/>
      <c r="AB3794" s="15"/>
      <c r="AC3794" s="15"/>
      <c r="AD3794" s="15"/>
      <c r="AE3794" s="15"/>
      <c r="AF3794" s="15"/>
      <c r="AG3794" s="15"/>
      <c r="AH3794" s="15"/>
      <c r="AI3794" s="15"/>
      <c r="AJ3794" s="41"/>
      <c r="AK3794" s="15"/>
      <c r="AL3794" s="15"/>
      <c r="AM3794" s="15"/>
      <c r="AN3794" s="15"/>
      <c r="AO3794" s="15"/>
      <c r="AP3794" s="15"/>
      <c r="AQ3794" s="15"/>
      <c r="AR3794" s="15"/>
      <c r="AS3794" s="15"/>
      <c r="AT3794" s="15"/>
      <c r="AU3794" s="15"/>
      <c r="AV3794" s="15"/>
      <c r="AW3794" s="15"/>
      <c r="AX3794" s="15"/>
      <c r="AY3794" s="15"/>
      <c r="AZ3794" s="10">
        <v>1</v>
      </c>
      <c r="BA3794" s="100" t="s">
        <v>14193</v>
      </c>
      <c r="BB3794" t="s">
        <v>88</v>
      </c>
      <c r="BD3794" s="7" t="str">
        <f t="shared" si="118"/>
        <v>2067254934Shopee</v>
      </c>
      <c r="BE3794" s="101" t="s">
        <v>13428</v>
      </c>
      <c r="BF3794" t="s">
        <v>13429</v>
      </c>
      <c r="BG3794">
        <v>0</v>
      </c>
    </row>
    <row r="3795" spans="2:59" ht="13.5" customHeight="1" x14ac:dyDescent="0.35">
      <c r="B3795" s="10" t="s">
        <v>17</v>
      </c>
      <c r="C3795" s="10" t="s">
        <v>806</v>
      </c>
      <c r="D3795" s="10" t="s">
        <v>650</v>
      </c>
      <c r="E3795" s="10" t="s">
        <v>194</v>
      </c>
      <c r="F3795" s="10" t="s">
        <v>656</v>
      </c>
      <c r="G3795" s="137">
        <v>2067254921</v>
      </c>
      <c r="H3795" s="10" t="s">
        <v>12640</v>
      </c>
      <c r="I3795" s="10" t="s">
        <v>657</v>
      </c>
      <c r="J3795" s="10" t="s">
        <v>3938</v>
      </c>
      <c r="K3795" s="102" t="s">
        <v>1513</v>
      </c>
      <c r="L3795" s="98">
        <f>IFERROR(VLOOKUP($F3795&amp;$C3795,Sales!$J:$W,9,0),0)</f>
        <v>0</v>
      </c>
      <c r="M3795" s="98">
        <f>IFERROR(VLOOKUP($F3795&amp;$C3795,Sales!$J:$W,10,0),0)</f>
        <v>0</v>
      </c>
      <c r="N3795" s="98">
        <f>IFERROR(VLOOKUP($F3795&amp;$C3795,Sales!$J:$W,11,0),0)</f>
        <v>0</v>
      </c>
      <c r="O3795" s="98">
        <f>IFERROR(VLOOKUP($F3795&amp;$C3795,Sales!$J:$W,12,0),0)</f>
        <v>0</v>
      </c>
      <c r="P3795" s="98">
        <f>IFERROR(VLOOKUP($F3795&amp;$C3795,Sales!$J:$W,13,0),0)</f>
        <v>0</v>
      </c>
      <c r="Q3795" s="98">
        <f>IFERROR(VLOOKUP($F3795&amp;$C3795,Sales!$A:$H,7,0),0)</f>
        <v>0</v>
      </c>
      <c r="R3795" s="41" t="str">
        <f t="shared" si="119"/>
        <v>ERROR</v>
      </c>
      <c r="S3795" s="15"/>
      <c r="T3795" s="15"/>
      <c r="U3795" s="15"/>
      <c r="V3795" s="15"/>
      <c r="W3795" s="15"/>
      <c r="X3795" s="15"/>
      <c r="Y3795" s="41"/>
      <c r="Z3795" s="41"/>
      <c r="AA3795" s="41"/>
      <c r="AB3795" s="15"/>
      <c r="AC3795" s="15"/>
      <c r="AD3795" s="15"/>
      <c r="AE3795" s="15"/>
      <c r="AF3795" s="15"/>
      <c r="AG3795" s="15"/>
      <c r="AH3795" s="15"/>
      <c r="AI3795" s="15"/>
      <c r="AJ3795" s="41"/>
      <c r="AK3795" s="15"/>
      <c r="AL3795" s="15"/>
      <c r="AM3795" s="15"/>
      <c r="AN3795" s="15"/>
      <c r="AO3795" s="15"/>
      <c r="AP3795" s="15"/>
      <c r="AQ3795" s="15"/>
      <c r="AR3795" s="15"/>
      <c r="AS3795" s="15"/>
      <c r="AT3795" s="15"/>
      <c r="AU3795" s="15"/>
      <c r="AV3795" s="15"/>
      <c r="AW3795" s="15"/>
      <c r="AX3795" s="15"/>
      <c r="AY3795" s="15"/>
      <c r="AZ3795" s="10">
        <v>1</v>
      </c>
      <c r="BA3795" s="100" t="s">
        <v>14193</v>
      </c>
      <c r="BB3795" t="s">
        <v>88</v>
      </c>
      <c r="BD3795" s="7" t="str">
        <f t="shared" si="118"/>
        <v>2067254921Shopee</v>
      </c>
      <c r="BE3795" s="101">
        <v>44928</v>
      </c>
    </row>
    <row r="3796" spans="2:59" ht="13.5" customHeight="1" x14ac:dyDescent="0.35">
      <c r="B3796" s="10" t="s">
        <v>17</v>
      </c>
      <c r="C3796" s="10" t="s">
        <v>806</v>
      </c>
      <c r="D3796" s="10" t="s">
        <v>650</v>
      </c>
      <c r="E3796" s="10" t="s">
        <v>194</v>
      </c>
      <c r="F3796" s="10" t="s">
        <v>1518</v>
      </c>
      <c r="G3796" s="137">
        <v>3330677424</v>
      </c>
      <c r="H3796" s="10" t="s">
        <v>12563</v>
      </c>
      <c r="I3796" s="10" t="s">
        <v>1519</v>
      </c>
      <c r="J3796" s="10" t="s">
        <v>4106</v>
      </c>
      <c r="K3796" s="102" t="s">
        <v>1520</v>
      </c>
      <c r="L3796" s="98">
        <f>IFERROR(VLOOKUP($F3796&amp;$C3796,Sales!$J:$W,9,0),0)</f>
        <v>0</v>
      </c>
      <c r="M3796" s="98">
        <f>IFERROR(VLOOKUP($F3796&amp;$C3796,Sales!$J:$W,10,0),0)</f>
        <v>0</v>
      </c>
      <c r="N3796" s="98">
        <f>IFERROR(VLOOKUP($F3796&amp;$C3796,Sales!$J:$W,11,0),0)</f>
        <v>0</v>
      </c>
      <c r="O3796" s="98">
        <f>IFERROR(VLOOKUP($F3796&amp;$C3796,Sales!$J:$W,12,0),0)</f>
        <v>0</v>
      </c>
      <c r="P3796" s="98">
        <f>IFERROR(VLOOKUP($F3796&amp;$C3796,Sales!$J:$W,13,0),0)</f>
        <v>0</v>
      </c>
      <c r="Q3796" s="98">
        <f>IFERROR(VLOOKUP($F3796&amp;$C3796,Sales!$A:$H,7,0),0)</f>
        <v>0</v>
      </c>
      <c r="R3796" s="41" t="str">
        <f t="shared" si="119"/>
        <v>ERROR</v>
      </c>
      <c r="S3796" s="15"/>
      <c r="T3796" s="15"/>
      <c r="U3796" s="15"/>
      <c r="V3796" s="15"/>
      <c r="W3796" s="15"/>
      <c r="X3796" s="15"/>
      <c r="Y3796" s="41"/>
      <c r="Z3796" s="41"/>
      <c r="AA3796" s="41"/>
      <c r="AB3796" s="15"/>
      <c r="AC3796" s="15"/>
      <c r="AD3796" s="15"/>
      <c r="AE3796" s="15"/>
      <c r="AF3796" s="15"/>
      <c r="AG3796" s="15"/>
      <c r="AH3796" s="15"/>
      <c r="AI3796" s="15"/>
      <c r="AJ3796" s="41"/>
      <c r="AK3796" s="15"/>
      <c r="AL3796" s="15"/>
      <c r="AM3796" s="15"/>
      <c r="AN3796" s="15"/>
      <c r="AO3796" s="15"/>
      <c r="AP3796" s="15"/>
      <c r="AQ3796" s="15"/>
      <c r="AR3796" s="15"/>
      <c r="AS3796" s="15"/>
      <c r="AT3796" s="15"/>
      <c r="AU3796" s="15"/>
      <c r="AV3796" s="15"/>
      <c r="AW3796" s="15"/>
      <c r="AX3796" s="15"/>
      <c r="AY3796" s="15"/>
      <c r="AZ3796" s="10">
        <v>1</v>
      </c>
      <c r="BA3796" s="100" t="s">
        <v>14193</v>
      </c>
      <c r="BB3796" t="s">
        <v>88</v>
      </c>
      <c r="BD3796" s="7" t="str">
        <f t="shared" si="118"/>
        <v>3330677424Shopee</v>
      </c>
      <c r="BE3796" s="101" t="s">
        <v>13428</v>
      </c>
      <c r="BF3796" t="s">
        <v>13429</v>
      </c>
      <c r="BG3796">
        <v>0</v>
      </c>
    </row>
    <row r="3797" spans="2:59" ht="13.5" customHeight="1" x14ac:dyDescent="0.35">
      <c r="B3797" s="10" t="s">
        <v>17</v>
      </c>
      <c r="C3797" s="10" t="s">
        <v>806</v>
      </c>
      <c r="D3797" s="10" t="s">
        <v>650</v>
      </c>
      <c r="E3797" s="10" t="s">
        <v>194</v>
      </c>
      <c r="F3797" s="10" t="s">
        <v>772</v>
      </c>
      <c r="G3797" s="137">
        <v>2067254970</v>
      </c>
      <c r="H3797" s="10" t="s">
        <v>12650</v>
      </c>
      <c r="I3797" s="10" t="s">
        <v>773</v>
      </c>
      <c r="J3797" s="10" t="s">
        <v>3932</v>
      </c>
      <c r="K3797" s="102" t="s">
        <v>1494</v>
      </c>
      <c r="L3797" s="98">
        <f>IFERROR(VLOOKUP($F3797&amp;$C3797,Sales!$J:$W,9,0),0)</f>
        <v>0</v>
      </c>
      <c r="M3797" s="98">
        <f>IFERROR(VLOOKUP($F3797&amp;$C3797,Sales!$J:$W,10,0),0)</f>
        <v>0</v>
      </c>
      <c r="N3797" s="98">
        <f>IFERROR(VLOOKUP($F3797&amp;$C3797,Sales!$J:$W,11,0),0)</f>
        <v>0</v>
      </c>
      <c r="O3797" s="98">
        <f>IFERROR(VLOOKUP($F3797&amp;$C3797,Sales!$J:$W,12,0),0)</f>
        <v>0</v>
      </c>
      <c r="P3797" s="98">
        <f>IFERROR(VLOOKUP($F3797&amp;$C3797,Sales!$J:$W,13,0),0)</f>
        <v>0</v>
      </c>
      <c r="Q3797" s="98">
        <f>IFERROR(VLOOKUP($F3797&amp;$C3797,Sales!$A:$H,7,0),0)</f>
        <v>0</v>
      </c>
      <c r="R3797" s="41" t="str">
        <f t="shared" si="119"/>
        <v>ERROR</v>
      </c>
      <c r="S3797" s="15"/>
      <c r="T3797" s="15"/>
      <c r="U3797" s="15"/>
      <c r="V3797" s="15"/>
      <c r="W3797" s="15"/>
      <c r="X3797" s="15"/>
      <c r="Y3797" s="41"/>
      <c r="Z3797" s="41"/>
      <c r="AA3797" s="41"/>
      <c r="AB3797" s="15"/>
      <c r="AC3797" s="15"/>
      <c r="AD3797" s="15"/>
      <c r="AE3797" s="15"/>
      <c r="AF3797" s="15"/>
      <c r="AG3797" s="15"/>
      <c r="AH3797" s="15"/>
      <c r="AI3797" s="15"/>
      <c r="AJ3797" s="41"/>
      <c r="AK3797" s="15"/>
      <c r="AL3797" s="15"/>
      <c r="AM3797" s="15"/>
      <c r="AN3797" s="15"/>
      <c r="AO3797" s="15"/>
      <c r="AP3797" s="15"/>
      <c r="AQ3797" s="15"/>
      <c r="AR3797" s="15"/>
      <c r="AS3797" s="15"/>
      <c r="AT3797" s="15"/>
      <c r="AU3797" s="15"/>
      <c r="AV3797" s="15"/>
      <c r="AW3797" s="15"/>
      <c r="AX3797" s="15"/>
      <c r="AY3797" s="15"/>
      <c r="AZ3797" s="10">
        <v>1</v>
      </c>
      <c r="BA3797" s="100" t="s">
        <v>14193</v>
      </c>
      <c r="BB3797" t="s">
        <v>88</v>
      </c>
      <c r="BD3797" s="7" t="str">
        <f t="shared" si="118"/>
        <v>2067254970Shopee</v>
      </c>
      <c r="BE3797" s="101">
        <v>44928</v>
      </c>
    </row>
    <row r="3798" spans="2:59" ht="13.5" customHeight="1" x14ac:dyDescent="0.35">
      <c r="B3798" s="10" t="s">
        <v>17</v>
      </c>
      <c r="C3798" s="10" t="s">
        <v>806</v>
      </c>
      <c r="D3798" s="10" t="s">
        <v>650</v>
      </c>
      <c r="E3798" s="10" t="s">
        <v>194</v>
      </c>
      <c r="F3798" s="10" t="s">
        <v>664</v>
      </c>
      <c r="G3798" s="137">
        <v>2067254888</v>
      </c>
      <c r="H3798" s="10" t="s">
        <v>12121</v>
      </c>
      <c r="I3798" s="10" t="s">
        <v>665</v>
      </c>
      <c r="J3798" s="10" t="s">
        <v>3935</v>
      </c>
      <c r="K3798" s="102" t="s">
        <v>1504</v>
      </c>
      <c r="L3798" s="98">
        <f>IFERROR(VLOOKUP($F3798&amp;$C3798,Sales!$J:$W,9,0),0)</f>
        <v>0</v>
      </c>
      <c r="M3798" s="98">
        <f>IFERROR(VLOOKUP($F3798&amp;$C3798,Sales!$J:$W,10,0),0)</f>
        <v>0</v>
      </c>
      <c r="N3798" s="98">
        <f>IFERROR(VLOOKUP($F3798&amp;$C3798,Sales!$J:$W,11,0),0)</f>
        <v>0</v>
      </c>
      <c r="O3798" s="98">
        <f>IFERROR(VLOOKUP($F3798&amp;$C3798,Sales!$J:$W,12,0),0)</f>
        <v>0</v>
      </c>
      <c r="P3798" s="98">
        <f>IFERROR(VLOOKUP($F3798&amp;$C3798,Sales!$J:$W,13,0),0)</f>
        <v>0</v>
      </c>
      <c r="Q3798" s="98">
        <f>IFERROR(VLOOKUP($F3798&amp;$C3798,Sales!$A:$H,7,0),0)</f>
        <v>0</v>
      </c>
      <c r="R3798" s="41" t="str">
        <f t="shared" si="119"/>
        <v>ERROR</v>
      </c>
      <c r="S3798" s="15"/>
      <c r="T3798" s="15"/>
      <c r="U3798" s="15"/>
      <c r="V3798" s="15"/>
      <c r="W3798" s="15"/>
      <c r="X3798" s="15"/>
      <c r="Y3798" s="41"/>
      <c r="Z3798" s="41"/>
      <c r="AA3798" s="41"/>
      <c r="AB3798" s="15"/>
      <c r="AC3798" s="15"/>
      <c r="AD3798" s="15"/>
      <c r="AE3798" s="15"/>
      <c r="AF3798" s="15"/>
      <c r="AG3798" s="15"/>
      <c r="AH3798" s="15"/>
      <c r="AI3798" s="15"/>
      <c r="AJ3798" s="41"/>
      <c r="AK3798" s="15"/>
      <c r="AL3798" s="15"/>
      <c r="AM3798" s="15"/>
      <c r="AN3798" s="15"/>
      <c r="AO3798" s="15"/>
      <c r="AP3798" s="15"/>
      <c r="AQ3798" s="15"/>
      <c r="AR3798" s="15"/>
      <c r="AS3798" s="15"/>
      <c r="AT3798" s="15"/>
      <c r="AU3798" s="15"/>
      <c r="AV3798" s="15"/>
      <c r="AW3798" s="15"/>
      <c r="AX3798" s="15"/>
      <c r="AY3798" s="15"/>
      <c r="AZ3798" s="10">
        <v>1</v>
      </c>
      <c r="BA3798" s="100" t="s">
        <v>14193</v>
      </c>
      <c r="BB3798" t="s">
        <v>88</v>
      </c>
      <c r="BD3798" s="7" t="str">
        <f t="shared" si="118"/>
        <v>2067254888Shopee</v>
      </c>
      <c r="BE3798" s="101" t="s">
        <v>13424</v>
      </c>
      <c r="BF3798" t="s">
        <v>13425</v>
      </c>
      <c r="BG3798">
        <v>0</v>
      </c>
    </row>
    <row r="3799" spans="2:59" ht="13.5" customHeight="1" x14ac:dyDescent="0.35">
      <c r="B3799" s="10" t="s">
        <v>17</v>
      </c>
      <c r="C3799" s="10" t="s">
        <v>806</v>
      </c>
      <c r="D3799" s="10" t="s">
        <v>650</v>
      </c>
      <c r="E3799" s="10" t="s">
        <v>194</v>
      </c>
      <c r="F3799" s="10" t="s">
        <v>5653</v>
      </c>
      <c r="G3799" s="137">
        <v>7532639994</v>
      </c>
      <c r="H3799" s="10" t="s">
        <v>12641</v>
      </c>
      <c r="I3799" s="10" t="s">
        <v>6201</v>
      </c>
      <c r="J3799" s="10" t="s">
        <v>1521</v>
      </c>
      <c r="K3799" s="102" t="s">
        <v>1522</v>
      </c>
      <c r="L3799" s="98">
        <f>IFERROR(VLOOKUP($F3799&amp;$C3799,Sales!$J:$W,9,0),0)</f>
        <v>0</v>
      </c>
      <c r="M3799" s="98">
        <f>IFERROR(VLOOKUP($F3799&amp;$C3799,Sales!$J:$W,10,0),0)</f>
        <v>0</v>
      </c>
      <c r="N3799" s="98">
        <f>IFERROR(VLOOKUP($F3799&amp;$C3799,Sales!$J:$W,11,0),0)</f>
        <v>0</v>
      </c>
      <c r="O3799" s="98">
        <f>IFERROR(VLOOKUP($F3799&amp;$C3799,Sales!$J:$W,12,0),0)</f>
        <v>0</v>
      </c>
      <c r="P3799" s="98">
        <f>IFERROR(VLOOKUP($F3799&amp;$C3799,Sales!$J:$W,13,0),0)</f>
        <v>0</v>
      </c>
      <c r="Q3799" s="98">
        <f>IFERROR(VLOOKUP($F3799&amp;$C3799,Sales!$A:$H,7,0),0)</f>
        <v>0</v>
      </c>
      <c r="R3799" s="41" t="str">
        <f t="shared" si="119"/>
        <v>ERROR</v>
      </c>
      <c r="S3799" s="15"/>
      <c r="T3799" s="15"/>
      <c r="U3799" s="15"/>
      <c r="V3799" s="15"/>
      <c r="W3799" s="15"/>
      <c r="X3799" s="15"/>
      <c r="Y3799" s="41"/>
      <c r="Z3799" s="41"/>
      <c r="AA3799" s="41"/>
      <c r="AB3799" s="15"/>
      <c r="AC3799" s="15"/>
      <c r="AD3799" s="15"/>
      <c r="AE3799" s="15"/>
      <c r="AF3799" s="15"/>
      <c r="AG3799" s="15"/>
      <c r="AH3799" s="15"/>
      <c r="AI3799" s="15"/>
      <c r="AJ3799" s="41"/>
      <c r="AK3799" s="15"/>
      <c r="AL3799" s="15"/>
      <c r="AM3799" s="15"/>
      <c r="AN3799" s="15"/>
      <c r="AO3799" s="15"/>
      <c r="AP3799" s="15"/>
      <c r="AQ3799" s="15"/>
      <c r="AR3799" s="15"/>
      <c r="AS3799" s="15"/>
      <c r="AT3799" s="15"/>
      <c r="AU3799" s="15"/>
      <c r="AV3799" s="15"/>
      <c r="AW3799" s="15"/>
      <c r="AX3799" s="15"/>
      <c r="AY3799" s="15"/>
      <c r="AZ3799" s="10">
        <v>1</v>
      </c>
      <c r="BA3799" s="100" t="s">
        <v>14193</v>
      </c>
      <c r="BB3799" t="s">
        <v>88</v>
      </c>
      <c r="BD3799" s="7" t="str">
        <f t="shared" si="118"/>
        <v>7532639994Shopee</v>
      </c>
      <c r="BE3799" s="101">
        <v>44928</v>
      </c>
    </row>
    <row r="3800" spans="2:59" ht="13.5" customHeight="1" x14ac:dyDescent="0.35">
      <c r="B3800" s="10" t="s">
        <v>17</v>
      </c>
      <c r="C3800" s="10" t="s">
        <v>806</v>
      </c>
      <c r="D3800" s="10" t="s">
        <v>650</v>
      </c>
      <c r="E3800" s="10" t="s">
        <v>194</v>
      </c>
      <c r="F3800" s="10" t="s">
        <v>688</v>
      </c>
      <c r="G3800" s="137">
        <v>885951694</v>
      </c>
      <c r="H3800" s="10" t="s">
        <v>12196</v>
      </c>
      <c r="I3800" s="10">
        <v>4902430772655</v>
      </c>
      <c r="J3800" s="10" t="s">
        <v>4006</v>
      </c>
      <c r="K3800" s="102" t="s">
        <v>2868</v>
      </c>
      <c r="L3800" s="98">
        <f>IFERROR(VLOOKUP($F3800&amp;$C3800,Sales!$J:$W,9,0),0)</f>
        <v>0</v>
      </c>
      <c r="M3800" s="98">
        <f>IFERROR(VLOOKUP($F3800&amp;$C3800,Sales!$J:$W,10,0),0)</f>
        <v>0</v>
      </c>
      <c r="N3800" s="98">
        <f>IFERROR(VLOOKUP($F3800&amp;$C3800,Sales!$J:$W,11,0),0)</f>
        <v>0</v>
      </c>
      <c r="O3800" s="98">
        <f>IFERROR(VLOOKUP($F3800&amp;$C3800,Sales!$J:$W,12,0),0)</f>
        <v>0</v>
      </c>
      <c r="P3800" s="98">
        <f>IFERROR(VLOOKUP($F3800&amp;$C3800,Sales!$J:$W,13,0),0)</f>
        <v>0</v>
      </c>
      <c r="Q3800" s="98">
        <f>IFERROR(VLOOKUP($F3800&amp;$C3800,Sales!$A:$H,7,0),0)</f>
        <v>0</v>
      </c>
      <c r="R3800" s="41" t="str">
        <f t="shared" si="119"/>
        <v>ERROR</v>
      </c>
      <c r="S3800" s="15"/>
      <c r="T3800" s="15"/>
      <c r="U3800" s="15"/>
      <c r="V3800" s="15"/>
      <c r="W3800" s="15"/>
      <c r="X3800" s="15"/>
      <c r="Y3800" s="41"/>
      <c r="Z3800" s="41"/>
      <c r="AA3800" s="41"/>
      <c r="AB3800" s="15"/>
      <c r="AC3800" s="15"/>
      <c r="AD3800" s="15"/>
      <c r="AE3800" s="15"/>
      <c r="AF3800" s="15"/>
      <c r="AG3800" s="15"/>
      <c r="AH3800" s="15"/>
      <c r="AI3800" s="15"/>
      <c r="AJ3800" s="41"/>
      <c r="AK3800" s="15"/>
      <c r="AL3800" s="15"/>
      <c r="AM3800" s="15"/>
      <c r="AN3800" s="15"/>
      <c r="AO3800" s="15"/>
      <c r="AP3800" s="15"/>
      <c r="AQ3800" s="15"/>
      <c r="AR3800" s="15"/>
      <c r="AS3800" s="15"/>
      <c r="AT3800" s="15"/>
      <c r="AU3800" s="15"/>
      <c r="AV3800" s="15"/>
      <c r="AW3800" s="15"/>
      <c r="AX3800" s="15"/>
      <c r="AY3800" s="15"/>
      <c r="AZ3800" s="10">
        <v>1</v>
      </c>
      <c r="BA3800" s="100" t="s">
        <v>14193</v>
      </c>
      <c r="BB3800" t="s">
        <v>88</v>
      </c>
      <c r="BD3800" s="7" t="str">
        <f t="shared" si="118"/>
        <v>885951694Shopee</v>
      </c>
      <c r="BE3800" s="101">
        <v>44928</v>
      </c>
    </row>
    <row r="3801" spans="2:59" ht="13.5" customHeight="1" x14ac:dyDescent="0.35">
      <c r="B3801" s="10" t="s">
        <v>17</v>
      </c>
      <c r="C3801" s="10" t="s">
        <v>806</v>
      </c>
      <c r="D3801" s="10" t="s">
        <v>650</v>
      </c>
      <c r="E3801" s="10" t="s">
        <v>194</v>
      </c>
      <c r="F3801" s="10" t="s">
        <v>2023</v>
      </c>
      <c r="G3801" s="137">
        <v>6532639296</v>
      </c>
      <c r="H3801" s="10" t="s">
        <v>12637</v>
      </c>
      <c r="I3801" s="10" t="s">
        <v>6200</v>
      </c>
      <c r="J3801" s="10" t="s">
        <v>1498</v>
      </c>
      <c r="K3801" s="102" t="s">
        <v>1499</v>
      </c>
      <c r="L3801" s="98">
        <f>IFERROR(VLOOKUP($F3801&amp;$C3801,Sales!$J:$W,9,0),0)</f>
        <v>0</v>
      </c>
      <c r="M3801" s="98">
        <f>IFERROR(VLOOKUP($F3801&amp;$C3801,Sales!$J:$W,10,0),0)</f>
        <v>0</v>
      </c>
      <c r="N3801" s="98">
        <f>IFERROR(VLOOKUP($F3801&amp;$C3801,Sales!$J:$W,11,0),0)</f>
        <v>0</v>
      </c>
      <c r="O3801" s="98">
        <f>IFERROR(VLOOKUP($F3801&amp;$C3801,Sales!$J:$W,12,0),0)</f>
        <v>0</v>
      </c>
      <c r="P3801" s="98">
        <f>IFERROR(VLOOKUP($F3801&amp;$C3801,Sales!$J:$W,13,0),0)</f>
        <v>0</v>
      </c>
      <c r="Q3801" s="98">
        <f>IFERROR(VLOOKUP($F3801&amp;$C3801,Sales!$A:$H,7,0),0)</f>
        <v>0</v>
      </c>
      <c r="R3801" s="41" t="str">
        <f t="shared" si="119"/>
        <v>ERROR</v>
      </c>
      <c r="S3801" s="15"/>
      <c r="T3801" s="15"/>
      <c r="U3801" s="15"/>
      <c r="V3801" s="15"/>
      <c r="W3801" s="15"/>
      <c r="X3801" s="15"/>
      <c r="Y3801" s="41"/>
      <c r="Z3801" s="41"/>
      <c r="AA3801" s="41"/>
      <c r="AB3801" s="15"/>
      <c r="AC3801" s="15"/>
      <c r="AD3801" s="15"/>
      <c r="AE3801" s="15"/>
      <c r="AF3801" s="15"/>
      <c r="AG3801" s="15"/>
      <c r="AH3801" s="15"/>
      <c r="AI3801" s="15"/>
      <c r="AJ3801" s="41"/>
      <c r="AK3801" s="15"/>
      <c r="AL3801" s="15"/>
      <c r="AM3801" s="15"/>
      <c r="AN3801" s="15"/>
      <c r="AO3801" s="15"/>
      <c r="AP3801" s="15"/>
      <c r="AQ3801" s="15"/>
      <c r="AR3801" s="15"/>
      <c r="AS3801" s="15"/>
      <c r="AT3801" s="15"/>
      <c r="AU3801" s="15"/>
      <c r="AV3801" s="15"/>
      <c r="AW3801" s="15"/>
      <c r="AX3801" s="15"/>
      <c r="AY3801" s="15"/>
      <c r="AZ3801" s="10">
        <v>1</v>
      </c>
      <c r="BA3801" s="100" t="s">
        <v>14193</v>
      </c>
      <c r="BB3801" t="s">
        <v>88</v>
      </c>
      <c r="BD3801" s="7" t="str">
        <f t="shared" si="118"/>
        <v>6532639296Shopee</v>
      </c>
      <c r="BE3801" s="101">
        <v>44928</v>
      </c>
    </row>
    <row r="3802" spans="2:59" ht="13.5" customHeight="1" x14ac:dyDescent="0.35">
      <c r="B3802" s="10" t="s">
        <v>17</v>
      </c>
      <c r="C3802" s="10" t="s">
        <v>806</v>
      </c>
      <c r="D3802" s="10" t="s">
        <v>650</v>
      </c>
      <c r="E3802" s="10" t="s">
        <v>194</v>
      </c>
      <c r="F3802" s="10">
        <v>0</v>
      </c>
      <c r="G3802" s="137">
        <v>2067254931</v>
      </c>
      <c r="H3802" s="10">
        <v>0</v>
      </c>
      <c r="I3802" s="10">
        <v>0</v>
      </c>
      <c r="J3802" s="10" t="s">
        <v>14530</v>
      </c>
      <c r="K3802" s="102" t="s">
        <v>13839</v>
      </c>
      <c r="L3802" s="98">
        <f>IFERROR(VLOOKUP($F3802&amp;$C3802,Sales!$J:$W,9,0),0)</f>
        <v>0</v>
      </c>
      <c r="M3802" s="98">
        <f>IFERROR(VLOOKUP($F3802&amp;$C3802,Sales!$J:$W,10,0),0)</f>
        <v>0</v>
      </c>
      <c r="N3802" s="98">
        <f>IFERROR(VLOOKUP($F3802&amp;$C3802,Sales!$J:$W,11,0),0)</f>
        <v>0</v>
      </c>
      <c r="O3802" s="98">
        <f>IFERROR(VLOOKUP($F3802&amp;$C3802,Sales!$J:$W,12,0),0)</f>
        <v>0</v>
      </c>
      <c r="P3802" s="98">
        <f>IFERROR(VLOOKUP($F3802&amp;$C3802,Sales!$J:$W,13,0),0)</f>
        <v>0</v>
      </c>
      <c r="Q3802" s="98">
        <f>IFERROR(VLOOKUP($F3802&amp;$C3802,Sales!$A:$H,7,0),0)</f>
        <v>0</v>
      </c>
      <c r="R3802" s="41" t="str">
        <f t="shared" si="119"/>
        <v>ERROR</v>
      </c>
      <c r="S3802" s="15"/>
      <c r="T3802" s="15"/>
      <c r="U3802" s="15"/>
      <c r="V3802" s="15"/>
      <c r="W3802" s="15"/>
      <c r="X3802" s="15"/>
      <c r="Y3802" s="41"/>
      <c r="Z3802" s="41"/>
      <c r="AA3802" s="41"/>
      <c r="AB3802" s="15"/>
      <c r="AC3802" s="15"/>
      <c r="AD3802" s="15"/>
      <c r="AE3802" s="15"/>
      <c r="AF3802" s="15"/>
      <c r="AG3802" s="15"/>
      <c r="AH3802" s="15"/>
      <c r="AI3802" s="15"/>
      <c r="AJ3802" s="41"/>
      <c r="AK3802" s="15"/>
      <c r="AL3802" s="15"/>
      <c r="AM3802" s="15"/>
      <c r="AN3802" s="15"/>
      <c r="AO3802" s="15"/>
      <c r="AP3802" s="15"/>
      <c r="AQ3802" s="15"/>
      <c r="AR3802" s="15"/>
      <c r="AS3802" s="15"/>
      <c r="AT3802" s="15"/>
      <c r="AU3802" s="15"/>
      <c r="AV3802" s="15"/>
      <c r="AW3802" s="15"/>
      <c r="AX3802" s="15"/>
      <c r="AY3802" s="15"/>
      <c r="AZ3802" s="10">
        <v>1</v>
      </c>
      <c r="BA3802" s="100" t="s">
        <v>14193</v>
      </c>
      <c r="BB3802" t="s">
        <v>88</v>
      </c>
      <c r="BD3802" s="7" t="str">
        <f t="shared" si="118"/>
        <v>2067254931Shopee</v>
      </c>
      <c r="BE3802" s="101">
        <v>44928</v>
      </c>
    </row>
    <row r="3803" spans="2:59" ht="13.5" customHeight="1" x14ac:dyDescent="0.35">
      <c r="B3803" s="10" t="s">
        <v>17</v>
      </c>
      <c r="C3803" s="10" t="s">
        <v>806</v>
      </c>
      <c r="D3803" s="10" t="s">
        <v>650</v>
      </c>
      <c r="E3803" s="10" t="s">
        <v>194</v>
      </c>
      <c r="F3803" s="10" t="s">
        <v>1495</v>
      </c>
      <c r="G3803" s="137">
        <v>5132642748</v>
      </c>
      <c r="H3803" s="10" t="s">
        <v>12562</v>
      </c>
      <c r="I3803" s="10" t="s">
        <v>1496</v>
      </c>
      <c r="J3803" s="10" t="s">
        <v>5659</v>
      </c>
      <c r="K3803" s="102" t="s">
        <v>1497</v>
      </c>
      <c r="L3803" s="98">
        <f>IFERROR(VLOOKUP($F3803&amp;$C3803,Sales!$J:$W,9,0),0)</f>
        <v>0</v>
      </c>
      <c r="M3803" s="98">
        <f>IFERROR(VLOOKUP($F3803&amp;$C3803,Sales!$J:$W,10,0),0)</f>
        <v>0</v>
      </c>
      <c r="N3803" s="98">
        <f>IFERROR(VLOOKUP($F3803&amp;$C3803,Sales!$J:$W,11,0),0)</f>
        <v>0</v>
      </c>
      <c r="O3803" s="98">
        <f>IFERROR(VLOOKUP($F3803&amp;$C3803,Sales!$J:$W,12,0),0)</f>
        <v>0</v>
      </c>
      <c r="P3803" s="98">
        <f>IFERROR(VLOOKUP($F3803&amp;$C3803,Sales!$J:$W,13,0),0)</f>
        <v>0</v>
      </c>
      <c r="Q3803" s="98">
        <f>IFERROR(VLOOKUP($F3803&amp;$C3803,Sales!$A:$H,7,0),0)</f>
        <v>0</v>
      </c>
      <c r="R3803" s="41" t="str">
        <f t="shared" si="119"/>
        <v>ERROR</v>
      </c>
      <c r="S3803" s="15"/>
      <c r="T3803" s="15"/>
      <c r="U3803" s="15"/>
      <c r="V3803" s="15"/>
      <c r="W3803" s="15"/>
      <c r="X3803" s="15"/>
      <c r="Y3803" s="41"/>
      <c r="Z3803" s="41"/>
      <c r="AA3803" s="41"/>
      <c r="AB3803" s="15"/>
      <c r="AC3803" s="15"/>
      <c r="AD3803" s="15"/>
      <c r="AE3803" s="15"/>
      <c r="AF3803" s="15"/>
      <c r="AG3803" s="15"/>
      <c r="AH3803" s="15"/>
      <c r="AI3803" s="15"/>
      <c r="AJ3803" s="41"/>
      <c r="AK3803" s="15"/>
      <c r="AL3803" s="15"/>
      <c r="AM3803" s="15"/>
      <c r="AN3803" s="15"/>
      <c r="AO3803" s="15"/>
      <c r="AP3803" s="15"/>
      <c r="AQ3803" s="15"/>
      <c r="AR3803" s="15"/>
      <c r="AS3803" s="15"/>
      <c r="AT3803" s="15"/>
      <c r="AU3803" s="15"/>
      <c r="AV3803" s="15"/>
      <c r="AW3803" s="15"/>
      <c r="AX3803" s="15"/>
      <c r="AY3803" s="15"/>
      <c r="AZ3803" s="10">
        <v>1</v>
      </c>
      <c r="BA3803" s="100" t="s">
        <v>14193</v>
      </c>
      <c r="BB3803" t="s">
        <v>88</v>
      </c>
      <c r="BD3803" s="7" t="str">
        <f t="shared" si="118"/>
        <v>5132642748Shopee</v>
      </c>
      <c r="BE3803" s="101" t="s">
        <v>13428</v>
      </c>
      <c r="BF3803" t="s">
        <v>13429</v>
      </c>
      <c r="BG3803">
        <v>0</v>
      </c>
    </row>
    <row r="3804" spans="2:59" ht="13.5" customHeight="1" x14ac:dyDescent="0.35">
      <c r="B3804" s="10" t="s">
        <v>17</v>
      </c>
      <c r="C3804" s="10" t="s">
        <v>806</v>
      </c>
      <c r="D3804" s="10" t="s">
        <v>650</v>
      </c>
      <c r="E3804" s="10" t="s">
        <v>194</v>
      </c>
      <c r="F3804" s="10">
        <v>0</v>
      </c>
      <c r="G3804" s="137">
        <v>7540633314</v>
      </c>
      <c r="H3804" s="10">
        <v>0</v>
      </c>
      <c r="I3804" s="10">
        <v>0</v>
      </c>
      <c r="J3804" s="10" t="s">
        <v>14531</v>
      </c>
      <c r="K3804" s="102" t="s">
        <v>2944</v>
      </c>
      <c r="L3804" s="98">
        <f>IFERROR(VLOOKUP($F3804&amp;$C3804,Sales!$J:$W,9,0),0)</f>
        <v>0</v>
      </c>
      <c r="M3804" s="98">
        <f>IFERROR(VLOOKUP($F3804&amp;$C3804,Sales!$J:$W,10,0),0)</f>
        <v>0</v>
      </c>
      <c r="N3804" s="98">
        <f>IFERROR(VLOOKUP($F3804&amp;$C3804,Sales!$J:$W,11,0),0)</f>
        <v>0</v>
      </c>
      <c r="O3804" s="98">
        <f>IFERROR(VLOOKUP($F3804&amp;$C3804,Sales!$J:$W,12,0),0)</f>
        <v>0</v>
      </c>
      <c r="P3804" s="98">
        <f>IFERROR(VLOOKUP($F3804&amp;$C3804,Sales!$J:$W,13,0),0)</f>
        <v>0</v>
      </c>
      <c r="Q3804" s="98">
        <f>IFERROR(VLOOKUP($F3804&amp;$C3804,Sales!$A:$H,7,0),0)</f>
        <v>0</v>
      </c>
      <c r="R3804" s="41" t="str">
        <f t="shared" si="119"/>
        <v>ERROR</v>
      </c>
      <c r="S3804" s="15"/>
      <c r="T3804" s="15"/>
      <c r="U3804" s="15"/>
      <c r="V3804" s="15"/>
      <c r="W3804" s="15"/>
      <c r="X3804" s="15"/>
      <c r="Y3804" s="41"/>
      <c r="Z3804" s="41"/>
      <c r="AA3804" s="41"/>
      <c r="AB3804" s="15"/>
      <c r="AC3804" s="15"/>
      <c r="AD3804" s="15"/>
      <c r="AE3804" s="15"/>
      <c r="AF3804" s="15"/>
      <c r="AG3804" s="15"/>
      <c r="AH3804" s="15"/>
      <c r="AI3804" s="15"/>
      <c r="AJ3804" s="41"/>
      <c r="AK3804" s="15"/>
      <c r="AL3804" s="15"/>
      <c r="AM3804" s="15"/>
      <c r="AN3804" s="15"/>
      <c r="AO3804" s="15"/>
      <c r="AP3804" s="15"/>
      <c r="AQ3804" s="15"/>
      <c r="AR3804" s="15"/>
      <c r="AS3804" s="15"/>
      <c r="AT3804" s="15"/>
      <c r="AU3804" s="15"/>
      <c r="AV3804" s="15"/>
      <c r="AW3804" s="15"/>
      <c r="AX3804" s="15"/>
      <c r="AY3804" s="15"/>
      <c r="AZ3804" s="10">
        <v>1</v>
      </c>
      <c r="BA3804" s="100" t="s">
        <v>14193</v>
      </c>
      <c r="BB3804" t="s">
        <v>88</v>
      </c>
      <c r="BD3804" s="7" t="str">
        <f t="shared" si="118"/>
        <v>7540633314Shopee</v>
      </c>
      <c r="BE3804" s="101">
        <v>44928</v>
      </c>
    </row>
    <row r="3805" spans="2:59" ht="13.5" customHeight="1" x14ac:dyDescent="0.35">
      <c r="B3805" s="10" t="s">
        <v>17</v>
      </c>
      <c r="C3805" s="10" t="s">
        <v>806</v>
      </c>
      <c r="D3805" s="10" t="s">
        <v>650</v>
      </c>
      <c r="E3805" s="10" t="s">
        <v>194</v>
      </c>
      <c r="F3805" s="10" t="s">
        <v>651</v>
      </c>
      <c r="G3805" s="137">
        <v>2067254833</v>
      </c>
      <c r="H3805" s="10" t="s">
        <v>12651</v>
      </c>
      <c r="I3805" s="10" t="s">
        <v>652</v>
      </c>
      <c r="J3805" s="10" t="s">
        <v>3934</v>
      </c>
      <c r="K3805" s="102" t="s">
        <v>1503</v>
      </c>
      <c r="L3805" s="98">
        <f>IFERROR(VLOOKUP($F3805&amp;$C3805,Sales!$J:$W,9,0),0)</f>
        <v>0</v>
      </c>
      <c r="M3805" s="98">
        <f>IFERROR(VLOOKUP($F3805&amp;$C3805,Sales!$J:$W,10,0),0)</f>
        <v>0</v>
      </c>
      <c r="N3805" s="98">
        <f>IFERROR(VLOOKUP($F3805&amp;$C3805,Sales!$J:$W,11,0),0)</f>
        <v>0</v>
      </c>
      <c r="O3805" s="98">
        <f>IFERROR(VLOOKUP($F3805&amp;$C3805,Sales!$J:$W,12,0),0)</f>
        <v>0</v>
      </c>
      <c r="P3805" s="98">
        <f>IFERROR(VLOOKUP($F3805&amp;$C3805,Sales!$J:$W,13,0),0)</f>
        <v>0</v>
      </c>
      <c r="Q3805" s="98">
        <f>IFERROR(VLOOKUP($F3805&amp;$C3805,Sales!$A:$H,7,0),0)</f>
        <v>0</v>
      </c>
      <c r="R3805" s="41" t="str">
        <f t="shared" si="119"/>
        <v>ERROR</v>
      </c>
      <c r="S3805" s="15"/>
      <c r="T3805" s="15"/>
      <c r="U3805" s="15"/>
      <c r="V3805" s="15"/>
      <c r="W3805" s="15"/>
      <c r="X3805" s="15"/>
      <c r="Y3805" s="41"/>
      <c r="Z3805" s="41"/>
      <c r="AA3805" s="41"/>
      <c r="AB3805" s="15"/>
      <c r="AC3805" s="15"/>
      <c r="AD3805" s="15"/>
      <c r="AE3805" s="15"/>
      <c r="AF3805" s="15"/>
      <c r="AG3805" s="15"/>
      <c r="AH3805" s="15"/>
      <c r="AI3805" s="15"/>
      <c r="AJ3805" s="41"/>
      <c r="AK3805" s="15"/>
      <c r="AL3805" s="15"/>
      <c r="AM3805" s="15"/>
      <c r="AN3805" s="15"/>
      <c r="AO3805" s="15"/>
      <c r="AP3805" s="15"/>
      <c r="AQ3805" s="15"/>
      <c r="AR3805" s="15"/>
      <c r="AS3805" s="15"/>
      <c r="AT3805" s="15"/>
      <c r="AU3805" s="15"/>
      <c r="AV3805" s="15"/>
      <c r="AW3805" s="15"/>
      <c r="AX3805" s="15"/>
      <c r="AY3805" s="15"/>
      <c r="AZ3805" s="10">
        <v>1</v>
      </c>
      <c r="BA3805" s="100" t="s">
        <v>14193</v>
      </c>
      <c r="BB3805" t="s">
        <v>88</v>
      </c>
      <c r="BD3805" s="7" t="str">
        <f t="shared" si="118"/>
        <v>2067254833Shopee</v>
      </c>
      <c r="BE3805" s="101">
        <v>44928</v>
      </c>
    </row>
    <row r="3806" spans="2:59" ht="13.5" customHeight="1" x14ac:dyDescent="0.35">
      <c r="B3806" s="10" t="s">
        <v>17</v>
      </c>
      <c r="C3806" s="10" t="s">
        <v>806</v>
      </c>
      <c r="D3806" s="10" t="s">
        <v>650</v>
      </c>
      <c r="E3806" s="10" t="s">
        <v>194</v>
      </c>
      <c r="F3806" s="10" t="s">
        <v>1515</v>
      </c>
      <c r="G3806" s="137">
        <v>2067254946</v>
      </c>
      <c r="H3806" s="10">
        <v>2067254946</v>
      </c>
      <c r="I3806" s="10" t="s">
        <v>1516</v>
      </c>
      <c r="J3806" s="10" t="s">
        <v>3940</v>
      </c>
      <c r="K3806" s="102" t="s">
        <v>1517</v>
      </c>
      <c r="L3806" s="98">
        <f>IFERROR(VLOOKUP($F3806&amp;$C3806,Sales!$J:$W,9,0),0)</f>
        <v>0</v>
      </c>
      <c r="M3806" s="98">
        <f>IFERROR(VLOOKUP($F3806&amp;$C3806,Sales!$J:$W,10,0),0)</f>
        <v>0</v>
      </c>
      <c r="N3806" s="98">
        <f>IFERROR(VLOOKUP($F3806&amp;$C3806,Sales!$J:$W,11,0),0)</f>
        <v>0</v>
      </c>
      <c r="O3806" s="98">
        <f>IFERROR(VLOOKUP($F3806&amp;$C3806,Sales!$J:$W,12,0),0)</f>
        <v>0</v>
      </c>
      <c r="P3806" s="98">
        <f>IFERROR(VLOOKUP($F3806&amp;$C3806,Sales!$J:$W,13,0),0)</f>
        <v>0</v>
      </c>
      <c r="Q3806" s="98">
        <f>IFERROR(VLOOKUP($F3806&amp;$C3806,Sales!$A:$H,7,0),0)</f>
        <v>0</v>
      </c>
      <c r="R3806" s="41" t="str">
        <f t="shared" si="119"/>
        <v>ERROR</v>
      </c>
      <c r="S3806" s="15"/>
      <c r="T3806" s="15"/>
      <c r="U3806" s="15"/>
      <c r="V3806" s="15"/>
      <c r="W3806" s="15"/>
      <c r="X3806" s="15"/>
      <c r="Y3806" s="41"/>
      <c r="Z3806" s="41"/>
      <c r="AA3806" s="41"/>
      <c r="AB3806" s="15"/>
      <c r="AC3806" s="15"/>
      <c r="AD3806" s="15"/>
      <c r="AE3806" s="15"/>
      <c r="AF3806" s="15"/>
      <c r="AG3806" s="15"/>
      <c r="AH3806" s="15"/>
      <c r="AI3806" s="15"/>
      <c r="AJ3806" s="41"/>
      <c r="AK3806" s="15"/>
      <c r="AL3806" s="15"/>
      <c r="AM3806" s="15"/>
      <c r="AN3806" s="15"/>
      <c r="AO3806" s="15"/>
      <c r="AP3806" s="15"/>
      <c r="AQ3806" s="15"/>
      <c r="AR3806" s="15"/>
      <c r="AS3806" s="15"/>
      <c r="AT3806" s="15"/>
      <c r="AU3806" s="15"/>
      <c r="AV3806" s="15"/>
      <c r="AW3806" s="15"/>
      <c r="AX3806" s="15"/>
      <c r="AY3806" s="15"/>
      <c r="AZ3806" s="10">
        <v>1</v>
      </c>
      <c r="BA3806" s="100" t="s">
        <v>14193</v>
      </c>
      <c r="BB3806" t="s">
        <v>88</v>
      </c>
      <c r="BD3806" s="7" t="str">
        <f t="shared" si="118"/>
        <v>2067254946Shopee</v>
      </c>
      <c r="BE3806" s="101">
        <v>44928</v>
      </c>
    </row>
    <row r="3807" spans="2:59" ht="13.5" customHeight="1" x14ac:dyDescent="0.35">
      <c r="B3807" s="10" t="s">
        <v>17</v>
      </c>
      <c r="C3807" s="10" t="s">
        <v>806</v>
      </c>
      <c r="D3807" s="10" t="s">
        <v>650</v>
      </c>
      <c r="E3807" s="10" t="s">
        <v>194</v>
      </c>
      <c r="F3807" s="10">
        <v>0</v>
      </c>
      <c r="G3807" s="137">
        <v>2067255004</v>
      </c>
      <c r="H3807" s="10">
        <v>0</v>
      </c>
      <c r="I3807" s="10">
        <v>0</v>
      </c>
      <c r="J3807" s="10" t="s">
        <v>14532</v>
      </c>
      <c r="K3807" s="102" t="s">
        <v>1476</v>
      </c>
      <c r="L3807" s="98">
        <f>IFERROR(VLOOKUP($F3807&amp;$C3807,Sales!$J:$W,9,0),0)</f>
        <v>0</v>
      </c>
      <c r="M3807" s="98">
        <f>IFERROR(VLOOKUP($F3807&amp;$C3807,Sales!$J:$W,10,0),0)</f>
        <v>0</v>
      </c>
      <c r="N3807" s="98">
        <f>IFERROR(VLOOKUP($F3807&amp;$C3807,Sales!$J:$W,11,0),0)</f>
        <v>0</v>
      </c>
      <c r="O3807" s="98">
        <f>IFERROR(VLOOKUP($F3807&amp;$C3807,Sales!$J:$W,12,0),0)</f>
        <v>0</v>
      </c>
      <c r="P3807" s="98">
        <f>IFERROR(VLOOKUP($F3807&amp;$C3807,Sales!$J:$W,13,0),0)</f>
        <v>0</v>
      </c>
      <c r="Q3807" s="98">
        <f>IFERROR(VLOOKUP($F3807&amp;$C3807,Sales!$A:$H,7,0),0)</f>
        <v>0</v>
      </c>
      <c r="R3807" s="41" t="str">
        <f t="shared" si="119"/>
        <v>ERROR</v>
      </c>
      <c r="S3807" s="15"/>
      <c r="T3807" s="15"/>
      <c r="U3807" s="15"/>
      <c r="V3807" s="15"/>
      <c r="W3807" s="15"/>
      <c r="X3807" s="15"/>
      <c r="Y3807" s="41"/>
      <c r="Z3807" s="41"/>
      <c r="AA3807" s="41"/>
      <c r="AB3807" s="15"/>
      <c r="AC3807" s="15"/>
      <c r="AD3807" s="15"/>
      <c r="AE3807" s="15"/>
      <c r="AF3807" s="15"/>
      <c r="AG3807" s="15"/>
      <c r="AH3807" s="15"/>
      <c r="AI3807" s="15"/>
      <c r="AJ3807" s="41"/>
      <c r="AK3807" s="15"/>
      <c r="AL3807" s="15"/>
      <c r="AM3807" s="15"/>
      <c r="AN3807" s="15"/>
      <c r="AO3807" s="15"/>
      <c r="AP3807" s="15"/>
      <c r="AQ3807" s="15"/>
      <c r="AR3807" s="15"/>
      <c r="AS3807" s="15"/>
      <c r="AT3807" s="15"/>
      <c r="AU3807" s="15"/>
      <c r="AV3807" s="15"/>
      <c r="AW3807" s="15"/>
      <c r="AX3807" s="15"/>
      <c r="AY3807" s="15"/>
      <c r="AZ3807" s="10">
        <v>1</v>
      </c>
      <c r="BA3807" s="100" t="s">
        <v>14193</v>
      </c>
      <c r="BB3807" t="s">
        <v>88</v>
      </c>
      <c r="BD3807" s="7" t="str">
        <f t="shared" si="118"/>
        <v>2067255004Shopee</v>
      </c>
      <c r="BE3807" s="101">
        <v>44928</v>
      </c>
    </row>
    <row r="3808" spans="2:59" ht="13.5" customHeight="1" x14ac:dyDescent="0.35">
      <c r="B3808" s="10" t="s">
        <v>17</v>
      </c>
      <c r="C3808" s="10" t="s">
        <v>806</v>
      </c>
      <c r="D3808" s="10" t="s">
        <v>650</v>
      </c>
      <c r="E3808" s="10" t="s">
        <v>194</v>
      </c>
      <c r="F3808" s="10" t="s">
        <v>770</v>
      </c>
      <c r="G3808" s="137">
        <v>2067254854</v>
      </c>
      <c r="H3808" s="10" t="s">
        <v>12665</v>
      </c>
      <c r="I3808" s="10" t="s">
        <v>771</v>
      </c>
      <c r="J3808" s="10" t="s">
        <v>3996</v>
      </c>
      <c r="K3808" s="102" t="s">
        <v>2595</v>
      </c>
      <c r="L3808" s="98">
        <f>IFERROR(VLOOKUP($F3808&amp;$C3808,Sales!$J:$W,9,0),0)</f>
        <v>0</v>
      </c>
      <c r="M3808" s="98">
        <f>IFERROR(VLOOKUP($F3808&amp;$C3808,Sales!$J:$W,10,0),0)</f>
        <v>0</v>
      </c>
      <c r="N3808" s="98">
        <f>IFERROR(VLOOKUP($F3808&amp;$C3808,Sales!$J:$W,11,0),0)</f>
        <v>0</v>
      </c>
      <c r="O3808" s="98">
        <f>IFERROR(VLOOKUP($F3808&amp;$C3808,Sales!$J:$W,12,0),0)</f>
        <v>0</v>
      </c>
      <c r="P3808" s="98">
        <f>IFERROR(VLOOKUP($F3808&amp;$C3808,Sales!$J:$W,13,0),0)</f>
        <v>0</v>
      </c>
      <c r="Q3808" s="98">
        <f>IFERROR(VLOOKUP($F3808&amp;$C3808,Sales!$A:$H,7,0),0)</f>
        <v>0</v>
      </c>
      <c r="R3808" s="41" t="str">
        <f t="shared" si="119"/>
        <v>ERROR</v>
      </c>
      <c r="S3808" s="15"/>
      <c r="T3808" s="15"/>
      <c r="U3808" s="15"/>
      <c r="V3808" s="15"/>
      <c r="W3808" s="15"/>
      <c r="X3808" s="15"/>
      <c r="Y3808" s="41"/>
      <c r="Z3808" s="41"/>
      <c r="AA3808" s="41"/>
      <c r="AB3808" s="15"/>
      <c r="AC3808" s="15"/>
      <c r="AD3808" s="15"/>
      <c r="AE3808" s="15"/>
      <c r="AF3808" s="15"/>
      <c r="AG3808" s="15"/>
      <c r="AH3808" s="15"/>
      <c r="AI3808" s="15"/>
      <c r="AJ3808" s="41"/>
      <c r="AK3808" s="15"/>
      <c r="AL3808" s="15"/>
      <c r="AM3808" s="15"/>
      <c r="AN3808" s="15"/>
      <c r="AO3808" s="15"/>
      <c r="AP3808" s="15"/>
      <c r="AQ3808" s="15"/>
      <c r="AR3808" s="15"/>
      <c r="AS3808" s="15"/>
      <c r="AT3808" s="15"/>
      <c r="AU3808" s="15"/>
      <c r="AV3808" s="15"/>
      <c r="AW3808" s="15"/>
      <c r="AX3808" s="15"/>
      <c r="AY3808" s="15"/>
      <c r="AZ3808" s="10">
        <v>1</v>
      </c>
      <c r="BA3808" s="100" t="s">
        <v>14193</v>
      </c>
      <c r="BB3808" t="s">
        <v>88</v>
      </c>
      <c r="BD3808" s="7" t="str">
        <f t="shared" si="118"/>
        <v>2067254854Shopee</v>
      </c>
      <c r="BE3808" s="101">
        <v>44928</v>
      </c>
    </row>
    <row r="3809" spans="2:59" ht="13.5" customHeight="1" x14ac:dyDescent="0.35">
      <c r="B3809" s="10" t="s">
        <v>17</v>
      </c>
      <c r="C3809" s="10" t="s">
        <v>806</v>
      </c>
      <c r="D3809" s="10" t="s">
        <v>650</v>
      </c>
      <c r="E3809" s="10" t="s">
        <v>194</v>
      </c>
      <c r="F3809" s="10">
        <v>0</v>
      </c>
      <c r="G3809" s="137">
        <v>2067254923</v>
      </c>
      <c r="H3809" s="10">
        <v>0</v>
      </c>
      <c r="I3809" s="10">
        <v>0</v>
      </c>
      <c r="J3809" s="10" t="s">
        <v>14533</v>
      </c>
      <c r="K3809" s="102" t="s">
        <v>1460</v>
      </c>
      <c r="L3809" s="98">
        <f>IFERROR(VLOOKUP($F3809&amp;$C3809,Sales!$J:$W,9,0),0)</f>
        <v>0</v>
      </c>
      <c r="M3809" s="98">
        <f>IFERROR(VLOOKUP($F3809&amp;$C3809,Sales!$J:$W,10,0),0)</f>
        <v>0</v>
      </c>
      <c r="N3809" s="98">
        <f>IFERROR(VLOOKUP($F3809&amp;$C3809,Sales!$J:$W,11,0),0)</f>
        <v>0</v>
      </c>
      <c r="O3809" s="98">
        <f>IFERROR(VLOOKUP($F3809&amp;$C3809,Sales!$J:$W,12,0),0)</f>
        <v>0</v>
      </c>
      <c r="P3809" s="98">
        <f>IFERROR(VLOOKUP($F3809&amp;$C3809,Sales!$J:$W,13,0),0)</f>
        <v>0</v>
      </c>
      <c r="Q3809" s="98">
        <f>IFERROR(VLOOKUP($F3809&amp;$C3809,Sales!$A:$H,7,0),0)</f>
        <v>0</v>
      </c>
      <c r="R3809" s="41" t="str">
        <f t="shared" si="119"/>
        <v>ERROR</v>
      </c>
      <c r="S3809" s="15"/>
      <c r="T3809" s="15"/>
      <c r="U3809" s="15"/>
      <c r="V3809" s="15"/>
      <c r="W3809" s="15"/>
      <c r="X3809" s="15"/>
      <c r="Y3809" s="41"/>
      <c r="Z3809" s="41"/>
      <c r="AA3809" s="41"/>
      <c r="AB3809" s="15"/>
      <c r="AC3809" s="15"/>
      <c r="AD3809" s="15"/>
      <c r="AE3809" s="15"/>
      <c r="AF3809" s="15"/>
      <c r="AG3809" s="15"/>
      <c r="AH3809" s="15"/>
      <c r="AI3809" s="15"/>
      <c r="AJ3809" s="41"/>
      <c r="AK3809" s="15"/>
      <c r="AL3809" s="15"/>
      <c r="AM3809" s="15"/>
      <c r="AN3809" s="15"/>
      <c r="AO3809" s="15"/>
      <c r="AP3809" s="15"/>
      <c r="AQ3809" s="15"/>
      <c r="AR3809" s="15"/>
      <c r="AS3809" s="15"/>
      <c r="AT3809" s="15"/>
      <c r="AU3809" s="15"/>
      <c r="AV3809" s="15"/>
      <c r="AW3809" s="15"/>
      <c r="AX3809" s="15"/>
      <c r="AY3809" s="15"/>
      <c r="AZ3809" s="10">
        <v>1</v>
      </c>
      <c r="BA3809" s="100" t="s">
        <v>14193</v>
      </c>
      <c r="BB3809" t="s">
        <v>88</v>
      </c>
      <c r="BD3809" s="7" t="str">
        <f t="shared" si="118"/>
        <v>2067254923Shopee</v>
      </c>
      <c r="BE3809" s="101">
        <v>44928</v>
      </c>
    </row>
    <row r="3810" spans="2:59" ht="13.5" customHeight="1" x14ac:dyDescent="0.35">
      <c r="B3810" s="10" t="s">
        <v>17</v>
      </c>
      <c r="C3810" s="10" t="s">
        <v>806</v>
      </c>
      <c r="D3810" s="10" t="s">
        <v>650</v>
      </c>
      <c r="E3810" s="10" t="s">
        <v>194</v>
      </c>
      <c r="F3810" s="10" t="s">
        <v>767</v>
      </c>
      <c r="G3810" s="137">
        <v>1024723492</v>
      </c>
      <c r="H3810" s="10">
        <v>1024723492</v>
      </c>
      <c r="I3810" s="10" t="s">
        <v>768</v>
      </c>
      <c r="J3810" s="10" t="s">
        <v>3997</v>
      </c>
      <c r="K3810" s="102" t="s">
        <v>6459</v>
      </c>
      <c r="L3810" s="98">
        <f>IFERROR(VLOOKUP($F3810&amp;$C3810,Sales!$J:$W,9,0),0)</f>
        <v>0</v>
      </c>
      <c r="M3810" s="98">
        <f>IFERROR(VLOOKUP($F3810&amp;$C3810,Sales!$J:$W,10,0),0)</f>
        <v>0</v>
      </c>
      <c r="N3810" s="98">
        <f>IFERROR(VLOOKUP($F3810&amp;$C3810,Sales!$J:$W,11,0),0)</f>
        <v>0</v>
      </c>
      <c r="O3810" s="98">
        <f>IFERROR(VLOOKUP($F3810&amp;$C3810,Sales!$J:$W,12,0),0)</f>
        <v>0</v>
      </c>
      <c r="P3810" s="98">
        <f>IFERROR(VLOOKUP($F3810&amp;$C3810,Sales!$J:$W,13,0),0)</f>
        <v>0</v>
      </c>
      <c r="Q3810" s="98">
        <f>IFERROR(VLOOKUP($F3810&amp;$C3810,Sales!$A:$H,7,0),0)</f>
        <v>0</v>
      </c>
      <c r="R3810" s="41" t="str">
        <f t="shared" si="119"/>
        <v>ERROR</v>
      </c>
      <c r="S3810" s="15"/>
      <c r="T3810" s="15"/>
      <c r="U3810" s="15"/>
      <c r="V3810" s="15"/>
      <c r="W3810" s="15"/>
      <c r="X3810" s="15"/>
      <c r="Y3810" s="41"/>
      <c r="Z3810" s="41"/>
      <c r="AA3810" s="41"/>
      <c r="AB3810" s="15"/>
      <c r="AC3810" s="15"/>
      <c r="AD3810" s="15"/>
      <c r="AE3810" s="15"/>
      <c r="AF3810" s="15"/>
      <c r="AG3810" s="15"/>
      <c r="AH3810" s="15"/>
      <c r="AI3810" s="15"/>
      <c r="AJ3810" s="41"/>
      <c r="AK3810" s="15"/>
      <c r="AL3810" s="15"/>
      <c r="AM3810" s="15"/>
      <c r="AN3810" s="15"/>
      <c r="AO3810" s="15"/>
      <c r="AP3810" s="15"/>
      <c r="AQ3810" s="15"/>
      <c r="AR3810" s="15"/>
      <c r="AS3810" s="15"/>
      <c r="AT3810" s="15"/>
      <c r="AU3810" s="15"/>
      <c r="AV3810" s="15"/>
      <c r="AW3810" s="15"/>
      <c r="AX3810" s="15"/>
      <c r="AY3810" s="15"/>
      <c r="AZ3810" s="10">
        <v>1</v>
      </c>
      <c r="BA3810" s="100" t="s">
        <v>14193</v>
      </c>
      <c r="BB3810" t="s">
        <v>88</v>
      </c>
      <c r="BD3810" s="7" t="str">
        <f t="shared" si="118"/>
        <v>1024723492Shopee</v>
      </c>
      <c r="BE3810" s="101">
        <v>44928</v>
      </c>
    </row>
    <row r="3811" spans="2:59" ht="13.5" customHeight="1" x14ac:dyDescent="0.35">
      <c r="B3811" s="10" t="s">
        <v>17</v>
      </c>
      <c r="C3811" s="10" t="s">
        <v>806</v>
      </c>
      <c r="D3811" s="10" t="s">
        <v>650</v>
      </c>
      <c r="E3811" s="10" t="s">
        <v>194</v>
      </c>
      <c r="F3811" s="10" t="s">
        <v>5654</v>
      </c>
      <c r="G3811" s="137">
        <v>4532698653</v>
      </c>
      <c r="H3811" s="10" t="s">
        <v>12560</v>
      </c>
      <c r="I3811" s="10" t="s">
        <v>6725</v>
      </c>
      <c r="J3811" s="10" t="s">
        <v>1489</v>
      </c>
      <c r="K3811" s="102" t="s">
        <v>6464</v>
      </c>
      <c r="L3811" s="98">
        <f>IFERROR(VLOOKUP($F3811&amp;$C3811,Sales!$J:$W,9,0),0)</f>
        <v>0</v>
      </c>
      <c r="M3811" s="98">
        <f>IFERROR(VLOOKUP($F3811&amp;$C3811,Sales!$J:$W,10,0),0)</f>
        <v>0</v>
      </c>
      <c r="N3811" s="98">
        <f>IFERROR(VLOOKUP($F3811&amp;$C3811,Sales!$J:$W,11,0),0)</f>
        <v>0</v>
      </c>
      <c r="O3811" s="98">
        <f>IFERROR(VLOOKUP($F3811&amp;$C3811,Sales!$J:$W,12,0),0)</f>
        <v>0</v>
      </c>
      <c r="P3811" s="98">
        <f>IFERROR(VLOOKUP($F3811&amp;$C3811,Sales!$J:$W,13,0),0)</f>
        <v>0</v>
      </c>
      <c r="Q3811" s="98">
        <f>IFERROR(VLOOKUP($F3811&amp;$C3811,Sales!$A:$H,7,0),0)</f>
        <v>0</v>
      </c>
      <c r="R3811" s="41" t="str">
        <f t="shared" si="119"/>
        <v>ERROR</v>
      </c>
      <c r="S3811" s="15"/>
      <c r="T3811" s="15"/>
      <c r="U3811" s="15"/>
      <c r="V3811" s="15"/>
      <c r="W3811" s="15"/>
      <c r="X3811" s="15"/>
      <c r="Y3811" s="41"/>
      <c r="Z3811" s="41"/>
      <c r="AA3811" s="41"/>
      <c r="AB3811" s="15"/>
      <c r="AC3811" s="15"/>
      <c r="AD3811" s="15"/>
      <c r="AE3811" s="15"/>
      <c r="AF3811" s="15"/>
      <c r="AG3811" s="15"/>
      <c r="AH3811" s="15"/>
      <c r="AI3811" s="15"/>
      <c r="AJ3811" s="41"/>
      <c r="AK3811" s="15"/>
      <c r="AL3811" s="15"/>
      <c r="AM3811" s="15"/>
      <c r="AN3811" s="15"/>
      <c r="AO3811" s="15"/>
      <c r="AP3811" s="15"/>
      <c r="AQ3811" s="15"/>
      <c r="AR3811" s="15"/>
      <c r="AS3811" s="15"/>
      <c r="AT3811" s="15"/>
      <c r="AU3811" s="15"/>
      <c r="AV3811" s="15"/>
      <c r="AW3811" s="15"/>
      <c r="AX3811" s="15"/>
      <c r="AY3811" s="15"/>
      <c r="AZ3811" s="10">
        <v>1</v>
      </c>
      <c r="BA3811" s="100" t="s">
        <v>14193</v>
      </c>
      <c r="BB3811" t="s">
        <v>88</v>
      </c>
      <c r="BD3811" s="7" t="str">
        <f t="shared" si="118"/>
        <v>4532698653Shopee</v>
      </c>
      <c r="BE3811" s="101" t="s">
        <v>13747</v>
      </c>
      <c r="BF3811" t="s">
        <v>13748</v>
      </c>
      <c r="BG3811">
        <v>0</v>
      </c>
    </row>
    <row r="3812" spans="2:59" ht="13.5" customHeight="1" x14ac:dyDescent="0.35">
      <c r="B3812" s="10" t="s">
        <v>17</v>
      </c>
      <c r="C3812" s="10" t="s">
        <v>806</v>
      </c>
      <c r="D3812" s="10" t="s">
        <v>650</v>
      </c>
      <c r="E3812" s="10" t="s">
        <v>194</v>
      </c>
      <c r="F3812" s="10">
        <v>0</v>
      </c>
      <c r="G3812" s="137">
        <v>3232808454</v>
      </c>
      <c r="H3812" s="10" t="s">
        <v>12653</v>
      </c>
      <c r="I3812" s="10">
        <v>0</v>
      </c>
      <c r="J3812" s="10" t="s">
        <v>4015</v>
      </c>
      <c r="K3812" s="102" t="s">
        <v>2884</v>
      </c>
      <c r="L3812" s="98">
        <f>IFERROR(VLOOKUP($F3812&amp;$C3812,Sales!$J:$W,9,0),0)</f>
        <v>0</v>
      </c>
      <c r="M3812" s="98">
        <f>IFERROR(VLOOKUP($F3812&amp;$C3812,Sales!$J:$W,10,0),0)</f>
        <v>0</v>
      </c>
      <c r="N3812" s="98">
        <f>IFERROR(VLOOKUP($F3812&amp;$C3812,Sales!$J:$W,11,0),0)</f>
        <v>0</v>
      </c>
      <c r="O3812" s="98">
        <f>IFERROR(VLOOKUP($F3812&amp;$C3812,Sales!$J:$W,12,0),0)</f>
        <v>0</v>
      </c>
      <c r="P3812" s="98">
        <f>IFERROR(VLOOKUP($F3812&amp;$C3812,Sales!$J:$W,13,0),0)</f>
        <v>0</v>
      </c>
      <c r="Q3812" s="98">
        <f>IFERROR(VLOOKUP($F3812&amp;$C3812,Sales!$A:$H,7,0),0)</f>
        <v>0</v>
      </c>
      <c r="R3812" s="41" t="str">
        <f t="shared" si="119"/>
        <v>ERROR</v>
      </c>
      <c r="S3812" s="15"/>
      <c r="T3812" s="15"/>
      <c r="U3812" s="15"/>
      <c r="V3812" s="15"/>
      <c r="W3812" s="15"/>
      <c r="X3812" s="15"/>
      <c r="Y3812" s="41"/>
      <c r="Z3812" s="41"/>
      <c r="AA3812" s="41"/>
      <c r="AB3812" s="15"/>
      <c r="AC3812" s="15"/>
      <c r="AD3812" s="15"/>
      <c r="AE3812" s="15"/>
      <c r="AF3812" s="15"/>
      <c r="AG3812" s="15"/>
      <c r="AH3812" s="15"/>
      <c r="AI3812" s="15"/>
      <c r="AJ3812" s="41"/>
      <c r="AK3812" s="15"/>
      <c r="AL3812" s="15"/>
      <c r="AM3812" s="15"/>
      <c r="AN3812" s="15"/>
      <c r="AO3812" s="15"/>
      <c r="AP3812" s="15"/>
      <c r="AQ3812" s="15"/>
      <c r="AR3812" s="15"/>
      <c r="AS3812" s="15"/>
      <c r="AT3812" s="15"/>
      <c r="AU3812" s="15"/>
      <c r="AV3812" s="15"/>
      <c r="AW3812" s="15"/>
      <c r="AX3812" s="15"/>
      <c r="AY3812" s="15"/>
      <c r="AZ3812" s="10">
        <v>1</v>
      </c>
      <c r="BA3812" s="100" t="s">
        <v>14193</v>
      </c>
      <c r="BB3812" t="s">
        <v>88</v>
      </c>
      <c r="BD3812" s="7" t="str">
        <f t="shared" si="118"/>
        <v>3232808454Shopee</v>
      </c>
      <c r="BE3812" s="101">
        <v>44928</v>
      </c>
    </row>
    <row r="3813" spans="2:59" ht="13.5" customHeight="1" x14ac:dyDescent="0.35">
      <c r="B3813" s="10" t="s">
        <v>17</v>
      </c>
      <c r="C3813" s="10" t="s">
        <v>806</v>
      </c>
      <c r="D3813" s="10" t="s">
        <v>650</v>
      </c>
      <c r="E3813" s="10" t="s">
        <v>194</v>
      </c>
      <c r="F3813" s="10" t="s">
        <v>2026</v>
      </c>
      <c r="G3813" s="137">
        <v>3330600307</v>
      </c>
      <c r="H3813" s="10" t="s">
        <v>12664</v>
      </c>
      <c r="I3813" s="10" t="s">
        <v>2027</v>
      </c>
      <c r="J3813" s="10" t="s">
        <v>2803</v>
      </c>
      <c r="K3813" s="102" t="s">
        <v>2358</v>
      </c>
      <c r="L3813" s="98">
        <f>IFERROR(VLOOKUP($F3813&amp;$C3813,Sales!$J:$W,9,0),0)</f>
        <v>0</v>
      </c>
      <c r="M3813" s="98">
        <f>IFERROR(VLOOKUP($F3813&amp;$C3813,Sales!$J:$W,10,0),0)</f>
        <v>0</v>
      </c>
      <c r="N3813" s="98">
        <f>IFERROR(VLOOKUP($F3813&amp;$C3813,Sales!$J:$W,11,0),0)</f>
        <v>0</v>
      </c>
      <c r="O3813" s="98">
        <f>IFERROR(VLOOKUP($F3813&amp;$C3813,Sales!$J:$W,12,0),0)</f>
        <v>0</v>
      </c>
      <c r="P3813" s="98">
        <f>IFERROR(VLOOKUP($F3813&amp;$C3813,Sales!$J:$W,13,0),0)</f>
        <v>0</v>
      </c>
      <c r="Q3813" s="98">
        <f>IFERROR(VLOOKUP($F3813&amp;$C3813,Sales!$A:$H,7,0),0)</f>
        <v>0</v>
      </c>
      <c r="R3813" s="41" t="str">
        <f t="shared" si="119"/>
        <v>ERROR</v>
      </c>
      <c r="S3813" s="15"/>
      <c r="T3813" s="15"/>
      <c r="U3813" s="15"/>
      <c r="V3813" s="15"/>
      <c r="W3813" s="15"/>
      <c r="X3813" s="15"/>
      <c r="Y3813" s="41"/>
      <c r="Z3813" s="41"/>
      <c r="AA3813" s="41"/>
      <c r="AB3813" s="15"/>
      <c r="AC3813" s="15"/>
      <c r="AD3813" s="15"/>
      <c r="AE3813" s="15"/>
      <c r="AF3813" s="15"/>
      <c r="AG3813" s="15"/>
      <c r="AH3813" s="15"/>
      <c r="AI3813" s="15"/>
      <c r="AJ3813" s="41"/>
      <c r="AK3813" s="15"/>
      <c r="AL3813" s="15"/>
      <c r="AM3813" s="15"/>
      <c r="AN3813" s="15"/>
      <c r="AO3813" s="15"/>
      <c r="AP3813" s="15"/>
      <c r="AQ3813" s="15"/>
      <c r="AR3813" s="15"/>
      <c r="AS3813" s="15"/>
      <c r="AT3813" s="15"/>
      <c r="AU3813" s="15"/>
      <c r="AV3813" s="15"/>
      <c r="AW3813" s="15"/>
      <c r="AX3813" s="15"/>
      <c r="AY3813" s="15"/>
      <c r="AZ3813" s="10">
        <v>1</v>
      </c>
      <c r="BA3813" s="100" t="s">
        <v>14193</v>
      </c>
      <c r="BB3813" t="s">
        <v>88</v>
      </c>
      <c r="BD3813" s="7" t="str">
        <f t="shared" si="118"/>
        <v>3330600307Shopee</v>
      </c>
      <c r="BE3813" s="101">
        <v>44928</v>
      </c>
    </row>
    <row r="3814" spans="2:59" ht="13.5" customHeight="1" x14ac:dyDescent="0.35">
      <c r="B3814" s="10" t="s">
        <v>17</v>
      </c>
      <c r="C3814" s="10" t="s">
        <v>806</v>
      </c>
      <c r="D3814" s="10" t="s">
        <v>650</v>
      </c>
      <c r="E3814" s="10" t="s">
        <v>194</v>
      </c>
      <c r="F3814" s="10" t="s">
        <v>6198</v>
      </c>
      <c r="G3814" s="137">
        <v>3230707179</v>
      </c>
      <c r="H3814" s="10" t="s">
        <v>12639</v>
      </c>
      <c r="I3814" s="10" t="s">
        <v>6199</v>
      </c>
      <c r="J3814" s="10" t="s">
        <v>1511</v>
      </c>
      <c r="K3814" s="102" t="s">
        <v>1512</v>
      </c>
      <c r="L3814" s="98">
        <f>IFERROR(VLOOKUP($F3814&amp;$C3814,Sales!$J:$W,9,0),0)</f>
        <v>0</v>
      </c>
      <c r="M3814" s="98">
        <f>IFERROR(VLOOKUP($F3814&amp;$C3814,Sales!$J:$W,10,0),0)</f>
        <v>0</v>
      </c>
      <c r="N3814" s="98">
        <f>IFERROR(VLOOKUP($F3814&amp;$C3814,Sales!$J:$W,11,0),0)</f>
        <v>0</v>
      </c>
      <c r="O3814" s="98">
        <f>IFERROR(VLOOKUP($F3814&amp;$C3814,Sales!$J:$W,12,0),0)</f>
        <v>0</v>
      </c>
      <c r="P3814" s="98">
        <f>IFERROR(VLOOKUP($F3814&amp;$C3814,Sales!$J:$W,13,0),0)</f>
        <v>0</v>
      </c>
      <c r="Q3814" s="98">
        <f>IFERROR(VLOOKUP($F3814&amp;$C3814,Sales!$A:$H,7,0),0)</f>
        <v>0</v>
      </c>
      <c r="R3814" s="41" t="str">
        <f t="shared" si="119"/>
        <v>ERROR</v>
      </c>
      <c r="S3814" s="15"/>
      <c r="T3814" s="15"/>
      <c r="U3814" s="15"/>
      <c r="V3814" s="15"/>
      <c r="W3814" s="15"/>
      <c r="X3814" s="15"/>
      <c r="Y3814" s="41"/>
      <c r="Z3814" s="41"/>
      <c r="AA3814" s="41"/>
      <c r="AB3814" s="15"/>
      <c r="AC3814" s="15"/>
      <c r="AD3814" s="15"/>
      <c r="AE3814" s="15"/>
      <c r="AF3814" s="15"/>
      <c r="AG3814" s="15"/>
      <c r="AH3814" s="15"/>
      <c r="AI3814" s="15"/>
      <c r="AJ3814" s="41"/>
      <c r="AK3814" s="15"/>
      <c r="AL3814" s="15"/>
      <c r="AM3814" s="15"/>
      <c r="AN3814" s="15"/>
      <c r="AO3814" s="15"/>
      <c r="AP3814" s="15"/>
      <c r="AQ3814" s="15"/>
      <c r="AR3814" s="15"/>
      <c r="AS3814" s="15"/>
      <c r="AT3814" s="15"/>
      <c r="AU3814" s="15"/>
      <c r="AV3814" s="15"/>
      <c r="AW3814" s="15"/>
      <c r="AX3814" s="15"/>
      <c r="AY3814" s="15"/>
      <c r="AZ3814" s="10">
        <v>1</v>
      </c>
      <c r="BA3814" s="100" t="s">
        <v>14193</v>
      </c>
      <c r="BB3814" t="s">
        <v>88</v>
      </c>
      <c r="BD3814" s="7" t="str">
        <f t="shared" si="118"/>
        <v>3230707179Shopee</v>
      </c>
      <c r="BE3814" s="101">
        <v>44928</v>
      </c>
    </row>
    <row r="3815" spans="2:59" ht="13.5" customHeight="1" x14ac:dyDescent="0.35">
      <c r="B3815" s="10" t="s">
        <v>17</v>
      </c>
      <c r="C3815" s="10" t="s">
        <v>806</v>
      </c>
      <c r="D3815" s="10" t="s">
        <v>650</v>
      </c>
      <c r="E3815" s="10" t="s">
        <v>194</v>
      </c>
      <c r="F3815" s="10" t="s">
        <v>2024</v>
      </c>
      <c r="G3815" s="137">
        <v>7530516215</v>
      </c>
      <c r="H3815" s="10" t="s">
        <v>12666</v>
      </c>
      <c r="I3815" s="10" t="s">
        <v>2025</v>
      </c>
      <c r="J3815" s="10" t="s">
        <v>2807</v>
      </c>
      <c r="K3815" s="102" t="s">
        <v>2525</v>
      </c>
      <c r="L3815" s="98">
        <f>IFERROR(VLOOKUP($F3815&amp;$C3815,Sales!$J:$W,9,0),0)</f>
        <v>0</v>
      </c>
      <c r="M3815" s="98">
        <f>IFERROR(VLOOKUP($F3815&amp;$C3815,Sales!$J:$W,10,0),0)</f>
        <v>0</v>
      </c>
      <c r="N3815" s="98">
        <f>IFERROR(VLOOKUP($F3815&amp;$C3815,Sales!$J:$W,11,0),0)</f>
        <v>0</v>
      </c>
      <c r="O3815" s="98">
        <f>IFERROR(VLOOKUP($F3815&amp;$C3815,Sales!$J:$W,12,0),0)</f>
        <v>0</v>
      </c>
      <c r="P3815" s="98">
        <f>IFERROR(VLOOKUP($F3815&amp;$C3815,Sales!$J:$W,13,0),0)</f>
        <v>0</v>
      </c>
      <c r="Q3815" s="98">
        <f>IFERROR(VLOOKUP($F3815&amp;$C3815,Sales!$A:$H,7,0),0)</f>
        <v>0</v>
      </c>
      <c r="R3815" s="41" t="str">
        <f t="shared" si="119"/>
        <v>ERROR</v>
      </c>
      <c r="S3815" s="15"/>
      <c r="T3815" s="15"/>
      <c r="U3815" s="15"/>
      <c r="V3815" s="15"/>
      <c r="W3815" s="15"/>
      <c r="X3815" s="15"/>
      <c r="Y3815" s="41"/>
      <c r="Z3815" s="41"/>
      <c r="AA3815" s="41"/>
      <c r="AB3815" s="15"/>
      <c r="AC3815" s="15"/>
      <c r="AD3815" s="15"/>
      <c r="AE3815" s="15"/>
      <c r="AF3815" s="15"/>
      <c r="AG3815" s="15"/>
      <c r="AH3815" s="15"/>
      <c r="AI3815" s="15"/>
      <c r="AJ3815" s="41"/>
      <c r="AK3815" s="15"/>
      <c r="AL3815" s="15"/>
      <c r="AM3815" s="15"/>
      <c r="AN3815" s="15"/>
      <c r="AO3815" s="15"/>
      <c r="AP3815" s="15"/>
      <c r="AQ3815" s="15"/>
      <c r="AR3815" s="15"/>
      <c r="AS3815" s="15"/>
      <c r="AT3815" s="15"/>
      <c r="AU3815" s="15"/>
      <c r="AV3815" s="15"/>
      <c r="AW3815" s="15"/>
      <c r="AX3815" s="15"/>
      <c r="AY3815" s="15"/>
      <c r="AZ3815" s="10">
        <v>1</v>
      </c>
      <c r="BA3815" s="100" t="s">
        <v>14193</v>
      </c>
      <c r="BB3815" t="s">
        <v>88</v>
      </c>
      <c r="BD3815" s="7" t="str">
        <f t="shared" si="118"/>
        <v>7530516215Shopee</v>
      </c>
      <c r="BE3815" s="101">
        <v>44928</v>
      </c>
    </row>
    <row r="3816" spans="2:59" ht="15" customHeight="1" x14ac:dyDescent="0.35">
      <c r="B3816" s="10" t="s">
        <v>17</v>
      </c>
      <c r="C3816" s="10" t="s">
        <v>806</v>
      </c>
      <c r="D3816" s="10" t="s">
        <v>248</v>
      </c>
      <c r="E3816" s="10" t="s">
        <v>194</v>
      </c>
      <c r="F3816" s="10" t="s">
        <v>1126</v>
      </c>
      <c r="G3816" s="137">
        <v>4437732774</v>
      </c>
      <c r="H3816" s="10" t="s">
        <v>12453</v>
      </c>
      <c r="I3816" s="10" t="s">
        <v>1127</v>
      </c>
      <c r="J3816" s="10" t="s">
        <v>14071</v>
      </c>
      <c r="K3816" s="105" t="s">
        <v>1128</v>
      </c>
      <c r="L3816" s="98">
        <f>IFERROR(VLOOKUP($F3816&amp;$C3816,Sales!$J:$W,9,0),0)</f>
        <v>0</v>
      </c>
      <c r="M3816" s="98">
        <f>IFERROR(VLOOKUP($F3816&amp;$C3816,Sales!$J:$W,10,0),0)</f>
        <v>0</v>
      </c>
      <c r="N3816" s="98">
        <f>IFERROR(VLOOKUP($F3816&amp;$C3816,Sales!$J:$W,11,0),0)</f>
        <v>0</v>
      </c>
      <c r="O3816" s="98">
        <f>IFERROR(VLOOKUP($F3816&amp;$C3816,Sales!$J:$W,12,0),0)</f>
        <v>0</v>
      </c>
      <c r="P3816" s="98">
        <f>IFERROR(VLOOKUP($F3816&amp;$C3816,Sales!$J:$W,13,0),0)</f>
        <v>0</v>
      </c>
      <c r="Q3816" s="98">
        <f>IFERROR(VLOOKUP($F3816&amp;$C3816,Sales!$A:$H,7,0),0)</f>
        <v>0</v>
      </c>
      <c r="R3816" s="41" t="str">
        <f t="shared" si="119"/>
        <v>ERROR</v>
      </c>
      <c r="S3816" s="15"/>
      <c r="T3816" s="15"/>
      <c r="U3816" s="15"/>
      <c r="V3816" s="15"/>
      <c r="W3816" s="15"/>
      <c r="X3816" s="15"/>
      <c r="Y3816" s="41"/>
      <c r="Z3816" s="41"/>
      <c r="AA3816" s="41"/>
      <c r="AB3816" s="15"/>
      <c r="AC3816" s="15"/>
      <c r="AD3816" s="15"/>
      <c r="AE3816" s="15"/>
      <c r="AF3816" s="15"/>
      <c r="AG3816" s="15"/>
      <c r="AH3816" s="15"/>
      <c r="AI3816" s="15"/>
      <c r="AJ3816" s="15"/>
      <c r="AK3816" s="15"/>
      <c r="AL3816" s="15"/>
      <c r="AM3816" s="15"/>
      <c r="AN3816" s="15"/>
      <c r="AO3816" s="15"/>
      <c r="AP3816" s="15"/>
      <c r="AQ3816" s="15"/>
      <c r="AR3816" s="15"/>
      <c r="AS3816" s="15"/>
      <c r="AT3816" s="15"/>
      <c r="AU3816" s="15"/>
      <c r="AV3816" s="15"/>
      <c r="AW3816" s="15"/>
      <c r="AX3816" s="82"/>
      <c r="AY3816" s="82"/>
      <c r="AZ3816" s="10">
        <v>1</v>
      </c>
      <c r="BA3816" t="s">
        <v>22</v>
      </c>
      <c r="BB3816" t="s">
        <v>23</v>
      </c>
      <c r="BD3816" s="7" t="str">
        <f t="shared" si="118"/>
        <v>4437732774Shopee</v>
      </c>
      <c r="BG3816" t="s">
        <v>14070</v>
      </c>
    </row>
    <row r="3817" spans="2:59" ht="15" customHeight="1" x14ac:dyDescent="0.35">
      <c r="B3817" s="10" t="s">
        <v>17</v>
      </c>
      <c r="C3817" s="10" t="s">
        <v>806</v>
      </c>
      <c r="D3817" s="10" t="s">
        <v>294</v>
      </c>
      <c r="E3817" s="10" t="s">
        <v>295</v>
      </c>
      <c r="F3817" s="10" t="s">
        <v>10428</v>
      </c>
      <c r="G3817" s="137">
        <v>6533641059</v>
      </c>
      <c r="H3817" s="10" t="s">
        <v>12609</v>
      </c>
      <c r="I3817" s="10">
        <v>0</v>
      </c>
      <c r="J3817" s="10" t="s">
        <v>810</v>
      </c>
      <c r="K3817" s="102" t="s">
        <v>10328</v>
      </c>
      <c r="L3817" s="98">
        <f>IFERROR(VLOOKUP($F3817&amp;$C3817,Sales!$J:$W,9,0),0)</f>
        <v>0</v>
      </c>
      <c r="M3817" s="98">
        <f>IFERROR(VLOOKUP($F3817&amp;$C3817,Sales!$J:$W,10,0),0)</f>
        <v>0</v>
      </c>
      <c r="N3817" s="98">
        <f>IFERROR(VLOOKUP($F3817&amp;$C3817,Sales!$J:$W,11,0),0)</f>
        <v>0</v>
      </c>
      <c r="O3817" s="98">
        <f>IFERROR(VLOOKUP($F3817&amp;$C3817,Sales!$J:$W,12,0),0)</f>
        <v>0</v>
      </c>
      <c r="P3817" s="98">
        <f>IFERROR(VLOOKUP($F3817&amp;$C3817,Sales!$J:$W,13,0),0)</f>
        <v>0</v>
      </c>
      <c r="Q3817" s="98">
        <f>IFERROR(VLOOKUP($F3817&amp;$C3817,Sales!$A:$H,7,0),0)</f>
        <v>0</v>
      </c>
      <c r="R3817" s="41" t="str">
        <f t="shared" si="119"/>
        <v>ERROR</v>
      </c>
      <c r="S3817" s="15"/>
      <c r="T3817" s="15"/>
      <c r="U3817" s="15"/>
      <c r="V3817" s="15"/>
      <c r="W3817" s="15"/>
      <c r="X3817" s="15"/>
      <c r="Y3817" s="41"/>
      <c r="Z3817" s="41"/>
      <c r="AA3817" s="41"/>
      <c r="AB3817" s="15"/>
      <c r="AC3817" s="15"/>
      <c r="AD3817" s="15"/>
      <c r="AE3817" s="15"/>
      <c r="AF3817" s="15"/>
      <c r="AG3817" s="15"/>
      <c r="AH3817" s="15"/>
      <c r="AI3817" s="15"/>
      <c r="AJ3817" s="15"/>
      <c r="AK3817" s="15"/>
      <c r="AL3817" s="15"/>
      <c r="AM3817" s="66"/>
      <c r="AN3817" s="15"/>
      <c r="AO3817" s="15"/>
      <c r="AP3817" s="66"/>
      <c r="AQ3817" s="15"/>
      <c r="AR3817" s="15"/>
      <c r="AS3817" s="15"/>
      <c r="AT3817" s="15"/>
      <c r="AU3817" s="15"/>
      <c r="AV3817" s="15"/>
      <c r="AW3817" s="15"/>
      <c r="AX3817" s="15"/>
      <c r="AY3817" s="15"/>
      <c r="AZ3817" s="10">
        <v>1</v>
      </c>
      <c r="BA3817" t="s">
        <v>22</v>
      </c>
      <c r="BB3817" t="s">
        <v>88</v>
      </c>
      <c r="BD3817" s="7" t="str">
        <f t="shared" si="118"/>
        <v>6533641059Shopee</v>
      </c>
    </row>
    <row r="3818" spans="2:59" ht="15" customHeight="1" x14ac:dyDescent="0.35">
      <c r="B3818" s="10" t="s">
        <v>17</v>
      </c>
      <c r="C3818" s="10" t="s">
        <v>806</v>
      </c>
      <c r="D3818" s="10" t="s">
        <v>294</v>
      </c>
      <c r="E3818" s="10" t="s">
        <v>295</v>
      </c>
      <c r="F3818" s="10" t="s">
        <v>10428</v>
      </c>
      <c r="G3818" s="137">
        <v>5337729835</v>
      </c>
      <c r="H3818" s="10" t="s">
        <v>12370</v>
      </c>
      <c r="I3818" s="10">
        <v>0</v>
      </c>
      <c r="J3818" s="10" t="s">
        <v>811</v>
      </c>
      <c r="K3818" s="102" t="s">
        <v>11096</v>
      </c>
      <c r="L3818" s="98">
        <f>IFERROR(VLOOKUP($F3818&amp;$C3818,Sales!$J:$W,9,0),0)</f>
        <v>0</v>
      </c>
      <c r="M3818" s="98">
        <f>IFERROR(VLOOKUP($F3818&amp;$C3818,Sales!$J:$W,10,0),0)</f>
        <v>0</v>
      </c>
      <c r="N3818" s="98">
        <f>IFERROR(VLOOKUP($F3818&amp;$C3818,Sales!$J:$W,11,0),0)</f>
        <v>0</v>
      </c>
      <c r="O3818" s="98">
        <f>IFERROR(VLOOKUP($F3818&amp;$C3818,Sales!$J:$W,12,0),0)</f>
        <v>0</v>
      </c>
      <c r="P3818" s="98">
        <f>IFERROR(VLOOKUP($F3818&amp;$C3818,Sales!$J:$W,13,0),0)</f>
        <v>0</v>
      </c>
      <c r="Q3818" s="98">
        <f>IFERROR(VLOOKUP($F3818&amp;$C3818,Sales!$A:$H,7,0),0)</f>
        <v>0</v>
      </c>
      <c r="R3818" s="41" t="str">
        <f t="shared" si="119"/>
        <v>ERROR</v>
      </c>
      <c r="S3818" s="15"/>
      <c r="T3818" s="15"/>
      <c r="U3818" s="15"/>
      <c r="V3818" s="15"/>
      <c r="W3818" s="15"/>
      <c r="X3818" s="15"/>
      <c r="Y3818" s="41"/>
      <c r="Z3818" s="41"/>
      <c r="AA3818" s="41"/>
      <c r="AB3818" s="15"/>
      <c r="AC3818" s="15"/>
      <c r="AD3818" s="15"/>
      <c r="AE3818" s="15"/>
      <c r="AF3818" s="15"/>
      <c r="AG3818" s="15"/>
      <c r="AH3818" s="15"/>
      <c r="AI3818" s="15"/>
      <c r="AJ3818" s="15"/>
      <c r="AK3818" s="15"/>
      <c r="AL3818" s="15"/>
      <c r="AM3818" s="15"/>
      <c r="AN3818" s="15"/>
      <c r="AO3818" s="15"/>
      <c r="AP3818" s="15"/>
      <c r="AQ3818" s="66"/>
      <c r="AR3818" s="15"/>
      <c r="AS3818" s="15"/>
      <c r="AT3818" s="15"/>
      <c r="AU3818" s="15"/>
      <c r="AV3818" s="15"/>
      <c r="AW3818" s="15"/>
      <c r="AX3818" s="82"/>
      <c r="AY3818" s="82"/>
      <c r="AZ3818" s="10">
        <v>1</v>
      </c>
      <c r="BA3818" t="s">
        <v>22</v>
      </c>
      <c r="BB3818" t="s">
        <v>88</v>
      </c>
      <c r="BD3818" s="7" t="str">
        <f t="shared" si="118"/>
        <v>5337729835Shopee</v>
      </c>
      <c r="BE3818" t="s">
        <v>13741</v>
      </c>
      <c r="BF3818" t="s">
        <v>13742</v>
      </c>
    </row>
    <row r="3819" spans="2:59" ht="15" customHeight="1" x14ac:dyDescent="0.35">
      <c r="B3819" s="10" t="s">
        <v>17</v>
      </c>
      <c r="C3819" s="10" t="s">
        <v>806</v>
      </c>
      <c r="D3819" s="10" t="s">
        <v>248</v>
      </c>
      <c r="E3819" s="10" t="s">
        <v>194</v>
      </c>
      <c r="F3819" s="10" t="s">
        <v>1129</v>
      </c>
      <c r="G3819" s="137">
        <v>5537731039</v>
      </c>
      <c r="H3819" s="10" t="s">
        <v>12421</v>
      </c>
      <c r="I3819" s="10" t="s">
        <v>1130</v>
      </c>
      <c r="J3819" s="10" t="s">
        <v>3255</v>
      </c>
      <c r="K3819" s="105" t="s">
        <v>1131</v>
      </c>
      <c r="L3819" s="98">
        <f>IFERROR(VLOOKUP($F3819&amp;$C3819,Sales!$J:$W,9,0),0)</f>
        <v>0</v>
      </c>
      <c r="M3819" s="98">
        <f>IFERROR(VLOOKUP($F3819&amp;$C3819,Sales!$J:$W,10,0),0)</f>
        <v>0</v>
      </c>
      <c r="N3819" s="98">
        <f>IFERROR(VLOOKUP($F3819&amp;$C3819,Sales!$J:$W,11,0),0)</f>
        <v>0</v>
      </c>
      <c r="O3819" s="98">
        <f>IFERROR(VLOOKUP($F3819&amp;$C3819,Sales!$J:$W,12,0),0)</f>
        <v>0</v>
      </c>
      <c r="P3819" s="98">
        <f>IFERROR(VLOOKUP($F3819&amp;$C3819,Sales!$J:$W,13,0),0)</f>
        <v>0</v>
      </c>
      <c r="Q3819" s="98">
        <f>IFERROR(VLOOKUP($F3819&amp;$C3819,Sales!$A:$H,7,0),0)</f>
        <v>0</v>
      </c>
      <c r="R3819" s="41" t="str">
        <f t="shared" si="119"/>
        <v>ERROR</v>
      </c>
      <c r="S3819" s="15"/>
      <c r="T3819" s="15"/>
      <c r="U3819" s="15"/>
      <c r="V3819" s="15"/>
      <c r="W3819" s="15"/>
      <c r="X3819" s="15"/>
      <c r="Y3819" s="41"/>
      <c r="Z3819" s="41"/>
      <c r="AA3819" s="41"/>
      <c r="AB3819" s="15"/>
      <c r="AC3819" s="15"/>
      <c r="AD3819" s="15"/>
      <c r="AE3819" s="15"/>
      <c r="AF3819" s="15"/>
      <c r="AG3819" s="15"/>
      <c r="AH3819" s="15"/>
      <c r="AI3819" s="15"/>
      <c r="AJ3819" s="15"/>
      <c r="AK3819" s="15"/>
      <c r="AL3819" s="15"/>
      <c r="AM3819" s="15"/>
      <c r="AN3819" s="15"/>
      <c r="AO3819" s="15"/>
      <c r="AP3819" s="15"/>
      <c r="AQ3819" s="15"/>
      <c r="AR3819" s="15"/>
      <c r="AS3819" s="15"/>
      <c r="AT3819" s="15"/>
      <c r="AU3819" s="15"/>
      <c r="AV3819" s="15"/>
      <c r="AW3819" s="15"/>
      <c r="AX3819" s="82"/>
      <c r="AY3819" s="82"/>
      <c r="AZ3819" s="10">
        <v>1</v>
      </c>
      <c r="BA3819" t="s">
        <v>22</v>
      </c>
      <c r="BB3819" t="s">
        <v>23</v>
      </c>
      <c r="BD3819" s="7" t="str">
        <f t="shared" si="118"/>
        <v>5537731039Shopee</v>
      </c>
    </row>
    <row r="3820" spans="2:59" ht="15" customHeight="1" x14ac:dyDescent="0.35">
      <c r="B3820" s="10" t="s">
        <v>17</v>
      </c>
      <c r="C3820" s="10" t="s">
        <v>806</v>
      </c>
      <c r="D3820" s="10" t="s">
        <v>248</v>
      </c>
      <c r="E3820" s="10" t="s">
        <v>194</v>
      </c>
      <c r="F3820" s="10">
        <v>0</v>
      </c>
      <c r="G3820" s="137">
        <v>7356378950</v>
      </c>
      <c r="H3820" s="10" t="s">
        <v>12474</v>
      </c>
      <c r="I3820" s="10">
        <v>0</v>
      </c>
      <c r="J3820" s="10" t="s">
        <v>1625</v>
      </c>
      <c r="K3820" s="105" t="s">
        <v>1626</v>
      </c>
      <c r="L3820" s="98">
        <f>IFERROR(VLOOKUP($F3820&amp;$C3820,Sales!$J:$W,9,0),0)</f>
        <v>0</v>
      </c>
      <c r="M3820" s="98">
        <f>IFERROR(VLOOKUP($F3820&amp;$C3820,Sales!$J:$W,10,0),0)</f>
        <v>0</v>
      </c>
      <c r="N3820" s="98">
        <f>IFERROR(VLOOKUP($F3820&amp;$C3820,Sales!$J:$W,11,0),0)</f>
        <v>0</v>
      </c>
      <c r="O3820" s="98">
        <f>IFERROR(VLOOKUP($F3820&amp;$C3820,Sales!$J:$W,12,0),0)</f>
        <v>0</v>
      </c>
      <c r="P3820" s="98">
        <f>IFERROR(VLOOKUP($F3820&amp;$C3820,Sales!$J:$W,13,0),0)</f>
        <v>0</v>
      </c>
      <c r="Q3820" s="98">
        <f>IFERROR(VLOOKUP($F3820&amp;$C3820,Sales!$A:$H,7,0),0)</f>
        <v>0</v>
      </c>
      <c r="R3820" s="41" t="str">
        <f t="shared" si="119"/>
        <v>ERROR</v>
      </c>
      <c r="S3820" s="15"/>
      <c r="T3820" s="15"/>
      <c r="U3820" s="15"/>
      <c r="V3820" s="15"/>
      <c r="W3820" s="15"/>
      <c r="X3820" s="15"/>
      <c r="Y3820" s="41"/>
      <c r="Z3820" s="41"/>
      <c r="AA3820" s="41"/>
      <c r="AB3820" s="15"/>
      <c r="AC3820" s="15"/>
      <c r="AD3820" s="15"/>
      <c r="AE3820" s="15"/>
      <c r="AF3820" s="15"/>
      <c r="AG3820" s="15"/>
      <c r="AH3820" s="15"/>
      <c r="AI3820" s="15"/>
      <c r="AJ3820" s="15"/>
      <c r="AK3820" s="15"/>
      <c r="AL3820" s="15"/>
      <c r="AM3820" s="15"/>
      <c r="AN3820" s="15"/>
      <c r="AO3820" s="15"/>
      <c r="AP3820" s="15"/>
      <c r="AQ3820" s="15"/>
      <c r="AR3820" s="15"/>
      <c r="AS3820" s="15"/>
      <c r="AT3820" s="15"/>
      <c r="AU3820" s="15"/>
      <c r="AV3820" s="15"/>
      <c r="AW3820" s="15"/>
      <c r="AX3820" s="82"/>
      <c r="AY3820" s="82"/>
      <c r="AZ3820" s="10">
        <v>1</v>
      </c>
      <c r="BA3820" t="s">
        <v>22</v>
      </c>
      <c r="BB3820" t="s">
        <v>23</v>
      </c>
      <c r="BD3820" s="7" t="str">
        <f t="shared" si="118"/>
        <v>7356378950Shopee</v>
      </c>
    </row>
    <row r="3821" spans="2:59" ht="15" customHeight="1" x14ac:dyDescent="0.35">
      <c r="B3821" s="10" t="s">
        <v>17</v>
      </c>
      <c r="C3821" s="10" t="s">
        <v>806</v>
      </c>
      <c r="D3821" s="10" t="s">
        <v>405</v>
      </c>
      <c r="E3821" s="10" t="s">
        <v>406</v>
      </c>
      <c r="F3821" s="10">
        <v>0</v>
      </c>
      <c r="G3821" s="137">
        <v>3642475161</v>
      </c>
      <c r="H3821" s="10">
        <v>3642475161</v>
      </c>
      <c r="I3821" s="10">
        <v>0</v>
      </c>
      <c r="J3821" s="10" t="s">
        <v>819</v>
      </c>
      <c r="K3821" s="102" t="s">
        <v>820</v>
      </c>
      <c r="L3821" s="98">
        <f>IFERROR(VLOOKUP($F3821&amp;$C3821,Sales!$J:$W,9,0),0)</f>
        <v>0</v>
      </c>
      <c r="M3821" s="98">
        <f>IFERROR(VLOOKUP($F3821&amp;$C3821,Sales!$J:$W,10,0),0)</f>
        <v>0</v>
      </c>
      <c r="N3821" s="98">
        <f>IFERROR(VLOOKUP($F3821&amp;$C3821,Sales!$J:$W,11,0),0)</f>
        <v>0</v>
      </c>
      <c r="O3821" s="98">
        <f>IFERROR(VLOOKUP($F3821&amp;$C3821,Sales!$J:$W,12,0),0)</f>
        <v>0</v>
      </c>
      <c r="P3821" s="98">
        <f>IFERROR(VLOOKUP($F3821&amp;$C3821,Sales!$J:$W,13,0),0)</f>
        <v>0</v>
      </c>
      <c r="Q3821" s="98">
        <f>IFERROR(VLOOKUP($F3821&amp;$C3821,Sales!$A:$H,7,0),0)</f>
        <v>0</v>
      </c>
      <c r="R3821" s="41" t="str">
        <f t="shared" si="119"/>
        <v>ERROR</v>
      </c>
      <c r="S3821" s="15"/>
      <c r="T3821" s="15"/>
      <c r="U3821" s="15"/>
      <c r="V3821" s="15"/>
      <c r="W3821" s="15"/>
      <c r="X3821" s="15"/>
      <c r="Y3821" s="41"/>
      <c r="Z3821" s="41"/>
      <c r="AA3821" s="41"/>
      <c r="AB3821" s="15"/>
      <c r="AC3821" s="15"/>
      <c r="AD3821" s="41"/>
      <c r="AE3821" s="15"/>
      <c r="AF3821" s="15"/>
      <c r="AG3821" s="15"/>
      <c r="AH3821" s="15"/>
      <c r="AI3821" s="15"/>
      <c r="AJ3821" s="15"/>
      <c r="AK3821" s="15"/>
      <c r="AL3821" s="66"/>
      <c r="AM3821" s="66"/>
      <c r="AN3821" s="15"/>
      <c r="AO3821" s="15"/>
      <c r="AP3821" s="15"/>
      <c r="AQ3821" s="15"/>
      <c r="AR3821" s="15"/>
      <c r="AS3821" s="15"/>
      <c r="AT3821" s="15"/>
      <c r="AU3821" s="15"/>
      <c r="AV3821" s="15"/>
      <c r="AW3821" s="15"/>
      <c r="AX3821" s="15"/>
      <c r="AY3821" s="15"/>
      <c r="AZ3821" s="10">
        <v>1</v>
      </c>
      <c r="BA3821" t="s">
        <v>22</v>
      </c>
      <c r="BB3821" t="s">
        <v>88</v>
      </c>
      <c r="BD3821" s="7" t="str">
        <f t="shared" si="118"/>
        <v>3642475161Shopee</v>
      </c>
    </row>
    <row r="3822" spans="2:59" ht="15" customHeight="1" x14ac:dyDescent="0.35">
      <c r="B3822" s="10" t="s">
        <v>17</v>
      </c>
      <c r="C3822" s="10" t="s">
        <v>806</v>
      </c>
      <c r="D3822" s="10" t="s">
        <v>19</v>
      </c>
      <c r="E3822" s="10" t="s">
        <v>20</v>
      </c>
      <c r="F3822" s="10" t="s">
        <v>800</v>
      </c>
      <c r="G3822" s="137">
        <v>7838091568</v>
      </c>
      <c r="H3822" s="10" t="s">
        <v>12610</v>
      </c>
      <c r="I3822" s="10" t="s">
        <v>21</v>
      </c>
      <c r="J3822" s="10" t="s">
        <v>824</v>
      </c>
      <c r="K3822" s="102" t="s">
        <v>825</v>
      </c>
      <c r="L3822" s="98">
        <f>IFERROR(VLOOKUP($F3822&amp;$C3822,Sales!$J:$W,9,0),0)</f>
        <v>0</v>
      </c>
      <c r="M3822" s="98">
        <f>IFERROR(VLOOKUP($F3822&amp;$C3822,Sales!$J:$W,10,0),0)</f>
        <v>0</v>
      </c>
      <c r="N3822" s="98">
        <f>IFERROR(VLOOKUP($F3822&amp;$C3822,Sales!$J:$W,11,0),0)</f>
        <v>0</v>
      </c>
      <c r="O3822" s="98">
        <f>IFERROR(VLOOKUP($F3822&amp;$C3822,Sales!$J:$W,12,0),0)</f>
        <v>0</v>
      </c>
      <c r="P3822" s="98">
        <f>IFERROR(VLOOKUP($F3822&amp;$C3822,Sales!$J:$W,13,0),0)</f>
        <v>0</v>
      </c>
      <c r="Q3822" s="98">
        <f>IFERROR(VLOOKUP($F3822&amp;$C3822,Sales!$A:$H,7,0),0)</f>
        <v>0</v>
      </c>
      <c r="R3822" s="41" t="str">
        <f t="shared" si="119"/>
        <v>ERROR</v>
      </c>
      <c r="S3822" s="15"/>
      <c r="T3822" s="15"/>
      <c r="U3822" s="15"/>
      <c r="V3822" s="15"/>
      <c r="W3822" s="15"/>
      <c r="X3822" s="15"/>
      <c r="Y3822" s="41"/>
      <c r="Z3822" s="41"/>
      <c r="AA3822" s="41"/>
      <c r="AB3822" s="15"/>
      <c r="AC3822" s="15"/>
      <c r="AD3822" s="15"/>
      <c r="AE3822" s="15"/>
      <c r="AF3822" s="15"/>
      <c r="AG3822" s="15"/>
      <c r="AH3822" s="15"/>
      <c r="AI3822" s="15"/>
      <c r="AJ3822" s="15"/>
      <c r="AK3822" s="15"/>
      <c r="AL3822" s="66"/>
      <c r="AM3822" s="66"/>
      <c r="AN3822" s="15"/>
      <c r="AO3822" s="15"/>
      <c r="AP3822" s="15"/>
      <c r="AQ3822" s="15"/>
      <c r="AR3822" s="15"/>
      <c r="AS3822" s="15"/>
      <c r="AT3822" s="15"/>
      <c r="AU3822" s="15"/>
      <c r="AV3822" s="15"/>
      <c r="AW3822" s="15"/>
      <c r="AX3822" s="15"/>
      <c r="AY3822" s="15"/>
      <c r="AZ3822" s="10">
        <v>1</v>
      </c>
      <c r="BA3822" t="s">
        <v>22</v>
      </c>
      <c r="BB3822" t="s">
        <v>88</v>
      </c>
      <c r="BD3822" s="7" t="str">
        <f t="shared" si="118"/>
        <v>7838091568Shopee</v>
      </c>
    </row>
    <row r="3823" spans="2:59" ht="15" customHeight="1" x14ac:dyDescent="0.35">
      <c r="B3823" s="10" t="s">
        <v>17</v>
      </c>
      <c r="C3823" s="10" t="s">
        <v>806</v>
      </c>
      <c r="D3823" s="10" t="s">
        <v>248</v>
      </c>
      <c r="E3823" s="10" t="s">
        <v>194</v>
      </c>
      <c r="F3823" s="10" t="s">
        <v>722</v>
      </c>
      <c r="G3823" s="137">
        <v>3455310378</v>
      </c>
      <c r="H3823" s="10" t="s">
        <v>12125</v>
      </c>
      <c r="I3823" s="10" t="s">
        <v>3249</v>
      </c>
      <c r="J3823" s="10" t="s">
        <v>1632</v>
      </c>
      <c r="K3823" s="102" t="s">
        <v>1633</v>
      </c>
      <c r="L3823" s="98">
        <f>IFERROR(VLOOKUP($F3823&amp;$C3823,Sales!$J:$W,9,0),0)</f>
        <v>0</v>
      </c>
      <c r="M3823" s="98">
        <f>IFERROR(VLOOKUP($F3823&amp;$C3823,Sales!$J:$W,10,0),0)</f>
        <v>0</v>
      </c>
      <c r="N3823" s="98">
        <f>IFERROR(VLOOKUP($F3823&amp;$C3823,Sales!$J:$W,11,0),0)</f>
        <v>0</v>
      </c>
      <c r="O3823" s="98">
        <f>IFERROR(VLOOKUP($F3823&amp;$C3823,Sales!$J:$W,12,0),0)</f>
        <v>0</v>
      </c>
      <c r="P3823" s="98">
        <f>IFERROR(VLOOKUP($F3823&amp;$C3823,Sales!$J:$W,13,0),0)</f>
        <v>0</v>
      </c>
      <c r="Q3823" s="98">
        <f>IFERROR(VLOOKUP($F3823&amp;$C3823,Sales!$A:$H,7,0),0)</f>
        <v>0</v>
      </c>
      <c r="R3823" s="41" t="str">
        <f t="shared" si="119"/>
        <v>ERROR</v>
      </c>
      <c r="S3823" s="15"/>
      <c r="T3823" s="15"/>
      <c r="U3823" s="15"/>
      <c r="V3823" s="15"/>
      <c r="W3823" s="15"/>
      <c r="X3823" s="15"/>
      <c r="Y3823" s="41"/>
      <c r="Z3823" s="41"/>
      <c r="AA3823" s="41"/>
      <c r="AB3823" s="15"/>
      <c r="AC3823" s="15"/>
      <c r="AD3823" s="15"/>
      <c r="AE3823" s="15"/>
      <c r="AF3823" s="15"/>
      <c r="AG3823" s="15"/>
      <c r="AH3823" s="15"/>
      <c r="AI3823" s="15"/>
      <c r="AJ3823" s="15"/>
      <c r="AK3823" s="15"/>
      <c r="AL3823" s="15"/>
      <c r="AM3823" s="15"/>
      <c r="AN3823" s="15"/>
      <c r="AO3823" s="15"/>
      <c r="AP3823" s="15"/>
      <c r="AQ3823" s="15"/>
      <c r="AR3823" s="15"/>
      <c r="AS3823" s="15"/>
      <c r="AT3823" s="15"/>
      <c r="AU3823" s="15"/>
      <c r="AV3823" s="15"/>
      <c r="AW3823" s="15"/>
      <c r="AX3823" s="82"/>
      <c r="AY3823" s="82"/>
      <c r="AZ3823" s="10">
        <v>1</v>
      </c>
      <c r="BA3823" t="s">
        <v>22</v>
      </c>
      <c r="BB3823" t="s">
        <v>23</v>
      </c>
      <c r="BD3823" s="7" t="str">
        <f t="shared" si="118"/>
        <v>3455310378Shopee</v>
      </c>
    </row>
    <row r="3824" spans="2:59" ht="15" customHeight="1" x14ac:dyDescent="0.35">
      <c r="B3824" s="10" t="s">
        <v>17</v>
      </c>
      <c r="C3824" s="10" t="s">
        <v>806</v>
      </c>
      <c r="D3824" s="10" t="s">
        <v>248</v>
      </c>
      <c r="E3824" s="10" t="s">
        <v>194</v>
      </c>
      <c r="F3824" s="10">
        <v>0</v>
      </c>
      <c r="G3824" s="137">
        <v>7956377893</v>
      </c>
      <c r="H3824" s="10" t="s">
        <v>12475</v>
      </c>
      <c r="I3824" s="10">
        <v>0</v>
      </c>
      <c r="J3824" s="10" t="s">
        <v>1634</v>
      </c>
      <c r="K3824" s="102" t="s">
        <v>1635</v>
      </c>
      <c r="L3824" s="98">
        <f>IFERROR(VLOOKUP($F3824&amp;$C3824,Sales!$J:$W,9,0),0)</f>
        <v>0</v>
      </c>
      <c r="M3824" s="98">
        <f>IFERROR(VLOOKUP($F3824&amp;$C3824,Sales!$J:$W,10,0),0)</f>
        <v>0</v>
      </c>
      <c r="N3824" s="98">
        <f>IFERROR(VLOOKUP($F3824&amp;$C3824,Sales!$J:$W,11,0),0)</f>
        <v>0</v>
      </c>
      <c r="O3824" s="98">
        <f>IFERROR(VLOOKUP($F3824&amp;$C3824,Sales!$J:$W,12,0),0)</f>
        <v>0</v>
      </c>
      <c r="P3824" s="98">
        <f>IFERROR(VLOOKUP($F3824&amp;$C3824,Sales!$J:$W,13,0),0)</f>
        <v>0</v>
      </c>
      <c r="Q3824" s="98">
        <f>IFERROR(VLOOKUP($F3824&amp;$C3824,Sales!$A:$H,7,0),0)</f>
        <v>0</v>
      </c>
      <c r="R3824" s="41" t="str">
        <f t="shared" si="119"/>
        <v>ERROR</v>
      </c>
      <c r="S3824" s="15"/>
      <c r="T3824" s="15"/>
      <c r="U3824" s="15"/>
      <c r="V3824" s="15"/>
      <c r="W3824" s="15"/>
      <c r="X3824" s="15"/>
      <c r="Y3824" s="41"/>
      <c r="Z3824" s="41"/>
      <c r="AA3824" s="41"/>
      <c r="AB3824" s="15"/>
      <c r="AC3824" s="15"/>
      <c r="AD3824" s="15"/>
      <c r="AE3824" s="15"/>
      <c r="AF3824" s="15"/>
      <c r="AG3824" s="15"/>
      <c r="AH3824" s="15"/>
      <c r="AI3824" s="15"/>
      <c r="AJ3824" s="15"/>
      <c r="AK3824" s="15"/>
      <c r="AL3824" s="15"/>
      <c r="AM3824" s="15"/>
      <c r="AN3824" s="15"/>
      <c r="AO3824" s="15"/>
      <c r="AP3824" s="15"/>
      <c r="AQ3824" s="15"/>
      <c r="AR3824" s="15"/>
      <c r="AS3824" s="15"/>
      <c r="AT3824" s="15"/>
      <c r="AU3824" s="15"/>
      <c r="AV3824" s="15"/>
      <c r="AW3824" s="15"/>
      <c r="AX3824" s="82"/>
      <c r="AY3824" s="82"/>
      <c r="AZ3824" s="10">
        <v>1</v>
      </c>
      <c r="BA3824" t="s">
        <v>22</v>
      </c>
      <c r="BB3824" t="s">
        <v>23</v>
      </c>
      <c r="BD3824" s="7" t="str">
        <f t="shared" si="118"/>
        <v>7956377893Shopee</v>
      </c>
    </row>
    <row r="3825" spans="2:58" ht="15" customHeight="1" x14ac:dyDescent="0.35">
      <c r="B3825" s="10" t="s">
        <v>17</v>
      </c>
      <c r="C3825" s="10" t="s">
        <v>806</v>
      </c>
      <c r="D3825" s="10" t="s">
        <v>248</v>
      </c>
      <c r="E3825" s="10" t="s">
        <v>194</v>
      </c>
      <c r="F3825" s="10" t="s">
        <v>724</v>
      </c>
      <c r="G3825" s="137">
        <v>3455310317</v>
      </c>
      <c r="H3825" s="10" t="s">
        <v>12126</v>
      </c>
      <c r="I3825" s="10" t="s">
        <v>3248</v>
      </c>
      <c r="J3825" s="10" t="s">
        <v>1636</v>
      </c>
      <c r="K3825" s="102" t="s">
        <v>1637</v>
      </c>
      <c r="L3825" s="98">
        <f>IFERROR(VLOOKUP($F3825&amp;$C3825,Sales!$J:$W,9,0),0)</f>
        <v>0</v>
      </c>
      <c r="M3825" s="98">
        <f>IFERROR(VLOOKUP($F3825&amp;$C3825,Sales!$J:$W,10,0),0)</f>
        <v>0</v>
      </c>
      <c r="N3825" s="98">
        <f>IFERROR(VLOOKUP($F3825&amp;$C3825,Sales!$J:$W,11,0),0)</f>
        <v>0</v>
      </c>
      <c r="O3825" s="98">
        <f>IFERROR(VLOOKUP($F3825&amp;$C3825,Sales!$J:$W,12,0),0)</f>
        <v>0</v>
      </c>
      <c r="P3825" s="98">
        <f>IFERROR(VLOOKUP($F3825&amp;$C3825,Sales!$J:$W,13,0),0)</f>
        <v>0</v>
      </c>
      <c r="Q3825" s="98">
        <f>IFERROR(VLOOKUP($F3825&amp;$C3825,Sales!$A:$H,7,0),0)</f>
        <v>0</v>
      </c>
      <c r="R3825" s="41" t="str">
        <f t="shared" si="119"/>
        <v>ERROR</v>
      </c>
      <c r="S3825" s="15"/>
      <c r="T3825" s="15"/>
      <c r="U3825" s="15"/>
      <c r="V3825" s="15"/>
      <c r="W3825" s="15"/>
      <c r="X3825" s="15"/>
      <c r="Y3825" s="41"/>
      <c r="Z3825" s="41"/>
      <c r="AA3825" s="41"/>
      <c r="AB3825" s="15"/>
      <c r="AC3825" s="15"/>
      <c r="AD3825" s="15"/>
      <c r="AE3825" s="15"/>
      <c r="AF3825" s="15"/>
      <c r="AG3825" s="15"/>
      <c r="AH3825" s="15"/>
      <c r="AI3825" s="15"/>
      <c r="AJ3825" s="15"/>
      <c r="AK3825" s="15"/>
      <c r="AL3825" s="15"/>
      <c r="AM3825" s="15"/>
      <c r="AN3825" s="15"/>
      <c r="AO3825" s="15"/>
      <c r="AP3825" s="15"/>
      <c r="AQ3825" s="15"/>
      <c r="AR3825" s="15"/>
      <c r="AS3825" s="15"/>
      <c r="AT3825" s="15"/>
      <c r="AU3825" s="15"/>
      <c r="AV3825" s="15"/>
      <c r="AW3825" s="15"/>
      <c r="AX3825" s="82"/>
      <c r="AY3825" s="82"/>
      <c r="AZ3825" s="10">
        <v>1</v>
      </c>
      <c r="BA3825" t="s">
        <v>22</v>
      </c>
      <c r="BB3825" t="s">
        <v>23</v>
      </c>
      <c r="BD3825" s="7" t="str">
        <f t="shared" si="118"/>
        <v>3455310317Shopee</v>
      </c>
    </row>
    <row r="3826" spans="2:58" ht="15" customHeight="1" x14ac:dyDescent="0.35">
      <c r="B3826" s="10" t="s">
        <v>17</v>
      </c>
      <c r="C3826" s="10" t="s">
        <v>806</v>
      </c>
      <c r="D3826" s="10" t="s">
        <v>65</v>
      </c>
      <c r="E3826" s="10" t="s">
        <v>66</v>
      </c>
      <c r="F3826" s="10" t="s">
        <v>2172</v>
      </c>
      <c r="G3826" s="137">
        <v>7632756592</v>
      </c>
      <c r="H3826" s="10" t="s">
        <v>12611</v>
      </c>
      <c r="I3826" s="10" t="s">
        <v>2174</v>
      </c>
      <c r="J3826" s="10" t="s">
        <v>842</v>
      </c>
      <c r="K3826" s="102" t="s">
        <v>10381</v>
      </c>
      <c r="L3826" s="98">
        <f>IFERROR(VLOOKUP($F3826&amp;$C3826,Sales!$J:$W,9,0),0)</f>
        <v>0</v>
      </c>
      <c r="M3826" s="98">
        <f>IFERROR(VLOOKUP($F3826&amp;$C3826,Sales!$J:$W,10,0),0)</f>
        <v>0</v>
      </c>
      <c r="N3826" s="98">
        <f>IFERROR(VLOOKUP($F3826&amp;$C3826,Sales!$J:$W,11,0),0)</f>
        <v>0</v>
      </c>
      <c r="O3826" s="98">
        <f>IFERROR(VLOOKUP($F3826&amp;$C3826,Sales!$J:$W,12,0),0)</f>
        <v>0</v>
      </c>
      <c r="P3826" s="98">
        <f>IFERROR(VLOOKUP($F3826&amp;$C3826,Sales!$J:$W,13,0),0)</f>
        <v>0</v>
      </c>
      <c r="Q3826" s="98">
        <f>IFERROR(VLOOKUP($F3826&amp;$C3826,Sales!$A:$H,7,0),0)</f>
        <v>0</v>
      </c>
      <c r="R3826" s="41" t="str">
        <f t="shared" si="119"/>
        <v>ERROR</v>
      </c>
      <c r="S3826" s="15"/>
      <c r="T3826" s="15"/>
      <c r="U3826" s="15"/>
      <c r="V3826" s="15"/>
      <c r="W3826" s="15"/>
      <c r="X3826" s="15"/>
      <c r="Y3826" s="41"/>
      <c r="Z3826" s="41"/>
      <c r="AA3826" s="41"/>
      <c r="AB3826" s="15"/>
      <c r="AC3826" s="15"/>
      <c r="AD3826" s="15"/>
      <c r="AE3826" s="15"/>
      <c r="AF3826" s="15"/>
      <c r="AG3826" s="15"/>
      <c r="AH3826" s="15"/>
      <c r="AI3826" s="15"/>
      <c r="AJ3826" s="15"/>
      <c r="AK3826" s="15"/>
      <c r="AL3826" s="66"/>
      <c r="AM3826" s="66"/>
      <c r="AN3826" s="15"/>
      <c r="AO3826" s="15"/>
      <c r="AP3826" s="15"/>
      <c r="AQ3826" s="15"/>
      <c r="AR3826" s="15"/>
      <c r="AS3826" s="15"/>
      <c r="AT3826" s="15"/>
      <c r="AU3826" s="15"/>
      <c r="AV3826" s="15"/>
      <c r="AW3826" s="15"/>
      <c r="AX3826" s="15"/>
      <c r="AY3826" s="15"/>
      <c r="AZ3826" s="10">
        <v>1</v>
      </c>
      <c r="BA3826" t="s">
        <v>22</v>
      </c>
      <c r="BB3826" t="s">
        <v>88</v>
      </c>
      <c r="BD3826" s="7" t="str">
        <f t="shared" si="118"/>
        <v>7632756592Shopee</v>
      </c>
    </row>
    <row r="3827" spans="2:58" ht="15" customHeight="1" x14ac:dyDescent="0.35">
      <c r="B3827" s="10" t="s">
        <v>17</v>
      </c>
      <c r="C3827" s="10" t="s">
        <v>806</v>
      </c>
      <c r="D3827" s="10" t="s">
        <v>65</v>
      </c>
      <c r="E3827" s="10" t="s">
        <v>66</v>
      </c>
      <c r="F3827" s="10" t="s">
        <v>2128</v>
      </c>
      <c r="G3827" s="137">
        <v>6632756491</v>
      </c>
      <c r="H3827" s="10" t="s">
        <v>12612</v>
      </c>
      <c r="I3827" s="10" t="s">
        <v>2130</v>
      </c>
      <c r="J3827" s="10" t="s">
        <v>848</v>
      </c>
      <c r="K3827" s="102" t="s">
        <v>10332</v>
      </c>
      <c r="L3827" s="98">
        <f>IFERROR(VLOOKUP($F3827&amp;$C3827,Sales!$J:$W,9,0),0)</f>
        <v>0</v>
      </c>
      <c r="M3827" s="98">
        <f>IFERROR(VLOOKUP($F3827&amp;$C3827,Sales!$J:$W,10,0),0)</f>
        <v>0</v>
      </c>
      <c r="N3827" s="98">
        <f>IFERROR(VLOOKUP($F3827&amp;$C3827,Sales!$J:$W,11,0),0)</f>
        <v>0</v>
      </c>
      <c r="O3827" s="98">
        <f>IFERROR(VLOOKUP($F3827&amp;$C3827,Sales!$J:$W,12,0),0)</f>
        <v>0</v>
      </c>
      <c r="P3827" s="98">
        <f>IFERROR(VLOOKUP($F3827&amp;$C3827,Sales!$J:$W,13,0),0)</f>
        <v>0</v>
      </c>
      <c r="Q3827" s="98">
        <f>IFERROR(VLOOKUP($F3827&amp;$C3827,Sales!$A:$H,7,0),0)</f>
        <v>0</v>
      </c>
      <c r="R3827" s="41" t="str">
        <f t="shared" si="119"/>
        <v>ERROR</v>
      </c>
      <c r="S3827" s="15"/>
      <c r="T3827" s="15"/>
      <c r="U3827" s="15"/>
      <c r="V3827" s="15"/>
      <c r="W3827" s="15"/>
      <c r="X3827" s="15"/>
      <c r="Y3827" s="41"/>
      <c r="Z3827" s="41"/>
      <c r="AA3827" s="41"/>
      <c r="AB3827" s="15"/>
      <c r="AC3827" s="15"/>
      <c r="AD3827" s="15"/>
      <c r="AE3827" s="15"/>
      <c r="AF3827" s="15"/>
      <c r="AG3827" s="15"/>
      <c r="AH3827" s="15"/>
      <c r="AI3827" s="15"/>
      <c r="AJ3827" s="15"/>
      <c r="AK3827" s="15"/>
      <c r="AL3827" s="66"/>
      <c r="AM3827" s="66"/>
      <c r="AN3827" s="15"/>
      <c r="AO3827" s="15"/>
      <c r="AP3827" s="15"/>
      <c r="AQ3827" s="15"/>
      <c r="AR3827" s="15"/>
      <c r="AS3827" s="15"/>
      <c r="AT3827" s="15"/>
      <c r="AU3827" s="15"/>
      <c r="AV3827" s="15"/>
      <c r="AW3827" s="15"/>
      <c r="AX3827" s="15"/>
      <c r="AY3827" s="15"/>
      <c r="AZ3827" s="10">
        <v>1</v>
      </c>
      <c r="BA3827" t="s">
        <v>22</v>
      </c>
      <c r="BB3827" t="s">
        <v>88</v>
      </c>
      <c r="BD3827" s="7" t="str">
        <f t="shared" si="118"/>
        <v>6632756491Shopee</v>
      </c>
    </row>
    <row r="3828" spans="2:58" ht="15" customHeight="1" x14ac:dyDescent="0.35">
      <c r="B3828" s="10" t="s">
        <v>17</v>
      </c>
      <c r="C3828" s="10" t="s">
        <v>806</v>
      </c>
      <c r="D3828" s="10" t="s">
        <v>65</v>
      </c>
      <c r="E3828" s="10" t="s">
        <v>66</v>
      </c>
      <c r="F3828" s="10" t="s">
        <v>6216</v>
      </c>
      <c r="G3828" s="137">
        <v>3932844962</v>
      </c>
      <c r="H3828" s="10" t="s">
        <v>12613</v>
      </c>
      <c r="I3828" s="10" t="s">
        <v>6217</v>
      </c>
      <c r="J3828" s="10" t="s">
        <v>846</v>
      </c>
      <c r="K3828" s="102" t="s">
        <v>847</v>
      </c>
      <c r="L3828" s="98">
        <f>IFERROR(VLOOKUP($F3828&amp;$C3828,Sales!$J:$W,9,0),0)</f>
        <v>0</v>
      </c>
      <c r="M3828" s="98">
        <f>IFERROR(VLOOKUP($F3828&amp;$C3828,Sales!$J:$W,10,0),0)</f>
        <v>0</v>
      </c>
      <c r="N3828" s="98">
        <f>IFERROR(VLOOKUP($F3828&amp;$C3828,Sales!$J:$W,11,0),0)</f>
        <v>0</v>
      </c>
      <c r="O3828" s="98">
        <f>IFERROR(VLOOKUP($F3828&amp;$C3828,Sales!$J:$W,12,0),0)</f>
        <v>0</v>
      </c>
      <c r="P3828" s="98">
        <f>IFERROR(VLOOKUP($F3828&amp;$C3828,Sales!$J:$W,13,0),0)</f>
        <v>0</v>
      </c>
      <c r="Q3828" s="98">
        <f>IFERROR(VLOOKUP($F3828&amp;$C3828,Sales!$A:$H,7,0),0)</f>
        <v>0</v>
      </c>
      <c r="R3828" s="41" t="str">
        <f t="shared" si="119"/>
        <v>ERROR</v>
      </c>
      <c r="S3828" s="15"/>
      <c r="T3828" s="15"/>
      <c r="U3828" s="15"/>
      <c r="V3828" s="15"/>
      <c r="W3828" s="15"/>
      <c r="X3828" s="15"/>
      <c r="Y3828" s="41"/>
      <c r="Z3828" s="41"/>
      <c r="AA3828" s="41"/>
      <c r="AB3828" s="15"/>
      <c r="AC3828" s="15"/>
      <c r="AD3828" s="15"/>
      <c r="AE3828" s="15"/>
      <c r="AF3828" s="15"/>
      <c r="AG3828" s="15"/>
      <c r="AH3828" s="15"/>
      <c r="AI3828" s="15"/>
      <c r="AJ3828" s="15"/>
      <c r="AK3828" s="15"/>
      <c r="AL3828" s="66"/>
      <c r="AM3828" s="66"/>
      <c r="AN3828" s="15"/>
      <c r="AO3828" s="15"/>
      <c r="AP3828" s="15"/>
      <c r="AQ3828" s="15"/>
      <c r="AR3828" s="15"/>
      <c r="AS3828" s="15"/>
      <c r="AT3828" s="15"/>
      <c r="AU3828" s="15"/>
      <c r="AV3828" s="15"/>
      <c r="AW3828" s="15"/>
      <c r="AX3828" s="15"/>
      <c r="AY3828" s="15"/>
      <c r="AZ3828" s="10">
        <v>1</v>
      </c>
      <c r="BA3828" t="s">
        <v>22</v>
      </c>
      <c r="BB3828" t="s">
        <v>88</v>
      </c>
      <c r="BD3828" s="7" t="str">
        <f t="shared" ref="BD3828:BD3891" si="120">G3828&amp;C3828</f>
        <v>3932844962Shopee</v>
      </c>
    </row>
    <row r="3829" spans="2:58" ht="15" customHeight="1" x14ac:dyDescent="0.35">
      <c r="B3829" s="10" t="s">
        <v>17</v>
      </c>
      <c r="C3829" s="10" t="s">
        <v>806</v>
      </c>
      <c r="D3829" s="10" t="s">
        <v>248</v>
      </c>
      <c r="E3829" s="10" t="s">
        <v>194</v>
      </c>
      <c r="F3829" s="10"/>
      <c r="G3829" s="137">
        <v>7856378643</v>
      </c>
      <c r="H3829" s="10" t="s">
        <v>12452</v>
      </c>
      <c r="I3829" s="10"/>
      <c r="J3829" s="10" t="s">
        <v>5692</v>
      </c>
      <c r="K3829" s="105" t="s">
        <v>10388</v>
      </c>
      <c r="L3829" s="98">
        <f>IFERROR(VLOOKUP($F3829&amp;$C3829,Sales!$J:$W,9,0),0)</f>
        <v>0</v>
      </c>
      <c r="M3829" s="98">
        <f>IFERROR(VLOOKUP($F3829&amp;$C3829,Sales!$J:$W,10,0),0)</f>
        <v>0</v>
      </c>
      <c r="N3829" s="98">
        <f>IFERROR(VLOOKUP($F3829&amp;$C3829,Sales!$J:$W,11,0),0)</f>
        <v>0</v>
      </c>
      <c r="O3829" s="98">
        <f>IFERROR(VLOOKUP($F3829&amp;$C3829,Sales!$J:$W,12,0),0)</f>
        <v>0</v>
      </c>
      <c r="P3829" s="98">
        <f>IFERROR(VLOOKUP($F3829&amp;$C3829,Sales!$J:$W,13,0),0)</f>
        <v>0</v>
      </c>
      <c r="Q3829" s="98">
        <f>IFERROR(VLOOKUP($F3829&amp;$C3829,Sales!$A:$H,7,0),0)</f>
        <v>0</v>
      </c>
      <c r="R3829" s="41" t="str">
        <f t="shared" si="119"/>
        <v>ERROR</v>
      </c>
      <c r="S3829" s="15"/>
      <c r="T3829" s="15"/>
      <c r="U3829" s="15"/>
      <c r="V3829" s="15"/>
      <c r="W3829" s="15"/>
      <c r="X3829" s="15"/>
      <c r="Y3829" s="41"/>
      <c r="Z3829" s="41"/>
      <c r="AA3829" s="41"/>
      <c r="AB3829" s="15"/>
      <c r="AC3829" s="15"/>
      <c r="AD3829" s="15"/>
      <c r="AE3829" s="15"/>
      <c r="AF3829" s="15"/>
      <c r="AG3829" s="15"/>
      <c r="AH3829" s="15"/>
      <c r="AI3829" s="15"/>
      <c r="AJ3829" s="15"/>
      <c r="AK3829" s="15"/>
      <c r="AL3829" s="15"/>
      <c r="AM3829" s="15"/>
      <c r="AN3829" s="15"/>
      <c r="AO3829" s="15"/>
      <c r="AP3829" s="15"/>
      <c r="AQ3829" s="15"/>
      <c r="AR3829" s="15"/>
      <c r="AS3829" s="15"/>
      <c r="AT3829" s="15"/>
      <c r="AU3829" s="15"/>
      <c r="AV3829" s="15"/>
      <c r="AW3829" s="15"/>
      <c r="AX3829" s="82"/>
      <c r="AY3829" s="82"/>
      <c r="AZ3829" s="10">
        <v>1</v>
      </c>
      <c r="BA3829" t="s">
        <v>22</v>
      </c>
      <c r="BB3829" t="s">
        <v>23</v>
      </c>
      <c r="BD3829" s="7" t="str">
        <f t="shared" si="120"/>
        <v>7856378643Shopee</v>
      </c>
    </row>
    <row r="3830" spans="2:58" ht="15" customHeight="1" x14ac:dyDescent="0.35">
      <c r="B3830" s="10" t="s">
        <v>17</v>
      </c>
      <c r="C3830" s="10" t="s">
        <v>806</v>
      </c>
      <c r="D3830" s="10" t="s">
        <v>248</v>
      </c>
      <c r="E3830" s="10" t="s">
        <v>194</v>
      </c>
      <c r="F3830" s="10"/>
      <c r="G3830" s="137">
        <v>6056378182</v>
      </c>
      <c r="H3830" s="10" t="s">
        <v>12454</v>
      </c>
      <c r="I3830" s="10"/>
      <c r="J3830" s="10" t="s">
        <v>5693</v>
      </c>
      <c r="K3830" s="105" t="s">
        <v>10309</v>
      </c>
      <c r="L3830" s="98">
        <f>IFERROR(VLOOKUP($F3830&amp;$C3830,Sales!$J:$W,9,0),0)</f>
        <v>0</v>
      </c>
      <c r="M3830" s="98">
        <f>IFERROR(VLOOKUP($F3830&amp;$C3830,Sales!$J:$W,10,0),0)</f>
        <v>0</v>
      </c>
      <c r="N3830" s="98">
        <f>IFERROR(VLOOKUP($F3830&amp;$C3830,Sales!$J:$W,11,0),0)</f>
        <v>0</v>
      </c>
      <c r="O3830" s="98">
        <f>IFERROR(VLOOKUP($F3830&amp;$C3830,Sales!$J:$W,12,0),0)</f>
        <v>0</v>
      </c>
      <c r="P3830" s="98">
        <f>IFERROR(VLOOKUP($F3830&amp;$C3830,Sales!$J:$W,13,0),0)</f>
        <v>0</v>
      </c>
      <c r="Q3830" s="98">
        <f>IFERROR(VLOOKUP($F3830&amp;$C3830,Sales!$A:$H,7,0),0)</f>
        <v>0</v>
      </c>
      <c r="R3830" s="41" t="str">
        <f t="shared" si="119"/>
        <v>ERROR</v>
      </c>
      <c r="S3830" s="15"/>
      <c r="T3830" s="15"/>
      <c r="U3830" s="15"/>
      <c r="V3830" s="15"/>
      <c r="W3830" s="15"/>
      <c r="X3830" s="15"/>
      <c r="Y3830" s="41"/>
      <c r="Z3830" s="41"/>
      <c r="AA3830" s="41"/>
      <c r="AB3830" s="15"/>
      <c r="AC3830" s="15"/>
      <c r="AD3830" s="15"/>
      <c r="AE3830" s="15"/>
      <c r="AF3830" s="15"/>
      <c r="AG3830" s="15"/>
      <c r="AH3830" s="15"/>
      <c r="AI3830" s="15"/>
      <c r="AJ3830" s="15"/>
      <c r="AK3830" s="15"/>
      <c r="AL3830" s="15"/>
      <c r="AM3830" s="15"/>
      <c r="AN3830" s="15"/>
      <c r="AO3830" s="15"/>
      <c r="AP3830" s="15"/>
      <c r="AQ3830" s="15"/>
      <c r="AR3830" s="15"/>
      <c r="AS3830" s="15"/>
      <c r="AT3830" s="15"/>
      <c r="AU3830" s="15"/>
      <c r="AV3830" s="15"/>
      <c r="AW3830" s="15"/>
      <c r="AX3830" s="82"/>
      <c r="AY3830" s="82"/>
      <c r="AZ3830" s="10">
        <v>1</v>
      </c>
      <c r="BA3830" t="s">
        <v>22</v>
      </c>
      <c r="BB3830" t="s">
        <v>23</v>
      </c>
      <c r="BD3830" s="7" t="str">
        <f t="shared" si="120"/>
        <v>6056378182Shopee</v>
      </c>
    </row>
    <row r="3831" spans="2:58" ht="15" customHeight="1" x14ac:dyDescent="0.35">
      <c r="B3831" s="10" t="s">
        <v>17</v>
      </c>
      <c r="C3831" s="10" t="s">
        <v>806</v>
      </c>
      <c r="D3831" s="10" t="s">
        <v>248</v>
      </c>
      <c r="E3831" s="10" t="s">
        <v>194</v>
      </c>
      <c r="F3831" s="10" t="s">
        <v>6083</v>
      </c>
      <c r="G3831" s="137">
        <v>6233621732</v>
      </c>
      <c r="H3831" s="10" t="s">
        <v>12513</v>
      </c>
      <c r="I3831" s="10" t="s">
        <v>6284</v>
      </c>
      <c r="J3831" s="10" t="s">
        <v>6285</v>
      </c>
      <c r="K3831" s="105" t="s">
        <v>6141</v>
      </c>
      <c r="L3831" s="98">
        <f>IFERROR(VLOOKUP($F3831&amp;$C3831,Sales!$J:$W,9,0),0)</f>
        <v>0</v>
      </c>
      <c r="M3831" s="98">
        <f>IFERROR(VLOOKUP($F3831&amp;$C3831,Sales!$J:$W,10,0),0)</f>
        <v>0</v>
      </c>
      <c r="N3831" s="98">
        <f>IFERROR(VLOOKUP($F3831&amp;$C3831,Sales!$J:$W,11,0),0)</f>
        <v>0</v>
      </c>
      <c r="O3831" s="98">
        <f>IFERROR(VLOOKUP($F3831&amp;$C3831,Sales!$J:$W,12,0),0)</f>
        <v>0</v>
      </c>
      <c r="P3831" s="98">
        <f>IFERROR(VLOOKUP($F3831&amp;$C3831,Sales!$J:$W,13,0),0)</f>
        <v>0</v>
      </c>
      <c r="Q3831" s="98">
        <f>IFERROR(VLOOKUP($F3831&amp;$C3831,Sales!$A:$H,7,0),0)</f>
        <v>0</v>
      </c>
      <c r="R3831" s="41" t="str">
        <f t="shared" si="119"/>
        <v>ERROR</v>
      </c>
      <c r="S3831" s="15"/>
      <c r="T3831" s="15"/>
      <c r="U3831" s="15"/>
      <c r="V3831" s="15"/>
      <c r="W3831" s="15"/>
      <c r="X3831" s="15"/>
      <c r="Y3831" s="41"/>
      <c r="Z3831" s="41"/>
      <c r="AA3831" s="41"/>
      <c r="AB3831" s="15"/>
      <c r="AC3831" s="15"/>
      <c r="AD3831" s="15"/>
      <c r="AE3831" s="15"/>
      <c r="AF3831" s="15"/>
      <c r="AG3831" s="15"/>
      <c r="AH3831" s="15"/>
      <c r="AI3831" s="15"/>
      <c r="AJ3831" s="15"/>
      <c r="AK3831" s="15"/>
      <c r="AL3831" s="15"/>
      <c r="AM3831" s="15"/>
      <c r="AN3831" s="15"/>
      <c r="AO3831" s="15"/>
      <c r="AP3831" s="15"/>
      <c r="AQ3831" s="15"/>
      <c r="AR3831" s="15"/>
      <c r="AS3831" s="15"/>
      <c r="AT3831" s="15"/>
      <c r="AU3831" s="15"/>
      <c r="AV3831" s="15"/>
      <c r="AW3831" s="15"/>
      <c r="AX3831" s="82"/>
      <c r="AY3831" s="82"/>
      <c r="AZ3831" s="10">
        <v>1</v>
      </c>
      <c r="BA3831" t="s">
        <v>22</v>
      </c>
      <c r="BB3831" t="s">
        <v>23</v>
      </c>
      <c r="BD3831" s="7" t="str">
        <f t="shared" si="120"/>
        <v>6233621732Shopee</v>
      </c>
    </row>
    <row r="3832" spans="2:58" ht="15" customHeight="1" x14ac:dyDescent="0.35">
      <c r="B3832" s="10" t="s">
        <v>17</v>
      </c>
      <c r="C3832" s="10" t="s">
        <v>806</v>
      </c>
      <c r="D3832" s="10" t="s">
        <v>248</v>
      </c>
      <c r="E3832" s="10" t="s">
        <v>194</v>
      </c>
      <c r="F3832" s="10" t="s">
        <v>287</v>
      </c>
      <c r="G3832" s="137">
        <v>3614159045</v>
      </c>
      <c r="H3832" s="10" t="s">
        <v>12168</v>
      </c>
      <c r="I3832" s="10" t="s">
        <v>288</v>
      </c>
      <c r="J3832" s="10" t="s">
        <v>1102</v>
      </c>
      <c r="K3832" s="105" t="s">
        <v>1103</v>
      </c>
      <c r="L3832" s="98">
        <f>IFERROR(VLOOKUP($F3832&amp;$C3832,Sales!$J:$W,9,0),0)</f>
        <v>0</v>
      </c>
      <c r="M3832" s="98">
        <f>IFERROR(VLOOKUP($F3832&amp;$C3832,Sales!$J:$W,10,0),0)</f>
        <v>0</v>
      </c>
      <c r="N3832" s="98">
        <f>IFERROR(VLOOKUP($F3832&amp;$C3832,Sales!$J:$W,11,0),0)</f>
        <v>0</v>
      </c>
      <c r="O3832" s="98">
        <f>IFERROR(VLOOKUP($F3832&amp;$C3832,Sales!$J:$W,12,0),0)</f>
        <v>0</v>
      </c>
      <c r="P3832" s="98">
        <f>IFERROR(VLOOKUP($F3832&amp;$C3832,Sales!$J:$W,13,0),0)</f>
        <v>0</v>
      </c>
      <c r="Q3832" s="98">
        <f>IFERROR(VLOOKUP($F3832&amp;$C3832,Sales!$A:$H,7,0),0)</f>
        <v>0</v>
      </c>
      <c r="R3832" s="41" t="str">
        <f t="shared" si="119"/>
        <v>ERROR</v>
      </c>
      <c r="S3832" s="15"/>
      <c r="T3832" s="15"/>
      <c r="U3832" s="15"/>
      <c r="V3832" s="15"/>
      <c r="W3832" s="15"/>
      <c r="X3832" s="15"/>
      <c r="Y3832" s="41"/>
      <c r="Z3832" s="41"/>
      <c r="AA3832" s="41"/>
      <c r="AB3832" s="15"/>
      <c r="AC3832" s="15"/>
      <c r="AD3832" s="15"/>
      <c r="AE3832" s="15"/>
      <c r="AF3832" s="15"/>
      <c r="AG3832" s="15"/>
      <c r="AH3832" s="15"/>
      <c r="AI3832" s="15"/>
      <c r="AJ3832" s="15"/>
      <c r="AK3832" s="15"/>
      <c r="AL3832" s="15"/>
      <c r="AM3832" s="15"/>
      <c r="AN3832" s="15"/>
      <c r="AO3832" s="15"/>
      <c r="AP3832" s="15"/>
      <c r="AQ3832" s="15"/>
      <c r="AR3832" s="15"/>
      <c r="AS3832" s="15"/>
      <c r="AT3832" s="15"/>
      <c r="AU3832" s="15"/>
      <c r="AV3832" s="15"/>
      <c r="AW3832" s="15"/>
      <c r="AX3832" s="82"/>
      <c r="AY3832" s="82"/>
      <c r="AZ3832" s="10">
        <v>1</v>
      </c>
      <c r="BA3832" t="s">
        <v>22</v>
      </c>
      <c r="BB3832" t="s">
        <v>23</v>
      </c>
      <c r="BD3832" s="7" t="str">
        <f t="shared" si="120"/>
        <v>3614159045Shopee</v>
      </c>
    </row>
    <row r="3833" spans="2:58" ht="15" customHeight="1" x14ac:dyDescent="0.35">
      <c r="B3833" s="10" t="s">
        <v>17</v>
      </c>
      <c r="C3833" s="10" t="s">
        <v>806</v>
      </c>
      <c r="D3833" s="10" t="s">
        <v>65</v>
      </c>
      <c r="E3833" s="10" t="s">
        <v>66</v>
      </c>
      <c r="F3833" s="10" t="s">
        <v>6283</v>
      </c>
      <c r="G3833" s="137">
        <v>6830546942</v>
      </c>
      <c r="H3833" s="10" t="s">
        <v>12614</v>
      </c>
      <c r="I3833" s="10" t="s">
        <v>6221</v>
      </c>
      <c r="J3833" s="10" t="s">
        <v>3651</v>
      </c>
      <c r="K3833" s="102" t="s">
        <v>854</v>
      </c>
      <c r="L3833" s="98">
        <f>IFERROR(VLOOKUP($F3833&amp;$C3833,Sales!$J:$W,9,0),0)</f>
        <v>0</v>
      </c>
      <c r="M3833" s="98">
        <f>IFERROR(VLOOKUP($F3833&amp;$C3833,Sales!$J:$W,10,0),0)</f>
        <v>0</v>
      </c>
      <c r="N3833" s="98">
        <f>IFERROR(VLOOKUP($F3833&amp;$C3833,Sales!$J:$W,11,0),0)</f>
        <v>0</v>
      </c>
      <c r="O3833" s="98">
        <f>IFERROR(VLOOKUP($F3833&amp;$C3833,Sales!$J:$W,12,0),0)</f>
        <v>0</v>
      </c>
      <c r="P3833" s="98">
        <f>IFERROR(VLOOKUP($F3833&amp;$C3833,Sales!$J:$W,13,0),0)</f>
        <v>0</v>
      </c>
      <c r="Q3833" s="98">
        <f>IFERROR(VLOOKUP($F3833&amp;$C3833,Sales!$A:$H,7,0),0)</f>
        <v>0</v>
      </c>
      <c r="R3833" s="41" t="str">
        <f t="shared" si="119"/>
        <v>ERROR</v>
      </c>
      <c r="S3833" s="15"/>
      <c r="T3833" s="15"/>
      <c r="U3833" s="15"/>
      <c r="V3833" s="15"/>
      <c r="W3833" s="15"/>
      <c r="X3833" s="15"/>
      <c r="Y3833" s="41"/>
      <c r="Z3833" s="41"/>
      <c r="AA3833" s="41"/>
      <c r="AB3833" s="15"/>
      <c r="AC3833" s="15"/>
      <c r="AD3833" s="15"/>
      <c r="AE3833" s="15"/>
      <c r="AF3833" s="15"/>
      <c r="AG3833" s="15"/>
      <c r="AH3833" s="15"/>
      <c r="AI3833" s="15"/>
      <c r="AJ3833" s="15"/>
      <c r="AK3833" s="15"/>
      <c r="AL3833" s="66"/>
      <c r="AM3833" s="66"/>
      <c r="AN3833" s="15"/>
      <c r="AO3833" s="15"/>
      <c r="AP3833" s="15"/>
      <c r="AQ3833" s="15"/>
      <c r="AR3833" s="15"/>
      <c r="AS3833" s="15"/>
      <c r="AT3833" s="15"/>
      <c r="AU3833" s="15"/>
      <c r="AV3833" s="15"/>
      <c r="AW3833" s="15"/>
      <c r="AX3833" s="15"/>
      <c r="AY3833" s="15"/>
      <c r="AZ3833" s="10">
        <v>1</v>
      </c>
      <c r="BA3833" t="s">
        <v>22</v>
      </c>
      <c r="BB3833" t="s">
        <v>88</v>
      </c>
      <c r="BD3833" s="7" t="str">
        <f t="shared" si="120"/>
        <v>6830546942Shopee</v>
      </c>
    </row>
    <row r="3834" spans="2:58" ht="15" customHeight="1" x14ac:dyDescent="0.35">
      <c r="B3834" s="10" t="s">
        <v>17</v>
      </c>
      <c r="C3834" s="10" t="s">
        <v>806</v>
      </c>
      <c r="D3834" s="10" t="s">
        <v>65</v>
      </c>
      <c r="E3834" s="10" t="s">
        <v>66</v>
      </c>
      <c r="F3834" s="10" t="s">
        <v>2117</v>
      </c>
      <c r="G3834" s="137">
        <v>6132750304</v>
      </c>
      <c r="H3834" s="10" t="s">
        <v>12377</v>
      </c>
      <c r="I3834" s="10" t="s">
        <v>6207</v>
      </c>
      <c r="J3834" s="10" t="s">
        <v>861</v>
      </c>
      <c r="K3834" s="102" t="s">
        <v>10311</v>
      </c>
      <c r="L3834" s="98">
        <f>IFERROR(VLOOKUP($F3834&amp;$C3834,Sales!$J:$W,9,0),0)</f>
        <v>0</v>
      </c>
      <c r="M3834" s="98">
        <f>IFERROR(VLOOKUP($F3834&amp;$C3834,Sales!$J:$W,10,0),0)</f>
        <v>0</v>
      </c>
      <c r="N3834" s="98">
        <f>IFERROR(VLOOKUP($F3834&amp;$C3834,Sales!$J:$W,11,0),0)</f>
        <v>0</v>
      </c>
      <c r="O3834" s="98">
        <f>IFERROR(VLOOKUP($F3834&amp;$C3834,Sales!$J:$W,12,0),0)</f>
        <v>0</v>
      </c>
      <c r="P3834" s="98">
        <f>IFERROR(VLOOKUP($F3834&amp;$C3834,Sales!$J:$W,13,0),0)</f>
        <v>0</v>
      </c>
      <c r="Q3834" s="98">
        <f>IFERROR(VLOOKUP($F3834&amp;$C3834,Sales!$A:$H,7,0),0)</f>
        <v>0</v>
      </c>
      <c r="R3834" s="41" t="str">
        <f t="shared" si="119"/>
        <v>ERROR</v>
      </c>
      <c r="S3834" s="66"/>
      <c r="T3834" s="15"/>
      <c r="U3834" s="15"/>
      <c r="V3834" s="15"/>
      <c r="W3834" s="15"/>
      <c r="X3834" s="15"/>
      <c r="Y3834" s="41"/>
      <c r="Z3834" s="41"/>
      <c r="AA3834" s="41"/>
      <c r="AB3834" s="15"/>
      <c r="AC3834" s="15"/>
      <c r="AD3834" s="15"/>
      <c r="AE3834" s="15"/>
      <c r="AF3834" s="15"/>
      <c r="AG3834" s="15"/>
      <c r="AH3834" s="15"/>
      <c r="AI3834" s="15"/>
      <c r="AJ3834" s="15"/>
      <c r="AK3834" s="15"/>
      <c r="AL3834" s="15"/>
      <c r="AM3834" s="15"/>
      <c r="AN3834" s="15"/>
      <c r="AO3834" s="15"/>
      <c r="AP3834" s="15"/>
      <c r="AQ3834" s="66"/>
      <c r="AR3834" s="66"/>
      <c r="AS3834" s="66"/>
      <c r="AT3834" s="66"/>
      <c r="AU3834" s="66"/>
      <c r="AV3834" s="66"/>
      <c r="AW3834" s="15"/>
      <c r="AX3834" s="15"/>
      <c r="AY3834" s="15"/>
      <c r="AZ3834" s="10">
        <v>1</v>
      </c>
      <c r="BA3834" t="s">
        <v>22</v>
      </c>
      <c r="BB3834" t="s">
        <v>88</v>
      </c>
      <c r="BD3834" s="7" t="str">
        <f t="shared" si="120"/>
        <v>6132750304Shopee</v>
      </c>
      <c r="BE3834" s="81">
        <v>44820</v>
      </c>
      <c r="BF3834" t="s">
        <v>13661</v>
      </c>
    </row>
    <row r="3835" spans="2:58" ht="15" customHeight="1" x14ac:dyDescent="0.35">
      <c r="B3835" s="10" t="s">
        <v>17</v>
      </c>
      <c r="C3835" s="10" t="s">
        <v>806</v>
      </c>
      <c r="D3835" s="10" t="s">
        <v>248</v>
      </c>
      <c r="E3835" s="10" t="s">
        <v>194</v>
      </c>
      <c r="F3835" s="10" t="s">
        <v>283</v>
      </c>
      <c r="G3835" s="137">
        <v>4314064014</v>
      </c>
      <c r="H3835" s="10" t="s">
        <v>12169</v>
      </c>
      <c r="I3835" s="10" t="s">
        <v>284</v>
      </c>
      <c r="J3835" s="10" t="s">
        <v>1109</v>
      </c>
      <c r="K3835" s="105" t="s">
        <v>1110</v>
      </c>
      <c r="L3835" s="98">
        <f>IFERROR(VLOOKUP($F3835&amp;$C3835,Sales!$J:$W,9,0),0)</f>
        <v>0</v>
      </c>
      <c r="M3835" s="98">
        <f>IFERROR(VLOOKUP($F3835&amp;$C3835,Sales!$J:$W,10,0),0)</f>
        <v>0</v>
      </c>
      <c r="N3835" s="98">
        <f>IFERROR(VLOOKUP($F3835&amp;$C3835,Sales!$J:$W,11,0),0)</f>
        <v>0</v>
      </c>
      <c r="O3835" s="98">
        <f>IFERROR(VLOOKUP($F3835&amp;$C3835,Sales!$J:$W,12,0),0)</f>
        <v>0</v>
      </c>
      <c r="P3835" s="98">
        <f>IFERROR(VLOOKUP($F3835&amp;$C3835,Sales!$J:$W,13,0),0)</f>
        <v>0</v>
      </c>
      <c r="Q3835" s="98">
        <f>IFERROR(VLOOKUP($F3835&amp;$C3835,Sales!$A:$H,7,0),0)</f>
        <v>0</v>
      </c>
      <c r="R3835" s="41" t="str">
        <f t="shared" si="119"/>
        <v>ERROR</v>
      </c>
      <c r="S3835" s="15"/>
      <c r="T3835" s="15"/>
      <c r="U3835" s="15"/>
      <c r="V3835" s="15"/>
      <c r="W3835" s="15"/>
      <c r="X3835" s="15"/>
      <c r="Y3835" s="41"/>
      <c r="Z3835" s="41"/>
      <c r="AA3835" s="41"/>
      <c r="AB3835" s="15"/>
      <c r="AC3835" s="15"/>
      <c r="AD3835" s="15"/>
      <c r="AE3835" s="15"/>
      <c r="AF3835" s="15"/>
      <c r="AG3835" s="15"/>
      <c r="AH3835" s="15"/>
      <c r="AI3835" s="15"/>
      <c r="AJ3835" s="15"/>
      <c r="AK3835" s="15"/>
      <c r="AL3835" s="15"/>
      <c r="AM3835" s="15"/>
      <c r="AN3835" s="15"/>
      <c r="AO3835" s="15"/>
      <c r="AP3835" s="15"/>
      <c r="AQ3835" s="15"/>
      <c r="AR3835" s="15"/>
      <c r="AS3835" s="15"/>
      <c r="AT3835" s="15"/>
      <c r="AU3835" s="15"/>
      <c r="AV3835" s="15"/>
      <c r="AW3835" s="15"/>
      <c r="AX3835" s="82"/>
      <c r="AY3835" s="82"/>
      <c r="AZ3835" s="10">
        <v>1</v>
      </c>
      <c r="BA3835" t="s">
        <v>22</v>
      </c>
      <c r="BB3835" t="s">
        <v>23</v>
      </c>
      <c r="BD3835" s="7" t="str">
        <f t="shared" si="120"/>
        <v>4314064014Shopee</v>
      </c>
    </row>
    <row r="3836" spans="2:58" ht="15" customHeight="1" x14ac:dyDescent="0.35">
      <c r="B3836" s="10" t="s">
        <v>17</v>
      </c>
      <c r="C3836" s="10" t="s">
        <v>806</v>
      </c>
      <c r="D3836" s="10" t="s">
        <v>248</v>
      </c>
      <c r="E3836" s="10" t="s">
        <v>194</v>
      </c>
      <c r="F3836" s="10" t="s">
        <v>257</v>
      </c>
      <c r="G3836" s="137">
        <v>2753563904</v>
      </c>
      <c r="H3836" s="10" t="s">
        <v>12170</v>
      </c>
      <c r="I3836" s="10" t="s">
        <v>258</v>
      </c>
      <c r="J3836" s="10" t="s">
        <v>3772</v>
      </c>
      <c r="K3836" s="102" t="s">
        <v>1125</v>
      </c>
      <c r="L3836" s="98">
        <f>IFERROR(VLOOKUP($F3836&amp;$C3836,Sales!$J:$W,9,0),0)</f>
        <v>0</v>
      </c>
      <c r="M3836" s="98">
        <f>IFERROR(VLOOKUP($F3836&amp;$C3836,Sales!$J:$W,10,0),0)</f>
        <v>0</v>
      </c>
      <c r="N3836" s="98">
        <f>IFERROR(VLOOKUP($F3836&amp;$C3836,Sales!$J:$W,11,0),0)</f>
        <v>0</v>
      </c>
      <c r="O3836" s="98">
        <f>IFERROR(VLOOKUP($F3836&amp;$C3836,Sales!$J:$W,12,0),0)</f>
        <v>0</v>
      </c>
      <c r="P3836" s="98">
        <f>IFERROR(VLOOKUP($F3836&amp;$C3836,Sales!$J:$W,13,0),0)</f>
        <v>0</v>
      </c>
      <c r="Q3836" s="98">
        <f>IFERROR(VLOOKUP($F3836&amp;$C3836,Sales!$A:$H,7,0),0)</f>
        <v>0</v>
      </c>
      <c r="R3836" s="41" t="str">
        <f t="shared" si="119"/>
        <v>ERROR</v>
      </c>
      <c r="S3836" s="15"/>
      <c r="T3836" s="15"/>
      <c r="U3836" s="15"/>
      <c r="V3836" s="15"/>
      <c r="W3836" s="15"/>
      <c r="X3836" s="15"/>
      <c r="Y3836" s="41"/>
      <c r="Z3836" s="41"/>
      <c r="AA3836" s="41"/>
      <c r="AB3836" s="15"/>
      <c r="AC3836" s="15"/>
      <c r="AD3836" s="15"/>
      <c r="AE3836" s="15"/>
      <c r="AF3836" s="15"/>
      <c r="AG3836" s="15"/>
      <c r="AH3836" s="15"/>
      <c r="AI3836" s="15"/>
      <c r="AJ3836" s="15"/>
      <c r="AK3836" s="15"/>
      <c r="AL3836" s="15"/>
      <c r="AM3836" s="15"/>
      <c r="AN3836" s="15"/>
      <c r="AO3836" s="15"/>
      <c r="AP3836" s="15"/>
      <c r="AQ3836" s="15"/>
      <c r="AR3836" s="15"/>
      <c r="AS3836" s="15"/>
      <c r="AT3836" s="15"/>
      <c r="AU3836" s="15"/>
      <c r="AV3836" s="15"/>
      <c r="AW3836" s="15"/>
      <c r="AX3836" s="82"/>
      <c r="AY3836" s="82"/>
      <c r="AZ3836" s="10">
        <v>1</v>
      </c>
      <c r="BA3836" t="s">
        <v>22</v>
      </c>
      <c r="BB3836" t="s">
        <v>23</v>
      </c>
      <c r="BD3836" s="7" t="str">
        <f t="shared" si="120"/>
        <v>2753563904Shopee</v>
      </c>
    </row>
    <row r="3837" spans="2:58" ht="15" customHeight="1" x14ac:dyDescent="0.35">
      <c r="B3837" s="10" t="s">
        <v>17</v>
      </c>
      <c r="C3837" s="10" t="s">
        <v>806</v>
      </c>
      <c r="D3837" s="10" t="s">
        <v>248</v>
      </c>
      <c r="E3837" s="10" t="s">
        <v>194</v>
      </c>
      <c r="F3837" s="10" t="s">
        <v>276</v>
      </c>
      <c r="G3837" s="137">
        <v>5414063936</v>
      </c>
      <c r="H3837" s="10" t="s">
        <v>12171</v>
      </c>
      <c r="I3837" s="10" t="s">
        <v>277</v>
      </c>
      <c r="J3837" s="10" t="s">
        <v>3773</v>
      </c>
      <c r="K3837" s="102" t="s">
        <v>1132</v>
      </c>
      <c r="L3837" s="98">
        <f>IFERROR(VLOOKUP($F3837&amp;$C3837,Sales!$J:$W,9,0),0)</f>
        <v>0</v>
      </c>
      <c r="M3837" s="98">
        <f>IFERROR(VLOOKUP($F3837&amp;$C3837,Sales!$J:$W,10,0),0)</f>
        <v>0</v>
      </c>
      <c r="N3837" s="98">
        <f>IFERROR(VLOOKUP($F3837&amp;$C3837,Sales!$J:$W,11,0),0)</f>
        <v>0</v>
      </c>
      <c r="O3837" s="98">
        <f>IFERROR(VLOOKUP($F3837&amp;$C3837,Sales!$J:$W,12,0),0)</f>
        <v>0</v>
      </c>
      <c r="P3837" s="98">
        <f>IFERROR(VLOOKUP($F3837&amp;$C3837,Sales!$J:$W,13,0),0)</f>
        <v>0</v>
      </c>
      <c r="Q3837" s="98">
        <f>IFERROR(VLOOKUP($F3837&amp;$C3837,Sales!$A:$H,7,0),0)</f>
        <v>0</v>
      </c>
      <c r="R3837" s="41" t="str">
        <f t="shared" si="119"/>
        <v>ERROR</v>
      </c>
      <c r="S3837" s="15"/>
      <c r="T3837" s="15"/>
      <c r="U3837" s="15"/>
      <c r="V3837" s="15"/>
      <c r="W3837" s="15"/>
      <c r="X3837" s="15"/>
      <c r="Y3837" s="41"/>
      <c r="Z3837" s="41"/>
      <c r="AA3837" s="41"/>
      <c r="AB3837" s="15"/>
      <c r="AC3837" s="15"/>
      <c r="AD3837" s="15"/>
      <c r="AE3837" s="15"/>
      <c r="AF3837" s="15"/>
      <c r="AG3837" s="15"/>
      <c r="AH3837" s="15"/>
      <c r="AI3837" s="15"/>
      <c r="AJ3837" s="15"/>
      <c r="AK3837" s="15"/>
      <c r="AL3837" s="15"/>
      <c r="AM3837" s="15"/>
      <c r="AN3837" s="15"/>
      <c r="AO3837" s="15"/>
      <c r="AP3837" s="15"/>
      <c r="AQ3837" s="15"/>
      <c r="AR3837" s="15"/>
      <c r="AS3837" s="15"/>
      <c r="AT3837" s="15"/>
      <c r="AU3837" s="15"/>
      <c r="AV3837" s="15"/>
      <c r="AW3837" s="15"/>
      <c r="AX3837" s="82"/>
      <c r="AY3837" s="82"/>
      <c r="AZ3837" s="10">
        <v>1</v>
      </c>
      <c r="BA3837" t="s">
        <v>22</v>
      </c>
      <c r="BB3837" t="s">
        <v>23</v>
      </c>
      <c r="BD3837" s="7" t="str">
        <f t="shared" si="120"/>
        <v>5414063936Shopee</v>
      </c>
    </row>
    <row r="3838" spans="2:58" ht="15" customHeight="1" x14ac:dyDescent="0.35">
      <c r="B3838" s="10" t="s">
        <v>17</v>
      </c>
      <c r="C3838" s="10" t="s">
        <v>806</v>
      </c>
      <c r="D3838" s="10" t="s">
        <v>248</v>
      </c>
      <c r="E3838" s="10" t="s">
        <v>194</v>
      </c>
      <c r="F3838" s="10" t="s">
        <v>291</v>
      </c>
      <c r="G3838" s="137">
        <v>6114063708</v>
      </c>
      <c r="H3838" s="10" t="s">
        <v>12172</v>
      </c>
      <c r="I3838" s="10" t="s">
        <v>292</v>
      </c>
      <c r="J3838" s="10" t="s">
        <v>3774</v>
      </c>
      <c r="K3838" s="102" t="s">
        <v>1133</v>
      </c>
      <c r="L3838" s="98">
        <f>IFERROR(VLOOKUP($F3838&amp;$C3838,Sales!$J:$W,9,0),0)</f>
        <v>0</v>
      </c>
      <c r="M3838" s="98">
        <f>IFERROR(VLOOKUP($F3838&amp;$C3838,Sales!$J:$W,10,0),0)</f>
        <v>0</v>
      </c>
      <c r="N3838" s="98">
        <f>IFERROR(VLOOKUP($F3838&amp;$C3838,Sales!$J:$W,11,0),0)</f>
        <v>0</v>
      </c>
      <c r="O3838" s="98">
        <f>IFERROR(VLOOKUP($F3838&amp;$C3838,Sales!$J:$W,12,0),0)</f>
        <v>0</v>
      </c>
      <c r="P3838" s="98">
        <f>IFERROR(VLOOKUP($F3838&amp;$C3838,Sales!$J:$W,13,0),0)</f>
        <v>0</v>
      </c>
      <c r="Q3838" s="98">
        <f>IFERROR(VLOOKUP($F3838&amp;$C3838,Sales!$A:$H,7,0),0)</f>
        <v>0</v>
      </c>
      <c r="R3838" s="41" t="str">
        <f t="shared" si="119"/>
        <v>ERROR</v>
      </c>
      <c r="S3838" s="15"/>
      <c r="T3838" s="15"/>
      <c r="U3838" s="15"/>
      <c r="V3838" s="15"/>
      <c r="W3838" s="15"/>
      <c r="X3838" s="15"/>
      <c r="Y3838" s="41"/>
      <c r="Z3838" s="41"/>
      <c r="AA3838" s="41"/>
      <c r="AB3838" s="15"/>
      <c r="AC3838" s="15"/>
      <c r="AD3838" s="15"/>
      <c r="AE3838" s="15"/>
      <c r="AF3838" s="15"/>
      <c r="AG3838" s="15"/>
      <c r="AH3838" s="15"/>
      <c r="AI3838" s="15"/>
      <c r="AJ3838" s="15"/>
      <c r="AK3838" s="15"/>
      <c r="AL3838" s="15"/>
      <c r="AM3838" s="15"/>
      <c r="AN3838" s="15"/>
      <c r="AO3838" s="15"/>
      <c r="AP3838" s="15"/>
      <c r="AQ3838" s="15"/>
      <c r="AR3838" s="15"/>
      <c r="AS3838" s="15"/>
      <c r="AT3838" s="15"/>
      <c r="AU3838" s="15"/>
      <c r="AV3838" s="15"/>
      <c r="AW3838" s="15"/>
      <c r="AX3838" s="82"/>
      <c r="AY3838" s="82"/>
      <c r="AZ3838" s="10">
        <v>1</v>
      </c>
      <c r="BA3838" t="s">
        <v>22</v>
      </c>
      <c r="BB3838" t="s">
        <v>23</v>
      </c>
      <c r="BD3838" s="7" t="str">
        <f t="shared" si="120"/>
        <v>6114063708Shopee</v>
      </c>
    </row>
    <row r="3839" spans="2:58" ht="15" customHeight="1" x14ac:dyDescent="0.35">
      <c r="B3839" s="10" t="s">
        <v>17</v>
      </c>
      <c r="C3839" s="10" t="s">
        <v>806</v>
      </c>
      <c r="D3839" s="10" t="s">
        <v>65</v>
      </c>
      <c r="E3839" s="10" t="s">
        <v>66</v>
      </c>
      <c r="F3839" s="10" t="s">
        <v>6208</v>
      </c>
      <c r="G3839" s="137">
        <v>3432844032</v>
      </c>
      <c r="H3839" s="10" t="s">
        <v>12615</v>
      </c>
      <c r="I3839" s="10" t="s">
        <v>6209</v>
      </c>
      <c r="J3839" s="10" t="s">
        <v>866</v>
      </c>
      <c r="K3839" s="102" t="s">
        <v>867</v>
      </c>
      <c r="L3839" s="98">
        <f>IFERROR(VLOOKUP($F3839&amp;$C3839,Sales!$J:$W,9,0),0)</f>
        <v>0</v>
      </c>
      <c r="M3839" s="98">
        <f>IFERROR(VLOOKUP($F3839&amp;$C3839,Sales!$J:$W,10,0),0)</f>
        <v>0</v>
      </c>
      <c r="N3839" s="98">
        <f>IFERROR(VLOOKUP($F3839&amp;$C3839,Sales!$J:$W,11,0),0)</f>
        <v>0</v>
      </c>
      <c r="O3839" s="98">
        <f>IFERROR(VLOOKUP($F3839&amp;$C3839,Sales!$J:$W,12,0),0)</f>
        <v>0</v>
      </c>
      <c r="P3839" s="98">
        <f>IFERROR(VLOOKUP($F3839&amp;$C3839,Sales!$J:$W,13,0),0)</f>
        <v>0</v>
      </c>
      <c r="Q3839" s="98">
        <f>IFERROR(VLOOKUP($F3839&amp;$C3839,Sales!$A:$H,7,0),0)</f>
        <v>0</v>
      </c>
      <c r="R3839" s="41" t="str">
        <f t="shared" si="119"/>
        <v>ERROR</v>
      </c>
      <c r="S3839" s="15"/>
      <c r="T3839" s="15"/>
      <c r="U3839" s="15"/>
      <c r="V3839" s="15"/>
      <c r="W3839" s="15"/>
      <c r="X3839" s="15"/>
      <c r="Y3839" s="41"/>
      <c r="Z3839" s="41"/>
      <c r="AA3839" s="41"/>
      <c r="AB3839" s="15"/>
      <c r="AC3839" s="15"/>
      <c r="AD3839" s="15"/>
      <c r="AE3839" s="15"/>
      <c r="AF3839" s="15"/>
      <c r="AG3839" s="15"/>
      <c r="AH3839" s="15"/>
      <c r="AI3839" s="15"/>
      <c r="AJ3839" s="15"/>
      <c r="AK3839" s="15"/>
      <c r="AL3839" s="66"/>
      <c r="AM3839" s="66"/>
      <c r="AN3839" s="15"/>
      <c r="AO3839" s="15"/>
      <c r="AP3839" s="15"/>
      <c r="AQ3839" s="15"/>
      <c r="AR3839" s="15"/>
      <c r="AS3839" s="15"/>
      <c r="AT3839" s="15"/>
      <c r="AU3839" s="15"/>
      <c r="AV3839" s="15"/>
      <c r="AW3839" s="15"/>
      <c r="AX3839" s="15"/>
      <c r="AY3839" s="15"/>
      <c r="AZ3839" s="10">
        <v>1</v>
      </c>
      <c r="BA3839" t="s">
        <v>22</v>
      </c>
      <c r="BB3839" t="s">
        <v>88</v>
      </c>
      <c r="BD3839" s="7" t="str">
        <f t="shared" si="120"/>
        <v>3432844032Shopee</v>
      </c>
    </row>
    <row r="3840" spans="2:58" ht="15" customHeight="1" x14ac:dyDescent="0.35">
      <c r="B3840" s="10" t="s">
        <v>17</v>
      </c>
      <c r="C3840" s="10" t="s">
        <v>806</v>
      </c>
      <c r="D3840" s="10" t="s">
        <v>65</v>
      </c>
      <c r="E3840" s="10" t="s">
        <v>66</v>
      </c>
      <c r="F3840" s="10" t="s">
        <v>6283</v>
      </c>
      <c r="G3840" s="137">
        <v>5232753171</v>
      </c>
      <c r="H3840" s="10" t="s">
        <v>12616</v>
      </c>
      <c r="I3840" s="10" t="s">
        <v>6221</v>
      </c>
      <c r="J3840" s="10" t="s">
        <v>3655</v>
      </c>
      <c r="K3840" s="102" t="s">
        <v>868</v>
      </c>
      <c r="L3840" s="98">
        <f>IFERROR(VLOOKUP($F3840&amp;$C3840,Sales!$J:$W,9,0),0)</f>
        <v>0</v>
      </c>
      <c r="M3840" s="98">
        <f>IFERROR(VLOOKUP($F3840&amp;$C3840,Sales!$J:$W,10,0),0)</f>
        <v>0</v>
      </c>
      <c r="N3840" s="98">
        <f>IFERROR(VLOOKUP($F3840&amp;$C3840,Sales!$J:$W,11,0),0)</f>
        <v>0</v>
      </c>
      <c r="O3840" s="98">
        <f>IFERROR(VLOOKUP($F3840&amp;$C3840,Sales!$J:$W,12,0),0)</f>
        <v>0</v>
      </c>
      <c r="P3840" s="98">
        <f>IFERROR(VLOOKUP($F3840&amp;$C3840,Sales!$J:$W,13,0),0)</f>
        <v>0</v>
      </c>
      <c r="Q3840" s="98">
        <f>IFERROR(VLOOKUP($F3840&amp;$C3840,Sales!$A:$H,7,0),0)</f>
        <v>0</v>
      </c>
      <c r="R3840" s="41" t="str">
        <f t="shared" si="119"/>
        <v>ERROR</v>
      </c>
      <c r="S3840" s="15"/>
      <c r="T3840" s="15"/>
      <c r="U3840" s="15"/>
      <c r="V3840" s="15"/>
      <c r="W3840" s="15"/>
      <c r="X3840" s="15"/>
      <c r="Y3840" s="41"/>
      <c r="Z3840" s="41"/>
      <c r="AA3840" s="41"/>
      <c r="AB3840" s="15"/>
      <c r="AC3840" s="15"/>
      <c r="AD3840" s="15"/>
      <c r="AE3840" s="15"/>
      <c r="AF3840" s="15"/>
      <c r="AG3840" s="15"/>
      <c r="AH3840" s="15"/>
      <c r="AI3840" s="15"/>
      <c r="AJ3840" s="15"/>
      <c r="AK3840" s="15"/>
      <c r="AL3840" s="66"/>
      <c r="AM3840" s="66"/>
      <c r="AN3840" s="15"/>
      <c r="AO3840" s="15"/>
      <c r="AP3840" s="15"/>
      <c r="AQ3840" s="15"/>
      <c r="AR3840" s="15"/>
      <c r="AS3840" s="15"/>
      <c r="AT3840" s="15"/>
      <c r="AU3840" s="15"/>
      <c r="AV3840" s="15"/>
      <c r="AW3840" s="15"/>
      <c r="AX3840" s="15"/>
      <c r="AY3840" s="15"/>
      <c r="AZ3840" s="10">
        <v>1</v>
      </c>
      <c r="BA3840" t="s">
        <v>22</v>
      </c>
      <c r="BB3840" t="s">
        <v>88</v>
      </c>
      <c r="BD3840" s="7" t="str">
        <f t="shared" si="120"/>
        <v>5232753171Shopee</v>
      </c>
    </row>
    <row r="3841" spans="2:58" ht="15" customHeight="1" x14ac:dyDescent="0.35">
      <c r="B3841" s="10" t="s">
        <v>17</v>
      </c>
      <c r="C3841" s="10" t="s">
        <v>806</v>
      </c>
      <c r="D3841" s="10" t="s">
        <v>248</v>
      </c>
      <c r="E3841" s="10" t="s">
        <v>194</v>
      </c>
      <c r="F3841" s="10" t="s">
        <v>273</v>
      </c>
      <c r="G3841" s="137">
        <v>3914159285</v>
      </c>
      <c r="H3841" s="10" t="s">
        <v>12173</v>
      </c>
      <c r="I3841" s="10" t="s">
        <v>274</v>
      </c>
      <c r="J3841" s="10" t="s">
        <v>3775</v>
      </c>
      <c r="K3841" s="105" t="s">
        <v>1134</v>
      </c>
      <c r="L3841" s="98">
        <f>IFERROR(VLOOKUP($F3841&amp;$C3841,Sales!$J:$W,9,0),0)</f>
        <v>0</v>
      </c>
      <c r="M3841" s="98">
        <f>IFERROR(VLOOKUP($F3841&amp;$C3841,Sales!$J:$W,10,0),0)</f>
        <v>0</v>
      </c>
      <c r="N3841" s="98">
        <f>IFERROR(VLOOKUP($F3841&amp;$C3841,Sales!$J:$W,11,0),0)</f>
        <v>0</v>
      </c>
      <c r="O3841" s="98">
        <f>IFERROR(VLOOKUP($F3841&amp;$C3841,Sales!$J:$W,12,0),0)</f>
        <v>0</v>
      </c>
      <c r="P3841" s="98">
        <f>IFERROR(VLOOKUP($F3841&amp;$C3841,Sales!$J:$W,13,0),0)</f>
        <v>0</v>
      </c>
      <c r="Q3841" s="98">
        <f>IFERROR(VLOOKUP($F3841&amp;$C3841,Sales!$A:$H,7,0),0)</f>
        <v>0</v>
      </c>
      <c r="R3841" s="41" t="str">
        <f t="shared" si="119"/>
        <v>ERROR</v>
      </c>
      <c r="S3841" s="15"/>
      <c r="T3841" s="15"/>
      <c r="U3841" s="15"/>
      <c r="V3841" s="15"/>
      <c r="W3841" s="15"/>
      <c r="X3841" s="15"/>
      <c r="Y3841" s="41"/>
      <c r="Z3841" s="41"/>
      <c r="AA3841" s="41"/>
      <c r="AB3841" s="15"/>
      <c r="AC3841" s="15"/>
      <c r="AD3841" s="15"/>
      <c r="AE3841" s="15"/>
      <c r="AF3841" s="15"/>
      <c r="AG3841" s="15"/>
      <c r="AH3841" s="15"/>
      <c r="AI3841" s="15"/>
      <c r="AJ3841" s="15"/>
      <c r="AK3841" s="15"/>
      <c r="AL3841" s="15"/>
      <c r="AM3841" s="15"/>
      <c r="AN3841" s="15"/>
      <c r="AO3841" s="15"/>
      <c r="AP3841" s="15"/>
      <c r="AQ3841" s="15"/>
      <c r="AR3841" s="15"/>
      <c r="AS3841" s="15"/>
      <c r="AT3841" s="15"/>
      <c r="AU3841" s="15"/>
      <c r="AV3841" s="15"/>
      <c r="AW3841" s="15"/>
      <c r="AX3841" s="82"/>
      <c r="AY3841" s="82"/>
      <c r="AZ3841" s="10">
        <v>1</v>
      </c>
      <c r="BA3841" t="s">
        <v>22</v>
      </c>
      <c r="BB3841" t="s">
        <v>23</v>
      </c>
      <c r="BD3841" s="7" t="str">
        <f t="shared" si="120"/>
        <v>3914159285Shopee</v>
      </c>
    </row>
    <row r="3842" spans="2:58" ht="15" customHeight="1" x14ac:dyDescent="0.35">
      <c r="B3842" s="10" t="s">
        <v>17</v>
      </c>
      <c r="C3842" s="10" t="s">
        <v>806</v>
      </c>
      <c r="D3842" s="10" t="s">
        <v>65</v>
      </c>
      <c r="E3842" s="10" t="s">
        <v>66</v>
      </c>
      <c r="F3842" s="10" t="s">
        <v>101</v>
      </c>
      <c r="G3842" s="137">
        <v>1881709674</v>
      </c>
      <c r="H3842" s="10" t="s">
        <v>12059</v>
      </c>
      <c r="I3842" s="10" t="s">
        <v>102</v>
      </c>
      <c r="J3842" s="10" t="s">
        <v>3663</v>
      </c>
      <c r="K3842" s="102" t="s">
        <v>10188</v>
      </c>
      <c r="L3842" s="98">
        <f>IFERROR(VLOOKUP($F3842&amp;$C3842,Sales!$J:$W,9,0),0)</f>
        <v>0</v>
      </c>
      <c r="M3842" s="98">
        <f>IFERROR(VLOOKUP($F3842&amp;$C3842,Sales!$J:$W,10,0),0)</f>
        <v>0</v>
      </c>
      <c r="N3842" s="98">
        <f>IFERROR(VLOOKUP($F3842&amp;$C3842,Sales!$J:$W,11,0),0)</f>
        <v>0</v>
      </c>
      <c r="O3842" s="98">
        <f>IFERROR(VLOOKUP($F3842&amp;$C3842,Sales!$J:$W,12,0),0)</f>
        <v>0</v>
      </c>
      <c r="P3842" s="98">
        <f>IFERROR(VLOOKUP($F3842&amp;$C3842,Sales!$J:$W,13,0),0)</f>
        <v>0</v>
      </c>
      <c r="Q3842" s="98">
        <f>IFERROR(VLOOKUP($F3842&amp;$C3842,Sales!$A:$H,7,0),0)</f>
        <v>0</v>
      </c>
      <c r="R3842" s="41" t="str">
        <f t="shared" si="119"/>
        <v>ERROR</v>
      </c>
      <c r="S3842" s="66"/>
      <c r="T3842" s="15"/>
      <c r="U3842" s="15"/>
      <c r="V3842" s="15"/>
      <c r="W3842" s="15"/>
      <c r="X3842" s="15"/>
      <c r="Y3842" s="41"/>
      <c r="Z3842" s="41"/>
      <c r="AA3842" s="41"/>
      <c r="AB3842" s="15"/>
      <c r="AC3842" s="15"/>
      <c r="AD3842" s="15"/>
      <c r="AE3842" s="15"/>
      <c r="AF3842" s="15"/>
      <c r="AG3842" s="15"/>
      <c r="AH3842" s="15"/>
      <c r="AI3842" s="15"/>
      <c r="AJ3842" s="15"/>
      <c r="AK3842" s="15"/>
      <c r="AL3842" s="15"/>
      <c r="AM3842" s="15"/>
      <c r="AN3842" s="15"/>
      <c r="AO3842" s="15"/>
      <c r="AP3842" s="15"/>
      <c r="AQ3842" s="66"/>
      <c r="AR3842" s="15"/>
      <c r="AS3842" s="66"/>
      <c r="AT3842" s="66"/>
      <c r="AU3842" s="66"/>
      <c r="AV3842" s="15"/>
      <c r="AW3842" s="15"/>
      <c r="AX3842" s="15"/>
      <c r="AY3842" s="15"/>
      <c r="AZ3842" s="10">
        <v>1</v>
      </c>
      <c r="BA3842" t="s">
        <v>22</v>
      </c>
      <c r="BB3842" t="s">
        <v>88</v>
      </c>
      <c r="BD3842" s="7" t="str">
        <f t="shared" si="120"/>
        <v>1881709674Shopee</v>
      </c>
      <c r="BE3842" s="81">
        <v>44830</v>
      </c>
      <c r="BF3842" t="s">
        <v>13671</v>
      </c>
    </row>
    <row r="3843" spans="2:58" ht="15" customHeight="1" x14ac:dyDescent="0.35">
      <c r="B3843" s="10" t="s">
        <v>17</v>
      </c>
      <c r="C3843" s="10" t="s">
        <v>806</v>
      </c>
      <c r="D3843" s="10" t="s">
        <v>65</v>
      </c>
      <c r="E3843" s="10" t="s">
        <v>66</v>
      </c>
      <c r="F3843" s="10" t="s">
        <v>2170</v>
      </c>
      <c r="G3843" s="137">
        <v>6830538358</v>
      </c>
      <c r="H3843" s="10" t="s">
        <v>12383</v>
      </c>
      <c r="I3843" s="10" t="s">
        <v>6211</v>
      </c>
      <c r="J3843" s="10" t="s">
        <v>878</v>
      </c>
      <c r="K3843" s="102" t="s">
        <v>10342</v>
      </c>
      <c r="L3843" s="98">
        <f>IFERROR(VLOOKUP($F3843&amp;$C3843,Sales!$J:$W,9,0),0)</f>
        <v>0</v>
      </c>
      <c r="M3843" s="98">
        <f>IFERROR(VLOOKUP($F3843&amp;$C3843,Sales!$J:$W,10,0),0)</f>
        <v>0</v>
      </c>
      <c r="N3843" s="98">
        <f>IFERROR(VLOOKUP($F3843&amp;$C3843,Sales!$J:$W,11,0),0)</f>
        <v>0</v>
      </c>
      <c r="O3843" s="98">
        <f>IFERROR(VLOOKUP($F3843&amp;$C3843,Sales!$J:$W,12,0),0)</f>
        <v>0</v>
      </c>
      <c r="P3843" s="98">
        <f>IFERROR(VLOOKUP($F3843&amp;$C3843,Sales!$J:$W,13,0),0)</f>
        <v>0</v>
      </c>
      <c r="Q3843" s="98">
        <f>IFERROR(VLOOKUP($F3843&amp;$C3843,Sales!$A:$H,7,0),0)</f>
        <v>0</v>
      </c>
      <c r="R3843" s="41" t="str">
        <f t="shared" si="119"/>
        <v>ERROR</v>
      </c>
      <c r="S3843" s="66"/>
      <c r="T3843" s="15"/>
      <c r="U3843" s="15"/>
      <c r="V3843" s="15"/>
      <c r="W3843" s="15"/>
      <c r="X3843" s="15"/>
      <c r="Y3843" s="41"/>
      <c r="Z3843" s="41"/>
      <c r="AA3843" s="41"/>
      <c r="AB3843" s="15"/>
      <c r="AC3843" s="15"/>
      <c r="AD3843" s="15"/>
      <c r="AE3843" s="15"/>
      <c r="AF3843" s="15"/>
      <c r="AG3843" s="15"/>
      <c r="AH3843" s="15"/>
      <c r="AI3843" s="15"/>
      <c r="AJ3843" s="15"/>
      <c r="AK3843" s="15"/>
      <c r="AL3843" s="15"/>
      <c r="AM3843" s="15"/>
      <c r="AN3843" s="15"/>
      <c r="AO3843" s="15"/>
      <c r="AP3843" s="15"/>
      <c r="AQ3843" s="66"/>
      <c r="AR3843" s="15"/>
      <c r="AS3843" s="66"/>
      <c r="AT3843" s="66"/>
      <c r="AU3843" s="66"/>
      <c r="AV3843" s="15"/>
      <c r="AW3843" s="15"/>
      <c r="AX3843" s="15"/>
      <c r="AY3843" s="15"/>
      <c r="AZ3843" s="10">
        <v>1</v>
      </c>
      <c r="BA3843" t="s">
        <v>22</v>
      </c>
      <c r="BB3843" t="s">
        <v>88</v>
      </c>
      <c r="BD3843" s="7" t="str">
        <f t="shared" si="120"/>
        <v>6830538358Shopee</v>
      </c>
      <c r="BE3843" s="1">
        <v>44830</v>
      </c>
      <c r="BF3843" t="s">
        <v>13671</v>
      </c>
    </row>
    <row r="3844" spans="2:58" ht="15" customHeight="1" x14ac:dyDescent="0.35">
      <c r="B3844" s="10" t="s">
        <v>17</v>
      </c>
      <c r="C3844" s="10" t="s">
        <v>806</v>
      </c>
      <c r="D3844" s="10" t="s">
        <v>248</v>
      </c>
      <c r="E3844" s="10" t="s">
        <v>194</v>
      </c>
      <c r="F3844" s="10" t="s">
        <v>3588</v>
      </c>
      <c r="G3844" s="137">
        <v>6358754756</v>
      </c>
      <c r="H3844" s="10" t="s">
        <v>12226</v>
      </c>
      <c r="I3844" s="10" t="s">
        <v>6346</v>
      </c>
      <c r="J3844" s="10" t="s">
        <v>3321</v>
      </c>
      <c r="K3844" s="105" t="s">
        <v>3262</v>
      </c>
      <c r="L3844" s="98">
        <f>IFERROR(VLOOKUP($F3844&amp;$C3844,Sales!$J:$W,9,0),0)</f>
        <v>0</v>
      </c>
      <c r="M3844" s="98">
        <f>IFERROR(VLOOKUP($F3844&amp;$C3844,Sales!$J:$W,10,0),0)</f>
        <v>0</v>
      </c>
      <c r="N3844" s="98">
        <f>IFERROR(VLOOKUP($F3844&amp;$C3844,Sales!$J:$W,11,0),0)</f>
        <v>0</v>
      </c>
      <c r="O3844" s="98">
        <f>IFERROR(VLOOKUP($F3844&amp;$C3844,Sales!$J:$W,12,0),0)</f>
        <v>0</v>
      </c>
      <c r="P3844" s="98">
        <f>IFERROR(VLOOKUP($F3844&amp;$C3844,Sales!$J:$W,13,0),0)</f>
        <v>0</v>
      </c>
      <c r="Q3844" s="98">
        <f>IFERROR(VLOOKUP($F3844&amp;$C3844,Sales!$A:$H,7,0),0)</f>
        <v>0</v>
      </c>
      <c r="R3844" s="41" t="str">
        <f t="shared" si="119"/>
        <v>ERROR</v>
      </c>
      <c r="S3844" s="15"/>
      <c r="T3844" s="15"/>
      <c r="U3844" s="15"/>
      <c r="V3844" s="15"/>
      <c r="W3844" s="15"/>
      <c r="X3844" s="15"/>
      <c r="Y3844" s="41"/>
      <c r="Z3844" s="41"/>
      <c r="AA3844" s="41"/>
      <c r="AB3844" s="15"/>
      <c r="AC3844" s="15"/>
      <c r="AD3844" s="15"/>
      <c r="AE3844" s="15"/>
      <c r="AF3844" s="15"/>
      <c r="AG3844" s="15"/>
      <c r="AH3844" s="15"/>
      <c r="AI3844" s="15"/>
      <c r="AJ3844" s="15"/>
      <c r="AK3844" s="15"/>
      <c r="AL3844" s="15"/>
      <c r="AM3844" s="15"/>
      <c r="AN3844" s="15"/>
      <c r="AO3844" s="15"/>
      <c r="AP3844" s="15"/>
      <c r="AQ3844" s="15"/>
      <c r="AR3844" s="15"/>
      <c r="AS3844" s="15"/>
      <c r="AT3844" s="15"/>
      <c r="AU3844" s="15"/>
      <c r="AV3844" s="15"/>
      <c r="AW3844" s="15"/>
      <c r="AX3844" s="82"/>
      <c r="AY3844" s="82"/>
      <c r="AZ3844" s="10">
        <v>1</v>
      </c>
      <c r="BA3844" t="s">
        <v>22</v>
      </c>
      <c r="BB3844" t="s">
        <v>23</v>
      </c>
      <c r="BD3844" s="7" t="str">
        <f t="shared" si="120"/>
        <v>6358754756Shopee</v>
      </c>
    </row>
    <row r="3845" spans="2:58" ht="15" customHeight="1" x14ac:dyDescent="0.35">
      <c r="B3845" s="10" t="s">
        <v>17</v>
      </c>
      <c r="C3845" s="10" t="s">
        <v>806</v>
      </c>
      <c r="D3845" s="10" t="s">
        <v>65</v>
      </c>
      <c r="E3845" s="10" t="s">
        <v>66</v>
      </c>
      <c r="F3845" s="10" t="s">
        <v>5658</v>
      </c>
      <c r="G3845" s="137">
        <v>5832721728</v>
      </c>
      <c r="H3845" s="10" t="s">
        <v>12617</v>
      </c>
      <c r="I3845" s="10" t="s">
        <v>6219</v>
      </c>
      <c r="J3845" s="10" t="s">
        <v>3666</v>
      </c>
      <c r="K3845" s="102" t="s">
        <v>10297</v>
      </c>
      <c r="L3845" s="98">
        <f>IFERROR(VLOOKUP($F3845&amp;$C3845,Sales!$J:$W,9,0),0)</f>
        <v>0</v>
      </c>
      <c r="M3845" s="98">
        <f>IFERROR(VLOOKUP($F3845&amp;$C3845,Sales!$J:$W,10,0),0)</f>
        <v>0</v>
      </c>
      <c r="N3845" s="98">
        <f>IFERROR(VLOOKUP($F3845&amp;$C3845,Sales!$J:$W,11,0),0)</f>
        <v>0</v>
      </c>
      <c r="O3845" s="98">
        <f>IFERROR(VLOOKUP($F3845&amp;$C3845,Sales!$J:$W,12,0),0)</f>
        <v>0</v>
      </c>
      <c r="P3845" s="98">
        <f>IFERROR(VLOOKUP($F3845&amp;$C3845,Sales!$J:$W,13,0),0)</f>
        <v>0</v>
      </c>
      <c r="Q3845" s="98">
        <f>IFERROR(VLOOKUP($F3845&amp;$C3845,Sales!$A:$H,7,0),0)</f>
        <v>0</v>
      </c>
      <c r="R3845" s="41" t="str">
        <f t="shared" ref="R3845:R3908" si="121">IFERROR(AVERAGE($S3845:$AW3845),"ERROR")</f>
        <v>ERROR</v>
      </c>
      <c r="S3845" s="15"/>
      <c r="T3845" s="15"/>
      <c r="U3845" s="15"/>
      <c r="V3845" s="15"/>
      <c r="W3845" s="15"/>
      <c r="X3845" s="15"/>
      <c r="Y3845" s="41"/>
      <c r="Z3845" s="41"/>
      <c r="AA3845" s="41"/>
      <c r="AB3845" s="15"/>
      <c r="AC3845" s="15"/>
      <c r="AD3845" s="15"/>
      <c r="AE3845" s="15"/>
      <c r="AF3845" s="15"/>
      <c r="AG3845" s="15"/>
      <c r="AH3845" s="15"/>
      <c r="AI3845" s="15"/>
      <c r="AJ3845" s="15"/>
      <c r="AK3845" s="15"/>
      <c r="AL3845" s="15"/>
      <c r="AM3845" s="66"/>
      <c r="AN3845" s="15"/>
      <c r="AO3845" s="15"/>
      <c r="AP3845" s="66"/>
      <c r="AQ3845" s="15"/>
      <c r="AR3845" s="15"/>
      <c r="AS3845" s="15"/>
      <c r="AT3845" s="15"/>
      <c r="AU3845" s="15"/>
      <c r="AV3845" s="15"/>
      <c r="AW3845" s="15"/>
      <c r="AX3845" s="15"/>
      <c r="AY3845" s="15"/>
      <c r="AZ3845" s="10">
        <v>1</v>
      </c>
      <c r="BA3845" t="s">
        <v>22</v>
      </c>
      <c r="BB3845" t="s">
        <v>88</v>
      </c>
      <c r="BD3845" s="7" t="str">
        <f t="shared" si="120"/>
        <v>5832721728Shopee</v>
      </c>
    </row>
    <row r="3846" spans="2:58" ht="15" customHeight="1" x14ac:dyDescent="0.35">
      <c r="B3846" s="10" t="s">
        <v>17</v>
      </c>
      <c r="C3846" s="10" t="s">
        <v>806</v>
      </c>
      <c r="D3846" s="10" t="s">
        <v>65</v>
      </c>
      <c r="E3846" s="10" t="s">
        <v>66</v>
      </c>
      <c r="F3846" s="10" t="s">
        <v>882</v>
      </c>
      <c r="G3846" s="137">
        <v>5132758454</v>
      </c>
      <c r="H3846" s="10" t="s">
        <v>12385</v>
      </c>
      <c r="I3846" s="10" t="s">
        <v>883</v>
      </c>
      <c r="J3846" s="10" t="s">
        <v>884</v>
      </c>
      <c r="K3846" s="105" t="s">
        <v>10275</v>
      </c>
      <c r="L3846" s="98">
        <f>IFERROR(VLOOKUP($F3846&amp;$C3846,Sales!$J:$W,9,0),0)</f>
        <v>0</v>
      </c>
      <c r="M3846" s="98">
        <f>IFERROR(VLOOKUP($F3846&amp;$C3846,Sales!$J:$W,10,0),0)</f>
        <v>0</v>
      </c>
      <c r="N3846" s="98">
        <f>IFERROR(VLOOKUP($F3846&amp;$C3846,Sales!$J:$W,11,0),0)</f>
        <v>0</v>
      </c>
      <c r="O3846" s="98">
        <f>IFERROR(VLOOKUP($F3846&amp;$C3846,Sales!$J:$W,12,0),0)</f>
        <v>0</v>
      </c>
      <c r="P3846" s="98">
        <f>IFERROR(VLOOKUP($F3846&amp;$C3846,Sales!$J:$W,13,0),0)</f>
        <v>0</v>
      </c>
      <c r="Q3846" s="98">
        <f>IFERROR(VLOOKUP($F3846&amp;$C3846,Sales!$A:$H,7,0),0)</f>
        <v>0</v>
      </c>
      <c r="R3846" s="41" t="str">
        <f t="shared" si="121"/>
        <v>ERROR</v>
      </c>
      <c r="S3846" s="15"/>
      <c r="T3846" s="15"/>
      <c r="U3846" s="15"/>
      <c r="V3846" s="15"/>
      <c r="W3846" s="15"/>
      <c r="X3846" s="15"/>
      <c r="Y3846" s="41"/>
      <c r="Z3846" s="41"/>
      <c r="AA3846" s="41"/>
      <c r="AB3846" s="15"/>
      <c r="AC3846" s="15"/>
      <c r="AD3846" s="15"/>
      <c r="AE3846" s="15"/>
      <c r="AF3846" s="15"/>
      <c r="AG3846" s="15"/>
      <c r="AH3846" s="15"/>
      <c r="AI3846" s="15"/>
      <c r="AJ3846" s="15"/>
      <c r="AK3846" s="15"/>
      <c r="AL3846" s="15"/>
      <c r="AM3846" s="15"/>
      <c r="AN3846" s="15"/>
      <c r="AO3846" s="15"/>
      <c r="AP3846" s="15"/>
      <c r="AQ3846" s="15"/>
      <c r="AR3846" s="15"/>
      <c r="AS3846" s="15"/>
      <c r="AT3846" s="15"/>
      <c r="AU3846" s="15"/>
      <c r="AV3846" s="15"/>
      <c r="AW3846" s="15"/>
      <c r="AX3846" s="82"/>
      <c r="AY3846" s="82"/>
      <c r="AZ3846" s="10">
        <v>1</v>
      </c>
      <c r="BA3846" t="s">
        <v>22</v>
      </c>
      <c r="BB3846" t="s">
        <v>88</v>
      </c>
      <c r="BD3846" s="7" t="str">
        <f t="shared" si="120"/>
        <v>5132758454Shopee</v>
      </c>
      <c r="BE3846" t="s">
        <v>14066</v>
      </c>
      <c r="BF3846" t="s">
        <v>14065</v>
      </c>
    </row>
    <row r="3847" spans="2:58" ht="15" customHeight="1" x14ac:dyDescent="0.35">
      <c r="B3847" s="10" t="s">
        <v>17</v>
      </c>
      <c r="C3847" s="10" t="s">
        <v>806</v>
      </c>
      <c r="D3847" s="10" t="s">
        <v>65</v>
      </c>
      <c r="E3847" s="10" t="s">
        <v>66</v>
      </c>
      <c r="F3847" s="10" t="s">
        <v>99</v>
      </c>
      <c r="G3847" s="137">
        <v>1881709725</v>
      </c>
      <c r="H3847" s="10" t="s">
        <v>12618</v>
      </c>
      <c r="I3847" s="10" t="s">
        <v>100</v>
      </c>
      <c r="J3847" s="10" t="s">
        <v>3668</v>
      </c>
      <c r="K3847" s="102" t="s">
        <v>10189</v>
      </c>
      <c r="L3847" s="98">
        <f>IFERROR(VLOOKUP($F3847&amp;$C3847,Sales!$J:$W,9,0),0)</f>
        <v>0</v>
      </c>
      <c r="M3847" s="98">
        <f>IFERROR(VLOOKUP($F3847&amp;$C3847,Sales!$J:$W,10,0),0)</f>
        <v>0</v>
      </c>
      <c r="N3847" s="98">
        <f>IFERROR(VLOOKUP($F3847&amp;$C3847,Sales!$J:$W,11,0),0)</f>
        <v>0</v>
      </c>
      <c r="O3847" s="98">
        <f>IFERROR(VLOOKUP($F3847&amp;$C3847,Sales!$J:$W,12,0),0)</f>
        <v>0</v>
      </c>
      <c r="P3847" s="98">
        <f>IFERROR(VLOOKUP($F3847&amp;$C3847,Sales!$J:$W,13,0),0)</f>
        <v>0</v>
      </c>
      <c r="Q3847" s="98">
        <f>IFERROR(VLOOKUP($F3847&amp;$C3847,Sales!$A:$H,7,0),0)</f>
        <v>0</v>
      </c>
      <c r="R3847" s="41" t="str">
        <f t="shared" si="121"/>
        <v>ERROR</v>
      </c>
      <c r="S3847" s="15"/>
      <c r="T3847" s="15"/>
      <c r="U3847" s="15"/>
      <c r="V3847" s="15"/>
      <c r="W3847" s="15"/>
      <c r="X3847" s="15"/>
      <c r="Y3847" s="41"/>
      <c r="Z3847" s="41"/>
      <c r="AA3847" s="41"/>
      <c r="AB3847" s="15"/>
      <c r="AC3847" s="15"/>
      <c r="AD3847" s="15"/>
      <c r="AE3847" s="15"/>
      <c r="AF3847" s="15"/>
      <c r="AG3847" s="15"/>
      <c r="AH3847" s="15"/>
      <c r="AI3847" s="15"/>
      <c r="AJ3847" s="15"/>
      <c r="AK3847" s="15"/>
      <c r="AL3847" s="15"/>
      <c r="AM3847" s="66"/>
      <c r="AN3847" s="15"/>
      <c r="AO3847" s="15"/>
      <c r="AP3847" s="66"/>
      <c r="AQ3847" s="15"/>
      <c r="AR3847" s="15"/>
      <c r="AS3847" s="15"/>
      <c r="AT3847" s="15"/>
      <c r="AU3847" s="15"/>
      <c r="AV3847" s="15"/>
      <c r="AW3847" s="15"/>
      <c r="AX3847" s="15"/>
      <c r="AY3847" s="15"/>
      <c r="AZ3847" s="10">
        <v>1</v>
      </c>
      <c r="BA3847" t="s">
        <v>22</v>
      </c>
      <c r="BB3847" t="s">
        <v>88</v>
      </c>
      <c r="BD3847" s="7" t="str">
        <f t="shared" si="120"/>
        <v>1881709725Shopee</v>
      </c>
    </row>
    <row r="3848" spans="2:58" ht="15" customHeight="1" x14ac:dyDescent="0.35">
      <c r="B3848" s="10" t="s">
        <v>17</v>
      </c>
      <c r="C3848" s="10" t="s">
        <v>806</v>
      </c>
      <c r="D3848" s="10" t="s">
        <v>248</v>
      </c>
      <c r="E3848" s="10" t="s">
        <v>194</v>
      </c>
      <c r="F3848" s="10" t="s">
        <v>3587</v>
      </c>
      <c r="G3848" s="137">
        <v>3358683559</v>
      </c>
      <c r="H3848" s="10" t="s">
        <v>12227</v>
      </c>
      <c r="I3848" s="10" t="s">
        <v>6356</v>
      </c>
      <c r="J3848" s="10" t="s">
        <v>3322</v>
      </c>
      <c r="K3848" s="102" t="s">
        <v>3263</v>
      </c>
      <c r="L3848" s="98">
        <f>IFERROR(VLOOKUP($F3848&amp;$C3848,Sales!$J:$W,9,0),0)</f>
        <v>0</v>
      </c>
      <c r="M3848" s="98">
        <f>IFERROR(VLOOKUP($F3848&amp;$C3848,Sales!$J:$W,10,0),0)</f>
        <v>0</v>
      </c>
      <c r="N3848" s="98">
        <f>IFERROR(VLOOKUP($F3848&amp;$C3848,Sales!$J:$W,11,0),0)</f>
        <v>0</v>
      </c>
      <c r="O3848" s="98">
        <f>IFERROR(VLOOKUP($F3848&amp;$C3848,Sales!$J:$W,12,0),0)</f>
        <v>0</v>
      </c>
      <c r="P3848" s="98">
        <f>IFERROR(VLOOKUP($F3848&amp;$C3848,Sales!$J:$W,13,0),0)</f>
        <v>0</v>
      </c>
      <c r="Q3848" s="98">
        <f>IFERROR(VLOOKUP($F3848&amp;$C3848,Sales!$A:$H,7,0),0)</f>
        <v>0</v>
      </c>
      <c r="R3848" s="41" t="str">
        <f t="shared" si="121"/>
        <v>ERROR</v>
      </c>
      <c r="S3848" s="15"/>
      <c r="T3848" s="15"/>
      <c r="U3848" s="15"/>
      <c r="V3848" s="15"/>
      <c r="W3848" s="15"/>
      <c r="X3848" s="15"/>
      <c r="Y3848" s="41"/>
      <c r="Z3848" s="41"/>
      <c r="AA3848" s="41"/>
      <c r="AB3848" s="15"/>
      <c r="AC3848" s="15"/>
      <c r="AD3848" s="15"/>
      <c r="AE3848" s="15"/>
      <c r="AF3848" s="15"/>
      <c r="AG3848" s="15"/>
      <c r="AH3848" s="15"/>
      <c r="AI3848" s="15"/>
      <c r="AJ3848" s="15"/>
      <c r="AK3848" s="15"/>
      <c r="AL3848" s="15"/>
      <c r="AM3848" s="15"/>
      <c r="AN3848" s="15"/>
      <c r="AO3848" s="15"/>
      <c r="AP3848" s="15"/>
      <c r="AQ3848" s="15"/>
      <c r="AR3848" s="15"/>
      <c r="AS3848" s="15"/>
      <c r="AT3848" s="15"/>
      <c r="AU3848" s="15"/>
      <c r="AV3848" s="15"/>
      <c r="AW3848" s="15"/>
      <c r="AX3848" s="82"/>
      <c r="AY3848" s="82"/>
      <c r="AZ3848" s="10">
        <v>1</v>
      </c>
      <c r="BA3848" t="s">
        <v>22</v>
      </c>
      <c r="BB3848" t="s">
        <v>23</v>
      </c>
      <c r="BD3848" s="7" t="str">
        <f t="shared" si="120"/>
        <v>3358683559Shopee</v>
      </c>
    </row>
    <row r="3849" spans="2:58" ht="15" customHeight="1" x14ac:dyDescent="0.35">
      <c r="B3849" s="10" t="s">
        <v>17</v>
      </c>
      <c r="C3849" s="10" t="s">
        <v>806</v>
      </c>
      <c r="D3849" s="10" t="s">
        <v>65</v>
      </c>
      <c r="E3849" s="10" t="s">
        <v>66</v>
      </c>
      <c r="F3849" s="10" t="s">
        <v>105</v>
      </c>
      <c r="G3849" s="137">
        <v>1881709704</v>
      </c>
      <c r="H3849" s="10" t="s">
        <v>12619</v>
      </c>
      <c r="I3849" s="10" t="s">
        <v>106</v>
      </c>
      <c r="J3849" s="10" t="s">
        <v>3661</v>
      </c>
      <c r="K3849" s="102" t="s">
        <v>876</v>
      </c>
      <c r="L3849" s="98">
        <f>IFERROR(VLOOKUP($F3849&amp;$C3849,Sales!$J:$W,9,0),0)</f>
        <v>0</v>
      </c>
      <c r="M3849" s="98">
        <f>IFERROR(VLOOKUP($F3849&amp;$C3849,Sales!$J:$W,10,0),0)</f>
        <v>0</v>
      </c>
      <c r="N3849" s="98">
        <f>IFERROR(VLOOKUP($F3849&amp;$C3849,Sales!$J:$W,11,0),0)</f>
        <v>0</v>
      </c>
      <c r="O3849" s="98">
        <f>IFERROR(VLOOKUP($F3849&amp;$C3849,Sales!$J:$W,12,0),0)</f>
        <v>0</v>
      </c>
      <c r="P3849" s="98">
        <f>IFERROR(VLOOKUP($F3849&amp;$C3849,Sales!$J:$W,13,0),0)</f>
        <v>0</v>
      </c>
      <c r="Q3849" s="98">
        <f>IFERROR(VLOOKUP($F3849&amp;$C3849,Sales!$A:$H,7,0),0)</f>
        <v>0</v>
      </c>
      <c r="R3849" s="41" t="str">
        <f t="shared" si="121"/>
        <v>ERROR</v>
      </c>
      <c r="S3849" s="15"/>
      <c r="T3849" s="15"/>
      <c r="U3849" s="15"/>
      <c r="V3849" s="15"/>
      <c r="W3849" s="15"/>
      <c r="X3849" s="15"/>
      <c r="Y3849" s="41"/>
      <c r="Z3849" s="41"/>
      <c r="AA3849" s="41"/>
      <c r="AB3849" s="15"/>
      <c r="AC3849" s="15"/>
      <c r="AD3849" s="15"/>
      <c r="AE3849" s="15"/>
      <c r="AF3849" s="15"/>
      <c r="AG3849" s="15"/>
      <c r="AH3849" s="15"/>
      <c r="AI3849" s="15"/>
      <c r="AJ3849" s="15"/>
      <c r="AK3849" s="15"/>
      <c r="AL3849" s="66"/>
      <c r="AM3849" s="66"/>
      <c r="AN3849" s="15"/>
      <c r="AO3849" s="15"/>
      <c r="AP3849" s="15"/>
      <c r="AQ3849" s="15"/>
      <c r="AR3849" s="15"/>
      <c r="AS3849" s="15"/>
      <c r="AT3849" s="15"/>
      <c r="AU3849" s="15"/>
      <c r="AV3849" s="15"/>
      <c r="AW3849" s="15"/>
      <c r="AX3849" s="15"/>
      <c r="AY3849" s="15"/>
      <c r="AZ3849" s="10">
        <v>1</v>
      </c>
      <c r="BA3849" t="s">
        <v>22</v>
      </c>
      <c r="BB3849" t="s">
        <v>88</v>
      </c>
      <c r="BD3849" s="7" t="str">
        <f t="shared" si="120"/>
        <v>1881709704Shopee</v>
      </c>
    </row>
    <row r="3850" spans="2:58" ht="15" customHeight="1" x14ac:dyDescent="0.35">
      <c r="B3850" s="10" t="s">
        <v>17</v>
      </c>
      <c r="C3850" s="10" t="s">
        <v>806</v>
      </c>
      <c r="D3850" s="10" t="s">
        <v>248</v>
      </c>
      <c r="E3850" s="10" t="s">
        <v>194</v>
      </c>
      <c r="F3850" s="10" t="s">
        <v>3586</v>
      </c>
      <c r="G3850" s="137">
        <v>4958584138</v>
      </c>
      <c r="H3850" s="10" t="s">
        <v>12228</v>
      </c>
      <c r="I3850" s="10" t="s">
        <v>6343</v>
      </c>
      <c r="J3850" s="10" t="s">
        <v>3323</v>
      </c>
      <c r="K3850" s="105" t="s">
        <v>3254</v>
      </c>
      <c r="L3850" s="98">
        <f>IFERROR(VLOOKUP($F3850&amp;$C3850,Sales!$J:$W,9,0),0)</f>
        <v>0</v>
      </c>
      <c r="M3850" s="98">
        <f>IFERROR(VLOOKUP($F3850&amp;$C3850,Sales!$J:$W,10,0),0)</f>
        <v>0</v>
      </c>
      <c r="N3850" s="98">
        <f>IFERROR(VLOOKUP($F3850&amp;$C3850,Sales!$J:$W,11,0),0)</f>
        <v>0</v>
      </c>
      <c r="O3850" s="98">
        <f>IFERROR(VLOOKUP($F3850&amp;$C3850,Sales!$J:$W,12,0),0)</f>
        <v>0</v>
      </c>
      <c r="P3850" s="98">
        <f>IFERROR(VLOOKUP($F3850&amp;$C3850,Sales!$J:$W,13,0),0)</f>
        <v>0</v>
      </c>
      <c r="Q3850" s="98">
        <f>IFERROR(VLOOKUP($F3850&amp;$C3850,Sales!$A:$H,7,0),0)</f>
        <v>0</v>
      </c>
      <c r="R3850" s="41" t="str">
        <f t="shared" si="121"/>
        <v>ERROR</v>
      </c>
      <c r="S3850" s="15"/>
      <c r="T3850" s="15"/>
      <c r="U3850" s="15"/>
      <c r="V3850" s="15"/>
      <c r="W3850" s="15"/>
      <c r="X3850" s="15"/>
      <c r="Y3850" s="41"/>
      <c r="Z3850" s="41"/>
      <c r="AA3850" s="41"/>
      <c r="AB3850" s="15"/>
      <c r="AC3850" s="15"/>
      <c r="AD3850" s="15"/>
      <c r="AE3850" s="15"/>
      <c r="AF3850" s="15"/>
      <c r="AG3850" s="15"/>
      <c r="AH3850" s="15"/>
      <c r="AI3850" s="15"/>
      <c r="AJ3850" s="15"/>
      <c r="AK3850" s="15"/>
      <c r="AL3850" s="15"/>
      <c r="AM3850" s="15"/>
      <c r="AN3850" s="15"/>
      <c r="AO3850" s="15"/>
      <c r="AP3850" s="15"/>
      <c r="AQ3850" s="15"/>
      <c r="AR3850" s="15"/>
      <c r="AS3850" s="15"/>
      <c r="AT3850" s="15"/>
      <c r="AU3850" s="15"/>
      <c r="AV3850" s="15"/>
      <c r="AW3850" s="15"/>
      <c r="AX3850" s="82"/>
      <c r="AY3850" s="82"/>
      <c r="AZ3850" s="10">
        <v>1</v>
      </c>
      <c r="BA3850" t="s">
        <v>22</v>
      </c>
      <c r="BB3850" t="s">
        <v>23</v>
      </c>
      <c r="BD3850" s="7" t="str">
        <f t="shared" si="120"/>
        <v>4958584138Shopee</v>
      </c>
    </row>
    <row r="3851" spans="2:58" ht="15" customHeight="1" x14ac:dyDescent="0.35">
      <c r="B3851" s="10" t="s">
        <v>17</v>
      </c>
      <c r="C3851" s="10" t="s">
        <v>806</v>
      </c>
      <c r="D3851" s="10" t="s">
        <v>248</v>
      </c>
      <c r="E3851" s="10" t="s">
        <v>194</v>
      </c>
      <c r="F3851" s="10" t="s">
        <v>3589</v>
      </c>
      <c r="G3851" s="137">
        <v>5958577226</v>
      </c>
      <c r="H3851" s="10" t="s">
        <v>12229</v>
      </c>
      <c r="I3851" s="10" t="s">
        <v>6348</v>
      </c>
      <c r="J3851" s="10" t="s">
        <v>3324</v>
      </c>
      <c r="K3851" s="102" t="s">
        <v>3318</v>
      </c>
      <c r="L3851" s="98">
        <f>IFERROR(VLOOKUP($F3851&amp;$C3851,Sales!$J:$W,9,0),0)</f>
        <v>0</v>
      </c>
      <c r="M3851" s="98">
        <f>IFERROR(VLOOKUP($F3851&amp;$C3851,Sales!$J:$W,10,0),0)</f>
        <v>0</v>
      </c>
      <c r="N3851" s="98">
        <f>IFERROR(VLOOKUP($F3851&amp;$C3851,Sales!$J:$W,11,0),0)</f>
        <v>0</v>
      </c>
      <c r="O3851" s="98">
        <f>IFERROR(VLOOKUP($F3851&amp;$C3851,Sales!$J:$W,12,0),0)</f>
        <v>0</v>
      </c>
      <c r="P3851" s="98">
        <f>IFERROR(VLOOKUP($F3851&amp;$C3851,Sales!$J:$W,13,0),0)</f>
        <v>0</v>
      </c>
      <c r="Q3851" s="98">
        <f>IFERROR(VLOOKUP($F3851&amp;$C3851,Sales!$A:$H,7,0),0)</f>
        <v>0</v>
      </c>
      <c r="R3851" s="41" t="str">
        <f t="shared" si="121"/>
        <v>ERROR</v>
      </c>
      <c r="S3851" s="15"/>
      <c r="T3851" s="15"/>
      <c r="U3851" s="15"/>
      <c r="V3851" s="15"/>
      <c r="W3851" s="15"/>
      <c r="X3851" s="15"/>
      <c r="Y3851" s="41"/>
      <c r="Z3851" s="41"/>
      <c r="AA3851" s="41"/>
      <c r="AB3851" s="15"/>
      <c r="AC3851" s="15"/>
      <c r="AD3851" s="15"/>
      <c r="AE3851" s="15"/>
      <c r="AF3851" s="15"/>
      <c r="AG3851" s="15"/>
      <c r="AH3851" s="15"/>
      <c r="AI3851" s="15"/>
      <c r="AJ3851" s="15"/>
      <c r="AK3851" s="15"/>
      <c r="AL3851" s="15"/>
      <c r="AM3851" s="15"/>
      <c r="AN3851" s="15"/>
      <c r="AO3851" s="15"/>
      <c r="AP3851" s="15"/>
      <c r="AQ3851" s="15"/>
      <c r="AR3851" s="15"/>
      <c r="AS3851" s="15"/>
      <c r="AT3851" s="15"/>
      <c r="AU3851" s="15"/>
      <c r="AV3851" s="15"/>
      <c r="AW3851" s="15"/>
      <c r="AX3851" s="82"/>
      <c r="AY3851" s="82"/>
      <c r="AZ3851" s="10">
        <v>1</v>
      </c>
      <c r="BA3851" t="s">
        <v>22</v>
      </c>
      <c r="BB3851" t="s">
        <v>23</v>
      </c>
      <c r="BD3851" s="7" t="str">
        <f t="shared" si="120"/>
        <v>5958577226Shopee</v>
      </c>
    </row>
    <row r="3852" spans="2:58" ht="15" customHeight="1" x14ac:dyDescent="0.35">
      <c r="B3852" s="10" t="s">
        <v>17</v>
      </c>
      <c r="C3852" s="10" t="s">
        <v>806</v>
      </c>
      <c r="D3852" s="10" t="s">
        <v>65</v>
      </c>
      <c r="E3852" s="10" t="s">
        <v>66</v>
      </c>
      <c r="F3852" s="10" t="s">
        <v>879</v>
      </c>
      <c r="G3852" s="137">
        <v>1881709695</v>
      </c>
      <c r="H3852" s="10" t="s">
        <v>12620</v>
      </c>
      <c r="I3852" s="10" t="s">
        <v>880</v>
      </c>
      <c r="J3852" s="10" t="s">
        <v>3665</v>
      </c>
      <c r="K3852" s="102" t="s">
        <v>881</v>
      </c>
      <c r="L3852" s="98">
        <f>IFERROR(VLOOKUP($F3852&amp;$C3852,Sales!$J:$W,9,0),0)</f>
        <v>0</v>
      </c>
      <c r="M3852" s="98">
        <f>IFERROR(VLOOKUP($F3852&amp;$C3852,Sales!$J:$W,10,0),0)</f>
        <v>0</v>
      </c>
      <c r="N3852" s="98">
        <f>IFERROR(VLOOKUP($F3852&amp;$C3852,Sales!$J:$W,11,0),0)</f>
        <v>0</v>
      </c>
      <c r="O3852" s="98">
        <f>IFERROR(VLOOKUP($F3852&amp;$C3852,Sales!$J:$W,12,0),0)</f>
        <v>0</v>
      </c>
      <c r="P3852" s="98">
        <f>IFERROR(VLOOKUP($F3852&amp;$C3852,Sales!$J:$W,13,0),0)</f>
        <v>0</v>
      </c>
      <c r="Q3852" s="98">
        <f>IFERROR(VLOOKUP($F3852&amp;$C3852,Sales!$A:$H,7,0),0)</f>
        <v>0</v>
      </c>
      <c r="R3852" s="41" t="str">
        <f t="shared" si="121"/>
        <v>ERROR</v>
      </c>
      <c r="S3852" s="15"/>
      <c r="T3852" s="15"/>
      <c r="U3852" s="15"/>
      <c r="V3852" s="15"/>
      <c r="W3852" s="15"/>
      <c r="X3852" s="15"/>
      <c r="Y3852" s="41"/>
      <c r="Z3852" s="41"/>
      <c r="AA3852" s="41"/>
      <c r="AB3852" s="15"/>
      <c r="AC3852" s="15"/>
      <c r="AD3852" s="15"/>
      <c r="AE3852" s="15"/>
      <c r="AF3852" s="15"/>
      <c r="AG3852" s="15"/>
      <c r="AH3852" s="15"/>
      <c r="AI3852" s="15"/>
      <c r="AJ3852" s="15"/>
      <c r="AK3852" s="15"/>
      <c r="AL3852" s="66"/>
      <c r="AM3852" s="66"/>
      <c r="AN3852" s="15"/>
      <c r="AO3852" s="15"/>
      <c r="AP3852" s="15"/>
      <c r="AQ3852" s="15"/>
      <c r="AR3852" s="15"/>
      <c r="AS3852" s="15"/>
      <c r="AT3852" s="15"/>
      <c r="AU3852" s="15"/>
      <c r="AV3852" s="15"/>
      <c r="AW3852" s="15"/>
      <c r="AX3852" s="15"/>
      <c r="AY3852" s="15"/>
      <c r="AZ3852" s="10">
        <v>1</v>
      </c>
      <c r="BA3852" t="s">
        <v>22</v>
      </c>
      <c r="BB3852" t="s">
        <v>88</v>
      </c>
      <c r="BD3852" s="7" t="str">
        <f t="shared" si="120"/>
        <v>1881709695Shopee</v>
      </c>
    </row>
    <row r="3853" spans="2:58" ht="15" customHeight="1" x14ac:dyDescent="0.35">
      <c r="B3853" s="10" t="s">
        <v>17</v>
      </c>
      <c r="C3853" s="10" t="s">
        <v>806</v>
      </c>
      <c r="D3853" s="10" t="s">
        <v>248</v>
      </c>
      <c r="E3853" s="10" t="s">
        <v>194</v>
      </c>
      <c r="F3853" s="10" t="s">
        <v>3590</v>
      </c>
      <c r="G3853" s="137">
        <v>4458574478</v>
      </c>
      <c r="H3853" s="10" t="s">
        <v>12230</v>
      </c>
      <c r="I3853" s="10" t="s">
        <v>6358</v>
      </c>
      <c r="J3853" s="10" t="s">
        <v>3325</v>
      </c>
      <c r="K3853" s="105" t="s">
        <v>10250</v>
      </c>
      <c r="L3853" s="98">
        <f>IFERROR(VLOOKUP($F3853&amp;$C3853,Sales!$J:$W,9,0),0)</f>
        <v>0</v>
      </c>
      <c r="M3853" s="98">
        <f>IFERROR(VLOOKUP($F3853&amp;$C3853,Sales!$J:$W,10,0),0)</f>
        <v>0</v>
      </c>
      <c r="N3853" s="98">
        <f>IFERROR(VLOOKUP($F3853&amp;$C3853,Sales!$J:$W,11,0),0)</f>
        <v>0</v>
      </c>
      <c r="O3853" s="98">
        <f>IFERROR(VLOOKUP($F3853&amp;$C3853,Sales!$J:$W,12,0),0)</f>
        <v>0</v>
      </c>
      <c r="P3853" s="98">
        <f>IFERROR(VLOOKUP($F3853&amp;$C3853,Sales!$J:$W,13,0),0)</f>
        <v>0</v>
      </c>
      <c r="Q3853" s="98">
        <f>IFERROR(VLOOKUP($F3853&amp;$C3853,Sales!$A:$H,7,0),0)</f>
        <v>0</v>
      </c>
      <c r="R3853" s="41" t="str">
        <f t="shared" si="121"/>
        <v>ERROR</v>
      </c>
      <c r="S3853" s="15"/>
      <c r="T3853" s="15"/>
      <c r="U3853" s="15"/>
      <c r="V3853" s="15"/>
      <c r="W3853" s="15"/>
      <c r="X3853" s="15"/>
      <c r="Y3853" s="41"/>
      <c r="Z3853" s="41"/>
      <c r="AA3853" s="41"/>
      <c r="AB3853" s="15"/>
      <c r="AC3853" s="15"/>
      <c r="AD3853" s="15"/>
      <c r="AE3853" s="15"/>
      <c r="AF3853" s="15"/>
      <c r="AG3853" s="15"/>
      <c r="AH3853" s="15"/>
      <c r="AI3853" s="15"/>
      <c r="AJ3853" s="15"/>
      <c r="AK3853" s="15"/>
      <c r="AL3853" s="15"/>
      <c r="AM3853" s="15"/>
      <c r="AN3853" s="15"/>
      <c r="AO3853" s="15"/>
      <c r="AP3853" s="15"/>
      <c r="AQ3853" s="15"/>
      <c r="AR3853" s="15"/>
      <c r="AS3853" s="15"/>
      <c r="AT3853" s="15"/>
      <c r="AU3853" s="15"/>
      <c r="AV3853" s="15"/>
      <c r="AW3853" s="15"/>
      <c r="AX3853" s="82"/>
      <c r="AY3853" s="82"/>
      <c r="AZ3853" s="10">
        <v>1</v>
      </c>
      <c r="BA3853" t="s">
        <v>22</v>
      </c>
      <c r="BB3853" t="s">
        <v>23</v>
      </c>
      <c r="BD3853" s="7" t="str">
        <f t="shared" si="120"/>
        <v>4458574478Shopee</v>
      </c>
    </row>
    <row r="3854" spans="2:58" ht="15" customHeight="1" x14ac:dyDescent="0.35">
      <c r="B3854" s="10" t="s">
        <v>17</v>
      </c>
      <c r="C3854" s="10" t="s">
        <v>806</v>
      </c>
      <c r="D3854" s="10" t="s">
        <v>248</v>
      </c>
      <c r="E3854" s="10" t="s">
        <v>194</v>
      </c>
      <c r="F3854" s="10" t="s">
        <v>3591</v>
      </c>
      <c r="G3854" s="137">
        <v>5258597922</v>
      </c>
      <c r="H3854" s="10" t="s">
        <v>12231</v>
      </c>
      <c r="I3854" s="10" t="s">
        <v>6250</v>
      </c>
      <c r="J3854" s="10" t="s">
        <v>1608</v>
      </c>
      <c r="K3854" s="105" t="s">
        <v>1609</v>
      </c>
      <c r="L3854" s="98">
        <f>IFERROR(VLOOKUP($F3854&amp;$C3854,Sales!$J:$W,9,0),0)</f>
        <v>0</v>
      </c>
      <c r="M3854" s="98">
        <f>IFERROR(VLOOKUP($F3854&amp;$C3854,Sales!$J:$W,10,0),0)</f>
        <v>0</v>
      </c>
      <c r="N3854" s="98">
        <f>IFERROR(VLOOKUP($F3854&amp;$C3854,Sales!$J:$W,11,0),0)</f>
        <v>0</v>
      </c>
      <c r="O3854" s="98">
        <f>IFERROR(VLOOKUP($F3854&amp;$C3854,Sales!$J:$W,12,0),0)</f>
        <v>0</v>
      </c>
      <c r="P3854" s="98">
        <f>IFERROR(VLOOKUP($F3854&amp;$C3854,Sales!$J:$W,13,0),0)</f>
        <v>0</v>
      </c>
      <c r="Q3854" s="98">
        <f>IFERROR(VLOOKUP($F3854&amp;$C3854,Sales!$A:$H,7,0),0)</f>
        <v>0</v>
      </c>
      <c r="R3854" s="41" t="str">
        <f t="shared" si="121"/>
        <v>ERROR</v>
      </c>
      <c r="S3854" s="15"/>
      <c r="T3854" s="15"/>
      <c r="U3854" s="15"/>
      <c r="V3854" s="15"/>
      <c r="W3854" s="15"/>
      <c r="X3854" s="15"/>
      <c r="Y3854" s="41"/>
      <c r="Z3854" s="41"/>
      <c r="AA3854" s="41"/>
      <c r="AB3854" s="15"/>
      <c r="AC3854" s="15"/>
      <c r="AD3854" s="15"/>
      <c r="AE3854" s="15"/>
      <c r="AF3854" s="15"/>
      <c r="AG3854" s="15"/>
      <c r="AH3854" s="15"/>
      <c r="AI3854" s="15"/>
      <c r="AJ3854" s="15"/>
      <c r="AK3854" s="15"/>
      <c r="AL3854" s="15"/>
      <c r="AM3854" s="15"/>
      <c r="AN3854" s="15"/>
      <c r="AO3854" s="15"/>
      <c r="AP3854" s="15"/>
      <c r="AQ3854" s="15"/>
      <c r="AR3854" s="15"/>
      <c r="AS3854" s="15"/>
      <c r="AT3854" s="15"/>
      <c r="AU3854" s="15"/>
      <c r="AV3854" s="15"/>
      <c r="AW3854" s="15"/>
      <c r="AX3854" s="82"/>
      <c r="AY3854" s="82"/>
      <c r="AZ3854" s="10">
        <v>1</v>
      </c>
      <c r="BA3854" t="s">
        <v>22</v>
      </c>
      <c r="BB3854" t="s">
        <v>23</v>
      </c>
      <c r="BD3854" s="7" t="str">
        <f t="shared" si="120"/>
        <v>5258597922Shopee</v>
      </c>
    </row>
    <row r="3855" spans="2:58" ht="15" customHeight="1" x14ac:dyDescent="0.35">
      <c r="B3855" s="10" t="s">
        <v>17</v>
      </c>
      <c r="C3855" s="10" t="s">
        <v>806</v>
      </c>
      <c r="D3855" s="10" t="s">
        <v>65</v>
      </c>
      <c r="E3855" s="10" t="s">
        <v>66</v>
      </c>
      <c r="F3855" s="10" t="s">
        <v>886</v>
      </c>
      <c r="G3855" s="137">
        <v>1881709684</v>
      </c>
      <c r="H3855" s="10">
        <v>1881709684</v>
      </c>
      <c r="I3855" s="10" t="s">
        <v>887</v>
      </c>
      <c r="J3855" s="10" t="s">
        <v>3667</v>
      </c>
      <c r="K3855" s="102" t="s">
        <v>888</v>
      </c>
      <c r="L3855" s="98">
        <f>IFERROR(VLOOKUP($F3855&amp;$C3855,Sales!$J:$W,9,0),0)</f>
        <v>0</v>
      </c>
      <c r="M3855" s="98">
        <f>IFERROR(VLOOKUP($F3855&amp;$C3855,Sales!$J:$W,10,0),0)</f>
        <v>0</v>
      </c>
      <c r="N3855" s="98">
        <f>IFERROR(VLOOKUP($F3855&amp;$C3855,Sales!$J:$W,11,0),0)</f>
        <v>0</v>
      </c>
      <c r="O3855" s="98">
        <f>IFERROR(VLOOKUP($F3855&amp;$C3855,Sales!$J:$W,12,0),0)</f>
        <v>0</v>
      </c>
      <c r="P3855" s="98">
        <f>IFERROR(VLOOKUP($F3855&amp;$C3855,Sales!$J:$W,13,0),0)</f>
        <v>0</v>
      </c>
      <c r="Q3855" s="98">
        <f>IFERROR(VLOOKUP($F3855&amp;$C3855,Sales!$A:$H,7,0),0)</f>
        <v>0</v>
      </c>
      <c r="R3855" s="41" t="str">
        <f t="shared" si="121"/>
        <v>ERROR</v>
      </c>
      <c r="S3855" s="15"/>
      <c r="T3855" s="15"/>
      <c r="U3855" s="15"/>
      <c r="V3855" s="15"/>
      <c r="W3855" s="15"/>
      <c r="X3855" s="15"/>
      <c r="Y3855" s="41"/>
      <c r="Z3855" s="41"/>
      <c r="AA3855" s="41"/>
      <c r="AB3855" s="15"/>
      <c r="AC3855" s="15"/>
      <c r="AD3855" s="15"/>
      <c r="AE3855" s="15"/>
      <c r="AF3855" s="15"/>
      <c r="AG3855" s="15"/>
      <c r="AH3855" s="15"/>
      <c r="AI3855" s="15"/>
      <c r="AJ3855" s="15"/>
      <c r="AK3855" s="15"/>
      <c r="AL3855" s="66"/>
      <c r="AM3855" s="66"/>
      <c r="AN3855" s="15"/>
      <c r="AO3855" s="15"/>
      <c r="AP3855" s="15"/>
      <c r="AQ3855" s="15"/>
      <c r="AR3855" s="15"/>
      <c r="AS3855" s="15"/>
      <c r="AT3855" s="15"/>
      <c r="AU3855" s="15"/>
      <c r="AV3855" s="15"/>
      <c r="AW3855" s="15"/>
      <c r="AX3855" s="15"/>
      <c r="AY3855" s="15"/>
      <c r="AZ3855" s="10">
        <v>1</v>
      </c>
      <c r="BA3855" t="s">
        <v>22</v>
      </c>
      <c r="BB3855" t="s">
        <v>88</v>
      </c>
      <c r="BD3855" s="7" t="str">
        <f t="shared" si="120"/>
        <v>1881709684Shopee</v>
      </c>
    </row>
    <row r="3856" spans="2:58" ht="15" customHeight="1" x14ac:dyDescent="0.35">
      <c r="B3856" s="10" t="s">
        <v>17</v>
      </c>
      <c r="C3856" s="10" t="s">
        <v>806</v>
      </c>
      <c r="D3856" s="10" t="s">
        <v>65</v>
      </c>
      <c r="E3856" s="10" t="s">
        <v>66</v>
      </c>
      <c r="F3856" s="10" t="s">
        <v>6118</v>
      </c>
      <c r="G3856" s="137">
        <v>4932743936</v>
      </c>
      <c r="H3856" s="10" t="s">
        <v>12391</v>
      </c>
      <c r="I3856" s="10" t="s">
        <v>2242</v>
      </c>
      <c r="J3856" s="10" t="s">
        <v>911</v>
      </c>
      <c r="K3856" s="105" t="s">
        <v>10267</v>
      </c>
      <c r="L3856" s="98">
        <f>IFERROR(VLOOKUP($F3856&amp;$C3856,Sales!$J:$W,9,0),0)</f>
        <v>0</v>
      </c>
      <c r="M3856" s="98">
        <f>IFERROR(VLOOKUP($F3856&amp;$C3856,Sales!$J:$W,10,0),0)</f>
        <v>0</v>
      </c>
      <c r="N3856" s="98">
        <f>IFERROR(VLOOKUP($F3856&amp;$C3856,Sales!$J:$W,11,0),0)</f>
        <v>0</v>
      </c>
      <c r="O3856" s="98">
        <f>IFERROR(VLOOKUP($F3856&amp;$C3856,Sales!$J:$W,12,0),0)</f>
        <v>0</v>
      </c>
      <c r="P3856" s="98">
        <f>IFERROR(VLOOKUP($F3856&amp;$C3856,Sales!$J:$W,13,0),0)</f>
        <v>0</v>
      </c>
      <c r="Q3856" s="98">
        <f>IFERROR(VLOOKUP($F3856&amp;$C3856,Sales!$A:$H,7,0),0)</f>
        <v>0</v>
      </c>
      <c r="R3856" s="41" t="str">
        <f t="shared" si="121"/>
        <v>ERROR</v>
      </c>
      <c r="S3856" s="15"/>
      <c r="T3856" s="15"/>
      <c r="U3856" s="15"/>
      <c r="V3856" s="15"/>
      <c r="W3856" s="15"/>
      <c r="X3856" s="15"/>
      <c r="Y3856" s="41"/>
      <c r="Z3856" s="41"/>
      <c r="AA3856" s="41"/>
      <c r="AB3856" s="15"/>
      <c r="AC3856" s="15"/>
      <c r="AD3856" s="15"/>
      <c r="AE3856" s="15"/>
      <c r="AF3856" s="15"/>
      <c r="AG3856" s="15"/>
      <c r="AH3856" s="15"/>
      <c r="AI3856" s="15"/>
      <c r="AJ3856" s="15"/>
      <c r="AK3856" s="15"/>
      <c r="AL3856" s="15"/>
      <c r="AM3856" s="66"/>
      <c r="AN3856" s="15"/>
      <c r="AO3856" s="15"/>
      <c r="AP3856" s="66"/>
      <c r="AQ3856" s="15"/>
      <c r="AR3856" s="15"/>
      <c r="AS3856" s="66"/>
      <c r="AT3856" s="15"/>
      <c r="AU3856" s="15"/>
      <c r="AV3856" s="15"/>
      <c r="AW3856" s="15"/>
      <c r="AX3856" s="15"/>
      <c r="AY3856" s="15"/>
      <c r="AZ3856" s="10">
        <v>1</v>
      </c>
      <c r="BA3856" t="s">
        <v>22</v>
      </c>
      <c r="BB3856" t="s">
        <v>88</v>
      </c>
      <c r="BD3856" s="7" t="str">
        <f t="shared" si="120"/>
        <v>4932743936Shopee</v>
      </c>
    </row>
    <row r="3857" spans="2:58" ht="15" customHeight="1" x14ac:dyDescent="0.35">
      <c r="B3857" s="10" t="s">
        <v>17</v>
      </c>
      <c r="C3857" s="10" t="s">
        <v>806</v>
      </c>
      <c r="D3857" s="10" t="s">
        <v>65</v>
      </c>
      <c r="E3857" s="10" t="s">
        <v>66</v>
      </c>
      <c r="F3857" s="10" t="s">
        <v>936</v>
      </c>
      <c r="G3857" s="137">
        <v>4943054644</v>
      </c>
      <c r="H3857" s="10">
        <v>4943054644</v>
      </c>
      <c r="I3857" s="10" t="s">
        <v>937</v>
      </c>
      <c r="J3857" t="s">
        <v>3688</v>
      </c>
      <c r="K3857" s="102" t="s">
        <v>10270</v>
      </c>
      <c r="L3857" s="98">
        <f>IFERROR(VLOOKUP($F3857&amp;$C3857,Sales!$J:$W,9,0),0)</f>
        <v>0</v>
      </c>
      <c r="M3857" s="98">
        <f>IFERROR(VLOOKUP($F3857&amp;$C3857,Sales!$J:$W,10,0),0)</f>
        <v>0</v>
      </c>
      <c r="N3857" s="98">
        <f>IFERROR(VLOOKUP($F3857&amp;$C3857,Sales!$J:$W,11,0),0)</f>
        <v>0</v>
      </c>
      <c r="O3857" s="98">
        <f>IFERROR(VLOOKUP($F3857&amp;$C3857,Sales!$J:$W,12,0),0)</f>
        <v>0</v>
      </c>
      <c r="P3857" s="98">
        <f>IFERROR(VLOOKUP($F3857&amp;$C3857,Sales!$J:$W,13,0),0)</f>
        <v>0</v>
      </c>
      <c r="Q3857" s="98">
        <f>IFERROR(VLOOKUP($F3857&amp;$C3857,Sales!$A:$H,7,0),0)</f>
        <v>0</v>
      </c>
      <c r="R3857" s="41" t="str">
        <f t="shared" si="121"/>
        <v>ERROR</v>
      </c>
      <c r="S3857" s="15"/>
      <c r="T3857" s="15"/>
      <c r="U3857" s="15"/>
      <c r="V3857" s="15"/>
      <c r="W3857" s="15"/>
      <c r="X3857" s="15"/>
      <c r="Y3857" s="41"/>
      <c r="Z3857" s="41"/>
      <c r="AA3857" s="41"/>
      <c r="AB3857" s="15"/>
      <c r="AC3857" s="15"/>
      <c r="AD3857" s="15"/>
      <c r="AE3857" s="15"/>
      <c r="AF3857" s="15"/>
      <c r="AG3857" s="15"/>
      <c r="AH3857" s="15"/>
      <c r="AI3857" s="15"/>
      <c r="AJ3857" s="15"/>
      <c r="AK3857" s="15"/>
      <c r="AL3857" s="15"/>
      <c r="AM3857" s="15"/>
      <c r="AN3857" s="15"/>
      <c r="AO3857" s="15"/>
      <c r="AP3857" s="15"/>
      <c r="AQ3857" s="15"/>
      <c r="AR3857" s="15"/>
      <c r="AS3857" s="15"/>
      <c r="AT3857" s="15"/>
      <c r="AU3857" s="15"/>
      <c r="AV3857" s="15"/>
      <c r="AW3857" s="15"/>
      <c r="AX3857" s="82"/>
      <c r="AY3857" s="82"/>
      <c r="AZ3857" s="10">
        <v>1</v>
      </c>
      <c r="BA3857" t="s">
        <v>22</v>
      </c>
      <c r="BB3857" t="s">
        <v>88</v>
      </c>
      <c r="BD3857" s="7" t="str">
        <f t="shared" si="120"/>
        <v>4943054644Shopee</v>
      </c>
      <c r="BE3857" t="s">
        <v>13749</v>
      </c>
      <c r="BF3857" t="s">
        <v>13750</v>
      </c>
    </row>
    <row r="3858" spans="2:58" ht="15" customHeight="1" x14ac:dyDescent="0.35">
      <c r="B3858" s="10" t="s">
        <v>17</v>
      </c>
      <c r="C3858" s="10" t="s">
        <v>806</v>
      </c>
      <c r="D3858" s="10" t="s">
        <v>65</v>
      </c>
      <c r="E3858" s="10" t="s">
        <v>66</v>
      </c>
      <c r="F3858" s="10" t="s">
        <v>890</v>
      </c>
      <c r="G3858" s="137">
        <v>3905873341</v>
      </c>
      <c r="H3858" s="10">
        <v>3905873341</v>
      </c>
      <c r="I3858" s="10" t="s">
        <v>891</v>
      </c>
      <c r="J3858" s="10" t="s">
        <v>3673</v>
      </c>
      <c r="K3858" s="102" t="s">
        <v>892</v>
      </c>
      <c r="L3858" s="98">
        <f>IFERROR(VLOOKUP($F3858&amp;$C3858,Sales!$J:$W,9,0),0)</f>
        <v>0</v>
      </c>
      <c r="M3858" s="98">
        <f>IFERROR(VLOOKUP($F3858&amp;$C3858,Sales!$J:$W,10,0),0)</f>
        <v>0</v>
      </c>
      <c r="N3858" s="98">
        <f>IFERROR(VLOOKUP($F3858&amp;$C3858,Sales!$J:$W,11,0),0)</f>
        <v>0</v>
      </c>
      <c r="O3858" s="98">
        <f>IFERROR(VLOOKUP($F3858&amp;$C3858,Sales!$J:$W,12,0),0)</f>
        <v>0</v>
      </c>
      <c r="P3858" s="98">
        <f>IFERROR(VLOOKUP($F3858&amp;$C3858,Sales!$J:$W,13,0),0)</f>
        <v>0</v>
      </c>
      <c r="Q3858" s="98">
        <f>IFERROR(VLOOKUP($F3858&amp;$C3858,Sales!$A:$H,7,0),0)</f>
        <v>0</v>
      </c>
      <c r="R3858" s="41" t="str">
        <f t="shared" si="121"/>
        <v>ERROR</v>
      </c>
      <c r="S3858" s="15"/>
      <c r="T3858" s="15"/>
      <c r="U3858" s="15"/>
      <c r="V3858" s="15"/>
      <c r="W3858" s="15"/>
      <c r="X3858" s="15"/>
      <c r="Y3858" s="41"/>
      <c r="Z3858" s="41"/>
      <c r="AA3858" s="41"/>
      <c r="AB3858" s="15"/>
      <c r="AC3858" s="15"/>
      <c r="AD3858" s="15"/>
      <c r="AE3858" s="15"/>
      <c r="AF3858" s="15"/>
      <c r="AG3858" s="15"/>
      <c r="AH3858" s="15"/>
      <c r="AI3858" s="15"/>
      <c r="AJ3858" s="15"/>
      <c r="AK3858" s="15"/>
      <c r="AL3858" s="66"/>
      <c r="AM3858" s="66"/>
      <c r="AN3858" s="15"/>
      <c r="AO3858" s="15"/>
      <c r="AP3858" s="15"/>
      <c r="AQ3858" s="15"/>
      <c r="AR3858" s="15"/>
      <c r="AS3858" s="15"/>
      <c r="AT3858" s="15"/>
      <c r="AU3858" s="15"/>
      <c r="AV3858" s="15"/>
      <c r="AW3858" s="15"/>
      <c r="AX3858" s="15"/>
      <c r="AY3858" s="15"/>
      <c r="AZ3858" s="10">
        <v>1</v>
      </c>
      <c r="BA3858" t="s">
        <v>22</v>
      </c>
      <c r="BB3858" t="s">
        <v>88</v>
      </c>
      <c r="BD3858" s="7" t="str">
        <f t="shared" si="120"/>
        <v>3905873341Shopee</v>
      </c>
    </row>
    <row r="3859" spans="2:58" ht="15" customHeight="1" x14ac:dyDescent="0.35">
      <c r="B3859" s="10" t="s">
        <v>17</v>
      </c>
      <c r="C3859" s="10" t="s">
        <v>806</v>
      </c>
      <c r="D3859" s="10" t="s">
        <v>65</v>
      </c>
      <c r="E3859" s="10" t="s">
        <v>66</v>
      </c>
      <c r="F3859" s="10" t="s">
        <v>893</v>
      </c>
      <c r="G3859" s="137">
        <v>179870589</v>
      </c>
      <c r="H3859" s="10">
        <v>179870589</v>
      </c>
      <c r="I3859" s="10" t="s">
        <v>894</v>
      </c>
      <c r="J3859" s="10" t="s">
        <v>3674</v>
      </c>
      <c r="K3859" s="102" t="s">
        <v>895</v>
      </c>
      <c r="L3859" s="98">
        <f>IFERROR(VLOOKUP($F3859&amp;$C3859,Sales!$J:$W,9,0),0)</f>
        <v>0</v>
      </c>
      <c r="M3859" s="98">
        <f>IFERROR(VLOOKUP($F3859&amp;$C3859,Sales!$J:$W,10,0),0)</f>
        <v>0</v>
      </c>
      <c r="N3859" s="98">
        <f>IFERROR(VLOOKUP($F3859&amp;$C3859,Sales!$J:$W,11,0),0)</f>
        <v>0</v>
      </c>
      <c r="O3859" s="98">
        <f>IFERROR(VLOOKUP($F3859&amp;$C3859,Sales!$J:$W,12,0),0)</f>
        <v>0</v>
      </c>
      <c r="P3859" s="98">
        <f>IFERROR(VLOOKUP($F3859&amp;$C3859,Sales!$J:$W,13,0),0)</f>
        <v>0</v>
      </c>
      <c r="Q3859" s="98">
        <f>IFERROR(VLOOKUP($F3859&amp;$C3859,Sales!$A:$H,7,0),0)</f>
        <v>0</v>
      </c>
      <c r="R3859" s="41" t="str">
        <f t="shared" si="121"/>
        <v>ERROR</v>
      </c>
      <c r="S3859" s="15"/>
      <c r="T3859" s="15"/>
      <c r="U3859" s="15"/>
      <c r="V3859" s="15"/>
      <c r="W3859" s="15"/>
      <c r="X3859" s="15"/>
      <c r="Y3859" s="41"/>
      <c r="Z3859" s="41"/>
      <c r="AA3859" s="41"/>
      <c r="AB3859" s="15"/>
      <c r="AC3859" s="15"/>
      <c r="AD3859" s="15"/>
      <c r="AE3859" s="15"/>
      <c r="AF3859" s="15"/>
      <c r="AG3859" s="15"/>
      <c r="AH3859" s="15"/>
      <c r="AI3859" s="15"/>
      <c r="AJ3859" s="15"/>
      <c r="AK3859" s="15"/>
      <c r="AL3859" s="66"/>
      <c r="AM3859" s="66"/>
      <c r="AN3859" s="15"/>
      <c r="AO3859" s="15"/>
      <c r="AP3859" s="15"/>
      <c r="AQ3859" s="15"/>
      <c r="AR3859" s="15"/>
      <c r="AS3859" s="15"/>
      <c r="AT3859" s="15"/>
      <c r="AU3859" s="15"/>
      <c r="AV3859" s="15"/>
      <c r="AW3859" s="15"/>
      <c r="AX3859" s="15"/>
      <c r="AY3859" s="15"/>
      <c r="AZ3859" s="10">
        <v>1</v>
      </c>
      <c r="BA3859" t="s">
        <v>22</v>
      </c>
      <c r="BB3859" t="s">
        <v>88</v>
      </c>
      <c r="BD3859" s="7" t="str">
        <f t="shared" si="120"/>
        <v>179870589Shopee</v>
      </c>
    </row>
    <row r="3860" spans="2:58" ht="15" customHeight="1" x14ac:dyDescent="0.35">
      <c r="B3860" s="10" t="s">
        <v>17</v>
      </c>
      <c r="C3860" s="10" t="s">
        <v>806</v>
      </c>
      <c r="D3860" s="10" t="s">
        <v>65</v>
      </c>
      <c r="E3860" s="10" t="s">
        <v>66</v>
      </c>
      <c r="F3860" s="10" t="s">
        <v>900</v>
      </c>
      <c r="G3860" s="137">
        <v>1565917236</v>
      </c>
      <c r="H3860" s="10">
        <v>1565917236</v>
      </c>
      <c r="I3860" s="10" t="s">
        <v>901</v>
      </c>
      <c r="J3860" s="10" t="s">
        <v>3676</v>
      </c>
      <c r="K3860" s="102" t="s">
        <v>902</v>
      </c>
      <c r="L3860" s="98">
        <f>IFERROR(VLOOKUP($F3860&amp;$C3860,Sales!$J:$W,9,0),0)</f>
        <v>0</v>
      </c>
      <c r="M3860" s="98">
        <f>IFERROR(VLOOKUP($F3860&amp;$C3860,Sales!$J:$W,10,0),0)</f>
        <v>0</v>
      </c>
      <c r="N3860" s="98">
        <f>IFERROR(VLOOKUP($F3860&amp;$C3860,Sales!$J:$W,11,0),0)</f>
        <v>0</v>
      </c>
      <c r="O3860" s="98">
        <f>IFERROR(VLOOKUP($F3860&amp;$C3860,Sales!$J:$W,12,0),0)</f>
        <v>0</v>
      </c>
      <c r="P3860" s="98">
        <f>IFERROR(VLOOKUP($F3860&amp;$C3860,Sales!$J:$W,13,0),0)</f>
        <v>0</v>
      </c>
      <c r="Q3860" s="98">
        <f>IFERROR(VLOOKUP($F3860&amp;$C3860,Sales!$A:$H,7,0),0)</f>
        <v>0</v>
      </c>
      <c r="R3860" s="41" t="str">
        <f t="shared" si="121"/>
        <v>ERROR</v>
      </c>
      <c r="S3860" s="15"/>
      <c r="T3860" s="15"/>
      <c r="U3860" s="15"/>
      <c r="V3860" s="15"/>
      <c r="W3860" s="15"/>
      <c r="X3860" s="15"/>
      <c r="Y3860" s="41"/>
      <c r="Z3860" s="41"/>
      <c r="AA3860" s="41"/>
      <c r="AB3860" s="15"/>
      <c r="AC3860" s="15"/>
      <c r="AD3860" s="15"/>
      <c r="AE3860" s="15"/>
      <c r="AF3860" s="15"/>
      <c r="AG3860" s="15"/>
      <c r="AH3860" s="15"/>
      <c r="AI3860" s="15"/>
      <c r="AJ3860" s="15"/>
      <c r="AK3860" s="15"/>
      <c r="AL3860" s="66"/>
      <c r="AM3860" s="66"/>
      <c r="AN3860" s="15"/>
      <c r="AO3860" s="15"/>
      <c r="AP3860" s="15"/>
      <c r="AQ3860" s="15"/>
      <c r="AR3860" s="15"/>
      <c r="AS3860" s="15"/>
      <c r="AT3860" s="15"/>
      <c r="AU3860" s="15"/>
      <c r="AV3860" s="15"/>
      <c r="AW3860" s="15"/>
      <c r="AX3860" s="15"/>
      <c r="AY3860" s="15"/>
      <c r="AZ3860" s="10">
        <v>1</v>
      </c>
      <c r="BA3860" t="s">
        <v>22</v>
      </c>
      <c r="BB3860" t="s">
        <v>88</v>
      </c>
      <c r="BD3860" s="7" t="str">
        <f t="shared" si="120"/>
        <v>1565917236Shopee</v>
      </c>
    </row>
    <row r="3861" spans="2:58" ht="15" customHeight="1" x14ac:dyDescent="0.35">
      <c r="B3861" s="10" t="s">
        <v>17</v>
      </c>
      <c r="C3861" s="10" t="s">
        <v>806</v>
      </c>
      <c r="D3861" s="10" t="s">
        <v>248</v>
      </c>
      <c r="E3861" s="10" t="s">
        <v>194</v>
      </c>
      <c r="F3861" s="10" t="s">
        <v>3457</v>
      </c>
      <c r="G3861" s="137">
        <v>7558601451</v>
      </c>
      <c r="H3861" s="10" t="s">
        <v>12232</v>
      </c>
      <c r="I3861" s="10" t="s">
        <v>3314</v>
      </c>
      <c r="J3861" s="10" t="s">
        <v>3328</v>
      </c>
      <c r="K3861" s="105" t="s">
        <v>3132</v>
      </c>
      <c r="L3861" s="98">
        <f>IFERROR(VLOOKUP($F3861&amp;$C3861,Sales!$J:$W,9,0),0)</f>
        <v>0</v>
      </c>
      <c r="M3861" s="98">
        <f>IFERROR(VLOOKUP($F3861&amp;$C3861,Sales!$J:$W,10,0),0)</f>
        <v>0</v>
      </c>
      <c r="N3861" s="98">
        <f>IFERROR(VLOOKUP($F3861&amp;$C3861,Sales!$J:$W,11,0),0)</f>
        <v>0</v>
      </c>
      <c r="O3861" s="98">
        <f>IFERROR(VLOOKUP($F3861&amp;$C3861,Sales!$J:$W,12,0),0)</f>
        <v>0</v>
      </c>
      <c r="P3861" s="98">
        <f>IFERROR(VLOOKUP($F3861&amp;$C3861,Sales!$J:$W,13,0),0)</f>
        <v>0</v>
      </c>
      <c r="Q3861" s="98">
        <f>IFERROR(VLOOKUP($F3861&amp;$C3861,Sales!$A:$H,7,0),0)</f>
        <v>0</v>
      </c>
      <c r="R3861" s="41" t="str">
        <f t="shared" si="121"/>
        <v>ERROR</v>
      </c>
      <c r="S3861" s="15"/>
      <c r="T3861" s="15"/>
      <c r="U3861" s="15"/>
      <c r="V3861" s="15"/>
      <c r="W3861" s="15"/>
      <c r="X3861" s="15"/>
      <c r="Y3861" s="41"/>
      <c r="Z3861" s="41"/>
      <c r="AA3861" s="41"/>
      <c r="AB3861" s="15"/>
      <c r="AC3861" s="15"/>
      <c r="AD3861" s="15"/>
      <c r="AE3861" s="15"/>
      <c r="AF3861" s="15"/>
      <c r="AG3861" s="15"/>
      <c r="AH3861" s="15"/>
      <c r="AI3861" s="15"/>
      <c r="AJ3861" s="15"/>
      <c r="AK3861" s="15"/>
      <c r="AL3861" s="15"/>
      <c r="AM3861" s="15"/>
      <c r="AN3861" s="15"/>
      <c r="AO3861" s="15"/>
      <c r="AP3861" s="15"/>
      <c r="AQ3861" s="15"/>
      <c r="AR3861" s="15"/>
      <c r="AS3861" s="15"/>
      <c r="AT3861" s="15"/>
      <c r="AU3861" s="15"/>
      <c r="AV3861" s="15"/>
      <c r="AW3861" s="15"/>
      <c r="AX3861" s="82"/>
      <c r="AY3861" s="82"/>
      <c r="AZ3861" s="10">
        <v>1</v>
      </c>
      <c r="BA3861" t="s">
        <v>22</v>
      </c>
      <c r="BB3861" t="s">
        <v>23</v>
      </c>
      <c r="BD3861" s="7" t="str">
        <f t="shared" si="120"/>
        <v>7558601451Shopee</v>
      </c>
    </row>
    <row r="3862" spans="2:58" ht="15" customHeight="1" x14ac:dyDescent="0.35">
      <c r="B3862" s="10" t="s">
        <v>17</v>
      </c>
      <c r="C3862" s="10" t="s">
        <v>806</v>
      </c>
      <c r="D3862" s="10" t="s">
        <v>248</v>
      </c>
      <c r="E3862" s="10" t="s">
        <v>194</v>
      </c>
      <c r="F3862" s="10" t="s">
        <v>3458</v>
      </c>
      <c r="G3862" s="137">
        <v>4858605922</v>
      </c>
      <c r="H3862" s="10" t="s">
        <v>12233</v>
      </c>
      <c r="I3862" s="10" t="s">
        <v>3315</v>
      </c>
      <c r="J3862" s="10" t="s">
        <v>1614</v>
      </c>
      <c r="K3862" s="105" t="s">
        <v>1615</v>
      </c>
      <c r="L3862" s="98">
        <f>IFERROR(VLOOKUP($F3862&amp;$C3862,Sales!$J:$W,9,0),0)</f>
        <v>0</v>
      </c>
      <c r="M3862" s="98">
        <f>IFERROR(VLOOKUP($F3862&amp;$C3862,Sales!$J:$W,10,0),0)</f>
        <v>0</v>
      </c>
      <c r="N3862" s="98">
        <f>IFERROR(VLOOKUP($F3862&amp;$C3862,Sales!$J:$W,11,0),0)</f>
        <v>0</v>
      </c>
      <c r="O3862" s="98">
        <f>IFERROR(VLOOKUP($F3862&amp;$C3862,Sales!$J:$W,12,0),0)</f>
        <v>0</v>
      </c>
      <c r="P3862" s="98">
        <f>IFERROR(VLOOKUP($F3862&amp;$C3862,Sales!$J:$W,13,0),0)</f>
        <v>0</v>
      </c>
      <c r="Q3862" s="98">
        <f>IFERROR(VLOOKUP($F3862&amp;$C3862,Sales!$A:$H,7,0),0)</f>
        <v>0</v>
      </c>
      <c r="R3862" s="41" t="str">
        <f t="shared" si="121"/>
        <v>ERROR</v>
      </c>
      <c r="S3862" s="15"/>
      <c r="T3862" s="15"/>
      <c r="U3862" s="15"/>
      <c r="V3862" s="15"/>
      <c r="W3862" s="15"/>
      <c r="X3862" s="15"/>
      <c r="Y3862" s="41"/>
      <c r="Z3862" s="41"/>
      <c r="AA3862" s="41"/>
      <c r="AB3862" s="15"/>
      <c r="AC3862" s="15"/>
      <c r="AD3862" s="15"/>
      <c r="AE3862" s="15"/>
      <c r="AF3862" s="15"/>
      <c r="AG3862" s="15"/>
      <c r="AH3862" s="15"/>
      <c r="AI3862" s="15"/>
      <c r="AJ3862" s="15"/>
      <c r="AK3862" s="15"/>
      <c r="AL3862" s="15"/>
      <c r="AM3862" s="15"/>
      <c r="AN3862" s="15"/>
      <c r="AO3862" s="15"/>
      <c r="AP3862" s="15"/>
      <c r="AQ3862" s="15"/>
      <c r="AR3862" s="15"/>
      <c r="AS3862" s="15"/>
      <c r="AT3862" s="15"/>
      <c r="AU3862" s="15"/>
      <c r="AV3862" s="15"/>
      <c r="AW3862" s="15"/>
      <c r="AX3862" s="82"/>
      <c r="AY3862" s="82"/>
      <c r="AZ3862" s="10">
        <v>1</v>
      </c>
      <c r="BA3862" t="s">
        <v>22</v>
      </c>
      <c r="BB3862" t="s">
        <v>23</v>
      </c>
      <c r="BD3862" s="7" t="str">
        <f t="shared" si="120"/>
        <v>4858605922Shopee</v>
      </c>
    </row>
    <row r="3863" spans="2:58" ht="15" customHeight="1" x14ac:dyDescent="0.35">
      <c r="B3863" s="10" t="s">
        <v>17</v>
      </c>
      <c r="C3863" s="10" t="s">
        <v>806</v>
      </c>
      <c r="D3863" s="10" t="s">
        <v>119</v>
      </c>
      <c r="E3863" s="10" t="s">
        <v>120</v>
      </c>
      <c r="F3863" s="10" t="s">
        <v>946</v>
      </c>
      <c r="G3863" s="137">
        <v>6137554129</v>
      </c>
      <c r="H3863" s="10" t="s">
        <v>12392</v>
      </c>
      <c r="I3863" s="10" t="s">
        <v>947</v>
      </c>
      <c r="J3863" s="10" t="s">
        <v>983</v>
      </c>
      <c r="K3863" s="105" t="s">
        <v>948</v>
      </c>
      <c r="L3863" s="98">
        <f>IFERROR(VLOOKUP($F3863&amp;$C3863,Sales!$J:$W,9,0),0)</f>
        <v>0</v>
      </c>
      <c r="M3863" s="98">
        <f>IFERROR(VLOOKUP($F3863&amp;$C3863,Sales!$J:$W,10,0),0)</f>
        <v>0</v>
      </c>
      <c r="N3863" s="98">
        <f>IFERROR(VLOOKUP($F3863&amp;$C3863,Sales!$J:$W,11,0),0)</f>
        <v>0</v>
      </c>
      <c r="O3863" s="98">
        <f>IFERROR(VLOOKUP($F3863&amp;$C3863,Sales!$J:$W,12,0),0)</f>
        <v>0</v>
      </c>
      <c r="P3863" s="98">
        <f>IFERROR(VLOOKUP($F3863&amp;$C3863,Sales!$J:$W,13,0),0)</f>
        <v>0</v>
      </c>
      <c r="Q3863" s="98">
        <f>IFERROR(VLOOKUP($F3863&amp;$C3863,Sales!$A:$H,7,0),0)</f>
        <v>0</v>
      </c>
      <c r="R3863" s="41" t="str">
        <f t="shared" si="121"/>
        <v>ERROR</v>
      </c>
      <c r="S3863" s="15"/>
      <c r="T3863" s="15"/>
      <c r="U3863" s="15"/>
      <c r="V3863" s="15"/>
      <c r="W3863" s="15"/>
      <c r="X3863" s="15"/>
      <c r="Y3863" s="41"/>
      <c r="Z3863" s="41"/>
      <c r="AA3863" s="41"/>
      <c r="AB3863" s="15"/>
      <c r="AC3863" s="15"/>
      <c r="AD3863" s="15"/>
      <c r="AE3863" s="15"/>
      <c r="AF3863" s="15"/>
      <c r="AG3863" s="15"/>
      <c r="AH3863" s="15"/>
      <c r="AI3863" s="15"/>
      <c r="AJ3863" s="15"/>
      <c r="AK3863" s="15"/>
      <c r="AL3863" s="15"/>
      <c r="AM3863" s="15"/>
      <c r="AN3863" s="15"/>
      <c r="AO3863" s="15"/>
      <c r="AP3863" s="15"/>
      <c r="AQ3863" s="66"/>
      <c r="AR3863" s="15"/>
      <c r="AS3863" s="15"/>
      <c r="AT3863" s="15"/>
      <c r="AU3863" s="15"/>
      <c r="AV3863" s="15"/>
      <c r="AW3863" s="15"/>
      <c r="AX3863" s="82"/>
      <c r="AY3863" s="82"/>
      <c r="AZ3863" s="10">
        <v>1</v>
      </c>
      <c r="BA3863" t="s">
        <v>22</v>
      </c>
      <c r="BB3863" t="s">
        <v>88</v>
      </c>
      <c r="BD3863" s="7" t="str">
        <f t="shared" si="120"/>
        <v>6137554129Shopee</v>
      </c>
      <c r="BE3863" s="81">
        <v>44834</v>
      </c>
      <c r="BF3863" t="s">
        <v>13676</v>
      </c>
    </row>
    <row r="3864" spans="2:58" ht="15" customHeight="1" x14ac:dyDescent="0.35">
      <c r="B3864" s="10" t="s">
        <v>17</v>
      </c>
      <c r="C3864" s="10" t="s">
        <v>806</v>
      </c>
      <c r="D3864" s="10" t="s">
        <v>248</v>
      </c>
      <c r="E3864" s="10" t="s">
        <v>194</v>
      </c>
      <c r="F3864" s="10" t="s">
        <v>3459</v>
      </c>
      <c r="G3864" s="137">
        <v>5458610327</v>
      </c>
      <c r="H3864" s="10" t="s">
        <v>12234</v>
      </c>
      <c r="I3864" s="10" t="s">
        <v>3316</v>
      </c>
      <c r="J3864" s="10" t="s">
        <v>1612</v>
      </c>
      <c r="K3864" s="105" t="s">
        <v>1613</v>
      </c>
      <c r="L3864" s="98">
        <f>IFERROR(VLOOKUP($F3864&amp;$C3864,Sales!$J:$W,9,0),0)</f>
        <v>0</v>
      </c>
      <c r="M3864" s="98">
        <f>IFERROR(VLOOKUP($F3864&amp;$C3864,Sales!$J:$W,10,0),0)</f>
        <v>0</v>
      </c>
      <c r="N3864" s="98">
        <f>IFERROR(VLOOKUP($F3864&amp;$C3864,Sales!$J:$W,11,0),0)</f>
        <v>0</v>
      </c>
      <c r="O3864" s="98">
        <f>IFERROR(VLOOKUP($F3864&amp;$C3864,Sales!$J:$W,12,0),0)</f>
        <v>0</v>
      </c>
      <c r="P3864" s="98">
        <f>IFERROR(VLOOKUP($F3864&amp;$C3864,Sales!$J:$W,13,0),0)</f>
        <v>0</v>
      </c>
      <c r="Q3864" s="98">
        <f>IFERROR(VLOOKUP($F3864&amp;$C3864,Sales!$A:$H,7,0),0)</f>
        <v>0</v>
      </c>
      <c r="R3864" s="41" t="str">
        <f t="shared" si="121"/>
        <v>ERROR</v>
      </c>
      <c r="S3864" s="15"/>
      <c r="T3864" s="15"/>
      <c r="U3864" s="15"/>
      <c r="V3864" s="15"/>
      <c r="W3864" s="15"/>
      <c r="X3864" s="15"/>
      <c r="Y3864" s="41"/>
      <c r="Z3864" s="41"/>
      <c r="AA3864" s="41"/>
      <c r="AB3864" s="15"/>
      <c r="AC3864" s="15"/>
      <c r="AD3864" s="15"/>
      <c r="AE3864" s="15"/>
      <c r="AF3864" s="15"/>
      <c r="AG3864" s="15"/>
      <c r="AH3864" s="15"/>
      <c r="AI3864" s="15"/>
      <c r="AJ3864" s="15"/>
      <c r="AK3864" s="15"/>
      <c r="AL3864" s="15"/>
      <c r="AM3864" s="15"/>
      <c r="AN3864" s="15"/>
      <c r="AO3864" s="15"/>
      <c r="AP3864" s="15"/>
      <c r="AQ3864" s="15"/>
      <c r="AR3864" s="15"/>
      <c r="AS3864" s="15"/>
      <c r="AT3864" s="15"/>
      <c r="AU3864" s="15"/>
      <c r="AV3864" s="15"/>
      <c r="AW3864" s="15"/>
      <c r="AX3864" s="82"/>
      <c r="AY3864" s="82"/>
      <c r="AZ3864" s="10">
        <v>1</v>
      </c>
      <c r="BA3864" t="s">
        <v>22</v>
      </c>
      <c r="BB3864" t="s">
        <v>23</v>
      </c>
      <c r="BD3864" s="7" t="str">
        <f t="shared" si="120"/>
        <v>5458610327Shopee</v>
      </c>
    </row>
    <row r="3865" spans="2:58" ht="15" customHeight="1" x14ac:dyDescent="0.35">
      <c r="B3865" s="10" t="s">
        <v>17</v>
      </c>
      <c r="C3865" s="10" t="s">
        <v>806</v>
      </c>
      <c r="D3865" s="10" t="s">
        <v>248</v>
      </c>
      <c r="E3865" s="10" t="s">
        <v>194</v>
      </c>
      <c r="F3865" s="10" t="s">
        <v>3460</v>
      </c>
      <c r="G3865" s="137">
        <v>4658608313</v>
      </c>
      <c r="H3865" s="10" t="s">
        <v>12235</v>
      </c>
      <c r="I3865" s="10" t="s">
        <v>3317</v>
      </c>
      <c r="J3865" s="10" t="s">
        <v>1610</v>
      </c>
      <c r="K3865" s="105" t="s">
        <v>1611</v>
      </c>
      <c r="L3865" s="98">
        <f>IFERROR(VLOOKUP($F3865&amp;$C3865,Sales!$J:$W,9,0),0)</f>
        <v>0</v>
      </c>
      <c r="M3865" s="98">
        <f>IFERROR(VLOOKUP($F3865&amp;$C3865,Sales!$J:$W,10,0),0)</f>
        <v>0</v>
      </c>
      <c r="N3865" s="98">
        <f>IFERROR(VLOOKUP($F3865&amp;$C3865,Sales!$J:$W,11,0),0)</f>
        <v>0</v>
      </c>
      <c r="O3865" s="98">
        <f>IFERROR(VLOOKUP($F3865&amp;$C3865,Sales!$J:$W,12,0),0)</f>
        <v>0</v>
      </c>
      <c r="P3865" s="98">
        <f>IFERROR(VLOOKUP($F3865&amp;$C3865,Sales!$J:$W,13,0),0)</f>
        <v>0</v>
      </c>
      <c r="Q3865" s="98">
        <f>IFERROR(VLOOKUP($F3865&amp;$C3865,Sales!$A:$H,7,0),0)</f>
        <v>0</v>
      </c>
      <c r="R3865" s="41" t="str">
        <f t="shared" si="121"/>
        <v>ERROR</v>
      </c>
      <c r="S3865" s="15"/>
      <c r="T3865" s="15"/>
      <c r="U3865" s="15"/>
      <c r="V3865" s="15"/>
      <c r="W3865" s="15"/>
      <c r="X3865" s="15"/>
      <c r="Y3865" s="41"/>
      <c r="Z3865" s="41"/>
      <c r="AA3865" s="41"/>
      <c r="AB3865" s="15"/>
      <c r="AC3865" s="15"/>
      <c r="AD3865" s="15"/>
      <c r="AE3865" s="15"/>
      <c r="AF3865" s="15"/>
      <c r="AG3865" s="15"/>
      <c r="AH3865" s="15"/>
      <c r="AI3865" s="15"/>
      <c r="AJ3865" s="15"/>
      <c r="AK3865" s="15"/>
      <c r="AL3865" s="15"/>
      <c r="AM3865" s="15"/>
      <c r="AN3865" s="15"/>
      <c r="AO3865" s="15"/>
      <c r="AP3865" s="15"/>
      <c r="AQ3865" s="15"/>
      <c r="AR3865" s="15"/>
      <c r="AS3865" s="15"/>
      <c r="AT3865" s="15"/>
      <c r="AU3865" s="15"/>
      <c r="AV3865" s="15"/>
      <c r="AW3865" s="15"/>
      <c r="AX3865" s="82"/>
      <c r="AY3865" s="82"/>
      <c r="AZ3865" s="10">
        <v>1</v>
      </c>
      <c r="BA3865" t="s">
        <v>22</v>
      </c>
      <c r="BB3865" t="s">
        <v>23</v>
      </c>
      <c r="BD3865" s="7" t="str">
        <f t="shared" si="120"/>
        <v>4658608313Shopee</v>
      </c>
    </row>
    <row r="3866" spans="2:58" ht="15" customHeight="1" x14ac:dyDescent="0.35">
      <c r="B3866" s="10" t="s">
        <v>17</v>
      </c>
      <c r="C3866" s="10" t="s">
        <v>806</v>
      </c>
      <c r="D3866" s="10" t="s">
        <v>248</v>
      </c>
      <c r="E3866" s="10" t="s">
        <v>194</v>
      </c>
      <c r="F3866" s="10" t="s">
        <v>13804</v>
      </c>
      <c r="G3866" s="137">
        <v>13897018097</v>
      </c>
      <c r="H3866" s="10"/>
      <c r="I3866" s="10">
        <v>4902430517102</v>
      </c>
      <c r="J3866" s="10" t="s">
        <v>13929</v>
      </c>
      <c r="K3866" s="106" t="s">
        <v>13906</v>
      </c>
      <c r="L3866" s="98">
        <f>IFERROR(VLOOKUP($F3866&amp;$C3866,Sales!$J:$W,9,0),0)</f>
        <v>0</v>
      </c>
      <c r="M3866" s="98">
        <f>IFERROR(VLOOKUP($F3866&amp;$C3866,Sales!$J:$W,10,0),0)</f>
        <v>0</v>
      </c>
      <c r="N3866" s="98">
        <f>IFERROR(VLOOKUP($F3866&amp;$C3866,Sales!$J:$W,11,0),0)</f>
        <v>0</v>
      </c>
      <c r="O3866" s="98">
        <f>IFERROR(VLOOKUP($F3866&amp;$C3866,Sales!$J:$W,12,0),0)</f>
        <v>0</v>
      </c>
      <c r="P3866" s="98">
        <f>IFERROR(VLOOKUP($F3866&amp;$C3866,Sales!$J:$W,13,0),0)</f>
        <v>0</v>
      </c>
      <c r="Q3866" s="98">
        <f>IFERROR(VLOOKUP($F3866&amp;$C3866,Sales!$A:$H,7,0),0)</f>
        <v>0</v>
      </c>
      <c r="R3866" s="41" t="str">
        <f t="shared" si="121"/>
        <v>ERROR</v>
      </c>
      <c r="S3866" s="15"/>
      <c r="T3866" s="15"/>
      <c r="U3866" s="15"/>
      <c r="V3866" s="15"/>
      <c r="W3866" s="15"/>
      <c r="X3866" s="15"/>
      <c r="Y3866" s="41"/>
      <c r="Z3866" s="41"/>
      <c r="AA3866" s="41"/>
      <c r="AB3866" s="15"/>
      <c r="AC3866" s="15"/>
      <c r="AD3866" s="15"/>
      <c r="AE3866" s="15"/>
      <c r="AF3866" s="15"/>
      <c r="AG3866" s="15"/>
      <c r="AH3866" s="15"/>
      <c r="AI3866" s="15"/>
      <c r="AJ3866" s="15"/>
      <c r="AK3866" s="15"/>
      <c r="AL3866" s="15"/>
      <c r="AM3866" s="15"/>
      <c r="AN3866" s="15"/>
      <c r="AO3866" s="15"/>
      <c r="AP3866" s="15"/>
      <c r="AQ3866" s="15"/>
      <c r="AR3866" s="15"/>
      <c r="AS3866" s="15"/>
      <c r="AT3866" s="15"/>
      <c r="AU3866" s="15"/>
      <c r="AV3866" s="15"/>
      <c r="AW3866" s="15"/>
      <c r="AX3866" s="82"/>
      <c r="AY3866" s="82"/>
      <c r="AZ3866" s="10">
        <v>1</v>
      </c>
      <c r="BA3866" t="s">
        <v>22</v>
      </c>
      <c r="BB3866" t="s">
        <v>23</v>
      </c>
      <c r="BD3866" s="7" t="str">
        <f t="shared" si="120"/>
        <v>13897018097Shopee</v>
      </c>
    </row>
    <row r="3867" spans="2:58" ht="15" customHeight="1" x14ac:dyDescent="0.35">
      <c r="B3867" s="10" t="s">
        <v>17</v>
      </c>
      <c r="C3867" s="10" t="s">
        <v>806</v>
      </c>
      <c r="D3867" s="10" t="s">
        <v>248</v>
      </c>
      <c r="E3867" s="10" t="s">
        <v>194</v>
      </c>
      <c r="F3867" s="10" t="s">
        <v>13805</v>
      </c>
      <c r="G3867" s="137">
        <v>23600275263</v>
      </c>
      <c r="H3867" s="10"/>
      <c r="I3867" s="10">
        <v>4902430517331</v>
      </c>
      <c r="J3867" s="10" t="s">
        <v>13930</v>
      </c>
      <c r="K3867" s="106" t="s">
        <v>13907</v>
      </c>
      <c r="L3867" s="98">
        <f>IFERROR(VLOOKUP($F3867&amp;$C3867,Sales!$J:$W,9,0),0)</f>
        <v>0</v>
      </c>
      <c r="M3867" s="98">
        <f>IFERROR(VLOOKUP($F3867&amp;$C3867,Sales!$J:$W,10,0),0)</f>
        <v>0</v>
      </c>
      <c r="N3867" s="98">
        <f>IFERROR(VLOOKUP($F3867&amp;$C3867,Sales!$J:$W,11,0),0)</f>
        <v>0</v>
      </c>
      <c r="O3867" s="98">
        <f>IFERROR(VLOOKUP($F3867&amp;$C3867,Sales!$J:$W,12,0),0)</f>
        <v>0</v>
      </c>
      <c r="P3867" s="98">
        <f>IFERROR(VLOOKUP($F3867&amp;$C3867,Sales!$J:$W,13,0),0)</f>
        <v>0</v>
      </c>
      <c r="Q3867" s="98">
        <f>IFERROR(VLOOKUP($F3867&amp;$C3867,Sales!$A:$H,7,0),0)</f>
        <v>0</v>
      </c>
      <c r="R3867" s="41" t="str">
        <f t="shared" si="121"/>
        <v>ERROR</v>
      </c>
      <c r="S3867" s="15"/>
      <c r="T3867" s="15"/>
      <c r="U3867" s="15"/>
      <c r="V3867" s="15"/>
      <c r="W3867" s="15"/>
      <c r="X3867" s="15"/>
      <c r="Y3867" s="41"/>
      <c r="Z3867" s="41"/>
      <c r="AA3867" s="41"/>
      <c r="AB3867" s="15"/>
      <c r="AC3867" s="15"/>
      <c r="AD3867" s="15"/>
      <c r="AE3867" s="15"/>
      <c r="AF3867" s="15"/>
      <c r="AG3867" s="15"/>
      <c r="AH3867" s="15"/>
      <c r="AI3867" s="15"/>
      <c r="AJ3867" s="15"/>
      <c r="AK3867" s="15"/>
      <c r="AL3867" s="15"/>
      <c r="AM3867" s="15"/>
      <c r="AN3867" s="15"/>
      <c r="AO3867" s="15"/>
      <c r="AP3867" s="15"/>
      <c r="AQ3867" s="15"/>
      <c r="AR3867" s="15"/>
      <c r="AS3867" s="15"/>
      <c r="AT3867" s="15"/>
      <c r="AU3867" s="15"/>
      <c r="AV3867" s="15"/>
      <c r="AW3867" s="15"/>
      <c r="AX3867" s="82"/>
      <c r="AY3867" s="82"/>
      <c r="AZ3867" s="10">
        <v>1</v>
      </c>
      <c r="BA3867" t="s">
        <v>22</v>
      </c>
      <c r="BB3867" t="s">
        <v>23</v>
      </c>
      <c r="BD3867" s="7" t="str">
        <f t="shared" si="120"/>
        <v>23600275263Shopee</v>
      </c>
    </row>
    <row r="3868" spans="2:58" ht="15" customHeight="1" x14ac:dyDescent="0.35">
      <c r="B3868" s="10" t="s">
        <v>17</v>
      </c>
      <c r="C3868" s="10" t="s">
        <v>806</v>
      </c>
      <c r="D3868" s="10" t="s">
        <v>248</v>
      </c>
      <c r="E3868" s="10" t="s">
        <v>194</v>
      </c>
      <c r="F3868" s="10" t="s">
        <v>13823</v>
      </c>
      <c r="G3868" s="137">
        <v>21454768208</v>
      </c>
      <c r="H3868" s="10"/>
      <c r="I3868" s="10">
        <v>4902430517089</v>
      </c>
      <c r="J3868" s="10" t="s">
        <v>13931</v>
      </c>
      <c r="K3868" s="106" t="s">
        <v>13795</v>
      </c>
      <c r="L3868" s="98">
        <f>IFERROR(VLOOKUP($F3868&amp;$C3868,Sales!$J:$W,9,0),0)</f>
        <v>0</v>
      </c>
      <c r="M3868" s="98">
        <f>IFERROR(VLOOKUP($F3868&amp;$C3868,Sales!$J:$W,10,0),0)</f>
        <v>0</v>
      </c>
      <c r="N3868" s="98">
        <f>IFERROR(VLOOKUP($F3868&amp;$C3868,Sales!$J:$W,11,0),0)</f>
        <v>0</v>
      </c>
      <c r="O3868" s="98">
        <f>IFERROR(VLOOKUP($F3868&amp;$C3868,Sales!$J:$W,12,0),0)</f>
        <v>0</v>
      </c>
      <c r="P3868" s="98">
        <f>IFERROR(VLOOKUP($F3868&amp;$C3868,Sales!$J:$W,13,0),0)</f>
        <v>0</v>
      </c>
      <c r="Q3868" s="98">
        <f>IFERROR(VLOOKUP($F3868&amp;$C3868,Sales!$A:$H,7,0),0)</f>
        <v>0</v>
      </c>
      <c r="R3868" s="41" t="str">
        <f t="shared" si="121"/>
        <v>ERROR</v>
      </c>
      <c r="S3868" s="15"/>
      <c r="T3868" s="15"/>
      <c r="U3868" s="15"/>
      <c r="V3868" s="15"/>
      <c r="W3868" s="15"/>
      <c r="X3868" s="15"/>
      <c r="Y3868" s="41"/>
      <c r="Z3868" s="41"/>
      <c r="AA3868" s="41"/>
      <c r="AB3868" s="15"/>
      <c r="AC3868" s="15"/>
      <c r="AD3868" s="15"/>
      <c r="AE3868" s="15"/>
      <c r="AF3868" s="15"/>
      <c r="AG3868" s="15"/>
      <c r="AH3868" s="15"/>
      <c r="AI3868" s="15"/>
      <c r="AJ3868" s="15"/>
      <c r="AK3868" s="15"/>
      <c r="AL3868" s="15"/>
      <c r="AM3868" s="15"/>
      <c r="AN3868" s="15"/>
      <c r="AO3868" s="15"/>
      <c r="AP3868" s="15"/>
      <c r="AQ3868" s="15"/>
      <c r="AR3868" s="15"/>
      <c r="AS3868" s="15"/>
      <c r="AT3868" s="15"/>
      <c r="AU3868" s="15"/>
      <c r="AV3868" s="15"/>
      <c r="AW3868" s="15"/>
      <c r="AX3868" s="82"/>
      <c r="AY3868" s="82"/>
      <c r="AZ3868" s="10">
        <v>1</v>
      </c>
      <c r="BA3868" t="s">
        <v>22</v>
      </c>
      <c r="BB3868" t="s">
        <v>23</v>
      </c>
      <c r="BD3868" s="7" t="str">
        <f t="shared" si="120"/>
        <v>21454768208Shopee</v>
      </c>
    </row>
    <row r="3869" spans="2:58" ht="15" customHeight="1" x14ac:dyDescent="0.35">
      <c r="B3869" s="10" t="s">
        <v>17</v>
      </c>
      <c r="C3869" s="10" t="s">
        <v>806</v>
      </c>
      <c r="D3869" s="10" t="s">
        <v>248</v>
      </c>
      <c r="E3869" s="10" t="s">
        <v>194</v>
      </c>
      <c r="F3869" s="10" t="s">
        <v>13817</v>
      </c>
      <c r="G3869" s="137">
        <v>15993947780</v>
      </c>
      <c r="H3869" s="10"/>
      <c r="I3869" s="10">
        <v>4902430517270</v>
      </c>
      <c r="J3869" s="10" t="s">
        <v>13932</v>
      </c>
      <c r="K3869" s="106" t="s">
        <v>13792</v>
      </c>
      <c r="L3869" s="98">
        <f>IFERROR(VLOOKUP($F3869&amp;$C3869,Sales!$J:$W,9,0),0)</f>
        <v>0</v>
      </c>
      <c r="M3869" s="98">
        <f>IFERROR(VLOOKUP($F3869&amp;$C3869,Sales!$J:$W,10,0),0)</f>
        <v>0</v>
      </c>
      <c r="N3869" s="98">
        <f>IFERROR(VLOOKUP($F3869&amp;$C3869,Sales!$J:$W,11,0),0)</f>
        <v>0</v>
      </c>
      <c r="O3869" s="98">
        <f>IFERROR(VLOOKUP($F3869&amp;$C3869,Sales!$J:$W,12,0),0)</f>
        <v>0</v>
      </c>
      <c r="P3869" s="98">
        <f>IFERROR(VLOOKUP($F3869&amp;$C3869,Sales!$J:$W,13,0),0)</f>
        <v>0</v>
      </c>
      <c r="Q3869" s="98">
        <f>IFERROR(VLOOKUP($F3869&amp;$C3869,Sales!$A:$H,7,0),0)</f>
        <v>0</v>
      </c>
      <c r="R3869" s="41" t="str">
        <f t="shared" si="121"/>
        <v>ERROR</v>
      </c>
      <c r="S3869" s="15"/>
      <c r="T3869" s="15"/>
      <c r="U3869" s="15"/>
      <c r="V3869" s="15"/>
      <c r="W3869" s="15"/>
      <c r="X3869" s="15"/>
      <c r="Y3869" s="41"/>
      <c r="Z3869" s="41"/>
      <c r="AA3869" s="41"/>
      <c r="AB3869" s="15"/>
      <c r="AC3869" s="15"/>
      <c r="AD3869" s="15"/>
      <c r="AE3869" s="15"/>
      <c r="AF3869" s="15"/>
      <c r="AG3869" s="15"/>
      <c r="AH3869" s="15"/>
      <c r="AI3869" s="15"/>
      <c r="AJ3869" s="15"/>
      <c r="AK3869" s="15"/>
      <c r="AL3869" s="15"/>
      <c r="AM3869" s="15"/>
      <c r="AN3869" s="15"/>
      <c r="AO3869" s="15"/>
      <c r="AP3869" s="15"/>
      <c r="AQ3869" s="15"/>
      <c r="AR3869" s="15"/>
      <c r="AS3869" s="15"/>
      <c r="AT3869" s="15"/>
      <c r="AU3869" s="15"/>
      <c r="AV3869" s="15"/>
      <c r="AW3869" s="15"/>
      <c r="AX3869" s="82"/>
      <c r="AY3869" s="82"/>
      <c r="AZ3869" s="10">
        <v>1</v>
      </c>
      <c r="BA3869" t="s">
        <v>22</v>
      </c>
      <c r="BB3869" t="s">
        <v>23</v>
      </c>
      <c r="BD3869" s="7" t="str">
        <f t="shared" si="120"/>
        <v>15993947780Shopee</v>
      </c>
    </row>
    <row r="3870" spans="2:58" ht="15" customHeight="1" x14ac:dyDescent="0.35">
      <c r="B3870" s="10" t="s">
        <v>17</v>
      </c>
      <c r="C3870" s="10" t="s">
        <v>806</v>
      </c>
      <c r="D3870" s="10" t="s">
        <v>248</v>
      </c>
      <c r="E3870" s="10" t="s">
        <v>194</v>
      </c>
      <c r="F3870" s="10" t="s">
        <v>13806</v>
      </c>
      <c r="G3870" s="137">
        <v>18754769960</v>
      </c>
      <c r="H3870" s="10"/>
      <c r="I3870" s="10">
        <v>190679000972</v>
      </c>
      <c r="J3870" s="10" t="s">
        <v>13933</v>
      </c>
      <c r="K3870" s="106" t="s">
        <v>13863</v>
      </c>
      <c r="L3870" s="98">
        <f>IFERROR(VLOOKUP($F3870&amp;$C3870,Sales!$J:$W,9,0),0)</f>
        <v>0</v>
      </c>
      <c r="M3870" s="98">
        <f>IFERROR(VLOOKUP($F3870&amp;$C3870,Sales!$J:$W,10,0),0)</f>
        <v>0</v>
      </c>
      <c r="N3870" s="98">
        <f>IFERROR(VLOOKUP($F3870&amp;$C3870,Sales!$J:$W,11,0),0)</f>
        <v>0</v>
      </c>
      <c r="O3870" s="98">
        <f>IFERROR(VLOOKUP($F3870&amp;$C3870,Sales!$J:$W,12,0),0)</f>
        <v>0</v>
      </c>
      <c r="P3870" s="98">
        <f>IFERROR(VLOOKUP($F3870&amp;$C3870,Sales!$J:$W,13,0),0)</f>
        <v>0</v>
      </c>
      <c r="Q3870" s="98">
        <f>IFERROR(VLOOKUP($F3870&amp;$C3870,Sales!$A:$H,7,0),0)</f>
        <v>0</v>
      </c>
      <c r="R3870" s="41" t="str">
        <f t="shared" si="121"/>
        <v>ERROR</v>
      </c>
      <c r="S3870" s="15"/>
      <c r="T3870" s="15"/>
      <c r="U3870" s="15"/>
      <c r="V3870" s="15"/>
      <c r="W3870" s="15"/>
      <c r="X3870" s="15"/>
      <c r="Y3870" s="41"/>
      <c r="Z3870" s="41"/>
      <c r="AA3870" s="41"/>
      <c r="AB3870" s="15"/>
      <c r="AC3870" s="15"/>
      <c r="AD3870" s="15"/>
      <c r="AE3870" s="15"/>
      <c r="AF3870" s="15"/>
      <c r="AG3870" s="15"/>
      <c r="AH3870" s="15"/>
      <c r="AI3870" s="15"/>
      <c r="AJ3870" s="15"/>
      <c r="AK3870" s="15"/>
      <c r="AL3870" s="15"/>
      <c r="AM3870" s="15"/>
      <c r="AN3870" s="15"/>
      <c r="AO3870" s="15"/>
      <c r="AP3870" s="15"/>
      <c r="AQ3870" s="15"/>
      <c r="AR3870" s="15"/>
      <c r="AS3870" s="15"/>
      <c r="AT3870" s="15"/>
      <c r="AU3870" s="15"/>
      <c r="AV3870" s="15"/>
      <c r="AW3870" s="15"/>
      <c r="AX3870" s="82"/>
      <c r="AY3870" s="82"/>
      <c r="AZ3870" s="10">
        <v>1</v>
      </c>
      <c r="BA3870" t="s">
        <v>22</v>
      </c>
      <c r="BB3870" t="s">
        <v>23</v>
      </c>
      <c r="BD3870" s="7" t="str">
        <f t="shared" si="120"/>
        <v>18754769960Shopee</v>
      </c>
    </row>
    <row r="3871" spans="2:58" ht="15" customHeight="1" x14ac:dyDescent="0.35">
      <c r="B3871" s="10" t="s">
        <v>17</v>
      </c>
      <c r="C3871" s="10" t="s">
        <v>806</v>
      </c>
      <c r="D3871" s="10" t="s">
        <v>248</v>
      </c>
      <c r="E3871" s="10" t="s">
        <v>194</v>
      </c>
      <c r="F3871" s="10" t="s">
        <v>13824</v>
      </c>
      <c r="G3871" s="137">
        <v>20054769962</v>
      </c>
      <c r="H3871" s="10"/>
      <c r="I3871" s="10">
        <v>190679000989</v>
      </c>
      <c r="J3871" s="10" t="s">
        <v>13934</v>
      </c>
      <c r="K3871" s="106" t="s">
        <v>13819</v>
      </c>
      <c r="L3871" s="98">
        <f>IFERROR(VLOOKUP($F3871&amp;$C3871,Sales!$J:$W,9,0),0)</f>
        <v>0</v>
      </c>
      <c r="M3871" s="98">
        <f>IFERROR(VLOOKUP($F3871&amp;$C3871,Sales!$J:$W,10,0),0)</f>
        <v>0</v>
      </c>
      <c r="N3871" s="98">
        <f>IFERROR(VLOOKUP($F3871&amp;$C3871,Sales!$J:$W,11,0),0)</f>
        <v>0</v>
      </c>
      <c r="O3871" s="98">
        <f>IFERROR(VLOOKUP($F3871&amp;$C3871,Sales!$J:$W,12,0),0)</f>
        <v>0</v>
      </c>
      <c r="P3871" s="98">
        <f>IFERROR(VLOOKUP($F3871&amp;$C3871,Sales!$J:$W,13,0),0)</f>
        <v>0</v>
      </c>
      <c r="Q3871" s="98">
        <f>IFERROR(VLOOKUP($F3871&amp;$C3871,Sales!$A:$H,7,0),0)</f>
        <v>0</v>
      </c>
      <c r="R3871" s="41" t="str">
        <f t="shared" si="121"/>
        <v>ERROR</v>
      </c>
      <c r="S3871" s="15"/>
      <c r="T3871" s="15"/>
      <c r="U3871" s="15"/>
      <c r="V3871" s="15"/>
      <c r="W3871" s="15"/>
      <c r="X3871" s="15"/>
      <c r="Y3871" s="41"/>
      <c r="Z3871" s="41"/>
      <c r="AA3871" s="41"/>
      <c r="AB3871" s="15"/>
      <c r="AC3871" s="15"/>
      <c r="AD3871" s="15"/>
      <c r="AE3871" s="15"/>
      <c r="AF3871" s="15"/>
      <c r="AG3871" s="15"/>
      <c r="AH3871" s="15"/>
      <c r="AI3871" s="15"/>
      <c r="AJ3871" s="15"/>
      <c r="AK3871" s="15"/>
      <c r="AL3871" s="15"/>
      <c r="AM3871" s="15"/>
      <c r="AN3871" s="15"/>
      <c r="AO3871" s="15"/>
      <c r="AP3871" s="15"/>
      <c r="AQ3871" s="15"/>
      <c r="AR3871" s="15"/>
      <c r="AS3871" s="15"/>
      <c r="AT3871" s="15"/>
      <c r="AU3871" s="15"/>
      <c r="AV3871" s="15"/>
      <c r="AW3871" s="15"/>
      <c r="AX3871" s="82"/>
      <c r="AY3871" s="82"/>
      <c r="AZ3871" s="10">
        <v>1</v>
      </c>
      <c r="BA3871" t="s">
        <v>22</v>
      </c>
      <c r="BB3871" t="s">
        <v>23</v>
      </c>
      <c r="BD3871" s="7" t="str">
        <f t="shared" si="120"/>
        <v>20054769962Shopee</v>
      </c>
    </row>
    <row r="3872" spans="2:58" ht="15" customHeight="1" x14ac:dyDescent="0.35">
      <c r="B3872" s="10" t="s">
        <v>17</v>
      </c>
      <c r="C3872" s="10" t="s">
        <v>806</v>
      </c>
      <c r="D3872" s="10" t="s">
        <v>248</v>
      </c>
      <c r="E3872" s="10" t="s">
        <v>194</v>
      </c>
      <c r="F3872" s="10" t="s">
        <v>13886</v>
      </c>
      <c r="G3872" s="137">
        <v>19058040268</v>
      </c>
      <c r="H3872" s="10"/>
      <c r="I3872" s="10" t="s">
        <v>13875</v>
      </c>
      <c r="J3872" s="10" t="s">
        <v>13935</v>
      </c>
      <c r="K3872" s="106" t="s">
        <v>13861</v>
      </c>
      <c r="L3872" s="98">
        <f>IFERROR(VLOOKUP($F3872&amp;$C3872,Sales!$J:$W,9,0),0)</f>
        <v>0</v>
      </c>
      <c r="M3872" s="98">
        <f>IFERROR(VLOOKUP($F3872&amp;$C3872,Sales!$J:$W,10,0),0)</f>
        <v>0</v>
      </c>
      <c r="N3872" s="98">
        <f>IFERROR(VLOOKUP($F3872&amp;$C3872,Sales!$J:$W,11,0),0)</f>
        <v>0</v>
      </c>
      <c r="O3872" s="98">
        <f>IFERROR(VLOOKUP($F3872&amp;$C3872,Sales!$J:$W,12,0),0)</f>
        <v>0</v>
      </c>
      <c r="P3872" s="98">
        <f>IFERROR(VLOOKUP($F3872&amp;$C3872,Sales!$J:$W,13,0),0)</f>
        <v>0</v>
      </c>
      <c r="Q3872" s="98">
        <f>IFERROR(VLOOKUP($F3872&amp;$C3872,Sales!$A:$H,7,0),0)</f>
        <v>0</v>
      </c>
      <c r="R3872" s="41" t="str">
        <f t="shared" si="121"/>
        <v>ERROR</v>
      </c>
      <c r="S3872" s="15"/>
      <c r="T3872" s="15"/>
      <c r="U3872" s="15"/>
      <c r="V3872" s="15"/>
      <c r="W3872" s="15"/>
      <c r="X3872" s="15"/>
      <c r="Y3872" s="41"/>
      <c r="Z3872" s="41"/>
      <c r="AA3872" s="41"/>
      <c r="AB3872" s="15"/>
      <c r="AC3872" s="15"/>
      <c r="AD3872" s="15"/>
      <c r="AE3872" s="15"/>
      <c r="AF3872" s="15"/>
      <c r="AG3872" s="15"/>
      <c r="AH3872" s="15"/>
      <c r="AI3872" s="15"/>
      <c r="AJ3872" s="15"/>
      <c r="AK3872" s="15"/>
      <c r="AL3872" s="15"/>
      <c r="AM3872" s="15"/>
      <c r="AN3872" s="15"/>
      <c r="AO3872" s="15"/>
      <c r="AP3872" s="15"/>
      <c r="AQ3872" s="15"/>
      <c r="AR3872" s="15"/>
      <c r="AS3872" s="15"/>
      <c r="AT3872" s="15"/>
      <c r="AU3872" s="15"/>
      <c r="AV3872" s="15"/>
      <c r="AW3872" s="15"/>
      <c r="AX3872" s="82"/>
      <c r="AY3872" s="82"/>
      <c r="AZ3872" s="10">
        <v>1</v>
      </c>
      <c r="BA3872" t="s">
        <v>22</v>
      </c>
      <c r="BB3872" t="s">
        <v>23</v>
      </c>
      <c r="BD3872" s="7" t="str">
        <f t="shared" si="120"/>
        <v>19058040268Shopee</v>
      </c>
    </row>
    <row r="3873" spans="2:59" ht="15" customHeight="1" x14ac:dyDescent="0.35">
      <c r="B3873" s="10" t="s">
        <v>17</v>
      </c>
      <c r="C3873" s="10" t="s">
        <v>806</v>
      </c>
      <c r="D3873" s="10" t="s">
        <v>248</v>
      </c>
      <c r="E3873" s="10" t="s">
        <v>194</v>
      </c>
      <c r="F3873" s="10" t="s">
        <v>13887</v>
      </c>
      <c r="G3873" s="137">
        <v>19258041378</v>
      </c>
      <c r="H3873" s="10"/>
      <c r="I3873" s="10" t="s">
        <v>13876</v>
      </c>
      <c r="J3873" s="10" t="s">
        <v>13936</v>
      </c>
      <c r="K3873" s="106" t="s">
        <v>13860</v>
      </c>
      <c r="L3873" s="98">
        <f>IFERROR(VLOOKUP($F3873&amp;$C3873,Sales!$J:$W,9,0),0)</f>
        <v>0</v>
      </c>
      <c r="M3873" s="98">
        <f>IFERROR(VLOOKUP($F3873&amp;$C3873,Sales!$J:$W,10,0),0)</f>
        <v>0</v>
      </c>
      <c r="N3873" s="98">
        <f>IFERROR(VLOOKUP($F3873&amp;$C3873,Sales!$J:$W,11,0),0)</f>
        <v>0</v>
      </c>
      <c r="O3873" s="98">
        <f>IFERROR(VLOOKUP($F3873&amp;$C3873,Sales!$J:$W,12,0),0)</f>
        <v>0</v>
      </c>
      <c r="P3873" s="98">
        <f>IFERROR(VLOOKUP($F3873&amp;$C3873,Sales!$J:$W,13,0),0)</f>
        <v>0</v>
      </c>
      <c r="Q3873" s="98">
        <f>IFERROR(VLOOKUP($F3873&amp;$C3873,Sales!$A:$H,7,0),0)</f>
        <v>0</v>
      </c>
      <c r="R3873" s="41" t="str">
        <f t="shared" si="121"/>
        <v>ERROR</v>
      </c>
      <c r="S3873" s="15"/>
      <c r="T3873" s="15"/>
      <c r="U3873" s="15"/>
      <c r="V3873" s="15"/>
      <c r="W3873" s="15"/>
      <c r="X3873" s="15"/>
      <c r="Y3873" s="41"/>
      <c r="Z3873" s="41"/>
      <c r="AA3873" s="41"/>
      <c r="AB3873" s="15"/>
      <c r="AC3873" s="15"/>
      <c r="AD3873" s="15"/>
      <c r="AE3873" s="15"/>
      <c r="AF3873" s="15"/>
      <c r="AG3873" s="15"/>
      <c r="AH3873" s="15"/>
      <c r="AI3873" s="15"/>
      <c r="AJ3873" s="15"/>
      <c r="AK3873" s="15"/>
      <c r="AL3873" s="15"/>
      <c r="AM3873" s="15"/>
      <c r="AN3873" s="15"/>
      <c r="AO3873" s="15"/>
      <c r="AP3873" s="15"/>
      <c r="AQ3873" s="15"/>
      <c r="AR3873" s="15"/>
      <c r="AS3873" s="15"/>
      <c r="AT3873" s="15"/>
      <c r="AU3873" s="15"/>
      <c r="AV3873" s="15"/>
      <c r="AW3873" s="15"/>
      <c r="AX3873" s="82"/>
      <c r="AY3873" s="82"/>
      <c r="AZ3873" s="10">
        <v>1</v>
      </c>
      <c r="BA3873" t="s">
        <v>22</v>
      </c>
      <c r="BB3873" t="s">
        <v>14102</v>
      </c>
      <c r="BD3873" s="7" t="str">
        <f t="shared" si="120"/>
        <v>19258041378Shopee</v>
      </c>
      <c r="BG3873" t="s">
        <v>14706</v>
      </c>
    </row>
    <row r="3874" spans="2:59" ht="15" customHeight="1" x14ac:dyDescent="0.35">
      <c r="B3874" s="10" t="s">
        <v>17</v>
      </c>
      <c r="C3874" s="10" t="s">
        <v>806</v>
      </c>
      <c r="D3874" s="10" t="s">
        <v>248</v>
      </c>
      <c r="E3874" s="10" t="s">
        <v>194</v>
      </c>
      <c r="F3874" s="10" t="s">
        <v>13848</v>
      </c>
      <c r="G3874" s="137">
        <v>15794169629</v>
      </c>
      <c r="H3874" s="10"/>
      <c r="I3874" s="10" t="s">
        <v>13877</v>
      </c>
      <c r="J3874" s="10" t="s">
        <v>13937</v>
      </c>
      <c r="K3874" s="106" t="s">
        <v>13908</v>
      </c>
      <c r="L3874" s="98">
        <f>IFERROR(VLOOKUP($F3874&amp;$C3874,Sales!$J:$W,9,0),0)</f>
        <v>0</v>
      </c>
      <c r="M3874" s="98">
        <f>IFERROR(VLOOKUP($F3874&amp;$C3874,Sales!$J:$W,10,0),0)</f>
        <v>0</v>
      </c>
      <c r="N3874" s="98">
        <f>IFERROR(VLOOKUP($F3874&amp;$C3874,Sales!$J:$W,11,0),0)</f>
        <v>0</v>
      </c>
      <c r="O3874" s="98">
        <f>IFERROR(VLOOKUP($F3874&amp;$C3874,Sales!$J:$W,12,0),0)</f>
        <v>0</v>
      </c>
      <c r="P3874" s="98">
        <f>IFERROR(VLOOKUP($F3874&amp;$C3874,Sales!$J:$W,13,0),0)</f>
        <v>0</v>
      </c>
      <c r="Q3874" s="98">
        <f>IFERROR(VLOOKUP($F3874&amp;$C3874,Sales!$A:$H,7,0),0)</f>
        <v>0</v>
      </c>
      <c r="R3874" s="41" t="str">
        <f t="shared" si="121"/>
        <v>ERROR</v>
      </c>
      <c r="S3874" s="15"/>
      <c r="T3874" s="15"/>
      <c r="U3874" s="15"/>
      <c r="V3874" s="15"/>
      <c r="W3874" s="15"/>
      <c r="X3874" s="15"/>
      <c r="Y3874" s="41"/>
      <c r="Z3874" s="41"/>
      <c r="AA3874" s="41"/>
      <c r="AB3874" s="15"/>
      <c r="AC3874" s="15"/>
      <c r="AD3874" s="15"/>
      <c r="AE3874" s="15"/>
      <c r="AF3874" s="15"/>
      <c r="AG3874" s="15"/>
      <c r="AH3874" s="15"/>
      <c r="AI3874" s="15"/>
      <c r="AJ3874" s="15"/>
      <c r="AK3874" s="15"/>
      <c r="AL3874" s="15"/>
      <c r="AM3874" s="15"/>
      <c r="AN3874" s="15"/>
      <c r="AO3874" s="15"/>
      <c r="AP3874" s="15"/>
      <c r="AQ3874" s="15"/>
      <c r="AR3874" s="15"/>
      <c r="AS3874" s="15"/>
      <c r="AT3874" s="15"/>
      <c r="AU3874" s="15"/>
      <c r="AV3874" s="15"/>
      <c r="AW3874" s="15"/>
      <c r="AX3874" s="82"/>
      <c r="AY3874" s="82"/>
      <c r="AZ3874" s="10">
        <v>1</v>
      </c>
      <c r="BA3874" t="s">
        <v>22</v>
      </c>
      <c r="BB3874" t="s">
        <v>23</v>
      </c>
      <c r="BD3874" s="7" t="str">
        <f t="shared" si="120"/>
        <v>15794169629Shopee</v>
      </c>
    </row>
    <row r="3875" spans="2:59" ht="15" customHeight="1" x14ac:dyDescent="0.35">
      <c r="B3875" s="10" t="s">
        <v>17</v>
      </c>
      <c r="C3875" s="10" t="s">
        <v>806</v>
      </c>
      <c r="D3875" s="10" t="s">
        <v>294</v>
      </c>
      <c r="E3875" s="10" t="s">
        <v>295</v>
      </c>
      <c r="F3875" s="10" t="s">
        <v>2324</v>
      </c>
      <c r="G3875" s="137">
        <v>3932781510</v>
      </c>
      <c r="H3875" s="10" t="s">
        <v>14534</v>
      </c>
      <c r="I3875" s="10" t="s">
        <v>2450</v>
      </c>
      <c r="J3875" s="10" t="s">
        <v>1135</v>
      </c>
      <c r="K3875" s="102" t="s">
        <v>10234</v>
      </c>
      <c r="L3875" s="98">
        <f>IFERROR(VLOOKUP($F3875&amp;$C3875,Sales!$J:$W,9,0),0)</f>
        <v>0</v>
      </c>
      <c r="M3875" s="98">
        <f>IFERROR(VLOOKUP($F3875&amp;$C3875,Sales!$J:$W,10,0),0)</f>
        <v>0</v>
      </c>
      <c r="N3875" s="98">
        <f>IFERROR(VLOOKUP($F3875&amp;$C3875,Sales!$J:$W,11,0),0)</f>
        <v>0</v>
      </c>
      <c r="O3875" s="98">
        <f>IFERROR(VLOOKUP($F3875&amp;$C3875,Sales!$J:$W,12,0),0)</f>
        <v>0</v>
      </c>
      <c r="P3875" s="98">
        <f>IFERROR(VLOOKUP($F3875&amp;$C3875,Sales!$J:$W,13,0),0)</f>
        <v>0</v>
      </c>
      <c r="Q3875" s="98">
        <f>IFERROR(VLOOKUP($F3875&amp;$C3875,Sales!$A:$H,7,0),0)</f>
        <v>0</v>
      </c>
      <c r="R3875" s="41" t="str">
        <f t="shared" si="121"/>
        <v>ERROR</v>
      </c>
      <c r="S3875" s="15"/>
      <c r="T3875" s="15"/>
      <c r="U3875" s="15"/>
      <c r="V3875" s="15"/>
      <c r="W3875" s="15"/>
      <c r="X3875" s="15"/>
      <c r="Y3875" s="41"/>
      <c r="Z3875" s="41"/>
      <c r="AA3875" s="41"/>
      <c r="AB3875" s="15"/>
      <c r="AC3875" s="15"/>
      <c r="AD3875" s="15"/>
      <c r="AE3875" s="15"/>
      <c r="AF3875" s="15"/>
      <c r="AG3875" s="15"/>
      <c r="AH3875" s="15"/>
      <c r="AI3875" s="15"/>
      <c r="AJ3875" s="41"/>
      <c r="AK3875" s="15"/>
      <c r="AL3875" s="15"/>
      <c r="AM3875" s="15"/>
      <c r="AN3875" s="15"/>
      <c r="AO3875" s="15"/>
      <c r="AP3875" s="15"/>
      <c r="AQ3875" s="15"/>
      <c r="AR3875" s="15"/>
      <c r="AS3875" s="15"/>
      <c r="AT3875" s="15"/>
      <c r="AU3875" s="15"/>
      <c r="AV3875" s="15"/>
      <c r="AW3875" s="15"/>
      <c r="AX3875" s="82"/>
      <c r="AY3875" s="82"/>
      <c r="AZ3875" s="10">
        <v>1</v>
      </c>
      <c r="BA3875" t="s">
        <v>31</v>
      </c>
      <c r="BB3875" t="s">
        <v>23</v>
      </c>
      <c r="BD3875" s="7" t="str">
        <f t="shared" si="120"/>
        <v>3932781510Shopee</v>
      </c>
    </row>
    <row r="3876" spans="2:59" ht="15" customHeight="1" x14ac:dyDescent="0.35">
      <c r="B3876" s="10" t="s">
        <v>17</v>
      </c>
      <c r="C3876" s="10" t="s">
        <v>806</v>
      </c>
      <c r="D3876" s="10" t="s">
        <v>294</v>
      </c>
      <c r="E3876" s="10" t="s">
        <v>295</v>
      </c>
      <c r="F3876" s="10" t="s">
        <v>374</v>
      </c>
      <c r="G3876" s="137">
        <v>95468637</v>
      </c>
      <c r="H3876" s="10" t="s">
        <v>14535</v>
      </c>
      <c r="I3876" s="10" t="s">
        <v>375</v>
      </c>
      <c r="J3876" s="10" t="s">
        <v>3776</v>
      </c>
      <c r="K3876" s="102" t="s">
        <v>6124</v>
      </c>
      <c r="L3876" s="98">
        <f>IFERROR(VLOOKUP($F3876&amp;$C3876,Sales!$J:$W,9,0),0)</f>
        <v>0</v>
      </c>
      <c r="M3876" s="98">
        <f>IFERROR(VLOOKUP($F3876&amp;$C3876,Sales!$J:$W,10,0),0)</f>
        <v>0</v>
      </c>
      <c r="N3876" s="98">
        <f>IFERROR(VLOOKUP($F3876&amp;$C3876,Sales!$J:$W,11,0),0)</f>
        <v>0</v>
      </c>
      <c r="O3876" s="98">
        <f>IFERROR(VLOOKUP($F3876&amp;$C3876,Sales!$J:$W,12,0),0)</f>
        <v>0</v>
      </c>
      <c r="P3876" s="98">
        <f>IFERROR(VLOOKUP($F3876&amp;$C3876,Sales!$J:$W,13,0),0)</f>
        <v>0</v>
      </c>
      <c r="Q3876" s="98">
        <f>IFERROR(VLOOKUP($F3876&amp;$C3876,Sales!$A:$H,7,0),0)</f>
        <v>0</v>
      </c>
      <c r="R3876" s="41" t="str">
        <f t="shared" si="121"/>
        <v>ERROR</v>
      </c>
      <c r="S3876" s="15"/>
      <c r="T3876" s="15"/>
      <c r="U3876" s="15"/>
      <c r="V3876" s="15"/>
      <c r="W3876" s="15"/>
      <c r="X3876" s="15"/>
      <c r="Y3876" s="41"/>
      <c r="Z3876" s="41"/>
      <c r="AA3876" s="41"/>
      <c r="AB3876" s="15"/>
      <c r="AC3876" s="15"/>
      <c r="AD3876" s="15"/>
      <c r="AE3876" s="15"/>
      <c r="AF3876" s="15"/>
      <c r="AG3876" s="15"/>
      <c r="AH3876" s="15"/>
      <c r="AI3876" s="15"/>
      <c r="AJ3876" s="41"/>
      <c r="AK3876" s="15"/>
      <c r="AL3876" s="15"/>
      <c r="AM3876" s="15"/>
      <c r="AN3876" s="15"/>
      <c r="AO3876" s="15"/>
      <c r="AP3876" s="15"/>
      <c r="AQ3876" s="15"/>
      <c r="AR3876" s="15"/>
      <c r="AS3876" s="15"/>
      <c r="AT3876" s="15"/>
      <c r="AU3876" s="15"/>
      <c r="AV3876" s="15"/>
      <c r="AW3876" s="15"/>
      <c r="AX3876" s="82"/>
      <c r="AY3876" s="82"/>
      <c r="AZ3876" s="10">
        <v>1</v>
      </c>
      <c r="BA3876" t="s">
        <v>31</v>
      </c>
      <c r="BB3876" t="s">
        <v>23</v>
      </c>
      <c r="BD3876" s="7" t="str">
        <f t="shared" si="120"/>
        <v>95468637Shopee</v>
      </c>
    </row>
    <row r="3877" spans="2:59" ht="15" customHeight="1" x14ac:dyDescent="0.35">
      <c r="B3877" s="10" t="s">
        <v>17</v>
      </c>
      <c r="C3877" s="10" t="s">
        <v>806</v>
      </c>
      <c r="D3877" s="10" t="s">
        <v>294</v>
      </c>
      <c r="E3877" s="10" t="s">
        <v>295</v>
      </c>
      <c r="F3877" s="10" t="s">
        <v>350</v>
      </c>
      <c r="G3877" s="137">
        <v>82236213</v>
      </c>
      <c r="H3877" s="10" t="s">
        <v>14536</v>
      </c>
      <c r="I3877" s="10" t="s">
        <v>351</v>
      </c>
      <c r="J3877" s="10" t="s">
        <v>3777</v>
      </c>
      <c r="K3877" s="102" t="s">
        <v>10122</v>
      </c>
      <c r="L3877" s="98">
        <f>IFERROR(VLOOKUP($F3877&amp;$C3877,Sales!$J:$W,9,0),0)</f>
        <v>0</v>
      </c>
      <c r="M3877" s="98">
        <f>IFERROR(VLOOKUP($F3877&amp;$C3877,Sales!$J:$W,10,0),0)</f>
        <v>0</v>
      </c>
      <c r="N3877" s="98">
        <f>IFERROR(VLOOKUP($F3877&amp;$C3877,Sales!$J:$W,11,0),0)</f>
        <v>0</v>
      </c>
      <c r="O3877" s="98">
        <f>IFERROR(VLOOKUP($F3877&amp;$C3877,Sales!$J:$W,12,0),0)</f>
        <v>0</v>
      </c>
      <c r="P3877" s="98">
        <f>IFERROR(VLOOKUP($F3877&amp;$C3877,Sales!$J:$W,13,0),0)</f>
        <v>0</v>
      </c>
      <c r="Q3877" s="98">
        <f>IFERROR(VLOOKUP($F3877&amp;$C3877,Sales!$A:$H,7,0),0)</f>
        <v>0</v>
      </c>
      <c r="R3877" s="41" t="str">
        <f t="shared" si="121"/>
        <v>ERROR</v>
      </c>
      <c r="S3877" s="15"/>
      <c r="T3877" s="15"/>
      <c r="U3877" s="15"/>
      <c r="V3877" s="15"/>
      <c r="W3877" s="15"/>
      <c r="X3877" s="15"/>
      <c r="Y3877" s="41"/>
      <c r="Z3877" s="41"/>
      <c r="AA3877" s="41"/>
      <c r="AB3877" s="15"/>
      <c r="AC3877" s="15"/>
      <c r="AD3877" s="15"/>
      <c r="AE3877" s="15"/>
      <c r="AF3877" s="15"/>
      <c r="AG3877" s="15"/>
      <c r="AH3877" s="15"/>
      <c r="AI3877" s="15"/>
      <c r="AJ3877" s="41"/>
      <c r="AK3877" s="15"/>
      <c r="AL3877" s="15"/>
      <c r="AM3877" s="15"/>
      <c r="AN3877" s="15"/>
      <c r="AO3877" s="15"/>
      <c r="AP3877" s="15"/>
      <c r="AQ3877" s="15"/>
      <c r="AR3877" s="15"/>
      <c r="AS3877" s="15"/>
      <c r="AT3877" s="15"/>
      <c r="AU3877" s="15"/>
      <c r="AV3877" s="15"/>
      <c r="AW3877" s="15"/>
      <c r="AX3877" s="82"/>
      <c r="AY3877" s="82"/>
      <c r="AZ3877" s="10">
        <v>1</v>
      </c>
      <c r="BA3877" t="s">
        <v>31</v>
      </c>
      <c r="BB3877" t="s">
        <v>23</v>
      </c>
      <c r="BD3877" s="7" t="str">
        <f t="shared" si="120"/>
        <v>82236213Shopee</v>
      </c>
    </row>
    <row r="3878" spans="2:59" ht="15" customHeight="1" x14ac:dyDescent="0.35">
      <c r="B3878" s="10" t="s">
        <v>17</v>
      </c>
      <c r="C3878" s="10" t="s">
        <v>806</v>
      </c>
      <c r="D3878" s="10" t="s">
        <v>294</v>
      </c>
      <c r="E3878" s="10" t="s">
        <v>295</v>
      </c>
      <c r="F3878" s="10" t="s">
        <v>311</v>
      </c>
      <c r="G3878" s="137">
        <v>6932641072</v>
      </c>
      <c r="H3878" s="10" t="s">
        <v>14537</v>
      </c>
      <c r="I3878" s="10" t="s">
        <v>312</v>
      </c>
      <c r="J3878" s="10" t="s">
        <v>1136</v>
      </c>
      <c r="K3878" s="102" t="s">
        <v>10348</v>
      </c>
      <c r="L3878" s="98">
        <f>IFERROR(VLOOKUP($F3878&amp;$C3878,Sales!$J:$W,9,0),0)</f>
        <v>0</v>
      </c>
      <c r="M3878" s="98">
        <f>IFERROR(VLOOKUP($F3878&amp;$C3878,Sales!$J:$W,10,0),0)</f>
        <v>0</v>
      </c>
      <c r="N3878" s="98">
        <f>IFERROR(VLOOKUP($F3878&amp;$C3878,Sales!$J:$W,11,0),0)</f>
        <v>0</v>
      </c>
      <c r="O3878" s="98">
        <f>IFERROR(VLOOKUP($F3878&amp;$C3878,Sales!$J:$W,12,0),0)</f>
        <v>0</v>
      </c>
      <c r="P3878" s="98">
        <f>IFERROR(VLOOKUP($F3878&amp;$C3878,Sales!$J:$W,13,0),0)</f>
        <v>0</v>
      </c>
      <c r="Q3878" s="98">
        <f>IFERROR(VLOOKUP($F3878&amp;$C3878,Sales!$A:$H,7,0),0)</f>
        <v>0</v>
      </c>
      <c r="R3878" s="41" t="str">
        <f t="shared" si="121"/>
        <v>ERROR</v>
      </c>
      <c r="S3878" s="15"/>
      <c r="T3878" s="15"/>
      <c r="U3878" s="15"/>
      <c r="V3878" s="15"/>
      <c r="W3878" s="15"/>
      <c r="X3878" s="15"/>
      <c r="Y3878" s="41"/>
      <c r="Z3878" s="41"/>
      <c r="AA3878" s="41"/>
      <c r="AB3878" s="15"/>
      <c r="AC3878" s="15"/>
      <c r="AD3878" s="15"/>
      <c r="AE3878" s="15"/>
      <c r="AF3878" s="15"/>
      <c r="AG3878" s="15"/>
      <c r="AH3878" s="15"/>
      <c r="AI3878" s="15"/>
      <c r="AJ3878" s="41"/>
      <c r="AK3878" s="15"/>
      <c r="AL3878" s="15"/>
      <c r="AM3878" s="15"/>
      <c r="AN3878" s="15"/>
      <c r="AO3878" s="15"/>
      <c r="AP3878" s="15"/>
      <c r="AQ3878" s="15"/>
      <c r="AR3878" s="15"/>
      <c r="AS3878" s="15"/>
      <c r="AT3878" s="15"/>
      <c r="AU3878" s="15"/>
      <c r="AV3878" s="15"/>
      <c r="AW3878" s="15"/>
      <c r="AX3878" s="82"/>
      <c r="AY3878" s="82"/>
      <c r="AZ3878" s="10">
        <v>1</v>
      </c>
      <c r="BA3878" t="s">
        <v>31</v>
      </c>
      <c r="BB3878" t="s">
        <v>23</v>
      </c>
      <c r="BD3878" s="7" t="str">
        <f t="shared" si="120"/>
        <v>6932641072Shopee</v>
      </c>
    </row>
    <row r="3879" spans="2:59" ht="15" customHeight="1" x14ac:dyDescent="0.35">
      <c r="B3879" s="10" t="s">
        <v>17</v>
      </c>
      <c r="C3879" s="10" t="s">
        <v>806</v>
      </c>
      <c r="D3879" s="10" t="s">
        <v>294</v>
      </c>
      <c r="E3879" s="10" t="s">
        <v>295</v>
      </c>
      <c r="F3879" s="10" t="s">
        <v>342</v>
      </c>
      <c r="G3879" s="137">
        <v>82236242</v>
      </c>
      <c r="H3879" s="10" t="s">
        <v>14538</v>
      </c>
      <c r="I3879" s="10" t="s">
        <v>343</v>
      </c>
      <c r="J3879" t="s">
        <v>3778</v>
      </c>
      <c r="K3879" s="102" t="s">
        <v>10125</v>
      </c>
      <c r="L3879" s="98">
        <f>IFERROR(VLOOKUP($F3879&amp;$C3879,Sales!$J:$W,9,0),0)</f>
        <v>0</v>
      </c>
      <c r="M3879" s="98">
        <f>IFERROR(VLOOKUP($F3879&amp;$C3879,Sales!$J:$W,10,0),0)</f>
        <v>0</v>
      </c>
      <c r="N3879" s="98">
        <f>IFERROR(VLOOKUP($F3879&amp;$C3879,Sales!$J:$W,11,0),0)</f>
        <v>0</v>
      </c>
      <c r="O3879" s="98">
        <f>IFERROR(VLOOKUP($F3879&amp;$C3879,Sales!$J:$W,12,0),0)</f>
        <v>0</v>
      </c>
      <c r="P3879" s="98">
        <f>IFERROR(VLOOKUP($F3879&amp;$C3879,Sales!$J:$W,13,0),0)</f>
        <v>0</v>
      </c>
      <c r="Q3879" s="98">
        <f>IFERROR(VLOOKUP($F3879&amp;$C3879,Sales!$A:$H,7,0),0)</f>
        <v>0</v>
      </c>
      <c r="R3879" s="41" t="str">
        <f t="shared" si="121"/>
        <v>ERROR</v>
      </c>
      <c r="S3879" s="15"/>
      <c r="T3879" s="15"/>
      <c r="U3879" s="15"/>
      <c r="V3879" s="15"/>
      <c r="W3879" s="15"/>
      <c r="X3879" s="15"/>
      <c r="Y3879" s="41"/>
      <c r="Z3879" s="41"/>
      <c r="AA3879" s="41"/>
      <c r="AB3879" s="15"/>
      <c r="AC3879" s="15"/>
      <c r="AD3879" s="15"/>
      <c r="AE3879" s="15"/>
      <c r="AF3879" s="15"/>
      <c r="AG3879" s="15"/>
      <c r="AH3879" s="15"/>
      <c r="AI3879" s="15"/>
      <c r="AJ3879" s="41"/>
      <c r="AK3879" s="15"/>
      <c r="AL3879" s="15"/>
      <c r="AM3879" s="15"/>
      <c r="AN3879" s="15"/>
      <c r="AO3879" s="15"/>
      <c r="AP3879" s="15"/>
      <c r="AQ3879" s="15"/>
      <c r="AR3879" s="15"/>
      <c r="AS3879" s="15"/>
      <c r="AT3879" s="15"/>
      <c r="AU3879" s="15"/>
      <c r="AV3879" s="15"/>
      <c r="AW3879" s="15"/>
      <c r="AX3879" s="82"/>
      <c r="AY3879" s="82"/>
      <c r="AZ3879" s="10">
        <v>1</v>
      </c>
      <c r="BA3879" t="s">
        <v>31</v>
      </c>
      <c r="BB3879" t="s">
        <v>23</v>
      </c>
      <c r="BD3879" s="7" t="str">
        <f t="shared" si="120"/>
        <v>82236242Shopee</v>
      </c>
    </row>
    <row r="3880" spans="2:59" ht="15" customHeight="1" x14ac:dyDescent="0.35">
      <c r="B3880" s="10" t="s">
        <v>17</v>
      </c>
      <c r="C3880" s="10" t="s">
        <v>806</v>
      </c>
      <c r="D3880" s="10" t="s">
        <v>294</v>
      </c>
      <c r="E3880" s="10" t="s">
        <v>295</v>
      </c>
      <c r="F3880" s="10" t="s">
        <v>353</v>
      </c>
      <c r="G3880" s="137">
        <v>82236203</v>
      </c>
      <c r="H3880" s="10" t="s">
        <v>14539</v>
      </c>
      <c r="I3880" s="10" t="s">
        <v>354</v>
      </c>
      <c r="J3880" s="10" t="s">
        <v>3779</v>
      </c>
      <c r="K3880" s="102" t="s">
        <v>10120</v>
      </c>
      <c r="L3880" s="98">
        <f>IFERROR(VLOOKUP($F3880&amp;$C3880,Sales!$J:$W,9,0),0)</f>
        <v>0</v>
      </c>
      <c r="M3880" s="98">
        <f>IFERROR(VLOOKUP($F3880&amp;$C3880,Sales!$J:$W,10,0),0)</f>
        <v>0</v>
      </c>
      <c r="N3880" s="98">
        <f>IFERROR(VLOOKUP($F3880&amp;$C3880,Sales!$J:$W,11,0),0)</f>
        <v>0</v>
      </c>
      <c r="O3880" s="98">
        <f>IFERROR(VLOOKUP($F3880&amp;$C3880,Sales!$J:$W,12,0),0)</f>
        <v>0</v>
      </c>
      <c r="P3880" s="98">
        <f>IFERROR(VLOOKUP($F3880&amp;$C3880,Sales!$J:$W,13,0),0)</f>
        <v>0</v>
      </c>
      <c r="Q3880" s="98">
        <f>IFERROR(VLOOKUP($F3880&amp;$C3880,Sales!$A:$H,7,0),0)</f>
        <v>0</v>
      </c>
      <c r="R3880" s="41" t="str">
        <f t="shared" si="121"/>
        <v>ERROR</v>
      </c>
      <c r="S3880" s="15"/>
      <c r="T3880" s="15"/>
      <c r="U3880" s="15"/>
      <c r="V3880" s="15"/>
      <c r="W3880" s="15"/>
      <c r="X3880" s="15"/>
      <c r="Y3880" s="41"/>
      <c r="Z3880" s="41"/>
      <c r="AA3880" s="41"/>
      <c r="AB3880" s="15"/>
      <c r="AC3880" s="15"/>
      <c r="AD3880" s="15"/>
      <c r="AE3880" s="15"/>
      <c r="AF3880" s="15"/>
      <c r="AG3880" s="15"/>
      <c r="AH3880" s="15"/>
      <c r="AI3880" s="15"/>
      <c r="AJ3880" s="41"/>
      <c r="AK3880" s="15"/>
      <c r="AL3880" s="15"/>
      <c r="AM3880" s="15"/>
      <c r="AN3880" s="15"/>
      <c r="AO3880" s="15"/>
      <c r="AP3880" s="15"/>
      <c r="AQ3880" s="15"/>
      <c r="AR3880" s="15"/>
      <c r="AS3880" s="15"/>
      <c r="AT3880" s="15"/>
      <c r="AU3880" s="15"/>
      <c r="AV3880" s="15"/>
      <c r="AW3880" s="15"/>
      <c r="AX3880" s="82"/>
      <c r="AY3880" s="82"/>
      <c r="AZ3880" s="10">
        <v>1</v>
      </c>
      <c r="BA3880" t="s">
        <v>31</v>
      </c>
      <c r="BB3880" t="s">
        <v>23</v>
      </c>
      <c r="BD3880" s="7" t="str">
        <f t="shared" si="120"/>
        <v>82236203Shopee</v>
      </c>
    </row>
    <row r="3881" spans="2:59" ht="15" customHeight="1" x14ac:dyDescent="0.35">
      <c r="B3881" s="10" t="s">
        <v>17</v>
      </c>
      <c r="C3881" s="10" t="s">
        <v>806</v>
      </c>
      <c r="D3881" s="10" t="s">
        <v>294</v>
      </c>
      <c r="E3881" s="10" t="s">
        <v>295</v>
      </c>
      <c r="F3881" s="10" t="s">
        <v>360</v>
      </c>
      <c r="G3881" s="137">
        <v>95397937</v>
      </c>
      <c r="H3881" s="10" t="s">
        <v>14540</v>
      </c>
      <c r="I3881" s="10" t="s">
        <v>361</v>
      </c>
      <c r="J3881" t="s">
        <v>3780</v>
      </c>
      <c r="K3881" s="102" t="s">
        <v>6123</v>
      </c>
      <c r="L3881" s="98">
        <f>IFERROR(VLOOKUP($F3881&amp;$C3881,Sales!$J:$W,9,0),0)</f>
        <v>0</v>
      </c>
      <c r="M3881" s="98">
        <f>IFERROR(VLOOKUP($F3881&amp;$C3881,Sales!$J:$W,10,0),0)</f>
        <v>0</v>
      </c>
      <c r="N3881" s="98">
        <f>IFERROR(VLOOKUP($F3881&amp;$C3881,Sales!$J:$W,11,0),0)</f>
        <v>0</v>
      </c>
      <c r="O3881" s="98">
        <f>IFERROR(VLOOKUP($F3881&amp;$C3881,Sales!$J:$W,12,0),0)</f>
        <v>0</v>
      </c>
      <c r="P3881" s="98">
        <f>IFERROR(VLOOKUP($F3881&amp;$C3881,Sales!$J:$W,13,0),0)</f>
        <v>0</v>
      </c>
      <c r="Q3881" s="98">
        <f>IFERROR(VLOOKUP($F3881&amp;$C3881,Sales!$A:$H,7,0),0)</f>
        <v>0</v>
      </c>
      <c r="R3881" s="41" t="str">
        <f t="shared" si="121"/>
        <v>ERROR</v>
      </c>
      <c r="S3881" s="15"/>
      <c r="T3881" s="15"/>
      <c r="U3881" s="15"/>
      <c r="V3881" s="15"/>
      <c r="W3881" s="15"/>
      <c r="X3881" s="15"/>
      <c r="Y3881" s="41"/>
      <c r="Z3881" s="41"/>
      <c r="AA3881" s="41"/>
      <c r="AB3881" s="15"/>
      <c r="AC3881" s="15"/>
      <c r="AD3881" s="15"/>
      <c r="AE3881" s="15"/>
      <c r="AF3881" s="15"/>
      <c r="AG3881" s="15"/>
      <c r="AH3881" s="15"/>
      <c r="AI3881" s="15"/>
      <c r="AJ3881" s="41"/>
      <c r="AK3881" s="15"/>
      <c r="AL3881" s="15"/>
      <c r="AM3881" s="15"/>
      <c r="AN3881" s="15"/>
      <c r="AO3881" s="15"/>
      <c r="AP3881" s="15"/>
      <c r="AQ3881" s="15"/>
      <c r="AR3881" s="15"/>
      <c r="AS3881" s="15"/>
      <c r="AT3881" s="15"/>
      <c r="AU3881" s="15"/>
      <c r="AV3881" s="15"/>
      <c r="AW3881" s="15"/>
      <c r="AX3881" s="82"/>
      <c r="AY3881" s="82"/>
      <c r="AZ3881" s="10">
        <v>1</v>
      </c>
      <c r="BA3881" t="s">
        <v>31</v>
      </c>
      <c r="BB3881" t="s">
        <v>23</v>
      </c>
      <c r="BD3881" s="7" t="str">
        <f t="shared" si="120"/>
        <v>95397937Shopee</v>
      </c>
    </row>
    <row r="3882" spans="2:59" ht="15" customHeight="1" x14ac:dyDescent="0.35">
      <c r="B3882" s="10" t="s">
        <v>17</v>
      </c>
      <c r="C3882" s="10" t="s">
        <v>806</v>
      </c>
      <c r="D3882" s="10" t="s">
        <v>294</v>
      </c>
      <c r="E3882" s="10" t="s">
        <v>295</v>
      </c>
      <c r="F3882" s="10" t="s">
        <v>327</v>
      </c>
      <c r="G3882" s="137">
        <v>6232672410</v>
      </c>
      <c r="H3882" s="10" t="s">
        <v>14541</v>
      </c>
      <c r="I3882" s="10" t="s">
        <v>328</v>
      </c>
      <c r="J3882" s="10" t="s">
        <v>3231</v>
      </c>
      <c r="K3882" s="102" t="s">
        <v>10316</v>
      </c>
      <c r="L3882" s="98">
        <f>IFERROR(VLOOKUP($F3882&amp;$C3882,Sales!$J:$W,9,0),0)</f>
        <v>0</v>
      </c>
      <c r="M3882" s="98">
        <f>IFERROR(VLOOKUP($F3882&amp;$C3882,Sales!$J:$W,10,0),0)</f>
        <v>0</v>
      </c>
      <c r="N3882" s="98">
        <f>IFERROR(VLOOKUP($F3882&amp;$C3882,Sales!$J:$W,11,0),0)</f>
        <v>0</v>
      </c>
      <c r="O3882" s="98">
        <f>IFERROR(VLOOKUP($F3882&amp;$C3882,Sales!$J:$W,12,0),0)</f>
        <v>0</v>
      </c>
      <c r="P3882" s="98">
        <f>IFERROR(VLOOKUP($F3882&amp;$C3882,Sales!$J:$W,13,0),0)</f>
        <v>0</v>
      </c>
      <c r="Q3882" s="98">
        <f>IFERROR(VLOOKUP($F3882&amp;$C3882,Sales!$A:$H,7,0),0)</f>
        <v>0</v>
      </c>
      <c r="R3882" s="41" t="str">
        <f t="shared" si="121"/>
        <v>ERROR</v>
      </c>
      <c r="S3882" s="15"/>
      <c r="T3882" s="15"/>
      <c r="U3882" s="15"/>
      <c r="V3882" s="15"/>
      <c r="W3882" s="15"/>
      <c r="X3882" s="15"/>
      <c r="Y3882" s="41"/>
      <c r="Z3882" s="41"/>
      <c r="AA3882" s="41"/>
      <c r="AB3882" s="15"/>
      <c r="AC3882" s="15"/>
      <c r="AD3882" s="15"/>
      <c r="AE3882" s="15"/>
      <c r="AF3882" s="15"/>
      <c r="AG3882" s="15"/>
      <c r="AH3882" s="15"/>
      <c r="AI3882" s="15"/>
      <c r="AJ3882" s="41"/>
      <c r="AK3882" s="15"/>
      <c r="AL3882" s="15"/>
      <c r="AM3882" s="15"/>
      <c r="AN3882" s="15"/>
      <c r="AO3882" s="15"/>
      <c r="AP3882" s="15"/>
      <c r="AQ3882" s="15"/>
      <c r="AR3882" s="15"/>
      <c r="AS3882" s="15"/>
      <c r="AT3882" s="15"/>
      <c r="AU3882" s="15"/>
      <c r="AV3882" s="15"/>
      <c r="AW3882" s="15"/>
      <c r="AX3882" s="82"/>
      <c r="AY3882" s="82"/>
      <c r="AZ3882" s="10">
        <v>1</v>
      </c>
      <c r="BA3882" t="s">
        <v>31</v>
      </c>
      <c r="BB3882" t="s">
        <v>23</v>
      </c>
      <c r="BD3882" s="7" t="str">
        <f t="shared" si="120"/>
        <v>6232672410Shopee</v>
      </c>
    </row>
    <row r="3883" spans="2:59" ht="15" customHeight="1" x14ac:dyDescent="0.35">
      <c r="B3883" s="10" t="s">
        <v>17</v>
      </c>
      <c r="C3883" s="10" t="s">
        <v>806</v>
      </c>
      <c r="D3883" s="10" t="s">
        <v>294</v>
      </c>
      <c r="E3883" s="10" t="s">
        <v>295</v>
      </c>
      <c r="F3883" s="10" t="s">
        <v>347</v>
      </c>
      <c r="G3883" s="137">
        <v>118491307</v>
      </c>
      <c r="H3883" s="10" t="s">
        <v>14542</v>
      </c>
      <c r="I3883" s="10" t="s">
        <v>348</v>
      </c>
      <c r="J3883" s="10" t="s">
        <v>3781</v>
      </c>
      <c r="K3883" s="102" t="s">
        <v>10138</v>
      </c>
      <c r="L3883" s="98">
        <f>IFERROR(VLOOKUP($F3883&amp;$C3883,Sales!$J:$W,9,0),0)</f>
        <v>0</v>
      </c>
      <c r="M3883" s="98">
        <f>IFERROR(VLOOKUP($F3883&amp;$C3883,Sales!$J:$W,10,0),0)</f>
        <v>0</v>
      </c>
      <c r="N3883" s="98">
        <f>IFERROR(VLOOKUP($F3883&amp;$C3883,Sales!$J:$W,11,0),0)</f>
        <v>0</v>
      </c>
      <c r="O3883" s="98">
        <f>IFERROR(VLOOKUP($F3883&amp;$C3883,Sales!$J:$W,12,0),0)</f>
        <v>0</v>
      </c>
      <c r="P3883" s="98">
        <f>IFERROR(VLOOKUP($F3883&amp;$C3883,Sales!$J:$W,13,0),0)</f>
        <v>0</v>
      </c>
      <c r="Q3883" s="98">
        <f>IFERROR(VLOOKUP($F3883&amp;$C3883,Sales!$A:$H,7,0),0)</f>
        <v>0</v>
      </c>
      <c r="R3883" s="41" t="str">
        <f t="shared" si="121"/>
        <v>ERROR</v>
      </c>
      <c r="S3883" s="15"/>
      <c r="T3883" s="15"/>
      <c r="U3883" s="15"/>
      <c r="V3883" s="15"/>
      <c r="W3883" s="15"/>
      <c r="X3883" s="15"/>
      <c r="Y3883" s="41"/>
      <c r="Z3883" s="41"/>
      <c r="AA3883" s="41"/>
      <c r="AB3883" s="15"/>
      <c r="AC3883" s="15"/>
      <c r="AD3883" s="15"/>
      <c r="AE3883" s="15"/>
      <c r="AF3883" s="15"/>
      <c r="AG3883" s="15"/>
      <c r="AH3883" s="15"/>
      <c r="AI3883" s="15"/>
      <c r="AJ3883" s="41"/>
      <c r="AK3883" s="15"/>
      <c r="AL3883" s="15"/>
      <c r="AM3883" s="15"/>
      <c r="AN3883" s="15"/>
      <c r="AO3883" s="15"/>
      <c r="AP3883" s="15"/>
      <c r="AQ3883" s="15"/>
      <c r="AR3883" s="15"/>
      <c r="AS3883" s="15"/>
      <c r="AT3883" s="15"/>
      <c r="AU3883" s="15"/>
      <c r="AV3883" s="15"/>
      <c r="AW3883" s="15"/>
      <c r="AX3883" s="82"/>
      <c r="AY3883" s="82"/>
      <c r="AZ3883" s="10">
        <v>1</v>
      </c>
      <c r="BA3883" t="s">
        <v>31</v>
      </c>
      <c r="BB3883" t="s">
        <v>23</v>
      </c>
      <c r="BD3883" s="7" t="str">
        <f t="shared" si="120"/>
        <v>118491307Shopee</v>
      </c>
    </row>
    <row r="3884" spans="2:59" ht="15" customHeight="1" x14ac:dyDescent="0.35">
      <c r="B3884" s="10" t="s">
        <v>17</v>
      </c>
      <c r="C3884" s="10" t="s">
        <v>806</v>
      </c>
      <c r="D3884" s="10" t="s">
        <v>294</v>
      </c>
      <c r="E3884" s="10" t="s">
        <v>295</v>
      </c>
      <c r="F3884" s="10" t="s">
        <v>317</v>
      </c>
      <c r="G3884" s="137">
        <v>82236209</v>
      </c>
      <c r="H3884" s="10" t="s">
        <v>14543</v>
      </c>
      <c r="I3884" s="10" t="s">
        <v>318</v>
      </c>
      <c r="J3884" s="10" t="s">
        <v>3782</v>
      </c>
      <c r="K3884" s="102" t="s">
        <v>10121</v>
      </c>
      <c r="L3884" s="98">
        <f>IFERROR(VLOOKUP($F3884&amp;$C3884,Sales!$J:$W,9,0),0)</f>
        <v>0</v>
      </c>
      <c r="M3884" s="98">
        <f>IFERROR(VLOOKUP($F3884&amp;$C3884,Sales!$J:$W,10,0),0)</f>
        <v>0</v>
      </c>
      <c r="N3884" s="98">
        <f>IFERROR(VLOOKUP($F3884&amp;$C3884,Sales!$J:$W,11,0),0)</f>
        <v>0</v>
      </c>
      <c r="O3884" s="98">
        <f>IFERROR(VLOOKUP($F3884&amp;$C3884,Sales!$J:$W,12,0),0)</f>
        <v>0</v>
      </c>
      <c r="P3884" s="98">
        <f>IFERROR(VLOOKUP($F3884&amp;$C3884,Sales!$J:$W,13,0),0)</f>
        <v>0</v>
      </c>
      <c r="Q3884" s="98">
        <f>IFERROR(VLOOKUP($F3884&amp;$C3884,Sales!$A:$H,7,0),0)</f>
        <v>0</v>
      </c>
      <c r="R3884" s="41" t="str">
        <f t="shared" si="121"/>
        <v>ERROR</v>
      </c>
      <c r="S3884" s="15"/>
      <c r="T3884" s="15"/>
      <c r="U3884" s="15"/>
      <c r="V3884" s="15"/>
      <c r="W3884" s="15"/>
      <c r="X3884" s="15"/>
      <c r="Y3884" s="41"/>
      <c r="Z3884" s="41"/>
      <c r="AA3884" s="41"/>
      <c r="AB3884" s="15"/>
      <c r="AC3884" s="15"/>
      <c r="AD3884" s="15"/>
      <c r="AE3884" s="15"/>
      <c r="AF3884" s="15"/>
      <c r="AG3884" s="15"/>
      <c r="AH3884" s="15"/>
      <c r="AI3884" s="15"/>
      <c r="AJ3884" s="41"/>
      <c r="AK3884" s="15"/>
      <c r="AL3884" s="15"/>
      <c r="AM3884" s="15"/>
      <c r="AN3884" s="15"/>
      <c r="AO3884" s="15"/>
      <c r="AP3884" s="15"/>
      <c r="AQ3884" s="15"/>
      <c r="AR3884" s="15"/>
      <c r="AS3884" s="15"/>
      <c r="AT3884" s="15"/>
      <c r="AU3884" s="15"/>
      <c r="AV3884" s="15"/>
      <c r="AW3884" s="15"/>
      <c r="AX3884" s="82"/>
      <c r="AY3884" s="82"/>
      <c r="AZ3884" s="10">
        <v>1</v>
      </c>
      <c r="BA3884" t="s">
        <v>31</v>
      </c>
      <c r="BB3884" t="s">
        <v>23</v>
      </c>
      <c r="BD3884" s="7" t="str">
        <f t="shared" si="120"/>
        <v>82236209Shopee</v>
      </c>
    </row>
    <row r="3885" spans="2:59" ht="15" customHeight="1" x14ac:dyDescent="0.35">
      <c r="B3885" s="10" t="s">
        <v>17</v>
      </c>
      <c r="C3885" s="10" t="s">
        <v>806</v>
      </c>
      <c r="D3885" s="10" t="s">
        <v>294</v>
      </c>
      <c r="E3885" s="10" t="s">
        <v>295</v>
      </c>
      <c r="F3885" s="10" t="s">
        <v>325</v>
      </c>
      <c r="G3885" s="137">
        <v>1350338283</v>
      </c>
      <c r="H3885" s="10" t="s">
        <v>14544</v>
      </c>
      <c r="I3885" s="10" t="s">
        <v>326</v>
      </c>
      <c r="J3885" s="10" t="s">
        <v>3783</v>
      </c>
      <c r="K3885" s="102" t="s">
        <v>10184</v>
      </c>
      <c r="L3885" s="98">
        <f>IFERROR(VLOOKUP($F3885&amp;$C3885,Sales!$J:$W,9,0),0)</f>
        <v>0</v>
      </c>
      <c r="M3885" s="98">
        <f>IFERROR(VLOOKUP($F3885&amp;$C3885,Sales!$J:$W,10,0),0)</f>
        <v>0</v>
      </c>
      <c r="N3885" s="98">
        <f>IFERROR(VLOOKUP($F3885&amp;$C3885,Sales!$J:$W,11,0),0)</f>
        <v>0</v>
      </c>
      <c r="O3885" s="98">
        <f>IFERROR(VLOOKUP($F3885&amp;$C3885,Sales!$J:$W,12,0),0)</f>
        <v>0</v>
      </c>
      <c r="P3885" s="98">
        <f>IFERROR(VLOOKUP($F3885&amp;$C3885,Sales!$J:$W,13,0),0)</f>
        <v>0</v>
      </c>
      <c r="Q3885" s="98">
        <f>IFERROR(VLOOKUP($F3885&amp;$C3885,Sales!$A:$H,7,0),0)</f>
        <v>0</v>
      </c>
      <c r="R3885" s="41" t="str">
        <f t="shared" si="121"/>
        <v>ERROR</v>
      </c>
      <c r="S3885" s="15"/>
      <c r="T3885" s="15"/>
      <c r="U3885" s="15"/>
      <c r="V3885" s="15"/>
      <c r="W3885" s="15"/>
      <c r="X3885" s="15"/>
      <c r="Y3885" s="41"/>
      <c r="Z3885" s="41"/>
      <c r="AA3885" s="41"/>
      <c r="AB3885" s="15"/>
      <c r="AC3885" s="15"/>
      <c r="AD3885" s="15"/>
      <c r="AE3885" s="15"/>
      <c r="AF3885" s="15"/>
      <c r="AG3885" s="15"/>
      <c r="AH3885" s="15"/>
      <c r="AI3885" s="15"/>
      <c r="AJ3885" s="41"/>
      <c r="AK3885" s="15"/>
      <c r="AL3885" s="15"/>
      <c r="AM3885" s="15"/>
      <c r="AN3885" s="15"/>
      <c r="AO3885" s="15"/>
      <c r="AP3885" s="15"/>
      <c r="AQ3885" s="15"/>
      <c r="AR3885" s="15"/>
      <c r="AS3885" s="15"/>
      <c r="AT3885" s="15"/>
      <c r="AU3885" s="15"/>
      <c r="AV3885" s="15"/>
      <c r="AW3885" s="15"/>
      <c r="AX3885" s="82"/>
      <c r="AY3885" s="82"/>
      <c r="AZ3885" s="10">
        <v>1</v>
      </c>
      <c r="BA3885" t="s">
        <v>31</v>
      </c>
      <c r="BB3885" t="s">
        <v>23</v>
      </c>
      <c r="BD3885" s="7" t="str">
        <f t="shared" si="120"/>
        <v>1350338283Shopee</v>
      </c>
    </row>
    <row r="3886" spans="2:59" ht="15" customHeight="1" x14ac:dyDescent="0.35">
      <c r="B3886" s="10" t="s">
        <v>17</v>
      </c>
      <c r="C3886" s="10" t="s">
        <v>806</v>
      </c>
      <c r="D3886" s="10" t="s">
        <v>294</v>
      </c>
      <c r="E3886" s="10" t="s">
        <v>295</v>
      </c>
      <c r="F3886" s="10" t="s">
        <v>787</v>
      </c>
      <c r="G3886" s="137">
        <v>224985814</v>
      </c>
      <c r="H3886" s="10" t="s">
        <v>14545</v>
      </c>
      <c r="I3886" s="10">
        <v>4987176054395</v>
      </c>
      <c r="J3886" s="10" t="s">
        <v>3784</v>
      </c>
      <c r="K3886" s="102" t="s">
        <v>9743</v>
      </c>
      <c r="L3886" s="98">
        <f>IFERROR(VLOOKUP($F3886&amp;$C3886,Sales!$J:$W,9,0),0)</f>
        <v>0</v>
      </c>
      <c r="M3886" s="98">
        <f>IFERROR(VLOOKUP($F3886&amp;$C3886,Sales!$J:$W,10,0),0)</f>
        <v>0</v>
      </c>
      <c r="N3886" s="98">
        <f>IFERROR(VLOOKUP($F3886&amp;$C3886,Sales!$J:$W,11,0),0)</f>
        <v>0</v>
      </c>
      <c r="O3886" s="98">
        <f>IFERROR(VLOOKUP($F3886&amp;$C3886,Sales!$J:$W,12,0),0)</f>
        <v>0</v>
      </c>
      <c r="P3886" s="98">
        <f>IFERROR(VLOOKUP($F3886&amp;$C3886,Sales!$J:$W,13,0),0)</f>
        <v>0</v>
      </c>
      <c r="Q3886" s="98">
        <f>IFERROR(VLOOKUP($F3886&amp;$C3886,Sales!$A:$H,7,0),0)</f>
        <v>0</v>
      </c>
      <c r="R3886" s="41" t="str">
        <f t="shared" si="121"/>
        <v>ERROR</v>
      </c>
      <c r="S3886" s="15"/>
      <c r="T3886" s="15"/>
      <c r="U3886" s="15"/>
      <c r="V3886" s="15"/>
      <c r="W3886" s="15"/>
      <c r="X3886" s="15"/>
      <c r="Y3886" s="41"/>
      <c r="Z3886" s="41"/>
      <c r="AA3886" s="41"/>
      <c r="AB3886" s="15"/>
      <c r="AC3886" s="15"/>
      <c r="AD3886" s="15"/>
      <c r="AE3886" s="15"/>
      <c r="AF3886" s="15"/>
      <c r="AG3886" s="15"/>
      <c r="AH3886" s="15"/>
      <c r="AI3886" s="15"/>
      <c r="AJ3886" s="41"/>
      <c r="AK3886" s="15"/>
      <c r="AL3886" s="15"/>
      <c r="AM3886" s="15"/>
      <c r="AN3886" s="15"/>
      <c r="AO3886" s="15"/>
      <c r="AP3886" s="15"/>
      <c r="AQ3886" s="15"/>
      <c r="AR3886" s="15"/>
      <c r="AS3886" s="15"/>
      <c r="AT3886" s="15"/>
      <c r="AU3886" s="15"/>
      <c r="AV3886" s="15"/>
      <c r="AW3886" s="15"/>
      <c r="AX3886" s="82"/>
      <c r="AY3886" s="82"/>
      <c r="AZ3886" s="10">
        <v>1</v>
      </c>
      <c r="BA3886" t="s">
        <v>31</v>
      </c>
      <c r="BB3886" t="s">
        <v>23</v>
      </c>
      <c r="BD3886" s="7" t="str">
        <f t="shared" si="120"/>
        <v>224985814Shopee</v>
      </c>
    </row>
    <row r="3887" spans="2:59" ht="15" customHeight="1" x14ac:dyDescent="0.35">
      <c r="B3887" s="10" t="s">
        <v>17</v>
      </c>
      <c r="C3887" s="10" t="s">
        <v>806</v>
      </c>
      <c r="D3887" s="10" t="s">
        <v>294</v>
      </c>
      <c r="E3887" s="10" t="s">
        <v>295</v>
      </c>
      <c r="F3887" s="10" t="s">
        <v>356</v>
      </c>
      <c r="G3887" s="137">
        <v>224987734</v>
      </c>
      <c r="H3887" s="10" t="s">
        <v>14546</v>
      </c>
      <c r="I3887" s="10" t="s">
        <v>357</v>
      </c>
      <c r="J3887" s="10" t="s">
        <v>3786</v>
      </c>
      <c r="K3887" s="102" t="s">
        <v>10147</v>
      </c>
      <c r="L3887" s="98">
        <f>IFERROR(VLOOKUP($F3887&amp;$C3887,Sales!$J:$W,9,0),0)</f>
        <v>0</v>
      </c>
      <c r="M3887" s="98">
        <f>IFERROR(VLOOKUP($F3887&amp;$C3887,Sales!$J:$W,10,0),0)</f>
        <v>0</v>
      </c>
      <c r="N3887" s="98">
        <f>IFERROR(VLOOKUP($F3887&amp;$C3887,Sales!$J:$W,11,0),0)</f>
        <v>0</v>
      </c>
      <c r="O3887" s="98">
        <f>IFERROR(VLOOKUP($F3887&amp;$C3887,Sales!$J:$W,12,0),0)</f>
        <v>0</v>
      </c>
      <c r="P3887" s="98">
        <f>IFERROR(VLOOKUP($F3887&amp;$C3887,Sales!$J:$W,13,0),0)</f>
        <v>0</v>
      </c>
      <c r="Q3887" s="98">
        <f>IFERROR(VLOOKUP($F3887&amp;$C3887,Sales!$A:$H,7,0),0)</f>
        <v>0</v>
      </c>
      <c r="R3887" s="41" t="str">
        <f t="shared" si="121"/>
        <v>ERROR</v>
      </c>
      <c r="S3887" s="15"/>
      <c r="T3887" s="15"/>
      <c r="U3887" s="15"/>
      <c r="V3887" s="15"/>
      <c r="W3887" s="15"/>
      <c r="X3887" s="15"/>
      <c r="Y3887" s="41"/>
      <c r="Z3887" s="41"/>
      <c r="AA3887" s="41"/>
      <c r="AB3887" s="15"/>
      <c r="AC3887" s="15"/>
      <c r="AD3887" s="15"/>
      <c r="AE3887" s="15"/>
      <c r="AF3887" s="15"/>
      <c r="AG3887" s="15"/>
      <c r="AH3887" s="15"/>
      <c r="AI3887" s="15"/>
      <c r="AJ3887" s="41"/>
      <c r="AK3887" s="15"/>
      <c r="AL3887" s="15"/>
      <c r="AM3887" s="15"/>
      <c r="AN3887" s="15"/>
      <c r="AO3887" s="15"/>
      <c r="AP3887" s="15"/>
      <c r="AQ3887" s="15"/>
      <c r="AR3887" s="15"/>
      <c r="AS3887" s="15"/>
      <c r="AT3887" s="15"/>
      <c r="AU3887" s="15"/>
      <c r="AV3887" s="15"/>
      <c r="AW3887" s="15"/>
      <c r="AX3887" s="82"/>
      <c r="AY3887" s="82"/>
      <c r="AZ3887" s="10">
        <v>1</v>
      </c>
      <c r="BA3887" t="s">
        <v>31</v>
      </c>
      <c r="BB3887" t="s">
        <v>23</v>
      </c>
      <c r="BD3887" s="7" t="str">
        <f t="shared" si="120"/>
        <v>224987734Shopee</v>
      </c>
    </row>
    <row r="3888" spans="2:59" ht="15" customHeight="1" x14ac:dyDescent="0.35">
      <c r="B3888" s="10" t="s">
        <v>17</v>
      </c>
      <c r="C3888" s="10" t="s">
        <v>806</v>
      </c>
      <c r="D3888" s="10" t="s">
        <v>294</v>
      </c>
      <c r="E3888" s="10" t="s">
        <v>295</v>
      </c>
      <c r="F3888" s="10" t="s">
        <v>335</v>
      </c>
      <c r="G3888" s="137">
        <v>82236222</v>
      </c>
      <c r="H3888" s="10" t="s">
        <v>14547</v>
      </c>
      <c r="I3888" s="10" t="s">
        <v>336</v>
      </c>
      <c r="J3888" s="10" t="s">
        <v>3788</v>
      </c>
      <c r="K3888" s="102" t="s">
        <v>10123</v>
      </c>
      <c r="L3888" s="98">
        <f>IFERROR(VLOOKUP($F3888&amp;$C3888,Sales!$J:$W,9,0),0)</f>
        <v>0</v>
      </c>
      <c r="M3888" s="98">
        <f>IFERROR(VLOOKUP($F3888&amp;$C3888,Sales!$J:$W,10,0),0)</f>
        <v>0</v>
      </c>
      <c r="N3888" s="98">
        <f>IFERROR(VLOOKUP($F3888&amp;$C3888,Sales!$J:$W,11,0),0)</f>
        <v>0</v>
      </c>
      <c r="O3888" s="98">
        <f>IFERROR(VLOOKUP($F3888&amp;$C3888,Sales!$J:$W,12,0),0)</f>
        <v>0</v>
      </c>
      <c r="P3888" s="98">
        <f>IFERROR(VLOOKUP($F3888&amp;$C3888,Sales!$J:$W,13,0),0)</f>
        <v>0</v>
      </c>
      <c r="Q3888" s="98">
        <f>IFERROR(VLOOKUP($F3888&amp;$C3888,Sales!$A:$H,7,0),0)</f>
        <v>0</v>
      </c>
      <c r="R3888" s="41" t="str">
        <f t="shared" si="121"/>
        <v>ERROR</v>
      </c>
      <c r="S3888" s="15"/>
      <c r="T3888" s="15"/>
      <c r="U3888" s="15"/>
      <c r="V3888" s="15"/>
      <c r="W3888" s="15"/>
      <c r="X3888" s="15"/>
      <c r="Y3888" s="41"/>
      <c r="Z3888" s="41"/>
      <c r="AA3888" s="41"/>
      <c r="AB3888" s="15"/>
      <c r="AC3888" s="15"/>
      <c r="AD3888" s="15"/>
      <c r="AE3888" s="15"/>
      <c r="AF3888" s="15"/>
      <c r="AG3888" s="15"/>
      <c r="AH3888" s="15"/>
      <c r="AI3888" s="15"/>
      <c r="AJ3888" s="41"/>
      <c r="AK3888" s="15"/>
      <c r="AL3888" s="15"/>
      <c r="AM3888" s="15"/>
      <c r="AN3888" s="15"/>
      <c r="AO3888" s="15"/>
      <c r="AP3888" s="15"/>
      <c r="AQ3888" s="15"/>
      <c r="AR3888" s="15"/>
      <c r="AS3888" s="15"/>
      <c r="AT3888" s="15"/>
      <c r="AU3888" s="15"/>
      <c r="AV3888" s="15"/>
      <c r="AW3888" s="15"/>
      <c r="AX3888" s="82"/>
      <c r="AY3888" s="82"/>
      <c r="AZ3888" s="10">
        <v>1</v>
      </c>
      <c r="BA3888" t="s">
        <v>31</v>
      </c>
      <c r="BB3888" t="s">
        <v>23</v>
      </c>
      <c r="BD3888" s="7" t="str">
        <f t="shared" si="120"/>
        <v>82236222Shopee</v>
      </c>
    </row>
    <row r="3889" spans="2:56" ht="15" customHeight="1" x14ac:dyDescent="0.35">
      <c r="B3889" s="10" t="s">
        <v>17</v>
      </c>
      <c r="C3889" s="10" t="s">
        <v>806</v>
      </c>
      <c r="D3889" s="10" t="s">
        <v>294</v>
      </c>
      <c r="E3889" s="10" t="s">
        <v>295</v>
      </c>
      <c r="F3889" s="10" t="s">
        <v>372</v>
      </c>
      <c r="G3889" s="137">
        <v>85395556</v>
      </c>
      <c r="H3889" s="10" t="s">
        <v>14548</v>
      </c>
      <c r="I3889" s="10" t="s">
        <v>373</v>
      </c>
      <c r="J3889" s="10" t="s">
        <v>3791</v>
      </c>
      <c r="K3889" s="102" t="s">
        <v>10130</v>
      </c>
      <c r="L3889" s="98">
        <f>IFERROR(VLOOKUP($F3889&amp;$C3889,Sales!$J:$W,9,0),0)</f>
        <v>0</v>
      </c>
      <c r="M3889" s="98">
        <f>IFERROR(VLOOKUP($F3889&amp;$C3889,Sales!$J:$W,10,0),0)</f>
        <v>0</v>
      </c>
      <c r="N3889" s="98">
        <f>IFERROR(VLOOKUP($F3889&amp;$C3889,Sales!$J:$W,11,0),0)</f>
        <v>0</v>
      </c>
      <c r="O3889" s="98">
        <f>IFERROR(VLOOKUP($F3889&amp;$C3889,Sales!$J:$W,12,0),0)</f>
        <v>0</v>
      </c>
      <c r="P3889" s="98">
        <f>IFERROR(VLOOKUP($F3889&amp;$C3889,Sales!$J:$W,13,0),0)</f>
        <v>0</v>
      </c>
      <c r="Q3889" s="98">
        <f>IFERROR(VLOOKUP($F3889&amp;$C3889,Sales!$A:$H,7,0),0)</f>
        <v>0</v>
      </c>
      <c r="R3889" s="41" t="str">
        <f t="shared" si="121"/>
        <v>ERROR</v>
      </c>
      <c r="S3889" s="15"/>
      <c r="T3889" s="15"/>
      <c r="U3889" s="15"/>
      <c r="V3889" s="15"/>
      <c r="W3889" s="15"/>
      <c r="X3889" s="15"/>
      <c r="Y3889" s="41"/>
      <c r="Z3889" s="41"/>
      <c r="AA3889" s="41"/>
      <c r="AB3889" s="15"/>
      <c r="AC3889" s="15"/>
      <c r="AD3889" s="15"/>
      <c r="AE3889" s="15"/>
      <c r="AF3889" s="15"/>
      <c r="AG3889" s="15"/>
      <c r="AH3889" s="15"/>
      <c r="AI3889" s="15"/>
      <c r="AJ3889" s="41"/>
      <c r="AK3889" s="15"/>
      <c r="AL3889" s="15"/>
      <c r="AM3889" s="15"/>
      <c r="AN3889" s="15"/>
      <c r="AO3889" s="15"/>
      <c r="AP3889" s="15"/>
      <c r="AQ3889" s="15"/>
      <c r="AR3889" s="15"/>
      <c r="AS3889" s="15"/>
      <c r="AT3889" s="15"/>
      <c r="AU3889" s="15"/>
      <c r="AV3889" s="15"/>
      <c r="AW3889" s="15"/>
      <c r="AX3889" s="82"/>
      <c r="AY3889" s="82"/>
      <c r="AZ3889" s="10">
        <v>1</v>
      </c>
      <c r="BA3889" t="s">
        <v>31</v>
      </c>
      <c r="BB3889" t="s">
        <v>23</v>
      </c>
      <c r="BD3889" s="7" t="str">
        <f t="shared" si="120"/>
        <v>85395556Shopee</v>
      </c>
    </row>
    <row r="3890" spans="2:56" ht="15" customHeight="1" x14ac:dyDescent="0.35">
      <c r="B3890" s="10" t="s">
        <v>17</v>
      </c>
      <c r="C3890" s="10" t="s">
        <v>806</v>
      </c>
      <c r="D3890" s="10" t="s">
        <v>294</v>
      </c>
      <c r="E3890" s="10" t="s">
        <v>295</v>
      </c>
      <c r="F3890" s="10" t="s">
        <v>379</v>
      </c>
      <c r="G3890" s="137">
        <v>224986193</v>
      </c>
      <c r="H3890" s="10" t="s">
        <v>14549</v>
      </c>
      <c r="I3890" s="10" t="s">
        <v>380</v>
      </c>
      <c r="J3890" s="10" t="s">
        <v>3792</v>
      </c>
      <c r="K3890" s="102" t="s">
        <v>11099</v>
      </c>
      <c r="L3890" s="98">
        <f>IFERROR(VLOOKUP($F3890&amp;$C3890,Sales!$J:$W,9,0),0)</f>
        <v>0</v>
      </c>
      <c r="M3890" s="98">
        <f>IFERROR(VLOOKUP($F3890&amp;$C3890,Sales!$J:$W,10,0),0)</f>
        <v>0</v>
      </c>
      <c r="N3890" s="98">
        <f>IFERROR(VLOOKUP($F3890&amp;$C3890,Sales!$J:$W,11,0),0)</f>
        <v>0</v>
      </c>
      <c r="O3890" s="98">
        <f>IFERROR(VLOOKUP($F3890&amp;$C3890,Sales!$J:$W,12,0),0)</f>
        <v>0</v>
      </c>
      <c r="P3890" s="98">
        <f>IFERROR(VLOOKUP($F3890&amp;$C3890,Sales!$J:$W,13,0),0)</f>
        <v>0</v>
      </c>
      <c r="Q3890" s="98">
        <f>IFERROR(VLOOKUP($F3890&amp;$C3890,Sales!$A:$H,7,0),0)</f>
        <v>0</v>
      </c>
      <c r="R3890" s="41" t="str">
        <f t="shared" si="121"/>
        <v>ERROR</v>
      </c>
      <c r="S3890" s="15"/>
      <c r="T3890" s="15"/>
      <c r="U3890" s="15"/>
      <c r="V3890" s="15"/>
      <c r="W3890" s="15"/>
      <c r="X3890" s="15"/>
      <c r="Y3890" s="41"/>
      <c r="Z3890" s="41"/>
      <c r="AA3890" s="41"/>
      <c r="AB3890" s="15"/>
      <c r="AC3890" s="15"/>
      <c r="AD3890" s="15"/>
      <c r="AE3890" s="15"/>
      <c r="AF3890" s="15"/>
      <c r="AG3890" s="15"/>
      <c r="AH3890" s="15"/>
      <c r="AI3890" s="15"/>
      <c r="AJ3890" s="41"/>
      <c r="AK3890" s="15"/>
      <c r="AL3890" s="15"/>
      <c r="AM3890" s="15"/>
      <c r="AN3890" s="15"/>
      <c r="AO3890" s="15"/>
      <c r="AP3890" s="15"/>
      <c r="AQ3890" s="15"/>
      <c r="AR3890" s="15"/>
      <c r="AS3890" s="15"/>
      <c r="AT3890" s="15"/>
      <c r="AU3890" s="15"/>
      <c r="AV3890" s="15"/>
      <c r="AW3890" s="15"/>
      <c r="AX3890" s="82"/>
      <c r="AY3890" s="82"/>
      <c r="AZ3890" s="10">
        <v>1</v>
      </c>
      <c r="BA3890" t="s">
        <v>31</v>
      </c>
      <c r="BB3890" t="s">
        <v>23</v>
      </c>
      <c r="BD3890" s="7" t="str">
        <f t="shared" si="120"/>
        <v>224986193Shopee</v>
      </c>
    </row>
    <row r="3891" spans="2:56" ht="15" customHeight="1" x14ac:dyDescent="0.35">
      <c r="B3891" s="10" t="s">
        <v>17</v>
      </c>
      <c r="C3891" s="10" t="s">
        <v>806</v>
      </c>
      <c r="D3891" s="10" t="s">
        <v>294</v>
      </c>
      <c r="E3891" s="10" t="s">
        <v>295</v>
      </c>
      <c r="F3891" s="10" t="s">
        <v>365</v>
      </c>
      <c r="G3891" s="137">
        <v>1086535011</v>
      </c>
      <c r="H3891" s="10" t="s">
        <v>14550</v>
      </c>
      <c r="I3891" s="10" t="s">
        <v>366</v>
      </c>
      <c r="J3891" s="10" t="s">
        <v>3793</v>
      </c>
      <c r="K3891" s="102" t="s">
        <v>6133</v>
      </c>
      <c r="L3891" s="98">
        <f>IFERROR(VLOOKUP($F3891&amp;$C3891,Sales!$J:$W,9,0),0)</f>
        <v>0</v>
      </c>
      <c r="M3891" s="98">
        <f>IFERROR(VLOOKUP($F3891&amp;$C3891,Sales!$J:$W,10,0),0)</f>
        <v>0</v>
      </c>
      <c r="N3891" s="98">
        <f>IFERROR(VLOOKUP($F3891&amp;$C3891,Sales!$J:$W,11,0),0)</f>
        <v>0</v>
      </c>
      <c r="O3891" s="98">
        <f>IFERROR(VLOOKUP($F3891&amp;$C3891,Sales!$J:$W,12,0),0)</f>
        <v>0</v>
      </c>
      <c r="P3891" s="98">
        <f>IFERROR(VLOOKUP($F3891&amp;$C3891,Sales!$J:$W,13,0),0)</f>
        <v>0</v>
      </c>
      <c r="Q3891" s="98">
        <f>IFERROR(VLOOKUP($F3891&amp;$C3891,Sales!$A:$H,7,0),0)</f>
        <v>0</v>
      </c>
      <c r="R3891" s="41" t="str">
        <f t="shared" si="121"/>
        <v>ERROR</v>
      </c>
      <c r="S3891" s="15"/>
      <c r="T3891" s="15"/>
      <c r="U3891" s="15"/>
      <c r="V3891" s="15"/>
      <c r="W3891" s="15"/>
      <c r="X3891" s="15"/>
      <c r="Y3891" s="41"/>
      <c r="Z3891" s="41"/>
      <c r="AA3891" s="41"/>
      <c r="AB3891" s="15"/>
      <c r="AC3891" s="15"/>
      <c r="AD3891" s="15"/>
      <c r="AE3891" s="15"/>
      <c r="AF3891" s="15"/>
      <c r="AG3891" s="15"/>
      <c r="AH3891" s="15"/>
      <c r="AI3891" s="15"/>
      <c r="AJ3891" s="41"/>
      <c r="AK3891" s="15"/>
      <c r="AL3891" s="15"/>
      <c r="AM3891" s="15"/>
      <c r="AN3891" s="15"/>
      <c r="AO3891" s="15"/>
      <c r="AP3891" s="15"/>
      <c r="AQ3891" s="15"/>
      <c r="AR3891" s="15"/>
      <c r="AS3891" s="15"/>
      <c r="AT3891" s="15"/>
      <c r="AU3891" s="15"/>
      <c r="AV3891" s="15"/>
      <c r="AW3891" s="15"/>
      <c r="AX3891" s="82"/>
      <c r="AY3891" s="82"/>
      <c r="AZ3891" s="10">
        <v>1</v>
      </c>
      <c r="BA3891" t="s">
        <v>31</v>
      </c>
      <c r="BB3891" t="s">
        <v>23</v>
      </c>
      <c r="BD3891" s="7" t="str">
        <f t="shared" si="120"/>
        <v>1086535011Shopee</v>
      </c>
    </row>
    <row r="3892" spans="2:56" ht="15" customHeight="1" x14ac:dyDescent="0.35">
      <c r="B3892" s="10" t="s">
        <v>17</v>
      </c>
      <c r="C3892" s="10" t="s">
        <v>806</v>
      </c>
      <c r="D3892" s="10" t="s">
        <v>294</v>
      </c>
      <c r="E3892" s="10" t="s">
        <v>295</v>
      </c>
      <c r="F3892" s="10" t="s">
        <v>795</v>
      </c>
      <c r="G3892" s="137">
        <v>168895989</v>
      </c>
      <c r="H3892" s="10" t="s">
        <v>14551</v>
      </c>
      <c r="I3892" s="10" t="s">
        <v>1149</v>
      </c>
      <c r="J3892" s="10" t="s">
        <v>3795</v>
      </c>
      <c r="K3892" s="102" t="s">
        <v>10141</v>
      </c>
      <c r="L3892" s="98">
        <f>IFERROR(VLOOKUP($F3892&amp;$C3892,Sales!$J:$W,9,0),0)</f>
        <v>0</v>
      </c>
      <c r="M3892" s="98">
        <f>IFERROR(VLOOKUP($F3892&amp;$C3892,Sales!$J:$W,10,0),0)</f>
        <v>0</v>
      </c>
      <c r="N3892" s="98">
        <f>IFERROR(VLOOKUP($F3892&amp;$C3892,Sales!$J:$W,11,0),0)</f>
        <v>0</v>
      </c>
      <c r="O3892" s="98">
        <f>IFERROR(VLOOKUP($F3892&amp;$C3892,Sales!$J:$W,12,0),0)</f>
        <v>0</v>
      </c>
      <c r="P3892" s="98">
        <f>IFERROR(VLOOKUP($F3892&amp;$C3892,Sales!$J:$W,13,0),0)</f>
        <v>0</v>
      </c>
      <c r="Q3892" s="98">
        <f>IFERROR(VLOOKUP($F3892&amp;$C3892,Sales!$A:$H,7,0),0)</f>
        <v>0</v>
      </c>
      <c r="R3892" s="41" t="str">
        <f t="shared" si="121"/>
        <v>ERROR</v>
      </c>
      <c r="S3892" s="15"/>
      <c r="T3892" s="15"/>
      <c r="U3892" s="15"/>
      <c r="V3892" s="15"/>
      <c r="W3892" s="15"/>
      <c r="X3892" s="15"/>
      <c r="Y3892" s="41"/>
      <c r="Z3892" s="41"/>
      <c r="AA3892" s="41"/>
      <c r="AB3892" s="15"/>
      <c r="AC3892" s="15"/>
      <c r="AD3892" s="15"/>
      <c r="AE3892" s="15"/>
      <c r="AF3892" s="15"/>
      <c r="AG3892" s="15"/>
      <c r="AH3892" s="15"/>
      <c r="AI3892" s="15"/>
      <c r="AJ3892" s="41"/>
      <c r="AK3892" s="15"/>
      <c r="AL3892" s="15"/>
      <c r="AM3892" s="15"/>
      <c r="AN3892" s="15"/>
      <c r="AO3892" s="15"/>
      <c r="AP3892" s="15"/>
      <c r="AQ3892" s="15"/>
      <c r="AR3892" s="15"/>
      <c r="AS3892" s="15"/>
      <c r="AT3892" s="15"/>
      <c r="AU3892" s="15"/>
      <c r="AV3892" s="15"/>
      <c r="AW3892" s="15"/>
      <c r="AX3892" s="82"/>
      <c r="AY3892" s="82"/>
      <c r="AZ3892" s="10">
        <v>1</v>
      </c>
      <c r="BA3892" t="s">
        <v>31</v>
      </c>
      <c r="BB3892" t="s">
        <v>23</v>
      </c>
      <c r="BD3892" s="7" t="str">
        <f t="shared" ref="BD3892:BD3955" si="122">G3892&amp;C3892</f>
        <v>168895989Shopee</v>
      </c>
    </row>
    <row r="3893" spans="2:56" ht="15" customHeight="1" x14ac:dyDescent="0.35">
      <c r="B3893" s="10" t="s">
        <v>17</v>
      </c>
      <c r="C3893" s="10" t="s">
        <v>806</v>
      </c>
      <c r="D3893" s="10" t="s">
        <v>294</v>
      </c>
      <c r="E3893" s="10" t="s">
        <v>295</v>
      </c>
      <c r="F3893" s="10" t="s">
        <v>313</v>
      </c>
      <c r="G3893" s="137">
        <v>85390866</v>
      </c>
      <c r="H3893" s="10" t="s">
        <v>14552</v>
      </c>
      <c r="I3893" s="10" t="s">
        <v>314</v>
      </c>
      <c r="J3893" s="10" t="s">
        <v>3799</v>
      </c>
      <c r="K3893" s="102" t="s">
        <v>10127</v>
      </c>
      <c r="L3893" s="98">
        <f>IFERROR(VLOOKUP($F3893&amp;$C3893,Sales!$J:$W,9,0),0)</f>
        <v>0</v>
      </c>
      <c r="M3893" s="98">
        <f>IFERROR(VLOOKUP($F3893&amp;$C3893,Sales!$J:$W,10,0),0)</f>
        <v>0</v>
      </c>
      <c r="N3893" s="98">
        <f>IFERROR(VLOOKUP($F3893&amp;$C3893,Sales!$J:$W,11,0),0)</f>
        <v>0</v>
      </c>
      <c r="O3893" s="98">
        <f>IFERROR(VLOOKUP($F3893&amp;$C3893,Sales!$J:$W,12,0),0)</f>
        <v>0</v>
      </c>
      <c r="P3893" s="98">
        <f>IFERROR(VLOOKUP($F3893&amp;$C3893,Sales!$J:$W,13,0),0)</f>
        <v>0</v>
      </c>
      <c r="Q3893" s="98">
        <f>IFERROR(VLOOKUP($F3893&amp;$C3893,Sales!$A:$H,7,0),0)</f>
        <v>0</v>
      </c>
      <c r="R3893" s="41" t="str">
        <f t="shared" si="121"/>
        <v>ERROR</v>
      </c>
      <c r="S3893" s="15"/>
      <c r="T3893" s="15"/>
      <c r="U3893" s="15"/>
      <c r="V3893" s="15"/>
      <c r="W3893" s="15"/>
      <c r="X3893" s="15"/>
      <c r="Y3893" s="41"/>
      <c r="Z3893" s="41"/>
      <c r="AA3893" s="41"/>
      <c r="AB3893" s="15"/>
      <c r="AC3893" s="15"/>
      <c r="AD3893" s="15"/>
      <c r="AE3893" s="15"/>
      <c r="AF3893" s="15"/>
      <c r="AG3893" s="15"/>
      <c r="AH3893" s="15"/>
      <c r="AI3893" s="15"/>
      <c r="AJ3893" s="41"/>
      <c r="AK3893" s="15"/>
      <c r="AL3893" s="15"/>
      <c r="AM3893" s="15"/>
      <c r="AN3893" s="15"/>
      <c r="AO3893" s="15"/>
      <c r="AP3893" s="15"/>
      <c r="AQ3893" s="15"/>
      <c r="AR3893" s="15"/>
      <c r="AS3893" s="15"/>
      <c r="AT3893" s="15"/>
      <c r="AU3893" s="15"/>
      <c r="AV3893" s="15"/>
      <c r="AW3893" s="15"/>
      <c r="AX3893" s="82"/>
      <c r="AY3893" s="82"/>
      <c r="AZ3893" s="10">
        <v>1</v>
      </c>
      <c r="BA3893" t="s">
        <v>31</v>
      </c>
      <c r="BB3893" t="s">
        <v>23</v>
      </c>
      <c r="BD3893" s="7" t="str">
        <f t="shared" si="122"/>
        <v>85390866Shopee</v>
      </c>
    </row>
    <row r="3894" spans="2:56" ht="15" customHeight="1" x14ac:dyDescent="0.35">
      <c r="B3894" s="10" t="s">
        <v>17</v>
      </c>
      <c r="C3894" s="10" t="s">
        <v>806</v>
      </c>
      <c r="D3894" s="10" t="s">
        <v>294</v>
      </c>
      <c r="E3894" s="10" t="s">
        <v>295</v>
      </c>
      <c r="F3894" s="10" t="s">
        <v>2652</v>
      </c>
      <c r="G3894" s="137">
        <v>5632703056</v>
      </c>
      <c r="H3894" s="10" t="s">
        <v>14553</v>
      </c>
      <c r="I3894" s="10" t="s">
        <v>1719</v>
      </c>
      <c r="J3894" s="10" t="s">
        <v>3159</v>
      </c>
      <c r="K3894" s="102" t="s">
        <v>10286</v>
      </c>
      <c r="L3894" s="98">
        <f>IFERROR(VLOOKUP($F3894&amp;$C3894,Sales!$J:$W,9,0),0)</f>
        <v>0</v>
      </c>
      <c r="M3894" s="98">
        <f>IFERROR(VLOOKUP($F3894&amp;$C3894,Sales!$J:$W,10,0),0)</f>
        <v>0</v>
      </c>
      <c r="N3894" s="98">
        <f>IFERROR(VLOOKUP($F3894&amp;$C3894,Sales!$J:$W,11,0),0)</f>
        <v>0</v>
      </c>
      <c r="O3894" s="98">
        <f>IFERROR(VLOOKUP($F3894&amp;$C3894,Sales!$J:$W,12,0),0)</f>
        <v>0</v>
      </c>
      <c r="P3894" s="98">
        <f>IFERROR(VLOOKUP($F3894&amp;$C3894,Sales!$J:$W,13,0),0)</f>
        <v>0</v>
      </c>
      <c r="Q3894" s="98">
        <f>IFERROR(VLOOKUP($F3894&amp;$C3894,Sales!$A:$H,7,0),0)</f>
        <v>0</v>
      </c>
      <c r="R3894" s="41" t="str">
        <f t="shared" si="121"/>
        <v>ERROR</v>
      </c>
      <c r="S3894" s="15"/>
      <c r="T3894" s="15"/>
      <c r="U3894" s="15"/>
      <c r="V3894" s="15"/>
      <c r="W3894" s="15"/>
      <c r="X3894" s="15"/>
      <c r="Y3894" s="41"/>
      <c r="Z3894" s="41"/>
      <c r="AA3894" s="41"/>
      <c r="AB3894" s="15"/>
      <c r="AC3894" s="15"/>
      <c r="AD3894" s="15"/>
      <c r="AE3894" s="15"/>
      <c r="AF3894" s="15"/>
      <c r="AG3894" s="15"/>
      <c r="AH3894" s="15"/>
      <c r="AI3894" s="15"/>
      <c r="AJ3894" s="41"/>
      <c r="AK3894" s="15"/>
      <c r="AL3894" s="15"/>
      <c r="AM3894" s="15"/>
      <c r="AN3894" s="15"/>
      <c r="AO3894" s="15"/>
      <c r="AP3894" s="15"/>
      <c r="AQ3894" s="15"/>
      <c r="AR3894" s="15"/>
      <c r="AS3894" s="15"/>
      <c r="AT3894" s="15"/>
      <c r="AU3894" s="15"/>
      <c r="AV3894" s="15"/>
      <c r="AW3894" s="15"/>
      <c r="AX3894" s="82"/>
      <c r="AY3894" s="82"/>
      <c r="AZ3894" s="10">
        <v>1</v>
      </c>
      <c r="BA3894" t="s">
        <v>31</v>
      </c>
      <c r="BB3894" t="s">
        <v>23</v>
      </c>
      <c r="BD3894" s="7" t="str">
        <f t="shared" si="122"/>
        <v>5632703056Shopee</v>
      </c>
    </row>
    <row r="3895" spans="2:56" ht="15" customHeight="1" x14ac:dyDescent="0.35">
      <c r="B3895" s="10" t="s">
        <v>17</v>
      </c>
      <c r="C3895" s="10" t="s">
        <v>806</v>
      </c>
      <c r="D3895" s="10" t="s">
        <v>294</v>
      </c>
      <c r="E3895" s="10" t="s">
        <v>295</v>
      </c>
      <c r="F3895" s="10" t="s">
        <v>333</v>
      </c>
      <c r="G3895" s="137">
        <v>946789978</v>
      </c>
      <c r="H3895" s="10" t="s">
        <v>14554</v>
      </c>
      <c r="I3895" s="10" t="s">
        <v>334</v>
      </c>
      <c r="J3895" s="10" t="s">
        <v>3807</v>
      </c>
      <c r="K3895" s="102" t="s">
        <v>14555</v>
      </c>
      <c r="L3895" s="98">
        <f>IFERROR(VLOOKUP($F3895&amp;$C3895,Sales!$J:$W,9,0),0)</f>
        <v>0</v>
      </c>
      <c r="M3895" s="98">
        <f>IFERROR(VLOOKUP($F3895&amp;$C3895,Sales!$J:$W,10,0),0)</f>
        <v>0</v>
      </c>
      <c r="N3895" s="98">
        <f>IFERROR(VLOOKUP($F3895&amp;$C3895,Sales!$J:$W,11,0),0)</f>
        <v>0</v>
      </c>
      <c r="O3895" s="98">
        <f>IFERROR(VLOOKUP($F3895&amp;$C3895,Sales!$J:$W,12,0),0)</f>
        <v>0</v>
      </c>
      <c r="P3895" s="98">
        <f>IFERROR(VLOOKUP($F3895&amp;$C3895,Sales!$J:$W,13,0),0)</f>
        <v>0</v>
      </c>
      <c r="Q3895" s="98">
        <f>IFERROR(VLOOKUP($F3895&amp;$C3895,Sales!$A:$H,7,0),0)</f>
        <v>0</v>
      </c>
      <c r="R3895" s="41" t="str">
        <f t="shared" si="121"/>
        <v>ERROR</v>
      </c>
      <c r="S3895" s="15"/>
      <c r="T3895" s="15"/>
      <c r="U3895" s="15"/>
      <c r="V3895" s="15"/>
      <c r="W3895" s="15"/>
      <c r="X3895" s="15"/>
      <c r="Y3895" s="41"/>
      <c r="Z3895" s="41"/>
      <c r="AA3895" s="41"/>
      <c r="AB3895" s="15"/>
      <c r="AC3895" s="15"/>
      <c r="AD3895" s="15"/>
      <c r="AE3895" s="15"/>
      <c r="AF3895" s="15"/>
      <c r="AG3895" s="15"/>
      <c r="AH3895" s="15"/>
      <c r="AI3895" s="15"/>
      <c r="AJ3895" s="41"/>
      <c r="AK3895" s="15"/>
      <c r="AL3895" s="15"/>
      <c r="AM3895" s="15"/>
      <c r="AN3895" s="15"/>
      <c r="AO3895" s="15"/>
      <c r="AP3895" s="15"/>
      <c r="AQ3895" s="15"/>
      <c r="AR3895" s="15"/>
      <c r="AS3895" s="15"/>
      <c r="AT3895" s="15"/>
      <c r="AU3895" s="15"/>
      <c r="AV3895" s="15"/>
      <c r="AW3895" s="15"/>
      <c r="AX3895" s="82"/>
      <c r="AY3895" s="82"/>
      <c r="AZ3895" s="10">
        <v>1</v>
      </c>
      <c r="BA3895" t="s">
        <v>31</v>
      </c>
      <c r="BB3895" t="s">
        <v>23</v>
      </c>
      <c r="BD3895" s="7" t="str">
        <f t="shared" si="122"/>
        <v>946789978Shopee</v>
      </c>
    </row>
    <row r="3896" spans="2:56" ht="15" customHeight="1" x14ac:dyDescent="0.35">
      <c r="B3896" s="10" t="s">
        <v>17</v>
      </c>
      <c r="C3896" s="10" t="s">
        <v>806</v>
      </c>
      <c r="D3896" s="10" t="s">
        <v>294</v>
      </c>
      <c r="E3896" s="10" t="s">
        <v>295</v>
      </c>
      <c r="F3896" s="10" t="s">
        <v>10428</v>
      </c>
      <c r="G3896" s="137">
        <v>4432705331</v>
      </c>
      <c r="H3896" s="10" t="s">
        <v>14556</v>
      </c>
      <c r="I3896" s="10" t="s">
        <v>297</v>
      </c>
      <c r="J3896" s="10" t="s">
        <v>1163</v>
      </c>
      <c r="K3896" s="102" t="s">
        <v>10244</v>
      </c>
      <c r="L3896" s="98">
        <f>IFERROR(VLOOKUP($F3896&amp;$C3896,Sales!$J:$W,9,0),0)</f>
        <v>0</v>
      </c>
      <c r="M3896" s="98">
        <f>IFERROR(VLOOKUP($F3896&amp;$C3896,Sales!$J:$W,10,0),0)</f>
        <v>0</v>
      </c>
      <c r="N3896" s="98">
        <f>IFERROR(VLOOKUP($F3896&amp;$C3896,Sales!$J:$W,11,0),0)</f>
        <v>0</v>
      </c>
      <c r="O3896" s="98">
        <f>IFERROR(VLOOKUP($F3896&amp;$C3896,Sales!$J:$W,12,0),0)</f>
        <v>0</v>
      </c>
      <c r="P3896" s="98">
        <f>IFERROR(VLOOKUP($F3896&amp;$C3896,Sales!$J:$W,13,0),0)</f>
        <v>0</v>
      </c>
      <c r="Q3896" s="98">
        <f>IFERROR(VLOOKUP($F3896&amp;$C3896,Sales!$A:$H,7,0),0)</f>
        <v>0</v>
      </c>
      <c r="R3896" s="41" t="str">
        <f t="shared" si="121"/>
        <v>ERROR</v>
      </c>
      <c r="S3896" s="15"/>
      <c r="T3896" s="15"/>
      <c r="U3896" s="15"/>
      <c r="V3896" s="15"/>
      <c r="W3896" s="15"/>
      <c r="X3896" s="15"/>
      <c r="Y3896" s="41"/>
      <c r="Z3896" s="41"/>
      <c r="AA3896" s="41"/>
      <c r="AB3896" s="15"/>
      <c r="AC3896" s="15"/>
      <c r="AD3896" s="15"/>
      <c r="AE3896" s="15"/>
      <c r="AF3896" s="15"/>
      <c r="AG3896" s="15"/>
      <c r="AH3896" s="15"/>
      <c r="AI3896" s="15"/>
      <c r="AJ3896" s="41"/>
      <c r="AK3896" s="15"/>
      <c r="AL3896" s="15"/>
      <c r="AM3896" s="15"/>
      <c r="AN3896" s="15"/>
      <c r="AO3896" s="15"/>
      <c r="AP3896" s="15"/>
      <c r="AQ3896" s="15"/>
      <c r="AR3896" s="15"/>
      <c r="AS3896" s="15"/>
      <c r="AT3896" s="15"/>
      <c r="AU3896" s="15"/>
      <c r="AV3896" s="15"/>
      <c r="AW3896" s="15"/>
      <c r="AX3896" s="82"/>
      <c r="AY3896" s="82"/>
      <c r="AZ3896" s="10">
        <v>1</v>
      </c>
      <c r="BA3896" t="s">
        <v>31</v>
      </c>
      <c r="BB3896" t="s">
        <v>23</v>
      </c>
      <c r="BD3896" s="7" t="str">
        <f t="shared" si="122"/>
        <v>4432705331Shopee</v>
      </c>
    </row>
    <row r="3897" spans="2:56" ht="15" customHeight="1" x14ac:dyDescent="0.35">
      <c r="B3897" s="10" t="s">
        <v>17</v>
      </c>
      <c r="C3897" s="10" t="s">
        <v>806</v>
      </c>
      <c r="D3897" s="10" t="s">
        <v>294</v>
      </c>
      <c r="E3897" s="10" t="s">
        <v>295</v>
      </c>
      <c r="F3897" s="10" t="s">
        <v>786</v>
      </c>
      <c r="G3897" s="137">
        <v>224979124</v>
      </c>
      <c r="H3897" s="10" t="s">
        <v>14557</v>
      </c>
      <c r="I3897" s="10" t="s">
        <v>1167</v>
      </c>
      <c r="J3897" s="10" t="s">
        <v>3812</v>
      </c>
      <c r="K3897" s="102" t="s">
        <v>10144</v>
      </c>
      <c r="L3897" s="98">
        <f>IFERROR(VLOOKUP($F3897&amp;$C3897,Sales!$J:$W,9,0),0)</f>
        <v>0</v>
      </c>
      <c r="M3897" s="98">
        <f>IFERROR(VLOOKUP($F3897&amp;$C3897,Sales!$J:$W,10,0),0)</f>
        <v>0</v>
      </c>
      <c r="N3897" s="98">
        <f>IFERROR(VLOOKUP($F3897&amp;$C3897,Sales!$J:$W,11,0),0)</f>
        <v>0</v>
      </c>
      <c r="O3897" s="98">
        <f>IFERROR(VLOOKUP($F3897&amp;$C3897,Sales!$J:$W,12,0),0)</f>
        <v>0</v>
      </c>
      <c r="P3897" s="98">
        <f>IFERROR(VLOOKUP($F3897&amp;$C3897,Sales!$J:$W,13,0),0)</f>
        <v>0</v>
      </c>
      <c r="Q3897" s="98">
        <f>IFERROR(VLOOKUP($F3897&amp;$C3897,Sales!$A:$H,7,0),0)</f>
        <v>0</v>
      </c>
      <c r="R3897" s="41" t="str">
        <f t="shared" si="121"/>
        <v>ERROR</v>
      </c>
      <c r="S3897" s="15"/>
      <c r="T3897" s="15"/>
      <c r="U3897" s="15"/>
      <c r="V3897" s="15"/>
      <c r="W3897" s="15"/>
      <c r="X3897" s="15"/>
      <c r="Y3897" s="41"/>
      <c r="Z3897" s="41"/>
      <c r="AA3897" s="41"/>
      <c r="AB3897" s="15"/>
      <c r="AC3897" s="15"/>
      <c r="AD3897" s="15"/>
      <c r="AE3897" s="15"/>
      <c r="AF3897" s="15"/>
      <c r="AG3897" s="15"/>
      <c r="AH3897" s="15"/>
      <c r="AI3897" s="15"/>
      <c r="AJ3897" s="41"/>
      <c r="AK3897" s="15"/>
      <c r="AL3897" s="15"/>
      <c r="AM3897" s="15"/>
      <c r="AN3897" s="15"/>
      <c r="AO3897" s="15"/>
      <c r="AP3897" s="15"/>
      <c r="AQ3897" s="15"/>
      <c r="AR3897" s="15"/>
      <c r="AS3897" s="15"/>
      <c r="AT3897" s="15"/>
      <c r="AU3897" s="15"/>
      <c r="AV3897" s="15"/>
      <c r="AW3897" s="15"/>
      <c r="AX3897" s="82"/>
      <c r="AY3897" s="82"/>
      <c r="AZ3897" s="10">
        <v>1</v>
      </c>
      <c r="BA3897" t="s">
        <v>31</v>
      </c>
      <c r="BB3897" t="s">
        <v>23</v>
      </c>
      <c r="BD3897" s="7" t="str">
        <f t="shared" si="122"/>
        <v>224979124Shopee</v>
      </c>
    </row>
    <row r="3898" spans="2:56" ht="15" customHeight="1" x14ac:dyDescent="0.35">
      <c r="B3898" s="10" t="s">
        <v>17</v>
      </c>
      <c r="C3898" s="10" t="s">
        <v>806</v>
      </c>
      <c r="D3898" s="10" t="s">
        <v>294</v>
      </c>
      <c r="E3898" s="10" t="s">
        <v>295</v>
      </c>
      <c r="F3898" s="10" t="s">
        <v>309</v>
      </c>
      <c r="G3898" s="137">
        <v>6032704045</v>
      </c>
      <c r="H3898" s="10" t="s">
        <v>14558</v>
      </c>
      <c r="I3898" s="10" t="s">
        <v>17094</v>
      </c>
      <c r="J3898" s="10" t="s">
        <v>1168</v>
      </c>
      <c r="K3898" s="102" t="s">
        <v>10304</v>
      </c>
      <c r="L3898" s="98">
        <f>IFERROR(VLOOKUP($F3898&amp;$C3898,Sales!$J:$W,9,0),0)</f>
        <v>0</v>
      </c>
      <c r="M3898" s="98">
        <f>IFERROR(VLOOKUP($F3898&amp;$C3898,Sales!$J:$W,10,0),0)</f>
        <v>0</v>
      </c>
      <c r="N3898" s="98">
        <f>IFERROR(VLOOKUP($F3898&amp;$C3898,Sales!$J:$W,11,0),0)</f>
        <v>0</v>
      </c>
      <c r="O3898" s="98">
        <f>IFERROR(VLOOKUP($F3898&amp;$C3898,Sales!$J:$W,12,0),0)</f>
        <v>0</v>
      </c>
      <c r="P3898" s="98">
        <f>IFERROR(VLOOKUP($F3898&amp;$C3898,Sales!$J:$W,13,0),0)</f>
        <v>0</v>
      </c>
      <c r="Q3898" s="98">
        <f>IFERROR(VLOOKUP($F3898&amp;$C3898,Sales!$A:$H,7,0),0)</f>
        <v>0</v>
      </c>
      <c r="R3898" s="41" t="str">
        <f t="shared" si="121"/>
        <v>ERROR</v>
      </c>
      <c r="S3898" s="15"/>
      <c r="T3898" s="15"/>
      <c r="U3898" s="15"/>
      <c r="V3898" s="15"/>
      <c r="W3898" s="15"/>
      <c r="X3898" s="15"/>
      <c r="Y3898" s="41"/>
      <c r="Z3898" s="41"/>
      <c r="AA3898" s="41"/>
      <c r="AB3898" s="15"/>
      <c r="AC3898" s="15"/>
      <c r="AD3898" s="15"/>
      <c r="AE3898" s="15"/>
      <c r="AF3898" s="15"/>
      <c r="AG3898" s="15"/>
      <c r="AH3898" s="15"/>
      <c r="AI3898" s="15"/>
      <c r="AJ3898" s="41"/>
      <c r="AK3898" s="15"/>
      <c r="AL3898" s="15"/>
      <c r="AM3898" s="15"/>
      <c r="AN3898" s="15"/>
      <c r="AO3898" s="15"/>
      <c r="AP3898" s="15"/>
      <c r="AQ3898" s="15"/>
      <c r="AR3898" s="15"/>
      <c r="AS3898" s="15"/>
      <c r="AT3898" s="15"/>
      <c r="AU3898" s="15"/>
      <c r="AV3898" s="15"/>
      <c r="AW3898" s="15"/>
      <c r="AX3898" s="82"/>
      <c r="AY3898" s="82"/>
      <c r="AZ3898" s="10">
        <v>1</v>
      </c>
      <c r="BA3898" t="s">
        <v>31</v>
      </c>
      <c r="BB3898" t="s">
        <v>23</v>
      </c>
      <c r="BD3898" s="7" t="str">
        <f t="shared" si="122"/>
        <v>6032704045Shopee</v>
      </c>
    </row>
    <row r="3899" spans="2:56" ht="15" customHeight="1" x14ac:dyDescent="0.35">
      <c r="B3899" s="10" t="s">
        <v>17</v>
      </c>
      <c r="C3899" s="10" t="s">
        <v>806</v>
      </c>
      <c r="D3899" s="10" t="s">
        <v>294</v>
      </c>
      <c r="E3899" s="10" t="s">
        <v>295</v>
      </c>
      <c r="F3899" s="10" t="s">
        <v>315</v>
      </c>
      <c r="G3899" s="137">
        <v>224979995</v>
      </c>
      <c r="H3899" s="10" t="s">
        <v>14559</v>
      </c>
      <c r="I3899" s="10" t="s">
        <v>316</v>
      </c>
      <c r="J3899" s="10" t="s">
        <v>3814</v>
      </c>
      <c r="K3899" s="102" t="s">
        <v>10145</v>
      </c>
      <c r="L3899" s="98">
        <f>IFERROR(VLOOKUP($F3899&amp;$C3899,Sales!$J:$W,9,0),0)</f>
        <v>0</v>
      </c>
      <c r="M3899" s="98">
        <f>IFERROR(VLOOKUP($F3899&amp;$C3899,Sales!$J:$W,10,0),0)</f>
        <v>0</v>
      </c>
      <c r="N3899" s="98">
        <f>IFERROR(VLOOKUP($F3899&amp;$C3899,Sales!$J:$W,11,0),0)</f>
        <v>0</v>
      </c>
      <c r="O3899" s="98">
        <f>IFERROR(VLOOKUP($F3899&amp;$C3899,Sales!$J:$W,12,0),0)</f>
        <v>0</v>
      </c>
      <c r="P3899" s="98">
        <f>IFERROR(VLOOKUP($F3899&amp;$C3899,Sales!$J:$W,13,0),0)</f>
        <v>0</v>
      </c>
      <c r="Q3899" s="98">
        <f>IFERROR(VLOOKUP($F3899&amp;$C3899,Sales!$A:$H,7,0),0)</f>
        <v>0</v>
      </c>
      <c r="R3899" s="41" t="str">
        <f t="shared" si="121"/>
        <v>ERROR</v>
      </c>
      <c r="S3899" s="15"/>
      <c r="T3899" s="15"/>
      <c r="U3899" s="15"/>
      <c r="V3899" s="15"/>
      <c r="W3899" s="15"/>
      <c r="X3899" s="15"/>
      <c r="Y3899" s="41"/>
      <c r="Z3899" s="41"/>
      <c r="AA3899" s="41"/>
      <c r="AB3899" s="15"/>
      <c r="AC3899" s="15"/>
      <c r="AD3899" s="15"/>
      <c r="AE3899" s="15"/>
      <c r="AF3899" s="15"/>
      <c r="AG3899" s="15"/>
      <c r="AH3899" s="15"/>
      <c r="AI3899" s="15"/>
      <c r="AJ3899" s="41"/>
      <c r="AK3899" s="15"/>
      <c r="AL3899" s="15"/>
      <c r="AM3899" s="15"/>
      <c r="AN3899" s="15"/>
      <c r="AO3899" s="15"/>
      <c r="AP3899" s="15"/>
      <c r="AQ3899" s="15"/>
      <c r="AR3899" s="15"/>
      <c r="AS3899" s="15"/>
      <c r="AT3899" s="15"/>
      <c r="AU3899" s="15"/>
      <c r="AV3899" s="15"/>
      <c r="AW3899" s="15"/>
      <c r="AX3899" s="82"/>
      <c r="AY3899" s="82"/>
      <c r="AZ3899" s="10">
        <v>1</v>
      </c>
      <c r="BA3899" t="s">
        <v>31</v>
      </c>
      <c r="BB3899" t="s">
        <v>23</v>
      </c>
      <c r="BD3899" s="7" t="str">
        <f t="shared" si="122"/>
        <v>224979995Shopee</v>
      </c>
    </row>
    <row r="3900" spans="2:56" ht="15" customHeight="1" x14ac:dyDescent="0.35">
      <c r="B3900" s="10" t="s">
        <v>17</v>
      </c>
      <c r="C3900" s="10" t="s">
        <v>806</v>
      </c>
      <c r="D3900" s="10" t="s">
        <v>294</v>
      </c>
      <c r="E3900" s="10" t="s">
        <v>295</v>
      </c>
      <c r="F3900" s="10" t="s">
        <v>10428</v>
      </c>
      <c r="G3900" s="137">
        <v>5040628820</v>
      </c>
      <c r="H3900" s="10" t="s">
        <v>14560</v>
      </c>
      <c r="I3900" s="10" t="s">
        <v>1203</v>
      </c>
      <c r="J3900" s="10" t="s">
        <v>3826</v>
      </c>
      <c r="K3900" s="102" t="s">
        <v>10274</v>
      </c>
      <c r="L3900" s="98">
        <f>IFERROR(VLOOKUP($F3900&amp;$C3900,Sales!$J:$W,9,0),0)</f>
        <v>0</v>
      </c>
      <c r="M3900" s="98">
        <f>IFERROR(VLOOKUP($F3900&amp;$C3900,Sales!$J:$W,10,0),0)</f>
        <v>0</v>
      </c>
      <c r="N3900" s="98">
        <f>IFERROR(VLOOKUP($F3900&amp;$C3900,Sales!$J:$W,11,0),0)</f>
        <v>0</v>
      </c>
      <c r="O3900" s="98">
        <f>IFERROR(VLOOKUP($F3900&amp;$C3900,Sales!$J:$W,12,0),0)</f>
        <v>0</v>
      </c>
      <c r="P3900" s="98">
        <f>IFERROR(VLOOKUP($F3900&amp;$C3900,Sales!$J:$W,13,0),0)</f>
        <v>0</v>
      </c>
      <c r="Q3900" s="98">
        <f>IFERROR(VLOOKUP($F3900&amp;$C3900,Sales!$A:$H,7,0),0)</f>
        <v>0</v>
      </c>
      <c r="R3900" s="41" t="str">
        <f t="shared" si="121"/>
        <v>ERROR</v>
      </c>
      <c r="S3900" s="15"/>
      <c r="T3900" s="15"/>
      <c r="U3900" s="15"/>
      <c r="V3900" s="15"/>
      <c r="W3900" s="15"/>
      <c r="X3900" s="15"/>
      <c r="Y3900" s="41"/>
      <c r="Z3900" s="41"/>
      <c r="AA3900" s="41"/>
      <c r="AB3900" s="15"/>
      <c r="AC3900" s="15"/>
      <c r="AD3900" s="15"/>
      <c r="AE3900" s="15"/>
      <c r="AF3900" s="15"/>
      <c r="AG3900" s="15"/>
      <c r="AH3900" s="15"/>
      <c r="AI3900" s="15"/>
      <c r="AJ3900" s="41"/>
      <c r="AK3900" s="15"/>
      <c r="AL3900" s="15"/>
      <c r="AM3900" s="15"/>
      <c r="AN3900" s="15"/>
      <c r="AO3900" s="15"/>
      <c r="AP3900" s="15"/>
      <c r="AQ3900" s="15"/>
      <c r="AR3900" s="15"/>
      <c r="AS3900" s="15"/>
      <c r="AT3900" s="15"/>
      <c r="AU3900" s="15"/>
      <c r="AV3900" s="15"/>
      <c r="AW3900" s="15"/>
      <c r="AX3900" s="82"/>
      <c r="AY3900" s="82"/>
      <c r="AZ3900" s="10">
        <v>1</v>
      </c>
      <c r="BA3900" t="s">
        <v>31</v>
      </c>
      <c r="BB3900" t="s">
        <v>23</v>
      </c>
      <c r="BD3900" s="7" t="str">
        <f t="shared" si="122"/>
        <v>5040628820Shopee</v>
      </c>
    </row>
    <row r="3901" spans="2:56" ht="15" customHeight="1" x14ac:dyDescent="0.35">
      <c r="B3901" s="10" t="s">
        <v>17</v>
      </c>
      <c r="C3901" s="10" t="s">
        <v>806</v>
      </c>
      <c r="D3901" s="10" t="s">
        <v>294</v>
      </c>
      <c r="E3901" s="10" t="s">
        <v>295</v>
      </c>
      <c r="F3901" s="10" t="s">
        <v>1202</v>
      </c>
      <c r="G3901" s="137">
        <v>3440729959</v>
      </c>
      <c r="H3901" s="10" t="s">
        <v>14561</v>
      </c>
      <c r="I3901" s="10" t="s">
        <v>1203</v>
      </c>
      <c r="J3901" s="10" t="s">
        <v>3827</v>
      </c>
      <c r="K3901" s="102" t="s">
        <v>10214</v>
      </c>
      <c r="L3901" s="98">
        <f>IFERROR(VLOOKUP($F3901&amp;$C3901,Sales!$J:$W,9,0),0)</f>
        <v>0</v>
      </c>
      <c r="M3901" s="98">
        <f>IFERROR(VLOOKUP($F3901&amp;$C3901,Sales!$J:$W,10,0),0)</f>
        <v>0</v>
      </c>
      <c r="N3901" s="98">
        <f>IFERROR(VLOOKUP($F3901&amp;$C3901,Sales!$J:$W,11,0),0)</f>
        <v>0</v>
      </c>
      <c r="O3901" s="98">
        <f>IFERROR(VLOOKUP($F3901&amp;$C3901,Sales!$J:$W,12,0),0)</f>
        <v>0</v>
      </c>
      <c r="P3901" s="98">
        <f>IFERROR(VLOOKUP($F3901&amp;$C3901,Sales!$J:$W,13,0),0)</f>
        <v>0</v>
      </c>
      <c r="Q3901" s="98">
        <f>IFERROR(VLOOKUP($F3901&amp;$C3901,Sales!$A:$H,7,0),0)</f>
        <v>0</v>
      </c>
      <c r="R3901" s="41" t="str">
        <f t="shared" si="121"/>
        <v>ERROR</v>
      </c>
      <c r="S3901" s="15"/>
      <c r="T3901" s="15"/>
      <c r="U3901" s="15"/>
      <c r="V3901" s="15"/>
      <c r="W3901" s="15"/>
      <c r="X3901" s="15"/>
      <c r="Y3901" s="41"/>
      <c r="Z3901" s="41"/>
      <c r="AA3901" s="41"/>
      <c r="AB3901" s="15"/>
      <c r="AC3901" s="15"/>
      <c r="AD3901" s="15"/>
      <c r="AE3901" s="15"/>
      <c r="AF3901" s="15"/>
      <c r="AG3901" s="15"/>
      <c r="AH3901" s="15"/>
      <c r="AI3901" s="15"/>
      <c r="AJ3901" s="41"/>
      <c r="AK3901" s="15"/>
      <c r="AL3901" s="15"/>
      <c r="AM3901" s="15"/>
      <c r="AN3901" s="15"/>
      <c r="AO3901" s="15"/>
      <c r="AP3901" s="15"/>
      <c r="AQ3901" s="15"/>
      <c r="AR3901" s="15"/>
      <c r="AS3901" s="15"/>
      <c r="AT3901" s="15"/>
      <c r="AU3901" s="15"/>
      <c r="AV3901" s="15"/>
      <c r="AW3901" s="15"/>
      <c r="AX3901" s="82"/>
      <c r="AY3901" s="82"/>
      <c r="AZ3901" s="10">
        <v>1</v>
      </c>
      <c r="BA3901" t="s">
        <v>31</v>
      </c>
      <c r="BB3901" t="s">
        <v>23</v>
      </c>
      <c r="BD3901" s="7" t="str">
        <f t="shared" si="122"/>
        <v>3440729959Shopee</v>
      </c>
    </row>
    <row r="3902" spans="2:56" ht="15" customHeight="1" x14ac:dyDescent="0.35">
      <c r="B3902" s="10" t="s">
        <v>17</v>
      </c>
      <c r="C3902" s="10" t="s">
        <v>806</v>
      </c>
      <c r="D3902" s="10" t="s">
        <v>294</v>
      </c>
      <c r="E3902" s="10" t="s">
        <v>295</v>
      </c>
      <c r="F3902" s="10" t="s">
        <v>10428</v>
      </c>
      <c r="G3902" s="137">
        <v>5840626978</v>
      </c>
      <c r="H3902" s="10" t="s">
        <v>14562</v>
      </c>
      <c r="I3902" s="10">
        <v>0</v>
      </c>
      <c r="J3902" s="10" t="s">
        <v>3828</v>
      </c>
      <c r="K3902" s="102" t="s">
        <v>14563</v>
      </c>
      <c r="L3902" s="98">
        <f>IFERROR(VLOOKUP($F3902&amp;$C3902,Sales!$J:$W,9,0),0)</f>
        <v>0</v>
      </c>
      <c r="M3902" s="98">
        <f>IFERROR(VLOOKUP($F3902&amp;$C3902,Sales!$J:$W,10,0),0)</f>
        <v>0</v>
      </c>
      <c r="N3902" s="98">
        <f>IFERROR(VLOOKUP($F3902&amp;$C3902,Sales!$J:$W,11,0),0)</f>
        <v>0</v>
      </c>
      <c r="O3902" s="98">
        <f>IFERROR(VLOOKUP($F3902&amp;$C3902,Sales!$J:$W,12,0),0)</f>
        <v>0</v>
      </c>
      <c r="P3902" s="98">
        <f>IFERROR(VLOOKUP($F3902&amp;$C3902,Sales!$J:$W,13,0),0)</f>
        <v>0</v>
      </c>
      <c r="Q3902" s="98">
        <f>IFERROR(VLOOKUP($F3902&amp;$C3902,Sales!$A:$H,7,0),0)</f>
        <v>0</v>
      </c>
      <c r="R3902" s="41" t="str">
        <f t="shared" si="121"/>
        <v>ERROR</v>
      </c>
      <c r="S3902" s="15"/>
      <c r="T3902" s="15"/>
      <c r="U3902" s="15"/>
      <c r="V3902" s="15"/>
      <c r="W3902" s="15"/>
      <c r="X3902" s="15"/>
      <c r="Y3902" s="41"/>
      <c r="Z3902" s="41"/>
      <c r="AA3902" s="41"/>
      <c r="AB3902" s="15"/>
      <c r="AC3902" s="15"/>
      <c r="AD3902" s="15"/>
      <c r="AE3902" s="15"/>
      <c r="AF3902" s="15"/>
      <c r="AG3902" s="15"/>
      <c r="AH3902" s="15"/>
      <c r="AI3902" s="15"/>
      <c r="AJ3902" s="41"/>
      <c r="AK3902" s="15"/>
      <c r="AL3902" s="15"/>
      <c r="AM3902" s="15"/>
      <c r="AN3902" s="15"/>
      <c r="AO3902" s="15"/>
      <c r="AP3902" s="15"/>
      <c r="AQ3902" s="15"/>
      <c r="AR3902" s="15"/>
      <c r="AS3902" s="15"/>
      <c r="AT3902" s="15"/>
      <c r="AU3902" s="15"/>
      <c r="AV3902" s="15"/>
      <c r="AW3902" s="15"/>
      <c r="AX3902" s="82"/>
      <c r="AY3902" s="82"/>
      <c r="AZ3902" s="10">
        <v>1</v>
      </c>
      <c r="BA3902" t="s">
        <v>31</v>
      </c>
      <c r="BB3902" t="s">
        <v>23</v>
      </c>
      <c r="BD3902" s="7" t="str">
        <f t="shared" si="122"/>
        <v>5840626978Shopee</v>
      </c>
    </row>
    <row r="3903" spans="2:56" ht="15" customHeight="1" x14ac:dyDescent="0.35">
      <c r="B3903" s="10" t="s">
        <v>17</v>
      </c>
      <c r="C3903" s="10" t="s">
        <v>806</v>
      </c>
      <c r="D3903" s="10" t="s">
        <v>294</v>
      </c>
      <c r="E3903" s="10" t="s">
        <v>295</v>
      </c>
      <c r="F3903" s="10" t="s">
        <v>10428</v>
      </c>
      <c r="G3903" s="137">
        <v>7440627083</v>
      </c>
      <c r="H3903" s="10" t="s">
        <v>14564</v>
      </c>
      <c r="I3903" s="10">
        <v>0</v>
      </c>
      <c r="J3903" s="10" t="s">
        <v>3829</v>
      </c>
      <c r="K3903" s="102" t="s">
        <v>10372</v>
      </c>
      <c r="L3903" s="98">
        <f>IFERROR(VLOOKUP($F3903&amp;$C3903,Sales!$J:$W,9,0),0)</f>
        <v>0</v>
      </c>
      <c r="M3903" s="98">
        <f>IFERROR(VLOOKUP($F3903&amp;$C3903,Sales!$J:$W,10,0),0)</f>
        <v>0</v>
      </c>
      <c r="N3903" s="98">
        <f>IFERROR(VLOOKUP($F3903&amp;$C3903,Sales!$J:$W,11,0),0)</f>
        <v>0</v>
      </c>
      <c r="O3903" s="98">
        <f>IFERROR(VLOOKUP($F3903&amp;$C3903,Sales!$J:$W,12,0),0)</f>
        <v>0</v>
      </c>
      <c r="P3903" s="98">
        <f>IFERROR(VLOOKUP($F3903&amp;$C3903,Sales!$J:$W,13,0),0)</f>
        <v>0</v>
      </c>
      <c r="Q3903" s="98">
        <f>IFERROR(VLOOKUP($F3903&amp;$C3903,Sales!$A:$H,7,0),0)</f>
        <v>0</v>
      </c>
      <c r="R3903" s="41" t="str">
        <f t="shared" si="121"/>
        <v>ERROR</v>
      </c>
      <c r="S3903" s="15"/>
      <c r="T3903" s="15"/>
      <c r="U3903" s="15"/>
      <c r="V3903" s="15"/>
      <c r="W3903" s="15"/>
      <c r="X3903" s="15"/>
      <c r="Y3903" s="41"/>
      <c r="Z3903" s="41"/>
      <c r="AA3903" s="41"/>
      <c r="AB3903" s="15"/>
      <c r="AC3903" s="15"/>
      <c r="AD3903" s="15"/>
      <c r="AE3903" s="15"/>
      <c r="AF3903" s="15"/>
      <c r="AG3903" s="15"/>
      <c r="AH3903" s="15"/>
      <c r="AI3903" s="15"/>
      <c r="AJ3903" s="41"/>
      <c r="AK3903" s="15"/>
      <c r="AL3903" s="15"/>
      <c r="AM3903" s="15"/>
      <c r="AN3903" s="15"/>
      <c r="AO3903" s="15"/>
      <c r="AP3903" s="15"/>
      <c r="AQ3903" s="15"/>
      <c r="AR3903" s="15"/>
      <c r="AS3903" s="15"/>
      <c r="AT3903" s="15"/>
      <c r="AU3903" s="15"/>
      <c r="AV3903" s="15"/>
      <c r="AW3903" s="15"/>
      <c r="AX3903" s="82"/>
      <c r="AY3903" s="82"/>
      <c r="AZ3903" s="10">
        <v>1</v>
      </c>
      <c r="BA3903" t="s">
        <v>31</v>
      </c>
      <c r="BB3903" t="s">
        <v>23</v>
      </c>
      <c r="BD3903" s="7" t="str">
        <f t="shared" si="122"/>
        <v>7440627083Shopee</v>
      </c>
    </row>
    <row r="3904" spans="2:56" ht="15" customHeight="1" x14ac:dyDescent="0.35">
      <c r="B3904" s="10" t="s">
        <v>17</v>
      </c>
      <c r="C3904" s="10" t="s">
        <v>806</v>
      </c>
      <c r="D3904" s="10" t="s">
        <v>294</v>
      </c>
      <c r="E3904" s="10" t="s">
        <v>295</v>
      </c>
      <c r="F3904" s="10" t="s">
        <v>753</v>
      </c>
      <c r="G3904" s="137">
        <v>6744303952</v>
      </c>
      <c r="H3904" s="10" t="s">
        <v>14565</v>
      </c>
      <c r="I3904" s="10" t="s">
        <v>754</v>
      </c>
      <c r="J3904" s="10" t="s">
        <v>1207</v>
      </c>
      <c r="K3904" s="102" t="s">
        <v>4517</v>
      </c>
      <c r="L3904" s="98">
        <f>IFERROR(VLOOKUP($F3904&amp;$C3904,Sales!$J:$W,9,0),0)</f>
        <v>0</v>
      </c>
      <c r="M3904" s="98">
        <f>IFERROR(VLOOKUP($F3904&amp;$C3904,Sales!$J:$W,10,0),0)</f>
        <v>0</v>
      </c>
      <c r="N3904" s="98">
        <f>IFERROR(VLOOKUP($F3904&amp;$C3904,Sales!$J:$W,11,0),0)</f>
        <v>0</v>
      </c>
      <c r="O3904" s="98">
        <f>IFERROR(VLOOKUP($F3904&amp;$C3904,Sales!$J:$W,12,0),0)</f>
        <v>0</v>
      </c>
      <c r="P3904" s="98">
        <f>IFERROR(VLOOKUP($F3904&amp;$C3904,Sales!$J:$W,13,0),0)</f>
        <v>0</v>
      </c>
      <c r="Q3904" s="98">
        <f>IFERROR(VLOOKUP($F3904&amp;$C3904,Sales!$A:$H,7,0),0)</f>
        <v>0</v>
      </c>
      <c r="R3904" s="41" t="str">
        <f t="shared" si="121"/>
        <v>ERROR</v>
      </c>
      <c r="S3904" s="15"/>
      <c r="T3904" s="15"/>
      <c r="U3904" s="15"/>
      <c r="V3904" s="15"/>
      <c r="W3904" s="15"/>
      <c r="X3904" s="15"/>
      <c r="Y3904" s="41"/>
      <c r="Z3904" s="41"/>
      <c r="AA3904" s="41"/>
      <c r="AB3904" s="15"/>
      <c r="AC3904" s="15"/>
      <c r="AD3904" s="15"/>
      <c r="AE3904" s="15"/>
      <c r="AF3904" s="15"/>
      <c r="AG3904" s="15"/>
      <c r="AH3904" s="15"/>
      <c r="AI3904" s="15"/>
      <c r="AJ3904" s="41"/>
      <c r="AK3904" s="15"/>
      <c r="AL3904" s="15"/>
      <c r="AM3904" s="15"/>
      <c r="AN3904" s="15"/>
      <c r="AO3904" s="15"/>
      <c r="AP3904" s="15"/>
      <c r="AQ3904" s="15"/>
      <c r="AR3904" s="15"/>
      <c r="AS3904" s="15"/>
      <c r="AT3904" s="15"/>
      <c r="AU3904" s="15"/>
      <c r="AV3904" s="15"/>
      <c r="AW3904" s="15"/>
      <c r="AX3904" s="82"/>
      <c r="AY3904" s="82"/>
      <c r="AZ3904" s="10">
        <v>1</v>
      </c>
      <c r="BA3904" t="s">
        <v>31</v>
      </c>
      <c r="BB3904" t="s">
        <v>23</v>
      </c>
      <c r="BD3904" s="7" t="str">
        <f t="shared" si="122"/>
        <v>6744303952Shopee</v>
      </c>
    </row>
    <row r="3905" spans="2:58" ht="15" customHeight="1" x14ac:dyDescent="0.35">
      <c r="B3905" s="10" t="s">
        <v>17</v>
      </c>
      <c r="C3905" s="10" t="s">
        <v>806</v>
      </c>
      <c r="D3905" s="10" t="s">
        <v>294</v>
      </c>
      <c r="E3905" s="10" t="s">
        <v>295</v>
      </c>
      <c r="F3905" s="10" t="s">
        <v>755</v>
      </c>
      <c r="G3905" s="137">
        <v>6744303985</v>
      </c>
      <c r="H3905" s="10" t="s">
        <v>14566</v>
      </c>
      <c r="I3905" s="10" t="s">
        <v>756</v>
      </c>
      <c r="J3905" s="10" t="s">
        <v>1208</v>
      </c>
      <c r="K3905" s="102" t="s">
        <v>10339</v>
      </c>
      <c r="L3905" s="98">
        <f>IFERROR(VLOOKUP($F3905&amp;$C3905,Sales!$J:$W,9,0),0)</f>
        <v>0</v>
      </c>
      <c r="M3905" s="98">
        <f>IFERROR(VLOOKUP($F3905&amp;$C3905,Sales!$J:$W,10,0),0)</f>
        <v>0</v>
      </c>
      <c r="N3905" s="98">
        <f>IFERROR(VLOOKUP($F3905&amp;$C3905,Sales!$J:$W,11,0),0)</f>
        <v>0</v>
      </c>
      <c r="O3905" s="98">
        <f>IFERROR(VLOOKUP($F3905&amp;$C3905,Sales!$J:$W,12,0),0)</f>
        <v>0</v>
      </c>
      <c r="P3905" s="98">
        <f>IFERROR(VLOOKUP($F3905&amp;$C3905,Sales!$J:$W,13,0),0)</f>
        <v>0</v>
      </c>
      <c r="Q3905" s="98">
        <f>IFERROR(VLOOKUP($F3905&amp;$C3905,Sales!$A:$H,7,0),0)</f>
        <v>0</v>
      </c>
      <c r="R3905" s="41" t="str">
        <f t="shared" si="121"/>
        <v>ERROR</v>
      </c>
      <c r="S3905" s="15"/>
      <c r="T3905" s="15"/>
      <c r="U3905" s="15"/>
      <c r="V3905" s="15"/>
      <c r="W3905" s="15"/>
      <c r="X3905" s="15"/>
      <c r="Y3905" s="41"/>
      <c r="Z3905" s="41"/>
      <c r="AA3905" s="41"/>
      <c r="AB3905" s="15"/>
      <c r="AC3905" s="15"/>
      <c r="AD3905" s="15"/>
      <c r="AE3905" s="15"/>
      <c r="AF3905" s="15"/>
      <c r="AG3905" s="15"/>
      <c r="AH3905" s="15"/>
      <c r="AI3905" s="15"/>
      <c r="AJ3905" s="41"/>
      <c r="AK3905" s="15"/>
      <c r="AL3905" s="15"/>
      <c r="AM3905" s="15"/>
      <c r="AN3905" s="15"/>
      <c r="AO3905" s="15"/>
      <c r="AP3905" s="15"/>
      <c r="AQ3905" s="15"/>
      <c r="AR3905" s="15"/>
      <c r="AS3905" s="15"/>
      <c r="AT3905" s="15"/>
      <c r="AU3905" s="15"/>
      <c r="AV3905" s="15"/>
      <c r="AW3905" s="15"/>
      <c r="AX3905" s="82"/>
      <c r="AY3905" s="82"/>
      <c r="AZ3905" s="10">
        <v>1</v>
      </c>
      <c r="BA3905" t="s">
        <v>31</v>
      </c>
      <c r="BB3905" t="s">
        <v>23</v>
      </c>
      <c r="BD3905" s="7" t="str">
        <f t="shared" si="122"/>
        <v>6744303985Shopee</v>
      </c>
    </row>
    <row r="3906" spans="2:58" ht="15" customHeight="1" x14ac:dyDescent="0.35">
      <c r="B3906" s="10" t="s">
        <v>17</v>
      </c>
      <c r="C3906" s="10" t="s">
        <v>806</v>
      </c>
      <c r="D3906" s="10" t="s">
        <v>294</v>
      </c>
      <c r="E3906" s="10" t="s">
        <v>295</v>
      </c>
      <c r="F3906" s="10" t="s">
        <v>10428</v>
      </c>
      <c r="G3906" s="137">
        <v>6345845882</v>
      </c>
      <c r="H3906" s="10" t="s">
        <v>14567</v>
      </c>
      <c r="I3906" s="10">
        <v>0</v>
      </c>
      <c r="J3906" s="10" t="s">
        <v>1216</v>
      </c>
      <c r="K3906" s="102" t="s">
        <v>10323</v>
      </c>
      <c r="L3906" s="98">
        <f>IFERROR(VLOOKUP($F3906&amp;$C3906,Sales!$J:$W,9,0),0)</f>
        <v>0</v>
      </c>
      <c r="M3906" s="98">
        <f>IFERROR(VLOOKUP($F3906&amp;$C3906,Sales!$J:$W,10,0),0)</f>
        <v>0</v>
      </c>
      <c r="N3906" s="98">
        <f>IFERROR(VLOOKUP($F3906&amp;$C3906,Sales!$J:$W,11,0),0)</f>
        <v>0</v>
      </c>
      <c r="O3906" s="98">
        <f>IFERROR(VLOOKUP($F3906&amp;$C3906,Sales!$J:$W,12,0),0)</f>
        <v>0</v>
      </c>
      <c r="P3906" s="98">
        <f>IFERROR(VLOOKUP($F3906&amp;$C3906,Sales!$J:$W,13,0),0)</f>
        <v>0</v>
      </c>
      <c r="Q3906" s="98">
        <f>IFERROR(VLOOKUP($F3906&amp;$C3906,Sales!$A:$H,7,0),0)</f>
        <v>0</v>
      </c>
      <c r="R3906" s="41" t="str">
        <f t="shared" si="121"/>
        <v>ERROR</v>
      </c>
      <c r="S3906" s="15"/>
      <c r="T3906" s="15"/>
      <c r="U3906" s="15"/>
      <c r="V3906" s="15"/>
      <c r="W3906" s="15"/>
      <c r="X3906" s="15"/>
      <c r="Y3906" s="41"/>
      <c r="Z3906" s="41"/>
      <c r="AA3906" s="41"/>
      <c r="AB3906" s="15"/>
      <c r="AC3906" s="15"/>
      <c r="AD3906" s="15"/>
      <c r="AE3906" s="15"/>
      <c r="AF3906" s="15"/>
      <c r="AG3906" s="15"/>
      <c r="AH3906" s="15"/>
      <c r="AI3906" s="15"/>
      <c r="AJ3906" s="41"/>
      <c r="AK3906" s="15"/>
      <c r="AL3906" s="15"/>
      <c r="AM3906" s="15"/>
      <c r="AN3906" s="15"/>
      <c r="AO3906" s="15"/>
      <c r="AP3906" s="15"/>
      <c r="AQ3906" s="15"/>
      <c r="AR3906" s="15"/>
      <c r="AS3906" s="15"/>
      <c r="AT3906" s="15"/>
      <c r="AU3906" s="15"/>
      <c r="AV3906" s="15"/>
      <c r="AW3906" s="15"/>
      <c r="AX3906" s="82"/>
      <c r="AY3906" s="82"/>
      <c r="AZ3906" s="10">
        <v>1</v>
      </c>
      <c r="BA3906" t="s">
        <v>31</v>
      </c>
      <c r="BB3906" t="s">
        <v>23</v>
      </c>
      <c r="BD3906" s="7" t="str">
        <f t="shared" si="122"/>
        <v>6345845882Shopee</v>
      </c>
    </row>
    <row r="3907" spans="2:58" ht="15" customHeight="1" x14ac:dyDescent="0.35">
      <c r="B3907" s="10" t="s">
        <v>17</v>
      </c>
      <c r="C3907" s="10" t="s">
        <v>806</v>
      </c>
      <c r="D3907" s="10" t="s">
        <v>294</v>
      </c>
      <c r="E3907" s="10" t="s">
        <v>295</v>
      </c>
      <c r="F3907" s="10" t="s">
        <v>5754</v>
      </c>
      <c r="G3907" s="137">
        <v>6087374497</v>
      </c>
      <c r="H3907" s="10" t="s">
        <v>14568</v>
      </c>
      <c r="I3907" s="10" t="s">
        <v>5764</v>
      </c>
      <c r="J3907" s="10" t="s">
        <v>5858</v>
      </c>
      <c r="K3907" s="102" t="s">
        <v>5753</v>
      </c>
      <c r="L3907" s="98">
        <f>IFERROR(VLOOKUP($F3907&amp;$C3907,Sales!$J:$W,9,0),0)</f>
        <v>0</v>
      </c>
      <c r="M3907" s="98">
        <f>IFERROR(VLOOKUP($F3907&amp;$C3907,Sales!$J:$W,10,0),0)</f>
        <v>0</v>
      </c>
      <c r="N3907" s="98">
        <f>IFERROR(VLOOKUP($F3907&amp;$C3907,Sales!$J:$W,11,0),0)</f>
        <v>0</v>
      </c>
      <c r="O3907" s="98">
        <f>IFERROR(VLOOKUP($F3907&amp;$C3907,Sales!$J:$W,12,0),0)</f>
        <v>0</v>
      </c>
      <c r="P3907" s="98">
        <f>IFERROR(VLOOKUP($F3907&amp;$C3907,Sales!$J:$W,13,0),0)</f>
        <v>0</v>
      </c>
      <c r="Q3907" s="98">
        <f>IFERROR(VLOOKUP($F3907&amp;$C3907,Sales!$A:$H,7,0),0)</f>
        <v>0</v>
      </c>
      <c r="R3907" s="41" t="str">
        <f t="shared" si="121"/>
        <v>ERROR</v>
      </c>
      <c r="S3907" s="15"/>
      <c r="T3907" s="15"/>
      <c r="U3907" s="15"/>
      <c r="V3907" s="15"/>
      <c r="W3907" s="15"/>
      <c r="X3907" s="15"/>
      <c r="Y3907" s="41"/>
      <c r="Z3907" s="41"/>
      <c r="AA3907" s="41"/>
      <c r="AB3907" s="15"/>
      <c r="AC3907" s="15"/>
      <c r="AD3907" s="15"/>
      <c r="AE3907" s="15"/>
      <c r="AF3907" s="15"/>
      <c r="AG3907" s="15"/>
      <c r="AH3907" s="15"/>
      <c r="AI3907" s="15"/>
      <c r="AJ3907" s="41"/>
      <c r="AK3907" s="15"/>
      <c r="AL3907" s="15"/>
      <c r="AM3907" s="15"/>
      <c r="AN3907" s="15"/>
      <c r="AO3907" s="15"/>
      <c r="AP3907" s="15"/>
      <c r="AQ3907" s="15"/>
      <c r="AR3907" s="15"/>
      <c r="AS3907" s="15"/>
      <c r="AT3907" s="15"/>
      <c r="AU3907" s="15"/>
      <c r="AV3907" s="15"/>
      <c r="AW3907" s="15"/>
      <c r="AX3907" s="82"/>
      <c r="AY3907" s="82"/>
      <c r="AZ3907" s="10">
        <v>1</v>
      </c>
      <c r="BA3907" t="s">
        <v>31</v>
      </c>
      <c r="BB3907" t="s">
        <v>23</v>
      </c>
      <c r="BD3907" s="7" t="str">
        <f t="shared" si="122"/>
        <v>6087374497Shopee</v>
      </c>
    </row>
    <row r="3908" spans="2:58" ht="15" customHeight="1" x14ac:dyDescent="0.35">
      <c r="B3908" s="10" t="s">
        <v>17</v>
      </c>
      <c r="C3908" s="10" t="s">
        <v>806</v>
      </c>
      <c r="D3908" s="10" t="s">
        <v>193</v>
      </c>
      <c r="E3908" s="10" t="s">
        <v>194</v>
      </c>
      <c r="F3908" s="10" t="s">
        <v>195</v>
      </c>
      <c r="G3908" s="137">
        <v>1019689060</v>
      </c>
      <c r="H3908" s="10" t="s">
        <v>12621</v>
      </c>
      <c r="I3908" s="10" t="s">
        <v>196</v>
      </c>
      <c r="J3908" s="10" t="s">
        <v>3742</v>
      </c>
      <c r="K3908" s="102" t="s">
        <v>1004</v>
      </c>
      <c r="L3908" s="98">
        <f>IFERROR(VLOOKUP($F3908&amp;$C3908,Sales!$J:$W,9,0),0)</f>
        <v>0</v>
      </c>
      <c r="M3908" s="98">
        <f>IFERROR(VLOOKUP($F3908&amp;$C3908,Sales!$J:$W,10,0),0)</f>
        <v>0</v>
      </c>
      <c r="N3908" s="98">
        <f>IFERROR(VLOOKUP($F3908&amp;$C3908,Sales!$J:$W,11,0),0)</f>
        <v>0</v>
      </c>
      <c r="O3908" s="98">
        <f>IFERROR(VLOOKUP($F3908&amp;$C3908,Sales!$J:$W,12,0),0)</f>
        <v>0</v>
      </c>
      <c r="P3908" s="98">
        <f>IFERROR(VLOOKUP($F3908&amp;$C3908,Sales!$J:$W,13,0),0)</f>
        <v>0</v>
      </c>
      <c r="Q3908" s="98">
        <f>IFERROR(VLOOKUP($F3908&amp;$C3908,Sales!$A:$H,7,0),0)</f>
        <v>0</v>
      </c>
      <c r="R3908" s="41" t="str">
        <f t="shared" si="121"/>
        <v>ERROR</v>
      </c>
      <c r="S3908" s="15"/>
      <c r="T3908" s="15"/>
      <c r="U3908" s="15"/>
      <c r="V3908" s="15"/>
      <c r="W3908" s="15"/>
      <c r="X3908" s="15"/>
      <c r="Y3908" s="41"/>
      <c r="Z3908" s="41"/>
      <c r="AA3908" s="41"/>
      <c r="AB3908" s="15"/>
      <c r="AC3908" s="15"/>
      <c r="AD3908" s="15"/>
      <c r="AE3908" s="15"/>
      <c r="AF3908" s="15"/>
      <c r="AG3908" s="15"/>
      <c r="AH3908" s="15"/>
      <c r="AI3908" s="15"/>
      <c r="AJ3908" s="15"/>
      <c r="AK3908" s="15"/>
      <c r="AL3908" s="66"/>
      <c r="AM3908" s="66"/>
      <c r="AN3908" s="15"/>
      <c r="AO3908" s="15"/>
      <c r="AP3908" s="15"/>
      <c r="AQ3908" s="15"/>
      <c r="AR3908" s="15"/>
      <c r="AS3908" s="15"/>
      <c r="AT3908" s="15"/>
      <c r="AU3908" s="15"/>
      <c r="AV3908" s="15"/>
      <c r="AW3908" s="15"/>
      <c r="AX3908" s="15"/>
      <c r="AY3908" s="15"/>
      <c r="AZ3908" s="10">
        <v>1</v>
      </c>
      <c r="BA3908" t="s">
        <v>22</v>
      </c>
      <c r="BB3908" t="s">
        <v>88</v>
      </c>
      <c r="BD3908" s="7" t="str">
        <f t="shared" si="122"/>
        <v>1019689060Shopee</v>
      </c>
    </row>
    <row r="3909" spans="2:58" ht="15" customHeight="1" x14ac:dyDescent="0.35">
      <c r="B3909" s="10" t="s">
        <v>17</v>
      </c>
      <c r="C3909" s="10" t="s">
        <v>806</v>
      </c>
      <c r="D3909" s="10" t="s">
        <v>294</v>
      </c>
      <c r="E3909" s="10" t="s">
        <v>295</v>
      </c>
      <c r="F3909" s="10" t="s">
        <v>396</v>
      </c>
      <c r="G3909" s="137">
        <v>6327703446</v>
      </c>
      <c r="H3909" s="10" t="s">
        <v>14569</v>
      </c>
      <c r="I3909" s="10" t="s">
        <v>397</v>
      </c>
      <c r="J3909" s="10" t="s">
        <v>3822</v>
      </c>
      <c r="K3909" s="102" t="s">
        <v>10320</v>
      </c>
      <c r="L3909" s="98">
        <f>IFERROR(VLOOKUP($F3909&amp;$C3909,Sales!$J:$W,9,0),0)</f>
        <v>0</v>
      </c>
      <c r="M3909" s="98">
        <f>IFERROR(VLOOKUP($F3909&amp;$C3909,Sales!$J:$W,10,0),0)</f>
        <v>0</v>
      </c>
      <c r="N3909" s="98">
        <f>IFERROR(VLOOKUP($F3909&amp;$C3909,Sales!$J:$W,11,0),0)</f>
        <v>0</v>
      </c>
      <c r="O3909" s="98">
        <f>IFERROR(VLOOKUP($F3909&amp;$C3909,Sales!$J:$W,12,0),0)</f>
        <v>0</v>
      </c>
      <c r="P3909" s="98">
        <f>IFERROR(VLOOKUP($F3909&amp;$C3909,Sales!$J:$W,13,0),0)</f>
        <v>0</v>
      </c>
      <c r="Q3909" s="98">
        <f>IFERROR(VLOOKUP($F3909&amp;$C3909,Sales!$A:$H,7,0),0)</f>
        <v>0</v>
      </c>
      <c r="R3909" s="41" t="str">
        <f t="shared" ref="R3909:R3972" si="123">IFERROR(AVERAGE($S3909:$AW3909),"ERROR")</f>
        <v>ERROR</v>
      </c>
      <c r="S3909" s="15"/>
      <c r="T3909" s="15"/>
      <c r="U3909" s="15"/>
      <c r="V3909" s="15"/>
      <c r="W3909" s="15"/>
      <c r="X3909" s="15"/>
      <c r="Y3909" s="41"/>
      <c r="Z3909" s="41"/>
      <c r="AA3909" s="41"/>
      <c r="AB3909" s="15"/>
      <c r="AC3909" s="15"/>
      <c r="AD3909" s="15"/>
      <c r="AE3909" s="15"/>
      <c r="AF3909" s="15"/>
      <c r="AG3909" s="15"/>
      <c r="AH3909" s="15"/>
      <c r="AI3909" s="15"/>
      <c r="AJ3909" s="41"/>
      <c r="AK3909" s="15"/>
      <c r="AL3909" s="15"/>
      <c r="AM3909" s="15"/>
      <c r="AN3909" s="15"/>
      <c r="AO3909" s="15"/>
      <c r="AP3909" s="15"/>
      <c r="AQ3909" s="15"/>
      <c r="AR3909" s="15"/>
      <c r="AS3909" s="15"/>
      <c r="AT3909" s="15"/>
      <c r="AU3909" s="15"/>
      <c r="AV3909" s="15"/>
      <c r="AW3909" s="15"/>
      <c r="AX3909" s="82"/>
      <c r="AY3909" s="82"/>
      <c r="AZ3909" s="10">
        <v>1</v>
      </c>
      <c r="BA3909" t="s">
        <v>31</v>
      </c>
      <c r="BB3909" t="s">
        <v>23</v>
      </c>
      <c r="BD3909" s="7" t="str">
        <f t="shared" si="122"/>
        <v>6327703446Shopee</v>
      </c>
    </row>
    <row r="3910" spans="2:58" ht="15" customHeight="1" x14ac:dyDescent="0.35">
      <c r="B3910" s="10" t="s">
        <v>17</v>
      </c>
      <c r="C3910" s="10" t="s">
        <v>806</v>
      </c>
      <c r="D3910" s="10" t="s">
        <v>294</v>
      </c>
      <c r="E3910" s="10" t="s">
        <v>295</v>
      </c>
      <c r="F3910" s="10" t="s">
        <v>4170</v>
      </c>
      <c r="G3910" s="137">
        <v>6561211517</v>
      </c>
      <c r="H3910" s="10" t="s">
        <v>14570</v>
      </c>
      <c r="I3910" s="10" t="s">
        <v>19022</v>
      </c>
      <c r="J3910" s="10" t="s">
        <v>3629</v>
      </c>
      <c r="K3910" s="102" t="s">
        <v>10329</v>
      </c>
      <c r="L3910" s="98">
        <f>IFERROR(VLOOKUP($F3910&amp;$C3910,Sales!$J:$W,9,0),0)</f>
        <v>0</v>
      </c>
      <c r="M3910" s="98">
        <f>IFERROR(VLOOKUP($F3910&amp;$C3910,Sales!$J:$W,10,0),0)</f>
        <v>0</v>
      </c>
      <c r="N3910" s="98">
        <f>IFERROR(VLOOKUP($F3910&amp;$C3910,Sales!$J:$W,11,0),0)</f>
        <v>0</v>
      </c>
      <c r="O3910" s="98">
        <f>IFERROR(VLOOKUP($F3910&amp;$C3910,Sales!$J:$W,12,0),0)</f>
        <v>0</v>
      </c>
      <c r="P3910" s="98">
        <f>IFERROR(VLOOKUP($F3910&amp;$C3910,Sales!$J:$W,13,0),0)</f>
        <v>0</v>
      </c>
      <c r="Q3910" s="98">
        <f>IFERROR(VLOOKUP($F3910&amp;$C3910,Sales!$A:$H,7,0),0)</f>
        <v>0</v>
      </c>
      <c r="R3910" s="41" t="str">
        <f t="shared" si="123"/>
        <v>ERROR</v>
      </c>
      <c r="S3910" s="15"/>
      <c r="T3910" s="15"/>
      <c r="U3910" s="15"/>
      <c r="V3910" s="15"/>
      <c r="W3910" s="15"/>
      <c r="X3910" s="15"/>
      <c r="Y3910" s="41"/>
      <c r="Z3910" s="41"/>
      <c r="AA3910" s="41"/>
      <c r="AB3910" s="15"/>
      <c r="AC3910" s="15"/>
      <c r="AD3910" s="15"/>
      <c r="AE3910" s="15"/>
      <c r="AF3910" s="15"/>
      <c r="AG3910" s="15"/>
      <c r="AH3910" s="15"/>
      <c r="AI3910" s="15"/>
      <c r="AJ3910" s="41"/>
      <c r="AK3910" s="15"/>
      <c r="AL3910" s="15"/>
      <c r="AM3910" s="15"/>
      <c r="AN3910" s="15"/>
      <c r="AO3910" s="15"/>
      <c r="AP3910" s="15"/>
      <c r="AQ3910" s="15"/>
      <c r="AR3910" s="15"/>
      <c r="AS3910" s="15"/>
      <c r="AT3910" s="15"/>
      <c r="AU3910" s="15"/>
      <c r="AV3910" s="15"/>
      <c r="AW3910" s="15"/>
      <c r="AX3910" s="82"/>
      <c r="AY3910" s="82"/>
      <c r="AZ3910" s="10">
        <v>1</v>
      </c>
      <c r="BA3910" t="s">
        <v>31</v>
      </c>
      <c r="BB3910" t="s">
        <v>23</v>
      </c>
      <c r="BD3910" s="7" t="str">
        <f t="shared" si="122"/>
        <v>6561211517Shopee</v>
      </c>
    </row>
    <row r="3911" spans="2:58" ht="15" customHeight="1" x14ac:dyDescent="0.35">
      <c r="B3911" s="10" t="s">
        <v>17</v>
      </c>
      <c r="C3911" s="10" t="s">
        <v>806</v>
      </c>
      <c r="D3911" s="10" t="s">
        <v>294</v>
      </c>
      <c r="E3911" s="10" t="s">
        <v>295</v>
      </c>
      <c r="F3911" s="10" t="s">
        <v>5627</v>
      </c>
      <c r="G3911" s="137">
        <v>6879004484</v>
      </c>
      <c r="H3911" s="10" t="s">
        <v>14571</v>
      </c>
      <c r="I3911" s="10">
        <v>4902430759458</v>
      </c>
      <c r="J3911" s="10" t="s">
        <v>5634</v>
      </c>
      <c r="K3911" s="102" t="s">
        <v>10347</v>
      </c>
      <c r="L3911" s="98">
        <f>IFERROR(VLOOKUP($F3911&amp;$C3911,Sales!$J:$W,9,0),0)</f>
        <v>0</v>
      </c>
      <c r="M3911" s="98">
        <f>IFERROR(VLOOKUP($F3911&amp;$C3911,Sales!$J:$W,10,0),0)</f>
        <v>0</v>
      </c>
      <c r="N3911" s="98">
        <f>IFERROR(VLOOKUP($F3911&amp;$C3911,Sales!$J:$W,11,0),0)</f>
        <v>0</v>
      </c>
      <c r="O3911" s="98">
        <f>IFERROR(VLOOKUP($F3911&amp;$C3911,Sales!$J:$W,12,0),0)</f>
        <v>0</v>
      </c>
      <c r="P3911" s="98">
        <f>IFERROR(VLOOKUP($F3911&amp;$C3911,Sales!$J:$W,13,0),0)</f>
        <v>0</v>
      </c>
      <c r="Q3911" s="98">
        <f>IFERROR(VLOOKUP($F3911&amp;$C3911,Sales!$A:$H,7,0),0)</f>
        <v>0</v>
      </c>
      <c r="R3911" s="41" t="str">
        <f t="shared" si="123"/>
        <v>ERROR</v>
      </c>
      <c r="S3911" s="15"/>
      <c r="T3911" s="15"/>
      <c r="U3911" s="15"/>
      <c r="V3911" s="15"/>
      <c r="W3911" s="15"/>
      <c r="X3911" s="15"/>
      <c r="Y3911" s="41"/>
      <c r="Z3911" s="41"/>
      <c r="AA3911" s="41"/>
      <c r="AB3911" s="15"/>
      <c r="AC3911" s="15"/>
      <c r="AD3911" s="15"/>
      <c r="AE3911" s="15"/>
      <c r="AF3911" s="15"/>
      <c r="AG3911" s="15"/>
      <c r="AH3911" s="15"/>
      <c r="AI3911" s="15"/>
      <c r="AJ3911" s="41"/>
      <c r="AK3911" s="15"/>
      <c r="AL3911" s="15"/>
      <c r="AM3911" s="15"/>
      <c r="AN3911" s="15"/>
      <c r="AO3911" s="15"/>
      <c r="AP3911" s="15"/>
      <c r="AQ3911" s="15"/>
      <c r="AR3911" s="15"/>
      <c r="AS3911" s="15"/>
      <c r="AT3911" s="15"/>
      <c r="AU3911" s="15"/>
      <c r="AV3911" s="15"/>
      <c r="AW3911" s="15"/>
      <c r="AX3911" s="82"/>
      <c r="AY3911" s="82"/>
      <c r="AZ3911" s="10">
        <v>1</v>
      </c>
      <c r="BA3911" t="s">
        <v>31</v>
      </c>
      <c r="BB3911" t="s">
        <v>23</v>
      </c>
      <c r="BD3911" s="7" t="str">
        <f t="shared" si="122"/>
        <v>6879004484Shopee</v>
      </c>
    </row>
    <row r="3912" spans="2:58" ht="15" customHeight="1" x14ac:dyDescent="0.35">
      <c r="B3912" s="10" t="s">
        <v>17</v>
      </c>
      <c r="C3912" s="10" t="s">
        <v>806</v>
      </c>
      <c r="D3912" s="10" t="s">
        <v>294</v>
      </c>
      <c r="E3912" s="10" t="s">
        <v>295</v>
      </c>
      <c r="F3912" s="10" t="s">
        <v>10099</v>
      </c>
      <c r="G3912" s="137">
        <v>3078471797</v>
      </c>
      <c r="H3912" s="10" t="s">
        <v>14572</v>
      </c>
      <c r="I3912" s="10" t="s">
        <v>9888</v>
      </c>
      <c r="J3912" s="10" t="s">
        <v>9942</v>
      </c>
      <c r="K3912" s="102" t="s">
        <v>9830</v>
      </c>
      <c r="L3912" s="98">
        <f>IFERROR(VLOOKUP($F3912&amp;$C3912,Sales!$J:$W,9,0),0)</f>
        <v>0</v>
      </c>
      <c r="M3912" s="98">
        <f>IFERROR(VLOOKUP($F3912&amp;$C3912,Sales!$J:$W,10,0),0)</f>
        <v>0</v>
      </c>
      <c r="N3912" s="98">
        <f>IFERROR(VLOOKUP($F3912&amp;$C3912,Sales!$J:$W,11,0),0)</f>
        <v>0</v>
      </c>
      <c r="O3912" s="98">
        <f>IFERROR(VLOOKUP($F3912&amp;$C3912,Sales!$J:$W,12,0),0)</f>
        <v>0</v>
      </c>
      <c r="P3912" s="98">
        <f>IFERROR(VLOOKUP($F3912&amp;$C3912,Sales!$J:$W,13,0),0)</f>
        <v>0</v>
      </c>
      <c r="Q3912" s="98">
        <f>IFERROR(VLOOKUP($F3912&amp;$C3912,Sales!$A:$H,7,0),0)</f>
        <v>0</v>
      </c>
      <c r="R3912" s="41" t="str">
        <f t="shared" si="123"/>
        <v>ERROR</v>
      </c>
      <c r="S3912" s="15"/>
      <c r="T3912" s="15"/>
      <c r="U3912" s="15"/>
      <c r="V3912" s="15"/>
      <c r="W3912" s="15"/>
      <c r="X3912" s="15"/>
      <c r="Y3912" s="41"/>
      <c r="Z3912" s="41"/>
      <c r="AA3912" s="41"/>
      <c r="AB3912" s="15"/>
      <c r="AC3912" s="15"/>
      <c r="AD3912" s="15"/>
      <c r="AE3912" s="15"/>
      <c r="AF3912" s="15"/>
      <c r="AG3912" s="15"/>
      <c r="AH3912" s="15"/>
      <c r="AI3912" s="15"/>
      <c r="AJ3912" s="41"/>
      <c r="AK3912" s="15"/>
      <c r="AL3912" s="15"/>
      <c r="AM3912" s="15"/>
      <c r="AN3912" s="15"/>
      <c r="AO3912" s="15"/>
      <c r="AP3912" s="15"/>
      <c r="AQ3912" s="15"/>
      <c r="AR3912" s="15"/>
      <c r="AS3912" s="15"/>
      <c r="AT3912" s="15"/>
      <c r="AU3912" s="15"/>
      <c r="AV3912" s="15"/>
      <c r="AW3912" s="15"/>
      <c r="AX3912" s="82"/>
      <c r="AY3912" s="82"/>
      <c r="AZ3912" s="10">
        <v>1</v>
      </c>
      <c r="BA3912" t="s">
        <v>31</v>
      </c>
      <c r="BB3912" t="s">
        <v>23</v>
      </c>
      <c r="BD3912" s="7" t="str">
        <f t="shared" si="122"/>
        <v>3078471797Shopee</v>
      </c>
    </row>
    <row r="3913" spans="2:58" ht="15" customHeight="1" x14ac:dyDescent="0.35">
      <c r="B3913" s="10" t="s">
        <v>17</v>
      </c>
      <c r="C3913" s="10" t="s">
        <v>806</v>
      </c>
      <c r="D3913" s="10" t="s">
        <v>294</v>
      </c>
      <c r="E3913" s="10" t="s">
        <v>295</v>
      </c>
      <c r="F3913" s="10" t="s">
        <v>9720</v>
      </c>
      <c r="G3913" s="137">
        <v>12613248127</v>
      </c>
      <c r="H3913" s="10" t="s">
        <v>14573</v>
      </c>
      <c r="I3913" s="10">
        <v>4987176041340</v>
      </c>
      <c r="J3913" s="10" t="s">
        <v>13960</v>
      </c>
      <c r="K3913" s="102" t="s">
        <v>9741</v>
      </c>
      <c r="L3913" s="98">
        <f>IFERROR(VLOOKUP($F3913&amp;$C3913,Sales!$J:$W,9,0),0)</f>
        <v>0</v>
      </c>
      <c r="M3913" s="98">
        <f>IFERROR(VLOOKUP($F3913&amp;$C3913,Sales!$J:$W,10,0),0)</f>
        <v>0</v>
      </c>
      <c r="N3913" s="98">
        <f>IFERROR(VLOOKUP($F3913&amp;$C3913,Sales!$J:$W,11,0),0)</f>
        <v>0</v>
      </c>
      <c r="O3913" s="98">
        <f>IFERROR(VLOOKUP($F3913&amp;$C3913,Sales!$J:$W,12,0),0)</f>
        <v>0</v>
      </c>
      <c r="P3913" s="98">
        <f>IFERROR(VLOOKUP($F3913&amp;$C3913,Sales!$J:$W,13,0),0)</f>
        <v>0</v>
      </c>
      <c r="Q3913" s="98">
        <f>IFERROR(VLOOKUP($F3913&amp;$C3913,Sales!$A:$H,7,0),0)</f>
        <v>0</v>
      </c>
      <c r="R3913" s="41" t="str">
        <f t="shared" si="123"/>
        <v>ERROR</v>
      </c>
      <c r="S3913" s="15"/>
      <c r="T3913" s="15"/>
      <c r="U3913" s="15"/>
      <c r="V3913" s="15"/>
      <c r="W3913" s="15"/>
      <c r="X3913" s="15"/>
      <c r="Y3913" s="41"/>
      <c r="Z3913" s="41"/>
      <c r="AA3913" s="41"/>
      <c r="AB3913" s="15"/>
      <c r="AC3913" s="15"/>
      <c r="AD3913" s="15"/>
      <c r="AE3913" s="15"/>
      <c r="AF3913" s="15"/>
      <c r="AG3913" s="15"/>
      <c r="AH3913" s="15"/>
      <c r="AI3913" s="15"/>
      <c r="AJ3913" s="41"/>
      <c r="AK3913" s="15"/>
      <c r="AL3913" s="15"/>
      <c r="AM3913" s="15"/>
      <c r="AN3913" s="15"/>
      <c r="AO3913" s="15"/>
      <c r="AP3913" s="15"/>
      <c r="AQ3913" s="15"/>
      <c r="AR3913" s="15"/>
      <c r="AS3913" s="15"/>
      <c r="AT3913" s="15"/>
      <c r="AU3913" s="15"/>
      <c r="AV3913" s="15"/>
      <c r="AW3913" s="15"/>
      <c r="AX3913" s="82"/>
      <c r="AY3913" s="82"/>
      <c r="AZ3913" s="10">
        <v>1</v>
      </c>
      <c r="BA3913" t="s">
        <v>31</v>
      </c>
      <c r="BB3913" t="s">
        <v>23</v>
      </c>
      <c r="BD3913" s="7" t="str">
        <f t="shared" si="122"/>
        <v>12613248127Shopee</v>
      </c>
    </row>
    <row r="3914" spans="2:58" ht="15" customHeight="1" x14ac:dyDescent="0.35">
      <c r="B3914" s="10" t="s">
        <v>17</v>
      </c>
      <c r="C3914" s="10" t="s">
        <v>806</v>
      </c>
      <c r="D3914" s="10" t="s">
        <v>294</v>
      </c>
      <c r="E3914" s="10" t="s">
        <v>295</v>
      </c>
      <c r="F3914" s="10" t="s">
        <v>11574</v>
      </c>
      <c r="G3914" s="137">
        <v>11386826578</v>
      </c>
      <c r="H3914" s="10" t="s">
        <v>14574</v>
      </c>
      <c r="I3914" s="10">
        <v>4987176080547</v>
      </c>
      <c r="J3914" s="10" t="s">
        <v>11647</v>
      </c>
      <c r="K3914" s="102" t="s">
        <v>11582</v>
      </c>
      <c r="L3914" s="98">
        <f>IFERROR(VLOOKUP($F3914&amp;$C3914,Sales!$J:$W,9,0),0)</f>
        <v>0</v>
      </c>
      <c r="M3914" s="98">
        <f>IFERROR(VLOOKUP($F3914&amp;$C3914,Sales!$J:$W,10,0),0)</f>
        <v>0</v>
      </c>
      <c r="N3914" s="98">
        <f>IFERROR(VLOOKUP($F3914&amp;$C3914,Sales!$J:$W,11,0),0)</f>
        <v>0</v>
      </c>
      <c r="O3914" s="98">
        <f>IFERROR(VLOOKUP($F3914&amp;$C3914,Sales!$J:$W,12,0),0)</f>
        <v>0</v>
      </c>
      <c r="P3914" s="98">
        <f>IFERROR(VLOOKUP($F3914&amp;$C3914,Sales!$J:$W,13,0),0)</f>
        <v>0</v>
      </c>
      <c r="Q3914" s="98">
        <f>IFERROR(VLOOKUP($F3914&amp;$C3914,Sales!$A:$H,7,0),0)</f>
        <v>0</v>
      </c>
      <c r="R3914" s="41" t="str">
        <f t="shared" si="123"/>
        <v>ERROR</v>
      </c>
      <c r="S3914" s="15"/>
      <c r="T3914" s="15"/>
      <c r="U3914" s="15"/>
      <c r="V3914" s="15"/>
      <c r="W3914" s="15"/>
      <c r="X3914" s="15"/>
      <c r="Y3914" s="41"/>
      <c r="Z3914" s="41"/>
      <c r="AA3914" s="41"/>
      <c r="AB3914" s="15"/>
      <c r="AC3914" s="15"/>
      <c r="AD3914" s="15"/>
      <c r="AE3914" s="15"/>
      <c r="AF3914" s="15"/>
      <c r="AG3914" s="15"/>
      <c r="AH3914" s="15"/>
      <c r="AI3914" s="15"/>
      <c r="AJ3914" s="41"/>
      <c r="AK3914" s="15"/>
      <c r="AL3914" s="15"/>
      <c r="AM3914" s="15"/>
      <c r="AN3914" s="15"/>
      <c r="AO3914" s="15"/>
      <c r="AP3914" s="15"/>
      <c r="AQ3914" s="15"/>
      <c r="AR3914" s="15"/>
      <c r="AS3914" s="15"/>
      <c r="AT3914" s="15"/>
      <c r="AU3914" s="15"/>
      <c r="AV3914" s="15"/>
      <c r="AW3914" s="15"/>
      <c r="AX3914" s="82"/>
      <c r="AY3914" s="82"/>
      <c r="AZ3914" s="10">
        <v>1</v>
      </c>
      <c r="BA3914" t="s">
        <v>31</v>
      </c>
      <c r="BB3914" t="s">
        <v>23</v>
      </c>
      <c r="BD3914" s="7" t="str">
        <f t="shared" si="122"/>
        <v>11386826578Shopee</v>
      </c>
    </row>
    <row r="3915" spans="2:58" ht="15" customHeight="1" x14ac:dyDescent="0.35">
      <c r="B3915" s="10" t="s">
        <v>17</v>
      </c>
      <c r="C3915" s="10" t="s">
        <v>806</v>
      </c>
      <c r="D3915" s="10" t="s">
        <v>248</v>
      </c>
      <c r="E3915" s="10" t="s">
        <v>194</v>
      </c>
      <c r="F3915" s="10" t="s">
        <v>1119</v>
      </c>
      <c r="G3915" s="137">
        <v>2763334841</v>
      </c>
      <c r="H3915" s="10" t="s">
        <v>12697</v>
      </c>
      <c r="I3915" s="10" t="s">
        <v>1120</v>
      </c>
      <c r="J3915" s="10" t="s">
        <v>3767</v>
      </c>
      <c r="K3915" s="102" t="s">
        <v>1121</v>
      </c>
      <c r="L3915" s="98">
        <f>IFERROR(VLOOKUP($F3915&amp;$C3915,Sales!$J:$W,9,0),0)</f>
        <v>0</v>
      </c>
      <c r="M3915" s="98">
        <f>IFERROR(VLOOKUP($F3915&amp;$C3915,Sales!$J:$W,10,0),0)</f>
        <v>0</v>
      </c>
      <c r="N3915" s="98">
        <f>IFERROR(VLOOKUP($F3915&amp;$C3915,Sales!$J:$W,11,0),0)</f>
        <v>0</v>
      </c>
      <c r="O3915" s="98">
        <f>IFERROR(VLOOKUP($F3915&amp;$C3915,Sales!$J:$W,12,0),0)</f>
        <v>0</v>
      </c>
      <c r="P3915" s="98">
        <f>IFERROR(VLOOKUP($F3915&amp;$C3915,Sales!$J:$W,13,0),0)</f>
        <v>0</v>
      </c>
      <c r="Q3915" s="98">
        <f>IFERROR(VLOOKUP($F3915&amp;$C3915,Sales!$A:$H,7,0),0)</f>
        <v>0</v>
      </c>
      <c r="R3915" s="41" t="str">
        <f t="shared" si="123"/>
        <v>ERROR</v>
      </c>
      <c r="S3915" s="15"/>
      <c r="T3915" s="15"/>
      <c r="U3915" s="15"/>
      <c r="V3915" s="15"/>
      <c r="W3915" s="15"/>
      <c r="X3915" s="15"/>
      <c r="Y3915" s="41"/>
      <c r="Z3915" s="41"/>
      <c r="AA3915" s="41"/>
      <c r="AB3915" s="15"/>
      <c r="AC3915" s="15"/>
      <c r="AD3915" s="15"/>
      <c r="AE3915" s="15"/>
      <c r="AF3915" s="15"/>
      <c r="AG3915" s="15"/>
      <c r="AH3915" s="15"/>
      <c r="AI3915" s="15"/>
      <c r="AJ3915" s="15"/>
      <c r="AK3915" s="15"/>
      <c r="AL3915" s="15"/>
      <c r="AM3915" s="15"/>
      <c r="AN3915" s="15"/>
      <c r="AO3915" s="15"/>
      <c r="AP3915" s="15"/>
      <c r="AQ3915" s="15"/>
      <c r="AR3915" s="15"/>
      <c r="AS3915" s="15"/>
      <c r="AT3915" s="15"/>
      <c r="AU3915" s="15"/>
      <c r="AV3915" s="15"/>
      <c r="AW3915" s="15"/>
      <c r="AX3915" s="82"/>
      <c r="AY3915" s="82"/>
      <c r="AZ3915" s="10">
        <v>1</v>
      </c>
      <c r="BA3915" t="s">
        <v>22</v>
      </c>
      <c r="BB3915" t="s">
        <v>88</v>
      </c>
      <c r="BD3915" s="7" t="str">
        <f t="shared" si="122"/>
        <v>2763334841Shopee</v>
      </c>
      <c r="BE3915" s="88">
        <v>44904</v>
      </c>
      <c r="BF3915" t="s">
        <v>14060</v>
      </c>
    </row>
    <row r="3916" spans="2:58" ht="15" customHeight="1" x14ac:dyDescent="0.35">
      <c r="B3916" s="10" t="s">
        <v>17</v>
      </c>
      <c r="C3916" s="10" t="s">
        <v>806</v>
      </c>
      <c r="D3916" s="10" t="s">
        <v>193</v>
      </c>
      <c r="E3916" s="10" t="s">
        <v>194</v>
      </c>
      <c r="F3916" s="10">
        <v>0</v>
      </c>
      <c r="G3916" s="137">
        <v>5037563090</v>
      </c>
      <c r="H3916" s="10">
        <v>5037563090</v>
      </c>
      <c r="I3916" s="10">
        <v>0</v>
      </c>
      <c r="J3916" s="10" t="s">
        <v>5645</v>
      </c>
      <c r="K3916" s="102" t="s">
        <v>1031</v>
      </c>
      <c r="L3916" s="98">
        <f>IFERROR(VLOOKUP($F3916&amp;$C3916,Sales!$J:$W,9,0),0)</f>
        <v>0</v>
      </c>
      <c r="M3916" s="98">
        <f>IFERROR(VLOOKUP($F3916&amp;$C3916,Sales!$J:$W,10,0),0)</f>
        <v>0</v>
      </c>
      <c r="N3916" s="98">
        <f>IFERROR(VLOOKUP($F3916&amp;$C3916,Sales!$J:$W,11,0),0)</f>
        <v>0</v>
      </c>
      <c r="O3916" s="98">
        <f>IFERROR(VLOOKUP($F3916&amp;$C3916,Sales!$J:$W,12,0),0)</f>
        <v>0</v>
      </c>
      <c r="P3916" s="98">
        <f>IFERROR(VLOOKUP($F3916&amp;$C3916,Sales!$J:$W,13,0),0)</f>
        <v>0</v>
      </c>
      <c r="Q3916" s="98">
        <f>IFERROR(VLOOKUP($F3916&amp;$C3916,Sales!$A:$H,7,0),0)</f>
        <v>0</v>
      </c>
      <c r="R3916" s="41" t="str">
        <f t="shared" si="123"/>
        <v>ERROR</v>
      </c>
      <c r="S3916" s="15"/>
      <c r="T3916" s="15"/>
      <c r="U3916" s="15"/>
      <c r="V3916" s="15"/>
      <c r="W3916" s="15"/>
      <c r="X3916" s="15"/>
      <c r="Y3916" s="41"/>
      <c r="Z3916" s="41"/>
      <c r="AA3916" s="41"/>
      <c r="AB3916" s="15"/>
      <c r="AC3916" s="15"/>
      <c r="AD3916" s="15"/>
      <c r="AE3916" s="15"/>
      <c r="AF3916" s="15"/>
      <c r="AG3916" s="15"/>
      <c r="AH3916" s="15"/>
      <c r="AI3916" s="15"/>
      <c r="AJ3916" s="15"/>
      <c r="AK3916" s="15"/>
      <c r="AL3916" s="66"/>
      <c r="AM3916" s="66"/>
      <c r="AN3916" s="15"/>
      <c r="AO3916" s="15"/>
      <c r="AP3916" s="15"/>
      <c r="AQ3916" s="15"/>
      <c r="AR3916" s="15"/>
      <c r="AS3916" s="15"/>
      <c r="AT3916" s="15"/>
      <c r="AU3916" s="15"/>
      <c r="AV3916" s="15"/>
      <c r="AW3916" s="15"/>
      <c r="AX3916" s="15"/>
      <c r="AY3916" s="15"/>
      <c r="AZ3916" s="10">
        <v>1</v>
      </c>
      <c r="BA3916" t="s">
        <v>22</v>
      </c>
      <c r="BB3916" t="s">
        <v>88</v>
      </c>
      <c r="BD3916" s="7" t="str">
        <f t="shared" si="122"/>
        <v>5037563090Shopee</v>
      </c>
    </row>
    <row r="3917" spans="2:58" ht="15" customHeight="1" x14ac:dyDescent="0.35">
      <c r="B3917" s="10" t="s">
        <v>17</v>
      </c>
      <c r="C3917" s="10" t="s">
        <v>806</v>
      </c>
      <c r="D3917" s="10" t="s">
        <v>193</v>
      </c>
      <c r="E3917" s="10" t="s">
        <v>194</v>
      </c>
      <c r="F3917" s="10" t="s">
        <v>1032</v>
      </c>
      <c r="G3917" s="137">
        <v>169178284</v>
      </c>
      <c r="H3917" s="10">
        <v>169178284</v>
      </c>
      <c r="I3917" s="10" t="s">
        <v>1033</v>
      </c>
      <c r="J3917" s="10" t="s">
        <v>3747</v>
      </c>
      <c r="K3917" s="102" t="s">
        <v>1034</v>
      </c>
      <c r="L3917" s="98">
        <f>IFERROR(VLOOKUP($F3917&amp;$C3917,Sales!$J:$W,9,0),0)</f>
        <v>0</v>
      </c>
      <c r="M3917" s="98">
        <f>IFERROR(VLOOKUP($F3917&amp;$C3917,Sales!$J:$W,10,0),0)</f>
        <v>0</v>
      </c>
      <c r="N3917" s="98">
        <f>IFERROR(VLOOKUP($F3917&amp;$C3917,Sales!$J:$W,11,0),0)</f>
        <v>0</v>
      </c>
      <c r="O3917" s="98">
        <f>IFERROR(VLOOKUP($F3917&amp;$C3917,Sales!$J:$W,12,0),0)</f>
        <v>0</v>
      </c>
      <c r="P3917" s="98">
        <f>IFERROR(VLOOKUP($F3917&amp;$C3917,Sales!$J:$W,13,0),0)</f>
        <v>0</v>
      </c>
      <c r="Q3917" s="98">
        <f>IFERROR(VLOOKUP($F3917&amp;$C3917,Sales!$A:$H,7,0),0)</f>
        <v>0</v>
      </c>
      <c r="R3917" s="41" t="str">
        <f t="shared" si="123"/>
        <v>ERROR</v>
      </c>
      <c r="S3917" s="15"/>
      <c r="T3917" s="15"/>
      <c r="U3917" s="15"/>
      <c r="V3917" s="15"/>
      <c r="W3917" s="15"/>
      <c r="X3917" s="15"/>
      <c r="Y3917" s="41"/>
      <c r="Z3917" s="41"/>
      <c r="AA3917" s="41"/>
      <c r="AB3917" s="15"/>
      <c r="AC3917" s="15"/>
      <c r="AD3917" s="15"/>
      <c r="AE3917" s="15"/>
      <c r="AF3917" s="15"/>
      <c r="AG3917" s="15"/>
      <c r="AH3917" s="15"/>
      <c r="AI3917" s="15"/>
      <c r="AJ3917" s="15"/>
      <c r="AK3917" s="15"/>
      <c r="AL3917" s="66"/>
      <c r="AM3917" s="66"/>
      <c r="AN3917" s="15"/>
      <c r="AO3917" s="15"/>
      <c r="AP3917" s="15"/>
      <c r="AQ3917" s="15"/>
      <c r="AR3917" s="15"/>
      <c r="AS3917" s="15"/>
      <c r="AT3917" s="15"/>
      <c r="AU3917" s="15"/>
      <c r="AV3917" s="15"/>
      <c r="AW3917" s="15"/>
      <c r="AX3917" s="15"/>
      <c r="AY3917" s="15"/>
      <c r="AZ3917" s="10">
        <v>1</v>
      </c>
      <c r="BA3917" t="s">
        <v>22</v>
      </c>
      <c r="BB3917" t="s">
        <v>88</v>
      </c>
      <c r="BD3917" s="7" t="str">
        <f t="shared" si="122"/>
        <v>169178284Shopee</v>
      </c>
    </row>
    <row r="3918" spans="2:58" ht="15" customHeight="1" x14ac:dyDescent="0.35">
      <c r="B3918" s="10" t="s">
        <v>17</v>
      </c>
      <c r="C3918" s="10" t="s">
        <v>806</v>
      </c>
      <c r="D3918" s="10" t="s">
        <v>294</v>
      </c>
      <c r="E3918" s="10" t="s">
        <v>295</v>
      </c>
      <c r="F3918" s="10">
        <v>0</v>
      </c>
      <c r="G3918" s="137">
        <v>17704123558</v>
      </c>
      <c r="H3918" s="10" t="s">
        <v>14575</v>
      </c>
      <c r="I3918" s="10" t="s">
        <v>11649</v>
      </c>
      <c r="J3918" s="10" t="s">
        <v>11650</v>
      </c>
      <c r="K3918" s="102" t="s">
        <v>11585</v>
      </c>
      <c r="L3918" s="98">
        <f>IFERROR(VLOOKUP($F3918&amp;$C3918,Sales!$J:$W,9,0),0)</f>
        <v>0</v>
      </c>
      <c r="M3918" s="98">
        <f>IFERROR(VLOOKUP($F3918&amp;$C3918,Sales!$J:$W,10,0),0)</f>
        <v>0</v>
      </c>
      <c r="N3918" s="98">
        <f>IFERROR(VLOOKUP($F3918&amp;$C3918,Sales!$J:$W,11,0),0)</f>
        <v>0</v>
      </c>
      <c r="O3918" s="98">
        <f>IFERROR(VLOOKUP($F3918&amp;$C3918,Sales!$J:$W,12,0),0)</f>
        <v>0</v>
      </c>
      <c r="P3918" s="98">
        <f>IFERROR(VLOOKUP($F3918&amp;$C3918,Sales!$J:$W,13,0),0)</f>
        <v>0</v>
      </c>
      <c r="Q3918" s="98">
        <f>IFERROR(VLOOKUP($F3918&amp;$C3918,Sales!$A:$H,7,0),0)</f>
        <v>0</v>
      </c>
      <c r="R3918" s="41" t="str">
        <f t="shared" si="123"/>
        <v>ERROR</v>
      </c>
      <c r="S3918" s="15"/>
      <c r="T3918" s="15"/>
      <c r="U3918" s="15"/>
      <c r="V3918" s="15"/>
      <c r="W3918" s="15"/>
      <c r="X3918" s="15"/>
      <c r="Y3918" s="41"/>
      <c r="Z3918" s="41"/>
      <c r="AA3918" s="41"/>
      <c r="AB3918" s="15"/>
      <c r="AC3918" s="15"/>
      <c r="AD3918" s="15"/>
      <c r="AE3918" s="15"/>
      <c r="AF3918" s="15"/>
      <c r="AG3918" s="15"/>
      <c r="AH3918" s="15"/>
      <c r="AI3918" s="15"/>
      <c r="AJ3918" s="41"/>
      <c r="AK3918" s="15"/>
      <c r="AL3918" s="15"/>
      <c r="AM3918" s="15"/>
      <c r="AN3918" s="15"/>
      <c r="AO3918" s="15"/>
      <c r="AP3918" s="15"/>
      <c r="AQ3918" s="15"/>
      <c r="AR3918" s="15"/>
      <c r="AS3918" s="15"/>
      <c r="AT3918" s="15"/>
      <c r="AU3918" s="15"/>
      <c r="AV3918" s="15"/>
      <c r="AW3918" s="15"/>
      <c r="AX3918" s="82"/>
      <c r="AY3918" s="82"/>
      <c r="AZ3918" s="10">
        <v>1</v>
      </c>
      <c r="BA3918" t="s">
        <v>31</v>
      </c>
      <c r="BB3918" t="s">
        <v>23</v>
      </c>
      <c r="BD3918" s="7" t="str">
        <f t="shared" si="122"/>
        <v>17704123558Shopee</v>
      </c>
    </row>
    <row r="3919" spans="2:58" ht="15" customHeight="1" x14ac:dyDescent="0.35">
      <c r="B3919" s="10" t="s">
        <v>17</v>
      </c>
      <c r="C3919" s="10" t="s">
        <v>806</v>
      </c>
      <c r="D3919" s="10" t="s">
        <v>294</v>
      </c>
      <c r="E3919" s="10" t="s">
        <v>295</v>
      </c>
      <c r="F3919" s="10">
        <v>0</v>
      </c>
      <c r="G3919" s="137">
        <v>16021130452</v>
      </c>
      <c r="H3919" s="10">
        <v>0</v>
      </c>
      <c r="I3919" s="10" t="s">
        <v>13957</v>
      </c>
      <c r="J3919" s="10" t="s">
        <v>13958</v>
      </c>
      <c r="K3919" s="102" t="s">
        <v>13793</v>
      </c>
      <c r="L3919" s="98">
        <f>IFERROR(VLOOKUP($F3919&amp;$C3919,Sales!$J:$W,9,0),0)</f>
        <v>0</v>
      </c>
      <c r="M3919" s="98">
        <f>IFERROR(VLOOKUP($F3919&amp;$C3919,Sales!$J:$W,10,0),0)</f>
        <v>0</v>
      </c>
      <c r="N3919" s="98">
        <f>IFERROR(VLOOKUP($F3919&amp;$C3919,Sales!$J:$W,11,0),0)</f>
        <v>0</v>
      </c>
      <c r="O3919" s="98">
        <f>IFERROR(VLOOKUP($F3919&amp;$C3919,Sales!$J:$W,12,0),0)</f>
        <v>0</v>
      </c>
      <c r="P3919" s="98">
        <f>IFERROR(VLOOKUP($F3919&amp;$C3919,Sales!$J:$W,13,0),0)</f>
        <v>0</v>
      </c>
      <c r="Q3919" s="98">
        <f>IFERROR(VLOOKUP($F3919&amp;$C3919,Sales!$A:$H,7,0),0)</f>
        <v>0</v>
      </c>
      <c r="R3919" s="41" t="str">
        <f t="shared" si="123"/>
        <v>ERROR</v>
      </c>
      <c r="S3919" s="15"/>
      <c r="T3919" s="15"/>
      <c r="U3919" s="15"/>
      <c r="V3919" s="15"/>
      <c r="W3919" s="15"/>
      <c r="X3919" s="15"/>
      <c r="Y3919" s="41"/>
      <c r="Z3919" s="41"/>
      <c r="AA3919" s="41"/>
      <c r="AB3919" s="15"/>
      <c r="AC3919" s="15"/>
      <c r="AD3919" s="15"/>
      <c r="AE3919" s="15"/>
      <c r="AF3919" s="15"/>
      <c r="AG3919" s="15"/>
      <c r="AH3919" s="15"/>
      <c r="AI3919" s="15"/>
      <c r="AJ3919" s="41"/>
      <c r="AK3919" s="15"/>
      <c r="AL3919" s="15"/>
      <c r="AM3919" s="15"/>
      <c r="AN3919" s="15"/>
      <c r="AO3919" s="15"/>
      <c r="AP3919" s="15"/>
      <c r="AQ3919" s="15"/>
      <c r="AR3919" s="15"/>
      <c r="AS3919" s="15"/>
      <c r="AT3919" s="15"/>
      <c r="AU3919" s="15"/>
      <c r="AV3919" s="15"/>
      <c r="AW3919" s="15"/>
      <c r="AX3919" s="82"/>
      <c r="AY3919" s="82"/>
      <c r="AZ3919" s="10">
        <v>1</v>
      </c>
      <c r="BA3919" t="s">
        <v>31</v>
      </c>
      <c r="BB3919" t="s">
        <v>23</v>
      </c>
      <c r="BD3919" s="7" t="str">
        <f t="shared" si="122"/>
        <v>16021130452Shopee</v>
      </c>
    </row>
    <row r="3920" spans="2:58" ht="15" customHeight="1" x14ac:dyDescent="0.35">
      <c r="B3920" s="10" t="s">
        <v>17</v>
      </c>
      <c r="C3920" s="10" t="s">
        <v>806</v>
      </c>
      <c r="D3920" s="10" t="s">
        <v>193</v>
      </c>
      <c r="E3920" s="10" t="s">
        <v>194</v>
      </c>
      <c r="F3920" s="10" t="s">
        <v>780</v>
      </c>
      <c r="G3920" s="137">
        <v>520873330</v>
      </c>
      <c r="H3920" s="10">
        <v>520873330</v>
      </c>
      <c r="I3920" s="10" t="s">
        <v>781</v>
      </c>
      <c r="J3920" s="10" t="s">
        <v>3751</v>
      </c>
      <c r="K3920" s="102" t="s">
        <v>1038</v>
      </c>
      <c r="L3920" s="98">
        <f>IFERROR(VLOOKUP($F3920&amp;$C3920,Sales!$J:$W,9,0),0)</f>
        <v>0</v>
      </c>
      <c r="M3920" s="98">
        <f>IFERROR(VLOOKUP($F3920&amp;$C3920,Sales!$J:$W,10,0),0)</f>
        <v>0</v>
      </c>
      <c r="N3920" s="98">
        <f>IFERROR(VLOOKUP($F3920&amp;$C3920,Sales!$J:$W,11,0),0)</f>
        <v>0</v>
      </c>
      <c r="O3920" s="98">
        <f>IFERROR(VLOOKUP($F3920&amp;$C3920,Sales!$J:$W,12,0),0)</f>
        <v>0</v>
      </c>
      <c r="P3920" s="98">
        <f>IFERROR(VLOOKUP($F3920&amp;$C3920,Sales!$J:$W,13,0),0)</f>
        <v>0</v>
      </c>
      <c r="Q3920" s="98">
        <f>IFERROR(VLOOKUP($F3920&amp;$C3920,Sales!$A:$H,7,0),0)</f>
        <v>0</v>
      </c>
      <c r="R3920" s="41" t="str">
        <f t="shared" si="123"/>
        <v>ERROR</v>
      </c>
      <c r="S3920" s="15"/>
      <c r="T3920" s="15"/>
      <c r="U3920" s="15"/>
      <c r="V3920" s="15"/>
      <c r="W3920" s="15"/>
      <c r="X3920" s="15"/>
      <c r="Y3920" s="41"/>
      <c r="Z3920" s="41"/>
      <c r="AA3920" s="41"/>
      <c r="AB3920" s="15"/>
      <c r="AC3920" s="15"/>
      <c r="AD3920" s="15"/>
      <c r="AE3920" s="15"/>
      <c r="AF3920" s="15"/>
      <c r="AG3920" s="15"/>
      <c r="AH3920" s="15"/>
      <c r="AI3920" s="15"/>
      <c r="AJ3920" s="15"/>
      <c r="AK3920" s="15"/>
      <c r="AL3920" s="66"/>
      <c r="AM3920" s="66"/>
      <c r="AN3920" s="15"/>
      <c r="AO3920" s="15"/>
      <c r="AP3920" s="15"/>
      <c r="AQ3920" s="15"/>
      <c r="AR3920" s="15"/>
      <c r="AS3920" s="15"/>
      <c r="AT3920" s="15"/>
      <c r="AU3920" s="15"/>
      <c r="AV3920" s="15"/>
      <c r="AW3920" s="15"/>
      <c r="AX3920" s="15"/>
      <c r="AY3920" s="15"/>
      <c r="AZ3920" s="10">
        <v>1</v>
      </c>
      <c r="BA3920" t="s">
        <v>22</v>
      </c>
      <c r="BB3920" t="s">
        <v>88</v>
      </c>
      <c r="BD3920" s="7" t="str">
        <f t="shared" si="122"/>
        <v>520873330Shopee</v>
      </c>
    </row>
    <row r="3921" spans="2:56" ht="15" customHeight="1" x14ac:dyDescent="0.35">
      <c r="B3921" s="10" t="s">
        <v>17</v>
      </c>
      <c r="C3921" s="10" t="s">
        <v>806</v>
      </c>
      <c r="D3921" s="10" t="s">
        <v>193</v>
      </c>
      <c r="E3921" s="10" t="s">
        <v>194</v>
      </c>
      <c r="F3921" s="10" t="s">
        <v>1044</v>
      </c>
      <c r="G3921" s="137">
        <v>82157835</v>
      </c>
      <c r="H3921" s="10">
        <v>82157835</v>
      </c>
      <c r="I3921" s="10" t="s">
        <v>1045</v>
      </c>
      <c r="J3921" s="10" t="s">
        <v>3757</v>
      </c>
      <c r="K3921" s="102" t="s">
        <v>1046</v>
      </c>
      <c r="L3921" s="98">
        <f>IFERROR(VLOOKUP($F3921&amp;$C3921,Sales!$J:$W,9,0),0)</f>
        <v>0</v>
      </c>
      <c r="M3921" s="98">
        <f>IFERROR(VLOOKUP($F3921&amp;$C3921,Sales!$J:$W,10,0),0)</f>
        <v>0</v>
      </c>
      <c r="N3921" s="98">
        <f>IFERROR(VLOOKUP($F3921&amp;$C3921,Sales!$J:$W,11,0),0)</f>
        <v>0</v>
      </c>
      <c r="O3921" s="98">
        <f>IFERROR(VLOOKUP($F3921&amp;$C3921,Sales!$J:$W,12,0),0)</f>
        <v>0</v>
      </c>
      <c r="P3921" s="98">
        <f>IFERROR(VLOOKUP($F3921&amp;$C3921,Sales!$J:$W,13,0),0)</f>
        <v>0</v>
      </c>
      <c r="Q3921" s="98">
        <f>IFERROR(VLOOKUP($F3921&amp;$C3921,Sales!$A:$H,7,0),0)</f>
        <v>0</v>
      </c>
      <c r="R3921" s="41" t="str">
        <f t="shared" si="123"/>
        <v>ERROR</v>
      </c>
      <c r="S3921" s="15"/>
      <c r="T3921" s="15"/>
      <c r="U3921" s="15"/>
      <c r="V3921" s="15"/>
      <c r="W3921" s="15"/>
      <c r="X3921" s="15"/>
      <c r="Y3921" s="41"/>
      <c r="Z3921" s="41"/>
      <c r="AA3921" s="41"/>
      <c r="AB3921" s="15"/>
      <c r="AC3921" s="15"/>
      <c r="AD3921" s="15"/>
      <c r="AE3921" s="15"/>
      <c r="AF3921" s="15"/>
      <c r="AG3921" s="15"/>
      <c r="AH3921" s="15"/>
      <c r="AI3921" s="15"/>
      <c r="AJ3921" s="15"/>
      <c r="AK3921" s="15"/>
      <c r="AL3921" s="66"/>
      <c r="AM3921" s="66"/>
      <c r="AN3921" s="15"/>
      <c r="AO3921" s="15"/>
      <c r="AP3921" s="15"/>
      <c r="AQ3921" s="15"/>
      <c r="AR3921" s="15"/>
      <c r="AS3921" s="15"/>
      <c r="AT3921" s="15"/>
      <c r="AU3921" s="15"/>
      <c r="AV3921" s="15"/>
      <c r="AW3921" s="15"/>
      <c r="AX3921" s="15"/>
      <c r="AY3921" s="15"/>
      <c r="AZ3921" s="10">
        <v>1</v>
      </c>
      <c r="BA3921" t="s">
        <v>22</v>
      </c>
      <c r="BB3921" t="s">
        <v>88</v>
      </c>
      <c r="BD3921" s="7" t="str">
        <f t="shared" si="122"/>
        <v>82157835Shopee</v>
      </c>
    </row>
    <row r="3922" spans="2:56" ht="15" customHeight="1" x14ac:dyDescent="0.35">
      <c r="B3922" s="10" t="s">
        <v>17</v>
      </c>
      <c r="C3922" s="10" t="s">
        <v>806</v>
      </c>
      <c r="D3922" s="10" t="s">
        <v>193</v>
      </c>
      <c r="E3922" s="10" t="s">
        <v>194</v>
      </c>
      <c r="F3922" s="10">
        <v>0</v>
      </c>
      <c r="G3922" s="137">
        <v>3632814880</v>
      </c>
      <c r="H3922" s="10">
        <v>3632814880</v>
      </c>
      <c r="I3922" s="10">
        <v>0</v>
      </c>
      <c r="J3922" s="10" t="s">
        <v>1047</v>
      </c>
      <c r="K3922" s="102" t="s">
        <v>1048</v>
      </c>
      <c r="L3922" s="98">
        <f>IFERROR(VLOOKUP($F3922&amp;$C3922,Sales!$J:$W,9,0),0)</f>
        <v>0</v>
      </c>
      <c r="M3922" s="98">
        <f>IFERROR(VLOOKUP($F3922&amp;$C3922,Sales!$J:$W,10,0),0)</f>
        <v>0</v>
      </c>
      <c r="N3922" s="98">
        <f>IFERROR(VLOOKUP($F3922&amp;$C3922,Sales!$J:$W,11,0),0)</f>
        <v>0</v>
      </c>
      <c r="O3922" s="98">
        <f>IFERROR(VLOOKUP($F3922&amp;$C3922,Sales!$J:$W,12,0),0)</f>
        <v>0</v>
      </c>
      <c r="P3922" s="98">
        <f>IFERROR(VLOOKUP($F3922&amp;$C3922,Sales!$J:$W,13,0),0)</f>
        <v>0</v>
      </c>
      <c r="Q3922" s="98">
        <f>IFERROR(VLOOKUP($F3922&amp;$C3922,Sales!$A:$H,7,0),0)</f>
        <v>0</v>
      </c>
      <c r="R3922" s="41" t="str">
        <f t="shared" si="123"/>
        <v>ERROR</v>
      </c>
      <c r="S3922" s="15"/>
      <c r="T3922" s="15"/>
      <c r="U3922" s="15"/>
      <c r="V3922" s="15"/>
      <c r="W3922" s="15"/>
      <c r="X3922" s="15"/>
      <c r="Y3922" s="41"/>
      <c r="Z3922" s="41"/>
      <c r="AA3922" s="41"/>
      <c r="AB3922" s="15"/>
      <c r="AC3922" s="15"/>
      <c r="AD3922" s="15"/>
      <c r="AE3922" s="15"/>
      <c r="AF3922" s="15"/>
      <c r="AG3922" s="15"/>
      <c r="AH3922" s="15"/>
      <c r="AI3922" s="15"/>
      <c r="AJ3922" s="15"/>
      <c r="AK3922" s="15"/>
      <c r="AL3922" s="66"/>
      <c r="AM3922" s="66"/>
      <c r="AN3922" s="15"/>
      <c r="AO3922" s="15"/>
      <c r="AP3922" s="15"/>
      <c r="AQ3922" s="15"/>
      <c r="AR3922" s="15"/>
      <c r="AS3922" s="15"/>
      <c r="AT3922" s="15"/>
      <c r="AU3922" s="15"/>
      <c r="AV3922" s="15"/>
      <c r="AW3922" s="15"/>
      <c r="AX3922" s="15"/>
      <c r="AY3922" s="15"/>
      <c r="AZ3922" s="10">
        <v>1</v>
      </c>
      <c r="BA3922" t="s">
        <v>22</v>
      </c>
      <c r="BB3922" t="s">
        <v>88</v>
      </c>
      <c r="BD3922" s="7" t="str">
        <f t="shared" si="122"/>
        <v>3632814880Shopee</v>
      </c>
    </row>
    <row r="3923" spans="2:56" ht="15" customHeight="1" x14ac:dyDescent="0.35">
      <c r="B3923" s="10" t="s">
        <v>17</v>
      </c>
      <c r="C3923" s="10" t="s">
        <v>806</v>
      </c>
      <c r="D3923" s="10" t="s">
        <v>193</v>
      </c>
      <c r="E3923" s="10" t="s">
        <v>194</v>
      </c>
      <c r="F3923" s="10">
        <v>0</v>
      </c>
      <c r="G3923" s="137">
        <v>4130511164</v>
      </c>
      <c r="H3923" s="10">
        <v>4130511164</v>
      </c>
      <c r="I3923" s="10">
        <v>0</v>
      </c>
      <c r="J3923" s="10" t="s">
        <v>1055</v>
      </c>
      <c r="K3923" s="102" t="s">
        <v>1056</v>
      </c>
      <c r="L3923" s="98">
        <f>IFERROR(VLOOKUP($F3923&amp;$C3923,Sales!$J:$W,9,0),0)</f>
        <v>0</v>
      </c>
      <c r="M3923" s="98">
        <f>IFERROR(VLOOKUP($F3923&amp;$C3923,Sales!$J:$W,10,0),0)</f>
        <v>0</v>
      </c>
      <c r="N3923" s="98">
        <f>IFERROR(VLOOKUP($F3923&amp;$C3923,Sales!$J:$W,11,0),0)</f>
        <v>0</v>
      </c>
      <c r="O3923" s="98">
        <f>IFERROR(VLOOKUP($F3923&amp;$C3923,Sales!$J:$W,12,0),0)</f>
        <v>0</v>
      </c>
      <c r="P3923" s="98">
        <f>IFERROR(VLOOKUP($F3923&amp;$C3923,Sales!$J:$W,13,0),0)</f>
        <v>0</v>
      </c>
      <c r="Q3923" s="98">
        <f>IFERROR(VLOOKUP($F3923&amp;$C3923,Sales!$A:$H,7,0),0)</f>
        <v>0</v>
      </c>
      <c r="R3923" s="41" t="str">
        <f t="shared" si="123"/>
        <v>ERROR</v>
      </c>
      <c r="S3923" s="15"/>
      <c r="T3923" s="15"/>
      <c r="U3923" s="15"/>
      <c r="V3923" s="15"/>
      <c r="W3923" s="15"/>
      <c r="X3923" s="15"/>
      <c r="Y3923" s="41"/>
      <c r="Z3923" s="41"/>
      <c r="AA3923" s="41"/>
      <c r="AB3923" s="15"/>
      <c r="AC3923" s="15"/>
      <c r="AD3923" s="15"/>
      <c r="AE3923" s="15"/>
      <c r="AF3923" s="15"/>
      <c r="AG3923" s="15"/>
      <c r="AH3923" s="15"/>
      <c r="AI3923" s="15"/>
      <c r="AJ3923" s="15"/>
      <c r="AK3923" s="15"/>
      <c r="AL3923" s="66"/>
      <c r="AM3923" s="66"/>
      <c r="AN3923" s="15"/>
      <c r="AO3923" s="15"/>
      <c r="AP3923" s="15"/>
      <c r="AQ3923" s="15"/>
      <c r="AR3923" s="15"/>
      <c r="AS3923" s="15"/>
      <c r="AT3923" s="15"/>
      <c r="AU3923" s="15"/>
      <c r="AV3923" s="15"/>
      <c r="AW3923" s="15"/>
      <c r="AX3923" s="15"/>
      <c r="AY3923" s="15"/>
      <c r="AZ3923" s="10">
        <v>1</v>
      </c>
      <c r="BA3923" t="s">
        <v>22</v>
      </c>
      <c r="BB3923" t="s">
        <v>88</v>
      </c>
      <c r="BD3923" s="7" t="str">
        <f t="shared" si="122"/>
        <v>4130511164Shopee</v>
      </c>
    </row>
    <row r="3924" spans="2:56" ht="15" customHeight="1" x14ac:dyDescent="0.35">
      <c r="B3924" s="10" t="s">
        <v>17</v>
      </c>
      <c r="C3924" s="10" t="s">
        <v>806</v>
      </c>
      <c r="D3924" s="10" t="s">
        <v>193</v>
      </c>
      <c r="E3924" s="10" t="s">
        <v>194</v>
      </c>
      <c r="F3924" s="10" t="s">
        <v>784</v>
      </c>
      <c r="G3924" s="137">
        <v>2074722985</v>
      </c>
      <c r="H3924" s="10">
        <v>2074722985</v>
      </c>
      <c r="I3924" s="10" t="s">
        <v>785</v>
      </c>
      <c r="J3924" s="10" t="s">
        <v>3762</v>
      </c>
      <c r="K3924" s="102" t="s">
        <v>1060</v>
      </c>
      <c r="L3924" s="98">
        <f>IFERROR(VLOOKUP($F3924&amp;$C3924,Sales!$J:$W,9,0),0)</f>
        <v>0</v>
      </c>
      <c r="M3924" s="98">
        <f>IFERROR(VLOOKUP($F3924&amp;$C3924,Sales!$J:$W,10,0),0)</f>
        <v>0</v>
      </c>
      <c r="N3924" s="98">
        <f>IFERROR(VLOOKUP($F3924&amp;$C3924,Sales!$J:$W,11,0),0)</f>
        <v>0</v>
      </c>
      <c r="O3924" s="98">
        <f>IFERROR(VLOOKUP($F3924&amp;$C3924,Sales!$J:$W,12,0),0)</f>
        <v>0</v>
      </c>
      <c r="P3924" s="98">
        <f>IFERROR(VLOOKUP($F3924&amp;$C3924,Sales!$J:$W,13,0),0)</f>
        <v>0</v>
      </c>
      <c r="Q3924" s="98">
        <f>IFERROR(VLOOKUP($F3924&amp;$C3924,Sales!$A:$H,7,0),0)</f>
        <v>0</v>
      </c>
      <c r="R3924" s="41" t="str">
        <f t="shared" si="123"/>
        <v>ERROR</v>
      </c>
      <c r="S3924" s="15"/>
      <c r="T3924" s="15"/>
      <c r="U3924" s="15"/>
      <c r="V3924" s="15"/>
      <c r="W3924" s="15"/>
      <c r="X3924" s="15"/>
      <c r="Y3924" s="41"/>
      <c r="Z3924" s="41"/>
      <c r="AA3924" s="41"/>
      <c r="AB3924" s="15"/>
      <c r="AC3924" s="15"/>
      <c r="AD3924" s="15"/>
      <c r="AE3924" s="15"/>
      <c r="AF3924" s="15"/>
      <c r="AG3924" s="15"/>
      <c r="AH3924" s="15"/>
      <c r="AI3924" s="15"/>
      <c r="AJ3924" s="15"/>
      <c r="AK3924" s="15"/>
      <c r="AL3924" s="66"/>
      <c r="AM3924" s="66"/>
      <c r="AN3924" s="15"/>
      <c r="AO3924" s="15"/>
      <c r="AP3924" s="15"/>
      <c r="AQ3924" s="15"/>
      <c r="AR3924" s="15"/>
      <c r="AS3924" s="15"/>
      <c r="AT3924" s="15"/>
      <c r="AU3924" s="15"/>
      <c r="AV3924" s="15"/>
      <c r="AW3924" s="15"/>
      <c r="AX3924" s="15"/>
      <c r="AY3924" s="15"/>
      <c r="AZ3924" s="10">
        <v>1</v>
      </c>
      <c r="BA3924" t="s">
        <v>22</v>
      </c>
      <c r="BB3924" t="s">
        <v>88</v>
      </c>
      <c r="BD3924" s="7" t="str">
        <f t="shared" si="122"/>
        <v>2074722985Shopee</v>
      </c>
    </row>
    <row r="3925" spans="2:56" ht="15" customHeight="1" x14ac:dyDescent="0.35">
      <c r="B3925" s="10" t="s">
        <v>17</v>
      </c>
      <c r="C3925" s="10" t="s">
        <v>806</v>
      </c>
      <c r="D3925" s="10" t="s">
        <v>193</v>
      </c>
      <c r="E3925" s="10" t="s">
        <v>194</v>
      </c>
      <c r="F3925" s="10" t="s">
        <v>1061</v>
      </c>
      <c r="G3925" s="137">
        <v>5105401761</v>
      </c>
      <c r="H3925" s="10">
        <v>5105401761</v>
      </c>
      <c r="I3925" s="10" t="s">
        <v>1062</v>
      </c>
      <c r="J3925" s="10" t="s">
        <v>3763</v>
      </c>
      <c r="K3925" s="102" t="s">
        <v>1063</v>
      </c>
      <c r="L3925" s="98">
        <f>IFERROR(VLOOKUP($F3925&amp;$C3925,Sales!$J:$W,9,0),0)</f>
        <v>0</v>
      </c>
      <c r="M3925" s="98">
        <f>IFERROR(VLOOKUP($F3925&amp;$C3925,Sales!$J:$W,10,0),0)</f>
        <v>0</v>
      </c>
      <c r="N3925" s="98">
        <f>IFERROR(VLOOKUP($F3925&amp;$C3925,Sales!$J:$W,11,0),0)</f>
        <v>0</v>
      </c>
      <c r="O3925" s="98">
        <f>IFERROR(VLOOKUP($F3925&amp;$C3925,Sales!$J:$W,12,0),0)</f>
        <v>0</v>
      </c>
      <c r="P3925" s="98">
        <f>IFERROR(VLOOKUP($F3925&amp;$C3925,Sales!$J:$W,13,0),0)</f>
        <v>0</v>
      </c>
      <c r="Q3925" s="98">
        <f>IFERROR(VLOOKUP($F3925&amp;$C3925,Sales!$A:$H,7,0),0)</f>
        <v>0</v>
      </c>
      <c r="R3925" s="41" t="str">
        <f t="shared" si="123"/>
        <v>ERROR</v>
      </c>
      <c r="S3925" s="15"/>
      <c r="T3925" s="15"/>
      <c r="U3925" s="15"/>
      <c r="V3925" s="15"/>
      <c r="W3925" s="15"/>
      <c r="X3925" s="15"/>
      <c r="Y3925" s="41"/>
      <c r="Z3925" s="41"/>
      <c r="AA3925" s="41"/>
      <c r="AB3925" s="15"/>
      <c r="AC3925" s="15"/>
      <c r="AD3925" s="15"/>
      <c r="AE3925" s="15"/>
      <c r="AF3925" s="15"/>
      <c r="AG3925" s="15"/>
      <c r="AH3925" s="15"/>
      <c r="AI3925" s="15"/>
      <c r="AJ3925" s="15"/>
      <c r="AK3925" s="15"/>
      <c r="AL3925" s="66"/>
      <c r="AM3925" s="66"/>
      <c r="AN3925" s="15"/>
      <c r="AO3925" s="15"/>
      <c r="AP3925" s="15"/>
      <c r="AQ3925" s="15"/>
      <c r="AR3925" s="15"/>
      <c r="AS3925" s="15"/>
      <c r="AT3925" s="15"/>
      <c r="AU3925" s="15"/>
      <c r="AV3925" s="15"/>
      <c r="AW3925" s="15"/>
      <c r="AX3925" s="15"/>
      <c r="AY3925" s="15"/>
      <c r="AZ3925" s="10">
        <v>1</v>
      </c>
      <c r="BA3925" t="s">
        <v>22</v>
      </c>
      <c r="BB3925" t="s">
        <v>88</v>
      </c>
      <c r="BD3925" s="7" t="str">
        <f t="shared" si="122"/>
        <v>5105401761Shopee</v>
      </c>
    </row>
    <row r="3926" spans="2:56" ht="15" customHeight="1" x14ac:dyDescent="0.35">
      <c r="B3926" s="10" t="s">
        <v>17</v>
      </c>
      <c r="C3926" s="10" t="s">
        <v>806</v>
      </c>
      <c r="D3926" s="10" t="s">
        <v>294</v>
      </c>
      <c r="E3926" s="10" t="s">
        <v>295</v>
      </c>
      <c r="F3926" s="10" t="s">
        <v>323</v>
      </c>
      <c r="G3926" s="137">
        <v>1019680924</v>
      </c>
      <c r="H3926" s="10">
        <v>1019680924</v>
      </c>
      <c r="I3926" s="10" t="s">
        <v>324</v>
      </c>
      <c r="J3926" s="10" t="s">
        <v>3790</v>
      </c>
      <c r="K3926" s="102" t="s">
        <v>10165</v>
      </c>
      <c r="L3926" s="98">
        <f>IFERROR(VLOOKUP($F3926&amp;$C3926,Sales!$J:$W,9,0),0)</f>
        <v>0</v>
      </c>
      <c r="M3926" s="98">
        <f>IFERROR(VLOOKUP($F3926&amp;$C3926,Sales!$J:$W,10,0),0)</f>
        <v>0</v>
      </c>
      <c r="N3926" s="98">
        <f>IFERROR(VLOOKUP($F3926&amp;$C3926,Sales!$J:$W,11,0),0)</f>
        <v>0</v>
      </c>
      <c r="O3926" s="98">
        <f>IFERROR(VLOOKUP($F3926&amp;$C3926,Sales!$J:$W,12,0),0)</f>
        <v>0</v>
      </c>
      <c r="P3926" s="98">
        <f>IFERROR(VLOOKUP($F3926&amp;$C3926,Sales!$J:$W,13,0),0)</f>
        <v>0</v>
      </c>
      <c r="Q3926" s="98">
        <f>IFERROR(VLOOKUP($F3926&amp;$C3926,Sales!$A:$H,7,0),0)</f>
        <v>0</v>
      </c>
      <c r="R3926" s="41" t="str">
        <f t="shared" si="123"/>
        <v>ERROR</v>
      </c>
      <c r="S3926" s="15"/>
      <c r="T3926" s="15"/>
      <c r="U3926" s="15"/>
      <c r="V3926" s="15"/>
      <c r="W3926" s="15"/>
      <c r="X3926" s="15"/>
      <c r="Y3926" s="41"/>
      <c r="Z3926" s="41"/>
      <c r="AA3926" s="41"/>
      <c r="AB3926" s="15"/>
      <c r="AC3926" s="15"/>
      <c r="AD3926" s="15"/>
      <c r="AE3926" s="15"/>
      <c r="AF3926" s="15"/>
      <c r="AG3926" s="15"/>
      <c r="AH3926" s="15"/>
      <c r="AI3926" s="15"/>
      <c r="AJ3926" s="15"/>
      <c r="AK3926" s="15"/>
      <c r="AL3926" s="66"/>
      <c r="AM3926" s="66"/>
      <c r="AN3926" s="15"/>
      <c r="AO3926" s="15"/>
      <c r="AP3926" s="15"/>
      <c r="AQ3926" s="15"/>
      <c r="AR3926" s="15"/>
      <c r="AS3926" s="15"/>
      <c r="AT3926" s="15"/>
      <c r="AU3926" s="15"/>
      <c r="AV3926" s="15"/>
      <c r="AW3926" s="15"/>
      <c r="AX3926" s="15"/>
      <c r="AY3926" s="15"/>
      <c r="AZ3926" s="10">
        <v>1</v>
      </c>
      <c r="BA3926" t="s">
        <v>22</v>
      </c>
      <c r="BB3926" t="s">
        <v>88</v>
      </c>
      <c r="BD3926" s="7" t="str">
        <f t="shared" si="122"/>
        <v>1019680924Shopee</v>
      </c>
    </row>
    <row r="3927" spans="2:56" ht="15" customHeight="1" x14ac:dyDescent="0.35">
      <c r="B3927" s="10" t="s">
        <v>17</v>
      </c>
      <c r="C3927" s="10" t="s">
        <v>806</v>
      </c>
      <c r="D3927" s="10" t="s">
        <v>294</v>
      </c>
      <c r="E3927" s="10" t="s">
        <v>295</v>
      </c>
      <c r="F3927" s="10">
        <v>0</v>
      </c>
      <c r="G3927" s="137">
        <v>16235327269</v>
      </c>
      <c r="H3927" s="10">
        <v>0</v>
      </c>
      <c r="I3927" s="10">
        <v>4987176080561</v>
      </c>
      <c r="J3927" s="10" t="s">
        <v>13959</v>
      </c>
      <c r="K3927" s="102" t="s">
        <v>11584</v>
      </c>
      <c r="L3927" s="98">
        <f>IFERROR(VLOOKUP($F3927&amp;$C3927,Sales!$J:$W,9,0),0)</f>
        <v>0</v>
      </c>
      <c r="M3927" s="98">
        <f>IFERROR(VLOOKUP($F3927&amp;$C3927,Sales!$J:$W,10,0),0)</f>
        <v>0</v>
      </c>
      <c r="N3927" s="98">
        <f>IFERROR(VLOOKUP($F3927&amp;$C3927,Sales!$J:$W,11,0),0)</f>
        <v>0</v>
      </c>
      <c r="O3927" s="98">
        <f>IFERROR(VLOOKUP($F3927&amp;$C3927,Sales!$J:$W,12,0),0)</f>
        <v>0</v>
      </c>
      <c r="P3927" s="98">
        <f>IFERROR(VLOOKUP($F3927&amp;$C3927,Sales!$J:$W,13,0),0)</f>
        <v>0</v>
      </c>
      <c r="Q3927" s="98">
        <f>IFERROR(VLOOKUP($F3927&amp;$C3927,Sales!$A:$H,7,0),0)</f>
        <v>0</v>
      </c>
      <c r="R3927" s="41" t="str">
        <f t="shared" si="123"/>
        <v>ERROR</v>
      </c>
      <c r="S3927" s="15"/>
      <c r="T3927" s="15"/>
      <c r="U3927" s="15"/>
      <c r="V3927" s="15"/>
      <c r="W3927" s="15"/>
      <c r="X3927" s="15"/>
      <c r="Y3927" s="41"/>
      <c r="Z3927" s="41"/>
      <c r="AA3927" s="41"/>
      <c r="AB3927" s="15"/>
      <c r="AC3927" s="15"/>
      <c r="AD3927" s="15"/>
      <c r="AE3927" s="15"/>
      <c r="AF3927" s="15"/>
      <c r="AG3927" s="15"/>
      <c r="AH3927" s="15"/>
      <c r="AI3927" s="15"/>
      <c r="AJ3927" s="41"/>
      <c r="AK3927" s="15"/>
      <c r="AL3927" s="15"/>
      <c r="AM3927" s="15"/>
      <c r="AN3927" s="15"/>
      <c r="AO3927" s="15"/>
      <c r="AP3927" s="15"/>
      <c r="AQ3927" s="15"/>
      <c r="AR3927" s="15"/>
      <c r="AS3927" s="15"/>
      <c r="AT3927" s="15"/>
      <c r="AU3927" s="15"/>
      <c r="AV3927" s="15"/>
      <c r="AW3927" s="15"/>
      <c r="AX3927" s="82"/>
      <c r="AY3927" s="82"/>
      <c r="AZ3927" s="10">
        <v>1</v>
      </c>
      <c r="BA3927" t="s">
        <v>31</v>
      </c>
      <c r="BB3927" t="s">
        <v>23</v>
      </c>
      <c r="BD3927" s="7" t="str">
        <f t="shared" si="122"/>
        <v>16235327269Shopee</v>
      </c>
    </row>
    <row r="3928" spans="2:56" ht="15" customHeight="1" x14ac:dyDescent="0.35">
      <c r="B3928" s="10" t="s">
        <v>17</v>
      </c>
      <c r="C3928" s="10" t="s">
        <v>806</v>
      </c>
      <c r="D3928" s="10" t="s">
        <v>294</v>
      </c>
      <c r="E3928" s="10" t="s">
        <v>295</v>
      </c>
      <c r="F3928" s="10" t="s">
        <v>363</v>
      </c>
      <c r="G3928" s="137">
        <v>1019682458</v>
      </c>
      <c r="H3928" s="10">
        <v>1019682458</v>
      </c>
      <c r="I3928" s="10" t="s">
        <v>364</v>
      </c>
      <c r="J3928" s="10" t="s">
        <v>3794</v>
      </c>
      <c r="K3928" s="102" t="s">
        <v>1148</v>
      </c>
      <c r="L3928" s="98">
        <f>IFERROR(VLOOKUP($F3928&amp;$C3928,Sales!$J:$W,9,0),0)</f>
        <v>0</v>
      </c>
      <c r="M3928" s="98">
        <f>IFERROR(VLOOKUP($F3928&amp;$C3928,Sales!$J:$W,10,0),0)</f>
        <v>0</v>
      </c>
      <c r="N3928" s="98">
        <f>IFERROR(VLOOKUP($F3928&amp;$C3928,Sales!$J:$W,11,0),0)</f>
        <v>0</v>
      </c>
      <c r="O3928" s="98">
        <f>IFERROR(VLOOKUP($F3928&amp;$C3928,Sales!$J:$W,12,0),0)</f>
        <v>0</v>
      </c>
      <c r="P3928" s="98">
        <f>IFERROR(VLOOKUP($F3928&amp;$C3928,Sales!$J:$W,13,0),0)</f>
        <v>0</v>
      </c>
      <c r="Q3928" s="98">
        <f>IFERROR(VLOOKUP($F3928&amp;$C3928,Sales!$A:$H,7,0),0)</f>
        <v>0</v>
      </c>
      <c r="R3928" s="41" t="str">
        <f t="shared" si="123"/>
        <v>ERROR</v>
      </c>
      <c r="S3928" s="15"/>
      <c r="T3928" s="15"/>
      <c r="U3928" s="15"/>
      <c r="V3928" s="15"/>
      <c r="W3928" s="15"/>
      <c r="X3928" s="15"/>
      <c r="Y3928" s="41"/>
      <c r="Z3928" s="41"/>
      <c r="AA3928" s="41"/>
      <c r="AB3928" s="15"/>
      <c r="AC3928" s="15"/>
      <c r="AD3928" s="15"/>
      <c r="AE3928" s="15"/>
      <c r="AF3928" s="15"/>
      <c r="AG3928" s="15"/>
      <c r="AH3928" s="15"/>
      <c r="AI3928" s="15"/>
      <c r="AJ3928" s="15"/>
      <c r="AK3928" s="15"/>
      <c r="AL3928" s="66"/>
      <c r="AM3928" s="66"/>
      <c r="AN3928" s="15"/>
      <c r="AO3928" s="15"/>
      <c r="AP3928" s="15"/>
      <c r="AQ3928" s="15"/>
      <c r="AR3928" s="15"/>
      <c r="AS3928" s="15"/>
      <c r="AT3928" s="15"/>
      <c r="AU3928" s="15"/>
      <c r="AV3928" s="15"/>
      <c r="AW3928" s="15"/>
      <c r="AX3928" s="15"/>
      <c r="AY3928" s="15"/>
      <c r="AZ3928" s="10">
        <v>1</v>
      </c>
      <c r="BA3928" t="s">
        <v>22</v>
      </c>
      <c r="BB3928" t="s">
        <v>88</v>
      </c>
      <c r="BD3928" s="7" t="str">
        <f t="shared" si="122"/>
        <v>1019682458Shopee</v>
      </c>
    </row>
    <row r="3929" spans="2:56" ht="15" customHeight="1" x14ac:dyDescent="0.35">
      <c r="B3929" s="10" t="s">
        <v>17</v>
      </c>
      <c r="C3929" s="10" t="s">
        <v>806</v>
      </c>
      <c r="D3929" s="10" t="s">
        <v>294</v>
      </c>
      <c r="E3929" s="10" t="s">
        <v>295</v>
      </c>
      <c r="F3929" s="10" t="s">
        <v>367</v>
      </c>
      <c r="G3929" s="137">
        <v>1019679477</v>
      </c>
      <c r="H3929" s="10">
        <v>1019679477</v>
      </c>
      <c r="I3929" s="10" t="s">
        <v>368</v>
      </c>
      <c r="J3929" s="10" t="s">
        <v>3796</v>
      </c>
      <c r="K3929" s="102" t="s">
        <v>1150</v>
      </c>
      <c r="L3929" s="98">
        <f>IFERROR(VLOOKUP($F3929&amp;$C3929,Sales!$J:$W,9,0),0)</f>
        <v>0</v>
      </c>
      <c r="M3929" s="98">
        <f>IFERROR(VLOOKUP($F3929&amp;$C3929,Sales!$J:$W,10,0),0)</f>
        <v>0</v>
      </c>
      <c r="N3929" s="98">
        <f>IFERROR(VLOOKUP($F3929&amp;$C3929,Sales!$J:$W,11,0),0)</f>
        <v>0</v>
      </c>
      <c r="O3929" s="98">
        <f>IFERROR(VLOOKUP($F3929&amp;$C3929,Sales!$J:$W,12,0),0)</f>
        <v>0</v>
      </c>
      <c r="P3929" s="98">
        <f>IFERROR(VLOOKUP($F3929&amp;$C3929,Sales!$J:$W,13,0),0)</f>
        <v>0</v>
      </c>
      <c r="Q3929" s="98">
        <f>IFERROR(VLOOKUP($F3929&amp;$C3929,Sales!$A:$H,7,0),0)</f>
        <v>0</v>
      </c>
      <c r="R3929" s="41" t="str">
        <f t="shared" si="123"/>
        <v>ERROR</v>
      </c>
      <c r="S3929" s="15"/>
      <c r="T3929" s="15"/>
      <c r="U3929" s="15"/>
      <c r="V3929" s="15"/>
      <c r="W3929" s="15"/>
      <c r="X3929" s="15"/>
      <c r="Y3929" s="41"/>
      <c r="Z3929" s="41"/>
      <c r="AA3929" s="41"/>
      <c r="AB3929" s="15"/>
      <c r="AC3929" s="15"/>
      <c r="AD3929" s="15"/>
      <c r="AE3929" s="15"/>
      <c r="AF3929" s="15"/>
      <c r="AG3929" s="15"/>
      <c r="AH3929" s="15"/>
      <c r="AI3929" s="15"/>
      <c r="AJ3929" s="15"/>
      <c r="AK3929" s="15"/>
      <c r="AL3929" s="66"/>
      <c r="AM3929" s="66"/>
      <c r="AN3929" s="15"/>
      <c r="AO3929" s="15"/>
      <c r="AP3929" s="15"/>
      <c r="AQ3929" s="15"/>
      <c r="AR3929" s="15"/>
      <c r="AS3929" s="15"/>
      <c r="AT3929" s="15"/>
      <c r="AU3929" s="15"/>
      <c r="AV3929" s="15"/>
      <c r="AW3929" s="15"/>
      <c r="AX3929" s="15"/>
      <c r="AY3929" s="15"/>
      <c r="AZ3929" s="10">
        <v>1</v>
      </c>
      <c r="BA3929" t="s">
        <v>22</v>
      </c>
      <c r="BB3929" t="s">
        <v>88</v>
      </c>
      <c r="BD3929" s="7" t="str">
        <f t="shared" si="122"/>
        <v>1019679477Shopee</v>
      </c>
    </row>
    <row r="3930" spans="2:56" ht="15" customHeight="1" x14ac:dyDescent="0.35">
      <c r="B3930" s="10" t="s">
        <v>17</v>
      </c>
      <c r="C3930" s="10" t="s">
        <v>806</v>
      </c>
      <c r="D3930" s="10" t="s">
        <v>294</v>
      </c>
      <c r="E3930" s="10" t="s">
        <v>295</v>
      </c>
      <c r="F3930" s="10">
        <v>0</v>
      </c>
      <c r="G3930" s="137">
        <v>15461511052</v>
      </c>
      <c r="H3930" s="10">
        <v>0</v>
      </c>
      <c r="I3930" s="10">
        <v>0</v>
      </c>
      <c r="J3930" s="10" t="s">
        <v>14182</v>
      </c>
      <c r="K3930" s="102" t="s">
        <v>4414</v>
      </c>
      <c r="L3930" s="98">
        <f>IFERROR(VLOOKUP($F3930&amp;$C3930,Sales!$J:$W,9,0),0)</f>
        <v>0</v>
      </c>
      <c r="M3930" s="98">
        <f>IFERROR(VLOOKUP($F3930&amp;$C3930,Sales!$J:$W,10,0),0)</f>
        <v>0</v>
      </c>
      <c r="N3930" s="98">
        <f>IFERROR(VLOOKUP($F3930&amp;$C3930,Sales!$J:$W,11,0),0)</f>
        <v>0</v>
      </c>
      <c r="O3930" s="98">
        <f>IFERROR(VLOOKUP($F3930&amp;$C3930,Sales!$J:$W,12,0),0)</f>
        <v>0</v>
      </c>
      <c r="P3930" s="98">
        <f>IFERROR(VLOOKUP($F3930&amp;$C3930,Sales!$J:$W,13,0),0)</f>
        <v>0</v>
      </c>
      <c r="Q3930" s="98">
        <f>IFERROR(VLOOKUP($F3930&amp;$C3930,Sales!$A:$H,7,0),0)</f>
        <v>0</v>
      </c>
      <c r="R3930" s="41" t="str">
        <f t="shared" si="123"/>
        <v>ERROR</v>
      </c>
      <c r="S3930" s="15"/>
      <c r="T3930" s="15"/>
      <c r="U3930" s="15"/>
      <c r="V3930" s="15"/>
      <c r="W3930" s="15"/>
      <c r="X3930" s="15"/>
      <c r="Y3930" s="41"/>
      <c r="Z3930" s="41"/>
      <c r="AA3930" s="41"/>
      <c r="AB3930" s="15"/>
      <c r="AC3930" s="15"/>
      <c r="AD3930" s="15"/>
      <c r="AE3930" s="15"/>
      <c r="AF3930" s="15"/>
      <c r="AG3930" s="15"/>
      <c r="AH3930" s="15"/>
      <c r="AI3930" s="15"/>
      <c r="AJ3930" s="41"/>
      <c r="AK3930" s="15"/>
      <c r="AL3930" s="15"/>
      <c r="AM3930" s="15"/>
      <c r="AN3930" s="15"/>
      <c r="AO3930" s="15"/>
      <c r="AP3930" s="15"/>
      <c r="AQ3930" s="15"/>
      <c r="AR3930" s="15"/>
      <c r="AS3930" s="15"/>
      <c r="AT3930" s="15"/>
      <c r="AU3930" s="15"/>
      <c r="AV3930" s="15"/>
      <c r="AW3930" s="15"/>
      <c r="AX3930" s="82"/>
      <c r="AY3930" s="82"/>
      <c r="AZ3930" s="10">
        <v>1</v>
      </c>
      <c r="BA3930" t="s">
        <v>31</v>
      </c>
      <c r="BB3930" t="s">
        <v>23</v>
      </c>
      <c r="BD3930" s="7" t="str">
        <f t="shared" si="122"/>
        <v>15461511052Shopee</v>
      </c>
    </row>
    <row r="3931" spans="2:56" ht="15" customHeight="1" x14ac:dyDescent="0.35">
      <c r="B3931" s="10" t="s">
        <v>17</v>
      </c>
      <c r="C3931" s="10" t="s">
        <v>806</v>
      </c>
      <c r="D3931" s="10" t="s">
        <v>294</v>
      </c>
      <c r="E3931" s="10" t="s">
        <v>295</v>
      </c>
      <c r="F3931" s="10">
        <v>0</v>
      </c>
      <c r="G3931" s="137">
        <v>12613248127</v>
      </c>
      <c r="H3931" s="10">
        <v>0</v>
      </c>
      <c r="I3931" s="10">
        <v>4987176041340</v>
      </c>
      <c r="J3931" s="10" t="s">
        <v>14183</v>
      </c>
      <c r="K3931" s="102" t="s">
        <v>11764</v>
      </c>
      <c r="L3931" s="98">
        <f>IFERROR(VLOOKUP($F3931&amp;$C3931,Sales!$J:$W,9,0),0)</f>
        <v>0</v>
      </c>
      <c r="M3931" s="98">
        <f>IFERROR(VLOOKUP($F3931&amp;$C3931,Sales!$J:$W,10,0),0)</f>
        <v>0</v>
      </c>
      <c r="N3931" s="98">
        <f>IFERROR(VLOOKUP($F3931&amp;$C3931,Sales!$J:$W,11,0),0)</f>
        <v>0</v>
      </c>
      <c r="O3931" s="98">
        <f>IFERROR(VLOOKUP($F3931&amp;$C3931,Sales!$J:$W,12,0),0)</f>
        <v>0</v>
      </c>
      <c r="P3931" s="98">
        <f>IFERROR(VLOOKUP($F3931&amp;$C3931,Sales!$J:$W,13,0),0)</f>
        <v>0</v>
      </c>
      <c r="Q3931" s="98">
        <f>IFERROR(VLOOKUP($F3931&amp;$C3931,Sales!$A:$H,7,0),0)</f>
        <v>0</v>
      </c>
      <c r="R3931" s="41" t="str">
        <f t="shared" si="123"/>
        <v>ERROR</v>
      </c>
      <c r="S3931" s="15"/>
      <c r="T3931" s="15"/>
      <c r="U3931" s="15"/>
      <c r="V3931" s="15"/>
      <c r="W3931" s="15"/>
      <c r="X3931" s="15"/>
      <c r="Y3931" s="41"/>
      <c r="Z3931" s="41"/>
      <c r="AA3931" s="41"/>
      <c r="AB3931" s="15"/>
      <c r="AC3931" s="15"/>
      <c r="AD3931" s="15"/>
      <c r="AE3931" s="15"/>
      <c r="AF3931" s="15"/>
      <c r="AG3931" s="15"/>
      <c r="AH3931" s="15"/>
      <c r="AI3931" s="15"/>
      <c r="AJ3931" s="41"/>
      <c r="AK3931" s="15"/>
      <c r="AL3931" s="15"/>
      <c r="AM3931" s="15"/>
      <c r="AN3931" s="15"/>
      <c r="AO3931" s="15"/>
      <c r="AP3931" s="15"/>
      <c r="AQ3931" s="15"/>
      <c r="AR3931" s="15"/>
      <c r="AS3931" s="15"/>
      <c r="AT3931" s="15"/>
      <c r="AU3931" s="15"/>
      <c r="AV3931" s="15"/>
      <c r="AW3931" s="15"/>
      <c r="AX3931" s="82"/>
      <c r="AY3931" s="82"/>
      <c r="AZ3931" s="10">
        <v>1</v>
      </c>
      <c r="BA3931" t="s">
        <v>31</v>
      </c>
      <c r="BB3931" t="s">
        <v>23</v>
      </c>
      <c r="BD3931" s="7" t="str">
        <f t="shared" si="122"/>
        <v>12613248127Shopee</v>
      </c>
    </row>
    <row r="3932" spans="2:56" ht="15" customHeight="1" x14ac:dyDescent="0.35">
      <c r="B3932" s="10" t="s">
        <v>17</v>
      </c>
      <c r="C3932" s="10" t="s">
        <v>806</v>
      </c>
      <c r="D3932" s="10" t="s">
        <v>294</v>
      </c>
      <c r="E3932" s="10" t="s">
        <v>295</v>
      </c>
      <c r="F3932" s="10" t="s">
        <v>1714</v>
      </c>
      <c r="G3932" s="137">
        <v>3653192684</v>
      </c>
      <c r="H3932" s="10" t="s">
        <v>12371</v>
      </c>
      <c r="I3932" s="10" t="s">
        <v>298</v>
      </c>
      <c r="J3932" s="10" t="s">
        <v>812</v>
      </c>
      <c r="K3932" s="102" t="s">
        <v>10220</v>
      </c>
      <c r="L3932" s="98">
        <f>IFERROR(VLOOKUP($F3932&amp;$C3932,Sales!$J:$W,9,0),0)</f>
        <v>0</v>
      </c>
      <c r="M3932" s="98">
        <f>IFERROR(VLOOKUP($F3932&amp;$C3932,Sales!$J:$W,10,0),0)</f>
        <v>0</v>
      </c>
      <c r="N3932" s="98">
        <f>IFERROR(VLOOKUP($F3932&amp;$C3932,Sales!$J:$W,11,0),0)</f>
        <v>0</v>
      </c>
      <c r="O3932" s="98">
        <f>IFERROR(VLOOKUP($F3932&amp;$C3932,Sales!$J:$W,12,0),0)</f>
        <v>0</v>
      </c>
      <c r="P3932" s="98">
        <f>IFERROR(VLOOKUP($F3932&amp;$C3932,Sales!$J:$W,13,0),0)</f>
        <v>0</v>
      </c>
      <c r="Q3932" s="98">
        <f>IFERROR(VLOOKUP($F3932&amp;$C3932,Sales!$A:$H,7,0),0)</f>
        <v>0</v>
      </c>
      <c r="R3932" s="41" t="str">
        <f t="shared" si="123"/>
        <v>ERROR</v>
      </c>
      <c r="S3932" s="15"/>
      <c r="T3932" s="15"/>
      <c r="U3932" s="15"/>
      <c r="V3932" s="15"/>
      <c r="W3932" s="15"/>
      <c r="X3932" s="15"/>
      <c r="Y3932" s="41"/>
      <c r="Z3932" s="41"/>
      <c r="AA3932" s="41"/>
      <c r="AB3932" s="15"/>
      <c r="AC3932" s="15"/>
      <c r="AD3932" s="15"/>
      <c r="AE3932" s="15"/>
      <c r="AF3932" s="15"/>
      <c r="AG3932" s="15"/>
      <c r="AH3932" s="15"/>
      <c r="AI3932" s="15"/>
      <c r="AJ3932" s="15"/>
      <c r="AK3932" s="15"/>
      <c r="AL3932" s="15"/>
      <c r="AM3932" s="15"/>
      <c r="AN3932" s="15"/>
      <c r="AO3932" s="15"/>
      <c r="AP3932" s="15"/>
      <c r="AQ3932" s="15"/>
      <c r="AR3932" s="15"/>
      <c r="AS3932" s="15"/>
      <c r="AT3932" s="15"/>
      <c r="AU3932" s="15"/>
      <c r="AV3932" s="15"/>
      <c r="AW3932" s="15"/>
      <c r="AX3932" s="82"/>
      <c r="AY3932" s="82"/>
      <c r="AZ3932" s="10">
        <v>1</v>
      </c>
      <c r="BA3932" t="s">
        <v>22</v>
      </c>
      <c r="BB3932" t="s">
        <v>23</v>
      </c>
      <c r="BD3932" s="7" t="str">
        <f t="shared" si="122"/>
        <v>3653192684Shopee</v>
      </c>
    </row>
    <row r="3933" spans="2:56" ht="15" customHeight="1" x14ac:dyDescent="0.35">
      <c r="B3933" s="10" t="s">
        <v>17</v>
      </c>
      <c r="C3933" s="10" t="s">
        <v>806</v>
      </c>
      <c r="D3933" s="10" t="s">
        <v>294</v>
      </c>
      <c r="E3933" s="10" t="s">
        <v>295</v>
      </c>
      <c r="F3933" s="10" t="s">
        <v>1697</v>
      </c>
      <c r="G3933" s="137">
        <v>6232640020</v>
      </c>
      <c r="H3933" s="10" t="s">
        <v>12422</v>
      </c>
      <c r="I3933" s="10" t="s">
        <v>1698</v>
      </c>
      <c r="J3933" s="10" t="s">
        <v>3232</v>
      </c>
      <c r="K3933" s="102" t="s">
        <v>10314</v>
      </c>
      <c r="L3933" s="98">
        <f>IFERROR(VLOOKUP($F3933&amp;$C3933,Sales!$J:$W,9,0),0)</f>
        <v>0</v>
      </c>
      <c r="M3933" s="98">
        <f>IFERROR(VLOOKUP($F3933&amp;$C3933,Sales!$J:$W,10,0),0)</f>
        <v>0</v>
      </c>
      <c r="N3933" s="98">
        <f>IFERROR(VLOOKUP($F3933&amp;$C3933,Sales!$J:$W,11,0),0)</f>
        <v>0</v>
      </c>
      <c r="O3933" s="98">
        <f>IFERROR(VLOOKUP($F3933&amp;$C3933,Sales!$J:$W,12,0),0)</f>
        <v>0</v>
      </c>
      <c r="P3933" s="98">
        <f>IFERROR(VLOOKUP($F3933&amp;$C3933,Sales!$J:$W,13,0),0)</f>
        <v>0</v>
      </c>
      <c r="Q3933" s="98">
        <f>IFERROR(VLOOKUP($F3933&amp;$C3933,Sales!$A:$H,7,0),0)</f>
        <v>0</v>
      </c>
      <c r="R3933" s="41" t="str">
        <f t="shared" si="123"/>
        <v>ERROR</v>
      </c>
      <c r="S3933" s="15"/>
      <c r="T3933" s="15"/>
      <c r="U3933" s="15"/>
      <c r="V3933" s="15"/>
      <c r="W3933" s="15"/>
      <c r="X3933" s="15"/>
      <c r="Y3933" s="41"/>
      <c r="Z3933" s="41"/>
      <c r="AA3933" s="41"/>
      <c r="AB3933" s="15"/>
      <c r="AC3933" s="15"/>
      <c r="AD3933" s="15"/>
      <c r="AE3933" s="15"/>
      <c r="AF3933" s="15"/>
      <c r="AG3933" s="15"/>
      <c r="AH3933" s="15"/>
      <c r="AI3933" s="15"/>
      <c r="AJ3933" s="15"/>
      <c r="AK3933" s="15"/>
      <c r="AL3933" s="15"/>
      <c r="AM3933" s="15"/>
      <c r="AN3933" s="15"/>
      <c r="AO3933" s="15"/>
      <c r="AP3933" s="15"/>
      <c r="AQ3933" s="15"/>
      <c r="AR3933" s="15"/>
      <c r="AS3933" s="15"/>
      <c r="AT3933" s="15"/>
      <c r="AU3933" s="15"/>
      <c r="AV3933" s="15"/>
      <c r="AW3933" s="15"/>
      <c r="AX3933" s="82"/>
      <c r="AY3933" s="82"/>
      <c r="AZ3933" s="10">
        <v>1</v>
      </c>
      <c r="BA3933" t="s">
        <v>22</v>
      </c>
      <c r="BB3933" t="s">
        <v>23</v>
      </c>
      <c r="BD3933" s="7" t="str">
        <f t="shared" si="122"/>
        <v>6232640020Shopee</v>
      </c>
    </row>
    <row r="3934" spans="2:56" ht="15" customHeight="1" x14ac:dyDescent="0.35">
      <c r="B3934" s="10" t="s">
        <v>17</v>
      </c>
      <c r="C3934" s="10" t="s">
        <v>806</v>
      </c>
      <c r="D3934" s="10" t="s">
        <v>294</v>
      </c>
      <c r="E3934" s="10" t="s">
        <v>295</v>
      </c>
      <c r="F3934" s="10" t="s">
        <v>340</v>
      </c>
      <c r="G3934" s="137">
        <v>133809105</v>
      </c>
      <c r="H3934" s="10" t="s">
        <v>12084</v>
      </c>
      <c r="I3934" s="10" t="s">
        <v>341</v>
      </c>
      <c r="J3934" s="10" t="s">
        <v>3797</v>
      </c>
      <c r="K3934" s="102" t="s">
        <v>10139</v>
      </c>
      <c r="L3934" s="98">
        <f>IFERROR(VLOOKUP($F3934&amp;$C3934,Sales!$J:$W,9,0),0)</f>
        <v>0</v>
      </c>
      <c r="M3934" s="98">
        <f>IFERROR(VLOOKUP($F3934&amp;$C3934,Sales!$J:$W,10,0),0)</f>
        <v>0</v>
      </c>
      <c r="N3934" s="98">
        <f>IFERROR(VLOOKUP($F3934&amp;$C3934,Sales!$J:$W,11,0),0)</f>
        <v>0</v>
      </c>
      <c r="O3934" s="98">
        <f>IFERROR(VLOOKUP($F3934&amp;$C3934,Sales!$J:$W,12,0),0)</f>
        <v>0</v>
      </c>
      <c r="P3934" s="98">
        <f>IFERROR(VLOOKUP($F3934&amp;$C3934,Sales!$J:$W,13,0),0)</f>
        <v>0</v>
      </c>
      <c r="Q3934" s="98">
        <f>IFERROR(VLOOKUP($F3934&amp;$C3934,Sales!$A:$H,7,0),0)</f>
        <v>0</v>
      </c>
      <c r="R3934" s="41" t="str">
        <f t="shared" si="123"/>
        <v>ERROR</v>
      </c>
      <c r="S3934" s="15"/>
      <c r="T3934" s="15"/>
      <c r="U3934" s="15"/>
      <c r="V3934" s="15"/>
      <c r="W3934" s="15"/>
      <c r="X3934" s="15"/>
      <c r="Y3934" s="41"/>
      <c r="Z3934" s="41"/>
      <c r="AA3934" s="41"/>
      <c r="AB3934" s="15"/>
      <c r="AC3934" s="15"/>
      <c r="AD3934" s="15"/>
      <c r="AE3934" s="15"/>
      <c r="AF3934" s="15"/>
      <c r="AG3934" s="15"/>
      <c r="AH3934" s="15"/>
      <c r="AI3934" s="15"/>
      <c r="AJ3934" s="15"/>
      <c r="AK3934" s="15"/>
      <c r="AL3934" s="15"/>
      <c r="AM3934" s="15"/>
      <c r="AN3934" s="15"/>
      <c r="AO3934" s="15"/>
      <c r="AP3934" s="15"/>
      <c r="AQ3934" s="15"/>
      <c r="AR3934" s="15"/>
      <c r="AS3934" s="15"/>
      <c r="AT3934" s="15"/>
      <c r="AU3934" s="15"/>
      <c r="AV3934" s="15"/>
      <c r="AW3934" s="15"/>
      <c r="AX3934" s="82"/>
      <c r="AY3934" s="82"/>
      <c r="AZ3934" s="10">
        <v>1</v>
      </c>
      <c r="BA3934" t="s">
        <v>22</v>
      </c>
      <c r="BB3934" t="s">
        <v>23</v>
      </c>
      <c r="BD3934" s="7" t="str">
        <f t="shared" si="122"/>
        <v>133809105Shopee</v>
      </c>
    </row>
    <row r="3935" spans="2:56" ht="15" customHeight="1" x14ac:dyDescent="0.35">
      <c r="B3935" s="10" t="s">
        <v>17</v>
      </c>
      <c r="C3935" s="10" t="s">
        <v>806</v>
      </c>
      <c r="D3935" s="10" t="s">
        <v>294</v>
      </c>
      <c r="E3935" s="10" t="s">
        <v>295</v>
      </c>
      <c r="F3935" s="10" t="s">
        <v>345</v>
      </c>
      <c r="G3935" s="137">
        <v>85395042</v>
      </c>
      <c r="H3935" s="10" t="s">
        <v>12085</v>
      </c>
      <c r="I3935" s="10" t="s">
        <v>346</v>
      </c>
      <c r="J3935" s="10" t="s">
        <v>3798</v>
      </c>
      <c r="K3935" s="102" t="s">
        <v>10129</v>
      </c>
      <c r="L3935" s="98">
        <f>IFERROR(VLOOKUP($F3935&amp;$C3935,Sales!$J:$W,9,0),0)</f>
        <v>0</v>
      </c>
      <c r="M3935" s="98">
        <f>IFERROR(VLOOKUP($F3935&amp;$C3935,Sales!$J:$W,10,0),0)</f>
        <v>0</v>
      </c>
      <c r="N3935" s="98">
        <f>IFERROR(VLOOKUP($F3935&amp;$C3935,Sales!$J:$W,11,0),0)</f>
        <v>0</v>
      </c>
      <c r="O3935" s="98">
        <f>IFERROR(VLOOKUP($F3935&amp;$C3935,Sales!$J:$W,12,0),0)</f>
        <v>0</v>
      </c>
      <c r="P3935" s="98">
        <f>IFERROR(VLOOKUP($F3935&amp;$C3935,Sales!$J:$W,13,0),0)</f>
        <v>0</v>
      </c>
      <c r="Q3935" s="98">
        <f>IFERROR(VLOOKUP($F3935&amp;$C3935,Sales!$A:$H,7,0),0)</f>
        <v>0</v>
      </c>
      <c r="R3935" s="41" t="str">
        <f t="shared" si="123"/>
        <v>ERROR</v>
      </c>
      <c r="S3935" s="15"/>
      <c r="T3935" s="15"/>
      <c r="U3935" s="15"/>
      <c r="V3935" s="15"/>
      <c r="W3935" s="15"/>
      <c r="X3935" s="15"/>
      <c r="Y3935" s="41"/>
      <c r="Z3935" s="41"/>
      <c r="AA3935" s="41"/>
      <c r="AB3935" s="15"/>
      <c r="AC3935" s="15"/>
      <c r="AD3935" s="15"/>
      <c r="AE3935" s="15"/>
      <c r="AF3935" s="15"/>
      <c r="AG3935" s="15"/>
      <c r="AH3935" s="15"/>
      <c r="AI3935" s="15"/>
      <c r="AJ3935" s="15"/>
      <c r="AK3935" s="15"/>
      <c r="AL3935" s="15"/>
      <c r="AM3935" s="15"/>
      <c r="AN3935" s="15"/>
      <c r="AO3935" s="15"/>
      <c r="AP3935" s="15"/>
      <c r="AQ3935" s="15"/>
      <c r="AR3935" s="15"/>
      <c r="AS3935" s="15"/>
      <c r="AT3935" s="15"/>
      <c r="AU3935" s="15"/>
      <c r="AV3935" s="15"/>
      <c r="AW3935" s="15"/>
      <c r="AX3935" s="82"/>
      <c r="AY3935" s="82"/>
      <c r="AZ3935" s="10">
        <v>1</v>
      </c>
      <c r="BA3935" t="s">
        <v>22</v>
      </c>
      <c r="BB3935" t="s">
        <v>23</v>
      </c>
      <c r="BD3935" s="7" t="str">
        <f t="shared" si="122"/>
        <v>85395042Shopee</v>
      </c>
    </row>
    <row r="3936" spans="2:56" ht="15" customHeight="1" x14ac:dyDescent="0.35">
      <c r="B3936" s="10" t="s">
        <v>17</v>
      </c>
      <c r="C3936" s="10" t="s">
        <v>806</v>
      </c>
      <c r="D3936" s="10" t="s">
        <v>294</v>
      </c>
      <c r="E3936" s="10" t="s">
        <v>295</v>
      </c>
      <c r="F3936" s="10" t="s">
        <v>1151</v>
      </c>
      <c r="G3936" s="137">
        <v>6837552038</v>
      </c>
      <c r="H3936" s="10" t="s">
        <v>12423</v>
      </c>
      <c r="I3936" s="10" t="s">
        <v>1152</v>
      </c>
      <c r="J3936" s="10" t="s">
        <v>3253</v>
      </c>
      <c r="K3936" s="102" t="s">
        <v>11080</v>
      </c>
      <c r="L3936" s="98">
        <f>IFERROR(VLOOKUP($F3936&amp;$C3936,Sales!$J:$W,9,0),0)</f>
        <v>0</v>
      </c>
      <c r="M3936" s="98">
        <f>IFERROR(VLOOKUP($F3936&amp;$C3936,Sales!$J:$W,10,0),0)</f>
        <v>0</v>
      </c>
      <c r="N3936" s="98">
        <f>IFERROR(VLOOKUP($F3936&amp;$C3936,Sales!$J:$W,11,0),0)</f>
        <v>0</v>
      </c>
      <c r="O3936" s="98">
        <f>IFERROR(VLOOKUP($F3936&amp;$C3936,Sales!$J:$W,12,0),0)</f>
        <v>0</v>
      </c>
      <c r="P3936" s="98">
        <f>IFERROR(VLOOKUP($F3936&amp;$C3936,Sales!$J:$W,13,0),0)</f>
        <v>0</v>
      </c>
      <c r="Q3936" s="98">
        <f>IFERROR(VLOOKUP($F3936&amp;$C3936,Sales!$A:$H,7,0),0)</f>
        <v>0</v>
      </c>
      <c r="R3936" s="41" t="str">
        <f t="shared" si="123"/>
        <v>ERROR</v>
      </c>
      <c r="S3936" s="15"/>
      <c r="T3936" s="15"/>
      <c r="U3936" s="15"/>
      <c r="V3936" s="15"/>
      <c r="W3936" s="15"/>
      <c r="X3936" s="15"/>
      <c r="Y3936" s="41"/>
      <c r="Z3936" s="41"/>
      <c r="AA3936" s="41"/>
      <c r="AB3936" s="15"/>
      <c r="AC3936" s="15"/>
      <c r="AD3936" s="15"/>
      <c r="AE3936" s="15"/>
      <c r="AF3936" s="15"/>
      <c r="AG3936" s="15"/>
      <c r="AH3936" s="15"/>
      <c r="AI3936" s="15"/>
      <c r="AJ3936" s="15"/>
      <c r="AK3936" s="15"/>
      <c r="AL3936" s="15"/>
      <c r="AM3936" s="15"/>
      <c r="AN3936" s="15"/>
      <c r="AO3936" s="15"/>
      <c r="AP3936" s="15"/>
      <c r="AQ3936" s="15"/>
      <c r="AR3936" s="15"/>
      <c r="AS3936" s="15"/>
      <c r="AT3936" s="15"/>
      <c r="AU3936" s="15"/>
      <c r="AV3936" s="15"/>
      <c r="AW3936" s="15"/>
      <c r="AX3936" s="82"/>
      <c r="AY3936" s="82"/>
      <c r="AZ3936" s="10">
        <v>1</v>
      </c>
      <c r="BA3936" t="s">
        <v>22</v>
      </c>
      <c r="BB3936" t="s">
        <v>23</v>
      </c>
      <c r="BD3936" s="7" t="str">
        <f t="shared" si="122"/>
        <v>6837552038Shopee</v>
      </c>
    </row>
    <row r="3937" spans="2:58" ht="15" customHeight="1" x14ac:dyDescent="0.35">
      <c r="B3937" s="10" t="s">
        <v>17</v>
      </c>
      <c r="C3937" s="10" t="s">
        <v>806</v>
      </c>
      <c r="D3937" s="10" t="s">
        <v>294</v>
      </c>
      <c r="E3937" s="10" t="s">
        <v>295</v>
      </c>
      <c r="F3937" s="10" t="s">
        <v>319</v>
      </c>
      <c r="G3937" s="137">
        <v>133810919</v>
      </c>
      <c r="H3937" s="10" t="s">
        <v>12622</v>
      </c>
      <c r="I3937" s="10" t="s">
        <v>320</v>
      </c>
      <c r="J3937" s="10" t="s">
        <v>3811</v>
      </c>
      <c r="K3937" s="102" t="s">
        <v>10140</v>
      </c>
      <c r="L3937" s="98">
        <f>IFERROR(VLOOKUP($F3937&amp;$C3937,Sales!$J:$W,9,0),0)</f>
        <v>0</v>
      </c>
      <c r="M3937" s="98">
        <f>IFERROR(VLOOKUP($F3937&amp;$C3937,Sales!$J:$W,10,0),0)</f>
        <v>0</v>
      </c>
      <c r="N3937" s="98">
        <f>IFERROR(VLOOKUP($F3937&amp;$C3937,Sales!$J:$W,11,0),0)</f>
        <v>0</v>
      </c>
      <c r="O3937" s="98">
        <f>IFERROR(VLOOKUP($F3937&amp;$C3937,Sales!$J:$W,12,0),0)</f>
        <v>0</v>
      </c>
      <c r="P3937" s="98">
        <f>IFERROR(VLOOKUP($F3937&amp;$C3937,Sales!$J:$W,13,0),0)</f>
        <v>0</v>
      </c>
      <c r="Q3937" s="98">
        <f>IFERROR(VLOOKUP($F3937&amp;$C3937,Sales!$A:$H,7,0),0)</f>
        <v>0</v>
      </c>
      <c r="R3937" s="41" t="str">
        <f t="shared" si="123"/>
        <v>ERROR</v>
      </c>
      <c r="S3937" s="15"/>
      <c r="T3937" s="15"/>
      <c r="U3937" s="15"/>
      <c r="V3937" s="15"/>
      <c r="W3937" s="15"/>
      <c r="X3937" s="15"/>
      <c r="Y3937" s="41"/>
      <c r="Z3937" s="41"/>
      <c r="AA3937" s="41"/>
      <c r="AB3937" s="15"/>
      <c r="AC3937" s="15"/>
      <c r="AD3937" s="15"/>
      <c r="AE3937" s="15"/>
      <c r="AF3937" s="15"/>
      <c r="AG3937" s="15"/>
      <c r="AH3937" s="15"/>
      <c r="AI3937" s="15"/>
      <c r="AJ3937" s="15"/>
      <c r="AK3937" s="15"/>
      <c r="AL3937" s="66"/>
      <c r="AM3937" s="66"/>
      <c r="AN3937" s="15"/>
      <c r="AO3937" s="15"/>
      <c r="AP3937" s="15"/>
      <c r="AQ3937" s="15"/>
      <c r="AR3937" s="15"/>
      <c r="AS3937" s="15"/>
      <c r="AT3937" s="15"/>
      <c r="AU3937" s="15"/>
      <c r="AV3937" s="15"/>
      <c r="AW3937" s="15"/>
      <c r="AX3937" s="15"/>
      <c r="AY3937" s="15"/>
      <c r="AZ3937" s="10">
        <v>1</v>
      </c>
      <c r="BA3937" t="s">
        <v>22</v>
      </c>
      <c r="BB3937" t="s">
        <v>88</v>
      </c>
      <c r="BD3937" s="7" t="str">
        <f t="shared" si="122"/>
        <v>133810919Shopee</v>
      </c>
    </row>
    <row r="3938" spans="2:58" ht="15" customHeight="1" x14ac:dyDescent="0.35">
      <c r="B3938" s="10" t="s">
        <v>17</v>
      </c>
      <c r="C3938" s="10" t="s">
        <v>806</v>
      </c>
      <c r="D3938" s="10" t="s">
        <v>294</v>
      </c>
      <c r="E3938" s="10" t="s">
        <v>295</v>
      </c>
      <c r="F3938" s="10" t="s">
        <v>321</v>
      </c>
      <c r="G3938" s="137">
        <v>1075541465</v>
      </c>
      <c r="H3938" s="10" t="s">
        <v>12086</v>
      </c>
      <c r="I3938" s="10" t="s">
        <v>322</v>
      </c>
      <c r="J3938" s="10" t="s">
        <v>3804</v>
      </c>
      <c r="K3938" s="102" t="s">
        <v>10183</v>
      </c>
      <c r="L3938" s="98">
        <f>IFERROR(VLOOKUP($F3938&amp;$C3938,Sales!$J:$W,9,0),0)</f>
        <v>0</v>
      </c>
      <c r="M3938" s="98">
        <f>IFERROR(VLOOKUP($F3938&amp;$C3938,Sales!$J:$W,10,0),0)</f>
        <v>0</v>
      </c>
      <c r="N3938" s="98">
        <f>IFERROR(VLOOKUP($F3938&amp;$C3938,Sales!$J:$W,11,0),0)</f>
        <v>0</v>
      </c>
      <c r="O3938" s="98">
        <f>IFERROR(VLOOKUP($F3938&amp;$C3938,Sales!$J:$W,12,0),0)</f>
        <v>0</v>
      </c>
      <c r="P3938" s="98">
        <f>IFERROR(VLOOKUP($F3938&amp;$C3938,Sales!$J:$W,13,0),0)</f>
        <v>0</v>
      </c>
      <c r="Q3938" s="98">
        <f>IFERROR(VLOOKUP($F3938&amp;$C3938,Sales!$A:$H,7,0),0)</f>
        <v>0</v>
      </c>
      <c r="R3938" s="41" t="str">
        <f t="shared" si="123"/>
        <v>ERROR</v>
      </c>
      <c r="S3938" s="15"/>
      <c r="T3938" s="15"/>
      <c r="U3938" s="15"/>
      <c r="V3938" s="15"/>
      <c r="W3938" s="15"/>
      <c r="X3938" s="15"/>
      <c r="Y3938" s="41"/>
      <c r="Z3938" s="41"/>
      <c r="AA3938" s="41"/>
      <c r="AB3938" s="15"/>
      <c r="AC3938" s="15"/>
      <c r="AD3938" s="15"/>
      <c r="AE3938" s="15"/>
      <c r="AF3938" s="15"/>
      <c r="AG3938" s="15"/>
      <c r="AH3938" s="15"/>
      <c r="AI3938" s="15"/>
      <c r="AJ3938" s="15"/>
      <c r="AK3938" s="15"/>
      <c r="AL3938" s="15"/>
      <c r="AM3938" s="15"/>
      <c r="AN3938" s="15"/>
      <c r="AO3938" s="15"/>
      <c r="AP3938" s="15"/>
      <c r="AQ3938" s="15"/>
      <c r="AR3938" s="15"/>
      <c r="AS3938" s="15"/>
      <c r="AT3938" s="15"/>
      <c r="AU3938" s="15"/>
      <c r="AV3938" s="15"/>
      <c r="AW3938" s="15"/>
      <c r="AX3938" s="82"/>
      <c r="AY3938" s="82"/>
      <c r="AZ3938" s="10">
        <v>1</v>
      </c>
      <c r="BA3938" t="s">
        <v>22</v>
      </c>
      <c r="BB3938" t="s">
        <v>23</v>
      </c>
      <c r="BD3938" s="7" t="str">
        <f t="shared" si="122"/>
        <v>1075541465Shopee</v>
      </c>
    </row>
    <row r="3939" spans="2:58" ht="15" customHeight="1" x14ac:dyDescent="0.35">
      <c r="B3939" s="10" t="s">
        <v>17</v>
      </c>
      <c r="C3939" s="10" t="s">
        <v>806</v>
      </c>
      <c r="D3939" s="10" t="s">
        <v>294</v>
      </c>
      <c r="E3939" s="10" t="s">
        <v>295</v>
      </c>
      <c r="F3939" s="10" t="s">
        <v>338</v>
      </c>
      <c r="G3939" s="137">
        <v>85394061</v>
      </c>
      <c r="H3939" s="10" t="s">
        <v>12087</v>
      </c>
      <c r="I3939" s="10" t="s">
        <v>339</v>
      </c>
      <c r="J3939" s="10" t="s">
        <v>3809</v>
      </c>
      <c r="K3939" s="102" t="s">
        <v>10128</v>
      </c>
      <c r="L3939" s="98">
        <f>IFERROR(VLOOKUP($F3939&amp;$C3939,Sales!$J:$W,9,0),0)</f>
        <v>0</v>
      </c>
      <c r="M3939" s="98">
        <f>IFERROR(VLOOKUP($F3939&amp;$C3939,Sales!$J:$W,10,0),0)</f>
        <v>0</v>
      </c>
      <c r="N3939" s="98">
        <f>IFERROR(VLOOKUP($F3939&amp;$C3939,Sales!$J:$W,11,0),0)</f>
        <v>0</v>
      </c>
      <c r="O3939" s="98">
        <f>IFERROR(VLOOKUP($F3939&amp;$C3939,Sales!$J:$W,12,0),0)</f>
        <v>0</v>
      </c>
      <c r="P3939" s="98">
        <f>IFERROR(VLOOKUP($F3939&amp;$C3939,Sales!$J:$W,13,0),0)</f>
        <v>0</v>
      </c>
      <c r="Q3939" s="98">
        <f>IFERROR(VLOOKUP($F3939&amp;$C3939,Sales!$A:$H,7,0),0)</f>
        <v>0</v>
      </c>
      <c r="R3939" s="41" t="str">
        <f t="shared" si="123"/>
        <v>ERROR</v>
      </c>
      <c r="S3939" s="15"/>
      <c r="T3939" s="15"/>
      <c r="U3939" s="15"/>
      <c r="V3939" s="15"/>
      <c r="W3939" s="15"/>
      <c r="X3939" s="15"/>
      <c r="Y3939" s="41"/>
      <c r="Z3939" s="41"/>
      <c r="AA3939" s="41"/>
      <c r="AB3939" s="15"/>
      <c r="AC3939" s="15"/>
      <c r="AD3939" s="15"/>
      <c r="AE3939" s="15"/>
      <c r="AF3939" s="15"/>
      <c r="AG3939" s="15"/>
      <c r="AH3939" s="15"/>
      <c r="AI3939" s="15"/>
      <c r="AJ3939" s="15"/>
      <c r="AK3939" s="15"/>
      <c r="AL3939" s="15"/>
      <c r="AM3939" s="15"/>
      <c r="AN3939" s="15"/>
      <c r="AO3939" s="15"/>
      <c r="AP3939" s="15"/>
      <c r="AQ3939" s="15"/>
      <c r="AR3939" s="15"/>
      <c r="AS3939" s="15"/>
      <c r="AT3939" s="15"/>
      <c r="AU3939" s="15"/>
      <c r="AV3939" s="15"/>
      <c r="AW3939" s="15"/>
      <c r="AX3939" s="82"/>
      <c r="AY3939" s="82"/>
      <c r="AZ3939" s="10">
        <v>1</v>
      </c>
      <c r="BA3939" t="s">
        <v>22</v>
      </c>
      <c r="BB3939" t="s">
        <v>23</v>
      </c>
      <c r="BD3939" s="7" t="str">
        <f t="shared" si="122"/>
        <v>85394061Shopee</v>
      </c>
    </row>
    <row r="3940" spans="2:58" ht="15" customHeight="1" x14ac:dyDescent="0.35">
      <c r="B3940" s="10" t="s">
        <v>17</v>
      </c>
      <c r="C3940" s="10" t="s">
        <v>806</v>
      </c>
      <c r="D3940" s="10" t="s">
        <v>294</v>
      </c>
      <c r="E3940" s="10" t="s">
        <v>295</v>
      </c>
      <c r="F3940" s="10" t="s">
        <v>1714</v>
      </c>
      <c r="G3940" s="137">
        <v>7437725495</v>
      </c>
      <c r="H3940" s="10" t="s">
        <v>12424</v>
      </c>
      <c r="I3940" s="10" t="s">
        <v>298</v>
      </c>
      <c r="J3940" s="10" t="s">
        <v>1164</v>
      </c>
      <c r="K3940" s="102" t="s">
        <v>10370</v>
      </c>
      <c r="L3940" s="98">
        <f>IFERROR(VLOOKUP($F3940&amp;$C3940,Sales!$J:$W,9,0),0)</f>
        <v>0</v>
      </c>
      <c r="M3940" s="98">
        <f>IFERROR(VLOOKUP($F3940&amp;$C3940,Sales!$J:$W,10,0),0)</f>
        <v>0</v>
      </c>
      <c r="N3940" s="98">
        <f>IFERROR(VLOOKUP($F3940&amp;$C3940,Sales!$J:$W,11,0),0)</f>
        <v>0</v>
      </c>
      <c r="O3940" s="98">
        <f>IFERROR(VLOOKUP($F3940&amp;$C3940,Sales!$J:$W,12,0),0)</f>
        <v>0</v>
      </c>
      <c r="P3940" s="98">
        <f>IFERROR(VLOOKUP($F3940&amp;$C3940,Sales!$J:$W,13,0),0)</f>
        <v>0</v>
      </c>
      <c r="Q3940" s="98">
        <f>IFERROR(VLOOKUP($F3940&amp;$C3940,Sales!$A:$H,7,0),0)</f>
        <v>0</v>
      </c>
      <c r="R3940" s="41" t="str">
        <f t="shared" si="123"/>
        <v>ERROR</v>
      </c>
      <c r="S3940" s="15"/>
      <c r="T3940" s="15"/>
      <c r="U3940" s="15"/>
      <c r="V3940" s="15"/>
      <c r="W3940" s="15"/>
      <c r="X3940" s="15"/>
      <c r="Y3940" s="41"/>
      <c r="Z3940" s="41"/>
      <c r="AA3940" s="41"/>
      <c r="AB3940" s="15"/>
      <c r="AC3940" s="15"/>
      <c r="AD3940" s="15"/>
      <c r="AE3940" s="15"/>
      <c r="AF3940" s="15"/>
      <c r="AG3940" s="15"/>
      <c r="AH3940" s="15"/>
      <c r="AI3940" s="15"/>
      <c r="AJ3940" s="15"/>
      <c r="AK3940" s="15"/>
      <c r="AL3940" s="15"/>
      <c r="AM3940" s="15"/>
      <c r="AN3940" s="15"/>
      <c r="AO3940" s="15"/>
      <c r="AP3940" s="15"/>
      <c r="AQ3940" s="15"/>
      <c r="AR3940" s="15"/>
      <c r="AS3940" s="15"/>
      <c r="AT3940" s="15"/>
      <c r="AU3940" s="15"/>
      <c r="AV3940" s="15"/>
      <c r="AW3940" s="15"/>
      <c r="AX3940" s="82"/>
      <c r="AY3940" s="82"/>
      <c r="AZ3940" s="10">
        <v>1</v>
      </c>
      <c r="BA3940" t="s">
        <v>22</v>
      </c>
      <c r="BB3940" t="s">
        <v>23</v>
      </c>
      <c r="BD3940" s="7" t="str">
        <f t="shared" si="122"/>
        <v>7437725495Shopee</v>
      </c>
    </row>
    <row r="3941" spans="2:58" ht="15" customHeight="1" x14ac:dyDescent="0.35">
      <c r="B3941" s="10" t="s">
        <v>17</v>
      </c>
      <c r="C3941" s="10" t="s">
        <v>806</v>
      </c>
      <c r="D3941" s="10" t="s">
        <v>294</v>
      </c>
      <c r="E3941" s="10" t="s">
        <v>295</v>
      </c>
      <c r="F3941" s="10" t="s">
        <v>369</v>
      </c>
      <c r="G3941" s="137">
        <v>1019683359</v>
      </c>
      <c r="H3941" s="10">
        <v>1019683359</v>
      </c>
      <c r="I3941" s="10" t="s">
        <v>370</v>
      </c>
      <c r="J3941" s="10" t="s">
        <v>3815</v>
      </c>
      <c r="K3941" s="102" t="s">
        <v>1174</v>
      </c>
      <c r="L3941" s="98">
        <f>IFERROR(VLOOKUP($F3941&amp;$C3941,Sales!$J:$W,9,0),0)</f>
        <v>0</v>
      </c>
      <c r="M3941" s="98">
        <f>IFERROR(VLOOKUP($F3941&amp;$C3941,Sales!$J:$W,10,0),0)</f>
        <v>0</v>
      </c>
      <c r="N3941" s="98">
        <f>IFERROR(VLOOKUP($F3941&amp;$C3941,Sales!$J:$W,11,0),0)</f>
        <v>0</v>
      </c>
      <c r="O3941" s="98">
        <f>IFERROR(VLOOKUP($F3941&amp;$C3941,Sales!$J:$W,12,0),0)</f>
        <v>0</v>
      </c>
      <c r="P3941" s="98">
        <f>IFERROR(VLOOKUP($F3941&amp;$C3941,Sales!$J:$W,13,0),0)</f>
        <v>0</v>
      </c>
      <c r="Q3941" s="98">
        <f>IFERROR(VLOOKUP($F3941&amp;$C3941,Sales!$A:$H,7,0),0)</f>
        <v>0</v>
      </c>
      <c r="R3941" s="41" t="str">
        <f t="shared" si="123"/>
        <v>ERROR</v>
      </c>
      <c r="S3941" s="15"/>
      <c r="T3941" s="15"/>
      <c r="U3941" s="15"/>
      <c r="V3941" s="15"/>
      <c r="W3941" s="15"/>
      <c r="X3941" s="15"/>
      <c r="Y3941" s="41"/>
      <c r="Z3941" s="41"/>
      <c r="AA3941" s="41"/>
      <c r="AB3941" s="15"/>
      <c r="AC3941" s="15"/>
      <c r="AD3941" s="15"/>
      <c r="AE3941" s="15"/>
      <c r="AF3941" s="15"/>
      <c r="AG3941" s="15"/>
      <c r="AH3941" s="15"/>
      <c r="AI3941" s="15"/>
      <c r="AJ3941" s="15"/>
      <c r="AK3941" s="15"/>
      <c r="AL3941" s="66"/>
      <c r="AM3941" s="66"/>
      <c r="AN3941" s="15"/>
      <c r="AO3941" s="15"/>
      <c r="AP3941" s="15"/>
      <c r="AQ3941" s="15"/>
      <c r="AR3941" s="15"/>
      <c r="AS3941" s="15"/>
      <c r="AT3941" s="15"/>
      <c r="AU3941" s="15"/>
      <c r="AV3941" s="15"/>
      <c r="AW3941" s="15"/>
      <c r="AX3941" s="15"/>
      <c r="AY3941" s="15"/>
      <c r="AZ3941" s="10">
        <v>1</v>
      </c>
      <c r="BA3941" t="s">
        <v>22</v>
      </c>
      <c r="BB3941" t="s">
        <v>88</v>
      </c>
      <c r="BD3941" s="7" t="str">
        <f t="shared" si="122"/>
        <v>1019683359Shopee</v>
      </c>
    </row>
    <row r="3942" spans="2:58" ht="15" customHeight="1" x14ac:dyDescent="0.35">
      <c r="B3942" s="10" t="s">
        <v>17</v>
      </c>
      <c r="C3942" s="10" t="s">
        <v>806</v>
      </c>
      <c r="D3942" s="10" t="s">
        <v>294</v>
      </c>
      <c r="E3942" s="10" t="s">
        <v>295</v>
      </c>
      <c r="F3942" s="10" t="s">
        <v>1165</v>
      </c>
      <c r="G3942" s="137">
        <v>224984798</v>
      </c>
      <c r="H3942" s="10" t="s">
        <v>12088</v>
      </c>
      <c r="I3942" s="10" t="s">
        <v>1166</v>
      </c>
      <c r="J3942" s="10" t="s">
        <v>3810</v>
      </c>
      <c r="K3942" s="102" t="s">
        <v>10146</v>
      </c>
      <c r="L3942" s="98">
        <f>IFERROR(VLOOKUP($F3942&amp;$C3942,Sales!$J:$W,9,0),0)</f>
        <v>0</v>
      </c>
      <c r="M3942" s="98">
        <f>IFERROR(VLOOKUP($F3942&amp;$C3942,Sales!$J:$W,10,0),0)</f>
        <v>0</v>
      </c>
      <c r="N3942" s="98">
        <f>IFERROR(VLOOKUP($F3942&amp;$C3942,Sales!$J:$W,11,0),0)</f>
        <v>0</v>
      </c>
      <c r="O3942" s="98">
        <f>IFERROR(VLOOKUP($F3942&amp;$C3942,Sales!$J:$W,12,0),0)</f>
        <v>0</v>
      </c>
      <c r="P3942" s="98">
        <f>IFERROR(VLOOKUP($F3942&amp;$C3942,Sales!$J:$W,13,0),0)</f>
        <v>0</v>
      </c>
      <c r="Q3942" s="98">
        <f>IFERROR(VLOOKUP($F3942&amp;$C3942,Sales!$A:$H,7,0),0)</f>
        <v>0</v>
      </c>
      <c r="R3942" s="41" t="str">
        <f t="shared" si="123"/>
        <v>ERROR</v>
      </c>
      <c r="S3942" s="15"/>
      <c r="T3942" s="15"/>
      <c r="U3942" s="15"/>
      <c r="V3942" s="15"/>
      <c r="W3942" s="15"/>
      <c r="X3942" s="15"/>
      <c r="Y3942" s="41"/>
      <c r="Z3942" s="41"/>
      <c r="AA3942" s="41"/>
      <c r="AB3942" s="15"/>
      <c r="AC3942" s="15"/>
      <c r="AD3942" s="15"/>
      <c r="AE3942" s="15"/>
      <c r="AF3942" s="15"/>
      <c r="AG3942" s="15"/>
      <c r="AH3942" s="15"/>
      <c r="AI3942" s="15"/>
      <c r="AJ3942" s="15"/>
      <c r="AK3942" s="15"/>
      <c r="AL3942" s="15"/>
      <c r="AM3942" s="15"/>
      <c r="AN3942" s="15"/>
      <c r="AO3942" s="15"/>
      <c r="AP3942" s="15"/>
      <c r="AQ3942" s="15"/>
      <c r="AR3942" s="15"/>
      <c r="AS3942" s="15"/>
      <c r="AT3942" s="15"/>
      <c r="AU3942" s="15"/>
      <c r="AV3942" s="15"/>
      <c r="AW3942" s="15"/>
      <c r="AX3942" s="82"/>
      <c r="AY3942" s="82"/>
      <c r="AZ3942" s="10">
        <v>1</v>
      </c>
      <c r="BA3942" t="s">
        <v>22</v>
      </c>
      <c r="BB3942" t="s">
        <v>23</v>
      </c>
      <c r="BD3942" s="7" t="str">
        <f t="shared" si="122"/>
        <v>224984798Shopee</v>
      </c>
    </row>
    <row r="3943" spans="2:58" ht="15" customHeight="1" x14ac:dyDescent="0.35">
      <c r="B3943" s="10" t="s">
        <v>17</v>
      </c>
      <c r="C3943" s="10" t="s">
        <v>806</v>
      </c>
      <c r="D3943" s="10" t="s">
        <v>294</v>
      </c>
      <c r="E3943" s="10" t="s">
        <v>295</v>
      </c>
      <c r="F3943" s="10" t="s">
        <v>1749</v>
      </c>
      <c r="G3943" s="137">
        <v>7037726562</v>
      </c>
      <c r="H3943" s="10" t="s">
        <v>12429</v>
      </c>
      <c r="I3943" s="10" t="s">
        <v>6182</v>
      </c>
      <c r="J3943" s="10" t="s">
        <v>1185</v>
      </c>
      <c r="K3943" s="102" t="s">
        <v>6144</v>
      </c>
      <c r="L3943" s="98">
        <f>IFERROR(VLOOKUP($F3943&amp;$C3943,Sales!$J:$W,9,0),0)</f>
        <v>0</v>
      </c>
      <c r="M3943" s="98">
        <f>IFERROR(VLOOKUP($F3943&amp;$C3943,Sales!$J:$W,10,0),0)</f>
        <v>0</v>
      </c>
      <c r="N3943" s="98">
        <f>IFERROR(VLOOKUP($F3943&amp;$C3943,Sales!$J:$W,11,0),0)</f>
        <v>0</v>
      </c>
      <c r="O3943" s="98">
        <f>IFERROR(VLOOKUP($F3943&amp;$C3943,Sales!$J:$W,12,0),0)</f>
        <v>0</v>
      </c>
      <c r="P3943" s="98">
        <f>IFERROR(VLOOKUP($F3943&amp;$C3943,Sales!$J:$W,13,0),0)</f>
        <v>0</v>
      </c>
      <c r="Q3943" s="98">
        <f>IFERROR(VLOOKUP($F3943&amp;$C3943,Sales!$A:$H,7,0),0)</f>
        <v>0</v>
      </c>
      <c r="R3943" s="41" t="str">
        <f t="shared" si="123"/>
        <v>ERROR</v>
      </c>
      <c r="S3943" s="15"/>
      <c r="T3943" s="15"/>
      <c r="U3943" s="15"/>
      <c r="V3943" s="15"/>
      <c r="W3943" s="15"/>
      <c r="X3943" s="15"/>
      <c r="Y3943" s="41"/>
      <c r="Z3943" s="41"/>
      <c r="AA3943" s="41"/>
      <c r="AB3943" s="15"/>
      <c r="AC3943" s="15"/>
      <c r="AD3943" s="15"/>
      <c r="AE3943" s="15"/>
      <c r="AF3943" s="15"/>
      <c r="AG3943" s="15"/>
      <c r="AH3943" s="15"/>
      <c r="AI3943" s="15"/>
      <c r="AJ3943" s="15"/>
      <c r="AK3943" s="15"/>
      <c r="AL3943" s="15"/>
      <c r="AM3943" s="15"/>
      <c r="AN3943" s="15"/>
      <c r="AO3943" s="15"/>
      <c r="AP3943" s="15"/>
      <c r="AQ3943" s="66"/>
      <c r="AR3943" s="15"/>
      <c r="AS3943" s="15"/>
      <c r="AT3943" s="15"/>
      <c r="AU3943" s="15"/>
      <c r="AV3943" s="15"/>
      <c r="AW3943" s="15"/>
      <c r="AX3943" s="82"/>
      <c r="AY3943" s="82"/>
      <c r="AZ3943" s="10">
        <v>1</v>
      </c>
      <c r="BA3943" t="s">
        <v>22</v>
      </c>
      <c r="BB3943" t="s">
        <v>88</v>
      </c>
      <c r="BD3943" s="7" t="str">
        <f t="shared" si="122"/>
        <v>7037726562Shopee</v>
      </c>
      <c r="BE3943" t="s">
        <v>13741</v>
      </c>
      <c r="BF3943" t="s">
        <v>13742</v>
      </c>
    </row>
    <row r="3944" spans="2:58" ht="15" customHeight="1" x14ac:dyDescent="0.35">
      <c r="B3944" s="10" t="s">
        <v>17</v>
      </c>
      <c r="C3944" s="10" t="s">
        <v>806</v>
      </c>
      <c r="D3944" s="10" t="s">
        <v>294</v>
      </c>
      <c r="E3944" s="10" t="s">
        <v>295</v>
      </c>
      <c r="F3944" s="10" t="s">
        <v>1729</v>
      </c>
      <c r="G3944" s="137">
        <v>6337726913</v>
      </c>
      <c r="H3944" s="10" t="s">
        <v>12430</v>
      </c>
      <c r="I3944" s="10" t="s">
        <v>6176</v>
      </c>
      <c r="J3944" s="10" t="s">
        <v>1187</v>
      </c>
      <c r="K3944" s="102" t="s">
        <v>10322</v>
      </c>
      <c r="L3944" s="98">
        <f>IFERROR(VLOOKUP($F3944&amp;$C3944,Sales!$J:$W,9,0),0)</f>
        <v>0</v>
      </c>
      <c r="M3944" s="98">
        <f>IFERROR(VLOOKUP($F3944&amp;$C3944,Sales!$J:$W,10,0),0)</f>
        <v>0</v>
      </c>
      <c r="N3944" s="98">
        <f>IFERROR(VLOOKUP($F3944&amp;$C3944,Sales!$J:$W,11,0),0)</f>
        <v>0</v>
      </c>
      <c r="O3944" s="98">
        <f>IFERROR(VLOOKUP($F3944&amp;$C3944,Sales!$J:$W,12,0),0)</f>
        <v>0</v>
      </c>
      <c r="P3944" s="98">
        <f>IFERROR(VLOOKUP($F3944&amp;$C3944,Sales!$J:$W,13,0),0)</f>
        <v>0</v>
      </c>
      <c r="Q3944" s="98">
        <f>IFERROR(VLOOKUP($F3944&amp;$C3944,Sales!$A:$H,7,0),0)</f>
        <v>0</v>
      </c>
      <c r="R3944" s="41" t="str">
        <f t="shared" si="123"/>
        <v>ERROR</v>
      </c>
      <c r="S3944" s="15"/>
      <c r="T3944" s="15"/>
      <c r="U3944" s="15"/>
      <c r="V3944" s="15"/>
      <c r="W3944" s="15"/>
      <c r="X3944" s="15"/>
      <c r="Y3944" s="41"/>
      <c r="Z3944" s="41"/>
      <c r="AA3944" s="41"/>
      <c r="AB3944" s="15"/>
      <c r="AC3944" s="15"/>
      <c r="AD3944" s="15"/>
      <c r="AE3944" s="15"/>
      <c r="AF3944" s="15"/>
      <c r="AG3944" s="15"/>
      <c r="AH3944" s="15"/>
      <c r="AI3944" s="15"/>
      <c r="AJ3944" s="15"/>
      <c r="AK3944" s="15"/>
      <c r="AL3944" s="15"/>
      <c r="AM3944" s="15"/>
      <c r="AN3944" s="15"/>
      <c r="AO3944" s="15"/>
      <c r="AP3944" s="15"/>
      <c r="AQ3944" s="66"/>
      <c r="AR3944" s="15"/>
      <c r="AS3944" s="15"/>
      <c r="AT3944" s="15"/>
      <c r="AU3944" s="15"/>
      <c r="AV3944" s="15"/>
      <c r="AW3944" s="15"/>
      <c r="AX3944" s="82"/>
      <c r="AY3944" s="82"/>
      <c r="AZ3944" s="10">
        <v>1</v>
      </c>
      <c r="BA3944" t="s">
        <v>22</v>
      </c>
      <c r="BB3944" t="s">
        <v>88</v>
      </c>
      <c r="BD3944" s="7" t="str">
        <f t="shared" si="122"/>
        <v>6337726913Shopee</v>
      </c>
      <c r="BE3944" t="s">
        <v>13741</v>
      </c>
      <c r="BF3944" t="s">
        <v>13742</v>
      </c>
    </row>
    <row r="3945" spans="2:58" ht="15" customHeight="1" x14ac:dyDescent="0.35">
      <c r="B3945" s="10" t="s">
        <v>17</v>
      </c>
      <c r="C3945" s="10" t="s">
        <v>806</v>
      </c>
      <c r="D3945" s="10" t="s">
        <v>294</v>
      </c>
      <c r="E3945" s="10" t="s">
        <v>295</v>
      </c>
      <c r="F3945" s="10" t="s">
        <v>10428</v>
      </c>
      <c r="G3945" s="137">
        <v>5237728809</v>
      </c>
      <c r="H3945" s="10" t="s">
        <v>12623</v>
      </c>
      <c r="I3945" s="10">
        <v>0</v>
      </c>
      <c r="J3945" s="10" t="s">
        <v>1189</v>
      </c>
      <c r="K3945" s="102" t="s">
        <v>6139</v>
      </c>
      <c r="L3945" s="98">
        <f>IFERROR(VLOOKUP($F3945&amp;$C3945,Sales!$J:$W,9,0),0)</f>
        <v>0</v>
      </c>
      <c r="M3945" s="98">
        <f>IFERROR(VLOOKUP($F3945&amp;$C3945,Sales!$J:$W,10,0),0)</f>
        <v>0</v>
      </c>
      <c r="N3945" s="98">
        <f>IFERROR(VLOOKUP($F3945&amp;$C3945,Sales!$J:$W,11,0),0)</f>
        <v>0</v>
      </c>
      <c r="O3945" s="98">
        <f>IFERROR(VLOOKUP($F3945&amp;$C3945,Sales!$J:$W,12,0),0)</f>
        <v>0</v>
      </c>
      <c r="P3945" s="98">
        <f>IFERROR(VLOOKUP($F3945&amp;$C3945,Sales!$J:$W,13,0),0)</f>
        <v>0</v>
      </c>
      <c r="Q3945" s="98">
        <f>IFERROR(VLOOKUP($F3945&amp;$C3945,Sales!$A:$H,7,0),0)</f>
        <v>0</v>
      </c>
      <c r="R3945" s="41" t="str">
        <f t="shared" si="123"/>
        <v>ERROR</v>
      </c>
      <c r="S3945" s="15"/>
      <c r="T3945" s="15"/>
      <c r="U3945" s="15"/>
      <c r="V3945" s="15"/>
      <c r="W3945" s="15"/>
      <c r="X3945" s="15"/>
      <c r="Y3945" s="41"/>
      <c r="Z3945" s="41"/>
      <c r="AA3945" s="41"/>
      <c r="AB3945" s="15"/>
      <c r="AC3945" s="15"/>
      <c r="AD3945" s="15"/>
      <c r="AE3945" s="15"/>
      <c r="AF3945" s="15"/>
      <c r="AG3945" s="15"/>
      <c r="AH3945" s="15"/>
      <c r="AI3945" s="15"/>
      <c r="AJ3945" s="15"/>
      <c r="AK3945" s="15"/>
      <c r="AL3945" s="15"/>
      <c r="AM3945" s="66"/>
      <c r="AN3945" s="15"/>
      <c r="AO3945" s="15"/>
      <c r="AP3945" s="66"/>
      <c r="AQ3945" s="15"/>
      <c r="AR3945" s="15"/>
      <c r="AS3945" s="15"/>
      <c r="AT3945" s="15"/>
      <c r="AU3945" s="15"/>
      <c r="AV3945" s="15"/>
      <c r="AW3945" s="15"/>
      <c r="AX3945" s="15"/>
      <c r="AY3945" s="15"/>
      <c r="AZ3945" s="10">
        <v>1</v>
      </c>
      <c r="BA3945" t="s">
        <v>22</v>
      </c>
      <c r="BB3945" t="s">
        <v>88</v>
      </c>
      <c r="BD3945" s="7" t="str">
        <f t="shared" si="122"/>
        <v>5237728809Shopee</v>
      </c>
    </row>
    <row r="3946" spans="2:58" ht="15" customHeight="1" x14ac:dyDescent="0.35">
      <c r="B3946" s="10" t="s">
        <v>17</v>
      </c>
      <c r="C3946" s="10" t="s">
        <v>806</v>
      </c>
      <c r="D3946" s="10" t="s">
        <v>294</v>
      </c>
      <c r="E3946" s="10" t="s">
        <v>295</v>
      </c>
      <c r="F3946" s="10" t="s">
        <v>10428</v>
      </c>
      <c r="G3946" s="137">
        <v>6337726352</v>
      </c>
      <c r="H3946" s="10" t="s">
        <v>12431</v>
      </c>
      <c r="I3946" s="10">
        <v>0</v>
      </c>
      <c r="J3946" s="10" t="s">
        <v>1193</v>
      </c>
      <c r="K3946" s="102" t="s">
        <v>6363</v>
      </c>
      <c r="L3946" s="98">
        <f>IFERROR(VLOOKUP($F3946&amp;$C3946,Sales!$J:$W,9,0),0)</f>
        <v>0</v>
      </c>
      <c r="M3946" s="98">
        <f>IFERROR(VLOOKUP($F3946&amp;$C3946,Sales!$J:$W,10,0),0)</f>
        <v>0</v>
      </c>
      <c r="N3946" s="98">
        <f>IFERROR(VLOOKUP($F3946&amp;$C3946,Sales!$J:$W,11,0),0)</f>
        <v>0</v>
      </c>
      <c r="O3946" s="98">
        <f>IFERROR(VLOOKUP($F3946&amp;$C3946,Sales!$J:$W,12,0),0)</f>
        <v>0</v>
      </c>
      <c r="P3946" s="98">
        <f>IFERROR(VLOOKUP($F3946&amp;$C3946,Sales!$J:$W,13,0),0)</f>
        <v>0</v>
      </c>
      <c r="Q3946" s="98">
        <f>IFERROR(VLOOKUP($F3946&amp;$C3946,Sales!$A:$H,7,0),0)</f>
        <v>0</v>
      </c>
      <c r="R3946" s="41" t="str">
        <f t="shared" si="123"/>
        <v>ERROR</v>
      </c>
      <c r="S3946" s="15"/>
      <c r="T3946" s="15"/>
      <c r="U3946" s="15"/>
      <c r="V3946" s="15"/>
      <c r="W3946" s="15"/>
      <c r="X3946" s="15"/>
      <c r="Y3946" s="41"/>
      <c r="Z3946" s="41"/>
      <c r="AA3946" s="41"/>
      <c r="AB3946" s="15"/>
      <c r="AC3946" s="15"/>
      <c r="AD3946" s="15"/>
      <c r="AE3946" s="15"/>
      <c r="AF3946" s="15"/>
      <c r="AG3946" s="15"/>
      <c r="AH3946" s="15"/>
      <c r="AI3946" s="15"/>
      <c r="AJ3946" s="15"/>
      <c r="AK3946" s="15"/>
      <c r="AL3946" s="15"/>
      <c r="AM3946" s="66"/>
      <c r="AN3946" s="15"/>
      <c r="AO3946" s="15"/>
      <c r="AP3946" s="66"/>
      <c r="AQ3946" s="15"/>
      <c r="AR3946" s="15"/>
      <c r="AS3946" s="15"/>
      <c r="AT3946" s="15"/>
      <c r="AU3946" s="15"/>
      <c r="AV3946" s="15"/>
      <c r="AW3946" s="15"/>
      <c r="AX3946" s="15"/>
      <c r="AY3946" s="15"/>
      <c r="AZ3946" s="10">
        <v>1</v>
      </c>
      <c r="BA3946" t="s">
        <v>22</v>
      </c>
      <c r="BB3946" t="s">
        <v>88</v>
      </c>
      <c r="BD3946" s="7" t="str">
        <f t="shared" si="122"/>
        <v>6337726352Shopee</v>
      </c>
    </row>
    <row r="3947" spans="2:58" ht="15" customHeight="1" x14ac:dyDescent="0.35">
      <c r="B3947" s="10" t="s">
        <v>17</v>
      </c>
      <c r="C3947" s="10" t="s">
        <v>806</v>
      </c>
      <c r="D3947" s="10" t="s">
        <v>294</v>
      </c>
      <c r="E3947" s="10" t="s">
        <v>295</v>
      </c>
      <c r="F3947" s="10" t="s">
        <v>305</v>
      </c>
      <c r="G3947" s="137">
        <v>3433889955</v>
      </c>
      <c r="H3947" s="10" t="s">
        <v>12425</v>
      </c>
      <c r="I3947" s="10" t="s">
        <v>306</v>
      </c>
      <c r="J3947" s="10" t="s">
        <v>3233</v>
      </c>
      <c r="K3947" s="102" t="s">
        <v>10213</v>
      </c>
      <c r="L3947" s="98">
        <f>IFERROR(VLOOKUP($F3947&amp;$C3947,Sales!$J:$W,9,0),0)</f>
        <v>0</v>
      </c>
      <c r="M3947" s="98">
        <f>IFERROR(VLOOKUP($F3947&amp;$C3947,Sales!$J:$W,10,0),0)</f>
        <v>0</v>
      </c>
      <c r="N3947" s="98">
        <f>IFERROR(VLOOKUP($F3947&amp;$C3947,Sales!$J:$W,11,0),0)</f>
        <v>0</v>
      </c>
      <c r="O3947" s="98">
        <f>IFERROR(VLOOKUP($F3947&amp;$C3947,Sales!$J:$W,12,0),0)</f>
        <v>0</v>
      </c>
      <c r="P3947" s="98">
        <f>IFERROR(VLOOKUP($F3947&amp;$C3947,Sales!$J:$W,13,0),0)</f>
        <v>0</v>
      </c>
      <c r="Q3947" s="98">
        <f>IFERROR(VLOOKUP($F3947&amp;$C3947,Sales!$A:$H,7,0),0)</f>
        <v>0</v>
      </c>
      <c r="R3947" s="41" t="str">
        <f t="shared" si="123"/>
        <v>ERROR</v>
      </c>
      <c r="S3947" s="15"/>
      <c r="T3947" s="15"/>
      <c r="U3947" s="15"/>
      <c r="V3947" s="15"/>
      <c r="W3947" s="15"/>
      <c r="X3947" s="15"/>
      <c r="Y3947" s="41"/>
      <c r="Z3947" s="41"/>
      <c r="AA3947" s="41"/>
      <c r="AB3947" s="15"/>
      <c r="AC3947" s="15"/>
      <c r="AD3947" s="15"/>
      <c r="AE3947" s="15"/>
      <c r="AF3947" s="15"/>
      <c r="AG3947" s="15"/>
      <c r="AH3947" s="15"/>
      <c r="AI3947" s="15"/>
      <c r="AJ3947" s="15"/>
      <c r="AK3947" s="15"/>
      <c r="AL3947" s="15"/>
      <c r="AM3947" s="15"/>
      <c r="AN3947" s="15"/>
      <c r="AO3947" s="15"/>
      <c r="AP3947" s="15"/>
      <c r="AQ3947" s="15"/>
      <c r="AR3947" s="15"/>
      <c r="AS3947" s="15"/>
      <c r="AT3947" s="15"/>
      <c r="AU3947" s="15"/>
      <c r="AV3947" s="15"/>
      <c r="AW3947" s="15"/>
      <c r="AX3947" s="82"/>
      <c r="AY3947" s="82"/>
      <c r="AZ3947" s="10">
        <v>1</v>
      </c>
      <c r="BA3947" t="s">
        <v>22</v>
      </c>
      <c r="BB3947" t="s">
        <v>23</v>
      </c>
      <c r="BD3947" s="7" t="str">
        <f t="shared" si="122"/>
        <v>3433889955Shopee</v>
      </c>
    </row>
    <row r="3948" spans="2:58" ht="15" customHeight="1" x14ac:dyDescent="0.35">
      <c r="B3948" s="10" t="s">
        <v>17</v>
      </c>
      <c r="C3948" s="10" t="s">
        <v>806</v>
      </c>
      <c r="D3948" s="10" t="s">
        <v>294</v>
      </c>
      <c r="E3948" s="10" t="s">
        <v>295</v>
      </c>
      <c r="F3948" s="10" t="s">
        <v>10428</v>
      </c>
      <c r="G3948" s="137">
        <v>6432684557</v>
      </c>
      <c r="H3948" s="10" t="s">
        <v>12426</v>
      </c>
      <c r="I3948" s="10">
        <v>0</v>
      </c>
      <c r="J3948" s="10" t="s">
        <v>1172</v>
      </c>
      <c r="K3948" s="102" t="s">
        <v>10325</v>
      </c>
      <c r="L3948" s="98">
        <f>IFERROR(VLOOKUP($F3948&amp;$C3948,Sales!$J:$W,9,0),0)</f>
        <v>0</v>
      </c>
      <c r="M3948" s="98">
        <f>IFERROR(VLOOKUP($F3948&amp;$C3948,Sales!$J:$W,10,0),0)</f>
        <v>0</v>
      </c>
      <c r="N3948" s="98">
        <f>IFERROR(VLOOKUP($F3948&amp;$C3948,Sales!$J:$W,11,0),0)</f>
        <v>0</v>
      </c>
      <c r="O3948" s="98">
        <f>IFERROR(VLOOKUP($F3948&amp;$C3948,Sales!$J:$W,12,0),0)</f>
        <v>0</v>
      </c>
      <c r="P3948" s="98">
        <f>IFERROR(VLOOKUP($F3948&amp;$C3948,Sales!$J:$W,13,0),0)</f>
        <v>0</v>
      </c>
      <c r="Q3948" s="98">
        <f>IFERROR(VLOOKUP($F3948&amp;$C3948,Sales!$A:$H,7,0),0)</f>
        <v>0</v>
      </c>
      <c r="R3948" s="41" t="str">
        <f t="shared" si="123"/>
        <v>ERROR</v>
      </c>
      <c r="S3948" s="15"/>
      <c r="T3948" s="15"/>
      <c r="U3948" s="15"/>
      <c r="V3948" s="15"/>
      <c r="W3948" s="15"/>
      <c r="X3948" s="15"/>
      <c r="Y3948" s="41"/>
      <c r="Z3948" s="41"/>
      <c r="AA3948" s="41"/>
      <c r="AB3948" s="15"/>
      <c r="AC3948" s="15"/>
      <c r="AD3948" s="15"/>
      <c r="AE3948" s="15"/>
      <c r="AF3948" s="15"/>
      <c r="AG3948" s="15"/>
      <c r="AH3948" s="15"/>
      <c r="AI3948" s="15"/>
      <c r="AJ3948" s="15"/>
      <c r="AK3948" s="15"/>
      <c r="AL3948" s="15"/>
      <c r="AM3948" s="15"/>
      <c r="AN3948" s="15"/>
      <c r="AO3948" s="15"/>
      <c r="AP3948" s="15"/>
      <c r="AQ3948" s="15"/>
      <c r="AR3948" s="15"/>
      <c r="AS3948" s="15"/>
      <c r="AT3948" s="15"/>
      <c r="AU3948" s="15"/>
      <c r="AV3948" s="15"/>
      <c r="AW3948" s="15"/>
      <c r="AX3948" s="82"/>
      <c r="AY3948" s="82"/>
      <c r="AZ3948" s="10">
        <v>1</v>
      </c>
      <c r="BA3948" t="s">
        <v>22</v>
      </c>
      <c r="BB3948" t="s">
        <v>23</v>
      </c>
      <c r="BD3948" s="7" t="str">
        <f t="shared" si="122"/>
        <v>6432684557Shopee</v>
      </c>
    </row>
    <row r="3949" spans="2:58" ht="15" customHeight="1" x14ac:dyDescent="0.35">
      <c r="B3949" s="10" t="s">
        <v>17</v>
      </c>
      <c r="C3949" s="10" t="s">
        <v>806</v>
      </c>
      <c r="D3949" s="10" t="s">
        <v>294</v>
      </c>
      <c r="E3949" s="10" t="s">
        <v>295</v>
      </c>
      <c r="F3949" s="10" t="s">
        <v>10428</v>
      </c>
      <c r="G3949" s="137">
        <v>7037728103</v>
      </c>
      <c r="H3949" s="10" t="s">
        <v>12434</v>
      </c>
      <c r="I3949" s="10">
        <v>0</v>
      </c>
      <c r="J3949" s="10" t="s">
        <v>1200</v>
      </c>
      <c r="K3949" s="102" t="s">
        <v>10423</v>
      </c>
      <c r="L3949" s="98">
        <f>IFERROR(VLOOKUP($F3949&amp;$C3949,Sales!$J:$W,9,0),0)</f>
        <v>0</v>
      </c>
      <c r="M3949" s="98">
        <f>IFERROR(VLOOKUP($F3949&amp;$C3949,Sales!$J:$W,10,0),0)</f>
        <v>0</v>
      </c>
      <c r="N3949" s="98">
        <f>IFERROR(VLOOKUP($F3949&amp;$C3949,Sales!$J:$W,11,0),0)</f>
        <v>0</v>
      </c>
      <c r="O3949" s="98">
        <f>IFERROR(VLOOKUP($F3949&amp;$C3949,Sales!$J:$W,12,0),0)</f>
        <v>0</v>
      </c>
      <c r="P3949" s="98">
        <f>IFERROR(VLOOKUP($F3949&amp;$C3949,Sales!$J:$W,13,0),0)</f>
        <v>0</v>
      </c>
      <c r="Q3949" s="98">
        <f>IFERROR(VLOOKUP($F3949&amp;$C3949,Sales!$A:$H,7,0),0)</f>
        <v>0</v>
      </c>
      <c r="R3949" s="41" t="str">
        <f t="shared" si="123"/>
        <v>ERROR</v>
      </c>
      <c r="S3949" s="15"/>
      <c r="T3949" s="15"/>
      <c r="U3949" s="15"/>
      <c r="V3949" s="15"/>
      <c r="W3949" s="15"/>
      <c r="X3949" s="15"/>
      <c r="Y3949" s="41"/>
      <c r="Z3949" s="41"/>
      <c r="AA3949" s="41"/>
      <c r="AB3949" s="15"/>
      <c r="AC3949" s="15"/>
      <c r="AD3949" s="15"/>
      <c r="AE3949" s="15"/>
      <c r="AF3949" s="15"/>
      <c r="AG3949" s="15"/>
      <c r="AH3949" s="15"/>
      <c r="AI3949" s="15"/>
      <c r="AJ3949" s="15"/>
      <c r="AK3949" s="15"/>
      <c r="AL3949" s="15"/>
      <c r="AM3949" s="66"/>
      <c r="AN3949" s="15"/>
      <c r="AO3949" s="15"/>
      <c r="AP3949" s="66"/>
      <c r="AQ3949" s="15"/>
      <c r="AR3949" s="15"/>
      <c r="AS3949" s="15"/>
      <c r="AT3949" s="15"/>
      <c r="AU3949" s="15"/>
      <c r="AV3949" s="15"/>
      <c r="AW3949" s="15"/>
      <c r="AX3949" s="15"/>
      <c r="AY3949" s="15"/>
      <c r="AZ3949" s="10">
        <v>1</v>
      </c>
      <c r="BA3949" t="s">
        <v>22</v>
      </c>
      <c r="BB3949" t="s">
        <v>88</v>
      </c>
      <c r="BD3949" s="7" t="str">
        <f t="shared" si="122"/>
        <v>7037728103Shopee</v>
      </c>
    </row>
    <row r="3950" spans="2:58" ht="15" customHeight="1" x14ac:dyDescent="0.35">
      <c r="B3950" s="10" t="s">
        <v>17</v>
      </c>
      <c r="C3950" s="10" t="s">
        <v>806</v>
      </c>
      <c r="D3950" s="10" t="s">
        <v>294</v>
      </c>
      <c r="E3950" s="10" t="s">
        <v>295</v>
      </c>
      <c r="F3950" s="10" t="s">
        <v>303</v>
      </c>
      <c r="G3950" s="137">
        <v>4637561222</v>
      </c>
      <c r="H3950" s="10" t="s">
        <v>12427</v>
      </c>
      <c r="I3950" s="10" t="s">
        <v>304</v>
      </c>
      <c r="J3950" s="10" t="s">
        <v>1173</v>
      </c>
      <c r="K3950" s="102" t="s">
        <v>10256</v>
      </c>
      <c r="L3950" s="98">
        <f>IFERROR(VLOOKUP($F3950&amp;$C3950,Sales!$J:$W,9,0),0)</f>
        <v>0</v>
      </c>
      <c r="M3950" s="98">
        <f>IFERROR(VLOOKUP($F3950&amp;$C3950,Sales!$J:$W,10,0),0)</f>
        <v>0</v>
      </c>
      <c r="N3950" s="98">
        <f>IFERROR(VLOOKUP($F3950&amp;$C3950,Sales!$J:$W,11,0),0)</f>
        <v>0</v>
      </c>
      <c r="O3950" s="98">
        <f>IFERROR(VLOOKUP($F3950&amp;$C3950,Sales!$J:$W,12,0),0)</f>
        <v>0</v>
      </c>
      <c r="P3950" s="98">
        <f>IFERROR(VLOOKUP($F3950&amp;$C3950,Sales!$J:$W,13,0),0)</f>
        <v>0</v>
      </c>
      <c r="Q3950" s="98">
        <f>IFERROR(VLOOKUP($F3950&amp;$C3950,Sales!$A:$H,7,0),0)</f>
        <v>0</v>
      </c>
      <c r="R3950" s="41" t="str">
        <f t="shared" si="123"/>
        <v>ERROR</v>
      </c>
      <c r="S3950" s="15"/>
      <c r="T3950" s="15"/>
      <c r="U3950" s="15"/>
      <c r="V3950" s="15"/>
      <c r="W3950" s="15"/>
      <c r="X3950" s="15"/>
      <c r="Y3950" s="41"/>
      <c r="Z3950" s="41"/>
      <c r="AA3950" s="41"/>
      <c r="AB3950" s="15"/>
      <c r="AC3950" s="15"/>
      <c r="AD3950" s="15"/>
      <c r="AE3950" s="15"/>
      <c r="AF3950" s="15"/>
      <c r="AG3950" s="15"/>
      <c r="AH3950" s="15"/>
      <c r="AI3950" s="15"/>
      <c r="AJ3950" s="15"/>
      <c r="AK3950" s="15"/>
      <c r="AL3950" s="15"/>
      <c r="AM3950" s="15"/>
      <c r="AN3950" s="15"/>
      <c r="AO3950" s="15"/>
      <c r="AP3950" s="15"/>
      <c r="AQ3950" s="15"/>
      <c r="AR3950" s="15"/>
      <c r="AS3950" s="15"/>
      <c r="AT3950" s="15"/>
      <c r="AU3950" s="15"/>
      <c r="AV3950" s="15"/>
      <c r="AW3950" s="15"/>
      <c r="AX3950" s="82"/>
      <c r="AY3950" s="82"/>
      <c r="AZ3950" s="10">
        <v>1</v>
      </c>
      <c r="BA3950" t="s">
        <v>22</v>
      </c>
      <c r="BB3950" t="s">
        <v>23</v>
      </c>
      <c r="BD3950" s="7" t="str">
        <f t="shared" si="122"/>
        <v>4637561222Shopee</v>
      </c>
    </row>
    <row r="3951" spans="2:58" ht="15" customHeight="1" x14ac:dyDescent="0.35">
      <c r="B3951" s="10" t="s">
        <v>17</v>
      </c>
      <c r="C3951" s="10" t="s">
        <v>806</v>
      </c>
      <c r="D3951" s="10" t="s">
        <v>294</v>
      </c>
      <c r="E3951" s="10" t="s">
        <v>295</v>
      </c>
      <c r="F3951" s="10" t="s">
        <v>377</v>
      </c>
      <c r="G3951" s="137">
        <v>3732781135</v>
      </c>
      <c r="H3951" s="10" t="s">
        <v>12428</v>
      </c>
      <c r="I3951" s="10" t="s">
        <v>378</v>
      </c>
      <c r="J3951" s="10" t="s">
        <v>1175</v>
      </c>
      <c r="K3951" s="105" t="s">
        <v>10224</v>
      </c>
      <c r="L3951" s="98">
        <f>IFERROR(VLOOKUP($F3951&amp;$C3951,Sales!$J:$W,9,0),0)</f>
        <v>0</v>
      </c>
      <c r="M3951" s="98">
        <f>IFERROR(VLOOKUP($F3951&amp;$C3951,Sales!$J:$W,10,0),0)</f>
        <v>0</v>
      </c>
      <c r="N3951" s="98">
        <f>IFERROR(VLOOKUP($F3951&amp;$C3951,Sales!$J:$W,11,0),0)</f>
        <v>0</v>
      </c>
      <c r="O3951" s="98">
        <f>IFERROR(VLOOKUP($F3951&amp;$C3951,Sales!$J:$W,12,0),0)</f>
        <v>0</v>
      </c>
      <c r="P3951" s="98">
        <f>IFERROR(VLOOKUP($F3951&amp;$C3951,Sales!$J:$W,13,0),0)</f>
        <v>0</v>
      </c>
      <c r="Q3951" s="98">
        <f>IFERROR(VLOOKUP($F3951&amp;$C3951,Sales!$A:$H,7,0),0)</f>
        <v>0</v>
      </c>
      <c r="R3951" s="41" t="str">
        <f t="shared" si="123"/>
        <v>ERROR</v>
      </c>
      <c r="S3951" s="15"/>
      <c r="T3951" s="15"/>
      <c r="U3951" s="15"/>
      <c r="V3951" s="15"/>
      <c r="W3951" s="15"/>
      <c r="X3951" s="15"/>
      <c r="Y3951" s="41"/>
      <c r="Z3951" s="41"/>
      <c r="AA3951" s="41"/>
      <c r="AB3951" s="15"/>
      <c r="AC3951" s="15"/>
      <c r="AD3951" s="15"/>
      <c r="AE3951" s="15"/>
      <c r="AF3951" s="15"/>
      <c r="AG3951" s="15"/>
      <c r="AH3951" s="15"/>
      <c r="AI3951" s="15"/>
      <c r="AJ3951" s="15"/>
      <c r="AK3951" s="15"/>
      <c r="AL3951" s="15"/>
      <c r="AM3951" s="15"/>
      <c r="AN3951" s="15"/>
      <c r="AO3951" s="15"/>
      <c r="AP3951" s="15"/>
      <c r="AQ3951" s="15"/>
      <c r="AR3951" s="15"/>
      <c r="AS3951" s="15"/>
      <c r="AT3951" s="15"/>
      <c r="AU3951" s="15"/>
      <c r="AV3951" s="15"/>
      <c r="AW3951" s="15"/>
      <c r="AX3951" s="82"/>
      <c r="AY3951" s="82"/>
      <c r="AZ3951" s="10">
        <v>1</v>
      </c>
      <c r="BA3951" t="s">
        <v>22</v>
      </c>
      <c r="BB3951" t="s">
        <v>23</v>
      </c>
      <c r="BD3951" s="7" t="str">
        <f t="shared" si="122"/>
        <v>3732781135Shopee</v>
      </c>
    </row>
    <row r="3952" spans="2:58" ht="15" customHeight="1" x14ac:dyDescent="0.35">
      <c r="B3952" s="10" t="s">
        <v>17</v>
      </c>
      <c r="C3952" s="10" t="s">
        <v>806</v>
      </c>
      <c r="D3952" s="10" t="s">
        <v>294</v>
      </c>
      <c r="E3952" s="10" t="s">
        <v>295</v>
      </c>
      <c r="F3952" s="10" t="s">
        <v>10428</v>
      </c>
      <c r="G3952" s="137">
        <v>3439529490</v>
      </c>
      <c r="H3952" s="10">
        <v>3439529490</v>
      </c>
      <c r="I3952" s="10">
        <v>0</v>
      </c>
      <c r="J3952" s="10" t="s">
        <v>1137</v>
      </c>
      <c r="K3952" s="102" t="s">
        <v>1138</v>
      </c>
      <c r="L3952" s="98">
        <f>IFERROR(VLOOKUP($F3952&amp;$C3952,Sales!$J:$W,9,0),0)</f>
        <v>0</v>
      </c>
      <c r="M3952" s="98">
        <f>IFERROR(VLOOKUP($F3952&amp;$C3952,Sales!$J:$W,10,0),0)</f>
        <v>0</v>
      </c>
      <c r="N3952" s="98">
        <f>IFERROR(VLOOKUP($F3952&amp;$C3952,Sales!$J:$W,11,0),0)</f>
        <v>0</v>
      </c>
      <c r="O3952" s="98">
        <f>IFERROR(VLOOKUP($F3952&amp;$C3952,Sales!$J:$W,12,0),0)</f>
        <v>0</v>
      </c>
      <c r="P3952" s="98">
        <f>IFERROR(VLOOKUP($F3952&amp;$C3952,Sales!$J:$W,13,0),0)</f>
        <v>0</v>
      </c>
      <c r="Q3952" s="98">
        <f>IFERROR(VLOOKUP($F3952&amp;$C3952,Sales!$A:$H,7,0),0)</f>
        <v>0</v>
      </c>
      <c r="R3952" s="41" t="str">
        <f t="shared" si="123"/>
        <v>ERROR</v>
      </c>
      <c r="S3952" s="15"/>
      <c r="T3952" s="15"/>
      <c r="U3952" s="15"/>
      <c r="V3952" s="15"/>
      <c r="W3952" s="15"/>
      <c r="X3952" s="15"/>
      <c r="Y3952" s="41"/>
      <c r="Z3952" s="41"/>
      <c r="AA3952" s="41"/>
      <c r="AB3952" s="15"/>
      <c r="AC3952" s="15"/>
      <c r="AD3952" s="15"/>
      <c r="AE3952" s="15"/>
      <c r="AF3952" s="15"/>
      <c r="AG3952" s="15"/>
      <c r="AH3952" s="15"/>
      <c r="AI3952" s="15"/>
      <c r="AJ3952" s="15"/>
      <c r="AK3952" s="15"/>
      <c r="AL3952" s="66"/>
      <c r="AM3952" s="66"/>
      <c r="AN3952" s="15"/>
      <c r="AO3952" s="15"/>
      <c r="AP3952" s="15"/>
      <c r="AQ3952" s="15"/>
      <c r="AR3952" s="15"/>
      <c r="AS3952" s="15"/>
      <c r="AT3952" s="15"/>
      <c r="AU3952" s="15"/>
      <c r="AV3952" s="15"/>
      <c r="AW3952" s="15"/>
      <c r="AX3952" s="15"/>
      <c r="AY3952" s="15"/>
      <c r="AZ3952" s="10">
        <v>1</v>
      </c>
      <c r="BA3952" t="s">
        <v>22</v>
      </c>
      <c r="BB3952" t="s">
        <v>88</v>
      </c>
      <c r="BD3952" s="7" t="str">
        <f t="shared" si="122"/>
        <v>3439529490Shopee</v>
      </c>
    </row>
    <row r="3953" spans="2:56" ht="15" customHeight="1" x14ac:dyDescent="0.35">
      <c r="B3953" s="10" t="s">
        <v>17</v>
      </c>
      <c r="C3953" s="10" t="s">
        <v>806</v>
      </c>
      <c r="D3953" s="10" t="s">
        <v>294</v>
      </c>
      <c r="E3953" s="10" t="s">
        <v>295</v>
      </c>
      <c r="F3953" s="10" t="s">
        <v>10428</v>
      </c>
      <c r="G3953" s="137">
        <v>4933795782</v>
      </c>
      <c r="H3953" s="10" t="s">
        <v>12432</v>
      </c>
      <c r="I3953" s="10">
        <v>0</v>
      </c>
      <c r="J3953" s="10" t="s">
        <v>1194</v>
      </c>
      <c r="K3953" s="102" t="s">
        <v>11081</v>
      </c>
      <c r="L3953" s="98">
        <f>IFERROR(VLOOKUP($F3953&amp;$C3953,Sales!$J:$W,9,0),0)</f>
        <v>0</v>
      </c>
      <c r="M3953" s="98">
        <f>IFERROR(VLOOKUP($F3953&amp;$C3953,Sales!$J:$W,10,0),0)</f>
        <v>0</v>
      </c>
      <c r="N3953" s="98">
        <f>IFERROR(VLOOKUP($F3953&amp;$C3953,Sales!$J:$W,11,0),0)</f>
        <v>0</v>
      </c>
      <c r="O3953" s="98">
        <f>IFERROR(VLOOKUP($F3953&amp;$C3953,Sales!$J:$W,12,0),0)</f>
        <v>0</v>
      </c>
      <c r="P3953" s="98">
        <f>IFERROR(VLOOKUP($F3953&amp;$C3953,Sales!$J:$W,13,0),0)</f>
        <v>0</v>
      </c>
      <c r="Q3953" s="98">
        <f>IFERROR(VLOOKUP($F3953&amp;$C3953,Sales!$A:$H,7,0),0)</f>
        <v>0</v>
      </c>
      <c r="R3953" s="41" t="str">
        <f t="shared" si="123"/>
        <v>ERROR</v>
      </c>
      <c r="S3953" s="15"/>
      <c r="T3953" s="15"/>
      <c r="U3953" s="15"/>
      <c r="V3953" s="15"/>
      <c r="W3953" s="15"/>
      <c r="X3953" s="15"/>
      <c r="Y3953" s="41"/>
      <c r="Z3953" s="41"/>
      <c r="AA3953" s="41"/>
      <c r="AB3953" s="15"/>
      <c r="AC3953" s="15"/>
      <c r="AD3953" s="15"/>
      <c r="AE3953" s="15"/>
      <c r="AF3953" s="15"/>
      <c r="AG3953" s="15"/>
      <c r="AH3953" s="15"/>
      <c r="AI3953" s="15"/>
      <c r="AJ3953" s="15"/>
      <c r="AK3953" s="15"/>
      <c r="AL3953" s="15"/>
      <c r="AM3953" s="15"/>
      <c r="AN3953" s="15"/>
      <c r="AO3953" s="15"/>
      <c r="AP3953" s="15"/>
      <c r="AQ3953" s="15"/>
      <c r="AR3953" s="15"/>
      <c r="AS3953" s="15"/>
      <c r="AT3953" s="15"/>
      <c r="AU3953" s="15"/>
      <c r="AV3953" s="15"/>
      <c r="AW3953" s="15"/>
      <c r="AX3953" s="82"/>
      <c r="AY3953" s="82"/>
      <c r="AZ3953" s="10">
        <v>1</v>
      </c>
      <c r="BA3953" t="s">
        <v>22</v>
      </c>
      <c r="BB3953" t="s">
        <v>23</v>
      </c>
      <c r="BD3953" s="7" t="str">
        <f t="shared" si="122"/>
        <v>4933795782Shopee</v>
      </c>
    </row>
    <row r="3954" spans="2:56" ht="15" customHeight="1" x14ac:dyDescent="0.35">
      <c r="B3954" s="10" t="s">
        <v>17</v>
      </c>
      <c r="C3954" s="10" t="s">
        <v>806</v>
      </c>
      <c r="D3954" s="10" t="s">
        <v>294</v>
      </c>
      <c r="E3954" s="10" t="s">
        <v>295</v>
      </c>
      <c r="F3954" s="10" t="s">
        <v>1699</v>
      </c>
      <c r="G3954" s="137">
        <v>4232709285</v>
      </c>
      <c r="H3954" s="10" t="s">
        <v>12433</v>
      </c>
      <c r="I3954" s="10" t="s">
        <v>1700</v>
      </c>
      <c r="J3954" s="10" t="s">
        <v>1199</v>
      </c>
      <c r="K3954" s="102" t="s">
        <v>10240</v>
      </c>
      <c r="L3954" s="98">
        <f>IFERROR(VLOOKUP($F3954&amp;$C3954,Sales!$J:$W,9,0),0)</f>
        <v>0</v>
      </c>
      <c r="M3954" s="98">
        <f>IFERROR(VLOOKUP($F3954&amp;$C3954,Sales!$J:$W,10,0),0)</f>
        <v>0</v>
      </c>
      <c r="N3954" s="98">
        <f>IFERROR(VLOOKUP($F3954&amp;$C3954,Sales!$J:$W,11,0),0)</f>
        <v>0</v>
      </c>
      <c r="O3954" s="98">
        <f>IFERROR(VLOOKUP($F3954&amp;$C3954,Sales!$J:$W,12,0),0)</f>
        <v>0</v>
      </c>
      <c r="P3954" s="98">
        <f>IFERROR(VLOOKUP($F3954&amp;$C3954,Sales!$J:$W,13,0),0)</f>
        <v>0</v>
      </c>
      <c r="Q3954" s="98">
        <f>IFERROR(VLOOKUP($F3954&amp;$C3954,Sales!$A:$H,7,0),0)</f>
        <v>0</v>
      </c>
      <c r="R3954" s="41" t="str">
        <f t="shared" si="123"/>
        <v>ERROR</v>
      </c>
      <c r="S3954" s="15"/>
      <c r="T3954" s="15"/>
      <c r="U3954" s="15"/>
      <c r="V3954" s="15"/>
      <c r="W3954" s="15"/>
      <c r="X3954" s="15"/>
      <c r="Y3954" s="41"/>
      <c r="Z3954" s="41"/>
      <c r="AA3954" s="41"/>
      <c r="AB3954" s="15"/>
      <c r="AC3954" s="15"/>
      <c r="AD3954" s="15"/>
      <c r="AE3954" s="15"/>
      <c r="AF3954" s="15"/>
      <c r="AG3954" s="15"/>
      <c r="AH3954" s="15"/>
      <c r="AI3954" s="15"/>
      <c r="AJ3954" s="15"/>
      <c r="AK3954" s="15"/>
      <c r="AL3954" s="15"/>
      <c r="AM3954" s="15"/>
      <c r="AN3954" s="15"/>
      <c r="AO3954" s="15"/>
      <c r="AP3954" s="15"/>
      <c r="AQ3954" s="15"/>
      <c r="AR3954" s="15"/>
      <c r="AS3954" s="15"/>
      <c r="AT3954" s="15"/>
      <c r="AU3954" s="15"/>
      <c r="AV3954" s="15"/>
      <c r="AW3954" s="15"/>
      <c r="AX3954" s="82"/>
      <c r="AY3954" s="82"/>
      <c r="AZ3954" s="10">
        <v>1</v>
      </c>
      <c r="BA3954" t="s">
        <v>22</v>
      </c>
      <c r="BB3954" t="s">
        <v>23</v>
      </c>
      <c r="BD3954" s="7" t="str">
        <f t="shared" si="122"/>
        <v>4232709285Shopee</v>
      </c>
    </row>
    <row r="3955" spans="2:56" ht="15" customHeight="1" x14ac:dyDescent="0.35">
      <c r="B3955" s="10" t="s">
        <v>17</v>
      </c>
      <c r="C3955" s="10" t="s">
        <v>806</v>
      </c>
      <c r="D3955" s="10" t="s">
        <v>294</v>
      </c>
      <c r="E3955" s="10" t="s">
        <v>295</v>
      </c>
      <c r="F3955" s="10" t="s">
        <v>1190</v>
      </c>
      <c r="G3955" s="137">
        <v>6037727458</v>
      </c>
      <c r="H3955" s="10" t="s">
        <v>12624</v>
      </c>
      <c r="I3955" s="10" t="s">
        <v>1191</v>
      </c>
      <c r="J3955" s="10" t="s">
        <v>1218</v>
      </c>
      <c r="K3955" s="102" t="s">
        <v>10307</v>
      </c>
      <c r="L3955" s="98">
        <f>IFERROR(VLOOKUP($F3955&amp;$C3955,Sales!$J:$W,9,0),0)</f>
        <v>0</v>
      </c>
      <c r="M3955" s="98">
        <f>IFERROR(VLOOKUP($F3955&amp;$C3955,Sales!$J:$W,10,0),0)</f>
        <v>0</v>
      </c>
      <c r="N3955" s="98">
        <f>IFERROR(VLOOKUP($F3955&amp;$C3955,Sales!$J:$W,11,0),0)</f>
        <v>0</v>
      </c>
      <c r="O3955" s="98">
        <f>IFERROR(VLOOKUP($F3955&amp;$C3955,Sales!$J:$W,12,0),0)</f>
        <v>0</v>
      </c>
      <c r="P3955" s="98">
        <f>IFERROR(VLOOKUP($F3955&amp;$C3955,Sales!$J:$W,13,0),0)</f>
        <v>0</v>
      </c>
      <c r="Q3955" s="98">
        <f>IFERROR(VLOOKUP($F3955&amp;$C3955,Sales!$A:$H,7,0),0)</f>
        <v>0</v>
      </c>
      <c r="R3955" s="41" t="str">
        <f t="shared" si="123"/>
        <v>ERROR</v>
      </c>
      <c r="S3955" s="15"/>
      <c r="T3955" s="15"/>
      <c r="U3955" s="15"/>
      <c r="V3955" s="15"/>
      <c r="W3955" s="15"/>
      <c r="X3955" s="15"/>
      <c r="Y3955" s="41"/>
      <c r="Z3955" s="41"/>
      <c r="AA3955" s="41"/>
      <c r="AB3955" s="15"/>
      <c r="AC3955" s="15"/>
      <c r="AD3955" s="15"/>
      <c r="AE3955" s="15"/>
      <c r="AF3955" s="15"/>
      <c r="AG3955" s="15"/>
      <c r="AH3955" s="15"/>
      <c r="AI3955" s="15"/>
      <c r="AJ3955" s="15"/>
      <c r="AK3955" s="15"/>
      <c r="AL3955" s="15"/>
      <c r="AM3955" s="66"/>
      <c r="AN3955" s="15"/>
      <c r="AO3955" s="15"/>
      <c r="AP3955" s="66"/>
      <c r="AQ3955" s="15"/>
      <c r="AR3955" s="15"/>
      <c r="AS3955" s="15"/>
      <c r="AT3955" s="15"/>
      <c r="AU3955" s="15"/>
      <c r="AV3955" s="15"/>
      <c r="AW3955" s="15"/>
      <c r="AX3955" s="15"/>
      <c r="AY3955" s="15"/>
      <c r="AZ3955" s="10">
        <v>1</v>
      </c>
      <c r="BA3955" t="s">
        <v>22</v>
      </c>
      <c r="BB3955" t="s">
        <v>88</v>
      </c>
      <c r="BD3955" s="7" t="str">
        <f t="shared" si="122"/>
        <v>6037727458Shopee</v>
      </c>
    </row>
    <row r="3956" spans="2:56" ht="15" customHeight="1" x14ac:dyDescent="0.35">
      <c r="B3956" s="10" t="s">
        <v>17</v>
      </c>
      <c r="C3956" s="10" t="s">
        <v>806</v>
      </c>
      <c r="D3956" s="10" t="s">
        <v>294</v>
      </c>
      <c r="E3956" s="10" t="s">
        <v>295</v>
      </c>
      <c r="F3956" s="10" t="s">
        <v>1739</v>
      </c>
      <c r="G3956" s="137">
        <v>6333632579</v>
      </c>
      <c r="H3956" s="10" t="s">
        <v>12625</v>
      </c>
      <c r="I3956" s="10" t="s">
        <v>6178</v>
      </c>
      <c r="J3956" s="10" t="s">
        <v>1219</v>
      </c>
      <c r="K3956" s="102" t="s">
        <v>10321</v>
      </c>
      <c r="L3956" s="98">
        <f>IFERROR(VLOOKUP($F3956&amp;$C3956,Sales!$J:$W,9,0),0)</f>
        <v>0</v>
      </c>
      <c r="M3956" s="98">
        <f>IFERROR(VLOOKUP($F3956&amp;$C3956,Sales!$J:$W,10,0),0)</f>
        <v>0</v>
      </c>
      <c r="N3956" s="98">
        <f>IFERROR(VLOOKUP($F3956&amp;$C3956,Sales!$J:$W,11,0),0)</f>
        <v>0</v>
      </c>
      <c r="O3956" s="98">
        <f>IFERROR(VLOOKUP($F3956&amp;$C3956,Sales!$J:$W,12,0),0)</f>
        <v>0</v>
      </c>
      <c r="P3956" s="98">
        <f>IFERROR(VLOOKUP($F3956&amp;$C3956,Sales!$J:$W,13,0),0)</f>
        <v>0</v>
      </c>
      <c r="Q3956" s="98">
        <f>IFERROR(VLOOKUP($F3956&amp;$C3956,Sales!$A:$H,7,0),0)</f>
        <v>0</v>
      </c>
      <c r="R3956" s="41" t="str">
        <f t="shared" si="123"/>
        <v>ERROR</v>
      </c>
      <c r="S3956" s="15"/>
      <c r="T3956" s="15"/>
      <c r="U3956" s="15"/>
      <c r="V3956" s="15"/>
      <c r="W3956" s="15"/>
      <c r="X3956" s="15"/>
      <c r="Y3956" s="41"/>
      <c r="Z3956" s="41"/>
      <c r="AA3956" s="41"/>
      <c r="AB3956" s="15"/>
      <c r="AC3956" s="15"/>
      <c r="AD3956" s="15"/>
      <c r="AE3956" s="15"/>
      <c r="AF3956" s="15"/>
      <c r="AG3956" s="15"/>
      <c r="AH3956" s="15"/>
      <c r="AI3956" s="15"/>
      <c r="AJ3956" s="15"/>
      <c r="AK3956" s="15"/>
      <c r="AL3956" s="15"/>
      <c r="AM3956" s="66"/>
      <c r="AN3956" s="15"/>
      <c r="AO3956" s="15"/>
      <c r="AP3956" s="66"/>
      <c r="AQ3956" s="15"/>
      <c r="AR3956" s="15"/>
      <c r="AS3956" s="15"/>
      <c r="AT3956" s="15"/>
      <c r="AU3956" s="15"/>
      <c r="AV3956" s="15"/>
      <c r="AW3956" s="15"/>
      <c r="AX3956" s="15"/>
      <c r="AY3956" s="15"/>
      <c r="AZ3956" s="10">
        <v>1</v>
      </c>
      <c r="BA3956" t="s">
        <v>22</v>
      </c>
      <c r="BB3956" t="s">
        <v>88</v>
      </c>
      <c r="BD3956" s="7" t="str">
        <f t="shared" ref="BD3956:BD4019" si="124">G3956&amp;C3956</f>
        <v>6333632579Shopee</v>
      </c>
    </row>
    <row r="3957" spans="2:56" ht="15" customHeight="1" x14ac:dyDescent="0.35">
      <c r="B3957" s="10" t="s">
        <v>17</v>
      </c>
      <c r="C3957" s="10" t="s">
        <v>806</v>
      </c>
      <c r="D3957" s="10" t="s">
        <v>294</v>
      </c>
      <c r="E3957" s="10" t="s">
        <v>295</v>
      </c>
      <c r="F3957" s="10" t="s">
        <v>1140</v>
      </c>
      <c r="G3957" s="137">
        <v>2718399720</v>
      </c>
      <c r="H3957" s="10">
        <v>2718399720</v>
      </c>
      <c r="I3957" s="10" t="s">
        <v>1141</v>
      </c>
      <c r="J3957" s="10" t="s">
        <v>3785</v>
      </c>
      <c r="K3957" s="102" t="s">
        <v>1142</v>
      </c>
      <c r="L3957" s="98">
        <f>IFERROR(VLOOKUP($F3957&amp;$C3957,Sales!$J:$W,9,0),0)</f>
        <v>0</v>
      </c>
      <c r="M3957" s="98">
        <f>IFERROR(VLOOKUP($F3957&amp;$C3957,Sales!$J:$W,10,0),0)</f>
        <v>0</v>
      </c>
      <c r="N3957" s="98">
        <f>IFERROR(VLOOKUP($F3957&amp;$C3957,Sales!$J:$W,11,0),0)</f>
        <v>0</v>
      </c>
      <c r="O3957" s="98">
        <f>IFERROR(VLOOKUP($F3957&amp;$C3957,Sales!$J:$W,12,0),0)</f>
        <v>0</v>
      </c>
      <c r="P3957" s="98">
        <f>IFERROR(VLOOKUP($F3957&amp;$C3957,Sales!$J:$W,13,0),0)</f>
        <v>0</v>
      </c>
      <c r="Q3957" s="98">
        <f>IFERROR(VLOOKUP($F3957&amp;$C3957,Sales!$A:$H,7,0),0)</f>
        <v>0</v>
      </c>
      <c r="R3957" s="41" t="str">
        <f t="shared" si="123"/>
        <v>ERROR</v>
      </c>
      <c r="S3957" s="15"/>
      <c r="T3957" s="15"/>
      <c r="U3957" s="15"/>
      <c r="V3957" s="15"/>
      <c r="W3957" s="15"/>
      <c r="X3957" s="15"/>
      <c r="Y3957" s="41"/>
      <c r="Z3957" s="41"/>
      <c r="AA3957" s="41"/>
      <c r="AB3957" s="15"/>
      <c r="AC3957" s="15"/>
      <c r="AD3957" s="15"/>
      <c r="AE3957" s="15"/>
      <c r="AF3957" s="15"/>
      <c r="AG3957" s="15"/>
      <c r="AH3957" s="15"/>
      <c r="AI3957" s="15"/>
      <c r="AJ3957" s="15"/>
      <c r="AK3957" s="15"/>
      <c r="AL3957" s="66"/>
      <c r="AM3957" s="66"/>
      <c r="AN3957" s="15"/>
      <c r="AO3957" s="15"/>
      <c r="AP3957" s="15"/>
      <c r="AQ3957" s="15"/>
      <c r="AR3957" s="15"/>
      <c r="AS3957" s="15"/>
      <c r="AT3957" s="15"/>
      <c r="AU3957" s="15"/>
      <c r="AV3957" s="15"/>
      <c r="AW3957" s="15"/>
      <c r="AX3957" s="15"/>
      <c r="AY3957" s="15"/>
      <c r="AZ3957" s="10">
        <v>1</v>
      </c>
      <c r="BA3957" t="s">
        <v>22</v>
      </c>
      <c r="BB3957" t="s">
        <v>88</v>
      </c>
      <c r="BD3957" s="7" t="str">
        <f t="shared" si="124"/>
        <v>2718399720Shopee</v>
      </c>
    </row>
    <row r="3958" spans="2:56" ht="15" customHeight="1" x14ac:dyDescent="0.35">
      <c r="B3958" s="10" t="s">
        <v>17</v>
      </c>
      <c r="C3958" s="10" t="s">
        <v>806</v>
      </c>
      <c r="D3958" s="10" t="s">
        <v>294</v>
      </c>
      <c r="E3958" s="10" t="s">
        <v>295</v>
      </c>
      <c r="F3958" s="10" t="s">
        <v>10428</v>
      </c>
      <c r="G3958" s="137">
        <v>6733634542</v>
      </c>
      <c r="H3958" s="10" t="s">
        <v>12626</v>
      </c>
      <c r="I3958" s="10">
        <v>0</v>
      </c>
      <c r="J3958" s="10" t="s">
        <v>1221</v>
      </c>
      <c r="K3958" s="102" t="s">
        <v>10321</v>
      </c>
      <c r="L3958" s="98">
        <f>IFERROR(VLOOKUP($F3958&amp;$C3958,Sales!$J:$W,9,0),0)</f>
        <v>0</v>
      </c>
      <c r="M3958" s="98">
        <f>IFERROR(VLOOKUP($F3958&amp;$C3958,Sales!$J:$W,10,0),0)</f>
        <v>0</v>
      </c>
      <c r="N3958" s="98">
        <f>IFERROR(VLOOKUP($F3958&amp;$C3958,Sales!$J:$W,11,0),0)</f>
        <v>0</v>
      </c>
      <c r="O3958" s="98">
        <f>IFERROR(VLOOKUP($F3958&amp;$C3958,Sales!$J:$W,12,0),0)</f>
        <v>0</v>
      </c>
      <c r="P3958" s="98">
        <f>IFERROR(VLOOKUP($F3958&amp;$C3958,Sales!$J:$W,13,0),0)</f>
        <v>0</v>
      </c>
      <c r="Q3958" s="98">
        <f>IFERROR(VLOOKUP($F3958&amp;$C3958,Sales!$A:$H,7,0),0)</f>
        <v>0</v>
      </c>
      <c r="R3958" s="41" t="str">
        <f t="shared" si="123"/>
        <v>ERROR</v>
      </c>
      <c r="S3958" s="15"/>
      <c r="T3958" s="15"/>
      <c r="U3958" s="15"/>
      <c r="V3958" s="15"/>
      <c r="W3958" s="15"/>
      <c r="X3958" s="15"/>
      <c r="Y3958" s="41"/>
      <c r="Z3958" s="41"/>
      <c r="AA3958" s="41"/>
      <c r="AB3958" s="15"/>
      <c r="AC3958" s="15"/>
      <c r="AD3958" s="15"/>
      <c r="AE3958" s="15"/>
      <c r="AF3958" s="15"/>
      <c r="AG3958" s="15"/>
      <c r="AH3958" s="15"/>
      <c r="AI3958" s="15"/>
      <c r="AJ3958" s="15"/>
      <c r="AK3958" s="15"/>
      <c r="AL3958" s="15"/>
      <c r="AM3958" s="66"/>
      <c r="AN3958" s="15"/>
      <c r="AO3958" s="15"/>
      <c r="AP3958" s="66"/>
      <c r="AQ3958" s="15"/>
      <c r="AR3958" s="15"/>
      <c r="AS3958" s="15"/>
      <c r="AT3958" s="15"/>
      <c r="AU3958" s="15"/>
      <c r="AV3958" s="15"/>
      <c r="AW3958" s="15"/>
      <c r="AX3958" s="15"/>
      <c r="AY3958" s="15"/>
      <c r="AZ3958" s="10">
        <v>1</v>
      </c>
      <c r="BA3958" t="s">
        <v>22</v>
      </c>
      <c r="BB3958" t="s">
        <v>88</v>
      </c>
      <c r="BD3958" s="7" t="str">
        <f t="shared" si="124"/>
        <v>6733634542Shopee</v>
      </c>
    </row>
    <row r="3959" spans="2:56" ht="15" customHeight="1" x14ac:dyDescent="0.35">
      <c r="B3959" s="10" t="s">
        <v>17</v>
      </c>
      <c r="C3959" s="10" t="s">
        <v>806</v>
      </c>
      <c r="D3959" s="10" t="s">
        <v>294</v>
      </c>
      <c r="E3959" s="10" t="s">
        <v>295</v>
      </c>
      <c r="F3959" s="10" t="s">
        <v>1742</v>
      </c>
      <c r="G3959" s="137">
        <v>6433634503</v>
      </c>
      <c r="H3959" s="10" t="s">
        <v>12627</v>
      </c>
      <c r="I3959" s="10" t="s">
        <v>6180</v>
      </c>
      <c r="J3959" s="10" t="s">
        <v>1223</v>
      </c>
      <c r="K3959" s="102" t="s">
        <v>10287</v>
      </c>
      <c r="L3959" s="98">
        <f>IFERROR(VLOOKUP($F3959&amp;$C3959,Sales!$J:$W,9,0),0)</f>
        <v>0</v>
      </c>
      <c r="M3959" s="98">
        <f>IFERROR(VLOOKUP($F3959&amp;$C3959,Sales!$J:$W,10,0),0)</f>
        <v>0</v>
      </c>
      <c r="N3959" s="98">
        <f>IFERROR(VLOOKUP($F3959&amp;$C3959,Sales!$J:$W,11,0),0)</f>
        <v>0</v>
      </c>
      <c r="O3959" s="98">
        <f>IFERROR(VLOOKUP($F3959&amp;$C3959,Sales!$J:$W,12,0),0)</f>
        <v>0</v>
      </c>
      <c r="P3959" s="98">
        <f>IFERROR(VLOOKUP($F3959&amp;$C3959,Sales!$J:$W,13,0),0)</f>
        <v>0</v>
      </c>
      <c r="Q3959" s="98">
        <f>IFERROR(VLOOKUP($F3959&amp;$C3959,Sales!$A:$H,7,0),0)</f>
        <v>0</v>
      </c>
      <c r="R3959" s="41" t="str">
        <f t="shared" si="123"/>
        <v>ERROR</v>
      </c>
      <c r="S3959" s="15"/>
      <c r="T3959" s="15"/>
      <c r="U3959" s="15"/>
      <c r="V3959" s="15"/>
      <c r="W3959" s="15"/>
      <c r="X3959" s="15"/>
      <c r="Y3959" s="41"/>
      <c r="Z3959" s="41"/>
      <c r="AA3959" s="41"/>
      <c r="AB3959" s="15"/>
      <c r="AC3959" s="15"/>
      <c r="AD3959" s="15"/>
      <c r="AE3959" s="15"/>
      <c r="AF3959" s="15"/>
      <c r="AG3959" s="15"/>
      <c r="AH3959" s="15"/>
      <c r="AI3959" s="15"/>
      <c r="AJ3959" s="15"/>
      <c r="AK3959" s="15"/>
      <c r="AL3959" s="15"/>
      <c r="AM3959" s="66"/>
      <c r="AN3959" s="15"/>
      <c r="AO3959" s="15"/>
      <c r="AP3959" s="66"/>
      <c r="AQ3959" s="15"/>
      <c r="AR3959" s="15"/>
      <c r="AS3959" s="15"/>
      <c r="AT3959" s="15"/>
      <c r="AU3959" s="15"/>
      <c r="AV3959" s="15"/>
      <c r="AW3959" s="15"/>
      <c r="AX3959" s="15"/>
      <c r="AY3959" s="15"/>
      <c r="AZ3959" s="10">
        <v>1</v>
      </c>
      <c r="BA3959" t="s">
        <v>22</v>
      </c>
      <c r="BB3959" t="s">
        <v>88</v>
      </c>
      <c r="BD3959" s="7" t="str">
        <f t="shared" si="124"/>
        <v>6433634503Shopee</v>
      </c>
    </row>
    <row r="3960" spans="2:56" ht="15" customHeight="1" x14ac:dyDescent="0.35">
      <c r="B3960" s="10" t="s">
        <v>17</v>
      </c>
      <c r="C3960" s="10" t="s">
        <v>806</v>
      </c>
      <c r="D3960" s="10" t="s">
        <v>294</v>
      </c>
      <c r="E3960" s="10" t="s">
        <v>295</v>
      </c>
      <c r="F3960" s="10" t="s">
        <v>10428</v>
      </c>
      <c r="G3960" s="137">
        <v>3542302938</v>
      </c>
      <c r="H3960" s="10" t="s">
        <v>12435</v>
      </c>
      <c r="I3960" s="10">
        <v>0</v>
      </c>
      <c r="J3960" s="10" t="s">
        <v>1201</v>
      </c>
      <c r="K3960" s="102" t="s">
        <v>10217</v>
      </c>
      <c r="L3960" s="98">
        <f>IFERROR(VLOOKUP($F3960&amp;$C3960,Sales!$J:$W,9,0),0)</f>
        <v>0</v>
      </c>
      <c r="M3960" s="98">
        <f>IFERROR(VLOOKUP($F3960&amp;$C3960,Sales!$J:$W,10,0),0)</f>
        <v>0</v>
      </c>
      <c r="N3960" s="98">
        <f>IFERROR(VLOOKUP($F3960&amp;$C3960,Sales!$J:$W,11,0),0)</f>
        <v>0</v>
      </c>
      <c r="O3960" s="98">
        <f>IFERROR(VLOOKUP($F3960&amp;$C3960,Sales!$J:$W,12,0),0)</f>
        <v>0</v>
      </c>
      <c r="P3960" s="98">
        <f>IFERROR(VLOOKUP($F3960&amp;$C3960,Sales!$J:$W,13,0),0)</f>
        <v>0</v>
      </c>
      <c r="Q3960" s="98">
        <f>IFERROR(VLOOKUP($F3960&amp;$C3960,Sales!$A:$H,7,0),0)</f>
        <v>0</v>
      </c>
      <c r="R3960" s="41" t="str">
        <f t="shared" si="123"/>
        <v>ERROR</v>
      </c>
      <c r="S3960" s="15"/>
      <c r="T3960" s="15"/>
      <c r="U3960" s="15"/>
      <c r="V3960" s="15"/>
      <c r="W3960" s="15"/>
      <c r="X3960" s="15"/>
      <c r="Y3960" s="41"/>
      <c r="Z3960" s="41"/>
      <c r="AA3960" s="41"/>
      <c r="AB3960" s="15"/>
      <c r="AC3960" s="15"/>
      <c r="AD3960" s="15"/>
      <c r="AE3960" s="15"/>
      <c r="AF3960" s="15"/>
      <c r="AG3960" s="15"/>
      <c r="AH3960" s="15"/>
      <c r="AI3960" s="15"/>
      <c r="AJ3960" s="15"/>
      <c r="AK3960" s="15"/>
      <c r="AL3960" s="15"/>
      <c r="AM3960" s="15"/>
      <c r="AN3960" s="15"/>
      <c r="AO3960" s="15"/>
      <c r="AP3960" s="15"/>
      <c r="AQ3960" s="15"/>
      <c r="AR3960" s="15"/>
      <c r="AS3960" s="15"/>
      <c r="AT3960" s="15"/>
      <c r="AU3960" s="15"/>
      <c r="AV3960" s="15"/>
      <c r="AW3960" s="15"/>
      <c r="AX3960" s="82"/>
      <c r="AY3960" s="82"/>
      <c r="AZ3960" s="10">
        <v>1</v>
      </c>
      <c r="BA3960" t="s">
        <v>22</v>
      </c>
      <c r="BB3960" t="s">
        <v>23</v>
      </c>
      <c r="BD3960" s="7" t="str">
        <f t="shared" si="124"/>
        <v>3542302938Shopee</v>
      </c>
    </row>
    <row r="3961" spans="2:56" ht="15" customHeight="1" x14ac:dyDescent="0.35">
      <c r="B3961" s="10" t="s">
        <v>17</v>
      </c>
      <c r="C3961" s="10" t="s">
        <v>806</v>
      </c>
      <c r="D3961" s="10" t="s">
        <v>294</v>
      </c>
      <c r="E3961" s="10" t="s">
        <v>295</v>
      </c>
      <c r="F3961" s="10" t="s">
        <v>2516</v>
      </c>
      <c r="G3961" s="137">
        <v>3157316187</v>
      </c>
      <c r="H3961" s="10" t="s">
        <v>12436</v>
      </c>
      <c r="I3961" s="10" t="s">
        <v>6167</v>
      </c>
      <c r="J3961" s="10" t="s">
        <v>1210</v>
      </c>
      <c r="K3961" s="105" t="s">
        <v>10203</v>
      </c>
      <c r="L3961" s="98">
        <f>IFERROR(VLOOKUP($F3961&amp;$C3961,Sales!$J:$W,9,0),0)</f>
        <v>0</v>
      </c>
      <c r="M3961" s="98">
        <f>IFERROR(VLOOKUP($F3961&amp;$C3961,Sales!$J:$W,10,0),0)</f>
        <v>0</v>
      </c>
      <c r="N3961" s="98">
        <f>IFERROR(VLOOKUP($F3961&amp;$C3961,Sales!$J:$W,11,0),0)</f>
        <v>0</v>
      </c>
      <c r="O3961" s="98">
        <f>IFERROR(VLOOKUP($F3961&amp;$C3961,Sales!$J:$W,12,0),0)</f>
        <v>0</v>
      </c>
      <c r="P3961" s="98">
        <f>IFERROR(VLOOKUP($F3961&amp;$C3961,Sales!$J:$W,13,0),0)</f>
        <v>0</v>
      </c>
      <c r="Q3961" s="98">
        <f>IFERROR(VLOOKUP($F3961&amp;$C3961,Sales!$A:$H,7,0),0)</f>
        <v>0</v>
      </c>
      <c r="R3961" s="41" t="str">
        <f t="shared" si="123"/>
        <v>ERROR</v>
      </c>
      <c r="S3961" s="15"/>
      <c r="T3961" s="15"/>
      <c r="U3961" s="15"/>
      <c r="V3961" s="15"/>
      <c r="W3961" s="15"/>
      <c r="X3961" s="15"/>
      <c r="Y3961" s="41"/>
      <c r="Z3961" s="41"/>
      <c r="AA3961" s="41"/>
      <c r="AB3961" s="15"/>
      <c r="AC3961" s="15"/>
      <c r="AD3961" s="15"/>
      <c r="AE3961" s="15"/>
      <c r="AF3961" s="15"/>
      <c r="AG3961" s="15"/>
      <c r="AH3961" s="15"/>
      <c r="AI3961" s="15"/>
      <c r="AJ3961" s="15"/>
      <c r="AK3961" s="15"/>
      <c r="AL3961" s="15"/>
      <c r="AM3961" s="15"/>
      <c r="AN3961" s="15"/>
      <c r="AO3961" s="15"/>
      <c r="AP3961" s="15"/>
      <c r="AQ3961" s="15"/>
      <c r="AR3961" s="15"/>
      <c r="AS3961" s="15"/>
      <c r="AT3961" s="15"/>
      <c r="AU3961" s="15"/>
      <c r="AV3961" s="15"/>
      <c r="AW3961" s="15"/>
      <c r="AX3961" s="82"/>
      <c r="AY3961" s="82"/>
      <c r="AZ3961" s="10">
        <v>1</v>
      </c>
      <c r="BA3961" t="s">
        <v>22</v>
      </c>
      <c r="BB3961" t="s">
        <v>23</v>
      </c>
      <c r="BD3961" s="7" t="str">
        <f t="shared" si="124"/>
        <v>3157316187Shopee</v>
      </c>
    </row>
    <row r="3962" spans="2:56" ht="15" customHeight="1" x14ac:dyDescent="0.35">
      <c r="B3962" s="10" t="s">
        <v>17</v>
      </c>
      <c r="C3962" s="10" t="s">
        <v>806</v>
      </c>
      <c r="D3962" s="10" t="s">
        <v>294</v>
      </c>
      <c r="E3962" s="10" t="s">
        <v>295</v>
      </c>
      <c r="F3962" s="10" t="s">
        <v>6168</v>
      </c>
      <c r="G3962" s="137">
        <v>6444707431</v>
      </c>
      <c r="H3962" s="10" t="s">
        <v>12437</v>
      </c>
      <c r="I3962" s="10" t="s">
        <v>6169</v>
      </c>
      <c r="J3962" s="10" t="s">
        <v>1212</v>
      </c>
      <c r="K3962" s="105" t="s">
        <v>10326</v>
      </c>
      <c r="L3962" s="98">
        <f>IFERROR(VLOOKUP($F3962&amp;$C3962,Sales!$J:$W,9,0),0)</f>
        <v>0</v>
      </c>
      <c r="M3962" s="98">
        <f>IFERROR(VLOOKUP($F3962&amp;$C3962,Sales!$J:$W,10,0),0)</f>
        <v>0</v>
      </c>
      <c r="N3962" s="98">
        <f>IFERROR(VLOOKUP($F3962&amp;$C3962,Sales!$J:$W,11,0),0)</f>
        <v>0</v>
      </c>
      <c r="O3962" s="98">
        <f>IFERROR(VLOOKUP($F3962&amp;$C3962,Sales!$J:$W,12,0),0)</f>
        <v>0</v>
      </c>
      <c r="P3962" s="98">
        <f>IFERROR(VLOOKUP($F3962&amp;$C3962,Sales!$J:$W,13,0),0)</f>
        <v>0</v>
      </c>
      <c r="Q3962" s="98">
        <f>IFERROR(VLOOKUP($F3962&amp;$C3962,Sales!$A:$H,7,0),0)</f>
        <v>0</v>
      </c>
      <c r="R3962" s="41" t="str">
        <f t="shared" si="123"/>
        <v>ERROR</v>
      </c>
      <c r="S3962" s="15"/>
      <c r="T3962" s="15"/>
      <c r="U3962" s="15"/>
      <c r="V3962" s="15"/>
      <c r="W3962" s="15"/>
      <c r="X3962" s="15"/>
      <c r="Y3962" s="41"/>
      <c r="Z3962" s="41"/>
      <c r="AA3962" s="41"/>
      <c r="AB3962" s="15"/>
      <c r="AC3962" s="15"/>
      <c r="AD3962" s="15"/>
      <c r="AE3962" s="15"/>
      <c r="AF3962" s="15"/>
      <c r="AG3962" s="15"/>
      <c r="AH3962" s="15"/>
      <c r="AI3962" s="15"/>
      <c r="AJ3962" s="15"/>
      <c r="AK3962" s="15"/>
      <c r="AL3962" s="15"/>
      <c r="AM3962" s="15"/>
      <c r="AN3962" s="15"/>
      <c r="AO3962" s="15"/>
      <c r="AP3962" s="15"/>
      <c r="AQ3962" s="15"/>
      <c r="AR3962" s="15"/>
      <c r="AS3962" s="15"/>
      <c r="AT3962" s="15"/>
      <c r="AU3962" s="15"/>
      <c r="AV3962" s="15"/>
      <c r="AW3962" s="15"/>
      <c r="AX3962" s="82"/>
      <c r="AY3962" s="82"/>
      <c r="AZ3962" s="10">
        <v>1</v>
      </c>
      <c r="BA3962" t="s">
        <v>22</v>
      </c>
      <c r="BB3962" t="s">
        <v>23</v>
      </c>
      <c r="BD3962" s="7" t="str">
        <f t="shared" si="124"/>
        <v>6444707431Shopee</v>
      </c>
    </row>
    <row r="3963" spans="2:56" ht="15" customHeight="1" x14ac:dyDescent="0.35">
      <c r="B3963" s="10" t="s">
        <v>17</v>
      </c>
      <c r="C3963" s="10" t="s">
        <v>806</v>
      </c>
      <c r="D3963" s="10" t="s">
        <v>294</v>
      </c>
      <c r="E3963" s="10" t="s">
        <v>295</v>
      </c>
      <c r="F3963" s="10" t="s">
        <v>2653</v>
      </c>
      <c r="G3963" s="137">
        <v>6044712180</v>
      </c>
      <c r="H3963" s="10" t="s">
        <v>12438</v>
      </c>
      <c r="I3963" s="10" t="s">
        <v>6170</v>
      </c>
      <c r="J3963" s="10" t="s">
        <v>1214</v>
      </c>
      <c r="K3963" s="102" t="s">
        <v>10308</v>
      </c>
      <c r="L3963" s="98">
        <f>IFERROR(VLOOKUP($F3963&amp;$C3963,Sales!$J:$W,9,0),0)</f>
        <v>0</v>
      </c>
      <c r="M3963" s="98">
        <f>IFERROR(VLOOKUP($F3963&amp;$C3963,Sales!$J:$W,10,0),0)</f>
        <v>0</v>
      </c>
      <c r="N3963" s="98">
        <f>IFERROR(VLOOKUP($F3963&amp;$C3963,Sales!$J:$W,11,0),0)</f>
        <v>0</v>
      </c>
      <c r="O3963" s="98">
        <f>IFERROR(VLOOKUP($F3963&amp;$C3963,Sales!$J:$W,12,0),0)</f>
        <v>0</v>
      </c>
      <c r="P3963" s="98">
        <f>IFERROR(VLOOKUP($F3963&amp;$C3963,Sales!$J:$W,13,0),0)</f>
        <v>0</v>
      </c>
      <c r="Q3963" s="98">
        <f>IFERROR(VLOOKUP($F3963&amp;$C3963,Sales!$A:$H,7,0),0)</f>
        <v>0</v>
      </c>
      <c r="R3963" s="41" t="str">
        <f t="shared" si="123"/>
        <v>ERROR</v>
      </c>
      <c r="S3963" s="15"/>
      <c r="T3963" s="15"/>
      <c r="U3963" s="15"/>
      <c r="V3963" s="15"/>
      <c r="W3963" s="15"/>
      <c r="X3963" s="15"/>
      <c r="Y3963" s="41"/>
      <c r="Z3963" s="41"/>
      <c r="AA3963" s="41"/>
      <c r="AB3963" s="15"/>
      <c r="AC3963" s="15"/>
      <c r="AD3963" s="15"/>
      <c r="AE3963" s="15"/>
      <c r="AF3963" s="15"/>
      <c r="AG3963" s="15"/>
      <c r="AH3963" s="15"/>
      <c r="AI3963" s="15"/>
      <c r="AJ3963" s="15"/>
      <c r="AK3963" s="15"/>
      <c r="AL3963" s="15"/>
      <c r="AM3963" s="15"/>
      <c r="AN3963" s="15"/>
      <c r="AO3963" s="15"/>
      <c r="AP3963" s="15"/>
      <c r="AQ3963" s="15"/>
      <c r="AR3963" s="15"/>
      <c r="AS3963" s="15"/>
      <c r="AT3963" s="15"/>
      <c r="AU3963" s="15"/>
      <c r="AV3963" s="15"/>
      <c r="AW3963" s="15"/>
      <c r="AX3963" s="82"/>
      <c r="AY3963" s="82"/>
      <c r="AZ3963" s="10">
        <v>1</v>
      </c>
      <c r="BA3963" t="s">
        <v>22</v>
      </c>
      <c r="BB3963" t="s">
        <v>23</v>
      </c>
      <c r="BD3963" s="7" t="str">
        <f t="shared" si="124"/>
        <v>6044712180Shopee</v>
      </c>
    </row>
    <row r="3964" spans="2:56" ht="15" customHeight="1" x14ac:dyDescent="0.35">
      <c r="B3964" s="10" t="s">
        <v>17</v>
      </c>
      <c r="C3964" s="10" t="s">
        <v>806</v>
      </c>
      <c r="D3964" s="10" t="s">
        <v>294</v>
      </c>
      <c r="E3964" s="10" t="s">
        <v>295</v>
      </c>
      <c r="F3964" s="10" t="s">
        <v>10428</v>
      </c>
      <c r="G3964" s="137">
        <v>7539432219</v>
      </c>
      <c r="H3964" s="10">
        <v>7539432219</v>
      </c>
      <c r="I3964" s="10">
        <v>0</v>
      </c>
      <c r="J3964" t="s">
        <v>4069</v>
      </c>
      <c r="K3964" s="102" t="s">
        <v>2943</v>
      </c>
      <c r="L3964" s="98">
        <f>IFERROR(VLOOKUP($F3964&amp;$C3964,Sales!$J:$W,9,0),0)</f>
        <v>0</v>
      </c>
      <c r="M3964" s="98">
        <f>IFERROR(VLOOKUP($F3964&amp;$C3964,Sales!$J:$W,10,0),0)</f>
        <v>0</v>
      </c>
      <c r="N3964" s="98">
        <f>IFERROR(VLOOKUP($F3964&amp;$C3964,Sales!$J:$W,11,0),0)</f>
        <v>0</v>
      </c>
      <c r="O3964" s="98">
        <f>IFERROR(VLOOKUP($F3964&amp;$C3964,Sales!$J:$W,12,0),0)</f>
        <v>0</v>
      </c>
      <c r="P3964" s="98">
        <f>IFERROR(VLOOKUP($F3964&amp;$C3964,Sales!$J:$W,13,0),0)</f>
        <v>0</v>
      </c>
      <c r="Q3964" s="98">
        <f>IFERROR(VLOOKUP($F3964&amp;$C3964,Sales!$A:$H,7,0),0)</f>
        <v>0</v>
      </c>
      <c r="R3964" s="41" t="str">
        <f t="shared" si="123"/>
        <v>ERROR</v>
      </c>
      <c r="S3964" s="15"/>
      <c r="T3964" s="15"/>
      <c r="U3964" s="15"/>
      <c r="V3964" s="15"/>
      <c r="W3964" s="15"/>
      <c r="X3964" s="15"/>
      <c r="Y3964" s="41"/>
      <c r="Z3964" s="41"/>
      <c r="AA3964" s="41"/>
      <c r="AB3964" s="15"/>
      <c r="AC3964" s="15"/>
      <c r="AD3964" s="15"/>
      <c r="AE3964" s="15"/>
      <c r="AF3964" s="15"/>
      <c r="AG3964" s="15"/>
      <c r="AH3964" s="15"/>
      <c r="AI3964" s="15"/>
      <c r="AJ3964" s="15"/>
      <c r="AK3964" s="15"/>
      <c r="AL3964" s="15"/>
      <c r="AM3964" s="15"/>
      <c r="AN3964" s="15"/>
      <c r="AO3964" s="15"/>
      <c r="AP3964" s="15"/>
      <c r="AQ3964" s="15"/>
      <c r="AR3964" s="15"/>
      <c r="AS3964" s="15"/>
      <c r="AT3964" s="15"/>
      <c r="AU3964" s="15"/>
      <c r="AV3964" s="15"/>
      <c r="AW3964" s="15"/>
      <c r="AX3964" s="82"/>
      <c r="AY3964" s="82"/>
      <c r="AZ3964" s="10">
        <v>1</v>
      </c>
      <c r="BA3964" t="s">
        <v>22</v>
      </c>
      <c r="BB3964" t="s">
        <v>23</v>
      </c>
      <c r="BD3964" s="7" t="str">
        <f t="shared" si="124"/>
        <v>7539432219Shopee</v>
      </c>
    </row>
    <row r="3965" spans="2:56" ht="15" customHeight="1" x14ac:dyDescent="0.35">
      <c r="B3965" s="10" t="s">
        <v>17</v>
      </c>
      <c r="C3965" s="10" t="s">
        <v>806</v>
      </c>
      <c r="D3965" s="10" t="s">
        <v>294</v>
      </c>
      <c r="E3965" s="10" t="s">
        <v>295</v>
      </c>
      <c r="F3965" s="10" t="s">
        <v>6054</v>
      </c>
      <c r="G3965" s="137">
        <v>9646202813</v>
      </c>
      <c r="H3965" s="10" t="s">
        <v>12142</v>
      </c>
      <c r="I3965" s="111">
        <v>4902430856935</v>
      </c>
      <c r="J3965" s="10" t="s">
        <v>5855</v>
      </c>
      <c r="K3965" s="102" t="s">
        <v>5812</v>
      </c>
      <c r="L3965" s="98">
        <f>IFERROR(VLOOKUP($F3965&amp;$C3965,Sales!$J:$W,9,0),0)</f>
        <v>0</v>
      </c>
      <c r="M3965" s="98">
        <f>IFERROR(VLOOKUP($F3965&amp;$C3965,Sales!$J:$W,10,0),0)</f>
        <v>0</v>
      </c>
      <c r="N3965" s="98">
        <f>IFERROR(VLOOKUP($F3965&amp;$C3965,Sales!$J:$W,11,0),0)</f>
        <v>0</v>
      </c>
      <c r="O3965" s="98">
        <f>IFERROR(VLOOKUP($F3965&amp;$C3965,Sales!$J:$W,12,0),0)</f>
        <v>0</v>
      </c>
      <c r="P3965" s="98">
        <f>IFERROR(VLOOKUP($F3965&amp;$C3965,Sales!$J:$W,13,0),0)</f>
        <v>0</v>
      </c>
      <c r="Q3965" s="98">
        <f>IFERROR(VLOOKUP($F3965&amp;$C3965,Sales!$A:$H,7,0),0)</f>
        <v>0</v>
      </c>
      <c r="R3965" s="41" t="str">
        <f t="shared" si="123"/>
        <v>ERROR</v>
      </c>
      <c r="S3965" s="15"/>
      <c r="T3965" s="15"/>
      <c r="U3965" s="15"/>
      <c r="V3965" s="15"/>
      <c r="W3965" s="15"/>
      <c r="X3965" s="15"/>
      <c r="Y3965" s="41"/>
      <c r="Z3965" s="41"/>
      <c r="AA3965" s="41"/>
      <c r="AB3965" s="15"/>
      <c r="AC3965" s="15"/>
      <c r="AD3965" s="15"/>
      <c r="AE3965" s="15"/>
      <c r="AF3965" s="15"/>
      <c r="AG3965" s="15"/>
      <c r="AH3965" s="15"/>
      <c r="AI3965" s="15"/>
      <c r="AJ3965" s="15"/>
      <c r="AK3965" s="15"/>
      <c r="AL3965" s="15"/>
      <c r="AM3965" s="15"/>
      <c r="AN3965" s="15"/>
      <c r="AO3965" s="15"/>
      <c r="AP3965" s="15"/>
      <c r="AQ3965" s="15"/>
      <c r="AR3965" s="15"/>
      <c r="AS3965" s="15"/>
      <c r="AT3965" s="15"/>
      <c r="AU3965" s="15"/>
      <c r="AV3965" s="15"/>
      <c r="AW3965" s="15"/>
      <c r="AX3965" s="82"/>
      <c r="AY3965" s="82"/>
      <c r="AZ3965" s="10">
        <v>1</v>
      </c>
      <c r="BA3965" t="s">
        <v>22</v>
      </c>
      <c r="BB3965" t="s">
        <v>23</v>
      </c>
      <c r="BD3965" s="7" t="str">
        <f t="shared" si="124"/>
        <v>9646202813Shopee</v>
      </c>
    </row>
    <row r="3966" spans="2:56" ht="15" customHeight="1" x14ac:dyDescent="0.35">
      <c r="B3966" s="10" t="s">
        <v>17</v>
      </c>
      <c r="C3966" s="10" t="s">
        <v>806</v>
      </c>
      <c r="D3966" s="10" t="s">
        <v>294</v>
      </c>
      <c r="E3966" s="10" t="s">
        <v>295</v>
      </c>
      <c r="F3966" s="10" t="s">
        <v>1155</v>
      </c>
      <c r="G3966" s="137">
        <v>2718399718</v>
      </c>
      <c r="H3966" s="10">
        <v>2718399718</v>
      </c>
      <c r="I3966" s="10" t="s">
        <v>1156</v>
      </c>
      <c r="J3966" s="10" t="s">
        <v>3802</v>
      </c>
      <c r="K3966" s="102" t="s">
        <v>1157</v>
      </c>
      <c r="L3966" s="98">
        <f>IFERROR(VLOOKUP($F3966&amp;$C3966,Sales!$J:$W,9,0),0)</f>
        <v>0</v>
      </c>
      <c r="M3966" s="98">
        <f>IFERROR(VLOOKUP($F3966&amp;$C3966,Sales!$J:$W,10,0),0)</f>
        <v>0</v>
      </c>
      <c r="N3966" s="98">
        <f>IFERROR(VLOOKUP($F3966&amp;$C3966,Sales!$J:$W,11,0),0)</f>
        <v>0</v>
      </c>
      <c r="O3966" s="98">
        <f>IFERROR(VLOOKUP($F3966&amp;$C3966,Sales!$J:$W,12,0),0)</f>
        <v>0</v>
      </c>
      <c r="P3966" s="98">
        <f>IFERROR(VLOOKUP($F3966&amp;$C3966,Sales!$J:$W,13,0),0)</f>
        <v>0</v>
      </c>
      <c r="Q3966" s="98">
        <f>IFERROR(VLOOKUP($F3966&amp;$C3966,Sales!$A:$H,7,0),0)</f>
        <v>0</v>
      </c>
      <c r="R3966" s="41" t="str">
        <f t="shared" si="123"/>
        <v>ERROR</v>
      </c>
      <c r="S3966" s="15"/>
      <c r="T3966" s="15"/>
      <c r="U3966" s="15"/>
      <c r="V3966" s="15"/>
      <c r="W3966" s="15"/>
      <c r="X3966" s="15"/>
      <c r="Y3966" s="41"/>
      <c r="Z3966" s="41"/>
      <c r="AA3966" s="41"/>
      <c r="AB3966" s="15"/>
      <c r="AC3966" s="15"/>
      <c r="AD3966" s="15"/>
      <c r="AE3966" s="15"/>
      <c r="AF3966" s="15"/>
      <c r="AG3966" s="15"/>
      <c r="AH3966" s="15"/>
      <c r="AI3966" s="15"/>
      <c r="AJ3966" s="15"/>
      <c r="AK3966" s="15"/>
      <c r="AL3966" s="66"/>
      <c r="AM3966" s="66"/>
      <c r="AN3966" s="15"/>
      <c r="AO3966" s="15"/>
      <c r="AP3966" s="15"/>
      <c r="AQ3966" s="15"/>
      <c r="AR3966" s="15"/>
      <c r="AS3966" s="15"/>
      <c r="AT3966" s="15"/>
      <c r="AU3966" s="15"/>
      <c r="AV3966" s="15"/>
      <c r="AW3966" s="15"/>
      <c r="AX3966" s="15"/>
      <c r="AY3966" s="15"/>
      <c r="AZ3966" s="10">
        <v>1</v>
      </c>
      <c r="BA3966" t="s">
        <v>22</v>
      </c>
      <c r="BB3966" t="s">
        <v>88</v>
      </c>
      <c r="BD3966" s="7" t="str">
        <f t="shared" si="124"/>
        <v>2718399718Shopee</v>
      </c>
    </row>
    <row r="3967" spans="2:56" ht="15" customHeight="1" x14ac:dyDescent="0.35">
      <c r="B3967" s="10" t="s">
        <v>17</v>
      </c>
      <c r="C3967" s="10" t="s">
        <v>806</v>
      </c>
      <c r="D3967" s="10" t="s">
        <v>294</v>
      </c>
      <c r="E3967" s="10" t="s">
        <v>295</v>
      </c>
      <c r="F3967" s="10" t="s">
        <v>2451</v>
      </c>
      <c r="G3967" s="137">
        <v>7832639107</v>
      </c>
      <c r="H3967" s="10" t="s">
        <v>12628</v>
      </c>
      <c r="I3967" s="10" t="s">
        <v>19021</v>
      </c>
      <c r="J3967" s="10" t="s">
        <v>3803</v>
      </c>
      <c r="K3967" s="102" t="s">
        <v>1158</v>
      </c>
      <c r="L3967" s="98">
        <f>IFERROR(VLOOKUP($F3967&amp;$C3967,Sales!$J:$W,9,0),0)</f>
        <v>0</v>
      </c>
      <c r="M3967" s="98">
        <f>IFERROR(VLOOKUP($F3967&amp;$C3967,Sales!$J:$W,10,0),0)</f>
        <v>0</v>
      </c>
      <c r="N3967" s="98">
        <f>IFERROR(VLOOKUP($F3967&amp;$C3967,Sales!$J:$W,11,0),0)</f>
        <v>0</v>
      </c>
      <c r="O3967" s="98">
        <f>IFERROR(VLOOKUP($F3967&amp;$C3967,Sales!$J:$W,12,0),0)</f>
        <v>0</v>
      </c>
      <c r="P3967" s="98">
        <f>IFERROR(VLOOKUP($F3967&amp;$C3967,Sales!$J:$W,13,0),0)</f>
        <v>0</v>
      </c>
      <c r="Q3967" s="98">
        <f>IFERROR(VLOOKUP($F3967&amp;$C3967,Sales!$A:$H,7,0),0)</f>
        <v>0</v>
      </c>
      <c r="R3967" s="41" t="str">
        <f t="shared" si="123"/>
        <v>ERROR</v>
      </c>
      <c r="S3967" s="15"/>
      <c r="T3967" s="15"/>
      <c r="U3967" s="15"/>
      <c r="V3967" s="15"/>
      <c r="W3967" s="15"/>
      <c r="X3967" s="15"/>
      <c r="Y3967" s="41"/>
      <c r="Z3967" s="41"/>
      <c r="AA3967" s="41"/>
      <c r="AB3967" s="15"/>
      <c r="AC3967" s="15"/>
      <c r="AD3967" s="15"/>
      <c r="AE3967" s="15"/>
      <c r="AF3967" s="15"/>
      <c r="AG3967" s="15"/>
      <c r="AH3967" s="15"/>
      <c r="AI3967" s="15"/>
      <c r="AJ3967" s="15"/>
      <c r="AK3967" s="15"/>
      <c r="AL3967" s="66"/>
      <c r="AM3967" s="66"/>
      <c r="AN3967" s="15"/>
      <c r="AO3967" s="15"/>
      <c r="AP3967" s="15"/>
      <c r="AQ3967" s="15"/>
      <c r="AR3967" s="15"/>
      <c r="AS3967" s="15"/>
      <c r="AT3967" s="15"/>
      <c r="AU3967" s="15"/>
      <c r="AV3967" s="15"/>
      <c r="AW3967" s="15"/>
      <c r="AX3967" s="15"/>
      <c r="AY3967" s="15"/>
      <c r="AZ3967" s="10">
        <v>1</v>
      </c>
      <c r="BA3967" t="s">
        <v>22</v>
      </c>
      <c r="BB3967" t="s">
        <v>88</v>
      </c>
      <c r="BD3967" s="7" t="str">
        <f t="shared" si="124"/>
        <v>7832639107Shopee</v>
      </c>
    </row>
    <row r="3968" spans="2:56" ht="15" customHeight="1" x14ac:dyDescent="0.35">
      <c r="B3968" s="10" t="s">
        <v>17</v>
      </c>
      <c r="C3968" s="10" t="s">
        <v>806</v>
      </c>
      <c r="D3968" s="10" t="s">
        <v>455</v>
      </c>
      <c r="E3968" s="10" t="s">
        <v>456</v>
      </c>
      <c r="F3968" s="10" t="s">
        <v>1262</v>
      </c>
      <c r="G3968" s="137">
        <v>118286745</v>
      </c>
      <c r="H3968" s="10" t="s">
        <v>12090</v>
      </c>
      <c r="I3968" s="10" t="s">
        <v>1263</v>
      </c>
      <c r="J3968" s="10" t="s">
        <v>3830</v>
      </c>
      <c r="K3968" s="102" t="s">
        <v>3163</v>
      </c>
      <c r="L3968" s="98">
        <f>IFERROR(VLOOKUP($F3968&amp;$C3968,Sales!$J:$W,9,0),0)</f>
        <v>0</v>
      </c>
      <c r="M3968" s="98">
        <f>IFERROR(VLOOKUP($F3968&amp;$C3968,Sales!$J:$W,10,0),0)</f>
        <v>0</v>
      </c>
      <c r="N3968" s="98">
        <f>IFERROR(VLOOKUP($F3968&amp;$C3968,Sales!$J:$W,11,0),0)</f>
        <v>0</v>
      </c>
      <c r="O3968" s="98">
        <f>IFERROR(VLOOKUP($F3968&amp;$C3968,Sales!$J:$W,12,0),0)</f>
        <v>0</v>
      </c>
      <c r="P3968" s="98">
        <f>IFERROR(VLOOKUP($F3968&amp;$C3968,Sales!$J:$W,13,0),0)</f>
        <v>0</v>
      </c>
      <c r="Q3968" s="98">
        <f>IFERROR(VLOOKUP($F3968&amp;$C3968,Sales!$A:$H,7,0),0)</f>
        <v>0</v>
      </c>
      <c r="R3968" s="41" t="str">
        <f t="shared" si="123"/>
        <v>ERROR</v>
      </c>
      <c r="S3968" s="15"/>
      <c r="T3968" s="15"/>
      <c r="U3968" s="15"/>
      <c r="V3968" s="15"/>
      <c r="W3968" s="15"/>
      <c r="X3968" s="15"/>
      <c r="Y3968" s="41"/>
      <c r="Z3968" s="41"/>
      <c r="AA3968" s="41"/>
      <c r="AB3968" s="15"/>
      <c r="AC3968" s="15"/>
      <c r="AD3968" s="15"/>
      <c r="AE3968" s="15"/>
      <c r="AF3968" s="15"/>
      <c r="AG3968" s="15"/>
      <c r="AH3968" s="15"/>
      <c r="AI3968" s="15"/>
      <c r="AJ3968" s="15"/>
      <c r="AK3968" s="15"/>
      <c r="AL3968" s="15"/>
      <c r="AM3968" s="66"/>
      <c r="AN3968" s="15"/>
      <c r="AO3968" s="15"/>
      <c r="AP3968" s="66"/>
      <c r="AQ3968" s="15"/>
      <c r="AR3968" s="15"/>
      <c r="AS3968" s="66"/>
      <c r="AT3968" s="15"/>
      <c r="AU3968" s="15"/>
      <c r="AV3968" s="15"/>
      <c r="AW3968" s="15"/>
      <c r="AX3968" s="15"/>
      <c r="AY3968" s="15"/>
      <c r="AZ3968" s="10">
        <v>1</v>
      </c>
      <c r="BA3968" t="s">
        <v>22</v>
      </c>
      <c r="BB3968" t="s">
        <v>88</v>
      </c>
      <c r="BD3968" s="7" t="str">
        <f t="shared" si="124"/>
        <v>118286745Shopee</v>
      </c>
    </row>
    <row r="3969" spans="2:56" ht="15" customHeight="1" x14ac:dyDescent="0.35">
      <c r="B3969" s="10" t="s">
        <v>17</v>
      </c>
      <c r="C3969" s="10" t="s">
        <v>806</v>
      </c>
      <c r="D3969" s="10" t="s">
        <v>294</v>
      </c>
      <c r="E3969" s="10" t="s">
        <v>295</v>
      </c>
      <c r="F3969" s="10" t="s">
        <v>1160</v>
      </c>
      <c r="G3969" s="137">
        <v>3704830856</v>
      </c>
      <c r="H3969" s="10">
        <v>3704830856</v>
      </c>
      <c r="I3969" s="10" t="s">
        <v>1161</v>
      </c>
      <c r="J3969" s="10" t="s">
        <v>3808</v>
      </c>
      <c r="K3969" s="102" t="s">
        <v>1162</v>
      </c>
      <c r="L3969" s="98">
        <f>IFERROR(VLOOKUP($F3969&amp;$C3969,Sales!$J:$W,9,0),0)</f>
        <v>0</v>
      </c>
      <c r="M3969" s="98">
        <f>IFERROR(VLOOKUP($F3969&amp;$C3969,Sales!$J:$W,10,0),0)</f>
        <v>0</v>
      </c>
      <c r="N3969" s="98">
        <f>IFERROR(VLOOKUP($F3969&amp;$C3969,Sales!$J:$W,11,0),0)</f>
        <v>0</v>
      </c>
      <c r="O3969" s="98">
        <f>IFERROR(VLOOKUP($F3969&amp;$C3969,Sales!$J:$W,12,0),0)</f>
        <v>0</v>
      </c>
      <c r="P3969" s="98">
        <f>IFERROR(VLOOKUP($F3969&amp;$C3969,Sales!$J:$W,13,0),0)</f>
        <v>0</v>
      </c>
      <c r="Q3969" s="98">
        <f>IFERROR(VLOOKUP($F3969&amp;$C3969,Sales!$A:$H,7,0),0)</f>
        <v>0</v>
      </c>
      <c r="R3969" s="41" t="str">
        <f t="shared" si="123"/>
        <v>ERROR</v>
      </c>
      <c r="S3969" s="15"/>
      <c r="T3969" s="15"/>
      <c r="U3969" s="15"/>
      <c r="V3969" s="15"/>
      <c r="W3969" s="15"/>
      <c r="X3969" s="15"/>
      <c r="Y3969" s="41"/>
      <c r="Z3969" s="41"/>
      <c r="AA3969" s="41"/>
      <c r="AB3969" s="15"/>
      <c r="AC3969" s="15"/>
      <c r="AD3969" s="15"/>
      <c r="AE3969" s="15"/>
      <c r="AF3969" s="15"/>
      <c r="AG3969" s="15"/>
      <c r="AH3969" s="15"/>
      <c r="AI3969" s="15"/>
      <c r="AJ3969" s="15"/>
      <c r="AK3969" s="15"/>
      <c r="AL3969" s="66"/>
      <c r="AM3969" s="66"/>
      <c r="AN3969" s="15"/>
      <c r="AO3969" s="15"/>
      <c r="AP3969" s="15"/>
      <c r="AQ3969" s="15"/>
      <c r="AR3969" s="15"/>
      <c r="AS3969" s="15"/>
      <c r="AT3969" s="15"/>
      <c r="AU3969" s="15"/>
      <c r="AV3969" s="15"/>
      <c r="AW3969" s="15"/>
      <c r="AX3969" s="15"/>
      <c r="AY3969" s="15"/>
      <c r="AZ3969" s="10">
        <v>1</v>
      </c>
      <c r="BA3969" t="s">
        <v>22</v>
      </c>
      <c r="BB3969" t="s">
        <v>88</v>
      </c>
      <c r="BD3969" s="7" t="str">
        <f t="shared" si="124"/>
        <v>3704830856Shopee</v>
      </c>
    </row>
    <row r="3970" spans="2:56" ht="15" customHeight="1" x14ac:dyDescent="0.35">
      <c r="B3970" s="10" t="s">
        <v>17</v>
      </c>
      <c r="C3970" s="10" t="s">
        <v>806</v>
      </c>
      <c r="D3970" s="10" t="s">
        <v>455</v>
      </c>
      <c r="E3970" s="10" t="s">
        <v>456</v>
      </c>
      <c r="F3970" s="10" t="s">
        <v>483</v>
      </c>
      <c r="G3970" s="137">
        <v>82208658</v>
      </c>
      <c r="H3970" s="10" t="s">
        <v>12091</v>
      </c>
      <c r="I3970" s="10" t="s">
        <v>484</v>
      </c>
      <c r="J3970" s="10" t="s">
        <v>3831</v>
      </c>
      <c r="K3970" s="102" t="s">
        <v>11100</v>
      </c>
      <c r="L3970" s="98">
        <f>IFERROR(VLOOKUP($F3970&amp;$C3970,Sales!$J:$W,9,0),0)</f>
        <v>0</v>
      </c>
      <c r="M3970" s="98">
        <f>IFERROR(VLOOKUP($F3970&amp;$C3970,Sales!$J:$W,10,0),0)</f>
        <v>0</v>
      </c>
      <c r="N3970" s="98">
        <f>IFERROR(VLOOKUP($F3970&amp;$C3970,Sales!$J:$W,11,0),0)</f>
        <v>0</v>
      </c>
      <c r="O3970" s="98">
        <f>IFERROR(VLOOKUP($F3970&amp;$C3970,Sales!$J:$W,12,0),0)</f>
        <v>0</v>
      </c>
      <c r="P3970" s="98">
        <f>IFERROR(VLOOKUP($F3970&amp;$C3970,Sales!$J:$W,13,0),0)</f>
        <v>0</v>
      </c>
      <c r="Q3970" s="98">
        <f>IFERROR(VLOOKUP($F3970&amp;$C3970,Sales!$A:$H,7,0),0)</f>
        <v>0</v>
      </c>
      <c r="R3970" s="41" t="str">
        <f t="shared" si="123"/>
        <v>ERROR</v>
      </c>
      <c r="S3970" s="15"/>
      <c r="T3970" s="15"/>
      <c r="U3970" s="15"/>
      <c r="V3970" s="15"/>
      <c r="W3970" s="15"/>
      <c r="X3970" s="15"/>
      <c r="Y3970" s="41"/>
      <c r="Z3970" s="41"/>
      <c r="AA3970" s="41"/>
      <c r="AB3970" s="15"/>
      <c r="AC3970" s="15"/>
      <c r="AD3970" s="15"/>
      <c r="AE3970" s="15"/>
      <c r="AF3970" s="15"/>
      <c r="AG3970" s="15"/>
      <c r="AH3970" s="15"/>
      <c r="AI3970" s="15"/>
      <c r="AJ3970" s="15"/>
      <c r="AK3970" s="15"/>
      <c r="AL3970" s="15"/>
      <c r="AM3970" s="66"/>
      <c r="AN3970" s="15"/>
      <c r="AO3970" s="15"/>
      <c r="AP3970" s="66"/>
      <c r="AQ3970" s="15"/>
      <c r="AR3970" s="15"/>
      <c r="AS3970" s="66"/>
      <c r="AT3970" s="15"/>
      <c r="AU3970" s="15"/>
      <c r="AV3970" s="15"/>
      <c r="AW3970" s="15"/>
      <c r="AX3970" s="15"/>
      <c r="AY3970" s="15"/>
      <c r="AZ3970" s="10">
        <v>1</v>
      </c>
      <c r="BA3970" t="s">
        <v>22</v>
      </c>
      <c r="BB3970" t="s">
        <v>88</v>
      </c>
      <c r="BD3970" s="7" t="str">
        <f t="shared" si="124"/>
        <v>82208658Shopee</v>
      </c>
    </row>
    <row r="3971" spans="2:56" ht="15" customHeight="1" x14ac:dyDescent="0.35">
      <c r="B3971" s="10" t="s">
        <v>17</v>
      </c>
      <c r="C3971" s="10" t="s">
        <v>806</v>
      </c>
      <c r="D3971" s="10" t="s">
        <v>455</v>
      </c>
      <c r="E3971" s="10" t="s">
        <v>456</v>
      </c>
      <c r="F3971" s="10" t="s">
        <v>457</v>
      </c>
      <c r="G3971" s="137">
        <v>82208665</v>
      </c>
      <c r="H3971" s="10" t="s">
        <v>12092</v>
      </c>
      <c r="I3971" s="10" t="s">
        <v>458</v>
      </c>
      <c r="J3971" s="10" t="s">
        <v>3832</v>
      </c>
      <c r="K3971" s="102" t="s">
        <v>11101</v>
      </c>
      <c r="L3971" s="98">
        <f>IFERROR(VLOOKUP($F3971&amp;$C3971,Sales!$J:$W,9,0),0)</f>
        <v>0</v>
      </c>
      <c r="M3971" s="98">
        <f>IFERROR(VLOOKUP($F3971&amp;$C3971,Sales!$J:$W,10,0),0)</f>
        <v>0</v>
      </c>
      <c r="N3971" s="98">
        <f>IFERROR(VLOOKUP($F3971&amp;$C3971,Sales!$J:$W,11,0),0)</f>
        <v>0</v>
      </c>
      <c r="O3971" s="98">
        <f>IFERROR(VLOOKUP($F3971&amp;$C3971,Sales!$J:$W,12,0),0)</f>
        <v>0</v>
      </c>
      <c r="P3971" s="98">
        <f>IFERROR(VLOOKUP($F3971&amp;$C3971,Sales!$J:$W,13,0),0)</f>
        <v>0</v>
      </c>
      <c r="Q3971" s="98">
        <f>IFERROR(VLOOKUP($F3971&amp;$C3971,Sales!$A:$H,7,0),0)</f>
        <v>0</v>
      </c>
      <c r="R3971" s="41" t="str">
        <f t="shared" si="123"/>
        <v>ERROR</v>
      </c>
      <c r="S3971" s="15"/>
      <c r="T3971" s="15"/>
      <c r="U3971" s="15"/>
      <c r="V3971" s="15"/>
      <c r="W3971" s="15"/>
      <c r="X3971" s="15"/>
      <c r="Y3971" s="41"/>
      <c r="Z3971" s="41"/>
      <c r="AA3971" s="41"/>
      <c r="AB3971" s="15"/>
      <c r="AC3971" s="15"/>
      <c r="AD3971" s="15"/>
      <c r="AE3971" s="15"/>
      <c r="AF3971" s="15"/>
      <c r="AG3971" s="15"/>
      <c r="AH3971" s="15"/>
      <c r="AI3971" s="15"/>
      <c r="AJ3971" s="15"/>
      <c r="AK3971" s="15"/>
      <c r="AL3971" s="15"/>
      <c r="AM3971" s="66"/>
      <c r="AN3971" s="15"/>
      <c r="AO3971" s="15"/>
      <c r="AP3971" s="66"/>
      <c r="AQ3971" s="15"/>
      <c r="AR3971" s="15"/>
      <c r="AS3971" s="66"/>
      <c r="AT3971" s="15"/>
      <c r="AU3971" s="15"/>
      <c r="AV3971" s="15"/>
      <c r="AW3971" s="15"/>
      <c r="AX3971" s="15"/>
      <c r="AY3971" s="15"/>
      <c r="AZ3971" s="10">
        <v>1</v>
      </c>
      <c r="BA3971" t="s">
        <v>22</v>
      </c>
      <c r="BB3971" t="s">
        <v>88</v>
      </c>
      <c r="BD3971" s="7" t="str">
        <f t="shared" si="124"/>
        <v>82208665Shopee</v>
      </c>
    </row>
    <row r="3972" spans="2:56" ht="15" customHeight="1" x14ac:dyDescent="0.35">
      <c r="B3972" s="10" t="s">
        <v>17</v>
      </c>
      <c r="C3972" s="10" t="s">
        <v>806</v>
      </c>
      <c r="D3972" s="10" t="s">
        <v>455</v>
      </c>
      <c r="E3972" s="10" t="s">
        <v>456</v>
      </c>
      <c r="F3972" s="10" t="s">
        <v>521</v>
      </c>
      <c r="G3972" s="137">
        <v>4733640593</v>
      </c>
      <c r="H3972" s="10" t="s">
        <v>12573</v>
      </c>
      <c r="I3972" s="10" t="s">
        <v>522</v>
      </c>
      <c r="J3972" s="10" t="s">
        <v>4035</v>
      </c>
      <c r="K3972" s="102" t="s">
        <v>11102</v>
      </c>
      <c r="L3972" s="98">
        <f>IFERROR(VLOOKUP($F3972&amp;$C3972,Sales!$J:$W,9,0),0)</f>
        <v>0</v>
      </c>
      <c r="M3972" s="98">
        <f>IFERROR(VLOOKUP($F3972&amp;$C3972,Sales!$J:$W,10,0),0)</f>
        <v>0</v>
      </c>
      <c r="N3972" s="98">
        <f>IFERROR(VLOOKUP($F3972&amp;$C3972,Sales!$J:$W,11,0),0)</f>
        <v>0</v>
      </c>
      <c r="O3972" s="98">
        <f>IFERROR(VLOOKUP($F3972&amp;$C3972,Sales!$J:$W,12,0),0)</f>
        <v>0</v>
      </c>
      <c r="P3972" s="98">
        <f>IFERROR(VLOOKUP($F3972&amp;$C3972,Sales!$J:$W,13,0),0)</f>
        <v>0</v>
      </c>
      <c r="Q3972" s="98">
        <f>IFERROR(VLOOKUP($F3972&amp;$C3972,Sales!$A:$H,7,0),0)</f>
        <v>0</v>
      </c>
      <c r="R3972" s="41" t="str">
        <f t="shared" si="123"/>
        <v>ERROR</v>
      </c>
      <c r="S3972" s="15"/>
      <c r="T3972" s="15"/>
      <c r="U3972" s="15"/>
      <c r="V3972" s="15"/>
      <c r="W3972" s="15"/>
      <c r="X3972" s="15"/>
      <c r="Y3972" s="41"/>
      <c r="Z3972" s="41"/>
      <c r="AA3972" s="41"/>
      <c r="AB3972" s="15"/>
      <c r="AC3972" s="15"/>
      <c r="AD3972" s="15"/>
      <c r="AE3972" s="15"/>
      <c r="AF3972" s="15"/>
      <c r="AG3972" s="15"/>
      <c r="AH3972" s="15"/>
      <c r="AI3972" s="15"/>
      <c r="AJ3972" s="15"/>
      <c r="AK3972" s="15"/>
      <c r="AL3972" s="15"/>
      <c r="AM3972" s="66"/>
      <c r="AN3972" s="15"/>
      <c r="AO3972" s="15"/>
      <c r="AP3972" s="66"/>
      <c r="AQ3972" s="15"/>
      <c r="AR3972" s="15"/>
      <c r="AS3972" s="66"/>
      <c r="AT3972" s="15"/>
      <c r="AU3972" s="15"/>
      <c r="AV3972" s="15"/>
      <c r="AW3972" s="15"/>
      <c r="AX3972" s="15"/>
      <c r="AY3972" s="15"/>
      <c r="AZ3972" s="10">
        <v>1</v>
      </c>
      <c r="BA3972" t="s">
        <v>22</v>
      </c>
      <c r="BB3972" t="s">
        <v>88</v>
      </c>
      <c r="BD3972" s="7" t="str">
        <f t="shared" si="124"/>
        <v>4733640593Shopee</v>
      </c>
    </row>
    <row r="3973" spans="2:56" ht="15" customHeight="1" x14ac:dyDescent="0.35">
      <c r="B3973" s="10" t="s">
        <v>17</v>
      </c>
      <c r="C3973" s="10" t="s">
        <v>806</v>
      </c>
      <c r="D3973" s="10" t="s">
        <v>455</v>
      </c>
      <c r="E3973" s="10" t="s">
        <v>456</v>
      </c>
      <c r="F3973" s="10" t="s">
        <v>464</v>
      </c>
      <c r="G3973" s="137">
        <v>82208654</v>
      </c>
      <c r="H3973" s="10" t="s">
        <v>12093</v>
      </c>
      <c r="I3973" s="10" t="s">
        <v>465</v>
      </c>
      <c r="J3973" s="10" t="s">
        <v>3833</v>
      </c>
      <c r="K3973" s="102" t="s">
        <v>11103</v>
      </c>
      <c r="L3973" s="98">
        <f>IFERROR(VLOOKUP($F3973&amp;$C3973,Sales!$J:$W,9,0),0)</f>
        <v>0</v>
      </c>
      <c r="M3973" s="98">
        <f>IFERROR(VLOOKUP($F3973&amp;$C3973,Sales!$J:$W,10,0),0)</f>
        <v>0</v>
      </c>
      <c r="N3973" s="98">
        <f>IFERROR(VLOOKUP($F3973&amp;$C3973,Sales!$J:$W,11,0),0)</f>
        <v>0</v>
      </c>
      <c r="O3973" s="98">
        <f>IFERROR(VLOOKUP($F3973&amp;$C3973,Sales!$J:$W,12,0),0)</f>
        <v>0</v>
      </c>
      <c r="P3973" s="98">
        <f>IFERROR(VLOOKUP($F3973&amp;$C3973,Sales!$J:$W,13,0),0)</f>
        <v>0</v>
      </c>
      <c r="Q3973" s="98">
        <f>IFERROR(VLOOKUP($F3973&amp;$C3973,Sales!$A:$H,7,0),0)</f>
        <v>0</v>
      </c>
      <c r="R3973" s="41" t="str">
        <f t="shared" ref="R3973:R4036" si="125">IFERROR(AVERAGE($S3973:$AW3973),"ERROR")</f>
        <v>ERROR</v>
      </c>
      <c r="S3973" s="15"/>
      <c r="T3973" s="15"/>
      <c r="U3973" s="15"/>
      <c r="V3973" s="15"/>
      <c r="W3973" s="15"/>
      <c r="X3973" s="15"/>
      <c r="Y3973" s="41"/>
      <c r="Z3973" s="41"/>
      <c r="AA3973" s="41"/>
      <c r="AB3973" s="15"/>
      <c r="AC3973" s="15"/>
      <c r="AD3973" s="15"/>
      <c r="AE3973" s="15"/>
      <c r="AF3973" s="15"/>
      <c r="AG3973" s="15"/>
      <c r="AH3973" s="15"/>
      <c r="AI3973" s="15"/>
      <c r="AJ3973" s="15"/>
      <c r="AK3973" s="15"/>
      <c r="AL3973" s="15"/>
      <c r="AM3973" s="66"/>
      <c r="AN3973" s="15"/>
      <c r="AO3973" s="15"/>
      <c r="AP3973" s="66"/>
      <c r="AQ3973" s="15"/>
      <c r="AR3973" s="15"/>
      <c r="AS3973" s="66"/>
      <c r="AT3973" s="15"/>
      <c r="AU3973" s="15"/>
      <c r="AV3973" s="15"/>
      <c r="AW3973" s="15"/>
      <c r="AX3973" s="15"/>
      <c r="AY3973" s="15"/>
      <c r="AZ3973" s="10">
        <v>1</v>
      </c>
      <c r="BA3973" t="s">
        <v>22</v>
      </c>
      <c r="BB3973" t="s">
        <v>88</v>
      </c>
      <c r="BD3973" s="7" t="str">
        <f t="shared" si="124"/>
        <v>82208654Shopee</v>
      </c>
    </row>
    <row r="3974" spans="2:56" ht="15" customHeight="1" x14ac:dyDescent="0.35">
      <c r="B3974" s="10" t="s">
        <v>17</v>
      </c>
      <c r="C3974" s="10" t="s">
        <v>806</v>
      </c>
      <c r="D3974" s="10" t="s">
        <v>455</v>
      </c>
      <c r="E3974" s="10" t="s">
        <v>456</v>
      </c>
      <c r="F3974" s="10" t="s">
        <v>513</v>
      </c>
      <c r="G3974" s="137">
        <v>6132758127</v>
      </c>
      <c r="H3974" s="10" t="s">
        <v>12574</v>
      </c>
      <c r="I3974" s="10" t="s">
        <v>514</v>
      </c>
      <c r="J3974" s="10" t="s">
        <v>4057</v>
      </c>
      <c r="K3974" s="102" t="s">
        <v>10159</v>
      </c>
      <c r="L3974" s="98">
        <f>IFERROR(VLOOKUP($F3974&amp;$C3974,Sales!$J:$W,9,0),0)</f>
        <v>0</v>
      </c>
      <c r="M3974" s="98">
        <f>IFERROR(VLOOKUP($F3974&amp;$C3974,Sales!$J:$W,10,0),0)</f>
        <v>0</v>
      </c>
      <c r="N3974" s="98">
        <f>IFERROR(VLOOKUP($F3974&amp;$C3974,Sales!$J:$W,11,0),0)</f>
        <v>0</v>
      </c>
      <c r="O3974" s="98">
        <f>IFERROR(VLOOKUP($F3974&amp;$C3974,Sales!$J:$W,12,0),0)</f>
        <v>0</v>
      </c>
      <c r="P3974" s="98">
        <f>IFERROR(VLOOKUP($F3974&amp;$C3974,Sales!$J:$W,13,0),0)</f>
        <v>0</v>
      </c>
      <c r="Q3974" s="98">
        <f>IFERROR(VLOOKUP($F3974&amp;$C3974,Sales!$A:$H,7,0),0)</f>
        <v>0</v>
      </c>
      <c r="R3974" s="41" t="str">
        <f t="shared" si="125"/>
        <v>ERROR</v>
      </c>
      <c r="S3974" s="15"/>
      <c r="T3974" s="15"/>
      <c r="U3974" s="15"/>
      <c r="V3974" s="15"/>
      <c r="W3974" s="15"/>
      <c r="X3974" s="15"/>
      <c r="Y3974" s="41"/>
      <c r="Z3974" s="41"/>
      <c r="AA3974" s="41"/>
      <c r="AB3974" s="15"/>
      <c r="AC3974" s="15"/>
      <c r="AD3974" s="15"/>
      <c r="AE3974" s="15"/>
      <c r="AF3974" s="15"/>
      <c r="AG3974" s="15"/>
      <c r="AH3974" s="15"/>
      <c r="AI3974" s="15"/>
      <c r="AJ3974" s="15"/>
      <c r="AK3974" s="15"/>
      <c r="AL3974" s="15"/>
      <c r="AM3974" s="66"/>
      <c r="AN3974" s="15"/>
      <c r="AO3974" s="15"/>
      <c r="AP3974" s="66"/>
      <c r="AQ3974" s="15"/>
      <c r="AR3974" s="15"/>
      <c r="AS3974" s="66"/>
      <c r="AT3974" s="15"/>
      <c r="AU3974" s="15"/>
      <c r="AV3974" s="15"/>
      <c r="AW3974" s="15"/>
      <c r="AX3974" s="15"/>
      <c r="AY3974" s="15"/>
      <c r="AZ3974" s="10">
        <v>1</v>
      </c>
      <c r="BA3974" t="s">
        <v>22</v>
      </c>
      <c r="BB3974" t="s">
        <v>88</v>
      </c>
      <c r="BD3974" s="7" t="str">
        <f t="shared" si="124"/>
        <v>6132758127Shopee</v>
      </c>
    </row>
    <row r="3975" spans="2:56" ht="15" customHeight="1" x14ac:dyDescent="0.35">
      <c r="B3975" s="10" t="s">
        <v>17</v>
      </c>
      <c r="C3975" s="10" t="s">
        <v>806</v>
      </c>
      <c r="D3975" s="10" t="s">
        <v>455</v>
      </c>
      <c r="E3975" s="10" t="s">
        <v>456</v>
      </c>
      <c r="F3975" s="10" t="s">
        <v>517</v>
      </c>
      <c r="G3975" s="137">
        <v>7932763566</v>
      </c>
      <c r="H3975" s="10" t="s">
        <v>12575</v>
      </c>
      <c r="I3975" s="10" t="s">
        <v>518</v>
      </c>
      <c r="J3975" s="10" t="s">
        <v>1265</v>
      </c>
      <c r="K3975" s="102" t="s">
        <v>10390</v>
      </c>
      <c r="L3975" s="98">
        <f>IFERROR(VLOOKUP($F3975&amp;$C3975,Sales!$J:$W,9,0),0)</f>
        <v>0</v>
      </c>
      <c r="M3975" s="98">
        <f>IFERROR(VLOOKUP($F3975&amp;$C3975,Sales!$J:$W,10,0),0)</f>
        <v>0</v>
      </c>
      <c r="N3975" s="98">
        <f>IFERROR(VLOOKUP($F3975&amp;$C3975,Sales!$J:$W,11,0),0)</f>
        <v>0</v>
      </c>
      <c r="O3975" s="98">
        <f>IFERROR(VLOOKUP($F3975&amp;$C3975,Sales!$J:$W,12,0),0)</f>
        <v>0</v>
      </c>
      <c r="P3975" s="98">
        <f>IFERROR(VLOOKUP($F3975&amp;$C3975,Sales!$J:$W,13,0),0)</f>
        <v>0</v>
      </c>
      <c r="Q3975" s="98">
        <f>IFERROR(VLOOKUP($F3975&amp;$C3975,Sales!$A:$H,7,0),0)</f>
        <v>0</v>
      </c>
      <c r="R3975" s="41" t="str">
        <f t="shared" si="125"/>
        <v>ERROR</v>
      </c>
      <c r="S3975" s="15"/>
      <c r="T3975" s="15"/>
      <c r="U3975" s="15"/>
      <c r="V3975" s="15"/>
      <c r="W3975" s="15"/>
      <c r="X3975" s="15"/>
      <c r="Y3975" s="41"/>
      <c r="Z3975" s="41"/>
      <c r="AA3975" s="41"/>
      <c r="AB3975" s="15"/>
      <c r="AC3975" s="15"/>
      <c r="AD3975" s="15"/>
      <c r="AE3975" s="15"/>
      <c r="AF3975" s="15"/>
      <c r="AG3975" s="15"/>
      <c r="AH3975" s="15"/>
      <c r="AI3975" s="15"/>
      <c r="AJ3975" s="15"/>
      <c r="AK3975" s="15"/>
      <c r="AL3975" s="15"/>
      <c r="AM3975" s="66"/>
      <c r="AN3975" s="15"/>
      <c r="AO3975" s="15"/>
      <c r="AP3975" s="66"/>
      <c r="AQ3975" s="15"/>
      <c r="AR3975" s="15"/>
      <c r="AS3975" s="66"/>
      <c r="AT3975" s="15"/>
      <c r="AU3975" s="15"/>
      <c r="AV3975" s="15"/>
      <c r="AW3975" s="15"/>
      <c r="AX3975" s="15"/>
      <c r="AY3975" s="15"/>
      <c r="AZ3975" s="10">
        <v>1</v>
      </c>
      <c r="BA3975" t="s">
        <v>22</v>
      </c>
      <c r="BB3975" t="s">
        <v>88</v>
      </c>
      <c r="BD3975" s="7" t="str">
        <f t="shared" si="124"/>
        <v>7932763566Shopee</v>
      </c>
    </row>
    <row r="3976" spans="2:56" ht="15" customHeight="1" x14ac:dyDescent="0.35">
      <c r="B3976" s="10" t="s">
        <v>17</v>
      </c>
      <c r="C3976" s="10" t="s">
        <v>806</v>
      </c>
      <c r="D3976" s="10" t="s">
        <v>455</v>
      </c>
      <c r="E3976" s="10" t="s">
        <v>456</v>
      </c>
      <c r="F3976" s="10" t="s">
        <v>509</v>
      </c>
      <c r="G3976" s="137">
        <v>7032759822</v>
      </c>
      <c r="H3976" s="10" t="s">
        <v>12576</v>
      </c>
      <c r="I3976" s="10" t="s">
        <v>510</v>
      </c>
      <c r="J3976" s="10" t="s">
        <v>1267</v>
      </c>
      <c r="K3976" s="102" t="s">
        <v>11104</v>
      </c>
      <c r="L3976" s="98">
        <f>IFERROR(VLOOKUP($F3976&amp;$C3976,Sales!$J:$W,9,0),0)</f>
        <v>0</v>
      </c>
      <c r="M3976" s="98">
        <f>IFERROR(VLOOKUP($F3976&amp;$C3976,Sales!$J:$W,10,0),0)</f>
        <v>0</v>
      </c>
      <c r="N3976" s="98">
        <f>IFERROR(VLOOKUP($F3976&amp;$C3976,Sales!$J:$W,11,0),0)</f>
        <v>0</v>
      </c>
      <c r="O3976" s="98">
        <f>IFERROR(VLOOKUP($F3976&amp;$C3976,Sales!$J:$W,12,0),0)</f>
        <v>0</v>
      </c>
      <c r="P3976" s="98">
        <f>IFERROR(VLOOKUP($F3976&amp;$C3976,Sales!$J:$W,13,0),0)</f>
        <v>0</v>
      </c>
      <c r="Q3976" s="98">
        <f>IFERROR(VLOOKUP($F3976&amp;$C3976,Sales!$A:$H,7,0),0)</f>
        <v>0</v>
      </c>
      <c r="R3976" s="41" t="str">
        <f t="shared" si="125"/>
        <v>ERROR</v>
      </c>
      <c r="S3976" s="15"/>
      <c r="T3976" s="15"/>
      <c r="U3976" s="15"/>
      <c r="V3976" s="15"/>
      <c r="W3976" s="15"/>
      <c r="X3976" s="15"/>
      <c r="Y3976" s="41"/>
      <c r="Z3976" s="41"/>
      <c r="AA3976" s="41"/>
      <c r="AB3976" s="15"/>
      <c r="AC3976" s="15"/>
      <c r="AD3976" s="15"/>
      <c r="AE3976" s="15"/>
      <c r="AF3976" s="15"/>
      <c r="AG3976" s="15"/>
      <c r="AH3976" s="15"/>
      <c r="AI3976" s="15"/>
      <c r="AJ3976" s="15"/>
      <c r="AK3976" s="15"/>
      <c r="AL3976" s="15"/>
      <c r="AM3976" s="66"/>
      <c r="AN3976" s="15"/>
      <c r="AO3976" s="15"/>
      <c r="AP3976" s="66"/>
      <c r="AQ3976" s="15"/>
      <c r="AR3976" s="15"/>
      <c r="AS3976" s="66"/>
      <c r="AT3976" s="15"/>
      <c r="AU3976" s="15"/>
      <c r="AV3976" s="15"/>
      <c r="AW3976" s="15"/>
      <c r="AX3976" s="15"/>
      <c r="AY3976" s="15"/>
      <c r="AZ3976" s="10">
        <v>1</v>
      </c>
      <c r="BA3976" t="s">
        <v>22</v>
      </c>
      <c r="BB3976" t="s">
        <v>88</v>
      </c>
      <c r="BD3976" s="7" t="str">
        <f t="shared" si="124"/>
        <v>7032759822Shopee</v>
      </c>
    </row>
    <row r="3977" spans="2:56" ht="15" customHeight="1" x14ac:dyDescent="0.35">
      <c r="B3977" s="10" t="s">
        <v>17</v>
      </c>
      <c r="C3977" s="10" t="s">
        <v>806</v>
      </c>
      <c r="D3977" s="10" t="s">
        <v>455</v>
      </c>
      <c r="E3977" s="10" t="s">
        <v>456</v>
      </c>
      <c r="F3977" s="10" t="s">
        <v>541</v>
      </c>
      <c r="G3977" s="137">
        <v>817004558</v>
      </c>
      <c r="H3977" s="10" t="s">
        <v>12094</v>
      </c>
      <c r="I3977" s="10" t="s">
        <v>542</v>
      </c>
      <c r="J3977" s="10" t="s">
        <v>3834</v>
      </c>
      <c r="K3977" s="102" t="s">
        <v>11105</v>
      </c>
      <c r="L3977" s="98">
        <f>IFERROR(VLOOKUP($F3977&amp;$C3977,Sales!$J:$W,9,0),0)</f>
        <v>0</v>
      </c>
      <c r="M3977" s="98">
        <f>IFERROR(VLOOKUP($F3977&amp;$C3977,Sales!$J:$W,10,0),0)</f>
        <v>0</v>
      </c>
      <c r="N3977" s="98">
        <f>IFERROR(VLOOKUP($F3977&amp;$C3977,Sales!$J:$W,11,0),0)</f>
        <v>0</v>
      </c>
      <c r="O3977" s="98">
        <f>IFERROR(VLOOKUP($F3977&amp;$C3977,Sales!$J:$W,12,0),0)</f>
        <v>0</v>
      </c>
      <c r="P3977" s="98">
        <f>IFERROR(VLOOKUP($F3977&amp;$C3977,Sales!$J:$W,13,0),0)</f>
        <v>0</v>
      </c>
      <c r="Q3977" s="98">
        <f>IFERROR(VLOOKUP($F3977&amp;$C3977,Sales!$A:$H,7,0),0)</f>
        <v>0</v>
      </c>
      <c r="R3977" s="41" t="str">
        <f t="shared" si="125"/>
        <v>ERROR</v>
      </c>
      <c r="S3977" s="15"/>
      <c r="T3977" s="15"/>
      <c r="U3977" s="15"/>
      <c r="V3977" s="15"/>
      <c r="W3977" s="15"/>
      <c r="X3977" s="15"/>
      <c r="Y3977" s="41"/>
      <c r="Z3977" s="41"/>
      <c r="AA3977" s="41"/>
      <c r="AB3977" s="15"/>
      <c r="AC3977" s="15"/>
      <c r="AD3977" s="15"/>
      <c r="AE3977" s="15"/>
      <c r="AF3977" s="15"/>
      <c r="AG3977" s="15"/>
      <c r="AH3977" s="15"/>
      <c r="AI3977" s="15"/>
      <c r="AJ3977" s="15"/>
      <c r="AK3977" s="15"/>
      <c r="AL3977" s="15"/>
      <c r="AM3977" s="66"/>
      <c r="AN3977" s="15"/>
      <c r="AO3977" s="15"/>
      <c r="AP3977" s="66"/>
      <c r="AQ3977" s="15"/>
      <c r="AR3977" s="15"/>
      <c r="AS3977" s="66"/>
      <c r="AT3977" s="15"/>
      <c r="AU3977" s="15"/>
      <c r="AV3977" s="15"/>
      <c r="AW3977" s="15"/>
      <c r="AX3977" s="15"/>
      <c r="AY3977" s="15"/>
      <c r="AZ3977" s="10">
        <v>1</v>
      </c>
      <c r="BA3977" t="s">
        <v>22</v>
      </c>
      <c r="BB3977" t="s">
        <v>88</v>
      </c>
      <c r="BD3977" s="7" t="str">
        <f t="shared" si="124"/>
        <v>817004558Shopee</v>
      </c>
    </row>
    <row r="3978" spans="2:56" ht="15" customHeight="1" x14ac:dyDescent="0.35">
      <c r="B3978" s="10" t="s">
        <v>17</v>
      </c>
      <c r="C3978" s="10" t="s">
        <v>806</v>
      </c>
      <c r="D3978" s="10" t="s">
        <v>294</v>
      </c>
      <c r="E3978" s="10" t="s">
        <v>295</v>
      </c>
      <c r="F3978" s="10" t="s">
        <v>1169</v>
      </c>
      <c r="G3978" s="137">
        <v>580662136</v>
      </c>
      <c r="H3978" s="10" t="s">
        <v>12629</v>
      </c>
      <c r="I3978" s="10" t="s">
        <v>1170</v>
      </c>
      <c r="J3978" s="10" t="s">
        <v>3813</v>
      </c>
      <c r="K3978" s="102" t="s">
        <v>1171</v>
      </c>
      <c r="L3978" s="98">
        <f>IFERROR(VLOOKUP($F3978&amp;$C3978,Sales!$J:$W,9,0),0)</f>
        <v>0</v>
      </c>
      <c r="M3978" s="98">
        <f>IFERROR(VLOOKUP($F3978&amp;$C3978,Sales!$J:$W,10,0),0)</f>
        <v>0</v>
      </c>
      <c r="N3978" s="98">
        <f>IFERROR(VLOOKUP($F3978&amp;$C3978,Sales!$J:$W,11,0),0)</f>
        <v>0</v>
      </c>
      <c r="O3978" s="98">
        <f>IFERROR(VLOOKUP($F3978&amp;$C3978,Sales!$J:$W,12,0),0)</f>
        <v>0</v>
      </c>
      <c r="P3978" s="98">
        <f>IFERROR(VLOOKUP($F3978&amp;$C3978,Sales!$J:$W,13,0),0)</f>
        <v>0</v>
      </c>
      <c r="Q3978" s="98">
        <f>IFERROR(VLOOKUP($F3978&amp;$C3978,Sales!$A:$H,7,0),0)</f>
        <v>0</v>
      </c>
      <c r="R3978" s="41" t="str">
        <f t="shared" si="125"/>
        <v>ERROR</v>
      </c>
      <c r="S3978" s="15"/>
      <c r="T3978" s="15"/>
      <c r="U3978" s="15"/>
      <c r="V3978" s="15"/>
      <c r="W3978" s="15"/>
      <c r="X3978" s="15"/>
      <c r="Y3978" s="41"/>
      <c r="Z3978" s="41"/>
      <c r="AA3978" s="41"/>
      <c r="AB3978" s="15"/>
      <c r="AC3978" s="15"/>
      <c r="AD3978" s="15"/>
      <c r="AE3978" s="15"/>
      <c r="AF3978" s="15"/>
      <c r="AG3978" s="15"/>
      <c r="AH3978" s="15"/>
      <c r="AI3978" s="15"/>
      <c r="AJ3978" s="15"/>
      <c r="AK3978" s="15"/>
      <c r="AL3978" s="66"/>
      <c r="AM3978" s="66"/>
      <c r="AN3978" s="15"/>
      <c r="AO3978" s="15"/>
      <c r="AP3978" s="15"/>
      <c r="AQ3978" s="15"/>
      <c r="AR3978" s="15"/>
      <c r="AS3978" s="15"/>
      <c r="AT3978" s="15"/>
      <c r="AU3978" s="15"/>
      <c r="AV3978" s="15"/>
      <c r="AW3978" s="15"/>
      <c r="AX3978" s="15"/>
      <c r="AY3978" s="15"/>
      <c r="AZ3978" s="10">
        <v>1</v>
      </c>
      <c r="BA3978" t="s">
        <v>22</v>
      </c>
      <c r="BB3978" t="s">
        <v>88</v>
      </c>
      <c r="BD3978" s="7" t="str">
        <f t="shared" si="124"/>
        <v>580662136Shopee</v>
      </c>
    </row>
    <row r="3979" spans="2:56" ht="15" customHeight="1" x14ac:dyDescent="0.35">
      <c r="B3979" s="10" t="s">
        <v>17</v>
      </c>
      <c r="C3979" s="10" t="s">
        <v>806</v>
      </c>
      <c r="D3979" s="10" t="s">
        <v>455</v>
      </c>
      <c r="E3979" s="10" t="s">
        <v>456</v>
      </c>
      <c r="F3979" s="10" t="s">
        <v>537</v>
      </c>
      <c r="G3979" s="137">
        <v>82223154</v>
      </c>
      <c r="H3979" s="10" t="s">
        <v>12095</v>
      </c>
      <c r="I3979" s="10" t="s">
        <v>538</v>
      </c>
      <c r="J3979" s="10" t="s">
        <v>3835</v>
      </c>
      <c r="K3979" s="102" t="s">
        <v>2608</v>
      </c>
      <c r="L3979" s="98">
        <f>IFERROR(VLOOKUP($F3979&amp;$C3979,Sales!$J:$W,9,0),0)</f>
        <v>0</v>
      </c>
      <c r="M3979" s="98">
        <f>IFERROR(VLOOKUP($F3979&amp;$C3979,Sales!$J:$W,10,0),0)</f>
        <v>0</v>
      </c>
      <c r="N3979" s="98">
        <f>IFERROR(VLOOKUP($F3979&amp;$C3979,Sales!$J:$W,11,0),0)</f>
        <v>0</v>
      </c>
      <c r="O3979" s="98">
        <f>IFERROR(VLOOKUP($F3979&amp;$C3979,Sales!$J:$W,12,0),0)</f>
        <v>0</v>
      </c>
      <c r="P3979" s="98">
        <f>IFERROR(VLOOKUP($F3979&amp;$C3979,Sales!$J:$W,13,0),0)</f>
        <v>0</v>
      </c>
      <c r="Q3979" s="98">
        <f>IFERROR(VLOOKUP($F3979&amp;$C3979,Sales!$A:$H,7,0),0)</f>
        <v>0</v>
      </c>
      <c r="R3979" s="41" t="str">
        <f t="shared" si="125"/>
        <v>ERROR</v>
      </c>
      <c r="S3979" s="15"/>
      <c r="T3979" s="15"/>
      <c r="U3979" s="15"/>
      <c r="V3979" s="15"/>
      <c r="W3979" s="15"/>
      <c r="X3979" s="15"/>
      <c r="Y3979" s="41"/>
      <c r="Z3979" s="41"/>
      <c r="AA3979" s="41"/>
      <c r="AB3979" s="15"/>
      <c r="AC3979" s="15"/>
      <c r="AD3979" s="15"/>
      <c r="AE3979" s="15"/>
      <c r="AF3979" s="15"/>
      <c r="AG3979" s="15"/>
      <c r="AH3979" s="15"/>
      <c r="AI3979" s="15"/>
      <c r="AJ3979" s="15"/>
      <c r="AK3979" s="15"/>
      <c r="AL3979" s="15"/>
      <c r="AM3979" s="66"/>
      <c r="AN3979" s="15"/>
      <c r="AO3979" s="15"/>
      <c r="AP3979" s="66"/>
      <c r="AQ3979" s="15"/>
      <c r="AR3979" s="15"/>
      <c r="AS3979" s="66"/>
      <c r="AT3979" s="15"/>
      <c r="AU3979" s="15"/>
      <c r="AV3979" s="15"/>
      <c r="AW3979" s="15"/>
      <c r="AX3979" s="15"/>
      <c r="AY3979" s="15"/>
      <c r="AZ3979" s="10">
        <v>1</v>
      </c>
      <c r="BA3979" t="s">
        <v>22</v>
      </c>
      <c r="BB3979" t="s">
        <v>88</v>
      </c>
      <c r="BD3979" s="7" t="str">
        <f t="shared" si="124"/>
        <v>82223154Shopee</v>
      </c>
    </row>
    <row r="3980" spans="2:56" ht="15" customHeight="1" x14ac:dyDescent="0.35">
      <c r="B3980" s="10" t="s">
        <v>17</v>
      </c>
      <c r="C3980" s="10" t="s">
        <v>806</v>
      </c>
      <c r="D3980" s="10" t="s">
        <v>455</v>
      </c>
      <c r="E3980" s="10" t="s">
        <v>456</v>
      </c>
      <c r="F3980" s="10" t="s">
        <v>477</v>
      </c>
      <c r="G3980" s="137">
        <v>218889315</v>
      </c>
      <c r="H3980" s="10" t="s">
        <v>12096</v>
      </c>
      <c r="I3980" s="10" t="s">
        <v>478</v>
      </c>
      <c r="J3980" s="10" t="s">
        <v>1268</v>
      </c>
      <c r="K3980" s="102" t="s">
        <v>11106</v>
      </c>
      <c r="L3980" s="98">
        <f>IFERROR(VLOOKUP($F3980&amp;$C3980,Sales!$J:$W,9,0),0)</f>
        <v>0</v>
      </c>
      <c r="M3980" s="98">
        <f>IFERROR(VLOOKUP($F3980&amp;$C3980,Sales!$J:$W,10,0),0)</f>
        <v>0</v>
      </c>
      <c r="N3980" s="98">
        <f>IFERROR(VLOOKUP($F3980&amp;$C3980,Sales!$J:$W,11,0),0)</f>
        <v>0</v>
      </c>
      <c r="O3980" s="98">
        <f>IFERROR(VLOOKUP($F3980&amp;$C3980,Sales!$J:$W,12,0),0)</f>
        <v>0</v>
      </c>
      <c r="P3980" s="98">
        <f>IFERROR(VLOOKUP($F3980&amp;$C3980,Sales!$J:$W,13,0),0)</f>
        <v>0</v>
      </c>
      <c r="Q3980" s="98">
        <f>IFERROR(VLOOKUP($F3980&amp;$C3980,Sales!$A:$H,7,0),0)</f>
        <v>0</v>
      </c>
      <c r="R3980" s="41" t="str">
        <f t="shared" si="125"/>
        <v>ERROR</v>
      </c>
      <c r="S3980" s="15"/>
      <c r="T3980" s="15"/>
      <c r="U3980" s="15"/>
      <c r="V3980" s="15"/>
      <c r="W3980" s="15"/>
      <c r="X3980" s="15"/>
      <c r="Y3980" s="41"/>
      <c r="Z3980" s="41"/>
      <c r="AA3980" s="41"/>
      <c r="AB3980" s="15"/>
      <c r="AC3980" s="15"/>
      <c r="AD3980" s="15"/>
      <c r="AE3980" s="15"/>
      <c r="AF3980" s="15"/>
      <c r="AG3980" s="15"/>
      <c r="AH3980" s="15"/>
      <c r="AI3980" s="15"/>
      <c r="AJ3980" s="15"/>
      <c r="AK3980" s="15"/>
      <c r="AL3980" s="15"/>
      <c r="AM3980" s="66"/>
      <c r="AN3980" s="15"/>
      <c r="AO3980" s="15"/>
      <c r="AP3980" s="66"/>
      <c r="AQ3980" s="15"/>
      <c r="AR3980" s="15"/>
      <c r="AS3980" s="66"/>
      <c r="AT3980" s="15"/>
      <c r="AU3980" s="15"/>
      <c r="AV3980" s="15"/>
      <c r="AW3980" s="15"/>
      <c r="AX3980" s="15"/>
      <c r="AY3980" s="15"/>
      <c r="AZ3980" s="10">
        <v>1</v>
      </c>
      <c r="BA3980" t="s">
        <v>22</v>
      </c>
      <c r="BB3980" t="s">
        <v>88</v>
      </c>
      <c r="BD3980" s="7" t="str">
        <f t="shared" si="124"/>
        <v>218889315Shopee</v>
      </c>
    </row>
    <row r="3981" spans="2:56" ht="15" customHeight="1" x14ac:dyDescent="0.35">
      <c r="B3981" s="10" t="s">
        <v>17</v>
      </c>
      <c r="C3981" s="10" t="s">
        <v>806</v>
      </c>
      <c r="D3981" s="10" t="s">
        <v>455</v>
      </c>
      <c r="E3981" s="10" t="s">
        <v>456</v>
      </c>
      <c r="F3981" s="10" t="s">
        <v>505</v>
      </c>
      <c r="G3981" s="137">
        <v>84095373</v>
      </c>
      <c r="H3981" s="10" t="s">
        <v>12097</v>
      </c>
      <c r="I3981" s="10" t="s">
        <v>506</v>
      </c>
      <c r="J3981" s="10" t="s">
        <v>3836</v>
      </c>
      <c r="K3981" s="102" t="s">
        <v>11107</v>
      </c>
      <c r="L3981" s="98">
        <f>IFERROR(VLOOKUP($F3981&amp;$C3981,Sales!$J:$W,9,0),0)</f>
        <v>0</v>
      </c>
      <c r="M3981" s="98">
        <f>IFERROR(VLOOKUP($F3981&amp;$C3981,Sales!$J:$W,10,0),0)</f>
        <v>0</v>
      </c>
      <c r="N3981" s="98">
        <f>IFERROR(VLOOKUP($F3981&amp;$C3981,Sales!$J:$W,11,0),0)</f>
        <v>0</v>
      </c>
      <c r="O3981" s="98">
        <f>IFERROR(VLOOKUP($F3981&amp;$C3981,Sales!$J:$W,12,0),0)</f>
        <v>0</v>
      </c>
      <c r="P3981" s="98">
        <f>IFERROR(VLOOKUP($F3981&amp;$C3981,Sales!$J:$W,13,0),0)</f>
        <v>0</v>
      </c>
      <c r="Q3981" s="98">
        <f>IFERROR(VLOOKUP($F3981&amp;$C3981,Sales!$A:$H,7,0),0)</f>
        <v>0</v>
      </c>
      <c r="R3981" s="41" t="str">
        <f t="shared" si="125"/>
        <v>ERROR</v>
      </c>
      <c r="S3981" s="15"/>
      <c r="T3981" s="15"/>
      <c r="U3981" s="15"/>
      <c r="V3981" s="15"/>
      <c r="W3981" s="15"/>
      <c r="X3981" s="15"/>
      <c r="Y3981" s="41"/>
      <c r="Z3981" s="41"/>
      <c r="AA3981" s="41"/>
      <c r="AB3981" s="15"/>
      <c r="AC3981" s="15"/>
      <c r="AD3981" s="15"/>
      <c r="AE3981" s="15"/>
      <c r="AF3981" s="15"/>
      <c r="AG3981" s="15"/>
      <c r="AH3981" s="15"/>
      <c r="AI3981" s="15"/>
      <c r="AJ3981" s="15"/>
      <c r="AK3981" s="15"/>
      <c r="AL3981" s="15"/>
      <c r="AM3981" s="66"/>
      <c r="AN3981" s="15"/>
      <c r="AO3981" s="15"/>
      <c r="AP3981" s="66"/>
      <c r="AQ3981" s="15"/>
      <c r="AR3981" s="15"/>
      <c r="AS3981" s="66"/>
      <c r="AT3981" s="15"/>
      <c r="AU3981" s="15"/>
      <c r="AV3981" s="15"/>
      <c r="AW3981" s="15"/>
      <c r="AX3981" s="15"/>
      <c r="AY3981" s="15"/>
      <c r="AZ3981" s="10">
        <v>1</v>
      </c>
      <c r="BA3981" t="s">
        <v>22</v>
      </c>
      <c r="BB3981" t="s">
        <v>88</v>
      </c>
      <c r="BD3981" s="7" t="str">
        <f t="shared" si="124"/>
        <v>84095373Shopee</v>
      </c>
    </row>
    <row r="3982" spans="2:56" ht="15" customHeight="1" x14ac:dyDescent="0.35">
      <c r="B3982" s="10" t="s">
        <v>17</v>
      </c>
      <c r="C3982" s="10" t="s">
        <v>806</v>
      </c>
      <c r="D3982" s="10" t="s">
        <v>455</v>
      </c>
      <c r="E3982" s="10" t="s">
        <v>456</v>
      </c>
      <c r="F3982" s="10" t="s">
        <v>535</v>
      </c>
      <c r="G3982" s="137">
        <v>7232763822</v>
      </c>
      <c r="H3982" s="10" t="s">
        <v>12577</v>
      </c>
      <c r="I3982" s="10" t="s">
        <v>536</v>
      </c>
      <c r="J3982" s="10" t="s">
        <v>1269</v>
      </c>
      <c r="K3982" s="102" t="s">
        <v>11108</v>
      </c>
      <c r="L3982" s="98">
        <f>IFERROR(VLOOKUP($F3982&amp;$C3982,Sales!$J:$W,9,0),0)</f>
        <v>0</v>
      </c>
      <c r="M3982" s="98">
        <f>IFERROR(VLOOKUP($F3982&amp;$C3982,Sales!$J:$W,10,0),0)</f>
        <v>0</v>
      </c>
      <c r="N3982" s="98">
        <f>IFERROR(VLOOKUP($F3982&amp;$C3982,Sales!$J:$W,11,0),0)</f>
        <v>0</v>
      </c>
      <c r="O3982" s="98">
        <f>IFERROR(VLOOKUP($F3982&amp;$C3982,Sales!$J:$W,12,0),0)</f>
        <v>0</v>
      </c>
      <c r="P3982" s="98">
        <f>IFERROR(VLOOKUP($F3982&amp;$C3982,Sales!$J:$W,13,0),0)</f>
        <v>0</v>
      </c>
      <c r="Q3982" s="98">
        <f>IFERROR(VLOOKUP($F3982&amp;$C3982,Sales!$A:$H,7,0),0)</f>
        <v>0</v>
      </c>
      <c r="R3982" s="41" t="str">
        <f t="shared" si="125"/>
        <v>ERROR</v>
      </c>
      <c r="S3982" s="15"/>
      <c r="T3982" s="15"/>
      <c r="U3982" s="15"/>
      <c r="V3982" s="15"/>
      <c r="W3982" s="15"/>
      <c r="X3982" s="15"/>
      <c r="Y3982" s="41"/>
      <c r="Z3982" s="41"/>
      <c r="AA3982" s="41"/>
      <c r="AB3982" s="15"/>
      <c r="AC3982" s="15"/>
      <c r="AD3982" s="15"/>
      <c r="AE3982" s="15"/>
      <c r="AF3982" s="15"/>
      <c r="AG3982" s="15"/>
      <c r="AH3982" s="15"/>
      <c r="AI3982" s="15"/>
      <c r="AJ3982" s="15"/>
      <c r="AK3982" s="15"/>
      <c r="AL3982" s="15"/>
      <c r="AM3982" s="66"/>
      <c r="AN3982" s="15"/>
      <c r="AO3982" s="15"/>
      <c r="AP3982" s="66"/>
      <c r="AQ3982" s="15"/>
      <c r="AR3982" s="15"/>
      <c r="AS3982" s="66"/>
      <c r="AT3982" s="15"/>
      <c r="AU3982" s="15"/>
      <c r="AV3982" s="15"/>
      <c r="AW3982" s="15"/>
      <c r="AX3982" s="15"/>
      <c r="AY3982" s="15"/>
      <c r="AZ3982" s="10">
        <v>1</v>
      </c>
      <c r="BA3982" t="s">
        <v>22</v>
      </c>
      <c r="BB3982" t="s">
        <v>88</v>
      </c>
      <c r="BD3982" s="7" t="str">
        <f t="shared" si="124"/>
        <v>7232763822Shopee</v>
      </c>
    </row>
    <row r="3983" spans="2:56" ht="15" customHeight="1" x14ac:dyDescent="0.35">
      <c r="B3983" s="10" t="s">
        <v>17</v>
      </c>
      <c r="C3983" s="10" t="s">
        <v>806</v>
      </c>
      <c r="D3983" s="10" t="s">
        <v>455</v>
      </c>
      <c r="E3983" s="10" t="s">
        <v>456</v>
      </c>
      <c r="F3983" s="10" t="s">
        <v>500</v>
      </c>
      <c r="G3983" s="137">
        <v>84095794</v>
      </c>
      <c r="H3983" s="10" t="s">
        <v>12098</v>
      </c>
      <c r="I3983" s="10" t="s">
        <v>501</v>
      </c>
      <c r="J3983" s="10" t="s">
        <v>1270</v>
      </c>
      <c r="K3983" s="102" t="s">
        <v>11109</v>
      </c>
      <c r="L3983" s="98">
        <f>IFERROR(VLOOKUP($F3983&amp;$C3983,Sales!$J:$W,9,0),0)</f>
        <v>0</v>
      </c>
      <c r="M3983" s="98">
        <f>IFERROR(VLOOKUP($F3983&amp;$C3983,Sales!$J:$W,10,0),0)</f>
        <v>0</v>
      </c>
      <c r="N3983" s="98">
        <f>IFERROR(VLOOKUP($F3983&amp;$C3983,Sales!$J:$W,11,0),0)</f>
        <v>0</v>
      </c>
      <c r="O3983" s="98">
        <f>IFERROR(VLOOKUP($F3983&amp;$C3983,Sales!$J:$W,12,0),0)</f>
        <v>0</v>
      </c>
      <c r="P3983" s="98">
        <f>IFERROR(VLOOKUP($F3983&amp;$C3983,Sales!$J:$W,13,0),0)</f>
        <v>0</v>
      </c>
      <c r="Q3983" s="98">
        <f>IFERROR(VLOOKUP($F3983&amp;$C3983,Sales!$A:$H,7,0),0)</f>
        <v>0</v>
      </c>
      <c r="R3983" s="41" t="str">
        <f t="shared" si="125"/>
        <v>ERROR</v>
      </c>
      <c r="S3983" s="15"/>
      <c r="T3983" s="15"/>
      <c r="U3983" s="15"/>
      <c r="V3983" s="15"/>
      <c r="W3983" s="15"/>
      <c r="X3983" s="15"/>
      <c r="Y3983" s="41"/>
      <c r="Z3983" s="41"/>
      <c r="AA3983" s="41"/>
      <c r="AB3983" s="15"/>
      <c r="AC3983" s="15"/>
      <c r="AD3983" s="15"/>
      <c r="AE3983" s="15"/>
      <c r="AF3983" s="15"/>
      <c r="AG3983" s="15"/>
      <c r="AH3983" s="15"/>
      <c r="AI3983" s="15"/>
      <c r="AJ3983" s="15"/>
      <c r="AK3983" s="15"/>
      <c r="AL3983" s="15"/>
      <c r="AM3983" s="66"/>
      <c r="AN3983" s="15"/>
      <c r="AO3983" s="15"/>
      <c r="AP3983" s="66"/>
      <c r="AQ3983" s="15"/>
      <c r="AR3983" s="15"/>
      <c r="AS3983" s="66"/>
      <c r="AT3983" s="15"/>
      <c r="AU3983" s="15"/>
      <c r="AV3983" s="15"/>
      <c r="AW3983" s="15"/>
      <c r="AX3983" s="15"/>
      <c r="AY3983" s="15"/>
      <c r="AZ3983" s="10">
        <v>1</v>
      </c>
      <c r="BA3983" t="s">
        <v>22</v>
      </c>
      <c r="BB3983" t="s">
        <v>88</v>
      </c>
      <c r="BD3983" s="7" t="str">
        <f t="shared" si="124"/>
        <v>84095794Shopee</v>
      </c>
    </row>
    <row r="3984" spans="2:56" ht="15" customHeight="1" x14ac:dyDescent="0.35">
      <c r="B3984" s="10" t="s">
        <v>17</v>
      </c>
      <c r="C3984" s="10" t="s">
        <v>806</v>
      </c>
      <c r="D3984" s="10" t="s">
        <v>294</v>
      </c>
      <c r="E3984" s="10" t="s">
        <v>295</v>
      </c>
      <c r="F3984" s="10" t="s">
        <v>1169</v>
      </c>
      <c r="G3984" s="137">
        <v>1350338262</v>
      </c>
      <c r="H3984" s="10">
        <v>1350338262</v>
      </c>
      <c r="I3984" s="10" t="s">
        <v>1170</v>
      </c>
      <c r="J3984" s="10" t="s">
        <v>3816</v>
      </c>
      <c r="K3984" s="102" t="s">
        <v>1176</v>
      </c>
      <c r="L3984" s="98">
        <f>IFERROR(VLOOKUP($F3984&amp;$C3984,Sales!$J:$W,9,0),0)</f>
        <v>0</v>
      </c>
      <c r="M3984" s="98">
        <f>IFERROR(VLOOKUP($F3984&amp;$C3984,Sales!$J:$W,10,0),0)</f>
        <v>0</v>
      </c>
      <c r="N3984" s="98">
        <f>IFERROR(VLOOKUP($F3984&amp;$C3984,Sales!$J:$W,11,0),0)</f>
        <v>0</v>
      </c>
      <c r="O3984" s="98">
        <f>IFERROR(VLOOKUP($F3984&amp;$C3984,Sales!$J:$W,12,0),0)</f>
        <v>0</v>
      </c>
      <c r="P3984" s="98">
        <f>IFERROR(VLOOKUP($F3984&amp;$C3984,Sales!$J:$W,13,0),0)</f>
        <v>0</v>
      </c>
      <c r="Q3984" s="98">
        <f>IFERROR(VLOOKUP($F3984&amp;$C3984,Sales!$A:$H,7,0),0)</f>
        <v>0</v>
      </c>
      <c r="R3984" s="41" t="str">
        <f t="shared" si="125"/>
        <v>ERROR</v>
      </c>
      <c r="S3984" s="15"/>
      <c r="T3984" s="15"/>
      <c r="U3984" s="15"/>
      <c r="V3984" s="15"/>
      <c r="W3984" s="15"/>
      <c r="X3984" s="15"/>
      <c r="Y3984" s="41"/>
      <c r="Z3984" s="41"/>
      <c r="AA3984" s="41"/>
      <c r="AB3984" s="15"/>
      <c r="AC3984" s="15"/>
      <c r="AD3984" s="15"/>
      <c r="AE3984" s="15"/>
      <c r="AF3984" s="15"/>
      <c r="AG3984" s="15"/>
      <c r="AH3984" s="15"/>
      <c r="AI3984" s="15"/>
      <c r="AJ3984" s="15"/>
      <c r="AK3984" s="15"/>
      <c r="AL3984" s="66"/>
      <c r="AM3984" s="66"/>
      <c r="AN3984" s="15"/>
      <c r="AO3984" s="15"/>
      <c r="AP3984" s="15"/>
      <c r="AQ3984" s="15"/>
      <c r="AR3984" s="15"/>
      <c r="AS3984" s="15"/>
      <c r="AT3984" s="15"/>
      <c r="AU3984" s="15"/>
      <c r="AV3984" s="15"/>
      <c r="AW3984" s="15"/>
      <c r="AX3984" s="15"/>
      <c r="AY3984" s="15"/>
      <c r="AZ3984" s="10">
        <v>1</v>
      </c>
      <c r="BA3984" t="s">
        <v>22</v>
      </c>
      <c r="BB3984" t="s">
        <v>88</v>
      </c>
      <c r="BD3984" s="7" t="str">
        <f t="shared" si="124"/>
        <v>1350338262Shopee</v>
      </c>
    </row>
    <row r="3985" spans="2:56" ht="15" customHeight="1" x14ac:dyDescent="0.35">
      <c r="B3985" s="10" t="s">
        <v>17</v>
      </c>
      <c r="C3985" s="10" t="s">
        <v>806</v>
      </c>
      <c r="D3985" s="10" t="s">
        <v>455</v>
      </c>
      <c r="E3985" s="10" t="s">
        <v>456</v>
      </c>
      <c r="F3985" s="10" t="s">
        <v>507</v>
      </c>
      <c r="G3985" s="137">
        <v>82208641</v>
      </c>
      <c r="H3985" s="10" t="s">
        <v>12099</v>
      </c>
      <c r="I3985" s="10" t="s">
        <v>508</v>
      </c>
      <c r="J3985" s="10" t="s">
        <v>3837</v>
      </c>
      <c r="K3985" s="102" t="s">
        <v>11110</v>
      </c>
      <c r="L3985" s="98">
        <f>IFERROR(VLOOKUP($F3985&amp;$C3985,Sales!$J:$W,9,0),0)</f>
        <v>0</v>
      </c>
      <c r="M3985" s="98">
        <f>IFERROR(VLOOKUP($F3985&amp;$C3985,Sales!$J:$W,10,0),0)</f>
        <v>0</v>
      </c>
      <c r="N3985" s="98">
        <f>IFERROR(VLOOKUP($F3985&amp;$C3985,Sales!$J:$W,11,0),0)</f>
        <v>0</v>
      </c>
      <c r="O3985" s="98">
        <f>IFERROR(VLOOKUP($F3985&amp;$C3985,Sales!$J:$W,12,0),0)</f>
        <v>0</v>
      </c>
      <c r="P3985" s="98">
        <f>IFERROR(VLOOKUP($F3985&amp;$C3985,Sales!$J:$W,13,0),0)</f>
        <v>0</v>
      </c>
      <c r="Q3985" s="98">
        <f>IFERROR(VLOOKUP($F3985&amp;$C3985,Sales!$A:$H,7,0),0)</f>
        <v>0</v>
      </c>
      <c r="R3985" s="41" t="str">
        <f t="shared" si="125"/>
        <v>ERROR</v>
      </c>
      <c r="S3985" s="15"/>
      <c r="T3985" s="15"/>
      <c r="U3985" s="15"/>
      <c r="V3985" s="15"/>
      <c r="W3985" s="15"/>
      <c r="X3985" s="15"/>
      <c r="Y3985" s="41"/>
      <c r="Z3985" s="41"/>
      <c r="AA3985" s="41"/>
      <c r="AB3985" s="15"/>
      <c r="AC3985" s="15"/>
      <c r="AD3985" s="15"/>
      <c r="AE3985" s="15"/>
      <c r="AF3985" s="15"/>
      <c r="AG3985" s="15"/>
      <c r="AH3985" s="15"/>
      <c r="AI3985" s="15"/>
      <c r="AJ3985" s="15"/>
      <c r="AK3985" s="15"/>
      <c r="AL3985" s="15"/>
      <c r="AM3985" s="66"/>
      <c r="AN3985" s="15"/>
      <c r="AO3985" s="15"/>
      <c r="AP3985" s="66"/>
      <c r="AQ3985" s="15"/>
      <c r="AR3985" s="15"/>
      <c r="AS3985" s="66"/>
      <c r="AT3985" s="15"/>
      <c r="AU3985" s="15"/>
      <c r="AV3985" s="15"/>
      <c r="AW3985" s="15"/>
      <c r="AX3985" s="15"/>
      <c r="AY3985" s="15"/>
      <c r="AZ3985" s="10">
        <v>1</v>
      </c>
      <c r="BA3985" t="s">
        <v>22</v>
      </c>
      <c r="BB3985" t="s">
        <v>88</v>
      </c>
      <c r="BD3985" s="7" t="str">
        <f t="shared" si="124"/>
        <v>82208641Shopee</v>
      </c>
    </row>
    <row r="3986" spans="2:56" ht="15" customHeight="1" x14ac:dyDescent="0.35">
      <c r="B3986" s="10" t="s">
        <v>17</v>
      </c>
      <c r="C3986" s="10" t="s">
        <v>806</v>
      </c>
      <c r="D3986" s="10" t="s">
        <v>455</v>
      </c>
      <c r="E3986" s="10" t="s">
        <v>456</v>
      </c>
      <c r="F3986" s="10" t="s">
        <v>496</v>
      </c>
      <c r="G3986" s="137">
        <v>3233808872</v>
      </c>
      <c r="H3986" s="10" t="s">
        <v>12578</v>
      </c>
      <c r="I3986" s="10" t="s">
        <v>497</v>
      </c>
      <c r="J3986" s="10" t="s">
        <v>4016</v>
      </c>
      <c r="K3986" s="102" t="s">
        <v>10205</v>
      </c>
      <c r="L3986" s="98">
        <f>IFERROR(VLOOKUP($F3986&amp;$C3986,Sales!$J:$W,9,0),0)</f>
        <v>0</v>
      </c>
      <c r="M3986" s="98">
        <f>IFERROR(VLOOKUP($F3986&amp;$C3986,Sales!$J:$W,10,0),0)</f>
        <v>0</v>
      </c>
      <c r="N3986" s="98">
        <f>IFERROR(VLOOKUP($F3986&amp;$C3986,Sales!$J:$W,11,0),0)</f>
        <v>0</v>
      </c>
      <c r="O3986" s="98">
        <f>IFERROR(VLOOKUP($F3986&amp;$C3986,Sales!$J:$W,12,0),0)</f>
        <v>0</v>
      </c>
      <c r="P3986" s="98">
        <f>IFERROR(VLOOKUP($F3986&amp;$C3986,Sales!$J:$W,13,0),0)</f>
        <v>0</v>
      </c>
      <c r="Q3986" s="98">
        <f>IFERROR(VLOOKUP($F3986&amp;$C3986,Sales!$A:$H,7,0),0)</f>
        <v>0</v>
      </c>
      <c r="R3986" s="41" t="str">
        <f t="shared" si="125"/>
        <v>ERROR</v>
      </c>
      <c r="S3986" s="15"/>
      <c r="T3986" s="15"/>
      <c r="U3986" s="15"/>
      <c r="V3986" s="15"/>
      <c r="W3986" s="15"/>
      <c r="X3986" s="15"/>
      <c r="Y3986" s="41"/>
      <c r="Z3986" s="41"/>
      <c r="AA3986" s="41"/>
      <c r="AB3986" s="15"/>
      <c r="AC3986" s="15"/>
      <c r="AD3986" s="15"/>
      <c r="AE3986" s="15"/>
      <c r="AF3986" s="15"/>
      <c r="AG3986" s="15"/>
      <c r="AH3986" s="15"/>
      <c r="AI3986" s="15"/>
      <c r="AJ3986" s="15"/>
      <c r="AK3986" s="15"/>
      <c r="AL3986" s="15"/>
      <c r="AM3986" s="66"/>
      <c r="AN3986" s="15"/>
      <c r="AO3986" s="15"/>
      <c r="AP3986" s="66"/>
      <c r="AQ3986" s="15"/>
      <c r="AR3986" s="15"/>
      <c r="AS3986" s="66"/>
      <c r="AT3986" s="15"/>
      <c r="AU3986" s="15"/>
      <c r="AV3986" s="15"/>
      <c r="AW3986" s="15"/>
      <c r="AX3986" s="15"/>
      <c r="AY3986" s="15"/>
      <c r="AZ3986" s="10">
        <v>1</v>
      </c>
      <c r="BA3986" t="s">
        <v>22</v>
      </c>
      <c r="BB3986" t="s">
        <v>88</v>
      </c>
      <c r="BD3986" s="7" t="str">
        <f t="shared" si="124"/>
        <v>3233808872Shopee</v>
      </c>
    </row>
    <row r="3987" spans="2:56" ht="15" customHeight="1" x14ac:dyDescent="0.35">
      <c r="B3987" s="10" t="s">
        <v>17</v>
      </c>
      <c r="C3987" s="10" t="s">
        <v>806</v>
      </c>
      <c r="D3987" s="10" t="s">
        <v>455</v>
      </c>
      <c r="E3987" s="10" t="s">
        <v>456</v>
      </c>
      <c r="F3987" s="10" t="s">
        <v>529</v>
      </c>
      <c r="G3987" s="137">
        <v>1120686396</v>
      </c>
      <c r="H3987" s="10" t="s">
        <v>12100</v>
      </c>
      <c r="I3987" s="10" t="s">
        <v>530</v>
      </c>
      <c r="J3987" s="10" t="s">
        <v>1271</v>
      </c>
      <c r="K3987" s="102" t="s">
        <v>4398</v>
      </c>
      <c r="L3987" s="98">
        <f>IFERROR(VLOOKUP($F3987&amp;$C3987,Sales!$J:$W,9,0),0)</f>
        <v>0</v>
      </c>
      <c r="M3987" s="98">
        <f>IFERROR(VLOOKUP($F3987&amp;$C3987,Sales!$J:$W,10,0),0)</f>
        <v>0</v>
      </c>
      <c r="N3987" s="98">
        <f>IFERROR(VLOOKUP($F3987&amp;$C3987,Sales!$J:$W,11,0),0)</f>
        <v>0</v>
      </c>
      <c r="O3987" s="98">
        <f>IFERROR(VLOOKUP($F3987&amp;$C3987,Sales!$J:$W,12,0),0)</f>
        <v>0</v>
      </c>
      <c r="P3987" s="98">
        <f>IFERROR(VLOOKUP($F3987&amp;$C3987,Sales!$J:$W,13,0),0)</f>
        <v>0</v>
      </c>
      <c r="Q3987" s="98">
        <f>IFERROR(VLOOKUP($F3987&amp;$C3987,Sales!$A:$H,7,0),0)</f>
        <v>0</v>
      </c>
      <c r="R3987" s="41" t="str">
        <f t="shared" si="125"/>
        <v>ERROR</v>
      </c>
      <c r="S3987" s="15"/>
      <c r="T3987" s="15"/>
      <c r="U3987" s="15"/>
      <c r="V3987" s="15"/>
      <c r="W3987" s="15"/>
      <c r="X3987" s="15"/>
      <c r="Y3987" s="41"/>
      <c r="Z3987" s="41"/>
      <c r="AA3987" s="41"/>
      <c r="AB3987" s="15"/>
      <c r="AC3987" s="15"/>
      <c r="AD3987" s="15"/>
      <c r="AE3987" s="15"/>
      <c r="AF3987" s="15"/>
      <c r="AG3987" s="15"/>
      <c r="AH3987" s="15"/>
      <c r="AI3987" s="15"/>
      <c r="AJ3987" s="15"/>
      <c r="AK3987" s="15"/>
      <c r="AL3987" s="15"/>
      <c r="AM3987" s="66"/>
      <c r="AN3987" s="15"/>
      <c r="AO3987" s="15"/>
      <c r="AP3987" s="66"/>
      <c r="AQ3987" s="15"/>
      <c r="AR3987" s="15"/>
      <c r="AS3987" s="66"/>
      <c r="AT3987" s="15"/>
      <c r="AU3987" s="15"/>
      <c r="AV3987" s="15"/>
      <c r="AW3987" s="15"/>
      <c r="AX3987" s="15"/>
      <c r="AY3987" s="15"/>
      <c r="AZ3987" s="10">
        <v>1</v>
      </c>
      <c r="BA3987" t="s">
        <v>22</v>
      </c>
      <c r="BB3987" t="s">
        <v>88</v>
      </c>
      <c r="BD3987" s="7" t="str">
        <f t="shared" si="124"/>
        <v>1120686396Shopee</v>
      </c>
    </row>
    <row r="3988" spans="2:56" ht="15" customHeight="1" x14ac:dyDescent="0.35">
      <c r="B3988" s="10" t="s">
        <v>17</v>
      </c>
      <c r="C3988" s="10" t="s">
        <v>806</v>
      </c>
      <c r="D3988" s="10" t="s">
        <v>455</v>
      </c>
      <c r="E3988" s="10" t="s">
        <v>456</v>
      </c>
      <c r="F3988" s="10" t="s">
        <v>494</v>
      </c>
      <c r="G3988" s="137">
        <v>82208612</v>
      </c>
      <c r="H3988" s="10" t="s">
        <v>12101</v>
      </c>
      <c r="I3988" s="10" t="s">
        <v>495</v>
      </c>
      <c r="J3988" s="10" t="s">
        <v>3838</v>
      </c>
      <c r="K3988" s="102" t="s">
        <v>11111</v>
      </c>
      <c r="L3988" s="98">
        <f>IFERROR(VLOOKUP($F3988&amp;$C3988,Sales!$J:$W,9,0),0)</f>
        <v>0</v>
      </c>
      <c r="M3988" s="98">
        <f>IFERROR(VLOOKUP($F3988&amp;$C3988,Sales!$J:$W,10,0),0)</f>
        <v>0</v>
      </c>
      <c r="N3988" s="98">
        <f>IFERROR(VLOOKUP($F3988&amp;$C3988,Sales!$J:$W,11,0),0)</f>
        <v>0</v>
      </c>
      <c r="O3988" s="98">
        <f>IFERROR(VLOOKUP($F3988&amp;$C3988,Sales!$J:$W,12,0),0)</f>
        <v>0</v>
      </c>
      <c r="P3988" s="98">
        <f>IFERROR(VLOOKUP($F3988&amp;$C3988,Sales!$J:$W,13,0),0)</f>
        <v>0</v>
      </c>
      <c r="Q3988" s="98">
        <f>IFERROR(VLOOKUP($F3988&amp;$C3988,Sales!$A:$H,7,0),0)</f>
        <v>0</v>
      </c>
      <c r="R3988" s="41" t="str">
        <f t="shared" si="125"/>
        <v>ERROR</v>
      </c>
      <c r="S3988" s="15"/>
      <c r="T3988" s="15"/>
      <c r="U3988" s="15"/>
      <c r="V3988" s="15"/>
      <c r="W3988" s="15"/>
      <c r="X3988" s="15"/>
      <c r="Y3988" s="41"/>
      <c r="Z3988" s="41"/>
      <c r="AA3988" s="41"/>
      <c r="AB3988" s="15"/>
      <c r="AC3988" s="15"/>
      <c r="AD3988" s="15"/>
      <c r="AE3988" s="15"/>
      <c r="AF3988" s="15"/>
      <c r="AG3988" s="15"/>
      <c r="AH3988" s="15"/>
      <c r="AI3988" s="15"/>
      <c r="AJ3988" s="15"/>
      <c r="AK3988" s="15"/>
      <c r="AL3988" s="15"/>
      <c r="AM3988" s="66"/>
      <c r="AN3988" s="15"/>
      <c r="AO3988" s="15"/>
      <c r="AP3988" s="66"/>
      <c r="AQ3988" s="15"/>
      <c r="AR3988" s="15"/>
      <c r="AS3988" s="66"/>
      <c r="AT3988" s="15"/>
      <c r="AU3988" s="15"/>
      <c r="AV3988" s="15"/>
      <c r="AW3988" s="15"/>
      <c r="AX3988" s="15"/>
      <c r="AY3988" s="15"/>
      <c r="AZ3988" s="10">
        <v>1</v>
      </c>
      <c r="BA3988" t="s">
        <v>22</v>
      </c>
      <c r="BB3988" t="s">
        <v>88</v>
      </c>
      <c r="BD3988" s="7" t="str">
        <f t="shared" si="124"/>
        <v>82208612Shopee</v>
      </c>
    </row>
    <row r="3989" spans="2:56" ht="15" customHeight="1" x14ac:dyDescent="0.35">
      <c r="B3989" s="10" t="s">
        <v>17</v>
      </c>
      <c r="C3989" s="10" t="s">
        <v>806</v>
      </c>
      <c r="D3989" s="10" t="s">
        <v>455</v>
      </c>
      <c r="E3989" s="10" t="s">
        <v>456</v>
      </c>
      <c r="F3989" s="10" t="s">
        <v>473</v>
      </c>
      <c r="G3989" s="137">
        <v>84083630</v>
      </c>
      <c r="H3989" s="10" t="s">
        <v>12102</v>
      </c>
      <c r="I3989" s="10" t="s">
        <v>474</v>
      </c>
      <c r="J3989" s="10" t="s">
        <v>3839</v>
      </c>
      <c r="K3989" s="102" t="s">
        <v>11112</v>
      </c>
      <c r="L3989" s="98">
        <f>IFERROR(VLOOKUP($F3989&amp;$C3989,Sales!$J:$W,9,0),0)</f>
        <v>0</v>
      </c>
      <c r="M3989" s="98">
        <f>IFERROR(VLOOKUP($F3989&amp;$C3989,Sales!$J:$W,10,0),0)</f>
        <v>0</v>
      </c>
      <c r="N3989" s="98">
        <f>IFERROR(VLOOKUP($F3989&amp;$C3989,Sales!$J:$W,11,0),0)</f>
        <v>0</v>
      </c>
      <c r="O3989" s="98">
        <f>IFERROR(VLOOKUP($F3989&amp;$C3989,Sales!$J:$W,12,0),0)</f>
        <v>0</v>
      </c>
      <c r="P3989" s="98">
        <f>IFERROR(VLOOKUP($F3989&amp;$C3989,Sales!$J:$W,13,0),0)</f>
        <v>0</v>
      </c>
      <c r="Q3989" s="98">
        <f>IFERROR(VLOOKUP($F3989&amp;$C3989,Sales!$A:$H,7,0),0)</f>
        <v>0</v>
      </c>
      <c r="R3989" s="41" t="str">
        <f t="shared" si="125"/>
        <v>ERROR</v>
      </c>
      <c r="S3989" s="15"/>
      <c r="T3989" s="15"/>
      <c r="U3989" s="15"/>
      <c r="V3989" s="15"/>
      <c r="W3989" s="15"/>
      <c r="X3989" s="15"/>
      <c r="Y3989" s="41"/>
      <c r="Z3989" s="41"/>
      <c r="AA3989" s="41"/>
      <c r="AB3989" s="15"/>
      <c r="AC3989" s="15"/>
      <c r="AD3989" s="15"/>
      <c r="AE3989" s="15"/>
      <c r="AF3989" s="15"/>
      <c r="AG3989" s="15"/>
      <c r="AH3989" s="15"/>
      <c r="AI3989" s="15"/>
      <c r="AJ3989" s="15"/>
      <c r="AK3989" s="15"/>
      <c r="AL3989" s="15"/>
      <c r="AM3989" s="66"/>
      <c r="AN3989" s="15"/>
      <c r="AO3989" s="15"/>
      <c r="AP3989" s="66"/>
      <c r="AQ3989" s="15"/>
      <c r="AR3989" s="15"/>
      <c r="AS3989" s="66"/>
      <c r="AT3989" s="15"/>
      <c r="AU3989" s="15"/>
      <c r="AV3989" s="15"/>
      <c r="AW3989" s="15"/>
      <c r="AX3989" s="15"/>
      <c r="AY3989" s="15"/>
      <c r="AZ3989" s="10">
        <v>1</v>
      </c>
      <c r="BA3989" t="s">
        <v>22</v>
      </c>
      <c r="BB3989" t="s">
        <v>88</v>
      </c>
      <c r="BD3989" s="7" t="str">
        <f t="shared" si="124"/>
        <v>84083630Shopee</v>
      </c>
    </row>
    <row r="3990" spans="2:56" ht="15" customHeight="1" x14ac:dyDescent="0.35">
      <c r="B3990" s="10" t="s">
        <v>17</v>
      </c>
      <c r="C3990" s="10" t="s">
        <v>806</v>
      </c>
      <c r="D3990" s="10" t="s">
        <v>455</v>
      </c>
      <c r="E3990" s="10" t="s">
        <v>456</v>
      </c>
      <c r="F3990" s="10" t="s">
        <v>486</v>
      </c>
      <c r="G3990" s="137">
        <v>82208644</v>
      </c>
      <c r="H3990" s="10" t="s">
        <v>12103</v>
      </c>
      <c r="I3990" s="10" t="s">
        <v>487</v>
      </c>
      <c r="J3990" s="10" t="s">
        <v>3840</v>
      </c>
      <c r="K3990" s="102" t="s">
        <v>11113</v>
      </c>
      <c r="L3990" s="98">
        <f>IFERROR(VLOOKUP($F3990&amp;$C3990,Sales!$J:$W,9,0),0)</f>
        <v>0</v>
      </c>
      <c r="M3990" s="98">
        <f>IFERROR(VLOOKUP($F3990&amp;$C3990,Sales!$J:$W,10,0),0)</f>
        <v>0</v>
      </c>
      <c r="N3990" s="98">
        <f>IFERROR(VLOOKUP($F3990&amp;$C3990,Sales!$J:$W,11,0),0)</f>
        <v>0</v>
      </c>
      <c r="O3990" s="98">
        <f>IFERROR(VLOOKUP($F3990&amp;$C3990,Sales!$J:$W,12,0),0)</f>
        <v>0</v>
      </c>
      <c r="P3990" s="98">
        <f>IFERROR(VLOOKUP($F3990&amp;$C3990,Sales!$J:$W,13,0),0)</f>
        <v>0</v>
      </c>
      <c r="Q3990" s="98">
        <f>IFERROR(VLOOKUP($F3990&amp;$C3990,Sales!$A:$H,7,0),0)</f>
        <v>0</v>
      </c>
      <c r="R3990" s="41" t="str">
        <f t="shared" si="125"/>
        <v>ERROR</v>
      </c>
      <c r="S3990" s="15"/>
      <c r="T3990" s="15"/>
      <c r="U3990" s="15"/>
      <c r="V3990" s="15"/>
      <c r="W3990" s="15"/>
      <c r="X3990" s="15"/>
      <c r="Y3990" s="41"/>
      <c r="Z3990" s="41"/>
      <c r="AA3990" s="41"/>
      <c r="AB3990" s="15"/>
      <c r="AC3990" s="15"/>
      <c r="AD3990" s="15"/>
      <c r="AE3990" s="15"/>
      <c r="AF3990" s="15"/>
      <c r="AG3990" s="15"/>
      <c r="AH3990" s="15"/>
      <c r="AI3990" s="15"/>
      <c r="AJ3990" s="15"/>
      <c r="AK3990" s="15"/>
      <c r="AL3990" s="15"/>
      <c r="AM3990" s="66"/>
      <c r="AN3990" s="15"/>
      <c r="AO3990" s="15"/>
      <c r="AP3990" s="66"/>
      <c r="AQ3990" s="15"/>
      <c r="AR3990" s="15"/>
      <c r="AS3990" s="66"/>
      <c r="AT3990" s="15"/>
      <c r="AU3990" s="15"/>
      <c r="AV3990" s="15"/>
      <c r="AW3990" s="15"/>
      <c r="AX3990" s="15"/>
      <c r="AY3990" s="15"/>
      <c r="AZ3990" s="10">
        <v>1</v>
      </c>
      <c r="BA3990" t="s">
        <v>22</v>
      </c>
      <c r="BB3990" t="s">
        <v>88</v>
      </c>
      <c r="BD3990" s="7" t="str">
        <f t="shared" si="124"/>
        <v>82208644Shopee</v>
      </c>
    </row>
    <row r="3991" spans="2:56" ht="15" customHeight="1" x14ac:dyDescent="0.35">
      <c r="B3991" s="10" t="s">
        <v>17</v>
      </c>
      <c r="C3991" s="10" t="s">
        <v>806</v>
      </c>
      <c r="D3991" s="10" t="s">
        <v>455</v>
      </c>
      <c r="E3991" s="10" t="s">
        <v>456</v>
      </c>
      <c r="F3991" s="10" t="s">
        <v>539</v>
      </c>
      <c r="G3991" s="137">
        <v>803448408</v>
      </c>
      <c r="H3991" s="10" t="s">
        <v>12104</v>
      </c>
      <c r="I3991" s="10" t="s">
        <v>540</v>
      </c>
      <c r="J3991" s="10" t="s">
        <v>3841</v>
      </c>
      <c r="K3991" s="102" t="s">
        <v>11114</v>
      </c>
      <c r="L3991" s="98">
        <f>IFERROR(VLOOKUP($F3991&amp;$C3991,Sales!$J:$W,9,0),0)</f>
        <v>0</v>
      </c>
      <c r="M3991" s="98">
        <f>IFERROR(VLOOKUP($F3991&amp;$C3991,Sales!$J:$W,10,0),0)</f>
        <v>0</v>
      </c>
      <c r="N3991" s="98">
        <f>IFERROR(VLOOKUP($F3991&amp;$C3991,Sales!$J:$W,11,0),0)</f>
        <v>0</v>
      </c>
      <c r="O3991" s="98">
        <f>IFERROR(VLOOKUP($F3991&amp;$C3991,Sales!$J:$W,12,0),0)</f>
        <v>0</v>
      </c>
      <c r="P3991" s="98">
        <f>IFERROR(VLOOKUP($F3991&amp;$C3991,Sales!$J:$W,13,0),0)</f>
        <v>0</v>
      </c>
      <c r="Q3991" s="98">
        <f>IFERROR(VLOOKUP($F3991&amp;$C3991,Sales!$A:$H,7,0),0)</f>
        <v>0</v>
      </c>
      <c r="R3991" s="41" t="str">
        <f t="shared" si="125"/>
        <v>ERROR</v>
      </c>
      <c r="S3991" s="15"/>
      <c r="T3991" s="15"/>
      <c r="U3991" s="15"/>
      <c r="V3991" s="15"/>
      <c r="W3991" s="15"/>
      <c r="X3991" s="15"/>
      <c r="Y3991" s="41"/>
      <c r="Z3991" s="41"/>
      <c r="AA3991" s="41"/>
      <c r="AB3991" s="15"/>
      <c r="AC3991" s="15"/>
      <c r="AD3991" s="15"/>
      <c r="AE3991" s="15"/>
      <c r="AF3991" s="15"/>
      <c r="AG3991" s="15"/>
      <c r="AH3991" s="15"/>
      <c r="AI3991" s="15"/>
      <c r="AJ3991" s="15"/>
      <c r="AK3991" s="15"/>
      <c r="AL3991" s="15"/>
      <c r="AM3991" s="66"/>
      <c r="AN3991" s="15"/>
      <c r="AO3991" s="15"/>
      <c r="AP3991" s="66"/>
      <c r="AQ3991" s="15"/>
      <c r="AR3991" s="15"/>
      <c r="AS3991" s="66"/>
      <c r="AT3991" s="15"/>
      <c r="AU3991" s="15"/>
      <c r="AV3991" s="15"/>
      <c r="AW3991" s="15"/>
      <c r="AX3991" s="15"/>
      <c r="AY3991" s="15"/>
      <c r="AZ3991" s="10">
        <v>1</v>
      </c>
      <c r="BA3991" t="s">
        <v>22</v>
      </c>
      <c r="BB3991" t="s">
        <v>88</v>
      </c>
      <c r="BD3991" s="7" t="str">
        <f t="shared" si="124"/>
        <v>803448408Shopee</v>
      </c>
    </row>
    <row r="3992" spans="2:56" ht="15" customHeight="1" x14ac:dyDescent="0.35">
      <c r="B3992" s="10" t="s">
        <v>17</v>
      </c>
      <c r="C3992" s="10" t="s">
        <v>806</v>
      </c>
      <c r="D3992" s="10" t="s">
        <v>455</v>
      </c>
      <c r="E3992" s="10" t="s">
        <v>456</v>
      </c>
      <c r="F3992" s="10" t="s">
        <v>479</v>
      </c>
      <c r="G3992" s="137">
        <v>82208417</v>
      </c>
      <c r="H3992" s="10" t="s">
        <v>12105</v>
      </c>
      <c r="I3992" s="10" t="s">
        <v>480</v>
      </c>
      <c r="J3992" s="10" t="s">
        <v>3842</v>
      </c>
      <c r="K3992" s="102" t="s">
        <v>11115</v>
      </c>
      <c r="L3992" s="98">
        <f>IFERROR(VLOOKUP($F3992&amp;$C3992,Sales!$J:$W,9,0),0)</f>
        <v>0</v>
      </c>
      <c r="M3992" s="98">
        <f>IFERROR(VLOOKUP($F3992&amp;$C3992,Sales!$J:$W,10,0),0)</f>
        <v>0</v>
      </c>
      <c r="N3992" s="98">
        <f>IFERROR(VLOOKUP($F3992&amp;$C3992,Sales!$J:$W,11,0),0)</f>
        <v>0</v>
      </c>
      <c r="O3992" s="98">
        <f>IFERROR(VLOOKUP($F3992&amp;$C3992,Sales!$J:$W,12,0),0)</f>
        <v>0</v>
      </c>
      <c r="P3992" s="98">
        <f>IFERROR(VLOOKUP($F3992&amp;$C3992,Sales!$J:$W,13,0),0)</f>
        <v>0</v>
      </c>
      <c r="Q3992" s="98">
        <f>IFERROR(VLOOKUP($F3992&amp;$C3992,Sales!$A:$H,7,0),0)</f>
        <v>0</v>
      </c>
      <c r="R3992" s="41" t="str">
        <f t="shared" si="125"/>
        <v>ERROR</v>
      </c>
      <c r="S3992" s="15"/>
      <c r="T3992" s="15"/>
      <c r="U3992" s="15"/>
      <c r="V3992" s="15"/>
      <c r="W3992" s="15"/>
      <c r="X3992" s="15"/>
      <c r="Y3992" s="41"/>
      <c r="Z3992" s="41"/>
      <c r="AA3992" s="41"/>
      <c r="AB3992" s="15"/>
      <c r="AC3992" s="15"/>
      <c r="AD3992" s="15"/>
      <c r="AE3992" s="15"/>
      <c r="AF3992" s="15"/>
      <c r="AG3992" s="15"/>
      <c r="AH3992" s="15"/>
      <c r="AI3992" s="15"/>
      <c r="AJ3992" s="15"/>
      <c r="AK3992" s="15"/>
      <c r="AL3992" s="15"/>
      <c r="AM3992" s="66"/>
      <c r="AN3992" s="15"/>
      <c r="AO3992" s="15"/>
      <c r="AP3992" s="66"/>
      <c r="AQ3992" s="15"/>
      <c r="AR3992" s="15"/>
      <c r="AS3992" s="66"/>
      <c r="AT3992" s="15"/>
      <c r="AU3992" s="15"/>
      <c r="AV3992" s="15"/>
      <c r="AW3992" s="15"/>
      <c r="AX3992" s="15"/>
      <c r="AY3992" s="15"/>
      <c r="AZ3992" s="10">
        <v>1</v>
      </c>
      <c r="BA3992" t="s">
        <v>22</v>
      </c>
      <c r="BB3992" t="s">
        <v>88</v>
      </c>
      <c r="BD3992" s="7" t="str">
        <f t="shared" si="124"/>
        <v>82208417Shopee</v>
      </c>
    </row>
    <row r="3993" spans="2:56" ht="15" customHeight="1" x14ac:dyDescent="0.35">
      <c r="B3993" s="10" t="s">
        <v>17</v>
      </c>
      <c r="C3993" s="10" t="s">
        <v>806</v>
      </c>
      <c r="D3993" s="10" t="s">
        <v>455</v>
      </c>
      <c r="E3993" s="10" t="s">
        <v>456</v>
      </c>
      <c r="F3993" s="10" t="s">
        <v>488</v>
      </c>
      <c r="G3993" s="137">
        <v>660693677</v>
      </c>
      <c r="H3993" s="10" t="s">
        <v>12698</v>
      </c>
      <c r="I3993" s="10" t="s">
        <v>489</v>
      </c>
      <c r="J3993" s="10" t="s">
        <v>3843</v>
      </c>
      <c r="K3993" s="102" t="s">
        <v>10158</v>
      </c>
      <c r="L3993" s="98">
        <f>IFERROR(VLOOKUP($F3993&amp;$C3993,Sales!$J:$W,9,0),0)</f>
        <v>0</v>
      </c>
      <c r="M3993" s="98">
        <f>IFERROR(VLOOKUP($F3993&amp;$C3993,Sales!$J:$W,10,0),0)</f>
        <v>0</v>
      </c>
      <c r="N3993" s="98">
        <f>IFERROR(VLOOKUP($F3993&amp;$C3993,Sales!$J:$W,11,0),0)</f>
        <v>0</v>
      </c>
      <c r="O3993" s="98">
        <f>IFERROR(VLOOKUP($F3993&amp;$C3993,Sales!$J:$W,12,0),0)</f>
        <v>0</v>
      </c>
      <c r="P3993" s="98">
        <f>IFERROR(VLOOKUP($F3993&amp;$C3993,Sales!$J:$W,13,0),0)</f>
        <v>0</v>
      </c>
      <c r="Q3993" s="98">
        <f>IFERROR(VLOOKUP($F3993&amp;$C3993,Sales!$A:$H,7,0),0)</f>
        <v>0</v>
      </c>
      <c r="R3993" s="41" t="str">
        <f t="shared" si="125"/>
        <v>ERROR</v>
      </c>
      <c r="S3993" s="66"/>
      <c r="T3993" s="15"/>
      <c r="U3993" s="15"/>
      <c r="V3993" s="15"/>
      <c r="W3993" s="15"/>
      <c r="X3993" s="15"/>
      <c r="Y3993" s="41"/>
      <c r="Z3993" s="41"/>
      <c r="AA3993" s="41"/>
      <c r="AB3993" s="15"/>
      <c r="AC3993" s="15"/>
      <c r="AD3993" s="15"/>
      <c r="AE3993" s="15"/>
      <c r="AF3993" s="15"/>
      <c r="AG3993" s="15"/>
      <c r="AH3993" s="15"/>
      <c r="AI3993" s="15"/>
      <c r="AJ3993" s="15"/>
      <c r="AK3993" s="15"/>
      <c r="AL3993" s="15"/>
      <c r="AM3993" s="15"/>
      <c r="AN3993" s="15"/>
      <c r="AO3993" s="15"/>
      <c r="AP3993" s="15"/>
      <c r="AQ3993" s="66"/>
      <c r="AR3993" s="15"/>
      <c r="AS3993" s="66"/>
      <c r="AT3993" s="66"/>
      <c r="AU3993" s="66"/>
      <c r="AV3993" s="15"/>
      <c r="AW3993" s="15"/>
      <c r="AX3993" s="15"/>
      <c r="AY3993" s="15"/>
      <c r="AZ3993" s="10">
        <v>1</v>
      </c>
      <c r="BA3993" t="s">
        <v>22</v>
      </c>
      <c r="BB3993" t="s">
        <v>88</v>
      </c>
      <c r="BD3993" s="7" t="str">
        <f t="shared" si="124"/>
        <v>660693677Shopee</v>
      </c>
    </row>
    <row r="3994" spans="2:56" ht="15" customHeight="1" x14ac:dyDescent="0.35">
      <c r="B3994" s="10" t="s">
        <v>17</v>
      </c>
      <c r="C3994" s="10" t="s">
        <v>806</v>
      </c>
      <c r="D3994" s="10" t="s">
        <v>455</v>
      </c>
      <c r="E3994" s="10" t="s">
        <v>456</v>
      </c>
      <c r="F3994" s="10" t="s">
        <v>503</v>
      </c>
      <c r="G3994" s="137">
        <v>82208633</v>
      </c>
      <c r="H3994" s="10" t="s">
        <v>12106</v>
      </c>
      <c r="I3994" s="10" t="s">
        <v>504</v>
      </c>
      <c r="J3994" s="10" t="s">
        <v>3844</v>
      </c>
      <c r="K3994" s="102" t="s">
        <v>11116</v>
      </c>
      <c r="L3994" s="98">
        <f>IFERROR(VLOOKUP($F3994&amp;$C3994,Sales!$J:$W,9,0),0)</f>
        <v>0</v>
      </c>
      <c r="M3994" s="98">
        <f>IFERROR(VLOOKUP($F3994&amp;$C3994,Sales!$J:$W,10,0),0)</f>
        <v>0</v>
      </c>
      <c r="N3994" s="98">
        <f>IFERROR(VLOOKUP($F3994&amp;$C3994,Sales!$J:$W,11,0),0)</f>
        <v>0</v>
      </c>
      <c r="O3994" s="98">
        <f>IFERROR(VLOOKUP($F3994&amp;$C3994,Sales!$J:$W,12,0),0)</f>
        <v>0</v>
      </c>
      <c r="P3994" s="98">
        <f>IFERROR(VLOOKUP($F3994&amp;$C3994,Sales!$J:$W,13,0),0)</f>
        <v>0</v>
      </c>
      <c r="Q3994" s="98">
        <f>IFERROR(VLOOKUP($F3994&amp;$C3994,Sales!$A:$H,7,0),0)</f>
        <v>0</v>
      </c>
      <c r="R3994" s="41" t="str">
        <f t="shared" si="125"/>
        <v>ERROR</v>
      </c>
      <c r="S3994" s="15"/>
      <c r="T3994" s="15"/>
      <c r="U3994" s="15"/>
      <c r="V3994" s="15"/>
      <c r="W3994" s="15"/>
      <c r="X3994" s="15"/>
      <c r="Y3994" s="41"/>
      <c r="Z3994" s="41"/>
      <c r="AA3994" s="41"/>
      <c r="AB3994" s="15"/>
      <c r="AC3994" s="15"/>
      <c r="AD3994" s="15"/>
      <c r="AE3994" s="15"/>
      <c r="AF3994" s="15"/>
      <c r="AG3994" s="15"/>
      <c r="AH3994" s="15"/>
      <c r="AI3994" s="15"/>
      <c r="AJ3994" s="15"/>
      <c r="AK3994" s="15"/>
      <c r="AL3994" s="15"/>
      <c r="AM3994" s="66"/>
      <c r="AN3994" s="15"/>
      <c r="AO3994" s="15"/>
      <c r="AP3994" s="66"/>
      <c r="AQ3994" s="15"/>
      <c r="AR3994" s="15"/>
      <c r="AS3994" s="66"/>
      <c r="AT3994" s="15"/>
      <c r="AU3994" s="15"/>
      <c r="AV3994" s="15"/>
      <c r="AW3994" s="15"/>
      <c r="AX3994" s="15"/>
      <c r="AY3994" s="15"/>
      <c r="AZ3994" s="10">
        <v>1</v>
      </c>
      <c r="BA3994" t="s">
        <v>22</v>
      </c>
      <c r="BB3994" t="s">
        <v>88</v>
      </c>
      <c r="BD3994" s="7" t="str">
        <f t="shared" si="124"/>
        <v>82208633Shopee</v>
      </c>
    </row>
    <row r="3995" spans="2:56" ht="15" customHeight="1" x14ac:dyDescent="0.35">
      <c r="B3995" s="10" t="s">
        <v>17</v>
      </c>
      <c r="C3995" s="10" t="s">
        <v>806</v>
      </c>
      <c r="D3995" s="10" t="s">
        <v>455</v>
      </c>
      <c r="E3995" s="10" t="s">
        <v>456</v>
      </c>
      <c r="F3995" s="10" t="s">
        <v>498</v>
      </c>
      <c r="G3995" s="137">
        <v>82208615</v>
      </c>
      <c r="H3995" s="10" t="s">
        <v>12107</v>
      </c>
      <c r="I3995" s="10" t="s">
        <v>499</v>
      </c>
      <c r="J3995" s="10" t="s">
        <v>3845</v>
      </c>
      <c r="K3995" s="102" t="s">
        <v>11117</v>
      </c>
      <c r="L3995" s="98">
        <f>IFERROR(VLOOKUP($F3995&amp;$C3995,Sales!$J:$W,9,0),0)</f>
        <v>0</v>
      </c>
      <c r="M3995" s="98">
        <f>IFERROR(VLOOKUP($F3995&amp;$C3995,Sales!$J:$W,10,0),0)</f>
        <v>0</v>
      </c>
      <c r="N3995" s="98">
        <f>IFERROR(VLOOKUP($F3995&amp;$C3995,Sales!$J:$W,11,0),0)</f>
        <v>0</v>
      </c>
      <c r="O3995" s="98">
        <f>IFERROR(VLOOKUP($F3995&amp;$C3995,Sales!$J:$W,12,0),0)</f>
        <v>0</v>
      </c>
      <c r="P3995" s="98">
        <f>IFERROR(VLOOKUP($F3995&amp;$C3995,Sales!$J:$W,13,0),0)</f>
        <v>0</v>
      </c>
      <c r="Q3995" s="98">
        <f>IFERROR(VLOOKUP($F3995&amp;$C3995,Sales!$A:$H,7,0),0)</f>
        <v>0</v>
      </c>
      <c r="R3995" s="41" t="str">
        <f t="shared" si="125"/>
        <v>ERROR</v>
      </c>
      <c r="S3995" s="15"/>
      <c r="T3995" s="15"/>
      <c r="U3995" s="15"/>
      <c r="V3995" s="15"/>
      <c r="W3995" s="15"/>
      <c r="X3995" s="15"/>
      <c r="Y3995" s="41"/>
      <c r="Z3995" s="41"/>
      <c r="AA3995" s="41"/>
      <c r="AB3995" s="15"/>
      <c r="AC3995" s="15"/>
      <c r="AD3995" s="15"/>
      <c r="AE3995" s="15"/>
      <c r="AF3995" s="15"/>
      <c r="AG3995" s="15"/>
      <c r="AH3995" s="15"/>
      <c r="AI3995" s="15"/>
      <c r="AJ3995" s="15"/>
      <c r="AK3995" s="15"/>
      <c r="AL3995" s="15"/>
      <c r="AM3995" s="66"/>
      <c r="AN3995" s="15"/>
      <c r="AO3995" s="15"/>
      <c r="AP3995" s="66"/>
      <c r="AQ3995" s="15"/>
      <c r="AR3995" s="15"/>
      <c r="AS3995" s="66"/>
      <c r="AT3995" s="15"/>
      <c r="AU3995" s="15"/>
      <c r="AV3995" s="15"/>
      <c r="AW3995" s="15"/>
      <c r="AX3995" s="15"/>
      <c r="AY3995" s="15"/>
      <c r="AZ3995" s="10">
        <v>1</v>
      </c>
      <c r="BA3995" t="s">
        <v>22</v>
      </c>
      <c r="BB3995" t="s">
        <v>88</v>
      </c>
      <c r="BD3995" s="7" t="str">
        <f t="shared" si="124"/>
        <v>82208615Shopee</v>
      </c>
    </row>
    <row r="3996" spans="2:56" ht="15" customHeight="1" x14ac:dyDescent="0.35">
      <c r="B3996" s="10" t="s">
        <v>17</v>
      </c>
      <c r="C3996" s="10" t="s">
        <v>806</v>
      </c>
      <c r="D3996" s="10" t="s">
        <v>455</v>
      </c>
      <c r="E3996" s="10" t="s">
        <v>456</v>
      </c>
      <c r="F3996" s="10" t="s">
        <v>481</v>
      </c>
      <c r="G3996" s="137">
        <v>82208651</v>
      </c>
      <c r="H3996" s="10" t="s">
        <v>12108</v>
      </c>
      <c r="I3996" s="10" t="s">
        <v>482</v>
      </c>
      <c r="J3996" s="10" t="s">
        <v>3846</v>
      </c>
      <c r="K3996" s="102" t="s">
        <v>11118</v>
      </c>
      <c r="L3996" s="98">
        <f>IFERROR(VLOOKUP($F3996&amp;$C3996,Sales!$J:$W,9,0),0)</f>
        <v>0</v>
      </c>
      <c r="M3996" s="98">
        <f>IFERROR(VLOOKUP($F3996&amp;$C3996,Sales!$J:$W,10,0),0)</f>
        <v>0</v>
      </c>
      <c r="N3996" s="98">
        <f>IFERROR(VLOOKUP($F3996&amp;$C3996,Sales!$J:$W,11,0),0)</f>
        <v>0</v>
      </c>
      <c r="O3996" s="98">
        <f>IFERROR(VLOOKUP($F3996&amp;$C3996,Sales!$J:$W,12,0),0)</f>
        <v>0</v>
      </c>
      <c r="P3996" s="98">
        <f>IFERROR(VLOOKUP($F3996&amp;$C3996,Sales!$J:$W,13,0),0)</f>
        <v>0</v>
      </c>
      <c r="Q3996" s="98">
        <f>IFERROR(VLOOKUP($F3996&amp;$C3996,Sales!$A:$H,7,0),0)</f>
        <v>0</v>
      </c>
      <c r="R3996" s="41" t="str">
        <f t="shared" si="125"/>
        <v>ERROR</v>
      </c>
      <c r="S3996" s="15"/>
      <c r="T3996" s="15"/>
      <c r="U3996" s="15"/>
      <c r="V3996" s="15"/>
      <c r="W3996" s="15"/>
      <c r="X3996" s="15"/>
      <c r="Y3996" s="41"/>
      <c r="Z3996" s="41"/>
      <c r="AA3996" s="41"/>
      <c r="AB3996" s="15"/>
      <c r="AC3996" s="15"/>
      <c r="AD3996" s="15"/>
      <c r="AE3996" s="15"/>
      <c r="AF3996" s="15"/>
      <c r="AG3996" s="15"/>
      <c r="AH3996" s="15"/>
      <c r="AI3996" s="15"/>
      <c r="AJ3996" s="15"/>
      <c r="AK3996" s="15"/>
      <c r="AL3996" s="15"/>
      <c r="AM3996" s="66"/>
      <c r="AN3996" s="15"/>
      <c r="AO3996" s="15"/>
      <c r="AP3996" s="66"/>
      <c r="AQ3996" s="15"/>
      <c r="AR3996" s="15"/>
      <c r="AS3996" s="66"/>
      <c r="AT3996" s="15"/>
      <c r="AU3996" s="15"/>
      <c r="AV3996" s="15"/>
      <c r="AW3996" s="15"/>
      <c r="AX3996" s="15"/>
      <c r="AY3996" s="15"/>
      <c r="AZ3996" s="10">
        <v>1</v>
      </c>
      <c r="BA3996" t="s">
        <v>22</v>
      </c>
      <c r="BB3996" t="s">
        <v>88</v>
      </c>
      <c r="BD3996" s="7" t="str">
        <f t="shared" si="124"/>
        <v>82208651Shopee</v>
      </c>
    </row>
    <row r="3997" spans="2:56" ht="15" customHeight="1" x14ac:dyDescent="0.35">
      <c r="B3997" s="10" t="s">
        <v>17</v>
      </c>
      <c r="C3997" s="10" t="s">
        <v>806</v>
      </c>
      <c r="D3997" s="10" t="s">
        <v>455</v>
      </c>
      <c r="E3997" s="10" t="s">
        <v>456</v>
      </c>
      <c r="F3997" s="10" t="s">
        <v>470</v>
      </c>
      <c r="G3997" s="137">
        <v>84083309</v>
      </c>
      <c r="H3997" s="10" t="s">
        <v>12109</v>
      </c>
      <c r="I3997" s="10" t="s">
        <v>471</v>
      </c>
      <c r="J3997" s="10" t="s">
        <v>3847</v>
      </c>
      <c r="K3997" s="102" t="s">
        <v>10126</v>
      </c>
      <c r="L3997" s="98">
        <f>IFERROR(VLOOKUP($F3997&amp;$C3997,Sales!$J:$W,9,0),0)</f>
        <v>0</v>
      </c>
      <c r="M3997" s="98">
        <f>IFERROR(VLOOKUP($F3997&amp;$C3997,Sales!$J:$W,10,0),0)</f>
        <v>0</v>
      </c>
      <c r="N3997" s="98">
        <f>IFERROR(VLOOKUP($F3997&amp;$C3997,Sales!$J:$W,11,0),0)</f>
        <v>0</v>
      </c>
      <c r="O3997" s="98">
        <f>IFERROR(VLOOKUP($F3997&amp;$C3997,Sales!$J:$W,12,0),0)</f>
        <v>0</v>
      </c>
      <c r="P3997" s="98">
        <f>IFERROR(VLOOKUP($F3997&amp;$C3997,Sales!$J:$W,13,0),0)</f>
        <v>0</v>
      </c>
      <c r="Q3997" s="98">
        <f>IFERROR(VLOOKUP($F3997&amp;$C3997,Sales!$A:$H,7,0),0)</f>
        <v>0</v>
      </c>
      <c r="R3997" s="41" t="str">
        <f t="shared" si="125"/>
        <v>ERROR</v>
      </c>
      <c r="S3997" s="15"/>
      <c r="T3997" s="15"/>
      <c r="U3997" s="15"/>
      <c r="V3997" s="15"/>
      <c r="W3997" s="15"/>
      <c r="X3997" s="15"/>
      <c r="Y3997" s="41"/>
      <c r="Z3997" s="41"/>
      <c r="AA3997" s="41"/>
      <c r="AB3997" s="15"/>
      <c r="AC3997" s="15"/>
      <c r="AD3997" s="15"/>
      <c r="AE3997" s="15"/>
      <c r="AF3997" s="15"/>
      <c r="AG3997" s="15"/>
      <c r="AH3997" s="15"/>
      <c r="AI3997" s="15"/>
      <c r="AJ3997" s="15"/>
      <c r="AK3997" s="15"/>
      <c r="AL3997" s="15"/>
      <c r="AM3997" s="66"/>
      <c r="AN3997" s="15"/>
      <c r="AO3997" s="15"/>
      <c r="AP3997" s="66"/>
      <c r="AQ3997" s="15"/>
      <c r="AR3997" s="15"/>
      <c r="AS3997" s="66"/>
      <c r="AT3997" s="15"/>
      <c r="AU3997" s="15"/>
      <c r="AV3997" s="15"/>
      <c r="AW3997" s="15"/>
      <c r="AX3997" s="15"/>
      <c r="AY3997" s="15"/>
      <c r="AZ3997" s="10">
        <v>1</v>
      </c>
      <c r="BA3997" t="s">
        <v>22</v>
      </c>
      <c r="BB3997" t="s">
        <v>88</v>
      </c>
      <c r="BD3997" s="7" t="str">
        <f t="shared" si="124"/>
        <v>84083309Shopee</v>
      </c>
    </row>
    <row r="3998" spans="2:56" ht="15" customHeight="1" x14ac:dyDescent="0.35">
      <c r="B3998" s="10" t="s">
        <v>17</v>
      </c>
      <c r="C3998" s="10" t="s">
        <v>806</v>
      </c>
      <c r="D3998" s="10" t="s">
        <v>455</v>
      </c>
      <c r="E3998" s="10" t="s">
        <v>456</v>
      </c>
      <c r="F3998" s="10" t="s">
        <v>490</v>
      </c>
      <c r="G3998" s="137">
        <v>84095561</v>
      </c>
      <c r="H3998" s="10" t="s">
        <v>12110</v>
      </c>
      <c r="I3998" s="10" t="s">
        <v>491</v>
      </c>
      <c r="J3998" s="10" t="s">
        <v>11536</v>
      </c>
      <c r="K3998" s="102" t="s">
        <v>11119</v>
      </c>
      <c r="L3998" s="98">
        <f>IFERROR(VLOOKUP($F3998&amp;$C3998,Sales!$J:$W,9,0),0)</f>
        <v>0</v>
      </c>
      <c r="M3998" s="98">
        <f>IFERROR(VLOOKUP($F3998&amp;$C3998,Sales!$J:$W,10,0),0)</f>
        <v>0</v>
      </c>
      <c r="N3998" s="98">
        <f>IFERROR(VLOOKUP($F3998&amp;$C3998,Sales!$J:$W,11,0),0)</f>
        <v>0</v>
      </c>
      <c r="O3998" s="98">
        <f>IFERROR(VLOOKUP($F3998&amp;$C3998,Sales!$J:$W,12,0),0)</f>
        <v>0</v>
      </c>
      <c r="P3998" s="98">
        <f>IFERROR(VLOOKUP($F3998&amp;$C3998,Sales!$J:$W,13,0),0)</f>
        <v>0</v>
      </c>
      <c r="Q3998" s="98">
        <f>IFERROR(VLOOKUP($F3998&amp;$C3998,Sales!$A:$H,7,0),0)</f>
        <v>0</v>
      </c>
      <c r="R3998" s="41" t="str">
        <f t="shared" si="125"/>
        <v>ERROR</v>
      </c>
      <c r="S3998" s="15"/>
      <c r="T3998" s="15"/>
      <c r="U3998" s="15"/>
      <c r="V3998" s="15"/>
      <c r="W3998" s="15"/>
      <c r="X3998" s="15"/>
      <c r="Y3998" s="41"/>
      <c r="Z3998" s="41"/>
      <c r="AA3998" s="41"/>
      <c r="AB3998" s="15"/>
      <c r="AC3998" s="15"/>
      <c r="AD3998" s="15"/>
      <c r="AE3998" s="15"/>
      <c r="AF3998" s="15"/>
      <c r="AG3998" s="15"/>
      <c r="AH3998" s="15"/>
      <c r="AI3998" s="15"/>
      <c r="AJ3998" s="15"/>
      <c r="AK3998" s="15"/>
      <c r="AL3998" s="15"/>
      <c r="AM3998" s="66"/>
      <c r="AN3998" s="15"/>
      <c r="AO3998" s="15"/>
      <c r="AP3998" s="66"/>
      <c r="AQ3998" s="15"/>
      <c r="AR3998" s="15"/>
      <c r="AS3998" s="66"/>
      <c r="AT3998" s="15"/>
      <c r="AU3998" s="15"/>
      <c r="AV3998" s="15"/>
      <c r="AW3998" s="15"/>
      <c r="AX3998" s="15"/>
      <c r="AY3998" s="15"/>
      <c r="AZ3998" s="10">
        <v>1</v>
      </c>
      <c r="BA3998" t="s">
        <v>22</v>
      </c>
      <c r="BB3998" t="s">
        <v>88</v>
      </c>
      <c r="BD3998" s="7" t="str">
        <f t="shared" si="124"/>
        <v>84095561Shopee</v>
      </c>
    </row>
    <row r="3999" spans="2:56" ht="15" customHeight="1" x14ac:dyDescent="0.35">
      <c r="B3999" s="10" t="s">
        <v>17</v>
      </c>
      <c r="C3999" s="10" t="s">
        <v>806</v>
      </c>
      <c r="D3999" s="10" t="s">
        <v>455</v>
      </c>
      <c r="E3999" s="10" t="s">
        <v>456</v>
      </c>
      <c r="F3999" s="10" t="s">
        <v>532</v>
      </c>
      <c r="G3999" s="137">
        <v>817024051</v>
      </c>
      <c r="H3999" s="10" t="s">
        <v>12111</v>
      </c>
      <c r="I3999" s="10" t="s">
        <v>533</v>
      </c>
      <c r="J3999" s="10" t="s">
        <v>3848</v>
      </c>
      <c r="K3999" s="102" t="s">
        <v>11120</v>
      </c>
      <c r="L3999" s="98">
        <f>IFERROR(VLOOKUP($F3999&amp;$C3999,Sales!$J:$W,9,0),0)</f>
        <v>0</v>
      </c>
      <c r="M3999" s="98">
        <f>IFERROR(VLOOKUP($F3999&amp;$C3999,Sales!$J:$W,10,0),0)</f>
        <v>0</v>
      </c>
      <c r="N3999" s="98">
        <f>IFERROR(VLOOKUP($F3999&amp;$C3999,Sales!$J:$W,11,0),0)</f>
        <v>0</v>
      </c>
      <c r="O3999" s="98">
        <f>IFERROR(VLOOKUP($F3999&amp;$C3999,Sales!$J:$W,12,0),0)</f>
        <v>0</v>
      </c>
      <c r="P3999" s="98">
        <f>IFERROR(VLOOKUP($F3999&amp;$C3999,Sales!$J:$W,13,0),0)</f>
        <v>0</v>
      </c>
      <c r="Q3999" s="98">
        <f>IFERROR(VLOOKUP($F3999&amp;$C3999,Sales!$A:$H,7,0),0)</f>
        <v>0</v>
      </c>
      <c r="R3999" s="41" t="str">
        <f t="shared" si="125"/>
        <v>ERROR</v>
      </c>
      <c r="S3999" s="15"/>
      <c r="T3999" s="15"/>
      <c r="U3999" s="15"/>
      <c r="V3999" s="15"/>
      <c r="W3999" s="15"/>
      <c r="X3999" s="15"/>
      <c r="Y3999" s="41"/>
      <c r="Z3999" s="41"/>
      <c r="AA3999" s="41"/>
      <c r="AB3999" s="15"/>
      <c r="AC3999" s="15"/>
      <c r="AD3999" s="15"/>
      <c r="AE3999" s="15"/>
      <c r="AF3999" s="15"/>
      <c r="AG3999" s="15"/>
      <c r="AH3999" s="15"/>
      <c r="AI3999" s="15"/>
      <c r="AJ3999" s="15"/>
      <c r="AK3999" s="15"/>
      <c r="AL3999" s="15"/>
      <c r="AM3999" s="66"/>
      <c r="AN3999" s="15"/>
      <c r="AO3999" s="15"/>
      <c r="AP3999" s="66"/>
      <c r="AQ3999" s="15"/>
      <c r="AR3999" s="15"/>
      <c r="AS3999" s="66"/>
      <c r="AT3999" s="15"/>
      <c r="AU3999" s="15"/>
      <c r="AV3999" s="15"/>
      <c r="AW3999" s="15"/>
      <c r="AX3999" s="15"/>
      <c r="AY3999" s="15"/>
      <c r="AZ3999" s="10">
        <v>1</v>
      </c>
      <c r="BA3999" t="s">
        <v>22</v>
      </c>
      <c r="BB3999" t="s">
        <v>88</v>
      </c>
      <c r="BD3999" s="7" t="str">
        <f t="shared" si="124"/>
        <v>817024051Shopee</v>
      </c>
    </row>
    <row r="4000" spans="2:56" ht="15" customHeight="1" x14ac:dyDescent="0.35">
      <c r="B4000" s="10" t="s">
        <v>17</v>
      </c>
      <c r="C4000" s="10" t="s">
        <v>806</v>
      </c>
      <c r="D4000" s="10" t="s">
        <v>455</v>
      </c>
      <c r="E4000" s="10" t="s">
        <v>456</v>
      </c>
      <c r="F4000" s="10" t="s">
        <v>2539</v>
      </c>
      <c r="G4000" s="137">
        <v>4032775082</v>
      </c>
      <c r="H4000" s="10" t="s">
        <v>12579</v>
      </c>
      <c r="I4000" s="10" t="s">
        <v>4189</v>
      </c>
      <c r="J4000" s="10" t="s">
        <v>1272</v>
      </c>
      <c r="K4000" s="102" t="s">
        <v>11121</v>
      </c>
      <c r="L4000" s="98">
        <f>IFERROR(VLOOKUP($F4000&amp;$C4000,Sales!$J:$W,9,0),0)</f>
        <v>0</v>
      </c>
      <c r="M4000" s="98">
        <f>IFERROR(VLOOKUP($F4000&amp;$C4000,Sales!$J:$W,10,0),0)</f>
        <v>0</v>
      </c>
      <c r="N4000" s="98">
        <f>IFERROR(VLOOKUP($F4000&amp;$C4000,Sales!$J:$W,11,0),0)</f>
        <v>0</v>
      </c>
      <c r="O4000" s="98">
        <f>IFERROR(VLOOKUP($F4000&amp;$C4000,Sales!$J:$W,12,0),0)</f>
        <v>0</v>
      </c>
      <c r="P4000" s="98">
        <f>IFERROR(VLOOKUP($F4000&amp;$C4000,Sales!$J:$W,13,0),0)</f>
        <v>0</v>
      </c>
      <c r="Q4000" s="98">
        <f>IFERROR(VLOOKUP($F4000&amp;$C4000,Sales!$A:$H,7,0),0)</f>
        <v>0</v>
      </c>
      <c r="R4000" s="41" t="str">
        <f t="shared" si="125"/>
        <v>ERROR</v>
      </c>
      <c r="S4000" s="15"/>
      <c r="T4000" s="15"/>
      <c r="U4000" s="15"/>
      <c r="V4000" s="15"/>
      <c r="W4000" s="15"/>
      <c r="X4000" s="15"/>
      <c r="Y4000" s="41"/>
      <c r="Z4000" s="41"/>
      <c r="AA4000" s="41"/>
      <c r="AB4000" s="15"/>
      <c r="AC4000" s="15"/>
      <c r="AD4000" s="15"/>
      <c r="AE4000" s="15"/>
      <c r="AF4000" s="15"/>
      <c r="AG4000" s="15"/>
      <c r="AH4000" s="15"/>
      <c r="AI4000" s="15"/>
      <c r="AJ4000" s="15"/>
      <c r="AK4000" s="15"/>
      <c r="AL4000" s="15"/>
      <c r="AM4000" s="66"/>
      <c r="AN4000" s="15"/>
      <c r="AO4000" s="15"/>
      <c r="AP4000" s="66"/>
      <c r="AQ4000" s="15"/>
      <c r="AR4000" s="15"/>
      <c r="AS4000" s="66"/>
      <c r="AT4000" s="15"/>
      <c r="AU4000" s="15"/>
      <c r="AV4000" s="15"/>
      <c r="AW4000" s="15"/>
      <c r="AX4000" s="15"/>
      <c r="AY4000" s="15"/>
      <c r="AZ4000" s="10">
        <v>1</v>
      </c>
      <c r="BA4000" t="s">
        <v>22</v>
      </c>
      <c r="BB4000" t="s">
        <v>88</v>
      </c>
      <c r="BD4000" s="7" t="str">
        <f t="shared" si="124"/>
        <v>4032775082Shopee</v>
      </c>
    </row>
    <row r="4001" spans="2:56" ht="15" customHeight="1" x14ac:dyDescent="0.35">
      <c r="B4001" s="10" t="s">
        <v>17</v>
      </c>
      <c r="C4001" s="10" t="s">
        <v>806</v>
      </c>
      <c r="D4001" s="10" t="s">
        <v>455</v>
      </c>
      <c r="E4001" s="10" t="s">
        <v>456</v>
      </c>
      <c r="F4001" s="10" t="s">
        <v>6658</v>
      </c>
      <c r="G4001" s="137">
        <v>3632860604</v>
      </c>
      <c r="H4001" s="10" t="s">
        <v>12580</v>
      </c>
      <c r="I4001" s="10" t="s">
        <v>6660</v>
      </c>
      <c r="J4001" s="10" t="s">
        <v>1273</v>
      </c>
      <c r="K4001" s="102" t="s">
        <v>11122</v>
      </c>
      <c r="L4001" s="98">
        <f>IFERROR(VLOOKUP($F4001&amp;$C4001,Sales!$J:$W,9,0),0)</f>
        <v>0</v>
      </c>
      <c r="M4001" s="98">
        <f>IFERROR(VLOOKUP($F4001&amp;$C4001,Sales!$J:$W,10,0),0)</f>
        <v>0</v>
      </c>
      <c r="N4001" s="98">
        <f>IFERROR(VLOOKUP($F4001&amp;$C4001,Sales!$J:$W,11,0),0)</f>
        <v>0</v>
      </c>
      <c r="O4001" s="98">
        <f>IFERROR(VLOOKUP($F4001&amp;$C4001,Sales!$J:$W,12,0),0)</f>
        <v>0</v>
      </c>
      <c r="P4001" s="98">
        <f>IFERROR(VLOOKUP($F4001&amp;$C4001,Sales!$J:$W,13,0),0)</f>
        <v>0</v>
      </c>
      <c r="Q4001" s="98">
        <f>IFERROR(VLOOKUP($F4001&amp;$C4001,Sales!$A:$H,7,0),0)</f>
        <v>0</v>
      </c>
      <c r="R4001" s="41" t="str">
        <f t="shared" si="125"/>
        <v>ERROR</v>
      </c>
      <c r="S4001" s="15"/>
      <c r="T4001" s="15"/>
      <c r="U4001" s="15"/>
      <c r="V4001" s="15"/>
      <c r="W4001" s="15"/>
      <c r="X4001" s="15"/>
      <c r="Y4001" s="41"/>
      <c r="Z4001" s="41"/>
      <c r="AA4001" s="41"/>
      <c r="AB4001" s="15"/>
      <c r="AC4001" s="15"/>
      <c r="AD4001" s="15"/>
      <c r="AE4001" s="15"/>
      <c r="AF4001" s="15"/>
      <c r="AG4001" s="15"/>
      <c r="AH4001" s="15"/>
      <c r="AI4001" s="15"/>
      <c r="AJ4001" s="15"/>
      <c r="AK4001" s="15"/>
      <c r="AL4001" s="15"/>
      <c r="AM4001" s="66"/>
      <c r="AN4001" s="15"/>
      <c r="AO4001" s="15"/>
      <c r="AP4001" s="66"/>
      <c r="AQ4001" s="15"/>
      <c r="AR4001" s="15"/>
      <c r="AS4001" s="66"/>
      <c r="AT4001" s="15"/>
      <c r="AU4001" s="15"/>
      <c r="AV4001" s="15"/>
      <c r="AW4001" s="15"/>
      <c r="AX4001" s="15"/>
      <c r="AY4001" s="15"/>
      <c r="AZ4001" s="10">
        <v>1</v>
      </c>
      <c r="BA4001" t="s">
        <v>22</v>
      </c>
      <c r="BB4001" t="s">
        <v>88</v>
      </c>
      <c r="BD4001" s="7" t="str">
        <f t="shared" si="124"/>
        <v>3632860604Shopee</v>
      </c>
    </row>
    <row r="4002" spans="2:56" ht="15" customHeight="1" x14ac:dyDescent="0.35">
      <c r="B4002" s="10" t="s">
        <v>17</v>
      </c>
      <c r="C4002" s="10" t="s">
        <v>806</v>
      </c>
      <c r="D4002" s="10" t="s">
        <v>455</v>
      </c>
      <c r="E4002" s="10" t="s">
        <v>456</v>
      </c>
      <c r="F4002" s="10" t="s">
        <v>1274</v>
      </c>
      <c r="G4002" s="137">
        <v>1120686393</v>
      </c>
      <c r="H4002" s="10" t="s">
        <v>12112</v>
      </c>
      <c r="I4002" s="10" t="s">
        <v>1275</v>
      </c>
      <c r="J4002" s="10" t="s">
        <v>3849</v>
      </c>
      <c r="K4002" s="102" t="s">
        <v>5614</v>
      </c>
      <c r="L4002" s="98">
        <f>IFERROR(VLOOKUP($F4002&amp;$C4002,Sales!$J:$W,9,0),0)</f>
        <v>0</v>
      </c>
      <c r="M4002" s="98">
        <f>IFERROR(VLOOKUP($F4002&amp;$C4002,Sales!$J:$W,10,0),0)</f>
        <v>0</v>
      </c>
      <c r="N4002" s="98">
        <f>IFERROR(VLOOKUP($F4002&amp;$C4002,Sales!$J:$W,11,0),0)</f>
        <v>0</v>
      </c>
      <c r="O4002" s="98">
        <f>IFERROR(VLOOKUP($F4002&amp;$C4002,Sales!$J:$W,12,0),0)</f>
        <v>0</v>
      </c>
      <c r="P4002" s="98">
        <f>IFERROR(VLOOKUP($F4002&amp;$C4002,Sales!$J:$W,13,0),0)</f>
        <v>0</v>
      </c>
      <c r="Q4002" s="98">
        <f>IFERROR(VLOOKUP($F4002&amp;$C4002,Sales!$A:$H,7,0),0)</f>
        <v>0</v>
      </c>
      <c r="R4002" s="41" t="str">
        <f t="shared" si="125"/>
        <v>ERROR</v>
      </c>
      <c r="S4002" s="15"/>
      <c r="T4002" s="15"/>
      <c r="U4002" s="15"/>
      <c r="V4002" s="15"/>
      <c r="W4002" s="15"/>
      <c r="X4002" s="15"/>
      <c r="Y4002" s="41"/>
      <c r="Z4002" s="41"/>
      <c r="AA4002" s="41"/>
      <c r="AB4002" s="15"/>
      <c r="AC4002" s="15"/>
      <c r="AD4002" s="15"/>
      <c r="AE4002" s="15"/>
      <c r="AF4002" s="15"/>
      <c r="AG4002" s="15"/>
      <c r="AH4002" s="15"/>
      <c r="AI4002" s="15"/>
      <c r="AJ4002" s="15"/>
      <c r="AK4002" s="15"/>
      <c r="AL4002" s="15"/>
      <c r="AM4002" s="66"/>
      <c r="AN4002" s="15"/>
      <c r="AO4002" s="15"/>
      <c r="AP4002" s="66"/>
      <c r="AQ4002" s="15"/>
      <c r="AR4002" s="15"/>
      <c r="AS4002" s="66"/>
      <c r="AT4002" s="15"/>
      <c r="AU4002" s="15"/>
      <c r="AV4002" s="15"/>
      <c r="AW4002" s="15"/>
      <c r="AX4002" s="15"/>
      <c r="AY4002" s="15"/>
      <c r="AZ4002" s="10">
        <v>1</v>
      </c>
      <c r="BA4002" t="s">
        <v>22</v>
      </c>
      <c r="BB4002" t="s">
        <v>88</v>
      </c>
      <c r="BD4002" s="7" t="str">
        <f t="shared" si="124"/>
        <v>1120686393Shopee</v>
      </c>
    </row>
    <row r="4003" spans="2:56" ht="15" customHeight="1" x14ac:dyDescent="0.35">
      <c r="B4003" s="10" t="s">
        <v>17</v>
      </c>
      <c r="C4003" s="10" t="s">
        <v>806</v>
      </c>
      <c r="D4003" s="10" t="s">
        <v>294</v>
      </c>
      <c r="E4003" s="10" t="s">
        <v>295</v>
      </c>
      <c r="F4003" s="10" t="s">
        <v>6088</v>
      </c>
      <c r="G4003" s="137">
        <v>5288150242</v>
      </c>
      <c r="H4003" s="10" t="s">
        <v>12675</v>
      </c>
      <c r="I4003" s="10" t="s">
        <v>5840</v>
      </c>
      <c r="J4003" s="10" t="s">
        <v>5892</v>
      </c>
      <c r="K4003" s="102" t="s">
        <v>5841</v>
      </c>
      <c r="L4003" s="98">
        <f>IFERROR(VLOOKUP($F4003&amp;$C4003,Sales!$J:$W,9,0),0)</f>
        <v>0</v>
      </c>
      <c r="M4003" s="98">
        <f>IFERROR(VLOOKUP($F4003&amp;$C4003,Sales!$J:$W,10,0),0)</f>
        <v>0</v>
      </c>
      <c r="N4003" s="98">
        <f>IFERROR(VLOOKUP($F4003&amp;$C4003,Sales!$J:$W,11,0),0)</f>
        <v>0</v>
      </c>
      <c r="O4003" s="98">
        <f>IFERROR(VLOOKUP($F4003&amp;$C4003,Sales!$J:$W,12,0),0)</f>
        <v>0</v>
      </c>
      <c r="P4003" s="98">
        <f>IFERROR(VLOOKUP($F4003&amp;$C4003,Sales!$J:$W,13,0),0)</f>
        <v>0</v>
      </c>
      <c r="Q4003" s="98">
        <f>IFERROR(VLOOKUP($F4003&amp;$C4003,Sales!$A:$H,7,0),0)</f>
        <v>0</v>
      </c>
      <c r="R4003" s="41" t="str">
        <f t="shared" si="125"/>
        <v>ERROR</v>
      </c>
      <c r="S4003" s="15"/>
      <c r="T4003" s="15"/>
      <c r="U4003" s="15"/>
      <c r="V4003" s="15"/>
      <c r="W4003" s="15"/>
      <c r="X4003" s="15"/>
      <c r="Y4003" s="41"/>
      <c r="Z4003" s="41"/>
      <c r="AA4003" s="41"/>
      <c r="AB4003" s="15"/>
      <c r="AC4003" s="15"/>
      <c r="AD4003" s="15"/>
      <c r="AE4003" s="15"/>
      <c r="AF4003" s="15"/>
      <c r="AG4003" s="15"/>
      <c r="AH4003" s="15"/>
      <c r="AI4003" s="15"/>
      <c r="AJ4003" s="15"/>
      <c r="AK4003" s="15"/>
      <c r="AL4003" s="15"/>
      <c r="AM4003" s="15"/>
      <c r="AN4003" s="15"/>
      <c r="AO4003" s="15"/>
      <c r="AP4003" s="15"/>
      <c r="AQ4003" s="15"/>
      <c r="AR4003" s="15"/>
      <c r="AS4003" s="15"/>
      <c r="AT4003" s="15"/>
      <c r="AU4003" s="15"/>
      <c r="AV4003" s="15"/>
      <c r="AW4003" s="15"/>
      <c r="AX4003" s="82"/>
      <c r="AY4003" s="82"/>
      <c r="AZ4003" s="10">
        <v>1</v>
      </c>
      <c r="BA4003" t="s">
        <v>22</v>
      </c>
      <c r="BB4003" t="s">
        <v>23</v>
      </c>
      <c r="BD4003" s="7" t="str">
        <f t="shared" si="124"/>
        <v>5288150242Shopee</v>
      </c>
    </row>
    <row r="4004" spans="2:56" ht="15" customHeight="1" x14ac:dyDescent="0.35">
      <c r="B4004" s="10" t="s">
        <v>17</v>
      </c>
      <c r="C4004" s="10" t="s">
        <v>806</v>
      </c>
      <c r="D4004" s="10" t="s">
        <v>294</v>
      </c>
      <c r="E4004" s="10" t="s">
        <v>295</v>
      </c>
      <c r="F4004" s="10" t="s">
        <v>6089</v>
      </c>
      <c r="G4004" s="137">
        <v>11802090623</v>
      </c>
      <c r="H4004" s="10" t="s">
        <v>12676</v>
      </c>
      <c r="I4004" s="10" t="s">
        <v>6362</v>
      </c>
      <c r="J4004" s="10" t="s">
        <v>5893</v>
      </c>
      <c r="K4004" s="102" t="s">
        <v>5842</v>
      </c>
      <c r="L4004" s="98">
        <f>IFERROR(VLOOKUP($F4004&amp;$C4004,Sales!$J:$W,9,0),0)</f>
        <v>0</v>
      </c>
      <c r="M4004" s="98">
        <f>IFERROR(VLOOKUP($F4004&amp;$C4004,Sales!$J:$W,10,0),0)</f>
        <v>0</v>
      </c>
      <c r="N4004" s="98">
        <f>IFERROR(VLOOKUP($F4004&amp;$C4004,Sales!$J:$W,11,0),0)</f>
        <v>0</v>
      </c>
      <c r="O4004" s="98">
        <f>IFERROR(VLOOKUP($F4004&amp;$C4004,Sales!$J:$W,12,0),0)</f>
        <v>0</v>
      </c>
      <c r="P4004" s="98">
        <f>IFERROR(VLOOKUP($F4004&amp;$C4004,Sales!$J:$W,13,0),0)</f>
        <v>0</v>
      </c>
      <c r="Q4004" s="98">
        <f>IFERROR(VLOOKUP($F4004&amp;$C4004,Sales!$A:$H,7,0),0)</f>
        <v>0</v>
      </c>
      <c r="R4004" s="41" t="str">
        <f t="shared" si="125"/>
        <v>ERROR</v>
      </c>
      <c r="S4004" s="15"/>
      <c r="T4004" s="15"/>
      <c r="U4004" s="15"/>
      <c r="V4004" s="15"/>
      <c r="W4004" s="15"/>
      <c r="X4004" s="15"/>
      <c r="Y4004" s="41"/>
      <c r="Z4004" s="41"/>
      <c r="AA4004" s="41"/>
      <c r="AB4004" s="15"/>
      <c r="AC4004" s="15"/>
      <c r="AD4004" s="15"/>
      <c r="AE4004" s="15"/>
      <c r="AF4004" s="15"/>
      <c r="AG4004" s="15"/>
      <c r="AH4004" s="15"/>
      <c r="AI4004" s="15"/>
      <c r="AJ4004" s="15"/>
      <c r="AK4004" s="15"/>
      <c r="AL4004" s="15"/>
      <c r="AM4004" s="15"/>
      <c r="AN4004" s="15"/>
      <c r="AO4004" s="15"/>
      <c r="AP4004" s="15"/>
      <c r="AQ4004" s="15"/>
      <c r="AR4004" s="15"/>
      <c r="AS4004" s="15"/>
      <c r="AT4004" s="15"/>
      <c r="AU4004" s="15"/>
      <c r="AV4004" s="15"/>
      <c r="AW4004" s="15"/>
      <c r="AX4004" s="82"/>
      <c r="AY4004" s="82"/>
      <c r="AZ4004" s="10">
        <v>1</v>
      </c>
      <c r="BA4004" t="s">
        <v>22</v>
      </c>
      <c r="BB4004" t="s">
        <v>23</v>
      </c>
      <c r="BD4004" s="7" t="str">
        <f t="shared" si="124"/>
        <v>11802090623Shopee</v>
      </c>
    </row>
    <row r="4005" spans="2:56" ht="15" customHeight="1" x14ac:dyDescent="0.35">
      <c r="B4005" s="10" t="s">
        <v>17</v>
      </c>
      <c r="C4005" s="10" t="s">
        <v>806</v>
      </c>
      <c r="D4005" s="10" t="s">
        <v>294</v>
      </c>
      <c r="E4005" s="10" t="s">
        <v>295</v>
      </c>
      <c r="F4005" s="10" t="s">
        <v>6090</v>
      </c>
      <c r="G4005" s="137">
        <v>4988150243</v>
      </c>
      <c r="H4005" s="10" t="s">
        <v>12152</v>
      </c>
      <c r="I4005" s="10" t="s">
        <v>5843</v>
      </c>
      <c r="J4005" s="10" t="s">
        <v>5894</v>
      </c>
      <c r="K4005" s="102" t="s">
        <v>5829</v>
      </c>
      <c r="L4005" s="98">
        <f>IFERROR(VLOOKUP($F4005&amp;$C4005,Sales!$J:$W,9,0),0)</f>
        <v>0</v>
      </c>
      <c r="M4005" s="98">
        <f>IFERROR(VLOOKUP($F4005&amp;$C4005,Sales!$J:$W,10,0),0)</f>
        <v>0</v>
      </c>
      <c r="N4005" s="98">
        <f>IFERROR(VLOOKUP($F4005&amp;$C4005,Sales!$J:$W,11,0),0)</f>
        <v>0</v>
      </c>
      <c r="O4005" s="98">
        <f>IFERROR(VLOOKUP($F4005&amp;$C4005,Sales!$J:$W,12,0),0)</f>
        <v>0</v>
      </c>
      <c r="P4005" s="98">
        <f>IFERROR(VLOOKUP($F4005&amp;$C4005,Sales!$J:$W,13,0),0)</f>
        <v>0</v>
      </c>
      <c r="Q4005" s="98">
        <f>IFERROR(VLOOKUP($F4005&amp;$C4005,Sales!$A:$H,7,0),0)</f>
        <v>0</v>
      </c>
      <c r="R4005" s="41" t="str">
        <f t="shared" si="125"/>
        <v>ERROR</v>
      </c>
      <c r="S4005" s="15"/>
      <c r="T4005" s="15"/>
      <c r="U4005" s="15"/>
      <c r="V4005" s="15"/>
      <c r="W4005" s="15"/>
      <c r="X4005" s="15"/>
      <c r="Y4005" s="41"/>
      <c r="Z4005" s="41"/>
      <c r="AA4005" s="41"/>
      <c r="AB4005" s="15"/>
      <c r="AC4005" s="15"/>
      <c r="AD4005" s="15"/>
      <c r="AE4005" s="15"/>
      <c r="AF4005" s="15"/>
      <c r="AG4005" s="15"/>
      <c r="AH4005" s="15"/>
      <c r="AI4005" s="15"/>
      <c r="AJ4005" s="15"/>
      <c r="AK4005" s="15"/>
      <c r="AL4005" s="15"/>
      <c r="AM4005" s="15"/>
      <c r="AN4005" s="15"/>
      <c r="AO4005" s="15"/>
      <c r="AP4005" s="15"/>
      <c r="AQ4005" s="15"/>
      <c r="AR4005" s="15"/>
      <c r="AS4005" s="15"/>
      <c r="AT4005" s="15"/>
      <c r="AU4005" s="15"/>
      <c r="AV4005" s="15"/>
      <c r="AW4005" s="15"/>
      <c r="AX4005" s="82"/>
      <c r="AY4005" s="82"/>
      <c r="AZ4005" s="10">
        <v>1</v>
      </c>
      <c r="BA4005" t="s">
        <v>22</v>
      </c>
      <c r="BB4005" t="s">
        <v>23</v>
      </c>
      <c r="BD4005" s="7" t="str">
        <f t="shared" si="124"/>
        <v>4988150243Shopee</v>
      </c>
    </row>
    <row r="4006" spans="2:56" ht="15" customHeight="1" x14ac:dyDescent="0.35">
      <c r="B4006" s="10" t="s">
        <v>17</v>
      </c>
      <c r="C4006" s="10" t="s">
        <v>806</v>
      </c>
      <c r="D4006" s="10" t="s">
        <v>294</v>
      </c>
      <c r="E4006" s="10" t="s">
        <v>295</v>
      </c>
      <c r="F4006" s="10" t="s">
        <v>6058</v>
      </c>
      <c r="G4006" s="137">
        <v>8173536337</v>
      </c>
      <c r="H4006" s="10" t="s">
        <v>12160</v>
      </c>
      <c r="I4006" s="110">
        <v>4902430408158</v>
      </c>
      <c r="J4006" s="10" t="s">
        <v>6437</v>
      </c>
      <c r="K4006" s="102" t="s">
        <v>6149</v>
      </c>
      <c r="L4006" s="98">
        <f>IFERROR(VLOOKUP($F4006&amp;$C4006,Sales!$J:$W,9,0),0)</f>
        <v>0</v>
      </c>
      <c r="M4006" s="98">
        <f>IFERROR(VLOOKUP($F4006&amp;$C4006,Sales!$J:$W,10,0),0)</f>
        <v>0</v>
      </c>
      <c r="N4006" s="98">
        <f>IFERROR(VLOOKUP($F4006&amp;$C4006,Sales!$J:$W,11,0),0)</f>
        <v>0</v>
      </c>
      <c r="O4006" s="98">
        <f>IFERROR(VLOOKUP($F4006&amp;$C4006,Sales!$J:$W,12,0),0)</f>
        <v>0</v>
      </c>
      <c r="P4006" s="98">
        <f>IFERROR(VLOOKUP($F4006&amp;$C4006,Sales!$J:$W,13,0),0)</f>
        <v>0</v>
      </c>
      <c r="Q4006" s="98">
        <f>IFERROR(VLOOKUP($F4006&amp;$C4006,Sales!$A:$H,7,0),0)</f>
        <v>0</v>
      </c>
      <c r="R4006" s="41" t="str">
        <f t="shared" si="125"/>
        <v>ERROR</v>
      </c>
      <c r="S4006" s="15"/>
      <c r="T4006" s="15"/>
      <c r="U4006" s="15"/>
      <c r="V4006" s="15"/>
      <c r="W4006" s="15"/>
      <c r="X4006" s="15"/>
      <c r="Y4006" s="41"/>
      <c r="Z4006" s="41"/>
      <c r="AA4006" s="41"/>
      <c r="AB4006" s="15"/>
      <c r="AC4006" s="15"/>
      <c r="AD4006" s="15"/>
      <c r="AE4006" s="15"/>
      <c r="AF4006" s="15"/>
      <c r="AG4006" s="15"/>
      <c r="AH4006" s="15"/>
      <c r="AI4006" s="15"/>
      <c r="AJ4006" s="15"/>
      <c r="AK4006" s="15"/>
      <c r="AL4006" s="15"/>
      <c r="AM4006" s="15"/>
      <c r="AN4006" s="15"/>
      <c r="AO4006" s="15"/>
      <c r="AP4006" s="15"/>
      <c r="AQ4006" s="15"/>
      <c r="AR4006" s="15"/>
      <c r="AS4006" s="15"/>
      <c r="AT4006" s="15"/>
      <c r="AU4006" s="15"/>
      <c r="AV4006" s="15"/>
      <c r="AW4006" s="15"/>
      <c r="AX4006" s="82"/>
      <c r="AY4006" s="82"/>
      <c r="AZ4006" s="10">
        <v>1</v>
      </c>
      <c r="BA4006" t="s">
        <v>22</v>
      </c>
      <c r="BB4006" t="s">
        <v>23</v>
      </c>
      <c r="BD4006" s="7" t="str">
        <f t="shared" si="124"/>
        <v>8173536337Shopee</v>
      </c>
    </row>
    <row r="4007" spans="2:56" ht="15" customHeight="1" x14ac:dyDescent="0.35">
      <c r="B4007" s="10" t="s">
        <v>17</v>
      </c>
      <c r="C4007" s="10" t="s">
        <v>806</v>
      </c>
      <c r="D4007" s="10" t="s">
        <v>294</v>
      </c>
      <c r="E4007" s="10" t="s">
        <v>295</v>
      </c>
      <c r="F4007" s="10" t="s">
        <v>796</v>
      </c>
      <c r="G4007" s="137">
        <v>2283083850</v>
      </c>
      <c r="H4007" s="10" t="s">
        <v>12174</v>
      </c>
      <c r="I4007" s="10" t="s">
        <v>1145</v>
      </c>
      <c r="J4007" s="10" t="s">
        <v>3789</v>
      </c>
      <c r="K4007" s="102" t="s">
        <v>10193</v>
      </c>
      <c r="L4007" s="98">
        <f>IFERROR(VLOOKUP($F4007&amp;$C4007,Sales!$J:$W,9,0),0)</f>
        <v>0</v>
      </c>
      <c r="M4007" s="98">
        <f>IFERROR(VLOOKUP($F4007&amp;$C4007,Sales!$J:$W,10,0),0)</f>
        <v>0</v>
      </c>
      <c r="N4007" s="98">
        <f>IFERROR(VLOOKUP($F4007&amp;$C4007,Sales!$J:$W,11,0),0)</f>
        <v>0</v>
      </c>
      <c r="O4007" s="98">
        <f>IFERROR(VLOOKUP($F4007&amp;$C4007,Sales!$J:$W,12,0),0)</f>
        <v>0</v>
      </c>
      <c r="P4007" s="98">
        <f>IFERROR(VLOOKUP($F4007&amp;$C4007,Sales!$J:$W,13,0),0)</f>
        <v>0</v>
      </c>
      <c r="Q4007" s="98">
        <f>IFERROR(VLOOKUP($F4007&amp;$C4007,Sales!$A:$H,7,0),0)</f>
        <v>0</v>
      </c>
      <c r="R4007" s="41" t="str">
        <f t="shared" si="125"/>
        <v>ERROR</v>
      </c>
      <c r="S4007" s="15"/>
      <c r="T4007" s="15"/>
      <c r="U4007" s="15"/>
      <c r="V4007" s="15"/>
      <c r="W4007" s="15"/>
      <c r="X4007" s="15"/>
      <c r="Y4007" s="41"/>
      <c r="Z4007" s="41"/>
      <c r="AA4007" s="41"/>
      <c r="AB4007" s="15"/>
      <c r="AC4007" s="15"/>
      <c r="AD4007" s="15"/>
      <c r="AE4007" s="15"/>
      <c r="AF4007" s="15"/>
      <c r="AG4007" s="15"/>
      <c r="AH4007" s="15"/>
      <c r="AI4007" s="15"/>
      <c r="AJ4007" s="15"/>
      <c r="AK4007" s="15"/>
      <c r="AL4007" s="15"/>
      <c r="AM4007" s="15"/>
      <c r="AN4007" s="15"/>
      <c r="AO4007" s="15"/>
      <c r="AP4007" s="15"/>
      <c r="AQ4007" s="15"/>
      <c r="AR4007" s="15"/>
      <c r="AS4007" s="15"/>
      <c r="AT4007" s="15"/>
      <c r="AU4007" s="15"/>
      <c r="AV4007" s="15"/>
      <c r="AW4007" s="15"/>
      <c r="AX4007" s="82"/>
      <c r="AY4007" s="82"/>
      <c r="AZ4007" s="10">
        <v>1</v>
      </c>
      <c r="BA4007" t="s">
        <v>22</v>
      </c>
      <c r="BB4007" t="s">
        <v>23</v>
      </c>
      <c r="BD4007" s="7" t="str">
        <f t="shared" si="124"/>
        <v>2283083850Shopee</v>
      </c>
    </row>
    <row r="4008" spans="2:56" ht="15" customHeight="1" x14ac:dyDescent="0.35">
      <c r="B4008" s="10" t="s">
        <v>17</v>
      </c>
      <c r="C4008" s="10" t="s">
        <v>806</v>
      </c>
      <c r="D4008" s="10" t="s">
        <v>294</v>
      </c>
      <c r="E4008" s="10" t="s">
        <v>295</v>
      </c>
      <c r="F4008" t="s">
        <v>299</v>
      </c>
      <c r="G4008" s="137">
        <v>2283083853</v>
      </c>
      <c r="H4008" s="10" t="s">
        <v>12175</v>
      </c>
      <c r="I4008" s="10" t="s">
        <v>300</v>
      </c>
      <c r="J4008" s="10" t="s">
        <v>3800</v>
      </c>
      <c r="K4008" s="102" t="s">
        <v>10194</v>
      </c>
      <c r="L4008" s="98">
        <f>IFERROR(VLOOKUP($F4008&amp;$C4008,Sales!$J:$W,9,0),0)</f>
        <v>0</v>
      </c>
      <c r="M4008" s="98">
        <f>IFERROR(VLOOKUP($F4008&amp;$C4008,Sales!$J:$W,10,0),0)</f>
        <v>0</v>
      </c>
      <c r="N4008" s="98">
        <f>IFERROR(VLOOKUP($F4008&amp;$C4008,Sales!$J:$W,11,0),0)</f>
        <v>0</v>
      </c>
      <c r="O4008" s="98">
        <f>IFERROR(VLOOKUP($F4008&amp;$C4008,Sales!$J:$W,12,0),0)</f>
        <v>0</v>
      </c>
      <c r="P4008" s="98">
        <f>IFERROR(VLOOKUP($F4008&amp;$C4008,Sales!$J:$W,13,0),0)</f>
        <v>0</v>
      </c>
      <c r="Q4008" s="98">
        <f>IFERROR(VLOOKUP($F4008&amp;$C4008,Sales!$A:$H,7,0),0)</f>
        <v>0</v>
      </c>
      <c r="R4008" s="41" t="str">
        <f t="shared" si="125"/>
        <v>ERROR</v>
      </c>
      <c r="S4008" s="15"/>
      <c r="T4008" s="15"/>
      <c r="U4008" s="15"/>
      <c r="V4008" s="15"/>
      <c r="W4008" s="15"/>
      <c r="X4008" s="15"/>
      <c r="Y4008" s="41"/>
      <c r="Z4008" s="41"/>
      <c r="AA4008" s="41"/>
      <c r="AB4008" s="15"/>
      <c r="AC4008" s="15"/>
      <c r="AD4008" s="15"/>
      <c r="AE4008" s="15"/>
      <c r="AF4008" s="15"/>
      <c r="AG4008" s="15"/>
      <c r="AH4008" s="15"/>
      <c r="AI4008" s="15"/>
      <c r="AJ4008" s="15"/>
      <c r="AK4008" s="15"/>
      <c r="AL4008" s="15"/>
      <c r="AM4008" s="15"/>
      <c r="AN4008" s="15"/>
      <c r="AO4008" s="15"/>
      <c r="AP4008" s="15"/>
      <c r="AQ4008" s="15"/>
      <c r="AR4008" s="15"/>
      <c r="AS4008" s="15"/>
      <c r="AT4008" s="15"/>
      <c r="AU4008" s="15"/>
      <c r="AV4008" s="15"/>
      <c r="AW4008" s="15"/>
      <c r="AX4008" s="82"/>
      <c r="AY4008" s="82"/>
      <c r="AZ4008" s="10">
        <v>1</v>
      </c>
      <c r="BA4008" t="s">
        <v>22</v>
      </c>
      <c r="BB4008" t="s">
        <v>23</v>
      </c>
      <c r="BD4008" s="7" t="str">
        <f t="shared" si="124"/>
        <v>2283083853Shopee</v>
      </c>
    </row>
    <row r="4009" spans="2:56" ht="15" customHeight="1" x14ac:dyDescent="0.35">
      <c r="B4009" s="10" t="s">
        <v>17</v>
      </c>
      <c r="C4009" s="10" t="s">
        <v>806</v>
      </c>
      <c r="D4009" s="10" t="s">
        <v>405</v>
      </c>
      <c r="E4009" s="10" t="s">
        <v>406</v>
      </c>
      <c r="F4009" s="10">
        <v>0</v>
      </c>
      <c r="G4009" s="137">
        <v>540921482</v>
      </c>
      <c r="H4009" s="10" t="s">
        <v>12631</v>
      </c>
      <c r="I4009" s="10">
        <v>0</v>
      </c>
      <c r="J4009" s="10" t="s">
        <v>1235</v>
      </c>
      <c r="K4009" s="102" t="s">
        <v>1236</v>
      </c>
      <c r="L4009" s="98">
        <f>IFERROR(VLOOKUP($F4009&amp;$C4009,Sales!$J:$W,9,0),0)</f>
        <v>0</v>
      </c>
      <c r="M4009" s="98">
        <f>IFERROR(VLOOKUP($F4009&amp;$C4009,Sales!$J:$W,10,0),0)</f>
        <v>0</v>
      </c>
      <c r="N4009" s="98">
        <f>IFERROR(VLOOKUP($F4009&amp;$C4009,Sales!$J:$W,11,0),0)</f>
        <v>0</v>
      </c>
      <c r="O4009" s="98">
        <f>IFERROR(VLOOKUP($F4009&amp;$C4009,Sales!$J:$W,12,0),0)</f>
        <v>0</v>
      </c>
      <c r="P4009" s="98">
        <f>IFERROR(VLOOKUP($F4009&amp;$C4009,Sales!$J:$W,13,0),0)</f>
        <v>0</v>
      </c>
      <c r="Q4009" s="98">
        <f>IFERROR(VLOOKUP($F4009&amp;$C4009,Sales!$A:$H,7,0),0)</f>
        <v>0</v>
      </c>
      <c r="R4009" s="41" t="str">
        <f t="shared" si="125"/>
        <v>ERROR</v>
      </c>
      <c r="S4009" s="15"/>
      <c r="T4009" s="15"/>
      <c r="U4009" s="15"/>
      <c r="V4009" s="15"/>
      <c r="W4009" s="15"/>
      <c r="X4009" s="15"/>
      <c r="Y4009" s="41"/>
      <c r="Z4009" s="41"/>
      <c r="AA4009" s="41"/>
      <c r="AB4009" s="15"/>
      <c r="AC4009" s="15"/>
      <c r="AD4009" s="15"/>
      <c r="AE4009" s="15"/>
      <c r="AF4009" s="15"/>
      <c r="AG4009" s="15"/>
      <c r="AH4009" s="15"/>
      <c r="AI4009" s="15"/>
      <c r="AJ4009" s="15"/>
      <c r="AK4009" s="15"/>
      <c r="AL4009" s="66"/>
      <c r="AM4009" s="66"/>
      <c r="AN4009" s="15"/>
      <c r="AO4009" s="15"/>
      <c r="AP4009" s="15"/>
      <c r="AQ4009" s="15"/>
      <c r="AR4009" s="15"/>
      <c r="AS4009" s="15"/>
      <c r="AT4009" s="15"/>
      <c r="AU4009" s="15"/>
      <c r="AV4009" s="15"/>
      <c r="AW4009" s="15"/>
      <c r="AX4009" s="15"/>
      <c r="AY4009" s="15"/>
      <c r="AZ4009" s="10">
        <v>1</v>
      </c>
      <c r="BA4009" t="s">
        <v>22</v>
      </c>
      <c r="BB4009" t="s">
        <v>88</v>
      </c>
      <c r="BD4009" s="7" t="str">
        <f t="shared" si="124"/>
        <v>540921482Shopee</v>
      </c>
    </row>
    <row r="4010" spans="2:56" ht="15" customHeight="1" x14ac:dyDescent="0.35">
      <c r="B4010" s="10" t="s">
        <v>17</v>
      </c>
      <c r="C4010" s="10" t="s">
        <v>806</v>
      </c>
      <c r="D4010" s="10" t="s">
        <v>294</v>
      </c>
      <c r="E4010" s="10" t="s">
        <v>295</v>
      </c>
      <c r="F4010" s="10" t="s">
        <v>798</v>
      </c>
      <c r="G4010" s="137">
        <v>2283083847</v>
      </c>
      <c r="H4010" s="10" t="s">
        <v>12176</v>
      </c>
      <c r="I4010" s="10" t="s">
        <v>1153</v>
      </c>
      <c r="J4010" s="10" t="s">
        <v>3801</v>
      </c>
      <c r="K4010" s="102" t="s">
        <v>10191</v>
      </c>
      <c r="L4010" s="98">
        <f>IFERROR(VLOOKUP($F4010&amp;$C4010,Sales!$J:$W,9,0),0)</f>
        <v>0</v>
      </c>
      <c r="M4010" s="98">
        <f>IFERROR(VLOOKUP($F4010&amp;$C4010,Sales!$J:$W,10,0),0)</f>
        <v>0</v>
      </c>
      <c r="N4010" s="98">
        <f>IFERROR(VLOOKUP($F4010&amp;$C4010,Sales!$J:$W,11,0),0)</f>
        <v>0</v>
      </c>
      <c r="O4010" s="98">
        <f>IFERROR(VLOOKUP($F4010&amp;$C4010,Sales!$J:$W,12,0),0)</f>
        <v>0</v>
      </c>
      <c r="P4010" s="98">
        <f>IFERROR(VLOOKUP($F4010&amp;$C4010,Sales!$J:$W,13,0),0)</f>
        <v>0</v>
      </c>
      <c r="Q4010" s="98">
        <f>IFERROR(VLOOKUP($F4010&amp;$C4010,Sales!$A:$H,7,0),0)</f>
        <v>0</v>
      </c>
      <c r="R4010" s="41" t="str">
        <f t="shared" si="125"/>
        <v>ERROR</v>
      </c>
      <c r="S4010" s="15"/>
      <c r="T4010" s="15"/>
      <c r="U4010" s="15"/>
      <c r="V4010" s="15"/>
      <c r="W4010" s="15"/>
      <c r="X4010" s="15"/>
      <c r="Y4010" s="41"/>
      <c r="Z4010" s="41"/>
      <c r="AA4010" s="41"/>
      <c r="AB4010" s="15"/>
      <c r="AC4010" s="15"/>
      <c r="AD4010" s="15"/>
      <c r="AE4010" s="15"/>
      <c r="AF4010" s="15"/>
      <c r="AG4010" s="15"/>
      <c r="AH4010" s="15"/>
      <c r="AI4010" s="15"/>
      <c r="AJ4010" s="15"/>
      <c r="AK4010" s="15"/>
      <c r="AL4010" s="15"/>
      <c r="AM4010" s="15"/>
      <c r="AN4010" s="15"/>
      <c r="AO4010" s="15"/>
      <c r="AP4010" s="15"/>
      <c r="AQ4010" s="15"/>
      <c r="AR4010" s="15"/>
      <c r="AS4010" s="15"/>
      <c r="AT4010" s="15"/>
      <c r="AU4010" s="15"/>
      <c r="AV4010" s="15"/>
      <c r="AW4010" s="15"/>
      <c r="AX4010" s="82"/>
      <c r="AY4010" s="82"/>
      <c r="AZ4010" s="10">
        <v>1</v>
      </c>
      <c r="BA4010" t="s">
        <v>22</v>
      </c>
      <c r="BB4010" t="s">
        <v>23</v>
      </c>
      <c r="BD4010" s="7" t="str">
        <f t="shared" si="124"/>
        <v>2283083847Shopee</v>
      </c>
    </row>
    <row r="4011" spans="2:56" ht="15" customHeight="1" x14ac:dyDescent="0.35">
      <c r="B4011" s="10" t="s">
        <v>17</v>
      </c>
      <c r="C4011" s="10" t="s">
        <v>806</v>
      </c>
      <c r="D4011" s="10" t="s">
        <v>294</v>
      </c>
      <c r="E4011" s="10" t="s">
        <v>295</v>
      </c>
      <c r="F4011" s="10" t="s">
        <v>301</v>
      </c>
      <c r="G4011" s="137">
        <v>2283083856</v>
      </c>
      <c r="H4011" s="10" t="s">
        <v>12177</v>
      </c>
      <c r="I4011" s="10" t="s">
        <v>302</v>
      </c>
      <c r="J4011" s="10" t="s">
        <v>3805</v>
      </c>
      <c r="K4011" s="102" t="s">
        <v>10195</v>
      </c>
      <c r="L4011" s="98">
        <f>IFERROR(VLOOKUP($F4011&amp;$C4011,Sales!$J:$W,9,0),0)</f>
        <v>0</v>
      </c>
      <c r="M4011" s="98">
        <f>IFERROR(VLOOKUP($F4011&amp;$C4011,Sales!$J:$W,10,0),0)</f>
        <v>0</v>
      </c>
      <c r="N4011" s="98">
        <f>IFERROR(VLOOKUP($F4011&amp;$C4011,Sales!$J:$W,11,0),0)</f>
        <v>0</v>
      </c>
      <c r="O4011" s="98">
        <f>IFERROR(VLOOKUP($F4011&amp;$C4011,Sales!$J:$W,12,0),0)</f>
        <v>0</v>
      </c>
      <c r="P4011" s="98">
        <f>IFERROR(VLOOKUP($F4011&amp;$C4011,Sales!$J:$W,13,0),0)</f>
        <v>0</v>
      </c>
      <c r="Q4011" s="98">
        <f>IFERROR(VLOOKUP($F4011&amp;$C4011,Sales!$A:$H,7,0),0)</f>
        <v>0</v>
      </c>
      <c r="R4011" s="41" t="str">
        <f t="shared" si="125"/>
        <v>ERROR</v>
      </c>
      <c r="S4011" s="15"/>
      <c r="T4011" s="15"/>
      <c r="U4011" s="15"/>
      <c r="V4011" s="15"/>
      <c r="W4011" s="15"/>
      <c r="X4011" s="15"/>
      <c r="Y4011" s="41"/>
      <c r="Z4011" s="41"/>
      <c r="AA4011" s="41"/>
      <c r="AB4011" s="15"/>
      <c r="AC4011" s="15"/>
      <c r="AD4011" s="15"/>
      <c r="AE4011" s="15"/>
      <c r="AF4011" s="15"/>
      <c r="AG4011" s="15"/>
      <c r="AH4011" s="15"/>
      <c r="AI4011" s="15"/>
      <c r="AJ4011" s="15"/>
      <c r="AK4011" s="15"/>
      <c r="AL4011" s="15"/>
      <c r="AM4011" s="15"/>
      <c r="AN4011" s="15"/>
      <c r="AO4011" s="15"/>
      <c r="AP4011" s="15"/>
      <c r="AQ4011" s="15"/>
      <c r="AR4011" s="15"/>
      <c r="AS4011" s="15"/>
      <c r="AT4011" s="15"/>
      <c r="AU4011" s="15"/>
      <c r="AV4011" s="15"/>
      <c r="AW4011" s="15"/>
      <c r="AX4011" s="82"/>
      <c r="AY4011" s="82"/>
      <c r="AZ4011" s="10">
        <v>1</v>
      </c>
      <c r="BA4011" t="s">
        <v>22</v>
      </c>
      <c r="BB4011" t="s">
        <v>23</v>
      </c>
      <c r="BD4011" s="7" t="str">
        <f t="shared" si="124"/>
        <v>2283083856Shopee</v>
      </c>
    </row>
    <row r="4012" spans="2:56" ht="15" customHeight="1" x14ac:dyDescent="0.35">
      <c r="B4012" s="10" t="s">
        <v>17</v>
      </c>
      <c r="C4012" s="10" t="s">
        <v>806</v>
      </c>
      <c r="D4012" s="10" t="s">
        <v>294</v>
      </c>
      <c r="E4012" s="10" t="s">
        <v>295</v>
      </c>
      <c r="F4012" s="10" t="s">
        <v>402</v>
      </c>
      <c r="G4012" s="137">
        <v>4127706142</v>
      </c>
      <c r="H4012" s="10" t="s">
        <v>12181</v>
      </c>
      <c r="I4012" s="10" t="s">
        <v>403</v>
      </c>
      <c r="J4012" s="10" t="s">
        <v>3824</v>
      </c>
      <c r="K4012" s="102" t="s">
        <v>10238</v>
      </c>
      <c r="L4012" s="98">
        <f>IFERROR(VLOOKUP($F4012&amp;$C4012,Sales!$J:$W,9,0),0)</f>
        <v>0</v>
      </c>
      <c r="M4012" s="98">
        <f>IFERROR(VLOOKUP($F4012&amp;$C4012,Sales!$J:$W,10,0),0)</f>
        <v>0</v>
      </c>
      <c r="N4012" s="98">
        <f>IFERROR(VLOOKUP($F4012&amp;$C4012,Sales!$J:$W,11,0),0)</f>
        <v>0</v>
      </c>
      <c r="O4012" s="98">
        <f>IFERROR(VLOOKUP($F4012&amp;$C4012,Sales!$J:$W,12,0),0)</f>
        <v>0</v>
      </c>
      <c r="P4012" s="98">
        <f>IFERROR(VLOOKUP($F4012&amp;$C4012,Sales!$J:$W,13,0),0)</f>
        <v>0</v>
      </c>
      <c r="Q4012" s="98">
        <f>IFERROR(VLOOKUP($F4012&amp;$C4012,Sales!$A:$H,7,0),0)</f>
        <v>0</v>
      </c>
      <c r="R4012" s="41" t="str">
        <f t="shared" si="125"/>
        <v>ERROR</v>
      </c>
      <c r="S4012" s="15"/>
      <c r="T4012" s="15"/>
      <c r="U4012" s="15"/>
      <c r="V4012" s="15"/>
      <c r="W4012" s="15"/>
      <c r="X4012" s="15"/>
      <c r="Y4012" s="41"/>
      <c r="Z4012" s="41"/>
      <c r="AA4012" s="41"/>
      <c r="AB4012" s="15"/>
      <c r="AC4012" s="15"/>
      <c r="AD4012" s="15"/>
      <c r="AE4012" s="15"/>
      <c r="AF4012" s="15"/>
      <c r="AG4012" s="15"/>
      <c r="AH4012" s="15"/>
      <c r="AI4012" s="15"/>
      <c r="AJ4012" s="15"/>
      <c r="AK4012" s="15"/>
      <c r="AL4012" s="15"/>
      <c r="AM4012" s="15"/>
      <c r="AN4012" s="15"/>
      <c r="AO4012" s="15"/>
      <c r="AP4012" s="15"/>
      <c r="AQ4012" s="15"/>
      <c r="AR4012" s="15"/>
      <c r="AS4012" s="15"/>
      <c r="AT4012" s="15"/>
      <c r="AU4012" s="15"/>
      <c r="AV4012" s="15"/>
      <c r="AW4012" s="15"/>
      <c r="AX4012" s="82"/>
      <c r="AY4012" s="82"/>
      <c r="AZ4012" s="10">
        <v>1</v>
      </c>
      <c r="BA4012" t="s">
        <v>22</v>
      </c>
      <c r="BB4012" t="s">
        <v>23</v>
      </c>
      <c r="BD4012" s="7" t="str">
        <f t="shared" si="124"/>
        <v>4127706142Shopee</v>
      </c>
    </row>
    <row r="4013" spans="2:56" ht="15" customHeight="1" x14ac:dyDescent="0.35">
      <c r="B4013" s="10" t="s">
        <v>17</v>
      </c>
      <c r="C4013" s="10" t="s">
        <v>806</v>
      </c>
      <c r="D4013" s="10" t="s">
        <v>294</v>
      </c>
      <c r="E4013" s="10" t="s">
        <v>295</v>
      </c>
      <c r="F4013" s="10" t="s">
        <v>3555</v>
      </c>
      <c r="G4013" s="137">
        <v>5161209290</v>
      </c>
      <c r="H4013" s="10" t="s">
        <v>12197</v>
      </c>
      <c r="I4013" s="10" t="s">
        <v>3268</v>
      </c>
      <c r="J4013" s="10" t="s">
        <v>3269</v>
      </c>
      <c r="K4013" s="102" t="s">
        <v>10278</v>
      </c>
      <c r="L4013" s="98">
        <f>IFERROR(VLOOKUP($F4013&amp;$C4013,Sales!$J:$W,9,0),0)</f>
        <v>0</v>
      </c>
      <c r="M4013" s="98">
        <f>IFERROR(VLOOKUP($F4013&amp;$C4013,Sales!$J:$W,10,0),0)</f>
        <v>0</v>
      </c>
      <c r="N4013" s="98">
        <f>IFERROR(VLOOKUP($F4013&amp;$C4013,Sales!$J:$W,11,0),0)</f>
        <v>0</v>
      </c>
      <c r="O4013" s="98">
        <f>IFERROR(VLOOKUP($F4013&amp;$C4013,Sales!$J:$W,12,0),0)</f>
        <v>0</v>
      </c>
      <c r="P4013" s="98">
        <f>IFERROR(VLOOKUP($F4013&amp;$C4013,Sales!$J:$W,13,0),0)</f>
        <v>0</v>
      </c>
      <c r="Q4013" s="98">
        <f>IFERROR(VLOOKUP($F4013&amp;$C4013,Sales!$A:$H,7,0),0)</f>
        <v>0</v>
      </c>
      <c r="R4013" s="41" t="str">
        <f t="shared" si="125"/>
        <v>ERROR</v>
      </c>
      <c r="S4013" s="15"/>
      <c r="T4013" s="15"/>
      <c r="U4013" s="15"/>
      <c r="V4013" s="15"/>
      <c r="W4013" s="15"/>
      <c r="X4013" s="15"/>
      <c r="Y4013" s="41"/>
      <c r="Z4013" s="41"/>
      <c r="AA4013" s="41"/>
      <c r="AB4013" s="15"/>
      <c r="AC4013" s="15"/>
      <c r="AD4013" s="15"/>
      <c r="AE4013" s="15"/>
      <c r="AF4013" s="15"/>
      <c r="AG4013" s="15"/>
      <c r="AH4013" s="15"/>
      <c r="AI4013" s="15"/>
      <c r="AJ4013" s="15"/>
      <c r="AK4013" s="15"/>
      <c r="AL4013" s="15"/>
      <c r="AM4013" s="15"/>
      <c r="AN4013" s="15"/>
      <c r="AO4013" s="15"/>
      <c r="AP4013" s="15"/>
      <c r="AQ4013" s="15"/>
      <c r="AR4013" s="15"/>
      <c r="AS4013" s="15"/>
      <c r="AT4013" s="15"/>
      <c r="AU4013" s="15"/>
      <c r="AV4013" s="15"/>
      <c r="AW4013" s="15"/>
      <c r="AX4013" s="82"/>
      <c r="AY4013" s="82"/>
      <c r="AZ4013" s="10">
        <v>1</v>
      </c>
      <c r="BA4013" t="s">
        <v>22</v>
      </c>
      <c r="BB4013" t="s">
        <v>23</v>
      </c>
      <c r="BD4013" s="7" t="str">
        <f t="shared" si="124"/>
        <v>5161209290Shopee</v>
      </c>
    </row>
    <row r="4014" spans="2:56" ht="15" customHeight="1" x14ac:dyDescent="0.35">
      <c r="B4014" s="10" t="s">
        <v>17</v>
      </c>
      <c r="C4014" s="10" t="s">
        <v>806</v>
      </c>
      <c r="D4014" s="10" t="s">
        <v>294</v>
      </c>
      <c r="E4014" s="10" t="s">
        <v>295</v>
      </c>
      <c r="F4014" s="10" t="s">
        <v>6086</v>
      </c>
      <c r="G4014" s="137">
        <v>6779004486</v>
      </c>
      <c r="H4014" s="10" t="s">
        <v>12239</v>
      </c>
      <c r="I4014" s="10" t="s">
        <v>6360</v>
      </c>
      <c r="J4014" s="10" t="s">
        <v>5633</v>
      </c>
      <c r="K4014" s="102" t="s">
        <v>10340</v>
      </c>
      <c r="L4014" s="98">
        <f>IFERROR(VLOOKUP($F4014&amp;$C4014,Sales!$J:$W,9,0),0)</f>
        <v>0</v>
      </c>
      <c r="M4014" s="98">
        <f>IFERROR(VLOOKUP($F4014&amp;$C4014,Sales!$J:$W,10,0),0)</f>
        <v>0</v>
      </c>
      <c r="N4014" s="98">
        <f>IFERROR(VLOOKUP($F4014&amp;$C4014,Sales!$J:$W,11,0),0)</f>
        <v>0</v>
      </c>
      <c r="O4014" s="98">
        <f>IFERROR(VLOOKUP($F4014&amp;$C4014,Sales!$J:$W,12,0),0)</f>
        <v>0</v>
      </c>
      <c r="P4014" s="98">
        <f>IFERROR(VLOOKUP($F4014&amp;$C4014,Sales!$J:$W,13,0),0)</f>
        <v>0</v>
      </c>
      <c r="Q4014" s="98">
        <f>IFERROR(VLOOKUP($F4014&amp;$C4014,Sales!$A:$H,7,0),0)</f>
        <v>0</v>
      </c>
      <c r="R4014" s="41" t="str">
        <f t="shared" si="125"/>
        <v>ERROR</v>
      </c>
      <c r="S4014" s="15"/>
      <c r="T4014" s="15"/>
      <c r="U4014" s="15"/>
      <c r="V4014" s="15"/>
      <c r="W4014" s="15"/>
      <c r="X4014" s="15"/>
      <c r="Y4014" s="41"/>
      <c r="Z4014" s="41"/>
      <c r="AA4014" s="41"/>
      <c r="AB4014" s="15"/>
      <c r="AC4014" s="15"/>
      <c r="AD4014" s="15"/>
      <c r="AE4014" s="15"/>
      <c r="AF4014" s="15"/>
      <c r="AG4014" s="15"/>
      <c r="AH4014" s="15"/>
      <c r="AI4014" s="15"/>
      <c r="AJ4014" s="15"/>
      <c r="AK4014" s="15"/>
      <c r="AL4014" s="15"/>
      <c r="AM4014" s="15"/>
      <c r="AN4014" s="15"/>
      <c r="AO4014" s="15"/>
      <c r="AP4014" s="15"/>
      <c r="AQ4014" s="15"/>
      <c r="AR4014" s="15"/>
      <c r="AS4014" s="15"/>
      <c r="AT4014" s="15"/>
      <c r="AU4014" s="15"/>
      <c r="AV4014" s="15"/>
      <c r="AW4014" s="15"/>
      <c r="AX4014" s="82"/>
      <c r="AY4014" s="82"/>
      <c r="AZ4014" s="10">
        <v>1</v>
      </c>
      <c r="BA4014" t="s">
        <v>22</v>
      </c>
      <c r="BB4014" t="s">
        <v>23</v>
      </c>
      <c r="BD4014" s="7" t="str">
        <f t="shared" si="124"/>
        <v>6779004486Shopee</v>
      </c>
    </row>
    <row r="4015" spans="2:56" ht="15" customHeight="1" x14ac:dyDescent="0.35">
      <c r="B4015" s="10" t="s">
        <v>17</v>
      </c>
      <c r="C4015" s="10" t="s">
        <v>806</v>
      </c>
      <c r="D4015" s="10" t="s">
        <v>294</v>
      </c>
      <c r="E4015" s="10" t="s">
        <v>295</v>
      </c>
      <c r="F4015" s="10" t="s">
        <v>6087</v>
      </c>
      <c r="G4015" s="137">
        <v>8715829910</v>
      </c>
      <c r="H4015" s="10" t="s">
        <v>12240</v>
      </c>
      <c r="I4015" s="10" t="s">
        <v>6361</v>
      </c>
      <c r="J4015" s="10" t="s">
        <v>5661</v>
      </c>
      <c r="K4015" s="102" t="s">
        <v>10396</v>
      </c>
      <c r="L4015" s="98">
        <f>IFERROR(VLOOKUP($F4015&amp;$C4015,Sales!$J:$W,9,0),0)</f>
        <v>0</v>
      </c>
      <c r="M4015" s="98">
        <f>IFERROR(VLOOKUP($F4015&amp;$C4015,Sales!$J:$W,10,0),0)</f>
        <v>0</v>
      </c>
      <c r="N4015" s="98">
        <f>IFERROR(VLOOKUP($F4015&amp;$C4015,Sales!$J:$W,11,0),0)</f>
        <v>0</v>
      </c>
      <c r="O4015" s="98">
        <f>IFERROR(VLOOKUP($F4015&amp;$C4015,Sales!$J:$W,12,0),0)</f>
        <v>0</v>
      </c>
      <c r="P4015" s="98">
        <f>IFERROR(VLOOKUP($F4015&amp;$C4015,Sales!$J:$W,13,0),0)</f>
        <v>0</v>
      </c>
      <c r="Q4015" s="98">
        <f>IFERROR(VLOOKUP($F4015&amp;$C4015,Sales!$A:$H,7,0),0)</f>
        <v>0</v>
      </c>
      <c r="R4015" s="41" t="str">
        <f t="shared" si="125"/>
        <v>ERROR</v>
      </c>
      <c r="S4015" s="15"/>
      <c r="T4015" s="15"/>
      <c r="U4015" s="15"/>
      <c r="V4015" s="15"/>
      <c r="W4015" s="15"/>
      <c r="X4015" s="15"/>
      <c r="Y4015" s="41"/>
      <c r="Z4015" s="41"/>
      <c r="AA4015" s="41"/>
      <c r="AB4015" s="15"/>
      <c r="AC4015" s="15"/>
      <c r="AD4015" s="15"/>
      <c r="AE4015" s="15"/>
      <c r="AF4015" s="15"/>
      <c r="AG4015" s="15"/>
      <c r="AH4015" s="15"/>
      <c r="AI4015" s="15"/>
      <c r="AJ4015" s="15"/>
      <c r="AK4015" s="15"/>
      <c r="AL4015" s="15"/>
      <c r="AM4015" s="15"/>
      <c r="AN4015" s="15"/>
      <c r="AO4015" s="15"/>
      <c r="AP4015" s="15"/>
      <c r="AQ4015" s="15"/>
      <c r="AR4015" s="15"/>
      <c r="AS4015" s="15"/>
      <c r="AT4015" s="15"/>
      <c r="AU4015" s="15"/>
      <c r="AV4015" s="15"/>
      <c r="AW4015" s="15"/>
      <c r="AX4015" s="82"/>
      <c r="AY4015" s="82"/>
      <c r="AZ4015" s="10">
        <v>1</v>
      </c>
      <c r="BA4015" t="s">
        <v>22</v>
      </c>
      <c r="BB4015" t="s">
        <v>23</v>
      </c>
      <c r="BD4015" s="7" t="str">
        <f t="shared" si="124"/>
        <v>8715829910Shopee</v>
      </c>
    </row>
    <row r="4016" spans="2:56" ht="15" customHeight="1" x14ac:dyDescent="0.35">
      <c r="B4016" s="10" t="s">
        <v>17</v>
      </c>
      <c r="C4016" s="10" t="s">
        <v>806</v>
      </c>
      <c r="D4016" s="10" t="s">
        <v>294</v>
      </c>
      <c r="E4016" s="10" t="s">
        <v>295</v>
      </c>
      <c r="F4016" s="10" t="s">
        <v>5626</v>
      </c>
      <c r="G4016" s="137">
        <v>6679004503</v>
      </c>
      <c r="H4016" s="10" t="s">
        <v>12241</v>
      </c>
      <c r="I4016" s="10">
        <v>4902430759526</v>
      </c>
      <c r="J4016" s="10" t="s">
        <v>5635</v>
      </c>
      <c r="K4016" s="102" t="s">
        <v>10334</v>
      </c>
      <c r="L4016" s="98">
        <f>IFERROR(VLOOKUP($F4016&amp;$C4016,Sales!$J:$W,9,0),0)</f>
        <v>0</v>
      </c>
      <c r="M4016" s="98">
        <f>IFERROR(VLOOKUP($F4016&amp;$C4016,Sales!$J:$W,10,0),0)</f>
        <v>0</v>
      </c>
      <c r="N4016" s="98">
        <f>IFERROR(VLOOKUP($F4016&amp;$C4016,Sales!$J:$W,11,0),0)</f>
        <v>0</v>
      </c>
      <c r="O4016" s="98">
        <f>IFERROR(VLOOKUP($F4016&amp;$C4016,Sales!$J:$W,12,0),0)</f>
        <v>0</v>
      </c>
      <c r="P4016" s="98">
        <f>IFERROR(VLOOKUP($F4016&amp;$C4016,Sales!$J:$W,13,0),0)</f>
        <v>0</v>
      </c>
      <c r="Q4016" s="98">
        <f>IFERROR(VLOOKUP($F4016&amp;$C4016,Sales!$A:$H,7,0),0)</f>
        <v>0</v>
      </c>
      <c r="R4016" s="41" t="str">
        <f t="shared" si="125"/>
        <v>ERROR</v>
      </c>
      <c r="S4016" s="15"/>
      <c r="T4016" s="15"/>
      <c r="U4016" s="15"/>
      <c r="V4016" s="15"/>
      <c r="W4016" s="15"/>
      <c r="X4016" s="15"/>
      <c r="Y4016" s="41"/>
      <c r="Z4016" s="41"/>
      <c r="AA4016" s="41"/>
      <c r="AB4016" s="15"/>
      <c r="AC4016" s="15"/>
      <c r="AD4016" s="15"/>
      <c r="AE4016" s="15"/>
      <c r="AF4016" s="15"/>
      <c r="AG4016" s="15"/>
      <c r="AH4016" s="15"/>
      <c r="AI4016" s="15"/>
      <c r="AJ4016" s="15"/>
      <c r="AK4016" s="15"/>
      <c r="AL4016" s="15"/>
      <c r="AM4016" s="15"/>
      <c r="AN4016" s="15"/>
      <c r="AO4016" s="15"/>
      <c r="AP4016" s="15"/>
      <c r="AQ4016" s="15"/>
      <c r="AR4016" s="15"/>
      <c r="AS4016" s="15"/>
      <c r="AT4016" s="15"/>
      <c r="AU4016" s="15"/>
      <c r="AV4016" s="15"/>
      <c r="AW4016" s="15"/>
      <c r="AX4016" s="82"/>
      <c r="AY4016" s="82"/>
      <c r="AZ4016" s="10">
        <v>1</v>
      </c>
      <c r="BA4016" t="s">
        <v>22</v>
      </c>
      <c r="BB4016" t="s">
        <v>23</v>
      </c>
      <c r="BD4016" s="7" t="str">
        <f t="shared" si="124"/>
        <v>6679004503Shopee</v>
      </c>
    </row>
    <row r="4017" spans="2:58" ht="15" customHeight="1" x14ac:dyDescent="0.35">
      <c r="B4017" s="10" t="s">
        <v>17</v>
      </c>
      <c r="C4017" s="10" t="s">
        <v>806</v>
      </c>
      <c r="D4017" s="10" t="s">
        <v>549</v>
      </c>
      <c r="E4017" s="10" t="s">
        <v>194</v>
      </c>
      <c r="F4017" s="10" t="s">
        <v>1384</v>
      </c>
      <c r="G4017" s="137">
        <v>4832948743</v>
      </c>
      <c r="H4017" s="10" t="s">
        <v>12585</v>
      </c>
      <c r="I4017" s="10" t="s">
        <v>1385</v>
      </c>
      <c r="J4017" s="10" t="s">
        <v>5671</v>
      </c>
      <c r="K4017" s="105" t="s">
        <v>1386</v>
      </c>
      <c r="L4017" s="98">
        <f>IFERROR(VLOOKUP($F4017&amp;$C4017,Sales!$J:$W,9,0),0)</f>
        <v>0</v>
      </c>
      <c r="M4017" s="98">
        <f>IFERROR(VLOOKUP($F4017&amp;$C4017,Sales!$J:$W,10,0),0)</f>
        <v>0</v>
      </c>
      <c r="N4017" s="98">
        <f>IFERROR(VLOOKUP($F4017&amp;$C4017,Sales!$J:$W,11,0),0)</f>
        <v>0</v>
      </c>
      <c r="O4017" s="98">
        <f>IFERROR(VLOOKUP($F4017&amp;$C4017,Sales!$J:$W,12,0),0)</f>
        <v>0</v>
      </c>
      <c r="P4017" s="98">
        <f>IFERROR(VLOOKUP($F4017&amp;$C4017,Sales!$J:$W,13,0),0)</f>
        <v>0</v>
      </c>
      <c r="Q4017" s="98">
        <f>IFERROR(VLOOKUP($F4017&amp;$C4017,Sales!$A:$H,7,0),0)</f>
        <v>0</v>
      </c>
      <c r="R4017" s="41" t="str">
        <f t="shared" si="125"/>
        <v>ERROR</v>
      </c>
      <c r="S4017" s="66"/>
      <c r="T4017" s="15"/>
      <c r="U4017" s="15"/>
      <c r="V4017" s="15"/>
      <c r="W4017" s="15"/>
      <c r="X4017" s="15"/>
      <c r="Y4017" s="41"/>
      <c r="Z4017" s="41"/>
      <c r="AA4017" s="41"/>
      <c r="AB4017" s="15"/>
      <c r="AC4017" s="15"/>
      <c r="AD4017" s="15"/>
      <c r="AE4017" s="15"/>
      <c r="AF4017" s="15"/>
      <c r="AG4017" s="15"/>
      <c r="AH4017" s="15"/>
      <c r="AI4017" s="15"/>
      <c r="AJ4017" s="15"/>
      <c r="AK4017" s="15"/>
      <c r="AL4017" s="15"/>
      <c r="AM4017" s="15"/>
      <c r="AN4017" s="15"/>
      <c r="AO4017" s="15"/>
      <c r="AP4017" s="15"/>
      <c r="AQ4017" s="66"/>
      <c r="AR4017" s="66"/>
      <c r="AS4017" s="66"/>
      <c r="AT4017" s="66"/>
      <c r="AU4017" s="66"/>
      <c r="AV4017" s="15"/>
      <c r="AW4017" s="15"/>
      <c r="AX4017" s="15"/>
      <c r="AY4017" s="15"/>
      <c r="AZ4017" s="10">
        <v>1</v>
      </c>
      <c r="BA4017" t="s">
        <v>22</v>
      </c>
      <c r="BB4017" t="s">
        <v>88</v>
      </c>
      <c r="BD4017" s="7" t="str">
        <f t="shared" si="124"/>
        <v>4832948743Shopee</v>
      </c>
      <c r="BE4017" s="81">
        <v>44813</v>
      </c>
      <c r="BF4017" t="s">
        <v>13655</v>
      </c>
    </row>
    <row r="4018" spans="2:58" ht="15" customHeight="1" x14ac:dyDescent="0.35">
      <c r="B4018" s="10" t="s">
        <v>17</v>
      </c>
      <c r="C4018" s="10" t="s">
        <v>806</v>
      </c>
      <c r="D4018" s="10" t="s">
        <v>294</v>
      </c>
      <c r="E4018" s="10" t="s">
        <v>295</v>
      </c>
      <c r="F4018" s="10" t="s">
        <v>5754</v>
      </c>
      <c r="G4018" s="137">
        <v>10319956555</v>
      </c>
      <c r="H4018" s="10" t="s">
        <v>12251</v>
      </c>
      <c r="I4018" s="10" t="s">
        <v>9887</v>
      </c>
      <c r="J4018" s="10" t="s">
        <v>9941</v>
      </c>
      <c r="K4018" s="105" t="s">
        <v>6467</v>
      </c>
      <c r="L4018" s="98">
        <f>IFERROR(VLOOKUP($F4018&amp;$C4018,Sales!$J:$W,9,0),0)</f>
        <v>0</v>
      </c>
      <c r="M4018" s="98">
        <f>IFERROR(VLOOKUP($F4018&amp;$C4018,Sales!$J:$W,10,0),0)</f>
        <v>0</v>
      </c>
      <c r="N4018" s="98">
        <f>IFERROR(VLOOKUP($F4018&amp;$C4018,Sales!$J:$W,11,0),0)</f>
        <v>0</v>
      </c>
      <c r="O4018" s="98">
        <f>IFERROR(VLOOKUP($F4018&amp;$C4018,Sales!$J:$W,12,0),0)</f>
        <v>0</v>
      </c>
      <c r="P4018" s="98">
        <f>IFERROR(VLOOKUP($F4018&amp;$C4018,Sales!$J:$W,13,0),0)</f>
        <v>0</v>
      </c>
      <c r="Q4018" s="98">
        <f>IFERROR(VLOOKUP($F4018&amp;$C4018,Sales!$A:$H,7,0),0)</f>
        <v>0</v>
      </c>
      <c r="R4018" s="41" t="str">
        <f t="shared" si="125"/>
        <v>ERROR</v>
      </c>
      <c r="S4018" s="15"/>
      <c r="T4018" s="15"/>
      <c r="U4018" s="15"/>
      <c r="V4018" s="15"/>
      <c r="W4018" s="15"/>
      <c r="X4018" s="15"/>
      <c r="Y4018" s="41"/>
      <c r="Z4018" s="41"/>
      <c r="AA4018" s="41"/>
      <c r="AB4018" s="15"/>
      <c r="AC4018" s="15"/>
      <c r="AD4018" s="15"/>
      <c r="AE4018" s="15"/>
      <c r="AF4018" s="15"/>
      <c r="AG4018" s="15"/>
      <c r="AH4018" s="15"/>
      <c r="AI4018" s="15"/>
      <c r="AJ4018" s="15"/>
      <c r="AK4018" s="15"/>
      <c r="AL4018" s="15"/>
      <c r="AM4018" s="15"/>
      <c r="AN4018" s="15"/>
      <c r="AO4018" s="15"/>
      <c r="AP4018" s="15"/>
      <c r="AQ4018" s="15"/>
      <c r="AR4018" s="15"/>
      <c r="AS4018" s="15"/>
      <c r="AT4018" s="15"/>
      <c r="AU4018" s="15"/>
      <c r="AV4018" s="15"/>
      <c r="AW4018" s="15"/>
      <c r="AX4018" s="82"/>
      <c r="AY4018" s="82"/>
      <c r="AZ4018" s="10">
        <v>1</v>
      </c>
      <c r="BA4018" t="s">
        <v>22</v>
      </c>
      <c r="BB4018" t="s">
        <v>23</v>
      </c>
      <c r="BD4018" s="7" t="str">
        <f t="shared" si="124"/>
        <v>10319956555Shopee</v>
      </c>
    </row>
    <row r="4019" spans="2:58" ht="15" customHeight="1" x14ac:dyDescent="0.35">
      <c r="B4019" s="10" t="s">
        <v>17</v>
      </c>
      <c r="C4019" s="10" t="s">
        <v>806</v>
      </c>
      <c r="D4019" s="10" t="s">
        <v>294</v>
      </c>
      <c r="E4019" s="10" t="s">
        <v>295</v>
      </c>
      <c r="F4019" s="10" t="s">
        <v>9879</v>
      </c>
      <c r="G4019" s="137">
        <v>13518816391</v>
      </c>
      <c r="H4019" s="10" t="s">
        <v>12252</v>
      </c>
      <c r="I4019" s="10">
        <v>4987176079664</v>
      </c>
      <c r="J4019" s="10" t="s">
        <v>9943</v>
      </c>
      <c r="K4019" s="102" t="s">
        <v>10414</v>
      </c>
      <c r="L4019" s="98">
        <f>IFERROR(VLOOKUP($F4019&amp;$C4019,Sales!$J:$W,9,0),0)</f>
        <v>0</v>
      </c>
      <c r="M4019" s="98">
        <f>IFERROR(VLOOKUP($F4019&amp;$C4019,Sales!$J:$W,10,0),0)</f>
        <v>0</v>
      </c>
      <c r="N4019" s="98">
        <f>IFERROR(VLOOKUP($F4019&amp;$C4019,Sales!$J:$W,11,0),0)</f>
        <v>0</v>
      </c>
      <c r="O4019" s="98">
        <f>IFERROR(VLOOKUP($F4019&amp;$C4019,Sales!$J:$W,12,0),0)</f>
        <v>0</v>
      </c>
      <c r="P4019" s="98">
        <f>IFERROR(VLOOKUP($F4019&amp;$C4019,Sales!$J:$W,13,0),0)</f>
        <v>0</v>
      </c>
      <c r="Q4019" s="98">
        <f>IFERROR(VLOOKUP($F4019&amp;$C4019,Sales!$A:$H,7,0),0)</f>
        <v>0</v>
      </c>
      <c r="R4019" s="41" t="str">
        <f t="shared" si="125"/>
        <v>ERROR</v>
      </c>
      <c r="S4019" s="15"/>
      <c r="T4019" s="15"/>
      <c r="U4019" s="15"/>
      <c r="V4019" s="15"/>
      <c r="W4019" s="15"/>
      <c r="X4019" s="15"/>
      <c r="Y4019" s="41"/>
      <c r="Z4019" s="41"/>
      <c r="AA4019" s="41"/>
      <c r="AB4019" s="15"/>
      <c r="AC4019" s="15"/>
      <c r="AD4019" s="15"/>
      <c r="AE4019" s="15"/>
      <c r="AF4019" s="15"/>
      <c r="AG4019" s="15"/>
      <c r="AH4019" s="15"/>
      <c r="AI4019" s="15"/>
      <c r="AJ4019" s="15"/>
      <c r="AK4019" s="15"/>
      <c r="AL4019" s="15"/>
      <c r="AM4019" s="15"/>
      <c r="AN4019" s="15"/>
      <c r="AO4019" s="15"/>
      <c r="AP4019" s="15"/>
      <c r="AQ4019" s="15"/>
      <c r="AR4019" s="15"/>
      <c r="AS4019" s="15"/>
      <c r="AT4019" s="15"/>
      <c r="AU4019" s="15"/>
      <c r="AV4019" s="15"/>
      <c r="AW4019" s="15"/>
      <c r="AX4019" s="82"/>
      <c r="AY4019" s="82"/>
      <c r="AZ4019" s="10">
        <v>1</v>
      </c>
      <c r="BA4019" t="s">
        <v>22</v>
      </c>
      <c r="BB4019" t="s">
        <v>23</v>
      </c>
      <c r="BD4019" s="7" t="str">
        <f t="shared" si="124"/>
        <v>13518816391Shopee</v>
      </c>
    </row>
    <row r="4020" spans="2:58" ht="15" customHeight="1" x14ac:dyDescent="0.35">
      <c r="B4020" s="10" t="s">
        <v>17</v>
      </c>
      <c r="C4020" s="10" t="s">
        <v>806</v>
      </c>
      <c r="D4020" s="10" t="s">
        <v>405</v>
      </c>
      <c r="E4020" s="10" t="s">
        <v>406</v>
      </c>
      <c r="F4020" s="10">
        <v>0</v>
      </c>
      <c r="G4020" s="137">
        <v>3933709521</v>
      </c>
      <c r="H4020" s="10">
        <v>3933709521</v>
      </c>
      <c r="I4020" s="10">
        <v>0</v>
      </c>
      <c r="J4020" s="10" t="s">
        <v>1253</v>
      </c>
      <c r="K4020" s="102" t="s">
        <v>1254</v>
      </c>
      <c r="L4020" s="98">
        <f>IFERROR(VLOOKUP($F4020&amp;$C4020,Sales!$J:$W,9,0),0)</f>
        <v>0</v>
      </c>
      <c r="M4020" s="98">
        <f>IFERROR(VLOOKUP($F4020&amp;$C4020,Sales!$J:$W,10,0),0)</f>
        <v>0</v>
      </c>
      <c r="N4020" s="98">
        <f>IFERROR(VLOOKUP($F4020&amp;$C4020,Sales!$J:$W,11,0),0)</f>
        <v>0</v>
      </c>
      <c r="O4020" s="98">
        <f>IFERROR(VLOOKUP($F4020&amp;$C4020,Sales!$J:$W,12,0),0)</f>
        <v>0</v>
      </c>
      <c r="P4020" s="98">
        <f>IFERROR(VLOOKUP($F4020&amp;$C4020,Sales!$J:$W,13,0),0)</f>
        <v>0</v>
      </c>
      <c r="Q4020" s="98">
        <f>IFERROR(VLOOKUP($F4020&amp;$C4020,Sales!$A:$H,7,0),0)</f>
        <v>0</v>
      </c>
      <c r="R4020" s="41" t="str">
        <f t="shared" si="125"/>
        <v>ERROR</v>
      </c>
      <c r="S4020" s="15"/>
      <c r="T4020" s="15"/>
      <c r="U4020" s="15"/>
      <c r="V4020" s="15"/>
      <c r="W4020" s="15"/>
      <c r="X4020" s="15"/>
      <c r="Y4020" s="41"/>
      <c r="Z4020" s="41"/>
      <c r="AA4020" s="41"/>
      <c r="AB4020" s="15"/>
      <c r="AC4020" s="15"/>
      <c r="AD4020" s="15"/>
      <c r="AE4020" s="15"/>
      <c r="AF4020" s="15"/>
      <c r="AG4020" s="15"/>
      <c r="AH4020" s="15"/>
      <c r="AI4020" s="15"/>
      <c r="AJ4020" s="15"/>
      <c r="AK4020" s="15"/>
      <c r="AL4020" s="66"/>
      <c r="AM4020" s="66"/>
      <c r="AN4020" s="15"/>
      <c r="AO4020" s="15"/>
      <c r="AP4020" s="15"/>
      <c r="AQ4020" s="15"/>
      <c r="AR4020" s="15"/>
      <c r="AS4020" s="15"/>
      <c r="AT4020" s="15"/>
      <c r="AU4020" s="15"/>
      <c r="AV4020" s="15"/>
      <c r="AW4020" s="15"/>
      <c r="AX4020" s="15"/>
      <c r="AY4020" s="15"/>
      <c r="AZ4020" s="10">
        <v>1</v>
      </c>
      <c r="BA4020" t="s">
        <v>22</v>
      </c>
      <c r="BB4020" t="s">
        <v>88</v>
      </c>
      <c r="BD4020" s="7" t="str">
        <f t="shared" ref="BD4020:BD4083" si="126">G4020&amp;C4020</f>
        <v>3933709521Shopee</v>
      </c>
    </row>
    <row r="4021" spans="2:58" ht="15" customHeight="1" x14ac:dyDescent="0.35">
      <c r="B4021" s="10" t="s">
        <v>17</v>
      </c>
      <c r="C4021" s="10" t="s">
        <v>806</v>
      </c>
      <c r="D4021" s="10" t="s">
        <v>294</v>
      </c>
      <c r="E4021" s="10" t="s">
        <v>295</v>
      </c>
      <c r="F4021" s="10" t="s">
        <v>9719</v>
      </c>
      <c r="G4021" s="137">
        <v>11850819838</v>
      </c>
      <c r="H4021" s="10" t="s">
        <v>12270</v>
      </c>
      <c r="I4021" s="10">
        <v>4987176041418</v>
      </c>
      <c r="J4021" s="10" t="s">
        <v>9971</v>
      </c>
      <c r="K4021" s="102" t="s">
        <v>9740</v>
      </c>
      <c r="L4021" s="98">
        <f>IFERROR(VLOOKUP($F4021&amp;$C4021,Sales!$J:$W,9,0),0)</f>
        <v>0</v>
      </c>
      <c r="M4021" s="98">
        <f>IFERROR(VLOOKUP($F4021&amp;$C4021,Sales!$J:$W,10,0),0)</f>
        <v>0</v>
      </c>
      <c r="N4021" s="98">
        <f>IFERROR(VLOOKUP($F4021&amp;$C4021,Sales!$J:$W,11,0),0)</f>
        <v>0</v>
      </c>
      <c r="O4021" s="98">
        <f>IFERROR(VLOOKUP($F4021&amp;$C4021,Sales!$J:$W,12,0),0)</f>
        <v>0</v>
      </c>
      <c r="P4021" s="98">
        <f>IFERROR(VLOOKUP($F4021&amp;$C4021,Sales!$J:$W,13,0),0)</f>
        <v>0</v>
      </c>
      <c r="Q4021" s="98">
        <f>IFERROR(VLOOKUP($F4021&amp;$C4021,Sales!$A:$H,7,0),0)</f>
        <v>0</v>
      </c>
      <c r="R4021" s="41" t="str">
        <f t="shared" si="125"/>
        <v>ERROR</v>
      </c>
      <c r="S4021" s="15"/>
      <c r="T4021" s="15"/>
      <c r="U4021" s="15"/>
      <c r="V4021" s="15"/>
      <c r="W4021" s="15"/>
      <c r="X4021" s="15"/>
      <c r="Y4021" s="41"/>
      <c r="Z4021" s="41"/>
      <c r="AA4021" s="41"/>
      <c r="AB4021" s="15"/>
      <c r="AC4021" s="15"/>
      <c r="AD4021" s="15"/>
      <c r="AE4021" s="15"/>
      <c r="AF4021" s="15"/>
      <c r="AG4021" s="15"/>
      <c r="AH4021" s="15"/>
      <c r="AI4021" s="15"/>
      <c r="AJ4021" s="15"/>
      <c r="AK4021" s="15"/>
      <c r="AL4021" s="15"/>
      <c r="AM4021" s="15"/>
      <c r="AN4021" s="15"/>
      <c r="AO4021" s="15"/>
      <c r="AP4021" s="15"/>
      <c r="AQ4021" s="15"/>
      <c r="AR4021" s="15"/>
      <c r="AS4021" s="15"/>
      <c r="AT4021" s="15"/>
      <c r="AU4021" s="15"/>
      <c r="AV4021" s="15"/>
      <c r="AW4021" s="15"/>
      <c r="AX4021" s="82"/>
      <c r="AY4021" s="82"/>
      <c r="AZ4021" s="10">
        <v>1</v>
      </c>
      <c r="BA4021" t="s">
        <v>22</v>
      </c>
      <c r="BB4021" t="s">
        <v>23</v>
      </c>
      <c r="BD4021" s="7" t="str">
        <f t="shared" si="126"/>
        <v>11850819838Shopee</v>
      </c>
    </row>
    <row r="4022" spans="2:58" ht="15" customHeight="1" x14ac:dyDescent="0.35">
      <c r="B4022" s="10" t="s">
        <v>17</v>
      </c>
      <c r="C4022" s="10" t="s">
        <v>806</v>
      </c>
      <c r="D4022" s="10" t="s">
        <v>549</v>
      </c>
      <c r="E4022" s="10" t="s">
        <v>194</v>
      </c>
      <c r="F4022" s="10" t="s">
        <v>1397</v>
      </c>
      <c r="G4022" s="137">
        <v>7116323433</v>
      </c>
      <c r="H4022" s="10">
        <v>7116323433</v>
      </c>
      <c r="I4022" s="10" t="s">
        <v>1398</v>
      </c>
      <c r="J4022" s="10" t="s">
        <v>3910</v>
      </c>
      <c r="K4022" s="102" t="s">
        <v>10356</v>
      </c>
      <c r="L4022" s="98">
        <f>IFERROR(VLOOKUP($F4022&amp;$C4022,Sales!$J:$W,9,0),0)</f>
        <v>0</v>
      </c>
      <c r="M4022" s="98">
        <f>IFERROR(VLOOKUP($F4022&amp;$C4022,Sales!$J:$W,10,0),0)</f>
        <v>0</v>
      </c>
      <c r="N4022" s="98">
        <f>IFERROR(VLOOKUP($F4022&amp;$C4022,Sales!$J:$W,11,0),0)</f>
        <v>0</v>
      </c>
      <c r="O4022" s="98">
        <f>IFERROR(VLOOKUP($F4022&amp;$C4022,Sales!$J:$W,12,0),0)</f>
        <v>0</v>
      </c>
      <c r="P4022" s="98">
        <f>IFERROR(VLOOKUP($F4022&amp;$C4022,Sales!$J:$W,13,0),0)</f>
        <v>0</v>
      </c>
      <c r="Q4022" s="98">
        <f>IFERROR(VLOOKUP($F4022&amp;$C4022,Sales!$A:$H,7,0),0)</f>
        <v>0</v>
      </c>
      <c r="R4022" s="41" t="str">
        <f t="shared" si="125"/>
        <v>ERROR</v>
      </c>
      <c r="S4022" s="15"/>
      <c r="T4022" s="15"/>
      <c r="U4022" s="15"/>
      <c r="V4022" s="15"/>
      <c r="W4022" s="15"/>
      <c r="X4022" s="15"/>
      <c r="Y4022" s="41"/>
      <c r="Z4022" s="41"/>
      <c r="AA4022" s="41"/>
      <c r="AB4022" s="15"/>
      <c r="AC4022" s="15"/>
      <c r="AD4022" s="15"/>
      <c r="AE4022" s="15"/>
      <c r="AF4022" s="15"/>
      <c r="AG4022" s="15"/>
      <c r="AH4022" s="15"/>
      <c r="AI4022" s="15"/>
      <c r="AJ4022" s="15"/>
      <c r="AK4022" s="15"/>
      <c r="AL4022" s="66"/>
      <c r="AM4022" s="66"/>
      <c r="AN4022" s="15"/>
      <c r="AO4022" s="15"/>
      <c r="AP4022" s="15"/>
      <c r="AQ4022" s="15"/>
      <c r="AR4022" s="15"/>
      <c r="AS4022" s="15"/>
      <c r="AT4022" s="15"/>
      <c r="AU4022" s="15"/>
      <c r="AV4022" s="15"/>
      <c r="AW4022" s="15"/>
      <c r="AX4022" s="15"/>
      <c r="AY4022" s="15"/>
      <c r="AZ4022" s="10">
        <v>1</v>
      </c>
      <c r="BA4022" t="s">
        <v>22</v>
      </c>
      <c r="BB4022" t="s">
        <v>88</v>
      </c>
      <c r="BD4022" s="7" t="str">
        <f t="shared" si="126"/>
        <v>7116323433Shopee</v>
      </c>
    </row>
    <row r="4023" spans="2:58" ht="15" customHeight="1" x14ac:dyDescent="0.35">
      <c r="B4023" s="10" t="s">
        <v>17</v>
      </c>
      <c r="C4023" s="10" t="s">
        <v>806</v>
      </c>
      <c r="D4023" s="10" t="s">
        <v>549</v>
      </c>
      <c r="E4023" s="10" t="s">
        <v>194</v>
      </c>
      <c r="F4023" s="10" t="s">
        <v>1399</v>
      </c>
      <c r="G4023" s="137">
        <v>5316323316</v>
      </c>
      <c r="H4023" s="10" t="s">
        <v>12701</v>
      </c>
      <c r="I4023" s="10" t="s">
        <v>1400</v>
      </c>
      <c r="J4023" s="10" t="s">
        <v>3911</v>
      </c>
      <c r="K4023" s="102" t="s">
        <v>10283</v>
      </c>
      <c r="L4023" s="98">
        <f>IFERROR(VLOOKUP($F4023&amp;$C4023,Sales!$J:$W,9,0),0)</f>
        <v>0</v>
      </c>
      <c r="M4023" s="98">
        <f>IFERROR(VLOOKUP($F4023&amp;$C4023,Sales!$J:$W,10,0),0)</f>
        <v>0</v>
      </c>
      <c r="N4023" s="98">
        <f>IFERROR(VLOOKUP($F4023&amp;$C4023,Sales!$J:$W,11,0),0)</f>
        <v>0</v>
      </c>
      <c r="O4023" s="98">
        <f>IFERROR(VLOOKUP($F4023&amp;$C4023,Sales!$J:$W,12,0),0)</f>
        <v>0</v>
      </c>
      <c r="P4023" s="98">
        <f>IFERROR(VLOOKUP($F4023&amp;$C4023,Sales!$J:$W,13,0),0)</f>
        <v>0</v>
      </c>
      <c r="Q4023" s="98">
        <f>IFERROR(VLOOKUP($F4023&amp;$C4023,Sales!$A:$H,7,0),0)</f>
        <v>0</v>
      </c>
      <c r="R4023" s="41" t="str">
        <f t="shared" si="125"/>
        <v>ERROR</v>
      </c>
      <c r="S4023" s="66"/>
      <c r="T4023" s="15"/>
      <c r="U4023" s="15"/>
      <c r="V4023" s="15"/>
      <c r="W4023" s="15"/>
      <c r="X4023" s="15"/>
      <c r="Y4023" s="41"/>
      <c r="Z4023" s="41"/>
      <c r="AA4023" s="41"/>
      <c r="AB4023" s="15"/>
      <c r="AC4023" s="15"/>
      <c r="AD4023" s="15"/>
      <c r="AE4023" s="15"/>
      <c r="AF4023" s="15"/>
      <c r="AG4023" s="15"/>
      <c r="AH4023" s="15"/>
      <c r="AI4023" s="15"/>
      <c r="AJ4023" s="15"/>
      <c r="AK4023" s="15"/>
      <c r="AL4023" s="15"/>
      <c r="AM4023" s="15"/>
      <c r="AN4023" s="15"/>
      <c r="AO4023" s="15"/>
      <c r="AP4023" s="15"/>
      <c r="AQ4023" s="66"/>
      <c r="AR4023" s="66"/>
      <c r="AS4023" s="66"/>
      <c r="AT4023" s="66"/>
      <c r="AU4023" s="66"/>
      <c r="AV4023" s="15"/>
      <c r="AW4023" s="15"/>
      <c r="AX4023" s="15"/>
      <c r="AY4023" s="15"/>
      <c r="AZ4023" s="10">
        <v>1</v>
      </c>
      <c r="BA4023" t="s">
        <v>22</v>
      </c>
      <c r="BB4023" t="s">
        <v>88</v>
      </c>
      <c r="BD4023" s="7" t="str">
        <f t="shared" si="126"/>
        <v>5316323316Shopee</v>
      </c>
      <c r="BE4023" t="s">
        <v>13424</v>
      </c>
      <c r="BF4023" t="s">
        <v>13425</v>
      </c>
    </row>
    <row r="4024" spans="2:58" ht="15" customHeight="1" x14ac:dyDescent="0.35">
      <c r="B4024" s="10" t="s">
        <v>17</v>
      </c>
      <c r="C4024" s="10" t="s">
        <v>806</v>
      </c>
      <c r="D4024" s="10" t="s">
        <v>549</v>
      </c>
      <c r="E4024" s="10" t="s">
        <v>194</v>
      </c>
      <c r="F4024" s="10" t="s">
        <v>2462</v>
      </c>
      <c r="G4024" s="137">
        <v>6437735881</v>
      </c>
      <c r="H4024" s="10" t="s">
        <v>12633</v>
      </c>
      <c r="I4024" s="10" t="s">
        <v>2464</v>
      </c>
      <c r="J4024" s="10" t="s">
        <v>1403</v>
      </c>
      <c r="K4024" s="102" t="s">
        <v>1404</v>
      </c>
      <c r="L4024" s="98">
        <f>IFERROR(VLOOKUP($F4024&amp;$C4024,Sales!$J:$W,9,0),0)</f>
        <v>0</v>
      </c>
      <c r="M4024" s="98">
        <f>IFERROR(VLOOKUP($F4024&amp;$C4024,Sales!$J:$W,10,0),0)</f>
        <v>0</v>
      </c>
      <c r="N4024" s="98">
        <f>IFERROR(VLOOKUP($F4024&amp;$C4024,Sales!$J:$W,11,0),0)</f>
        <v>0</v>
      </c>
      <c r="O4024" s="98">
        <f>IFERROR(VLOOKUP($F4024&amp;$C4024,Sales!$J:$W,12,0),0)</f>
        <v>0</v>
      </c>
      <c r="P4024" s="98">
        <f>IFERROR(VLOOKUP($F4024&amp;$C4024,Sales!$J:$W,13,0),0)</f>
        <v>0</v>
      </c>
      <c r="Q4024" s="98">
        <f>IFERROR(VLOOKUP($F4024&amp;$C4024,Sales!$A:$H,7,0),0)</f>
        <v>0</v>
      </c>
      <c r="R4024" s="41" t="str">
        <f t="shared" si="125"/>
        <v>ERROR</v>
      </c>
      <c r="S4024" s="15"/>
      <c r="T4024" s="15"/>
      <c r="U4024" s="15"/>
      <c r="V4024" s="15"/>
      <c r="W4024" s="15"/>
      <c r="X4024" s="15"/>
      <c r="Y4024" s="41"/>
      <c r="Z4024" s="41"/>
      <c r="AA4024" s="41"/>
      <c r="AB4024" s="15"/>
      <c r="AC4024" s="15"/>
      <c r="AD4024" s="15"/>
      <c r="AE4024" s="15"/>
      <c r="AF4024" s="15"/>
      <c r="AG4024" s="15"/>
      <c r="AH4024" s="15"/>
      <c r="AI4024" s="15"/>
      <c r="AJ4024" s="15"/>
      <c r="AK4024" s="15"/>
      <c r="AL4024" s="66"/>
      <c r="AM4024" s="66"/>
      <c r="AN4024" s="15"/>
      <c r="AO4024" s="15"/>
      <c r="AP4024" s="15"/>
      <c r="AQ4024" s="15"/>
      <c r="AR4024" s="15"/>
      <c r="AS4024" s="15"/>
      <c r="AT4024" s="15"/>
      <c r="AU4024" s="15"/>
      <c r="AV4024" s="15"/>
      <c r="AW4024" s="15"/>
      <c r="AX4024" s="15"/>
      <c r="AY4024" s="15"/>
      <c r="AZ4024" s="10">
        <v>1</v>
      </c>
      <c r="BA4024" t="s">
        <v>22</v>
      </c>
      <c r="BB4024" t="s">
        <v>88</v>
      </c>
      <c r="BD4024" s="7" t="str">
        <f t="shared" si="126"/>
        <v>6437735881Shopee</v>
      </c>
    </row>
    <row r="4025" spans="2:58" ht="15" customHeight="1" x14ac:dyDescent="0.35">
      <c r="B4025" s="10" t="s">
        <v>17</v>
      </c>
      <c r="C4025" s="10" t="s">
        <v>806</v>
      </c>
      <c r="D4025" s="10" t="s">
        <v>455</v>
      </c>
      <c r="E4025" s="10" t="s">
        <v>456</v>
      </c>
      <c r="F4025" s="10" t="s">
        <v>2289</v>
      </c>
      <c r="G4025" s="137">
        <v>6632761215</v>
      </c>
      <c r="H4025" s="112">
        <v>6632761215</v>
      </c>
      <c r="I4025" s="10" t="s">
        <v>2291</v>
      </c>
      <c r="J4025" s="10" t="s">
        <v>5979</v>
      </c>
      <c r="K4025" s="102" t="s">
        <v>1266</v>
      </c>
      <c r="L4025" s="98">
        <f>IFERROR(VLOOKUP($F4025&amp;$C4025,Sales!$J:$W,9,0),0)</f>
        <v>0</v>
      </c>
      <c r="M4025" s="98">
        <f>IFERROR(VLOOKUP($F4025&amp;$C4025,Sales!$J:$W,10,0),0)</f>
        <v>0</v>
      </c>
      <c r="N4025" s="98">
        <f>IFERROR(VLOOKUP($F4025&amp;$C4025,Sales!$J:$W,11,0),0)</f>
        <v>0</v>
      </c>
      <c r="O4025" s="98">
        <f>IFERROR(VLOOKUP($F4025&amp;$C4025,Sales!$J:$W,12,0),0)</f>
        <v>0</v>
      </c>
      <c r="P4025" s="98">
        <f>IFERROR(VLOOKUP($F4025&amp;$C4025,Sales!$J:$W,13,0),0)</f>
        <v>0</v>
      </c>
      <c r="Q4025" s="98">
        <f>IFERROR(VLOOKUP($F4025&amp;$C4025,Sales!$A:$H,7,0),0)</f>
        <v>0</v>
      </c>
      <c r="R4025" s="41" t="str">
        <f t="shared" si="125"/>
        <v>ERROR</v>
      </c>
      <c r="S4025" s="15"/>
      <c r="T4025" s="15"/>
      <c r="U4025" s="15"/>
      <c r="V4025" s="15"/>
      <c r="W4025" s="15"/>
      <c r="X4025" s="15"/>
      <c r="Y4025" s="41"/>
      <c r="Z4025" s="41"/>
      <c r="AA4025" s="41"/>
      <c r="AB4025" s="15"/>
      <c r="AC4025" s="15"/>
      <c r="AD4025" s="15"/>
      <c r="AE4025" s="15"/>
      <c r="AF4025" s="15"/>
      <c r="AG4025" s="15"/>
      <c r="AH4025" s="15"/>
      <c r="AI4025" s="15"/>
      <c r="AJ4025" s="15"/>
      <c r="AK4025" s="15"/>
      <c r="AL4025" s="66"/>
      <c r="AM4025" s="66"/>
      <c r="AN4025" s="15"/>
      <c r="AO4025" s="15"/>
      <c r="AP4025" s="15"/>
      <c r="AQ4025" s="15"/>
      <c r="AR4025" s="15"/>
      <c r="AS4025" s="15"/>
      <c r="AT4025" s="15"/>
      <c r="AU4025" s="15"/>
      <c r="AV4025" s="15"/>
      <c r="AW4025" s="15"/>
      <c r="AX4025" s="15"/>
      <c r="AY4025" s="15"/>
      <c r="AZ4025" s="10">
        <v>1</v>
      </c>
      <c r="BA4025" t="s">
        <v>22</v>
      </c>
      <c r="BB4025" t="s">
        <v>88</v>
      </c>
      <c r="BD4025" s="7" t="str">
        <f t="shared" si="126"/>
        <v>6632761215Shopee</v>
      </c>
    </row>
    <row r="4026" spans="2:58" ht="15" customHeight="1" x14ac:dyDescent="0.35">
      <c r="B4026" s="10" t="s">
        <v>17</v>
      </c>
      <c r="C4026" s="10" t="s">
        <v>806</v>
      </c>
      <c r="D4026" s="10" t="s">
        <v>294</v>
      </c>
      <c r="E4026" s="10" t="s">
        <v>295</v>
      </c>
      <c r="F4026" s="10" t="s">
        <v>9721</v>
      </c>
      <c r="G4026" s="137">
        <v>13413303860</v>
      </c>
      <c r="H4026" s="10" t="s">
        <v>12271</v>
      </c>
      <c r="I4026" s="10">
        <v>4987176041371</v>
      </c>
      <c r="J4026" s="10" t="s">
        <v>9972</v>
      </c>
      <c r="K4026" s="102" t="s">
        <v>9742</v>
      </c>
      <c r="L4026" s="98">
        <f>IFERROR(VLOOKUP($F4026&amp;$C4026,Sales!$J:$W,9,0),0)</f>
        <v>0</v>
      </c>
      <c r="M4026" s="98">
        <f>IFERROR(VLOOKUP($F4026&amp;$C4026,Sales!$J:$W,10,0),0)</f>
        <v>0</v>
      </c>
      <c r="N4026" s="98">
        <f>IFERROR(VLOOKUP($F4026&amp;$C4026,Sales!$J:$W,11,0),0)</f>
        <v>0</v>
      </c>
      <c r="O4026" s="98">
        <f>IFERROR(VLOOKUP($F4026&amp;$C4026,Sales!$J:$W,12,0),0)</f>
        <v>0</v>
      </c>
      <c r="P4026" s="98">
        <f>IFERROR(VLOOKUP($F4026&amp;$C4026,Sales!$J:$W,13,0),0)</f>
        <v>0</v>
      </c>
      <c r="Q4026" s="98">
        <f>IFERROR(VLOOKUP($F4026&amp;$C4026,Sales!$A:$H,7,0),0)</f>
        <v>0</v>
      </c>
      <c r="R4026" s="41" t="str">
        <f t="shared" si="125"/>
        <v>ERROR</v>
      </c>
      <c r="S4026" s="15"/>
      <c r="T4026" s="15"/>
      <c r="U4026" s="15"/>
      <c r="V4026" s="15"/>
      <c r="W4026" s="15"/>
      <c r="X4026" s="15"/>
      <c r="Y4026" s="41"/>
      <c r="Z4026" s="41"/>
      <c r="AA4026" s="41"/>
      <c r="AB4026" s="15"/>
      <c r="AC4026" s="15"/>
      <c r="AD4026" s="15"/>
      <c r="AE4026" s="15"/>
      <c r="AF4026" s="15"/>
      <c r="AG4026" s="15"/>
      <c r="AH4026" s="15"/>
      <c r="AI4026" s="15"/>
      <c r="AJ4026" s="15"/>
      <c r="AK4026" s="15"/>
      <c r="AL4026" s="15"/>
      <c r="AM4026" s="15"/>
      <c r="AN4026" s="15"/>
      <c r="AO4026" s="15"/>
      <c r="AP4026" s="15"/>
      <c r="AQ4026" s="15"/>
      <c r="AR4026" s="15"/>
      <c r="AS4026" s="15"/>
      <c r="AT4026" s="15"/>
      <c r="AU4026" s="15"/>
      <c r="AV4026" s="15"/>
      <c r="AW4026" s="15"/>
      <c r="AX4026" s="82"/>
      <c r="AY4026" s="82"/>
      <c r="AZ4026" s="10">
        <v>1</v>
      </c>
      <c r="BA4026" t="s">
        <v>22</v>
      </c>
      <c r="BB4026" t="s">
        <v>23</v>
      </c>
      <c r="BD4026" s="7" t="str">
        <f t="shared" si="126"/>
        <v>13413303860Shopee</v>
      </c>
    </row>
    <row r="4027" spans="2:58" ht="15" customHeight="1" x14ac:dyDescent="0.35">
      <c r="B4027" s="10" t="s">
        <v>17</v>
      </c>
      <c r="C4027" s="10" t="s">
        <v>806</v>
      </c>
      <c r="D4027" s="10" t="s">
        <v>294</v>
      </c>
      <c r="E4027" s="10" t="s">
        <v>295</v>
      </c>
      <c r="F4027" s="10" t="s">
        <v>9715</v>
      </c>
      <c r="G4027" s="137">
        <v>13015599764</v>
      </c>
      <c r="H4027" s="10" t="s">
        <v>12272</v>
      </c>
      <c r="I4027" s="10" t="s">
        <v>9728</v>
      </c>
      <c r="J4027" s="10" t="s">
        <v>9973</v>
      </c>
      <c r="K4027" s="102" t="s">
        <v>9736</v>
      </c>
      <c r="L4027" s="98">
        <f>IFERROR(VLOOKUP($F4027&amp;$C4027,Sales!$J:$W,9,0),0)</f>
        <v>0</v>
      </c>
      <c r="M4027" s="98">
        <f>IFERROR(VLOOKUP($F4027&amp;$C4027,Sales!$J:$W,10,0),0)</f>
        <v>0</v>
      </c>
      <c r="N4027" s="98">
        <f>IFERROR(VLOOKUP($F4027&amp;$C4027,Sales!$J:$W,11,0),0)</f>
        <v>0</v>
      </c>
      <c r="O4027" s="98">
        <f>IFERROR(VLOOKUP($F4027&amp;$C4027,Sales!$J:$W,12,0),0)</f>
        <v>0</v>
      </c>
      <c r="P4027" s="98">
        <f>IFERROR(VLOOKUP($F4027&amp;$C4027,Sales!$J:$W,13,0),0)</f>
        <v>0</v>
      </c>
      <c r="Q4027" s="98">
        <f>IFERROR(VLOOKUP($F4027&amp;$C4027,Sales!$A:$H,7,0),0)</f>
        <v>0</v>
      </c>
      <c r="R4027" s="41" t="str">
        <f t="shared" si="125"/>
        <v>ERROR</v>
      </c>
      <c r="S4027" s="15"/>
      <c r="T4027" s="15"/>
      <c r="U4027" s="15"/>
      <c r="V4027" s="15"/>
      <c r="W4027" s="15"/>
      <c r="X4027" s="15"/>
      <c r="Y4027" s="41"/>
      <c r="Z4027" s="41"/>
      <c r="AA4027" s="41"/>
      <c r="AB4027" s="15"/>
      <c r="AC4027" s="15"/>
      <c r="AD4027" s="15"/>
      <c r="AE4027" s="15"/>
      <c r="AF4027" s="15"/>
      <c r="AG4027" s="15"/>
      <c r="AH4027" s="15"/>
      <c r="AI4027" s="15"/>
      <c r="AJ4027" s="15"/>
      <c r="AK4027" s="15"/>
      <c r="AL4027" s="15"/>
      <c r="AM4027" s="15"/>
      <c r="AN4027" s="15"/>
      <c r="AO4027" s="15"/>
      <c r="AP4027" s="15"/>
      <c r="AQ4027" s="15"/>
      <c r="AR4027" s="15"/>
      <c r="AS4027" s="15"/>
      <c r="AT4027" s="15"/>
      <c r="AU4027" s="15"/>
      <c r="AV4027" s="15"/>
      <c r="AW4027" s="15"/>
      <c r="AX4027" s="82"/>
      <c r="AY4027" s="82"/>
      <c r="AZ4027" s="10">
        <v>1</v>
      </c>
      <c r="BA4027" t="s">
        <v>22</v>
      </c>
      <c r="BB4027" t="s">
        <v>23</v>
      </c>
      <c r="BD4027" s="7" t="str">
        <f t="shared" si="126"/>
        <v>13015599764Shopee</v>
      </c>
    </row>
    <row r="4028" spans="2:58" ht="15" customHeight="1" x14ac:dyDescent="0.35">
      <c r="B4028" s="10" t="s">
        <v>17</v>
      </c>
      <c r="C4028" s="10" t="s">
        <v>806</v>
      </c>
      <c r="D4028" s="10" t="s">
        <v>294</v>
      </c>
      <c r="E4028" s="10" t="s">
        <v>295</v>
      </c>
      <c r="F4028" s="10" t="s">
        <v>9717</v>
      </c>
      <c r="G4028" s="137">
        <v>10852188269</v>
      </c>
      <c r="H4028" s="10" t="s">
        <v>12273</v>
      </c>
      <c r="I4028" s="10" t="s">
        <v>9902</v>
      </c>
      <c r="J4028" s="10" t="s">
        <v>9974</v>
      </c>
      <c r="K4028" s="102" t="s">
        <v>9738</v>
      </c>
      <c r="L4028" s="98">
        <f>IFERROR(VLOOKUP($F4028&amp;$C4028,Sales!$J:$W,9,0),0)</f>
        <v>0</v>
      </c>
      <c r="M4028" s="98">
        <f>IFERROR(VLOOKUP($F4028&amp;$C4028,Sales!$J:$W,10,0),0)</f>
        <v>0</v>
      </c>
      <c r="N4028" s="98">
        <f>IFERROR(VLOOKUP($F4028&amp;$C4028,Sales!$J:$W,11,0),0)</f>
        <v>0</v>
      </c>
      <c r="O4028" s="98">
        <f>IFERROR(VLOOKUP($F4028&amp;$C4028,Sales!$J:$W,12,0),0)</f>
        <v>0</v>
      </c>
      <c r="P4028" s="98">
        <f>IFERROR(VLOOKUP($F4028&amp;$C4028,Sales!$J:$W,13,0),0)</f>
        <v>0</v>
      </c>
      <c r="Q4028" s="98">
        <f>IFERROR(VLOOKUP($F4028&amp;$C4028,Sales!$A:$H,7,0),0)</f>
        <v>0</v>
      </c>
      <c r="R4028" s="41" t="str">
        <f t="shared" si="125"/>
        <v>ERROR</v>
      </c>
      <c r="S4028" s="15"/>
      <c r="T4028" s="15"/>
      <c r="U4028" s="15"/>
      <c r="V4028" s="15"/>
      <c r="W4028" s="15"/>
      <c r="X4028" s="15"/>
      <c r="Y4028" s="41"/>
      <c r="Z4028" s="41"/>
      <c r="AA4028" s="41"/>
      <c r="AB4028" s="15"/>
      <c r="AC4028" s="15"/>
      <c r="AD4028" s="15"/>
      <c r="AE4028" s="15"/>
      <c r="AF4028" s="15"/>
      <c r="AG4028" s="15"/>
      <c r="AH4028" s="15"/>
      <c r="AI4028" s="15"/>
      <c r="AJ4028" s="15"/>
      <c r="AK4028" s="15"/>
      <c r="AL4028" s="15"/>
      <c r="AM4028" s="15"/>
      <c r="AN4028" s="15"/>
      <c r="AO4028" s="15"/>
      <c r="AP4028" s="15"/>
      <c r="AQ4028" s="15"/>
      <c r="AR4028" s="15"/>
      <c r="AS4028" s="15"/>
      <c r="AT4028" s="15"/>
      <c r="AU4028" s="15"/>
      <c r="AV4028" s="15"/>
      <c r="AW4028" s="15"/>
      <c r="AX4028" s="82"/>
      <c r="AY4028" s="82"/>
      <c r="AZ4028" s="10">
        <v>1</v>
      </c>
      <c r="BA4028" t="s">
        <v>22</v>
      </c>
      <c r="BB4028" t="s">
        <v>23</v>
      </c>
      <c r="BD4028" s="7" t="str">
        <f t="shared" si="126"/>
        <v>10852188269Shopee</v>
      </c>
    </row>
    <row r="4029" spans="2:58" ht="15" customHeight="1" x14ac:dyDescent="0.35">
      <c r="B4029" s="10" t="s">
        <v>17</v>
      </c>
      <c r="C4029" s="10" t="s">
        <v>806</v>
      </c>
      <c r="D4029" s="10" t="s">
        <v>294</v>
      </c>
      <c r="E4029" s="10" t="s">
        <v>295</v>
      </c>
      <c r="F4029" s="10" t="s">
        <v>9718</v>
      </c>
      <c r="G4029" s="137">
        <v>13715613362</v>
      </c>
      <c r="H4029" s="10" t="s">
        <v>12274</v>
      </c>
      <c r="I4029" s="10" t="s">
        <v>9730</v>
      </c>
      <c r="J4029" s="10" t="s">
        <v>9975</v>
      </c>
      <c r="K4029" s="102" t="s">
        <v>9739</v>
      </c>
      <c r="L4029" s="98">
        <f>IFERROR(VLOOKUP($F4029&amp;$C4029,Sales!$J:$W,9,0),0)</f>
        <v>0</v>
      </c>
      <c r="M4029" s="98">
        <f>IFERROR(VLOOKUP($F4029&amp;$C4029,Sales!$J:$W,10,0),0)</f>
        <v>0</v>
      </c>
      <c r="N4029" s="98">
        <f>IFERROR(VLOOKUP($F4029&amp;$C4029,Sales!$J:$W,11,0),0)</f>
        <v>0</v>
      </c>
      <c r="O4029" s="98">
        <f>IFERROR(VLOOKUP($F4029&amp;$C4029,Sales!$J:$W,12,0),0)</f>
        <v>0</v>
      </c>
      <c r="P4029" s="98">
        <f>IFERROR(VLOOKUP($F4029&amp;$C4029,Sales!$J:$W,13,0),0)</f>
        <v>0</v>
      </c>
      <c r="Q4029" s="98">
        <f>IFERROR(VLOOKUP($F4029&amp;$C4029,Sales!$A:$H,7,0),0)</f>
        <v>0</v>
      </c>
      <c r="R4029" s="41" t="str">
        <f t="shared" si="125"/>
        <v>ERROR</v>
      </c>
      <c r="S4029" s="15"/>
      <c r="T4029" s="15"/>
      <c r="U4029" s="15"/>
      <c r="V4029" s="15"/>
      <c r="W4029" s="15"/>
      <c r="X4029" s="15"/>
      <c r="Y4029" s="41"/>
      <c r="Z4029" s="41"/>
      <c r="AA4029" s="41"/>
      <c r="AB4029" s="15"/>
      <c r="AC4029" s="15"/>
      <c r="AD4029" s="15"/>
      <c r="AE4029" s="15"/>
      <c r="AF4029" s="15"/>
      <c r="AG4029" s="15"/>
      <c r="AH4029" s="15"/>
      <c r="AI4029" s="15"/>
      <c r="AJ4029" s="15"/>
      <c r="AK4029" s="15"/>
      <c r="AL4029" s="15"/>
      <c r="AM4029" s="15"/>
      <c r="AN4029" s="15"/>
      <c r="AO4029" s="15"/>
      <c r="AP4029" s="15"/>
      <c r="AQ4029" s="15"/>
      <c r="AR4029" s="15"/>
      <c r="AS4029" s="15"/>
      <c r="AT4029" s="15"/>
      <c r="AU4029" s="15"/>
      <c r="AV4029" s="15"/>
      <c r="AW4029" s="15"/>
      <c r="AX4029" s="82"/>
      <c r="AY4029" s="82"/>
      <c r="AZ4029" s="10">
        <v>1</v>
      </c>
      <c r="BA4029" t="s">
        <v>22</v>
      </c>
      <c r="BB4029" t="s">
        <v>23</v>
      </c>
      <c r="BD4029" s="7" t="str">
        <f t="shared" si="126"/>
        <v>13715613362Shopee</v>
      </c>
    </row>
    <row r="4030" spans="2:58" ht="15" customHeight="1" x14ac:dyDescent="0.35">
      <c r="B4030" s="10" t="s">
        <v>17</v>
      </c>
      <c r="C4030" s="10" t="s">
        <v>806</v>
      </c>
      <c r="D4030" s="10" t="s">
        <v>549</v>
      </c>
      <c r="E4030" s="10" t="s">
        <v>194</v>
      </c>
      <c r="F4030" s="10" t="s">
        <v>1438</v>
      </c>
      <c r="G4030" s="137">
        <v>7340625854</v>
      </c>
      <c r="H4030" s="10" t="s">
        <v>12595</v>
      </c>
      <c r="I4030" s="10" t="s">
        <v>1439</v>
      </c>
      <c r="J4030" s="10" t="s">
        <v>1440</v>
      </c>
      <c r="K4030" s="105" t="s">
        <v>1441</v>
      </c>
      <c r="L4030" s="98">
        <f>IFERROR(VLOOKUP($F4030&amp;$C4030,Sales!$J:$W,9,0),0)</f>
        <v>0</v>
      </c>
      <c r="M4030" s="98">
        <f>IFERROR(VLOOKUP($F4030&amp;$C4030,Sales!$J:$W,10,0),0)</f>
        <v>0</v>
      </c>
      <c r="N4030" s="98">
        <f>IFERROR(VLOOKUP($F4030&amp;$C4030,Sales!$J:$W,11,0),0)</f>
        <v>0</v>
      </c>
      <c r="O4030" s="98">
        <f>IFERROR(VLOOKUP($F4030&amp;$C4030,Sales!$J:$W,12,0),0)</f>
        <v>0</v>
      </c>
      <c r="P4030" s="98">
        <f>IFERROR(VLOOKUP($F4030&amp;$C4030,Sales!$J:$W,13,0),0)</f>
        <v>0</v>
      </c>
      <c r="Q4030" s="98">
        <f>IFERROR(VLOOKUP($F4030&amp;$C4030,Sales!$A:$H,7,0),0)</f>
        <v>0</v>
      </c>
      <c r="R4030" s="41" t="str">
        <f t="shared" si="125"/>
        <v>ERROR</v>
      </c>
      <c r="S4030" s="15"/>
      <c r="T4030" s="15"/>
      <c r="U4030" s="15"/>
      <c r="V4030" s="15"/>
      <c r="W4030" s="15"/>
      <c r="X4030" s="15"/>
      <c r="Y4030" s="41"/>
      <c r="Z4030" s="41"/>
      <c r="AA4030" s="41"/>
      <c r="AB4030" s="15"/>
      <c r="AC4030" s="15"/>
      <c r="AD4030" s="15"/>
      <c r="AE4030" s="15"/>
      <c r="AF4030" s="15"/>
      <c r="AG4030" s="15"/>
      <c r="AH4030" s="15"/>
      <c r="AI4030" s="15"/>
      <c r="AJ4030" s="15"/>
      <c r="AK4030" s="15"/>
      <c r="AL4030" s="15"/>
      <c r="AM4030" s="15"/>
      <c r="AN4030" s="15"/>
      <c r="AO4030" s="15"/>
      <c r="AP4030" s="15"/>
      <c r="AQ4030" s="66"/>
      <c r="AR4030" s="15"/>
      <c r="AS4030" s="15"/>
      <c r="AT4030" s="15"/>
      <c r="AU4030" s="15"/>
      <c r="AV4030" s="15"/>
      <c r="AW4030" s="15"/>
      <c r="AX4030" s="82"/>
      <c r="AY4030" s="82"/>
      <c r="AZ4030" s="10">
        <v>1</v>
      </c>
      <c r="BA4030" t="s">
        <v>22</v>
      </c>
      <c r="BB4030" t="s">
        <v>88</v>
      </c>
      <c r="BD4030" s="7" t="str">
        <f t="shared" si="126"/>
        <v>7340625854Shopee</v>
      </c>
      <c r="BE4030" s="81">
        <v>44834</v>
      </c>
      <c r="BF4030" t="s">
        <v>13676</v>
      </c>
    </row>
    <row r="4031" spans="2:58" ht="15" customHeight="1" x14ac:dyDescent="0.35">
      <c r="B4031" s="10" t="s">
        <v>17</v>
      </c>
      <c r="C4031" s="10" t="s">
        <v>806</v>
      </c>
      <c r="D4031" s="10" t="s">
        <v>294</v>
      </c>
      <c r="E4031" s="10" t="s">
        <v>295</v>
      </c>
      <c r="F4031" s="10" t="s">
        <v>11186</v>
      </c>
      <c r="G4031" s="137">
        <v>14819094948</v>
      </c>
      <c r="H4031" s="10" t="s">
        <v>12306</v>
      </c>
      <c r="I4031" s="10">
        <v>4987176051554</v>
      </c>
      <c r="J4031" s="10" t="s">
        <v>11382</v>
      </c>
      <c r="K4031" s="102" t="s">
        <v>11409</v>
      </c>
      <c r="L4031" s="98">
        <f>IFERROR(VLOOKUP($F4031&amp;$C4031,Sales!$J:$W,9,0),0)</f>
        <v>0</v>
      </c>
      <c r="M4031" s="98">
        <f>IFERROR(VLOOKUP($F4031&amp;$C4031,Sales!$J:$W,10,0),0)</f>
        <v>0</v>
      </c>
      <c r="N4031" s="98">
        <f>IFERROR(VLOOKUP($F4031&amp;$C4031,Sales!$J:$W,11,0),0)</f>
        <v>0</v>
      </c>
      <c r="O4031" s="98">
        <f>IFERROR(VLOOKUP($F4031&amp;$C4031,Sales!$J:$W,12,0),0)</f>
        <v>0</v>
      </c>
      <c r="P4031" s="98">
        <f>IFERROR(VLOOKUP($F4031&amp;$C4031,Sales!$J:$W,13,0),0)</f>
        <v>0</v>
      </c>
      <c r="Q4031" s="98">
        <f>IFERROR(VLOOKUP($F4031&amp;$C4031,Sales!$A:$H,7,0),0)</f>
        <v>0</v>
      </c>
      <c r="R4031" s="41" t="str">
        <f t="shared" si="125"/>
        <v>ERROR</v>
      </c>
      <c r="S4031" s="15"/>
      <c r="T4031" s="15"/>
      <c r="U4031" s="15"/>
      <c r="V4031" s="15"/>
      <c r="W4031" s="15"/>
      <c r="X4031" s="15"/>
      <c r="Y4031" s="41"/>
      <c r="Z4031" s="41"/>
      <c r="AA4031" s="41"/>
      <c r="AB4031" s="15"/>
      <c r="AC4031" s="15"/>
      <c r="AD4031" s="15"/>
      <c r="AE4031" s="15"/>
      <c r="AF4031" s="15"/>
      <c r="AG4031" s="15"/>
      <c r="AH4031" s="15"/>
      <c r="AI4031" s="15"/>
      <c r="AJ4031" s="15"/>
      <c r="AK4031" s="15"/>
      <c r="AL4031" s="15"/>
      <c r="AM4031" s="15"/>
      <c r="AN4031" s="15"/>
      <c r="AO4031" s="15"/>
      <c r="AP4031" s="15"/>
      <c r="AQ4031" s="15"/>
      <c r="AR4031" s="15"/>
      <c r="AS4031" s="15"/>
      <c r="AT4031" s="15"/>
      <c r="AU4031" s="15"/>
      <c r="AV4031" s="15"/>
      <c r="AW4031" s="15"/>
      <c r="AX4031" s="82"/>
      <c r="AY4031" s="82"/>
      <c r="AZ4031" s="10">
        <v>1</v>
      </c>
      <c r="BA4031" t="s">
        <v>22</v>
      </c>
      <c r="BB4031" t="s">
        <v>23</v>
      </c>
      <c r="BD4031" s="7" t="str">
        <f t="shared" si="126"/>
        <v>14819094948Shopee</v>
      </c>
    </row>
    <row r="4032" spans="2:58" ht="15" customHeight="1" x14ac:dyDescent="0.35">
      <c r="B4032" s="10" t="s">
        <v>17</v>
      </c>
      <c r="C4032" s="10" t="s">
        <v>806</v>
      </c>
      <c r="D4032" s="10" t="s">
        <v>549</v>
      </c>
      <c r="E4032" s="10" t="s">
        <v>194</v>
      </c>
      <c r="F4032" s="10">
        <v>0</v>
      </c>
      <c r="G4032" s="137">
        <v>3340723766</v>
      </c>
      <c r="H4032" s="10" t="s">
        <v>12597</v>
      </c>
      <c r="I4032" s="10">
        <v>0</v>
      </c>
      <c r="J4032" s="10" t="s">
        <v>1448</v>
      </c>
      <c r="K4032" s="105" t="s">
        <v>1449</v>
      </c>
      <c r="L4032" s="98">
        <f>IFERROR(VLOOKUP($F4032&amp;$C4032,Sales!$J:$W,9,0),0)</f>
        <v>0</v>
      </c>
      <c r="M4032" s="98">
        <f>IFERROR(VLOOKUP($F4032&amp;$C4032,Sales!$J:$W,10,0),0)</f>
        <v>0</v>
      </c>
      <c r="N4032" s="98">
        <f>IFERROR(VLOOKUP($F4032&amp;$C4032,Sales!$J:$W,11,0),0)</f>
        <v>0</v>
      </c>
      <c r="O4032" s="98">
        <f>IFERROR(VLOOKUP($F4032&amp;$C4032,Sales!$J:$W,12,0),0)</f>
        <v>0</v>
      </c>
      <c r="P4032" s="98">
        <f>IFERROR(VLOOKUP($F4032&amp;$C4032,Sales!$J:$W,13,0),0)</f>
        <v>0</v>
      </c>
      <c r="Q4032" s="98">
        <f>IFERROR(VLOOKUP($F4032&amp;$C4032,Sales!$A:$H,7,0),0)</f>
        <v>0</v>
      </c>
      <c r="R4032" s="41" t="str">
        <f t="shared" si="125"/>
        <v>ERROR</v>
      </c>
      <c r="S4032" s="66"/>
      <c r="T4032" s="15"/>
      <c r="U4032" s="15"/>
      <c r="V4032" s="15"/>
      <c r="W4032" s="15"/>
      <c r="X4032" s="15"/>
      <c r="Y4032" s="41"/>
      <c r="Z4032" s="41"/>
      <c r="AA4032" s="41"/>
      <c r="AB4032" s="15"/>
      <c r="AC4032" s="15"/>
      <c r="AD4032" s="15"/>
      <c r="AE4032" s="15"/>
      <c r="AF4032" s="15"/>
      <c r="AG4032" s="15"/>
      <c r="AH4032" s="15"/>
      <c r="AI4032" s="15"/>
      <c r="AJ4032" s="15"/>
      <c r="AK4032" s="15"/>
      <c r="AL4032" s="15"/>
      <c r="AM4032" s="15"/>
      <c r="AN4032" s="15"/>
      <c r="AO4032" s="15"/>
      <c r="AP4032" s="15"/>
      <c r="AQ4032" s="66"/>
      <c r="AR4032" s="15"/>
      <c r="AS4032" s="66"/>
      <c r="AT4032" s="66"/>
      <c r="AU4032" s="66"/>
      <c r="AV4032" s="15"/>
      <c r="AW4032" s="15"/>
      <c r="AX4032" s="15"/>
      <c r="AY4032" s="15"/>
      <c r="AZ4032" s="10">
        <v>1</v>
      </c>
      <c r="BA4032" t="s">
        <v>22</v>
      </c>
      <c r="BB4032" t="s">
        <v>88</v>
      </c>
      <c r="BD4032" s="7" t="str">
        <f t="shared" si="126"/>
        <v>3340723766Shopee</v>
      </c>
      <c r="BE4032" t="s">
        <v>13471</v>
      </c>
      <c r="BF4032" t="s">
        <v>13472</v>
      </c>
    </row>
    <row r="4033" spans="2:58" ht="15" customHeight="1" x14ac:dyDescent="0.35">
      <c r="B4033" s="10" t="s">
        <v>17</v>
      </c>
      <c r="C4033" s="10" t="s">
        <v>806</v>
      </c>
      <c r="D4033" s="10" t="s">
        <v>650</v>
      </c>
      <c r="E4033" s="10" t="s">
        <v>194</v>
      </c>
      <c r="F4033" s="10" t="s">
        <v>1458</v>
      </c>
      <c r="G4033" s="137">
        <v>7132642748</v>
      </c>
      <c r="H4033" s="10" t="s">
        <v>12564</v>
      </c>
      <c r="I4033" s="10" t="s">
        <v>1459</v>
      </c>
      <c r="J4033" s="10" t="s">
        <v>5678</v>
      </c>
      <c r="K4033" s="102" t="s">
        <v>1460</v>
      </c>
      <c r="L4033" s="98">
        <f>IFERROR(VLOOKUP($F4033&amp;$C4033,Sales!$J:$W,9,0),0)</f>
        <v>0</v>
      </c>
      <c r="M4033" s="98">
        <f>IFERROR(VLOOKUP($F4033&amp;$C4033,Sales!$J:$W,10,0),0)</f>
        <v>0</v>
      </c>
      <c r="N4033" s="98">
        <f>IFERROR(VLOOKUP($F4033&amp;$C4033,Sales!$J:$W,11,0),0)</f>
        <v>0</v>
      </c>
      <c r="O4033" s="98">
        <f>IFERROR(VLOOKUP($F4033&amp;$C4033,Sales!$J:$W,12,0),0)</f>
        <v>0</v>
      </c>
      <c r="P4033" s="98">
        <f>IFERROR(VLOOKUP($F4033&amp;$C4033,Sales!$J:$W,13,0),0)</f>
        <v>0</v>
      </c>
      <c r="Q4033" s="98">
        <f>IFERROR(VLOOKUP($F4033&amp;$C4033,Sales!$A:$H,7,0),0)</f>
        <v>0</v>
      </c>
      <c r="R4033" s="41" t="str">
        <f t="shared" si="125"/>
        <v>ERROR</v>
      </c>
      <c r="S4033" s="66"/>
      <c r="T4033" s="15"/>
      <c r="U4033" s="15"/>
      <c r="V4033" s="15"/>
      <c r="W4033" s="15"/>
      <c r="X4033" s="15"/>
      <c r="Y4033" s="41"/>
      <c r="Z4033" s="41"/>
      <c r="AA4033" s="41"/>
      <c r="AB4033" s="15"/>
      <c r="AC4033" s="15"/>
      <c r="AD4033" s="15"/>
      <c r="AE4033" s="15"/>
      <c r="AF4033" s="15"/>
      <c r="AG4033" s="15"/>
      <c r="AH4033" s="15"/>
      <c r="AI4033" s="15"/>
      <c r="AJ4033" s="15"/>
      <c r="AK4033" s="15"/>
      <c r="AL4033" s="15"/>
      <c r="AM4033" s="15"/>
      <c r="AN4033" s="15"/>
      <c r="AO4033" s="15"/>
      <c r="AP4033" s="66"/>
      <c r="AQ4033" s="66"/>
      <c r="AR4033" s="15"/>
      <c r="AS4033" s="66"/>
      <c r="AT4033" s="66"/>
      <c r="AU4033" s="66"/>
      <c r="AV4033" s="15"/>
      <c r="AW4033" s="15"/>
      <c r="AX4033" s="15"/>
      <c r="AY4033" s="15"/>
      <c r="AZ4033" s="10">
        <v>1</v>
      </c>
      <c r="BA4033" t="s">
        <v>22</v>
      </c>
      <c r="BB4033" t="s">
        <v>88</v>
      </c>
      <c r="BD4033" s="7" t="str">
        <f t="shared" si="126"/>
        <v>7132642748Shopee</v>
      </c>
      <c r="BE4033" t="s">
        <v>13424</v>
      </c>
      <c r="BF4033" t="s">
        <v>13425</v>
      </c>
    </row>
    <row r="4034" spans="2:58" ht="15" customHeight="1" x14ac:dyDescent="0.35">
      <c r="B4034" s="10" t="s">
        <v>17</v>
      </c>
      <c r="C4034" s="10" t="s">
        <v>806</v>
      </c>
      <c r="D4034" s="10" t="s">
        <v>455</v>
      </c>
      <c r="E4034" s="10" t="s">
        <v>456</v>
      </c>
      <c r="F4034" s="10" t="s">
        <v>1276</v>
      </c>
      <c r="G4034" s="137">
        <v>4716528972</v>
      </c>
      <c r="H4034" s="10">
        <v>4716528972</v>
      </c>
      <c r="I4034" s="10" t="s">
        <v>1277</v>
      </c>
      <c r="J4034" s="10" t="s">
        <v>3850</v>
      </c>
      <c r="K4034" s="102" t="s">
        <v>1278</v>
      </c>
      <c r="L4034" s="98">
        <f>IFERROR(VLOOKUP($F4034&amp;$C4034,Sales!$J:$W,9,0),0)</f>
        <v>0</v>
      </c>
      <c r="M4034" s="98">
        <f>IFERROR(VLOOKUP($F4034&amp;$C4034,Sales!$J:$W,10,0),0)</f>
        <v>0</v>
      </c>
      <c r="N4034" s="98">
        <f>IFERROR(VLOOKUP($F4034&amp;$C4034,Sales!$J:$W,11,0),0)</f>
        <v>0</v>
      </c>
      <c r="O4034" s="98">
        <f>IFERROR(VLOOKUP($F4034&amp;$C4034,Sales!$J:$W,12,0),0)</f>
        <v>0</v>
      </c>
      <c r="P4034" s="98">
        <f>IFERROR(VLOOKUP($F4034&amp;$C4034,Sales!$J:$W,13,0),0)</f>
        <v>0</v>
      </c>
      <c r="Q4034" s="98">
        <f>IFERROR(VLOOKUP($F4034&amp;$C4034,Sales!$A:$H,7,0),0)</f>
        <v>0</v>
      </c>
      <c r="R4034" s="41" t="str">
        <f t="shared" si="125"/>
        <v>ERROR</v>
      </c>
      <c r="S4034" s="15"/>
      <c r="T4034" s="15"/>
      <c r="U4034" s="15"/>
      <c r="V4034" s="15"/>
      <c r="W4034" s="15"/>
      <c r="X4034" s="15"/>
      <c r="Y4034" s="41"/>
      <c r="Z4034" s="41"/>
      <c r="AA4034" s="41"/>
      <c r="AB4034" s="15"/>
      <c r="AC4034" s="15"/>
      <c r="AD4034" s="15"/>
      <c r="AE4034" s="15"/>
      <c r="AF4034" s="15"/>
      <c r="AG4034" s="15"/>
      <c r="AH4034" s="15"/>
      <c r="AI4034" s="15"/>
      <c r="AJ4034" s="15"/>
      <c r="AK4034" s="15"/>
      <c r="AL4034" s="66"/>
      <c r="AM4034" s="66"/>
      <c r="AN4034" s="15"/>
      <c r="AO4034" s="15"/>
      <c r="AP4034" s="15"/>
      <c r="AQ4034" s="15"/>
      <c r="AR4034" s="15"/>
      <c r="AS4034" s="15"/>
      <c r="AT4034" s="15"/>
      <c r="AU4034" s="15"/>
      <c r="AV4034" s="15"/>
      <c r="AW4034" s="15"/>
      <c r="AX4034" s="15"/>
      <c r="AY4034" s="15"/>
      <c r="AZ4034" s="10">
        <v>1</v>
      </c>
      <c r="BA4034" t="s">
        <v>22</v>
      </c>
      <c r="BB4034" t="s">
        <v>88</v>
      </c>
      <c r="BD4034" s="7" t="str">
        <f t="shared" si="126"/>
        <v>4716528972Shopee</v>
      </c>
    </row>
    <row r="4035" spans="2:58" ht="15" customHeight="1" x14ac:dyDescent="0.35">
      <c r="B4035" s="10" t="s">
        <v>17</v>
      </c>
      <c r="C4035" s="10" t="s">
        <v>806</v>
      </c>
      <c r="D4035" s="10" t="s">
        <v>455</v>
      </c>
      <c r="E4035" s="10" t="s">
        <v>456</v>
      </c>
      <c r="F4035" s="10" t="s">
        <v>1279</v>
      </c>
      <c r="G4035" s="137">
        <v>4616529253</v>
      </c>
      <c r="H4035" s="10">
        <v>4616529253</v>
      </c>
      <c r="I4035" s="10" t="s">
        <v>1280</v>
      </c>
      <c r="J4035" s="10" t="s">
        <v>3851</v>
      </c>
      <c r="K4035" s="102" t="s">
        <v>1281</v>
      </c>
      <c r="L4035" s="98">
        <f>IFERROR(VLOOKUP($F4035&amp;$C4035,Sales!$J:$W,9,0),0)</f>
        <v>0</v>
      </c>
      <c r="M4035" s="98">
        <f>IFERROR(VLOOKUP($F4035&amp;$C4035,Sales!$J:$W,10,0),0)</f>
        <v>0</v>
      </c>
      <c r="N4035" s="98">
        <f>IFERROR(VLOOKUP($F4035&amp;$C4035,Sales!$J:$W,11,0),0)</f>
        <v>0</v>
      </c>
      <c r="O4035" s="98">
        <f>IFERROR(VLOOKUP($F4035&amp;$C4035,Sales!$J:$W,12,0),0)</f>
        <v>0</v>
      </c>
      <c r="P4035" s="98">
        <f>IFERROR(VLOOKUP($F4035&amp;$C4035,Sales!$J:$W,13,0),0)</f>
        <v>0</v>
      </c>
      <c r="Q4035" s="98">
        <f>IFERROR(VLOOKUP($F4035&amp;$C4035,Sales!$A:$H,7,0),0)</f>
        <v>0</v>
      </c>
      <c r="R4035" s="41" t="str">
        <f t="shared" si="125"/>
        <v>ERROR</v>
      </c>
      <c r="S4035" s="15"/>
      <c r="T4035" s="15"/>
      <c r="U4035" s="15"/>
      <c r="V4035" s="15"/>
      <c r="W4035" s="15"/>
      <c r="X4035" s="15"/>
      <c r="Y4035" s="41"/>
      <c r="Z4035" s="41"/>
      <c r="AA4035" s="41"/>
      <c r="AB4035" s="15"/>
      <c r="AC4035" s="15"/>
      <c r="AD4035" s="15"/>
      <c r="AE4035" s="15"/>
      <c r="AF4035" s="15"/>
      <c r="AG4035" s="15"/>
      <c r="AH4035" s="15"/>
      <c r="AI4035" s="15"/>
      <c r="AJ4035" s="15"/>
      <c r="AK4035" s="15"/>
      <c r="AL4035" s="66"/>
      <c r="AM4035" s="66"/>
      <c r="AN4035" s="15"/>
      <c r="AO4035" s="15"/>
      <c r="AP4035" s="15"/>
      <c r="AQ4035" s="15"/>
      <c r="AR4035" s="15"/>
      <c r="AS4035" s="15"/>
      <c r="AT4035" s="15"/>
      <c r="AU4035" s="15"/>
      <c r="AV4035" s="15"/>
      <c r="AW4035" s="15"/>
      <c r="AX4035" s="15"/>
      <c r="AY4035" s="15"/>
      <c r="AZ4035" s="10">
        <v>1</v>
      </c>
      <c r="BA4035" t="s">
        <v>22</v>
      </c>
      <c r="BB4035" t="s">
        <v>88</v>
      </c>
      <c r="BD4035" s="7" t="str">
        <f t="shared" si="126"/>
        <v>4616529253Shopee</v>
      </c>
    </row>
    <row r="4036" spans="2:58" ht="15" customHeight="1" x14ac:dyDescent="0.35">
      <c r="B4036" s="10" t="s">
        <v>17</v>
      </c>
      <c r="C4036" s="10" t="s">
        <v>806</v>
      </c>
      <c r="D4036" s="10" t="s">
        <v>455</v>
      </c>
      <c r="E4036" s="10" t="s">
        <v>456</v>
      </c>
      <c r="F4036" s="10" t="s">
        <v>466</v>
      </c>
      <c r="G4036" s="137">
        <v>82208622</v>
      </c>
      <c r="H4036" s="10" t="s">
        <v>12634</v>
      </c>
      <c r="I4036" s="10" t="s">
        <v>467</v>
      </c>
      <c r="J4036" s="10" t="s">
        <v>3852</v>
      </c>
      <c r="K4036" s="102" t="s">
        <v>1282</v>
      </c>
      <c r="L4036" s="98">
        <f>IFERROR(VLOOKUP($F4036&amp;$C4036,Sales!$J:$W,9,0),0)</f>
        <v>0</v>
      </c>
      <c r="M4036" s="98">
        <f>IFERROR(VLOOKUP($F4036&amp;$C4036,Sales!$J:$W,10,0),0)</f>
        <v>0</v>
      </c>
      <c r="N4036" s="98">
        <f>IFERROR(VLOOKUP($F4036&amp;$C4036,Sales!$J:$W,11,0),0)</f>
        <v>0</v>
      </c>
      <c r="O4036" s="98">
        <f>IFERROR(VLOOKUP($F4036&amp;$C4036,Sales!$J:$W,12,0),0)</f>
        <v>0</v>
      </c>
      <c r="P4036" s="98">
        <f>IFERROR(VLOOKUP($F4036&amp;$C4036,Sales!$J:$W,13,0),0)</f>
        <v>0</v>
      </c>
      <c r="Q4036" s="98">
        <f>IFERROR(VLOOKUP($F4036&amp;$C4036,Sales!$A:$H,7,0),0)</f>
        <v>0</v>
      </c>
      <c r="R4036" s="41" t="str">
        <f t="shared" si="125"/>
        <v>ERROR</v>
      </c>
      <c r="S4036" s="15"/>
      <c r="T4036" s="15"/>
      <c r="U4036" s="15"/>
      <c r="V4036" s="15"/>
      <c r="W4036" s="15"/>
      <c r="X4036" s="15"/>
      <c r="Y4036" s="41"/>
      <c r="Z4036" s="41"/>
      <c r="AA4036" s="41"/>
      <c r="AB4036" s="15"/>
      <c r="AC4036" s="15"/>
      <c r="AD4036" s="15"/>
      <c r="AE4036" s="15"/>
      <c r="AF4036" s="15"/>
      <c r="AG4036" s="15"/>
      <c r="AH4036" s="15"/>
      <c r="AI4036" s="15"/>
      <c r="AJ4036" s="15"/>
      <c r="AK4036" s="15"/>
      <c r="AL4036" s="66"/>
      <c r="AM4036" s="66"/>
      <c r="AN4036" s="15"/>
      <c r="AO4036" s="15"/>
      <c r="AP4036" s="15"/>
      <c r="AQ4036" s="15"/>
      <c r="AR4036" s="15"/>
      <c r="AS4036" s="15"/>
      <c r="AT4036" s="15"/>
      <c r="AU4036" s="15"/>
      <c r="AV4036" s="15"/>
      <c r="AW4036" s="15"/>
      <c r="AX4036" s="15"/>
      <c r="AY4036" s="15"/>
      <c r="AZ4036" s="10">
        <v>1</v>
      </c>
      <c r="BA4036" t="s">
        <v>22</v>
      </c>
      <c r="BB4036" t="s">
        <v>88</v>
      </c>
      <c r="BD4036" s="7" t="str">
        <f t="shared" si="126"/>
        <v>82208622Shopee</v>
      </c>
    </row>
    <row r="4037" spans="2:58" ht="15" customHeight="1" x14ac:dyDescent="0.35">
      <c r="B4037" s="10" t="s">
        <v>17</v>
      </c>
      <c r="C4037" s="10" t="s">
        <v>806</v>
      </c>
      <c r="D4037" s="10" t="s">
        <v>455</v>
      </c>
      <c r="E4037" s="10" t="s">
        <v>456</v>
      </c>
      <c r="F4037" s="10" t="s">
        <v>468</v>
      </c>
      <c r="G4037" s="137">
        <v>82208619</v>
      </c>
      <c r="H4037" s="10" t="s">
        <v>12635</v>
      </c>
      <c r="I4037" s="10" t="s">
        <v>469</v>
      </c>
      <c r="J4037" s="10" t="s">
        <v>3853</v>
      </c>
      <c r="K4037" s="102" t="s">
        <v>1283</v>
      </c>
      <c r="L4037" s="98">
        <f>IFERROR(VLOOKUP($F4037&amp;$C4037,Sales!$J:$W,9,0),0)</f>
        <v>0</v>
      </c>
      <c r="M4037" s="98">
        <f>IFERROR(VLOOKUP($F4037&amp;$C4037,Sales!$J:$W,10,0),0)</f>
        <v>0</v>
      </c>
      <c r="N4037" s="98">
        <f>IFERROR(VLOOKUP($F4037&amp;$C4037,Sales!$J:$W,11,0),0)</f>
        <v>0</v>
      </c>
      <c r="O4037" s="98">
        <f>IFERROR(VLOOKUP($F4037&amp;$C4037,Sales!$J:$W,12,0),0)</f>
        <v>0</v>
      </c>
      <c r="P4037" s="98">
        <f>IFERROR(VLOOKUP($F4037&amp;$C4037,Sales!$J:$W,13,0),0)</f>
        <v>0</v>
      </c>
      <c r="Q4037" s="98">
        <f>IFERROR(VLOOKUP($F4037&amp;$C4037,Sales!$A:$H,7,0),0)</f>
        <v>0</v>
      </c>
      <c r="R4037" s="41" t="str">
        <f t="shared" ref="R4037:R4100" si="127">IFERROR(AVERAGE($S4037:$AW4037),"ERROR")</f>
        <v>ERROR</v>
      </c>
      <c r="S4037" s="15"/>
      <c r="T4037" s="15"/>
      <c r="U4037" s="15"/>
      <c r="V4037" s="15"/>
      <c r="W4037" s="15"/>
      <c r="X4037" s="15"/>
      <c r="Y4037" s="41"/>
      <c r="Z4037" s="41"/>
      <c r="AA4037" s="41"/>
      <c r="AB4037" s="15"/>
      <c r="AC4037" s="15"/>
      <c r="AD4037" s="15"/>
      <c r="AE4037" s="15"/>
      <c r="AF4037" s="15"/>
      <c r="AG4037" s="15"/>
      <c r="AH4037" s="15"/>
      <c r="AI4037" s="15"/>
      <c r="AJ4037" s="15"/>
      <c r="AK4037" s="15"/>
      <c r="AL4037" s="66"/>
      <c r="AM4037" s="66"/>
      <c r="AN4037" s="15"/>
      <c r="AO4037" s="15"/>
      <c r="AP4037" s="15"/>
      <c r="AQ4037" s="15"/>
      <c r="AR4037" s="15"/>
      <c r="AS4037" s="15"/>
      <c r="AT4037" s="15"/>
      <c r="AU4037" s="15"/>
      <c r="AV4037" s="15"/>
      <c r="AW4037" s="15"/>
      <c r="AX4037" s="15"/>
      <c r="AY4037" s="15"/>
      <c r="AZ4037" s="10">
        <v>1</v>
      </c>
      <c r="BA4037" t="s">
        <v>22</v>
      </c>
      <c r="BB4037" t="s">
        <v>88</v>
      </c>
      <c r="BD4037" s="7" t="str">
        <f t="shared" si="126"/>
        <v>82208619Shopee</v>
      </c>
    </row>
    <row r="4038" spans="2:58" ht="15" customHeight="1" x14ac:dyDescent="0.35">
      <c r="B4038" s="10" t="s">
        <v>17</v>
      </c>
      <c r="C4038" s="10" t="s">
        <v>806</v>
      </c>
      <c r="D4038" s="10" t="s">
        <v>455</v>
      </c>
      <c r="E4038" s="10" t="s">
        <v>456</v>
      </c>
      <c r="F4038" s="10" t="s">
        <v>492</v>
      </c>
      <c r="G4038" s="137">
        <v>660699659</v>
      </c>
      <c r="H4038" s="10">
        <v>660699659</v>
      </c>
      <c r="I4038" s="10" t="s">
        <v>493</v>
      </c>
      <c r="J4038" s="10" t="s">
        <v>3854</v>
      </c>
      <c r="K4038" s="102" t="s">
        <v>1284</v>
      </c>
      <c r="L4038" s="98">
        <f>IFERROR(VLOOKUP($F4038&amp;$C4038,Sales!$J:$W,9,0),0)</f>
        <v>0</v>
      </c>
      <c r="M4038" s="98">
        <f>IFERROR(VLOOKUP($F4038&amp;$C4038,Sales!$J:$W,10,0),0)</f>
        <v>0</v>
      </c>
      <c r="N4038" s="98">
        <f>IFERROR(VLOOKUP($F4038&amp;$C4038,Sales!$J:$W,11,0),0)</f>
        <v>0</v>
      </c>
      <c r="O4038" s="98">
        <f>IFERROR(VLOOKUP($F4038&amp;$C4038,Sales!$J:$W,12,0),0)</f>
        <v>0</v>
      </c>
      <c r="P4038" s="98">
        <f>IFERROR(VLOOKUP($F4038&amp;$C4038,Sales!$J:$W,13,0),0)</f>
        <v>0</v>
      </c>
      <c r="Q4038" s="98">
        <f>IFERROR(VLOOKUP($F4038&amp;$C4038,Sales!$A:$H,7,0),0)</f>
        <v>0</v>
      </c>
      <c r="R4038" s="41" t="str">
        <f t="shared" si="127"/>
        <v>ERROR</v>
      </c>
      <c r="S4038" s="15"/>
      <c r="T4038" s="15"/>
      <c r="U4038" s="15"/>
      <c r="V4038" s="15"/>
      <c r="W4038" s="15"/>
      <c r="X4038" s="15"/>
      <c r="Y4038" s="41"/>
      <c r="Z4038" s="41"/>
      <c r="AA4038" s="41"/>
      <c r="AB4038" s="15"/>
      <c r="AC4038" s="15"/>
      <c r="AD4038" s="15"/>
      <c r="AE4038" s="15"/>
      <c r="AF4038" s="15"/>
      <c r="AG4038" s="15"/>
      <c r="AH4038" s="15"/>
      <c r="AI4038" s="15"/>
      <c r="AJ4038" s="15"/>
      <c r="AK4038" s="15"/>
      <c r="AL4038" s="66"/>
      <c r="AM4038" s="66"/>
      <c r="AN4038" s="15"/>
      <c r="AO4038" s="15"/>
      <c r="AP4038" s="15"/>
      <c r="AQ4038" s="15"/>
      <c r="AR4038" s="15"/>
      <c r="AS4038" s="15"/>
      <c r="AT4038" s="15"/>
      <c r="AU4038" s="15"/>
      <c r="AV4038" s="15"/>
      <c r="AW4038" s="15"/>
      <c r="AX4038" s="15"/>
      <c r="AY4038" s="15"/>
      <c r="AZ4038" s="10">
        <v>1</v>
      </c>
      <c r="BA4038" t="s">
        <v>22</v>
      </c>
      <c r="BB4038" t="s">
        <v>88</v>
      </c>
      <c r="BD4038" s="7" t="str">
        <f t="shared" si="126"/>
        <v>660699659Shopee</v>
      </c>
    </row>
    <row r="4039" spans="2:58" ht="15" customHeight="1" x14ac:dyDescent="0.35">
      <c r="B4039" s="10" t="s">
        <v>17</v>
      </c>
      <c r="C4039" s="10" t="s">
        <v>806</v>
      </c>
      <c r="D4039" s="10" t="s">
        <v>455</v>
      </c>
      <c r="E4039" s="10" t="s">
        <v>456</v>
      </c>
      <c r="F4039" s="10" t="s">
        <v>475</v>
      </c>
      <c r="G4039" s="137">
        <v>84084209</v>
      </c>
      <c r="H4039" s="10" t="s">
        <v>12636</v>
      </c>
      <c r="I4039" s="10" t="s">
        <v>476</v>
      </c>
      <c r="J4039" s="10" t="s">
        <v>3855</v>
      </c>
      <c r="K4039" s="102" t="s">
        <v>1285</v>
      </c>
      <c r="L4039" s="98">
        <f>IFERROR(VLOOKUP($F4039&amp;$C4039,Sales!$J:$W,9,0),0)</f>
        <v>0</v>
      </c>
      <c r="M4039" s="98">
        <f>IFERROR(VLOOKUP($F4039&amp;$C4039,Sales!$J:$W,10,0),0)</f>
        <v>0</v>
      </c>
      <c r="N4039" s="98">
        <f>IFERROR(VLOOKUP($F4039&amp;$C4039,Sales!$J:$W,11,0),0)</f>
        <v>0</v>
      </c>
      <c r="O4039" s="98">
        <f>IFERROR(VLOOKUP($F4039&amp;$C4039,Sales!$J:$W,12,0),0)</f>
        <v>0</v>
      </c>
      <c r="P4039" s="98">
        <f>IFERROR(VLOOKUP($F4039&amp;$C4039,Sales!$J:$W,13,0),0)</f>
        <v>0</v>
      </c>
      <c r="Q4039" s="98">
        <f>IFERROR(VLOOKUP($F4039&amp;$C4039,Sales!$A:$H,7,0),0)</f>
        <v>0</v>
      </c>
      <c r="R4039" s="41" t="str">
        <f t="shared" si="127"/>
        <v>ERROR</v>
      </c>
      <c r="S4039" s="15"/>
      <c r="T4039" s="15"/>
      <c r="U4039" s="15"/>
      <c r="V4039" s="15"/>
      <c r="W4039" s="15"/>
      <c r="X4039" s="15"/>
      <c r="Y4039" s="41"/>
      <c r="Z4039" s="41"/>
      <c r="AA4039" s="41"/>
      <c r="AB4039" s="15"/>
      <c r="AC4039" s="15"/>
      <c r="AD4039" s="15"/>
      <c r="AE4039" s="15"/>
      <c r="AF4039" s="15"/>
      <c r="AG4039" s="15"/>
      <c r="AH4039" s="15"/>
      <c r="AI4039" s="15"/>
      <c r="AJ4039" s="15"/>
      <c r="AK4039" s="15"/>
      <c r="AL4039" s="66"/>
      <c r="AM4039" s="66"/>
      <c r="AN4039" s="15"/>
      <c r="AO4039" s="15"/>
      <c r="AP4039" s="15"/>
      <c r="AQ4039" s="15"/>
      <c r="AR4039" s="15"/>
      <c r="AS4039" s="15"/>
      <c r="AT4039" s="15"/>
      <c r="AU4039" s="15"/>
      <c r="AV4039" s="15"/>
      <c r="AW4039" s="15"/>
      <c r="AX4039" s="15"/>
      <c r="AY4039" s="15"/>
      <c r="AZ4039" s="10">
        <v>1</v>
      </c>
      <c r="BA4039" t="s">
        <v>22</v>
      </c>
      <c r="BB4039" t="s">
        <v>88</v>
      </c>
      <c r="BD4039" s="7" t="str">
        <f t="shared" si="126"/>
        <v>84084209Shopee</v>
      </c>
    </row>
    <row r="4040" spans="2:58" ht="15" customHeight="1" x14ac:dyDescent="0.35">
      <c r="B4040" s="10" t="s">
        <v>17</v>
      </c>
      <c r="C4040" s="10" t="s">
        <v>806</v>
      </c>
      <c r="D4040" s="10" t="s">
        <v>455</v>
      </c>
      <c r="E4040" s="10" t="s">
        <v>456</v>
      </c>
      <c r="F4040" s="10" t="s">
        <v>462</v>
      </c>
      <c r="G4040" s="137">
        <v>84084587</v>
      </c>
      <c r="H4040" s="10">
        <v>84084587</v>
      </c>
      <c r="I4040" s="10" t="s">
        <v>463</v>
      </c>
      <c r="J4040" s="10" t="s">
        <v>3856</v>
      </c>
      <c r="K4040" s="102" t="s">
        <v>1286</v>
      </c>
      <c r="L4040" s="98">
        <f>IFERROR(VLOOKUP($F4040&amp;$C4040,Sales!$J:$W,9,0),0)</f>
        <v>0</v>
      </c>
      <c r="M4040" s="98">
        <f>IFERROR(VLOOKUP($F4040&amp;$C4040,Sales!$J:$W,10,0),0)</f>
        <v>0</v>
      </c>
      <c r="N4040" s="98">
        <f>IFERROR(VLOOKUP($F4040&amp;$C4040,Sales!$J:$W,11,0),0)</f>
        <v>0</v>
      </c>
      <c r="O4040" s="98">
        <f>IFERROR(VLOOKUP($F4040&amp;$C4040,Sales!$J:$W,12,0),0)</f>
        <v>0</v>
      </c>
      <c r="P4040" s="98">
        <f>IFERROR(VLOOKUP($F4040&amp;$C4040,Sales!$J:$W,13,0),0)</f>
        <v>0</v>
      </c>
      <c r="Q4040" s="98">
        <f>IFERROR(VLOOKUP($F4040&amp;$C4040,Sales!$A:$H,7,0),0)</f>
        <v>0</v>
      </c>
      <c r="R4040" s="41" t="str">
        <f t="shared" si="127"/>
        <v>ERROR</v>
      </c>
      <c r="S4040" s="15"/>
      <c r="T4040" s="15"/>
      <c r="U4040" s="15"/>
      <c r="V4040" s="15"/>
      <c r="W4040" s="15"/>
      <c r="X4040" s="15"/>
      <c r="Y4040" s="41"/>
      <c r="Z4040" s="41"/>
      <c r="AA4040" s="41"/>
      <c r="AB4040" s="15"/>
      <c r="AC4040" s="15"/>
      <c r="AD4040" s="15"/>
      <c r="AE4040" s="15"/>
      <c r="AF4040" s="15"/>
      <c r="AG4040" s="15"/>
      <c r="AH4040" s="15"/>
      <c r="AI4040" s="15"/>
      <c r="AJ4040" s="15"/>
      <c r="AK4040" s="15"/>
      <c r="AL4040" s="66"/>
      <c r="AM4040" s="66"/>
      <c r="AN4040" s="15"/>
      <c r="AO4040" s="15"/>
      <c r="AP4040" s="15"/>
      <c r="AQ4040" s="15"/>
      <c r="AR4040" s="15"/>
      <c r="AS4040" s="15"/>
      <c r="AT4040" s="15"/>
      <c r="AU4040" s="15"/>
      <c r="AV4040" s="15"/>
      <c r="AW4040" s="15"/>
      <c r="AX4040" s="15"/>
      <c r="AY4040" s="15"/>
      <c r="AZ4040" s="10">
        <v>1</v>
      </c>
      <c r="BA4040" t="s">
        <v>22</v>
      </c>
      <c r="BB4040" t="s">
        <v>88</v>
      </c>
      <c r="BD4040" s="7" t="str">
        <f t="shared" si="126"/>
        <v>84084587Shopee</v>
      </c>
    </row>
    <row r="4041" spans="2:58" ht="15" customHeight="1" x14ac:dyDescent="0.35">
      <c r="B4041" s="10" t="s">
        <v>17</v>
      </c>
      <c r="C4041" s="10" t="s">
        <v>806</v>
      </c>
      <c r="D4041" s="10" t="s">
        <v>455</v>
      </c>
      <c r="E4041" s="10" t="s">
        <v>456</v>
      </c>
      <c r="F4041" s="10" t="s">
        <v>1287</v>
      </c>
      <c r="G4041" s="137">
        <v>4816529120</v>
      </c>
      <c r="H4041" s="10">
        <v>4816529120</v>
      </c>
      <c r="I4041" s="10" t="s">
        <v>1288</v>
      </c>
      <c r="J4041" s="10" t="s">
        <v>3857</v>
      </c>
      <c r="K4041" s="102" t="s">
        <v>1289</v>
      </c>
      <c r="L4041" s="98">
        <f>IFERROR(VLOOKUP($F4041&amp;$C4041,Sales!$J:$W,9,0),0)</f>
        <v>0</v>
      </c>
      <c r="M4041" s="98">
        <f>IFERROR(VLOOKUP($F4041&amp;$C4041,Sales!$J:$W,10,0),0)</f>
        <v>0</v>
      </c>
      <c r="N4041" s="98">
        <f>IFERROR(VLOOKUP($F4041&amp;$C4041,Sales!$J:$W,11,0),0)</f>
        <v>0</v>
      </c>
      <c r="O4041" s="98">
        <f>IFERROR(VLOOKUP($F4041&amp;$C4041,Sales!$J:$W,12,0),0)</f>
        <v>0</v>
      </c>
      <c r="P4041" s="98">
        <f>IFERROR(VLOOKUP($F4041&amp;$C4041,Sales!$J:$W,13,0),0)</f>
        <v>0</v>
      </c>
      <c r="Q4041" s="98">
        <f>IFERROR(VLOOKUP($F4041&amp;$C4041,Sales!$A:$H,7,0),0)</f>
        <v>0</v>
      </c>
      <c r="R4041" s="41" t="str">
        <f t="shared" si="127"/>
        <v>ERROR</v>
      </c>
      <c r="S4041" s="15"/>
      <c r="T4041" s="15"/>
      <c r="U4041" s="15"/>
      <c r="V4041" s="15"/>
      <c r="W4041" s="15"/>
      <c r="X4041" s="15"/>
      <c r="Y4041" s="41"/>
      <c r="Z4041" s="41"/>
      <c r="AA4041" s="41"/>
      <c r="AB4041" s="15"/>
      <c r="AC4041" s="15"/>
      <c r="AD4041" s="15"/>
      <c r="AE4041" s="15"/>
      <c r="AF4041" s="15"/>
      <c r="AG4041" s="15"/>
      <c r="AH4041" s="15"/>
      <c r="AI4041" s="15"/>
      <c r="AJ4041" s="15"/>
      <c r="AK4041" s="15"/>
      <c r="AL4041" s="66"/>
      <c r="AM4041" s="66"/>
      <c r="AN4041" s="15"/>
      <c r="AO4041" s="15"/>
      <c r="AP4041" s="15"/>
      <c r="AQ4041" s="15"/>
      <c r="AR4041" s="15"/>
      <c r="AS4041" s="15"/>
      <c r="AT4041" s="15"/>
      <c r="AU4041" s="15"/>
      <c r="AV4041" s="15"/>
      <c r="AW4041" s="15"/>
      <c r="AX4041" s="15"/>
      <c r="AY4041" s="15"/>
      <c r="AZ4041" s="10">
        <v>1</v>
      </c>
      <c r="BA4041" t="s">
        <v>22</v>
      </c>
      <c r="BB4041" t="s">
        <v>88</v>
      </c>
      <c r="BD4041" s="7" t="str">
        <f t="shared" si="126"/>
        <v>4816529120Shopee</v>
      </c>
    </row>
    <row r="4042" spans="2:58" ht="15" customHeight="1" x14ac:dyDescent="0.35">
      <c r="B4042" s="10" t="s">
        <v>17</v>
      </c>
      <c r="C4042" s="10" t="s">
        <v>806</v>
      </c>
      <c r="D4042" s="10" t="s">
        <v>650</v>
      </c>
      <c r="E4042" s="10" t="s">
        <v>194</v>
      </c>
      <c r="F4042" s="10" t="s">
        <v>1474</v>
      </c>
      <c r="G4042" s="137">
        <v>4332699864</v>
      </c>
      <c r="H4042" s="10" t="s">
        <v>12558</v>
      </c>
      <c r="I4042" s="10" t="s">
        <v>1475</v>
      </c>
      <c r="J4042" s="10" t="s">
        <v>3926</v>
      </c>
      <c r="K4042" s="102" t="s">
        <v>1476</v>
      </c>
      <c r="L4042" s="98">
        <f>IFERROR(VLOOKUP($F4042&amp;$C4042,Sales!$J:$W,9,0),0)</f>
        <v>0</v>
      </c>
      <c r="M4042" s="98">
        <f>IFERROR(VLOOKUP($F4042&amp;$C4042,Sales!$J:$W,10,0),0)</f>
        <v>0</v>
      </c>
      <c r="N4042" s="98">
        <f>IFERROR(VLOOKUP($F4042&amp;$C4042,Sales!$J:$W,11,0),0)</f>
        <v>0</v>
      </c>
      <c r="O4042" s="98">
        <f>IFERROR(VLOOKUP($F4042&amp;$C4042,Sales!$J:$W,12,0),0)</f>
        <v>0</v>
      </c>
      <c r="P4042" s="98">
        <f>IFERROR(VLOOKUP($F4042&amp;$C4042,Sales!$J:$W,13,0),0)</f>
        <v>0</v>
      </c>
      <c r="Q4042" s="98">
        <f>IFERROR(VLOOKUP($F4042&amp;$C4042,Sales!$A:$H,7,0),0)</f>
        <v>0</v>
      </c>
      <c r="R4042" s="41" t="str">
        <f t="shared" si="127"/>
        <v>ERROR</v>
      </c>
      <c r="S4042" s="66"/>
      <c r="T4042" s="15"/>
      <c r="U4042" s="15"/>
      <c r="V4042" s="15"/>
      <c r="W4042" s="15"/>
      <c r="X4042" s="15"/>
      <c r="Y4042" s="41"/>
      <c r="Z4042" s="41"/>
      <c r="AA4042" s="41"/>
      <c r="AB4042" s="15"/>
      <c r="AC4042" s="15"/>
      <c r="AD4042" s="15"/>
      <c r="AE4042" s="15"/>
      <c r="AF4042" s="15"/>
      <c r="AG4042" s="15"/>
      <c r="AH4042" s="15"/>
      <c r="AI4042" s="15"/>
      <c r="AJ4042" s="15"/>
      <c r="AK4042" s="15"/>
      <c r="AL4042" s="15"/>
      <c r="AM4042" s="15"/>
      <c r="AN4042" s="15"/>
      <c r="AO4042" s="15"/>
      <c r="AP4042" s="66"/>
      <c r="AQ4042" s="66"/>
      <c r="AR4042" s="15"/>
      <c r="AS4042" s="66"/>
      <c r="AT4042" s="66"/>
      <c r="AU4042" s="66"/>
      <c r="AV4042" s="15"/>
      <c r="AW4042" s="15"/>
      <c r="AX4042" s="15"/>
      <c r="AY4042" s="15"/>
      <c r="AZ4042" s="10">
        <v>1</v>
      </c>
      <c r="BA4042" t="s">
        <v>22</v>
      </c>
      <c r="BB4042" t="s">
        <v>88</v>
      </c>
      <c r="BD4042" s="7" t="str">
        <f t="shared" si="126"/>
        <v>4332699864Shopee</v>
      </c>
      <c r="BE4042" t="s">
        <v>13428</v>
      </c>
      <c r="BF4042" t="s">
        <v>13429</v>
      </c>
    </row>
    <row r="4043" spans="2:58" ht="15" customHeight="1" x14ac:dyDescent="0.35">
      <c r="B4043" s="10" t="s">
        <v>17</v>
      </c>
      <c r="C4043" s="10" t="s">
        <v>806</v>
      </c>
      <c r="D4043" s="10" t="s">
        <v>650</v>
      </c>
      <c r="E4043" s="10" t="s">
        <v>194</v>
      </c>
      <c r="F4043" s="10" t="s">
        <v>1485</v>
      </c>
      <c r="G4043" s="137">
        <v>7330579800</v>
      </c>
      <c r="H4043" s="10" t="s">
        <v>12559</v>
      </c>
      <c r="I4043" s="10" t="s">
        <v>1486</v>
      </c>
      <c r="J4043" s="10" t="s">
        <v>11612</v>
      </c>
      <c r="K4043" s="102" t="s">
        <v>1487</v>
      </c>
      <c r="L4043" s="98">
        <f>IFERROR(VLOOKUP($F4043&amp;$C4043,Sales!$J:$W,9,0),0)</f>
        <v>0</v>
      </c>
      <c r="M4043" s="98">
        <f>IFERROR(VLOOKUP($F4043&amp;$C4043,Sales!$J:$W,10,0),0)</f>
        <v>0</v>
      </c>
      <c r="N4043" s="98">
        <f>IFERROR(VLOOKUP($F4043&amp;$C4043,Sales!$J:$W,11,0),0)</f>
        <v>0</v>
      </c>
      <c r="O4043" s="98">
        <f>IFERROR(VLOOKUP($F4043&amp;$C4043,Sales!$J:$W,12,0),0)</f>
        <v>0</v>
      </c>
      <c r="P4043" s="98">
        <f>IFERROR(VLOOKUP($F4043&amp;$C4043,Sales!$J:$W,13,0),0)</f>
        <v>0</v>
      </c>
      <c r="Q4043" s="98">
        <f>IFERROR(VLOOKUP($F4043&amp;$C4043,Sales!$A:$H,7,0),0)</f>
        <v>0</v>
      </c>
      <c r="R4043" s="41" t="str">
        <f t="shared" si="127"/>
        <v>ERROR</v>
      </c>
      <c r="S4043" s="66"/>
      <c r="T4043" s="15"/>
      <c r="U4043" s="15"/>
      <c r="V4043" s="15"/>
      <c r="W4043" s="15"/>
      <c r="X4043" s="15"/>
      <c r="Y4043" s="41"/>
      <c r="Z4043" s="41"/>
      <c r="AA4043" s="41"/>
      <c r="AB4043" s="15"/>
      <c r="AC4043" s="15"/>
      <c r="AD4043" s="15"/>
      <c r="AE4043" s="15"/>
      <c r="AF4043" s="15"/>
      <c r="AG4043" s="15"/>
      <c r="AH4043" s="15"/>
      <c r="AI4043" s="15"/>
      <c r="AJ4043" s="15"/>
      <c r="AK4043" s="15"/>
      <c r="AL4043" s="15"/>
      <c r="AM4043" s="15"/>
      <c r="AN4043" s="15"/>
      <c r="AO4043" s="15"/>
      <c r="AP4043" s="66"/>
      <c r="AQ4043" s="66"/>
      <c r="AR4043" s="66"/>
      <c r="AS4043" s="66"/>
      <c r="AT4043" s="66"/>
      <c r="AU4043" s="66"/>
      <c r="AV4043" s="15"/>
      <c r="AW4043" s="15"/>
      <c r="AX4043" s="15"/>
      <c r="AY4043" s="15"/>
      <c r="AZ4043" s="10">
        <v>1</v>
      </c>
      <c r="BA4043" t="s">
        <v>22</v>
      </c>
      <c r="BB4043" t="s">
        <v>88</v>
      </c>
      <c r="BD4043" s="7" t="str">
        <f t="shared" si="126"/>
        <v>7330579800Shopee</v>
      </c>
      <c r="BE4043" t="s">
        <v>13424</v>
      </c>
      <c r="BF4043" t="s">
        <v>13425</v>
      </c>
    </row>
    <row r="4044" spans="2:58" ht="15" customHeight="1" x14ac:dyDescent="0.35">
      <c r="B4044" s="10" t="s">
        <v>17</v>
      </c>
      <c r="C4044" s="10" t="s">
        <v>806</v>
      </c>
      <c r="D4044" s="10" t="s">
        <v>549</v>
      </c>
      <c r="E4044" s="10" t="s">
        <v>194</v>
      </c>
      <c r="F4044" s="10" t="s">
        <v>567</v>
      </c>
      <c r="G4044" s="137">
        <v>1923810571</v>
      </c>
      <c r="H4044" s="10">
        <v>1923810571</v>
      </c>
      <c r="I4044" s="10" t="s">
        <v>568</v>
      </c>
      <c r="J4044" s="10" t="s">
        <v>3861</v>
      </c>
      <c r="K4044" s="102" t="s">
        <v>1296</v>
      </c>
      <c r="L4044" s="98">
        <f>IFERROR(VLOOKUP($F4044&amp;$C4044,Sales!$J:$W,9,0),0)</f>
        <v>0</v>
      </c>
      <c r="M4044" s="98">
        <f>IFERROR(VLOOKUP($F4044&amp;$C4044,Sales!$J:$W,10,0),0)</f>
        <v>0</v>
      </c>
      <c r="N4044" s="98">
        <f>IFERROR(VLOOKUP($F4044&amp;$C4044,Sales!$J:$W,11,0),0)</f>
        <v>0</v>
      </c>
      <c r="O4044" s="98">
        <f>IFERROR(VLOOKUP($F4044&amp;$C4044,Sales!$J:$W,12,0),0)</f>
        <v>0</v>
      </c>
      <c r="P4044" s="98">
        <f>IFERROR(VLOOKUP($F4044&amp;$C4044,Sales!$J:$W,13,0),0)</f>
        <v>0</v>
      </c>
      <c r="Q4044" s="98">
        <f>IFERROR(VLOOKUP($F4044&amp;$C4044,Sales!$A:$H,7,0),0)</f>
        <v>0</v>
      </c>
      <c r="R4044" s="41" t="str">
        <f t="shared" si="127"/>
        <v>ERROR</v>
      </c>
      <c r="S4044" s="15"/>
      <c r="T4044" s="15"/>
      <c r="U4044" s="15"/>
      <c r="V4044" s="15"/>
      <c r="W4044" s="15"/>
      <c r="X4044" s="15"/>
      <c r="Y4044" s="41"/>
      <c r="Z4044" s="41"/>
      <c r="AA4044" s="41"/>
      <c r="AB4044" s="15"/>
      <c r="AC4044" s="15"/>
      <c r="AD4044" s="15"/>
      <c r="AE4044" s="15"/>
      <c r="AF4044" s="15"/>
      <c r="AG4044" s="15"/>
      <c r="AH4044" s="15"/>
      <c r="AI4044" s="15"/>
      <c r="AJ4044" s="15"/>
      <c r="AK4044" s="15"/>
      <c r="AL4044" s="66"/>
      <c r="AM4044" s="66"/>
      <c r="AN4044" s="15"/>
      <c r="AO4044" s="15"/>
      <c r="AP4044" s="15"/>
      <c r="AQ4044" s="15"/>
      <c r="AR4044" s="15"/>
      <c r="AS4044" s="15"/>
      <c r="AT4044" s="15"/>
      <c r="AU4044" s="15"/>
      <c r="AV4044" s="15"/>
      <c r="AW4044" s="15"/>
      <c r="AX4044" s="15"/>
      <c r="AY4044" s="15"/>
      <c r="AZ4044" s="10">
        <v>1</v>
      </c>
      <c r="BA4044" t="s">
        <v>22</v>
      </c>
      <c r="BB4044" t="s">
        <v>88</v>
      </c>
      <c r="BD4044" s="7" t="str">
        <f t="shared" si="126"/>
        <v>1923810571Shopee</v>
      </c>
    </row>
    <row r="4045" spans="2:58" ht="15" customHeight="1" x14ac:dyDescent="0.35">
      <c r="B4045" s="10" t="s">
        <v>17</v>
      </c>
      <c r="C4045" s="10" t="s">
        <v>806</v>
      </c>
      <c r="D4045" s="10" t="s">
        <v>650</v>
      </c>
      <c r="E4045" s="10" t="s">
        <v>194</v>
      </c>
      <c r="F4045" s="10" t="s">
        <v>5654</v>
      </c>
      <c r="G4045" s="137">
        <v>6932639376</v>
      </c>
      <c r="H4045" s="10" t="s">
        <v>12638</v>
      </c>
      <c r="I4045" s="10" t="s">
        <v>6725</v>
      </c>
      <c r="J4045" s="10" t="s">
        <v>1505</v>
      </c>
      <c r="K4045" s="102" t="s">
        <v>1506</v>
      </c>
      <c r="L4045" s="98">
        <f>IFERROR(VLOOKUP($F4045&amp;$C4045,Sales!$J:$W,9,0),0)</f>
        <v>0</v>
      </c>
      <c r="M4045" s="98">
        <f>IFERROR(VLOOKUP($F4045&amp;$C4045,Sales!$J:$W,10,0),0)</f>
        <v>0</v>
      </c>
      <c r="N4045" s="98">
        <f>IFERROR(VLOOKUP($F4045&amp;$C4045,Sales!$J:$W,11,0),0)</f>
        <v>0</v>
      </c>
      <c r="O4045" s="98">
        <f>IFERROR(VLOOKUP($F4045&amp;$C4045,Sales!$J:$W,12,0),0)</f>
        <v>0</v>
      </c>
      <c r="P4045" s="98">
        <f>IFERROR(VLOOKUP($F4045&amp;$C4045,Sales!$J:$W,13,0),0)</f>
        <v>0</v>
      </c>
      <c r="Q4045" s="98">
        <f>IFERROR(VLOOKUP($F4045&amp;$C4045,Sales!$A:$H,7,0),0)</f>
        <v>0</v>
      </c>
      <c r="R4045" s="41" t="str">
        <f t="shared" si="127"/>
        <v>ERROR</v>
      </c>
      <c r="S4045" s="15"/>
      <c r="T4045" s="15"/>
      <c r="U4045" s="15"/>
      <c r="V4045" s="15"/>
      <c r="W4045" s="15"/>
      <c r="X4045" s="15"/>
      <c r="Y4045" s="41"/>
      <c r="Z4045" s="41"/>
      <c r="AA4045" s="41"/>
      <c r="AB4045" s="15"/>
      <c r="AC4045" s="15"/>
      <c r="AD4045" s="15"/>
      <c r="AE4045" s="15"/>
      <c r="AF4045" s="15"/>
      <c r="AG4045" s="15"/>
      <c r="AH4045" s="15"/>
      <c r="AI4045" s="15"/>
      <c r="AJ4045" s="15"/>
      <c r="AK4045" s="15"/>
      <c r="AL4045" s="66"/>
      <c r="AM4045" s="66"/>
      <c r="AN4045" s="15"/>
      <c r="AO4045" s="15"/>
      <c r="AP4045" s="66"/>
      <c r="AQ4045" s="15"/>
      <c r="AR4045" s="15"/>
      <c r="AS4045" s="15"/>
      <c r="AT4045" s="15"/>
      <c r="AU4045" s="15"/>
      <c r="AV4045" s="15"/>
      <c r="AW4045" s="15"/>
      <c r="AX4045" s="15"/>
      <c r="AY4045" s="15"/>
      <c r="AZ4045" s="10">
        <v>1</v>
      </c>
      <c r="BA4045" t="s">
        <v>22</v>
      </c>
      <c r="BB4045" t="s">
        <v>88</v>
      </c>
      <c r="BD4045" s="7" t="str">
        <f t="shared" si="126"/>
        <v>6932639376Shopee</v>
      </c>
    </row>
    <row r="4046" spans="2:58" ht="15" customHeight="1" x14ac:dyDescent="0.35">
      <c r="B4046" s="10" t="s">
        <v>17</v>
      </c>
      <c r="C4046" s="10" t="s">
        <v>806</v>
      </c>
      <c r="D4046" s="10" t="s">
        <v>650</v>
      </c>
      <c r="E4046" s="10" t="s">
        <v>194</v>
      </c>
      <c r="F4046" s="10">
        <v>0</v>
      </c>
      <c r="G4046" s="137">
        <v>6832698795</v>
      </c>
      <c r="H4046" s="10" t="s">
        <v>12642</v>
      </c>
      <c r="I4046" s="10">
        <v>0</v>
      </c>
      <c r="J4046" s="10" t="s">
        <v>1523</v>
      </c>
      <c r="K4046" s="102" t="s">
        <v>10343</v>
      </c>
      <c r="L4046" s="98">
        <f>IFERROR(VLOOKUP($F4046&amp;$C4046,Sales!$J:$W,9,0),0)</f>
        <v>0</v>
      </c>
      <c r="M4046" s="98">
        <f>IFERROR(VLOOKUP($F4046&amp;$C4046,Sales!$J:$W,10,0),0)</f>
        <v>0</v>
      </c>
      <c r="N4046" s="98">
        <f>IFERROR(VLOOKUP($F4046&amp;$C4046,Sales!$J:$W,11,0),0)</f>
        <v>0</v>
      </c>
      <c r="O4046" s="98">
        <f>IFERROR(VLOOKUP($F4046&amp;$C4046,Sales!$J:$W,12,0),0)</f>
        <v>0</v>
      </c>
      <c r="P4046" s="98">
        <f>IFERROR(VLOOKUP($F4046&amp;$C4046,Sales!$J:$W,13,0),0)</f>
        <v>0</v>
      </c>
      <c r="Q4046" s="98">
        <f>IFERROR(VLOOKUP($F4046&amp;$C4046,Sales!$A:$H,7,0),0)</f>
        <v>0</v>
      </c>
      <c r="R4046" s="41" t="str">
        <f t="shared" si="127"/>
        <v>ERROR</v>
      </c>
      <c r="S4046" s="15"/>
      <c r="T4046" s="15"/>
      <c r="U4046" s="15"/>
      <c r="V4046" s="15"/>
      <c r="W4046" s="15"/>
      <c r="X4046" s="15"/>
      <c r="Y4046" s="41"/>
      <c r="Z4046" s="41"/>
      <c r="AA4046" s="41"/>
      <c r="AB4046" s="15"/>
      <c r="AC4046" s="15"/>
      <c r="AD4046" s="15"/>
      <c r="AE4046" s="15"/>
      <c r="AF4046" s="15"/>
      <c r="AG4046" s="15"/>
      <c r="AH4046" s="15"/>
      <c r="AI4046" s="15"/>
      <c r="AJ4046" s="15"/>
      <c r="AK4046" s="15"/>
      <c r="AL4046" s="66"/>
      <c r="AM4046" s="66"/>
      <c r="AN4046" s="15"/>
      <c r="AO4046" s="15"/>
      <c r="AP4046" s="66"/>
      <c r="AQ4046" s="15"/>
      <c r="AR4046" s="15"/>
      <c r="AS4046" s="15"/>
      <c r="AT4046" s="15"/>
      <c r="AU4046" s="15"/>
      <c r="AV4046" s="15"/>
      <c r="AW4046" s="15"/>
      <c r="AX4046" s="15"/>
      <c r="AY4046" s="15"/>
      <c r="AZ4046" s="10">
        <v>1</v>
      </c>
      <c r="BA4046" t="s">
        <v>22</v>
      </c>
      <c r="BB4046" t="s">
        <v>88</v>
      </c>
      <c r="BD4046" s="7" t="str">
        <f t="shared" si="126"/>
        <v>6832698795Shopee</v>
      </c>
    </row>
    <row r="4047" spans="2:58" ht="15" customHeight="1" x14ac:dyDescent="0.35">
      <c r="B4047" s="10" t="s">
        <v>17</v>
      </c>
      <c r="C4047" s="10" t="s">
        <v>806</v>
      </c>
      <c r="D4047" s="10" t="s">
        <v>549</v>
      </c>
      <c r="E4047" s="10" t="s">
        <v>194</v>
      </c>
      <c r="F4047" s="10" t="s">
        <v>585</v>
      </c>
      <c r="G4047" s="137">
        <v>81803208</v>
      </c>
      <c r="H4047" s="10">
        <v>81803208</v>
      </c>
      <c r="I4047" s="10" t="s">
        <v>586</v>
      </c>
      <c r="J4047" s="10" t="s">
        <v>3871</v>
      </c>
      <c r="K4047" s="102" t="s">
        <v>1312</v>
      </c>
      <c r="L4047" s="98">
        <f>IFERROR(VLOOKUP($F4047&amp;$C4047,Sales!$J:$W,9,0),0)</f>
        <v>0</v>
      </c>
      <c r="M4047" s="98">
        <f>IFERROR(VLOOKUP($F4047&amp;$C4047,Sales!$J:$W,10,0),0)</f>
        <v>0</v>
      </c>
      <c r="N4047" s="98">
        <f>IFERROR(VLOOKUP($F4047&amp;$C4047,Sales!$J:$W,11,0),0)</f>
        <v>0</v>
      </c>
      <c r="O4047" s="98">
        <f>IFERROR(VLOOKUP($F4047&amp;$C4047,Sales!$J:$W,12,0),0)</f>
        <v>0</v>
      </c>
      <c r="P4047" s="98">
        <f>IFERROR(VLOOKUP($F4047&amp;$C4047,Sales!$J:$W,13,0),0)</f>
        <v>0</v>
      </c>
      <c r="Q4047" s="98">
        <f>IFERROR(VLOOKUP($F4047&amp;$C4047,Sales!$A:$H,7,0),0)</f>
        <v>0</v>
      </c>
      <c r="R4047" s="41" t="str">
        <f t="shared" si="127"/>
        <v>ERROR</v>
      </c>
      <c r="S4047" s="15"/>
      <c r="T4047" s="15"/>
      <c r="U4047" s="15"/>
      <c r="V4047" s="15"/>
      <c r="W4047" s="15"/>
      <c r="X4047" s="15"/>
      <c r="Y4047" s="41"/>
      <c r="Z4047" s="41"/>
      <c r="AA4047" s="41"/>
      <c r="AB4047" s="15"/>
      <c r="AC4047" s="15"/>
      <c r="AD4047" s="15"/>
      <c r="AE4047" s="15"/>
      <c r="AF4047" s="15"/>
      <c r="AG4047" s="15"/>
      <c r="AH4047" s="15"/>
      <c r="AI4047" s="15"/>
      <c r="AJ4047" s="15"/>
      <c r="AK4047" s="15"/>
      <c r="AL4047" s="66"/>
      <c r="AM4047" s="66"/>
      <c r="AN4047" s="15"/>
      <c r="AO4047" s="15"/>
      <c r="AP4047" s="15"/>
      <c r="AQ4047" s="15"/>
      <c r="AR4047" s="15"/>
      <c r="AS4047" s="15"/>
      <c r="AT4047" s="15"/>
      <c r="AU4047" s="15"/>
      <c r="AV4047" s="15"/>
      <c r="AW4047" s="15"/>
      <c r="AX4047" s="15"/>
      <c r="AY4047" s="15"/>
      <c r="AZ4047" s="10">
        <v>1</v>
      </c>
      <c r="BA4047" t="s">
        <v>22</v>
      </c>
      <c r="BB4047" t="s">
        <v>88</v>
      </c>
      <c r="BD4047" s="7" t="str">
        <f t="shared" si="126"/>
        <v>81803208Shopee</v>
      </c>
    </row>
    <row r="4048" spans="2:58" ht="15" customHeight="1" x14ac:dyDescent="0.35">
      <c r="B4048" s="10" t="s">
        <v>17</v>
      </c>
      <c r="C4048" s="10" t="s">
        <v>806</v>
      </c>
      <c r="D4048" s="10" t="s">
        <v>549</v>
      </c>
      <c r="E4048" s="10" t="s">
        <v>194</v>
      </c>
      <c r="F4048" s="10" t="s">
        <v>792</v>
      </c>
      <c r="G4048" s="137">
        <v>81803194</v>
      </c>
      <c r="H4048" s="10" t="s">
        <v>12643</v>
      </c>
      <c r="I4048" s="10" t="s">
        <v>1313</v>
      </c>
      <c r="J4048" s="10" t="s">
        <v>3872</v>
      </c>
      <c r="K4048" s="102" t="s">
        <v>1314</v>
      </c>
      <c r="L4048" s="98">
        <f>IFERROR(VLOOKUP($F4048&amp;$C4048,Sales!$J:$W,9,0),0)</f>
        <v>0</v>
      </c>
      <c r="M4048" s="98">
        <f>IFERROR(VLOOKUP($F4048&amp;$C4048,Sales!$J:$W,10,0),0)</f>
        <v>0</v>
      </c>
      <c r="N4048" s="98">
        <f>IFERROR(VLOOKUP($F4048&amp;$C4048,Sales!$J:$W,11,0),0)</f>
        <v>0</v>
      </c>
      <c r="O4048" s="98">
        <f>IFERROR(VLOOKUP($F4048&amp;$C4048,Sales!$J:$W,12,0),0)</f>
        <v>0</v>
      </c>
      <c r="P4048" s="98">
        <f>IFERROR(VLOOKUP($F4048&amp;$C4048,Sales!$J:$W,13,0),0)</f>
        <v>0</v>
      </c>
      <c r="Q4048" s="98">
        <f>IFERROR(VLOOKUP($F4048&amp;$C4048,Sales!$A:$H,7,0),0)</f>
        <v>0</v>
      </c>
      <c r="R4048" s="41" t="str">
        <f t="shared" si="127"/>
        <v>ERROR</v>
      </c>
      <c r="S4048" s="15"/>
      <c r="T4048" s="15"/>
      <c r="U4048" s="15"/>
      <c r="V4048" s="15"/>
      <c r="W4048" s="15"/>
      <c r="X4048" s="15"/>
      <c r="Y4048" s="41"/>
      <c r="Z4048" s="41"/>
      <c r="AA4048" s="41"/>
      <c r="AB4048" s="15"/>
      <c r="AC4048" s="15"/>
      <c r="AD4048" s="15"/>
      <c r="AE4048" s="15"/>
      <c r="AF4048" s="15"/>
      <c r="AG4048" s="15"/>
      <c r="AH4048" s="15"/>
      <c r="AI4048" s="15"/>
      <c r="AJ4048" s="15"/>
      <c r="AK4048" s="15"/>
      <c r="AL4048" s="66"/>
      <c r="AM4048" s="66"/>
      <c r="AN4048" s="15"/>
      <c r="AO4048" s="15"/>
      <c r="AP4048" s="15"/>
      <c r="AQ4048" s="15"/>
      <c r="AR4048" s="15"/>
      <c r="AS4048" s="15"/>
      <c r="AT4048" s="15"/>
      <c r="AU4048" s="15"/>
      <c r="AV4048" s="15"/>
      <c r="AW4048" s="15"/>
      <c r="AX4048" s="15"/>
      <c r="AY4048" s="15"/>
      <c r="AZ4048" s="10">
        <v>1</v>
      </c>
      <c r="BA4048" t="s">
        <v>22</v>
      </c>
      <c r="BB4048" t="s">
        <v>88</v>
      </c>
      <c r="BD4048" s="7" t="str">
        <f t="shared" si="126"/>
        <v>81803194Shopee</v>
      </c>
    </row>
    <row r="4049" spans="2:56" ht="15" customHeight="1" x14ac:dyDescent="0.35">
      <c r="B4049" s="10" t="s">
        <v>17</v>
      </c>
      <c r="C4049" s="10" t="s">
        <v>806</v>
      </c>
      <c r="D4049" s="10" t="s">
        <v>294</v>
      </c>
      <c r="E4049" s="10" t="s">
        <v>295</v>
      </c>
      <c r="F4049" s="10" t="s">
        <v>11174</v>
      </c>
      <c r="G4049" s="137">
        <v>14919094230</v>
      </c>
      <c r="H4049" s="10" t="s">
        <v>12307</v>
      </c>
      <c r="I4049" s="10">
        <v>4987176051493</v>
      </c>
      <c r="J4049" s="10" t="s">
        <v>11383</v>
      </c>
      <c r="K4049" s="102" t="s">
        <v>11410</v>
      </c>
      <c r="L4049" s="98">
        <f>IFERROR(VLOOKUP($F4049&amp;$C4049,Sales!$J:$W,9,0),0)</f>
        <v>0</v>
      </c>
      <c r="M4049" s="98">
        <f>IFERROR(VLOOKUP($F4049&amp;$C4049,Sales!$J:$W,10,0),0)</f>
        <v>0</v>
      </c>
      <c r="N4049" s="98">
        <f>IFERROR(VLOOKUP($F4049&amp;$C4049,Sales!$J:$W,11,0),0)</f>
        <v>0</v>
      </c>
      <c r="O4049" s="98">
        <f>IFERROR(VLOOKUP($F4049&amp;$C4049,Sales!$J:$W,12,0),0)</f>
        <v>0</v>
      </c>
      <c r="P4049" s="98">
        <f>IFERROR(VLOOKUP($F4049&amp;$C4049,Sales!$J:$W,13,0),0)</f>
        <v>0</v>
      </c>
      <c r="Q4049" s="98">
        <f>IFERROR(VLOOKUP($F4049&amp;$C4049,Sales!$A:$H,7,0),0)</f>
        <v>0</v>
      </c>
      <c r="R4049" s="41" t="str">
        <f t="shared" si="127"/>
        <v>ERROR</v>
      </c>
      <c r="S4049" s="15"/>
      <c r="T4049" s="15"/>
      <c r="U4049" s="15"/>
      <c r="V4049" s="15"/>
      <c r="W4049" s="15"/>
      <c r="X4049" s="15"/>
      <c r="Y4049" s="41"/>
      <c r="Z4049" s="41"/>
      <c r="AA4049" s="41"/>
      <c r="AB4049" s="15"/>
      <c r="AC4049" s="15"/>
      <c r="AD4049" s="15"/>
      <c r="AE4049" s="15"/>
      <c r="AF4049" s="15"/>
      <c r="AG4049" s="15"/>
      <c r="AH4049" s="15"/>
      <c r="AI4049" s="15"/>
      <c r="AJ4049" s="15"/>
      <c r="AK4049" s="15"/>
      <c r="AL4049" s="15"/>
      <c r="AM4049" s="15"/>
      <c r="AN4049" s="15"/>
      <c r="AO4049" s="15"/>
      <c r="AP4049" s="15"/>
      <c r="AQ4049" s="15"/>
      <c r="AR4049" s="15"/>
      <c r="AS4049" s="15"/>
      <c r="AT4049" s="15"/>
      <c r="AU4049" s="15"/>
      <c r="AV4049" s="15"/>
      <c r="AW4049" s="15"/>
      <c r="AX4049" s="82"/>
      <c r="AY4049" s="82"/>
      <c r="AZ4049" s="10">
        <v>1</v>
      </c>
      <c r="BA4049" t="s">
        <v>22</v>
      </c>
      <c r="BB4049" t="s">
        <v>23</v>
      </c>
      <c r="BD4049" s="7" t="str">
        <f t="shared" si="126"/>
        <v>14919094230Shopee</v>
      </c>
    </row>
    <row r="4050" spans="2:56" ht="15" customHeight="1" x14ac:dyDescent="0.35">
      <c r="B4050" s="10" t="s">
        <v>17</v>
      </c>
      <c r="C4050" s="10" t="s">
        <v>806</v>
      </c>
      <c r="D4050" s="10" t="s">
        <v>294</v>
      </c>
      <c r="E4050" s="10" t="s">
        <v>295</v>
      </c>
      <c r="F4050" s="10" t="s">
        <v>11195</v>
      </c>
      <c r="G4050" s="137">
        <v>15119091852</v>
      </c>
      <c r="H4050" s="10" t="s">
        <v>12309</v>
      </c>
      <c r="I4050" s="10">
        <v>4987176051608</v>
      </c>
      <c r="J4050" s="10" t="s">
        <v>11385</v>
      </c>
      <c r="K4050" s="102" t="s">
        <v>11412</v>
      </c>
      <c r="L4050" s="98">
        <f>IFERROR(VLOOKUP($F4050&amp;$C4050,Sales!$J:$W,9,0),0)</f>
        <v>0</v>
      </c>
      <c r="M4050" s="98">
        <f>IFERROR(VLOOKUP($F4050&amp;$C4050,Sales!$J:$W,10,0),0)</f>
        <v>0</v>
      </c>
      <c r="N4050" s="98">
        <f>IFERROR(VLOOKUP($F4050&amp;$C4050,Sales!$J:$W,11,0),0)</f>
        <v>0</v>
      </c>
      <c r="O4050" s="98">
        <f>IFERROR(VLOOKUP($F4050&amp;$C4050,Sales!$J:$W,12,0),0)</f>
        <v>0</v>
      </c>
      <c r="P4050" s="98">
        <f>IFERROR(VLOOKUP($F4050&amp;$C4050,Sales!$J:$W,13,0),0)</f>
        <v>0</v>
      </c>
      <c r="Q4050" s="98">
        <f>IFERROR(VLOOKUP($F4050&amp;$C4050,Sales!$A:$H,7,0),0)</f>
        <v>0</v>
      </c>
      <c r="R4050" s="41" t="str">
        <f t="shared" si="127"/>
        <v>ERROR</v>
      </c>
      <c r="S4050" s="15"/>
      <c r="T4050" s="15"/>
      <c r="U4050" s="15"/>
      <c r="V4050" s="15"/>
      <c r="W4050" s="15"/>
      <c r="X4050" s="15"/>
      <c r="Y4050" s="41"/>
      <c r="Z4050" s="41"/>
      <c r="AA4050" s="41"/>
      <c r="AB4050" s="15"/>
      <c r="AC4050" s="15"/>
      <c r="AD4050" s="15"/>
      <c r="AE4050" s="15"/>
      <c r="AF4050" s="15"/>
      <c r="AG4050" s="15"/>
      <c r="AH4050" s="15"/>
      <c r="AI4050" s="15"/>
      <c r="AJ4050" s="15"/>
      <c r="AK4050" s="15"/>
      <c r="AL4050" s="15"/>
      <c r="AM4050" s="15"/>
      <c r="AN4050" s="15"/>
      <c r="AO4050" s="15"/>
      <c r="AP4050" s="15"/>
      <c r="AQ4050" s="15"/>
      <c r="AR4050" s="15"/>
      <c r="AS4050" s="15"/>
      <c r="AT4050" s="15"/>
      <c r="AU4050" s="15"/>
      <c r="AV4050" s="15"/>
      <c r="AW4050" s="15"/>
      <c r="AX4050" s="82"/>
      <c r="AY4050" s="82"/>
      <c r="AZ4050" s="10">
        <v>1</v>
      </c>
      <c r="BA4050" t="s">
        <v>22</v>
      </c>
      <c r="BB4050" t="s">
        <v>23</v>
      </c>
      <c r="BD4050" s="7" t="str">
        <f t="shared" si="126"/>
        <v>15119091852Shopee</v>
      </c>
    </row>
    <row r="4051" spans="2:56" ht="15" customHeight="1" x14ac:dyDescent="0.35">
      <c r="B4051" s="10" t="s">
        <v>17</v>
      </c>
      <c r="C4051" s="10" t="s">
        <v>806</v>
      </c>
      <c r="D4051" s="10" t="s">
        <v>294</v>
      </c>
      <c r="E4051" s="10" t="s">
        <v>295</v>
      </c>
      <c r="F4051" s="10"/>
      <c r="G4051" s="137">
        <v>15722170175</v>
      </c>
      <c r="H4051" s="10" t="s">
        <v>12311</v>
      </c>
      <c r="I4051" s="10" t="s">
        <v>11245</v>
      </c>
      <c r="J4051" s="10" t="s">
        <v>11387</v>
      </c>
      <c r="K4051" s="102" t="s">
        <v>11414</v>
      </c>
      <c r="L4051" s="98">
        <f>IFERROR(VLOOKUP($F4051&amp;$C4051,Sales!$J:$W,9,0),0)</f>
        <v>0</v>
      </c>
      <c r="M4051" s="98">
        <f>IFERROR(VLOOKUP($F4051&amp;$C4051,Sales!$J:$W,10,0),0)</f>
        <v>0</v>
      </c>
      <c r="N4051" s="98">
        <f>IFERROR(VLOOKUP($F4051&amp;$C4051,Sales!$J:$W,11,0),0)</f>
        <v>0</v>
      </c>
      <c r="O4051" s="98">
        <f>IFERROR(VLOOKUP($F4051&amp;$C4051,Sales!$J:$W,12,0),0)</f>
        <v>0</v>
      </c>
      <c r="P4051" s="98">
        <f>IFERROR(VLOOKUP($F4051&amp;$C4051,Sales!$J:$W,13,0),0)</f>
        <v>0</v>
      </c>
      <c r="Q4051" s="98">
        <f>IFERROR(VLOOKUP($F4051&amp;$C4051,Sales!$A:$H,7,0),0)</f>
        <v>0</v>
      </c>
      <c r="R4051" s="41" t="str">
        <f t="shared" si="127"/>
        <v>ERROR</v>
      </c>
      <c r="S4051" s="15"/>
      <c r="T4051" s="15"/>
      <c r="U4051" s="15"/>
      <c r="V4051" s="15"/>
      <c r="W4051" s="15"/>
      <c r="X4051" s="15"/>
      <c r="Y4051" s="41"/>
      <c r="Z4051" s="41"/>
      <c r="AA4051" s="41"/>
      <c r="AB4051" s="15"/>
      <c r="AC4051" s="15"/>
      <c r="AD4051" s="15"/>
      <c r="AE4051" s="15"/>
      <c r="AF4051" s="15"/>
      <c r="AG4051" s="15"/>
      <c r="AH4051" s="15"/>
      <c r="AI4051" s="15"/>
      <c r="AJ4051" s="15"/>
      <c r="AK4051" s="15"/>
      <c r="AL4051" s="15"/>
      <c r="AM4051" s="15"/>
      <c r="AN4051" s="15"/>
      <c r="AO4051" s="15"/>
      <c r="AP4051" s="15"/>
      <c r="AQ4051" s="15"/>
      <c r="AR4051" s="15"/>
      <c r="AS4051" s="15"/>
      <c r="AT4051" s="15"/>
      <c r="AU4051" s="15"/>
      <c r="AV4051" s="15"/>
      <c r="AW4051" s="15"/>
      <c r="AX4051" s="82"/>
      <c r="AY4051" s="82"/>
      <c r="AZ4051" s="10">
        <v>1</v>
      </c>
      <c r="BA4051" t="s">
        <v>22</v>
      </c>
      <c r="BB4051" t="s">
        <v>23</v>
      </c>
      <c r="BD4051" s="7" t="str">
        <f t="shared" si="126"/>
        <v>15722170175Shopee</v>
      </c>
    </row>
    <row r="4052" spans="2:56" ht="15" customHeight="1" x14ac:dyDescent="0.35">
      <c r="B4052" s="10" t="s">
        <v>17</v>
      </c>
      <c r="C4052" s="10" t="s">
        <v>806</v>
      </c>
      <c r="D4052" s="10" t="s">
        <v>294</v>
      </c>
      <c r="E4052" s="10" t="s">
        <v>295</v>
      </c>
      <c r="F4052" s="10"/>
      <c r="G4052" s="137">
        <v>13662288657</v>
      </c>
      <c r="H4052" s="10" t="s">
        <v>12312</v>
      </c>
      <c r="I4052" s="10" t="s">
        <v>11249</v>
      </c>
      <c r="J4052" s="10" t="s">
        <v>11388</v>
      </c>
      <c r="K4052" s="102" t="s">
        <v>11415</v>
      </c>
      <c r="L4052" s="98">
        <f>IFERROR(VLOOKUP($F4052&amp;$C4052,Sales!$J:$W,9,0),0)</f>
        <v>0</v>
      </c>
      <c r="M4052" s="98">
        <f>IFERROR(VLOOKUP($F4052&amp;$C4052,Sales!$J:$W,10,0),0)</f>
        <v>0</v>
      </c>
      <c r="N4052" s="98">
        <f>IFERROR(VLOOKUP($F4052&amp;$C4052,Sales!$J:$W,11,0),0)</f>
        <v>0</v>
      </c>
      <c r="O4052" s="98">
        <f>IFERROR(VLOOKUP($F4052&amp;$C4052,Sales!$J:$W,12,0),0)</f>
        <v>0</v>
      </c>
      <c r="P4052" s="98">
        <f>IFERROR(VLOOKUP($F4052&amp;$C4052,Sales!$J:$W,13,0),0)</f>
        <v>0</v>
      </c>
      <c r="Q4052" s="98">
        <f>IFERROR(VLOOKUP($F4052&amp;$C4052,Sales!$A:$H,7,0),0)</f>
        <v>0</v>
      </c>
      <c r="R4052" s="41" t="str">
        <f t="shared" si="127"/>
        <v>ERROR</v>
      </c>
      <c r="S4052" s="15"/>
      <c r="T4052" s="15"/>
      <c r="U4052" s="15"/>
      <c r="V4052" s="15"/>
      <c r="W4052" s="15"/>
      <c r="X4052" s="15"/>
      <c r="Y4052" s="41"/>
      <c r="Z4052" s="41"/>
      <c r="AA4052" s="41"/>
      <c r="AB4052" s="15"/>
      <c r="AC4052" s="15"/>
      <c r="AD4052" s="15"/>
      <c r="AE4052" s="15"/>
      <c r="AF4052" s="15"/>
      <c r="AG4052" s="15"/>
      <c r="AH4052" s="15"/>
      <c r="AI4052" s="15"/>
      <c r="AJ4052" s="15"/>
      <c r="AK4052" s="15"/>
      <c r="AL4052" s="15"/>
      <c r="AM4052" s="15"/>
      <c r="AN4052" s="15"/>
      <c r="AO4052" s="15"/>
      <c r="AP4052" s="15"/>
      <c r="AQ4052" s="15"/>
      <c r="AR4052" s="15"/>
      <c r="AS4052" s="15"/>
      <c r="AT4052" s="15"/>
      <c r="AU4052" s="15"/>
      <c r="AV4052" s="15"/>
      <c r="AW4052" s="15"/>
      <c r="AX4052" s="82"/>
      <c r="AY4052" s="82"/>
      <c r="AZ4052" s="10">
        <v>1</v>
      </c>
      <c r="BA4052" t="s">
        <v>22</v>
      </c>
      <c r="BB4052" t="s">
        <v>23</v>
      </c>
      <c r="BD4052" s="7" t="str">
        <f t="shared" si="126"/>
        <v>13662288657Shopee</v>
      </c>
    </row>
    <row r="4053" spans="2:56" ht="15" customHeight="1" x14ac:dyDescent="0.35">
      <c r="B4053" s="10" t="s">
        <v>17</v>
      </c>
      <c r="C4053" s="10" t="s">
        <v>806</v>
      </c>
      <c r="D4053" s="10" t="s">
        <v>549</v>
      </c>
      <c r="E4053" s="10" t="s">
        <v>194</v>
      </c>
      <c r="F4053" s="10" t="s">
        <v>725</v>
      </c>
      <c r="G4053" s="137">
        <v>1075469575</v>
      </c>
      <c r="H4053" s="10" t="s">
        <v>12644</v>
      </c>
      <c r="I4053" s="10" t="s">
        <v>560</v>
      </c>
      <c r="J4053" s="10" t="s">
        <v>3882</v>
      </c>
      <c r="K4053" s="102" t="s">
        <v>1329</v>
      </c>
      <c r="L4053" s="98">
        <f>IFERROR(VLOOKUP($F4053&amp;$C4053,Sales!$J:$W,9,0),0)</f>
        <v>0</v>
      </c>
      <c r="M4053" s="98">
        <f>IFERROR(VLOOKUP($F4053&amp;$C4053,Sales!$J:$W,10,0),0)</f>
        <v>0</v>
      </c>
      <c r="N4053" s="98">
        <f>IFERROR(VLOOKUP($F4053&amp;$C4053,Sales!$J:$W,11,0),0)</f>
        <v>0</v>
      </c>
      <c r="O4053" s="98">
        <f>IFERROR(VLOOKUP($F4053&amp;$C4053,Sales!$J:$W,12,0),0)</f>
        <v>0</v>
      </c>
      <c r="P4053" s="98">
        <f>IFERROR(VLOOKUP($F4053&amp;$C4053,Sales!$J:$W,13,0),0)</f>
        <v>0</v>
      </c>
      <c r="Q4053" s="98">
        <f>IFERROR(VLOOKUP($F4053&amp;$C4053,Sales!$A:$H,7,0),0)</f>
        <v>0</v>
      </c>
      <c r="R4053" s="41" t="str">
        <f t="shared" si="127"/>
        <v>ERROR</v>
      </c>
      <c r="S4053" s="15"/>
      <c r="T4053" s="15"/>
      <c r="U4053" s="15"/>
      <c r="V4053" s="15"/>
      <c r="W4053" s="15"/>
      <c r="X4053" s="15"/>
      <c r="Y4053" s="41"/>
      <c r="Z4053" s="41"/>
      <c r="AA4053" s="41"/>
      <c r="AB4053" s="15"/>
      <c r="AC4053" s="15"/>
      <c r="AD4053" s="15"/>
      <c r="AE4053" s="15"/>
      <c r="AF4053" s="15"/>
      <c r="AG4053" s="15"/>
      <c r="AH4053" s="15"/>
      <c r="AI4053" s="15"/>
      <c r="AJ4053" s="15"/>
      <c r="AK4053" s="15"/>
      <c r="AL4053" s="66"/>
      <c r="AM4053" s="66"/>
      <c r="AN4053" s="15"/>
      <c r="AO4053" s="15"/>
      <c r="AP4053" s="15"/>
      <c r="AQ4053" s="15"/>
      <c r="AR4053" s="15"/>
      <c r="AS4053" s="15"/>
      <c r="AT4053" s="15"/>
      <c r="AU4053" s="15"/>
      <c r="AV4053" s="15"/>
      <c r="AW4053" s="15"/>
      <c r="AX4053" s="15"/>
      <c r="AY4053" s="15"/>
      <c r="AZ4053" s="10">
        <v>1</v>
      </c>
      <c r="BA4053" t="s">
        <v>22</v>
      </c>
      <c r="BB4053" t="s">
        <v>88</v>
      </c>
      <c r="BD4053" s="7" t="str">
        <f t="shared" si="126"/>
        <v>1075469575Shopee</v>
      </c>
    </row>
    <row r="4054" spans="2:56" ht="15" customHeight="1" x14ac:dyDescent="0.35">
      <c r="B4054" s="10" t="s">
        <v>17</v>
      </c>
      <c r="C4054" s="10" t="s">
        <v>806</v>
      </c>
      <c r="D4054" s="10" t="s">
        <v>549</v>
      </c>
      <c r="E4054" s="10" t="s">
        <v>194</v>
      </c>
      <c r="F4054" s="10" t="s">
        <v>1330</v>
      </c>
      <c r="G4054" s="137">
        <v>223310256</v>
      </c>
      <c r="H4054" s="10">
        <v>223310256</v>
      </c>
      <c r="I4054" s="10" t="s">
        <v>1331</v>
      </c>
      <c r="J4054" s="10" t="s">
        <v>3883</v>
      </c>
      <c r="K4054" s="102" t="s">
        <v>1332</v>
      </c>
      <c r="L4054" s="98">
        <f>IFERROR(VLOOKUP($F4054&amp;$C4054,Sales!$J:$W,9,0),0)</f>
        <v>0</v>
      </c>
      <c r="M4054" s="98">
        <f>IFERROR(VLOOKUP($F4054&amp;$C4054,Sales!$J:$W,10,0),0)</f>
        <v>0</v>
      </c>
      <c r="N4054" s="98">
        <f>IFERROR(VLOOKUP($F4054&amp;$C4054,Sales!$J:$W,11,0),0)</f>
        <v>0</v>
      </c>
      <c r="O4054" s="98">
        <f>IFERROR(VLOOKUP($F4054&amp;$C4054,Sales!$J:$W,12,0),0)</f>
        <v>0</v>
      </c>
      <c r="P4054" s="98">
        <f>IFERROR(VLOOKUP($F4054&amp;$C4054,Sales!$J:$W,13,0),0)</f>
        <v>0</v>
      </c>
      <c r="Q4054" s="98">
        <f>IFERROR(VLOOKUP($F4054&amp;$C4054,Sales!$A:$H,7,0),0)</f>
        <v>0</v>
      </c>
      <c r="R4054" s="41" t="str">
        <f t="shared" si="127"/>
        <v>ERROR</v>
      </c>
      <c r="S4054" s="15"/>
      <c r="T4054" s="15"/>
      <c r="U4054" s="15"/>
      <c r="V4054" s="15"/>
      <c r="W4054" s="15"/>
      <c r="X4054" s="15"/>
      <c r="Y4054" s="41"/>
      <c r="Z4054" s="41"/>
      <c r="AA4054" s="41"/>
      <c r="AB4054" s="15"/>
      <c r="AC4054" s="15"/>
      <c r="AD4054" s="15"/>
      <c r="AE4054" s="15"/>
      <c r="AF4054" s="15"/>
      <c r="AG4054" s="15"/>
      <c r="AH4054" s="15"/>
      <c r="AI4054" s="15"/>
      <c r="AJ4054" s="15"/>
      <c r="AK4054" s="15"/>
      <c r="AL4054" s="66"/>
      <c r="AM4054" s="66"/>
      <c r="AN4054" s="15"/>
      <c r="AO4054" s="15"/>
      <c r="AP4054" s="15"/>
      <c r="AQ4054" s="15"/>
      <c r="AR4054" s="15"/>
      <c r="AS4054" s="15"/>
      <c r="AT4054" s="15"/>
      <c r="AU4054" s="15"/>
      <c r="AV4054" s="15"/>
      <c r="AW4054" s="15"/>
      <c r="AX4054" s="15"/>
      <c r="AY4054" s="15"/>
      <c r="AZ4054" s="10">
        <v>1</v>
      </c>
      <c r="BA4054" t="s">
        <v>22</v>
      </c>
      <c r="BB4054" t="s">
        <v>88</v>
      </c>
      <c r="BD4054" s="7" t="str">
        <f t="shared" si="126"/>
        <v>223310256Shopee</v>
      </c>
    </row>
    <row r="4055" spans="2:56" ht="15" customHeight="1" x14ac:dyDescent="0.35">
      <c r="B4055" s="10" t="s">
        <v>17</v>
      </c>
      <c r="C4055" s="10" t="s">
        <v>806</v>
      </c>
      <c r="D4055" s="10" t="s">
        <v>549</v>
      </c>
      <c r="E4055" s="10" t="s">
        <v>194</v>
      </c>
      <c r="F4055" s="10" t="s">
        <v>558</v>
      </c>
      <c r="G4055" s="137">
        <v>1075469594</v>
      </c>
      <c r="H4055" s="10" t="s">
        <v>12645</v>
      </c>
      <c r="I4055" s="10" t="s">
        <v>559</v>
      </c>
      <c r="J4055" s="10" t="s">
        <v>3884</v>
      </c>
      <c r="K4055" s="102" t="s">
        <v>1337</v>
      </c>
      <c r="L4055" s="98">
        <f>IFERROR(VLOOKUP($F4055&amp;$C4055,Sales!$J:$W,9,0),0)</f>
        <v>0</v>
      </c>
      <c r="M4055" s="98">
        <f>IFERROR(VLOOKUP($F4055&amp;$C4055,Sales!$J:$W,10,0),0)</f>
        <v>0</v>
      </c>
      <c r="N4055" s="98">
        <f>IFERROR(VLOOKUP($F4055&amp;$C4055,Sales!$J:$W,11,0),0)</f>
        <v>0</v>
      </c>
      <c r="O4055" s="98">
        <f>IFERROR(VLOOKUP($F4055&amp;$C4055,Sales!$J:$W,12,0),0)</f>
        <v>0</v>
      </c>
      <c r="P4055" s="98">
        <f>IFERROR(VLOOKUP($F4055&amp;$C4055,Sales!$J:$W,13,0),0)</f>
        <v>0</v>
      </c>
      <c r="Q4055" s="98">
        <f>IFERROR(VLOOKUP($F4055&amp;$C4055,Sales!$A:$H,7,0),0)</f>
        <v>0</v>
      </c>
      <c r="R4055" s="41" t="str">
        <f t="shared" si="127"/>
        <v>ERROR</v>
      </c>
      <c r="S4055" s="15"/>
      <c r="T4055" s="15"/>
      <c r="U4055" s="15"/>
      <c r="V4055" s="15"/>
      <c r="W4055" s="15"/>
      <c r="X4055" s="15"/>
      <c r="Y4055" s="41"/>
      <c r="Z4055" s="41"/>
      <c r="AA4055" s="41"/>
      <c r="AB4055" s="15"/>
      <c r="AC4055" s="15"/>
      <c r="AD4055" s="15"/>
      <c r="AE4055" s="15"/>
      <c r="AF4055" s="15"/>
      <c r="AG4055" s="15"/>
      <c r="AH4055" s="15"/>
      <c r="AI4055" s="15"/>
      <c r="AJ4055" s="15"/>
      <c r="AK4055" s="15"/>
      <c r="AL4055" s="66"/>
      <c r="AM4055" s="66"/>
      <c r="AN4055" s="15"/>
      <c r="AO4055" s="15"/>
      <c r="AP4055" s="15"/>
      <c r="AQ4055" s="15"/>
      <c r="AR4055" s="15"/>
      <c r="AS4055" s="15"/>
      <c r="AT4055" s="15"/>
      <c r="AU4055" s="15"/>
      <c r="AV4055" s="15"/>
      <c r="AW4055" s="15"/>
      <c r="AX4055" s="15"/>
      <c r="AY4055" s="15"/>
      <c r="AZ4055" s="10">
        <v>1</v>
      </c>
      <c r="BA4055" t="s">
        <v>22</v>
      </c>
      <c r="BB4055" t="s">
        <v>88</v>
      </c>
      <c r="BD4055" s="7" t="str">
        <f t="shared" si="126"/>
        <v>1075469594Shopee</v>
      </c>
    </row>
    <row r="4056" spans="2:56" ht="15" customHeight="1" x14ac:dyDescent="0.35">
      <c r="B4056" s="10" t="s">
        <v>17</v>
      </c>
      <c r="C4056" s="10" t="s">
        <v>806</v>
      </c>
      <c r="D4056" s="10" t="s">
        <v>549</v>
      </c>
      <c r="E4056" s="10" t="s">
        <v>194</v>
      </c>
      <c r="F4056" s="10" t="s">
        <v>1338</v>
      </c>
      <c r="G4056" s="137">
        <v>1075469590</v>
      </c>
      <c r="H4056" s="10" t="s">
        <v>12646</v>
      </c>
      <c r="I4056" s="10" t="s">
        <v>741</v>
      </c>
      <c r="J4056" s="10" t="s">
        <v>3885</v>
      </c>
      <c r="K4056" s="102" t="s">
        <v>1339</v>
      </c>
      <c r="L4056" s="98">
        <f>IFERROR(VLOOKUP($F4056&amp;$C4056,Sales!$J:$W,9,0),0)</f>
        <v>0</v>
      </c>
      <c r="M4056" s="98">
        <f>IFERROR(VLOOKUP($F4056&amp;$C4056,Sales!$J:$W,10,0),0)</f>
        <v>0</v>
      </c>
      <c r="N4056" s="98">
        <f>IFERROR(VLOOKUP($F4056&amp;$C4056,Sales!$J:$W,11,0),0)</f>
        <v>0</v>
      </c>
      <c r="O4056" s="98">
        <f>IFERROR(VLOOKUP($F4056&amp;$C4056,Sales!$J:$W,12,0),0)</f>
        <v>0</v>
      </c>
      <c r="P4056" s="98">
        <f>IFERROR(VLOOKUP($F4056&amp;$C4056,Sales!$J:$W,13,0),0)</f>
        <v>0</v>
      </c>
      <c r="Q4056" s="98">
        <f>IFERROR(VLOOKUP($F4056&amp;$C4056,Sales!$A:$H,7,0),0)</f>
        <v>0</v>
      </c>
      <c r="R4056" s="41" t="str">
        <f t="shared" si="127"/>
        <v>ERROR</v>
      </c>
      <c r="S4056" s="15"/>
      <c r="T4056" s="15"/>
      <c r="U4056" s="15"/>
      <c r="V4056" s="15"/>
      <c r="W4056" s="15"/>
      <c r="X4056" s="15"/>
      <c r="Y4056" s="41"/>
      <c r="Z4056" s="41"/>
      <c r="AA4056" s="41"/>
      <c r="AB4056" s="15"/>
      <c r="AC4056" s="15"/>
      <c r="AD4056" s="15"/>
      <c r="AE4056" s="15"/>
      <c r="AF4056" s="15"/>
      <c r="AG4056" s="15"/>
      <c r="AH4056" s="15"/>
      <c r="AI4056" s="15"/>
      <c r="AJ4056" s="15"/>
      <c r="AK4056" s="15"/>
      <c r="AL4056" s="66"/>
      <c r="AM4056" s="66"/>
      <c r="AN4056" s="15"/>
      <c r="AO4056" s="15"/>
      <c r="AP4056" s="15"/>
      <c r="AQ4056" s="15"/>
      <c r="AR4056" s="15"/>
      <c r="AS4056" s="15"/>
      <c r="AT4056" s="15"/>
      <c r="AU4056" s="15"/>
      <c r="AV4056" s="15"/>
      <c r="AW4056" s="15"/>
      <c r="AX4056" s="15"/>
      <c r="AY4056" s="15"/>
      <c r="AZ4056" s="10">
        <v>1</v>
      </c>
      <c r="BA4056" t="s">
        <v>22</v>
      </c>
      <c r="BB4056" t="s">
        <v>88</v>
      </c>
      <c r="BD4056" s="7" t="str">
        <f t="shared" si="126"/>
        <v>1075469590Shopee</v>
      </c>
    </row>
    <row r="4057" spans="2:56" ht="15" customHeight="1" x14ac:dyDescent="0.35">
      <c r="B4057" s="10" t="s">
        <v>17</v>
      </c>
      <c r="C4057" s="10" t="s">
        <v>806</v>
      </c>
      <c r="D4057" s="10" t="s">
        <v>549</v>
      </c>
      <c r="E4057" s="10" t="s">
        <v>194</v>
      </c>
      <c r="F4057" s="10">
        <v>0</v>
      </c>
      <c r="G4057" s="137">
        <v>4832695660</v>
      </c>
      <c r="H4057" s="10">
        <v>4832695660</v>
      </c>
      <c r="I4057" s="10">
        <v>0</v>
      </c>
      <c r="J4057" s="10" t="s">
        <v>1340</v>
      </c>
      <c r="K4057" s="102" t="s">
        <v>1341</v>
      </c>
      <c r="L4057" s="98">
        <f>IFERROR(VLOOKUP($F4057&amp;$C4057,Sales!$J:$W,9,0),0)</f>
        <v>0</v>
      </c>
      <c r="M4057" s="98">
        <f>IFERROR(VLOOKUP($F4057&amp;$C4057,Sales!$J:$W,10,0),0)</f>
        <v>0</v>
      </c>
      <c r="N4057" s="98">
        <f>IFERROR(VLOOKUP($F4057&amp;$C4057,Sales!$J:$W,11,0),0)</f>
        <v>0</v>
      </c>
      <c r="O4057" s="98">
        <f>IFERROR(VLOOKUP($F4057&amp;$C4057,Sales!$J:$W,12,0),0)</f>
        <v>0</v>
      </c>
      <c r="P4057" s="98">
        <f>IFERROR(VLOOKUP($F4057&amp;$C4057,Sales!$J:$W,13,0),0)</f>
        <v>0</v>
      </c>
      <c r="Q4057" s="98">
        <f>IFERROR(VLOOKUP($F4057&amp;$C4057,Sales!$A:$H,7,0),0)</f>
        <v>0</v>
      </c>
      <c r="R4057" s="41" t="str">
        <f t="shared" si="127"/>
        <v>ERROR</v>
      </c>
      <c r="S4057" s="15"/>
      <c r="T4057" s="15"/>
      <c r="U4057" s="15"/>
      <c r="V4057" s="15"/>
      <c r="W4057" s="15"/>
      <c r="X4057" s="15"/>
      <c r="Y4057" s="41"/>
      <c r="Z4057" s="41"/>
      <c r="AA4057" s="41"/>
      <c r="AB4057" s="15"/>
      <c r="AC4057" s="15"/>
      <c r="AD4057" s="15"/>
      <c r="AE4057" s="15"/>
      <c r="AF4057" s="15"/>
      <c r="AG4057" s="15"/>
      <c r="AH4057" s="15"/>
      <c r="AI4057" s="15"/>
      <c r="AJ4057" s="15"/>
      <c r="AK4057" s="15"/>
      <c r="AL4057" s="66"/>
      <c r="AM4057" s="66"/>
      <c r="AN4057" s="15"/>
      <c r="AO4057" s="15"/>
      <c r="AP4057" s="15"/>
      <c r="AQ4057" s="15"/>
      <c r="AR4057" s="15"/>
      <c r="AS4057" s="15"/>
      <c r="AT4057" s="15"/>
      <c r="AU4057" s="15"/>
      <c r="AV4057" s="15"/>
      <c r="AW4057" s="15"/>
      <c r="AX4057" s="15"/>
      <c r="AY4057" s="15"/>
      <c r="AZ4057" s="10">
        <v>1</v>
      </c>
      <c r="BA4057" t="s">
        <v>22</v>
      </c>
      <c r="BB4057" t="s">
        <v>88</v>
      </c>
      <c r="BD4057" s="7" t="str">
        <f t="shared" si="126"/>
        <v>4832695660Shopee</v>
      </c>
    </row>
    <row r="4058" spans="2:56" ht="15" customHeight="1" x14ac:dyDescent="0.35">
      <c r="B4058" s="10" t="s">
        <v>17</v>
      </c>
      <c r="C4058" s="10" t="s">
        <v>806</v>
      </c>
      <c r="D4058" s="10" t="s">
        <v>549</v>
      </c>
      <c r="E4058" s="10" t="s">
        <v>194</v>
      </c>
      <c r="F4058" s="10" t="s">
        <v>593</v>
      </c>
      <c r="G4058" s="137">
        <v>2067255111</v>
      </c>
      <c r="H4058" s="10">
        <v>2067255111</v>
      </c>
      <c r="I4058" s="10" t="s">
        <v>594</v>
      </c>
      <c r="J4058" s="10" t="s">
        <v>3886</v>
      </c>
      <c r="K4058" s="102" t="s">
        <v>1342</v>
      </c>
      <c r="L4058" s="98">
        <f>IFERROR(VLOOKUP($F4058&amp;$C4058,Sales!$J:$W,9,0),0)</f>
        <v>0</v>
      </c>
      <c r="M4058" s="98">
        <f>IFERROR(VLOOKUP($F4058&amp;$C4058,Sales!$J:$W,10,0),0)</f>
        <v>0</v>
      </c>
      <c r="N4058" s="98">
        <f>IFERROR(VLOOKUP($F4058&amp;$C4058,Sales!$J:$W,11,0),0)</f>
        <v>0</v>
      </c>
      <c r="O4058" s="98">
        <f>IFERROR(VLOOKUP($F4058&amp;$C4058,Sales!$J:$W,12,0),0)</f>
        <v>0</v>
      </c>
      <c r="P4058" s="98">
        <f>IFERROR(VLOOKUP($F4058&amp;$C4058,Sales!$J:$W,13,0),0)</f>
        <v>0</v>
      </c>
      <c r="Q4058" s="98">
        <f>IFERROR(VLOOKUP($F4058&amp;$C4058,Sales!$A:$H,7,0),0)</f>
        <v>0</v>
      </c>
      <c r="R4058" s="41" t="str">
        <f t="shared" si="127"/>
        <v>ERROR</v>
      </c>
      <c r="S4058" s="15"/>
      <c r="T4058" s="15"/>
      <c r="U4058" s="15"/>
      <c r="V4058" s="15"/>
      <c r="W4058" s="15"/>
      <c r="X4058" s="15"/>
      <c r="Y4058" s="41"/>
      <c r="Z4058" s="41"/>
      <c r="AA4058" s="41"/>
      <c r="AB4058" s="15"/>
      <c r="AC4058" s="15"/>
      <c r="AD4058" s="15"/>
      <c r="AE4058" s="15"/>
      <c r="AF4058" s="15"/>
      <c r="AG4058" s="15"/>
      <c r="AH4058" s="15"/>
      <c r="AI4058" s="15"/>
      <c r="AJ4058" s="15"/>
      <c r="AK4058" s="15"/>
      <c r="AL4058" s="66"/>
      <c r="AM4058" s="66"/>
      <c r="AN4058" s="15"/>
      <c r="AO4058" s="15"/>
      <c r="AP4058" s="15"/>
      <c r="AQ4058" s="15"/>
      <c r="AR4058" s="15"/>
      <c r="AS4058" s="15"/>
      <c r="AT4058" s="15"/>
      <c r="AU4058" s="15"/>
      <c r="AV4058" s="15"/>
      <c r="AW4058" s="15"/>
      <c r="AX4058" s="15"/>
      <c r="AY4058" s="15"/>
      <c r="AZ4058" s="10">
        <v>1</v>
      </c>
      <c r="BA4058" t="s">
        <v>22</v>
      </c>
      <c r="BB4058" t="s">
        <v>88</v>
      </c>
      <c r="BD4058" s="7" t="str">
        <f t="shared" si="126"/>
        <v>2067255111Shopee</v>
      </c>
    </row>
    <row r="4059" spans="2:56" ht="15" customHeight="1" x14ac:dyDescent="0.35">
      <c r="B4059" s="10" t="s">
        <v>17</v>
      </c>
      <c r="C4059" s="10" t="s">
        <v>806</v>
      </c>
      <c r="D4059" s="10" t="s">
        <v>549</v>
      </c>
      <c r="E4059" s="10" t="s">
        <v>194</v>
      </c>
      <c r="F4059" s="10">
        <v>0</v>
      </c>
      <c r="G4059" s="137">
        <v>5432685638</v>
      </c>
      <c r="H4059" s="10">
        <v>5432685638</v>
      </c>
      <c r="I4059" s="10">
        <v>0</v>
      </c>
      <c r="J4059" s="10" t="s">
        <v>1343</v>
      </c>
      <c r="K4059" s="102" t="s">
        <v>1344</v>
      </c>
      <c r="L4059" s="98">
        <f>IFERROR(VLOOKUP($F4059&amp;$C4059,Sales!$J:$W,9,0),0)</f>
        <v>0</v>
      </c>
      <c r="M4059" s="98">
        <f>IFERROR(VLOOKUP($F4059&amp;$C4059,Sales!$J:$W,10,0),0)</f>
        <v>0</v>
      </c>
      <c r="N4059" s="98">
        <f>IFERROR(VLOOKUP($F4059&amp;$C4059,Sales!$J:$W,11,0),0)</f>
        <v>0</v>
      </c>
      <c r="O4059" s="98">
        <f>IFERROR(VLOOKUP($F4059&amp;$C4059,Sales!$J:$W,12,0),0)</f>
        <v>0</v>
      </c>
      <c r="P4059" s="98">
        <f>IFERROR(VLOOKUP($F4059&amp;$C4059,Sales!$J:$W,13,0),0)</f>
        <v>0</v>
      </c>
      <c r="Q4059" s="98">
        <f>IFERROR(VLOOKUP($F4059&amp;$C4059,Sales!$A:$H,7,0),0)</f>
        <v>0</v>
      </c>
      <c r="R4059" s="41" t="str">
        <f t="shared" si="127"/>
        <v>ERROR</v>
      </c>
      <c r="S4059" s="15"/>
      <c r="T4059" s="15"/>
      <c r="U4059" s="15"/>
      <c r="V4059" s="15"/>
      <c r="W4059" s="15"/>
      <c r="X4059" s="15"/>
      <c r="Y4059" s="41"/>
      <c r="Z4059" s="41"/>
      <c r="AA4059" s="41"/>
      <c r="AB4059" s="15"/>
      <c r="AC4059" s="15"/>
      <c r="AD4059" s="15"/>
      <c r="AE4059" s="15"/>
      <c r="AF4059" s="15"/>
      <c r="AG4059" s="15"/>
      <c r="AH4059" s="15"/>
      <c r="AI4059" s="15"/>
      <c r="AJ4059" s="15"/>
      <c r="AK4059" s="15"/>
      <c r="AL4059" s="66"/>
      <c r="AM4059" s="66"/>
      <c r="AN4059" s="15"/>
      <c r="AO4059" s="15"/>
      <c r="AP4059" s="15"/>
      <c r="AQ4059" s="15"/>
      <c r="AR4059" s="15"/>
      <c r="AS4059" s="15"/>
      <c r="AT4059" s="15"/>
      <c r="AU4059" s="15"/>
      <c r="AV4059" s="15"/>
      <c r="AW4059" s="15"/>
      <c r="AX4059" s="15"/>
      <c r="AY4059" s="15"/>
      <c r="AZ4059" s="10">
        <v>1</v>
      </c>
      <c r="BA4059" t="s">
        <v>22</v>
      </c>
      <c r="BB4059" t="s">
        <v>88</v>
      </c>
      <c r="BD4059" s="7" t="str">
        <f t="shared" si="126"/>
        <v>5432685638Shopee</v>
      </c>
    </row>
    <row r="4060" spans="2:56" ht="15" customHeight="1" x14ac:dyDescent="0.35">
      <c r="B4060" s="10" t="s">
        <v>17</v>
      </c>
      <c r="C4060" s="10" t="s">
        <v>806</v>
      </c>
      <c r="D4060" s="10" t="s">
        <v>549</v>
      </c>
      <c r="E4060" s="10" t="s">
        <v>194</v>
      </c>
      <c r="F4060" s="10" t="s">
        <v>1345</v>
      </c>
      <c r="G4060" s="137">
        <v>885961030</v>
      </c>
      <c r="H4060" s="10">
        <v>885961030</v>
      </c>
      <c r="I4060" s="10" t="s">
        <v>1346</v>
      </c>
      <c r="J4060" s="10" t="s">
        <v>3887</v>
      </c>
      <c r="K4060" s="102" t="s">
        <v>1347</v>
      </c>
      <c r="L4060" s="98">
        <f>IFERROR(VLOOKUP($F4060&amp;$C4060,Sales!$J:$W,9,0),0)</f>
        <v>0</v>
      </c>
      <c r="M4060" s="98">
        <f>IFERROR(VLOOKUP($F4060&amp;$C4060,Sales!$J:$W,10,0),0)</f>
        <v>0</v>
      </c>
      <c r="N4060" s="98">
        <f>IFERROR(VLOOKUP($F4060&amp;$C4060,Sales!$J:$W,11,0),0)</f>
        <v>0</v>
      </c>
      <c r="O4060" s="98">
        <f>IFERROR(VLOOKUP($F4060&amp;$C4060,Sales!$J:$W,12,0),0)</f>
        <v>0</v>
      </c>
      <c r="P4060" s="98">
        <f>IFERROR(VLOOKUP($F4060&amp;$C4060,Sales!$J:$W,13,0),0)</f>
        <v>0</v>
      </c>
      <c r="Q4060" s="98">
        <f>IFERROR(VLOOKUP($F4060&amp;$C4060,Sales!$A:$H,7,0),0)</f>
        <v>0</v>
      </c>
      <c r="R4060" s="41" t="str">
        <f t="shared" si="127"/>
        <v>ERROR</v>
      </c>
      <c r="S4060" s="15"/>
      <c r="T4060" s="15"/>
      <c r="U4060" s="15"/>
      <c r="V4060" s="15"/>
      <c r="W4060" s="15"/>
      <c r="X4060" s="15"/>
      <c r="Y4060" s="41"/>
      <c r="Z4060" s="41"/>
      <c r="AA4060" s="41"/>
      <c r="AB4060" s="15"/>
      <c r="AC4060" s="15"/>
      <c r="AD4060" s="15"/>
      <c r="AE4060" s="15"/>
      <c r="AF4060" s="15"/>
      <c r="AG4060" s="15"/>
      <c r="AH4060" s="15"/>
      <c r="AI4060" s="15"/>
      <c r="AJ4060" s="15"/>
      <c r="AK4060" s="15"/>
      <c r="AL4060" s="66"/>
      <c r="AM4060" s="66"/>
      <c r="AN4060" s="15"/>
      <c r="AO4060" s="15"/>
      <c r="AP4060" s="15"/>
      <c r="AQ4060" s="15"/>
      <c r="AR4060" s="15"/>
      <c r="AS4060" s="15"/>
      <c r="AT4060" s="15"/>
      <c r="AU4060" s="15"/>
      <c r="AV4060" s="15"/>
      <c r="AW4060" s="15"/>
      <c r="AX4060" s="15"/>
      <c r="AY4060" s="15"/>
      <c r="AZ4060" s="10">
        <v>1</v>
      </c>
      <c r="BA4060" t="s">
        <v>22</v>
      </c>
      <c r="BB4060" t="s">
        <v>88</v>
      </c>
      <c r="BD4060" s="7" t="str">
        <f t="shared" si="126"/>
        <v>885961030Shopee</v>
      </c>
    </row>
    <row r="4061" spans="2:56" ht="15" customHeight="1" x14ac:dyDescent="0.35">
      <c r="B4061" s="10" t="s">
        <v>17</v>
      </c>
      <c r="C4061" s="10" t="s">
        <v>806</v>
      </c>
      <c r="D4061" s="10" t="s">
        <v>294</v>
      </c>
      <c r="E4061" s="10" t="s">
        <v>295</v>
      </c>
      <c r="F4061" s="10"/>
      <c r="G4061" s="137">
        <v>15922169966</v>
      </c>
      <c r="H4061" s="10" t="s">
        <v>12314</v>
      </c>
      <c r="I4061" s="10" t="s">
        <v>11241</v>
      </c>
      <c r="J4061" s="10" t="s">
        <v>11390</v>
      </c>
      <c r="K4061" s="102" t="s">
        <v>11417</v>
      </c>
      <c r="L4061" s="98">
        <f>IFERROR(VLOOKUP($F4061&amp;$C4061,Sales!$J:$W,9,0),0)</f>
        <v>0</v>
      </c>
      <c r="M4061" s="98">
        <f>IFERROR(VLOOKUP($F4061&amp;$C4061,Sales!$J:$W,10,0),0)</f>
        <v>0</v>
      </c>
      <c r="N4061" s="98">
        <f>IFERROR(VLOOKUP($F4061&amp;$C4061,Sales!$J:$W,11,0),0)</f>
        <v>0</v>
      </c>
      <c r="O4061" s="98">
        <f>IFERROR(VLOOKUP($F4061&amp;$C4061,Sales!$J:$W,12,0),0)</f>
        <v>0</v>
      </c>
      <c r="P4061" s="98">
        <f>IFERROR(VLOOKUP($F4061&amp;$C4061,Sales!$J:$W,13,0),0)</f>
        <v>0</v>
      </c>
      <c r="Q4061" s="98">
        <f>IFERROR(VLOOKUP($F4061&amp;$C4061,Sales!$A:$H,7,0),0)</f>
        <v>0</v>
      </c>
      <c r="R4061" s="41" t="str">
        <f t="shared" si="127"/>
        <v>ERROR</v>
      </c>
      <c r="S4061" s="15"/>
      <c r="T4061" s="15"/>
      <c r="U4061" s="15"/>
      <c r="V4061" s="15"/>
      <c r="W4061" s="15"/>
      <c r="X4061" s="15"/>
      <c r="Y4061" s="41"/>
      <c r="Z4061" s="41"/>
      <c r="AA4061" s="41"/>
      <c r="AB4061" s="15"/>
      <c r="AC4061" s="15"/>
      <c r="AD4061" s="15"/>
      <c r="AE4061" s="15"/>
      <c r="AF4061" s="15"/>
      <c r="AG4061" s="15"/>
      <c r="AH4061" s="15"/>
      <c r="AI4061" s="15"/>
      <c r="AJ4061" s="15"/>
      <c r="AK4061" s="15"/>
      <c r="AL4061" s="15"/>
      <c r="AM4061" s="15"/>
      <c r="AN4061" s="15"/>
      <c r="AO4061" s="15"/>
      <c r="AP4061" s="15"/>
      <c r="AQ4061" s="15"/>
      <c r="AR4061" s="15"/>
      <c r="AS4061" s="15"/>
      <c r="AT4061" s="15"/>
      <c r="AU4061" s="15"/>
      <c r="AV4061" s="15"/>
      <c r="AW4061" s="15"/>
      <c r="AX4061" s="82"/>
      <c r="AY4061" s="82"/>
      <c r="AZ4061" s="10">
        <v>1</v>
      </c>
      <c r="BA4061" t="s">
        <v>22</v>
      </c>
      <c r="BB4061" t="s">
        <v>23</v>
      </c>
      <c r="BD4061" s="7" t="str">
        <f t="shared" si="126"/>
        <v>15922169966Shopee</v>
      </c>
    </row>
    <row r="4062" spans="2:56" ht="15" customHeight="1" x14ac:dyDescent="0.35">
      <c r="B4062" s="10" t="s">
        <v>17</v>
      </c>
      <c r="C4062" s="10" t="s">
        <v>806</v>
      </c>
      <c r="D4062" s="10" t="s">
        <v>549</v>
      </c>
      <c r="E4062" s="10" t="s">
        <v>194</v>
      </c>
      <c r="F4062" s="10" t="s">
        <v>587</v>
      </c>
      <c r="G4062" s="137">
        <v>2067255021</v>
      </c>
      <c r="H4062" s="10" t="s">
        <v>12647</v>
      </c>
      <c r="I4062" s="10" t="s">
        <v>588</v>
      </c>
      <c r="J4062" s="10" t="s">
        <v>3893</v>
      </c>
      <c r="K4062" s="102" t="s">
        <v>1354</v>
      </c>
      <c r="L4062" s="98">
        <f>IFERROR(VLOOKUP($F4062&amp;$C4062,Sales!$J:$W,9,0),0)</f>
        <v>0</v>
      </c>
      <c r="M4062" s="98">
        <f>IFERROR(VLOOKUP($F4062&amp;$C4062,Sales!$J:$W,10,0),0)</f>
        <v>0</v>
      </c>
      <c r="N4062" s="98">
        <f>IFERROR(VLOOKUP($F4062&amp;$C4062,Sales!$J:$W,11,0),0)</f>
        <v>0</v>
      </c>
      <c r="O4062" s="98">
        <f>IFERROR(VLOOKUP($F4062&amp;$C4062,Sales!$J:$W,12,0),0)</f>
        <v>0</v>
      </c>
      <c r="P4062" s="98">
        <f>IFERROR(VLOOKUP($F4062&amp;$C4062,Sales!$J:$W,13,0),0)</f>
        <v>0</v>
      </c>
      <c r="Q4062" s="98">
        <f>IFERROR(VLOOKUP($F4062&amp;$C4062,Sales!$A:$H,7,0),0)</f>
        <v>0</v>
      </c>
      <c r="R4062" s="41" t="str">
        <f t="shared" si="127"/>
        <v>ERROR</v>
      </c>
      <c r="S4062" s="15"/>
      <c r="T4062" s="15"/>
      <c r="U4062" s="15"/>
      <c r="V4062" s="15"/>
      <c r="W4062" s="15"/>
      <c r="X4062" s="15"/>
      <c r="Y4062" s="41"/>
      <c r="Z4062" s="41"/>
      <c r="AA4062" s="41"/>
      <c r="AB4062" s="15"/>
      <c r="AC4062" s="15"/>
      <c r="AD4062" s="15"/>
      <c r="AE4062" s="15"/>
      <c r="AF4062" s="15"/>
      <c r="AG4062" s="15"/>
      <c r="AH4062" s="15"/>
      <c r="AI4062" s="15"/>
      <c r="AJ4062" s="15"/>
      <c r="AK4062" s="15"/>
      <c r="AL4062" s="66"/>
      <c r="AM4062" s="66"/>
      <c r="AN4062" s="15"/>
      <c r="AO4062" s="15"/>
      <c r="AP4062" s="15"/>
      <c r="AQ4062" s="15"/>
      <c r="AR4062" s="15"/>
      <c r="AS4062" s="15"/>
      <c r="AT4062" s="15"/>
      <c r="AU4062" s="15"/>
      <c r="AV4062" s="15"/>
      <c r="AW4062" s="15"/>
      <c r="AX4062" s="15"/>
      <c r="AY4062" s="15"/>
      <c r="AZ4062" s="10">
        <v>1</v>
      </c>
      <c r="BA4062" t="s">
        <v>22</v>
      </c>
      <c r="BB4062" t="s">
        <v>88</v>
      </c>
      <c r="BD4062" s="7" t="str">
        <f t="shared" si="126"/>
        <v>2067255021Shopee</v>
      </c>
    </row>
    <row r="4063" spans="2:56" ht="15" customHeight="1" x14ac:dyDescent="0.35">
      <c r="B4063" s="10" t="s">
        <v>17</v>
      </c>
      <c r="C4063" s="10" t="s">
        <v>806</v>
      </c>
      <c r="D4063" s="10" t="s">
        <v>294</v>
      </c>
      <c r="E4063" s="10" t="s">
        <v>295</v>
      </c>
      <c r="F4063" s="10"/>
      <c r="G4063" s="137">
        <v>10178690675</v>
      </c>
      <c r="H4063" s="10" t="s">
        <v>12316</v>
      </c>
      <c r="I4063" s="10" t="s">
        <v>11246</v>
      </c>
      <c r="J4063" s="10" t="s">
        <v>11392</v>
      </c>
      <c r="K4063" s="102" t="s">
        <v>11419</v>
      </c>
      <c r="L4063" s="98">
        <f>IFERROR(VLOOKUP($F4063&amp;$C4063,Sales!$J:$W,9,0),0)</f>
        <v>0</v>
      </c>
      <c r="M4063" s="98">
        <f>IFERROR(VLOOKUP($F4063&amp;$C4063,Sales!$J:$W,10,0),0)</f>
        <v>0</v>
      </c>
      <c r="N4063" s="98">
        <f>IFERROR(VLOOKUP($F4063&amp;$C4063,Sales!$J:$W,11,0),0)</f>
        <v>0</v>
      </c>
      <c r="O4063" s="98">
        <f>IFERROR(VLOOKUP($F4063&amp;$C4063,Sales!$J:$W,12,0),0)</f>
        <v>0</v>
      </c>
      <c r="P4063" s="98">
        <f>IFERROR(VLOOKUP($F4063&amp;$C4063,Sales!$J:$W,13,0),0)</f>
        <v>0</v>
      </c>
      <c r="Q4063" s="98">
        <f>IFERROR(VLOOKUP($F4063&amp;$C4063,Sales!$A:$H,7,0),0)</f>
        <v>0</v>
      </c>
      <c r="R4063" s="41" t="str">
        <f t="shared" si="127"/>
        <v>ERROR</v>
      </c>
      <c r="S4063" s="15"/>
      <c r="T4063" s="15"/>
      <c r="U4063" s="15"/>
      <c r="V4063" s="15"/>
      <c r="W4063" s="15"/>
      <c r="X4063" s="15"/>
      <c r="Y4063" s="41"/>
      <c r="Z4063" s="41"/>
      <c r="AA4063" s="41"/>
      <c r="AB4063" s="15"/>
      <c r="AC4063" s="15"/>
      <c r="AD4063" s="15"/>
      <c r="AE4063" s="15"/>
      <c r="AF4063" s="15"/>
      <c r="AG4063" s="15"/>
      <c r="AH4063" s="15"/>
      <c r="AI4063" s="15"/>
      <c r="AJ4063" s="15"/>
      <c r="AK4063" s="15"/>
      <c r="AL4063" s="15"/>
      <c r="AM4063" s="15"/>
      <c r="AN4063" s="15"/>
      <c r="AO4063" s="15"/>
      <c r="AP4063" s="15"/>
      <c r="AQ4063" s="15"/>
      <c r="AR4063" s="15"/>
      <c r="AS4063" s="15"/>
      <c r="AT4063" s="15"/>
      <c r="AU4063" s="15"/>
      <c r="AV4063" s="15"/>
      <c r="AW4063" s="15"/>
      <c r="AX4063" s="82"/>
      <c r="AY4063" s="82"/>
      <c r="AZ4063" s="10">
        <v>1</v>
      </c>
      <c r="BA4063" t="s">
        <v>22</v>
      </c>
      <c r="BB4063" t="s">
        <v>23</v>
      </c>
      <c r="BD4063" s="7" t="str">
        <f t="shared" si="126"/>
        <v>10178690675Shopee</v>
      </c>
    </row>
    <row r="4064" spans="2:56" ht="15" customHeight="1" x14ac:dyDescent="0.35">
      <c r="B4064" s="10" t="s">
        <v>17</v>
      </c>
      <c r="C4064" s="10" t="s">
        <v>806</v>
      </c>
      <c r="D4064" s="10" t="s">
        <v>294</v>
      </c>
      <c r="E4064" s="10" t="s">
        <v>295</v>
      </c>
      <c r="F4064" s="10"/>
      <c r="G4064" s="137">
        <v>15722250848</v>
      </c>
      <c r="H4064" s="10" t="s">
        <v>12317</v>
      </c>
      <c r="I4064" s="10" t="s">
        <v>11250</v>
      </c>
      <c r="J4064" s="10" t="s">
        <v>11393</v>
      </c>
      <c r="K4064" s="102" t="s">
        <v>11420</v>
      </c>
      <c r="L4064" s="98">
        <f>IFERROR(VLOOKUP($F4064&amp;$C4064,Sales!$J:$W,9,0),0)</f>
        <v>0</v>
      </c>
      <c r="M4064" s="98">
        <f>IFERROR(VLOOKUP($F4064&amp;$C4064,Sales!$J:$W,10,0),0)</f>
        <v>0</v>
      </c>
      <c r="N4064" s="98">
        <f>IFERROR(VLOOKUP($F4064&amp;$C4064,Sales!$J:$W,11,0),0)</f>
        <v>0</v>
      </c>
      <c r="O4064" s="98">
        <f>IFERROR(VLOOKUP($F4064&amp;$C4064,Sales!$J:$W,12,0),0)</f>
        <v>0</v>
      </c>
      <c r="P4064" s="98">
        <f>IFERROR(VLOOKUP($F4064&amp;$C4064,Sales!$J:$W,13,0),0)</f>
        <v>0</v>
      </c>
      <c r="Q4064" s="98">
        <f>IFERROR(VLOOKUP($F4064&amp;$C4064,Sales!$A:$H,7,0),0)</f>
        <v>0</v>
      </c>
      <c r="R4064" s="41" t="str">
        <f t="shared" si="127"/>
        <v>ERROR</v>
      </c>
      <c r="S4064" s="15"/>
      <c r="T4064" s="15"/>
      <c r="U4064" s="15"/>
      <c r="V4064" s="15"/>
      <c r="W4064" s="15"/>
      <c r="X4064" s="15"/>
      <c r="Y4064" s="41"/>
      <c r="Z4064" s="41"/>
      <c r="AA4064" s="41"/>
      <c r="AB4064" s="15"/>
      <c r="AC4064" s="15"/>
      <c r="AD4064" s="15"/>
      <c r="AE4064" s="15"/>
      <c r="AF4064" s="15"/>
      <c r="AG4064" s="15"/>
      <c r="AH4064" s="15"/>
      <c r="AI4064" s="15"/>
      <c r="AJ4064" s="15"/>
      <c r="AK4064" s="15"/>
      <c r="AL4064" s="15"/>
      <c r="AM4064" s="15"/>
      <c r="AN4064" s="15"/>
      <c r="AO4064" s="15"/>
      <c r="AP4064" s="15"/>
      <c r="AQ4064" s="15"/>
      <c r="AR4064" s="15"/>
      <c r="AS4064" s="15"/>
      <c r="AT4064" s="15"/>
      <c r="AU4064" s="15"/>
      <c r="AV4064" s="15"/>
      <c r="AW4064" s="15"/>
      <c r="AX4064" s="82"/>
      <c r="AY4064" s="82"/>
      <c r="AZ4064" s="10">
        <v>1</v>
      </c>
      <c r="BA4064" t="s">
        <v>22</v>
      </c>
      <c r="BB4064" t="s">
        <v>23</v>
      </c>
      <c r="BD4064" s="7" t="str">
        <f t="shared" si="126"/>
        <v>15722250848Shopee</v>
      </c>
    </row>
    <row r="4065" spans="2:56" ht="15" customHeight="1" x14ac:dyDescent="0.35">
      <c r="B4065" s="10" t="s">
        <v>17</v>
      </c>
      <c r="C4065" s="10" t="s">
        <v>806</v>
      </c>
      <c r="D4065" s="10" t="s">
        <v>549</v>
      </c>
      <c r="E4065" s="10" t="s">
        <v>194</v>
      </c>
      <c r="F4065" s="10" t="s">
        <v>1356</v>
      </c>
      <c r="G4065" s="137">
        <v>223041246</v>
      </c>
      <c r="H4065" s="10">
        <v>223041246</v>
      </c>
      <c r="I4065" s="10" t="s">
        <v>1357</v>
      </c>
      <c r="J4065" s="10" t="s">
        <v>3896</v>
      </c>
      <c r="K4065" s="102" t="s">
        <v>1358</v>
      </c>
      <c r="L4065" s="98">
        <f>IFERROR(VLOOKUP($F4065&amp;$C4065,Sales!$J:$W,9,0),0)</f>
        <v>0</v>
      </c>
      <c r="M4065" s="98">
        <f>IFERROR(VLOOKUP($F4065&amp;$C4065,Sales!$J:$W,10,0),0)</f>
        <v>0</v>
      </c>
      <c r="N4065" s="98">
        <f>IFERROR(VLOOKUP($F4065&amp;$C4065,Sales!$J:$W,11,0),0)</f>
        <v>0</v>
      </c>
      <c r="O4065" s="98">
        <f>IFERROR(VLOOKUP($F4065&amp;$C4065,Sales!$J:$W,12,0),0)</f>
        <v>0</v>
      </c>
      <c r="P4065" s="98">
        <f>IFERROR(VLOOKUP($F4065&amp;$C4065,Sales!$J:$W,13,0),0)</f>
        <v>0</v>
      </c>
      <c r="Q4065" s="98">
        <f>IFERROR(VLOOKUP($F4065&amp;$C4065,Sales!$A:$H,7,0),0)</f>
        <v>0</v>
      </c>
      <c r="R4065" s="41" t="str">
        <f t="shared" si="127"/>
        <v>ERROR</v>
      </c>
      <c r="S4065" s="15"/>
      <c r="T4065" s="15"/>
      <c r="U4065" s="15"/>
      <c r="V4065" s="15"/>
      <c r="W4065" s="15"/>
      <c r="X4065" s="15"/>
      <c r="Y4065" s="41"/>
      <c r="Z4065" s="41"/>
      <c r="AA4065" s="41"/>
      <c r="AB4065" s="15"/>
      <c r="AC4065" s="15"/>
      <c r="AD4065" s="15"/>
      <c r="AE4065" s="15"/>
      <c r="AF4065" s="15"/>
      <c r="AG4065" s="15"/>
      <c r="AH4065" s="15"/>
      <c r="AI4065" s="15"/>
      <c r="AJ4065" s="15"/>
      <c r="AK4065" s="15"/>
      <c r="AL4065" s="66"/>
      <c r="AM4065" s="66"/>
      <c r="AN4065" s="15"/>
      <c r="AO4065" s="15"/>
      <c r="AP4065" s="15"/>
      <c r="AQ4065" s="15"/>
      <c r="AR4065" s="15"/>
      <c r="AS4065" s="15"/>
      <c r="AT4065" s="15"/>
      <c r="AU4065" s="15"/>
      <c r="AV4065" s="15"/>
      <c r="AW4065" s="15"/>
      <c r="AX4065" s="15"/>
      <c r="AY4065" s="15"/>
      <c r="AZ4065" s="10">
        <v>1</v>
      </c>
      <c r="BA4065" t="s">
        <v>22</v>
      </c>
      <c r="BB4065" t="s">
        <v>88</v>
      </c>
      <c r="BD4065" s="7" t="str">
        <f t="shared" si="126"/>
        <v>223041246Shopee</v>
      </c>
    </row>
    <row r="4066" spans="2:56" ht="15" customHeight="1" x14ac:dyDescent="0.35">
      <c r="B4066" s="10" t="s">
        <v>17</v>
      </c>
      <c r="C4066" s="10" t="s">
        <v>806</v>
      </c>
      <c r="D4066" s="10" t="s">
        <v>549</v>
      </c>
      <c r="E4066" s="10" t="s">
        <v>194</v>
      </c>
      <c r="F4066" s="10" t="s">
        <v>1359</v>
      </c>
      <c r="G4066" s="137">
        <v>450574081</v>
      </c>
      <c r="H4066" s="10">
        <v>450574081</v>
      </c>
      <c r="I4066" s="10" t="s">
        <v>1360</v>
      </c>
      <c r="J4066" s="10" t="s">
        <v>3897</v>
      </c>
      <c r="K4066" s="102" t="s">
        <v>1361</v>
      </c>
      <c r="L4066" s="98">
        <f>IFERROR(VLOOKUP($F4066&amp;$C4066,Sales!$J:$W,9,0),0)</f>
        <v>0</v>
      </c>
      <c r="M4066" s="98">
        <f>IFERROR(VLOOKUP($F4066&amp;$C4066,Sales!$J:$W,10,0),0)</f>
        <v>0</v>
      </c>
      <c r="N4066" s="98">
        <f>IFERROR(VLOOKUP($F4066&amp;$C4066,Sales!$J:$W,11,0),0)</f>
        <v>0</v>
      </c>
      <c r="O4066" s="98">
        <f>IFERROR(VLOOKUP($F4066&amp;$C4066,Sales!$J:$W,12,0),0)</f>
        <v>0</v>
      </c>
      <c r="P4066" s="98">
        <f>IFERROR(VLOOKUP($F4066&amp;$C4066,Sales!$J:$W,13,0),0)</f>
        <v>0</v>
      </c>
      <c r="Q4066" s="98">
        <f>IFERROR(VLOOKUP($F4066&amp;$C4066,Sales!$A:$H,7,0),0)</f>
        <v>0</v>
      </c>
      <c r="R4066" s="41" t="str">
        <f t="shared" si="127"/>
        <v>ERROR</v>
      </c>
      <c r="S4066" s="15"/>
      <c r="T4066" s="15"/>
      <c r="U4066" s="15"/>
      <c r="V4066" s="15"/>
      <c r="W4066" s="15"/>
      <c r="X4066" s="15"/>
      <c r="Y4066" s="41"/>
      <c r="Z4066" s="41"/>
      <c r="AA4066" s="41"/>
      <c r="AB4066" s="15"/>
      <c r="AC4066" s="15"/>
      <c r="AD4066" s="15"/>
      <c r="AE4066" s="15"/>
      <c r="AF4066" s="15"/>
      <c r="AG4066" s="15"/>
      <c r="AH4066" s="15"/>
      <c r="AI4066" s="15"/>
      <c r="AJ4066" s="15"/>
      <c r="AK4066" s="15"/>
      <c r="AL4066" s="66"/>
      <c r="AM4066" s="66"/>
      <c r="AN4066" s="15"/>
      <c r="AO4066" s="15"/>
      <c r="AP4066" s="15"/>
      <c r="AQ4066" s="15"/>
      <c r="AR4066" s="15"/>
      <c r="AS4066" s="15"/>
      <c r="AT4066" s="15"/>
      <c r="AU4066" s="15"/>
      <c r="AV4066" s="15"/>
      <c r="AW4066" s="15"/>
      <c r="AX4066" s="15"/>
      <c r="AY4066" s="15"/>
      <c r="AZ4066" s="10">
        <v>1</v>
      </c>
      <c r="BA4066" t="s">
        <v>22</v>
      </c>
      <c r="BB4066" t="s">
        <v>88</v>
      </c>
      <c r="BD4066" s="7" t="str">
        <f t="shared" si="126"/>
        <v>450574081Shopee</v>
      </c>
    </row>
    <row r="4067" spans="2:56" ht="15" customHeight="1" x14ac:dyDescent="0.35">
      <c r="B4067" s="10" t="s">
        <v>17</v>
      </c>
      <c r="C4067" s="10" t="s">
        <v>806</v>
      </c>
      <c r="D4067" s="10" t="s">
        <v>294</v>
      </c>
      <c r="E4067" s="10" t="s">
        <v>295</v>
      </c>
      <c r="F4067" s="10"/>
      <c r="G4067" s="137">
        <v>13862284112</v>
      </c>
      <c r="H4067" s="10" t="s">
        <v>12319</v>
      </c>
      <c r="I4067" s="10" t="s">
        <v>11242</v>
      </c>
      <c r="J4067" s="10" t="s">
        <v>11395</v>
      </c>
      <c r="K4067" s="102" t="s">
        <v>11422</v>
      </c>
      <c r="L4067" s="98">
        <f>IFERROR(VLOOKUP($F4067&amp;$C4067,Sales!$J:$W,9,0),0)</f>
        <v>0</v>
      </c>
      <c r="M4067" s="98">
        <f>IFERROR(VLOOKUP($F4067&amp;$C4067,Sales!$J:$W,10,0),0)</f>
        <v>0</v>
      </c>
      <c r="N4067" s="98">
        <f>IFERROR(VLOOKUP($F4067&amp;$C4067,Sales!$J:$W,11,0),0)</f>
        <v>0</v>
      </c>
      <c r="O4067" s="98">
        <f>IFERROR(VLOOKUP($F4067&amp;$C4067,Sales!$J:$W,12,0),0)</f>
        <v>0</v>
      </c>
      <c r="P4067" s="98">
        <f>IFERROR(VLOOKUP($F4067&amp;$C4067,Sales!$J:$W,13,0),0)</f>
        <v>0</v>
      </c>
      <c r="Q4067" s="98">
        <f>IFERROR(VLOOKUP($F4067&amp;$C4067,Sales!$A:$H,7,0),0)</f>
        <v>0</v>
      </c>
      <c r="R4067" s="41" t="str">
        <f t="shared" si="127"/>
        <v>ERROR</v>
      </c>
      <c r="S4067" s="15"/>
      <c r="T4067" s="15"/>
      <c r="U4067" s="15"/>
      <c r="V4067" s="15"/>
      <c r="W4067" s="15"/>
      <c r="X4067" s="15"/>
      <c r="Y4067" s="41"/>
      <c r="Z4067" s="41"/>
      <c r="AA4067" s="41"/>
      <c r="AB4067" s="15"/>
      <c r="AC4067" s="15"/>
      <c r="AD4067" s="15"/>
      <c r="AE4067" s="15"/>
      <c r="AF4067" s="15"/>
      <c r="AG4067" s="15"/>
      <c r="AH4067" s="15"/>
      <c r="AI4067" s="15"/>
      <c r="AJ4067" s="15"/>
      <c r="AK4067" s="15"/>
      <c r="AL4067" s="15"/>
      <c r="AM4067" s="15"/>
      <c r="AN4067" s="15"/>
      <c r="AO4067" s="15"/>
      <c r="AP4067" s="15"/>
      <c r="AQ4067" s="15"/>
      <c r="AR4067" s="15"/>
      <c r="AS4067" s="15"/>
      <c r="AT4067" s="15"/>
      <c r="AU4067" s="15"/>
      <c r="AV4067" s="15"/>
      <c r="AW4067" s="15"/>
      <c r="AX4067" s="82"/>
      <c r="AY4067" s="82"/>
      <c r="AZ4067" s="10">
        <v>1</v>
      </c>
      <c r="BA4067" t="s">
        <v>22</v>
      </c>
      <c r="BB4067" t="s">
        <v>23</v>
      </c>
      <c r="BD4067" s="7" t="str">
        <f t="shared" si="126"/>
        <v>13862284112Shopee</v>
      </c>
    </row>
    <row r="4068" spans="2:56" ht="15" customHeight="1" x14ac:dyDescent="0.35">
      <c r="B4068" s="10" t="s">
        <v>17</v>
      </c>
      <c r="C4068" s="10" t="s">
        <v>806</v>
      </c>
      <c r="D4068" s="10" t="s">
        <v>294</v>
      </c>
      <c r="E4068" s="10" t="s">
        <v>295</v>
      </c>
      <c r="F4068" s="10" t="s">
        <v>11575</v>
      </c>
      <c r="G4068" s="137">
        <v>16701464756</v>
      </c>
      <c r="H4068" s="10" t="s">
        <v>12321</v>
      </c>
      <c r="I4068" s="10">
        <v>4987176080561</v>
      </c>
      <c r="J4068" s="10" t="s">
        <v>11648</v>
      </c>
      <c r="K4068" s="102" t="s">
        <v>11584</v>
      </c>
      <c r="L4068" s="98">
        <f>IFERROR(VLOOKUP($F4068&amp;$C4068,Sales!$J:$W,9,0),0)</f>
        <v>0</v>
      </c>
      <c r="M4068" s="98">
        <f>IFERROR(VLOOKUP($F4068&amp;$C4068,Sales!$J:$W,10,0),0)</f>
        <v>0</v>
      </c>
      <c r="N4068" s="98">
        <f>IFERROR(VLOOKUP($F4068&amp;$C4068,Sales!$J:$W,11,0),0)</f>
        <v>0</v>
      </c>
      <c r="O4068" s="98">
        <f>IFERROR(VLOOKUP($F4068&amp;$C4068,Sales!$J:$W,12,0),0)</f>
        <v>0</v>
      </c>
      <c r="P4068" s="98">
        <f>IFERROR(VLOOKUP($F4068&amp;$C4068,Sales!$J:$W,13,0),0)</f>
        <v>0</v>
      </c>
      <c r="Q4068" s="98">
        <f>IFERROR(VLOOKUP($F4068&amp;$C4068,Sales!$A:$H,7,0),0)</f>
        <v>0</v>
      </c>
      <c r="R4068" s="41" t="str">
        <f t="shared" si="127"/>
        <v>ERROR</v>
      </c>
      <c r="S4068" s="15"/>
      <c r="T4068" s="15"/>
      <c r="U4068" s="15"/>
      <c r="V4068" s="15"/>
      <c r="W4068" s="15"/>
      <c r="X4068" s="15"/>
      <c r="Y4068" s="41"/>
      <c r="Z4068" s="41"/>
      <c r="AA4068" s="41"/>
      <c r="AB4068" s="15"/>
      <c r="AC4068" s="15"/>
      <c r="AD4068" s="15"/>
      <c r="AE4068" s="15"/>
      <c r="AF4068" s="15"/>
      <c r="AG4068" s="15"/>
      <c r="AH4068" s="15"/>
      <c r="AI4068" s="15"/>
      <c r="AJ4068" s="15"/>
      <c r="AK4068" s="15"/>
      <c r="AL4068" s="15"/>
      <c r="AM4068" s="15"/>
      <c r="AN4068" s="15"/>
      <c r="AO4068" s="15"/>
      <c r="AP4068" s="15"/>
      <c r="AQ4068" s="15"/>
      <c r="AR4068" s="15"/>
      <c r="AS4068" s="15"/>
      <c r="AT4068" s="15"/>
      <c r="AU4068" s="15"/>
      <c r="AV4068" s="15"/>
      <c r="AW4068" s="15"/>
      <c r="AX4068" s="82"/>
      <c r="AY4068" s="82"/>
      <c r="AZ4068" s="10">
        <v>1</v>
      </c>
      <c r="BA4068" t="s">
        <v>22</v>
      </c>
      <c r="BB4068" t="s">
        <v>23</v>
      </c>
      <c r="BD4068" s="7" t="str">
        <f t="shared" si="126"/>
        <v>16701464756Shopee</v>
      </c>
    </row>
    <row r="4069" spans="2:56" ht="15" customHeight="1" x14ac:dyDescent="0.35">
      <c r="B4069" s="10" t="s">
        <v>17</v>
      </c>
      <c r="C4069" s="10" t="s">
        <v>806</v>
      </c>
      <c r="D4069" s="10" t="s">
        <v>549</v>
      </c>
      <c r="E4069" s="10" t="s">
        <v>194</v>
      </c>
      <c r="F4069" s="10" t="s">
        <v>1365</v>
      </c>
      <c r="G4069" s="137">
        <v>515045261</v>
      </c>
      <c r="H4069" s="10">
        <v>515045261</v>
      </c>
      <c r="I4069" s="10" t="s">
        <v>1366</v>
      </c>
      <c r="J4069" s="10" t="s">
        <v>3901</v>
      </c>
      <c r="K4069" s="102" t="s">
        <v>1367</v>
      </c>
      <c r="L4069" s="98">
        <f>IFERROR(VLOOKUP($F4069&amp;$C4069,Sales!$J:$W,9,0),0)</f>
        <v>0</v>
      </c>
      <c r="M4069" s="98">
        <f>IFERROR(VLOOKUP($F4069&amp;$C4069,Sales!$J:$W,10,0),0)</f>
        <v>0</v>
      </c>
      <c r="N4069" s="98">
        <f>IFERROR(VLOOKUP($F4069&amp;$C4069,Sales!$J:$W,11,0),0)</f>
        <v>0</v>
      </c>
      <c r="O4069" s="98">
        <f>IFERROR(VLOOKUP($F4069&amp;$C4069,Sales!$J:$W,12,0),0)</f>
        <v>0</v>
      </c>
      <c r="P4069" s="98">
        <f>IFERROR(VLOOKUP($F4069&amp;$C4069,Sales!$J:$W,13,0),0)</f>
        <v>0</v>
      </c>
      <c r="Q4069" s="98">
        <f>IFERROR(VLOOKUP($F4069&amp;$C4069,Sales!$A:$H,7,0),0)</f>
        <v>0</v>
      </c>
      <c r="R4069" s="41" t="str">
        <f t="shared" si="127"/>
        <v>ERROR</v>
      </c>
      <c r="S4069" s="15"/>
      <c r="T4069" s="15"/>
      <c r="U4069" s="15"/>
      <c r="V4069" s="15"/>
      <c r="W4069" s="15"/>
      <c r="X4069" s="15"/>
      <c r="Y4069" s="41"/>
      <c r="Z4069" s="41"/>
      <c r="AA4069" s="41"/>
      <c r="AB4069" s="15"/>
      <c r="AC4069" s="15"/>
      <c r="AD4069" s="15"/>
      <c r="AE4069" s="15"/>
      <c r="AF4069" s="15"/>
      <c r="AG4069" s="15"/>
      <c r="AH4069" s="15"/>
      <c r="AI4069" s="15"/>
      <c r="AJ4069" s="15"/>
      <c r="AK4069" s="15"/>
      <c r="AL4069" s="66"/>
      <c r="AM4069" s="66"/>
      <c r="AN4069" s="15"/>
      <c r="AO4069" s="15"/>
      <c r="AP4069" s="15"/>
      <c r="AQ4069" s="15"/>
      <c r="AR4069" s="15"/>
      <c r="AS4069" s="15"/>
      <c r="AT4069" s="15"/>
      <c r="AU4069" s="15"/>
      <c r="AV4069" s="15"/>
      <c r="AW4069" s="15"/>
      <c r="AX4069" s="15"/>
      <c r="AY4069" s="15"/>
      <c r="AZ4069" s="10">
        <v>1</v>
      </c>
      <c r="BA4069" t="s">
        <v>22</v>
      </c>
      <c r="BB4069" t="s">
        <v>88</v>
      </c>
      <c r="BD4069" s="7" t="str">
        <f t="shared" si="126"/>
        <v>515045261Shopee</v>
      </c>
    </row>
    <row r="4070" spans="2:56" ht="15" customHeight="1" x14ac:dyDescent="0.35">
      <c r="B4070" s="10" t="s">
        <v>17</v>
      </c>
      <c r="C4070" s="10" t="s">
        <v>806</v>
      </c>
      <c r="D4070" s="10" t="s">
        <v>549</v>
      </c>
      <c r="E4070" s="10" t="s">
        <v>194</v>
      </c>
      <c r="F4070" s="10" t="s">
        <v>1368</v>
      </c>
      <c r="G4070" s="137">
        <v>7604734757</v>
      </c>
      <c r="H4070" s="10">
        <v>7604734757</v>
      </c>
      <c r="I4070" s="10" t="s">
        <v>1369</v>
      </c>
      <c r="J4070" s="10" t="s">
        <v>3902</v>
      </c>
      <c r="K4070" s="102" t="s">
        <v>1370</v>
      </c>
      <c r="L4070" s="98">
        <f>IFERROR(VLOOKUP($F4070&amp;$C4070,Sales!$J:$W,9,0),0)</f>
        <v>0</v>
      </c>
      <c r="M4070" s="98">
        <f>IFERROR(VLOOKUP($F4070&amp;$C4070,Sales!$J:$W,10,0),0)</f>
        <v>0</v>
      </c>
      <c r="N4070" s="98">
        <f>IFERROR(VLOOKUP($F4070&amp;$C4070,Sales!$J:$W,11,0),0)</f>
        <v>0</v>
      </c>
      <c r="O4070" s="98">
        <f>IFERROR(VLOOKUP($F4070&amp;$C4070,Sales!$J:$W,12,0),0)</f>
        <v>0</v>
      </c>
      <c r="P4070" s="98">
        <f>IFERROR(VLOOKUP($F4070&amp;$C4070,Sales!$J:$W,13,0),0)</f>
        <v>0</v>
      </c>
      <c r="Q4070" s="98">
        <f>IFERROR(VLOOKUP($F4070&amp;$C4070,Sales!$A:$H,7,0),0)</f>
        <v>0</v>
      </c>
      <c r="R4070" s="41" t="str">
        <f t="shared" si="127"/>
        <v>ERROR</v>
      </c>
      <c r="S4070" s="15"/>
      <c r="T4070" s="15"/>
      <c r="U4070" s="15"/>
      <c r="V4070" s="15"/>
      <c r="W4070" s="15"/>
      <c r="X4070" s="15"/>
      <c r="Y4070" s="41"/>
      <c r="Z4070" s="41"/>
      <c r="AA4070" s="41"/>
      <c r="AB4070" s="15"/>
      <c r="AC4070" s="15"/>
      <c r="AD4070" s="15"/>
      <c r="AE4070" s="15"/>
      <c r="AF4070" s="15"/>
      <c r="AG4070" s="15"/>
      <c r="AH4070" s="15"/>
      <c r="AI4070" s="15"/>
      <c r="AJ4070" s="15"/>
      <c r="AK4070" s="15"/>
      <c r="AL4070" s="66"/>
      <c r="AM4070" s="66"/>
      <c r="AN4070" s="15"/>
      <c r="AO4070" s="15"/>
      <c r="AP4070" s="15"/>
      <c r="AQ4070" s="15"/>
      <c r="AR4070" s="15"/>
      <c r="AS4070" s="15"/>
      <c r="AT4070" s="15"/>
      <c r="AU4070" s="15"/>
      <c r="AV4070" s="15"/>
      <c r="AW4070" s="15"/>
      <c r="AX4070" s="15"/>
      <c r="AY4070" s="15"/>
      <c r="AZ4070" s="10">
        <v>1</v>
      </c>
      <c r="BA4070" t="s">
        <v>22</v>
      </c>
      <c r="BB4070" t="s">
        <v>88</v>
      </c>
      <c r="BD4070" s="7" t="str">
        <f t="shared" si="126"/>
        <v>7604734757Shopee</v>
      </c>
    </row>
    <row r="4071" spans="2:56" ht="15" customHeight="1" x14ac:dyDescent="0.35">
      <c r="B4071" s="10" t="s">
        <v>17</v>
      </c>
      <c r="C4071" s="10" t="s">
        <v>806</v>
      </c>
      <c r="D4071" s="10" t="s">
        <v>294</v>
      </c>
      <c r="E4071" s="10" t="s">
        <v>295</v>
      </c>
      <c r="F4071" s="10"/>
      <c r="G4071" s="137">
        <v>12877291937</v>
      </c>
      <c r="H4071" s="10" t="s">
        <v>12322</v>
      </c>
      <c r="I4071" s="10" t="s">
        <v>11651</v>
      </c>
      <c r="J4071" s="10" t="s">
        <v>11652</v>
      </c>
      <c r="K4071" s="105" t="s">
        <v>11653</v>
      </c>
      <c r="L4071" s="98">
        <f>IFERROR(VLOOKUP($F4071&amp;$C4071,Sales!$J:$W,9,0),0)</f>
        <v>0</v>
      </c>
      <c r="M4071" s="98">
        <f>IFERROR(VLOOKUP($F4071&amp;$C4071,Sales!$J:$W,10,0),0)</f>
        <v>0</v>
      </c>
      <c r="N4071" s="98">
        <f>IFERROR(VLOOKUP($F4071&amp;$C4071,Sales!$J:$W,11,0),0)</f>
        <v>0</v>
      </c>
      <c r="O4071" s="98">
        <f>IFERROR(VLOOKUP($F4071&amp;$C4071,Sales!$J:$W,12,0),0)</f>
        <v>0</v>
      </c>
      <c r="P4071" s="98">
        <f>IFERROR(VLOOKUP($F4071&amp;$C4071,Sales!$J:$W,13,0),0)</f>
        <v>0</v>
      </c>
      <c r="Q4071" s="98">
        <f>IFERROR(VLOOKUP($F4071&amp;$C4071,Sales!$A:$H,7,0),0)</f>
        <v>0</v>
      </c>
      <c r="R4071" s="41" t="str">
        <f t="shared" si="127"/>
        <v>ERROR</v>
      </c>
      <c r="S4071" s="15"/>
      <c r="T4071" s="15"/>
      <c r="U4071" s="15"/>
      <c r="V4071" s="15"/>
      <c r="W4071" s="15"/>
      <c r="X4071" s="15"/>
      <c r="Y4071" s="41"/>
      <c r="Z4071" s="41"/>
      <c r="AA4071" s="41"/>
      <c r="AB4071" s="15"/>
      <c r="AC4071" s="15"/>
      <c r="AD4071" s="15"/>
      <c r="AE4071" s="15"/>
      <c r="AF4071" s="15"/>
      <c r="AG4071" s="15"/>
      <c r="AH4071" s="15"/>
      <c r="AI4071" s="15"/>
      <c r="AJ4071" s="15"/>
      <c r="AK4071" s="15"/>
      <c r="AL4071" s="15"/>
      <c r="AM4071" s="15"/>
      <c r="AN4071" s="15"/>
      <c r="AO4071" s="15"/>
      <c r="AP4071" s="15"/>
      <c r="AQ4071" s="15"/>
      <c r="AR4071" s="15"/>
      <c r="AS4071" s="15"/>
      <c r="AT4071" s="15"/>
      <c r="AU4071" s="15"/>
      <c r="AV4071" s="15"/>
      <c r="AW4071" s="15"/>
      <c r="AX4071" s="82"/>
      <c r="AY4071" s="82"/>
      <c r="AZ4071" s="10">
        <v>1</v>
      </c>
      <c r="BA4071" t="s">
        <v>22</v>
      </c>
      <c r="BB4071" t="s">
        <v>23</v>
      </c>
      <c r="BD4071" s="7" t="str">
        <f t="shared" si="126"/>
        <v>12877291937Shopee</v>
      </c>
    </row>
    <row r="4072" spans="2:56" ht="15" customHeight="1" x14ac:dyDescent="0.35">
      <c r="B4072" s="10" t="s">
        <v>17</v>
      </c>
      <c r="C4072" s="10" t="s">
        <v>806</v>
      </c>
      <c r="D4072" s="10" t="s">
        <v>549</v>
      </c>
      <c r="E4072" s="10" t="s">
        <v>194</v>
      </c>
      <c r="F4072" s="10">
        <v>0</v>
      </c>
      <c r="G4072" s="137">
        <v>7130498194</v>
      </c>
      <c r="H4072" s="10" t="s">
        <v>12648</v>
      </c>
      <c r="I4072" s="10">
        <v>0</v>
      </c>
      <c r="J4072" s="10" t="s">
        <v>1372</v>
      </c>
      <c r="K4072" s="102" t="s">
        <v>1373</v>
      </c>
      <c r="L4072" s="98">
        <f>IFERROR(VLOOKUP($F4072&amp;$C4072,Sales!$J:$W,9,0),0)</f>
        <v>0</v>
      </c>
      <c r="M4072" s="98">
        <f>IFERROR(VLOOKUP($F4072&amp;$C4072,Sales!$J:$W,10,0),0)</f>
        <v>0</v>
      </c>
      <c r="N4072" s="98">
        <f>IFERROR(VLOOKUP($F4072&amp;$C4072,Sales!$J:$W,11,0),0)</f>
        <v>0</v>
      </c>
      <c r="O4072" s="98">
        <f>IFERROR(VLOOKUP($F4072&amp;$C4072,Sales!$J:$W,12,0),0)</f>
        <v>0</v>
      </c>
      <c r="P4072" s="98">
        <f>IFERROR(VLOOKUP($F4072&amp;$C4072,Sales!$J:$W,13,0),0)</f>
        <v>0</v>
      </c>
      <c r="Q4072" s="98">
        <f>IFERROR(VLOOKUP($F4072&amp;$C4072,Sales!$A:$H,7,0),0)</f>
        <v>0</v>
      </c>
      <c r="R4072" s="41" t="str">
        <f t="shared" si="127"/>
        <v>ERROR</v>
      </c>
      <c r="S4072" s="15"/>
      <c r="T4072" s="15"/>
      <c r="U4072" s="15"/>
      <c r="V4072" s="15"/>
      <c r="W4072" s="15"/>
      <c r="X4072" s="15"/>
      <c r="Y4072" s="41"/>
      <c r="Z4072" s="41"/>
      <c r="AA4072" s="41"/>
      <c r="AB4072" s="15"/>
      <c r="AC4072" s="15"/>
      <c r="AD4072" s="15"/>
      <c r="AE4072" s="15"/>
      <c r="AF4072" s="15"/>
      <c r="AG4072" s="15"/>
      <c r="AH4072" s="15"/>
      <c r="AI4072" s="15"/>
      <c r="AJ4072" s="15"/>
      <c r="AK4072" s="15"/>
      <c r="AL4072" s="66"/>
      <c r="AM4072" s="66"/>
      <c r="AN4072" s="15"/>
      <c r="AO4072" s="15"/>
      <c r="AP4072" s="15"/>
      <c r="AQ4072" s="15"/>
      <c r="AR4072" s="15"/>
      <c r="AS4072" s="15"/>
      <c r="AT4072" s="15"/>
      <c r="AU4072" s="15"/>
      <c r="AV4072" s="15"/>
      <c r="AW4072" s="15"/>
      <c r="AX4072" s="15"/>
      <c r="AY4072" s="15"/>
      <c r="AZ4072" s="10">
        <v>1</v>
      </c>
      <c r="BA4072" t="s">
        <v>22</v>
      </c>
      <c r="BB4072" t="s">
        <v>88</v>
      </c>
      <c r="BD4072" s="7" t="str">
        <f t="shared" si="126"/>
        <v>7130498194Shopee</v>
      </c>
    </row>
    <row r="4073" spans="2:56" ht="15" customHeight="1" x14ac:dyDescent="0.35">
      <c r="B4073" s="10" t="s">
        <v>17</v>
      </c>
      <c r="C4073" s="10" t="s">
        <v>806</v>
      </c>
      <c r="D4073" s="10" t="s">
        <v>549</v>
      </c>
      <c r="E4073" s="10" t="s">
        <v>194</v>
      </c>
      <c r="F4073" s="10">
        <v>0</v>
      </c>
      <c r="G4073" s="137">
        <v>4233616236</v>
      </c>
      <c r="H4073" s="10">
        <v>4233616236</v>
      </c>
      <c r="I4073" s="10">
        <v>0</v>
      </c>
      <c r="J4073" s="10" t="s">
        <v>1374</v>
      </c>
      <c r="K4073" s="102" t="s">
        <v>1375</v>
      </c>
      <c r="L4073" s="98">
        <f>IFERROR(VLOOKUP($F4073&amp;$C4073,Sales!$J:$W,9,0),0)</f>
        <v>0</v>
      </c>
      <c r="M4073" s="98">
        <f>IFERROR(VLOOKUP($F4073&amp;$C4073,Sales!$J:$W,10,0),0)</f>
        <v>0</v>
      </c>
      <c r="N4073" s="98">
        <f>IFERROR(VLOOKUP($F4073&amp;$C4073,Sales!$J:$W,11,0),0)</f>
        <v>0</v>
      </c>
      <c r="O4073" s="98">
        <f>IFERROR(VLOOKUP($F4073&amp;$C4073,Sales!$J:$W,12,0),0)</f>
        <v>0</v>
      </c>
      <c r="P4073" s="98">
        <f>IFERROR(VLOOKUP($F4073&amp;$C4073,Sales!$J:$W,13,0),0)</f>
        <v>0</v>
      </c>
      <c r="Q4073" s="98">
        <f>IFERROR(VLOOKUP($F4073&amp;$C4073,Sales!$A:$H,7,0),0)</f>
        <v>0</v>
      </c>
      <c r="R4073" s="41" t="str">
        <f t="shared" si="127"/>
        <v>ERROR</v>
      </c>
      <c r="S4073" s="15"/>
      <c r="T4073" s="15"/>
      <c r="U4073" s="15"/>
      <c r="V4073" s="15"/>
      <c r="W4073" s="15"/>
      <c r="X4073" s="15"/>
      <c r="Y4073" s="41"/>
      <c r="Z4073" s="41"/>
      <c r="AA4073" s="41"/>
      <c r="AB4073" s="15"/>
      <c r="AC4073" s="15"/>
      <c r="AD4073" s="15"/>
      <c r="AE4073" s="15"/>
      <c r="AF4073" s="15"/>
      <c r="AG4073" s="15"/>
      <c r="AH4073" s="15"/>
      <c r="AI4073" s="15"/>
      <c r="AJ4073" s="15"/>
      <c r="AK4073" s="15"/>
      <c r="AL4073" s="66"/>
      <c r="AM4073" s="66"/>
      <c r="AN4073" s="15"/>
      <c r="AO4073" s="15"/>
      <c r="AP4073" s="15"/>
      <c r="AQ4073" s="15"/>
      <c r="AR4073" s="15"/>
      <c r="AS4073" s="15"/>
      <c r="AT4073" s="15"/>
      <c r="AU4073" s="15"/>
      <c r="AV4073" s="15"/>
      <c r="AW4073" s="15"/>
      <c r="AX4073" s="15"/>
      <c r="AY4073" s="15"/>
      <c r="AZ4073" s="10">
        <v>1</v>
      </c>
      <c r="BA4073" t="s">
        <v>22</v>
      </c>
      <c r="BB4073" t="s">
        <v>88</v>
      </c>
      <c r="BD4073" s="7" t="str">
        <f t="shared" si="126"/>
        <v>4233616236Shopee</v>
      </c>
    </row>
    <row r="4074" spans="2:56" ht="15" customHeight="1" x14ac:dyDescent="0.35">
      <c r="B4074" s="10" t="s">
        <v>17</v>
      </c>
      <c r="C4074" s="10" t="s">
        <v>806</v>
      </c>
      <c r="D4074" s="10" t="s">
        <v>549</v>
      </c>
      <c r="E4074" s="10" t="s">
        <v>194</v>
      </c>
      <c r="F4074" s="10">
        <v>0</v>
      </c>
      <c r="G4074" s="137">
        <v>7833603243</v>
      </c>
      <c r="H4074" s="10">
        <v>7833603243</v>
      </c>
      <c r="I4074" s="10">
        <v>0</v>
      </c>
      <c r="J4074" s="10" t="s">
        <v>1376</v>
      </c>
      <c r="K4074" s="102" t="s">
        <v>1377</v>
      </c>
      <c r="L4074" s="98">
        <f>IFERROR(VLOOKUP($F4074&amp;$C4074,Sales!$J:$W,9,0),0)</f>
        <v>0</v>
      </c>
      <c r="M4074" s="98">
        <f>IFERROR(VLOOKUP($F4074&amp;$C4074,Sales!$J:$W,10,0),0)</f>
        <v>0</v>
      </c>
      <c r="N4074" s="98">
        <f>IFERROR(VLOOKUP($F4074&amp;$C4074,Sales!$J:$W,11,0),0)</f>
        <v>0</v>
      </c>
      <c r="O4074" s="98">
        <f>IFERROR(VLOOKUP($F4074&amp;$C4074,Sales!$J:$W,12,0),0)</f>
        <v>0</v>
      </c>
      <c r="P4074" s="98">
        <f>IFERROR(VLOOKUP($F4074&amp;$C4074,Sales!$J:$W,13,0),0)</f>
        <v>0</v>
      </c>
      <c r="Q4074" s="98">
        <f>IFERROR(VLOOKUP($F4074&amp;$C4074,Sales!$A:$H,7,0),0)</f>
        <v>0</v>
      </c>
      <c r="R4074" s="41" t="str">
        <f t="shared" si="127"/>
        <v>ERROR</v>
      </c>
      <c r="S4074" s="15"/>
      <c r="T4074" s="15"/>
      <c r="U4074" s="15"/>
      <c r="V4074" s="15"/>
      <c r="W4074" s="15"/>
      <c r="X4074" s="15"/>
      <c r="Y4074" s="41"/>
      <c r="Z4074" s="41"/>
      <c r="AA4074" s="41"/>
      <c r="AB4074" s="15"/>
      <c r="AC4074" s="15"/>
      <c r="AD4074" s="15"/>
      <c r="AE4074" s="15"/>
      <c r="AF4074" s="15"/>
      <c r="AG4074" s="15"/>
      <c r="AH4074" s="15"/>
      <c r="AI4074" s="15"/>
      <c r="AJ4074" s="15"/>
      <c r="AK4074" s="15"/>
      <c r="AL4074" s="66"/>
      <c r="AM4074" s="66"/>
      <c r="AN4074" s="15"/>
      <c r="AO4074" s="15"/>
      <c r="AP4074" s="15"/>
      <c r="AQ4074" s="15"/>
      <c r="AR4074" s="15"/>
      <c r="AS4074" s="15"/>
      <c r="AT4074" s="15"/>
      <c r="AU4074" s="15"/>
      <c r="AV4074" s="15"/>
      <c r="AW4074" s="15"/>
      <c r="AX4074" s="15"/>
      <c r="AY4074" s="15"/>
      <c r="AZ4074" s="10">
        <v>1</v>
      </c>
      <c r="BA4074" t="s">
        <v>22</v>
      </c>
      <c r="BB4074" t="s">
        <v>88</v>
      </c>
      <c r="BD4074" s="7" t="str">
        <f t="shared" si="126"/>
        <v>7833603243Shopee</v>
      </c>
    </row>
    <row r="4075" spans="2:56" ht="15" customHeight="1" x14ac:dyDescent="0.35">
      <c r="B4075" s="10" t="s">
        <v>17</v>
      </c>
      <c r="C4075" s="10" t="s">
        <v>806</v>
      </c>
      <c r="D4075" s="10" t="s">
        <v>294</v>
      </c>
      <c r="E4075" s="10" t="s">
        <v>295</v>
      </c>
      <c r="F4075" s="10" t="s">
        <v>6086</v>
      </c>
      <c r="G4075" s="137">
        <v>8515829681</v>
      </c>
      <c r="H4075" s="10" t="s">
        <v>12716</v>
      </c>
      <c r="I4075" s="10" t="s">
        <v>12723</v>
      </c>
      <c r="J4075" s="10" t="s">
        <v>12731</v>
      </c>
      <c r="K4075" s="102" t="s">
        <v>12708</v>
      </c>
      <c r="L4075" s="98">
        <f>IFERROR(VLOOKUP($F4075&amp;$C4075,Sales!$J:$W,9,0),0)</f>
        <v>0</v>
      </c>
      <c r="M4075" s="98">
        <f>IFERROR(VLOOKUP($F4075&amp;$C4075,Sales!$J:$W,10,0),0)</f>
        <v>0</v>
      </c>
      <c r="N4075" s="98">
        <f>IFERROR(VLOOKUP($F4075&amp;$C4075,Sales!$J:$W,11,0),0)</f>
        <v>0</v>
      </c>
      <c r="O4075" s="98">
        <f>IFERROR(VLOOKUP($F4075&amp;$C4075,Sales!$J:$W,12,0),0)</f>
        <v>0</v>
      </c>
      <c r="P4075" s="98">
        <f>IFERROR(VLOOKUP($F4075&amp;$C4075,Sales!$J:$W,13,0),0)</f>
        <v>0</v>
      </c>
      <c r="Q4075" s="98">
        <f>IFERROR(VLOOKUP($F4075&amp;$C4075,Sales!$A:$H,7,0),0)</f>
        <v>0</v>
      </c>
      <c r="R4075" s="41" t="str">
        <f t="shared" si="127"/>
        <v>ERROR</v>
      </c>
      <c r="S4075" s="15"/>
      <c r="T4075" s="15"/>
      <c r="U4075" s="15"/>
      <c r="V4075" s="15"/>
      <c r="W4075" s="15"/>
      <c r="X4075" s="15"/>
      <c r="Y4075" s="41"/>
      <c r="Z4075" s="41"/>
      <c r="AA4075" s="41"/>
      <c r="AB4075" s="15"/>
      <c r="AC4075" s="15"/>
      <c r="AD4075" s="15"/>
      <c r="AE4075" s="15"/>
      <c r="AF4075" s="15"/>
      <c r="AG4075" s="15"/>
      <c r="AH4075" s="15"/>
      <c r="AI4075" s="15"/>
      <c r="AJ4075" s="15"/>
      <c r="AK4075" s="15"/>
      <c r="AL4075" s="15"/>
      <c r="AM4075" s="15"/>
      <c r="AN4075" s="15"/>
      <c r="AO4075" s="15"/>
      <c r="AP4075" s="15"/>
      <c r="AQ4075" s="15"/>
      <c r="AR4075" s="15"/>
      <c r="AS4075" s="15"/>
      <c r="AT4075" s="15"/>
      <c r="AU4075" s="15"/>
      <c r="AV4075" s="15"/>
      <c r="AW4075" s="15"/>
      <c r="AX4075" s="82"/>
      <c r="AY4075" s="82"/>
      <c r="AZ4075" s="10">
        <v>1</v>
      </c>
      <c r="BA4075" t="s">
        <v>22</v>
      </c>
      <c r="BB4075" t="s">
        <v>23</v>
      </c>
      <c r="BD4075" s="7" t="str">
        <f t="shared" si="126"/>
        <v>8515829681Shopee</v>
      </c>
    </row>
    <row r="4076" spans="2:56" ht="15" customHeight="1" x14ac:dyDescent="0.35">
      <c r="B4076" s="10" t="s">
        <v>17</v>
      </c>
      <c r="C4076" s="10" t="s">
        <v>806</v>
      </c>
      <c r="D4076" s="10" t="s">
        <v>549</v>
      </c>
      <c r="E4076" s="10" t="s">
        <v>194</v>
      </c>
      <c r="F4076" s="10" t="s">
        <v>1381</v>
      </c>
      <c r="G4076" s="137">
        <v>1075469600</v>
      </c>
      <c r="H4076" s="10">
        <v>1075469600</v>
      </c>
      <c r="I4076" s="10" t="s">
        <v>1382</v>
      </c>
      <c r="J4076" s="10" t="s">
        <v>3905</v>
      </c>
      <c r="K4076" s="102" t="s">
        <v>1383</v>
      </c>
      <c r="L4076" s="98">
        <f>IFERROR(VLOOKUP($F4076&amp;$C4076,Sales!$J:$W,9,0),0)</f>
        <v>0</v>
      </c>
      <c r="M4076" s="98">
        <f>IFERROR(VLOOKUP($F4076&amp;$C4076,Sales!$J:$W,10,0),0)</f>
        <v>0</v>
      </c>
      <c r="N4076" s="98">
        <f>IFERROR(VLOOKUP($F4076&amp;$C4076,Sales!$J:$W,11,0),0)</f>
        <v>0</v>
      </c>
      <c r="O4076" s="98">
        <f>IFERROR(VLOOKUP($F4076&amp;$C4076,Sales!$J:$W,12,0),0)</f>
        <v>0</v>
      </c>
      <c r="P4076" s="98">
        <f>IFERROR(VLOOKUP($F4076&amp;$C4076,Sales!$J:$W,13,0),0)</f>
        <v>0</v>
      </c>
      <c r="Q4076" s="98">
        <f>IFERROR(VLOOKUP($F4076&amp;$C4076,Sales!$A:$H,7,0),0)</f>
        <v>0</v>
      </c>
      <c r="R4076" s="41" t="str">
        <f t="shared" si="127"/>
        <v>ERROR</v>
      </c>
      <c r="S4076" s="15"/>
      <c r="T4076" s="15"/>
      <c r="U4076" s="15"/>
      <c r="V4076" s="15"/>
      <c r="W4076" s="15"/>
      <c r="X4076" s="15"/>
      <c r="Y4076" s="41"/>
      <c r="Z4076" s="41"/>
      <c r="AA4076" s="41"/>
      <c r="AB4076" s="15"/>
      <c r="AC4076" s="15"/>
      <c r="AD4076" s="15"/>
      <c r="AE4076" s="15"/>
      <c r="AF4076" s="15"/>
      <c r="AG4076" s="15"/>
      <c r="AH4076" s="15"/>
      <c r="AI4076" s="15"/>
      <c r="AJ4076" s="15"/>
      <c r="AK4076" s="15"/>
      <c r="AL4076" s="66"/>
      <c r="AM4076" s="66"/>
      <c r="AN4076" s="15"/>
      <c r="AO4076" s="15"/>
      <c r="AP4076" s="15"/>
      <c r="AQ4076" s="15"/>
      <c r="AR4076" s="15"/>
      <c r="AS4076" s="15"/>
      <c r="AT4076" s="15"/>
      <c r="AU4076" s="15"/>
      <c r="AV4076" s="15"/>
      <c r="AW4076" s="15"/>
      <c r="AX4076" s="15"/>
      <c r="AY4076" s="15"/>
      <c r="AZ4076" s="10">
        <v>1</v>
      </c>
      <c r="BA4076" t="s">
        <v>22</v>
      </c>
      <c r="BB4076" t="s">
        <v>88</v>
      </c>
      <c r="BD4076" s="7" t="str">
        <f t="shared" si="126"/>
        <v>1075469600Shopee</v>
      </c>
    </row>
    <row r="4077" spans="2:56" ht="15" customHeight="1" x14ac:dyDescent="0.35">
      <c r="B4077" s="10" t="s">
        <v>17</v>
      </c>
      <c r="C4077" s="10" t="s">
        <v>806</v>
      </c>
      <c r="D4077" s="10" t="s">
        <v>294</v>
      </c>
      <c r="E4077" s="10" t="s">
        <v>295</v>
      </c>
      <c r="F4077" s="10" t="s">
        <v>11805</v>
      </c>
      <c r="G4077" s="137">
        <v>15773284737</v>
      </c>
      <c r="H4077" s="10" t="s">
        <v>12717</v>
      </c>
      <c r="I4077" s="10">
        <v>4987176099204</v>
      </c>
      <c r="J4077" s="10" t="s">
        <v>12732</v>
      </c>
      <c r="K4077" s="102" t="s">
        <v>12725</v>
      </c>
      <c r="L4077" s="98">
        <f>IFERROR(VLOOKUP($F4077&amp;$C4077,Sales!$J:$W,9,0),0)</f>
        <v>0</v>
      </c>
      <c r="M4077" s="98">
        <f>IFERROR(VLOOKUP($F4077&amp;$C4077,Sales!$J:$W,10,0),0)</f>
        <v>0</v>
      </c>
      <c r="N4077" s="98">
        <f>IFERROR(VLOOKUP($F4077&amp;$C4077,Sales!$J:$W,11,0),0)</f>
        <v>0</v>
      </c>
      <c r="O4077" s="98">
        <f>IFERROR(VLOOKUP($F4077&amp;$C4077,Sales!$J:$W,12,0),0)</f>
        <v>0</v>
      </c>
      <c r="P4077" s="98">
        <f>IFERROR(VLOOKUP($F4077&amp;$C4077,Sales!$J:$W,13,0),0)</f>
        <v>0</v>
      </c>
      <c r="Q4077" s="98">
        <f>IFERROR(VLOOKUP($F4077&amp;$C4077,Sales!$A:$H,7,0),0)</f>
        <v>0</v>
      </c>
      <c r="R4077" s="41" t="str">
        <f t="shared" si="127"/>
        <v>ERROR</v>
      </c>
      <c r="S4077" s="15"/>
      <c r="T4077" s="15"/>
      <c r="U4077" s="15"/>
      <c r="V4077" s="15"/>
      <c r="W4077" s="15"/>
      <c r="X4077" s="15"/>
      <c r="Y4077" s="41"/>
      <c r="Z4077" s="41"/>
      <c r="AA4077" s="41"/>
      <c r="AB4077" s="15"/>
      <c r="AC4077" s="15"/>
      <c r="AD4077" s="15"/>
      <c r="AE4077" s="15"/>
      <c r="AF4077" s="15"/>
      <c r="AG4077" s="15"/>
      <c r="AH4077" s="15"/>
      <c r="AI4077" s="15"/>
      <c r="AJ4077" s="15"/>
      <c r="AK4077" s="15"/>
      <c r="AL4077" s="15"/>
      <c r="AM4077" s="15"/>
      <c r="AN4077" s="15"/>
      <c r="AO4077" s="15"/>
      <c r="AP4077" s="15"/>
      <c r="AQ4077" s="15"/>
      <c r="AR4077" s="15"/>
      <c r="AS4077" s="15"/>
      <c r="AT4077" s="15"/>
      <c r="AU4077" s="15"/>
      <c r="AV4077" s="15"/>
      <c r="AW4077" s="15"/>
      <c r="AX4077" s="82"/>
      <c r="AY4077" s="82"/>
      <c r="AZ4077" s="10">
        <v>1</v>
      </c>
      <c r="BA4077" t="s">
        <v>22</v>
      </c>
      <c r="BB4077" t="s">
        <v>23</v>
      </c>
      <c r="BD4077" s="7" t="str">
        <f t="shared" si="126"/>
        <v>15773284737Shopee</v>
      </c>
    </row>
    <row r="4078" spans="2:56" ht="15" customHeight="1" x14ac:dyDescent="0.35">
      <c r="B4078" s="10" t="s">
        <v>17</v>
      </c>
      <c r="C4078" s="10" t="s">
        <v>806</v>
      </c>
      <c r="D4078" s="10" t="s">
        <v>549</v>
      </c>
      <c r="E4078" s="10" t="s">
        <v>194</v>
      </c>
      <c r="F4078" s="10">
        <v>0</v>
      </c>
      <c r="G4078" s="137">
        <v>3733710923</v>
      </c>
      <c r="H4078" s="10">
        <v>3733710923</v>
      </c>
      <c r="I4078" s="10">
        <v>0</v>
      </c>
      <c r="J4078" s="10" t="s">
        <v>1387</v>
      </c>
      <c r="K4078" s="102" t="s">
        <v>1388</v>
      </c>
      <c r="L4078" s="98">
        <f>IFERROR(VLOOKUP($F4078&amp;$C4078,Sales!$J:$W,9,0),0)</f>
        <v>0</v>
      </c>
      <c r="M4078" s="98">
        <f>IFERROR(VLOOKUP($F4078&amp;$C4078,Sales!$J:$W,10,0),0)</f>
        <v>0</v>
      </c>
      <c r="N4078" s="98">
        <f>IFERROR(VLOOKUP($F4078&amp;$C4078,Sales!$J:$W,11,0),0)</f>
        <v>0</v>
      </c>
      <c r="O4078" s="98">
        <f>IFERROR(VLOOKUP($F4078&amp;$C4078,Sales!$J:$W,12,0),0)</f>
        <v>0</v>
      </c>
      <c r="P4078" s="98">
        <f>IFERROR(VLOOKUP($F4078&amp;$C4078,Sales!$J:$W,13,0),0)</f>
        <v>0</v>
      </c>
      <c r="Q4078" s="98">
        <f>IFERROR(VLOOKUP($F4078&amp;$C4078,Sales!$A:$H,7,0),0)</f>
        <v>0</v>
      </c>
      <c r="R4078" s="41" t="str">
        <f t="shared" si="127"/>
        <v>ERROR</v>
      </c>
      <c r="S4078" s="15"/>
      <c r="T4078" s="15"/>
      <c r="U4078" s="15"/>
      <c r="V4078" s="15"/>
      <c r="W4078" s="15"/>
      <c r="X4078" s="15"/>
      <c r="Y4078" s="41"/>
      <c r="Z4078" s="41"/>
      <c r="AA4078" s="41"/>
      <c r="AB4078" s="15"/>
      <c r="AC4078" s="15"/>
      <c r="AD4078" s="15"/>
      <c r="AE4078" s="15"/>
      <c r="AF4078" s="15"/>
      <c r="AG4078" s="15"/>
      <c r="AH4078" s="15"/>
      <c r="AI4078" s="15"/>
      <c r="AJ4078" s="15"/>
      <c r="AK4078" s="15"/>
      <c r="AL4078" s="66"/>
      <c r="AM4078" s="66"/>
      <c r="AN4078" s="15"/>
      <c r="AO4078" s="15"/>
      <c r="AP4078" s="15"/>
      <c r="AQ4078" s="15"/>
      <c r="AR4078" s="15"/>
      <c r="AS4078" s="15"/>
      <c r="AT4078" s="15"/>
      <c r="AU4078" s="15"/>
      <c r="AV4078" s="15"/>
      <c r="AW4078" s="15"/>
      <c r="AX4078" s="15"/>
      <c r="AY4078" s="15"/>
      <c r="AZ4078" s="10">
        <v>1</v>
      </c>
      <c r="BA4078" t="s">
        <v>22</v>
      </c>
      <c r="BB4078" t="s">
        <v>88</v>
      </c>
      <c r="BD4078" s="7" t="str">
        <f t="shared" si="126"/>
        <v>3733710923Shopee</v>
      </c>
    </row>
    <row r="4079" spans="2:56" ht="15" customHeight="1" x14ac:dyDescent="0.35">
      <c r="B4079" s="10" t="s">
        <v>17</v>
      </c>
      <c r="C4079" s="10" t="s">
        <v>806</v>
      </c>
      <c r="D4079" s="10" t="s">
        <v>294</v>
      </c>
      <c r="E4079" s="10" t="s">
        <v>295</v>
      </c>
      <c r="F4079" s="10" t="s">
        <v>10428</v>
      </c>
      <c r="G4079" s="137">
        <v>6133642137</v>
      </c>
      <c r="H4079" s="10" t="s">
        <v>12459</v>
      </c>
      <c r="I4079" s="10">
        <v>0</v>
      </c>
      <c r="J4079" s="10" t="s">
        <v>4058</v>
      </c>
      <c r="K4079" s="102" t="s">
        <v>10312</v>
      </c>
      <c r="L4079" s="98">
        <f>IFERROR(VLOOKUP($F4079&amp;$C4079,Sales!$J:$W,9,0),0)</f>
        <v>0</v>
      </c>
      <c r="M4079" s="98">
        <f>IFERROR(VLOOKUP($F4079&amp;$C4079,Sales!$J:$W,10,0),0)</f>
        <v>0</v>
      </c>
      <c r="N4079" s="98">
        <f>IFERROR(VLOOKUP($F4079&amp;$C4079,Sales!$J:$W,11,0),0)</f>
        <v>0</v>
      </c>
      <c r="O4079" s="98">
        <f>IFERROR(VLOOKUP($F4079&amp;$C4079,Sales!$J:$W,12,0),0)</f>
        <v>0</v>
      </c>
      <c r="P4079" s="98">
        <f>IFERROR(VLOOKUP($F4079&amp;$C4079,Sales!$J:$W,13,0),0)</f>
        <v>0</v>
      </c>
      <c r="Q4079" s="98">
        <f>IFERROR(VLOOKUP($F4079&amp;$C4079,Sales!$A:$H,7,0),0)</f>
        <v>0</v>
      </c>
      <c r="R4079" s="41" t="str">
        <f t="shared" si="127"/>
        <v>ERROR</v>
      </c>
      <c r="S4079" s="15"/>
      <c r="T4079" s="15"/>
      <c r="U4079" s="15"/>
      <c r="V4079" s="15"/>
      <c r="W4079" s="15"/>
      <c r="X4079" s="15"/>
      <c r="Y4079" s="41"/>
      <c r="Z4079" s="41"/>
      <c r="AA4079" s="41"/>
      <c r="AB4079" s="15"/>
      <c r="AC4079" s="15"/>
      <c r="AD4079" s="15"/>
      <c r="AE4079" s="15"/>
      <c r="AF4079" s="15"/>
      <c r="AG4079" s="15"/>
      <c r="AH4079" s="15"/>
      <c r="AI4079" s="15"/>
      <c r="AJ4079" s="15"/>
      <c r="AK4079" s="15"/>
      <c r="AL4079" s="66"/>
      <c r="AM4079" s="66"/>
      <c r="AN4079" s="15"/>
      <c r="AO4079" s="15"/>
      <c r="AP4079" s="66"/>
      <c r="AQ4079" s="15"/>
      <c r="AR4079" s="15"/>
      <c r="AS4079" s="15"/>
      <c r="AT4079" s="15"/>
      <c r="AU4079" s="15"/>
      <c r="AV4079" s="15"/>
      <c r="AW4079" s="15"/>
      <c r="AX4079" s="15"/>
      <c r="AY4079" s="15"/>
      <c r="AZ4079" s="10">
        <v>1</v>
      </c>
      <c r="BA4079" t="s">
        <v>22</v>
      </c>
      <c r="BB4079" t="s">
        <v>88</v>
      </c>
      <c r="BD4079" s="7" t="str">
        <f t="shared" si="126"/>
        <v>6133642137Shopee</v>
      </c>
    </row>
    <row r="4080" spans="2:56" ht="15" customHeight="1" x14ac:dyDescent="0.35">
      <c r="B4080" s="10" t="s">
        <v>17</v>
      </c>
      <c r="C4080" s="10" t="s">
        <v>806</v>
      </c>
      <c r="D4080" s="10" t="s">
        <v>549</v>
      </c>
      <c r="E4080" s="10" t="s">
        <v>194</v>
      </c>
      <c r="F4080" s="10" t="s">
        <v>1391</v>
      </c>
      <c r="G4080" s="137">
        <v>223069655</v>
      </c>
      <c r="H4080" s="10">
        <v>223069655</v>
      </c>
      <c r="I4080" s="10" t="s">
        <v>1392</v>
      </c>
      <c r="J4080" s="10" t="s">
        <v>3908</v>
      </c>
      <c r="K4080" s="102" t="s">
        <v>1393</v>
      </c>
      <c r="L4080" s="98">
        <f>IFERROR(VLOOKUP($F4080&amp;$C4080,Sales!$J:$W,9,0),0)</f>
        <v>0</v>
      </c>
      <c r="M4080" s="98">
        <f>IFERROR(VLOOKUP($F4080&amp;$C4080,Sales!$J:$W,10,0),0)</f>
        <v>0</v>
      </c>
      <c r="N4080" s="98">
        <f>IFERROR(VLOOKUP($F4080&amp;$C4080,Sales!$J:$W,11,0),0)</f>
        <v>0</v>
      </c>
      <c r="O4080" s="98">
        <f>IFERROR(VLOOKUP($F4080&amp;$C4080,Sales!$J:$W,12,0),0)</f>
        <v>0</v>
      </c>
      <c r="P4080" s="98">
        <f>IFERROR(VLOOKUP($F4080&amp;$C4080,Sales!$J:$W,13,0),0)</f>
        <v>0</v>
      </c>
      <c r="Q4080" s="98">
        <f>IFERROR(VLOOKUP($F4080&amp;$C4080,Sales!$A:$H,7,0),0)</f>
        <v>0</v>
      </c>
      <c r="R4080" s="41" t="str">
        <f t="shared" si="127"/>
        <v>ERROR</v>
      </c>
      <c r="S4080" s="15"/>
      <c r="T4080" s="15"/>
      <c r="U4080" s="15"/>
      <c r="V4080" s="15"/>
      <c r="W4080" s="15"/>
      <c r="X4080" s="15"/>
      <c r="Y4080" s="41"/>
      <c r="Z4080" s="41"/>
      <c r="AA4080" s="41"/>
      <c r="AB4080" s="15"/>
      <c r="AC4080" s="15"/>
      <c r="AD4080" s="15"/>
      <c r="AE4080" s="15"/>
      <c r="AF4080" s="15"/>
      <c r="AG4080" s="15"/>
      <c r="AH4080" s="15"/>
      <c r="AI4080" s="15"/>
      <c r="AJ4080" s="15"/>
      <c r="AK4080" s="15"/>
      <c r="AL4080" s="66"/>
      <c r="AM4080" s="66"/>
      <c r="AN4080" s="15"/>
      <c r="AO4080" s="15"/>
      <c r="AP4080" s="15"/>
      <c r="AQ4080" s="15"/>
      <c r="AR4080" s="15"/>
      <c r="AS4080" s="15"/>
      <c r="AT4080" s="15"/>
      <c r="AU4080" s="15"/>
      <c r="AV4080" s="15"/>
      <c r="AW4080" s="15"/>
      <c r="AX4080" s="15"/>
      <c r="AY4080" s="15"/>
      <c r="AZ4080" s="10">
        <v>1</v>
      </c>
      <c r="BA4080" t="s">
        <v>22</v>
      </c>
      <c r="BB4080" t="s">
        <v>88</v>
      </c>
      <c r="BD4080" s="7" t="str">
        <f t="shared" si="126"/>
        <v>223069655Shopee</v>
      </c>
    </row>
    <row r="4081" spans="2:56" ht="15" customHeight="1" x14ac:dyDescent="0.35">
      <c r="B4081" s="10" t="s">
        <v>17</v>
      </c>
      <c r="C4081" s="10" t="s">
        <v>806</v>
      </c>
      <c r="D4081" s="10" t="s">
        <v>549</v>
      </c>
      <c r="E4081" s="10" t="s">
        <v>194</v>
      </c>
      <c r="F4081" s="10">
        <v>0</v>
      </c>
      <c r="G4081" s="137">
        <v>3148098079</v>
      </c>
      <c r="H4081" s="10">
        <v>3148098079</v>
      </c>
      <c r="I4081" s="10">
        <v>0</v>
      </c>
      <c r="J4081" s="10" t="s">
        <v>1394</v>
      </c>
      <c r="K4081" s="102" t="s">
        <v>1395</v>
      </c>
      <c r="L4081" s="98">
        <f>IFERROR(VLOOKUP($F4081&amp;$C4081,Sales!$J:$W,9,0),0)</f>
        <v>0</v>
      </c>
      <c r="M4081" s="98">
        <f>IFERROR(VLOOKUP($F4081&amp;$C4081,Sales!$J:$W,10,0),0)</f>
        <v>0</v>
      </c>
      <c r="N4081" s="98">
        <f>IFERROR(VLOOKUP($F4081&amp;$C4081,Sales!$J:$W,11,0),0)</f>
        <v>0</v>
      </c>
      <c r="O4081" s="98">
        <f>IFERROR(VLOOKUP($F4081&amp;$C4081,Sales!$J:$W,12,0),0)</f>
        <v>0</v>
      </c>
      <c r="P4081" s="98">
        <f>IFERROR(VLOOKUP($F4081&amp;$C4081,Sales!$J:$W,13,0),0)</f>
        <v>0</v>
      </c>
      <c r="Q4081" s="98">
        <f>IFERROR(VLOOKUP($F4081&amp;$C4081,Sales!$A:$H,7,0),0)</f>
        <v>0</v>
      </c>
      <c r="R4081" s="41" t="str">
        <f t="shared" si="127"/>
        <v>ERROR</v>
      </c>
      <c r="S4081" s="15"/>
      <c r="T4081" s="15"/>
      <c r="U4081" s="15"/>
      <c r="V4081" s="15"/>
      <c r="W4081" s="15"/>
      <c r="X4081" s="15"/>
      <c r="Y4081" s="41"/>
      <c r="Z4081" s="41"/>
      <c r="AA4081" s="41"/>
      <c r="AB4081" s="15"/>
      <c r="AC4081" s="15"/>
      <c r="AD4081" s="15"/>
      <c r="AE4081" s="15"/>
      <c r="AF4081" s="15"/>
      <c r="AG4081" s="15"/>
      <c r="AH4081" s="15"/>
      <c r="AI4081" s="15"/>
      <c r="AJ4081" s="15"/>
      <c r="AK4081" s="15"/>
      <c r="AL4081" s="66"/>
      <c r="AM4081" s="66"/>
      <c r="AN4081" s="15"/>
      <c r="AO4081" s="15"/>
      <c r="AP4081" s="15"/>
      <c r="AQ4081" s="15"/>
      <c r="AR4081" s="15"/>
      <c r="AS4081" s="15"/>
      <c r="AT4081" s="15"/>
      <c r="AU4081" s="15"/>
      <c r="AV4081" s="15"/>
      <c r="AW4081" s="15"/>
      <c r="AX4081" s="15"/>
      <c r="AY4081" s="15"/>
      <c r="AZ4081" s="10">
        <v>1</v>
      </c>
      <c r="BA4081" t="s">
        <v>22</v>
      </c>
      <c r="BB4081" t="s">
        <v>88</v>
      </c>
      <c r="BD4081" s="7" t="str">
        <f t="shared" si="126"/>
        <v>3148098079Shopee</v>
      </c>
    </row>
    <row r="4082" spans="2:56" ht="15" customHeight="1" x14ac:dyDescent="0.35">
      <c r="B4082" s="10" t="s">
        <v>17</v>
      </c>
      <c r="C4082" s="10" t="s">
        <v>806</v>
      </c>
      <c r="D4082" s="10" t="s">
        <v>294</v>
      </c>
      <c r="E4082" s="10" t="s">
        <v>295</v>
      </c>
      <c r="F4082" s="10" t="s">
        <v>11804</v>
      </c>
      <c r="G4082" s="137">
        <v>15773285813</v>
      </c>
      <c r="H4082" s="10" t="s">
        <v>12718</v>
      </c>
      <c r="I4082" s="10">
        <v>4987176099242</v>
      </c>
      <c r="J4082" s="10" t="s">
        <v>12733</v>
      </c>
      <c r="K4082" s="102" t="s">
        <v>12726</v>
      </c>
      <c r="L4082" s="98">
        <f>IFERROR(VLOOKUP($F4082&amp;$C4082,Sales!$J:$W,9,0),0)</f>
        <v>0</v>
      </c>
      <c r="M4082" s="98">
        <f>IFERROR(VLOOKUP($F4082&amp;$C4082,Sales!$J:$W,10,0),0)</f>
        <v>0</v>
      </c>
      <c r="N4082" s="98">
        <f>IFERROR(VLOOKUP($F4082&amp;$C4082,Sales!$J:$W,11,0),0)</f>
        <v>0</v>
      </c>
      <c r="O4082" s="98">
        <f>IFERROR(VLOOKUP($F4082&amp;$C4082,Sales!$J:$W,12,0),0)</f>
        <v>0</v>
      </c>
      <c r="P4082" s="98">
        <f>IFERROR(VLOOKUP($F4082&amp;$C4082,Sales!$J:$W,13,0),0)</f>
        <v>0</v>
      </c>
      <c r="Q4082" s="98">
        <f>IFERROR(VLOOKUP($F4082&amp;$C4082,Sales!$A:$H,7,0),0)</f>
        <v>0</v>
      </c>
      <c r="R4082" s="41" t="str">
        <f t="shared" si="127"/>
        <v>ERROR</v>
      </c>
      <c r="S4082" s="15"/>
      <c r="T4082" s="15"/>
      <c r="U4082" s="15"/>
      <c r="V4082" s="15"/>
      <c r="W4082" s="15"/>
      <c r="X4082" s="15"/>
      <c r="Y4082" s="41"/>
      <c r="Z4082" s="41"/>
      <c r="AA4082" s="41"/>
      <c r="AB4082" s="15"/>
      <c r="AC4082" s="15"/>
      <c r="AD4082" s="15"/>
      <c r="AE4082" s="15"/>
      <c r="AF4082" s="15"/>
      <c r="AG4082" s="15"/>
      <c r="AH4082" s="15"/>
      <c r="AI4082" s="15"/>
      <c r="AJ4082" s="15"/>
      <c r="AK4082" s="15"/>
      <c r="AL4082" s="15"/>
      <c r="AM4082" s="15"/>
      <c r="AN4082" s="15"/>
      <c r="AO4082" s="15"/>
      <c r="AP4082" s="15"/>
      <c r="AQ4082" s="15"/>
      <c r="AR4082" s="15"/>
      <c r="AS4082" s="15"/>
      <c r="AT4082" s="15"/>
      <c r="AU4082" s="15"/>
      <c r="AV4082" s="15"/>
      <c r="AW4082" s="15"/>
      <c r="AX4082" s="82"/>
      <c r="AY4082" s="82"/>
      <c r="AZ4082" s="10">
        <v>1</v>
      </c>
      <c r="BA4082" t="s">
        <v>22</v>
      </c>
      <c r="BB4082" t="s">
        <v>23</v>
      </c>
      <c r="BD4082" s="7" t="str">
        <f t="shared" si="126"/>
        <v>15773285813Shopee</v>
      </c>
    </row>
    <row r="4083" spans="2:56" ht="15" customHeight="1" x14ac:dyDescent="0.35">
      <c r="B4083" s="10" t="s">
        <v>17</v>
      </c>
      <c r="C4083" s="10" t="s">
        <v>806</v>
      </c>
      <c r="D4083" s="10" t="s">
        <v>549</v>
      </c>
      <c r="E4083" s="10" t="s">
        <v>194</v>
      </c>
      <c r="F4083" s="10">
        <v>0</v>
      </c>
      <c r="G4083" s="137">
        <v>5332701514</v>
      </c>
      <c r="H4083" s="10">
        <v>5332701514</v>
      </c>
      <c r="I4083" s="10">
        <v>0</v>
      </c>
      <c r="J4083" s="10" t="s">
        <v>3912</v>
      </c>
      <c r="K4083" s="102" t="s">
        <v>1405</v>
      </c>
      <c r="L4083" s="98">
        <f>IFERROR(VLOOKUP($F4083&amp;$C4083,Sales!$J:$W,9,0),0)</f>
        <v>0</v>
      </c>
      <c r="M4083" s="98">
        <f>IFERROR(VLOOKUP($F4083&amp;$C4083,Sales!$J:$W,10,0),0)</f>
        <v>0</v>
      </c>
      <c r="N4083" s="98">
        <f>IFERROR(VLOOKUP($F4083&amp;$C4083,Sales!$J:$W,11,0),0)</f>
        <v>0</v>
      </c>
      <c r="O4083" s="98">
        <f>IFERROR(VLOOKUP($F4083&amp;$C4083,Sales!$J:$W,12,0),0)</f>
        <v>0</v>
      </c>
      <c r="P4083" s="98">
        <f>IFERROR(VLOOKUP($F4083&amp;$C4083,Sales!$J:$W,13,0),0)</f>
        <v>0</v>
      </c>
      <c r="Q4083" s="98">
        <f>IFERROR(VLOOKUP($F4083&amp;$C4083,Sales!$A:$H,7,0),0)</f>
        <v>0</v>
      </c>
      <c r="R4083" s="41" t="str">
        <f t="shared" si="127"/>
        <v>ERROR</v>
      </c>
      <c r="S4083" s="15"/>
      <c r="T4083" s="15"/>
      <c r="U4083" s="15"/>
      <c r="V4083" s="15"/>
      <c r="W4083" s="15"/>
      <c r="X4083" s="15"/>
      <c r="Y4083" s="41"/>
      <c r="Z4083" s="41"/>
      <c r="AA4083" s="41"/>
      <c r="AB4083" s="15"/>
      <c r="AC4083" s="15"/>
      <c r="AD4083" s="15"/>
      <c r="AE4083" s="15"/>
      <c r="AF4083" s="15"/>
      <c r="AG4083" s="15"/>
      <c r="AH4083" s="15"/>
      <c r="AI4083" s="15"/>
      <c r="AJ4083" s="15"/>
      <c r="AK4083" s="15"/>
      <c r="AL4083" s="66"/>
      <c r="AM4083" s="66"/>
      <c r="AN4083" s="15"/>
      <c r="AO4083" s="15"/>
      <c r="AP4083" s="15"/>
      <c r="AQ4083" s="15"/>
      <c r="AR4083" s="15"/>
      <c r="AS4083" s="15"/>
      <c r="AT4083" s="15"/>
      <c r="AU4083" s="15"/>
      <c r="AV4083" s="15"/>
      <c r="AW4083" s="15"/>
      <c r="AX4083" s="15"/>
      <c r="AY4083" s="15"/>
      <c r="AZ4083" s="10">
        <v>1</v>
      </c>
      <c r="BA4083" t="s">
        <v>22</v>
      </c>
      <c r="BB4083" t="s">
        <v>88</v>
      </c>
      <c r="BD4083" s="7" t="str">
        <f t="shared" si="126"/>
        <v>5332701514Shopee</v>
      </c>
    </row>
    <row r="4084" spans="2:56" ht="15" customHeight="1" x14ac:dyDescent="0.35">
      <c r="B4084" s="10" t="s">
        <v>17</v>
      </c>
      <c r="C4084" s="10" t="s">
        <v>806</v>
      </c>
      <c r="D4084" s="10" t="s">
        <v>294</v>
      </c>
      <c r="E4084" s="10" t="s">
        <v>295</v>
      </c>
      <c r="F4084" s="10" t="s">
        <v>12709</v>
      </c>
      <c r="G4084" s="137">
        <v>16345345448</v>
      </c>
      <c r="H4084" s="10" t="s">
        <v>12719</v>
      </c>
      <c r="I4084" s="10">
        <v>4987176099303</v>
      </c>
      <c r="J4084" s="10" t="s">
        <v>12734</v>
      </c>
      <c r="K4084" s="102" t="s">
        <v>12727</v>
      </c>
      <c r="L4084" s="98">
        <f>IFERROR(VLOOKUP($F4084&amp;$C4084,Sales!$J:$W,9,0),0)</f>
        <v>0</v>
      </c>
      <c r="M4084" s="98">
        <f>IFERROR(VLOOKUP($F4084&amp;$C4084,Sales!$J:$W,10,0),0)</f>
        <v>0</v>
      </c>
      <c r="N4084" s="98">
        <f>IFERROR(VLOOKUP($F4084&amp;$C4084,Sales!$J:$W,11,0),0)</f>
        <v>0</v>
      </c>
      <c r="O4084" s="98">
        <f>IFERROR(VLOOKUP($F4084&amp;$C4084,Sales!$J:$W,12,0),0)</f>
        <v>0</v>
      </c>
      <c r="P4084" s="98">
        <f>IFERROR(VLOOKUP($F4084&amp;$C4084,Sales!$J:$W,13,0),0)</f>
        <v>0</v>
      </c>
      <c r="Q4084" s="98">
        <f>IFERROR(VLOOKUP($F4084&amp;$C4084,Sales!$A:$H,7,0),0)</f>
        <v>0</v>
      </c>
      <c r="R4084" s="41" t="str">
        <f t="shared" si="127"/>
        <v>ERROR</v>
      </c>
      <c r="S4084" s="15"/>
      <c r="T4084" s="15"/>
      <c r="U4084" s="15"/>
      <c r="V4084" s="15"/>
      <c r="W4084" s="15"/>
      <c r="X4084" s="15"/>
      <c r="Y4084" s="41"/>
      <c r="Z4084" s="41"/>
      <c r="AA4084" s="41"/>
      <c r="AB4084" s="15"/>
      <c r="AC4084" s="15"/>
      <c r="AD4084" s="15"/>
      <c r="AE4084" s="15"/>
      <c r="AF4084" s="15"/>
      <c r="AG4084" s="15"/>
      <c r="AH4084" s="15"/>
      <c r="AI4084" s="15"/>
      <c r="AJ4084" s="15"/>
      <c r="AK4084" s="15"/>
      <c r="AL4084" s="15"/>
      <c r="AM4084" s="15"/>
      <c r="AN4084" s="15"/>
      <c r="AO4084" s="15"/>
      <c r="AP4084" s="15"/>
      <c r="AQ4084" s="15"/>
      <c r="AR4084" s="15"/>
      <c r="AS4084" s="15"/>
      <c r="AT4084" s="15"/>
      <c r="AU4084" s="15"/>
      <c r="AV4084" s="15"/>
      <c r="AW4084" s="15"/>
      <c r="AX4084" s="82"/>
      <c r="AY4084" s="82"/>
      <c r="AZ4084" s="10">
        <v>1</v>
      </c>
      <c r="BA4084" t="s">
        <v>22</v>
      </c>
      <c r="BB4084" t="s">
        <v>23</v>
      </c>
      <c r="BD4084" s="7" t="str">
        <f t="shared" ref="BD4084:BD4147" si="128">G4084&amp;C4084</f>
        <v>16345345448Shopee</v>
      </c>
    </row>
    <row r="4085" spans="2:56" ht="15" customHeight="1" x14ac:dyDescent="0.35">
      <c r="B4085" s="10" t="s">
        <v>17</v>
      </c>
      <c r="C4085" s="10" t="s">
        <v>806</v>
      </c>
      <c r="D4085" s="10" t="s">
        <v>294</v>
      </c>
      <c r="E4085" s="10" t="s">
        <v>295</v>
      </c>
      <c r="F4085" s="10" t="s">
        <v>11803</v>
      </c>
      <c r="G4085" s="137">
        <v>16645345959</v>
      </c>
      <c r="H4085" s="10" t="s">
        <v>12720</v>
      </c>
      <c r="I4085" s="10">
        <v>4987176099327</v>
      </c>
      <c r="J4085" s="10" t="s">
        <v>12735</v>
      </c>
      <c r="K4085" s="102" t="s">
        <v>12728</v>
      </c>
      <c r="L4085" s="98">
        <f>IFERROR(VLOOKUP($F4085&amp;$C4085,Sales!$J:$W,9,0),0)</f>
        <v>0</v>
      </c>
      <c r="M4085" s="98">
        <f>IFERROR(VLOOKUP($F4085&amp;$C4085,Sales!$J:$W,10,0),0)</f>
        <v>0</v>
      </c>
      <c r="N4085" s="98">
        <f>IFERROR(VLOOKUP($F4085&amp;$C4085,Sales!$J:$W,11,0),0)</f>
        <v>0</v>
      </c>
      <c r="O4085" s="98">
        <f>IFERROR(VLOOKUP($F4085&amp;$C4085,Sales!$J:$W,12,0),0)</f>
        <v>0</v>
      </c>
      <c r="P4085" s="98">
        <f>IFERROR(VLOOKUP($F4085&amp;$C4085,Sales!$J:$W,13,0),0)</f>
        <v>0</v>
      </c>
      <c r="Q4085" s="98">
        <f>IFERROR(VLOOKUP($F4085&amp;$C4085,Sales!$A:$H,7,0),0)</f>
        <v>0</v>
      </c>
      <c r="R4085" s="41" t="str">
        <f t="shared" si="127"/>
        <v>ERROR</v>
      </c>
      <c r="S4085" s="15"/>
      <c r="T4085" s="15"/>
      <c r="U4085" s="15"/>
      <c r="V4085" s="15"/>
      <c r="W4085" s="15"/>
      <c r="X4085" s="15"/>
      <c r="Y4085" s="41"/>
      <c r="Z4085" s="41"/>
      <c r="AA4085" s="41"/>
      <c r="AB4085" s="15"/>
      <c r="AC4085" s="15"/>
      <c r="AD4085" s="15"/>
      <c r="AE4085" s="15"/>
      <c r="AF4085" s="15"/>
      <c r="AG4085" s="15"/>
      <c r="AH4085" s="15"/>
      <c r="AI4085" s="15"/>
      <c r="AJ4085" s="15"/>
      <c r="AK4085" s="15"/>
      <c r="AL4085" s="15"/>
      <c r="AM4085" s="15"/>
      <c r="AN4085" s="15"/>
      <c r="AO4085" s="15"/>
      <c r="AP4085" s="15"/>
      <c r="AQ4085" s="15"/>
      <c r="AR4085" s="15"/>
      <c r="AS4085" s="15"/>
      <c r="AT4085" s="15"/>
      <c r="AU4085" s="15"/>
      <c r="AV4085" s="15"/>
      <c r="AW4085" s="15"/>
      <c r="AX4085" s="82"/>
      <c r="AY4085" s="82"/>
      <c r="AZ4085" s="10">
        <v>1</v>
      </c>
      <c r="BA4085" t="s">
        <v>22</v>
      </c>
      <c r="BB4085" t="s">
        <v>23</v>
      </c>
      <c r="BD4085" s="7" t="str">
        <f t="shared" si="128"/>
        <v>16645345959Shopee</v>
      </c>
    </row>
    <row r="4086" spans="2:56" ht="15" customHeight="1" x14ac:dyDescent="0.35">
      <c r="B4086" s="10" t="s">
        <v>17</v>
      </c>
      <c r="C4086" s="10" t="s">
        <v>806</v>
      </c>
      <c r="D4086" s="10" t="s">
        <v>294</v>
      </c>
      <c r="E4086" s="10" t="s">
        <v>295</v>
      </c>
      <c r="F4086" s="10" t="s">
        <v>12714</v>
      </c>
      <c r="G4086" s="137">
        <v>14882577539</v>
      </c>
      <c r="H4086" s="10" t="s">
        <v>12722</v>
      </c>
      <c r="I4086" s="10">
        <v>4987176101617</v>
      </c>
      <c r="J4086" s="10" t="s">
        <v>12737</v>
      </c>
      <c r="K4086" s="102" t="s">
        <v>12729</v>
      </c>
      <c r="L4086" s="98">
        <f>IFERROR(VLOOKUP($F4086&amp;$C4086,Sales!$J:$W,9,0),0)</f>
        <v>0</v>
      </c>
      <c r="M4086" s="98">
        <f>IFERROR(VLOOKUP($F4086&amp;$C4086,Sales!$J:$W,10,0),0)</f>
        <v>0</v>
      </c>
      <c r="N4086" s="98">
        <f>IFERROR(VLOOKUP($F4086&amp;$C4086,Sales!$J:$W,11,0),0)</f>
        <v>0</v>
      </c>
      <c r="O4086" s="98">
        <f>IFERROR(VLOOKUP($F4086&amp;$C4086,Sales!$J:$W,12,0),0)</f>
        <v>0</v>
      </c>
      <c r="P4086" s="98">
        <f>IFERROR(VLOOKUP($F4086&amp;$C4086,Sales!$J:$W,13,0),0)</f>
        <v>0</v>
      </c>
      <c r="Q4086" s="98">
        <f>IFERROR(VLOOKUP($F4086&amp;$C4086,Sales!$A:$H,7,0),0)</f>
        <v>0</v>
      </c>
      <c r="R4086" s="41" t="str">
        <f t="shared" si="127"/>
        <v>ERROR</v>
      </c>
      <c r="S4086" s="15"/>
      <c r="T4086" s="15"/>
      <c r="U4086" s="15"/>
      <c r="V4086" s="15"/>
      <c r="W4086" s="15"/>
      <c r="X4086" s="15"/>
      <c r="Y4086" s="41"/>
      <c r="Z4086" s="41"/>
      <c r="AA4086" s="41"/>
      <c r="AB4086" s="15"/>
      <c r="AC4086" s="15"/>
      <c r="AD4086" s="15"/>
      <c r="AE4086" s="15"/>
      <c r="AF4086" s="15"/>
      <c r="AG4086" s="15"/>
      <c r="AH4086" s="15"/>
      <c r="AI4086" s="15"/>
      <c r="AJ4086" s="15"/>
      <c r="AK4086" s="15"/>
      <c r="AL4086" s="15"/>
      <c r="AM4086" s="15"/>
      <c r="AN4086" s="15"/>
      <c r="AO4086" s="15"/>
      <c r="AP4086" s="15"/>
      <c r="AQ4086" s="15"/>
      <c r="AR4086" s="15"/>
      <c r="AS4086" s="15"/>
      <c r="AT4086" s="15"/>
      <c r="AU4086" s="15"/>
      <c r="AV4086" s="15"/>
      <c r="AW4086" s="15"/>
      <c r="AX4086" s="82"/>
      <c r="AY4086" s="82"/>
      <c r="AZ4086" s="10">
        <v>1</v>
      </c>
      <c r="BA4086" t="s">
        <v>22</v>
      </c>
      <c r="BB4086" t="s">
        <v>23</v>
      </c>
      <c r="BD4086" s="7" t="str">
        <f t="shared" si="128"/>
        <v>14882577539Shopee</v>
      </c>
    </row>
    <row r="4087" spans="2:56" ht="15" customHeight="1" x14ac:dyDescent="0.35">
      <c r="B4087" s="10" t="s">
        <v>17</v>
      </c>
      <c r="C4087" s="10" t="s">
        <v>806</v>
      </c>
      <c r="D4087" s="10" t="s">
        <v>405</v>
      </c>
      <c r="E4087" s="10" t="s">
        <v>406</v>
      </c>
      <c r="F4087" s="10" t="s">
        <v>2998</v>
      </c>
      <c r="G4087" s="137">
        <v>3842486664</v>
      </c>
      <c r="H4087" s="10" t="s">
        <v>14576</v>
      </c>
      <c r="I4087" s="10">
        <v>0</v>
      </c>
      <c r="J4087" s="10" t="s">
        <v>813</v>
      </c>
      <c r="K4087" s="102" t="s">
        <v>10230</v>
      </c>
      <c r="L4087" s="98">
        <f>IFERROR(VLOOKUP($F4087&amp;$C4087,Sales!$J:$W,9,0),0)</f>
        <v>0</v>
      </c>
      <c r="M4087" s="98">
        <f>IFERROR(VLOOKUP($F4087&amp;$C4087,Sales!$J:$W,10,0),0)</f>
        <v>0</v>
      </c>
      <c r="N4087" s="98">
        <f>IFERROR(VLOOKUP($F4087&amp;$C4087,Sales!$J:$W,11,0),0)</f>
        <v>0</v>
      </c>
      <c r="O4087" s="98">
        <f>IFERROR(VLOOKUP($F4087&amp;$C4087,Sales!$J:$W,12,0),0)</f>
        <v>0</v>
      </c>
      <c r="P4087" s="98">
        <f>IFERROR(VLOOKUP($F4087&amp;$C4087,Sales!$J:$W,13,0),0)</f>
        <v>0</v>
      </c>
      <c r="Q4087" s="98">
        <f>IFERROR(VLOOKUP($F4087&amp;$C4087,Sales!$A:$H,7,0),0)</f>
        <v>0</v>
      </c>
      <c r="R4087" s="41" t="str">
        <f t="shared" si="127"/>
        <v>ERROR</v>
      </c>
      <c r="S4087" s="15"/>
      <c r="T4087" s="15"/>
      <c r="U4087" s="15"/>
      <c r="V4087" s="15"/>
      <c r="W4087" s="15"/>
      <c r="X4087" s="15"/>
      <c r="Y4087" s="41"/>
      <c r="Z4087" s="41"/>
      <c r="AA4087" s="41"/>
      <c r="AB4087" s="15"/>
      <c r="AC4087" s="15"/>
      <c r="AD4087" s="15"/>
      <c r="AE4087" s="15"/>
      <c r="AF4087" s="15"/>
      <c r="AG4087" s="15"/>
      <c r="AH4087" s="15"/>
      <c r="AI4087" s="15"/>
      <c r="AJ4087" s="41"/>
      <c r="AK4087" s="15"/>
      <c r="AL4087" s="15"/>
      <c r="AM4087" s="15"/>
      <c r="AN4087" s="15"/>
      <c r="AO4087" s="15"/>
      <c r="AP4087" s="15"/>
      <c r="AQ4087" s="15"/>
      <c r="AR4087" s="15"/>
      <c r="AS4087" s="15"/>
      <c r="AT4087" s="15"/>
      <c r="AU4087" s="15"/>
      <c r="AV4087" s="15"/>
      <c r="AW4087" s="15"/>
      <c r="AX4087" s="82"/>
      <c r="AY4087" s="82"/>
      <c r="AZ4087" s="10">
        <v>1</v>
      </c>
      <c r="BA4087" t="s">
        <v>31</v>
      </c>
      <c r="BB4087" t="s">
        <v>23</v>
      </c>
      <c r="BD4087" s="7" t="str">
        <f t="shared" si="128"/>
        <v>3842486664Shopee</v>
      </c>
    </row>
    <row r="4088" spans="2:56" ht="15" customHeight="1" x14ac:dyDescent="0.35">
      <c r="B4088" s="10" t="s">
        <v>17</v>
      </c>
      <c r="C4088" s="10" t="s">
        <v>806</v>
      </c>
      <c r="D4088" s="10" t="s">
        <v>405</v>
      </c>
      <c r="E4088" s="10" t="s">
        <v>406</v>
      </c>
      <c r="F4088" s="10" t="s">
        <v>2996</v>
      </c>
      <c r="G4088" s="137">
        <v>5642384073</v>
      </c>
      <c r="H4088" s="10" t="s">
        <v>14577</v>
      </c>
      <c r="I4088" s="10">
        <v>0</v>
      </c>
      <c r="J4088" t="s">
        <v>814</v>
      </c>
      <c r="K4088" s="102" t="s">
        <v>10290</v>
      </c>
      <c r="L4088" s="98">
        <f>IFERROR(VLOOKUP($F4088&amp;$C4088,Sales!$J:$W,9,0),0)</f>
        <v>0</v>
      </c>
      <c r="M4088" s="98">
        <f>IFERROR(VLOOKUP($F4088&amp;$C4088,Sales!$J:$W,10,0),0)</f>
        <v>0</v>
      </c>
      <c r="N4088" s="98">
        <f>IFERROR(VLOOKUP($F4088&amp;$C4088,Sales!$J:$W,11,0),0)</f>
        <v>0</v>
      </c>
      <c r="O4088" s="98">
        <f>IFERROR(VLOOKUP($F4088&amp;$C4088,Sales!$J:$W,12,0),0)</f>
        <v>0</v>
      </c>
      <c r="P4088" s="98">
        <f>IFERROR(VLOOKUP($F4088&amp;$C4088,Sales!$J:$W,13,0),0)</f>
        <v>0</v>
      </c>
      <c r="Q4088" s="98">
        <f>IFERROR(VLOOKUP($F4088&amp;$C4088,Sales!$A:$H,7,0),0)</f>
        <v>0</v>
      </c>
      <c r="R4088" s="41" t="str">
        <f t="shared" si="127"/>
        <v>ERROR</v>
      </c>
      <c r="S4088" s="15"/>
      <c r="T4088" s="15"/>
      <c r="U4088" s="15"/>
      <c r="V4088" s="15"/>
      <c r="W4088" s="15"/>
      <c r="X4088" s="15"/>
      <c r="Y4088" s="41"/>
      <c r="Z4088" s="41"/>
      <c r="AA4088" s="41"/>
      <c r="AB4088" s="15"/>
      <c r="AC4088" s="15"/>
      <c r="AD4088" s="15"/>
      <c r="AE4088" s="15"/>
      <c r="AF4088" s="15"/>
      <c r="AG4088" s="15"/>
      <c r="AH4088" s="15"/>
      <c r="AI4088" s="15"/>
      <c r="AJ4088" s="41"/>
      <c r="AK4088" s="15"/>
      <c r="AL4088" s="15"/>
      <c r="AM4088" s="15"/>
      <c r="AN4088" s="15"/>
      <c r="AO4088" s="15"/>
      <c r="AP4088" s="15"/>
      <c r="AQ4088" s="15"/>
      <c r="AR4088" s="15"/>
      <c r="AS4088" s="15"/>
      <c r="AT4088" s="15"/>
      <c r="AU4088" s="15"/>
      <c r="AV4088" s="15"/>
      <c r="AW4088" s="15"/>
      <c r="AX4088" s="82"/>
      <c r="AY4088" s="82"/>
      <c r="AZ4088" s="10">
        <v>1</v>
      </c>
      <c r="BA4088" t="s">
        <v>31</v>
      </c>
      <c r="BB4088" t="s">
        <v>23</v>
      </c>
      <c r="BD4088" s="7" t="str">
        <f t="shared" si="128"/>
        <v>5642384073Shopee</v>
      </c>
    </row>
    <row r="4089" spans="2:56" ht="15" customHeight="1" x14ac:dyDescent="0.35">
      <c r="B4089" s="10" t="s">
        <v>17</v>
      </c>
      <c r="C4089" s="10" t="s">
        <v>806</v>
      </c>
      <c r="D4089" s="10" t="s">
        <v>405</v>
      </c>
      <c r="E4089" s="10" t="s">
        <v>406</v>
      </c>
      <c r="F4089" s="10" t="s">
        <v>2992</v>
      </c>
      <c r="G4089" s="137">
        <v>6842382637</v>
      </c>
      <c r="H4089" s="10" t="s">
        <v>14578</v>
      </c>
      <c r="I4089" s="10" t="s">
        <v>6386</v>
      </c>
      <c r="J4089" s="10" t="s">
        <v>816</v>
      </c>
      <c r="K4089" s="102" t="s">
        <v>10345</v>
      </c>
      <c r="L4089" s="98">
        <f>IFERROR(VLOOKUP($F4089&amp;$C4089,Sales!$J:$W,9,0),0)</f>
        <v>0</v>
      </c>
      <c r="M4089" s="98">
        <f>IFERROR(VLOOKUP($F4089&amp;$C4089,Sales!$J:$W,10,0),0)</f>
        <v>0</v>
      </c>
      <c r="N4089" s="98">
        <f>IFERROR(VLOOKUP($F4089&amp;$C4089,Sales!$J:$W,11,0),0)</f>
        <v>0</v>
      </c>
      <c r="O4089" s="98">
        <f>IFERROR(VLOOKUP($F4089&amp;$C4089,Sales!$J:$W,12,0),0)</f>
        <v>0</v>
      </c>
      <c r="P4089" s="98">
        <f>IFERROR(VLOOKUP($F4089&amp;$C4089,Sales!$J:$W,13,0),0)</f>
        <v>0</v>
      </c>
      <c r="Q4089" s="98">
        <f>IFERROR(VLOOKUP($F4089&amp;$C4089,Sales!$A:$H,7,0),0)</f>
        <v>0</v>
      </c>
      <c r="R4089" s="41" t="str">
        <f t="shared" si="127"/>
        <v>ERROR</v>
      </c>
      <c r="S4089" s="15"/>
      <c r="T4089" s="15"/>
      <c r="U4089" s="15"/>
      <c r="V4089" s="15"/>
      <c r="W4089" s="15"/>
      <c r="X4089" s="15"/>
      <c r="Y4089" s="41"/>
      <c r="Z4089" s="41"/>
      <c r="AA4089" s="41"/>
      <c r="AB4089" s="15"/>
      <c r="AC4089" s="15"/>
      <c r="AD4089" s="15"/>
      <c r="AE4089" s="15"/>
      <c r="AF4089" s="15"/>
      <c r="AG4089" s="15"/>
      <c r="AH4089" s="15"/>
      <c r="AI4089" s="15"/>
      <c r="AJ4089" s="41"/>
      <c r="AK4089" s="15"/>
      <c r="AL4089" s="15"/>
      <c r="AM4089" s="15"/>
      <c r="AN4089" s="15"/>
      <c r="AO4089" s="15"/>
      <c r="AP4089" s="15"/>
      <c r="AQ4089" s="15"/>
      <c r="AR4089" s="15"/>
      <c r="AS4089" s="15"/>
      <c r="AT4089" s="15"/>
      <c r="AU4089" s="15"/>
      <c r="AV4089" s="15"/>
      <c r="AW4089" s="15"/>
      <c r="AX4089" s="82"/>
      <c r="AY4089" s="82"/>
      <c r="AZ4089" s="10">
        <v>1</v>
      </c>
      <c r="BA4089" t="s">
        <v>31</v>
      </c>
      <c r="BB4089" t="s">
        <v>23</v>
      </c>
      <c r="BD4089" s="7" t="str">
        <f t="shared" si="128"/>
        <v>6842382637Shopee</v>
      </c>
    </row>
    <row r="4090" spans="2:56" ht="15" customHeight="1" x14ac:dyDescent="0.35">
      <c r="B4090" s="10" t="s">
        <v>17</v>
      </c>
      <c r="C4090" s="10" t="s">
        <v>806</v>
      </c>
      <c r="D4090" s="10" t="s">
        <v>405</v>
      </c>
      <c r="E4090" s="10" t="s">
        <v>406</v>
      </c>
      <c r="F4090" s="10" t="s">
        <v>435</v>
      </c>
      <c r="G4090" s="137">
        <v>1022856848</v>
      </c>
      <c r="H4090" s="10" t="s">
        <v>14579</v>
      </c>
      <c r="I4090" s="10" t="s">
        <v>436</v>
      </c>
      <c r="J4090" s="10" t="s">
        <v>828</v>
      </c>
      <c r="K4090" s="102" t="s">
        <v>10180</v>
      </c>
      <c r="L4090" s="98">
        <f>IFERROR(VLOOKUP($F4090&amp;$C4090,Sales!$J:$W,9,0),0)</f>
        <v>0</v>
      </c>
      <c r="M4090" s="98">
        <f>IFERROR(VLOOKUP($F4090&amp;$C4090,Sales!$J:$W,10,0),0)</f>
        <v>0</v>
      </c>
      <c r="N4090" s="98">
        <f>IFERROR(VLOOKUP($F4090&amp;$C4090,Sales!$J:$W,11,0),0)</f>
        <v>0</v>
      </c>
      <c r="O4090" s="98">
        <f>IFERROR(VLOOKUP($F4090&amp;$C4090,Sales!$J:$W,12,0),0)</f>
        <v>0</v>
      </c>
      <c r="P4090" s="98">
        <f>IFERROR(VLOOKUP($F4090&amp;$C4090,Sales!$J:$W,13,0),0)</f>
        <v>0</v>
      </c>
      <c r="Q4090" s="98">
        <f>IFERROR(VLOOKUP($F4090&amp;$C4090,Sales!$A:$H,7,0),0)</f>
        <v>0</v>
      </c>
      <c r="R4090" s="41" t="str">
        <f t="shared" si="127"/>
        <v>ERROR</v>
      </c>
      <c r="S4090" s="15"/>
      <c r="T4090" s="15"/>
      <c r="U4090" s="15"/>
      <c r="V4090" s="15"/>
      <c r="W4090" s="15"/>
      <c r="X4090" s="15"/>
      <c r="Y4090" s="41"/>
      <c r="Z4090" s="41"/>
      <c r="AA4090" s="41"/>
      <c r="AB4090" s="15"/>
      <c r="AC4090" s="15"/>
      <c r="AD4090" s="15"/>
      <c r="AE4090" s="15"/>
      <c r="AF4090" s="15"/>
      <c r="AG4090" s="15"/>
      <c r="AH4090" s="15"/>
      <c r="AI4090" s="15"/>
      <c r="AJ4090" s="41"/>
      <c r="AK4090" s="15"/>
      <c r="AL4090" s="15"/>
      <c r="AM4090" s="15"/>
      <c r="AN4090" s="15"/>
      <c r="AO4090" s="15"/>
      <c r="AP4090" s="15"/>
      <c r="AQ4090" s="15"/>
      <c r="AR4090" s="15"/>
      <c r="AS4090" s="15"/>
      <c r="AT4090" s="15"/>
      <c r="AU4090" s="15"/>
      <c r="AV4090" s="15"/>
      <c r="AW4090" s="15"/>
      <c r="AX4090" s="82"/>
      <c r="AY4090" s="82"/>
      <c r="AZ4090" s="10">
        <v>1</v>
      </c>
      <c r="BA4090" t="s">
        <v>31</v>
      </c>
      <c r="BB4090" t="s">
        <v>23</v>
      </c>
      <c r="BD4090" s="7" t="str">
        <f t="shared" si="128"/>
        <v>1022856848Shopee</v>
      </c>
    </row>
    <row r="4091" spans="2:56" ht="15" customHeight="1" x14ac:dyDescent="0.35">
      <c r="B4091" s="10" t="s">
        <v>17</v>
      </c>
      <c r="C4091" s="10" t="s">
        <v>806</v>
      </c>
      <c r="D4091" s="10" t="s">
        <v>549</v>
      </c>
      <c r="E4091" s="10" t="s">
        <v>194</v>
      </c>
      <c r="F4091" s="10">
        <v>0</v>
      </c>
      <c r="G4091" s="137">
        <v>5537556478</v>
      </c>
      <c r="H4091" s="10">
        <v>5537556478</v>
      </c>
      <c r="I4091" s="10">
        <v>0</v>
      </c>
      <c r="J4091" s="10" t="s">
        <v>3918</v>
      </c>
      <c r="K4091" s="102" t="s">
        <v>1422</v>
      </c>
      <c r="L4091" s="98">
        <f>IFERROR(VLOOKUP($F4091&amp;$C4091,Sales!$J:$W,9,0),0)</f>
        <v>0</v>
      </c>
      <c r="M4091" s="98">
        <f>IFERROR(VLOOKUP($F4091&amp;$C4091,Sales!$J:$W,10,0),0)</f>
        <v>0</v>
      </c>
      <c r="N4091" s="98">
        <f>IFERROR(VLOOKUP($F4091&amp;$C4091,Sales!$J:$W,11,0),0)</f>
        <v>0</v>
      </c>
      <c r="O4091" s="98">
        <f>IFERROR(VLOOKUP($F4091&amp;$C4091,Sales!$J:$W,12,0),0)</f>
        <v>0</v>
      </c>
      <c r="P4091" s="98">
        <f>IFERROR(VLOOKUP($F4091&amp;$C4091,Sales!$J:$W,13,0),0)</f>
        <v>0</v>
      </c>
      <c r="Q4091" s="98">
        <f>IFERROR(VLOOKUP($F4091&amp;$C4091,Sales!$A:$H,7,0),0)</f>
        <v>0</v>
      </c>
      <c r="R4091" s="41" t="str">
        <f t="shared" si="127"/>
        <v>ERROR</v>
      </c>
      <c r="S4091" s="15"/>
      <c r="T4091" s="15"/>
      <c r="U4091" s="15"/>
      <c r="V4091" s="15"/>
      <c r="W4091" s="15"/>
      <c r="X4091" s="15"/>
      <c r="Y4091" s="41"/>
      <c r="Z4091" s="41"/>
      <c r="AA4091" s="41"/>
      <c r="AB4091" s="15"/>
      <c r="AC4091" s="15"/>
      <c r="AD4091" s="15"/>
      <c r="AE4091" s="15"/>
      <c r="AF4091" s="15"/>
      <c r="AG4091" s="15"/>
      <c r="AH4091" s="15"/>
      <c r="AI4091" s="15"/>
      <c r="AJ4091" s="15"/>
      <c r="AK4091" s="15"/>
      <c r="AL4091" s="66"/>
      <c r="AM4091" s="66"/>
      <c r="AN4091" s="15"/>
      <c r="AO4091" s="15"/>
      <c r="AP4091" s="15"/>
      <c r="AQ4091" s="15"/>
      <c r="AR4091" s="15"/>
      <c r="AS4091" s="15"/>
      <c r="AT4091" s="15"/>
      <c r="AU4091" s="15"/>
      <c r="AV4091" s="15"/>
      <c r="AW4091" s="15"/>
      <c r="AX4091" s="15"/>
      <c r="AY4091" s="15"/>
      <c r="AZ4091" s="10">
        <v>1</v>
      </c>
      <c r="BA4091" t="s">
        <v>22</v>
      </c>
      <c r="BB4091" t="s">
        <v>88</v>
      </c>
      <c r="BD4091" s="7" t="str">
        <f t="shared" si="128"/>
        <v>5537556478Shopee</v>
      </c>
    </row>
    <row r="4092" spans="2:56" ht="15" customHeight="1" x14ac:dyDescent="0.35">
      <c r="B4092" s="10" t="s">
        <v>17</v>
      </c>
      <c r="C4092" s="10" t="s">
        <v>806</v>
      </c>
      <c r="D4092" s="10" t="s">
        <v>405</v>
      </c>
      <c r="E4092" s="10" t="s">
        <v>406</v>
      </c>
      <c r="F4092" s="10" t="s">
        <v>453</v>
      </c>
      <c r="G4092" s="137">
        <v>1022669702</v>
      </c>
      <c r="H4092" s="10" t="s">
        <v>14580</v>
      </c>
      <c r="I4092" s="10" t="s">
        <v>454</v>
      </c>
      <c r="J4092" t="s">
        <v>1225</v>
      </c>
      <c r="K4092" s="102" t="s">
        <v>10172</v>
      </c>
      <c r="L4092" s="98">
        <f>IFERROR(VLOOKUP($F4092&amp;$C4092,Sales!$J:$W,9,0),0)</f>
        <v>0</v>
      </c>
      <c r="M4092" s="98">
        <f>IFERROR(VLOOKUP($F4092&amp;$C4092,Sales!$J:$W,10,0),0)</f>
        <v>0</v>
      </c>
      <c r="N4092" s="98">
        <f>IFERROR(VLOOKUP($F4092&amp;$C4092,Sales!$J:$W,11,0),0)</f>
        <v>0</v>
      </c>
      <c r="O4092" s="98">
        <f>IFERROR(VLOOKUP($F4092&amp;$C4092,Sales!$J:$W,12,0),0)</f>
        <v>0</v>
      </c>
      <c r="P4092" s="98">
        <f>IFERROR(VLOOKUP($F4092&amp;$C4092,Sales!$J:$W,13,0),0)</f>
        <v>0</v>
      </c>
      <c r="Q4092" s="98">
        <f>IFERROR(VLOOKUP($F4092&amp;$C4092,Sales!$A:$H,7,0),0)</f>
        <v>0</v>
      </c>
      <c r="R4092" s="41" t="str">
        <f t="shared" si="127"/>
        <v>ERROR</v>
      </c>
      <c r="S4092" s="15"/>
      <c r="T4092" s="15"/>
      <c r="U4092" s="15"/>
      <c r="V4092" s="15"/>
      <c r="W4092" s="15"/>
      <c r="X4092" s="15"/>
      <c r="Y4092" s="41"/>
      <c r="Z4092" s="41"/>
      <c r="AA4092" s="41"/>
      <c r="AB4092" s="15"/>
      <c r="AC4092" s="15"/>
      <c r="AD4092" s="15"/>
      <c r="AE4092" s="15"/>
      <c r="AF4092" s="15"/>
      <c r="AG4092" s="15"/>
      <c r="AH4092" s="15"/>
      <c r="AI4092" s="15"/>
      <c r="AJ4092" s="41"/>
      <c r="AK4092" s="15"/>
      <c r="AL4092" s="15"/>
      <c r="AM4092" s="15"/>
      <c r="AN4092" s="15"/>
      <c r="AO4092" s="15"/>
      <c r="AP4092" s="15"/>
      <c r="AQ4092" s="15"/>
      <c r="AR4092" s="15"/>
      <c r="AS4092" s="15"/>
      <c r="AT4092" s="15"/>
      <c r="AU4092" s="15"/>
      <c r="AV4092" s="15"/>
      <c r="AW4092" s="15"/>
      <c r="AX4092" s="82"/>
      <c r="AY4092" s="82"/>
      <c r="AZ4092" s="10">
        <v>1</v>
      </c>
      <c r="BA4092" t="s">
        <v>31</v>
      </c>
      <c r="BB4092" t="s">
        <v>23</v>
      </c>
      <c r="BD4092" s="7" t="str">
        <f t="shared" si="128"/>
        <v>1022669702Shopee</v>
      </c>
    </row>
    <row r="4093" spans="2:56" ht="15" customHeight="1" x14ac:dyDescent="0.35">
      <c r="B4093" s="10" t="s">
        <v>17</v>
      </c>
      <c r="C4093" s="10" t="s">
        <v>806</v>
      </c>
      <c r="D4093" s="10" t="s">
        <v>405</v>
      </c>
      <c r="E4093" s="10" t="s">
        <v>406</v>
      </c>
      <c r="F4093" s="10" t="s">
        <v>417</v>
      </c>
      <c r="G4093" s="137">
        <v>1022669708</v>
      </c>
      <c r="H4093" s="10" t="s">
        <v>14581</v>
      </c>
      <c r="I4093" s="10" t="s">
        <v>418</v>
      </c>
      <c r="J4093" s="10" t="s">
        <v>1226</v>
      </c>
      <c r="K4093" s="102" t="s">
        <v>10173</v>
      </c>
      <c r="L4093" s="98">
        <f>IFERROR(VLOOKUP($F4093&amp;$C4093,Sales!$J:$W,9,0),0)</f>
        <v>0</v>
      </c>
      <c r="M4093" s="98">
        <f>IFERROR(VLOOKUP($F4093&amp;$C4093,Sales!$J:$W,10,0),0)</f>
        <v>0</v>
      </c>
      <c r="N4093" s="98">
        <f>IFERROR(VLOOKUP($F4093&amp;$C4093,Sales!$J:$W,11,0),0)</f>
        <v>0</v>
      </c>
      <c r="O4093" s="98">
        <f>IFERROR(VLOOKUP($F4093&amp;$C4093,Sales!$J:$W,12,0),0)</f>
        <v>0</v>
      </c>
      <c r="P4093" s="98">
        <f>IFERROR(VLOOKUP($F4093&amp;$C4093,Sales!$J:$W,13,0),0)</f>
        <v>0</v>
      </c>
      <c r="Q4093" s="98">
        <f>IFERROR(VLOOKUP($F4093&amp;$C4093,Sales!$A:$H,7,0),0)</f>
        <v>0</v>
      </c>
      <c r="R4093" s="41" t="str">
        <f t="shared" si="127"/>
        <v>ERROR</v>
      </c>
      <c r="S4093" s="15"/>
      <c r="T4093" s="15"/>
      <c r="U4093" s="15"/>
      <c r="V4093" s="15"/>
      <c r="W4093" s="15"/>
      <c r="X4093" s="15"/>
      <c r="Y4093" s="41"/>
      <c r="Z4093" s="41"/>
      <c r="AA4093" s="41"/>
      <c r="AB4093" s="15"/>
      <c r="AC4093" s="15"/>
      <c r="AD4093" s="15"/>
      <c r="AE4093" s="15"/>
      <c r="AF4093" s="15"/>
      <c r="AG4093" s="15"/>
      <c r="AH4093" s="15"/>
      <c r="AI4093" s="15"/>
      <c r="AJ4093" s="41"/>
      <c r="AK4093" s="15"/>
      <c r="AL4093" s="15"/>
      <c r="AM4093" s="15"/>
      <c r="AN4093" s="15"/>
      <c r="AO4093" s="15"/>
      <c r="AP4093" s="15"/>
      <c r="AQ4093" s="15"/>
      <c r="AR4093" s="15"/>
      <c r="AS4093" s="15"/>
      <c r="AT4093" s="15"/>
      <c r="AU4093" s="15"/>
      <c r="AV4093" s="15"/>
      <c r="AW4093" s="15"/>
      <c r="AX4093" s="82"/>
      <c r="AY4093" s="82"/>
      <c r="AZ4093" s="10">
        <v>1</v>
      </c>
      <c r="BA4093" t="s">
        <v>31</v>
      </c>
      <c r="BB4093" t="s">
        <v>23</v>
      </c>
      <c r="BD4093" s="7" t="str">
        <f t="shared" si="128"/>
        <v>1022669708Shopee</v>
      </c>
    </row>
    <row r="4094" spans="2:56" ht="15" customHeight="1" x14ac:dyDescent="0.35">
      <c r="B4094" s="10" t="s">
        <v>17</v>
      </c>
      <c r="C4094" s="10" t="s">
        <v>806</v>
      </c>
      <c r="D4094" s="10" t="s">
        <v>405</v>
      </c>
      <c r="E4094" s="10" t="s">
        <v>406</v>
      </c>
      <c r="F4094" s="10" t="s">
        <v>1229</v>
      </c>
      <c r="G4094" s="137">
        <v>540877116</v>
      </c>
      <c r="H4094" s="10" t="s">
        <v>14582</v>
      </c>
      <c r="I4094" s="10" t="s">
        <v>1230</v>
      </c>
      <c r="J4094" s="10" t="s">
        <v>1231</v>
      </c>
      <c r="K4094" s="102" t="s">
        <v>10155</v>
      </c>
      <c r="L4094" s="98">
        <f>IFERROR(VLOOKUP($F4094&amp;$C4094,Sales!$J:$W,9,0),0)</f>
        <v>0</v>
      </c>
      <c r="M4094" s="98">
        <f>IFERROR(VLOOKUP($F4094&amp;$C4094,Sales!$J:$W,10,0),0)</f>
        <v>0</v>
      </c>
      <c r="N4094" s="98">
        <f>IFERROR(VLOOKUP($F4094&amp;$C4094,Sales!$J:$W,11,0),0)</f>
        <v>0</v>
      </c>
      <c r="O4094" s="98">
        <f>IFERROR(VLOOKUP($F4094&amp;$C4094,Sales!$J:$W,12,0),0)</f>
        <v>0</v>
      </c>
      <c r="P4094" s="98">
        <f>IFERROR(VLOOKUP($F4094&amp;$C4094,Sales!$J:$W,13,0),0)</f>
        <v>0</v>
      </c>
      <c r="Q4094" s="98">
        <f>IFERROR(VLOOKUP($F4094&amp;$C4094,Sales!$A:$H,7,0),0)</f>
        <v>0</v>
      </c>
      <c r="R4094" s="41" t="str">
        <f t="shared" si="127"/>
        <v>ERROR</v>
      </c>
      <c r="S4094" s="15"/>
      <c r="T4094" s="15"/>
      <c r="U4094" s="15"/>
      <c r="V4094" s="15"/>
      <c r="W4094" s="15"/>
      <c r="X4094" s="15"/>
      <c r="Y4094" s="41"/>
      <c r="Z4094" s="41"/>
      <c r="AA4094" s="41"/>
      <c r="AB4094" s="15"/>
      <c r="AC4094" s="15"/>
      <c r="AD4094" s="15"/>
      <c r="AE4094" s="15"/>
      <c r="AF4094" s="15"/>
      <c r="AG4094" s="15"/>
      <c r="AH4094" s="15"/>
      <c r="AI4094" s="15"/>
      <c r="AJ4094" s="41"/>
      <c r="AK4094" s="15"/>
      <c r="AL4094" s="15"/>
      <c r="AM4094" s="15"/>
      <c r="AN4094" s="15"/>
      <c r="AO4094" s="15"/>
      <c r="AP4094" s="15"/>
      <c r="AQ4094" s="15"/>
      <c r="AR4094" s="15"/>
      <c r="AS4094" s="15"/>
      <c r="AT4094" s="15"/>
      <c r="AU4094" s="15"/>
      <c r="AV4094" s="15"/>
      <c r="AW4094" s="15"/>
      <c r="AX4094" s="82"/>
      <c r="AY4094" s="82"/>
      <c r="AZ4094" s="10">
        <v>1</v>
      </c>
      <c r="BA4094" t="s">
        <v>31</v>
      </c>
      <c r="BB4094" t="s">
        <v>23</v>
      </c>
      <c r="BD4094" s="7" t="str">
        <f t="shared" si="128"/>
        <v>540877116Shopee</v>
      </c>
    </row>
    <row r="4095" spans="2:56" ht="15" customHeight="1" x14ac:dyDescent="0.35">
      <c r="B4095" s="10" t="s">
        <v>17</v>
      </c>
      <c r="C4095" s="10" t="s">
        <v>806</v>
      </c>
      <c r="D4095" s="10" t="s">
        <v>405</v>
      </c>
      <c r="E4095" s="10" t="s">
        <v>406</v>
      </c>
      <c r="F4095" s="10" t="s">
        <v>429</v>
      </c>
      <c r="G4095" s="137">
        <v>540915636</v>
      </c>
      <c r="H4095" s="10" t="s">
        <v>14583</v>
      </c>
      <c r="I4095" s="10" t="s">
        <v>430</v>
      </c>
      <c r="J4095" s="10" t="s">
        <v>1234</v>
      </c>
      <c r="K4095" s="102" t="s">
        <v>10156</v>
      </c>
      <c r="L4095" s="98">
        <f>IFERROR(VLOOKUP($F4095&amp;$C4095,Sales!$J:$W,9,0),0)</f>
        <v>0</v>
      </c>
      <c r="M4095" s="98">
        <f>IFERROR(VLOOKUP($F4095&amp;$C4095,Sales!$J:$W,10,0),0)</f>
        <v>0</v>
      </c>
      <c r="N4095" s="98">
        <f>IFERROR(VLOOKUP($F4095&amp;$C4095,Sales!$J:$W,11,0),0)</f>
        <v>0</v>
      </c>
      <c r="O4095" s="98">
        <f>IFERROR(VLOOKUP($F4095&amp;$C4095,Sales!$J:$W,12,0),0)</f>
        <v>0</v>
      </c>
      <c r="P4095" s="98">
        <f>IFERROR(VLOOKUP($F4095&amp;$C4095,Sales!$J:$W,13,0),0)</f>
        <v>0</v>
      </c>
      <c r="Q4095" s="98">
        <f>IFERROR(VLOOKUP($F4095&amp;$C4095,Sales!$A:$H,7,0),0)</f>
        <v>0</v>
      </c>
      <c r="R4095" s="41" t="str">
        <f t="shared" si="127"/>
        <v>ERROR</v>
      </c>
      <c r="S4095" s="15"/>
      <c r="T4095" s="15"/>
      <c r="U4095" s="15"/>
      <c r="V4095" s="15"/>
      <c r="W4095" s="15"/>
      <c r="X4095" s="15"/>
      <c r="Y4095" s="41"/>
      <c r="Z4095" s="41"/>
      <c r="AA4095" s="41"/>
      <c r="AB4095" s="15"/>
      <c r="AC4095" s="15"/>
      <c r="AD4095" s="15"/>
      <c r="AE4095" s="15"/>
      <c r="AF4095" s="15"/>
      <c r="AG4095" s="15"/>
      <c r="AH4095" s="15"/>
      <c r="AI4095" s="15"/>
      <c r="AJ4095" s="41"/>
      <c r="AK4095" s="15"/>
      <c r="AL4095" s="15"/>
      <c r="AM4095" s="15"/>
      <c r="AN4095" s="15"/>
      <c r="AO4095" s="15"/>
      <c r="AP4095" s="15"/>
      <c r="AQ4095" s="15"/>
      <c r="AR4095" s="15"/>
      <c r="AS4095" s="15"/>
      <c r="AT4095" s="15"/>
      <c r="AU4095" s="15"/>
      <c r="AV4095" s="15"/>
      <c r="AW4095" s="15"/>
      <c r="AX4095" s="82"/>
      <c r="AY4095" s="82"/>
      <c r="AZ4095" s="10">
        <v>1</v>
      </c>
      <c r="BA4095" t="s">
        <v>31</v>
      </c>
      <c r="BB4095" t="s">
        <v>23</v>
      </c>
      <c r="BD4095" s="7" t="str">
        <f t="shared" si="128"/>
        <v>540915636Shopee</v>
      </c>
    </row>
    <row r="4096" spans="2:56" ht="15" customHeight="1" x14ac:dyDescent="0.35">
      <c r="B4096" s="10" t="s">
        <v>17</v>
      </c>
      <c r="C4096" s="10" t="s">
        <v>806</v>
      </c>
      <c r="D4096" s="10" t="s">
        <v>405</v>
      </c>
      <c r="E4096" s="10" t="s">
        <v>406</v>
      </c>
      <c r="F4096" s="10" t="s">
        <v>424</v>
      </c>
      <c r="G4096" s="137">
        <v>1022748977</v>
      </c>
      <c r="H4096" s="10" t="s">
        <v>14584</v>
      </c>
      <c r="I4096" s="10" t="s">
        <v>425</v>
      </c>
      <c r="J4096" s="10" t="s">
        <v>1237</v>
      </c>
      <c r="K4096" s="102" t="s">
        <v>10175</v>
      </c>
      <c r="L4096" s="98">
        <f>IFERROR(VLOOKUP($F4096&amp;$C4096,Sales!$J:$W,9,0),0)</f>
        <v>0</v>
      </c>
      <c r="M4096" s="98">
        <f>IFERROR(VLOOKUP($F4096&amp;$C4096,Sales!$J:$W,10,0),0)</f>
        <v>0</v>
      </c>
      <c r="N4096" s="98">
        <f>IFERROR(VLOOKUP($F4096&amp;$C4096,Sales!$J:$W,11,0),0)</f>
        <v>0</v>
      </c>
      <c r="O4096" s="98">
        <f>IFERROR(VLOOKUP($F4096&amp;$C4096,Sales!$J:$W,12,0),0)</f>
        <v>0</v>
      </c>
      <c r="P4096" s="98">
        <f>IFERROR(VLOOKUP($F4096&amp;$C4096,Sales!$J:$W,13,0),0)</f>
        <v>0</v>
      </c>
      <c r="Q4096" s="98">
        <f>IFERROR(VLOOKUP($F4096&amp;$C4096,Sales!$A:$H,7,0),0)</f>
        <v>0</v>
      </c>
      <c r="R4096" s="41" t="str">
        <f t="shared" si="127"/>
        <v>ERROR</v>
      </c>
      <c r="S4096" s="15"/>
      <c r="T4096" s="15"/>
      <c r="U4096" s="15"/>
      <c r="V4096" s="15"/>
      <c r="W4096" s="15"/>
      <c r="X4096" s="15"/>
      <c r="Y4096" s="41"/>
      <c r="Z4096" s="41"/>
      <c r="AA4096" s="41"/>
      <c r="AB4096" s="15"/>
      <c r="AC4096" s="15"/>
      <c r="AD4096" s="15"/>
      <c r="AE4096" s="15"/>
      <c r="AF4096" s="15"/>
      <c r="AG4096" s="15"/>
      <c r="AH4096" s="15"/>
      <c r="AI4096" s="15"/>
      <c r="AJ4096" s="41"/>
      <c r="AK4096" s="15"/>
      <c r="AL4096" s="15"/>
      <c r="AM4096" s="15"/>
      <c r="AN4096" s="15"/>
      <c r="AO4096" s="15"/>
      <c r="AP4096" s="15"/>
      <c r="AQ4096" s="15"/>
      <c r="AR4096" s="15"/>
      <c r="AS4096" s="15"/>
      <c r="AT4096" s="15"/>
      <c r="AU4096" s="15"/>
      <c r="AV4096" s="15"/>
      <c r="AW4096" s="15"/>
      <c r="AX4096" s="82"/>
      <c r="AY4096" s="82"/>
      <c r="AZ4096" s="10">
        <v>1</v>
      </c>
      <c r="BA4096" t="s">
        <v>31</v>
      </c>
      <c r="BB4096" t="s">
        <v>23</v>
      </c>
      <c r="BD4096" s="7" t="str">
        <f t="shared" si="128"/>
        <v>1022748977Shopee</v>
      </c>
    </row>
    <row r="4097" spans="2:58" ht="15" customHeight="1" x14ac:dyDescent="0.35">
      <c r="B4097" s="10" t="s">
        <v>17</v>
      </c>
      <c r="C4097" s="10" t="s">
        <v>806</v>
      </c>
      <c r="D4097" s="10" t="s">
        <v>405</v>
      </c>
      <c r="E4097" s="10" t="s">
        <v>406</v>
      </c>
      <c r="F4097" s="10" t="s">
        <v>414</v>
      </c>
      <c r="G4097" s="137">
        <v>1022748980</v>
      </c>
      <c r="H4097" s="10" t="s">
        <v>14585</v>
      </c>
      <c r="I4097" s="10" t="s">
        <v>415</v>
      </c>
      <c r="J4097" s="10" t="s">
        <v>1238</v>
      </c>
      <c r="K4097" s="102" t="s">
        <v>10177</v>
      </c>
      <c r="L4097" s="98">
        <f>IFERROR(VLOOKUP($F4097&amp;$C4097,Sales!$J:$W,9,0),0)</f>
        <v>0</v>
      </c>
      <c r="M4097" s="98">
        <f>IFERROR(VLOOKUP($F4097&amp;$C4097,Sales!$J:$W,10,0),0)</f>
        <v>0</v>
      </c>
      <c r="N4097" s="98">
        <f>IFERROR(VLOOKUP($F4097&amp;$C4097,Sales!$J:$W,11,0),0)</f>
        <v>0</v>
      </c>
      <c r="O4097" s="98">
        <f>IFERROR(VLOOKUP($F4097&amp;$C4097,Sales!$J:$W,12,0),0)</f>
        <v>0</v>
      </c>
      <c r="P4097" s="98">
        <f>IFERROR(VLOOKUP($F4097&amp;$C4097,Sales!$J:$W,13,0),0)</f>
        <v>0</v>
      </c>
      <c r="Q4097" s="98">
        <f>IFERROR(VLOOKUP($F4097&amp;$C4097,Sales!$A:$H,7,0),0)</f>
        <v>0</v>
      </c>
      <c r="R4097" s="41" t="str">
        <f t="shared" si="127"/>
        <v>ERROR</v>
      </c>
      <c r="S4097" s="15"/>
      <c r="T4097" s="15"/>
      <c r="U4097" s="15"/>
      <c r="V4097" s="15"/>
      <c r="W4097" s="15"/>
      <c r="X4097" s="15"/>
      <c r="Y4097" s="41"/>
      <c r="Z4097" s="41"/>
      <c r="AA4097" s="41"/>
      <c r="AB4097" s="15"/>
      <c r="AC4097" s="15"/>
      <c r="AD4097" s="15"/>
      <c r="AE4097" s="15"/>
      <c r="AF4097" s="15"/>
      <c r="AG4097" s="15"/>
      <c r="AH4097" s="15"/>
      <c r="AI4097" s="15"/>
      <c r="AJ4097" s="41"/>
      <c r="AK4097" s="15"/>
      <c r="AL4097" s="15"/>
      <c r="AM4097" s="15"/>
      <c r="AN4097" s="15"/>
      <c r="AO4097" s="15"/>
      <c r="AP4097" s="15"/>
      <c r="AQ4097" s="15"/>
      <c r="AR4097" s="15"/>
      <c r="AS4097" s="15"/>
      <c r="AT4097" s="15"/>
      <c r="AU4097" s="15"/>
      <c r="AV4097" s="15"/>
      <c r="AW4097" s="15"/>
      <c r="AX4097" s="82"/>
      <c r="AY4097" s="82"/>
      <c r="AZ4097" s="10">
        <v>1</v>
      </c>
      <c r="BA4097" t="s">
        <v>31</v>
      </c>
      <c r="BB4097" t="s">
        <v>23</v>
      </c>
      <c r="BD4097" s="7" t="str">
        <f t="shared" si="128"/>
        <v>1022748980Shopee</v>
      </c>
    </row>
    <row r="4098" spans="2:58" ht="15" customHeight="1" x14ac:dyDescent="0.35">
      <c r="B4098" s="10" t="s">
        <v>17</v>
      </c>
      <c r="C4098" s="10" t="s">
        <v>806</v>
      </c>
      <c r="D4098" s="10" t="s">
        <v>405</v>
      </c>
      <c r="E4098" s="10" t="s">
        <v>406</v>
      </c>
      <c r="F4098" s="10" t="s">
        <v>411</v>
      </c>
      <c r="G4098" s="137">
        <v>1022748979</v>
      </c>
      <c r="H4098" s="10" t="s">
        <v>14586</v>
      </c>
      <c r="I4098" s="10" t="s">
        <v>412</v>
      </c>
      <c r="J4098" s="10" t="s">
        <v>1239</v>
      </c>
      <c r="K4098" s="102" t="s">
        <v>10176</v>
      </c>
      <c r="L4098" s="98">
        <f>IFERROR(VLOOKUP($F4098&amp;$C4098,Sales!$J:$W,9,0),0)</f>
        <v>0</v>
      </c>
      <c r="M4098" s="98">
        <f>IFERROR(VLOOKUP($F4098&amp;$C4098,Sales!$J:$W,10,0),0)</f>
        <v>0</v>
      </c>
      <c r="N4098" s="98">
        <f>IFERROR(VLOOKUP($F4098&amp;$C4098,Sales!$J:$W,11,0),0)</f>
        <v>0</v>
      </c>
      <c r="O4098" s="98">
        <f>IFERROR(VLOOKUP($F4098&amp;$C4098,Sales!$J:$W,12,0),0)</f>
        <v>0</v>
      </c>
      <c r="P4098" s="98">
        <f>IFERROR(VLOOKUP($F4098&amp;$C4098,Sales!$J:$W,13,0),0)</f>
        <v>0</v>
      </c>
      <c r="Q4098" s="98">
        <f>IFERROR(VLOOKUP($F4098&amp;$C4098,Sales!$A:$H,7,0),0)</f>
        <v>0</v>
      </c>
      <c r="R4098" s="41" t="str">
        <f t="shared" si="127"/>
        <v>ERROR</v>
      </c>
      <c r="S4098" s="15"/>
      <c r="T4098" s="15"/>
      <c r="U4098" s="15"/>
      <c r="V4098" s="15"/>
      <c r="W4098" s="15"/>
      <c r="X4098" s="15"/>
      <c r="Y4098" s="41"/>
      <c r="Z4098" s="41"/>
      <c r="AA4098" s="41"/>
      <c r="AB4098" s="15"/>
      <c r="AC4098" s="15"/>
      <c r="AD4098" s="15"/>
      <c r="AE4098" s="15"/>
      <c r="AF4098" s="15"/>
      <c r="AG4098" s="15"/>
      <c r="AH4098" s="15"/>
      <c r="AI4098" s="15"/>
      <c r="AJ4098" s="41"/>
      <c r="AK4098" s="15"/>
      <c r="AL4098" s="15"/>
      <c r="AM4098" s="15"/>
      <c r="AN4098" s="15"/>
      <c r="AO4098" s="15"/>
      <c r="AP4098" s="15"/>
      <c r="AQ4098" s="15"/>
      <c r="AR4098" s="15"/>
      <c r="AS4098" s="15"/>
      <c r="AT4098" s="15"/>
      <c r="AU4098" s="15"/>
      <c r="AV4098" s="15"/>
      <c r="AW4098" s="15"/>
      <c r="AX4098" s="82"/>
      <c r="AY4098" s="82"/>
      <c r="AZ4098" s="10">
        <v>1</v>
      </c>
      <c r="BA4098" t="s">
        <v>31</v>
      </c>
      <c r="BB4098" t="s">
        <v>23</v>
      </c>
      <c r="BD4098" s="7" t="str">
        <f t="shared" si="128"/>
        <v>1022748979Shopee</v>
      </c>
    </row>
    <row r="4099" spans="2:58" ht="15" customHeight="1" x14ac:dyDescent="0.35">
      <c r="B4099" s="10" t="s">
        <v>17</v>
      </c>
      <c r="C4099" s="10" t="s">
        <v>806</v>
      </c>
      <c r="D4099" s="10" t="s">
        <v>405</v>
      </c>
      <c r="E4099" s="10" t="s">
        <v>406</v>
      </c>
      <c r="F4099" s="10" t="s">
        <v>407</v>
      </c>
      <c r="G4099" s="137">
        <v>1022748982</v>
      </c>
      <c r="H4099" s="10" t="s">
        <v>14587</v>
      </c>
      <c r="I4099" s="10" t="s">
        <v>408</v>
      </c>
      <c r="J4099" s="10" t="s">
        <v>1240</v>
      </c>
      <c r="K4099" s="102" t="s">
        <v>10178</v>
      </c>
      <c r="L4099" s="98">
        <f>IFERROR(VLOOKUP($F4099&amp;$C4099,Sales!$J:$W,9,0),0)</f>
        <v>0</v>
      </c>
      <c r="M4099" s="98">
        <f>IFERROR(VLOOKUP($F4099&amp;$C4099,Sales!$J:$W,10,0),0)</f>
        <v>0</v>
      </c>
      <c r="N4099" s="98">
        <f>IFERROR(VLOOKUP($F4099&amp;$C4099,Sales!$J:$W,11,0),0)</f>
        <v>0</v>
      </c>
      <c r="O4099" s="98">
        <f>IFERROR(VLOOKUP($F4099&amp;$C4099,Sales!$J:$W,12,0),0)</f>
        <v>0</v>
      </c>
      <c r="P4099" s="98">
        <f>IFERROR(VLOOKUP($F4099&amp;$C4099,Sales!$J:$W,13,0),0)</f>
        <v>0</v>
      </c>
      <c r="Q4099" s="98">
        <f>IFERROR(VLOOKUP($F4099&amp;$C4099,Sales!$A:$H,7,0),0)</f>
        <v>0</v>
      </c>
      <c r="R4099" s="41" t="str">
        <f t="shared" si="127"/>
        <v>ERROR</v>
      </c>
      <c r="S4099" s="15"/>
      <c r="T4099" s="15"/>
      <c r="U4099" s="15"/>
      <c r="V4099" s="15"/>
      <c r="W4099" s="15"/>
      <c r="X4099" s="15"/>
      <c r="Y4099" s="41"/>
      <c r="Z4099" s="41"/>
      <c r="AA4099" s="41"/>
      <c r="AB4099" s="15"/>
      <c r="AC4099" s="15"/>
      <c r="AD4099" s="15"/>
      <c r="AE4099" s="15"/>
      <c r="AF4099" s="15"/>
      <c r="AG4099" s="15"/>
      <c r="AH4099" s="15"/>
      <c r="AI4099" s="15"/>
      <c r="AJ4099" s="41"/>
      <c r="AK4099" s="15"/>
      <c r="AL4099" s="15"/>
      <c r="AM4099" s="15"/>
      <c r="AN4099" s="15"/>
      <c r="AO4099" s="15"/>
      <c r="AP4099" s="15"/>
      <c r="AQ4099" s="15"/>
      <c r="AR4099" s="15"/>
      <c r="AS4099" s="15"/>
      <c r="AT4099" s="15"/>
      <c r="AU4099" s="15"/>
      <c r="AV4099" s="15"/>
      <c r="AW4099" s="15"/>
      <c r="AX4099" s="82"/>
      <c r="AY4099" s="82"/>
      <c r="AZ4099" s="10">
        <v>1</v>
      </c>
      <c r="BA4099" t="s">
        <v>31</v>
      </c>
      <c r="BB4099" t="s">
        <v>23</v>
      </c>
      <c r="BD4099" s="7" t="str">
        <f t="shared" si="128"/>
        <v>1022748982Shopee</v>
      </c>
    </row>
    <row r="4100" spans="2:58" ht="15" customHeight="1" x14ac:dyDescent="0.35">
      <c r="B4100" s="10" t="s">
        <v>17</v>
      </c>
      <c r="C4100" s="10" t="s">
        <v>806</v>
      </c>
      <c r="D4100" s="10" t="s">
        <v>405</v>
      </c>
      <c r="E4100" s="10" t="s">
        <v>406</v>
      </c>
      <c r="F4100" s="10" t="s">
        <v>2347</v>
      </c>
      <c r="G4100" s="137">
        <v>7433608713</v>
      </c>
      <c r="H4100" s="10" t="s">
        <v>14588</v>
      </c>
      <c r="I4100" s="10" t="s">
        <v>3599</v>
      </c>
      <c r="J4100" s="10" t="s">
        <v>1241</v>
      </c>
      <c r="K4100" s="102" t="s">
        <v>10369</v>
      </c>
      <c r="L4100" s="98">
        <f>IFERROR(VLOOKUP($F4100&amp;$C4100,Sales!$J:$W,9,0),0)</f>
        <v>0</v>
      </c>
      <c r="M4100" s="98">
        <f>IFERROR(VLOOKUP($F4100&amp;$C4100,Sales!$J:$W,10,0),0)</f>
        <v>0</v>
      </c>
      <c r="N4100" s="98">
        <f>IFERROR(VLOOKUP($F4100&amp;$C4100,Sales!$J:$W,11,0),0)</f>
        <v>0</v>
      </c>
      <c r="O4100" s="98">
        <f>IFERROR(VLOOKUP($F4100&amp;$C4100,Sales!$J:$W,12,0),0)</f>
        <v>0</v>
      </c>
      <c r="P4100" s="98">
        <f>IFERROR(VLOOKUP($F4100&amp;$C4100,Sales!$J:$W,13,0),0)</f>
        <v>0</v>
      </c>
      <c r="Q4100" s="98">
        <f>IFERROR(VLOOKUP($F4100&amp;$C4100,Sales!$A:$H,7,0),0)</f>
        <v>0</v>
      </c>
      <c r="R4100" s="41" t="str">
        <f t="shared" si="127"/>
        <v>ERROR</v>
      </c>
      <c r="S4100" s="15"/>
      <c r="T4100" s="15"/>
      <c r="U4100" s="15"/>
      <c r="V4100" s="15"/>
      <c r="W4100" s="15"/>
      <c r="X4100" s="15"/>
      <c r="Y4100" s="41"/>
      <c r="Z4100" s="41"/>
      <c r="AA4100" s="41"/>
      <c r="AB4100" s="15"/>
      <c r="AC4100" s="15"/>
      <c r="AD4100" s="15"/>
      <c r="AE4100" s="15"/>
      <c r="AF4100" s="15"/>
      <c r="AG4100" s="15"/>
      <c r="AH4100" s="15"/>
      <c r="AI4100" s="15"/>
      <c r="AJ4100" s="41"/>
      <c r="AK4100" s="15"/>
      <c r="AL4100" s="15"/>
      <c r="AM4100" s="15"/>
      <c r="AN4100" s="15"/>
      <c r="AO4100" s="15"/>
      <c r="AP4100" s="15"/>
      <c r="AQ4100" s="15"/>
      <c r="AR4100" s="15"/>
      <c r="AS4100" s="15"/>
      <c r="AT4100" s="15"/>
      <c r="AU4100" s="15"/>
      <c r="AV4100" s="15"/>
      <c r="AW4100" s="15"/>
      <c r="AX4100" s="82"/>
      <c r="AY4100" s="82"/>
      <c r="AZ4100" s="10">
        <v>1</v>
      </c>
      <c r="BA4100" t="s">
        <v>31</v>
      </c>
      <c r="BB4100" t="s">
        <v>23</v>
      </c>
      <c r="BD4100" s="7" t="str">
        <f t="shared" si="128"/>
        <v>7433608713Shopee</v>
      </c>
    </row>
    <row r="4101" spans="2:58" ht="15" customHeight="1" x14ac:dyDescent="0.35">
      <c r="B4101" s="10" t="s">
        <v>17</v>
      </c>
      <c r="C4101" s="10" t="s">
        <v>806</v>
      </c>
      <c r="D4101" s="10" t="s">
        <v>650</v>
      </c>
      <c r="E4101" s="10" t="s">
        <v>194</v>
      </c>
      <c r="F4101" s="10" t="s">
        <v>1462</v>
      </c>
      <c r="G4101" s="137">
        <v>663510565</v>
      </c>
      <c r="H4101" s="10">
        <v>663510565</v>
      </c>
      <c r="I4101" s="10" t="s">
        <v>1463</v>
      </c>
      <c r="J4101" s="10" t="s">
        <v>4324</v>
      </c>
      <c r="K4101" s="102" t="s">
        <v>1464</v>
      </c>
      <c r="L4101" s="98">
        <f>IFERROR(VLOOKUP($F4101&amp;$C4101,Sales!$J:$W,9,0),0)</f>
        <v>0</v>
      </c>
      <c r="M4101" s="98">
        <f>IFERROR(VLOOKUP($F4101&amp;$C4101,Sales!$J:$W,10,0),0)</f>
        <v>0</v>
      </c>
      <c r="N4101" s="98">
        <f>IFERROR(VLOOKUP($F4101&amp;$C4101,Sales!$J:$W,11,0),0)</f>
        <v>0</v>
      </c>
      <c r="O4101" s="98">
        <f>IFERROR(VLOOKUP($F4101&amp;$C4101,Sales!$J:$W,12,0),0)</f>
        <v>0</v>
      </c>
      <c r="P4101" s="98">
        <f>IFERROR(VLOOKUP($F4101&amp;$C4101,Sales!$J:$W,13,0),0)</f>
        <v>0</v>
      </c>
      <c r="Q4101" s="98">
        <f>IFERROR(VLOOKUP($F4101&amp;$C4101,Sales!$A:$H,7,0),0)</f>
        <v>0</v>
      </c>
      <c r="R4101" s="41" t="str">
        <f t="shared" ref="R4101:R4164" si="129">IFERROR(AVERAGE($S4101:$AW4101),"ERROR")</f>
        <v>ERROR</v>
      </c>
      <c r="S4101" s="15"/>
      <c r="T4101" s="15"/>
      <c r="U4101" s="15"/>
      <c r="V4101" s="15"/>
      <c r="W4101" s="15"/>
      <c r="X4101" s="15"/>
      <c r="Y4101" s="41"/>
      <c r="Z4101" s="41"/>
      <c r="AA4101" s="41"/>
      <c r="AB4101" s="15"/>
      <c r="AC4101" s="15"/>
      <c r="AD4101" s="15"/>
      <c r="AE4101" s="15"/>
      <c r="AF4101" s="15"/>
      <c r="AG4101" s="15"/>
      <c r="AH4101" s="15"/>
      <c r="AI4101" s="15"/>
      <c r="AJ4101" s="15"/>
      <c r="AK4101" s="15"/>
      <c r="AL4101" s="66"/>
      <c r="AM4101" s="66"/>
      <c r="AN4101" s="15"/>
      <c r="AO4101" s="15"/>
      <c r="AP4101" s="15"/>
      <c r="AQ4101" s="15"/>
      <c r="AR4101" s="15"/>
      <c r="AS4101" s="15"/>
      <c r="AT4101" s="15"/>
      <c r="AU4101" s="15"/>
      <c r="AV4101" s="15"/>
      <c r="AW4101" s="15"/>
      <c r="AX4101" s="15"/>
      <c r="AY4101" s="15"/>
      <c r="AZ4101" s="10">
        <v>1</v>
      </c>
      <c r="BA4101" t="s">
        <v>22</v>
      </c>
      <c r="BB4101" t="s">
        <v>88</v>
      </c>
      <c r="BD4101" s="7" t="str">
        <f t="shared" si="128"/>
        <v>663510565Shopee</v>
      </c>
    </row>
    <row r="4102" spans="2:58" ht="15" customHeight="1" x14ac:dyDescent="0.35">
      <c r="B4102" s="10" t="s">
        <v>17</v>
      </c>
      <c r="C4102" s="10" t="s">
        <v>806</v>
      </c>
      <c r="D4102" s="10" t="s">
        <v>650</v>
      </c>
      <c r="E4102" s="10" t="s">
        <v>194</v>
      </c>
      <c r="F4102" s="10" t="s">
        <v>793</v>
      </c>
      <c r="G4102" s="137">
        <v>453723086</v>
      </c>
      <c r="H4102" s="10">
        <v>453723086</v>
      </c>
      <c r="I4102" s="10" t="s">
        <v>1465</v>
      </c>
      <c r="J4102" s="10" t="s">
        <v>3922</v>
      </c>
      <c r="K4102" s="102" t="s">
        <v>1466</v>
      </c>
      <c r="L4102" s="98">
        <f>IFERROR(VLOOKUP($F4102&amp;$C4102,Sales!$J:$W,9,0),0)</f>
        <v>0</v>
      </c>
      <c r="M4102" s="98">
        <f>IFERROR(VLOOKUP($F4102&amp;$C4102,Sales!$J:$W,10,0),0)</f>
        <v>0</v>
      </c>
      <c r="N4102" s="98">
        <f>IFERROR(VLOOKUP($F4102&amp;$C4102,Sales!$J:$W,11,0),0)</f>
        <v>0</v>
      </c>
      <c r="O4102" s="98">
        <f>IFERROR(VLOOKUP($F4102&amp;$C4102,Sales!$J:$W,12,0),0)</f>
        <v>0</v>
      </c>
      <c r="P4102" s="98">
        <f>IFERROR(VLOOKUP($F4102&amp;$C4102,Sales!$J:$W,13,0),0)</f>
        <v>0</v>
      </c>
      <c r="Q4102" s="98">
        <f>IFERROR(VLOOKUP($F4102&amp;$C4102,Sales!$A:$H,7,0),0)</f>
        <v>0</v>
      </c>
      <c r="R4102" s="41" t="str">
        <f t="shared" si="129"/>
        <v>ERROR</v>
      </c>
      <c r="S4102" s="15"/>
      <c r="T4102" s="15"/>
      <c r="U4102" s="15"/>
      <c r="V4102" s="15"/>
      <c r="W4102" s="15"/>
      <c r="X4102" s="15"/>
      <c r="Y4102" s="41"/>
      <c r="Z4102" s="41"/>
      <c r="AA4102" s="41"/>
      <c r="AB4102" s="15"/>
      <c r="AC4102" s="15"/>
      <c r="AD4102" s="15"/>
      <c r="AE4102" s="15"/>
      <c r="AF4102" s="15"/>
      <c r="AG4102" s="15"/>
      <c r="AH4102" s="15"/>
      <c r="AI4102" s="15"/>
      <c r="AJ4102" s="15"/>
      <c r="AK4102" s="15"/>
      <c r="AL4102" s="66"/>
      <c r="AM4102" s="66"/>
      <c r="AN4102" s="15"/>
      <c r="AO4102" s="15"/>
      <c r="AP4102" s="15"/>
      <c r="AQ4102" s="15"/>
      <c r="AR4102" s="15"/>
      <c r="AS4102" s="15"/>
      <c r="AT4102" s="15"/>
      <c r="AU4102" s="15"/>
      <c r="AV4102" s="15"/>
      <c r="AW4102" s="15"/>
      <c r="AX4102" s="15"/>
      <c r="AY4102" s="15"/>
      <c r="AZ4102" s="10">
        <v>1</v>
      </c>
      <c r="BA4102" t="s">
        <v>22</v>
      </c>
      <c r="BB4102" t="s">
        <v>88</v>
      </c>
      <c r="BD4102" s="7" t="str">
        <f t="shared" si="128"/>
        <v>453723086Shopee</v>
      </c>
    </row>
    <row r="4103" spans="2:58" ht="15" customHeight="1" x14ac:dyDescent="0.35">
      <c r="B4103" s="10" t="s">
        <v>17</v>
      </c>
      <c r="C4103" s="10" t="s">
        <v>806</v>
      </c>
      <c r="D4103" s="10" t="s">
        <v>405</v>
      </c>
      <c r="E4103" s="10" t="s">
        <v>406</v>
      </c>
      <c r="F4103" s="10" t="s">
        <v>2349</v>
      </c>
      <c r="G4103" s="137">
        <v>3833712593</v>
      </c>
      <c r="H4103" s="10" t="s">
        <v>14589</v>
      </c>
      <c r="I4103" s="10" t="s">
        <v>3600</v>
      </c>
      <c r="J4103" s="10" t="s">
        <v>3631</v>
      </c>
      <c r="K4103" s="102" t="s">
        <v>10229</v>
      </c>
      <c r="L4103" s="98">
        <f>IFERROR(VLOOKUP($F4103&amp;$C4103,Sales!$J:$W,9,0),0)</f>
        <v>0</v>
      </c>
      <c r="M4103" s="98">
        <f>IFERROR(VLOOKUP($F4103&amp;$C4103,Sales!$J:$W,10,0),0)</f>
        <v>0</v>
      </c>
      <c r="N4103" s="98">
        <f>IFERROR(VLOOKUP($F4103&amp;$C4103,Sales!$J:$W,11,0),0)</f>
        <v>0</v>
      </c>
      <c r="O4103" s="98">
        <f>IFERROR(VLOOKUP($F4103&amp;$C4103,Sales!$J:$W,12,0),0)</f>
        <v>0</v>
      </c>
      <c r="P4103" s="98">
        <f>IFERROR(VLOOKUP($F4103&amp;$C4103,Sales!$J:$W,13,0),0)</f>
        <v>0</v>
      </c>
      <c r="Q4103" s="98">
        <f>IFERROR(VLOOKUP($F4103&amp;$C4103,Sales!$A:$H,7,0),0)</f>
        <v>0</v>
      </c>
      <c r="R4103" s="41" t="str">
        <f t="shared" si="129"/>
        <v>ERROR</v>
      </c>
      <c r="S4103" s="15"/>
      <c r="T4103" s="15"/>
      <c r="U4103" s="15"/>
      <c r="V4103" s="15"/>
      <c r="W4103" s="15"/>
      <c r="X4103" s="15"/>
      <c r="Y4103" s="41"/>
      <c r="Z4103" s="41"/>
      <c r="AA4103" s="41"/>
      <c r="AB4103" s="15"/>
      <c r="AC4103" s="15"/>
      <c r="AD4103" s="15"/>
      <c r="AE4103" s="15"/>
      <c r="AF4103" s="15"/>
      <c r="AG4103" s="15"/>
      <c r="AH4103" s="15"/>
      <c r="AI4103" s="15"/>
      <c r="AJ4103" s="41"/>
      <c r="AK4103" s="15"/>
      <c r="AL4103" s="15"/>
      <c r="AM4103" s="15"/>
      <c r="AN4103" s="15"/>
      <c r="AO4103" s="15"/>
      <c r="AP4103" s="15"/>
      <c r="AQ4103" s="15"/>
      <c r="AR4103" s="15"/>
      <c r="AS4103" s="15"/>
      <c r="AT4103" s="15"/>
      <c r="AU4103" s="15"/>
      <c r="AV4103" s="15"/>
      <c r="AW4103" s="15"/>
      <c r="AX4103" s="82"/>
      <c r="AY4103" s="82"/>
      <c r="AZ4103" s="10">
        <v>1</v>
      </c>
      <c r="BA4103" t="s">
        <v>31</v>
      </c>
      <c r="BB4103" t="s">
        <v>23</v>
      </c>
      <c r="BD4103" s="7" t="str">
        <f t="shared" si="128"/>
        <v>3833712593Shopee</v>
      </c>
    </row>
    <row r="4104" spans="2:58" ht="15" customHeight="1" x14ac:dyDescent="0.35">
      <c r="B4104" s="10" t="s">
        <v>17</v>
      </c>
      <c r="C4104" s="10" t="s">
        <v>806</v>
      </c>
      <c r="D4104" s="10" t="s">
        <v>405</v>
      </c>
      <c r="E4104" s="10" t="s">
        <v>406</v>
      </c>
      <c r="F4104" s="10" t="s">
        <v>2352</v>
      </c>
      <c r="G4104" s="137">
        <v>7533614577</v>
      </c>
      <c r="H4104" s="10" t="s">
        <v>14590</v>
      </c>
      <c r="I4104" s="10">
        <v>0</v>
      </c>
      <c r="J4104" s="10" t="s">
        <v>1250</v>
      </c>
      <c r="K4104" s="102" t="s">
        <v>10374</v>
      </c>
      <c r="L4104" s="98">
        <f>IFERROR(VLOOKUP($F4104&amp;$C4104,Sales!$J:$W,9,0),0)</f>
        <v>0</v>
      </c>
      <c r="M4104" s="98">
        <f>IFERROR(VLOOKUP($F4104&amp;$C4104,Sales!$J:$W,10,0),0)</f>
        <v>0</v>
      </c>
      <c r="N4104" s="98">
        <f>IFERROR(VLOOKUP($F4104&amp;$C4104,Sales!$J:$W,11,0),0)</f>
        <v>0</v>
      </c>
      <c r="O4104" s="98">
        <f>IFERROR(VLOOKUP($F4104&amp;$C4104,Sales!$J:$W,12,0),0)</f>
        <v>0</v>
      </c>
      <c r="P4104" s="98">
        <f>IFERROR(VLOOKUP($F4104&amp;$C4104,Sales!$J:$W,13,0),0)</f>
        <v>0</v>
      </c>
      <c r="Q4104" s="98">
        <f>IFERROR(VLOOKUP($F4104&amp;$C4104,Sales!$A:$H,7,0),0)</f>
        <v>0</v>
      </c>
      <c r="R4104" s="41" t="str">
        <f t="shared" si="129"/>
        <v>ERROR</v>
      </c>
      <c r="S4104" s="15"/>
      <c r="T4104" s="15"/>
      <c r="U4104" s="15"/>
      <c r="V4104" s="15"/>
      <c r="W4104" s="15"/>
      <c r="X4104" s="15"/>
      <c r="Y4104" s="41"/>
      <c r="Z4104" s="41"/>
      <c r="AA4104" s="41"/>
      <c r="AB4104" s="15"/>
      <c r="AC4104" s="15"/>
      <c r="AD4104" s="15"/>
      <c r="AE4104" s="15"/>
      <c r="AF4104" s="15"/>
      <c r="AG4104" s="15"/>
      <c r="AH4104" s="15"/>
      <c r="AI4104" s="15"/>
      <c r="AJ4104" s="41"/>
      <c r="AK4104" s="15"/>
      <c r="AL4104" s="15"/>
      <c r="AM4104" s="15"/>
      <c r="AN4104" s="15"/>
      <c r="AO4104" s="15"/>
      <c r="AP4104" s="15"/>
      <c r="AQ4104" s="15"/>
      <c r="AR4104" s="15"/>
      <c r="AS4104" s="15"/>
      <c r="AT4104" s="15"/>
      <c r="AU4104" s="15"/>
      <c r="AV4104" s="15"/>
      <c r="AW4104" s="15"/>
      <c r="AX4104" s="82"/>
      <c r="AY4104" s="82"/>
      <c r="AZ4104" s="10">
        <v>1</v>
      </c>
      <c r="BA4104" t="s">
        <v>31</v>
      </c>
      <c r="BB4104" t="s">
        <v>23</v>
      </c>
      <c r="BD4104" s="7" t="str">
        <f t="shared" si="128"/>
        <v>7533614577Shopee</v>
      </c>
    </row>
    <row r="4105" spans="2:58" ht="15" customHeight="1" x14ac:dyDescent="0.35">
      <c r="B4105" s="10" t="s">
        <v>17</v>
      </c>
      <c r="C4105" s="10" t="s">
        <v>806</v>
      </c>
      <c r="D4105" s="10" t="s">
        <v>650</v>
      </c>
      <c r="E4105" s="10" t="s">
        <v>194</v>
      </c>
      <c r="F4105" s="10" t="s">
        <v>1468</v>
      </c>
      <c r="G4105" s="137">
        <v>6732699447</v>
      </c>
      <c r="H4105" s="10">
        <v>6732699447</v>
      </c>
      <c r="I4105" s="10" t="s">
        <v>1469</v>
      </c>
      <c r="J4105" s="10" t="s">
        <v>4325</v>
      </c>
      <c r="K4105" s="102" t="s">
        <v>1470</v>
      </c>
      <c r="L4105" s="98">
        <f>IFERROR(VLOOKUP($F4105&amp;$C4105,Sales!$J:$W,9,0),0)</f>
        <v>0</v>
      </c>
      <c r="M4105" s="98">
        <f>IFERROR(VLOOKUP($F4105&amp;$C4105,Sales!$J:$W,10,0),0)</f>
        <v>0</v>
      </c>
      <c r="N4105" s="98">
        <f>IFERROR(VLOOKUP($F4105&amp;$C4105,Sales!$J:$W,11,0),0)</f>
        <v>0</v>
      </c>
      <c r="O4105" s="98">
        <f>IFERROR(VLOOKUP($F4105&amp;$C4105,Sales!$J:$W,12,0),0)</f>
        <v>0</v>
      </c>
      <c r="P4105" s="98">
        <f>IFERROR(VLOOKUP($F4105&amp;$C4105,Sales!$J:$W,13,0),0)</f>
        <v>0</v>
      </c>
      <c r="Q4105" s="98">
        <f>IFERROR(VLOOKUP($F4105&amp;$C4105,Sales!$A:$H,7,0),0)</f>
        <v>0</v>
      </c>
      <c r="R4105" s="41" t="str">
        <f t="shared" si="129"/>
        <v>ERROR</v>
      </c>
      <c r="S4105" s="15"/>
      <c r="T4105" s="15"/>
      <c r="U4105" s="15"/>
      <c r="V4105" s="15"/>
      <c r="W4105" s="15"/>
      <c r="X4105" s="15"/>
      <c r="Y4105" s="41"/>
      <c r="Z4105" s="41"/>
      <c r="AA4105" s="41"/>
      <c r="AB4105" s="15"/>
      <c r="AC4105" s="15"/>
      <c r="AD4105" s="15"/>
      <c r="AE4105" s="15"/>
      <c r="AF4105" s="15"/>
      <c r="AG4105" s="15"/>
      <c r="AH4105" s="15"/>
      <c r="AI4105" s="15"/>
      <c r="AJ4105" s="15"/>
      <c r="AK4105" s="15"/>
      <c r="AL4105" s="66"/>
      <c r="AM4105" s="66"/>
      <c r="AN4105" s="15"/>
      <c r="AO4105" s="15"/>
      <c r="AP4105" s="15"/>
      <c r="AQ4105" s="15"/>
      <c r="AR4105" s="15"/>
      <c r="AS4105" s="15"/>
      <c r="AT4105" s="15"/>
      <c r="AU4105" s="15"/>
      <c r="AV4105" s="15"/>
      <c r="AW4105" s="15"/>
      <c r="AX4105" s="15"/>
      <c r="AY4105" s="15"/>
      <c r="AZ4105" s="10">
        <v>1</v>
      </c>
      <c r="BA4105" t="s">
        <v>22</v>
      </c>
      <c r="BB4105" t="s">
        <v>88</v>
      </c>
      <c r="BD4105" s="7" t="str">
        <f t="shared" si="128"/>
        <v>6732699447Shopee</v>
      </c>
    </row>
    <row r="4106" spans="2:58" ht="15" customHeight="1" x14ac:dyDescent="0.35">
      <c r="B4106" s="10" t="s">
        <v>17</v>
      </c>
      <c r="C4106" s="10" t="s">
        <v>806</v>
      </c>
      <c r="D4106" s="10" t="s">
        <v>193</v>
      </c>
      <c r="E4106" s="10" t="s">
        <v>194</v>
      </c>
      <c r="F4106" s="10" t="s">
        <v>2624</v>
      </c>
      <c r="G4106" s="137">
        <v>4816322778</v>
      </c>
      <c r="H4106" s="10" t="s">
        <v>12702</v>
      </c>
      <c r="I4106" s="10" t="s">
        <v>2625</v>
      </c>
      <c r="J4106" s="10" t="s">
        <v>3986</v>
      </c>
      <c r="K4106" s="102" t="s">
        <v>10263</v>
      </c>
      <c r="L4106" s="98">
        <f>IFERROR(VLOOKUP($F4106&amp;$C4106,Sales!$J:$W,9,0),0)</f>
        <v>0</v>
      </c>
      <c r="M4106" s="98">
        <f>IFERROR(VLOOKUP($F4106&amp;$C4106,Sales!$J:$W,10,0),0)</f>
        <v>0</v>
      </c>
      <c r="N4106" s="98">
        <f>IFERROR(VLOOKUP($F4106&amp;$C4106,Sales!$J:$W,11,0),0)</f>
        <v>0</v>
      </c>
      <c r="O4106" s="98">
        <f>IFERROR(VLOOKUP($F4106&amp;$C4106,Sales!$J:$W,12,0),0)</f>
        <v>0</v>
      </c>
      <c r="P4106" s="98">
        <f>IFERROR(VLOOKUP($F4106&amp;$C4106,Sales!$J:$W,13,0),0)</f>
        <v>0</v>
      </c>
      <c r="Q4106" s="98">
        <f>IFERROR(VLOOKUP($F4106&amp;$C4106,Sales!$A:$H,7,0),0)</f>
        <v>0</v>
      </c>
      <c r="R4106" s="41" t="str">
        <f t="shared" si="129"/>
        <v>ERROR</v>
      </c>
      <c r="S4106" s="66"/>
      <c r="T4106" s="15"/>
      <c r="U4106" s="15"/>
      <c r="V4106" s="15"/>
      <c r="W4106" s="15"/>
      <c r="X4106" s="15"/>
      <c r="Y4106" s="41"/>
      <c r="Z4106" s="41"/>
      <c r="AA4106" s="41"/>
      <c r="AB4106" s="15"/>
      <c r="AC4106" s="15"/>
      <c r="AD4106" s="15"/>
      <c r="AE4106" s="15"/>
      <c r="AF4106" s="15"/>
      <c r="AG4106" s="15"/>
      <c r="AH4106" s="15"/>
      <c r="AI4106" s="15"/>
      <c r="AJ4106" s="15"/>
      <c r="AK4106" s="15"/>
      <c r="AL4106" s="15"/>
      <c r="AM4106" s="15"/>
      <c r="AN4106" s="15"/>
      <c r="AO4106" s="15"/>
      <c r="AP4106" s="15"/>
      <c r="AQ4106" s="66"/>
      <c r="AR4106" s="66"/>
      <c r="AS4106" s="66"/>
      <c r="AT4106" s="66"/>
      <c r="AU4106" s="66"/>
      <c r="AV4106" s="15"/>
      <c r="AW4106" s="15"/>
      <c r="AX4106" s="15"/>
      <c r="AY4106" s="15"/>
      <c r="AZ4106" s="10">
        <v>1</v>
      </c>
      <c r="BA4106" t="s">
        <v>22</v>
      </c>
      <c r="BB4106" t="s">
        <v>88</v>
      </c>
      <c r="BD4106" s="7" t="str">
        <f t="shared" si="128"/>
        <v>4816322778Shopee</v>
      </c>
      <c r="BE4106" t="s">
        <v>13428</v>
      </c>
      <c r="BF4106" t="s">
        <v>13429</v>
      </c>
    </row>
    <row r="4107" spans="2:58" ht="15" customHeight="1" x14ac:dyDescent="0.35">
      <c r="B4107" s="10" t="s">
        <v>17</v>
      </c>
      <c r="C4107" s="10" t="s">
        <v>806</v>
      </c>
      <c r="D4107" s="10" t="s">
        <v>65</v>
      </c>
      <c r="E4107" s="10" t="s">
        <v>66</v>
      </c>
      <c r="F4107" s="10" t="s">
        <v>2253</v>
      </c>
      <c r="G4107" s="137">
        <v>6032750760</v>
      </c>
      <c r="H4107" s="10" t="s">
        <v>12478</v>
      </c>
      <c r="I4107" s="10" t="s">
        <v>6218</v>
      </c>
      <c r="J4107" s="10" t="s">
        <v>2808</v>
      </c>
      <c r="K4107" s="102" t="s">
        <v>10306</v>
      </c>
      <c r="L4107" s="98">
        <f>IFERROR(VLOOKUP($F4107&amp;$C4107,Sales!$J:$W,9,0),0)</f>
        <v>0</v>
      </c>
      <c r="M4107" s="98">
        <f>IFERROR(VLOOKUP($F4107&amp;$C4107,Sales!$J:$W,10,0),0)</f>
        <v>0</v>
      </c>
      <c r="N4107" s="98">
        <f>IFERROR(VLOOKUP($F4107&amp;$C4107,Sales!$J:$W,11,0),0)</f>
        <v>0</v>
      </c>
      <c r="O4107" s="98">
        <f>IFERROR(VLOOKUP($F4107&amp;$C4107,Sales!$J:$W,12,0),0)</f>
        <v>0</v>
      </c>
      <c r="P4107" s="98">
        <f>IFERROR(VLOOKUP($F4107&amp;$C4107,Sales!$J:$W,13,0),0)</f>
        <v>0</v>
      </c>
      <c r="Q4107" s="98">
        <f>IFERROR(VLOOKUP($F4107&amp;$C4107,Sales!$A:$H,7,0),0)</f>
        <v>0</v>
      </c>
      <c r="R4107" s="41" t="str">
        <f t="shared" si="129"/>
        <v>ERROR</v>
      </c>
      <c r="S4107" s="66"/>
      <c r="T4107" s="15"/>
      <c r="U4107" s="15"/>
      <c r="V4107" s="15"/>
      <c r="W4107" s="15"/>
      <c r="X4107" s="15"/>
      <c r="Y4107" s="41"/>
      <c r="Z4107" s="41"/>
      <c r="AA4107" s="41"/>
      <c r="AB4107" s="15"/>
      <c r="AC4107" s="15"/>
      <c r="AD4107" s="15"/>
      <c r="AE4107" s="15"/>
      <c r="AF4107" s="15"/>
      <c r="AG4107" s="15"/>
      <c r="AH4107" s="15"/>
      <c r="AI4107" s="15"/>
      <c r="AJ4107" s="15"/>
      <c r="AK4107" s="15"/>
      <c r="AL4107" s="15"/>
      <c r="AM4107" s="15"/>
      <c r="AN4107" s="15"/>
      <c r="AO4107" s="15"/>
      <c r="AP4107" s="15"/>
      <c r="AQ4107" s="66"/>
      <c r="AR4107" s="66"/>
      <c r="AS4107" s="66"/>
      <c r="AT4107" s="66"/>
      <c r="AU4107" s="66"/>
      <c r="AV4107" s="15"/>
      <c r="AW4107" s="15"/>
      <c r="AX4107" s="15"/>
      <c r="AY4107" s="15"/>
      <c r="AZ4107" s="10">
        <v>1</v>
      </c>
      <c r="BA4107" t="s">
        <v>22</v>
      </c>
      <c r="BB4107" t="s">
        <v>88</v>
      </c>
      <c r="BD4107" s="7" t="str">
        <f t="shared" si="128"/>
        <v>6032750760Shopee</v>
      </c>
      <c r="BE4107" s="81">
        <v>44820</v>
      </c>
      <c r="BF4107" t="s">
        <v>13661</v>
      </c>
    </row>
    <row r="4108" spans="2:58" ht="15" customHeight="1" x14ac:dyDescent="0.35">
      <c r="B4108" s="10" t="s">
        <v>17</v>
      </c>
      <c r="C4108" s="10" t="s">
        <v>806</v>
      </c>
      <c r="D4108" s="10" t="s">
        <v>405</v>
      </c>
      <c r="E4108" s="10" t="s">
        <v>406</v>
      </c>
      <c r="F4108" s="10" t="s">
        <v>438</v>
      </c>
      <c r="G4108" s="137">
        <v>1022748944</v>
      </c>
      <c r="H4108" s="10" t="s">
        <v>14591</v>
      </c>
      <c r="I4108" s="10" t="s">
        <v>439</v>
      </c>
      <c r="J4108" t="s">
        <v>3634</v>
      </c>
      <c r="K4108" s="102" t="s">
        <v>10174</v>
      </c>
      <c r="L4108" s="98">
        <f>IFERROR(VLOOKUP($F4108&amp;$C4108,Sales!$J:$W,9,0),0)</f>
        <v>0</v>
      </c>
      <c r="M4108" s="98">
        <f>IFERROR(VLOOKUP($F4108&amp;$C4108,Sales!$J:$W,10,0),0)</f>
        <v>0</v>
      </c>
      <c r="N4108" s="98">
        <f>IFERROR(VLOOKUP($F4108&amp;$C4108,Sales!$J:$W,11,0),0)</f>
        <v>0</v>
      </c>
      <c r="O4108" s="98">
        <f>IFERROR(VLOOKUP($F4108&amp;$C4108,Sales!$J:$W,12,0),0)</f>
        <v>0</v>
      </c>
      <c r="P4108" s="98">
        <f>IFERROR(VLOOKUP($F4108&amp;$C4108,Sales!$J:$W,13,0),0)</f>
        <v>0</v>
      </c>
      <c r="Q4108" s="98">
        <f>IFERROR(VLOOKUP($F4108&amp;$C4108,Sales!$A:$H,7,0),0)</f>
        <v>0</v>
      </c>
      <c r="R4108" s="41" t="str">
        <f t="shared" si="129"/>
        <v>ERROR</v>
      </c>
      <c r="S4108" s="15"/>
      <c r="T4108" s="15"/>
      <c r="U4108" s="15"/>
      <c r="V4108" s="15"/>
      <c r="W4108" s="15"/>
      <c r="X4108" s="15"/>
      <c r="Y4108" s="41"/>
      <c r="Z4108" s="41"/>
      <c r="AA4108" s="41"/>
      <c r="AB4108" s="15"/>
      <c r="AC4108" s="15"/>
      <c r="AD4108" s="15"/>
      <c r="AE4108" s="15"/>
      <c r="AF4108" s="15"/>
      <c r="AG4108" s="15"/>
      <c r="AH4108" s="15"/>
      <c r="AI4108" s="15"/>
      <c r="AJ4108" s="41"/>
      <c r="AK4108" s="15"/>
      <c r="AL4108" s="15"/>
      <c r="AM4108" s="15"/>
      <c r="AN4108" s="15"/>
      <c r="AO4108" s="15"/>
      <c r="AP4108" s="15"/>
      <c r="AQ4108" s="15"/>
      <c r="AR4108" s="15"/>
      <c r="AS4108" s="15"/>
      <c r="AT4108" s="15"/>
      <c r="AU4108" s="15"/>
      <c r="AV4108" s="15"/>
      <c r="AW4108" s="15"/>
      <c r="AX4108" s="82"/>
      <c r="AY4108" s="82"/>
      <c r="AZ4108" s="10">
        <v>1</v>
      </c>
      <c r="BA4108" t="s">
        <v>31</v>
      </c>
      <c r="BB4108" t="s">
        <v>23</v>
      </c>
      <c r="BD4108" s="7" t="str">
        <f t="shared" si="128"/>
        <v>1022748944Shopee</v>
      </c>
    </row>
    <row r="4109" spans="2:58" ht="15" customHeight="1" x14ac:dyDescent="0.35">
      <c r="B4109" s="10" t="s">
        <v>17</v>
      </c>
      <c r="C4109" s="10" t="s">
        <v>806</v>
      </c>
      <c r="D4109" s="10" t="s">
        <v>650</v>
      </c>
      <c r="E4109" s="10" t="s">
        <v>194</v>
      </c>
      <c r="F4109" s="10" t="s">
        <v>1477</v>
      </c>
      <c r="G4109" s="137">
        <v>227479886</v>
      </c>
      <c r="H4109" s="10">
        <v>227479886</v>
      </c>
      <c r="I4109" s="10" t="s">
        <v>1478</v>
      </c>
      <c r="J4109" s="10" t="s">
        <v>3927</v>
      </c>
      <c r="K4109" s="102" t="s">
        <v>1479</v>
      </c>
      <c r="L4109" s="98">
        <f>IFERROR(VLOOKUP($F4109&amp;$C4109,Sales!$J:$W,9,0),0)</f>
        <v>0</v>
      </c>
      <c r="M4109" s="98">
        <f>IFERROR(VLOOKUP($F4109&amp;$C4109,Sales!$J:$W,10,0),0)</f>
        <v>0</v>
      </c>
      <c r="N4109" s="98">
        <f>IFERROR(VLOOKUP($F4109&amp;$C4109,Sales!$J:$W,11,0),0)</f>
        <v>0</v>
      </c>
      <c r="O4109" s="98">
        <f>IFERROR(VLOOKUP($F4109&amp;$C4109,Sales!$J:$W,12,0),0)</f>
        <v>0</v>
      </c>
      <c r="P4109" s="98">
        <f>IFERROR(VLOOKUP($F4109&amp;$C4109,Sales!$J:$W,13,0),0)</f>
        <v>0</v>
      </c>
      <c r="Q4109" s="98">
        <f>IFERROR(VLOOKUP($F4109&amp;$C4109,Sales!$A:$H,7,0),0)</f>
        <v>0</v>
      </c>
      <c r="R4109" s="41" t="str">
        <f t="shared" si="129"/>
        <v>ERROR</v>
      </c>
      <c r="S4109" s="15"/>
      <c r="T4109" s="15"/>
      <c r="U4109" s="15"/>
      <c r="V4109" s="15"/>
      <c r="W4109" s="15"/>
      <c r="X4109" s="15"/>
      <c r="Y4109" s="41"/>
      <c r="Z4109" s="41"/>
      <c r="AA4109" s="41"/>
      <c r="AB4109" s="15"/>
      <c r="AC4109" s="15"/>
      <c r="AD4109" s="15"/>
      <c r="AE4109" s="15"/>
      <c r="AF4109" s="15"/>
      <c r="AG4109" s="15"/>
      <c r="AH4109" s="15"/>
      <c r="AI4109" s="15"/>
      <c r="AJ4109" s="15"/>
      <c r="AK4109" s="15"/>
      <c r="AL4109" s="66"/>
      <c r="AM4109" s="66"/>
      <c r="AN4109" s="15"/>
      <c r="AO4109" s="15"/>
      <c r="AP4109" s="15"/>
      <c r="AQ4109" s="15"/>
      <c r="AR4109" s="15"/>
      <c r="AS4109" s="15"/>
      <c r="AT4109" s="15"/>
      <c r="AU4109" s="15"/>
      <c r="AV4109" s="15"/>
      <c r="AW4109" s="15"/>
      <c r="AX4109" s="15"/>
      <c r="AY4109" s="15"/>
      <c r="AZ4109" s="10">
        <v>1</v>
      </c>
      <c r="BA4109" t="s">
        <v>22</v>
      </c>
      <c r="BB4109" t="s">
        <v>88</v>
      </c>
      <c r="BD4109" s="7" t="str">
        <f t="shared" si="128"/>
        <v>227479886Shopee</v>
      </c>
    </row>
    <row r="4110" spans="2:58" ht="15" customHeight="1" x14ac:dyDescent="0.35">
      <c r="B4110" s="10" t="s">
        <v>17</v>
      </c>
      <c r="C4110" s="10" t="s">
        <v>806</v>
      </c>
      <c r="D4110" s="10" t="s">
        <v>405</v>
      </c>
      <c r="E4110" s="10" t="s">
        <v>406</v>
      </c>
      <c r="F4110" s="10" t="s">
        <v>440</v>
      </c>
      <c r="G4110" s="137">
        <v>1022748942</v>
      </c>
      <c r="H4110" s="10" t="s">
        <v>14592</v>
      </c>
      <c r="I4110" s="10" t="s">
        <v>441</v>
      </c>
      <c r="J4110" t="s">
        <v>1260</v>
      </c>
      <c r="K4110" s="102" t="s">
        <v>1261</v>
      </c>
      <c r="L4110" s="98">
        <f>IFERROR(VLOOKUP($F4110&amp;$C4110,Sales!$J:$W,9,0),0)</f>
        <v>0</v>
      </c>
      <c r="M4110" s="98">
        <f>IFERROR(VLOOKUP($F4110&amp;$C4110,Sales!$J:$W,10,0),0)</f>
        <v>0</v>
      </c>
      <c r="N4110" s="98">
        <f>IFERROR(VLOOKUP($F4110&amp;$C4110,Sales!$J:$W,11,0),0)</f>
        <v>0</v>
      </c>
      <c r="O4110" s="98">
        <f>IFERROR(VLOOKUP($F4110&amp;$C4110,Sales!$J:$W,12,0),0)</f>
        <v>0</v>
      </c>
      <c r="P4110" s="98">
        <f>IFERROR(VLOOKUP($F4110&amp;$C4110,Sales!$J:$W,13,0),0)</f>
        <v>0</v>
      </c>
      <c r="Q4110" s="98">
        <f>IFERROR(VLOOKUP($F4110&amp;$C4110,Sales!$A:$H,7,0),0)</f>
        <v>0</v>
      </c>
      <c r="R4110" s="41" t="str">
        <f t="shared" si="129"/>
        <v>ERROR</v>
      </c>
      <c r="S4110" s="15"/>
      <c r="T4110" s="15"/>
      <c r="U4110" s="15"/>
      <c r="V4110" s="15"/>
      <c r="W4110" s="15"/>
      <c r="X4110" s="15"/>
      <c r="Y4110" s="41"/>
      <c r="Z4110" s="41"/>
      <c r="AA4110" s="41"/>
      <c r="AB4110" s="15"/>
      <c r="AC4110" s="15"/>
      <c r="AD4110" s="15"/>
      <c r="AE4110" s="15"/>
      <c r="AF4110" s="15"/>
      <c r="AG4110" s="15"/>
      <c r="AH4110" s="15"/>
      <c r="AI4110" s="15"/>
      <c r="AJ4110" s="41"/>
      <c r="AK4110" s="15"/>
      <c r="AL4110" s="15"/>
      <c r="AM4110" s="15"/>
      <c r="AN4110" s="15"/>
      <c r="AO4110" s="15"/>
      <c r="AP4110" s="15"/>
      <c r="AQ4110" s="15"/>
      <c r="AR4110" s="15"/>
      <c r="AS4110" s="15"/>
      <c r="AT4110" s="15"/>
      <c r="AU4110" s="15"/>
      <c r="AV4110" s="15"/>
      <c r="AW4110" s="15"/>
      <c r="AX4110" s="82"/>
      <c r="AY4110" s="82"/>
      <c r="AZ4110" s="10">
        <v>1</v>
      </c>
      <c r="BA4110" t="s">
        <v>31</v>
      </c>
      <c r="BB4110" t="s">
        <v>23</v>
      </c>
      <c r="BD4110" s="7" t="str">
        <f t="shared" si="128"/>
        <v>1022748942Shopee</v>
      </c>
    </row>
    <row r="4111" spans="2:58" ht="15" customHeight="1" x14ac:dyDescent="0.35">
      <c r="B4111" s="10" t="s">
        <v>17</v>
      </c>
      <c r="C4111" s="10" t="s">
        <v>806</v>
      </c>
      <c r="D4111" s="10" t="s">
        <v>405</v>
      </c>
      <c r="E4111" s="10" t="s">
        <v>406</v>
      </c>
      <c r="F4111" s="10" t="s">
        <v>3003</v>
      </c>
      <c r="G4111" s="137">
        <v>3166287628</v>
      </c>
      <c r="H4111" s="10" t="s">
        <v>14593</v>
      </c>
      <c r="I4111" s="10" t="s">
        <v>6395</v>
      </c>
      <c r="J4111" s="10" t="s">
        <v>1574</v>
      </c>
      <c r="K4111" s="102" t="s">
        <v>1575</v>
      </c>
      <c r="L4111" s="98">
        <f>IFERROR(VLOOKUP($F4111&amp;$C4111,Sales!$J:$W,9,0),0)</f>
        <v>0</v>
      </c>
      <c r="M4111" s="98">
        <f>IFERROR(VLOOKUP($F4111&amp;$C4111,Sales!$J:$W,10,0),0)</f>
        <v>0</v>
      </c>
      <c r="N4111" s="98">
        <f>IFERROR(VLOOKUP($F4111&amp;$C4111,Sales!$J:$W,11,0),0)</f>
        <v>0</v>
      </c>
      <c r="O4111" s="98">
        <f>IFERROR(VLOOKUP($F4111&amp;$C4111,Sales!$J:$W,12,0),0)</f>
        <v>0</v>
      </c>
      <c r="P4111" s="98">
        <f>IFERROR(VLOOKUP($F4111&amp;$C4111,Sales!$J:$W,13,0),0)</f>
        <v>0</v>
      </c>
      <c r="Q4111" s="98">
        <f>IFERROR(VLOOKUP($F4111&amp;$C4111,Sales!$A:$H,7,0),0)</f>
        <v>0</v>
      </c>
      <c r="R4111" s="41" t="str">
        <f t="shared" si="129"/>
        <v>ERROR</v>
      </c>
      <c r="S4111" s="15"/>
      <c r="T4111" s="15"/>
      <c r="U4111" s="15"/>
      <c r="V4111" s="15"/>
      <c r="W4111" s="15"/>
      <c r="X4111" s="15"/>
      <c r="Y4111" s="41"/>
      <c r="Z4111" s="41"/>
      <c r="AA4111" s="41"/>
      <c r="AB4111" s="15"/>
      <c r="AC4111" s="15"/>
      <c r="AD4111" s="15"/>
      <c r="AE4111" s="15"/>
      <c r="AF4111" s="15"/>
      <c r="AG4111" s="15"/>
      <c r="AH4111" s="15"/>
      <c r="AI4111" s="15"/>
      <c r="AJ4111" s="41"/>
      <c r="AK4111" s="15"/>
      <c r="AL4111" s="15"/>
      <c r="AM4111" s="15"/>
      <c r="AN4111" s="15"/>
      <c r="AO4111" s="15"/>
      <c r="AP4111" s="15"/>
      <c r="AQ4111" s="15"/>
      <c r="AR4111" s="15"/>
      <c r="AS4111" s="15"/>
      <c r="AT4111" s="15"/>
      <c r="AU4111" s="15"/>
      <c r="AV4111" s="15"/>
      <c r="AW4111" s="15"/>
      <c r="AX4111" s="82"/>
      <c r="AY4111" s="82"/>
      <c r="AZ4111" s="10">
        <v>1</v>
      </c>
      <c r="BA4111" t="s">
        <v>31</v>
      </c>
      <c r="BB4111" t="s">
        <v>23</v>
      </c>
      <c r="BD4111" s="7" t="str">
        <f t="shared" si="128"/>
        <v>3166287628Shopee</v>
      </c>
    </row>
    <row r="4112" spans="2:58" ht="15" customHeight="1" x14ac:dyDescent="0.35">
      <c r="B4112" s="10" t="s">
        <v>17</v>
      </c>
      <c r="C4112" s="10" t="s">
        <v>806</v>
      </c>
      <c r="D4112" s="10" t="s">
        <v>65</v>
      </c>
      <c r="E4112" s="10" t="s">
        <v>66</v>
      </c>
      <c r="F4112" s="10" t="s">
        <v>6119</v>
      </c>
      <c r="G4112" s="137">
        <v>5932741996</v>
      </c>
      <c r="H4112" s="10" t="s">
        <v>12482</v>
      </c>
      <c r="I4112" s="10" t="s">
        <v>6210</v>
      </c>
      <c r="J4112" s="10" t="s">
        <v>2817</v>
      </c>
      <c r="K4112" s="105" t="s">
        <v>10302</v>
      </c>
      <c r="L4112" s="98">
        <f>IFERROR(VLOOKUP($F4112&amp;$C4112,Sales!$J:$W,9,0),0)</f>
        <v>0</v>
      </c>
      <c r="M4112" s="98">
        <f>IFERROR(VLOOKUP($F4112&amp;$C4112,Sales!$J:$W,10,0),0)</f>
        <v>0</v>
      </c>
      <c r="N4112" s="98">
        <f>IFERROR(VLOOKUP($F4112&amp;$C4112,Sales!$J:$W,11,0),0)</f>
        <v>0</v>
      </c>
      <c r="O4112" s="98">
        <f>IFERROR(VLOOKUP($F4112&amp;$C4112,Sales!$J:$W,12,0),0)</f>
        <v>0</v>
      </c>
      <c r="P4112" s="98">
        <f>IFERROR(VLOOKUP($F4112&amp;$C4112,Sales!$J:$W,13,0),0)</f>
        <v>0</v>
      </c>
      <c r="Q4112" s="98">
        <f>IFERROR(VLOOKUP($F4112&amp;$C4112,Sales!$A:$H,7,0),0)</f>
        <v>0</v>
      </c>
      <c r="R4112" s="41" t="str">
        <f t="shared" si="129"/>
        <v>ERROR</v>
      </c>
      <c r="S4112" s="15"/>
      <c r="T4112" s="15"/>
      <c r="U4112" s="15"/>
      <c r="V4112" s="15"/>
      <c r="W4112" s="15"/>
      <c r="X4112" s="15"/>
      <c r="Y4112" s="41"/>
      <c r="Z4112" s="41"/>
      <c r="AA4112" s="41"/>
      <c r="AB4112" s="15"/>
      <c r="AC4112" s="15"/>
      <c r="AD4112" s="15"/>
      <c r="AE4112" s="15"/>
      <c r="AF4112" s="15"/>
      <c r="AG4112" s="15"/>
      <c r="AH4112" s="15"/>
      <c r="AI4112" s="15"/>
      <c r="AJ4112" s="15"/>
      <c r="AK4112" s="15"/>
      <c r="AL4112" s="15"/>
      <c r="AM4112" s="66"/>
      <c r="AN4112" s="15"/>
      <c r="AO4112" s="15"/>
      <c r="AP4112" s="66"/>
      <c r="AQ4112" s="15"/>
      <c r="AR4112" s="15"/>
      <c r="AS4112" s="66"/>
      <c r="AT4112" s="15"/>
      <c r="AU4112" s="15"/>
      <c r="AV4112" s="15"/>
      <c r="AW4112" s="15"/>
      <c r="AX4112" s="15"/>
      <c r="AY4112" s="15"/>
      <c r="AZ4112" s="10">
        <v>1</v>
      </c>
      <c r="BA4112" t="s">
        <v>22</v>
      </c>
      <c r="BB4112" t="s">
        <v>88</v>
      </c>
      <c r="BD4112" s="7" t="str">
        <f t="shared" si="128"/>
        <v>5932741996Shopee</v>
      </c>
    </row>
    <row r="4113" spans="2:58" ht="15" customHeight="1" x14ac:dyDescent="0.35">
      <c r="B4113" s="10" t="s">
        <v>17</v>
      </c>
      <c r="C4113" s="10" t="s">
        <v>806</v>
      </c>
      <c r="D4113" s="10" t="s">
        <v>65</v>
      </c>
      <c r="E4113" s="10" t="s">
        <v>66</v>
      </c>
      <c r="F4113" s="10" t="s">
        <v>6214</v>
      </c>
      <c r="G4113" s="137">
        <v>3732842235</v>
      </c>
      <c r="H4113" s="10" t="s">
        <v>12649</v>
      </c>
      <c r="I4113" s="10" t="s">
        <v>6215</v>
      </c>
      <c r="J4113" s="10" t="s">
        <v>2834</v>
      </c>
      <c r="K4113" s="102" t="s">
        <v>10420</v>
      </c>
      <c r="L4113" s="98">
        <f>IFERROR(VLOOKUP($F4113&amp;$C4113,Sales!$J:$W,9,0),0)</f>
        <v>0</v>
      </c>
      <c r="M4113" s="98">
        <f>IFERROR(VLOOKUP($F4113&amp;$C4113,Sales!$J:$W,10,0),0)</f>
        <v>0</v>
      </c>
      <c r="N4113" s="98">
        <f>IFERROR(VLOOKUP($F4113&amp;$C4113,Sales!$J:$W,11,0),0)</f>
        <v>0</v>
      </c>
      <c r="O4113" s="98">
        <f>IFERROR(VLOOKUP($F4113&amp;$C4113,Sales!$J:$W,12,0),0)</f>
        <v>0</v>
      </c>
      <c r="P4113" s="98">
        <f>IFERROR(VLOOKUP($F4113&amp;$C4113,Sales!$J:$W,13,0),0)</f>
        <v>0</v>
      </c>
      <c r="Q4113" s="98">
        <f>IFERROR(VLOOKUP($F4113&amp;$C4113,Sales!$A:$H,7,0),0)</f>
        <v>0</v>
      </c>
      <c r="R4113" s="41" t="str">
        <f t="shared" si="129"/>
        <v>ERROR</v>
      </c>
      <c r="S4113" s="15"/>
      <c r="T4113" s="15"/>
      <c r="U4113" s="15"/>
      <c r="V4113" s="15"/>
      <c r="W4113" s="15"/>
      <c r="X4113" s="15"/>
      <c r="Y4113" s="41"/>
      <c r="Z4113" s="41"/>
      <c r="AA4113" s="41"/>
      <c r="AB4113" s="15"/>
      <c r="AC4113" s="15"/>
      <c r="AD4113" s="15"/>
      <c r="AE4113" s="15"/>
      <c r="AF4113" s="15"/>
      <c r="AG4113" s="15"/>
      <c r="AH4113" s="15"/>
      <c r="AI4113" s="15"/>
      <c r="AJ4113" s="15"/>
      <c r="AK4113" s="15"/>
      <c r="AL4113" s="66"/>
      <c r="AM4113" s="66"/>
      <c r="AN4113" s="15"/>
      <c r="AO4113" s="15"/>
      <c r="AP4113" s="15"/>
      <c r="AQ4113" s="15"/>
      <c r="AR4113" s="15"/>
      <c r="AS4113" s="15"/>
      <c r="AT4113" s="15"/>
      <c r="AU4113" s="15"/>
      <c r="AV4113" s="15"/>
      <c r="AW4113" s="15"/>
      <c r="AX4113" s="15"/>
      <c r="AY4113" s="15"/>
      <c r="AZ4113" s="10">
        <v>1</v>
      </c>
      <c r="BA4113" t="s">
        <v>22</v>
      </c>
      <c r="BB4113" t="s">
        <v>88</v>
      </c>
      <c r="BD4113" s="7" t="str">
        <f t="shared" si="128"/>
        <v>3732842235Shopee</v>
      </c>
    </row>
    <row r="4114" spans="2:58" ht="15" customHeight="1" x14ac:dyDescent="0.35">
      <c r="B4114" s="10" t="s">
        <v>17</v>
      </c>
      <c r="C4114" s="10" t="s">
        <v>806</v>
      </c>
      <c r="D4114" s="10" t="s">
        <v>405</v>
      </c>
      <c r="E4114" s="10" t="s">
        <v>406</v>
      </c>
      <c r="F4114" s="10">
        <v>0</v>
      </c>
      <c r="G4114" s="137">
        <v>4056351924</v>
      </c>
      <c r="H4114" s="10" t="s">
        <v>14594</v>
      </c>
      <c r="I4114" s="10">
        <v>0</v>
      </c>
      <c r="J4114" s="10" t="s">
        <v>1579</v>
      </c>
      <c r="K4114" s="102" t="s">
        <v>1580</v>
      </c>
      <c r="L4114" s="98">
        <f>IFERROR(VLOOKUP($F4114&amp;$C4114,Sales!$J:$W,9,0),0)</f>
        <v>0</v>
      </c>
      <c r="M4114" s="98">
        <f>IFERROR(VLOOKUP($F4114&amp;$C4114,Sales!$J:$W,10,0),0)</f>
        <v>0</v>
      </c>
      <c r="N4114" s="98">
        <f>IFERROR(VLOOKUP($F4114&amp;$C4114,Sales!$J:$W,11,0),0)</f>
        <v>0</v>
      </c>
      <c r="O4114" s="98">
        <f>IFERROR(VLOOKUP($F4114&amp;$C4114,Sales!$J:$W,12,0),0)</f>
        <v>0</v>
      </c>
      <c r="P4114" s="98">
        <f>IFERROR(VLOOKUP($F4114&amp;$C4114,Sales!$J:$W,13,0),0)</f>
        <v>0</v>
      </c>
      <c r="Q4114" s="98">
        <f>IFERROR(VLOOKUP($F4114&amp;$C4114,Sales!$A:$H,7,0),0)</f>
        <v>0</v>
      </c>
      <c r="R4114" s="41" t="str">
        <f t="shared" si="129"/>
        <v>ERROR</v>
      </c>
      <c r="S4114" s="15"/>
      <c r="T4114" s="15"/>
      <c r="U4114" s="15"/>
      <c r="V4114" s="15"/>
      <c r="W4114" s="15"/>
      <c r="X4114" s="15"/>
      <c r="Y4114" s="41"/>
      <c r="Z4114" s="41"/>
      <c r="AA4114" s="41"/>
      <c r="AB4114" s="15"/>
      <c r="AC4114" s="15"/>
      <c r="AD4114" s="15"/>
      <c r="AE4114" s="15"/>
      <c r="AF4114" s="15"/>
      <c r="AG4114" s="15"/>
      <c r="AH4114" s="15"/>
      <c r="AI4114" s="15"/>
      <c r="AJ4114" s="41"/>
      <c r="AK4114" s="15"/>
      <c r="AL4114" s="15"/>
      <c r="AM4114" s="15"/>
      <c r="AN4114" s="15"/>
      <c r="AO4114" s="15"/>
      <c r="AP4114" s="15"/>
      <c r="AQ4114" s="15"/>
      <c r="AR4114" s="15"/>
      <c r="AS4114" s="15"/>
      <c r="AT4114" s="15"/>
      <c r="AU4114" s="15"/>
      <c r="AV4114" s="15"/>
      <c r="AW4114" s="15"/>
      <c r="AX4114" s="82"/>
      <c r="AY4114" s="82"/>
      <c r="AZ4114" s="10">
        <v>1</v>
      </c>
      <c r="BA4114" t="s">
        <v>31</v>
      </c>
      <c r="BB4114" t="s">
        <v>23</v>
      </c>
      <c r="BD4114" s="7" t="str">
        <f t="shared" si="128"/>
        <v>4056351924Shopee</v>
      </c>
    </row>
    <row r="4115" spans="2:58" ht="15" customHeight="1" x14ac:dyDescent="0.35">
      <c r="B4115" s="10" t="s">
        <v>17</v>
      </c>
      <c r="C4115" s="10" t="s">
        <v>806</v>
      </c>
      <c r="D4115" s="10" t="s">
        <v>405</v>
      </c>
      <c r="E4115" s="10" t="s">
        <v>406</v>
      </c>
      <c r="F4115" s="10" t="s">
        <v>3011</v>
      </c>
      <c r="G4115" s="137">
        <v>5456367506</v>
      </c>
      <c r="H4115" s="10" t="s">
        <v>14595</v>
      </c>
      <c r="I4115" s="10" t="s">
        <v>6364</v>
      </c>
      <c r="J4115" s="10" t="s">
        <v>1588</v>
      </c>
      <c r="K4115" s="102" t="s">
        <v>1589</v>
      </c>
      <c r="L4115" s="98">
        <f>IFERROR(VLOOKUP($F4115&amp;$C4115,Sales!$J:$W,9,0),0)</f>
        <v>0</v>
      </c>
      <c r="M4115" s="98">
        <f>IFERROR(VLOOKUP($F4115&amp;$C4115,Sales!$J:$W,10,0),0)</f>
        <v>0</v>
      </c>
      <c r="N4115" s="98">
        <f>IFERROR(VLOOKUP($F4115&amp;$C4115,Sales!$J:$W,11,0),0)</f>
        <v>0</v>
      </c>
      <c r="O4115" s="98">
        <f>IFERROR(VLOOKUP($F4115&amp;$C4115,Sales!$J:$W,12,0),0)</f>
        <v>0</v>
      </c>
      <c r="P4115" s="98">
        <f>IFERROR(VLOOKUP($F4115&amp;$C4115,Sales!$J:$W,13,0),0)</f>
        <v>0</v>
      </c>
      <c r="Q4115" s="98">
        <f>IFERROR(VLOOKUP($F4115&amp;$C4115,Sales!$A:$H,7,0),0)</f>
        <v>0</v>
      </c>
      <c r="R4115" s="41" t="str">
        <f t="shared" si="129"/>
        <v>ERROR</v>
      </c>
      <c r="S4115" s="15"/>
      <c r="T4115" s="15"/>
      <c r="U4115" s="15"/>
      <c r="V4115" s="15"/>
      <c r="W4115" s="15"/>
      <c r="X4115" s="15"/>
      <c r="Y4115" s="41"/>
      <c r="Z4115" s="41"/>
      <c r="AA4115" s="41"/>
      <c r="AB4115" s="15"/>
      <c r="AC4115" s="15"/>
      <c r="AD4115" s="15"/>
      <c r="AE4115" s="15"/>
      <c r="AF4115" s="15"/>
      <c r="AG4115" s="15"/>
      <c r="AH4115" s="15"/>
      <c r="AI4115" s="15"/>
      <c r="AJ4115" s="41"/>
      <c r="AK4115" s="15"/>
      <c r="AL4115" s="15"/>
      <c r="AM4115" s="15"/>
      <c r="AN4115" s="15"/>
      <c r="AO4115" s="15"/>
      <c r="AP4115" s="15"/>
      <c r="AQ4115" s="15"/>
      <c r="AR4115" s="15"/>
      <c r="AS4115" s="15"/>
      <c r="AT4115" s="15"/>
      <c r="AU4115" s="15"/>
      <c r="AV4115" s="15"/>
      <c r="AW4115" s="15"/>
      <c r="AX4115" s="82"/>
      <c r="AY4115" s="82"/>
      <c r="AZ4115" s="10">
        <v>1</v>
      </c>
      <c r="BA4115" t="s">
        <v>31</v>
      </c>
      <c r="BB4115" t="s">
        <v>23</v>
      </c>
      <c r="BD4115" s="7" t="str">
        <f t="shared" si="128"/>
        <v>5456367506Shopee</v>
      </c>
    </row>
    <row r="4116" spans="2:58" ht="15" customHeight="1" x14ac:dyDescent="0.35">
      <c r="B4116" s="10" t="s">
        <v>17</v>
      </c>
      <c r="C4116" s="10" t="s">
        <v>806</v>
      </c>
      <c r="D4116" s="10" t="s">
        <v>650</v>
      </c>
      <c r="E4116" s="10" t="s">
        <v>194</v>
      </c>
      <c r="F4116" s="10" t="s">
        <v>1500</v>
      </c>
      <c r="G4116" s="137">
        <v>453682137</v>
      </c>
      <c r="H4116" s="10">
        <v>453682137</v>
      </c>
      <c r="I4116" s="10" t="s">
        <v>1501</v>
      </c>
      <c r="J4116" s="10" t="s">
        <v>3933</v>
      </c>
      <c r="K4116" s="102" t="s">
        <v>1502</v>
      </c>
      <c r="L4116" s="98">
        <f>IFERROR(VLOOKUP($F4116&amp;$C4116,Sales!$J:$W,9,0),0)</f>
        <v>0</v>
      </c>
      <c r="M4116" s="98">
        <f>IFERROR(VLOOKUP($F4116&amp;$C4116,Sales!$J:$W,10,0),0)</f>
        <v>0</v>
      </c>
      <c r="N4116" s="98">
        <f>IFERROR(VLOOKUP($F4116&amp;$C4116,Sales!$J:$W,11,0),0)</f>
        <v>0</v>
      </c>
      <c r="O4116" s="98">
        <f>IFERROR(VLOOKUP($F4116&amp;$C4116,Sales!$J:$W,12,0),0)</f>
        <v>0</v>
      </c>
      <c r="P4116" s="98">
        <f>IFERROR(VLOOKUP($F4116&amp;$C4116,Sales!$J:$W,13,0),0)</f>
        <v>0</v>
      </c>
      <c r="Q4116" s="98">
        <f>IFERROR(VLOOKUP($F4116&amp;$C4116,Sales!$A:$H,7,0),0)</f>
        <v>0</v>
      </c>
      <c r="R4116" s="41" t="str">
        <f t="shared" si="129"/>
        <v>ERROR</v>
      </c>
      <c r="S4116" s="15"/>
      <c r="T4116" s="15"/>
      <c r="U4116" s="15"/>
      <c r="V4116" s="15"/>
      <c r="W4116" s="15"/>
      <c r="X4116" s="15"/>
      <c r="Y4116" s="41"/>
      <c r="Z4116" s="41"/>
      <c r="AA4116" s="41"/>
      <c r="AB4116" s="15"/>
      <c r="AC4116" s="15"/>
      <c r="AD4116" s="15"/>
      <c r="AE4116" s="15"/>
      <c r="AF4116" s="15"/>
      <c r="AG4116" s="15"/>
      <c r="AH4116" s="15"/>
      <c r="AI4116" s="15"/>
      <c r="AJ4116" s="15"/>
      <c r="AK4116" s="15"/>
      <c r="AL4116" s="66"/>
      <c r="AM4116" s="66"/>
      <c r="AN4116" s="15"/>
      <c r="AO4116" s="15"/>
      <c r="AP4116" s="15"/>
      <c r="AQ4116" s="15"/>
      <c r="AR4116" s="15"/>
      <c r="AS4116" s="15"/>
      <c r="AT4116" s="15"/>
      <c r="AU4116" s="15"/>
      <c r="AV4116" s="15"/>
      <c r="AW4116" s="15"/>
      <c r="AX4116" s="15"/>
      <c r="AY4116" s="15"/>
      <c r="AZ4116" s="10">
        <v>1</v>
      </c>
      <c r="BA4116" t="s">
        <v>22</v>
      </c>
      <c r="BB4116" t="s">
        <v>88</v>
      </c>
      <c r="BD4116" s="7" t="str">
        <f t="shared" si="128"/>
        <v>453682137Shopee</v>
      </c>
    </row>
    <row r="4117" spans="2:58" ht="15" customHeight="1" x14ac:dyDescent="0.35">
      <c r="B4117" s="10" t="s">
        <v>17</v>
      </c>
      <c r="C4117" s="10" t="s">
        <v>806</v>
      </c>
      <c r="D4117" s="10" t="s">
        <v>119</v>
      </c>
      <c r="E4117" s="10" t="s">
        <v>120</v>
      </c>
      <c r="F4117" s="10" t="s">
        <v>2840</v>
      </c>
      <c r="G4117" s="137">
        <v>7337735103</v>
      </c>
      <c r="H4117" s="10" t="s">
        <v>12485</v>
      </c>
      <c r="I4117" s="10" t="s">
        <v>2841</v>
      </c>
      <c r="J4117" s="10" t="s">
        <v>2842</v>
      </c>
      <c r="K4117" s="105" t="s">
        <v>10365</v>
      </c>
      <c r="L4117" s="98">
        <f>IFERROR(VLOOKUP($F4117&amp;$C4117,Sales!$J:$W,9,0),0)</f>
        <v>0</v>
      </c>
      <c r="M4117" s="98">
        <f>IFERROR(VLOOKUP($F4117&amp;$C4117,Sales!$J:$W,10,0),0)</f>
        <v>0</v>
      </c>
      <c r="N4117" s="98">
        <f>IFERROR(VLOOKUP($F4117&amp;$C4117,Sales!$J:$W,11,0),0)</f>
        <v>0</v>
      </c>
      <c r="O4117" s="98">
        <f>IFERROR(VLOOKUP($F4117&amp;$C4117,Sales!$J:$W,12,0),0)</f>
        <v>0</v>
      </c>
      <c r="P4117" s="98">
        <f>IFERROR(VLOOKUP($F4117&amp;$C4117,Sales!$J:$W,13,0),0)</f>
        <v>0</v>
      </c>
      <c r="Q4117" s="98">
        <f>IFERROR(VLOOKUP($F4117&amp;$C4117,Sales!$A:$H,7,0),0)</f>
        <v>0</v>
      </c>
      <c r="R4117" s="41" t="str">
        <f t="shared" si="129"/>
        <v>ERROR</v>
      </c>
      <c r="S4117" s="15"/>
      <c r="T4117" s="15"/>
      <c r="U4117" s="15"/>
      <c r="V4117" s="15"/>
      <c r="W4117" s="15"/>
      <c r="X4117" s="15"/>
      <c r="Y4117" s="41"/>
      <c r="Z4117" s="41"/>
      <c r="AA4117" s="41"/>
      <c r="AB4117" s="15"/>
      <c r="AC4117" s="15"/>
      <c r="AD4117" s="15"/>
      <c r="AE4117" s="15"/>
      <c r="AF4117" s="15"/>
      <c r="AG4117" s="15"/>
      <c r="AH4117" s="15"/>
      <c r="AI4117" s="15"/>
      <c r="AJ4117" s="15"/>
      <c r="AK4117" s="15"/>
      <c r="AL4117" s="15"/>
      <c r="AM4117" s="15"/>
      <c r="AN4117" s="15"/>
      <c r="AO4117" s="15"/>
      <c r="AP4117" s="15"/>
      <c r="AQ4117" s="66"/>
      <c r="AR4117" s="15"/>
      <c r="AS4117" s="15"/>
      <c r="AT4117" s="15"/>
      <c r="AU4117" s="15"/>
      <c r="AV4117" s="15"/>
      <c r="AW4117" s="15"/>
      <c r="AX4117" s="82"/>
      <c r="AY4117" s="82"/>
      <c r="AZ4117" s="10">
        <v>1</v>
      </c>
      <c r="BA4117" t="s">
        <v>22</v>
      </c>
      <c r="BB4117" t="s">
        <v>88</v>
      </c>
      <c r="BD4117" s="7" t="str">
        <f t="shared" si="128"/>
        <v>7337735103Shopee</v>
      </c>
      <c r="BE4117" s="81">
        <v>44834</v>
      </c>
      <c r="BF4117" t="s">
        <v>13676</v>
      </c>
    </row>
    <row r="4118" spans="2:58" ht="15" customHeight="1" x14ac:dyDescent="0.35">
      <c r="B4118" s="10" t="s">
        <v>17</v>
      </c>
      <c r="C4118" s="10" t="s">
        <v>806</v>
      </c>
      <c r="D4118" s="10" t="s">
        <v>405</v>
      </c>
      <c r="E4118" s="10" t="s">
        <v>406</v>
      </c>
      <c r="F4118" s="10" t="s">
        <v>2993</v>
      </c>
      <c r="G4118" s="137">
        <v>7356353661</v>
      </c>
      <c r="H4118" s="10" t="s">
        <v>14596</v>
      </c>
      <c r="I4118" s="10">
        <v>0</v>
      </c>
      <c r="J4118" s="10" t="s">
        <v>1600</v>
      </c>
      <c r="K4118" s="102" t="s">
        <v>10368</v>
      </c>
      <c r="L4118" s="98">
        <f>IFERROR(VLOOKUP($F4118&amp;$C4118,Sales!$J:$W,9,0),0)</f>
        <v>0</v>
      </c>
      <c r="M4118" s="98">
        <f>IFERROR(VLOOKUP($F4118&amp;$C4118,Sales!$J:$W,10,0),0)</f>
        <v>0</v>
      </c>
      <c r="N4118" s="98">
        <f>IFERROR(VLOOKUP($F4118&amp;$C4118,Sales!$J:$W,11,0),0)</f>
        <v>0</v>
      </c>
      <c r="O4118" s="98">
        <f>IFERROR(VLOOKUP($F4118&amp;$C4118,Sales!$J:$W,12,0),0)</f>
        <v>0</v>
      </c>
      <c r="P4118" s="98">
        <f>IFERROR(VLOOKUP($F4118&amp;$C4118,Sales!$J:$W,13,0),0)</f>
        <v>0</v>
      </c>
      <c r="Q4118" s="98">
        <f>IFERROR(VLOOKUP($F4118&amp;$C4118,Sales!$A:$H,7,0),0)</f>
        <v>0</v>
      </c>
      <c r="R4118" s="41" t="str">
        <f t="shared" si="129"/>
        <v>ERROR</v>
      </c>
      <c r="S4118" s="15"/>
      <c r="T4118" s="15"/>
      <c r="U4118" s="15"/>
      <c r="V4118" s="15"/>
      <c r="W4118" s="15"/>
      <c r="X4118" s="15"/>
      <c r="Y4118" s="41"/>
      <c r="Z4118" s="41"/>
      <c r="AA4118" s="41"/>
      <c r="AB4118" s="15"/>
      <c r="AC4118" s="15"/>
      <c r="AD4118" s="15"/>
      <c r="AE4118" s="15"/>
      <c r="AF4118" s="15"/>
      <c r="AG4118" s="15"/>
      <c r="AH4118" s="15"/>
      <c r="AI4118" s="15"/>
      <c r="AJ4118" s="41"/>
      <c r="AK4118" s="15"/>
      <c r="AL4118" s="15"/>
      <c r="AM4118" s="15"/>
      <c r="AN4118" s="15"/>
      <c r="AO4118" s="15"/>
      <c r="AP4118" s="15"/>
      <c r="AQ4118" s="15"/>
      <c r="AR4118" s="15"/>
      <c r="AS4118" s="15"/>
      <c r="AT4118" s="15"/>
      <c r="AU4118" s="15"/>
      <c r="AV4118" s="15"/>
      <c r="AW4118" s="15"/>
      <c r="AX4118" s="82"/>
      <c r="AY4118" s="82"/>
      <c r="AZ4118" s="10">
        <v>1</v>
      </c>
      <c r="BA4118" t="s">
        <v>31</v>
      </c>
      <c r="BB4118" t="s">
        <v>23</v>
      </c>
      <c r="BD4118" s="7" t="str">
        <f t="shared" si="128"/>
        <v>7356353661Shopee</v>
      </c>
    </row>
    <row r="4119" spans="2:58" ht="15" customHeight="1" x14ac:dyDescent="0.35">
      <c r="B4119" s="10" t="s">
        <v>17</v>
      </c>
      <c r="C4119" s="10" t="s">
        <v>806</v>
      </c>
      <c r="D4119" s="10" t="s">
        <v>405</v>
      </c>
      <c r="E4119" s="10" t="s">
        <v>406</v>
      </c>
      <c r="F4119" s="10" t="s">
        <v>3005</v>
      </c>
      <c r="G4119" s="137">
        <v>3356465642</v>
      </c>
      <c r="H4119" s="10" t="s">
        <v>14597</v>
      </c>
      <c r="I4119" s="10" t="s">
        <v>6397</v>
      </c>
      <c r="J4119" s="10" t="s">
        <v>1616</v>
      </c>
      <c r="K4119" s="102" t="s">
        <v>1617</v>
      </c>
      <c r="L4119" s="98">
        <f>IFERROR(VLOOKUP($F4119&amp;$C4119,Sales!$J:$W,9,0),0)</f>
        <v>0</v>
      </c>
      <c r="M4119" s="98">
        <f>IFERROR(VLOOKUP($F4119&amp;$C4119,Sales!$J:$W,10,0),0)</f>
        <v>0</v>
      </c>
      <c r="N4119" s="98">
        <f>IFERROR(VLOOKUP($F4119&amp;$C4119,Sales!$J:$W,11,0),0)</f>
        <v>0</v>
      </c>
      <c r="O4119" s="98">
        <f>IFERROR(VLOOKUP($F4119&amp;$C4119,Sales!$J:$W,12,0),0)</f>
        <v>0</v>
      </c>
      <c r="P4119" s="98">
        <f>IFERROR(VLOOKUP($F4119&amp;$C4119,Sales!$J:$W,13,0),0)</f>
        <v>0</v>
      </c>
      <c r="Q4119" s="98">
        <f>IFERROR(VLOOKUP($F4119&amp;$C4119,Sales!$A:$H,7,0),0)</f>
        <v>0</v>
      </c>
      <c r="R4119" s="41" t="str">
        <f t="shared" si="129"/>
        <v>ERROR</v>
      </c>
      <c r="S4119" s="15"/>
      <c r="T4119" s="15"/>
      <c r="U4119" s="15"/>
      <c r="V4119" s="15"/>
      <c r="W4119" s="15"/>
      <c r="X4119" s="15"/>
      <c r="Y4119" s="41"/>
      <c r="Z4119" s="41"/>
      <c r="AA4119" s="41"/>
      <c r="AB4119" s="15"/>
      <c r="AC4119" s="15"/>
      <c r="AD4119" s="15"/>
      <c r="AE4119" s="15"/>
      <c r="AF4119" s="15"/>
      <c r="AG4119" s="15"/>
      <c r="AH4119" s="15"/>
      <c r="AI4119" s="15"/>
      <c r="AJ4119" s="41"/>
      <c r="AK4119" s="15"/>
      <c r="AL4119" s="15"/>
      <c r="AM4119" s="15"/>
      <c r="AN4119" s="15"/>
      <c r="AO4119" s="15"/>
      <c r="AP4119" s="15"/>
      <c r="AQ4119" s="15"/>
      <c r="AR4119" s="15"/>
      <c r="AS4119" s="15"/>
      <c r="AT4119" s="15"/>
      <c r="AU4119" s="15"/>
      <c r="AV4119" s="15"/>
      <c r="AW4119" s="15"/>
      <c r="AX4119" s="82"/>
      <c r="AY4119" s="82"/>
      <c r="AZ4119" s="10">
        <v>1</v>
      </c>
      <c r="BA4119" t="s">
        <v>31</v>
      </c>
      <c r="BB4119" t="s">
        <v>23</v>
      </c>
      <c r="BD4119" s="7" t="str">
        <f t="shared" si="128"/>
        <v>3356465642Shopee</v>
      </c>
    </row>
    <row r="4120" spans="2:58" ht="15" customHeight="1" x14ac:dyDescent="0.35">
      <c r="B4120" s="10" t="s">
        <v>17</v>
      </c>
      <c r="C4120" s="10" t="s">
        <v>806</v>
      </c>
      <c r="D4120" s="10" t="s">
        <v>650</v>
      </c>
      <c r="E4120" s="10" t="s">
        <v>194</v>
      </c>
      <c r="F4120" s="10" t="s">
        <v>1508</v>
      </c>
      <c r="G4120" s="137">
        <v>7804734725</v>
      </c>
      <c r="H4120" s="10">
        <v>7804734725</v>
      </c>
      <c r="I4120" s="10" t="s">
        <v>1509</v>
      </c>
      <c r="J4120" s="10" t="s">
        <v>3937</v>
      </c>
      <c r="K4120" s="102" t="s">
        <v>1510</v>
      </c>
      <c r="L4120" s="98">
        <f>IFERROR(VLOOKUP($F4120&amp;$C4120,Sales!$J:$W,9,0),0)</f>
        <v>0</v>
      </c>
      <c r="M4120" s="98">
        <f>IFERROR(VLOOKUP($F4120&amp;$C4120,Sales!$J:$W,10,0),0)</f>
        <v>0</v>
      </c>
      <c r="N4120" s="98">
        <f>IFERROR(VLOOKUP($F4120&amp;$C4120,Sales!$J:$W,11,0),0)</f>
        <v>0</v>
      </c>
      <c r="O4120" s="98">
        <f>IFERROR(VLOOKUP($F4120&amp;$C4120,Sales!$J:$W,12,0),0)</f>
        <v>0</v>
      </c>
      <c r="P4120" s="98">
        <f>IFERROR(VLOOKUP($F4120&amp;$C4120,Sales!$J:$W,13,0),0)</f>
        <v>0</v>
      </c>
      <c r="Q4120" s="98">
        <f>IFERROR(VLOOKUP($F4120&amp;$C4120,Sales!$A:$H,7,0),0)</f>
        <v>0</v>
      </c>
      <c r="R4120" s="41" t="str">
        <f t="shared" si="129"/>
        <v>ERROR</v>
      </c>
      <c r="S4120" s="15"/>
      <c r="T4120" s="15"/>
      <c r="U4120" s="15"/>
      <c r="V4120" s="15"/>
      <c r="W4120" s="15"/>
      <c r="X4120" s="15"/>
      <c r="Y4120" s="41"/>
      <c r="Z4120" s="41"/>
      <c r="AA4120" s="41"/>
      <c r="AB4120" s="15"/>
      <c r="AC4120" s="15"/>
      <c r="AD4120" s="15"/>
      <c r="AE4120" s="15"/>
      <c r="AF4120" s="15"/>
      <c r="AG4120" s="15"/>
      <c r="AH4120" s="15"/>
      <c r="AI4120" s="15"/>
      <c r="AJ4120" s="15"/>
      <c r="AK4120" s="15"/>
      <c r="AL4120" s="66"/>
      <c r="AM4120" s="66"/>
      <c r="AN4120" s="15"/>
      <c r="AO4120" s="15"/>
      <c r="AP4120" s="15"/>
      <c r="AQ4120" s="15"/>
      <c r="AR4120" s="15"/>
      <c r="AS4120" s="15"/>
      <c r="AT4120" s="15"/>
      <c r="AU4120" s="15"/>
      <c r="AV4120" s="15"/>
      <c r="AW4120" s="15"/>
      <c r="AX4120" s="15"/>
      <c r="AY4120" s="15"/>
      <c r="AZ4120" s="10">
        <v>1</v>
      </c>
      <c r="BA4120" t="s">
        <v>22</v>
      </c>
      <c r="BB4120" t="s">
        <v>88</v>
      </c>
      <c r="BD4120" s="7" t="str">
        <f t="shared" si="128"/>
        <v>7804734725Shopee</v>
      </c>
    </row>
    <row r="4121" spans="2:58" ht="15" customHeight="1" x14ac:dyDescent="0.35">
      <c r="B4121" s="10" t="s">
        <v>17</v>
      </c>
      <c r="C4121" s="10" t="s">
        <v>806</v>
      </c>
      <c r="D4121" s="10" t="s">
        <v>405</v>
      </c>
      <c r="E4121" s="10" t="s">
        <v>406</v>
      </c>
      <c r="F4121" s="10" t="s">
        <v>1921</v>
      </c>
      <c r="G4121" s="137">
        <v>540905106</v>
      </c>
      <c r="H4121" s="10" t="s">
        <v>14598</v>
      </c>
      <c r="I4121" s="10" t="s">
        <v>6195</v>
      </c>
      <c r="J4121" s="10" t="s">
        <v>3638</v>
      </c>
      <c r="K4121" s="102" t="s">
        <v>2867</v>
      </c>
      <c r="L4121" s="98">
        <f>IFERROR(VLOOKUP($F4121&amp;$C4121,Sales!$J:$W,9,0),0)</f>
        <v>0</v>
      </c>
      <c r="M4121" s="98">
        <f>IFERROR(VLOOKUP($F4121&amp;$C4121,Sales!$J:$W,10,0),0)</f>
        <v>0</v>
      </c>
      <c r="N4121" s="98">
        <f>IFERROR(VLOOKUP($F4121&amp;$C4121,Sales!$J:$W,11,0),0)</f>
        <v>0</v>
      </c>
      <c r="O4121" s="98">
        <f>IFERROR(VLOOKUP($F4121&amp;$C4121,Sales!$J:$W,12,0),0)</f>
        <v>0</v>
      </c>
      <c r="P4121" s="98">
        <f>IFERROR(VLOOKUP($F4121&amp;$C4121,Sales!$J:$W,13,0),0)</f>
        <v>0</v>
      </c>
      <c r="Q4121" s="98">
        <f>IFERROR(VLOOKUP($F4121&amp;$C4121,Sales!$A:$H,7,0),0)</f>
        <v>0</v>
      </c>
      <c r="R4121" s="41" t="str">
        <f t="shared" si="129"/>
        <v>ERROR</v>
      </c>
      <c r="S4121" s="15"/>
      <c r="T4121" s="15"/>
      <c r="U4121" s="15"/>
      <c r="V4121" s="15"/>
      <c r="W4121" s="15"/>
      <c r="X4121" s="15"/>
      <c r="Y4121" s="41"/>
      <c r="Z4121" s="41"/>
      <c r="AA4121" s="41"/>
      <c r="AB4121" s="15"/>
      <c r="AC4121" s="15"/>
      <c r="AD4121" s="15"/>
      <c r="AE4121" s="15"/>
      <c r="AF4121" s="15"/>
      <c r="AG4121" s="15"/>
      <c r="AH4121" s="15"/>
      <c r="AI4121" s="15"/>
      <c r="AJ4121" s="41"/>
      <c r="AK4121" s="15"/>
      <c r="AL4121" s="15"/>
      <c r="AM4121" s="15"/>
      <c r="AN4121" s="15"/>
      <c r="AO4121" s="15"/>
      <c r="AP4121" s="15"/>
      <c r="AQ4121" s="15"/>
      <c r="AR4121" s="15"/>
      <c r="AS4121" s="15"/>
      <c r="AT4121" s="15"/>
      <c r="AU4121" s="15"/>
      <c r="AV4121" s="15"/>
      <c r="AW4121" s="15"/>
      <c r="AX4121" s="82"/>
      <c r="AY4121" s="82"/>
      <c r="AZ4121" s="10">
        <v>1</v>
      </c>
      <c r="BA4121" t="s">
        <v>31</v>
      </c>
      <c r="BB4121" t="s">
        <v>23</v>
      </c>
      <c r="BD4121" s="7" t="str">
        <f t="shared" si="128"/>
        <v>540905106Shopee</v>
      </c>
    </row>
    <row r="4122" spans="2:58" ht="15" customHeight="1" x14ac:dyDescent="0.35">
      <c r="B4122" s="10" t="s">
        <v>17</v>
      </c>
      <c r="C4122" s="10" t="s">
        <v>806</v>
      </c>
      <c r="D4122" s="10" t="s">
        <v>405</v>
      </c>
      <c r="E4122" s="10" t="s">
        <v>406</v>
      </c>
      <c r="F4122" s="10" t="s">
        <v>427</v>
      </c>
      <c r="G4122" s="137">
        <v>1022748960</v>
      </c>
      <c r="H4122" s="10" t="s">
        <v>14599</v>
      </c>
      <c r="I4122" s="10" t="s">
        <v>428</v>
      </c>
      <c r="J4122" s="10" t="s">
        <v>3639</v>
      </c>
      <c r="K4122" s="102" t="s">
        <v>11126</v>
      </c>
      <c r="L4122" s="98">
        <f>IFERROR(VLOOKUP($F4122&amp;$C4122,Sales!$J:$W,9,0),0)</f>
        <v>0</v>
      </c>
      <c r="M4122" s="98">
        <f>IFERROR(VLOOKUP($F4122&amp;$C4122,Sales!$J:$W,10,0),0)</f>
        <v>0</v>
      </c>
      <c r="N4122" s="98">
        <f>IFERROR(VLOOKUP($F4122&amp;$C4122,Sales!$J:$W,11,0),0)</f>
        <v>0</v>
      </c>
      <c r="O4122" s="98">
        <f>IFERROR(VLOOKUP($F4122&amp;$C4122,Sales!$J:$W,12,0),0)</f>
        <v>0</v>
      </c>
      <c r="P4122" s="98">
        <f>IFERROR(VLOOKUP($F4122&amp;$C4122,Sales!$J:$W,13,0),0)</f>
        <v>0</v>
      </c>
      <c r="Q4122" s="98">
        <f>IFERROR(VLOOKUP($F4122&amp;$C4122,Sales!$A:$H,7,0),0)</f>
        <v>0</v>
      </c>
      <c r="R4122" s="41" t="str">
        <f t="shared" si="129"/>
        <v>ERROR</v>
      </c>
      <c r="S4122" s="15"/>
      <c r="T4122" s="15"/>
      <c r="U4122" s="15"/>
      <c r="V4122" s="15"/>
      <c r="W4122" s="15"/>
      <c r="X4122" s="15"/>
      <c r="Y4122" s="41"/>
      <c r="Z4122" s="41"/>
      <c r="AA4122" s="41"/>
      <c r="AB4122" s="15"/>
      <c r="AC4122" s="15"/>
      <c r="AD4122" s="15"/>
      <c r="AE4122" s="15"/>
      <c r="AF4122" s="15"/>
      <c r="AG4122" s="15"/>
      <c r="AH4122" s="15"/>
      <c r="AI4122" s="15"/>
      <c r="AJ4122" s="41"/>
      <c r="AK4122" s="15"/>
      <c r="AL4122" s="15"/>
      <c r="AM4122" s="15"/>
      <c r="AN4122" s="15"/>
      <c r="AO4122" s="15"/>
      <c r="AP4122" s="15"/>
      <c r="AQ4122" s="15"/>
      <c r="AR4122" s="15"/>
      <c r="AS4122" s="15"/>
      <c r="AT4122" s="15"/>
      <c r="AU4122" s="15"/>
      <c r="AV4122" s="15"/>
      <c r="AW4122" s="15"/>
      <c r="AX4122" s="82"/>
      <c r="AY4122" s="82"/>
      <c r="AZ4122" s="10">
        <v>1</v>
      </c>
      <c r="BA4122" t="s">
        <v>31</v>
      </c>
      <c r="BB4122" t="s">
        <v>23</v>
      </c>
      <c r="BD4122" s="7" t="str">
        <f t="shared" si="128"/>
        <v>1022748960Shopee</v>
      </c>
    </row>
    <row r="4123" spans="2:58" ht="15" customHeight="1" x14ac:dyDescent="0.35">
      <c r="B4123" s="10" t="s">
        <v>17</v>
      </c>
      <c r="C4123" s="10" t="s">
        <v>806</v>
      </c>
      <c r="D4123" s="10" t="s">
        <v>405</v>
      </c>
      <c r="E4123" s="10" t="s">
        <v>406</v>
      </c>
      <c r="F4123" s="10" t="s">
        <v>432</v>
      </c>
      <c r="G4123" s="137">
        <v>1022856844</v>
      </c>
      <c r="H4123" s="10" t="s">
        <v>14600</v>
      </c>
      <c r="I4123" s="10">
        <v>4902430403900</v>
      </c>
      <c r="J4123" s="10" t="s">
        <v>3644</v>
      </c>
      <c r="K4123" s="102" t="s">
        <v>10179</v>
      </c>
      <c r="L4123" s="98">
        <f>IFERROR(VLOOKUP($F4123&amp;$C4123,Sales!$J:$W,9,0),0)</f>
        <v>0</v>
      </c>
      <c r="M4123" s="98">
        <f>IFERROR(VLOOKUP($F4123&amp;$C4123,Sales!$J:$W,10,0),0)</f>
        <v>0</v>
      </c>
      <c r="N4123" s="98">
        <f>IFERROR(VLOOKUP($F4123&amp;$C4123,Sales!$J:$W,11,0),0)</f>
        <v>0</v>
      </c>
      <c r="O4123" s="98">
        <f>IFERROR(VLOOKUP($F4123&amp;$C4123,Sales!$J:$W,12,0),0)</f>
        <v>0</v>
      </c>
      <c r="P4123" s="98">
        <f>IFERROR(VLOOKUP($F4123&amp;$C4123,Sales!$J:$W,13,0),0)</f>
        <v>0</v>
      </c>
      <c r="Q4123" s="98">
        <f>IFERROR(VLOOKUP($F4123&amp;$C4123,Sales!$A:$H,7,0),0)</f>
        <v>0</v>
      </c>
      <c r="R4123" s="41" t="str">
        <f t="shared" si="129"/>
        <v>ERROR</v>
      </c>
      <c r="S4123" s="15"/>
      <c r="T4123" s="15"/>
      <c r="U4123" s="15"/>
      <c r="V4123" s="15"/>
      <c r="W4123" s="15"/>
      <c r="X4123" s="15"/>
      <c r="Y4123" s="41"/>
      <c r="Z4123" s="41"/>
      <c r="AA4123" s="41"/>
      <c r="AB4123" s="15"/>
      <c r="AC4123" s="15"/>
      <c r="AD4123" s="15"/>
      <c r="AE4123" s="15"/>
      <c r="AF4123" s="15"/>
      <c r="AG4123" s="15"/>
      <c r="AH4123" s="15"/>
      <c r="AI4123" s="15"/>
      <c r="AJ4123" s="41"/>
      <c r="AK4123" s="15"/>
      <c r="AL4123" s="15"/>
      <c r="AM4123" s="15"/>
      <c r="AN4123" s="15"/>
      <c r="AO4123" s="15"/>
      <c r="AP4123" s="15"/>
      <c r="AQ4123" s="15"/>
      <c r="AR4123" s="15"/>
      <c r="AS4123" s="15"/>
      <c r="AT4123" s="15"/>
      <c r="AU4123" s="15"/>
      <c r="AV4123" s="15"/>
      <c r="AW4123" s="15"/>
      <c r="AX4123" s="82"/>
      <c r="AY4123" s="82"/>
      <c r="AZ4123" s="10">
        <v>1</v>
      </c>
      <c r="BA4123" t="s">
        <v>31</v>
      </c>
      <c r="BB4123" t="s">
        <v>23</v>
      </c>
      <c r="BD4123" s="7" t="str">
        <f t="shared" si="128"/>
        <v>1022856844Shopee</v>
      </c>
    </row>
    <row r="4124" spans="2:58" ht="15" customHeight="1" x14ac:dyDescent="0.35">
      <c r="B4124" s="10" t="s">
        <v>17</v>
      </c>
      <c r="C4124" s="10" t="s">
        <v>806</v>
      </c>
      <c r="D4124" s="10" t="s">
        <v>455</v>
      </c>
      <c r="E4124" s="10" t="s">
        <v>456</v>
      </c>
      <c r="F4124" s="10" t="s">
        <v>2289</v>
      </c>
      <c r="G4124" s="137">
        <v>84100534</v>
      </c>
      <c r="H4124" s="10" t="s">
        <v>12127</v>
      </c>
      <c r="I4124" s="10" t="s">
        <v>2291</v>
      </c>
      <c r="J4124" s="10" t="s">
        <v>4003</v>
      </c>
      <c r="K4124" s="102" t="s">
        <v>11125</v>
      </c>
      <c r="L4124" s="98">
        <f>IFERROR(VLOOKUP($F4124&amp;$C4124,Sales!$J:$W,9,0),0)</f>
        <v>0</v>
      </c>
      <c r="M4124" s="98">
        <f>IFERROR(VLOOKUP($F4124&amp;$C4124,Sales!$J:$W,10,0),0)</f>
        <v>0</v>
      </c>
      <c r="N4124" s="98">
        <f>IFERROR(VLOOKUP($F4124&amp;$C4124,Sales!$J:$W,11,0),0)</f>
        <v>0</v>
      </c>
      <c r="O4124" s="98">
        <f>IFERROR(VLOOKUP($F4124&amp;$C4124,Sales!$J:$W,12,0),0)</f>
        <v>0</v>
      </c>
      <c r="P4124" s="98">
        <f>IFERROR(VLOOKUP($F4124&amp;$C4124,Sales!$J:$W,13,0),0)</f>
        <v>0</v>
      </c>
      <c r="Q4124" s="98">
        <f>IFERROR(VLOOKUP($F4124&amp;$C4124,Sales!$A:$H,7,0),0)</f>
        <v>0</v>
      </c>
      <c r="R4124" s="41" t="str">
        <f t="shared" si="129"/>
        <v>ERROR</v>
      </c>
      <c r="S4124" s="15"/>
      <c r="T4124" s="15"/>
      <c r="U4124" s="15"/>
      <c r="V4124" s="15"/>
      <c r="W4124" s="15"/>
      <c r="X4124" s="15"/>
      <c r="Y4124" s="41"/>
      <c r="Z4124" s="41"/>
      <c r="AA4124" s="41"/>
      <c r="AB4124" s="15"/>
      <c r="AC4124" s="15"/>
      <c r="AD4124" s="15"/>
      <c r="AE4124" s="15"/>
      <c r="AF4124" s="15"/>
      <c r="AG4124" s="15"/>
      <c r="AH4124" s="15"/>
      <c r="AI4124" s="15"/>
      <c r="AJ4124" s="15"/>
      <c r="AK4124" s="15"/>
      <c r="AL4124" s="15"/>
      <c r="AM4124" s="66"/>
      <c r="AN4124" s="15"/>
      <c r="AO4124" s="15"/>
      <c r="AP4124" s="66"/>
      <c r="AQ4124" s="15"/>
      <c r="AR4124" s="15"/>
      <c r="AS4124" s="66"/>
      <c r="AT4124" s="15"/>
      <c r="AU4124" s="15"/>
      <c r="AV4124" s="15"/>
      <c r="AW4124" s="15"/>
      <c r="AX4124" s="15"/>
      <c r="AY4124" s="15"/>
      <c r="AZ4124" s="10">
        <v>1</v>
      </c>
      <c r="BA4124" t="s">
        <v>22</v>
      </c>
      <c r="BB4124" t="s">
        <v>88</v>
      </c>
      <c r="BD4124" s="7" t="str">
        <f t="shared" si="128"/>
        <v>84100534Shopee</v>
      </c>
    </row>
    <row r="4125" spans="2:58" ht="15" customHeight="1" x14ac:dyDescent="0.35">
      <c r="B4125" s="10" t="s">
        <v>17</v>
      </c>
      <c r="C4125" s="10" t="s">
        <v>806</v>
      </c>
      <c r="D4125" s="10" t="s">
        <v>549</v>
      </c>
      <c r="E4125" s="10" t="s">
        <v>194</v>
      </c>
      <c r="F4125" s="10" t="s">
        <v>2462</v>
      </c>
      <c r="G4125" s="137">
        <v>6437735881</v>
      </c>
      <c r="H4125" s="10" t="s">
        <v>12652</v>
      </c>
      <c r="I4125" s="10" t="s">
        <v>2464</v>
      </c>
      <c r="J4125" s="10" t="s">
        <v>1403</v>
      </c>
      <c r="K4125" s="102" t="s">
        <v>1404</v>
      </c>
      <c r="L4125" s="98">
        <f>IFERROR(VLOOKUP($F4125&amp;$C4125,Sales!$J:$W,9,0),0)</f>
        <v>0</v>
      </c>
      <c r="M4125" s="98">
        <f>IFERROR(VLOOKUP($F4125&amp;$C4125,Sales!$J:$W,10,0),0)</f>
        <v>0</v>
      </c>
      <c r="N4125" s="98">
        <f>IFERROR(VLOOKUP($F4125&amp;$C4125,Sales!$J:$W,11,0),0)</f>
        <v>0</v>
      </c>
      <c r="O4125" s="98">
        <f>IFERROR(VLOOKUP($F4125&amp;$C4125,Sales!$J:$W,12,0),0)</f>
        <v>0</v>
      </c>
      <c r="P4125" s="98">
        <f>IFERROR(VLOOKUP($F4125&amp;$C4125,Sales!$J:$W,13,0),0)</f>
        <v>0</v>
      </c>
      <c r="Q4125" s="98">
        <f>IFERROR(VLOOKUP($F4125&amp;$C4125,Sales!$A:$H,7,0),0)</f>
        <v>0</v>
      </c>
      <c r="R4125" s="41" t="str">
        <f t="shared" si="129"/>
        <v>ERROR</v>
      </c>
      <c r="S4125" s="15"/>
      <c r="T4125" s="15"/>
      <c r="U4125" s="15"/>
      <c r="V4125" s="15"/>
      <c r="W4125" s="15"/>
      <c r="X4125" s="15"/>
      <c r="Y4125" s="41"/>
      <c r="Z4125" s="41"/>
      <c r="AA4125" s="41"/>
      <c r="AB4125" s="15"/>
      <c r="AC4125" s="15"/>
      <c r="AD4125" s="15"/>
      <c r="AE4125" s="15"/>
      <c r="AF4125" s="15"/>
      <c r="AG4125" s="15"/>
      <c r="AH4125" s="15"/>
      <c r="AI4125" s="15"/>
      <c r="AJ4125" s="15"/>
      <c r="AK4125" s="15"/>
      <c r="AL4125" s="66"/>
      <c r="AM4125" s="66"/>
      <c r="AN4125" s="15"/>
      <c r="AO4125" s="15"/>
      <c r="AP4125" s="15"/>
      <c r="AQ4125" s="15"/>
      <c r="AR4125" s="15"/>
      <c r="AS4125" s="15"/>
      <c r="AT4125" s="15"/>
      <c r="AU4125" s="15"/>
      <c r="AV4125" s="15"/>
      <c r="AW4125" s="15"/>
      <c r="AX4125" s="15"/>
      <c r="AY4125" s="15"/>
      <c r="AZ4125" s="10">
        <v>1</v>
      </c>
      <c r="BA4125" s="44" t="s">
        <v>22</v>
      </c>
      <c r="BB4125" t="s">
        <v>88</v>
      </c>
      <c r="BD4125" s="7" t="str">
        <f t="shared" si="128"/>
        <v>6437735881Shopee</v>
      </c>
    </row>
    <row r="4126" spans="2:58" ht="15" customHeight="1" x14ac:dyDescent="0.35">
      <c r="B4126" s="10" t="s">
        <v>17</v>
      </c>
      <c r="C4126" s="10" t="s">
        <v>806</v>
      </c>
      <c r="D4126" s="10" t="s">
        <v>405</v>
      </c>
      <c r="E4126" s="10" t="s">
        <v>406</v>
      </c>
      <c r="F4126" s="10" t="s">
        <v>2630</v>
      </c>
      <c r="G4126" s="137">
        <v>1022748973</v>
      </c>
      <c r="H4126" s="10" t="s">
        <v>14601</v>
      </c>
      <c r="I4126" s="10" t="s">
        <v>5639</v>
      </c>
      <c r="J4126" s="10" t="s">
        <v>5641</v>
      </c>
      <c r="K4126" s="102" t="s">
        <v>5636</v>
      </c>
      <c r="L4126" s="98">
        <f>IFERROR(VLOOKUP($F4126&amp;$C4126,Sales!$J:$W,9,0),0)</f>
        <v>0</v>
      </c>
      <c r="M4126" s="98">
        <f>IFERROR(VLOOKUP($F4126&amp;$C4126,Sales!$J:$W,10,0),0)</f>
        <v>0</v>
      </c>
      <c r="N4126" s="98">
        <f>IFERROR(VLOOKUP($F4126&amp;$C4126,Sales!$J:$W,11,0),0)</f>
        <v>0</v>
      </c>
      <c r="O4126" s="98">
        <f>IFERROR(VLOOKUP($F4126&amp;$C4126,Sales!$J:$W,12,0),0)</f>
        <v>0</v>
      </c>
      <c r="P4126" s="98">
        <f>IFERROR(VLOOKUP($F4126&amp;$C4126,Sales!$J:$W,13,0),0)</f>
        <v>0</v>
      </c>
      <c r="Q4126" s="98">
        <f>IFERROR(VLOOKUP($F4126&amp;$C4126,Sales!$A:$H,7,0),0)</f>
        <v>0</v>
      </c>
      <c r="R4126" s="41" t="str">
        <f t="shared" si="129"/>
        <v>ERROR</v>
      </c>
      <c r="S4126" s="15"/>
      <c r="T4126" s="15"/>
      <c r="U4126" s="15"/>
      <c r="V4126" s="15"/>
      <c r="W4126" s="15"/>
      <c r="X4126" s="15"/>
      <c r="Y4126" s="41"/>
      <c r="Z4126" s="41"/>
      <c r="AA4126" s="41"/>
      <c r="AB4126" s="15"/>
      <c r="AC4126" s="15"/>
      <c r="AD4126" s="15"/>
      <c r="AE4126" s="15"/>
      <c r="AF4126" s="15"/>
      <c r="AG4126" s="15"/>
      <c r="AH4126" s="15"/>
      <c r="AI4126" s="15"/>
      <c r="AJ4126" s="41"/>
      <c r="AK4126" s="15"/>
      <c r="AL4126" s="15"/>
      <c r="AM4126" s="15"/>
      <c r="AN4126" s="15"/>
      <c r="AO4126" s="15"/>
      <c r="AP4126" s="15"/>
      <c r="AQ4126" s="15"/>
      <c r="AR4126" s="15"/>
      <c r="AS4126" s="15"/>
      <c r="AT4126" s="15"/>
      <c r="AU4126" s="15"/>
      <c r="AV4126" s="15"/>
      <c r="AW4126" s="15"/>
      <c r="AX4126" s="82"/>
      <c r="AY4126" s="82"/>
      <c r="AZ4126" s="10">
        <v>1</v>
      </c>
      <c r="BA4126" t="s">
        <v>31</v>
      </c>
      <c r="BB4126" t="s">
        <v>23</v>
      </c>
      <c r="BD4126" s="7" t="str">
        <f t="shared" si="128"/>
        <v>1022748973Shopee</v>
      </c>
    </row>
    <row r="4127" spans="2:58" ht="15" customHeight="1" x14ac:dyDescent="0.35">
      <c r="B4127" s="10" t="s">
        <v>17</v>
      </c>
      <c r="C4127" s="10" t="s">
        <v>806</v>
      </c>
      <c r="D4127" s="10" t="s">
        <v>650</v>
      </c>
      <c r="E4127" s="10" t="s">
        <v>194</v>
      </c>
      <c r="F4127" s="10" t="s">
        <v>1524</v>
      </c>
      <c r="G4127" s="137">
        <v>3904830875</v>
      </c>
      <c r="H4127" s="10">
        <v>3904830875</v>
      </c>
      <c r="I4127" s="10" t="s">
        <v>1525</v>
      </c>
      <c r="J4127" s="10" t="s">
        <v>3941</v>
      </c>
      <c r="K4127" s="102" t="s">
        <v>1526</v>
      </c>
      <c r="L4127" s="98">
        <f>IFERROR(VLOOKUP($F4127&amp;$C4127,Sales!$J:$W,9,0),0)</f>
        <v>0</v>
      </c>
      <c r="M4127" s="98">
        <f>IFERROR(VLOOKUP($F4127&amp;$C4127,Sales!$J:$W,10,0),0)</f>
        <v>0</v>
      </c>
      <c r="N4127" s="98">
        <f>IFERROR(VLOOKUP($F4127&amp;$C4127,Sales!$J:$W,11,0),0)</f>
        <v>0</v>
      </c>
      <c r="O4127" s="98">
        <f>IFERROR(VLOOKUP($F4127&amp;$C4127,Sales!$J:$W,12,0),0)</f>
        <v>0</v>
      </c>
      <c r="P4127" s="98">
        <f>IFERROR(VLOOKUP($F4127&amp;$C4127,Sales!$J:$W,13,0),0)</f>
        <v>0</v>
      </c>
      <c r="Q4127" s="98">
        <f>IFERROR(VLOOKUP($F4127&amp;$C4127,Sales!$A:$H,7,0),0)</f>
        <v>0</v>
      </c>
      <c r="R4127" s="41" t="str">
        <f t="shared" si="129"/>
        <v>ERROR</v>
      </c>
      <c r="S4127" s="15"/>
      <c r="T4127" s="15"/>
      <c r="U4127" s="15"/>
      <c r="V4127" s="15"/>
      <c r="W4127" s="15"/>
      <c r="X4127" s="15"/>
      <c r="Y4127" s="41"/>
      <c r="Z4127" s="41"/>
      <c r="AA4127" s="41"/>
      <c r="AB4127" s="15"/>
      <c r="AC4127" s="15"/>
      <c r="AD4127" s="15"/>
      <c r="AE4127" s="15"/>
      <c r="AF4127" s="15"/>
      <c r="AG4127" s="15"/>
      <c r="AH4127" s="15"/>
      <c r="AI4127" s="15"/>
      <c r="AJ4127" s="15"/>
      <c r="AK4127" s="15"/>
      <c r="AL4127" s="66"/>
      <c r="AM4127" s="66"/>
      <c r="AN4127" s="15"/>
      <c r="AO4127" s="15"/>
      <c r="AP4127" s="15"/>
      <c r="AQ4127" s="15"/>
      <c r="AR4127" s="15"/>
      <c r="AS4127" s="15"/>
      <c r="AT4127" s="15"/>
      <c r="AU4127" s="15"/>
      <c r="AV4127" s="15"/>
      <c r="AW4127" s="15"/>
      <c r="AX4127" s="15"/>
      <c r="AY4127" s="15"/>
      <c r="AZ4127" s="10">
        <v>1</v>
      </c>
      <c r="BA4127" t="s">
        <v>22</v>
      </c>
      <c r="BB4127" t="s">
        <v>88</v>
      </c>
      <c r="BD4127" s="7" t="str">
        <f t="shared" si="128"/>
        <v>3904830875Shopee</v>
      </c>
    </row>
    <row r="4128" spans="2:58" ht="15" customHeight="1" x14ac:dyDescent="0.35">
      <c r="B4128" s="10" t="s">
        <v>17</v>
      </c>
      <c r="C4128" s="10" t="s">
        <v>806</v>
      </c>
      <c r="D4128" s="10" t="s">
        <v>405</v>
      </c>
      <c r="E4128" s="10" t="s">
        <v>406</v>
      </c>
      <c r="F4128" s="10" t="s">
        <v>2635</v>
      </c>
      <c r="G4128" s="137">
        <v>540900131</v>
      </c>
      <c r="H4128" s="10">
        <v>540900131</v>
      </c>
      <c r="I4128" s="10" t="s">
        <v>2636</v>
      </c>
      <c r="J4128" s="10" t="s">
        <v>3637</v>
      </c>
      <c r="K4128" s="102" t="s">
        <v>2866</v>
      </c>
      <c r="L4128" s="98">
        <f>IFERROR(VLOOKUP($F4128&amp;$C4128,Sales!$J:$W,9,0),0)</f>
        <v>0</v>
      </c>
      <c r="M4128" s="98">
        <f>IFERROR(VLOOKUP($F4128&amp;$C4128,Sales!$J:$W,10,0),0)</f>
        <v>0</v>
      </c>
      <c r="N4128" s="98">
        <f>IFERROR(VLOOKUP($F4128&amp;$C4128,Sales!$J:$W,11,0),0)</f>
        <v>0</v>
      </c>
      <c r="O4128" s="98">
        <f>IFERROR(VLOOKUP($F4128&amp;$C4128,Sales!$J:$W,12,0),0)</f>
        <v>0</v>
      </c>
      <c r="P4128" s="98">
        <f>IFERROR(VLOOKUP($F4128&amp;$C4128,Sales!$J:$W,13,0),0)</f>
        <v>0</v>
      </c>
      <c r="Q4128" s="98">
        <f>IFERROR(VLOOKUP($F4128&amp;$C4128,Sales!$A:$H,7,0),0)</f>
        <v>0</v>
      </c>
      <c r="R4128" s="41" t="str">
        <f t="shared" si="129"/>
        <v>ERROR</v>
      </c>
      <c r="S4128" s="15"/>
      <c r="T4128" s="15"/>
      <c r="U4128" s="15"/>
      <c r="V4128" s="15"/>
      <c r="W4128" s="15"/>
      <c r="X4128" s="15"/>
      <c r="Y4128" s="41"/>
      <c r="Z4128" s="41"/>
      <c r="AA4128" s="41"/>
      <c r="AB4128" s="15"/>
      <c r="AC4128" s="15"/>
      <c r="AD4128" s="15"/>
      <c r="AE4128" s="15"/>
      <c r="AF4128" s="15"/>
      <c r="AG4128" s="15"/>
      <c r="AH4128" s="15"/>
      <c r="AI4128" s="15"/>
      <c r="AJ4128" s="15"/>
      <c r="AK4128" s="15"/>
      <c r="AL4128" s="66"/>
      <c r="AM4128" s="66"/>
      <c r="AN4128" s="15"/>
      <c r="AO4128" s="15"/>
      <c r="AP4128" s="15"/>
      <c r="AQ4128" s="15"/>
      <c r="AR4128" s="15"/>
      <c r="AS4128" s="15"/>
      <c r="AT4128" s="15"/>
      <c r="AU4128" s="15"/>
      <c r="AV4128" s="15"/>
      <c r="AW4128" s="15"/>
      <c r="AX4128" s="15"/>
      <c r="AY4128" s="15"/>
      <c r="AZ4128" s="10">
        <v>1</v>
      </c>
      <c r="BA4128" t="s">
        <v>22</v>
      </c>
      <c r="BB4128" t="s">
        <v>88</v>
      </c>
      <c r="BD4128" s="7" t="str">
        <f t="shared" si="128"/>
        <v>540900131Shopee</v>
      </c>
    </row>
    <row r="4129" spans="2:58" ht="15" customHeight="1" x14ac:dyDescent="0.35">
      <c r="B4129" s="10" t="s">
        <v>17</v>
      </c>
      <c r="C4129" s="10" t="s">
        <v>806</v>
      </c>
      <c r="D4129" s="10" t="s">
        <v>294</v>
      </c>
      <c r="E4129" s="10" t="s">
        <v>295</v>
      </c>
      <c r="F4129" s="10" t="s">
        <v>371</v>
      </c>
      <c r="G4129" s="137">
        <v>1019678415</v>
      </c>
      <c r="H4129" s="10">
        <v>1019678415</v>
      </c>
      <c r="I4129" s="10">
        <v>4902430787468</v>
      </c>
      <c r="J4129" s="10" t="s">
        <v>4008</v>
      </c>
      <c r="K4129" s="102" t="s">
        <v>2870</v>
      </c>
      <c r="L4129" s="98">
        <f>IFERROR(VLOOKUP($F4129&amp;$C4129,Sales!$J:$W,9,0),0)</f>
        <v>0</v>
      </c>
      <c r="M4129" s="98">
        <f>IFERROR(VLOOKUP($F4129&amp;$C4129,Sales!$J:$W,10,0),0)</f>
        <v>0</v>
      </c>
      <c r="N4129" s="98">
        <f>IFERROR(VLOOKUP($F4129&amp;$C4129,Sales!$J:$W,11,0),0)</f>
        <v>0</v>
      </c>
      <c r="O4129" s="98">
        <f>IFERROR(VLOOKUP($F4129&amp;$C4129,Sales!$J:$W,12,0),0)</f>
        <v>0</v>
      </c>
      <c r="P4129" s="98">
        <f>IFERROR(VLOOKUP($F4129&amp;$C4129,Sales!$J:$W,13,0),0)</f>
        <v>0</v>
      </c>
      <c r="Q4129" s="98">
        <f>IFERROR(VLOOKUP($F4129&amp;$C4129,Sales!$A:$H,7,0),0)</f>
        <v>0</v>
      </c>
      <c r="R4129" s="41" t="str">
        <f t="shared" si="129"/>
        <v>ERROR</v>
      </c>
      <c r="S4129" s="15"/>
      <c r="T4129" s="15"/>
      <c r="U4129" s="15"/>
      <c r="V4129" s="15"/>
      <c r="W4129" s="15"/>
      <c r="X4129" s="15"/>
      <c r="Y4129" s="41"/>
      <c r="Z4129" s="41"/>
      <c r="AA4129" s="41"/>
      <c r="AB4129" s="15"/>
      <c r="AC4129" s="15"/>
      <c r="AD4129" s="15"/>
      <c r="AE4129" s="15"/>
      <c r="AF4129" s="15"/>
      <c r="AG4129" s="15"/>
      <c r="AH4129" s="15"/>
      <c r="AI4129" s="15"/>
      <c r="AJ4129" s="15"/>
      <c r="AK4129" s="15"/>
      <c r="AL4129" s="66"/>
      <c r="AM4129" s="66"/>
      <c r="AN4129" s="15"/>
      <c r="AO4129" s="15"/>
      <c r="AP4129" s="15"/>
      <c r="AQ4129" s="15"/>
      <c r="AR4129" s="15"/>
      <c r="AS4129" s="15"/>
      <c r="AT4129" s="15"/>
      <c r="AU4129" s="15"/>
      <c r="AV4129" s="15"/>
      <c r="AW4129" s="15"/>
      <c r="AX4129" s="15"/>
      <c r="AY4129" s="15"/>
      <c r="AZ4129" s="10">
        <v>1</v>
      </c>
      <c r="BA4129" t="s">
        <v>22</v>
      </c>
      <c r="BB4129" t="s">
        <v>88</v>
      </c>
      <c r="BD4129" s="7" t="str">
        <f t="shared" si="128"/>
        <v>1019678415Shopee</v>
      </c>
    </row>
    <row r="4130" spans="2:58" ht="15" customHeight="1" x14ac:dyDescent="0.35">
      <c r="B4130" s="10" t="s">
        <v>17</v>
      </c>
      <c r="C4130" s="10" t="s">
        <v>806</v>
      </c>
      <c r="D4130" s="10" t="s">
        <v>405</v>
      </c>
      <c r="E4130" s="10" t="s">
        <v>406</v>
      </c>
      <c r="F4130" s="10" t="s">
        <v>2994</v>
      </c>
      <c r="G4130" s="137">
        <v>3242553278</v>
      </c>
      <c r="H4130" s="10" t="s">
        <v>14602</v>
      </c>
      <c r="I4130" s="10" t="s">
        <v>5976</v>
      </c>
      <c r="J4130" s="10" t="s">
        <v>815</v>
      </c>
      <c r="K4130" s="102" t="s">
        <v>10207</v>
      </c>
      <c r="L4130" s="98">
        <f>IFERROR(VLOOKUP($F4130&amp;$C4130,Sales!$J:$W,9,0),0)</f>
        <v>0</v>
      </c>
      <c r="M4130" s="98">
        <f>IFERROR(VLOOKUP($F4130&amp;$C4130,Sales!$J:$W,10,0),0)</f>
        <v>0</v>
      </c>
      <c r="N4130" s="98">
        <f>IFERROR(VLOOKUP($F4130&amp;$C4130,Sales!$J:$W,11,0),0)</f>
        <v>0</v>
      </c>
      <c r="O4130" s="98">
        <f>IFERROR(VLOOKUP($F4130&amp;$C4130,Sales!$J:$W,12,0),0)</f>
        <v>0</v>
      </c>
      <c r="P4130" s="98">
        <f>IFERROR(VLOOKUP($F4130&amp;$C4130,Sales!$J:$W,13,0),0)</f>
        <v>0</v>
      </c>
      <c r="Q4130" s="98">
        <f>IFERROR(VLOOKUP($F4130&amp;$C4130,Sales!$A:$H,7,0),0)</f>
        <v>0</v>
      </c>
      <c r="R4130" s="41" t="str">
        <f t="shared" si="129"/>
        <v>ERROR</v>
      </c>
      <c r="S4130" s="15"/>
      <c r="T4130" s="15"/>
      <c r="U4130" s="15"/>
      <c r="V4130" s="15"/>
      <c r="W4130" s="15"/>
      <c r="X4130" s="15"/>
      <c r="Y4130" s="41"/>
      <c r="Z4130" s="41"/>
      <c r="AA4130" s="41"/>
      <c r="AB4130" s="15"/>
      <c r="AC4130" s="15"/>
      <c r="AD4130" s="15"/>
      <c r="AE4130" s="15"/>
      <c r="AF4130" s="15"/>
      <c r="AG4130" s="15"/>
      <c r="AH4130" s="15"/>
      <c r="AI4130" s="15"/>
      <c r="AJ4130" s="41"/>
      <c r="AK4130" s="15"/>
      <c r="AL4130" s="15"/>
      <c r="AM4130" s="15"/>
      <c r="AN4130" s="15"/>
      <c r="AO4130" s="15"/>
      <c r="AP4130" s="15"/>
      <c r="AQ4130" s="15"/>
      <c r="AR4130" s="15"/>
      <c r="AS4130" s="15"/>
      <c r="AT4130" s="15"/>
      <c r="AU4130" s="15"/>
      <c r="AV4130" s="15"/>
      <c r="AW4130" s="15"/>
      <c r="AX4130" s="82"/>
      <c r="AY4130" s="82"/>
      <c r="AZ4130" s="10">
        <v>1</v>
      </c>
      <c r="BA4130" t="s">
        <v>31</v>
      </c>
      <c r="BB4130" t="s">
        <v>23</v>
      </c>
      <c r="BD4130" s="7" t="str">
        <f t="shared" si="128"/>
        <v>3242553278Shopee</v>
      </c>
    </row>
    <row r="4131" spans="2:58" ht="15" customHeight="1" x14ac:dyDescent="0.35">
      <c r="B4131" s="10" t="s">
        <v>17</v>
      </c>
      <c r="C4131" s="10" t="s">
        <v>806</v>
      </c>
      <c r="D4131" s="10" t="s">
        <v>405</v>
      </c>
      <c r="E4131" s="10" t="s">
        <v>406</v>
      </c>
      <c r="F4131" s="10">
        <v>0</v>
      </c>
      <c r="G4131" s="137">
        <v>4456363479</v>
      </c>
      <c r="H4131" s="10" t="s">
        <v>14603</v>
      </c>
      <c r="I4131" s="10" t="s">
        <v>6369</v>
      </c>
      <c r="J4131" s="10" t="s">
        <v>5664</v>
      </c>
      <c r="K4131" s="102" t="s">
        <v>10249</v>
      </c>
      <c r="L4131" s="98">
        <f>IFERROR(VLOOKUP($F4131&amp;$C4131,Sales!$J:$W,9,0),0)</f>
        <v>0</v>
      </c>
      <c r="M4131" s="98">
        <f>IFERROR(VLOOKUP($F4131&amp;$C4131,Sales!$J:$W,10,0),0)</f>
        <v>0</v>
      </c>
      <c r="N4131" s="98">
        <f>IFERROR(VLOOKUP($F4131&amp;$C4131,Sales!$J:$W,11,0),0)</f>
        <v>0</v>
      </c>
      <c r="O4131" s="98">
        <f>IFERROR(VLOOKUP($F4131&amp;$C4131,Sales!$J:$W,12,0),0)</f>
        <v>0</v>
      </c>
      <c r="P4131" s="98">
        <f>IFERROR(VLOOKUP($F4131&amp;$C4131,Sales!$J:$W,13,0),0)</f>
        <v>0</v>
      </c>
      <c r="Q4131" s="98">
        <f>IFERROR(VLOOKUP($F4131&amp;$C4131,Sales!$A:$H,7,0),0)</f>
        <v>0</v>
      </c>
      <c r="R4131" s="41" t="str">
        <f t="shared" si="129"/>
        <v>ERROR</v>
      </c>
      <c r="S4131" s="15"/>
      <c r="T4131" s="15"/>
      <c r="U4131" s="15"/>
      <c r="V4131" s="15"/>
      <c r="W4131" s="15"/>
      <c r="X4131" s="15"/>
      <c r="Y4131" s="41"/>
      <c r="Z4131" s="41"/>
      <c r="AA4131" s="41"/>
      <c r="AB4131" s="15"/>
      <c r="AC4131" s="15"/>
      <c r="AD4131" s="15"/>
      <c r="AE4131" s="15"/>
      <c r="AF4131" s="15"/>
      <c r="AG4131" s="15"/>
      <c r="AH4131" s="15"/>
      <c r="AI4131" s="15"/>
      <c r="AJ4131" s="41"/>
      <c r="AK4131" s="15"/>
      <c r="AL4131" s="15"/>
      <c r="AM4131" s="15"/>
      <c r="AN4131" s="15"/>
      <c r="AO4131" s="15"/>
      <c r="AP4131" s="15"/>
      <c r="AQ4131" s="15"/>
      <c r="AR4131" s="15"/>
      <c r="AS4131" s="15"/>
      <c r="AT4131" s="15"/>
      <c r="AU4131" s="15"/>
      <c r="AV4131" s="15"/>
      <c r="AW4131" s="15"/>
      <c r="AX4131" s="82"/>
      <c r="AY4131" s="82"/>
      <c r="AZ4131" s="10">
        <v>1</v>
      </c>
      <c r="BA4131" t="s">
        <v>31</v>
      </c>
      <c r="BB4131" t="s">
        <v>23</v>
      </c>
      <c r="BD4131" s="7" t="str">
        <f t="shared" si="128"/>
        <v>4456363479Shopee</v>
      </c>
    </row>
    <row r="4132" spans="2:58" ht="15" customHeight="1" x14ac:dyDescent="0.35">
      <c r="B4132" s="10" t="s">
        <v>17</v>
      </c>
      <c r="C4132" s="10" t="s">
        <v>806</v>
      </c>
      <c r="D4132" s="10" t="s">
        <v>405</v>
      </c>
      <c r="E4132" s="10" t="s">
        <v>406</v>
      </c>
      <c r="F4132" s="10" t="s">
        <v>446</v>
      </c>
      <c r="G4132" s="137">
        <v>3514159781</v>
      </c>
      <c r="H4132" s="10" t="s">
        <v>14604</v>
      </c>
      <c r="I4132" s="10" t="s">
        <v>447</v>
      </c>
      <c r="J4132" s="10" t="s">
        <v>3632</v>
      </c>
      <c r="K4132" s="102" t="s">
        <v>10215</v>
      </c>
      <c r="L4132" s="98">
        <f>IFERROR(VLOOKUP($F4132&amp;$C4132,Sales!$J:$W,9,0),0)</f>
        <v>0</v>
      </c>
      <c r="M4132" s="98">
        <f>IFERROR(VLOOKUP($F4132&amp;$C4132,Sales!$J:$W,10,0),0)</f>
        <v>0</v>
      </c>
      <c r="N4132" s="98">
        <f>IFERROR(VLOOKUP($F4132&amp;$C4132,Sales!$J:$W,11,0),0)</f>
        <v>0</v>
      </c>
      <c r="O4132" s="98">
        <f>IFERROR(VLOOKUP($F4132&amp;$C4132,Sales!$J:$W,12,0),0)</f>
        <v>0</v>
      </c>
      <c r="P4132" s="98">
        <f>IFERROR(VLOOKUP($F4132&amp;$C4132,Sales!$J:$W,13,0),0)</f>
        <v>0</v>
      </c>
      <c r="Q4132" s="98">
        <f>IFERROR(VLOOKUP($F4132&amp;$C4132,Sales!$A:$H,7,0),0)</f>
        <v>0</v>
      </c>
      <c r="R4132" s="41" t="str">
        <f t="shared" si="129"/>
        <v>ERROR</v>
      </c>
      <c r="S4132" s="15"/>
      <c r="T4132" s="15"/>
      <c r="U4132" s="15"/>
      <c r="V4132" s="15"/>
      <c r="W4132" s="15"/>
      <c r="X4132" s="15"/>
      <c r="Y4132" s="41"/>
      <c r="Z4132" s="41"/>
      <c r="AA4132" s="41"/>
      <c r="AB4132" s="15"/>
      <c r="AC4132" s="15"/>
      <c r="AD4132" s="15"/>
      <c r="AE4132" s="15"/>
      <c r="AF4132" s="15"/>
      <c r="AG4132" s="15"/>
      <c r="AH4132" s="15"/>
      <c r="AI4132" s="15"/>
      <c r="AJ4132" s="41"/>
      <c r="AK4132" s="15"/>
      <c r="AL4132" s="15"/>
      <c r="AM4132" s="15"/>
      <c r="AN4132" s="15"/>
      <c r="AO4132" s="15"/>
      <c r="AP4132" s="15"/>
      <c r="AQ4132" s="15"/>
      <c r="AR4132" s="15"/>
      <c r="AS4132" s="15"/>
      <c r="AT4132" s="15"/>
      <c r="AU4132" s="15"/>
      <c r="AV4132" s="15"/>
      <c r="AW4132" s="15"/>
      <c r="AX4132" s="82"/>
      <c r="AY4132" s="82"/>
      <c r="AZ4132" s="10">
        <v>1</v>
      </c>
      <c r="BA4132" t="s">
        <v>31</v>
      </c>
      <c r="BB4132" t="s">
        <v>23</v>
      </c>
      <c r="BD4132" s="7" t="str">
        <f t="shared" si="128"/>
        <v>3514159781Shopee</v>
      </c>
    </row>
    <row r="4133" spans="2:58" ht="15" customHeight="1" x14ac:dyDescent="0.35">
      <c r="B4133" s="10" t="s">
        <v>17</v>
      </c>
      <c r="C4133" s="10" t="s">
        <v>806</v>
      </c>
      <c r="D4133" s="10" t="s">
        <v>405</v>
      </c>
      <c r="E4133" s="10" t="s">
        <v>406</v>
      </c>
      <c r="F4133" s="10" t="s">
        <v>449</v>
      </c>
      <c r="G4133" s="137">
        <v>5914064278</v>
      </c>
      <c r="H4133" s="10" t="s">
        <v>14605</v>
      </c>
      <c r="I4133" s="10" t="s">
        <v>450</v>
      </c>
      <c r="J4133" s="10" t="s">
        <v>1255</v>
      </c>
      <c r="K4133" s="102" t="s">
        <v>10301</v>
      </c>
      <c r="L4133" s="98">
        <f>IFERROR(VLOOKUP($F4133&amp;$C4133,Sales!$J:$W,9,0),0)</f>
        <v>0</v>
      </c>
      <c r="M4133" s="98">
        <f>IFERROR(VLOOKUP($F4133&amp;$C4133,Sales!$J:$W,10,0),0)</f>
        <v>0</v>
      </c>
      <c r="N4133" s="98">
        <f>IFERROR(VLOOKUP($F4133&amp;$C4133,Sales!$J:$W,11,0),0)</f>
        <v>0</v>
      </c>
      <c r="O4133" s="98">
        <f>IFERROR(VLOOKUP($F4133&amp;$C4133,Sales!$J:$W,12,0),0)</f>
        <v>0</v>
      </c>
      <c r="P4133" s="98">
        <f>IFERROR(VLOOKUP($F4133&amp;$C4133,Sales!$J:$W,13,0),0)</f>
        <v>0</v>
      </c>
      <c r="Q4133" s="98">
        <f>IFERROR(VLOOKUP($F4133&amp;$C4133,Sales!$A:$H,7,0),0)</f>
        <v>0</v>
      </c>
      <c r="R4133" s="41" t="str">
        <f t="shared" si="129"/>
        <v>ERROR</v>
      </c>
      <c r="S4133" s="15"/>
      <c r="T4133" s="15"/>
      <c r="U4133" s="15"/>
      <c r="V4133" s="15"/>
      <c r="W4133" s="15"/>
      <c r="X4133" s="15"/>
      <c r="Y4133" s="41"/>
      <c r="Z4133" s="41"/>
      <c r="AA4133" s="41"/>
      <c r="AB4133" s="15"/>
      <c r="AC4133" s="15"/>
      <c r="AD4133" s="15"/>
      <c r="AE4133" s="15"/>
      <c r="AF4133" s="15"/>
      <c r="AG4133" s="15"/>
      <c r="AH4133" s="15"/>
      <c r="AI4133" s="15"/>
      <c r="AJ4133" s="41"/>
      <c r="AK4133" s="15"/>
      <c r="AL4133" s="15"/>
      <c r="AM4133" s="15"/>
      <c r="AN4133" s="15"/>
      <c r="AO4133" s="15"/>
      <c r="AP4133" s="15"/>
      <c r="AQ4133" s="15"/>
      <c r="AR4133" s="15"/>
      <c r="AS4133" s="15"/>
      <c r="AT4133" s="15"/>
      <c r="AU4133" s="15"/>
      <c r="AV4133" s="15"/>
      <c r="AW4133" s="15"/>
      <c r="AX4133" s="82"/>
      <c r="AY4133" s="82"/>
      <c r="AZ4133" s="10">
        <v>1</v>
      </c>
      <c r="BA4133" t="s">
        <v>31</v>
      </c>
      <c r="BB4133" t="s">
        <v>23</v>
      </c>
      <c r="BD4133" s="7" t="str">
        <f t="shared" si="128"/>
        <v>5914064278Shopee</v>
      </c>
    </row>
    <row r="4134" spans="2:58" ht="15" customHeight="1" x14ac:dyDescent="0.35">
      <c r="B4134" s="10" t="s">
        <v>17</v>
      </c>
      <c r="C4134" s="10" t="s">
        <v>806</v>
      </c>
      <c r="D4134" s="10" t="s">
        <v>405</v>
      </c>
      <c r="E4134" s="10" t="s">
        <v>406</v>
      </c>
      <c r="F4134" s="10" t="s">
        <v>1900</v>
      </c>
      <c r="G4134" s="137">
        <v>1022856866</v>
      </c>
      <c r="H4134" s="10" t="s">
        <v>12703</v>
      </c>
      <c r="I4134" s="10" t="s">
        <v>6918</v>
      </c>
      <c r="J4134" s="10" t="s">
        <v>3645</v>
      </c>
      <c r="K4134" s="102" t="s">
        <v>11128</v>
      </c>
      <c r="L4134" s="98">
        <f>IFERROR(VLOOKUP($F4134&amp;$C4134,Sales!$J:$W,9,0),0)</f>
        <v>0</v>
      </c>
      <c r="M4134" s="98">
        <f>IFERROR(VLOOKUP($F4134&amp;$C4134,Sales!$J:$W,10,0),0)</f>
        <v>0</v>
      </c>
      <c r="N4134" s="98">
        <f>IFERROR(VLOOKUP($F4134&amp;$C4134,Sales!$J:$W,11,0),0)</f>
        <v>0</v>
      </c>
      <c r="O4134" s="98">
        <f>IFERROR(VLOOKUP($F4134&amp;$C4134,Sales!$J:$W,12,0),0)</f>
        <v>0</v>
      </c>
      <c r="P4134" s="98">
        <f>IFERROR(VLOOKUP($F4134&amp;$C4134,Sales!$J:$W,13,0),0)</f>
        <v>0</v>
      </c>
      <c r="Q4134" s="98">
        <f>IFERROR(VLOOKUP($F4134&amp;$C4134,Sales!$A:$H,7,0),0)</f>
        <v>0</v>
      </c>
      <c r="R4134" s="41" t="str">
        <f t="shared" si="129"/>
        <v>ERROR</v>
      </c>
      <c r="S4134" s="15"/>
      <c r="T4134" s="15"/>
      <c r="U4134" s="15"/>
      <c r="V4134" s="15"/>
      <c r="W4134" s="15"/>
      <c r="X4134" s="15"/>
      <c r="Y4134" s="41"/>
      <c r="Z4134" s="41"/>
      <c r="AA4134" s="41"/>
      <c r="AB4134" s="15"/>
      <c r="AC4134" s="15"/>
      <c r="AD4134" s="15"/>
      <c r="AE4134" s="15"/>
      <c r="AF4134" s="15"/>
      <c r="AG4134" s="15"/>
      <c r="AH4134" s="15"/>
      <c r="AI4134" s="15"/>
      <c r="AJ4134" s="15"/>
      <c r="AK4134" s="15"/>
      <c r="AL4134" s="15"/>
      <c r="AM4134" s="15"/>
      <c r="AN4134" s="15"/>
      <c r="AO4134" s="15"/>
      <c r="AP4134" s="15"/>
      <c r="AQ4134" s="15"/>
      <c r="AR4134" s="15"/>
      <c r="AS4134" s="15"/>
      <c r="AT4134" s="15"/>
      <c r="AU4134" s="15"/>
      <c r="AV4134" s="15"/>
      <c r="AW4134" s="15"/>
      <c r="AX4134" s="82"/>
      <c r="AY4134" s="82"/>
      <c r="AZ4134" s="10">
        <v>1</v>
      </c>
      <c r="BA4134" t="s">
        <v>22</v>
      </c>
      <c r="BB4134" t="s">
        <v>88</v>
      </c>
      <c r="BD4134" s="7" t="str">
        <f t="shared" si="128"/>
        <v>1022856866Shopee</v>
      </c>
      <c r="BE4134" s="81">
        <v>44883</v>
      </c>
      <c r="BF4134" t="s">
        <v>13968</v>
      </c>
    </row>
    <row r="4135" spans="2:58" ht="15" customHeight="1" x14ac:dyDescent="0.35">
      <c r="B4135" s="10" t="s">
        <v>17</v>
      </c>
      <c r="C4135" s="10" t="s">
        <v>806</v>
      </c>
      <c r="D4135" s="10" t="s">
        <v>455</v>
      </c>
      <c r="E4135" s="10" t="s">
        <v>456</v>
      </c>
      <c r="F4135" s="10" t="s">
        <v>6398</v>
      </c>
      <c r="G4135" s="137">
        <v>3351866958</v>
      </c>
      <c r="H4135" s="10">
        <v>3351866958</v>
      </c>
      <c r="I4135" s="10" t="s">
        <v>6157</v>
      </c>
      <c r="J4135" t="s">
        <v>4017</v>
      </c>
      <c r="K4135" s="102" t="s">
        <v>2885</v>
      </c>
      <c r="L4135" s="98">
        <f>IFERROR(VLOOKUP($F4135&amp;$C4135,Sales!$J:$W,9,0),0)</f>
        <v>0</v>
      </c>
      <c r="M4135" s="98">
        <f>IFERROR(VLOOKUP($F4135&amp;$C4135,Sales!$J:$W,10,0),0)</f>
        <v>0</v>
      </c>
      <c r="N4135" s="98">
        <f>IFERROR(VLOOKUP($F4135&amp;$C4135,Sales!$J:$W,11,0),0)</f>
        <v>0</v>
      </c>
      <c r="O4135" s="98">
        <f>IFERROR(VLOOKUP($F4135&amp;$C4135,Sales!$J:$W,12,0),0)</f>
        <v>0</v>
      </c>
      <c r="P4135" s="98">
        <f>IFERROR(VLOOKUP($F4135&amp;$C4135,Sales!$J:$W,13,0),0)</f>
        <v>0</v>
      </c>
      <c r="Q4135" s="98">
        <f>IFERROR(VLOOKUP($F4135&amp;$C4135,Sales!$A:$H,7,0),0)</f>
        <v>0</v>
      </c>
      <c r="R4135" s="41" t="str">
        <f t="shared" si="129"/>
        <v>ERROR</v>
      </c>
      <c r="S4135" s="66"/>
      <c r="T4135" s="15"/>
      <c r="U4135" s="15"/>
      <c r="V4135" s="15"/>
      <c r="W4135" s="15"/>
      <c r="X4135" s="15"/>
      <c r="Y4135" s="41"/>
      <c r="Z4135" s="41"/>
      <c r="AA4135" s="41"/>
      <c r="AB4135" s="15"/>
      <c r="AC4135" s="15"/>
      <c r="AD4135" s="15"/>
      <c r="AE4135" s="15"/>
      <c r="AF4135" s="15"/>
      <c r="AG4135" s="15"/>
      <c r="AH4135" s="15"/>
      <c r="AI4135" s="15"/>
      <c r="AJ4135" s="15"/>
      <c r="AK4135" s="15"/>
      <c r="AL4135" s="15"/>
      <c r="AM4135" s="15"/>
      <c r="AN4135" s="15"/>
      <c r="AO4135" s="15"/>
      <c r="AP4135" s="15"/>
      <c r="AQ4135" s="66"/>
      <c r="AR4135" s="15"/>
      <c r="AS4135" s="66"/>
      <c r="AT4135" s="66"/>
      <c r="AU4135" s="66"/>
      <c r="AV4135" s="15"/>
      <c r="AW4135" s="15"/>
      <c r="AX4135" s="15"/>
      <c r="AY4135" s="15"/>
      <c r="AZ4135" s="10">
        <v>1</v>
      </c>
      <c r="BA4135" t="s">
        <v>22</v>
      </c>
      <c r="BB4135" t="s">
        <v>88</v>
      </c>
      <c r="BD4135" s="7" t="str">
        <f t="shared" si="128"/>
        <v>3351866958Shopee</v>
      </c>
    </row>
    <row r="4136" spans="2:58" ht="15" customHeight="1" x14ac:dyDescent="0.35">
      <c r="B4136" s="10" t="s">
        <v>17</v>
      </c>
      <c r="C4136" s="10" t="s">
        <v>806</v>
      </c>
      <c r="D4136" s="10" t="s">
        <v>455</v>
      </c>
      <c r="E4136" s="10" t="s">
        <v>456</v>
      </c>
      <c r="F4136" s="10" t="s">
        <v>6399</v>
      </c>
      <c r="G4136" s="137">
        <v>3451863958</v>
      </c>
      <c r="H4136" s="10">
        <v>3451863958</v>
      </c>
      <c r="I4136" s="10" t="s">
        <v>548</v>
      </c>
      <c r="J4136" t="s">
        <v>4020</v>
      </c>
      <c r="K4136" s="102" t="s">
        <v>2887</v>
      </c>
      <c r="L4136" s="98">
        <f>IFERROR(VLOOKUP($F4136&amp;$C4136,Sales!$J:$W,9,0),0)</f>
        <v>0</v>
      </c>
      <c r="M4136" s="98">
        <f>IFERROR(VLOOKUP($F4136&amp;$C4136,Sales!$J:$W,10,0),0)</f>
        <v>0</v>
      </c>
      <c r="N4136" s="98">
        <f>IFERROR(VLOOKUP($F4136&amp;$C4136,Sales!$J:$W,11,0),0)</f>
        <v>0</v>
      </c>
      <c r="O4136" s="98">
        <f>IFERROR(VLOOKUP($F4136&amp;$C4136,Sales!$J:$W,12,0),0)</f>
        <v>0</v>
      </c>
      <c r="P4136" s="98">
        <f>IFERROR(VLOOKUP($F4136&amp;$C4136,Sales!$J:$W,13,0),0)</f>
        <v>0</v>
      </c>
      <c r="Q4136" s="98">
        <f>IFERROR(VLOOKUP($F4136&amp;$C4136,Sales!$A:$H,7,0),0)</f>
        <v>0</v>
      </c>
      <c r="R4136" s="41" t="str">
        <f t="shared" si="129"/>
        <v>ERROR</v>
      </c>
      <c r="S4136" s="66"/>
      <c r="T4136" s="15"/>
      <c r="U4136" s="15"/>
      <c r="V4136" s="15"/>
      <c r="W4136" s="15"/>
      <c r="X4136" s="15"/>
      <c r="Y4136" s="41"/>
      <c r="Z4136" s="41"/>
      <c r="AA4136" s="41"/>
      <c r="AB4136" s="15"/>
      <c r="AC4136" s="15"/>
      <c r="AD4136" s="15"/>
      <c r="AE4136" s="15"/>
      <c r="AF4136" s="15"/>
      <c r="AG4136" s="15"/>
      <c r="AH4136" s="15"/>
      <c r="AI4136" s="15"/>
      <c r="AJ4136" s="15"/>
      <c r="AK4136" s="15"/>
      <c r="AL4136" s="15"/>
      <c r="AM4136" s="15"/>
      <c r="AN4136" s="15"/>
      <c r="AO4136" s="15"/>
      <c r="AP4136" s="15"/>
      <c r="AQ4136" s="66"/>
      <c r="AR4136" s="15"/>
      <c r="AS4136" s="66"/>
      <c r="AT4136" s="66"/>
      <c r="AU4136" s="66"/>
      <c r="AV4136" s="15"/>
      <c r="AW4136" s="15"/>
      <c r="AX4136" s="15"/>
      <c r="AY4136" s="15"/>
      <c r="AZ4136" s="10">
        <v>1</v>
      </c>
      <c r="BA4136" t="s">
        <v>22</v>
      </c>
      <c r="BB4136" t="s">
        <v>88</v>
      </c>
      <c r="BD4136" s="7" t="str">
        <f t="shared" si="128"/>
        <v>3451863958Shopee</v>
      </c>
    </row>
    <row r="4137" spans="2:58" ht="15" customHeight="1" x14ac:dyDescent="0.35">
      <c r="B4137" s="10" t="s">
        <v>17</v>
      </c>
      <c r="C4137" s="10" t="s">
        <v>806</v>
      </c>
      <c r="D4137" s="10" t="s">
        <v>405</v>
      </c>
      <c r="E4137" s="10" t="s">
        <v>406</v>
      </c>
      <c r="F4137" s="10" t="s">
        <v>1256</v>
      </c>
      <c r="G4137" s="137">
        <v>3714159863</v>
      </c>
      <c r="H4137" s="10" t="s">
        <v>14606</v>
      </c>
      <c r="I4137" s="10" t="s">
        <v>1257</v>
      </c>
      <c r="J4137" s="10" t="s">
        <v>3633</v>
      </c>
      <c r="K4137" s="102" t="s">
        <v>10222</v>
      </c>
      <c r="L4137" s="98">
        <f>IFERROR(VLOOKUP($F4137&amp;$C4137,Sales!$J:$W,9,0),0)</f>
        <v>0</v>
      </c>
      <c r="M4137" s="98">
        <f>IFERROR(VLOOKUP($F4137&amp;$C4137,Sales!$J:$W,10,0),0)</f>
        <v>0</v>
      </c>
      <c r="N4137" s="98">
        <f>IFERROR(VLOOKUP($F4137&amp;$C4137,Sales!$J:$W,11,0),0)</f>
        <v>0</v>
      </c>
      <c r="O4137" s="98">
        <f>IFERROR(VLOOKUP($F4137&amp;$C4137,Sales!$J:$W,12,0),0)</f>
        <v>0</v>
      </c>
      <c r="P4137" s="98">
        <f>IFERROR(VLOOKUP($F4137&amp;$C4137,Sales!$J:$W,13,0),0)</f>
        <v>0</v>
      </c>
      <c r="Q4137" s="98">
        <f>IFERROR(VLOOKUP($F4137&amp;$C4137,Sales!$A:$H,7,0),0)</f>
        <v>0</v>
      </c>
      <c r="R4137" s="41" t="str">
        <f t="shared" si="129"/>
        <v>ERROR</v>
      </c>
      <c r="S4137" s="15"/>
      <c r="T4137" s="15"/>
      <c r="U4137" s="15"/>
      <c r="V4137" s="15"/>
      <c r="W4137" s="15"/>
      <c r="X4137" s="15"/>
      <c r="Y4137" s="41"/>
      <c r="Z4137" s="41"/>
      <c r="AA4137" s="41"/>
      <c r="AB4137" s="15"/>
      <c r="AC4137" s="15"/>
      <c r="AD4137" s="15"/>
      <c r="AE4137" s="15"/>
      <c r="AF4137" s="15"/>
      <c r="AG4137" s="15"/>
      <c r="AH4137" s="15"/>
      <c r="AI4137" s="15"/>
      <c r="AJ4137" s="41"/>
      <c r="AK4137" s="15"/>
      <c r="AL4137" s="15"/>
      <c r="AM4137" s="15"/>
      <c r="AN4137" s="15"/>
      <c r="AO4137" s="15"/>
      <c r="AP4137" s="15"/>
      <c r="AQ4137" s="15"/>
      <c r="AR4137" s="15"/>
      <c r="AS4137" s="15"/>
      <c r="AT4137" s="15"/>
      <c r="AU4137" s="15"/>
      <c r="AV4137" s="15"/>
      <c r="AW4137" s="15"/>
      <c r="AX4137" s="82"/>
      <c r="AY4137" s="82"/>
      <c r="AZ4137" s="10">
        <v>1</v>
      </c>
      <c r="BA4137" t="s">
        <v>31</v>
      </c>
      <c r="BB4137" t="s">
        <v>23</v>
      </c>
      <c r="BD4137" s="7" t="str">
        <f t="shared" si="128"/>
        <v>3714159863Shopee</v>
      </c>
    </row>
    <row r="4138" spans="2:58" ht="15" customHeight="1" x14ac:dyDescent="0.35">
      <c r="B4138" s="10" t="s">
        <v>17</v>
      </c>
      <c r="C4138" s="10" t="s">
        <v>806</v>
      </c>
      <c r="D4138" s="10" t="s">
        <v>455</v>
      </c>
      <c r="E4138" s="10" t="s">
        <v>456</v>
      </c>
      <c r="F4138" s="10" t="s">
        <v>3364</v>
      </c>
      <c r="G4138" s="137">
        <v>3842468638</v>
      </c>
      <c r="H4138" s="10" t="s">
        <v>12492</v>
      </c>
      <c r="I4138" s="10" t="s">
        <v>759</v>
      </c>
      <c r="J4138" s="10" t="s">
        <v>4024</v>
      </c>
      <c r="K4138" s="102" t="s">
        <v>2891</v>
      </c>
      <c r="L4138" s="98">
        <f>IFERROR(VLOOKUP($F4138&amp;$C4138,Sales!$J:$W,9,0),0)</f>
        <v>0</v>
      </c>
      <c r="M4138" s="98">
        <f>IFERROR(VLOOKUP($F4138&amp;$C4138,Sales!$J:$W,10,0),0)</f>
        <v>0</v>
      </c>
      <c r="N4138" s="98">
        <f>IFERROR(VLOOKUP($F4138&amp;$C4138,Sales!$J:$W,11,0),0)</f>
        <v>0</v>
      </c>
      <c r="O4138" s="98">
        <f>IFERROR(VLOOKUP($F4138&amp;$C4138,Sales!$J:$W,12,0),0)</f>
        <v>0</v>
      </c>
      <c r="P4138" s="98">
        <f>IFERROR(VLOOKUP($F4138&amp;$C4138,Sales!$J:$W,13,0),0)</f>
        <v>0</v>
      </c>
      <c r="Q4138" s="98">
        <f>IFERROR(VLOOKUP($F4138&amp;$C4138,Sales!$A:$H,7,0),0)</f>
        <v>0</v>
      </c>
      <c r="R4138" s="41" t="str">
        <f t="shared" si="129"/>
        <v>ERROR</v>
      </c>
      <c r="S4138" s="15"/>
      <c r="T4138" s="15"/>
      <c r="U4138" s="15"/>
      <c r="V4138" s="15"/>
      <c r="W4138" s="15"/>
      <c r="X4138" s="15"/>
      <c r="Y4138" s="41"/>
      <c r="Z4138" s="41"/>
      <c r="AA4138" s="41"/>
      <c r="AB4138" s="15"/>
      <c r="AC4138" s="15"/>
      <c r="AD4138" s="15"/>
      <c r="AE4138" s="15"/>
      <c r="AF4138" s="15"/>
      <c r="AG4138" s="15"/>
      <c r="AH4138" s="15"/>
      <c r="AI4138" s="15"/>
      <c r="AJ4138" s="15"/>
      <c r="AK4138" s="15"/>
      <c r="AL4138" s="15"/>
      <c r="AM4138" s="66"/>
      <c r="AN4138" s="15"/>
      <c r="AO4138" s="15"/>
      <c r="AP4138" s="66"/>
      <c r="AQ4138" s="15"/>
      <c r="AR4138" s="15"/>
      <c r="AS4138" s="66"/>
      <c r="AT4138" s="15"/>
      <c r="AU4138" s="15"/>
      <c r="AV4138" s="15"/>
      <c r="AW4138" s="15"/>
      <c r="AX4138" s="15"/>
      <c r="AY4138" s="15"/>
      <c r="AZ4138" s="10">
        <v>1</v>
      </c>
      <c r="BA4138" t="s">
        <v>22</v>
      </c>
      <c r="BB4138" t="s">
        <v>88</v>
      </c>
      <c r="BD4138" s="7" t="str">
        <f t="shared" si="128"/>
        <v>3842468638Shopee</v>
      </c>
    </row>
    <row r="4139" spans="2:58" ht="15" customHeight="1" x14ac:dyDescent="0.35">
      <c r="B4139" s="10" t="s">
        <v>17</v>
      </c>
      <c r="C4139" s="10" t="s">
        <v>806</v>
      </c>
      <c r="D4139" s="10" t="s">
        <v>405</v>
      </c>
      <c r="E4139" s="10" t="s">
        <v>406</v>
      </c>
      <c r="F4139" s="10" t="s">
        <v>443</v>
      </c>
      <c r="G4139" s="137">
        <v>5614064144</v>
      </c>
      <c r="H4139" s="10" t="s">
        <v>14607</v>
      </c>
      <c r="I4139" s="10" t="s">
        <v>444</v>
      </c>
      <c r="J4139" s="10" t="s">
        <v>1259</v>
      </c>
      <c r="K4139" s="102" t="s">
        <v>10072</v>
      </c>
      <c r="L4139" s="98">
        <f>IFERROR(VLOOKUP($F4139&amp;$C4139,Sales!$J:$W,9,0),0)</f>
        <v>0</v>
      </c>
      <c r="M4139" s="98">
        <f>IFERROR(VLOOKUP($F4139&amp;$C4139,Sales!$J:$W,10,0),0)</f>
        <v>0</v>
      </c>
      <c r="N4139" s="98">
        <f>IFERROR(VLOOKUP($F4139&amp;$C4139,Sales!$J:$W,11,0),0)</f>
        <v>0</v>
      </c>
      <c r="O4139" s="98">
        <f>IFERROR(VLOOKUP($F4139&amp;$C4139,Sales!$J:$W,12,0),0)</f>
        <v>0</v>
      </c>
      <c r="P4139" s="98">
        <f>IFERROR(VLOOKUP($F4139&amp;$C4139,Sales!$J:$W,13,0),0)</f>
        <v>0</v>
      </c>
      <c r="Q4139" s="98">
        <f>IFERROR(VLOOKUP($F4139&amp;$C4139,Sales!$A:$H,7,0),0)</f>
        <v>0</v>
      </c>
      <c r="R4139" s="41" t="str">
        <f t="shared" si="129"/>
        <v>ERROR</v>
      </c>
      <c r="S4139" s="15"/>
      <c r="T4139" s="15"/>
      <c r="U4139" s="15"/>
      <c r="V4139" s="15"/>
      <c r="W4139" s="15"/>
      <c r="X4139" s="15"/>
      <c r="Y4139" s="41"/>
      <c r="Z4139" s="41"/>
      <c r="AA4139" s="41"/>
      <c r="AB4139" s="15"/>
      <c r="AC4139" s="15"/>
      <c r="AD4139" s="15"/>
      <c r="AE4139" s="15"/>
      <c r="AF4139" s="15"/>
      <c r="AG4139" s="15"/>
      <c r="AH4139" s="15"/>
      <c r="AI4139" s="15"/>
      <c r="AJ4139" s="41"/>
      <c r="AK4139" s="15"/>
      <c r="AL4139" s="15"/>
      <c r="AM4139" s="15"/>
      <c r="AN4139" s="15"/>
      <c r="AO4139" s="15"/>
      <c r="AP4139" s="15"/>
      <c r="AQ4139" s="15"/>
      <c r="AR4139" s="15"/>
      <c r="AS4139" s="15"/>
      <c r="AT4139" s="15"/>
      <c r="AU4139" s="15"/>
      <c r="AV4139" s="15"/>
      <c r="AW4139" s="15"/>
      <c r="AX4139" s="82"/>
      <c r="AY4139" s="82"/>
      <c r="AZ4139" s="10">
        <v>1</v>
      </c>
      <c r="BA4139" t="s">
        <v>31</v>
      </c>
      <c r="BB4139" t="s">
        <v>23</v>
      </c>
      <c r="BD4139" s="7" t="str">
        <f t="shared" si="128"/>
        <v>5614064144Shopee</v>
      </c>
    </row>
    <row r="4140" spans="2:58" ht="15" customHeight="1" x14ac:dyDescent="0.35">
      <c r="B4140" s="10" t="s">
        <v>17</v>
      </c>
      <c r="C4140" s="10" t="s">
        <v>806</v>
      </c>
      <c r="D4140" s="10" t="s">
        <v>405</v>
      </c>
      <c r="E4140" s="10" t="s">
        <v>406</v>
      </c>
      <c r="F4140" s="10" t="s">
        <v>3560</v>
      </c>
      <c r="G4140" s="137">
        <v>3862340099</v>
      </c>
      <c r="H4140" s="10" t="s">
        <v>14608</v>
      </c>
      <c r="I4140" s="10" t="s">
        <v>3273</v>
      </c>
      <c r="J4140" s="10" t="s">
        <v>3334</v>
      </c>
      <c r="K4140" s="102" t="s">
        <v>3299</v>
      </c>
      <c r="L4140" s="98">
        <f>IFERROR(VLOOKUP($F4140&amp;$C4140,Sales!$J:$W,9,0),0)</f>
        <v>0</v>
      </c>
      <c r="M4140" s="98">
        <f>IFERROR(VLOOKUP($F4140&amp;$C4140,Sales!$J:$W,10,0),0)</f>
        <v>0</v>
      </c>
      <c r="N4140" s="98">
        <f>IFERROR(VLOOKUP($F4140&amp;$C4140,Sales!$J:$W,11,0),0)</f>
        <v>0</v>
      </c>
      <c r="O4140" s="98">
        <f>IFERROR(VLOOKUP($F4140&amp;$C4140,Sales!$J:$W,12,0),0)</f>
        <v>0</v>
      </c>
      <c r="P4140" s="98">
        <f>IFERROR(VLOOKUP($F4140&amp;$C4140,Sales!$J:$W,13,0),0)</f>
        <v>0</v>
      </c>
      <c r="Q4140" s="98">
        <f>IFERROR(VLOOKUP($F4140&amp;$C4140,Sales!$A:$H,7,0),0)</f>
        <v>0</v>
      </c>
      <c r="R4140" s="41" t="str">
        <f t="shared" si="129"/>
        <v>ERROR</v>
      </c>
      <c r="S4140" s="15"/>
      <c r="T4140" s="15"/>
      <c r="U4140" s="15"/>
      <c r="V4140" s="15"/>
      <c r="W4140" s="15"/>
      <c r="X4140" s="15"/>
      <c r="Y4140" s="41"/>
      <c r="Z4140" s="41"/>
      <c r="AA4140" s="41"/>
      <c r="AB4140" s="15"/>
      <c r="AC4140" s="15"/>
      <c r="AD4140" s="15"/>
      <c r="AE4140" s="15"/>
      <c r="AF4140" s="15"/>
      <c r="AG4140" s="15"/>
      <c r="AH4140" s="15"/>
      <c r="AI4140" s="15"/>
      <c r="AJ4140" s="41"/>
      <c r="AK4140" s="15"/>
      <c r="AL4140" s="15"/>
      <c r="AM4140" s="15"/>
      <c r="AN4140" s="15"/>
      <c r="AO4140" s="15"/>
      <c r="AP4140" s="15"/>
      <c r="AQ4140" s="15"/>
      <c r="AR4140" s="15"/>
      <c r="AS4140" s="15"/>
      <c r="AT4140" s="15"/>
      <c r="AU4140" s="15"/>
      <c r="AV4140" s="15"/>
      <c r="AW4140" s="15"/>
      <c r="AX4140" s="82"/>
      <c r="AY4140" s="82"/>
      <c r="AZ4140" s="10">
        <v>1</v>
      </c>
      <c r="BA4140" t="s">
        <v>31</v>
      </c>
      <c r="BB4140" t="s">
        <v>23</v>
      </c>
      <c r="BD4140" s="7" t="str">
        <f t="shared" si="128"/>
        <v>3862340099Shopee</v>
      </c>
    </row>
    <row r="4141" spans="2:58" ht="15" customHeight="1" x14ac:dyDescent="0.35">
      <c r="B4141" s="10" t="s">
        <v>17</v>
      </c>
      <c r="C4141" s="10" t="s">
        <v>806</v>
      </c>
      <c r="D4141" s="10" t="s">
        <v>455</v>
      </c>
      <c r="E4141" s="10" t="s">
        <v>456</v>
      </c>
      <c r="F4141" s="10" t="s">
        <v>2646</v>
      </c>
      <c r="G4141" s="137">
        <v>4342369274</v>
      </c>
      <c r="H4141" s="10" t="s">
        <v>12494</v>
      </c>
      <c r="I4141" s="10" t="s">
        <v>4185</v>
      </c>
      <c r="J4141" t="s">
        <v>4029</v>
      </c>
      <c r="K4141" s="102" t="s">
        <v>2897</v>
      </c>
      <c r="L4141" s="98">
        <f>IFERROR(VLOOKUP($F4141&amp;$C4141,Sales!$J:$W,9,0),0)</f>
        <v>0</v>
      </c>
      <c r="M4141" s="98">
        <f>IFERROR(VLOOKUP($F4141&amp;$C4141,Sales!$J:$W,10,0),0)</f>
        <v>0</v>
      </c>
      <c r="N4141" s="98">
        <f>IFERROR(VLOOKUP($F4141&amp;$C4141,Sales!$J:$W,11,0),0)</f>
        <v>0</v>
      </c>
      <c r="O4141" s="98">
        <f>IFERROR(VLOOKUP($F4141&amp;$C4141,Sales!$J:$W,12,0),0)</f>
        <v>0</v>
      </c>
      <c r="P4141" s="98">
        <f>IFERROR(VLOOKUP($F4141&amp;$C4141,Sales!$J:$W,13,0),0)</f>
        <v>0</v>
      </c>
      <c r="Q4141" s="98">
        <f>IFERROR(VLOOKUP($F4141&amp;$C4141,Sales!$A:$H,7,0),0)</f>
        <v>0</v>
      </c>
      <c r="R4141" s="41" t="str">
        <f t="shared" si="129"/>
        <v>ERROR</v>
      </c>
      <c r="S4141" s="15"/>
      <c r="T4141" s="15"/>
      <c r="U4141" s="15"/>
      <c r="V4141" s="15"/>
      <c r="W4141" s="15"/>
      <c r="X4141" s="15"/>
      <c r="Y4141" s="41"/>
      <c r="Z4141" s="41"/>
      <c r="AA4141" s="41"/>
      <c r="AB4141" s="15"/>
      <c r="AC4141" s="15"/>
      <c r="AD4141" s="15"/>
      <c r="AE4141" s="15"/>
      <c r="AF4141" s="15"/>
      <c r="AG4141" s="15"/>
      <c r="AH4141" s="15"/>
      <c r="AI4141" s="15"/>
      <c r="AJ4141" s="15"/>
      <c r="AK4141" s="15"/>
      <c r="AL4141" s="15"/>
      <c r="AM4141" s="66"/>
      <c r="AN4141" s="15"/>
      <c r="AO4141" s="15"/>
      <c r="AP4141" s="66"/>
      <c r="AQ4141" s="15"/>
      <c r="AR4141" s="15"/>
      <c r="AS4141" s="66"/>
      <c r="AT4141" s="15"/>
      <c r="AU4141" s="15"/>
      <c r="AV4141" s="15"/>
      <c r="AW4141" s="15"/>
      <c r="AX4141" s="15"/>
      <c r="AY4141" s="15"/>
      <c r="AZ4141" s="10">
        <v>1</v>
      </c>
      <c r="BA4141" t="s">
        <v>22</v>
      </c>
      <c r="BB4141" t="s">
        <v>88</v>
      </c>
      <c r="BD4141" s="7" t="str">
        <f t="shared" si="128"/>
        <v>4342369274Shopee</v>
      </c>
    </row>
    <row r="4142" spans="2:58" ht="15" customHeight="1" x14ac:dyDescent="0.35">
      <c r="B4142" s="10" t="s">
        <v>17</v>
      </c>
      <c r="C4142" s="10" t="s">
        <v>806</v>
      </c>
      <c r="D4142" s="10" t="s">
        <v>405</v>
      </c>
      <c r="E4142" s="10" t="s">
        <v>406</v>
      </c>
      <c r="F4142" s="10" t="s">
        <v>2649</v>
      </c>
      <c r="G4142" s="137">
        <v>6462064892</v>
      </c>
      <c r="H4142" s="10" t="s">
        <v>14609</v>
      </c>
      <c r="I4142" s="10" t="s">
        <v>2650</v>
      </c>
      <c r="J4142" s="10" t="s">
        <v>3335</v>
      </c>
      <c r="K4142" s="102" t="s">
        <v>14610</v>
      </c>
      <c r="L4142" s="98">
        <f>IFERROR(VLOOKUP($F4142&amp;$C4142,Sales!$J:$W,9,0),0)</f>
        <v>0</v>
      </c>
      <c r="M4142" s="98">
        <f>IFERROR(VLOOKUP($F4142&amp;$C4142,Sales!$J:$W,10,0),0)</f>
        <v>0</v>
      </c>
      <c r="N4142" s="98">
        <f>IFERROR(VLOOKUP($F4142&amp;$C4142,Sales!$J:$W,11,0),0)</f>
        <v>0</v>
      </c>
      <c r="O4142" s="98">
        <f>IFERROR(VLOOKUP($F4142&amp;$C4142,Sales!$J:$W,12,0),0)</f>
        <v>0</v>
      </c>
      <c r="P4142" s="98">
        <f>IFERROR(VLOOKUP($F4142&amp;$C4142,Sales!$J:$W,13,0),0)</f>
        <v>0</v>
      </c>
      <c r="Q4142" s="98">
        <f>IFERROR(VLOOKUP($F4142&amp;$C4142,Sales!$A:$H,7,0),0)</f>
        <v>0</v>
      </c>
      <c r="R4142" s="41" t="str">
        <f t="shared" si="129"/>
        <v>ERROR</v>
      </c>
      <c r="S4142" s="15"/>
      <c r="T4142" s="15"/>
      <c r="U4142" s="15"/>
      <c r="V4142" s="15"/>
      <c r="W4142" s="15"/>
      <c r="X4142" s="15"/>
      <c r="Y4142" s="41"/>
      <c r="Z4142" s="41"/>
      <c r="AA4142" s="41"/>
      <c r="AB4142" s="15"/>
      <c r="AC4142" s="15"/>
      <c r="AD4142" s="15"/>
      <c r="AE4142" s="15"/>
      <c r="AF4142" s="15"/>
      <c r="AG4142" s="15"/>
      <c r="AH4142" s="15"/>
      <c r="AI4142" s="15"/>
      <c r="AJ4142" s="41"/>
      <c r="AK4142" s="15"/>
      <c r="AL4142" s="15"/>
      <c r="AM4142" s="15"/>
      <c r="AN4142" s="15"/>
      <c r="AO4142" s="15"/>
      <c r="AP4142" s="15"/>
      <c r="AQ4142" s="15"/>
      <c r="AR4142" s="15"/>
      <c r="AS4142" s="15"/>
      <c r="AT4142" s="15"/>
      <c r="AU4142" s="15"/>
      <c r="AV4142" s="15"/>
      <c r="AW4142" s="15"/>
      <c r="AX4142" s="82"/>
      <c r="AY4142" s="82"/>
      <c r="AZ4142" s="10">
        <v>1</v>
      </c>
      <c r="BA4142" t="s">
        <v>31</v>
      </c>
      <c r="BB4142" t="s">
        <v>23</v>
      </c>
      <c r="BD4142" s="7" t="str">
        <f t="shared" si="128"/>
        <v>6462064892Shopee</v>
      </c>
    </row>
    <row r="4143" spans="2:58" ht="15" customHeight="1" x14ac:dyDescent="0.35">
      <c r="B4143" s="10" t="s">
        <v>17</v>
      </c>
      <c r="C4143" s="10" t="s">
        <v>806</v>
      </c>
      <c r="D4143" s="10" t="s">
        <v>405</v>
      </c>
      <c r="E4143" s="10" t="s">
        <v>406</v>
      </c>
      <c r="F4143" s="10" t="s">
        <v>3578</v>
      </c>
      <c r="G4143" s="137">
        <v>5162107208</v>
      </c>
      <c r="H4143" s="10" t="s">
        <v>14611</v>
      </c>
      <c r="I4143" s="10" t="s">
        <v>3290</v>
      </c>
      <c r="J4143" s="10" t="s">
        <v>3353</v>
      </c>
      <c r="K4143" s="102" t="s">
        <v>14612</v>
      </c>
      <c r="L4143" s="98">
        <f>IFERROR(VLOOKUP($F4143&amp;$C4143,Sales!$J:$W,9,0),0)</f>
        <v>0</v>
      </c>
      <c r="M4143" s="98">
        <f>IFERROR(VLOOKUP($F4143&amp;$C4143,Sales!$J:$W,10,0),0)</f>
        <v>0</v>
      </c>
      <c r="N4143" s="98">
        <f>IFERROR(VLOOKUP($F4143&amp;$C4143,Sales!$J:$W,11,0),0)</f>
        <v>0</v>
      </c>
      <c r="O4143" s="98">
        <f>IFERROR(VLOOKUP($F4143&amp;$C4143,Sales!$J:$W,12,0),0)</f>
        <v>0</v>
      </c>
      <c r="P4143" s="98">
        <f>IFERROR(VLOOKUP($F4143&amp;$C4143,Sales!$J:$W,13,0),0)</f>
        <v>0</v>
      </c>
      <c r="Q4143" s="98">
        <f>IFERROR(VLOOKUP($F4143&amp;$C4143,Sales!$A:$H,7,0),0)</f>
        <v>0</v>
      </c>
      <c r="R4143" s="41" t="str">
        <f t="shared" si="129"/>
        <v>ERROR</v>
      </c>
      <c r="S4143" s="15"/>
      <c r="T4143" s="15"/>
      <c r="U4143" s="15"/>
      <c r="V4143" s="15"/>
      <c r="W4143" s="15"/>
      <c r="X4143" s="15"/>
      <c r="Y4143" s="41"/>
      <c r="Z4143" s="41"/>
      <c r="AA4143" s="41"/>
      <c r="AB4143" s="15"/>
      <c r="AC4143" s="15"/>
      <c r="AD4143" s="15"/>
      <c r="AE4143" s="15"/>
      <c r="AF4143" s="15"/>
      <c r="AG4143" s="15"/>
      <c r="AH4143" s="15"/>
      <c r="AI4143" s="15"/>
      <c r="AJ4143" s="41"/>
      <c r="AK4143" s="15"/>
      <c r="AL4143" s="15"/>
      <c r="AM4143" s="15"/>
      <c r="AN4143" s="15"/>
      <c r="AO4143" s="15"/>
      <c r="AP4143" s="15"/>
      <c r="AQ4143" s="15"/>
      <c r="AR4143" s="15"/>
      <c r="AS4143" s="15"/>
      <c r="AT4143" s="15"/>
      <c r="AU4143" s="15"/>
      <c r="AV4143" s="15"/>
      <c r="AW4143" s="15"/>
      <c r="AX4143" s="82"/>
      <c r="AY4143" s="82"/>
      <c r="AZ4143" s="10">
        <v>1</v>
      </c>
      <c r="BA4143" t="s">
        <v>31</v>
      </c>
      <c r="BB4143" t="s">
        <v>23</v>
      </c>
      <c r="BD4143" s="7" t="str">
        <f t="shared" si="128"/>
        <v>5162107208Shopee</v>
      </c>
    </row>
    <row r="4144" spans="2:58" ht="15" customHeight="1" x14ac:dyDescent="0.35">
      <c r="B4144" s="10" t="s">
        <v>17</v>
      </c>
      <c r="C4144" s="10" t="s">
        <v>806</v>
      </c>
      <c r="D4144" s="10" t="s">
        <v>405</v>
      </c>
      <c r="E4144" s="10" t="s">
        <v>406</v>
      </c>
      <c r="F4144" s="10" t="s">
        <v>3579</v>
      </c>
      <c r="G4144" s="137">
        <v>6562113472</v>
      </c>
      <c r="H4144" s="10" t="s">
        <v>14613</v>
      </c>
      <c r="I4144" s="10" t="s">
        <v>3291</v>
      </c>
      <c r="J4144" s="10" t="s">
        <v>3354</v>
      </c>
      <c r="K4144" s="102" t="s">
        <v>3264</v>
      </c>
      <c r="L4144" s="98">
        <f>IFERROR(VLOOKUP($F4144&amp;$C4144,Sales!$J:$W,9,0),0)</f>
        <v>0</v>
      </c>
      <c r="M4144" s="98">
        <f>IFERROR(VLOOKUP($F4144&amp;$C4144,Sales!$J:$W,10,0),0)</f>
        <v>0</v>
      </c>
      <c r="N4144" s="98">
        <f>IFERROR(VLOOKUP($F4144&amp;$C4144,Sales!$J:$W,11,0),0)</f>
        <v>0</v>
      </c>
      <c r="O4144" s="98">
        <f>IFERROR(VLOOKUP($F4144&amp;$C4144,Sales!$J:$W,12,0),0)</f>
        <v>0</v>
      </c>
      <c r="P4144" s="98">
        <f>IFERROR(VLOOKUP($F4144&amp;$C4144,Sales!$J:$W,13,0),0)</f>
        <v>0</v>
      </c>
      <c r="Q4144" s="98">
        <f>IFERROR(VLOOKUP($F4144&amp;$C4144,Sales!$A:$H,7,0),0)</f>
        <v>0</v>
      </c>
      <c r="R4144" s="41" t="str">
        <f t="shared" si="129"/>
        <v>ERROR</v>
      </c>
      <c r="S4144" s="15"/>
      <c r="T4144" s="15"/>
      <c r="U4144" s="15"/>
      <c r="V4144" s="15"/>
      <c r="W4144" s="15"/>
      <c r="X4144" s="15"/>
      <c r="Y4144" s="41"/>
      <c r="Z4144" s="41"/>
      <c r="AA4144" s="41"/>
      <c r="AB4144" s="15"/>
      <c r="AC4144" s="15"/>
      <c r="AD4144" s="15"/>
      <c r="AE4144" s="15"/>
      <c r="AF4144" s="15"/>
      <c r="AG4144" s="15"/>
      <c r="AH4144" s="15"/>
      <c r="AI4144" s="15"/>
      <c r="AJ4144" s="41"/>
      <c r="AK4144" s="15"/>
      <c r="AL4144" s="15"/>
      <c r="AM4144" s="15"/>
      <c r="AN4144" s="15"/>
      <c r="AO4144" s="15"/>
      <c r="AP4144" s="15"/>
      <c r="AQ4144" s="15"/>
      <c r="AR4144" s="15"/>
      <c r="AS4144" s="15"/>
      <c r="AT4144" s="15"/>
      <c r="AU4144" s="15"/>
      <c r="AV4144" s="15"/>
      <c r="AW4144" s="15"/>
      <c r="AX4144" s="82"/>
      <c r="AY4144" s="82"/>
      <c r="AZ4144" s="10">
        <v>1</v>
      </c>
      <c r="BA4144" t="s">
        <v>31</v>
      </c>
      <c r="BB4144" t="s">
        <v>23</v>
      </c>
      <c r="BD4144" s="7" t="str">
        <f t="shared" si="128"/>
        <v>6562113472Shopee</v>
      </c>
    </row>
    <row r="4145" spans="2:56" ht="15" customHeight="1" x14ac:dyDescent="0.35">
      <c r="B4145" s="10" t="s">
        <v>17</v>
      </c>
      <c r="C4145" s="10" t="s">
        <v>806</v>
      </c>
      <c r="D4145" s="10" t="s">
        <v>405</v>
      </c>
      <c r="E4145" s="10" t="s">
        <v>406</v>
      </c>
      <c r="F4145" s="10" t="s">
        <v>4155</v>
      </c>
      <c r="G4145" s="137">
        <v>9105227956</v>
      </c>
      <c r="H4145" s="10" t="s">
        <v>14614</v>
      </c>
      <c r="I4145" s="10">
        <v>4902430906487</v>
      </c>
      <c r="J4145" s="10" t="s">
        <v>4274</v>
      </c>
      <c r="K4145" s="102" t="s">
        <v>4279</v>
      </c>
      <c r="L4145" s="98">
        <f>IFERROR(VLOOKUP($F4145&amp;$C4145,Sales!$J:$W,9,0),0)</f>
        <v>0</v>
      </c>
      <c r="M4145" s="98">
        <f>IFERROR(VLOOKUP($F4145&amp;$C4145,Sales!$J:$W,10,0),0)</f>
        <v>0</v>
      </c>
      <c r="N4145" s="98">
        <f>IFERROR(VLOOKUP($F4145&amp;$C4145,Sales!$J:$W,11,0),0)</f>
        <v>0</v>
      </c>
      <c r="O4145" s="98">
        <f>IFERROR(VLOOKUP($F4145&amp;$C4145,Sales!$J:$W,12,0),0)</f>
        <v>0</v>
      </c>
      <c r="P4145" s="98">
        <f>IFERROR(VLOOKUP($F4145&amp;$C4145,Sales!$J:$W,13,0),0)</f>
        <v>0</v>
      </c>
      <c r="Q4145" s="98">
        <f>IFERROR(VLOOKUP($F4145&amp;$C4145,Sales!$A:$H,7,0),0)</f>
        <v>0</v>
      </c>
      <c r="R4145" s="41" t="str">
        <f t="shared" si="129"/>
        <v>ERROR</v>
      </c>
      <c r="S4145" s="15"/>
      <c r="T4145" s="15"/>
      <c r="U4145" s="15"/>
      <c r="V4145" s="15"/>
      <c r="W4145" s="15"/>
      <c r="X4145" s="15"/>
      <c r="Y4145" s="41"/>
      <c r="Z4145" s="41"/>
      <c r="AA4145" s="41"/>
      <c r="AB4145" s="15"/>
      <c r="AC4145" s="15"/>
      <c r="AD4145" s="15"/>
      <c r="AE4145" s="15"/>
      <c r="AF4145" s="15"/>
      <c r="AG4145" s="15"/>
      <c r="AH4145" s="15"/>
      <c r="AI4145" s="15"/>
      <c r="AJ4145" s="41"/>
      <c r="AK4145" s="15"/>
      <c r="AL4145" s="15"/>
      <c r="AM4145" s="15"/>
      <c r="AN4145" s="15"/>
      <c r="AO4145" s="15"/>
      <c r="AP4145" s="15"/>
      <c r="AQ4145" s="15"/>
      <c r="AR4145" s="15"/>
      <c r="AS4145" s="15"/>
      <c r="AT4145" s="15"/>
      <c r="AU4145" s="15"/>
      <c r="AV4145" s="15"/>
      <c r="AW4145" s="15"/>
      <c r="AX4145" s="82"/>
      <c r="AY4145" s="82"/>
      <c r="AZ4145" s="10">
        <v>1</v>
      </c>
      <c r="BA4145" t="s">
        <v>31</v>
      </c>
      <c r="BB4145" t="s">
        <v>23</v>
      </c>
      <c r="BD4145" s="7" t="str">
        <f t="shared" si="128"/>
        <v>9105227956Shopee</v>
      </c>
    </row>
    <row r="4146" spans="2:56" ht="15" customHeight="1" x14ac:dyDescent="0.35">
      <c r="B4146" s="10" t="s">
        <v>17</v>
      </c>
      <c r="C4146" s="10" t="s">
        <v>806</v>
      </c>
      <c r="D4146" s="10" t="s">
        <v>294</v>
      </c>
      <c r="E4146" s="10" t="s">
        <v>295</v>
      </c>
      <c r="F4146" s="10" t="s">
        <v>10428</v>
      </c>
      <c r="G4146" s="137">
        <v>5244984300</v>
      </c>
      <c r="H4146" s="10">
        <v>5244984300</v>
      </c>
      <c r="I4146" s="10">
        <v>0</v>
      </c>
      <c r="J4146" s="10" t="s">
        <v>4044</v>
      </c>
      <c r="K4146" s="102" t="s">
        <v>2918</v>
      </c>
      <c r="L4146" s="98">
        <f>IFERROR(VLOOKUP($F4146&amp;$C4146,Sales!$J:$W,9,0),0)</f>
        <v>0</v>
      </c>
      <c r="M4146" s="98">
        <f>IFERROR(VLOOKUP($F4146&amp;$C4146,Sales!$J:$W,10,0),0)</f>
        <v>0</v>
      </c>
      <c r="N4146" s="98">
        <f>IFERROR(VLOOKUP($F4146&amp;$C4146,Sales!$J:$W,11,0),0)</f>
        <v>0</v>
      </c>
      <c r="O4146" s="98">
        <f>IFERROR(VLOOKUP($F4146&amp;$C4146,Sales!$J:$W,12,0),0)</f>
        <v>0</v>
      </c>
      <c r="P4146" s="98">
        <f>IFERROR(VLOOKUP($F4146&amp;$C4146,Sales!$J:$W,13,0),0)</f>
        <v>0</v>
      </c>
      <c r="Q4146" s="98">
        <f>IFERROR(VLOOKUP($F4146&amp;$C4146,Sales!$A:$H,7,0),0)</f>
        <v>0</v>
      </c>
      <c r="R4146" s="41" t="str">
        <f t="shared" si="129"/>
        <v>ERROR</v>
      </c>
      <c r="S4146" s="15"/>
      <c r="T4146" s="15"/>
      <c r="U4146" s="15"/>
      <c r="V4146" s="15"/>
      <c r="W4146" s="15"/>
      <c r="X4146" s="15"/>
      <c r="Y4146" s="41"/>
      <c r="Z4146" s="41"/>
      <c r="AA4146" s="41"/>
      <c r="AB4146" s="15"/>
      <c r="AC4146" s="15"/>
      <c r="AD4146" s="15"/>
      <c r="AE4146" s="15"/>
      <c r="AF4146" s="15"/>
      <c r="AG4146" s="15"/>
      <c r="AH4146" s="15"/>
      <c r="AI4146" s="15"/>
      <c r="AJ4146" s="15"/>
      <c r="AK4146" s="15"/>
      <c r="AL4146" s="66"/>
      <c r="AM4146" s="66"/>
      <c r="AN4146" s="15"/>
      <c r="AO4146" s="15"/>
      <c r="AP4146" s="15"/>
      <c r="AQ4146" s="15"/>
      <c r="AR4146" s="15"/>
      <c r="AS4146" s="15"/>
      <c r="AT4146" s="15"/>
      <c r="AU4146" s="15"/>
      <c r="AV4146" s="15"/>
      <c r="AW4146" s="15"/>
      <c r="AX4146" s="15"/>
      <c r="AY4146" s="15"/>
      <c r="AZ4146" s="10">
        <v>1</v>
      </c>
      <c r="BA4146" t="s">
        <v>22</v>
      </c>
      <c r="BB4146" t="s">
        <v>88</v>
      </c>
      <c r="BD4146" s="7" t="str">
        <f t="shared" si="128"/>
        <v>5244984300Shopee</v>
      </c>
    </row>
    <row r="4147" spans="2:56" ht="15" customHeight="1" x14ac:dyDescent="0.35">
      <c r="B4147" s="10" t="s">
        <v>17</v>
      </c>
      <c r="C4147" s="10" t="s">
        <v>806</v>
      </c>
      <c r="D4147" s="10" t="s">
        <v>65</v>
      </c>
      <c r="E4147" s="10" t="s">
        <v>66</v>
      </c>
      <c r="F4147" s="10" t="s">
        <v>4085</v>
      </c>
      <c r="G4147" s="137">
        <v>229763996</v>
      </c>
      <c r="H4147" s="10">
        <v>229763996</v>
      </c>
      <c r="I4147" s="10" t="s">
        <v>2271</v>
      </c>
      <c r="J4147" s="10" t="s">
        <v>1543</v>
      </c>
      <c r="K4147" s="102" t="s">
        <v>1544</v>
      </c>
      <c r="L4147" s="98">
        <f>IFERROR(VLOOKUP($F4147&amp;$C4147,Sales!$J:$W,9,0),0)</f>
        <v>0</v>
      </c>
      <c r="M4147" s="98">
        <f>IFERROR(VLOOKUP($F4147&amp;$C4147,Sales!$J:$W,10,0),0)</f>
        <v>0</v>
      </c>
      <c r="N4147" s="98">
        <f>IFERROR(VLOOKUP($F4147&amp;$C4147,Sales!$J:$W,11,0),0)</f>
        <v>0</v>
      </c>
      <c r="O4147" s="98">
        <f>IFERROR(VLOOKUP($F4147&amp;$C4147,Sales!$J:$W,12,0),0)</f>
        <v>0</v>
      </c>
      <c r="P4147" s="98">
        <f>IFERROR(VLOOKUP($F4147&amp;$C4147,Sales!$J:$W,13,0),0)</f>
        <v>0</v>
      </c>
      <c r="Q4147" s="98">
        <f>IFERROR(VLOOKUP($F4147&amp;$C4147,Sales!$A:$H,7,0),0)</f>
        <v>0</v>
      </c>
      <c r="R4147" s="41" t="str">
        <f t="shared" si="129"/>
        <v>ERROR</v>
      </c>
      <c r="S4147" s="15"/>
      <c r="T4147" s="15"/>
      <c r="U4147" s="15"/>
      <c r="V4147" s="15"/>
      <c r="W4147" s="15"/>
      <c r="X4147" s="15"/>
      <c r="Y4147" s="41"/>
      <c r="Z4147" s="41"/>
      <c r="AA4147" s="41"/>
      <c r="AB4147" s="15"/>
      <c r="AC4147" s="15"/>
      <c r="AD4147" s="15"/>
      <c r="AE4147" s="15"/>
      <c r="AF4147" s="15"/>
      <c r="AG4147" s="15"/>
      <c r="AH4147" s="15"/>
      <c r="AI4147" s="15"/>
      <c r="AJ4147" s="15"/>
      <c r="AK4147" s="15"/>
      <c r="AL4147" s="66"/>
      <c r="AM4147" s="66"/>
      <c r="AN4147" s="15"/>
      <c r="AO4147" s="15"/>
      <c r="AP4147" s="15"/>
      <c r="AQ4147" s="15"/>
      <c r="AR4147" s="15"/>
      <c r="AS4147" s="15"/>
      <c r="AT4147" s="15"/>
      <c r="AU4147" s="15"/>
      <c r="AV4147" s="15"/>
      <c r="AW4147" s="15"/>
      <c r="AX4147" s="15"/>
      <c r="AY4147" s="15"/>
      <c r="AZ4147" s="10">
        <v>1</v>
      </c>
      <c r="BA4147" t="s">
        <v>22</v>
      </c>
      <c r="BB4147" t="s">
        <v>88</v>
      </c>
      <c r="BD4147" s="7" t="str">
        <f t="shared" si="128"/>
        <v>229763996Shopee</v>
      </c>
    </row>
    <row r="4148" spans="2:56" ht="15" customHeight="1" x14ac:dyDescent="0.35">
      <c r="B4148" s="10" t="s">
        <v>17</v>
      </c>
      <c r="C4148" s="10" t="s">
        <v>806</v>
      </c>
      <c r="D4148" s="10" t="s">
        <v>65</v>
      </c>
      <c r="E4148" s="10" t="s">
        <v>66</v>
      </c>
      <c r="F4148" s="10">
        <v>0</v>
      </c>
      <c r="G4148" s="137">
        <v>1881709693</v>
      </c>
      <c r="H4148" s="10">
        <v>1881709693</v>
      </c>
      <c r="I4148" s="10">
        <v>0</v>
      </c>
      <c r="J4148" s="10" t="s">
        <v>1547</v>
      </c>
      <c r="K4148" s="102" t="s">
        <v>1548</v>
      </c>
      <c r="L4148" s="98">
        <f>IFERROR(VLOOKUP($F4148&amp;$C4148,Sales!$J:$W,9,0),0)</f>
        <v>0</v>
      </c>
      <c r="M4148" s="98">
        <f>IFERROR(VLOOKUP($F4148&amp;$C4148,Sales!$J:$W,10,0),0)</f>
        <v>0</v>
      </c>
      <c r="N4148" s="98">
        <f>IFERROR(VLOOKUP($F4148&amp;$C4148,Sales!$J:$W,11,0),0)</f>
        <v>0</v>
      </c>
      <c r="O4148" s="98">
        <f>IFERROR(VLOOKUP($F4148&amp;$C4148,Sales!$J:$W,12,0),0)</f>
        <v>0</v>
      </c>
      <c r="P4148" s="98">
        <f>IFERROR(VLOOKUP($F4148&amp;$C4148,Sales!$J:$W,13,0),0)</f>
        <v>0</v>
      </c>
      <c r="Q4148" s="98">
        <f>IFERROR(VLOOKUP($F4148&amp;$C4148,Sales!$A:$H,7,0),0)</f>
        <v>0</v>
      </c>
      <c r="R4148" s="41" t="str">
        <f t="shared" si="129"/>
        <v>ERROR</v>
      </c>
      <c r="S4148" s="15"/>
      <c r="T4148" s="15"/>
      <c r="U4148" s="15"/>
      <c r="V4148" s="15"/>
      <c r="W4148" s="15"/>
      <c r="X4148" s="15"/>
      <c r="Y4148" s="41"/>
      <c r="Z4148" s="41"/>
      <c r="AA4148" s="41"/>
      <c r="AB4148" s="15"/>
      <c r="AC4148" s="15"/>
      <c r="AD4148" s="15"/>
      <c r="AE4148" s="15"/>
      <c r="AF4148" s="15"/>
      <c r="AG4148" s="15"/>
      <c r="AH4148" s="15"/>
      <c r="AI4148" s="15"/>
      <c r="AJ4148" s="15"/>
      <c r="AK4148" s="15"/>
      <c r="AL4148" s="66"/>
      <c r="AM4148" s="66"/>
      <c r="AN4148" s="15"/>
      <c r="AO4148" s="15"/>
      <c r="AP4148" s="15"/>
      <c r="AQ4148" s="15"/>
      <c r="AR4148" s="15"/>
      <c r="AS4148" s="15"/>
      <c r="AT4148" s="15"/>
      <c r="AU4148" s="15"/>
      <c r="AV4148" s="15"/>
      <c r="AW4148" s="15"/>
      <c r="AX4148" s="15"/>
      <c r="AY4148" s="15"/>
      <c r="AZ4148" s="10">
        <v>1</v>
      </c>
      <c r="BA4148" t="s">
        <v>22</v>
      </c>
      <c r="BB4148" t="s">
        <v>88</v>
      </c>
      <c r="BD4148" s="7" t="str">
        <f t="shared" ref="BD4148:BD4211" si="130">G4148&amp;C4148</f>
        <v>1881709693Shopee</v>
      </c>
    </row>
    <row r="4149" spans="2:56" ht="15" customHeight="1" x14ac:dyDescent="0.35">
      <c r="B4149" s="10" t="s">
        <v>17</v>
      </c>
      <c r="C4149" s="10" t="s">
        <v>806</v>
      </c>
      <c r="D4149" s="10" t="s">
        <v>119</v>
      </c>
      <c r="E4149" s="10" t="s">
        <v>120</v>
      </c>
      <c r="F4149" s="10">
        <v>0</v>
      </c>
      <c r="G4149" s="137">
        <v>688674578</v>
      </c>
      <c r="H4149" s="10">
        <v>688674578</v>
      </c>
      <c r="I4149" s="10">
        <v>0</v>
      </c>
      <c r="J4149" s="10" t="s">
        <v>1549</v>
      </c>
      <c r="K4149" s="102" t="s">
        <v>1550</v>
      </c>
      <c r="L4149" s="98">
        <f>IFERROR(VLOOKUP($F4149&amp;$C4149,Sales!$J:$W,9,0),0)</f>
        <v>0</v>
      </c>
      <c r="M4149" s="98">
        <f>IFERROR(VLOOKUP($F4149&amp;$C4149,Sales!$J:$W,10,0),0)</f>
        <v>0</v>
      </c>
      <c r="N4149" s="98">
        <f>IFERROR(VLOOKUP($F4149&amp;$C4149,Sales!$J:$W,11,0),0)</f>
        <v>0</v>
      </c>
      <c r="O4149" s="98">
        <f>IFERROR(VLOOKUP($F4149&amp;$C4149,Sales!$J:$W,12,0),0)</f>
        <v>0</v>
      </c>
      <c r="P4149" s="98">
        <f>IFERROR(VLOOKUP($F4149&amp;$C4149,Sales!$J:$W,13,0),0)</f>
        <v>0</v>
      </c>
      <c r="Q4149" s="98">
        <f>IFERROR(VLOOKUP($F4149&amp;$C4149,Sales!$A:$H,7,0),0)</f>
        <v>0</v>
      </c>
      <c r="R4149" s="41" t="str">
        <f t="shared" si="129"/>
        <v>ERROR</v>
      </c>
      <c r="S4149" s="15"/>
      <c r="T4149" s="15"/>
      <c r="U4149" s="15"/>
      <c r="V4149" s="15"/>
      <c r="W4149" s="15"/>
      <c r="X4149" s="15"/>
      <c r="Y4149" s="41"/>
      <c r="Z4149" s="41"/>
      <c r="AA4149" s="41"/>
      <c r="AB4149" s="15"/>
      <c r="AC4149" s="15"/>
      <c r="AD4149" s="15"/>
      <c r="AE4149" s="15"/>
      <c r="AF4149" s="15"/>
      <c r="AG4149" s="15"/>
      <c r="AH4149" s="15"/>
      <c r="AI4149" s="15"/>
      <c r="AJ4149" s="15"/>
      <c r="AK4149" s="15"/>
      <c r="AL4149" s="66"/>
      <c r="AM4149" s="66"/>
      <c r="AN4149" s="15"/>
      <c r="AO4149" s="15"/>
      <c r="AP4149" s="15"/>
      <c r="AQ4149" s="15"/>
      <c r="AR4149" s="15"/>
      <c r="AS4149" s="15"/>
      <c r="AT4149" s="15"/>
      <c r="AU4149" s="15"/>
      <c r="AV4149" s="15"/>
      <c r="AW4149" s="15"/>
      <c r="AX4149" s="15"/>
      <c r="AY4149" s="15"/>
      <c r="AZ4149" s="10">
        <v>1</v>
      </c>
      <c r="BA4149" t="s">
        <v>22</v>
      </c>
      <c r="BB4149" t="s">
        <v>88</v>
      </c>
      <c r="BD4149" s="7" t="str">
        <f t="shared" si="130"/>
        <v>688674578Shopee</v>
      </c>
    </row>
    <row r="4150" spans="2:56" ht="15" customHeight="1" x14ac:dyDescent="0.35">
      <c r="B4150" s="10" t="s">
        <v>17</v>
      </c>
      <c r="C4150" s="10" t="s">
        <v>806</v>
      </c>
      <c r="D4150" s="10" t="s">
        <v>65</v>
      </c>
      <c r="E4150" s="10" t="s">
        <v>66</v>
      </c>
      <c r="F4150" s="10">
        <v>0</v>
      </c>
      <c r="G4150" s="137">
        <v>6740197283</v>
      </c>
      <c r="H4150" s="10">
        <v>6740197283</v>
      </c>
      <c r="I4150" s="10">
        <v>0</v>
      </c>
      <c r="J4150" s="10" t="s">
        <v>1551</v>
      </c>
      <c r="K4150" s="102" t="s">
        <v>1552</v>
      </c>
      <c r="L4150" s="98">
        <f>IFERROR(VLOOKUP($F4150&amp;$C4150,Sales!$J:$W,9,0),0)</f>
        <v>0</v>
      </c>
      <c r="M4150" s="98">
        <f>IFERROR(VLOOKUP($F4150&amp;$C4150,Sales!$J:$W,10,0),0)</f>
        <v>0</v>
      </c>
      <c r="N4150" s="98">
        <f>IFERROR(VLOOKUP($F4150&amp;$C4150,Sales!$J:$W,11,0),0)</f>
        <v>0</v>
      </c>
      <c r="O4150" s="98">
        <f>IFERROR(VLOOKUP($F4150&amp;$C4150,Sales!$J:$W,12,0),0)</f>
        <v>0</v>
      </c>
      <c r="P4150" s="98">
        <f>IFERROR(VLOOKUP($F4150&amp;$C4150,Sales!$J:$W,13,0),0)</f>
        <v>0</v>
      </c>
      <c r="Q4150" s="98">
        <f>IFERROR(VLOOKUP($F4150&amp;$C4150,Sales!$A:$H,7,0),0)</f>
        <v>0</v>
      </c>
      <c r="R4150" s="41" t="str">
        <f t="shared" si="129"/>
        <v>ERROR</v>
      </c>
      <c r="S4150" s="15"/>
      <c r="T4150" s="15"/>
      <c r="U4150" s="15"/>
      <c r="V4150" s="15"/>
      <c r="W4150" s="15"/>
      <c r="X4150" s="15"/>
      <c r="Y4150" s="41"/>
      <c r="Z4150" s="41"/>
      <c r="AA4150" s="41"/>
      <c r="AB4150" s="15"/>
      <c r="AC4150" s="15"/>
      <c r="AD4150" s="15"/>
      <c r="AE4150" s="15"/>
      <c r="AF4150" s="15"/>
      <c r="AG4150" s="15"/>
      <c r="AH4150" s="15"/>
      <c r="AI4150" s="15"/>
      <c r="AJ4150" s="15"/>
      <c r="AK4150" s="15"/>
      <c r="AL4150" s="66"/>
      <c r="AM4150" s="66"/>
      <c r="AN4150" s="15"/>
      <c r="AO4150" s="15"/>
      <c r="AP4150" s="15"/>
      <c r="AQ4150" s="15"/>
      <c r="AR4150" s="15"/>
      <c r="AS4150" s="15"/>
      <c r="AT4150" s="15"/>
      <c r="AU4150" s="15"/>
      <c r="AV4150" s="15"/>
      <c r="AW4150" s="15"/>
      <c r="AX4150" s="15"/>
      <c r="AY4150" s="15"/>
      <c r="AZ4150" s="10">
        <v>1</v>
      </c>
      <c r="BA4150" t="s">
        <v>22</v>
      </c>
      <c r="BB4150" t="s">
        <v>88</v>
      </c>
      <c r="BD4150" s="7" t="str">
        <f t="shared" si="130"/>
        <v>6740197283Shopee</v>
      </c>
    </row>
    <row r="4151" spans="2:56" ht="15" customHeight="1" x14ac:dyDescent="0.35">
      <c r="B4151" s="10" t="s">
        <v>17</v>
      </c>
      <c r="C4151" s="10" t="s">
        <v>806</v>
      </c>
      <c r="D4151" s="10" t="s">
        <v>193</v>
      </c>
      <c r="E4151" s="10" t="s">
        <v>194</v>
      </c>
      <c r="F4151" s="10">
        <v>0</v>
      </c>
      <c r="G4151" s="137">
        <v>133797132</v>
      </c>
      <c r="H4151" s="10">
        <v>133797132</v>
      </c>
      <c r="I4151" s="10">
        <v>0</v>
      </c>
      <c r="J4151" s="10" t="s">
        <v>3962</v>
      </c>
      <c r="K4151" s="102" t="s">
        <v>1553</v>
      </c>
      <c r="L4151" s="98">
        <f>IFERROR(VLOOKUP($F4151&amp;$C4151,Sales!$J:$W,9,0),0)</f>
        <v>0</v>
      </c>
      <c r="M4151" s="98">
        <f>IFERROR(VLOOKUP($F4151&amp;$C4151,Sales!$J:$W,10,0),0)</f>
        <v>0</v>
      </c>
      <c r="N4151" s="98">
        <f>IFERROR(VLOOKUP($F4151&amp;$C4151,Sales!$J:$W,11,0),0)</f>
        <v>0</v>
      </c>
      <c r="O4151" s="98">
        <f>IFERROR(VLOOKUP($F4151&amp;$C4151,Sales!$J:$W,12,0),0)</f>
        <v>0</v>
      </c>
      <c r="P4151" s="98">
        <f>IFERROR(VLOOKUP($F4151&amp;$C4151,Sales!$J:$W,13,0),0)</f>
        <v>0</v>
      </c>
      <c r="Q4151" s="98">
        <f>IFERROR(VLOOKUP($F4151&amp;$C4151,Sales!$A:$H,7,0),0)</f>
        <v>0</v>
      </c>
      <c r="R4151" s="41" t="str">
        <f t="shared" si="129"/>
        <v>ERROR</v>
      </c>
      <c r="S4151" s="15"/>
      <c r="T4151" s="15"/>
      <c r="U4151" s="15"/>
      <c r="V4151" s="15"/>
      <c r="W4151" s="15"/>
      <c r="X4151" s="15"/>
      <c r="Y4151" s="41"/>
      <c r="Z4151" s="41"/>
      <c r="AA4151" s="41"/>
      <c r="AB4151" s="15"/>
      <c r="AC4151" s="15"/>
      <c r="AD4151" s="15"/>
      <c r="AE4151" s="15"/>
      <c r="AF4151" s="15"/>
      <c r="AG4151" s="15"/>
      <c r="AH4151" s="15"/>
      <c r="AI4151" s="15"/>
      <c r="AJ4151" s="15"/>
      <c r="AK4151" s="15"/>
      <c r="AL4151" s="66"/>
      <c r="AM4151" s="66"/>
      <c r="AN4151" s="15"/>
      <c r="AO4151" s="15"/>
      <c r="AP4151" s="15"/>
      <c r="AQ4151" s="15"/>
      <c r="AR4151" s="15"/>
      <c r="AS4151" s="15"/>
      <c r="AT4151" s="15"/>
      <c r="AU4151" s="15"/>
      <c r="AV4151" s="15"/>
      <c r="AW4151" s="15"/>
      <c r="AX4151" s="15"/>
      <c r="AY4151" s="15"/>
      <c r="AZ4151" s="10">
        <v>1</v>
      </c>
      <c r="BA4151" t="s">
        <v>22</v>
      </c>
      <c r="BB4151" t="s">
        <v>88</v>
      </c>
      <c r="BD4151" s="7" t="str">
        <f t="shared" si="130"/>
        <v>133797132Shopee</v>
      </c>
    </row>
    <row r="4152" spans="2:56" ht="15" customHeight="1" x14ac:dyDescent="0.35">
      <c r="B4152" s="10" t="s">
        <v>17</v>
      </c>
      <c r="C4152" s="10" t="s">
        <v>806</v>
      </c>
      <c r="D4152" s="10" t="s">
        <v>193</v>
      </c>
      <c r="E4152" s="10" t="s">
        <v>194</v>
      </c>
      <c r="F4152" s="10">
        <v>0</v>
      </c>
      <c r="G4152" s="137">
        <v>133798234</v>
      </c>
      <c r="H4152" s="10">
        <v>133798234</v>
      </c>
      <c r="I4152" s="10">
        <v>0</v>
      </c>
      <c r="J4152" s="10" t="s">
        <v>3963</v>
      </c>
      <c r="K4152" s="102" t="s">
        <v>1554</v>
      </c>
      <c r="L4152" s="98">
        <f>IFERROR(VLOOKUP($F4152&amp;$C4152,Sales!$J:$W,9,0),0)</f>
        <v>0</v>
      </c>
      <c r="M4152" s="98">
        <f>IFERROR(VLOOKUP($F4152&amp;$C4152,Sales!$J:$W,10,0),0)</f>
        <v>0</v>
      </c>
      <c r="N4152" s="98">
        <f>IFERROR(VLOOKUP($F4152&amp;$C4152,Sales!$J:$W,11,0),0)</f>
        <v>0</v>
      </c>
      <c r="O4152" s="98">
        <f>IFERROR(VLOOKUP($F4152&amp;$C4152,Sales!$J:$W,12,0),0)</f>
        <v>0</v>
      </c>
      <c r="P4152" s="98">
        <f>IFERROR(VLOOKUP($F4152&amp;$C4152,Sales!$J:$W,13,0),0)</f>
        <v>0</v>
      </c>
      <c r="Q4152" s="98">
        <f>IFERROR(VLOOKUP($F4152&amp;$C4152,Sales!$A:$H,7,0),0)</f>
        <v>0</v>
      </c>
      <c r="R4152" s="41" t="str">
        <f t="shared" si="129"/>
        <v>ERROR</v>
      </c>
      <c r="S4152" s="15"/>
      <c r="T4152" s="15"/>
      <c r="U4152" s="15"/>
      <c r="V4152" s="15"/>
      <c r="W4152" s="15"/>
      <c r="X4152" s="15"/>
      <c r="Y4152" s="41"/>
      <c r="Z4152" s="41"/>
      <c r="AA4152" s="41"/>
      <c r="AB4152" s="15"/>
      <c r="AC4152" s="15"/>
      <c r="AD4152" s="15"/>
      <c r="AE4152" s="15"/>
      <c r="AF4152" s="15"/>
      <c r="AG4152" s="15"/>
      <c r="AH4152" s="15"/>
      <c r="AI4152" s="15"/>
      <c r="AJ4152" s="15"/>
      <c r="AK4152" s="15"/>
      <c r="AL4152" s="66"/>
      <c r="AM4152" s="66"/>
      <c r="AN4152" s="15"/>
      <c r="AO4152" s="15"/>
      <c r="AP4152" s="15"/>
      <c r="AQ4152" s="15"/>
      <c r="AR4152" s="15"/>
      <c r="AS4152" s="15"/>
      <c r="AT4152" s="15"/>
      <c r="AU4152" s="15"/>
      <c r="AV4152" s="15"/>
      <c r="AW4152" s="15"/>
      <c r="AX4152" s="15"/>
      <c r="AY4152" s="15"/>
      <c r="AZ4152" s="10">
        <v>1</v>
      </c>
      <c r="BA4152" t="s">
        <v>22</v>
      </c>
      <c r="BB4152" t="s">
        <v>88</v>
      </c>
      <c r="BD4152" s="7" t="str">
        <f t="shared" si="130"/>
        <v>133798234Shopee</v>
      </c>
    </row>
    <row r="4153" spans="2:56" ht="15" customHeight="1" x14ac:dyDescent="0.35">
      <c r="B4153" s="10" t="s">
        <v>17</v>
      </c>
      <c r="C4153" s="10" t="s">
        <v>806</v>
      </c>
      <c r="D4153" s="10" t="s">
        <v>549</v>
      </c>
      <c r="E4153" s="10" t="s">
        <v>194</v>
      </c>
      <c r="F4153" s="10">
        <v>0</v>
      </c>
      <c r="G4153" s="137">
        <v>450567152</v>
      </c>
      <c r="H4153" s="10">
        <v>450567152</v>
      </c>
      <c r="I4153" s="10">
        <v>0</v>
      </c>
      <c r="J4153" s="10" t="s">
        <v>3964</v>
      </c>
      <c r="K4153" s="102" t="s">
        <v>1555</v>
      </c>
      <c r="L4153" s="98">
        <f>IFERROR(VLOOKUP($F4153&amp;$C4153,Sales!$J:$W,9,0),0)</f>
        <v>0</v>
      </c>
      <c r="M4153" s="98">
        <f>IFERROR(VLOOKUP($F4153&amp;$C4153,Sales!$J:$W,10,0),0)</f>
        <v>0</v>
      </c>
      <c r="N4153" s="98">
        <f>IFERROR(VLOOKUP($F4153&amp;$C4153,Sales!$J:$W,11,0),0)</f>
        <v>0</v>
      </c>
      <c r="O4153" s="98">
        <f>IFERROR(VLOOKUP($F4153&amp;$C4153,Sales!$J:$W,12,0),0)</f>
        <v>0</v>
      </c>
      <c r="P4153" s="98">
        <f>IFERROR(VLOOKUP($F4153&amp;$C4153,Sales!$J:$W,13,0),0)</f>
        <v>0</v>
      </c>
      <c r="Q4153" s="98">
        <f>IFERROR(VLOOKUP($F4153&amp;$C4153,Sales!$A:$H,7,0),0)</f>
        <v>0</v>
      </c>
      <c r="R4153" s="41" t="str">
        <f t="shared" si="129"/>
        <v>ERROR</v>
      </c>
      <c r="S4153" s="15"/>
      <c r="T4153" s="15"/>
      <c r="U4153" s="15"/>
      <c r="V4153" s="15"/>
      <c r="W4153" s="15"/>
      <c r="X4153" s="15"/>
      <c r="Y4153" s="41"/>
      <c r="Z4153" s="41"/>
      <c r="AA4153" s="41"/>
      <c r="AB4153" s="15"/>
      <c r="AC4153" s="15"/>
      <c r="AD4153" s="15"/>
      <c r="AE4153" s="15"/>
      <c r="AF4153" s="15"/>
      <c r="AG4153" s="15"/>
      <c r="AH4153" s="15"/>
      <c r="AI4153" s="15"/>
      <c r="AJ4153" s="15"/>
      <c r="AK4153" s="15"/>
      <c r="AL4153" s="66"/>
      <c r="AM4153" s="66"/>
      <c r="AN4153" s="15"/>
      <c r="AO4153" s="15"/>
      <c r="AP4153" s="15"/>
      <c r="AQ4153" s="15"/>
      <c r="AR4153" s="15"/>
      <c r="AS4153" s="15"/>
      <c r="AT4153" s="15"/>
      <c r="AU4153" s="15"/>
      <c r="AV4153" s="15"/>
      <c r="AW4153" s="15"/>
      <c r="AX4153" s="15"/>
      <c r="AY4153" s="15"/>
      <c r="AZ4153" s="10">
        <v>1</v>
      </c>
      <c r="BA4153" t="s">
        <v>22</v>
      </c>
      <c r="BB4153" t="s">
        <v>88</v>
      </c>
      <c r="BD4153" s="7" t="str">
        <f t="shared" si="130"/>
        <v>450567152Shopee</v>
      </c>
    </row>
    <row r="4154" spans="2:56" ht="15" customHeight="1" x14ac:dyDescent="0.35">
      <c r="B4154" s="10" t="s">
        <v>17</v>
      </c>
      <c r="C4154" s="10" t="s">
        <v>806</v>
      </c>
      <c r="D4154" s="10" t="s">
        <v>455</v>
      </c>
      <c r="E4154" s="10" t="s">
        <v>456</v>
      </c>
      <c r="F4154" s="10" t="s">
        <v>3362</v>
      </c>
      <c r="G4154" s="137">
        <v>5442372273</v>
      </c>
      <c r="H4154" s="10" t="s">
        <v>12606</v>
      </c>
      <c r="I4154" s="10" t="s">
        <v>757</v>
      </c>
      <c r="J4154" s="10" t="s">
        <v>4046</v>
      </c>
      <c r="K4154" s="102" t="s">
        <v>2922</v>
      </c>
      <c r="L4154" s="98">
        <f>IFERROR(VLOOKUP($F4154&amp;$C4154,Sales!$J:$W,9,0),0)</f>
        <v>0</v>
      </c>
      <c r="M4154" s="98">
        <f>IFERROR(VLOOKUP($F4154&amp;$C4154,Sales!$J:$W,10,0),0)</f>
        <v>0</v>
      </c>
      <c r="N4154" s="98">
        <f>IFERROR(VLOOKUP($F4154&amp;$C4154,Sales!$J:$W,11,0),0)</f>
        <v>0</v>
      </c>
      <c r="O4154" s="98">
        <f>IFERROR(VLOOKUP($F4154&amp;$C4154,Sales!$J:$W,12,0),0)</f>
        <v>0</v>
      </c>
      <c r="P4154" s="98">
        <f>IFERROR(VLOOKUP($F4154&amp;$C4154,Sales!$J:$W,13,0),0)</f>
        <v>0</v>
      </c>
      <c r="Q4154" s="98">
        <f>IFERROR(VLOOKUP($F4154&amp;$C4154,Sales!$A:$H,7,0),0)</f>
        <v>0</v>
      </c>
      <c r="R4154" s="41" t="str">
        <f t="shared" si="129"/>
        <v>ERROR</v>
      </c>
      <c r="S4154" s="15"/>
      <c r="T4154" s="15"/>
      <c r="U4154" s="15"/>
      <c r="V4154" s="15"/>
      <c r="W4154" s="15"/>
      <c r="X4154" s="15"/>
      <c r="Y4154" s="41"/>
      <c r="Z4154" s="41"/>
      <c r="AA4154" s="41"/>
      <c r="AB4154" s="15"/>
      <c r="AC4154" s="15"/>
      <c r="AD4154" s="15"/>
      <c r="AE4154" s="15"/>
      <c r="AF4154" s="15"/>
      <c r="AG4154" s="15"/>
      <c r="AH4154" s="15"/>
      <c r="AI4154" s="15"/>
      <c r="AJ4154" s="15"/>
      <c r="AK4154" s="15"/>
      <c r="AL4154" s="15"/>
      <c r="AM4154" s="66"/>
      <c r="AN4154" s="15"/>
      <c r="AO4154" s="15"/>
      <c r="AP4154" s="66"/>
      <c r="AQ4154" s="15"/>
      <c r="AR4154" s="15"/>
      <c r="AS4154" s="66"/>
      <c r="AT4154" s="15"/>
      <c r="AU4154" s="15"/>
      <c r="AV4154" s="15"/>
      <c r="AW4154" s="15"/>
      <c r="AX4154" s="15"/>
      <c r="AY4154" s="15"/>
      <c r="AZ4154" s="10">
        <v>1</v>
      </c>
      <c r="BA4154" t="s">
        <v>22</v>
      </c>
      <c r="BB4154" t="s">
        <v>88</v>
      </c>
      <c r="BD4154" s="7" t="str">
        <f t="shared" si="130"/>
        <v>5442372273Shopee</v>
      </c>
    </row>
    <row r="4155" spans="2:56" ht="15" customHeight="1" x14ac:dyDescent="0.35">
      <c r="B4155" s="10" t="s">
        <v>17</v>
      </c>
      <c r="C4155" s="10" t="s">
        <v>806</v>
      </c>
      <c r="D4155" s="10" t="s">
        <v>294</v>
      </c>
      <c r="E4155" s="10" t="s">
        <v>295</v>
      </c>
      <c r="F4155" s="10" t="s">
        <v>10428</v>
      </c>
      <c r="G4155" s="137">
        <v>596020680</v>
      </c>
      <c r="H4155" s="10">
        <v>596020680</v>
      </c>
      <c r="I4155" s="10">
        <v>0</v>
      </c>
      <c r="J4155" s="10" t="s">
        <v>3965</v>
      </c>
      <c r="K4155" s="102" t="s">
        <v>1557</v>
      </c>
      <c r="L4155" s="98">
        <f>IFERROR(VLOOKUP($F4155&amp;$C4155,Sales!$J:$W,9,0),0)</f>
        <v>0</v>
      </c>
      <c r="M4155" s="98">
        <f>IFERROR(VLOOKUP($F4155&amp;$C4155,Sales!$J:$W,10,0),0)</f>
        <v>0</v>
      </c>
      <c r="N4155" s="98">
        <f>IFERROR(VLOOKUP($F4155&amp;$C4155,Sales!$J:$W,11,0),0)</f>
        <v>0</v>
      </c>
      <c r="O4155" s="98">
        <f>IFERROR(VLOOKUP($F4155&amp;$C4155,Sales!$J:$W,12,0),0)</f>
        <v>0</v>
      </c>
      <c r="P4155" s="98">
        <f>IFERROR(VLOOKUP($F4155&amp;$C4155,Sales!$J:$W,13,0),0)</f>
        <v>0</v>
      </c>
      <c r="Q4155" s="98">
        <f>IFERROR(VLOOKUP($F4155&amp;$C4155,Sales!$A:$H,7,0),0)</f>
        <v>0</v>
      </c>
      <c r="R4155" s="41" t="str">
        <f t="shared" si="129"/>
        <v>ERROR</v>
      </c>
      <c r="S4155" s="15"/>
      <c r="T4155" s="15"/>
      <c r="U4155" s="15"/>
      <c r="V4155" s="15"/>
      <c r="W4155" s="15"/>
      <c r="X4155" s="15"/>
      <c r="Y4155" s="41"/>
      <c r="Z4155" s="41"/>
      <c r="AA4155" s="41"/>
      <c r="AB4155" s="15"/>
      <c r="AC4155" s="15"/>
      <c r="AD4155" s="15"/>
      <c r="AE4155" s="15"/>
      <c r="AF4155" s="15"/>
      <c r="AG4155" s="15"/>
      <c r="AH4155" s="15"/>
      <c r="AI4155" s="15"/>
      <c r="AJ4155" s="15"/>
      <c r="AK4155" s="15"/>
      <c r="AL4155" s="66"/>
      <c r="AM4155" s="66"/>
      <c r="AN4155" s="15"/>
      <c r="AO4155" s="15"/>
      <c r="AP4155" s="15"/>
      <c r="AQ4155" s="15"/>
      <c r="AR4155" s="15"/>
      <c r="AS4155" s="15"/>
      <c r="AT4155" s="15"/>
      <c r="AU4155" s="15"/>
      <c r="AV4155" s="15"/>
      <c r="AW4155" s="15"/>
      <c r="AX4155" s="15"/>
      <c r="AY4155" s="15"/>
      <c r="AZ4155" s="10">
        <v>1</v>
      </c>
      <c r="BA4155" t="s">
        <v>22</v>
      </c>
      <c r="BB4155" t="s">
        <v>88</v>
      </c>
      <c r="BD4155" s="7" t="str">
        <f t="shared" si="130"/>
        <v>596020680Shopee</v>
      </c>
    </row>
    <row r="4156" spans="2:56" ht="15" customHeight="1" x14ac:dyDescent="0.35">
      <c r="B4156" s="10" t="s">
        <v>17</v>
      </c>
      <c r="C4156" s="10" t="s">
        <v>806</v>
      </c>
      <c r="D4156" s="10" t="s">
        <v>549</v>
      </c>
      <c r="E4156" s="10" t="s">
        <v>194</v>
      </c>
      <c r="F4156" s="10">
        <v>0</v>
      </c>
      <c r="G4156" s="137">
        <v>930472790</v>
      </c>
      <c r="H4156" s="10">
        <v>930472790</v>
      </c>
      <c r="I4156" s="10">
        <v>0</v>
      </c>
      <c r="J4156" s="10" t="s">
        <v>3966</v>
      </c>
      <c r="K4156" s="102" t="s">
        <v>1558</v>
      </c>
      <c r="L4156" s="98">
        <f>IFERROR(VLOOKUP($F4156&amp;$C4156,Sales!$J:$W,9,0),0)</f>
        <v>0</v>
      </c>
      <c r="M4156" s="98">
        <f>IFERROR(VLOOKUP($F4156&amp;$C4156,Sales!$J:$W,10,0),0)</f>
        <v>0</v>
      </c>
      <c r="N4156" s="98">
        <f>IFERROR(VLOOKUP($F4156&amp;$C4156,Sales!$J:$W,11,0),0)</f>
        <v>0</v>
      </c>
      <c r="O4156" s="98">
        <f>IFERROR(VLOOKUP($F4156&amp;$C4156,Sales!$J:$W,12,0),0)</f>
        <v>0</v>
      </c>
      <c r="P4156" s="98">
        <f>IFERROR(VLOOKUP($F4156&amp;$C4156,Sales!$J:$W,13,0),0)</f>
        <v>0</v>
      </c>
      <c r="Q4156" s="98">
        <f>IFERROR(VLOOKUP($F4156&amp;$C4156,Sales!$A:$H,7,0),0)</f>
        <v>0</v>
      </c>
      <c r="R4156" s="41" t="str">
        <f t="shared" si="129"/>
        <v>ERROR</v>
      </c>
      <c r="S4156" s="15"/>
      <c r="T4156" s="15"/>
      <c r="U4156" s="15"/>
      <c r="V4156" s="15"/>
      <c r="W4156" s="15"/>
      <c r="X4156" s="15"/>
      <c r="Y4156" s="41"/>
      <c r="Z4156" s="41"/>
      <c r="AA4156" s="41"/>
      <c r="AB4156" s="15"/>
      <c r="AC4156" s="15"/>
      <c r="AD4156" s="15"/>
      <c r="AE4156" s="15"/>
      <c r="AF4156" s="15"/>
      <c r="AG4156" s="15"/>
      <c r="AH4156" s="15"/>
      <c r="AI4156" s="15"/>
      <c r="AJ4156" s="15"/>
      <c r="AK4156" s="15"/>
      <c r="AL4156" s="66"/>
      <c r="AM4156" s="66"/>
      <c r="AN4156" s="15"/>
      <c r="AO4156" s="15"/>
      <c r="AP4156" s="15"/>
      <c r="AQ4156" s="15"/>
      <c r="AR4156" s="15"/>
      <c r="AS4156" s="15"/>
      <c r="AT4156" s="15"/>
      <c r="AU4156" s="15"/>
      <c r="AV4156" s="15"/>
      <c r="AW4156" s="15"/>
      <c r="AX4156" s="15"/>
      <c r="AY4156" s="15"/>
      <c r="AZ4156" s="10">
        <v>1</v>
      </c>
      <c r="BA4156" t="s">
        <v>22</v>
      </c>
      <c r="BB4156" t="s">
        <v>88</v>
      </c>
      <c r="BD4156" s="7" t="str">
        <f t="shared" si="130"/>
        <v>930472790Shopee</v>
      </c>
    </row>
    <row r="4157" spans="2:56" ht="15" customHeight="1" x14ac:dyDescent="0.35">
      <c r="B4157" s="10" t="s">
        <v>17</v>
      </c>
      <c r="C4157" s="10" t="s">
        <v>806</v>
      </c>
      <c r="D4157" s="10" t="s">
        <v>549</v>
      </c>
      <c r="E4157" s="10" t="s">
        <v>194</v>
      </c>
      <c r="F4157" s="10">
        <v>0</v>
      </c>
      <c r="G4157" s="137">
        <v>2067254704</v>
      </c>
      <c r="H4157" s="10">
        <v>2067254704</v>
      </c>
      <c r="I4157" s="10">
        <v>0</v>
      </c>
      <c r="J4157" s="10" t="s">
        <v>3967</v>
      </c>
      <c r="K4157" s="102" t="s">
        <v>1559</v>
      </c>
      <c r="L4157" s="98">
        <f>IFERROR(VLOOKUP($F4157&amp;$C4157,Sales!$J:$W,9,0),0)</f>
        <v>0</v>
      </c>
      <c r="M4157" s="98">
        <f>IFERROR(VLOOKUP($F4157&amp;$C4157,Sales!$J:$W,10,0),0)</f>
        <v>0</v>
      </c>
      <c r="N4157" s="98">
        <f>IFERROR(VLOOKUP($F4157&amp;$C4157,Sales!$J:$W,11,0),0)</f>
        <v>0</v>
      </c>
      <c r="O4157" s="98">
        <f>IFERROR(VLOOKUP($F4157&amp;$C4157,Sales!$J:$W,12,0),0)</f>
        <v>0</v>
      </c>
      <c r="P4157" s="98">
        <f>IFERROR(VLOOKUP($F4157&amp;$C4157,Sales!$J:$W,13,0),0)</f>
        <v>0</v>
      </c>
      <c r="Q4157" s="98">
        <f>IFERROR(VLOOKUP($F4157&amp;$C4157,Sales!$A:$H,7,0),0)</f>
        <v>0</v>
      </c>
      <c r="R4157" s="41" t="str">
        <f t="shared" si="129"/>
        <v>ERROR</v>
      </c>
      <c r="S4157" s="15"/>
      <c r="T4157" s="15"/>
      <c r="U4157" s="15"/>
      <c r="V4157" s="15"/>
      <c r="W4157" s="15"/>
      <c r="X4157" s="15"/>
      <c r="Y4157" s="41"/>
      <c r="Z4157" s="41"/>
      <c r="AA4157" s="41"/>
      <c r="AB4157" s="15"/>
      <c r="AC4157" s="15"/>
      <c r="AD4157" s="15"/>
      <c r="AE4157" s="15"/>
      <c r="AF4157" s="15"/>
      <c r="AG4157" s="15"/>
      <c r="AH4157" s="15"/>
      <c r="AI4157" s="15"/>
      <c r="AJ4157" s="15"/>
      <c r="AK4157" s="15"/>
      <c r="AL4157" s="66"/>
      <c r="AM4157" s="66"/>
      <c r="AN4157" s="15"/>
      <c r="AO4157" s="15"/>
      <c r="AP4157" s="15"/>
      <c r="AQ4157" s="15"/>
      <c r="AR4157" s="15"/>
      <c r="AS4157" s="15"/>
      <c r="AT4157" s="15"/>
      <c r="AU4157" s="15"/>
      <c r="AV4157" s="15"/>
      <c r="AW4157" s="15"/>
      <c r="AX4157" s="15"/>
      <c r="AY4157" s="15"/>
      <c r="AZ4157" s="10">
        <v>1</v>
      </c>
      <c r="BA4157" t="s">
        <v>22</v>
      </c>
      <c r="BB4157" t="s">
        <v>88</v>
      </c>
      <c r="BD4157" s="7" t="str">
        <f t="shared" si="130"/>
        <v>2067254704Shopee</v>
      </c>
    </row>
    <row r="4158" spans="2:56" ht="15" customHeight="1" x14ac:dyDescent="0.35">
      <c r="B4158" s="10" t="s">
        <v>17</v>
      </c>
      <c r="C4158" s="10" t="s">
        <v>806</v>
      </c>
      <c r="D4158" s="10" t="s">
        <v>405</v>
      </c>
      <c r="E4158" s="10" t="s">
        <v>406</v>
      </c>
      <c r="F4158" s="10">
        <v>0</v>
      </c>
      <c r="G4158" s="137">
        <v>2067254748</v>
      </c>
      <c r="H4158" s="10">
        <v>2067254748</v>
      </c>
      <c r="I4158" s="10">
        <v>0</v>
      </c>
      <c r="J4158" s="10" t="s">
        <v>3636</v>
      </c>
      <c r="K4158" s="102" t="s">
        <v>1560</v>
      </c>
      <c r="L4158" s="98">
        <f>IFERROR(VLOOKUP($F4158&amp;$C4158,Sales!$J:$W,9,0),0)</f>
        <v>0</v>
      </c>
      <c r="M4158" s="98">
        <f>IFERROR(VLOOKUP($F4158&amp;$C4158,Sales!$J:$W,10,0),0)</f>
        <v>0</v>
      </c>
      <c r="N4158" s="98">
        <f>IFERROR(VLOOKUP($F4158&amp;$C4158,Sales!$J:$W,11,0),0)</f>
        <v>0</v>
      </c>
      <c r="O4158" s="98">
        <f>IFERROR(VLOOKUP($F4158&amp;$C4158,Sales!$J:$W,12,0),0)</f>
        <v>0</v>
      </c>
      <c r="P4158" s="98">
        <f>IFERROR(VLOOKUP($F4158&amp;$C4158,Sales!$J:$W,13,0),0)</f>
        <v>0</v>
      </c>
      <c r="Q4158" s="98">
        <f>IFERROR(VLOOKUP($F4158&amp;$C4158,Sales!$A:$H,7,0),0)</f>
        <v>0</v>
      </c>
      <c r="R4158" s="41" t="str">
        <f t="shared" si="129"/>
        <v>ERROR</v>
      </c>
      <c r="S4158" s="15"/>
      <c r="T4158" s="15"/>
      <c r="U4158" s="15"/>
      <c r="V4158" s="15"/>
      <c r="W4158" s="15"/>
      <c r="X4158" s="15"/>
      <c r="Y4158" s="41"/>
      <c r="Z4158" s="41"/>
      <c r="AA4158" s="41"/>
      <c r="AB4158" s="15"/>
      <c r="AC4158" s="15"/>
      <c r="AD4158" s="15"/>
      <c r="AE4158" s="15"/>
      <c r="AF4158" s="15"/>
      <c r="AG4158" s="15"/>
      <c r="AH4158" s="15"/>
      <c r="AI4158" s="15"/>
      <c r="AJ4158" s="15"/>
      <c r="AK4158" s="15"/>
      <c r="AL4158" s="66"/>
      <c r="AM4158" s="66"/>
      <c r="AN4158" s="15"/>
      <c r="AO4158" s="15"/>
      <c r="AP4158" s="15"/>
      <c r="AQ4158" s="15"/>
      <c r="AR4158" s="15"/>
      <c r="AS4158" s="15"/>
      <c r="AT4158" s="15"/>
      <c r="AU4158" s="15"/>
      <c r="AV4158" s="15"/>
      <c r="AW4158" s="15"/>
      <c r="AX4158" s="15"/>
      <c r="AY4158" s="15"/>
      <c r="AZ4158" s="10">
        <v>1</v>
      </c>
      <c r="BA4158" t="s">
        <v>22</v>
      </c>
      <c r="BB4158" t="s">
        <v>88</v>
      </c>
      <c r="BD4158" s="7" t="str">
        <f t="shared" si="130"/>
        <v>2067254748Shopee</v>
      </c>
    </row>
    <row r="4159" spans="2:56" ht="15" customHeight="1" x14ac:dyDescent="0.35">
      <c r="B4159" s="10" t="s">
        <v>17</v>
      </c>
      <c r="C4159" s="10" t="s">
        <v>806</v>
      </c>
      <c r="D4159" s="10" t="s">
        <v>193</v>
      </c>
      <c r="E4159" s="10" t="s">
        <v>194</v>
      </c>
      <c r="F4159" s="10">
        <v>0</v>
      </c>
      <c r="G4159" s="137">
        <v>2067254784</v>
      </c>
      <c r="H4159" s="10">
        <v>2067254784</v>
      </c>
      <c r="I4159" s="10">
        <v>0</v>
      </c>
      <c r="J4159" s="10" t="s">
        <v>3968</v>
      </c>
      <c r="K4159" s="102" t="s">
        <v>1561</v>
      </c>
      <c r="L4159" s="98">
        <f>IFERROR(VLOOKUP($F4159&amp;$C4159,Sales!$J:$W,9,0),0)</f>
        <v>0</v>
      </c>
      <c r="M4159" s="98">
        <f>IFERROR(VLOOKUP($F4159&amp;$C4159,Sales!$J:$W,10,0),0)</f>
        <v>0</v>
      </c>
      <c r="N4159" s="98">
        <f>IFERROR(VLOOKUP($F4159&amp;$C4159,Sales!$J:$W,11,0),0)</f>
        <v>0</v>
      </c>
      <c r="O4159" s="98">
        <f>IFERROR(VLOOKUP($F4159&amp;$C4159,Sales!$J:$W,12,0),0)</f>
        <v>0</v>
      </c>
      <c r="P4159" s="98">
        <f>IFERROR(VLOOKUP($F4159&amp;$C4159,Sales!$J:$W,13,0),0)</f>
        <v>0</v>
      </c>
      <c r="Q4159" s="98">
        <f>IFERROR(VLOOKUP($F4159&amp;$C4159,Sales!$A:$H,7,0),0)</f>
        <v>0</v>
      </c>
      <c r="R4159" s="41" t="str">
        <f t="shared" si="129"/>
        <v>ERROR</v>
      </c>
      <c r="S4159" s="15"/>
      <c r="T4159" s="15"/>
      <c r="U4159" s="15"/>
      <c r="V4159" s="15"/>
      <c r="W4159" s="15"/>
      <c r="X4159" s="15"/>
      <c r="Y4159" s="41"/>
      <c r="Z4159" s="41"/>
      <c r="AA4159" s="41"/>
      <c r="AB4159" s="15"/>
      <c r="AC4159" s="15"/>
      <c r="AD4159" s="15"/>
      <c r="AE4159" s="15"/>
      <c r="AF4159" s="15"/>
      <c r="AG4159" s="15"/>
      <c r="AH4159" s="15"/>
      <c r="AI4159" s="15"/>
      <c r="AJ4159" s="15"/>
      <c r="AK4159" s="15"/>
      <c r="AL4159" s="66"/>
      <c r="AM4159" s="66"/>
      <c r="AN4159" s="15"/>
      <c r="AO4159" s="15"/>
      <c r="AP4159" s="15"/>
      <c r="AQ4159" s="15"/>
      <c r="AR4159" s="15"/>
      <c r="AS4159" s="15"/>
      <c r="AT4159" s="15"/>
      <c r="AU4159" s="15"/>
      <c r="AV4159" s="15"/>
      <c r="AW4159" s="15"/>
      <c r="AX4159" s="15"/>
      <c r="AY4159" s="15"/>
      <c r="AZ4159" s="10">
        <v>1</v>
      </c>
      <c r="BA4159" t="s">
        <v>22</v>
      </c>
      <c r="BB4159" t="s">
        <v>88</v>
      </c>
      <c r="BD4159" s="7" t="str">
        <f t="shared" si="130"/>
        <v>2067254784Shopee</v>
      </c>
    </row>
    <row r="4160" spans="2:56" ht="15" customHeight="1" x14ac:dyDescent="0.35">
      <c r="B4160" s="10" t="s">
        <v>17</v>
      </c>
      <c r="C4160" s="10" t="s">
        <v>806</v>
      </c>
      <c r="D4160" s="10" t="s">
        <v>193</v>
      </c>
      <c r="E4160" s="10" t="s">
        <v>194</v>
      </c>
      <c r="F4160" s="10">
        <v>0</v>
      </c>
      <c r="G4160" s="137">
        <v>2067254811</v>
      </c>
      <c r="H4160" s="10">
        <v>2067254811</v>
      </c>
      <c r="I4160" s="10">
        <v>0</v>
      </c>
      <c r="J4160" s="10" t="s">
        <v>3969</v>
      </c>
      <c r="K4160" s="102" t="s">
        <v>1562</v>
      </c>
      <c r="L4160" s="98">
        <f>IFERROR(VLOOKUP($F4160&amp;$C4160,Sales!$J:$W,9,0),0)</f>
        <v>0</v>
      </c>
      <c r="M4160" s="98">
        <f>IFERROR(VLOOKUP($F4160&amp;$C4160,Sales!$J:$W,10,0),0)</f>
        <v>0</v>
      </c>
      <c r="N4160" s="98">
        <f>IFERROR(VLOOKUP($F4160&amp;$C4160,Sales!$J:$W,11,0),0)</f>
        <v>0</v>
      </c>
      <c r="O4160" s="98">
        <f>IFERROR(VLOOKUP($F4160&amp;$C4160,Sales!$J:$W,12,0),0)</f>
        <v>0</v>
      </c>
      <c r="P4160" s="98">
        <f>IFERROR(VLOOKUP($F4160&amp;$C4160,Sales!$J:$W,13,0),0)</f>
        <v>0</v>
      </c>
      <c r="Q4160" s="98">
        <f>IFERROR(VLOOKUP($F4160&amp;$C4160,Sales!$A:$H,7,0),0)</f>
        <v>0</v>
      </c>
      <c r="R4160" s="41" t="str">
        <f t="shared" si="129"/>
        <v>ERROR</v>
      </c>
      <c r="S4160" s="15"/>
      <c r="T4160" s="15"/>
      <c r="U4160" s="15"/>
      <c r="V4160" s="15"/>
      <c r="W4160" s="15"/>
      <c r="X4160" s="15"/>
      <c r="Y4160" s="41"/>
      <c r="Z4160" s="41"/>
      <c r="AA4160" s="41"/>
      <c r="AB4160" s="15"/>
      <c r="AC4160" s="15"/>
      <c r="AD4160" s="15"/>
      <c r="AE4160" s="15"/>
      <c r="AF4160" s="15"/>
      <c r="AG4160" s="15"/>
      <c r="AH4160" s="15"/>
      <c r="AI4160" s="15"/>
      <c r="AJ4160" s="15"/>
      <c r="AK4160" s="15"/>
      <c r="AL4160" s="66"/>
      <c r="AM4160" s="66"/>
      <c r="AN4160" s="15"/>
      <c r="AO4160" s="15"/>
      <c r="AP4160" s="15"/>
      <c r="AQ4160" s="15"/>
      <c r="AR4160" s="15"/>
      <c r="AS4160" s="15"/>
      <c r="AT4160" s="15"/>
      <c r="AU4160" s="15"/>
      <c r="AV4160" s="15"/>
      <c r="AW4160" s="15"/>
      <c r="AX4160" s="15"/>
      <c r="AY4160" s="15"/>
      <c r="AZ4160" s="10">
        <v>1</v>
      </c>
      <c r="BA4160" t="s">
        <v>22</v>
      </c>
      <c r="BB4160" t="s">
        <v>88</v>
      </c>
      <c r="BD4160" s="7" t="str">
        <f t="shared" si="130"/>
        <v>2067254811Shopee</v>
      </c>
    </row>
    <row r="4161" spans="2:58" ht="15" customHeight="1" x14ac:dyDescent="0.35">
      <c r="B4161" s="10" t="s">
        <v>17</v>
      </c>
      <c r="C4161" s="10" t="s">
        <v>806</v>
      </c>
      <c r="D4161" s="10" t="s">
        <v>650</v>
      </c>
      <c r="E4161" s="10" t="s">
        <v>194</v>
      </c>
      <c r="F4161" s="10">
        <v>0</v>
      </c>
      <c r="G4161" s="137">
        <v>2067254873</v>
      </c>
      <c r="H4161" s="10">
        <v>2067254873</v>
      </c>
      <c r="I4161" s="10">
        <v>0</v>
      </c>
      <c r="J4161" s="10" t="s">
        <v>3970</v>
      </c>
      <c r="K4161" s="102" t="s">
        <v>1563</v>
      </c>
      <c r="L4161" s="98">
        <f>IFERROR(VLOOKUP($F4161&amp;$C4161,Sales!$J:$W,9,0),0)</f>
        <v>0</v>
      </c>
      <c r="M4161" s="98">
        <f>IFERROR(VLOOKUP($F4161&amp;$C4161,Sales!$J:$W,10,0),0)</f>
        <v>0</v>
      </c>
      <c r="N4161" s="98">
        <f>IFERROR(VLOOKUP($F4161&amp;$C4161,Sales!$J:$W,11,0),0)</f>
        <v>0</v>
      </c>
      <c r="O4161" s="98">
        <f>IFERROR(VLOOKUP($F4161&amp;$C4161,Sales!$J:$W,12,0),0)</f>
        <v>0</v>
      </c>
      <c r="P4161" s="98">
        <f>IFERROR(VLOOKUP($F4161&amp;$C4161,Sales!$J:$W,13,0),0)</f>
        <v>0</v>
      </c>
      <c r="Q4161" s="98">
        <f>IFERROR(VLOOKUP($F4161&amp;$C4161,Sales!$A:$H,7,0),0)</f>
        <v>0</v>
      </c>
      <c r="R4161" s="41" t="str">
        <f t="shared" si="129"/>
        <v>ERROR</v>
      </c>
      <c r="S4161" s="15"/>
      <c r="T4161" s="15"/>
      <c r="U4161" s="15"/>
      <c r="V4161" s="15"/>
      <c r="W4161" s="15"/>
      <c r="X4161" s="15"/>
      <c r="Y4161" s="41"/>
      <c r="Z4161" s="41"/>
      <c r="AA4161" s="41"/>
      <c r="AB4161" s="15"/>
      <c r="AC4161" s="15"/>
      <c r="AD4161" s="15"/>
      <c r="AE4161" s="15"/>
      <c r="AF4161" s="15"/>
      <c r="AG4161" s="15"/>
      <c r="AH4161" s="15"/>
      <c r="AI4161" s="15"/>
      <c r="AJ4161" s="15"/>
      <c r="AK4161" s="15"/>
      <c r="AL4161" s="66"/>
      <c r="AM4161" s="66"/>
      <c r="AN4161" s="15"/>
      <c r="AO4161" s="15"/>
      <c r="AP4161" s="15"/>
      <c r="AQ4161" s="15"/>
      <c r="AR4161" s="15"/>
      <c r="AS4161" s="15"/>
      <c r="AT4161" s="15"/>
      <c r="AU4161" s="15"/>
      <c r="AV4161" s="15"/>
      <c r="AW4161" s="15"/>
      <c r="AX4161" s="15"/>
      <c r="AY4161" s="15"/>
      <c r="AZ4161" s="10">
        <v>1</v>
      </c>
      <c r="BA4161" t="s">
        <v>22</v>
      </c>
      <c r="BB4161" t="s">
        <v>88</v>
      </c>
      <c r="BD4161" s="7" t="str">
        <f t="shared" si="130"/>
        <v>2067254873Shopee</v>
      </c>
    </row>
    <row r="4162" spans="2:58" ht="15" customHeight="1" x14ac:dyDescent="0.35">
      <c r="B4162" s="10" t="s">
        <v>17</v>
      </c>
      <c r="C4162" s="10" t="s">
        <v>806</v>
      </c>
      <c r="D4162" s="10" t="s">
        <v>248</v>
      </c>
      <c r="E4162" s="10" t="s">
        <v>194</v>
      </c>
      <c r="F4162" s="10">
        <v>0</v>
      </c>
      <c r="G4162" s="137">
        <v>2763334847</v>
      </c>
      <c r="H4162" s="10">
        <v>2763334847</v>
      </c>
      <c r="I4162" s="10">
        <v>0</v>
      </c>
      <c r="J4162" s="10" t="s">
        <v>3971</v>
      </c>
      <c r="K4162" s="102" t="s">
        <v>1564</v>
      </c>
      <c r="L4162" s="98">
        <f>IFERROR(VLOOKUP($F4162&amp;$C4162,Sales!$J:$W,9,0),0)</f>
        <v>0</v>
      </c>
      <c r="M4162" s="98">
        <f>IFERROR(VLOOKUP($F4162&amp;$C4162,Sales!$J:$W,10,0),0)</f>
        <v>0</v>
      </c>
      <c r="N4162" s="98">
        <f>IFERROR(VLOOKUP($F4162&amp;$C4162,Sales!$J:$W,11,0),0)</f>
        <v>0</v>
      </c>
      <c r="O4162" s="98">
        <f>IFERROR(VLOOKUP($F4162&amp;$C4162,Sales!$J:$W,12,0),0)</f>
        <v>0</v>
      </c>
      <c r="P4162" s="98">
        <f>IFERROR(VLOOKUP($F4162&amp;$C4162,Sales!$J:$W,13,0),0)</f>
        <v>0</v>
      </c>
      <c r="Q4162" s="98">
        <f>IFERROR(VLOOKUP($F4162&amp;$C4162,Sales!$A:$H,7,0),0)</f>
        <v>0</v>
      </c>
      <c r="R4162" s="41" t="str">
        <f t="shared" si="129"/>
        <v>ERROR</v>
      </c>
      <c r="S4162" s="15"/>
      <c r="T4162" s="15"/>
      <c r="U4162" s="15"/>
      <c r="V4162" s="15"/>
      <c r="W4162" s="15"/>
      <c r="X4162" s="15"/>
      <c r="Y4162" s="41"/>
      <c r="Z4162" s="41"/>
      <c r="AA4162" s="41"/>
      <c r="AB4162" s="15"/>
      <c r="AC4162" s="15"/>
      <c r="AD4162" s="15"/>
      <c r="AE4162" s="15"/>
      <c r="AF4162" s="15"/>
      <c r="AG4162" s="15"/>
      <c r="AH4162" s="15"/>
      <c r="AI4162" s="15"/>
      <c r="AJ4162" s="15"/>
      <c r="AK4162" s="15"/>
      <c r="AL4162" s="66"/>
      <c r="AM4162" s="66"/>
      <c r="AN4162" s="15"/>
      <c r="AO4162" s="15"/>
      <c r="AP4162" s="15"/>
      <c r="AQ4162" s="15"/>
      <c r="AR4162" s="15"/>
      <c r="AS4162" s="15"/>
      <c r="AT4162" s="15"/>
      <c r="AU4162" s="15"/>
      <c r="AV4162" s="15"/>
      <c r="AW4162" s="15"/>
      <c r="AX4162" s="15"/>
      <c r="AY4162" s="15"/>
      <c r="AZ4162" s="10">
        <v>1</v>
      </c>
      <c r="BA4162" t="s">
        <v>22</v>
      </c>
      <c r="BB4162" t="s">
        <v>88</v>
      </c>
      <c r="BD4162" s="7" t="str">
        <f t="shared" si="130"/>
        <v>2763334847Shopee</v>
      </c>
    </row>
    <row r="4163" spans="2:58" ht="15" customHeight="1" x14ac:dyDescent="0.35">
      <c r="B4163" s="10" t="s">
        <v>17</v>
      </c>
      <c r="C4163" s="10" t="s">
        <v>806</v>
      </c>
      <c r="D4163" s="10" t="s">
        <v>549</v>
      </c>
      <c r="E4163" s="10" t="s">
        <v>194</v>
      </c>
      <c r="F4163" s="10">
        <v>0</v>
      </c>
      <c r="G4163" s="137">
        <v>3637654175</v>
      </c>
      <c r="H4163" s="10">
        <v>3637654175</v>
      </c>
      <c r="I4163" s="10">
        <v>0</v>
      </c>
      <c r="J4163" s="10" t="s">
        <v>3972</v>
      </c>
      <c r="K4163" s="102" t="s">
        <v>1565</v>
      </c>
      <c r="L4163" s="98">
        <f>IFERROR(VLOOKUP($F4163&amp;$C4163,Sales!$J:$W,9,0),0)</f>
        <v>0</v>
      </c>
      <c r="M4163" s="98">
        <f>IFERROR(VLOOKUP($F4163&amp;$C4163,Sales!$J:$W,10,0),0)</f>
        <v>0</v>
      </c>
      <c r="N4163" s="98">
        <f>IFERROR(VLOOKUP($F4163&amp;$C4163,Sales!$J:$W,11,0),0)</f>
        <v>0</v>
      </c>
      <c r="O4163" s="98">
        <f>IFERROR(VLOOKUP($F4163&amp;$C4163,Sales!$J:$W,12,0),0)</f>
        <v>0</v>
      </c>
      <c r="P4163" s="98">
        <f>IFERROR(VLOOKUP($F4163&amp;$C4163,Sales!$J:$W,13,0),0)</f>
        <v>0</v>
      </c>
      <c r="Q4163" s="98">
        <f>IFERROR(VLOOKUP($F4163&amp;$C4163,Sales!$A:$H,7,0),0)</f>
        <v>0</v>
      </c>
      <c r="R4163" s="41" t="str">
        <f t="shared" si="129"/>
        <v>ERROR</v>
      </c>
      <c r="S4163" s="15"/>
      <c r="T4163" s="15"/>
      <c r="U4163" s="15"/>
      <c r="V4163" s="15"/>
      <c r="W4163" s="15"/>
      <c r="X4163" s="15"/>
      <c r="Y4163" s="41"/>
      <c r="Z4163" s="41"/>
      <c r="AA4163" s="41"/>
      <c r="AB4163" s="15"/>
      <c r="AC4163" s="15"/>
      <c r="AD4163" s="15"/>
      <c r="AE4163" s="15"/>
      <c r="AF4163" s="15"/>
      <c r="AG4163" s="15"/>
      <c r="AH4163" s="15"/>
      <c r="AI4163" s="15"/>
      <c r="AJ4163" s="15"/>
      <c r="AK4163" s="15"/>
      <c r="AL4163" s="66"/>
      <c r="AM4163" s="66"/>
      <c r="AN4163" s="15"/>
      <c r="AO4163" s="15"/>
      <c r="AP4163" s="15"/>
      <c r="AQ4163" s="15"/>
      <c r="AR4163" s="15"/>
      <c r="AS4163" s="15"/>
      <c r="AT4163" s="15"/>
      <c r="AU4163" s="15"/>
      <c r="AV4163" s="15"/>
      <c r="AW4163" s="15"/>
      <c r="AX4163" s="15"/>
      <c r="AY4163" s="15"/>
      <c r="AZ4163" s="10">
        <v>1</v>
      </c>
      <c r="BA4163" t="s">
        <v>22</v>
      </c>
      <c r="BB4163" t="s">
        <v>88</v>
      </c>
      <c r="BD4163" s="7" t="str">
        <f t="shared" si="130"/>
        <v>3637654175Shopee</v>
      </c>
    </row>
    <row r="4164" spans="2:58" ht="15" customHeight="1" x14ac:dyDescent="0.35">
      <c r="B4164" s="10" t="s">
        <v>17</v>
      </c>
      <c r="C4164" s="10" t="s">
        <v>806</v>
      </c>
      <c r="D4164" s="10" t="s">
        <v>294</v>
      </c>
      <c r="E4164" s="10" t="s">
        <v>295</v>
      </c>
      <c r="F4164" s="10" t="s">
        <v>10428</v>
      </c>
      <c r="G4164" s="137">
        <v>4023854924</v>
      </c>
      <c r="H4164" s="10">
        <v>4023854924</v>
      </c>
      <c r="I4164" s="10">
        <v>0</v>
      </c>
      <c r="J4164" s="10" t="s">
        <v>3973</v>
      </c>
      <c r="K4164" s="102" t="s">
        <v>1566</v>
      </c>
      <c r="L4164" s="98">
        <f>IFERROR(VLOOKUP($F4164&amp;$C4164,Sales!$J:$W,9,0),0)</f>
        <v>0</v>
      </c>
      <c r="M4164" s="98">
        <f>IFERROR(VLOOKUP($F4164&amp;$C4164,Sales!$J:$W,10,0),0)</f>
        <v>0</v>
      </c>
      <c r="N4164" s="98">
        <f>IFERROR(VLOOKUP($F4164&amp;$C4164,Sales!$J:$W,11,0),0)</f>
        <v>0</v>
      </c>
      <c r="O4164" s="98">
        <f>IFERROR(VLOOKUP($F4164&amp;$C4164,Sales!$J:$W,12,0),0)</f>
        <v>0</v>
      </c>
      <c r="P4164" s="98">
        <f>IFERROR(VLOOKUP($F4164&amp;$C4164,Sales!$J:$W,13,0),0)</f>
        <v>0</v>
      </c>
      <c r="Q4164" s="98">
        <f>IFERROR(VLOOKUP($F4164&amp;$C4164,Sales!$A:$H,7,0),0)</f>
        <v>0</v>
      </c>
      <c r="R4164" s="41" t="str">
        <f t="shared" si="129"/>
        <v>ERROR</v>
      </c>
      <c r="S4164" s="15"/>
      <c r="T4164" s="15"/>
      <c r="U4164" s="15"/>
      <c r="V4164" s="15"/>
      <c r="W4164" s="15"/>
      <c r="X4164" s="15"/>
      <c r="Y4164" s="41"/>
      <c r="Z4164" s="41"/>
      <c r="AA4164" s="41"/>
      <c r="AB4164" s="15"/>
      <c r="AC4164" s="15"/>
      <c r="AD4164" s="15"/>
      <c r="AE4164" s="15"/>
      <c r="AF4164" s="15"/>
      <c r="AG4164" s="15"/>
      <c r="AH4164" s="15"/>
      <c r="AI4164" s="15"/>
      <c r="AJ4164" s="15"/>
      <c r="AK4164" s="15"/>
      <c r="AL4164" s="66"/>
      <c r="AM4164" s="66"/>
      <c r="AN4164" s="15"/>
      <c r="AO4164" s="15"/>
      <c r="AP4164" s="15"/>
      <c r="AQ4164" s="15"/>
      <c r="AR4164" s="15"/>
      <c r="AS4164" s="15"/>
      <c r="AT4164" s="15"/>
      <c r="AU4164" s="15"/>
      <c r="AV4164" s="15"/>
      <c r="AW4164" s="15"/>
      <c r="AX4164" s="15"/>
      <c r="AY4164" s="15"/>
      <c r="AZ4164" s="10">
        <v>1</v>
      </c>
      <c r="BA4164" t="s">
        <v>22</v>
      </c>
      <c r="BB4164" t="s">
        <v>88</v>
      </c>
      <c r="BD4164" s="7" t="str">
        <f t="shared" si="130"/>
        <v>4023854924Shopee</v>
      </c>
    </row>
    <row r="4165" spans="2:58" ht="15" customHeight="1" x14ac:dyDescent="0.35">
      <c r="B4165" s="10" t="s">
        <v>17</v>
      </c>
      <c r="C4165" s="10" t="s">
        <v>806</v>
      </c>
      <c r="D4165" s="10" t="s">
        <v>455</v>
      </c>
      <c r="E4165" s="10" t="s">
        <v>456</v>
      </c>
      <c r="F4165" s="10">
        <v>0</v>
      </c>
      <c r="G4165" s="137">
        <v>4340247885</v>
      </c>
      <c r="H4165" s="10">
        <v>4340247885</v>
      </c>
      <c r="I4165" s="10">
        <v>0</v>
      </c>
      <c r="J4165" s="10" t="s">
        <v>3974</v>
      </c>
      <c r="K4165" s="102" t="s">
        <v>1567</v>
      </c>
      <c r="L4165" s="98">
        <f>IFERROR(VLOOKUP($F4165&amp;$C4165,Sales!$J:$W,9,0),0)</f>
        <v>0</v>
      </c>
      <c r="M4165" s="98">
        <f>IFERROR(VLOOKUP($F4165&amp;$C4165,Sales!$J:$W,10,0),0)</f>
        <v>0</v>
      </c>
      <c r="N4165" s="98">
        <f>IFERROR(VLOOKUP($F4165&amp;$C4165,Sales!$J:$W,11,0),0)</f>
        <v>0</v>
      </c>
      <c r="O4165" s="98">
        <f>IFERROR(VLOOKUP($F4165&amp;$C4165,Sales!$J:$W,12,0),0)</f>
        <v>0</v>
      </c>
      <c r="P4165" s="98">
        <f>IFERROR(VLOOKUP($F4165&amp;$C4165,Sales!$J:$W,13,0),0)</f>
        <v>0</v>
      </c>
      <c r="Q4165" s="98">
        <f>IFERROR(VLOOKUP($F4165&amp;$C4165,Sales!$A:$H,7,0),0)</f>
        <v>0</v>
      </c>
      <c r="R4165" s="41" t="str">
        <f t="shared" ref="R4165:R4228" si="131">IFERROR(AVERAGE($S4165:$AW4165),"ERROR")</f>
        <v>ERROR</v>
      </c>
      <c r="S4165" s="15"/>
      <c r="T4165" s="15"/>
      <c r="U4165" s="15"/>
      <c r="V4165" s="15"/>
      <c r="W4165" s="15"/>
      <c r="X4165" s="15"/>
      <c r="Y4165" s="41"/>
      <c r="Z4165" s="41"/>
      <c r="AA4165" s="41"/>
      <c r="AB4165" s="15"/>
      <c r="AC4165" s="15"/>
      <c r="AD4165" s="15"/>
      <c r="AE4165" s="15"/>
      <c r="AF4165" s="15"/>
      <c r="AG4165" s="15"/>
      <c r="AH4165" s="15"/>
      <c r="AI4165" s="15"/>
      <c r="AJ4165" s="15"/>
      <c r="AK4165" s="15"/>
      <c r="AL4165" s="66"/>
      <c r="AM4165" s="66"/>
      <c r="AN4165" s="15"/>
      <c r="AO4165" s="15"/>
      <c r="AP4165" s="15"/>
      <c r="AQ4165" s="15"/>
      <c r="AR4165" s="15"/>
      <c r="AS4165" s="15"/>
      <c r="AT4165" s="15"/>
      <c r="AU4165" s="15"/>
      <c r="AV4165" s="15"/>
      <c r="AW4165" s="15"/>
      <c r="AX4165" s="15"/>
      <c r="AY4165" s="15"/>
      <c r="AZ4165" s="10">
        <v>1</v>
      </c>
      <c r="BA4165" t="s">
        <v>22</v>
      </c>
      <c r="BB4165" t="s">
        <v>88</v>
      </c>
      <c r="BD4165" s="7" t="str">
        <f t="shared" si="130"/>
        <v>4340247885Shopee</v>
      </c>
    </row>
    <row r="4166" spans="2:58" ht="15" customHeight="1" x14ac:dyDescent="0.35">
      <c r="B4166" s="10" t="s">
        <v>17</v>
      </c>
      <c r="C4166" s="10" t="s">
        <v>806</v>
      </c>
      <c r="D4166" s="10" t="s">
        <v>694</v>
      </c>
      <c r="E4166" s="10" t="s">
        <v>695</v>
      </c>
      <c r="F4166" s="10">
        <v>0</v>
      </c>
      <c r="G4166" s="137">
        <v>4640198916</v>
      </c>
      <c r="H4166" s="10">
        <v>4640198916</v>
      </c>
      <c r="I4166" s="10">
        <v>0</v>
      </c>
      <c r="J4166" s="10" t="s">
        <v>3975</v>
      </c>
      <c r="K4166" s="102" t="s">
        <v>1568</v>
      </c>
      <c r="L4166" s="98">
        <f>IFERROR(VLOOKUP($F4166&amp;$C4166,Sales!$J:$W,9,0),0)</f>
        <v>0</v>
      </c>
      <c r="M4166" s="98">
        <f>IFERROR(VLOOKUP($F4166&amp;$C4166,Sales!$J:$W,10,0),0)</f>
        <v>0</v>
      </c>
      <c r="N4166" s="98">
        <f>IFERROR(VLOOKUP($F4166&amp;$C4166,Sales!$J:$W,11,0),0)</f>
        <v>0</v>
      </c>
      <c r="O4166" s="98">
        <f>IFERROR(VLOOKUP($F4166&amp;$C4166,Sales!$J:$W,12,0),0)</f>
        <v>0</v>
      </c>
      <c r="P4166" s="98">
        <f>IFERROR(VLOOKUP($F4166&amp;$C4166,Sales!$J:$W,13,0),0)</f>
        <v>0</v>
      </c>
      <c r="Q4166" s="98">
        <f>IFERROR(VLOOKUP($F4166&amp;$C4166,Sales!$A:$H,7,0),0)</f>
        <v>0</v>
      </c>
      <c r="R4166" s="41" t="str">
        <f t="shared" si="131"/>
        <v>ERROR</v>
      </c>
      <c r="S4166" s="15"/>
      <c r="T4166" s="15"/>
      <c r="U4166" s="15"/>
      <c r="V4166" s="15"/>
      <c r="W4166" s="15"/>
      <c r="X4166" s="15"/>
      <c r="Y4166" s="41"/>
      <c r="Z4166" s="41"/>
      <c r="AA4166" s="41"/>
      <c r="AB4166" s="15"/>
      <c r="AC4166" s="15"/>
      <c r="AD4166" s="15"/>
      <c r="AE4166" s="15"/>
      <c r="AF4166" s="15"/>
      <c r="AG4166" s="15"/>
      <c r="AH4166" s="15"/>
      <c r="AI4166" s="15"/>
      <c r="AJ4166" s="15"/>
      <c r="AK4166" s="15"/>
      <c r="AL4166" s="66"/>
      <c r="AM4166" s="66"/>
      <c r="AN4166" s="15"/>
      <c r="AO4166" s="15"/>
      <c r="AP4166" s="15"/>
      <c r="AQ4166" s="15"/>
      <c r="AR4166" s="15"/>
      <c r="AS4166" s="15"/>
      <c r="AT4166" s="15"/>
      <c r="AU4166" s="15"/>
      <c r="AV4166" s="15"/>
      <c r="AW4166" s="15"/>
      <c r="AX4166" s="15"/>
      <c r="AY4166" s="15"/>
      <c r="AZ4166" s="10">
        <v>1</v>
      </c>
      <c r="BA4166" t="s">
        <v>22</v>
      </c>
      <c r="BB4166" t="s">
        <v>88</v>
      </c>
      <c r="BD4166" s="7" t="str">
        <f t="shared" si="130"/>
        <v>4640198916Shopee</v>
      </c>
    </row>
    <row r="4167" spans="2:58" ht="15" customHeight="1" x14ac:dyDescent="0.35">
      <c r="B4167" s="10" t="s">
        <v>17</v>
      </c>
      <c r="C4167" s="10" t="s">
        <v>806</v>
      </c>
      <c r="D4167" s="10" t="s">
        <v>405</v>
      </c>
      <c r="E4167" s="10" t="s">
        <v>406</v>
      </c>
      <c r="F4167" s="10" t="s">
        <v>3580</v>
      </c>
      <c r="G4167" s="137">
        <v>3262277195</v>
      </c>
      <c r="H4167" s="10" t="s">
        <v>14615</v>
      </c>
      <c r="I4167" s="10" t="s">
        <v>3292</v>
      </c>
      <c r="J4167" s="10" t="s">
        <v>3355</v>
      </c>
      <c r="K4167" s="102" t="s">
        <v>14616</v>
      </c>
      <c r="L4167" s="98">
        <f>IFERROR(VLOOKUP($F4167&amp;$C4167,Sales!$J:$W,9,0),0)</f>
        <v>0</v>
      </c>
      <c r="M4167" s="98">
        <f>IFERROR(VLOOKUP($F4167&amp;$C4167,Sales!$J:$W,10,0),0)</f>
        <v>0</v>
      </c>
      <c r="N4167" s="98">
        <f>IFERROR(VLOOKUP($F4167&amp;$C4167,Sales!$J:$W,11,0),0)</f>
        <v>0</v>
      </c>
      <c r="O4167" s="98">
        <f>IFERROR(VLOOKUP($F4167&amp;$C4167,Sales!$J:$W,12,0),0)</f>
        <v>0</v>
      </c>
      <c r="P4167" s="98">
        <f>IFERROR(VLOOKUP($F4167&amp;$C4167,Sales!$J:$W,13,0),0)</f>
        <v>0</v>
      </c>
      <c r="Q4167" s="98">
        <f>IFERROR(VLOOKUP($F4167&amp;$C4167,Sales!$A:$H,7,0),0)</f>
        <v>0</v>
      </c>
      <c r="R4167" s="41" t="str">
        <f t="shared" si="131"/>
        <v>ERROR</v>
      </c>
      <c r="S4167" s="15"/>
      <c r="T4167" s="15"/>
      <c r="U4167" s="15"/>
      <c r="V4167" s="15"/>
      <c r="W4167" s="15"/>
      <c r="X4167" s="15"/>
      <c r="Y4167" s="41"/>
      <c r="Z4167" s="41"/>
      <c r="AA4167" s="41"/>
      <c r="AB4167" s="15"/>
      <c r="AC4167" s="15"/>
      <c r="AD4167" s="15"/>
      <c r="AE4167" s="15"/>
      <c r="AF4167" s="15"/>
      <c r="AG4167" s="15"/>
      <c r="AH4167" s="15"/>
      <c r="AI4167" s="15"/>
      <c r="AJ4167" s="41"/>
      <c r="AK4167" s="15"/>
      <c r="AL4167" s="15"/>
      <c r="AM4167" s="15"/>
      <c r="AN4167" s="15"/>
      <c r="AO4167" s="15"/>
      <c r="AP4167" s="15"/>
      <c r="AQ4167" s="15"/>
      <c r="AR4167" s="15"/>
      <c r="AS4167" s="15"/>
      <c r="AT4167" s="15"/>
      <c r="AU4167" s="15"/>
      <c r="AV4167" s="15"/>
      <c r="AW4167" s="15"/>
      <c r="AX4167" s="82"/>
      <c r="AY4167" s="82"/>
      <c r="AZ4167" s="10">
        <v>1</v>
      </c>
      <c r="BA4167" t="s">
        <v>31</v>
      </c>
      <c r="BB4167" t="s">
        <v>23</v>
      </c>
      <c r="BD4167" s="7" t="str">
        <f t="shared" si="130"/>
        <v>3262277195Shopee</v>
      </c>
    </row>
    <row r="4168" spans="2:58" ht="15" customHeight="1" x14ac:dyDescent="0.35">
      <c r="B4168" s="10" t="s">
        <v>17</v>
      </c>
      <c r="C4168" s="10" t="s">
        <v>806</v>
      </c>
      <c r="D4168" s="10" t="s">
        <v>193</v>
      </c>
      <c r="E4168" s="10" t="s">
        <v>194</v>
      </c>
      <c r="F4168" s="10">
        <v>0</v>
      </c>
      <c r="G4168" s="137">
        <v>6640218311</v>
      </c>
      <c r="H4168" s="10">
        <v>6640218311</v>
      </c>
      <c r="I4168" s="10">
        <v>0</v>
      </c>
      <c r="J4168" s="10" t="s">
        <v>3976</v>
      </c>
      <c r="K4168" s="102" t="s">
        <v>1569</v>
      </c>
      <c r="L4168" s="98">
        <f>IFERROR(VLOOKUP($F4168&amp;$C4168,Sales!$J:$W,9,0),0)</f>
        <v>0</v>
      </c>
      <c r="M4168" s="98">
        <f>IFERROR(VLOOKUP($F4168&amp;$C4168,Sales!$J:$W,10,0),0)</f>
        <v>0</v>
      </c>
      <c r="N4168" s="98">
        <f>IFERROR(VLOOKUP($F4168&amp;$C4168,Sales!$J:$W,11,0),0)</f>
        <v>0</v>
      </c>
      <c r="O4168" s="98">
        <f>IFERROR(VLOOKUP($F4168&amp;$C4168,Sales!$J:$W,12,0),0)</f>
        <v>0</v>
      </c>
      <c r="P4168" s="98">
        <f>IFERROR(VLOOKUP($F4168&amp;$C4168,Sales!$J:$W,13,0),0)</f>
        <v>0</v>
      </c>
      <c r="Q4168" s="98">
        <f>IFERROR(VLOOKUP($F4168&amp;$C4168,Sales!$A:$H,7,0),0)</f>
        <v>0</v>
      </c>
      <c r="R4168" s="41" t="str">
        <f t="shared" si="131"/>
        <v>ERROR</v>
      </c>
      <c r="S4168" s="15"/>
      <c r="T4168" s="15"/>
      <c r="U4168" s="15"/>
      <c r="V4168" s="15"/>
      <c r="W4168" s="15"/>
      <c r="X4168" s="15"/>
      <c r="Y4168" s="41"/>
      <c r="Z4168" s="41"/>
      <c r="AA4168" s="41"/>
      <c r="AB4168" s="15"/>
      <c r="AC4168" s="15"/>
      <c r="AD4168" s="15"/>
      <c r="AE4168" s="15"/>
      <c r="AF4168" s="15"/>
      <c r="AG4168" s="15"/>
      <c r="AH4168" s="15"/>
      <c r="AI4168" s="15"/>
      <c r="AJ4168" s="15"/>
      <c r="AK4168" s="15"/>
      <c r="AL4168" s="66"/>
      <c r="AM4168" s="66"/>
      <c r="AN4168" s="15"/>
      <c r="AO4168" s="15"/>
      <c r="AP4168" s="15"/>
      <c r="AQ4168" s="15"/>
      <c r="AR4168" s="15"/>
      <c r="AS4168" s="15"/>
      <c r="AT4168" s="15"/>
      <c r="AU4168" s="15"/>
      <c r="AV4168" s="15"/>
      <c r="AW4168" s="15"/>
      <c r="AX4168" s="15"/>
      <c r="AY4168" s="15"/>
      <c r="AZ4168" s="10">
        <v>1</v>
      </c>
      <c r="BA4168" t="s">
        <v>22</v>
      </c>
      <c r="BB4168" t="s">
        <v>88</v>
      </c>
      <c r="BD4168" s="7" t="str">
        <f t="shared" si="130"/>
        <v>6640218311Shopee</v>
      </c>
    </row>
    <row r="4169" spans="2:58" ht="15" customHeight="1" x14ac:dyDescent="0.35">
      <c r="B4169" s="10" t="s">
        <v>17</v>
      </c>
      <c r="C4169" s="10" t="s">
        <v>806</v>
      </c>
      <c r="D4169" s="10" t="s">
        <v>294</v>
      </c>
      <c r="E4169" s="10" t="s">
        <v>295</v>
      </c>
      <c r="F4169" s="10" t="s">
        <v>10428</v>
      </c>
      <c r="G4169" s="137">
        <v>7923852298</v>
      </c>
      <c r="H4169" s="10">
        <v>7923852298</v>
      </c>
      <c r="I4169" s="10">
        <v>0</v>
      </c>
      <c r="J4169" s="10" t="s">
        <v>3977</v>
      </c>
      <c r="K4169" s="102" t="s">
        <v>1570</v>
      </c>
      <c r="L4169" s="98">
        <f>IFERROR(VLOOKUP($F4169&amp;$C4169,Sales!$J:$W,9,0),0)</f>
        <v>0</v>
      </c>
      <c r="M4169" s="98">
        <f>IFERROR(VLOOKUP($F4169&amp;$C4169,Sales!$J:$W,10,0),0)</f>
        <v>0</v>
      </c>
      <c r="N4169" s="98">
        <f>IFERROR(VLOOKUP($F4169&amp;$C4169,Sales!$J:$W,11,0),0)</f>
        <v>0</v>
      </c>
      <c r="O4169" s="98">
        <f>IFERROR(VLOOKUP($F4169&amp;$C4169,Sales!$J:$W,12,0),0)</f>
        <v>0</v>
      </c>
      <c r="P4169" s="98">
        <f>IFERROR(VLOOKUP($F4169&amp;$C4169,Sales!$J:$W,13,0),0)</f>
        <v>0</v>
      </c>
      <c r="Q4169" s="98">
        <f>IFERROR(VLOOKUP($F4169&amp;$C4169,Sales!$A:$H,7,0),0)</f>
        <v>0</v>
      </c>
      <c r="R4169" s="41" t="str">
        <f t="shared" si="131"/>
        <v>ERROR</v>
      </c>
      <c r="S4169" s="15"/>
      <c r="T4169" s="15"/>
      <c r="U4169" s="15"/>
      <c r="V4169" s="15"/>
      <c r="W4169" s="15"/>
      <c r="X4169" s="15"/>
      <c r="Y4169" s="41"/>
      <c r="Z4169" s="41"/>
      <c r="AA4169" s="41"/>
      <c r="AB4169" s="15"/>
      <c r="AC4169" s="15"/>
      <c r="AD4169" s="15"/>
      <c r="AE4169" s="15"/>
      <c r="AF4169" s="15"/>
      <c r="AG4169" s="15"/>
      <c r="AH4169" s="15"/>
      <c r="AI4169" s="15"/>
      <c r="AJ4169" s="15"/>
      <c r="AK4169" s="15"/>
      <c r="AL4169" s="66"/>
      <c r="AM4169" s="66"/>
      <c r="AN4169" s="15"/>
      <c r="AO4169" s="15"/>
      <c r="AP4169" s="15"/>
      <c r="AQ4169" s="15"/>
      <c r="AR4169" s="15"/>
      <c r="AS4169" s="15"/>
      <c r="AT4169" s="15"/>
      <c r="AU4169" s="15"/>
      <c r="AV4169" s="15"/>
      <c r="AW4169" s="15"/>
      <c r="AX4169" s="15"/>
      <c r="AY4169" s="15"/>
      <c r="AZ4169" s="10">
        <v>1</v>
      </c>
      <c r="BA4169" t="s">
        <v>22</v>
      </c>
      <c r="BB4169" t="s">
        <v>88</v>
      </c>
      <c r="BD4169" s="7" t="str">
        <f t="shared" si="130"/>
        <v>7923852298Shopee</v>
      </c>
    </row>
    <row r="4170" spans="2:58" ht="15" customHeight="1" x14ac:dyDescent="0.35">
      <c r="B4170" s="10" t="s">
        <v>17</v>
      </c>
      <c r="C4170" s="10" t="s">
        <v>806</v>
      </c>
      <c r="D4170" s="10" t="s">
        <v>294</v>
      </c>
      <c r="E4170" s="10" t="s">
        <v>295</v>
      </c>
      <c r="F4170" s="10" t="s">
        <v>10428</v>
      </c>
      <c r="G4170" s="137">
        <v>7940152370</v>
      </c>
      <c r="H4170" s="10">
        <v>7940152370</v>
      </c>
      <c r="I4170" s="10">
        <v>0</v>
      </c>
      <c r="J4170" s="10" t="s">
        <v>3978</v>
      </c>
      <c r="K4170" s="102" t="s">
        <v>1571</v>
      </c>
      <c r="L4170" s="98">
        <f>IFERROR(VLOOKUP($F4170&amp;$C4170,Sales!$J:$W,9,0),0)</f>
        <v>0</v>
      </c>
      <c r="M4170" s="98">
        <f>IFERROR(VLOOKUP($F4170&amp;$C4170,Sales!$J:$W,10,0),0)</f>
        <v>0</v>
      </c>
      <c r="N4170" s="98">
        <f>IFERROR(VLOOKUP($F4170&amp;$C4170,Sales!$J:$W,11,0),0)</f>
        <v>0</v>
      </c>
      <c r="O4170" s="98">
        <f>IFERROR(VLOOKUP($F4170&amp;$C4170,Sales!$J:$W,12,0),0)</f>
        <v>0</v>
      </c>
      <c r="P4170" s="98">
        <f>IFERROR(VLOOKUP($F4170&amp;$C4170,Sales!$J:$W,13,0),0)</f>
        <v>0</v>
      </c>
      <c r="Q4170" s="98">
        <f>IFERROR(VLOOKUP($F4170&amp;$C4170,Sales!$A:$H,7,0),0)</f>
        <v>0</v>
      </c>
      <c r="R4170" s="41" t="str">
        <f t="shared" si="131"/>
        <v>ERROR</v>
      </c>
      <c r="S4170" s="15"/>
      <c r="T4170" s="15"/>
      <c r="U4170" s="15"/>
      <c r="V4170" s="15"/>
      <c r="W4170" s="15"/>
      <c r="X4170" s="15"/>
      <c r="Y4170" s="41"/>
      <c r="Z4170" s="41"/>
      <c r="AA4170" s="41"/>
      <c r="AB4170" s="15"/>
      <c r="AC4170" s="15"/>
      <c r="AD4170" s="15"/>
      <c r="AE4170" s="15"/>
      <c r="AF4170" s="15"/>
      <c r="AG4170" s="15"/>
      <c r="AH4170" s="15"/>
      <c r="AI4170" s="15"/>
      <c r="AJ4170" s="15"/>
      <c r="AK4170" s="15"/>
      <c r="AL4170" s="66"/>
      <c r="AM4170" s="66"/>
      <c r="AN4170" s="15"/>
      <c r="AO4170" s="15"/>
      <c r="AP4170" s="15"/>
      <c r="AQ4170" s="15"/>
      <c r="AR4170" s="15"/>
      <c r="AS4170" s="15"/>
      <c r="AT4170" s="15"/>
      <c r="AU4170" s="15"/>
      <c r="AV4170" s="15"/>
      <c r="AW4170" s="15"/>
      <c r="AX4170" s="15"/>
      <c r="AY4170" s="15"/>
      <c r="AZ4170" s="10">
        <v>1</v>
      </c>
      <c r="BA4170" t="s">
        <v>22</v>
      </c>
      <c r="BB4170" t="s">
        <v>88</v>
      </c>
      <c r="BD4170" s="7" t="str">
        <f t="shared" si="130"/>
        <v>7940152370Shopee</v>
      </c>
    </row>
    <row r="4171" spans="2:58" ht="15" customHeight="1" x14ac:dyDescent="0.35">
      <c r="B4171" s="10" t="s">
        <v>17</v>
      </c>
      <c r="C4171" s="10" t="s">
        <v>806</v>
      </c>
      <c r="D4171" s="10" t="s">
        <v>549</v>
      </c>
      <c r="E4171" s="10" t="s">
        <v>194</v>
      </c>
      <c r="F4171" s="10">
        <v>0</v>
      </c>
      <c r="G4171" s="137">
        <v>3151797294</v>
      </c>
      <c r="H4171" s="10">
        <v>3151797294</v>
      </c>
      <c r="I4171" s="10">
        <v>0</v>
      </c>
      <c r="J4171" s="10" t="s">
        <v>1572</v>
      </c>
      <c r="K4171" s="102" t="s">
        <v>1573</v>
      </c>
      <c r="L4171" s="98">
        <f>IFERROR(VLOOKUP($F4171&amp;$C4171,Sales!$J:$W,9,0),0)</f>
        <v>0</v>
      </c>
      <c r="M4171" s="98">
        <f>IFERROR(VLOOKUP($F4171&amp;$C4171,Sales!$J:$W,10,0),0)</f>
        <v>0</v>
      </c>
      <c r="N4171" s="98">
        <f>IFERROR(VLOOKUP($F4171&amp;$C4171,Sales!$J:$W,11,0),0)</f>
        <v>0</v>
      </c>
      <c r="O4171" s="98">
        <f>IFERROR(VLOOKUP($F4171&amp;$C4171,Sales!$J:$W,12,0),0)</f>
        <v>0</v>
      </c>
      <c r="P4171" s="98">
        <f>IFERROR(VLOOKUP($F4171&amp;$C4171,Sales!$J:$W,13,0),0)</f>
        <v>0</v>
      </c>
      <c r="Q4171" s="98">
        <f>IFERROR(VLOOKUP($F4171&amp;$C4171,Sales!$A:$H,7,0),0)</f>
        <v>0</v>
      </c>
      <c r="R4171" s="41" t="str">
        <f t="shared" si="131"/>
        <v>ERROR</v>
      </c>
      <c r="S4171" s="15"/>
      <c r="T4171" s="15"/>
      <c r="U4171" s="15"/>
      <c r="V4171" s="15"/>
      <c r="W4171" s="15"/>
      <c r="X4171" s="15"/>
      <c r="Y4171" s="41"/>
      <c r="Z4171" s="41"/>
      <c r="AA4171" s="41"/>
      <c r="AB4171" s="15"/>
      <c r="AC4171" s="15"/>
      <c r="AD4171" s="15"/>
      <c r="AE4171" s="15"/>
      <c r="AF4171" s="15"/>
      <c r="AG4171" s="15"/>
      <c r="AH4171" s="15"/>
      <c r="AI4171" s="15"/>
      <c r="AJ4171" s="15"/>
      <c r="AK4171" s="15"/>
      <c r="AL4171" s="66"/>
      <c r="AM4171" s="66"/>
      <c r="AN4171" s="15"/>
      <c r="AO4171" s="15"/>
      <c r="AP4171" s="15"/>
      <c r="AQ4171" s="15"/>
      <c r="AR4171" s="15"/>
      <c r="AS4171" s="15"/>
      <c r="AT4171" s="15"/>
      <c r="AU4171" s="15"/>
      <c r="AV4171" s="15"/>
      <c r="AW4171" s="15"/>
      <c r="AX4171" s="15"/>
      <c r="AY4171" s="15"/>
      <c r="AZ4171" s="10">
        <v>1</v>
      </c>
      <c r="BA4171" t="s">
        <v>22</v>
      </c>
      <c r="BB4171" t="s">
        <v>88</v>
      </c>
      <c r="BD4171" s="7" t="str">
        <f t="shared" si="130"/>
        <v>3151797294Shopee</v>
      </c>
    </row>
    <row r="4172" spans="2:58" ht="15" customHeight="1" x14ac:dyDescent="0.35">
      <c r="B4172" s="10" t="s">
        <v>17</v>
      </c>
      <c r="C4172" s="10" t="s">
        <v>806</v>
      </c>
      <c r="D4172" s="10" t="s">
        <v>455</v>
      </c>
      <c r="E4172" s="10" t="s">
        <v>456</v>
      </c>
      <c r="F4172" s="10" t="s">
        <v>3414</v>
      </c>
      <c r="G4172" s="137">
        <v>5851770277</v>
      </c>
      <c r="H4172" s="10">
        <v>5851770277</v>
      </c>
      <c r="I4172" s="10" t="s">
        <v>1277</v>
      </c>
      <c r="J4172" t="s">
        <v>4051</v>
      </c>
      <c r="K4172" s="102" t="s">
        <v>2929</v>
      </c>
      <c r="L4172" s="98">
        <f>IFERROR(VLOOKUP($F4172&amp;$C4172,Sales!$J:$W,9,0),0)</f>
        <v>0</v>
      </c>
      <c r="M4172" s="98">
        <f>IFERROR(VLOOKUP($F4172&amp;$C4172,Sales!$J:$W,10,0),0)</f>
        <v>0</v>
      </c>
      <c r="N4172" s="98">
        <f>IFERROR(VLOOKUP($F4172&amp;$C4172,Sales!$J:$W,11,0),0)</f>
        <v>0</v>
      </c>
      <c r="O4172" s="98">
        <f>IFERROR(VLOOKUP($F4172&amp;$C4172,Sales!$J:$W,12,0),0)</f>
        <v>0</v>
      </c>
      <c r="P4172" s="98">
        <f>IFERROR(VLOOKUP($F4172&amp;$C4172,Sales!$J:$W,13,0),0)</f>
        <v>0</v>
      </c>
      <c r="Q4172" s="98">
        <f>IFERROR(VLOOKUP($F4172&amp;$C4172,Sales!$A:$H,7,0),0)</f>
        <v>0</v>
      </c>
      <c r="R4172" s="41" t="str">
        <f t="shared" si="131"/>
        <v>ERROR</v>
      </c>
      <c r="S4172" s="66"/>
      <c r="T4172" s="15"/>
      <c r="U4172" s="15"/>
      <c r="V4172" s="15"/>
      <c r="W4172" s="15"/>
      <c r="X4172" s="15"/>
      <c r="Y4172" s="41"/>
      <c r="Z4172" s="41"/>
      <c r="AA4172" s="41"/>
      <c r="AB4172" s="15"/>
      <c r="AC4172" s="15"/>
      <c r="AD4172" s="15"/>
      <c r="AE4172" s="15"/>
      <c r="AF4172" s="15"/>
      <c r="AG4172" s="15"/>
      <c r="AH4172" s="15"/>
      <c r="AI4172" s="15"/>
      <c r="AJ4172" s="15"/>
      <c r="AK4172" s="15"/>
      <c r="AL4172" s="15"/>
      <c r="AM4172" s="15"/>
      <c r="AN4172" s="15"/>
      <c r="AO4172" s="15"/>
      <c r="AP4172" s="15"/>
      <c r="AQ4172" s="66"/>
      <c r="AR4172" s="15"/>
      <c r="AS4172" s="66"/>
      <c r="AT4172" s="66"/>
      <c r="AU4172" s="66"/>
      <c r="AV4172" s="15"/>
      <c r="AW4172" s="15"/>
      <c r="AX4172" s="15"/>
      <c r="AY4172" s="15"/>
      <c r="AZ4172" s="10">
        <v>1</v>
      </c>
      <c r="BA4172" t="s">
        <v>22</v>
      </c>
      <c r="BB4172" t="s">
        <v>88</v>
      </c>
      <c r="BD4172" s="7" t="str">
        <f t="shared" si="130"/>
        <v>5851770277Shopee</v>
      </c>
    </row>
    <row r="4173" spans="2:58" ht="15" customHeight="1" x14ac:dyDescent="0.35">
      <c r="B4173" s="10" t="s">
        <v>17</v>
      </c>
      <c r="C4173" s="10" t="s">
        <v>806</v>
      </c>
      <c r="D4173" s="10" t="s">
        <v>405</v>
      </c>
      <c r="E4173" s="10" t="s">
        <v>406</v>
      </c>
      <c r="F4173" s="10" t="s">
        <v>6448</v>
      </c>
      <c r="G4173" s="137">
        <v>11426048315</v>
      </c>
      <c r="H4173" s="10" t="s">
        <v>14617</v>
      </c>
      <c r="I4173" s="10">
        <v>4987176060402</v>
      </c>
      <c r="J4173" s="10" t="s">
        <v>9872</v>
      </c>
      <c r="K4173" s="102" t="s">
        <v>9836</v>
      </c>
      <c r="L4173" s="98">
        <f>IFERROR(VLOOKUP($F4173&amp;$C4173,Sales!$J:$W,9,0),0)</f>
        <v>0</v>
      </c>
      <c r="M4173" s="98">
        <f>IFERROR(VLOOKUP($F4173&amp;$C4173,Sales!$J:$W,10,0),0)</f>
        <v>0</v>
      </c>
      <c r="N4173" s="98">
        <f>IFERROR(VLOOKUP($F4173&amp;$C4173,Sales!$J:$W,11,0),0)</f>
        <v>0</v>
      </c>
      <c r="O4173" s="98">
        <f>IFERROR(VLOOKUP($F4173&amp;$C4173,Sales!$J:$W,12,0),0)</f>
        <v>0</v>
      </c>
      <c r="P4173" s="98">
        <f>IFERROR(VLOOKUP($F4173&amp;$C4173,Sales!$J:$W,13,0),0)</f>
        <v>0</v>
      </c>
      <c r="Q4173" s="98">
        <f>IFERROR(VLOOKUP($F4173&amp;$C4173,Sales!$A:$H,7,0),0)</f>
        <v>0</v>
      </c>
      <c r="R4173" s="41" t="str">
        <f t="shared" si="131"/>
        <v>ERROR</v>
      </c>
      <c r="S4173" s="15"/>
      <c r="T4173" s="15"/>
      <c r="U4173" s="15"/>
      <c r="V4173" s="15"/>
      <c r="W4173" s="15"/>
      <c r="X4173" s="15"/>
      <c r="Y4173" s="41"/>
      <c r="Z4173" s="41"/>
      <c r="AA4173" s="41"/>
      <c r="AB4173" s="15"/>
      <c r="AC4173" s="15"/>
      <c r="AD4173" s="15"/>
      <c r="AE4173" s="15"/>
      <c r="AF4173" s="15"/>
      <c r="AG4173" s="15"/>
      <c r="AH4173" s="15"/>
      <c r="AI4173" s="15"/>
      <c r="AJ4173" s="41"/>
      <c r="AK4173" s="15"/>
      <c r="AL4173" s="15"/>
      <c r="AM4173" s="15"/>
      <c r="AN4173" s="15"/>
      <c r="AO4173" s="15"/>
      <c r="AP4173" s="15"/>
      <c r="AQ4173" s="15"/>
      <c r="AR4173" s="15"/>
      <c r="AS4173" s="15"/>
      <c r="AT4173" s="15"/>
      <c r="AU4173" s="15"/>
      <c r="AV4173" s="15"/>
      <c r="AW4173" s="15"/>
      <c r="AX4173" s="82"/>
      <c r="AY4173" s="82"/>
      <c r="AZ4173" s="10">
        <v>1</v>
      </c>
      <c r="BA4173" t="s">
        <v>31</v>
      </c>
      <c r="BB4173" t="s">
        <v>23</v>
      </c>
      <c r="BD4173" s="7" t="str">
        <f t="shared" si="130"/>
        <v>11426048315Shopee</v>
      </c>
    </row>
    <row r="4174" spans="2:58" ht="15" customHeight="1" x14ac:dyDescent="0.35">
      <c r="B4174" s="10" t="s">
        <v>17</v>
      </c>
      <c r="C4174" s="10" t="s">
        <v>806</v>
      </c>
      <c r="D4174" s="10" t="s">
        <v>549</v>
      </c>
      <c r="E4174" s="10" t="s">
        <v>194</v>
      </c>
      <c r="F4174" s="10" t="s">
        <v>6099</v>
      </c>
      <c r="G4174" s="137">
        <v>6040630527</v>
      </c>
      <c r="H4174" s="10" t="s">
        <v>12439</v>
      </c>
      <c r="I4174" s="10" t="s">
        <v>6413</v>
      </c>
      <c r="J4174" s="10" t="s">
        <v>4054</v>
      </c>
      <c r="K4174" s="105" t="s">
        <v>2531</v>
      </c>
      <c r="L4174" s="98">
        <f>IFERROR(VLOOKUP($F4174&amp;$C4174,Sales!$J:$W,9,0),0)</f>
        <v>0</v>
      </c>
      <c r="M4174" s="98">
        <f>IFERROR(VLOOKUP($F4174&amp;$C4174,Sales!$J:$W,10,0),0)</f>
        <v>0</v>
      </c>
      <c r="N4174" s="98">
        <f>IFERROR(VLOOKUP($F4174&amp;$C4174,Sales!$J:$W,11,0),0)</f>
        <v>0</v>
      </c>
      <c r="O4174" s="98">
        <f>IFERROR(VLOOKUP($F4174&amp;$C4174,Sales!$J:$W,12,0),0)</f>
        <v>0</v>
      </c>
      <c r="P4174" s="98">
        <f>IFERROR(VLOOKUP($F4174&amp;$C4174,Sales!$J:$W,13,0),0)</f>
        <v>0</v>
      </c>
      <c r="Q4174" s="98">
        <f>IFERROR(VLOOKUP($F4174&amp;$C4174,Sales!$A:$H,7,0),0)</f>
        <v>0</v>
      </c>
      <c r="R4174" s="41" t="str">
        <f t="shared" si="131"/>
        <v>ERROR</v>
      </c>
      <c r="S4174" s="15"/>
      <c r="T4174" s="15"/>
      <c r="U4174" s="15"/>
      <c r="V4174" s="15"/>
      <c r="W4174" s="15"/>
      <c r="X4174" s="15"/>
      <c r="Y4174" s="41"/>
      <c r="Z4174" s="41"/>
      <c r="AA4174" s="41"/>
      <c r="AB4174" s="15"/>
      <c r="AC4174" s="15"/>
      <c r="AD4174" s="15"/>
      <c r="AE4174" s="15"/>
      <c r="AF4174" s="15"/>
      <c r="AG4174" s="15"/>
      <c r="AH4174" s="15"/>
      <c r="AI4174" s="15"/>
      <c r="AJ4174" s="15"/>
      <c r="AK4174" s="15"/>
      <c r="AL4174" s="15"/>
      <c r="AM4174" s="15"/>
      <c r="AN4174" s="15"/>
      <c r="AO4174" s="15"/>
      <c r="AP4174" s="15"/>
      <c r="AQ4174" s="66"/>
      <c r="AR4174" s="15"/>
      <c r="AS4174" s="15"/>
      <c r="AT4174" s="15"/>
      <c r="AU4174" s="15"/>
      <c r="AV4174" s="15"/>
      <c r="AW4174" s="15"/>
      <c r="AX4174" s="82"/>
      <c r="AY4174" s="82"/>
      <c r="AZ4174" s="10">
        <v>1</v>
      </c>
      <c r="BA4174" t="s">
        <v>22</v>
      </c>
      <c r="BB4174" t="s">
        <v>88</v>
      </c>
      <c r="BD4174" s="7" t="str">
        <f t="shared" si="130"/>
        <v>6040630527Shopee</v>
      </c>
      <c r="BE4174" t="s">
        <v>13741</v>
      </c>
      <c r="BF4174" t="s">
        <v>13742</v>
      </c>
    </row>
    <row r="4175" spans="2:58" ht="15" customHeight="1" x14ac:dyDescent="0.35">
      <c r="B4175" s="10" t="s">
        <v>17</v>
      </c>
      <c r="C4175" s="10" t="s">
        <v>806</v>
      </c>
      <c r="D4175" s="10" t="s">
        <v>405</v>
      </c>
      <c r="E4175" s="10" t="s">
        <v>406</v>
      </c>
      <c r="F4175" s="10" t="s">
        <v>2993</v>
      </c>
      <c r="G4175" s="137">
        <v>11027019069</v>
      </c>
      <c r="H4175" s="10" t="s">
        <v>14618</v>
      </c>
      <c r="I4175" s="10" t="s">
        <v>6387</v>
      </c>
      <c r="J4175" s="10" t="s">
        <v>9873</v>
      </c>
      <c r="K4175" s="102" t="s">
        <v>6469</v>
      </c>
      <c r="L4175" s="98">
        <f>IFERROR(VLOOKUP($F4175&amp;$C4175,Sales!$J:$W,9,0),0)</f>
        <v>0</v>
      </c>
      <c r="M4175" s="98">
        <f>IFERROR(VLOOKUP($F4175&amp;$C4175,Sales!$J:$W,10,0),0)</f>
        <v>0</v>
      </c>
      <c r="N4175" s="98">
        <f>IFERROR(VLOOKUP($F4175&amp;$C4175,Sales!$J:$W,11,0),0)</f>
        <v>0</v>
      </c>
      <c r="O4175" s="98">
        <f>IFERROR(VLOOKUP($F4175&amp;$C4175,Sales!$J:$W,12,0),0)</f>
        <v>0</v>
      </c>
      <c r="P4175" s="98">
        <f>IFERROR(VLOOKUP($F4175&amp;$C4175,Sales!$J:$W,13,0),0)</f>
        <v>0</v>
      </c>
      <c r="Q4175" s="98">
        <f>IFERROR(VLOOKUP($F4175&amp;$C4175,Sales!$A:$H,7,0),0)</f>
        <v>0</v>
      </c>
      <c r="R4175" s="41" t="str">
        <f t="shared" si="131"/>
        <v>ERROR</v>
      </c>
      <c r="S4175" s="15"/>
      <c r="T4175" s="15"/>
      <c r="U4175" s="15"/>
      <c r="V4175" s="15"/>
      <c r="W4175" s="15"/>
      <c r="X4175" s="15"/>
      <c r="Y4175" s="41"/>
      <c r="Z4175" s="41"/>
      <c r="AA4175" s="41"/>
      <c r="AB4175" s="15"/>
      <c r="AC4175" s="15"/>
      <c r="AD4175" s="15"/>
      <c r="AE4175" s="15"/>
      <c r="AF4175" s="15"/>
      <c r="AG4175" s="15"/>
      <c r="AH4175" s="15"/>
      <c r="AI4175" s="15"/>
      <c r="AJ4175" s="41"/>
      <c r="AK4175" s="15"/>
      <c r="AL4175" s="15"/>
      <c r="AM4175" s="15"/>
      <c r="AN4175" s="15"/>
      <c r="AO4175" s="15"/>
      <c r="AP4175" s="15"/>
      <c r="AQ4175" s="15"/>
      <c r="AR4175" s="15"/>
      <c r="AS4175" s="15"/>
      <c r="AT4175" s="15"/>
      <c r="AU4175" s="15"/>
      <c r="AV4175" s="15"/>
      <c r="AW4175" s="15"/>
      <c r="AX4175" s="82"/>
      <c r="AY4175" s="82"/>
      <c r="AZ4175" s="10">
        <v>1</v>
      </c>
      <c r="BA4175" t="s">
        <v>31</v>
      </c>
      <c r="BB4175" t="s">
        <v>23</v>
      </c>
      <c r="BD4175" s="7" t="str">
        <f t="shared" si="130"/>
        <v>11027019069Shopee</v>
      </c>
    </row>
    <row r="4176" spans="2:58" ht="15" customHeight="1" x14ac:dyDescent="0.35">
      <c r="B4176" s="10" t="s">
        <v>17</v>
      </c>
      <c r="C4176" s="10" t="s">
        <v>806</v>
      </c>
      <c r="D4176" s="10" t="s">
        <v>455</v>
      </c>
      <c r="E4176" s="10" t="s">
        <v>456</v>
      </c>
      <c r="F4176" s="10" t="s">
        <v>3363</v>
      </c>
      <c r="G4176" s="137">
        <v>6042366803</v>
      </c>
      <c r="H4176" s="10" t="s">
        <v>12440</v>
      </c>
      <c r="I4176" s="10" t="s">
        <v>758</v>
      </c>
      <c r="J4176" s="10" t="s">
        <v>4056</v>
      </c>
      <c r="K4176" s="102" t="s">
        <v>2933</v>
      </c>
      <c r="L4176" s="98">
        <f>IFERROR(VLOOKUP($F4176&amp;$C4176,Sales!$J:$W,9,0),0)</f>
        <v>0</v>
      </c>
      <c r="M4176" s="98">
        <f>IFERROR(VLOOKUP($F4176&amp;$C4176,Sales!$J:$W,10,0),0)</f>
        <v>0</v>
      </c>
      <c r="N4176" s="98">
        <f>IFERROR(VLOOKUP($F4176&amp;$C4176,Sales!$J:$W,11,0),0)</f>
        <v>0</v>
      </c>
      <c r="O4176" s="98">
        <f>IFERROR(VLOOKUP($F4176&amp;$C4176,Sales!$J:$W,12,0),0)</f>
        <v>0</v>
      </c>
      <c r="P4176" s="98">
        <f>IFERROR(VLOOKUP($F4176&amp;$C4176,Sales!$J:$W,13,0),0)</f>
        <v>0</v>
      </c>
      <c r="Q4176" s="98">
        <f>IFERROR(VLOOKUP($F4176&amp;$C4176,Sales!$A:$H,7,0),0)</f>
        <v>0</v>
      </c>
      <c r="R4176" s="41" t="str">
        <f t="shared" si="131"/>
        <v>ERROR</v>
      </c>
      <c r="S4176" s="15"/>
      <c r="T4176" s="15"/>
      <c r="U4176" s="15"/>
      <c r="V4176" s="15"/>
      <c r="W4176" s="15"/>
      <c r="X4176" s="15"/>
      <c r="Y4176" s="41"/>
      <c r="Z4176" s="41"/>
      <c r="AA4176" s="41"/>
      <c r="AB4176" s="15"/>
      <c r="AC4176" s="15"/>
      <c r="AD4176" s="15"/>
      <c r="AE4176" s="15"/>
      <c r="AF4176" s="15"/>
      <c r="AG4176" s="15"/>
      <c r="AH4176" s="15"/>
      <c r="AI4176" s="15"/>
      <c r="AJ4176" s="15"/>
      <c r="AK4176" s="15"/>
      <c r="AL4176" s="15"/>
      <c r="AM4176" s="66"/>
      <c r="AN4176" s="15"/>
      <c r="AO4176" s="15"/>
      <c r="AP4176" s="66"/>
      <c r="AQ4176" s="15"/>
      <c r="AR4176" s="15"/>
      <c r="AS4176" s="66"/>
      <c r="AT4176" s="15"/>
      <c r="AU4176" s="15"/>
      <c r="AV4176" s="15"/>
      <c r="AW4176" s="15"/>
      <c r="AX4176" s="15"/>
      <c r="AY4176" s="15"/>
      <c r="AZ4176" s="10">
        <v>1</v>
      </c>
      <c r="BA4176" t="s">
        <v>22</v>
      </c>
      <c r="BB4176" t="s">
        <v>88</v>
      </c>
      <c r="BD4176" s="7" t="str">
        <f t="shared" si="130"/>
        <v>6042366803Shopee</v>
      </c>
    </row>
    <row r="4177" spans="2:58" ht="15" customHeight="1" x14ac:dyDescent="0.35">
      <c r="B4177" s="10" t="s">
        <v>17</v>
      </c>
      <c r="C4177" s="10" t="s">
        <v>806</v>
      </c>
      <c r="D4177" s="10" t="s">
        <v>455</v>
      </c>
      <c r="E4177" s="10" t="s">
        <v>456</v>
      </c>
      <c r="F4177" s="10" t="s">
        <v>488</v>
      </c>
      <c r="G4177" s="137">
        <v>6233638095</v>
      </c>
      <c r="H4177" s="10" t="s">
        <v>12441</v>
      </c>
      <c r="I4177" s="10" t="s">
        <v>489</v>
      </c>
      <c r="J4177" s="10" t="s">
        <v>4060</v>
      </c>
      <c r="K4177" s="102" t="s">
        <v>10158</v>
      </c>
      <c r="L4177" s="98">
        <f>IFERROR(VLOOKUP($F4177&amp;$C4177,Sales!$J:$W,9,0),0)</f>
        <v>0</v>
      </c>
      <c r="M4177" s="98">
        <f>IFERROR(VLOOKUP($F4177&amp;$C4177,Sales!$J:$W,10,0),0)</f>
        <v>0</v>
      </c>
      <c r="N4177" s="98">
        <f>IFERROR(VLOOKUP($F4177&amp;$C4177,Sales!$J:$W,11,0),0)</f>
        <v>0</v>
      </c>
      <c r="O4177" s="98">
        <f>IFERROR(VLOOKUP($F4177&amp;$C4177,Sales!$J:$W,12,0),0)</f>
        <v>0</v>
      </c>
      <c r="P4177" s="98">
        <f>IFERROR(VLOOKUP($F4177&amp;$C4177,Sales!$J:$W,13,0),0)</f>
        <v>0</v>
      </c>
      <c r="Q4177" s="98">
        <f>IFERROR(VLOOKUP($F4177&amp;$C4177,Sales!$A:$H,7,0),0)</f>
        <v>0</v>
      </c>
      <c r="R4177" s="41" t="str">
        <f t="shared" si="131"/>
        <v>ERROR</v>
      </c>
      <c r="S4177" s="15"/>
      <c r="T4177" s="15"/>
      <c r="U4177" s="15"/>
      <c r="V4177" s="15"/>
      <c r="W4177" s="15"/>
      <c r="X4177" s="15"/>
      <c r="Y4177" s="41"/>
      <c r="Z4177" s="41"/>
      <c r="AA4177" s="41"/>
      <c r="AB4177" s="15"/>
      <c r="AC4177" s="15"/>
      <c r="AD4177" s="15"/>
      <c r="AE4177" s="15"/>
      <c r="AF4177" s="15"/>
      <c r="AG4177" s="15"/>
      <c r="AH4177" s="15"/>
      <c r="AI4177" s="15"/>
      <c r="AJ4177" s="15"/>
      <c r="AK4177" s="15"/>
      <c r="AL4177" s="15"/>
      <c r="AM4177" s="66"/>
      <c r="AN4177" s="15"/>
      <c r="AO4177" s="15"/>
      <c r="AP4177" s="66"/>
      <c r="AQ4177" s="15"/>
      <c r="AR4177" s="15"/>
      <c r="AS4177" s="66"/>
      <c r="AT4177" s="15"/>
      <c r="AU4177" s="15"/>
      <c r="AV4177" s="15"/>
      <c r="AW4177" s="15"/>
      <c r="AX4177" s="15"/>
      <c r="AY4177" s="15"/>
      <c r="AZ4177" s="10">
        <v>1</v>
      </c>
      <c r="BA4177" t="s">
        <v>22</v>
      </c>
      <c r="BB4177" t="s">
        <v>88</v>
      </c>
      <c r="BD4177" s="7" t="str">
        <f t="shared" si="130"/>
        <v>6233638095Shopee</v>
      </c>
    </row>
    <row r="4178" spans="2:58" ht="15" customHeight="1" x14ac:dyDescent="0.35">
      <c r="B4178" s="10" t="s">
        <v>17</v>
      </c>
      <c r="C4178" s="10" t="s">
        <v>806</v>
      </c>
      <c r="D4178" s="10" t="s">
        <v>248</v>
      </c>
      <c r="E4178" s="10" t="s">
        <v>194</v>
      </c>
      <c r="F4178" s="10">
        <v>0</v>
      </c>
      <c r="G4178" s="137">
        <v>4937555332</v>
      </c>
      <c r="H4178" s="10">
        <v>4937555332</v>
      </c>
      <c r="I4178" s="10">
        <v>0</v>
      </c>
      <c r="J4178" s="10" t="s">
        <v>1584</v>
      </c>
      <c r="K4178" s="102" t="s">
        <v>1113</v>
      </c>
      <c r="L4178" s="98">
        <f>IFERROR(VLOOKUP($F4178&amp;$C4178,Sales!$J:$W,9,0),0)</f>
        <v>0</v>
      </c>
      <c r="M4178" s="98">
        <f>IFERROR(VLOOKUP($F4178&amp;$C4178,Sales!$J:$W,10,0),0)</f>
        <v>0</v>
      </c>
      <c r="N4178" s="98">
        <f>IFERROR(VLOOKUP($F4178&amp;$C4178,Sales!$J:$W,11,0),0)</f>
        <v>0</v>
      </c>
      <c r="O4178" s="98">
        <f>IFERROR(VLOOKUP($F4178&amp;$C4178,Sales!$J:$W,12,0),0)</f>
        <v>0</v>
      </c>
      <c r="P4178" s="98">
        <f>IFERROR(VLOOKUP($F4178&amp;$C4178,Sales!$J:$W,13,0),0)</f>
        <v>0</v>
      </c>
      <c r="Q4178" s="98">
        <f>IFERROR(VLOOKUP($F4178&amp;$C4178,Sales!$A:$H,7,0),0)</f>
        <v>0</v>
      </c>
      <c r="R4178" s="41" t="str">
        <f t="shared" si="131"/>
        <v>ERROR</v>
      </c>
      <c r="S4178" s="15"/>
      <c r="T4178" s="15"/>
      <c r="U4178" s="15"/>
      <c r="V4178" s="15"/>
      <c r="W4178" s="15"/>
      <c r="X4178" s="15"/>
      <c r="Y4178" s="41"/>
      <c r="Z4178" s="41"/>
      <c r="AA4178" s="41"/>
      <c r="AB4178" s="15"/>
      <c r="AC4178" s="15"/>
      <c r="AD4178" s="15"/>
      <c r="AE4178" s="15"/>
      <c r="AF4178" s="15"/>
      <c r="AG4178" s="15"/>
      <c r="AH4178" s="15"/>
      <c r="AI4178" s="15"/>
      <c r="AJ4178" s="15"/>
      <c r="AK4178" s="15"/>
      <c r="AL4178" s="66"/>
      <c r="AM4178" s="66"/>
      <c r="AN4178" s="15"/>
      <c r="AO4178" s="15"/>
      <c r="AP4178" s="15"/>
      <c r="AQ4178" s="15"/>
      <c r="AR4178" s="15"/>
      <c r="AS4178" s="15"/>
      <c r="AT4178" s="15"/>
      <c r="AU4178" s="15"/>
      <c r="AV4178" s="15"/>
      <c r="AW4178" s="15"/>
      <c r="AX4178" s="15"/>
      <c r="AY4178" s="15"/>
      <c r="AZ4178" s="10">
        <v>1</v>
      </c>
      <c r="BA4178" t="s">
        <v>22</v>
      </c>
      <c r="BB4178" t="s">
        <v>88</v>
      </c>
      <c r="BD4178" s="7" t="str">
        <f t="shared" si="130"/>
        <v>4937555332Shopee</v>
      </c>
    </row>
    <row r="4179" spans="2:58" ht="15" customHeight="1" x14ac:dyDescent="0.35">
      <c r="B4179" s="10" t="s">
        <v>17</v>
      </c>
      <c r="C4179" s="10" t="s">
        <v>806</v>
      </c>
      <c r="D4179" s="10" t="s">
        <v>405</v>
      </c>
      <c r="E4179" s="10" t="s">
        <v>406</v>
      </c>
      <c r="F4179" s="10" t="s">
        <v>9703</v>
      </c>
      <c r="G4179" s="137">
        <v>10827026258</v>
      </c>
      <c r="H4179" s="10" t="s">
        <v>14619</v>
      </c>
      <c r="I4179" s="10" t="s">
        <v>9708</v>
      </c>
      <c r="J4179" s="10" t="s">
        <v>9874</v>
      </c>
      <c r="K4179" s="102" t="s">
        <v>6468</v>
      </c>
      <c r="L4179" s="98">
        <f>IFERROR(VLOOKUP($F4179&amp;$C4179,Sales!$J:$W,9,0),0)</f>
        <v>0</v>
      </c>
      <c r="M4179" s="98">
        <f>IFERROR(VLOOKUP($F4179&amp;$C4179,Sales!$J:$W,10,0),0)</f>
        <v>0</v>
      </c>
      <c r="N4179" s="98">
        <f>IFERROR(VLOOKUP($F4179&amp;$C4179,Sales!$J:$W,11,0),0)</f>
        <v>0</v>
      </c>
      <c r="O4179" s="98">
        <f>IFERROR(VLOOKUP($F4179&amp;$C4179,Sales!$J:$W,12,0),0)</f>
        <v>0</v>
      </c>
      <c r="P4179" s="98">
        <f>IFERROR(VLOOKUP($F4179&amp;$C4179,Sales!$J:$W,13,0),0)</f>
        <v>0</v>
      </c>
      <c r="Q4179" s="98">
        <f>IFERROR(VLOOKUP($F4179&amp;$C4179,Sales!$A:$H,7,0),0)</f>
        <v>0</v>
      </c>
      <c r="R4179" s="41" t="str">
        <f t="shared" si="131"/>
        <v>ERROR</v>
      </c>
      <c r="S4179" s="15"/>
      <c r="T4179" s="15"/>
      <c r="U4179" s="15"/>
      <c r="V4179" s="15"/>
      <c r="W4179" s="15"/>
      <c r="X4179" s="15"/>
      <c r="Y4179" s="41"/>
      <c r="Z4179" s="41"/>
      <c r="AA4179" s="41"/>
      <c r="AB4179" s="15"/>
      <c r="AC4179" s="15"/>
      <c r="AD4179" s="15"/>
      <c r="AE4179" s="15"/>
      <c r="AF4179" s="15"/>
      <c r="AG4179" s="15"/>
      <c r="AH4179" s="15"/>
      <c r="AI4179" s="15"/>
      <c r="AJ4179" s="41"/>
      <c r="AK4179" s="15"/>
      <c r="AL4179" s="15"/>
      <c r="AM4179" s="15"/>
      <c r="AN4179" s="15"/>
      <c r="AO4179" s="15"/>
      <c r="AP4179" s="15"/>
      <c r="AQ4179" s="15"/>
      <c r="AR4179" s="15"/>
      <c r="AS4179" s="15"/>
      <c r="AT4179" s="15"/>
      <c r="AU4179" s="15"/>
      <c r="AV4179" s="15"/>
      <c r="AW4179" s="15"/>
      <c r="AX4179" s="82"/>
      <c r="AY4179" s="82"/>
      <c r="AZ4179" s="10">
        <v>1</v>
      </c>
      <c r="BA4179" t="s">
        <v>31</v>
      </c>
      <c r="BB4179" t="s">
        <v>23</v>
      </c>
      <c r="BD4179" s="7" t="str">
        <f t="shared" si="130"/>
        <v>10827026258Shopee</v>
      </c>
    </row>
    <row r="4180" spans="2:58" ht="15" customHeight="1" x14ac:dyDescent="0.35">
      <c r="B4180" s="10" t="s">
        <v>17</v>
      </c>
      <c r="C4180" s="10" t="s">
        <v>806</v>
      </c>
      <c r="D4180" s="10" t="s">
        <v>405</v>
      </c>
      <c r="E4180" s="10" t="s">
        <v>406</v>
      </c>
      <c r="F4180" s="10" t="s">
        <v>2634</v>
      </c>
      <c r="G4180" s="137">
        <v>10133342429</v>
      </c>
      <c r="H4180" s="10" t="s">
        <v>14620</v>
      </c>
      <c r="I4180" s="10">
        <v>4902430534635</v>
      </c>
      <c r="J4180" s="10" t="s">
        <v>9965</v>
      </c>
      <c r="K4180" s="102" t="s">
        <v>9832</v>
      </c>
      <c r="L4180" s="98">
        <f>IFERROR(VLOOKUP($F4180&amp;$C4180,Sales!$J:$W,9,0),0)</f>
        <v>0</v>
      </c>
      <c r="M4180" s="98">
        <f>IFERROR(VLOOKUP($F4180&amp;$C4180,Sales!$J:$W,10,0),0)</f>
        <v>0</v>
      </c>
      <c r="N4180" s="98">
        <f>IFERROR(VLOOKUP($F4180&amp;$C4180,Sales!$J:$W,11,0),0)</f>
        <v>0</v>
      </c>
      <c r="O4180" s="98">
        <f>IFERROR(VLOOKUP($F4180&amp;$C4180,Sales!$J:$W,12,0),0)</f>
        <v>0</v>
      </c>
      <c r="P4180" s="98">
        <f>IFERROR(VLOOKUP($F4180&amp;$C4180,Sales!$J:$W,13,0),0)</f>
        <v>0</v>
      </c>
      <c r="Q4180" s="98">
        <f>IFERROR(VLOOKUP($F4180&amp;$C4180,Sales!$A:$H,7,0),0)</f>
        <v>0</v>
      </c>
      <c r="R4180" s="41" t="str">
        <f t="shared" si="131"/>
        <v>ERROR</v>
      </c>
      <c r="S4180" s="15"/>
      <c r="T4180" s="15"/>
      <c r="U4180" s="15"/>
      <c r="V4180" s="15"/>
      <c r="W4180" s="15"/>
      <c r="X4180" s="15"/>
      <c r="Y4180" s="41"/>
      <c r="Z4180" s="41"/>
      <c r="AA4180" s="41"/>
      <c r="AB4180" s="15"/>
      <c r="AC4180" s="15"/>
      <c r="AD4180" s="15"/>
      <c r="AE4180" s="15"/>
      <c r="AF4180" s="15"/>
      <c r="AG4180" s="15"/>
      <c r="AH4180" s="15"/>
      <c r="AI4180" s="15"/>
      <c r="AJ4180" s="41"/>
      <c r="AK4180" s="15"/>
      <c r="AL4180" s="15"/>
      <c r="AM4180" s="15"/>
      <c r="AN4180" s="15"/>
      <c r="AO4180" s="15"/>
      <c r="AP4180" s="15"/>
      <c r="AQ4180" s="15"/>
      <c r="AR4180" s="15"/>
      <c r="AS4180" s="15"/>
      <c r="AT4180" s="15"/>
      <c r="AU4180" s="15"/>
      <c r="AV4180" s="15"/>
      <c r="AW4180" s="15"/>
      <c r="AX4180" s="82"/>
      <c r="AY4180" s="82"/>
      <c r="AZ4180" s="10">
        <v>1</v>
      </c>
      <c r="BA4180" t="s">
        <v>31</v>
      </c>
      <c r="BB4180" t="s">
        <v>23</v>
      </c>
      <c r="BD4180" s="7" t="str">
        <f t="shared" si="130"/>
        <v>10133342429Shopee</v>
      </c>
    </row>
    <row r="4181" spans="2:58" ht="15" customHeight="1" x14ac:dyDescent="0.35">
      <c r="B4181" s="10" t="s">
        <v>17</v>
      </c>
      <c r="C4181" s="10" t="s">
        <v>806</v>
      </c>
      <c r="D4181" s="10" t="s">
        <v>405</v>
      </c>
      <c r="E4181" s="10" t="s">
        <v>406</v>
      </c>
      <c r="F4181" s="10" t="s">
        <v>11572</v>
      </c>
      <c r="G4181" s="137">
        <v>17512214191</v>
      </c>
      <c r="H4181" s="10" t="s">
        <v>14621</v>
      </c>
      <c r="I4181" s="10">
        <v>4987176074423</v>
      </c>
      <c r="J4181" s="10" t="s">
        <v>11655</v>
      </c>
      <c r="K4181" s="102" t="s">
        <v>11644</v>
      </c>
      <c r="L4181" s="98">
        <f>IFERROR(VLOOKUP($F4181&amp;$C4181,Sales!$J:$W,9,0),0)</f>
        <v>0</v>
      </c>
      <c r="M4181" s="98">
        <f>IFERROR(VLOOKUP($F4181&amp;$C4181,Sales!$J:$W,10,0),0)</f>
        <v>0</v>
      </c>
      <c r="N4181" s="98">
        <f>IFERROR(VLOOKUP($F4181&amp;$C4181,Sales!$J:$W,11,0),0)</f>
        <v>0</v>
      </c>
      <c r="O4181" s="98">
        <f>IFERROR(VLOOKUP($F4181&amp;$C4181,Sales!$J:$W,12,0),0)</f>
        <v>0</v>
      </c>
      <c r="P4181" s="98">
        <f>IFERROR(VLOOKUP($F4181&amp;$C4181,Sales!$J:$W,13,0),0)</f>
        <v>0</v>
      </c>
      <c r="Q4181" s="98">
        <f>IFERROR(VLOOKUP($F4181&amp;$C4181,Sales!$A:$H,7,0),0)</f>
        <v>0</v>
      </c>
      <c r="R4181" s="41" t="str">
        <f t="shared" si="131"/>
        <v>ERROR</v>
      </c>
      <c r="S4181" s="15"/>
      <c r="T4181" s="15"/>
      <c r="U4181" s="15"/>
      <c r="V4181" s="15"/>
      <c r="W4181" s="15"/>
      <c r="X4181" s="15"/>
      <c r="Y4181" s="41"/>
      <c r="Z4181" s="41"/>
      <c r="AA4181" s="41"/>
      <c r="AB4181" s="15"/>
      <c r="AC4181" s="15"/>
      <c r="AD4181" s="15"/>
      <c r="AE4181" s="15"/>
      <c r="AF4181" s="15"/>
      <c r="AG4181" s="15"/>
      <c r="AH4181" s="15"/>
      <c r="AI4181" s="15"/>
      <c r="AJ4181" s="41"/>
      <c r="AK4181" s="15"/>
      <c r="AL4181" s="15"/>
      <c r="AM4181" s="15"/>
      <c r="AN4181" s="15"/>
      <c r="AO4181" s="15"/>
      <c r="AP4181" s="15"/>
      <c r="AQ4181" s="15"/>
      <c r="AR4181" s="15"/>
      <c r="AS4181" s="15"/>
      <c r="AT4181" s="15"/>
      <c r="AU4181" s="15"/>
      <c r="AV4181" s="15"/>
      <c r="AW4181" s="15"/>
      <c r="AX4181" s="82"/>
      <c r="AY4181" s="82"/>
      <c r="AZ4181" s="10">
        <v>1</v>
      </c>
      <c r="BA4181" t="s">
        <v>31</v>
      </c>
      <c r="BB4181" t="s">
        <v>23</v>
      </c>
      <c r="BD4181" s="7" t="str">
        <f t="shared" si="130"/>
        <v>17512214191Shopee</v>
      </c>
    </row>
    <row r="4182" spans="2:58" ht="15" customHeight="1" x14ac:dyDescent="0.35">
      <c r="B4182" s="10" t="s">
        <v>17</v>
      </c>
      <c r="C4182" s="10" t="s">
        <v>806</v>
      </c>
      <c r="D4182" s="10" t="s">
        <v>405</v>
      </c>
      <c r="E4182" s="10" t="s">
        <v>406</v>
      </c>
      <c r="F4182" s="10" t="s">
        <v>2319</v>
      </c>
      <c r="G4182" s="137">
        <v>1022856853</v>
      </c>
      <c r="H4182" s="10" t="s">
        <v>12131</v>
      </c>
      <c r="I4182" s="10" t="s">
        <v>2334</v>
      </c>
      <c r="J4182" s="10" t="s">
        <v>5640</v>
      </c>
      <c r="K4182" s="102" t="s">
        <v>10181</v>
      </c>
      <c r="L4182" s="98">
        <f>IFERROR(VLOOKUP($F4182&amp;$C4182,Sales!$J:$W,9,0),0)</f>
        <v>0</v>
      </c>
      <c r="M4182" s="98">
        <f>IFERROR(VLOOKUP($F4182&amp;$C4182,Sales!$J:$W,10,0),0)</f>
        <v>0</v>
      </c>
      <c r="N4182" s="98">
        <f>IFERROR(VLOOKUP($F4182&amp;$C4182,Sales!$J:$W,11,0),0)</f>
        <v>0</v>
      </c>
      <c r="O4182" s="98">
        <f>IFERROR(VLOOKUP($F4182&amp;$C4182,Sales!$J:$W,12,0),0)</f>
        <v>0</v>
      </c>
      <c r="P4182" s="98">
        <f>IFERROR(VLOOKUP($F4182&amp;$C4182,Sales!$J:$W,13,0),0)</f>
        <v>0</v>
      </c>
      <c r="Q4182" s="98">
        <f>IFERROR(VLOOKUP($F4182&amp;$C4182,Sales!$A:$H,7,0),0)</f>
        <v>0</v>
      </c>
      <c r="R4182" s="41" t="str">
        <f t="shared" si="131"/>
        <v>ERROR</v>
      </c>
      <c r="S4182" s="15"/>
      <c r="T4182" s="15"/>
      <c r="U4182" s="15"/>
      <c r="V4182" s="15"/>
      <c r="W4182" s="15"/>
      <c r="X4182" s="15"/>
      <c r="Y4182" s="41"/>
      <c r="Z4182" s="41"/>
      <c r="AA4182" s="41"/>
      <c r="AB4182" s="15"/>
      <c r="AC4182" s="15"/>
      <c r="AD4182" s="15"/>
      <c r="AE4182" s="15"/>
      <c r="AF4182" s="15"/>
      <c r="AG4182" s="15"/>
      <c r="AH4182" s="15"/>
      <c r="AI4182" s="15"/>
      <c r="AJ4182" s="41"/>
      <c r="AK4182" s="15"/>
      <c r="AL4182" s="15"/>
      <c r="AM4182" s="15"/>
      <c r="AN4182" s="15"/>
      <c r="AO4182" s="15"/>
      <c r="AP4182" s="15"/>
      <c r="AQ4182" s="15"/>
      <c r="AR4182" s="15"/>
      <c r="AS4182" s="15"/>
      <c r="AT4182" s="15"/>
      <c r="AU4182" s="15"/>
      <c r="AV4182" s="15"/>
      <c r="AW4182" s="15"/>
      <c r="AX4182" s="82"/>
      <c r="AY4182" s="82"/>
      <c r="AZ4182" s="10">
        <v>1</v>
      </c>
      <c r="BA4182" t="s">
        <v>31</v>
      </c>
      <c r="BB4182" t="s">
        <v>23</v>
      </c>
      <c r="BD4182" s="7" t="str">
        <f t="shared" si="130"/>
        <v>1022856853Shopee</v>
      </c>
    </row>
    <row r="4183" spans="2:58" ht="15" customHeight="1" x14ac:dyDescent="0.35">
      <c r="B4183" s="10" t="s">
        <v>17</v>
      </c>
      <c r="C4183" s="10" t="s">
        <v>806</v>
      </c>
      <c r="D4183" s="10" t="s">
        <v>650</v>
      </c>
      <c r="E4183" s="10" t="s">
        <v>194</v>
      </c>
      <c r="F4183" s="10">
        <v>0</v>
      </c>
      <c r="G4183" s="137">
        <v>7540633314</v>
      </c>
      <c r="H4183" s="10" t="s">
        <v>12294</v>
      </c>
      <c r="I4183" s="10">
        <v>0</v>
      </c>
      <c r="J4183" s="10" t="s">
        <v>4093</v>
      </c>
      <c r="K4183" s="102" t="s">
        <v>2944</v>
      </c>
      <c r="L4183" s="98">
        <f>IFERROR(VLOOKUP($F4183&amp;$C4183,Sales!$J:$W,9,0),0)</f>
        <v>0</v>
      </c>
      <c r="M4183" s="98">
        <f>IFERROR(VLOOKUP($F4183&amp;$C4183,Sales!$J:$W,10,0),0)</f>
        <v>0</v>
      </c>
      <c r="N4183" s="98">
        <f>IFERROR(VLOOKUP($F4183&amp;$C4183,Sales!$J:$W,11,0),0)</f>
        <v>0</v>
      </c>
      <c r="O4183" s="98">
        <f>IFERROR(VLOOKUP($F4183&amp;$C4183,Sales!$J:$W,12,0),0)</f>
        <v>0</v>
      </c>
      <c r="P4183" s="98">
        <f>IFERROR(VLOOKUP($F4183&amp;$C4183,Sales!$J:$W,13,0),0)</f>
        <v>0</v>
      </c>
      <c r="Q4183" s="98">
        <f>IFERROR(VLOOKUP($F4183&amp;$C4183,Sales!$A:$H,7,0),0)</f>
        <v>0</v>
      </c>
      <c r="R4183" s="41" t="str">
        <f t="shared" si="131"/>
        <v>ERROR</v>
      </c>
      <c r="S4183" s="15"/>
      <c r="T4183" s="15"/>
      <c r="U4183" s="15"/>
      <c r="V4183" s="15"/>
      <c r="W4183" s="15"/>
      <c r="X4183" s="15"/>
      <c r="Y4183" s="41"/>
      <c r="Z4183" s="41"/>
      <c r="AA4183" s="41"/>
      <c r="AB4183" s="15"/>
      <c r="AC4183" s="15"/>
      <c r="AD4183" s="15"/>
      <c r="AE4183" s="15"/>
      <c r="AF4183" s="15"/>
      <c r="AG4183" s="15"/>
      <c r="AH4183" s="15"/>
      <c r="AI4183" s="15"/>
      <c r="AJ4183" s="15"/>
      <c r="AK4183" s="15"/>
      <c r="AL4183" s="15"/>
      <c r="AM4183" s="15"/>
      <c r="AN4183" s="15"/>
      <c r="AO4183" s="15"/>
      <c r="AP4183" s="15"/>
      <c r="AQ4183" s="15"/>
      <c r="AR4183" s="15"/>
      <c r="AS4183" s="15"/>
      <c r="AT4183" s="15"/>
      <c r="AU4183" s="15"/>
      <c r="AV4183" s="15"/>
      <c r="AW4183" s="15"/>
      <c r="AX4183" s="82"/>
      <c r="AY4183" s="82"/>
      <c r="AZ4183" s="10">
        <v>1</v>
      </c>
      <c r="BA4183" t="s">
        <v>22</v>
      </c>
      <c r="BB4183" t="s">
        <v>88</v>
      </c>
      <c r="BD4183" s="7" t="str">
        <f t="shared" si="130"/>
        <v>7540633314Shopee</v>
      </c>
      <c r="BE4183" s="88">
        <v>44918</v>
      </c>
      <c r="BF4183" t="s">
        <v>14103</v>
      </c>
    </row>
    <row r="4184" spans="2:58" ht="15" customHeight="1" x14ac:dyDescent="0.35">
      <c r="B4184" s="10" t="s">
        <v>17</v>
      </c>
      <c r="C4184" s="10" t="s">
        <v>806</v>
      </c>
      <c r="D4184" s="10" t="s">
        <v>248</v>
      </c>
      <c r="E4184" s="10" t="s">
        <v>194</v>
      </c>
      <c r="F4184" s="10">
        <v>0</v>
      </c>
      <c r="G4184" s="137">
        <v>5837553983</v>
      </c>
      <c r="H4184" s="10">
        <v>5837553983</v>
      </c>
      <c r="I4184" s="10">
        <v>0</v>
      </c>
      <c r="J4184" s="10" t="s">
        <v>1592</v>
      </c>
      <c r="K4184" s="102" t="s">
        <v>1112</v>
      </c>
      <c r="L4184" s="98">
        <f>IFERROR(VLOOKUP($F4184&amp;$C4184,Sales!$J:$W,9,0),0)</f>
        <v>0</v>
      </c>
      <c r="M4184" s="98">
        <f>IFERROR(VLOOKUP($F4184&amp;$C4184,Sales!$J:$W,10,0),0)</f>
        <v>0</v>
      </c>
      <c r="N4184" s="98">
        <f>IFERROR(VLOOKUP($F4184&amp;$C4184,Sales!$J:$W,11,0),0)</f>
        <v>0</v>
      </c>
      <c r="O4184" s="98">
        <f>IFERROR(VLOOKUP($F4184&amp;$C4184,Sales!$J:$W,12,0),0)</f>
        <v>0</v>
      </c>
      <c r="P4184" s="98">
        <f>IFERROR(VLOOKUP($F4184&amp;$C4184,Sales!$J:$W,13,0),0)</f>
        <v>0</v>
      </c>
      <c r="Q4184" s="98">
        <f>IFERROR(VLOOKUP($F4184&amp;$C4184,Sales!$A:$H,7,0),0)</f>
        <v>0</v>
      </c>
      <c r="R4184" s="41" t="str">
        <f t="shared" si="131"/>
        <v>ERROR</v>
      </c>
      <c r="S4184" s="15"/>
      <c r="T4184" s="15"/>
      <c r="U4184" s="15"/>
      <c r="V4184" s="15"/>
      <c r="W4184" s="15"/>
      <c r="X4184" s="15"/>
      <c r="Y4184" s="41"/>
      <c r="Z4184" s="41"/>
      <c r="AA4184" s="41"/>
      <c r="AB4184" s="15"/>
      <c r="AC4184" s="15"/>
      <c r="AD4184" s="15"/>
      <c r="AE4184" s="15"/>
      <c r="AF4184" s="15"/>
      <c r="AG4184" s="15"/>
      <c r="AH4184" s="15"/>
      <c r="AI4184" s="15"/>
      <c r="AJ4184" s="15"/>
      <c r="AK4184" s="15"/>
      <c r="AL4184" s="66"/>
      <c r="AM4184" s="66"/>
      <c r="AN4184" s="15"/>
      <c r="AO4184" s="15"/>
      <c r="AP4184" s="15"/>
      <c r="AQ4184" s="15"/>
      <c r="AR4184" s="15"/>
      <c r="AS4184" s="15"/>
      <c r="AT4184" s="15"/>
      <c r="AU4184" s="15"/>
      <c r="AV4184" s="15"/>
      <c r="AW4184" s="15"/>
      <c r="AX4184" s="15"/>
      <c r="AY4184" s="15"/>
      <c r="AZ4184" s="10">
        <v>1</v>
      </c>
      <c r="BA4184" t="s">
        <v>22</v>
      </c>
      <c r="BB4184" t="s">
        <v>88</v>
      </c>
      <c r="BD4184" s="7" t="str">
        <f t="shared" si="130"/>
        <v>5837553983Shopee</v>
      </c>
    </row>
    <row r="4185" spans="2:58" ht="15" customHeight="1" x14ac:dyDescent="0.35">
      <c r="B4185" s="10" t="s">
        <v>17</v>
      </c>
      <c r="C4185" s="10" t="s">
        <v>806</v>
      </c>
      <c r="D4185" s="10" t="s">
        <v>405</v>
      </c>
      <c r="E4185" s="10" t="s">
        <v>406</v>
      </c>
      <c r="F4185" s="10" t="s">
        <v>6092</v>
      </c>
      <c r="G4185" s="137">
        <v>4956358848</v>
      </c>
      <c r="H4185" s="10" t="s">
        <v>12461</v>
      </c>
      <c r="I4185" s="10" t="s">
        <v>6367</v>
      </c>
      <c r="J4185" s="10" t="s">
        <v>1585</v>
      </c>
      <c r="K4185" s="102" t="s">
        <v>10272</v>
      </c>
      <c r="L4185" s="98">
        <f>IFERROR(VLOOKUP($F4185&amp;$C4185,Sales!$J:$W,9,0),0)</f>
        <v>0</v>
      </c>
      <c r="M4185" s="98">
        <f>IFERROR(VLOOKUP($F4185&amp;$C4185,Sales!$J:$W,10,0),0)</f>
        <v>0</v>
      </c>
      <c r="N4185" s="98">
        <f>IFERROR(VLOOKUP($F4185&amp;$C4185,Sales!$J:$W,11,0),0)</f>
        <v>0</v>
      </c>
      <c r="O4185" s="98">
        <f>IFERROR(VLOOKUP($F4185&amp;$C4185,Sales!$J:$W,12,0),0)</f>
        <v>0</v>
      </c>
      <c r="P4185" s="98">
        <f>IFERROR(VLOOKUP($F4185&amp;$C4185,Sales!$J:$W,13,0),0)</f>
        <v>0</v>
      </c>
      <c r="Q4185" s="98">
        <f>IFERROR(VLOOKUP($F4185&amp;$C4185,Sales!$A:$H,7,0),0)</f>
        <v>0</v>
      </c>
      <c r="R4185" s="41" t="str">
        <f t="shared" si="131"/>
        <v>ERROR</v>
      </c>
      <c r="S4185" s="15"/>
      <c r="T4185" s="15"/>
      <c r="U4185" s="15"/>
      <c r="V4185" s="15"/>
      <c r="W4185" s="15"/>
      <c r="X4185" s="15"/>
      <c r="Y4185" s="41"/>
      <c r="Z4185" s="41"/>
      <c r="AA4185" s="41"/>
      <c r="AB4185" s="15"/>
      <c r="AC4185" s="15"/>
      <c r="AD4185" s="15"/>
      <c r="AE4185" s="15"/>
      <c r="AF4185" s="15"/>
      <c r="AG4185" s="15"/>
      <c r="AH4185" s="15"/>
      <c r="AI4185" s="15"/>
      <c r="AJ4185" s="41"/>
      <c r="AK4185" s="15"/>
      <c r="AL4185" s="15"/>
      <c r="AM4185" s="15"/>
      <c r="AN4185" s="15"/>
      <c r="AO4185" s="15"/>
      <c r="AP4185" s="15"/>
      <c r="AQ4185" s="15"/>
      <c r="AR4185" s="15"/>
      <c r="AS4185" s="15"/>
      <c r="AT4185" s="15"/>
      <c r="AU4185" s="15"/>
      <c r="AV4185" s="15"/>
      <c r="AW4185" s="15"/>
      <c r="AX4185" s="82"/>
      <c r="AY4185" s="82"/>
      <c r="AZ4185" s="10">
        <v>1</v>
      </c>
      <c r="BA4185" t="s">
        <v>31</v>
      </c>
      <c r="BB4185" t="s">
        <v>23</v>
      </c>
      <c r="BD4185" s="7" t="str">
        <f t="shared" si="130"/>
        <v>4956358848Shopee</v>
      </c>
    </row>
    <row r="4186" spans="2:58" ht="15" customHeight="1" x14ac:dyDescent="0.35">
      <c r="B4186" s="10" t="s">
        <v>17</v>
      </c>
      <c r="C4186" s="10" t="s">
        <v>806</v>
      </c>
      <c r="D4186" s="10" t="s">
        <v>65</v>
      </c>
      <c r="E4186" s="10" t="s">
        <v>66</v>
      </c>
      <c r="F4186" s="10">
        <v>0</v>
      </c>
      <c r="G4186" s="137">
        <v>1881709679</v>
      </c>
      <c r="H4186" s="10">
        <v>1881709679</v>
      </c>
      <c r="I4186" s="10">
        <v>0</v>
      </c>
      <c r="J4186" s="10" t="s">
        <v>1546</v>
      </c>
      <c r="K4186" s="102" t="s">
        <v>1595</v>
      </c>
      <c r="L4186" s="98">
        <f>IFERROR(VLOOKUP($F4186&amp;$C4186,Sales!$J:$W,9,0),0)</f>
        <v>0</v>
      </c>
      <c r="M4186" s="98">
        <f>IFERROR(VLOOKUP($F4186&amp;$C4186,Sales!$J:$W,10,0),0)</f>
        <v>0</v>
      </c>
      <c r="N4186" s="98">
        <f>IFERROR(VLOOKUP($F4186&amp;$C4186,Sales!$J:$W,11,0),0)</f>
        <v>0</v>
      </c>
      <c r="O4186" s="98">
        <f>IFERROR(VLOOKUP($F4186&amp;$C4186,Sales!$J:$W,12,0),0)</f>
        <v>0</v>
      </c>
      <c r="P4186" s="98">
        <f>IFERROR(VLOOKUP($F4186&amp;$C4186,Sales!$J:$W,13,0),0)</f>
        <v>0</v>
      </c>
      <c r="Q4186" s="98">
        <f>IFERROR(VLOOKUP($F4186&amp;$C4186,Sales!$A:$H,7,0),0)</f>
        <v>0</v>
      </c>
      <c r="R4186" s="41" t="str">
        <f t="shared" si="131"/>
        <v>ERROR</v>
      </c>
      <c r="S4186" s="15"/>
      <c r="T4186" s="15"/>
      <c r="U4186" s="15"/>
      <c r="V4186" s="15"/>
      <c r="W4186" s="15"/>
      <c r="X4186" s="15"/>
      <c r="Y4186" s="41"/>
      <c r="Z4186" s="41"/>
      <c r="AA4186" s="41"/>
      <c r="AB4186" s="15"/>
      <c r="AC4186" s="15"/>
      <c r="AD4186" s="15"/>
      <c r="AE4186" s="15"/>
      <c r="AF4186" s="15"/>
      <c r="AG4186" s="15"/>
      <c r="AH4186" s="15"/>
      <c r="AI4186" s="15"/>
      <c r="AJ4186" s="15"/>
      <c r="AK4186" s="15"/>
      <c r="AL4186" s="66"/>
      <c r="AM4186" s="66"/>
      <c r="AN4186" s="15"/>
      <c r="AO4186" s="15"/>
      <c r="AP4186" s="15"/>
      <c r="AQ4186" s="15"/>
      <c r="AR4186" s="15"/>
      <c r="AS4186" s="15"/>
      <c r="AT4186" s="15"/>
      <c r="AU4186" s="15"/>
      <c r="AV4186" s="15"/>
      <c r="AW4186" s="15"/>
      <c r="AX4186" s="15"/>
      <c r="AY4186" s="15"/>
      <c r="AZ4186" s="10">
        <v>1</v>
      </c>
      <c r="BA4186" t="s">
        <v>22</v>
      </c>
      <c r="BB4186" t="s">
        <v>88</v>
      </c>
      <c r="BD4186" s="7" t="str">
        <f t="shared" si="130"/>
        <v>1881709679Shopee</v>
      </c>
    </row>
    <row r="4187" spans="2:58" ht="15" customHeight="1" x14ac:dyDescent="0.35">
      <c r="B4187" s="10" t="s">
        <v>17</v>
      </c>
      <c r="C4187" s="10" t="s">
        <v>806</v>
      </c>
      <c r="D4187" s="10" t="s">
        <v>405</v>
      </c>
      <c r="E4187" s="10" t="s">
        <v>406</v>
      </c>
      <c r="F4187" s="10">
        <v>0</v>
      </c>
      <c r="G4187" s="137">
        <v>11927027542</v>
      </c>
      <c r="H4187" s="10" t="s">
        <v>12250</v>
      </c>
      <c r="I4187" s="10" t="s">
        <v>9871</v>
      </c>
      <c r="J4187" s="10" t="s">
        <v>9875</v>
      </c>
      <c r="K4187" s="102" t="s">
        <v>9841</v>
      </c>
      <c r="L4187" s="98">
        <f>IFERROR(VLOOKUP($F4187&amp;$C4187,Sales!$J:$W,9,0),0)</f>
        <v>0</v>
      </c>
      <c r="M4187" s="98">
        <f>IFERROR(VLOOKUP($F4187&amp;$C4187,Sales!$J:$W,10,0),0)</f>
        <v>0</v>
      </c>
      <c r="N4187" s="98">
        <f>IFERROR(VLOOKUP($F4187&amp;$C4187,Sales!$J:$W,11,0),0)</f>
        <v>0</v>
      </c>
      <c r="O4187" s="98">
        <f>IFERROR(VLOOKUP($F4187&amp;$C4187,Sales!$J:$W,12,0),0)</f>
        <v>0</v>
      </c>
      <c r="P4187" s="98">
        <f>IFERROR(VLOOKUP($F4187&amp;$C4187,Sales!$J:$W,13,0),0)</f>
        <v>0</v>
      </c>
      <c r="Q4187" s="98">
        <f>IFERROR(VLOOKUP($F4187&amp;$C4187,Sales!$A:$H,7,0),0)</f>
        <v>0</v>
      </c>
      <c r="R4187" s="41" t="str">
        <f t="shared" si="131"/>
        <v>ERROR</v>
      </c>
      <c r="S4187" s="15"/>
      <c r="T4187" s="15"/>
      <c r="U4187" s="15"/>
      <c r="V4187" s="15"/>
      <c r="W4187" s="15"/>
      <c r="X4187" s="15"/>
      <c r="Y4187" s="41"/>
      <c r="Z4187" s="41"/>
      <c r="AA4187" s="41"/>
      <c r="AB4187" s="15"/>
      <c r="AC4187" s="15"/>
      <c r="AD4187" s="15"/>
      <c r="AE4187" s="15"/>
      <c r="AF4187" s="15"/>
      <c r="AG4187" s="15"/>
      <c r="AH4187" s="15"/>
      <c r="AI4187" s="15"/>
      <c r="AJ4187" s="41"/>
      <c r="AK4187" s="15"/>
      <c r="AL4187" s="15"/>
      <c r="AM4187" s="15"/>
      <c r="AN4187" s="15"/>
      <c r="AO4187" s="15"/>
      <c r="AP4187" s="15"/>
      <c r="AQ4187" s="15"/>
      <c r="AR4187" s="15"/>
      <c r="AS4187" s="15"/>
      <c r="AT4187" s="15"/>
      <c r="AU4187" s="15"/>
      <c r="AV4187" s="15"/>
      <c r="AW4187" s="15"/>
      <c r="AX4187" s="82"/>
      <c r="AY4187" s="82"/>
      <c r="AZ4187" s="10">
        <v>1</v>
      </c>
      <c r="BA4187" t="s">
        <v>31</v>
      </c>
      <c r="BB4187" t="s">
        <v>23</v>
      </c>
      <c r="BD4187" s="7" t="str">
        <f t="shared" si="130"/>
        <v>11927027542Shopee</v>
      </c>
    </row>
    <row r="4188" spans="2:58" ht="15" customHeight="1" x14ac:dyDescent="0.35">
      <c r="B4188" s="10" t="s">
        <v>17</v>
      </c>
      <c r="C4188" s="10" t="s">
        <v>806</v>
      </c>
      <c r="D4188" s="10" t="s">
        <v>405</v>
      </c>
      <c r="E4188" s="10" t="s">
        <v>406</v>
      </c>
      <c r="F4188" s="10">
        <v>0</v>
      </c>
      <c r="G4188" s="137">
        <v>7249336976</v>
      </c>
      <c r="H4188" s="10">
        <v>7249336976</v>
      </c>
      <c r="I4188" s="10">
        <v>0</v>
      </c>
      <c r="J4188" t="s">
        <v>817</v>
      </c>
      <c r="K4188" s="102" t="s">
        <v>818</v>
      </c>
      <c r="L4188" s="98">
        <f>IFERROR(VLOOKUP($F4188&amp;$C4188,Sales!$J:$W,9,0),0)</f>
        <v>0</v>
      </c>
      <c r="M4188" s="98">
        <f>IFERROR(VLOOKUP($F4188&amp;$C4188,Sales!$J:$W,10,0),0)</f>
        <v>0</v>
      </c>
      <c r="N4188" s="98">
        <f>IFERROR(VLOOKUP($F4188&amp;$C4188,Sales!$J:$W,11,0),0)</f>
        <v>0</v>
      </c>
      <c r="O4188" s="98">
        <f>IFERROR(VLOOKUP($F4188&amp;$C4188,Sales!$J:$W,12,0),0)</f>
        <v>0</v>
      </c>
      <c r="P4188" s="98">
        <f>IFERROR(VLOOKUP($F4188&amp;$C4188,Sales!$J:$W,13,0),0)</f>
        <v>0</v>
      </c>
      <c r="Q4188" s="98">
        <f>IFERROR(VLOOKUP($F4188&amp;$C4188,Sales!$A:$H,7,0),0)</f>
        <v>0</v>
      </c>
      <c r="R4188" s="41" t="str">
        <f t="shared" si="131"/>
        <v>ERROR</v>
      </c>
      <c r="S4188" s="15"/>
      <c r="T4188" s="15"/>
      <c r="U4188" s="15"/>
      <c r="V4188" s="15"/>
      <c r="W4188" s="15"/>
      <c r="X4188" s="15"/>
      <c r="Y4188" s="41"/>
      <c r="Z4188" s="41"/>
      <c r="AA4188" s="41"/>
      <c r="AB4188" s="15"/>
      <c r="AC4188" s="15"/>
      <c r="AD4188" s="15"/>
      <c r="AE4188" s="15"/>
      <c r="AF4188" s="15"/>
      <c r="AG4188" s="15"/>
      <c r="AH4188" s="15"/>
      <c r="AI4188" s="15"/>
      <c r="AJ4188" s="15"/>
      <c r="AK4188" s="15"/>
      <c r="AL4188" s="15"/>
      <c r="AM4188" s="15"/>
      <c r="AN4188" s="15"/>
      <c r="AO4188" s="15"/>
      <c r="AP4188" s="15"/>
      <c r="AQ4188" s="15"/>
      <c r="AR4188" s="15"/>
      <c r="AS4188" s="15"/>
      <c r="AT4188" s="15"/>
      <c r="AU4188" s="15"/>
      <c r="AV4188" s="15"/>
      <c r="AW4188" s="15"/>
      <c r="AX4188" s="82"/>
      <c r="AY4188" s="82"/>
      <c r="AZ4188" s="10">
        <v>1</v>
      </c>
      <c r="BA4188" t="s">
        <v>22</v>
      </c>
      <c r="BB4188" t="s">
        <v>23</v>
      </c>
      <c r="BD4188" s="7" t="str">
        <f t="shared" si="130"/>
        <v>7249336976Shopee</v>
      </c>
    </row>
    <row r="4189" spans="2:58" ht="15" customHeight="1" x14ac:dyDescent="0.35">
      <c r="B4189" s="10" t="s">
        <v>17</v>
      </c>
      <c r="C4189" s="10" t="s">
        <v>806</v>
      </c>
      <c r="D4189" s="10" t="s">
        <v>294</v>
      </c>
      <c r="E4189" s="10" t="s">
        <v>295</v>
      </c>
      <c r="F4189" s="10" t="s">
        <v>3360</v>
      </c>
      <c r="G4189" s="137">
        <v>6865089160</v>
      </c>
      <c r="H4189" s="10" t="s">
        <v>12655</v>
      </c>
      <c r="I4189" s="10">
        <v>0</v>
      </c>
      <c r="J4189" s="10" t="s">
        <v>4095</v>
      </c>
      <c r="K4189" s="102" t="s">
        <v>10346</v>
      </c>
      <c r="L4189" s="98">
        <f>IFERROR(VLOOKUP($F4189&amp;$C4189,Sales!$J:$W,9,0),0)</f>
        <v>0</v>
      </c>
      <c r="M4189" s="98">
        <f>IFERROR(VLOOKUP($F4189&amp;$C4189,Sales!$J:$W,10,0),0)</f>
        <v>0</v>
      </c>
      <c r="N4189" s="98">
        <f>IFERROR(VLOOKUP($F4189&amp;$C4189,Sales!$J:$W,11,0),0)</f>
        <v>0</v>
      </c>
      <c r="O4189" s="98">
        <f>IFERROR(VLOOKUP($F4189&amp;$C4189,Sales!$J:$W,12,0),0)</f>
        <v>0</v>
      </c>
      <c r="P4189" s="98">
        <f>IFERROR(VLOOKUP($F4189&amp;$C4189,Sales!$J:$W,13,0),0)</f>
        <v>0</v>
      </c>
      <c r="Q4189" s="98">
        <f>IFERROR(VLOOKUP($F4189&amp;$C4189,Sales!$A:$H,7,0),0)</f>
        <v>0</v>
      </c>
      <c r="R4189" s="41" t="str">
        <f t="shared" si="131"/>
        <v>ERROR</v>
      </c>
      <c r="S4189" s="15"/>
      <c r="T4189" s="15"/>
      <c r="U4189" s="15"/>
      <c r="V4189" s="15"/>
      <c r="W4189" s="15"/>
      <c r="X4189" s="15"/>
      <c r="Y4189" s="41"/>
      <c r="Z4189" s="41"/>
      <c r="AA4189" s="41"/>
      <c r="AB4189" s="15"/>
      <c r="AC4189" s="15"/>
      <c r="AD4189" s="15"/>
      <c r="AE4189" s="15"/>
      <c r="AF4189" s="15"/>
      <c r="AG4189" s="15"/>
      <c r="AH4189" s="15"/>
      <c r="AI4189" s="15"/>
      <c r="AJ4189" s="15"/>
      <c r="AK4189" s="15"/>
      <c r="AL4189" s="15"/>
      <c r="AM4189" s="66"/>
      <c r="AN4189" s="15"/>
      <c r="AO4189" s="15"/>
      <c r="AP4189" s="66"/>
      <c r="AQ4189" s="15"/>
      <c r="AR4189" s="15"/>
      <c r="AS4189" s="15"/>
      <c r="AT4189" s="15"/>
      <c r="AU4189" s="15"/>
      <c r="AV4189" s="15"/>
      <c r="AW4189" s="15"/>
      <c r="AX4189" s="15"/>
      <c r="AY4189" s="15"/>
      <c r="AZ4189" s="10">
        <v>1</v>
      </c>
      <c r="BA4189" t="s">
        <v>22</v>
      </c>
      <c r="BB4189" t="s">
        <v>88</v>
      </c>
      <c r="BD4189" s="7" t="str">
        <f t="shared" si="130"/>
        <v>6865089160Shopee</v>
      </c>
    </row>
    <row r="4190" spans="2:58" ht="15" customHeight="1" x14ac:dyDescent="0.35">
      <c r="B4190" s="10" t="s">
        <v>17</v>
      </c>
      <c r="C4190" s="10" t="s">
        <v>806</v>
      </c>
      <c r="D4190" s="10" t="s">
        <v>294</v>
      </c>
      <c r="E4190" s="10" t="s">
        <v>295</v>
      </c>
      <c r="F4190" s="10" t="s">
        <v>3546</v>
      </c>
      <c r="G4190" s="137">
        <v>4261207408</v>
      </c>
      <c r="H4190" s="10" t="s">
        <v>12705</v>
      </c>
      <c r="I4190" s="10">
        <v>0</v>
      </c>
      <c r="J4190" s="10" t="s">
        <v>4096</v>
      </c>
      <c r="K4190" s="102" t="s">
        <v>4094</v>
      </c>
      <c r="L4190" s="98">
        <f>IFERROR(VLOOKUP($F4190&amp;$C4190,Sales!$J:$W,9,0),0)</f>
        <v>0</v>
      </c>
      <c r="M4190" s="98">
        <f>IFERROR(VLOOKUP($F4190&amp;$C4190,Sales!$J:$W,10,0),0)</f>
        <v>0</v>
      </c>
      <c r="N4190" s="98">
        <f>IFERROR(VLOOKUP($F4190&amp;$C4190,Sales!$J:$W,11,0),0)</f>
        <v>0</v>
      </c>
      <c r="O4190" s="98">
        <f>IFERROR(VLOOKUP($F4190&amp;$C4190,Sales!$J:$W,12,0),0)</f>
        <v>0</v>
      </c>
      <c r="P4190" s="98">
        <f>IFERROR(VLOOKUP($F4190&amp;$C4190,Sales!$J:$W,13,0),0)</f>
        <v>0</v>
      </c>
      <c r="Q4190" s="98">
        <f>IFERROR(VLOOKUP($F4190&amp;$C4190,Sales!$A:$H,7,0),0)</f>
        <v>0</v>
      </c>
      <c r="R4190" s="41" t="str">
        <f t="shared" si="131"/>
        <v>ERROR</v>
      </c>
      <c r="S4190" s="15"/>
      <c r="T4190" s="15"/>
      <c r="U4190" s="15"/>
      <c r="V4190" s="15"/>
      <c r="W4190" s="15"/>
      <c r="X4190" s="15"/>
      <c r="Y4190" s="41"/>
      <c r="Z4190" s="41"/>
      <c r="AA4190" s="41"/>
      <c r="AB4190" s="15"/>
      <c r="AC4190" s="15"/>
      <c r="AD4190" s="15"/>
      <c r="AE4190" s="15"/>
      <c r="AF4190" s="15"/>
      <c r="AG4190" s="15"/>
      <c r="AH4190" s="15"/>
      <c r="AI4190" s="15"/>
      <c r="AJ4190" s="15"/>
      <c r="AK4190" s="15"/>
      <c r="AL4190" s="15"/>
      <c r="AM4190" s="15"/>
      <c r="AN4190" s="15"/>
      <c r="AO4190" s="15"/>
      <c r="AP4190" s="15"/>
      <c r="AQ4190" s="15"/>
      <c r="AR4190" s="15"/>
      <c r="AS4190" s="15"/>
      <c r="AT4190" s="15"/>
      <c r="AU4190" s="15"/>
      <c r="AV4190" s="15"/>
      <c r="AW4190" s="15"/>
      <c r="AX4190" s="82"/>
      <c r="AY4190" s="82"/>
      <c r="AZ4190" s="10">
        <v>1</v>
      </c>
      <c r="BA4190" t="s">
        <v>22</v>
      </c>
      <c r="BB4190" t="s">
        <v>88</v>
      </c>
      <c r="BD4190" s="7" t="str">
        <f t="shared" si="130"/>
        <v>4261207408Shopee</v>
      </c>
      <c r="BE4190" s="81">
        <v>44890</v>
      </c>
      <c r="BF4190" t="s">
        <v>14014</v>
      </c>
    </row>
    <row r="4191" spans="2:58" ht="15" customHeight="1" x14ac:dyDescent="0.35">
      <c r="B4191" s="10" t="s">
        <v>17</v>
      </c>
      <c r="C4191" s="10" t="s">
        <v>806</v>
      </c>
      <c r="D4191" s="10" t="s">
        <v>19</v>
      </c>
      <c r="E4191" s="10" t="s">
        <v>20</v>
      </c>
      <c r="F4191" s="10" t="s">
        <v>26</v>
      </c>
      <c r="G4191" s="137">
        <v>4438094304</v>
      </c>
      <c r="H4191" s="10" t="s">
        <v>12656</v>
      </c>
      <c r="I4191" s="10" t="s">
        <v>27</v>
      </c>
      <c r="J4191" s="10" t="s">
        <v>5679</v>
      </c>
      <c r="K4191" s="102" t="s">
        <v>10247</v>
      </c>
      <c r="L4191" s="98">
        <f>IFERROR(VLOOKUP($F4191&amp;$C4191,Sales!$J:$W,9,0),0)</f>
        <v>0</v>
      </c>
      <c r="M4191" s="98">
        <f>IFERROR(VLOOKUP($F4191&amp;$C4191,Sales!$J:$W,10,0),0)</f>
        <v>0</v>
      </c>
      <c r="N4191" s="98">
        <f>IFERROR(VLOOKUP($F4191&amp;$C4191,Sales!$J:$W,11,0),0)</f>
        <v>0</v>
      </c>
      <c r="O4191" s="98">
        <f>IFERROR(VLOOKUP($F4191&amp;$C4191,Sales!$J:$W,12,0),0)</f>
        <v>0</v>
      </c>
      <c r="P4191" s="98">
        <f>IFERROR(VLOOKUP($F4191&amp;$C4191,Sales!$J:$W,13,0),0)</f>
        <v>0</v>
      </c>
      <c r="Q4191" s="98">
        <f>IFERROR(VLOOKUP($F4191&amp;$C4191,Sales!$A:$H,7,0),0)</f>
        <v>0</v>
      </c>
      <c r="R4191" s="41" t="str">
        <f t="shared" si="131"/>
        <v>ERROR</v>
      </c>
      <c r="S4191" s="15"/>
      <c r="T4191" s="15"/>
      <c r="U4191" s="15"/>
      <c r="V4191" s="15"/>
      <c r="W4191" s="15"/>
      <c r="X4191" s="15"/>
      <c r="Y4191" s="41"/>
      <c r="Z4191" s="41"/>
      <c r="AA4191" s="41"/>
      <c r="AB4191" s="15"/>
      <c r="AC4191" s="15"/>
      <c r="AD4191" s="15"/>
      <c r="AE4191" s="15"/>
      <c r="AF4191" s="15"/>
      <c r="AG4191" s="15"/>
      <c r="AH4191" s="15"/>
      <c r="AI4191" s="15"/>
      <c r="AJ4191" s="15"/>
      <c r="AK4191" s="15"/>
      <c r="AL4191" s="66"/>
      <c r="AM4191" s="66"/>
      <c r="AN4191" s="15"/>
      <c r="AO4191" s="15"/>
      <c r="AP4191" s="15"/>
      <c r="AQ4191" s="15"/>
      <c r="AR4191" s="15"/>
      <c r="AS4191" s="15"/>
      <c r="AT4191" s="15"/>
      <c r="AU4191" s="15"/>
      <c r="AV4191" s="15"/>
      <c r="AW4191" s="15"/>
      <c r="AX4191" s="15"/>
      <c r="AY4191" s="15"/>
      <c r="AZ4191" s="10">
        <v>1</v>
      </c>
      <c r="BA4191" t="s">
        <v>22</v>
      </c>
      <c r="BB4191" t="s">
        <v>88</v>
      </c>
      <c r="BD4191" s="7" t="str">
        <f t="shared" si="130"/>
        <v>4438094304Shopee</v>
      </c>
    </row>
    <row r="4192" spans="2:58" ht="15" customHeight="1" x14ac:dyDescent="0.35">
      <c r="B4192" s="10" t="s">
        <v>17</v>
      </c>
      <c r="C4192" s="10" t="s">
        <v>806</v>
      </c>
      <c r="D4192" s="10" t="s">
        <v>405</v>
      </c>
      <c r="E4192" s="10" t="s">
        <v>406</v>
      </c>
      <c r="F4192" s="10" t="s">
        <v>419</v>
      </c>
      <c r="G4192" s="137">
        <v>1022748938</v>
      </c>
      <c r="H4192" s="10" t="s">
        <v>12089</v>
      </c>
      <c r="I4192" s="10" t="s">
        <v>420</v>
      </c>
      <c r="J4192" s="10" t="s">
        <v>1227</v>
      </c>
      <c r="K4192" s="102" t="s">
        <v>1228</v>
      </c>
      <c r="L4192" s="98">
        <f>IFERROR(VLOOKUP($F4192&amp;$C4192,Sales!$J:$W,9,0),0)</f>
        <v>0</v>
      </c>
      <c r="M4192" s="98">
        <f>IFERROR(VLOOKUP($F4192&amp;$C4192,Sales!$J:$W,10,0),0)</f>
        <v>0</v>
      </c>
      <c r="N4192" s="98">
        <f>IFERROR(VLOOKUP($F4192&amp;$C4192,Sales!$J:$W,11,0),0)</f>
        <v>0</v>
      </c>
      <c r="O4192" s="98">
        <f>IFERROR(VLOOKUP($F4192&amp;$C4192,Sales!$J:$W,12,0),0)</f>
        <v>0</v>
      </c>
      <c r="P4192" s="98">
        <f>IFERROR(VLOOKUP($F4192&amp;$C4192,Sales!$J:$W,13,0),0)</f>
        <v>0</v>
      </c>
      <c r="Q4192" s="98">
        <f>IFERROR(VLOOKUP($F4192&amp;$C4192,Sales!$A:$H,7,0),0)</f>
        <v>0</v>
      </c>
      <c r="R4192" s="41" t="str">
        <f t="shared" si="131"/>
        <v>ERROR</v>
      </c>
      <c r="S4192" s="15"/>
      <c r="T4192" s="15"/>
      <c r="U4192" s="15"/>
      <c r="V4192" s="15"/>
      <c r="W4192" s="15"/>
      <c r="X4192" s="15"/>
      <c r="Y4192" s="41"/>
      <c r="Z4192" s="41"/>
      <c r="AA4192" s="41"/>
      <c r="AB4192" s="15"/>
      <c r="AC4192" s="15"/>
      <c r="AD4192" s="15"/>
      <c r="AE4192" s="15"/>
      <c r="AF4192" s="15"/>
      <c r="AG4192" s="15"/>
      <c r="AH4192" s="15"/>
      <c r="AI4192" s="15"/>
      <c r="AJ4192" s="15"/>
      <c r="AK4192" s="15"/>
      <c r="AL4192" s="15"/>
      <c r="AM4192" s="15"/>
      <c r="AN4192" s="15"/>
      <c r="AO4192" s="15"/>
      <c r="AP4192" s="15"/>
      <c r="AQ4192" s="15"/>
      <c r="AR4192" s="15"/>
      <c r="AS4192" s="15"/>
      <c r="AT4192" s="15"/>
      <c r="AU4192" s="15"/>
      <c r="AV4192" s="15"/>
      <c r="AW4192" s="15"/>
      <c r="AX4192" s="82"/>
      <c r="AY4192" s="82"/>
      <c r="AZ4192" s="10">
        <v>1</v>
      </c>
      <c r="BA4192" t="s">
        <v>22</v>
      </c>
      <c r="BB4192" t="s">
        <v>23</v>
      </c>
      <c r="BD4192" s="7" t="str">
        <f t="shared" si="130"/>
        <v>1022748938Shopee</v>
      </c>
    </row>
    <row r="4193" spans="2:58" ht="15" customHeight="1" x14ac:dyDescent="0.35">
      <c r="B4193" s="10" t="s">
        <v>17</v>
      </c>
      <c r="C4193" s="10" t="s">
        <v>806</v>
      </c>
      <c r="D4193" s="10" t="s">
        <v>405</v>
      </c>
      <c r="E4193" s="10" t="s">
        <v>406</v>
      </c>
      <c r="F4193" s="10" t="s">
        <v>2344</v>
      </c>
      <c r="G4193" s="137">
        <v>5333613618</v>
      </c>
      <c r="H4193" s="10" t="s">
        <v>12568</v>
      </c>
      <c r="I4193" s="10" t="s">
        <v>3597</v>
      </c>
      <c r="J4193" s="10" t="s">
        <v>1242</v>
      </c>
      <c r="K4193" s="102" t="s">
        <v>10285</v>
      </c>
      <c r="L4193" s="98">
        <f>IFERROR(VLOOKUP($F4193&amp;$C4193,Sales!$J:$W,9,0),0)</f>
        <v>0</v>
      </c>
      <c r="M4193" s="98">
        <f>IFERROR(VLOOKUP($F4193&amp;$C4193,Sales!$J:$W,10,0),0)</f>
        <v>0</v>
      </c>
      <c r="N4193" s="98">
        <f>IFERROR(VLOOKUP($F4193&amp;$C4193,Sales!$J:$W,11,0),0)</f>
        <v>0</v>
      </c>
      <c r="O4193" s="98">
        <f>IFERROR(VLOOKUP($F4193&amp;$C4193,Sales!$J:$W,12,0),0)</f>
        <v>0</v>
      </c>
      <c r="P4193" s="98">
        <f>IFERROR(VLOOKUP($F4193&amp;$C4193,Sales!$J:$W,13,0),0)</f>
        <v>0</v>
      </c>
      <c r="Q4193" s="98">
        <f>IFERROR(VLOOKUP($F4193&amp;$C4193,Sales!$A:$H,7,0),0)</f>
        <v>0</v>
      </c>
      <c r="R4193" s="41" t="str">
        <f t="shared" si="131"/>
        <v>ERROR</v>
      </c>
      <c r="S4193" s="15"/>
      <c r="T4193" s="15"/>
      <c r="U4193" s="15"/>
      <c r="V4193" s="15"/>
      <c r="W4193" s="15"/>
      <c r="X4193" s="15"/>
      <c r="Y4193" s="41"/>
      <c r="Z4193" s="41"/>
      <c r="AA4193" s="41"/>
      <c r="AB4193" s="15"/>
      <c r="AC4193" s="15"/>
      <c r="AD4193" s="15"/>
      <c r="AE4193" s="15"/>
      <c r="AF4193" s="15"/>
      <c r="AG4193" s="15"/>
      <c r="AH4193" s="15"/>
      <c r="AI4193" s="15"/>
      <c r="AJ4193" s="15"/>
      <c r="AK4193" s="15"/>
      <c r="AL4193" s="15"/>
      <c r="AM4193" s="15"/>
      <c r="AN4193" s="15"/>
      <c r="AO4193" s="15"/>
      <c r="AP4193" s="15"/>
      <c r="AQ4193" s="15"/>
      <c r="AR4193" s="15"/>
      <c r="AS4193" s="15"/>
      <c r="AT4193" s="15"/>
      <c r="AU4193" s="15"/>
      <c r="AV4193" s="15"/>
      <c r="AW4193" s="15"/>
      <c r="AX4193" s="82"/>
      <c r="AY4193" s="82"/>
      <c r="AZ4193" s="10">
        <v>1</v>
      </c>
      <c r="BA4193" t="s">
        <v>22</v>
      </c>
      <c r="BB4193" t="s">
        <v>23</v>
      </c>
      <c r="BD4193" s="7" t="str">
        <f t="shared" si="130"/>
        <v>5333613618Shopee</v>
      </c>
    </row>
    <row r="4194" spans="2:58" ht="15" customHeight="1" x14ac:dyDescent="0.35">
      <c r="B4194" s="10" t="s">
        <v>17</v>
      </c>
      <c r="C4194" s="10" t="s">
        <v>806</v>
      </c>
      <c r="D4194" s="10" t="s">
        <v>65</v>
      </c>
      <c r="E4194" s="10" t="s">
        <v>66</v>
      </c>
      <c r="F4194" s="10" t="s">
        <v>5657</v>
      </c>
      <c r="G4194" s="137">
        <v>6132725394</v>
      </c>
      <c r="H4194" s="10" t="s">
        <v>12657</v>
      </c>
      <c r="I4194" s="10" t="s">
        <v>6206</v>
      </c>
      <c r="J4194" s="10" t="s">
        <v>5683</v>
      </c>
      <c r="K4194" s="102" t="s">
        <v>10310</v>
      </c>
      <c r="L4194" s="98">
        <f>IFERROR(VLOOKUP($F4194&amp;$C4194,Sales!$J:$W,9,0),0)</f>
        <v>0</v>
      </c>
      <c r="M4194" s="98">
        <f>IFERROR(VLOOKUP($F4194&amp;$C4194,Sales!$J:$W,10,0),0)</f>
        <v>0</v>
      </c>
      <c r="N4194" s="98">
        <f>IFERROR(VLOOKUP($F4194&amp;$C4194,Sales!$J:$W,11,0),0)</f>
        <v>0</v>
      </c>
      <c r="O4194" s="98">
        <f>IFERROR(VLOOKUP($F4194&amp;$C4194,Sales!$J:$W,12,0),0)</f>
        <v>0</v>
      </c>
      <c r="P4194" s="98">
        <f>IFERROR(VLOOKUP($F4194&amp;$C4194,Sales!$J:$W,13,0),0)</f>
        <v>0</v>
      </c>
      <c r="Q4194" s="98">
        <f>IFERROR(VLOOKUP($F4194&amp;$C4194,Sales!$A:$H,7,0),0)</f>
        <v>0</v>
      </c>
      <c r="R4194" s="41" t="str">
        <f t="shared" si="131"/>
        <v>ERROR</v>
      </c>
      <c r="S4194" s="15"/>
      <c r="T4194" s="15"/>
      <c r="U4194" s="15"/>
      <c r="V4194" s="15"/>
      <c r="W4194" s="15"/>
      <c r="X4194" s="15"/>
      <c r="Y4194" s="41"/>
      <c r="Z4194" s="41"/>
      <c r="AA4194" s="41"/>
      <c r="AB4194" s="15"/>
      <c r="AC4194" s="15"/>
      <c r="AD4194" s="15"/>
      <c r="AE4194" s="15"/>
      <c r="AF4194" s="15"/>
      <c r="AG4194" s="15"/>
      <c r="AH4194" s="15"/>
      <c r="AI4194" s="15"/>
      <c r="AJ4194" s="15"/>
      <c r="AK4194" s="15"/>
      <c r="AL4194" s="66"/>
      <c r="AM4194" s="66"/>
      <c r="AN4194" s="15"/>
      <c r="AO4194" s="15"/>
      <c r="AP4194" s="15"/>
      <c r="AQ4194" s="15"/>
      <c r="AR4194" s="15"/>
      <c r="AS4194" s="15"/>
      <c r="AT4194" s="15"/>
      <c r="AU4194" s="15"/>
      <c r="AV4194" s="15"/>
      <c r="AW4194" s="15"/>
      <c r="AX4194" s="15"/>
      <c r="AY4194" s="15"/>
      <c r="AZ4194" s="10">
        <v>1</v>
      </c>
      <c r="BA4194" t="s">
        <v>22</v>
      </c>
      <c r="BB4194" t="s">
        <v>88</v>
      </c>
      <c r="BD4194" s="7" t="str">
        <f t="shared" si="130"/>
        <v>6132725394Shopee</v>
      </c>
    </row>
    <row r="4195" spans="2:58" ht="15" customHeight="1" x14ac:dyDescent="0.35">
      <c r="B4195" s="10" t="s">
        <v>17</v>
      </c>
      <c r="C4195" s="10" t="s">
        <v>806</v>
      </c>
      <c r="D4195" s="10" t="s">
        <v>405</v>
      </c>
      <c r="E4195" s="10" t="s">
        <v>406</v>
      </c>
      <c r="F4195" s="10">
        <v>0</v>
      </c>
      <c r="G4195" s="137">
        <v>3937651976</v>
      </c>
      <c r="H4195" s="10" t="s">
        <v>12569</v>
      </c>
      <c r="I4195" s="10">
        <v>0</v>
      </c>
      <c r="J4195" s="10" t="s">
        <v>1244</v>
      </c>
      <c r="K4195" s="102" t="s">
        <v>10235</v>
      </c>
      <c r="L4195" s="98">
        <f>IFERROR(VLOOKUP($F4195&amp;$C4195,Sales!$J:$W,9,0),0)</f>
        <v>0</v>
      </c>
      <c r="M4195" s="98">
        <f>IFERROR(VLOOKUP($F4195&amp;$C4195,Sales!$J:$W,10,0),0)</f>
        <v>0</v>
      </c>
      <c r="N4195" s="98">
        <f>IFERROR(VLOOKUP($F4195&amp;$C4195,Sales!$J:$W,11,0),0)</f>
        <v>0</v>
      </c>
      <c r="O4195" s="98">
        <f>IFERROR(VLOOKUP($F4195&amp;$C4195,Sales!$J:$W,12,0),0)</f>
        <v>0</v>
      </c>
      <c r="P4195" s="98">
        <f>IFERROR(VLOOKUP($F4195&amp;$C4195,Sales!$J:$W,13,0),0)</f>
        <v>0</v>
      </c>
      <c r="Q4195" s="98">
        <f>IFERROR(VLOOKUP($F4195&amp;$C4195,Sales!$A:$H,7,0),0)</f>
        <v>0</v>
      </c>
      <c r="R4195" s="41" t="str">
        <f t="shared" si="131"/>
        <v>ERROR</v>
      </c>
      <c r="S4195" s="15"/>
      <c r="T4195" s="15"/>
      <c r="U4195" s="15"/>
      <c r="V4195" s="15"/>
      <c r="W4195" s="15"/>
      <c r="X4195" s="15"/>
      <c r="Y4195" s="41"/>
      <c r="Z4195" s="41"/>
      <c r="AA4195" s="41"/>
      <c r="AB4195" s="15"/>
      <c r="AC4195" s="15"/>
      <c r="AD4195" s="15"/>
      <c r="AE4195" s="15"/>
      <c r="AF4195" s="15"/>
      <c r="AG4195" s="15"/>
      <c r="AH4195" s="15"/>
      <c r="AI4195" s="15"/>
      <c r="AJ4195" s="15"/>
      <c r="AK4195" s="15"/>
      <c r="AL4195" s="15"/>
      <c r="AM4195" s="15"/>
      <c r="AN4195" s="15"/>
      <c r="AO4195" s="15"/>
      <c r="AP4195" s="15"/>
      <c r="AQ4195" s="15"/>
      <c r="AR4195" s="15"/>
      <c r="AS4195" s="15"/>
      <c r="AT4195" s="15"/>
      <c r="AU4195" s="15"/>
      <c r="AV4195" s="15"/>
      <c r="AW4195" s="15"/>
      <c r="AX4195" s="82"/>
      <c r="AY4195" s="82"/>
      <c r="AZ4195" s="10">
        <v>1</v>
      </c>
      <c r="BA4195" t="s">
        <v>22</v>
      </c>
      <c r="BB4195" t="s">
        <v>23</v>
      </c>
      <c r="BD4195" s="7" t="str">
        <f t="shared" si="130"/>
        <v>3937651976Shopee</v>
      </c>
    </row>
    <row r="4196" spans="2:58" ht="15" customHeight="1" x14ac:dyDescent="0.35">
      <c r="B4196" s="10" t="s">
        <v>17</v>
      </c>
      <c r="C4196" s="10" t="s">
        <v>806</v>
      </c>
      <c r="D4196" s="10" t="s">
        <v>405</v>
      </c>
      <c r="E4196" s="10" t="s">
        <v>406</v>
      </c>
      <c r="F4196" s="10" t="s">
        <v>2346</v>
      </c>
      <c r="G4196" s="137">
        <v>7233612286</v>
      </c>
      <c r="H4196" s="10" t="s">
        <v>12570</v>
      </c>
      <c r="I4196" s="10" t="s">
        <v>3598</v>
      </c>
      <c r="J4196" s="10" t="s">
        <v>1245</v>
      </c>
      <c r="K4196" s="102" t="s">
        <v>4450</v>
      </c>
      <c r="L4196" s="98">
        <f>IFERROR(VLOOKUP($F4196&amp;$C4196,Sales!$J:$W,9,0),0)</f>
        <v>0</v>
      </c>
      <c r="M4196" s="98">
        <f>IFERROR(VLOOKUP($F4196&amp;$C4196,Sales!$J:$W,10,0),0)</f>
        <v>0</v>
      </c>
      <c r="N4196" s="98">
        <f>IFERROR(VLOOKUP($F4196&amp;$C4196,Sales!$J:$W,11,0),0)</f>
        <v>0</v>
      </c>
      <c r="O4196" s="98">
        <f>IFERROR(VLOOKUP($F4196&amp;$C4196,Sales!$J:$W,12,0),0)</f>
        <v>0</v>
      </c>
      <c r="P4196" s="98">
        <f>IFERROR(VLOOKUP($F4196&amp;$C4196,Sales!$J:$W,13,0),0)</f>
        <v>0</v>
      </c>
      <c r="Q4196" s="98">
        <f>IFERROR(VLOOKUP($F4196&amp;$C4196,Sales!$A:$H,7,0),0)</f>
        <v>0</v>
      </c>
      <c r="R4196" s="41" t="str">
        <f t="shared" si="131"/>
        <v>ERROR</v>
      </c>
      <c r="S4196" s="15"/>
      <c r="T4196" s="15"/>
      <c r="U4196" s="15"/>
      <c r="V4196" s="15"/>
      <c r="W4196" s="15"/>
      <c r="X4196" s="15"/>
      <c r="Y4196" s="41"/>
      <c r="Z4196" s="41"/>
      <c r="AA4196" s="41"/>
      <c r="AB4196" s="15"/>
      <c r="AC4196" s="15"/>
      <c r="AD4196" s="15"/>
      <c r="AE4196" s="15"/>
      <c r="AF4196" s="15"/>
      <c r="AG4196" s="15"/>
      <c r="AH4196" s="15"/>
      <c r="AI4196" s="15"/>
      <c r="AJ4196" s="15"/>
      <c r="AK4196" s="15"/>
      <c r="AL4196" s="15"/>
      <c r="AM4196" s="15"/>
      <c r="AN4196" s="15"/>
      <c r="AO4196" s="15"/>
      <c r="AP4196" s="15"/>
      <c r="AQ4196" s="15"/>
      <c r="AR4196" s="15"/>
      <c r="AS4196" s="15"/>
      <c r="AT4196" s="15"/>
      <c r="AU4196" s="15"/>
      <c r="AV4196" s="15"/>
      <c r="AW4196" s="15"/>
      <c r="AX4196" s="82"/>
      <c r="AY4196" s="82"/>
      <c r="AZ4196" s="10">
        <v>1</v>
      </c>
      <c r="BA4196" t="s">
        <v>22</v>
      </c>
      <c r="BB4196" t="s">
        <v>23</v>
      </c>
      <c r="BD4196" s="7" t="str">
        <f t="shared" si="130"/>
        <v>7233612286Shopee</v>
      </c>
    </row>
    <row r="4197" spans="2:58" ht="15" customHeight="1" x14ac:dyDescent="0.35">
      <c r="B4197" s="10" t="s">
        <v>17</v>
      </c>
      <c r="C4197" s="10" t="s">
        <v>806</v>
      </c>
      <c r="D4197" s="10" t="s">
        <v>405</v>
      </c>
      <c r="E4197" s="10" t="s">
        <v>406</v>
      </c>
      <c r="F4197" s="10" t="s">
        <v>6091</v>
      </c>
      <c r="G4197" s="137">
        <v>6733607231</v>
      </c>
      <c r="H4197" s="10" t="s">
        <v>12571</v>
      </c>
      <c r="I4197" s="10" t="s">
        <v>3596</v>
      </c>
      <c r="J4197" s="10" t="s">
        <v>3630</v>
      </c>
      <c r="K4197" s="105" t="s">
        <v>10336</v>
      </c>
      <c r="L4197" s="98">
        <f>IFERROR(VLOOKUP($F4197&amp;$C4197,Sales!$J:$W,9,0),0)</f>
        <v>0</v>
      </c>
      <c r="M4197" s="98">
        <f>IFERROR(VLOOKUP($F4197&amp;$C4197,Sales!$J:$W,10,0),0)</f>
        <v>0</v>
      </c>
      <c r="N4197" s="98">
        <f>IFERROR(VLOOKUP($F4197&amp;$C4197,Sales!$J:$W,11,0),0)</f>
        <v>0</v>
      </c>
      <c r="O4197" s="98">
        <f>IFERROR(VLOOKUP($F4197&amp;$C4197,Sales!$J:$W,12,0),0)</f>
        <v>0</v>
      </c>
      <c r="P4197" s="98">
        <f>IFERROR(VLOOKUP($F4197&amp;$C4197,Sales!$J:$W,13,0),0)</f>
        <v>0</v>
      </c>
      <c r="Q4197" s="98">
        <f>IFERROR(VLOOKUP($F4197&amp;$C4197,Sales!$A:$H,7,0),0)</f>
        <v>0</v>
      </c>
      <c r="R4197" s="41" t="str">
        <f t="shared" si="131"/>
        <v>ERROR</v>
      </c>
      <c r="S4197" s="15"/>
      <c r="T4197" s="15"/>
      <c r="U4197" s="15"/>
      <c r="V4197" s="15"/>
      <c r="W4197" s="15"/>
      <c r="X4197" s="15"/>
      <c r="Y4197" s="41"/>
      <c r="Z4197" s="41"/>
      <c r="AA4197" s="41"/>
      <c r="AB4197" s="15"/>
      <c r="AC4197" s="15"/>
      <c r="AD4197" s="15"/>
      <c r="AE4197" s="15"/>
      <c r="AF4197" s="15"/>
      <c r="AG4197" s="15"/>
      <c r="AH4197" s="15"/>
      <c r="AI4197" s="15"/>
      <c r="AJ4197" s="15"/>
      <c r="AK4197" s="15"/>
      <c r="AL4197" s="15"/>
      <c r="AM4197" s="15"/>
      <c r="AN4197" s="15"/>
      <c r="AO4197" s="15"/>
      <c r="AP4197" s="15"/>
      <c r="AQ4197" s="15"/>
      <c r="AR4197" s="15"/>
      <c r="AS4197" s="15"/>
      <c r="AT4197" s="15"/>
      <c r="AU4197" s="15"/>
      <c r="AV4197" s="15"/>
      <c r="AW4197" s="15"/>
      <c r="AX4197" s="82"/>
      <c r="AY4197" s="82"/>
      <c r="AZ4197" s="10">
        <v>1</v>
      </c>
      <c r="BA4197" t="s">
        <v>22</v>
      </c>
      <c r="BB4197" t="s">
        <v>23</v>
      </c>
      <c r="BD4197" s="7" t="str">
        <f t="shared" si="130"/>
        <v>6733607231Shopee</v>
      </c>
    </row>
    <row r="4198" spans="2:58" ht="15" customHeight="1" x14ac:dyDescent="0.35">
      <c r="B4198" s="10" t="s">
        <v>17</v>
      </c>
      <c r="C4198" s="10" t="s">
        <v>806</v>
      </c>
      <c r="D4198" s="10" t="s">
        <v>405</v>
      </c>
      <c r="E4198" s="10" t="s">
        <v>406</v>
      </c>
      <c r="F4198" s="10" t="s">
        <v>2545</v>
      </c>
      <c r="G4198" s="137">
        <v>7933611785</v>
      </c>
      <c r="H4198" s="10" t="s">
        <v>12572</v>
      </c>
      <c r="I4198" s="10" t="s">
        <v>3611</v>
      </c>
      <c r="J4198" s="10" t="s">
        <v>1249</v>
      </c>
      <c r="K4198" s="105" t="s">
        <v>10391</v>
      </c>
      <c r="L4198" s="98">
        <f>IFERROR(VLOOKUP($F4198&amp;$C4198,Sales!$J:$W,9,0),0)</f>
        <v>0</v>
      </c>
      <c r="M4198" s="98">
        <f>IFERROR(VLOOKUP($F4198&amp;$C4198,Sales!$J:$W,10,0),0)</f>
        <v>0</v>
      </c>
      <c r="N4198" s="98">
        <f>IFERROR(VLOOKUP($F4198&amp;$C4198,Sales!$J:$W,11,0),0)</f>
        <v>0</v>
      </c>
      <c r="O4198" s="98">
        <f>IFERROR(VLOOKUP($F4198&amp;$C4198,Sales!$J:$W,12,0),0)</f>
        <v>0</v>
      </c>
      <c r="P4198" s="98">
        <f>IFERROR(VLOOKUP($F4198&amp;$C4198,Sales!$J:$W,13,0),0)</f>
        <v>0</v>
      </c>
      <c r="Q4198" s="98">
        <f>IFERROR(VLOOKUP($F4198&amp;$C4198,Sales!$A:$H,7,0),0)</f>
        <v>0</v>
      </c>
      <c r="R4198" s="41" t="str">
        <f t="shared" si="131"/>
        <v>ERROR</v>
      </c>
      <c r="S4198" s="15"/>
      <c r="T4198" s="15"/>
      <c r="U4198" s="15"/>
      <c r="V4198" s="15"/>
      <c r="W4198" s="15"/>
      <c r="X4198" s="15"/>
      <c r="Y4198" s="41"/>
      <c r="Z4198" s="41"/>
      <c r="AA4198" s="41"/>
      <c r="AB4198" s="15"/>
      <c r="AC4198" s="15"/>
      <c r="AD4198" s="15"/>
      <c r="AE4198" s="15"/>
      <c r="AF4198" s="15"/>
      <c r="AG4198" s="15"/>
      <c r="AH4198" s="15"/>
      <c r="AI4198" s="15"/>
      <c r="AJ4198" s="15"/>
      <c r="AK4198" s="15"/>
      <c r="AL4198" s="15"/>
      <c r="AM4198" s="15"/>
      <c r="AN4198" s="15"/>
      <c r="AO4198" s="15"/>
      <c r="AP4198" s="15"/>
      <c r="AQ4198" s="15"/>
      <c r="AR4198" s="15"/>
      <c r="AS4198" s="15"/>
      <c r="AT4198" s="15"/>
      <c r="AU4198" s="15"/>
      <c r="AV4198" s="15"/>
      <c r="AW4198" s="15"/>
      <c r="AX4198" s="82"/>
      <c r="AY4198" s="82"/>
      <c r="AZ4198" s="10">
        <v>1</v>
      </c>
      <c r="BA4198" t="s">
        <v>22</v>
      </c>
      <c r="BB4198" t="s">
        <v>23</v>
      </c>
      <c r="BD4198" s="7" t="str">
        <f t="shared" si="130"/>
        <v>7933611785Shopee</v>
      </c>
    </row>
    <row r="4199" spans="2:58" ht="15" customHeight="1" x14ac:dyDescent="0.35">
      <c r="B4199" s="10" t="s">
        <v>17</v>
      </c>
      <c r="C4199" s="10" t="s">
        <v>806</v>
      </c>
      <c r="D4199" s="10" t="s">
        <v>405</v>
      </c>
      <c r="E4199" s="10" t="s">
        <v>406</v>
      </c>
      <c r="F4199" s="10" t="s">
        <v>409</v>
      </c>
      <c r="G4199" s="137">
        <v>1022669658</v>
      </c>
      <c r="H4199" s="10" t="s">
        <v>12630</v>
      </c>
      <c r="I4199" s="10" t="s">
        <v>410</v>
      </c>
      <c r="J4199" s="10" t="s">
        <v>1232</v>
      </c>
      <c r="K4199" s="102" t="s">
        <v>1233</v>
      </c>
      <c r="L4199" s="98">
        <f>IFERROR(VLOOKUP($F4199&amp;$C4199,Sales!$J:$W,9,0),0)</f>
        <v>0</v>
      </c>
      <c r="M4199" s="98">
        <f>IFERROR(VLOOKUP($F4199&amp;$C4199,Sales!$J:$W,10,0),0)</f>
        <v>0</v>
      </c>
      <c r="N4199" s="98">
        <f>IFERROR(VLOOKUP($F4199&amp;$C4199,Sales!$J:$W,11,0),0)</f>
        <v>0</v>
      </c>
      <c r="O4199" s="98">
        <f>IFERROR(VLOOKUP($F4199&amp;$C4199,Sales!$J:$W,12,0),0)</f>
        <v>0</v>
      </c>
      <c r="P4199" s="98">
        <f>IFERROR(VLOOKUP($F4199&amp;$C4199,Sales!$J:$W,13,0),0)</f>
        <v>0</v>
      </c>
      <c r="Q4199" s="98">
        <f>IFERROR(VLOOKUP($F4199&amp;$C4199,Sales!$A:$H,7,0),0)</f>
        <v>0</v>
      </c>
      <c r="R4199" s="41" t="str">
        <f t="shared" si="131"/>
        <v>ERROR</v>
      </c>
      <c r="S4199" s="15"/>
      <c r="T4199" s="15"/>
      <c r="U4199" s="15"/>
      <c r="V4199" s="15"/>
      <c r="W4199" s="15"/>
      <c r="X4199" s="15"/>
      <c r="Y4199" s="41"/>
      <c r="Z4199" s="41"/>
      <c r="AA4199" s="41"/>
      <c r="AB4199" s="15"/>
      <c r="AC4199" s="15"/>
      <c r="AD4199" s="15"/>
      <c r="AE4199" s="15"/>
      <c r="AF4199" s="15"/>
      <c r="AG4199" s="15"/>
      <c r="AH4199" s="15"/>
      <c r="AI4199" s="15"/>
      <c r="AJ4199" s="15"/>
      <c r="AK4199" s="15"/>
      <c r="AL4199" s="15"/>
      <c r="AM4199" s="15"/>
      <c r="AN4199" s="15"/>
      <c r="AO4199" s="15"/>
      <c r="AP4199" s="15"/>
      <c r="AQ4199" s="15"/>
      <c r="AR4199" s="15"/>
      <c r="AS4199" s="15"/>
      <c r="AT4199" s="15"/>
      <c r="AU4199" s="15"/>
      <c r="AV4199" s="15"/>
      <c r="AW4199" s="15"/>
      <c r="AX4199" s="82"/>
      <c r="AY4199" s="82"/>
      <c r="AZ4199" s="10">
        <v>1</v>
      </c>
      <c r="BA4199" t="s">
        <v>22</v>
      </c>
      <c r="BB4199" t="s">
        <v>23</v>
      </c>
      <c r="BD4199" s="7" t="str">
        <f t="shared" si="130"/>
        <v>1022669658Shopee</v>
      </c>
    </row>
    <row r="4200" spans="2:58" ht="15" customHeight="1" x14ac:dyDescent="0.35">
      <c r="B4200" s="10" t="s">
        <v>17</v>
      </c>
      <c r="C4200" s="10" t="s">
        <v>806</v>
      </c>
      <c r="D4200" s="10" t="s">
        <v>405</v>
      </c>
      <c r="E4200" s="10" t="s">
        <v>406</v>
      </c>
      <c r="F4200" s="10">
        <v>0</v>
      </c>
      <c r="G4200" s="137">
        <v>7937551828</v>
      </c>
      <c r="H4200" s="10" t="s">
        <v>12632</v>
      </c>
      <c r="I4200" s="10">
        <v>0</v>
      </c>
      <c r="J4200" s="10" t="s">
        <v>1251</v>
      </c>
      <c r="K4200" s="102" t="s">
        <v>1252</v>
      </c>
      <c r="L4200" s="98">
        <f>IFERROR(VLOOKUP($F4200&amp;$C4200,Sales!$J:$W,9,0),0)</f>
        <v>0</v>
      </c>
      <c r="M4200" s="98">
        <f>IFERROR(VLOOKUP($F4200&amp;$C4200,Sales!$J:$W,10,0),0)</f>
        <v>0</v>
      </c>
      <c r="N4200" s="98">
        <f>IFERROR(VLOOKUP($F4200&amp;$C4200,Sales!$J:$W,11,0),0)</f>
        <v>0</v>
      </c>
      <c r="O4200" s="98">
        <f>IFERROR(VLOOKUP($F4200&amp;$C4200,Sales!$J:$W,12,0),0)</f>
        <v>0</v>
      </c>
      <c r="P4200" s="98">
        <f>IFERROR(VLOOKUP($F4200&amp;$C4200,Sales!$J:$W,13,0),0)</f>
        <v>0</v>
      </c>
      <c r="Q4200" s="98">
        <f>IFERROR(VLOOKUP($F4200&amp;$C4200,Sales!$A:$H,7,0),0)</f>
        <v>0</v>
      </c>
      <c r="R4200" s="41" t="str">
        <f t="shared" si="131"/>
        <v>ERROR</v>
      </c>
      <c r="S4200" s="15"/>
      <c r="T4200" s="15"/>
      <c r="U4200" s="15"/>
      <c r="V4200" s="15"/>
      <c r="W4200" s="15"/>
      <c r="X4200" s="15"/>
      <c r="Y4200" s="41"/>
      <c r="Z4200" s="41"/>
      <c r="AA4200" s="41"/>
      <c r="AB4200" s="15"/>
      <c r="AC4200" s="15"/>
      <c r="AD4200" s="15"/>
      <c r="AE4200" s="15"/>
      <c r="AF4200" s="15"/>
      <c r="AG4200" s="15"/>
      <c r="AH4200" s="15"/>
      <c r="AI4200" s="15"/>
      <c r="AJ4200" s="15"/>
      <c r="AK4200" s="15"/>
      <c r="AL4200" s="15"/>
      <c r="AM4200" s="15"/>
      <c r="AN4200" s="15"/>
      <c r="AO4200" s="15"/>
      <c r="AP4200" s="15"/>
      <c r="AQ4200" s="15"/>
      <c r="AR4200" s="15"/>
      <c r="AS4200" s="15"/>
      <c r="AT4200" s="15"/>
      <c r="AU4200" s="15"/>
      <c r="AV4200" s="15"/>
      <c r="AW4200" s="15"/>
      <c r="AX4200" s="82"/>
      <c r="AY4200" s="82"/>
      <c r="AZ4200" s="10">
        <v>1</v>
      </c>
      <c r="BA4200" t="s">
        <v>22</v>
      </c>
      <c r="BB4200" t="s">
        <v>23</v>
      </c>
      <c r="BD4200" s="7" t="str">
        <f t="shared" si="130"/>
        <v>7937551828Shopee</v>
      </c>
    </row>
    <row r="4201" spans="2:58" ht="15" customHeight="1" x14ac:dyDescent="0.35">
      <c r="B4201" s="10" t="s">
        <v>17</v>
      </c>
      <c r="C4201" s="10" t="s">
        <v>806</v>
      </c>
      <c r="D4201" s="10" t="s">
        <v>405</v>
      </c>
      <c r="E4201" s="10" t="s">
        <v>406</v>
      </c>
      <c r="F4201" s="10">
        <v>0</v>
      </c>
      <c r="G4201" s="137">
        <v>540889936</v>
      </c>
      <c r="H4201" s="10" t="s">
        <v>12458</v>
      </c>
      <c r="I4201" s="10">
        <v>0</v>
      </c>
      <c r="J4201" s="10" t="s">
        <v>3635</v>
      </c>
      <c r="K4201" s="105" t="s">
        <v>1556</v>
      </c>
      <c r="L4201" s="98">
        <f>IFERROR(VLOOKUP($F4201&amp;$C4201,Sales!$J:$W,9,0),0)</f>
        <v>0</v>
      </c>
      <c r="M4201" s="98">
        <f>IFERROR(VLOOKUP($F4201&amp;$C4201,Sales!$J:$W,10,0),0)</f>
        <v>0</v>
      </c>
      <c r="N4201" s="98">
        <f>IFERROR(VLOOKUP($F4201&amp;$C4201,Sales!$J:$W,11,0),0)</f>
        <v>0</v>
      </c>
      <c r="O4201" s="98">
        <f>IFERROR(VLOOKUP($F4201&amp;$C4201,Sales!$J:$W,12,0),0)</f>
        <v>0</v>
      </c>
      <c r="P4201" s="98">
        <f>IFERROR(VLOOKUP($F4201&amp;$C4201,Sales!$J:$W,13,0),0)</f>
        <v>0</v>
      </c>
      <c r="Q4201" s="98">
        <f>IFERROR(VLOOKUP($F4201&amp;$C4201,Sales!$A:$H,7,0),0)</f>
        <v>0</v>
      </c>
      <c r="R4201" s="41" t="str">
        <f t="shared" si="131"/>
        <v>ERROR</v>
      </c>
      <c r="S4201" s="15"/>
      <c r="T4201" s="15"/>
      <c r="U4201" s="15"/>
      <c r="V4201" s="15"/>
      <c r="W4201" s="15"/>
      <c r="X4201" s="15"/>
      <c r="Y4201" s="41"/>
      <c r="Z4201" s="41"/>
      <c r="AA4201" s="41"/>
      <c r="AB4201" s="15"/>
      <c r="AC4201" s="15"/>
      <c r="AD4201" s="15"/>
      <c r="AE4201" s="15"/>
      <c r="AF4201" s="15"/>
      <c r="AG4201" s="15"/>
      <c r="AH4201" s="15"/>
      <c r="AI4201" s="15"/>
      <c r="AJ4201" s="15"/>
      <c r="AK4201" s="15"/>
      <c r="AL4201" s="15"/>
      <c r="AM4201" s="15"/>
      <c r="AN4201" s="15"/>
      <c r="AO4201" s="15"/>
      <c r="AP4201" s="15"/>
      <c r="AQ4201" s="15"/>
      <c r="AR4201" s="15"/>
      <c r="AS4201" s="15"/>
      <c r="AT4201" s="15"/>
      <c r="AU4201" s="15"/>
      <c r="AV4201" s="15"/>
      <c r="AW4201" s="15"/>
      <c r="AX4201" s="82"/>
      <c r="AY4201" s="82"/>
      <c r="AZ4201" s="10">
        <v>1</v>
      </c>
      <c r="BA4201" t="s">
        <v>22</v>
      </c>
      <c r="BB4201" t="s">
        <v>23</v>
      </c>
      <c r="BD4201" s="7" t="str">
        <f t="shared" si="130"/>
        <v>540889936Shopee</v>
      </c>
    </row>
    <row r="4202" spans="2:58" ht="15" customHeight="1" x14ac:dyDescent="0.35">
      <c r="B4202" s="10" t="s">
        <v>17</v>
      </c>
      <c r="C4202" s="10" t="s">
        <v>806</v>
      </c>
      <c r="D4202" s="10" t="s">
        <v>294</v>
      </c>
      <c r="E4202" s="10" t="s">
        <v>295</v>
      </c>
      <c r="F4202" s="10" t="s">
        <v>1197</v>
      </c>
      <c r="G4202" s="137">
        <v>6037727615</v>
      </c>
      <c r="H4202" s="10" t="s">
        <v>12455</v>
      </c>
      <c r="I4202" s="10" t="s">
        <v>1198</v>
      </c>
      <c r="J4202" s="10" t="s">
        <v>5694</v>
      </c>
      <c r="K4202" s="105" t="s">
        <v>11097</v>
      </c>
      <c r="L4202" s="98">
        <f>IFERROR(VLOOKUP($F4202&amp;$C4202,Sales!$J:$W,9,0),0)</f>
        <v>0</v>
      </c>
      <c r="M4202" s="98">
        <f>IFERROR(VLOOKUP($F4202&amp;$C4202,Sales!$J:$W,10,0),0)</f>
        <v>0</v>
      </c>
      <c r="N4202" s="98">
        <f>IFERROR(VLOOKUP($F4202&amp;$C4202,Sales!$J:$W,11,0),0)</f>
        <v>0</v>
      </c>
      <c r="O4202" s="98">
        <f>IFERROR(VLOOKUP($F4202&amp;$C4202,Sales!$J:$W,12,0),0)</f>
        <v>0</v>
      </c>
      <c r="P4202" s="98">
        <f>IFERROR(VLOOKUP($F4202&amp;$C4202,Sales!$J:$W,13,0),0)</f>
        <v>0</v>
      </c>
      <c r="Q4202" s="98">
        <f>IFERROR(VLOOKUP($F4202&amp;$C4202,Sales!$A:$H,7,0),0)</f>
        <v>0</v>
      </c>
      <c r="R4202" s="41" t="str">
        <f t="shared" si="131"/>
        <v>ERROR</v>
      </c>
      <c r="S4202" s="15"/>
      <c r="T4202" s="15"/>
      <c r="U4202" s="15"/>
      <c r="V4202" s="15"/>
      <c r="W4202" s="15"/>
      <c r="X4202" s="15"/>
      <c r="Y4202" s="41"/>
      <c r="Z4202" s="41"/>
      <c r="AA4202" s="41"/>
      <c r="AB4202" s="15"/>
      <c r="AC4202" s="15"/>
      <c r="AD4202" s="15"/>
      <c r="AE4202" s="15"/>
      <c r="AF4202" s="15"/>
      <c r="AG4202" s="15"/>
      <c r="AH4202" s="15"/>
      <c r="AI4202" s="15"/>
      <c r="AJ4202" s="15"/>
      <c r="AK4202" s="15"/>
      <c r="AL4202" s="15"/>
      <c r="AM4202" s="15"/>
      <c r="AN4202" s="15"/>
      <c r="AO4202" s="15"/>
      <c r="AP4202" s="15"/>
      <c r="AQ4202" s="66"/>
      <c r="AR4202" s="15"/>
      <c r="AS4202" s="15"/>
      <c r="AT4202" s="15"/>
      <c r="AU4202" s="15"/>
      <c r="AV4202" s="15"/>
      <c r="AW4202" s="15"/>
      <c r="AX4202" s="82"/>
      <c r="AY4202" s="82"/>
      <c r="AZ4202" s="10">
        <v>1</v>
      </c>
      <c r="BA4202" t="s">
        <v>22</v>
      </c>
      <c r="BB4202" t="s">
        <v>88</v>
      </c>
      <c r="BD4202" s="7" t="str">
        <f t="shared" si="130"/>
        <v>6037727615Shopee</v>
      </c>
      <c r="BE4202" t="s">
        <v>13741</v>
      </c>
      <c r="BF4202" t="s">
        <v>13742</v>
      </c>
    </row>
    <row r="4203" spans="2:58" ht="15" customHeight="1" x14ac:dyDescent="0.35">
      <c r="B4203" s="10" t="s">
        <v>17</v>
      </c>
      <c r="C4203" s="10" t="s">
        <v>806</v>
      </c>
      <c r="D4203" s="10" t="s">
        <v>405</v>
      </c>
      <c r="E4203" s="10" t="s">
        <v>406</v>
      </c>
      <c r="F4203" s="10" t="s">
        <v>3012</v>
      </c>
      <c r="G4203" s="137">
        <v>5156371351</v>
      </c>
      <c r="H4203" s="10" t="s">
        <v>12462</v>
      </c>
      <c r="I4203" s="10" t="s">
        <v>6365</v>
      </c>
      <c r="J4203" s="10" t="s">
        <v>1586</v>
      </c>
      <c r="K4203" s="102" t="s">
        <v>1587</v>
      </c>
      <c r="L4203" s="98">
        <f>IFERROR(VLOOKUP($F4203&amp;$C4203,Sales!$J:$W,9,0),0)</f>
        <v>0</v>
      </c>
      <c r="M4203" s="98">
        <f>IFERROR(VLOOKUP($F4203&amp;$C4203,Sales!$J:$W,10,0),0)</f>
        <v>0</v>
      </c>
      <c r="N4203" s="98">
        <f>IFERROR(VLOOKUP($F4203&amp;$C4203,Sales!$J:$W,11,0),0)</f>
        <v>0</v>
      </c>
      <c r="O4203" s="98">
        <f>IFERROR(VLOOKUP($F4203&amp;$C4203,Sales!$J:$W,12,0),0)</f>
        <v>0</v>
      </c>
      <c r="P4203" s="98">
        <f>IFERROR(VLOOKUP($F4203&amp;$C4203,Sales!$J:$W,13,0),0)</f>
        <v>0</v>
      </c>
      <c r="Q4203" s="98">
        <f>IFERROR(VLOOKUP($F4203&amp;$C4203,Sales!$A:$H,7,0),0)</f>
        <v>0</v>
      </c>
      <c r="R4203" s="41" t="str">
        <f t="shared" si="131"/>
        <v>ERROR</v>
      </c>
      <c r="S4203" s="15"/>
      <c r="T4203" s="15"/>
      <c r="U4203" s="15"/>
      <c r="V4203" s="15"/>
      <c r="W4203" s="15"/>
      <c r="X4203" s="15"/>
      <c r="Y4203" s="41"/>
      <c r="Z4203" s="41"/>
      <c r="AA4203" s="41"/>
      <c r="AB4203" s="15"/>
      <c r="AC4203" s="15"/>
      <c r="AD4203" s="15"/>
      <c r="AE4203" s="15"/>
      <c r="AF4203" s="15"/>
      <c r="AG4203" s="15"/>
      <c r="AH4203" s="15"/>
      <c r="AI4203" s="15"/>
      <c r="AJ4203" s="15"/>
      <c r="AK4203" s="15"/>
      <c r="AL4203" s="15"/>
      <c r="AM4203" s="15"/>
      <c r="AN4203" s="15"/>
      <c r="AO4203" s="15"/>
      <c r="AP4203" s="15"/>
      <c r="AQ4203" s="15"/>
      <c r="AR4203" s="15"/>
      <c r="AS4203" s="15"/>
      <c r="AT4203" s="15"/>
      <c r="AU4203" s="15"/>
      <c r="AV4203" s="15"/>
      <c r="AW4203" s="15"/>
      <c r="AX4203" s="82"/>
      <c r="AY4203" s="82"/>
      <c r="AZ4203" s="10">
        <v>1</v>
      </c>
      <c r="BA4203" t="s">
        <v>22</v>
      </c>
      <c r="BB4203" t="s">
        <v>23</v>
      </c>
      <c r="BD4203" s="7" t="str">
        <f t="shared" si="130"/>
        <v>5156371351Shopee</v>
      </c>
    </row>
    <row r="4204" spans="2:58" ht="15" customHeight="1" x14ac:dyDescent="0.35">
      <c r="B4204" s="10" t="s">
        <v>17</v>
      </c>
      <c r="C4204" s="10" t="s">
        <v>806</v>
      </c>
      <c r="D4204" s="10" t="s">
        <v>405</v>
      </c>
      <c r="E4204" s="10" t="s">
        <v>406</v>
      </c>
      <c r="F4204" s="10" t="s">
        <v>6093</v>
      </c>
      <c r="G4204" s="137">
        <v>5756361193</v>
      </c>
      <c r="H4204" s="10" t="s">
        <v>12463</v>
      </c>
      <c r="I4204" s="10" t="s">
        <v>6368</v>
      </c>
      <c r="J4204" s="10" t="s">
        <v>1590</v>
      </c>
      <c r="K4204" s="102" t="s">
        <v>1591</v>
      </c>
      <c r="L4204" s="98">
        <f>IFERROR(VLOOKUP($F4204&amp;$C4204,Sales!$J:$W,9,0),0)</f>
        <v>0</v>
      </c>
      <c r="M4204" s="98">
        <f>IFERROR(VLOOKUP($F4204&amp;$C4204,Sales!$J:$W,10,0),0)</f>
        <v>0</v>
      </c>
      <c r="N4204" s="98">
        <f>IFERROR(VLOOKUP($F4204&amp;$C4204,Sales!$J:$W,11,0),0)</f>
        <v>0</v>
      </c>
      <c r="O4204" s="98">
        <f>IFERROR(VLOOKUP($F4204&amp;$C4204,Sales!$J:$W,12,0),0)</f>
        <v>0</v>
      </c>
      <c r="P4204" s="98">
        <f>IFERROR(VLOOKUP($F4204&amp;$C4204,Sales!$J:$W,13,0),0)</f>
        <v>0</v>
      </c>
      <c r="Q4204" s="98">
        <f>IFERROR(VLOOKUP($F4204&amp;$C4204,Sales!$A:$H,7,0),0)</f>
        <v>0</v>
      </c>
      <c r="R4204" s="41" t="str">
        <f t="shared" si="131"/>
        <v>ERROR</v>
      </c>
      <c r="S4204" s="15"/>
      <c r="T4204" s="15"/>
      <c r="U4204" s="15"/>
      <c r="V4204" s="15"/>
      <c r="W4204" s="15"/>
      <c r="X4204" s="15"/>
      <c r="Y4204" s="41"/>
      <c r="Z4204" s="41"/>
      <c r="AA4204" s="41"/>
      <c r="AB4204" s="15"/>
      <c r="AC4204" s="15"/>
      <c r="AD4204" s="15"/>
      <c r="AE4204" s="15"/>
      <c r="AF4204" s="15"/>
      <c r="AG4204" s="15"/>
      <c r="AH4204" s="15"/>
      <c r="AI4204" s="15"/>
      <c r="AJ4204" s="15"/>
      <c r="AK4204" s="15"/>
      <c r="AL4204" s="15"/>
      <c r="AM4204" s="15"/>
      <c r="AN4204" s="15"/>
      <c r="AO4204" s="15"/>
      <c r="AP4204" s="15"/>
      <c r="AQ4204" s="15"/>
      <c r="AR4204" s="15"/>
      <c r="AS4204" s="15"/>
      <c r="AT4204" s="15"/>
      <c r="AU4204" s="15"/>
      <c r="AV4204" s="15"/>
      <c r="AW4204" s="15"/>
      <c r="AX4204" s="82"/>
      <c r="AY4204" s="82"/>
      <c r="AZ4204" s="10">
        <v>1</v>
      </c>
      <c r="BA4204" t="s">
        <v>22</v>
      </c>
      <c r="BB4204" t="s">
        <v>23</v>
      </c>
      <c r="BD4204" s="7" t="str">
        <f t="shared" si="130"/>
        <v>5756361193Shopee</v>
      </c>
    </row>
    <row r="4205" spans="2:58" ht="15" customHeight="1" x14ac:dyDescent="0.35">
      <c r="B4205" s="10" t="s">
        <v>17</v>
      </c>
      <c r="C4205" s="10" t="s">
        <v>806</v>
      </c>
      <c r="D4205" s="10" t="s">
        <v>405</v>
      </c>
      <c r="E4205" s="10" t="s">
        <v>406</v>
      </c>
      <c r="F4205" s="10" t="s">
        <v>2997</v>
      </c>
      <c r="G4205" s="137">
        <v>5856356051</v>
      </c>
      <c r="H4205" s="10" t="s">
        <v>12464</v>
      </c>
      <c r="I4205" s="10" t="s">
        <v>6392</v>
      </c>
      <c r="J4205" s="10" t="s">
        <v>1593</v>
      </c>
      <c r="K4205" s="105" t="s">
        <v>1594</v>
      </c>
      <c r="L4205" s="98">
        <f>IFERROR(VLOOKUP($F4205&amp;$C4205,Sales!$J:$W,9,0),0)</f>
        <v>0</v>
      </c>
      <c r="M4205" s="98">
        <f>IFERROR(VLOOKUP($F4205&amp;$C4205,Sales!$J:$W,10,0),0)</f>
        <v>0</v>
      </c>
      <c r="N4205" s="98">
        <f>IFERROR(VLOOKUP($F4205&amp;$C4205,Sales!$J:$W,11,0),0)</f>
        <v>0</v>
      </c>
      <c r="O4205" s="98">
        <f>IFERROR(VLOOKUP($F4205&amp;$C4205,Sales!$J:$W,12,0),0)</f>
        <v>0</v>
      </c>
      <c r="P4205" s="98">
        <f>IFERROR(VLOOKUP($F4205&amp;$C4205,Sales!$J:$W,13,0),0)</f>
        <v>0</v>
      </c>
      <c r="Q4205" s="98">
        <f>IFERROR(VLOOKUP($F4205&amp;$C4205,Sales!$A:$H,7,0),0)</f>
        <v>0</v>
      </c>
      <c r="R4205" s="41" t="str">
        <f t="shared" si="131"/>
        <v>ERROR</v>
      </c>
      <c r="S4205" s="15"/>
      <c r="T4205" s="15"/>
      <c r="U4205" s="15"/>
      <c r="V4205" s="15"/>
      <c r="W4205" s="15"/>
      <c r="X4205" s="15"/>
      <c r="Y4205" s="41"/>
      <c r="Z4205" s="41"/>
      <c r="AA4205" s="41"/>
      <c r="AB4205" s="15"/>
      <c r="AC4205" s="15"/>
      <c r="AD4205" s="15"/>
      <c r="AE4205" s="15"/>
      <c r="AF4205" s="15"/>
      <c r="AG4205" s="15"/>
      <c r="AH4205" s="15"/>
      <c r="AI4205" s="15"/>
      <c r="AJ4205" s="15"/>
      <c r="AK4205" s="15"/>
      <c r="AL4205" s="15"/>
      <c r="AM4205" s="15"/>
      <c r="AN4205" s="15"/>
      <c r="AO4205" s="15"/>
      <c r="AP4205" s="15"/>
      <c r="AQ4205" s="15"/>
      <c r="AR4205" s="15"/>
      <c r="AS4205" s="15"/>
      <c r="AT4205" s="15"/>
      <c r="AU4205" s="15"/>
      <c r="AV4205" s="15"/>
      <c r="AW4205" s="15"/>
      <c r="AX4205" s="82"/>
      <c r="AY4205" s="82"/>
      <c r="AZ4205" s="10">
        <v>1</v>
      </c>
      <c r="BA4205" t="s">
        <v>22</v>
      </c>
      <c r="BB4205" t="s">
        <v>23</v>
      </c>
      <c r="BD4205" s="7" t="str">
        <f t="shared" si="130"/>
        <v>5856356051Shopee</v>
      </c>
    </row>
    <row r="4206" spans="2:58" ht="15" customHeight="1" x14ac:dyDescent="0.35">
      <c r="B4206" s="10" t="s">
        <v>17</v>
      </c>
      <c r="C4206" s="10" t="s">
        <v>806</v>
      </c>
      <c r="D4206" s="10" t="s">
        <v>65</v>
      </c>
      <c r="E4206" s="10" t="s">
        <v>66</v>
      </c>
      <c r="F4206" s="10" t="s">
        <v>2086</v>
      </c>
      <c r="G4206" s="137">
        <v>3833635022</v>
      </c>
      <c r="H4206" s="10">
        <v>3833635022</v>
      </c>
      <c r="I4206" s="10" t="s">
        <v>2087</v>
      </c>
      <c r="J4206" s="10" t="s">
        <v>4323</v>
      </c>
      <c r="K4206" s="102" t="s">
        <v>2773</v>
      </c>
      <c r="L4206" s="98">
        <f>IFERROR(VLOOKUP($F4206&amp;$C4206,Sales!$J:$W,9,0),0)</f>
        <v>0</v>
      </c>
      <c r="M4206" s="98">
        <f>IFERROR(VLOOKUP($F4206&amp;$C4206,Sales!$J:$W,10,0),0)</f>
        <v>0</v>
      </c>
      <c r="N4206" s="98">
        <f>IFERROR(VLOOKUP($F4206&amp;$C4206,Sales!$J:$W,11,0),0)</f>
        <v>0</v>
      </c>
      <c r="O4206" s="98">
        <f>IFERROR(VLOOKUP($F4206&amp;$C4206,Sales!$J:$W,12,0),0)</f>
        <v>0</v>
      </c>
      <c r="P4206" s="98">
        <f>IFERROR(VLOOKUP($F4206&amp;$C4206,Sales!$J:$W,13,0),0)</f>
        <v>0</v>
      </c>
      <c r="Q4206" s="98">
        <f>IFERROR(VLOOKUP($F4206&amp;$C4206,Sales!$A:$H,7,0),0)</f>
        <v>0</v>
      </c>
      <c r="R4206" s="41" t="str">
        <f t="shared" si="131"/>
        <v>ERROR</v>
      </c>
      <c r="S4206" s="15"/>
      <c r="T4206" s="15"/>
      <c r="U4206" s="15"/>
      <c r="V4206" s="15"/>
      <c r="W4206" s="15"/>
      <c r="X4206" s="15"/>
      <c r="Y4206" s="41"/>
      <c r="Z4206" s="41"/>
      <c r="AA4206" s="41"/>
      <c r="AB4206" s="15"/>
      <c r="AC4206" s="15"/>
      <c r="AD4206" s="15"/>
      <c r="AE4206" s="15"/>
      <c r="AF4206" s="15"/>
      <c r="AG4206" s="15"/>
      <c r="AH4206" s="15"/>
      <c r="AI4206" s="15"/>
      <c r="AJ4206" s="15"/>
      <c r="AK4206" s="15"/>
      <c r="AL4206" s="66"/>
      <c r="AM4206" s="66"/>
      <c r="AN4206" s="15"/>
      <c r="AO4206" s="15"/>
      <c r="AP4206" s="15"/>
      <c r="AQ4206" s="15"/>
      <c r="AR4206" s="15"/>
      <c r="AS4206" s="15"/>
      <c r="AT4206" s="15"/>
      <c r="AU4206" s="15"/>
      <c r="AV4206" s="15"/>
      <c r="AW4206" s="15"/>
      <c r="AX4206" s="15"/>
      <c r="AY4206" s="15"/>
      <c r="AZ4206" s="10">
        <v>1</v>
      </c>
      <c r="BA4206" t="s">
        <v>22</v>
      </c>
      <c r="BB4206" t="s">
        <v>88</v>
      </c>
      <c r="BD4206" s="7" t="str">
        <f t="shared" si="130"/>
        <v>3833635022Shopee</v>
      </c>
    </row>
    <row r="4207" spans="2:58" ht="15" customHeight="1" x14ac:dyDescent="0.35">
      <c r="B4207" s="10" t="s">
        <v>17</v>
      </c>
      <c r="C4207" s="10" t="s">
        <v>806</v>
      </c>
      <c r="D4207" s="10" t="s">
        <v>65</v>
      </c>
      <c r="E4207" s="10" t="s">
        <v>66</v>
      </c>
      <c r="F4207" s="10" t="s">
        <v>2405</v>
      </c>
      <c r="G4207" s="137">
        <v>6515156020</v>
      </c>
      <c r="H4207" s="10">
        <v>6515156020</v>
      </c>
      <c r="I4207" s="10" t="s">
        <v>2406</v>
      </c>
      <c r="J4207" s="10" t="s">
        <v>3979</v>
      </c>
      <c r="K4207" s="102" t="s">
        <v>2774</v>
      </c>
      <c r="L4207" s="98">
        <f>IFERROR(VLOOKUP($F4207&amp;$C4207,Sales!$J:$W,9,0),0)</f>
        <v>0</v>
      </c>
      <c r="M4207" s="98">
        <f>IFERROR(VLOOKUP($F4207&amp;$C4207,Sales!$J:$W,10,0),0)</f>
        <v>0</v>
      </c>
      <c r="N4207" s="98">
        <f>IFERROR(VLOOKUP($F4207&amp;$C4207,Sales!$J:$W,11,0),0)</f>
        <v>0</v>
      </c>
      <c r="O4207" s="98">
        <f>IFERROR(VLOOKUP($F4207&amp;$C4207,Sales!$J:$W,12,0),0)</f>
        <v>0</v>
      </c>
      <c r="P4207" s="98">
        <f>IFERROR(VLOOKUP($F4207&amp;$C4207,Sales!$J:$W,13,0),0)</f>
        <v>0</v>
      </c>
      <c r="Q4207" s="98">
        <f>IFERROR(VLOOKUP($F4207&amp;$C4207,Sales!$A:$H,7,0),0)</f>
        <v>0</v>
      </c>
      <c r="R4207" s="41" t="str">
        <f t="shared" si="131"/>
        <v>ERROR</v>
      </c>
      <c r="S4207" s="15"/>
      <c r="T4207" s="15"/>
      <c r="U4207" s="15"/>
      <c r="V4207" s="15"/>
      <c r="W4207" s="15"/>
      <c r="X4207" s="15"/>
      <c r="Y4207" s="41"/>
      <c r="Z4207" s="41"/>
      <c r="AA4207" s="41"/>
      <c r="AB4207" s="15"/>
      <c r="AC4207" s="15"/>
      <c r="AD4207" s="15"/>
      <c r="AE4207" s="15"/>
      <c r="AF4207" s="15"/>
      <c r="AG4207" s="15"/>
      <c r="AH4207" s="15"/>
      <c r="AI4207" s="15"/>
      <c r="AJ4207" s="15"/>
      <c r="AK4207" s="15"/>
      <c r="AL4207" s="66"/>
      <c r="AM4207" s="66"/>
      <c r="AN4207" s="15"/>
      <c r="AO4207" s="15"/>
      <c r="AP4207" s="15"/>
      <c r="AQ4207" s="15"/>
      <c r="AR4207" s="15"/>
      <c r="AS4207" s="15"/>
      <c r="AT4207" s="15"/>
      <c r="AU4207" s="15"/>
      <c r="AV4207" s="15"/>
      <c r="AW4207" s="15"/>
      <c r="AX4207" s="15"/>
      <c r="AY4207" s="15"/>
      <c r="AZ4207" s="10">
        <v>1</v>
      </c>
      <c r="BA4207" t="s">
        <v>22</v>
      </c>
      <c r="BB4207" t="s">
        <v>88</v>
      </c>
      <c r="BD4207" s="7" t="str">
        <f t="shared" si="130"/>
        <v>6515156020Shopee</v>
      </c>
    </row>
    <row r="4208" spans="2:58" ht="15" customHeight="1" x14ac:dyDescent="0.35">
      <c r="B4208" s="10" t="s">
        <v>17</v>
      </c>
      <c r="C4208" s="10" t="s">
        <v>806</v>
      </c>
      <c r="D4208" s="10" t="s">
        <v>65</v>
      </c>
      <c r="E4208" s="10" t="s">
        <v>66</v>
      </c>
      <c r="F4208" s="10" t="s">
        <v>91</v>
      </c>
      <c r="G4208" s="137">
        <v>6410063148</v>
      </c>
      <c r="H4208" s="10" t="s">
        <v>12659</v>
      </c>
      <c r="I4208" s="10" t="s">
        <v>92</v>
      </c>
      <c r="J4208" s="10" t="s">
        <v>3980</v>
      </c>
      <c r="K4208" s="102" t="s">
        <v>2775</v>
      </c>
      <c r="L4208" s="98">
        <f>IFERROR(VLOOKUP($F4208&amp;$C4208,Sales!$J:$W,9,0),0)</f>
        <v>0</v>
      </c>
      <c r="M4208" s="98">
        <f>IFERROR(VLOOKUP($F4208&amp;$C4208,Sales!$J:$W,10,0),0)</f>
        <v>0</v>
      </c>
      <c r="N4208" s="98">
        <f>IFERROR(VLOOKUP($F4208&amp;$C4208,Sales!$J:$W,11,0),0)</f>
        <v>0</v>
      </c>
      <c r="O4208" s="98">
        <f>IFERROR(VLOOKUP($F4208&amp;$C4208,Sales!$J:$W,12,0),0)</f>
        <v>0</v>
      </c>
      <c r="P4208" s="98">
        <f>IFERROR(VLOOKUP($F4208&amp;$C4208,Sales!$J:$W,13,0),0)</f>
        <v>0</v>
      </c>
      <c r="Q4208" s="98">
        <f>IFERROR(VLOOKUP($F4208&amp;$C4208,Sales!$A:$H,7,0),0)</f>
        <v>0</v>
      </c>
      <c r="R4208" s="41" t="str">
        <f t="shared" si="131"/>
        <v>ERROR</v>
      </c>
      <c r="S4208" s="15"/>
      <c r="T4208" s="15"/>
      <c r="U4208" s="15"/>
      <c r="V4208" s="15"/>
      <c r="W4208" s="15"/>
      <c r="X4208" s="15"/>
      <c r="Y4208" s="41"/>
      <c r="Z4208" s="41"/>
      <c r="AA4208" s="41"/>
      <c r="AB4208" s="15"/>
      <c r="AC4208" s="15"/>
      <c r="AD4208" s="15"/>
      <c r="AE4208" s="15"/>
      <c r="AF4208" s="15"/>
      <c r="AG4208" s="15"/>
      <c r="AH4208" s="15"/>
      <c r="AI4208" s="15"/>
      <c r="AJ4208" s="15"/>
      <c r="AK4208" s="15"/>
      <c r="AL4208" s="66"/>
      <c r="AM4208" s="66"/>
      <c r="AN4208" s="15"/>
      <c r="AO4208" s="15"/>
      <c r="AP4208" s="15"/>
      <c r="AQ4208" s="15"/>
      <c r="AR4208" s="15"/>
      <c r="AS4208" s="15"/>
      <c r="AT4208" s="15"/>
      <c r="AU4208" s="15"/>
      <c r="AV4208" s="15"/>
      <c r="AW4208" s="15"/>
      <c r="AX4208" s="15"/>
      <c r="AY4208" s="15"/>
      <c r="AZ4208" s="10">
        <v>1</v>
      </c>
      <c r="BA4208" t="s">
        <v>22</v>
      </c>
      <c r="BB4208" t="s">
        <v>88</v>
      </c>
      <c r="BD4208" s="7" t="str">
        <f t="shared" si="130"/>
        <v>6410063148Shopee</v>
      </c>
    </row>
    <row r="4209" spans="2:56" ht="15" customHeight="1" x14ac:dyDescent="0.35">
      <c r="B4209" s="10" t="s">
        <v>17</v>
      </c>
      <c r="C4209" s="10" t="s">
        <v>806</v>
      </c>
      <c r="D4209" s="10" t="s">
        <v>193</v>
      </c>
      <c r="E4209" s="10" t="s">
        <v>194</v>
      </c>
      <c r="F4209" s="10" t="s">
        <v>2702</v>
      </c>
      <c r="G4209" s="137">
        <v>2074722888</v>
      </c>
      <c r="H4209" s="10">
        <v>2074722888</v>
      </c>
      <c r="I4209" s="10" t="s">
        <v>2616</v>
      </c>
      <c r="J4209" s="10" t="s">
        <v>3981</v>
      </c>
      <c r="K4209" s="102" t="s">
        <v>2776</v>
      </c>
      <c r="L4209" s="98">
        <f>IFERROR(VLOOKUP($F4209&amp;$C4209,Sales!$J:$W,9,0),0)</f>
        <v>0</v>
      </c>
      <c r="M4209" s="98">
        <f>IFERROR(VLOOKUP($F4209&amp;$C4209,Sales!$J:$W,10,0),0)</f>
        <v>0</v>
      </c>
      <c r="N4209" s="98">
        <f>IFERROR(VLOOKUP($F4209&amp;$C4209,Sales!$J:$W,11,0),0)</f>
        <v>0</v>
      </c>
      <c r="O4209" s="98">
        <f>IFERROR(VLOOKUP($F4209&amp;$C4209,Sales!$J:$W,12,0),0)</f>
        <v>0</v>
      </c>
      <c r="P4209" s="98">
        <f>IFERROR(VLOOKUP($F4209&amp;$C4209,Sales!$J:$W,13,0),0)</f>
        <v>0</v>
      </c>
      <c r="Q4209" s="98">
        <f>IFERROR(VLOOKUP($F4209&amp;$C4209,Sales!$A:$H,7,0),0)</f>
        <v>0</v>
      </c>
      <c r="R4209" s="41" t="str">
        <f t="shared" si="131"/>
        <v>ERROR</v>
      </c>
      <c r="S4209" s="15"/>
      <c r="T4209" s="15"/>
      <c r="U4209" s="15"/>
      <c r="V4209" s="15"/>
      <c r="W4209" s="15"/>
      <c r="X4209" s="15"/>
      <c r="Y4209" s="41"/>
      <c r="Z4209" s="41"/>
      <c r="AA4209" s="41"/>
      <c r="AB4209" s="15"/>
      <c r="AC4209" s="15"/>
      <c r="AD4209" s="15"/>
      <c r="AE4209" s="15"/>
      <c r="AF4209" s="15"/>
      <c r="AG4209" s="15"/>
      <c r="AH4209" s="15"/>
      <c r="AI4209" s="15"/>
      <c r="AJ4209" s="15"/>
      <c r="AK4209" s="15"/>
      <c r="AL4209" s="66"/>
      <c r="AM4209" s="66"/>
      <c r="AN4209" s="15"/>
      <c r="AO4209" s="15"/>
      <c r="AP4209" s="15"/>
      <c r="AQ4209" s="15"/>
      <c r="AR4209" s="15"/>
      <c r="AS4209" s="15"/>
      <c r="AT4209" s="15"/>
      <c r="AU4209" s="15"/>
      <c r="AV4209" s="15"/>
      <c r="AW4209" s="15"/>
      <c r="AX4209" s="15"/>
      <c r="AY4209" s="15"/>
      <c r="AZ4209" s="10">
        <v>1</v>
      </c>
      <c r="BA4209" t="s">
        <v>22</v>
      </c>
      <c r="BB4209" t="s">
        <v>88</v>
      </c>
      <c r="BD4209" s="7" t="str">
        <f t="shared" si="130"/>
        <v>2074722888Shopee</v>
      </c>
    </row>
    <row r="4210" spans="2:56" ht="15" customHeight="1" x14ac:dyDescent="0.35">
      <c r="B4210" s="10" t="s">
        <v>17</v>
      </c>
      <c r="C4210" s="10" t="s">
        <v>806</v>
      </c>
      <c r="D4210" s="10" t="s">
        <v>405</v>
      </c>
      <c r="E4210" s="10" t="s">
        <v>406</v>
      </c>
      <c r="F4210" s="10">
        <v>0</v>
      </c>
      <c r="G4210" s="137">
        <v>6556366956</v>
      </c>
      <c r="H4210" s="10" t="s">
        <v>12466</v>
      </c>
      <c r="I4210" s="10">
        <v>0</v>
      </c>
      <c r="J4210" s="10" t="s">
        <v>1597</v>
      </c>
      <c r="K4210" s="105" t="s">
        <v>1598</v>
      </c>
      <c r="L4210" s="98">
        <f>IFERROR(VLOOKUP($F4210&amp;$C4210,Sales!$J:$W,9,0),0)</f>
        <v>0</v>
      </c>
      <c r="M4210" s="98">
        <f>IFERROR(VLOOKUP($F4210&amp;$C4210,Sales!$J:$W,10,0),0)</f>
        <v>0</v>
      </c>
      <c r="N4210" s="98">
        <f>IFERROR(VLOOKUP($F4210&amp;$C4210,Sales!$J:$W,11,0),0)</f>
        <v>0</v>
      </c>
      <c r="O4210" s="98">
        <f>IFERROR(VLOOKUP($F4210&amp;$C4210,Sales!$J:$W,12,0),0)</f>
        <v>0</v>
      </c>
      <c r="P4210" s="98">
        <f>IFERROR(VLOOKUP($F4210&amp;$C4210,Sales!$J:$W,13,0),0)</f>
        <v>0</v>
      </c>
      <c r="Q4210" s="98">
        <f>IFERROR(VLOOKUP($F4210&amp;$C4210,Sales!$A:$H,7,0),0)</f>
        <v>0</v>
      </c>
      <c r="R4210" s="41" t="str">
        <f t="shared" si="131"/>
        <v>ERROR</v>
      </c>
      <c r="S4210" s="15"/>
      <c r="T4210" s="15"/>
      <c r="U4210" s="15"/>
      <c r="V4210" s="15"/>
      <c r="W4210" s="15"/>
      <c r="X4210" s="15"/>
      <c r="Y4210" s="41"/>
      <c r="Z4210" s="41"/>
      <c r="AA4210" s="41"/>
      <c r="AB4210" s="15"/>
      <c r="AC4210" s="15"/>
      <c r="AD4210" s="15"/>
      <c r="AE4210" s="15"/>
      <c r="AF4210" s="15"/>
      <c r="AG4210" s="15"/>
      <c r="AH4210" s="15"/>
      <c r="AI4210" s="15"/>
      <c r="AJ4210" s="15"/>
      <c r="AK4210" s="15"/>
      <c r="AL4210" s="15"/>
      <c r="AM4210" s="15"/>
      <c r="AN4210" s="15"/>
      <c r="AO4210" s="15"/>
      <c r="AP4210" s="15"/>
      <c r="AQ4210" s="15"/>
      <c r="AR4210" s="15"/>
      <c r="AS4210" s="15"/>
      <c r="AT4210" s="15"/>
      <c r="AU4210" s="15"/>
      <c r="AV4210" s="15"/>
      <c r="AW4210" s="15"/>
      <c r="AX4210" s="82"/>
      <c r="AY4210" s="82"/>
      <c r="AZ4210" s="10">
        <v>1</v>
      </c>
      <c r="BA4210" t="s">
        <v>22</v>
      </c>
      <c r="BB4210" t="s">
        <v>23</v>
      </c>
      <c r="BD4210" s="7" t="str">
        <f t="shared" si="130"/>
        <v>6556366956Shopee</v>
      </c>
    </row>
    <row r="4211" spans="2:56" ht="15" customHeight="1" x14ac:dyDescent="0.35">
      <c r="B4211" s="10" t="s">
        <v>17</v>
      </c>
      <c r="C4211" s="10" t="s">
        <v>806</v>
      </c>
      <c r="D4211" s="10" t="s">
        <v>193</v>
      </c>
      <c r="E4211" s="10" t="s">
        <v>194</v>
      </c>
      <c r="F4211" s="10" t="s">
        <v>776</v>
      </c>
      <c r="G4211" s="137">
        <v>82157840</v>
      </c>
      <c r="H4211" s="10">
        <v>82157840</v>
      </c>
      <c r="I4211" s="10" t="s">
        <v>777</v>
      </c>
      <c r="J4211" s="10" t="s">
        <v>3984</v>
      </c>
      <c r="K4211" s="102" t="s">
        <v>2778</v>
      </c>
      <c r="L4211" s="98">
        <f>IFERROR(VLOOKUP($F4211&amp;$C4211,Sales!$J:$W,9,0),0)</f>
        <v>0</v>
      </c>
      <c r="M4211" s="98">
        <f>IFERROR(VLOOKUP($F4211&amp;$C4211,Sales!$J:$W,10,0),0)</f>
        <v>0</v>
      </c>
      <c r="N4211" s="98">
        <f>IFERROR(VLOOKUP($F4211&amp;$C4211,Sales!$J:$W,11,0),0)</f>
        <v>0</v>
      </c>
      <c r="O4211" s="98">
        <f>IFERROR(VLOOKUP($F4211&amp;$C4211,Sales!$J:$W,12,0),0)</f>
        <v>0</v>
      </c>
      <c r="P4211" s="98">
        <f>IFERROR(VLOOKUP($F4211&amp;$C4211,Sales!$J:$W,13,0),0)</f>
        <v>0</v>
      </c>
      <c r="Q4211" s="98">
        <f>IFERROR(VLOOKUP($F4211&amp;$C4211,Sales!$A:$H,7,0),0)</f>
        <v>0</v>
      </c>
      <c r="R4211" s="41" t="str">
        <f t="shared" si="131"/>
        <v>ERROR</v>
      </c>
      <c r="S4211" s="15"/>
      <c r="T4211" s="15"/>
      <c r="U4211" s="15"/>
      <c r="V4211" s="15"/>
      <c r="W4211" s="15"/>
      <c r="X4211" s="15"/>
      <c r="Y4211" s="41"/>
      <c r="Z4211" s="41"/>
      <c r="AA4211" s="41"/>
      <c r="AB4211" s="15"/>
      <c r="AC4211" s="15"/>
      <c r="AD4211" s="15"/>
      <c r="AE4211" s="15"/>
      <c r="AF4211" s="15"/>
      <c r="AG4211" s="15"/>
      <c r="AH4211" s="15"/>
      <c r="AI4211" s="15"/>
      <c r="AJ4211" s="15"/>
      <c r="AK4211" s="15"/>
      <c r="AL4211" s="66"/>
      <c r="AM4211" s="66"/>
      <c r="AN4211" s="15"/>
      <c r="AO4211" s="15"/>
      <c r="AP4211" s="15"/>
      <c r="AQ4211" s="15"/>
      <c r="AR4211" s="15"/>
      <c r="AS4211" s="15"/>
      <c r="AT4211" s="15"/>
      <c r="AU4211" s="15"/>
      <c r="AV4211" s="15"/>
      <c r="AW4211" s="15"/>
      <c r="AX4211" s="15"/>
      <c r="AY4211" s="15"/>
      <c r="AZ4211" s="10">
        <v>1</v>
      </c>
      <c r="BA4211" t="s">
        <v>22</v>
      </c>
      <c r="BB4211" t="s">
        <v>88</v>
      </c>
      <c r="BD4211" s="7" t="str">
        <f t="shared" si="130"/>
        <v>82157840Shopee</v>
      </c>
    </row>
    <row r="4212" spans="2:56" ht="15" customHeight="1" x14ac:dyDescent="0.35">
      <c r="B4212" s="10" t="s">
        <v>17</v>
      </c>
      <c r="C4212" s="10" t="s">
        <v>806</v>
      </c>
      <c r="D4212" s="10" t="s">
        <v>193</v>
      </c>
      <c r="E4212" s="10" t="s">
        <v>194</v>
      </c>
      <c r="F4212" s="10" t="s">
        <v>780</v>
      </c>
      <c r="G4212" s="137">
        <v>1021490544</v>
      </c>
      <c r="H4212" s="10">
        <v>1021490544</v>
      </c>
      <c r="I4212" s="10">
        <v>4902430737142</v>
      </c>
      <c r="J4212" s="10" t="s">
        <v>3985</v>
      </c>
      <c r="K4212" s="102" t="s">
        <v>2780</v>
      </c>
      <c r="L4212" s="98">
        <f>IFERROR(VLOOKUP($F4212&amp;$C4212,Sales!$J:$W,9,0),0)</f>
        <v>0</v>
      </c>
      <c r="M4212" s="98">
        <f>IFERROR(VLOOKUP($F4212&amp;$C4212,Sales!$J:$W,10,0),0)</f>
        <v>0</v>
      </c>
      <c r="N4212" s="98">
        <f>IFERROR(VLOOKUP($F4212&amp;$C4212,Sales!$J:$W,11,0),0)</f>
        <v>0</v>
      </c>
      <c r="O4212" s="98">
        <f>IFERROR(VLOOKUP($F4212&amp;$C4212,Sales!$J:$W,12,0),0)</f>
        <v>0</v>
      </c>
      <c r="P4212" s="98">
        <f>IFERROR(VLOOKUP($F4212&amp;$C4212,Sales!$J:$W,13,0),0)</f>
        <v>0</v>
      </c>
      <c r="Q4212" s="98">
        <f>IFERROR(VLOOKUP($F4212&amp;$C4212,Sales!$A:$H,7,0),0)</f>
        <v>0</v>
      </c>
      <c r="R4212" s="41" t="str">
        <f t="shared" si="131"/>
        <v>ERROR</v>
      </c>
      <c r="S4212" s="15"/>
      <c r="T4212" s="15"/>
      <c r="U4212" s="15"/>
      <c r="V4212" s="15"/>
      <c r="W4212" s="15"/>
      <c r="X4212" s="15"/>
      <c r="Y4212" s="41"/>
      <c r="Z4212" s="41"/>
      <c r="AA4212" s="41"/>
      <c r="AB4212" s="15"/>
      <c r="AC4212" s="15"/>
      <c r="AD4212" s="15"/>
      <c r="AE4212" s="15"/>
      <c r="AF4212" s="15"/>
      <c r="AG4212" s="15"/>
      <c r="AH4212" s="15"/>
      <c r="AI4212" s="15"/>
      <c r="AJ4212" s="15"/>
      <c r="AK4212" s="15"/>
      <c r="AL4212" s="66"/>
      <c r="AM4212" s="66"/>
      <c r="AN4212" s="15"/>
      <c r="AO4212" s="15"/>
      <c r="AP4212" s="15"/>
      <c r="AQ4212" s="15"/>
      <c r="AR4212" s="15"/>
      <c r="AS4212" s="15"/>
      <c r="AT4212" s="15"/>
      <c r="AU4212" s="15"/>
      <c r="AV4212" s="15"/>
      <c r="AW4212" s="15"/>
      <c r="AX4212" s="15"/>
      <c r="AY4212" s="15"/>
      <c r="AZ4212" s="10">
        <v>1</v>
      </c>
      <c r="BA4212" t="s">
        <v>22</v>
      </c>
      <c r="BB4212" t="s">
        <v>88</v>
      </c>
      <c r="BD4212" s="7" t="str">
        <f t="shared" ref="BD4212:BD4275" si="132">G4212&amp;C4212</f>
        <v>1021490544Shopee</v>
      </c>
    </row>
    <row r="4213" spans="2:56" ht="15" customHeight="1" x14ac:dyDescent="0.35">
      <c r="B4213" s="10" t="s">
        <v>17</v>
      </c>
      <c r="C4213" s="10" t="s">
        <v>806</v>
      </c>
      <c r="D4213" s="10" t="s">
        <v>405</v>
      </c>
      <c r="E4213" s="10" t="s">
        <v>406</v>
      </c>
      <c r="F4213" s="10" t="s">
        <v>3000</v>
      </c>
      <c r="G4213" s="137">
        <v>6956356659</v>
      </c>
      <c r="H4213" s="10" t="s">
        <v>12467</v>
      </c>
      <c r="I4213" s="10" t="s">
        <v>6371</v>
      </c>
      <c r="J4213" s="10" t="s">
        <v>1599</v>
      </c>
      <c r="K4213" s="102" t="s">
        <v>10352</v>
      </c>
      <c r="L4213" s="98">
        <f>IFERROR(VLOOKUP($F4213&amp;$C4213,Sales!$J:$W,9,0),0)</f>
        <v>0</v>
      </c>
      <c r="M4213" s="98">
        <f>IFERROR(VLOOKUP($F4213&amp;$C4213,Sales!$J:$W,10,0),0)</f>
        <v>0</v>
      </c>
      <c r="N4213" s="98">
        <f>IFERROR(VLOOKUP($F4213&amp;$C4213,Sales!$J:$W,11,0),0)</f>
        <v>0</v>
      </c>
      <c r="O4213" s="98">
        <f>IFERROR(VLOOKUP($F4213&amp;$C4213,Sales!$J:$W,12,0),0)</f>
        <v>0</v>
      </c>
      <c r="P4213" s="98">
        <f>IFERROR(VLOOKUP($F4213&amp;$C4213,Sales!$J:$W,13,0),0)</f>
        <v>0</v>
      </c>
      <c r="Q4213" s="98">
        <f>IFERROR(VLOOKUP($F4213&amp;$C4213,Sales!$A:$H,7,0),0)</f>
        <v>0</v>
      </c>
      <c r="R4213" s="41" t="str">
        <f t="shared" si="131"/>
        <v>ERROR</v>
      </c>
      <c r="S4213" s="15"/>
      <c r="T4213" s="15"/>
      <c r="U4213" s="15"/>
      <c r="V4213" s="15"/>
      <c r="W4213" s="15"/>
      <c r="X4213" s="15"/>
      <c r="Y4213" s="41"/>
      <c r="Z4213" s="41"/>
      <c r="AA4213" s="41"/>
      <c r="AB4213" s="15"/>
      <c r="AC4213" s="15"/>
      <c r="AD4213" s="15"/>
      <c r="AE4213" s="15"/>
      <c r="AF4213" s="15"/>
      <c r="AG4213" s="15"/>
      <c r="AH4213" s="15"/>
      <c r="AI4213" s="15"/>
      <c r="AJ4213" s="15"/>
      <c r="AK4213" s="15"/>
      <c r="AL4213" s="15"/>
      <c r="AM4213" s="15"/>
      <c r="AN4213" s="15"/>
      <c r="AO4213" s="15"/>
      <c r="AP4213" s="15"/>
      <c r="AQ4213" s="15"/>
      <c r="AR4213" s="15"/>
      <c r="AS4213" s="15"/>
      <c r="AT4213" s="15"/>
      <c r="AU4213" s="15"/>
      <c r="AV4213" s="15"/>
      <c r="AW4213" s="15"/>
      <c r="AX4213" s="82"/>
      <c r="AY4213" s="82"/>
      <c r="AZ4213" s="10">
        <v>1</v>
      </c>
      <c r="BA4213" t="s">
        <v>22</v>
      </c>
      <c r="BB4213" t="s">
        <v>23</v>
      </c>
      <c r="BD4213" s="7" t="str">
        <f t="shared" si="132"/>
        <v>6956356659Shopee</v>
      </c>
    </row>
    <row r="4214" spans="2:56" ht="15" customHeight="1" x14ac:dyDescent="0.35">
      <c r="B4214" s="10" t="s">
        <v>17</v>
      </c>
      <c r="C4214" s="10" t="s">
        <v>806</v>
      </c>
      <c r="D4214" s="10" t="s">
        <v>294</v>
      </c>
      <c r="E4214" s="10" t="s">
        <v>295</v>
      </c>
      <c r="F4214" s="10" t="s">
        <v>331</v>
      </c>
      <c r="G4214" s="137">
        <v>946792951</v>
      </c>
      <c r="H4214" s="10">
        <v>946792951</v>
      </c>
      <c r="I4214" s="10" t="s">
        <v>332</v>
      </c>
      <c r="J4214" s="10" t="s">
        <v>3987</v>
      </c>
      <c r="K4214" s="102" t="s">
        <v>2781</v>
      </c>
      <c r="L4214" s="98">
        <f>IFERROR(VLOOKUP($F4214&amp;$C4214,Sales!$J:$W,9,0),0)</f>
        <v>0</v>
      </c>
      <c r="M4214" s="98">
        <f>IFERROR(VLOOKUP($F4214&amp;$C4214,Sales!$J:$W,10,0),0)</f>
        <v>0</v>
      </c>
      <c r="N4214" s="98">
        <f>IFERROR(VLOOKUP($F4214&amp;$C4214,Sales!$J:$W,11,0),0)</f>
        <v>0</v>
      </c>
      <c r="O4214" s="98">
        <f>IFERROR(VLOOKUP($F4214&amp;$C4214,Sales!$J:$W,12,0),0)</f>
        <v>0</v>
      </c>
      <c r="P4214" s="98">
        <f>IFERROR(VLOOKUP($F4214&amp;$C4214,Sales!$J:$W,13,0),0)</f>
        <v>0</v>
      </c>
      <c r="Q4214" s="98">
        <f>IFERROR(VLOOKUP($F4214&amp;$C4214,Sales!$A:$H,7,0),0)</f>
        <v>0</v>
      </c>
      <c r="R4214" s="41" t="str">
        <f t="shared" si="131"/>
        <v>ERROR</v>
      </c>
      <c r="S4214" s="15"/>
      <c r="T4214" s="15"/>
      <c r="U4214" s="15"/>
      <c r="V4214" s="15"/>
      <c r="W4214" s="15"/>
      <c r="X4214" s="15"/>
      <c r="Y4214" s="41"/>
      <c r="Z4214" s="41"/>
      <c r="AA4214" s="41"/>
      <c r="AB4214" s="15"/>
      <c r="AC4214" s="15"/>
      <c r="AD4214" s="15"/>
      <c r="AE4214" s="15"/>
      <c r="AF4214" s="15"/>
      <c r="AG4214" s="15"/>
      <c r="AH4214" s="15"/>
      <c r="AI4214" s="15"/>
      <c r="AJ4214" s="15"/>
      <c r="AK4214" s="15"/>
      <c r="AL4214" s="66"/>
      <c r="AM4214" s="66"/>
      <c r="AN4214" s="15"/>
      <c r="AO4214" s="15"/>
      <c r="AP4214" s="15"/>
      <c r="AQ4214" s="15"/>
      <c r="AR4214" s="15"/>
      <c r="AS4214" s="15"/>
      <c r="AT4214" s="15"/>
      <c r="AU4214" s="15"/>
      <c r="AV4214" s="15"/>
      <c r="AW4214" s="15"/>
      <c r="AX4214" s="15"/>
      <c r="AY4214" s="15"/>
      <c r="AZ4214" s="10">
        <v>1</v>
      </c>
      <c r="BA4214" t="s">
        <v>22</v>
      </c>
      <c r="BB4214" t="s">
        <v>88</v>
      </c>
      <c r="BD4214" s="7" t="str">
        <f t="shared" si="132"/>
        <v>946792951Shopee</v>
      </c>
    </row>
    <row r="4215" spans="2:56" ht="15" customHeight="1" x14ac:dyDescent="0.35">
      <c r="B4215" s="10" t="s">
        <v>17</v>
      </c>
      <c r="C4215" s="10" t="s">
        <v>806</v>
      </c>
      <c r="D4215" s="10" t="s">
        <v>294</v>
      </c>
      <c r="E4215" s="10" t="s">
        <v>295</v>
      </c>
      <c r="F4215" s="10" t="s">
        <v>2782</v>
      </c>
      <c r="G4215" s="137">
        <v>4532642378</v>
      </c>
      <c r="H4215" s="10">
        <v>4532642378</v>
      </c>
      <c r="I4215" s="10" t="s">
        <v>2783</v>
      </c>
      <c r="J4215" s="10" t="s">
        <v>2784</v>
      </c>
      <c r="K4215" s="102" t="s">
        <v>2785</v>
      </c>
      <c r="L4215" s="98">
        <f>IFERROR(VLOOKUP($F4215&amp;$C4215,Sales!$J:$W,9,0),0)</f>
        <v>0</v>
      </c>
      <c r="M4215" s="98">
        <f>IFERROR(VLOOKUP($F4215&amp;$C4215,Sales!$J:$W,10,0),0)</f>
        <v>0</v>
      </c>
      <c r="N4215" s="98">
        <f>IFERROR(VLOOKUP($F4215&amp;$C4215,Sales!$J:$W,11,0),0)</f>
        <v>0</v>
      </c>
      <c r="O4215" s="98">
        <f>IFERROR(VLOOKUP($F4215&amp;$C4215,Sales!$J:$W,12,0),0)</f>
        <v>0</v>
      </c>
      <c r="P4215" s="98">
        <f>IFERROR(VLOOKUP($F4215&amp;$C4215,Sales!$J:$W,13,0),0)</f>
        <v>0</v>
      </c>
      <c r="Q4215" s="98">
        <f>IFERROR(VLOOKUP($F4215&amp;$C4215,Sales!$A:$H,7,0),0)</f>
        <v>0</v>
      </c>
      <c r="R4215" s="41" t="str">
        <f t="shared" si="131"/>
        <v>ERROR</v>
      </c>
      <c r="S4215" s="15"/>
      <c r="T4215" s="15"/>
      <c r="U4215" s="15"/>
      <c r="V4215" s="15"/>
      <c r="W4215" s="15"/>
      <c r="X4215" s="15"/>
      <c r="Y4215" s="41"/>
      <c r="Z4215" s="41"/>
      <c r="AA4215" s="41"/>
      <c r="AB4215" s="15"/>
      <c r="AC4215" s="15"/>
      <c r="AD4215" s="15"/>
      <c r="AE4215" s="15"/>
      <c r="AF4215" s="15"/>
      <c r="AG4215" s="15"/>
      <c r="AH4215" s="15"/>
      <c r="AI4215" s="15"/>
      <c r="AJ4215" s="15"/>
      <c r="AK4215" s="15"/>
      <c r="AL4215" s="66"/>
      <c r="AM4215" s="66"/>
      <c r="AN4215" s="15"/>
      <c r="AO4215" s="15"/>
      <c r="AP4215" s="15"/>
      <c r="AQ4215" s="15"/>
      <c r="AR4215" s="15"/>
      <c r="AS4215" s="15"/>
      <c r="AT4215" s="15"/>
      <c r="AU4215" s="15"/>
      <c r="AV4215" s="15"/>
      <c r="AW4215" s="15"/>
      <c r="AX4215" s="15"/>
      <c r="AY4215" s="15"/>
      <c r="AZ4215" s="10">
        <v>1</v>
      </c>
      <c r="BA4215" t="s">
        <v>22</v>
      </c>
      <c r="BB4215" t="s">
        <v>88</v>
      </c>
      <c r="BD4215" s="7" t="str">
        <f t="shared" si="132"/>
        <v>4532642378Shopee</v>
      </c>
    </row>
    <row r="4216" spans="2:56" ht="15" customHeight="1" x14ac:dyDescent="0.35">
      <c r="B4216" s="10" t="s">
        <v>17</v>
      </c>
      <c r="C4216" s="10" t="s">
        <v>806</v>
      </c>
      <c r="D4216" s="10" t="s">
        <v>455</v>
      </c>
      <c r="E4216" s="10" t="s">
        <v>456</v>
      </c>
      <c r="F4216" s="10" t="s">
        <v>2540</v>
      </c>
      <c r="G4216" s="137">
        <v>660704876</v>
      </c>
      <c r="H4216" s="10">
        <v>660704876</v>
      </c>
      <c r="I4216" s="10" t="s">
        <v>2541</v>
      </c>
      <c r="J4216" s="10" t="s">
        <v>3988</v>
      </c>
      <c r="K4216" s="102" t="s">
        <v>2786</v>
      </c>
      <c r="L4216" s="98">
        <f>IFERROR(VLOOKUP($F4216&amp;$C4216,Sales!$J:$W,9,0),0)</f>
        <v>0</v>
      </c>
      <c r="M4216" s="98">
        <f>IFERROR(VLOOKUP($F4216&amp;$C4216,Sales!$J:$W,10,0),0)</f>
        <v>0</v>
      </c>
      <c r="N4216" s="98">
        <f>IFERROR(VLOOKUP($F4216&amp;$C4216,Sales!$J:$W,11,0),0)</f>
        <v>0</v>
      </c>
      <c r="O4216" s="98">
        <f>IFERROR(VLOOKUP($F4216&amp;$C4216,Sales!$J:$W,12,0),0)</f>
        <v>0</v>
      </c>
      <c r="P4216" s="98">
        <f>IFERROR(VLOOKUP($F4216&amp;$C4216,Sales!$J:$W,13,0),0)</f>
        <v>0</v>
      </c>
      <c r="Q4216" s="98">
        <f>IFERROR(VLOOKUP($F4216&amp;$C4216,Sales!$A:$H,7,0),0)</f>
        <v>0</v>
      </c>
      <c r="R4216" s="41" t="str">
        <f t="shared" si="131"/>
        <v>ERROR</v>
      </c>
      <c r="S4216" s="15"/>
      <c r="T4216" s="15"/>
      <c r="U4216" s="15"/>
      <c r="V4216" s="15"/>
      <c r="W4216" s="15"/>
      <c r="X4216" s="15"/>
      <c r="Y4216" s="41"/>
      <c r="Z4216" s="41"/>
      <c r="AA4216" s="41"/>
      <c r="AB4216" s="15"/>
      <c r="AC4216" s="15"/>
      <c r="AD4216" s="15"/>
      <c r="AE4216" s="15"/>
      <c r="AF4216" s="15"/>
      <c r="AG4216" s="15"/>
      <c r="AH4216" s="15"/>
      <c r="AI4216" s="15"/>
      <c r="AJ4216" s="15"/>
      <c r="AK4216" s="15"/>
      <c r="AL4216" s="66"/>
      <c r="AM4216" s="66"/>
      <c r="AN4216" s="15"/>
      <c r="AO4216" s="15"/>
      <c r="AP4216" s="15"/>
      <c r="AQ4216" s="15"/>
      <c r="AR4216" s="15"/>
      <c r="AS4216" s="15"/>
      <c r="AT4216" s="15"/>
      <c r="AU4216" s="15"/>
      <c r="AV4216" s="15"/>
      <c r="AW4216" s="15"/>
      <c r="AX4216" s="15"/>
      <c r="AY4216" s="15"/>
      <c r="AZ4216" s="10">
        <v>1</v>
      </c>
      <c r="BA4216" t="s">
        <v>22</v>
      </c>
      <c r="BB4216" t="s">
        <v>88</v>
      </c>
      <c r="BD4216" s="7" t="str">
        <f t="shared" si="132"/>
        <v>660704876Shopee</v>
      </c>
    </row>
    <row r="4217" spans="2:56" ht="15" customHeight="1" x14ac:dyDescent="0.35">
      <c r="B4217" s="10" t="s">
        <v>17</v>
      </c>
      <c r="C4217" s="10" t="s">
        <v>806</v>
      </c>
      <c r="D4217" s="10" t="s">
        <v>549</v>
      </c>
      <c r="E4217" s="10" t="s">
        <v>194</v>
      </c>
      <c r="F4217" s="10" t="s">
        <v>2366</v>
      </c>
      <c r="G4217" s="137">
        <v>2067255006</v>
      </c>
      <c r="H4217" s="10">
        <v>2067255006</v>
      </c>
      <c r="I4217" s="10" t="s">
        <v>2367</v>
      </c>
      <c r="J4217" s="10" t="s">
        <v>3989</v>
      </c>
      <c r="K4217" s="102" t="s">
        <v>2597</v>
      </c>
      <c r="L4217" s="98">
        <f>IFERROR(VLOOKUP($F4217&amp;$C4217,Sales!$J:$W,9,0),0)</f>
        <v>0</v>
      </c>
      <c r="M4217" s="98">
        <f>IFERROR(VLOOKUP($F4217&amp;$C4217,Sales!$J:$W,10,0),0)</f>
        <v>0</v>
      </c>
      <c r="N4217" s="98">
        <f>IFERROR(VLOOKUP($F4217&amp;$C4217,Sales!$J:$W,11,0),0)</f>
        <v>0</v>
      </c>
      <c r="O4217" s="98">
        <f>IFERROR(VLOOKUP($F4217&amp;$C4217,Sales!$J:$W,12,0),0)</f>
        <v>0</v>
      </c>
      <c r="P4217" s="98">
        <f>IFERROR(VLOOKUP($F4217&amp;$C4217,Sales!$J:$W,13,0),0)</f>
        <v>0</v>
      </c>
      <c r="Q4217" s="98">
        <f>IFERROR(VLOOKUP($F4217&amp;$C4217,Sales!$A:$H,7,0),0)</f>
        <v>0</v>
      </c>
      <c r="R4217" s="41" t="str">
        <f t="shared" si="131"/>
        <v>ERROR</v>
      </c>
      <c r="S4217" s="15"/>
      <c r="T4217" s="15"/>
      <c r="U4217" s="15"/>
      <c r="V4217" s="15"/>
      <c r="W4217" s="15"/>
      <c r="X4217" s="15"/>
      <c r="Y4217" s="41"/>
      <c r="Z4217" s="41"/>
      <c r="AA4217" s="41"/>
      <c r="AB4217" s="15"/>
      <c r="AC4217" s="15"/>
      <c r="AD4217" s="15"/>
      <c r="AE4217" s="15"/>
      <c r="AF4217" s="15"/>
      <c r="AG4217" s="15"/>
      <c r="AH4217" s="15"/>
      <c r="AI4217" s="15"/>
      <c r="AJ4217" s="15"/>
      <c r="AK4217" s="15"/>
      <c r="AL4217" s="66"/>
      <c r="AM4217" s="66"/>
      <c r="AN4217" s="15"/>
      <c r="AO4217" s="15"/>
      <c r="AP4217" s="15"/>
      <c r="AQ4217" s="15"/>
      <c r="AR4217" s="15"/>
      <c r="AS4217" s="15"/>
      <c r="AT4217" s="15"/>
      <c r="AU4217" s="15"/>
      <c r="AV4217" s="15"/>
      <c r="AW4217" s="15"/>
      <c r="AX4217" s="15"/>
      <c r="AY4217" s="15"/>
      <c r="AZ4217" s="10">
        <v>1</v>
      </c>
      <c r="BA4217" t="s">
        <v>22</v>
      </c>
      <c r="BB4217" t="s">
        <v>88</v>
      </c>
      <c r="BD4217" s="7" t="str">
        <f t="shared" si="132"/>
        <v>2067255006Shopee</v>
      </c>
    </row>
    <row r="4218" spans="2:56" ht="15" customHeight="1" x14ac:dyDescent="0.35">
      <c r="B4218" s="10" t="s">
        <v>17</v>
      </c>
      <c r="C4218" s="10" t="s">
        <v>806</v>
      </c>
      <c r="D4218" s="10" t="s">
        <v>549</v>
      </c>
      <c r="E4218" s="10" t="s">
        <v>194</v>
      </c>
      <c r="F4218" s="10" t="s">
        <v>2362</v>
      </c>
      <c r="G4218" s="137">
        <v>7630497915</v>
      </c>
      <c r="H4218" s="10" t="s">
        <v>12660</v>
      </c>
      <c r="I4218" s="10" t="s">
        <v>2363</v>
      </c>
      <c r="J4218" s="10" t="s">
        <v>2787</v>
      </c>
      <c r="K4218" s="102" t="s">
        <v>2788</v>
      </c>
      <c r="L4218" s="98">
        <f>IFERROR(VLOOKUP($F4218&amp;$C4218,Sales!$J:$W,9,0),0)</f>
        <v>0</v>
      </c>
      <c r="M4218" s="98">
        <f>IFERROR(VLOOKUP($F4218&amp;$C4218,Sales!$J:$W,10,0),0)</f>
        <v>0</v>
      </c>
      <c r="N4218" s="98">
        <f>IFERROR(VLOOKUP($F4218&amp;$C4218,Sales!$J:$W,11,0),0)</f>
        <v>0</v>
      </c>
      <c r="O4218" s="98">
        <f>IFERROR(VLOOKUP($F4218&amp;$C4218,Sales!$J:$W,12,0),0)</f>
        <v>0</v>
      </c>
      <c r="P4218" s="98">
        <f>IFERROR(VLOOKUP($F4218&amp;$C4218,Sales!$J:$W,13,0),0)</f>
        <v>0</v>
      </c>
      <c r="Q4218" s="98">
        <f>IFERROR(VLOOKUP($F4218&amp;$C4218,Sales!$A:$H,7,0),0)</f>
        <v>0</v>
      </c>
      <c r="R4218" s="41" t="str">
        <f t="shared" si="131"/>
        <v>ERROR</v>
      </c>
      <c r="S4218" s="15"/>
      <c r="T4218" s="15"/>
      <c r="U4218" s="15"/>
      <c r="V4218" s="15"/>
      <c r="W4218" s="15"/>
      <c r="X4218" s="15"/>
      <c r="Y4218" s="41"/>
      <c r="Z4218" s="41"/>
      <c r="AA4218" s="41"/>
      <c r="AB4218" s="15"/>
      <c r="AC4218" s="15"/>
      <c r="AD4218" s="15"/>
      <c r="AE4218" s="15"/>
      <c r="AF4218" s="15"/>
      <c r="AG4218" s="15"/>
      <c r="AH4218" s="15"/>
      <c r="AI4218" s="15"/>
      <c r="AJ4218" s="15"/>
      <c r="AK4218" s="15"/>
      <c r="AL4218" s="66"/>
      <c r="AM4218" s="66"/>
      <c r="AN4218" s="15"/>
      <c r="AO4218" s="15"/>
      <c r="AP4218" s="15"/>
      <c r="AQ4218" s="15"/>
      <c r="AR4218" s="15"/>
      <c r="AS4218" s="15"/>
      <c r="AT4218" s="15"/>
      <c r="AU4218" s="15"/>
      <c r="AV4218" s="15"/>
      <c r="AW4218" s="15"/>
      <c r="AX4218" s="15"/>
      <c r="AY4218" s="15"/>
      <c r="AZ4218" s="10">
        <v>1</v>
      </c>
      <c r="BA4218" t="s">
        <v>22</v>
      </c>
      <c r="BB4218" t="s">
        <v>88</v>
      </c>
      <c r="BD4218" s="7" t="str">
        <f t="shared" si="132"/>
        <v>7630497915Shopee</v>
      </c>
    </row>
    <row r="4219" spans="2:56" ht="15" customHeight="1" x14ac:dyDescent="0.35">
      <c r="B4219" s="10" t="s">
        <v>17</v>
      </c>
      <c r="C4219" s="10" t="s">
        <v>806</v>
      </c>
      <c r="D4219" s="10" t="s">
        <v>549</v>
      </c>
      <c r="E4219" s="10" t="s">
        <v>194</v>
      </c>
      <c r="F4219" s="10" t="s">
        <v>2364</v>
      </c>
      <c r="G4219" s="137">
        <v>6830518428</v>
      </c>
      <c r="H4219" s="10" t="s">
        <v>12661</v>
      </c>
      <c r="I4219" s="10" t="s">
        <v>2365</v>
      </c>
      <c r="J4219" s="10" t="s">
        <v>2789</v>
      </c>
      <c r="K4219" s="102" t="s">
        <v>2790</v>
      </c>
      <c r="L4219" s="98">
        <f>IFERROR(VLOOKUP($F4219&amp;$C4219,Sales!$J:$W,9,0),0)</f>
        <v>0</v>
      </c>
      <c r="M4219" s="98">
        <f>IFERROR(VLOOKUP($F4219&amp;$C4219,Sales!$J:$W,10,0),0)</f>
        <v>0</v>
      </c>
      <c r="N4219" s="98">
        <f>IFERROR(VLOOKUP($F4219&amp;$C4219,Sales!$J:$W,11,0),0)</f>
        <v>0</v>
      </c>
      <c r="O4219" s="98">
        <f>IFERROR(VLOOKUP($F4219&amp;$C4219,Sales!$J:$W,12,0),0)</f>
        <v>0</v>
      </c>
      <c r="P4219" s="98">
        <f>IFERROR(VLOOKUP($F4219&amp;$C4219,Sales!$J:$W,13,0),0)</f>
        <v>0</v>
      </c>
      <c r="Q4219" s="98">
        <f>IFERROR(VLOOKUP($F4219&amp;$C4219,Sales!$A:$H,7,0),0)</f>
        <v>0</v>
      </c>
      <c r="R4219" s="41" t="str">
        <f t="shared" si="131"/>
        <v>ERROR</v>
      </c>
      <c r="S4219" s="15"/>
      <c r="T4219" s="15"/>
      <c r="U4219" s="15"/>
      <c r="V4219" s="15"/>
      <c r="W4219" s="15"/>
      <c r="X4219" s="15"/>
      <c r="Y4219" s="41"/>
      <c r="Z4219" s="41"/>
      <c r="AA4219" s="41"/>
      <c r="AB4219" s="15"/>
      <c r="AC4219" s="15"/>
      <c r="AD4219" s="15"/>
      <c r="AE4219" s="15"/>
      <c r="AF4219" s="15"/>
      <c r="AG4219" s="15"/>
      <c r="AH4219" s="15"/>
      <c r="AI4219" s="15"/>
      <c r="AJ4219" s="15"/>
      <c r="AK4219" s="15"/>
      <c r="AL4219" s="66"/>
      <c r="AM4219" s="66"/>
      <c r="AN4219" s="15"/>
      <c r="AO4219" s="15"/>
      <c r="AP4219" s="15"/>
      <c r="AQ4219" s="15"/>
      <c r="AR4219" s="15"/>
      <c r="AS4219" s="15"/>
      <c r="AT4219" s="15"/>
      <c r="AU4219" s="15"/>
      <c r="AV4219" s="15"/>
      <c r="AW4219" s="15"/>
      <c r="AX4219" s="15"/>
      <c r="AY4219" s="15"/>
      <c r="AZ4219" s="10">
        <v>1</v>
      </c>
      <c r="BA4219" t="s">
        <v>22</v>
      </c>
      <c r="BB4219" t="s">
        <v>88</v>
      </c>
      <c r="BD4219" s="7" t="str">
        <f t="shared" si="132"/>
        <v>6830518428Shopee</v>
      </c>
    </row>
    <row r="4220" spans="2:56" ht="15" customHeight="1" x14ac:dyDescent="0.35">
      <c r="B4220" s="10" t="s">
        <v>17</v>
      </c>
      <c r="C4220" s="10" t="s">
        <v>806</v>
      </c>
      <c r="D4220" s="10" t="s">
        <v>549</v>
      </c>
      <c r="E4220" s="10" t="s">
        <v>194</v>
      </c>
      <c r="F4220" s="10" t="s">
        <v>597</v>
      </c>
      <c r="G4220" s="137">
        <v>2067254990</v>
      </c>
      <c r="H4220" s="10" t="s">
        <v>12662</v>
      </c>
      <c r="I4220" s="10" t="s">
        <v>598</v>
      </c>
      <c r="J4220" s="10" t="s">
        <v>3990</v>
      </c>
      <c r="K4220" s="102" t="s">
        <v>2791</v>
      </c>
      <c r="L4220" s="98">
        <f>IFERROR(VLOOKUP($F4220&amp;$C4220,Sales!$J:$W,9,0),0)</f>
        <v>0</v>
      </c>
      <c r="M4220" s="98">
        <f>IFERROR(VLOOKUP($F4220&amp;$C4220,Sales!$J:$W,10,0),0)</f>
        <v>0</v>
      </c>
      <c r="N4220" s="98">
        <f>IFERROR(VLOOKUP($F4220&amp;$C4220,Sales!$J:$W,11,0),0)</f>
        <v>0</v>
      </c>
      <c r="O4220" s="98">
        <f>IFERROR(VLOOKUP($F4220&amp;$C4220,Sales!$J:$W,12,0),0)</f>
        <v>0</v>
      </c>
      <c r="P4220" s="98">
        <f>IFERROR(VLOOKUP($F4220&amp;$C4220,Sales!$J:$W,13,0),0)</f>
        <v>0</v>
      </c>
      <c r="Q4220" s="98">
        <f>IFERROR(VLOOKUP($F4220&amp;$C4220,Sales!$A:$H,7,0),0)</f>
        <v>0</v>
      </c>
      <c r="R4220" s="41" t="str">
        <f t="shared" si="131"/>
        <v>ERROR</v>
      </c>
      <c r="S4220" s="15"/>
      <c r="T4220" s="15"/>
      <c r="U4220" s="15"/>
      <c r="V4220" s="15"/>
      <c r="W4220" s="15"/>
      <c r="X4220" s="15"/>
      <c r="Y4220" s="41"/>
      <c r="Z4220" s="41"/>
      <c r="AA4220" s="41"/>
      <c r="AB4220" s="15"/>
      <c r="AC4220" s="15"/>
      <c r="AD4220" s="15"/>
      <c r="AE4220" s="15"/>
      <c r="AF4220" s="15"/>
      <c r="AG4220" s="15"/>
      <c r="AH4220" s="15"/>
      <c r="AI4220" s="15"/>
      <c r="AJ4220" s="15"/>
      <c r="AK4220" s="15"/>
      <c r="AL4220" s="66"/>
      <c r="AM4220" s="66"/>
      <c r="AN4220" s="15"/>
      <c r="AO4220" s="15"/>
      <c r="AP4220" s="15"/>
      <c r="AQ4220" s="15"/>
      <c r="AR4220" s="15"/>
      <c r="AS4220" s="15"/>
      <c r="AT4220" s="15"/>
      <c r="AU4220" s="15"/>
      <c r="AV4220" s="15"/>
      <c r="AW4220" s="15"/>
      <c r="AX4220" s="15"/>
      <c r="AY4220" s="15"/>
      <c r="AZ4220" s="10">
        <v>1</v>
      </c>
      <c r="BA4220" t="s">
        <v>22</v>
      </c>
      <c r="BB4220" t="s">
        <v>88</v>
      </c>
      <c r="BD4220" s="7" t="str">
        <f t="shared" si="132"/>
        <v>2067254990Shopee</v>
      </c>
    </row>
    <row r="4221" spans="2:56" ht="15" customHeight="1" x14ac:dyDescent="0.35">
      <c r="B4221" s="10" t="s">
        <v>17</v>
      </c>
      <c r="C4221" s="10" t="s">
        <v>806</v>
      </c>
      <c r="D4221" s="10" t="s">
        <v>549</v>
      </c>
      <c r="E4221" s="10" t="s">
        <v>194</v>
      </c>
      <c r="F4221" s="10">
        <v>0</v>
      </c>
      <c r="G4221" s="137">
        <v>4032685662</v>
      </c>
      <c r="H4221" s="10">
        <v>4032685662</v>
      </c>
      <c r="I4221" s="10">
        <v>0</v>
      </c>
      <c r="J4221" s="10" t="s">
        <v>2792</v>
      </c>
      <c r="K4221" s="102" t="s">
        <v>2533</v>
      </c>
      <c r="L4221" s="98">
        <f>IFERROR(VLOOKUP($F4221&amp;$C4221,Sales!$J:$W,9,0),0)</f>
        <v>0</v>
      </c>
      <c r="M4221" s="98">
        <f>IFERROR(VLOOKUP($F4221&amp;$C4221,Sales!$J:$W,10,0),0)</f>
        <v>0</v>
      </c>
      <c r="N4221" s="98">
        <f>IFERROR(VLOOKUP($F4221&amp;$C4221,Sales!$J:$W,11,0),0)</f>
        <v>0</v>
      </c>
      <c r="O4221" s="98">
        <f>IFERROR(VLOOKUP($F4221&amp;$C4221,Sales!$J:$W,12,0),0)</f>
        <v>0</v>
      </c>
      <c r="P4221" s="98">
        <f>IFERROR(VLOOKUP($F4221&amp;$C4221,Sales!$J:$W,13,0),0)</f>
        <v>0</v>
      </c>
      <c r="Q4221" s="98">
        <f>IFERROR(VLOOKUP($F4221&amp;$C4221,Sales!$A:$H,7,0),0)</f>
        <v>0</v>
      </c>
      <c r="R4221" s="41" t="str">
        <f t="shared" si="131"/>
        <v>ERROR</v>
      </c>
      <c r="S4221" s="15"/>
      <c r="T4221" s="15"/>
      <c r="U4221" s="15"/>
      <c r="V4221" s="15"/>
      <c r="W4221" s="15"/>
      <c r="X4221" s="15"/>
      <c r="Y4221" s="41"/>
      <c r="Z4221" s="41"/>
      <c r="AA4221" s="41"/>
      <c r="AB4221" s="15"/>
      <c r="AC4221" s="15"/>
      <c r="AD4221" s="15"/>
      <c r="AE4221" s="15"/>
      <c r="AF4221" s="15"/>
      <c r="AG4221" s="15"/>
      <c r="AH4221" s="15"/>
      <c r="AI4221" s="15"/>
      <c r="AJ4221" s="15"/>
      <c r="AK4221" s="15"/>
      <c r="AL4221" s="66"/>
      <c r="AM4221" s="66"/>
      <c r="AN4221" s="15"/>
      <c r="AO4221" s="15"/>
      <c r="AP4221" s="15"/>
      <c r="AQ4221" s="15"/>
      <c r="AR4221" s="15"/>
      <c r="AS4221" s="15"/>
      <c r="AT4221" s="15"/>
      <c r="AU4221" s="15"/>
      <c r="AV4221" s="15"/>
      <c r="AW4221" s="15"/>
      <c r="AX4221" s="15"/>
      <c r="AY4221" s="15"/>
      <c r="AZ4221" s="10">
        <v>1</v>
      </c>
      <c r="BA4221" t="s">
        <v>22</v>
      </c>
      <c r="BB4221" t="s">
        <v>88</v>
      </c>
      <c r="BD4221" s="7" t="str">
        <f t="shared" si="132"/>
        <v>4032685662Shopee</v>
      </c>
    </row>
    <row r="4222" spans="2:56" ht="15" customHeight="1" x14ac:dyDescent="0.35">
      <c r="B4222" s="10" t="s">
        <v>17</v>
      </c>
      <c r="C4222" s="10" t="s">
        <v>806</v>
      </c>
      <c r="D4222" s="10" t="s">
        <v>405</v>
      </c>
      <c r="E4222" s="10" t="s">
        <v>406</v>
      </c>
      <c r="F4222" s="10" t="s">
        <v>2991</v>
      </c>
      <c r="G4222" s="137">
        <v>7556353387</v>
      </c>
      <c r="H4222" s="10" t="s">
        <v>12468</v>
      </c>
      <c r="I4222" s="10" t="s">
        <v>6384</v>
      </c>
      <c r="J4222" s="10" t="s">
        <v>1601</v>
      </c>
      <c r="K4222" s="105" t="s">
        <v>10378</v>
      </c>
      <c r="L4222" s="98">
        <f>IFERROR(VLOOKUP($F4222&amp;$C4222,Sales!$J:$W,9,0),0)</f>
        <v>0</v>
      </c>
      <c r="M4222" s="98">
        <f>IFERROR(VLOOKUP($F4222&amp;$C4222,Sales!$J:$W,10,0),0)</f>
        <v>0</v>
      </c>
      <c r="N4222" s="98">
        <f>IFERROR(VLOOKUP($F4222&amp;$C4222,Sales!$J:$W,11,0),0)</f>
        <v>0</v>
      </c>
      <c r="O4222" s="98">
        <f>IFERROR(VLOOKUP($F4222&amp;$C4222,Sales!$J:$W,12,0),0)</f>
        <v>0</v>
      </c>
      <c r="P4222" s="98">
        <f>IFERROR(VLOOKUP($F4222&amp;$C4222,Sales!$J:$W,13,0),0)</f>
        <v>0</v>
      </c>
      <c r="Q4222" s="98">
        <f>IFERROR(VLOOKUP($F4222&amp;$C4222,Sales!$A:$H,7,0),0)</f>
        <v>0</v>
      </c>
      <c r="R4222" s="41" t="str">
        <f t="shared" si="131"/>
        <v>ERROR</v>
      </c>
      <c r="S4222" s="15"/>
      <c r="T4222" s="15"/>
      <c r="U4222" s="15"/>
      <c r="V4222" s="15"/>
      <c r="W4222" s="15"/>
      <c r="X4222" s="15"/>
      <c r="Y4222" s="41"/>
      <c r="Z4222" s="41"/>
      <c r="AA4222" s="41"/>
      <c r="AB4222" s="15"/>
      <c r="AC4222" s="15"/>
      <c r="AD4222" s="15"/>
      <c r="AE4222" s="15"/>
      <c r="AF4222" s="15"/>
      <c r="AG4222" s="15"/>
      <c r="AH4222" s="15"/>
      <c r="AI4222" s="15"/>
      <c r="AJ4222" s="15"/>
      <c r="AK4222" s="15"/>
      <c r="AL4222" s="15"/>
      <c r="AM4222" s="15"/>
      <c r="AN4222" s="15"/>
      <c r="AO4222" s="15"/>
      <c r="AP4222" s="15"/>
      <c r="AQ4222" s="15"/>
      <c r="AR4222" s="15"/>
      <c r="AS4222" s="15"/>
      <c r="AT4222" s="15"/>
      <c r="AU4222" s="15"/>
      <c r="AV4222" s="15"/>
      <c r="AW4222" s="15"/>
      <c r="AX4222" s="82"/>
      <c r="AY4222" s="82"/>
      <c r="AZ4222" s="10">
        <v>1</v>
      </c>
      <c r="BA4222" t="s">
        <v>22</v>
      </c>
      <c r="BB4222" t="s">
        <v>23</v>
      </c>
      <c r="BD4222" s="7" t="str">
        <f t="shared" si="132"/>
        <v>7556353387Shopee</v>
      </c>
    </row>
    <row r="4223" spans="2:56" ht="15" customHeight="1" x14ac:dyDescent="0.35">
      <c r="B4223" s="10" t="s">
        <v>17</v>
      </c>
      <c r="C4223" s="10" t="s">
        <v>806</v>
      </c>
      <c r="D4223" s="10" t="s">
        <v>549</v>
      </c>
      <c r="E4223" s="10" t="s">
        <v>194</v>
      </c>
      <c r="F4223" s="10" t="s">
        <v>1979</v>
      </c>
      <c r="G4223" s="137">
        <v>6030522576</v>
      </c>
      <c r="H4223" s="10" t="s">
        <v>12663</v>
      </c>
      <c r="I4223" s="10" t="s">
        <v>1980</v>
      </c>
      <c r="J4223" s="10" t="s">
        <v>2793</v>
      </c>
      <c r="K4223" s="102" t="s">
        <v>2688</v>
      </c>
      <c r="L4223" s="98">
        <f>IFERROR(VLOOKUP($F4223&amp;$C4223,Sales!$J:$W,9,0),0)</f>
        <v>0</v>
      </c>
      <c r="M4223" s="98">
        <f>IFERROR(VLOOKUP($F4223&amp;$C4223,Sales!$J:$W,10,0),0)</f>
        <v>0</v>
      </c>
      <c r="N4223" s="98">
        <f>IFERROR(VLOOKUP($F4223&amp;$C4223,Sales!$J:$W,11,0),0)</f>
        <v>0</v>
      </c>
      <c r="O4223" s="98">
        <f>IFERROR(VLOOKUP($F4223&amp;$C4223,Sales!$J:$W,12,0),0)</f>
        <v>0</v>
      </c>
      <c r="P4223" s="98">
        <f>IFERROR(VLOOKUP($F4223&amp;$C4223,Sales!$J:$W,13,0),0)</f>
        <v>0</v>
      </c>
      <c r="Q4223" s="98">
        <f>IFERROR(VLOOKUP($F4223&amp;$C4223,Sales!$A:$H,7,0),0)</f>
        <v>0</v>
      </c>
      <c r="R4223" s="41" t="str">
        <f t="shared" si="131"/>
        <v>ERROR</v>
      </c>
      <c r="S4223" s="15"/>
      <c r="T4223" s="15"/>
      <c r="U4223" s="15"/>
      <c r="V4223" s="15"/>
      <c r="W4223" s="15"/>
      <c r="X4223" s="15"/>
      <c r="Y4223" s="41"/>
      <c r="Z4223" s="41"/>
      <c r="AA4223" s="41"/>
      <c r="AB4223" s="15"/>
      <c r="AC4223" s="15"/>
      <c r="AD4223" s="15"/>
      <c r="AE4223" s="15"/>
      <c r="AF4223" s="15"/>
      <c r="AG4223" s="15"/>
      <c r="AH4223" s="15"/>
      <c r="AI4223" s="15"/>
      <c r="AJ4223" s="15"/>
      <c r="AK4223" s="15"/>
      <c r="AL4223" s="66"/>
      <c r="AM4223" s="66"/>
      <c r="AN4223" s="15"/>
      <c r="AO4223" s="15"/>
      <c r="AP4223" s="15"/>
      <c r="AQ4223" s="15"/>
      <c r="AR4223" s="15"/>
      <c r="AS4223" s="15"/>
      <c r="AT4223" s="15"/>
      <c r="AU4223" s="15"/>
      <c r="AV4223" s="15"/>
      <c r="AW4223" s="15"/>
      <c r="AX4223" s="15"/>
      <c r="AY4223" s="15"/>
      <c r="AZ4223" s="10">
        <v>1</v>
      </c>
      <c r="BA4223" t="s">
        <v>22</v>
      </c>
      <c r="BB4223" t="s">
        <v>88</v>
      </c>
      <c r="BD4223" s="7" t="str">
        <f t="shared" si="132"/>
        <v>6030522576Shopee</v>
      </c>
    </row>
    <row r="4224" spans="2:56" ht="15" customHeight="1" x14ac:dyDescent="0.35">
      <c r="B4224" s="10" t="s">
        <v>17</v>
      </c>
      <c r="C4224" s="10" t="s">
        <v>806</v>
      </c>
      <c r="D4224" s="10" t="s">
        <v>549</v>
      </c>
      <c r="E4224" s="10" t="s">
        <v>194</v>
      </c>
      <c r="F4224" s="10" t="s">
        <v>2794</v>
      </c>
      <c r="G4224" s="137">
        <v>1568897227</v>
      </c>
      <c r="H4224" s="10">
        <v>1568897227</v>
      </c>
      <c r="I4224" s="10" t="s">
        <v>2795</v>
      </c>
      <c r="J4224" s="10" t="s">
        <v>3992</v>
      </c>
      <c r="K4224" s="102" t="s">
        <v>2796</v>
      </c>
      <c r="L4224" s="98">
        <f>IFERROR(VLOOKUP($F4224&amp;$C4224,Sales!$J:$W,9,0),0)</f>
        <v>0</v>
      </c>
      <c r="M4224" s="98">
        <f>IFERROR(VLOOKUP($F4224&amp;$C4224,Sales!$J:$W,10,0),0)</f>
        <v>0</v>
      </c>
      <c r="N4224" s="98">
        <f>IFERROR(VLOOKUP($F4224&amp;$C4224,Sales!$J:$W,11,0),0)</f>
        <v>0</v>
      </c>
      <c r="O4224" s="98">
        <f>IFERROR(VLOOKUP($F4224&amp;$C4224,Sales!$J:$W,12,0),0)</f>
        <v>0</v>
      </c>
      <c r="P4224" s="98">
        <f>IFERROR(VLOOKUP($F4224&amp;$C4224,Sales!$J:$W,13,0),0)</f>
        <v>0</v>
      </c>
      <c r="Q4224" s="98">
        <f>IFERROR(VLOOKUP($F4224&amp;$C4224,Sales!$A:$H,7,0),0)</f>
        <v>0</v>
      </c>
      <c r="R4224" s="41" t="str">
        <f t="shared" si="131"/>
        <v>ERROR</v>
      </c>
      <c r="S4224" s="15"/>
      <c r="T4224" s="15"/>
      <c r="U4224" s="15"/>
      <c r="V4224" s="15"/>
      <c r="W4224" s="15"/>
      <c r="X4224" s="15"/>
      <c r="Y4224" s="41"/>
      <c r="Z4224" s="41"/>
      <c r="AA4224" s="41"/>
      <c r="AB4224" s="15"/>
      <c r="AC4224" s="15"/>
      <c r="AD4224" s="15"/>
      <c r="AE4224" s="15"/>
      <c r="AF4224" s="15"/>
      <c r="AG4224" s="15"/>
      <c r="AH4224" s="15"/>
      <c r="AI4224" s="15"/>
      <c r="AJ4224" s="15"/>
      <c r="AK4224" s="15"/>
      <c r="AL4224" s="66"/>
      <c r="AM4224" s="66"/>
      <c r="AN4224" s="15"/>
      <c r="AO4224" s="15"/>
      <c r="AP4224" s="15"/>
      <c r="AQ4224" s="15"/>
      <c r="AR4224" s="15"/>
      <c r="AS4224" s="15"/>
      <c r="AT4224" s="15"/>
      <c r="AU4224" s="15"/>
      <c r="AV4224" s="15"/>
      <c r="AW4224" s="15"/>
      <c r="AX4224" s="15"/>
      <c r="AY4224" s="15"/>
      <c r="AZ4224" s="10">
        <v>1</v>
      </c>
      <c r="BA4224" t="s">
        <v>22</v>
      </c>
      <c r="BB4224" t="s">
        <v>88</v>
      </c>
      <c r="BD4224" s="7" t="str">
        <f t="shared" si="132"/>
        <v>1568897227Shopee</v>
      </c>
    </row>
    <row r="4225" spans="2:58" ht="15" customHeight="1" x14ac:dyDescent="0.35">
      <c r="B4225" s="10" t="s">
        <v>17</v>
      </c>
      <c r="C4225" s="10" t="s">
        <v>806</v>
      </c>
      <c r="D4225" s="10" t="s">
        <v>549</v>
      </c>
      <c r="E4225" s="10" t="s">
        <v>194</v>
      </c>
      <c r="F4225" s="10">
        <v>0</v>
      </c>
      <c r="G4225" s="137">
        <v>6332700406</v>
      </c>
      <c r="H4225" s="10">
        <v>6332700406</v>
      </c>
      <c r="I4225" s="10">
        <v>0</v>
      </c>
      <c r="J4225" s="10" t="s">
        <v>2797</v>
      </c>
      <c r="K4225" s="102" t="s">
        <v>2798</v>
      </c>
      <c r="L4225" s="98">
        <f>IFERROR(VLOOKUP($F4225&amp;$C4225,Sales!$J:$W,9,0),0)</f>
        <v>0</v>
      </c>
      <c r="M4225" s="98">
        <f>IFERROR(VLOOKUP($F4225&amp;$C4225,Sales!$J:$W,10,0),0)</f>
        <v>0</v>
      </c>
      <c r="N4225" s="98">
        <f>IFERROR(VLOOKUP($F4225&amp;$C4225,Sales!$J:$W,11,0),0)</f>
        <v>0</v>
      </c>
      <c r="O4225" s="98">
        <f>IFERROR(VLOOKUP($F4225&amp;$C4225,Sales!$J:$W,12,0),0)</f>
        <v>0</v>
      </c>
      <c r="P4225" s="98">
        <f>IFERROR(VLOOKUP($F4225&amp;$C4225,Sales!$J:$W,13,0),0)</f>
        <v>0</v>
      </c>
      <c r="Q4225" s="98">
        <f>IFERROR(VLOOKUP($F4225&amp;$C4225,Sales!$A:$H,7,0),0)</f>
        <v>0</v>
      </c>
      <c r="R4225" s="41" t="str">
        <f t="shared" si="131"/>
        <v>ERROR</v>
      </c>
      <c r="S4225" s="15"/>
      <c r="T4225" s="15"/>
      <c r="U4225" s="15"/>
      <c r="V4225" s="15"/>
      <c r="W4225" s="15"/>
      <c r="X4225" s="15"/>
      <c r="Y4225" s="41"/>
      <c r="Z4225" s="41"/>
      <c r="AA4225" s="41"/>
      <c r="AB4225" s="15"/>
      <c r="AC4225" s="15"/>
      <c r="AD4225" s="15"/>
      <c r="AE4225" s="15"/>
      <c r="AF4225" s="15"/>
      <c r="AG4225" s="15"/>
      <c r="AH4225" s="15"/>
      <c r="AI4225" s="15"/>
      <c r="AJ4225" s="15"/>
      <c r="AK4225" s="15"/>
      <c r="AL4225" s="66"/>
      <c r="AM4225" s="66"/>
      <c r="AN4225" s="15"/>
      <c r="AO4225" s="15"/>
      <c r="AP4225" s="15"/>
      <c r="AQ4225" s="15"/>
      <c r="AR4225" s="15"/>
      <c r="AS4225" s="15"/>
      <c r="AT4225" s="15"/>
      <c r="AU4225" s="15"/>
      <c r="AV4225" s="15"/>
      <c r="AW4225" s="15"/>
      <c r="AX4225" s="15"/>
      <c r="AY4225" s="15"/>
      <c r="AZ4225" s="10">
        <v>1</v>
      </c>
      <c r="BA4225" t="s">
        <v>22</v>
      </c>
      <c r="BB4225" t="s">
        <v>88</v>
      </c>
      <c r="BD4225" s="7" t="str">
        <f t="shared" si="132"/>
        <v>6332700406Shopee</v>
      </c>
    </row>
    <row r="4226" spans="2:58" ht="15" customHeight="1" x14ac:dyDescent="0.35">
      <c r="B4226" s="10" t="s">
        <v>17</v>
      </c>
      <c r="C4226" s="10" t="s">
        <v>806</v>
      </c>
      <c r="D4226" s="10" t="s">
        <v>549</v>
      </c>
      <c r="E4226" s="10" t="s">
        <v>194</v>
      </c>
      <c r="F4226" s="10">
        <v>0</v>
      </c>
      <c r="G4226" s="137">
        <v>3732793508</v>
      </c>
      <c r="H4226" s="10">
        <v>3732793508</v>
      </c>
      <c r="I4226" s="10">
        <v>0</v>
      </c>
      <c r="J4226" s="10" t="s">
        <v>2799</v>
      </c>
      <c r="K4226" s="102" t="s">
        <v>2800</v>
      </c>
      <c r="L4226" s="98">
        <f>IFERROR(VLOOKUP($F4226&amp;$C4226,Sales!$J:$W,9,0),0)</f>
        <v>0</v>
      </c>
      <c r="M4226" s="98">
        <f>IFERROR(VLOOKUP($F4226&amp;$C4226,Sales!$J:$W,10,0),0)</f>
        <v>0</v>
      </c>
      <c r="N4226" s="98">
        <f>IFERROR(VLOOKUP($F4226&amp;$C4226,Sales!$J:$W,11,0),0)</f>
        <v>0</v>
      </c>
      <c r="O4226" s="98">
        <f>IFERROR(VLOOKUP($F4226&amp;$C4226,Sales!$J:$W,12,0),0)</f>
        <v>0</v>
      </c>
      <c r="P4226" s="98">
        <f>IFERROR(VLOOKUP($F4226&amp;$C4226,Sales!$J:$W,13,0),0)</f>
        <v>0</v>
      </c>
      <c r="Q4226" s="98">
        <f>IFERROR(VLOOKUP($F4226&amp;$C4226,Sales!$A:$H,7,0),0)</f>
        <v>0</v>
      </c>
      <c r="R4226" s="41" t="str">
        <f t="shared" si="131"/>
        <v>ERROR</v>
      </c>
      <c r="S4226" s="15"/>
      <c r="T4226" s="15"/>
      <c r="U4226" s="15"/>
      <c r="V4226" s="15"/>
      <c r="W4226" s="15"/>
      <c r="X4226" s="15"/>
      <c r="Y4226" s="41"/>
      <c r="Z4226" s="41"/>
      <c r="AA4226" s="41"/>
      <c r="AB4226" s="15"/>
      <c r="AC4226" s="15"/>
      <c r="AD4226" s="15"/>
      <c r="AE4226" s="15"/>
      <c r="AF4226" s="15"/>
      <c r="AG4226" s="15"/>
      <c r="AH4226" s="15"/>
      <c r="AI4226" s="15"/>
      <c r="AJ4226" s="15"/>
      <c r="AK4226" s="15"/>
      <c r="AL4226" s="66"/>
      <c r="AM4226" s="66"/>
      <c r="AN4226" s="15"/>
      <c r="AO4226" s="15"/>
      <c r="AP4226" s="15"/>
      <c r="AQ4226" s="15"/>
      <c r="AR4226" s="15"/>
      <c r="AS4226" s="15"/>
      <c r="AT4226" s="15"/>
      <c r="AU4226" s="15"/>
      <c r="AV4226" s="15"/>
      <c r="AW4226" s="15"/>
      <c r="AX4226" s="15"/>
      <c r="AY4226" s="15"/>
      <c r="AZ4226" s="10">
        <v>1</v>
      </c>
      <c r="BA4226" t="s">
        <v>22</v>
      </c>
      <c r="BB4226" t="s">
        <v>88</v>
      </c>
      <c r="BD4226" s="7" t="str">
        <f t="shared" si="132"/>
        <v>3732793508Shopee</v>
      </c>
    </row>
    <row r="4227" spans="2:58" ht="15" customHeight="1" x14ac:dyDescent="0.35">
      <c r="B4227" s="10" t="s">
        <v>17</v>
      </c>
      <c r="C4227" s="10" t="s">
        <v>806</v>
      </c>
      <c r="D4227" s="10" t="s">
        <v>650</v>
      </c>
      <c r="E4227" s="10" t="s">
        <v>194</v>
      </c>
      <c r="F4227" s="10" t="s">
        <v>2066</v>
      </c>
      <c r="G4227" s="137">
        <v>1105485595</v>
      </c>
      <c r="H4227" s="10">
        <v>1105485595</v>
      </c>
      <c r="I4227" s="10" t="s">
        <v>2068</v>
      </c>
      <c r="J4227" s="10" t="s">
        <v>3993</v>
      </c>
      <c r="K4227" s="102" t="s">
        <v>2801</v>
      </c>
      <c r="L4227" s="98">
        <f>IFERROR(VLOOKUP($F4227&amp;$C4227,Sales!$J:$W,9,0),0)</f>
        <v>0</v>
      </c>
      <c r="M4227" s="98">
        <f>IFERROR(VLOOKUP($F4227&amp;$C4227,Sales!$J:$W,10,0),0)</f>
        <v>0</v>
      </c>
      <c r="N4227" s="98">
        <f>IFERROR(VLOOKUP($F4227&amp;$C4227,Sales!$J:$W,11,0),0)</f>
        <v>0</v>
      </c>
      <c r="O4227" s="98">
        <f>IFERROR(VLOOKUP($F4227&amp;$C4227,Sales!$J:$W,12,0),0)</f>
        <v>0</v>
      </c>
      <c r="P4227" s="98">
        <f>IFERROR(VLOOKUP($F4227&amp;$C4227,Sales!$J:$W,13,0),0)</f>
        <v>0</v>
      </c>
      <c r="Q4227" s="98">
        <f>IFERROR(VLOOKUP($F4227&amp;$C4227,Sales!$A:$H,7,0),0)</f>
        <v>0</v>
      </c>
      <c r="R4227" s="41" t="str">
        <f t="shared" si="131"/>
        <v>ERROR</v>
      </c>
      <c r="S4227" s="15"/>
      <c r="T4227" s="15"/>
      <c r="U4227" s="15"/>
      <c r="V4227" s="15"/>
      <c r="W4227" s="15"/>
      <c r="X4227" s="15"/>
      <c r="Y4227" s="41"/>
      <c r="Z4227" s="41"/>
      <c r="AA4227" s="41"/>
      <c r="AB4227" s="15"/>
      <c r="AC4227" s="15"/>
      <c r="AD4227" s="15"/>
      <c r="AE4227" s="15"/>
      <c r="AF4227" s="15"/>
      <c r="AG4227" s="15"/>
      <c r="AH4227" s="15"/>
      <c r="AI4227" s="15"/>
      <c r="AJ4227" s="15"/>
      <c r="AK4227" s="15"/>
      <c r="AL4227" s="66"/>
      <c r="AM4227" s="66"/>
      <c r="AN4227" s="15"/>
      <c r="AO4227" s="15"/>
      <c r="AP4227" s="15"/>
      <c r="AQ4227" s="15"/>
      <c r="AR4227" s="15"/>
      <c r="AS4227" s="15"/>
      <c r="AT4227" s="15"/>
      <c r="AU4227" s="15"/>
      <c r="AV4227" s="15"/>
      <c r="AW4227" s="15"/>
      <c r="AX4227" s="15"/>
      <c r="AY4227" s="15"/>
      <c r="AZ4227" s="10">
        <v>1</v>
      </c>
      <c r="BA4227" t="s">
        <v>22</v>
      </c>
      <c r="BB4227" t="s">
        <v>88</v>
      </c>
      <c r="BD4227" s="7" t="str">
        <f t="shared" si="132"/>
        <v>1105485595Shopee</v>
      </c>
    </row>
    <row r="4228" spans="2:58" ht="15" customHeight="1" x14ac:dyDescent="0.35">
      <c r="B4228" s="10" t="s">
        <v>17</v>
      </c>
      <c r="C4228" s="10" t="s">
        <v>806</v>
      </c>
      <c r="D4228" s="10" t="s">
        <v>650</v>
      </c>
      <c r="E4228" s="10" t="s">
        <v>194</v>
      </c>
      <c r="F4228" s="10" t="s">
        <v>654</v>
      </c>
      <c r="G4228" s="137">
        <v>888232947</v>
      </c>
      <c r="H4228" s="10">
        <v>888232947</v>
      </c>
      <c r="I4228" s="10" t="s">
        <v>655</v>
      </c>
      <c r="J4228" s="10" t="s">
        <v>3994</v>
      </c>
      <c r="K4228" s="102" t="s">
        <v>2802</v>
      </c>
      <c r="L4228" s="98">
        <f>IFERROR(VLOOKUP($F4228&amp;$C4228,Sales!$J:$W,9,0),0)</f>
        <v>0</v>
      </c>
      <c r="M4228" s="98">
        <f>IFERROR(VLOOKUP($F4228&amp;$C4228,Sales!$J:$W,10,0),0)</f>
        <v>0</v>
      </c>
      <c r="N4228" s="98">
        <f>IFERROR(VLOOKUP($F4228&amp;$C4228,Sales!$J:$W,11,0),0)</f>
        <v>0</v>
      </c>
      <c r="O4228" s="98">
        <f>IFERROR(VLOOKUP($F4228&amp;$C4228,Sales!$J:$W,12,0),0)</f>
        <v>0</v>
      </c>
      <c r="P4228" s="98">
        <f>IFERROR(VLOOKUP($F4228&amp;$C4228,Sales!$J:$W,13,0),0)</f>
        <v>0</v>
      </c>
      <c r="Q4228" s="98">
        <f>IFERROR(VLOOKUP($F4228&amp;$C4228,Sales!$A:$H,7,0),0)</f>
        <v>0</v>
      </c>
      <c r="R4228" s="41" t="str">
        <f t="shared" si="131"/>
        <v>ERROR</v>
      </c>
      <c r="S4228" s="15"/>
      <c r="T4228" s="15"/>
      <c r="U4228" s="15"/>
      <c r="V4228" s="15"/>
      <c r="W4228" s="15"/>
      <c r="X4228" s="15"/>
      <c r="Y4228" s="41"/>
      <c r="Z4228" s="41"/>
      <c r="AA4228" s="41"/>
      <c r="AB4228" s="15"/>
      <c r="AC4228" s="15"/>
      <c r="AD4228" s="15"/>
      <c r="AE4228" s="15"/>
      <c r="AF4228" s="15"/>
      <c r="AG4228" s="15"/>
      <c r="AH4228" s="15"/>
      <c r="AI4228" s="15"/>
      <c r="AJ4228" s="15"/>
      <c r="AK4228" s="15"/>
      <c r="AL4228" s="66"/>
      <c r="AM4228" s="66"/>
      <c r="AN4228" s="15"/>
      <c r="AO4228" s="15"/>
      <c r="AP4228" s="15"/>
      <c r="AQ4228" s="15"/>
      <c r="AR4228" s="15"/>
      <c r="AS4228" s="15"/>
      <c r="AT4228" s="15"/>
      <c r="AU4228" s="15"/>
      <c r="AV4228" s="15"/>
      <c r="AW4228" s="15"/>
      <c r="AX4228" s="15"/>
      <c r="AY4228" s="15"/>
      <c r="AZ4228" s="10">
        <v>1</v>
      </c>
      <c r="BA4228" t="s">
        <v>22</v>
      </c>
      <c r="BB4228" t="s">
        <v>88</v>
      </c>
      <c r="BD4228" s="7" t="str">
        <f t="shared" si="132"/>
        <v>888232947Shopee</v>
      </c>
    </row>
    <row r="4229" spans="2:58" ht="15" customHeight="1" x14ac:dyDescent="0.35">
      <c r="B4229" s="10" t="s">
        <v>17</v>
      </c>
      <c r="C4229" s="10" t="s">
        <v>806</v>
      </c>
      <c r="D4229" s="10" t="s">
        <v>650</v>
      </c>
      <c r="E4229" s="10" t="s">
        <v>194</v>
      </c>
      <c r="F4229" s="10" t="s">
        <v>2804</v>
      </c>
      <c r="G4229" s="137">
        <v>2067254798</v>
      </c>
      <c r="H4229" s="10">
        <v>2067254798</v>
      </c>
      <c r="I4229" s="10" t="s">
        <v>2805</v>
      </c>
      <c r="J4229" s="10" t="s">
        <v>3998</v>
      </c>
      <c r="K4229" s="102" t="s">
        <v>2806</v>
      </c>
      <c r="L4229" s="98">
        <f>IFERROR(VLOOKUP($F4229&amp;$C4229,Sales!$J:$W,9,0),0)</f>
        <v>0</v>
      </c>
      <c r="M4229" s="98">
        <f>IFERROR(VLOOKUP($F4229&amp;$C4229,Sales!$J:$W,10,0),0)</f>
        <v>0</v>
      </c>
      <c r="N4229" s="98">
        <f>IFERROR(VLOOKUP($F4229&amp;$C4229,Sales!$J:$W,11,0),0)</f>
        <v>0</v>
      </c>
      <c r="O4229" s="98">
        <f>IFERROR(VLOOKUP($F4229&amp;$C4229,Sales!$J:$W,12,0),0)</f>
        <v>0</v>
      </c>
      <c r="P4229" s="98">
        <f>IFERROR(VLOOKUP($F4229&amp;$C4229,Sales!$J:$W,13,0),0)</f>
        <v>0</v>
      </c>
      <c r="Q4229" s="98">
        <f>IFERROR(VLOOKUP($F4229&amp;$C4229,Sales!$A:$H,7,0),0)</f>
        <v>0</v>
      </c>
      <c r="R4229" s="41" t="str">
        <f t="shared" ref="R4229:R4292" si="133">IFERROR(AVERAGE($S4229:$AW4229),"ERROR")</f>
        <v>ERROR</v>
      </c>
      <c r="S4229" s="15"/>
      <c r="T4229" s="15"/>
      <c r="U4229" s="15"/>
      <c r="V4229" s="15"/>
      <c r="W4229" s="15"/>
      <c r="X4229" s="15"/>
      <c r="Y4229" s="41"/>
      <c r="Z4229" s="41"/>
      <c r="AA4229" s="41"/>
      <c r="AB4229" s="15"/>
      <c r="AC4229" s="15"/>
      <c r="AD4229" s="15"/>
      <c r="AE4229" s="15"/>
      <c r="AF4229" s="15"/>
      <c r="AG4229" s="15"/>
      <c r="AH4229" s="15"/>
      <c r="AI4229" s="15"/>
      <c r="AJ4229" s="15"/>
      <c r="AK4229" s="15"/>
      <c r="AL4229" s="66"/>
      <c r="AM4229" s="66"/>
      <c r="AN4229" s="15"/>
      <c r="AO4229" s="15"/>
      <c r="AP4229" s="15"/>
      <c r="AQ4229" s="15"/>
      <c r="AR4229" s="15"/>
      <c r="AS4229" s="15"/>
      <c r="AT4229" s="15"/>
      <c r="AU4229" s="15"/>
      <c r="AV4229" s="15"/>
      <c r="AW4229" s="15"/>
      <c r="AX4229" s="15"/>
      <c r="AY4229" s="15"/>
      <c r="AZ4229" s="10">
        <v>1</v>
      </c>
      <c r="BA4229" t="s">
        <v>22</v>
      </c>
      <c r="BB4229" t="s">
        <v>88</v>
      </c>
      <c r="BD4229" s="7" t="str">
        <f t="shared" si="132"/>
        <v>2067254798Shopee</v>
      </c>
    </row>
    <row r="4230" spans="2:58" ht="15" customHeight="1" x14ac:dyDescent="0.35">
      <c r="B4230" s="10" t="s">
        <v>17</v>
      </c>
      <c r="C4230" s="10" t="s">
        <v>806</v>
      </c>
      <c r="D4230" s="10" t="s">
        <v>405</v>
      </c>
      <c r="E4230" s="10" t="s">
        <v>406</v>
      </c>
      <c r="F4230" s="10" t="s">
        <v>3009</v>
      </c>
      <c r="G4230" s="137">
        <v>7956368961</v>
      </c>
      <c r="H4230" s="10" t="s">
        <v>12469</v>
      </c>
      <c r="I4230" s="10" t="s">
        <v>6194</v>
      </c>
      <c r="J4230" s="10" t="s">
        <v>1602</v>
      </c>
      <c r="K4230" s="102" t="s">
        <v>1603</v>
      </c>
      <c r="L4230" s="98">
        <f>IFERROR(VLOOKUP($F4230&amp;$C4230,Sales!$J:$W,9,0),0)</f>
        <v>0</v>
      </c>
      <c r="M4230" s="98">
        <f>IFERROR(VLOOKUP($F4230&amp;$C4230,Sales!$J:$W,10,0),0)</f>
        <v>0</v>
      </c>
      <c r="N4230" s="98">
        <f>IFERROR(VLOOKUP($F4230&amp;$C4230,Sales!$J:$W,11,0),0)</f>
        <v>0</v>
      </c>
      <c r="O4230" s="98">
        <f>IFERROR(VLOOKUP($F4230&amp;$C4230,Sales!$J:$W,12,0),0)</f>
        <v>0</v>
      </c>
      <c r="P4230" s="98">
        <f>IFERROR(VLOOKUP($F4230&amp;$C4230,Sales!$J:$W,13,0),0)</f>
        <v>0</v>
      </c>
      <c r="Q4230" s="98">
        <f>IFERROR(VLOOKUP($F4230&amp;$C4230,Sales!$A:$H,7,0),0)</f>
        <v>0</v>
      </c>
      <c r="R4230" s="41" t="str">
        <f t="shared" si="133"/>
        <v>ERROR</v>
      </c>
      <c r="S4230" s="15"/>
      <c r="T4230" s="15"/>
      <c r="U4230" s="15"/>
      <c r="V4230" s="15"/>
      <c r="W4230" s="15"/>
      <c r="X4230" s="15"/>
      <c r="Y4230" s="41"/>
      <c r="Z4230" s="41"/>
      <c r="AA4230" s="41"/>
      <c r="AB4230" s="15"/>
      <c r="AC4230" s="15"/>
      <c r="AD4230" s="15"/>
      <c r="AE4230" s="15"/>
      <c r="AF4230" s="15"/>
      <c r="AG4230" s="15"/>
      <c r="AH4230" s="15"/>
      <c r="AI4230" s="15"/>
      <c r="AJ4230" s="15"/>
      <c r="AK4230" s="15"/>
      <c r="AL4230" s="15"/>
      <c r="AM4230" s="15"/>
      <c r="AN4230" s="15"/>
      <c r="AO4230" s="15"/>
      <c r="AP4230" s="15"/>
      <c r="AQ4230" s="15"/>
      <c r="AR4230" s="15"/>
      <c r="AS4230" s="15"/>
      <c r="AT4230" s="15"/>
      <c r="AU4230" s="15"/>
      <c r="AV4230" s="15"/>
      <c r="AW4230" s="15"/>
      <c r="AX4230" s="82"/>
      <c r="AY4230" s="82"/>
      <c r="AZ4230" s="10">
        <v>1</v>
      </c>
      <c r="BA4230" t="s">
        <v>22</v>
      </c>
      <c r="BB4230" t="s">
        <v>23</v>
      </c>
      <c r="BD4230" s="7" t="str">
        <f t="shared" si="132"/>
        <v>7956368961Shopee</v>
      </c>
    </row>
    <row r="4231" spans="2:58" ht="15" customHeight="1" x14ac:dyDescent="0.35">
      <c r="B4231" s="10" t="s">
        <v>17</v>
      </c>
      <c r="C4231" s="10" t="s">
        <v>806</v>
      </c>
      <c r="D4231" s="10" t="s">
        <v>65</v>
      </c>
      <c r="E4231" s="10" t="s">
        <v>66</v>
      </c>
      <c r="F4231" s="10" t="s">
        <v>115</v>
      </c>
      <c r="G4231" s="137">
        <v>6910063983</v>
      </c>
      <c r="H4231" s="10" t="s">
        <v>12667</v>
      </c>
      <c r="I4231" s="10">
        <v>4902430875400</v>
      </c>
      <c r="J4231" s="10" t="s">
        <v>2810</v>
      </c>
      <c r="K4231" s="102" t="s">
        <v>2811</v>
      </c>
      <c r="L4231" s="98">
        <f>IFERROR(VLOOKUP($F4231&amp;$C4231,Sales!$J:$W,9,0),0)</f>
        <v>0</v>
      </c>
      <c r="M4231" s="98">
        <f>IFERROR(VLOOKUP($F4231&amp;$C4231,Sales!$J:$W,10,0),0)</f>
        <v>0</v>
      </c>
      <c r="N4231" s="98">
        <f>IFERROR(VLOOKUP($F4231&amp;$C4231,Sales!$J:$W,11,0),0)</f>
        <v>0</v>
      </c>
      <c r="O4231" s="98">
        <f>IFERROR(VLOOKUP($F4231&amp;$C4231,Sales!$J:$W,12,0),0)</f>
        <v>0</v>
      </c>
      <c r="P4231" s="98">
        <f>IFERROR(VLOOKUP($F4231&amp;$C4231,Sales!$J:$W,13,0),0)</f>
        <v>0</v>
      </c>
      <c r="Q4231" s="98">
        <f>IFERROR(VLOOKUP($F4231&amp;$C4231,Sales!$A:$H,7,0),0)</f>
        <v>0</v>
      </c>
      <c r="R4231" s="41" t="str">
        <f t="shared" si="133"/>
        <v>ERROR</v>
      </c>
      <c r="S4231" s="15"/>
      <c r="T4231" s="15"/>
      <c r="U4231" s="15"/>
      <c r="V4231" s="15"/>
      <c r="W4231" s="15"/>
      <c r="X4231" s="15"/>
      <c r="Y4231" s="41"/>
      <c r="Z4231" s="41"/>
      <c r="AA4231" s="41"/>
      <c r="AB4231" s="15"/>
      <c r="AC4231" s="15"/>
      <c r="AD4231" s="15"/>
      <c r="AE4231" s="15"/>
      <c r="AF4231" s="15"/>
      <c r="AG4231" s="15"/>
      <c r="AH4231" s="15"/>
      <c r="AI4231" s="15"/>
      <c r="AJ4231" s="15"/>
      <c r="AK4231" s="15"/>
      <c r="AL4231" s="66"/>
      <c r="AM4231" s="66"/>
      <c r="AN4231" s="15"/>
      <c r="AO4231" s="15"/>
      <c r="AP4231" s="15"/>
      <c r="AQ4231" s="15"/>
      <c r="AR4231" s="15"/>
      <c r="AS4231" s="15"/>
      <c r="AT4231" s="15"/>
      <c r="AU4231" s="15"/>
      <c r="AV4231" s="15"/>
      <c r="AW4231" s="15"/>
      <c r="AX4231" s="15"/>
      <c r="AY4231" s="15"/>
      <c r="AZ4231" s="10">
        <v>1</v>
      </c>
      <c r="BA4231" t="s">
        <v>22</v>
      </c>
      <c r="BB4231" t="s">
        <v>88</v>
      </c>
      <c r="BD4231" s="7" t="str">
        <f t="shared" si="132"/>
        <v>6910063983Shopee</v>
      </c>
    </row>
    <row r="4232" spans="2:58" ht="15" customHeight="1" x14ac:dyDescent="0.35">
      <c r="B4232" s="10" t="s">
        <v>17</v>
      </c>
      <c r="C4232" s="10" t="s">
        <v>806</v>
      </c>
      <c r="D4232" s="10" t="s">
        <v>65</v>
      </c>
      <c r="E4232" s="10" t="s">
        <v>66</v>
      </c>
      <c r="F4232" s="10">
        <v>0</v>
      </c>
      <c r="G4232" s="137">
        <v>7632773043</v>
      </c>
      <c r="H4232" s="10">
        <v>7632773043</v>
      </c>
      <c r="I4232" s="10">
        <v>0</v>
      </c>
      <c r="J4232" s="10" t="s">
        <v>2812</v>
      </c>
      <c r="K4232" s="102" t="s">
        <v>2813</v>
      </c>
      <c r="L4232" s="98">
        <f>IFERROR(VLOOKUP($F4232&amp;$C4232,Sales!$J:$W,9,0),0)</f>
        <v>0</v>
      </c>
      <c r="M4232" s="98">
        <f>IFERROR(VLOOKUP($F4232&amp;$C4232,Sales!$J:$W,10,0),0)</f>
        <v>0</v>
      </c>
      <c r="N4232" s="98">
        <f>IFERROR(VLOOKUP($F4232&amp;$C4232,Sales!$J:$W,11,0),0)</f>
        <v>0</v>
      </c>
      <c r="O4232" s="98">
        <f>IFERROR(VLOOKUP($F4232&amp;$C4232,Sales!$J:$W,12,0),0)</f>
        <v>0</v>
      </c>
      <c r="P4232" s="98">
        <f>IFERROR(VLOOKUP($F4232&amp;$C4232,Sales!$J:$W,13,0),0)</f>
        <v>0</v>
      </c>
      <c r="Q4232" s="98">
        <f>IFERROR(VLOOKUP($F4232&amp;$C4232,Sales!$A:$H,7,0),0)</f>
        <v>0</v>
      </c>
      <c r="R4232" s="41" t="str">
        <f t="shared" si="133"/>
        <v>ERROR</v>
      </c>
      <c r="S4232" s="15"/>
      <c r="T4232" s="15"/>
      <c r="U4232" s="15"/>
      <c r="V4232" s="15"/>
      <c r="W4232" s="15"/>
      <c r="X4232" s="15"/>
      <c r="Y4232" s="41"/>
      <c r="Z4232" s="41"/>
      <c r="AA4232" s="41"/>
      <c r="AB4232" s="15"/>
      <c r="AC4232" s="15"/>
      <c r="AD4232" s="15"/>
      <c r="AE4232" s="15"/>
      <c r="AF4232" s="15"/>
      <c r="AG4232" s="15"/>
      <c r="AH4232" s="15"/>
      <c r="AI4232" s="15"/>
      <c r="AJ4232" s="15"/>
      <c r="AK4232" s="15"/>
      <c r="AL4232" s="66"/>
      <c r="AM4232" s="66"/>
      <c r="AN4232" s="15"/>
      <c r="AO4232" s="15"/>
      <c r="AP4232" s="15"/>
      <c r="AQ4232" s="15"/>
      <c r="AR4232" s="15"/>
      <c r="AS4232" s="15"/>
      <c r="AT4232" s="15"/>
      <c r="AU4232" s="15"/>
      <c r="AV4232" s="15"/>
      <c r="AW4232" s="15"/>
      <c r="AX4232" s="15"/>
      <c r="AY4232" s="15"/>
      <c r="AZ4232" s="10">
        <v>1</v>
      </c>
      <c r="BA4232" t="s">
        <v>22</v>
      </c>
      <c r="BB4232" t="s">
        <v>88</v>
      </c>
      <c r="BD4232" s="7" t="str">
        <f t="shared" si="132"/>
        <v>7632773043Shopee</v>
      </c>
    </row>
    <row r="4233" spans="2:58" ht="15" customHeight="1" x14ac:dyDescent="0.35">
      <c r="B4233" s="10" t="s">
        <v>17</v>
      </c>
      <c r="C4233" s="10" t="s">
        <v>806</v>
      </c>
      <c r="D4233" s="10" t="s">
        <v>405</v>
      </c>
      <c r="E4233" s="10" t="s">
        <v>406</v>
      </c>
      <c r="F4233" s="10" t="s">
        <v>3002</v>
      </c>
      <c r="G4233" s="137">
        <v>6656361682</v>
      </c>
      <c r="H4233" s="10" t="s">
        <v>12470</v>
      </c>
      <c r="I4233" s="10" t="s">
        <v>6394</v>
      </c>
      <c r="J4233" s="10" t="s">
        <v>1604</v>
      </c>
      <c r="K4233" s="102" t="s">
        <v>1605</v>
      </c>
      <c r="L4233" s="98">
        <f>IFERROR(VLOOKUP($F4233&amp;$C4233,Sales!$J:$W,9,0),0)</f>
        <v>0</v>
      </c>
      <c r="M4233" s="98">
        <f>IFERROR(VLOOKUP($F4233&amp;$C4233,Sales!$J:$W,10,0),0)</f>
        <v>0</v>
      </c>
      <c r="N4233" s="98">
        <f>IFERROR(VLOOKUP($F4233&amp;$C4233,Sales!$J:$W,11,0),0)</f>
        <v>0</v>
      </c>
      <c r="O4233" s="98">
        <f>IFERROR(VLOOKUP($F4233&amp;$C4233,Sales!$J:$W,12,0),0)</f>
        <v>0</v>
      </c>
      <c r="P4233" s="98">
        <f>IFERROR(VLOOKUP($F4233&amp;$C4233,Sales!$J:$W,13,0),0)</f>
        <v>0</v>
      </c>
      <c r="Q4233" s="98">
        <f>IFERROR(VLOOKUP($F4233&amp;$C4233,Sales!$A:$H,7,0),0)</f>
        <v>0</v>
      </c>
      <c r="R4233" s="41" t="str">
        <f t="shared" si="133"/>
        <v>ERROR</v>
      </c>
      <c r="S4233" s="15"/>
      <c r="T4233" s="15"/>
      <c r="U4233" s="15"/>
      <c r="V4233" s="15"/>
      <c r="W4233" s="15"/>
      <c r="X4233" s="15"/>
      <c r="Y4233" s="41"/>
      <c r="Z4233" s="41"/>
      <c r="AA4233" s="41"/>
      <c r="AB4233" s="15"/>
      <c r="AC4233" s="15"/>
      <c r="AD4233" s="15"/>
      <c r="AE4233" s="15"/>
      <c r="AF4233" s="15"/>
      <c r="AG4233" s="15"/>
      <c r="AH4233" s="15"/>
      <c r="AI4233" s="15"/>
      <c r="AJ4233" s="15"/>
      <c r="AK4233" s="15"/>
      <c r="AL4233" s="15"/>
      <c r="AM4233" s="15"/>
      <c r="AN4233" s="15"/>
      <c r="AO4233" s="15"/>
      <c r="AP4233" s="15"/>
      <c r="AQ4233" s="15"/>
      <c r="AR4233" s="15"/>
      <c r="AS4233" s="15"/>
      <c r="AT4233" s="15"/>
      <c r="AU4233" s="15"/>
      <c r="AV4233" s="15"/>
      <c r="AW4233" s="15"/>
      <c r="AX4233" s="82"/>
      <c r="AY4233" s="82"/>
      <c r="AZ4233" s="10">
        <v>1</v>
      </c>
      <c r="BA4233" t="s">
        <v>22</v>
      </c>
      <c r="BB4233" t="s">
        <v>23</v>
      </c>
      <c r="BD4233" s="7" t="str">
        <f t="shared" si="132"/>
        <v>6656361682Shopee</v>
      </c>
    </row>
    <row r="4234" spans="2:58" ht="15" customHeight="1" x14ac:dyDescent="0.35">
      <c r="B4234" s="10" t="s">
        <v>17</v>
      </c>
      <c r="C4234" s="10" t="s">
        <v>806</v>
      </c>
      <c r="D4234" s="10" t="s">
        <v>405</v>
      </c>
      <c r="E4234" s="10" t="s">
        <v>406</v>
      </c>
      <c r="F4234" s="10" t="s">
        <v>2987</v>
      </c>
      <c r="G4234" s="137">
        <v>4256349089</v>
      </c>
      <c r="H4234" s="10" t="s">
        <v>12476</v>
      </c>
      <c r="I4234" s="10" t="s">
        <v>6241</v>
      </c>
      <c r="J4234" s="10" t="s">
        <v>1642</v>
      </c>
      <c r="K4234" s="102" t="s">
        <v>1643</v>
      </c>
      <c r="L4234" s="98">
        <f>IFERROR(VLOOKUP($F4234&amp;$C4234,Sales!$J:$W,9,0),0)</f>
        <v>0</v>
      </c>
      <c r="M4234" s="98">
        <f>IFERROR(VLOOKUP($F4234&amp;$C4234,Sales!$J:$W,10,0),0)</f>
        <v>0</v>
      </c>
      <c r="N4234" s="98">
        <f>IFERROR(VLOOKUP($F4234&amp;$C4234,Sales!$J:$W,11,0),0)</f>
        <v>0</v>
      </c>
      <c r="O4234" s="98">
        <f>IFERROR(VLOOKUP($F4234&amp;$C4234,Sales!$J:$W,12,0),0)</f>
        <v>0</v>
      </c>
      <c r="P4234" s="98">
        <f>IFERROR(VLOOKUP($F4234&amp;$C4234,Sales!$J:$W,13,0),0)</f>
        <v>0</v>
      </c>
      <c r="Q4234" s="98">
        <f>IFERROR(VLOOKUP($F4234&amp;$C4234,Sales!$A:$H,7,0),0)</f>
        <v>0</v>
      </c>
      <c r="R4234" s="41" t="str">
        <f t="shared" si="133"/>
        <v>ERROR</v>
      </c>
      <c r="S4234" s="15"/>
      <c r="T4234" s="15"/>
      <c r="U4234" s="15"/>
      <c r="V4234" s="15"/>
      <c r="W4234" s="15"/>
      <c r="X4234" s="15"/>
      <c r="Y4234" s="41"/>
      <c r="Z4234" s="41"/>
      <c r="AA4234" s="41"/>
      <c r="AB4234" s="15"/>
      <c r="AC4234" s="15"/>
      <c r="AD4234" s="15"/>
      <c r="AE4234" s="15"/>
      <c r="AF4234" s="15"/>
      <c r="AG4234" s="15"/>
      <c r="AH4234" s="15"/>
      <c r="AI4234" s="15"/>
      <c r="AJ4234" s="15"/>
      <c r="AK4234" s="15"/>
      <c r="AL4234" s="15"/>
      <c r="AM4234" s="15"/>
      <c r="AN4234" s="15"/>
      <c r="AO4234" s="15"/>
      <c r="AP4234" s="15"/>
      <c r="AQ4234" s="15"/>
      <c r="AR4234" s="15"/>
      <c r="AS4234" s="15"/>
      <c r="AT4234" s="15"/>
      <c r="AU4234" s="15"/>
      <c r="AV4234" s="15"/>
      <c r="AW4234" s="15"/>
      <c r="AX4234" s="82"/>
      <c r="AY4234" s="82"/>
      <c r="AZ4234" s="10">
        <v>1</v>
      </c>
      <c r="BA4234" t="s">
        <v>22</v>
      </c>
      <c r="BB4234" t="s">
        <v>23</v>
      </c>
      <c r="BD4234" s="7" t="str">
        <f t="shared" si="132"/>
        <v>4256349089Shopee</v>
      </c>
    </row>
    <row r="4235" spans="2:58" ht="15" customHeight="1" x14ac:dyDescent="0.35">
      <c r="B4235" s="10" t="s">
        <v>17</v>
      </c>
      <c r="C4235" s="10" t="s">
        <v>806</v>
      </c>
      <c r="D4235" s="10" t="s">
        <v>405</v>
      </c>
      <c r="E4235" s="10" t="s">
        <v>406</v>
      </c>
      <c r="F4235" s="10" t="s">
        <v>1914</v>
      </c>
      <c r="G4235" s="137">
        <v>1022748970</v>
      </c>
      <c r="H4235" s="10" t="s">
        <v>12128</v>
      </c>
      <c r="I4235" s="10" t="s">
        <v>1915</v>
      </c>
      <c r="J4235" s="10" t="s">
        <v>3640</v>
      </c>
      <c r="K4235" s="102" t="s">
        <v>2871</v>
      </c>
      <c r="L4235" s="98">
        <f>IFERROR(VLOOKUP($F4235&amp;$C4235,Sales!$J:$W,9,0),0)</f>
        <v>0</v>
      </c>
      <c r="M4235" s="98">
        <f>IFERROR(VLOOKUP($F4235&amp;$C4235,Sales!$J:$W,10,0),0)</f>
        <v>0</v>
      </c>
      <c r="N4235" s="98">
        <f>IFERROR(VLOOKUP($F4235&amp;$C4235,Sales!$J:$W,11,0),0)</f>
        <v>0</v>
      </c>
      <c r="O4235" s="98">
        <f>IFERROR(VLOOKUP($F4235&amp;$C4235,Sales!$J:$W,12,0),0)</f>
        <v>0</v>
      </c>
      <c r="P4235" s="98">
        <f>IFERROR(VLOOKUP($F4235&amp;$C4235,Sales!$J:$W,13,0),0)</f>
        <v>0</v>
      </c>
      <c r="Q4235" s="98">
        <f>IFERROR(VLOOKUP($F4235&amp;$C4235,Sales!$A:$H,7,0),0)</f>
        <v>0</v>
      </c>
      <c r="R4235" s="41" t="str">
        <f t="shared" si="133"/>
        <v>ERROR</v>
      </c>
      <c r="S4235" s="15"/>
      <c r="T4235" s="15"/>
      <c r="U4235" s="15"/>
      <c r="V4235" s="15"/>
      <c r="W4235" s="15"/>
      <c r="X4235" s="15"/>
      <c r="Y4235" s="41"/>
      <c r="Z4235" s="41"/>
      <c r="AA4235" s="41"/>
      <c r="AB4235" s="15"/>
      <c r="AC4235" s="15"/>
      <c r="AD4235" s="15"/>
      <c r="AE4235" s="15"/>
      <c r="AF4235" s="15"/>
      <c r="AG4235" s="15"/>
      <c r="AH4235" s="15"/>
      <c r="AI4235" s="15"/>
      <c r="AJ4235" s="15"/>
      <c r="AK4235" s="15"/>
      <c r="AL4235" s="15"/>
      <c r="AM4235" s="15"/>
      <c r="AN4235" s="15"/>
      <c r="AO4235" s="15"/>
      <c r="AP4235" s="15"/>
      <c r="AQ4235" s="15"/>
      <c r="AR4235" s="15"/>
      <c r="AS4235" s="15"/>
      <c r="AT4235" s="15"/>
      <c r="AU4235" s="15"/>
      <c r="AV4235" s="15"/>
      <c r="AW4235" s="15"/>
      <c r="AX4235" s="82"/>
      <c r="AY4235" s="82"/>
      <c r="AZ4235" s="10">
        <v>1</v>
      </c>
      <c r="BA4235" t="s">
        <v>22</v>
      </c>
      <c r="BB4235" t="s">
        <v>23</v>
      </c>
      <c r="BD4235" s="7" t="str">
        <f t="shared" si="132"/>
        <v>1022748970Shopee</v>
      </c>
    </row>
    <row r="4236" spans="2:58" ht="15" customHeight="1" x14ac:dyDescent="0.35">
      <c r="B4236" s="10" t="s">
        <v>17</v>
      </c>
      <c r="C4236" s="10" t="s">
        <v>806</v>
      </c>
      <c r="D4236" s="10" t="s">
        <v>65</v>
      </c>
      <c r="E4236" s="10" t="s">
        <v>66</v>
      </c>
      <c r="F4236" s="10" t="s">
        <v>87</v>
      </c>
      <c r="G4236" s="137">
        <v>5410064695</v>
      </c>
      <c r="H4236" s="10" t="s">
        <v>12668</v>
      </c>
      <c r="I4236" s="10">
        <v>4902430875394</v>
      </c>
      <c r="J4236" s="10" t="s">
        <v>2818</v>
      </c>
      <c r="K4236" s="102" t="s">
        <v>2819</v>
      </c>
      <c r="L4236" s="98">
        <f>IFERROR(VLOOKUP($F4236&amp;$C4236,Sales!$J:$W,9,0),0)</f>
        <v>0</v>
      </c>
      <c r="M4236" s="98">
        <f>IFERROR(VLOOKUP($F4236&amp;$C4236,Sales!$J:$W,10,0),0)</f>
        <v>0</v>
      </c>
      <c r="N4236" s="98">
        <f>IFERROR(VLOOKUP($F4236&amp;$C4236,Sales!$J:$W,11,0),0)</f>
        <v>0</v>
      </c>
      <c r="O4236" s="98">
        <f>IFERROR(VLOOKUP($F4236&amp;$C4236,Sales!$J:$W,12,0),0)</f>
        <v>0</v>
      </c>
      <c r="P4236" s="98">
        <f>IFERROR(VLOOKUP($F4236&amp;$C4236,Sales!$J:$W,13,0),0)</f>
        <v>0</v>
      </c>
      <c r="Q4236" s="98">
        <f>IFERROR(VLOOKUP($F4236&amp;$C4236,Sales!$A:$H,7,0),0)</f>
        <v>0</v>
      </c>
      <c r="R4236" s="41" t="str">
        <f t="shared" si="133"/>
        <v>ERROR</v>
      </c>
      <c r="S4236" s="15"/>
      <c r="T4236" s="15"/>
      <c r="U4236" s="15"/>
      <c r="V4236" s="15"/>
      <c r="W4236" s="15"/>
      <c r="X4236" s="15"/>
      <c r="Y4236" s="41"/>
      <c r="Z4236" s="41"/>
      <c r="AA4236" s="41"/>
      <c r="AB4236" s="15"/>
      <c r="AC4236" s="15"/>
      <c r="AD4236" s="15"/>
      <c r="AE4236" s="15"/>
      <c r="AF4236" s="15"/>
      <c r="AG4236" s="15"/>
      <c r="AH4236" s="15"/>
      <c r="AI4236" s="15"/>
      <c r="AJ4236" s="15"/>
      <c r="AK4236" s="15"/>
      <c r="AL4236" s="66"/>
      <c r="AM4236" s="66"/>
      <c r="AN4236" s="15"/>
      <c r="AO4236" s="15"/>
      <c r="AP4236" s="15"/>
      <c r="AQ4236" s="15"/>
      <c r="AR4236" s="15"/>
      <c r="AS4236" s="15"/>
      <c r="AT4236" s="15"/>
      <c r="AU4236" s="15"/>
      <c r="AV4236" s="15"/>
      <c r="AW4236" s="15"/>
      <c r="AX4236" s="15"/>
      <c r="AY4236" s="15"/>
      <c r="AZ4236" s="10">
        <v>1</v>
      </c>
      <c r="BA4236" t="s">
        <v>22</v>
      </c>
      <c r="BB4236" t="s">
        <v>88</v>
      </c>
      <c r="BD4236" s="7" t="str">
        <f t="shared" si="132"/>
        <v>5410064695Shopee</v>
      </c>
    </row>
    <row r="4237" spans="2:58" ht="15" customHeight="1" x14ac:dyDescent="0.35">
      <c r="B4237" s="10" t="s">
        <v>17</v>
      </c>
      <c r="C4237" s="10" t="s">
        <v>806</v>
      </c>
      <c r="D4237" s="10" t="s">
        <v>65</v>
      </c>
      <c r="E4237" s="10" t="s">
        <v>66</v>
      </c>
      <c r="F4237" s="10">
        <v>0</v>
      </c>
      <c r="G4237" s="137">
        <v>5732774345</v>
      </c>
      <c r="H4237" s="10">
        <v>5732774345</v>
      </c>
      <c r="I4237" s="10">
        <v>0</v>
      </c>
      <c r="J4237" s="10" t="s">
        <v>2822</v>
      </c>
      <c r="K4237" s="102" t="s">
        <v>2823</v>
      </c>
      <c r="L4237" s="98">
        <f>IFERROR(VLOOKUP($F4237&amp;$C4237,Sales!$J:$W,9,0),0)</f>
        <v>0</v>
      </c>
      <c r="M4237" s="98">
        <f>IFERROR(VLOOKUP($F4237&amp;$C4237,Sales!$J:$W,10,0),0)</f>
        <v>0</v>
      </c>
      <c r="N4237" s="98">
        <f>IFERROR(VLOOKUP($F4237&amp;$C4237,Sales!$J:$W,11,0),0)</f>
        <v>0</v>
      </c>
      <c r="O4237" s="98">
        <f>IFERROR(VLOOKUP($F4237&amp;$C4237,Sales!$J:$W,12,0),0)</f>
        <v>0</v>
      </c>
      <c r="P4237" s="98">
        <f>IFERROR(VLOOKUP($F4237&amp;$C4237,Sales!$J:$W,13,0),0)</f>
        <v>0</v>
      </c>
      <c r="Q4237" s="98">
        <f>IFERROR(VLOOKUP($F4237&amp;$C4237,Sales!$A:$H,7,0),0)</f>
        <v>0</v>
      </c>
      <c r="R4237" s="41" t="str">
        <f t="shared" si="133"/>
        <v>ERROR</v>
      </c>
      <c r="S4237" s="15"/>
      <c r="T4237" s="15"/>
      <c r="U4237" s="15"/>
      <c r="V4237" s="15"/>
      <c r="W4237" s="15"/>
      <c r="X4237" s="15"/>
      <c r="Y4237" s="41"/>
      <c r="Z4237" s="41"/>
      <c r="AA4237" s="41"/>
      <c r="AB4237" s="15"/>
      <c r="AC4237" s="15"/>
      <c r="AD4237" s="15"/>
      <c r="AE4237" s="15"/>
      <c r="AF4237" s="15"/>
      <c r="AG4237" s="15"/>
      <c r="AH4237" s="15"/>
      <c r="AI4237" s="15"/>
      <c r="AJ4237" s="15"/>
      <c r="AK4237" s="15"/>
      <c r="AL4237" s="66"/>
      <c r="AM4237" s="66"/>
      <c r="AN4237" s="15"/>
      <c r="AO4237" s="15"/>
      <c r="AP4237" s="15"/>
      <c r="AQ4237" s="15"/>
      <c r="AR4237" s="15"/>
      <c r="AS4237" s="15"/>
      <c r="AT4237" s="15"/>
      <c r="AU4237" s="15"/>
      <c r="AV4237" s="15"/>
      <c r="AW4237" s="15"/>
      <c r="AX4237" s="15"/>
      <c r="AY4237" s="15"/>
      <c r="AZ4237" s="10">
        <v>1</v>
      </c>
      <c r="BA4237" t="s">
        <v>22</v>
      </c>
      <c r="BB4237" t="s">
        <v>88</v>
      </c>
      <c r="BD4237" s="7" t="str">
        <f t="shared" si="132"/>
        <v>5732774345Shopee</v>
      </c>
    </row>
    <row r="4238" spans="2:58" ht="15" customHeight="1" x14ac:dyDescent="0.35">
      <c r="B4238" s="10" t="s">
        <v>17</v>
      </c>
      <c r="C4238" s="10" t="s">
        <v>806</v>
      </c>
      <c r="D4238" s="10" t="s">
        <v>405</v>
      </c>
      <c r="E4238" s="10" t="s">
        <v>406</v>
      </c>
      <c r="F4238" s="10" t="s">
        <v>1926</v>
      </c>
      <c r="G4238" s="137">
        <v>1022748978</v>
      </c>
      <c r="H4238" s="10" t="s">
        <v>12129</v>
      </c>
      <c r="I4238" s="113" t="s">
        <v>1927</v>
      </c>
      <c r="J4238" s="10" t="s">
        <v>3641</v>
      </c>
      <c r="K4238" s="105" t="s">
        <v>2872</v>
      </c>
      <c r="L4238" s="98">
        <f>IFERROR(VLOOKUP($F4238&amp;$C4238,Sales!$J:$W,9,0),0)</f>
        <v>0</v>
      </c>
      <c r="M4238" s="98">
        <f>IFERROR(VLOOKUP($F4238&amp;$C4238,Sales!$J:$W,10,0),0)</f>
        <v>0</v>
      </c>
      <c r="N4238" s="98">
        <f>IFERROR(VLOOKUP($F4238&amp;$C4238,Sales!$J:$W,11,0),0)</f>
        <v>0</v>
      </c>
      <c r="O4238" s="98">
        <f>IFERROR(VLOOKUP($F4238&amp;$C4238,Sales!$J:$W,12,0),0)</f>
        <v>0</v>
      </c>
      <c r="P4238" s="98">
        <f>IFERROR(VLOOKUP($F4238&amp;$C4238,Sales!$J:$W,13,0),0)</f>
        <v>0</v>
      </c>
      <c r="Q4238" s="98">
        <f>IFERROR(VLOOKUP($F4238&amp;$C4238,Sales!$A:$H,7,0),0)</f>
        <v>0</v>
      </c>
      <c r="R4238" s="41" t="str">
        <f t="shared" si="133"/>
        <v>ERROR</v>
      </c>
      <c r="S4238" s="15"/>
      <c r="T4238" s="15"/>
      <c r="U4238" s="15"/>
      <c r="V4238" s="15"/>
      <c r="W4238" s="15"/>
      <c r="X4238" s="15"/>
      <c r="Y4238" s="41"/>
      <c r="Z4238" s="41"/>
      <c r="AA4238" s="41"/>
      <c r="AB4238" s="15"/>
      <c r="AC4238" s="15"/>
      <c r="AD4238" s="15"/>
      <c r="AE4238" s="15"/>
      <c r="AF4238" s="15"/>
      <c r="AG4238" s="15"/>
      <c r="AH4238" s="15"/>
      <c r="AI4238" s="15"/>
      <c r="AJ4238" s="15"/>
      <c r="AK4238" s="15"/>
      <c r="AL4238" s="15"/>
      <c r="AM4238" s="15"/>
      <c r="AN4238" s="15"/>
      <c r="AO4238" s="15"/>
      <c r="AP4238" s="15"/>
      <c r="AQ4238" s="15"/>
      <c r="AR4238" s="15"/>
      <c r="AS4238" s="15"/>
      <c r="AT4238" s="15"/>
      <c r="AU4238" s="15"/>
      <c r="AV4238" s="15"/>
      <c r="AW4238" s="15"/>
      <c r="AX4238" s="82"/>
      <c r="AY4238" s="82"/>
      <c r="AZ4238" s="10">
        <v>1</v>
      </c>
      <c r="BA4238" t="s">
        <v>22</v>
      </c>
      <c r="BB4238" t="s">
        <v>23</v>
      </c>
      <c r="BD4238" s="7" t="str">
        <f t="shared" si="132"/>
        <v>1022748978Shopee</v>
      </c>
    </row>
    <row r="4239" spans="2:58" ht="15" customHeight="1" x14ac:dyDescent="0.35">
      <c r="B4239" s="10" t="s">
        <v>17</v>
      </c>
      <c r="C4239" s="10" t="s">
        <v>806</v>
      </c>
      <c r="D4239" s="10" t="s">
        <v>650</v>
      </c>
      <c r="E4239" s="10" t="s">
        <v>194</v>
      </c>
      <c r="F4239" s="10" t="s">
        <v>1515</v>
      </c>
      <c r="G4239" s="137">
        <v>5432698948</v>
      </c>
      <c r="H4239" s="10" t="s">
        <v>12605</v>
      </c>
      <c r="I4239" s="10" t="s">
        <v>1516</v>
      </c>
      <c r="J4239" s="10" t="s">
        <v>5676</v>
      </c>
      <c r="K4239" s="102" t="s">
        <v>1517</v>
      </c>
      <c r="L4239" s="98">
        <f>IFERROR(VLOOKUP($F4239&amp;$C4239,Sales!$J:$W,9,0),0)</f>
        <v>0</v>
      </c>
      <c r="M4239" s="98">
        <f>IFERROR(VLOOKUP($F4239&amp;$C4239,Sales!$J:$W,10,0),0)</f>
        <v>0</v>
      </c>
      <c r="N4239" s="98">
        <f>IFERROR(VLOOKUP($F4239&amp;$C4239,Sales!$J:$W,11,0),0)</f>
        <v>0</v>
      </c>
      <c r="O4239" s="98">
        <f>IFERROR(VLOOKUP($F4239&amp;$C4239,Sales!$J:$W,12,0),0)</f>
        <v>0</v>
      </c>
      <c r="P4239" s="98">
        <f>IFERROR(VLOOKUP($F4239&amp;$C4239,Sales!$J:$W,13,0),0)</f>
        <v>0</v>
      </c>
      <c r="Q4239" s="98">
        <f>IFERROR(VLOOKUP($F4239&amp;$C4239,Sales!$A:$H,7,0),0)</f>
        <v>0</v>
      </c>
      <c r="R4239" s="41" t="str">
        <f t="shared" si="133"/>
        <v>ERROR</v>
      </c>
      <c r="S4239" s="15"/>
      <c r="T4239" s="15"/>
      <c r="U4239" s="15"/>
      <c r="V4239" s="15"/>
      <c r="W4239" s="15"/>
      <c r="X4239" s="15"/>
      <c r="Y4239" s="41"/>
      <c r="Z4239" s="41"/>
      <c r="AA4239" s="41"/>
      <c r="AB4239" s="15"/>
      <c r="AC4239" s="15"/>
      <c r="AD4239" s="15"/>
      <c r="AE4239" s="15"/>
      <c r="AF4239" s="15"/>
      <c r="AG4239" s="15"/>
      <c r="AH4239" s="15"/>
      <c r="AI4239" s="15"/>
      <c r="AJ4239" s="15"/>
      <c r="AK4239" s="15"/>
      <c r="AL4239" s="15"/>
      <c r="AM4239" s="15"/>
      <c r="AN4239" s="15"/>
      <c r="AO4239" s="15"/>
      <c r="AP4239" s="15"/>
      <c r="AQ4239" s="66"/>
      <c r="AR4239" s="15"/>
      <c r="AS4239" s="15"/>
      <c r="AT4239" s="15"/>
      <c r="AU4239" s="15"/>
      <c r="AV4239" s="15"/>
      <c r="AW4239" s="15"/>
      <c r="AX4239" s="82"/>
      <c r="AY4239" s="82"/>
      <c r="AZ4239" s="10">
        <v>1</v>
      </c>
      <c r="BA4239" t="s">
        <v>22</v>
      </c>
      <c r="BB4239" t="s">
        <v>88</v>
      </c>
      <c r="BD4239" s="7" t="str">
        <f t="shared" si="132"/>
        <v>5432698948Shopee</v>
      </c>
      <c r="BE4239" t="s">
        <v>13749</v>
      </c>
      <c r="BF4239" t="s">
        <v>13750</v>
      </c>
    </row>
    <row r="4240" spans="2:58" ht="15" customHeight="1" x14ac:dyDescent="0.35">
      <c r="B4240" s="10" t="s">
        <v>17</v>
      </c>
      <c r="C4240" s="10" t="s">
        <v>806</v>
      </c>
      <c r="D4240" s="10" t="s">
        <v>650</v>
      </c>
      <c r="E4240" s="10" t="s">
        <v>194</v>
      </c>
      <c r="F4240" s="10" t="s">
        <v>1485</v>
      </c>
      <c r="G4240" s="137">
        <v>7330579800</v>
      </c>
      <c r="H4240" s="10" t="s">
        <v>12559</v>
      </c>
      <c r="I4240" s="10" t="s">
        <v>1486</v>
      </c>
      <c r="J4240" s="10" t="s">
        <v>5677</v>
      </c>
      <c r="K4240" s="105" t="s">
        <v>1487</v>
      </c>
      <c r="L4240" s="98">
        <f>IFERROR(VLOOKUP($F4240&amp;$C4240,Sales!$J:$W,9,0),0)</f>
        <v>0</v>
      </c>
      <c r="M4240" s="98">
        <f>IFERROR(VLOOKUP($F4240&amp;$C4240,Sales!$J:$W,10,0),0)</f>
        <v>0</v>
      </c>
      <c r="N4240" s="98">
        <f>IFERROR(VLOOKUP($F4240&amp;$C4240,Sales!$J:$W,11,0),0)</f>
        <v>0</v>
      </c>
      <c r="O4240" s="98">
        <f>IFERROR(VLOOKUP($F4240&amp;$C4240,Sales!$J:$W,12,0),0)</f>
        <v>0</v>
      </c>
      <c r="P4240" s="98">
        <f>IFERROR(VLOOKUP($F4240&amp;$C4240,Sales!$J:$W,13,0),0)</f>
        <v>0</v>
      </c>
      <c r="Q4240" s="98">
        <f>IFERROR(VLOOKUP($F4240&amp;$C4240,Sales!$A:$H,7,0),0)</f>
        <v>0</v>
      </c>
      <c r="R4240" s="41" t="str">
        <f t="shared" si="133"/>
        <v>ERROR</v>
      </c>
      <c r="S4240" s="66"/>
      <c r="T4240" s="15"/>
      <c r="U4240" s="15"/>
      <c r="V4240" s="15"/>
      <c r="W4240" s="15"/>
      <c r="X4240" s="15"/>
      <c r="Y4240" s="41"/>
      <c r="Z4240" s="41"/>
      <c r="AA4240" s="41"/>
      <c r="AB4240" s="15"/>
      <c r="AC4240" s="15"/>
      <c r="AD4240" s="15"/>
      <c r="AE4240" s="15"/>
      <c r="AF4240" s="15"/>
      <c r="AG4240" s="15"/>
      <c r="AH4240" s="15"/>
      <c r="AI4240" s="15"/>
      <c r="AJ4240" s="15"/>
      <c r="AK4240" s="15"/>
      <c r="AL4240" s="15"/>
      <c r="AM4240" s="15"/>
      <c r="AN4240" s="15"/>
      <c r="AO4240" s="15"/>
      <c r="AP4240" s="66"/>
      <c r="AQ4240" s="66"/>
      <c r="AR4240" s="15"/>
      <c r="AS4240" s="66"/>
      <c r="AT4240" s="66"/>
      <c r="AU4240" s="66"/>
      <c r="AV4240" s="15"/>
      <c r="AW4240" s="15"/>
      <c r="AX4240" s="15"/>
      <c r="AY4240" s="15"/>
      <c r="AZ4240" s="10">
        <v>1</v>
      </c>
      <c r="BA4240" t="s">
        <v>22</v>
      </c>
      <c r="BB4240" t="s">
        <v>88</v>
      </c>
      <c r="BD4240" s="7" t="str">
        <f t="shared" si="132"/>
        <v>7330579800Shopee</v>
      </c>
      <c r="BE4240" t="s">
        <v>13424</v>
      </c>
      <c r="BF4240" t="s">
        <v>13425</v>
      </c>
    </row>
    <row r="4241" spans="2:58" ht="15" customHeight="1" x14ac:dyDescent="0.35">
      <c r="B4241" s="10" t="s">
        <v>17</v>
      </c>
      <c r="C4241" s="10" t="s">
        <v>806</v>
      </c>
      <c r="D4241" s="10" t="s">
        <v>65</v>
      </c>
      <c r="E4241" s="10" t="s">
        <v>66</v>
      </c>
      <c r="F4241" s="10">
        <v>0</v>
      </c>
      <c r="G4241" s="137">
        <v>6515156042</v>
      </c>
      <c r="H4241" s="10">
        <v>6515156042</v>
      </c>
      <c r="I4241" s="10">
        <v>0</v>
      </c>
      <c r="J4241" s="10" t="s">
        <v>2828</v>
      </c>
      <c r="K4241" s="102" t="s">
        <v>2829</v>
      </c>
      <c r="L4241" s="98">
        <f>IFERROR(VLOOKUP($F4241&amp;$C4241,Sales!$J:$W,9,0),0)</f>
        <v>0</v>
      </c>
      <c r="M4241" s="98">
        <f>IFERROR(VLOOKUP($F4241&amp;$C4241,Sales!$J:$W,10,0),0)</f>
        <v>0</v>
      </c>
      <c r="N4241" s="98">
        <f>IFERROR(VLOOKUP($F4241&amp;$C4241,Sales!$J:$W,11,0),0)</f>
        <v>0</v>
      </c>
      <c r="O4241" s="98">
        <f>IFERROR(VLOOKUP($F4241&amp;$C4241,Sales!$J:$W,12,0),0)</f>
        <v>0</v>
      </c>
      <c r="P4241" s="98">
        <f>IFERROR(VLOOKUP($F4241&amp;$C4241,Sales!$J:$W,13,0),0)</f>
        <v>0</v>
      </c>
      <c r="Q4241" s="98">
        <f>IFERROR(VLOOKUP($F4241&amp;$C4241,Sales!$A:$H,7,0),0)</f>
        <v>0</v>
      </c>
      <c r="R4241" s="41" t="str">
        <f t="shared" si="133"/>
        <v>ERROR</v>
      </c>
      <c r="S4241" s="15"/>
      <c r="T4241" s="15"/>
      <c r="U4241" s="15"/>
      <c r="V4241" s="15"/>
      <c r="W4241" s="15"/>
      <c r="X4241" s="15"/>
      <c r="Y4241" s="41"/>
      <c r="Z4241" s="41"/>
      <c r="AA4241" s="41"/>
      <c r="AB4241" s="15"/>
      <c r="AC4241" s="15"/>
      <c r="AD4241" s="15"/>
      <c r="AE4241" s="15"/>
      <c r="AF4241" s="15"/>
      <c r="AG4241" s="15"/>
      <c r="AH4241" s="15"/>
      <c r="AI4241" s="15"/>
      <c r="AJ4241" s="15"/>
      <c r="AK4241" s="15"/>
      <c r="AL4241" s="66"/>
      <c r="AM4241" s="66"/>
      <c r="AN4241" s="15"/>
      <c r="AO4241" s="15"/>
      <c r="AP4241" s="15"/>
      <c r="AQ4241" s="15"/>
      <c r="AR4241" s="15"/>
      <c r="AS4241" s="15"/>
      <c r="AT4241" s="15"/>
      <c r="AU4241" s="15"/>
      <c r="AV4241" s="15"/>
      <c r="AW4241" s="15"/>
      <c r="AX4241" s="15"/>
      <c r="AY4241" s="15"/>
      <c r="AZ4241" s="10">
        <v>1</v>
      </c>
      <c r="BA4241" t="s">
        <v>22</v>
      </c>
      <c r="BB4241" t="s">
        <v>88</v>
      </c>
      <c r="BD4241" s="7" t="str">
        <f t="shared" si="132"/>
        <v>6515156042Shopee</v>
      </c>
    </row>
    <row r="4242" spans="2:58" ht="15" customHeight="1" x14ac:dyDescent="0.35">
      <c r="B4242" s="10" t="s">
        <v>17</v>
      </c>
      <c r="C4242" s="10" t="s">
        <v>806</v>
      </c>
      <c r="D4242" s="10" t="s">
        <v>65</v>
      </c>
      <c r="E4242" s="10" t="s">
        <v>66</v>
      </c>
      <c r="F4242" s="10" t="s">
        <v>93</v>
      </c>
      <c r="G4242" s="137">
        <v>398415358</v>
      </c>
      <c r="H4242" s="10">
        <v>398415358</v>
      </c>
      <c r="I4242" s="10" t="s">
        <v>94</v>
      </c>
      <c r="J4242" s="10" t="s">
        <v>2830</v>
      </c>
      <c r="K4242" s="102" t="s">
        <v>2831</v>
      </c>
      <c r="L4242" s="98">
        <f>IFERROR(VLOOKUP($F4242&amp;$C4242,Sales!$J:$W,9,0),0)</f>
        <v>0</v>
      </c>
      <c r="M4242" s="98">
        <f>IFERROR(VLOOKUP($F4242&amp;$C4242,Sales!$J:$W,10,0),0)</f>
        <v>0</v>
      </c>
      <c r="N4242" s="98">
        <f>IFERROR(VLOOKUP($F4242&amp;$C4242,Sales!$J:$W,11,0),0)</f>
        <v>0</v>
      </c>
      <c r="O4242" s="98">
        <f>IFERROR(VLOOKUP($F4242&amp;$C4242,Sales!$J:$W,12,0),0)</f>
        <v>0</v>
      </c>
      <c r="P4242" s="98">
        <f>IFERROR(VLOOKUP($F4242&amp;$C4242,Sales!$J:$W,13,0),0)</f>
        <v>0</v>
      </c>
      <c r="Q4242" s="98">
        <f>IFERROR(VLOOKUP($F4242&amp;$C4242,Sales!$A:$H,7,0),0)</f>
        <v>0</v>
      </c>
      <c r="R4242" s="41" t="str">
        <f t="shared" si="133"/>
        <v>ERROR</v>
      </c>
      <c r="S4242" s="15"/>
      <c r="T4242" s="15"/>
      <c r="U4242" s="15"/>
      <c r="V4242" s="15"/>
      <c r="W4242" s="15"/>
      <c r="X4242" s="15"/>
      <c r="Y4242" s="41"/>
      <c r="Z4242" s="41"/>
      <c r="AA4242" s="41"/>
      <c r="AB4242" s="15"/>
      <c r="AC4242" s="15"/>
      <c r="AD4242" s="15"/>
      <c r="AE4242" s="15"/>
      <c r="AF4242" s="15"/>
      <c r="AG4242" s="15"/>
      <c r="AH4242" s="15"/>
      <c r="AI4242" s="15"/>
      <c r="AJ4242" s="15"/>
      <c r="AK4242" s="15"/>
      <c r="AL4242" s="66"/>
      <c r="AM4242" s="66"/>
      <c r="AN4242" s="15"/>
      <c r="AO4242" s="15"/>
      <c r="AP4242" s="15"/>
      <c r="AQ4242" s="15"/>
      <c r="AR4242" s="15"/>
      <c r="AS4242" s="15"/>
      <c r="AT4242" s="15"/>
      <c r="AU4242" s="15"/>
      <c r="AV4242" s="15"/>
      <c r="AW4242" s="15"/>
      <c r="AX4242" s="15"/>
      <c r="AY4242" s="15"/>
      <c r="AZ4242" s="10">
        <v>1</v>
      </c>
      <c r="BA4242" t="s">
        <v>22</v>
      </c>
      <c r="BB4242" t="s">
        <v>88</v>
      </c>
      <c r="BD4242" s="7" t="str">
        <f t="shared" si="132"/>
        <v>398415358Shopee</v>
      </c>
    </row>
    <row r="4243" spans="2:58" ht="15" customHeight="1" x14ac:dyDescent="0.35">
      <c r="B4243" s="10" t="s">
        <v>17</v>
      </c>
      <c r="C4243" s="10" t="s">
        <v>806</v>
      </c>
      <c r="D4243" s="10" t="s">
        <v>65</v>
      </c>
      <c r="E4243" s="10" t="s">
        <v>66</v>
      </c>
      <c r="F4243" s="10">
        <v>0</v>
      </c>
      <c r="G4243" s="137">
        <v>4832776127</v>
      </c>
      <c r="H4243" s="10">
        <v>4832776127</v>
      </c>
      <c r="I4243" s="10">
        <v>0</v>
      </c>
      <c r="J4243" s="10" t="s">
        <v>2832</v>
      </c>
      <c r="K4243" s="102" t="s">
        <v>2833</v>
      </c>
      <c r="L4243" s="98">
        <f>IFERROR(VLOOKUP($F4243&amp;$C4243,Sales!$J:$W,9,0),0)</f>
        <v>0</v>
      </c>
      <c r="M4243" s="98">
        <f>IFERROR(VLOOKUP($F4243&amp;$C4243,Sales!$J:$W,10,0),0)</f>
        <v>0</v>
      </c>
      <c r="N4243" s="98">
        <f>IFERROR(VLOOKUP($F4243&amp;$C4243,Sales!$J:$W,11,0),0)</f>
        <v>0</v>
      </c>
      <c r="O4243" s="98">
        <f>IFERROR(VLOOKUP($F4243&amp;$C4243,Sales!$J:$W,12,0),0)</f>
        <v>0</v>
      </c>
      <c r="P4243" s="98">
        <f>IFERROR(VLOOKUP($F4243&amp;$C4243,Sales!$J:$W,13,0),0)</f>
        <v>0</v>
      </c>
      <c r="Q4243" s="98">
        <f>IFERROR(VLOOKUP($F4243&amp;$C4243,Sales!$A:$H,7,0),0)</f>
        <v>0</v>
      </c>
      <c r="R4243" s="41" t="str">
        <f t="shared" si="133"/>
        <v>ERROR</v>
      </c>
      <c r="S4243" s="15"/>
      <c r="T4243" s="15"/>
      <c r="U4243" s="15"/>
      <c r="V4243" s="15"/>
      <c r="W4243" s="15"/>
      <c r="X4243" s="15"/>
      <c r="Y4243" s="41"/>
      <c r="Z4243" s="41"/>
      <c r="AA4243" s="41"/>
      <c r="AB4243" s="15"/>
      <c r="AC4243" s="15"/>
      <c r="AD4243" s="15"/>
      <c r="AE4243" s="15"/>
      <c r="AF4243" s="15"/>
      <c r="AG4243" s="15"/>
      <c r="AH4243" s="15"/>
      <c r="AI4243" s="15"/>
      <c r="AJ4243" s="15"/>
      <c r="AK4243" s="15"/>
      <c r="AL4243" s="66"/>
      <c r="AM4243" s="66"/>
      <c r="AN4243" s="15"/>
      <c r="AO4243" s="15"/>
      <c r="AP4243" s="15"/>
      <c r="AQ4243" s="15"/>
      <c r="AR4243" s="15"/>
      <c r="AS4243" s="15"/>
      <c r="AT4243" s="15"/>
      <c r="AU4243" s="15"/>
      <c r="AV4243" s="15"/>
      <c r="AW4243" s="15"/>
      <c r="AX4243" s="15"/>
      <c r="AY4243" s="15"/>
      <c r="AZ4243" s="10">
        <v>1</v>
      </c>
      <c r="BA4243" t="s">
        <v>22</v>
      </c>
      <c r="BB4243" t="s">
        <v>88</v>
      </c>
      <c r="BD4243" s="7" t="str">
        <f t="shared" si="132"/>
        <v>4832776127Shopee</v>
      </c>
    </row>
    <row r="4244" spans="2:58" ht="15" customHeight="1" x14ac:dyDescent="0.35">
      <c r="B4244" s="10" t="s">
        <v>17</v>
      </c>
      <c r="C4244" s="10" t="s">
        <v>806</v>
      </c>
      <c r="D4244" s="10" t="s">
        <v>650</v>
      </c>
      <c r="E4244" s="10" t="s">
        <v>194</v>
      </c>
      <c r="F4244" s="10" t="s">
        <v>1458</v>
      </c>
      <c r="G4244" s="137">
        <v>7132642748</v>
      </c>
      <c r="H4244" s="10" t="s">
        <v>12564</v>
      </c>
      <c r="I4244" s="10" t="s">
        <v>1459</v>
      </c>
      <c r="J4244" s="10" t="s">
        <v>5678</v>
      </c>
      <c r="K4244" s="102" t="s">
        <v>1460</v>
      </c>
      <c r="L4244" s="98">
        <f>IFERROR(VLOOKUP($F4244&amp;$C4244,Sales!$J:$W,9,0),0)</f>
        <v>0</v>
      </c>
      <c r="M4244" s="98">
        <f>IFERROR(VLOOKUP($F4244&amp;$C4244,Sales!$J:$W,10,0),0)</f>
        <v>0</v>
      </c>
      <c r="N4244" s="98">
        <f>IFERROR(VLOOKUP($F4244&amp;$C4244,Sales!$J:$W,11,0),0)</f>
        <v>0</v>
      </c>
      <c r="O4244" s="98">
        <f>IFERROR(VLOOKUP($F4244&amp;$C4244,Sales!$J:$W,12,0),0)</f>
        <v>0</v>
      </c>
      <c r="P4244" s="98">
        <f>IFERROR(VLOOKUP($F4244&amp;$C4244,Sales!$J:$W,13,0),0)</f>
        <v>0</v>
      </c>
      <c r="Q4244" s="98">
        <f>IFERROR(VLOOKUP($F4244&amp;$C4244,Sales!$A:$H,7,0),0)</f>
        <v>0</v>
      </c>
      <c r="R4244" s="41" t="str">
        <f t="shared" si="133"/>
        <v>ERROR</v>
      </c>
      <c r="S4244" s="66"/>
      <c r="T4244" s="15"/>
      <c r="U4244" s="15"/>
      <c r="V4244" s="15"/>
      <c r="W4244" s="15"/>
      <c r="X4244" s="15"/>
      <c r="Y4244" s="41"/>
      <c r="Z4244" s="41"/>
      <c r="AA4244" s="41"/>
      <c r="AB4244" s="15"/>
      <c r="AC4244" s="15"/>
      <c r="AD4244" s="15"/>
      <c r="AE4244" s="15"/>
      <c r="AF4244" s="15"/>
      <c r="AG4244" s="15"/>
      <c r="AH4244" s="15"/>
      <c r="AI4244" s="15"/>
      <c r="AJ4244" s="15"/>
      <c r="AK4244" s="15"/>
      <c r="AL4244" s="15"/>
      <c r="AM4244" s="15"/>
      <c r="AN4244" s="15"/>
      <c r="AO4244" s="15"/>
      <c r="AP4244" s="66"/>
      <c r="AQ4244" s="66"/>
      <c r="AR4244" s="15"/>
      <c r="AS4244" s="66"/>
      <c r="AT4244" s="66"/>
      <c r="AU4244" s="66"/>
      <c r="AV4244" s="15"/>
      <c r="AW4244" s="15"/>
      <c r="AX4244" s="15"/>
      <c r="AY4244" s="15"/>
      <c r="AZ4244" s="10">
        <v>1</v>
      </c>
      <c r="BA4244" s="44" t="s">
        <v>22</v>
      </c>
      <c r="BB4244" t="s">
        <v>88</v>
      </c>
      <c r="BD4244" s="7" t="str">
        <f t="shared" si="132"/>
        <v>7132642748Shopee</v>
      </c>
      <c r="BE4244" t="s">
        <v>13424</v>
      </c>
      <c r="BF4244" t="s">
        <v>13425</v>
      </c>
    </row>
    <row r="4245" spans="2:58" ht="15" customHeight="1" x14ac:dyDescent="0.35">
      <c r="B4245" s="10" t="s">
        <v>17</v>
      </c>
      <c r="C4245" s="10" t="s">
        <v>806</v>
      </c>
      <c r="D4245" s="10" t="s">
        <v>405</v>
      </c>
      <c r="E4245" s="10" t="s">
        <v>406</v>
      </c>
      <c r="F4245" s="10" t="s">
        <v>6041</v>
      </c>
      <c r="G4245" s="137">
        <v>1022748986</v>
      </c>
      <c r="H4245" s="10" t="s">
        <v>12130</v>
      </c>
      <c r="I4245" s="113" t="s">
        <v>7399</v>
      </c>
      <c r="J4245" s="10" t="s">
        <v>3642</v>
      </c>
      <c r="K4245" s="102" t="s">
        <v>2873</v>
      </c>
      <c r="L4245" s="98">
        <f>IFERROR(VLOOKUP($F4245&amp;$C4245,Sales!$J:$W,9,0),0)</f>
        <v>0</v>
      </c>
      <c r="M4245" s="98">
        <f>IFERROR(VLOOKUP($F4245&amp;$C4245,Sales!$J:$W,10,0),0)</f>
        <v>0</v>
      </c>
      <c r="N4245" s="98">
        <f>IFERROR(VLOOKUP($F4245&amp;$C4245,Sales!$J:$W,11,0),0)</f>
        <v>0</v>
      </c>
      <c r="O4245" s="98">
        <f>IFERROR(VLOOKUP($F4245&amp;$C4245,Sales!$J:$W,12,0),0)</f>
        <v>0</v>
      </c>
      <c r="P4245" s="98">
        <f>IFERROR(VLOOKUP($F4245&amp;$C4245,Sales!$J:$W,13,0),0)</f>
        <v>0</v>
      </c>
      <c r="Q4245" s="98">
        <f>IFERROR(VLOOKUP($F4245&amp;$C4245,Sales!$A:$H,7,0),0)</f>
        <v>0</v>
      </c>
      <c r="R4245" s="41" t="str">
        <f t="shared" si="133"/>
        <v>ERROR</v>
      </c>
      <c r="S4245" s="15"/>
      <c r="T4245" s="15"/>
      <c r="U4245" s="15"/>
      <c r="V4245" s="15"/>
      <c r="W4245" s="15"/>
      <c r="X4245" s="15"/>
      <c r="Y4245" s="41"/>
      <c r="Z4245" s="41"/>
      <c r="AA4245" s="41"/>
      <c r="AB4245" s="15"/>
      <c r="AC4245" s="15"/>
      <c r="AD4245" s="15"/>
      <c r="AE4245" s="15"/>
      <c r="AF4245" s="15"/>
      <c r="AG4245" s="15"/>
      <c r="AH4245" s="15"/>
      <c r="AI4245" s="15"/>
      <c r="AJ4245" s="15"/>
      <c r="AK4245" s="15"/>
      <c r="AL4245" s="15"/>
      <c r="AM4245" s="15"/>
      <c r="AN4245" s="15"/>
      <c r="AO4245" s="15"/>
      <c r="AP4245" s="15"/>
      <c r="AQ4245" s="15"/>
      <c r="AR4245" s="15"/>
      <c r="AS4245" s="15"/>
      <c r="AT4245" s="15"/>
      <c r="AU4245" s="15"/>
      <c r="AV4245" s="15"/>
      <c r="AW4245" s="15"/>
      <c r="AX4245" s="82"/>
      <c r="AY4245" s="82"/>
      <c r="AZ4245" s="10">
        <v>1</v>
      </c>
      <c r="BA4245" t="s">
        <v>22</v>
      </c>
      <c r="BB4245" t="s">
        <v>23</v>
      </c>
      <c r="BD4245" s="7" t="str">
        <f t="shared" si="132"/>
        <v>1022748986Shopee</v>
      </c>
    </row>
    <row r="4246" spans="2:58" ht="15" customHeight="1" x14ac:dyDescent="0.35">
      <c r="B4246" s="10" t="s">
        <v>17</v>
      </c>
      <c r="C4246" s="10" t="s">
        <v>806</v>
      </c>
      <c r="D4246" s="10" t="s">
        <v>193</v>
      </c>
      <c r="E4246" s="10" t="s">
        <v>194</v>
      </c>
      <c r="F4246" s="10">
        <v>0</v>
      </c>
      <c r="G4246" s="137">
        <v>6432713200</v>
      </c>
      <c r="H4246" s="10">
        <v>6432713200</v>
      </c>
      <c r="I4246" s="10">
        <v>0</v>
      </c>
      <c r="J4246" s="10" t="s">
        <v>2843</v>
      </c>
      <c r="K4246" s="102" t="s">
        <v>2844</v>
      </c>
      <c r="L4246" s="98">
        <f>IFERROR(VLOOKUP($F4246&amp;$C4246,Sales!$J:$W,9,0),0)</f>
        <v>0</v>
      </c>
      <c r="M4246" s="98">
        <f>IFERROR(VLOOKUP($F4246&amp;$C4246,Sales!$J:$W,10,0),0)</f>
        <v>0</v>
      </c>
      <c r="N4246" s="98">
        <f>IFERROR(VLOOKUP($F4246&amp;$C4246,Sales!$J:$W,11,0),0)</f>
        <v>0</v>
      </c>
      <c r="O4246" s="98">
        <f>IFERROR(VLOOKUP($F4246&amp;$C4246,Sales!$J:$W,12,0),0)</f>
        <v>0</v>
      </c>
      <c r="P4246" s="98">
        <f>IFERROR(VLOOKUP($F4246&amp;$C4246,Sales!$J:$W,13,0),0)</f>
        <v>0</v>
      </c>
      <c r="Q4246" s="98">
        <f>IFERROR(VLOOKUP($F4246&amp;$C4246,Sales!$A:$H,7,0),0)</f>
        <v>0</v>
      </c>
      <c r="R4246" s="41" t="str">
        <f t="shared" si="133"/>
        <v>ERROR</v>
      </c>
      <c r="S4246" s="15"/>
      <c r="T4246" s="15"/>
      <c r="U4246" s="15"/>
      <c r="V4246" s="15"/>
      <c r="W4246" s="15"/>
      <c r="X4246" s="15"/>
      <c r="Y4246" s="41"/>
      <c r="Z4246" s="41"/>
      <c r="AA4246" s="41"/>
      <c r="AB4246" s="15"/>
      <c r="AC4246" s="15"/>
      <c r="AD4246" s="15"/>
      <c r="AE4246" s="15"/>
      <c r="AF4246" s="15"/>
      <c r="AG4246" s="15"/>
      <c r="AH4246" s="15"/>
      <c r="AI4246" s="15"/>
      <c r="AJ4246" s="15"/>
      <c r="AK4246" s="15"/>
      <c r="AL4246" s="66"/>
      <c r="AM4246" s="66"/>
      <c r="AN4246" s="15"/>
      <c r="AO4246" s="15"/>
      <c r="AP4246" s="15"/>
      <c r="AQ4246" s="15"/>
      <c r="AR4246" s="15"/>
      <c r="AS4246" s="15"/>
      <c r="AT4246" s="15"/>
      <c r="AU4246" s="15"/>
      <c r="AV4246" s="15"/>
      <c r="AW4246" s="15"/>
      <c r="AX4246" s="15"/>
      <c r="AY4246" s="15"/>
      <c r="AZ4246" s="10">
        <v>1</v>
      </c>
      <c r="BA4246" t="s">
        <v>22</v>
      </c>
      <c r="BB4246" t="s">
        <v>88</v>
      </c>
      <c r="BD4246" s="7" t="str">
        <f t="shared" si="132"/>
        <v>6432713200Shopee</v>
      </c>
    </row>
    <row r="4247" spans="2:58" ht="15" customHeight="1" x14ac:dyDescent="0.35">
      <c r="B4247" s="10" t="s">
        <v>17</v>
      </c>
      <c r="C4247" s="10" t="s">
        <v>806</v>
      </c>
      <c r="D4247" s="10" t="s">
        <v>405</v>
      </c>
      <c r="E4247" s="10" t="s">
        <v>406</v>
      </c>
      <c r="F4247" s="10">
        <v>0</v>
      </c>
      <c r="G4247" s="137">
        <v>1022856843</v>
      </c>
      <c r="H4247" s="10" t="s">
        <v>12490</v>
      </c>
      <c r="I4247" s="10">
        <v>0</v>
      </c>
      <c r="J4247" s="10" t="s">
        <v>3643</v>
      </c>
      <c r="K4247" s="102" t="s">
        <v>11127</v>
      </c>
      <c r="L4247" s="98">
        <f>IFERROR(VLOOKUP($F4247&amp;$C4247,Sales!$J:$W,9,0),0)</f>
        <v>0</v>
      </c>
      <c r="M4247" s="98">
        <f>IFERROR(VLOOKUP($F4247&amp;$C4247,Sales!$J:$W,10,0),0)</f>
        <v>0</v>
      </c>
      <c r="N4247" s="98">
        <f>IFERROR(VLOOKUP($F4247&amp;$C4247,Sales!$J:$W,11,0),0)</f>
        <v>0</v>
      </c>
      <c r="O4247" s="98">
        <f>IFERROR(VLOOKUP($F4247&amp;$C4247,Sales!$J:$W,12,0),0)</f>
        <v>0</v>
      </c>
      <c r="P4247" s="98">
        <f>IFERROR(VLOOKUP($F4247&amp;$C4247,Sales!$J:$W,13,0),0)</f>
        <v>0</v>
      </c>
      <c r="Q4247" s="98">
        <f>IFERROR(VLOOKUP($F4247&amp;$C4247,Sales!$A:$H,7,0),0)</f>
        <v>0</v>
      </c>
      <c r="R4247" s="41" t="str">
        <f t="shared" si="133"/>
        <v>ERROR</v>
      </c>
      <c r="S4247" s="15"/>
      <c r="T4247" s="15"/>
      <c r="U4247" s="15"/>
      <c r="V4247" s="15"/>
      <c r="W4247" s="15"/>
      <c r="X4247" s="15"/>
      <c r="Y4247" s="41"/>
      <c r="Z4247" s="41"/>
      <c r="AA4247" s="41"/>
      <c r="AB4247" s="15"/>
      <c r="AC4247" s="15"/>
      <c r="AD4247" s="15"/>
      <c r="AE4247" s="15"/>
      <c r="AF4247" s="15"/>
      <c r="AG4247" s="15"/>
      <c r="AH4247" s="15"/>
      <c r="AI4247" s="15"/>
      <c r="AJ4247" s="15"/>
      <c r="AK4247" s="15"/>
      <c r="AL4247" s="15"/>
      <c r="AM4247" s="15"/>
      <c r="AN4247" s="15"/>
      <c r="AO4247" s="15"/>
      <c r="AP4247" s="15"/>
      <c r="AQ4247" s="15"/>
      <c r="AR4247" s="15"/>
      <c r="AS4247" s="15"/>
      <c r="AT4247" s="15"/>
      <c r="AU4247" s="15"/>
      <c r="AV4247" s="15"/>
      <c r="AW4247" s="15"/>
      <c r="AX4247" s="82"/>
      <c r="AY4247" s="82"/>
      <c r="AZ4247" s="10">
        <v>1</v>
      </c>
      <c r="BA4247" t="s">
        <v>22</v>
      </c>
      <c r="BB4247" t="s">
        <v>23</v>
      </c>
      <c r="BD4247" s="7" t="str">
        <f t="shared" si="132"/>
        <v>1022856843Shopee</v>
      </c>
    </row>
    <row r="4248" spans="2:58" ht="15" customHeight="1" x14ac:dyDescent="0.35">
      <c r="B4248" s="10" t="s">
        <v>17</v>
      </c>
      <c r="C4248" s="10" t="s">
        <v>806</v>
      </c>
      <c r="D4248" s="10" t="s">
        <v>405</v>
      </c>
      <c r="E4248" s="10" t="s">
        <v>406</v>
      </c>
      <c r="F4248" s="10">
        <v>0</v>
      </c>
      <c r="G4248" s="137">
        <v>3742466795</v>
      </c>
      <c r="H4248" s="10" t="s">
        <v>12491</v>
      </c>
      <c r="I4248" s="10">
        <v>0</v>
      </c>
      <c r="J4248" s="10" t="s">
        <v>3646</v>
      </c>
      <c r="K4248" s="102" t="s">
        <v>2889</v>
      </c>
      <c r="L4248" s="98">
        <f>IFERROR(VLOOKUP($F4248&amp;$C4248,Sales!$J:$W,9,0),0)</f>
        <v>0</v>
      </c>
      <c r="M4248" s="98">
        <f>IFERROR(VLOOKUP($F4248&amp;$C4248,Sales!$J:$W,10,0),0)</f>
        <v>0</v>
      </c>
      <c r="N4248" s="98">
        <f>IFERROR(VLOOKUP($F4248&amp;$C4248,Sales!$J:$W,11,0),0)</f>
        <v>0</v>
      </c>
      <c r="O4248" s="98">
        <f>IFERROR(VLOOKUP($F4248&amp;$C4248,Sales!$J:$W,12,0),0)</f>
        <v>0</v>
      </c>
      <c r="P4248" s="98">
        <f>IFERROR(VLOOKUP($F4248&amp;$C4248,Sales!$J:$W,13,0),0)</f>
        <v>0</v>
      </c>
      <c r="Q4248" s="98">
        <f>IFERROR(VLOOKUP($F4248&amp;$C4248,Sales!$A:$H,7,0),0)</f>
        <v>0</v>
      </c>
      <c r="R4248" s="41" t="str">
        <f t="shared" si="133"/>
        <v>ERROR</v>
      </c>
      <c r="S4248" s="15"/>
      <c r="T4248" s="15"/>
      <c r="U4248" s="15"/>
      <c r="V4248" s="15"/>
      <c r="W4248" s="15"/>
      <c r="X4248" s="15"/>
      <c r="Y4248" s="41"/>
      <c r="Z4248" s="41"/>
      <c r="AA4248" s="41"/>
      <c r="AB4248" s="15"/>
      <c r="AC4248" s="15"/>
      <c r="AD4248" s="15"/>
      <c r="AE4248" s="15"/>
      <c r="AF4248" s="15"/>
      <c r="AG4248" s="15"/>
      <c r="AH4248" s="15"/>
      <c r="AI4248" s="15"/>
      <c r="AJ4248" s="15"/>
      <c r="AK4248" s="15"/>
      <c r="AL4248" s="15"/>
      <c r="AM4248" s="15"/>
      <c r="AN4248" s="15"/>
      <c r="AO4248" s="15"/>
      <c r="AP4248" s="15"/>
      <c r="AQ4248" s="15"/>
      <c r="AR4248" s="15"/>
      <c r="AS4248" s="15"/>
      <c r="AT4248" s="15"/>
      <c r="AU4248" s="15"/>
      <c r="AV4248" s="15"/>
      <c r="AW4248" s="15"/>
      <c r="AX4248" s="82"/>
      <c r="AY4248" s="82"/>
      <c r="AZ4248" s="10">
        <v>1</v>
      </c>
      <c r="BA4248" t="s">
        <v>22</v>
      </c>
      <c r="BB4248" t="s">
        <v>23</v>
      </c>
      <c r="BD4248" s="7" t="str">
        <f t="shared" si="132"/>
        <v>3742466795Shopee</v>
      </c>
    </row>
    <row r="4249" spans="2:58" ht="15" customHeight="1" x14ac:dyDescent="0.35">
      <c r="B4249" s="10" t="s">
        <v>17</v>
      </c>
      <c r="C4249" s="10" t="s">
        <v>806</v>
      </c>
      <c r="D4249" s="10" t="s">
        <v>405</v>
      </c>
      <c r="E4249" s="10" t="s">
        <v>406</v>
      </c>
      <c r="F4249" s="10">
        <v>0</v>
      </c>
      <c r="G4249" s="137">
        <v>4149880721</v>
      </c>
      <c r="H4249" s="10">
        <v>4149880721</v>
      </c>
      <c r="I4249" s="10">
        <v>0</v>
      </c>
      <c r="J4249" t="s">
        <v>3647</v>
      </c>
      <c r="K4249" s="102" t="s">
        <v>2896</v>
      </c>
      <c r="L4249" s="98">
        <f>IFERROR(VLOOKUP($F4249&amp;$C4249,Sales!$J:$W,9,0),0)</f>
        <v>0</v>
      </c>
      <c r="M4249" s="98">
        <f>IFERROR(VLOOKUP($F4249&amp;$C4249,Sales!$J:$W,10,0),0)</f>
        <v>0</v>
      </c>
      <c r="N4249" s="98">
        <f>IFERROR(VLOOKUP($F4249&amp;$C4249,Sales!$J:$W,11,0),0)</f>
        <v>0</v>
      </c>
      <c r="O4249" s="98">
        <f>IFERROR(VLOOKUP($F4249&amp;$C4249,Sales!$J:$W,12,0),0)</f>
        <v>0</v>
      </c>
      <c r="P4249" s="98">
        <f>IFERROR(VLOOKUP($F4249&amp;$C4249,Sales!$J:$W,13,0),0)</f>
        <v>0</v>
      </c>
      <c r="Q4249" s="98">
        <f>IFERROR(VLOOKUP($F4249&amp;$C4249,Sales!$A:$H,7,0),0)</f>
        <v>0</v>
      </c>
      <c r="R4249" s="41" t="str">
        <f t="shared" si="133"/>
        <v>ERROR</v>
      </c>
      <c r="S4249" s="15"/>
      <c r="T4249" s="15"/>
      <c r="U4249" s="15"/>
      <c r="V4249" s="15"/>
      <c r="W4249" s="15"/>
      <c r="X4249" s="15"/>
      <c r="Y4249" s="41"/>
      <c r="Z4249" s="41"/>
      <c r="AA4249" s="41"/>
      <c r="AB4249" s="15"/>
      <c r="AC4249" s="15"/>
      <c r="AD4249" s="15"/>
      <c r="AE4249" s="15"/>
      <c r="AF4249" s="15"/>
      <c r="AG4249" s="15"/>
      <c r="AH4249" s="15"/>
      <c r="AI4249" s="15"/>
      <c r="AJ4249" s="15"/>
      <c r="AK4249" s="15"/>
      <c r="AL4249" s="15"/>
      <c r="AM4249" s="15"/>
      <c r="AN4249" s="15"/>
      <c r="AO4249" s="15"/>
      <c r="AP4249" s="15"/>
      <c r="AQ4249" s="15"/>
      <c r="AR4249" s="15"/>
      <c r="AS4249" s="15"/>
      <c r="AT4249" s="15"/>
      <c r="AU4249" s="15"/>
      <c r="AV4249" s="15"/>
      <c r="AW4249" s="15"/>
      <c r="AX4249" s="82"/>
      <c r="AY4249" s="82"/>
      <c r="AZ4249" s="10">
        <v>1</v>
      </c>
      <c r="BA4249" t="s">
        <v>22</v>
      </c>
      <c r="BB4249" t="s">
        <v>23</v>
      </c>
      <c r="BD4249" s="7" t="str">
        <f t="shared" si="132"/>
        <v>4149880721Shopee</v>
      </c>
    </row>
    <row r="4250" spans="2:58" ht="15" customHeight="1" x14ac:dyDescent="0.35">
      <c r="B4250" s="10" t="s">
        <v>17</v>
      </c>
      <c r="C4250" s="10" t="s">
        <v>806</v>
      </c>
      <c r="D4250" s="10" t="s">
        <v>193</v>
      </c>
      <c r="E4250" s="10" t="s">
        <v>194</v>
      </c>
      <c r="F4250" s="10">
        <v>0</v>
      </c>
      <c r="G4250" s="137">
        <v>6632712029</v>
      </c>
      <c r="H4250" s="10">
        <v>6632712029</v>
      </c>
      <c r="I4250" s="10">
        <v>0</v>
      </c>
      <c r="J4250" s="10" t="s">
        <v>4002</v>
      </c>
      <c r="K4250" s="102" t="s">
        <v>2850</v>
      </c>
      <c r="L4250" s="98">
        <f>IFERROR(VLOOKUP($F4250&amp;$C4250,Sales!$J:$W,9,0),0)</f>
        <v>0</v>
      </c>
      <c r="M4250" s="98">
        <f>IFERROR(VLOOKUP($F4250&amp;$C4250,Sales!$J:$W,10,0),0)</f>
        <v>0</v>
      </c>
      <c r="N4250" s="98">
        <f>IFERROR(VLOOKUP($F4250&amp;$C4250,Sales!$J:$W,11,0),0)</f>
        <v>0</v>
      </c>
      <c r="O4250" s="98">
        <f>IFERROR(VLOOKUP($F4250&amp;$C4250,Sales!$J:$W,12,0),0)</f>
        <v>0</v>
      </c>
      <c r="P4250" s="98">
        <f>IFERROR(VLOOKUP($F4250&amp;$C4250,Sales!$J:$W,13,0),0)</f>
        <v>0</v>
      </c>
      <c r="Q4250" s="98">
        <f>IFERROR(VLOOKUP($F4250&amp;$C4250,Sales!$A:$H,7,0),0)</f>
        <v>0</v>
      </c>
      <c r="R4250" s="41" t="str">
        <f t="shared" si="133"/>
        <v>ERROR</v>
      </c>
      <c r="S4250" s="15"/>
      <c r="T4250" s="15"/>
      <c r="U4250" s="15"/>
      <c r="V4250" s="15"/>
      <c r="W4250" s="15"/>
      <c r="X4250" s="15"/>
      <c r="Y4250" s="41"/>
      <c r="Z4250" s="41"/>
      <c r="AA4250" s="41"/>
      <c r="AB4250" s="15"/>
      <c r="AC4250" s="15"/>
      <c r="AD4250" s="15"/>
      <c r="AE4250" s="15"/>
      <c r="AF4250" s="15"/>
      <c r="AG4250" s="15"/>
      <c r="AH4250" s="15"/>
      <c r="AI4250" s="15"/>
      <c r="AJ4250" s="15"/>
      <c r="AK4250" s="15"/>
      <c r="AL4250" s="66"/>
      <c r="AM4250" s="66"/>
      <c r="AN4250" s="15"/>
      <c r="AO4250" s="15"/>
      <c r="AP4250" s="15"/>
      <c r="AQ4250" s="15"/>
      <c r="AR4250" s="15"/>
      <c r="AS4250" s="15"/>
      <c r="AT4250" s="15"/>
      <c r="AU4250" s="15"/>
      <c r="AV4250" s="15"/>
      <c r="AW4250" s="15"/>
      <c r="AX4250" s="15"/>
      <c r="AY4250" s="15"/>
      <c r="AZ4250" s="10">
        <v>1</v>
      </c>
      <c r="BA4250" t="s">
        <v>22</v>
      </c>
      <c r="BB4250" t="s">
        <v>88</v>
      </c>
      <c r="BD4250" s="7" t="str">
        <f t="shared" si="132"/>
        <v>6632712029Shopee</v>
      </c>
    </row>
    <row r="4251" spans="2:58" ht="15" customHeight="1" x14ac:dyDescent="0.35">
      <c r="B4251" s="10" t="s">
        <v>17</v>
      </c>
      <c r="C4251" s="10" t="s">
        <v>806</v>
      </c>
      <c r="D4251" s="10" t="s">
        <v>193</v>
      </c>
      <c r="E4251" s="10" t="s">
        <v>194</v>
      </c>
      <c r="F4251" s="10">
        <v>0</v>
      </c>
      <c r="G4251" s="137">
        <v>3148087791</v>
      </c>
      <c r="H4251" s="10">
        <v>3148087791</v>
      </c>
      <c r="I4251" s="10">
        <v>0</v>
      </c>
      <c r="J4251" s="10" t="s">
        <v>2851</v>
      </c>
      <c r="K4251" s="102" t="s">
        <v>2852</v>
      </c>
      <c r="L4251" s="98">
        <f>IFERROR(VLOOKUP($F4251&amp;$C4251,Sales!$J:$W,9,0),0)</f>
        <v>0</v>
      </c>
      <c r="M4251" s="98">
        <f>IFERROR(VLOOKUP($F4251&amp;$C4251,Sales!$J:$W,10,0),0)</f>
        <v>0</v>
      </c>
      <c r="N4251" s="98">
        <f>IFERROR(VLOOKUP($F4251&amp;$C4251,Sales!$J:$W,11,0),0)</f>
        <v>0</v>
      </c>
      <c r="O4251" s="98">
        <f>IFERROR(VLOOKUP($F4251&amp;$C4251,Sales!$J:$W,12,0),0)</f>
        <v>0</v>
      </c>
      <c r="P4251" s="98">
        <f>IFERROR(VLOOKUP($F4251&amp;$C4251,Sales!$J:$W,13,0),0)</f>
        <v>0</v>
      </c>
      <c r="Q4251" s="98">
        <f>IFERROR(VLOOKUP($F4251&amp;$C4251,Sales!$A:$H,7,0),0)</f>
        <v>0</v>
      </c>
      <c r="R4251" s="41" t="str">
        <f t="shared" si="133"/>
        <v>ERROR</v>
      </c>
      <c r="S4251" s="15"/>
      <c r="T4251" s="15"/>
      <c r="U4251" s="15"/>
      <c r="V4251" s="15"/>
      <c r="W4251" s="15"/>
      <c r="X4251" s="15"/>
      <c r="Y4251" s="41"/>
      <c r="Z4251" s="41"/>
      <c r="AA4251" s="41"/>
      <c r="AB4251" s="15"/>
      <c r="AC4251" s="15"/>
      <c r="AD4251" s="15"/>
      <c r="AE4251" s="15"/>
      <c r="AF4251" s="15"/>
      <c r="AG4251" s="15"/>
      <c r="AH4251" s="15"/>
      <c r="AI4251" s="15"/>
      <c r="AJ4251" s="15"/>
      <c r="AK4251" s="15"/>
      <c r="AL4251" s="66"/>
      <c r="AM4251" s="66"/>
      <c r="AN4251" s="15"/>
      <c r="AO4251" s="15"/>
      <c r="AP4251" s="15"/>
      <c r="AQ4251" s="15"/>
      <c r="AR4251" s="15"/>
      <c r="AS4251" s="15"/>
      <c r="AT4251" s="15"/>
      <c r="AU4251" s="15"/>
      <c r="AV4251" s="15"/>
      <c r="AW4251" s="15"/>
      <c r="AX4251" s="15"/>
      <c r="AY4251" s="15"/>
      <c r="AZ4251" s="10">
        <v>1</v>
      </c>
      <c r="BA4251" t="s">
        <v>22</v>
      </c>
      <c r="BB4251" t="s">
        <v>88</v>
      </c>
      <c r="BD4251" s="7" t="str">
        <f t="shared" si="132"/>
        <v>3148087791Shopee</v>
      </c>
    </row>
    <row r="4252" spans="2:58" ht="15" customHeight="1" x14ac:dyDescent="0.35">
      <c r="B4252" s="10" t="s">
        <v>17</v>
      </c>
      <c r="C4252" s="10" t="s">
        <v>806</v>
      </c>
      <c r="D4252" s="10" t="s">
        <v>193</v>
      </c>
      <c r="E4252" s="10" t="s">
        <v>194</v>
      </c>
      <c r="F4252" s="10" t="s">
        <v>2564</v>
      </c>
      <c r="G4252" s="137">
        <v>133794384</v>
      </c>
      <c r="H4252" s="10">
        <v>133794384</v>
      </c>
      <c r="I4252" s="10" t="s">
        <v>2432</v>
      </c>
      <c r="J4252" s="10" t="s">
        <v>2854</v>
      </c>
      <c r="K4252" s="102" t="s">
        <v>2855</v>
      </c>
      <c r="L4252" s="98">
        <f>IFERROR(VLOOKUP($F4252&amp;$C4252,Sales!$J:$W,9,0),0)</f>
        <v>0</v>
      </c>
      <c r="M4252" s="98">
        <f>IFERROR(VLOOKUP($F4252&amp;$C4252,Sales!$J:$W,10,0),0)</f>
        <v>0</v>
      </c>
      <c r="N4252" s="98">
        <f>IFERROR(VLOOKUP($F4252&amp;$C4252,Sales!$J:$W,11,0),0)</f>
        <v>0</v>
      </c>
      <c r="O4252" s="98">
        <f>IFERROR(VLOOKUP($F4252&amp;$C4252,Sales!$J:$W,12,0),0)</f>
        <v>0</v>
      </c>
      <c r="P4252" s="98">
        <f>IFERROR(VLOOKUP($F4252&amp;$C4252,Sales!$J:$W,13,0),0)</f>
        <v>0</v>
      </c>
      <c r="Q4252" s="98">
        <f>IFERROR(VLOOKUP($F4252&amp;$C4252,Sales!$A:$H,7,0),0)</f>
        <v>0</v>
      </c>
      <c r="R4252" s="41" t="str">
        <f t="shared" si="133"/>
        <v>ERROR</v>
      </c>
      <c r="S4252" s="15"/>
      <c r="T4252" s="15"/>
      <c r="U4252" s="15"/>
      <c r="V4252" s="15"/>
      <c r="W4252" s="15"/>
      <c r="X4252" s="15"/>
      <c r="Y4252" s="41"/>
      <c r="Z4252" s="41"/>
      <c r="AA4252" s="41"/>
      <c r="AB4252" s="15"/>
      <c r="AC4252" s="15"/>
      <c r="AD4252" s="15"/>
      <c r="AE4252" s="15"/>
      <c r="AF4252" s="15"/>
      <c r="AG4252" s="15"/>
      <c r="AH4252" s="15"/>
      <c r="AI4252" s="15"/>
      <c r="AJ4252" s="15"/>
      <c r="AK4252" s="15"/>
      <c r="AL4252" s="66"/>
      <c r="AM4252" s="66"/>
      <c r="AN4252" s="15"/>
      <c r="AO4252" s="15"/>
      <c r="AP4252" s="15"/>
      <c r="AQ4252" s="15"/>
      <c r="AR4252" s="15"/>
      <c r="AS4252" s="15"/>
      <c r="AT4252" s="15"/>
      <c r="AU4252" s="15"/>
      <c r="AV4252" s="15"/>
      <c r="AW4252" s="15"/>
      <c r="AX4252" s="15"/>
      <c r="AY4252" s="15"/>
      <c r="AZ4252" s="10">
        <v>1</v>
      </c>
      <c r="BA4252" t="s">
        <v>22</v>
      </c>
      <c r="BB4252" t="s">
        <v>88</v>
      </c>
      <c r="BD4252" s="7" t="str">
        <f t="shared" si="132"/>
        <v>133794384Shopee</v>
      </c>
    </row>
    <row r="4253" spans="2:58" ht="15" customHeight="1" x14ac:dyDescent="0.35">
      <c r="B4253" s="10" t="s">
        <v>17</v>
      </c>
      <c r="C4253" s="10" t="s">
        <v>806</v>
      </c>
      <c r="D4253" s="10" t="s">
        <v>193</v>
      </c>
      <c r="E4253" s="10" t="s">
        <v>194</v>
      </c>
      <c r="F4253" s="10" t="s">
        <v>2384</v>
      </c>
      <c r="G4253" s="137">
        <v>7804735588</v>
      </c>
      <c r="H4253" s="10">
        <v>7804735588</v>
      </c>
      <c r="I4253" s="10" t="s">
        <v>2385</v>
      </c>
      <c r="J4253" s="10" t="s">
        <v>2856</v>
      </c>
      <c r="K4253" s="102" t="s">
        <v>2857</v>
      </c>
      <c r="L4253" s="98">
        <f>IFERROR(VLOOKUP($F4253&amp;$C4253,Sales!$J:$W,9,0),0)</f>
        <v>0</v>
      </c>
      <c r="M4253" s="98">
        <f>IFERROR(VLOOKUP($F4253&amp;$C4253,Sales!$J:$W,10,0),0)</f>
        <v>0</v>
      </c>
      <c r="N4253" s="98">
        <f>IFERROR(VLOOKUP($F4253&amp;$C4253,Sales!$J:$W,11,0),0)</f>
        <v>0</v>
      </c>
      <c r="O4253" s="98">
        <f>IFERROR(VLOOKUP($F4253&amp;$C4253,Sales!$J:$W,12,0),0)</f>
        <v>0</v>
      </c>
      <c r="P4253" s="98">
        <f>IFERROR(VLOOKUP($F4253&amp;$C4253,Sales!$J:$W,13,0),0)</f>
        <v>0</v>
      </c>
      <c r="Q4253" s="98">
        <f>IFERROR(VLOOKUP($F4253&amp;$C4253,Sales!$A:$H,7,0),0)</f>
        <v>0</v>
      </c>
      <c r="R4253" s="41" t="str">
        <f t="shared" si="133"/>
        <v>ERROR</v>
      </c>
      <c r="S4253" s="15"/>
      <c r="T4253" s="15"/>
      <c r="U4253" s="15"/>
      <c r="V4253" s="15"/>
      <c r="W4253" s="15"/>
      <c r="X4253" s="15"/>
      <c r="Y4253" s="41"/>
      <c r="Z4253" s="41"/>
      <c r="AA4253" s="41"/>
      <c r="AB4253" s="15"/>
      <c r="AC4253" s="15"/>
      <c r="AD4253" s="15"/>
      <c r="AE4253" s="15"/>
      <c r="AF4253" s="15"/>
      <c r="AG4253" s="15"/>
      <c r="AH4253" s="15"/>
      <c r="AI4253" s="15"/>
      <c r="AJ4253" s="15"/>
      <c r="AK4253" s="15"/>
      <c r="AL4253" s="66"/>
      <c r="AM4253" s="66"/>
      <c r="AN4253" s="15"/>
      <c r="AO4253" s="15"/>
      <c r="AP4253" s="15"/>
      <c r="AQ4253" s="15"/>
      <c r="AR4253" s="15"/>
      <c r="AS4253" s="15"/>
      <c r="AT4253" s="15"/>
      <c r="AU4253" s="15"/>
      <c r="AV4253" s="15"/>
      <c r="AW4253" s="15"/>
      <c r="AX4253" s="15"/>
      <c r="AY4253" s="15"/>
      <c r="AZ4253" s="10">
        <v>1</v>
      </c>
      <c r="BA4253" t="s">
        <v>22</v>
      </c>
      <c r="BB4253" t="s">
        <v>88</v>
      </c>
      <c r="BD4253" s="7" t="str">
        <f t="shared" si="132"/>
        <v>7804735588Shopee</v>
      </c>
    </row>
    <row r="4254" spans="2:58" ht="15" customHeight="1" x14ac:dyDescent="0.35">
      <c r="B4254" s="10" t="s">
        <v>17</v>
      </c>
      <c r="C4254" s="10" t="s">
        <v>806</v>
      </c>
      <c r="D4254" s="10" t="s">
        <v>65</v>
      </c>
      <c r="E4254" s="10" t="s">
        <v>66</v>
      </c>
      <c r="F4254" s="10">
        <v>0</v>
      </c>
      <c r="G4254" s="137">
        <v>1881709669</v>
      </c>
      <c r="H4254" s="10">
        <v>1881709669</v>
      </c>
      <c r="I4254" s="10">
        <v>0</v>
      </c>
      <c r="J4254" s="10" t="s">
        <v>2858</v>
      </c>
      <c r="K4254" s="102" t="s">
        <v>2859</v>
      </c>
      <c r="L4254" s="98">
        <f>IFERROR(VLOOKUP($F4254&amp;$C4254,Sales!$J:$W,9,0),0)</f>
        <v>0</v>
      </c>
      <c r="M4254" s="98">
        <f>IFERROR(VLOOKUP($F4254&amp;$C4254,Sales!$J:$W,10,0),0)</f>
        <v>0</v>
      </c>
      <c r="N4254" s="98">
        <f>IFERROR(VLOOKUP($F4254&amp;$C4254,Sales!$J:$W,11,0),0)</f>
        <v>0</v>
      </c>
      <c r="O4254" s="98">
        <f>IFERROR(VLOOKUP($F4254&amp;$C4254,Sales!$J:$W,12,0),0)</f>
        <v>0</v>
      </c>
      <c r="P4254" s="98">
        <f>IFERROR(VLOOKUP($F4254&amp;$C4254,Sales!$J:$W,13,0),0)</f>
        <v>0</v>
      </c>
      <c r="Q4254" s="98">
        <f>IFERROR(VLOOKUP($F4254&amp;$C4254,Sales!$A:$H,7,0),0)</f>
        <v>0</v>
      </c>
      <c r="R4254" s="41" t="str">
        <f t="shared" si="133"/>
        <v>ERROR</v>
      </c>
      <c r="S4254" s="15"/>
      <c r="T4254" s="15"/>
      <c r="U4254" s="15"/>
      <c r="V4254" s="15"/>
      <c r="W4254" s="15"/>
      <c r="X4254" s="15"/>
      <c r="Y4254" s="41"/>
      <c r="Z4254" s="41"/>
      <c r="AA4254" s="41"/>
      <c r="AB4254" s="15"/>
      <c r="AC4254" s="15"/>
      <c r="AD4254" s="15"/>
      <c r="AE4254" s="15"/>
      <c r="AF4254" s="15"/>
      <c r="AG4254" s="15"/>
      <c r="AH4254" s="15"/>
      <c r="AI4254" s="15"/>
      <c r="AJ4254" s="15"/>
      <c r="AK4254" s="15"/>
      <c r="AL4254" s="66"/>
      <c r="AM4254" s="66"/>
      <c r="AN4254" s="15"/>
      <c r="AO4254" s="15"/>
      <c r="AP4254" s="15"/>
      <c r="AQ4254" s="15"/>
      <c r="AR4254" s="15"/>
      <c r="AS4254" s="15"/>
      <c r="AT4254" s="15"/>
      <c r="AU4254" s="15"/>
      <c r="AV4254" s="15"/>
      <c r="AW4254" s="15"/>
      <c r="AX4254" s="15"/>
      <c r="AY4254" s="15"/>
      <c r="AZ4254" s="10">
        <v>1</v>
      </c>
      <c r="BA4254" t="s">
        <v>22</v>
      </c>
      <c r="BB4254" t="s">
        <v>88</v>
      </c>
      <c r="BD4254" s="7" t="str">
        <f t="shared" si="132"/>
        <v>1881709669Shopee</v>
      </c>
    </row>
    <row r="4255" spans="2:58" ht="15" customHeight="1" x14ac:dyDescent="0.35">
      <c r="B4255" s="10" t="s">
        <v>17</v>
      </c>
      <c r="C4255" s="10" t="s">
        <v>806</v>
      </c>
      <c r="D4255" s="10" t="s">
        <v>65</v>
      </c>
      <c r="E4255" s="10" t="s">
        <v>66</v>
      </c>
      <c r="F4255" s="10">
        <v>0</v>
      </c>
      <c r="G4255" s="137">
        <v>5851312005</v>
      </c>
      <c r="H4255" s="10">
        <v>5851312005</v>
      </c>
      <c r="I4255" s="10">
        <v>0</v>
      </c>
      <c r="J4255" s="10" t="s">
        <v>2860</v>
      </c>
      <c r="K4255" s="102" t="s">
        <v>2861</v>
      </c>
      <c r="L4255" s="98">
        <f>IFERROR(VLOOKUP($F4255&amp;$C4255,Sales!$J:$W,9,0),0)</f>
        <v>0</v>
      </c>
      <c r="M4255" s="98">
        <f>IFERROR(VLOOKUP($F4255&amp;$C4255,Sales!$J:$W,10,0),0)</f>
        <v>0</v>
      </c>
      <c r="N4255" s="98">
        <f>IFERROR(VLOOKUP($F4255&amp;$C4255,Sales!$J:$W,11,0),0)</f>
        <v>0</v>
      </c>
      <c r="O4255" s="98">
        <f>IFERROR(VLOOKUP($F4255&amp;$C4255,Sales!$J:$W,12,0),0)</f>
        <v>0</v>
      </c>
      <c r="P4255" s="98">
        <f>IFERROR(VLOOKUP($F4255&amp;$C4255,Sales!$J:$W,13,0),0)</f>
        <v>0</v>
      </c>
      <c r="Q4255" s="98">
        <f>IFERROR(VLOOKUP($F4255&amp;$C4255,Sales!$A:$H,7,0),0)</f>
        <v>0</v>
      </c>
      <c r="R4255" s="41" t="str">
        <f t="shared" si="133"/>
        <v>ERROR</v>
      </c>
      <c r="S4255" s="15"/>
      <c r="T4255" s="15"/>
      <c r="U4255" s="15"/>
      <c r="V4255" s="15"/>
      <c r="W4255" s="15"/>
      <c r="X4255" s="15"/>
      <c r="Y4255" s="41"/>
      <c r="Z4255" s="41"/>
      <c r="AA4255" s="41"/>
      <c r="AB4255" s="15"/>
      <c r="AC4255" s="15"/>
      <c r="AD4255" s="15"/>
      <c r="AE4255" s="15"/>
      <c r="AF4255" s="15"/>
      <c r="AG4255" s="15"/>
      <c r="AH4255" s="15"/>
      <c r="AI4255" s="15"/>
      <c r="AJ4255" s="15"/>
      <c r="AK4255" s="15"/>
      <c r="AL4255" s="66"/>
      <c r="AM4255" s="66"/>
      <c r="AN4255" s="15"/>
      <c r="AO4255" s="15"/>
      <c r="AP4255" s="15"/>
      <c r="AQ4255" s="15"/>
      <c r="AR4255" s="15"/>
      <c r="AS4255" s="15"/>
      <c r="AT4255" s="15"/>
      <c r="AU4255" s="15"/>
      <c r="AV4255" s="15"/>
      <c r="AW4255" s="15"/>
      <c r="AX4255" s="15"/>
      <c r="AY4255" s="15"/>
      <c r="AZ4255" s="10">
        <v>1</v>
      </c>
      <c r="BA4255" t="s">
        <v>22</v>
      </c>
      <c r="BB4255" t="s">
        <v>88</v>
      </c>
      <c r="BD4255" s="7" t="str">
        <f t="shared" si="132"/>
        <v>5851312005Shopee</v>
      </c>
    </row>
    <row r="4256" spans="2:58" ht="15" customHeight="1" x14ac:dyDescent="0.35">
      <c r="B4256" s="10" t="s">
        <v>17</v>
      </c>
      <c r="C4256" s="10" t="s">
        <v>806</v>
      </c>
      <c r="D4256" s="10" t="s">
        <v>405</v>
      </c>
      <c r="E4256" s="10" t="s">
        <v>406</v>
      </c>
      <c r="F4256" s="10">
        <v>0</v>
      </c>
      <c r="G4256" s="137">
        <v>3656450706</v>
      </c>
      <c r="H4256" s="10" t="s">
        <v>12654</v>
      </c>
      <c r="I4256" s="10">
        <v>0</v>
      </c>
      <c r="J4256" s="10" t="s">
        <v>1576</v>
      </c>
      <c r="K4256" s="102" t="s">
        <v>1577</v>
      </c>
      <c r="L4256" s="98">
        <f>IFERROR(VLOOKUP($F4256&amp;$C4256,Sales!$J:$W,9,0),0)</f>
        <v>0</v>
      </c>
      <c r="M4256" s="98">
        <f>IFERROR(VLOOKUP($F4256&amp;$C4256,Sales!$J:$W,10,0),0)</f>
        <v>0</v>
      </c>
      <c r="N4256" s="98">
        <f>IFERROR(VLOOKUP($F4256&amp;$C4256,Sales!$J:$W,11,0),0)</f>
        <v>0</v>
      </c>
      <c r="O4256" s="98">
        <f>IFERROR(VLOOKUP($F4256&amp;$C4256,Sales!$J:$W,12,0),0)</f>
        <v>0</v>
      </c>
      <c r="P4256" s="98">
        <f>IFERROR(VLOOKUP($F4256&amp;$C4256,Sales!$J:$W,13,0),0)</f>
        <v>0</v>
      </c>
      <c r="Q4256" s="98">
        <f>IFERROR(VLOOKUP($F4256&amp;$C4256,Sales!$A:$H,7,0),0)</f>
        <v>0</v>
      </c>
      <c r="R4256" s="41" t="str">
        <f t="shared" si="133"/>
        <v>ERROR</v>
      </c>
      <c r="S4256" s="15"/>
      <c r="T4256" s="15"/>
      <c r="U4256" s="15"/>
      <c r="V4256" s="15"/>
      <c r="W4256" s="15"/>
      <c r="X4256" s="15"/>
      <c r="Y4256" s="41"/>
      <c r="Z4256" s="41"/>
      <c r="AA4256" s="41"/>
      <c r="AB4256" s="15"/>
      <c r="AC4256" s="15"/>
      <c r="AD4256" s="15"/>
      <c r="AE4256" s="15"/>
      <c r="AF4256" s="15"/>
      <c r="AG4256" s="15"/>
      <c r="AH4256" s="15"/>
      <c r="AI4256" s="15"/>
      <c r="AJ4256" s="15"/>
      <c r="AK4256" s="15"/>
      <c r="AL4256" s="15"/>
      <c r="AM4256" s="15"/>
      <c r="AN4256" s="15"/>
      <c r="AO4256" s="15"/>
      <c r="AP4256" s="15"/>
      <c r="AQ4256" s="15"/>
      <c r="AR4256" s="15"/>
      <c r="AS4256" s="15"/>
      <c r="AT4256" s="15"/>
      <c r="AU4256" s="15"/>
      <c r="AV4256" s="15"/>
      <c r="AW4256" s="15"/>
      <c r="AX4256" s="82"/>
      <c r="AY4256" s="82"/>
      <c r="AZ4256" s="10">
        <v>1</v>
      </c>
      <c r="BA4256" t="s">
        <v>22</v>
      </c>
      <c r="BB4256" t="s">
        <v>23</v>
      </c>
      <c r="BD4256" s="7" t="str">
        <f t="shared" si="132"/>
        <v>3656450706Shopee</v>
      </c>
    </row>
    <row r="4257" spans="2:56" ht="15" customHeight="1" x14ac:dyDescent="0.35">
      <c r="B4257" s="10" t="s">
        <v>17</v>
      </c>
      <c r="C4257" s="10" t="s">
        <v>806</v>
      </c>
      <c r="D4257" s="10" t="s">
        <v>549</v>
      </c>
      <c r="E4257" s="10" t="s">
        <v>194</v>
      </c>
      <c r="F4257" s="10">
        <v>0</v>
      </c>
      <c r="G4257" s="137">
        <v>338484025</v>
      </c>
      <c r="H4257" s="10">
        <v>338484025</v>
      </c>
      <c r="I4257" s="10">
        <v>0</v>
      </c>
      <c r="J4257" s="10" t="s">
        <v>4004</v>
      </c>
      <c r="K4257" s="102" t="s">
        <v>2863</v>
      </c>
      <c r="L4257" s="98">
        <f>IFERROR(VLOOKUP($F4257&amp;$C4257,Sales!$J:$W,9,0),0)</f>
        <v>0</v>
      </c>
      <c r="M4257" s="98">
        <f>IFERROR(VLOOKUP($F4257&amp;$C4257,Sales!$J:$W,10,0),0)</f>
        <v>0</v>
      </c>
      <c r="N4257" s="98">
        <f>IFERROR(VLOOKUP($F4257&amp;$C4257,Sales!$J:$W,11,0),0)</f>
        <v>0</v>
      </c>
      <c r="O4257" s="98">
        <f>IFERROR(VLOOKUP($F4257&amp;$C4257,Sales!$J:$W,12,0),0)</f>
        <v>0</v>
      </c>
      <c r="P4257" s="98">
        <f>IFERROR(VLOOKUP($F4257&amp;$C4257,Sales!$J:$W,13,0),0)</f>
        <v>0</v>
      </c>
      <c r="Q4257" s="98">
        <f>IFERROR(VLOOKUP($F4257&amp;$C4257,Sales!$A:$H,7,0),0)</f>
        <v>0</v>
      </c>
      <c r="R4257" s="41" t="str">
        <f t="shared" si="133"/>
        <v>ERROR</v>
      </c>
      <c r="S4257" s="15"/>
      <c r="T4257" s="15"/>
      <c r="U4257" s="15"/>
      <c r="V4257" s="15"/>
      <c r="W4257" s="15"/>
      <c r="X4257" s="15"/>
      <c r="Y4257" s="41"/>
      <c r="Z4257" s="41"/>
      <c r="AA4257" s="41"/>
      <c r="AB4257" s="15"/>
      <c r="AC4257" s="15"/>
      <c r="AD4257" s="15"/>
      <c r="AE4257" s="15"/>
      <c r="AF4257" s="15"/>
      <c r="AG4257" s="15"/>
      <c r="AH4257" s="15"/>
      <c r="AI4257" s="15"/>
      <c r="AJ4257" s="15"/>
      <c r="AK4257" s="15"/>
      <c r="AL4257" s="66"/>
      <c r="AM4257" s="66"/>
      <c r="AN4257" s="15"/>
      <c r="AO4257" s="15"/>
      <c r="AP4257" s="15"/>
      <c r="AQ4257" s="15"/>
      <c r="AR4257" s="15"/>
      <c r="AS4257" s="15"/>
      <c r="AT4257" s="15"/>
      <c r="AU4257" s="15"/>
      <c r="AV4257" s="15"/>
      <c r="AW4257" s="15"/>
      <c r="AX4257" s="15"/>
      <c r="AY4257" s="15"/>
      <c r="AZ4257" s="10">
        <v>1</v>
      </c>
      <c r="BA4257" t="s">
        <v>22</v>
      </c>
      <c r="BB4257" t="s">
        <v>88</v>
      </c>
      <c r="BD4257" s="7" t="str">
        <f t="shared" si="132"/>
        <v>338484025Shopee</v>
      </c>
    </row>
    <row r="4258" spans="2:56" ht="15" customHeight="1" x14ac:dyDescent="0.35">
      <c r="B4258" s="10" t="s">
        <v>17</v>
      </c>
      <c r="C4258" s="10" t="s">
        <v>806</v>
      </c>
      <c r="D4258" s="10" t="s">
        <v>405</v>
      </c>
      <c r="E4258" s="10" t="s">
        <v>406</v>
      </c>
      <c r="F4258" s="10" t="s">
        <v>2637</v>
      </c>
      <c r="G4258" s="137">
        <v>1022856840</v>
      </c>
      <c r="H4258" s="10" t="s">
        <v>12132</v>
      </c>
      <c r="I4258" s="10" t="s">
        <v>5638</v>
      </c>
      <c r="J4258" s="10" t="s">
        <v>5642</v>
      </c>
      <c r="K4258" s="105" t="s">
        <v>5643</v>
      </c>
      <c r="L4258" s="98">
        <f>IFERROR(VLOOKUP($F4258&amp;$C4258,Sales!$J:$W,9,0),0)</f>
        <v>0</v>
      </c>
      <c r="M4258" s="98">
        <f>IFERROR(VLOOKUP($F4258&amp;$C4258,Sales!$J:$W,10,0),0)</f>
        <v>0</v>
      </c>
      <c r="N4258" s="98">
        <f>IFERROR(VLOOKUP($F4258&amp;$C4258,Sales!$J:$W,11,0),0)</f>
        <v>0</v>
      </c>
      <c r="O4258" s="98">
        <f>IFERROR(VLOOKUP($F4258&amp;$C4258,Sales!$J:$W,12,0),0)</f>
        <v>0</v>
      </c>
      <c r="P4258" s="98">
        <f>IFERROR(VLOOKUP($F4258&amp;$C4258,Sales!$J:$W,13,0),0)</f>
        <v>0</v>
      </c>
      <c r="Q4258" s="98">
        <f>IFERROR(VLOOKUP($F4258&amp;$C4258,Sales!$A:$H,7,0),0)</f>
        <v>0</v>
      </c>
      <c r="R4258" s="41" t="str">
        <f t="shared" si="133"/>
        <v>ERROR</v>
      </c>
      <c r="S4258" s="15"/>
      <c r="T4258" s="15"/>
      <c r="U4258" s="15"/>
      <c r="V4258" s="15"/>
      <c r="W4258" s="15"/>
      <c r="X4258" s="15"/>
      <c r="Y4258" s="41"/>
      <c r="Z4258" s="41"/>
      <c r="AA4258" s="41"/>
      <c r="AB4258" s="15"/>
      <c r="AC4258" s="15"/>
      <c r="AD4258" s="15"/>
      <c r="AE4258" s="15"/>
      <c r="AF4258" s="15"/>
      <c r="AG4258" s="15"/>
      <c r="AH4258" s="15"/>
      <c r="AI4258" s="15"/>
      <c r="AJ4258" s="15"/>
      <c r="AK4258" s="15"/>
      <c r="AL4258" s="15"/>
      <c r="AM4258" s="15"/>
      <c r="AN4258" s="15"/>
      <c r="AO4258" s="15"/>
      <c r="AP4258" s="15"/>
      <c r="AQ4258" s="15"/>
      <c r="AR4258" s="15"/>
      <c r="AS4258" s="15"/>
      <c r="AT4258" s="15"/>
      <c r="AU4258" s="15"/>
      <c r="AV4258" s="15"/>
      <c r="AW4258" s="15"/>
      <c r="AX4258" s="82"/>
      <c r="AY4258" s="82"/>
      <c r="AZ4258" s="10">
        <v>1</v>
      </c>
      <c r="BA4258" t="s">
        <v>22</v>
      </c>
      <c r="BB4258" t="s">
        <v>23</v>
      </c>
      <c r="BD4258" s="7" t="str">
        <f t="shared" si="132"/>
        <v>1022856840Shopee</v>
      </c>
    </row>
    <row r="4259" spans="2:56" ht="15" customHeight="1" x14ac:dyDescent="0.35">
      <c r="B4259" s="10" t="s">
        <v>17</v>
      </c>
      <c r="C4259" s="10" t="s">
        <v>806</v>
      </c>
      <c r="D4259" s="10" t="s">
        <v>405</v>
      </c>
      <c r="E4259" s="10" t="s">
        <v>406</v>
      </c>
      <c r="F4259" s="10" t="s">
        <v>2640</v>
      </c>
      <c r="G4259" s="137">
        <v>1022748985</v>
      </c>
      <c r="H4259" s="10" t="s">
        <v>12133</v>
      </c>
      <c r="I4259" s="10" t="s">
        <v>2641</v>
      </c>
      <c r="J4259" s="10" t="s">
        <v>5644</v>
      </c>
      <c r="K4259" s="105" t="s">
        <v>10405</v>
      </c>
      <c r="L4259" s="98">
        <f>IFERROR(VLOOKUP($F4259&amp;$C4259,Sales!$J:$W,9,0),0)</f>
        <v>0</v>
      </c>
      <c r="M4259" s="98">
        <f>IFERROR(VLOOKUP($F4259&amp;$C4259,Sales!$J:$W,10,0),0)</f>
        <v>0</v>
      </c>
      <c r="N4259" s="98">
        <f>IFERROR(VLOOKUP($F4259&amp;$C4259,Sales!$J:$W,11,0),0)</f>
        <v>0</v>
      </c>
      <c r="O4259" s="98">
        <f>IFERROR(VLOOKUP($F4259&amp;$C4259,Sales!$J:$W,12,0),0)</f>
        <v>0</v>
      </c>
      <c r="P4259" s="98">
        <f>IFERROR(VLOOKUP($F4259&amp;$C4259,Sales!$J:$W,13,0),0)</f>
        <v>0</v>
      </c>
      <c r="Q4259" s="98">
        <f>IFERROR(VLOOKUP($F4259&amp;$C4259,Sales!$A:$H,7,0),0)</f>
        <v>0</v>
      </c>
      <c r="R4259" s="41" t="str">
        <f t="shared" si="133"/>
        <v>ERROR</v>
      </c>
      <c r="S4259" s="15"/>
      <c r="T4259" s="15"/>
      <c r="U4259" s="15"/>
      <c r="V4259" s="15"/>
      <c r="W4259" s="15"/>
      <c r="X4259" s="15"/>
      <c r="Y4259" s="41"/>
      <c r="Z4259" s="41"/>
      <c r="AA4259" s="41"/>
      <c r="AB4259" s="15"/>
      <c r="AC4259" s="15"/>
      <c r="AD4259" s="15"/>
      <c r="AE4259" s="15"/>
      <c r="AF4259" s="15"/>
      <c r="AG4259" s="15"/>
      <c r="AH4259" s="15"/>
      <c r="AI4259" s="15"/>
      <c r="AJ4259" s="15"/>
      <c r="AK4259" s="15"/>
      <c r="AL4259" s="15"/>
      <c r="AM4259" s="15"/>
      <c r="AN4259" s="15"/>
      <c r="AO4259" s="15"/>
      <c r="AP4259" s="15"/>
      <c r="AQ4259" s="15"/>
      <c r="AR4259" s="15"/>
      <c r="AS4259" s="15"/>
      <c r="AT4259" s="15"/>
      <c r="AU4259" s="15"/>
      <c r="AV4259" s="15"/>
      <c r="AW4259" s="15"/>
      <c r="AX4259" s="82"/>
      <c r="AY4259" s="82"/>
      <c r="AZ4259" s="10">
        <v>1</v>
      </c>
      <c r="BA4259" t="s">
        <v>22</v>
      </c>
      <c r="BB4259" t="s">
        <v>23</v>
      </c>
      <c r="BD4259" s="7" t="str">
        <f t="shared" si="132"/>
        <v>1022748985Shopee</v>
      </c>
    </row>
    <row r="4260" spans="2:56" ht="15" customHeight="1" x14ac:dyDescent="0.35">
      <c r="B4260" s="10" t="s">
        <v>17</v>
      </c>
      <c r="C4260" s="10" t="s">
        <v>806</v>
      </c>
      <c r="D4260" s="10" t="s">
        <v>294</v>
      </c>
      <c r="E4260" s="10" t="s">
        <v>295</v>
      </c>
      <c r="F4260" s="10" t="s">
        <v>1695</v>
      </c>
      <c r="G4260" s="137">
        <v>480893421</v>
      </c>
      <c r="H4260" s="10">
        <v>480893421</v>
      </c>
      <c r="I4260" s="10" t="s">
        <v>1696</v>
      </c>
      <c r="J4260" s="10" t="s">
        <v>4005</v>
      </c>
      <c r="K4260" s="102" t="s">
        <v>2865</v>
      </c>
      <c r="L4260" s="98">
        <f>IFERROR(VLOOKUP($F4260&amp;$C4260,Sales!$J:$W,9,0),0)</f>
        <v>0</v>
      </c>
      <c r="M4260" s="98">
        <f>IFERROR(VLOOKUP($F4260&amp;$C4260,Sales!$J:$W,10,0),0)</f>
        <v>0</v>
      </c>
      <c r="N4260" s="98">
        <f>IFERROR(VLOOKUP($F4260&amp;$C4260,Sales!$J:$W,11,0),0)</f>
        <v>0</v>
      </c>
      <c r="O4260" s="98">
        <f>IFERROR(VLOOKUP($F4260&amp;$C4260,Sales!$J:$W,12,0),0)</f>
        <v>0</v>
      </c>
      <c r="P4260" s="98">
        <f>IFERROR(VLOOKUP($F4260&amp;$C4260,Sales!$J:$W,13,0),0)</f>
        <v>0</v>
      </c>
      <c r="Q4260" s="98">
        <f>IFERROR(VLOOKUP($F4260&amp;$C4260,Sales!$A:$H,7,0),0)</f>
        <v>0</v>
      </c>
      <c r="R4260" s="41" t="str">
        <f t="shared" si="133"/>
        <v>ERROR</v>
      </c>
      <c r="S4260" s="15"/>
      <c r="T4260" s="15"/>
      <c r="U4260" s="15"/>
      <c r="V4260" s="15"/>
      <c r="W4260" s="15"/>
      <c r="X4260" s="15"/>
      <c r="Y4260" s="41"/>
      <c r="Z4260" s="41"/>
      <c r="AA4260" s="41"/>
      <c r="AB4260" s="15"/>
      <c r="AC4260" s="15"/>
      <c r="AD4260" s="15"/>
      <c r="AE4260" s="15"/>
      <c r="AF4260" s="15"/>
      <c r="AG4260" s="15"/>
      <c r="AH4260" s="15"/>
      <c r="AI4260" s="15"/>
      <c r="AJ4260" s="15"/>
      <c r="AK4260" s="15"/>
      <c r="AL4260" s="66"/>
      <c r="AM4260" s="66"/>
      <c r="AN4260" s="15"/>
      <c r="AO4260" s="15"/>
      <c r="AP4260" s="15"/>
      <c r="AQ4260" s="15"/>
      <c r="AR4260" s="15"/>
      <c r="AS4260" s="15"/>
      <c r="AT4260" s="15"/>
      <c r="AU4260" s="15"/>
      <c r="AV4260" s="15"/>
      <c r="AW4260" s="15"/>
      <c r="AX4260" s="15"/>
      <c r="AY4260" s="15"/>
      <c r="AZ4260" s="10">
        <v>1</v>
      </c>
      <c r="BA4260" t="s">
        <v>22</v>
      </c>
      <c r="BB4260" t="s">
        <v>88</v>
      </c>
      <c r="BD4260" s="7" t="str">
        <f t="shared" si="132"/>
        <v>480893421Shopee</v>
      </c>
    </row>
    <row r="4261" spans="2:56" ht="15" customHeight="1" x14ac:dyDescent="0.35">
      <c r="B4261" s="10" t="s">
        <v>17</v>
      </c>
      <c r="C4261" s="10" t="s">
        <v>806</v>
      </c>
      <c r="D4261" s="10" t="s">
        <v>405</v>
      </c>
      <c r="E4261" s="10" t="s">
        <v>406</v>
      </c>
      <c r="F4261" s="10" t="s">
        <v>2986</v>
      </c>
      <c r="G4261" s="137">
        <v>5656219600</v>
      </c>
      <c r="H4261" s="10" t="s">
        <v>12456</v>
      </c>
      <c r="I4261" s="10" t="s">
        <v>3272</v>
      </c>
      <c r="J4261" s="10" t="s">
        <v>5662</v>
      </c>
      <c r="K4261" s="102" t="s">
        <v>10292</v>
      </c>
      <c r="L4261" s="98">
        <f>IFERROR(VLOOKUP($F4261&amp;$C4261,Sales!$J:$W,9,0),0)</f>
        <v>0</v>
      </c>
      <c r="M4261" s="98">
        <f>IFERROR(VLOOKUP($F4261&amp;$C4261,Sales!$J:$W,10,0),0)</f>
        <v>0</v>
      </c>
      <c r="N4261" s="98">
        <f>IFERROR(VLOOKUP($F4261&amp;$C4261,Sales!$J:$W,11,0),0)</f>
        <v>0</v>
      </c>
      <c r="O4261" s="98">
        <f>IFERROR(VLOOKUP($F4261&amp;$C4261,Sales!$J:$W,12,0),0)</f>
        <v>0</v>
      </c>
      <c r="P4261" s="98">
        <f>IFERROR(VLOOKUP($F4261&amp;$C4261,Sales!$J:$W,13,0),0)</f>
        <v>0</v>
      </c>
      <c r="Q4261" s="98">
        <f>IFERROR(VLOOKUP($F4261&amp;$C4261,Sales!$A:$H,7,0),0)</f>
        <v>0</v>
      </c>
      <c r="R4261" s="41" t="str">
        <f t="shared" si="133"/>
        <v>ERROR</v>
      </c>
      <c r="S4261" s="15"/>
      <c r="T4261" s="15"/>
      <c r="U4261" s="15"/>
      <c r="V4261" s="15"/>
      <c r="W4261" s="15"/>
      <c r="X4261" s="15"/>
      <c r="Y4261" s="41"/>
      <c r="Z4261" s="41"/>
      <c r="AA4261" s="41"/>
      <c r="AB4261" s="15"/>
      <c r="AC4261" s="15"/>
      <c r="AD4261" s="15"/>
      <c r="AE4261" s="15"/>
      <c r="AF4261" s="15"/>
      <c r="AG4261" s="15"/>
      <c r="AH4261" s="15"/>
      <c r="AI4261" s="15"/>
      <c r="AJ4261" s="15"/>
      <c r="AK4261" s="15"/>
      <c r="AL4261" s="15"/>
      <c r="AM4261" s="15"/>
      <c r="AN4261" s="15"/>
      <c r="AO4261" s="15"/>
      <c r="AP4261" s="15"/>
      <c r="AQ4261" s="15"/>
      <c r="AR4261" s="15"/>
      <c r="AS4261" s="15"/>
      <c r="AT4261" s="15"/>
      <c r="AU4261" s="15"/>
      <c r="AV4261" s="15"/>
      <c r="AW4261" s="15"/>
      <c r="AX4261" s="82"/>
      <c r="AY4261" s="82"/>
      <c r="AZ4261" s="10">
        <v>1</v>
      </c>
      <c r="BA4261" t="s">
        <v>22</v>
      </c>
      <c r="BB4261" t="s">
        <v>23</v>
      </c>
      <c r="BD4261" s="7" t="str">
        <f t="shared" si="132"/>
        <v>5656219600Shopee</v>
      </c>
    </row>
    <row r="4262" spans="2:56" ht="15" customHeight="1" x14ac:dyDescent="0.35">
      <c r="B4262" s="10" t="s">
        <v>17</v>
      </c>
      <c r="C4262" s="10" t="s">
        <v>806</v>
      </c>
      <c r="D4262" s="10" t="s">
        <v>294</v>
      </c>
      <c r="E4262" s="10" t="s">
        <v>295</v>
      </c>
      <c r="F4262" s="10" t="s">
        <v>2651</v>
      </c>
      <c r="G4262" s="137">
        <v>946784177</v>
      </c>
      <c r="H4262" s="10">
        <v>946784177</v>
      </c>
      <c r="I4262" s="10">
        <v>4902430762298</v>
      </c>
      <c r="J4262" s="10" t="s">
        <v>4007</v>
      </c>
      <c r="K4262" s="102" t="s">
        <v>2869</v>
      </c>
      <c r="L4262" s="98">
        <f>IFERROR(VLOOKUP($F4262&amp;$C4262,Sales!$J:$W,9,0),0)</f>
        <v>0</v>
      </c>
      <c r="M4262" s="98">
        <f>IFERROR(VLOOKUP($F4262&amp;$C4262,Sales!$J:$W,10,0),0)</f>
        <v>0</v>
      </c>
      <c r="N4262" s="98">
        <f>IFERROR(VLOOKUP($F4262&amp;$C4262,Sales!$J:$W,11,0),0)</f>
        <v>0</v>
      </c>
      <c r="O4262" s="98">
        <f>IFERROR(VLOOKUP($F4262&amp;$C4262,Sales!$J:$W,12,0),0)</f>
        <v>0</v>
      </c>
      <c r="P4262" s="98">
        <f>IFERROR(VLOOKUP($F4262&amp;$C4262,Sales!$J:$W,13,0),0)</f>
        <v>0</v>
      </c>
      <c r="Q4262" s="98">
        <f>IFERROR(VLOOKUP($F4262&amp;$C4262,Sales!$A:$H,7,0),0)</f>
        <v>0</v>
      </c>
      <c r="R4262" s="41" t="str">
        <f t="shared" si="133"/>
        <v>ERROR</v>
      </c>
      <c r="S4262" s="15"/>
      <c r="T4262" s="15"/>
      <c r="U4262" s="15"/>
      <c r="V4262" s="15"/>
      <c r="W4262" s="15"/>
      <c r="X4262" s="15"/>
      <c r="Y4262" s="41"/>
      <c r="Z4262" s="41"/>
      <c r="AA4262" s="41"/>
      <c r="AB4262" s="15"/>
      <c r="AC4262" s="15"/>
      <c r="AD4262" s="15"/>
      <c r="AE4262" s="15"/>
      <c r="AF4262" s="15"/>
      <c r="AG4262" s="15"/>
      <c r="AH4262" s="15"/>
      <c r="AI4262" s="15"/>
      <c r="AJ4262" s="15"/>
      <c r="AK4262" s="15"/>
      <c r="AL4262" s="66"/>
      <c r="AM4262" s="66"/>
      <c r="AN4262" s="15"/>
      <c r="AO4262" s="15"/>
      <c r="AP4262" s="15"/>
      <c r="AQ4262" s="15"/>
      <c r="AR4262" s="15"/>
      <c r="AS4262" s="15"/>
      <c r="AT4262" s="15"/>
      <c r="AU4262" s="15"/>
      <c r="AV4262" s="15"/>
      <c r="AW4262" s="15"/>
      <c r="AX4262" s="15"/>
      <c r="AY4262" s="15"/>
      <c r="AZ4262" s="10">
        <v>1</v>
      </c>
      <c r="BA4262" t="s">
        <v>22</v>
      </c>
      <c r="BB4262" t="s">
        <v>88</v>
      </c>
      <c r="BD4262" s="7" t="str">
        <f t="shared" si="132"/>
        <v>946784177Shopee</v>
      </c>
    </row>
    <row r="4263" spans="2:56" ht="15" customHeight="1" x14ac:dyDescent="0.35">
      <c r="B4263" s="10" t="s">
        <v>17</v>
      </c>
      <c r="C4263" s="10" t="s">
        <v>806</v>
      </c>
      <c r="D4263" s="10" t="s">
        <v>405</v>
      </c>
      <c r="E4263" s="10" t="s">
        <v>406</v>
      </c>
      <c r="F4263" s="10" t="s">
        <v>2988</v>
      </c>
      <c r="G4263" s="137">
        <v>7556347252</v>
      </c>
      <c r="H4263" s="10" t="s">
        <v>12457</v>
      </c>
      <c r="I4263" s="10" t="s">
        <v>6242</v>
      </c>
      <c r="J4263" s="10" t="s">
        <v>5663</v>
      </c>
      <c r="K4263" s="102" t="s">
        <v>10377</v>
      </c>
      <c r="L4263" s="98">
        <f>IFERROR(VLOOKUP($F4263&amp;$C4263,Sales!$J:$W,9,0),0)</f>
        <v>0</v>
      </c>
      <c r="M4263" s="98">
        <f>IFERROR(VLOOKUP($F4263&amp;$C4263,Sales!$J:$W,10,0),0)</f>
        <v>0</v>
      </c>
      <c r="N4263" s="98">
        <f>IFERROR(VLOOKUP($F4263&amp;$C4263,Sales!$J:$W,11,0),0)</f>
        <v>0</v>
      </c>
      <c r="O4263" s="98">
        <f>IFERROR(VLOOKUP($F4263&amp;$C4263,Sales!$J:$W,12,0),0)</f>
        <v>0</v>
      </c>
      <c r="P4263" s="98">
        <f>IFERROR(VLOOKUP($F4263&amp;$C4263,Sales!$J:$W,13,0),0)</f>
        <v>0</v>
      </c>
      <c r="Q4263" s="98">
        <f>IFERROR(VLOOKUP($F4263&amp;$C4263,Sales!$A:$H,7,0),0)</f>
        <v>0</v>
      </c>
      <c r="R4263" s="41" t="str">
        <f t="shared" si="133"/>
        <v>ERROR</v>
      </c>
      <c r="S4263" s="15"/>
      <c r="T4263" s="15"/>
      <c r="U4263" s="15"/>
      <c r="V4263" s="15"/>
      <c r="W4263" s="15"/>
      <c r="X4263" s="15"/>
      <c r="Y4263" s="41"/>
      <c r="Z4263" s="41"/>
      <c r="AA4263" s="41"/>
      <c r="AB4263" s="15"/>
      <c r="AC4263" s="15"/>
      <c r="AD4263" s="15"/>
      <c r="AE4263" s="15"/>
      <c r="AF4263" s="15"/>
      <c r="AG4263" s="15"/>
      <c r="AH4263" s="15"/>
      <c r="AI4263" s="15"/>
      <c r="AJ4263" s="15"/>
      <c r="AK4263" s="15"/>
      <c r="AL4263" s="15"/>
      <c r="AM4263" s="15"/>
      <c r="AN4263" s="15"/>
      <c r="AO4263" s="15"/>
      <c r="AP4263" s="15"/>
      <c r="AQ4263" s="15"/>
      <c r="AR4263" s="15"/>
      <c r="AS4263" s="15"/>
      <c r="AT4263" s="15"/>
      <c r="AU4263" s="15"/>
      <c r="AV4263" s="15"/>
      <c r="AW4263" s="15"/>
      <c r="AX4263" s="82"/>
      <c r="AY4263" s="82"/>
      <c r="AZ4263" s="10">
        <v>1</v>
      </c>
      <c r="BA4263" t="s">
        <v>22</v>
      </c>
      <c r="BB4263" t="s">
        <v>23</v>
      </c>
      <c r="BD4263" s="7" t="str">
        <f t="shared" si="132"/>
        <v>7556347252Shopee</v>
      </c>
    </row>
    <row r="4264" spans="2:56" ht="15" customHeight="1" x14ac:dyDescent="0.35">
      <c r="B4264" s="10" t="s">
        <v>17</v>
      </c>
      <c r="C4264" s="10" t="s">
        <v>806</v>
      </c>
      <c r="D4264" s="10" t="s">
        <v>405</v>
      </c>
      <c r="E4264" s="10" t="s">
        <v>406</v>
      </c>
      <c r="F4264" s="10">
        <v>0</v>
      </c>
      <c r="G4264" s="137">
        <v>7656347757</v>
      </c>
      <c r="H4264" s="10" t="s">
        <v>12658</v>
      </c>
      <c r="I4264" s="10">
        <v>0</v>
      </c>
      <c r="J4264" s="10" t="s">
        <v>1640</v>
      </c>
      <c r="K4264" s="102" t="s">
        <v>1641</v>
      </c>
      <c r="L4264" s="98">
        <f>IFERROR(VLOOKUP($F4264&amp;$C4264,Sales!$J:$W,9,0),0)</f>
        <v>0</v>
      </c>
      <c r="M4264" s="98">
        <f>IFERROR(VLOOKUP($F4264&amp;$C4264,Sales!$J:$W,10,0),0)</f>
        <v>0</v>
      </c>
      <c r="N4264" s="98">
        <f>IFERROR(VLOOKUP($F4264&amp;$C4264,Sales!$J:$W,11,0),0)</f>
        <v>0</v>
      </c>
      <c r="O4264" s="98">
        <f>IFERROR(VLOOKUP($F4264&amp;$C4264,Sales!$J:$W,12,0),0)</f>
        <v>0</v>
      </c>
      <c r="P4264" s="98">
        <f>IFERROR(VLOOKUP($F4264&amp;$C4264,Sales!$J:$W,13,0),0)</f>
        <v>0</v>
      </c>
      <c r="Q4264" s="98">
        <f>IFERROR(VLOOKUP($F4264&amp;$C4264,Sales!$A:$H,7,0),0)</f>
        <v>0</v>
      </c>
      <c r="R4264" s="41" t="str">
        <f t="shared" si="133"/>
        <v>ERROR</v>
      </c>
      <c r="S4264" s="15"/>
      <c r="T4264" s="15"/>
      <c r="U4264" s="15"/>
      <c r="V4264" s="15"/>
      <c r="W4264" s="15"/>
      <c r="X4264" s="15"/>
      <c r="Y4264" s="41"/>
      <c r="Z4264" s="41"/>
      <c r="AA4264" s="41"/>
      <c r="AB4264" s="15"/>
      <c r="AC4264" s="15"/>
      <c r="AD4264" s="15"/>
      <c r="AE4264" s="15"/>
      <c r="AF4264" s="15"/>
      <c r="AG4264" s="15"/>
      <c r="AH4264" s="15"/>
      <c r="AI4264" s="15"/>
      <c r="AJ4264" s="15"/>
      <c r="AK4264" s="15"/>
      <c r="AL4264" s="15"/>
      <c r="AM4264" s="15"/>
      <c r="AN4264" s="15"/>
      <c r="AO4264" s="15"/>
      <c r="AP4264" s="15"/>
      <c r="AQ4264" s="15"/>
      <c r="AR4264" s="15"/>
      <c r="AS4264" s="15"/>
      <c r="AT4264" s="15"/>
      <c r="AU4264" s="15"/>
      <c r="AV4264" s="15"/>
      <c r="AW4264" s="15"/>
      <c r="AX4264" s="82"/>
      <c r="AY4264" s="82"/>
      <c r="AZ4264" s="10">
        <v>1</v>
      </c>
      <c r="BA4264" t="s">
        <v>22</v>
      </c>
      <c r="BB4264" t="s">
        <v>23</v>
      </c>
      <c r="BD4264" s="7" t="str">
        <f t="shared" si="132"/>
        <v>7656347757Shopee</v>
      </c>
    </row>
    <row r="4265" spans="2:56" ht="15" customHeight="1" x14ac:dyDescent="0.35">
      <c r="B4265" s="10" t="s">
        <v>17</v>
      </c>
      <c r="C4265" s="10" t="s">
        <v>806</v>
      </c>
      <c r="D4265" s="10" t="s">
        <v>405</v>
      </c>
      <c r="E4265" s="10" t="s">
        <v>406</v>
      </c>
      <c r="F4265" s="10" t="s">
        <v>3004</v>
      </c>
      <c r="G4265" s="137">
        <v>3856459821</v>
      </c>
      <c r="H4265" s="10" t="s">
        <v>12607</v>
      </c>
      <c r="I4265" s="10" t="s">
        <v>6396</v>
      </c>
      <c r="J4265" s="10" t="s">
        <v>5665</v>
      </c>
      <c r="K4265" s="102" t="s">
        <v>10231</v>
      </c>
      <c r="L4265" s="98">
        <f>IFERROR(VLOOKUP($F4265&amp;$C4265,Sales!$J:$W,9,0),0)</f>
        <v>0</v>
      </c>
      <c r="M4265" s="98">
        <f>IFERROR(VLOOKUP($F4265&amp;$C4265,Sales!$J:$W,10,0),0)</f>
        <v>0</v>
      </c>
      <c r="N4265" s="98">
        <f>IFERROR(VLOOKUP($F4265&amp;$C4265,Sales!$J:$W,11,0),0)</f>
        <v>0</v>
      </c>
      <c r="O4265" s="98">
        <f>IFERROR(VLOOKUP($F4265&amp;$C4265,Sales!$J:$W,12,0),0)</f>
        <v>0</v>
      </c>
      <c r="P4265" s="98">
        <f>IFERROR(VLOOKUP($F4265&amp;$C4265,Sales!$J:$W,13,0),0)</f>
        <v>0</v>
      </c>
      <c r="Q4265" s="98">
        <f>IFERROR(VLOOKUP($F4265&amp;$C4265,Sales!$A:$H,7,0),0)</f>
        <v>0</v>
      </c>
      <c r="R4265" s="41" t="str">
        <f t="shared" si="133"/>
        <v>ERROR</v>
      </c>
      <c r="S4265" s="15"/>
      <c r="T4265" s="15"/>
      <c r="U4265" s="15"/>
      <c r="V4265" s="15"/>
      <c r="W4265" s="15"/>
      <c r="X4265" s="15"/>
      <c r="Y4265" s="41"/>
      <c r="Z4265" s="41"/>
      <c r="AA4265" s="41"/>
      <c r="AB4265" s="15"/>
      <c r="AC4265" s="15"/>
      <c r="AD4265" s="15"/>
      <c r="AE4265" s="15"/>
      <c r="AF4265" s="15"/>
      <c r="AG4265" s="15"/>
      <c r="AH4265" s="15"/>
      <c r="AI4265" s="15"/>
      <c r="AJ4265" s="15"/>
      <c r="AK4265" s="15"/>
      <c r="AL4265" s="15"/>
      <c r="AM4265" s="15"/>
      <c r="AN4265" s="15"/>
      <c r="AO4265" s="15"/>
      <c r="AP4265" s="15"/>
      <c r="AQ4265" s="15"/>
      <c r="AR4265" s="15"/>
      <c r="AS4265" s="15"/>
      <c r="AT4265" s="15"/>
      <c r="AU4265" s="15"/>
      <c r="AV4265" s="15"/>
      <c r="AW4265" s="15"/>
      <c r="AX4265" s="82"/>
      <c r="AY4265" s="82"/>
      <c r="AZ4265" s="10">
        <v>1</v>
      </c>
      <c r="BA4265" t="s">
        <v>22</v>
      </c>
      <c r="BB4265" t="s">
        <v>23</v>
      </c>
      <c r="BD4265" s="7" t="str">
        <f t="shared" si="132"/>
        <v>3856459821Shopee</v>
      </c>
    </row>
    <row r="4266" spans="2:56" ht="15" customHeight="1" x14ac:dyDescent="0.35">
      <c r="B4266" s="10" t="s">
        <v>17</v>
      </c>
      <c r="C4266" s="10" t="s">
        <v>806</v>
      </c>
      <c r="D4266" s="10" t="s">
        <v>405</v>
      </c>
      <c r="E4266" s="10" t="s">
        <v>406</v>
      </c>
      <c r="F4266" s="10"/>
      <c r="G4266" s="137">
        <v>5856368703</v>
      </c>
      <c r="H4266" s="10" t="s">
        <v>12608</v>
      </c>
      <c r="I4266" s="10"/>
      <c r="J4266" s="10" t="s">
        <v>5666</v>
      </c>
      <c r="K4266" s="105" t="s">
        <v>10299</v>
      </c>
      <c r="L4266" s="98">
        <f>IFERROR(VLOOKUP($F4266&amp;$C4266,Sales!$J:$W,9,0),0)</f>
        <v>0</v>
      </c>
      <c r="M4266" s="98">
        <f>IFERROR(VLOOKUP($F4266&amp;$C4266,Sales!$J:$W,10,0),0)</f>
        <v>0</v>
      </c>
      <c r="N4266" s="98">
        <f>IFERROR(VLOOKUP($F4266&amp;$C4266,Sales!$J:$W,11,0),0)</f>
        <v>0</v>
      </c>
      <c r="O4266" s="98">
        <f>IFERROR(VLOOKUP($F4266&amp;$C4266,Sales!$J:$W,12,0),0)</f>
        <v>0</v>
      </c>
      <c r="P4266" s="98">
        <f>IFERROR(VLOOKUP($F4266&amp;$C4266,Sales!$J:$W,13,0),0)</f>
        <v>0</v>
      </c>
      <c r="Q4266" s="98">
        <f>IFERROR(VLOOKUP($F4266&amp;$C4266,Sales!$A:$H,7,0),0)</f>
        <v>0</v>
      </c>
      <c r="R4266" s="41" t="str">
        <f t="shared" si="133"/>
        <v>ERROR</v>
      </c>
      <c r="S4266" s="15"/>
      <c r="T4266" s="15"/>
      <c r="U4266" s="15"/>
      <c r="V4266" s="15"/>
      <c r="W4266" s="15"/>
      <c r="X4266" s="15"/>
      <c r="Y4266" s="41"/>
      <c r="Z4266" s="41"/>
      <c r="AA4266" s="41"/>
      <c r="AB4266" s="15"/>
      <c r="AC4266" s="15"/>
      <c r="AD4266" s="15"/>
      <c r="AE4266" s="15"/>
      <c r="AF4266" s="15"/>
      <c r="AG4266" s="15"/>
      <c r="AH4266" s="15"/>
      <c r="AI4266" s="15"/>
      <c r="AJ4266" s="15"/>
      <c r="AK4266" s="15"/>
      <c r="AL4266" s="15"/>
      <c r="AM4266" s="15"/>
      <c r="AN4266" s="15"/>
      <c r="AO4266" s="15"/>
      <c r="AP4266" s="15"/>
      <c r="AQ4266" s="15"/>
      <c r="AR4266" s="15"/>
      <c r="AS4266" s="15"/>
      <c r="AT4266" s="15"/>
      <c r="AU4266" s="15"/>
      <c r="AV4266" s="15"/>
      <c r="AW4266" s="15"/>
      <c r="AX4266" s="82"/>
      <c r="AY4266" s="82"/>
      <c r="AZ4266" s="10">
        <v>1</v>
      </c>
      <c r="BA4266" t="s">
        <v>22</v>
      </c>
      <c r="BB4266" t="s">
        <v>23</v>
      </c>
      <c r="BD4266" s="7" t="str">
        <f t="shared" si="132"/>
        <v>5856368703Shopee</v>
      </c>
    </row>
    <row r="4267" spans="2:56" ht="15" customHeight="1" x14ac:dyDescent="0.35">
      <c r="B4267" s="10" t="s">
        <v>17</v>
      </c>
      <c r="C4267" s="10" t="s">
        <v>806</v>
      </c>
      <c r="D4267" s="10" t="s">
        <v>405</v>
      </c>
      <c r="E4267" s="10" t="s">
        <v>406</v>
      </c>
      <c r="F4267" s="10"/>
      <c r="G4267" s="137">
        <v>3956467743</v>
      </c>
      <c r="H4267" s="10" t="s">
        <v>12601</v>
      </c>
      <c r="I4267" s="109" t="s">
        <v>6366</v>
      </c>
      <c r="J4267" s="10" t="s">
        <v>5667</v>
      </c>
      <c r="K4267" s="102" t="s">
        <v>10236</v>
      </c>
      <c r="L4267" s="98">
        <f>IFERROR(VLOOKUP($F4267&amp;$C4267,Sales!$J:$W,9,0),0)</f>
        <v>0</v>
      </c>
      <c r="M4267" s="98">
        <f>IFERROR(VLOOKUP($F4267&amp;$C4267,Sales!$J:$W,10,0),0)</f>
        <v>0</v>
      </c>
      <c r="N4267" s="98">
        <f>IFERROR(VLOOKUP($F4267&amp;$C4267,Sales!$J:$W,11,0),0)</f>
        <v>0</v>
      </c>
      <c r="O4267" s="98">
        <f>IFERROR(VLOOKUP($F4267&amp;$C4267,Sales!$J:$W,12,0),0)</f>
        <v>0</v>
      </c>
      <c r="P4267" s="98">
        <f>IFERROR(VLOOKUP($F4267&amp;$C4267,Sales!$J:$W,13,0),0)</f>
        <v>0</v>
      </c>
      <c r="Q4267" s="98">
        <f>IFERROR(VLOOKUP($F4267&amp;$C4267,Sales!$A:$H,7,0),0)</f>
        <v>0</v>
      </c>
      <c r="R4267" s="41" t="str">
        <f t="shared" si="133"/>
        <v>ERROR</v>
      </c>
      <c r="S4267" s="15"/>
      <c r="T4267" s="15"/>
      <c r="U4267" s="15"/>
      <c r="V4267" s="15"/>
      <c r="W4267" s="15"/>
      <c r="X4267" s="15"/>
      <c r="Y4267" s="41"/>
      <c r="Z4267" s="41"/>
      <c r="AA4267" s="41"/>
      <c r="AB4267" s="15"/>
      <c r="AC4267" s="15"/>
      <c r="AD4267" s="15"/>
      <c r="AE4267" s="15"/>
      <c r="AF4267" s="15"/>
      <c r="AG4267" s="15"/>
      <c r="AH4267" s="15"/>
      <c r="AI4267" s="15"/>
      <c r="AJ4267" s="15"/>
      <c r="AK4267" s="15"/>
      <c r="AL4267" s="15"/>
      <c r="AM4267" s="15"/>
      <c r="AN4267" s="15"/>
      <c r="AO4267" s="15"/>
      <c r="AP4267" s="15"/>
      <c r="AQ4267" s="15"/>
      <c r="AR4267" s="15"/>
      <c r="AS4267" s="15"/>
      <c r="AT4267" s="15"/>
      <c r="AU4267" s="15"/>
      <c r="AV4267" s="15"/>
      <c r="AW4267" s="15"/>
      <c r="AX4267" s="82"/>
      <c r="AY4267" s="82"/>
      <c r="AZ4267" s="10">
        <v>1</v>
      </c>
      <c r="BA4267" t="s">
        <v>22</v>
      </c>
      <c r="BB4267" t="s">
        <v>23</v>
      </c>
      <c r="BD4267" s="7" t="str">
        <f t="shared" si="132"/>
        <v>3956467743Shopee</v>
      </c>
    </row>
    <row r="4268" spans="2:56" ht="15" customHeight="1" x14ac:dyDescent="0.35">
      <c r="B4268" s="10" t="s">
        <v>17</v>
      </c>
      <c r="C4268" s="10" t="s">
        <v>806</v>
      </c>
      <c r="D4268" s="10" t="s">
        <v>405</v>
      </c>
      <c r="E4268" s="10" t="s">
        <v>406</v>
      </c>
      <c r="F4268" s="10" t="s">
        <v>2622</v>
      </c>
      <c r="G4268" s="137">
        <v>7633605637</v>
      </c>
      <c r="H4268" s="10">
        <v>5262238216</v>
      </c>
      <c r="I4268" s="110" t="s">
        <v>2623</v>
      </c>
      <c r="J4268" t="s">
        <v>3330</v>
      </c>
      <c r="K4268" s="102" t="s">
        <v>3295</v>
      </c>
      <c r="L4268" s="98">
        <f>IFERROR(VLOOKUP($F4268&amp;$C4268,Sales!$J:$W,9,0),0)</f>
        <v>0</v>
      </c>
      <c r="M4268" s="98">
        <f>IFERROR(VLOOKUP($F4268&amp;$C4268,Sales!$J:$W,10,0),0)</f>
        <v>0</v>
      </c>
      <c r="N4268" s="98">
        <f>IFERROR(VLOOKUP($F4268&amp;$C4268,Sales!$J:$W,11,0),0)</f>
        <v>0</v>
      </c>
      <c r="O4268" s="98">
        <f>IFERROR(VLOOKUP($F4268&amp;$C4268,Sales!$J:$W,12,0),0)</f>
        <v>0</v>
      </c>
      <c r="P4268" s="98">
        <f>IFERROR(VLOOKUP($F4268&amp;$C4268,Sales!$J:$W,13,0),0)</f>
        <v>0</v>
      </c>
      <c r="Q4268" s="98">
        <f>IFERROR(VLOOKUP($F4268&amp;$C4268,Sales!$A:$H,7,0),0)</f>
        <v>0</v>
      </c>
      <c r="R4268" s="41" t="str">
        <f t="shared" si="133"/>
        <v>ERROR</v>
      </c>
      <c r="S4268" s="15"/>
      <c r="T4268" s="15"/>
      <c r="U4268" s="15"/>
      <c r="V4268" s="15"/>
      <c r="W4268" s="15"/>
      <c r="X4268" s="15"/>
      <c r="Y4268" s="41"/>
      <c r="Z4268" s="41"/>
      <c r="AA4268" s="41"/>
      <c r="AB4268" s="15"/>
      <c r="AC4268" s="15"/>
      <c r="AD4268" s="15"/>
      <c r="AE4268" s="15"/>
      <c r="AF4268" s="15"/>
      <c r="AG4268" s="15"/>
      <c r="AH4268" s="15"/>
      <c r="AI4268" s="15"/>
      <c r="AJ4268" s="15"/>
      <c r="AK4268" s="15"/>
      <c r="AL4268" s="15"/>
      <c r="AM4268" s="15"/>
      <c r="AN4268" s="15"/>
      <c r="AO4268" s="15"/>
      <c r="AP4268" s="15"/>
      <c r="AQ4268" s="15"/>
      <c r="AR4268" s="15"/>
      <c r="AS4268" s="15"/>
      <c r="AT4268" s="15"/>
      <c r="AU4268" s="15"/>
      <c r="AV4268" s="15"/>
      <c r="AW4268" s="15"/>
      <c r="AX4268" s="82"/>
      <c r="AY4268" s="82"/>
      <c r="AZ4268" s="10">
        <v>1</v>
      </c>
      <c r="BA4268" t="s">
        <v>22</v>
      </c>
      <c r="BB4268" t="s">
        <v>23</v>
      </c>
      <c r="BD4268" s="7" t="str">
        <f t="shared" si="132"/>
        <v>7633605637Shopee</v>
      </c>
    </row>
    <row r="4269" spans="2:56" ht="15" customHeight="1" x14ac:dyDescent="0.35">
      <c r="B4269" s="10" t="s">
        <v>17</v>
      </c>
      <c r="C4269" s="10" t="s">
        <v>806</v>
      </c>
      <c r="D4269" s="10" t="s">
        <v>650</v>
      </c>
      <c r="E4269" s="10" t="s">
        <v>194</v>
      </c>
      <c r="F4269" s="10" t="s">
        <v>653</v>
      </c>
      <c r="G4269" s="137">
        <v>1024724566</v>
      </c>
      <c r="H4269" s="10">
        <v>1024724566</v>
      </c>
      <c r="I4269" s="10">
        <v>4902430772495</v>
      </c>
      <c r="J4269" s="10" t="s">
        <v>4009</v>
      </c>
      <c r="K4269" s="102" t="s">
        <v>2874</v>
      </c>
      <c r="L4269" s="98">
        <f>IFERROR(VLOOKUP($F4269&amp;$C4269,Sales!$J:$W,9,0),0)</f>
        <v>0</v>
      </c>
      <c r="M4269" s="98">
        <f>IFERROR(VLOOKUP($F4269&amp;$C4269,Sales!$J:$W,10,0),0)</f>
        <v>0</v>
      </c>
      <c r="N4269" s="98">
        <f>IFERROR(VLOOKUP($F4269&amp;$C4269,Sales!$J:$W,11,0),0)</f>
        <v>0</v>
      </c>
      <c r="O4269" s="98">
        <f>IFERROR(VLOOKUP($F4269&amp;$C4269,Sales!$J:$W,12,0),0)</f>
        <v>0</v>
      </c>
      <c r="P4269" s="98">
        <f>IFERROR(VLOOKUP($F4269&amp;$C4269,Sales!$J:$W,13,0),0)</f>
        <v>0</v>
      </c>
      <c r="Q4269" s="98">
        <f>IFERROR(VLOOKUP($F4269&amp;$C4269,Sales!$A:$H,7,0),0)</f>
        <v>0</v>
      </c>
      <c r="R4269" s="41" t="str">
        <f t="shared" si="133"/>
        <v>ERROR</v>
      </c>
      <c r="S4269" s="15"/>
      <c r="T4269" s="15"/>
      <c r="U4269" s="15"/>
      <c r="V4269" s="15"/>
      <c r="W4269" s="15"/>
      <c r="X4269" s="15"/>
      <c r="Y4269" s="41"/>
      <c r="Z4269" s="41"/>
      <c r="AA4269" s="41"/>
      <c r="AB4269" s="15"/>
      <c r="AC4269" s="15"/>
      <c r="AD4269" s="15"/>
      <c r="AE4269" s="15"/>
      <c r="AF4269" s="15"/>
      <c r="AG4269" s="15"/>
      <c r="AH4269" s="15"/>
      <c r="AI4269" s="15"/>
      <c r="AJ4269" s="15"/>
      <c r="AK4269" s="15"/>
      <c r="AL4269" s="66"/>
      <c r="AM4269" s="66"/>
      <c r="AN4269" s="15"/>
      <c r="AO4269" s="15"/>
      <c r="AP4269" s="15"/>
      <c r="AQ4269" s="15"/>
      <c r="AR4269" s="15"/>
      <c r="AS4269" s="15"/>
      <c r="AT4269" s="15"/>
      <c r="AU4269" s="15"/>
      <c r="AV4269" s="15"/>
      <c r="AW4269" s="15"/>
      <c r="AX4269" s="15"/>
      <c r="AY4269" s="15"/>
      <c r="AZ4269" s="10">
        <v>1</v>
      </c>
      <c r="BA4269" t="s">
        <v>22</v>
      </c>
      <c r="BB4269" t="s">
        <v>88</v>
      </c>
      <c r="BD4269" s="7" t="str">
        <f t="shared" si="132"/>
        <v>1024724566Shopee</v>
      </c>
    </row>
    <row r="4270" spans="2:56" ht="15" customHeight="1" x14ac:dyDescent="0.35">
      <c r="B4270" s="10" t="s">
        <v>17</v>
      </c>
      <c r="C4270" s="10" t="s">
        <v>806</v>
      </c>
      <c r="D4270" s="10" t="s">
        <v>294</v>
      </c>
      <c r="E4270" s="10" t="s">
        <v>295</v>
      </c>
      <c r="F4270" s="10" t="s">
        <v>2782</v>
      </c>
      <c r="G4270" s="137">
        <v>1105485226</v>
      </c>
      <c r="H4270" s="10">
        <v>1105485226</v>
      </c>
      <c r="I4270" s="10" t="s">
        <v>2783</v>
      </c>
      <c r="J4270" s="10" t="s">
        <v>4010</v>
      </c>
      <c r="K4270" s="102" t="s">
        <v>2875</v>
      </c>
      <c r="L4270" s="98">
        <f>IFERROR(VLOOKUP($F4270&amp;$C4270,Sales!$J:$W,9,0),0)</f>
        <v>0</v>
      </c>
      <c r="M4270" s="98">
        <f>IFERROR(VLOOKUP($F4270&amp;$C4270,Sales!$J:$W,10,0),0)</f>
        <v>0</v>
      </c>
      <c r="N4270" s="98">
        <f>IFERROR(VLOOKUP($F4270&amp;$C4270,Sales!$J:$W,11,0),0)</f>
        <v>0</v>
      </c>
      <c r="O4270" s="98">
        <f>IFERROR(VLOOKUP($F4270&amp;$C4270,Sales!$J:$W,12,0),0)</f>
        <v>0</v>
      </c>
      <c r="P4270" s="98">
        <f>IFERROR(VLOOKUP($F4270&amp;$C4270,Sales!$J:$W,13,0),0)</f>
        <v>0</v>
      </c>
      <c r="Q4270" s="98">
        <f>IFERROR(VLOOKUP($F4270&amp;$C4270,Sales!$A:$H,7,0),0)</f>
        <v>0</v>
      </c>
      <c r="R4270" s="41" t="str">
        <f t="shared" si="133"/>
        <v>ERROR</v>
      </c>
      <c r="S4270" s="15"/>
      <c r="T4270" s="15"/>
      <c r="U4270" s="15"/>
      <c r="V4270" s="15"/>
      <c r="W4270" s="15"/>
      <c r="X4270" s="15"/>
      <c r="Y4270" s="41"/>
      <c r="Z4270" s="41"/>
      <c r="AA4270" s="41"/>
      <c r="AB4270" s="15"/>
      <c r="AC4270" s="15"/>
      <c r="AD4270" s="15"/>
      <c r="AE4270" s="15"/>
      <c r="AF4270" s="15"/>
      <c r="AG4270" s="15"/>
      <c r="AH4270" s="15"/>
      <c r="AI4270" s="15"/>
      <c r="AJ4270" s="15"/>
      <c r="AK4270" s="15"/>
      <c r="AL4270" s="66"/>
      <c r="AM4270" s="66"/>
      <c r="AN4270" s="15"/>
      <c r="AO4270" s="15"/>
      <c r="AP4270" s="15"/>
      <c r="AQ4270" s="15"/>
      <c r="AR4270" s="15"/>
      <c r="AS4270" s="15"/>
      <c r="AT4270" s="15"/>
      <c r="AU4270" s="15"/>
      <c r="AV4270" s="15"/>
      <c r="AW4270" s="15"/>
      <c r="AX4270" s="15"/>
      <c r="AY4270" s="15"/>
      <c r="AZ4270" s="10">
        <v>1</v>
      </c>
      <c r="BA4270" t="s">
        <v>22</v>
      </c>
      <c r="BB4270" t="s">
        <v>88</v>
      </c>
      <c r="BD4270" s="7" t="str">
        <f t="shared" si="132"/>
        <v>1105485226Shopee</v>
      </c>
    </row>
    <row r="4271" spans="2:56" ht="15" customHeight="1" x14ac:dyDescent="0.35">
      <c r="B4271" s="10" t="s">
        <v>17</v>
      </c>
      <c r="C4271" s="10" t="s">
        <v>806</v>
      </c>
      <c r="D4271" s="10" t="s">
        <v>193</v>
      </c>
      <c r="E4271" s="10" t="s">
        <v>194</v>
      </c>
      <c r="F4271" s="10">
        <v>0</v>
      </c>
      <c r="G4271" s="137">
        <v>1115348095</v>
      </c>
      <c r="H4271" s="10">
        <v>1115348095</v>
      </c>
      <c r="I4271" s="10">
        <v>0</v>
      </c>
      <c r="J4271" s="10" t="s">
        <v>4011</v>
      </c>
      <c r="K4271" s="102" t="s">
        <v>2876</v>
      </c>
      <c r="L4271" s="98">
        <f>IFERROR(VLOOKUP($F4271&amp;$C4271,Sales!$J:$W,9,0),0)</f>
        <v>0</v>
      </c>
      <c r="M4271" s="98">
        <f>IFERROR(VLOOKUP($F4271&amp;$C4271,Sales!$J:$W,10,0),0)</f>
        <v>0</v>
      </c>
      <c r="N4271" s="98">
        <f>IFERROR(VLOOKUP($F4271&amp;$C4271,Sales!$J:$W,11,0),0)</f>
        <v>0</v>
      </c>
      <c r="O4271" s="98">
        <f>IFERROR(VLOOKUP($F4271&amp;$C4271,Sales!$J:$W,12,0),0)</f>
        <v>0</v>
      </c>
      <c r="P4271" s="98">
        <f>IFERROR(VLOOKUP($F4271&amp;$C4271,Sales!$J:$W,13,0),0)</f>
        <v>0</v>
      </c>
      <c r="Q4271" s="98">
        <f>IFERROR(VLOOKUP($F4271&amp;$C4271,Sales!$A:$H,7,0),0)</f>
        <v>0</v>
      </c>
      <c r="R4271" s="41" t="str">
        <f t="shared" si="133"/>
        <v>ERROR</v>
      </c>
      <c r="S4271" s="15"/>
      <c r="T4271" s="15"/>
      <c r="U4271" s="15"/>
      <c r="V4271" s="15"/>
      <c r="W4271" s="15"/>
      <c r="X4271" s="15"/>
      <c r="Y4271" s="41"/>
      <c r="Z4271" s="41"/>
      <c r="AA4271" s="41"/>
      <c r="AB4271" s="15"/>
      <c r="AC4271" s="15"/>
      <c r="AD4271" s="15"/>
      <c r="AE4271" s="15"/>
      <c r="AF4271" s="15"/>
      <c r="AG4271" s="15"/>
      <c r="AH4271" s="15"/>
      <c r="AI4271" s="15"/>
      <c r="AJ4271" s="15"/>
      <c r="AK4271" s="15"/>
      <c r="AL4271" s="66"/>
      <c r="AM4271" s="66"/>
      <c r="AN4271" s="15"/>
      <c r="AO4271" s="15"/>
      <c r="AP4271" s="15"/>
      <c r="AQ4271" s="15"/>
      <c r="AR4271" s="15"/>
      <c r="AS4271" s="15"/>
      <c r="AT4271" s="15"/>
      <c r="AU4271" s="15"/>
      <c r="AV4271" s="15"/>
      <c r="AW4271" s="15"/>
      <c r="AX4271" s="15"/>
      <c r="AY4271" s="15"/>
      <c r="AZ4271" s="10">
        <v>1</v>
      </c>
      <c r="BA4271" t="s">
        <v>22</v>
      </c>
      <c r="BB4271" t="s">
        <v>88</v>
      </c>
      <c r="BD4271" s="7" t="str">
        <f t="shared" si="132"/>
        <v>1115348095Shopee</v>
      </c>
    </row>
    <row r="4272" spans="2:56" ht="15" customHeight="1" x14ac:dyDescent="0.35">
      <c r="B4272" s="10" t="s">
        <v>17</v>
      </c>
      <c r="C4272" s="10" t="s">
        <v>806</v>
      </c>
      <c r="D4272" s="10" t="s">
        <v>193</v>
      </c>
      <c r="E4272" s="10" t="s">
        <v>194</v>
      </c>
      <c r="F4272" s="10">
        <v>0</v>
      </c>
      <c r="G4272" s="137">
        <v>1568910035</v>
      </c>
      <c r="H4272" s="10">
        <v>1568910035</v>
      </c>
      <c r="I4272" s="10">
        <v>0</v>
      </c>
      <c r="J4272" s="10" t="s">
        <v>4012</v>
      </c>
      <c r="K4272" s="102" t="s">
        <v>2877</v>
      </c>
      <c r="L4272" s="98">
        <f>IFERROR(VLOOKUP($F4272&amp;$C4272,Sales!$J:$W,9,0),0)</f>
        <v>0</v>
      </c>
      <c r="M4272" s="98">
        <f>IFERROR(VLOOKUP($F4272&amp;$C4272,Sales!$J:$W,10,0),0)</f>
        <v>0</v>
      </c>
      <c r="N4272" s="98">
        <f>IFERROR(VLOOKUP($F4272&amp;$C4272,Sales!$J:$W,11,0),0)</f>
        <v>0</v>
      </c>
      <c r="O4272" s="98">
        <f>IFERROR(VLOOKUP($F4272&amp;$C4272,Sales!$J:$W,12,0),0)</f>
        <v>0</v>
      </c>
      <c r="P4272" s="98">
        <f>IFERROR(VLOOKUP($F4272&amp;$C4272,Sales!$J:$W,13,0),0)</f>
        <v>0</v>
      </c>
      <c r="Q4272" s="98">
        <f>IFERROR(VLOOKUP($F4272&amp;$C4272,Sales!$A:$H,7,0),0)</f>
        <v>0</v>
      </c>
      <c r="R4272" s="41" t="str">
        <f t="shared" si="133"/>
        <v>ERROR</v>
      </c>
      <c r="S4272" s="15"/>
      <c r="T4272" s="15"/>
      <c r="U4272" s="15"/>
      <c r="V4272" s="15"/>
      <c r="W4272" s="15"/>
      <c r="X4272" s="15"/>
      <c r="Y4272" s="41"/>
      <c r="Z4272" s="41"/>
      <c r="AA4272" s="41"/>
      <c r="AB4272" s="15"/>
      <c r="AC4272" s="15"/>
      <c r="AD4272" s="15"/>
      <c r="AE4272" s="15"/>
      <c r="AF4272" s="15"/>
      <c r="AG4272" s="15"/>
      <c r="AH4272" s="15"/>
      <c r="AI4272" s="15"/>
      <c r="AJ4272" s="15"/>
      <c r="AK4272" s="15"/>
      <c r="AL4272" s="66"/>
      <c r="AM4272" s="66"/>
      <c r="AN4272" s="15"/>
      <c r="AO4272" s="15"/>
      <c r="AP4272" s="15"/>
      <c r="AQ4272" s="15"/>
      <c r="AR4272" s="15"/>
      <c r="AS4272" s="15"/>
      <c r="AT4272" s="15"/>
      <c r="AU4272" s="15"/>
      <c r="AV4272" s="15"/>
      <c r="AW4272" s="15"/>
      <c r="AX4272" s="15"/>
      <c r="AY4272" s="15"/>
      <c r="AZ4272" s="10">
        <v>1</v>
      </c>
      <c r="BA4272" t="s">
        <v>22</v>
      </c>
      <c r="BB4272" t="s">
        <v>88</v>
      </c>
      <c r="BD4272" s="7" t="str">
        <f t="shared" si="132"/>
        <v>1568910035Shopee</v>
      </c>
    </row>
    <row r="4273" spans="2:56" ht="15" customHeight="1" x14ac:dyDescent="0.35">
      <c r="B4273" s="10" t="s">
        <v>17</v>
      </c>
      <c r="C4273" s="10" t="s">
        <v>806</v>
      </c>
      <c r="D4273" s="10" t="s">
        <v>549</v>
      </c>
      <c r="E4273" s="10" t="s">
        <v>194</v>
      </c>
      <c r="F4273" s="10">
        <v>0</v>
      </c>
      <c r="G4273" s="137">
        <v>2067254806</v>
      </c>
      <c r="H4273" s="10">
        <v>2067254806</v>
      </c>
      <c r="I4273" s="10">
        <v>0</v>
      </c>
      <c r="J4273" s="10" t="s">
        <v>4013</v>
      </c>
      <c r="K4273" s="102" t="s">
        <v>2879</v>
      </c>
      <c r="L4273" s="98">
        <f>IFERROR(VLOOKUP($F4273&amp;$C4273,Sales!$J:$W,9,0),0)</f>
        <v>0</v>
      </c>
      <c r="M4273" s="98">
        <f>IFERROR(VLOOKUP($F4273&amp;$C4273,Sales!$J:$W,10,0),0)</f>
        <v>0</v>
      </c>
      <c r="N4273" s="98">
        <f>IFERROR(VLOOKUP($F4273&amp;$C4273,Sales!$J:$W,11,0),0)</f>
        <v>0</v>
      </c>
      <c r="O4273" s="98">
        <f>IFERROR(VLOOKUP($F4273&amp;$C4273,Sales!$J:$W,12,0),0)</f>
        <v>0</v>
      </c>
      <c r="P4273" s="98">
        <f>IFERROR(VLOOKUP($F4273&amp;$C4273,Sales!$J:$W,13,0),0)</f>
        <v>0</v>
      </c>
      <c r="Q4273" s="98">
        <f>IFERROR(VLOOKUP($F4273&amp;$C4273,Sales!$A:$H,7,0),0)</f>
        <v>0</v>
      </c>
      <c r="R4273" s="41" t="str">
        <f t="shared" si="133"/>
        <v>ERROR</v>
      </c>
      <c r="S4273" s="15"/>
      <c r="T4273" s="15"/>
      <c r="U4273" s="15"/>
      <c r="V4273" s="15"/>
      <c r="W4273" s="15"/>
      <c r="X4273" s="15"/>
      <c r="Y4273" s="41"/>
      <c r="Z4273" s="41"/>
      <c r="AA4273" s="41"/>
      <c r="AB4273" s="15"/>
      <c r="AC4273" s="15"/>
      <c r="AD4273" s="15"/>
      <c r="AE4273" s="15"/>
      <c r="AF4273" s="15"/>
      <c r="AG4273" s="15"/>
      <c r="AH4273" s="15"/>
      <c r="AI4273" s="15"/>
      <c r="AJ4273" s="15"/>
      <c r="AK4273" s="15"/>
      <c r="AL4273" s="66"/>
      <c r="AM4273" s="66"/>
      <c r="AN4273" s="15"/>
      <c r="AO4273" s="15"/>
      <c r="AP4273" s="15"/>
      <c r="AQ4273" s="15"/>
      <c r="AR4273" s="15"/>
      <c r="AS4273" s="15"/>
      <c r="AT4273" s="15"/>
      <c r="AU4273" s="15"/>
      <c r="AV4273" s="15"/>
      <c r="AW4273" s="15"/>
      <c r="AX4273" s="15"/>
      <c r="AY4273" s="15"/>
      <c r="AZ4273" s="10">
        <v>1</v>
      </c>
      <c r="BA4273" t="s">
        <v>22</v>
      </c>
      <c r="BB4273" t="s">
        <v>88</v>
      </c>
      <c r="BD4273" s="7" t="str">
        <f t="shared" si="132"/>
        <v>2067254806Shopee</v>
      </c>
    </row>
    <row r="4274" spans="2:56" ht="15" customHeight="1" x14ac:dyDescent="0.35">
      <c r="B4274" s="10" t="s">
        <v>17</v>
      </c>
      <c r="C4274" s="10" t="s">
        <v>806</v>
      </c>
      <c r="D4274" s="10" t="s">
        <v>549</v>
      </c>
      <c r="E4274" s="10" t="s">
        <v>194</v>
      </c>
      <c r="F4274" s="10" t="s">
        <v>2386</v>
      </c>
      <c r="G4274" s="137">
        <v>3204899002</v>
      </c>
      <c r="H4274" s="10">
        <v>3204899002</v>
      </c>
      <c r="I4274" s="10" t="s">
        <v>2882</v>
      </c>
      <c r="J4274" s="10" t="s">
        <v>4014</v>
      </c>
      <c r="K4274" s="102" t="s">
        <v>2883</v>
      </c>
      <c r="L4274" s="98">
        <f>IFERROR(VLOOKUP($F4274&amp;$C4274,Sales!$J:$W,9,0),0)</f>
        <v>0</v>
      </c>
      <c r="M4274" s="98">
        <f>IFERROR(VLOOKUP($F4274&amp;$C4274,Sales!$J:$W,10,0),0)</f>
        <v>0</v>
      </c>
      <c r="N4274" s="98">
        <f>IFERROR(VLOOKUP($F4274&amp;$C4274,Sales!$J:$W,11,0),0)</f>
        <v>0</v>
      </c>
      <c r="O4274" s="98">
        <f>IFERROR(VLOOKUP($F4274&amp;$C4274,Sales!$J:$W,12,0),0)</f>
        <v>0</v>
      </c>
      <c r="P4274" s="98">
        <f>IFERROR(VLOOKUP($F4274&amp;$C4274,Sales!$J:$W,13,0),0)</f>
        <v>0</v>
      </c>
      <c r="Q4274" s="98">
        <f>IFERROR(VLOOKUP($F4274&amp;$C4274,Sales!$A:$H,7,0),0)</f>
        <v>0</v>
      </c>
      <c r="R4274" s="41" t="str">
        <f t="shared" si="133"/>
        <v>ERROR</v>
      </c>
      <c r="S4274" s="15"/>
      <c r="T4274" s="15"/>
      <c r="U4274" s="15"/>
      <c r="V4274" s="15"/>
      <c r="W4274" s="15"/>
      <c r="X4274" s="15"/>
      <c r="Y4274" s="41"/>
      <c r="Z4274" s="41"/>
      <c r="AA4274" s="41"/>
      <c r="AB4274" s="15"/>
      <c r="AC4274" s="15"/>
      <c r="AD4274" s="15"/>
      <c r="AE4274" s="15"/>
      <c r="AF4274" s="15"/>
      <c r="AG4274" s="15"/>
      <c r="AH4274" s="15"/>
      <c r="AI4274" s="15"/>
      <c r="AJ4274" s="15"/>
      <c r="AK4274" s="15"/>
      <c r="AL4274" s="66"/>
      <c r="AM4274" s="66"/>
      <c r="AN4274" s="15"/>
      <c r="AO4274" s="15"/>
      <c r="AP4274" s="15"/>
      <c r="AQ4274" s="15"/>
      <c r="AR4274" s="15"/>
      <c r="AS4274" s="15"/>
      <c r="AT4274" s="15"/>
      <c r="AU4274" s="15"/>
      <c r="AV4274" s="15"/>
      <c r="AW4274" s="15"/>
      <c r="AX4274" s="15"/>
      <c r="AY4274" s="15"/>
      <c r="AZ4274" s="10">
        <v>1</v>
      </c>
      <c r="BA4274" t="s">
        <v>22</v>
      </c>
      <c r="BB4274" t="s">
        <v>88</v>
      </c>
      <c r="BD4274" s="7" t="str">
        <f t="shared" si="132"/>
        <v>3204899002Shopee</v>
      </c>
    </row>
    <row r="4275" spans="2:56" ht="15" customHeight="1" x14ac:dyDescent="0.35">
      <c r="B4275" s="10" t="s">
        <v>17</v>
      </c>
      <c r="C4275" s="10" t="s">
        <v>806</v>
      </c>
      <c r="D4275" s="10" t="s">
        <v>405</v>
      </c>
      <c r="E4275" s="10" t="s">
        <v>406</v>
      </c>
      <c r="F4275" s="10" t="s">
        <v>1246</v>
      </c>
      <c r="G4275" s="137">
        <v>5333607647</v>
      </c>
      <c r="H4275" s="10" t="s">
        <v>12182</v>
      </c>
      <c r="I4275" s="10" t="s">
        <v>1247</v>
      </c>
      <c r="J4275" s="10" t="s">
        <v>4105</v>
      </c>
      <c r="K4275" s="102" t="s">
        <v>1248</v>
      </c>
      <c r="L4275" s="98">
        <f>IFERROR(VLOOKUP($F4275&amp;$C4275,Sales!$J:$W,9,0),0)</f>
        <v>0</v>
      </c>
      <c r="M4275" s="98">
        <f>IFERROR(VLOOKUP($F4275&amp;$C4275,Sales!$J:$W,10,0),0)</f>
        <v>0</v>
      </c>
      <c r="N4275" s="98">
        <f>IFERROR(VLOOKUP($F4275&amp;$C4275,Sales!$J:$W,11,0),0)</f>
        <v>0</v>
      </c>
      <c r="O4275" s="98">
        <f>IFERROR(VLOOKUP($F4275&amp;$C4275,Sales!$J:$W,12,0),0)</f>
        <v>0</v>
      </c>
      <c r="P4275" s="98">
        <f>IFERROR(VLOOKUP($F4275&amp;$C4275,Sales!$J:$W,13,0),0)</f>
        <v>0</v>
      </c>
      <c r="Q4275" s="98">
        <f>IFERROR(VLOOKUP($F4275&amp;$C4275,Sales!$A:$H,7,0),0)</f>
        <v>0</v>
      </c>
      <c r="R4275" s="41" t="str">
        <f t="shared" si="133"/>
        <v>ERROR</v>
      </c>
      <c r="S4275" s="15"/>
      <c r="T4275" s="15"/>
      <c r="U4275" s="15"/>
      <c r="V4275" s="15"/>
      <c r="W4275" s="15"/>
      <c r="X4275" s="15"/>
      <c r="Y4275" s="41"/>
      <c r="Z4275" s="41"/>
      <c r="AA4275" s="41"/>
      <c r="AB4275" s="15"/>
      <c r="AC4275" s="15"/>
      <c r="AD4275" s="15"/>
      <c r="AE4275" s="15"/>
      <c r="AF4275" s="15"/>
      <c r="AG4275" s="15"/>
      <c r="AH4275" s="15"/>
      <c r="AI4275" s="15"/>
      <c r="AJ4275" s="15"/>
      <c r="AK4275" s="15"/>
      <c r="AL4275" s="15"/>
      <c r="AM4275" s="15"/>
      <c r="AN4275" s="15"/>
      <c r="AO4275" s="15"/>
      <c r="AP4275" s="15"/>
      <c r="AQ4275" s="15"/>
      <c r="AR4275" s="15"/>
      <c r="AS4275" s="15"/>
      <c r="AT4275" s="15"/>
      <c r="AU4275" s="15"/>
      <c r="AV4275" s="15"/>
      <c r="AW4275" s="15"/>
      <c r="AX4275" s="82"/>
      <c r="AY4275" s="82"/>
      <c r="AZ4275" s="10">
        <v>1</v>
      </c>
      <c r="BA4275" t="s">
        <v>22</v>
      </c>
      <c r="BB4275" t="s">
        <v>23</v>
      </c>
      <c r="BD4275" s="7" t="str">
        <f t="shared" si="132"/>
        <v>5333607647Shopee</v>
      </c>
    </row>
    <row r="4276" spans="2:56" ht="15" customHeight="1" x14ac:dyDescent="0.35">
      <c r="B4276" s="10" t="s">
        <v>17</v>
      </c>
      <c r="C4276" s="10" t="s">
        <v>806</v>
      </c>
      <c r="D4276" s="10" t="s">
        <v>405</v>
      </c>
      <c r="E4276" s="10" t="s">
        <v>406</v>
      </c>
      <c r="F4276" s="10" t="s">
        <v>3376</v>
      </c>
      <c r="G4276" s="137">
        <v>5362237675</v>
      </c>
      <c r="H4276" s="10" t="s">
        <v>12198</v>
      </c>
      <c r="I4276" s="10" t="s">
        <v>2350</v>
      </c>
      <c r="J4276" s="10" t="s">
        <v>3329</v>
      </c>
      <c r="K4276" s="102" t="s">
        <v>3294</v>
      </c>
      <c r="L4276" s="98">
        <f>IFERROR(VLOOKUP($F4276&amp;$C4276,Sales!$J:$W,9,0),0)</f>
        <v>0</v>
      </c>
      <c r="M4276" s="98">
        <f>IFERROR(VLOOKUP($F4276&amp;$C4276,Sales!$J:$W,10,0),0)</f>
        <v>0</v>
      </c>
      <c r="N4276" s="98">
        <f>IFERROR(VLOOKUP($F4276&amp;$C4276,Sales!$J:$W,11,0),0)</f>
        <v>0</v>
      </c>
      <c r="O4276" s="98">
        <f>IFERROR(VLOOKUP($F4276&amp;$C4276,Sales!$J:$W,12,0),0)</f>
        <v>0</v>
      </c>
      <c r="P4276" s="98">
        <f>IFERROR(VLOOKUP($F4276&amp;$C4276,Sales!$J:$W,13,0),0)</f>
        <v>0</v>
      </c>
      <c r="Q4276" s="98">
        <f>IFERROR(VLOOKUP($F4276&amp;$C4276,Sales!$A:$H,7,0),0)</f>
        <v>0</v>
      </c>
      <c r="R4276" s="41" t="str">
        <f t="shared" si="133"/>
        <v>ERROR</v>
      </c>
      <c r="S4276" s="15"/>
      <c r="T4276" s="15"/>
      <c r="U4276" s="15"/>
      <c r="V4276" s="15"/>
      <c r="W4276" s="15"/>
      <c r="X4276" s="15"/>
      <c r="Y4276" s="41"/>
      <c r="Z4276" s="41"/>
      <c r="AA4276" s="41"/>
      <c r="AB4276" s="15"/>
      <c r="AC4276" s="15"/>
      <c r="AD4276" s="15"/>
      <c r="AE4276" s="15"/>
      <c r="AF4276" s="15"/>
      <c r="AG4276" s="15"/>
      <c r="AH4276" s="15"/>
      <c r="AI4276" s="15"/>
      <c r="AJ4276" s="15"/>
      <c r="AK4276" s="15"/>
      <c r="AL4276" s="15"/>
      <c r="AM4276" s="15"/>
      <c r="AN4276" s="15"/>
      <c r="AO4276" s="15"/>
      <c r="AP4276" s="15"/>
      <c r="AQ4276" s="15"/>
      <c r="AR4276" s="15"/>
      <c r="AS4276" s="15"/>
      <c r="AT4276" s="15"/>
      <c r="AU4276" s="15"/>
      <c r="AV4276" s="15"/>
      <c r="AW4276" s="15"/>
      <c r="AX4276" s="82"/>
      <c r="AY4276" s="82"/>
      <c r="AZ4276" s="10">
        <v>1</v>
      </c>
      <c r="BA4276" t="s">
        <v>22</v>
      </c>
      <c r="BB4276" t="s">
        <v>23</v>
      </c>
      <c r="BD4276" s="7" t="str">
        <f t="shared" ref="BD4276:BD4339" si="134">G4276&amp;C4276</f>
        <v>5362237675Shopee</v>
      </c>
    </row>
    <row r="4277" spans="2:56" ht="15" customHeight="1" x14ac:dyDescent="0.35">
      <c r="B4277" s="10" t="s">
        <v>17</v>
      </c>
      <c r="C4277" s="10" t="s">
        <v>806</v>
      </c>
      <c r="D4277" s="10" t="s">
        <v>405</v>
      </c>
      <c r="E4277" s="10" t="s">
        <v>406</v>
      </c>
      <c r="F4277" s="10" t="s">
        <v>3559</v>
      </c>
      <c r="G4277" s="137">
        <v>7362237766</v>
      </c>
      <c r="H4277" s="10" t="s">
        <v>12199</v>
      </c>
      <c r="I4277" s="10" t="s">
        <v>3271</v>
      </c>
      <c r="J4277" s="10" t="s">
        <v>3331</v>
      </c>
      <c r="K4277" s="102" t="s">
        <v>3296</v>
      </c>
      <c r="L4277" s="98">
        <f>IFERROR(VLOOKUP($F4277&amp;$C4277,Sales!$J:$W,9,0),0)</f>
        <v>0</v>
      </c>
      <c r="M4277" s="98">
        <f>IFERROR(VLOOKUP($F4277&amp;$C4277,Sales!$J:$W,10,0),0)</f>
        <v>0</v>
      </c>
      <c r="N4277" s="98">
        <f>IFERROR(VLOOKUP($F4277&amp;$C4277,Sales!$J:$W,11,0),0)</f>
        <v>0</v>
      </c>
      <c r="O4277" s="98">
        <f>IFERROR(VLOOKUP($F4277&amp;$C4277,Sales!$J:$W,12,0),0)</f>
        <v>0</v>
      </c>
      <c r="P4277" s="98">
        <f>IFERROR(VLOOKUP($F4277&amp;$C4277,Sales!$J:$W,13,0),0)</f>
        <v>0</v>
      </c>
      <c r="Q4277" s="98">
        <f>IFERROR(VLOOKUP($F4277&amp;$C4277,Sales!$A:$H,7,0),0)</f>
        <v>0</v>
      </c>
      <c r="R4277" s="41" t="str">
        <f t="shared" si="133"/>
        <v>ERROR</v>
      </c>
      <c r="S4277" s="15"/>
      <c r="T4277" s="15"/>
      <c r="U4277" s="15"/>
      <c r="V4277" s="15"/>
      <c r="W4277" s="15"/>
      <c r="X4277" s="15"/>
      <c r="Y4277" s="41"/>
      <c r="Z4277" s="41"/>
      <c r="AA4277" s="41"/>
      <c r="AB4277" s="15"/>
      <c r="AC4277" s="15"/>
      <c r="AD4277" s="15"/>
      <c r="AE4277" s="15"/>
      <c r="AF4277" s="15"/>
      <c r="AG4277" s="15"/>
      <c r="AH4277" s="15"/>
      <c r="AI4277" s="15"/>
      <c r="AJ4277" s="15"/>
      <c r="AK4277" s="15"/>
      <c r="AL4277" s="15"/>
      <c r="AM4277" s="15"/>
      <c r="AN4277" s="15"/>
      <c r="AO4277" s="15"/>
      <c r="AP4277" s="15"/>
      <c r="AQ4277" s="15"/>
      <c r="AR4277" s="15"/>
      <c r="AS4277" s="15"/>
      <c r="AT4277" s="15"/>
      <c r="AU4277" s="15"/>
      <c r="AV4277" s="15"/>
      <c r="AW4277" s="15"/>
      <c r="AX4277" s="82"/>
      <c r="AY4277" s="82"/>
      <c r="AZ4277" s="10">
        <v>1</v>
      </c>
      <c r="BA4277" t="s">
        <v>22</v>
      </c>
      <c r="BB4277" t="s">
        <v>23</v>
      </c>
      <c r="BD4277" s="7" t="str">
        <f t="shared" si="134"/>
        <v>7362237766Shopee</v>
      </c>
    </row>
    <row r="4278" spans="2:56" ht="15" customHeight="1" x14ac:dyDescent="0.35">
      <c r="B4278" s="10" t="s">
        <v>17</v>
      </c>
      <c r="C4278" s="10" t="s">
        <v>806</v>
      </c>
      <c r="D4278" s="10" t="s">
        <v>119</v>
      </c>
      <c r="E4278" s="10" t="s">
        <v>120</v>
      </c>
      <c r="F4278" s="10">
        <v>0</v>
      </c>
      <c r="G4278" s="137">
        <v>3439525287</v>
      </c>
      <c r="H4278" s="10">
        <v>3439525287</v>
      </c>
      <c r="I4278" s="10">
        <v>0</v>
      </c>
      <c r="J4278" s="10" t="s">
        <v>4019</v>
      </c>
      <c r="K4278" s="102" t="s">
        <v>2886</v>
      </c>
      <c r="L4278" s="98">
        <f>IFERROR(VLOOKUP($F4278&amp;$C4278,Sales!$J:$W,9,0),0)</f>
        <v>0</v>
      </c>
      <c r="M4278" s="98">
        <f>IFERROR(VLOOKUP($F4278&amp;$C4278,Sales!$J:$W,10,0),0)</f>
        <v>0</v>
      </c>
      <c r="N4278" s="98">
        <f>IFERROR(VLOOKUP($F4278&amp;$C4278,Sales!$J:$W,11,0),0)</f>
        <v>0</v>
      </c>
      <c r="O4278" s="98">
        <f>IFERROR(VLOOKUP($F4278&amp;$C4278,Sales!$J:$W,12,0),0)</f>
        <v>0</v>
      </c>
      <c r="P4278" s="98">
        <f>IFERROR(VLOOKUP($F4278&amp;$C4278,Sales!$J:$W,13,0),0)</f>
        <v>0</v>
      </c>
      <c r="Q4278" s="98">
        <f>IFERROR(VLOOKUP($F4278&amp;$C4278,Sales!$A:$H,7,0),0)</f>
        <v>0</v>
      </c>
      <c r="R4278" s="41" t="str">
        <f t="shared" si="133"/>
        <v>ERROR</v>
      </c>
      <c r="S4278" s="15"/>
      <c r="T4278" s="15"/>
      <c r="U4278" s="15"/>
      <c r="V4278" s="15"/>
      <c r="W4278" s="15"/>
      <c r="X4278" s="15"/>
      <c r="Y4278" s="41"/>
      <c r="Z4278" s="41"/>
      <c r="AA4278" s="41"/>
      <c r="AB4278" s="15"/>
      <c r="AC4278" s="15"/>
      <c r="AD4278" s="15"/>
      <c r="AE4278" s="15"/>
      <c r="AF4278" s="15"/>
      <c r="AG4278" s="15"/>
      <c r="AH4278" s="15"/>
      <c r="AI4278" s="15"/>
      <c r="AJ4278" s="15"/>
      <c r="AK4278" s="15"/>
      <c r="AL4278" s="66"/>
      <c r="AM4278" s="66"/>
      <c r="AN4278" s="15"/>
      <c r="AO4278" s="15"/>
      <c r="AP4278" s="15"/>
      <c r="AQ4278" s="15"/>
      <c r="AR4278" s="15"/>
      <c r="AS4278" s="15"/>
      <c r="AT4278" s="15"/>
      <c r="AU4278" s="15"/>
      <c r="AV4278" s="15"/>
      <c r="AW4278" s="15"/>
      <c r="AX4278" s="15"/>
      <c r="AY4278" s="15"/>
      <c r="AZ4278" s="10">
        <v>1</v>
      </c>
      <c r="BA4278" t="s">
        <v>22</v>
      </c>
      <c r="BB4278" t="s">
        <v>88</v>
      </c>
      <c r="BD4278" s="7" t="str">
        <f t="shared" si="134"/>
        <v>3439525287Shopee</v>
      </c>
    </row>
    <row r="4279" spans="2:56" ht="15" customHeight="1" x14ac:dyDescent="0.35">
      <c r="B4279" s="10" t="s">
        <v>17</v>
      </c>
      <c r="C4279" s="10" t="s">
        <v>806</v>
      </c>
      <c r="D4279" s="10" t="s">
        <v>405</v>
      </c>
      <c r="E4279" s="10" t="s">
        <v>406</v>
      </c>
      <c r="F4279" s="10" t="s">
        <v>2622</v>
      </c>
      <c r="G4279" s="137">
        <v>6362243796</v>
      </c>
      <c r="H4279" s="10" t="s">
        <v>12200</v>
      </c>
      <c r="I4279" s="10" t="s">
        <v>2623</v>
      </c>
      <c r="J4279" s="10" t="s">
        <v>3332</v>
      </c>
      <c r="K4279" s="102" t="s">
        <v>3297</v>
      </c>
      <c r="L4279" s="98">
        <f>IFERROR(VLOOKUP($F4279&amp;$C4279,Sales!$J:$W,9,0),0)</f>
        <v>0</v>
      </c>
      <c r="M4279" s="98">
        <f>IFERROR(VLOOKUP($F4279&amp;$C4279,Sales!$J:$W,10,0),0)</f>
        <v>0</v>
      </c>
      <c r="N4279" s="98">
        <f>IFERROR(VLOOKUP($F4279&amp;$C4279,Sales!$J:$W,11,0),0)</f>
        <v>0</v>
      </c>
      <c r="O4279" s="98">
        <f>IFERROR(VLOOKUP($F4279&amp;$C4279,Sales!$J:$W,12,0),0)</f>
        <v>0</v>
      </c>
      <c r="P4279" s="98">
        <f>IFERROR(VLOOKUP($F4279&amp;$C4279,Sales!$J:$W,13,0),0)</f>
        <v>0</v>
      </c>
      <c r="Q4279" s="98">
        <f>IFERROR(VLOOKUP($F4279&amp;$C4279,Sales!$A:$H,7,0),0)</f>
        <v>0</v>
      </c>
      <c r="R4279" s="41" t="str">
        <f t="shared" si="133"/>
        <v>ERROR</v>
      </c>
      <c r="S4279" s="15"/>
      <c r="T4279" s="15"/>
      <c r="U4279" s="15"/>
      <c r="V4279" s="15"/>
      <c r="W4279" s="15"/>
      <c r="X4279" s="15"/>
      <c r="Y4279" s="41"/>
      <c r="Z4279" s="41"/>
      <c r="AA4279" s="41"/>
      <c r="AB4279" s="15"/>
      <c r="AC4279" s="15"/>
      <c r="AD4279" s="15"/>
      <c r="AE4279" s="15"/>
      <c r="AF4279" s="15"/>
      <c r="AG4279" s="15"/>
      <c r="AH4279" s="15"/>
      <c r="AI4279" s="15"/>
      <c r="AJ4279" s="15"/>
      <c r="AK4279" s="15"/>
      <c r="AL4279" s="15"/>
      <c r="AM4279" s="15"/>
      <c r="AN4279" s="15"/>
      <c r="AO4279" s="15"/>
      <c r="AP4279" s="15"/>
      <c r="AQ4279" s="15"/>
      <c r="AR4279" s="15"/>
      <c r="AS4279" s="15"/>
      <c r="AT4279" s="15"/>
      <c r="AU4279" s="15"/>
      <c r="AV4279" s="15"/>
      <c r="AW4279" s="15"/>
      <c r="AX4279" s="82"/>
      <c r="AY4279" s="82"/>
      <c r="AZ4279" s="10">
        <v>1</v>
      </c>
      <c r="BA4279" t="s">
        <v>22</v>
      </c>
      <c r="BB4279" t="s">
        <v>23</v>
      </c>
      <c r="BD4279" s="7" t="str">
        <f t="shared" si="134"/>
        <v>6362243796Shopee</v>
      </c>
    </row>
    <row r="4280" spans="2:56" ht="15" customHeight="1" x14ac:dyDescent="0.35">
      <c r="B4280" s="10" t="s">
        <v>17</v>
      </c>
      <c r="C4280" s="10" t="s">
        <v>806</v>
      </c>
      <c r="D4280" s="10" t="s">
        <v>193</v>
      </c>
      <c r="E4280" s="10" t="s">
        <v>194</v>
      </c>
      <c r="F4280" s="10">
        <v>0</v>
      </c>
      <c r="G4280" s="137">
        <v>3532734843</v>
      </c>
      <c r="H4280" s="10">
        <v>3532734843</v>
      </c>
      <c r="I4280" s="10">
        <v>0</v>
      </c>
      <c r="J4280" s="10" t="s">
        <v>4021</v>
      </c>
      <c r="K4280" s="102" t="s">
        <v>2888</v>
      </c>
      <c r="L4280" s="98">
        <f>IFERROR(VLOOKUP($F4280&amp;$C4280,Sales!$J:$W,9,0),0)</f>
        <v>0</v>
      </c>
      <c r="M4280" s="98">
        <f>IFERROR(VLOOKUP($F4280&amp;$C4280,Sales!$J:$W,10,0),0)</f>
        <v>0</v>
      </c>
      <c r="N4280" s="98">
        <f>IFERROR(VLOOKUP($F4280&amp;$C4280,Sales!$J:$W,11,0),0)</f>
        <v>0</v>
      </c>
      <c r="O4280" s="98">
        <f>IFERROR(VLOOKUP($F4280&amp;$C4280,Sales!$J:$W,12,0),0)</f>
        <v>0</v>
      </c>
      <c r="P4280" s="98">
        <f>IFERROR(VLOOKUP($F4280&amp;$C4280,Sales!$J:$W,13,0),0)</f>
        <v>0</v>
      </c>
      <c r="Q4280" s="98">
        <f>IFERROR(VLOOKUP($F4280&amp;$C4280,Sales!$A:$H,7,0),0)</f>
        <v>0</v>
      </c>
      <c r="R4280" s="41" t="str">
        <f t="shared" si="133"/>
        <v>ERROR</v>
      </c>
      <c r="S4280" s="15"/>
      <c r="T4280" s="15"/>
      <c r="U4280" s="15"/>
      <c r="V4280" s="15"/>
      <c r="W4280" s="15"/>
      <c r="X4280" s="15"/>
      <c r="Y4280" s="41"/>
      <c r="Z4280" s="41"/>
      <c r="AA4280" s="41"/>
      <c r="AB4280" s="15"/>
      <c r="AC4280" s="15"/>
      <c r="AD4280" s="15"/>
      <c r="AE4280" s="15"/>
      <c r="AF4280" s="15"/>
      <c r="AG4280" s="15"/>
      <c r="AH4280" s="15"/>
      <c r="AI4280" s="15"/>
      <c r="AJ4280" s="15"/>
      <c r="AK4280" s="15"/>
      <c r="AL4280" s="66"/>
      <c r="AM4280" s="66"/>
      <c r="AN4280" s="15"/>
      <c r="AO4280" s="15"/>
      <c r="AP4280" s="15"/>
      <c r="AQ4280" s="15"/>
      <c r="AR4280" s="15"/>
      <c r="AS4280" s="15"/>
      <c r="AT4280" s="15"/>
      <c r="AU4280" s="15"/>
      <c r="AV4280" s="15"/>
      <c r="AW4280" s="15"/>
      <c r="AX4280" s="15"/>
      <c r="AY4280" s="15"/>
      <c r="AZ4280" s="10">
        <v>1</v>
      </c>
      <c r="BA4280" t="s">
        <v>22</v>
      </c>
      <c r="BB4280" t="s">
        <v>88</v>
      </c>
      <c r="BD4280" s="7" t="str">
        <f t="shared" si="134"/>
        <v>3532734843Shopee</v>
      </c>
    </row>
    <row r="4281" spans="2:56" ht="15" customHeight="1" x14ac:dyDescent="0.35">
      <c r="B4281" s="10" t="s">
        <v>17</v>
      </c>
      <c r="C4281" s="10" t="s">
        <v>806</v>
      </c>
      <c r="D4281" s="10" t="s">
        <v>193</v>
      </c>
      <c r="E4281" s="10" t="s">
        <v>194</v>
      </c>
      <c r="F4281" s="10">
        <v>0</v>
      </c>
      <c r="G4281" s="137">
        <v>3732733686</v>
      </c>
      <c r="H4281" s="10">
        <v>3732733686</v>
      </c>
      <c r="I4281" s="10">
        <v>0</v>
      </c>
      <c r="J4281" s="10" t="s">
        <v>4022</v>
      </c>
      <c r="K4281" s="102" t="s">
        <v>2878</v>
      </c>
      <c r="L4281" s="98">
        <f>IFERROR(VLOOKUP($F4281&amp;$C4281,Sales!$J:$W,9,0),0)</f>
        <v>0</v>
      </c>
      <c r="M4281" s="98">
        <f>IFERROR(VLOOKUP($F4281&amp;$C4281,Sales!$J:$W,10,0),0)</f>
        <v>0</v>
      </c>
      <c r="N4281" s="98">
        <f>IFERROR(VLOOKUP($F4281&amp;$C4281,Sales!$J:$W,11,0),0)</f>
        <v>0</v>
      </c>
      <c r="O4281" s="98">
        <f>IFERROR(VLOOKUP($F4281&amp;$C4281,Sales!$J:$W,12,0),0)</f>
        <v>0</v>
      </c>
      <c r="P4281" s="98">
        <f>IFERROR(VLOOKUP($F4281&amp;$C4281,Sales!$J:$W,13,0),0)</f>
        <v>0</v>
      </c>
      <c r="Q4281" s="98">
        <f>IFERROR(VLOOKUP($F4281&amp;$C4281,Sales!$A:$H,7,0),0)</f>
        <v>0</v>
      </c>
      <c r="R4281" s="41" t="str">
        <f t="shared" si="133"/>
        <v>ERROR</v>
      </c>
      <c r="S4281" s="15"/>
      <c r="T4281" s="15"/>
      <c r="U4281" s="15"/>
      <c r="V4281" s="15"/>
      <c r="W4281" s="15"/>
      <c r="X4281" s="15"/>
      <c r="Y4281" s="41"/>
      <c r="Z4281" s="41"/>
      <c r="AA4281" s="41"/>
      <c r="AB4281" s="15"/>
      <c r="AC4281" s="15"/>
      <c r="AD4281" s="15"/>
      <c r="AE4281" s="15"/>
      <c r="AF4281" s="15"/>
      <c r="AG4281" s="15"/>
      <c r="AH4281" s="15"/>
      <c r="AI4281" s="15"/>
      <c r="AJ4281" s="15"/>
      <c r="AK4281" s="15"/>
      <c r="AL4281" s="66"/>
      <c r="AM4281" s="66"/>
      <c r="AN4281" s="15"/>
      <c r="AO4281" s="15"/>
      <c r="AP4281" s="15"/>
      <c r="AQ4281" s="15"/>
      <c r="AR4281" s="15"/>
      <c r="AS4281" s="15"/>
      <c r="AT4281" s="15"/>
      <c r="AU4281" s="15"/>
      <c r="AV4281" s="15"/>
      <c r="AW4281" s="15"/>
      <c r="AX4281" s="15"/>
      <c r="AY4281" s="15"/>
      <c r="AZ4281" s="10">
        <v>1</v>
      </c>
      <c r="BA4281" t="s">
        <v>22</v>
      </c>
      <c r="BB4281" t="s">
        <v>88</v>
      </c>
      <c r="BD4281" s="7" t="str">
        <f t="shared" si="134"/>
        <v>3732733686Shopee</v>
      </c>
    </row>
    <row r="4282" spans="2:56" ht="15" customHeight="1" x14ac:dyDescent="0.35">
      <c r="B4282" s="10" t="s">
        <v>17</v>
      </c>
      <c r="C4282" s="10" t="s">
        <v>806</v>
      </c>
      <c r="D4282" s="10" t="s">
        <v>294</v>
      </c>
      <c r="E4282" s="10" t="s">
        <v>295</v>
      </c>
      <c r="F4282" s="10" t="s">
        <v>10428</v>
      </c>
      <c r="G4282" s="137">
        <v>8346202071</v>
      </c>
      <c r="H4282" s="10" t="s">
        <v>12669</v>
      </c>
      <c r="I4282" s="10">
        <v>4902430856072</v>
      </c>
      <c r="J4282" s="10" t="s">
        <v>5854</v>
      </c>
      <c r="K4282" s="102" t="s">
        <v>5805</v>
      </c>
      <c r="L4282" s="98">
        <f>IFERROR(VLOOKUP($F4282&amp;$C4282,Sales!$J:$W,9,0),0)</f>
        <v>0</v>
      </c>
      <c r="M4282" s="98">
        <f>IFERROR(VLOOKUP($F4282&amp;$C4282,Sales!$J:$W,10,0),0)</f>
        <v>0</v>
      </c>
      <c r="N4282" s="98">
        <f>IFERROR(VLOOKUP($F4282&amp;$C4282,Sales!$J:$W,11,0),0)</f>
        <v>0</v>
      </c>
      <c r="O4282" s="98">
        <f>IFERROR(VLOOKUP($F4282&amp;$C4282,Sales!$J:$W,12,0),0)</f>
        <v>0</v>
      </c>
      <c r="P4282" s="98">
        <f>IFERROR(VLOOKUP($F4282&amp;$C4282,Sales!$J:$W,13,0),0)</f>
        <v>0</v>
      </c>
      <c r="Q4282" s="98">
        <f>IFERROR(VLOOKUP($F4282&amp;$C4282,Sales!$A:$H,7,0),0)</f>
        <v>0</v>
      </c>
      <c r="R4282" s="41" t="str">
        <f t="shared" si="133"/>
        <v>ERROR</v>
      </c>
      <c r="S4282" s="15"/>
      <c r="T4282" s="15"/>
      <c r="U4282" s="15"/>
      <c r="V4282" s="15"/>
      <c r="W4282" s="15"/>
      <c r="X4282" s="15"/>
      <c r="Y4282" s="41"/>
      <c r="Z4282" s="41"/>
      <c r="AA4282" s="41"/>
      <c r="AB4282" s="15"/>
      <c r="AC4282" s="15"/>
      <c r="AD4282" s="15"/>
      <c r="AE4282" s="15"/>
      <c r="AF4282" s="15"/>
      <c r="AG4282" s="15"/>
      <c r="AH4282" s="15"/>
      <c r="AI4282" s="15"/>
      <c r="AJ4282" s="15"/>
      <c r="AK4282" s="15"/>
      <c r="AL4282" s="66"/>
      <c r="AM4282" s="66"/>
      <c r="AN4282" s="15"/>
      <c r="AO4282" s="15"/>
      <c r="AP4282" s="15"/>
      <c r="AQ4282" s="15"/>
      <c r="AR4282" s="15"/>
      <c r="AS4282" s="15"/>
      <c r="AT4282" s="15"/>
      <c r="AU4282" s="15"/>
      <c r="AV4282" s="15"/>
      <c r="AW4282" s="15"/>
      <c r="AX4282" s="15"/>
      <c r="AY4282" s="15"/>
      <c r="AZ4282" s="10">
        <v>1</v>
      </c>
      <c r="BA4282" t="s">
        <v>22</v>
      </c>
      <c r="BB4282" t="s">
        <v>88</v>
      </c>
      <c r="BD4282" s="7" t="str">
        <f t="shared" si="134"/>
        <v>8346202071Shopee</v>
      </c>
    </row>
    <row r="4283" spans="2:56" ht="15" customHeight="1" x14ac:dyDescent="0.35">
      <c r="B4283" s="10" t="s">
        <v>17</v>
      </c>
      <c r="C4283" s="10" t="s">
        <v>806</v>
      </c>
      <c r="D4283" s="10" t="s">
        <v>294</v>
      </c>
      <c r="E4283" s="10" t="s">
        <v>295</v>
      </c>
      <c r="F4283" s="10" t="s">
        <v>10428</v>
      </c>
      <c r="G4283" s="137">
        <v>3837823070</v>
      </c>
      <c r="H4283" s="10">
        <v>3837823070</v>
      </c>
      <c r="I4283" s="10">
        <v>0</v>
      </c>
      <c r="J4283" s="10" t="s">
        <v>4023</v>
      </c>
      <c r="K4283" s="102" t="s">
        <v>2890</v>
      </c>
      <c r="L4283" s="98">
        <f>IFERROR(VLOOKUP($F4283&amp;$C4283,Sales!$J:$W,9,0),0)</f>
        <v>0</v>
      </c>
      <c r="M4283" s="98">
        <f>IFERROR(VLOOKUP($F4283&amp;$C4283,Sales!$J:$W,10,0),0)</f>
        <v>0</v>
      </c>
      <c r="N4283" s="98">
        <f>IFERROR(VLOOKUP($F4283&amp;$C4283,Sales!$J:$W,11,0),0)</f>
        <v>0</v>
      </c>
      <c r="O4283" s="98">
        <f>IFERROR(VLOOKUP($F4283&amp;$C4283,Sales!$J:$W,12,0),0)</f>
        <v>0</v>
      </c>
      <c r="P4283" s="98">
        <f>IFERROR(VLOOKUP($F4283&amp;$C4283,Sales!$J:$W,13,0),0)</f>
        <v>0</v>
      </c>
      <c r="Q4283" s="98">
        <f>IFERROR(VLOOKUP($F4283&amp;$C4283,Sales!$A:$H,7,0),0)</f>
        <v>0</v>
      </c>
      <c r="R4283" s="41" t="str">
        <f t="shared" si="133"/>
        <v>ERROR</v>
      </c>
      <c r="S4283" s="15"/>
      <c r="T4283" s="15"/>
      <c r="U4283" s="15"/>
      <c r="V4283" s="15"/>
      <c r="W4283" s="15"/>
      <c r="X4283" s="15"/>
      <c r="Y4283" s="41"/>
      <c r="Z4283" s="41"/>
      <c r="AA4283" s="41"/>
      <c r="AB4283" s="15"/>
      <c r="AC4283" s="15"/>
      <c r="AD4283" s="15"/>
      <c r="AE4283" s="15"/>
      <c r="AF4283" s="15"/>
      <c r="AG4283" s="15"/>
      <c r="AH4283" s="15"/>
      <c r="AI4283" s="15"/>
      <c r="AJ4283" s="15"/>
      <c r="AK4283" s="15"/>
      <c r="AL4283" s="66"/>
      <c r="AM4283" s="66"/>
      <c r="AN4283" s="15"/>
      <c r="AO4283" s="15"/>
      <c r="AP4283" s="15"/>
      <c r="AQ4283" s="15"/>
      <c r="AR4283" s="15"/>
      <c r="AS4283" s="15"/>
      <c r="AT4283" s="15"/>
      <c r="AU4283" s="15"/>
      <c r="AV4283" s="15"/>
      <c r="AW4283" s="15"/>
      <c r="AX4283" s="15"/>
      <c r="AY4283" s="15"/>
      <c r="AZ4283" s="10">
        <v>1</v>
      </c>
      <c r="BA4283" t="s">
        <v>22</v>
      </c>
      <c r="BB4283" t="s">
        <v>88</v>
      </c>
      <c r="BD4283" s="7" t="str">
        <f t="shared" si="134"/>
        <v>3837823070Shopee</v>
      </c>
    </row>
    <row r="4284" spans="2:56" ht="15" customHeight="1" x14ac:dyDescent="0.35">
      <c r="B4284" s="10" t="s">
        <v>17</v>
      </c>
      <c r="C4284" s="10" t="s">
        <v>806</v>
      </c>
      <c r="D4284" s="10" t="s">
        <v>405</v>
      </c>
      <c r="E4284" s="10" t="s">
        <v>406</v>
      </c>
      <c r="F4284" s="10" t="s">
        <v>2986</v>
      </c>
      <c r="G4284" s="137">
        <v>6562242177</v>
      </c>
      <c r="H4284" s="10" t="s">
        <v>12201</v>
      </c>
      <c r="I4284" s="10" t="s">
        <v>3272</v>
      </c>
      <c r="J4284" s="10" t="s">
        <v>3333</v>
      </c>
      <c r="K4284" s="102" t="s">
        <v>3298</v>
      </c>
      <c r="L4284" s="98">
        <f>IFERROR(VLOOKUP($F4284&amp;$C4284,Sales!$J:$W,9,0),0)</f>
        <v>0</v>
      </c>
      <c r="M4284" s="98">
        <f>IFERROR(VLOOKUP($F4284&amp;$C4284,Sales!$J:$W,10,0),0)</f>
        <v>0</v>
      </c>
      <c r="N4284" s="98">
        <f>IFERROR(VLOOKUP($F4284&amp;$C4284,Sales!$J:$W,11,0),0)</f>
        <v>0</v>
      </c>
      <c r="O4284" s="98">
        <f>IFERROR(VLOOKUP($F4284&amp;$C4284,Sales!$J:$W,12,0),0)</f>
        <v>0</v>
      </c>
      <c r="P4284" s="98">
        <f>IFERROR(VLOOKUP($F4284&amp;$C4284,Sales!$J:$W,13,0),0)</f>
        <v>0</v>
      </c>
      <c r="Q4284" s="98">
        <f>IFERROR(VLOOKUP($F4284&amp;$C4284,Sales!$A:$H,7,0),0)</f>
        <v>0</v>
      </c>
      <c r="R4284" s="41" t="str">
        <f t="shared" si="133"/>
        <v>ERROR</v>
      </c>
      <c r="S4284" s="15"/>
      <c r="T4284" s="15"/>
      <c r="U4284" s="15"/>
      <c r="V4284" s="15"/>
      <c r="W4284" s="15"/>
      <c r="X4284" s="15"/>
      <c r="Y4284" s="41"/>
      <c r="Z4284" s="41"/>
      <c r="AA4284" s="41"/>
      <c r="AB4284" s="15"/>
      <c r="AC4284" s="15"/>
      <c r="AD4284" s="15"/>
      <c r="AE4284" s="15"/>
      <c r="AF4284" s="15"/>
      <c r="AG4284" s="15"/>
      <c r="AH4284" s="15"/>
      <c r="AI4284" s="15"/>
      <c r="AJ4284" s="15"/>
      <c r="AK4284" s="15"/>
      <c r="AL4284" s="15"/>
      <c r="AM4284" s="15"/>
      <c r="AN4284" s="15"/>
      <c r="AO4284" s="15"/>
      <c r="AP4284" s="15"/>
      <c r="AQ4284" s="15"/>
      <c r="AR4284" s="15"/>
      <c r="AS4284" s="15"/>
      <c r="AT4284" s="15"/>
      <c r="AU4284" s="15"/>
      <c r="AV4284" s="15"/>
      <c r="AW4284" s="15"/>
      <c r="AX4284" s="82"/>
      <c r="AY4284" s="82"/>
      <c r="AZ4284" s="10">
        <v>1</v>
      </c>
      <c r="BA4284" t="s">
        <v>22</v>
      </c>
      <c r="BB4284" t="s">
        <v>23</v>
      </c>
      <c r="BD4284" s="7" t="str">
        <f t="shared" si="134"/>
        <v>6562242177Shopee</v>
      </c>
    </row>
    <row r="4285" spans="2:56" ht="15" customHeight="1" x14ac:dyDescent="0.35">
      <c r="B4285" s="10" t="s">
        <v>17</v>
      </c>
      <c r="C4285" s="10" t="s">
        <v>806</v>
      </c>
      <c r="D4285" s="10" t="s">
        <v>549</v>
      </c>
      <c r="E4285" s="10" t="s">
        <v>194</v>
      </c>
      <c r="F4285" s="10">
        <v>0</v>
      </c>
      <c r="G4285" s="137">
        <v>3932793261</v>
      </c>
      <c r="H4285" s="10">
        <v>3932793261</v>
      </c>
      <c r="I4285" s="10">
        <v>0</v>
      </c>
      <c r="J4285" s="10" t="s">
        <v>4025</v>
      </c>
      <c r="K4285" s="102" t="s">
        <v>2892</v>
      </c>
      <c r="L4285" s="98">
        <f>IFERROR(VLOOKUP($F4285&amp;$C4285,Sales!$J:$W,9,0),0)</f>
        <v>0</v>
      </c>
      <c r="M4285" s="98">
        <f>IFERROR(VLOOKUP($F4285&amp;$C4285,Sales!$J:$W,10,0),0)</f>
        <v>0</v>
      </c>
      <c r="N4285" s="98">
        <f>IFERROR(VLOOKUP($F4285&amp;$C4285,Sales!$J:$W,11,0),0)</f>
        <v>0</v>
      </c>
      <c r="O4285" s="98">
        <f>IFERROR(VLOOKUP($F4285&amp;$C4285,Sales!$J:$W,12,0),0)</f>
        <v>0</v>
      </c>
      <c r="P4285" s="98">
        <f>IFERROR(VLOOKUP($F4285&amp;$C4285,Sales!$J:$W,13,0),0)</f>
        <v>0</v>
      </c>
      <c r="Q4285" s="98">
        <f>IFERROR(VLOOKUP($F4285&amp;$C4285,Sales!$A:$H,7,0),0)</f>
        <v>0</v>
      </c>
      <c r="R4285" s="41" t="str">
        <f t="shared" si="133"/>
        <v>ERROR</v>
      </c>
      <c r="S4285" s="15"/>
      <c r="T4285" s="15"/>
      <c r="U4285" s="15"/>
      <c r="V4285" s="15"/>
      <c r="W4285" s="15"/>
      <c r="X4285" s="15"/>
      <c r="Y4285" s="41"/>
      <c r="Z4285" s="41"/>
      <c r="AA4285" s="41"/>
      <c r="AB4285" s="15"/>
      <c r="AC4285" s="15"/>
      <c r="AD4285" s="15"/>
      <c r="AE4285" s="15"/>
      <c r="AF4285" s="15"/>
      <c r="AG4285" s="15"/>
      <c r="AH4285" s="15"/>
      <c r="AI4285" s="15"/>
      <c r="AJ4285" s="15"/>
      <c r="AK4285" s="15"/>
      <c r="AL4285" s="66"/>
      <c r="AM4285" s="66"/>
      <c r="AN4285" s="15"/>
      <c r="AO4285" s="15"/>
      <c r="AP4285" s="15"/>
      <c r="AQ4285" s="15"/>
      <c r="AR4285" s="15"/>
      <c r="AS4285" s="15"/>
      <c r="AT4285" s="15"/>
      <c r="AU4285" s="15"/>
      <c r="AV4285" s="15"/>
      <c r="AW4285" s="15"/>
      <c r="AX4285" s="15"/>
      <c r="AY4285" s="15"/>
      <c r="AZ4285" s="10">
        <v>1</v>
      </c>
      <c r="BA4285" t="s">
        <v>22</v>
      </c>
      <c r="BB4285" t="s">
        <v>88</v>
      </c>
      <c r="BD4285" s="7" t="str">
        <f t="shared" si="134"/>
        <v>3932793261Shopee</v>
      </c>
    </row>
    <row r="4286" spans="2:56" ht="15" customHeight="1" x14ac:dyDescent="0.35">
      <c r="B4286" s="10" t="s">
        <v>17</v>
      </c>
      <c r="C4286" s="10" t="s">
        <v>806</v>
      </c>
      <c r="D4286" s="10" t="s">
        <v>294</v>
      </c>
      <c r="E4286" s="10" t="s">
        <v>295</v>
      </c>
      <c r="F4286" s="10" t="s">
        <v>10428</v>
      </c>
      <c r="G4286" s="137">
        <v>9046456015</v>
      </c>
      <c r="H4286" s="10" t="s">
        <v>12670</v>
      </c>
      <c r="I4286" s="10" t="s">
        <v>5835</v>
      </c>
      <c r="J4286" s="10" t="s">
        <v>5856</v>
      </c>
      <c r="K4286" s="102" t="s">
        <v>5808</v>
      </c>
      <c r="L4286" s="98">
        <f>IFERROR(VLOOKUP($F4286&amp;$C4286,Sales!$J:$W,9,0),0)</f>
        <v>0</v>
      </c>
      <c r="M4286" s="98">
        <f>IFERROR(VLOOKUP($F4286&amp;$C4286,Sales!$J:$W,10,0),0)</f>
        <v>0</v>
      </c>
      <c r="N4286" s="98">
        <f>IFERROR(VLOOKUP($F4286&amp;$C4286,Sales!$J:$W,11,0),0)</f>
        <v>0</v>
      </c>
      <c r="O4286" s="98">
        <f>IFERROR(VLOOKUP($F4286&amp;$C4286,Sales!$J:$W,12,0),0)</f>
        <v>0</v>
      </c>
      <c r="P4286" s="98">
        <f>IFERROR(VLOOKUP($F4286&amp;$C4286,Sales!$J:$W,13,0),0)</f>
        <v>0</v>
      </c>
      <c r="Q4286" s="98">
        <f>IFERROR(VLOOKUP($F4286&amp;$C4286,Sales!$A:$H,7,0),0)</f>
        <v>0</v>
      </c>
      <c r="R4286" s="41" t="str">
        <f t="shared" si="133"/>
        <v>ERROR</v>
      </c>
      <c r="S4286" s="15"/>
      <c r="T4286" s="15"/>
      <c r="U4286" s="15"/>
      <c r="V4286" s="15"/>
      <c r="W4286" s="15"/>
      <c r="X4286" s="15"/>
      <c r="Y4286" s="41"/>
      <c r="Z4286" s="41"/>
      <c r="AA4286" s="41"/>
      <c r="AB4286" s="15"/>
      <c r="AC4286" s="15"/>
      <c r="AD4286" s="15"/>
      <c r="AE4286" s="15"/>
      <c r="AF4286" s="15"/>
      <c r="AG4286" s="15"/>
      <c r="AH4286" s="15"/>
      <c r="AI4286" s="15"/>
      <c r="AJ4286" s="15"/>
      <c r="AK4286" s="15"/>
      <c r="AL4286" s="66"/>
      <c r="AM4286" s="66"/>
      <c r="AN4286" s="15"/>
      <c r="AO4286" s="15"/>
      <c r="AP4286" s="15"/>
      <c r="AQ4286" s="15"/>
      <c r="AR4286" s="15"/>
      <c r="AS4286" s="15"/>
      <c r="AT4286" s="15"/>
      <c r="AU4286" s="15"/>
      <c r="AV4286" s="15"/>
      <c r="AW4286" s="15"/>
      <c r="AX4286" s="15"/>
      <c r="AY4286" s="15"/>
      <c r="AZ4286" s="10">
        <v>1</v>
      </c>
      <c r="BA4286" t="s">
        <v>22</v>
      </c>
      <c r="BB4286" t="s">
        <v>88</v>
      </c>
      <c r="BD4286" s="7" t="str">
        <f t="shared" si="134"/>
        <v>9046456015Shopee</v>
      </c>
    </row>
    <row r="4287" spans="2:56" ht="15" customHeight="1" x14ac:dyDescent="0.35">
      <c r="B4287" s="10" t="s">
        <v>17</v>
      </c>
      <c r="C4287" s="10" t="s">
        <v>806</v>
      </c>
      <c r="D4287" s="10" t="s">
        <v>650</v>
      </c>
      <c r="E4287" s="10" t="s">
        <v>194</v>
      </c>
      <c r="F4287" s="10">
        <v>0</v>
      </c>
      <c r="G4287" s="137">
        <v>4032701256</v>
      </c>
      <c r="H4287" s="10">
        <v>4032701256</v>
      </c>
      <c r="I4287" s="10">
        <v>0</v>
      </c>
      <c r="J4287" s="10" t="s">
        <v>4027</v>
      </c>
      <c r="K4287" s="102" t="s">
        <v>2894</v>
      </c>
      <c r="L4287" s="98">
        <f>IFERROR(VLOOKUP($F4287&amp;$C4287,Sales!$J:$W,9,0),0)</f>
        <v>0</v>
      </c>
      <c r="M4287" s="98">
        <f>IFERROR(VLOOKUP($F4287&amp;$C4287,Sales!$J:$W,10,0),0)</f>
        <v>0</v>
      </c>
      <c r="N4287" s="98">
        <f>IFERROR(VLOOKUP($F4287&amp;$C4287,Sales!$J:$W,11,0),0)</f>
        <v>0</v>
      </c>
      <c r="O4287" s="98">
        <f>IFERROR(VLOOKUP($F4287&amp;$C4287,Sales!$J:$W,12,0),0)</f>
        <v>0</v>
      </c>
      <c r="P4287" s="98">
        <f>IFERROR(VLOOKUP($F4287&amp;$C4287,Sales!$J:$W,13,0),0)</f>
        <v>0</v>
      </c>
      <c r="Q4287" s="98">
        <f>IFERROR(VLOOKUP($F4287&amp;$C4287,Sales!$A:$H,7,0),0)</f>
        <v>0</v>
      </c>
      <c r="R4287" s="41" t="str">
        <f t="shared" si="133"/>
        <v>ERROR</v>
      </c>
      <c r="S4287" s="15"/>
      <c r="T4287" s="15"/>
      <c r="U4287" s="15"/>
      <c r="V4287" s="15"/>
      <c r="W4287" s="15"/>
      <c r="X4287" s="15"/>
      <c r="Y4287" s="41"/>
      <c r="Z4287" s="41"/>
      <c r="AA4287" s="41"/>
      <c r="AB4287" s="15"/>
      <c r="AC4287" s="15"/>
      <c r="AD4287" s="15"/>
      <c r="AE4287" s="15"/>
      <c r="AF4287" s="15"/>
      <c r="AG4287" s="15"/>
      <c r="AH4287" s="15"/>
      <c r="AI4287" s="15"/>
      <c r="AJ4287" s="15"/>
      <c r="AK4287" s="15"/>
      <c r="AL4287" s="66"/>
      <c r="AM4287" s="66"/>
      <c r="AN4287" s="15"/>
      <c r="AO4287" s="15"/>
      <c r="AP4287" s="15"/>
      <c r="AQ4287" s="15"/>
      <c r="AR4287" s="15"/>
      <c r="AS4287" s="15"/>
      <c r="AT4287" s="15"/>
      <c r="AU4287" s="15"/>
      <c r="AV4287" s="15"/>
      <c r="AW4287" s="15"/>
      <c r="AX4287" s="15"/>
      <c r="AY4287" s="15"/>
      <c r="AZ4287" s="10">
        <v>1</v>
      </c>
      <c r="BA4287" t="s">
        <v>22</v>
      </c>
      <c r="BB4287" t="s">
        <v>88</v>
      </c>
      <c r="BD4287" s="7" t="str">
        <f t="shared" si="134"/>
        <v>4032701256Shopee</v>
      </c>
    </row>
    <row r="4288" spans="2:56" ht="15" customHeight="1" x14ac:dyDescent="0.35">
      <c r="B4288" s="10" t="s">
        <v>17</v>
      </c>
      <c r="C4288" s="10" t="s">
        <v>806</v>
      </c>
      <c r="D4288" s="10" t="s">
        <v>549</v>
      </c>
      <c r="E4288" s="10" t="s">
        <v>194</v>
      </c>
      <c r="F4288" s="10">
        <v>0</v>
      </c>
      <c r="G4288" s="137">
        <v>4145126196</v>
      </c>
      <c r="H4288" s="10">
        <v>4145126196</v>
      </c>
      <c r="I4288" s="10">
        <v>0</v>
      </c>
      <c r="J4288" s="10" t="s">
        <v>4028</v>
      </c>
      <c r="K4288" s="102" t="s">
        <v>2895</v>
      </c>
      <c r="L4288" s="98">
        <f>IFERROR(VLOOKUP($F4288&amp;$C4288,Sales!$J:$W,9,0),0)</f>
        <v>0</v>
      </c>
      <c r="M4288" s="98">
        <f>IFERROR(VLOOKUP($F4288&amp;$C4288,Sales!$J:$W,10,0),0)</f>
        <v>0</v>
      </c>
      <c r="N4288" s="98">
        <f>IFERROR(VLOOKUP($F4288&amp;$C4288,Sales!$J:$W,11,0),0)</f>
        <v>0</v>
      </c>
      <c r="O4288" s="98">
        <f>IFERROR(VLOOKUP($F4288&amp;$C4288,Sales!$J:$W,12,0),0)</f>
        <v>0</v>
      </c>
      <c r="P4288" s="98">
        <f>IFERROR(VLOOKUP($F4288&amp;$C4288,Sales!$J:$W,13,0),0)</f>
        <v>0</v>
      </c>
      <c r="Q4288" s="98">
        <f>IFERROR(VLOOKUP($F4288&amp;$C4288,Sales!$A:$H,7,0),0)</f>
        <v>0</v>
      </c>
      <c r="R4288" s="41" t="str">
        <f t="shared" si="133"/>
        <v>ERROR</v>
      </c>
      <c r="S4288" s="15"/>
      <c r="T4288" s="15"/>
      <c r="U4288" s="15"/>
      <c r="V4288" s="15"/>
      <c r="W4288" s="15"/>
      <c r="X4288" s="15"/>
      <c r="Y4288" s="41"/>
      <c r="Z4288" s="41"/>
      <c r="AA4288" s="41"/>
      <c r="AB4288" s="15"/>
      <c r="AC4288" s="15"/>
      <c r="AD4288" s="15"/>
      <c r="AE4288" s="15"/>
      <c r="AF4288" s="15"/>
      <c r="AG4288" s="15"/>
      <c r="AH4288" s="15"/>
      <c r="AI4288" s="15"/>
      <c r="AJ4288" s="15"/>
      <c r="AK4288" s="15"/>
      <c r="AL4288" s="66"/>
      <c r="AM4288" s="66"/>
      <c r="AN4288" s="15"/>
      <c r="AO4288" s="15"/>
      <c r="AP4288" s="15"/>
      <c r="AQ4288" s="15"/>
      <c r="AR4288" s="15"/>
      <c r="AS4288" s="15"/>
      <c r="AT4288" s="15"/>
      <c r="AU4288" s="15"/>
      <c r="AV4288" s="15"/>
      <c r="AW4288" s="15"/>
      <c r="AX4288" s="15"/>
      <c r="AY4288" s="15"/>
      <c r="AZ4288" s="10">
        <v>1</v>
      </c>
      <c r="BA4288" t="s">
        <v>22</v>
      </c>
      <c r="BB4288" t="s">
        <v>88</v>
      </c>
      <c r="BD4288" s="7" t="str">
        <f t="shared" si="134"/>
        <v>4145126196Shopee</v>
      </c>
    </row>
    <row r="4289" spans="2:56" ht="15" customHeight="1" x14ac:dyDescent="0.35">
      <c r="B4289" s="10" t="s">
        <v>17</v>
      </c>
      <c r="C4289" s="10" t="s">
        <v>806</v>
      </c>
      <c r="D4289" s="10" t="s">
        <v>294</v>
      </c>
      <c r="E4289" s="10" t="s">
        <v>295</v>
      </c>
      <c r="F4289" s="10" t="s">
        <v>10428</v>
      </c>
      <c r="G4289" s="137">
        <v>4286827508</v>
      </c>
      <c r="H4289" s="10" t="s">
        <v>12671</v>
      </c>
      <c r="I4289" s="10" t="s">
        <v>5836</v>
      </c>
      <c r="J4289" s="10" t="s">
        <v>5857</v>
      </c>
      <c r="K4289" s="102" t="s">
        <v>5802</v>
      </c>
      <c r="L4289" s="98">
        <f>IFERROR(VLOOKUP($F4289&amp;$C4289,Sales!$J:$W,9,0),0)</f>
        <v>0</v>
      </c>
      <c r="M4289" s="98">
        <f>IFERROR(VLOOKUP($F4289&amp;$C4289,Sales!$J:$W,10,0),0)</f>
        <v>0</v>
      </c>
      <c r="N4289" s="98">
        <f>IFERROR(VLOOKUP($F4289&amp;$C4289,Sales!$J:$W,11,0),0)</f>
        <v>0</v>
      </c>
      <c r="O4289" s="98">
        <f>IFERROR(VLOOKUP($F4289&amp;$C4289,Sales!$J:$W,12,0),0)</f>
        <v>0</v>
      </c>
      <c r="P4289" s="98">
        <f>IFERROR(VLOOKUP($F4289&amp;$C4289,Sales!$J:$W,13,0),0)</f>
        <v>0</v>
      </c>
      <c r="Q4289" s="98">
        <f>IFERROR(VLOOKUP($F4289&amp;$C4289,Sales!$A:$H,7,0),0)</f>
        <v>0</v>
      </c>
      <c r="R4289" s="41" t="str">
        <f t="shared" si="133"/>
        <v>ERROR</v>
      </c>
      <c r="S4289" s="15"/>
      <c r="T4289" s="15"/>
      <c r="U4289" s="15"/>
      <c r="V4289" s="15"/>
      <c r="W4289" s="15"/>
      <c r="X4289" s="15"/>
      <c r="Y4289" s="41"/>
      <c r="Z4289" s="41"/>
      <c r="AA4289" s="41"/>
      <c r="AB4289" s="15"/>
      <c r="AC4289" s="15"/>
      <c r="AD4289" s="15"/>
      <c r="AE4289" s="15"/>
      <c r="AF4289" s="15"/>
      <c r="AG4289" s="15"/>
      <c r="AH4289" s="15"/>
      <c r="AI4289" s="15"/>
      <c r="AJ4289" s="15"/>
      <c r="AK4289" s="15"/>
      <c r="AL4289" s="66"/>
      <c r="AM4289" s="66"/>
      <c r="AN4289" s="15"/>
      <c r="AO4289" s="15"/>
      <c r="AP4289" s="15"/>
      <c r="AQ4289" s="15"/>
      <c r="AR4289" s="15"/>
      <c r="AS4289" s="15"/>
      <c r="AT4289" s="15"/>
      <c r="AU4289" s="15"/>
      <c r="AV4289" s="15"/>
      <c r="AW4289" s="15"/>
      <c r="AX4289" s="15"/>
      <c r="AY4289" s="15"/>
      <c r="AZ4289" s="10">
        <v>1</v>
      </c>
      <c r="BA4289" t="s">
        <v>22</v>
      </c>
      <c r="BB4289" t="s">
        <v>88</v>
      </c>
      <c r="BD4289" s="7" t="str">
        <f t="shared" si="134"/>
        <v>4286827508Shopee</v>
      </c>
    </row>
    <row r="4290" spans="2:56" ht="15" customHeight="1" x14ac:dyDescent="0.35">
      <c r="B4290" s="10" t="s">
        <v>17</v>
      </c>
      <c r="C4290" s="10" t="s">
        <v>806</v>
      </c>
      <c r="D4290" s="10" t="s">
        <v>650</v>
      </c>
      <c r="E4290" s="10" t="s">
        <v>194</v>
      </c>
      <c r="F4290" s="10">
        <v>0</v>
      </c>
      <c r="G4290" s="137">
        <v>4432698271</v>
      </c>
      <c r="H4290" s="10">
        <v>4432698271</v>
      </c>
      <c r="I4290" s="10">
        <v>0</v>
      </c>
      <c r="J4290" s="10" t="s">
        <v>4030</v>
      </c>
      <c r="K4290" s="102" t="s">
        <v>2898</v>
      </c>
      <c r="L4290" s="98">
        <f>IFERROR(VLOOKUP($F4290&amp;$C4290,Sales!$J:$W,9,0),0)</f>
        <v>0</v>
      </c>
      <c r="M4290" s="98">
        <f>IFERROR(VLOOKUP($F4290&amp;$C4290,Sales!$J:$W,10,0),0)</f>
        <v>0</v>
      </c>
      <c r="N4290" s="98">
        <f>IFERROR(VLOOKUP($F4290&amp;$C4290,Sales!$J:$W,11,0),0)</f>
        <v>0</v>
      </c>
      <c r="O4290" s="98">
        <f>IFERROR(VLOOKUP($F4290&amp;$C4290,Sales!$J:$W,12,0),0)</f>
        <v>0</v>
      </c>
      <c r="P4290" s="98">
        <f>IFERROR(VLOOKUP($F4290&amp;$C4290,Sales!$J:$W,13,0),0)</f>
        <v>0</v>
      </c>
      <c r="Q4290" s="98">
        <f>IFERROR(VLOOKUP($F4290&amp;$C4290,Sales!$A:$H,7,0),0)</f>
        <v>0</v>
      </c>
      <c r="R4290" s="41" t="str">
        <f t="shared" si="133"/>
        <v>ERROR</v>
      </c>
      <c r="S4290" s="15"/>
      <c r="T4290" s="15"/>
      <c r="U4290" s="15"/>
      <c r="V4290" s="15"/>
      <c r="W4290" s="15"/>
      <c r="X4290" s="15"/>
      <c r="Y4290" s="41"/>
      <c r="Z4290" s="41"/>
      <c r="AA4290" s="41"/>
      <c r="AB4290" s="15"/>
      <c r="AC4290" s="15"/>
      <c r="AD4290" s="15"/>
      <c r="AE4290" s="15"/>
      <c r="AF4290" s="15"/>
      <c r="AG4290" s="15"/>
      <c r="AH4290" s="15"/>
      <c r="AI4290" s="15"/>
      <c r="AJ4290" s="15"/>
      <c r="AK4290" s="15"/>
      <c r="AL4290" s="66"/>
      <c r="AM4290" s="66"/>
      <c r="AN4290" s="15"/>
      <c r="AO4290" s="15"/>
      <c r="AP4290" s="15"/>
      <c r="AQ4290" s="15"/>
      <c r="AR4290" s="15"/>
      <c r="AS4290" s="15"/>
      <c r="AT4290" s="15"/>
      <c r="AU4290" s="15"/>
      <c r="AV4290" s="15"/>
      <c r="AW4290" s="15"/>
      <c r="AX4290" s="15"/>
      <c r="AY4290" s="15"/>
      <c r="AZ4290" s="10">
        <v>1</v>
      </c>
      <c r="BA4290" t="s">
        <v>22</v>
      </c>
      <c r="BB4290" t="s">
        <v>88</v>
      </c>
      <c r="BD4290" s="7" t="str">
        <f t="shared" si="134"/>
        <v>4432698271Shopee</v>
      </c>
    </row>
    <row r="4291" spans="2:56" ht="15" customHeight="1" x14ac:dyDescent="0.35">
      <c r="B4291" s="10" t="s">
        <v>17</v>
      </c>
      <c r="C4291" s="10" t="s">
        <v>806</v>
      </c>
      <c r="D4291" s="10" t="s">
        <v>710</v>
      </c>
      <c r="E4291" s="10" t="s">
        <v>711</v>
      </c>
      <c r="F4291" s="10">
        <v>0</v>
      </c>
      <c r="G4291" s="137">
        <v>4442665788</v>
      </c>
      <c r="H4291" s="10">
        <v>4442665788</v>
      </c>
      <c r="I4291" s="10">
        <v>0</v>
      </c>
      <c r="J4291" s="10" t="s">
        <v>3256</v>
      </c>
      <c r="K4291" s="102" t="s">
        <v>2899</v>
      </c>
      <c r="L4291" s="98">
        <f>IFERROR(VLOOKUP($F4291&amp;$C4291,Sales!$J:$W,9,0),0)</f>
        <v>0</v>
      </c>
      <c r="M4291" s="98">
        <f>IFERROR(VLOOKUP($F4291&amp;$C4291,Sales!$J:$W,10,0),0)</f>
        <v>0</v>
      </c>
      <c r="N4291" s="98">
        <f>IFERROR(VLOOKUP($F4291&amp;$C4291,Sales!$J:$W,11,0),0)</f>
        <v>0</v>
      </c>
      <c r="O4291" s="98">
        <f>IFERROR(VLOOKUP($F4291&amp;$C4291,Sales!$J:$W,12,0),0)</f>
        <v>0</v>
      </c>
      <c r="P4291" s="98">
        <f>IFERROR(VLOOKUP($F4291&amp;$C4291,Sales!$J:$W,13,0),0)</f>
        <v>0</v>
      </c>
      <c r="Q4291" s="98">
        <f>IFERROR(VLOOKUP($F4291&amp;$C4291,Sales!$A:$H,7,0),0)</f>
        <v>0</v>
      </c>
      <c r="R4291" s="41" t="str">
        <f t="shared" si="133"/>
        <v>ERROR</v>
      </c>
      <c r="S4291" s="15"/>
      <c r="T4291" s="15"/>
      <c r="U4291" s="15"/>
      <c r="V4291" s="15"/>
      <c r="W4291" s="15"/>
      <c r="X4291" s="15"/>
      <c r="Y4291" s="41"/>
      <c r="Z4291" s="41"/>
      <c r="AA4291" s="41"/>
      <c r="AB4291" s="15"/>
      <c r="AC4291" s="15"/>
      <c r="AD4291" s="15"/>
      <c r="AE4291" s="15"/>
      <c r="AF4291" s="15"/>
      <c r="AG4291" s="15"/>
      <c r="AH4291" s="15"/>
      <c r="AI4291" s="15"/>
      <c r="AJ4291" s="15"/>
      <c r="AK4291" s="15"/>
      <c r="AL4291" s="66"/>
      <c r="AM4291" s="66"/>
      <c r="AN4291" s="15"/>
      <c r="AO4291" s="15"/>
      <c r="AP4291" s="15"/>
      <c r="AQ4291" s="15"/>
      <c r="AR4291" s="15"/>
      <c r="AS4291" s="15"/>
      <c r="AT4291" s="15"/>
      <c r="AU4291" s="15"/>
      <c r="AV4291" s="15"/>
      <c r="AW4291" s="15"/>
      <c r="AX4291" s="15"/>
      <c r="AY4291" s="15"/>
      <c r="AZ4291" s="10">
        <v>1</v>
      </c>
      <c r="BA4291" t="s">
        <v>22</v>
      </c>
      <c r="BB4291" t="s">
        <v>88</v>
      </c>
      <c r="BD4291" s="7" t="str">
        <f t="shared" si="134"/>
        <v>4442665788Shopee</v>
      </c>
    </row>
    <row r="4292" spans="2:56" ht="15" customHeight="1" x14ac:dyDescent="0.35">
      <c r="B4292" s="10" t="s">
        <v>17</v>
      </c>
      <c r="C4292" s="10" t="s">
        <v>806</v>
      </c>
      <c r="D4292" s="10" t="s">
        <v>549</v>
      </c>
      <c r="E4292" s="10" t="s">
        <v>194</v>
      </c>
      <c r="F4292" s="10">
        <v>0</v>
      </c>
      <c r="G4292" s="137">
        <v>4532697800</v>
      </c>
      <c r="H4292" s="10">
        <v>4532697800</v>
      </c>
      <c r="I4292" s="10">
        <v>0</v>
      </c>
      <c r="J4292" s="10" t="s">
        <v>4031</v>
      </c>
      <c r="K4292" s="102" t="s">
        <v>2900</v>
      </c>
      <c r="L4292" s="98">
        <f>IFERROR(VLOOKUP($F4292&amp;$C4292,Sales!$J:$W,9,0),0)</f>
        <v>0</v>
      </c>
      <c r="M4292" s="98">
        <f>IFERROR(VLOOKUP($F4292&amp;$C4292,Sales!$J:$W,10,0),0)</f>
        <v>0</v>
      </c>
      <c r="N4292" s="98">
        <f>IFERROR(VLOOKUP($F4292&amp;$C4292,Sales!$J:$W,11,0),0)</f>
        <v>0</v>
      </c>
      <c r="O4292" s="98">
        <f>IFERROR(VLOOKUP($F4292&amp;$C4292,Sales!$J:$W,12,0),0)</f>
        <v>0</v>
      </c>
      <c r="P4292" s="98">
        <f>IFERROR(VLOOKUP($F4292&amp;$C4292,Sales!$J:$W,13,0),0)</f>
        <v>0</v>
      </c>
      <c r="Q4292" s="98">
        <f>IFERROR(VLOOKUP($F4292&amp;$C4292,Sales!$A:$H,7,0),0)</f>
        <v>0</v>
      </c>
      <c r="R4292" s="41" t="str">
        <f t="shared" si="133"/>
        <v>ERROR</v>
      </c>
      <c r="S4292" s="15"/>
      <c r="T4292" s="15"/>
      <c r="U4292" s="15"/>
      <c r="V4292" s="15"/>
      <c r="W4292" s="15"/>
      <c r="X4292" s="15"/>
      <c r="Y4292" s="41"/>
      <c r="Z4292" s="41"/>
      <c r="AA4292" s="41"/>
      <c r="AB4292" s="15"/>
      <c r="AC4292" s="15"/>
      <c r="AD4292" s="15"/>
      <c r="AE4292" s="15"/>
      <c r="AF4292" s="15"/>
      <c r="AG4292" s="15"/>
      <c r="AH4292" s="15"/>
      <c r="AI4292" s="15"/>
      <c r="AJ4292" s="15"/>
      <c r="AK4292" s="15"/>
      <c r="AL4292" s="66"/>
      <c r="AM4292" s="66"/>
      <c r="AN4292" s="15"/>
      <c r="AO4292" s="15"/>
      <c r="AP4292" s="15"/>
      <c r="AQ4292" s="15"/>
      <c r="AR4292" s="15"/>
      <c r="AS4292" s="15"/>
      <c r="AT4292" s="15"/>
      <c r="AU4292" s="15"/>
      <c r="AV4292" s="15"/>
      <c r="AW4292" s="15"/>
      <c r="AX4292" s="15"/>
      <c r="AY4292" s="15"/>
      <c r="AZ4292" s="10">
        <v>1</v>
      </c>
      <c r="BA4292" t="s">
        <v>22</v>
      </c>
      <c r="BB4292" t="s">
        <v>88</v>
      </c>
      <c r="BD4292" s="7" t="str">
        <f t="shared" si="134"/>
        <v>4532697800Shopee</v>
      </c>
    </row>
    <row r="4293" spans="2:56" ht="15" customHeight="1" x14ac:dyDescent="0.35">
      <c r="B4293" s="10" t="s">
        <v>17</v>
      </c>
      <c r="C4293" s="10" t="s">
        <v>806</v>
      </c>
      <c r="D4293" s="10" t="s">
        <v>294</v>
      </c>
      <c r="E4293" s="10" t="s">
        <v>295</v>
      </c>
      <c r="F4293" s="10" t="s">
        <v>5755</v>
      </c>
      <c r="G4293" s="137">
        <v>5386827763</v>
      </c>
      <c r="H4293" s="10" t="s">
        <v>12672</v>
      </c>
      <c r="I4293" s="10" t="s">
        <v>19020</v>
      </c>
      <c r="J4293" s="10" t="s">
        <v>5859</v>
      </c>
      <c r="K4293" s="102" t="s">
        <v>5752</v>
      </c>
      <c r="L4293" s="98">
        <f>IFERROR(VLOOKUP($F4293&amp;$C4293,Sales!$J:$W,9,0),0)</f>
        <v>0</v>
      </c>
      <c r="M4293" s="98">
        <f>IFERROR(VLOOKUP($F4293&amp;$C4293,Sales!$J:$W,10,0),0)</f>
        <v>0</v>
      </c>
      <c r="N4293" s="98">
        <f>IFERROR(VLOOKUP($F4293&amp;$C4293,Sales!$J:$W,11,0),0)</f>
        <v>0</v>
      </c>
      <c r="O4293" s="98">
        <f>IFERROR(VLOOKUP($F4293&amp;$C4293,Sales!$J:$W,12,0),0)</f>
        <v>0</v>
      </c>
      <c r="P4293" s="98">
        <f>IFERROR(VLOOKUP($F4293&amp;$C4293,Sales!$J:$W,13,0),0)</f>
        <v>0</v>
      </c>
      <c r="Q4293" s="98">
        <f>IFERROR(VLOOKUP($F4293&amp;$C4293,Sales!$A:$H,7,0),0)</f>
        <v>0</v>
      </c>
      <c r="R4293" s="41" t="str">
        <f t="shared" ref="R4293:R4356" si="135">IFERROR(AVERAGE($S4293:$AW4293),"ERROR")</f>
        <v>ERROR</v>
      </c>
      <c r="S4293" s="15"/>
      <c r="T4293" s="15"/>
      <c r="U4293" s="15"/>
      <c r="V4293" s="15"/>
      <c r="W4293" s="15"/>
      <c r="X4293" s="15"/>
      <c r="Y4293" s="41"/>
      <c r="Z4293" s="41"/>
      <c r="AA4293" s="41"/>
      <c r="AB4293" s="15"/>
      <c r="AC4293" s="15"/>
      <c r="AD4293" s="15"/>
      <c r="AE4293" s="15"/>
      <c r="AF4293" s="15"/>
      <c r="AG4293" s="15"/>
      <c r="AH4293" s="15"/>
      <c r="AI4293" s="15"/>
      <c r="AJ4293" s="15"/>
      <c r="AK4293" s="15"/>
      <c r="AL4293" s="15"/>
      <c r="AM4293" s="66"/>
      <c r="AN4293" s="15"/>
      <c r="AO4293" s="15"/>
      <c r="AP4293" s="66"/>
      <c r="AQ4293" s="15"/>
      <c r="AR4293" s="15"/>
      <c r="AS4293" s="15"/>
      <c r="AT4293" s="15"/>
      <c r="AU4293" s="15"/>
      <c r="AV4293" s="15"/>
      <c r="AW4293" s="15"/>
      <c r="AX4293" s="15"/>
      <c r="AY4293" s="15"/>
      <c r="AZ4293" s="10">
        <v>1</v>
      </c>
      <c r="BA4293" t="s">
        <v>22</v>
      </c>
      <c r="BB4293" t="s">
        <v>88</v>
      </c>
      <c r="BD4293" s="7" t="str">
        <f t="shared" si="134"/>
        <v>5386827763Shopee</v>
      </c>
    </row>
    <row r="4294" spans="2:56" ht="15" customHeight="1" x14ac:dyDescent="0.35">
      <c r="B4294" s="10" t="s">
        <v>17</v>
      </c>
      <c r="C4294" s="10" t="s">
        <v>806</v>
      </c>
      <c r="D4294" s="10" t="s">
        <v>549</v>
      </c>
      <c r="E4294" s="10" t="s">
        <v>194</v>
      </c>
      <c r="F4294" s="10" t="s">
        <v>2529</v>
      </c>
      <c r="G4294" s="137">
        <v>4732703025</v>
      </c>
      <c r="H4294" s="10">
        <v>4732703025</v>
      </c>
      <c r="I4294" s="10" t="s">
        <v>2902</v>
      </c>
      <c r="J4294" s="10" t="s">
        <v>4033</v>
      </c>
      <c r="K4294" s="102" t="s">
        <v>2903</v>
      </c>
      <c r="L4294" s="98">
        <f>IFERROR(VLOOKUP($F4294&amp;$C4294,Sales!$J:$W,9,0),0)</f>
        <v>0</v>
      </c>
      <c r="M4294" s="98">
        <f>IFERROR(VLOOKUP($F4294&amp;$C4294,Sales!$J:$W,10,0),0)</f>
        <v>0</v>
      </c>
      <c r="N4294" s="98">
        <f>IFERROR(VLOOKUP($F4294&amp;$C4294,Sales!$J:$W,11,0),0)</f>
        <v>0</v>
      </c>
      <c r="O4294" s="98">
        <f>IFERROR(VLOOKUP($F4294&amp;$C4294,Sales!$J:$W,12,0),0)</f>
        <v>0</v>
      </c>
      <c r="P4294" s="98">
        <f>IFERROR(VLOOKUP($F4294&amp;$C4294,Sales!$J:$W,13,0),0)</f>
        <v>0</v>
      </c>
      <c r="Q4294" s="98">
        <f>IFERROR(VLOOKUP($F4294&amp;$C4294,Sales!$A:$H,7,0),0)</f>
        <v>0</v>
      </c>
      <c r="R4294" s="41" t="str">
        <f t="shared" si="135"/>
        <v>ERROR</v>
      </c>
      <c r="S4294" s="15"/>
      <c r="T4294" s="15"/>
      <c r="U4294" s="15"/>
      <c r="V4294" s="15"/>
      <c r="W4294" s="15"/>
      <c r="X4294" s="15"/>
      <c r="Y4294" s="41"/>
      <c r="Z4294" s="41"/>
      <c r="AA4294" s="41"/>
      <c r="AB4294" s="15"/>
      <c r="AC4294" s="15"/>
      <c r="AD4294" s="15"/>
      <c r="AE4294" s="15"/>
      <c r="AF4294" s="15"/>
      <c r="AG4294" s="15"/>
      <c r="AH4294" s="15"/>
      <c r="AI4294" s="15"/>
      <c r="AJ4294" s="15"/>
      <c r="AK4294" s="15"/>
      <c r="AL4294" s="66"/>
      <c r="AM4294" s="66"/>
      <c r="AN4294" s="15"/>
      <c r="AO4294" s="15"/>
      <c r="AP4294" s="15"/>
      <c r="AQ4294" s="15"/>
      <c r="AR4294" s="15"/>
      <c r="AS4294" s="15"/>
      <c r="AT4294" s="15"/>
      <c r="AU4294" s="15"/>
      <c r="AV4294" s="15"/>
      <c r="AW4294" s="15"/>
      <c r="AX4294" s="15"/>
      <c r="AY4294" s="15"/>
      <c r="AZ4294" s="10">
        <v>1</v>
      </c>
      <c r="BA4294" t="s">
        <v>22</v>
      </c>
      <c r="BB4294" t="s">
        <v>88</v>
      </c>
      <c r="BD4294" s="7" t="str">
        <f t="shared" si="134"/>
        <v>4732703025Shopee</v>
      </c>
    </row>
    <row r="4295" spans="2:56" ht="15" customHeight="1" x14ac:dyDescent="0.35">
      <c r="B4295" s="10" t="s">
        <v>17</v>
      </c>
      <c r="C4295" s="10" t="s">
        <v>806</v>
      </c>
      <c r="D4295" s="10" t="s">
        <v>294</v>
      </c>
      <c r="E4295" s="10" t="s">
        <v>295</v>
      </c>
      <c r="F4295" s="10" t="s">
        <v>2905</v>
      </c>
      <c r="G4295" s="137">
        <v>4842148679</v>
      </c>
      <c r="H4295" s="10">
        <v>4842148679</v>
      </c>
      <c r="I4295" s="10" t="s">
        <v>2906</v>
      </c>
      <c r="J4295" s="10" t="s">
        <v>4036</v>
      </c>
      <c r="K4295" s="102" t="s">
        <v>2907</v>
      </c>
      <c r="L4295" s="98">
        <f>IFERROR(VLOOKUP($F4295&amp;$C4295,Sales!$J:$W,9,0),0)</f>
        <v>0</v>
      </c>
      <c r="M4295" s="98">
        <f>IFERROR(VLOOKUP($F4295&amp;$C4295,Sales!$J:$W,10,0),0)</f>
        <v>0</v>
      </c>
      <c r="N4295" s="98">
        <f>IFERROR(VLOOKUP($F4295&amp;$C4295,Sales!$J:$W,11,0),0)</f>
        <v>0</v>
      </c>
      <c r="O4295" s="98">
        <f>IFERROR(VLOOKUP($F4295&amp;$C4295,Sales!$J:$W,12,0),0)</f>
        <v>0</v>
      </c>
      <c r="P4295" s="98">
        <f>IFERROR(VLOOKUP($F4295&amp;$C4295,Sales!$J:$W,13,0),0)</f>
        <v>0</v>
      </c>
      <c r="Q4295" s="98">
        <f>IFERROR(VLOOKUP($F4295&amp;$C4295,Sales!$A:$H,7,0),0)</f>
        <v>0</v>
      </c>
      <c r="R4295" s="41" t="str">
        <f t="shared" si="135"/>
        <v>ERROR</v>
      </c>
      <c r="S4295" s="15"/>
      <c r="T4295" s="15"/>
      <c r="U4295" s="15"/>
      <c r="V4295" s="15"/>
      <c r="W4295" s="15"/>
      <c r="X4295" s="15"/>
      <c r="Y4295" s="41"/>
      <c r="Z4295" s="41"/>
      <c r="AA4295" s="41"/>
      <c r="AB4295" s="15"/>
      <c r="AC4295" s="15"/>
      <c r="AD4295" s="15"/>
      <c r="AE4295" s="15"/>
      <c r="AF4295" s="15"/>
      <c r="AG4295" s="15"/>
      <c r="AH4295" s="15"/>
      <c r="AI4295" s="15"/>
      <c r="AJ4295" s="15"/>
      <c r="AK4295" s="15"/>
      <c r="AL4295" s="66"/>
      <c r="AM4295" s="66"/>
      <c r="AN4295" s="15"/>
      <c r="AO4295" s="15"/>
      <c r="AP4295" s="15"/>
      <c r="AQ4295" s="15"/>
      <c r="AR4295" s="15"/>
      <c r="AS4295" s="15"/>
      <c r="AT4295" s="15"/>
      <c r="AU4295" s="15"/>
      <c r="AV4295" s="15"/>
      <c r="AW4295" s="15"/>
      <c r="AX4295" s="15"/>
      <c r="AY4295" s="15"/>
      <c r="AZ4295" s="10">
        <v>1</v>
      </c>
      <c r="BA4295" t="s">
        <v>22</v>
      </c>
      <c r="BB4295" t="s">
        <v>88</v>
      </c>
      <c r="BD4295" s="7" t="str">
        <f t="shared" si="134"/>
        <v>4842148679Shopee</v>
      </c>
    </row>
    <row r="4296" spans="2:56" ht="15" customHeight="1" x14ac:dyDescent="0.35">
      <c r="B4296" s="10" t="s">
        <v>17</v>
      </c>
      <c r="C4296" s="10" t="s">
        <v>806</v>
      </c>
      <c r="D4296" s="10" t="s">
        <v>405</v>
      </c>
      <c r="E4296" s="10" t="s">
        <v>406</v>
      </c>
      <c r="F4296" s="10" t="s">
        <v>3561</v>
      </c>
      <c r="G4296" s="137">
        <v>3762163159</v>
      </c>
      <c r="H4296" s="10" t="s">
        <v>12202</v>
      </c>
      <c r="I4296" s="10" t="s">
        <v>3274</v>
      </c>
      <c r="J4296" s="10" t="s">
        <v>3336</v>
      </c>
      <c r="K4296" s="102" t="s">
        <v>3267</v>
      </c>
      <c r="L4296" s="98">
        <f>IFERROR(VLOOKUP($F4296&amp;$C4296,Sales!$J:$W,9,0),0)</f>
        <v>0</v>
      </c>
      <c r="M4296" s="98">
        <f>IFERROR(VLOOKUP($F4296&amp;$C4296,Sales!$J:$W,10,0),0)</f>
        <v>0</v>
      </c>
      <c r="N4296" s="98">
        <f>IFERROR(VLOOKUP($F4296&amp;$C4296,Sales!$J:$W,11,0),0)</f>
        <v>0</v>
      </c>
      <c r="O4296" s="98">
        <f>IFERROR(VLOOKUP($F4296&amp;$C4296,Sales!$J:$W,12,0),0)</f>
        <v>0</v>
      </c>
      <c r="P4296" s="98">
        <f>IFERROR(VLOOKUP($F4296&amp;$C4296,Sales!$J:$W,13,0),0)</f>
        <v>0</v>
      </c>
      <c r="Q4296" s="98">
        <f>IFERROR(VLOOKUP($F4296&amp;$C4296,Sales!$A:$H,7,0),0)</f>
        <v>0</v>
      </c>
      <c r="R4296" s="41" t="str">
        <f t="shared" si="135"/>
        <v>ERROR</v>
      </c>
      <c r="S4296" s="15"/>
      <c r="T4296" s="15"/>
      <c r="U4296" s="15"/>
      <c r="V4296" s="15"/>
      <c r="W4296" s="15"/>
      <c r="X4296" s="15"/>
      <c r="Y4296" s="41"/>
      <c r="Z4296" s="41"/>
      <c r="AA4296" s="41"/>
      <c r="AB4296" s="15"/>
      <c r="AC4296" s="15"/>
      <c r="AD4296" s="15"/>
      <c r="AE4296" s="15"/>
      <c r="AF4296" s="15"/>
      <c r="AG4296" s="15"/>
      <c r="AH4296" s="15"/>
      <c r="AI4296" s="15"/>
      <c r="AJ4296" s="15"/>
      <c r="AK4296" s="15"/>
      <c r="AL4296" s="15"/>
      <c r="AM4296" s="15"/>
      <c r="AN4296" s="15"/>
      <c r="AO4296" s="15"/>
      <c r="AP4296" s="15"/>
      <c r="AQ4296" s="15"/>
      <c r="AR4296" s="15"/>
      <c r="AS4296" s="15"/>
      <c r="AT4296" s="15"/>
      <c r="AU4296" s="15"/>
      <c r="AV4296" s="15"/>
      <c r="AW4296" s="15"/>
      <c r="AX4296" s="82"/>
      <c r="AY4296" s="82"/>
      <c r="AZ4296" s="10">
        <v>1</v>
      </c>
      <c r="BA4296" t="s">
        <v>22</v>
      </c>
      <c r="BB4296" t="s">
        <v>23</v>
      </c>
      <c r="BD4296" s="7" t="str">
        <f t="shared" si="134"/>
        <v>3762163159Shopee</v>
      </c>
    </row>
    <row r="4297" spans="2:56" ht="15" customHeight="1" x14ac:dyDescent="0.35">
      <c r="B4297" s="10" t="s">
        <v>17</v>
      </c>
      <c r="C4297" s="10" t="s">
        <v>806</v>
      </c>
      <c r="D4297" s="10" t="s">
        <v>549</v>
      </c>
      <c r="E4297" s="10" t="s">
        <v>194</v>
      </c>
      <c r="F4297" s="10">
        <v>0</v>
      </c>
      <c r="G4297" s="137">
        <v>4932697270</v>
      </c>
      <c r="H4297" s="10">
        <v>4932697270</v>
      </c>
      <c r="I4297" s="10">
        <v>0</v>
      </c>
      <c r="J4297" s="10" t="s">
        <v>4038</v>
      </c>
      <c r="K4297" s="102" t="s">
        <v>2911</v>
      </c>
      <c r="L4297" s="98">
        <f>IFERROR(VLOOKUP($F4297&amp;$C4297,Sales!$J:$W,9,0),0)</f>
        <v>0</v>
      </c>
      <c r="M4297" s="98">
        <f>IFERROR(VLOOKUP($F4297&amp;$C4297,Sales!$J:$W,10,0),0)</f>
        <v>0</v>
      </c>
      <c r="N4297" s="98">
        <f>IFERROR(VLOOKUP($F4297&amp;$C4297,Sales!$J:$W,11,0),0)</f>
        <v>0</v>
      </c>
      <c r="O4297" s="98">
        <f>IFERROR(VLOOKUP($F4297&amp;$C4297,Sales!$J:$W,12,0),0)</f>
        <v>0</v>
      </c>
      <c r="P4297" s="98">
        <f>IFERROR(VLOOKUP($F4297&amp;$C4297,Sales!$J:$W,13,0),0)</f>
        <v>0</v>
      </c>
      <c r="Q4297" s="98">
        <f>IFERROR(VLOOKUP($F4297&amp;$C4297,Sales!$A:$H,7,0),0)</f>
        <v>0</v>
      </c>
      <c r="R4297" s="41" t="str">
        <f t="shared" si="135"/>
        <v>ERROR</v>
      </c>
      <c r="S4297" s="15"/>
      <c r="T4297" s="15"/>
      <c r="U4297" s="15"/>
      <c r="V4297" s="15"/>
      <c r="W4297" s="15"/>
      <c r="X4297" s="15"/>
      <c r="Y4297" s="41"/>
      <c r="Z4297" s="41"/>
      <c r="AA4297" s="41"/>
      <c r="AB4297" s="15"/>
      <c r="AC4297" s="15"/>
      <c r="AD4297" s="15"/>
      <c r="AE4297" s="15"/>
      <c r="AF4297" s="15"/>
      <c r="AG4297" s="15"/>
      <c r="AH4297" s="15"/>
      <c r="AI4297" s="15"/>
      <c r="AJ4297" s="15"/>
      <c r="AK4297" s="15"/>
      <c r="AL4297" s="66"/>
      <c r="AM4297" s="66"/>
      <c r="AN4297" s="15"/>
      <c r="AO4297" s="15"/>
      <c r="AP4297" s="15"/>
      <c r="AQ4297" s="15"/>
      <c r="AR4297" s="15"/>
      <c r="AS4297" s="15"/>
      <c r="AT4297" s="15"/>
      <c r="AU4297" s="15"/>
      <c r="AV4297" s="15"/>
      <c r="AW4297" s="15"/>
      <c r="AX4297" s="15"/>
      <c r="AY4297" s="15"/>
      <c r="AZ4297" s="10">
        <v>1</v>
      </c>
      <c r="BA4297" t="s">
        <v>22</v>
      </c>
      <c r="BB4297" t="s">
        <v>88</v>
      </c>
      <c r="BD4297" s="7" t="str">
        <f t="shared" si="134"/>
        <v>4932697270Shopee</v>
      </c>
    </row>
    <row r="4298" spans="2:56" ht="15" customHeight="1" x14ac:dyDescent="0.35">
      <c r="B4298" s="10" t="s">
        <v>17</v>
      </c>
      <c r="C4298" s="10" t="s">
        <v>806</v>
      </c>
      <c r="D4298" s="10" t="s">
        <v>405</v>
      </c>
      <c r="E4298" s="10" t="s">
        <v>406</v>
      </c>
      <c r="F4298" s="10" t="s">
        <v>3562</v>
      </c>
      <c r="G4298" s="137">
        <v>6162066145</v>
      </c>
      <c r="H4298" s="10" t="s">
        <v>12203</v>
      </c>
      <c r="I4298" s="10" t="s">
        <v>3275</v>
      </c>
      <c r="J4298" s="10" t="s">
        <v>3337</v>
      </c>
      <c r="K4298" s="102" t="s">
        <v>3300</v>
      </c>
      <c r="L4298" s="98">
        <f>IFERROR(VLOOKUP($F4298&amp;$C4298,Sales!$J:$W,9,0),0)</f>
        <v>0</v>
      </c>
      <c r="M4298" s="98">
        <f>IFERROR(VLOOKUP($F4298&amp;$C4298,Sales!$J:$W,10,0),0)</f>
        <v>0</v>
      </c>
      <c r="N4298" s="98">
        <f>IFERROR(VLOOKUP($F4298&amp;$C4298,Sales!$J:$W,11,0),0)</f>
        <v>0</v>
      </c>
      <c r="O4298" s="98">
        <f>IFERROR(VLOOKUP($F4298&amp;$C4298,Sales!$J:$W,12,0),0)</f>
        <v>0</v>
      </c>
      <c r="P4298" s="98">
        <f>IFERROR(VLOOKUP($F4298&amp;$C4298,Sales!$J:$W,13,0),0)</f>
        <v>0</v>
      </c>
      <c r="Q4298" s="98">
        <f>IFERROR(VLOOKUP($F4298&amp;$C4298,Sales!$A:$H,7,0),0)</f>
        <v>0</v>
      </c>
      <c r="R4298" s="41" t="str">
        <f t="shared" si="135"/>
        <v>ERROR</v>
      </c>
      <c r="S4298" s="15"/>
      <c r="T4298" s="15"/>
      <c r="U4298" s="15"/>
      <c r="V4298" s="15"/>
      <c r="W4298" s="15"/>
      <c r="X4298" s="15"/>
      <c r="Y4298" s="41"/>
      <c r="Z4298" s="41"/>
      <c r="AA4298" s="41"/>
      <c r="AB4298" s="15"/>
      <c r="AC4298" s="15"/>
      <c r="AD4298" s="15"/>
      <c r="AE4298" s="15"/>
      <c r="AF4298" s="15"/>
      <c r="AG4298" s="15"/>
      <c r="AH4298" s="15"/>
      <c r="AI4298" s="15"/>
      <c r="AJ4298" s="15"/>
      <c r="AK4298" s="15"/>
      <c r="AL4298" s="15"/>
      <c r="AM4298" s="15"/>
      <c r="AN4298" s="15"/>
      <c r="AO4298" s="15"/>
      <c r="AP4298" s="15"/>
      <c r="AQ4298" s="15"/>
      <c r="AR4298" s="15"/>
      <c r="AS4298" s="15"/>
      <c r="AT4298" s="15"/>
      <c r="AU4298" s="15"/>
      <c r="AV4298" s="15"/>
      <c r="AW4298" s="15"/>
      <c r="AX4298" s="82"/>
      <c r="AY4298" s="82"/>
      <c r="AZ4298" s="10">
        <v>1</v>
      </c>
      <c r="BA4298" t="s">
        <v>22</v>
      </c>
      <c r="BB4298" t="s">
        <v>23</v>
      </c>
      <c r="BD4298" s="7" t="str">
        <f t="shared" si="134"/>
        <v>6162066145Shopee</v>
      </c>
    </row>
    <row r="4299" spans="2:56" ht="15" customHeight="1" x14ac:dyDescent="0.35">
      <c r="B4299" s="10" t="s">
        <v>17</v>
      </c>
      <c r="C4299" s="10" t="s">
        <v>806</v>
      </c>
      <c r="D4299" s="10" t="s">
        <v>549</v>
      </c>
      <c r="E4299" s="10" t="s">
        <v>194</v>
      </c>
      <c r="F4299" s="10">
        <v>0</v>
      </c>
      <c r="G4299" s="137">
        <v>5032700446</v>
      </c>
      <c r="H4299" s="10">
        <v>5032700446</v>
      </c>
      <c r="I4299" s="10">
        <v>0</v>
      </c>
      <c r="J4299" s="10" t="s">
        <v>4040</v>
      </c>
      <c r="K4299" s="102" t="s">
        <v>2913</v>
      </c>
      <c r="L4299" s="98">
        <f>IFERROR(VLOOKUP($F4299&amp;$C4299,Sales!$J:$W,9,0),0)</f>
        <v>0</v>
      </c>
      <c r="M4299" s="98">
        <f>IFERROR(VLOOKUP($F4299&amp;$C4299,Sales!$J:$W,10,0),0)</f>
        <v>0</v>
      </c>
      <c r="N4299" s="98">
        <f>IFERROR(VLOOKUP($F4299&amp;$C4299,Sales!$J:$W,11,0),0)</f>
        <v>0</v>
      </c>
      <c r="O4299" s="98">
        <f>IFERROR(VLOOKUP($F4299&amp;$C4299,Sales!$J:$W,12,0),0)</f>
        <v>0</v>
      </c>
      <c r="P4299" s="98">
        <f>IFERROR(VLOOKUP($F4299&amp;$C4299,Sales!$J:$W,13,0),0)</f>
        <v>0</v>
      </c>
      <c r="Q4299" s="98">
        <f>IFERROR(VLOOKUP($F4299&amp;$C4299,Sales!$A:$H,7,0),0)</f>
        <v>0</v>
      </c>
      <c r="R4299" s="41" t="str">
        <f t="shared" si="135"/>
        <v>ERROR</v>
      </c>
      <c r="S4299" s="15"/>
      <c r="T4299" s="15"/>
      <c r="U4299" s="15"/>
      <c r="V4299" s="15"/>
      <c r="W4299" s="15"/>
      <c r="X4299" s="15"/>
      <c r="Y4299" s="41"/>
      <c r="Z4299" s="41"/>
      <c r="AA4299" s="41"/>
      <c r="AB4299" s="15"/>
      <c r="AC4299" s="15"/>
      <c r="AD4299" s="15"/>
      <c r="AE4299" s="15"/>
      <c r="AF4299" s="15"/>
      <c r="AG4299" s="15"/>
      <c r="AH4299" s="15"/>
      <c r="AI4299" s="15"/>
      <c r="AJ4299" s="15"/>
      <c r="AK4299" s="15"/>
      <c r="AL4299" s="66"/>
      <c r="AM4299" s="66"/>
      <c r="AN4299" s="15"/>
      <c r="AO4299" s="15"/>
      <c r="AP4299" s="15"/>
      <c r="AQ4299" s="15"/>
      <c r="AR4299" s="15"/>
      <c r="AS4299" s="15"/>
      <c r="AT4299" s="15"/>
      <c r="AU4299" s="15"/>
      <c r="AV4299" s="15"/>
      <c r="AW4299" s="15"/>
      <c r="AX4299" s="15"/>
      <c r="AY4299" s="15"/>
      <c r="AZ4299" s="10">
        <v>1</v>
      </c>
      <c r="BA4299" t="s">
        <v>22</v>
      </c>
      <c r="BB4299" t="s">
        <v>88</v>
      </c>
      <c r="BD4299" s="7" t="str">
        <f t="shared" si="134"/>
        <v>5032700446Shopee</v>
      </c>
    </row>
    <row r="4300" spans="2:56" ht="15" customHeight="1" x14ac:dyDescent="0.35">
      <c r="B4300" s="10" t="s">
        <v>17</v>
      </c>
      <c r="C4300" s="10" t="s">
        <v>806</v>
      </c>
      <c r="D4300" s="10" t="s">
        <v>405</v>
      </c>
      <c r="E4300" s="10" t="s">
        <v>406</v>
      </c>
      <c r="F4300" s="10">
        <v>0</v>
      </c>
      <c r="G4300" s="137">
        <v>5142384498</v>
      </c>
      <c r="H4300" s="10">
        <v>5142384498</v>
      </c>
      <c r="I4300" s="10">
        <v>0</v>
      </c>
      <c r="J4300" s="10" t="s">
        <v>3648</v>
      </c>
      <c r="K4300" s="102" t="s">
        <v>2914</v>
      </c>
      <c r="L4300" s="98">
        <f>IFERROR(VLOOKUP($F4300&amp;$C4300,Sales!$J:$W,9,0),0)</f>
        <v>0</v>
      </c>
      <c r="M4300" s="98">
        <f>IFERROR(VLOOKUP($F4300&amp;$C4300,Sales!$J:$W,10,0),0)</f>
        <v>0</v>
      </c>
      <c r="N4300" s="98">
        <f>IFERROR(VLOOKUP($F4300&amp;$C4300,Sales!$J:$W,11,0),0)</f>
        <v>0</v>
      </c>
      <c r="O4300" s="98">
        <f>IFERROR(VLOOKUP($F4300&amp;$C4300,Sales!$J:$W,12,0),0)</f>
        <v>0</v>
      </c>
      <c r="P4300" s="98">
        <f>IFERROR(VLOOKUP($F4300&amp;$C4300,Sales!$J:$W,13,0),0)</f>
        <v>0</v>
      </c>
      <c r="Q4300" s="98">
        <f>IFERROR(VLOOKUP($F4300&amp;$C4300,Sales!$A:$H,7,0),0)</f>
        <v>0</v>
      </c>
      <c r="R4300" s="41" t="str">
        <f t="shared" si="135"/>
        <v>ERROR</v>
      </c>
      <c r="S4300" s="15"/>
      <c r="T4300" s="15"/>
      <c r="U4300" s="15"/>
      <c r="V4300" s="15"/>
      <c r="W4300" s="15"/>
      <c r="X4300" s="15"/>
      <c r="Y4300" s="41"/>
      <c r="Z4300" s="41"/>
      <c r="AA4300" s="41"/>
      <c r="AB4300" s="15"/>
      <c r="AC4300" s="15"/>
      <c r="AD4300" s="15"/>
      <c r="AE4300" s="15"/>
      <c r="AF4300" s="15"/>
      <c r="AG4300" s="15"/>
      <c r="AH4300" s="15"/>
      <c r="AI4300" s="15"/>
      <c r="AJ4300" s="15"/>
      <c r="AK4300" s="15"/>
      <c r="AL4300" s="66"/>
      <c r="AM4300" s="66"/>
      <c r="AN4300" s="15"/>
      <c r="AO4300" s="15"/>
      <c r="AP4300" s="15"/>
      <c r="AQ4300" s="15"/>
      <c r="AR4300" s="15"/>
      <c r="AS4300" s="15"/>
      <c r="AT4300" s="15"/>
      <c r="AU4300" s="15"/>
      <c r="AV4300" s="15"/>
      <c r="AW4300" s="15"/>
      <c r="AX4300" s="15"/>
      <c r="AY4300" s="15"/>
      <c r="AZ4300" s="10">
        <v>1</v>
      </c>
      <c r="BA4300" t="s">
        <v>22</v>
      </c>
      <c r="BB4300" t="s">
        <v>88</v>
      </c>
      <c r="BD4300" s="7" t="str">
        <f t="shared" si="134"/>
        <v>5142384498Shopee</v>
      </c>
    </row>
    <row r="4301" spans="2:56" ht="15" customHeight="1" x14ac:dyDescent="0.35">
      <c r="B4301" s="10" t="s">
        <v>17</v>
      </c>
      <c r="C4301" s="10" t="s">
        <v>806</v>
      </c>
      <c r="D4301" s="10" t="s">
        <v>193</v>
      </c>
      <c r="E4301" s="10" t="s">
        <v>194</v>
      </c>
      <c r="F4301" s="10">
        <v>0</v>
      </c>
      <c r="G4301" s="137">
        <v>5232637196</v>
      </c>
      <c r="H4301" s="10">
        <v>5232637196</v>
      </c>
      <c r="I4301" s="10">
        <v>0</v>
      </c>
      <c r="J4301" s="10" t="s">
        <v>4041</v>
      </c>
      <c r="K4301" s="102" t="s">
        <v>2915</v>
      </c>
      <c r="L4301" s="98">
        <f>IFERROR(VLOOKUP($F4301&amp;$C4301,Sales!$J:$W,9,0),0)</f>
        <v>0</v>
      </c>
      <c r="M4301" s="98">
        <f>IFERROR(VLOOKUP($F4301&amp;$C4301,Sales!$J:$W,10,0),0)</f>
        <v>0</v>
      </c>
      <c r="N4301" s="98">
        <f>IFERROR(VLOOKUP($F4301&amp;$C4301,Sales!$J:$W,11,0),0)</f>
        <v>0</v>
      </c>
      <c r="O4301" s="98">
        <f>IFERROR(VLOOKUP($F4301&amp;$C4301,Sales!$J:$W,12,0),0)</f>
        <v>0</v>
      </c>
      <c r="P4301" s="98">
        <f>IFERROR(VLOOKUP($F4301&amp;$C4301,Sales!$J:$W,13,0),0)</f>
        <v>0</v>
      </c>
      <c r="Q4301" s="98">
        <f>IFERROR(VLOOKUP($F4301&amp;$C4301,Sales!$A:$H,7,0),0)</f>
        <v>0</v>
      </c>
      <c r="R4301" s="41" t="str">
        <f t="shared" si="135"/>
        <v>ERROR</v>
      </c>
      <c r="S4301" s="15"/>
      <c r="T4301" s="15"/>
      <c r="U4301" s="15"/>
      <c r="V4301" s="15"/>
      <c r="W4301" s="15"/>
      <c r="X4301" s="15"/>
      <c r="Y4301" s="41"/>
      <c r="Z4301" s="41"/>
      <c r="AA4301" s="41"/>
      <c r="AB4301" s="15"/>
      <c r="AC4301" s="15"/>
      <c r="AD4301" s="15"/>
      <c r="AE4301" s="15"/>
      <c r="AF4301" s="15"/>
      <c r="AG4301" s="15"/>
      <c r="AH4301" s="15"/>
      <c r="AI4301" s="15"/>
      <c r="AJ4301" s="15"/>
      <c r="AK4301" s="15"/>
      <c r="AL4301" s="66"/>
      <c r="AM4301" s="66"/>
      <c r="AN4301" s="15"/>
      <c r="AO4301" s="15"/>
      <c r="AP4301" s="15"/>
      <c r="AQ4301" s="15"/>
      <c r="AR4301" s="15"/>
      <c r="AS4301" s="15"/>
      <c r="AT4301" s="15"/>
      <c r="AU4301" s="15"/>
      <c r="AV4301" s="15"/>
      <c r="AW4301" s="15"/>
      <c r="AX4301" s="15"/>
      <c r="AY4301" s="15"/>
      <c r="AZ4301" s="10">
        <v>1</v>
      </c>
      <c r="BA4301" t="s">
        <v>22</v>
      </c>
      <c r="BB4301" t="s">
        <v>88</v>
      </c>
      <c r="BD4301" s="7" t="str">
        <f t="shared" si="134"/>
        <v>5232637196Shopee</v>
      </c>
    </row>
    <row r="4302" spans="2:56" ht="15" customHeight="1" x14ac:dyDescent="0.35">
      <c r="B4302" s="10" t="s">
        <v>17</v>
      </c>
      <c r="C4302" s="10" t="s">
        <v>806</v>
      </c>
      <c r="D4302" s="10" t="s">
        <v>549</v>
      </c>
      <c r="E4302" s="10" t="s">
        <v>194</v>
      </c>
      <c r="F4302" s="10">
        <v>0</v>
      </c>
      <c r="G4302" s="137">
        <v>5232685757</v>
      </c>
      <c r="H4302" s="10">
        <v>5232685757</v>
      </c>
      <c r="I4302" s="10">
        <v>0</v>
      </c>
      <c r="J4302" s="10" t="s">
        <v>4042</v>
      </c>
      <c r="K4302" s="102" t="s">
        <v>2916</v>
      </c>
      <c r="L4302" s="98">
        <f>IFERROR(VLOOKUP($F4302&amp;$C4302,Sales!$J:$W,9,0),0)</f>
        <v>0</v>
      </c>
      <c r="M4302" s="98">
        <f>IFERROR(VLOOKUP($F4302&amp;$C4302,Sales!$J:$W,10,0),0)</f>
        <v>0</v>
      </c>
      <c r="N4302" s="98">
        <f>IFERROR(VLOOKUP($F4302&amp;$C4302,Sales!$J:$W,11,0),0)</f>
        <v>0</v>
      </c>
      <c r="O4302" s="98">
        <f>IFERROR(VLOOKUP($F4302&amp;$C4302,Sales!$J:$W,12,0),0)</f>
        <v>0</v>
      </c>
      <c r="P4302" s="98">
        <f>IFERROR(VLOOKUP($F4302&amp;$C4302,Sales!$J:$W,13,0),0)</f>
        <v>0</v>
      </c>
      <c r="Q4302" s="98">
        <f>IFERROR(VLOOKUP($F4302&amp;$C4302,Sales!$A:$H,7,0),0)</f>
        <v>0</v>
      </c>
      <c r="R4302" s="41" t="str">
        <f t="shared" si="135"/>
        <v>ERROR</v>
      </c>
      <c r="S4302" s="15"/>
      <c r="T4302" s="15"/>
      <c r="U4302" s="15"/>
      <c r="V4302" s="15"/>
      <c r="W4302" s="15"/>
      <c r="X4302" s="15"/>
      <c r="Y4302" s="41"/>
      <c r="Z4302" s="41"/>
      <c r="AA4302" s="41"/>
      <c r="AB4302" s="15"/>
      <c r="AC4302" s="15"/>
      <c r="AD4302" s="15"/>
      <c r="AE4302" s="15"/>
      <c r="AF4302" s="15"/>
      <c r="AG4302" s="15"/>
      <c r="AH4302" s="15"/>
      <c r="AI4302" s="15"/>
      <c r="AJ4302" s="15"/>
      <c r="AK4302" s="15"/>
      <c r="AL4302" s="66"/>
      <c r="AM4302" s="66"/>
      <c r="AN4302" s="15"/>
      <c r="AO4302" s="15"/>
      <c r="AP4302" s="15"/>
      <c r="AQ4302" s="15"/>
      <c r="AR4302" s="15"/>
      <c r="AS4302" s="15"/>
      <c r="AT4302" s="15"/>
      <c r="AU4302" s="15"/>
      <c r="AV4302" s="15"/>
      <c r="AW4302" s="15"/>
      <c r="AX4302" s="15"/>
      <c r="AY4302" s="15"/>
      <c r="AZ4302" s="10">
        <v>1</v>
      </c>
      <c r="BA4302" t="s">
        <v>22</v>
      </c>
      <c r="BB4302" t="s">
        <v>88</v>
      </c>
      <c r="BD4302" s="7" t="str">
        <f t="shared" si="134"/>
        <v>5232685757Shopee</v>
      </c>
    </row>
    <row r="4303" spans="2:56" ht="15" customHeight="1" x14ac:dyDescent="0.35">
      <c r="B4303" s="10" t="s">
        <v>17</v>
      </c>
      <c r="C4303" s="10" t="s">
        <v>806</v>
      </c>
      <c r="D4303" s="10" t="s">
        <v>549</v>
      </c>
      <c r="E4303" s="10" t="s">
        <v>194</v>
      </c>
      <c r="F4303" s="10">
        <v>0</v>
      </c>
      <c r="G4303" s="137">
        <v>5232712464</v>
      </c>
      <c r="H4303" s="10">
        <v>5232712464</v>
      </c>
      <c r="I4303" s="10">
        <v>0</v>
      </c>
      <c r="J4303" s="10" t="s">
        <v>4043</v>
      </c>
      <c r="K4303" s="102" t="s">
        <v>2917</v>
      </c>
      <c r="L4303" s="98">
        <f>IFERROR(VLOOKUP($F4303&amp;$C4303,Sales!$J:$W,9,0),0)</f>
        <v>0</v>
      </c>
      <c r="M4303" s="98">
        <f>IFERROR(VLOOKUP($F4303&amp;$C4303,Sales!$J:$W,10,0),0)</f>
        <v>0</v>
      </c>
      <c r="N4303" s="98">
        <f>IFERROR(VLOOKUP($F4303&amp;$C4303,Sales!$J:$W,11,0),0)</f>
        <v>0</v>
      </c>
      <c r="O4303" s="98">
        <f>IFERROR(VLOOKUP($F4303&amp;$C4303,Sales!$J:$W,12,0),0)</f>
        <v>0</v>
      </c>
      <c r="P4303" s="98">
        <f>IFERROR(VLOOKUP($F4303&amp;$C4303,Sales!$J:$W,13,0),0)</f>
        <v>0</v>
      </c>
      <c r="Q4303" s="98">
        <f>IFERROR(VLOOKUP($F4303&amp;$C4303,Sales!$A:$H,7,0),0)</f>
        <v>0</v>
      </c>
      <c r="R4303" s="41" t="str">
        <f t="shared" si="135"/>
        <v>ERROR</v>
      </c>
      <c r="S4303" s="15"/>
      <c r="T4303" s="15"/>
      <c r="U4303" s="15"/>
      <c r="V4303" s="15"/>
      <c r="W4303" s="15"/>
      <c r="X4303" s="15"/>
      <c r="Y4303" s="41"/>
      <c r="Z4303" s="41"/>
      <c r="AA4303" s="41"/>
      <c r="AB4303" s="15"/>
      <c r="AC4303" s="15"/>
      <c r="AD4303" s="15"/>
      <c r="AE4303" s="15"/>
      <c r="AF4303" s="15"/>
      <c r="AG4303" s="15"/>
      <c r="AH4303" s="15"/>
      <c r="AI4303" s="15"/>
      <c r="AJ4303" s="15"/>
      <c r="AK4303" s="15"/>
      <c r="AL4303" s="66"/>
      <c r="AM4303" s="66"/>
      <c r="AN4303" s="15"/>
      <c r="AO4303" s="15"/>
      <c r="AP4303" s="15"/>
      <c r="AQ4303" s="15"/>
      <c r="AR4303" s="15"/>
      <c r="AS4303" s="15"/>
      <c r="AT4303" s="15"/>
      <c r="AU4303" s="15"/>
      <c r="AV4303" s="15"/>
      <c r="AW4303" s="15"/>
      <c r="AX4303" s="15"/>
      <c r="AY4303" s="15"/>
      <c r="AZ4303" s="10">
        <v>1</v>
      </c>
      <c r="BA4303" t="s">
        <v>22</v>
      </c>
      <c r="BB4303" t="s">
        <v>88</v>
      </c>
      <c r="BD4303" s="7" t="str">
        <f t="shared" si="134"/>
        <v>5232712464Shopee</v>
      </c>
    </row>
    <row r="4304" spans="2:56" ht="15" customHeight="1" x14ac:dyDescent="0.35">
      <c r="B4304" s="10" t="s">
        <v>17</v>
      </c>
      <c r="C4304" s="10" t="s">
        <v>806</v>
      </c>
      <c r="D4304" s="10" t="s">
        <v>193</v>
      </c>
      <c r="E4304" s="10" t="s">
        <v>194</v>
      </c>
      <c r="F4304" s="10">
        <v>0</v>
      </c>
      <c r="G4304" s="137">
        <v>5332709722</v>
      </c>
      <c r="H4304" s="10">
        <v>5332709722</v>
      </c>
      <c r="I4304" s="10">
        <v>0</v>
      </c>
      <c r="J4304" s="10" t="s">
        <v>2919</v>
      </c>
      <c r="K4304" s="102" t="s">
        <v>2920</v>
      </c>
      <c r="L4304" s="98">
        <f>IFERROR(VLOOKUP($F4304&amp;$C4304,Sales!$J:$W,9,0),0)</f>
        <v>0</v>
      </c>
      <c r="M4304" s="98">
        <f>IFERROR(VLOOKUP($F4304&amp;$C4304,Sales!$J:$W,10,0),0)</f>
        <v>0</v>
      </c>
      <c r="N4304" s="98">
        <f>IFERROR(VLOOKUP($F4304&amp;$C4304,Sales!$J:$W,11,0),0)</f>
        <v>0</v>
      </c>
      <c r="O4304" s="98">
        <f>IFERROR(VLOOKUP($F4304&amp;$C4304,Sales!$J:$W,12,0),0)</f>
        <v>0</v>
      </c>
      <c r="P4304" s="98">
        <f>IFERROR(VLOOKUP($F4304&amp;$C4304,Sales!$J:$W,13,0),0)</f>
        <v>0</v>
      </c>
      <c r="Q4304" s="98">
        <f>IFERROR(VLOOKUP($F4304&amp;$C4304,Sales!$A:$H,7,0),0)</f>
        <v>0</v>
      </c>
      <c r="R4304" s="41" t="str">
        <f t="shared" si="135"/>
        <v>ERROR</v>
      </c>
      <c r="S4304" s="15"/>
      <c r="T4304" s="15"/>
      <c r="U4304" s="15"/>
      <c r="V4304" s="15"/>
      <c r="W4304" s="15"/>
      <c r="X4304" s="15"/>
      <c r="Y4304" s="41"/>
      <c r="Z4304" s="41"/>
      <c r="AA4304" s="41"/>
      <c r="AB4304" s="15"/>
      <c r="AC4304" s="15"/>
      <c r="AD4304" s="15"/>
      <c r="AE4304" s="15"/>
      <c r="AF4304" s="15"/>
      <c r="AG4304" s="15"/>
      <c r="AH4304" s="15"/>
      <c r="AI4304" s="15"/>
      <c r="AJ4304" s="15"/>
      <c r="AK4304" s="15"/>
      <c r="AL4304" s="66"/>
      <c r="AM4304" s="66"/>
      <c r="AN4304" s="15"/>
      <c r="AO4304" s="15"/>
      <c r="AP4304" s="15"/>
      <c r="AQ4304" s="15"/>
      <c r="AR4304" s="15"/>
      <c r="AS4304" s="15"/>
      <c r="AT4304" s="15"/>
      <c r="AU4304" s="15"/>
      <c r="AV4304" s="15"/>
      <c r="AW4304" s="15"/>
      <c r="AX4304" s="15"/>
      <c r="AY4304" s="15"/>
      <c r="AZ4304" s="10">
        <v>1</v>
      </c>
      <c r="BA4304" t="s">
        <v>22</v>
      </c>
      <c r="BB4304" t="s">
        <v>88</v>
      </c>
      <c r="BD4304" s="7" t="str">
        <f t="shared" si="134"/>
        <v>5332709722Shopee</v>
      </c>
    </row>
    <row r="4305" spans="2:56" ht="15" customHeight="1" x14ac:dyDescent="0.35">
      <c r="B4305" s="10" t="s">
        <v>17</v>
      </c>
      <c r="C4305" s="10" t="s">
        <v>806</v>
      </c>
      <c r="D4305" s="10" t="s">
        <v>549</v>
      </c>
      <c r="E4305" s="10" t="s">
        <v>194</v>
      </c>
      <c r="F4305" s="10">
        <v>0</v>
      </c>
      <c r="G4305" s="137">
        <v>5432702694</v>
      </c>
      <c r="H4305" s="10">
        <v>5432702694</v>
      </c>
      <c r="I4305" s="10">
        <v>0</v>
      </c>
      <c r="J4305" s="10" t="s">
        <v>4045</v>
      </c>
      <c r="K4305" s="102" t="s">
        <v>2921</v>
      </c>
      <c r="L4305" s="98">
        <f>IFERROR(VLOOKUP($F4305&amp;$C4305,Sales!$J:$W,9,0),0)</f>
        <v>0</v>
      </c>
      <c r="M4305" s="98">
        <f>IFERROR(VLOOKUP($F4305&amp;$C4305,Sales!$J:$W,10,0),0)</f>
        <v>0</v>
      </c>
      <c r="N4305" s="98">
        <f>IFERROR(VLOOKUP($F4305&amp;$C4305,Sales!$J:$W,11,0),0)</f>
        <v>0</v>
      </c>
      <c r="O4305" s="98">
        <f>IFERROR(VLOOKUP($F4305&amp;$C4305,Sales!$J:$W,12,0),0)</f>
        <v>0</v>
      </c>
      <c r="P4305" s="98">
        <f>IFERROR(VLOOKUP($F4305&amp;$C4305,Sales!$J:$W,13,0),0)</f>
        <v>0</v>
      </c>
      <c r="Q4305" s="98">
        <f>IFERROR(VLOOKUP($F4305&amp;$C4305,Sales!$A:$H,7,0),0)</f>
        <v>0</v>
      </c>
      <c r="R4305" s="41" t="str">
        <f t="shared" si="135"/>
        <v>ERROR</v>
      </c>
      <c r="S4305" s="15"/>
      <c r="T4305" s="15"/>
      <c r="U4305" s="15"/>
      <c r="V4305" s="15"/>
      <c r="W4305" s="15"/>
      <c r="X4305" s="15"/>
      <c r="Y4305" s="41"/>
      <c r="Z4305" s="41"/>
      <c r="AA4305" s="41"/>
      <c r="AB4305" s="15"/>
      <c r="AC4305" s="15"/>
      <c r="AD4305" s="15"/>
      <c r="AE4305" s="15"/>
      <c r="AF4305" s="15"/>
      <c r="AG4305" s="15"/>
      <c r="AH4305" s="15"/>
      <c r="AI4305" s="15"/>
      <c r="AJ4305" s="15"/>
      <c r="AK4305" s="15"/>
      <c r="AL4305" s="66"/>
      <c r="AM4305" s="66"/>
      <c r="AN4305" s="15"/>
      <c r="AO4305" s="15"/>
      <c r="AP4305" s="15"/>
      <c r="AQ4305" s="15"/>
      <c r="AR4305" s="15"/>
      <c r="AS4305" s="15"/>
      <c r="AT4305" s="15"/>
      <c r="AU4305" s="15"/>
      <c r="AV4305" s="15"/>
      <c r="AW4305" s="15"/>
      <c r="AX4305" s="15"/>
      <c r="AY4305" s="15"/>
      <c r="AZ4305" s="10">
        <v>1</v>
      </c>
      <c r="BA4305" t="s">
        <v>22</v>
      </c>
      <c r="BB4305" t="s">
        <v>88</v>
      </c>
      <c r="BD4305" s="7" t="str">
        <f t="shared" si="134"/>
        <v>5432702694Shopee</v>
      </c>
    </row>
    <row r="4306" spans="2:56" ht="15" customHeight="1" x14ac:dyDescent="0.35">
      <c r="B4306" s="10" t="s">
        <v>17</v>
      </c>
      <c r="C4306" s="10" t="s">
        <v>806</v>
      </c>
      <c r="D4306" s="10" t="s">
        <v>405</v>
      </c>
      <c r="E4306" s="10" t="s">
        <v>406</v>
      </c>
      <c r="F4306" s="10" t="s">
        <v>3563</v>
      </c>
      <c r="G4306" s="137">
        <v>5862244823</v>
      </c>
      <c r="H4306" s="10" t="s">
        <v>12204</v>
      </c>
      <c r="I4306" s="10" t="s">
        <v>3276</v>
      </c>
      <c r="J4306" s="10" t="s">
        <v>3338</v>
      </c>
      <c r="K4306" s="102" t="s">
        <v>10300</v>
      </c>
      <c r="L4306" s="98">
        <f>IFERROR(VLOOKUP($F4306&amp;$C4306,Sales!$J:$W,9,0),0)</f>
        <v>0</v>
      </c>
      <c r="M4306" s="98">
        <f>IFERROR(VLOOKUP($F4306&amp;$C4306,Sales!$J:$W,10,0),0)</f>
        <v>0</v>
      </c>
      <c r="N4306" s="98">
        <f>IFERROR(VLOOKUP($F4306&amp;$C4306,Sales!$J:$W,11,0),0)</f>
        <v>0</v>
      </c>
      <c r="O4306" s="98">
        <f>IFERROR(VLOOKUP($F4306&amp;$C4306,Sales!$J:$W,12,0),0)</f>
        <v>0</v>
      </c>
      <c r="P4306" s="98">
        <f>IFERROR(VLOOKUP($F4306&amp;$C4306,Sales!$J:$W,13,0),0)</f>
        <v>0</v>
      </c>
      <c r="Q4306" s="98">
        <f>IFERROR(VLOOKUP($F4306&amp;$C4306,Sales!$A:$H,7,0),0)</f>
        <v>0</v>
      </c>
      <c r="R4306" s="41" t="str">
        <f t="shared" si="135"/>
        <v>ERROR</v>
      </c>
      <c r="S4306" s="15"/>
      <c r="T4306" s="15"/>
      <c r="U4306" s="15"/>
      <c r="V4306" s="15"/>
      <c r="W4306" s="15"/>
      <c r="X4306" s="15"/>
      <c r="Y4306" s="41"/>
      <c r="Z4306" s="41"/>
      <c r="AA4306" s="41"/>
      <c r="AB4306" s="15"/>
      <c r="AC4306" s="15"/>
      <c r="AD4306" s="15"/>
      <c r="AE4306" s="15"/>
      <c r="AF4306" s="15"/>
      <c r="AG4306" s="15"/>
      <c r="AH4306" s="15"/>
      <c r="AI4306" s="15"/>
      <c r="AJ4306" s="15"/>
      <c r="AK4306" s="15"/>
      <c r="AL4306" s="15"/>
      <c r="AM4306" s="15"/>
      <c r="AN4306" s="15"/>
      <c r="AO4306" s="15"/>
      <c r="AP4306" s="15"/>
      <c r="AQ4306" s="15"/>
      <c r="AR4306" s="15"/>
      <c r="AS4306" s="15"/>
      <c r="AT4306" s="15"/>
      <c r="AU4306" s="15"/>
      <c r="AV4306" s="15"/>
      <c r="AW4306" s="15"/>
      <c r="AX4306" s="82"/>
      <c r="AY4306" s="82"/>
      <c r="AZ4306" s="10">
        <v>1</v>
      </c>
      <c r="BA4306" t="s">
        <v>22</v>
      </c>
      <c r="BB4306" t="s">
        <v>23</v>
      </c>
      <c r="BD4306" s="7" t="str">
        <f t="shared" si="134"/>
        <v>5862244823Shopee</v>
      </c>
    </row>
    <row r="4307" spans="2:56" ht="15" customHeight="1" x14ac:dyDescent="0.35">
      <c r="B4307" s="10" t="s">
        <v>17</v>
      </c>
      <c r="C4307" s="10" t="s">
        <v>806</v>
      </c>
      <c r="D4307" s="10" t="s">
        <v>710</v>
      </c>
      <c r="E4307" s="10" t="s">
        <v>711</v>
      </c>
      <c r="F4307" s="10">
        <v>0</v>
      </c>
      <c r="G4307" s="137">
        <v>45842368050</v>
      </c>
      <c r="H4307" s="10">
        <v>45842368050</v>
      </c>
      <c r="I4307" s="10">
        <v>0</v>
      </c>
      <c r="J4307" s="10" t="s">
        <v>5646</v>
      </c>
      <c r="K4307" s="102" t="s">
        <v>2923</v>
      </c>
      <c r="L4307" s="98">
        <f>IFERROR(VLOOKUP($F4307&amp;$C4307,Sales!$J:$W,9,0),0)</f>
        <v>0</v>
      </c>
      <c r="M4307" s="98">
        <f>IFERROR(VLOOKUP($F4307&amp;$C4307,Sales!$J:$W,10,0),0)</f>
        <v>0</v>
      </c>
      <c r="N4307" s="98">
        <f>IFERROR(VLOOKUP($F4307&amp;$C4307,Sales!$J:$W,11,0),0)</f>
        <v>0</v>
      </c>
      <c r="O4307" s="98">
        <f>IFERROR(VLOOKUP($F4307&amp;$C4307,Sales!$J:$W,12,0),0)</f>
        <v>0</v>
      </c>
      <c r="P4307" s="98">
        <f>IFERROR(VLOOKUP($F4307&amp;$C4307,Sales!$J:$W,13,0),0)</f>
        <v>0</v>
      </c>
      <c r="Q4307" s="98">
        <f>IFERROR(VLOOKUP($F4307&amp;$C4307,Sales!$A:$H,7,0),0)</f>
        <v>0</v>
      </c>
      <c r="R4307" s="41" t="str">
        <f t="shared" si="135"/>
        <v>ERROR</v>
      </c>
      <c r="S4307" s="15"/>
      <c r="T4307" s="15"/>
      <c r="U4307" s="15"/>
      <c r="V4307" s="15"/>
      <c r="W4307" s="15"/>
      <c r="X4307" s="15"/>
      <c r="Y4307" s="41"/>
      <c r="Z4307" s="41"/>
      <c r="AA4307" s="41"/>
      <c r="AB4307" s="15"/>
      <c r="AC4307" s="15"/>
      <c r="AD4307" s="15"/>
      <c r="AE4307" s="15"/>
      <c r="AF4307" s="15"/>
      <c r="AG4307" s="15"/>
      <c r="AH4307" s="15"/>
      <c r="AI4307" s="15"/>
      <c r="AJ4307" s="15"/>
      <c r="AK4307" s="15"/>
      <c r="AL4307" s="66"/>
      <c r="AM4307" s="66"/>
      <c r="AN4307" s="15"/>
      <c r="AO4307" s="15"/>
      <c r="AP4307" s="15"/>
      <c r="AQ4307" s="15"/>
      <c r="AR4307" s="15"/>
      <c r="AS4307" s="15"/>
      <c r="AT4307" s="15"/>
      <c r="AU4307" s="15"/>
      <c r="AV4307" s="15"/>
      <c r="AW4307" s="15"/>
      <c r="AX4307" s="15"/>
      <c r="AY4307" s="15"/>
      <c r="AZ4307" s="10">
        <v>1</v>
      </c>
      <c r="BA4307" t="s">
        <v>22</v>
      </c>
      <c r="BB4307" t="s">
        <v>88</v>
      </c>
      <c r="BD4307" s="7" t="str">
        <f t="shared" si="134"/>
        <v>45842368050Shopee</v>
      </c>
    </row>
    <row r="4308" spans="2:56" ht="15" customHeight="1" x14ac:dyDescent="0.35">
      <c r="B4308" s="10" t="s">
        <v>17</v>
      </c>
      <c r="C4308" s="10" t="s">
        <v>806</v>
      </c>
      <c r="D4308" s="10" t="s">
        <v>405</v>
      </c>
      <c r="E4308" s="10" t="s">
        <v>406</v>
      </c>
      <c r="F4308" s="10" t="s">
        <v>3564</v>
      </c>
      <c r="G4308" s="137">
        <v>6762245329</v>
      </c>
      <c r="H4308" s="10" t="s">
        <v>12205</v>
      </c>
      <c r="I4308" s="10" t="s">
        <v>3277</v>
      </c>
      <c r="J4308" s="10" t="s">
        <v>3339</v>
      </c>
      <c r="K4308" s="102" t="s">
        <v>3301</v>
      </c>
      <c r="L4308" s="98">
        <f>IFERROR(VLOOKUP($F4308&amp;$C4308,Sales!$J:$W,9,0),0)</f>
        <v>0</v>
      </c>
      <c r="M4308" s="98">
        <f>IFERROR(VLOOKUP($F4308&amp;$C4308,Sales!$J:$W,10,0),0)</f>
        <v>0</v>
      </c>
      <c r="N4308" s="98">
        <f>IFERROR(VLOOKUP($F4308&amp;$C4308,Sales!$J:$W,11,0),0)</f>
        <v>0</v>
      </c>
      <c r="O4308" s="98">
        <f>IFERROR(VLOOKUP($F4308&amp;$C4308,Sales!$J:$W,12,0),0)</f>
        <v>0</v>
      </c>
      <c r="P4308" s="98">
        <f>IFERROR(VLOOKUP($F4308&amp;$C4308,Sales!$J:$W,13,0),0)</f>
        <v>0</v>
      </c>
      <c r="Q4308" s="98">
        <f>IFERROR(VLOOKUP($F4308&amp;$C4308,Sales!$A:$H,7,0),0)</f>
        <v>0</v>
      </c>
      <c r="R4308" s="41" t="str">
        <f t="shared" si="135"/>
        <v>ERROR</v>
      </c>
      <c r="S4308" s="15"/>
      <c r="T4308" s="15"/>
      <c r="U4308" s="15"/>
      <c r="V4308" s="15"/>
      <c r="W4308" s="15"/>
      <c r="X4308" s="15"/>
      <c r="Y4308" s="41"/>
      <c r="Z4308" s="41"/>
      <c r="AA4308" s="41"/>
      <c r="AB4308" s="15"/>
      <c r="AC4308" s="15"/>
      <c r="AD4308" s="15"/>
      <c r="AE4308" s="15"/>
      <c r="AF4308" s="15"/>
      <c r="AG4308" s="15"/>
      <c r="AH4308" s="15"/>
      <c r="AI4308" s="15"/>
      <c r="AJ4308" s="15"/>
      <c r="AK4308" s="15"/>
      <c r="AL4308" s="15"/>
      <c r="AM4308" s="15"/>
      <c r="AN4308" s="15"/>
      <c r="AO4308" s="15"/>
      <c r="AP4308" s="15"/>
      <c r="AQ4308" s="15"/>
      <c r="AR4308" s="15"/>
      <c r="AS4308" s="15"/>
      <c r="AT4308" s="15"/>
      <c r="AU4308" s="15"/>
      <c r="AV4308" s="15"/>
      <c r="AW4308" s="15"/>
      <c r="AX4308" s="82"/>
      <c r="AY4308" s="82"/>
      <c r="AZ4308" s="10">
        <v>1</v>
      </c>
      <c r="BA4308" t="s">
        <v>22</v>
      </c>
      <c r="BB4308" t="s">
        <v>23</v>
      </c>
      <c r="BD4308" s="7" t="str">
        <f t="shared" si="134"/>
        <v>6762245329Shopee</v>
      </c>
    </row>
    <row r="4309" spans="2:56" ht="15" customHeight="1" x14ac:dyDescent="0.35">
      <c r="B4309" s="10" t="s">
        <v>17</v>
      </c>
      <c r="C4309" s="10" t="s">
        <v>806</v>
      </c>
      <c r="D4309" s="10" t="s">
        <v>549</v>
      </c>
      <c r="E4309" s="10" t="s">
        <v>194</v>
      </c>
      <c r="F4309" s="10">
        <v>0</v>
      </c>
      <c r="G4309" s="137">
        <v>5532699185</v>
      </c>
      <c r="H4309" s="10">
        <v>5532699185</v>
      </c>
      <c r="I4309" s="10">
        <v>0</v>
      </c>
      <c r="J4309" s="10" t="s">
        <v>4048</v>
      </c>
      <c r="K4309" s="102" t="s">
        <v>2925</v>
      </c>
      <c r="L4309" s="98">
        <f>IFERROR(VLOOKUP($F4309&amp;$C4309,Sales!$J:$W,9,0),0)</f>
        <v>0</v>
      </c>
      <c r="M4309" s="98">
        <f>IFERROR(VLOOKUP($F4309&amp;$C4309,Sales!$J:$W,10,0),0)</f>
        <v>0</v>
      </c>
      <c r="N4309" s="98">
        <f>IFERROR(VLOOKUP($F4309&amp;$C4309,Sales!$J:$W,11,0),0)</f>
        <v>0</v>
      </c>
      <c r="O4309" s="98">
        <f>IFERROR(VLOOKUP($F4309&amp;$C4309,Sales!$J:$W,12,0),0)</f>
        <v>0</v>
      </c>
      <c r="P4309" s="98">
        <f>IFERROR(VLOOKUP($F4309&amp;$C4309,Sales!$J:$W,13,0),0)</f>
        <v>0</v>
      </c>
      <c r="Q4309" s="98">
        <f>IFERROR(VLOOKUP($F4309&amp;$C4309,Sales!$A:$H,7,0),0)</f>
        <v>0</v>
      </c>
      <c r="R4309" s="41" t="str">
        <f t="shared" si="135"/>
        <v>ERROR</v>
      </c>
      <c r="S4309" s="15"/>
      <c r="T4309" s="15"/>
      <c r="U4309" s="15"/>
      <c r="V4309" s="15"/>
      <c r="W4309" s="15"/>
      <c r="X4309" s="15"/>
      <c r="Y4309" s="41"/>
      <c r="Z4309" s="41"/>
      <c r="AA4309" s="41"/>
      <c r="AB4309" s="15"/>
      <c r="AC4309" s="15"/>
      <c r="AD4309" s="15"/>
      <c r="AE4309" s="15"/>
      <c r="AF4309" s="15"/>
      <c r="AG4309" s="15"/>
      <c r="AH4309" s="15"/>
      <c r="AI4309" s="15"/>
      <c r="AJ4309" s="15"/>
      <c r="AK4309" s="15"/>
      <c r="AL4309" s="66"/>
      <c r="AM4309" s="66"/>
      <c r="AN4309" s="15"/>
      <c r="AO4309" s="15"/>
      <c r="AP4309" s="15"/>
      <c r="AQ4309" s="15"/>
      <c r="AR4309" s="15"/>
      <c r="AS4309" s="15"/>
      <c r="AT4309" s="15"/>
      <c r="AU4309" s="15"/>
      <c r="AV4309" s="15"/>
      <c r="AW4309" s="15"/>
      <c r="AX4309" s="15"/>
      <c r="AY4309" s="15"/>
      <c r="AZ4309" s="10">
        <v>1</v>
      </c>
      <c r="BA4309" t="s">
        <v>22</v>
      </c>
      <c r="BB4309" t="s">
        <v>88</v>
      </c>
      <c r="BD4309" s="7" t="str">
        <f t="shared" si="134"/>
        <v>5532699185Shopee</v>
      </c>
    </row>
    <row r="4310" spans="2:56" ht="15" customHeight="1" x14ac:dyDescent="0.35">
      <c r="B4310" s="10" t="s">
        <v>17</v>
      </c>
      <c r="C4310" s="10" t="s">
        <v>806</v>
      </c>
      <c r="D4310" s="10" t="s">
        <v>710</v>
      </c>
      <c r="E4310" s="10" t="s">
        <v>711</v>
      </c>
      <c r="F4310" s="10">
        <v>0</v>
      </c>
      <c r="G4310" s="137">
        <v>5542668639</v>
      </c>
      <c r="H4310" s="10">
        <v>5542668639</v>
      </c>
      <c r="I4310" s="10">
        <v>0</v>
      </c>
      <c r="J4310" s="10" t="s">
        <v>4049</v>
      </c>
      <c r="K4310" s="102" t="s">
        <v>2926</v>
      </c>
      <c r="L4310" s="98">
        <f>IFERROR(VLOOKUP($F4310&amp;$C4310,Sales!$J:$W,9,0),0)</f>
        <v>0</v>
      </c>
      <c r="M4310" s="98">
        <f>IFERROR(VLOOKUP($F4310&amp;$C4310,Sales!$J:$W,10,0),0)</f>
        <v>0</v>
      </c>
      <c r="N4310" s="98">
        <f>IFERROR(VLOOKUP($F4310&amp;$C4310,Sales!$J:$W,11,0),0)</f>
        <v>0</v>
      </c>
      <c r="O4310" s="98">
        <f>IFERROR(VLOOKUP($F4310&amp;$C4310,Sales!$J:$W,12,0),0)</f>
        <v>0</v>
      </c>
      <c r="P4310" s="98">
        <f>IFERROR(VLOOKUP($F4310&amp;$C4310,Sales!$J:$W,13,0),0)</f>
        <v>0</v>
      </c>
      <c r="Q4310" s="98">
        <f>IFERROR(VLOOKUP($F4310&amp;$C4310,Sales!$A:$H,7,0),0)</f>
        <v>0</v>
      </c>
      <c r="R4310" s="41" t="str">
        <f t="shared" si="135"/>
        <v>ERROR</v>
      </c>
      <c r="S4310" s="15"/>
      <c r="T4310" s="15"/>
      <c r="U4310" s="15"/>
      <c r="V4310" s="15"/>
      <c r="W4310" s="15"/>
      <c r="X4310" s="15"/>
      <c r="Y4310" s="41"/>
      <c r="Z4310" s="41"/>
      <c r="AA4310" s="41"/>
      <c r="AB4310" s="15"/>
      <c r="AC4310" s="15"/>
      <c r="AD4310" s="15"/>
      <c r="AE4310" s="15"/>
      <c r="AF4310" s="15"/>
      <c r="AG4310" s="15"/>
      <c r="AH4310" s="15"/>
      <c r="AI4310" s="15"/>
      <c r="AJ4310" s="15"/>
      <c r="AK4310" s="15"/>
      <c r="AL4310" s="66"/>
      <c r="AM4310" s="66"/>
      <c r="AN4310" s="15"/>
      <c r="AO4310" s="15"/>
      <c r="AP4310" s="15"/>
      <c r="AQ4310" s="15"/>
      <c r="AR4310" s="15"/>
      <c r="AS4310" s="15"/>
      <c r="AT4310" s="15"/>
      <c r="AU4310" s="15"/>
      <c r="AV4310" s="15"/>
      <c r="AW4310" s="15"/>
      <c r="AX4310" s="15"/>
      <c r="AY4310" s="15"/>
      <c r="AZ4310" s="10">
        <v>1</v>
      </c>
      <c r="BA4310" t="s">
        <v>22</v>
      </c>
      <c r="BB4310" t="s">
        <v>88</v>
      </c>
      <c r="BD4310" s="7" t="str">
        <f t="shared" si="134"/>
        <v>5542668639Shopee</v>
      </c>
    </row>
    <row r="4311" spans="2:56" ht="15" customHeight="1" x14ac:dyDescent="0.35">
      <c r="B4311" s="10" t="s">
        <v>17</v>
      </c>
      <c r="C4311" s="10" t="s">
        <v>806</v>
      </c>
      <c r="D4311" s="10" t="s">
        <v>193</v>
      </c>
      <c r="E4311" s="10" t="s">
        <v>194</v>
      </c>
      <c r="F4311" s="10">
        <v>0</v>
      </c>
      <c r="G4311" s="137">
        <v>5832737818</v>
      </c>
      <c r="H4311" s="10">
        <v>5832737818</v>
      </c>
      <c r="I4311" s="10">
        <v>0</v>
      </c>
      <c r="J4311" s="10" t="s">
        <v>4050</v>
      </c>
      <c r="K4311" s="102" t="s">
        <v>2927</v>
      </c>
      <c r="L4311" s="98">
        <f>IFERROR(VLOOKUP($F4311&amp;$C4311,Sales!$J:$W,9,0),0)</f>
        <v>0</v>
      </c>
      <c r="M4311" s="98">
        <f>IFERROR(VLOOKUP($F4311&amp;$C4311,Sales!$J:$W,10,0),0)</f>
        <v>0</v>
      </c>
      <c r="N4311" s="98">
        <f>IFERROR(VLOOKUP($F4311&amp;$C4311,Sales!$J:$W,11,0),0)</f>
        <v>0</v>
      </c>
      <c r="O4311" s="98">
        <f>IFERROR(VLOOKUP($F4311&amp;$C4311,Sales!$J:$W,12,0),0)</f>
        <v>0</v>
      </c>
      <c r="P4311" s="98">
        <f>IFERROR(VLOOKUP($F4311&amp;$C4311,Sales!$J:$W,13,0),0)</f>
        <v>0</v>
      </c>
      <c r="Q4311" s="98">
        <f>IFERROR(VLOOKUP($F4311&amp;$C4311,Sales!$A:$H,7,0),0)</f>
        <v>0</v>
      </c>
      <c r="R4311" s="41" t="str">
        <f t="shared" si="135"/>
        <v>ERROR</v>
      </c>
      <c r="S4311" s="15"/>
      <c r="T4311" s="15"/>
      <c r="U4311" s="15"/>
      <c r="V4311" s="15"/>
      <c r="W4311" s="15"/>
      <c r="X4311" s="15"/>
      <c r="Y4311" s="41"/>
      <c r="Z4311" s="41"/>
      <c r="AA4311" s="41"/>
      <c r="AB4311" s="15"/>
      <c r="AC4311" s="15"/>
      <c r="AD4311" s="15"/>
      <c r="AE4311" s="15"/>
      <c r="AF4311" s="15"/>
      <c r="AG4311" s="15"/>
      <c r="AH4311" s="15"/>
      <c r="AI4311" s="15"/>
      <c r="AJ4311" s="15"/>
      <c r="AK4311" s="15"/>
      <c r="AL4311" s="66"/>
      <c r="AM4311" s="66"/>
      <c r="AN4311" s="15"/>
      <c r="AO4311" s="15"/>
      <c r="AP4311" s="15"/>
      <c r="AQ4311" s="15"/>
      <c r="AR4311" s="15"/>
      <c r="AS4311" s="15"/>
      <c r="AT4311" s="15"/>
      <c r="AU4311" s="15"/>
      <c r="AV4311" s="15"/>
      <c r="AW4311" s="15"/>
      <c r="AX4311" s="15"/>
      <c r="AY4311" s="15"/>
      <c r="AZ4311" s="10">
        <v>1</v>
      </c>
      <c r="BA4311" t="s">
        <v>22</v>
      </c>
      <c r="BB4311" t="s">
        <v>88</v>
      </c>
      <c r="BD4311" s="7" t="str">
        <f t="shared" si="134"/>
        <v>5832737818Shopee</v>
      </c>
    </row>
    <row r="4312" spans="2:56" ht="15" customHeight="1" x14ac:dyDescent="0.35">
      <c r="B4312" s="10" t="s">
        <v>17</v>
      </c>
      <c r="C4312" s="10" t="s">
        <v>806</v>
      </c>
      <c r="D4312" s="10" t="s">
        <v>405</v>
      </c>
      <c r="E4312" s="10" t="s">
        <v>406</v>
      </c>
      <c r="F4312" s="10" t="s">
        <v>3565</v>
      </c>
      <c r="G4312" s="137">
        <v>4062250795</v>
      </c>
      <c r="H4312" s="10" t="s">
        <v>12206</v>
      </c>
      <c r="I4312" s="10" t="s">
        <v>3278</v>
      </c>
      <c r="J4312" s="10" t="s">
        <v>3340</v>
      </c>
      <c r="K4312" s="102" t="s">
        <v>3302</v>
      </c>
      <c r="L4312" s="98">
        <f>IFERROR(VLOOKUP($F4312&amp;$C4312,Sales!$J:$W,9,0),0)</f>
        <v>0</v>
      </c>
      <c r="M4312" s="98">
        <f>IFERROR(VLOOKUP($F4312&amp;$C4312,Sales!$J:$W,10,0),0)</f>
        <v>0</v>
      </c>
      <c r="N4312" s="98">
        <f>IFERROR(VLOOKUP($F4312&amp;$C4312,Sales!$J:$W,11,0),0)</f>
        <v>0</v>
      </c>
      <c r="O4312" s="98">
        <f>IFERROR(VLOOKUP($F4312&amp;$C4312,Sales!$J:$W,12,0),0)</f>
        <v>0</v>
      </c>
      <c r="P4312" s="98">
        <f>IFERROR(VLOOKUP($F4312&amp;$C4312,Sales!$J:$W,13,0),0)</f>
        <v>0</v>
      </c>
      <c r="Q4312" s="98">
        <f>IFERROR(VLOOKUP($F4312&amp;$C4312,Sales!$A:$H,7,0),0)</f>
        <v>0</v>
      </c>
      <c r="R4312" s="41" t="str">
        <f t="shared" si="135"/>
        <v>ERROR</v>
      </c>
      <c r="S4312" s="15"/>
      <c r="T4312" s="15"/>
      <c r="U4312" s="15"/>
      <c r="V4312" s="15"/>
      <c r="W4312" s="15"/>
      <c r="X4312" s="15"/>
      <c r="Y4312" s="41"/>
      <c r="Z4312" s="41"/>
      <c r="AA4312" s="41"/>
      <c r="AB4312" s="15"/>
      <c r="AC4312" s="15"/>
      <c r="AD4312" s="15"/>
      <c r="AE4312" s="15"/>
      <c r="AF4312" s="15"/>
      <c r="AG4312" s="15"/>
      <c r="AH4312" s="15"/>
      <c r="AI4312" s="15"/>
      <c r="AJ4312" s="15"/>
      <c r="AK4312" s="15"/>
      <c r="AL4312" s="15"/>
      <c r="AM4312" s="15"/>
      <c r="AN4312" s="15"/>
      <c r="AO4312" s="15"/>
      <c r="AP4312" s="15"/>
      <c r="AQ4312" s="15"/>
      <c r="AR4312" s="15"/>
      <c r="AS4312" s="15"/>
      <c r="AT4312" s="15"/>
      <c r="AU4312" s="15"/>
      <c r="AV4312" s="15"/>
      <c r="AW4312" s="15"/>
      <c r="AX4312" s="82"/>
      <c r="AY4312" s="82"/>
      <c r="AZ4312" s="10">
        <v>1</v>
      </c>
      <c r="BA4312" t="s">
        <v>22</v>
      </c>
      <c r="BB4312" t="s">
        <v>23</v>
      </c>
      <c r="BD4312" s="7" t="str">
        <f t="shared" si="134"/>
        <v>4062250795Shopee</v>
      </c>
    </row>
    <row r="4313" spans="2:56" ht="15" customHeight="1" x14ac:dyDescent="0.35">
      <c r="B4313" s="10" t="s">
        <v>17</v>
      </c>
      <c r="C4313" s="10" t="s">
        <v>806</v>
      </c>
      <c r="D4313" s="10" t="s">
        <v>549</v>
      </c>
      <c r="E4313" s="10" t="s">
        <v>194</v>
      </c>
      <c r="F4313" s="10">
        <v>0</v>
      </c>
      <c r="G4313" s="137">
        <v>5932696236</v>
      </c>
      <c r="H4313" s="10">
        <v>5932696236</v>
      </c>
      <c r="I4313" s="10">
        <v>0</v>
      </c>
      <c r="J4313" s="10" t="s">
        <v>4052</v>
      </c>
      <c r="K4313" s="102" t="s">
        <v>2930</v>
      </c>
      <c r="L4313" s="98">
        <f>IFERROR(VLOOKUP($F4313&amp;$C4313,Sales!$J:$W,9,0),0)</f>
        <v>0</v>
      </c>
      <c r="M4313" s="98">
        <f>IFERROR(VLOOKUP($F4313&amp;$C4313,Sales!$J:$W,10,0),0)</f>
        <v>0</v>
      </c>
      <c r="N4313" s="98">
        <f>IFERROR(VLOOKUP($F4313&amp;$C4313,Sales!$J:$W,11,0),0)</f>
        <v>0</v>
      </c>
      <c r="O4313" s="98">
        <f>IFERROR(VLOOKUP($F4313&amp;$C4313,Sales!$J:$W,12,0),0)</f>
        <v>0</v>
      </c>
      <c r="P4313" s="98">
        <f>IFERROR(VLOOKUP($F4313&amp;$C4313,Sales!$J:$W,13,0),0)</f>
        <v>0</v>
      </c>
      <c r="Q4313" s="98">
        <f>IFERROR(VLOOKUP($F4313&amp;$C4313,Sales!$A:$H,7,0),0)</f>
        <v>0</v>
      </c>
      <c r="R4313" s="41" t="str">
        <f t="shared" si="135"/>
        <v>ERROR</v>
      </c>
      <c r="S4313" s="15"/>
      <c r="T4313" s="15"/>
      <c r="U4313" s="15"/>
      <c r="V4313" s="15"/>
      <c r="W4313" s="15"/>
      <c r="X4313" s="15"/>
      <c r="Y4313" s="41"/>
      <c r="Z4313" s="41"/>
      <c r="AA4313" s="41"/>
      <c r="AB4313" s="15"/>
      <c r="AC4313" s="15"/>
      <c r="AD4313" s="15"/>
      <c r="AE4313" s="15"/>
      <c r="AF4313" s="15"/>
      <c r="AG4313" s="15"/>
      <c r="AH4313" s="15"/>
      <c r="AI4313" s="15"/>
      <c r="AJ4313" s="15"/>
      <c r="AK4313" s="15"/>
      <c r="AL4313" s="66"/>
      <c r="AM4313" s="66"/>
      <c r="AN4313" s="15"/>
      <c r="AO4313" s="15"/>
      <c r="AP4313" s="15"/>
      <c r="AQ4313" s="15"/>
      <c r="AR4313" s="15"/>
      <c r="AS4313" s="15"/>
      <c r="AT4313" s="15"/>
      <c r="AU4313" s="15"/>
      <c r="AV4313" s="15"/>
      <c r="AW4313" s="15"/>
      <c r="AX4313" s="15"/>
      <c r="AY4313" s="15"/>
      <c r="AZ4313" s="10">
        <v>1</v>
      </c>
      <c r="BA4313" t="s">
        <v>22</v>
      </c>
      <c r="BB4313" t="s">
        <v>88</v>
      </c>
      <c r="BD4313" s="7" t="str">
        <f t="shared" si="134"/>
        <v>5932696236Shopee</v>
      </c>
    </row>
    <row r="4314" spans="2:56" ht="15" customHeight="1" x14ac:dyDescent="0.35">
      <c r="B4314" s="10" t="s">
        <v>17</v>
      </c>
      <c r="C4314" s="10" t="s">
        <v>806</v>
      </c>
      <c r="D4314" s="10" t="s">
        <v>549</v>
      </c>
      <c r="E4314" s="10" t="s">
        <v>194</v>
      </c>
      <c r="F4314" s="10" t="s">
        <v>2408</v>
      </c>
      <c r="G4314" s="137">
        <v>5937555292</v>
      </c>
      <c r="H4314" s="10">
        <v>5937555292</v>
      </c>
      <c r="I4314" s="10" t="s">
        <v>2409</v>
      </c>
      <c r="J4314" s="10" t="s">
        <v>4053</v>
      </c>
      <c r="K4314" s="102" t="s">
        <v>2931</v>
      </c>
      <c r="L4314" s="98">
        <f>IFERROR(VLOOKUP($F4314&amp;$C4314,Sales!$J:$W,9,0),0)</f>
        <v>0</v>
      </c>
      <c r="M4314" s="98">
        <f>IFERROR(VLOOKUP($F4314&amp;$C4314,Sales!$J:$W,10,0),0)</f>
        <v>0</v>
      </c>
      <c r="N4314" s="98">
        <f>IFERROR(VLOOKUP($F4314&amp;$C4314,Sales!$J:$W,11,0),0)</f>
        <v>0</v>
      </c>
      <c r="O4314" s="98">
        <f>IFERROR(VLOOKUP($F4314&amp;$C4314,Sales!$J:$W,12,0),0)</f>
        <v>0</v>
      </c>
      <c r="P4314" s="98">
        <f>IFERROR(VLOOKUP($F4314&amp;$C4314,Sales!$J:$W,13,0),0)</f>
        <v>0</v>
      </c>
      <c r="Q4314" s="98">
        <f>IFERROR(VLOOKUP($F4314&amp;$C4314,Sales!$A:$H,7,0),0)</f>
        <v>0</v>
      </c>
      <c r="R4314" s="41" t="str">
        <f t="shared" si="135"/>
        <v>ERROR</v>
      </c>
      <c r="S4314" s="15"/>
      <c r="T4314" s="15"/>
      <c r="U4314" s="15"/>
      <c r="V4314" s="15"/>
      <c r="W4314" s="15"/>
      <c r="X4314" s="15"/>
      <c r="Y4314" s="41"/>
      <c r="Z4314" s="41"/>
      <c r="AA4314" s="41"/>
      <c r="AB4314" s="15"/>
      <c r="AC4314" s="15"/>
      <c r="AD4314" s="15"/>
      <c r="AE4314" s="15"/>
      <c r="AF4314" s="15"/>
      <c r="AG4314" s="15"/>
      <c r="AH4314" s="15"/>
      <c r="AI4314" s="15"/>
      <c r="AJ4314" s="15"/>
      <c r="AK4314" s="15"/>
      <c r="AL4314" s="66"/>
      <c r="AM4314" s="66"/>
      <c r="AN4314" s="15"/>
      <c r="AO4314" s="15"/>
      <c r="AP4314" s="15"/>
      <c r="AQ4314" s="15"/>
      <c r="AR4314" s="15"/>
      <c r="AS4314" s="15"/>
      <c r="AT4314" s="15"/>
      <c r="AU4314" s="15"/>
      <c r="AV4314" s="15"/>
      <c r="AW4314" s="15"/>
      <c r="AX4314" s="15"/>
      <c r="AY4314" s="15"/>
      <c r="AZ4314" s="10">
        <v>1</v>
      </c>
      <c r="BA4314" t="s">
        <v>22</v>
      </c>
      <c r="BB4314" t="s">
        <v>88</v>
      </c>
      <c r="BD4314" s="7" t="str">
        <f t="shared" si="134"/>
        <v>5937555292Shopee</v>
      </c>
    </row>
    <row r="4315" spans="2:56" ht="15" customHeight="1" x14ac:dyDescent="0.35">
      <c r="B4315" s="10" t="s">
        <v>17</v>
      </c>
      <c r="C4315" s="10" t="s">
        <v>806</v>
      </c>
      <c r="D4315" s="10" t="s">
        <v>405</v>
      </c>
      <c r="E4315" s="10" t="s">
        <v>406</v>
      </c>
      <c r="F4315" s="10" t="s">
        <v>3566</v>
      </c>
      <c r="G4315" s="137">
        <v>6762078972</v>
      </c>
      <c r="H4315" s="10" t="s">
        <v>12207</v>
      </c>
      <c r="I4315" s="10" t="s">
        <v>3279</v>
      </c>
      <c r="J4315" s="10" t="s">
        <v>3341</v>
      </c>
      <c r="K4315" s="102" t="s">
        <v>3303</v>
      </c>
      <c r="L4315" s="98">
        <f>IFERROR(VLOOKUP($F4315&amp;$C4315,Sales!$J:$W,9,0),0)</f>
        <v>0</v>
      </c>
      <c r="M4315" s="98">
        <f>IFERROR(VLOOKUP($F4315&amp;$C4315,Sales!$J:$W,10,0),0)</f>
        <v>0</v>
      </c>
      <c r="N4315" s="98">
        <f>IFERROR(VLOOKUP($F4315&amp;$C4315,Sales!$J:$W,11,0),0)</f>
        <v>0</v>
      </c>
      <c r="O4315" s="98">
        <f>IFERROR(VLOOKUP($F4315&amp;$C4315,Sales!$J:$W,12,0),0)</f>
        <v>0</v>
      </c>
      <c r="P4315" s="98">
        <f>IFERROR(VLOOKUP($F4315&amp;$C4315,Sales!$J:$W,13,0),0)</f>
        <v>0</v>
      </c>
      <c r="Q4315" s="98">
        <f>IFERROR(VLOOKUP($F4315&amp;$C4315,Sales!$A:$H,7,0),0)</f>
        <v>0</v>
      </c>
      <c r="R4315" s="41" t="str">
        <f t="shared" si="135"/>
        <v>ERROR</v>
      </c>
      <c r="S4315" s="15"/>
      <c r="T4315" s="15"/>
      <c r="U4315" s="15"/>
      <c r="V4315" s="15"/>
      <c r="W4315" s="15"/>
      <c r="X4315" s="15"/>
      <c r="Y4315" s="41"/>
      <c r="Z4315" s="41"/>
      <c r="AA4315" s="41"/>
      <c r="AB4315" s="15"/>
      <c r="AC4315" s="15"/>
      <c r="AD4315" s="15"/>
      <c r="AE4315" s="15"/>
      <c r="AF4315" s="15"/>
      <c r="AG4315" s="15"/>
      <c r="AH4315" s="15"/>
      <c r="AI4315" s="15"/>
      <c r="AJ4315" s="15"/>
      <c r="AK4315" s="15"/>
      <c r="AL4315" s="15"/>
      <c r="AM4315" s="15"/>
      <c r="AN4315" s="15"/>
      <c r="AO4315" s="15"/>
      <c r="AP4315" s="15"/>
      <c r="AQ4315" s="15"/>
      <c r="AR4315" s="15"/>
      <c r="AS4315" s="15"/>
      <c r="AT4315" s="15"/>
      <c r="AU4315" s="15"/>
      <c r="AV4315" s="15"/>
      <c r="AW4315" s="15"/>
      <c r="AX4315" s="82"/>
      <c r="AY4315" s="82"/>
      <c r="AZ4315" s="10">
        <v>1</v>
      </c>
      <c r="BA4315" t="s">
        <v>22</v>
      </c>
      <c r="BB4315" t="s">
        <v>23</v>
      </c>
      <c r="BD4315" s="7" t="str">
        <f t="shared" si="134"/>
        <v>6762078972Shopee</v>
      </c>
    </row>
    <row r="4316" spans="2:56" ht="15" customHeight="1" x14ac:dyDescent="0.35">
      <c r="B4316" s="10" t="s">
        <v>17</v>
      </c>
      <c r="C4316" s="10" t="s">
        <v>806</v>
      </c>
      <c r="D4316" s="10" t="s">
        <v>405</v>
      </c>
      <c r="E4316" s="10" t="s">
        <v>406</v>
      </c>
      <c r="F4316" s="10" t="s">
        <v>3567</v>
      </c>
      <c r="G4316" s="137">
        <v>5562080252</v>
      </c>
      <c r="H4316" s="10" t="s">
        <v>12208</v>
      </c>
      <c r="I4316" s="10" t="s">
        <v>3280</v>
      </c>
      <c r="J4316" s="10" t="s">
        <v>3342</v>
      </c>
      <c r="K4316" s="102" t="s">
        <v>3304</v>
      </c>
      <c r="L4316" s="98">
        <f>IFERROR(VLOOKUP($F4316&amp;$C4316,Sales!$J:$W,9,0),0)</f>
        <v>0</v>
      </c>
      <c r="M4316" s="98">
        <f>IFERROR(VLOOKUP($F4316&amp;$C4316,Sales!$J:$W,10,0),0)</f>
        <v>0</v>
      </c>
      <c r="N4316" s="98">
        <f>IFERROR(VLOOKUP($F4316&amp;$C4316,Sales!$J:$W,11,0),0)</f>
        <v>0</v>
      </c>
      <c r="O4316" s="98">
        <f>IFERROR(VLOOKUP($F4316&amp;$C4316,Sales!$J:$W,12,0),0)</f>
        <v>0</v>
      </c>
      <c r="P4316" s="98">
        <f>IFERROR(VLOOKUP($F4316&amp;$C4316,Sales!$J:$W,13,0),0)</f>
        <v>0</v>
      </c>
      <c r="Q4316" s="98">
        <f>IFERROR(VLOOKUP($F4316&amp;$C4316,Sales!$A:$H,7,0),0)</f>
        <v>0</v>
      </c>
      <c r="R4316" s="41" t="str">
        <f t="shared" si="135"/>
        <v>ERROR</v>
      </c>
      <c r="S4316" s="15"/>
      <c r="T4316" s="15"/>
      <c r="U4316" s="15"/>
      <c r="V4316" s="15"/>
      <c r="W4316" s="15"/>
      <c r="X4316" s="15"/>
      <c r="Y4316" s="41"/>
      <c r="Z4316" s="41"/>
      <c r="AA4316" s="41"/>
      <c r="AB4316" s="15"/>
      <c r="AC4316" s="15"/>
      <c r="AD4316" s="15"/>
      <c r="AE4316" s="15"/>
      <c r="AF4316" s="15"/>
      <c r="AG4316" s="15"/>
      <c r="AH4316" s="15"/>
      <c r="AI4316" s="15"/>
      <c r="AJ4316" s="15"/>
      <c r="AK4316" s="15"/>
      <c r="AL4316" s="15"/>
      <c r="AM4316" s="15"/>
      <c r="AN4316" s="15"/>
      <c r="AO4316" s="15"/>
      <c r="AP4316" s="15"/>
      <c r="AQ4316" s="15"/>
      <c r="AR4316" s="15"/>
      <c r="AS4316" s="15"/>
      <c r="AT4316" s="15"/>
      <c r="AU4316" s="15"/>
      <c r="AV4316" s="15"/>
      <c r="AW4316" s="15"/>
      <c r="AX4316" s="82"/>
      <c r="AY4316" s="82"/>
      <c r="AZ4316" s="10">
        <v>1</v>
      </c>
      <c r="BA4316" t="s">
        <v>22</v>
      </c>
      <c r="BB4316" t="s">
        <v>23</v>
      </c>
      <c r="BD4316" s="7" t="str">
        <f t="shared" si="134"/>
        <v>5562080252Shopee</v>
      </c>
    </row>
    <row r="4317" spans="2:56" ht="15" customHeight="1" x14ac:dyDescent="0.35">
      <c r="B4317" s="10" t="s">
        <v>17</v>
      </c>
      <c r="C4317" s="10" t="s">
        <v>806</v>
      </c>
      <c r="D4317" s="10" t="s">
        <v>405</v>
      </c>
      <c r="E4317" s="10" t="s">
        <v>406</v>
      </c>
      <c r="F4317" s="10" t="s">
        <v>3568</v>
      </c>
      <c r="G4317" s="137">
        <v>7962098983</v>
      </c>
      <c r="H4317" s="10" t="s">
        <v>12209</v>
      </c>
      <c r="I4317" s="10" t="s">
        <v>3281</v>
      </c>
      <c r="J4317" s="10" t="s">
        <v>3343</v>
      </c>
      <c r="K4317" s="102" t="s">
        <v>3305</v>
      </c>
      <c r="L4317" s="98">
        <f>IFERROR(VLOOKUP($F4317&amp;$C4317,Sales!$J:$W,9,0),0)</f>
        <v>0</v>
      </c>
      <c r="M4317" s="98">
        <f>IFERROR(VLOOKUP($F4317&amp;$C4317,Sales!$J:$W,10,0),0)</f>
        <v>0</v>
      </c>
      <c r="N4317" s="98">
        <f>IFERROR(VLOOKUP($F4317&amp;$C4317,Sales!$J:$W,11,0),0)</f>
        <v>0</v>
      </c>
      <c r="O4317" s="98">
        <f>IFERROR(VLOOKUP($F4317&amp;$C4317,Sales!$J:$W,12,0),0)</f>
        <v>0</v>
      </c>
      <c r="P4317" s="98">
        <f>IFERROR(VLOOKUP($F4317&amp;$C4317,Sales!$J:$W,13,0),0)</f>
        <v>0</v>
      </c>
      <c r="Q4317" s="98">
        <f>IFERROR(VLOOKUP($F4317&amp;$C4317,Sales!$A:$H,7,0),0)</f>
        <v>0</v>
      </c>
      <c r="R4317" s="41" t="str">
        <f t="shared" si="135"/>
        <v>ERROR</v>
      </c>
      <c r="S4317" s="15"/>
      <c r="T4317" s="15"/>
      <c r="U4317" s="15"/>
      <c r="V4317" s="15"/>
      <c r="W4317" s="15"/>
      <c r="X4317" s="15"/>
      <c r="Y4317" s="41"/>
      <c r="Z4317" s="41"/>
      <c r="AA4317" s="41"/>
      <c r="AB4317" s="15"/>
      <c r="AC4317" s="15"/>
      <c r="AD4317" s="15"/>
      <c r="AE4317" s="15"/>
      <c r="AF4317" s="15"/>
      <c r="AG4317" s="15"/>
      <c r="AH4317" s="15"/>
      <c r="AI4317" s="15"/>
      <c r="AJ4317" s="15"/>
      <c r="AK4317" s="15"/>
      <c r="AL4317" s="15"/>
      <c r="AM4317" s="15"/>
      <c r="AN4317" s="15"/>
      <c r="AO4317" s="15"/>
      <c r="AP4317" s="15"/>
      <c r="AQ4317" s="15"/>
      <c r="AR4317" s="15"/>
      <c r="AS4317" s="15"/>
      <c r="AT4317" s="15"/>
      <c r="AU4317" s="15"/>
      <c r="AV4317" s="15"/>
      <c r="AW4317" s="15"/>
      <c r="AX4317" s="82"/>
      <c r="AY4317" s="82"/>
      <c r="AZ4317" s="10">
        <v>1</v>
      </c>
      <c r="BA4317" t="s">
        <v>22</v>
      </c>
      <c r="BB4317" t="s">
        <v>23</v>
      </c>
      <c r="BD4317" s="7" t="str">
        <f t="shared" si="134"/>
        <v>7962098983Shopee</v>
      </c>
    </row>
    <row r="4318" spans="2:56" ht="15" customHeight="1" x14ac:dyDescent="0.35">
      <c r="B4318" s="10" t="s">
        <v>17</v>
      </c>
      <c r="C4318" s="10" t="s">
        <v>806</v>
      </c>
      <c r="D4318" s="10" t="s">
        <v>405</v>
      </c>
      <c r="E4318" s="10" t="s">
        <v>406</v>
      </c>
      <c r="F4318" s="10" t="s">
        <v>3569</v>
      </c>
      <c r="G4318" s="137">
        <v>3862197124</v>
      </c>
      <c r="H4318" s="10" t="s">
        <v>12210</v>
      </c>
      <c r="I4318" s="10" t="s">
        <v>3282</v>
      </c>
      <c r="J4318" s="10" t="s">
        <v>3344</v>
      </c>
      <c r="K4318" s="102" t="s">
        <v>3266</v>
      </c>
      <c r="L4318" s="98">
        <f>IFERROR(VLOOKUP($F4318&amp;$C4318,Sales!$J:$W,9,0),0)</f>
        <v>0</v>
      </c>
      <c r="M4318" s="98">
        <f>IFERROR(VLOOKUP($F4318&amp;$C4318,Sales!$J:$W,10,0),0)</f>
        <v>0</v>
      </c>
      <c r="N4318" s="98">
        <f>IFERROR(VLOOKUP($F4318&amp;$C4318,Sales!$J:$W,11,0),0)</f>
        <v>0</v>
      </c>
      <c r="O4318" s="98">
        <f>IFERROR(VLOOKUP($F4318&amp;$C4318,Sales!$J:$W,12,0),0)</f>
        <v>0</v>
      </c>
      <c r="P4318" s="98">
        <f>IFERROR(VLOOKUP($F4318&amp;$C4318,Sales!$J:$W,13,0),0)</f>
        <v>0</v>
      </c>
      <c r="Q4318" s="98">
        <f>IFERROR(VLOOKUP($F4318&amp;$C4318,Sales!$A:$H,7,0),0)</f>
        <v>0</v>
      </c>
      <c r="R4318" s="41" t="str">
        <f t="shared" si="135"/>
        <v>ERROR</v>
      </c>
      <c r="S4318" s="15"/>
      <c r="T4318" s="15"/>
      <c r="U4318" s="15"/>
      <c r="V4318" s="15"/>
      <c r="W4318" s="15"/>
      <c r="X4318" s="15"/>
      <c r="Y4318" s="41"/>
      <c r="Z4318" s="41"/>
      <c r="AA4318" s="41"/>
      <c r="AB4318" s="15"/>
      <c r="AC4318" s="15"/>
      <c r="AD4318" s="15"/>
      <c r="AE4318" s="15"/>
      <c r="AF4318" s="15"/>
      <c r="AG4318" s="15"/>
      <c r="AH4318" s="15"/>
      <c r="AI4318" s="15"/>
      <c r="AJ4318" s="15"/>
      <c r="AK4318" s="15"/>
      <c r="AL4318" s="15"/>
      <c r="AM4318" s="15"/>
      <c r="AN4318" s="15"/>
      <c r="AO4318" s="15"/>
      <c r="AP4318" s="15"/>
      <c r="AQ4318" s="15"/>
      <c r="AR4318" s="15"/>
      <c r="AS4318" s="15"/>
      <c r="AT4318" s="15"/>
      <c r="AU4318" s="15"/>
      <c r="AV4318" s="15"/>
      <c r="AW4318" s="15"/>
      <c r="AX4318" s="82"/>
      <c r="AY4318" s="82"/>
      <c r="AZ4318" s="10">
        <v>1</v>
      </c>
      <c r="BA4318" t="s">
        <v>22</v>
      </c>
      <c r="BB4318" t="s">
        <v>23</v>
      </c>
      <c r="BD4318" s="7" t="str">
        <f t="shared" si="134"/>
        <v>3862197124Shopee</v>
      </c>
    </row>
    <row r="4319" spans="2:56" ht="15" customHeight="1" x14ac:dyDescent="0.35">
      <c r="B4319" s="10" t="s">
        <v>17</v>
      </c>
      <c r="C4319" s="10" t="s">
        <v>806</v>
      </c>
      <c r="D4319" s="10" t="s">
        <v>294</v>
      </c>
      <c r="E4319" s="10" t="s">
        <v>295</v>
      </c>
      <c r="F4319" s="10" t="s">
        <v>10428</v>
      </c>
      <c r="G4319" s="137">
        <v>6145123949</v>
      </c>
      <c r="H4319" s="10">
        <v>6145123949</v>
      </c>
      <c r="I4319" s="10">
        <v>0</v>
      </c>
      <c r="J4319" s="10" t="s">
        <v>2934</v>
      </c>
      <c r="K4319" s="102" t="s">
        <v>2935</v>
      </c>
      <c r="L4319" s="98">
        <f>IFERROR(VLOOKUP($F4319&amp;$C4319,Sales!$J:$W,9,0),0)</f>
        <v>0</v>
      </c>
      <c r="M4319" s="98">
        <f>IFERROR(VLOOKUP($F4319&amp;$C4319,Sales!$J:$W,10,0),0)</f>
        <v>0</v>
      </c>
      <c r="N4319" s="98">
        <f>IFERROR(VLOOKUP($F4319&amp;$C4319,Sales!$J:$W,11,0),0)</f>
        <v>0</v>
      </c>
      <c r="O4319" s="98">
        <f>IFERROR(VLOOKUP($F4319&amp;$C4319,Sales!$J:$W,12,0),0)</f>
        <v>0</v>
      </c>
      <c r="P4319" s="98">
        <f>IFERROR(VLOOKUP($F4319&amp;$C4319,Sales!$J:$W,13,0),0)</f>
        <v>0</v>
      </c>
      <c r="Q4319" s="98">
        <f>IFERROR(VLOOKUP($F4319&amp;$C4319,Sales!$A:$H,7,0),0)</f>
        <v>0</v>
      </c>
      <c r="R4319" s="41" t="str">
        <f t="shared" si="135"/>
        <v>ERROR</v>
      </c>
      <c r="S4319" s="15"/>
      <c r="T4319" s="15"/>
      <c r="U4319" s="15"/>
      <c r="V4319" s="15"/>
      <c r="W4319" s="15"/>
      <c r="X4319" s="15"/>
      <c r="Y4319" s="41"/>
      <c r="Z4319" s="41"/>
      <c r="AA4319" s="41"/>
      <c r="AB4319" s="15"/>
      <c r="AC4319" s="15"/>
      <c r="AD4319" s="15"/>
      <c r="AE4319" s="15"/>
      <c r="AF4319" s="15"/>
      <c r="AG4319" s="15"/>
      <c r="AH4319" s="15"/>
      <c r="AI4319" s="15"/>
      <c r="AJ4319" s="15"/>
      <c r="AK4319" s="15"/>
      <c r="AL4319" s="66"/>
      <c r="AM4319" s="66"/>
      <c r="AN4319" s="15"/>
      <c r="AO4319" s="15"/>
      <c r="AP4319" s="15"/>
      <c r="AQ4319" s="15"/>
      <c r="AR4319" s="15"/>
      <c r="AS4319" s="15"/>
      <c r="AT4319" s="15"/>
      <c r="AU4319" s="15"/>
      <c r="AV4319" s="15"/>
      <c r="AW4319" s="15"/>
      <c r="AX4319" s="15"/>
      <c r="AY4319" s="15"/>
      <c r="AZ4319" s="10">
        <v>1</v>
      </c>
      <c r="BA4319" t="s">
        <v>22</v>
      </c>
      <c r="BB4319" t="s">
        <v>88</v>
      </c>
      <c r="BD4319" s="7" t="str">
        <f t="shared" si="134"/>
        <v>6145123949Shopee</v>
      </c>
    </row>
    <row r="4320" spans="2:56" ht="15" customHeight="1" x14ac:dyDescent="0.35">
      <c r="B4320" s="10" t="s">
        <v>17</v>
      </c>
      <c r="C4320" s="10" t="s">
        <v>806</v>
      </c>
      <c r="D4320" s="10" t="s">
        <v>549</v>
      </c>
      <c r="E4320" s="10" t="s">
        <v>194</v>
      </c>
      <c r="F4320" s="10">
        <v>0</v>
      </c>
      <c r="G4320" s="137">
        <v>6232711212</v>
      </c>
      <c r="H4320" s="10">
        <v>6232711212</v>
      </c>
      <c r="I4320" s="10">
        <v>0</v>
      </c>
      <c r="J4320" s="10" t="s">
        <v>4059</v>
      </c>
      <c r="K4320" s="102" t="s">
        <v>2936</v>
      </c>
      <c r="L4320" s="98">
        <f>IFERROR(VLOOKUP($F4320&amp;$C4320,Sales!$J:$W,9,0),0)</f>
        <v>0</v>
      </c>
      <c r="M4320" s="98">
        <f>IFERROR(VLOOKUP($F4320&amp;$C4320,Sales!$J:$W,10,0),0)</f>
        <v>0</v>
      </c>
      <c r="N4320" s="98">
        <f>IFERROR(VLOOKUP($F4320&amp;$C4320,Sales!$J:$W,11,0),0)</f>
        <v>0</v>
      </c>
      <c r="O4320" s="98">
        <f>IFERROR(VLOOKUP($F4320&amp;$C4320,Sales!$J:$W,12,0),0)</f>
        <v>0</v>
      </c>
      <c r="P4320" s="98">
        <f>IFERROR(VLOOKUP($F4320&amp;$C4320,Sales!$J:$W,13,0),0)</f>
        <v>0</v>
      </c>
      <c r="Q4320" s="98">
        <f>IFERROR(VLOOKUP($F4320&amp;$C4320,Sales!$A:$H,7,0),0)</f>
        <v>0</v>
      </c>
      <c r="R4320" s="41" t="str">
        <f t="shared" si="135"/>
        <v>ERROR</v>
      </c>
      <c r="S4320" s="15"/>
      <c r="T4320" s="15"/>
      <c r="U4320" s="15"/>
      <c r="V4320" s="15"/>
      <c r="W4320" s="15"/>
      <c r="X4320" s="15"/>
      <c r="Y4320" s="41"/>
      <c r="Z4320" s="41"/>
      <c r="AA4320" s="41"/>
      <c r="AB4320" s="15"/>
      <c r="AC4320" s="15"/>
      <c r="AD4320" s="15"/>
      <c r="AE4320" s="15"/>
      <c r="AF4320" s="15"/>
      <c r="AG4320" s="15"/>
      <c r="AH4320" s="15"/>
      <c r="AI4320" s="15"/>
      <c r="AJ4320" s="15"/>
      <c r="AK4320" s="15"/>
      <c r="AL4320" s="66"/>
      <c r="AM4320" s="66"/>
      <c r="AN4320" s="15"/>
      <c r="AO4320" s="15"/>
      <c r="AP4320" s="15"/>
      <c r="AQ4320" s="15"/>
      <c r="AR4320" s="15"/>
      <c r="AS4320" s="15"/>
      <c r="AT4320" s="15"/>
      <c r="AU4320" s="15"/>
      <c r="AV4320" s="15"/>
      <c r="AW4320" s="15"/>
      <c r="AX4320" s="15"/>
      <c r="AY4320" s="15"/>
      <c r="AZ4320" s="10">
        <v>1</v>
      </c>
      <c r="BA4320" t="s">
        <v>22</v>
      </c>
      <c r="BB4320" t="s">
        <v>88</v>
      </c>
      <c r="BD4320" s="7" t="str">
        <f t="shared" si="134"/>
        <v>6232711212Shopee</v>
      </c>
    </row>
    <row r="4321" spans="2:56" ht="15" customHeight="1" x14ac:dyDescent="0.35">
      <c r="B4321" s="10" t="s">
        <v>17</v>
      </c>
      <c r="C4321" s="10" t="s">
        <v>806</v>
      </c>
      <c r="D4321" s="10" t="s">
        <v>405</v>
      </c>
      <c r="E4321" s="10" t="s">
        <v>406</v>
      </c>
      <c r="F4321" s="10" t="s">
        <v>3570</v>
      </c>
      <c r="G4321" s="137">
        <v>4962098232</v>
      </c>
      <c r="H4321" s="10" t="s">
        <v>12211</v>
      </c>
      <c r="I4321" s="10" t="s">
        <v>3283</v>
      </c>
      <c r="J4321" s="10" t="s">
        <v>3345</v>
      </c>
      <c r="K4321" s="102" t="s">
        <v>3306</v>
      </c>
      <c r="L4321" s="98">
        <f>IFERROR(VLOOKUP($F4321&amp;$C4321,Sales!$J:$W,9,0),0)</f>
        <v>0</v>
      </c>
      <c r="M4321" s="98">
        <f>IFERROR(VLOOKUP($F4321&amp;$C4321,Sales!$J:$W,10,0),0)</f>
        <v>0</v>
      </c>
      <c r="N4321" s="98">
        <f>IFERROR(VLOOKUP($F4321&amp;$C4321,Sales!$J:$W,11,0),0)</f>
        <v>0</v>
      </c>
      <c r="O4321" s="98">
        <f>IFERROR(VLOOKUP($F4321&amp;$C4321,Sales!$J:$W,12,0),0)</f>
        <v>0</v>
      </c>
      <c r="P4321" s="98">
        <f>IFERROR(VLOOKUP($F4321&amp;$C4321,Sales!$J:$W,13,0),0)</f>
        <v>0</v>
      </c>
      <c r="Q4321" s="98">
        <f>IFERROR(VLOOKUP($F4321&amp;$C4321,Sales!$A:$H,7,0),0)</f>
        <v>0</v>
      </c>
      <c r="R4321" s="41" t="str">
        <f t="shared" si="135"/>
        <v>ERROR</v>
      </c>
      <c r="S4321" s="15"/>
      <c r="T4321" s="15"/>
      <c r="U4321" s="15"/>
      <c r="V4321" s="15"/>
      <c r="W4321" s="15"/>
      <c r="X4321" s="15"/>
      <c r="Y4321" s="41"/>
      <c r="Z4321" s="41"/>
      <c r="AA4321" s="41"/>
      <c r="AB4321" s="15"/>
      <c r="AC4321" s="15"/>
      <c r="AD4321" s="15"/>
      <c r="AE4321" s="15"/>
      <c r="AF4321" s="15"/>
      <c r="AG4321" s="15"/>
      <c r="AH4321" s="15"/>
      <c r="AI4321" s="15"/>
      <c r="AJ4321" s="15"/>
      <c r="AK4321" s="15"/>
      <c r="AL4321" s="15"/>
      <c r="AM4321" s="15"/>
      <c r="AN4321" s="15"/>
      <c r="AO4321" s="15"/>
      <c r="AP4321" s="15"/>
      <c r="AQ4321" s="15"/>
      <c r="AR4321" s="15"/>
      <c r="AS4321" s="15"/>
      <c r="AT4321" s="15"/>
      <c r="AU4321" s="15"/>
      <c r="AV4321" s="15"/>
      <c r="AW4321" s="15"/>
      <c r="AX4321" s="82"/>
      <c r="AY4321" s="82"/>
      <c r="AZ4321" s="10">
        <v>1</v>
      </c>
      <c r="BA4321" t="s">
        <v>22</v>
      </c>
      <c r="BB4321" t="s">
        <v>23</v>
      </c>
      <c r="BD4321" s="7" t="str">
        <f t="shared" si="134"/>
        <v>4962098232Shopee</v>
      </c>
    </row>
    <row r="4322" spans="2:56" ht="15" customHeight="1" x14ac:dyDescent="0.35">
      <c r="B4322" s="10" t="s">
        <v>17</v>
      </c>
      <c r="C4322" s="10" t="s">
        <v>806</v>
      </c>
      <c r="D4322" s="10" t="s">
        <v>405</v>
      </c>
      <c r="E4322" s="10" t="s">
        <v>406</v>
      </c>
      <c r="F4322" s="10" t="s">
        <v>3571</v>
      </c>
      <c r="G4322" s="137">
        <v>5162098658</v>
      </c>
      <c r="H4322" s="10" t="s">
        <v>12212</v>
      </c>
      <c r="I4322" s="10" t="s">
        <v>6233</v>
      </c>
      <c r="J4322" s="10" t="s">
        <v>3346</v>
      </c>
      <c r="K4322" s="102" t="s">
        <v>3265</v>
      </c>
      <c r="L4322" s="98">
        <f>IFERROR(VLOOKUP($F4322&amp;$C4322,Sales!$J:$W,9,0),0)</f>
        <v>0</v>
      </c>
      <c r="M4322" s="98">
        <f>IFERROR(VLOOKUP($F4322&amp;$C4322,Sales!$J:$W,10,0),0)</f>
        <v>0</v>
      </c>
      <c r="N4322" s="98">
        <f>IFERROR(VLOOKUP($F4322&amp;$C4322,Sales!$J:$W,11,0),0)</f>
        <v>0</v>
      </c>
      <c r="O4322" s="98">
        <f>IFERROR(VLOOKUP($F4322&amp;$C4322,Sales!$J:$W,12,0),0)</f>
        <v>0</v>
      </c>
      <c r="P4322" s="98">
        <f>IFERROR(VLOOKUP($F4322&amp;$C4322,Sales!$J:$W,13,0),0)</f>
        <v>0</v>
      </c>
      <c r="Q4322" s="98">
        <f>IFERROR(VLOOKUP($F4322&amp;$C4322,Sales!$A:$H,7,0),0)</f>
        <v>0</v>
      </c>
      <c r="R4322" s="41" t="str">
        <f t="shared" si="135"/>
        <v>ERROR</v>
      </c>
      <c r="S4322" s="15"/>
      <c r="T4322" s="15"/>
      <c r="U4322" s="15"/>
      <c r="V4322" s="15"/>
      <c r="W4322" s="15"/>
      <c r="X4322" s="15"/>
      <c r="Y4322" s="41"/>
      <c r="Z4322" s="41"/>
      <c r="AA4322" s="41"/>
      <c r="AB4322" s="15"/>
      <c r="AC4322" s="15"/>
      <c r="AD4322" s="15"/>
      <c r="AE4322" s="15"/>
      <c r="AF4322" s="15"/>
      <c r="AG4322" s="15"/>
      <c r="AH4322" s="15"/>
      <c r="AI4322" s="15"/>
      <c r="AJ4322" s="15"/>
      <c r="AK4322" s="15"/>
      <c r="AL4322" s="15"/>
      <c r="AM4322" s="15"/>
      <c r="AN4322" s="15"/>
      <c r="AO4322" s="15"/>
      <c r="AP4322" s="15"/>
      <c r="AQ4322" s="15"/>
      <c r="AR4322" s="15"/>
      <c r="AS4322" s="15"/>
      <c r="AT4322" s="15"/>
      <c r="AU4322" s="15"/>
      <c r="AV4322" s="15"/>
      <c r="AW4322" s="15"/>
      <c r="AX4322" s="82"/>
      <c r="AY4322" s="82"/>
      <c r="AZ4322" s="10">
        <v>1</v>
      </c>
      <c r="BA4322" t="s">
        <v>22</v>
      </c>
      <c r="BB4322" t="s">
        <v>23</v>
      </c>
      <c r="BD4322" s="7" t="str">
        <f t="shared" si="134"/>
        <v>5162098658Shopee</v>
      </c>
    </row>
    <row r="4323" spans="2:56" ht="15" customHeight="1" x14ac:dyDescent="0.35">
      <c r="B4323" s="10" t="s">
        <v>17</v>
      </c>
      <c r="C4323" s="10" t="s">
        <v>806</v>
      </c>
      <c r="D4323" s="10" t="s">
        <v>650</v>
      </c>
      <c r="E4323" s="10" t="s">
        <v>194</v>
      </c>
      <c r="F4323" s="10">
        <v>0</v>
      </c>
      <c r="G4323" s="137">
        <v>6432704135</v>
      </c>
      <c r="H4323" s="10">
        <v>6432704135</v>
      </c>
      <c r="I4323" s="10">
        <v>0</v>
      </c>
      <c r="J4323" s="10" t="s">
        <v>4063</v>
      </c>
      <c r="K4323" s="102" t="s">
        <v>2938</v>
      </c>
      <c r="L4323" s="98">
        <f>IFERROR(VLOOKUP($F4323&amp;$C4323,Sales!$J:$W,9,0),0)</f>
        <v>0</v>
      </c>
      <c r="M4323" s="98">
        <f>IFERROR(VLOOKUP($F4323&amp;$C4323,Sales!$J:$W,10,0),0)</f>
        <v>0</v>
      </c>
      <c r="N4323" s="98">
        <f>IFERROR(VLOOKUP($F4323&amp;$C4323,Sales!$J:$W,11,0),0)</f>
        <v>0</v>
      </c>
      <c r="O4323" s="98">
        <f>IFERROR(VLOOKUP($F4323&amp;$C4323,Sales!$J:$W,12,0),0)</f>
        <v>0</v>
      </c>
      <c r="P4323" s="98">
        <f>IFERROR(VLOOKUP($F4323&amp;$C4323,Sales!$J:$W,13,0),0)</f>
        <v>0</v>
      </c>
      <c r="Q4323" s="98">
        <f>IFERROR(VLOOKUP($F4323&amp;$C4323,Sales!$A:$H,7,0),0)</f>
        <v>0</v>
      </c>
      <c r="R4323" s="41" t="str">
        <f t="shared" si="135"/>
        <v>ERROR</v>
      </c>
      <c r="S4323" s="15"/>
      <c r="T4323" s="15"/>
      <c r="U4323" s="15"/>
      <c r="V4323" s="15"/>
      <c r="W4323" s="15"/>
      <c r="X4323" s="15"/>
      <c r="Y4323" s="41"/>
      <c r="Z4323" s="41"/>
      <c r="AA4323" s="41"/>
      <c r="AB4323" s="15"/>
      <c r="AC4323" s="15"/>
      <c r="AD4323" s="15"/>
      <c r="AE4323" s="15"/>
      <c r="AF4323" s="15"/>
      <c r="AG4323" s="15"/>
      <c r="AH4323" s="15"/>
      <c r="AI4323" s="15"/>
      <c r="AJ4323" s="15"/>
      <c r="AK4323" s="15"/>
      <c r="AL4323" s="66"/>
      <c r="AM4323" s="66"/>
      <c r="AN4323" s="15"/>
      <c r="AO4323" s="15"/>
      <c r="AP4323" s="15"/>
      <c r="AQ4323" s="15"/>
      <c r="AR4323" s="15"/>
      <c r="AS4323" s="15"/>
      <c r="AT4323" s="15"/>
      <c r="AU4323" s="15"/>
      <c r="AV4323" s="15"/>
      <c r="AW4323" s="15"/>
      <c r="AX4323" s="15"/>
      <c r="AY4323" s="15"/>
      <c r="AZ4323" s="10">
        <v>1</v>
      </c>
      <c r="BA4323" t="s">
        <v>22</v>
      </c>
      <c r="BB4323" t="s">
        <v>88</v>
      </c>
      <c r="BD4323" s="7" t="str">
        <f t="shared" si="134"/>
        <v>6432704135Shopee</v>
      </c>
    </row>
    <row r="4324" spans="2:56" ht="15" customHeight="1" x14ac:dyDescent="0.35">
      <c r="B4324" s="10" t="s">
        <v>17</v>
      </c>
      <c r="C4324" s="10" t="s">
        <v>806</v>
      </c>
      <c r="D4324" s="10" t="s">
        <v>294</v>
      </c>
      <c r="E4324" s="10" t="s">
        <v>295</v>
      </c>
      <c r="F4324" s="10" t="s">
        <v>10428</v>
      </c>
      <c r="G4324" s="137">
        <v>6632671795</v>
      </c>
      <c r="H4324" s="10">
        <v>6632671795</v>
      </c>
      <c r="I4324" s="10">
        <v>0</v>
      </c>
      <c r="J4324" s="10" t="s">
        <v>4064</v>
      </c>
      <c r="K4324" s="102" t="s">
        <v>2939</v>
      </c>
      <c r="L4324" s="98">
        <f>IFERROR(VLOOKUP($F4324&amp;$C4324,Sales!$J:$W,9,0),0)</f>
        <v>0</v>
      </c>
      <c r="M4324" s="98">
        <f>IFERROR(VLOOKUP($F4324&amp;$C4324,Sales!$J:$W,10,0),0)</f>
        <v>0</v>
      </c>
      <c r="N4324" s="98">
        <f>IFERROR(VLOOKUP($F4324&amp;$C4324,Sales!$J:$W,11,0),0)</f>
        <v>0</v>
      </c>
      <c r="O4324" s="98">
        <f>IFERROR(VLOOKUP($F4324&amp;$C4324,Sales!$J:$W,12,0),0)</f>
        <v>0</v>
      </c>
      <c r="P4324" s="98">
        <f>IFERROR(VLOOKUP($F4324&amp;$C4324,Sales!$J:$W,13,0),0)</f>
        <v>0</v>
      </c>
      <c r="Q4324" s="98">
        <f>IFERROR(VLOOKUP($F4324&amp;$C4324,Sales!$A:$H,7,0),0)</f>
        <v>0</v>
      </c>
      <c r="R4324" s="41" t="str">
        <f t="shared" si="135"/>
        <v>ERROR</v>
      </c>
      <c r="S4324" s="15"/>
      <c r="T4324" s="15"/>
      <c r="U4324" s="15"/>
      <c r="V4324" s="15"/>
      <c r="W4324" s="15"/>
      <c r="X4324" s="15"/>
      <c r="Y4324" s="41"/>
      <c r="Z4324" s="41"/>
      <c r="AA4324" s="41"/>
      <c r="AB4324" s="15"/>
      <c r="AC4324" s="15"/>
      <c r="AD4324" s="15"/>
      <c r="AE4324" s="15"/>
      <c r="AF4324" s="15"/>
      <c r="AG4324" s="15"/>
      <c r="AH4324" s="15"/>
      <c r="AI4324" s="15"/>
      <c r="AJ4324" s="15"/>
      <c r="AK4324" s="15"/>
      <c r="AL4324" s="66"/>
      <c r="AM4324" s="66"/>
      <c r="AN4324" s="15"/>
      <c r="AO4324" s="15"/>
      <c r="AP4324" s="15"/>
      <c r="AQ4324" s="15"/>
      <c r="AR4324" s="15"/>
      <c r="AS4324" s="15"/>
      <c r="AT4324" s="15"/>
      <c r="AU4324" s="15"/>
      <c r="AV4324" s="15"/>
      <c r="AW4324" s="15"/>
      <c r="AX4324" s="15"/>
      <c r="AY4324" s="15"/>
      <c r="AZ4324" s="10">
        <v>1</v>
      </c>
      <c r="BA4324" t="s">
        <v>22</v>
      </c>
      <c r="BB4324" t="s">
        <v>88</v>
      </c>
      <c r="BD4324" s="7" t="str">
        <f t="shared" si="134"/>
        <v>6632671795Shopee</v>
      </c>
    </row>
    <row r="4325" spans="2:56" ht="15" customHeight="1" x14ac:dyDescent="0.35">
      <c r="B4325" s="10" t="s">
        <v>17</v>
      </c>
      <c r="C4325" s="10" t="s">
        <v>806</v>
      </c>
      <c r="D4325" s="10" t="s">
        <v>405</v>
      </c>
      <c r="E4325" s="10" t="s">
        <v>406</v>
      </c>
      <c r="F4325" s="10" t="s">
        <v>3572</v>
      </c>
      <c r="G4325" s="137">
        <v>4762099035</v>
      </c>
      <c r="H4325" s="10" t="s">
        <v>12213</v>
      </c>
      <c r="I4325" s="10" t="s">
        <v>3284</v>
      </c>
      <c r="J4325" s="10" t="s">
        <v>3347</v>
      </c>
      <c r="K4325" s="105" t="s">
        <v>11136</v>
      </c>
      <c r="L4325" s="98">
        <f>IFERROR(VLOOKUP($F4325&amp;$C4325,Sales!$J:$W,9,0),0)</f>
        <v>0</v>
      </c>
      <c r="M4325" s="98">
        <f>IFERROR(VLOOKUP($F4325&amp;$C4325,Sales!$J:$W,10,0),0)</f>
        <v>0</v>
      </c>
      <c r="N4325" s="98">
        <f>IFERROR(VLOOKUP($F4325&amp;$C4325,Sales!$J:$W,11,0),0)</f>
        <v>0</v>
      </c>
      <c r="O4325" s="98">
        <f>IFERROR(VLOOKUP($F4325&amp;$C4325,Sales!$J:$W,12,0),0)</f>
        <v>0</v>
      </c>
      <c r="P4325" s="98">
        <f>IFERROR(VLOOKUP($F4325&amp;$C4325,Sales!$J:$W,13,0),0)</f>
        <v>0</v>
      </c>
      <c r="Q4325" s="98">
        <f>IFERROR(VLOOKUP($F4325&amp;$C4325,Sales!$A:$H,7,0),0)</f>
        <v>0</v>
      </c>
      <c r="R4325" s="41" t="str">
        <f t="shared" si="135"/>
        <v>ERROR</v>
      </c>
      <c r="S4325" s="15"/>
      <c r="T4325" s="15"/>
      <c r="U4325" s="15"/>
      <c r="V4325" s="15"/>
      <c r="W4325" s="15"/>
      <c r="X4325" s="15"/>
      <c r="Y4325" s="41"/>
      <c r="Z4325" s="41"/>
      <c r="AA4325" s="41"/>
      <c r="AB4325" s="15"/>
      <c r="AC4325" s="15"/>
      <c r="AD4325" s="15"/>
      <c r="AE4325" s="15"/>
      <c r="AF4325" s="15"/>
      <c r="AG4325" s="15"/>
      <c r="AH4325" s="15"/>
      <c r="AI4325" s="15"/>
      <c r="AJ4325" s="15"/>
      <c r="AK4325" s="15"/>
      <c r="AL4325" s="15"/>
      <c r="AM4325" s="15"/>
      <c r="AN4325" s="15"/>
      <c r="AO4325" s="15"/>
      <c r="AP4325" s="15"/>
      <c r="AQ4325" s="15"/>
      <c r="AR4325" s="15"/>
      <c r="AS4325" s="15"/>
      <c r="AT4325" s="15"/>
      <c r="AU4325" s="15"/>
      <c r="AV4325" s="15"/>
      <c r="AW4325" s="15"/>
      <c r="AX4325" s="82"/>
      <c r="AY4325" s="82"/>
      <c r="AZ4325" s="10">
        <v>1</v>
      </c>
      <c r="BA4325" t="s">
        <v>22</v>
      </c>
      <c r="BB4325" t="s">
        <v>23</v>
      </c>
      <c r="BD4325" s="7" t="str">
        <f t="shared" si="134"/>
        <v>4762099035Shopee</v>
      </c>
    </row>
    <row r="4326" spans="2:56" ht="15" customHeight="1" x14ac:dyDescent="0.35">
      <c r="B4326" s="10" t="s">
        <v>17</v>
      </c>
      <c r="C4326" s="10" t="s">
        <v>806</v>
      </c>
      <c r="D4326" s="10" t="s">
        <v>455</v>
      </c>
      <c r="E4326" s="10" t="s">
        <v>456</v>
      </c>
      <c r="F4326" s="10">
        <v>0</v>
      </c>
      <c r="G4326" s="137">
        <v>6732758346</v>
      </c>
      <c r="H4326" s="10" t="s">
        <v>12673</v>
      </c>
      <c r="I4326" s="10">
        <v>0</v>
      </c>
      <c r="J4326" s="10" t="s">
        <v>4065</v>
      </c>
      <c r="K4326" s="102" t="s">
        <v>2940</v>
      </c>
      <c r="L4326" s="98">
        <f>IFERROR(VLOOKUP($F4326&amp;$C4326,Sales!$J:$W,9,0),0)</f>
        <v>0</v>
      </c>
      <c r="M4326" s="98">
        <f>IFERROR(VLOOKUP($F4326&amp;$C4326,Sales!$J:$W,10,0),0)</f>
        <v>0</v>
      </c>
      <c r="N4326" s="98">
        <f>IFERROR(VLOOKUP($F4326&amp;$C4326,Sales!$J:$W,11,0),0)</f>
        <v>0</v>
      </c>
      <c r="O4326" s="98">
        <f>IFERROR(VLOOKUP($F4326&amp;$C4326,Sales!$J:$W,12,0),0)</f>
        <v>0</v>
      </c>
      <c r="P4326" s="98">
        <f>IFERROR(VLOOKUP($F4326&amp;$C4326,Sales!$J:$W,13,0),0)</f>
        <v>0</v>
      </c>
      <c r="Q4326" s="98">
        <f>IFERROR(VLOOKUP($F4326&amp;$C4326,Sales!$A:$H,7,0),0)</f>
        <v>0</v>
      </c>
      <c r="R4326" s="41" t="str">
        <f t="shared" si="135"/>
        <v>ERROR</v>
      </c>
      <c r="S4326" s="15"/>
      <c r="T4326" s="15"/>
      <c r="U4326" s="15"/>
      <c r="V4326" s="15"/>
      <c r="W4326" s="15"/>
      <c r="X4326" s="15"/>
      <c r="Y4326" s="41"/>
      <c r="Z4326" s="41"/>
      <c r="AA4326" s="41"/>
      <c r="AB4326" s="15"/>
      <c r="AC4326" s="15"/>
      <c r="AD4326" s="15"/>
      <c r="AE4326" s="15"/>
      <c r="AF4326" s="15"/>
      <c r="AG4326" s="15"/>
      <c r="AH4326" s="15"/>
      <c r="AI4326" s="15"/>
      <c r="AJ4326" s="15"/>
      <c r="AK4326" s="15"/>
      <c r="AL4326" s="66"/>
      <c r="AM4326" s="66"/>
      <c r="AN4326" s="15"/>
      <c r="AO4326" s="15"/>
      <c r="AP4326" s="15"/>
      <c r="AQ4326" s="15"/>
      <c r="AR4326" s="15"/>
      <c r="AS4326" s="15"/>
      <c r="AT4326" s="15"/>
      <c r="AU4326" s="15"/>
      <c r="AV4326" s="15"/>
      <c r="AW4326" s="15"/>
      <c r="AX4326" s="15"/>
      <c r="AY4326" s="15"/>
      <c r="AZ4326" s="10">
        <v>1</v>
      </c>
      <c r="BA4326" t="s">
        <v>22</v>
      </c>
      <c r="BB4326" t="s">
        <v>88</v>
      </c>
      <c r="BD4326" s="7" t="str">
        <f t="shared" si="134"/>
        <v>6732758346Shopee</v>
      </c>
    </row>
    <row r="4327" spans="2:56" ht="15" customHeight="1" x14ac:dyDescent="0.35">
      <c r="B4327" s="10" t="s">
        <v>17</v>
      </c>
      <c r="C4327" s="10" t="s">
        <v>806</v>
      </c>
      <c r="D4327" s="10" t="s">
        <v>405</v>
      </c>
      <c r="E4327" s="10" t="s">
        <v>406</v>
      </c>
      <c r="F4327" s="10" t="s">
        <v>3573</v>
      </c>
      <c r="G4327" s="137">
        <v>6362101026</v>
      </c>
      <c r="H4327" s="10" t="s">
        <v>12214</v>
      </c>
      <c r="I4327" s="10" t="s">
        <v>3285</v>
      </c>
      <c r="J4327" s="10" t="s">
        <v>3348</v>
      </c>
      <c r="K4327" s="105" t="s">
        <v>11137</v>
      </c>
      <c r="L4327" s="98">
        <f>IFERROR(VLOOKUP($F4327&amp;$C4327,Sales!$J:$W,9,0),0)</f>
        <v>0</v>
      </c>
      <c r="M4327" s="98">
        <f>IFERROR(VLOOKUP($F4327&amp;$C4327,Sales!$J:$W,10,0),0)</f>
        <v>0</v>
      </c>
      <c r="N4327" s="98">
        <f>IFERROR(VLOOKUP($F4327&amp;$C4327,Sales!$J:$W,11,0),0)</f>
        <v>0</v>
      </c>
      <c r="O4327" s="98">
        <f>IFERROR(VLOOKUP($F4327&amp;$C4327,Sales!$J:$W,12,0),0)</f>
        <v>0</v>
      </c>
      <c r="P4327" s="98">
        <f>IFERROR(VLOOKUP($F4327&amp;$C4327,Sales!$J:$W,13,0),0)</f>
        <v>0</v>
      </c>
      <c r="Q4327" s="98">
        <f>IFERROR(VLOOKUP($F4327&amp;$C4327,Sales!$A:$H,7,0),0)</f>
        <v>0</v>
      </c>
      <c r="R4327" s="41" t="str">
        <f t="shared" si="135"/>
        <v>ERROR</v>
      </c>
      <c r="S4327" s="15"/>
      <c r="T4327" s="15"/>
      <c r="U4327" s="15"/>
      <c r="V4327" s="15"/>
      <c r="W4327" s="15"/>
      <c r="X4327" s="15"/>
      <c r="Y4327" s="41"/>
      <c r="Z4327" s="41"/>
      <c r="AA4327" s="41"/>
      <c r="AB4327" s="15"/>
      <c r="AC4327" s="15"/>
      <c r="AD4327" s="15"/>
      <c r="AE4327" s="15"/>
      <c r="AF4327" s="15"/>
      <c r="AG4327" s="15"/>
      <c r="AH4327" s="15"/>
      <c r="AI4327" s="15"/>
      <c r="AJ4327" s="15"/>
      <c r="AK4327" s="15"/>
      <c r="AL4327" s="15"/>
      <c r="AM4327" s="15"/>
      <c r="AN4327" s="15"/>
      <c r="AO4327" s="15"/>
      <c r="AP4327" s="15"/>
      <c r="AQ4327" s="15"/>
      <c r="AR4327" s="15"/>
      <c r="AS4327" s="15"/>
      <c r="AT4327" s="15"/>
      <c r="AU4327" s="15"/>
      <c r="AV4327" s="15"/>
      <c r="AW4327" s="15"/>
      <c r="AX4327" s="82"/>
      <c r="AY4327" s="82"/>
      <c r="AZ4327" s="10">
        <v>1</v>
      </c>
      <c r="BA4327" t="s">
        <v>22</v>
      </c>
      <c r="BB4327" t="s">
        <v>23</v>
      </c>
      <c r="BD4327" s="7" t="str">
        <f t="shared" si="134"/>
        <v>6362101026Shopee</v>
      </c>
    </row>
    <row r="4328" spans="2:56" ht="15" customHeight="1" x14ac:dyDescent="0.35">
      <c r="B4328" s="10" t="s">
        <v>17</v>
      </c>
      <c r="C4328" s="10" t="s">
        <v>806</v>
      </c>
      <c r="D4328" s="10" t="s">
        <v>405</v>
      </c>
      <c r="E4328" s="10" t="s">
        <v>406</v>
      </c>
      <c r="F4328" s="10" t="s">
        <v>3574</v>
      </c>
      <c r="G4328" s="137">
        <v>7662101499</v>
      </c>
      <c r="H4328" s="10" t="s">
        <v>12215</v>
      </c>
      <c r="I4328" s="10" t="s">
        <v>3286</v>
      </c>
      <c r="J4328" s="10" t="s">
        <v>3349</v>
      </c>
      <c r="K4328" s="105" t="s">
        <v>11138</v>
      </c>
      <c r="L4328" s="98">
        <f>IFERROR(VLOOKUP($F4328&amp;$C4328,Sales!$J:$W,9,0),0)</f>
        <v>0</v>
      </c>
      <c r="M4328" s="98">
        <f>IFERROR(VLOOKUP($F4328&amp;$C4328,Sales!$J:$W,10,0),0)</f>
        <v>0</v>
      </c>
      <c r="N4328" s="98">
        <f>IFERROR(VLOOKUP($F4328&amp;$C4328,Sales!$J:$W,11,0),0)</f>
        <v>0</v>
      </c>
      <c r="O4328" s="98">
        <f>IFERROR(VLOOKUP($F4328&amp;$C4328,Sales!$J:$W,12,0),0)</f>
        <v>0</v>
      </c>
      <c r="P4328" s="98">
        <f>IFERROR(VLOOKUP($F4328&amp;$C4328,Sales!$J:$W,13,0),0)</f>
        <v>0</v>
      </c>
      <c r="Q4328" s="98">
        <f>IFERROR(VLOOKUP($F4328&amp;$C4328,Sales!$A:$H,7,0),0)</f>
        <v>0</v>
      </c>
      <c r="R4328" s="41" t="str">
        <f t="shared" si="135"/>
        <v>ERROR</v>
      </c>
      <c r="S4328" s="15"/>
      <c r="T4328" s="15"/>
      <c r="U4328" s="15"/>
      <c r="V4328" s="15"/>
      <c r="W4328" s="15"/>
      <c r="X4328" s="15"/>
      <c r="Y4328" s="41"/>
      <c r="Z4328" s="41"/>
      <c r="AA4328" s="41"/>
      <c r="AB4328" s="15"/>
      <c r="AC4328" s="15"/>
      <c r="AD4328" s="15"/>
      <c r="AE4328" s="15"/>
      <c r="AF4328" s="15"/>
      <c r="AG4328" s="15"/>
      <c r="AH4328" s="15"/>
      <c r="AI4328" s="15"/>
      <c r="AJ4328" s="15"/>
      <c r="AK4328" s="15"/>
      <c r="AL4328" s="15"/>
      <c r="AM4328" s="15"/>
      <c r="AN4328" s="15"/>
      <c r="AO4328" s="15"/>
      <c r="AP4328" s="15"/>
      <c r="AQ4328" s="15"/>
      <c r="AR4328" s="15"/>
      <c r="AS4328" s="15"/>
      <c r="AT4328" s="15"/>
      <c r="AU4328" s="15"/>
      <c r="AV4328" s="15"/>
      <c r="AW4328" s="15"/>
      <c r="AX4328" s="82"/>
      <c r="AY4328" s="82"/>
      <c r="AZ4328" s="10">
        <v>1</v>
      </c>
      <c r="BA4328" t="s">
        <v>22</v>
      </c>
      <c r="BB4328" t="s">
        <v>23</v>
      </c>
      <c r="BD4328" s="7" t="str">
        <f t="shared" si="134"/>
        <v>7662101499Shopee</v>
      </c>
    </row>
    <row r="4329" spans="2:56" ht="15" customHeight="1" x14ac:dyDescent="0.35">
      <c r="B4329" s="10" t="s">
        <v>17</v>
      </c>
      <c r="C4329" s="10" t="s">
        <v>806</v>
      </c>
      <c r="D4329" s="10" t="s">
        <v>650</v>
      </c>
      <c r="E4329" s="10" t="s">
        <v>194</v>
      </c>
      <c r="F4329" s="10">
        <v>0</v>
      </c>
      <c r="G4329" s="137">
        <v>7432718832</v>
      </c>
      <c r="H4329" s="10">
        <v>7432718832</v>
      </c>
      <c r="I4329" s="10">
        <v>0</v>
      </c>
      <c r="J4329" s="10" t="s">
        <v>4068</v>
      </c>
      <c r="K4329" s="102" t="s">
        <v>2942</v>
      </c>
      <c r="L4329" s="98">
        <f>IFERROR(VLOOKUP($F4329&amp;$C4329,Sales!$J:$W,9,0),0)</f>
        <v>0</v>
      </c>
      <c r="M4329" s="98">
        <f>IFERROR(VLOOKUP($F4329&amp;$C4329,Sales!$J:$W,10,0),0)</f>
        <v>0</v>
      </c>
      <c r="N4329" s="98">
        <f>IFERROR(VLOOKUP($F4329&amp;$C4329,Sales!$J:$W,11,0),0)</f>
        <v>0</v>
      </c>
      <c r="O4329" s="98">
        <f>IFERROR(VLOOKUP($F4329&amp;$C4329,Sales!$J:$W,12,0),0)</f>
        <v>0</v>
      </c>
      <c r="P4329" s="98">
        <f>IFERROR(VLOOKUP($F4329&amp;$C4329,Sales!$J:$W,13,0),0)</f>
        <v>0</v>
      </c>
      <c r="Q4329" s="98">
        <f>IFERROR(VLOOKUP($F4329&amp;$C4329,Sales!$A:$H,7,0),0)</f>
        <v>0</v>
      </c>
      <c r="R4329" s="41" t="str">
        <f t="shared" si="135"/>
        <v>ERROR</v>
      </c>
      <c r="S4329" s="15"/>
      <c r="T4329" s="15"/>
      <c r="U4329" s="15"/>
      <c r="V4329" s="15"/>
      <c r="W4329" s="15"/>
      <c r="X4329" s="15"/>
      <c r="Y4329" s="41"/>
      <c r="Z4329" s="41"/>
      <c r="AA4329" s="41"/>
      <c r="AB4329" s="15"/>
      <c r="AC4329" s="15"/>
      <c r="AD4329" s="15"/>
      <c r="AE4329" s="15"/>
      <c r="AF4329" s="15"/>
      <c r="AG4329" s="15"/>
      <c r="AH4329" s="15"/>
      <c r="AI4329" s="15"/>
      <c r="AJ4329" s="15"/>
      <c r="AK4329" s="15"/>
      <c r="AL4329" s="66"/>
      <c r="AM4329" s="66"/>
      <c r="AN4329" s="15"/>
      <c r="AO4329" s="15"/>
      <c r="AP4329" s="15"/>
      <c r="AQ4329" s="15"/>
      <c r="AR4329" s="15"/>
      <c r="AS4329" s="15"/>
      <c r="AT4329" s="15"/>
      <c r="AU4329" s="15"/>
      <c r="AV4329" s="15"/>
      <c r="AW4329" s="15"/>
      <c r="AX4329" s="15"/>
      <c r="AY4329" s="15"/>
      <c r="AZ4329" s="10">
        <v>1</v>
      </c>
      <c r="BA4329" t="s">
        <v>22</v>
      </c>
      <c r="BB4329" t="s">
        <v>88</v>
      </c>
      <c r="BD4329" s="7" t="str">
        <f t="shared" si="134"/>
        <v>7432718832Shopee</v>
      </c>
    </row>
    <row r="4330" spans="2:56" ht="15" customHeight="1" x14ac:dyDescent="0.35">
      <c r="B4330" s="10" t="s">
        <v>17</v>
      </c>
      <c r="C4330" s="10" t="s">
        <v>806</v>
      </c>
      <c r="D4330" s="10" t="s">
        <v>549</v>
      </c>
      <c r="E4330" s="10" t="s">
        <v>194</v>
      </c>
      <c r="F4330" s="10" t="s">
        <v>2383</v>
      </c>
      <c r="G4330" s="137">
        <v>7604734790</v>
      </c>
      <c r="H4330" s="10">
        <v>7604734790</v>
      </c>
      <c r="I4330" s="10" t="s">
        <v>2945</v>
      </c>
      <c r="J4330" s="10" t="s">
        <v>4070</v>
      </c>
      <c r="K4330" s="102" t="s">
        <v>2946</v>
      </c>
      <c r="L4330" s="98">
        <f>IFERROR(VLOOKUP($F4330&amp;$C4330,Sales!$J:$W,9,0),0)</f>
        <v>0</v>
      </c>
      <c r="M4330" s="98">
        <f>IFERROR(VLOOKUP($F4330&amp;$C4330,Sales!$J:$W,10,0),0)</f>
        <v>0</v>
      </c>
      <c r="N4330" s="98">
        <f>IFERROR(VLOOKUP($F4330&amp;$C4330,Sales!$J:$W,11,0),0)</f>
        <v>0</v>
      </c>
      <c r="O4330" s="98">
        <f>IFERROR(VLOOKUP($F4330&amp;$C4330,Sales!$J:$W,12,0),0)</f>
        <v>0</v>
      </c>
      <c r="P4330" s="98">
        <f>IFERROR(VLOOKUP($F4330&amp;$C4330,Sales!$J:$W,13,0),0)</f>
        <v>0</v>
      </c>
      <c r="Q4330" s="98">
        <f>IFERROR(VLOOKUP($F4330&amp;$C4330,Sales!$A:$H,7,0),0)</f>
        <v>0</v>
      </c>
      <c r="R4330" s="41" t="str">
        <f t="shared" si="135"/>
        <v>ERROR</v>
      </c>
      <c r="S4330" s="15"/>
      <c r="T4330" s="15"/>
      <c r="U4330" s="15"/>
      <c r="V4330" s="15"/>
      <c r="W4330" s="15"/>
      <c r="X4330" s="15"/>
      <c r="Y4330" s="41"/>
      <c r="Z4330" s="41"/>
      <c r="AA4330" s="41"/>
      <c r="AB4330" s="15"/>
      <c r="AC4330" s="15"/>
      <c r="AD4330" s="15"/>
      <c r="AE4330" s="15"/>
      <c r="AF4330" s="15"/>
      <c r="AG4330" s="15"/>
      <c r="AH4330" s="15"/>
      <c r="AI4330" s="15"/>
      <c r="AJ4330" s="15"/>
      <c r="AK4330" s="15"/>
      <c r="AL4330" s="66"/>
      <c r="AM4330" s="66"/>
      <c r="AN4330" s="15"/>
      <c r="AO4330" s="15"/>
      <c r="AP4330" s="15"/>
      <c r="AQ4330" s="15"/>
      <c r="AR4330" s="15"/>
      <c r="AS4330" s="15"/>
      <c r="AT4330" s="15"/>
      <c r="AU4330" s="15"/>
      <c r="AV4330" s="15"/>
      <c r="AW4330" s="15"/>
      <c r="AX4330" s="15"/>
      <c r="AY4330" s="15"/>
      <c r="AZ4330" s="10">
        <v>1</v>
      </c>
      <c r="BA4330" t="s">
        <v>22</v>
      </c>
      <c r="BB4330" t="s">
        <v>88</v>
      </c>
      <c r="BD4330" s="7" t="str">
        <f t="shared" si="134"/>
        <v>7604734790Shopee</v>
      </c>
    </row>
    <row r="4331" spans="2:56" ht="15" customHeight="1" x14ac:dyDescent="0.35">
      <c r="B4331" s="10" t="s">
        <v>17</v>
      </c>
      <c r="C4331" s="10" t="s">
        <v>806</v>
      </c>
      <c r="D4331" s="10" t="s">
        <v>405</v>
      </c>
      <c r="E4331" s="10" t="s">
        <v>406</v>
      </c>
      <c r="F4331" s="10" t="s">
        <v>3575</v>
      </c>
      <c r="G4331" s="137">
        <v>3262268634</v>
      </c>
      <c r="H4331" s="10" t="s">
        <v>12216</v>
      </c>
      <c r="I4331" s="10" t="s">
        <v>3287</v>
      </c>
      <c r="J4331" s="10" t="s">
        <v>3350</v>
      </c>
      <c r="K4331" s="105" t="s">
        <v>3307</v>
      </c>
      <c r="L4331" s="98">
        <f>IFERROR(VLOOKUP($F4331&amp;$C4331,Sales!$J:$W,9,0),0)</f>
        <v>0</v>
      </c>
      <c r="M4331" s="98">
        <f>IFERROR(VLOOKUP($F4331&amp;$C4331,Sales!$J:$W,10,0),0)</f>
        <v>0</v>
      </c>
      <c r="N4331" s="98">
        <f>IFERROR(VLOOKUP($F4331&amp;$C4331,Sales!$J:$W,11,0),0)</f>
        <v>0</v>
      </c>
      <c r="O4331" s="98">
        <f>IFERROR(VLOOKUP($F4331&amp;$C4331,Sales!$J:$W,12,0),0)</f>
        <v>0</v>
      </c>
      <c r="P4331" s="98">
        <f>IFERROR(VLOOKUP($F4331&amp;$C4331,Sales!$J:$W,13,0),0)</f>
        <v>0</v>
      </c>
      <c r="Q4331" s="98">
        <f>IFERROR(VLOOKUP($F4331&amp;$C4331,Sales!$A:$H,7,0),0)</f>
        <v>0</v>
      </c>
      <c r="R4331" s="41" t="str">
        <f t="shared" si="135"/>
        <v>ERROR</v>
      </c>
      <c r="S4331" s="15"/>
      <c r="T4331" s="15"/>
      <c r="U4331" s="15"/>
      <c r="V4331" s="15"/>
      <c r="W4331" s="15"/>
      <c r="X4331" s="15"/>
      <c r="Y4331" s="41"/>
      <c r="Z4331" s="41"/>
      <c r="AA4331" s="41"/>
      <c r="AB4331" s="15"/>
      <c r="AC4331" s="15"/>
      <c r="AD4331" s="15"/>
      <c r="AE4331" s="15"/>
      <c r="AF4331" s="15"/>
      <c r="AG4331" s="15"/>
      <c r="AH4331" s="15"/>
      <c r="AI4331" s="15"/>
      <c r="AJ4331" s="15"/>
      <c r="AK4331" s="15"/>
      <c r="AL4331" s="15"/>
      <c r="AM4331" s="15"/>
      <c r="AN4331" s="15"/>
      <c r="AO4331" s="15"/>
      <c r="AP4331" s="15"/>
      <c r="AQ4331" s="15"/>
      <c r="AR4331" s="15"/>
      <c r="AS4331" s="15"/>
      <c r="AT4331" s="15"/>
      <c r="AU4331" s="15"/>
      <c r="AV4331" s="15"/>
      <c r="AW4331" s="15"/>
      <c r="AX4331" s="82"/>
      <c r="AY4331" s="82"/>
      <c r="AZ4331" s="10">
        <v>1</v>
      </c>
      <c r="BA4331" t="s">
        <v>22</v>
      </c>
      <c r="BB4331" t="s">
        <v>23</v>
      </c>
      <c r="BD4331" s="7" t="str">
        <f t="shared" si="134"/>
        <v>3262268634Shopee</v>
      </c>
    </row>
    <row r="4332" spans="2:56" ht="15" customHeight="1" x14ac:dyDescent="0.35">
      <c r="B4332" s="10" t="s">
        <v>17</v>
      </c>
      <c r="C4332" s="10" t="s">
        <v>806</v>
      </c>
      <c r="D4332" s="10" t="s">
        <v>193</v>
      </c>
      <c r="E4332" s="10" t="s">
        <v>194</v>
      </c>
      <c r="F4332" s="10">
        <v>0</v>
      </c>
      <c r="G4332" s="137">
        <v>7732666728</v>
      </c>
      <c r="H4332" s="10">
        <v>7732666728</v>
      </c>
      <c r="I4332" s="10">
        <v>0</v>
      </c>
      <c r="J4332" s="10" t="s">
        <v>4072</v>
      </c>
      <c r="K4332" s="102" t="s">
        <v>2947</v>
      </c>
      <c r="L4332" s="98">
        <f>IFERROR(VLOOKUP($F4332&amp;$C4332,Sales!$J:$W,9,0),0)</f>
        <v>0</v>
      </c>
      <c r="M4332" s="98">
        <f>IFERROR(VLOOKUP($F4332&amp;$C4332,Sales!$J:$W,10,0),0)</f>
        <v>0</v>
      </c>
      <c r="N4332" s="98">
        <f>IFERROR(VLOOKUP($F4332&amp;$C4332,Sales!$J:$W,11,0),0)</f>
        <v>0</v>
      </c>
      <c r="O4332" s="98">
        <f>IFERROR(VLOOKUP($F4332&amp;$C4332,Sales!$J:$W,12,0),0)</f>
        <v>0</v>
      </c>
      <c r="P4332" s="98">
        <f>IFERROR(VLOOKUP($F4332&amp;$C4332,Sales!$J:$W,13,0),0)</f>
        <v>0</v>
      </c>
      <c r="Q4332" s="98">
        <f>IFERROR(VLOOKUP($F4332&amp;$C4332,Sales!$A:$H,7,0),0)</f>
        <v>0</v>
      </c>
      <c r="R4332" s="41" t="str">
        <f t="shared" si="135"/>
        <v>ERROR</v>
      </c>
      <c r="S4332" s="15"/>
      <c r="T4332" s="15"/>
      <c r="U4332" s="15"/>
      <c r="V4332" s="15"/>
      <c r="W4332" s="15"/>
      <c r="X4332" s="15"/>
      <c r="Y4332" s="41"/>
      <c r="Z4332" s="41"/>
      <c r="AA4332" s="41"/>
      <c r="AB4332" s="15"/>
      <c r="AC4332" s="15"/>
      <c r="AD4332" s="15"/>
      <c r="AE4332" s="15"/>
      <c r="AF4332" s="15"/>
      <c r="AG4332" s="15"/>
      <c r="AH4332" s="15"/>
      <c r="AI4332" s="15"/>
      <c r="AJ4332" s="15"/>
      <c r="AK4332" s="15"/>
      <c r="AL4332" s="66"/>
      <c r="AM4332" s="66"/>
      <c r="AN4332" s="15"/>
      <c r="AO4332" s="15"/>
      <c r="AP4332" s="15"/>
      <c r="AQ4332" s="15"/>
      <c r="AR4332" s="15"/>
      <c r="AS4332" s="15"/>
      <c r="AT4332" s="15"/>
      <c r="AU4332" s="15"/>
      <c r="AV4332" s="15"/>
      <c r="AW4332" s="15"/>
      <c r="AX4332" s="15"/>
      <c r="AY4332" s="15"/>
      <c r="AZ4332" s="10">
        <v>1</v>
      </c>
      <c r="BA4332" t="s">
        <v>22</v>
      </c>
      <c r="BB4332" t="s">
        <v>88</v>
      </c>
      <c r="BD4332" s="7" t="str">
        <f t="shared" si="134"/>
        <v>7732666728Shopee</v>
      </c>
    </row>
    <row r="4333" spans="2:56" ht="15" customHeight="1" x14ac:dyDescent="0.35">
      <c r="B4333" s="10" t="s">
        <v>17</v>
      </c>
      <c r="C4333" s="10" t="s">
        <v>806</v>
      </c>
      <c r="D4333" s="10" t="s">
        <v>405</v>
      </c>
      <c r="E4333" s="10" t="s">
        <v>406</v>
      </c>
      <c r="F4333" s="10" t="s">
        <v>3576</v>
      </c>
      <c r="G4333" s="137">
        <v>5362104188</v>
      </c>
      <c r="H4333" s="10" t="s">
        <v>12217</v>
      </c>
      <c r="I4333" s="10" t="s">
        <v>3288</v>
      </c>
      <c r="J4333" s="10" t="s">
        <v>3351</v>
      </c>
      <c r="K4333" s="105" t="s">
        <v>3308</v>
      </c>
      <c r="L4333" s="98">
        <f>IFERROR(VLOOKUP($F4333&amp;$C4333,Sales!$J:$W,9,0),0)</f>
        <v>0</v>
      </c>
      <c r="M4333" s="98">
        <f>IFERROR(VLOOKUP($F4333&amp;$C4333,Sales!$J:$W,10,0),0)</f>
        <v>0</v>
      </c>
      <c r="N4333" s="98">
        <f>IFERROR(VLOOKUP($F4333&amp;$C4333,Sales!$J:$W,11,0),0)</f>
        <v>0</v>
      </c>
      <c r="O4333" s="98">
        <f>IFERROR(VLOOKUP($F4333&amp;$C4333,Sales!$J:$W,12,0),0)</f>
        <v>0</v>
      </c>
      <c r="P4333" s="98">
        <f>IFERROR(VLOOKUP($F4333&amp;$C4333,Sales!$J:$W,13,0),0)</f>
        <v>0</v>
      </c>
      <c r="Q4333" s="98">
        <f>IFERROR(VLOOKUP($F4333&amp;$C4333,Sales!$A:$H,7,0),0)</f>
        <v>0</v>
      </c>
      <c r="R4333" s="41" t="str">
        <f t="shared" si="135"/>
        <v>ERROR</v>
      </c>
      <c r="S4333" s="15"/>
      <c r="T4333" s="15"/>
      <c r="U4333" s="15"/>
      <c r="V4333" s="15"/>
      <c r="W4333" s="15"/>
      <c r="X4333" s="15"/>
      <c r="Y4333" s="41"/>
      <c r="Z4333" s="41"/>
      <c r="AA4333" s="41"/>
      <c r="AB4333" s="15"/>
      <c r="AC4333" s="15"/>
      <c r="AD4333" s="15"/>
      <c r="AE4333" s="15"/>
      <c r="AF4333" s="15"/>
      <c r="AG4333" s="15"/>
      <c r="AH4333" s="15"/>
      <c r="AI4333" s="15"/>
      <c r="AJ4333" s="15"/>
      <c r="AK4333" s="15"/>
      <c r="AL4333" s="15"/>
      <c r="AM4333" s="15"/>
      <c r="AN4333" s="15"/>
      <c r="AO4333" s="15"/>
      <c r="AP4333" s="15"/>
      <c r="AQ4333" s="15"/>
      <c r="AR4333" s="15"/>
      <c r="AS4333" s="15"/>
      <c r="AT4333" s="15"/>
      <c r="AU4333" s="15"/>
      <c r="AV4333" s="15"/>
      <c r="AW4333" s="15"/>
      <c r="AX4333" s="82"/>
      <c r="AY4333" s="82"/>
      <c r="AZ4333" s="10">
        <v>1</v>
      </c>
      <c r="BA4333" t="s">
        <v>22</v>
      </c>
      <c r="BB4333" t="s">
        <v>23</v>
      </c>
      <c r="BD4333" s="7" t="str">
        <f t="shared" si="134"/>
        <v>5362104188Shopee</v>
      </c>
    </row>
    <row r="4334" spans="2:56" ht="15" customHeight="1" x14ac:dyDescent="0.35">
      <c r="B4334" s="10" t="s">
        <v>17</v>
      </c>
      <c r="C4334" s="10" t="s">
        <v>806</v>
      </c>
      <c r="D4334" s="10" t="s">
        <v>549</v>
      </c>
      <c r="E4334" s="10" t="s">
        <v>194</v>
      </c>
      <c r="F4334" s="10">
        <v>0</v>
      </c>
      <c r="G4334" s="137">
        <v>7832697351</v>
      </c>
      <c r="H4334" s="10">
        <v>7832697351</v>
      </c>
      <c r="I4334" s="10">
        <v>0</v>
      </c>
      <c r="J4334" s="10" t="s">
        <v>4073</v>
      </c>
      <c r="K4334" s="102" t="s">
        <v>2864</v>
      </c>
      <c r="L4334" s="98">
        <f>IFERROR(VLOOKUP($F4334&amp;$C4334,Sales!$J:$W,9,0),0)</f>
        <v>0</v>
      </c>
      <c r="M4334" s="98">
        <f>IFERROR(VLOOKUP($F4334&amp;$C4334,Sales!$J:$W,10,0),0)</f>
        <v>0</v>
      </c>
      <c r="N4334" s="98">
        <f>IFERROR(VLOOKUP($F4334&amp;$C4334,Sales!$J:$W,11,0),0)</f>
        <v>0</v>
      </c>
      <c r="O4334" s="98">
        <f>IFERROR(VLOOKUP($F4334&amp;$C4334,Sales!$J:$W,12,0),0)</f>
        <v>0</v>
      </c>
      <c r="P4334" s="98">
        <f>IFERROR(VLOOKUP($F4334&amp;$C4334,Sales!$J:$W,13,0),0)</f>
        <v>0</v>
      </c>
      <c r="Q4334" s="98">
        <f>IFERROR(VLOOKUP($F4334&amp;$C4334,Sales!$A:$H,7,0),0)</f>
        <v>0</v>
      </c>
      <c r="R4334" s="41" t="str">
        <f t="shared" si="135"/>
        <v>ERROR</v>
      </c>
      <c r="S4334" s="15"/>
      <c r="T4334" s="15"/>
      <c r="U4334" s="15"/>
      <c r="V4334" s="15"/>
      <c r="W4334" s="15"/>
      <c r="X4334" s="15"/>
      <c r="Y4334" s="41"/>
      <c r="Z4334" s="41"/>
      <c r="AA4334" s="41"/>
      <c r="AB4334" s="15"/>
      <c r="AC4334" s="15"/>
      <c r="AD4334" s="15"/>
      <c r="AE4334" s="15"/>
      <c r="AF4334" s="15"/>
      <c r="AG4334" s="15"/>
      <c r="AH4334" s="15"/>
      <c r="AI4334" s="15"/>
      <c r="AJ4334" s="15"/>
      <c r="AK4334" s="15"/>
      <c r="AL4334" s="66"/>
      <c r="AM4334" s="66"/>
      <c r="AN4334" s="15"/>
      <c r="AO4334" s="15"/>
      <c r="AP4334" s="15"/>
      <c r="AQ4334" s="15"/>
      <c r="AR4334" s="15"/>
      <c r="AS4334" s="15"/>
      <c r="AT4334" s="15"/>
      <c r="AU4334" s="15"/>
      <c r="AV4334" s="15"/>
      <c r="AW4334" s="15"/>
      <c r="AX4334" s="15"/>
      <c r="AY4334" s="15"/>
      <c r="AZ4334" s="10">
        <v>1</v>
      </c>
      <c r="BA4334" t="s">
        <v>22</v>
      </c>
      <c r="BB4334" t="s">
        <v>88</v>
      </c>
      <c r="BD4334" s="7" t="str">
        <f t="shared" si="134"/>
        <v>7832697351Shopee</v>
      </c>
    </row>
    <row r="4335" spans="2:56" ht="15" customHeight="1" x14ac:dyDescent="0.35">
      <c r="B4335" s="10" t="s">
        <v>17</v>
      </c>
      <c r="C4335" s="10" t="s">
        <v>806</v>
      </c>
      <c r="D4335" s="10" t="s">
        <v>65</v>
      </c>
      <c r="E4335" s="10" t="s">
        <v>66</v>
      </c>
      <c r="F4335" s="10" t="s">
        <v>109</v>
      </c>
      <c r="G4335" s="137">
        <v>1086478784</v>
      </c>
      <c r="H4335" s="10">
        <v>1086478784</v>
      </c>
      <c r="I4335" s="10" t="s">
        <v>110</v>
      </c>
      <c r="J4335" s="10" t="s">
        <v>4074</v>
      </c>
      <c r="K4335" s="102" t="s">
        <v>3155</v>
      </c>
      <c r="L4335" s="98">
        <f>IFERROR(VLOOKUP($F4335&amp;$C4335,Sales!$J:$W,9,0),0)</f>
        <v>0</v>
      </c>
      <c r="M4335" s="98">
        <f>IFERROR(VLOOKUP($F4335&amp;$C4335,Sales!$J:$W,10,0),0)</f>
        <v>0</v>
      </c>
      <c r="N4335" s="98">
        <f>IFERROR(VLOOKUP($F4335&amp;$C4335,Sales!$J:$W,11,0),0)</f>
        <v>0</v>
      </c>
      <c r="O4335" s="98">
        <f>IFERROR(VLOOKUP($F4335&amp;$C4335,Sales!$J:$W,12,0),0)</f>
        <v>0</v>
      </c>
      <c r="P4335" s="98">
        <f>IFERROR(VLOOKUP($F4335&amp;$C4335,Sales!$J:$W,13,0),0)</f>
        <v>0</v>
      </c>
      <c r="Q4335" s="98">
        <f>IFERROR(VLOOKUP($F4335&amp;$C4335,Sales!$A:$H,7,0),0)</f>
        <v>0</v>
      </c>
      <c r="R4335" s="41" t="str">
        <f t="shared" si="135"/>
        <v>ERROR</v>
      </c>
      <c r="S4335" s="15"/>
      <c r="T4335" s="15"/>
      <c r="U4335" s="15"/>
      <c r="V4335" s="15"/>
      <c r="W4335" s="15"/>
      <c r="X4335" s="15"/>
      <c r="Y4335" s="41"/>
      <c r="Z4335" s="41"/>
      <c r="AA4335" s="41"/>
      <c r="AB4335" s="15"/>
      <c r="AC4335" s="15"/>
      <c r="AD4335" s="15"/>
      <c r="AE4335" s="15"/>
      <c r="AF4335" s="15"/>
      <c r="AG4335" s="15"/>
      <c r="AH4335" s="15"/>
      <c r="AI4335" s="15"/>
      <c r="AJ4335" s="15"/>
      <c r="AK4335" s="15"/>
      <c r="AL4335" s="66"/>
      <c r="AM4335" s="66"/>
      <c r="AN4335" s="15"/>
      <c r="AO4335" s="15"/>
      <c r="AP4335" s="15"/>
      <c r="AQ4335" s="15"/>
      <c r="AR4335" s="15"/>
      <c r="AS4335" s="15"/>
      <c r="AT4335" s="15"/>
      <c r="AU4335" s="15"/>
      <c r="AV4335" s="15"/>
      <c r="AW4335" s="15"/>
      <c r="AX4335" s="15"/>
      <c r="AY4335" s="15"/>
      <c r="AZ4335" s="10">
        <v>1</v>
      </c>
      <c r="BA4335" t="s">
        <v>22</v>
      </c>
      <c r="BB4335" t="s">
        <v>88</v>
      </c>
      <c r="BD4335" s="7" t="str">
        <f t="shared" si="134"/>
        <v>1086478784Shopee</v>
      </c>
    </row>
    <row r="4336" spans="2:56" ht="15" customHeight="1" x14ac:dyDescent="0.35">
      <c r="B4336" s="10" t="s">
        <v>17</v>
      </c>
      <c r="C4336" s="10" t="s">
        <v>806</v>
      </c>
      <c r="D4336" s="10" t="s">
        <v>65</v>
      </c>
      <c r="E4336" s="10" t="s">
        <v>66</v>
      </c>
      <c r="F4336" s="10" t="s">
        <v>2307</v>
      </c>
      <c r="G4336" s="137">
        <v>229746537</v>
      </c>
      <c r="H4336" s="10">
        <v>229746537</v>
      </c>
      <c r="I4336" s="10" t="s">
        <v>2523</v>
      </c>
      <c r="J4336" s="10" t="s">
        <v>4075</v>
      </c>
      <c r="K4336" s="102" t="s">
        <v>3156</v>
      </c>
      <c r="L4336" s="98">
        <f>IFERROR(VLOOKUP($F4336&amp;$C4336,Sales!$J:$W,9,0),0)</f>
        <v>0</v>
      </c>
      <c r="M4336" s="98">
        <f>IFERROR(VLOOKUP($F4336&amp;$C4336,Sales!$J:$W,10,0),0)</f>
        <v>0</v>
      </c>
      <c r="N4336" s="98">
        <f>IFERROR(VLOOKUP($F4336&amp;$C4336,Sales!$J:$W,11,0),0)</f>
        <v>0</v>
      </c>
      <c r="O4336" s="98">
        <f>IFERROR(VLOOKUP($F4336&amp;$C4336,Sales!$J:$W,12,0),0)</f>
        <v>0</v>
      </c>
      <c r="P4336" s="98">
        <f>IFERROR(VLOOKUP($F4336&amp;$C4336,Sales!$J:$W,13,0),0)</f>
        <v>0</v>
      </c>
      <c r="Q4336" s="98">
        <f>IFERROR(VLOOKUP($F4336&amp;$C4336,Sales!$A:$H,7,0),0)</f>
        <v>0</v>
      </c>
      <c r="R4336" s="41" t="str">
        <f t="shared" si="135"/>
        <v>ERROR</v>
      </c>
      <c r="S4336" s="15"/>
      <c r="T4336" s="15"/>
      <c r="U4336" s="15"/>
      <c r="V4336" s="15"/>
      <c r="W4336" s="15"/>
      <c r="X4336" s="15"/>
      <c r="Y4336" s="41"/>
      <c r="Z4336" s="41"/>
      <c r="AA4336" s="41"/>
      <c r="AB4336" s="15"/>
      <c r="AC4336" s="15"/>
      <c r="AD4336" s="15"/>
      <c r="AE4336" s="15"/>
      <c r="AF4336" s="15"/>
      <c r="AG4336" s="15"/>
      <c r="AH4336" s="15"/>
      <c r="AI4336" s="15"/>
      <c r="AJ4336" s="15"/>
      <c r="AK4336" s="15"/>
      <c r="AL4336" s="66"/>
      <c r="AM4336" s="66"/>
      <c r="AN4336" s="15"/>
      <c r="AO4336" s="15"/>
      <c r="AP4336" s="15"/>
      <c r="AQ4336" s="15"/>
      <c r="AR4336" s="15"/>
      <c r="AS4336" s="15"/>
      <c r="AT4336" s="15"/>
      <c r="AU4336" s="15"/>
      <c r="AV4336" s="15"/>
      <c r="AW4336" s="15"/>
      <c r="AX4336" s="15"/>
      <c r="AY4336" s="15"/>
      <c r="AZ4336" s="10">
        <v>1</v>
      </c>
      <c r="BA4336" t="s">
        <v>22</v>
      </c>
      <c r="BB4336" t="s">
        <v>88</v>
      </c>
      <c r="BD4336" s="7" t="str">
        <f t="shared" si="134"/>
        <v>229746537Shopee</v>
      </c>
    </row>
    <row r="4337" spans="2:56" ht="15" customHeight="1" x14ac:dyDescent="0.35">
      <c r="B4337" s="10" t="s">
        <v>17</v>
      </c>
      <c r="C4337" s="10" t="s">
        <v>806</v>
      </c>
      <c r="D4337" s="10" t="s">
        <v>405</v>
      </c>
      <c r="E4337" s="10" t="s">
        <v>406</v>
      </c>
      <c r="F4337" s="10" t="s">
        <v>3577</v>
      </c>
      <c r="G4337" s="137">
        <v>4862109910</v>
      </c>
      <c r="H4337" s="10" t="s">
        <v>12218</v>
      </c>
      <c r="I4337" s="10" t="s">
        <v>3289</v>
      </c>
      <c r="J4337" s="10" t="s">
        <v>3352</v>
      </c>
      <c r="K4337" s="105" t="s">
        <v>3309</v>
      </c>
      <c r="L4337" s="98">
        <f>IFERROR(VLOOKUP($F4337&amp;$C4337,Sales!$J:$W,9,0),0)</f>
        <v>0</v>
      </c>
      <c r="M4337" s="98">
        <f>IFERROR(VLOOKUP($F4337&amp;$C4337,Sales!$J:$W,10,0),0)</f>
        <v>0</v>
      </c>
      <c r="N4337" s="98">
        <f>IFERROR(VLOOKUP($F4337&amp;$C4337,Sales!$J:$W,11,0),0)</f>
        <v>0</v>
      </c>
      <c r="O4337" s="98">
        <f>IFERROR(VLOOKUP($F4337&amp;$C4337,Sales!$J:$W,12,0),0)</f>
        <v>0</v>
      </c>
      <c r="P4337" s="98">
        <f>IFERROR(VLOOKUP($F4337&amp;$C4337,Sales!$J:$W,13,0),0)</f>
        <v>0</v>
      </c>
      <c r="Q4337" s="98">
        <f>IFERROR(VLOOKUP($F4337&amp;$C4337,Sales!$A:$H,7,0),0)</f>
        <v>0</v>
      </c>
      <c r="R4337" s="41" t="str">
        <f t="shared" si="135"/>
        <v>ERROR</v>
      </c>
      <c r="S4337" s="15"/>
      <c r="T4337" s="15"/>
      <c r="U4337" s="15"/>
      <c r="V4337" s="15"/>
      <c r="W4337" s="15"/>
      <c r="X4337" s="15"/>
      <c r="Y4337" s="41"/>
      <c r="Z4337" s="41"/>
      <c r="AA4337" s="41"/>
      <c r="AB4337" s="15"/>
      <c r="AC4337" s="15"/>
      <c r="AD4337" s="15"/>
      <c r="AE4337" s="15"/>
      <c r="AF4337" s="15"/>
      <c r="AG4337" s="15"/>
      <c r="AH4337" s="15"/>
      <c r="AI4337" s="15"/>
      <c r="AJ4337" s="15"/>
      <c r="AK4337" s="15"/>
      <c r="AL4337" s="15"/>
      <c r="AM4337" s="15"/>
      <c r="AN4337" s="15"/>
      <c r="AO4337" s="15"/>
      <c r="AP4337" s="15"/>
      <c r="AQ4337" s="15"/>
      <c r="AR4337" s="15"/>
      <c r="AS4337" s="15"/>
      <c r="AT4337" s="15"/>
      <c r="AU4337" s="15"/>
      <c r="AV4337" s="15"/>
      <c r="AW4337" s="15"/>
      <c r="AX4337" s="82"/>
      <c r="AY4337" s="82"/>
      <c r="AZ4337" s="10">
        <v>1</v>
      </c>
      <c r="BA4337" t="s">
        <v>22</v>
      </c>
      <c r="BB4337" t="s">
        <v>23</v>
      </c>
      <c r="BD4337" s="7" t="str">
        <f t="shared" si="134"/>
        <v>4862109910Shopee</v>
      </c>
    </row>
    <row r="4338" spans="2:56" ht="15" customHeight="1" x14ac:dyDescent="0.35">
      <c r="B4338" s="10" t="s">
        <v>17</v>
      </c>
      <c r="C4338" s="10" t="s">
        <v>806</v>
      </c>
      <c r="D4338" s="10" t="s">
        <v>405</v>
      </c>
      <c r="E4338" s="10" t="s">
        <v>406</v>
      </c>
      <c r="F4338" s="10" t="s">
        <v>4154</v>
      </c>
      <c r="G4338" s="137">
        <v>6071077809</v>
      </c>
      <c r="H4338" s="10" t="s">
        <v>12219</v>
      </c>
      <c r="I4338" s="10">
        <v>4902430906463</v>
      </c>
      <c r="J4338" s="10" t="s">
        <v>4273</v>
      </c>
      <c r="K4338" s="105" t="s">
        <v>4278</v>
      </c>
      <c r="L4338" s="98">
        <f>IFERROR(VLOOKUP($F4338&amp;$C4338,Sales!$J:$W,9,0),0)</f>
        <v>0</v>
      </c>
      <c r="M4338" s="98">
        <f>IFERROR(VLOOKUP($F4338&amp;$C4338,Sales!$J:$W,10,0),0)</f>
        <v>0</v>
      </c>
      <c r="N4338" s="98">
        <f>IFERROR(VLOOKUP($F4338&amp;$C4338,Sales!$J:$W,11,0),0)</f>
        <v>0</v>
      </c>
      <c r="O4338" s="98">
        <f>IFERROR(VLOOKUP($F4338&amp;$C4338,Sales!$J:$W,12,0),0)</f>
        <v>0</v>
      </c>
      <c r="P4338" s="98">
        <f>IFERROR(VLOOKUP($F4338&amp;$C4338,Sales!$J:$W,13,0),0)</f>
        <v>0</v>
      </c>
      <c r="Q4338" s="98">
        <f>IFERROR(VLOOKUP($F4338&amp;$C4338,Sales!$A:$H,7,0),0)</f>
        <v>0</v>
      </c>
      <c r="R4338" s="41" t="str">
        <f t="shared" si="135"/>
        <v>ERROR</v>
      </c>
      <c r="S4338" s="15"/>
      <c r="T4338" s="15"/>
      <c r="U4338" s="15"/>
      <c r="V4338" s="15"/>
      <c r="W4338" s="15"/>
      <c r="X4338" s="15"/>
      <c r="Y4338" s="41"/>
      <c r="Z4338" s="41"/>
      <c r="AA4338" s="41"/>
      <c r="AB4338" s="15"/>
      <c r="AC4338" s="15"/>
      <c r="AD4338" s="15"/>
      <c r="AE4338" s="15"/>
      <c r="AF4338" s="15"/>
      <c r="AG4338" s="15"/>
      <c r="AH4338" s="15"/>
      <c r="AI4338" s="15"/>
      <c r="AJ4338" s="15"/>
      <c r="AK4338" s="15"/>
      <c r="AL4338" s="15"/>
      <c r="AM4338" s="15"/>
      <c r="AN4338" s="15"/>
      <c r="AO4338" s="15"/>
      <c r="AP4338" s="15"/>
      <c r="AQ4338" s="15"/>
      <c r="AR4338" s="15"/>
      <c r="AS4338" s="15"/>
      <c r="AT4338" s="15"/>
      <c r="AU4338" s="15"/>
      <c r="AV4338" s="15"/>
      <c r="AW4338" s="15"/>
      <c r="AX4338" s="82"/>
      <c r="AY4338" s="82"/>
      <c r="AZ4338" s="10">
        <v>1</v>
      </c>
      <c r="BA4338" t="s">
        <v>22</v>
      </c>
      <c r="BB4338" t="s">
        <v>23</v>
      </c>
      <c r="BD4338" s="7" t="str">
        <f t="shared" si="134"/>
        <v>6071077809Shopee</v>
      </c>
    </row>
    <row r="4339" spans="2:56" ht="15" customHeight="1" x14ac:dyDescent="0.35">
      <c r="B4339" s="10" t="s">
        <v>17</v>
      </c>
      <c r="C4339" s="10" t="s">
        <v>806</v>
      </c>
      <c r="D4339" s="10" t="s">
        <v>405</v>
      </c>
      <c r="E4339" s="10" t="s">
        <v>406</v>
      </c>
      <c r="F4339" s="10" t="s">
        <v>4267</v>
      </c>
      <c r="G4339" s="137">
        <v>7171144458</v>
      </c>
      <c r="H4339" s="10" t="s">
        <v>12220</v>
      </c>
      <c r="I4339" s="10" t="s">
        <v>4268</v>
      </c>
      <c r="J4339" s="10" t="s">
        <v>4275</v>
      </c>
      <c r="K4339" s="102" t="s">
        <v>4280</v>
      </c>
      <c r="L4339" s="98">
        <f>IFERROR(VLOOKUP($F4339&amp;$C4339,Sales!$J:$W,9,0),0)</f>
        <v>0</v>
      </c>
      <c r="M4339" s="98">
        <f>IFERROR(VLOOKUP($F4339&amp;$C4339,Sales!$J:$W,10,0),0)</f>
        <v>0</v>
      </c>
      <c r="N4339" s="98">
        <f>IFERROR(VLOOKUP($F4339&amp;$C4339,Sales!$J:$W,11,0),0)</f>
        <v>0</v>
      </c>
      <c r="O4339" s="98">
        <f>IFERROR(VLOOKUP($F4339&amp;$C4339,Sales!$J:$W,12,0),0)</f>
        <v>0</v>
      </c>
      <c r="P4339" s="98">
        <f>IFERROR(VLOOKUP($F4339&amp;$C4339,Sales!$J:$W,13,0),0)</f>
        <v>0</v>
      </c>
      <c r="Q4339" s="98">
        <f>IFERROR(VLOOKUP($F4339&amp;$C4339,Sales!$A:$H,7,0),0)</f>
        <v>0</v>
      </c>
      <c r="R4339" s="41" t="str">
        <f t="shared" si="135"/>
        <v>ERROR</v>
      </c>
      <c r="S4339" s="15"/>
      <c r="T4339" s="15"/>
      <c r="U4339" s="15"/>
      <c r="V4339" s="15"/>
      <c r="W4339" s="15"/>
      <c r="X4339" s="15"/>
      <c r="Y4339" s="41"/>
      <c r="Z4339" s="41"/>
      <c r="AA4339" s="41"/>
      <c r="AB4339" s="15"/>
      <c r="AC4339" s="15"/>
      <c r="AD4339" s="15"/>
      <c r="AE4339" s="15"/>
      <c r="AF4339" s="15"/>
      <c r="AG4339" s="15"/>
      <c r="AH4339" s="15"/>
      <c r="AI4339" s="15"/>
      <c r="AJ4339" s="15"/>
      <c r="AK4339" s="15"/>
      <c r="AL4339" s="15"/>
      <c r="AM4339" s="15"/>
      <c r="AN4339" s="15"/>
      <c r="AO4339" s="15"/>
      <c r="AP4339" s="15"/>
      <c r="AQ4339" s="15"/>
      <c r="AR4339" s="15"/>
      <c r="AS4339" s="15"/>
      <c r="AT4339" s="15"/>
      <c r="AU4339" s="15"/>
      <c r="AV4339" s="15"/>
      <c r="AW4339" s="15"/>
      <c r="AX4339" s="82"/>
      <c r="AY4339" s="82"/>
      <c r="AZ4339" s="10">
        <v>1</v>
      </c>
      <c r="BA4339" t="s">
        <v>22</v>
      </c>
      <c r="BB4339" t="s">
        <v>23</v>
      </c>
      <c r="BD4339" s="7" t="str">
        <f t="shared" si="134"/>
        <v>7171144458Shopee</v>
      </c>
    </row>
    <row r="4340" spans="2:56" ht="15" customHeight="1" x14ac:dyDescent="0.35">
      <c r="B4340" s="10" t="s">
        <v>17</v>
      </c>
      <c r="C4340" s="10" t="s">
        <v>806</v>
      </c>
      <c r="D4340" s="10" t="s">
        <v>405</v>
      </c>
      <c r="E4340" s="10" t="s">
        <v>406</v>
      </c>
      <c r="F4340" s="10" t="s">
        <v>4269</v>
      </c>
      <c r="G4340" s="137">
        <v>4271147122</v>
      </c>
      <c r="H4340" s="10" t="s">
        <v>12221</v>
      </c>
      <c r="I4340" s="10" t="s">
        <v>4270</v>
      </c>
      <c r="J4340" s="10" t="s">
        <v>4276</v>
      </c>
      <c r="K4340" s="102" t="s">
        <v>4281</v>
      </c>
      <c r="L4340" s="98">
        <f>IFERROR(VLOOKUP($F4340&amp;$C4340,Sales!$J:$W,9,0),0)</f>
        <v>0</v>
      </c>
      <c r="M4340" s="98">
        <f>IFERROR(VLOOKUP($F4340&amp;$C4340,Sales!$J:$W,10,0),0)</f>
        <v>0</v>
      </c>
      <c r="N4340" s="98">
        <f>IFERROR(VLOOKUP($F4340&amp;$C4340,Sales!$J:$W,11,0),0)</f>
        <v>0</v>
      </c>
      <c r="O4340" s="98">
        <f>IFERROR(VLOOKUP($F4340&amp;$C4340,Sales!$J:$W,12,0),0)</f>
        <v>0</v>
      </c>
      <c r="P4340" s="98">
        <f>IFERROR(VLOOKUP($F4340&amp;$C4340,Sales!$J:$W,13,0),0)</f>
        <v>0</v>
      </c>
      <c r="Q4340" s="98">
        <f>IFERROR(VLOOKUP($F4340&amp;$C4340,Sales!$A:$H,7,0),0)</f>
        <v>0</v>
      </c>
      <c r="R4340" s="41" t="str">
        <f t="shared" si="135"/>
        <v>ERROR</v>
      </c>
      <c r="S4340" s="15"/>
      <c r="T4340" s="15"/>
      <c r="U4340" s="15"/>
      <c r="V4340" s="15"/>
      <c r="W4340" s="15"/>
      <c r="X4340" s="15"/>
      <c r="Y4340" s="41"/>
      <c r="Z4340" s="41"/>
      <c r="AA4340" s="41"/>
      <c r="AB4340" s="15"/>
      <c r="AC4340" s="15"/>
      <c r="AD4340" s="15"/>
      <c r="AE4340" s="15"/>
      <c r="AF4340" s="15"/>
      <c r="AG4340" s="15"/>
      <c r="AH4340" s="15"/>
      <c r="AI4340" s="15"/>
      <c r="AJ4340" s="15"/>
      <c r="AK4340" s="15"/>
      <c r="AL4340" s="15"/>
      <c r="AM4340" s="15"/>
      <c r="AN4340" s="15"/>
      <c r="AO4340" s="15"/>
      <c r="AP4340" s="15"/>
      <c r="AQ4340" s="15"/>
      <c r="AR4340" s="15"/>
      <c r="AS4340" s="15"/>
      <c r="AT4340" s="15"/>
      <c r="AU4340" s="15"/>
      <c r="AV4340" s="15"/>
      <c r="AW4340" s="15"/>
      <c r="AX4340" s="82"/>
      <c r="AY4340" s="82"/>
      <c r="AZ4340" s="10">
        <v>1</v>
      </c>
      <c r="BA4340" t="s">
        <v>22</v>
      </c>
      <c r="BB4340" t="s">
        <v>23</v>
      </c>
      <c r="BD4340" s="7" t="str">
        <f t="shared" ref="BD4340:BD4403" si="136">G4340&amp;C4340</f>
        <v>4271147122Shopee</v>
      </c>
    </row>
    <row r="4341" spans="2:56" ht="15" customHeight="1" x14ac:dyDescent="0.35">
      <c r="B4341" s="10" t="s">
        <v>17</v>
      </c>
      <c r="C4341" s="10" t="s">
        <v>806</v>
      </c>
      <c r="D4341" s="10" t="s">
        <v>405</v>
      </c>
      <c r="E4341" s="10" t="s">
        <v>406</v>
      </c>
      <c r="F4341" s="10" t="s">
        <v>4271</v>
      </c>
      <c r="G4341" s="137">
        <v>3177689038</v>
      </c>
      <c r="H4341" s="10" t="s">
        <v>12222</v>
      </c>
      <c r="I4341" s="10" t="s">
        <v>4272</v>
      </c>
      <c r="J4341" s="10" t="s">
        <v>4277</v>
      </c>
      <c r="K4341" s="102" t="s">
        <v>4282</v>
      </c>
      <c r="L4341" s="98">
        <f>IFERROR(VLOOKUP($F4341&amp;$C4341,Sales!$J:$W,9,0),0)</f>
        <v>0</v>
      </c>
      <c r="M4341" s="98">
        <f>IFERROR(VLOOKUP($F4341&amp;$C4341,Sales!$J:$W,10,0),0)</f>
        <v>0</v>
      </c>
      <c r="N4341" s="98">
        <f>IFERROR(VLOOKUP($F4341&amp;$C4341,Sales!$J:$W,11,0),0)</f>
        <v>0</v>
      </c>
      <c r="O4341" s="98">
        <f>IFERROR(VLOOKUP($F4341&amp;$C4341,Sales!$J:$W,12,0),0)</f>
        <v>0</v>
      </c>
      <c r="P4341" s="98">
        <f>IFERROR(VLOOKUP($F4341&amp;$C4341,Sales!$J:$W,13,0),0)</f>
        <v>0</v>
      </c>
      <c r="Q4341" s="98">
        <f>IFERROR(VLOOKUP($F4341&amp;$C4341,Sales!$A:$H,7,0),0)</f>
        <v>0</v>
      </c>
      <c r="R4341" s="41" t="str">
        <f t="shared" si="135"/>
        <v>ERROR</v>
      </c>
      <c r="S4341" s="15"/>
      <c r="T4341" s="15"/>
      <c r="U4341" s="15"/>
      <c r="V4341" s="15"/>
      <c r="W4341" s="15"/>
      <c r="X4341" s="15"/>
      <c r="Y4341" s="41"/>
      <c r="Z4341" s="41"/>
      <c r="AA4341" s="41"/>
      <c r="AB4341" s="15"/>
      <c r="AC4341" s="15"/>
      <c r="AD4341" s="15"/>
      <c r="AE4341" s="15"/>
      <c r="AF4341" s="15"/>
      <c r="AG4341" s="15"/>
      <c r="AH4341" s="15"/>
      <c r="AI4341" s="15"/>
      <c r="AJ4341" s="15"/>
      <c r="AK4341" s="15"/>
      <c r="AL4341" s="15"/>
      <c r="AM4341" s="15"/>
      <c r="AN4341" s="15"/>
      <c r="AO4341" s="15"/>
      <c r="AP4341" s="15"/>
      <c r="AQ4341" s="15"/>
      <c r="AR4341" s="15"/>
      <c r="AS4341" s="15"/>
      <c r="AT4341" s="15"/>
      <c r="AU4341" s="15"/>
      <c r="AV4341" s="15"/>
      <c r="AW4341" s="15"/>
      <c r="AX4341" s="82"/>
      <c r="AY4341" s="82"/>
      <c r="AZ4341" s="10">
        <v>1</v>
      </c>
      <c r="BA4341" t="s">
        <v>22</v>
      </c>
      <c r="BB4341" t="s">
        <v>23</v>
      </c>
      <c r="BD4341" s="7" t="str">
        <f t="shared" si="136"/>
        <v>3177689038Shopee</v>
      </c>
    </row>
    <row r="4342" spans="2:56" ht="15" customHeight="1" x14ac:dyDescent="0.35">
      <c r="B4342" s="10" t="s">
        <v>17</v>
      </c>
      <c r="C4342" s="10" t="s">
        <v>806</v>
      </c>
      <c r="D4342" s="10" t="s">
        <v>294</v>
      </c>
      <c r="E4342" s="10" t="s">
        <v>295</v>
      </c>
      <c r="F4342" s="10" t="s">
        <v>1740</v>
      </c>
      <c r="G4342" s="137">
        <v>6688172262</v>
      </c>
      <c r="H4342" s="10" t="s">
        <v>12674</v>
      </c>
      <c r="I4342" s="10" t="s">
        <v>5649</v>
      </c>
      <c r="J4342" s="10" t="s">
        <v>5889</v>
      </c>
      <c r="K4342" s="102" t="s">
        <v>5831</v>
      </c>
      <c r="L4342" s="98">
        <f>IFERROR(VLOOKUP($F4342&amp;$C4342,Sales!$J:$W,9,0),0)</f>
        <v>0</v>
      </c>
      <c r="M4342" s="98">
        <f>IFERROR(VLOOKUP($F4342&amp;$C4342,Sales!$J:$W,10,0),0)</f>
        <v>0</v>
      </c>
      <c r="N4342" s="98">
        <f>IFERROR(VLOOKUP($F4342&amp;$C4342,Sales!$J:$W,11,0),0)</f>
        <v>0</v>
      </c>
      <c r="O4342" s="98">
        <f>IFERROR(VLOOKUP($F4342&amp;$C4342,Sales!$J:$W,12,0),0)</f>
        <v>0</v>
      </c>
      <c r="P4342" s="98">
        <f>IFERROR(VLOOKUP($F4342&amp;$C4342,Sales!$J:$W,13,0),0)</f>
        <v>0</v>
      </c>
      <c r="Q4342" s="98">
        <f>IFERROR(VLOOKUP($F4342&amp;$C4342,Sales!$A:$H,7,0),0)</f>
        <v>0</v>
      </c>
      <c r="R4342" s="41" t="str">
        <f t="shared" si="135"/>
        <v>ERROR</v>
      </c>
      <c r="S4342" s="15"/>
      <c r="T4342" s="15"/>
      <c r="U4342" s="15"/>
      <c r="V4342" s="15"/>
      <c r="W4342" s="15"/>
      <c r="X4342" s="15"/>
      <c r="Y4342" s="41"/>
      <c r="Z4342" s="41"/>
      <c r="AA4342" s="41"/>
      <c r="AB4342" s="15"/>
      <c r="AC4342" s="15"/>
      <c r="AD4342" s="15"/>
      <c r="AE4342" s="15"/>
      <c r="AF4342" s="15"/>
      <c r="AG4342" s="15"/>
      <c r="AH4342" s="15"/>
      <c r="AI4342" s="15"/>
      <c r="AJ4342" s="15"/>
      <c r="AK4342" s="15"/>
      <c r="AL4342" s="66"/>
      <c r="AM4342" s="66"/>
      <c r="AN4342" s="15"/>
      <c r="AO4342" s="15"/>
      <c r="AP4342" s="66"/>
      <c r="AQ4342" s="15"/>
      <c r="AR4342" s="15"/>
      <c r="AS4342" s="15"/>
      <c r="AT4342" s="15"/>
      <c r="AU4342" s="15"/>
      <c r="AV4342" s="15"/>
      <c r="AW4342" s="15"/>
      <c r="AX4342" s="15"/>
      <c r="AY4342" s="15"/>
      <c r="AZ4342" s="10">
        <v>1</v>
      </c>
      <c r="BA4342" t="s">
        <v>22</v>
      </c>
      <c r="BB4342" t="s">
        <v>88</v>
      </c>
      <c r="BD4342" s="7" t="str">
        <f t="shared" si="136"/>
        <v>6688172262Shopee</v>
      </c>
    </row>
    <row r="4343" spans="2:56" ht="15" customHeight="1" x14ac:dyDescent="0.35">
      <c r="B4343" s="10" t="s">
        <v>17</v>
      </c>
      <c r="C4343" s="10" t="s">
        <v>806</v>
      </c>
      <c r="D4343" s="10" t="s">
        <v>405</v>
      </c>
      <c r="E4343" s="10" t="s">
        <v>406</v>
      </c>
      <c r="F4343" s="10" t="s">
        <v>3581</v>
      </c>
      <c r="G4343" s="137">
        <v>6062114593</v>
      </c>
      <c r="H4343" s="10" t="s">
        <v>12223</v>
      </c>
      <c r="I4343" s="10" t="s">
        <v>6375</v>
      </c>
      <c r="J4343" s="10" t="s">
        <v>3356</v>
      </c>
      <c r="K4343" s="105" t="s">
        <v>3310</v>
      </c>
      <c r="L4343" s="98">
        <f>IFERROR(VLOOKUP($F4343&amp;$C4343,Sales!$J:$W,9,0),0)</f>
        <v>0</v>
      </c>
      <c r="M4343" s="98">
        <f>IFERROR(VLOOKUP($F4343&amp;$C4343,Sales!$J:$W,10,0),0)</f>
        <v>0</v>
      </c>
      <c r="N4343" s="98">
        <f>IFERROR(VLOOKUP($F4343&amp;$C4343,Sales!$J:$W,11,0),0)</f>
        <v>0</v>
      </c>
      <c r="O4343" s="98">
        <f>IFERROR(VLOOKUP($F4343&amp;$C4343,Sales!$J:$W,12,0),0)</f>
        <v>0</v>
      </c>
      <c r="P4343" s="98">
        <f>IFERROR(VLOOKUP($F4343&amp;$C4343,Sales!$J:$W,13,0),0)</f>
        <v>0</v>
      </c>
      <c r="Q4343" s="98">
        <f>IFERROR(VLOOKUP($F4343&amp;$C4343,Sales!$A:$H,7,0),0)</f>
        <v>0</v>
      </c>
      <c r="R4343" s="41" t="str">
        <f t="shared" si="135"/>
        <v>ERROR</v>
      </c>
      <c r="S4343" s="15"/>
      <c r="T4343" s="15"/>
      <c r="U4343" s="15"/>
      <c r="V4343" s="15"/>
      <c r="W4343" s="15"/>
      <c r="X4343" s="15"/>
      <c r="Y4343" s="41"/>
      <c r="Z4343" s="41"/>
      <c r="AA4343" s="41"/>
      <c r="AB4343" s="15"/>
      <c r="AC4343" s="15"/>
      <c r="AD4343" s="15"/>
      <c r="AE4343" s="15"/>
      <c r="AF4343" s="15"/>
      <c r="AG4343" s="15"/>
      <c r="AH4343" s="15"/>
      <c r="AI4343" s="15"/>
      <c r="AJ4343" s="15"/>
      <c r="AK4343" s="15"/>
      <c r="AL4343" s="15"/>
      <c r="AM4343" s="15"/>
      <c r="AN4343" s="15"/>
      <c r="AO4343" s="15"/>
      <c r="AP4343" s="15"/>
      <c r="AQ4343" s="15"/>
      <c r="AR4343" s="15"/>
      <c r="AS4343" s="15"/>
      <c r="AT4343" s="15"/>
      <c r="AU4343" s="15"/>
      <c r="AV4343" s="15"/>
      <c r="AW4343" s="15"/>
      <c r="AX4343" s="82"/>
      <c r="AY4343" s="82"/>
      <c r="AZ4343" s="10">
        <v>1</v>
      </c>
      <c r="BA4343" t="s">
        <v>22</v>
      </c>
      <c r="BB4343" t="s">
        <v>23</v>
      </c>
      <c r="BD4343" s="7" t="str">
        <f t="shared" si="136"/>
        <v>6062114593Shopee</v>
      </c>
    </row>
    <row r="4344" spans="2:56" ht="15" customHeight="1" x14ac:dyDescent="0.35">
      <c r="B4344" s="10" t="s">
        <v>17</v>
      </c>
      <c r="C4344" s="10" t="s">
        <v>806</v>
      </c>
      <c r="D4344" s="10" t="s">
        <v>405</v>
      </c>
      <c r="E4344" s="10" t="s">
        <v>406</v>
      </c>
      <c r="F4344" s="10" t="s">
        <v>3583</v>
      </c>
      <c r="G4344" s="137">
        <v>4662251280</v>
      </c>
      <c r="H4344" s="10" t="s">
        <v>12224</v>
      </c>
      <c r="I4344" s="10" t="s">
        <v>6379</v>
      </c>
      <c r="J4344" s="10" t="s">
        <v>3358</v>
      </c>
      <c r="K4344" s="102" t="s">
        <v>3312</v>
      </c>
      <c r="L4344" s="98">
        <f>IFERROR(VLOOKUP($F4344&amp;$C4344,Sales!$J:$W,9,0),0)</f>
        <v>0</v>
      </c>
      <c r="M4344" s="98">
        <f>IFERROR(VLOOKUP($F4344&amp;$C4344,Sales!$J:$W,10,0),0)</f>
        <v>0</v>
      </c>
      <c r="N4344" s="98">
        <f>IFERROR(VLOOKUP($F4344&amp;$C4344,Sales!$J:$W,11,0),0)</f>
        <v>0</v>
      </c>
      <c r="O4344" s="98">
        <f>IFERROR(VLOOKUP($F4344&amp;$C4344,Sales!$J:$W,12,0),0)</f>
        <v>0</v>
      </c>
      <c r="P4344" s="98">
        <f>IFERROR(VLOOKUP($F4344&amp;$C4344,Sales!$J:$W,13,0),0)</f>
        <v>0</v>
      </c>
      <c r="Q4344" s="98">
        <f>IFERROR(VLOOKUP($F4344&amp;$C4344,Sales!$A:$H,7,0),0)</f>
        <v>0</v>
      </c>
      <c r="R4344" s="41" t="str">
        <f t="shared" si="135"/>
        <v>ERROR</v>
      </c>
      <c r="S4344" s="15"/>
      <c r="T4344" s="15"/>
      <c r="U4344" s="15"/>
      <c r="V4344" s="15"/>
      <c r="W4344" s="15"/>
      <c r="X4344" s="15"/>
      <c r="Y4344" s="41"/>
      <c r="Z4344" s="41"/>
      <c r="AA4344" s="41"/>
      <c r="AB4344" s="15"/>
      <c r="AC4344" s="15"/>
      <c r="AD4344" s="15"/>
      <c r="AE4344" s="15"/>
      <c r="AF4344" s="15"/>
      <c r="AG4344" s="15"/>
      <c r="AH4344" s="15"/>
      <c r="AI4344" s="15"/>
      <c r="AJ4344" s="15"/>
      <c r="AK4344" s="15"/>
      <c r="AL4344" s="15"/>
      <c r="AM4344" s="15"/>
      <c r="AN4344" s="15"/>
      <c r="AO4344" s="15"/>
      <c r="AP4344" s="15"/>
      <c r="AQ4344" s="15"/>
      <c r="AR4344" s="15"/>
      <c r="AS4344" s="15"/>
      <c r="AT4344" s="15"/>
      <c r="AU4344" s="15"/>
      <c r="AV4344" s="15"/>
      <c r="AW4344" s="15"/>
      <c r="AX4344" s="82"/>
      <c r="AY4344" s="82"/>
      <c r="AZ4344" s="10">
        <v>1</v>
      </c>
      <c r="BA4344" t="s">
        <v>22</v>
      </c>
      <c r="BB4344" t="s">
        <v>23</v>
      </c>
      <c r="BD4344" s="7" t="str">
        <f t="shared" si="136"/>
        <v>4662251280Shopee</v>
      </c>
    </row>
    <row r="4345" spans="2:56" ht="15" customHeight="1" x14ac:dyDescent="0.35">
      <c r="B4345" s="10" t="s">
        <v>17</v>
      </c>
      <c r="C4345" s="10" t="s">
        <v>806</v>
      </c>
      <c r="D4345" s="10" t="s">
        <v>405</v>
      </c>
      <c r="E4345" s="10" t="s">
        <v>406</v>
      </c>
      <c r="F4345" s="10" t="s">
        <v>3584</v>
      </c>
      <c r="G4345" s="137">
        <v>6362246493</v>
      </c>
      <c r="H4345" s="10" t="s">
        <v>12225</v>
      </c>
      <c r="I4345" s="10" t="s">
        <v>6377</v>
      </c>
      <c r="J4345" s="10" t="s">
        <v>3359</v>
      </c>
      <c r="K4345" s="102" t="s">
        <v>3313</v>
      </c>
      <c r="L4345" s="98">
        <f>IFERROR(VLOOKUP($F4345&amp;$C4345,Sales!$J:$W,9,0),0)</f>
        <v>0</v>
      </c>
      <c r="M4345" s="98">
        <f>IFERROR(VLOOKUP($F4345&amp;$C4345,Sales!$J:$W,10,0),0)</f>
        <v>0</v>
      </c>
      <c r="N4345" s="98">
        <f>IFERROR(VLOOKUP($F4345&amp;$C4345,Sales!$J:$W,11,0),0)</f>
        <v>0</v>
      </c>
      <c r="O4345" s="98">
        <f>IFERROR(VLOOKUP($F4345&amp;$C4345,Sales!$J:$W,12,0),0)</f>
        <v>0</v>
      </c>
      <c r="P4345" s="98">
        <f>IFERROR(VLOOKUP($F4345&amp;$C4345,Sales!$J:$W,13,0),0)</f>
        <v>0</v>
      </c>
      <c r="Q4345" s="98">
        <f>IFERROR(VLOOKUP($F4345&amp;$C4345,Sales!$A:$H,7,0),0)</f>
        <v>0</v>
      </c>
      <c r="R4345" s="41" t="str">
        <f t="shared" si="135"/>
        <v>ERROR</v>
      </c>
      <c r="S4345" s="15"/>
      <c r="T4345" s="15"/>
      <c r="U4345" s="15"/>
      <c r="V4345" s="15"/>
      <c r="W4345" s="15"/>
      <c r="X4345" s="15"/>
      <c r="Y4345" s="41"/>
      <c r="Z4345" s="41"/>
      <c r="AA4345" s="41"/>
      <c r="AB4345" s="15"/>
      <c r="AC4345" s="15"/>
      <c r="AD4345" s="15"/>
      <c r="AE4345" s="15"/>
      <c r="AF4345" s="15"/>
      <c r="AG4345" s="15"/>
      <c r="AH4345" s="15"/>
      <c r="AI4345" s="15"/>
      <c r="AJ4345" s="15"/>
      <c r="AK4345" s="15"/>
      <c r="AL4345" s="15"/>
      <c r="AM4345" s="15"/>
      <c r="AN4345" s="15"/>
      <c r="AO4345" s="15"/>
      <c r="AP4345" s="15"/>
      <c r="AQ4345" s="15"/>
      <c r="AR4345" s="15"/>
      <c r="AS4345" s="15"/>
      <c r="AT4345" s="15"/>
      <c r="AU4345" s="15"/>
      <c r="AV4345" s="15"/>
      <c r="AW4345" s="15"/>
      <c r="AX4345" s="82"/>
      <c r="AY4345" s="82"/>
      <c r="AZ4345" s="10">
        <v>1</v>
      </c>
      <c r="BA4345" t="s">
        <v>22</v>
      </c>
      <c r="BB4345" t="s">
        <v>23</v>
      </c>
      <c r="BD4345" s="7" t="str">
        <f t="shared" si="136"/>
        <v>6362246493Shopee</v>
      </c>
    </row>
    <row r="4346" spans="2:56" ht="15" customHeight="1" x14ac:dyDescent="0.35">
      <c r="B4346" s="10" t="s">
        <v>17</v>
      </c>
      <c r="C4346" s="10" t="s">
        <v>806</v>
      </c>
      <c r="D4346" s="10" t="s">
        <v>405</v>
      </c>
      <c r="E4346" s="10" t="s">
        <v>406</v>
      </c>
      <c r="F4346" s="10" t="s">
        <v>11571</v>
      </c>
      <c r="G4346" s="137">
        <v>14157161698</v>
      </c>
      <c r="H4346" s="10" t="s">
        <v>12323</v>
      </c>
      <c r="I4346" s="10">
        <v>4987176074409</v>
      </c>
      <c r="J4346" s="10" t="s">
        <v>11654</v>
      </c>
      <c r="K4346" s="102" t="s">
        <v>11632</v>
      </c>
      <c r="L4346" s="98">
        <f>IFERROR(VLOOKUP($F4346&amp;$C4346,Sales!$J:$W,9,0),0)</f>
        <v>0</v>
      </c>
      <c r="M4346" s="98">
        <f>IFERROR(VLOOKUP($F4346&amp;$C4346,Sales!$J:$W,10,0),0)</f>
        <v>0</v>
      </c>
      <c r="N4346" s="98">
        <f>IFERROR(VLOOKUP($F4346&amp;$C4346,Sales!$J:$W,11,0),0)</f>
        <v>0</v>
      </c>
      <c r="O4346" s="98">
        <f>IFERROR(VLOOKUP($F4346&amp;$C4346,Sales!$J:$W,12,0),0)</f>
        <v>0</v>
      </c>
      <c r="P4346" s="98">
        <f>IFERROR(VLOOKUP($F4346&amp;$C4346,Sales!$J:$W,13,0),0)</f>
        <v>0</v>
      </c>
      <c r="Q4346" s="98">
        <f>IFERROR(VLOOKUP($F4346&amp;$C4346,Sales!$A:$H,7,0),0)</f>
        <v>0</v>
      </c>
      <c r="R4346" s="41" t="str">
        <f t="shared" si="135"/>
        <v>ERROR</v>
      </c>
      <c r="S4346" s="15"/>
      <c r="T4346" s="15"/>
      <c r="U4346" s="15"/>
      <c r="V4346" s="15"/>
      <c r="W4346" s="15"/>
      <c r="X4346" s="15"/>
      <c r="Y4346" s="41"/>
      <c r="Z4346" s="41"/>
      <c r="AA4346" s="41"/>
      <c r="AB4346" s="15"/>
      <c r="AC4346" s="15"/>
      <c r="AD4346" s="15"/>
      <c r="AE4346" s="15"/>
      <c r="AF4346" s="15"/>
      <c r="AG4346" s="15"/>
      <c r="AH4346" s="15"/>
      <c r="AI4346" s="15"/>
      <c r="AJ4346" s="15"/>
      <c r="AK4346" s="15"/>
      <c r="AL4346" s="15"/>
      <c r="AM4346" s="15"/>
      <c r="AN4346" s="15"/>
      <c r="AO4346" s="15"/>
      <c r="AP4346" s="15"/>
      <c r="AQ4346" s="15"/>
      <c r="AR4346" s="15"/>
      <c r="AS4346" s="15"/>
      <c r="AT4346" s="15"/>
      <c r="AU4346" s="15"/>
      <c r="AV4346" s="15"/>
      <c r="AW4346" s="15"/>
      <c r="AX4346" s="82"/>
      <c r="AY4346" s="82"/>
      <c r="AZ4346" s="10">
        <v>1</v>
      </c>
      <c r="BA4346" t="s">
        <v>22</v>
      </c>
      <c r="BB4346" t="s">
        <v>23</v>
      </c>
      <c r="BD4346" s="7" t="str">
        <f t="shared" si="136"/>
        <v>14157161698Shopee</v>
      </c>
    </row>
    <row r="4347" spans="2:56" ht="15" customHeight="1" x14ac:dyDescent="0.35">
      <c r="B4347" s="10" t="s">
        <v>17</v>
      </c>
      <c r="C4347" s="10" t="s">
        <v>806</v>
      </c>
      <c r="D4347" s="10" t="s">
        <v>405</v>
      </c>
      <c r="E4347" s="10" t="s">
        <v>406</v>
      </c>
      <c r="F4347" s="10" t="s">
        <v>11573</v>
      </c>
      <c r="G4347" s="137">
        <v>14757162109</v>
      </c>
      <c r="H4347" s="10" t="s">
        <v>12324</v>
      </c>
      <c r="I4347" s="10">
        <v>4987176074348</v>
      </c>
      <c r="J4347" s="10" t="s">
        <v>11656</v>
      </c>
      <c r="K4347" s="105" t="s">
        <v>11634</v>
      </c>
      <c r="L4347" s="98">
        <f>IFERROR(VLOOKUP($F4347&amp;$C4347,Sales!$J:$W,9,0),0)</f>
        <v>0</v>
      </c>
      <c r="M4347" s="98">
        <f>IFERROR(VLOOKUP($F4347&amp;$C4347,Sales!$J:$W,10,0),0)</f>
        <v>0</v>
      </c>
      <c r="N4347" s="98">
        <f>IFERROR(VLOOKUP($F4347&amp;$C4347,Sales!$J:$W,11,0),0)</f>
        <v>0</v>
      </c>
      <c r="O4347" s="98">
        <f>IFERROR(VLOOKUP($F4347&amp;$C4347,Sales!$J:$W,12,0),0)</f>
        <v>0</v>
      </c>
      <c r="P4347" s="98">
        <f>IFERROR(VLOOKUP($F4347&amp;$C4347,Sales!$J:$W,13,0),0)</f>
        <v>0</v>
      </c>
      <c r="Q4347" s="98">
        <f>IFERROR(VLOOKUP($F4347&amp;$C4347,Sales!$A:$H,7,0),0)</f>
        <v>0</v>
      </c>
      <c r="R4347" s="41" t="str">
        <f t="shared" si="135"/>
        <v>ERROR</v>
      </c>
      <c r="S4347" s="15"/>
      <c r="T4347" s="15"/>
      <c r="U4347" s="15"/>
      <c r="V4347" s="15"/>
      <c r="W4347" s="15"/>
      <c r="X4347" s="15"/>
      <c r="Y4347" s="41"/>
      <c r="Z4347" s="41"/>
      <c r="AA4347" s="41"/>
      <c r="AB4347" s="15"/>
      <c r="AC4347" s="15"/>
      <c r="AD4347" s="15"/>
      <c r="AE4347" s="15"/>
      <c r="AF4347" s="15"/>
      <c r="AG4347" s="15"/>
      <c r="AH4347" s="15"/>
      <c r="AI4347" s="15"/>
      <c r="AJ4347" s="15"/>
      <c r="AK4347" s="15"/>
      <c r="AL4347" s="15"/>
      <c r="AM4347" s="15"/>
      <c r="AN4347" s="15"/>
      <c r="AO4347" s="15"/>
      <c r="AP4347" s="15"/>
      <c r="AQ4347" s="15"/>
      <c r="AR4347" s="15"/>
      <c r="AS4347" s="15"/>
      <c r="AT4347" s="15"/>
      <c r="AU4347" s="15"/>
      <c r="AV4347" s="15"/>
      <c r="AW4347" s="15"/>
      <c r="AX4347" s="82"/>
      <c r="AY4347" s="82"/>
      <c r="AZ4347" s="10">
        <v>1</v>
      </c>
      <c r="BA4347" t="s">
        <v>22</v>
      </c>
      <c r="BB4347" t="s">
        <v>23</v>
      </c>
      <c r="BD4347" s="7" t="str">
        <f t="shared" si="136"/>
        <v>14757162109Shopee</v>
      </c>
    </row>
    <row r="4348" spans="2:56" ht="15" customHeight="1" x14ac:dyDescent="0.35">
      <c r="B4348" s="10" t="s">
        <v>17</v>
      </c>
      <c r="C4348" s="10" t="s">
        <v>806</v>
      </c>
      <c r="D4348" s="10" t="s">
        <v>294</v>
      </c>
      <c r="E4348" s="10" t="s">
        <v>295</v>
      </c>
      <c r="F4348" s="10" t="s">
        <v>10428</v>
      </c>
      <c r="G4348" s="137">
        <v>11702090622</v>
      </c>
      <c r="H4348" s="10" t="s">
        <v>12677</v>
      </c>
      <c r="I4348" s="10" t="s">
        <v>5844</v>
      </c>
      <c r="J4348" s="10" t="s">
        <v>5895</v>
      </c>
      <c r="K4348" s="102" t="s">
        <v>5845</v>
      </c>
      <c r="L4348" s="98">
        <f>IFERROR(VLOOKUP($F4348&amp;$C4348,Sales!$J:$W,9,0),0)</f>
        <v>0</v>
      </c>
      <c r="M4348" s="98">
        <f>IFERROR(VLOOKUP($F4348&amp;$C4348,Sales!$J:$W,10,0),0)</f>
        <v>0</v>
      </c>
      <c r="N4348" s="98">
        <f>IFERROR(VLOOKUP($F4348&amp;$C4348,Sales!$J:$W,11,0),0)</f>
        <v>0</v>
      </c>
      <c r="O4348" s="98">
        <f>IFERROR(VLOOKUP($F4348&amp;$C4348,Sales!$J:$W,12,0),0)</f>
        <v>0</v>
      </c>
      <c r="P4348" s="98">
        <f>IFERROR(VLOOKUP($F4348&amp;$C4348,Sales!$J:$W,13,0),0)</f>
        <v>0</v>
      </c>
      <c r="Q4348" s="98">
        <f>IFERROR(VLOOKUP($F4348&amp;$C4348,Sales!$A:$H,7,0),0)</f>
        <v>0</v>
      </c>
      <c r="R4348" s="41" t="str">
        <f t="shared" si="135"/>
        <v>ERROR</v>
      </c>
      <c r="S4348" s="15"/>
      <c r="T4348" s="15"/>
      <c r="U4348" s="15"/>
      <c r="V4348" s="15"/>
      <c r="W4348" s="15"/>
      <c r="X4348" s="15"/>
      <c r="Y4348" s="41"/>
      <c r="Z4348" s="41"/>
      <c r="AA4348" s="41"/>
      <c r="AB4348" s="15"/>
      <c r="AC4348" s="15"/>
      <c r="AD4348" s="15"/>
      <c r="AE4348" s="15"/>
      <c r="AF4348" s="15"/>
      <c r="AG4348" s="15"/>
      <c r="AH4348" s="15"/>
      <c r="AI4348" s="15"/>
      <c r="AJ4348" s="15"/>
      <c r="AK4348" s="15"/>
      <c r="AL4348" s="66"/>
      <c r="AM4348" s="66"/>
      <c r="AN4348" s="15"/>
      <c r="AO4348" s="15"/>
      <c r="AP4348" s="15"/>
      <c r="AQ4348" s="15"/>
      <c r="AR4348" s="15"/>
      <c r="AS4348" s="15"/>
      <c r="AT4348" s="15"/>
      <c r="AU4348" s="15"/>
      <c r="AV4348" s="15"/>
      <c r="AW4348" s="15"/>
      <c r="AX4348" s="15"/>
      <c r="AY4348" s="15"/>
      <c r="AZ4348" s="10">
        <v>1</v>
      </c>
      <c r="BA4348" t="s">
        <v>22</v>
      </c>
      <c r="BB4348" t="s">
        <v>88</v>
      </c>
      <c r="BD4348" s="7" t="str">
        <f t="shared" si="136"/>
        <v>11702090622Shopee</v>
      </c>
    </row>
    <row r="4349" spans="2:56" ht="15" customHeight="1" x14ac:dyDescent="0.35">
      <c r="B4349" s="10" t="s">
        <v>17</v>
      </c>
      <c r="C4349" s="10" t="s">
        <v>806</v>
      </c>
      <c r="D4349" s="10" t="s">
        <v>405</v>
      </c>
      <c r="E4349" s="10" t="s">
        <v>406</v>
      </c>
      <c r="F4349" s="10"/>
      <c r="G4349" s="137">
        <v>12581172953</v>
      </c>
      <c r="H4349" s="10" t="s">
        <v>12325</v>
      </c>
      <c r="I4349" s="10" t="s">
        <v>11657</v>
      </c>
      <c r="J4349" s="10" t="s">
        <v>11658</v>
      </c>
      <c r="K4349" s="102" t="s">
        <v>11628</v>
      </c>
      <c r="L4349" s="98">
        <f>IFERROR(VLOOKUP($F4349&amp;$C4349,Sales!$J:$W,9,0),0)</f>
        <v>0</v>
      </c>
      <c r="M4349" s="98">
        <f>IFERROR(VLOOKUP($F4349&amp;$C4349,Sales!$J:$W,10,0),0)</f>
        <v>0</v>
      </c>
      <c r="N4349" s="98">
        <f>IFERROR(VLOOKUP($F4349&amp;$C4349,Sales!$J:$W,11,0),0)</f>
        <v>0</v>
      </c>
      <c r="O4349" s="98">
        <f>IFERROR(VLOOKUP($F4349&amp;$C4349,Sales!$J:$W,12,0),0)</f>
        <v>0</v>
      </c>
      <c r="P4349" s="98">
        <f>IFERROR(VLOOKUP($F4349&amp;$C4349,Sales!$J:$W,13,0),0)</f>
        <v>0</v>
      </c>
      <c r="Q4349" s="98">
        <f>IFERROR(VLOOKUP($F4349&amp;$C4349,Sales!$A:$H,7,0),0)</f>
        <v>0</v>
      </c>
      <c r="R4349" s="41" t="str">
        <f t="shared" si="135"/>
        <v>ERROR</v>
      </c>
      <c r="S4349" s="15"/>
      <c r="T4349" s="15"/>
      <c r="U4349" s="15"/>
      <c r="V4349" s="15"/>
      <c r="W4349" s="15"/>
      <c r="X4349" s="15"/>
      <c r="Y4349" s="41"/>
      <c r="Z4349" s="41"/>
      <c r="AA4349" s="41"/>
      <c r="AB4349" s="15"/>
      <c r="AC4349" s="15"/>
      <c r="AD4349" s="15"/>
      <c r="AE4349" s="15"/>
      <c r="AF4349" s="15"/>
      <c r="AG4349" s="15"/>
      <c r="AH4349" s="15"/>
      <c r="AI4349" s="15"/>
      <c r="AJ4349" s="15"/>
      <c r="AK4349" s="15"/>
      <c r="AL4349" s="15"/>
      <c r="AM4349" s="15"/>
      <c r="AN4349" s="15"/>
      <c r="AO4349" s="15"/>
      <c r="AP4349" s="15"/>
      <c r="AQ4349" s="15"/>
      <c r="AR4349" s="15"/>
      <c r="AS4349" s="15"/>
      <c r="AT4349" s="15"/>
      <c r="AU4349" s="15"/>
      <c r="AV4349" s="15"/>
      <c r="AW4349" s="15"/>
      <c r="AX4349" s="82"/>
      <c r="AY4349" s="82"/>
      <c r="AZ4349" s="10">
        <v>1</v>
      </c>
      <c r="BA4349" t="s">
        <v>22</v>
      </c>
      <c r="BB4349" t="s">
        <v>23</v>
      </c>
      <c r="BD4349" s="7" t="str">
        <f t="shared" si="136"/>
        <v>12581172953Shopee</v>
      </c>
    </row>
    <row r="4350" spans="2:56" ht="15" customHeight="1" x14ac:dyDescent="0.35">
      <c r="B4350" s="10" t="s">
        <v>17</v>
      </c>
      <c r="C4350" s="10" t="s">
        <v>806</v>
      </c>
      <c r="D4350" s="10" t="s">
        <v>405</v>
      </c>
      <c r="E4350" s="10" t="s">
        <v>406</v>
      </c>
      <c r="F4350" s="10"/>
      <c r="G4350" s="137">
        <v>16020548779</v>
      </c>
      <c r="H4350" s="10" t="s">
        <v>12326</v>
      </c>
      <c r="I4350" s="10" t="s">
        <v>11659</v>
      </c>
      <c r="J4350" s="10" t="s">
        <v>11660</v>
      </c>
      <c r="K4350" s="102" t="s">
        <v>11638</v>
      </c>
      <c r="L4350" s="98">
        <f>IFERROR(VLOOKUP($F4350&amp;$C4350,Sales!$J:$W,9,0),0)</f>
        <v>0</v>
      </c>
      <c r="M4350" s="98">
        <f>IFERROR(VLOOKUP($F4350&amp;$C4350,Sales!$J:$W,10,0),0)</f>
        <v>0</v>
      </c>
      <c r="N4350" s="98">
        <f>IFERROR(VLOOKUP($F4350&amp;$C4350,Sales!$J:$W,11,0),0)</f>
        <v>0</v>
      </c>
      <c r="O4350" s="98">
        <f>IFERROR(VLOOKUP($F4350&amp;$C4350,Sales!$J:$W,12,0),0)</f>
        <v>0</v>
      </c>
      <c r="P4350" s="98">
        <f>IFERROR(VLOOKUP($F4350&amp;$C4350,Sales!$J:$W,13,0),0)</f>
        <v>0</v>
      </c>
      <c r="Q4350" s="98">
        <f>IFERROR(VLOOKUP($F4350&amp;$C4350,Sales!$A:$H,7,0),0)</f>
        <v>0</v>
      </c>
      <c r="R4350" s="41" t="str">
        <f t="shared" si="135"/>
        <v>ERROR</v>
      </c>
      <c r="S4350" s="15"/>
      <c r="T4350" s="15"/>
      <c r="U4350" s="15"/>
      <c r="V4350" s="15"/>
      <c r="W4350" s="15"/>
      <c r="X4350" s="15"/>
      <c r="Y4350" s="41"/>
      <c r="Z4350" s="41"/>
      <c r="AA4350" s="41"/>
      <c r="AB4350" s="15"/>
      <c r="AC4350" s="15"/>
      <c r="AD4350" s="15"/>
      <c r="AE4350" s="15"/>
      <c r="AF4350" s="15"/>
      <c r="AG4350" s="15"/>
      <c r="AH4350" s="15"/>
      <c r="AI4350" s="15"/>
      <c r="AJ4350" s="15"/>
      <c r="AK4350" s="15"/>
      <c r="AL4350" s="15"/>
      <c r="AM4350" s="15"/>
      <c r="AN4350" s="15"/>
      <c r="AO4350" s="15"/>
      <c r="AP4350" s="15"/>
      <c r="AQ4350" s="15"/>
      <c r="AR4350" s="15"/>
      <c r="AS4350" s="15"/>
      <c r="AT4350" s="15"/>
      <c r="AU4350" s="15"/>
      <c r="AV4350" s="15"/>
      <c r="AW4350" s="15"/>
      <c r="AX4350" s="82"/>
      <c r="AY4350" s="82"/>
      <c r="AZ4350" s="10">
        <v>1</v>
      </c>
      <c r="BA4350" t="s">
        <v>22</v>
      </c>
      <c r="BB4350" t="s">
        <v>23</v>
      </c>
      <c r="BD4350" s="7" t="str">
        <f t="shared" si="136"/>
        <v>16020548779Shopee</v>
      </c>
    </row>
    <row r="4351" spans="2:56" ht="15" customHeight="1" x14ac:dyDescent="0.35">
      <c r="B4351" s="10" t="s">
        <v>17</v>
      </c>
      <c r="C4351" s="10" t="s">
        <v>806</v>
      </c>
      <c r="D4351" s="10" t="s">
        <v>405</v>
      </c>
      <c r="E4351" s="10" t="s">
        <v>406</v>
      </c>
      <c r="F4351" s="10"/>
      <c r="G4351" s="137">
        <v>16120077523</v>
      </c>
      <c r="H4351" s="10" t="s">
        <v>12327</v>
      </c>
      <c r="I4351" s="10" t="s">
        <v>11661</v>
      </c>
      <c r="J4351" s="10" t="s">
        <v>11662</v>
      </c>
      <c r="K4351" s="102" t="s">
        <v>11639</v>
      </c>
      <c r="L4351" s="98">
        <f>IFERROR(VLOOKUP($F4351&amp;$C4351,Sales!$J:$W,9,0),0)</f>
        <v>0</v>
      </c>
      <c r="M4351" s="98">
        <f>IFERROR(VLOOKUP($F4351&amp;$C4351,Sales!$J:$W,10,0),0)</f>
        <v>0</v>
      </c>
      <c r="N4351" s="98">
        <f>IFERROR(VLOOKUP($F4351&amp;$C4351,Sales!$J:$W,11,0),0)</f>
        <v>0</v>
      </c>
      <c r="O4351" s="98">
        <f>IFERROR(VLOOKUP($F4351&amp;$C4351,Sales!$J:$W,12,0),0)</f>
        <v>0</v>
      </c>
      <c r="P4351" s="98">
        <f>IFERROR(VLOOKUP($F4351&amp;$C4351,Sales!$J:$W,13,0),0)</f>
        <v>0</v>
      </c>
      <c r="Q4351" s="98">
        <f>IFERROR(VLOOKUP($F4351&amp;$C4351,Sales!$A:$H,7,0),0)</f>
        <v>0</v>
      </c>
      <c r="R4351" s="41" t="str">
        <f t="shared" si="135"/>
        <v>ERROR</v>
      </c>
      <c r="S4351" s="15"/>
      <c r="T4351" s="15"/>
      <c r="U4351" s="15"/>
      <c r="V4351" s="15"/>
      <c r="W4351" s="15"/>
      <c r="X4351" s="15"/>
      <c r="Y4351" s="41"/>
      <c r="Z4351" s="41"/>
      <c r="AA4351" s="41"/>
      <c r="AB4351" s="15"/>
      <c r="AC4351" s="15"/>
      <c r="AD4351" s="15"/>
      <c r="AE4351" s="15"/>
      <c r="AF4351" s="15"/>
      <c r="AG4351" s="15"/>
      <c r="AH4351" s="15"/>
      <c r="AI4351" s="15"/>
      <c r="AJ4351" s="15"/>
      <c r="AK4351" s="15"/>
      <c r="AL4351" s="15"/>
      <c r="AM4351" s="15"/>
      <c r="AN4351" s="15"/>
      <c r="AO4351" s="15"/>
      <c r="AP4351" s="15"/>
      <c r="AQ4351" s="15"/>
      <c r="AR4351" s="15"/>
      <c r="AS4351" s="15"/>
      <c r="AT4351" s="15"/>
      <c r="AU4351" s="15"/>
      <c r="AV4351" s="15"/>
      <c r="AW4351" s="15"/>
      <c r="AX4351" s="82"/>
      <c r="AY4351" s="82"/>
      <c r="AZ4351" s="10">
        <v>1</v>
      </c>
      <c r="BA4351" t="s">
        <v>22</v>
      </c>
      <c r="BB4351" t="s">
        <v>23</v>
      </c>
      <c r="BD4351" s="7" t="str">
        <f t="shared" si="136"/>
        <v>16120077523Shopee</v>
      </c>
    </row>
    <row r="4352" spans="2:56" ht="15" customHeight="1" x14ac:dyDescent="0.35">
      <c r="B4352" s="10" t="s">
        <v>17</v>
      </c>
      <c r="C4352" s="10" t="s">
        <v>806</v>
      </c>
      <c r="D4352" s="10" t="s">
        <v>405</v>
      </c>
      <c r="E4352" s="10" t="s">
        <v>406</v>
      </c>
      <c r="F4352" s="10"/>
      <c r="G4352" s="137">
        <v>16220080657</v>
      </c>
      <c r="H4352" s="10" t="s">
        <v>12328</v>
      </c>
      <c r="I4352" s="10" t="s">
        <v>11663</v>
      </c>
      <c r="J4352" s="10" t="s">
        <v>11664</v>
      </c>
      <c r="K4352" s="105" t="s">
        <v>11640</v>
      </c>
      <c r="L4352" s="98">
        <f>IFERROR(VLOOKUP($F4352&amp;$C4352,Sales!$J:$W,9,0),0)</f>
        <v>0</v>
      </c>
      <c r="M4352" s="98">
        <f>IFERROR(VLOOKUP($F4352&amp;$C4352,Sales!$J:$W,10,0),0)</f>
        <v>0</v>
      </c>
      <c r="N4352" s="98">
        <f>IFERROR(VLOOKUP($F4352&amp;$C4352,Sales!$J:$W,11,0),0)</f>
        <v>0</v>
      </c>
      <c r="O4352" s="98">
        <f>IFERROR(VLOOKUP($F4352&amp;$C4352,Sales!$J:$W,12,0),0)</f>
        <v>0</v>
      </c>
      <c r="P4352" s="98">
        <f>IFERROR(VLOOKUP($F4352&amp;$C4352,Sales!$J:$W,13,0),0)</f>
        <v>0</v>
      </c>
      <c r="Q4352" s="98">
        <f>IFERROR(VLOOKUP($F4352&amp;$C4352,Sales!$A:$H,7,0),0)</f>
        <v>0</v>
      </c>
      <c r="R4352" s="41" t="str">
        <f t="shared" si="135"/>
        <v>ERROR</v>
      </c>
      <c r="S4352" s="15"/>
      <c r="T4352" s="15"/>
      <c r="U4352" s="15"/>
      <c r="V4352" s="15"/>
      <c r="W4352" s="15"/>
      <c r="X4352" s="15"/>
      <c r="Y4352" s="41"/>
      <c r="Z4352" s="41"/>
      <c r="AA4352" s="41"/>
      <c r="AB4352" s="15"/>
      <c r="AC4352" s="15"/>
      <c r="AD4352" s="15"/>
      <c r="AE4352" s="15"/>
      <c r="AF4352" s="15"/>
      <c r="AG4352" s="15"/>
      <c r="AH4352" s="15"/>
      <c r="AI4352" s="15"/>
      <c r="AJ4352" s="15"/>
      <c r="AK4352" s="15"/>
      <c r="AL4352" s="15"/>
      <c r="AM4352" s="15"/>
      <c r="AN4352" s="15"/>
      <c r="AO4352" s="15"/>
      <c r="AP4352" s="15"/>
      <c r="AQ4352" s="15"/>
      <c r="AR4352" s="15"/>
      <c r="AS4352" s="15"/>
      <c r="AT4352" s="15"/>
      <c r="AU4352" s="15"/>
      <c r="AV4352" s="15"/>
      <c r="AW4352" s="15"/>
      <c r="AX4352" s="82"/>
      <c r="AY4352" s="82"/>
      <c r="AZ4352" s="10">
        <v>1</v>
      </c>
      <c r="BA4352" t="s">
        <v>22</v>
      </c>
      <c r="BB4352" t="s">
        <v>23</v>
      </c>
      <c r="BD4352" s="7" t="str">
        <f t="shared" si="136"/>
        <v>16220080657Shopee</v>
      </c>
    </row>
    <row r="4353" spans="2:56" ht="15" customHeight="1" x14ac:dyDescent="0.35">
      <c r="B4353" s="10" t="s">
        <v>17</v>
      </c>
      <c r="C4353" s="10" t="s">
        <v>806</v>
      </c>
      <c r="D4353" s="10" t="s">
        <v>405</v>
      </c>
      <c r="E4353" s="10" t="s">
        <v>406</v>
      </c>
      <c r="F4353" s="10"/>
      <c r="G4353" s="137">
        <v>12681067067</v>
      </c>
      <c r="H4353" s="10" t="s">
        <v>12329</v>
      </c>
      <c r="I4353" s="10" t="s">
        <v>11665</v>
      </c>
      <c r="J4353" s="10" t="s">
        <v>11666</v>
      </c>
      <c r="K4353" s="105" t="s">
        <v>11629</v>
      </c>
      <c r="L4353" s="98">
        <f>IFERROR(VLOOKUP($F4353&amp;$C4353,Sales!$J:$W,9,0),0)</f>
        <v>0</v>
      </c>
      <c r="M4353" s="98">
        <f>IFERROR(VLOOKUP($F4353&amp;$C4353,Sales!$J:$W,10,0),0)</f>
        <v>0</v>
      </c>
      <c r="N4353" s="98">
        <f>IFERROR(VLOOKUP($F4353&amp;$C4353,Sales!$J:$W,11,0),0)</f>
        <v>0</v>
      </c>
      <c r="O4353" s="98">
        <f>IFERROR(VLOOKUP($F4353&amp;$C4353,Sales!$J:$W,12,0),0)</f>
        <v>0</v>
      </c>
      <c r="P4353" s="98">
        <f>IFERROR(VLOOKUP($F4353&amp;$C4353,Sales!$J:$W,13,0),0)</f>
        <v>0</v>
      </c>
      <c r="Q4353" s="98">
        <f>IFERROR(VLOOKUP($F4353&amp;$C4353,Sales!$A:$H,7,0),0)</f>
        <v>0</v>
      </c>
      <c r="R4353" s="41" t="str">
        <f t="shared" si="135"/>
        <v>ERROR</v>
      </c>
      <c r="S4353" s="15"/>
      <c r="T4353" s="15"/>
      <c r="U4353" s="15"/>
      <c r="V4353" s="15"/>
      <c r="W4353" s="15"/>
      <c r="X4353" s="15"/>
      <c r="Y4353" s="41"/>
      <c r="Z4353" s="41"/>
      <c r="AA4353" s="41"/>
      <c r="AB4353" s="15"/>
      <c r="AC4353" s="15"/>
      <c r="AD4353" s="15"/>
      <c r="AE4353" s="15"/>
      <c r="AF4353" s="15"/>
      <c r="AG4353" s="15"/>
      <c r="AH4353" s="15"/>
      <c r="AI4353" s="15"/>
      <c r="AJ4353" s="15"/>
      <c r="AK4353" s="15"/>
      <c r="AL4353" s="15"/>
      <c r="AM4353" s="15"/>
      <c r="AN4353" s="15"/>
      <c r="AO4353" s="15"/>
      <c r="AP4353" s="15"/>
      <c r="AQ4353" s="15"/>
      <c r="AR4353" s="15"/>
      <c r="AS4353" s="15"/>
      <c r="AT4353" s="15"/>
      <c r="AU4353" s="15"/>
      <c r="AV4353" s="15"/>
      <c r="AW4353" s="15"/>
      <c r="AX4353" s="82"/>
      <c r="AY4353" s="82"/>
      <c r="AZ4353" s="10">
        <v>1</v>
      </c>
      <c r="BA4353" t="s">
        <v>22</v>
      </c>
      <c r="BB4353" t="s">
        <v>23</v>
      </c>
      <c r="BD4353" s="7" t="str">
        <f t="shared" si="136"/>
        <v>12681067067Shopee</v>
      </c>
    </row>
    <row r="4354" spans="2:56" ht="15" customHeight="1" x14ac:dyDescent="0.35">
      <c r="B4354" s="10" t="s">
        <v>17</v>
      </c>
      <c r="C4354" s="10" t="s">
        <v>806</v>
      </c>
      <c r="D4354" s="10" t="s">
        <v>405</v>
      </c>
      <c r="E4354" s="10" t="s">
        <v>406</v>
      </c>
      <c r="F4354" s="10"/>
      <c r="G4354" s="137">
        <v>12981067503</v>
      </c>
      <c r="H4354" s="10" t="s">
        <v>12330</v>
      </c>
      <c r="I4354" s="10" t="s">
        <v>11667</v>
      </c>
      <c r="J4354" s="10" t="s">
        <v>11668</v>
      </c>
      <c r="K4354" s="105" t="s">
        <v>11669</v>
      </c>
      <c r="L4354" s="98">
        <f>IFERROR(VLOOKUP($F4354&amp;$C4354,Sales!$J:$W,9,0),0)</f>
        <v>0</v>
      </c>
      <c r="M4354" s="98">
        <f>IFERROR(VLOOKUP($F4354&amp;$C4354,Sales!$J:$W,10,0),0)</f>
        <v>0</v>
      </c>
      <c r="N4354" s="98">
        <f>IFERROR(VLOOKUP($F4354&amp;$C4354,Sales!$J:$W,11,0),0)</f>
        <v>0</v>
      </c>
      <c r="O4354" s="98">
        <f>IFERROR(VLOOKUP($F4354&amp;$C4354,Sales!$J:$W,12,0),0)</f>
        <v>0</v>
      </c>
      <c r="P4354" s="98">
        <f>IFERROR(VLOOKUP($F4354&amp;$C4354,Sales!$J:$W,13,0),0)</f>
        <v>0</v>
      </c>
      <c r="Q4354" s="98">
        <f>IFERROR(VLOOKUP($F4354&amp;$C4354,Sales!$A:$H,7,0),0)</f>
        <v>0</v>
      </c>
      <c r="R4354" s="41" t="str">
        <f t="shared" si="135"/>
        <v>ERROR</v>
      </c>
      <c r="S4354" s="15"/>
      <c r="T4354" s="15"/>
      <c r="U4354" s="15"/>
      <c r="V4354" s="15"/>
      <c r="W4354" s="15"/>
      <c r="X4354" s="15"/>
      <c r="Y4354" s="41"/>
      <c r="Z4354" s="41"/>
      <c r="AA4354" s="41"/>
      <c r="AB4354" s="15"/>
      <c r="AC4354" s="15"/>
      <c r="AD4354" s="15"/>
      <c r="AE4354" s="15"/>
      <c r="AF4354" s="15"/>
      <c r="AG4354" s="15"/>
      <c r="AH4354" s="15"/>
      <c r="AI4354" s="15"/>
      <c r="AJ4354" s="15"/>
      <c r="AK4354" s="15"/>
      <c r="AL4354" s="15"/>
      <c r="AM4354" s="15"/>
      <c r="AN4354" s="15"/>
      <c r="AO4354" s="15"/>
      <c r="AP4354" s="15"/>
      <c r="AQ4354" s="15"/>
      <c r="AR4354" s="15"/>
      <c r="AS4354" s="15"/>
      <c r="AT4354" s="15"/>
      <c r="AU4354" s="15"/>
      <c r="AV4354" s="15"/>
      <c r="AW4354" s="15"/>
      <c r="AX4354" s="82"/>
      <c r="AY4354" s="82"/>
      <c r="AZ4354" s="10">
        <v>1</v>
      </c>
      <c r="BA4354" t="s">
        <v>22</v>
      </c>
      <c r="BB4354" t="s">
        <v>23</v>
      </c>
      <c r="BD4354" s="7" t="str">
        <f t="shared" si="136"/>
        <v>12981067503Shopee</v>
      </c>
    </row>
    <row r="4355" spans="2:56" ht="15" customHeight="1" x14ac:dyDescent="0.35">
      <c r="B4355" s="10" t="s">
        <v>17</v>
      </c>
      <c r="C4355" s="10" t="s">
        <v>806</v>
      </c>
      <c r="D4355" s="10" t="s">
        <v>405</v>
      </c>
      <c r="E4355" s="10" t="s">
        <v>406</v>
      </c>
      <c r="F4355" s="10"/>
      <c r="G4355" s="137">
        <v>16320034421</v>
      </c>
      <c r="H4355" s="10" t="s">
        <v>12331</v>
      </c>
      <c r="I4355" s="10" t="s">
        <v>11670</v>
      </c>
      <c r="J4355" s="10" t="s">
        <v>11671</v>
      </c>
      <c r="K4355" s="105" t="s">
        <v>11672</v>
      </c>
      <c r="L4355" s="98">
        <f>IFERROR(VLOOKUP($F4355&amp;$C4355,Sales!$J:$W,9,0),0)</f>
        <v>0</v>
      </c>
      <c r="M4355" s="98">
        <f>IFERROR(VLOOKUP($F4355&amp;$C4355,Sales!$J:$W,10,0),0)</f>
        <v>0</v>
      </c>
      <c r="N4355" s="98">
        <f>IFERROR(VLOOKUP($F4355&amp;$C4355,Sales!$J:$W,11,0),0)</f>
        <v>0</v>
      </c>
      <c r="O4355" s="98">
        <f>IFERROR(VLOOKUP($F4355&amp;$C4355,Sales!$J:$W,12,0),0)</f>
        <v>0</v>
      </c>
      <c r="P4355" s="98">
        <f>IFERROR(VLOOKUP($F4355&amp;$C4355,Sales!$J:$W,13,0),0)</f>
        <v>0</v>
      </c>
      <c r="Q4355" s="98">
        <f>IFERROR(VLOOKUP($F4355&amp;$C4355,Sales!$A:$H,7,0),0)</f>
        <v>0</v>
      </c>
      <c r="R4355" s="41" t="str">
        <f t="shared" si="135"/>
        <v>ERROR</v>
      </c>
      <c r="S4355" s="15"/>
      <c r="T4355" s="15"/>
      <c r="U4355" s="15"/>
      <c r="V4355" s="15"/>
      <c r="W4355" s="15"/>
      <c r="X4355" s="15"/>
      <c r="Y4355" s="41"/>
      <c r="Z4355" s="41"/>
      <c r="AA4355" s="41"/>
      <c r="AB4355" s="15"/>
      <c r="AC4355" s="15"/>
      <c r="AD4355" s="15"/>
      <c r="AE4355" s="15"/>
      <c r="AF4355" s="15"/>
      <c r="AG4355" s="15"/>
      <c r="AH4355" s="15"/>
      <c r="AI4355" s="15"/>
      <c r="AJ4355" s="15"/>
      <c r="AK4355" s="15"/>
      <c r="AL4355" s="15"/>
      <c r="AM4355" s="15"/>
      <c r="AN4355" s="15"/>
      <c r="AO4355" s="15"/>
      <c r="AP4355" s="15"/>
      <c r="AQ4355" s="15"/>
      <c r="AR4355" s="15"/>
      <c r="AS4355" s="15"/>
      <c r="AT4355" s="15"/>
      <c r="AU4355" s="15"/>
      <c r="AV4355" s="15"/>
      <c r="AW4355" s="15"/>
      <c r="AX4355" s="82"/>
      <c r="AY4355" s="82"/>
      <c r="AZ4355" s="10">
        <v>1</v>
      </c>
      <c r="BA4355" t="s">
        <v>22</v>
      </c>
      <c r="BB4355" t="s">
        <v>23</v>
      </c>
      <c r="BD4355" s="7" t="str">
        <f t="shared" si="136"/>
        <v>16320034421Shopee</v>
      </c>
    </row>
    <row r="4356" spans="2:56" ht="15" customHeight="1" x14ac:dyDescent="0.35">
      <c r="B4356" s="10" t="s">
        <v>17</v>
      </c>
      <c r="C4356" s="10" t="s">
        <v>806</v>
      </c>
      <c r="D4356" s="10" t="s">
        <v>405</v>
      </c>
      <c r="E4356" s="10" t="s">
        <v>406</v>
      </c>
      <c r="F4356" s="10"/>
      <c r="G4356" s="137">
        <v>17120035964</v>
      </c>
      <c r="H4356" s="10" t="s">
        <v>12332</v>
      </c>
      <c r="I4356" s="10" t="s">
        <v>11673</v>
      </c>
      <c r="J4356" s="10" t="s">
        <v>11674</v>
      </c>
      <c r="K4356" s="105" t="s">
        <v>11675</v>
      </c>
      <c r="L4356" s="98">
        <f>IFERROR(VLOOKUP($F4356&amp;$C4356,Sales!$J:$W,9,0),0)</f>
        <v>0</v>
      </c>
      <c r="M4356" s="98">
        <f>IFERROR(VLOOKUP($F4356&amp;$C4356,Sales!$J:$W,10,0),0)</f>
        <v>0</v>
      </c>
      <c r="N4356" s="98">
        <f>IFERROR(VLOOKUP($F4356&amp;$C4356,Sales!$J:$W,11,0),0)</f>
        <v>0</v>
      </c>
      <c r="O4356" s="98">
        <f>IFERROR(VLOOKUP($F4356&amp;$C4356,Sales!$J:$W,12,0),0)</f>
        <v>0</v>
      </c>
      <c r="P4356" s="98">
        <f>IFERROR(VLOOKUP($F4356&amp;$C4356,Sales!$J:$W,13,0),0)</f>
        <v>0</v>
      </c>
      <c r="Q4356" s="98">
        <f>IFERROR(VLOOKUP($F4356&amp;$C4356,Sales!$A:$H,7,0),0)</f>
        <v>0</v>
      </c>
      <c r="R4356" s="41" t="str">
        <f t="shared" si="135"/>
        <v>ERROR</v>
      </c>
      <c r="S4356" s="15"/>
      <c r="T4356" s="15"/>
      <c r="U4356" s="15"/>
      <c r="V4356" s="15"/>
      <c r="W4356" s="15"/>
      <c r="X4356" s="15"/>
      <c r="Y4356" s="41"/>
      <c r="Z4356" s="41"/>
      <c r="AA4356" s="41"/>
      <c r="AB4356" s="15"/>
      <c r="AC4356" s="15"/>
      <c r="AD4356" s="15"/>
      <c r="AE4356" s="15"/>
      <c r="AF4356" s="15"/>
      <c r="AG4356" s="15"/>
      <c r="AH4356" s="15"/>
      <c r="AI4356" s="15"/>
      <c r="AJ4356" s="15"/>
      <c r="AK4356" s="15"/>
      <c r="AL4356" s="15"/>
      <c r="AM4356" s="15"/>
      <c r="AN4356" s="15"/>
      <c r="AO4356" s="15"/>
      <c r="AP4356" s="15"/>
      <c r="AQ4356" s="15"/>
      <c r="AR4356" s="15"/>
      <c r="AS4356" s="15"/>
      <c r="AT4356" s="15"/>
      <c r="AU4356" s="15"/>
      <c r="AV4356" s="15"/>
      <c r="AW4356" s="15"/>
      <c r="AX4356" s="82"/>
      <c r="AY4356" s="82"/>
      <c r="AZ4356" s="10">
        <v>1</v>
      </c>
      <c r="BA4356" t="s">
        <v>22</v>
      </c>
      <c r="BB4356" t="s">
        <v>23</v>
      </c>
      <c r="BD4356" s="7" t="str">
        <f t="shared" si="136"/>
        <v>17120035964Shopee</v>
      </c>
    </row>
    <row r="4357" spans="2:56" ht="15" customHeight="1" x14ac:dyDescent="0.35">
      <c r="B4357" s="10" t="s">
        <v>17</v>
      </c>
      <c r="C4357" s="10" t="s">
        <v>806</v>
      </c>
      <c r="D4357" s="10" t="s">
        <v>405</v>
      </c>
      <c r="E4357" s="10" t="s">
        <v>406</v>
      </c>
      <c r="F4357" s="10"/>
      <c r="G4357" s="137">
        <v>17920039082</v>
      </c>
      <c r="H4357" s="10" t="s">
        <v>12333</v>
      </c>
      <c r="I4357" s="10" t="s">
        <v>11676</v>
      </c>
      <c r="J4357" s="10" t="s">
        <v>11677</v>
      </c>
      <c r="K4357" s="105" t="s">
        <v>11678</v>
      </c>
      <c r="L4357" s="98">
        <f>IFERROR(VLOOKUP($F4357&amp;$C4357,Sales!$J:$W,9,0),0)</f>
        <v>0</v>
      </c>
      <c r="M4357" s="98">
        <f>IFERROR(VLOOKUP($F4357&amp;$C4357,Sales!$J:$W,10,0),0)</f>
        <v>0</v>
      </c>
      <c r="N4357" s="98">
        <f>IFERROR(VLOOKUP($F4357&amp;$C4357,Sales!$J:$W,11,0),0)</f>
        <v>0</v>
      </c>
      <c r="O4357" s="98">
        <f>IFERROR(VLOOKUP($F4357&amp;$C4357,Sales!$J:$W,12,0),0)</f>
        <v>0</v>
      </c>
      <c r="P4357" s="98">
        <f>IFERROR(VLOOKUP($F4357&amp;$C4357,Sales!$J:$W,13,0),0)</f>
        <v>0</v>
      </c>
      <c r="Q4357" s="98">
        <f>IFERROR(VLOOKUP($F4357&amp;$C4357,Sales!$A:$H,7,0),0)</f>
        <v>0</v>
      </c>
      <c r="R4357" s="41" t="str">
        <f t="shared" ref="R4357:R4420" si="137">IFERROR(AVERAGE($S4357:$AW4357),"ERROR")</f>
        <v>ERROR</v>
      </c>
      <c r="S4357" s="15"/>
      <c r="T4357" s="15"/>
      <c r="U4357" s="15"/>
      <c r="V4357" s="15"/>
      <c r="W4357" s="15"/>
      <c r="X4357" s="15"/>
      <c r="Y4357" s="41"/>
      <c r="Z4357" s="41"/>
      <c r="AA4357" s="41"/>
      <c r="AB4357" s="15"/>
      <c r="AC4357" s="15"/>
      <c r="AD4357" s="15"/>
      <c r="AE4357" s="15"/>
      <c r="AF4357" s="15"/>
      <c r="AG4357" s="15"/>
      <c r="AH4357" s="15"/>
      <c r="AI4357" s="15"/>
      <c r="AJ4357" s="15"/>
      <c r="AK4357" s="15"/>
      <c r="AL4357" s="15"/>
      <c r="AM4357" s="15"/>
      <c r="AN4357" s="15"/>
      <c r="AO4357" s="15"/>
      <c r="AP4357" s="15"/>
      <c r="AQ4357" s="15"/>
      <c r="AR4357" s="15"/>
      <c r="AS4357" s="15"/>
      <c r="AT4357" s="15"/>
      <c r="AU4357" s="15"/>
      <c r="AV4357" s="15"/>
      <c r="AW4357" s="15"/>
      <c r="AX4357" s="82"/>
      <c r="AY4357" s="82"/>
      <c r="AZ4357" s="10">
        <v>1</v>
      </c>
      <c r="BA4357" t="s">
        <v>22</v>
      </c>
      <c r="BB4357" t="s">
        <v>23</v>
      </c>
      <c r="BD4357" s="7" t="str">
        <f t="shared" si="136"/>
        <v>17920039082Shopee</v>
      </c>
    </row>
    <row r="4358" spans="2:56" ht="15" customHeight="1" x14ac:dyDescent="0.35">
      <c r="B4358" s="10" t="s">
        <v>17</v>
      </c>
      <c r="C4358" s="10" t="s">
        <v>806</v>
      </c>
      <c r="D4358" s="10" t="s">
        <v>549</v>
      </c>
      <c r="E4358" s="10" t="s">
        <v>194</v>
      </c>
      <c r="F4358" s="10">
        <v>0</v>
      </c>
      <c r="G4358" s="137">
        <v>7047474084</v>
      </c>
      <c r="H4358" s="10" t="s">
        <v>14622</v>
      </c>
      <c r="I4358" s="10" t="s">
        <v>11596</v>
      </c>
      <c r="J4358" s="10" t="s">
        <v>821</v>
      </c>
      <c r="K4358" s="102" t="s">
        <v>822</v>
      </c>
      <c r="L4358" s="98">
        <f>IFERROR(VLOOKUP($F4358&amp;$C4358,Sales!$J:$W,9,0),0)</f>
        <v>0</v>
      </c>
      <c r="M4358" s="98">
        <f>IFERROR(VLOOKUP($F4358&amp;$C4358,Sales!$J:$W,10,0),0)</f>
        <v>0</v>
      </c>
      <c r="N4358" s="98">
        <f>IFERROR(VLOOKUP($F4358&amp;$C4358,Sales!$J:$W,11,0),0)</f>
        <v>0</v>
      </c>
      <c r="O4358" s="98">
        <f>IFERROR(VLOOKUP($F4358&amp;$C4358,Sales!$J:$W,12,0),0)</f>
        <v>0</v>
      </c>
      <c r="P4358" s="98">
        <f>IFERROR(VLOOKUP($F4358&amp;$C4358,Sales!$J:$W,13,0),0)</f>
        <v>0</v>
      </c>
      <c r="Q4358" s="98">
        <f>IFERROR(VLOOKUP($F4358&amp;$C4358,Sales!$A:$H,7,0),0)</f>
        <v>0</v>
      </c>
      <c r="R4358" s="41" t="str">
        <f t="shared" si="137"/>
        <v>ERROR</v>
      </c>
      <c r="S4358" s="15"/>
      <c r="T4358" s="15"/>
      <c r="U4358" s="15"/>
      <c r="V4358" s="15"/>
      <c r="W4358" s="15"/>
      <c r="X4358" s="15"/>
      <c r="Y4358" s="41"/>
      <c r="Z4358" s="41"/>
      <c r="AA4358" s="41"/>
      <c r="AB4358" s="15"/>
      <c r="AC4358" s="15"/>
      <c r="AD4358" s="15"/>
      <c r="AE4358" s="15"/>
      <c r="AF4358" s="15"/>
      <c r="AG4358" s="15"/>
      <c r="AH4358" s="15"/>
      <c r="AI4358" s="15"/>
      <c r="AJ4358" s="41"/>
      <c r="AK4358" s="15"/>
      <c r="AL4358" s="15"/>
      <c r="AM4358" s="15"/>
      <c r="AN4358" s="15"/>
      <c r="AO4358" s="15"/>
      <c r="AP4358" s="15"/>
      <c r="AQ4358" s="15"/>
      <c r="AR4358" s="15"/>
      <c r="AS4358" s="15"/>
      <c r="AT4358" s="15"/>
      <c r="AU4358" s="15"/>
      <c r="AV4358" s="15"/>
      <c r="AW4358" s="15"/>
      <c r="AX4358" s="82"/>
      <c r="AY4358" s="82"/>
      <c r="AZ4358" s="10">
        <v>1</v>
      </c>
      <c r="BA4358" t="s">
        <v>31</v>
      </c>
      <c r="BB4358" t="s">
        <v>23</v>
      </c>
      <c r="BD4358" s="7" t="str">
        <f t="shared" si="136"/>
        <v>7047474084Shopee</v>
      </c>
    </row>
    <row r="4359" spans="2:56" ht="15" customHeight="1" x14ac:dyDescent="0.35">
      <c r="B4359" s="10" t="s">
        <v>17</v>
      </c>
      <c r="C4359" s="10" t="s">
        <v>806</v>
      </c>
      <c r="D4359" s="10" t="s">
        <v>405</v>
      </c>
      <c r="E4359" s="10" t="s">
        <v>406</v>
      </c>
      <c r="F4359" s="10"/>
      <c r="G4359" s="137">
        <v>6362115391</v>
      </c>
      <c r="H4359" s="10" t="s">
        <v>12678</v>
      </c>
      <c r="I4359" s="10" t="s">
        <v>3293</v>
      </c>
      <c r="J4359" s="10" t="s">
        <v>3357</v>
      </c>
      <c r="K4359" s="102" t="s">
        <v>3311</v>
      </c>
      <c r="L4359" s="98">
        <f>IFERROR(VLOOKUP($F4359&amp;$C4359,Sales!$J:$W,9,0),0)</f>
        <v>0</v>
      </c>
      <c r="M4359" s="98">
        <f>IFERROR(VLOOKUP($F4359&amp;$C4359,Sales!$J:$W,10,0),0)</f>
        <v>0</v>
      </c>
      <c r="N4359" s="98">
        <f>IFERROR(VLOOKUP($F4359&amp;$C4359,Sales!$J:$W,11,0),0)</f>
        <v>0</v>
      </c>
      <c r="O4359" s="98">
        <f>IFERROR(VLOOKUP($F4359&amp;$C4359,Sales!$J:$W,12,0),0)</f>
        <v>0</v>
      </c>
      <c r="P4359" s="98">
        <f>IFERROR(VLOOKUP($F4359&amp;$C4359,Sales!$J:$W,13,0),0)</f>
        <v>0</v>
      </c>
      <c r="Q4359" s="98">
        <f>IFERROR(VLOOKUP($F4359&amp;$C4359,Sales!$A:$H,7,0),0)</f>
        <v>0</v>
      </c>
      <c r="R4359" s="41" t="str">
        <f t="shared" si="137"/>
        <v>ERROR</v>
      </c>
      <c r="S4359" s="15"/>
      <c r="T4359" s="15"/>
      <c r="U4359" s="15"/>
      <c r="V4359" s="15"/>
      <c r="W4359" s="15"/>
      <c r="X4359" s="15"/>
      <c r="Y4359" s="41"/>
      <c r="Z4359" s="41"/>
      <c r="AA4359" s="41"/>
      <c r="AB4359" s="15"/>
      <c r="AC4359" s="15"/>
      <c r="AD4359" s="15"/>
      <c r="AE4359" s="15"/>
      <c r="AF4359" s="15"/>
      <c r="AG4359" s="15"/>
      <c r="AH4359" s="15"/>
      <c r="AI4359" s="15"/>
      <c r="AJ4359" s="15"/>
      <c r="AK4359" s="15"/>
      <c r="AL4359" s="66"/>
      <c r="AM4359" s="66"/>
      <c r="AN4359" s="15"/>
      <c r="AO4359" s="15"/>
      <c r="AP4359" s="15"/>
      <c r="AQ4359" s="15"/>
      <c r="AR4359" s="15"/>
      <c r="AS4359" s="15"/>
      <c r="AT4359" s="15"/>
      <c r="AU4359" s="15"/>
      <c r="AV4359" s="15"/>
      <c r="AW4359" s="15"/>
      <c r="AX4359" s="15"/>
      <c r="AY4359" s="15"/>
      <c r="AZ4359" s="10">
        <v>1</v>
      </c>
      <c r="BA4359" t="s">
        <v>22</v>
      </c>
      <c r="BB4359" t="s">
        <v>88</v>
      </c>
      <c r="BD4359" s="7" t="str">
        <f t="shared" si="136"/>
        <v>6362115391Shopee</v>
      </c>
    </row>
    <row r="4360" spans="2:56" ht="15" customHeight="1" x14ac:dyDescent="0.35">
      <c r="B4360" s="10" t="s">
        <v>17</v>
      </c>
      <c r="C4360" s="10" t="s">
        <v>806</v>
      </c>
      <c r="D4360" s="10" t="s">
        <v>549</v>
      </c>
      <c r="E4360" s="10" t="s">
        <v>194</v>
      </c>
      <c r="F4360" s="10" t="s">
        <v>609</v>
      </c>
      <c r="G4360" s="137">
        <v>81785180</v>
      </c>
      <c r="H4360" s="10" t="s">
        <v>14623</v>
      </c>
      <c r="I4360" s="10" t="s">
        <v>610</v>
      </c>
      <c r="J4360" s="10" t="s">
        <v>3738</v>
      </c>
      <c r="K4360" s="102" t="s">
        <v>994</v>
      </c>
      <c r="L4360" s="98">
        <f>IFERROR(VLOOKUP($F4360&amp;$C4360,Sales!$J:$W,9,0),0)</f>
        <v>0</v>
      </c>
      <c r="M4360" s="98">
        <f>IFERROR(VLOOKUP($F4360&amp;$C4360,Sales!$J:$W,10,0),0)</f>
        <v>0</v>
      </c>
      <c r="N4360" s="98">
        <f>IFERROR(VLOOKUP($F4360&amp;$C4360,Sales!$J:$W,11,0),0)</f>
        <v>0</v>
      </c>
      <c r="O4360" s="98">
        <f>IFERROR(VLOOKUP($F4360&amp;$C4360,Sales!$J:$W,12,0),0)</f>
        <v>0</v>
      </c>
      <c r="P4360" s="98">
        <f>IFERROR(VLOOKUP($F4360&amp;$C4360,Sales!$J:$W,13,0),0)</f>
        <v>0</v>
      </c>
      <c r="Q4360" s="98">
        <f>IFERROR(VLOOKUP($F4360&amp;$C4360,Sales!$A:$H,7,0),0)</f>
        <v>0</v>
      </c>
      <c r="R4360" s="41" t="str">
        <f t="shared" si="137"/>
        <v>ERROR</v>
      </c>
      <c r="S4360" s="15"/>
      <c r="T4360" s="15"/>
      <c r="U4360" s="15"/>
      <c r="V4360" s="15"/>
      <c r="W4360" s="15"/>
      <c r="X4360" s="15"/>
      <c r="Y4360" s="41"/>
      <c r="Z4360" s="41"/>
      <c r="AA4360" s="41"/>
      <c r="AB4360" s="15"/>
      <c r="AC4360" s="15"/>
      <c r="AD4360" s="15"/>
      <c r="AE4360" s="15"/>
      <c r="AF4360" s="15"/>
      <c r="AG4360" s="15"/>
      <c r="AH4360" s="15"/>
      <c r="AI4360" s="15"/>
      <c r="AJ4360" s="41"/>
      <c r="AK4360" s="15"/>
      <c r="AL4360" s="15"/>
      <c r="AM4360" s="15"/>
      <c r="AN4360" s="15"/>
      <c r="AO4360" s="15"/>
      <c r="AP4360" s="15"/>
      <c r="AQ4360" s="15"/>
      <c r="AR4360" s="15"/>
      <c r="AS4360" s="15"/>
      <c r="AT4360" s="15"/>
      <c r="AU4360" s="15"/>
      <c r="AV4360" s="15"/>
      <c r="AW4360" s="15"/>
      <c r="AX4360" s="82"/>
      <c r="AY4360" s="82"/>
      <c r="AZ4360" s="10">
        <v>1</v>
      </c>
      <c r="BA4360" t="s">
        <v>31</v>
      </c>
      <c r="BB4360" t="s">
        <v>23</v>
      </c>
      <c r="BD4360" s="7" t="str">
        <f t="shared" si="136"/>
        <v>81785180Shopee</v>
      </c>
    </row>
    <row r="4361" spans="2:56" ht="15" customHeight="1" x14ac:dyDescent="0.35">
      <c r="B4361" s="10" t="s">
        <v>17</v>
      </c>
      <c r="C4361" s="10" t="s">
        <v>806</v>
      </c>
      <c r="D4361" s="10" t="s">
        <v>549</v>
      </c>
      <c r="E4361" s="10" t="s">
        <v>194</v>
      </c>
      <c r="F4361" s="10" t="s">
        <v>607</v>
      </c>
      <c r="G4361" s="137">
        <v>81803215</v>
      </c>
      <c r="H4361" s="10" t="s">
        <v>14624</v>
      </c>
      <c r="I4361" s="10" t="s">
        <v>608</v>
      </c>
      <c r="J4361" s="10" t="s">
        <v>3863</v>
      </c>
      <c r="K4361" s="102" t="s">
        <v>2928</v>
      </c>
      <c r="L4361" s="98">
        <f>IFERROR(VLOOKUP($F4361&amp;$C4361,Sales!$J:$W,9,0),0)</f>
        <v>0</v>
      </c>
      <c r="M4361" s="98">
        <f>IFERROR(VLOOKUP($F4361&amp;$C4361,Sales!$J:$W,10,0),0)</f>
        <v>0</v>
      </c>
      <c r="N4361" s="98">
        <f>IFERROR(VLOOKUP($F4361&amp;$C4361,Sales!$J:$W,11,0),0)</f>
        <v>0</v>
      </c>
      <c r="O4361" s="98">
        <f>IFERROR(VLOOKUP($F4361&amp;$C4361,Sales!$J:$W,12,0),0)</f>
        <v>0</v>
      </c>
      <c r="P4361" s="98">
        <f>IFERROR(VLOOKUP($F4361&amp;$C4361,Sales!$J:$W,13,0),0)</f>
        <v>0</v>
      </c>
      <c r="Q4361" s="98">
        <f>IFERROR(VLOOKUP($F4361&amp;$C4361,Sales!$A:$H,7,0),0)</f>
        <v>0</v>
      </c>
      <c r="R4361" s="41" t="str">
        <f t="shared" si="137"/>
        <v>ERROR</v>
      </c>
      <c r="S4361" s="15"/>
      <c r="T4361" s="15"/>
      <c r="U4361" s="15"/>
      <c r="V4361" s="15"/>
      <c r="W4361" s="15"/>
      <c r="X4361" s="15"/>
      <c r="Y4361" s="41"/>
      <c r="Z4361" s="41"/>
      <c r="AA4361" s="41"/>
      <c r="AB4361" s="15"/>
      <c r="AC4361" s="15"/>
      <c r="AD4361" s="15"/>
      <c r="AE4361" s="15"/>
      <c r="AF4361" s="15"/>
      <c r="AG4361" s="15"/>
      <c r="AH4361" s="15"/>
      <c r="AI4361" s="15"/>
      <c r="AJ4361" s="41"/>
      <c r="AK4361" s="15"/>
      <c r="AL4361" s="15"/>
      <c r="AM4361" s="15"/>
      <c r="AN4361" s="15"/>
      <c r="AO4361" s="15"/>
      <c r="AP4361" s="15"/>
      <c r="AQ4361" s="15"/>
      <c r="AR4361" s="15"/>
      <c r="AS4361" s="15"/>
      <c r="AT4361" s="15"/>
      <c r="AU4361" s="15"/>
      <c r="AV4361" s="15"/>
      <c r="AW4361" s="15"/>
      <c r="AX4361" s="82"/>
      <c r="AY4361" s="82"/>
      <c r="AZ4361" s="10">
        <v>1</v>
      </c>
      <c r="BA4361" t="s">
        <v>31</v>
      </c>
      <c r="BB4361" t="s">
        <v>23</v>
      </c>
      <c r="BD4361" s="7" t="str">
        <f t="shared" si="136"/>
        <v>81803215Shopee</v>
      </c>
    </row>
    <row r="4362" spans="2:56" ht="15" customHeight="1" x14ac:dyDescent="0.35">
      <c r="B4362" s="10" t="s">
        <v>17</v>
      </c>
      <c r="C4362" s="10" t="s">
        <v>806</v>
      </c>
      <c r="D4362" s="10" t="s">
        <v>549</v>
      </c>
      <c r="E4362" s="10" t="s">
        <v>194</v>
      </c>
      <c r="F4362" s="10" t="s">
        <v>569</v>
      </c>
      <c r="G4362" s="137">
        <v>1825833038</v>
      </c>
      <c r="H4362" s="10" t="s">
        <v>14625</v>
      </c>
      <c r="I4362" s="10" t="s">
        <v>570</v>
      </c>
      <c r="J4362" s="10" t="s">
        <v>3865</v>
      </c>
      <c r="K4362" s="102" t="s">
        <v>10187</v>
      </c>
      <c r="L4362" s="98">
        <f>IFERROR(VLOOKUP($F4362&amp;$C4362,Sales!$J:$W,9,0),0)</f>
        <v>0</v>
      </c>
      <c r="M4362" s="98">
        <f>IFERROR(VLOOKUP($F4362&amp;$C4362,Sales!$J:$W,10,0),0)</f>
        <v>0</v>
      </c>
      <c r="N4362" s="98">
        <f>IFERROR(VLOOKUP($F4362&amp;$C4362,Sales!$J:$W,11,0),0)</f>
        <v>0</v>
      </c>
      <c r="O4362" s="98">
        <f>IFERROR(VLOOKUP($F4362&amp;$C4362,Sales!$J:$W,12,0),0)</f>
        <v>0</v>
      </c>
      <c r="P4362" s="98">
        <f>IFERROR(VLOOKUP($F4362&amp;$C4362,Sales!$J:$W,13,0),0)</f>
        <v>0</v>
      </c>
      <c r="Q4362" s="98">
        <f>IFERROR(VLOOKUP($F4362&amp;$C4362,Sales!$A:$H,7,0),0)</f>
        <v>0</v>
      </c>
      <c r="R4362" s="41" t="str">
        <f t="shared" si="137"/>
        <v>ERROR</v>
      </c>
      <c r="S4362" s="15"/>
      <c r="T4362" s="15"/>
      <c r="U4362" s="15"/>
      <c r="V4362" s="15"/>
      <c r="W4362" s="15"/>
      <c r="X4362" s="15"/>
      <c r="Y4362" s="41"/>
      <c r="Z4362" s="41"/>
      <c r="AA4362" s="41"/>
      <c r="AB4362" s="15"/>
      <c r="AC4362" s="15"/>
      <c r="AD4362" s="15"/>
      <c r="AE4362" s="15"/>
      <c r="AF4362" s="15"/>
      <c r="AG4362" s="15"/>
      <c r="AH4362" s="15"/>
      <c r="AI4362" s="15"/>
      <c r="AJ4362" s="41"/>
      <c r="AK4362" s="15"/>
      <c r="AL4362" s="15"/>
      <c r="AM4362" s="15"/>
      <c r="AN4362" s="15"/>
      <c r="AO4362" s="15"/>
      <c r="AP4362" s="15"/>
      <c r="AQ4362" s="15"/>
      <c r="AR4362" s="15"/>
      <c r="AS4362" s="15"/>
      <c r="AT4362" s="15"/>
      <c r="AU4362" s="15"/>
      <c r="AV4362" s="15"/>
      <c r="AW4362" s="15"/>
      <c r="AX4362" s="82"/>
      <c r="AY4362" s="82"/>
      <c r="AZ4362" s="10">
        <v>1</v>
      </c>
      <c r="BA4362" t="s">
        <v>31</v>
      </c>
      <c r="BB4362" t="s">
        <v>23</v>
      </c>
      <c r="BD4362" s="7" t="str">
        <f t="shared" si="136"/>
        <v>1825833038Shopee</v>
      </c>
    </row>
    <row r="4363" spans="2:56" ht="15" customHeight="1" x14ac:dyDescent="0.35">
      <c r="B4363" s="10" t="s">
        <v>17</v>
      </c>
      <c r="C4363" s="10" t="s">
        <v>806</v>
      </c>
      <c r="D4363" s="10" t="s">
        <v>549</v>
      </c>
      <c r="E4363" s="10" t="s">
        <v>194</v>
      </c>
      <c r="F4363" s="10" t="s">
        <v>613</v>
      </c>
      <c r="G4363" s="137">
        <v>81778752</v>
      </c>
      <c r="H4363" s="10" t="s">
        <v>14626</v>
      </c>
      <c r="I4363" s="10" t="s">
        <v>614</v>
      </c>
      <c r="J4363" s="10" t="s">
        <v>3866</v>
      </c>
      <c r="K4363" s="102" t="s">
        <v>1301</v>
      </c>
      <c r="L4363" s="98">
        <f>IFERROR(VLOOKUP($F4363&amp;$C4363,Sales!$J:$W,9,0),0)</f>
        <v>0</v>
      </c>
      <c r="M4363" s="98">
        <f>IFERROR(VLOOKUP($F4363&amp;$C4363,Sales!$J:$W,10,0),0)</f>
        <v>0</v>
      </c>
      <c r="N4363" s="98">
        <f>IFERROR(VLOOKUP($F4363&amp;$C4363,Sales!$J:$W,11,0),0)</f>
        <v>0</v>
      </c>
      <c r="O4363" s="98">
        <f>IFERROR(VLOOKUP($F4363&amp;$C4363,Sales!$J:$W,12,0),0)</f>
        <v>0</v>
      </c>
      <c r="P4363" s="98">
        <f>IFERROR(VLOOKUP($F4363&amp;$C4363,Sales!$J:$W,13,0),0)</f>
        <v>0</v>
      </c>
      <c r="Q4363" s="98">
        <f>IFERROR(VLOOKUP($F4363&amp;$C4363,Sales!$A:$H,7,0),0)</f>
        <v>0</v>
      </c>
      <c r="R4363" s="41" t="str">
        <f t="shared" si="137"/>
        <v>ERROR</v>
      </c>
      <c r="S4363" s="15"/>
      <c r="T4363" s="15"/>
      <c r="U4363" s="15"/>
      <c r="V4363" s="15"/>
      <c r="W4363" s="15"/>
      <c r="X4363" s="15"/>
      <c r="Y4363" s="41"/>
      <c r="Z4363" s="41"/>
      <c r="AA4363" s="41"/>
      <c r="AB4363" s="15"/>
      <c r="AC4363" s="15"/>
      <c r="AD4363" s="15"/>
      <c r="AE4363" s="15"/>
      <c r="AF4363" s="15"/>
      <c r="AG4363" s="15"/>
      <c r="AH4363" s="15"/>
      <c r="AI4363" s="15"/>
      <c r="AJ4363" s="41"/>
      <c r="AK4363" s="15"/>
      <c r="AL4363" s="15"/>
      <c r="AM4363" s="15"/>
      <c r="AN4363" s="15"/>
      <c r="AO4363" s="15"/>
      <c r="AP4363" s="15"/>
      <c r="AQ4363" s="15"/>
      <c r="AR4363" s="15"/>
      <c r="AS4363" s="15"/>
      <c r="AT4363" s="15"/>
      <c r="AU4363" s="15"/>
      <c r="AV4363" s="15"/>
      <c r="AW4363" s="15"/>
      <c r="AX4363" s="82"/>
      <c r="AY4363" s="82"/>
      <c r="AZ4363" s="10">
        <v>1</v>
      </c>
      <c r="BA4363" t="s">
        <v>31</v>
      </c>
      <c r="BB4363" t="s">
        <v>23</v>
      </c>
      <c r="BD4363" s="7" t="str">
        <f t="shared" si="136"/>
        <v>81778752Shopee</v>
      </c>
    </row>
    <row r="4364" spans="2:56" ht="15" customHeight="1" x14ac:dyDescent="0.35">
      <c r="B4364" s="10" t="s">
        <v>17</v>
      </c>
      <c r="C4364" s="10" t="s">
        <v>806</v>
      </c>
      <c r="D4364" s="10" t="s">
        <v>549</v>
      </c>
      <c r="E4364" s="10" t="s">
        <v>194</v>
      </c>
      <c r="F4364" s="10" t="s">
        <v>621</v>
      </c>
      <c r="G4364" s="137">
        <v>238932226</v>
      </c>
      <c r="H4364" s="10" t="s">
        <v>14627</v>
      </c>
      <c r="I4364" s="10" t="s">
        <v>622</v>
      </c>
      <c r="J4364" s="10" t="s">
        <v>3867</v>
      </c>
      <c r="K4364" s="102" t="s">
        <v>10148</v>
      </c>
      <c r="L4364" s="98">
        <f>IFERROR(VLOOKUP($F4364&amp;$C4364,Sales!$J:$W,9,0),0)</f>
        <v>0</v>
      </c>
      <c r="M4364" s="98">
        <f>IFERROR(VLOOKUP($F4364&amp;$C4364,Sales!$J:$W,10,0),0)</f>
        <v>0</v>
      </c>
      <c r="N4364" s="98">
        <f>IFERROR(VLOOKUP($F4364&amp;$C4364,Sales!$J:$W,11,0),0)</f>
        <v>0</v>
      </c>
      <c r="O4364" s="98">
        <f>IFERROR(VLOOKUP($F4364&amp;$C4364,Sales!$J:$W,12,0),0)</f>
        <v>0</v>
      </c>
      <c r="P4364" s="98">
        <f>IFERROR(VLOOKUP($F4364&amp;$C4364,Sales!$J:$W,13,0),0)</f>
        <v>0</v>
      </c>
      <c r="Q4364" s="98">
        <f>IFERROR(VLOOKUP($F4364&amp;$C4364,Sales!$A:$H,7,0),0)</f>
        <v>0</v>
      </c>
      <c r="R4364" s="41" t="str">
        <f t="shared" si="137"/>
        <v>ERROR</v>
      </c>
      <c r="S4364" s="15"/>
      <c r="T4364" s="15"/>
      <c r="U4364" s="15"/>
      <c r="V4364" s="15"/>
      <c r="W4364" s="15"/>
      <c r="X4364" s="15"/>
      <c r="Y4364" s="41"/>
      <c r="Z4364" s="41"/>
      <c r="AA4364" s="41"/>
      <c r="AB4364" s="15"/>
      <c r="AC4364" s="15"/>
      <c r="AD4364" s="15"/>
      <c r="AE4364" s="15"/>
      <c r="AF4364" s="15"/>
      <c r="AG4364" s="15"/>
      <c r="AH4364" s="15"/>
      <c r="AI4364" s="15"/>
      <c r="AJ4364" s="41"/>
      <c r="AK4364" s="15"/>
      <c r="AL4364" s="15"/>
      <c r="AM4364" s="15"/>
      <c r="AN4364" s="15"/>
      <c r="AO4364" s="15"/>
      <c r="AP4364" s="15"/>
      <c r="AQ4364" s="15"/>
      <c r="AR4364" s="15"/>
      <c r="AS4364" s="15"/>
      <c r="AT4364" s="15"/>
      <c r="AU4364" s="15"/>
      <c r="AV4364" s="15"/>
      <c r="AW4364" s="15"/>
      <c r="AX4364" s="82"/>
      <c r="AY4364" s="82"/>
      <c r="AZ4364" s="10">
        <v>1</v>
      </c>
      <c r="BA4364" t="s">
        <v>31</v>
      </c>
      <c r="BB4364" t="s">
        <v>23</v>
      </c>
      <c r="BD4364" s="7" t="str">
        <f t="shared" si="136"/>
        <v>238932226Shopee</v>
      </c>
    </row>
    <row r="4365" spans="2:56" ht="15" customHeight="1" x14ac:dyDescent="0.35">
      <c r="B4365" s="10" t="s">
        <v>17</v>
      </c>
      <c r="C4365" s="10" t="s">
        <v>806</v>
      </c>
      <c r="D4365" s="10" t="s">
        <v>549</v>
      </c>
      <c r="E4365" s="10" t="s">
        <v>194</v>
      </c>
      <c r="F4365" s="10" t="s">
        <v>6100</v>
      </c>
      <c r="G4365" s="137">
        <v>3232869832</v>
      </c>
      <c r="H4365" s="10" t="s">
        <v>14628</v>
      </c>
      <c r="I4365" s="10" t="s">
        <v>6421</v>
      </c>
      <c r="J4365" s="10" t="s">
        <v>1307</v>
      </c>
      <c r="K4365" s="102" t="s">
        <v>1308</v>
      </c>
      <c r="L4365" s="98">
        <f>IFERROR(VLOOKUP($F4365&amp;$C4365,Sales!$J:$W,9,0),0)</f>
        <v>0</v>
      </c>
      <c r="M4365" s="98">
        <f>IFERROR(VLOOKUP($F4365&amp;$C4365,Sales!$J:$W,10,0),0)</f>
        <v>0</v>
      </c>
      <c r="N4365" s="98">
        <f>IFERROR(VLOOKUP($F4365&amp;$C4365,Sales!$J:$W,11,0),0)</f>
        <v>0</v>
      </c>
      <c r="O4365" s="98">
        <f>IFERROR(VLOOKUP($F4365&amp;$C4365,Sales!$J:$W,12,0),0)</f>
        <v>0</v>
      </c>
      <c r="P4365" s="98">
        <f>IFERROR(VLOOKUP($F4365&amp;$C4365,Sales!$J:$W,13,0),0)</f>
        <v>0</v>
      </c>
      <c r="Q4365" s="98">
        <f>IFERROR(VLOOKUP($F4365&amp;$C4365,Sales!$A:$H,7,0),0)</f>
        <v>0</v>
      </c>
      <c r="R4365" s="41" t="str">
        <f t="shared" si="137"/>
        <v>ERROR</v>
      </c>
      <c r="S4365" s="15"/>
      <c r="T4365" s="15"/>
      <c r="U4365" s="15"/>
      <c r="V4365" s="15"/>
      <c r="W4365" s="15"/>
      <c r="X4365" s="15"/>
      <c r="Y4365" s="41"/>
      <c r="Z4365" s="41"/>
      <c r="AA4365" s="41"/>
      <c r="AB4365" s="15"/>
      <c r="AC4365" s="15"/>
      <c r="AD4365" s="15"/>
      <c r="AE4365" s="15"/>
      <c r="AF4365" s="15"/>
      <c r="AG4365" s="15"/>
      <c r="AH4365" s="15"/>
      <c r="AI4365" s="15"/>
      <c r="AJ4365" s="41"/>
      <c r="AK4365" s="15"/>
      <c r="AL4365" s="15"/>
      <c r="AM4365" s="15"/>
      <c r="AN4365" s="15"/>
      <c r="AO4365" s="15"/>
      <c r="AP4365" s="15"/>
      <c r="AQ4365" s="15"/>
      <c r="AR4365" s="15"/>
      <c r="AS4365" s="15"/>
      <c r="AT4365" s="15"/>
      <c r="AU4365" s="15"/>
      <c r="AV4365" s="15"/>
      <c r="AW4365" s="15"/>
      <c r="AX4365" s="82"/>
      <c r="AY4365" s="82"/>
      <c r="AZ4365" s="10">
        <v>1</v>
      </c>
      <c r="BA4365" t="s">
        <v>31</v>
      </c>
      <c r="BB4365" t="s">
        <v>23</v>
      </c>
      <c r="BD4365" s="7" t="str">
        <f t="shared" si="136"/>
        <v>3232869832Shopee</v>
      </c>
    </row>
    <row r="4366" spans="2:56" ht="15" customHeight="1" x14ac:dyDescent="0.35">
      <c r="B4366" s="10" t="s">
        <v>17</v>
      </c>
      <c r="C4366" s="10" t="s">
        <v>806</v>
      </c>
      <c r="D4366" s="10" t="s">
        <v>549</v>
      </c>
      <c r="E4366" s="10" t="s">
        <v>194</v>
      </c>
      <c r="F4366" s="10" t="s">
        <v>5990</v>
      </c>
      <c r="G4366" s="137">
        <v>10815516847</v>
      </c>
      <c r="H4366" s="10" t="s">
        <v>12159</v>
      </c>
      <c r="I4366" s="110">
        <v>4987176041494</v>
      </c>
      <c r="J4366" s="10" t="s">
        <v>6436</v>
      </c>
      <c r="K4366" s="105" t="s">
        <v>6150</v>
      </c>
      <c r="L4366" s="98">
        <f>IFERROR(VLOOKUP($F4366&amp;$C4366,Sales!$J:$W,9,0),0)</f>
        <v>0</v>
      </c>
      <c r="M4366" s="98">
        <f>IFERROR(VLOOKUP($F4366&amp;$C4366,Sales!$J:$W,10,0),0)</f>
        <v>0</v>
      </c>
      <c r="N4366" s="98">
        <f>IFERROR(VLOOKUP($F4366&amp;$C4366,Sales!$J:$W,11,0),0)</f>
        <v>0</v>
      </c>
      <c r="O4366" s="98">
        <f>IFERROR(VLOOKUP($F4366&amp;$C4366,Sales!$J:$W,12,0),0)</f>
        <v>0</v>
      </c>
      <c r="P4366" s="98">
        <f>IFERROR(VLOOKUP($F4366&amp;$C4366,Sales!$J:$W,13,0),0)</f>
        <v>0</v>
      </c>
      <c r="Q4366" s="98">
        <f>IFERROR(VLOOKUP($F4366&amp;$C4366,Sales!$A:$H,7,0),0)</f>
        <v>0</v>
      </c>
      <c r="R4366" s="41" t="str">
        <f t="shared" si="137"/>
        <v>ERROR</v>
      </c>
      <c r="S4366" s="15"/>
      <c r="T4366" s="15"/>
      <c r="U4366" s="15"/>
      <c r="V4366" s="15"/>
      <c r="W4366" s="15"/>
      <c r="X4366" s="15"/>
      <c r="Y4366" s="41"/>
      <c r="Z4366" s="41"/>
      <c r="AA4366" s="41"/>
      <c r="AB4366" s="15"/>
      <c r="AC4366" s="15"/>
      <c r="AD4366" s="15"/>
      <c r="AE4366" s="15"/>
      <c r="AF4366" s="15"/>
      <c r="AG4366" s="15"/>
      <c r="AH4366" s="15"/>
      <c r="AI4366" s="15"/>
      <c r="AJ4366" s="15"/>
      <c r="AK4366" s="15"/>
      <c r="AL4366" s="15"/>
      <c r="AM4366" s="66"/>
      <c r="AN4366" s="15"/>
      <c r="AO4366" s="15"/>
      <c r="AP4366" s="66"/>
      <c r="AQ4366" s="15"/>
      <c r="AR4366" s="15"/>
      <c r="AS4366" s="66"/>
      <c r="AT4366" s="15"/>
      <c r="AU4366" s="15"/>
      <c r="AV4366" s="15"/>
      <c r="AW4366" s="15"/>
      <c r="AX4366" s="15"/>
      <c r="AY4366" s="15"/>
      <c r="AZ4366" s="10">
        <v>1</v>
      </c>
      <c r="BA4366" t="s">
        <v>22</v>
      </c>
      <c r="BB4366" t="s">
        <v>88</v>
      </c>
      <c r="BD4366" s="7" t="str">
        <f t="shared" si="136"/>
        <v>10815516847Shopee</v>
      </c>
    </row>
    <row r="4367" spans="2:56" ht="15" customHeight="1" x14ac:dyDescent="0.35">
      <c r="B4367" s="10" t="s">
        <v>17</v>
      </c>
      <c r="C4367" s="10" t="s">
        <v>806</v>
      </c>
      <c r="D4367" s="10" t="s">
        <v>549</v>
      </c>
      <c r="E4367" s="10" t="s">
        <v>194</v>
      </c>
      <c r="F4367" s="10" t="s">
        <v>2491</v>
      </c>
      <c r="G4367" s="137">
        <v>7932684625</v>
      </c>
      <c r="H4367" s="10" t="s">
        <v>14629</v>
      </c>
      <c r="I4367" s="10" t="s">
        <v>2493</v>
      </c>
      <c r="J4367" s="10" t="s">
        <v>1321</v>
      </c>
      <c r="K4367" s="102" t="s">
        <v>1322</v>
      </c>
      <c r="L4367" s="98">
        <f>IFERROR(VLOOKUP($F4367&amp;$C4367,Sales!$J:$W,9,0),0)</f>
        <v>0</v>
      </c>
      <c r="M4367" s="98">
        <f>IFERROR(VLOOKUP($F4367&amp;$C4367,Sales!$J:$W,10,0),0)</f>
        <v>0</v>
      </c>
      <c r="N4367" s="98">
        <f>IFERROR(VLOOKUP($F4367&amp;$C4367,Sales!$J:$W,11,0),0)</f>
        <v>0</v>
      </c>
      <c r="O4367" s="98">
        <f>IFERROR(VLOOKUP($F4367&amp;$C4367,Sales!$J:$W,12,0),0)</f>
        <v>0</v>
      </c>
      <c r="P4367" s="98">
        <f>IFERROR(VLOOKUP($F4367&amp;$C4367,Sales!$J:$W,13,0),0)</f>
        <v>0</v>
      </c>
      <c r="Q4367" s="98">
        <f>IFERROR(VLOOKUP($F4367&amp;$C4367,Sales!$A:$H,7,0),0)</f>
        <v>0</v>
      </c>
      <c r="R4367" s="41" t="str">
        <f t="shared" si="137"/>
        <v>ERROR</v>
      </c>
      <c r="S4367" s="15"/>
      <c r="T4367" s="15"/>
      <c r="U4367" s="15"/>
      <c r="V4367" s="15"/>
      <c r="W4367" s="15"/>
      <c r="X4367" s="15"/>
      <c r="Y4367" s="41"/>
      <c r="Z4367" s="41"/>
      <c r="AA4367" s="41"/>
      <c r="AB4367" s="15"/>
      <c r="AC4367" s="15"/>
      <c r="AD4367" s="15"/>
      <c r="AE4367" s="15"/>
      <c r="AF4367" s="15"/>
      <c r="AG4367" s="15"/>
      <c r="AH4367" s="15"/>
      <c r="AI4367" s="15"/>
      <c r="AJ4367" s="41"/>
      <c r="AK4367" s="15"/>
      <c r="AL4367" s="15"/>
      <c r="AM4367" s="15"/>
      <c r="AN4367" s="15"/>
      <c r="AO4367" s="15"/>
      <c r="AP4367" s="15"/>
      <c r="AQ4367" s="15"/>
      <c r="AR4367" s="15"/>
      <c r="AS4367" s="15"/>
      <c r="AT4367" s="15"/>
      <c r="AU4367" s="15"/>
      <c r="AV4367" s="15"/>
      <c r="AW4367" s="15"/>
      <c r="AX4367" s="82"/>
      <c r="AY4367" s="82"/>
      <c r="AZ4367" s="10">
        <v>1</v>
      </c>
      <c r="BA4367" t="s">
        <v>31</v>
      </c>
      <c r="BB4367" t="s">
        <v>23</v>
      </c>
      <c r="BD4367" s="7" t="str">
        <f t="shared" si="136"/>
        <v>7932684625Shopee</v>
      </c>
    </row>
    <row r="4368" spans="2:56" ht="15" customHeight="1" x14ac:dyDescent="0.35">
      <c r="B4368" s="10" t="s">
        <v>17</v>
      </c>
      <c r="C4368" s="10" t="s">
        <v>806</v>
      </c>
      <c r="D4368" s="10" t="s">
        <v>549</v>
      </c>
      <c r="E4368" s="10" t="s">
        <v>194</v>
      </c>
      <c r="F4368" s="10" t="s">
        <v>5961</v>
      </c>
      <c r="G4368" s="137">
        <v>10416381725</v>
      </c>
      <c r="H4368" s="10" t="s">
        <v>12514</v>
      </c>
      <c r="I4368" s="110" t="s">
        <v>6273</v>
      </c>
      <c r="J4368" s="10" t="s">
        <v>6439</v>
      </c>
      <c r="K4368" s="105" t="s">
        <v>5988</v>
      </c>
      <c r="L4368" s="98">
        <f>IFERROR(VLOOKUP($F4368&amp;$C4368,Sales!$J:$W,9,0),0)</f>
        <v>0</v>
      </c>
      <c r="M4368" s="98">
        <f>IFERROR(VLOOKUP($F4368&amp;$C4368,Sales!$J:$W,10,0),0)</f>
        <v>0</v>
      </c>
      <c r="N4368" s="98">
        <f>IFERROR(VLOOKUP($F4368&amp;$C4368,Sales!$J:$W,11,0),0)</f>
        <v>0</v>
      </c>
      <c r="O4368" s="98">
        <f>IFERROR(VLOOKUP($F4368&amp;$C4368,Sales!$J:$W,12,0),0)</f>
        <v>0</v>
      </c>
      <c r="P4368" s="98">
        <f>IFERROR(VLOOKUP($F4368&amp;$C4368,Sales!$J:$W,13,0),0)</f>
        <v>0</v>
      </c>
      <c r="Q4368" s="98">
        <f>IFERROR(VLOOKUP($F4368&amp;$C4368,Sales!$A:$H,7,0),0)</f>
        <v>0</v>
      </c>
      <c r="R4368" s="41" t="str">
        <f t="shared" si="137"/>
        <v>ERROR</v>
      </c>
      <c r="S4368" s="15"/>
      <c r="T4368" s="15"/>
      <c r="U4368" s="15"/>
      <c r="V4368" s="15"/>
      <c r="W4368" s="15"/>
      <c r="X4368" s="15"/>
      <c r="Y4368" s="41"/>
      <c r="Z4368" s="41"/>
      <c r="AA4368" s="41"/>
      <c r="AB4368" s="15"/>
      <c r="AC4368" s="15"/>
      <c r="AD4368" s="15"/>
      <c r="AE4368" s="15"/>
      <c r="AF4368" s="15"/>
      <c r="AG4368" s="15"/>
      <c r="AH4368" s="15"/>
      <c r="AI4368" s="15"/>
      <c r="AJ4368" s="15"/>
      <c r="AK4368" s="15"/>
      <c r="AL4368" s="15"/>
      <c r="AM4368" s="66"/>
      <c r="AN4368" s="15"/>
      <c r="AO4368" s="15"/>
      <c r="AP4368" s="66"/>
      <c r="AQ4368" s="15"/>
      <c r="AR4368" s="15"/>
      <c r="AS4368" s="66"/>
      <c r="AT4368" s="15"/>
      <c r="AU4368" s="15"/>
      <c r="AV4368" s="15"/>
      <c r="AW4368" s="15"/>
      <c r="AX4368" s="15"/>
      <c r="AY4368" s="15"/>
      <c r="AZ4368" s="10">
        <v>1</v>
      </c>
      <c r="BA4368" t="s">
        <v>22</v>
      </c>
      <c r="BB4368" t="s">
        <v>88</v>
      </c>
      <c r="BD4368" s="7" t="str">
        <f t="shared" si="136"/>
        <v>10416381725Shopee</v>
      </c>
    </row>
    <row r="4369" spans="2:58" ht="15" customHeight="1" x14ac:dyDescent="0.35">
      <c r="B4369" s="10" t="s">
        <v>17</v>
      </c>
      <c r="C4369" s="10" t="s">
        <v>806</v>
      </c>
      <c r="D4369" s="10" t="s">
        <v>549</v>
      </c>
      <c r="E4369" s="10" t="s">
        <v>194</v>
      </c>
      <c r="F4369" s="10" t="s">
        <v>5962</v>
      </c>
      <c r="G4369" s="137">
        <v>9374934364</v>
      </c>
      <c r="H4369" s="10" t="s">
        <v>12515</v>
      </c>
      <c r="I4369" s="110" t="s">
        <v>6272</v>
      </c>
      <c r="J4369" s="10" t="s">
        <v>6440</v>
      </c>
      <c r="K4369" s="105" t="s">
        <v>5987</v>
      </c>
      <c r="L4369" s="98">
        <f>IFERROR(VLOOKUP($F4369&amp;$C4369,Sales!$J:$W,9,0),0)</f>
        <v>0</v>
      </c>
      <c r="M4369" s="98">
        <f>IFERROR(VLOOKUP($F4369&amp;$C4369,Sales!$J:$W,10,0),0)</f>
        <v>0</v>
      </c>
      <c r="N4369" s="98">
        <f>IFERROR(VLOOKUP($F4369&amp;$C4369,Sales!$J:$W,11,0),0)</f>
        <v>0</v>
      </c>
      <c r="O4369" s="98">
        <f>IFERROR(VLOOKUP($F4369&amp;$C4369,Sales!$J:$W,12,0),0)</f>
        <v>0</v>
      </c>
      <c r="P4369" s="98">
        <f>IFERROR(VLOOKUP($F4369&amp;$C4369,Sales!$J:$W,13,0),0)</f>
        <v>0</v>
      </c>
      <c r="Q4369" s="98">
        <f>IFERROR(VLOOKUP($F4369&amp;$C4369,Sales!$A:$H,7,0),0)</f>
        <v>0</v>
      </c>
      <c r="R4369" s="41" t="str">
        <f t="shared" si="137"/>
        <v>ERROR</v>
      </c>
      <c r="S4369" s="15"/>
      <c r="T4369" s="15"/>
      <c r="U4369" s="15"/>
      <c r="V4369" s="15"/>
      <c r="W4369" s="15"/>
      <c r="X4369" s="15"/>
      <c r="Y4369" s="41"/>
      <c r="Z4369" s="41"/>
      <c r="AA4369" s="41"/>
      <c r="AB4369" s="15"/>
      <c r="AC4369" s="15"/>
      <c r="AD4369" s="15"/>
      <c r="AE4369" s="15"/>
      <c r="AF4369" s="15"/>
      <c r="AG4369" s="15"/>
      <c r="AH4369" s="15"/>
      <c r="AI4369" s="15"/>
      <c r="AJ4369" s="15"/>
      <c r="AK4369" s="15"/>
      <c r="AL4369" s="15"/>
      <c r="AM4369" s="66"/>
      <c r="AN4369" s="15"/>
      <c r="AO4369" s="15"/>
      <c r="AP4369" s="66"/>
      <c r="AQ4369" s="15"/>
      <c r="AR4369" s="15"/>
      <c r="AS4369" s="66"/>
      <c r="AT4369" s="15"/>
      <c r="AU4369" s="15"/>
      <c r="AV4369" s="15"/>
      <c r="AW4369" s="15"/>
      <c r="AX4369" s="15"/>
      <c r="AY4369" s="15"/>
      <c r="AZ4369" s="10">
        <v>1</v>
      </c>
      <c r="BA4369" t="s">
        <v>22</v>
      </c>
      <c r="BB4369" t="s">
        <v>88</v>
      </c>
      <c r="BD4369" s="7" t="str">
        <f t="shared" si="136"/>
        <v>9374934364Shopee</v>
      </c>
    </row>
    <row r="4370" spans="2:58" ht="15" customHeight="1" x14ac:dyDescent="0.35">
      <c r="B4370" s="10" t="s">
        <v>17</v>
      </c>
      <c r="C4370" s="10" t="s">
        <v>806</v>
      </c>
      <c r="D4370" s="10" t="s">
        <v>549</v>
      </c>
      <c r="E4370" s="10" t="s">
        <v>194</v>
      </c>
      <c r="F4370" s="10" t="s">
        <v>5963</v>
      </c>
      <c r="G4370" s="137">
        <v>8375579427</v>
      </c>
      <c r="H4370" s="10" t="s">
        <v>12516</v>
      </c>
      <c r="I4370" s="110" t="s">
        <v>6274</v>
      </c>
      <c r="J4370" s="10" t="s">
        <v>6441</v>
      </c>
      <c r="K4370" s="105" t="s">
        <v>10395</v>
      </c>
      <c r="L4370" s="98">
        <f>IFERROR(VLOOKUP($F4370&amp;$C4370,Sales!$J:$W,9,0),0)</f>
        <v>0</v>
      </c>
      <c r="M4370" s="98">
        <f>IFERROR(VLOOKUP($F4370&amp;$C4370,Sales!$J:$W,10,0),0)</f>
        <v>0</v>
      </c>
      <c r="N4370" s="98">
        <f>IFERROR(VLOOKUP($F4370&amp;$C4370,Sales!$J:$W,11,0),0)</f>
        <v>0</v>
      </c>
      <c r="O4370" s="98">
        <f>IFERROR(VLOOKUP($F4370&amp;$C4370,Sales!$J:$W,12,0),0)</f>
        <v>0</v>
      </c>
      <c r="P4370" s="98">
        <f>IFERROR(VLOOKUP($F4370&amp;$C4370,Sales!$J:$W,13,0),0)</f>
        <v>0</v>
      </c>
      <c r="Q4370" s="98">
        <f>IFERROR(VLOOKUP($F4370&amp;$C4370,Sales!$A:$H,7,0),0)</f>
        <v>0</v>
      </c>
      <c r="R4370" s="41" t="str">
        <f t="shared" si="137"/>
        <v>ERROR</v>
      </c>
      <c r="S4370" s="15"/>
      <c r="T4370" s="15"/>
      <c r="U4370" s="15"/>
      <c r="V4370" s="15"/>
      <c r="W4370" s="15"/>
      <c r="X4370" s="15"/>
      <c r="Y4370" s="41"/>
      <c r="Z4370" s="41"/>
      <c r="AA4370" s="41"/>
      <c r="AB4370" s="15"/>
      <c r="AC4370" s="15"/>
      <c r="AD4370" s="15"/>
      <c r="AE4370" s="15"/>
      <c r="AF4370" s="15"/>
      <c r="AG4370" s="15"/>
      <c r="AH4370" s="15"/>
      <c r="AI4370" s="15"/>
      <c r="AJ4370" s="15"/>
      <c r="AK4370" s="15"/>
      <c r="AL4370" s="15"/>
      <c r="AM4370" s="66"/>
      <c r="AN4370" s="15"/>
      <c r="AO4370" s="15"/>
      <c r="AP4370" s="66"/>
      <c r="AQ4370" s="15"/>
      <c r="AR4370" s="15"/>
      <c r="AS4370" s="66"/>
      <c r="AT4370" s="15"/>
      <c r="AU4370" s="15"/>
      <c r="AV4370" s="15"/>
      <c r="AW4370" s="15"/>
      <c r="AX4370" s="15"/>
      <c r="AY4370" s="15"/>
      <c r="AZ4370" s="10">
        <v>1</v>
      </c>
      <c r="BA4370" t="s">
        <v>22</v>
      </c>
      <c r="BB4370" t="s">
        <v>88</v>
      </c>
      <c r="BD4370" s="7" t="str">
        <f t="shared" si="136"/>
        <v>8375579427Shopee</v>
      </c>
    </row>
    <row r="4371" spans="2:58" ht="15" customHeight="1" x14ac:dyDescent="0.35">
      <c r="B4371" s="10" t="s">
        <v>17</v>
      </c>
      <c r="C4371" s="10" t="s">
        <v>806</v>
      </c>
      <c r="D4371" s="10" t="s">
        <v>549</v>
      </c>
      <c r="E4371" s="10" t="s">
        <v>194</v>
      </c>
      <c r="F4371" s="10" t="s">
        <v>6101</v>
      </c>
      <c r="G4371" s="137">
        <v>5532947059</v>
      </c>
      <c r="H4371" s="10" t="s">
        <v>14630</v>
      </c>
      <c r="I4371" s="10" t="s">
        <v>6417</v>
      </c>
      <c r="J4371" s="10" t="s">
        <v>1325</v>
      </c>
      <c r="K4371" s="102" t="s">
        <v>1326</v>
      </c>
      <c r="L4371" s="98">
        <f>IFERROR(VLOOKUP($F4371&amp;$C4371,Sales!$J:$W,9,0),0)</f>
        <v>0</v>
      </c>
      <c r="M4371" s="98">
        <f>IFERROR(VLOOKUP($F4371&amp;$C4371,Sales!$J:$W,10,0),0)</f>
        <v>0</v>
      </c>
      <c r="N4371" s="98">
        <f>IFERROR(VLOOKUP($F4371&amp;$C4371,Sales!$J:$W,11,0),0)</f>
        <v>0</v>
      </c>
      <c r="O4371" s="98">
        <f>IFERROR(VLOOKUP($F4371&amp;$C4371,Sales!$J:$W,12,0),0)</f>
        <v>0</v>
      </c>
      <c r="P4371" s="98">
        <f>IFERROR(VLOOKUP($F4371&amp;$C4371,Sales!$J:$W,13,0),0)</f>
        <v>0</v>
      </c>
      <c r="Q4371" s="98">
        <f>IFERROR(VLOOKUP($F4371&amp;$C4371,Sales!$A:$H,7,0),0)</f>
        <v>0</v>
      </c>
      <c r="R4371" s="41" t="str">
        <f t="shared" si="137"/>
        <v>ERROR</v>
      </c>
      <c r="S4371" s="15"/>
      <c r="T4371" s="15"/>
      <c r="U4371" s="15"/>
      <c r="V4371" s="15"/>
      <c r="W4371" s="15"/>
      <c r="X4371" s="15"/>
      <c r="Y4371" s="41"/>
      <c r="Z4371" s="41"/>
      <c r="AA4371" s="41"/>
      <c r="AB4371" s="15"/>
      <c r="AC4371" s="15"/>
      <c r="AD4371" s="15"/>
      <c r="AE4371" s="15"/>
      <c r="AF4371" s="15"/>
      <c r="AG4371" s="15"/>
      <c r="AH4371" s="15"/>
      <c r="AI4371" s="15"/>
      <c r="AJ4371" s="41"/>
      <c r="AK4371" s="15"/>
      <c r="AL4371" s="15"/>
      <c r="AM4371" s="15"/>
      <c r="AN4371" s="15"/>
      <c r="AO4371" s="15"/>
      <c r="AP4371" s="15"/>
      <c r="AQ4371" s="15"/>
      <c r="AR4371" s="15"/>
      <c r="AS4371" s="15"/>
      <c r="AT4371" s="15"/>
      <c r="AU4371" s="15"/>
      <c r="AV4371" s="15"/>
      <c r="AW4371" s="15"/>
      <c r="AX4371" s="82"/>
      <c r="AY4371" s="82"/>
      <c r="AZ4371" s="10">
        <v>1</v>
      </c>
      <c r="BA4371" t="s">
        <v>31</v>
      </c>
      <c r="BB4371" t="s">
        <v>23</v>
      </c>
      <c r="BD4371" s="7" t="str">
        <f t="shared" si="136"/>
        <v>5532947059Shopee</v>
      </c>
    </row>
    <row r="4372" spans="2:58" ht="15" customHeight="1" x14ac:dyDescent="0.35">
      <c r="B4372" s="10" t="s">
        <v>17</v>
      </c>
      <c r="C4372" s="10" t="s">
        <v>806</v>
      </c>
      <c r="D4372" s="10" t="s">
        <v>549</v>
      </c>
      <c r="E4372" s="10" t="s">
        <v>194</v>
      </c>
      <c r="F4372" s="10" t="s">
        <v>1333</v>
      </c>
      <c r="G4372" s="137">
        <v>5532697057</v>
      </c>
      <c r="H4372" s="10" t="s">
        <v>14631</v>
      </c>
      <c r="I4372" s="10" t="s">
        <v>1334</v>
      </c>
      <c r="J4372" s="10" t="s">
        <v>1335</v>
      </c>
      <c r="K4372" s="102" t="s">
        <v>1336</v>
      </c>
      <c r="L4372" s="98">
        <f>IFERROR(VLOOKUP($F4372&amp;$C4372,Sales!$J:$W,9,0),0)</f>
        <v>0</v>
      </c>
      <c r="M4372" s="98">
        <f>IFERROR(VLOOKUP($F4372&amp;$C4372,Sales!$J:$W,10,0),0)</f>
        <v>0</v>
      </c>
      <c r="N4372" s="98">
        <f>IFERROR(VLOOKUP($F4372&amp;$C4372,Sales!$J:$W,11,0),0)</f>
        <v>0</v>
      </c>
      <c r="O4372" s="98">
        <f>IFERROR(VLOOKUP($F4372&amp;$C4372,Sales!$J:$W,12,0),0)</f>
        <v>0</v>
      </c>
      <c r="P4372" s="98">
        <f>IFERROR(VLOOKUP($F4372&amp;$C4372,Sales!$J:$W,13,0),0)</f>
        <v>0</v>
      </c>
      <c r="Q4372" s="98">
        <f>IFERROR(VLOOKUP($F4372&amp;$C4372,Sales!$A:$H,7,0),0)</f>
        <v>0</v>
      </c>
      <c r="R4372" s="41" t="str">
        <f t="shared" si="137"/>
        <v>ERROR</v>
      </c>
      <c r="S4372" s="15"/>
      <c r="T4372" s="15"/>
      <c r="U4372" s="15"/>
      <c r="V4372" s="15"/>
      <c r="W4372" s="15"/>
      <c r="X4372" s="15"/>
      <c r="Y4372" s="41"/>
      <c r="Z4372" s="41"/>
      <c r="AA4372" s="41"/>
      <c r="AB4372" s="15"/>
      <c r="AC4372" s="15"/>
      <c r="AD4372" s="15"/>
      <c r="AE4372" s="15"/>
      <c r="AF4372" s="15"/>
      <c r="AG4372" s="15"/>
      <c r="AH4372" s="15"/>
      <c r="AI4372" s="15"/>
      <c r="AJ4372" s="41"/>
      <c r="AK4372" s="15"/>
      <c r="AL4372" s="15"/>
      <c r="AM4372" s="15"/>
      <c r="AN4372" s="15"/>
      <c r="AO4372" s="15"/>
      <c r="AP4372" s="15"/>
      <c r="AQ4372" s="15"/>
      <c r="AR4372" s="15"/>
      <c r="AS4372" s="15"/>
      <c r="AT4372" s="15"/>
      <c r="AU4372" s="15"/>
      <c r="AV4372" s="15"/>
      <c r="AW4372" s="15"/>
      <c r="AX4372" s="82"/>
      <c r="AY4372" s="82"/>
      <c r="AZ4372" s="10">
        <v>1</v>
      </c>
      <c r="BA4372" t="s">
        <v>31</v>
      </c>
      <c r="BB4372" t="s">
        <v>23</v>
      </c>
      <c r="BD4372" s="7" t="str">
        <f t="shared" si="136"/>
        <v>5532697057Shopee</v>
      </c>
    </row>
    <row r="4373" spans="2:58" ht="15" customHeight="1" x14ac:dyDescent="0.35">
      <c r="B4373" s="10" t="s">
        <v>17</v>
      </c>
      <c r="C4373" s="10" t="s">
        <v>806</v>
      </c>
      <c r="D4373" s="10" t="s">
        <v>65</v>
      </c>
      <c r="E4373" s="10" t="s">
        <v>66</v>
      </c>
      <c r="F4373" s="10" t="s">
        <v>9746</v>
      </c>
      <c r="G4373" s="137">
        <v>11539630474</v>
      </c>
      <c r="H4373" s="10" t="s">
        <v>12161</v>
      </c>
      <c r="I4373" s="110">
        <v>4902430622066</v>
      </c>
      <c r="J4373" s="10" t="s">
        <v>9758</v>
      </c>
      <c r="K4373" s="105" t="s">
        <v>9772</v>
      </c>
      <c r="L4373" s="98">
        <f>IFERROR(VLOOKUP($F4373&amp;$C4373,Sales!$J:$W,9,0),0)</f>
        <v>0</v>
      </c>
      <c r="M4373" s="98">
        <f>IFERROR(VLOOKUP($F4373&amp;$C4373,Sales!$J:$W,10,0),0)</f>
        <v>0</v>
      </c>
      <c r="N4373" s="98">
        <f>IFERROR(VLOOKUP($F4373&amp;$C4373,Sales!$J:$W,11,0),0)</f>
        <v>0</v>
      </c>
      <c r="O4373" s="98">
        <f>IFERROR(VLOOKUP($F4373&amp;$C4373,Sales!$J:$W,12,0),0)</f>
        <v>0</v>
      </c>
      <c r="P4373" s="98">
        <f>IFERROR(VLOOKUP($F4373&amp;$C4373,Sales!$J:$W,13,0),0)</f>
        <v>0</v>
      </c>
      <c r="Q4373" s="98">
        <f>IFERROR(VLOOKUP($F4373&amp;$C4373,Sales!$A:$H,7,0),0)</f>
        <v>0</v>
      </c>
      <c r="R4373" s="41" t="str">
        <f t="shared" si="137"/>
        <v>ERROR</v>
      </c>
      <c r="S4373" s="15"/>
      <c r="T4373" s="15"/>
      <c r="U4373" s="15"/>
      <c r="V4373" s="15"/>
      <c r="W4373" s="15"/>
      <c r="X4373" s="15"/>
      <c r="Y4373" s="41"/>
      <c r="Z4373" s="41"/>
      <c r="AA4373" s="41"/>
      <c r="AB4373" s="15"/>
      <c r="AC4373" s="15"/>
      <c r="AD4373" s="15"/>
      <c r="AE4373" s="15"/>
      <c r="AF4373" s="15"/>
      <c r="AG4373" s="15"/>
      <c r="AH4373" s="15"/>
      <c r="AI4373" s="15"/>
      <c r="AJ4373" s="15"/>
      <c r="AK4373" s="15"/>
      <c r="AL4373" s="15"/>
      <c r="AM4373" s="15"/>
      <c r="AN4373" s="15"/>
      <c r="AO4373" s="15"/>
      <c r="AP4373" s="15"/>
      <c r="AQ4373" s="66"/>
      <c r="AR4373" s="15"/>
      <c r="AS4373" s="15"/>
      <c r="AT4373" s="15"/>
      <c r="AU4373" s="15"/>
      <c r="AV4373" s="15"/>
      <c r="AW4373" s="15"/>
      <c r="AX4373" s="82"/>
      <c r="AY4373" s="82"/>
      <c r="AZ4373" s="10">
        <v>1</v>
      </c>
      <c r="BA4373" t="s">
        <v>22</v>
      </c>
      <c r="BB4373" t="s">
        <v>88</v>
      </c>
      <c r="BD4373" s="7" t="str">
        <f t="shared" si="136"/>
        <v>11539630474Shopee</v>
      </c>
      <c r="BE4373" s="81">
        <v>44834</v>
      </c>
      <c r="BF4373" t="s">
        <v>13676</v>
      </c>
    </row>
    <row r="4374" spans="2:58" ht="15" customHeight="1" x14ac:dyDescent="0.35">
      <c r="B4374" s="10" t="s">
        <v>17</v>
      </c>
      <c r="C4374" s="10" t="s">
        <v>806</v>
      </c>
      <c r="D4374" s="10" t="s">
        <v>65</v>
      </c>
      <c r="E4374" s="10" t="s">
        <v>66</v>
      </c>
      <c r="F4374" s="10" t="s">
        <v>9748</v>
      </c>
      <c r="G4374" s="137">
        <v>13901084102</v>
      </c>
      <c r="H4374" s="10" t="s">
        <v>12519</v>
      </c>
      <c r="I4374" s="110" t="s">
        <v>2130</v>
      </c>
      <c r="J4374" s="10" t="s">
        <v>9759</v>
      </c>
      <c r="K4374" s="105" t="s">
        <v>10418</v>
      </c>
      <c r="L4374" s="98">
        <f>IFERROR(VLOOKUP($F4374&amp;$C4374,Sales!$J:$W,9,0),0)</f>
        <v>0</v>
      </c>
      <c r="M4374" s="98">
        <f>IFERROR(VLOOKUP($F4374&amp;$C4374,Sales!$J:$W,10,0),0)</f>
        <v>0</v>
      </c>
      <c r="N4374" s="98">
        <f>IFERROR(VLOOKUP($F4374&amp;$C4374,Sales!$J:$W,11,0),0)</f>
        <v>0</v>
      </c>
      <c r="O4374" s="98">
        <f>IFERROR(VLOOKUP($F4374&amp;$C4374,Sales!$J:$W,12,0),0)</f>
        <v>0</v>
      </c>
      <c r="P4374" s="98">
        <f>IFERROR(VLOOKUP($F4374&amp;$C4374,Sales!$J:$W,13,0),0)</f>
        <v>0</v>
      </c>
      <c r="Q4374" s="98">
        <f>IFERROR(VLOOKUP($F4374&amp;$C4374,Sales!$A:$H,7,0),0)</f>
        <v>0</v>
      </c>
      <c r="R4374" s="41" t="str">
        <f t="shared" si="137"/>
        <v>ERROR</v>
      </c>
      <c r="S4374" s="15"/>
      <c r="T4374" s="15"/>
      <c r="U4374" s="15"/>
      <c r="V4374" s="15"/>
      <c r="W4374" s="15"/>
      <c r="X4374" s="15"/>
      <c r="Y4374" s="41"/>
      <c r="Z4374" s="41"/>
      <c r="AA4374" s="41"/>
      <c r="AB4374" s="15"/>
      <c r="AC4374" s="15"/>
      <c r="AD4374" s="15"/>
      <c r="AE4374" s="15"/>
      <c r="AF4374" s="15"/>
      <c r="AG4374" s="15"/>
      <c r="AH4374" s="15"/>
      <c r="AI4374" s="15"/>
      <c r="AJ4374" s="15"/>
      <c r="AK4374" s="15"/>
      <c r="AL4374" s="15"/>
      <c r="AM4374" s="15"/>
      <c r="AN4374" s="15"/>
      <c r="AO4374" s="15"/>
      <c r="AP4374" s="15"/>
      <c r="AQ4374" s="66"/>
      <c r="AR4374" s="15"/>
      <c r="AS4374" s="15"/>
      <c r="AT4374" s="15"/>
      <c r="AU4374" s="15"/>
      <c r="AV4374" s="15"/>
      <c r="AW4374" s="15"/>
      <c r="AX4374" s="82"/>
      <c r="AY4374" s="82"/>
      <c r="AZ4374" s="10">
        <v>1</v>
      </c>
      <c r="BA4374" t="s">
        <v>22</v>
      </c>
      <c r="BB4374" t="s">
        <v>88</v>
      </c>
      <c r="BD4374" s="7" t="str">
        <f t="shared" si="136"/>
        <v>13901084102Shopee</v>
      </c>
      <c r="BE4374" s="81">
        <v>44834</v>
      </c>
      <c r="BF4374" t="s">
        <v>13676</v>
      </c>
    </row>
    <row r="4375" spans="2:58" ht="15" customHeight="1" x14ac:dyDescent="0.35">
      <c r="B4375" s="10" t="s">
        <v>17</v>
      </c>
      <c r="C4375" s="10" t="s">
        <v>806</v>
      </c>
      <c r="D4375" s="10" t="s">
        <v>65</v>
      </c>
      <c r="E4375" s="10" t="s">
        <v>66</v>
      </c>
      <c r="F4375" s="10" t="s">
        <v>9749</v>
      </c>
      <c r="G4375" s="137">
        <v>11743762617</v>
      </c>
      <c r="H4375" s="10" t="s">
        <v>12520</v>
      </c>
      <c r="I4375" s="110" t="s">
        <v>2174</v>
      </c>
      <c r="J4375" s="10" t="s">
        <v>9760</v>
      </c>
      <c r="K4375" s="105" t="s">
        <v>9773</v>
      </c>
      <c r="L4375" s="98">
        <f>IFERROR(VLOOKUP($F4375&amp;$C4375,Sales!$J:$W,9,0),0)</f>
        <v>0</v>
      </c>
      <c r="M4375" s="98">
        <f>IFERROR(VLOOKUP($F4375&amp;$C4375,Sales!$J:$W,10,0),0)</f>
        <v>0</v>
      </c>
      <c r="N4375" s="98">
        <f>IFERROR(VLOOKUP($F4375&amp;$C4375,Sales!$J:$W,11,0),0)</f>
        <v>0</v>
      </c>
      <c r="O4375" s="98">
        <f>IFERROR(VLOOKUP($F4375&amp;$C4375,Sales!$J:$W,12,0),0)</f>
        <v>0</v>
      </c>
      <c r="P4375" s="98">
        <f>IFERROR(VLOOKUP($F4375&amp;$C4375,Sales!$J:$W,13,0),0)</f>
        <v>0</v>
      </c>
      <c r="Q4375" s="98">
        <f>IFERROR(VLOOKUP($F4375&amp;$C4375,Sales!$A:$H,7,0),0)</f>
        <v>0</v>
      </c>
      <c r="R4375" s="41" t="str">
        <f t="shared" si="137"/>
        <v>ERROR</v>
      </c>
      <c r="S4375" s="15"/>
      <c r="T4375" s="15"/>
      <c r="U4375" s="15"/>
      <c r="V4375" s="15"/>
      <c r="W4375" s="15"/>
      <c r="X4375" s="15"/>
      <c r="Y4375" s="41"/>
      <c r="Z4375" s="41"/>
      <c r="AA4375" s="41"/>
      <c r="AB4375" s="15"/>
      <c r="AC4375" s="15"/>
      <c r="AD4375" s="15"/>
      <c r="AE4375" s="15"/>
      <c r="AF4375" s="15"/>
      <c r="AG4375" s="15"/>
      <c r="AH4375" s="15"/>
      <c r="AI4375" s="15"/>
      <c r="AJ4375" s="15"/>
      <c r="AK4375" s="15"/>
      <c r="AL4375" s="15"/>
      <c r="AM4375" s="15"/>
      <c r="AN4375" s="15"/>
      <c r="AO4375" s="15"/>
      <c r="AP4375" s="15"/>
      <c r="AQ4375" s="66"/>
      <c r="AR4375" s="15"/>
      <c r="AS4375" s="15"/>
      <c r="AT4375" s="15"/>
      <c r="AU4375" s="15"/>
      <c r="AV4375" s="15"/>
      <c r="AW4375" s="15"/>
      <c r="AX4375" s="82"/>
      <c r="AY4375" s="82"/>
      <c r="AZ4375" s="10">
        <v>1</v>
      </c>
      <c r="BA4375" t="s">
        <v>22</v>
      </c>
      <c r="BB4375" t="s">
        <v>88</v>
      </c>
      <c r="BD4375" s="7" t="str">
        <f t="shared" si="136"/>
        <v>11743762617Shopee</v>
      </c>
      <c r="BE4375" s="81">
        <v>44834</v>
      </c>
      <c r="BF4375" t="s">
        <v>13676</v>
      </c>
    </row>
    <row r="4376" spans="2:58" ht="15" customHeight="1" x14ac:dyDescent="0.35">
      <c r="B4376" s="10" t="s">
        <v>17</v>
      </c>
      <c r="C4376" s="10" t="s">
        <v>806</v>
      </c>
      <c r="D4376" s="10" t="s">
        <v>65</v>
      </c>
      <c r="E4376" s="10" t="s">
        <v>66</v>
      </c>
      <c r="F4376" s="10" t="s">
        <v>9750</v>
      </c>
      <c r="G4376" s="137">
        <v>10343778149</v>
      </c>
      <c r="H4376" s="10" t="s">
        <v>12521</v>
      </c>
      <c r="I4376" s="110" t="s">
        <v>2227</v>
      </c>
      <c r="J4376" s="10" t="s">
        <v>9761</v>
      </c>
      <c r="K4376" s="105" t="s">
        <v>9774</v>
      </c>
      <c r="L4376" s="98">
        <f>IFERROR(VLOOKUP($F4376&amp;$C4376,Sales!$J:$W,9,0),0)</f>
        <v>0</v>
      </c>
      <c r="M4376" s="98">
        <f>IFERROR(VLOOKUP($F4376&amp;$C4376,Sales!$J:$W,10,0),0)</f>
        <v>0</v>
      </c>
      <c r="N4376" s="98">
        <f>IFERROR(VLOOKUP($F4376&amp;$C4376,Sales!$J:$W,11,0),0)</f>
        <v>0</v>
      </c>
      <c r="O4376" s="98">
        <f>IFERROR(VLOOKUP($F4376&amp;$C4376,Sales!$J:$W,12,0),0)</f>
        <v>0</v>
      </c>
      <c r="P4376" s="98">
        <f>IFERROR(VLOOKUP($F4376&amp;$C4376,Sales!$J:$W,13,0),0)</f>
        <v>0</v>
      </c>
      <c r="Q4376" s="98">
        <f>IFERROR(VLOOKUP($F4376&amp;$C4376,Sales!$A:$H,7,0),0)</f>
        <v>0</v>
      </c>
      <c r="R4376" s="41" t="str">
        <f t="shared" si="137"/>
        <v>ERROR</v>
      </c>
      <c r="S4376" s="15"/>
      <c r="T4376" s="15"/>
      <c r="U4376" s="15"/>
      <c r="V4376" s="15"/>
      <c r="W4376" s="15"/>
      <c r="X4376" s="15"/>
      <c r="Y4376" s="41"/>
      <c r="Z4376" s="41"/>
      <c r="AA4376" s="41"/>
      <c r="AB4376" s="15"/>
      <c r="AC4376" s="15"/>
      <c r="AD4376" s="15"/>
      <c r="AE4376" s="15"/>
      <c r="AF4376" s="15"/>
      <c r="AG4376" s="15"/>
      <c r="AH4376" s="15"/>
      <c r="AI4376" s="15"/>
      <c r="AJ4376" s="15"/>
      <c r="AK4376" s="15"/>
      <c r="AL4376" s="15"/>
      <c r="AM4376" s="15"/>
      <c r="AN4376" s="15"/>
      <c r="AO4376" s="15"/>
      <c r="AP4376" s="15"/>
      <c r="AQ4376" s="66"/>
      <c r="AR4376" s="15"/>
      <c r="AS4376" s="15"/>
      <c r="AT4376" s="15"/>
      <c r="AU4376" s="15"/>
      <c r="AV4376" s="15"/>
      <c r="AW4376" s="15"/>
      <c r="AX4376" s="82"/>
      <c r="AY4376" s="82"/>
      <c r="AZ4376" s="10">
        <v>1</v>
      </c>
      <c r="BA4376" t="s">
        <v>22</v>
      </c>
      <c r="BB4376" t="s">
        <v>88</v>
      </c>
      <c r="BD4376" s="7" t="str">
        <f t="shared" si="136"/>
        <v>10343778149Shopee</v>
      </c>
      <c r="BE4376" s="81">
        <v>44834</v>
      </c>
      <c r="BF4376" t="s">
        <v>13676</v>
      </c>
    </row>
    <row r="4377" spans="2:58" ht="15" customHeight="1" x14ac:dyDescent="0.35">
      <c r="B4377" s="10" t="s">
        <v>17</v>
      </c>
      <c r="C4377" s="10" t="s">
        <v>806</v>
      </c>
      <c r="D4377" s="10" t="s">
        <v>65</v>
      </c>
      <c r="E4377" s="10" t="s">
        <v>66</v>
      </c>
      <c r="F4377" s="10" t="s">
        <v>9747</v>
      </c>
      <c r="G4377" s="137">
        <v>10539625867</v>
      </c>
      <c r="H4377" s="10" t="s">
        <v>12162</v>
      </c>
      <c r="I4377" s="110">
        <v>4902430622080</v>
      </c>
      <c r="J4377" s="10" t="s">
        <v>9762</v>
      </c>
      <c r="K4377" s="105" t="s">
        <v>9775</v>
      </c>
      <c r="L4377" s="98">
        <f>IFERROR(VLOOKUP($F4377&amp;$C4377,Sales!$J:$W,9,0),0)</f>
        <v>0</v>
      </c>
      <c r="M4377" s="98">
        <f>IFERROR(VLOOKUP($F4377&amp;$C4377,Sales!$J:$W,10,0),0)</f>
        <v>0</v>
      </c>
      <c r="N4377" s="98">
        <f>IFERROR(VLOOKUP($F4377&amp;$C4377,Sales!$J:$W,11,0),0)</f>
        <v>0</v>
      </c>
      <c r="O4377" s="98">
        <f>IFERROR(VLOOKUP($F4377&amp;$C4377,Sales!$J:$W,12,0),0)</f>
        <v>0</v>
      </c>
      <c r="P4377" s="98">
        <f>IFERROR(VLOOKUP($F4377&amp;$C4377,Sales!$J:$W,13,0),0)</f>
        <v>0</v>
      </c>
      <c r="Q4377" s="98">
        <f>IFERROR(VLOOKUP($F4377&amp;$C4377,Sales!$A:$H,7,0),0)</f>
        <v>0</v>
      </c>
      <c r="R4377" s="41" t="str">
        <f t="shared" si="137"/>
        <v>ERROR</v>
      </c>
      <c r="S4377" s="15"/>
      <c r="T4377" s="15"/>
      <c r="U4377" s="15"/>
      <c r="V4377" s="15"/>
      <c r="W4377" s="15"/>
      <c r="X4377" s="15"/>
      <c r="Y4377" s="41"/>
      <c r="Z4377" s="41"/>
      <c r="AA4377" s="41"/>
      <c r="AB4377" s="15"/>
      <c r="AC4377" s="15"/>
      <c r="AD4377" s="15"/>
      <c r="AE4377" s="15"/>
      <c r="AF4377" s="15"/>
      <c r="AG4377" s="15"/>
      <c r="AH4377" s="15"/>
      <c r="AI4377" s="15"/>
      <c r="AJ4377" s="15"/>
      <c r="AK4377" s="15"/>
      <c r="AL4377" s="15"/>
      <c r="AM4377" s="15"/>
      <c r="AN4377" s="15"/>
      <c r="AO4377" s="15"/>
      <c r="AP4377" s="15"/>
      <c r="AQ4377" s="15"/>
      <c r="AR4377" s="15"/>
      <c r="AS4377" s="15"/>
      <c r="AT4377" s="15"/>
      <c r="AU4377" s="15"/>
      <c r="AV4377" s="15"/>
      <c r="AW4377" s="15"/>
      <c r="AX4377" s="82"/>
      <c r="AY4377" s="82"/>
      <c r="AZ4377" s="10">
        <v>1</v>
      </c>
      <c r="BA4377" t="s">
        <v>22</v>
      </c>
      <c r="BB4377" t="s">
        <v>88</v>
      </c>
      <c r="BD4377" s="7" t="str">
        <f t="shared" si="136"/>
        <v>10539625867Shopee</v>
      </c>
      <c r="BE4377" s="88">
        <v>44869</v>
      </c>
      <c r="BF4377" t="s">
        <v>13821</v>
      </c>
    </row>
    <row r="4378" spans="2:58" ht="15" customHeight="1" x14ac:dyDescent="0.35">
      <c r="B4378" s="10" t="s">
        <v>17</v>
      </c>
      <c r="C4378" s="10" t="s">
        <v>806</v>
      </c>
      <c r="D4378" s="10" t="s">
        <v>65</v>
      </c>
      <c r="E4378" s="10" t="s">
        <v>66</v>
      </c>
      <c r="F4378" s="10" t="s">
        <v>9751</v>
      </c>
      <c r="G4378" s="137">
        <v>13201107100</v>
      </c>
      <c r="H4378" s="10" t="s">
        <v>12522</v>
      </c>
      <c r="I4378" s="110" t="s">
        <v>2259</v>
      </c>
      <c r="J4378" s="10" t="s">
        <v>9763</v>
      </c>
      <c r="K4378" s="105" t="s">
        <v>9776</v>
      </c>
      <c r="L4378" s="98">
        <f>IFERROR(VLOOKUP($F4378&amp;$C4378,Sales!$J:$W,9,0),0)</f>
        <v>0</v>
      </c>
      <c r="M4378" s="98">
        <f>IFERROR(VLOOKUP($F4378&amp;$C4378,Sales!$J:$W,10,0),0)</f>
        <v>0</v>
      </c>
      <c r="N4378" s="98">
        <f>IFERROR(VLOOKUP($F4378&amp;$C4378,Sales!$J:$W,11,0),0)</f>
        <v>0</v>
      </c>
      <c r="O4378" s="98">
        <f>IFERROR(VLOOKUP($F4378&amp;$C4378,Sales!$J:$W,12,0),0)</f>
        <v>0</v>
      </c>
      <c r="P4378" s="98">
        <f>IFERROR(VLOOKUP($F4378&amp;$C4378,Sales!$J:$W,13,0),0)</f>
        <v>0</v>
      </c>
      <c r="Q4378" s="98">
        <f>IFERROR(VLOOKUP($F4378&amp;$C4378,Sales!$A:$H,7,0),0)</f>
        <v>0</v>
      </c>
      <c r="R4378" s="41" t="str">
        <f t="shared" si="137"/>
        <v>ERROR</v>
      </c>
      <c r="S4378" s="15"/>
      <c r="T4378" s="15"/>
      <c r="U4378" s="15"/>
      <c r="V4378" s="15"/>
      <c r="W4378" s="15"/>
      <c r="X4378" s="15"/>
      <c r="Y4378" s="41"/>
      <c r="Z4378" s="41"/>
      <c r="AA4378" s="41"/>
      <c r="AB4378" s="15"/>
      <c r="AC4378" s="15"/>
      <c r="AD4378" s="15"/>
      <c r="AE4378" s="15"/>
      <c r="AF4378" s="15"/>
      <c r="AG4378" s="15"/>
      <c r="AH4378" s="15"/>
      <c r="AI4378" s="15"/>
      <c r="AJ4378" s="15"/>
      <c r="AK4378" s="15"/>
      <c r="AL4378" s="15"/>
      <c r="AM4378" s="15"/>
      <c r="AN4378" s="15"/>
      <c r="AO4378" s="15"/>
      <c r="AP4378" s="15"/>
      <c r="AQ4378" s="15"/>
      <c r="AR4378" s="15"/>
      <c r="AS4378" s="15"/>
      <c r="AT4378" s="15"/>
      <c r="AU4378" s="15"/>
      <c r="AV4378" s="15"/>
      <c r="AW4378" s="15"/>
      <c r="AX4378" s="82"/>
      <c r="AY4378" s="82"/>
      <c r="AZ4378" s="10">
        <v>1</v>
      </c>
      <c r="BA4378" t="s">
        <v>22</v>
      </c>
      <c r="BB4378" t="s">
        <v>88</v>
      </c>
      <c r="BD4378" s="7" t="str">
        <f t="shared" si="136"/>
        <v>13201107100Shopee</v>
      </c>
      <c r="BE4378" s="88">
        <v>44869</v>
      </c>
      <c r="BF4378" t="s">
        <v>13821</v>
      </c>
    </row>
    <row r="4379" spans="2:58" ht="15" customHeight="1" x14ac:dyDescent="0.35">
      <c r="B4379" s="10" t="s">
        <v>17</v>
      </c>
      <c r="C4379" s="10" t="s">
        <v>806</v>
      </c>
      <c r="D4379" s="10" t="s">
        <v>65</v>
      </c>
      <c r="E4379" s="10" t="s">
        <v>66</v>
      </c>
      <c r="F4379" s="10" t="s">
        <v>9752</v>
      </c>
      <c r="G4379" s="137">
        <v>10143781687</v>
      </c>
      <c r="H4379" s="10" t="s">
        <v>12523</v>
      </c>
      <c r="I4379" s="110" t="s">
        <v>2413</v>
      </c>
      <c r="J4379" s="10" t="s">
        <v>9764</v>
      </c>
      <c r="K4379" s="105" t="s">
        <v>9777</v>
      </c>
      <c r="L4379" s="98">
        <f>IFERROR(VLOOKUP($F4379&amp;$C4379,Sales!$J:$W,9,0),0)</f>
        <v>0</v>
      </c>
      <c r="M4379" s="98">
        <f>IFERROR(VLOOKUP($F4379&amp;$C4379,Sales!$J:$W,10,0),0)</f>
        <v>0</v>
      </c>
      <c r="N4379" s="98">
        <f>IFERROR(VLOOKUP($F4379&amp;$C4379,Sales!$J:$W,11,0),0)</f>
        <v>0</v>
      </c>
      <c r="O4379" s="98">
        <f>IFERROR(VLOOKUP($F4379&amp;$C4379,Sales!$J:$W,12,0),0)</f>
        <v>0</v>
      </c>
      <c r="P4379" s="98">
        <f>IFERROR(VLOOKUP($F4379&amp;$C4379,Sales!$J:$W,13,0),0)</f>
        <v>0</v>
      </c>
      <c r="Q4379" s="98">
        <f>IFERROR(VLOOKUP($F4379&amp;$C4379,Sales!$A:$H,7,0),0)</f>
        <v>0</v>
      </c>
      <c r="R4379" s="41" t="str">
        <f t="shared" si="137"/>
        <v>ERROR</v>
      </c>
      <c r="S4379" s="15"/>
      <c r="T4379" s="15"/>
      <c r="U4379" s="15"/>
      <c r="V4379" s="15"/>
      <c r="W4379" s="15"/>
      <c r="X4379" s="15"/>
      <c r="Y4379" s="41"/>
      <c r="Z4379" s="41"/>
      <c r="AA4379" s="41"/>
      <c r="AB4379" s="15"/>
      <c r="AC4379" s="15"/>
      <c r="AD4379" s="15"/>
      <c r="AE4379" s="15"/>
      <c r="AF4379" s="15"/>
      <c r="AG4379" s="15"/>
      <c r="AH4379" s="15"/>
      <c r="AI4379" s="15"/>
      <c r="AJ4379" s="15"/>
      <c r="AK4379" s="15"/>
      <c r="AL4379" s="15"/>
      <c r="AM4379" s="15"/>
      <c r="AN4379" s="15"/>
      <c r="AO4379" s="15"/>
      <c r="AP4379" s="15"/>
      <c r="AQ4379" s="15"/>
      <c r="AR4379" s="15"/>
      <c r="AS4379" s="15"/>
      <c r="AT4379" s="15"/>
      <c r="AU4379" s="15"/>
      <c r="AV4379" s="15"/>
      <c r="AW4379" s="15"/>
      <c r="AX4379" s="82"/>
      <c r="AY4379" s="82"/>
      <c r="AZ4379" s="10">
        <v>1</v>
      </c>
      <c r="BA4379" t="s">
        <v>22</v>
      </c>
      <c r="BB4379" t="s">
        <v>88</v>
      </c>
      <c r="BD4379" s="7" t="str">
        <f t="shared" si="136"/>
        <v>10143781687Shopee</v>
      </c>
      <c r="BE4379" s="88">
        <v>44869</v>
      </c>
      <c r="BF4379" t="s">
        <v>13821</v>
      </c>
    </row>
    <row r="4380" spans="2:58" ht="15" customHeight="1" x14ac:dyDescent="0.35">
      <c r="B4380" s="10" t="s">
        <v>17</v>
      </c>
      <c r="C4380" s="10" t="s">
        <v>806</v>
      </c>
      <c r="D4380" s="10" t="s">
        <v>65</v>
      </c>
      <c r="E4380" s="10" t="s">
        <v>66</v>
      </c>
      <c r="F4380" s="10" t="s">
        <v>9753</v>
      </c>
      <c r="G4380" s="137">
        <v>13901096249</v>
      </c>
      <c r="H4380" s="10" t="s">
        <v>12524</v>
      </c>
      <c r="I4380" s="110" t="s">
        <v>2246</v>
      </c>
      <c r="J4380" s="10" t="s">
        <v>9765</v>
      </c>
      <c r="K4380" s="105" t="s">
        <v>9778</v>
      </c>
      <c r="L4380" s="98">
        <f>IFERROR(VLOOKUP($F4380&amp;$C4380,Sales!$J:$W,9,0),0)</f>
        <v>0</v>
      </c>
      <c r="M4380" s="98">
        <f>IFERROR(VLOOKUP($F4380&amp;$C4380,Sales!$J:$W,10,0),0)</f>
        <v>0</v>
      </c>
      <c r="N4380" s="98">
        <f>IFERROR(VLOOKUP($F4380&amp;$C4380,Sales!$J:$W,11,0),0)</f>
        <v>0</v>
      </c>
      <c r="O4380" s="98">
        <f>IFERROR(VLOOKUP($F4380&amp;$C4380,Sales!$J:$W,12,0),0)</f>
        <v>0</v>
      </c>
      <c r="P4380" s="98">
        <f>IFERROR(VLOOKUP($F4380&amp;$C4380,Sales!$J:$W,13,0),0)</f>
        <v>0</v>
      </c>
      <c r="Q4380" s="98">
        <f>IFERROR(VLOOKUP($F4380&amp;$C4380,Sales!$A:$H,7,0),0)</f>
        <v>0</v>
      </c>
      <c r="R4380" s="41" t="str">
        <f t="shared" si="137"/>
        <v>ERROR</v>
      </c>
      <c r="S4380" s="15"/>
      <c r="T4380" s="15"/>
      <c r="U4380" s="15"/>
      <c r="V4380" s="15"/>
      <c r="W4380" s="15"/>
      <c r="X4380" s="15"/>
      <c r="Y4380" s="41"/>
      <c r="Z4380" s="41"/>
      <c r="AA4380" s="41"/>
      <c r="AB4380" s="15"/>
      <c r="AC4380" s="15"/>
      <c r="AD4380" s="15"/>
      <c r="AE4380" s="15"/>
      <c r="AF4380" s="15"/>
      <c r="AG4380" s="15"/>
      <c r="AH4380" s="15"/>
      <c r="AI4380" s="15"/>
      <c r="AJ4380" s="15"/>
      <c r="AK4380" s="15"/>
      <c r="AL4380" s="15"/>
      <c r="AM4380" s="15"/>
      <c r="AN4380" s="15"/>
      <c r="AO4380" s="15"/>
      <c r="AP4380" s="15"/>
      <c r="AQ4380" s="15"/>
      <c r="AR4380" s="15"/>
      <c r="AS4380" s="15"/>
      <c r="AT4380" s="15"/>
      <c r="AU4380" s="15"/>
      <c r="AV4380" s="15"/>
      <c r="AW4380" s="15"/>
      <c r="AX4380" s="82"/>
      <c r="AY4380" s="82"/>
      <c r="AZ4380" s="10">
        <v>1</v>
      </c>
      <c r="BA4380" t="s">
        <v>22</v>
      </c>
      <c r="BB4380" t="s">
        <v>88</v>
      </c>
      <c r="BD4380" s="7" t="str">
        <f t="shared" si="136"/>
        <v>13901096249Shopee</v>
      </c>
      <c r="BE4380" s="88">
        <v>44869</v>
      </c>
      <c r="BF4380" t="s">
        <v>13821</v>
      </c>
    </row>
    <row r="4381" spans="2:58" ht="15" customHeight="1" x14ac:dyDescent="0.35">
      <c r="B4381" s="10" t="s">
        <v>17</v>
      </c>
      <c r="C4381" s="10" t="s">
        <v>806</v>
      </c>
      <c r="D4381" s="10" t="s">
        <v>65</v>
      </c>
      <c r="E4381" s="10" t="s">
        <v>66</v>
      </c>
      <c r="F4381" s="10" t="s">
        <v>9745</v>
      </c>
      <c r="G4381" s="137">
        <v>4797851315</v>
      </c>
      <c r="H4381" s="10" t="s">
        <v>12163</v>
      </c>
      <c r="I4381" s="110">
        <v>4987176081681</v>
      </c>
      <c r="J4381" s="10" t="s">
        <v>9766</v>
      </c>
      <c r="K4381" s="102" t="s">
        <v>9779</v>
      </c>
      <c r="L4381" s="98">
        <f>IFERROR(VLOOKUP($F4381&amp;$C4381,Sales!$J:$W,9,0),0)</f>
        <v>0</v>
      </c>
      <c r="M4381" s="98">
        <f>IFERROR(VLOOKUP($F4381&amp;$C4381,Sales!$J:$W,10,0),0)</f>
        <v>0</v>
      </c>
      <c r="N4381" s="98">
        <f>IFERROR(VLOOKUP($F4381&amp;$C4381,Sales!$J:$W,11,0),0)</f>
        <v>0</v>
      </c>
      <c r="O4381" s="98">
        <f>IFERROR(VLOOKUP($F4381&amp;$C4381,Sales!$J:$W,12,0),0)</f>
        <v>0</v>
      </c>
      <c r="P4381" s="98">
        <f>IFERROR(VLOOKUP($F4381&amp;$C4381,Sales!$J:$W,13,0),0)</f>
        <v>0</v>
      </c>
      <c r="Q4381" s="98">
        <f>IFERROR(VLOOKUP($F4381&amp;$C4381,Sales!$A:$H,7,0),0)</f>
        <v>0</v>
      </c>
      <c r="R4381" s="41" t="str">
        <f t="shared" si="137"/>
        <v>ERROR</v>
      </c>
      <c r="S4381" s="15"/>
      <c r="T4381" s="15"/>
      <c r="U4381" s="15"/>
      <c r="V4381" s="15"/>
      <c r="W4381" s="15"/>
      <c r="X4381" s="15"/>
      <c r="Y4381" s="41"/>
      <c r="Z4381" s="41"/>
      <c r="AA4381" s="41"/>
      <c r="AB4381" s="15"/>
      <c r="AC4381" s="15"/>
      <c r="AD4381" s="15"/>
      <c r="AE4381" s="15"/>
      <c r="AF4381" s="15"/>
      <c r="AG4381" s="15"/>
      <c r="AH4381" s="15"/>
      <c r="AI4381" s="15"/>
      <c r="AJ4381" s="15"/>
      <c r="AK4381" s="15"/>
      <c r="AL4381" s="15"/>
      <c r="AM4381" s="15"/>
      <c r="AN4381" s="15"/>
      <c r="AO4381" s="15"/>
      <c r="AP4381" s="15"/>
      <c r="AQ4381" s="15"/>
      <c r="AR4381" s="15"/>
      <c r="AS4381" s="15"/>
      <c r="AT4381" s="15"/>
      <c r="AU4381" s="15"/>
      <c r="AV4381" s="15"/>
      <c r="AW4381" s="15"/>
      <c r="AX4381" s="82"/>
      <c r="AY4381" s="82"/>
      <c r="AZ4381" s="10">
        <v>1</v>
      </c>
      <c r="BA4381" t="s">
        <v>22</v>
      </c>
      <c r="BB4381" t="s">
        <v>88</v>
      </c>
      <c r="BD4381" s="7" t="str">
        <f t="shared" si="136"/>
        <v>4797851315Shopee</v>
      </c>
      <c r="BE4381" s="88">
        <v>44911</v>
      </c>
      <c r="BF4381" t="s">
        <v>14069</v>
      </c>
    </row>
    <row r="4382" spans="2:58" ht="15" customHeight="1" x14ac:dyDescent="0.35">
      <c r="B4382" s="10" t="s">
        <v>17</v>
      </c>
      <c r="C4382" s="10" t="s">
        <v>806</v>
      </c>
      <c r="D4382" s="10" t="s">
        <v>65</v>
      </c>
      <c r="E4382" s="10" t="s">
        <v>66</v>
      </c>
      <c r="F4382" s="10" t="s">
        <v>9754</v>
      </c>
      <c r="G4382" s="137">
        <v>13001123393</v>
      </c>
      <c r="H4382" s="10" t="s">
        <v>12525</v>
      </c>
      <c r="I4382" s="110" t="s">
        <v>9782</v>
      </c>
      <c r="J4382" s="10" t="s">
        <v>9767</v>
      </c>
      <c r="K4382" s="102" t="s">
        <v>10411</v>
      </c>
      <c r="L4382" s="98">
        <f>IFERROR(VLOOKUP($F4382&amp;$C4382,Sales!$J:$W,9,0),0)</f>
        <v>0</v>
      </c>
      <c r="M4382" s="98">
        <f>IFERROR(VLOOKUP($F4382&amp;$C4382,Sales!$J:$W,10,0),0)</f>
        <v>0</v>
      </c>
      <c r="N4382" s="98">
        <f>IFERROR(VLOOKUP($F4382&amp;$C4382,Sales!$J:$W,11,0),0)</f>
        <v>0</v>
      </c>
      <c r="O4382" s="98">
        <f>IFERROR(VLOOKUP($F4382&amp;$C4382,Sales!$J:$W,12,0),0)</f>
        <v>0</v>
      </c>
      <c r="P4382" s="98">
        <f>IFERROR(VLOOKUP($F4382&amp;$C4382,Sales!$J:$W,13,0),0)</f>
        <v>0</v>
      </c>
      <c r="Q4382" s="98">
        <f>IFERROR(VLOOKUP($F4382&amp;$C4382,Sales!$A:$H,7,0),0)</f>
        <v>0</v>
      </c>
      <c r="R4382" s="41" t="str">
        <f t="shared" si="137"/>
        <v>ERROR</v>
      </c>
      <c r="S4382" s="15"/>
      <c r="T4382" s="15"/>
      <c r="U4382" s="15"/>
      <c r="V4382" s="15"/>
      <c r="W4382" s="15"/>
      <c r="X4382" s="15"/>
      <c r="Y4382" s="41"/>
      <c r="Z4382" s="41"/>
      <c r="AA4382" s="41"/>
      <c r="AB4382" s="15"/>
      <c r="AC4382" s="15"/>
      <c r="AD4382" s="15"/>
      <c r="AE4382" s="15"/>
      <c r="AF4382" s="15"/>
      <c r="AG4382" s="15"/>
      <c r="AH4382" s="15"/>
      <c r="AI4382" s="15"/>
      <c r="AJ4382" s="15"/>
      <c r="AK4382" s="15"/>
      <c r="AL4382" s="15"/>
      <c r="AM4382" s="15"/>
      <c r="AN4382" s="15"/>
      <c r="AO4382" s="15"/>
      <c r="AP4382" s="15"/>
      <c r="AQ4382" s="15"/>
      <c r="AR4382" s="15"/>
      <c r="AS4382" s="15"/>
      <c r="AT4382" s="15"/>
      <c r="AU4382" s="15"/>
      <c r="AV4382" s="15"/>
      <c r="AW4382" s="15"/>
      <c r="AX4382" s="82"/>
      <c r="AY4382" s="82"/>
      <c r="AZ4382" s="10">
        <v>1</v>
      </c>
      <c r="BA4382" t="s">
        <v>22</v>
      </c>
      <c r="BB4382" t="s">
        <v>88</v>
      </c>
      <c r="BD4382" s="7" t="str">
        <f t="shared" si="136"/>
        <v>13001123393Shopee</v>
      </c>
      <c r="BE4382" s="88">
        <v>44911</v>
      </c>
      <c r="BF4382" t="s">
        <v>14069</v>
      </c>
    </row>
    <row r="4383" spans="2:58" ht="15" customHeight="1" x14ac:dyDescent="0.35">
      <c r="B4383" s="10" t="s">
        <v>17</v>
      </c>
      <c r="C4383" s="10" t="s">
        <v>806</v>
      </c>
      <c r="D4383" s="10" t="s">
        <v>65</v>
      </c>
      <c r="E4383" s="10" t="s">
        <v>66</v>
      </c>
      <c r="F4383" s="10" t="s">
        <v>9755</v>
      </c>
      <c r="G4383" s="137">
        <v>13701093510</v>
      </c>
      <c r="H4383" s="10" t="s">
        <v>12526</v>
      </c>
      <c r="I4383" s="110" t="s">
        <v>9783</v>
      </c>
      <c r="J4383" s="10" t="s">
        <v>9768</v>
      </c>
      <c r="K4383" s="102" t="s">
        <v>10416</v>
      </c>
      <c r="L4383" s="98">
        <f>IFERROR(VLOOKUP($F4383&amp;$C4383,Sales!$J:$W,9,0),0)</f>
        <v>0</v>
      </c>
      <c r="M4383" s="98">
        <f>IFERROR(VLOOKUP($F4383&amp;$C4383,Sales!$J:$W,10,0),0)</f>
        <v>0</v>
      </c>
      <c r="N4383" s="98">
        <f>IFERROR(VLOOKUP($F4383&amp;$C4383,Sales!$J:$W,11,0),0)</f>
        <v>0</v>
      </c>
      <c r="O4383" s="98">
        <f>IFERROR(VLOOKUP($F4383&amp;$C4383,Sales!$J:$W,12,0),0)</f>
        <v>0</v>
      </c>
      <c r="P4383" s="98">
        <f>IFERROR(VLOOKUP($F4383&amp;$C4383,Sales!$J:$W,13,0),0)</f>
        <v>0</v>
      </c>
      <c r="Q4383" s="98">
        <f>IFERROR(VLOOKUP($F4383&amp;$C4383,Sales!$A:$H,7,0),0)</f>
        <v>0</v>
      </c>
      <c r="R4383" s="41" t="str">
        <f t="shared" si="137"/>
        <v>ERROR</v>
      </c>
      <c r="S4383" s="15"/>
      <c r="T4383" s="15"/>
      <c r="U4383" s="15"/>
      <c r="V4383" s="15"/>
      <c r="W4383" s="15"/>
      <c r="X4383" s="15"/>
      <c r="Y4383" s="41"/>
      <c r="Z4383" s="41"/>
      <c r="AA4383" s="41"/>
      <c r="AB4383" s="15"/>
      <c r="AC4383" s="15"/>
      <c r="AD4383" s="15"/>
      <c r="AE4383" s="15"/>
      <c r="AF4383" s="15"/>
      <c r="AG4383" s="15"/>
      <c r="AH4383" s="15"/>
      <c r="AI4383" s="15"/>
      <c r="AJ4383" s="15"/>
      <c r="AK4383" s="15"/>
      <c r="AL4383" s="15"/>
      <c r="AM4383" s="15"/>
      <c r="AN4383" s="15"/>
      <c r="AO4383" s="15"/>
      <c r="AP4383" s="15"/>
      <c r="AQ4383" s="15"/>
      <c r="AR4383" s="15"/>
      <c r="AS4383" s="15"/>
      <c r="AT4383" s="15"/>
      <c r="AU4383" s="15"/>
      <c r="AV4383" s="15"/>
      <c r="AW4383" s="15"/>
      <c r="AX4383" s="82"/>
      <c r="AY4383" s="82"/>
      <c r="AZ4383" s="10">
        <v>1</v>
      </c>
      <c r="BA4383" t="s">
        <v>22</v>
      </c>
      <c r="BB4383" t="s">
        <v>88</v>
      </c>
      <c r="BD4383" s="7" t="str">
        <f t="shared" si="136"/>
        <v>13701093510Shopee</v>
      </c>
      <c r="BE4383" s="88">
        <v>44911</v>
      </c>
      <c r="BF4383" t="s">
        <v>14069</v>
      </c>
    </row>
    <row r="4384" spans="2:58" ht="15" customHeight="1" x14ac:dyDescent="0.35">
      <c r="B4384" s="10" t="s">
        <v>17</v>
      </c>
      <c r="C4384" s="10" t="s">
        <v>806</v>
      </c>
      <c r="D4384" s="10" t="s">
        <v>65</v>
      </c>
      <c r="E4384" s="10" t="s">
        <v>66</v>
      </c>
      <c r="F4384" s="10" t="s">
        <v>9756</v>
      </c>
      <c r="G4384" s="137">
        <v>2992316380</v>
      </c>
      <c r="H4384" s="10" t="s">
        <v>12527</v>
      </c>
      <c r="I4384" s="110" t="s">
        <v>9784</v>
      </c>
      <c r="J4384" s="10" t="s">
        <v>9769</v>
      </c>
      <c r="K4384" s="102" t="s">
        <v>10419</v>
      </c>
      <c r="L4384" s="98">
        <f>IFERROR(VLOOKUP($F4384&amp;$C4384,Sales!$J:$W,9,0),0)</f>
        <v>0</v>
      </c>
      <c r="M4384" s="98">
        <f>IFERROR(VLOOKUP($F4384&amp;$C4384,Sales!$J:$W,10,0),0)</f>
        <v>0</v>
      </c>
      <c r="N4384" s="98">
        <f>IFERROR(VLOOKUP($F4384&amp;$C4384,Sales!$J:$W,11,0),0)</f>
        <v>0</v>
      </c>
      <c r="O4384" s="98">
        <f>IFERROR(VLOOKUP($F4384&amp;$C4384,Sales!$J:$W,12,0),0)</f>
        <v>0</v>
      </c>
      <c r="P4384" s="98">
        <f>IFERROR(VLOOKUP($F4384&amp;$C4384,Sales!$J:$W,13,0),0)</f>
        <v>0</v>
      </c>
      <c r="Q4384" s="98">
        <f>IFERROR(VLOOKUP($F4384&amp;$C4384,Sales!$A:$H,7,0),0)</f>
        <v>0</v>
      </c>
      <c r="R4384" s="41" t="str">
        <f t="shared" si="137"/>
        <v>ERROR</v>
      </c>
      <c r="S4384" s="15"/>
      <c r="T4384" s="15"/>
      <c r="U4384" s="15"/>
      <c r="V4384" s="15"/>
      <c r="W4384" s="15"/>
      <c r="X4384" s="15"/>
      <c r="Y4384" s="41"/>
      <c r="Z4384" s="41"/>
      <c r="AA4384" s="41"/>
      <c r="AB4384" s="15"/>
      <c r="AC4384" s="15"/>
      <c r="AD4384" s="15"/>
      <c r="AE4384" s="15"/>
      <c r="AF4384" s="15"/>
      <c r="AG4384" s="15"/>
      <c r="AH4384" s="15"/>
      <c r="AI4384" s="15"/>
      <c r="AJ4384" s="15"/>
      <c r="AK4384" s="15"/>
      <c r="AL4384" s="15"/>
      <c r="AM4384" s="15"/>
      <c r="AN4384" s="15"/>
      <c r="AO4384" s="15"/>
      <c r="AP4384" s="15"/>
      <c r="AQ4384" s="15"/>
      <c r="AR4384" s="15"/>
      <c r="AS4384" s="15"/>
      <c r="AT4384" s="15"/>
      <c r="AU4384" s="15"/>
      <c r="AV4384" s="15"/>
      <c r="AW4384" s="15"/>
      <c r="AX4384" s="82"/>
      <c r="AY4384" s="82"/>
      <c r="AZ4384" s="10">
        <v>1</v>
      </c>
      <c r="BA4384" t="s">
        <v>22</v>
      </c>
      <c r="BB4384" t="s">
        <v>88</v>
      </c>
      <c r="BD4384" s="7" t="str">
        <f t="shared" si="136"/>
        <v>2992316380Shopee</v>
      </c>
      <c r="BE4384" s="88">
        <v>44911</v>
      </c>
      <c r="BF4384" t="s">
        <v>14069</v>
      </c>
    </row>
    <row r="4385" spans="2:58" ht="15" customHeight="1" x14ac:dyDescent="0.35">
      <c r="B4385" s="10" t="s">
        <v>17</v>
      </c>
      <c r="C4385" s="10" t="s">
        <v>806</v>
      </c>
      <c r="D4385" s="10" t="s">
        <v>65</v>
      </c>
      <c r="E4385" s="10" t="s">
        <v>66</v>
      </c>
      <c r="F4385" s="10" t="s">
        <v>9787</v>
      </c>
      <c r="G4385" s="137">
        <v>11549717990</v>
      </c>
      <c r="H4385" s="10" t="s">
        <v>12528</v>
      </c>
      <c r="I4385" s="110" t="s">
        <v>9785</v>
      </c>
      <c r="J4385" s="10" t="s">
        <v>9770</v>
      </c>
      <c r="K4385" s="105" t="s">
        <v>9780</v>
      </c>
      <c r="L4385" s="98">
        <f>IFERROR(VLOOKUP($F4385&amp;$C4385,Sales!$J:$W,9,0),0)</f>
        <v>0</v>
      </c>
      <c r="M4385" s="98">
        <f>IFERROR(VLOOKUP($F4385&amp;$C4385,Sales!$J:$W,10,0),0)</f>
        <v>0</v>
      </c>
      <c r="N4385" s="98">
        <f>IFERROR(VLOOKUP($F4385&amp;$C4385,Sales!$J:$W,11,0),0)</f>
        <v>0</v>
      </c>
      <c r="O4385" s="98">
        <f>IFERROR(VLOOKUP($F4385&amp;$C4385,Sales!$J:$W,12,0),0)</f>
        <v>0</v>
      </c>
      <c r="P4385" s="98">
        <f>IFERROR(VLOOKUP($F4385&amp;$C4385,Sales!$J:$W,13,0),0)</f>
        <v>0</v>
      </c>
      <c r="Q4385" s="98">
        <f>IFERROR(VLOOKUP($F4385&amp;$C4385,Sales!$A:$H,7,0),0)</f>
        <v>0</v>
      </c>
      <c r="R4385" s="41" t="str">
        <f t="shared" si="137"/>
        <v>ERROR</v>
      </c>
      <c r="S4385" s="15"/>
      <c r="T4385" s="15"/>
      <c r="U4385" s="15"/>
      <c r="V4385" s="15"/>
      <c r="W4385" s="15"/>
      <c r="X4385" s="15"/>
      <c r="Y4385" s="41"/>
      <c r="Z4385" s="41"/>
      <c r="AA4385" s="41"/>
      <c r="AB4385" s="15"/>
      <c r="AC4385" s="15"/>
      <c r="AD4385" s="15"/>
      <c r="AE4385" s="15"/>
      <c r="AF4385" s="15"/>
      <c r="AG4385" s="15"/>
      <c r="AH4385" s="15"/>
      <c r="AI4385" s="15"/>
      <c r="AJ4385" s="15"/>
      <c r="AK4385" s="15"/>
      <c r="AL4385" s="15"/>
      <c r="AM4385" s="15"/>
      <c r="AN4385" s="15"/>
      <c r="AO4385" s="15"/>
      <c r="AP4385" s="15"/>
      <c r="AQ4385" s="66"/>
      <c r="AR4385" s="15"/>
      <c r="AS4385" s="15"/>
      <c r="AT4385" s="15"/>
      <c r="AU4385" s="15"/>
      <c r="AV4385" s="15"/>
      <c r="AW4385" s="15"/>
      <c r="AX4385" s="82"/>
      <c r="AY4385" s="82"/>
      <c r="AZ4385" s="10">
        <v>1</v>
      </c>
      <c r="BA4385" t="s">
        <v>22</v>
      </c>
      <c r="BB4385" t="s">
        <v>88</v>
      </c>
      <c r="BD4385" s="7" t="str">
        <f t="shared" si="136"/>
        <v>11549717990Shopee</v>
      </c>
      <c r="BE4385" t="s">
        <v>13741</v>
      </c>
      <c r="BF4385" t="s">
        <v>13742</v>
      </c>
    </row>
    <row r="4386" spans="2:58" ht="15" customHeight="1" x14ac:dyDescent="0.35">
      <c r="B4386" s="10" t="s">
        <v>17</v>
      </c>
      <c r="C4386" s="10" t="s">
        <v>806</v>
      </c>
      <c r="D4386" s="10" t="s">
        <v>65</v>
      </c>
      <c r="E4386" s="10" t="s">
        <v>66</v>
      </c>
      <c r="F4386" s="10" t="s">
        <v>9757</v>
      </c>
      <c r="G4386" s="137">
        <v>12311397100</v>
      </c>
      <c r="H4386" s="10" t="s">
        <v>12529</v>
      </c>
      <c r="I4386" s="110" t="s">
        <v>9786</v>
      </c>
      <c r="J4386" s="10" t="s">
        <v>9771</v>
      </c>
      <c r="K4386" s="105" t="s">
        <v>9781</v>
      </c>
      <c r="L4386" s="98">
        <f>IFERROR(VLOOKUP($F4386&amp;$C4386,Sales!$J:$W,9,0),0)</f>
        <v>0</v>
      </c>
      <c r="M4386" s="98">
        <f>IFERROR(VLOOKUP($F4386&amp;$C4386,Sales!$J:$W,10,0),0)</f>
        <v>0</v>
      </c>
      <c r="N4386" s="98">
        <f>IFERROR(VLOOKUP($F4386&amp;$C4386,Sales!$J:$W,11,0),0)</f>
        <v>0</v>
      </c>
      <c r="O4386" s="98">
        <f>IFERROR(VLOOKUP($F4386&amp;$C4386,Sales!$J:$W,12,0),0)</f>
        <v>0</v>
      </c>
      <c r="P4386" s="98">
        <f>IFERROR(VLOOKUP($F4386&amp;$C4386,Sales!$J:$W,13,0),0)</f>
        <v>0</v>
      </c>
      <c r="Q4386" s="98">
        <f>IFERROR(VLOOKUP($F4386&amp;$C4386,Sales!$A:$H,7,0),0)</f>
        <v>0</v>
      </c>
      <c r="R4386" s="41" t="str">
        <f t="shared" si="137"/>
        <v>ERROR</v>
      </c>
      <c r="S4386" s="15"/>
      <c r="T4386" s="15"/>
      <c r="U4386" s="15"/>
      <c r="V4386" s="15"/>
      <c r="W4386" s="15"/>
      <c r="X4386" s="15"/>
      <c r="Y4386" s="41"/>
      <c r="Z4386" s="41"/>
      <c r="AA4386" s="41"/>
      <c r="AB4386" s="15"/>
      <c r="AC4386" s="15"/>
      <c r="AD4386" s="15"/>
      <c r="AE4386" s="15"/>
      <c r="AF4386" s="15"/>
      <c r="AG4386" s="15"/>
      <c r="AH4386" s="15"/>
      <c r="AI4386" s="15"/>
      <c r="AJ4386" s="15"/>
      <c r="AK4386" s="15"/>
      <c r="AL4386" s="15"/>
      <c r="AM4386" s="15"/>
      <c r="AN4386" s="15"/>
      <c r="AO4386" s="15"/>
      <c r="AP4386" s="15"/>
      <c r="AQ4386" s="66"/>
      <c r="AR4386" s="15"/>
      <c r="AS4386" s="15"/>
      <c r="AT4386" s="15"/>
      <c r="AU4386" s="15"/>
      <c r="AV4386" s="15"/>
      <c r="AW4386" s="15"/>
      <c r="AX4386" s="82"/>
      <c r="AY4386" s="82"/>
      <c r="AZ4386" s="10">
        <v>1</v>
      </c>
      <c r="BA4386" t="s">
        <v>22</v>
      </c>
      <c r="BB4386" t="s">
        <v>88</v>
      </c>
      <c r="BD4386" s="7" t="str">
        <f t="shared" si="136"/>
        <v>12311397100Shopee</v>
      </c>
      <c r="BE4386" t="s">
        <v>13741</v>
      </c>
      <c r="BF4386" t="s">
        <v>13742</v>
      </c>
    </row>
    <row r="4387" spans="2:58" ht="15" customHeight="1" x14ac:dyDescent="0.35">
      <c r="B4387" s="10" t="s">
        <v>17</v>
      </c>
      <c r="C4387" s="10" t="s">
        <v>806</v>
      </c>
      <c r="D4387" s="10" t="s">
        <v>65</v>
      </c>
      <c r="E4387" s="10" t="s">
        <v>66</v>
      </c>
      <c r="F4387" s="10" t="s">
        <v>2090</v>
      </c>
      <c r="G4387" s="137">
        <v>6232741946</v>
      </c>
      <c r="H4387" s="10" t="s">
        <v>12530</v>
      </c>
      <c r="I4387" s="10" t="s">
        <v>2092</v>
      </c>
      <c r="J4387" s="10" t="s">
        <v>3227</v>
      </c>
      <c r="K4387" s="105" t="s">
        <v>10317</v>
      </c>
      <c r="L4387" s="98">
        <f>IFERROR(VLOOKUP($F4387&amp;$C4387,Sales!$J:$W,9,0),0)</f>
        <v>0</v>
      </c>
      <c r="M4387" s="98">
        <f>IFERROR(VLOOKUP($F4387&amp;$C4387,Sales!$J:$W,10,0),0)</f>
        <v>0</v>
      </c>
      <c r="N4387" s="98">
        <f>IFERROR(VLOOKUP($F4387&amp;$C4387,Sales!$J:$W,11,0),0)</f>
        <v>0</v>
      </c>
      <c r="O4387" s="98">
        <f>IFERROR(VLOOKUP($F4387&amp;$C4387,Sales!$J:$W,12,0),0)</f>
        <v>0</v>
      </c>
      <c r="P4387" s="98">
        <f>IFERROR(VLOOKUP($F4387&amp;$C4387,Sales!$J:$W,13,0),0)</f>
        <v>0</v>
      </c>
      <c r="Q4387" s="98">
        <f>IFERROR(VLOOKUP($F4387&amp;$C4387,Sales!$A:$H,7,0),0)</f>
        <v>0</v>
      </c>
      <c r="R4387" s="41" t="str">
        <f t="shared" si="137"/>
        <v>ERROR</v>
      </c>
      <c r="S4387" s="15"/>
      <c r="T4387" s="15"/>
      <c r="U4387" s="15"/>
      <c r="V4387" s="15"/>
      <c r="W4387" s="15"/>
      <c r="X4387" s="15"/>
      <c r="Y4387" s="41"/>
      <c r="Z4387" s="41"/>
      <c r="AA4387" s="41"/>
      <c r="AB4387" s="15"/>
      <c r="AC4387" s="15"/>
      <c r="AD4387" s="15"/>
      <c r="AE4387" s="15"/>
      <c r="AF4387" s="15"/>
      <c r="AG4387" s="15"/>
      <c r="AH4387" s="15"/>
      <c r="AI4387" s="15"/>
      <c r="AJ4387" s="15"/>
      <c r="AK4387" s="15"/>
      <c r="AL4387" s="15"/>
      <c r="AM4387" s="66"/>
      <c r="AN4387" s="15"/>
      <c r="AO4387" s="15"/>
      <c r="AP4387" s="66"/>
      <c r="AQ4387" s="15"/>
      <c r="AR4387" s="15"/>
      <c r="AS4387" s="66"/>
      <c r="AT4387" s="15"/>
      <c r="AU4387" s="15"/>
      <c r="AV4387" s="15"/>
      <c r="AW4387" s="15"/>
      <c r="AX4387" s="15"/>
      <c r="AY4387" s="15"/>
      <c r="AZ4387" s="10">
        <v>1</v>
      </c>
      <c r="BA4387" t="s">
        <v>22</v>
      </c>
      <c r="BB4387" t="s">
        <v>88</v>
      </c>
      <c r="BD4387" s="7" t="str">
        <f t="shared" si="136"/>
        <v>6232741946Shopee</v>
      </c>
    </row>
    <row r="4388" spans="2:58" ht="15" customHeight="1" x14ac:dyDescent="0.35">
      <c r="B4388" s="10" t="s">
        <v>17</v>
      </c>
      <c r="C4388" s="10" t="s">
        <v>806</v>
      </c>
      <c r="D4388" s="10" t="s">
        <v>549</v>
      </c>
      <c r="E4388" s="10" t="s">
        <v>194</v>
      </c>
      <c r="F4388" s="10" t="s">
        <v>1981</v>
      </c>
      <c r="G4388" s="137">
        <v>5232697163</v>
      </c>
      <c r="H4388" s="10" t="s">
        <v>14632</v>
      </c>
      <c r="I4388" s="10" t="s">
        <v>1983</v>
      </c>
      <c r="J4388" s="10" t="s">
        <v>1401</v>
      </c>
      <c r="K4388" s="102" t="s">
        <v>1402</v>
      </c>
      <c r="L4388" s="98">
        <f>IFERROR(VLOOKUP($F4388&amp;$C4388,Sales!$J:$W,9,0),0)</f>
        <v>0</v>
      </c>
      <c r="M4388" s="98">
        <f>IFERROR(VLOOKUP($F4388&amp;$C4388,Sales!$J:$W,10,0),0)</f>
        <v>0</v>
      </c>
      <c r="N4388" s="98">
        <f>IFERROR(VLOOKUP($F4388&amp;$C4388,Sales!$J:$W,11,0),0)</f>
        <v>0</v>
      </c>
      <c r="O4388" s="98">
        <f>IFERROR(VLOOKUP($F4388&amp;$C4388,Sales!$J:$W,12,0),0)</f>
        <v>0</v>
      </c>
      <c r="P4388" s="98">
        <f>IFERROR(VLOOKUP($F4388&amp;$C4388,Sales!$J:$W,13,0),0)</f>
        <v>0</v>
      </c>
      <c r="Q4388" s="98">
        <f>IFERROR(VLOOKUP($F4388&amp;$C4388,Sales!$A:$H,7,0),0)</f>
        <v>0</v>
      </c>
      <c r="R4388" s="41" t="str">
        <f t="shared" si="137"/>
        <v>ERROR</v>
      </c>
      <c r="S4388" s="15"/>
      <c r="T4388" s="15"/>
      <c r="U4388" s="15"/>
      <c r="V4388" s="15"/>
      <c r="W4388" s="15"/>
      <c r="X4388" s="15"/>
      <c r="Y4388" s="41"/>
      <c r="Z4388" s="41"/>
      <c r="AA4388" s="41"/>
      <c r="AB4388" s="15"/>
      <c r="AC4388" s="15"/>
      <c r="AD4388" s="15"/>
      <c r="AE4388" s="15"/>
      <c r="AF4388" s="15"/>
      <c r="AG4388" s="15"/>
      <c r="AH4388" s="15"/>
      <c r="AI4388" s="15"/>
      <c r="AJ4388" s="41"/>
      <c r="AK4388" s="15"/>
      <c r="AL4388" s="15"/>
      <c r="AM4388" s="15"/>
      <c r="AN4388" s="15"/>
      <c r="AO4388" s="15"/>
      <c r="AP4388" s="15"/>
      <c r="AQ4388" s="15"/>
      <c r="AR4388" s="15"/>
      <c r="AS4388" s="15"/>
      <c r="AT4388" s="15"/>
      <c r="AU4388" s="15"/>
      <c r="AV4388" s="15"/>
      <c r="AW4388" s="15"/>
      <c r="AX4388" s="82"/>
      <c r="AY4388" s="82"/>
      <c r="AZ4388" s="10">
        <v>1</v>
      </c>
      <c r="BA4388" t="s">
        <v>31</v>
      </c>
      <c r="BB4388" t="s">
        <v>23</v>
      </c>
      <c r="BD4388" s="7" t="str">
        <f t="shared" si="136"/>
        <v>5232697163Shopee</v>
      </c>
    </row>
    <row r="4389" spans="2:58" ht="15" customHeight="1" x14ac:dyDescent="0.35">
      <c r="B4389" s="10" t="s">
        <v>17</v>
      </c>
      <c r="C4389" s="10" t="s">
        <v>806</v>
      </c>
      <c r="D4389" s="10" t="s">
        <v>65</v>
      </c>
      <c r="E4389" s="10" t="s">
        <v>66</v>
      </c>
      <c r="F4389" s="10" t="s">
        <v>919</v>
      </c>
      <c r="G4389" s="137">
        <v>3153329131</v>
      </c>
      <c r="H4389" s="10" t="s">
        <v>12164</v>
      </c>
      <c r="I4389" s="10" t="s">
        <v>920</v>
      </c>
      <c r="J4389" s="10" t="s">
        <v>3680</v>
      </c>
      <c r="K4389" s="102" t="s">
        <v>6462</v>
      </c>
      <c r="L4389" s="98">
        <f>IFERROR(VLOOKUP($F4389&amp;$C4389,Sales!$J:$W,9,0),0)</f>
        <v>0</v>
      </c>
      <c r="M4389" s="98">
        <f>IFERROR(VLOOKUP($F4389&amp;$C4389,Sales!$J:$W,10,0),0)</f>
        <v>0</v>
      </c>
      <c r="N4389" s="98">
        <f>IFERROR(VLOOKUP($F4389&amp;$C4389,Sales!$J:$W,11,0),0)</f>
        <v>0</v>
      </c>
      <c r="O4389" s="98">
        <f>IFERROR(VLOOKUP($F4389&amp;$C4389,Sales!$J:$W,12,0),0)</f>
        <v>0</v>
      </c>
      <c r="P4389" s="98">
        <f>IFERROR(VLOOKUP($F4389&amp;$C4389,Sales!$J:$W,13,0),0)</f>
        <v>0</v>
      </c>
      <c r="Q4389" s="98">
        <f>IFERROR(VLOOKUP($F4389&amp;$C4389,Sales!$A:$H,7,0),0)</f>
        <v>0</v>
      </c>
      <c r="R4389" s="41" t="str">
        <f t="shared" si="137"/>
        <v>ERROR</v>
      </c>
      <c r="S4389" s="15"/>
      <c r="T4389" s="15"/>
      <c r="U4389" s="15"/>
      <c r="V4389" s="15"/>
      <c r="W4389" s="15"/>
      <c r="X4389" s="15"/>
      <c r="Y4389" s="41"/>
      <c r="Z4389" s="41"/>
      <c r="AA4389" s="41"/>
      <c r="AB4389" s="15"/>
      <c r="AC4389" s="15"/>
      <c r="AD4389" s="15"/>
      <c r="AE4389" s="15"/>
      <c r="AF4389" s="15"/>
      <c r="AG4389" s="15"/>
      <c r="AH4389" s="15"/>
      <c r="AI4389" s="15"/>
      <c r="AJ4389" s="15"/>
      <c r="AK4389" s="15"/>
      <c r="AL4389" s="15"/>
      <c r="AM4389" s="15"/>
      <c r="AN4389" s="15"/>
      <c r="AO4389" s="15"/>
      <c r="AP4389" s="15"/>
      <c r="AQ4389" s="15"/>
      <c r="AR4389" s="15"/>
      <c r="AS4389" s="15"/>
      <c r="AT4389" s="15"/>
      <c r="AU4389" s="15"/>
      <c r="AV4389" s="15"/>
      <c r="AW4389" s="15"/>
      <c r="AX4389" s="82"/>
      <c r="AY4389" s="82"/>
      <c r="AZ4389" s="10">
        <v>1</v>
      </c>
      <c r="BA4389" t="s">
        <v>22</v>
      </c>
      <c r="BB4389" t="s">
        <v>88</v>
      </c>
      <c r="BD4389" s="7" t="str">
        <f t="shared" si="136"/>
        <v>3153329131Shopee</v>
      </c>
      <c r="BE4389" t="s">
        <v>13749</v>
      </c>
      <c r="BF4389" t="s">
        <v>13750</v>
      </c>
    </row>
    <row r="4390" spans="2:58" ht="15" customHeight="1" x14ac:dyDescent="0.35">
      <c r="B4390" s="10" t="s">
        <v>17</v>
      </c>
      <c r="C4390" s="10" t="s">
        <v>806</v>
      </c>
      <c r="D4390" s="10" t="s">
        <v>549</v>
      </c>
      <c r="E4390" s="10" t="s">
        <v>194</v>
      </c>
      <c r="F4390" s="10" t="s">
        <v>9867</v>
      </c>
      <c r="G4390" s="137">
        <v>12501515990</v>
      </c>
      <c r="H4390" s="10" t="s">
        <v>14633</v>
      </c>
      <c r="I4390" s="10">
        <v>4987176076663</v>
      </c>
      <c r="J4390" t="s">
        <v>9993</v>
      </c>
      <c r="K4390" s="102" t="s">
        <v>9845</v>
      </c>
      <c r="L4390" s="98">
        <f>IFERROR(VLOOKUP($F4390&amp;$C4390,Sales!$J:$W,9,0),0)</f>
        <v>0</v>
      </c>
      <c r="M4390" s="98">
        <f>IFERROR(VLOOKUP($F4390&amp;$C4390,Sales!$J:$W,10,0),0)</f>
        <v>0</v>
      </c>
      <c r="N4390" s="98">
        <f>IFERROR(VLOOKUP($F4390&amp;$C4390,Sales!$J:$W,11,0),0)</f>
        <v>0</v>
      </c>
      <c r="O4390" s="98">
        <f>IFERROR(VLOOKUP($F4390&amp;$C4390,Sales!$J:$W,12,0),0)</f>
        <v>0</v>
      </c>
      <c r="P4390" s="98">
        <f>IFERROR(VLOOKUP($F4390&amp;$C4390,Sales!$J:$W,13,0),0)</f>
        <v>0</v>
      </c>
      <c r="Q4390" s="98">
        <f>IFERROR(VLOOKUP($F4390&amp;$C4390,Sales!$A:$H,7,0),0)</f>
        <v>0</v>
      </c>
      <c r="R4390" s="41" t="str">
        <f t="shared" si="137"/>
        <v>ERROR</v>
      </c>
      <c r="S4390" s="15"/>
      <c r="T4390" s="15"/>
      <c r="U4390" s="15"/>
      <c r="V4390" s="15"/>
      <c r="W4390" s="15"/>
      <c r="X4390" s="15"/>
      <c r="Y4390" s="41"/>
      <c r="Z4390" s="41"/>
      <c r="AA4390" s="41"/>
      <c r="AB4390" s="15"/>
      <c r="AC4390" s="15"/>
      <c r="AD4390" s="15"/>
      <c r="AE4390" s="15"/>
      <c r="AF4390" s="15"/>
      <c r="AG4390" s="15"/>
      <c r="AH4390" s="15"/>
      <c r="AI4390" s="15"/>
      <c r="AJ4390" s="41"/>
      <c r="AK4390" s="15"/>
      <c r="AL4390" s="15"/>
      <c r="AM4390" s="15"/>
      <c r="AN4390" s="15"/>
      <c r="AO4390" s="15"/>
      <c r="AP4390" s="15"/>
      <c r="AQ4390" s="15"/>
      <c r="AR4390" s="15"/>
      <c r="AS4390" s="15"/>
      <c r="AT4390" s="15"/>
      <c r="AU4390" s="15"/>
      <c r="AV4390" s="15"/>
      <c r="AW4390" s="15"/>
      <c r="AX4390" s="82"/>
      <c r="AY4390" s="82"/>
      <c r="AZ4390" s="10">
        <v>1</v>
      </c>
      <c r="BA4390" t="s">
        <v>31</v>
      </c>
      <c r="BB4390" t="s">
        <v>23</v>
      </c>
      <c r="BD4390" s="7" t="str">
        <f t="shared" si="136"/>
        <v>12501515990Shopee</v>
      </c>
    </row>
    <row r="4391" spans="2:58" ht="15" customHeight="1" x14ac:dyDescent="0.35">
      <c r="B4391" s="10" t="s">
        <v>17</v>
      </c>
      <c r="C4391" s="10" t="s">
        <v>806</v>
      </c>
      <c r="D4391" s="10" t="s">
        <v>549</v>
      </c>
      <c r="E4391" s="10" t="s">
        <v>194</v>
      </c>
      <c r="F4391" s="10" t="s">
        <v>2387</v>
      </c>
      <c r="G4391" s="137">
        <v>6732711988</v>
      </c>
      <c r="H4391" s="10" t="s">
        <v>14634</v>
      </c>
      <c r="I4391" s="10" t="s">
        <v>3603</v>
      </c>
      <c r="J4391" s="10" t="s">
        <v>1410</v>
      </c>
      <c r="K4391" s="102" t="s">
        <v>14635</v>
      </c>
      <c r="L4391" s="98">
        <f>IFERROR(VLOOKUP($F4391&amp;$C4391,Sales!$J:$W,9,0),0)</f>
        <v>0</v>
      </c>
      <c r="M4391" s="98">
        <f>IFERROR(VLOOKUP($F4391&amp;$C4391,Sales!$J:$W,10,0),0)</f>
        <v>0</v>
      </c>
      <c r="N4391" s="98">
        <f>IFERROR(VLOOKUP($F4391&amp;$C4391,Sales!$J:$W,11,0),0)</f>
        <v>0</v>
      </c>
      <c r="O4391" s="98">
        <f>IFERROR(VLOOKUP($F4391&amp;$C4391,Sales!$J:$W,12,0),0)</f>
        <v>0</v>
      </c>
      <c r="P4391" s="98">
        <f>IFERROR(VLOOKUP($F4391&amp;$C4391,Sales!$J:$W,13,0),0)</f>
        <v>0</v>
      </c>
      <c r="Q4391" s="98">
        <f>IFERROR(VLOOKUP($F4391&amp;$C4391,Sales!$A:$H,7,0),0)</f>
        <v>0</v>
      </c>
      <c r="R4391" s="41" t="str">
        <f t="shared" si="137"/>
        <v>ERROR</v>
      </c>
      <c r="S4391" s="15"/>
      <c r="T4391" s="15"/>
      <c r="U4391" s="15"/>
      <c r="V4391" s="15"/>
      <c r="W4391" s="15"/>
      <c r="X4391" s="15"/>
      <c r="Y4391" s="41"/>
      <c r="Z4391" s="41"/>
      <c r="AA4391" s="41"/>
      <c r="AB4391" s="15"/>
      <c r="AC4391" s="15"/>
      <c r="AD4391" s="15"/>
      <c r="AE4391" s="15"/>
      <c r="AF4391" s="15"/>
      <c r="AG4391" s="15"/>
      <c r="AH4391" s="15"/>
      <c r="AI4391" s="15"/>
      <c r="AJ4391" s="41"/>
      <c r="AK4391" s="15"/>
      <c r="AL4391" s="15"/>
      <c r="AM4391" s="15"/>
      <c r="AN4391" s="15"/>
      <c r="AO4391" s="15"/>
      <c r="AP4391" s="15"/>
      <c r="AQ4391" s="15"/>
      <c r="AR4391" s="15"/>
      <c r="AS4391" s="15"/>
      <c r="AT4391" s="15"/>
      <c r="AU4391" s="15"/>
      <c r="AV4391" s="15"/>
      <c r="AW4391" s="15"/>
      <c r="AX4391" s="82"/>
      <c r="AY4391" s="82"/>
      <c r="AZ4391" s="10">
        <v>1</v>
      </c>
      <c r="BA4391" t="s">
        <v>31</v>
      </c>
      <c r="BB4391" t="s">
        <v>23</v>
      </c>
      <c r="BD4391" s="7" t="str">
        <f t="shared" si="136"/>
        <v>6732711988Shopee</v>
      </c>
    </row>
    <row r="4392" spans="2:58" ht="15" customHeight="1" x14ac:dyDescent="0.35">
      <c r="B4392" s="10" t="s">
        <v>17</v>
      </c>
      <c r="C4392" s="10" t="s">
        <v>806</v>
      </c>
      <c r="D4392" s="10" t="s">
        <v>549</v>
      </c>
      <c r="E4392" s="10" t="s">
        <v>194</v>
      </c>
      <c r="F4392" s="10" t="s">
        <v>2410</v>
      </c>
      <c r="G4392" s="137">
        <v>4233630361</v>
      </c>
      <c r="H4392" s="10" t="s">
        <v>14636</v>
      </c>
      <c r="I4392" s="10" t="s">
        <v>4629</v>
      </c>
      <c r="J4392" s="10" t="s">
        <v>3915</v>
      </c>
      <c r="K4392" s="102" t="s">
        <v>1415</v>
      </c>
      <c r="L4392" s="98">
        <f>IFERROR(VLOOKUP($F4392&amp;$C4392,Sales!$J:$W,9,0),0)</f>
        <v>0</v>
      </c>
      <c r="M4392" s="98">
        <f>IFERROR(VLOOKUP($F4392&amp;$C4392,Sales!$J:$W,10,0),0)</f>
        <v>0</v>
      </c>
      <c r="N4392" s="98">
        <f>IFERROR(VLOOKUP($F4392&amp;$C4392,Sales!$J:$W,11,0),0)</f>
        <v>0</v>
      </c>
      <c r="O4392" s="98">
        <f>IFERROR(VLOOKUP($F4392&amp;$C4392,Sales!$J:$W,12,0),0)</f>
        <v>0</v>
      </c>
      <c r="P4392" s="98">
        <f>IFERROR(VLOOKUP($F4392&amp;$C4392,Sales!$J:$W,13,0),0)</f>
        <v>0</v>
      </c>
      <c r="Q4392" s="98">
        <f>IFERROR(VLOOKUP($F4392&amp;$C4392,Sales!$A:$H,7,0),0)</f>
        <v>0</v>
      </c>
      <c r="R4392" s="41" t="str">
        <f t="shared" si="137"/>
        <v>ERROR</v>
      </c>
      <c r="S4392" s="15"/>
      <c r="T4392" s="15"/>
      <c r="U4392" s="15"/>
      <c r="V4392" s="15"/>
      <c r="W4392" s="15"/>
      <c r="X4392" s="15"/>
      <c r="Y4392" s="41"/>
      <c r="Z4392" s="41"/>
      <c r="AA4392" s="41"/>
      <c r="AB4392" s="15"/>
      <c r="AC4392" s="15"/>
      <c r="AD4392" s="15"/>
      <c r="AE4392" s="15"/>
      <c r="AF4392" s="15"/>
      <c r="AG4392" s="15"/>
      <c r="AH4392" s="15"/>
      <c r="AI4392" s="15"/>
      <c r="AJ4392" s="41"/>
      <c r="AK4392" s="15"/>
      <c r="AL4392" s="15"/>
      <c r="AM4392" s="15"/>
      <c r="AN4392" s="15"/>
      <c r="AO4392" s="15"/>
      <c r="AP4392" s="15"/>
      <c r="AQ4392" s="15"/>
      <c r="AR4392" s="15"/>
      <c r="AS4392" s="15"/>
      <c r="AT4392" s="15"/>
      <c r="AU4392" s="15"/>
      <c r="AV4392" s="15"/>
      <c r="AW4392" s="15"/>
      <c r="AX4392" s="82"/>
      <c r="AY4392" s="82"/>
      <c r="AZ4392" s="10">
        <v>1</v>
      </c>
      <c r="BA4392" t="s">
        <v>31</v>
      </c>
      <c r="BB4392" t="s">
        <v>23</v>
      </c>
      <c r="BD4392" s="7" t="str">
        <f t="shared" si="136"/>
        <v>4233630361Shopee</v>
      </c>
    </row>
    <row r="4393" spans="2:58" ht="15" customHeight="1" x14ac:dyDescent="0.35">
      <c r="B4393" s="10" t="s">
        <v>17</v>
      </c>
      <c r="C4393" s="10" t="s">
        <v>806</v>
      </c>
      <c r="D4393" s="10" t="s">
        <v>549</v>
      </c>
      <c r="E4393" s="10" t="s">
        <v>194</v>
      </c>
      <c r="F4393" s="10" t="s">
        <v>1930</v>
      </c>
      <c r="G4393" s="137">
        <v>7033629935</v>
      </c>
      <c r="H4393" s="10" t="s">
        <v>14637</v>
      </c>
      <c r="I4393" s="10" t="s">
        <v>1932</v>
      </c>
      <c r="J4393" s="10" t="s">
        <v>1419</v>
      </c>
      <c r="K4393" s="102" t="s">
        <v>1565</v>
      </c>
      <c r="L4393" s="98">
        <f>IFERROR(VLOOKUP($F4393&amp;$C4393,Sales!$J:$W,9,0),0)</f>
        <v>0</v>
      </c>
      <c r="M4393" s="98">
        <f>IFERROR(VLOOKUP($F4393&amp;$C4393,Sales!$J:$W,10,0),0)</f>
        <v>0</v>
      </c>
      <c r="N4393" s="98">
        <f>IFERROR(VLOOKUP($F4393&amp;$C4393,Sales!$J:$W,11,0),0)</f>
        <v>0</v>
      </c>
      <c r="O4393" s="98">
        <f>IFERROR(VLOOKUP($F4393&amp;$C4393,Sales!$J:$W,12,0),0)</f>
        <v>0</v>
      </c>
      <c r="P4393" s="98">
        <f>IFERROR(VLOOKUP($F4393&amp;$C4393,Sales!$J:$W,13,0),0)</f>
        <v>0</v>
      </c>
      <c r="Q4393" s="98">
        <f>IFERROR(VLOOKUP($F4393&amp;$C4393,Sales!$A:$H,7,0),0)</f>
        <v>0</v>
      </c>
      <c r="R4393" s="41" t="str">
        <f t="shared" si="137"/>
        <v>ERROR</v>
      </c>
      <c r="S4393" s="15"/>
      <c r="T4393" s="15"/>
      <c r="U4393" s="15"/>
      <c r="V4393" s="15"/>
      <c r="W4393" s="15"/>
      <c r="X4393" s="15"/>
      <c r="Y4393" s="41"/>
      <c r="Z4393" s="41"/>
      <c r="AA4393" s="41"/>
      <c r="AB4393" s="15"/>
      <c r="AC4393" s="15"/>
      <c r="AD4393" s="15"/>
      <c r="AE4393" s="15"/>
      <c r="AF4393" s="15"/>
      <c r="AG4393" s="15"/>
      <c r="AH4393" s="15"/>
      <c r="AI4393" s="15"/>
      <c r="AJ4393" s="41"/>
      <c r="AK4393" s="15"/>
      <c r="AL4393" s="15"/>
      <c r="AM4393" s="15"/>
      <c r="AN4393" s="15"/>
      <c r="AO4393" s="15"/>
      <c r="AP4393" s="15"/>
      <c r="AQ4393" s="15"/>
      <c r="AR4393" s="15"/>
      <c r="AS4393" s="15"/>
      <c r="AT4393" s="15"/>
      <c r="AU4393" s="15"/>
      <c r="AV4393" s="15"/>
      <c r="AW4393" s="15"/>
      <c r="AX4393" s="82"/>
      <c r="AY4393" s="82"/>
      <c r="AZ4393" s="10">
        <v>1</v>
      </c>
      <c r="BA4393" t="s">
        <v>31</v>
      </c>
      <c r="BB4393" t="s">
        <v>23</v>
      </c>
      <c r="BD4393" s="7" t="str">
        <f t="shared" si="136"/>
        <v>7033629935Shopee</v>
      </c>
    </row>
    <row r="4394" spans="2:58" ht="15" customHeight="1" x14ac:dyDescent="0.35">
      <c r="B4394" s="10" t="s">
        <v>17</v>
      </c>
      <c r="C4394" s="10" t="s">
        <v>806</v>
      </c>
      <c r="D4394" s="10" t="s">
        <v>549</v>
      </c>
      <c r="E4394" s="10" t="s">
        <v>194</v>
      </c>
      <c r="F4394" s="10">
        <v>0</v>
      </c>
      <c r="G4394" s="137">
        <v>6840630804</v>
      </c>
      <c r="H4394" s="10" t="s">
        <v>14638</v>
      </c>
      <c r="I4394" s="10" t="s">
        <v>11595</v>
      </c>
      <c r="J4394" s="10" t="s">
        <v>1446</v>
      </c>
      <c r="K4394" s="102" t="s">
        <v>1447</v>
      </c>
      <c r="L4394" s="98">
        <f>IFERROR(VLOOKUP($F4394&amp;$C4394,Sales!$J:$W,9,0),0)</f>
        <v>0</v>
      </c>
      <c r="M4394" s="98">
        <f>IFERROR(VLOOKUP($F4394&amp;$C4394,Sales!$J:$W,10,0),0)</f>
        <v>0</v>
      </c>
      <c r="N4394" s="98">
        <f>IFERROR(VLOOKUP($F4394&amp;$C4394,Sales!$J:$W,11,0),0)</f>
        <v>0</v>
      </c>
      <c r="O4394" s="98">
        <f>IFERROR(VLOOKUP($F4394&amp;$C4394,Sales!$J:$W,12,0),0)</f>
        <v>0</v>
      </c>
      <c r="P4394" s="98">
        <f>IFERROR(VLOOKUP($F4394&amp;$C4394,Sales!$J:$W,13,0),0)</f>
        <v>0</v>
      </c>
      <c r="Q4394" s="98">
        <f>IFERROR(VLOOKUP($F4394&amp;$C4394,Sales!$A:$H,7,0),0)</f>
        <v>0</v>
      </c>
      <c r="R4394" s="41" t="str">
        <f t="shared" si="137"/>
        <v>ERROR</v>
      </c>
      <c r="S4394" s="15"/>
      <c r="T4394" s="15"/>
      <c r="U4394" s="15"/>
      <c r="V4394" s="15"/>
      <c r="W4394" s="15"/>
      <c r="X4394" s="15"/>
      <c r="Y4394" s="41"/>
      <c r="Z4394" s="41"/>
      <c r="AA4394" s="41"/>
      <c r="AB4394" s="15"/>
      <c r="AC4394" s="15"/>
      <c r="AD4394" s="15"/>
      <c r="AE4394" s="15"/>
      <c r="AF4394" s="15"/>
      <c r="AG4394" s="15"/>
      <c r="AH4394" s="15"/>
      <c r="AI4394" s="15"/>
      <c r="AJ4394" s="41"/>
      <c r="AK4394" s="15"/>
      <c r="AL4394" s="15"/>
      <c r="AM4394" s="15"/>
      <c r="AN4394" s="15"/>
      <c r="AO4394" s="15"/>
      <c r="AP4394" s="15"/>
      <c r="AQ4394" s="15"/>
      <c r="AR4394" s="15"/>
      <c r="AS4394" s="15"/>
      <c r="AT4394" s="15"/>
      <c r="AU4394" s="15"/>
      <c r="AV4394" s="15"/>
      <c r="AW4394" s="15"/>
      <c r="AX4394" s="82"/>
      <c r="AY4394" s="82"/>
      <c r="AZ4394" s="10">
        <v>1</v>
      </c>
      <c r="BA4394" t="s">
        <v>31</v>
      </c>
      <c r="BB4394" t="s">
        <v>23</v>
      </c>
      <c r="BD4394" s="7" t="str">
        <f t="shared" si="136"/>
        <v>6840630804Shopee</v>
      </c>
    </row>
    <row r="4395" spans="2:58" ht="15" customHeight="1" x14ac:dyDescent="0.35">
      <c r="B4395" s="10" t="s">
        <v>17</v>
      </c>
      <c r="C4395" s="10" t="s">
        <v>806</v>
      </c>
      <c r="D4395" s="10" t="s">
        <v>65</v>
      </c>
      <c r="E4395" s="10" t="s">
        <v>66</v>
      </c>
      <c r="F4395" s="10" t="s">
        <v>938</v>
      </c>
      <c r="G4395" s="137">
        <v>4342974864</v>
      </c>
      <c r="H4395" s="10">
        <v>4342974864</v>
      </c>
      <c r="I4395" s="10" t="s">
        <v>939</v>
      </c>
      <c r="J4395" t="s">
        <v>3689</v>
      </c>
      <c r="K4395" s="102" t="s">
        <v>10243</v>
      </c>
      <c r="L4395" s="98">
        <f>IFERROR(VLOOKUP($F4395&amp;$C4395,Sales!$J:$W,9,0),0)</f>
        <v>0</v>
      </c>
      <c r="M4395" s="98">
        <f>IFERROR(VLOOKUP($F4395&amp;$C4395,Sales!$J:$W,10,0),0)</f>
        <v>0</v>
      </c>
      <c r="N4395" s="98">
        <f>IFERROR(VLOOKUP($F4395&amp;$C4395,Sales!$J:$W,11,0),0)</f>
        <v>0</v>
      </c>
      <c r="O4395" s="98">
        <f>IFERROR(VLOOKUP($F4395&amp;$C4395,Sales!$J:$W,12,0),0)</f>
        <v>0</v>
      </c>
      <c r="P4395" s="98">
        <f>IFERROR(VLOOKUP($F4395&amp;$C4395,Sales!$J:$W,13,0),0)</f>
        <v>0</v>
      </c>
      <c r="Q4395" s="98">
        <f>IFERROR(VLOOKUP($F4395&amp;$C4395,Sales!$A:$H,7,0),0)</f>
        <v>0</v>
      </c>
      <c r="R4395" s="41" t="str">
        <f t="shared" si="137"/>
        <v>ERROR</v>
      </c>
      <c r="S4395" s="15"/>
      <c r="T4395" s="15"/>
      <c r="U4395" s="15"/>
      <c r="V4395" s="15"/>
      <c r="W4395" s="15"/>
      <c r="X4395" s="15"/>
      <c r="Y4395" s="41"/>
      <c r="Z4395" s="41"/>
      <c r="AA4395" s="41"/>
      <c r="AB4395" s="15"/>
      <c r="AC4395" s="15"/>
      <c r="AD4395" s="15"/>
      <c r="AE4395" s="15"/>
      <c r="AF4395" s="15"/>
      <c r="AG4395" s="15"/>
      <c r="AH4395" s="15"/>
      <c r="AI4395" s="15"/>
      <c r="AJ4395" s="15"/>
      <c r="AK4395" s="15"/>
      <c r="AL4395" s="15"/>
      <c r="AM4395" s="15"/>
      <c r="AN4395" s="15"/>
      <c r="AO4395" s="15"/>
      <c r="AP4395" s="15"/>
      <c r="AQ4395" s="15"/>
      <c r="AR4395" s="15"/>
      <c r="AS4395" s="15"/>
      <c r="AT4395" s="15"/>
      <c r="AU4395" s="15"/>
      <c r="AV4395" s="15"/>
      <c r="AW4395" s="15"/>
      <c r="AX4395" s="82"/>
      <c r="AY4395" s="82"/>
      <c r="AZ4395" s="10">
        <v>1</v>
      </c>
      <c r="BA4395" t="s">
        <v>22</v>
      </c>
      <c r="BB4395" t="s">
        <v>88</v>
      </c>
      <c r="BD4395" s="7" t="str">
        <f t="shared" si="136"/>
        <v>4342974864Shopee</v>
      </c>
      <c r="BE4395" t="s">
        <v>13749</v>
      </c>
      <c r="BF4395" t="s">
        <v>13750</v>
      </c>
    </row>
    <row r="4396" spans="2:58" ht="15" customHeight="1" x14ac:dyDescent="0.35">
      <c r="B4396" s="10" t="s">
        <v>17</v>
      </c>
      <c r="C4396" s="10" t="s">
        <v>806</v>
      </c>
      <c r="D4396" s="10" t="s">
        <v>549</v>
      </c>
      <c r="E4396" s="10" t="s">
        <v>194</v>
      </c>
      <c r="F4396" s="10">
        <v>0</v>
      </c>
      <c r="G4396" s="137">
        <v>4958766910</v>
      </c>
      <c r="H4396" s="10" t="s">
        <v>14639</v>
      </c>
      <c r="I4396" s="10">
        <v>0</v>
      </c>
      <c r="J4396" s="10" t="s">
        <v>1622</v>
      </c>
      <c r="K4396" s="102" t="s">
        <v>1623</v>
      </c>
      <c r="L4396" s="98">
        <f>IFERROR(VLOOKUP($F4396&amp;$C4396,Sales!$J:$W,9,0),0)</f>
        <v>0</v>
      </c>
      <c r="M4396" s="98">
        <f>IFERROR(VLOOKUP($F4396&amp;$C4396,Sales!$J:$W,10,0),0)</f>
        <v>0</v>
      </c>
      <c r="N4396" s="98">
        <f>IFERROR(VLOOKUP($F4396&amp;$C4396,Sales!$J:$W,11,0),0)</f>
        <v>0</v>
      </c>
      <c r="O4396" s="98">
        <f>IFERROR(VLOOKUP($F4396&amp;$C4396,Sales!$J:$W,12,0),0)</f>
        <v>0</v>
      </c>
      <c r="P4396" s="98">
        <f>IFERROR(VLOOKUP($F4396&amp;$C4396,Sales!$J:$W,13,0),0)</f>
        <v>0</v>
      </c>
      <c r="Q4396" s="98">
        <f>IFERROR(VLOOKUP($F4396&amp;$C4396,Sales!$A:$H,7,0),0)</f>
        <v>0</v>
      </c>
      <c r="R4396" s="41" t="str">
        <f t="shared" si="137"/>
        <v>ERROR</v>
      </c>
      <c r="S4396" s="15"/>
      <c r="T4396" s="15"/>
      <c r="U4396" s="15"/>
      <c r="V4396" s="15"/>
      <c r="W4396" s="15"/>
      <c r="X4396" s="15"/>
      <c r="Y4396" s="41"/>
      <c r="Z4396" s="41"/>
      <c r="AA4396" s="41"/>
      <c r="AB4396" s="15"/>
      <c r="AC4396" s="15"/>
      <c r="AD4396" s="15"/>
      <c r="AE4396" s="15"/>
      <c r="AF4396" s="15"/>
      <c r="AG4396" s="15"/>
      <c r="AH4396" s="15"/>
      <c r="AI4396" s="15"/>
      <c r="AJ4396" s="41"/>
      <c r="AK4396" s="15"/>
      <c r="AL4396" s="15"/>
      <c r="AM4396" s="15"/>
      <c r="AN4396" s="15"/>
      <c r="AO4396" s="15"/>
      <c r="AP4396" s="15"/>
      <c r="AQ4396" s="15"/>
      <c r="AR4396" s="15"/>
      <c r="AS4396" s="15"/>
      <c r="AT4396" s="15"/>
      <c r="AU4396" s="15"/>
      <c r="AV4396" s="15"/>
      <c r="AW4396" s="15"/>
      <c r="AX4396" s="82"/>
      <c r="AY4396" s="82"/>
      <c r="AZ4396" s="10">
        <v>1</v>
      </c>
      <c r="BA4396" t="s">
        <v>31</v>
      </c>
      <c r="BB4396" t="s">
        <v>23</v>
      </c>
      <c r="BD4396" s="7" t="str">
        <f t="shared" si="136"/>
        <v>4958766910Shopee</v>
      </c>
    </row>
    <row r="4397" spans="2:58" ht="15" customHeight="1" x14ac:dyDescent="0.35">
      <c r="B4397" s="10" t="s">
        <v>17</v>
      </c>
      <c r="C4397" s="10" t="s">
        <v>806</v>
      </c>
      <c r="D4397" s="10" t="s">
        <v>549</v>
      </c>
      <c r="E4397" s="10" t="s">
        <v>194</v>
      </c>
      <c r="F4397" s="10" t="s">
        <v>5793</v>
      </c>
      <c r="G4397" s="137">
        <v>5588074378</v>
      </c>
      <c r="H4397" s="10" t="s">
        <v>14640</v>
      </c>
      <c r="I4397" s="10" t="s">
        <v>5828</v>
      </c>
      <c r="J4397" s="10" t="s">
        <v>5884</v>
      </c>
      <c r="K4397" s="102" t="s">
        <v>5794</v>
      </c>
      <c r="L4397" s="98">
        <f>IFERROR(VLOOKUP($F4397&amp;$C4397,Sales!$J:$W,9,0),0)</f>
        <v>0</v>
      </c>
      <c r="M4397" s="98">
        <f>IFERROR(VLOOKUP($F4397&amp;$C4397,Sales!$J:$W,10,0),0)</f>
        <v>0</v>
      </c>
      <c r="N4397" s="98">
        <f>IFERROR(VLOOKUP($F4397&amp;$C4397,Sales!$J:$W,11,0),0)</f>
        <v>0</v>
      </c>
      <c r="O4397" s="98">
        <f>IFERROR(VLOOKUP($F4397&amp;$C4397,Sales!$J:$W,12,0),0)</f>
        <v>0</v>
      </c>
      <c r="P4397" s="98">
        <f>IFERROR(VLOOKUP($F4397&amp;$C4397,Sales!$J:$W,13,0),0)</f>
        <v>0</v>
      </c>
      <c r="Q4397" s="98">
        <f>IFERROR(VLOOKUP($F4397&amp;$C4397,Sales!$A:$H,7,0),0)</f>
        <v>0</v>
      </c>
      <c r="R4397" s="41" t="str">
        <f t="shared" si="137"/>
        <v>ERROR</v>
      </c>
      <c r="S4397" s="15"/>
      <c r="T4397" s="15"/>
      <c r="U4397" s="15"/>
      <c r="V4397" s="15"/>
      <c r="W4397" s="15"/>
      <c r="X4397" s="15"/>
      <c r="Y4397" s="41"/>
      <c r="Z4397" s="41"/>
      <c r="AA4397" s="41"/>
      <c r="AB4397" s="15"/>
      <c r="AC4397" s="15"/>
      <c r="AD4397" s="15"/>
      <c r="AE4397" s="15"/>
      <c r="AF4397" s="15"/>
      <c r="AG4397" s="15"/>
      <c r="AH4397" s="15"/>
      <c r="AI4397" s="15"/>
      <c r="AJ4397" s="41"/>
      <c r="AK4397" s="15"/>
      <c r="AL4397" s="15"/>
      <c r="AM4397" s="15"/>
      <c r="AN4397" s="15"/>
      <c r="AO4397" s="15"/>
      <c r="AP4397" s="15"/>
      <c r="AQ4397" s="15"/>
      <c r="AR4397" s="15"/>
      <c r="AS4397" s="15"/>
      <c r="AT4397" s="15"/>
      <c r="AU4397" s="15"/>
      <c r="AV4397" s="15"/>
      <c r="AW4397" s="15"/>
      <c r="AX4397" s="82"/>
      <c r="AY4397" s="82"/>
      <c r="AZ4397" s="10">
        <v>1</v>
      </c>
      <c r="BA4397" t="s">
        <v>31</v>
      </c>
      <c r="BB4397" t="s">
        <v>23</v>
      </c>
      <c r="BD4397" s="7" t="str">
        <f t="shared" si="136"/>
        <v>5588074378Shopee</v>
      </c>
    </row>
    <row r="4398" spans="2:58" ht="15" customHeight="1" x14ac:dyDescent="0.35">
      <c r="B4398" s="10" t="s">
        <v>17</v>
      </c>
      <c r="C4398" s="10" t="s">
        <v>806</v>
      </c>
      <c r="D4398" s="10" t="s">
        <v>549</v>
      </c>
      <c r="E4398" s="10" t="s">
        <v>194</v>
      </c>
      <c r="F4398" s="10" t="s">
        <v>730</v>
      </c>
      <c r="G4398" s="137">
        <v>3107493645</v>
      </c>
      <c r="H4398" s="10" t="s">
        <v>14641</v>
      </c>
      <c r="I4398" s="10" t="s">
        <v>731</v>
      </c>
      <c r="J4398" s="10" t="s">
        <v>3877</v>
      </c>
      <c r="K4398" s="102" t="s">
        <v>10199</v>
      </c>
      <c r="L4398" s="98">
        <f>IFERROR(VLOOKUP($F4398&amp;$C4398,Sales!$J:$W,9,0),0)</f>
        <v>0</v>
      </c>
      <c r="M4398" s="98">
        <f>IFERROR(VLOOKUP($F4398&amp;$C4398,Sales!$J:$W,10,0),0)</f>
        <v>0</v>
      </c>
      <c r="N4398" s="98">
        <f>IFERROR(VLOOKUP($F4398&amp;$C4398,Sales!$J:$W,11,0),0)</f>
        <v>0</v>
      </c>
      <c r="O4398" s="98">
        <f>IFERROR(VLOOKUP($F4398&amp;$C4398,Sales!$J:$W,12,0),0)</f>
        <v>0</v>
      </c>
      <c r="P4398" s="98">
        <f>IFERROR(VLOOKUP($F4398&amp;$C4398,Sales!$J:$W,13,0),0)</f>
        <v>0</v>
      </c>
      <c r="Q4398" s="98">
        <f>IFERROR(VLOOKUP($F4398&amp;$C4398,Sales!$A:$H,7,0),0)</f>
        <v>0</v>
      </c>
      <c r="R4398" s="41" t="str">
        <f t="shared" si="137"/>
        <v>ERROR</v>
      </c>
      <c r="S4398" s="15"/>
      <c r="T4398" s="15"/>
      <c r="U4398" s="15"/>
      <c r="V4398" s="15"/>
      <c r="W4398" s="15"/>
      <c r="X4398" s="15"/>
      <c r="Y4398" s="41"/>
      <c r="Z4398" s="41"/>
      <c r="AA4398" s="41"/>
      <c r="AB4398" s="15"/>
      <c r="AC4398" s="15"/>
      <c r="AD4398" s="15"/>
      <c r="AE4398" s="15"/>
      <c r="AF4398" s="15"/>
      <c r="AG4398" s="15"/>
      <c r="AH4398" s="15"/>
      <c r="AI4398" s="15"/>
      <c r="AJ4398" s="41"/>
      <c r="AK4398" s="15"/>
      <c r="AL4398" s="15"/>
      <c r="AM4398" s="15"/>
      <c r="AN4398" s="15"/>
      <c r="AO4398" s="15"/>
      <c r="AP4398" s="15"/>
      <c r="AQ4398" s="15"/>
      <c r="AR4398" s="15"/>
      <c r="AS4398" s="15"/>
      <c r="AT4398" s="15"/>
      <c r="AU4398" s="15"/>
      <c r="AV4398" s="15"/>
      <c r="AW4398" s="15"/>
      <c r="AX4398" s="82"/>
      <c r="AY4398" s="82"/>
      <c r="AZ4398" s="10">
        <v>1</v>
      </c>
      <c r="BA4398" t="s">
        <v>31</v>
      </c>
      <c r="BB4398" t="s">
        <v>23</v>
      </c>
      <c r="BD4398" s="7" t="str">
        <f t="shared" si="136"/>
        <v>3107493645Shopee</v>
      </c>
    </row>
    <row r="4399" spans="2:58" ht="15" customHeight="1" x14ac:dyDescent="0.35">
      <c r="B4399" s="10" t="s">
        <v>17</v>
      </c>
      <c r="C4399" s="10" t="s">
        <v>806</v>
      </c>
      <c r="D4399" s="10" t="s">
        <v>549</v>
      </c>
      <c r="E4399" s="10" t="s">
        <v>194</v>
      </c>
      <c r="F4399" s="10" t="s">
        <v>638</v>
      </c>
      <c r="G4399" s="137">
        <v>6518459069</v>
      </c>
      <c r="H4399" s="10" t="s">
        <v>14642</v>
      </c>
      <c r="I4399" s="10" t="s">
        <v>639</v>
      </c>
      <c r="J4399" s="10" t="s">
        <v>1413</v>
      </c>
      <c r="K4399" s="102" t="s">
        <v>4627</v>
      </c>
      <c r="L4399" s="98">
        <f>IFERROR(VLOOKUP($F4399&amp;$C4399,Sales!$J:$W,9,0),0)</f>
        <v>0</v>
      </c>
      <c r="M4399" s="98">
        <f>IFERROR(VLOOKUP($F4399&amp;$C4399,Sales!$J:$W,10,0),0)</f>
        <v>0</v>
      </c>
      <c r="N4399" s="98">
        <f>IFERROR(VLOOKUP($F4399&amp;$C4399,Sales!$J:$W,11,0),0)</f>
        <v>0</v>
      </c>
      <c r="O4399" s="98">
        <f>IFERROR(VLOOKUP($F4399&amp;$C4399,Sales!$J:$W,12,0),0)</f>
        <v>0</v>
      </c>
      <c r="P4399" s="98">
        <f>IFERROR(VLOOKUP($F4399&amp;$C4399,Sales!$J:$W,13,0),0)</f>
        <v>0</v>
      </c>
      <c r="Q4399" s="98">
        <f>IFERROR(VLOOKUP($F4399&amp;$C4399,Sales!$A:$H,7,0),0)</f>
        <v>0</v>
      </c>
      <c r="R4399" s="41" t="str">
        <f t="shared" si="137"/>
        <v>ERROR</v>
      </c>
      <c r="S4399" s="15"/>
      <c r="T4399" s="15"/>
      <c r="U4399" s="15"/>
      <c r="V4399" s="15"/>
      <c r="W4399" s="15"/>
      <c r="X4399" s="15"/>
      <c r="Y4399" s="41"/>
      <c r="Z4399" s="41"/>
      <c r="AA4399" s="41"/>
      <c r="AB4399" s="15"/>
      <c r="AC4399" s="15"/>
      <c r="AD4399" s="15"/>
      <c r="AE4399" s="15"/>
      <c r="AF4399" s="15"/>
      <c r="AG4399" s="15"/>
      <c r="AH4399" s="15"/>
      <c r="AI4399" s="15"/>
      <c r="AJ4399" s="41"/>
      <c r="AK4399" s="15"/>
      <c r="AL4399" s="15"/>
      <c r="AM4399" s="15"/>
      <c r="AN4399" s="15"/>
      <c r="AO4399" s="15"/>
      <c r="AP4399" s="15"/>
      <c r="AQ4399" s="15"/>
      <c r="AR4399" s="15"/>
      <c r="AS4399" s="15"/>
      <c r="AT4399" s="15"/>
      <c r="AU4399" s="15"/>
      <c r="AV4399" s="15"/>
      <c r="AW4399" s="15"/>
      <c r="AX4399" s="82"/>
      <c r="AY4399" s="82"/>
      <c r="AZ4399" s="10">
        <v>1</v>
      </c>
      <c r="BA4399" t="s">
        <v>31</v>
      </c>
      <c r="BB4399" t="s">
        <v>23</v>
      </c>
      <c r="BD4399" s="7" t="str">
        <f t="shared" si="136"/>
        <v>6518459069Shopee</v>
      </c>
    </row>
    <row r="4400" spans="2:58" ht="15" customHeight="1" x14ac:dyDescent="0.35">
      <c r="B4400" s="10" t="s">
        <v>17</v>
      </c>
      <c r="C4400" s="10" t="s">
        <v>806</v>
      </c>
      <c r="D4400" s="10" t="s">
        <v>549</v>
      </c>
      <c r="E4400" s="10" t="s">
        <v>194</v>
      </c>
      <c r="F4400" s="10" t="s">
        <v>4266</v>
      </c>
      <c r="G4400" s="137">
        <v>3471176259</v>
      </c>
      <c r="H4400" s="10" t="s">
        <v>14643</v>
      </c>
      <c r="I4400" s="10">
        <v>4902430377287</v>
      </c>
      <c r="J4400" s="10" t="s">
        <v>4287</v>
      </c>
      <c r="K4400" s="102" t="s">
        <v>4289</v>
      </c>
      <c r="L4400" s="98">
        <f>IFERROR(VLOOKUP($F4400&amp;$C4400,Sales!$J:$W,9,0),0)</f>
        <v>0</v>
      </c>
      <c r="M4400" s="98">
        <f>IFERROR(VLOOKUP($F4400&amp;$C4400,Sales!$J:$W,10,0),0)</f>
        <v>0</v>
      </c>
      <c r="N4400" s="98">
        <f>IFERROR(VLOOKUP($F4400&amp;$C4400,Sales!$J:$W,11,0),0)</f>
        <v>0</v>
      </c>
      <c r="O4400" s="98">
        <f>IFERROR(VLOOKUP($F4400&amp;$C4400,Sales!$J:$W,12,0),0)</f>
        <v>0</v>
      </c>
      <c r="P4400" s="98">
        <f>IFERROR(VLOOKUP($F4400&amp;$C4400,Sales!$J:$W,13,0),0)</f>
        <v>0</v>
      </c>
      <c r="Q4400" s="98">
        <f>IFERROR(VLOOKUP($F4400&amp;$C4400,Sales!$A:$H,7,0),0)</f>
        <v>0</v>
      </c>
      <c r="R4400" s="41" t="str">
        <f t="shared" si="137"/>
        <v>ERROR</v>
      </c>
      <c r="S4400" s="15"/>
      <c r="T4400" s="15"/>
      <c r="U4400" s="15"/>
      <c r="V4400" s="15"/>
      <c r="W4400" s="15"/>
      <c r="X4400" s="15"/>
      <c r="Y4400" s="41"/>
      <c r="Z4400" s="41"/>
      <c r="AA4400" s="41"/>
      <c r="AB4400" s="15"/>
      <c r="AC4400" s="15"/>
      <c r="AD4400" s="15"/>
      <c r="AE4400" s="15"/>
      <c r="AF4400" s="15"/>
      <c r="AG4400" s="15"/>
      <c r="AH4400" s="15"/>
      <c r="AI4400" s="15"/>
      <c r="AJ4400" s="41"/>
      <c r="AK4400" s="15"/>
      <c r="AL4400" s="15"/>
      <c r="AM4400" s="15"/>
      <c r="AN4400" s="15"/>
      <c r="AO4400" s="15"/>
      <c r="AP4400" s="15"/>
      <c r="AQ4400" s="15"/>
      <c r="AR4400" s="15"/>
      <c r="AS4400" s="15"/>
      <c r="AT4400" s="15"/>
      <c r="AU4400" s="15"/>
      <c r="AV4400" s="15"/>
      <c r="AW4400" s="15"/>
      <c r="AX4400" s="82"/>
      <c r="AY4400" s="82"/>
      <c r="AZ4400" s="10">
        <v>1</v>
      </c>
      <c r="BA4400" t="s">
        <v>31</v>
      </c>
      <c r="BB4400" t="s">
        <v>23</v>
      </c>
      <c r="BD4400" s="7" t="str">
        <f t="shared" si="136"/>
        <v>3471176259Shopee</v>
      </c>
    </row>
    <row r="4401" spans="2:58" ht="15" customHeight="1" x14ac:dyDescent="0.35">
      <c r="B4401" s="10" t="s">
        <v>17</v>
      </c>
      <c r="C4401" s="10" t="s">
        <v>806</v>
      </c>
      <c r="D4401" s="10" t="s">
        <v>549</v>
      </c>
      <c r="E4401" s="10" t="s">
        <v>194</v>
      </c>
      <c r="F4401" s="10" t="s">
        <v>4284</v>
      </c>
      <c r="G4401" s="137">
        <v>4871144722</v>
      </c>
      <c r="H4401" s="10" t="s">
        <v>14644</v>
      </c>
      <c r="I4401" s="10" t="s">
        <v>4286</v>
      </c>
      <c r="J4401" s="10" t="s">
        <v>4288</v>
      </c>
      <c r="K4401" s="102" t="s">
        <v>4291</v>
      </c>
      <c r="L4401" s="98">
        <f>IFERROR(VLOOKUP($F4401&amp;$C4401,Sales!$J:$W,9,0),0)</f>
        <v>0</v>
      </c>
      <c r="M4401" s="98">
        <f>IFERROR(VLOOKUP($F4401&amp;$C4401,Sales!$J:$W,10,0),0)</f>
        <v>0</v>
      </c>
      <c r="N4401" s="98">
        <f>IFERROR(VLOOKUP($F4401&amp;$C4401,Sales!$J:$W,11,0),0)</f>
        <v>0</v>
      </c>
      <c r="O4401" s="98">
        <f>IFERROR(VLOOKUP($F4401&amp;$C4401,Sales!$J:$W,12,0),0)</f>
        <v>0</v>
      </c>
      <c r="P4401" s="98">
        <f>IFERROR(VLOOKUP($F4401&amp;$C4401,Sales!$J:$W,13,0),0)</f>
        <v>0</v>
      </c>
      <c r="Q4401" s="98">
        <f>IFERROR(VLOOKUP($F4401&amp;$C4401,Sales!$A:$H,7,0),0)</f>
        <v>0</v>
      </c>
      <c r="R4401" s="41" t="str">
        <f t="shared" si="137"/>
        <v>ERROR</v>
      </c>
      <c r="S4401" s="15"/>
      <c r="T4401" s="15"/>
      <c r="U4401" s="15"/>
      <c r="V4401" s="15"/>
      <c r="W4401" s="15"/>
      <c r="X4401" s="15"/>
      <c r="Y4401" s="41"/>
      <c r="Z4401" s="41"/>
      <c r="AA4401" s="41"/>
      <c r="AB4401" s="15"/>
      <c r="AC4401" s="15"/>
      <c r="AD4401" s="15"/>
      <c r="AE4401" s="15"/>
      <c r="AF4401" s="15"/>
      <c r="AG4401" s="15"/>
      <c r="AH4401" s="15"/>
      <c r="AI4401" s="15"/>
      <c r="AJ4401" s="41"/>
      <c r="AK4401" s="15"/>
      <c r="AL4401" s="15"/>
      <c r="AM4401" s="15"/>
      <c r="AN4401" s="15"/>
      <c r="AO4401" s="15"/>
      <c r="AP4401" s="15"/>
      <c r="AQ4401" s="15"/>
      <c r="AR4401" s="15"/>
      <c r="AS4401" s="15"/>
      <c r="AT4401" s="15"/>
      <c r="AU4401" s="15"/>
      <c r="AV4401" s="15"/>
      <c r="AW4401" s="15"/>
      <c r="AX4401" s="82"/>
      <c r="AY4401" s="82"/>
      <c r="AZ4401" s="10">
        <v>1</v>
      </c>
      <c r="BA4401" t="s">
        <v>31</v>
      </c>
      <c r="BB4401" t="s">
        <v>23</v>
      </c>
      <c r="BD4401" s="7" t="str">
        <f t="shared" si="136"/>
        <v>4871144722Shopee</v>
      </c>
    </row>
    <row r="4402" spans="2:58" ht="15" customHeight="1" x14ac:dyDescent="0.35">
      <c r="B4402" s="10" t="s">
        <v>17</v>
      </c>
      <c r="C4402" s="10" t="s">
        <v>806</v>
      </c>
      <c r="D4402" s="10" t="s">
        <v>549</v>
      </c>
      <c r="E4402" s="10" t="s">
        <v>194</v>
      </c>
      <c r="F4402" s="10" t="s">
        <v>10093</v>
      </c>
      <c r="G4402" s="137">
        <v>10944412111</v>
      </c>
      <c r="H4402" s="10" t="s">
        <v>14645</v>
      </c>
      <c r="I4402" s="10" t="s">
        <v>9906</v>
      </c>
      <c r="J4402" s="10" t="s">
        <v>9987</v>
      </c>
      <c r="K4402" s="102" t="s">
        <v>9835</v>
      </c>
      <c r="L4402" s="98">
        <f>IFERROR(VLOOKUP($F4402&amp;$C4402,Sales!$J:$W,9,0),0)</f>
        <v>0</v>
      </c>
      <c r="M4402" s="98">
        <f>IFERROR(VLOOKUP($F4402&amp;$C4402,Sales!$J:$W,10,0),0)</f>
        <v>0</v>
      </c>
      <c r="N4402" s="98">
        <f>IFERROR(VLOOKUP($F4402&amp;$C4402,Sales!$J:$W,11,0),0)</f>
        <v>0</v>
      </c>
      <c r="O4402" s="98">
        <f>IFERROR(VLOOKUP($F4402&amp;$C4402,Sales!$J:$W,12,0),0)</f>
        <v>0</v>
      </c>
      <c r="P4402" s="98">
        <f>IFERROR(VLOOKUP($F4402&amp;$C4402,Sales!$J:$W,13,0),0)</f>
        <v>0</v>
      </c>
      <c r="Q4402" s="98">
        <f>IFERROR(VLOOKUP($F4402&amp;$C4402,Sales!$A:$H,7,0),0)</f>
        <v>0</v>
      </c>
      <c r="R4402" s="41" t="str">
        <f t="shared" si="137"/>
        <v>ERROR</v>
      </c>
      <c r="S4402" s="15"/>
      <c r="T4402" s="15"/>
      <c r="U4402" s="15"/>
      <c r="V4402" s="15"/>
      <c r="W4402" s="15"/>
      <c r="X4402" s="15"/>
      <c r="Y4402" s="41"/>
      <c r="Z4402" s="41"/>
      <c r="AA4402" s="41"/>
      <c r="AB4402" s="15"/>
      <c r="AC4402" s="15"/>
      <c r="AD4402" s="15"/>
      <c r="AE4402" s="15"/>
      <c r="AF4402" s="15"/>
      <c r="AG4402" s="15"/>
      <c r="AH4402" s="15"/>
      <c r="AI4402" s="15"/>
      <c r="AJ4402" s="41"/>
      <c r="AK4402" s="15"/>
      <c r="AL4402" s="15"/>
      <c r="AM4402" s="15"/>
      <c r="AN4402" s="15"/>
      <c r="AO4402" s="15"/>
      <c r="AP4402" s="15"/>
      <c r="AQ4402" s="15"/>
      <c r="AR4402" s="15"/>
      <c r="AS4402" s="15"/>
      <c r="AT4402" s="15"/>
      <c r="AU4402" s="15"/>
      <c r="AV4402" s="15"/>
      <c r="AW4402" s="15"/>
      <c r="AX4402" s="82"/>
      <c r="AY4402" s="82"/>
      <c r="AZ4402" s="10">
        <v>1</v>
      </c>
      <c r="BA4402" t="s">
        <v>31</v>
      </c>
      <c r="BB4402" t="s">
        <v>23</v>
      </c>
      <c r="BD4402" s="7" t="str">
        <f t="shared" si="136"/>
        <v>10944412111Shopee</v>
      </c>
    </row>
    <row r="4403" spans="2:58" ht="15" customHeight="1" x14ac:dyDescent="0.35">
      <c r="B4403" s="10" t="s">
        <v>17</v>
      </c>
      <c r="C4403" s="10" t="s">
        <v>806</v>
      </c>
      <c r="D4403" s="10" t="s">
        <v>549</v>
      </c>
      <c r="E4403" s="10" t="s">
        <v>194</v>
      </c>
      <c r="F4403" s="10" t="s">
        <v>10112</v>
      </c>
      <c r="G4403" s="137">
        <v>12202238312</v>
      </c>
      <c r="H4403" s="10" t="s">
        <v>14646</v>
      </c>
      <c r="I4403" s="10" t="s">
        <v>9907</v>
      </c>
      <c r="J4403" s="10" t="s">
        <v>9988</v>
      </c>
      <c r="K4403" s="102" t="s">
        <v>9844</v>
      </c>
      <c r="L4403" s="98">
        <f>IFERROR(VLOOKUP($F4403&amp;$C4403,Sales!$J:$W,9,0),0)</f>
        <v>0</v>
      </c>
      <c r="M4403" s="98">
        <f>IFERROR(VLOOKUP($F4403&amp;$C4403,Sales!$J:$W,10,0),0)</f>
        <v>0</v>
      </c>
      <c r="N4403" s="98">
        <f>IFERROR(VLOOKUP($F4403&amp;$C4403,Sales!$J:$W,11,0),0)</f>
        <v>0</v>
      </c>
      <c r="O4403" s="98">
        <f>IFERROR(VLOOKUP($F4403&amp;$C4403,Sales!$J:$W,12,0),0)</f>
        <v>0</v>
      </c>
      <c r="P4403" s="98">
        <f>IFERROR(VLOOKUP($F4403&amp;$C4403,Sales!$J:$W,13,0),0)</f>
        <v>0</v>
      </c>
      <c r="Q4403" s="98">
        <f>IFERROR(VLOOKUP($F4403&amp;$C4403,Sales!$A:$H,7,0),0)</f>
        <v>0</v>
      </c>
      <c r="R4403" s="41" t="str">
        <f t="shared" si="137"/>
        <v>ERROR</v>
      </c>
      <c r="S4403" s="15"/>
      <c r="T4403" s="15"/>
      <c r="U4403" s="15"/>
      <c r="V4403" s="15"/>
      <c r="W4403" s="15"/>
      <c r="X4403" s="15"/>
      <c r="Y4403" s="41"/>
      <c r="Z4403" s="41"/>
      <c r="AA4403" s="41"/>
      <c r="AB4403" s="15"/>
      <c r="AC4403" s="15"/>
      <c r="AD4403" s="15"/>
      <c r="AE4403" s="15"/>
      <c r="AF4403" s="15"/>
      <c r="AG4403" s="15"/>
      <c r="AH4403" s="15"/>
      <c r="AI4403" s="15"/>
      <c r="AJ4403" s="41"/>
      <c r="AK4403" s="15"/>
      <c r="AL4403" s="15"/>
      <c r="AM4403" s="15"/>
      <c r="AN4403" s="15"/>
      <c r="AO4403" s="15"/>
      <c r="AP4403" s="15"/>
      <c r="AQ4403" s="15"/>
      <c r="AR4403" s="15"/>
      <c r="AS4403" s="15"/>
      <c r="AT4403" s="15"/>
      <c r="AU4403" s="15"/>
      <c r="AV4403" s="15"/>
      <c r="AW4403" s="15"/>
      <c r="AX4403" s="82"/>
      <c r="AY4403" s="82"/>
      <c r="AZ4403" s="10">
        <v>1</v>
      </c>
      <c r="BA4403" t="s">
        <v>31</v>
      </c>
      <c r="BB4403" t="s">
        <v>23</v>
      </c>
      <c r="BD4403" s="7" t="str">
        <f t="shared" si="136"/>
        <v>12202238312Shopee</v>
      </c>
    </row>
    <row r="4404" spans="2:58" ht="15" customHeight="1" x14ac:dyDescent="0.35">
      <c r="B4404" s="10" t="s">
        <v>17</v>
      </c>
      <c r="C4404" s="10" t="s">
        <v>806</v>
      </c>
      <c r="D4404" s="10" t="s">
        <v>549</v>
      </c>
      <c r="E4404" s="10" t="s">
        <v>194</v>
      </c>
      <c r="F4404" s="10" t="s">
        <v>9865</v>
      </c>
      <c r="G4404" s="137">
        <v>13401478165</v>
      </c>
      <c r="H4404" s="10" t="s">
        <v>14647</v>
      </c>
      <c r="I4404" s="10">
        <v>4987176076625</v>
      </c>
      <c r="J4404" s="10" t="s">
        <v>9989</v>
      </c>
      <c r="K4404" s="102" t="s">
        <v>9849</v>
      </c>
      <c r="L4404" s="98">
        <f>IFERROR(VLOOKUP($F4404&amp;$C4404,Sales!$J:$W,9,0),0)</f>
        <v>0</v>
      </c>
      <c r="M4404" s="98">
        <f>IFERROR(VLOOKUP($F4404&amp;$C4404,Sales!$J:$W,10,0),0)</f>
        <v>0</v>
      </c>
      <c r="N4404" s="98">
        <f>IFERROR(VLOOKUP($F4404&amp;$C4404,Sales!$J:$W,11,0),0)</f>
        <v>0</v>
      </c>
      <c r="O4404" s="98">
        <f>IFERROR(VLOOKUP($F4404&amp;$C4404,Sales!$J:$W,12,0),0)</f>
        <v>0</v>
      </c>
      <c r="P4404" s="98">
        <f>IFERROR(VLOOKUP($F4404&amp;$C4404,Sales!$J:$W,13,0),0)</f>
        <v>0</v>
      </c>
      <c r="Q4404" s="98">
        <f>IFERROR(VLOOKUP($F4404&amp;$C4404,Sales!$A:$H,7,0),0)</f>
        <v>0</v>
      </c>
      <c r="R4404" s="41" t="str">
        <f t="shared" si="137"/>
        <v>ERROR</v>
      </c>
      <c r="S4404" s="15"/>
      <c r="T4404" s="15"/>
      <c r="U4404" s="15"/>
      <c r="V4404" s="15"/>
      <c r="W4404" s="15"/>
      <c r="X4404" s="15"/>
      <c r="Y4404" s="41"/>
      <c r="Z4404" s="41"/>
      <c r="AA4404" s="41"/>
      <c r="AB4404" s="15"/>
      <c r="AC4404" s="15"/>
      <c r="AD4404" s="15"/>
      <c r="AE4404" s="15"/>
      <c r="AF4404" s="15"/>
      <c r="AG4404" s="15"/>
      <c r="AH4404" s="15"/>
      <c r="AI4404" s="15"/>
      <c r="AJ4404" s="41"/>
      <c r="AK4404" s="15"/>
      <c r="AL4404" s="15"/>
      <c r="AM4404" s="15"/>
      <c r="AN4404" s="15"/>
      <c r="AO4404" s="15"/>
      <c r="AP4404" s="15"/>
      <c r="AQ4404" s="15"/>
      <c r="AR4404" s="15"/>
      <c r="AS4404" s="15"/>
      <c r="AT4404" s="15"/>
      <c r="AU4404" s="15"/>
      <c r="AV4404" s="15"/>
      <c r="AW4404" s="15"/>
      <c r="AX4404" s="82"/>
      <c r="AY4404" s="82"/>
      <c r="AZ4404" s="10">
        <v>1</v>
      </c>
      <c r="BA4404" t="s">
        <v>31</v>
      </c>
      <c r="BB4404" t="s">
        <v>23</v>
      </c>
      <c r="BD4404" s="7" t="str">
        <f t="shared" ref="BD4404:BD4467" si="138">G4404&amp;C4404</f>
        <v>13401478165Shopee</v>
      </c>
    </row>
    <row r="4405" spans="2:58" ht="15" customHeight="1" x14ac:dyDescent="0.35">
      <c r="B4405" s="10" t="s">
        <v>17</v>
      </c>
      <c r="C4405" s="10" t="s">
        <v>806</v>
      </c>
      <c r="D4405" s="10" t="s">
        <v>549</v>
      </c>
      <c r="E4405" s="10" t="s">
        <v>194</v>
      </c>
      <c r="F4405" s="10" t="s">
        <v>10113</v>
      </c>
      <c r="G4405" s="137">
        <v>12702245669</v>
      </c>
      <c r="H4405" s="10" t="s">
        <v>14648</v>
      </c>
      <c r="I4405" s="10" t="s">
        <v>9909</v>
      </c>
      <c r="J4405" s="10" t="s">
        <v>9990</v>
      </c>
      <c r="K4405" s="102" t="s">
        <v>9847</v>
      </c>
      <c r="L4405" s="98">
        <f>IFERROR(VLOOKUP($F4405&amp;$C4405,Sales!$J:$W,9,0),0)</f>
        <v>0</v>
      </c>
      <c r="M4405" s="98">
        <f>IFERROR(VLOOKUP($F4405&amp;$C4405,Sales!$J:$W,10,0),0)</f>
        <v>0</v>
      </c>
      <c r="N4405" s="98">
        <f>IFERROR(VLOOKUP($F4405&amp;$C4405,Sales!$J:$W,11,0),0)</f>
        <v>0</v>
      </c>
      <c r="O4405" s="98">
        <f>IFERROR(VLOOKUP($F4405&amp;$C4405,Sales!$J:$W,12,0),0)</f>
        <v>0</v>
      </c>
      <c r="P4405" s="98">
        <f>IFERROR(VLOOKUP($F4405&amp;$C4405,Sales!$J:$W,13,0),0)</f>
        <v>0</v>
      </c>
      <c r="Q4405" s="98">
        <f>IFERROR(VLOOKUP($F4405&amp;$C4405,Sales!$A:$H,7,0),0)</f>
        <v>0</v>
      </c>
      <c r="R4405" s="41" t="str">
        <f t="shared" si="137"/>
        <v>ERROR</v>
      </c>
      <c r="S4405" s="15"/>
      <c r="T4405" s="15"/>
      <c r="U4405" s="15"/>
      <c r="V4405" s="15"/>
      <c r="W4405" s="15"/>
      <c r="X4405" s="15"/>
      <c r="Y4405" s="41"/>
      <c r="Z4405" s="41"/>
      <c r="AA4405" s="41"/>
      <c r="AB4405" s="15"/>
      <c r="AC4405" s="15"/>
      <c r="AD4405" s="15"/>
      <c r="AE4405" s="15"/>
      <c r="AF4405" s="15"/>
      <c r="AG4405" s="15"/>
      <c r="AH4405" s="15"/>
      <c r="AI4405" s="15"/>
      <c r="AJ4405" s="41"/>
      <c r="AK4405" s="15"/>
      <c r="AL4405" s="15"/>
      <c r="AM4405" s="15"/>
      <c r="AN4405" s="15"/>
      <c r="AO4405" s="15"/>
      <c r="AP4405" s="15"/>
      <c r="AQ4405" s="15"/>
      <c r="AR4405" s="15"/>
      <c r="AS4405" s="15"/>
      <c r="AT4405" s="15"/>
      <c r="AU4405" s="15"/>
      <c r="AV4405" s="15"/>
      <c r="AW4405" s="15"/>
      <c r="AX4405" s="82"/>
      <c r="AY4405" s="82"/>
      <c r="AZ4405" s="10">
        <v>1</v>
      </c>
      <c r="BA4405" t="s">
        <v>31</v>
      </c>
      <c r="BB4405" t="s">
        <v>23</v>
      </c>
      <c r="BD4405" s="7" t="str">
        <f t="shared" si="138"/>
        <v>12702245669Shopee</v>
      </c>
    </row>
    <row r="4406" spans="2:58" ht="15" customHeight="1" x14ac:dyDescent="0.35">
      <c r="B4406" s="10" t="s">
        <v>17</v>
      </c>
      <c r="C4406" s="10" t="s">
        <v>806</v>
      </c>
      <c r="D4406" s="10" t="s">
        <v>549</v>
      </c>
      <c r="E4406" s="10" t="s">
        <v>194</v>
      </c>
      <c r="F4406" s="10" t="s">
        <v>10096</v>
      </c>
      <c r="G4406" s="137">
        <v>10344454907</v>
      </c>
      <c r="H4406" s="10" t="s">
        <v>14649</v>
      </c>
      <c r="I4406" s="10" t="s">
        <v>9912</v>
      </c>
      <c r="J4406" s="10" t="s">
        <v>9994</v>
      </c>
      <c r="K4406" s="102" t="s">
        <v>14650</v>
      </c>
      <c r="L4406" s="98">
        <f>IFERROR(VLOOKUP($F4406&amp;$C4406,Sales!$J:$W,9,0),0)</f>
        <v>0</v>
      </c>
      <c r="M4406" s="98">
        <f>IFERROR(VLOOKUP($F4406&amp;$C4406,Sales!$J:$W,10,0),0)</f>
        <v>0</v>
      </c>
      <c r="N4406" s="98">
        <f>IFERROR(VLOOKUP($F4406&amp;$C4406,Sales!$J:$W,11,0),0)</f>
        <v>0</v>
      </c>
      <c r="O4406" s="98">
        <f>IFERROR(VLOOKUP($F4406&amp;$C4406,Sales!$J:$W,12,0),0)</f>
        <v>0</v>
      </c>
      <c r="P4406" s="98">
        <f>IFERROR(VLOOKUP($F4406&amp;$C4406,Sales!$J:$W,13,0),0)</f>
        <v>0</v>
      </c>
      <c r="Q4406" s="98">
        <f>IFERROR(VLOOKUP($F4406&amp;$C4406,Sales!$A:$H,7,0),0)</f>
        <v>0</v>
      </c>
      <c r="R4406" s="41" t="str">
        <f t="shared" si="137"/>
        <v>ERROR</v>
      </c>
      <c r="S4406" s="15"/>
      <c r="T4406" s="15"/>
      <c r="U4406" s="15"/>
      <c r="V4406" s="15"/>
      <c r="W4406" s="15"/>
      <c r="X4406" s="15"/>
      <c r="Y4406" s="41"/>
      <c r="Z4406" s="41"/>
      <c r="AA4406" s="41"/>
      <c r="AB4406" s="15"/>
      <c r="AC4406" s="15"/>
      <c r="AD4406" s="15"/>
      <c r="AE4406" s="15"/>
      <c r="AF4406" s="15"/>
      <c r="AG4406" s="15"/>
      <c r="AH4406" s="15"/>
      <c r="AI4406" s="15"/>
      <c r="AJ4406" s="41"/>
      <c r="AK4406" s="15"/>
      <c r="AL4406" s="15"/>
      <c r="AM4406" s="15"/>
      <c r="AN4406" s="15"/>
      <c r="AO4406" s="15"/>
      <c r="AP4406" s="15"/>
      <c r="AQ4406" s="15"/>
      <c r="AR4406" s="15"/>
      <c r="AS4406" s="15"/>
      <c r="AT4406" s="15"/>
      <c r="AU4406" s="15"/>
      <c r="AV4406" s="15"/>
      <c r="AW4406" s="15"/>
      <c r="AX4406" s="82"/>
      <c r="AY4406" s="82"/>
      <c r="AZ4406" s="10">
        <v>1</v>
      </c>
      <c r="BA4406" t="s">
        <v>31</v>
      </c>
      <c r="BB4406" t="s">
        <v>23</v>
      </c>
      <c r="BD4406" s="7" t="str">
        <f t="shared" si="138"/>
        <v>10344454907Shopee</v>
      </c>
    </row>
    <row r="4407" spans="2:58" ht="15" customHeight="1" x14ac:dyDescent="0.35">
      <c r="B4407" s="10" t="s">
        <v>17</v>
      </c>
      <c r="C4407" s="10" t="s">
        <v>806</v>
      </c>
      <c r="D4407" s="10" t="s">
        <v>549</v>
      </c>
      <c r="E4407" s="10" t="s">
        <v>194</v>
      </c>
      <c r="F4407" s="10">
        <v>0</v>
      </c>
      <c r="G4407" s="137">
        <v>12102319892</v>
      </c>
      <c r="H4407" s="10" t="s">
        <v>14651</v>
      </c>
      <c r="I4407" s="10" t="s">
        <v>9913</v>
      </c>
      <c r="J4407" s="10" t="s">
        <v>9995</v>
      </c>
      <c r="K4407" s="102" t="s">
        <v>9843</v>
      </c>
      <c r="L4407" s="98">
        <f>IFERROR(VLOOKUP($F4407&amp;$C4407,Sales!$J:$W,9,0),0)</f>
        <v>0</v>
      </c>
      <c r="M4407" s="98">
        <f>IFERROR(VLOOKUP($F4407&amp;$C4407,Sales!$J:$W,10,0),0)</f>
        <v>0</v>
      </c>
      <c r="N4407" s="98">
        <f>IFERROR(VLOOKUP($F4407&amp;$C4407,Sales!$J:$W,11,0),0)</f>
        <v>0</v>
      </c>
      <c r="O4407" s="98">
        <f>IFERROR(VLOOKUP($F4407&amp;$C4407,Sales!$J:$W,12,0),0)</f>
        <v>0</v>
      </c>
      <c r="P4407" s="98">
        <f>IFERROR(VLOOKUP($F4407&amp;$C4407,Sales!$J:$W,13,0),0)</f>
        <v>0</v>
      </c>
      <c r="Q4407" s="98">
        <f>IFERROR(VLOOKUP($F4407&amp;$C4407,Sales!$A:$H,7,0),0)</f>
        <v>0</v>
      </c>
      <c r="R4407" s="41" t="str">
        <f t="shared" si="137"/>
        <v>ERROR</v>
      </c>
      <c r="S4407" s="15"/>
      <c r="T4407" s="15"/>
      <c r="U4407" s="15"/>
      <c r="V4407" s="15"/>
      <c r="W4407" s="15"/>
      <c r="X4407" s="15"/>
      <c r="Y4407" s="41"/>
      <c r="Z4407" s="41"/>
      <c r="AA4407" s="41"/>
      <c r="AB4407" s="15"/>
      <c r="AC4407" s="15"/>
      <c r="AD4407" s="15"/>
      <c r="AE4407" s="15"/>
      <c r="AF4407" s="15"/>
      <c r="AG4407" s="15"/>
      <c r="AH4407" s="15"/>
      <c r="AI4407" s="15"/>
      <c r="AJ4407" s="41"/>
      <c r="AK4407" s="15"/>
      <c r="AL4407" s="15"/>
      <c r="AM4407" s="15"/>
      <c r="AN4407" s="15"/>
      <c r="AO4407" s="15"/>
      <c r="AP4407" s="15"/>
      <c r="AQ4407" s="15"/>
      <c r="AR4407" s="15"/>
      <c r="AS4407" s="15"/>
      <c r="AT4407" s="15"/>
      <c r="AU4407" s="15"/>
      <c r="AV4407" s="15"/>
      <c r="AW4407" s="15"/>
      <c r="AX4407" s="82"/>
      <c r="AY4407" s="82"/>
      <c r="AZ4407" s="10">
        <v>1</v>
      </c>
      <c r="BA4407" t="s">
        <v>31</v>
      </c>
      <c r="BB4407" t="s">
        <v>23</v>
      </c>
      <c r="BD4407" s="7" t="str">
        <f t="shared" si="138"/>
        <v>12102319892Shopee</v>
      </c>
    </row>
    <row r="4408" spans="2:58" ht="15" customHeight="1" x14ac:dyDescent="0.35">
      <c r="B4408" s="10" t="s">
        <v>17</v>
      </c>
      <c r="C4408" s="10" t="s">
        <v>806</v>
      </c>
      <c r="D4408" s="10" t="s">
        <v>549</v>
      </c>
      <c r="E4408" s="10" t="s">
        <v>194</v>
      </c>
      <c r="F4408" s="10" t="s">
        <v>10115</v>
      </c>
      <c r="G4408" s="137">
        <v>13902308127</v>
      </c>
      <c r="H4408" s="10" t="s">
        <v>14652</v>
      </c>
      <c r="I4408" s="10" t="s">
        <v>9915</v>
      </c>
      <c r="J4408" s="10" t="s">
        <v>9997</v>
      </c>
      <c r="K4408" s="102" t="s">
        <v>9854</v>
      </c>
      <c r="L4408" s="98">
        <f>IFERROR(VLOOKUP($F4408&amp;$C4408,Sales!$J:$W,9,0),0)</f>
        <v>0</v>
      </c>
      <c r="M4408" s="98">
        <f>IFERROR(VLOOKUP($F4408&amp;$C4408,Sales!$J:$W,10,0),0)</f>
        <v>0</v>
      </c>
      <c r="N4408" s="98">
        <f>IFERROR(VLOOKUP($F4408&amp;$C4408,Sales!$J:$W,11,0),0)</f>
        <v>0</v>
      </c>
      <c r="O4408" s="98">
        <f>IFERROR(VLOOKUP($F4408&amp;$C4408,Sales!$J:$W,12,0),0)</f>
        <v>0</v>
      </c>
      <c r="P4408" s="98">
        <f>IFERROR(VLOOKUP($F4408&amp;$C4408,Sales!$J:$W,13,0),0)</f>
        <v>0</v>
      </c>
      <c r="Q4408" s="98">
        <f>IFERROR(VLOOKUP($F4408&amp;$C4408,Sales!$A:$H,7,0),0)</f>
        <v>0</v>
      </c>
      <c r="R4408" s="41" t="str">
        <f t="shared" si="137"/>
        <v>ERROR</v>
      </c>
      <c r="S4408" s="15"/>
      <c r="T4408" s="15"/>
      <c r="U4408" s="15"/>
      <c r="V4408" s="15"/>
      <c r="W4408" s="15"/>
      <c r="X4408" s="15"/>
      <c r="Y4408" s="41"/>
      <c r="Z4408" s="41"/>
      <c r="AA4408" s="41"/>
      <c r="AB4408" s="15"/>
      <c r="AC4408" s="15"/>
      <c r="AD4408" s="15"/>
      <c r="AE4408" s="15"/>
      <c r="AF4408" s="15"/>
      <c r="AG4408" s="15"/>
      <c r="AH4408" s="15"/>
      <c r="AI4408" s="15"/>
      <c r="AJ4408" s="41"/>
      <c r="AK4408" s="15"/>
      <c r="AL4408" s="15"/>
      <c r="AM4408" s="15"/>
      <c r="AN4408" s="15"/>
      <c r="AO4408" s="15"/>
      <c r="AP4408" s="15"/>
      <c r="AQ4408" s="15"/>
      <c r="AR4408" s="15"/>
      <c r="AS4408" s="15"/>
      <c r="AT4408" s="15"/>
      <c r="AU4408" s="15"/>
      <c r="AV4408" s="15"/>
      <c r="AW4408" s="15"/>
      <c r="AX4408" s="82"/>
      <c r="AY4408" s="82"/>
      <c r="AZ4408" s="10">
        <v>1</v>
      </c>
      <c r="BA4408" t="s">
        <v>31</v>
      </c>
      <c r="BB4408" t="s">
        <v>23</v>
      </c>
      <c r="BD4408" s="7" t="str">
        <f t="shared" si="138"/>
        <v>13902308127Shopee</v>
      </c>
    </row>
    <row r="4409" spans="2:58" ht="15" customHeight="1" x14ac:dyDescent="0.35">
      <c r="B4409" s="10" t="s">
        <v>17</v>
      </c>
      <c r="C4409" s="10" t="s">
        <v>806</v>
      </c>
      <c r="D4409" s="10" t="s">
        <v>549</v>
      </c>
      <c r="E4409" s="10" t="s">
        <v>194</v>
      </c>
      <c r="F4409" s="10" t="s">
        <v>734</v>
      </c>
      <c r="G4409" s="137">
        <v>6249109914</v>
      </c>
      <c r="H4409" s="10" t="s">
        <v>12144</v>
      </c>
      <c r="I4409" s="10" t="s">
        <v>735</v>
      </c>
      <c r="J4409" s="10" t="s">
        <v>5863</v>
      </c>
      <c r="K4409" s="102" t="s">
        <v>6456</v>
      </c>
      <c r="L4409" s="98">
        <f>IFERROR(VLOOKUP($F4409&amp;$C4409,Sales!$J:$W,9,0),0)</f>
        <v>0</v>
      </c>
      <c r="M4409" s="98">
        <f>IFERROR(VLOOKUP($F4409&amp;$C4409,Sales!$J:$W,10,0),0)</f>
        <v>0</v>
      </c>
      <c r="N4409" s="98">
        <f>IFERROR(VLOOKUP($F4409&amp;$C4409,Sales!$J:$W,11,0),0)</f>
        <v>0</v>
      </c>
      <c r="O4409" s="98">
        <f>IFERROR(VLOOKUP($F4409&amp;$C4409,Sales!$J:$W,12,0),0)</f>
        <v>0</v>
      </c>
      <c r="P4409" s="98">
        <f>IFERROR(VLOOKUP($F4409&amp;$C4409,Sales!$J:$W,13,0),0)</f>
        <v>0</v>
      </c>
      <c r="Q4409" s="98">
        <f>IFERROR(VLOOKUP($F4409&amp;$C4409,Sales!$A:$H,7,0),0)</f>
        <v>0</v>
      </c>
      <c r="R4409" s="41" t="str">
        <f t="shared" si="137"/>
        <v>ERROR</v>
      </c>
      <c r="S4409" s="15"/>
      <c r="T4409" s="15"/>
      <c r="U4409" s="15"/>
      <c r="V4409" s="15"/>
      <c r="W4409" s="15"/>
      <c r="X4409" s="15"/>
      <c r="Y4409" s="41"/>
      <c r="Z4409" s="41"/>
      <c r="AA4409" s="41"/>
      <c r="AB4409" s="15"/>
      <c r="AC4409" s="15"/>
      <c r="AD4409" s="15"/>
      <c r="AE4409" s="15"/>
      <c r="AF4409" s="15"/>
      <c r="AG4409" s="15"/>
      <c r="AH4409" s="15"/>
      <c r="AI4409" s="15"/>
      <c r="AJ4409" s="41"/>
      <c r="AK4409" s="15"/>
      <c r="AL4409" s="15"/>
      <c r="AM4409" s="15"/>
      <c r="AN4409" s="15"/>
      <c r="AO4409" s="15"/>
      <c r="AP4409" s="15"/>
      <c r="AQ4409" s="15"/>
      <c r="AR4409" s="15"/>
      <c r="AS4409" s="15"/>
      <c r="AT4409" s="15"/>
      <c r="AU4409" s="15"/>
      <c r="AV4409" s="15"/>
      <c r="AW4409" s="15"/>
      <c r="AX4409" s="82"/>
      <c r="AY4409" s="82"/>
      <c r="AZ4409" s="10">
        <v>1</v>
      </c>
      <c r="BA4409" t="s">
        <v>31</v>
      </c>
      <c r="BB4409" t="s">
        <v>23</v>
      </c>
      <c r="BD4409" s="7" t="str">
        <f t="shared" si="138"/>
        <v>6249109914Shopee</v>
      </c>
    </row>
    <row r="4410" spans="2:58" ht="15" customHeight="1" x14ac:dyDescent="0.35">
      <c r="B4410" s="10" t="s">
        <v>17</v>
      </c>
      <c r="C4410" s="10" t="s">
        <v>806</v>
      </c>
      <c r="D4410" s="10" t="s">
        <v>294</v>
      </c>
      <c r="E4410" s="10" t="s">
        <v>295</v>
      </c>
      <c r="F4410" s="10" t="s">
        <v>307</v>
      </c>
      <c r="G4410" s="137">
        <v>2283083848</v>
      </c>
      <c r="H4410" s="10" t="s">
        <v>12178</v>
      </c>
      <c r="I4410" s="10" t="s">
        <v>308</v>
      </c>
      <c r="J4410" s="10" t="s">
        <v>3806</v>
      </c>
      <c r="K4410" s="105" t="s">
        <v>10192</v>
      </c>
      <c r="L4410" s="98">
        <f>IFERROR(VLOOKUP($F4410&amp;$C4410,Sales!$J:$W,9,0),0)</f>
        <v>0</v>
      </c>
      <c r="M4410" s="98">
        <f>IFERROR(VLOOKUP($F4410&amp;$C4410,Sales!$J:$W,10,0),0)</f>
        <v>0</v>
      </c>
      <c r="N4410" s="98">
        <f>IFERROR(VLOOKUP($F4410&amp;$C4410,Sales!$J:$W,11,0),0)</f>
        <v>0</v>
      </c>
      <c r="O4410" s="98">
        <f>IFERROR(VLOOKUP($F4410&amp;$C4410,Sales!$J:$W,12,0),0)</f>
        <v>0</v>
      </c>
      <c r="P4410" s="98">
        <f>IFERROR(VLOOKUP($F4410&amp;$C4410,Sales!$J:$W,13,0),0)</f>
        <v>0</v>
      </c>
      <c r="Q4410" s="98">
        <f>IFERROR(VLOOKUP($F4410&amp;$C4410,Sales!$A:$H,7,0),0)</f>
        <v>0</v>
      </c>
      <c r="R4410" s="41" t="str">
        <f t="shared" si="137"/>
        <v>ERROR</v>
      </c>
      <c r="S4410" s="15"/>
      <c r="T4410" s="15"/>
      <c r="U4410" s="15"/>
      <c r="V4410" s="15"/>
      <c r="W4410" s="15"/>
      <c r="X4410" s="15"/>
      <c r="Y4410" s="41"/>
      <c r="Z4410" s="41"/>
      <c r="AA4410" s="41"/>
      <c r="AB4410" s="15"/>
      <c r="AC4410" s="15"/>
      <c r="AD4410" s="15"/>
      <c r="AE4410" s="15"/>
      <c r="AF4410" s="15"/>
      <c r="AG4410" s="15"/>
      <c r="AH4410" s="15"/>
      <c r="AI4410" s="15"/>
      <c r="AJ4410" s="15"/>
      <c r="AK4410" s="15"/>
      <c r="AL4410" s="15"/>
      <c r="AM4410" s="66"/>
      <c r="AN4410" s="15"/>
      <c r="AO4410" s="15"/>
      <c r="AP4410" s="66"/>
      <c r="AQ4410" s="15"/>
      <c r="AR4410" s="15"/>
      <c r="AS4410" s="66"/>
      <c r="AT4410" s="15"/>
      <c r="AU4410" s="15"/>
      <c r="AV4410" s="15"/>
      <c r="AW4410" s="15"/>
      <c r="AX4410" s="15"/>
      <c r="AY4410" s="15"/>
      <c r="AZ4410" s="10">
        <v>1</v>
      </c>
      <c r="BA4410" t="s">
        <v>22</v>
      </c>
      <c r="BB4410" t="s">
        <v>88</v>
      </c>
      <c r="BD4410" s="7" t="str">
        <f t="shared" si="138"/>
        <v>2283083848Shopee</v>
      </c>
    </row>
    <row r="4411" spans="2:58" ht="15" customHeight="1" x14ac:dyDescent="0.35">
      <c r="B4411" s="10" t="s">
        <v>17</v>
      </c>
      <c r="C4411" s="10" t="s">
        <v>806</v>
      </c>
      <c r="D4411" s="10" t="s">
        <v>294</v>
      </c>
      <c r="E4411" s="10" t="s">
        <v>295</v>
      </c>
      <c r="F4411" s="10" t="s">
        <v>381</v>
      </c>
      <c r="G4411" s="137">
        <v>5218093223</v>
      </c>
      <c r="H4411" s="10" t="s">
        <v>12179</v>
      </c>
      <c r="I4411" s="10" t="s">
        <v>382</v>
      </c>
      <c r="J4411" s="10" t="s">
        <v>3817</v>
      </c>
      <c r="K4411" s="102" t="s">
        <v>10279</v>
      </c>
      <c r="L4411" s="98">
        <f>IFERROR(VLOOKUP($F4411&amp;$C4411,Sales!$J:$W,9,0),0)</f>
        <v>0</v>
      </c>
      <c r="M4411" s="98">
        <f>IFERROR(VLOOKUP($F4411&amp;$C4411,Sales!$J:$W,10,0),0)</f>
        <v>0</v>
      </c>
      <c r="N4411" s="98">
        <f>IFERROR(VLOOKUP($F4411&amp;$C4411,Sales!$J:$W,11,0),0)</f>
        <v>0</v>
      </c>
      <c r="O4411" s="98">
        <f>IFERROR(VLOOKUP($F4411&amp;$C4411,Sales!$J:$W,12,0),0)</f>
        <v>0</v>
      </c>
      <c r="P4411" s="98">
        <f>IFERROR(VLOOKUP($F4411&amp;$C4411,Sales!$J:$W,13,0),0)</f>
        <v>0</v>
      </c>
      <c r="Q4411" s="98">
        <f>IFERROR(VLOOKUP($F4411&amp;$C4411,Sales!$A:$H,7,0),0)</f>
        <v>0</v>
      </c>
      <c r="R4411" s="41" t="str">
        <f t="shared" si="137"/>
        <v>ERROR</v>
      </c>
      <c r="S4411" s="15"/>
      <c r="T4411" s="15"/>
      <c r="U4411" s="15"/>
      <c r="V4411" s="15"/>
      <c r="W4411" s="15"/>
      <c r="X4411" s="15"/>
      <c r="Y4411" s="41"/>
      <c r="Z4411" s="41"/>
      <c r="AA4411" s="41"/>
      <c r="AB4411" s="15"/>
      <c r="AC4411" s="15"/>
      <c r="AD4411" s="15"/>
      <c r="AE4411" s="15"/>
      <c r="AF4411" s="15"/>
      <c r="AG4411" s="15"/>
      <c r="AH4411" s="15"/>
      <c r="AI4411" s="15"/>
      <c r="AJ4411" s="15"/>
      <c r="AK4411" s="15"/>
      <c r="AL4411" s="15"/>
      <c r="AM4411" s="15"/>
      <c r="AN4411" s="15"/>
      <c r="AO4411" s="15"/>
      <c r="AP4411" s="15"/>
      <c r="AQ4411" s="15"/>
      <c r="AR4411" s="15"/>
      <c r="AS4411" s="15"/>
      <c r="AT4411" s="15"/>
      <c r="AU4411" s="15"/>
      <c r="AV4411" s="15"/>
      <c r="AW4411" s="15"/>
      <c r="AX4411" s="82"/>
      <c r="AY4411" s="82"/>
      <c r="AZ4411" s="10">
        <v>1</v>
      </c>
      <c r="BA4411" t="s">
        <v>22</v>
      </c>
      <c r="BB4411" t="s">
        <v>88</v>
      </c>
      <c r="BD4411" s="7" t="str">
        <f t="shared" si="138"/>
        <v>5218093223Shopee</v>
      </c>
      <c r="BE4411" s="81">
        <v>44890</v>
      </c>
      <c r="BF4411" t="s">
        <v>14014</v>
      </c>
    </row>
    <row r="4412" spans="2:58" ht="15" customHeight="1" x14ac:dyDescent="0.35">
      <c r="B4412" s="10" t="s">
        <v>17</v>
      </c>
      <c r="C4412" s="10" t="s">
        <v>806</v>
      </c>
      <c r="D4412" s="10" t="s">
        <v>294</v>
      </c>
      <c r="E4412" s="10" t="s">
        <v>295</v>
      </c>
      <c r="F4412" s="10" t="s">
        <v>384</v>
      </c>
      <c r="G4412" s="137">
        <v>5018093255</v>
      </c>
      <c r="H4412" s="10" t="s">
        <v>12180</v>
      </c>
      <c r="I4412" s="10" t="s">
        <v>385</v>
      </c>
      <c r="J4412" s="10" t="s">
        <v>3818</v>
      </c>
      <c r="K4412" s="102" t="s">
        <v>10273</v>
      </c>
      <c r="L4412" s="98">
        <f>IFERROR(VLOOKUP($F4412&amp;$C4412,Sales!$J:$W,9,0),0)</f>
        <v>0</v>
      </c>
      <c r="M4412" s="98">
        <f>IFERROR(VLOOKUP($F4412&amp;$C4412,Sales!$J:$W,10,0),0)</f>
        <v>0</v>
      </c>
      <c r="N4412" s="98">
        <f>IFERROR(VLOOKUP($F4412&amp;$C4412,Sales!$J:$W,11,0),0)</f>
        <v>0</v>
      </c>
      <c r="O4412" s="98">
        <f>IFERROR(VLOOKUP($F4412&amp;$C4412,Sales!$J:$W,12,0),0)</f>
        <v>0</v>
      </c>
      <c r="P4412" s="98">
        <f>IFERROR(VLOOKUP($F4412&amp;$C4412,Sales!$J:$W,13,0),0)</f>
        <v>0</v>
      </c>
      <c r="Q4412" s="98">
        <f>IFERROR(VLOOKUP($F4412&amp;$C4412,Sales!$A:$H,7,0),0)</f>
        <v>0</v>
      </c>
      <c r="R4412" s="41" t="str">
        <f t="shared" si="137"/>
        <v>ERROR</v>
      </c>
      <c r="S4412" s="15"/>
      <c r="T4412" s="15"/>
      <c r="U4412" s="15"/>
      <c r="V4412" s="15"/>
      <c r="W4412" s="15"/>
      <c r="X4412" s="15"/>
      <c r="Y4412" s="41"/>
      <c r="Z4412" s="41"/>
      <c r="AA4412" s="41"/>
      <c r="AB4412" s="15"/>
      <c r="AC4412" s="15"/>
      <c r="AD4412" s="15"/>
      <c r="AE4412" s="15"/>
      <c r="AF4412" s="15"/>
      <c r="AG4412" s="15"/>
      <c r="AH4412" s="15"/>
      <c r="AI4412" s="15"/>
      <c r="AJ4412" s="15"/>
      <c r="AK4412" s="15"/>
      <c r="AL4412" s="15"/>
      <c r="AM4412" s="15"/>
      <c r="AN4412" s="15"/>
      <c r="AO4412" s="15"/>
      <c r="AP4412" s="15"/>
      <c r="AQ4412" s="66"/>
      <c r="AR4412" s="15"/>
      <c r="AS4412" s="15"/>
      <c r="AT4412" s="15"/>
      <c r="AU4412" s="15"/>
      <c r="AV4412" s="15"/>
      <c r="AW4412" s="15"/>
      <c r="AX4412" s="82"/>
      <c r="AY4412" s="82"/>
      <c r="AZ4412" s="10">
        <v>1</v>
      </c>
      <c r="BA4412" t="s">
        <v>22</v>
      </c>
      <c r="BB4412" t="s">
        <v>88</v>
      </c>
      <c r="BD4412" s="7" t="str">
        <f t="shared" si="138"/>
        <v>5018093255Shopee</v>
      </c>
      <c r="BE4412" t="s">
        <v>13741</v>
      </c>
      <c r="BF4412" t="s">
        <v>13742</v>
      </c>
    </row>
    <row r="4413" spans="2:58" ht="15" customHeight="1" x14ac:dyDescent="0.35">
      <c r="B4413" s="10" t="s">
        <v>17</v>
      </c>
      <c r="C4413" s="10" t="s">
        <v>806</v>
      </c>
      <c r="D4413" s="10" t="s">
        <v>294</v>
      </c>
      <c r="E4413" s="10" t="s">
        <v>295</v>
      </c>
      <c r="F4413" s="10" t="s">
        <v>387</v>
      </c>
      <c r="G4413" s="137">
        <v>5218093262</v>
      </c>
      <c r="H4413" s="10" t="s">
        <v>12679</v>
      </c>
      <c r="I4413" s="10" t="s">
        <v>388</v>
      </c>
      <c r="J4413" s="10" t="s">
        <v>3819</v>
      </c>
      <c r="K4413" s="102" t="s">
        <v>11134</v>
      </c>
      <c r="L4413" s="98">
        <f>IFERROR(VLOOKUP($F4413&amp;$C4413,Sales!$J:$W,9,0),0)</f>
        <v>0</v>
      </c>
      <c r="M4413" s="98">
        <f>IFERROR(VLOOKUP($F4413&amp;$C4413,Sales!$J:$W,10,0),0)</f>
        <v>0</v>
      </c>
      <c r="N4413" s="98">
        <f>IFERROR(VLOOKUP($F4413&amp;$C4413,Sales!$J:$W,11,0),0)</f>
        <v>0</v>
      </c>
      <c r="O4413" s="98">
        <f>IFERROR(VLOOKUP($F4413&amp;$C4413,Sales!$J:$W,12,0),0)</f>
        <v>0</v>
      </c>
      <c r="P4413" s="98">
        <f>IFERROR(VLOOKUP($F4413&amp;$C4413,Sales!$J:$W,13,0),0)</f>
        <v>0</v>
      </c>
      <c r="Q4413" s="98">
        <f>IFERROR(VLOOKUP($F4413&amp;$C4413,Sales!$A:$H,7,0),0)</f>
        <v>0</v>
      </c>
      <c r="R4413" s="41" t="str">
        <f t="shared" si="137"/>
        <v>ERROR</v>
      </c>
      <c r="S4413" s="15"/>
      <c r="T4413" s="15"/>
      <c r="U4413" s="15"/>
      <c r="V4413" s="15"/>
      <c r="W4413" s="15"/>
      <c r="X4413" s="15"/>
      <c r="Y4413" s="41"/>
      <c r="Z4413" s="41"/>
      <c r="AA4413" s="41"/>
      <c r="AB4413" s="15"/>
      <c r="AC4413" s="15"/>
      <c r="AD4413" s="15"/>
      <c r="AE4413" s="15"/>
      <c r="AF4413" s="15"/>
      <c r="AG4413" s="15"/>
      <c r="AH4413" s="15"/>
      <c r="AI4413" s="15"/>
      <c r="AJ4413" s="15"/>
      <c r="AK4413" s="15"/>
      <c r="AL4413" s="66"/>
      <c r="AM4413" s="66"/>
      <c r="AN4413" s="15"/>
      <c r="AO4413" s="15"/>
      <c r="AP4413" s="66"/>
      <c r="AQ4413" s="15"/>
      <c r="AR4413" s="15"/>
      <c r="AS4413" s="15"/>
      <c r="AT4413" s="15"/>
      <c r="AU4413" s="15"/>
      <c r="AV4413" s="15"/>
      <c r="AW4413" s="15"/>
      <c r="AX4413" s="15"/>
      <c r="AY4413" s="15"/>
      <c r="AZ4413" s="10">
        <v>1</v>
      </c>
      <c r="BA4413" t="s">
        <v>22</v>
      </c>
      <c r="BB4413" t="s">
        <v>88</v>
      </c>
      <c r="BD4413" s="7" t="str">
        <f t="shared" si="138"/>
        <v>5218093262Shopee</v>
      </c>
    </row>
    <row r="4414" spans="2:58" ht="15" customHeight="1" x14ac:dyDescent="0.35">
      <c r="B4414" s="10" t="s">
        <v>17</v>
      </c>
      <c r="C4414" s="10" t="s">
        <v>806</v>
      </c>
      <c r="D4414" s="10" t="s">
        <v>294</v>
      </c>
      <c r="E4414" s="10" t="s">
        <v>295</v>
      </c>
      <c r="F4414" s="10" t="s">
        <v>390</v>
      </c>
      <c r="G4414" s="137">
        <v>3923950796</v>
      </c>
      <c r="H4414" s="10" t="s">
        <v>12680</v>
      </c>
      <c r="I4414" s="10" t="s">
        <v>391</v>
      </c>
      <c r="J4414" s="10" t="s">
        <v>3820</v>
      </c>
      <c r="K4414" s="102" t="s">
        <v>10233</v>
      </c>
      <c r="L4414" s="98">
        <f>IFERROR(VLOOKUP($F4414&amp;$C4414,Sales!$J:$W,9,0),0)</f>
        <v>0</v>
      </c>
      <c r="M4414" s="98">
        <f>IFERROR(VLOOKUP($F4414&amp;$C4414,Sales!$J:$W,10,0),0)</f>
        <v>0</v>
      </c>
      <c r="N4414" s="98">
        <f>IFERROR(VLOOKUP($F4414&amp;$C4414,Sales!$J:$W,11,0),0)</f>
        <v>0</v>
      </c>
      <c r="O4414" s="98">
        <f>IFERROR(VLOOKUP($F4414&amp;$C4414,Sales!$J:$W,12,0),0)</f>
        <v>0</v>
      </c>
      <c r="P4414" s="98">
        <f>IFERROR(VLOOKUP($F4414&amp;$C4414,Sales!$J:$W,13,0),0)</f>
        <v>0</v>
      </c>
      <c r="Q4414" s="98">
        <f>IFERROR(VLOOKUP($F4414&amp;$C4414,Sales!$A:$H,7,0),0)</f>
        <v>0</v>
      </c>
      <c r="R4414" s="41" t="str">
        <f t="shared" si="137"/>
        <v>ERROR</v>
      </c>
      <c r="S4414" s="15"/>
      <c r="T4414" s="15"/>
      <c r="U4414" s="15"/>
      <c r="V4414" s="15"/>
      <c r="W4414" s="15"/>
      <c r="X4414" s="15"/>
      <c r="Y4414" s="41"/>
      <c r="Z4414" s="41"/>
      <c r="AA4414" s="41"/>
      <c r="AB4414" s="15"/>
      <c r="AC4414" s="15"/>
      <c r="AD4414" s="15"/>
      <c r="AE4414" s="15"/>
      <c r="AF4414" s="15"/>
      <c r="AG4414" s="15"/>
      <c r="AH4414" s="15"/>
      <c r="AI4414" s="15"/>
      <c r="AJ4414" s="15"/>
      <c r="AK4414" s="15"/>
      <c r="AL4414" s="66"/>
      <c r="AM4414" s="66"/>
      <c r="AN4414" s="15"/>
      <c r="AO4414" s="15"/>
      <c r="AP4414" s="66"/>
      <c r="AQ4414" s="15"/>
      <c r="AR4414" s="15"/>
      <c r="AS4414" s="15"/>
      <c r="AT4414" s="15"/>
      <c r="AU4414" s="15"/>
      <c r="AV4414" s="15"/>
      <c r="AW4414" s="15"/>
      <c r="AX4414" s="15"/>
      <c r="AY4414" s="15"/>
      <c r="AZ4414" s="10">
        <v>1</v>
      </c>
      <c r="BA4414" t="s">
        <v>22</v>
      </c>
      <c r="BB4414" t="s">
        <v>88</v>
      </c>
      <c r="BD4414" s="7" t="str">
        <f t="shared" si="138"/>
        <v>3923950796Shopee</v>
      </c>
    </row>
    <row r="4415" spans="2:58" ht="15" customHeight="1" x14ac:dyDescent="0.35">
      <c r="B4415" s="10" t="s">
        <v>17</v>
      </c>
      <c r="C4415" s="10" t="s">
        <v>806</v>
      </c>
      <c r="D4415" s="10" t="s">
        <v>294</v>
      </c>
      <c r="E4415" s="10" t="s">
        <v>295</v>
      </c>
      <c r="F4415" s="10" t="s">
        <v>393</v>
      </c>
      <c r="G4415" s="137">
        <v>4623855097</v>
      </c>
      <c r="H4415" s="10" t="s">
        <v>12681</v>
      </c>
      <c r="I4415" s="10" t="s">
        <v>394</v>
      </c>
      <c r="J4415" s="10" t="s">
        <v>3821</v>
      </c>
      <c r="K4415" s="102" t="s">
        <v>10254</v>
      </c>
      <c r="L4415" s="98">
        <f>IFERROR(VLOOKUP($F4415&amp;$C4415,Sales!$J:$W,9,0),0)</f>
        <v>0</v>
      </c>
      <c r="M4415" s="98">
        <f>IFERROR(VLOOKUP($F4415&amp;$C4415,Sales!$J:$W,10,0),0)</f>
        <v>0</v>
      </c>
      <c r="N4415" s="98">
        <f>IFERROR(VLOOKUP($F4415&amp;$C4415,Sales!$J:$W,11,0),0)</f>
        <v>0</v>
      </c>
      <c r="O4415" s="98">
        <f>IFERROR(VLOOKUP($F4415&amp;$C4415,Sales!$J:$W,12,0),0)</f>
        <v>0</v>
      </c>
      <c r="P4415" s="98">
        <f>IFERROR(VLOOKUP($F4415&amp;$C4415,Sales!$J:$W,13,0),0)</f>
        <v>0</v>
      </c>
      <c r="Q4415" s="98">
        <f>IFERROR(VLOOKUP($F4415&amp;$C4415,Sales!$A:$H,7,0),0)</f>
        <v>0</v>
      </c>
      <c r="R4415" s="41" t="str">
        <f t="shared" si="137"/>
        <v>ERROR</v>
      </c>
      <c r="S4415" s="15"/>
      <c r="T4415" s="15"/>
      <c r="U4415" s="15"/>
      <c r="V4415" s="15"/>
      <c r="W4415" s="15"/>
      <c r="X4415" s="15"/>
      <c r="Y4415" s="41"/>
      <c r="Z4415" s="41"/>
      <c r="AA4415" s="41"/>
      <c r="AB4415" s="15"/>
      <c r="AC4415" s="15"/>
      <c r="AD4415" s="15"/>
      <c r="AE4415" s="15"/>
      <c r="AF4415" s="15"/>
      <c r="AG4415" s="15"/>
      <c r="AH4415" s="15"/>
      <c r="AI4415" s="15"/>
      <c r="AJ4415" s="15"/>
      <c r="AK4415" s="15"/>
      <c r="AL4415" s="66"/>
      <c r="AM4415" s="66"/>
      <c r="AN4415" s="15"/>
      <c r="AO4415" s="15"/>
      <c r="AP4415" s="66"/>
      <c r="AQ4415" s="15"/>
      <c r="AR4415" s="15"/>
      <c r="AS4415" s="15"/>
      <c r="AT4415" s="15"/>
      <c r="AU4415" s="15"/>
      <c r="AV4415" s="15"/>
      <c r="AW4415" s="15"/>
      <c r="AX4415" s="15"/>
      <c r="AY4415" s="15"/>
      <c r="AZ4415" s="10">
        <v>1</v>
      </c>
      <c r="BA4415" t="s">
        <v>22</v>
      </c>
      <c r="BB4415" t="s">
        <v>88</v>
      </c>
      <c r="BD4415" s="7" t="str">
        <f t="shared" si="138"/>
        <v>4623855097Shopee</v>
      </c>
    </row>
    <row r="4416" spans="2:58" ht="15" customHeight="1" x14ac:dyDescent="0.35">
      <c r="B4416" s="10" t="s">
        <v>17</v>
      </c>
      <c r="C4416" s="10" t="s">
        <v>806</v>
      </c>
      <c r="D4416" s="10" t="s">
        <v>294</v>
      </c>
      <c r="E4416" s="10" t="s">
        <v>295</v>
      </c>
      <c r="F4416" s="10" t="s">
        <v>399</v>
      </c>
      <c r="G4416" s="137">
        <v>5727704744</v>
      </c>
      <c r="H4416" s="10" t="s">
        <v>12682</v>
      </c>
      <c r="I4416" s="10" t="s">
        <v>400</v>
      </c>
      <c r="J4416" s="10" t="s">
        <v>3823</v>
      </c>
      <c r="K4416" s="102" t="s">
        <v>10295</v>
      </c>
      <c r="L4416" s="98">
        <f>IFERROR(VLOOKUP($F4416&amp;$C4416,Sales!$J:$W,9,0),0)</f>
        <v>0</v>
      </c>
      <c r="M4416" s="98">
        <f>IFERROR(VLOOKUP($F4416&amp;$C4416,Sales!$J:$W,10,0),0)</f>
        <v>0</v>
      </c>
      <c r="N4416" s="98">
        <f>IFERROR(VLOOKUP($F4416&amp;$C4416,Sales!$J:$W,11,0),0)</f>
        <v>0</v>
      </c>
      <c r="O4416" s="98">
        <f>IFERROR(VLOOKUP($F4416&amp;$C4416,Sales!$J:$W,12,0),0)</f>
        <v>0</v>
      </c>
      <c r="P4416" s="98">
        <f>IFERROR(VLOOKUP($F4416&amp;$C4416,Sales!$J:$W,13,0),0)</f>
        <v>0</v>
      </c>
      <c r="Q4416" s="98">
        <f>IFERROR(VLOOKUP($F4416&amp;$C4416,Sales!$A:$H,7,0),0)</f>
        <v>0</v>
      </c>
      <c r="R4416" s="41" t="str">
        <f t="shared" si="137"/>
        <v>ERROR</v>
      </c>
      <c r="S4416" s="15"/>
      <c r="T4416" s="15"/>
      <c r="U4416" s="15"/>
      <c r="V4416" s="15"/>
      <c r="W4416" s="15"/>
      <c r="X4416" s="15"/>
      <c r="Y4416" s="41"/>
      <c r="Z4416" s="41"/>
      <c r="AA4416" s="41"/>
      <c r="AB4416" s="15"/>
      <c r="AC4416" s="15"/>
      <c r="AD4416" s="15"/>
      <c r="AE4416" s="15"/>
      <c r="AF4416" s="15"/>
      <c r="AG4416" s="15"/>
      <c r="AH4416" s="15"/>
      <c r="AI4416" s="15"/>
      <c r="AJ4416" s="15"/>
      <c r="AK4416" s="15"/>
      <c r="AL4416" s="66"/>
      <c r="AM4416" s="66"/>
      <c r="AN4416" s="15"/>
      <c r="AO4416" s="15"/>
      <c r="AP4416" s="66"/>
      <c r="AQ4416" s="15"/>
      <c r="AR4416" s="15"/>
      <c r="AS4416" s="15"/>
      <c r="AT4416" s="15"/>
      <c r="AU4416" s="15"/>
      <c r="AV4416" s="15"/>
      <c r="AW4416" s="15"/>
      <c r="AX4416" s="15"/>
      <c r="AY4416" s="15"/>
      <c r="AZ4416" s="10">
        <v>1</v>
      </c>
      <c r="BA4416" t="s">
        <v>22</v>
      </c>
      <c r="BB4416" t="s">
        <v>88</v>
      </c>
      <c r="BD4416" s="7" t="str">
        <f t="shared" si="138"/>
        <v>5727704744Shopee</v>
      </c>
    </row>
    <row r="4417" spans="2:58" ht="15" customHeight="1" x14ac:dyDescent="0.35">
      <c r="B4417" s="10" t="s">
        <v>17</v>
      </c>
      <c r="C4417" s="10" t="s">
        <v>806</v>
      </c>
      <c r="D4417" s="10" t="s">
        <v>549</v>
      </c>
      <c r="E4417" s="10" t="s">
        <v>194</v>
      </c>
      <c r="F4417" s="10">
        <v>0</v>
      </c>
      <c r="G4417" s="137">
        <v>13504429626</v>
      </c>
      <c r="H4417" s="10" t="s">
        <v>12292</v>
      </c>
      <c r="I4417" s="10" t="s">
        <v>9918</v>
      </c>
      <c r="J4417" s="10" t="s">
        <v>10001</v>
      </c>
      <c r="K4417" s="102" t="s">
        <v>9852</v>
      </c>
      <c r="L4417" s="98">
        <f>IFERROR(VLOOKUP($F4417&amp;$C4417,Sales!$J:$W,9,0),0)</f>
        <v>0</v>
      </c>
      <c r="M4417" s="98">
        <f>IFERROR(VLOOKUP($F4417&amp;$C4417,Sales!$J:$W,10,0),0)</f>
        <v>0</v>
      </c>
      <c r="N4417" s="98">
        <f>IFERROR(VLOOKUP($F4417&amp;$C4417,Sales!$J:$W,11,0),0)</f>
        <v>0</v>
      </c>
      <c r="O4417" s="98">
        <f>IFERROR(VLOOKUP($F4417&amp;$C4417,Sales!$J:$W,12,0),0)</f>
        <v>0</v>
      </c>
      <c r="P4417" s="98">
        <f>IFERROR(VLOOKUP($F4417&amp;$C4417,Sales!$J:$W,13,0),0)</f>
        <v>0</v>
      </c>
      <c r="Q4417" s="98">
        <f>IFERROR(VLOOKUP($F4417&amp;$C4417,Sales!$A:$H,7,0),0)</f>
        <v>0</v>
      </c>
      <c r="R4417" s="41" t="str">
        <f t="shared" si="137"/>
        <v>ERROR</v>
      </c>
      <c r="S4417" s="15"/>
      <c r="T4417" s="15"/>
      <c r="U4417" s="15"/>
      <c r="V4417" s="15"/>
      <c r="W4417" s="15"/>
      <c r="X4417" s="15"/>
      <c r="Y4417" s="41"/>
      <c r="Z4417" s="41"/>
      <c r="AA4417" s="41"/>
      <c r="AB4417" s="15"/>
      <c r="AC4417" s="15"/>
      <c r="AD4417" s="15"/>
      <c r="AE4417" s="15"/>
      <c r="AF4417" s="15"/>
      <c r="AG4417" s="15"/>
      <c r="AH4417" s="15"/>
      <c r="AI4417" s="15"/>
      <c r="AJ4417" s="41"/>
      <c r="AK4417" s="15"/>
      <c r="AL4417" s="15"/>
      <c r="AM4417" s="15"/>
      <c r="AN4417" s="15"/>
      <c r="AO4417" s="15"/>
      <c r="AP4417" s="15"/>
      <c r="AQ4417" s="15"/>
      <c r="AR4417" s="15"/>
      <c r="AS4417" s="15"/>
      <c r="AT4417" s="15"/>
      <c r="AU4417" s="15"/>
      <c r="AV4417" s="15"/>
      <c r="AW4417" s="15"/>
      <c r="AX4417" s="82"/>
      <c r="AY4417" s="82"/>
      <c r="AZ4417" s="10">
        <v>1</v>
      </c>
      <c r="BA4417" t="s">
        <v>31</v>
      </c>
      <c r="BB4417" t="s">
        <v>23</v>
      </c>
      <c r="BD4417" s="7" t="str">
        <f t="shared" si="138"/>
        <v>13504429626Shopee</v>
      </c>
    </row>
    <row r="4418" spans="2:58" ht="15" customHeight="1" x14ac:dyDescent="0.35">
      <c r="B4418" s="10" t="s">
        <v>17</v>
      </c>
      <c r="C4418" s="10" t="s">
        <v>806</v>
      </c>
      <c r="D4418" s="10" t="s">
        <v>294</v>
      </c>
      <c r="E4418" s="10" t="s">
        <v>295</v>
      </c>
      <c r="F4418" s="10" t="s">
        <v>1190</v>
      </c>
      <c r="G4418" s="137">
        <v>5518093268</v>
      </c>
      <c r="H4418" s="10">
        <v>5518093268</v>
      </c>
      <c r="I4418" s="10" t="s">
        <v>1191</v>
      </c>
      <c r="J4418" t="s">
        <v>3825</v>
      </c>
      <c r="K4418" s="102" t="s">
        <v>10421</v>
      </c>
      <c r="L4418" s="98">
        <f>IFERROR(VLOOKUP($F4418&amp;$C4418,Sales!$J:$W,9,0),0)</f>
        <v>0</v>
      </c>
      <c r="M4418" s="98">
        <f>IFERROR(VLOOKUP($F4418&amp;$C4418,Sales!$J:$W,10,0),0)</f>
        <v>0</v>
      </c>
      <c r="N4418" s="98">
        <f>IFERROR(VLOOKUP($F4418&amp;$C4418,Sales!$J:$W,11,0),0)</f>
        <v>0</v>
      </c>
      <c r="O4418" s="98">
        <f>IFERROR(VLOOKUP($F4418&amp;$C4418,Sales!$J:$W,12,0),0)</f>
        <v>0</v>
      </c>
      <c r="P4418" s="98">
        <f>IFERROR(VLOOKUP($F4418&amp;$C4418,Sales!$J:$W,13,0),0)</f>
        <v>0</v>
      </c>
      <c r="Q4418" s="98">
        <f>IFERROR(VLOOKUP($F4418&amp;$C4418,Sales!$A:$H,7,0),0)</f>
        <v>0</v>
      </c>
      <c r="R4418" s="41" t="str">
        <f t="shared" si="137"/>
        <v>ERROR</v>
      </c>
      <c r="S4418" s="15"/>
      <c r="T4418" s="15"/>
      <c r="U4418" s="15"/>
      <c r="V4418" s="15"/>
      <c r="W4418" s="15"/>
      <c r="X4418" s="15"/>
      <c r="Y4418" s="41"/>
      <c r="Z4418" s="41"/>
      <c r="AA4418" s="41"/>
      <c r="AB4418" s="15"/>
      <c r="AC4418" s="15"/>
      <c r="AD4418" s="15"/>
      <c r="AE4418" s="15"/>
      <c r="AF4418" s="15"/>
      <c r="AG4418" s="15"/>
      <c r="AH4418" s="15"/>
      <c r="AI4418" s="15"/>
      <c r="AJ4418" s="15"/>
      <c r="AK4418" s="15"/>
      <c r="AL4418" s="15"/>
      <c r="AM4418" s="15"/>
      <c r="AN4418" s="15"/>
      <c r="AO4418" s="15"/>
      <c r="AP4418" s="15"/>
      <c r="AQ4418" s="15"/>
      <c r="AR4418" s="15"/>
      <c r="AS4418" s="15"/>
      <c r="AT4418" s="15"/>
      <c r="AU4418" s="15"/>
      <c r="AV4418" s="15"/>
      <c r="AW4418" s="15"/>
      <c r="AX4418" s="82"/>
      <c r="AY4418" s="82"/>
      <c r="AZ4418" s="10">
        <v>1</v>
      </c>
      <c r="BA4418" t="s">
        <v>22</v>
      </c>
      <c r="BB4418" t="s">
        <v>88</v>
      </c>
      <c r="BD4418" s="7" t="str">
        <f t="shared" si="138"/>
        <v>5518093268Shopee</v>
      </c>
      <c r="BE4418" t="s">
        <v>13747</v>
      </c>
      <c r="BF4418" t="s">
        <v>13748</v>
      </c>
    </row>
    <row r="4419" spans="2:58" ht="15" customHeight="1" x14ac:dyDescent="0.35">
      <c r="B4419" s="10" t="s">
        <v>17</v>
      </c>
      <c r="C4419" s="10" t="s">
        <v>806</v>
      </c>
      <c r="D4419" s="10" t="s">
        <v>549</v>
      </c>
      <c r="E4419" s="10" t="s">
        <v>194</v>
      </c>
      <c r="F4419" s="10" t="s">
        <v>2526</v>
      </c>
      <c r="G4419" s="137">
        <v>5232710031</v>
      </c>
      <c r="H4419" s="10" t="s">
        <v>12586</v>
      </c>
      <c r="I4419" s="10" t="s">
        <v>2527</v>
      </c>
      <c r="J4419" s="10" t="s">
        <v>1408</v>
      </c>
      <c r="K4419" s="102" t="s">
        <v>1409</v>
      </c>
      <c r="L4419" s="98">
        <f>IFERROR(VLOOKUP($F4419&amp;$C4419,Sales!$J:$W,9,0),0)</f>
        <v>0</v>
      </c>
      <c r="M4419" s="98">
        <f>IFERROR(VLOOKUP($F4419&amp;$C4419,Sales!$J:$W,10,0),0)</f>
        <v>0</v>
      </c>
      <c r="N4419" s="98">
        <f>IFERROR(VLOOKUP($F4419&amp;$C4419,Sales!$J:$W,11,0),0)</f>
        <v>0</v>
      </c>
      <c r="O4419" s="98">
        <f>IFERROR(VLOOKUP($F4419&amp;$C4419,Sales!$J:$W,12,0),0)</f>
        <v>0</v>
      </c>
      <c r="P4419" s="98">
        <f>IFERROR(VLOOKUP($F4419&amp;$C4419,Sales!$J:$W,13,0),0)</f>
        <v>0</v>
      </c>
      <c r="Q4419" s="98">
        <f>IFERROR(VLOOKUP($F4419&amp;$C4419,Sales!$A:$H,7,0),0)</f>
        <v>0</v>
      </c>
      <c r="R4419" s="41" t="str">
        <f t="shared" si="137"/>
        <v>ERROR</v>
      </c>
      <c r="S4419" s="15"/>
      <c r="T4419" s="15"/>
      <c r="U4419" s="15"/>
      <c r="V4419" s="15"/>
      <c r="W4419" s="15"/>
      <c r="X4419" s="15"/>
      <c r="Y4419" s="41"/>
      <c r="Z4419" s="41"/>
      <c r="AA4419" s="41"/>
      <c r="AB4419" s="15"/>
      <c r="AC4419" s="15"/>
      <c r="AD4419" s="15"/>
      <c r="AE4419" s="15"/>
      <c r="AF4419" s="15"/>
      <c r="AG4419" s="15"/>
      <c r="AH4419" s="15"/>
      <c r="AI4419" s="15"/>
      <c r="AJ4419" s="41"/>
      <c r="AK4419" s="15"/>
      <c r="AL4419" s="15"/>
      <c r="AM4419" s="15"/>
      <c r="AN4419" s="15"/>
      <c r="AO4419" s="15"/>
      <c r="AP4419" s="15"/>
      <c r="AQ4419" s="15"/>
      <c r="AR4419" s="15"/>
      <c r="AS4419" s="15"/>
      <c r="AT4419" s="15"/>
      <c r="AU4419" s="15"/>
      <c r="AV4419" s="15"/>
      <c r="AW4419" s="15"/>
      <c r="AX4419" s="82"/>
      <c r="AY4419" s="82"/>
      <c r="AZ4419" s="10">
        <v>1</v>
      </c>
      <c r="BA4419" t="s">
        <v>31</v>
      </c>
      <c r="BB4419" t="s">
        <v>23</v>
      </c>
      <c r="BD4419" s="7" t="str">
        <f t="shared" si="138"/>
        <v>5232710031Shopee</v>
      </c>
    </row>
    <row r="4420" spans="2:58" ht="15" customHeight="1" x14ac:dyDescent="0.35">
      <c r="B4420" s="10" t="s">
        <v>17</v>
      </c>
      <c r="C4420" s="10" t="s">
        <v>806</v>
      </c>
      <c r="D4420" s="10" t="s">
        <v>549</v>
      </c>
      <c r="E4420" s="10" t="s">
        <v>194</v>
      </c>
      <c r="F4420" s="10" t="s">
        <v>642</v>
      </c>
      <c r="G4420" s="137">
        <v>6718459006</v>
      </c>
      <c r="H4420" s="10" t="s">
        <v>12192</v>
      </c>
      <c r="I4420" s="10" t="s">
        <v>643</v>
      </c>
      <c r="J4420" s="10" t="s">
        <v>3914</v>
      </c>
      <c r="K4420" s="102" t="s">
        <v>1414</v>
      </c>
      <c r="L4420" s="98">
        <f>IFERROR(VLOOKUP($F4420&amp;$C4420,Sales!$J:$W,9,0),0)</f>
        <v>0</v>
      </c>
      <c r="M4420" s="98">
        <f>IFERROR(VLOOKUP($F4420&amp;$C4420,Sales!$J:$W,10,0),0)</f>
        <v>0</v>
      </c>
      <c r="N4420" s="98">
        <f>IFERROR(VLOOKUP($F4420&amp;$C4420,Sales!$J:$W,11,0),0)</f>
        <v>0</v>
      </c>
      <c r="O4420" s="98">
        <f>IFERROR(VLOOKUP($F4420&amp;$C4420,Sales!$J:$W,12,0),0)</f>
        <v>0</v>
      </c>
      <c r="P4420" s="98">
        <f>IFERROR(VLOOKUP($F4420&amp;$C4420,Sales!$J:$W,13,0),0)</f>
        <v>0</v>
      </c>
      <c r="Q4420" s="98">
        <f>IFERROR(VLOOKUP($F4420&amp;$C4420,Sales!$A:$H,7,0),0)</f>
        <v>0</v>
      </c>
      <c r="R4420" s="41" t="str">
        <f t="shared" si="137"/>
        <v>ERROR</v>
      </c>
      <c r="S4420" s="15"/>
      <c r="T4420" s="15"/>
      <c r="U4420" s="15"/>
      <c r="V4420" s="15"/>
      <c r="W4420" s="15"/>
      <c r="X4420" s="15"/>
      <c r="Y4420" s="41"/>
      <c r="Z4420" s="41"/>
      <c r="AA4420" s="41"/>
      <c r="AB4420" s="15"/>
      <c r="AC4420" s="15"/>
      <c r="AD4420" s="15"/>
      <c r="AE4420" s="15"/>
      <c r="AF4420" s="15"/>
      <c r="AG4420" s="15"/>
      <c r="AH4420" s="15"/>
      <c r="AI4420" s="15"/>
      <c r="AJ4420" s="41"/>
      <c r="AK4420" s="15"/>
      <c r="AL4420" s="15"/>
      <c r="AM4420" s="15"/>
      <c r="AN4420" s="15"/>
      <c r="AO4420" s="15"/>
      <c r="AP4420" s="15"/>
      <c r="AQ4420" s="15"/>
      <c r="AR4420" s="15"/>
      <c r="AS4420" s="15"/>
      <c r="AT4420" s="15"/>
      <c r="AU4420" s="15"/>
      <c r="AV4420" s="15"/>
      <c r="AW4420" s="15"/>
      <c r="AX4420" s="82"/>
      <c r="AY4420" s="82"/>
      <c r="AZ4420" s="10">
        <v>1</v>
      </c>
      <c r="BA4420" t="s">
        <v>31</v>
      </c>
      <c r="BB4420" t="s">
        <v>23</v>
      </c>
      <c r="BD4420" s="7" t="str">
        <f t="shared" si="138"/>
        <v>6718459006Shopee</v>
      </c>
    </row>
    <row r="4421" spans="2:58" ht="15" customHeight="1" x14ac:dyDescent="0.35">
      <c r="B4421" s="10" t="s">
        <v>17</v>
      </c>
      <c r="C4421" s="10" t="s">
        <v>806</v>
      </c>
      <c r="D4421" s="10" t="s">
        <v>549</v>
      </c>
      <c r="E4421" s="10" t="s">
        <v>194</v>
      </c>
      <c r="F4421" s="10" t="s">
        <v>579</v>
      </c>
      <c r="G4421" s="137">
        <v>3107493674</v>
      </c>
      <c r="H4421" s="10" t="s">
        <v>12184</v>
      </c>
      <c r="I4421" s="10" t="s">
        <v>580</v>
      </c>
      <c r="J4421" s="10" t="s">
        <v>3889</v>
      </c>
      <c r="K4421" s="105" t="s">
        <v>1351</v>
      </c>
      <c r="L4421" s="98">
        <f>IFERROR(VLOOKUP($F4421&amp;$C4421,Sales!$J:$W,9,0),0)</f>
        <v>0</v>
      </c>
      <c r="M4421" s="98">
        <f>IFERROR(VLOOKUP($F4421&amp;$C4421,Sales!$J:$W,10,0),0)</f>
        <v>0</v>
      </c>
      <c r="N4421" s="98">
        <f>IFERROR(VLOOKUP($F4421&amp;$C4421,Sales!$J:$W,11,0),0)</f>
        <v>0</v>
      </c>
      <c r="O4421" s="98">
        <f>IFERROR(VLOOKUP($F4421&amp;$C4421,Sales!$J:$W,12,0),0)</f>
        <v>0</v>
      </c>
      <c r="P4421" s="98">
        <f>IFERROR(VLOOKUP($F4421&amp;$C4421,Sales!$J:$W,13,0),0)</f>
        <v>0</v>
      </c>
      <c r="Q4421" s="98">
        <f>IFERROR(VLOOKUP($F4421&amp;$C4421,Sales!$A:$H,7,0),0)</f>
        <v>0</v>
      </c>
      <c r="R4421" s="41" t="str">
        <f t="shared" ref="R4421:R4484" si="139">IFERROR(AVERAGE($S4421:$AW4421),"ERROR")</f>
        <v>ERROR</v>
      </c>
      <c r="S4421" s="66"/>
      <c r="T4421" s="15"/>
      <c r="U4421" s="15"/>
      <c r="V4421" s="15"/>
      <c r="W4421" s="15"/>
      <c r="X4421" s="15"/>
      <c r="Y4421" s="41"/>
      <c r="Z4421" s="41"/>
      <c r="AA4421" s="41"/>
      <c r="AB4421" s="15"/>
      <c r="AC4421" s="15"/>
      <c r="AD4421" s="15"/>
      <c r="AE4421" s="15"/>
      <c r="AF4421" s="15"/>
      <c r="AG4421" s="15"/>
      <c r="AH4421" s="15"/>
      <c r="AI4421" s="15"/>
      <c r="AJ4421" s="15"/>
      <c r="AK4421" s="15"/>
      <c r="AL4421" s="15"/>
      <c r="AM4421" s="15"/>
      <c r="AN4421" s="15"/>
      <c r="AO4421" s="15"/>
      <c r="AP4421" s="66"/>
      <c r="AQ4421" s="66"/>
      <c r="AR4421" s="15"/>
      <c r="AS4421" s="66"/>
      <c r="AT4421" s="66"/>
      <c r="AU4421" s="66"/>
      <c r="AV4421" s="15"/>
      <c r="AW4421" s="15"/>
      <c r="AX4421" s="15"/>
      <c r="AY4421" s="15"/>
      <c r="AZ4421" s="10">
        <v>1</v>
      </c>
      <c r="BA4421" t="s">
        <v>22</v>
      </c>
      <c r="BB4421" t="s">
        <v>88</v>
      </c>
      <c r="BD4421" s="7" t="str">
        <f t="shared" si="138"/>
        <v>3107493674Shopee</v>
      </c>
      <c r="BE4421" t="s">
        <v>13428</v>
      </c>
      <c r="BF4421" t="s">
        <v>13431</v>
      </c>
    </row>
    <row r="4422" spans="2:58" ht="15" customHeight="1" x14ac:dyDescent="0.35">
      <c r="B4422" s="10" t="s">
        <v>17</v>
      </c>
      <c r="C4422" s="10" t="s">
        <v>806</v>
      </c>
      <c r="D4422" s="10" t="s">
        <v>549</v>
      </c>
      <c r="E4422" s="10" t="s">
        <v>194</v>
      </c>
      <c r="F4422" s="10" t="s">
        <v>5790</v>
      </c>
      <c r="G4422" s="137">
        <v>9451642108</v>
      </c>
      <c r="H4422" s="10" t="s">
        <v>12496</v>
      </c>
      <c r="I4422" s="10" t="s">
        <v>5827</v>
      </c>
      <c r="J4422" s="10" t="s">
        <v>5883</v>
      </c>
      <c r="K4422" s="102" t="s">
        <v>5791</v>
      </c>
      <c r="L4422" s="98">
        <f>IFERROR(VLOOKUP($F4422&amp;$C4422,Sales!$J:$W,9,0),0)</f>
        <v>0</v>
      </c>
      <c r="M4422" s="98">
        <f>IFERROR(VLOOKUP($F4422&amp;$C4422,Sales!$J:$W,10,0),0)</f>
        <v>0</v>
      </c>
      <c r="N4422" s="98">
        <f>IFERROR(VLOOKUP($F4422&amp;$C4422,Sales!$J:$W,11,0),0)</f>
        <v>0</v>
      </c>
      <c r="O4422" s="98">
        <f>IFERROR(VLOOKUP($F4422&amp;$C4422,Sales!$J:$W,12,0),0)</f>
        <v>0</v>
      </c>
      <c r="P4422" s="98">
        <f>IFERROR(VLOOKUP($F4422&amp;$C4422,Sales!$J:$W,13,0),0)</f>
        <v>0</v>
      </c>
      <c r="Q4422" s="98">
        <f>IFERROR(VLOOKUP($F4422&amp;$C4422,Sales!$A:$H,7,0),0)</f>
        <v>0</v>
      </c>
      <c r="R4422" s="41" t="str">
        <f t="shared" si="139"/>
        <v>ERROR</v>
      </c>
      <c r="S4422" s="15"/>
      <c r="T4422" s="15"/>
      <c r="U4422" s="15"/>
      <c r="V4422" s="15"/>
      <c r="W4422" s="15"/>
      <c r="X4422" s="15"/>
      <c r="Y4422" s="41"/>
      <c r="Z4422" s="41"/>
      <c r="AA4422" s="41"/>
      <c r="AB4422" s="15"/>
      <c r="AC4422" s="15"/>
      <c r="AD4422" s="15"/>
      <c r="AE4422" s="15"/>
      <c r="AF4422" s="15"/>
      <c r="AG4422" s="15"/>
      <c r="AH4422" s="15"/>
      <c r="AI4422" s="15"/>
      <c r="AJ4422" s="41"/>
      <c r="AK4422" s="15"/>
      <c r="AL4422" s="15"/>
      <c r="AM4422" s="15"/>
      <c r="AN4422" s="15"/>
      <c r="AO4422" s="15"/>
      <c r="AP4422" s="15"/>
      <c r="AQ4422" s="15"/>
      <c r="AR4422" s="15"/>
      <c r="AS4422" s="15"/>
      <c r="AT4422" s="15"/>
      <c r="AU4422" s="15"/>
      <c r="AV4422" s="15"/>
      <c r="AW4422" s="15"/>
      <c r="AX4422" s="82"/>
      <c r="AY4422" s="82"/>
      <c r="AZ4422" s="10">
        <v>1</v>
      </c>
      <c r="BA4422" t="s">
        <v>31</v>
      </c>
      <c r="BB4422" t="s">
        <v>23</v>
      </c>
      <c r="BD4422" s="7" t="str">
        <f t="shared" si="138"/>
        <v>9451642108Shopee</v>
      </c>
    </row>
    <row r="4423" spans="2:58" ht="15" customHeight="1" x14ac:dyDescent="0.35">
      <c r="B4423" s="10" t="s">
        <v>17</v>
      </c>
      <c r="C4423" s="10" t="s">
        <v>806</v>
      </c>
      <c r="D4423" s="10" t="s">
        <v>549</v>
      </c>
      <c r="E4423" s="10" t="s">
        <v>194</v>
      </c>
      <c r="F4423" s="10" t="s">
        <v>9866</v>
      </c>
      <c r="G4423" s="137">
        <v>11543995130</v>
      </c>
      <c r="H4423" s="10" t="s">
        <v>12288</v>
      </c>
      <c r="I4423" s="10">
        <v>4987176076618</v>
      </c>
      <c r="J4423" s="10" t="s">
        <v>9996</v>
      </c>
      <c r="K4423" s="102" t="s">
        <v>9839</v>
      </c>
      <c r="L4423" s="98">
        <f>IFERROR(VLOOKUP($F4423&amp;$C4423,Sales!$J:$W,9,0),0)</f>
        <v>0</v>
      </c>
      <c r="M4423" s="98">
        <f>IFERROR(VLOOKUP($F4423&amp;$C4423,Sales!$J:$W,10,0),0)</f>
        <v>0</v>
      </c>
      <c r="N4423" s="98">
        <f>IFERROR(VLOOKUP($F4423&amp;$C4423,Sales!$J:$W,11,0),0)</f>
        <v>0</v>
      </c>
      <c r="O4423" s="98">
        <f>IFERROR(VLOOKUP($F4423&amp;$C4423,Sales!$J:$W,12,0),0)</f>
        <v>0</v>
      </c>
      <c r="P4423" s="98">
        <f>IFERROR(VLOOKUP($F4423&amp;$C4423,Sales!$J:$W,13,0),0)</f>
        <v>0</v>
      </c>
      <c r="Q4423" s="98">
        <f>IFERROR(VLOOKUP($F4423&amp;$C4423,Sales!$A:$H,7,0),0)</f>
        <v>0</v>
      </c>
      <c r="R4423" s="41" t="str">
        <f t="shared" si="139"/>
        <v>ERROR</v>
      </c>
      <c r="S4423" s="15"/>
      <c r="T4423" s="15"/>
      <c r="U4423" s="15"/>
      <c r="V4423" s="15"/>
      <c r="W4423" s="15"/>
      <c r="X4423" s="15"/>
      <c r="Y4423" s="41"/>
      <c r="Z4423" s="41"/>
      <c r="AA4423" s="41"/>
      <c r="AB4423" s="15"/>
      <c r="AC4423" s="15"/>
      <c r="AD4423" s="15"/>
      <c r="AE4423" s="15"/>
      <c r="AF4423" s="15"/>
      <c r="AG4423" s="15"/>
      <c r="AH4423" s="15"/>
      <c r="AI4423" s="15"/>
      <c r="AJ4423" s="41"/>
      <c r="AK4423" s="15"/>
      <c r="AL4423" s="15"/>
      <c r="AM4423" s="15"/>
      <c r="AN4423" s="15"/>
      <c r="AO4423" s="15"/>
      <c r="AP4423" s="15"/>
      <c r="AQ4423" s="15"/>
      <c r="AR4423" s="15"/>
      <c r="AS4423" s="15"/>
      <c r="AT4423" s="15"/>
      <c r="AU4423" s="15"/>
      <c r="AV4423" s="15"/>
      <c r="AW4423" s="15"/>
      <c r="AX4423" s="82"/>
      <c r="AY4423" s="82"/>
      <c r="AZ4423" s="10">
        <v>1</v>
      </c>
      <c r="BA4423" t="s">
        <v>31</v>
      </c>
      <c r="BB4423" t="s">
        <v>23</v>
      </c>
      <c r="BD4423" s="7" t="str">
        <f t="shared" si="138"/>
        <v>11543995130Shopee</v>
      </c>
    </row>
    <row r="4424" spans="2:58" ht="15" customHeight="1" x14ac:dyDescent="0.35">
      <c r="B4424" s="10" t="s">
        <v>17</v>
      </c>
      <c r="C4424" s="10" t="s">
        <v>806</v>
      </c>
      <c r="D4424" s="10" t="s">
        <v>549</v>
      </c>
      <c r="E4424" s="10" t="s">
        <v>194</v>
      </c>
      <c r="F4424" s="10" t="s">
        <v>726</v>
      </c>
      <c r="G4424" s="137">
        <v>3107493647</v>
      </c>
      <c r="H4424" s="10" t="s">
        <v>12188</v>
      </c>
      <c r="I4424" s="10" t="s">
        <v>727</v>
      </c>
      <c r="J4424" s="10" t="s">
        <v>3898</v>
      </c>
      <c r="K4424" s="105" t="s">
        <v>1362</v>
      </c>
      <c r="L4424" s="98">
        <f>IFERROR(VLOOKUP($F4424&amp;$C4424,Sales!$J:$W,9,0),0)</f>
        <v>0</v>
      </c>
      <c r="M4424" s="98">
        <f>IFERROR(VLOOKUP($F4424&amp;$C4424,Sales!$J:$W,10,0),0)</f>
        <v>0</v>
      </c>
      <c r="N4424" s="98">
        <f>IFERROR(VLOOKUP($F4424&amp;$C4424,Sales!$J:$W,11,0),0)</f>
        <v>0</v>
      </c>
      <c r="O4424" s="98">
        <f>IFERROR(VLOOKUP($F4424&amp;$C4424,Sales!$J:$W,12,0),0)</f>
        <v>0</v>
      </c>
      <c r="P4424" s="98">
        <f>IFERROR(VLOOKUP($F4424&amp;$C4424,Sales!$J:$W,13,0),0)</f>
        <v>0</v>
      </c>
      <c r="Q4424" s="98">
        <f>IFERROR(VLOOKUP($F4424&amp;$C4424,Sales!$A:$H,7,0),0)</f>
        <v>0</v>
      </c>
      <c r="R4424" s="41" t="str">
        <f t="shared" si="139"/>
        <v>ERROR</v>
      </c>
      <c r="S4424" s="66"/>
      <c r="T4424" s="15"/>
      <c r="U4424" s="15"/>
      <c r="V4424" s="15"/>
      <c r="W4424" s="15"/>
      <c r="X4424" s="15"/>
      <c r="Y4424" s="41"/>
      <c r="Z4424" s="41"/>
      <c r="AA4424" s="41"/>
      <c r="AB4424" s="15"/>
      <c r="AC4424" s="15"/>
      <c r="AD4424" s="15"/>
      <c r="AE4424" s="15"/>
      <c r="AF4424" s="15"/>
      <c r="AG4424" s="15"/>
      <c r="AH4424" s="15"/>
      <c r="AI4424" s="15"/>
      <c r="AJ4424" s="15"/>
      <c r="AK4424" s="15"/>
      <c r="AL4424" s="15"/>
      <c r="AM4424" s="15"/>
      <c r="AN4424" s="15"/>
      <c r="AO4424" s="15"/>
      <c r="AP4424" s="66"/>
      <c r="AQ4424" s="66"/>
      <c r="AR4424" s="15"/>
      <c r="AS4424" s="66"/>
      <c r="AT4424" s="66"/>
      <c r="AU4424" s="66"/>
      <c r="AV4424" s="15"/>
      <c r="AW4424" s="15"/>
      <c r="AX4424" s="15"/>
      <c r="AY4424" s="15"/>
      <c r="AZ4424" s="10">
        <v>1</v>
      </c>
      <c r="BA4424" t="s">
        <v>22</v>
      </c>
      <c r="BB4424" t="s">
        <v>88</v>
      </c>
      <c r="BD4424" s="7" t="str">
        <f t="shared" si="138"/>
        <v>3107493647Shopee</v>
      </c>
      <c r="BE4424" t="s">
        <v>13428</v>
      </c>
      <c r="BF4424" t="s">
        <v>13431</v>
      </c>
    </row>
    <row r="4425" spans="2:58" ht="15" customHeight="1" x14ac:dyDescent="0.35">
      <c r="B4425" s="10" t="s">
        <v>17</v>
      </c>
      <c r="C4425" s="10" t="s">
        <v>806</v>
      </c>
      <c r="D4425" s="10" t="s">
        <v>549</v>
      </c>
      <c r="E4425" s="10" t="s">
        <v>194</v>
      </c>
      <c r="F4425" s="10" t="s">
        <v>742</v>
      </c>
      <c r="G4425" s="137">
        <v>5349111348</v>
      </c>
      <c r="H4425" s="10" t="s">
        <v>12145</v>
      </c>
      <c r="I4425" s="10" t="s">
        <v>743</v>
      </c>
      <c r="J4425" s="10" t="s">
        <v>5866</v>
      </c>
      <c r="K4425" s="102" t="s">
        <v>13797</v>
      </c>
      <c r="L4425" s="98">
        <f>IFERROR(VLOOKUP($F4425&amp;$C4425,Sales!$J:$W,9,0),0)</f>
        <v>0</v>
      </c>
      <c r="M4425" s="98">
        <f>IFERROR(VLOOKUP($F4425&amp;$C4425,Sales!$J:$W,10,0),0)</f>
        <v>0</v>
      </c>
      <c r="N4425" s="98">
        <f>IFERROR(VLOOKUP($F4425&amp;$C4425,Sales!$J:$W,11,0),0)</f>
        <v>0</v>
      </c>
      <c r="O4425" s="98">
        <f>IFERROR(VLOOKUP($F4425&amp;$C4425,Sales!$J:$W,12,0),0)</f>
        <v>0</v>
      </c>
      <c r="P4425" s="98">
        <f>IFERROR(VLOOKUP($F4425&amp;$C4425,Sales!$J:$W,13,0),0)</f>
        <v>0</v>
      </c>
      <c r="Q4425" s="98">
        <f>IFERROR(VLOOKUP($F4425&amp;$C4425,Sales!$A:$H,7,0),0)</f>
        <v>0</v>
      </c>
      <c r="R4425" s="41" t="str">
        <f t="shared" si="139"/>
        <v>ERROR</v>
      </c>
      <c r="S4425" s="15"/>
      <c r="T4425" s="15"/>
      <c r="U4425" s="15"/>
      <c r="V4425" s="15"/>
      <c r="W4425" s="15"/>
      <c r="X4425" s="15"/>
      <c r="Y4425" s="41"/>
      <c r="Z4425" s="41"/>
      <c r="AA4425" s="41"/>
      <c r="AB4425" s="15"/>
      <c r="AC4425" s="15"/>
      <c r="AD4425" s="15"/>
      <c r="AE4425" s="15"/>
      <c r="AF4425" s="15"/>
      <c r="AG4425" s="15"/>
      <c r="AH4425" s="15"/>
      <c r="AI4425" s="15"/>
      <c r="AJ4425" s="41"/>
      <c r="AK4425" s="15"/>
      <c r="AL4425" s="15"/>
      <c r="AM4425" s="15"/>
      <c r="AN4425" s="15"/>
      <c r="AO4425" s="15"/>
      <c r="AP4425" s="15"/>
      <c r="AQ4425" s="15"/>
      <c r="AR4425" s="15"/>
      <c r="AS4425" s="15"/>
      <c r="AT4425" s="15"/>
      <c r="AU4425" s="15"/>
      <c r="AV4425" s="15"/>
      <c r="AW4425" s="15"/>
      <c r="AX4425" s="82"/>
      <c r="AY4425" s="82"/>
      <c r="AZ4425" s="10">
        <v>1</v>
      </c>
      <c r="BA4425" t="s">
        <v>31</v>
      </c>
      <c r="BB4425" t="s">
        <v>23</v>
      </c>
      <c r="BD4425" s="7" t="str">
        <f t="shared" si="138"/>
        <v>5349111348Shopee</v>
      </c>
    </row>
    <row r="4426" spans="2:58" ht="15" customHeight="1" x14ac:dyDescent="0.35">
      <c r="B4426" s="10" t="s">
        <v>17</v>
      </c>
      <c r="C4426" s="10" t="s">
        <v>806</v>
      </c>
      <c r="D4426" s="10" t="s">
        <v>549</v>
      </c>
      <c r="E4426" s="10" t="s">
        <v>194</v>
      </c>
      <c r="F4426" s="10" t="s">
        <v>573</v>
      </c>
      <c r="G4426" s="137">
        <v>3107493642</v>
      </c>
      <c r="H4426" s="10" t="s">
        <v>12190</v>
      </c>
      <c r="I4426" s="10" t="s">
        <v>574</v>
      </c>
      <c r="J4426" s="10" t="s">
        <v>3904</v>
      </c>
      <c r="K4426" s="105" t="s">
        <v>1378</v>
      </c>
      <c r="L4426" s="98">
        <f>IFERROR(VLOOKUP($F4426&amp;$C4426,Sales!$J:$W,9,0),0)</f>
        <v>0</v>
      </c>
      <c r="M4426" s="98">
        <f>IFERROR(VLOOKUP($F4426&amp;$C4426,Sales!$J:$W,10,0),0)</f>
        <v>0</v>
      </c>
      <c r="N4426" s="98">
        <f>IFERROR(VLOOKUP($F4426&amp;$C4426,Sales!$J:$W,11,0),0)</f>
        <v>0</v>
      </c>
      <c r="O4426" s="98">
        <f>IFERROR(VLOOKUP($F4426&amp;$C4426,Sales!$J:$W,12,0),0)</f>
        <v>0</v>
      </c>
      <c r="P4426" s="98">
        <f>IFERROR(VLOOKUP($F4426&amp;$C4426,Sales!$J:$W,13,0),0)</f>
        <v>0</v>
      </c>
      <c r="Q4426" s="98">
        <f>IFERROR(VLOOKUP($F4426&amp;$C4426,Sales!$A:$H,7,0),0)</f>
        <v>0</v>
      </c>
      <c r="R4426" s="41" t="str">
        <f t="shared" si="139"/>
        <v>ERROR</v>
      </c>
      <c r="S4426" s="15"/>
      <c r="T4426" s="15"/>
      <c r="U4426" s="15"/>
      <c r="V4426" s="15"/>
      <c r="W4426" s="15"/>
      <c r="X4426" s="15"/>
      <c r="Y4426" s="41"/>
      <c r="Z4426" s="41"/>
      <c r="AA4426" s="41"/>
      <c r="AB4426" s="15"/>
      <c r="AC4426" s="15"/>
      <c r="AD4426" s="15"/>
      <c r="AE4426" s="15"/>
      <c r="AF4426" s="15"/>
      <c r="AG4426" s="15"/>
      <c r="AH4426" s="15"/>
      <c r="AI4426" s="15"/>
      <c r="AJ4426" s="15"/>
      <c r="AK4426" s="15"/>
      <c r="AL4426" s="15"/>
      <c r="AM4426" s="15"/>
      <c r="AN4426" s="15"/>
      <c r="AO4426" s="15"/>
      <c r="AP4426" s="15"/>
      <c r="AQ4426" s="66"/>
      <c r="AR4426" s="15"/>
      <c r="AS4426" s="15"/>
      <c r="AT4426" s="15"/>
      <c r="AU4426" s="15"/>
      <c r="AV4426" s="15"/>
      <c r="AW4426" s="15"/>
      <c r="AX4426" s="82"/>
      <c r="AY4426" s="82"/>
      <c r="AZ4426" s="10">
        <v>1</v>
      </c>
      <c r="BA4426" t="s">
        <v>22</v>
      </c>
      <c r="BB4426" t="s">
        <v>88</v>
      </c>
      <c r="BD4426" s="7" t="str">
        <f t="shared" si="138"/>
        <v>3107493642Shopee</v>
      </c>
      <c r="BE4426" t="s">
        <v>13741</v>
      </c>
      <c r="BF4426" t="s">
        <v>13742</v>
      </c>
    </row>
    <row r="4427" spans="2:58" ht="15" customHeight="1" x14ac:dyDescent="0.35">
      <c r="B4427" s="10" t="s">
        <v>17</v>
      </c>
      <c r="C4427" s="10" t="s">
        <v>806</v>
      </c>
      <c r="D4427" s="10" t="s">
        <v>549</v>
      </c>
      <c r="E4427" s="10" t="s">
        <v>194</v>
      </c>
      <c r="F4427" s="10" t="s">
        <v>550</v>
      </c>
      <c r="G4427" s="137">
        <v>3107493669</v>
      </c>
      <c r="H4427" s="10" t="s">
        <v>12191</v>
      </c>
      <c r="I4427" s="10" t="s">
        <v>551</v>
      </c>
      <c r="J4427" s="10" t="s">
        <v>3909</v>
      </c>
      <c r="K4427" s="102" t="s">
        <v>1396</v>
      </c>
      <c r="L4427" s="98">
        <f>IFERROR(VLOOKUP($F4427&amp;$C4427,Sales!$J:$W,9,0),0)</f>
        <v>0</v>
      </c>
      <c r="M4427" s="98">
        <f>IFERROR(VLOOKUP($F4427&amp;$C4427,Sales!$J:$W,10,0),0)</f>
        <v>0</v>
      </c>
      <c r="N4427" s="98">
        <f>IFERROR(VLOOKUP($F4427&amp;$C4427,Sales!$J:$W,11,0),0)</f>
        <v>0</v>
      </c>
      <c r="O4427" s="98">
        <f>IFERROR(VLOOKUP($F4427&amp;$C4427,Sales!$J:$W,12,0),0)</f>
        <v>0</v>
      </c>
      <c r="P4427" s="98">
        <f>IFERROR(VLOOKUP($F4427&amp;$C4427,Sales!$J:$W,13,0),0)</f>
        <v>0</v>
      </c>
      <c r="Q4427" s="98">
        <f>IFERROR(VLOOKUP($F4427&amp;$C4427,Sales!$A:$H,7,0),0)</f>
        <v>0</v>
      </c>
      <c r="R4427" s="41" t="str">
        <f t="shared" si="139"/>
        <v>ERROR</v>
      </c>
      <c r="S4427" s="15"/>
      <c r="T4427" s="15"/>
      <c r="U4427" s="15"/>
      <c r="V4427" s="15"/>
      <c r="W4427" s="15"/>
      <c r="X4427" s="15"/>
      <c r="Y4427" s="41"/>
      <c r="Z4427" s="41"/>
      <c r="AA4427" s="41"/>
      <c r="AB4427" s="15"/>
      <c r="AC4427" s="15"/>
      <c r="AD4427" s="15"/>
      <c r="AE4427" s="15"/>
      <c r="AF4427" s="15"/>
      <c r="AG4427" s="15"/>
      <c r="AH4427" s="15"/>
      <c r="AI4427" s="15"/>
      <c r="AJ4427" s="15"/>
      <c r="AK4427" s="15"/>
      <c r="AL4427" s="15"/>
      <c r="AM4427" s="15"/>
      <c r="AN4427" s="15"/>
      <c r="AO4427" s="15"/>
      <c r="AP4427" s="15"/>
      <c r="AQ4427" s="66"/>
      <c r="AR4427" s="15"/>
      <c r="AS4427" s="15"/>
      <c r="AT4427" s="15"/>
      <c r="AU4427" s="15"/>
      <c r="AV4427" s="15"/>
      <c r="AW4427" s="15"/>
      <c r="AX4427" s="82"/>
      <c r="AY4427" s="82"/>
      <c r="AZ4427" s="10">
        <v>1</v>
      </c>
      <c r="BA4427" t="s">
        <v>22</v>
      </c>
      <c r="BB4427" t="s">
        <v>88</v>
      </c>
      <c r="BD4427" s="7" t="str">
        <f t="shared" si="138"/>
        <v>3107493669Shopee</v>
      </c>
      <c r="BE4427" s="81">
        <v>44834</v>
      </c>
      <c r="BF4427" t="s">
        <v>13676</v>
      </c>
    </row>
    <row r="4428" spans="2:58" ht="15" customHeight="1" x14ac:dyDescent="0.35">
      <c r="B4428" s="10" t="s">
        <v>17</v>
      </c>
      <c r="C4428" s="10" t="s">
        <v>806</v>
      </c>
      <c r="D4428" s="10" t="s">
        <v>549</v>
      </c>
      <c r="E4428" s="10" t="s">
        <v>194</v>
      </c>
      <c r="F4428" s="10" t="s">
        <v>736</v>
      </c>
      <c r="G4428" s="137">
        <v>3249274971</v>
      </c>
      <c r="H4428" s="10" t="s">
        <v>12143</v>
      </c>
      <c r="I4428" s="10" t="s">
        <v>737</v>
      </c>
      <c r="J4428" s="10" t="s">
        <v>5860</v>
      </c>
      <c r="K4428" s="102" t="s">
        <v>6457</v>
      </c>
      <c r="L4428" s="98">
        <f>IFERROR(VLOOKUP($F4428&amp;$C4428,Sales!$J:$W,9,0),0)</f>
        <v>0</v>
      </c>
      <c r="M4428" s="98">
        <f>IFERROR(VLOOKUP($F4428&amp;$C4428,Sales!$J:$W,10,0),0)</f>
        <v>0</v>
      </c>
      <c r="N4428" s="98">
        <f>IFERROR(VLOOKUP($F4428&amp;$C4428,Sales!$J:$W,11,0),0)</f>
        <v>0</v>
      </c>
      <c r="O4428" s="98">
        <f>IFERROR(VLOOKUP($F4428&amp;$C4428,Sales!$J:$W,12,0),0)</f>
        <v>0</v>
      </c>
      <c r="P4428" s="98">
        <f>IFERROR(VLOOKUP($F4428&amp;$C4428,Sales!$J:$W,13,0),0)</f>
        <v>0</v>
      </c>
      <c r="Q4428" s="98">
        <f>IFERROR(VLOOKUP($F4428&amp;$C4428,Sales!$A:$H,7,0),0)</f>
        <v>0</v>
      </c>
      <c r="R4428" s="41" t="str">
        <f t="shared" si="139"/>
        <v>ERROR</v>
      </c>
      <c r="S4428" s="15"/>
      <c r="T4428" s="15"/>
      <c r="U4428" s="15"/>
      <c r="V4428" s="15"/>
      <c r="W4428" s="15"/>
      <c r="X4428" s="15"/>
      <c r="Y4428" s="41"/>
      <c r="Z4428" s="41"/>
      <c r="AA4428" s="41"/>
      <c r="AB4428" s="15"/>
      <c r="AC4428" s="15"/>
      <c r="AD4428" s="15"/>
      <c r="AE4428" s="15"/>
      <c r="AF4428" s="15"/>
      <c r="AG4428" s="15"/>
      <c r="AH4428" s="15"/>
      <c r="AI4428" s="15"/>
      <c r="AJ4428" s="41"/>
      <c r="AK4428" s="15"/>
      <c r="AL4428" s="15"/>
      <c r="AM4428" s="15"/>
      <c r="AN4428" s="15"/>
      <c r="AO4428" s="15"/>
      <c r="AP4428" s="15"/>
      <c r="AQ4428" s="15"/>
      <c r="AR4428" s="15"/>
      <c r="AS4428" s="15"/>
      <c r="AT4428" s="15"/>
      <c r="AU4428" s="15"/>
      <c r="AV4428" s="15"/>
      <c r="AW4428" s="15"/>
      <c r="AX4428" s="82"/>
      <c r="AY4428" s="82"/>
      <c r="AZ4428" s="10">
        <v>1</v>
      </c>
      <c r="BA4428" t="s">
        <v>31</v>
      </c>
      <c r="BB4428" t="s">
        <v>23</v>
      </c>
      <c r="BD4428" s="7" t="str">
        <f t="shared" si="138"/>
        <v>3249274971Shopee</v>
      </c>
    </row>
    <row r="4429" spans="2:58" ht="15" customHeight="1" x14ac:dyDescent="0.35">
      <c r="B4429" s="10" t="s">
        <v>17</v>
      </c>
      <c r="C4429" s="10" t="s">
        <v>806</v>
      </c>
      <c r="D4429" s="10" t="s">
        <v>294</v>
      </c>
      <c r="E4429" s="10" t="s">
        <v>295</v>
      </c>
      <c r="F4429" s="10" t="s">
        <v>1758</v>
      </c>
      <c r="G4429" s="137">
        <v>3333734354</v>
      </c>
      <c r="H4429" s="10" t="s">
        <v>12683</v>
      </c>
      <c r="I4429" s="10" t="s">
        <v>1759</v>
      </c>
      <c r="J4429" s="10" t="s">
        <v>827</v>
      </c>
      <c r="K4429" s="102" t="s">
        <v>11097</v>
      </c>
      <c r="L4429" s="98">
        <f>IFERROR(VLOOKUP($F4429&amp;$C4429,Sales!$J:$W,9,0),0)</f>
        <v>0</v>
      </c>
      <c r="M4429" s="98">
        <f>IFERROR(VLOOKUP($F4429&amp;$C4429,Sales!$J:$W,10,0),0)</f>
        <v>0</v>
      </c>
      <c r="N4429" s="98">
        <f>IFERROR(VLOOKUP($F4429&amp;$C4429,Sales!$J:$W,11,0),0)</f>
        <v>0</v>
      </c>
      <c r="O4429" s="98">
        <f>IFERROR(VLOOKUP($F4429&amp;$C4429,Sales!$J:$W,12,0),0)</f>
        <v>0</v>
      </c>
      <c r="P4429" s="98">
        <f>IFERROR(VLOOKUP($F4429&amp;$C4429,Sales!$J:$W,13,0),0)</f>
        <v>0</v>
      </c>
      <c r="Q4429" s="98">
        <f>IFERROR(VLOOKUP($F4429&amp;$C4429,Sales!$A:$H,7,0),0)</f>
        <v>0</v>
      </c>
      <c r="R4429" s="41" t="str">
        <f t="shared" si="139"/>
        <v>ERROR</v>
      </c>
      <c r="S4429" s="15"/>
      <c r="T4429" s="15"/>
      <c r="U4429" s="15"/>
      <c r="V4429" s="15"/>
      <c r="W4429" s="15"/>
      <c r="X4429" s="15"/>
      <c r="Y4429" s="41"/>
      <c r="Z4429" s="41"/>
      <c r="AA4429" s="41"/>
      <c r="AB4429" s="15"/>
      <c r="AC4429" s="15"/>
      <c r="AD4429" s="15"/>
      <c r="AE4429" s="15"/>
      <c r="AF4429" s="15"/>
      <c r="AG4429" s="15"/>
      <c r="AH4429" s="15"/>
      <c r="AI4429" s="15"/>
      <c r="AJ4429" s="15"/>
      <c r="AK4429" s="15"/>
      <c r="AL4429" s="15"/>
      <c r="AM4429" s="66"/>
      <c r="AN4429" s="15"/>
      <c r="AO4429" s="15"/>
      <c r="AP4429" s="66"/>
      <c r="AQ4429" s="15"/>
      <c r="AR4429" s="15"/>
      <c r="AS4429" s="15"/>
      <c r="AT4429" s="15"/>
      <c r="AU4429" s="15"/>
      <c r="AV4429" s="15"/>
      <c r="AW4429" s="15"/>
      <c r="AX4429" s="15"/>
      <c r="AY4429" s="15"/>
      <c r="AZ4429" s="10">
        <v>1</v>
      </c>
      <c r="BA4429" t="s">
        <v>22</v>
      </c>
      <c r="BB4429" t="s">
        <v>88</v>
      </c>
      <c r="BD4429" s="7" t="str">
        <f t="shared" si="138"/>
        <v>3333734354Shopee</v>
      </c>
    </row>
    <row r="4430" spans="2:58" ht="15" customHeight="1" x14ac:dyDescent="0.35">
      <c r="B4430" s="10" t="s">
        <v>17</v>
      </c>
      <c r="C4430" s="10" t="s">
        <v>806</v>
      </c>
      <c r="D4430" s="10" t="s">
        <v>294</v>
      </c>
      <c r="E4430" s="10" t="s">
        <v>295</v>
      </c>
      <c r="F4430" s="10" t="s">
        <v>2489</v>
      </c>
      <c r="G4430" s="137">
        <v>6133642137</v>
      </c>
      <c r="H4430" s="10" t="s">
        <v>12459</v>
      </c>
      <c r="I4430" s="10" t="s">
        <v>19019</v>
      </c>
      <c r="J4430" s="10" t="s">
        <v>4058</v>
      </c>
      <c r="K4430" s="102" t="s">
        <v>10312</v>
      </c>
      <c r="L4430" s="98">
        <f>IFERROR(VLOOKUP($F4430&amp;$C4430,Sales!$J:$W,9,0),0)</f>
        <v>0</v>
      </c>
      <c r="M4430" s="98">
        <f>IFERROR(VLOOKUP($F4430&amp;$C4430,Sales!$J:$W,10,0),0)</f>
        <v>0</v>
      </c>
      <c r="N4430" s="98">
        <f>IFERROR(VLOOKUP($F4430&amp;$C4430,Sales!$J:$W,11,0),0)</f>
        <v>0</v>
      </c>
      <c r="O4430" s="98">
        <f>IFERROR(VLOOKUP($F4430&amp;$C4430,Sales!$J:$W,12,0),0)</f>
        <v>0</v>
      </c>
      <c r="P4430" s="98">
        <f>IFERROR(VLOOKUP($F4430&amp;$C4430,Sales!$J:$W,13,0),0)</f>
        <v>0</v>
      </c>
      <c r="Q4430" s="98">
        <f>IFERROR(VLOOKUP($F4430&amp;$C4430,Sales!$A:$H,7,0),0)</f>
        <v>0</v>
      </c>
      <c r="R4430" s="41" t="str">
        <f t="shared" si="139"/>
        <v>ERROR</v>
      </c>
      <c r="S4430" s="15"/>
      <c r="T4430" s="15"/>
      <c r="U4430" s="15"/>
      <c r="V4430" s="15"/>
      <c r="W4430" s="15"/>
      <c r="X4430" s="15"/>
      <c r="Y4430" s="41"/>
      <c r="Z4430" s="41"/>
      <c r="AA4430" s="41"/>
      <c r="AB4430" s="15"/>
      <c r="AC4430" s="15"/>
      <c r="AD4430" s="15"/>
      <c r="AE4430" s="15"/>
      <c r="AF4430" s="15"/>
      <c r="AG4430" s="15"/>
      <c r="AH4430" s="15"/>
      <c r="AI4430" s="15"/>
      <c r="AJ4430" s="15"/>
      <c r="AK4430" s="15"/>
      <c r="AL4430" s="66"/>
      <c r="AM4430" s="66"/>
      <c r="AN4430" s="15"/>
      <c r="AO4430" s="15"/>
      <c r="AP4430" s="66"/>
      <c r="AQ4430" s="15"/>
      <c r="AR4430" s="15"/>
      <c r="AS4430" s="15"/>
      <c r="AT4430" s="15"/>
      <c r="AU4430" s="15"/>
      <c r="AV4430" s="15"/>
      <c r="AW4430" s="15"/>
      <c r="AX4430" s="15"/>
      <c r="AY4430" s="15"/>
      <c r="AZ4430" s="10">
        <v>1</v>
      </c>
      <c r="BA4430" s="44" t="s">
        <v>22</v>
      </c>
      <c r="BB4430" t="s">
        <v>88</v>
      </c>
      <c r="BD4430" s="7" t="str">
        <f t="shared" si="138"/>
        <v>6133642137Shopee</v>
      </c>
    </row>
    <row r="4431" spans="2:58" ht="15" customHeight="1" x14ac:dyDescent="0.35">
      <c r="B4431" s="10" t="s">
        <v>17</v>
      </c>
      <c r="C4431" s="10" t="s">
        <v>806</v>
      </c>
      <c r="D4431" s="10" t="s">
        <v>294</v>
      </c>
      <c r="E4431" s="10" t="s">
        <v>295</v>
      </c>
      <c r="F4431" s="10" t="s">
        <v>1737</v>
      </c>
      <c r="G4431" s="137">
        <v>5633633476</v>
      </c>
      <c r="H4431" s="10" t="s">
        <v>12684</v>
      </c>
      <c r="I4431" s="10" t="s">
        <v>1738</v>
      </c>
      <c r="J4431" s="10" t="s">
        <v>1220</v>
      </c>
      <c r="K4431" s="102" t="s">
        <v>10287</v>
      </c>
      <c r="L4431" s="98">
        <f>IFERROR(VLOOKUP($F4431&amp;$C4431,Sales!$J:$W,9,0),0)</f>
        <v>0</v>
      </c>
      <c r="M4431" s="98">
        <f>IFERROR(VLOOKUP($F4431&amp;$C4431,Sales!$J:$W,10,0),0)</f>
        <v>0</v>
      </c>
      <c r="N4431" s="98">
        <f>IFERROR(VLOOKUP($F4431&amp;$C4431,Sales!$J:$W,11,0),0)</f>
        <v>0</v>
      </c>
      <c r="O4431" s="98">
        <f>IFERROR(VLOOKUP($F4431&amp;$C4431,Sales!$J:$W,12,0),0)</f>
        <v>0</v>
      </c>
      <c r="P4431" s="98">
        <f>IFERROR(VLOOKUP($F4431&amp;$C4431,Sales!$J:$W,13,0),0)</f>
        <v>0</v>
      </c>
      <c r="Q4431" s="98">
        <f>IFERROR(VLOOKUP($F4431&amp;$C4431,Sales!$A:$H,7,0),0)</f>
        <v>0</v>
      </c>
      <c r="R4431" s="41" t="str">
        <f t="shared" si="139"/>
        <v>ERROR</v>
      </c>
      <c r="S4431" s="15"/>
      <c r="T4431" s="15"/>
      <c r="U4431" s="15"/>
      <c r="V4431" s="15"/>
      <c r="W4431" s="15"/>
      <c r="X4431" s="15"/>
      <c r="Y4431" s="41"/>
      <c r="Z4431" s="41"/>
      <c r="AA4431" s="41"/>
      <c r="AB4431" s="15"/>
      <c r="AC4431" s="15"/>
      <c r="AD4431" s="15"/>
      <c r="AE4431" s="15"/>
      <c r="AF4431" s="15"/>
      <c r="AG4431" s="15"/>
      <c r="AH4431" s="15"/>
      <c r="AI4431" s="15"/>
      <c r="AJ4431" s="15"/>
      <c r="AK4431" s="15"/>
      <c r="AL4431" s="66"/>
      <c r="AM4431" s="66"/>
      <c r="AN4431" s="15"/>
      <c r="AO4431" s="15"/>
      <c r="AP4431" s="66"/>
      <c r="AQ4431" s="15"/>
      <c r="AR4431" s="15"/>
      <c r="AS4431" s="15"/>
      <c r="AT4431" s="15"/>
      <c r="AU4431" s="15"/>
      <c r="AV4431" s="15"/>
      <c r="AW4431" s="15"/>
      <c r="AX4431" s="15"/>
      <c r="AY4431" s="15"/>
      <c r="AZ4431" s="10">
        <v>1</v>
      </c>
      <c r="BA4431" t="s">
        <v>22</v>
      </c>
      <c r="BB4431" t="s">
        <v>88</v>
      </c>
      <c r="BD4431" s="7" t="str">
        <f t="shared" si="138"/>
        <v>5633633476Shopee</v>
      </c>
    </row>
    <row r="4432" spans="2:58" ht="15" customHeight="1" x14ac:dyDescent="0.35">
      <c r="B4432" s="10" t="s">
        <v>17</v>
      </c>
      <c r="C4432" s="10" t="s">
        <v>806</v>
      </c>
      <c r="D4432" s="10" t="s">
        <v>294</v>
      </c>
      <c r="E4432" s="10" t="s">
        <v>295</v>
      </c>
      <c r="F4432" s="10" t="s">
        <v>1754</v>
      </c>
      <c r="G4432" s="137">
        <v>7633639911</v>
      </c>
      <c r="H4432" s="10" t="s">
        <v>12685</v>
      </c>
      <c r="I4432" s="10" t="s">
        <v>1755</v>
      </c>
      <c r="J4432" s="10" t="s">
        <v>4071</v>
      </c>
      <c r="K4432" s="102" t="s">
        <v>11135</v>
      </c>
      <c r="L4432" s="98">
        <f>IFERROR(VLOOKUP($F4432&amp;$C4432,Sales!$J:$W,9,0),0)</f>
        <v>0</v>
      </c>
      <c r="M4432" s="98">
        <f>IFERROR(VLOOKUP($F4432&amp;$C4432,Sales!$J:$W,10,0),0)</f>
        <v>0</v>
      </c>
      <c r="N4432" s="98">
        <f>IFERROR(VLOOKUP($F4432&amp;$C4432,Sales!$J:$W,11,0),0)</f>
        <v>0</v>
      </c>
      <c r="O4432" s="98">
        <f>IFERROR(VLOOKUP($F4432&amp;$C4432,Sales!$J:$W,12,0),0)</f>
        <v>0</v>
      </c>
      <c r="P4432" s="98">
        <f>IFERROR(VLOOKUP($F4432&amp;$C4432,Sales!$J:$W,13,0),0)</f>
        <v>0</v>
      </c>
      <c r="Q4432" s="98">
        <f>IFERROR(VLOOKUP($F4432&amp;$C4432,Sales!$A:$H,7,0),0)</f>
        <v>0</v>
      </c>
      <c r="R4432" s="41" t="str">
        <f t="shared" si="139"/>
        <v>ERROR</v>
      </c>
      <c r="S4432" s="15"/>
      <c r="T4432" s="15"/>
      <c r="U4432" s="15"/>
      <c r="V4432" s="15"/>
      <c r="W4432" s="15"/>
      <c r="X4432" s="15"/>
      <c r="Y4432" s="41"/>
      <c r="Z4432" s="41"/>
      <c r="AA4432" s="41"/>
      <c r="AB4432" s="15"/>
      <c r="AC4432" s="15"/>
      <c r="AD4432" s="15"/>
      <c r="AE4432" s="15"/>
      <c r="AF4432" s="15"/>
      <c r="AG4432" s="15"/>
      <c r="AH4432" s="15"/>
      <c r="AI4432" s="15"/>
      <c r="AJ4432" s="15"/>
      <c r="AK4432" s="15"/>
      <c r="AL4432" s="66"/>
      <c r="AM4432" s="66"/>
      <c r="AN4432" s="15"/>
      <c r="AO4432" s="15"/>
      <c r="AP4432" s="66"/>
      <c r="AQ4432" s="15"/>
      <c r="AR4432" s="15"/>
      <c r="AS4432" s="15"/>
      <c r="AT4432" s="15"/>
      <c r="AU4432" s="15"/>
      <c r="AV4432" s="15"/>
      <c r="AW4432" s="15"/>
      <c r="AX4432" s="15"/>
      <c r="AY4432" s="15"/>
      <c r="AZ4432" s="10">
        <v>1</v>
      </c>
      <c r="BA4432" t="s">
        <v>22</v>
      </c>
      <c r="BB4432" t="s">
        <v>88</v>
      </c>
      <c r="BD4432" s="7" t="str">
        <f t="shared" si="138"/>
        <v>7633639911Shopee</v>
      </c>
    </row>
    <row r="4433" spans="2:56" ht="15" customHeight="1" x14ac:dyDescent="0.35">
      <c r="B4433" s="10" t="s">
        <v>17</v>
      </c>
      <c r="C4433" s="10" t="s">
        <v>806</v>
      </c>
      <c r="D4433" s="10" t="s">
        <v>549</v>
      </c>
      <c r="E4433" s="10" t="s">
        <v>194</v>
      </c>
      <c r="F4433" s="10">
        <v>0</v>
      </c>
      <c r="G4433" s="137">
        <v>13604446558</v>
      </c>
      <c r="H4433" s="10" t="s">
        <v>12293</v>
      </c>
      <c r="I4433" s="10" t="s">
        <v>9920</v>
      </c>
      <c r="J4433" s="10" t="s">
        <v>10002</v>
      </c>
      <c r="K4433" s="102" t="s">
        <v>10415</v>
      </c>
      <c r="L4433" s="98">
        <f>IFERROR(VLOOKUP($F4433&amp;$C4433,Sales!$J:$W,9,0),0)</f>
        <v>0</v>
      </c>
      <c r="M4433" s="98">
        <f>IFERROR(VLOOKUP($F4433&amp;$C4433,Sales!$J:$W,10,0),0)</f>
        <v>0</v>
      </c>
      <c r="N4433" s="98">
        <f>IFERROR(VLOOKUP($F4433&amp;$C4433,Sales!$J:$W,11,0),0)</f>
        <v>0</v>
      </c>
      <c r="O4433" s="98">
        <f>IFERROR(VLOOKUP($F4433&amp;$C4433,Sales!$J:$W,12,0),0)</f>
        <v>0</v>
      </c>
      <c r="P4433" s="98">
        <f>IFERROR(VLOOKUP($F4433&amp;$C4433,Sales!$J:$W,13,0),0)</f>
        <v>0</v>
      </c>
      <c r="Q4433" s="98">
        <f>IFERROR(VLOOKUP($F4433&amp;$C4433,Sales!$A:$H,7,0),0)</f>
        <v>0</v>
      </c>
      <c r="R4433" s="41" t="str">
        <f t="shared" si="139"/>
        <v>ERROR</v>
      </c>
      <c r="S4433" s="15"/>
      <c r="T4433" s="15"/>
      <c r="U4433" s="15"/>
      <c r="V4433" s="15"/>
      <c r="W4433" s="15"/>
      <c r="X4433" s="15"/>
      <c r="Y4433" s="41"/>
      <c r="Z4433" s="41"/>
      <c r="AA4433" s="41"/>
      <c r="AB4433" s="15"/>
      <c r="AC4433" s="15"/>
      <c r="AD4433" s="15"/>
      <c r="AE4433" s="15"/>
      <c r="AF4433" s="15"/>
      <c r="AG4433" s="15"/>
      <c r="AH4433" s="15"/>
      <c r="AI4433" s="15"/>
      <c r="AJ4433" s="41"/>
      <c r="AK4433" s="15"/>
      <c r="AL4433" s="15"/>
      <c r="AM4433" s="15"/>
      <c r="AN4433" s="15"/>
      <c r="AO4433" s="15"/>
      <c r="AP4433" s="15"/>
      <c r="AQ4433" s="15"/>
      <c r="AR4433" s="15"/>
      <c r="AS4433" s="15"/>
      <c r="AT4433" s="15"/>
      <c r="AU4433" s="15"/>
      <c r="AV4433" s="15"/>
      <c r="AW4433" s="15"/>
      <c r="AX4433" s="82"/>
      <c r="AY4433" s="82"/>
      <c r="AZ4433" s="10">
        <v>1</v>
      </c>
      <c r="BA4433" t="s">
        <v>31</v>
      </c>
      <c r="BB4433" t="s">
        <v>23</v>
      </c>
      <c r="BD4433" s="7" t="str">
        <f t="shared" si="138"/>
        <v>13604446558Shopee</v>
      </c>
    </row>
    <row r="4434" spans="2:56" ht="15" customHeight="1" x14ac:dyDescent="0.35">
      <c r="B4434" s="10" t="s">
        <v>17</v>
      </c>
      <c r="C4434" s="10" t="s">
        <v>806</v>
      </c>
      <c r="D4434" s="10" t="s">
        <v>549</v>
      </c>
      <c r="E4434" s="10" t="s">
        <v>194</v>
      </c>
      <c r="F4434" s="10" t="s">
        <v>5749</v>
      </c>
      <c r="G4434" s="137">
        <v>2952861561</v>
      </c>
      <c r="H4434" s="10" t="s">
        <v>12150</v>
      </c>
      <c r="I4434" s="10">
        <v>4902430919449</v>
      </c>
      <c r="J4434" s="10" t="s">
        <v>5881</v>
      </c>
      <c r="K4434" s="102" t="s">
        <v>10198</v>
      </c>
      <c r="L4434" s="98">
        <f>IFERROR(VLOOKUP($F4434&amp;$C4434,Sales!$J:$W,9,0),0)</f>
        <v>0</v>
      </c>
      <c r="M4434" s="98">
        <f>IFERROR(VLOOKUP($F4434&amp;$C4434,Sales!$J:$W,10,0),0)</f>
        <v>0</v>
      </c>
      <c r="N4434" s="98">
        <f>IFERROR(VLOOKUP($F4434&amp;$C4434,Sales!$J:$W,11,0),0)</f>
        <v>0</v>
      </c>
      <c r="O4434" s="98">
        <f>IFERROR(VLOOKUP($F4434&amp;$C4434,Sales!$J:$W,12,0),0)</f>
        <v>0</v>
      </c>
      <c r="P4434" s="98">
        <f>IFERROR(VLOOKUP($F4434&amp;$C4434,Sales!$J:$W,13,0),0)</f>
        <v>0</v>
      </c>
      <c r="Q4434" s="98">
        <f>IFERROR(VLOOKUP($F4434&amp;$C4434,Sales!$A:$H,7,0),0)</f>
        <v>0</v>
      </c>
      <c r="R4434" s="41" t="str">
        <f t="shared" si="139"/>
        <v>ERROR</v>
      </c>
      <c r="S4434" s="15"/>
      <c r="T4434" s="15"/>
      <c r="U4434" s="15"/>
      <c r="V4434" s="15"/>
      <c r="W4434" s="15"/>
      <c r="X4434" s="15"/>
      <c r="Y4434" s="41"/>
      <c r="Z4434" s="41"/>
      <c r="AA4434" s="41"/>
      <c r="AB4434" s="15"/>
      <c r="AC4434" s="15"/>
      <c r="AD4434" s="15"/>
      <c r="AE4434" s="15"/>
      <c r="AF4434" s="15"/>
      <c r="AG4434" s="15"/>
      <c r="AH4434" s="15"/>
      <c r="AI4434" s="15"/>
      <c r="AJ4434" s="41"/>
      <c r="AK4434" s="15"/>
      <c r="AL4434" s="15"/>
      <c r="AM4434" s="15"/>
      <c r="AN4434" s="15"/>
      <c r="AO4434" s="15"/>
      <c r="AP4434" s="15"/>
      <c r="AQ4434" s="15"/>
      <c r="AR4434" s="15"/>
      <c r="AS4434" s="15"/>
      <c r="AT4434" s="15"/>
      <c r="AU4434" s="15"/>
      <c r="AV4434" s="15"/>
      <c r="AW4434" s="15"/>
      <c r="AX4434" s="82"/>
      <c r="AY4434" s="82"/>
      <c r="AZ4434" s="10">
        <v>1</v>
      </c>
      <c r="BA4434" t="s">
        <v>31</v>
      </c>
      <c r="BB4434" t="s">
        <v>23</v>
      </c>
      <c r="BD4434" s="7" t="str">
        <f t="shared" si="138"/>
        <v>2952861561Shopee</v>
      </c>
    </row>
    <row r="4435" spans="2:56" ht="15" customHeight="1" x14ac:dyDescent="0.35">
      <c r="B4435" s="10" t="s">
        <v>17</v>
      </c>
      <c r="C4435" s="10" t="s">
        <v>806</v>
      </c>
      <c r="D4435" s="10" t="s">
        <v>549</v>
      </c>
      <c r="E4435" s="10" t="s">
        <v>194</v>
      </c>
      <c r="F4435" s="10" t="s">
        <v>2408</v>
      </c>
      <c r="G4435" s="137">
        <v>6633630729</v>
      </c>
      <c r="H4435" s="10" t="s">
        <v>12587</v>
      </c>
      <c r="I4435" s="10" t="s">
        <v>2409</v>
      </c>
      <c r="J4435" s="10" t="s">
        <v>3916</v>
      </c>
      <c r="K4435" s="102" t="s">
        <v>2931</v>
      </c>
      <c r="L4435" s="98">
        <f>IFERROR(VLOOKUP($F4435&amp;$C4435,Sales!$J:$W,9,0),0)</f>
        <v>0</v>
      </c>
      <c r="M4435" s="98">
        <f>IFERROR(VLOOKUP($F4435&amp;$C4435,Sales!$J:$W,10,0),0)</f>
        <v>0</v>
      </c>
      <c r="N4435" s="98">
        <f>IFERROR(VLOOKUP($F4435&amp;$C4435,Sales!$J:$W,11,0),0)</f>
        <v>0</v>
      </c>
      <c r="O4435" s="98">
        <f>IFERROR(VLOOKUP($F4435&amp;$C4435,Sales!$J:$W,12,0),0)</f>
        <v>0</v>
      </c>
      <c r="P4435" s="98">
        <f>IFERROR(VLOOKUP($F4435&amp;$C4435,Sales!$J:$W,13,0),0)</f>
        <v>0</v>
      </c>
      <c r="Q4435" s="98">
        <f>IFERROR(VLOOKUP($F4435&amp;$C4435,Sales!$A:$H,7,0),0)</f>
        <v>0</v>
      </c>
      <c r="R4435" s="41" t="str">
        <f t="shared" si="139"/>
        <v>ERROR</v>
      </c>
      <c r="S4435" s="15"/>
      <c r="T4435" s="15"/>
      <c r="U4435" s="15"/>
      <c r="V4435" s="15"/>
      <c r="W4435" s="15"/>
      <c r="X4435" s="15"/>
      <c r="Y4435" s="41"/>
      <c r="Z4435" s="41"/>
      <c r="AA4435" s="41"/>
      <c r="AB4435" s="15"/>
      <c r="AC4435" s="15"/>
      <c r="AD4435" s="15"/>
      <c r="AE4435" s="15"/>
      <c r="AF4435" s="15"/>
      <c r="AG4435" s="15"/>
      <c r="AH4435" s="15"/>
      <c r="AI4435" s="15"/>
      <c r="AJ4435" s="41"/>
      <c r="AK4435" s="15"/>
      <c r="AL4435" s="15"/>
      <c r="AM4435" s="15"/>
      <c r="AN4435" s="15"/>
      <c r="AO4435" s="15"/>
      <c r="AP4435" s="15"/>
      <c r="AQ4435" s="15"/>
      <c r="AR4435" s="15"/>
      <c r="AS4435" s="15"/>
      <c r="AT4435" s="15"/>
      <c r="AU4435" s="15"/>
      <c r="AV4435" s="15"/>
      <c r="AW4435" s="15"/>
      <c r="AX4435" s="82"/>
      <c r="AY4435" s="82"/>
      <c r="AZ4435" s="10">
        <v>1</v>
      </c>
      <c r="BA4435" t="s">
        <v>31</v>
      </c>
      <c r="BB4435" t="s">
        <v>23</v>
      </c>
      <c r="BD4435" s="7" t="str">
        <f t="shared" si="138"/>
        <v>6633630729Shopee</v>
      </c>
    </row>
    <row r="4436" spans="2:56" ht="15" customHeight="1" x14ac:dyDescent="0.35">
      <c r="B4436" s="10" t="s">
        <v>17</v>
      </c>
      <c r="C4436" s="10" t="s">
        <v>806</v>
      </c>
      <c r="D4436" s="10" t="s">
        <v>549</v>
      </c>
      <c r="E4436" s="10" t="s">
        <v>194</v>
      </c>
      <c r="F4436" s="10" t="s">
        <v>11567</v>
      </c>
      <c r="G4436" s="137">
        <v>13377268451</v>
      </c>
      <c r="H4436" s="10" t="s">
        <v>12344</v>
      </c>
      <c r="I4436" s="10">
        <v>4987176109279</v>
      </c>
      <c r="J4436" s="10" t="s">
        <v>11693</v>
      </c>
      <c r="K4436" s="102" t="s">
        <v>11630</v>
      </c>
      <c r="L4436" s="98">
        <f>IFERROR(VLOOKUP($F4436&amp;$C4436,Sales!$J:$W,9,0),0)</f>
        <v>0</v>
      </c>
      <c r="M4436" s="98">
        <f>IFERROR(VLOOKUP($F4436&amp;$C4436,Sales!$J:$W,10,0),0)</f>
        <v>0</v>
      </c>
      <c r="N4436" s="98">
        <f>IFERROR(VLOOKUP($F4436&amp;$C4436,Sales!$J:$W,11,0),0)</f>
        <v>0</v>
      </c>
      <c r="O4436" s="98">
        <f>IFERROR(VLOOKUP($F4436&amp;$C4436,Sales!$J:$W,12,0),0)</f>
        <v>0</v>
      </c>
      <c r="P4436" s="98">
        <f>IFERROR(VLOOKUP($F4436&amp;$C4436,Sales!$J:$W,13,0),0)</f>
        <v>0</v>
      </c>
      <c r="Q4436" s="98">
        <f>IFERROR(VLOOKUP($F4436&amp;$C4436,Sales!$A:$H,7,0),0)</f>
        <v>0</v>
      </c>
      <c r="R4436" s="41" t="str">
        <f t="shared" si="139"/>
        <v>ERROR</v>
      </c>
      <c r="S4436" s="15"/>
      <c r="T4436" s="15"/>
      <c r="U4436" s="15"/>
      <c r="V4436" s="15"/>
      <c r="W4436" s="15"/>
      <c r="X4436" s="15"/>
      <c r="Y4436" s="41"/>
      <c r="Z4436" s="41"/>
      <c r="AA4436" s="41"/>
      <c r="AB4436" s="15"/>
      <c r="AC4436" s="15"/>
      <c r="AD4436" s="15"/>
      <c r="AE4436" s="15"/>
      <c r="AF4436" s="15"/>
      <c r="AG4436" s="15"/>
      <c r="AH4436" s="15"/>
      <c r="AI4436" s="15"/>
      <c r="AJ4436" s="41"/>
      <c r="AK4436" s="15"/>
      <c r="AL4436" s="15"/>
      <c r="AM4436" s="15"/>
      <c r="AN4436" s="15"/>
      <c r="AO4436" s="15"/>
      <c r="AP4436" s="15"/>
      <c r="AQ4436" s="15"/>
      <c r="AR4436" s="15"/>
      <c r="AS4436" s="15"/>
      <c r="AT4436" s="15"/>
      <c r="AU4436" s="15"/>
      <c r="AV4436" s="15"/>
      <c r="AW4436" s="15"/>
      <c r="AX4436" s="82"/>
      <c r="AY4436" s="82"/>
      <c r="AZ4436" s="10">
        <v>1</v>
      </c>
      <c r="BA4436" t="s">
        <v>31</v>
      </c>
      <c r="BB4436" t="s">
        <v>23</v>
      </c>
      <c r="BD4436" s="7" t="str">
        <f t="shared" si="138"/>
        <v>13377268451Shopee</v>
      </c>
    </row>
    <row r="4437" spans="2:56" ht="15" customHeight="1" x14ac:dyDescent="0.35">
      <c r="B4437" s="10" t="s">
        <v>17</v>
      </c>
      <c r="C4437" s="10" t="s">
        <v>806</v>
      </c>
      <c r="D4437" s="10" t="s">
        <v>549</v>
      </c>
      <c r="E4437" s="10" t="s">
        <v>194</v>
      </c>
      <c r="F4437" s="10">
        <v>0</v>
      </c>
      <c r="G4437" s="137">
        <v>7540630220</v>
      </c>
      <c r="H4437" s="10" t="s">
        <v>12592</v>
      </c>
      <c r="I4437" s="10">
        <v>0</v>
      </c>
      <c r="J4437" s="10" t="s">
        <v>1429</v>
      </c>
      <c r="K4437" s="102" t="s">
        <v>13798</v>
      </c>
      <c r="L4437" s="98">
        <f>IFERROR(VLOOKUP($F4437&amp;$C4437,Sales!$J:$W,9,0),0)</f>
        <v>0</v>
      </c>
      <c r="M4437" s="98">
        <f>IFERROR(VLOOKUP($F4437&amp;$C4437,Sales!$J:$W,10,0),0)</f>
        <v>0</v>
      </c>
      <c r="N4437" s="98">
        <f>IFERROR(VLOOKUP($F4437&amp;$C4437,Sales!$J:$W,11,0),0)</f>
        <v>0</v>
      </c>
      <c r="O4437" s="98">
        <f>IFERROR(VLOOKUP($F4437&amp;$C4437,Sales!$J:$W,12,0),0)</f>
        <v>0</v>
      </c>
      <c r="P4437" s="98">
        <f>IFERROR(VLOOKUP($F4437&amp;$C4437,Sales!$J:$W,13,0),0)</f>
        <v>0</v>
      </c>
      <c r="Q4437" s="98">
        <f>IFERROR(VLOOKUP($F4437&amp;$C4437,Sales!$A:$H,7,0),0)</f>
        <v>0</v>
      </c>
      <c r="R4437" s="41" t="str">
        <f t="shared" si="139"/>
        <v>ERROR</v>
      </c>
      <c r="S4437" s="15"/>
      <c r="T4437" s="15"/>
      <c r="U4437" s="15"/>
      <c r="V4437" s="15"/>
      <c r="W4437" s="15"/>
      <c r="X4437" s="15"/>
      <c r="Y4437" s="41"/>
      <c r="Z4437" s="41"/>
      <c r="AA4437" s="41"/>
      <c r="AB4437" s="15"/>
      <c r="AC4437" s="15"/>
      <c r="AD4437" s="15"/>
      <c r="AE4437" s="15"/>
      <c r="AF4437" s="15"/>
      <c r="AG4437" s="15"/>
      <c r="AH4437" s="15"/>
      <c r="AI4437" s="15"/>
      <c r="AJ4437" s="41"/>
      <c r="AK4437" s="15"/>
      <c r="AL4437" s="15"/>
      <c r="AM4437" s="15"/>
      <c r="AN4437" s="15"/>
      <c r="AO4437" s="15"/>
      <c r="AP4437" s="15"/>
      <c r="AQ4437" s="15"/>
      <c r="AR4437" s="15"/>
      <c r="AS4437" s="15"/>
      <c r="AT4437" s="15"/>
      <c r="AU4437" s="15"/>
      <c r="AV4437" s="15"/>
      <c r="AW4437" s="15"/>
      <c r="AX4437" s="82"/>
      <c r="AY4437" s="82"/>
      <c r="AZ4437" s="10">
        <v>1</v>
      </c>
      <c r="BA4437" t="s">
        <v>31</v>
      </c>
      <c r="BB4437" t="s">
        <v>23</v>
      </c>
      <c r="BD4437" s="7" t="str">
        <f t="shared" si="138"/>
        <v>7540630220Shopee</v>
      </c>
    </row>
    <row r="4438" spans="2:56" ht="15" customHeight="1" x14ac:dyDescent="0.35">
      <c r="B4438" s="10" t="s">
        <v>17</v>
      </c>
      <c r="C4438" s="10" t="s">
        <v>806</v>
      </c>
      <c r="D4438" s="10" t="s">
        <v>549</v>
      </c>
      <c r="E4438" s="10" t="s">
        <v>194</v>
      </c>
      <c r="F4438" s="10">
        <v>0</v>
      </c>
      <c r="G4438" s="137">
        <v>2951057433</v>
      </c>
      <c r="H4438" s="10" t="s">
        <v>12547</v>
      </c>
      <c r="I4438" s="10" t="s">
        <v>5905</v>
      </c>
      <c r="J4438" s="10" t="s">
        <v>5867</v>
      </c>
      <c r="K4438" s="102" t="s">
        <v>5799</v>
      </c>
      <c r="L4438" s="98">
        <f>IFERROR(VLOOKUP($F4438&amp;$C4438,Sales!$J:$W,9,0),0)</f>
        <v>0</v>
      </c>
      <c r="M4438" s="98">
        <f>IFERROR(VLOOKUP($F4438&amp;$C4438,Sales!$J:$W,10,0),0)</f>
        <v>0</v>
      </c>
      <c r="N4438" s="98">
        <f>IFERROR(VLOOKUP($F4438&amp;$C4438,Sales!$J:$W,11,0),0)</f>
        <v>0</v>
      </c>
      <c r="O4438" s="98">
        <f>IFERROR(VLOOKUP($F4438&amp;$C4438,Sales!$J:$W,12,0),0)</f>
        <v>0</v>
      </c>
      <c r="P4438" s="98">
        <f>IFERROR(VLOOKUP($F4438&amp;$C4438,Sales!$J:$W,13,0),0)</f>
        <v>0</v>
      </c>
      <c r="Q4438" s="98">
        <f>IFERROR(VLOOKUP($F4438&amp;$C4438,Sales!$A:$H,7,0),0)</f>
        <v>0</v>
      </c>
      <c r="R4438" s="41" t="str">
        <f t="shared" si="139"/>
        <v>ERROR</v>
      </c>
      <c r="S4438" s="15"/>
      <c r="T4438" s="15"/>
      <c r="U4438" s="15"/>
      <c r="V4438" s="15"/>
      <c r="W4438" s="15"/>
      <c r="X4438" s="15"/>
      <c r="Y4438" s="41"/>
      <c r="Z4438" s="41"/>
      <c r="AA4438" s="41"/>
      <c r="AB4438" s="15"/>
      <c r="AC4438" s="15"/>
      <c r="AD4438" s="15"/>
      <c r="AE4438" s="15"/>
      <c r="AF4438" s="15"/>
      <c r="AG4438" s="15"/>
      <c r="AH4438" s="15"/>
      <c r="AI4438" s="15"/>
      <c r="AJ4438" s="41"/>
      <c r="AK4438" s="15"/>
      <c r="AL4438" s="15"/>
      <c r="AM4438" s="15"/>
      <c r="AN4438" s="15"/>
      <c r="AO4438" s="15"/>
      <c r="AP4438" s="15"/>
      <c r="AQ4438" s="15"/>
      <c r="AR4438" s="15"/>
      <c r="AS4438" s="15"/>
      <c r="AT4438" s="15"/>
      <c r="AU4438" s="15"/>
      <c r="AV4438" s="15"/>
      <c r="AW4438" s="15"/>
      <c r="AX4438" s="82"/>
      <c r="AY4438" s="82"/>
      <c r="AZ4438" s="10">
        <v>1</v>
      </c>
      <c r="BA4438" t="s">
        <v>31</v>
      </c>
      <c r="BB4438" t="s">
        <v>23</v>
      </c>
      <c r="BD4438" s="7" t="str">
        <f t="shared" si="138"/>
        <v>2951057433Shopee</v>
      </c>
    </row>
    <row r="4439" spans="2:56" ht="15" customHeight="1" x14ac:dyDescent="0.35">
      <c r="B4439" s="10" t="s">
        <v>17</v>
      </c>
      <c r="C4439" s="10" t="s">
        <v>806</v>
      </c>
      <c r="D4439" s="10" t="s">
        <v>549</v>
      </c>
      <c r="E4439" s="10" t="s">
        <v>194</v>
      </c>
      <c r="F4439" s="10" t="s">
        <v>5766</v>
      </c>
      <c r="G4439" s="137">
        <v>9651653666</v>
      </c>
      <c r="H4439" s="10" t="s">
        <v>12497</v>
      </c>
      <c r="I4439" s="10" t="s">
        <v>5771</v>
      </c>
      <c r="J4439" s="10" t="s">
        <v>5885</v>
      </c>
      <c r="K4439" s="102" t="s">
        <v>5795</v>
      </c>
      <c r="L4439" s="98">
        <f>IFERROR(VLOOKUP($F4439&amp;$C4439,Sales!$J:$W,9,0),0)</f>
        <v>0</v>
      </c>
      <c r="M4439" s="98">
        <f>IFERROR(VLOOKUP($F4439&amp;$C4439,Sales!$J:$W,10,0),0)</f>
        <v>0</v>
      </c>
      <c r="N4439" s="98">
        <f>IFERROR(VLOOKUP($F4439&amp;$C4439,Sales!$J:$W,11,0),0)</f>
        <v>0</v>
      </c>
      <c r="O4439" s="98">
        <f>IFERROR(VLOOKUP($F4439&amp;$C4439,Sales!$J:$W,12,0),0)</f>
        <v>0</v>
      </c>
      <c r="P4439" s="98">
        <f>IFERROR(VLOOKUP($F4439&amp;$C4439,Sales!$J:$W,13,0),0)</f>
        <v>0</v>
      </c>
      <c r="Q4439" s="98">
        <f>IFERROR(VLOOKUP($F4439&amp;$C4439,Sales!$A:$H,7,0),0)</f>
        <v>0</v>
      </c>
      <c r="R4439" s="41" t="str">
        <f t="shared" si="139"/>
        <v>ERROR</v>
      </c>
      <c r="S4439" s="15"/>
      <c r="T4439" s="15"/>
      <c r="U4439" s="15"/>
      <c r="V4439" s="15"/>
      <c r="W4439" s="15"/>
      <c r="X4439" s="15"/>
      <c r="Y4439" s="41"/>
      <c r="Z4439" s="41"/>
      <c r="AA4439" s="41"/>
      <c r="AB4439" s="15"/>
      <c r="AC4439" s="15"/>
      <c r="AD4439" s="15"/>
      <c r="AE4439" s="15"/>
      <c r="AF4439" s="15"/>
      <c r="AG4439" s="15"/>
      <c r="AH4439" s="15"/>
      <c r="AI4439" s="15"/>
      <c r="AJ4439" s="41"/>
      <c r="AK4439" s="15"/>
      <c r="AL4439" s="15"/>
      <c r="AM4439" s="15"/>
      <c r="AN4439" s="15"/>
      <c r="AO4439" s="15"/>
      <c r="AP4439" s="15"/>
      <c r="AQ4439" s="15"/>
      <c r="AR4439" s="15"/>
      <c r="AS4439" s="15"/>
      <c r="AT4439" s="15"/>
      <c r="AU4439" s="15"/>
      <c r="AV4439" s="15"/>
      <c r="AW4439" s="15"/>
      <c r="AX4439" s="82"/>
      <c r="AY4439" s="82"/>
      <c r="AZ4439" s="10">
        <v>1</v>
      </c>
      <c r="BA4439" t="s">
        <v>31</v>
      </c>
      <c r="BB4439" t="s">
        <v>23</v>
      </c>
      <c r="BD4439" s="7" t="str">
        <f t="shared" si="138"/>
        <v>9651653666Shopee</v>
      </c>
    </row>
    <row r="4440" spans="2:56" ht="15" customHeight="1" x14ac:dyDescent="0.35">
      <c r="B4440" s="10" t="s">
        <v>17</v>
      </c>
      <c r="C4440" s="10" t="s">
        <v>806</v>
      </c>
      <c r="D4440" s="10" t="s">
        <v>549</v>
      </c>
      <c r="E4440" s="10" t="s">
        <v>194</v>
      </c>
      <c r="F4440" s="10">
        <v>0</v>
      </c>
      <c r="G4440" s="137">
        <v>14854636867</v>
      </c>
      <c r="H4440" s="10" t="s">
        <v>12347</v>
      </c>
      <c r="I4440" s="10" t="s">
        <v>11698</v>
      </c>
      <c r="J4440" s="10" t="s">
        <v>11699</v>
      </c>
      <c r="K4440" s="102" t="s">
        <v>11635</v>
      </c>
      <c r="L4440" s="98">
        <f>IFERROR(VLOOKUP($F4440&amp;$C4440,Sales!$J:$W,9,0),0)</f>
        <v>0</v>
      </c>
      <c r="M4440" s="98">
        <f>IFERROR(VLOOKUP($F4440&amp;$C4440,Sales!$J:$W,10,0),0)</f>
        <v>0</v>
      </c>
      <c r="N4440" s="98">
        <f>IFERROR(VLOOKUP($F4440&amp;$C4440,Sales!$J:$W,11,0),0)</f>
        <v>0</v>
      </c>
      <c r="O4440" s="98">
        <f>IFERROR(VLOOKUP($F4440&amp;$C4440,Sales!$J:$W,12,0),0)</f>
        <v>0</v>
      </c>
      <c r="P4440" s="98">
        <f>IFERROR(VLOOKUP($F4440&amp;$C4440,Sales!$J:$W,13,0),0)</f>
        <v>0</v>
      </c>
      <c r="Q4440" s="98">
        <f>IFERROR(VLOOKUP($F4440&amp;$C4440,Sales!$A:$H,7,0),0)</f>
        <v>0</v>
      </c>
      <c r="R4440" s="41" t="str">
        <f t="shared" si="139"/>
        <v>ERROR</v>
      </c>
      <c r="S4440" s="15"/>
      <c r="T4440" s="15"/>
      <c r="U4440" s="15"/>
      <c r="V4440" s="15"/>
      <c r="W4440" s="15"/>
      <c r="X4440" s="15"/>
      <c r="Y4440" s="41"/>
      <c r="Z4440" s="41"/>
      <c r="AA4440" s="41"/>
      <c r="AB4440" s="15"/>
      <c r="AC4440" s="15"/>
      <c r="AD4440" s="15"/>
      <c r="AE4440" s="15"/>
      <c r="AF4440" s="15"/>
      <c r="AG4440" s="15"/>
      <c r="AH4440" s="15"/>
      <c r="AI4440" s="15"/>
      <c r="AJ4440" s="41"/>
      <c r="AK4440" s="15"/>
      <c r="AL4440" s="15"/>
      <c r="AM4440" s="15"/>
      <c r="AN4440" s="15"/>
      <c r="AO4440" s="15"/>
      <c r="AP4440" s="15"/>
      <c r="AQ4440" s="15"/>
      <c r="AR4440" s="15"/>
      <c r="AS4440" s="15"/>
      <c r="AT4440" s="15"/>
      <c r="AU4440" s="15"/>
      <c r="AV4440" s="15"/>
      <c r="AW4440" s="15"/>
      <c r="AX4440" s="82"/>
      <c r="AY4440" s="82"/>
      <c r="AZ4440" s="10">
        <v>1</v>
      </c>
      <c r="BA4440" t="s">
        <v>31</v>
      </c>
      <c r="BB4440" t="s">
        <v>23</v>
      </c>
      <c r="BD4440" s="7" t="str">
        <f t="shared" si="138"/>
        <v>14854636867Shopee</v>
      </c>
    </row>
    <row r="4441" spans="2:56" ht="15" customHeight="1" x14ac:dyDescent="0.35">
      <c r="B4441" s="10" t="s">
        <v>17</v>
      </c>
      <c r="C4441" s="10" t="s">
        <v>806</v>
      </c>
      <c r="D4441" s="10" t="s">
        <v>549</v>
      </c>
      <c r="E4441" s="10" t="s">
        <v>194</v>
      </c>
      <c r="F4441" s="10" t="s">
        <v>1423</v>
      </c>
      <c r="G4441" s="137">
        <v>7840630008</v>
      </c>
      <c r="H4441" s="10" t="s">
        <v>12590</v>
      </c>
      <c r="I4441" s="10" t="s">
        <v>1424</v>
      </c>
      <c r="J4441" s="10" t="s">
        <v>1425</v>
      </c>
      <c r="K4441" s="102" t="s">
        <v>1426</v>
      </c>
      <c r="L4441" s="98">
        <f>IFERROR(VLOOKUP($F4441&amp;$C4441,Sales!$J:$W,9,0),0)</f>
        <v>0</v>
      </c>
      <c r="M4441" s="98">
        <f>IFERROR(VLOOKUP($F4441&amp;$C4441,Sales!$J:$W,10,0),0)</f>
        <v>0</v>
      </c>
      <c r="N4441" s="98">
        <f>IFERROR(VLOOKUP($F4441&amp;$C4441,Sales!$J:$W,11,0),0)</f>
        <v>0</v>
      </c>
      <c r="O4441" s="98">
        <f>IFERROR(VLOOKUP($F4441&amp;$C4441,Sales!$J:$W,12,0),0)</f>
        <v>0</v>
      </c>
      <c r="P4441" s="98">
        <f>IFERROR(VLOOKUP($F4441&amp;$C4441,Sales!$J:$W,13,0),0)</f>
        <v>0</v>
      </c>
      <c r="Q4441" s="98">
        <f>IFERROR(VLOOKUP($F4441&amp;$C4441,Sales!$A:$H,7,0),0)</f>
        <v>0</v>
      </c>
      <c r="R4441" s="41" t="str">
        <f t="shared" si="139"/>
        <v>ERROR</v>
      </c>
      <c r="S4441" s="15"/>
      <c r="T4441" s="15"/>
      <c r="U4441" s="15"/>
      <c r="V4441" s="15"/>
      <c r="W4441" s="15"/>
      <c r="X4441" s="15"/>
      <c r="Y4441" s="41"/>
      <c r="Z4441" s="41"/>
      <c r="AA4441" s="41"/>
      <c r="AB4441" s="15"/>
      <c r="AC4441" s="15"/>
      <c r="AD4441" s="15"/>
      <c r="AE4441" s="15"/>
      <c r="AF4441" s="15"/>
      <c r="AG4441" s="15"/>
      <c r="AH4441" s="15"/>
      <c r="AI4441" s="15"/>
      <c r="AJ4441" s="41"/>
      <c r="AK4441" s="15"/>
      <c r="AL4441" s="15"/>
      <c r="AM4441" s="15"/>
      <c r="AN4441" s="15"/>
      <c r="AO4441" s="15"/>
      <c r="AP4441" s="15"/>
      <c r="AQ4441" s="15"/>
      <c r="AR4441" s="15"/>
      <c r="AS4441" s="15"/>
      <c r="AT4441" s="15"/>
      <c r="AU4441" s="15"/>
      <c r="AV4441" s="15"/>
      <c r="AW4441" s="15"/>
      <c r="AX4441" s="82"/>
      <c r="AY4441" s="82"/>
      <c r="AZ4441" s="10">
        <v>1</v>
      </c>
      <c r="BA4441" t="s">
        <v>31</v>
      </c>
      <c r="BB4441" t="s">
        <v>23</v>
      </c>
      <c r="BD4441" s="7" t="str">
        <f t="shared" si="138"/>
        <v>7840630008Shopee</v>
      </c>
    </row>
    <row r="4442" spans="2:56" ht="15" customHeight="1" x14ac:dyDescent="0.35">
      <c r="B4442" s="10" t="s">
        <v>17</v>
      </c>
      <c r="C4442" s="10" t="s">
        <v>806</v>
      </c>
      <c r="D4442" s="10" t="s">
        <v>549</v>
      </c>
      <c r="E4442" s="10" t="s">
        <v>194</v>
      </c>
      <c r="F4442" s="10" t="s">
        <v>552</v>
      </c>
      <c r="G4442" s="137">
        <v>3107493662</v>
      </c>
      <c r="H4442" s="10" t="s">
        <v>12187</v>
      </c>
      <c r="I4442" s="10" t="s">
        <v>553</v>
      </c>
      <c r="J4442" s="10" t="s">
        <v>3895</v>
      </c>
      <c r="K4442" s="102" t="s">
        <v>1355</v>
      </c>
      <c r="L4442" s="98">
        <f>IFERROR(VLOOKUP($F4442&amp;$C4442,Sales!$J:$W,9,0),0)</f>
        <v>0</v>
      </c>
      <c r="M4442" s="98">
        <f>IFERROR(VLOOKUP($F4442&amp;$C4442,Sales!$J:$W,10,0),0)</f>
        <v>0</v>
      </c>
      <c r="N4442" s="98">
        <f>IFERROR(VLOOKUP($F4442&amp;$C4442,Sales!$J:$W,11,0),0)</f>
        <v>0</v>
      </c>
      <c r="O4442" s="98">
        <f>IFERROR(VLOOKUP($F4442&amp;$C4442,Sales!$J:$W,12,0),0)</f>
        <v>0</v>
      </c>
      <c r="P4442" s="98">
        <f>IFERROR(VLOOKUP($F4442&amp;$C4442,Sales!$J:$W,13,0),0)</f>
        <v>0</v>
      </c>
      <c r="Q4442" s="98">
        <f>IFERROR(VLOOKUP($F4442&amp;$C4442,Sales!$A:$H,7,0),0)</f>
        <v>0</v>
      </c>
      <c r="R4442" s="41" t="str">
        <f t="shared" si="139"/>
        <v>ERROR</v>
      </c>
      <c r="S4442" s="15"/>
      <c r="T4442" s="15"/>
      <c r="U4442" s="15"/>
      <c r="V4442" s="15"/>
      <c r="W4442" s="15"/>
      <c r="X4442" s="15"/>
      <c r="Y4442" s="41"/>
      <c r="Z4442" s="41"/>
      <c r="AA4442" s="41"/>
      <c r="AB4442" s="15"/>
      <c r="AC4442" s="15"/>
      <c r="AD4442" s="15"/>
      <c r="AE4442" s="15"/>
      <c r="AF4442" s="15"/>
      <c r="AG4442" s="15"/>
      <c r="AH4442" s="15"/>
      <c r="AI4442" s="15"/>
      <c r="AJ4442" s="41"/>
      <c r="AK4442" s="15"/>
      <c r="AL4442" s="15"/>
      <c r="AM4442" s="15"/>
      <c r="AN4442" s="15"/>
      <c r="AO4442" s="15"/>
      <c r="AP4442" s="15"/>
      <c r="AQ4442" s="15"/>
      <c r="AR4442" s="15"/>
      <c r="AS4442" s="15"/>
      <c r="AT4442" s="15"/>
      <c r="AU4442" s="15"/>
      <c r="AV4442" s="15"/>
      <c r="AW4442" s="15"/>
      <c r="AX4442" s="82"/>
      <c r="AY4442" s="82"/>
      <c r="AZ4442" s="10">
        <v>1</v>
      </c>
      <c r="BA4442" t="s">
        <v>31</v>
      </c>
      <c r="BB4442" t="s">
        <v>23</v>
      </c>
      <c r="BD4442" s="7" t="str">
        <f t="shared" si="138"/>
        <v>3107493662Shopee</v>
      </c>
    </row>
    <row r="4443" spans="2:56" ht="15" customHeight="1" x14ac:dyDescent="0.35">
      <c r="B4443" s="10" t="s">
        <v>17</v>
      </c>
      <c r="C4443" s="10" t="s">
        <v>806</v>
      </c>
      <c r="D4443" s="10" t="s">
        <v>549</v>
      </c>
      <c r="E4443" s="10" t="s">
        <v>194</v>
      </c>
      <c r="F4443" s="10">
        <v>0</v>
      </c>
      <c r="G4443" s="137">
        <v>10300527319</v>
      </c>
      <c r="H4443" s="10" t="s">
        <v>12556</v>
      </c>
      <c r="I4443" s="10" t="s">
        <v>5914</v>
      </c>
      <c r="J4443" s="10" t="s">
        <v>5878</v>
      </c>
      <c r="K4443" s="102" t="s">
        <v>5814</v>
      </c>
      <c r="L4443" s="98">
        <f>IFERROR(VLOOKUP($F4443&amp;$C4443,Sales!$J:$W,9,0),0)</f>
        <v>0</v>
      </c>
      <c r="M4443" s="98">
        <f>IFERROR(VLOOKUP($F4443&amp;$C4443,Sales!$J:$W,10,0),0)</f>
        <v>0</v>
      </c>
      <c r="N4443" s="98">
        <f>IFERROR(VLOOKUP($F4443&amp;$C4443,Sales!$J:$W,11,0),0)</f>
        <v>0</v>
      </c>
      <c r="O4443" s="98">
        <f>IFERROR(VLOOKUP($F4443&amp;$C4443,Sales!$J:$W,12,0),0)</f>
        <v>0</v>
      </c>
      <c r="P4443" s="98">
        <f>IFERROR(VLOOKUP($F4443&amp;$C4443,Sales!$J:$W,13,0),0)</f>
        <v>0</v>
      </c>
      <c r="Q4443" s="98">
        <f>IFERROR(VLOOKUP($F4443&amp;$C4443,Sales!$A:$H,7,0),0)</f>
        <v>0</v>
      </c>
      <c r="R4443" s="41" t="str">
        <f t="shared" si="139"/>
        <v>ERROR</v>
      </c>
      <c r="S4443" s="15"/>
      <c r="T4443" s="15"/>
      <c r="U4443" s="15"/>
      <c r="V4443" s="15"/>
      <c r="W4443" s="15"/>
      <c r="X4443" s="15"/>
      <c r="Y4443" s="41"/>
      <c r="Z4443" s="41"/>
      <c r="AA4443" s="41"/>
      <c r="AB4443" s="15"/>
      <c r="AC4443" s="15"/>
      <c r="AD4443" s="15"/>
      <c r="AE4443" s="15"/>
      <c r="AF4443" s="15"/>
      <c r="AG4443" s="15"/>
      <c r="AH4443" s="15"/>
      <c r="AI4443" s="15"/>
      <c r="AJ4443" s="41"/>
      <c r="AK4443" s="15"/>
      <c r="AL4443" s="15"/>
      <c r="AM4443" s="15"/>
      <c r="AN4443" s="15"/>
      <c r="AO4443" s="15"/>
      <c r="AP4443" s="15"/>
      <c r="AQ4443" s="15"/>
      <c r="AR4443" s="15"/>
      <c r="AS4443" s="15"/>
      <c r="AT4443" s="15"/>
      <c r="AU4443" s="15"/>
      <c r="AV4443" s="15"/>
      <c r="AW4443" s="15"/>
      <c r="AX4443" s="82"/>
      <c r="AY4443" s="82"/>
      <c r="AZ4443" s="10">
        <v>1</v>
      </c>
      <c r="BA4443" t="s">
        <v>31</v>
      </c>
      <c r="BB4443" t="s">
        <v>23</v>
      </c>
      <c r="BD4443" s="7" t="str">
        <f t="shared" si="138"/>
        <v>10300527319Shopee</v>
      </c>
    </row>
    <row r="4444" spans="2:56" ht="15" customHeight="1" x14ac:dyDescent="0.35">
      <c r="B4444" s="10" t="s">
        <v>17</v>
      </c>
      <c r="C4444" s="10" t="s">
        <v>806</v>
      </c>
      <c r="D4444" s="10" t="s">
        <v>549</v>
      </c>
      <c r="E4444" s="10" t="s">
        <v>194</v>
      </c>
      <c r="F4444" s="10" t="s">
        <v>1291</v>
      </c>
      <c r="G4444" s="137">
        <v>3232862576</v>
      </c>
      <c r="H4444" s="10" t="s">
        <v>12581</v>
      </c>
      <c r="I4444" s="10" t="s">
        <v>1292</v>
      </c>
      <c r="J4444" s="10" t="s">
        <v>4300</v>
      </c>
      <c r="K4444" s="102" t="s">
        <v>1293</v>
      </c>
      <c r="L4444" s="98">
        <f>IFERROR(VLOOKUP($F4444&amp;$C4444,Sales!$J:$W,9,0),0)</f>
        <v>0</v>
      </c>
      <c r="M4444" s="98">
        <f>IFERROR(VLOOKUP($F4444&amp;$C4444,Sales!$J:$W,10,0),0)</f>
        <v>0</v>
      </c>
      <c r="N4444" s="98">
        <f>IFERROR(VLOOKUP($F4444&amp;$C4444,Sales!$J:$W,11,0),0)</f>
        <v>0</v>
      </c>
      <c r="O4444" s="98">
        <f>IFERROR(VLOOKUP($F4444&amp;$C4444,Sales!$J:$W,12,0),0)</f>
        <v>0</v>
      </c>
      <c r="P4444" s="98">
        <f>IFERROR(VLOOKUP($F4444&amp;$C4444,Sales!$J:$W,13,0),0)</f>
        <v>0</v>
      </c>
      <c r="Q4444" s="98">
        <f>IFERROR(VLOOKUP($F4444&amp;$C4444,Sales!$A:$H,7,0),0)</f>
        <v>0</v>
      </c>
      <c r="R4444" s="41" t="str">
        <f t="shared" si="139"/>
        <v>ERROR</v>
      </c>
      <c r="S4444" s="15"/>
      <c r="T4444" s="15"/>
      <c r="U4444" s="15"/>
      <c r="V4444" s="15"/>
      <c r="W4444" s="15"/>
      <c r="X4444" s="15"/>
      <c r="Y4444" s="41"/>
      <c r="Z4444" s="41"/>
      <c r="AA4444" s="41"/>
      <c r="AB4444" s="15"/>
      <c r="AC4444" s="15"/>
      <c r="AD4444" s="15"/>
      <c r="AE4444" s="15"/>
      <c r="AF4444" s="15"/>
      <c r="AG4444" s="15"/>
      <c r="AH4444" s="15"/>
      <c r="AI4444" s="15"/>
      <c r="AJ4444" s="41"/>
      <c r="AK4444" s="15"/>
      <c r="AL4444" s="15"/>
      <c r="AM4444" s="15"/>
      <c r="AN4444" s="15"/>
      <c r="AO4444" s="15"/>
      <c r="AP4444" s="15"/>
      <c r="AQ4444" s="15"/>
      <c r="AR4444" s="15"/>
      <c r="AS4444" s="15"/>
      <c r="AT4444" s="15"/>
      <c r="AU4444" s="15"/>
      <c r="AV4444" s="15"/>
      <c r="AW4444" s="15"/>
      <c r="AX4444" s="82"/>
      <c r="AY4444" s="82"/>
      <c r="AZ4444" s="10">
        <v>1</v>
      </c>
      <c r="BA4444" t="s">
        <v>31</v>
      </c>
      <c r="BB4444" t="s">
        <v>23</v>
      </c>
      <c r="BD4444" s="7" t="str">
        <f t="shared" si="138"/>
        <v>3232862576Shopee</v>
      </c>
    </row>
    <row r="4445" spans="2:56" ht="15" customHeight="1" x14ac:dyDescent="0.35">
      <c r="B4445" s="10" t="s">
        <v>17</v>
      </c>
      <c r="C4445" s="10" t="s">
        <v>806</v>
      </c>
      <c r="D4445" s="10" t="s">
        <v>549</v>
      </c>
      <c r="E4445" s="10" t="s">
        <v>194</v>
      </c>
      <c r="F4445" s="10" t="s">
        <v>1416</v>
      </c>
      <c r="G4445" s="137">
        <v>5733626772</v>
      </c>
      <c r="H4445" s="10" t="s">
        <v>12588</v>
      </c>
      <c r="I4445" s="10" t="s">
        <v>1417</v>
      </c>
      <c r="J4445" s="10" t="s">
        <v>3917</v>
      </c>
      <c r="K4445" s="102" t="s">
        <v>1418</v>
      </c>
      <c r="L4445" s="98">
        <f>IFERROR(VLOOKUP($F4445&amp;$C4445,Sales!$J:$W,9,0),0)</f>
        <v>0</v>
      </c>
      <c r="M4445" s="98">
        <f>IFERROR(VLOOKUP($F4445&amp;$C4445,Sales!$J:$W,10,0),0)</f>
        <v>0</v>
      </c>
      <c r="N4445" s="98">
        <f>IFERROR(VLOOKUP($F4445&amp;$C4445,Sales!$J:$W,11,0),0)</f>
        <v>0</v>
      </c>
      <c r="O4445" s="98">
        <f>IFERROR(VLOOKUP($F4445&amp;$C4445,Sales!$J:$W,12,0),0)</f>
        <v>0</v>
      </c>
      <c r="P4445" s="98">
        <f>IFERROR(VLOOKUP($F4445&amp;$C4445,Sales!$J:$W,13,0),0)</f>
        <v>0</v>
      </c>
      <c r="Q4445" s="98">
        <f>IFERROR(VLOOKUP($F4445&amp;$C4445,Sales!$A:$H,7,0),0)</f>
        <v>0</v>
      </c>
      <c r="R4445" s="41" t="str">
        <f t="shared" si="139"/>
        <v>ERROR</v>
      </c>
      <c r="S4445" s="15"/>
      <c r="T4445" s="15"/>
      <c r="U4445" s="15"/>
      <c r="V4445" s="15"/>
      <c r="W4445" s="15"/>
      <c r="X4445" s="15"/>
      <c r="Y4445" s="41"/>
      <c r="Z4445" s="41"/>
      <c r="AA4445" s="41"/>
      <c r="AB4445" s="15"/>
      <c r="AC4445" s="15"/>
      <c r="AD4445" s="15"/>
      <c r="AE4445" s="15"/>
      <c r="AF4445" s="15"/>
      <c r="AG4445" s="15"/>
      <c r="AH4445" s="15"/>
      <c r="AI4445" s="15"/>
      <c r="AJ4445" s="41"/>
      <c r="AK4445" s="15"/>
      <c r="AL4445" s="15"/>
      <c r="AM4445" s="15"/>
      <c r="AN4445" s="15"/>
      <c r="AO4445" s="15"/>
      <c r="AP4445" s="15"/>
      <c r="AQ4445" s="15"/>
      <c r="AR4445" s="15"/>
      <c r="AS4445" s="15"/>
      <c r="AT4445" s="15"/>
      <c r="AU4445" s="15"/>
      <c r="AV4445" s="15"/>
      <c r="AW4445" s="15"/>
      <c r="AX4445" s="82"/>
      <c r="AY4445" s="82"/>
      <c r="AZ4445" s="10">
        <v>1</v>
      </c>
      <c r="BA4445" t="s">
        <v>31</v>
      </c>
      <c r="BB4445" t="s">
        <v>23</v>
      </c>
      <c r="BD4445" s="7" t="str">
        <f t="shared" si="138"/>
        <v>5733626772Shopee</v>
      </c>
    </row>
    <row r="4446" spans="2:56" ht="15" customHeight="1" x14ac:dyDescent="0.35">
      <c r="B4446" s="10" t="s">
        <v>17</v>
      </c>
      <c r="C4446" s="10" t="s">
        <v>806</v>
      </c>
      <c r="D4446" s="10" t="s">
        <v>549</v>
      </c>
      <c r="E4446" s="10" t="s">
        <v>194</v>
      </c>
      <c r="F4446" s="10" t="s">
        <v>617</v>
      </c>
      <c r="G4446" s="137">
        <v>888204477</v>
      </c>
      <c r="H4446" s="10" t="s">
        <v>12113</v>
      </c>
      <c r="I4446" s="10" t="s">
        <v>618</v>
      </c>
      <c r="J4446" s="10" t="s">
        <v>3859</v>
      </c>
      <c r="K4446" s="102" t="s">
        <v>10162</v>
      </c>
      <c r="L4446" s="98">
        <f>IFERROR(VLOOKUP($F4446&amp;$C4446,Sales!$J:$W,9,0),0)</f>
        <v>0</v>
      </c>
      <c r="M4446" s="98">
        <f>IFERROR(VLOOKUP($F4446&amp;$C4446,Sales!$J:$W,10,0),0)</f>
        <v>0</v>
      </c>
      <c r="N4446" s="98">
        <f>IFERROR(VLOOKUP($F4446&amp;$C4446,Sales!$J:$W,11,0),0)</f>
        <v>0</v>
      </c>
      <c r="O4446" s="98">
        <f>IFERROR(VLOOKUP($F4446&amp;$C4446,Sales!$J:$W,12,0),0)</f>
        <v>0</v>
      </c>
      <c r="P4446" s="98">
        <f>IFERROR(VLOOKUP($F4446&amp;$C4446,Sales!$J:$W,13,0),0)</f>
        <v>0</v>
      </c>
      <c r="Q4446" s="98">
        <f>IFERROR(VLOOKUP($F4446&amp;$C4446,Sales!$A:$H,7,0),0)</f>
        <v>0</v>
      </c>
      <c r="R4446" s="41" t="str">
        <f t="shared" si="139"/>
        <v>ERROR</v>
      </c>
      <c r="S4446" s="15"/>
      <c r="T4446" s="15"/>
      <c r="U4446" s="15"/>
      <c r="V4446" s="15"/>
      <c r="W4446" s="15"/>
      <c r="X4446" s="15"/>
      <c r="Y4446" s="41"/>
      <c r="Z4446" s="41"/>
      <c r="AA4446" s="41"/>
      <c r="AB4446" s="15"/>
      <c r="AC4446" s="15"/>
      <c r="AD4446" s="15"/>
      <c r="AE4446" s="15"/>
      <c r="AF4446" s="15"/>
      <c r="AG4446" s="15"/>
      <c r="AH4446" s="15"/>
      <c r="AI4446" s="15"/>
      <c r="AJ4446" s="15"/>
      <c r="AK4446" s="15"/>
      <c r="AL4446" s="15"/>
      <c r="AM4446" s="15"/>
      <c r="AN4446" s="15"/>
      <c r="AO4446" s="15"/>
      <c r="AP4446" s="15"/>
      <c r="AQ4446" s="15"/>
      <c r="AR4446" s="15"/>
      <c r="AS4446" s="15"/>
      <c r="AT4446" s="15"/>
      <c r="AU4446" s="15"/>
      <c r="AV4446" s="15"/>
      <c r="AW4446" s="15"/>
      <c r="AX4446" s="82"/>
      <c r="AY4446" s="82"/>
      <c r="AZ4446" s="10">
        <v>1</v>
      </c>
      <c r="BA4446" t="s">
        <v>22</v>
      </c>
      <c r="BB4446" t="s">
        <v>23</v>
      </c>
      <c r="BD4446" s="7" t="str">
        <f t="shared" si="138"/>
        <v>888204477Shopee</v>
      </c>
    </row>
    <row r="4447" spans="2:56" ht="15" customHeight="1" x14ac:dyDescent="0.35">
      <c r="B4447" s="10" t="s">
        <v>17</v>
      </c>
      <c r="C4447" s="10" t="s">
        <v>806</v>
      </c>
      <c r="D4447" s="10" t="s">
        <v>549</v>
      </c>
      <c r="E4447" s="10" t="s">
        <v>194</v>
      </c>
      <c r="F4447" s="10" t="s">
        <v>601</v>
      </c>
      <c r="G4447" s="137">
        <v>118424136</v>
      </c>
      <c r="H4447" s="10" t="s">
        <v>12114</v>
      </c>
      <c r="I4447" s="10" t="s">
        <v>602</v>
      </c>
      <c r="J4447" s="10" t="s">
        <v>3235</v>
      </c>
      <c r="K4447" s="102" t="s">
        <v>1304</v>
      </c>
      <c r="L4447" s="98">
        <f>IFERROR(VLOOKUP($F4447&amp;$C4447,Sales!$J:$W,9,0),0)</f>
        <v>0</v>
      </c>
      <c r="M4447" s="98">
        <f>IFERROR(VLOOKUP($F4447&amp;$C4447,Sales!$J:$W,10,0),0)</f>
        <v>0</v>
      </c>
      <c r="N4447" s="98">
        <f>IFERROR(VLOOKUP($F4447&amp;$C4447,Sales!$J:$W,11,0),0)</f>
        <v>0</v>
      </c>
      <c r="O4447" s="98">
        <f>IFERROR(VLOOKUP($F4447&amp;$C4447,Sales!$J:$W,12,0),0)</f>
        <v>0</v>
      </c>
      <c r="P4447" s="98">
        <f>IFERROR(VLOOKUP($F4447&amp;$C4447,Sales!$J:$W,13,0),0)</f>
        <v>0</v>
      </c>
      <c r="Q4447" s="98">
        <f>IFERROR(VLOOKUP($F4447&amp;$C4447,Sales!$A:$H,7,0),0)</f>
        <v>0</v>
      </c>
      <c r="R4447" s="41" t="str">
        <f t="shared" si="139"/>
        <v>ERROR</v>
      </c>
      <c r="S4447" s="15"/>
      <c r="T4447" s="15"/>
      <c r="U4447" s="15"/>
      <c r="V4447" s="15"/>
      <c r="W4447" s="15"/>
      <c r="X4447" s="15"/>
      <c r="Y4447" s="41"/>
      <c r="Z4447" s="41"/>
      <c r="AA4447" s="41"/>
      <c r="AB4447" s="15"/>
      <c r="AC4447" s="15"/>
      <c r="AD4447" s="15"/>
      <c r="AE4447" s="15"/>
      <c r="AF4447" s="15"/>
      <c r="AG4447" s="15"/>
      <c r="AH4447" s="15"/>
      <c r="AI4447" s="15"/>
      <c r="AJ4447" s="15"/>
      <c r="AK4447" s="15"/>
      <c r="AL4447" s="15"/>
      <c r="AM4447" s="15"/>
      <c r="AN4447" s="15"/>
      <c r="AO4447" s="15"/>
      <c r="AP4447" s="15"/>
      <c r="AQ4447" s="15"/>
      <c r="AR4447" s="15"/>
      <c r="AS4447" s="15"/>
      <c r="AT4447" s="15"/>
      <c r="AU4447" s="15"/>
      <c r="AV4447" s="15"/>
      <c r="AW4447" s="15"/>
      <c r="AX4447" s="82"/>
      <c r="AY4447" s="82"/>
      <c r="AZ4447" s="10">
        <v>1</v>
      </c>
      <c r="BA4447" t="s">
        <v>22</v>
      </c>
      <c r="BB4447" t="s">
        <v>23</v>
      </c>
      <c r="BD4447" s="7" t="str">
        <f t="shared" si="138"/>
        <v>118424136Shopee</v>
      </c>
    </row>
    <row r="4448" spans="2:56" ht="15" customHeight="1" x14ac:dyDescent="0.35">
      <c r="B4448" s="10" t="s">
        <v>17</v>
      </c>
      <c r="C4448" s="10" t="s">
        <v>806</v>
      </c>
      <c r="D4448" s="10" t="s">
        <v>549</v>
      </c>
      <c r="E4448" s="10" t="s">
        <v>194</v>
      </c>
      <c r="F4448" s="10" t="s">
        <v>591</v>
      </c>
      <c r="G4448" s="137">
        <v>118446703</v>
      </c>
      <c r="H4448" s="10" t="s">
        <v>12115</v>
      </c>
      <c r="I4448" s="10" t="s">
        <v>592</v>
      </c>
      <c r="J4448" s="10" t="s">
        <v>3868</v>
      </c>
      <c r="K4448" s="102" t="s">
        <v>10137</v>
      </c>
      <c r="L4448" s="98">
        <f>IFERROR(VLOOKUP($F4448&amp;$C4448,Sales!$J:$W,9,0),0)</f>
        <v>0</v>
      </c>
      <c r="M4448" s="98">
        <f>IFERROR(VLOOKUP($F4448&amp;$C4448,Sales!$J:$W,10,0),0)</f>
        <v>0</v>
      </c>
      <c r="N4448" s="98">
        <f>IFERROR(VLOOKUP($F4448&amp;$C4448,Sales!$J:$W,11,0),0)</f>
        <v>0</v>
      </c>
      <c r="O4448" s="98">
        <f>IFERROR(VLOOKUP($F4448&amp;$C4448,Sales!$J:$W,12,0),0)</f>
        <v>0</v>
      </c>
      <c r="P4448" s="98">
        <f>IFERROR(VLOOKUP($F4448&amp;$C4448,Sales!$J:$W,13,0),0)</f>
        <v>0</v>
      </c>
      <c r="Q4448" s="98">
        <f>IFERROR(VLOOKUP($F4448&amp;$C4448,Sales!$A:$H,7,0),0)</f>
        <v>0</v>
      </c>
      <c r="R4448" s="41" t="str">
        <f t="shared" si="139"/>
        <v>ERROR</v>
      </c>
      <c r="S4448" s="15"/>
      <c r="T4448" s="15"/>
      <c r="U4448" s="15"/>
      <c r="V4448" s="15"/>
      <c r="W4448" s="15"/>
      <c r="X4448" s="15"/>
      <c r="Y4448" s="41"/>
      <c r="Z4448" s="41"/>
      <c r="AA4448" s="41"/>
      <c r="AB4448" s="15"/>
      <c r="AC4448" s="15"/>
      <c r="AD4448" s="15"/>
      <c r="AE4448" s="15"/>
      <c r="AF4448" s="15"/>
      <c r="AG4448" s="15"/>
      <c r="AH4448" s="15"/>
      <c r="AI4448" s="15"/>
      <c r="AJ4448" s="15"/>
      <c r="AK4448" s="15"/>
      <c r="AL4448" s="15"/>
      <c r="AM4448" s="15"/>
      <c r="AN4448" s="15"/>
      <c r="AO4448" s="15"/>
      <c r="AP4448" s="15"/>
      <c r="AQ4448" s="15"/>
      <c r="AR4448" s="15"/>
      <c r="AS4448" s="15"/>
      <c r="AT4448" s="15"/>
      <c r="AU4448" s="15"/>
      <c r="AV4448" s="15"/>
      <c r="AW4448" s="15"/>
      <c r="AX4448" s="82"/>
      <c r="AY4448" s="82"/>
      <c r="AZ4448" s="10">
        <v>1</v>
      </c>
      <c r="BA4448" t="s">
        <v>22</v>
      </c>
      <c r="BB4448" t="s">
        <v>23</v>
      </c>
      <c r="BD4448" s="7" t="str">
        <f t="shared" si="138"/>
        <v>118446703Shopee</v>
      </c>
    </row>
    <row r="4449" spans="2:56" ht="15" customHeight="1" x14ac:dyDescent="0.35">
      <c r="B4449" s="10" t="s">
        <v>17</v>
      </c>
      <c r="C4449" s="10" t="s">
        <v>806</v>
      </c>
      <c r="D4449" s="10" t="s">
        <v>549</v>
      </c>
      <c r="E4449" s="10" t="s">
        <v>194</v>
      </c>
      <c r="F4449" s="10" t="s">
        <v>2471</v>
      </c>
      <c r="G4449" s="137">
        <v>6732702224</v>
      </c>
      <c r="H4449" s="10" t="s">
        <v>12582</v>
      </c>
      <c r="I4449" s="10" t="s">
        <v>2472</v>
      </c>
      <c r="J4449" s="10" t="s">
        <v>1305</v>
      </c>
      <c r="K4449" s="102" t="s">
        <v>1306</v>
      </c>
      <c r="L4449" s="98">
        <f>IFERROR(VLOOKUP($F4449&amp;$C4449,Sales!$J:$W,9,0),0)</f>
        <v>0</v>
      </c>
      <c r="M4449" s="98">
        <f>IFERROR(VLOOKUP($F4449&amp;$C4449,Sales!$J:$W,10,0),0)</f>
        <v>0</v>
      </c>
      <c r="N4449" s="98">
        <f>IFERROR(VLOOKUP($F4449&amp;$C4449,Sales!$J:$W,11,0),0)</f>
        <v>0</v>
      </c>
      <c r="O4449" s="98">
        <f>IFERROR(VLOOKUP($F4449&amp;$C4449,Sales!$J:$W,12,0),0)</f>
        <v>0</v>
      </c>
      <c r="P4449" s="98">
        <f>IFERROR(VLOOKUP($F4449&amp;$C4449,Sales!$J:$W,13,0),0)</f>
        <v>0</v>
      </c>
      <c r="Q4449" s="98">
        <f>IFERROR(VLOOKUP($F4449&amp;$C4449,Sales!$A:$H,7,0),0)</f>
        <v>0</v>
      </c>
      <c r="R4449" s="41" t="str">
        <f t="shared" si="139"/>
        <v>ERROR</v>
      </c>
      <c r="S4449" s="15"/>
      <c r="T4449" s="15"/>
      <c r="U4449" s="15"/>
      <c r="V4449" s="15"/>
      <c r="W4449" s="15"/>
      <c r="X4449" s="15"/>
      <c r="Y4449" s="41"/>
      <c r="Z4449" s="41"/>
      <c r="AA4449" s="41"/>
      <c r="AB4449" s="15"/>
      <c r="AC4449" s="15"/>
      <c r="AD4449" s="15"/>
      <c r="AE4449" s="15"/>
      <c r="AF4449" s="15"/>
      <c r="AG4449" s="15"/>
      <c r="AH4449" s="15"/>
      <c r="AI4449" s="15"/>
      <c r="AJ4449" s="15"/>
      <c r="AK4449" s="15"/>
      <c r="AL4449" s="15"/>
      <c r="AM4449" s="15"/>
      <c r="AN4449" s="15"/>
      <c r="AO4449" s="15"/>
      <c r="AP4449" s="15"/>
      <c r="AQ4449" s="15"/>
      <c r="AR4449" s="15"/>
      <c r="AS4449" s="15"/>
      <c r="AT4449" s="15"/>
      <c r="AU4449" s="15"/>
      <c r="AV4449" s="15"/>
      <c r="AW4449" s="15"/>
      <c r="AX4449" s="82"/>
      <c r="AY4449" s="82"/>
      <c r="AZ4449" s="10">
        <v>1</v>
      </c>
      <c r="BA4449" t="s">
        <v>22</v>
      </c>
      <c r="BB4449" t="s">
        <v>23</v>
      </c>
      <c r="BD4449" s="7" t="str">
        <f t="shared" si="138"/>
        <v>6732702224Shopee</v>
      </c>
    </row>
    <row r="4450" spans="2:56" ht="15" customHeight="1" x14ac:dyDescent="0.35">
      <c r="B4450" s="10" t="s">
        <v>17</v>
      </c>
      <c r="C4450" s="10" t="s">
        <v>806</v>
      </c>
      <c r="D4450" s="10" t="s">
        <v>549</v>
      </c>
      <c r="E4450" s="10" t="s">
        <v>194</v>
      </c>
      <c r="F4450" s="10" t="s">
        <v>2458</v>
      </c>
      <c r="G4450" s="137">
        <v>4737559974</v>
      </c>
      <c r="H4450" s="10" t="s">
        <v>12583</v>
      </c>
      <c r="I4450" s="10" t="s">
        <v>2459</v>
      </c>
      <c r="J4450" s="10" t="s">
        <v>1320</v>
      </c>
      <c r="K4450" s="105" t="s">
        <v>10259</v>
      </c>
      <c r="L4450" s="98">
        <f>IFERROR(VLOOKUP($F4450&amp;$C4450,Sales!$J:$W,9,0),0)</f>
        <v>0</v>
      </c>
      <c r="M4450" s="98">
        <f>IFERROR(VLOOKUP($F4450&amp;$C4450,Sales!$J:$W,10,0),0)</f>
        <v>0</v>
      </c>
      <c r="N4450" s="98">
        <f>IFERROR(VLOOKUP($F4450&amp;$C4450,Sales!$J:$W,11,0),0)</f>
        <v>0</v>
      </c>
      <c r="O4450" s="98">
        <f>IFERROR(VLOOKUP($F4450&amp;$C4450,Sales!$J:$W,12,0),0)</f>
        <v>0</v>
      </c>
      <c r="P4450" s="98">
        <f>IFERROR(VLOOKUP($F4450&amp;$C4450,Sales!$J:$W,13,0),0)</f>
        <v>0</v>
      </c>
      <c r="Q4450" s="98">
        <f>IFERROR(VLOOKUP($F4450&amp;$C4450,Sales!$A:$H,7,0),0)</f>
        <v>0</v>
      </c>
      <c r="R4450" s="41" t="str">
        <f t="shared" si="139"/>
        <v>ERROR</v>
      </c>
      <c r="S4450" s="15"/>
      <c r="T4450" s="15"/>
      <c r="U4450" s="15"/>
      <c r="V4450" s="15"/>
      <c r="W4450" s="15"/>
      <c r="X4450" s="15"/>
      <c r="Y4450" s="41"/>
      <c r="Z4450" s="41"/>
      <c r="AA4450" s="41"/>
      <c r="AB4450" s="15"/>
      <c r="AC4450" s="15"/>
      <c r="AD4450" s="15"/>
      <c r="AE4450" s="15"/>
      <c r="AF4450" s="15"/>
      <c r="AG4450" s="15"/>
      <c r="AH4450" s="15"/>
      <c r="AI4450" s="15"/>
      <c r="AJ4450" s="15"/>
      <c r="AK4450" s="15"/>
      <c r="AL4450" s="15"/>
      <c r="AM4450" s="15"/>
      <c r="AN4450" s="15"/>
      <c r="AO4450" s="15"/>
      <c r="AP4450" s="15"/>
      <c r="AQ4450" s="15"/>
      <c r="AR4450" s="15"/>
      <c r="AS4450" s="15"/>
      <c r="AT4450" s="15"/>
      <c r="AU4450" s="15"/>
      <c r="AV4450" s="15"/>
      <c r="AW4450" s="15"/>
      <c r="AX4450" s="82"/>
      <c r="AY4450" s="82"/>
      <c r="AZ4450" s="10">
        <v>1</v>
      </c>
      <c r="BA4450" t="s">
        <v>22</v>
      </c>
      <c r="BB4450" t="s">
        <v>23</v>
      </c>
      <c r="BD4450" s="7" t="str">
        <f t="shared" si="138"/>
        <v>4737559974Shopee</v>
      </c>
    </row>
    <row r="4451" spans="2:56" ht="15" customHeight="1" x14ac:dyDescent="0.35">
      <c r="B4451" s="10" t="s">
        <v>17</v>
      </c>
      <c r="C4451" s="10" t="s">
        <v>806</v>
      </c>
      <c r="D4451" s="10" t="s">
        <v>549</v>
      </c>
      <c r="E4451" s="10" t="s">
        <v>194</v>
      </c>
      <c r="F4451" s="10" t="s">
        <v>1323</v>
      </c>
      <c r="G4451" s="137">
        <v>81803233</v>
      </c>
      <c r="H4451" s="10" t="s">
        <v>12584</v>
      </c>
      <c r="I4451" s="10" t="s">
        <v>596</v>
      </c>
      <c r="J4451" s="10" t="s">
        <v>3878</v>
      </c>
      <c r="K4451" s="102" t="s">
        <v>10118</v>
      </c>
      <c r="L4451" s="98">
        <f>IFERROR(VLOOKUP($F4451&amp;$C4451,Sales!$J:$W,9,0),0)</f>
        <v>0</v>
      </c>
      <c r="M4451" s="98">
        <f>IFERROR(VLOOKUP($F4451&amp;$C4451,Sales!$J:$W,10,0),0)</f>
        <v>0</v>
      </c>
      <c r="N4451" s="98">
        <f>IFERROR(VLOOKUP($F4451&amp;$C4451,Sales!$J:$W,11,0),0)</f>
        <v>0</v>
      </c>
      <c r="O4451" s="98">
        <f>IFERROR(VLOOKUP($F4451&amp;$C4451,Sales!$J:$W,12,0),0)</f>
        <v>0</v>
      </c>
      <c r="P4451" s="98">
        <f>IFERROR(VLOOKUP($F4451&amp;$C4451,Sales!$J:$W,13,0),0)</f>
        <v>0</v>
      </c>
      <c r="Q4451" s="98">
        <f>IFERROR(VLOOKUP($F4451&amp;$C4451,Sales!$A:$H,7,0),0)</f>
        <v>0</v>
      </c>
      <c r="R4451" s="41" t="str">
        <f t="shared" si="139"/>
        <v>ERROR</v>
      </c>
      <c r="S4451" s="15"/>
      <c r="T4451" s="15"/>
      <c r="U4451" s="15"/>
      <c r="V4451" s="15"/>
      <c r="W4451" s="15"/>
      <c r="X4451" s="15"/>
      <c r="Y4451" s="41"/>
      <c r="Z4451" s="41"/>
      <c r="AA4451" s="41"/>
      <c r="AB4451" s="15"/>
      <c r="AC4451" s="15"/>
      <c r="AD4451" s="15"/>
      <c r="AE4451" s="15"/>
      <c r="AF4451" s="15"/>
      <c r="AG4451" s="15"/>
      <c r="AH4451" s="15"/>
      <c r="AI4451" s="15"/>
      <c r="AJ4451" s="15"/>
      <c r="AK4451" s="15"/>
      <c r="AL4451" s="15"/>
      <c r="AM4451" s="15"/>
      <c r="AN4451" s="15"/>
      <c r="AO4451" s="15"/>
      <c r="AP4451" s="15"/>
      <c r="AQ4451" s="15"/>
      <c r="AR4451" s="15"/>
      <c r="AS4451" s="15"/>
      <c r="AT4451" s="15"/>
      <c r="AU4451" s="15"/>
      <c r="AV4451" s="15"/>
      <c r="AW4451" s="15"/>
      <c r="AX4451" s="82"/>
      <c r="AY4451" s="82"/>
      <c r="AZ4451" s="10">
        <v>1</v>
      </c>
      <c r="BA4451" t="s">
        <v>22</v>
      </c>
      <c r="BB4451" t="s">
        <v>23</v>
      </c>
      <c r="BD4451" s="7" t="str">
        <f t="shared" si="138"/>
        <v>81803233Shopee</v>
      </c>
    </row>
    <row r="4452" spans="2:56" ht="15" customHeight="1" x14ac:dyDescent="0.35">
      <c r="B4452" s="10" t="s">
        <v>17</v>
      </c>
      <c r="C4452" s="10" t="s">
        <v>806</v>
      </c>
      <c r="D4452" s="10" t="s">
        <v>549</v>
      </c>
      <c r="E4452" s="10" t="s">
        <v>194</v>
      </c>
      <c r="F4452" s="10" t="s">
        <v>649</v>
      </c>
      <c r="G4452" s="137">
        <v>1075469591</v>
      </c>
      <c r="H4452" s="10" t="s">
        <v>12116</v>
      </c>
      <c r="I4452" s="10" t="s">
        <v>1327</v>
      </c>
      <c r="J4452" s="10" t="s">
        <v>3880</v>
      </c>
      <c r="K4452" s="102" t="s">
        <v>1328</v>
      </c>
      <c r="L4452" s="98">
        <f>IFERROR(VLOOKUP($F4452&amp;$C4452,Sales!$J:$W,9,0),0)</f>
        <v>0</v>
      </c>
      <c r="M4452" s="98">
        <f>IFERROR(VLOOKUP($F4452&amp;$C4452,Sales!$J:$W,10,0),0)</f>
        <v>0</v>
      </c>
      <c r="N4452" s="98">
        <f>IFERROR(VLOOKUP($F4452&amp;$C4452,Sales!$J:$W,11,0),0)</f>
        <v>0</v>
      </c>
      <c r="O4452" s="98">
        <f>IFERROR(VLOOKUP($F4452&amp;$C4452,Sales!$J:$W,12,0),0)</f>
        <v>0</v>
      </c>
      <c r="P4452" s="98">
        <f>IFERROR(VLOOKUP($F4452&amp;$C4452,Sales!$J:$W,13,0),0)</f>
        <v>0</v>
      </c>
      <c r="Q4452" s="98">
        <f>IFERROR(VLOOKUP($F4452&amp;$C4452,Sales!$A:$H,7,0),0)</f>
        <v>0</v>
      </c>
      <c r="R4452" s="41" t="str">
        <f t="shared" si="139"/>
        <v>ERROR</v>
      </c>
      <c r="S4452" s="15"/>
      <c r="T4452" s="15"/>
      <c r="U4452" s="15"/>
      <c r="V4452" s="15"/>
      <c r="W4452" s="15"/>
      <c r="X4452" s="15"/>
      <c r="Y4452" s="41"/>
      <c r="Z4452" s="41"/>
      <c r="AA4452" s="41"/>
      <c r="AB4452" s="15"/>
      <c r="AC4452" s="15"/>
      <c r="AD4452" s="15"/>
      <c r="AE4452" s="15"/>
      <c r="AF4452" s="15"/>
      <c r="AG4452" s="15"/>
      <c r="AH4452" s="15"/>
      <c r="AI4452" s="15"/>
      <c r="AJ4452" s="15"/>
      <c r="AK4452" s="15"/>
      <c r="AL4452" s="15"/>
      <c r="AM4452" s="15"/>
      <c r="AN4452" s="15"/>
      <c r="AO4452" s="15"/>
      <c r="AP4452" s="15"/>
      <c r="AQ4452" s="15"/>
      <c r="AR4452" s="15"/>
      <c r="AS4452" s="15"/>
      <c r="AT4452" s="15"/>
      <c r="AU4452" s="15"/>
      <c r="AV4452" s="15"/>
      <c r="AW4452" s="15"/>
      <c r="AX4452" s="82"/>
      <c r="AY4452" s="82"/>
      <c r="AZ4452" s="10">
        <v>1</v>
      </c>
      <c r="BA4452" t="s">
        <v>22</v>
      </c>
      <c r="BB4452" t="s">
        <v>23</v>
      </c>
      <c r="BD4452" s="7" t="str">
        <f t="shared" si="138"/>
        <v>1075469591Shopee</v>
      </c>
    </row>
    <row r="4453" spans="2:56" ht="15" customHeight="1" x14ac:dyDescent="0.35">
      <c r="B4453" s="10" t="s">
        <v>17</v>
      </c>
      <c r="C4453" s="10" t="s">
        <v>806</v>
      </c>
      <c r="D4453" s="10" t="s">
        <v>549</v>
      </c>
      <c r="E4453" s="10" t="s">
        <v>194</v>
      </c>
      <c r="F4453" s="10" t="s">
        <v>556</v>
      </c>
      <c r="G4453" s="137">
        <v>887915581</v>
      </c>
      <c r="H4453" s="10" t="s">
        <v>12117</v>
      </c>
      <c r="I4453" s="10" t="s">
        <v>557</v>
      </c>
      <c r="J4453" s="10" t="s">
        <v>3881</v>
      </c>
      <c r="K4453" s="102" t="s">
        <v>10160</v>
      </c>
      <c r="L4453" s="98">
        <f>IFERROR(VLOOKUP($F4453&amp;$C4453,Sales!$J:$W,9,0),0)</f>
        <v>0</v>
      </c>
      <c r="M4453" s="98">
        <f>IFERROR(VLOOKUP($F4453&amp;$C4453,Sales!$J:$W,10,0),0)</f>
        <v>0</v>
      </c>
      <c r="N4453" s="98">
        <f>IFERROR(VLOOKUP($F4453&amp;$C4453,Sales!$J:$W,11,0),0)</f>
        <v>0</v>
      </c>
      <c r="O4453" s="98">
        <f>IFERROR(VLOOKUP($F4453&amp;$C4453,Sales!$J:$W,12,0),0)</f>
        <v>0</v>
      </c>
      <c r="P4453" s="98">
        <f>IFERROR(VLOOKUP($F4453&amp;$C4453,Sales!$J:$W,13,0),0)</f>
        <v>0</v>
      </c>
      <c r="Q4453" s="98">
        <f>IFERROR(VLOOKUP($F4453&amp;$C4453,Sales!$A:$H,7,0),0)</f>
        <v>0</v>
      </c>
      <c r="R4453" s="41" t="str">
        <f t="shared" si="139"/>
        <v>ERROR</v>
      </c>
      <c r="S4453" s="15"/>
      <c r="T4453" s="15"/>
      <c r="U4453" s="15"/>
      <c r="V4453" s="15"/>
      <c r="W4453" s="15"/>
      <c r="X4453" s="15"/>
      <c r="Y4453" s="41"/>
      <c r="Z4453" s="41"/>
      <c r="AA4453" s="41"/>
      <c r="AB4453" s="15"/>
      <c r="AC4453" s="15"/>
      <c r="AD4453" s="15"/>
      <c r="AE4453" s="15"/>
      <c r="AF4453" s="15"/>
      <c r="AG4453" s="15"/>
      <c r="AH4453" s="15"/>
      <c r="AI4453" s="15"/>
      <c r="AJ4453" s="15"/>
      <c r="AK4453" s="15"/>
      <c r="AL4453" s="15"/>
      <c r="AM4453" s="15"/>
      <c r="AN4453" s="15"/>
      <c r="AO4453" s="15"/>
      <c r="AP4453" s="15"/>
      <c r="AQ4453" s="15"/>
      <c r="AR4453" s="15"/>
      <c r="AS4453" s="15"/>
      <c r="AT4453" s="15"/>
      <c r="AU4453" s="15"/>
      <c r="AV4453" s="15"/>
      <c r="AW4453" s="15"/>
      <c r="AX4453" s="82"/>
      <c r="AY4453" s="82"/>
      <c r="AZ4453" s="10">
        <v>1</v>
      </c>
      <c r="BA4453" t="s">
        <v>22</v>
      </c>
      <c r="BB4453" t="s">
        <v>23</v>
      </c>
      <c r="BD4453" s="7" t="str">
        <f t="shared" si="138"/>
        <v>887915581Shopee</v>
      </c>
    </row>
    <row r="4454" spans="2:56" ht="15" customHeight="1" x14ac:dyDescent="0.35">
      <c r="B4454" s="10" t="s">
        <v>17</v>
      </c>
      <c r="C4454" s="10" t="s">
        <v>806</v>
      </c>
      <c r="D4454" s="10" t="s">
        <v>549</v>
      </c>
      <c r="E4454" s="10" t="s">
        <v>194</v>
      </c>
      <c r="F4454" s="10" t="s">
        <v>1348</v>
      </c>
      <c r="G4454" s="137">
        <v>1075469580</v>
      </c>
      <c r="H4454" s="10" t="s">
        <v>12118</v>
      </c>
      <c r="I4454" s="10" t="s">
        <v>1349</v>
      </c>
      <c r="J4454" s="10" t="s">
        <v>3888</v>
      </c>
      <c r="K4454" s="105" t="s">
        <v>1350</v>
      </c>
      <c r="L4454" s="98">
        <f>IFERROR(VLOOKUP($F4454&amp;$C4454,Sales!$J:$W,9,0),0)</f>
        <v>0</v>
      </c>
      <c r="M4454" s="98">
        <f>IFERROR(VLOOKUP($F4454&amp;$C4454,Sales!$J:$W,10,0),0)</f>
        <v>0</v>
      </c>
      <c r="N4454" s="98">
        <f>IFERROR(VLOOKUP($F4454&amp;$C4454,Sales!$J:$W,11,0),0)</f>
        <v>0</v>
      </c>
      <c r="O4454" s="98">
        <f>IFERROR(VLOOKUP($F4454&amp;$C4454,Sales!$J:$W,12,0),0)</f>
        <v>0</v>
      </c>
      <c r="P4454" s="98">
        <f>IFERROR(VLOOKUP($F4454&amp;$C4454,Sales!$J:$W,13,0),0)</f>
        <v>0</v>
      </c>
      <c r="Q4454" s="98">
        <f>IFERROR(VLOOKUP($F4454&amp;$C4454,Sales!$A:$H,7,0),0)</f>
        <v>0</v>
      </c>
      <c r="R4454" s="41" t="str">
        <f t="shared" si="139"/>
        <v>ERROR</v>
      </c>
      <c r="S4454" s="15"/>
      <c r="T4454" s="15"/>
      <c r="U4454" s="15"/>
      <c r="V4454" s="15"/>
      <c r="W4454" s="15"/>
      <c r="X4454" s="15"/>
      <c r="Y4454" s="41"/>
      <c r="Z4454" s="41"/>
      <c r="AA4454" s="41"/>
      <c r="AB4454" s="15"/>
      <c r="AC4454" s="15"/>
      <c r="AD4454" s="15"/>
      <c r="AE4454" s="15"/>
      <c r="AF4454" s="15"/>
      <c r="AG4454" s="15"/>
      <c r="AH4454" s="15"/>
      <c r="AI4454" s="15"/>
      <c r="AJ4454" s="15"/>
      <c r="AK4454" s="15"/>
      <c r="AL4454" s="15"/>
      <c r="AM4454" s="15"/>
      <c r="AN4454" s="15"/>
      <c r="AO4454" s="15"/>
      <c r="AP4454" s="15"/>
      <c r="AQ4454" s="15"/>
      <c r="AR4454" s="15"/>
      <c r="AS4454" s="15"/>
      <c r="AT4454" s="15"/>
      <c r="AU4454" s="15"/>
      <c r="AV4454" s="15"/>
      <c r="AW4454" s="15"/>
      <c r="AX4454" s="82"/>
      <c r="AY4454" s="82"/>
      <c r="AZ4454" s="10">
        <v>1</v>
      </c>
      <c r="BA4454" t="s">
        <v>22</v>
      </c>
      <c r="BB4454" t="s">
        <v>23</v>
      </c>
      <c r="BD4454" s="7" t="str">
        <f t="shared" si="138"/>
        <v>1075469580Shopee</v>
      </c>
    </row>
    <row r="4455" spans="2:56" ht="15" customHeight="1" x14ac:dyDescent="0.35">
      <c r="B4455" s="10" t="s">
        <v>17</v>
      </c>
      <c r="C4455" s="10" t="s">
        <v>806</v>
      </c>
      <c r="D4455" s="10" t="s">
        <v>549</v>
      </c>
      <c r="E4455" s="10" t="s">
        <v>194</v>
      </c>
      <c r="F4455" s="10">
        <v>0</v>
      </c>
      <c r="G4455" s="137">
        <v>81803205</v>
      </c>
      <c r="H4455" s="10" t="s">
        <v>12699</v>
      </c>
      <c r="I4455" s="10">
        <v>0</v>
      </c>
      <c r="J4455" s="10" t="s">
        <v>3891</v>
      </c>
      <c r="K4455" s="102" t="s">
        <v>10117</v>
      </c>
      <c r="L4455" s="98">
        <f>IFERROR(VLOOKUP($F4455&amp;$C4455,Sales!$J:$W,9,0),0)</f>
        <v>0</v>
      </c>
      <c r="M4455" s="98">
        <f>IFERROR(VLOOKUP($F4455&amp;$C4455,Sales!$J:$W,10,0),0)</f>
        <v>0</v>
      </c>
      <c r="N4455" s="98">
        <f>IFERROR(VLOOKUP($F4455&amp;$C4455,Sales!$J:$W,11,0),0)</f>
        <v>0</v>
      </c>
      <c r="O4455" s="98">
        <f>IFERROR(VLOOKUP($F4455&amp;$C4455,Sales!$J:$W,12,0),0)</f>
        <v>0</v>
      </c>
      <c r="P4455" s="98">
        <f>IFERROR(VLOOKUP($F4455&amp;$C4455,Sales!$J:$W,13,0),0)</f>
        <v>0</v>
      </c>
      <c r="Q4455" s="98">
        <f>IFERROR(VLOOKUP($F4455&amp;$C4455,Sales!$A:$H,7,0),0)</f>
        <v>0</v>
      </c>
      <c r="R4455" s="41" t="str">
        <f t="shared" si="139"/>
        <v>ERROR</v>
      </c>
      <c r="S4455" s="15"/>
      <c r="T4455" s="15"/>
      <c r="U4455" s="15"/>
      <c r="V4455" s="15"/>
      <c r="W4455" s="15"/>
      <c r="X4455" s="15"/>
      <c r="Y4455" s="41"/>
      <c r="Z4455" s="41"/>
      <c r="AA4455" s="41"/>
      <c r="AB4455" s="15"/>
      <c r="AC4455" s="15"/>
      <c r="AD4455" s="15"/>
      <c r="AE4455" s="15"/>
      <c r="AF4455" s="15"/>
      <c r="AG4455" s="15"/>
      <c r="AH4455" s="15"/>
      <c r="AI4455" s="15"/>
      <c r="AJ4455" s="15"/>
      <c r="AK4455" s="15"/>
      <c r="AL4455" s="15"/>
      <c r="AM4455" s="15"/>
      <c r="AN4455" s="15"/>
      <c r="AO4455" s="15"/>
      <c r="AP4455" s="15"/>
      <c r="AQ4455" s="15"/>
      <c r="AR4455" s="15"/>
      <c r="AS4455" s="15"/>
      <c r="AT4455" s="15"/>
      <c r="AU4455" s="15"/>
      <c r="AV4455" s="15"/>
      <c r="AW4455" s="15"/>
      <c r="AX4455" s="82"/>
      <c r="AY4455" s="82"/>
      <c r="AZ4455" s="10">
        <v>1</v>
      </c>
      <c r="BA4455" t="s">
        <v>22</v>
      </c>
      <c r="BB4455" t="s">
        <v>23</v>
      </c>
      <c r="BD4455" s="7" t="str">
        <f t="shared" si="138"/>
        <v>81803205Shopee</v>
      </c>
    </row>
    <row r="4456" spans="2:56" ht="15" customHeight="1" x14ac:dyDescent="0.35">
      <c r="B4456" s="10" t="s">
        <v>17</v>
      </c>
      <c r="C4456" s="10" t="s">
        <v>806</v>
      </c>
      <c r="D4456" s="10" t="s">
        <v>549</v>
      </c>
      <c r="E4456" s="10" t="s">
        <v>194</v>
      </c>
      <c r="F4456" s="10" t="s">
        <v>1363</v>
      </c>
      <c r="G4456" s="137">
        <v>885967236</v>
      </c>
      <c r="H4456" s="10" t="s">
        <v>12148</v>
      </c>
      <c r="I4456" s="10" t="s">
        <v>739</v>
      </c>
      <c r="J4456" s="10" t="s">
        <v>3899</v>
      </c>
      <c r="K4456" s="105" t="s">
        <v>7242</v>
      </c>
      <c r="L4456" s="98">
        <f>IFERROR(VLOOKUP($F4456&amp;$C4456,Sales!$J:$W,9,0),0)</f>
        <v>0</v>
      </c>
      <c r="M4456" s="98">
        <f>IFERROR(VLOOKUP($F4456&amp;$C4456,Sales!$J:$W,10,0),0)</f>
        <v>0</v>
      </c>
      <c r="N4456" s="98">
        <f>IFERROR(VLOOKUP($F4456&amp;$C4456,Sales!$J:$W,11,0),0)</f>
        <v>0</v>
      </c>
      <c r="O4456" s="98">
        <f>IFERROR(VLOOKUP($F4456&amp;$C4456,Sales!$J:$W,12,0),0)</f>
        <v>0</v>
      </c>
      <c r="P4456" s="98">
        <f>IFERROR(VLOOKUP($F4456&amp;$C4456,Sales!$J:$W,13,0),0)</f>
        <v>0</v>
      </c>
      <c r="Q4456" s="98">
        <f>IFERROR(VLOOKUP($F4456&amp;$C4456,Sales!$A:$H,7,0),0)</f>
        <v>0</v>
      </c>
      <c r="R4456" s="41" t="str">
        <f t="shared" si="139"/>
        <v>ERROR</v>
      </c>
      <c r="S4456" s="15"/>
      <c r="T4456" s="15"/>
      <c r="U4456" s="15"/>
      <c r="V4456" s="15"/>
      <c r="W4456" s="15"/>
      <c r="X4456" s="15"/>
      <c r="Y4456" s="41"/>
      <c r="Z4456" s="41"/>
      <c r="AA4456" s="41"/>
      <c r="AB4456" s="15"/>
      <c r="AC4456" s="15"/>
      <c r="AD4456" s="15"/>
      <c r="AE4456" s="15"/>
      <c r="AF4456" s="15"/>
      <c r="AG4456" s="15"/>
      <c r="AH4456" s="15"/>
      <c r="AI4456" s="15"/>
      <c r="AJ4456" s="15"/>
      <c r="AK4456" s="15"/>
      <c r="AL4456" s="15"/>
      <c r="AM4456" s="15"/>
      <c r="AN4456" s="15"/>
      <c r="AO4456" s="15"/>
      <c r="AP4456" s="15"/>
      <c r="AQ4456" s="15"/>
      <c r="AR4456" s="15"/>
      <c r="AS4456" s="15"/>
      <c r="AT4456" s="15"/>
      <c r="AU4456" s="15"/>
      <c r="AV4456" s="15"/>
      <c r="AW4456" s="15"/>
      <c r="AX4456" s="82"/>
      <c r="AY4456" s="82"/>
      <c r="AZ4456" s="10">
        <v>1</v>
      </c>
      <c r="BA4456" t="s">
        <v>22</v>
      </c>
      <c r="BB4456" t="s">
        <v>23</v>
      </c>
      <c r="BD4456" s="7" t="str">
        <f t="shared" si="138"/>
        <v>885967236Shopee</v>
      </c>
    </row>
    <row r="4457" spans="2:56" ht="15" customHeight="1" x14ac:dyDescent="0.35">
      <c r="B4457" s="10" t="s">
        <v>17</v>
      </c>
      <c r="C4457" s="10" t="s">
        <v>806</v>
      </c>
      <c r="D4457" s="10" t="s">
        <v>549</v>
      </c>
      <c r="E4457" s="10" t="s">
        <v>194</v>
      </c>
      <c r="F4457" s="10" t="s">
        <v>749</v>
      </c>
      <c r="G4457" s="137">
        <v>224356418</v>
      </c>
      <c r="H4457" s="10" t="s">
        <v>12119</v>
      </c>
      <c r="I4457" s="10" t="s">
        <v>750</v>
      </c>
      <c r="J4457" s="10" t="s">
        <v>3903</v>
      </c>
      <c r="K4457" s="102" t="s">
        <v>1371</v>
      </c>
      <c r="L4457" s="98">
        <f>IFERROR(VLOOKUP($F4457&amp;$C4457,Sales!$J:$W,9,0),0)</f>
        <v>0</v>
      </c>
      <c r="M4457" s="98">
        <f>IFERROR(VLOOKUP($F4457&amp;$C4457,Sales!$J:$W,10,0),0)</f>
        <v>0</v>
      </c>
      <c r="N4457" s="98">
        <f>IFERROR(VLOOKUP($F4457&amp;$C4457,Sales!$J:$W,11,0),0)</f>
        <v>0</v>
      </c>
      <c r="O4457" s="98">
        <f>IFERROR(VLOOKUP($F4457&amp;$C4457,Sales!$J:$W,12,0),0)</f>
        <v>0</v>
      </c>
      <c r="P4457" s="98">
        <f>IFERROR(VLOOKUP($F4457&amp;$C4457,Sales!$J:$W,13,0),0)</f>
        <v>0</v>
      </c>
      <c r="Q4457" s="98">
        <f>IFERROR(VLOOKUP($F4457&amp;$C4457,Sales!$A:$H,7,0),0)</f>
        <v>0</v>
      </c>
      <c r="R4457" s="41" t="str">
        <f t="shared" si="139"/>
        <v>ERROR</v>
      </c>
      <c r="S4457" s="15"/>
      <c r="T4457" s="15"/>
      <c r="U4457" s="15"/>
      <c r="V4457" s="15"/>
      <c r="W4457" s="15"/>
      <c r="X4457" s="15"/>
      <c r="Y4457" s="41"/>
      <c r="Z4457" s="41"/>
      <c r="AA4457" s="41"/>
      <c r="AB4457" s="15"/>
      <c r="AC4457" s="15"/>
      <c r="AD4457" s="15"/>
      <c r="AE4457" s="15"/>
      <c r="AF4457" s="15"/>
      <c r="AG4457" s="15"/>
      <c r="AH4457" s="15"/>
      <c r="AI4457" s="15"/>
      <c r="AJ4457" s="15"/>
      <c r="AK4457" s="15"/>
      <c r="AL4457" s="15"/>
      <c r="AM4457" s="15"/>
      <c r="AN4457" s="15"/>
      <c r="AO4457" s="15"/>
      <c r="AP4457" s="15"/>
      <c r="AQ4457" s="15"/>
      <c r="AR4457" s="15"/>
      <c r="AS4457" s="15"/>
      <c r="AT4457" s="15"/>
      <c r="AU4457" s="15"/>
      <c r="AV4457" s="15"/>
      <c r="AW4457" s="15"/>
      <c r="AX4457" s="82"/>
      <c r="AY4457" s="82"/>
      <c r="AZ4457" s="10">
        <v>1</v>
      </c>
      <c r="BA4457" t="s">
        <v>22</v>
      </c>
      <c r="BB4457" t="s">
        <v>23</v>
      </c>
      <c r="BD4457" s="7" t="str">
        <f t="shared" si="138"/>
        <v>224356418Shopee</v>
      </c>
    </row>
    <row r="4458" spans="2:56" ht="15" customHeight="1" x14ac:dyDescent="0.35">
      <c r="B4458" s="10" t="s">
        <v>17</v>
      </c>
      <c r="C4458" s="10" t="s">
        <v>806</v>
      </c>
      <c r="D4458" s="10" t="s">
        <v>549</v>
      </c>
      <c r="E4458" s="10" t="s">
        <v>194</v>
      </c>
      <c r="F4458" s="10" t="s">
        <v>1389</v>
      </c>
      <c r="G4458" s="137">
        <v>7704734739</v>
      </c>
      <c r="H4458" s="10" t="s">
        <v>12700</v>
      </c>
      <c r="I4458" s="10" t="s">
        <v>1390</v>
      </c>
      <c r="J4458" s="10" t="s">
        <v>3906</v>
      </c>
      <c r="K4458" s="102" t="s">
        <v>11123</v>
      </c>
      <c r="L4458" s="98">
        <f>IFERROR(VLOOKUP($F4458&amp;$C4458,Sales!$J:$W,9,0),0)</f>
        <v>0</v>
      </c>
      <c r="M4458" s="98">
        <f>IFERROR(VLOOKUP($F4458&amp;$C4458,Sales!$J:$W,10,0),0)</f>
        <v>0</v>
      </c>
      <c r="N4458" s="98">
        <f>IFERROR(VLOOKUP($F4458&amp;$C4458,Sales!$J:$W,11,0),0)</f>
        <v>0</v>
      </c>
      <c r="O4458" s="98">
        <f>IFERROR(VLOOKUP($F4458&amp;$C4458,Sales!$J:$W,12,0),0)</f>
        <v>0</v>
      </c>
      <c r="P4458" s="98">
        <f>IFERROR(VLOOKUP($F4458&amp;$C4458,Sales!$J:$W,13,0),0)</f>
        <v>0</v>
      </c>
      <c r="Q4458" s="98">
        <f>IFERROR(VLOOKUP($F4458&amp;$C4458,Sales!$A:$H,7,0),0)</f>
        <v>0</v>
      </c>
      <c r="R4458" s="41" t="str">
        <f t="shared" si="139"/>
        <v>ERROR</v>
      </c>
      <c r="S4458" s="15"/>
      <c r="T4458" s="15"/>
      <c r="U4458" s="15"/>
      <c r="V4458" s="15"/>
      <c r="W4458" s="15"/>
      <c r="X4458" s="15"/>
      <c r="Y4458" s="41"/>
      <c r="Z4458" s="41"/>
      <c r="AA4458" s="41"/>
      <c r="AB4458" s="15"/>
      <c r="AC4458" s="15"/>
      <c r="AD4458" s="15"/>
      <c r="AE4458" s="15"/>
      <c r="AF4458" s="15"/>
      <c r="AG4458" s="15"/>
      <c r="AH4458" s="15"/>
      <c r="AI4458" s="15"/>
      <c r="AJ4458" s="15"/>
      <c r="AK4458" s="15"/>
      <c r="AL4458" s="15"/>
      <c r="AM4458" s="15"/>
      <c r="AN4458" s="15"/>
      <c r="AO4458" s="15"/>
      <c r="AP4458" s="15"/>
      <c r="AQ4458" s="15"/>
      <c r="AR4458" s="15"/>
      <c r="AS4458" s="15"/>
      <c r="AT4458" s="15"/>
      <c r="AU4458" s="15"/>
      <c r="AV4458" s="15"/>
      <c r="AW4458" s="15"/>
      <c r="AX4458" s="82"/>
      <c r="AY4458" s="82"/>
      <c r="AZ4458" s="10">
        <v>1</v>
      </c>
      <c r="BA4458" t="s">
        <v>22</v>
      </c>
      <c r="BB4458" t="s">
        <v>23</v>
      </c>
      <c r="BD4458" s="7" t="str">
        <f t="shared" si="138"/>
        <v>7704734739Shopee</v>
      </c>
    </row>
    <row r="4459" spans="2:56" ht="15" customHeight="1" x14ac:dyDescent="0.35">
      <c r="B4459" s="10" t="s">
        <v>17</v>
      </c>
      <c r="C4459" s="10" t="s">
        <v>806</v>
      </c>
      <c r="D4459" s="10" t="s">
        <v>549</v>
      </c>
      <c r="E4459" s="10" t="s">
        <v>194</v>
      </c>
      <c r="F4459" s="10">
        <v>0</v>
      </c>
      <c r="G4459" s="137">
        <v>3232881044</v>
      </c>
      <c r="H4459" s="10">
        <v>3232881044</v>
      </c>
      <c r="I4459" s="10">
        <v>0</v>
      </c>
      <c r="J4459" t="s">
        <v>3907</v>
      </c>
      <c r="K4459" s="102" t="s">
        <v>11124</v>
      </c>
      <c r="L4459" s="98">
        <f>IFERROR(VLOOKUP($F4459&amp;$C4459,Sales!$J:$W,9,0),0)</f>
        <v>0</v>
      </c>
      <c r="M4459" s="98">
        <f>IFERROR(VLOOKUP($F4459&amp;$C4459,Sales!$J:$W,10,0),0)</f>
        <v>0</v>
      </c>
      <c r="N4459" s="98">
        <f>IFERROR(VLOOKUP($F4459&amp;$C4459,Sales!$J:$W,11,0),0)</f>
        <v>0</v>
      </c>
      <c r="O4459" s="98">
        <f>IFERROR(VLOOKUP($F4459&amp;$C4459,Sales!$J:$W,12,0),0)</f>
        <v>0</v>
      </c>
      <c r="P4459" s="98">
        <f>IFERROR(VLOOKUP($F4459&amp;$C4459,Sales!$J:$W,13,0),0)</f>
        <v>0</v>
      </c>
      <c r="Q4459" s="98">
        <f>IFERROR(VLOOKUP($F4459&amp;$C4459,Sales!$A:$H,7,0),0)</f>
        <v>0</v>
      </c>
      <c r="R4459" s="41" t="str">
        <f t="shared" si="139"/>
        <v>ERROR</v>
      </c>
      <c r="S4459" s="15"/>
      <c r="T4459" s="15"/>
      <c r="U4459" s="15"/>
      <c r="V4459" s="15"/>
      <c r="W4459" s="15"/>
      <c r="X4459" s="15"/>
      <c r="Y4459" s="41"/>
      <c r="Z4459" s="41"/>
      <c r="AA4459" s="41"/>
      <c r="AB4459" s="15"/>
      <c r="AC4459" s="15"/>
      <c r="AD4459" s="15"/>
      <c r="AE4459" s="15"/>
      <c r="AF4459" s="15"/>
      <c r="AG4459" s="15"/>
      <c r="AH4459" s="15"/>
      <c r="AI4459" s="15"/>
      <c r="AJ4459" s="15"/>
      <c r="AK4459" s="15"/>
      <c r="AL4459" s="15"/>
      <c r="AM4459" s="15"/>
      <c r="AN4459" s="15"/>
      <c r="AO4459" s="15"/>
      <c r="AP4459" s="15"/>
      <c r="AQ4459" s="15"/>
      <c r="AR4459" s="15"/>
      <c r="AS4459" s="15"/>
      <c r="AT4459" s="15"/>
      <c r="AU4459" s="15"/>
      <c r="AV4459" s="15"/>
      <c r="AW4459" s="15"/>
      <c r="AX4459" s="82"/>
      <c r="AY4459" s="82"/>
      <c r="AZ4459" s="10">
        <v>1</v>
      </c>
      <c r="BA4459" t="s">
        <v>22</v>
      </c>
      <c r="BB4459" t="s">
        <v>23</v>
      </c>
      <c r="BD4459" s="7" t="str">
        <f t="shared" si="138"/>
        <v>3232881044Shopee</v>
      </c>
    </row>
    <row r="4460" spans="2:56" ht="15" customHeight="1" x14ac:dyDescent="0.35">
      <c r="B4460" s="10" t="s">
        <v>17</v>
      </c>
      <c r="C4460" s="10" t="s">
        <v>806</v>
      </c>
      <c r="D4460" s="10" t="s">
        <v>549</v>
      </c>
      <c r="E4460" s="10" t="s">
        <v>194</v>
      </c>
      <c r="F4460" s="10" t="s">
        <v>1379</v>
      </c>
      <c r="G4460" s="137">
        <v>4537738335</v>
      </c>
      <c r="H4460" s="10" t="s">
        <v>12589</v>
      </c>
      <c r="I4460" s="10" t="s">
        <v>1380</v>
      </c>
      <c r="J4460" s="10" t="s">
        <v>1420</v>
      </c>
      <c r="K4460" s="102" t="s">
        <v>10253</v>
      </c>
      <c r="L4460" s="98">
        <f>IFERROR(VLOOKUP($F4460&amp;$C4460,Sales!$J:$W,9,0),0)</f>
        <v>0</v>
      </c>
      <c r="M4460" s="98">
        <f>IFERROR(VLOOKUP($F4460&amp;$C4460,Sales!$J:$W,10,0),0)</f>
        <v>0</v>
      </c>
      <c r="N4460" s="98">
        <f>IFERROR(VLOOKUP($F4460&amp;$C4460,Sales!$J:$W,11,0),0)</f>
        <v>0</v>
      </c>
      <c r="O4460" s="98">
        <f>IFERROR(VLOOKUP($F4460&amp;$C4460,Sales!$J:$W,12,0),0)</f>
        <v>0</v>
      </c>
      <c r="P4460" s="98">
        <f>IFERROR(VLOOKUP($F4460&amp;$C4460,Sales!$J:$W,13,0),0)</f>
        <v>0</v>
      </c>
      <c r="Q4460" s="98">
        <f>IFERROR(VLOOKUP($F4460&amp;$C4460,Sales!$A:$H,7,0),0)</f>
        <v>0</v>
      </c>
      <c r="R4460" s="41" t="str">
        <f t="shared" si="139"/>
        <v>ERROR</v>
      </c>
      <c r="S4460" s="15"/>
      <c r="T4460" s="15"/>
      <c r="U4460" s="15"/>
      <c r="V4460" s="15"/>
      <c r="W4460" s="15"/>
      <c r="X4460" s="15"/>
      <c r="Y4460" s="41"/>
      <c r="Z4460" s="41"/>
      <c r="AA4460" s="41"/>
      <c r="AB4460" s="15"/>
      <c r="AC4460" s="15"/>
      <c r="AD4460" s="15"/>
      <c r="AE4460" s="15"/>
      <c r="AF4460" s="15"/>
      <c r="AG4460" s="15"/>
      <c r="AH4460" s="15"/>
      <c r="AI4460" s="15"/>
      <c r="AJ4460" s="15"/>
      <c r="AK4460" s="15"/>
      <c r="AL4460" s="15"/>
      <c r="AM4460" s="15"/>
      <c r="AN4460" s="15"/>
      <c r="AO4460" s="15"/>
      <c r="AP4460" s="15"/>
      <c r="AQ4460" s="15"/>
      <c r="AR4460" s="15"/>
      <c r="AS4460" s="15"/>
      <c r="AT4460" s="15"/>
      <c r="AU4460" s="15"/>
      <c r="AV4460" s="15"/>
      <c r="AW4460" s="15"/>
      <c r="AX4460" s="82"/>
      <c r="AY4460" s="82"/>
      <c r="AZ4460" s="10">
        <v>1</v>
      </c>
      <c r="BA4460" t="s">
        <v>22</v>
      </c>
      <c r="BB4460" t="s">
        <v>23</v>
      </c>
      <c r="BD4460" s="7" t="str">
        <f t="shared" si="138"/>
        <v>4537738335Shopee</v>
      </c>
    </row>
    <row r="4461" spans="2:56" ht="15" customHeight="1" x14ac:dyDescent="0.35">
      <c r="B4461" s="10" t="s">
        <v>17</v>
      </c>
      <c r="C4461" s="10" t="s">
        <v>806</v>
      </c>
      <c r="D4461" s="10" t="s">
        <v>549</v>
      </c>
      <c r="E4461" s="10" t="s">
        <v>194</v>
      </c>
      <c r="F4461" s="10">
        <v>0</v>
      </c>
      <c r="G4461" s="137">
        <v>4340632229</v>
      </c>
      <c r="H4461" s="10" t="s">
        <v>12591</v>
      </c>
      <c r="I4461" s="10">
        <v>0</v>
      </c>
      <c r="J4461" s="10" t="s">
        <v>1427</v>
      </c>
      <c r="K4461" s="102" t="s">
        <v>1428</v>
      </c>
      <c r="L4461" s="98">
        <f>IFERROR(VLOOKUP($F4461&amp;$C4461,Sales!$J:$W,9,0),0)</f>
        <v>0</v>
      </c>
      <c r="M4461" s="98">
        <f>IFERROR(VLOOKUP($F4461&amp;$C4461,Sales!$J:$W,10,0),0)</f>
        <v>0</v>
      </c>
      <c r="N4461" s="98">
        <f>IFERROR(VLOOKUP($F4461&amp;$C4461,Sales!$J:$W,11,0),0)</f>
        <v>0</v>
      </c>
      <c r="O4461" s="98">
        <f>IFERROR(VLOOKUP($F4461&amp;$C4461,Sales!$J:$W,12,0),0)</f>
        <v>0</v>
      </c>
      <c r="P4461" s="98">
        <f>IFERROR(VLOOKUP($F4461&amp;$C4461,Sales!$J:$W,13,0),0)</f>
        <v>0</v>
      </c>
      <c r="Q4461" s="98">
        <f>IFERROR(VLOOKUP($F4461&amp;$C4461,Sales!$A:$H,7,0),0)</f>
        <v>0</v>
      </c>
      <c r="R4461" s="41" t="str">
        <f t="shared" si="139"/>
        <v>ERROR</v>
      </c>
      <c r="S4461" s="15"/>
      <c r="T4461" s="15"/>
      <c r="U4461" s="15"/>
      <c r="V4461" s="15"/>
      <c r="W4461" s="15"/>
      <c r="X4461" s="15"/>
      <c r="Y4461" s="41"/>
      <c r="Z4461" s="41"/>
      <c r="AA4461" s="41"/>
      <c r="AB4461" s="15"/>
      <c r="AC4461" s="15"/>
      <c r="AD4461" s="15"/>
      <c r="AE4461" s="15"/>
      <c r="AF4461" s="15"/>
      <c r="AG4461" s="15"/>
      <c r="AH4461" s="15"/>
      <c r="AI4461" s="15"/>
      <c r="AJ4461" s="15"/>
      <c r="AK4461" s="15"/>
      <c r="AL4461" s="15"/>
      <c r="AM4461" s="15"/>
      <c r="AN4461" s="15"/>
      <c r="AO4461" s="15"/>
      <c r="AP4461" s="15"/>
      <c r="AQ4461" s="15"/>
      <c r="AR4461" s="15"/>
      <c r="AS4461" s="15"/>
      <c r="AT4461" s="15"/>
      <c r="AU4461" s="15"/>
      <c r="AV4461" s="15"/>
      <c r="AW4461" s="15"/>
      <c r="AX4461" s="82"/>
      <c r="AY4461" s="82"/>
      <c r="AZ4461" s="10">
        <v>1</v>
      </c>
      <c r="BA4461" t="s">
        <v>22</v>
      </c>
      <c r="BB4461" t="s">
        <v>23</v>
      </c>
      <c r="BD4461" s="7" t="str">
        <f t="shared" si="138"/>
        <v>4340632229Shopee</v>
      </c>
    </row>
    <row r="4462" spans="2:56" ht="15" customHeight="1" x14ac:dyDescent="0.35">
      <c r="B4462" s="10" t="s">
        <v>17</v>
      </c>
      <c r="C4462" s="10" t="s">
        <v>806</v>
      </c>
      <c r="D4462" s="10" t="s">
        <v>549</v>
      </c>
      <c r="E4462" s="10" t="s">
        <v>194</v>
      </c>
      <c r="F4462" s="10" t="s">
        <v>1430</v>
      </c>
      <c r="G4462" s="137">
        <v>5940630329</v>
      </c>
      <c r="H4462" s="10" t="s">
        <v>12593</v>
      </c>
      <c r="I4462" s="10" t="s">
        <v>1431</v>
      </c>
      <c r="J4462" s="10" t="s">
        <v>1432</v>
      </c>
      <c r="K4462" s="102" t="s">
        <v>1433</v>
      </c>
      <c r="L4462" s="98">
        <f>IFERROR(VLOOKUP($F4462&amp;$C4462,Sales!$J:$W,9,0),0)</f>
        <v>0</v>
      </c>
      <c r="M4462" s="98">
        <f>IFERROR(VLOOKUP($F4462&amp;$C4462,Sales!$J:$W,10,0),0)</f>
        <v>0</v>
      </c>
      <c r="N4462" s="98">
        <f>IFERROR(VLOOKUP($F4462&amp;$C4462,Sales!$J:$W,11,0),0)</f>
        <v>0</v>
      </c>
      <c r="O4462" s="98">
        <f>IFERROR(VLOOKUP($F4462&amp;$C4462,Sales!$J:$W,12,0),0)</f>
        <v>0</v>
      </c>
      <c r="P4462" s="98">
        <f>IFERROR(VLOOKUP($F4462&amp;$C4462,Sales!$J:$W,13,0),0)</f>
        <v>0</v>
      </c>
      <c r="Q4462" s="98">
        <f>IFERROR(VLOOKUP($F4462&amp;$C4462,Sales!$A:$H,7,0),0)</f>
        <v>0</v>
      </c>
      <c r="R4462" s="41" t="str">
        <f t="shared" si="139"/>
        <v>ERROR</v>
      </c>
      <c r="S4462" s="15"/>
      <c r="T4462" s="15"/>
      <c r="U4462" s="15"/>
      <c r="V4462" s="15"/>
      <c r="W4462" s="15"/>
      <c r="X4462" s="15"/>
      <c r="Y4462" s="41"/>
      <c r="Z4462" s="41"/>
      <c r="AA4462" s="41"/>
      <c r="AB4462" s="15"/>
      <c r="AC4462" s="15"/>
      <c r="AD4462" s="15"/>
      <c r="AE4462" s="15"/>
      <c r="AF4462" s="15"/>
      <c r="AG4462" s="15"/>
      <c r="AH4462" s="15"/>
      <c r="AI4462" s="15"/>
      <c r="AJ4462" s="15"/>
      <c r="AK4462" s="15"/>
      <c r="AL4462" s="15"/>
      <c r="AM4462" s="15"/>
      <c r="AN4462" s="15"/>
      <c r="AO4462" s="15"/>
      <c r="AP4462" s="15"/>
      <c r="AQ4462" s="15"/>
      <c r="AR4462" s="15"/>
      <c r="AS4462" s="15"/>
      <c r="AT4462" s="15"/>
      <c r="AU4462" s="15"/>
      <c r="AV4462" s="15"/>
      <c r="AW4462" s="15"/>
      <c r="AX4462" s="82"/>
      <c r="AY4462" s="82"/>
      <c r="AZ4462" s="10">
        <v>1</v>
      </c>
      <c r="BA4462" t="s">
        <v>22</v>
      </c>
      <c r="BB4462" t="s">
        <v>23</v>
      </c>
      <c r="BD4462" s="7" t="str">
        <f t="shared" si="138"/>
        <v>5940630329Shopee</v>
      </c>
    </row>
    <row r="4463" spans="2:56" ht="15" customHeight="1" x14ac:dyDescent="0.35">
      <c r="B4463" s="10" t="s">
        <v>17</v>
      </c>
      <c r="C4463" s="10" t="s">
        <v>806</v>
      </c>
      <c r="D4463" s="10" t="s">
        <v>549</v>
      </c>
      <c r="E4463" s="10" t="s">
        <v>194</v>
      </c>
      <c r="F4463" s="10" t="s">
        <v>1434</v>
      </c>
      <c r="G4463" s="137">
        <v>4640632466</v>
      </c>
      <c r="H4463" s="10" t="s">
        <v>12594</v>
      </c>
      <c r="I4463" s="10" t="s">
        <v>1435</v>
      </c>
      <c r="J4463" s="10" t="s">
        <v>1436</v>
      </c>
      <c r="K4463" s="102" t="s">
        <v>1437</v>
      </c>
      <c r="L4463" s="98">
        <f>IFERROR(VLOOKUP($F4463&amp;$C4463,Sales!$J:$W,9,0),0)</f>
        <v>0</v>
      </c>
      <c r="M4463" s="98">
        <f>IFERROR(VLOOKUP($F4463&amp;$C4463,Sales!$J:$W,10,0),0)</f>
        <v>0</v>
      </c>
      <c r="N4463" s="98">
        <f>IFERROR(VLOOKUP($F4463&amp;$C4463,Sales!$J:$W,11,0),0)</f>
        <v>0</v>
      </c>
      <c r="O4463" s="98">
        <f>IFERROR(VLOOKUP($F4463&amp;$C4463,Sales!$J:$W,12,0),0)</f>
        <v>0</v>
      </c>
      <c r="P4463" s="98">
        <f>IFERROR(VLOOKUP($F4463&amp;$C4463,Sales!$J:$W,13,0),0)</f>
        <v>0</v>
      </c>
      <c r="Q4463" s="98">
        <f>IFERROR(VLOOKUP($F4463&amp;$C4463,Sales!$A:$H,7,0),0)</f>
        <v>0</v>
      </c>
      <c r="R4463" s="41" t="str">
        <f t="shared" si="139"/>
        <v>ERROR</v>
      </c>
      <c r="S4463" s="15"/>
      <c r="T4463" s="15"/>
      <c r="U4463" s="15"/>
      <c r="V4463" s="15"/>
      <c r="W4463" s="15"/>
      <c r="X4463" s="15"/>
      <c r="Y4463" s="41"/>
      <c r="Z4463" s="41"/>
      <c r="AA4463" s="41"/>
      <c r="AB4463" s="15"/>
      <c r="AC4463" s="15"/>
      <c r="AD4463" s="15"/>
      <c r="AE4463" s="15"/>
      <c r="AF4463" s="15"/>
      <c r="AG4463" s="15"/>
      <c r="AH4463" s="15"/>
      <c r="AI4463" s="15"/>
      <c r="AJ4463" s="15"/>
      <c r="AK4463" s="15"/>
      <c r="AL4463" s="15"/>
      <c r="AM4463" s="15"/>
      <c r="AN4463" s="15"/>
      <c r="AO4463" s="15"/>
      <c r="AP4463" s="15"/>
      <c r="AQ4463" s="15"/>
      <c r="AR4463" s="15"/>
      <c r="AS4463" s="15"/>
      <c r="AT4463" s="15"/>
      <c r="AU4463" s="15"/>
      <c r="AV4463" s="15"/>
      <c r="AW4463" s="15"/>
      <c r="AX4463" s="82"/>
      <c r="AY4463" s="82"/>
      <c r="AZ4463" s="10">
        <v>1</v>
      </c>
      <c r="BA4463" t="s">
        <v>22</v>
      </c>
      <c r="BB4463" t="s">
        <v>23</v>
      </c>
      <c r="BD4463" s="7" t="str">
        <f t="shared" si="138"/>
        <v>4640632466Shopee</v>
      </c>
    </row>
    <row r="4464" spans="2:56" ht="15" customHeight="1" x14ac:dyDescent="0.35">
      <c r="B4464" s="10" t="s">
        <v>17</v>
      </c>
      <c r="C4464" s="10" t="s">
        <v>806</v>
      </c>
      <c r="D4464" s="10" t="s">
        <v>549</v>
      </c>
      <c r="E4464" s="10" t="s">
        <v>194</v>
      </c>
      <c r="F4464" s="10" t="s">
        <v>1442</v>
      </c>
      <c r="G4464" s="137">
        <v>6140625926</v>
      </c>
      <c r="H4464" s="10" t="s">
        <v>12596</v>
      </c>
      <c r="I4464" s="10" t="s">
        <v>1443</v>
      </c>
      <c r="J4464" s="10" t="s">
        <v>1444</v>
      </c>
      <c r="K4464" s="105" t="s">
        <v>1445</v>
      </c>
      <c r="L4464" s="98">
        <f>IFERROR(VLOOKUP($F4464&amp;$C4464,Sales!$J:$W,9,0),0)</f>
        <v>0</v>
      </c>
      <c r="M4464" s="98">
        <f>IFERROR(VLOOKUP($F4464&amp;$C4464,Sales!$J:$W,10,0),0)</f>
        <v>0</v>
      </c>
      <c r="N4464" s="98">
        <f>IFERROR(VLOOKUP($F4464&amp;$C4464,Sales!$J:$W,11,0),0)</f>
        <v>0</v>
      </c>
      <c r="O4464" s="98">
        <f>IFERROR(VLOOKUP($F4464&amp;$C4464,Sales!$J:$W,12,0),0)</f>
        <v>0</v>
      </c>
      <c r="P4464" s="98">
        <f>IFERROR(VLOOKUP($F4464&amp;$C4464,Sales!$J:$W,13,0),0)</f>
        <v>0</v>
      </c>
      <c r="Q4464" s="98">
        <f>IFERROR(VLOOKUP($F4464&amp;$C4464,Sales!$A:$H,7,0),0)</f>
        <v>0</v>
      </c>
      <c r="R4464" s="41" t="str">
        <f t="shared" si="139"/>
        <v>ERROR</v>
      </c>
      <c r="S4464" s="15"/>
      <c r="T4464" s="15"/>
      <c r="U4464" s="15"/>
      <c r="V4464" s="15"/>
      <c r="W4464" s="15"/>
      <c r="X4464" s="15"/>
      <c r="Y4464" s="41"/>
      <c r="Z4464" s="41"/>
      <c r="AA4464" s="41"/>
      <c r="AB4464" s="15"/>
      <c r="AC4464" s="15"/>
      <c r="AD4464" s="15"/>
      <c r="AE4464" s="15"/>
      <c r="AF4464" s="15"/>
      <c r="AG4464" s="15"/>
      <c r="AH4464" s="15"/>
      <c r="AI4464" s="15"/>
      <c r="AJ4464" s="15"/>
      <c r="AK4464" s="15"/>
      <c r="AL4464" s="15"/>
      <c r="AM4464" s="15"/>
      <c r="AN4464" s="15"/>
      <c r="AO4464" s="15"/>
      <c r="AP4464" s="15"/>
      <c r="AQ4464" s="15"/>
      <c r="AR4464" s="15"/>
      <c r="AS4464" s="15"/>
      <c r="AT4464" s="15"/>
      <c r="AU4464" s="15"/>
      <c r="AV4464" s="15"/>
      <c r="AW4464" s="15"/>
      <c r="AX4464" s="82"/>
      <c r="AY4464" s="82"/>
      <c r="AZ4464" s="10">
        <v>1</v>
      </c>
      <c r="BA4464" t="s">
        <v>22</v>
      </c>
      <c r="BB4464" t="s">
        <v>23</v>
      </c>
      <c r="BD4464" s="7" t="str">
        <f t="shared" si="138"/>
        <v>6140625926Shopee</v>
      </c>
    </row>
    <row r="4465" spans="2:56" ht="15" customHeight="1" x14ac:dyDescent="0.35">
      <c r="B4465" s="10" t="s">
        <v>17</v>
      </c>
      <c r="C4465" s="10" t="s">
        <v>806</v>
      </c>
      <c r="D4465" s="10" t="s">
        <v>549</v>
      </c>
      <c r="E4465" s="10" t="s">
        <v>194</v>
      </c>
      <c r="F4465" s="10" t="s">
        <v>10428</v>
      </c>
      <c r="G4465" s="137">
        <v>1075469600</v>
      </c>
      <c r="H4465" s="10" t="s">
        <v>12459</v>
      </c>
      <c r="I4465" s="10">
        <v>0</v>
      </c>
      <c r="J4465" s="10" t="s">
        <v>3905</v>
      </c>
      <c r="K4465" s="102" t="s">
        <v>10408</v>
      </c>
      <c r="L4465" s="98">
        <f>IFERROR(VLOOKUP($F4465&amp;$C4465,Sales!$J:$W,9,0),0)</f>
        <v>0</v>
      </c>
      <c r="M4465" s="98">
        <f>IFERROR(VLOOKUP($F4465&amp;$C4465,Sales!$J:$W,10,0),0)</f>
        <v>0</v>
      </c>
      <c r="N4465" s="98">
        <f>IFERROR(VLOOKUP($F4465&amp;$C4465,Sales!$J:$W,11,0),0)</f>
        <v>0</v>
      </c>
      <c r="O4465" s="98">
        <f>IFERROR(VLOOKUP($F4465&amp;$C4465,Sales!$J:$W,12,0),0)</f>
        <v>0</v>
      </c>
      <c r="P4465" s="98">
        <f>IFERROR(VLOOKUP($F4465&amp;$C4465,Sales!$J:$W,13,0),0)</f>
        <v>0</v>
      </c>
      <c r="Q4465" s="98">
        <f>IFERROR(VLOOKUP($F4465&amp;$C4465,Sales!$A:$H,7,0),0)</f>
        <v>0</v>
      </c>
      <c r="R4465" s="41" t="str">
        <f t="shared" si="139"/>
        <v>ERROR</v>
      </c>
      <c r="S4465" s="15"/>
      <c r="T4465" s="15"/>
      <c r="U4465" s="15"/>
      <c r="V4465" s="15"/>
      <c r="W4465" s="15"/>
      <c r="X4465" s="15"/>
      <c r="Y4465" s="41"/>
      <c r="Z4465" s="41"/>
      <c r="AA4465" s="41"/>
      <c r="AB4465" s="15"/>
      <c r="AC4465" s="15"/>
      <c r="AD4465" s="15"/>
      <c r="AE4465" s="15"/>
      <c r="AF4465" s="15"/>
      <c r="AG4465" s="15"/>
      <c r="AH4465" s="15"/>
      <c r="AI4465" s="15"/>
      <c r="AJ4465" s="15"/>
      <c r="AK4465" s="15"/>
      <c r="AL4465" s="15"/>
      <c r="AM4465" s="15"/>
      <c r="AN4465" s="15"/>
      <c r="AO4465" s="15"/>
      <c r="AP4465" s="15"/>
      <c r="AQ4465" s="15"/>
      <c r="AR4465" s="15"/>
      <c r="AS4465" s="15"/>
      <c r="AT4465" s="15"/>
      <c r="AU4465" s="15"/>
      <c r="AV4465" s="15"/>
      <c r="AW4465" s="15"/>
      <c r="AX4465" s="82"/>
      <c r="AY4465" s="82"/>
      <c r="AZ4465" s="10">
        <v>1</v>
      </c>
      <c r="BA4465" s="44" t="s">
        <v>22</v>
      </c>
      <c r="BB4465" t="s">
        <v>23</v>
      </c>
      <c r="BD4465" s="7" t="str">
        <f t="shared" si="138"/>
        <v>1075469600Shopee</v>
      </c>
    </row>
    <row r="4466" spans="2:56" ht="15" customHeight="1" x14ac:dyDescent="0.35">
      <c r="B4466" s="10" t="s">
        <v>17</v>
      </c>
      <c r="C4466" s="10" t="s">
        <v>806</v>
      </c>
      <c r="D4466" s="10" t="s">
        <v>549</v>
      </c>
      <c r="E4466" s="10" t="s">
        <v>194</v>
      </c>
      <c r="F4466" s="10">
        <v>0</v>
      </c>
      <c r="G4466" s="137">
        <v>3952009176</v>
      </c>
      <c r="H4466" s="10" t="s">
        <v>12493</v>
      </c>
      <c r="I4466" s="10">
        <v>0</v>
      </c>
      <c r="J4466" s="10" t="s">
        <v>4026</v>
      </c>
      <c r="K4466" s="102" t="s">
        <v>2893</v>
      </c>
      <c r="L4466" s="98">
        <f>IFERROR(VLOOKUP($F4466&amp;$C4466,Sales!$J:$W,9,0),0)</f>
        <v>0</v>
      </c>
      <c r="M4466" s="98">
        <f>IFERROR(VLOOKUP($F4466&amp;$C4466,Sales!$J:$W,10,0),0)</f>
        <v>0</v>
      </c>
      <c r="N4466" s="98">
        <f>IFERROR(VLOOKUP($F4466&amp;$C4466,Sales!$J:$W,11,0),0)</f>
        <v>0</v>
      </c>
      <c r="O4466" s="98">
        <f>IFERROR(VLOOKUP($F4466&amp;$C4466,Sales!$J:$W,12,0),0)</f>
        <v>0</v>
      </c>
      <c r="P4466" s="98">
        <f>IFERROR(VLOOKUP($F4466&amp;$C4466,Sales!$J:$W,13,0),0)</f>
        <v>0</v>
      </c>
      <c r="Q4466" s="98">
        <f>IFERROR(VLOOKUP($F4466&amp;$C4466,Sales!$A:$H,7,0),0)</f>
        <v>0</v>
      </c>
      <c r="R4466" s="41" t="str">
        <f t="shared" si="139"/>
        <v>ERROR</v>
      </c>
      <c r="S4466" s="15"/>
      <c r="T4466" s="15"/>
      <c r="U4466" s="15"/>
      <c r="V4466" s="15"/>
      <c r="W4466" s="15"/>
      <c r="X4466" s="15"/>
      <c r="Y4466" s="41"/>
      <c r="Z4466" s="41"/>
      <c r="AA4466" s="41"/>
      <c r="AB4466" s="15"/>
      <c r="AC4466" s="15"/>
      <c r="AD4466" s="15"/>
      <c r="AE4466" s="15"/>
      <c r="AF4466" s="15"/>
      <c r="AG4466" s="15"/>
      <c r="AH4466" s="15"/>
      <c r="AI4466" s="15"/>
      <c r="AJ4466" s="15"/>
      <c r="AK4466" s="15"/>
      <c r="AL4466" s="15"/>
      <c r="AM4466" s="15"/>
      <c r="AN4466" s="15"/>
      <c r="AO4466" s="15"/>
      <c r="AP4466" s="15"/>
      <c r="AQ4466" s="15"/>
      <c r="AR4466" s="15"/>
      <c r="AS4466" s="15"/>
      <c r="AT4466" s="15"/>
      <c r="AU4466" s="15"/>
      <c r="AV4466" s="15"/>
      <c r="AW4466" s="15"/>
      <c r="AX4466" s="82"/>
      <c r="AY4466" s="82"/>
      <c r="AZ4466" s="10">
        <v>1</v>
      </c>
      <c r="BA4466" t="s">
        <v>22</v>
      </c>
      <c r="BB4466" t="s">
        <v>23</v>
      </c>
      <c r="BD4466" s="7" t="str">
        <f t="shared" si="138"/>
        <v>3952009176Shopee</v>
      </c>
    </row>
    <row r="4467" spans="2:56" ht="15" customHeight="1" x14ac:dyDescent="0.35">
      <c r="B4467" s="10" t="s">
        <v>17</v>
      </c>
      <c r="C4467" s="10" t="s">
        <v>806</v>
      </c>
      <c r="D4467" s="10" t="s">
        <v>549</v>
      </c>
      <c r="E4467" s="10" t="s">
        <v>194</v>
      </c>
      <c r="F4467" s="10">
        <v>0</v>
      </c>
      <c r="G4467" s="137">
        <v>4732716792</v>
      </c>
      <c r="H4467" s="10">
        <v>4732716792</v>
      </c>
      <c r="I4467" s="10">
        <v>0</v>
      </c>
      <c r="J4467" t="s">
        <v>4034</v>
      </c>
      <c r="K4467" s="102" t="s">
        <v>2904</v>
      </c>
      <c r="L4467" s="98">
        <f>IFERROR(VLOOKUP($F4467&amp;$C4467,Sales!$J:$W,9,0),0)</f>
        <v>0</v>
      </c>
      <c r="M4467" s="98">
        <f>IFERROR(VLOOKUP($F4467&amp;$C4467,Sales!$J:$W,10,0),0)</f>
        <v>0</v>
      </c>
      <c r="N4467" s="98">
        <f>IFERROR(VLOOKUP($F4467&amp;$C4467,Sales!$J:$W,11,0),0)</f>
        <v>0</v>
      </c>
      <c r="O4467" s="98">
        <f>IFERROR(VLOOKUP($F4467&amp;$C4467,Sales!$J:$W,12,0),0)</f>
        <v>0</v>
      </c>
      <c r="P4467" s="98">
        <f>IFERROR(VLOOKUP($F4467&amp;$C4467,Sales!$J:$W,13,0),0)</f>
        <v>0</v>
      </c>
      <c r="Q4467" s="98">
        <f>IFERROR(VLOOKUP($F4467&amp;$C4467,Sales!$A:$H,7,0),0)</f>
        <v>0</v>
      </c>
      <c r="R4467" s="41" t="str">
        <f t="shared" si="139"/>
        <v>ERROR</v>
      </c>
      <c r="S4467" s="15"/>
      <c r="T4467" s="15"/>
      <c r="U4467" s="15"/>
      <c r="V4467" s="15"/>
      <c r="W4467" s="15"/>
      <c r="X4467" s="15"/>
      <c r="Y4467" s="41"/>
      <c r="Z4467" s="41"/>
      <c r="AA4467" s="41"/>
      <c r="AB4467" s="15"/>
      <c r="AC4467" s="15"/>
      <c r="AD4467" s="15"/>
      <c r="AE4467" s="15"/>
      <c r="AF4467" s="15"/>
      <c r="AG4467" s="15"/>
      <c r="AH4467" s="15"/>
      <c r="AI4467" s="15"/>
      <c r="AJ4467" s="15"/>
      <c r="AK4467" s="15"/>
      <c r="AL4467" s="15"/>
      <c r="AM4467" s="15"/>
      <c r="AN4467" s="15"/>
      <c r="AO4467" s="15"/>
      <c r="AP4467" s="15"/>
      <c r="AQ4467" s="15"/>
      <c r="AR4467" s="15"/>
      <c r="AS4467" s="15"/>
      <c r="AT4467" s="15"/>
      <c r="AU4467" s="15"/>
      <c r="AV4467" s="15"/>
      <c r="AW4467" s="15"/>
      <c r="AX4467" s="82"/>
      <c r="AY4467" s="82"/>
      <c r="AZ4467" s="10">
        <v>1</v>
      </c>
      <c r="BA4467" t="s">
        <v>22</v>
      </c>
      <c r="BB4467" t="s">
        <v>23</v>
      </c>
      <c r="BD4467" s="7" t="str">
        <f t="shared" si="138"/>
        <v>4732716792Shopee</v>
      </c>
    </row>
    <row r="4468" spans="2:56" ht="15" customHeight="1" x14ac:dyDescent="0.35">
      <c r="B4468" s="10" t="s">
        <v>17</v>
      </c>
      <c r="C4468" s="10" t="s">
        <v>806</v>
      </c>
      <c r="D4468" s="10" t="s">
        <v>549</v>
      </c>
      <c r="E4468" s="10" t="s">
        <v>194</v>
      </c>
      <c r="F4468" s="10" t="s">
        <v>1294</v>
      </c>
      <c r="G4468" s="137">
        <v>4932696210</v>
      </c>
      <c r="H4468" s="10" t="s">
        <v>12495</v>
      </c>
      <c r="I4468" s="10" t="s">
        <v>1295</v>
      </c>
      <c r="J4468" s="10" t="s">
        <v>4037</v>
      </c>
      <c r="K4468" s="102" t="s">
        <v>2910</v>
      </c>
      <c r="L4468" s="98">
        <f>IFERROR(VLOOKUP($F4468&amp;$C4468,Sales!$J:$W,9,0),0)</f>
        <v>0</v>
      </c>
      <c r="M4468" s="98">
        <f>IFERROR(VLOOKUP($F4468&amp;$C4468,Sales!$J:$W,10,0),0)</f>
        <v>0</v>
      </c>
      <c r="N4468" s="98">
        <f>IFERROR(VLOOKUP($F4468&amp;$C4468,Sales!$J:$W,11,0),0)</f>
        <v>0</v>
      </c>
      <c r="O4468" s="98">
        <f>IFERROR(VLOOKUP($F4468&amp;$C4468,Sales!$J:$W,12,0),0)</f>
        <v>0</v>
      </c>
      <c r="P4468" s="98">
        <f>IFERROR(VLOOKUP($F4468&amp;$C4468,Sales!$J:$W,13,0),0)</f>
        <v>0</v>
      </c>
      <c r="Q4468" s="98">
        <f>IFERROR(VLOOKUP($F4468&amp;$C4468,Sales!$A:$H,7,0),0)</f>
        <v>0</v>
      </c>
      <c r="R4468" s="41" t="str">
        <f t="shared" si="139"/>
        <v>ERROR</v>
      </c>
      <c r="S4468" s="15"/>
      <c r="T4468" s="15"/>
      <c r="U4468" s="15"/>
      <c r="V4468" s="15"/>
      <c r="W4468" s="15"/>
      <c r="X4468" s="15"/>
      <c r="Y4468" s="41"/>
      <c r="Z4468" s="41"/>
      <c r="AA4468" s="41"/>
      <c r="AB4468" s="15"/>
      <c r="AC4468" s="15"/>
      <c r="AD4468" s="15"/>
      <c r="AE4468" s="15"/>
      <c r="AF4468" s="15"/>
      <c r="AG4468" s="15"/>
      <c r="AH4468" s="15"/>
      <c r="AI4468" s="15"/>
      <c r="AJ4468" s="15"/>
      <c r="AK4468" s="15"/>
      <c r="AL4468" s="15"/>
      <c r="AM4468" s="15"/>
      <c r="AN4468" s="15"/>
      <c r="AO4468" s="15"/>
      <c r="AP4468" s="15"/>
      <c r="AQ4468" s="15"/>
      <c r="AR4468" s="15"/>
      <c r="AS4468" s="15"/>
      <c r="AT4468" s="15"/>
      <c r="AU4468" s="15"/>
      <c r="AV4468" s="15"/>
      <c r="AW4468" s="15"/>
      <c r="AX4468" s="82"/>
      <c r="AY4468" s="82"/>
      <c r="AZ4468" s="10">
        <v>1</v>
      </c>
      <c r="BA4468" t="s">
        <v>22</v>
      </c>
      <c r="BB4468" t="s">
        <v>23</v>
      </c>
      <c r="BD4468" s="7" t="str">
        <f t="shared" ref="BD4468:BD4531" si="140">G4468&amp;C4468</f>
        <v>4932696210Shopee</v>
      </c>
    </row>
    <row r="4469" spans="2:56" ht="15" customHeight="1" x14ac:dyDescent="0.35">
      <c r="B4469" s="10" t="s">
        <v>17</v>
      </c>
      <c r="C4469" s="10" t="s">
        <v>806</v>
      </c>
      <c r="D4469" s="10" t="s">
        <v>549</v>
      </c>
      <c r="E4469" s="10" t="s">
        <v>194</v>
      </c>
      <c r="F4469" s="10" t="s">
        <v>6095</v>
      </c>
      <c r="G4469" s="137">
        <v>5447473855</v>
      </c>
      <c r="H4469" s="10" t="s">
        <v>12362</v>
      </c>
      <c r="I4469" s="10" t="s">
        <v>6416</v>
      </c>
      <c r="J4469" s="10" t="s">
        <v>4047</v>
      </c>
      <c r="K4469" s="102" t="s">
        <v>2924</v>
      </c>
      <c r="L4469" s="98">
        <f>IFERROR(VLOOKUP($F4469&amp;$C4469,Sales!$J:$W,9,0),0)</f>
        <v>0</v>
      </c>
      <c r="M4469" s="98">
        <f>IFERROR(VLOOKUP($F4469&amp;$C4469,Sales!$J:$W,10,0),0)</f>
        <v>0</v>
      </c>
      <c r="N4469" s="98">
        <f>IFERROR(VLOOKUP($F4469&amp;$C4469,Sales!$J:$W,11,0),0)</f>
        <v>0</v>
      </c>
      <c r="O4469" s="98">
        <f>IFERROR(VLOOKUP($F4469&amp;$C4469,Sales!$J:$W,12,0),0)</f>
        <v>0</v>
      </c>
      <c r="P4469" s="98">
        <f>IFERROR(VLOOKUP($F4469&amp;$C4469,Sales!$J:$W,13,0),0)</f>
        <v>0</v>
      </c>
      <c r="Q4469" s="98">
        <f>IFERROR(VLOOKUP($F4469&amp;$C4469,Sales!$A:$H,7,0),0)</f>
        <v>0</v>
      </c>
      <c r="R4469" s="41" t="str">
        <f t="shared" si="139"/>
        <v>ERROR</v>
      </c>
      <c r="S4469" s="15"/>
      <c r="T4469" s="15"/>
      <c r="U4469" s="15"/>
      <c r="V4469" s="15"/>
      <c r="W4469" s="15"/>
      <c r="X4469" s="15"/>
      <c r="Y4469" s="41"/>
      <c r="Z4469" s="41"/>
      <c r="AA4469" s="41"/>
      <c r="AB4469" s="15"/>
      <c r="AC4469" s="15"/>
      <c r="AD4469" s="15"/>
      <c r="AE4469" s="15"/>
      <c r="AF4469" s="15"/>
      <c r="AG4469" s="15"/>
      <c r="AH4469" s="15"/>
      <c r="AI4469" s="15"/>
      <c r="AJ4469" s="15"/>
      <c r="AK4469" s="15"/>
      <c r="AL4469" s="15"/>
      <c r="AM4469" s="15"/>
      <c r="AN4469" s="15"/>
      <c r="AO4469" s="15"/>
      <c r="AP4469" s="15"/>
      <c r="AQ4469" s="15"/>
      <c r="AR4469" s="15"/>
      <c r="AS4469" s="15"/>
      <c r="AT4469" s="15"/>
      <c r="AU4469" s="15"/>
      <c r="AV4469" s="15"/>
      <c r="AW4469" s="15"/>
      <c r="AX4469" s="82"/>
      <c r="AY4469" s="82"/>
      <c r="AZ4469" s="10">
        <v>1</v>
      </c>
      <c r="BA4469" t="s">
        <v>22</v>
      </c>
      <c r="BB4469" t="s">
        <v>23</v>
      </c>
      <c r="BD4469" s="7" t="str">
        <f t="shared" si="140"/>
        <v>5447473855Shopee</v>
      </c>
    </row>
    <row r="4470" spans="2:56" ht="15" customHeight="1" x14ac:dyDescent="0.35">
      <c r="B4470" s="10" t="s">
        <v>17</v>
      </c>
      <c r="C4470" s="10" t="s">
        <v>806</v>
      </c>
      <c r="D4470" s="10" t="s">
        <v>549</v>
      </c>
      <c r="E4470" s="10" t="s">
        <v>194</v>
      </c>
      <c r="F4470" s="10" t="s">
        <v>6097</v>
      </c>
      <c r="G4470" s="137">
        <v>6247473474</v>
      </c>
      <c r="H4470" s="10" t="s">
        <v>12442</v>
      </c>
      <c r="I4470" s="10" t="s">
        <v>6415</v>
      </c>
      <c r="J4470" s="10" t="s">
        <v>4061</v>
      </c>
      <c r="K4470" s="105" t="s">
        <v>10319</v>
      </c>
      <c r="L4470" s="98">
        <f>IFERROR(VLOOKUP($F4470&amp;$C4470,Sales!$J:$W,9,0),0)</f>
        <v>0</v>
      </c>
      <c r="M4470" s="98">
        <f>IFERROR(VLOOKUP($F4470&amp;$C4470,Sales!$J:$W,10,0),0)</f>
        <v>0</v>
      </c>
      <c r="N4470" s="98">
        <f>IFERROR(VLOOKUP($F4470&amp;$C4470,Sales!$J:$W,11,0),0)</f>
        <v>0</v>
      </c>
      <c r="O4470" s="98">
        <f>IFERROR(VLOOKUP($F4470&amp;$C4470,Sales!$J:$W,12,0),0)</f>
        <v>0</v>
      </c>
      <c r="P4470" s="98">
        <f>IFERROR(VLOOKUP($F4470&amp;$C4470,Sales!$J:$W,13,0),0)</f>
        <v>0</v>
      </c>
      <c r="Q4470" s="98">
        <f>IFERROR(VLOOKUP($F4470&amp;$C4470,Sales!$A:$H,7,0),0)</f>
        <v>0</v>
      </c>
      <c r="R4470" s="41" t="str">
        <f t="shared" si="139"/>
        <v>ERROR</v>
      </c>
      <c r="S4470" s="15"/>
      <c r="T4470" s="15"/>
      <c r="U4470" s="15"/>
      <c r="V4470" s="15"/>
      <c r="W4470" s="15"/>
      <c r="X4470" s="15"/>
      <c r="Y4470" s="41"/>
      <c r="Z4470" s="41"/>
      <c r="AA4470" s="41"/>
      <c r="AB4470" s="15"/>
      <c r="AC4470" s="15"/>
      <c r="AD4470" s="15"/>
      <c r="AE4470" s="15"/>
      <c r="AF4470" s="15"/>
      <c r="AG4470" s="15"/>
      <c r="AH4470" s="15"/>
      <c r="AI4470" s="15"/>
      <c r="AJ4470" s="15"/>
      <c r="AK4470" s="15"/>
      <c r="AL4470" s="15"/>
      <c r="AM4470" s="15"/>
      <c r="AN4470" s="15"/>
      <c r="AO4470" s="15"/>
      <c r="AP4470" s="15"/>
      <c r="AQ4470" s="15"/>
      <c r="AR4470" s="15"/>
      <c r="AS4470" s="15"/>
      <c r="AT4470" s="15"/>
      <c r="AU4470" s="15"/>
      <c r="AV4470" s="15"/>
      <c r="AW4470" s="15"/>
      <c r="AX4470" s="82"/>
      <c r="AY4470" s="82"/>
      <c r="AZ4470" s="10">
        <v>1</v>
      </c>
      <c r="BA4470" t="s">
        <v>22</v>
      </c>
      <c r="BB4470" t="s">
        <v>23</v>
      </c>
      <c r="BD4470" s="7" t="str">
        <f t="shared" si="140"/>
        <v>6247473474Shopee</v>
      </c>
    </row>
    <row r="4471" spans="2:56" ht="15" customHeight="1" x14ac:dyDescent="0.35">
      <c r="B4471" s="10" t="s">
        <v>17</v>
      </c>
      <c r="C4471" s="10" t="s">
        <v>806</v>
      </c>
      <c r="D4471" s="10" t="s">
        <v>549</v>
      </c>
      <c r="E4471" s="10" t="s">
        <v>194</v>
      </c>
      <c r="F4471" s="10">
        <v>0</v>
      </c>
      <c r="G4471" s="137">
        <v>6251911674</v>
      </c>
      <c r="H4471" s="10" t="s">
        <v>12443</v>
      </c>
      <c r="I4471" s="10">
        <v>0</v>
      </c>
      <c r="J4471" s="10" t="s">
        <v>4062</v>
      </c>
      <c r="K4471" s="102" t="s">
        <v>2937</v>
      </c>
      <c r="L4471" s="98">
        <f>IFERROR(VLOOKUP($F4471&amp;$C4471,Sales!$J:$W,9,0),0)</f>
        <v>0</v>
      </c>
      <c r="M4471" s="98">
        <f>IFERROR(VLOOKUP($F4471&amp;$C4471,Sales!$J:$W,10,0),0)</f>
        <v>0</v>
      </c>
      <c r="N4471" s="98">
        <f>IFERROR(VLOOKUP($F4471&amp;$C4471,Sales!$J:$W,11,0),0)</f>
        <v>0</v>
      </c>
      <c r="O4471" s="98">
        <f>IFERROR(VLOOKUP($F4471&amp;$C4471,Sales!$J:$W,12,0),0)</f>
        <v>0</v>
      </c>
      <c r="P4471" s="98">
        <f>IFERROR(VLOOKUP($F4471&amp;$C4471,Sales!$J:$W,13,0),0)</f>
        <v>0</v>
      </c>
      <c r="Q4471" s="98">
        <f>IFERROR(VLOOKUP($F4471&amp;$C4471,Sales!$A:$H,7,0),0)</f>
        <v>0</v>
      </c>
      <c r="R4471" s="41" t="str">
        <f t="shared" si="139"/>
        <v>ERROR</v>
      </c>
      <c r="S4471" s="15"/>
      <c r="T4471" s="15"/>
      <c r="U4471" s="15"/>
      <c r="V4471" s="15"/>
      <c r="W4471" s="15"/>
      <c r="X4471" s="15"/>
      <c r="Y4471" s="41"/>
      <c r="Z4471" s="41"/>
      <c r="AA4471" s="41"/>
      <c r="AB4471" s="15"/>
      <c r="AC4471" s="15"/>
      <c r="AD4471" s="15"/>
      <c r="AE4471" s="15"/>
      <c r="AF4471" s="15"/>
      <c r="AG4471" s="15"/>
      <c r="AH4471" s="15"/>
      <c r="AI4471" s="15"/>
      <c r="AJ4471" s="15"/>
      <c r="AK4471" s="15"/>
      <c r="AL4471" s="15"/>
      <c r="AM4471" s="15"/>
      <c r="AN4471" s="15"/>
      <c r="AO4471" s="15"/>
      <c r="AP4471" s="15"/>
      <c r="AQ4471" s="15"/>
      <c r="AR4471" s="15"/>
      <c r="AS4471" s="15"/>
      <c r="AT4471" s="15"/>
      <c r="AU4471" s="15"/>
      <c r="AV4471" s="15"/>
      <c r="AW4471" s="15"/>
      <c r="AX4471" s="82"/>
      <c r="AY4471" s="82"/>
      <c r="AZ4471" s="10">
        <v>1</v>
      </c>
      <c r="BA4471" t="s">
        <v>22</v>
      </c>
      <c r="BB4471" t="s">
        <v>23</v>
      </c>
      <c r="BD4471" s="7" t="str">
        <f t="shared" si="140"/>
        <v>6251911674Shopee</v>
      </c>
    </row>
    <row r="4472" spans="2:56" ht="15" customHeight="1" x14ac:dyDescent="0.35">
      <c r="B4472" s="10" t="s">
        <v>17</v>
      </c>
      <c r="C4472" s="10" t="s">
        <v>806</v>
      </c>
      <c r="D4472" s="10" t="s">
        <v>294</v>
      </c>
      <c r="E4472" s="10" t="s">
        <v>295</v>
      </c>
      <c r="F4472" s="10" t="s">
        <v>4102</v>
      </c>
      <c r="G4472" s="137">
        <v>7865093807</v>
      </c>
      <c r="H4472" s="10" t="s">
        <v>12236</v>
      </c>
      <c r="I4472" s="10">
        <v>0</v>
      </c>
      <c r="J4472" s="10" t="s">
        <v>4097</v>
      </c>
      <c r="K4472" s="102" t="s">
        <v>10389</v>
      </c>
      <c r="L4472" s="98">
        <f>IFERROR(VLOOKUP($F4472&amp;$C4472,Sales!$J:$W,9,0),0)</f>
        <v>0</v>
      </c>
      <c r="M4472" s="98">
        <f>IFERROR(VLOOKUP($F4472&amp;$C4472,Sales!$J:$W,10,0),0)</f>
        <v>0</v>
      </c>
      <c r="N4472" s="98">
        <f>IFERROR(VLOOKUP($F4472&amp;$C4472,Sales!$J:$W,11,0),0)</f>
        <v>0</v>
      </c>
      <c r="O4472" s="98">
        <f>IFERROR(VLOOKUP($F4472&amp;$C4472,Sales!$J:$W,12,0),0)</f>
        <v>0</v>
      </c>
      <c r="P4472" s="98">
        <f>IFERROR(VLOOKUP($F4472&amp;$C4472,Sales!$J:$W,13,0),0)</f>
        <v>0</v>
      </c>
      <c r="Q4472" s="98">
        <f>IFERROR(VLOOKUP($F4472&amp;$C4472,Sales!$A:$H,7,0),0)</f>
        <v>0</v>
      </c>
      <c r="R4472" s="41" t="str">
        <f t="shared" si="139"/>
        <v>ERROR</v>
      </c>
      <c r="S4472" s="15"/>
      <c r="T4472" s="15"/>
      <c r="U4472" s="15"/>
      <c r="V4472" s="15"/>
      <c r="W4472" s="15"/>
      <c r="X4472" s="15"/>
      <c r="Y4472" s="41"/>
      <c r="Z4472" s="41"/>
      <c r="AA4472" s="41"/>
      <c r="AB4472" s="15"/>
      <c r="AC4472" s="15"/>
      <c r="AD4472" s="15"/>
      <c r="AE4472" s="15"/>
      <c r="AF4472" s="15"/>
      <c r="AG4472" s="15"/>
      <c r="AH4472" s="15"/>
      <c r="AI4472" s="15"/>
      <c r="AJ4472" s="15"/>
      <c r="AK4472" s="15"/>
      <c r="AL4472" s="15"/>
      <c r="AM4472" s="66"/>
      <c r="AN4472" s="15"/>
      <c r="AO4472" s="15"/>
      <c r="AP4472" s="66"/>
      <c r="AQ4472" s="15"/>
      <c r="AR4472" s="15"/>
      <c r="AS4472" s="15"/>
      <c r="AT4472" s="15"/>
      <c r="AU4472" s="15"/>
      <c r="AV4472" s="15"/>
      <c r="AW4472" s="15"/>
      <c r="AX4472" s="15"/>
      <c r="AY4472" s="15"/>
      <c r="AZ4472" s="10">
        <v>1</v>
      </c>
      <c r="BA4472" t="s">
        <v>22</v>
      </c>
      <c r="BB4472" t="s">
        <v>88</v>
      </c>
      <c r="BD4472" s="7" t="str">
        <f t="shared" si="140"/>
        <v>7865093807Shopee</v>
      </c>
    </row>
    <row r="4473" spans="2:56" ht="15" customHeight="1" x14ac:dyDescent="0.35">
      <c r="B4473" s="10" t="s">
        <v>17</v>
      </c>
      <c r="C4473" s="10" t="s">
        <v>806</v>
      </c>
      <c r="D4473" s="10" t="s">
        <v>294</v>
      </c>
      <c r="E4473" s="10" t="s">
        <v>295</v>
      </c>
      <c r="F4473" s="10" t="s">
        <v>4295</v>
      </c>
      <c r="G4473" s="137">
        <v>9700065088</v>
      </c>
      <c r="H4473" s="10" t="s">
        <v>12237</v>
      </c>
      <c r="I4473" s="10" t="s">
        <v>5648</v>
      </c>
      <c r="J4473" s="10" t="s">
        <v>4098</v>
      </c>
      <c r="K4473" s="102" t="s">
        <v>10401</v>
      </c>
      <c r="L4473" s="98">
        <f>IFERROR(VLOOKUP($F4473&amp;$C4473,Sales!$J:$W,9,0),0)</f>
        <v>0</v>
      </c>
      <c r="M4473" s="98">
        <f>IFERROR(VLOOKUP($F4473&amp;$C4473,Sales!$J:$W,10,0),0)</f>
        <v>0</v>
      </c>
      <c r="N4473" s="98">
        <f>IFERROR(VLOOKUP($F4473&amp;$C4473,Sales!$J:$W,11,0),0)</f>
        <v>0</v>
      </c>
      <c r="O4473" s="98">
        <f>IFERROR(VLOOKUP($F4473&amp;$C4473,Sales!$J:$W,12,0),0)</f>
        <v>0</v>
      </c>
      <c r="P4473" s="98">
        <f>IFERROR(VLOOKUP($F4473&amp;$C4473,Sales!$J:$W,13,0),0)</f>
        <v>0</v>
      </c>
      <c r="Q4473" s="98">
        <f>IFERROR(VLOOKUP($F4473&amp;$C4473,Sales!$A:$H,7,0),0)</f>
        <v>0</v>
      </c>
      <c r="R4473" s="41" t="str">
        <f t="shared" si="139"/>
        <v>ERROR</v>
      </c>
      <c r="S4473" s="15"/>
      <c r="T4473" s="15"/>
      <c r="U4473" s="15"/>
      <c r="V4473" s="15"/>
      <c r="W4473" s="15"/>
      <c r="X4473" s="15"/>
      <c r="Y4473" s="41"/>
      <c r="Z4473" s="41"/>
      <c r="AA4473" s="41"/>
      <c r="AB4473" s="15"/>
      <c r="AC4473" s="15"/>
      <c r="AD4473" s="15"/>
      <c r="AE4473" s="15"/>
      <c r="AF4473" s="15"/>
      <c r="AG4473" s="15"/>
      <c r="AH4473" s="15"/>
      <c r="AI4473" s="15"/>
      <c r="AJ4473" s="15"/>
      <c r="AK4473" s="15"/>
      <c r="AL4473" s="15"/>
      <c r="AM4473" s="66"/>
      <c r="AN4473" s="15"/>
      <c r="AO4473" s="15"/>
      <c r="AP4473" s="66"/>
      <c r="AQ4473" s="15"/>
      <c r="AR4473" s="15"/>
      <c r="AS4473" s="15"/>
      <c r="AT4473" s="15"/>
      <c r="AU4473" s="15"/>
      <c r="AV4473" s="15"/>
      <c r="AW4473" s="15"/>
      <c r="AX4473" s="15"/>
      <c r="AY4473" s="15"/>
      <c r="AZ4473" s="10">
        <v>1</v>
      </c>
      <c r="BA4473" t="s">
        <v>22</v>
      </c>
      <c r="BB4473" t="s">
        <v>88</v>
      </c>
      <c r="BD4473" s="7" t="str">
        <f t="shared" si="140"/>
        <v>9700065088Shopee</v>
      </c>
    </row>
    <row r="4474" spans="2:56" ht="15" customHeight="1" x14ac:dyDescent="0.35">
      <c r="B4474" s="10" t="s">
        <v>17</v>
      </c>
      <c r="C4474" s="10" t="s">
        <v>806</v>
      </c>
      <c r="D4474" s="10" t="s">
        <v>294</v>
      </c>
      <c r="E4474" s="10" t="s">
        <v>295</v>
      </c>
      <c r="F4474" s="10" t="s">
        <v>6162</v>
      </c>
      <c r="G4474" s="137">
        <v>4465431978</v>
      </c>
      <c r="H4474" s="10" t="s">
        <v>12238</v>
      </c>
      <c r="I4474" s="10" t="s">
        <v>6163</v>
      </c>
      <c r="J4474" s="10" t="s">
        <v>4099</v>
      </c>
      <c r="K4474" s="102" t="s">
        <v>10251</v>
      </c>
      <c r="L4474" s="98">
        <f>IFERROR(VLOOKUP($F4474&amp;$C4474,Sales!$J:$W,9,0),0)</f>
        <v>0</v>
      </c>
      <c r="M4474" s="98">
        <f>IFERROR(VLOOKUP($F4474&amp;$C4474,Sales!$J:$W,10,0),0)</f>
        <v>0</v>
      </c>
      <c r="N4474" s="98">
        <f>IFERROR(VLOOKUP($F4474&amp;$C4474,Sales!$J:$W,11,0),0)</f>
        <v>0</v>
      </c>
      <c r="O4474" s="98">
        <f>IFERROR(VLOOKUP($F4474&amp;$C4474,Sales!$J:$W,12,0),0)</f>
        <v>0</v>
      </c>
      <c r="P4474" s="98">
        <f>IFERROR(VLOOKUP($F4474&amp;$C4474,Sales!$J:$W,13,0),0)</f>
        <v>0</v>
      </c>
      <c r="Q4474" s="98">
        <f>IFERROR(VLOOKUP($F4474&amp;$C4474,Sales!$A:$H,7,0),0)</f>
        <v>0</v>
      </c>
      <c r="R4474" s="41" t="str">
        <f t="shared" si="139"/>
        <v>ERROR</v>
      </c>
      <c r="S4474" s="15"/>
      <c r="T4474" s="15"/>
      <c r="U4474" s="15"/>
      <c r="V4474" s="15"/>
      <c r="W4474" s="15"/>
      <c r="X4474" s="15"/>
      <c r="Y4474" s="41"/>
      <c r="Z4474" s="41"/>
      <c r="AA4474" s="41"/>
      <c r="AB4474" s="15"/>
      <c r="AC4474" s="15"/>
      <c r="AD4474" s="15"/>
      <c r="AE4474" s="15"/>
      <c r="AF4474" s="15"/>
      <c r="AG4474" s="15"/>
      <c r="AH4474" s="15"/>
      <c r="AI4474" s="15"/>
      <c r="AJ4474" s="15"/>
      <c r="AK4474" s="15"/>
      <c r="AL4474" s="15"/>
      <c r="AM4474" s="66"/>
      <c r="AN4474" s="15"/>
      <c r="AO4474" s="15"/>
      <c r="AP4474" s="66"/>
      <c r="AQ4474" s="15"/>
      <c r="AR4474" s="15"/>
      <c r="AS4474" s="15"/>
      <c r="AT4474" s="15"/>
      <c r="AU4474" s="15"/>
      <c r="AV4474" s="15"/>
      <c r="AW4474" s="15"/>
      <c r="AX4474" s="15"/>
      <c r="AY4474" s="15"/>
      <c r="AZ4474" s="10">
        <v>1</v>
      </c>
      <c r="BA4474" t="s">
        <v>22</v>
      </c>
      <c r="BB4474" t="s">
        <v>88</v>
      </c>
      <c r="BD4474" s="7" t="str">
        <f t="shared" si="140"/>
        <v>4465431978Shopee</v>
      </c>
    </row>
    <row r="4475" spans="2:56" ht="15" customHeight="1" x14ac:dyDescent="0.35">
      <c r="B4475" s="10" t="s">
        <v>17</v>
      </c>
      <c r="C4475" s="10" t="s">
        <v>806</v>
      </c>
      <c r="D4475" s="10" t="s">
        <v>294</v>
      </c>
      <c r="E4475" s="10" t="s">
        <v>295</v>
      </c>
      <c r="F4475" s="10" t="s">
        <v>4103</v>
      </c>
      <c r="G4475" s="137">
        <v>6165099599</v>
      </c>
      <c r="H4475" s="10" t="s">
        <v>12686</v>
      </c>
      <c r="I4475" s="10">
        <v>0</v>
      </c>
      <c r="J4475" s="10" t="s">
        <v>4100</v>
      </c>
      <c r="K4475" s="102" t="s">
        <v>10313</v>
      </c>
      <c r="L4475" s="98">
        <f>IFERROR(VLOOKUP($F4475&amp;$C4475,Sales!$J:$W,9,0),0)</f>
        <v>0</v>
      </c>
      <c r="M4475" s="98">
        <f>IFERROR(VLOOKUP($F4475&amp;$C4475,Sales!$J:$W,10,0),0)</f>
        <v>0</v>
      </c>
      <c r="N4475" s="98">
        <f>IFERROR(VLOOKUP($F4475&amp;$C4475,Sales!$J:$W,11,0),0)</f>
        <v>0</v>
      </c>
      <c r="O4475" s="98">
        <f>IFERROR(VLOOKUP($F4475&amp;$C4475,Sales!$J:$W,12,0),0)</f>
        <v>0</v>
      </c>
      <c r="P4475" s="98">
        <f>IFERROR(VLOOKUP($F4475&amp;$C4475,Sales!$J:$W,13,0),0)</f>
        <v>0</v>
      </c>
      <c r="Q4475" s="98">
        <f>IFERROR(VLOOKUP($F4475&amp;$C4475,Sales!$A:$H,7,0),0)</f>
        <v>0</v>
      </c>
      <c r="R4475" s="41" t="str">
        <f t="shared" si="139"/>
        <v>ERROR</v>
      </c>
      <c r="S4475" s="15"/>
      <c r="T4475" s="15"/>
      <c r="U4475" s="15"/>
      <c r="V4475" s="15"/>
      <c r="W4475" s="15"/>
      <c r="X4475" s="15"/>
      <c r="Y4475" s="41"/>
      <c r="Z4475" s="41"/>
      <c r="AA4475" s="41"/>
      <c r="AB4475" s="15"/>
      <c r="AC4475" s="15"/>
      <c r="AD4475" s="15"/>
      <c r="AE4475" s="15"/>
      <c r="AF4475" s="15"/>
      <c r="AG4475" s="15"/>
      <c r="AH4475" s="15"/>
      <c r="AI4475" s="15"/>
      <c r="AJ4475" s="15"/>
      <c r="AK4475" s="15"/>
      <c r="AL4475" s="66"/>
      <c r="AM4475" s="66"/>
      <c r="AN4475" s="15"/>
      <c r="AO4475" s="15"/>
      <c r="AP4475" s="66"/>
      <c r="AQ4475" s="15"/>
      <c r="AR4475" s="15"/>
      <c r="AS4475" s="15"/>
      <c r="AT4475" s="15"/>
      <c r="AU4475" s="15"/>
      <c r="AV4475" s="15"/>
      <c r="AW4475" s="15"/>
      <c r="AX4475" s="15"/>
      <c r="AY4475" s="15"/>
      <c r="AZ4475" s="10">
        <v>1</v>
      </c>
      <c r="BA4475" t="s">
        <v>22</v>
      </c>
      <c r="BB4475" t="s">
        <v>88</v>
      </c>
      <c r="BD4475" s="7" t="str">
        <f t="shared" si="140"/>
        <v>6165099599Shopee</v>
      </c>
    </row>
    <row r="4476" spans="2:56" ht="15" customHeight="1" x14ac:dyDescent="0.35">
      <c r="B4476" s="10" t="s">
        <v>17</v>
      </c>
      <c r="C4476" s="10" t="s">
        <v>806</v>
      </c>
      <c r="D4476" s="10" t="s">
        <v>294</v>
      </c>
      <c r="E4476" s="10" t="s">
        <v>295</v>
      </c>
      <c r="F4476" s="10" t="s">
        <v>4296</v>
      </c>
      <c r="G4476" s="137">
        <v>9200067983</v>
      </c>
      <c r="H4476" s="10" t="s">
        <v>12687</v>
      </c>
      <c r="I4476" s="10" t="s">
        <v>5647</v>
      </c>
      <c r="J4476" s="10" t="s">
        <v>4101</v>
      </c>
      <c r="K4476" s="102" t="s">
        <v>10398</v>
      </c>
      <c r="L4476" s="98">
        <f>IFERROR(VLOOKUP($F4476&amp;$C4476,Sales!$J:$W,9,0),0)</f>
        <v>0</v>
      </c>
      <c r="M4476" s="98">
        <f>IFERROR(VLOOKUP($F4476&amp;$C4476,Sales!$J:$W,10,0),0)</f>
        <v>0</v>
      </c>
      <c r="N4476" s="98">
        <f>IFERROR(VLOOKUP($F4476&amp;$C4476,Sales!$J:$W,11,0),0)</f>
        <v>0</v>
      </c>
      <c r="O4476" s="98">
        <f>IFERROR(VLOOKUP($F4476&amp;$C4476,Sales!$J:$W,12,0),0)</f>
        <v>0</v>
      </c>
      <c r="P4476" s="98">
        <f>IFERROR(VLOOKUP($F4476&amp;$C4476,Sales!$J:$W,13,0),0)</f>
        <v>0</v>
      </c>
      <c r="Q4476" s="98">
        <f>IFERROR(VLOOKUP($F4476&amp;$C4476,Sales!$A:$H,7,0),0)</f>
        <v>0</v>
      </c>
      <c r="R4476" s="41" t="str">
        <f t="shared" si="139"/>
        <v>ERROR</v>
      </c>
      <c r="S4476" s="15"/>
      <c r="T4476" s="15"/>
      <c r="U4476" s="15"/>
      <c r="V4476" s="15"/>
      <c r="W4476" s="15"/>
      <c r="X4476" s="15"/>
      <c r="Y4476" s="41"/>
      <c r="Z4476" s="41"/>
      <c r="AA4476" s="41"/>
      <c r="AB4476" s="15"/>
      <c r="AC4476" s="15"/>
      <c r="AD4476" s="15"/>
      <c r="AE4476" s="15"/>
      <c r="AF4476" s="15"/>
      <c r="AG4476" s="15"/>
      <c r="AH4476" s="15"/>
      <c r="AI4476" s="15"/>
      <c r="AJ4476" s="15"/>
      <c r="AK4476" s="15"/>
      <c r="AL4476" s="66"/>
      <c r="AM4476" s="66"/>
      <c r="AN4476" s="15"/>
      <c r="AO4476" s="15"/>
      <c r="AP4476" s="66"/>
      <c r="AQ4476" s="15"/>
      <c r="AR4476" s="15"/>
      <c r="AS4476" s="15"/>
      <c r="AT4476" s="15"/>
      <c r="AU4476" s="15"/>
      <c r="AV4476" s="15"/>
      <c r="AW4476" s="15"/>
      <c r="AX4476" s="15"/>
      <c r="AY4476" s="15"/>
      <c r="AZ4476" s="10">
        <v>1</v>
      </c>
      <c r="BA4476" t="s">
        <v>22</v>
      </c>
      <c r="BB4476" t="s">
        <v>88</v>
      </c>
      <c r="BD4476" s="7" t="str">
        <f t="shared" si="140"/>
        <v>9200067983Shopee</v>
      </c>
    </row>
    <row r="4477" spans="2:56" ht="15" customHeight="1" x14ac:dyDescent="0.35">
      <c r="B4477" s="10" t="s">
        <v>17</v>
      </c>
      <c r="C4477" s="10" t="s">
        <v>806</v>
      </c>
      <c r="D4477" s="10" t="s">
        <v>549</v>
      </c>
      <c r="E4477" s="10" t="s">
        <v>194</v>
      </c>
      <c r="F4477" s="10" t="s">
        <v>8084</v>
      </c>
      <c r="G4477" s="137">
        <v>7234722531</v>
      </c>
      <c r="H4477" s="10" t="s">
        <v>12444</v>
      </c>
      <c r="I4477" s="10" t="s">
        <v>8085</v>
      </c>
      <c r="J4477" s="10" t="s">
        <v>4066</v>
      </c>
      <c r="K4477" s="105" t="s">
        <v>10362</v>
      </c>
      <c r="L4477" s="98">
        <f>IFERROR(VLOOKUP($F4477&amp;$C4477,Sales!$J:$W,9,0),0)</f>
        <v>0</v>
      </c>
      <c r="M4477" s="98">
        <f>IFERROR(VLOOKUP($F4477&amp;$C4477,Sales!$J:$W,10,0),0)</f>
        <v>0</v>
      </c>
      <c r="N4477" s="98">
        <f>IFERROR(VLOOKUP($F4477&amp;$C4477,Sales!$J:$W,11,0),0)</f>
        <v>0</v>
      </c>
      <c r="O4477" s="98">
        <f>IFERROR(VLOOKUP($F4477&amp;$C4477,Sales!$J:$W,12,0),0)</f>
        <v>0</v>
      </c>
      <c r="P4477" s="98">
        <f>IFERROR(VLOOKUP($F4477&amp;$C4477,Sales!$J:$W,13,0),0)</f>
        <v>0</v>
      </c>
      <c r="Q4477" s="98">
        <f>IFERROR(VLOOKUP($F4477&amp;$C4477,Sales!$A:$H,7,0),0)</f>
        <v>0</v>
      </c>
      <c r="R4477" s="41" t="str">
        <f t="shared" si="139"/>
        <v>ERROR</v>
      </c>
      <c r="S4477" s="15"/>
      <c r="T4477" s="15"/>
      <c r="U4477" s="15"/>
      <c r="V4477" s="15"/>
      <c r="W4477" s="15"/>
      <c r="X4477" s="15"/>
      <c r="Y4477" s="41"/>
      <c r="Z4477" s="41"/>
      <c r="AA4477" s="41"/>
      <c r="AB4477" s="15"/>
      <c r="AC4477" s="15"/>
      <c r="AD4477" s="15"/>
      <c r="AE4477" s="15"/>
      <c r="AF4477" s="15"/>
      <c r="AG4477" s="15"/>
      <c r="AH4477" s="15"/>
      <c r="AI4477" s="15"/>
      <c r="AJ4477" s="15"/>
      <c r="AK4477" s="15"/>
      <c r="AL4477" s="15"/>
      <c r="AM4477" s="15"/>
      <c r="AN4477" s="15"/>
      <c r="AO4477" s="15"/>
      <c r="AP4477" s="15"/>
      <c r="AQ4477" s="15"/>
      <c r="AR4477" s="15"/>
      <c r="AS4477" s="15"/>
      <c r="AT4477" s="15"/>
      <c r="AU4477" s="15"/>
      <c r="AV4477" s="15"/>
      <c r="AW4477" s="15"/>
      <c r="AX4477" s="82"/>
      <c r="AY4477" s="82"/>
      <c r="AZ4477" s="10">
        <v>1</v>
      </c>
      <c r="BA4477" t="s">
        <v>22</v>
      </c>
      <c r="BB4477" t="s">
        <v>23</v>
      </c>
      <c r="BD4477" s="7" t="str">
        <f t="shared" si="140"/>
        <v>7234722531Shopee</v>
      </c>
    </row>
    <row r="4478" spans="2:56" ht="15" customHeight="1" x14ac:dyDescent="0.35">
      <c r="B4478" s="10" t="s">
        <v>17</v>
      </c>
      <c r="C4478" s="10" t="s">
        <v>806</v>
      </c>
      <c r="D4478" s="10" t="s">
        <v>549</v>
      </c>
      <c r="E4478" s="10" t="s">
        <v>194</v>
      </c>
      <c r="F4478" s="10" t="s">
        <v>6419</v>
      </c>
      <c r="G4478" s="137">
        <v>7740625760</v>
      </c>
      <c r="H4478" s="10" t="s">
        <v>12446</v>
      </c>
      <c r="I4478" s="10" t="s">
        <v>6420</v>
      </c>
      <c r="J4478" s="10" t="s">
        <v>2948</v>
      </c>
      <c r="K4478" s="102" t="s">
        <v>2532</v>
      </c>
      <c r="L4478" s="98">
        <f>IFERROR(VLOOKUP($F4478&amp;$C4478,Sales!$J:$W,9,0),0)</f>
        <v>0</v>
      </c>
      <c r="M4478" s="98">
        <f>IFERROR(VLOOKUP($F4478&amp;$C4478,Sales!$J:$W,10,0),0)</f>
        <v>0</v>
      </c>
      <c r="N4478" s="98">
        <f>IFERROR(VLOOKUP($F4478&amp;$C4478,Sales!$J:$W,11,0),0)</f>
        <v>0</v>
      </c>
      <c r="O4478" s="98">
        <f>IFERROR(VLOOKUP($F4478&amp;$C4478,Sales!$J:$W,12,0),0)</f>
        <v>0</v>
      </c>
      <c r="P4478" s="98">
        <f>IFERROR(VLOOKUP($F4478&amp;$C4478,Sales!$J:$W,13,0),0)</f>
        <v>0</v>
      </c>
      <c r="Q4478" s="98">
        <f>IFERROR(VLOOKUP($F4478&amp;$C4478,Sales!$A:$H,7,0),0)</f>
        <v>0</v>
      </c>
      <c r="R4478" s="41" t="str">
        <f t="shared" si="139"/>
        <v>ERROR</v>
      </c>
      <c r="S4478" s="15"/>
      <c r="T4478" s="15"/>
      <c r="U4478" s="15"/>
      <c r="V4478" s="15"/>
      <c r="W4478" s="15"/>
      <c r="X4478" s="15"/>
      <c r="Y4478" s="41"/>
      <c r="Z4478" s="41"/>
      <c r="AA4478" s="41"/>
      <c r="AB4478" s="15"/>
      <c r="AC4478" s="15"/>
      <c r="AD4478" s="15"/>
      <c r="AE4478" s="15"/>
      <c r="AF4478" s="15"/>
      <c r="AG4478" s="15"/>
      <c r="AH4478" s="15"/>
      <c r="AI4478" s="15"/>
      <c r="AJ4478" s="15"/>
      <c r="AK4478" s="15"/>
      <c r="AL4478" s="15"/>
      <c r="AM4478" s="15"/>
      <c r="AN4478" s="15"/>
      <c r="AO4478" s="15"/>
      <c r="AP4478" s="15"/>
      <c r="AQ4478" s="15"/>
      <c r="AR4478" s="15"/>
      <c r="AS4478" s="15"/>
      <c r="AT4478" s="15"/>
      <c r="AU4478" s="15"/>
      <c r="AV4478" s="15"/>
      <c r="AW4478" s="15"/>
      <c r="AX4478" s="82"/>
      <c r="AY4478" s="82"/>
      <c r="AZ4478" s="10">
        <v>1</v>
      </c>
      <c r="BA4478" t="s">
        <v>22</v>
      </c>
      <c r="BB4478" t="s">
        <v>23</v>
      </c>
      <c r="BD4478" s="7" t="str">
        <f t="shared" si="140"/>
        <v>7740625760Shopee</v>
      </c>
    </row>
    <row r="4479" spans="2:56" ht="15" customHeight="1" x14ac:dyDescent="0.35">
      <c r="B4479" s="10" t="s">
        <v>17</v>
      </c>
      <c r="C4479" s="10" t="s">
        <v>806</v>
      </c>
      <c r="D4479" s="10" t="s">
        <v>549</v>
      </c>
      <c r="E4479" s="10" t="s">
        <v>194</v>
      </c>
      <c r="F4479" s="10" t="s">
        <v>3549</v>
      </c>
      <c r="G4479" s="137">
        <v>4863468376</v>
      </c>
      <c r="H4479" s="10" t="s">
        <v>12136</v>
      </c>
      <c r="I4479" s="10">
        <v>4902430782210</v>
      </c>
      <c r="J4479" s="10" t="s">
        <v>5668</v>
      </c>
      <c r="K4479" s="102" t="s">
        <v>4088</v>
      </c>
      <c r="L4479" s="98">
        <f>IFERROR(VLOOKUP($F4479&amp;$C4479,Sales!$J:$W,9,0),0)</f>
        <v>0</v>
      </c>
      <c r="M4479" s="98">
        <f>IFERROR(VLOOKUP($F4479&amp;$C4479,Sales!$J:$W,10,0),0)</f>
        <v>0</v>
      </c>
      <c r="N4479" s="98">
        <f>IFERROR(VLOOKUP($F4479&amp;$C4479,Sales!$J:$W,11,0),0)</f>
        <v>0</v>
      </c>
      <c r="O4479" s="98">
        <f>IFERROR(VLOOKUP($F4479&amp;$C4479,Sales!$J:$W,12,0),0)</f>
        <v>0</v>
      </c>
      <c r="P4479" s="98">
        <f>IFERROR(VLOOKUP($F4479&amp;$C4479,Sales!$J:$W,13,0),0)</f>
        <v>0</v>
      </c>
      <c r="Q4479" s="98">
        <f>IFERROR(VLOOKUP($F4479&amp;$C4479,Sales!$A:$H,7,0),0)</f>
        <v>0</v>
      </c>
      <c r="R4479" s="41" t="str">
        <f t="shared" si="139"/>
        <v>ERROR</v>
      </c>
      <c r="S4479" s="15"/>
      <c r="T4479" s="15"/>
      <c r="U4479" s="15"/>
      <c r="V4479" s="15"/>
      <c r="W4479" s="15"/>
      <c r="X4479" s="15"/>
      <c r="Y4479" s="41"/>
      <c r="Z4479" s="41"/>
      <c r="AA4479" s="41"/>
      <c r="AB4479" s="15"/>
      <c r="AC4479" s="15"/>
      <c r="AD4479" s="15"/>
      <c r="AE4479" s="15"/>
      <c r="AF4479" s="15"/>
      <c r="AG4479" s="15"/>
      <c r="AH4479" s="15"/>
      <c r="AI4479" s="15"/>
      <c r="AJ4479" s="15"/>
      <c r="AK4479" s="15"/>
      <c r="AL4479" s="15"/>
      <c r="AM4479" s="15"/>
      <c r="AN4479" s="15"/>
      <c r="AO4479" s="15"/>
      <c r="AP4479" s="15"/>
      <c r="AQ4479" s="15"/>
      <c r="AR4479" s="15"/>
      <c r="AS4479" s="15"/>
      <c r="AT4479" s="15"/>
      <c r="AU4479" s="15"/>
      <c r="AV4479" s="15"/>
      <c r="AW4479" s="15"/>
      <c r="AX4479" s="82"/>
      <c r="AY4479" s="82"/>
      <c r="AZ4479" s="10">
        <v>1</v>
      </c>
      <c r="BA4479" t="s">
        <v>22</v>
      </c>
      <c r="BB4479" t="s">
        <v>23</v>
      </c>
      <c r="BD4479" s="7" t="str">
        <f t="shared" si="140"/>
        <v>4863468376Shopee</v>
      </c>
    </row>
    <row r="4480" spans="2:56" ht="15" customHeight="1" x14ac:dyDescent="0.35">
      <c r="B4480" s="10" t="s">
        <v>17</v>
      </c>
      <c r="C4480" s="10" t="s">
        <v>806</v>
      </c>
      <c r="D4480" s="10" t="s">
        <v>294</v>
      </c>
      <c r="E4480" s="10" t="s">
        <v>295</v>
      </c>
      <c r="F4480" s="10" t="s">
        <v>6159</v>
      </c>
      <c r="G4480" s="137">
        <v>3765520689</v>
      </c>
      <c r="H4480" s="10" t="s">
        <v>12688</v>
      </c>
      <c r="I4480" s="10" t="s">
        <v>6160</v>
      </c>
      <c r="J4480" s="10" t="s">
        <v>4104</v>
      </c>
      <c r="K4480" s="102" t="s">
        <v>10227</v>
      </c>
      <c r="L4480" s="98">
        <f>IFERROR(VLOOKUP($F4480&amp;$C4480,Sales!$J:$W,9,0),0)</f>
        <v>0</v>
      </c>
      <c r="M4480" s="98">
        <f>IFERROR(VLOOKUP($F4480&amp;$C4480,Sales!$J:$W,10,0),0)</f>
        <v>0</v>
      </c>
      <c r="N4480" s="98">
        <f>IFERROR(VLOOKUP($F4480&amp;$C4480,Sales!$J:$W,11,0),0)</f>
        <v>0</v>
      </c>
      <c r="O4480" s="98">
        <f>IFERROR(VLOOKUP($F4480&amp;$C4480,Sales!$J:$W,12,0),0)</f>
        <v>0</v>
      </c>
      <c r="P4480" s="98">
        <f>IFERROR(VLOOKUP($F4480&amp;$C4480,Sales!$J:$W,13,0),0)</f>
        <v>0</v>
      </c>
      <c r="Q4480" s="98">
        <f>IFERROR(VLOOKUP($F4480&amp;$C4480,Sales!$A:$H,7,0),0)</f>
        <v>0</v>
      </c>
      <c r="R4480" s="41" t="str">
        <f t="shared" si="139"/>
        <v>ERROR</v>
      </c>
      <c r="S4480" s="15"/>
      <c r="T4480" s="15"/>
      <c r="U4480" s="15"/>
      <c r="V4480" s="15"/>
      <c r="W4480" s="15"/>
      <c r="X4480" s="15"/>
      <c r="Y4480" s="41"/>
      <c r="Z4480" s="41"/>
      <c r="AA4480" s="41"/>
      <c r="AB4480" s="15"/>
      <c r="AC4480" s="15"/>
      <c r="AD4480" s="15"/>
      <c r="AE4480" s="15"/>
      <c r="AF4480" s="15"/>
      <c r="AG4480" s="15"/>
      <c r="AH4480" s="15"/>
      <c r="AI4480" s="15"/>
      <c r="AJ4480" s="15"/>
      <c r="AK4480" s="15"/>
      <c r="AL4480" s="66"/>
      <c r="AM4480" s="66"/>
      <c r="AN4480" s="15"/>
      <c r="AO4480" s="15"/>
      <c r="AP4480" s="66"/>
      <c r="AQ4480" s="15"/>
      <c r="AR4480" s="15"/>
      <c r="AS4480" s="15"/>
      <c r="AT4480" s="15"/>
      <c r="AU4480" s="15"/>
      <c r="AV4480" s="15"/>
      <c r="AW4480" s="15"/>
      <c r="AX4480" s="15"/>
      <c r="AY4480" s="15"/>
      <c r="AZ4480" s="10">
        <v>1</v>
      </c>
      <c r="BA4480" t="s">
        <v>22</v>
      </c>
      <c r="BB4480" t="s">
        <v>88</v>
      </c>
      <c r="BD4480" s="7" t="str">
        <f t="shared" si="140"/>
        <v>3765520689Shopee</v>
      </c>
    </row>
    <row r="4481" spans="2:58" ht="15" customHeight="1" x14ac:dyDescent="0.35">
      <c r="B4481" s="10" t="s">
        <v>17</v>
      </c>
      <c r="C4481" s="10" t="s">
        <v>806</v>
      </c>
      <c r="D4481" s="10" t="s">
        <v>549</v>
      </c>
      <c r="E4481" s="10" t="s">
        <v>194</v>
      </c>
      <c r="F4481" s="10"/>
      <c r="G4481" s="137">
        <v>5032703947</v>
      </c>
      <c r="H4481" s="10" t="s">
        <v>12602</v>
      </c>
      <c r="I4481" s="10"/>
      <c r="J4481" s="10" t="s">
        <v>5669</v>
      </c>
      <c r="K4481" s="102" t="s">
        <v>5660</v>
      </c>
      <c r="L4481" s="98">
        <f>IFERROR(VLOOKUP($F4481&amp;$C4481,Sales!$J:$W,9,0),0)</f>
        <v>0</v>
      </c>
      <c r="M4481" s="98">
        <f>IFERROR(VLOOKUP($F4481&amp;$C4481,Sales!$J:$W,10,0),0)</f>
        <v>0</v>
      </c>
      <c r="N4481" s="98">
        <f>IFERROR(VLOOKUP($F4481&amp;$C4481,Sales!$J:$W,11,0),0)</f>
        <v>0</v>
      </c>
      <c r="O4481" s="98">
        <f>IFERROR(VLOOKUP($F4481&amp;$C4481,Sales!$J:$W,12,0),0)</f>
        <v>0</v>
      </c>
      <c r="P4481" s="98">
        <f>IFERROR(VLOOKUP($F4481&amp;$C4481,Sales!$J:$W,13,0),0)</f>
        <v>0</v>
      </c>
      <c r="Q4481" s="98">
        <f>IFERROR(VLOOKUP($F4481&amp;$C4481,Sales!$A:$H,7,0),0)</f>
        <v>0</v>
      </c>
      <c r="R4481" s="41" t="str">
        <f t="shared" si="139"/>
        <v>ERROR</v>
      </c>
      <c r="S4481" s="15"/>
      <c r="T4481" s="15"/>
      <c r="U4481" s="15"/>
      <c r="V4481" s="15"/>
      <c r="W4481" s="15"/>
      <c r="X4481" s="15"/>
      <c r="Y4481" s="41"/>
      <c r="Z4481" s="41"/>
      <c r="AA4481" s="41"/>
      <c r="AB4481" s="15"/>
      <c r="AC4481" s="15"/>
      <c r="AD4481" s="15"/>
      <c r="AE4481" s="15"/>
      <c r="AF4481" s="15"/>
      <c r="AG4481" s="15"/>
      <c r="AH4481" s="15"/>
      <c r="AI4481" s="15"/>
      <c r="AJ4481" s="15"/>
      <c r="AK4481" s="15"/>
      <c r="AL4481" s="15"/>
      <c r="AM4481" s="15"/>
      <c r="AN4481" s="15"/>
      <c r="AO4481" s="15"/>
      <c r="AP4481" s="15"/>
      <c r="AQ4481" s="15"/>
      <c r="AR4481" s="15"/>
      <c r="AS4481" s="15"/>
      <c r="AT4481" s="15"/>
      <c r="AU4481" s="15"/>
      <c r="AV4481" s="15"/>
      <c r="AW4481" s="15"/>
      <c r="AX4481" s="82"/>
      <c r="AY4481" s="82"/>
      <c r="AZ4481" s="10">
        <v>1</v>
      </c>
      <c r="BA4481" t="s">
        <v>22</v>
      </c>
      <c r="BB4481" t="s">
        <v>23</v>
      </c>
      <c r="BD4481" s="7" t="str">
        <f t="shared" si="140"/>
        <v>5032703947Shopee</v>
      </c>
    </row>
    <row r="4482" spans="2:58" ht="15" customHeight="1" x14ac:dyDescent="0.35">
      <c r="B4482" s="10" t="s">
        <v>17</v>
      </c>
      <c r="C4482" s="10" t="s">
        <v>806</v>
      </c>
      <c r="D4482" s="10" t="s">
        <v>549</v>
      </c>
      <c r="E4482" s="10" t="s">
        <v>194</v>
      </c>
      <c r="F4482" s="10" t="s">
        <v>4082</v>
      </c>
      <c r="G4482" s="137">
        <v>6663834892</v>
      </c>
      <c r="H4482" s="10" t="s">
        <v>12603</v>
      </c>
      <c r="I4482" s="10" t="s">
        <v>6249</v>
      </c>
      <c r="J4482" s="10" t="s">
        <v>5670</v>
      </c>
      <c r="K4482" s="102" t="s">
        <v>5632</v>
      </c>
      <c r="L4482" s="98">
        <f>IFERROR(VLOOKUP($F4482&amp;$C4482,Sales!$J:$W,9,0),0)</f>
        <v>0</v>
      </c>
      <c r="M4482" s="98">
        <f>IFERROR(VLOOKUP($F4482&amp;$C4482,Sales!$J:$W,10,0),0)</f>
        <v>0</v>
      </c>
      <c r="N4482" s="98">
        <f>IFERROR(VLOOKUP($F4482&amp;$C4482,Sales!$J:$W,11,0),0)</f>
        <v>0</v>
      </c>
      <c r="O4482" s="98">
        <f>IFERROR(VLOOKUP($F4482&amp;$C4482,Sales!$J:$W,12,0),0)</f>
        <v>0</v>
      </c>
      <c r="P4482" s="98">
        <f>IFERROR(VLOOKUP($F4482&amp;$C4482,Sales!$J:$W,13,0),0)</f>
        <v>0</v>
      </c>
      <c r="Q4482" s="98">
        <f>IFERROR(VLOOKUP($F4482&amp;$C4482,Sales!$A:$H,7,0),0)</f>
        <v>0</v>
      </c>
      <c r="R4482" s="41" t="str">
        <f t="shared" si="139"/>
        <v>ERROR</v>
      </c>
      <c r="S4482" s="15"/>
      <c r="T4482" s="15"/>
      <c r="U4482" s="15"/>
      <c r="V4482" s="15"/>
      <c r="W4482" s="15"/>
      <c r="X4482" s="15"/>
      <c r="Y4482" s="41"/>
      <c r="Z4482" s="41"/>
      <c r="AA4482" s="41"/>
      <c r="AB4482" s="15"/>
      <c r="AC4482" s="15"/>
      <c r="AD4482" s="15"/>
      <c r="AE4482" s="15"/>
      <c r="AF4482" s="15"/>
      <c r="AG4482" s="15"/>
      <c r="AH4482" s="15"/>
      <c r="AI4482" s="15"/>
      <c r="AJ4482" s="15"/>
      <c r="AK4482" s="15"/>
      <c r="AL4482" s="15"/>
      <c r="AM4482" s="15"/>
      <c r="AN4482" s="15"/>
      <c r="AO4482" s="15"/>
      <c r="AP4482" s="15"/>
      <c r="AQ4482" s="15"/>
      <c r="AR4482" s="15"/>
      <c r="AS4482" s="15"/>
      <c r="AT4482" s="15"/>
      <c r="AU4482" s="15"/>
      <c r="AV4482" s="15"/>
      <c r="AW4482" s="15"/>
      <c r="AX4482" s="82"/>
      <c r="AY4482" s="82"/>
      <c r="AZ4482" s="10">
        <v>1</v>
      </c>
      <c r="BA4482" t="s">
        <v>22</v>
      </c>
      <c r="BB4482" t="s">
        <v>23</v>
      </c>
      <c r="BD4482" s="7" t="str">
        <f t="shared" si="140"/>
        <v>6663834892Shopee</v>
      </c>
    </row>
    <row r="4483" spans="2:58" ht="15" customHeight="1" x14ac:dyDescent="0.35">
      <c r="B4483" s="10" t="s">
        <v>17</v>
      </c>
      <c r="C4483" s="10" t="s">
        <v>806</v>
      </c>
      <c r="D4483" s="10" t="s">
        <v>65</v>
      </c>
      <c r="E4483" s="10" t="s">
        <v>66</v>
      </c>
      <c r="F4483" s="10" t="s">
        <v>896</v>
      </c>
      <c r="G4483" s="137">
        <v>1565917255</v>
      </c>
      <c r="H4483" s="10" t="s">
        <v>12244</v>
      </c>
      <c r="I4483" s="10" t="s">
        <v>897</v>
      </c>
      <c r="J4483" s="10" t="s">
        <v>3675</v>
      </c>
      <c r="K4483" s="105" t="s">
        <v>10186</v>
      </c>
      <c r="L4483" s="98">
        <f>IFERROR(VLOOKUP($F4483&amp;$C4483,Sales!$J:$W,9,0),0)</f>
        <v>0</v>
      </c>
      <c r="M4483" s="98">
        <f>IFERROR(VLOOKUP($F4483&amp;$C4483,Sales!$J:$W,10,0),0)</f>
        <v>0</v>
      </c>
      <c r="N4483" s="98">
        <f>IFERROR(VLOOKUP($F4483&amp;$C4483,Sales!$J:$W,11,0),0)</f>
        <v>0</v>
      </c>
      <c r="O4483" s="98">
        <f>IFERROR(VLOOKUP($F4483&amp;$C4483,Sales!$J:$W,12,0),0)</f>
        <v>0</v>
      </c>
      <c r="P4483" s="98">
        <f>IFERROR(VLOOKUP($F4483&amp;$C4483,Sales!$J:$W,13,0),0)</f>
        <v>0</v>
      </c>
      <c r="Q4483" s="98">
        <f>IFERROR(VLOOKUP($F4483&amp;$C4483,Sales!$A:$H,7,0),0)</f>
        <v>0</v>
      </c>
      <c r="R4483" s="41" t="str">
        <f t="shared" si="139"/>
        <v>ERROR</v>
      </c>
      <c r="S4483" s="15"/>
      <c r="T4483" s="15"/>
      <c r="U4483" s="15"/>
      <c r="V4483" s="15"/>
      <c r="W4483" s="15"/>
      <c r="X4483" s="15"/>
      <c r="Y4483" s="41"/>
      <c r="Z4483" s="41"/>
      <c r="AA4483" s="41"/>
      <c r="AB4483" s="15"/>
      <c r="AC4483" s="15"/>
      <c r="AD4483" s="15"/>
      <c r="AE4483" s="15"/>
      <c r="AF4483" s="15"/>
      <c r="AG4483" s="15"/>
      <c r="AH4483" s="15"/>
      <c r="AI4483" s="15"/>
      <c r="AJ4483" s="15"/>
      <c r="AK4483" s="15"/>
      <c r="AL4483" s="15"/>
      <c r="AM4483" s="15"/>
      <c r="AN4483" s="15"/>
      <c r="AO4483" s="15"/>
      <c r="AP4483" s="15"/>
      <c r="AQ4483" s="15"/>
      <c r="AR4483" s="15"/>
      <c r="AS4483" s="15"/>
      <c r="AT4483" s="15"/>
      <c r="AU4483" s="15"/>
      <c r="AV4483" s="15"/>
      <c r="AW4483" s="15"/>
      <c r="AX4483" s="82"/>
      <c r="AY4483" s="82"/>
      <c r="AZ4483" s="10">
        <v>1</v>
      </c>
      <c r="BA4483" t="s">
        <v>22</v>
      </c>
      <c r="BB4483" t="s">
        <v>88</v>
      </c>
      <c r="BD4483" s="7" t="str">
        <f t="shared" si="140"/>
        <v>1565917255Shopee</v>
      </c>
      <c r="BE4483" t="s">
        <v>14066</v>
      </c>
      <c r="BF4483" t="s">
        <v>14065</v>
      </c>
    </row>
    <row r="4484" spans="2:58" ht="15" customHeight="1" x14ac:dyDescent="0.35">
      <c r="B4484" s="10" t="s">
        <v>17</v>
      </c>
      <c r="C4484" s="10" t="s">
        <v>806</v>
      </c>
      <c r="D4484" s="10" t="s">
        <v>65</v>
      </c>
      <c r="E4484" s="10" t="s">
        <v>66</v>
      </c>
      <c r="F4484" s="10" t="s">
        <v>113</v>
      </c>
      <c r="G4484" s="137">
        <v>4716518579</v>
      </c>
      <c r="H4484" s="10" t="s">
        <v>12245</v>
      </c>
      <c r="I4484" s="10" t="s">
        <v>114</v>
      </c>
      <c r="J4484" s="10" t="s">
        <v>3678</v>
      </c>
      <c r="K4484" s="105" t="s">
        <v>10257</v>
      </c>
      <c r="L4484" s="98">
        <f>IFERROR(VLOOKUP($F4484&amp;$C4484,Sales!$J:$W,9,0),0)</f>
        <v>0</v>
      </c>
      <c r="M4484" s="98">
        <f>IFERROR(VLOOKUP($F4484&amp;$C4484,Sales!$J:$W,10,0),0)</f>
        <v>0</v>
      </c>
      <c r="N4484" s="98">
        <f>IFERROR(VLOOKUP($F4484&amp;$C4484,Sales!$J:$W,11,0),0)</f>
        <v>0</v>
      </c>
      <c r="O4484" s="98">
        <f>IFERROR(VLOOKUP($F4484&amp;$C4484,Sales!$J:$W,12,0),0)</f>
        <v>0</v>
      </c>
      <c r="P4484" s="98">
        <f>IFERROR(VLOOKUP($F4484&amp;$C4484,Sales!$J:$W,13,0),0)</f>
        <v>0</v>
      </c>
      <c r="Q4484" s="98">
        <f>IFERROR(VLOOKUP($F4484&amp;$C4484,Sales!$A:$H,7,0),0)</f>
        <v>0</v>
      </c>
      <c r="R4484" s="41" t="str">
        <f t="shared" si="139"/>
        <v>ERROR</v>
      </c>
      <c r="S4484" s="15"/>
      <c r="T4484" s="15"/>
      <c r="U4484" s="15"/>
      <c r="V4484" s="15"/>
      <c r="W4484" s="15"/>
      <c r="X4484" s="15"/>
      <c r="Y4484" s="41"/>
      <c r="Z4484" s="41"/>
      <c r="AA4484" s="41"/>
      <c r="AB4484" s="15"/>
      <c r="AC4484" s="15"/>
      <c r="AD4484" s="15"/>
      <c r="AE4484" s="15"/>
      <c r="AF4484" s="15"/>
      <c r="AG4484" s="15"/>
      <c r="AH4484" s="15"/>
      <c r="AI4484" s="15"/>
      <c r="AJ4484" s="15"/>
      <c r="AK4484" s="15"/>
      <c r="AL4484" s="15"/>
      <c r="AM4484" s="66"/>
      <c r="AN4484" s="15"/>
      <c r="AO4484" s="15"/>
      <c r="AP4484" s="66"/>
      <c r="AQ4484" s="15"/>
      <c r="AR4484" s="15"/>
      <c r="AS4484" s="66"/>
      <c r="AT4484" s="15"/>
      <c r="AU4484" s="15"/>
      <c r="AV4484" s="15"/>
      <c r="AW4484" s="15"/>
      <c r="AX4484" s="15"/>
      <c r="AY4484" s="15"/>
      <c r="AZ4484" s="10">
        <v>1</v>
      </c>
      <c r="BA4484" t="s">
        <v>22</v>
      </c>
      <c r="BB4484" t="s">
        <v>88</v>
      </c>
      <c r="BD4484" s="7" t="str">
        <f t="shared" si="140"/>
        <v>4716518579Shopee</v>
      </c>
    </row>
    <row r="4485" spans="2:58" ht="15" customHeight="1" x14ac:dyDescent="0.35">
      <c r="B4485" s="10" t="s">
        <v>17</v>
      </c>
      <c r="C4485" s="10" t="s">
        <v>806</v>
      </c>
      <c r="D4485" s="10" t="s">
        <v>65</v>
      </c>
      <c r="E4485" s="10" t="s">
        <v>66</v>
      </c>
      <c r="F4485" s="10" t="s">
        <v>917</v>
      </c>
      <c r="G4485" s="137">
        <v>6139539683</v>
      </c>
      <c r="H4485" s="10" t="s">
        <v>12246</v>
      </c>
      <c r="I4485" s="10" t="s">
        <v>918</v>
      </c>
      <c r="J4485" s="10" t="s">
        <v>3679</v>
      </c>
      <c r="K4485" s="102" t="s">
        <v>11139</v>
      </c>
      <c r="L4485" s="98">
        <f>IFERROR(VLOOKUP($F4485&amp;$C4485,Sales!$J:$W,9,0),0)</f>
        <v>0</v>
      </c>
      <c r="M4485" s="98">
        <f>IFERROR(VLOOKUP($F4485&amp;$C4485,Sales!$J:$W,10,0),0)</f>
        <v>0</v>
      </c>
      <c r="N4485" s="98">
        <f>IFERROR(VLOOKUP($F4485&amp;$C4485,Sales!$J:$W,11,0),0)</f>
        <v>0</v>
      </c>
      <c r="O4485" s="98">
        <f>IFERROR(VLOOKUP($F4485&amp;$C4485,Sales!$J:$W,12,0),0)</f>
        <v>0</v>
      </c>
      <c r="P4485" s="98">
        <f>IFERROR(VLOOKUP($F4485&amp;$C4485,Sales!$J:$W,13,0),0)</f>
        <v>0</v>
      </c>
      <c r="Q4485" s="98">
        <f>IFERROR(VLOOKUP($F4485&amp;$C4485,Sales!$A:$H,7,0),0)</f>
        <v>0</v>
      </c>
      <c r="R4485" s="41" t="str">
        <f t="shared" ref="R4485:R4548" si="141">IFERROR(AVERAGE($S4485:$AW4485),"ERROR")</f>
        <v>ERROR</v>
      </c>
      <c r="S4485" s="15"/>
      <c r="T4485" s="15"/>
      <c r="U4485" s="15"/>
      <c r="V4485" s="15"/>
      <c r="W4485" s="15"/>
      <c r="X4485" s="15"/>
      <c r="Y4485" s="41"/>
      <c r="Z4485" s="41"/>
      <c r="AA4485" s="41"/>
      <c r="AB4485" s="15"/>
      <c r="AC4485" s="15"/>
      <c r="AD4485" s="15"/>
      <c r="AE4485" s="15"/>
      <c r="AF4485" s="15"/>
      <c r="AG4485" s="15"/>
      <c r="AH4485" s="15"/>
      <c r="AI4485" s="15"/>
      <c r="AJ4485" s="15"/>
      <c r="AK4485" s="15"/>
      <c r="AL4485" s="15"/>
      <c r="AM4485" s="15"/>
      <c r="AN4485" s="15"/>
      <c r="AO4485" s="15"/>
      <c r="AP4485" s="15"/>
      <c r="AQ4485" s="15"/>
      <c r="AR4485" s="15"/>
      <c r="AS4485" s="15"/>
      <c r="AT4485" s="15"/>
      <c r="AU4485" s="15"/>
      <c r="AV4485" s="15"/>
      <c r="AW4485" s="15"/>
      <c r="AX4485" s="82"/>
      <c r="AY4485" s="82"/>
      <c r="AZ4485" s="10">
        <v>1</v>
      </c>
      <c r="BA4485" t="s">
        <v>22</v>
      </c>
      <c r="BB4485" t="s">
        <v>88</v>
      </c>
      <c r="BD4485" s="7" t="str">
        <f t="shared" si="140"/>
        <v>6139539683Shopee</v>
      </c>
      <c r="BE4485" t="s">
        <v>14066</v>
      </c>
      <c r="BF4485" t="s">
        <v>14065</v>
      </c>
    </row>
    <row r="4486" spans="2:58" ht="15" customHeight="1" x14ac:dyDescent="0.35">
      <c r="B4486" s="10" t="s">
        <v>17</v>
      </c>
      <c r="C4486" s="10" t="s">
        <v>806</v>
      </c>
      <c r="D4486" s="10" t="s">
        <v>549</v>
      </c>
      <c r="E4486" s="10" t="s">
        <v>194</v>
      </c>
      <c r="F4486" s="10"/>
      <c r="G4486" s="137">
        <v>9849379130</v>
      </c>
      <c r="H4486" s="10" t="s">
        <v>12367</v>
      </c>
      <c r="I4486" s="10" t="s">
        <v>5901</v>
      </c>
      <c r="J4486" s="10" t="s">
        <v>5861</v>
      </c>
      <c r="K4486" s="102" t="s">
        <v>5846</v>
      </c>
      <c r="L4486" s="98">
        <f>IFERROR(VLOOKUP($F4486&amp;$C4486,Sales!$J:$W,9,0),0)</f>
        <v>0</v>
      </c>
      <c r="M4486" s="98">
        <f>IFERROR(VLOOKUP($F4486&amp;$C4486,Sales!$J:$W,10,0),0)</f>
        <v>0</v>
      </c>
      <c r="N4486" s="98">
        <f>IFERROR(VLOOKUP($F4486&amp;$C4486,Sales!$J:$W,11,0),0)</f>
        <v>0</v>
      </c>
      <c r="O4486" s="98">
        <f>IFERROR(VLOOKUP($F4486&amp;$C4486,Sales!$J:$W,12,0),0)</f>
        <v>0</v>
      </c>
      <c r="P4486" s="98">
        <f>IFERROR(VLOOKUP($F4486&amp;$C4486,Sales!$J:$W,13,0),0)</f>
        <v>0</v>
      </c>
      <c r="Q4486" s="98">
        <f>IFERROR(VLOOKUP($F4486&amp;$C4486,Sales!$A:$H,7,0),0)</f>
        <v>0</v>
      </c>
      <c r="R4486" s="41" t="str">
        <f t="shared" si="141"/>
        <v>ERROR</v>
      </c>
      <c r="S4486" s="15"/>
      <c r="T4486" s="15"/>
      <c r="U4486" s="15"/>
      <c r="V4486" s="15"/>
      <c r="W4486" s="15"/>
      <c r="X4486" s="15"/>
      <c r="Y4486" s="41"/>
      <c r="Z4486" s="41"/>
      <c r="AA4486" s="41"/>
      <c r="AB4486" s="15"/>
      <c r="AC4486" s="15"/>
      <c r="AD4486" s="15"/>
      <c r="AE4486" s="15"/>
      <c r="AF4486" s="15"/>
      <c r="AG4486" s="15"/>
      <c r="AH4486" s="15"/>
      <c r="AI4486" s="15"/>
      <c r="AJ4486" s="15"/>
      <c r="AK4486" s="15"/>
      <c r="AL4486" s="15"/>
      <c r="AM4486" s="15"/>
      <c r="AN4486" s="15"/>
      <c r="AO4486" s="15"/>
      <c r="AP4486" s="15"/>
      <c r="AQ4486" s="15"/>
      <c r="AR4486" s="15"/>
      <c r="AS4486" s="15"/>
      <c r="AT4486" s="15"/>
      <c r="AU4486" s="15"/>
      <c r="AV4486" s="15"/>
      <c r="AW4486" s="15"/>
      <c r="AX4486" s="82"/>
      <c r="AY4486" s="82"/>
      <c r="AZ4486" s="10">
        <v>1</v>
      </c>
      <c r="BA4486" t="s">
        <v>22</v>
      </c>
      <c r="BB4486" t="s">
        <v>23</v>
      </c>
      <c r="BD4486" s="7" t="str">
        <f t="shared" si="140"/>
        <v>9849379130Shopee</v>
      </c>
    </row>
    <row r="4487" spans="2:58" ht="15" customHeight="1" x14ac:dyDescent="0.35">
      <c r="B4487" s="10" t="s">
        <v>17</v>
      </c>
      <c r="C4487" s="10" t="s">
        <v>806</v>
      </c>
      <c r="D4487" s="10" t="s">
        <v>549</v>
      </c>
      <c r="E4487" s="10" t="s">
        <v>194</v>
      </c>
      <c r="F4487" s="10"/>
      <c r="G4487" s="137">
        <v>8349390100</v>
      </c>
      <c r="H4487" s="10" t="s">
        <v>12368</v>
      </c>
      <c r="I4487" s="10" t="s">
        <v>5902</v>
      </c>
      <c r="J4487" s="10" t="s">
        <v>5862</v>
      </c>
      <c r="K4487" s="102" t="s">
        <v>5847</v>
      </c>
      <c r="L4487" s="98">
        <f>IFERROR(VLOOKUP($F4487&amp;$C4487,Sales!$J:$W,9,0),0)</f>
        <v>0</v>
      </c>
      <c r="M4487" s="98">
        <f>IFERROR(VLOOKUP($F4487&amp;$C4487,Sales!$J:$W,10,0),0)</f>
        <v>0</v>
      </c>
      <c r="N4487" s="98">
        <f>IFERROR(VLOOKUP($F4487&amp;$C4487,Sales!$J:$W,11,0),0)</f>
        <v>0</v>
      </c>
      <c r="O4487" s="98">
        <f>IFERROR(VLOOKUP($F4487&amp;$C4487,Sales!$J:$W,12,0),0)</f>
        <v>0</v>
      </c>
      <c r="P4487" s="98">
        <f>IFERROR(VLOOKUP($F4487&amp;$C4487,Sales!$J:$W,13,0),0)</f>
        <v>0</v>
      </c>
      <c r="Q4487" s="98">
        <f>IFERROR(VLOOKUP($F4487&amp;$C4487,Sales!$A:$H,7,0),0)</f>
        <v>0</v>
      </c>
      <c r="R4487" s="41" t="str">
        <f t="shared" si="141"/>
        <v>ERROR</v>
      </c>
      <c r="S4487" s="15"/>
      <c r="T4487" s="15"/>
      <c r="U4487" s="15"/>
      <c r="V4487" s="15"/>
      <c r="W4487" s="15"/>
      <c r="X4487" s="15"/>
      <c r="Y4487" s="41"/>
      <c r="Z4487" s="41"/>
      <c r="AA4487" s="41"/>
      <c r="AB4487" s="15"/>
      <c r="AC4487" s="15"/>
      <c r="AD4487" s="15"/>
      <c r="AE4487" s="15"/>
      <c r="AF4487" s="15"/>
      <c r="AG4487" s="15"/>
      <c r="AH4487" s="15"/>
      <c r="AI4487" s="15"/>
      <c r="AJ4487" s="15"/>
      <c r="AK4487" s="15"/>
      <c r="AL4487" s="15"/>
      <c r="AM4487" s="15"/>
      <c r="AN4487" s="15"/>
      <c r="AO4487" s="15"/>
      <c r="AP4487" s="15"/>
      <c r="AQ4487" s="15"/>
      <c r="AR4487" s="15"/>
      <c r="AS4487" s="15"/>
      <c r="AT4487" s="15"/>
      <c r="AU4487" s="15"/>
      <c r="AV4487" s="15"/>
      <c r="AW4487" s="15"/>
      <c r="AX4487" s="82"/>
      <c r="AY4487" s="82"/>
      <c r="AZ4487" s="10">
        <v>1</v>
      </c>
      <c r="BA4487" t="s">
        <v>22</v>
      </c>
      <c r="BB4487" t="s">
        <v>23</v>
      </c>
      <c r="BD4487" s="7" t="str">
        <f t="shared" si="140"/>
        <v>8349390100Shopee</v>
      </c>
    </row>
    <row r="4488" spans="2:58" ht="15" customHeight="1" x14ac:dyDescent="0.35">
      <c r="B4488" s="10" t="s">
        <v>17</v>
      </c>
      <c r="C4488" s="10" t="s">
        <v>806</v>
      </c>
      <c r="D4488" s="10" t="s">
        <v>549</v>
      </c>
      <c r="E4488" s="10" t="s">
        <v>194</v>
      </c>
      <c r="F4488" s="10"/>
      <c r="G4488" s="137">
        <v>11300526076</v>
      </c>
      <c r="H4488" s="10" t="s">
        <v>12545</v>
      </c>
      <c r="I4488" s="10" t="s">
        <v>5903</v>
      </c>
      <c r="J4488" s="10" t="s">
        <v>5864</v>
      </c>
      <c r="K4488" s="102" t="s">
        <v>5833</v>
      </c>
      <c r="L4488" s="98">
        <f>IFERROR(VLOOKUP($F4488&amp;$C4488,Sales!$J:$W,9,0),0)</f>
        <v>0</v>
      </c>
      <c r="M4488" s="98">
        <f>IFERROR(VLOOKUP($F4488&amp;$C4488,Sales!$J:$W,10,0),0)</f>
        <v>0</v>
      </c>
      <c r="N4488" s="98">
        <f>IFERROR(VLOOKUP($F4488&amp;$C4488,Sales!$J:$W,11,0),0)</f>
        <v>0</v>
      </c>
      <c r="O4488" s="98">
        <f>IFERROR(VLOOKUP($F4488&amp;$C4488,Sales!$J:$W,12,0),0)</f>
        <v>0</v>
      </c>
      <c r="P4488" s="98">
        <f>IFERROR(VLOOKUP($F4488&amp;$C4488,Sales!$J:$W,13,0),0)</f>
        <v>0</v>
      </c>
      <c r="Q4488" s="98">
        <f>IFERROR(VLOOKUP($F4488&amp;$C4488,Sales!$A:$H,7,0),0)</f>
        <v>0</v>
      </c>
      <c r="R4488" s="41" t="str">
        <f t="shared" si="141"/>
        <v>ERROR</v>
      </c>
      <c r="S4488" s="15"/>
      <c r="T4488" s="15"/>
      <c r="U4488" s="15"/>
      <c r="V4488" s="15"/>
      <c r="W4488" s="15"/>
      <c r="X4488" s="15"/>
      <c r="Y4488" s="41"/>
      <c r="Z4488" s="41"/>
      <c r="AA4488" s="41"/>
      <c r="AB4488" s="15"/>
      <c r="AC4488" s="15"/>
      <c r="AD4488" s="15"/>
      <c r="AE4488" s="15"/>
      <c r="AF4488" s="15"/>
      <c r="AG4488" s="15"/>
      <c r="AH4488" s="15"/>
      <c r="AI4488" s="15"/>
      <c r="AJ4488" s="15"/>
      <c r="AK4488" s="15"/>
      <c r="AL4488" s="15"/>
      <c r="AM4488" s="15"/>
      <c r="AN4488" s="15"/>
      <c r="AO4488" s="15"/>
      <c r="AP4488" s="15"/>
      <c r="AQ4488" s="15"/>
      <c r="AR4488" s="15"/>
      <c r="AS4488" s="15"/>
      <c r="AT4488" s="15"/>
      <c r="AU4488" s="15"/>
      <c r="AV4488" s="15"/>
      <c r="AW4488" s="15"/>
      <c r="AX4488" s="82"/>
      <c r="AY4488" s="82"/>
      <c r="AZ4488" s="10">
        <v>1</v>
      </c>
      <c r="BA4488" t="s">
        <v>22</v>
      </c>
      <c r="BB4488" t="s">
        <v>23</v>
      </c>
      <c r="BD4488" s="7" t="str">
        <f t="shared" si="140"/>
        <v>11300526076Shopee</v>
      </c>
    </row>
    <row r="4489" spans="2:58" ht="15" customHeight="1" x14ac:dyDescent="0.35">
      <c r="B4489" s="10" t="s">
        <v>17</v>
      </c>
      <c r="C4489" s="10" t="s">
        <v>806</v>
      </c>
      <c r="D4489" s="10" t="s">
        <v>549</v>
      </c>
      <c r="E4489" s="10" t="s">
        <v>194</v>
      </c>
      <c r="F4489" s="10"/>
      <c r="G4489" s="137">
        <v>4987534100</v>
      </c>
      <c r="H4489" s="10" t="s">
        <v>12546</v>
      </c>
      <c r="I4489" s="10" t="s">
        <v>5904</v>
      </c>
      <c r="J4489" s="10" t="s">
        <v>5865</v>
      </c>
      <c r="K4489" s="102" t="s">
        <v>5848</v>
      </c>
      <c r="L4489" s="98">
        <f>IFERROR(VLOOKUP($F4489&amp;$C4489,Sales!$J:$W,9,0),0)</f>
        <v>0</v>
      </c>
      <c r="M4489" s="98">
        <f>IFERROR(VLOOKUP($F4489&amp;$C4489,Sales!$J:$W,10,0),0)</f>
        <v>0</v>
      </c>
      <c r="N4489" s="98">
        <f>IFERROR(VLOOKUP($F4489&amp;$C4489,Sales!$J:$W,11,0),0)</f>
        <v>0</v>
      </c>
      <c r="O4489" s="98">
        <f>IFERROR(VLOOKUP($F4489&amp;$C4489,Sales!$J:$W,12,0),0)</f>
        <v>0</v>
      </c>
      <c r="P4489" s="98">
        <f>IFERROR(VLOOKUP($F4489&amp;$C4489,Sales!$J:$W,13,0),0)</f>
        <v>0</v>
      </c>
      <c r="Q4489" s="98">
        <f>IFERROR(VLOOKUP($F4489&amp;$C4489,Sales!$A:$H,7,0),0)</f>
        <v>0</v>
      </c>
      <c r="R4489" s="41" t="str">
        <f t="shared" si="141"/>
        <v>ERROR</v>
      </c>
      <c r="S4489" s="15"/>
      <c r="T4489" s="15"/>
      <c r="U4489" s="15"/>
      <c r="V4489" s="15"/>
      <c r="W4489" s="15"/>
      <c r="X4489" s="15"/>
      <c r="Y4489" s="41"/>
      <c r="Z4489" s="41"/>
      <c r="AA4489" s="41"/>
      <c r="AB4489" s="15"/>
      <c r="AC4489" s="15"/>
      <c r="AD4489" s="15"/>
      <c r="AE4489" s="15"/>
      <c r="AF4489" s="15"/>
      <c r="AG4489" s="15"/>
      <c r="AH4489" s="15"/>
      <c r="AI4489" s="15"/>
      <c r="AJ4489" s="15"/>
      <c r="AK4489" s="15"/>
      <c r="AL4489" s="15"/>
      <c r="AM4489" s="15"/>
      <c r="AN4489" s="15"/>
      <c r="AO4489" s="15"/>
      <c r="AP4489" s="15"/>
      <c r="AQ4489" s="15"/>
      <c r="AR4489" s="15"/>
      <c r="AS4489" s="15"/>
      <c r="AT4489" s="15"/>
      <c r="AU4489" s="15"/>
      <c r="AV4489" s="15"/>
      <c r="AW4489" s="15"/>
      <c r="AX4489" s="82"/>
      <c r="AY4489" s="82"/>
      <c r="AZ4489" s="10">
        <v>1</v>
      </c>
      <c r="BA4489" t="s">
        <v>22</v>
      </c>
      <c r="BB4489" t="s">
        <v>23</v>
      </c>
      <c r="BD4489" s="7" t="str">
        <f t="shared" si="140"/>
        <v>4987534100Shopee</v>
      </c>
    </row>
    <row r="4490" spans="2:58" ht="15" customHeight="1" x14ac:dyDescent="0.35">
      <c r="B4490" s="10" t="s">
        <v>17</v>
      </c>
      <c r="C4490" s="10" t="s">
        <v>806</v>
      </c>
      <c r="D4490" s="10" t="s">
        <v>549</v>
      </c>
      <c r="E4490" s="10" t="s">
        <v>194</v>
      </c>
      <c r="F4490" s="10"/>
      <c r="G4490" s="137">
        <v>7087521185</v>
      </c>
      <c r="H4490" s="10" t="s">
        <v>12548</v>
      </c>
      <c r="I4490" s="10" t="s">
        <v>5906</v>
      </c>
      <c r="J4490" s="10" t="s">
        <v>5868</v>
      </c>
      <c r="K4490" s="105" t="s">
        <v>5849</v>
      </c>
      <c r="L4490" s="98">
        <f>IFERROR(VLOOKUP($F4490&amp;$C4490,Sales!$J:$W,9,0),0)</f>
        <v>0</v>
      </c>
      <c r="M4490" s="98">
        <f>IFERROR(VLOOKUP($F4490&amp;$C4490,Sales!$J:$W,10,0),0)</f>
        <v>0</v>
      </c>
      <c r="N4490" s="98">
        <f>IFERROR(VLOOKUP($F4490&amp;$C4490,Sales!$J:$W,11,0),0)</f>
        <v>0</v>
      </c>
      <c r="O4490" s="98">
        <f>IFERROR(VLOOKUP($F4490&amp;$C4490,Sales!$J:$W,12,0),0)</f>
        <v>0</v>
      </c>
      <c r="P4490" s="98">
        <f>IFERROR(VLOOKUP($F4490&amp;$C4490,Sales!$J:$W,13,0),0)</f>
        <v>0</v>
      </c>
      <c r="Q4490" s="98">
        <f>IFERROR(VLOOKUP($F4490&amp;$C4490,Sales!$A:$H,7,0),0)</f>
        <v>0</v>
      </c>
      <c r="R4490" s="41" t="str">
        <f t="shared" si="141"/>
        <v>ERROR</v>
      </c>
      <c r="S4490" s="15"/>
      <c r="T4490" s="15"/>
      <c r="U4490" s="15"/>
      <c r="V4490" s="15"/>
      <c r="W4490" s="15"/>
      <c r="X4490" s="15"/>
      <c r="Y4490" s="41"/>
      <c r="Z4490" s="41"/>
      <c r="AA4490" s="41"/>
      <c r="AB4490" s="15"/>
      <c r="AC4490" s="15"/>
      <c r="AD4490" s="15"/>
      <c r="AE4490" s="15"/>
      <c r="AF4490" s="15"/>
      <c r="AG4490" s="15"/>
      <c r="AH4490" s="15"/>
      <c r="AI4490" s="15"/>
      <c r="AJ4490" s="15"/>
      <c r="AK4490" s="15"/>
      <c r="AL4490" s="15"/>
      <c r="AM4490" s="15"/>
      <c r="AN4490" s="15"/>
      <c r="AO4490" s="15"/>
      <c r="AP4490" s="15"/>
      <c r="AQ4490" s="15"/>
      <c r="AR4490" s="15"/>
      <c r="AS4490" s="15"/>
      <c r="AT4490" s="15"/>
      <c r="AU4490" s="15"/>
      <c r="AV4490" s="15"/>
      <c r="AW4490" s="15"/>
      <c r="AX4490" s="82"/>
      <c r="AY4490" s="82"/>
      <c r="AZ4490" s="10">
        <v>1</v>
      </c>
      <c r="BA4490" t="s">
        <v>22</v>
      </c>
      <c r="BB4490" t="s">
        <v>23</v>
      </c>
      <c r="BD4490" s="7" t="str">
        <f t="shared" si="140"/>
        <v>7087521185Shopee</v>
      </c>
    </row>
    <row r="4491" spans="2:58" ht="15" customHeight="1" x14ac:dyDescent="0.35">
      <c r="B4491" s="10" t="s">
        <v>17</v>
      </c>
      <c r="C4491" s="10" t="s">
        <v>806</v>
      </c>
      <c r="D4491" s="10" t="s">
        <v>549</v>
      </c>
      <c r="E4491" s="10" t="s">
        <v>194</v>
      </c>
      <c r="F4491" s="10" t="s">
        <v>746</v>
      </c>
      <c r="G4491" s="137">
        <v>7349105963</v>
      </c>
      <c r="H4491" s="10" t="s">
        <v>12146</v>
      </c>
      <c r="I4491" s="10" t="s">
        <v>747</v>
      </c>
      <c r="J4491" s="10" t="s">
        <v>5869</v>
      </c>
      <c r="K4491" s="102" t="s">
        <v>10367</v>
      </c>
      <c r="L4491" s="98">
        <f>IFERROR(VLOOKUP($F4491&amp;$C4491,Sales!$J:$W,9,0),0)</f>
        <v>0</v>
      </c>
      <c r="M4491" s="98">
        <f>IFERROR(VLOOKUP($F4491&amp;$C4491,Sales!$J:$W,10,0),0)</f>
        <v>0</v>
      </c>
      <c r="N4491" s="98">
        <f>IFERROR(VLOOKUP($F4491&amp;$C4491,Sales!$J:$W,11,0),0)</f>
        <v>0</v>
      </c>
      <c r="O4491" s="98">
        <f>IFERROR(VLOOKUP($F4491&amp;$C4491,Sales!$J:$W,12,0),0)</f>
        <v>0</v>
      </c>
      <c r="P4491" s="98">
        <f>IFERROR(VLOOKUP($F4491&amp;$C4491,Sales!$J:$W,13,0),0)</f>
        <v>0</v>
      </c>
      <c r="Q4491" s="98">
        <f>IFERROR(VLOOKUP($F4491&amp;$C4491,Sales!$A:$H,7,0),0)</f>
        <v>0</v>
      </c>
      <c r="R4491" s="41" t="str">
        <f t="shared" si="141"/>
        <v>ERROR</v>
      </c>
      <c r="S4491" s="15"/>
      <c r="T4491" s="15"/>
      <c r="U4491" s="15"/>
      <c r="V4491" s="15"/>
      <c r="W4491" s="15"/>
      <c r="X4491" s="15"/>
      <c r="Y4491" s="41"/>
      <c r="Z4491" s="41"/>
      <c r="AA4491" s="41"/>
      <c r="AB4491" s="15"/>
      <c r="AC4491" s="15"/>
      <c r="AD4491" s="15"/>
      <c r="AE4491" s="15"/>
      <c r="AF4491" s="15"/>
      <c r="AG4491" s="15"/>
      <c r="AH4491" s="15"/>
      <c r="AI4491" s="15"/>
      <c r="AJ4491" s="15"/>
      <c r="AK4491" s="15"/>
      <c r="AL4491" s="15"/>
      <c r="AM4491" s="15"/>
      <c r="AN4491" s="15"/>
      <c r="AO4491" s="15"/>
      <c r="AP4491" s="15"/>
      <c r="AQ4491" s="15"/>
      <c r="AR4491" s="15"/>
      <c r="AS4491" s="15"/>
      <c r="AT4491" s="15"/>
      <c r="AU4491" s="15"/>
      <c r="AV4491" s="15"/>
      <c r="AW4491" s="15"/>
      <c r="AX4491" s="82"/>
      <c r="AY4491" s="82"/>
      <c r="AZ4491" s="10">
        <v>1</v>
      </c>
      <c r="BA4491" t="s">
        <v>22</v>
      </c>
      <c r="BB4491" t="s">
        <v>23</v>
      </c>
      <c r="BD4491" s="7" t="str">
        <f t="shared" si="140"/>
        <v>7349105963Shopee</v>
      </c>
    </row>
    <row r="4492" spans="2:58" ht="15" customHeight="1" x14ac:dyDescent="0.35">
      <c r="B4492" s="10" t="s">
        <v>17</v>
      </c>
      <c r="C4492" s="10" t="s">
        <v>806</v>
      </c>
      <c r="D4492" s="10" t="s">
        <v>294</v>
      </c>
      <c r="E4492" s="10" t="s">
        <v>295</v>
      </c>
      <c r="F4492" s="10" t="s">
        <v>9880</v>
      </c>
      <c r="G4492" s="137">
        <v>13718812076</v>
      </c>
      <c r="H4492" s="10" t="s">
        <v>12689</v>
      </c>
      <c r="I4492" s="10">
        <v>4987176079657</v>
      </c>
      <c r="J4492" s="10" t="s">
        <v>9944</v>
      </c>
      <c r="K4492" s="102" t="s">
        <v>10417</v>
      </c>
      <c r="L4492" s="98">
        <f>IFERROR(VLOOKUP($F4492&amp;$C4492,Sales!$J:$W,9,0),0)</f>
        <v>0</v>
      </c>
      <c r="M4492" s="98">
        <f>IFERROR(VLOOKUP($F4492&amp;$C4492,Sales!$J:$W,10,0),0)</f>
        <v>0</v>
      </c>
      <c r="N4492" s="98">
        <f>IFERROR(VLOOKUP($F4492&amp;$C4492,Sales!$J:$W,11,0),0)</f>
        <v>0</v>
      </c>
      <c r="O4492" s="98">
        <f>IFERROR(VLOOKUP($F4492&amp;$C4492,Sales!$J:$W,12,0),0)</f>
        <v>0</v>
      </c>
      <c r="P4492" s="98">
        <f>IFERROR(VLOOKUP($F4492&amp;$C4492,Sales!$J:$W,13,0),0)</f>
        <v>0</v>
      </c>
      <c r="Q4492" s="98">
        <f>IFERROR(VLOOKUP($F4492&amp;$C4492,Sales!$A:$H,7,0),0)</f>
        <v>0</v>
      </c>
      <c r="R4492" s="41" t="str">
        <f t="shared" si="141"/>
        <v>ERROR</v>
      </c>
      <c r="S4492" s="15"/>
      <c r="T4492" s="15"/>
      <c r="U4492" s="15"/>
      <c r="V4492" s="15"/>
      <c r="W4492" s="15"/>
      <c r="X4492" s="15"/>
      <c r="Y4492" s="41"/>
      <c r="Z4492" s="41"/>
      <c r="AA4492" s="41"/>
      <c r="AB4492" s="15"/>
      <c r="AC4492" s="15"/>
      <c r="AD4492" s="15"/>
      <c r="AE4492" s="15"/>
      <c r="AF4492" s="15"/>
      <c r="AG4492" s="15"/>
      <c r="AH4492" s="15"/>
      <c r="AI4492" s="15"/>
      <c r="AJ4492" s="15"/>
      <c r="AK4492" s="15"/>
      <c r="AL4492" s="66"/>
      <c r="AM4492" s="66"/>
      <c r="AN4492" s="15"/>
      <c r="AO4492" s="15"/>
      <c r="AP4492" s="15"/>
      <c r="AQ4492" s="15"/>
      <c r="AR4492" s="15"/>
      <c r="AS4492" s="15"/>
      <c r="AT4492" s="15"/>
      <c r="AU4492" s="15"/>
      <c r="AV4492" s="15"/>
      <c r="AW4492" s="15"/>
      <c r="AX4492" s="15"/>
      <c r="AY4492" s="15"/>
      <c r="AZ4492" s="10">
        <v>1</v>
      </c>
      <c r="BA4492" t="s">
        <v>22</v>
      </c>
      <c r="BB4492" t="s">
        <v>88</v>
      </c>
      <c r="BD4492" s="7" t="str">
        <f t="shared" si="140"/>
        <v>13718812076Shopee</v>
      </c>
    </row>
    <row r="4493" spans="2:58" ht="15" customHeight="1" x14ac:dyDescent="0.35">
      <c r="B4493" s="10" t="s">
        <v>17</v>
      </c>
      <c r="C4493" s="10" t="s">
        <v>806</v>
      </c>
      <c r="D4493" s="10" t="s">
        <v>549</v>
      </c>
      <c r="E4493" s="10" t="s">
        <v>194</v>
      </c>
      <c r="F4493" s="10"/>
      <c r="G4493" s="137">
        <v>4487540418</v>
      </c>
      <c r="H4493" s="10" t="s">
        <v>12549</v>
      </c>
      <c r="I4493" s="10" t="s">
        <v>5907</v>
      </c>
      <c r="J4493" s="10" t="s">
        <v>5870</v>
      </c>
      <c r="K4493" s="102" t="s">
        <v>5850</v>
      </c>
      <c r="L4493" s="98">
        <f>IFERROR(VLOOKUP($F4493&amp;$C4493,Sales!$J:$W,9,0),0)</f>
        <v>0</v>
      </c>
      <c r="M4493" s="98">
        <f>IFERROR(VLOOKUP($F4493&amp;$C4493,Sales!$J:$W,10,0),0)</f>
        <v>0</v>
      </c>
      <c r="N4493" s="98">
        <f>IFERROR(VLOOKUP($F4493&amp;$C4493,Sales!$J:$W,11,0),0)</f>
        <v>0</v>
      </c>
      <c r="O4493" s="98">
        <f>IFERROR(VLOOKUP($F4493&amp;$C4493,Sales!$J:$W,12,0),0)</f>
        <v>0</v>
      </c>
      <c r="P4493" s="98">
        <f>IFERROR(VLOOKUP($F4493&amp;$C4493,Sales!$J:$W,13,0),0)</f>
        <v>0</v>
      </c>
      <c r="Q4493" s="98">
        <f>IFERROR(VLOOKUP($F4493&amp;$C4493,Sales!$A:$H,7,0),0)</f>
        <v>0</v>
      </c>
      <c r="R4493" s="41" t="str">
        <f t="shared" si="141"/>
        <v>ERROR</v>
      </c>
      <c r="S4493" s="15"/>
      <c r="T4493" s="15"/>
      <c r="U4493" s="15"/>
      <c r="V4493" s="15"/>
      <c r="W4493" s="15"/>
      <c r="X4493" s="15"/>
      <c r="Y4493" s="41"/>
      <c r="Z4493" s="41"/>
      <c r="AA4493" s="41"/>
      <c r="AB4493" s="15"/>
      <c r="AC4493" s="15"/>
      <c r="AD4493" s="15"/>
      <c r="AE4493" s="15"/>
      <c r="AF4493" s="15"/>
      <c r="AG4493" s="15"/>
      <c r="AH4493" s="15"/>
      <c r="AI4493" s="15"/>
      <c r="AJ4493" s="15"/>
      <c r="AK4493" s="15"/>
      <c r="AL4493" s="15"/>
      <c r="AM4493" s="15"/>
      <c r="AN4493" s="15"/>
      <c r="AO4493" s="15"/>
      <c r="AP4493" s="15"/>
      <c r="AQ4493" s="15"/>
      <c r="AR4493" s="15"/>
      <c r="AS4493" s="15"/>
      <c r="AT4493" s="15"/>
      <c r="AU4493" s="15"/>
      <c r="AV4493" s="15"/>
      <c r="AW4493" s="15"/>
      <c r="AX4493" s="82"/>
      <c r="AY4493" s="82"/>
      <c r="AZ4493" s="10">
        <v>1</v>
      </c>
      <c r="BA4493" t="s">
        <v>22</v>
      </c>
      <c r="BB4493" t="s">
        <v>23</v>
      </c>
      <c r="BD4493" s="7" t="str">
        <f t="shared" si="140"/>
        <v>4487540418Shopee</v>
      </c>
    </row>
    <row r="4494" spans="2:58" ht="15" customHeight="1" x14ac:dyDescent="0.35">
      <c r="B4494" s="10" t="s">
        <v>17</v>
      </c>
      <c r="C4494" s="10" t="s">
        <v>806</v>
      </c>
      <c r="D4494" s="10" t="s">
        <v>549</v>
      </c>
      <c r="E4494" s="10" t="s">
        <v>194</v>
      </c>
      <c r="F4494" s="10"/>
      <c r="G4494" s="137">
        <v>7787533445</v>
      </c>
      <c r="H4494" s="10" t="s">
        <v>12550</v>
      </c>
      <c r="I4494" s="10" t="s">
        <v>5908</v>
      </c>
      <c r="J4494" s="10" t="s">
        <v>5871</v>
      </c>
      <c r="K4494" s="102" t="s">
        <v>5851</v>
      </c>
      <c r="L4494" s="98">
        <f>IFERROR(VLOOKUP($F4494&amp;$C4494,Sales!$J:$W,9,0),0)</f>
        <v>0</v>
      </c>
      <c r="M4494" s="98">
        <f>IFERROR(VLOOKUP($F4494&amp;$C4494,Sales!$J:$W,10,0),0)</f>
        <v>0</v>
      </c>
      <c r="N4494" s="98">
        <f>IFERROR(VLOOKUP($F4494&amp;$C4494,Sales!$J:$W,11,0),0)</f>
        <v>0</v>
      </c>
      <c r="O4494" s="98">
        <f>IFERROR(VLOOKUP($F4494&amp;$C4494,Sales!$J:$W,12,0),0)</f>
        <v>0</v>
      </c>
      <c r="P4494" s="98">
        <f>IFERROR(VLOOKUP($F4494&amp;$C4494,Sales!$J:$W,13,0),0)</f>
        <v>0</v>
      </c>
      <c r="Q4494" s="98">
        <f>IFERROR(VLOOKUP($F4494&amp;$C4494,Sales!$A:$H,7,0),0)</f>
        <v>0</v>
      </c>
      <c r="R4494" s="41" t="str">
        <f t="shared" si="141"/>
        <v>ERROR</v>
      </c>
      <c r="S4494" s="15"/>
      <c r="T4494" s="15"/>
      <c r="U4494" s="15"/>
      <c r="V4494" s="15"/>
      <c r="W4494" s="15"/>
      <c r="X4494" s="15"/>
      <c r="Y4494" s="41"/>
      <c r="Z4494" s="41"/>
      <c r="AA4494" s="41"/>
      <c r="AB4494" s="15"/>
      <c r="AC4494" s="15"/>
      <c r="AD4494" s="15"/>
      <c r="AE4494" s="15"/>
      <c r="AF4494" s="15"/>
      <c r="AG4494" s="15"/>
      <c r="AH4494" s="15"/>
      <c r="AI4494" s="15"/>
      <c r="AJ4494" s="15"/>
      <c r="AK4494" s="15"/>
      <c r="AL4494" s="15"/>
      <c r="AM4494" s="15"/>
      <c r="AN4494" s="15"/>
      <c r="AO4494" s="15"/>
      <c r="AP4494" s="15"/>
      <c r="AQ4494" s="15"/>
      <c r="AR4494" s="15"/>
      <c r="AS4494" s="15"/>
      <c r="AT4494" s="15"/>
      <c r="AU4494" s="15"/>
      <c r="AV4494" s="15"/>
      <c r="AW4494" s="15"/>
      <c r="AX4494" s="82"/>
      <c r="AY4494" s="82"/>
      <c r="AZ4494" s="10">
        <v>1</v>
      </c>
      <c r="BA4494" t="s">
        <v>22</v>
      </c>
      <c r="BB4494" t="s">
        <v>23</v>
      </c>
      <c r="BD4494" s="7" t="str">
        <f t="shared" si="140"/>
        <v>7787533445Shopee</v>
      </c>
    </row>
    <row r="4495" spans="2:58" ht="15" customHeight="1" x14ac:dyDescent="0.35">
      <c r="B4495" s="10" t="s">
        <v>17</v>
      </c>
      <c r="C4495" s="10" t="s">
        <v>806</v>
      </c>
      <c r="D4495" s="10" t="s">
        <v>549</v>
      </c>
      <c r="E4495" s="10" t="s">
        <v>194</v>
      </c>
      <c r="F4495" s="10" t="s">
        <v>732</v>
      </c>
      <c r="G4495" s="137">
        <v>5349111411</v>
      </c>
      <c r="H4495" s="10" t="s">
        <v>12147</v>
      </c>
      <c r="I4495" s="10" t="s">
        <v>733</v>
      </c>
      <c r="J4495" s="10" t="s">
        <v>5872</v>
      </c>
      <c r="K4495" s="102" t="s">
        <v>11131</v>
      </c>
      <c r="L4495" s="98">
        <f>IFERROR(VLOOKUP($F4495&amp;$C4495,Sales!$J:$W,9,0),0)</f>
        <v>0</v>
      </c>
      <c r="M4495" s="98">
        <f>IFERROR(VLOOKUP($F4495&amp;$C4495,Sales!$J:$W,10,0),0)</f>
        <v>0</v>
      </c>
      <c r="N4495" s="98">
        <f>IFERROR(VLOOKUP($F4495&amp;$C4495,Sales!$J:$W,11,0),0)</f>
        <v>0</v>
      </c>
      <c r="O4495" s="98">
        <f>IFERROR(VLOOKUP($F4495&amp;$C4495,Sales!$J:$W,12,0),0)</f>
        <v>0</v>
      </c>
      <c r="P4495" s="98">
        <f>IFERROR(VLOOKUP($F4495&amp;$C4495,Sales!$J:$W,13,0),0)</f>
        <v>0</v>
      </c>
      <c r="Q4495" s="98">
        <f>IFERROR(VLOOKUP($F4495&amp;$C4495,Sales!$A:$H,7,0),0)</f>
        <v>0</v>
      </c>
      <c r="R4495" s="41" t="str">
        <f t="shared" si="141"/>
        <v>ERROR</v>
      </c>
      <c r="S4495" s="15"/>
      <c r="T4495" s="15"/>
      <c r="U4495" s="15"/>
      <c r="V4495" s="15"/>
      <c r="W4495" s="15"/>
      <c r="X4495" s="15"/>
      <c r="Y4495" s="41"/>
      <c r="Z4495" s="41"/>
      <c r="AA4495" s="41"/>
      <c r="AB4495" s="15"/>
      <c r="AC4495" s="15"/>
      <c r="AD4495" s="15"/>
      <c r="AE4495" s="15"/>
      <c r="AF4495" s="15"/>
      <c r="AG4495" s="15"/>
      <c r="AH4495" s="15"/>
      <c r="AI4495" s="15"/>
      <c r="AJ4495" s="15"/>
      <c r="AK4495" s="15"/>
      <c r="AL4495" s="15"/>
      <c r="AM4495" s="15"/>
      <c r="AN4495" s="15"/>
      <c r="AO4495" s="15"/>
      <c r="AP4495" s="15"/>
      <c r="AQ4495" s="15"/>
      <c r="AR4495" s="15"/>
      <c r="AS4495" s="15"/>
      <c r="AT4495" s="15"/>
      <c r="AU4495" s="15"/>
      <c r="AV4495" s="15"/>
      <c r="AW4495" s="15"/>
      <c r="AX4495" s="82"/>
      <c r="AY4495" s="82"/>
      <c r="AZ4495" s="10">
        <v>1</v>
      </c>
      <c r="BA4495" t="s">
        <v>22</v>
      </c>
      <c r="BB4495" t="s">
        <v>23</v>
      </c>
      <c r="BD4495" s="7" t="str">
        <f t="shared" si="140"/>
        <v>5349111411Shopee</v>
      </c>
    </row>
    <row r="4496" spans="2:58" ht="15" customHeight="1" x14ac:dyDescent="0.35">
      <c r="B4496" s="10" t="s">
        <v>17</v>
      </c>
      <c r="C4496" s="10" t="s">
        <v>806</v>
      </c>
      <c r="D4496" s="10" t="s">
        <v>549</v>
      </c>
      <c r="E4496" s="10" t="s">
        <v>194</v>
      </c>
      <c r="F4496" s="10"/>
      <c r="G4496" s="137">
        <v>9549386891</v>
      </c>
      <c r="H4496" s="10" t="s">
        <v>12551</v>
      </c>
      <c r="I4496" s="10" t="s">
        <v>5909</v>
      </c>
      <c r="J4496" s="10" t="s">
        <v>5873</v>
      </c>
      <c r="K4496" s="102" t="s">
        <v>5852</v>
      </c>
      <c r="L4496" s="98">
        <f>IFERROR(VLOOKUP($F4496&amp;$C4496,Sales!$J:$W,9,0),0)</f>
        <v>0</v>
      </c>
      <c r="M4496" s="98">
        <f>IFERROR(VLOOKUP($F4496&amp;$C4496,Sales!$J:$W,10,0),0)</f>
        <v>0</v>
      </c>
      <c r="N4496" s="98">
        <f>IFERROR(VLOOKUP($F4496&amp;$C4496,Sales!$J:$W,11,0),0)</f>
        <v>0</v>
      </c>
      <c r="O4496" s="98">
        <f>IFERROR(VLOOKUP($F4496&amp;$C4496,Sales!$J:$W,12,0),0)</f>
        <v>0</v>
      </c>
      <c r="P4496" s="98">
        <f>IFERROR(VLOOKUP($F4496&amp;$C4496,Sales!$J:$W,13,0),0)</f>
        <v>0</v>
      </c>
      <c r="Q4496" s="98">
        <f>IFERROR(VLOOKUP($F4496&amp;$C4496,Sales!$A:$H,7,0),0)</f>
        <v>0</v>
      </c>
      <c r="R4496" s="41" t="str">
        <f t="shared" si="141"/>
        <v>ERROR</v>
      </c>
      <c r="S4496" s="15"/>
      <c r="T4496" s="15"/>
      <c r="U4496" s="15"/>
      <c r="V4496" s="15"/>
      <c r="W4496" s="15"/>
      <c r="X4496" s="15"/>
      <c r="Y4496" s="41"/>
      <c r="Z4496" s="41"/>
      <c r="AA4496" s="41"/>
      <c r="AB4496" s="15"/>
      <c r="AC4496" s="15"/>
      <c r="AD4496" s="15"/>
      <c r="AE4496" s="15"/>
      <c r="AF4496" s="15"/>
      <c r="AG4496" s="15"/>
      <c r="AH4496" s="15"/>
      <c r="AI4496" s="15"/>
      <c r="AJ4496" s="15"/>
      <c r="AK4496" s="15"/>
      <c r="AL4496" s="15"/>
      <c r="AM4496" s="15"/>
      <c r="AN4496" s="15"/>
      <c r="AO4496" s="15"/>
      <c r="AP4496" s="15"/>
      <c r="AQ4496" s="15"/>
      <c r="AR4496" s="15"/>
      <c r="AS4496" s="15"/>
      <c r="AT4496" s="15"/>
      <c r="AU4496" s="15"/>
      <c r="AV4496" s="15"/>
      <c r="AW4496" s="15"/>
      <c r="AX4496" s="82"/>
      <c r="AY4496" s="82"/>
      <c r="AZ4496" s="10">
        <v>1</v>
      </c>
      <c r="BA4496" t="s">
        <v>22</v>
      </c>
      <c r="BB4496" t="s">
        <v>23</v>
      </c>
      <c r="BD4496" s="7" t="str">
        <f t="shared" si="140"/>
        <v>9549386891Shopee</v>
      </c>
    </row>
    <row r="4497" spans="2:58" ht="15" customHeight="1" x14ac:dyDescent="0.35">
      <c r="B4497" s="10" t="s">
        <v>17</v>
      </c>
      <c r="C4497" s="10" t="s">
        <v>806</v>
      </c>
      <c r="D4497" s="10" t="s">
        <v>549</v>
      </c>
      <c r="E4497" s="10" t="s">
        <v>194</v>
      </c>
      <c r="F4497" s="10"/>
      <c r="G4497" s="137">
        <v>9349388189</v>
      </c>
      <c r="H4497" s="10" t="s">
        <v>12552</v>
      </c>
      <c r="I4497" s="10" t="s">
        <v>5910</v>
      </c>
      <c r="J4497" s="10" t="s">
        <v>5874</v>
      </c>
      <c r="K4497" s="102" t="s">
        <v>5811</v>
      </c>
      <c r="L4497" s="98">
        <f>IFERROR(VLOOKUP($F4497&amp;$C4497,Sales!$J:$W,9,0),0)</f>
        <v>0</v>
      </c>
      <c r="M4497" s="98">
        <f>IFERROR(VLOOKUP($F4497&amp;$C4497,Sales!$J:$W,10,0),0)</f>
        <v>0</v>
      </c>
      <c r="N4497" s="98">
        <f>IFERROR(VLOOKUP($F4497&amp;$C4497,Sales!$J:$W,11,0),0)</f>
        <v>0</v>
      </c>
      <c r="O4497" s="98">
        <f>IFERROR(VLOOKUP($F4497&amp;$C4497,Sales!$J:$W,12,0),0)</f>
        <v>0</v>
      </c>
      <c r="P4497" s="98">
        <f>IFERROR(VLOOKUP($F4497&amp;$C4497,Sales!$J:$W,13,0),0)</f>
        <v>0</v>
      </c>
      <c r="Q4497" s="98">
        <f>IFERROR(VLOOKUP($F4497&amp;$C4497,Sales!$A:$H,7,0),0)</f>
        <v>0</v>
      </c>
      <c r="R4497" s="41" t="str">
        <f t="shared" si="141"/>
        <v>ERROR</v>
      </c>
      <c r="S4497" s="15"/>
      <c r="T4497" s="15"/>
      <c r="U4497" s="15"/>
      <c r="V4497" s="15"/>
      <c r="W4497" s="15"/>
      <c r="X4497" s="15"/>
      <c r="Y4497" s="41"/>
      <c r="Z4497" s="41"/>
      <c r="AA4497" s="41"/>
      <c r="AB4497" s="15"/>
      <c r="AC4497" s="15"/>
      <c r="AD4497" s="15"/>
      <c r="AE4497" s="15"/>
      <c r="AF4497" s="15"/>
      <c r="AG4497" s="15"/>
      <c r="AH4497" s="15"/>
      <c r="AI4497" s="15"/>
      <c r="AJ4497" s="15"/>
      <c r="AK4497" s="15"/>
      <c r="AL4497" s="15"/>
      <c r="AM4497" s="15"/>
      <c r="AN4497" s="15"/>
      <c r="AO4497" s="15"/>
      <c r="AP4497" s="15"/>
      <c r="AQ4497" s="15"/>
      <c r="AR4497" s="15"/>
      <c r="AS4497" s="15"/>
      <c r="AT4497" s="15"/>
      <c r="AU4497" s="15"/>
      <c r="AV4497" s="15"/>
      <c r="AW4497" s="15"/>
      <c r="AX4497" s="82"/>
      <c r="AY4497" s="82"/>
      <c r="AZ4497" s="10">
        <v>1</v>
      </c>
      <c r="BA4497" t="s">
        <v>22</v>
      </c>
      <c r="BB4497" t="s">
        <v>23</v>
      </c>
      <c r="BD4497" s="7" t="str">
        <f t="shared" si="140"/>
        <v>9349388189Shopee</v>
      </c>
    </row>
    <row r="4498" spans="2:58" ht="15" customHeight="1" x14ac:dyDescent="0.35">
      <c r="B4498" s="10" t="s">
        <v>17</v>
      </c>
      <c r="C4498" s="10" t="s">
        <v>806</v>
      </c>
      <c r="D4498" s="10" t="s">
        <v>549</v>
      </c>
      <c r="E4498" s="10" t="s">
        <v>194</v>
      </c>
      <c r="F4498" s="10"/>
      <c r="G4498" s="137">
        <v>5687530812</v>
      </c>
      <c r="H4498" s="10" t="s">
        <v>12553</v>
      </c>
      <c r="I4498" s="10" t="s">
        <v>5911</v>
      </c>
      <c r="J4498" s="10" t="s">
        <v>5875</v>
      </c>
      <c r="K4498" s="105" t="s">
        <v>5830</v>
      </c>
      <c r="L4498" s="98">
        <f>IFERROR(VLOOKUP($F4498&amp;$C4498,Sales!$J:$W,9,0),0)</f>
        <v>0</v>
      </c>
      <c r="M4498" s="98">
        <f>IFERROR(VLOOKUP($F4498&amp;$C4498,Sales!$J:$W,10,0),0)</f>
        <v>0</v>
      </c>
      <c r="N4498" s="98">
        <f>IFERROR(VLOOKUP($F4498&amp;$C4498,Sales!$J:$W,11,0),0)</f>
        <v>0</v>
      </c>
      <c r="O4498" s="98">
        <f>IFERROR(VLOOKUP($F4498&amp;$C4498,Sales!$J:$W,12,0),0)</f>
        <v>0</v>
      </c>
      <c r="P4498" s="98">
        <f>IFERROR(VLOOKUP($F4498&amp;$C4498,Sales!$J:$W,13,0),0)</f>
        <v>0</v>
      </c>
      <c r="Q4498" s="98">
        <f>IFERROR(VLOOKUP($F4498&amp;$C4498,Sales!$A:$H,7,0),0)</f>
        <v>0</v>
      </c>
      <c r="R4498" s="41" t="str">
        <f t="shared" si="141"/>
        <v>ERROR</v>
      </c>
      <c r="S4498" s="15"/>
      <c r="T4498" s="15"/>
      <c r="U4498" s="15"/>
      <c r="V4498" s="15"/>
      <c r="W4498" s="15"/>
      <c r="X4498" s="15"/>
      <c r="Y4498" s="41"/>
      <c r="Z4498" s="41"/>
      <c r="AA4498" s="41"/>
      <c r="AB4498" s="15"/>
      <c r="AC4498" s="15"/>
      <c r="AD4498" s="15"/>
      <c r="AE4498" s="15"/>
      <c r="AF4498" s="15"/>
      <c r="AG4498" s="15"/>
      <c r="AH4498" s="15"/>
      <c r="AI4498" s="15"/>
      <c r="AJ4498" s="15"/>
      <c r="AK4498" s="15"/>
      <c r="AL4498" s="15"/>
      <c r="AM4498" s="15"/>
      <c r="AN4498" s="15"/>
      <c r="AO4498" s="15"/>
      <c r="AP4498" s="15"/>
      <c r="AQ4498" s="15"/>
      <c r="AR4498" s="15"/>
      <c r="AS4498" s="15"/>
      <c r="AT4498" s="15"/>
      <c r="AU4498" s="15"/>
      <c r="AV4498" s="15"/>
      <c r="AW4498" s="15"/>
      <c r="AX4498" s="82"/>
      <c r="AY4498" s="82"/>
      <c r="AZ4498" s="10">
        <v>1</v>
      </c>
      <c r="BA4498" t="s">
        <v>22</v>
      </c>
      <c r="BB4498" t="s">
        <v>23</v>
      </c>
      <c r="BD4498" s="7" t="str">
        <f t="shared" si="140"/>
        <v>5687530812Shopee</v>
      </c>
    </row>
    <row r="4499" spans="2:58" ht="15" customHeight="1" x14ac:dyDescent="0.35">
      <c r="B4499" s="10" t="s">
        <v>17</v>
      </c>
      <c r="C4499" s="10" t="s">
        <v>806</v>
      </c>
      <c r="D4499" s="10" t="s">
        <v>549</v>
      </c>
      <c r="E4499" s="10" t="s">
        <v>194</v>
      </c>
      <c r="F4499" s="10"/>
      <c r="G4499" s="137">
        <v>8649379871</v>
      </c>
      <c r="H4499" s="10" t="s">
        <v>12554</v>
      </c>
      <c r="I4499" s="10" t="s">
        <v>5912</v>
      </c>
      <c r="J4499" s="10" t="s">
        <v>5876</v>
      </c>
      <c r="K4499" s="105" t="s">
        <v>5853</v>
      </c>
      <c r="L4499" s="98">
        <f>IFERROR(VLOOKUP($F4499&amp;$C4499,Sales!$J:$W,9,0),0)</f>
        <v>0</v>
      </c>
      <c r="M4499" s="98">
        <f>IFERROR(VLOOKUP($F4499&amp;$C4499,Sales!$J:$W,10,0),0)</f>
        <v>0</v>
      </c>
      <c r="N4499" s="98">
        <f>IFERROR(VLOOKUP($F4499&amp;$C4499,Sales!$J:$W,11,0),0)</f>
        <v>0</v>
      </c>
      <c r="O4499" s="98">
        <f>IFERROR(VLOOKUP($F4499&amp;$C4499,Sales!$J:$W,12,0),0)</f>
        <v>0</v>
      </c>
      <c r="P4499" s="98">
        <f>IFERROR(VLOOKUP($F4499&amp;$C4499,Sales!$J:$W,13,0),0)</f>
        <v>0</v>
      </c>
      <c r="Q4499" s="98">
        <f>IFERROR(VLOOKUP($F4499&amp;$C4499,Sales!$A:$H,7,0),0)</f>
        <v>0</v>
      </c>
      <c r="R4499" s="41" t="str">
        <f t="shared" si="141"/>
        <v>ERROR</v>
      </c>
      <c r="S4499" s="15"/>
      <c r="T4499" s="15"/>
      <c r="U4499" s="15"/>
      <c r="V4499" s="15"/>
      <c r="W4499" s="15"/>
      <c r="X4499" s="15"/>
      <c r="Y4499" s="41"/>
      <c r="Z4499" s="41"/>
      <c r="AA4499" s="41"/>
      <c r="AB4499" s="15"/>
      <c r="AC4499" s="15"/>
      <c r="AD4499" s="15"/>
      <c r="AE4499" s="15"/>
      <c r="AF4499" s="15"/>
      <c r="AG4499" s="15"/>
      <c r="AH4499" s="15"/>
      <c r="AI4499" s="15"/>
      <c r="AJ4499" s="15"/>
      <c r="AK4499" s="15"/>
      <c r="AL4499" s="15"/>
      <c r="AM4499" s="15"/>
      <c r="AN4499" s="15"/>
      <c r="AO4499" s="15"/>
      <c r="AP4499" s="15"/>
      <c r="AQ4499" s="15"/>
      <c r="AR4499" s="15"/>
      <c r="AS4499" s="15"/>
      <c r="AT4499" s="15"/>
      <c r="AU4499" s="15"/>
      <c r="AV4499" s="15"/>
      <c r="AW4499" s="15"/>
      <c r="AX4499" s="82"/>
      <c r="AY4499" s="82"/>
      <c r="AZ4499" s="10">
        <v>1</v>
      </c>
      <c r="BA4499" t="s">
        <v>22</v>
      </c>
      <c r="BB4499" t="s">
        <v>23</v>
      </c>
      <c r="BD4499" s="7" t="str">
        <f t="shared" si="140"/>
        <v>8649379871Shopee</v>
      </c>
    </row>
    <row r="4500" spans="2:58" ht="15" customHeight="1" x14ac:dyDescent="0.35">
      <c r="B4500" s="10" t="s">
        <v>17</v>
      </c>
      <c r="C4500" s="10" t="s">
        <v>806</v>
      </c>
      <c r="D4500" s="10" t="s">
        <v>549</v>
      </c>
      <c r="E4500" s="10" t="s">
        <v>194</v>
      </c>
      <c r="F4500" s="10"/>
      <c r="G4500" s="137">
        <v>7987515505</v>
      </c>
      <c r="H4500" s="10" t="s">
        <v>12555</v>
      </c>
      <c r="I4500" s="10" t="s">
        <v>5913</v>
      </c>
      <c r="J4500" s="10" t="s">
        <v>5877</v>
      </c>
      <c r="K4500" s="105" t="s">
        <v>5804</v>
      </c>
      <c r="L4500" s="98">
        <f>IFERROR(VLOOKUP($F4500&amp;$C4500,Sales!$J:$W,9,0),0)</f>
        <v>0</v>
      </c>
      <c r="M4500" s="98">
        <f>IFERROR(VLOOKUP($F4500&amp;$C4500,Sales!$J:$W,10,0),0)</f>
        <v>0</v>
      </c>
      <c r="N4500" s="98">
        <f>IFERROR(VLOOKUP($F4500&amp;$C4500,Sales!$J:$W,11,0),0)</f>
        <v>0</v>
      </c>
      <c r="O4500" s="98">
        <f>IFERROR(VLOOKUP($F4500&amp;$C4500,Sales!$J:$W,12,0),0)</f>
        <v>0</v>
      </c>
      <c r="P4500" s="98">
        <f>IFERROR(VLOOKUP($F4500&amp;$C4500,Sales!$J:$W,13,0),0)</f>
        <v>0</v>
      </c>
      <c r="Q4500" s="98">
        <f>IFERROR(VLOOKUP($F4500&amp;$C4500,Sales!$A:$H,7,0),0)</f>
        <v>0</v>
      </c>
      <c r="R4500" s="41" t="str">
        <f t="shared" si="141"/>
        <v>ERROR</v>
      </c>
      <c r="S4500" s="15"/>
      <c r="T4500" s="15"/>
      <c r="U4500" s="15"/>
      <c r="V4500" s="15"/>
      <c r="W4500" s="15"/>
      <c r="X4500" s="15"/>
      <c r="Y4500" s="41"/>
      <c r="Z4500" s="41"/>
      <c r="AA4500" s="41"/>
      <c r="AB4500" s="15"/>
      <c r="AC4500" s="15"/>
      <c r="AD4500" s="15"/>
      <c r="AE4500" s="15"/>
      <c r="AF4500" s="15"/>
      <c r="AG4500" s="15"/>
      <c r="AH4500" s="15"/>
      <c r="AI4500" s="15"/>
      <c r="AJ4500" s="15"/>
      <c r="AK4500" s="15"/>
      <c r="AL4500" s="15"/>
      <c r="AM4500" s="15"/>
      <c r="AN4500" s="15"/>
      <c r="AO4500" s="15"/>
      <c r="AP4500" s="15"/>
      <c r="AQ4500" s="15"/>
      <c r="AR4500" s="15"/>
      <c r="AS4500" s="15"/>
      <c r="AT4500" s="15"/>
      <c r="AU4500" s="15"/>
      <c r="AV4500" s="15"/>
      <c r="AW4500" s="15"/>
      <c r="AX4500" s="82"/>
      <c r="AY4500" s="82"/>
      <c r="AZ4500" s="10">
        <v>1</v>
      </c>
      <c r="BA4500" t="s">
        <v>22</v>
      </c>
      <c r="BB4500" t="s">
        <v>23</v>
      </c>
      <c r="BD4500" s="7" t="str">
        <f t="shared" si="140"/>
        <v>7987515505Shopee</v>
      </c>
    </row>
    <row r="4501" spans="2:58" ht="15" customHeight="1" x14ac:dyDescent="0.35">
      <c r="B4501" s="10" t="s">
        <v>17</v>
      </c>
      <c r="C4501" s="10" t="s">
        <v>806</v>
      </c>
      <c r="D4501" s="10" t="s">
        <v>549</v>
      </c>
      <c r="E4501" s="10" t="s">
        <v>194</v>
      </c>
      <c r="F4501" s="10"/>
      <c r="G4501" s="137">
        <v>9549404170</v>
      </c>
      <c r="H4501" s="10" t="s">
        <v>12557</v>
      </c>
      <c r="I4501" s="10" t="s">
        <v>5915</v>
      </c>
      <c r="J4501" s="10" t="s">
        <v>5879</v>
      </c>
      <c r="K4501" s="105" t="s">
        <v>5832</v>
      </c>
      <c r="L4501" s="98">
        <f>IFERROR(VLOOKUP($F4501&amp;$C4501,Sales!$J:$W,9,0),0)</f>
        <v>0</v>
      </c>
      <c r="M4501" s="98">
        <f>IFERROR(VLOOKUP($F4501&amp;$C4501,Sales!$J:$W,10,0),0)</f>
        <v>0</v>
      </c>
      <c r="N4501" s="98">
        <f>IFERROR(VLOOKUP($F4501&amp;$C4501,Sales!$J:$W,11,0),0)</f>
        <v>0</v>
      </c>
      <c r="O4501" s="98">
        <f>IFERROR(VLOOKUP($F4501&amp;$C4501,Sales!$J:$W,12,0),0)</f>
        <v>0</v>
      </c>
      <c r="P4501" s="98">
        <f>IFERROR(VLOOKUP($F4501&amp;$C4501,Sales!$J:$W,13,0),0)</f>
        <v>0</v>
      </c>
      <c r="Q4501" s="98">
        <f>IFERROR(VLOOKUP($F4501&amp;$C4501,Sales!$A:$H,7,0),0)</f>
        <v>0</v>
      </c>
      <c r="R4501" s="41" t="str">
        <f t="shared" si="141"/>
        <v>ERROR</v>
      </c>
      <c r="S4501" s="15"/>
      <c r="T4501" s="15"/>
      <c r="U4501" s="15"/>
      <c r="V4501" s="15"/>
      <c r="W4501" s="15"/>
      <c r="X4501" s="15"/>
      <c r="Y4501" s="41"/>
      <c r="Z4501" s="41"/>
      <c r="AA4501" s="41"/>
      <c r="AB4501" s="15"/>
      <c r="AC4501" s="15"/>
      <c r="AD4501" s="15"/>
      <c r="AE4501" s="15"/>
      <c r="AF4501" s="15"/>
      <c r="AG4501" s="15"/>
      <c r="AH4501" s="15"/>
      <c r="AI4501" s="15"/>
      <c r="AJ4501" s="15"/>
      <c r="AK4501" s="15"/>
      <c r="AL4501" s="15"/>
      <c r="AM4501" s="15"/>
      <c r="AN4501" s="15"/>
      <c r="AO4501" s="15"/>
      <c r="AP4501" s="15"/>
      <c r="AQ4501" s="15"/>
      <c r="AR4501" s="15"/>
      <c r="AS4501" s="15"/>
      <c r="AT4501" s="15"/>
      <c r="AU4501" s="15"/>
      <c r="AV4501" s="15"/>
      <c r="AW4501" s="15"/>
      <c r="AX4501" s="82"/>
      <c r="AY4501" s="82"/>
      <c r="AZ4501" s="10">
        <v>1</v>
      </c>
      <c r="BA4501" t="s">
        <v>22</v>
      </c>
      <c r="BB4501" t="s">
        <v>23</v>
      </c>
      <c r="BD4501" s="7" t="str">
        <f t="shared" si="140"/>
        <v>9549404170Shopee</v>
      </c>
    </row>
    <row r="4502" spans="2:58" ht="15" customHeight="1" x14ac:dyDescent="0.35">
      <c r="B4502" s="10" t="s">
        <v>17</v>
      </c>
      <c r="C4502" s="10" t="s">
        <v>806</v>
      </c>
      <c r="D4502" s="10" t="s">
        <v>549</v>
      </c>
      <c r="E4502" s="10" t="s">
        <v>194</v>
      </c>
      <c r="F4502" s="10" t="s">
        <v>5751</v>
      </c>
      <c r="G4502" s="137">
        <v>8851257150</v>
      </c>
      <c r="H4502" s="10" t="s">
        <v>12149</v>
      </c>
      <c r="I4502" s="10">
        <v>4902430919456</v>
      </c>
      <c r="J4502" s="10" t="s">
        <v>5880</v>
      </c>
      <c r="K4502" s="102" t="s">
        <v>10397</v>
      </c>
      <c r="L4502" s="98">
        <f>IFERROR(VLOOKUP($F4502&amp;$C4502,Sales!$J:$W,9,0),0)</f>
        <v>0</v>
      </c>
      <c r="M4502" s="98">
        <f>IFERROR(VLOOKUP($F4502&amp;$C4502,Sales!$J:$W,10,0),0)</f>
        <v>0</v>
      </c>
      <c r="N4502" s="98">
        <f>IFERROR(VLOOKUP($F4502&amp;$C4502,Sales!$J:$W,11,0),0)</f>
        <v>0</v>
      </c>
      <c r="O4502" s="98">
        <f>IFERROR(VLOOKUP($F4502&amp;$C4502,Sales!$J:$W,12,0),0)</f>
        <v>0</v>
      </c>
      <c r="P4502" s="98">
        <f>IFERROR(VLOOKUP($F4502&amp;$C4502,Sales!$J:$W,13,0),0)</f>
        <v>0</v>
      </c>
      <c r="Q4502" s="98">
        <f>IFERROR(VLOOKUP($F4502&amp;$C4502,Sales!$A:$H,7,0),0)</f>
        <v>0</v>
      </c>
      <c r="R4502" s="41" t="str">
        <f t="shared" si="141"/>
        <v>ERROR</v>
      </c>
      <c r="S4502" s="15"/>
      <c r="T4502" s="15"/>
      <c r="U4502" s="15"/>
      <c r="V4502" s="15"/>
      <c r="W4502" s="15"/>
      <c r="X4502" s="15"/>
      <c r="Y4502" s="41"/>
      <c r="Z4502" s="41"/>
      <c r="AA4502" s="41"/>
      <c r="AB4502" s="15"/>
      <c r="AC4502" s="15"/>
      <c r="AD4502" s="15"/>
      <c r="AE4502" s="15"/>
      <c r="AF4502" s="15"/>
      <c r="AG4502" s="15"/>
      <c r="AH4502" s="15"/>
      <c r="AI4502" s="15"/>
      <c r="AJ4502" s="15"/>
      <c r="AK4502" s="15"/>
      <c r="AL4502" s="15"/>
      <c r="AM4502" s="15"/>
      <c r="AN4502" s="15"/>
      <c r="AO4502" s="15"/>
      <c r="AP4502" s="15"/>
      <c r="AQ4502" s="15"/>
      <c r="AR4502" s="15"/>
      <c r="AS4502" s="15"/>
      <c r="AT4502" s="15"/>
      <c r="AU4502" s="15"/>
      <c r="AV4502" s="15"/>
      <c r="AW4502" s="15"/>
      <c r="AX4502" s="82"/>
      <c r="AY4502" s="82"/>
      <c r="AZ4502" s="10">
        <v>1</v>
      </c>
      <c r="BA4502" t="s">
        <v>22</v>
      </c>
      <c r="BB4502" t="s">
        <v>23</v>
      </c>
      <c r="BD4502" s="7" t="str">
        <f t="shared" si="140"/>
        <v>8851257150Shopee</v>
      </c>
    </row>
    <row r="4503" spans="2:58" ht="15" customHeight="1" x14ac:dyDescent="0.35">
      <c r="B4503" s="10" t="s">
        <v>17</v>
      </c>
      <c r="C4503" s="10" t="s">
        <v>806</v>
      </c>
      <c r="D4503" s="10" t="s">
        <v>549</v>
      </c>
      <c r="E4503" s="10" t="s">
        <v>194</v>
      </c>
      <c r="F4503" s="10" t="s">
        <v>5781</v>
      </c>
      <c r="G4503" s="137">
        <v>8051261589</v>
      </c>
      <c r="H4503" s="10" t="s">
        <v>12151</v>
      </c>
      <c r="I4503" s="10">
        <v>4902430919463</v>
      </c>
      <c r="J4503" s="10" t="s">
        <v>5882</v>
      </c>
      <c r="K4503" s="102" t="s">
        <v>10392</v>
      </c>
      <c r="L4503" s="98">
        <f>IFERROR(VLOOKUP($F4503&amp;$C4503,Sales!$J:$W,9,0),0)</f>
        <v>0</v>
      </c>
      <c r="M4503" s="98">
        <f>IFERROR(VLOOKUP($F4503&amp;$C4503,Sales!$J:$W,10,0),0)</f>
        <v>0</v>
      </c>
      <c r="N4503" s="98">
        <f>IFERROR(VLOOKUP($F4503&amp;$C4503,Sales!$J:$W,11,0),0)</f>
        <v>0</v>
      </c>
      <c r="O4503" s="98">
        <f>IFERROR(VLOOKUP($F4503&amp;$C4503,Sales!$J:$W,12,0),0)</f>
        <v>0</v>
      </c>
      <c r="P4503" s="98">
        <f>IFERROR(VLOOKUP($F4503&amp;$C4503,Sales!$J:$W,13,0),0)</f>
        <v>0</v>
      </c>
      <c r="Q4503" s="98">
        <f>IFERROR(VLOOKUP($F4503&amp;$C4503,Sales!$A:$H,7,0),0)</f>
        <v>0</v>
      </c>
      <c r="R4503" s="41" t="str">
        <f t="shared" si="141"/>
        <v>ERROR</v>
      </c>
      <c r="S4503" s="15"/>
      <c r="T4503" s="15"/>
      <c r="U4503" s="15"/>
      <c r="V4503" s="15"/>
      <c r="W4503" s="15"/>
      <c r="X4503" s="15"/>
      <c r="Y4503" s="41"/>
      <c r="Z4503" s="41"/>
      <c r="AA4503" s="41"/>
      <c r="AB4503" s="15"/>
      <c r="AC4503" s="15"/>
      <c r="AD4503" s="15"/>
      <c r="AE4503" s="15"/>
      <c r="AF4503" s="15"/>
      <c r="AG4503" s="15"/>
      <c r="AH4503" s="15"/>
      <c r="AI4503" s="15"/>
      <c r="AJ4503" s="15"/>
      <c r="AK4503" s="15"/>
      <c r="AL4503" s="15"/>
      <c r="AM4503" s="15"/>
      <c r="AN4503" s="15"/>
      <c r="AO4503" s="15"/>
      <c r="AP4503" s="15"/>
      <c r="AQ4503" s="15"/>
      <c r="AR4503" s="15"/>
      <c r="AS4503" s="15"/>
      <c r="AT4503" s="15"/>
      <c r="AU4503" s="15"/>
      <c r="AV4503" s="15"/>
      <c r="AW4503" s="15"/>
      <c r="AX4503" s="82"/>
      <c r="AY4503" s="82"/>
      <c r="AZ4503" s="10">
        <v>1</v>
      </c>
      <c r="BA4503" t="s">
        <v>22</v>
      </c>
      <c r="BB4503" t="s">
        <v>23</v>
      </c>
      <c r="BD4503" s="7" t="str">
        <f t="shared" si="140"/>
        <v>8051261589Shopee</v>
      </c>
    </row>
    <row r="4504" spans="2:58" ht="15" customHeight="1" x14ac:dyDescent="0.35">
      <c r="B4504" s="10" t="s">
        <v>17</v>
      </c>
      <c r="C4504" s="10" t="s">
        <v>806</v>
      </c>
      <c r="D4504" s="10" t="s">
        <v>294</v>
      </c>
      <c r="E4504" s="10" t="s">
        <v>295</v>
      </c>
      <c r="F4504" s="10" t="s">
        <v>10090</v>
      </c>
      <c r="G4504" s="137">
        <v>12019559159</v>
      </c>
      <c r="H4504" s="10" t="s">
        <v>12690</v>
      </c>
      <c r="I4504" s="113" t="s">
        <v>10100</v>
      </c>
      <c r="J4504" s="10" t="s">
        <v>9962</v>
      </c>
      <c r="K4504" s="102" t="s">
        <v>9936</v>
      </c>
      <c r="L4504" s="98">
        <f>IFERROR(VLOOKUP($F4504&amp;$C4504,Sales!$J:$W,9,0),0)</f>
        <v>0</v>
      </c>
      <c r="M4504" s="98">
        <f>IFERROR(VLOOKUP($F4504&amp;$C4504,Sales!$J:$W,10,0),0)</f>
        <v>0</v>
      </c>
      <c r="N4504" s="98">
        <f>IFERROR(VLOOKUP($F4504&amp;$C4504,Sales!$J:$W,11,0),0)</f>
        <v>0</v>
      </c>
      <c r="O4504" s="98">
        <f>IFERROR(VLOOKUP($F4504&amp;$C4504,Sales!$J:$W,12,0),0)</f>
        <v>0</v>
      </c>
      <c r="P4504" s="98">
        <f>IFERROR(VLOOKUP($F4504&amp;$C4504,Sales!$J:$W,13,0),0)</f>
        <v>0</v>
      </c>
      <c r="Q4504" s="98">
        <f>IFERROR(VLOOKUP($F4504&amp;$C4504,Sales!$A:$H,7,0),0)</f>
        <v>0</v>
      </c>
      <c r="R4504" s="41" t="str">
        <f t="shared" si="141"/>
        <v>ERROR</v>
      </c>
      <c r="S4504" s="15"/>
      <c r="T4504" s="15"/>
      <c r="U4504" s="15"/>
      <c r="V4504" s="15"/>
      <c r="W4504" s="15"/>
      <c r="X4504" s="15"/>
      <c r="Y4504" s="41"/>
      <c r="Z4504" s="41"/>
      <c r="AA4504" s="41"/>
      <c r="AB4504" s="15"/>
      <c r="AC4504" s="15"/>
      <c r="AD4504" s="15"/>
      <c r="AE4504" s="15"/>
      <c r="AF4504" s="15"/>
      <c r="AG4504" s="15"/>
      <c r="AH4504" s="15"/>
      <c r="AI4504" s="15"/>
      <c r="AJ4504" s="15"/>
      <c r="AK4504" s="15"/>
      <c r="AL4504" s="66"/>
      <c r="AM4504" s="66"/>
      <c r="AN4504" s="15"/>
      <c r="AO4504" s="15"/>
      <c r="AP4504" s="66"/>
      <c r="AQ4504" s="15"/>
      <c r="AR4504" s="15"/>
      <c r="AS4504" s="15"/>
      <c r="AT4504" s="15"/>
      <c r="AU4504" s="15"/>
      <c r="AV4504" s="15"/>
      <c r="AW4504" s="15"/>
      <c r="AX4504" s="15"/>
      <c r="AY4504" s="15"/>
      <c r="AZ4504" s="10">
        <v>1</v>
      </c>
      <c r="BA4504" t="s">
        <v>22</v>
      </c>
      <c r="BB4504" t="s">
        <v>88</v>
      </c>
      <c r="BD4504" s="7" t="str">
        <f t="shared" si="140"/>
        <v>12019559159Shopee</v>
      </c>
    </row>
    <row r="4505" spans="2:58" ht="15" customHeight="1" x14ac:dyDescent="0.35">
      <c r="B4505" s="10" t="s">
        <v>17</v>
      </c>
      <c r="C4505" s="10" t="s">
        <v>806</v>
      </c>
      <c r="D4505" s="10" t="s">
        <v>294</v>
      </c>
      <c r="E4505" s="10" t="s">
        <v>295</v>
      </c>
      <c r="F4505" s="10" t="s">
        <v>10091</v>
      </c>
      <c r="G4505" s="137">
        <v>11355579490</v>
      </c>
      <c r="H4505" s="10" t="s">
        <v>12691</v>
      </c>
      <c r="I4505" s="113" t="s">
        <v>10101</v>
      </c>
      <c r="J4505" s="10" t="s">
        <v>9963</v>
      </c>
      <c r="K4505" s="102" t="s">
        <v>9937</v>
      </c>
      <c r="L4505" s="98">
        <f>IFERROR(VLOOKUP($F4505&amp;$C4505,Sales!$J:$W,9,0),0)</f>
        <v>0</v>
      </c>
      <c r="M4505" s="98">
        <f>IFERROR(VLOOKUP($F4505&amp;$C4505,Sales!$J:$W,10,0),0)</f>
        <v>0</v>
      </c>
      <c r="N4505" s="98">
        <f>IFERROR(VLOOKUP($F4505&amp;$C4505,Sales!$J:$W,11,0),0)</f>
        <v>0</v>
      </c>
      <c r="O4505" s="98">
        <f>IFERROR(VLOOKUP($F4505&amp;$C4505,Sales!$J:$W,12,0),0)</f>
        <v>0</v>
      </c>
      <c r="P4505" s="98">
        <f>IFERROR(VLOOKUP($F4505&amp;$C4505,Sales!$J:$W,13,0),0)</f>
        <v>0</v>
      </c>
      <c r="Q4505" s="98">
        <f>IFERROR(VLOOKUP($F4505&amp;$C4505,Sales!$A:$H,7,0),0)</f>
        <v>0</v>
      </c>
      <c r="R4505" s="41" t="str">
        <f t="shared" si="141"/>
        <v>ERROR</v>
      </c>
      <c r="S4505" s="15"/>
      <c r="T4505" s="15"/>
      <c r="U4505" s="15"/>
      <c r="V4505" s="15"/>
      <c r="W4505" s="15"/>
      <c r="X4505" s="15"/>
      <c r="Y4505" s="41"/>
      <c r="Z4505" s="41"/>
      <c r="AA4505" s="41"/>
      <c r="AB4505" s="15"/>
      <c r="AC4505" s="15"/>
      <c r="AD4505" s="15"/>
      <c r="AE4505" s="15"/>
      <c r="AF4505" s="15"/>
      <c r="AG4505" s="15"/>
      <c r="AH4505" s="15"/>
      <c r="AI4505" s="15"/>
      <c r="AJ4505" s="15"/>
      <c r="AK4505" s="15"/>
      <c r="AL4505" s="66"/>
      <c r="AM4505" s="66"/>
      <c r="AN4505" s="15"/>
      <c r="AO4505" s="15"/>
      <c r="AP4505" s="66"/>
      <c r="AQ4505" s="15"/>
      <c r="AR4505" s="15"/>
      <c r="AS4505" s="15"/>
      <c r="AT4505" s="15"/>
      <c r="AU4505" s="15"/>
      <c r="AV4505" s="15"/>
      <c r="AW4505" s="15"/>
      <c r="AX4505" s="15"/>
      <c r="AY4505" s="15"/>
      <c r="AZ4505" s="10">
        <v>1</v>
      </c>
      <c r="BA4505" t="s">
        <v>22</v>
      </c>
      <c r="BB4505" t="s">
        <v>88</v>
      </c>
      <c r="BD4505" s="7" t="str">
        <f t="shared" si="140"/>
        <v>11355579490Shopee</v>
      </c>
    </row>
    <row r="4506" spans="2:58" ht="15" customHeight="1" x14ac:dyDescent="0.35">
      <c r="B4506" s="10" t="s">
        <v>17</v>
      </c>
      <c r="C4506" s="10" t="s">
        <v>806</v>
      </c>
      <c r="D4506" s="10" t="s">
        <v>294</v>
      </c>
      <c r="E4506" s="10" t="s">
        <v>295</v>
      </c>
      <c r="F4506" s="10" t="s">
        <v>10092</v>
      </c>
      <c r="G4506" s="137">
        <v>12621573588</v>
      </c>
      <c r="H4506" s="10" t="s">
        <v>12692</v>
      </c>
      <c r="I4506" s="10" t="s">
        <v>9896</v>
      </c>
      <c r="J4506" s="10" t="s">
        <v>9964</v>
      </c>
      <c r="K4506" s="102" t="s">
        <v>9938</v>
      </c>
      <c r="L4506" s="98">
        <f>IFERROR(VLOOKUP($F4506&amp;$C4506,Sales!$J:$W,9,0),0)</f>
        <v>0</v>
      </c>
      <c r="M4506" s="98">
        <f>IFERROR(VLOOKUP($F4506&amp;$C4506,Sales!$J:$W,10,0),0)</f>
        <v>0</v>
      </c>
      <c r="N4506" s="98">
        <f>IFERROR(VLOOKUP($F4506&amp;$C4506,Sales!$J:$W,11,0),0)</f>
        <v>0</v>
      </c>
      <c r="O4506" s="98">
        <f>IFERROR(VLOOKUP($F4506&amp;$C4506,Sales!$J:$W,12,0),0)</f>
        <v>0</v>
      </c>
      <c r="P4506" s="98">
        <f>IFERROR(VLOOKUP($F4506&amp;$C4506,Sales!$J:$W,13,0),0)</f>
        <v>0</v>
      </c>
      <c r="Q4506" s="98">
        <f>IFERROR(VLOOKUP($F4506&amp;$C4506,Sales!$A:$H,7,0),0)</f>
        <v>0</v>
      </c>
      <c r="R4506" s="41" t="str">
        <f t="shared" si="141"/>
        <v>ERROR</v>
      </c>
      <c r="S4506" s="15"/>
      <c r="T4506" s="15"/>
      <c r="U4506" s="15"/>
      <c r="V4506" s="15"/>
      <c r="W4506" s="15"/>
      <c r="X4506" s="15"/>
      <c r="Y4506" s="41"/>
      <c r="Z4506" s="41"/>
      <c r="AA4506" s="41"/>
      <c r="AB4506" s="15"/>
      <c r="AC4506" s="15"/>
      <c r="AD4506" s="15"/>
      <c r="AE4506" s="15"/>
      <c r="AF4506" s="15"/>
      <c r="AG4506" s="15"/>
      <c r="AH4506" s="15"/>
      <c r="AI4506" s="15"/>
      <c r="AJ4506" s="15"/>
      <c r="AK4506" s="15"/>
      <c r="AL4506" s="66"/>
      <c r="AM4506" s="66"/>
      <c r="AN4506" s="15"/>
      <c r="AO4506" s="15"/>
      <c r="AP4506" s="66"/>
      <c r="AQ4506" s="15"/>
      <c r="AR4506" s="15"/>
      <c r="AS4506" s="15"/>
      <c r="AT4506" s="15"/>
      <c r="AU4506" s="15"/>
      <c r="AV4506" s="15"/>
      <c r="AW4506" s="15"/>
      <c r="AX4506" s="15"/>
      <c r="AY4506" s="15"/>
      <c r="AZ4506" s="10">
        <v>1</v>
      </c>
      <c r="BA4506" t="s">
        <v>22</v>
      </c>
      <c r="BB4506" t="s">
        <v>88</v>
      </c>
      <c r="BD4506" s="7" t="str">
        <f t="shared" si="140"/>
        <v>12621573588Shopee</v>
      </c>
    </row>
    <row r="4507" spans="2:58" ht="15" customHeight="1" x14ac:dyDescent="0.35">
      <c r="B4507" s="10" t="s">
        <v>17</v>
      </c>
      <c r="C4507" s="10" t="s">
        <v>806</v>
      </c>
      <c r="D4507" s="10" t="s">
        <v>405</v>
      </c>
      <c r="E4507" s="10" t="s">
        <v>406</v>
      </c>
      <c r="F4507" s="10"/>
      <c r="G4507" s="137">
        <v>11833632570</v>
      </c>
      <c r="H4507" s="10" t="s">
        <v>12265</v>
      </c>
      <c r="I4507" s="10" t="s">
        <v>9897</v>
      </c>
      <c r="J4507" s="10" t="s">
        <v>9966</v>
      </c>
      <c r="K4507" s="105" t="s">
        <v>6470</v>
      </c>
      <c r="L4507" s="98">
        <f>IFERROR(VLOOKUP($F4507&amp;$C4507,Sales!$J:$W,9,0),0)</f>
        <v>0</v>
      </c>
      <c r="M4507" s="98">
        <f>IFERROR(VLOOKUP($F4507&amp;$C4507,Sales!$J:$W,10,0),0)</f>
        <v>0</v>
      </c>
      <c r="N4507" s="98">
        <f>IFERROR(VLOOKUP($F4507&amp;$C4507,Sales!$J:$W,11,0),0)</f>
        <v>0</v>
      </c>
      <c r="O4507" s="98">
        <f>IFERROR(VLOOKUP($F4507&amp;$C4507,Sales!$J:$W,12,0),0)</f>
        <v>0</v>
      </c>
      <c r="P4507" s="98">
        <f>IFERROR(VLOOKUP($F4507&amp;$C4507,Sales!$J:$W,13,0),0)</f>
        <v>0</v>
      </c>
      <c r="Q4507" s="98">
        <f>IFERROR(VLOOKUP($F4507&amp;$C4507,Sales!$A:$H,7,0),0)</f>
        <v>0</v>
      </c>
      <c r="R4507" s="41" t="str">
        <f t="shared" si="141"/>
        <v>ERROR</v>
      </c>
      <c r="S4507" s="15"/>
      <c r="T4507" s="15"/>
      <c r="U4507" s="15"/>
      <c r="V4507" s="15"/>
      <c r="W4507" s="15"/>
      <c r="X4507" s="15"/>
      <c r="Y4507" s="41"/>
      <c r="Z4507" s="41"/>
      <c r="AA4507" s="41"/>
      <c r="AB4507" s="15"/>
      <c r="AC4507" s="15"/>
      <c r="AD4507" s="15"/>
      <c r="AE4507" s="15"/>
      <c r="AF4507" s="15"/>
      <c r="AG4507" s="15"/>
      <c r="AH4507" s="15"/>
      <c r="AI4507" s="15"/>
      <c r="AJ4507" s="15"/>
      <c r="AK4507" s="15"/>
      <c r="AL4507" s="15"/>
      <c r="AM4507" s="15"/>
      <c r="AN4507" s="15"/>
      <c r="AO4507" s="15"/>
      <c r="AP4507" s="15"/>
      <c r="AQ4507" s="15"/>
      <c r="AR4507" s="15"/>
      <c r="AS4507" s="15"/>
      <c r="AT4507" s="15"/>
      <c r="AU4507" s="15"/>
      <c r="AV4507" s="15"/>
      <c r="AW4507" s="15"/>
      <c r="AX4507" s="82"/>
      <c r="AY4507" s="82"/>
      <c r="AZ4507" s="10">
        <v>1</v>
      </c>
      <c r="BA4507" t="s">
        <v>22</v>
      </c>
      <c r="BB4507" t="s">
        <v>88</v>
      </c>
      <c r="BD4507" s="7" t="str">
        <f t="shared" si="140"/>
        <v>11833632570Shopee</v>
      </c>
      <c r="BE4507" s="88">
        <v>44869</v>
      </c>
      <c r="BF4507" t="s">
        <v>13821</v>
      </c>
    </row>
    <row r="4508" spans="2:58" ht="15" customHeight="1" x14ac:dyDescent="0.35">
      <c r="B4508" s="10" t="s">
        <v>17</v>
      </c>
      <c r="C4508" s="10" t="s">
        <v>806</v>
      </c>
      <c r="D4508" s="10" t="s">
        <v>405</v>
      </c>
      <c r="E4508" s="10" t="s">
        <v>406</v>
      </c>
      <c r="F4508" s="10"/>
      <c r="G4508" s="137">
        <v>8490611690</v>
      </c>
      <c r="H4508" s="10" t="s">
        <v>12266</v>
      </c>
      <c r="I4508" s="10" t="s">
        <v>9898</v>
      </c>
      <c r="J4508" s="10" t="s">
        <v>9967</v>
      </c>
      <c r="K4508" s="105" t="s">
        <v>6466</v>
      </c>
      <c r="L4508" s="98">
        <f>IFERROR(VLOOKUP($F4508&amp;$C4508,Sales!$J:$W,9,0),0)</f>
        <v>0</v>
      </c>
      <c r="M4508" s="98">
        <f>IFERROR(VLOOKUP($F4508&amp;$C4508,Sales!$J:$W,10,0),0)</f>
        <v>0</v>
      </c>
      <c r="N4508" s="98">
        <f>IFERROR(VLOOKUP($F4508&amp;$C4508,Sales!$J:$W,11,0),0)</f>
        <v>0</v>
      </c>
      <c r="O4508" s="98">
        <f>IFERROR(VLOOKUP($F4508&amp;$C4508,Sales!$J:$W,12,0),0)</f>
        <v>0</v>
      </c>
      <c r="P4508" s="98">
        <f>IFERROR(VLOOKUP($F4508&amp;$C4508,Sales!$J:$W,13,0),0)</f>
        <v>0</v>
      </c>
      <c r="Q4508" s="98">
        <f>IFERROR(VLOOKUP($F4508&amp;$C4508,Sales!$A:$H,7,0),0)</f>
        <v>0</v>
      </c>
      <c r="R4508" s="41" t="str">
        <f t="shared" si="141"/>
        <v>ERROR</v>
      </c>
      <c r="S4508" s="15"/>
      <c r="T4508" s="15"/>
      <c r="U4508" s="15"/>
      <c r="V4508" s="15"/>
      <c r="W4508" s="15"/>
      <c r="X4508" s="15"/>
      <c r="Y4508" s="41"/>
      <c r="Z4508" s="41"/>
      <c r="AA4508" s="41"/>
      <c r="AB4508" s="15"/>
      <c r="AC4508" s="15"/>
      <c r="AD4508" s="15"/>
      <c r="AE4508" s="15"/>
      <c r="AF4508" s="15"/>
      <c r="AG4508" s="15"/>
      <c r="AH4508" s="15"/>
      <c r="AI4508" s="15"/>
      <c r="AJ4508" s="15"/>
      <c r="AK4508" s="15"/>
      <c r="AL4508" s="15"/>
      <c r="AM4508" s="15"/>
      <c r="AN4508" s="15"/>
      <c r="AO4508" s="15"/>
      <c r="AP4508" s="15"/>
      <c r="AQ4508" s="15"/>
      <c r="AR4508" s="15"/>
      <c r="AS4508" s="15"/>
      <c r="AT4508" s="15"/>
      <c r="AU4508" s="15"/>
      <c r="AV4508" s="15"/>
      <c r="AW4508" s="15"/>
      <c r="AX4508" s="82"/>
      <c r="AY4508" s="82"/>
      <c r="AZ4508" s="10">
        <v>1</v>
      </c>
      <c r="BA4508" t="s">
        <v>22</v>
      </c>
      <c r="BB4508" t="s">
        <v>88</v>
      </c>
      <c r="BD4508" s="7" t="str">
        <f t="shared" si="140"/>
        <v>8490611690Shopee</v>
      </c>
      <c r="BE4508" s="88">
        <v>44869</v>
      </c>
      <c r="BF4508" t="s">
        <v>13821</v>
      </c>
    </row>
    <row r="4509" spans="2:58" ht="15" customHeight="1" x14ac:dyDescent="0.35">
      <c r="B4509" s="10" t="s">
        <v>17</v>
      </c>
      <c r="C4509" s="10" t="s">
        <v>806</v>
      </c>
      <c r="D4509" s="10" t="s">
        <v>405</v>
      </c>
      <c r="E4509" s="10" t="s">
        <v>406</v>
      </c>
      <c r="F4509" s="10"/>
      <c r="G4509" s="137">
        <v>11433643685</v>
      </c>
      <c r="H4509" s="10" t="s">
        <v>12267</v>
      </c>
      <c r="I4509" s="10" t="s">
        <v>9899</v>
      </c>
      <c r="J4509" s="10" t="s">
        <v>9968</v>
      </c>
      <c r="K4509" s="105" t="s">
        <v>9837</v>
      </c>
      <c r="L4509" s="98">
        <f>IFERROR(VLOOKUP($F4509&amp;$C4509,Sales!$J:$W,9,0),0)</f>
        <v>0</v>
      </c>
      <c r="M4509" s="98">
        <f>IFERROR(VLOOKUP($F4509&amp;$C4509,Sales!$J:$W,10,0),0)</f>
        <v>0</v>
      </c>
      <c r="N4509" s="98">
        <f>IFERROR(VLOOKUP($F4509&amp;$C4509,Sales!$J:$W,11,0),0)</f>
        <v>0</v>
      </c>
      <c r="O4509" s="98">
        <f>IFERROR(VLOOKUP($F4509&amp;$C4509,Sales!$J:$W,12,0),0)</f>
        <v>0</v>
      </c>
      <c r="P4509" s="98">
        <f>IFERROR(VLOOKUP($F4509&amp;$C4509,Sales!$J:$W,13,0),0)</f>
        <v>0</v>
      </c>
      <c r="Q4509" s="98">
        <f>IFERROR(VLOOKUP($F4509&amp;$C4509,Sales!$A:$H,7,0),0)</f>
        <v>0</v>
      </c>
      <c r="R4509" s="41" t="str">
        <f t="shared" si="141"/>
        <v>ERROR</v>
      </c>
      <c r="S4509" s="15"/>
      <c r="T4509" s="15"/>
      <c r="U4509" s="15"/>
      <c r="V4509" s="15"/>
      <c r="W4509" s="15"/>
      <c r="X4509" s="15"/>
      <c r="Y4509" s="41"/>
      <c r="Z4509" s="41"/>
      <c r="AA4509" s="41"/>
      <c r="AB4509" s="15"/>
      <c r="AC4509" s="15"/>
      <c r="AD4509" s="15"/>
      <c r="AE4509" s="15"/>
      <c r="AF4509" s="15"/>
      <c r="AG4509" s="15"/>
      <c r="AH4509" s="15"/>
      <c r="AI4509" s="15"/>
      <c r="AJ4509" s="15"/>
      <c r="AK4509" s="15"/>
      <c r="AL4509" s="15"/>
      <c r="AM4509" s="15"/>
      <c r="AN4509" s="15"/>
      <c r="AO4509" s="15"/>
      <c r="AP4509" s="15"/>
      <c r="AQ4509" s="15"/>
      <c r="AR4509" s="15"/>
      <c r="AS4509" s="15"/>
      <c r="AT4509" s="15"/>
      <c r="AU4509" s="15"/>
      <c r="AV4509" s="15"/>
      <c r="AW4509" s="15"/>
      <c r="AX4509" s="82"/>
      <c r="AY4509" s="82"/>
      <c r="AZ4509" s="10">
        <v>1</v>
      </c>
      <c r="BA4509" t="s">
        <v>22</v>
      </c>
      <c r="BB4509" t="s">
        <v>88</v>
      </c>
      <c r="BD4509" s="7" t="str">
        <f t="shared" si="140"/>
        <v>11433643685Shopee</v>
      </c>
      <c r="BE4509" s="88">
        <v>44869</v>
      </c>
      <c r="BF4509" t="s">
        <v>13821</v>
      </c>
    </row>
    <row r="4510" spans="2:58" ht="15" customHeight="1" x14ac:dyDescent="0.35">
      <c r="B4510" s="10" t="s">
        <v>17</v>
      </c>
      <c r="C4510" s="10" t="s">
        <v>806</v>
      </c>
      <c r="D4510" s="10" t="s">
        <v>549</v>
      </c>
      <c r="E4510" s="10" t="s">
        <v>194</v>
      </c>
      <c r="F4510" s="10" t="s">
        <v>5767</v>
      </c>
      <c r="G4510" s="137">
        <v>4888085946</v>
      </c>
      <c r="H4510" s="10" t="s">
        <v>12498</v>
      </c>
      <c r="I4510" s="10" t="s">
        <v>5770</v>
      </c>
      <c r="J4510" s="10" t="s">
        <v>5886</v>
      </c>
      <c r="K4510" s="102" t="s">
        <v>5796</v>
      </c>
      <c r="L4510" s="98">
        <f>IFERROR(VLOOKUP($F4510&amp;$C4510,Sales!$J:$W,9,0),0)</f>
        <v>0</v>
      </c>
      <c r="M4510" s="98">
        <f>IFERROR(VLOOKUP($F4510&amp;$C4510,Sales!$J:$W,10,0),0)</f>
        <v>0</v>
      </c>
      <c r="N4510" s="98">
        <f>IFERROR(VLOOKUP($F4510&amp;$C4510,Sales!$J:$W,11,0),0)</f>
        <v>0</v>
      </c>
      <c r="O4510" s="98">
        <f>IFERROR(VLOOKUP($F4510&amp;$C4510,Sales!$J:$W,12,0),0)</f>
        <v>0</v>
      </c>
      <c r="P4510" s="98">
        <f>IFERROR(VLOOKUP($F4510&amp;$C4510,Sales!$J:$W,13,0),0)</f>
        <v>0</v>
      </c>
      <c r="Q4510" s="98">
        <f>IFERROR(VLOOKUP($F4510&amp;$C4510,Sales!$A:$H,7,0),0)</f>
        <v>0</v>
      </c>
      <c r="R4510" s="41" t="str">
        <f t="shared" si="141"/>
        <v>ERROR</v>
      </c>
      <c r="S4510" s="15"/>
      <c r="T4510" s="15"/>
      <c r="U4510" s="15"/>
      <c r="V4510" s="15"/>
      <c r="W4510" s="15"/>
      <c r="X4510" s="15"/>
      <c r="Y4510" s="41"/>
      <c r="Z4510" s="41"/>
      <c r="AA4510" s="41"/>
      <c r="AB4510" s="15"/>
      <c r="AC4510" s="15"/>
      <c r="AD4510" s="15"/>
      <c r="AE4510" s="15"/>
      <c r="AF4510" s="15"/>
      <c r="AG4510" s="15"/>
      <c r="AH4510" s="15"/>
      <c r="AI4510" s="15"/>
      <c r="AJ4510" s="15"/>
      <c r="AK4510" s="15"/>
      <c r="AL4510" s="15"/>
      <c r="AM4510" s="15"/>
      <c r="AN4510" s="15"/>
      <c r="AO4510" s="15"/>
      <c r="AP4510" s="15"/>
      <c r="AQ4510" s="15"/>
      <c r="AR4510" s="15"/>
      <c r="AS4510" s="15"/>
      <c r="AT4510" s="15"/>
      <c r="AU4510" s="15"/>
      <c r="AV4510" s="15"/>
      <c r="AW4510" s="15"/>
      <c r="AX4510" s="82"/>
      <c r="AY4510" s="82"/>
      <c r="AZ4510" s="10">
        <v>1</v>
      </c>
      <c r="BA4510" t="s">
        <v>22</v>
      </c>
      <c r="BB4510" t="s">
        <v>23</v>
      </c>
      <c r="BD4510" s="7" t="str">
        <f t="shared" si="140"/>
        <v>4888085946Shopee</v>
      </c>
    </row>
    <row r="4511" spans="2:58" ht="15" customHeight="1" x14ac:dyDescent="0.35">
      <c r="B4511" s="10" t="s">
        <v>17</v>
      </c>
      <c r="C4511" s="10" t="s">
        <v>806</v>
      </c>
      <c r="D4511" s="10" t="s">
        <v>549</v>
      </c>
      <c r="E4511" s="10" t="s">
        <v>194</v>
      </c>
      <c r="F4511" s="10" t="s">
        <v>5768</v>
      </c>
      <c r="G4511" s="137">
        <v>11301926688</v>
      </c>
      <c r="H4511" s="10" t="s">
        <v>12499</v>
      </c>
      <c r="I4511" s="10" t="s">
        <v>5773</v>
      </c>
      <c r="J4511" s="10" t="s">
        <v>5887</v>
      </c>
      <c r="K4511" s="102" t="s">
        <v>5797</v>
      </c>
      <c r="L4511" s="98">
        <f>IFERROR(VLOOKUP($F4511&amp;$C4511,Sales!$J:$W,9,0),0)</f>
        <v>0</v>
      </c>
      <c r="M4511" s="98">
        <f>IFERROR(VLOOKUP($F4511&amp;$C4511,Sales!$J:$W,10,0),0)</f>
        <v>0</v>
      </c>
      <c r="N4511" s="98">
        <f>IFERROR(VLOOKUP($F4511&amp;$C4511,Sales!$J:$W,11,0),0)</f>
        <v>0</v>
      </c>
      <c r="O4511" s="98">
        <f>IFERROR(VLOOKUP($F4511&amp;$C4511,Sales!$J:$W,12,0),0)</f>
        <v>0</v>
      </c>
      <c r="P4511" s="98">
        <f>IFERROR(VLOOKUP($F4511&amp;$C4511,Sales!$J:$W,13,0),0)</f>
        <v>0</v>
      </c>
      <c r="Q4511" s="98">
        <f>IFERROR(VLOOKUP($F4511&amp;$C4511,Sales!$A:$H,7,0),0)</f>
        <v>0</v>
      </c>
      <c r="R4511" s="41" t="str">
        <f t="shared" si="141"/>
        <v>ERROR</v>
      </c>
      <c r="S4511" s="15"/>
      <c r="T4511" s="15"/>
      <c r="U4511" s="15"/>
      <c r="V4511" s="15"/>
      <c r="W4511" s="15"/>
      <c r="X4511" s="15"/>
      <c r="Y4511" s="41"/>
      <c r="Z4511" s="41"/>
      <c r="AA4511" s="41"/>
      <c r="AB4511" s="15"/>
      <c r="AC4511" s="15"/>
      <c r="AD4511" s="15"/>
      <c r="AE4511" s="15"/>
      <c r="AF4511" s="15"/>
      <c r="AG4511" s="15"/>
      <c r="AH4511" s="15"/>
      <c r="AI4511" s="15"/>
      <c r="AJ4511" s="15"/>
      <c r="AK4511" s="15"/>
      <c r="AL4511" s="15"/>
      <c r="AM4511" s="15"/>
      <c r="AN4511" s="15"/>
      <c r="AO4511" s="15"/>
      <c r="AP4511" s="15"/>
      <c r="AQ4511" s="15"/>
      <c r="AR4511" s="15"/>
      <c r="AS4511" s="15"/>
      <c r="AT4511" s="15"/>
      <c r="AU4511" s="15"/>
      <c r="AV4511" s="15"/>
      <c r="AW4511" s="15"/>
      <c r="AX4511" s="82"/>
      <c r="AY4511" s="82"/>
      <c r="AZ4511" s="10">
        <v>1</v>
      </c>
      <c r="BA4511" t="s">
        <v>22</v>
      </c>
      <c r="BB4511" t="s">
        <v>23</v>
      </c>
      <c r="BD4511" s="7" t="str">
        <f t="shared" si="140"/>
        <v>11301926688Shopee</v>
      </c>
    </row>
    <row r="4512" spans="2:58" ht="15" customHeight="1" x14ac:dyDescent="0.35">
      <c r="B4512" s="10" t="s">
        <v>17</v>
      </c>
      <c r="C4512" s="10" t="s">
        <v>806</v>
      </c>
      <c r="D4512" s="10" t="s">
        <v>549</v>
      </c>
      <c r="E4512" s="10" t="s">
        <v>194</v>
      </c>
      <c r="F4512" s="10" t="s">
        <v>5769</v>
      </c>
      <c r="G4512" s="137">
        <v>11101928681</v>
      </c>
      <c r="H4512" s="10" t="s">
        <v>12500</v>
      </c>
      <c r="I4512" s="10" t="s">
        <v>5772</v>
      </c>
      <c r="J4512" s="10" t="s">
        <v>5888</v>
      </c>
      <c r="K4512" s="102" t="s">
        <v>5798</v>
      </c>
      <c r="L4512" s="98">
        <f>IFERROR(VLOOKUP($F4512&amp;$C4512,Sales!$J:$W,9,0),0)</f>
        <v>0</v>
      </c>
      <c r="M4512" s="98">
        <f>IFERROR(VLOOKUP($F4512&amp;$C4512,Sales!$J:$W,10,0),0)</f>
        <v>0</v>
      </c>
      <c r="N4512" s="98">
        <f>IFERROR(VLOOKUP($F4512&amp;$C4512,Sales!$J:$W,11,0),0)</f>
        <v>0</v>
      </c>
      <c r="O4512" s="98">
        <f>IFERROR(VLOOKUP($F4512&amp;$C4512,Sales!$J:$W,12,0),0)</f>
        <v>0</v>
      </c>
      <c r="P4512" s="98">
        <f>IFERROR(VLOOKUP($F4512&amp;$C4512,Sales!$J:$W,13,0),0)</f>
        <v>0</v>
      </c>
      <c r="Q4512" s="98">
        <f>IFERROR(VLOOKUP($F4512&amp;$C4512,Sales!$A:$H,7,0),0)</f>
        <v>0</v>
      </c>
      <c r="R4512" s="41" t="str">
        <f t="shared" si="141"/>
        <v>ERROR</v>
      </c>
      <c r="S4512" s="15"/>
      <c r="T4512" s="15"/>
      <c r="U4512" s="15"/>
      <c r="V4512" s="15"/>
      <c r="W4512" s="15"/>
      <c r="X4512" s="15"/>
      <c r="Y4512" s="41"/>
      <c r="Z4512" s="41"/>
      <c r="AA4512" s="41"/>
      <c r="AB4512" s="15"/>
      <c r="AC4512" s="15"/>
      <c r="AD4512" s="15"/>
      <c r="AE4512" s="15"/>
      <c r="AF4512" s="15"/>
      <c r="AG4512" s="15"/>
      <c r="AH4512" s="15"/>
      <c r="AI4512" s="15"/>
      <c r="AJ4512" s="15"/>
      <c r="AK4512" s="15"/>
      <c r="AL4512" s="15"/>
      <c r="AM4512" s="15"/>
      <c r="AN4512" s="15"/>
      <c r="AO4512" s="15"/>
      <c r="AP4512" s="15"/>
      <c r="AQ4512" s="15"/>
      <c r="AR4512" s="15"/>
      <c r="AS4512" s="15"/>
      <c r="AT4512" s="15"/>
      <c r="AU4512" s="15"/>
      <c r="AV4512" s="15"/>
      <c r="AW4512" s="15"/>
      <c r="AX4512" s="82"/>
      <c r="AY4512" s="82"/>
      <c r="AZ4512" s="10">
        <v>1</v>
      </c>
      <c r="BA4512" t="s">
        <v>22</v>
      </c>
      <c r="BB4512" t="s">
        <v>23</v>
      </c>
      <c r="BD4512" s="7" t="str">
        <f t="shared" si="140"/>
        <v>11101928681Shopee</v>
      </c>
    </row>
    <row r="4513" spans="2:56" ht="15" customHeight="1" x14ac:dyDescent="0.35">
      <c r="B4513" s="10" t="s">
        <v>17</v>
      </c>
      <c r="C4513" s="10" t="s">
        <v>806</v>
      </c>
      <c r="D4513" s="10" t="s">
        <v>549</v>
      </c>
      <c r="E4513" s="10" t="s">
        <v>194</v>
      </c>
      <c r="F4513" s="10" t="s">
        <v>1939</v>
      </c>
      <c r="G4513" s="137">
        <v>3732792054</v>
      </c>
      <c r="H4513" s="10" t="s">
        <v>12183</v>
      </c>
      <c r="I4513" s="10" t="s">
        <v>1941</v>
      </c>
      <c r="J4513" s="10" t="s">
        <v>1298</v>
      </c>
      <c r="K4513" s="102" t="s">
        <v>4411</v>
      </c>
      <c r="L4513" s="98">
        <f>IFERROR(VLOOKUP($F4513&amp;$C4513,Sales!$J:$W,9,0),0)</f>
        <v>0</v>
      </c>
      <c r="M4513" s="98">
        <f>IFERROR(VLOOKUP($F4513&amp;$C4513,Sales!$J:$W,10,0),0)</f>
        <v>0</v>
      </c>
      <c r="N4513" s="98">
        <f>IFERROR(VLOOKUP($F4513&amp;$C4513,Sales!$J:$W,11,0),0)</f>
        <v>0</v>
      </c>
      <c r="O4513" s="98">
        <f>IFERROR(VLOOKUP($F4513&amp;$C4513,Sales!$J:$W,12,0),0)</f>
        <v>0</v>
      </c>
      <c r="P4513" s="98">
        <f>IFERROR(VLOOKUP($F4513&amp;$C4513,Sales!$J:$W,13,0),0)</f>
        <v>0</v>
      </c>
      <c r="Q4513" s="98">
        <f>IFERROR(VLOOKUP($F4513&amp;$C4513,Sales!$A:$H,7,0),0)</f>
        <v>0</v>
      </c>
      <c r="R4513" s="41" t="str">
        <f t="shared" si="141"/>
        <v>ERROR</v>
      </c>
      <c r="S4513" s="15"/>
      <c r="T4513" s="15"/>
      <c r="U4513" s="15"/>
      <c r="V4513" s="15"/>
      <c r="W4513" s="15"/>
      <c r="X4513" s="15"/>
      <c r="Y4513" s="41"/>
      <c r="Z4513" s="41"/>
      <c r="AA4513" s="41"/>
      <c r="AB4513" s="15"/>
      <c r="AC4513" s="15"/>
      <c r="AD4513" s="15"/>
      <c r="AE4513" s="15"/>
      <c r="AF4513" s="15"/>
      <c r="AG4513" s="15"/>
      <c r="AH4513" s="15"/>
      <c r="AI4513" s="15"/>
      <c r="AJ4513" s="15"/>
      <c r="AK4513" s="15"/>
      <c r="AL4513" s="15"/>
      <c r="AM4513" s="15"/>
      <c r="AN4513" s="15"/>
      <c r="AO4513" s="15"/>
      <c r="AP4513" s="15"/>
      <c r="AQ4513" s="15"/>
      <c r="AR4513" s="15"/>
      <c r="AS4513" s="15"/>
      <c r="AT4513" s="15"/>
      <c r="AU4513" s="15"/>
      <c r="AV4513" s="15"/>
      <c r="AW4513" s="15"/>
      <c r="AX4513" s="82"/>
      <c r="AY4513" s="82"/>
      <c r="AZ4513" s="10">
        <v>1</v>
      </c>
      <c r="BA4513" t="s">
        <v>22</v>
      </c>
      <c r="BB4513" t="s">
        <v>23</v>
      </c>
      <c r="BD4513" s="7" t="str">
        <f t="shared" si="140"/>
        <v>3732792054Shopee</v>
      </c>
    </row>
    <row r="4514" spans="2:56" ht="15" customHeight="1" x14ac:dyDescent="0.35">
      <c r="B4514" s="10" t="s">
        <v>17</v>
      </c>
      <c r="C4514" s="10" t="s">
        <v>806</v>
      </c>
      <c r="D4514" s="10" t="s">
        <v>549</v>
      </c>
      <c r="E4514" s="10" t="s">
        <v>194</v>
      </c>
      <c r="F4514" s="10" t="s">
        <v>577</v>
      </c>
      <c r="G4514" s="137">
        <v>3107493652</v>
      </c>
      <c r="H4514" s="10" t="s">
        <v>12185</v>
      </c>
      <c r="I4514" s="10" t="s">
        <v>578</v>
      </c>
      <c r="J4514" s="10" t="s">
        <v>3890</v>
      </c>
      <c r="K4514" s="102" t="s">
        <v>1352</v>
      </c>
      <c r="L4514" s="98">
        <f>IFERROR(VLOOKUP($F4514&amp;$C4514,Sales!$J:$W,9,0),0)</f>
        <v>0</v>
      </c>
      <c r="M4514" s="98">
        <f>IFERROR(VLOOKUP($F4514&amp;$C4514,Sales!$J:$W,10,0),0)</f>
        <v>0</v>
      </c>
      <c r="N4514" s="98">
        <f>IFERROR(VLOOKUP($F4514&amp;$C4514,Sales!$J:$W,11,0),0)</f>
        <v>0</v>
      </c>
      <c r="O4514" s="98">
        <f>IFERROR(VLOOKUP($F4514&amp;$C4514,Sales!$J:$W,12,0),0)</f>
        <v>0</v>
      </c>
      <c r="P4514" s="98">
        <f>IFERROR(VLOOKUP($F4514&amp;$C4514,Sales!$J:$W,13,0),0)</f>
        <v>0</v>
      </c>
      <c r="Q4514" s="98">
        <f>IFERROR(VLOOKUP($F4514&amp;$C4514,Sales!$A:$H,7,0),0)</f>
        <v>0</v>
      </c>
      <c r="R4514" s="41" t="str">
        <f t="shared" si="141"/>
        <v>ERROR</v>
      </c>
      <c r="S4514" s="15"/>
      <c r="T4514" s="15"/>
      <c r="U4514" s="15"/>
      <c r="V4514" s="15"/>
      <c r="W4514" s="15"/>
      <c r="X4514" s="15"/>
      <c r="Y4514" s="41"/>
      <c r="Z4514" s="41"/>
      <c r="AA4514" s="41"/>
      <c r="AB4514" s="15"/>
      <c r="AC4514" s="15"/>
      <c r="AD4514" s="15"/>
      <c r="AE4514" s="15"/>
      <c r="AF4514" s="15"/>
      <c r="AG4514" s="15"/>
      <c r="AH4514" s="15"/>
      <c r="AI4514" s="15"/>
      <c r="AJ4514" s="15"/>
      <c r="AK4514" s="15"/>
      <c r="AL4514" s="15"/>
      <c r="AM4514" s="15"/>
      <c r="AN4514" s="15"/>
      <c r="AO4514" s="15"/>
      <c r="AP4514" s="15"/>
      <c r="AQ4514" s="15"/>
      <c r="AR4514" s="15"/>
      <c r="AS4514" s="15"/>
      <c r="AT4514" s="15"/>
      <c r="AU4514" s="15"/>
      <c r="AV4514" s="15"/>
      <c r="AW4514" s="15"/>
      <c r="AX4514" s="82"/>
      <c r="AY4514" s="82"/>
      <c r="AZ4514" s="10">
        <v>1</v>
      </c>
      <c r="BA4514" t="s">
        <v>22</v>
      </c>
      <c r="BB4514" t="s">
        <v>23</v>
      </c>
      <c r="BD4514" s="7" t="str">
        <f t="shared" si="140"/>
        <v>3107493652Shopee</v>
      </c>
    </row>
    <row r="4515" spans="2:56" ht="15" customHeight="1" x14ac:dyDescent="0.35">
      <c r="B4515" s="10" t="s">
        <v>17</v>
      </c>
      <c r="C4515" s="10" t="s">
        <v>806</v>
      </c>
      <c r="D4515" s="10" t="s">
        <v>549</v>
      </c>
      <c r="E4515" s="10" t="s">
        <v>194</v>
      </c>
      <c r="F4515" s="10" t="s">
        <v>583</v>
      </c>
      <c r="G4515" s="137">
        <v>3107493677</v>
      </c>
      <c r="H4515" s="10" t="s">
        <v>12186</v>
      </c>
      <c r="I4515" s="10" t="s">
        <v>584</v>
      </c>
      <c r="J4515" s="10" t="s">
        <v>3892</v>
      </c>
      <c r="K4515" s="102" t="s">
        <v>1353</v>
      </c>
      <c r="L4515" s="98">
        <f>IFERROR(VLOOKUP($F4515&amp;$C4515,Sales!$J:$W,9,0),0)</f>
        <v>0</v>
      </c>
      <c r="M4515" s="98">
        <f>IFERROR(VLOOKUP($F4515&amp;$C4515,Sales!$J:$W,10,0),0)</f>
        <v>0</v>
      </c>
      <c r="N4515" s="98">
        <f>IFERROR(VLOOKUP($F4515&amp;$C4515,Sales!$J:$W,11,0),0)</f>
        <v>0</v>
      </c>
      <c r="O4515" s="98">
        <f>IFERROR(VLOOKUP($F4515&amp;$C4515,Sales!$J:$W,12,0),0)</f>
        <v>0</v>
      </c>
      <c r="P4515" s="98">
        <f>IFERROR(VLOOKUP($F4515&amp;$C4515,Sales!$J:$W,13,0),0)</f>
        <v>0</v>
      </c>
      <c r="Q4515" s="98">
        <f>IFERROR(VLOOKUP($F4515&amp;$C4515,Sales!$A:$H,7,0),0)</f>
        <v>0</v>
      </c>
      <c r="R4515" s="41" t="str">
        <f t="shared" si="141"/>
        <v>ERROR</v>
      </c>
      <c r="S4515" s="15"/>
      <c r="T4515" s="15"/>
      <c r="U4515" s="15"/>
      <c r="V4515" s="15"/>
      <c r="W4515" s="15"/>
      <c r="X4515" s="15"/>
      <c r="Y4515" s="41"/>
      <c r="Z4515" s="41"/>
      <c r="AA4515" s="41"/>
      <c r="AB4515" s="15"/>
      <c r="AC4515" s="15"/>
      <c r="AD4515" s="15"/>
      <c r="AE4515" s="15"/>
      <c r="AF4515" s="15"/>
      <c r="AG4515" s="15"/>
      <c r="AH4515" s="15"/>
      <c r="AI4515" s="15"/>
      <c r="AJ4515" s="15"/>
      <c r="AK4515" s="15"/>
      <c r="AL4515" s="15"/>
      <c r="AM4515" s="15"/>
      <c r="AN4515" s="15"/>
      <c r="AO4515" s="15"/>
      <c r="AP4515" s="15"/>
      <c r="AQ4515" s="15"/>
      <c r="AR4515" s="15"/>
      <c r="AS4515" s="15"/>
      <c r="AT4515" s="15"/>
      <c r="AU4515" s="15"/>
      <c r="AV4515" s="15"/>
      <c r="AW4515" s="15"/>
      <c r="AX4515" s="82"/>
      <c r="AY4515" s="82"/>
      <c r="AZ4515" s="10">
        <v>1</v>
      </c>
      <c r="BA4515" t="s">
        <v>22</v>
      </c>
      <c r="BB4515" t="s">
        <v>23</v>
      </c>
      <c r="BD4515" s="7" t="str">
        <f t="shared" si="140"/>
        <v>3107493677Shopee</v>
      </c>
    </row>
    <row r="4516" spans="2:56" ht="15" customHeight="1" x14ac:dyDescent="0.35">
      <c r="B4516" s="10" t="s">
        <v>17</v>
      </c>
      <c r="C4516" s="10" t="s">
        <v>806</v>
      </c>
      <c r="D4516" s="10" t="s">
        <v>549</v>
      </c>
      <c r="E4516" s="10" t="s">
        <v>194</v>
      </c>
      <c r="F4516" s="10" t="s">
        <v>554</v>
      </c>
      <c r="G4516" s="137">
        <v>3107493648</v>
      </c>
      <c r="H4516" s="10" t="s">
        <v>12189</v>
      </c>
      <c r="I4516" s="10" t="s">
        <v>555</v>
      </c>
      <c r="J4516" s="10" t="s">
        <v>3900</v>
      </c>
      <c r="K4516" s="105" t="s">
        <v>1364</v>
      </c>
      <c r="L4516" s="98">
        <f>IFERROR(VLOOKUP($F4516&amp;$C4516,Sales!$J:$W,9,0),0)</f>
        <v>0</v>
      </c>
      <c r="M4516" s="98">
        <f>IFERROR(VLOOKUP($F4516&amp;$C4516,Sales!$J:$W,10,0),0)</f>
        <v>0</v>
      </c>
      <c r="N4516" s="98">
        <f>IFERROR(VLOOKUP($F4516&amp;$C4516,Sales!$J:$W,11,0),0)</f>
        <v>0</v>
      </c>
      <c r="O4516" s="98">
        <f>IFERROR(VLOOKUP($F4516&amp;$C4516,Sales!$J:$W,12,0),0)</f>
        <v>0</v>
      </c>
      <c r="P4516" s="98">
        <f>IFERROR(VLOOKUP($F4516&amp;$C4516,Sales!$J:$W,13,0),0)</f>
        <v>0</v>
      </c>
      <c r="Q4516" s="98">
        <f>IFERROR(VLOOKUP($F4516&amp;$C4516,Sales!$A:$H,7,0),0)</f>
        <v>0</v>
      </c>
      <c r="R4516" s="41" t="str">
        <f t="shared" si="141"/>
        <v>ERROR</v>
      </c>
      <c r="S4516" s="15"/>
      <c r="T4516" s="15"/>
      <c r="U4516" s="15"/>
      <c r="V4516" s="15"/>
      <c r="W4516" s="15"/>
      <c r="X4516" s="15"/>
      <c r="Y4516" s="41"/>
      <c r="Z4516" s="41"/>
      <c r="AA4516" s="41"/>
      <c r="AB4516" s="15"/>
      <c r="AC4516" s="15"/>
      <c r="AD4516" s="15"/>
      <c r="AE4516" s="15"/>
      <c r="AF4516" s="15"/>
      <c r="AG4516" s="15"/>
      <c r="AH4516" s="15"/>
      <c r="AI4516" s="15"/>
      <c r="AJ4516" s="15"/>
      <c r="AK4516" s="15"/>
      <c r="AL4516" s="15"/>
      <c r="AM4516" s="15"/>
      <c r="AN4516" s="15"/>
      <c r="AO4516" s="15"/>
      <c r="AP4516" s="15"/>
      <c r="AQ4516" s="15"/>
      <c r="AR4516" s="15"/>
      <c r="AS4516" s="15"/>
      <c r="AT4516" s="15"/>
      <c r="AU4516" s="15"/>
      <c r="AV4516" s="15"/>
      <c r="AW4516" s="15"/>
      <c r="AX4516" s="82"/>
      <c r="AY4516" s="82"/>
      <c r="AZ4516" s="10">
        <v>1</v>
      </c>
      <c r="BA4516" t="s">
        <v>22</v>
      </c>
      <c r="BB4516" t="s">
        <v>23</v>
      </c>
      <c r="BD4516" s="7" t="str">
        <f t="shared" si="140"/>
        <v>3107493648Shopee</v>
      </c>
    </row>
    <row r="4517" spans="2:56" ht="15" customHeight="1" x14ac:dyDescent="0.35">
      <c r="B4517" s="10" t="s">
        <v>17</v>
      </c>
      <c r="C4517" s="10" t="s">
        <v>806</v>
      </c>
      <c r="D4517" s="10" t="s">
        <v>549</v>
      </c>
      <c r="E4517" s="10" t="s">
        <v>194</v>
      </c>
      <c r="F4517" s="10" t="s">
        <v>2473</v>
      </c>
      <c r="G4517" s="137">
        <v>888212033</v>
      </c>
      <c r="H4517" s="10" t="s">
        <v>12707</v>
      </c>
      <c r="I4517" s="10" t="s">
        <v>2474</v>
      </c>
      <c r="J4517" s="10" t="s">
        <v>3991</v>
      </c>
      <c r="K4517" s="102" t="s">
        <v>11140</v>
      </c>
      <c r="L4517" s="98">
        <f>IFERROR(VLOOKUP($F4517&amp;$C4517,Sales!$J:$W,9,0),0)</f>
        <v>0</v>
      </c>
      <c r="M4517" s="98">
        <f>IFERROR(VLOOKUP($F4517&amp;$C4517,Sales!$J:$W,10,0),0)</f>
        <v>0</v>
      </c>
      <c r="N4517" s="98">
        <f>IFERROR(VLOOKUP($F4517&amp;$C4517,Sales!$J:$W,11,0),0)</f>
        <v>0</v>
      </c>
      <c r="O4517" s="98">
        <f>IFERROR(VLOOKUP($F4517&amp;$C4517,Sales!$J:$W,12,0),0)</f>
        <v>0</v>
      </c>
      <c r="P4517" s="98">
        <f>IFERROR(VLOOKUP($F4517&amp;$C4517,Sales!$J:$W,13,0),0)</f>
        <v>0</v>
      </c>
      <c r="Q4517" s="98">
        <f>IFERROR(VLOOKUP($F4517&amp;$C4517,Sales!$A:$H,7,0),0)</f>
        <v>0</v>
      </c>
      <c r="R4517" s="41" t="str">
        <f t="shared" si="141"/>
        <v>ERROR</v>
      </c>
      <c r="S4517" s="15"/>
      <c r="T4517" s="15"/>
      <c r="U4517" s="15"/>
      <c r="V4517" s="15"/>
      <c r="W4517" s="15"/>
      <c r="X4517" s="15"/>
      <c r="Y4517" s="41"/>
      <c r="Z4517" s="41"/>
      <c r="AA4517" s="41"/>
      <c r="AB4517" s="15"/>
      <c r="AC4517" s="15"/>
      <c r="AD4517" s="15"/>
      <c r="AE4517" s="15"/>
      <c r="AF4517" s="15"/>
      <c r="AG4517" s="15"/>
      <c r="AH4517" s="15"/>
      <c r="AI4517" s="15"/>
      <c r="AJ4517" s="15"/>
      <c r="AK4517" s="15"/>
      <c r="AL4517" s="15"/>
      <c r="AM4517" s="15"/>
      <c r="AN4517" s="15"/>
      <c r="AO4517" s="15"/>
      <c r="AP4517" s="15"/>
      <c r="AQ4517" s="15"/>
      <c r="AR4517" s="15"/>
      <c r="AS4517" s="15"/>
      <c r="AT4517" s="15"/>
      <c r="AU4517" s="15"/>
      <c r="AV4517" s="15"/>
      <c r="AW4517" s="15"/>
      <c r="AX4517" s="82"/>
      <c r="AY4517" s="82"/>
      <c r="AZ4517" s="10">
        <v>1</v>
      </c>
      <c r="BA4517" t="s">
        <v>22</v>
      </c>
      <c r="BB4517" t="s">
        <v>23</v>
      </c>
      <c r="BD4517" s="7" t="str">
        <f t="shared" si="140"/>
        <v>888212033Shopee</v>
      </c>
    </row>
    <row r="4518" spans="2:56" ht="15" customHeight="1" x14ac:dyDescent="0.35">
      <c r="B4518" s="10" t="s">
        <v>17</v>
      </c>
      <c r="C4518" s="10" t="s">
        <v>806</v>
      </c>
      <c r="D4518" s="10" t="s">
        <v>549</v>
      </c>
      <c r="E4518" s="10" t="s">
        <v>194</v>
      </c>
      <c r="F4518" s="10" t="s">
        <v>9825</v>
      </c>
      <c r="G4518" s="137">
        <v>9194641526</v>
      </c>
      <c r="H4518" s="10" t="s">
        <v>12275</v>
      </c>
      <c r="I4518" s="10">
        <v>6903148264805</v>
      </c>
      <c r="J4518" s="10" t="s">
        <v>9976</v>
      </c>
      <c r="K4518" s="105" t="s">
        <v>10427</v>
      </c>
      <c r="L4518" s="98">
        <f>IFERROR(VLOOKUP($F4518&amp;$C4518,Sales!$J:$W,9,0),0)</f>
        <v>0</v>
      </c>
      <c r="M4518" s="98">
        <f>IFERROR(VLOOKUP($F4518&amp;$C4518,Sales!$J:$W,10,0),0)</f>
        <v>0</v>
      </c>
      <c r="N4518" s="98">
        <f>IFERROR(VLOOKUP($F4518&amp;$C4518,Sales!$J:$W,11,0),0)</f>
        <v>0</v>
      </c>
      <c r="O4518" s="98">
        <f>IFERROR(VLOOKUP($F4518&amp;$C4518,Sales!$J:$W,12,0),0)</f>
        <v>0</v>
      </c>
      <c r="P4518" s="98">
        <f>IFERROR(VLOOKUP($F4518&amp;$C4518,Sales!$J:$W,13,0),0)</f>
        <v>0</v>
      </c>
      <c r="Q4518" s="98">
        <f>IFERROR(VLOOKUP($F4518&amp;$C4518,Sales!$A:$H,7,0),0)</f>
        <v>0</v>
      </c>
      <c r="R4518" s="41" t="str">
        <f t="shared" si="141"/>
        <v>ERROR</v>
      </c>
      <c r="S4518" s="15"/>
      <c r="T4518" s="15"/>
      <c r="U4518" s="15"/>
      <c r="V4518" s="15"/>
      <c r="W4518" s="15"/>
      <c r="X4518" s="15"/>
      <c r="Y4518" s="41"/>
      <c r="Z4518" s="41"/>
      <c r="AA4518" s="41"/>
      <c r="AB4518" s="15"/>
      <c r="AC4518" s="15"/>
      <c r="AD4518" s="15"/>
      <c r="AE4518" s="15"/>
      <c r="AF4518" s="15"/>
      <c r="AG4518" s="15"/>
      <c r="AH4518" s="15"/>
      <c r="AI4518" s="15"/>
      <c r="AJ4518" s="15"/>
      <c r="AK4518" s="15"/>
      <c r="AL4518" s="15"/>
      <c r="AM4518" s="15"/>
      <c r="AN4518" s="15"/>
      <c r="AO4518" s="15"/>
      <c r="AP4518" s="15"/>
      <c r="AQ4518" s="15"/>
      <c r="AR4518" s="15"/>
      <c r="AS4518" s="15"/>
      <c r="AT4518" s="15"/>
      <c r="AU4518" s="15"/>
      <c r="AV4518" s="15"/>
      <c r="AW4518" s="15"/>
      <c r="AX4518" s="82"/>
      <c r="AY4518" s="82"/>
      <c r="AZ4518" s="10">
        <v>1</v>
      </c>
      <c r="BA4518" t="s">
        <v>22</v>
      </c>
      <c r="BB4518" t="s">
        <v>23</v>
      </c>
      <c r="BD4518" s="7" t="str">
        <f t="shared" si="140"/>
        <v>9194641526Shopee</v>
      </c>
    </row>
    <row r="4519" spans="2:56" ht="15" customHeight="1" x14ac:dyDescent="0.35">
      <c r="B4519" s="10" t="s">
        <v>17</v>
      </c>
      <c r="C4519" s="10" t="s">
        <v>806</v>
      </c>
      <c r="D4519" s="10" t="s">
        <v>549</v>
      </c>
      <c r="E4519" s="10" t="s">
        <v>194</v>
      </c>
      <c r="F4519" s="10" t="s">
        <v>9823</v>
      </c>
      <c r="G4519" s="137">
        <v>10554391679</v>
      </c>
      <c r="H4519" s="10" t="s">
        <v>12276</v>
      </c>
      <c r="I4519" s="10">
        <v>6903148264812</v>
      </c>
      <c r="J4519" s="10" t="s">
        <v>9977</v>
      </c>
      <c r="K4519" s="105" t="s">
        <v>10406</v>
      </c>
      <c r="L4519" s="98">
        <f>IFERROR(VLOOKUP($F4519&amp;$C4519,Sales!$J:$W,9,0),0)</f>
        <v>0</v>
      </c>
      <c r="M4519" s="98">
        <f>IFERROR(VLOOKUP($F4519&amp;$C4519,Sales!$J:$W,10,0),0)</f>
        <v>0</v>
      </c>
      <c r="N4519" s="98">
        <f>IFERROR(VLOOKUP($F4519&amp;$C4519,Sales!$J:$W,11,0),0)</f>
        <v>0</v>
      </c>
      <c r="O4519" s="98">
        <f>IFERROR(VLOOKUP($F4519&amp;$C4519,Sales!$J:$W,12,0),0)</f>
        <v>0</v>
      </c>
      <c r="P4519" s="98">
        <f>IFERROR(VLOOKUP($F4519&amp;$C4519,Sales!$J:$W,13,0),0)</f>
        <v>0</v>
      </c>
      <c r="Q4519" s="98">
        <f>IFERROR(VLOOKUP($F4519&amp;$C4519,Sales!$A:$H,7,0),0)</f>
        <v>0</v>
      </c>
      <c r="R4519" s="41" t="str">
        <f t="shared" si="141"/>
        <v>ERROR</v>
      </c>
      <c r="S4519" s="15"/>
      <c r="T4519" s="15"/>
      <c r="U4519" s="15"/>
      <c r="V4519" s="15"/>
      <c r="W4519" s="15"/>
      <c r="X4519" s="15"/>
      <c r="Y4519" s="41"/>
      <c r="Z4519" s="41"/>
      <c r="AA4519" s="41"/>
      <c r="AB4519" s="15"/>
      <c r="AC4519" s="15"/>
      <c r="AD4519" s="15"/>
      <c r="AE4519" s="15"/>
      <c r="AF4519" s="15"/>
      <c r="AG4519" s="15"/>
      <c r="AH4519" s="15"/>
      <c r="AI4519" s="15"/>
      <c r="AJ4519" s="15"/>
      <c r="AK4519" s="15"/>
      <c r="AL4519" s="15"/>
      <c r="AM4519" s="15"/>
      <c r="AN4519" s="15"/>
      <c r="AO4519" s="15"/>
      <c r="AP4519" s="15"/>
      <c r="AQ4519" s="15"/>
      <c r="AR4519" s="15"/>
      <c r="AS4519" s="15"/>
      <c r="AT4519" s="15"/>
      <c r="AU4519" s="15"/>
      <c r="AV4519" s="15"/>
      <c r="AW4519" s="15"/>
      <c r="AX4519" s="82"/>
      <c r="AY4519" s="82"/>
      <c r="AZ4519" s="10">
        <v>1</v>
      </c>
      <c r="BA4519" t="s">
        <v>22</v>
      </c>
      <c r="BB4519" t="s">
        <v>23</v>
      </c>
      <c r="BD4519" s="7" t="str">
        <f t="shared" si="140"/>
        <v>10554391679Shopee</v>
      </c>
    </row>
    <row r="4520" spans="2:56" ht="15" customHeight="1" x14ac:dyDescent="0.35">
      <c r="B4520" s="10" t="s">
        <v>17</v>
      </c>
      <c r="C4520" s="10" t="s">
        <v>806</v>
      </c>
      <c r="D4520" s="10" t="s">
        <v>549</v>
      </c>
      <c r="E4520" s="10" t="s">
        <v>194</v>
      </c>
      <c r="F4520" s="10" t="s">
        <v>9710</v>
      </c>
      <c r="G4520" s="137">
        <v>12920117200</v>
      </c>
      <c r="H4520" s="10" t="s">
        <v>12277</v>
      </c>
      <c r="I4520" s="10" t="s">
        <v>9723</v>
      </c>
      <c r="J4520" s="10" t="s">
        <v>9978</v>
      </c>
      <c r="K4520" s="105" t="s">
        <v>10410</v>
      </c>
      <c r="L4520" s="98">
        <f>IFERROR(VLOOKUP($F4520&amp;$C4520,Sales!$J:$W,9,0),0)</f>
        <v>0</v>
      </c>
      <c r="M4520" s="98">
        <f>IFERROR(VLOOKUP($F4520&amp;$C4520,Sales!$J:$W,10,0),0)</f>
        <v>0</v>
      </c>
      <c r="N4520" s="98">
        <f>IFERROR(VLOOKUP($F4520&amp;$C4520,Sales!$J:$W,11,0),0)</f>
        <v>0</v>
      </c>
      <c r="O4520" s="98">
        <f>IFERROR(VLOOKUP($F4520&amp;$C4520,Sales!$J:$W,12,0),0)</f>
        <v>0</v>
      </c>
      <c r="P4520" s="98">
        <f>IFERROR(VLOOKUP($F4520&amp;$C4520,Sales!$J:$W,13,0),0)</f>
        <v>0</v>
      </c>
      <c r="Q4520" s="98">
        <f>IFERROR(VLOOKUP($F4520&amp;$C4520,Sales!$A:$H,7,0),0)</f>
        <v>0</v>
      </c>
      <c r="R4520" s="41" t="str">
        <f t="shared" si="141"/>
        <v>ERROR</v>
      </c>
      <c r="S4520" s="15"/>
      <c r="T4520" s="15"/>
      <c r="U4520" s="15"/>
      <c r="V4520" s="15"/>
      <c r="W4520" s="15"/>
      <c r="X4520" s="15"/>
      <c r="Y4520" s="41"/>
      <c r="Z4520" s="41"/>
      <c r="AA4520" s="41"/>
      <c r="AB4520" s="15"/>
      <c r="AC4520" s="15"/>
      <c r="AD4520" s="15"/>
      <c r="AE4520" s="15"/>
      <c r="AF4520" s="15"/>
      <c r="AG4520" s="15"/>
      <c r="AH4520" s="15"/>
      <c r="AI4520" s="15"/>
      <c r="AJ4520" s="15"/>
      <c r="AK4520" s="15"/>
      <c r="AL4520" s="15"/>
      <c r="AM4520" s="15"/>
      <c r="AN4520" s="15"/>
      <c r="AO4520" s="15"/>
      <c r="AP4520" s="15"/>
      <c r="AQ4520" s="15"/>
      <c r="AR4520" s="15"/>
      <c r="AS4520" s="15"/>
      <c r="AT4520" s="15"/>
      <c r="AU4520" s="15"/>
      <c r="AV4520" s="15"/>
      <c r="AW4520" s="15"/>
      <c r="AX4520" s="82"/>
      <c r="AY4520" s="82"/>
      <c r="AZ4520" s="10">
        <v>1</v>
      </c>
      <c r="BA4520" t="s">
        <v>22</v>
      </c>
      <c r="BB4520" t="s">
        <v>23</v>
      </c>
      <c r="BD4520" s="7" t="str">
        <f t="shared" si="140"/>
        <v>12920117200Shopee</v>
      </c>
    </row>
    <row r="4521" spans="2:56" ht="15" customHeight="1" x14ac:dyDescent="0.35">
      <c r="B4521" s="10" t="s">
        <v>17</v>
      </c>
      <c r="C4521" s="10" t="s">
        <v>806</v>
      </c>
      <c r="D4521" s="10" t="s">
        <v>549</v>
      </c>
      <c r="E4521" s="10" t="s">
        <v>194</v>
      </c>
      <c r="F4521" s="10" t="s">
        <v>9828</v>
      </c>
      <c r="G4521" s="137">
        <v>13220110980</v>
      </c>
      <c r="H4521" s="10" t="s">
        <v>12278</v>
      </c>
      <c r="I4521" s="10" t="s">
        <v>9903</v>
      </c>
      <c r="J4521" s="10" t="s">
        <v>9979</v>
      </c>
      <c r="K4521" s="105" t="s">
        <v>10412</v>
      </c>
      <c r="L4521" s="98">
        <f>IFERROR(VLOOKUP($F4521&amp;$C4521,Sales!$J:$W,9,0),0)</f>
        <v>0</v>
      </c>
      <c r="M4521" s="98">
        <f>IFERROR(VLOOKUP($F4521&amp;$C4521,Sales!$J:$W,10,0),0)</f>
        <v>0</v>
      </c>
      <c r="N4521" s="98">
        <f>IFERROR(VLOOKUP($F4521&amp;$C4521,Sales!$J:$W,11,0),0)</f>
        <v>0</v>
      </c>
      <c r="O4521" s="98">
        <f>IFERROR(VLOOKUP($F4521&amp;$C4521,Sales!$J:$W,12,0),0)</f>
        <v>0</v>
      </c>
      <c r="P4521" s="98">
        <f>IFERROR(VLOOKUP($F4521&amp;$C4521,Sales!$J:$W,13,0),0)</f>
        <v>0</v>
      </c>
      <c r="Q4521" s="98">
        <f>IFERROR(VLOOKUP($F4521&amp;$C4521,Sales!$A:$H,7,0),0)</f>
        <v>0</v>
      </c>
      <c r="R4521" s="41" t="str">
        <f t="shared" si="141"/>
        <v>ERROR</v>
      </c>
      <c r="S4521" s="15"/>
      <c r="T4521" s="15"/>
      <c r="U4521" s="15"/>
      <c r="V4521" s="15"/>
      <c r="W4521" s="15"/>
      <c r="X4521" s="15"/>
      <c r="Y4521" s="41"/>
      <c r="Z4521" s="41"/>
      <c r="AA4521" s="41"/>
      <c r="AB4521" s="15"/>
      <c r="AC4521" s="15"/>
      <c r="AD4521" s="15"/>
      <c r="AE4521" s="15"/>
      <c r="AF4521" s="15"/>
      <c r="AG4521" s="15"/>
      <c r="AH4521" s="15"/>
      <c r="AI4521" s="15"/>
      <c r="AJ4521" s="15"/>
      <c r="AK4521" s="15"/>
      <c r="AL4521" s="15"/>
      <c r="AM4521" s="15"/>
      <c r="AN4521" s="15"/>
      <c r="AO4521" s="15"/>
      <c r="AP4521" s="15"/>
      <c r="AQ4521" s="15"/>
      <c r="AR4521" s="15"/>
      <c r="AS4521" s="15"/>
      <c r="AT4521" s="15"/>
      <c r="AU4521" s="15"/>
      <c r="AV4521" s="15"/>
      <c r="AW4521" s="15"/>
      <c r="AX4521" s="82"/>
      <c r="AY4521" s="82"/>
      <c r="AZ4521" s="10">
        <v>1</v>
      </c>
      <c r="BA4521" t="s">
        <v>22</v>
      </c>
      <c r="BB4521" t="s">
        <v>23</v>
      </c>
      <c r="BD4521" s="7" t="str">
        <f t="shared" si="140"/>
        <v>13220110980Shopee</v>
      </c>
    </row>
    <row r="4522" spans="2:56" ht="15" customHeight="1" x14ac:dyDescent="0.35">
      <c r="B4522" s="10" t="s">
        <v>17</v>
      </c>
      <c r="C4522" s="10" t="s">
        <v>806</v>
      </c>
      <c r="D4522" s="10" t="s">
        <v>549</v>
      </c>
      <c r="E4522" s="10" t="s">
        <v>194</v>
      </c>
      <c r="F4522" s="10" t="s">
        <v>10037</v>
      </c>
      <c r="G4522" s="137">
        <v>11154528043</v>
      </c>
      <c r="H4522" s="10" t="s">
        <v>12279</v>
      </c>
      <c r="I4522" s="10" t="s">
        <v>9904</v>
      </c>
      <c r="J4522" s="10" t="s">
        <v>9980</v>
      </c>
      <c r="K4522" s="105" t="s">
        <v>9939</v>
      </c>
      <c r="L4522" s="98">
        <f>IFERROR(VLOOKUP($F4522&amp;$C4522,Sales!$J:$W,9,0),0)</f>
        <v>0</v>
      </c>
      <c r="M4522" s="98">
        <f>IFERROR(VLOOKUP($F4522&amp;$C4522,Sales!$J:$W,10,0),0)</f>
        <v>0</v>
      </c>
      <c r="N4522" s="98">
        <f>IFERROR(VLOOKUP($F4522&amp;$C4522,Sales!$J:$W,11,0),0)</f>
        <v>0</v>
      </c>
      <c r="O4522" s="98">
        <f>IFERROR(VLOOKUP($F4522&amp;$C4522,Sales!$J:$W,12,0),0)</f>
        <v>0</v>
      </c>
      <c r="P4522" s="98">
        <f>IFERROR(VLOOKUP($F4522&amp;$C4522,Sales!$J:$W,13,0),0)</f>
        <v>0</v>
      </c>
      <c r="Q4522" s="98">
        <f>IFERROR(VLOOKUP($F4522&amp;$C4522,Sales!$A:$H,7,0),0)</f>
        <v>0</v>
      </c>
      <c r="R4522" s="41" t="str">
        <f t="shared" si="141"/>
        <v>ERROR</v>
      </c>
      <c r="S4522" s="15"/>
      <c r="T4522" s="15"/>
      <c r="U4522" s="15"/>
      <c r="V4522" s="15"/>
      <c r="W4522" s="15"/>
      <c r="X4522" s="15"/>
      <c r="Y4522" s="41"/>
      <c r="Z4522" s="41"/>
      <c r="AA4522" s="41"/>
      <c r="AB4522" s="15"/>
      <c r="AC4522" s="15"/>
      <c r="AD4522" s="15"/>
      <c r="AE4522" s="15"/>
      <c r="AF4522" s="15"/>
      <c r="AG4522" s="15"/>
      <c r="AH4522" s="15"/>
      <c r="AI4522" s="15"/>
      <c r="AJ4522" s="15"/>
      <c r="AK4522" s="15"/>
      <c r="AL4522" s="15"/>
      <c r="AM4522" s="15"/>
      <c r="AN4522" s="15"/>
      <c r="AO4522" s="15"/>
      <c r="AP4522" s="15"/>
      <c r="AQ4522" s="15"/>
      <c r="AR4522" s="15"/>
      <c r="AS4522" s="15"/>
      <c r="AT4522" s="15"/>
      <c r="AU4522" s="15"/>
      <c r="AV4522" s="15"/>
      <c r="AW4522" s="15"/>
      <c r="AX4522" s="82"/>
      <c r="AY4522" s="82"/>
      <c r="AZ4522" s="10">
        <v>1</v>
      </c>
      <c r="BA4522" t="s">
        <v>22</v>
      </c>
      <c r="BB4522" t="s">
        <v>23</v>
      </c>
      <c r="BD4522" s="7" t="str">
        <f t="shared" si="140"/>
        <v>11154528043Shopee</v>
      </c>
    </row>
    <row r="4523" spans="2:56" ht="15" customHeight="1" x14ac:dyDescent="0.35">
      <c r="B4523" s="10" t="s">
        <v>17</v>
      </c>
      <c r="C4523" s="10" t="s">
        <v>806</v>
      </c>
      <c r="D4523" s="10" t="s">
        <v>549</v>
      </c>
      <c r="E4523" s="10" t="s">
        <v>194</v>
      </c>
      <c r="F4523" s="10" t="s">
        <v>9824</v>
      </c>
      <c r="G4523" s="137">
        <v>10654395104</v>
      </c>
      <c r="H4523" s="10" t="s">
        <v>12280</v>
      </c>
      <c r="I4523" s="10">
        <v>6903148264829</v>
      </c>
      <c r="J4523" s="10" t="s">
        <v>9981</v>
      </c>
      <c r="K4523" s="105" t="s">
        <v>10407</v>
      </c>
      <c r="L4523" s="98">
        <f>IFERROR(VLOOKUP($F4523&amp;$C4523,Sales!$J:$W,9,0),0)</f>
        <v>0</v>
      </c>
      <c r="M4523" s="98">
        <f>IFERROR(VLOOKUP($F4523&amp;$C4523,Sales!$J:$W,10,0),0)</f>
        <v>0</v>
      </c>
      <c r="N4523" s="98">
        <f>IFERROR(VLOOKUP($F4523&amp;$C4523,Sales!$J:$W,11,0),0)</f>
        <v>0</v>
      </c>
      <c r="O4523" s="98">
        <f>IFERROR(VLOOKUP($F4523&amp;$C4523,Sales!$J:$W,12,0),0)</f>
        <v>0</v>
      </c>
      <c r="P4523" s="98">
        <f>IFERROR(VLOOKUP($F4523&amp;$C4523,Sales!$J:$W,13,0),0)</f>
        <v>0</v>
      </c>
      <c r="Q4523" s="98">
        <f>IFERROR(VLOOKUP($F4523&amp;$C4523,Sales!$A:$H,7,0),0)</f>
        <v>0</v>
      </c>
      <c r="R4523" s="41" t="str">
        <f t="shared" si="141"/>
        <v>ERROR</v>
      </c>
      <c r="S4523" s="15"/>
      <c r="T4523" s="15"/>
      <c r="U4523" s="15"/>
      <c r="V4523" s="15"/>
      <c r="W4523" s="15"/>
      <c r="X4523" s="15"/>
      <c r="Y4523" s="41"/>
      <c r="Z4523" s="41"/>
      <c r="AA4523" s="41"/>
      <c r="AB4523" s="15"/>
      <c r="AC4523" s="15"/>
      <c r="AD4523" s="15"/>
      <c r="AE4523" s="15"/>
      <c r="AF4523" s="15"/>
      <c r="AG4523" s="15"/>
      <c r="AH4523" s="15"/>
      <c r="AI4523" s="15"/>
      <c r="AJ4523" s="15"/>
      <c r="AK4523" s="15"/>
      <c r="AL4523" s="15"/>
      <c r="AM4523" s="15"/>
      <c r="AN4523" s="15"/>
      <c r="AO4523" s="15"/>
      <c r="AP4523" s="15"/>
      <c r="AQ4523" s="15"/>
      <c r="AR4523" s="15"/>
      <c r="AS4523" s="15"/>
      <c r="AT4523" s="15"/>
      <c r="AU4523" s="15"/>
      <c r="AV4523" s="15"/>
      <c r="AW4523" s="15"/>
      <c r="AX4523" s="82"/>
      <c r="AY4523" s="82"/>
      <c r="AZ4523" s="10">
        <v>1</v>
      </c>
      <c r="BA4523" t="s">
        <v>22</v>
      </c>
      <c r="BB4523" t="s">
        <v>23</v>
      </c>
      <c r="BD4523" s="7" t="str">
        <f t="shared" si="140"/>
        <v>10654395104Shopee</v>
      </c>
    </row>
    <row r="4524" spans="2:56" ht="15" customHeight="1" x14ac:dyDescent="0.35">
      <c r="B4524" s="10" t="s">
        <v>17</v>
      </c>
      <c r="C4524" s="10" t="s">
        <v>806</v>
      </c>
      <c r="D4524" s="10" t="s">
        <v>549</v>
      </c>
      <c r="E4524" s="10" t="s">
        <v>194</v>
      </c>
      <c r="F4524" s="10" t="s">
        <v>9822</v>
      </c>
      <c r="G4524" s="137">
        <v>11554390503</v>
      </c>
      <c r="H4524" s="10" t="s">
        <v>12281</v>
      </c>
      <c r="I4524" s="10">
        <v>6903148264836</v>
      </c>
      <c r="J4524" s="10" t="s">
        <v>9982</v>
      </c>
      <c r="K4524" s="105" t="s">
        <v>10441</v>
      </c>
      <c r="L4524" s="98">
        <f>IFERROR(VLOOKUP($F4524&amp;$C4524,Sales!$J:$W,9,0),0)</f>
        <v>0</v>
      </c>
      <c r="M4524" s="98">
        <f>IFERROR(VLOOKUP($F4524&amp;$C4524,Sales!$J:$W,10,0),0)</f>
        <v>0</v>
      </c>
      <c r="N4524" s="98">
        <f>IFERROR(VLOOKUP($F4524&amp;$C4524,Sales!$J:$W,11,0),0)</f>
        <v>0</v>
      </c>
      <c r="O4524" s="98">
        <f>IFERROR(VLOOKUP($F4524&amp;$C4524,Sales!$J:$W,12,0),0)</f>
        <v>0</v>
      </c>
      <c r="P4524" s="98">
        <f>IFERROR(VLOOKUP($F4524&amp;$C4524,Sales!$J:$W,13,0),0)</f>
        <v>0</v>
      </c>
      <c r="Q4524" s="98">
        <f>IFERROR(VLOOKUP($F4524&amp;$C4524,Sales!$A:$H,7,0),0)</f>
        <v>0</v>
      </c>
      <c r="R4524" s="41" t="str">
        <f t="shared" si="141"/>
        <v>ERROR</v>
      </c>
      <c r="S4524" s="15"/>
      <c r="T4524" s="15"/>
      <c r="U4524" s="15"/>
      <c r="V4524" s="15"/>
      <c r="W4524" s="15"/>
      <c r="X4524" s="15"/>
      <c r="Y4524" s="41"/>
      <c r="Z4524" s="41"/>
      <c r="AA4524" s="41"/>
      <c r="AB4524" s="15"/>
      <c r="AC4524" s="15"/>
      <c r="AD4524" s="15"/>
      <c r="AE4524" s="15"/>
      <c r="AF4524" s="15"/>
      <c r="AG4524" s="15"/>
      <c r="AH4524" s="15"/>
      <c r="AI4524" s="15"/>
      <c r="AJ4524" s="15"/>
      <c r="AK4524" s="15"/>
      <c r="AL4524" s="15"/>
      <c r="AM4524" s="15"/>
      <c r="AN4524" s="15"/>
      <c r="AO4524" s="15"/>
      <c r="AP4524" s="15"/>
      <c r="AQ4524" s="15"/>
      <c r="AR4524" s="15"/>
      <c r="AS4524" s="15"/>
      <c r="AT4524" s="15"/>
      <c r="AU4524" s="15"/>
      <c r="AV4524" s="15"/>
      <c r="AW4524" s="15"/>
      <c r="AX4524" s="82"/>
      <c r="AY4524" s="82"/>
      <c r="AZ4524" s="10">
        <v>1</v>
      </c>
      <c r="BA4524" t="s">
        <v>22</v>
      </c>
      <c r="BB4524" t="s">
        <v>23</v>
      </c>
      <c r="BD4524" s="7" t="str">
        <f t="shared" si="140"/>
        <v>11554390503Shopee</v>
      </c>
    </row>
    <row r="4525" spans="2:56" ht="15" customHeight="1" x14ac:dyDescent="0.35">
      <c r="B4525" s="10" t="s">
        <v>17</v>
      </c>
      <c r="C4525" s="10" t="s">
        <v>806</v>
      </c>
      <c r="D4525" s="10" t="s">
        <v>549</v>
      </c>
      <c r="E4525" s="10" t="s">
        <v>194</v>
      </c>
      <c r="F4525" s="10" t="s">
        <v>9712</v>
      </c>
      <c r="G4525" s="137">
        <v>8494663203</v>
      </c>
      <c r="H4525" s="10" t="s">
        <v>12282</v>
      </c>
      <c r="I4525" s="10" t="s">
        <v>9725</v>
      </c>
      <c r="J4525" t="s">
        <v>9983</v>
      </c>
      <c r="K4525" s="105" t="s">
        <v>10425</v>
      </c>
      <c r="L4525" s="98">
        <f>IFERROR(VLOOKUP($F4525&amp;$C4525,Sales!$J:$W,9,0),0)</f>
        <v>0</v>
      </c>
      <c r="M4525" s="98">
        <f>IFERROR(VLOOKUP($F4525&amp;$C4525,Sales!$J:$W,10,0),0)</f>
        <v>0</v>
      </c>
      <c r="N4525" s="98">
        <f>IFERROR(VLOOKUP($F4525&amp;$C4525,Sales!$J:$W,11,0),0)</f>
        <v>0</v>
      </c>
      <c r="O4525" s="98">
        <f>IFERROR(VLOOKUP($F4525&amp;$C4525,Sales!$J:$W,12,0),0)</f>
        <v>0</v>
      </c>
      <c r="P4525" s="98">
        <f>IFERROR(VLOOKUP($F4525&amp;$C4525,Sales!$J:$W,13,0),0)</f>
        <v>0</v>
      </c>
      <c r="Q4525" s="98">
        <f>IFERROR(VLOOKUP($F4525&amp;$C4525,Sales!$A:$H,7,0),0)</f>
        <v>0</v>
      </c>
      <c r="R4525" s="41" t="str">
        <f t="shared" si="141"/>
        <v>ERROR</v>
      </c>
      <c r="S4525" s="15"/>
      <c r="T4525" s="15"/>
      <c r="U4525" s="15"/>
      <c r="V4525" s="15"/>
      <c r="W4525" s="15"/>
      <c r="X4525" s="15"/>
      <c r="Y4525" s="41"/>
      <c r="Z4525" s="41"/>
      <c r="AA4525" s="41"/>
      <c r="AB4525" s="15"/>
      <c r="AC4525" s="15"/>
      <c r="AD4525" s="15"/>
      <c r="AE4525" s="15"/>
      <c r="AF4525" s="15"/>
      <c r="AG4525" s="15"/>
      <c r="AH4525" s="15"/>
      <c r="AI4525" s="15"/>
      <c r="AJ4525" s="15"/>
      <c r="AK4525" s="15"/>
      <c r="AL4525" s="15"/>
      <c r="AM4525" s="15"/>
      <c r="AN4525" s="15"/>
      <c r="AO4525" s="15"/>
      <c r="AP4525" s="15"/>
      <c r="AQ4525" s="15"/>
      <c r="AR4525" s="15"/>
      <c r="AS4525" s="15"/>
      <c r="AT4525" s="15"/>
      <c r="AU4525" s="15"/>
      <c r="AV4525" s="15"/>
      <c r="AW4525" s="15"/>
      <c r="AX4525" s="82"/>
      <c r="AY4525" s="82"/>
      <c r="AZ4525" s="10">
        <v>1</v>
      </c>
      <c r="BA4525" t="s">
        <v>22</v>
      </c>
      <c r="BB4525" t="s">
        <v>23</v>
      </c>
      <c r="BD4525" s="7" t="str">
        <f t="shared" si="140"/>
        <v>8494663203Shopee</v>
      </c>
    </row>
    <row r="4526" spans="2:56" ht="15" customHeight="1" x14ac:dyDescent="0.35">
      <c r="B4526" s="10" t="s">
        <v>17</v>
      </c>
      <c r="C4526" s="10" t="s">
        <v>806</v>
      </c>
      <c r="D4526" s="10" t="s">
        <v>549</v>
      </c>
      <c r="E4526" s="10" t="s">
        <v>194</v>
      </c>
      <c r="F4526" s="10" t="s">
        <v>9829</v>
      </c>
      <c r="G4526" s="137">
        <v>13419701620</v>
      </c>
      <c r="H4526" s="10" t="s">
        <v>12283</v>
      </c>
      <c r="I4526" s="10" t="s">
        <v>9905</v>
      </c>
      <c r="J4526" s="10" t="s">
        <v>9984</v>
      </c>
      <c r="K4526" s="105" t="s">
        <v>10413</v>
      </c>
      <c r="L4526" s="98">
        <f>IFERROR(VLOOKUP($F4526&amp;$C4526,Sales!$J:$W,9,0),0)</f>
        <v>0</v>
      </c>
      <c r="M4526" s="98">
        <f>IFERROR(VLOOKUP($F4526&amp;$C4526,Sales!$J:$W,10,0),0)</f>
        <v>0</v>
      </c>
      <c r="N4526" s="98">
        <f>IFERROR(VLOOKUP($F4526&amp;$C4526,Sales!$J:$W,11,0),0)</f>
        <v>0</v>
      </c>
      <c r="O4526" s="98">
        <f>IFERROR(VLOOKUP($F4526&amp;$C4526,Sales!$J:$W,12,0),0)</f>
        <v>0</v>
      </c>
      <c r="P4526" s="98">
        <f>IFERROR(VLOOKUP($F4526&amp;$C4526,Sales!$J:$W,13,0),0)</f>
        <v>0</v>
      </c>
      <c r="Q4526" s="98">
        <f>IFERROR(VLOOKUP($F4526&amp;$C4526,Sales!$A:$H,7,0),0)</f>
        <v>0</v>
      </c>
      <c r="R4526" s="41" t="str">
        <f t="shared" si="141"/>
        <v>ERROR</v>
      </c>
      <c r="S4526" s="15"/>
      <c r="T4526" s="15"/>
      <c r="U4526" s="15"/>
      <c r="V4526" s="15"/>
      <c r="W4526" s="15"/>
      <c r="X4526" s="15"/>
      <c r="Y4526" s="41"/>
      <c r="Z4526" s="41"/>
      <c r="AA4526" s="41"/>
      <c r="AB4526" s="15"/>
      <c r="AC4526" s="15"/>
      <c r="AD4526" s="15"/>
      <c r="AE4526" s="15"/>
      <c r="AF4526" s="15"/>
      <c r="AG4526" s="15"/>
      <c r="AH4526" s="15"/>
      <c r="AI4526" s="15"/>
      <c r="AJ4526" s="15"/>
      <c r="AK4526" s="15"/>
      <c r="AL4526" s="15"/>
      <c r="AM4526" s="15"/>
      <c r="AN4526" s="15"/>
      <c r="AO4526" s="15"/>
      <c r="AP4526" s="15"/>
      <c r="AQ4526" s="15"/>
      <c r="AR4526" s="15"/>
      <c r="AS4526" s="15"/>
      <c r="AT4526" s="15"/>
      <c r="AU4526" s="15"/>
      <c r="AV4526" s="15"/>
      <c r="AW4526" s="15"/>
      <c r="AX4526" s="82"/>
      <c r="AY4526" s="82"/>
      <c r="AZ4526" s="10">
        <v>1</v>
      </c>
      <c r="BA4526" t="s">
        <v>22</v>
      </c>
      <c r="BB4526" t="s">
        <v>23</v>
      </c>
      <c r="BD4526" s="7" t="str">
        <f t="shared" si="140"/>
        <v>13419701620Shopee</v>
      </c>
    </row>
    <row r="4527" spans="2:56" ht="15" customHeight="1" x14ac:dyDescent="0.35">
      <c r="B4527" s="10" t="s">
        <v>17</v>
      </c>
      <c r="C4527" s="10" t="s">
        <v>806</v>
      </c>
      <c r="D4527" s="10" t="s">
        <v>549</v>
      </c>
      <c r="E4527" s="10" t="s">
        <v>194</v>
      </c>
      <c r="F4527" s="10" t="s">
        <v>9713</v>
      </c>
      <c r="G4527" s="137">
        <v>12319714697</v>
      </c>
      <c r="H4527" s="10" t="s">
        <v>12284</v>
      </c>
      <c r="I4527" s="10" t="s">
        <v>9726</v>
      </c>
      <c r="J4527" s="10" t="s">
        <v>9985</v>
      </c>
      <c r="K4527" s="105" t="s">
        <v>9734</v>
      </c>
      <c r="L4527" s="98">
        <f>IFERROR(VLOOKUP($F4527&amp;$C4527,Sales!$J:$W,9,0),0)</f>
        <v>0</v>
      </c>
      <c r="M4527" s="98">
        <f>IFERROR(VLOOKUP($F4527&amp;$C4527,Sales!$J:$W,10,0),0)</f>
        <v>0</v>
      </c>
      <c r="N4527" s="98">
        <f>IFERROR(VLOOKUP($F4527&amp;$C4527,Sales!$J:$W,11,0),0)</f>
        <v>0</v>
      </c>
      <c r="O4527" s="98">
        <f>IFERROR(VLOOKUP($F4527&amp;$C4527,Sales!$J:$W,12,0),0)</f>
        <v>0</v>
      </c>
      <c r="P4527" s="98">
        <f>IFERROR(VLOOKUP($F4527&amp;$C4527,Sales!$J:$W,13,0),0)</f>
        <v>0</v>
      </c>
      <c r="Q4527" s="98">
        <f>IFERROR(VLOOKUP($F4527&amp;$C4527,Sales!$A:$H,7,0),0)</f>
        <v>0</v>
      </c>
      <c r="R4527" s="41" t="str">
        <f t="shared" si="141"/>
        <v>ERROR</v>
      </c>
      <c r="S4527" s="15"/>
      <c r="T4527" s="15"/>
      <c r="U4527" s="15"/>
      <c r="V4527" s="15"/>
      <c r="W4527" s="15"/>
      <c r="X4527" s="15"/>
      <c r="Y4527" s="41"/>
      <c r="Z4527" s="41"/>
      <c r="AA4527" s="41"/>
      <c r="AB4527" s="15"/>
      <c r="AC4527" s="15"/>
      <c r="AD4527" s="15"/>
      <c r="AE4527" s="15"/>
      <c r="AF4527" s="15"/>
      <c r="AG4527" s="15"/>
      <c r="AH4527" s="15"/>
      <c r="AI4527" s="15"/>
      <c r="AJ4527" s="15"/>
      <c r="AK4527" s="15"/>
      <c r="AL4527" s="15"/>
      <c r="AM4527" s="15"/>
      <c r="AN4527" s="15"/>
      <c r="AO4527" s="15"/>
      <c r="AP4527" s="15"/>
      <c r="AQ4527" s="15"/>
      <c r="AR4527" s="15"/>
      <c r="AS4527" s="15"/>
      <c r="AT4527" s="15"/>
      <c r="AU4527" s="15"/>
      <c r="AV4527" s="15"/>
      <c r="AW4527" s="15"/>
      <c r="AX4527" s="82"/>
      <c r="AY4527" s="82"/>
      <c r="AZ4527" s="10">
        <v>1</v>
      </c>
      <c r="BA4527" t="s">
        <v>22</v>
      </c>
      <c r="BB4527" t="s">
        <v>23</v>
      </c>
      <c r="BD4527" s="7" t="str">
        <f t="shared" si="140"/>
        <v>12319714697Shopee</v>
      </c>
    </row>
    <row r="4528" spans="2:56" ht="15" customHeight="1" x14ac:dyDescent="0.35">
      <c r="B4528" s="10" t="s">
        <v>17</v>
      </c>
      <c r="C4528" s="10" t="s">
        <v>806</v>
      </c>
      <c r="D4528" s="10" t="s">
        <v>549</v>
      </c>
      <c r="E4528" s="10" t="s">
        <v>194</v>
      </c>
      <c r="F4528" s="10" t="s">
        <v>9714</v>
      </c>
      <c r="G4528" s="137">
        <v>13619816179</v>
      </c>
      <c r="H4528" s="10" t="s">
        <v>12285</v>
      </c>
      <c r="I4528" s="10" t="s">
        <v>9727</v>
      </c>
      <c r="J4528" s="10" t="s">
        <v>9986</v>
      </c>
      <c r="K4528" s="105" t="s">
        <v>9735</v>
      </c>
      <c r="L4528" s="98">
        <f>IFERROR(VLOOKUP($F4528&amp;$C4528,Sales!$J:$W,9,0),0)</f>
        <v>0</v>
      </c>
      <c r="M4528" s="98">
        <f>IFERROR(VLOOKUP($F4528&amp;$C4528,Sales!$J:$W,10,0),0)</f>
        <v>0</v>
      </c>
      <c r="N4528" s="98">
        <f>IFERROR(VLOOKUP($F4528&amp;$C4528,Sales!$J:$W,11,0),0)</f>
        <v>0</v>
      </c>
      <c r="O4528" s="98">
        <f>IFERROR(VLOOKUP($F4528&amp;$C4528,Sales!$J:$W,12,0),0)</f>
        <v>0</v>
      </c>
      <c r="P4528" s="98">
        <f>IFERROR(VLOOKUP($F4528&amp;$C4528,Sales!$J:$W,13,0),0)</f>
        <v>0</v>
      </c>
      <c r="Q4528" s="98">
        <f>IFERROR(VLOOKUP($F4528&amp;$C4528,Sales!$A:$H,7,0),0)</f>
        <v>0</v>
      </c>
      <c r="R4528" s="41" t="str">
        <f t="shared" si="141"/>
        <v>ERROR</v>
      </c>
      <c r="S4528" s="15"/>
      <c r="T4528" s="15"/>
      <c r="U4528" s="15"/>
      <c r="V4528" s="15"/>
      <c r="W4528" s="15"/>
      <c r="X4528" s="15"/>
      <c r="Y4528" s="41"/>
      <c r="Z4528" s="41"/>
      <c r="AA4528" s="41"/>
      <c r="AB4528" s="15"/>
      <c r="AC4528" s="15"/>
      <c r="AD4528" s="15"/>
      <c r="AE4528" s="15"/>
      <c r="AF4528" s="15"/>
      <c r="AG4528" s="15"/>
      <c r="AH4528" s="15"/>
      <c r="AI4528" s="15"/>
      <c r="AJ4528" s="15"/>
      <c r="AK4528" s="15"/>
      <c r="AL4528" s="15"/>
      <c r="AM4528" s="15"/>
      <c r="AN4528" s="15"/>
      <c r="AO4528" s="15"/>
      <c r="AP4528" s="15"/>
      <c r="AQ4528" s="15"/>
      <c r="AR4528" s="15"/>
      <c r="AS4528" s="15"/>
      <c r="AT4528" s="15"/>
      <c r="AU4528" s="15"/>
      <c r="AV4528" s="15"/>
      <c r="AW4528" s="15"/>
      <c r="AX4528" s="82"/>
      <c r="AY4528" s="82"/>
      <c r="AZ4528" s="10">
        <v>1</v>
      </c>
      <c r="BA4528" t="s">
        <v>22</v>
      </c>
      <c r="BB4528" t="s">
        <v>23</v>
      </c>
      <c r="BD4528" s="7" t="str">
        <f t="shared" si="140"/>
        <v>13619816179Shopee</v>
      </c>
    </row>
    <row r="4529" spans="2:56" ht="15" customHeight="1" x14ac:dyDescent="0.35">
      <c r="B4529" s="10" t="s">
        <v>17</v>
      </c>
      <c r="C4529" s="10" t="s">
        <v>806</v>
      </c>
      <c r="D4529" s="10" t="s">
        <v>549</v>
      </c>
      <c r="E4529" s="10" t="s">
        <v>194</v>
      </c>
      <c r="F4529" s="10" t="s">
        <v>9869</v>
      </c>
      <c r="G4529" s="137">
        <v>13201483344</v>
      </c>
      <c r="H4529" s="10" t="s">
        <v>12286</v>
      </c>
      <c r="I4529" s="10">
        <v>4987176079701</v>
      </c>
      <c r="J4529" s="10" t="s">
        <v>9991</v>
      </c>
      <c r="K4529" s="102" t="s">
        <v>9848</v>
      </c>
      <c r="L4529" s="98">
        <f>IFERROR(VLOOKUP($F4529&amp;$C4529,Sales!$J:$W,9,0),0)</f>
        <v>0</v>
      </c>
      <c r="M4529" s="98">
        <f>IFERROR(VLOOKUP($F4529&amp;$C4529,Sales!$J:$W,10,0),0)</f>
        <v>0</v>
      </c>
      <c r="N4529" s="98">
        <f>IFERROR(VLOOKUP($F4529&amp;$C4529,Sales!$J:$W,11,0),0)</f>
        <v>0</v>
      </c>
      <c r="O4529" s="98">
        <f>IFERROR(VLOOKUP($F4529&amp;$C4529,Sales!$J:$W,12,0),0)</f>
        <v>0</v>
      </c>
      <c r="P4529" s="98">
        <f>IFERROR(VLOOKUP($F4529&amp;$C4529,Sales!$J:$W,13,0),0)</f>
        <v>0</v>
      </c>
      <c r="Q4529" s="98">
        <f>IFERROR(VLOOKUP($F4529&amp;$C4529,Sales!$A:$H,7,0),0)</f>
        <v>0</v>
      </c>
      <c r="R4529" s="41" t="str">
        <f t="shared" si="141"/>
        <v>ERROR</v>
      </c>
      <c r="S4529" s="15"/>
      <c r="T4529" s="15"/>
      <c r="U4529" s="15"/>
      <c r="V4529" s="15"/>
      <c r="W4529" s="15"/>
      <c r="X4529" s="15"/>
      <c r="Y4529" s="41"/>
      <c r="Z4529" s="41"/>
      <c r="AA4529" s="41"/>
      <c r="AB4529" s="15"/>
      <c r="AC4529" s="15"/>
      <c r="AD4529" s="15"/>
      <c r="AE4529" s="15"/>
      <c r="AF4529" s="15"/>
      <c r="AG4529" s="15"/>
      <c r="AH4529" s="15"/>
      <c r="AI4529" s="15"/>
      <c r="AJ4529" s="15"/>
      <c r="AK4529" s="15"/>
      <c r="AL4529" s="15"/>
      <c r="AM4529" s="15"/>
      <c r="AN4529" s="15"/>
      <c r="AO4529" s="15"/>
      <c r="AP4529" s="15"/>
      <c r="AQ4529" s="15"/>
      <c r="AR4529" s="15"/>
      <c r="AS4529" s="15"/>
      <c r="AT4529" s="15"/>
      <c r="AU4529" s="15"/>
      <c r="AV4529" s="15"/>
      <c r="AW4529" s="15"/>
      <c r="AX4529" s="82"/>
      <c r="AY4529" s="82"/>
      <c r="AZ4529" s="10">
        <v>1</v>
      </c>
      <c r="BA4529" t="s">
        <v>22</v>
      </c>
      <c r="BB4529" t="s">
        <v>23</v>
      </c>
      <c r="BD4529" s="7" t="str">
        <f t="shared" si="140"/>
        <v>13201483344Shopee</v>
      </c>
    </row>
    <row r="4530" spans="2:56" ht="15" customHeight="1" x14ac:dyDescent="0.35">
      <c r="B4530" s="10" t="s">
        <v>17</v>
      </c>
      <c r="C4530" s="10" t="s">
        <v>806</v>
      </c>
      <c r="D4530" s="10" t="s">
        <v>549</v>
      </c>
      <c r="E4530" s="10" t="s">
        <v>194</v>
      </c>
      <c r="F4530" s="10" t="s">
        <v>10114</v>
      </c>
      <c r="G4530" s="137">
        <v>13502232193</v>
      </c>
      <c r="H4530" s="10" t="s">
        <v>12287</v>
      </c>
      <c r="I4530" s="10" t="s">
        <v>9910</v>
      </c>
      <c r="J4530" s="10" t="s">
        <v>9992</v>
      </c>
      <c r="K4530" s="102" t="s">
        <v>9851</v>
      </c>
      <c r="L4530" s="98">
        <f>IFERROR(VLOOKUP($F4530&amp;$C4530,Sales!$J:$W,9,0),0)</f>
        <v>0</v>
      </c>
      <c r="M4530" s="98">
        <f>IFERROR(VLOOKUP($F4530&amp;$C4530,Sales!$J:$W,10,0),0)</f>
        <v>0</v>
      </c>
      <c r="N4530" s="98">
        <f>IFERROR(VLOOKUP($F4530&amp;$C4530,Sales!$J:$W,11,0),0)</f>
        <v>0</v>
      </c>
      <c r="O4530" s="98">
        <f>IFERROR(VLOOKUP($F4530&amp;$C4530,Sales!$J:$W,12,0),0)</f>
        <v>0</v>
      </c>
      <c r="P4530" s="98">
        <f>IFERROR(VLOOKUP($F4530&amp;$C4530,Sales!$J:$W,13,0),0)</f>
        <v>0</v>
      </c>
      <c r="Q4530" s="98">
        <f>IFERROR(VLOOKUP($F4530&amp;$C4530,Sales!$A:$H,7,0),0)</f>
        <v>0</v>
      </c>
      <c r="R4530" s="41" t="str">
        <f t="shared" si="141"/>
        <v>ERROR</v>
      </c>
      <c r="S4530" s="15"/>
      <c r="T4530" s="15"/>
      <c r="U4530" s="15"/>
      <c r="V4530" s="15"/>
      <c r="W4530" s="15"/>
      <c r="X4530" s="15"/>
      <c r="Y4530" s="41"/>
      <c r="Z4530" s="41"/>
      <c r="AA4530" s="41"/>
      <c r="AB4530" s="15"/>
      <c r="AC4530" s="15"/>
      <c r="AD4530" s="15"/>
      <c r="AE4530" s="15"/>
      <c r="AF4530" s="15"/>
      <c r="AG4530" s="15"/>
      <c r="AH4530" s="15"/>
      <c r="AI4530" s="15"/>
      <c r="AJ4530" s="15"/>
      <c r="AK4530" s="15"/>
      <c r="AL4530" s="15"/>
      <c r="AM4530" s="15"/>
      <c r="AN4530" s="15"/>
      <c r="AO4530" s="15"/>
      <c r="AP4530" s="15"/>
      <c r="AQ4530" s="15"/>
      <c r="AR4530" s="15"/>
      <c r="AS4530" s="15"/>
      <c r="AT4530" s="15"/>
      <c r="AU4530" s="15"/>
      <c r="AV4530" s="15"/>
      <c r="AW4530" s="15"/>
      <c r="AX4530" s="82"/>
      <c r="AY4530" s="82"/>
      <c r="AZ4530" s="10">
        <v>1</v>
      </c>
      <c r="BA4530" t="s">
        <v>22</v>
      </c>
      <c r="BB4530" t="s">
        <v>23</v>
      </c>
      <c r="BD4530" s="7" t="str">
        <f t="shared" si="140"/>
        <v>13502232193Shopee</v>
      </c>
    </row>
    <row r="4531" spans="2:56" ht="15" customHeight="1" x14ac:dyDescent="0.35">
      <c r="B4531" s="10" t="s">
        <v>17</v>
      </c>
      <c r="C4531" s="10" t="s">
        <v>806</v>
      </c>
      <c r="D4531" s="10" t="s">
        <v>549</v>
      </c>
      <c r="E4531" s="10" t="s">
        <v>194</v>
      </c>
      <c r="F4531" s="10" t="s">
        <v>9870</v>
      </c>
      <c r="G4531" s="137">
        <v>11543991466</v>
      </c>
      <c r="H4531" s="10" t="s">
        <v>12289</v>
      </c>
      <c r="I4531" s="10">
        <v>4987176076755</v>
      </c>
      <c r="J4531" s="10" t="s">
        <v>9998</v>
      </c>
      <c r="K4531" s="102" t="s">
        <v>9838</v>
      </c>
      <c r="L4531" s="98">
        <f>IFERROR(VLOOKUP($F4531&amp;$C4531,Sales!$J:$W,9,0),0)</f>
        <v>0</v>
      </c>
      <c r="M4531" s="98">
        <f>IFERROR(VLOOKUP($F4531&amp;$C4531,Sales!$J:$W,10,0),0)</f>
        <v>0</v>
      </c>
      <c r="N4531" s="98">
        <f>IFERROR(VLOOKUP($F4531&amp;$C4531,Sales!$J:$W,11,0),0)</f>
        <v>0</v>
      </c>
      <c r="O4531" s="98">
        <f>IFERROR(VLOOKUP($F4531&amp;$C4531,Sales!$J:$W,12,0),0)</f>
        <v>0</v>
      </c>
      <c r="P4531" s="98">
        <f>IFERROR(VLOOKUP($F4531&amp;$C4531,Sales!$J:$W,13,0),0)</f>
        <v>0</v>
      </c>
      <c r="Q4531" s="98">
        <f>IFERROR(VLOOKUP($F4531&amp;$C4531,Sales!$A:$H,7,0),0)</f>
        <v>0</v>
      </c>
      <c r="R4531" s="41" t="str">
        <f t="shared" si="141"/>
        <v>ERROR</v>
      </c>
      <c r="S4531" s="15"/>
      <c r="T4531" s="15"/>
      <c r="U4531" s="15"/>
      <c r="V4531" s="15"/>
      <c r="W4531" s="15"/>
      <c r="X4531" s="15"/>
      <c r="Y4531" s="41"/>
      <c r="Z4531" s="41"/>
      <c r="AA4531" s="41"/>
      <c r="AB4531" s="15"/>
      <c r="AC4531" s="15"/>
      <c r="AD4531" s="15"/>
      <c r="AE4531" s="15"/>
      <c r="AF4531" s="15"/>
      <c r="AG4531" s="15"/>
      <c r="AH4531" s="15"/>
      <c r="AI4531" s="15"/>
      <c r="AJ4531" s="15"/>
      <c r="AK4531" s="15"/>
      <c r="AL4531" s="15"/>
      <c r="AM4531" s="15"/>
      <c r="AN4531" s="15"/>
      <c r="AO4531" s="15"/>
      <c r="AP4531" s="15"/>
      <c r="AQ4531" s="15"/>
      <c r="AR4531" s="15"/>
      <c r="AS4531" s="15"/>
      <c r="AT4531" s="15"/>
      <c r="AU4531" s="15"/>
      <c r="AV4531" s="15"/>
      <c r="AW4531" s="15"/>
      <c r="AX4531" s="82"/>
      <c r="AY4531" s="82"/>
      <c r="AZ4531" s="10">
        <v>1</v>
      </c>
      <c r="BA4531" t="s">
        <v>22</v>
      </c>
      <c r="BB4531" t="s">
        <v>23</v>
      </c>
      <c r="BD4531" s="7" t="str">
        <f t="shared" si="140"/>
        <v>11543991466Shopee</v>
      </c>
    </row>
    <row r="4532" spans="2:56" ht="15" customHeight="1" x14ac:dyDescent="0.35">
      <c r="B4532" s="10" t="s">
        <v>17</v>
      </c>
      <c r="C4532" s="10" t="s">
        <v>806</v>
      </c>
      <c r="D4532" s="10" t="s">
        <v>549</v>
      </c>
      <c r="E4532" s="10" t="s">
        <v>194</v>
      </c>
      <c r="F4532" s="10"/>
      <c r="G4532" s="137">
        <v>12502251287</v>
      </c>
      <c r="H4532" s="10" t="s">
        <v>12290</v>
      </c>
      <c r="I4532" s="10" t="s">
        <v>9916</v>
      </c>
      <c r="J4532" s="10" t="s">
        <v>9999</v>
      </c>
      <c r="K4532" s="102" t="s">
        <v>9846</v>
      </c>
      <c r="L4532" s="98">
        <f>IFERROR(VLOOKUP($F4532&amp;$C4532,Sales!$J:$W,9,0),0)</f>
        <v>0</v>
      </c>
      <c r="M4532" s="98">
        <f>IFERROR(VLOOKUP($F4532&amp;$C4532,Sales!$J:$W,10,0),0)</f>
        <v>0</v>
      </c>
      <c r="N4532" s="98">
        <f>IFERROR(VLOOKUP($F4532&amp;$C4532,Sales!$J:$W,11,0),0)</f>
        <v>0</v>
      </c>
      <c r="O4532" s="98">
        <f>IFERROR(VLOOKUP($F4532&amp;$C4532,Sales!$J:$W,12,0),0)</f>
        <v>0</v>
      </c>
      <c r="P4532" s="98">
        <f>IFERROR(VLOOKUP($F4532&amp;$C4532,Sales!$J:$W,13,0),0)</f>
        <v>0</v>
      </c>
      <c r="Q4532" s="98">
        <f>IFERROR(VLOOKUP($F4532&amp;$C4532,Sales!$A:$H,7,0),0)</f>
        <v>0</v>
      </c>
      <c r="R4532" s="41" t="str">
        <f t="shared" si="141"/>
        <v>ERROR</v>
      </c>
      <c r="S4532" s="15"/>
      <c r="T4532" s="15"/>
      <c r="U4532" s="15"/>
      <c r="V4532" s="15"/>
      <c r="W4532" s="15"/>
      <c r="X4532" s="15"/>
      <c r="Y4532" s="41"/>
      <c r="Z4532" s="41"/>
      <c r="AA4532" s="41"/>
      <c r="AB4532" s="15"/>
      <c r="AC4532" s="15"/>
      <c r="AD4532" s="15"/>
      <c r="AE4532" s="15"/>
      <c r="AF4532" s="15"/>
      <c r="AG4532" s="15"/>
      <c r="AH4532" s="15"/>
      <c r="AI4532" s="15"/>
      <c r="AJ4532" s="15"/>
      <c r="AK4532" s="15"/>
      <c r="AL4532" s="15"/>
      <c r="AM4532" s="15"/>
      <c r="AN4532" s="15"/>
      <c r="AO4532" s="15"/>
      <c r="AP4532" s="15"/>
      <c r="AQ4532" s="15"/>
      <c r="AR4532" s="15"/>
      <c r="AS4532" s="15"/>
      <c r="AT4532" s="15"/>
      <c r="AU4532" s="15"/>
      <c r="AV4532" s="15"/>
      <c r="AW4532" s="15"/>
      <c r="AX4532" s="82"/>
      <c r="AY4532" s="82"/>
      <c r="AZ4532" s="10">
        <v>1</v>
      </c>
      <c r="BA4532" t="s">
        <v>22</v>
      </c>
      <c r="BB4532" t="s">
        <v>23</v>
      </c>
      <c r="BD4532" s="7" t="str">
        <f t="shared" ref="BD4532:BD4595" si="142">G4532&amp;C4532</f>
        <v>12502251287Shopee</v>
      </c>
    </row>
    <row r="4533" spans="2:56" ht="15" customHeight="1" x14ac:dyDescent="0.35">
      <c r="B4533" s="10" t="s">
        <v>17</v>
      </c>
      <c r="C4533" s="10" t="s">
        <v>806</v>
      </c>
      <c r="D4533" s="10" t="s">
        <v>549</v>
      </c>
      <c r="E4533" s="10" t="s">
        <v>194</v>
      </c>
      <c r="F4533" s="10" t="s">
        <v>10098</v>
      </c>
      <c r="G4533" s="137">
        <v>10744425107</v>
      </c>
      <c r="H4533" s="10" t="s">
        <v>12291</v>
      </c>
      <c r="I4533" s="10" t="s">
        <v>9917</v>
      </c>
      <c r="J4533" s="10" t="s">
        <v>10000</v>
      </c>
      <c r="K4533" s="102" t="s">
        <v>9834</v>
      </c>
      <c r="L4533" s="98">
        <f>IFERROR(VLOOKUP($F4533&amp;$C4533,Sales!$J:$W,9,0),0)</f>
        <v>0</v>
      </c>
      <c r="M4533" s="98">
        <f>IFERROR(VLOOKUP($F4533&amp;$C4533,Sales!$J:$W,10,0),0)</f>
        <v>0</v>
      </c>
      <c r="N4533" s="98">
        <f>IFERROR(VLOOKUP($F4533&amp;$C4533,Sales!$J:$W,11,0),0)</f>
        <v>0</v>
      </c>
      <c r="O4533" s="98">
        <f>IFERROR(VLOOKUP($F4533&amp;$C4533,Sales!$J:$W,12,0),0)</f>
        <v>0</v>
      </c>
      <c r="P4533" s="98">
        <f>IFERROR(VLOOKUP($F4533&amp;$C4533,Sales!$J:$W,13,0),0)</f>
        <v>0</v>
      </c>
      <c r="Q4533" s="98">
        <f>IFERROR(VLOOKUP($F4533&amp;$C4533,Sales!$A:$H,7,0),0)</f>
        <v>0</v>
      </c>
      <c r="R4533" s="41" t="str">
        <f t="shared" si="141"/>
        <v>ERROR</v>
      </c>
      <c r="S4533" s="15"/>
      <c r="T4533" s="15"/>
      <c r="U4533" s="15"/>
      <c r="V4533" s="15"/>
      <c r="W4533" s="15"/>
      <c r="X4533" s="15"/>
      <c r="Y4533" s="41"/>
      <c r="Z4533" s="41"/>
      <c r="AA4533" s="41"/>
      <c r="AB4533" s="15"/>
      <c r="AC4533" s="15"/>
      <c r="AD4533" s="15"/>
      <c r="AE4533" s="15"/>
      <c r="AF4533" s="15"/>
      <c r="AG4533" s="15"/>
      <c r="AH4533" s="15"/>
      <c r="AI4533" s="15"/>
      <c r="AJ4533" s="15"/>
      <c r="AK4533" s="15"/>
      <c r="AL4533" s="15"/>
      <c r="AM4533" s="15"/>
      <c r="AN4533" s="15"/>
      <c r="AO4533" s="15"/>
      <c r="AP4533" s="15"/>
      <c r="AQ4533" s="15"/>
      <c r="AR4533" s="15"/>
      <c r="AS4533" s="15"/>
      <c r="AT4533" s="15"/>
      <c r="AU4533" s="15"/>
      <c r="AV4533" s="15"/>
      <c r="AW4533" s="15"/>
      <c r="AX4533" s="82"/>
      <c r="AY4533" s="82"/>
      <c r="AZ4533" s="10">
        <v>1</v>
      </c>
      <c r="BA4533" t="s">
        <v>22</v>
      </c>
      <c r="BB4533" t="s">
        <v>23</v>
      </c>
      <c r="BD4533" s="7" t="str">
        <f t="shared" si="142"/>
        <v>10744425107Shopee</v>
      </c>
    </row>
    <row r="4534" spans="2:56" ht="15" customHeight="1" x14ac:dyDescent="0.35">
      <c r="B4534" s="10" t="s">
        <v>17</v>
      </c>
      <c r="C4534" s="10" t="s">
        <v>806</v>
      </c>
      <c r="D4534" s="10" t="s">
        <v>549</v>
      </c>
      <c r="E4534" s="10" t="s">
        <v>194</v>
      </c>
      <c r="F4534" s="10"/>
      <c r="G4534" s="137">
        <v>6337736145</v>
      </c>
      <c r="H4534" s="10" t="s">
        <v>12652</v>
      </c>
      <c r="I4534" s="10" t="s">
        <v>1929</v>
      </c>
      <c r="J4534" s="10" t="s">
        <v>10430</v>
      </c>
      <c r="K4534" s="102" t="s">
        <v>1405</v>
      </c>
      <c r="L4534" s="98">
        <f>IFERROR(VLOOKUP($F4534&amp;$C4534,Sales!$J:$W,9,0),0)</f>
        <v>0</v>
      </c>
      <c r="M4534" s="98">
        <f>IFERROR(VLOOKUP($F4534&amp;$C4534,Sales!$J:$W,10,0),0)</f>
        <v>0</v>
      </c>
      <c r="N4534" s="98">
        <f>IFERROR(VLOOKUP($F4534&amp;$C4534,Sales!$J:$W,11,0),0)</f>
        <v>0</v>
      </c>
      <c r="O4534" s="98">
        <f>IFERROR(VLOOKUP($F4534&amp;$C4534,Sales!$J:$W,12,0),0)</f>
        <v>0</v>
      </c>
      <c r="P4534" s="98">
        <f>IFERROR(VLOOKUP($F4534&amp;$C4534,Sales!$J:$W,13,0),0)</f>
        <v>0</v>
      </c>
      <c r="Q4534" s="98">
        <f>IFERROR(VLOOKUP($F4534&amp;$C4534,Sales!$A:$H,7,0),0)</f>
        <v>0</v>
      </c>
      <c r="R4534" s="41" t="str">
        <f t="shared" si="141"/>
        <v>ERROR</v>
      </c>
      <c r="S4534" s="15"/>
      <c r="T4534" s="15"/>
      <c r="U4534" s="15"/>
      <c r="V4534" s="15"/>
      <c r="W4534" s="15"/>
      <c r="X4534" s="15"/>
      <c r="Y4534" s="41"/>
      <c r="Z4534" s="41"/>
      <c r="AA4534" s="41"/>
      <c r="AB4534" s="15"/>
      <c r="AC4534" s="15"/>
      <c r="AD4534" s="15"/>
      <c r="AE4534" s="15"/>
      <c r="AF4534" s="15"/>
      <c r="AG4534" s="15"/>
      <c r="AH4534" s="15"/>
      <c r="AI4534" s="15"/>
      <c r="AJ4534" s="15"/>
      <c r="AK4534" s="15"/>
      <c r="AL4534" s="66"/>
      <c r="AM4534" s="66"/>
      <c r="AN4534" s="66"/>
      <c r="AO4534" s="15"/>
      <c r="AP4534" s="15"/>
      <c r="AQ4534" s="15"/>
      <c r="AR4534" s="15"/>
      <c r="AS4534" s="15"/>
      <c r="AT4534" s="15"/>
      <c r="AU4534" s="15"/>
      <c r="AV4534" s="15"/>
      <c r="AW4534" s="15"/>
      <c r="AX4534" s="15"/>
      <c r="AY4534" s="15"/>
      <c r="AZ4534" s="10">
        <v>1</v>
      </c>
      <c r="BA4534" t="s">
        <v>22</v>
      </c>
      <c r="BB4534" t="s">
        <v>88</v>
      </c>
      <c r="BD4534" s="7" t="str">
        <f t="shared" si="142"/>
        <v>6337736145Shopee</v>
      </c>
    </row>
    <row r="4535" spans="2:56" ht="15" customHeight="1" x14ac:dyDescent="0.35">
      <c r="B4535" s="10" t="s">
        <v>17</v>
      </c>
      <c r="C4535" s="10" t="s">
        <v>806</v>
      </c>
      <c r="D4535" s="10" t="s">
        <v>549</v>
      </c>
      <c r="E4535" s="10" t="s">
        <v>194</v>
      </c>
      <c r="F4535" s="10"/>
      <c r="G4535" s="137">
        <v>7649105849</v>
      </c>
      <c r="H4535" s="10" t="s">
        <v>12693</v>
      </c>
      <c r="I4535" s="10">
        <v>4902430538626</v>
      </c>
      <c r="J4535" s="10" t="s">
        <v>10429</v>
      </c>
      <c r="K4535" s="102" t="s">
        <v>10431</v>
      </c>
      <c r="L4535" s="98">
        <f>IFERROR(VLOOKUP($F4535&amp;$C4535,Sales!$J:$W,9,0),0)</f>
        <v>0</v>
      </c>
      <c r="M4535" s="98">
        <f>IFERROR(VLOOKUP($F4535&amp;$C4535,Sales!$J:$W,10,0),0)</f>
        <v>0</v>
      </c>
      <c r="N4535" s="98">
        <f>IFERROR(VLOOKUP($F4535&amp;$C4535,Sales!$J:$W,11,0),0)</f>
        <v>0</v>
      </c>
      <c r="O4535" s="98">
        <f>IFERROR(VLOOKUP($F4535&amp;$C4535,Sales!$J:$W,12,0),0)</f>
        <v>0</v>
      </c>
      <c r="P4535" s="98">
        <f>IFERROR(VLOOKUP($F4535&amp;$C4535,Sales!$J:$W,13,0),0)</f>
        <v>0</v>
      </c>
      <c r="Q4535" s="98">
        <f>IFERROR(VLOOKUP($F4535&amp;$C4535,Sales!$A:$H,7,0),0)</f>
        <v>0</v>
      </c>
      <c r="R4535" s="41" t="str">
        <f t="shared" si="141"/>
        <v>ERROR</v>
      </c>
      <c r="S4535" s="15"/>
      <c r="T4535" s="15"/>
      <c r="U4535" s="15"/>
      <c r="V4535" s="15"/>
      <c r="W4535" s="15"/>
      <c r="X4535" s="15"/>
      <c r="Y4535" s="41"/>
      <c r="Z4535" s="41"/>
      <c r="AA4535" s="41"/>
      <c r="AB4535" s="15"/>
      <c r="AC4535" s="15"/>
      <c r="AD4535" s="15"/>
      <c r="AE4535" s="15"/>
      <c r="AF4535" s="15"/>
      <c r="AG4535" s="15"/>
      <c r="AH4535" s="15"/>
      <c r="AI4535" s="15"/>
      <c r="AJ4535" s="15"/>
      <c r="AK4535" s="15"/>
      <c r="AL4535" s="15"/>
      <c r="AM4535" s="15"/>
      <c r="AN4535" s="15"/>
      <c r="AO4535" s="15"/>
      <c r="AP4535" s="15"/>
      <c r="AQ4535" s="15"/>
      <c r="AR4535" s="15"/>
      <c r="AS4535" s="15"/>
      <c r="AT4535" s="15"/>
      <c r="AU4535" s="15"/>
      <c r="AV4535" s="15"/>
      <c r="AW4535" s="15"/>
      <c r="AX4535" s="82"/>
      <c r="AY4535" s="82"/>
      <c r="AZ4535" s="10">
        <v>1</v>
      </c>
      <c r="BA4535" t="s">
        <v>22</v>
      </c>
      <c r="BB4535" t="s">
        <v>23</v>
      </c>
      <c r="BD4535" s="7" t="str">
        <f t="shared" si="142"/>
        <v>7649105849Shopee</v>
      </c>
    </row>
    <row r="4536" spans="2:56" ht="15" customHeight="1" x14ac:dyDescent="0.35">
      <c r="B4536" s="10" t="s">
        <v>17</v>
      </c>
      <c r="C4536" s="10" t="s">
        <v>806</v>
      </c>
      <c r="D4536" s="10" t="s">
        <v>549</v>
      </c>
      <c r="E4536" s="10" t="s">
        <v>194</v>
      </c>
      <c r="F4536" s="10" t="s">
        <v>11568</v>
      </c>
      <c r="G4536" s="137">
        <v>16004081880</v>
      </c>
      <c r="H4536" s="10" t="s">
        <v>12345</v>
      </c>
      <c r="I4536" s="10">
        <v>4987176109286</v>
      </c>
      <c r="J4536" s="10" t="s">
        <v>11694</v>
      </c>
      <c r="K4536" s="102" t="s">
        <v>11637</v>
      </c>
      <c r="L4536" s="98">
        <f>IFERROR(VLOOKUP($F4536&amp;$C4536,Sales!$J:$W,9,0),0)</f>
        <v>0</v>
      </c>
      <c r="M4536" s="98">
        <f>IFERROR(VLOOKUP($F4536&amp;$C4536,Sales!$J:$W,10,0),0)</f>
        <v>0</v>
      </c>
      <c r="N4536" s="98">
        <f>IFERROR(VLOOKUP($F4536&amp;$C4536,Sales!$J:$W,11,0),0)</f>
        <v>0</v>
      </c>
      <c r="O4536" s="98">
        <f>IFERROR(VLOOKUP($F4536&amp;$C4536,Sales!$J:$W,12,0),0)</f>
        <v>0</v>
      </c>
      <c r="P4536" s="98">
        <f>IFERROR(VLOOKUP($F4536&amp;$C4536,Sales!$J:$W,13,0),0)</f>
        <v>0</v>
      </c>
      <c r="Q4536" s="98">
        <f>IFERROR(VLOOKUP($F4536&amp;$C4536,Sales!$A:$H,7,0),0)</f>
        <v>0</v>
      </c>
      <c r="R4536" s="41" t="str">
        <f t="shared" si="141"/>
        <v>ERROR</v>
      </c>
      <c r="S4536" s="15"/>
      <c r="T4536" s="15"/>
      <c r="U4536" s="15"/>
      <c r="V4536" s="15"/>
      <c r="W4536" s="15"/>
      <c r="X4536" s="15"/>
      <c r="Y4536" s="41"/>
      <c r="Z4536" s="41"/>
      <c r="AA4536" s="41"/>
      <c r="AB4536" s="15"/>
      <c r="AC4536" s="15"/>
      <c r="AD4536" s="15"/>
      <c r="AE4536" s="15"/>
      <c r="AF4536" s="15"/>
      <c r="AG4536" s="15"/>
      <c r="AH4536" s="15"/>
      <c r="AI4536" s="15"/>
      <c r="AJ4536" s="15"/>
      <c r="AK4536" s="15"/>
      <c r="AL4536" s="15"/>
      <c r="AM4536" s="15"/>
      <c r="AN4536" s="15"/>
      <c r="AO4536" s="15"/>
      <c r="AP4536" s="15"/>
      <c r="AQ4536" s="15"/>
      <c r="AR4536" s="15"/>
      <c r="AS4536" s="15"/>
      <c r="AT4536" s="15"/>
      <c r="AU4536" s="15"/>
      <c r="AV4536" s="15"/>
      <c r="AW4536" s="15"/>
      <c r="AX4536" s="82"/>
      <c r="AY4536" s="82"/>
      <c r="AZ4536" s="10">
        <v>1</v>
      </c>
      <c r="BA4536" t="s">
        <v>22</v>
      </c>
      <c r="BB4536" t="s">
        <v>23</v>
      </c>
      <c r="BD4536" s="7" t="str">
        <f t="shared" si="142"/>
        <v>16004081880Shopee</v>
      </c>
    </row>
    <row r="4537" spans="2:56" ht="15" customHeight="1" x14ac:dyDescent="0.35">
      <c r="B4537" s="10" t="s">
        <v>17</v>
      </c>
      <c r="C4537" s="10" t="s">
        <v>806</v>
      </c>
      <c r="D4537" s="10" t="s">
        <v>549</v>
      </c>
      <c r="E4537" s="10" t="s">
        <v>194</v>
      </c>
      <c r="F4537" s="10"/>
      <c r="G4537" s="137">
        <v>14754637429</v>
      </c>
      <c r="H4537" s="10" t="s">
        <v>12346</v>
      </c>
      <c r="I4537" s="10" t="s">
        <v>11695</v>
      </c>
      <c r="J4537" s="10" t="s">
        <v>11696</v>
      </c>
      <c r="K4537" s="102" t="s">
        <v>11697</v>
      </c>
      <c r="L4537" s="98">
        <f>IFERROR(VLOOKUP($F4537&amp;$C4537,Sales!$J:$W,9,0),0)</f>
        <v>0</v>
      </c>
      <c r="M4537" s="98">
        <f>IFERROR(VLOOKUP($F4537&amp;$C4537,Sales!$J:$W,10,0),0)</f>
        <v>0</v>
      </c>
      <c r="N4537" s="98">
        <f>IFERROR(VLOOKUP($F4537&amp;$C4537,Sales!$J:$W,11,0),0)</f>
        <v>0</v>
      </c>
      <c r="O4537" s="98">
        <f>IFERROR(VLOOKUP($F4537&amp;$C4537,Sales!$J:$W,12,0),0)</f>
        <v>0</v>
      </c>
      <c r="P4537" s="98">
        <f>IFERROR(VLOOKUP($F4537&amp;$C4537,Sales!$J:$W,13,0),0)</f>
        <v>0</v>
      </c>
      <c r="Q4537" s="98">
        <f>IFERROR(VLOOKUP($F4537&amp;$C4537,Sales!$A:$H,7,0),0)</f>
        <v>0</v>
      </c>
      <c r="R4537" s="41" t="str">
        <f t="shared" si="141"/>
        <v>ERROR</v>
      </c>
      <c r="S4537" s="15"/>
      <c r="T4537" s="15"/>
      <c r="U4537" s="15"/>
      <c r="V4537" s="15"/>
      <c r="W4537" s="15"/>
      <c r="X4537" s="15"/>
      <c r="Y4537" s="41"/>
      <c r="Z4537" s="41"/>
      <c r="AA4537" s="41"/>
      <c r="AB4537" s="15"/>
      <c r="AC4537" s="15"/>
      <c r="AD4537" s="15"/>
      <c r="AE4537" s="15"/>
      <c r="AF4537" s="15"/>
      <c r="AG4537" s="15"/>
      <c r="AH4537" s="15"/>
      <c r="AI4537" s="15"/>
      <c r="AJ4537" s="15"/>
      <c r="AK4537" s="15"/>
      <c r="AL4537" s="15"/>
      <c r="AM4537" s="15"/>
      <c r="AN4537" s="15"/>
      <c r="AO4537" s="15"/>
      <c r="AP4537" s="15"/>
      <c r="AQ4537" s="15"/>
      <c r="AR4537" s="15"/>
      <c r="AS4537" s="15"/>
      <c r="AT4537" s="15"/>
      <c r="AU4537" s="15"/>
      <c r="AV4537" s="15"/>
      <c r="AW4537" s="15"/>
      <c r="AX4537" s="82"/>
      <c r="AY4537" s="82"/>
      <c r="AZ4537" s="10">
        <v>1</v>
      </c>
      <c r="BA4537" t="s">
        <v>22</v>
      </c>
      <c r="BB4537" t="s">
        <v>23</v>
      </c>
      <c r="BD4537" s="7" t="str">
        <f t="shared" si="142"/>
        <v>14754637429Shopee</v>
      </c>
    </row>
    <row r="4538" spans="2:56" ht="15" customHeight="1" x14ac:dyDescent="0.35">
      <c r="B4538" s="10" t="s">
        <v>17</v>
      </c>
      <c r="C4538" s="10" t="s">
        <v>806</v>
      </c>
      <c r="D4538" s="10" t="s">
        <v>549</v>
      </c>
      <c r="E4538" s="10" t="s">
        <v>194</v>
      </c>
      <c r="F4538" s="10"/>
      <c r="G4538" s="137">
        <v>17607057861</v>
      </c>
      <c r="H4538" s="10" t="s">
        <v>12348</v>
      </c>
      <c r="I4538" s="10" t="s">
        <v>11700</v>
      </c>
      <c r="J4538" s="10" t="s">
        <v>11701</v>
      </c>
      <c r="K4538" s="102" t="s">
        <v>11702</v>
      </c>
      <c r="L4538" s="98">
        <f>IFERROR(VLOOKUP($F4538&amp;$C4538,Sales!$J:$W,9,0),0)</f>
        <v>0</v>
      </c>
      <c r="M4538" s="98">
        <f>IFERROR(VLOOKUP($F4538&amp;$C4538,Sales!$J:$W,10,0),0)</f>
        <v>0</v>
      </c>
      <c r="N4538" s="98">
        <f>IFERROR(VLOOKUP($F4538&amp;$C4538,Sales!$J:$W,11,0),0)</f>
        <v>0</v>
      </c>
      <c r="O4538" s="98">
        <f>IFERROR(VLOOKUP($F4538&amp;$C4538,Sales!$J:$W,12,0),0)</f>
        <v>0</v>
      </c>
      <c r="P4538" s="98">
        <f>IFERROR(VLOOKUP($F4538&amp;$C4538,Sales!$J:$W,13,0),0)</f>
        <v>0</v>
      </c>
      <c r="Q4538" s="98">
        <f>IFERROR(VLOOKUP($F4538&amp;$C4538,Sales!$A:$H,7,0),0)</f>
        <v>0</v>
      </c>
      <c r="R4538" s="41" t="str">
        <f t="shared" si="141"/>
        <v>ERROR</v>
      </c>
      <c r="S4538" s="15"/>
      <c r="T4538" s="15"/>
      <c r="U4538" s="15"/>
      <c r="V4538" s="15"/>
      <c r="W4538" s="15"/>
      <c r="X4538" s="15"/>
      <c r="Y4538" s="41"/>
      <c r="Z4538" s="41"/>
      <c r="AA4538" s="41"/>
      <c r="AB4538" s="15"/>
      <c r="AC4538" s="15"/>
      <c r="AD4538" s="15"/>
      <c r="AE4538" s="15"/>
      <c r="AF4538" s="15"/>
      <c r="AG4538" s="15"/>
      <c r="AH4538" s="15"/>
      <c r="AI4538" s="15"/>
      <c r="AJ4538" s="15"/>
      <c r="AK4538" s="15"/>
      <c r="AL4538" s="15"/>
      <c r="AM4538" s="15"/>
      <c r="AN4538" s="15"/>
      <c r="AO4538" s="15"/>
      <c r="AP4538" s="15"/>
      <c r="AQ4538" s="15"/>
      <c r="AR4538" s="15"/>
      <c r="AS4538" s="15"/>
      <c r="AT4538" s="15"/>
      <c r="AU4538" s="15"/>
      <c r="AV4538" s="15"/>
      <c r="AW4538" s="15"/>
      <c r="AX4538" s="82"/>
      <c r="AY4538" s="82"/>
      <c r="AZ4538" s="10">
        <v>1</v>
      </c>
      <c r="BA4538" t="s">
        <v>22</v>
      </c>
      <c r="BB4538" t="s">
        <v>23</v>
      </c>
      <c r="BD4538" s="7" t="str">
        <f t="shared" si="142"/>
        <v>17607057861Shopee</v>
      </c>
    </row>
    <row r="4539" spans="2:56" ht="15" customHeight="1" x14ac:dyDescent="0.35">
      <c r="B4539" s="10" t="s">
        <v>17</v>
      </c>
      <c r="C4539" s="10" t="s">
        <v>806</v>
      </c>
      <c r="D4539" s="10" t="s">
        <v>549</v>
      </c>
      <c r="E4539" s="10" t="s">
        <v>194</v>
      </c>
      <c r="F4539" s="10"/>
      <c r="G4539" s="137">
        <v>17607057698</v>
      </c>
      <c r="H4539" s="10" t="s">
        <v>12349</v>
      </c>
      <c r="I4539" s="10" t="s">
        <v>11703</v>
      </c>
      <c r="J4539" s="10" t="s">
        <v>11704</v>
      </c>
      <c r="K4539" s="102" t="s">
        <v>11645</v>
      </c>
      <c r="L4539" s="98">
        <f>IFERROR(VLOOKUP($F4539&amp;$C4539,Sales!$J:$W,9,0),0)</f>
        <v>0</v>
      </c>
      <c r="M4539" s="98">
        <f>IFERROR(VLOOKUP($F4539&amp;$C4539,Sales!$J:$W,10,0),0)</f>
        <v>0</v>
      </c>
      <c r="N4539" s="98">
        <f>IFERROR(VLOOKUP($F4539&amp;$C4539,Sales!$J:$W,11,0),0)</f>
        <v>0</v>
      </c>
      <c r="O4539" s="98">
        <f>IFERROR(VLOOKUP($F4539&amp;$C4539,Sales!$J:$W,12,0),0)</f>
        <v>0</v>
      </c>
      <c r="P4539" s="98">
        <f>IFERROR(VLOOKUP($F4539&amp;$C4539,Sales!$J:$W,13,0),0)</f>
        <v>0</v>
      </c>
      <c r="Q4539" s="98">
        <f>IFERROR(VLOOKUP($F4539&amp;$C4539,Sales!$A:$H,7,0),0)</f>
        <v>0</v>
      </c>
      <c r="R4539" s="41" t="str">
        <f t="shared" si="141"/>
        <v>ERROR</v>
      </c>
      <c r="S4539" s="15"/>
      <c r="T4539" s="15"/>
      <c r="U4539" s="15"/>
      <c r="V4539" s="15"/>
      <c r="W4539" s="15"/>
      <c r="X4539" s="15"/>
      <c r="Y4539" s="41"/>
      <c r="Z4539" s="41"/>
      <c r="AA4539" s="41"/>
      <c r="AB4539" s="15"/>
      <c r="AC4539" s="15"/>
      <c r="AD4539" s="15"/>
      <c r="AE4539" s="15"/>
      <c r="AF4539" s="15"/>
      <c r="AG4539" s="15"/>
      <c r="AH4539" s="15"/>
      <c r="AI4539" s="15"/>
      <c r="AJ4539" s="15"/>
      <c r="AK4539" s="15"/>
      <c r="AL4539" s="15"/>
      <c r="AM4539" s="15"/>
      <c r="AN4539" s="15"/>
      <c r="AO4539" s="15"/>
      <c r="AP4539" s="15"/>
      <c r="AQ4539" s="15"/>
      <c r="AR4539" s="15"/>
      <c r="AS4539" s="15"/>
      <c r="AT4539" s="15"/>
      <c r="AU4539" s="15"/>
      <c r="AV4539" s="15"/>
      <c r="AW4539" s="15"/>
      <c r="AX4539" s="82"/>
      <c r="AY4539" s="82"/>
      <c r="AZ4539" s="10">
        <v>1</v>
      </c>
      <c r="BA4539" t="s">
        <v>22</v>
      </c>
      <c r="BB4539" t="s">
        <v>23</v>
      </c>
      <c r="BD4539" s="7" t="str">
        <f t="shared" si="142"/>
        <v>17607057698Shopee</v>
      </c>
    </row>
    <row r="4540" spans="2:56" ht="15" customHeight="1" x14ac:dyDescent="0.35">
      <c r="B4540" s="10" t="s">
        <v>17</v>
      </c>
      <c r="C4540" s="10" t="s">
        <v>806</v>
      </c>
      <c r="D4540" s="10" t="s">
        <v>549</v>
      </c>
      <c r="E4540" s="10" t="s">
        <v>194</v>
      </c>
      <c r="F4540" s="10" t="s">
        <v>13808</v>
      </c>
      <c r="G4540" s="137">
        <v>15093939336</v>
      </c>
      <c r="H4540" s="10"/>
      <c r="I4540" s="10">
        <v>4987176133892</v>
      </c>
      <c r="J4540" s="10" t="s">
        <v>13911</v>
      </c>
      <c r="K4540" s="106" t="s">
        <v>13888</v>
      </c>
      <c r="L4540" s="98">
        <f>IFERROR(VLOOKUP($F4540&amp;$C4540,Sales!$J:$W,9,0),0)</f>
        <v>0</v>
      </c>
      <c r="M4540" s="98">
        <f>IFERROR(VLOOKUP($F4540&amp;$C4540,Sales!$J:$W,10,0),0)</f>
        <v>0</v>
      </c>
      <c r="N4540" s="98">
        <f>IFERROR(VLOOKUP($F4540&amp;$C4540,Sales!$J:$W,11,0),0)</f>
        <v>0</v>
      </c>
      <c r="O4540" s="98">
        <f>IFERROR(VLOOKUP($F4540&amp;$C4540,Sales!$J:$W,12,0),0)</f>
        <v>0</v>
      </c>
      <c r="P4540" s="98">
        <f>IFERROR(VLOOKUP($F4540&amp;$C4540,Sales!$J:$W,13,0),0)</f>
        <v>0</v>
      </c>
      <c r="Q4540" s="98">
        <f>IFERROR(VLOOKUP($F4540&amp;$C4540,Sales!$A:$H,7,0),0)</f>
        <v>0</v>
      </c>
      <c r="R4540" s="41" t="str">
        <f t="shared" si="141"/>
        <v>ERROR</v>
      </c>
      <c r="S4540" s="15"/>
      <c r="T4540" s="15"/>
      <c r="U4540" s="15"/>
      <c r="V4540" s="15"/>
      <c r="W4540" s="15"/>
      <c r="X4540" s="15"/>
      <c r="Y4540" s="41"/>
      <c r="Z4540" s="41"/>
      <c r="AA4540" s="41"/>
      <c r="AB4540" s="15"/>
      <c r="AC4540" s="15"/>
      <c r="AD4540" s="15"/>
      <c r="AE4540" s="15"/>
      <c r="AF4540" s="15"/>
      <c r="AG4540" s="15"/>
      <c r="AH4540" s="15"/>
      <c r="AI4540" s="15"/>
      <c r="AJ4540" s="15"/>
      <c r="AK4540" s="15"/>
      <c r="AL4540" s="15"/>
      <c r="AM4540" s="15"/>
      <c r="AN4540" s="15"/>
      <c r="AO4540" s="15"/>
      <c r="AP4540" s="15"/>
      <c r="AQ4540" s="15"/>
      <c r="AR4540" s="15"/>
      <c r="AS4540" s="15"/>
      <c r="AT4540" s="15"/>
      <c r="AU4540" s="15"/>
      <c r="AV4540" s="15"/>
      <c r="AW4540" s="15"/>
      <c r="AX4540" s="82"/>
      <c r="AY4540" s="82"/>
      <c r="AZ4540" s="10">
        <v>1</v>
      </c>
      <c r="BA4540" t="s">
        <v>22</v>
      </c>
      <c r="BB4540" t="s">
        <v>23</v>
      </c>
      <c r="BD4540" s="7" t="str">
        <f t="shared" si="142"/>
        <v>15093939336Shopee</v>
      </c>
    </row>
    <row r="4541" spans="2:56" ht="15" customHeight="1" x14ac:dyDescent="0.35">
      <c r="B4541" s="10" t="s">
        <v>17</v>
      </c>
      <c r="C4541" s="10" t="s">
        <v>806</v>
      </c>
      <c r="D4541" s="10" t="s">
        <v>549</v>
      </c>
      <c r="E4541" s="10" t="s">
        <v>194</v>
      </c>
      <c r="F4541" s="10" t="s">
        <v>13807</v>
      </c>
      <c r="G4541" s="137">
        <v>20054712367</v>
      </c>
      <c r="H4541" s="10"/>
      <c r="I4541" s="10">
        <v>4987176133908</v>
      </c>
      <c r="J4541" s="10" t="s">
        <v>13912</v>
      </c>
      <c r="K4541" s="106" t="s">
        <v>13889</v>
      </c>
      <c r="L4541" s="98">
        <f>IFERROR(VLOOKUP($F4541&amp;$C4541,Sales!$J:$W,9,0),0)</f>
        <v>0</v>
      </c>
      <c r="M4541" s="98">
        <f>IFERROR(VLOOKUP($F4541&amp;$C4541,Sales!$J:$W,10,0),0)</f>
        <v>0</v>
      </c>
      <c r="N4541" s="98">
        <f>IFERROR(VLOOKUP($F4541&amp;$C4541,Sales!$J:$W,11,0),0)</f>
        <v>0</v>
      </c>
      <c r="O4541" s="98">
        <f>IFERROR(VLOOKUP($F4541&amp;$C4541,Sales!$J:$W,12,0),0)</f>
        <v>0</v>
      </c>
      <c r="P4541" s="98">
        <f>IFERROR(VLOOKUP($F4541&amp;$C4541,Sales!$J:$W,13,0),0)</f>
        <v>0</v>
      </c>
      <c r="Q4541" s="98">
        <f>IFERROR(VLOOKUP($F4541&amp;$C4541,Sales!$A:$H,7,0),0)</f>
        <v>0</v>
      </c>
      <c r="R4541" s="41" t="str">
        <f t="shared" si="141"/>
        <v>ERROR</v>
      </c>
      <c r="S4541" s="15"/>
      <c r="T4541" s="15"/>
      <c r="U4541" s="15"/>
      <c r="V4541" s="15"/>
      <c r="W4541" s="15"/>
      <c r="X4541" s="15"/>
      <c r="Y4541" s="41"/>
      <c r="Z4541" s="41"/>
      <c r="AA4541" s="41"/>
      <c r="AB4541" s="15"/>
      <c r="AC4541" s="15"/>
      <c r="AD4541" s="15"/>
      <c r="AE4541" s="15"/>
      <c r="AF4541" s="15"/>
      <c r="AG4541" s="15"/>
      <c r="AH4541" s="15"/>
      <c r="AI4541" s="15"/>
      <c r="AJ4541" s="15"/>
      <c r="AK4541" s="15"/>
      <c r="AL4541" s="15"/>
      <c r="AM4541" s="15"/>
      <c r="AN4541" s="15"/>
      <c r="AO4541" s="15"/>
      <c r="AP4541" s="15"/>
      <c r="AQ4541" s="15"/>
      <c r="AR4541" s="15"/>
      <c r="AS4541" s="15"/>
      <c r="AT4541" s="15"/>
      <c r="AU4541" s="15"/>
      <c r="AV4541" s="15"/>
      <c r="AW4541" s="15"/>
      <c r="AX4541" s="82"/>
      <c r="AY4541" s="82"/>
      <c r="AZ4541" s="10">
        <v>1</v>
      </c>
      <c r="BA4541" t="s">
        <v>22</v>
      </c>
      <c r="BB4541" t="s">
        <v>23</v>
      </c>
      <c r="BD4541" s="7" t="str">
        <f t="shared" si="142"/>
        <v>20054712367Shopee</v>
      </c>
    </row>
    <row r="4542" spans="2:56" ht="15" customHeight="1" x14ac:dyDescent="0.35">
      <c r="B4542" s="10" t="s">
        <v>17</v>
      </c>
      <c r="C4542" s="10" t="s">
        <v>806</v>
      </c>
      <c r="D4542" s="10" t="s">
        <v>549</v>
      </c>
      <c r="E4542" s="10" t="s">
        <v>194</v>
      </c>
      <c r="F4542" s="10" t="s">
        <v>13853</v>
      </c>
      <c r="G4542" s="137">
        <v>23502489924</v>
      </c>
      <c r="H4542" s="10"/>
      <c r="I4542" s="10" t="s">
        <v>13864</v>
      </c>
      <c r="J4542" s="10" t="s">
        <v>13913</v>
      </c>
      <c r="K4542" s="106" t="s">
        <v>13890</v>
      </c>
      <c r="L4542" s="98">
        <f>IFERROR(VLOOKUP($F4542&amp;$C4542,Sales!$J:$W,9,0),0)</f>
        <v>0</v>
      </c>
      <c r="M4542" s="98">
        <f>IFERROR(VLOOKUP($F4542&amp;$C4542,Sales!$J:$W,10,0),0)</f>
        <v>0</v>
      </c>
      <c r="N4542" s="98">
        <f>IFERROR(VLOOKUP($F4542&amp;$C4542,Sales!$J:$W,11,0),0)</f>
        <v>0</v>
      </c>
      <c r="O4542" s="98">
        <f>IFERROR(VLOOKUP($F4542&amp;$C4542,Sales!$J:$W,12,0),0)</f>
        <v>0</v>
      </c>
      <c r="P4542" s="98">
        <f>IFERROR(VLOOKUP($F4542&amp;$C4542,Sales!$J:$W,13,0),0)</f>
        <v>0</v>
      </c>
      <c r="Q4542" s="98">
        <f>IFERROR(VLOOKUP($F4542&amp;$C4542,Sales!$A:$H,7,0),0)</f>
        <v>0</v>
      </c>
      <c r="R4542" s="41" t="str">
        <f t="shared" si="141"/>
        <v>ERROR</v>
      </c>
      <c r="S4542" s="15"/>
      <c r="T4542" s="15"/>
      <c r="U4542" s="15"/>
      <c r="V4542" s="15"/>
      <c r="W4542" s="15"/>
      <c r="X4542" s="15"/>
      <c r="Y4542" s="41"/>
      <c r="Z4542" s="41"/>
      <c r="AA4542" s="41"/>
      <c r="AB4542" s="15"/>
      <c r="AC4542" s="15"/>
      <c r="AD4542" s="15"/>
      <c r="AE4542" s="15"/>
      <c r="AF4542" s="15"/>
      <c r="AG4542" s="15"/>
      <c r="AH4542" s="15"/>
      <c r="AI4542" s="15"/>
      <c r="AJ4542" s="15"/>
      <c r="AK4542" s="15"/>
      <c r="AL4542" s="15"/>
      <c r="AM4542" s="15"/>
      <c r="AN4542" s="15"/>
      <c r="AO4542" s="15"/>
      <c r="AP4542" s="15"/>
      <c r="AQ4542" s="15"/>
      <c r="AR4542" s="15"/>
      <c r="AS4542" s="15"/>
      <c r="AT4542" s="15"/>
      <c r="AU4542" s="15"/>
      <c r="AV4542" s="15"/>
      <c r="AW4542" s="15"/>
      <c r="AX4542" s="82"/>
      <c r="AY4542" s="82"/>
      <c r="AZ4542" s="10">
        <v>1</v>
      </c>
      <c r="BA4542" t="s">
        <v>22</v>
      </c>
      <c r="BB4542" t="s">
        <v>23</v>
      </c>
      <c r="BD4542" s="7" t="str">
        <f t="shared" si="142"/>
        <v>23502489924Shopee</v>
      </c>
    </row>
    <row r="4543" spans="2:56" ht="15" customHeight="1" x14ac:dyDescent="0.35">
      <c r="B4543" s="10" t="s">
        <v>17</v>
      </c>
      <c r="C4543" s="10" t="s">
        <v>806</v>
      </c>
      <c r="D4543" s="10" t="s">
        <v>549</v>
      </c>
      <c r="E4543" s="10" t="s">
        <v>194</v>
      </c>
      <c r="F4543" s="10" t="s">
        <v>13854</v>
      </c>
      <c r="G4543" s="137">
        <v>19558036074</v>
      </c>
      <c r="H4543" s="10"/>
      <c r="I4543" s="10" t="s">
        <v>13865</v>
      </c>
      <c r="J4543" s="10" t="s">
        <v>13914</v>
      </c>
      <c r="K4543" s="106" t="s">
        <v>13891</v>
      </c>
      <c r="L4543" s="98">
        <f>IFERROR(VLOOKUP($F4543&amp;$C4543,Sales!$J:$W,9,0),0)</f>
        <v>0</v>
      </c>
      <c r="M4543" s="98">
        <f>IFERROR(VLOOKUP($F4543&amp;$C4543,Sales!$J:$W,10,0),0)</f>
        <v>0</v>
      </c>
      <c r="N4543" s="98">
        <f>IFERROR(VLOOKUP($F4543&amp;$C4543,Sales!$J:$W,11,0),0)</f>
        <v>0</v>
      </c>
      <c r="O4543" s="98">
        <f>IFERROR(VLOOKUP($F4543&amp;$C4543,Sales!$J:$W,12,0),0)</f>
        <v>0</v>
      </c>
      <c r="P4543" s="98">
        <f>IFERROR(VLOOKUP($F4543&amp;$C4543,Sales!$J:$W,13,0),0)</f>
        <v>0</v>
      </c>
      <c r="Q4543" s="98">
        <f>IFERROR(VLOOKUP($F4543&amp;$C4543,Sales!$A:$H,7,0),0)</f>
        <v>0</v>
      </c>
      <c r="R4543" s="41" t="str">
        <f t="shared" si="141"/>
        <v>ERROR</v>
      </c>
      <c r="S4543" s="15"/>
      <c r="T4543" s="15"/>
      <c r="U4543" s="15"/>
      <c r="V4543" s="15"/>
      <c r="W4543" s="15"/>
      <c r="X4543" s="15"/>
      <c r="Y4543" s="41"/>
      <c r="Z4543" s="41"/>
      <c r="AA4543" s="41"/>
      <c r="AB4543" s="15"/>
      <c r="AC4543" s="15"/>
      <c r="AD4543" s="15"/>
      <c r="AE4543" s="15"/>
      <c r="AF4543" s="15"/>
      <c r="AG4543" s="15"/>
      <c r="AH4543" s="15"/>
      <c r="AI4543" s="15"/>
      <c r="AJ4543" s="15"/>
      <c r="AK4543" s="15"/>
      <c r="AL4543" s="15"/>
      <c r="AM4543" s="15"/>
      <c r="AN4543" s="15"/>
      <c r="AO4543" s="15"/>
      <c r="AP4543" s="15"/>
      <c r="AQ4543" s="15"/>
      <c r="AR4543" s="15"/>
      <c r="AS4543" s="15"/>
      <c r="AT4543" s="15"/>
      <c r="AU4543" s="15"/>
      <c r="AV4543" s="15"/>
      <c r="AW4543" s="15"/>
      <c r="AX4543" s="82"/>
      <c r="AY4543" s="82"/>
      <c r="AZ4543" s="10">
        <v>1</v>
      </c>
      <c r="BA4543" t="s">
        <v>22</v>
      </c>
      <c r="BB4543" t="s">
        <v>23</v>
      </c>
      <c r="BD4543" s="7" t="str">
        <f t="shared" si="142"/>
        <v>19558036074Shopee</v>
      </c>
    </row>
    <row r="4544" spans="2:56" ht="15" customHeight="1" x14ac:dyDescent="0.35">
      <c r="B4544" s="10" t="s">
        <v>17</v>
      </c>
      <c r="C4544" s="10" t="s">
        <v>806</v>
      </c>
      <c r="D4544" s="10" t="s">
        <v>549</v>
      </c>
      <c r="E4544" s="10" t="s">
        <v>194</v>
      </c>
      <c r="F4544" s="10" t="s">
        <v>13825</v>
      </c>
      <c r="G4544" s="137">
        <v>15994382503</v>
      </c>
      <c r="H4544" s="10"/>
      <c r="I4544" s="10" t="s">
        <v>13866</v>
      </c>
      <c r="J4544" s="10" t="s">
        <v>13915</v>
      </c>
      <c r="K4544" s="106" t="s">
        <v>13892</v>
      </c>
      <c r="L4544" s="98">
        <f>IFERROR(VLOOKUP($F4544&amp;$C4544,Sales!$J:$W,9,0),0)</f>
        <v>0</v>
      </c>
      <c r="M4544" s="98">
        <f>IFERROR(VLOOKUP($F4544&amp;$C4544,Sales!$J:$W,10,0),0)</f>
        <v>0</v>
      </c>
      <c r="N4544" s="98">
        <f>IFERROR(VLOOKUP($F4544&amp;$C4544,Sales!$J:$W,11,0),0)</f>
        <v>0</v>
      </c>
      <c r="O4544" s="98">
        <f>IFERROR(VLOOKUP($F4544&amp;$C4544,Sales!$J:$W,12,0),0)</f>
        <v>0</v>
      </c>
      <c r="P4544" s="98">
        <f>IFERROR(VLOOKUP($F4544&amp;$C4544,Sales!$J:$W,13,0),0)</f>
        <v>0</v>
      </c>
      <c r="Q4544" s="98">
        <f>IFERROR(VLOOKUP($F4544&amp;$C4544,Sales!$A:$H,7,0),0)</f>
        <v>0</v>
      </c>
      <c r="R4544" s="41" t="str">
        <f t="shared" si="141"/>
        <v>ERROR</v>
      </c>
      <c r="S4544" s="15"/>
      <c r="T4544" s="15"/>
      <c r="U4544" s="15"/>
      <c r="V4544" s="15"/>
      <c r="W4544" s="15"/>
      <c r="X4544" s="15"/>
      <c r="Y4544" s="41"/>
      <c r="Z4544" s="41"/>
      <c r="AA4544" s="41"/>
      <c r="AB4544" s="15"/>
      <c r="AC4544" s="15"/>
      <c r="AD4544" s="15"/>
      <c r="AE4544" s="15"/>
      <c r="AF4544" s="15"/>
      <c r="AG4544" s="15"/>
      <c r="AH4544" s="15"/>
      <c r="AI4544" s="15"/>
      <c r="AJ4544" s="15"/>
      <c r="AK4544" s="15"/>
      <c r="AL4544" s="15"/>
      <c r="AM4544" s="15"/>
      <c r="AN4544" s="15"/>
      <c r="AO4544" s="15"/>
      <c r="AP4544" s="15"/>
      <c r="AQ4544" s="15"/>
      <c r="AR4544" s="15"/>
      <c r="AS4544" s="15"/>
      <c r="AT4544" s="15"/>
      <c r="AU4544" s="15"/>
      <c r="AV4544" s="15"/>
      <c r="AW4544" s="15"/>
      <c r="AX4544" s="82"/>
      <c r="AY4544" s="82"/>
      <c r="AZ4544" s="10">
        <v>1</v>
      </c>
      <c r="BA4544" t="s">
        <v>22</v>
      </c>
      <c r="BB4544" t="s">
        <v>23</v>
      </c>
      <c r="BD4544" s="7" t="str">
        <f t="shared" si="142"/>
        <v>15994382503Shopee</v>
      </c>
    </row>
    <row r="4545" spans="2:58" ht="15" customHeight="1" x14ac:dyDescent="0.35">
      <c r="B4545" s="10" t="s">
        <v>17</v>
      </c>
      <c r="C4545" s="10" t="s">
        <v>806</v>
      </c>
      <c r="D4545" s="10" t="s">
        <v>549</v>
      </c>
      <c r="E4545" s="10" t="s">
        <v>194</v>
      </c>
      <c r="F4545" s="10" t="s">
        <v>13844</v>
      </c>
      <c r="G4545" s="137">
        <v>18554702396</v>
      </c>
      <c r="H4545" s="10"/>
      <c r="I4545" s="10">
        <v>6903148264850</v>
      </c>
      <c r="J4545" s="10" t="s">
        <v>13916</v>
      </c>
      <c r="K4545" s="106" t="s">
        <v>13842</v>
      </c>
      <c r="L4545" s="98">
        <f>IFERROR(VLOOKUP($F4545&amp;$C4545,Sales!$J:$W,9,0),0)</f>
        <v>0</v>
      </c>
      <c r="M4545" s="98">
        <f>IFERROR(VLOOKUP($F4545&amp;$C4545,Sales!$J:$W,10,0),0)</f>
        <v>0</v>
      </c>
      <c r="N4545" s="98">
        <f>IFERROR(VLOOKUP($F4545&amp;$C4545,Sales!$J:$W,11,0),0)</f>
        <v>0</v>
      </c>
      <c r="O4545" s="98">
        <f>IFERROR(VLOOKUP($F4545&amp;$C4545,Sales!$J:$W,12,0),0)</f>
        <v>0</v>
      </c>
      <c r="P4545" s="98">
        <f>IFERROR(VLOOKUP($F4545&amp;$C4545,Sales!$J:$W,13,0),0)</f>
        <v>0</v>
      </c>
      <c r="Q4545" s="98">
        <f>IFERROR(VLOOKUP($F4545&amp;$C4545,Sales!$A:$H,7,0),0)</f>
        <v>0</v>
      </c>
      <c r="R4545" s="41" t="str">
        <f t="shared" si="141"/>
        <v>ERROR</v>
      </c>
      <c r="S4545" s="15"/>
      <c r="T4545" s="15"/>
      <c r="U4545" s="15"/>
      <c r="V4545" s="15"/>
      <c r="W4545" s="15"/>
      <c r="X4545" s="15"/>
      <c r="Y4545" s="41"/>
      <c r="Z4545" s="41"/>
      <c r="AA4545" s="41"/>
      <c r="AB4545" s="15"/>
      <c r="AC4545" s="15"/>
      <c r="AD4545" s="15"/>
      <c r="AE4545" s="15"/>
      <c r="AF4545" s="15"/>
      <c r="AG4545" s="15"/>
      <c r="AH4545" s="15"/>
      <c r="AI4545" s="15"/>
      <c r="AJ4545" s="15"/>
      <c r="AK4545" s="15"/>
      <c r="AL4545" s="15"/>
      <c r="AM4545" s="15"/>
      <c r="AN4545" s="15"/>
      <c r="AO4545" s="15"/>
      <c r="AP4545" s="15"/>
      <c r="AQ4545" s="15"/>
      <c r="AR4545" s="15"/>
      <c r="AS4545" s="15"/>
      <c r="AT4545" s="15"/>
      <c r="AU4545" s="15"/>
      <c r="AV4545" s="15"/>
      <c r="AW4545" s="15"/>
      <c r="AX4545" s="82"/>
      <c r="AY4545" s="82"/>
      <c r="AZ4545" s="10">
        <v>1</v>
      </c>
      <c r="BA4545" t="s">
        <v>22</v>
      </c>
      <c r="BB4545" t="s">
        <v>23</v>
      </c>
      <c r="BD4545" s="7" t="str">
        <f t="shared" si="142"/>
        <v>18554702396Shopee</v>
      </c>
    </row>
    <row r="4546" spans="2:58" ht="15" customHeight="1" x14ac:dyDescent="0.35">
      <c r="B4546" s="10" t="s">
        <v>17</v>
      </c>
      <c r="C4546" s="10" t="s">
        <v>806</v>
      </c>
      <c r="D4546" s="10" t="s">
        <v>549</v>
      </c>
      <c r="E4546" s="10" t="s">
        <v>194</v>
      </c>
      <c r="F4546" s="10" t="s">
        <v>13845</v>
      </c>
      <c r="G4546" s="137">
        <v>21054699728</v>
      </c>
      <c r="H4546" s="10"/>
      <c r="I4546" s="10">
        <v>6903148264874</v>
      </c>
      <c r="J4546" s="10" t="s">
        <v>13917</v>
      </c>
      <c r="K4546" s="106" t="s">
        <v>13893</v>
      </c>
      <c r="L4546" s="98">
        <f>IFERROR(VLOOKUP($F4546&amp;$C4546,Sales!$J:$W,9,0),0)</f>
        <v>0</v>
      </c>
      <c r="M4546" s="98">
        <f>IFERROR(VLOOKUP($F4546&amp;$C4546,Sales!$J:$W,10,0),0)</f>
        <v>0</v>
      </c>
      <c r="N4546" s="98">
        <f>IFERROR(VLOOKUP($F4546&amp;$C4546,Sales!$J:$W,11,0),0)</f>
        <v>0</v>
      </c>
      <c r="O4546" s="98">
        <f>IFERROR(VLOOKUP($F4546&amp;$C4546,Sales!$J:$W,12,0),0)</f>
        <v>0</v>
      </c>
      <c r="P4546" s="98">
        <f>IFERROR(VLOOKUP($F4546&amp;$C4546,Sales!$J:$W,13,0),0)</f>
        <v>0</v>
      </c>
      <c r="Q4546" s="98">
        <f>IFERROR(VLOOKUP($F4546&amp;$C4546,Sales!$A:$H,7,0),0)</f>
        <v>0</v>
      </c>
      <c r="R4546" s="41" t="str">
        <f t="shared" si="141"/>
        <v>ERROR</v>
      </c>
      <c r="S4546" s="15"/>
      <c r="T4546" s="15"/>
      <c r="U4546" s="15"/>
      <c r="V4546" s="15"/>
      <c r="W4546" s="15"/>
      <c r="X4546" s="15"/>
      <c r="Y4546" s="41"/>
      <c r="Z4546" s="41"/>
      <c r="AA4546" s="41"/>
      <c r="AB4546" s="15"/>
      <c r="AC4546" s="15"/>
      <c r="AD4546" s="15"/>
      <c r="AE4546" s="15"/>
      <c r="AF4546" s="15"/>
      <c r="AG4546" s="15"/>
      <c r="AH4546" s="15"/>
      <c r="AI4546" s="15"/>
      <c r="AJ4546" s="15"/>
      <c r="AK4546" s="15"/>
      <c r="AL4546" s="15"/>
      <c r="AM4546" s="15"/>
      <c r="AN4546" s="15"/>
      <c r="AO4546" s="15"/>
      <c r="AP4546" s="15"/>
      <c r="AQ4546" s="15"/>
      <c r="AR4546" s="15"/>
      <c r="AS4546" s="15"/>
      <c r="AT4546" s="15"/>
      <c r="AU4546" s="15"/>
      <c r="AV4546" s="15"/>
      <c r="AW4546" s="15"/>
      <c r="AX4546" s="82"/>
      <c r="AY4546" s="82"/>
      <c r="AZ4546" s="10">
        <v>1</v>
      </c>
      <c r="BA4546" t="s">
        <v>22</v>
      </c>
      <c r="BB4546" t="s">
        <v>23</v>
      </c>
      <c r="BD4546" s="7" t="str">
        <f t="shared" si="142"/>
        <v>21054699728Shopee</v>
      </c>
    </row>
    <row r="4547" spans="2:58" ht="15" customHeight="1" x14ac:dyDescent="0.35">
      <c r="B4547" s="10" t="s">
        <v>17</v>
      </c>
      <c r="C4547" s="10" t="s">
        <v>806</v>
      </c>
      <c r="D4547" s="10" t="s">
        <v>549</v>
      </c>
      <c r="E4547" s="10" t="s">
        <v>194</v>
      </c>
      <c r="F4547" s="10" t="s">
        <v>13846</v>
      </c>
      <c r="G4547" s="137">
        <v>18254702918</v>
      </c>
      <c r="H4547" s="10"/>
      <c r="I4547" s="10">
        <v>6903148264867</v>
      </c>
      <c r="J4547" s="10" t="s">
        <v>13918</v>
      </c>
      <c r="K4547" s="106" t="s">
        <v>13894</v>
      </c>
      <c r="L4547" s="98">
        <f>IFERROR(VLOOKUP($F4547&amp;$C4547,Sales!$J:$W,9,0),0)</f>
        <v>0</v>
      </c>
      <c r="M4547" s="98">
        <f>IFERROR(VLOOKUP($F4547&amp;$C4547,Sales!$J:$W,10,0),0)</f>
        <v>0</v>
      </c>
      <c r="N4547" s="98">
        <f>IFERROR(VLOOKUP($F4547&amp;$C4547,Sales!$J:$W,11,0),0)</f>
        <v>0</v>
      </c>
      <c r="O4547" s="98">
        <f>IFERROR(VLOOKUP($F4547&amp;$C4547,Sales!$J:$W,12,0),0)</f>
        <v>0</v>
      </c>
      <c r="P4547" s="98">
        <f>IFERROR(VLOOKUP($F4547&amp;$C4547,Sales!$J:$W,13,0),0)</f>
        <v>0</v>
      </c>
      <c r="Q4547" s="98">
        <f>IFERROR(VLOOKUP($F4547&amp;$C4547,Sales!$A:$H,7,0),0)</f>
        <v>0</v>
      </c>
      <c r="R4547" s="41" t="str">
        <f t="shared" si="141"/>
        <v>ERROR</v>
      </c>
      <c r="S4547" s="15"/>
      <c r="T4547" s="15"/>
      <c r="U4547" s="15"/>
      <c r="V4547" s="15"/>
      <c r="W4547" s="15"/>
      <c r="X4547" s="15"/>
      <c r="Y4547" s="41"/>
      <c r="Z4547" s="41"/>
      <c r="AA4547" s="41"/>
      <c r="AB4547" s="15"/>
      <c r="AC4547" s="15"/>
      <c r="AD4547" s="15"/>
      <c r="AE4547" s="15"/>
      <c r="AF4547" s="15"/>
      <c r="AG4547" s="15"/>
      <c r="AH4547" s="15"/>
      <c r="AI4547" s="15"/>
      <c r="AJ4547" s="15"/>
      <c r="AK4547" s="15"/>
      <c r="AL4547" s="15"/>
      <c r="AM4547" s="15"/>
      <c r="AN4547" s="15"/>
      <c r="AO4547" s="15"/>
      <c r="AP4547" s="15"/>
      <c r="AQ4547" s="15"/>
      <c r="AR4547" s="15"/>
      <c r="AS4547" s="15"/>
      <c r="AT4547" s="15"/>
      <c r="AU4547" s="15"/>
      <c r="AV4547" s="15"/>
      <c r="AW4547" s="15"/>
      <c r="AX4547" s="82"/>
      <c r="AY4547" s="82"/>
      <c r="AZ4547" s="10">
        <v>1</v>
      </c>
      <c r="BA4547" t="s">
        <v>22</v>
      </c>
      <c r="BB4547" t="s">
        <v>23</v>
      </c>
      <c r="BD4547" s="7" t="str">
        <f t="shared" si="142"/>
        <v>18254702918Shopee</v>
      </c>
    </row>
    <row r="4548" spans="2:58" ht="15" customHeight="1" x14ac:dyDescent="0.35">
      <c r="B4548" s="10" t="s">
        <v>17</v>
      </c>
      <c r="C4548" s="10" t="s">
        <v>806</v>
      </c>
      <c r="D4548" s="10" t="s">
        <v>294</v>
      </c>
      <c r="E4548" s="10" t="s">
        <v>295</v>
      </c>
      <c r="F4548" s="10" t="s">
        <v>11192</v>
      </c>
      <c r="G4548" s="137">
        <v>10177847450</v>
      </c>
      <c r="H4548" s="10" t="s">
        <v>12308</v>
      </c>
      <c r="I4548" s="10">
        <v>4987176051585</v>
      </c>
      <c r="J4548" s="10" t="s">
        <v>11384</v>
      </c>
      <c r="K4548" s="102" t="s">
        <v>11411</v>
      </c>
      <c r="L4548" s="98">
        <f>IFERROR(VLOOKUP($F4548&amp;$C4548,Sales!$J:$W,9,0),0)</f>
        <v>0</v>
      </c>
      <c r="M4548" s="98">
        <f>IFERROR(VLOOKUP($F4548&amp;$C4548,Sales!$J:$W,10,0),0)</f>
        <v>0</v>
      </c>
      <c r="N4548" s="98">
        <f>IFERROR(VLOOKUP($F4548&amp;$C4548,Sales!$J:$W,11,0),0)</f>
        <v>0</v>
      </c>
      <c r="O4548" s="98">
        <f>IFERROR(VLOOKUP($F4548&amp;$C4548,Sales!$J:$W,12,0),0)</f>
        <v>0</v>
      </c>
      <c r="P4548" s="98">
        <f>IFERROR(VLOOKUP($F4548&amp;$C4548,Sales!$J:$W,13,0),0)</f>
        <v>0</v>
      </c>
      <c r="Q4548" s="98">
        <f>IFERROR(VLOOKUP($F4548&amp;$C4548,Sales!$A:$H,7,0),0)</f>
        <v>0</v>
      </c>
      <c r="R4548" s="41" t="str">
        <f t="shared" si="141"/>
        <v>ERROR</v>
      </c>
      <c r="S4548" s="15"/>
      <c r="T4548" s="15"/>
      <c r="U4548" s="15"/>
      <c r="V4548" s="15"/>
      <c r="W4548" s="15"/>
      <c r="X4548" s="15"/>
      <c r="Y4548" s="41"/>
      <c r="Z4548" s="41"/>
      <c r="AA4548" s="41"/>
      <c r="AB4548" s="15"/>
      <c r="AC4548" s="15"/>
      <c r="AD4548" s="15"/>
      <c r="AE4548" s="15"/>
      <c r="AF4548" s="15"/>
      <c r="AG4548" s="15"/>
      <c r="AH4548" s="15"/>
      <c r="AI4548" s="15"/>
      <c r="AJ4548" s="15"/>
      <c r="AK4548" s="15"/>
      <c r="AL4548" s="15"/>
      <c r="AM4548" s="15"/>
      <c r="AN4548" s="15"/>
      <c r="AO4548" s="15"/>
      <c r="AP4548" s="15"/>
      <c r="AQ4548" s="15"/>
      <c r="AR4548" s="15"/>
      <c r="AS4548" s="15"/>
      <c r="AT4548" s="15"/>
      <c r="AU4548" s="15"/>
      <c r="AV4548" s="15"/>
      <c r="AW4548" s="15"/>
      <c r="AX4548" s="82"/>
      <c r="AY4548" s="82"/>
      <c r="AZ4548" s="10">
        <v>1</v>
      </c>
      <c r="BA4548" t="s">
        <v>22</v>
      </c>
      <c r="BB4548" t="s">
        <v>88</v>
      </c>
      <c r="BD4548" s="7" t="str">
        <f t="shared" si="142"/>
        <v>10177847450Shopee</v>
      </c>
      <c r="BE4548" t="s">
        <v>14063</v>
      </c>
      <c r="BF4548" t="s">
        <v>14064</v>
      </c>
    </row>
    <row r="4549" spans="2:58" ht="15" customHeight="1" x14ac:dyDescent="0.35">
      <c r="B4549" s="10" t="s">
        <v>17</v>
      </c>
      <c r="C4549" s="10" t="s">
        <v>806</v>
      </c>
      <c r="D4549" s="10" t="s">
        <v>549</v>
      </c>
      <c r="E4549" s="10" t="s">
        <v>194</v>
      </c>
      <c r="F4549" s="10" t="s">
        <v>13847</v>
      </c>
      <c r="G4549" s="137">
        <v>22600266052</v>
      </c>
      <c r="H4549" s="10"/>
      <c r="I4549" s="10">
        <v>6903148264843</v>
      </c>
      <c r="J4549" s="10" t="s">
        <v>13919</v>
      </c>
      <c r="K4549" s="106" t="s">
        <v>13895</v>
      </c>
      <c r="L4549" s="98">
        <f>IFERROR(VLOOKUP($F4549&amp;$C4549,Sales!$J:$W,9,0),0)</f>
        <v>0</v>
      </c>
      <c r="M4549" s="98">
        <f>IFERROR(VLOOKUP($F4549&amp;$C4549,Sales!$J:$W,10,0),0)</f>
        <v>0</v>
      </c>
      <c r="N4549" s="98">
        <f>IFERROR(VLOOKUP($F4549&amp;$C4549,Sales!$J:$W,11,0),0)</f>
        <v>0</v>
      </c>
      <c r="O4549" s="98">
        <f>IFERROR(VLOOKUP($F4549&amp;$C4549,Sales!$J:$W,12,0),0)</f>
        <v>0</v>
      </c>
      <c r="P4549" s="98">
        <f>IFERROR(VLOOKUP($F4549&amp;$C4549,Sales!$J:$W,13,0),0)</f>
        <v>0</v>
      </c>
      <c r="Q4549" s="98">
        <f>IFERROR(VLOOKUP($F4549&amp;$C4549,Sales!$A:$H,7,0),0)</f>
        <v>0</v>
      </c>
      <c r="R4549" s="41" t="str">
        <f t="shared" ref="R4549:R4612" si="143">IFERROR(AVERAGE($S4549:$AW4549),"ERROR")</f>
        <v>ERROR</v>
      </c>
      <c r="S4549" s="15"/>
      <c r="T4549" s="15"/>
      <c r="U4549" s="15"/>
      <c r="V4549" s="15"/>
      <c r="W4549" s="15"/>
      <c r="X4549" s="15"/>
      <c r="Y4549" s="41"/>
      <c r="Z4549" s="41"/>
      <c r="AA4549" s="41"/>
      <c r="AB4549" s="15"/>
      <c r="AC4549" s="15"/>
      <c r="AD4549" s="15"/>
      <c r="AE4549" s="15"/>
      <c r="AF4549" s="15"/>
      <c r="AG4549" s="15"/>
      <c r="AH4549" s="15"/>
      <c r="AI4549" s="15"/>
      <c r="AJ4549" s="15"/>
      <c r="AK4549" s="15"/>
      <c r="AL4549" s="15"/>
      <c r="AM4549" s="15"/>
      <c r="AN4549" s="15"/>
      <c r="AO4549" s="15"/>
      <c r="AP4549" s="15"/>
      <c r="AQ4549" s="15"/>
      <c r="AR4549" s="15"/>
      <c r="AS4549" s="15"/>
      <c r="AT4549" s="15"/>
      <c r="AU4549" s="15"/>
      <c r="AV4549" s="15"/>
      <c r="AW4549" s="15"/>
      <c r="AX4549" s="82"/>
      <c r="AY4549" s="82"/>
      <c r="AZ4549" s="10">
        <v>1</v>
      </c>
      <c r="BA4549" t="s">
        <v>22</v>
      </c>
      <c r="BB4549" t="s">
        <v>23</v>
      </c>
      <c r="BD4549" s="7" t="str">
        <f t="shared" si="142"/>
        <v>22600266052Shopee</v>
      </c>
    </row>
    <row r="4550" spans="2:58" ht="15" customHeight="1" x14ac:dyDescent="0.35">
      <c r="B4550" s="10" t="s">
        <v>17</v>
      </c>
      <c r="C4550" s="10" t="s">
        <v>806</v>
      </c>
      <c r="D4550" s="10" t="s">
        <v>294</v>
      </c>
      <c r="E4550" s="10" t="s">
        <v>295</v>
      </c>
      <c r="F4550" s="10" t="s">
        <v>11189</v>
      </c>
      <c r="G4550" s="137">
        <v>13760791909</v>
      </c>
      <c r="H4550" s="10" t="s">
        <v>12310</v>
      </c>
      <c r="I4550" s="10">
        <v>4987176051530</v>
      </c>
      <c r="J4550" s="10" t="s">
        <v>11386</v>
      </c>
      <c r="K4550" s="102" t="s">
        <v>11413</v>
      </c>
      <c r="L4550" s="98">
        <f>IFERROR(VLOOKUP($F4550&amp;$C4550,Sales!$J:$W,9,0),0)</f>
        <v>0</v>
      </c>
      <c r="M4550" s="98">
        <f>IFERROR(VLOOKUP($F4550&amp;$C4550,Sales!$J:$W,10,0),0)</f>
        <v>0</v>
      </c>
      <c r="N4550" s="98">
        <f>IFERROR(VLOOKUP($F4550&amp;$C4550,Sales!$J:$W,11,0),0)</f>
        <v>0</v>
      </c>
      <c r="O4550" s="98">
        <f>IFERROR(VLOOKUP($F4550&amp;$C4550,Sales!$J:$W,12,0),0)</f>
        <v>0</v>
      </c>
      <c r="P4550" s="98">
        <f>IFERROR(VLOOKUP($F4550&amp;$C4550,Sales!$J:$W,13,0),0)</f>
        <v>0</v>
      </c>
      <c r="Q4550" s="98">
        <f>IFERROR(VLOOKUP($F4550&amp;$C4550,Sales!$A:$H,7,0),0)</f>
        <v>0</v>
      </c>
      <c r="R4550" s="41" t="str">
        <f t="shared" si="143"/>
        <v>ERROR</v>
      </c>
      <c r="S4550" s="15"/>
      <c r="T4550" s="15"/>
      <c r="U4550" s="15"/>
      <c r="V4550" s="15"/>
      <c r="W4550" s="15"/>
      <c r="X4550" s="15"/>
      <c r="Y4550" s="41"/>
      <c r="Z4550" s="41"/>
      <c r="AA4550" s="41"/>
      <c r="AB4550" s="15"/>
      <c r="AC4550" s="15"/>
      <c r="AD4550" s="15"/>
      <c r="AE4550" s="15"/>
      <c r="AF4550" s="15"/>
      <c r="AG4550" s="15"/>
      <c r="AH4550" s="15"/>
      <c r="AI4550" s="15"/>
      <c r="AJ4550" s="15"/>
      <c r="AK4550" s="15"/>
      <c r="AL4550" s="15"/>
      <c r="AM4550" s="15"/>
      <c r="AN4550" s="15"/>
      <c r="AO4550" s="15"/>
      <c r="AP4550" s="15"/>
      <c r="AQ4550" s="15"/>
      <c r="AR4550" s="15"/>
      <c r="AS4550" s="15"/>
      <c r="AT4550" s="15"/>
      <c r="AU4550" s="15"/>
      <c r="AV4550" s="15"/>
      <c r="AW4550" s="15"/>
      <c r="AX4550" s="82"/>
      <c r="AY4550" s="82"/>
      <c r="AZ4550" s="10">
        <v>1</v>
      </c>
      <c r="BA4550" t="s">
        <v>22</v>
      </c>
      <c r="BB4550" t="s">
        <v>88</v>
      </c>
      <c r="BD4550" s="7" t="str">
        <f t="shared" si="142"/>
        <v>13760791909Shopee</v>
      </c>
      <c r="BE4550" s="88">
        <v>44869</v>
      </c>
      <c r="BF4550" t="s">
        <v>13821</v>
      </c>
    </row>
    <row r="4551" spans="2:58" ht="15" customHeight="1" x14ac:dyDescent="0.35">
      <c r="B4551" s="10" t="s">
        <v>17</v>
      </c>
      <c r="C4551" s="10" t="s">
        <v>806</v>
      </c>
      <c r="D4551" s="10" t="s">
        <v>549</v>
      </c>
      <c r="E4551" s="10" t="s">
        <v>194</v>
      </c>
      <c r="F4551" s="10" t="s">
        <v>13851</v>
      </c>
      <c r="G4551" s="137">
        <v>22702430076</v>
      </c>
      <c r="H4551" s="10"/>
      <c r="I4551" s="10" t="s">
        <v>13867</v>
      </c>
      <c r="J4551" s="10" t="s">
        <v>13920</v>
      </c>
      <c r="K4551" s="106" t="s">
        <v>13896</v>
      </c>
      <c r="L4551" s="98">
        <f>IFERROR(VLOOKUP($F4551&amp;$C4551,Sales!$J:$W,9,0),0)</f>
        <v>0</v>
      </c>
      <c r="M4551" s="98">
        <f>IFERROR(VLOOKUP($F4551&amp;$C4551,Sales!$J:$W,10,0),0)</f>
        <v>0</v>
      </c>
      <c r="N4551" s="98">
        <f>IFERROR(VLOOKUP($F4551&amp;$C4551,Sales!$J:$W,11,0),0)</f>
        <v>0</v>
      </c>
      <c r="O4551" s="98">
        <f>IFERROR(VLOOKUP($F4551&amp;$C4551,Sales!$J:$W,12,0),0)</f>
        <v>0</v>
      </c>
      <c r="P4551" s="98">
        <f>IFERROR(VLOOKUP($F4551&amp;$C4551,Sales!$J:$W,13,0),0)</f>
        <v>0</v>
      </c>
      <c r="Q4551" s="98">
        <f>IFERROR(VLOOKUP($F4551&amp;$C4551,Sales!$A:$H,7,0),0)</f>
        <v>0</v>
      </c>
      <c r="R4551" s="41" t="str">
        <f t="shared" si="143"/>
        <v>ERROR</v>
      </c>
      <c r="S4551" s="15"/>
      <c r="T4551" s="15"/>
      <c r="U4551" s="15"/>
      <c r="V4551" s="15"/>
      <c r="W4551" s="15"/>
      <c r="X4551" s="15"/>
      <c r="Y4551" s="41"/>
      <c r="Z4551" s="41"/>
      <c r="AA4551" s="41"/>
      <c r="AB4551" s="15"/>
      <c r="AC4551" s="15"/>
      <c r="AD4551" s="15"/>
      <c r="AE4551" s="15"/>
      <c r="AF4551" s="15"/>
      <c r="AG4551" s="15"/>
      <c r="AH4551" s="15"/>
      <c r="AI4551" s="15"/>
      <c r="AJ4551" s="15"/>
      <c r="AK4551" s="15"/>
      <c r="AL4551" s="15"/>
      <c r="AM4551" s="15"/>
      <c r="AN4551" s="15"/>
      <c r="AO4551" s="15"/>
      <c r="AP4551" s="15"/>
      <c r="AQ4551" s="15"/>
      <c r="AR4551" s="15"/>
      <c r="AS4551" s="15"/>
      <c r="AT4551" s="15"/>
      <c r="AU4551" s="15"/>
      <c r="AV4551" s="15"/>
      <c r="AW4551" s="15"/>
      <c r="AX4551" s="82"/>
      <c r="AY4551" s="82"/>
      <c r="AZ4551" s="10">
        <v>1</v>
      </c>
      <c r="BA4551" t="s">
        <v>22</v>
      </c>
      <c r="BB4551" t="s">
        <v>23</v>
      </c>
      <c r="BD4551" s="7" t="str">
        <f t="shared" si="142"/>
        <v>22702430076Shopee</v>
      </c>
    </row>
    <row r="4552" spans="2:58" ht="15" customHeight="1" x14ac:dyDescent="0.35">
      <c r="B4552" s="10" t="s">
        <v>17</v>
      </c>
      <c r="C4552" s="10" t="s">
        <v>806</v>
      </c>
      <c r="D4552" s="10" t="s">
        <v>549</v>
      </c>
      <c r="E4552" s="10" t="s">
        <v>194</v>
      </c>
      <c r="F4552" s="10" t="s">
        <v>13852</v>
      </c>
      <c r="G4552" s="137">
        <v>13397235512</v>
      </c>
      <c r="H4552" s="10"/>
      <c r="I4552" s="10" t="s">
        <v>13868</v>
      </c>
      <c r="J4552" s="10" t="s">
        <v>13921</v>
      </c>
      <c r="K4552" s="106" t="s">
        <v>13897</v>
      </c>
      <c r="L4552" s="98">
        <f>IFERROR(VLOOKUP($F4552&amp;$C4552,Sales!$J:$W,9,0),0)</f>
        <v>0</v>
      </c>
      <c r="M4552" s="98">
        <f>IFERROR(VLOOKUP($F4552&amp;$C4552,Sales!$J:$W,10,0),0)</f>
        <v>0</v>
      </c>
      <c r="N4552" s="98">
        <f>IFERROR(VLOOKUP($F4552&amp;$C4552,Sales!$J:$W,11,0),0)</f>
        <v>0</v>
      </c>
      <c r="O4552" s="98">
        <f>IFERROR(VLOOKUP($F4552&amp;$C4552,Sales!$J:$W,12,0),0)</f>
        <v>0</v>
      </c>
      <c r="P4552" s="98">
        <f>IFERROR(VLOOKUP($F4552&amp;$C4552,Sales!$J:$W,13,0),0)</f>
        <v>0</v>
      </c>
      <c r="Q4552" s="98">
        <f>IFERROR(VLOOKUP($F4552&amp;$C4552,Sales!$A:$H,7,0),0)</f>
        <v>0</v>
      </c>
      <c r="R4552" s="41" t="str">
        <f t="shared" si="143"/>
        <v>ERROR</v>
      </c>
      <c r="S4552" s="15"/>
      <c r="T4552" s="15"/>
      <c r="U4552" s="15"/>
      <c r="V4552" s="15"/>
      <c r="W4552" s="15"/>
      <c r="X4552" s="15"/>
      <c r="Y4552" s="41"/>
      <c r="Z4552" s="41"/>
      <c r="AA4552" s="41"/>
      <c r="AB4552" s="15"/>
      <c r="AC4552" s="15"/>
      <c r="AD4552" s="15"/>
      <c r="AE4552" s="15"/>
      <c r="AF4552" s="15"/>
      <c r="AG4552" s="15"/>
      <c r="AH4552" s="15"/>
      <c r="AI4552" s="15"/>
      <c r="AJ4552" s="15"/>
      <c r="AK4552" s="15"/>
      <c r="AL4552" s="15"/>
      <c r="AM4552" s="15"/>
      <c r="AN4552" s="15"/>
      <c r="AO4552" s="15"/>
      <c r="AP4552" s="15"/>
      <c r="AQ4552" s="15"/>
      <c r="AR4552" s="15"/>
      <c r="AS4552" s="15"/>
      <c r="AT4552" s="15"/>
      <c r="AU4552" s="15"/>
      <c r="AV4552" s="15"/>
      <c r="AW4552" s="15"/>
      <c r="AX4552" s="82"/>
      <c r="AY4552" s="82"/>
      <c r="AZ4552" s="10">
        <v>1</v>
      </c>
      <c r="BA4552" t="s">
        <v>22</v>
      </c>
      <c r="BB4552" t="s">
        <v>23</v>
      </c>
      <c r="BD4552" s="7" t="str">
        <f t="shared" si="142"/>
        <v>13397235512Shopee</v>
      </c>
    </row>
    <row r="4553" spans="2:58" ht="15" customHeight="1" x14ac:dyDescent="0.35">
      <c r="B4553" s="10" t="s">
        <v>17</v>
      </c>
      <c r="C4553" s="10" t="s">
        <v>806</v>
      </c>
      <c r="D4553" s="10" t="s">
        <v>294</v>
      </c>
      <c r="E4553" s="10" t="s">
        <v>295</v>
      </c>
      <c r="F4553" s="10"/>
      <c r="G4553" s="137">
        <v>15122185071</v>
      </c>
      <c r="H4553" s="10" t="s">
        <v>12313</v>
      </c>
      <c r="I4553" s="10" t="s">
        <v>11243</v>
      </c>
      <c r="J4553" s="10" t="s">
        <v>11389</v>
      </c>
      <c r="K4553" s="102" t="s">
        <v>11416</v>
      </c>
      <c r="L4553" s="98">
        <f>IFERROR(VLOOKUP($F4553&amp;$C4553,Sales!$J:$W,9,0),0)</f>
        <v>0</v>
      </c>
      <c r="M4553" s="98">
        <f>IFERROR(VLOOKUP($F4553&amp;$C4553,Sales!$J:$W,10,0),0)</f>
        <v>0</v>
      </c>
      <c r="N4553" s="98">
        <f>IFERROR(VLOOKUP($F4553&amp;$C4553,Sales!$J:$W,11,0),0)</f>
        <v>0</v>
      </c>
      <c r="O4553" s="98">
        <f>IFERROR(VLOOKUP($F4553&amp;$C4553,Sales!$J:$W,12,0),0)</f>
        <v>0</v>
      </c>
      <c r="P4553" s="98">
        <f>IFERROR(VLOOKUP($F4553&amp;$C4553,Sales!$J:$W,13,0),0)</f>
        <v>0</v>
      </c>
      <c r="Q4553" s="98">
        <f>IFERROR(VLOOKUP($F4553&amp;$C4553,Sales!$A:$H,7,0),0)</f>
        <v>0</v>
      </c>
      <c r="R4553" s="41" t="str">
        <f t="shared" si="143"/>
        <v>ERROR</v>
      </c>
      <c r="S4553" s="15"/>
      <c r="T4553" s="15"/>
      <c r="U4553" s="15"/>
      <c r="V4553" s="15"/>
      <c r="W4553" s="15"/>
      <c r="X4553" s="15"/>
      <c r="Y4553" s="41"/>
      <c r="Z4553" s="41"/>
      <c r="AA4553" s="41"/>
      <c r="AB4553" s="15"/>
      <c r="AC4553" s="15"/>
      <c r="AD4553" s="15"/>
      <c r="AE4553" s="15"/>
      <c r="AF4553" s="15"/>
      <c r="AG4553" s="15"/>
      <c r="AH4553" s="15"/>
      <c r="AI4553" s="15"/>
      <c r="AJ4553" s="15"/>
      <c r="AK4553" s="15"/>
      <c r="AL4553" s="15"/>
      <c r="AM4553" s="15"/>
      <c r="AN4553" s="15"/>
      <c r="AO4553" s="15"/>
      <c r="AP4553" s="15"/>
      <c r="AQ4553" s="15"/>
      <c r="AR4553" s="15"/>
      <c r="AS4553" s="15"/>
      <c r="AT4553" s="15"/>
      <c r="AU4553" s="15"/>
      <c r="AV4553" s="15"/>
      <c r="AW4553" s="15"/>
      <c r="AX4553" s="82"/>
      <c r="AY4553" s="82"/>
      <c r="AZ4553" s="10">
        <v>1</v>
      </c>
      <c r="BA4553" t="s">
        <v>22</v>
      </c>
      <c r="BB4553" t="s">
        <v>88</v>
      </c>
      <c r="BD4553" s="7" t="str">
        <f t="shared" si="142"/>
        <v>15122185071Shopee</v>
      </c>
      <c r="BE4553" t="s">
        <v>14063</v>
      </c>
      <c r="BF4553" t="s">
        <v>14064</v>
      </c>
    </row>
    <row r="4554" spans="2:58" ht="15" customHeight="1" x14ac:dyDescent="0.35">
      <c r="B4554" s="10" t="s">
        <v>17</v>
      </c>
      <c r="C4554" s="10" t="s">
        <v>806</v>
      </c>
      <c r="D4554" s="10" t="s">
        <v>650</v>
      </c>
      <c r="E4554" s="10" t="s">
        <v>194</v>
      </c>
      <c r="F4554" s="10" t="s">
        <v>2515</v>
      </c>
      <c r="G4554" s="137">
        <v>3332799270</v>
      </c>
      <c r="H4554" s="10" t="s">
        <v>14653</v>
      </c>
      <c r="I4554" s="10" t="s">
        <v>2065</v>
      </c>
      <c r="J4554" s="10" t="s">
        <v>1450</v>
      </c>
      <c r="K4554" s="102" t="s">
        <v>10209</v>
      </c>
      <c r="L4554" s="98">
        <f>IFERROR(VLOOKUP($F4554&amp;$C4554,Sales!$J:$W,9,0),0)</f>
        <v>0</v>
      </c>
      <c r="M4554" s="98">
        <f>IFERROR(VLOOKUP($F4554&amp;$C4554,Sales!$J:$W,10,0),0)</f>
        <v>0</v>
      </c>
      <c r="N4554" s="98">
        <f>IFERROR(VLOOKUP($F4554&amp;$C4554,Sales!$J:$W,11,0),0)</f>
        <v>0</v>
      </c>
      <c r="O4554" s="98">
        <f>IFERROR(VLOOKUP($F4554&amp;$C4554,Sales!$J:$W,12,0),0)</f>
        <v>0</v>
      </c>
      <c r="P4554" s="98">
        <f>IFERROR(VLOOKUP($F4554&amp;$C4554,Sales!$J:$W,13,0),0)</f>
        <v>0</v>
      </c>
      <c r="Q4554" s="98">
        <f>IFERROR(VLOOKUP($F4554&amp;$C4554,Sales!$A:$H,7,0),0)</f>
        <v>0</v>
      </c>
      <c r="R4554" s="41" t="str">
        <f t="shared" si="143"/>
        <v>ERROR</v>
      </c>
      <c r="S4554" s="15"/>
      <c r="T4554" s="15"/>
      <c r="U4554" s="15"/>
      <c r="V4554" s="15"/>
      <c r="W4554" s="15"/>
      <c r="X4554" s="15"/>
      <c r="Y4554" s="41"/>
      <c r="Z4554" s="41"/>
      <c r="AA4554" s="41"/>
      <c r="AB4554" s="15"/>
      <c r="AC4554" s="15"/>
      <c r="AD4554" s="15"/>
      <c r="AE4554" s="15"/>
      <c r="AF4554" s="15"/>
      <c r="AG4554" s="15"/>
      <c r="AH4554" s="15"/>
      <c r="AI4554" s="15"/>
      <c r="AJ4554" s="41"/>
      <c r="AK4554" s="15"/>
      <c r="AL4554" s="15"/>
      <c r="AM4554" s="15"/>
      <c r="AN4554" s="15"/>
      <c r="AO4554" s="15"/>
      <c r="AP4554" s="15"/>
      <c r="AQ4554" s="15"/>
      <c r="AR4554" s="15"/>
      <c r="AS4554" s="15"/>
      <c r="AT4554" s="15"/>
      <c r="AU4554" s="15"/>
      <c r="AV4554" s="15"/>
      <c r="AW4554" s="15"/>
      <c r="AX4554" s="82"/>
      <c r="AY4554" s="82"/>
      <c r="AZ4554" s="10">
        <v>1</v>
      </c>
      <c r="BA4554" t="s">
        <v>31</v>
      </c>
      <c r="BB4554" t="s">
        <v>23</v>
      </c>
      <c r="BD4554" s="7" t="str">
        <f t="shared" si="142"/>
        <v>3332799270Shopee</v>
      </c>
    </row>
    <row r="4555" spans="2:58" ht="15" customHeight="1" x14ac:dyDescent="0.35">
      <c r="B4555" s="10" t="s">
        <v>17</v>
      </c>
      <c r="C4555" s="10" t="s">
        <v>806</v>
      </c>
      <c r="D4555" s="10" t="s">
        <v>294</v>
      </c>
      <c r="E4555" s="10" t="s">
        <v>295</v>
      </c>
      <c r="F4555" s="10"/>
      <c r="G4555" s="137">
        <v>14022178346</v>
      </c>
      <c r="H4555" s="10" t="s">
        <v>12315</v>
      </c>
      <c r="I4555" s="10" t="s">
        <v>11247</v>
      </c>
      <c r="J4555" s="10" t="s">
        <v>11391</v>
      </c>
      <c r="K4555" s="102" t="s">
        <v>11418</v>
      </c>
      <c r="L4555" s="98">
        <f>IFERROR(VLOOKUP($F4555&amp;$C4555,Sales!$J:$W,9,0),0)</f>
        <v>0</v>
      </c>
      <c r="M4555" s="98">
        <f>IFERROR(VLOOKUP($F4555&amp;$C4555,Sales!$J:$W,10,0),0)</f>
        <v>0</v>
      </c>
      <c r="N4555" s="98">
        <f>IFERROR(VLOOKUP($F4555&amp;$C4555,Sales!$J:$W,11,0),0)</f>
        <v>0</v>
      </c>
      <c r="O4555" s="98">
        <f>IFERROR(VLOOKUP($F4555&amp;$C4555,Sales!$J:$W,12,0),0)</f>
        <v>0</v>
      </c>
      <c r="P4555" s="98">
        <f>IFERROR(VLOOKUP($F4555&amp;$C4555,Sales!$J:$W,13,0),0)</f>
        <v>0</v>
      </c>
      <c r="Q4555" s="98">
        <f>IFERROR(VLOOKUP($F4555&amp;$C4555,Sales!$A:$H,7,0),0)</f>
        <v>0</v>
      </c>
      <c r="R4555" s="41" t="str">
        <f t="shared" si="143"/>
        <v>ERROR</v>
      </c>
      <c r="S4555" s="15"/>
      <c r="T4555" s="15"/>
      <c r="U4555" s="15"/>
      <c r="V4555" s="15"/>
      <c r="W4555" s="15"/>
      <c r="X4555" s="15"/>
      <c r="Y4555" s="41"/>
      <c r="Z4555" s="41"/>
      <c r="AA4555" s="41"/>
      <c r="AB4555" s="15"/>
      <c r="AC4555" s="15"/>
      <c r="AD4555" s="15"/>
      <c r="AE4555" s="15"/>
      <c r="AF4555" s="15"/>
      <c r="AG4555" s="15"/>
      <c r="AH4555" s="15"/>
      <c r="AI4555" s="15"/>
      <c r="AJ4555" s="15"/>
      <c r="AK4555" s="15"/>
      <c r="AL4555" s="15"/>
      <c r="AM4555" s="15"/>
      <c r="AN4555" s="15"/>
      <c r="AO4555" s="15"/>
      <c r="AP4555" s="15"/>
      <c r="AQ4555" s="15"/>
      <c r="AR4555" s="15"/>
      <c r="AS4555" s="15"/>
      <c r="AT4555" s="15"/>
      <c r="AU4555" s="15"/>
      <c r="AV4555" s="15"/>
      <c r="AW4555" s="15"/>
      <c r="AX4555" s="82"/>
      <c r="AY4555" s="82"/>
      <c r="AZ4555" s="10">
        <v>1</v>
      </c>
      <c r="BA4555" t="s">
        <v>22</v>
      </c>
      <c r="BB4555" t="s">
        <v>88</v>
      </c>
      <c r="BD4555" s="7" t="str">
        <f t="shared" si="142"/>
        <v>14022178346Shopee</v>
      </c>
      <c r="BE4555" s="88">
        <v>44869</v>
      </c>
      <c r="BF4555" t="s">
        <v>13821</v>
      </c>
    </row>
    <row r="4556" spans="2:58" ht="15" customHeight="1" x14ac:dyDescent="0.35">
      <c r="B4556" s="10" t="s">
        <v>17</v>
      </c>
      <c r="C4556" s="10" t="s">
        <v>806</v>
      </c>
      <c r="D4556" s="10" t="s">
        <v>650</v>
      </c>
      <c r="E4556" s="10" t="s">
        <v>194</v>
      </c>
      <c r="F4556" s="10" t="s">
        <v>660</v>
      </c>
      <c r="G4556" s="137">
        <v>227503059</v>
      </c>
      <c r="H4556" s="10" t="s">
        <v>14654</v>
      </c>
      <c r="I4556" s="10" t="s">
        <v>661</v>
      </c>
      <c r="J4556" s="10" t="s">
        <v>3919</v>
      </c>
      <c r="K4556" s="102" t="s">
        <v>1452</v>
      </c>
      <c r="L4556" s="98">
        <f>IFERROR(VLOOKUP($F4556&amp;$C4556,Sales!$J:$W,9,0),0)</f>
        <v>0</v>
      </c>
      <c r="M4556" s="98">
        <f>IFERROR(VLOOKUP($F4556&amp;$C4556,Sales!$J:$W,10,0),0)</f>
        <v>0</v>
      </c>
      <c r="N4556" s="98">
        <f>IFERROR(VLOOKUP($F4556&amp;$C4556,Sales!$J:$W,11,0),0)</f>
        <v>0</v>
      </c>
      <c r="O4556" s="98">
        <f>IFERROR(VLOOKUP($F4556&amp;$C4556,Sales!$J:$W,12,0),0)</f>
        <v>0</v>
      </c>
      <c r="P4556" s="98">
        <f>IFERROR(VLOOKUP($F4556&amp;$C4556,Sales!$J:$W,13,0),0)</f>
        <v>0</v>
      </c>
      <c r="Q4556" s="98">
        <f>IFERROR(VLOOKUP($F4556&amp;$C4556,Sales!$A:$H,7,0),0)</f>
        <v>0</v>
      </c>
      <c r="R4556" s="41" t="str">
        <f t="shared" si="143"/>
        <v>ERROR</v>
      </c>
      <c r="S4556" s="15"/>
      <c r="T4556" s="15"/>
      <c r="U4556" s="15"/>
      <c r="V4556" s="15"/>
      <c r="W4556" s="15"/>
      <c r="X4556" s="15"/>
      <c r="Y4556" s="41"/>
      <c r="Z4556" s="41"/>
      <c r="AA4556" s="41"/>
      <c r="AB4556" s="15"/>
      <c r="AC4556" s="15"/>
      <c r="AD4556" s="15"/>
      <c r="AE4556" s="15"/>
      <c r="AF4556" s="15"/>
      <c r="AG4556" s="15"/>
      <c r="AH4556" s="15"/>
      <c r="AI4556" s="15"/>
      <c r="AJ4556" s="41"/>
      <c r="AK4556" s="15"/>
      <c r="AL4556" s="15"/>
      <c r="AM4556" s="15"/>
      <c r="AN4556" s="15"/>
      <c r="AO4556" s="15"/>
      <c r="AP4556" s="15"/>
      <c r="AQ4556" s="15"/>
      <c r="AR4556" s="15"/>
      <c r="AS4556" s="15"/>
      <c r="AT4556" s="15"/>
      <c r="AU4556" s="15"/>
      <c r="AV4556" s="15"/>
      <c r="AW4556" s="15"/>
      <c r="AX4556" s="82"/>
      <c r="AY4556" s="82"/>
      <c r="AZ4556" s="10">
        <v>1</v>
      </c>
      <c r="BA4556" t="s">
        <v>31</v>
      </c>
      <c r="BB4556" t="s">
        <v>23</v>
      </c>
      <c r="BD4556" s="7" t="str">
        <f t="shared" si="142"/>
        <v>227503059Shopee</v>
      </c>
    </row>
    <row r="4557" spans="2:58" ht="15" customHeight="1" x14ac:dyDescent="0.35">
      <c r="B4557" s="10" t="s">
        <v>17</v>
      </c>
      <c r="C4557" s="10" t="s">
        <v>806</v>
      </c>
      <c r="D4557" s="10" t="s">
        <v>650</v>
      </c>
      <c r="E4557" s="10" t="s">
        <v>194</v>
      </c>
      <c r="F4557" s="10" t="s">
        <v>684</v>
      </c>
      <c r="G4557" s="137">
        <v>227476212</v>
      </c>
      <c r="H4557" s="10" t="s">
        <v>14655</v>
      </c>
      <c r="I4557" s="10" t="s">
        <v>685</v>
      </c>
      <c r="J4557" s="10" t="s">
        <v>3920</v>
      </c>
      <c r="K4557" s="102" t="s">
        <v>1453</v>
      </c>
      <c r="L4557" s="98">
        <f>IFERROR(VLOOKUP($F4557&amp;$C4557,Sales!$J:$W,9,0),0)</f>
        <v>0</v>
      </c>
      <c r="M4557" s="98">
        <f>IFERROR(VLOOKUP($F4557&amp;$C4557,Sales!$J:$W,10,0),0)</f>
        <v>0</v>
      </c>
      <c r="N4557" s="98">
        <f>IFERROR(VLOOKUP($F4557&amp;$C4557,Sales!$J:$W,11,0),0)</f>
        <v>0</v>
      </c>
      <c r="O4557" s="98">
        <f>IFERROR(VLOOKUP($F4557&amp;$C4557,Sales!$J:$W,12,0),0)</f>
        <v>0</v>
      </c>
      <c r="P4557" s="98">
        <f>IFERROR(VLOOKUP($F4557&amp;$C4557,Sales!$J:$W,13,0),0)</f>
        <v>0</v>
      </c>
      <c r="Q4557" s="98">
        <f>IFERROR(VLOOKUP($F4557&amp;$C4557,Sales!$A:$H,7,0),0)</f>
        <v>0</v>
      </c>
      <c r="R4557" s="41" t="str">
        <f t="shared" si="143"/>
        <v>ERROR</v>
      </c>
      <c r="S4557" s="15"/>
      <c r="T4557" s="15"/>
      <c r="U4557" s="15"/>
      <c r="V4557" s="15"/>
      <c r="W4557" s="15"/>
      <c r="X4557" s="15"/>
      <c r="Y4557" s="41"/>
      <c r="Z4557" s="41"/>
      <c r="AA4557" s="41"/>
      <c r="AB4557" s="15"/>
      <c r="AC4557" s="15"/>
      <c r="AD4557" s="15"/>
      <c r="AE4557" s="15"/>
      <c r="AF4557" s="15"/>
      <c r="AG4557" s="15"/>
      <c r="AH4557" s="15"/>
      <c r="AI4557" s="15"/>
      <c r="AJ4557" s="41"/>
      <c r="AK4557" s="15"/>
      <c r="AL4557" s="15"/>
      <c r="AM4557" s="15"/>
      <c r="AN4557" s="15"/>
      <c r="AO4557" s="15"/>
      <c r="AP4557" s="15"/>
      <c r="AQ4557" s="15"/>
      <c r="AR4557" s="15"/>
      <c r="AS4557" s="15"/>
      <c r="AT4557" s="15"/>
      <c r="AU4557" s="15"/>
      <c r="AV4557" s="15"/>
      <c r="AW4557" s="15"/>
      <c r="AX4557" s="82"/>
      <c r="AY4557" s="82"/>
      <c r="AZ4557" s="10">
        <v>1</v>
      </c>
      <c r="BA4557" t="s">
        <v>31</v>
      </c>
      <c r="BB4557" t="s">
        <v>23</v>
      </c>
      <c r="BD4557" s="7" t="str">
        <f t="shared" si="142"/>
        <v>227476212Shopee</v>
      </c>
    </row>
    <row r="4558" spans="2:58" ht="15" customHeight="1" x14ac:dyDescent="0.35">
      <c r="B4558" s="10" t="s">
        <v>17</v>
      </c>
      <c r="C4558" s="10" t="s">
        <v>806</v>
      </c>
      <c r="D4558" s="10" t="s">
        <v>294</v>
      </c>
      <c r="E4558" s="10" t="s">
        <v>295</v>
      </c>
      <c r="F4558" s="10"/>
      <c r="G4558" s="137">
        <v>11778695320</v>
      </c>
      <c r="H4558" s="10" t="s">
        <v>12318</v>
      </c>
      <c r="I4558" s="10" t="s">
        <v>11244</v>
      </c>
      <c r="J4558" s="10" t="s">
        <v>11394</v>
      </c>
      <c r="K4558" s="102" t="s">
        <v>11421</v>
      </c>
      <c r="L4558" s="98">
        <f>IFERROR(VLOOKUP($F4558&amp;$C4558,Sales!$J:$W,9,0),0)</f>
        <v>0</v>
      </c>
      <c r="M4558" s="98">
        <f>IFERROR(VLOOKUP($F4558&amp;$C4558,Sales!$J:$W,10,0),0)</f>
        <v>0</v>
      </c>
      <c r="N4558" s="98">
        <f>IFERROR(VLOOKUP($F4558&amp;$C4558,Sales!$J:$W,11,0),0)</f>
        <v>0</v>
      </c>
      <c r="O4558" s="98">
        <f>IFERROR(VLOOKUP($F4558&amp;$C4558,Sales!$J:$W,12,0),0)</f>
        <v>0</v>
      </c>
      <c r="P4558" s="98">
        <f>IFERROR(VLOOKUP($F4558&amp;$C4558,Sales!$J:$W,13,0),0)</f>
        <v>0</v>
      </c>
      <c r="Q4558" s="98">
        <f>IFERROR(VLOOKUP($F4558&amp;$C4558,Sales!$A:$H,7,0),0)</f>
        <v>0</v>
      </c>
      <c r="R4558" s="41" t="str">
        <f t="shared" si="143"/>
        <v>ERROR</v>
      </c>
      <c r="S4558" s="15"/>
      <c r="T4558" s="15"/>
      <c r="U4558" s="15"/>
      <c r="V4558" s="15"/>
      <c r="W4558" s="15"/>
      <c r="X4558" s="15"/>
      <c r="Y4558" s="41"/>
      <c r="Z4558" s="41"/>
      <c r="AA4558" s="41"/>
      <c r="AB4558" s="15"/>
      <c r="AC4558" s="15"/>
      <c r="AD4558" s="15"/>
      <c r="AE4558" s="15"/>
      <c r="AF4558" s="15"/>
      <c r="AG4558" s="15"/>
      <c r="AH4558" s="15"/>
      <c r="AI4558" s="15"/>
      <c r="AJ4558" s="15"/>
      <c r="AK4558" s="15"/>
      <c r="AL4558" s="15"/>
      <c r="AM4558" s="15"/>
      <c r="AN4558" s="15"/>
      <c r="AO4558" s="15"/>
      <c r="AP4558" s="15"/>
      <c r="AQ4558" s="15"/>
      <c r="AR4558" s="15"/>
      <c r="AS4558" s="15"/>
      <c r="AT4558" s="15"/>
      <c r="AU4558" s="15"/>
      <c r="AV4558" s="15"/>
      <c r="AW4558" s="15"/>
      <c r="AX4558" s="82"/>
      <c r="AY4558" s="82"/>
      <c r="AZ4558" s="10">
        <v>1</v>
      </c>
      <c r="BA4558" t="s">
        <v>22</v>
      </c>
      <c r="BB4558" t="s">
        <v>88</v>
      </c>
      <c r="BD4558" s="7" t="str">
        <f t="shared" si="142"/>
        <v>11778695320Shopee</v>
      </c>
      <c r="BE4558" t="s">
        <v>14063</v>
      </c>
      <c r="BF4558" t="s">
        <v>14064</v>
      </c>
    </row>
    <row r="4559" spans="2:58" ht="15" customHeight="1" x14ac:dyDescent="0.35">
      <c r="B4559" s="10" t="s">
        <v>17</v>
      </c>
      <c r="C4559" s="10" t="s">
        <v>806</v>
      </c>
      <c r="D4559" s="10" t="s">
        <v>650</v>
      </c>
      <c r="E4559" s="10" t="s">
        <v>194</v>
      </c>
      <c r="F4559" s="10">
        <v>0</v>
      </c>
      <c r="G4559" s="137">
        <v>3432813598</v>
      </c>
      <c r="H4559" s="10" t="s">
        <v>14656</v>
      </c>
      <c r="I4559" s="10" t="s">
        <v>11601</v>
      </c>
      <c r="J4559" s="10" t="s">
        <v>1456</v>
      </c>
      <c r="K4559" s="102" t="s">
        <v>10212</v>
      </c>
      <c r="L4559" s="98">
        <f>IFERROR(VLOOKUP($F4559&amp;$C4559,Sales!$J:$W,9,0),0)</f>
        <v>0</v>
      </c>
      <c r="M4559" s="98">
        <f>IFERROR(VLOOKUP($F4559&amp;$C4559,Sales!$J:$W,10,0),0)</f>
        <v>0</v>
      </c>
      <c r="N4559" s="98">
        <f>IFERROR(VLOOKUP($F4559&amp;$C4559,Sales!$J:$W,11,0),0)</f>
        <v>0</v>
      </c>
      <c r="O4559" s="98">
        <f>IFERROR(VLOOKUP($F4559&amp;$C4559,Sales!$J:$W,12,0),0)</f>
        <v>0</v>
      </c>
      <c r="P4559" s="98">
        <f>IFERROR(VLOOKUP($F4559&amp;$C4559,Sales!$J:$W,13,0),0)</f>
        <v>0</v>
      </c>
      <c r="Q4559" s="98">
        <f>IFERROR(VLOOKUP($F4559&amp;$C4559,Sales!$A:$H,7,0),0)</f>
        <v>0</v>
      </c>
      <c r="R4559" s="41" t="str">
        <f t="shared" si="143"/>
        <v>ERROR</v>
      </c>
      <c r="S4559" s="15"/>
      <c r="T4559" s="15"/>
      <c r="U4559" s="15"/>
      <c r="V4559" s="15"/>
      <c r="W4559" s="15"/>
      <c r="X4559" s="15"/>
      <c r="Y4559" s="41"/>
      <c r="Z4559" s="41"/>
      <c r="AA4559" s="41"/>
      <c r="AB4559" s="15"/>
      <c r="AC4559" s="15"/>
      <c r="AD4559" s="15"/>
      <c r="AE4559" s="15"/>
      <c r="AF4559" s="15"/>
      <c r="AG4559" s="15"/>
      <c r="AH4559" s="15"/>
      <c r="AI4559" s="15"/>
      <c r="AJ4559" s="41"/>
      <c r="AK4559" s="15"/>
      <c r="AL4559" s="15"/>
      <c r="AM4559" s="15"/>
      <c r="AN4559" s="15"/>
      <c r="AO4559" s="15"/>
      <c r="AP4559" s="15"/>
      <c r="AQ4559" s="15"/>
      <c r="AR4559" s="15"/>
      <c r="AS4559" s="15"/>
      <c r="AT4559" s="15"/>
      <c r="AU4559" s="15"/>
      <c r="AV4559" s="15"/>
      <c r="AW4559" s="15"/>
      <c r="AX4559" s="82"/>
      <c r="AY4559" s="82"/>
      <c r="AZ4559" s="10">
        <v>1</v>
      </c>
      <c r="BA4559" t="s">
        <v>31</v>
      </c>
      <c r="BB4559" t="s">
        <v>23</v>
      </c>
      <c r="BD4559" s="7" t="str">
        <f t="shared" si="142"/>
        <v>3432813598Shopee</v>
      </c>
    </row>
    <row r="4560" spans="2:58" ht="15" customHeight="1" x14ac:dyDescent="0.35">
      <c r="B4560" s="10" t="s">
        <v>17</v>
      </c>
      <c r="C4560" s="10" t="s">
        <v>806</v>
      </c>
      <c r="D4560" s="10" t="s">
        <v>294</v>
      </c>
      <c r="E4560" s="10" t="s">
        <v>295</v>
      </c>
      <c r="F4560" s="10"/>
      <c r="G4560" s="137">
        <v>15722170543</v>
      </c>
      <c r="H4560" s="10" t="s">
        <v>12320</v>
      </c>
      <c r="I4560" s="10" t="s">
        <v>11248</v>
      </c>
      <c r="J4560" s="10" t="s">
        <v>11396</v>
      </c>
      <c r="K4560" s="102" t="s">
        <v>11423</v>
      </c>
      <c r="L4560" s="98">
        <f>IFERROR(VLOOKUP($F4560&amp;$C4560,Sales!$J:$W,9,0),0)</f>
        <v>0</v>
      </c>
      <c r="M4560" s="98">
        <f>IFERROR(VLOOKUP($F4560&amp;$C4560,Sales!$J:$W,10,0),0)</f>
        <v>0</v>
      </c>
      <c r="N4560" s="98">
        <f>IFERROR(VLOOKUP($F4560&amp;$C4560,Sales!$J:$W,11,0),0)</f>
        <v>0</v>
      </c>
      <c r="O4560" s="98">
        <f>IFERROR(VLOOKUP($F4560&amp;$C4560,Sales!$J:$W,12,0),0)</f>
        <v>0</v>
      </c>
      <c r="P4560" s="98">
        <f>IFERROR(VLOOKUP($F4560&amp;$C4560,Sales!$J:$W,13,0),0)</f>
        <v>0</v>
      </c>
      <c r="Q4560" s="98">
        <f>IFERROR(VLOOKUP($F4560&amp;$C4560,Sales!$A:$H,7,0),0)</f>
        <v>0</v>
      </c>
      <c r="R4560" s="41" t="str">
        <f t="shared" si="143"/>
        <v>ERROR</v>
      </c>
      <c r="S4560" s="15"/>
      <c r="T4560" s="15"/>
      <c r="U4560" s="15"/>
      <c r="V4560" s="15"/>
      <c r="W4560" s="15"/>
      <c r="X4560" s="15"/>
      <c r="Y4560" s="41"/>
      <c r="Z4560" s="41"/>
      <c r="AA4560" s="41"/>
      <c r="AB4560" s="15"/>
      <c r="AC4560" s="15"/>
      <c r="AD4560" s="15"/>
      <c r="AE4560" s="15"/>
      <c r="AF4560" s="15"/>
      <c r="AG4560" s="15"/>
      <c r="AH4560" s="15"/>
      <c r="AI4560" s="15"/>
      <c r="AJ4560" s="15"/>
      <c r="AK4560" s="15"/>
      <c r="AL4560" s="15"/>
      <c r="AM4560" s="15"/>
      <c r="AN4560" s="15"/>
      <c r="AO4560" s="15"/>
      <c r="AP4560" s="15"/>
      <c r="AQ4560" s="15"/>
      <c r="AR4560" s="15"/>
      <c r="AS4560" s="15"/>
      <c r="AT4560" s="15"/>
      <c r="AU4560" s="15"/>
      <c r="AV4560" s="15"/>
      <c r="AW4560" s="15"/>
      <c r="AX4560" s="82"/>
      <c r="AY4560" s="82"/>
      <c r="AZ4560" s="10">
        <v>1</v>
      </c>
      <c r="BA4560" t="s">
        <v>22</v>
      </c>
      <c r="BB4560" t="s">
        <v>88</v>
      </c>
      <c r="BD4560" s="7" t="str">
        <f t="shared" si="142"/>
        <v>15722170543Shopee</v>
      </c>
      <c r="BE4560" s="88">
        <v>44869</v>
      </c>
      <c r="BF4560" t="s">
        <v>13821</v>
      </c>
    </row>
    <row r="4561" spans="2:56" ht="15" customHeight="1" x14ac:dyDescent="0.35">
      <c r="B4561" s="10" t="s">
        <v>17</v>
      </c>
      <c r="C4561" s="10" t="s">
        <v>806</v>
      </c>
      <c r="D4561" s="10" t="s">
        <v>650</v>
      </c>
      <c r="E4561" s="10" t="s">
        <v>194</v>
      </c>
      <c r="F4561" s="10" t="s">
        <v>678</v>
      </c>
      <c r="G4561" s="137">
        <v>391077665</v>
      </c>
      <c r="H4561" s="10" t="s">
        <v>14657</v>
      </c>
      <c r="I4561" s="10" t="s">
        <v>679</v>
      </c>
      <c r="J4561" s="10" t="s">
        <v>3921</v>
      </c>
      <c r="K4561" s="102" t="s">
        <v>1461</v>
      </c>
      <c r="L4561" s="98">
        <f>IFERROR(VLOOKUP($F4561&amp;$C4561,Sales!$J:$W,9,0),0)</f>
        <v>0</v>
      </c>
      <c r="M4561" s="98">
        <f>IFERROR(VLOOKUP($F4561&amp;$C4561,Sales!$J:$W,10,0),0)</f>
        <v>0</v>
      </c>
      <c r="N4561" s="98">
        <f>IFERROR(VLOOKUP($F4561&amp;$C4561,Sales!$J:$W,11,0),0)</f>
        <v>0</v>
      </c>
      <c r="O4561" s="98">
        <f>IFERROR(VLOOKUP($F4561&amp;$C4561,Sales!$J:$W,12,0),0)</f>
        <v>0</v>
      </c>
      <c r="P4561" s="98">
        <f>IFERROR(VLOOKUP($F4561&amp;$C4561,Sales!$J:$W,13,0),0)</f>
        <v>0</v>
      </c>
      <c r="Q4561" s="98">
        <f>IFERROR(VLOOKUP($F4561&amp;$C4561,Sales!$A:$H,7,0),0)</f>
        <v>0</v>
      </c>
      <c r="R4561" s="41" t="str">
        <f t="shared" si="143"/>
        <v>ERROR</v>
      </c>
      <c r="S4561" s="15"/>
      <c r="T4561" s="15"/>
      <c r="U4561" s="15"/>
      <c r="V4561" s="15"/>
      <c r="W4561" s="15"/>
      <c r="X4561" s="15"/>
      <c r="Y4561" s="41"/>
      <c r="Z4561" s="41"/>
      <c r="AA4561" s="41"/>
      <c r="AB4561" s="15"/>
      <c r="AC4561" s="15"/>
      <c r="AD4561" s="15"/>
      <c r="AE4561" s="15"/>
      <c r="AF4561" s="15"/>
      <c r="AG4561" s="15"/>
      <c r="AH4561" s="15"/>
      <c r="AI4561" s="15"/>
      <c r="AJ4561" s="41"/>
      <c r="AK4561" s="15"/>
      <c r="AL4561" s="15"/>
      <c r="AM4561" s="15"/>
      <c r="AN4561" s="15"/>
      <c r="AO4561" s="15"/>
      <c r="AP4561" s="15"/>
      <c r="AQ4561" s="15"/>
      <c r="AR4561" s="15"/>
      <c r="AS4561" s="15"/>
      <c r="AT4561" s="15"/>
      <c r="AU4561" s="15"/>
      <c r="AV4561" s="15"/>
      <c r="AW4561" s="15"/>
      <c r="AX4561" s="82"/>
      <c r="AY4561" s="82"/>
      <c r="AZ4561" s="10">
        <v>1</v>
      </c>
      <c r="BA4561" t="s">
        <v>31</v>
      </c>
      <c r="BB4561" t="s">
        <v>23</v>
      </c>
      <c r="BD4561" s="7" t="str">
        <f t="shared" si="142"/>
        <v>391077665Shopee</v>
      </c>
    </row>
    <row r="4562" spans="2:56" ht="15" customHeight="1" x14ac:dyDescent="0.35">
      <c r="B4562" s="10" t="s">
        <v>17</v>
      </c>
      <c r="C4562" s="10" t="s">
        <v>806</v>
      </c>
      <c r="D4562" s="10" t="s">
        <v>650</v>
      </c>
      <c r="E4562" s="10" t="s">
        <v>194</v>
      </c>
      <c r="F4562" s="10" t="s">
        <v>668</v>
      </c>
      <c r="G4562" s="137">
        <v>1285568207</v>
      </c>
      <c r="H4562" s="10" t="s">
        <v>14658</v>
      </c>
      <c r="I4562" s="10" t="s">
        <v>669</v>
      </c>
      <c r="J4562" s="10" t="s">
        <v>3923</v>
      </c>
      <c r="K4562" s="102" t="s">
        <v>1467</v>
      </c>
      <c r="L4562" s="98">
        <f>IFERROR(VLOOKUP($F4562&amp;$C4562,Sales!$J:$W,9,0),0)</f>
        <v>0</v>
      </c>
      <c r="M4562" s="98">
        <f>IFERROR(VLOOKUP($F4562&amp;$C4562,Sales!$J:$W,10,0),0)</f>
        <v>0</v>
      </c>
      <c r="N4562" s="98">
        <f>IFERROR(VLOOKUP($F4562&amp;$C4562,Sales!$J:$W,11,0),0)</f>
        <v>0</v>
      </c>
      <c r="O4562" s="98">
        <f>IFERROR(VLOOKUP($F4562&amp;$C4562,Sales!$J:$W,12,0),0)</f>
        <v>0</v>
      </c>
      <c r="P4562" s="98">
        <f>IFERROR(VLOOKUP($F4562&amp;$C4562,Sales!$J:$W,13,0),0)</f>
        <v>0</v>
      </c>
      <c r="Q4562" s="98">
        <f>IFERROR(VLOOKUP($F4562&amp;$C4562,Sales!$A:$H,7,0),0)</f>
        <v>0</v>
      </c>
      <c r="R4562" s="41" t="str">
        <f t="shared" si="143"/>
        <v>ERROR</v>
      </c>
      <c r="S4562" s="15"/>
      <c r="T4562" s="15"/>
      <c r="U4562" s="15"/>
      <c r="V4562" s="15"/>
      <c r="W4562" s="15"/>
      <c r="X4562" s="15"/>
      <c r="Y4562" s="41"/>
      <c r="Z4562" s="41"/>
      <c r="AA4562" s="41"/>
      <c r="AB4562" s="15"/>
      <c r="AC4562" s="15"/>
      <c r="AD4562" s="15"/>
      <c r="AE4562" s="15"/>
      <c r="AF4562" s="15"/>
      <c r="AG4562" s="15"/>
      <c r="AH4562" s="15"/>
      <c r="AI4562" s="15"/>
      <c r="AJ4562" s="41"/>
      <c r="AK4562" s="15"/>
      <c r="AL4562" s="15"/>
      <c r="AM4562" s="15"/>
      <c r="AN4562" s="15"/>
      <c r="AO4562" s="15"/>
      <c r="AP4562" s="15"/>
      <c r="AQ4562" s="15"/>
      <c r="AR4562" s="15"/>
      <c r="AS4562" s="15"/>
      <c r="AT4562" s="15"/>
      <c r="AU4562" s="15"/>
      <c r="AV4562" s="15"/>
      <c r="AW4562" s="15"/>
      <c r="AX4562" s="82"/>
      <c r="AY4562" s="82"/>
      <c r="AZ4562" s="10">
        <v>1</v>
      </c>
      <c r="BA4562" t="s">
        <v>31</v>
      </c>
      <c r="BB4562" t="s">
        <v>23</v>
      </c>
      <c r="BD4562" s="7" t="str">
        <f t="shared" si="142"/>
        <v>1285568207Shopee</v>
      </c>
    </row>
    <row r="4563" spans="2:56" ht="15" customHeight="1" x14ac:dyDescent="0.35">
      <c r="B4563" s="10" t="s">
        <v>17</v>
      </c>
      <c r="C4563" s="10" t="s">
        <v>806</v>
      </c>
      <c r="D4563" s="10" t="s">
        <v>650</v>
      </c>
      <c r="E4563" s="10" t="s">
        <v>194</v>
      </c>
      <c r="F4563" s="10" t="s">
        <v>680</v>
      </c>
      <c r="G4563" s="137">
        <v>199008986</v>
      </c>
      <c r="H4563" s="10" t="s">
        <v>14659</v>
      </c>
      <c r="I4563" s="10" t="s">
        <v>681</v>
      </c>
      <c r="J4563" s="10" t="s">
        <v>3925</v>
      </c>
      <c r="K4563" s="102" t="s">
        <v>1473</v>
      </c>
      <c r="L4563" s="98">
        <f>IFERROR(VLOOKUP($F4563&amp;$C4563,Sales!$J:$W,9,0),0)</f>
        <v>0</v>
      </c>
      <c r="M4563" s="98">
        <f>IFERROR(VLOOKUP($F4563&amp;$C4563,Sales!$J:$W,10,0),0)</f>
        <v>0</v>
      </c>
      <c r="N4563" s="98">
        <f>IFERROR(VLOOKUP($F4563&amp;$C4563,Sales!$J:$W,11,0),0)</f>
        <v>0</v>
      </c>
      <c r="O4563" s="98">
        <f>IFERROR(VLOOKUP($F4563&amp;$C4563,Sales!$J:$W,12,0),0)</f>
        <v>0</v>
      </c>
      <c r="P4563" s="98">
        <f>IFERROR(VLOOKUP($F4563&amp;$C4563,Sales!$J:$W,13,0),0)</f>
        <v>0</v>
      </c>
      <c r="Q4563" s="98">
        <f>IFERROR(VLOOKUP($F4563&amp;$C4563,Sales!$A:$H,7,0),0)</f>
        <v>0</v>
      </c>
      <c r="R4563" s="41" t="str">
        <f t="shared" si="143"/>
        <v>ERROR</v>
      </c>
      <c r="S4563" s="15"/>
      <c r="T4563" s="15"/>
      <c r="U4563" s="15"/>
      <c r="V4563" s="15"/>
      <c r="W4563" s="15"/>
      <c r="X4563" s="15"/>
      <c r="Y4563" s="41"/>
      <c r="Z4563" s="41"/>
      <c r="AA4563" s="41"/>
      <c r="AB4563" s="15"/>
      <c r="AC4563" s="15"/>
      <c r="AD4563" s="15"/>
      <c r="AE4563" s="15"/>
      <c r="AF4563" s="15"/>
      <c r="AG4563" s="15"/>
      <c r="AH4563" s="15"/>
      <c r="AI4563" s="15"/>
      <c r="AJ4563" s="41"/>
      <c r="AK4563" s="15"/>
      <c r="AL4563" s="15"/>
      <c r="AM4563" s="15"/>
      <c r="AN4563" s="15"/>
      <c r="AO4563" s="15"/>
      <c r="AP4563" s="15"/>
      <c r="AQ4563" s="15"/>
      <c r="AR4563" s="15"/>
      <c r="AS4563" s="15"/>
      <c r="AT4563" s="15"/>
      <c r="AU4563" s="15"/>
      <c r="AV4563" s="15"/>
      <c r="AW4563" s="15"/>
      <c r="AX4563" s="82"/>
      <c r="AY4563" s="82"/>
      <c r="AZ4563" s="10">
        <v>1</v>
      </c>
      <c r="BA4563" t="s">
        <v>31</v>
      </c>
      <c r="BB4563" t="s">
        <v>23</v>
      </c>
      <c r="BD4563" s="7" t="str">
        <f t="shared" si="142"/>
        <v>199008986Shopee</v>
      </c>
    </row>
    <row r="4564" spans="2:56" ht="15" customHeight="1" x14ac:dyDescent="0.35">
      <c r="B4564" s="10" t="s">
        <v>17</v>
      </c>
      <c r="C4564" s="10" t="s">
        <v>806</v>
      </c>
      <c r="D4564" s="10" t="s">
        <v>650</v>
      </c>
      <c r="E4564" s="10" t="s">
        <v>194</v>
      </c>
      <c r="F4564" s="10">
        <v>0</v>
      </c>
      <c r="G4564" s="137">
        <v>3730641253</v>
      </c>
      <c r="H4564" s="10" t="s">
        <v>14660</v>
      </c>
      <c r="I4564" s="10" t="s">
        <v>6429</v>
      </c>
      <c r="J4564" s="10" t="s">
        <v>1482</v>
      </c>
      <c r="K4564" s="102" t="s">
        <v>10223</v>
      </c>
      <c r="L4564" s="98">
        <f>IFERROR(VLOOKUP($F4564&amp;$C4564,Sales!$J:$W,9,0),0)</f>
        <v>0</v>
      </c>
      <c r="M4564" s="98">
        <f>IFERROR(VLOOKUP($F4564&amp;$C4564,Sales!$J:$W,10,0),0)</f>
        <v>0</v>
      </c>
      <c r="N4564" s="98">
        <f>IFERROR(VLOOKUP($F4564&amp;$C4564,Sales!$J:$W,11,0),0)</f>
        <v>0</v>
      </c>
      <c r="O4564" s="98">
        <f>IFERROR(VLOOKUP($F4564&amp;$C4564,Sales!$J:$W,12,0),0)</f>
        <v>0</v>
      </c>
      <c r="P4564" s="98">
        <f>IFERROR(VLOOKUP($F4564&amp;$C4564,Sales!$J:$W,13,0),0)</f>
        <v>0</v>
      </c>
      <c r="Q4564" s="98">
        <f>IFERROR(VLOOKUP($F4564&amp;$C4564,Sales!$A:$H,7,0),0)</f>
        <v>0</v>
      </c>
      <c r="R4564" s="41" t="str">
        <f t="shared" si="143"/>
        <v>ERROR</v>
      </c>
      <c r="S4564" s="15"/>
      <c r="T4564" s="15"/>
      <c r="U4564" s="15"/>
      <c r="V4564" s="15"/>
      <c r="W4564" s="15"/>
      <c r="X4564" s="15"/>
      <c r="Y4564" s="41"/>
      <c r="Z4564" s="41"/>
      <c r="AA4564" s="41"/>
      <c r="AB4564" s="15"/>
      <c r="AC4564" s="15"/>
      <c r="AD4564" s="15"/>
      <c r="AE4564" s="15"/>
      <c r="AF4564" s="15"/>
      <c r="AG4564" s="15"/>
      <c r="AH4564" s="15"/>
      <c r="AI4564" s="15"/>
      <c r="AJ4564" s="41"/>
      <c r="AK4564" s="15"/>
      <c r="AL4564" s="15"/>
      <c r="AM4564" s="15"/>
      <c r="AN4564" s="15"/>
      <c r="AO4564" s="15"/>
      <c r="AP4564" s="15"/>
      <c r="AQ4564" s="15"/>
      <c r="AR4564" s="15"/>
      <c r="AS4564" s="15"/>
      <c r="AT4564" s="15"/>
      <c r="AU4564" s="15"/>
      <c r="AV4564" s="15"/>
      <c r="AW4564" s="15"/>
      <c r="AX4564" s="82"/>
      <c r="AY4564" s="82"/>
      <c r="AZ4564" s="10">
        <v>1</v>
      </c>
      <c r="BA4564" t="s">
        <v>31</v>
      </c>
      <c r="BB4564" t="s">
        <v>23</v>
      </c>
      <c r="BD4564" s="7" t="str">
        <f t="shared" si="142"/>
        <v>3730641253Shopee</v>
      </c>
    </row>
    <row r="4565" spans="2:56" ht="15" customHeight="1" x14ac:dyDescent="0.35">
      <c r="B4565" s="10" t="s">
        <v>17</v>
      </c>
      <c r="C4565" s="10" t="s">
        <v>806</v>
      </c>
      <c r="D4565" s="10" t="s">
        <v>650</v>
      </c>
      <c r="E4565" s="10" t="s">
        <v>194</v>
      </c>
      <c r="F4565" s="10" t="s">
        <v>2476</v>
      </c>
      <c r="G4565" s="137">
        <v>227474280</v>
      </c>
      <c r="H4565" s="10">
        <v>227474280</v>
      </c>
      <c r="I4565" s="10" t="s">
        <v>2055</v>
      </c>
      <c r="J4565" s="10" t="s">
        <v>3995</v>
      </c>
      <c r="K4565" s="102" t="s">
        <v>14661</v>
      </c>
      <c r="L4565" s="98">
        <f>IFERROR(VLOOKUP($F4565&amp;$C4565,Sales!$J:$W,9,0),0)</f>
        <v>0</v>
      </c>
      <c r="M4565" s="98">
        <f>IFERROR(VLOOKUP($F4565&amp;$C4565,Sales!$J:$W,10,0),0)</f>
        <v>0</v>
      </c>
      <c r="N4565" s="98">
        <f>IFERROR(VLOOKUP($F4565&amp;$C4565,Sales!$J:$W,11,0),0)</f>
        <v>0</v>
      </c>
      <c r="O4565" s="98">
        <f>IFERROR(VLOOKUP($F4565&amp;$C4565,Sales!$J:$W,12,0),0)</f>
        <v>0</v>
      </c>
      <c r="P4565" s="98">
        <f>IFERROR(VLOOKUP($F4565&amp;$C4565,Sales!$J:$W,13,0),0)</f>
        <v>0</v>
      </c>
      <c r="Q4565" s="98">
        <f>IFERROR(VLOOKUP($F4565&amp;$C4565,Sales!$A:$H,7,0),0)</f>
        <v>0</v>
      </c>
      <c r="R4565" s="41" t="str">
        <f t="shared" si="143"/>
        <v>ERROR</v>
      </c>
      <c r="S4565" s="15"/>
      <c r="T4565" s="15"/>
      <c r="U4565" s="15"/>
      <c r="V4565" s="15"/>
      <c r="W4565" s="15"/>
      <c r="X4565" s="15"/>
      <c r="Y4565" s="41"/>
      <c r="Z4565" s="41"/>
      <c r="AA4565" s="41"/>
      <c r="AB4565" s="15"/>
      <c r="AC4565" s="15"/>
      <c r="AD4565" s="15"/>
      <c r="AE4565" s="15"/>
      <c r="AF4565" s="15"/>
      <c r="AG4565" s="15"/>
      <c r="AH4565" s="15"/>
      <c r="AI4565" s="15"/>
      <c r="AJ4565" s="41"/>
      <c r="AK4565" s="15"/>
      <c r="AL4565" s="15"/>
      <c r="AM4565" s="15"/>
      <c r="AN4565" s="15"/>
      <c r="AO4565" s="15"/>
      <c r="AP4565" s="15"/>
      <c r="AQ4565" s="15"/>
      <c r="AR4565" s="15"/>
      <c r="AS4565" s="15"/>
      <c r="AT4565" s="15"/>
      <c r="AU4565" s="15"/>
      <c r="AV4565" s="15"/>
      <c r="AW4565" s="15"/>
      <c r="AX4565" s="82"/>
      <c r="AY4565" s="82"/>
      <c r="AZ4565" s="10">
        <v>1</v>
      </c>
      <c r="BA4565" t="s">
        <v>31</v>
      </c>
      <c r="BB4565" t="s">
        <v>23</v>
      </c>
      <c r="BD4565" s="7" t="str">
        <f t="shared" si="142"/>
        <v>227474280Shopee</v>
      </c>
    </row>
    <row r="4566" spans="2:56" ht="15" customHeight="1" x14ac:dyDescent="0.35">
      <c r="B4566" s="10" t="s">
        <v>17</v>
      </c>
      <c r="C4566" s="10" t="s">
        <v>806</v>
      </c>
      <c r="D4566" s="10" t="s">
        <v>650</v>
      </c>
      <c r="E4566" s="10" t="s">
        <v>194</v>
      </c>
      <c r="F4566" s="10">
        <v>0</v>
      </c>
      <c r="G4566" s="137">
        <v>7251907297</v>
      </c>
      <c r="H4566" s="10" t="s">
        <v>12445</v>
      </c>
      <c r="I4566" s="10">
        <v>0</v>
      </c>
      <c r="J4566" s="10" t="s">
        <v>4067</v>
      </c>
      <c r="K4566" s="102" t="s">
        <v>2941</v>
      </c>
      <c r="L4566" s="98">
        <f>IFERROR(VLOOKUP($F4566&amp;$C4566,Sales!$J:$W,9,0),0)</f>
        <v>0</v>
      </c>
      <c r="M4566" s="98">
        <f>IFERROR(VLOOKUP($F4566&amp;$C4566,Sales!$J:$W,10,0),0)</f>
        <v>0</v>
      </c>
      <c r="N4566" s="98">
        <f>IFERROR(VLOOKUP($F4566&amp;$C4566,Sales!$J:$W,11,0),0)</f>
        <v>0</v>
      </c>
      <c r="O4566" s="98">
        <f>IFERROR(VLOOKUP($F4566&amp;$C4566,Sales!$J:$W,12,0),0)</f>
        <v>0</v>
      </c>
      <c r="P4566" s="98">
        <f>IFERROR(VLOOKUP($F4566&amp;$C4566,Sales!$J:$W,13,0),0)</f>
        <v>0</v>
      </c>
      <c r="Q4566" s="98">
        <f>IFERROR(VLOOKUP($F4566&amp;$C4566,Sales!$A:$H,7,0),0)</f>
        <v>0</v>
      </c>
      <c r="R4566" s="41" t="str">
        <f t="shared" si="143"/>
        <v>ERROR</v>
      </c>
      <c r="S4566" s="15"/>
      <c r="T4566" s="15"/>
      <c r="U4566" s="15"/>
      <c r="V4566" s="15"/>
      <c r="W4566" s="15"/>
      <c r="X4566" s="15"/>
      <c r="Y4566" s="41"/>
      <c r="Z4566" s="41"/>
      <c r="AA4566" s="41"/>
      <c r="AB4566" s="15"/>
      <c r="AC4566" s="15"/>
      <c r="AD4566" s="15"/>
      <c r="AE4566" s="15"/>
      <c r="AF4566" s="15"/>
      <c r="AG4566" s="15"/>
      <c r="AH4566" s="15"/>
      <c r="AI4566" s="15"/>
      <c r="AJ4566" s="41"/>
      <c r="AK4566" s="15"/>
      <c r="AL4566" s="15"/>
      <c r="AM4566" s="15"/>
      <c r="AN4566" s="15"/>
      <c r="AO4566" s="15"/>
      <c r="AP4566" s="15"/>
      <c r="AQ4566" s="15"/>
      <c r="AR4566" s="15"/>
      <c r="AS4566" s="15"/>
      <c r="AT4566" s="15"/>
      <c r="AU4566" s="15"/>
      <c r="AV4566" s="15"/>
      <c r="AW4566" s="15"/>
      <c r="AX4566" s="82"/>
      <c r="AY4566" s="82"/>
      <c r="AZ4566" s="10">
        <v>1</v>
      </c>
      <c r="BA4566" t="s">
        <v>31</v>
      </c>
      <c r="BB4566" t="s">
        <v>23</v>
      </c>
      <c r="BD4566" s="7" t="str">
        <f t="shared" si="142"/>
        <v>7251907297Shopee</v>
      </c>
    </row>
    <row r="4567" spans="2:56" ht="15" customHeight="1" x14ac:dyDescent="0.35">
      <c r="B4567" s="10" t="s">
        <v>17</v>
      </c>
      <c r="C4567" s="10" t="s">
        <v>806</v>
      </c>
      <c r="D4567" s="10" t="s">
        <v>650</v>
      </c>
      <c r="E4567" s="10" t="s">
        <v>194</v>
      </c>
      <c r="F4567" s="10" t="s">
        <v>11569</v>
      </c>
      <c r="G4567" s="137">
        <v>17612244052</v>
      </c>
      <c r="H4567" s="10" t="s">
        <v>12336</v>
      </c>
      <c r="I4567" s="10">
        <v>4987176110725</v>
      </c>
      <c r="J4567" s="10" t="s">
        <v>11682</v>
      </c>
      <c r="K4567" s="102" t="s">
        <v>11646</v>
      </c>
      <c r="L4567" s="98">
        <f>IFERROR(VLOOKUP($F4567&amp;$C4567,Sales!$J:$W,9,0),0)</f>
        <v>0</v>
      </c>
      <c r="M4567" s="98">
        <f>IFERROR(VLOOKUP($F4567&amp;$C4567,Sales!$J:$W,10,0),0)</f>
        <v>0</v>
      </c>
      <c r="N4567" s="98">
        <f>IFERROR(VLOOKUP($F4567&amp;$C4567,Sales!$J:$W,11,0),0)</f>
        <v>0</v>
      </c>
      <c r="O4567" s="98">
        <f>IFERROR(VLOOKUP($F4567&amp;$C4567,Sales!$J:$W,12,0),0)</f>
        <v>0</v>
      </c>
      <c r="P4567" s="98">
        <f>IFERROR(VLOOKUP($F4567&amp;$C4567,Sales!$J:$W,13,0),0)</f>
        <v>0</v>
      </c>
      <c r="Q4567" s="98">
        <f>IFERROR(VLOOKUP($F4567&amp;$C4567,Sales!$A:$H,7,0),0)</f>
        <v>0</v>
      </c>
      <c r="R4567" s="41" t="str">
        <f t="shared" si="143"/>
        <v>ERROR</v>
      </c>
      <c r="S4567" s="15"/>
      <c r="T4567" s="15"/>
      <c r="U4567" s="15"/>
      <c r="V4567" s="15"/>
      <c r="W4567" s="15"/>
      <c r="X4567" s="15"/>
      <c r="Y4567" s="41"/>
      <c r="Z4567" s="41"/>
      <c r="AA4567" s="41"/>
      <c r="AB4567" s="15"/>
      <c r="AC4567" s="15"/>
      <c r="AD4567" s="15"/>
      <c r="AE4567" s="15"/>
      <c r="AF4567" s="15"/>
      <c r="AG4567" s="15"/>
      <c r="AH4567" s="15"/>
      <c r="AI4567" s="15"/>
      <c r="AJ4567" s="41"/>
      <c r="AK4567" s="15"/>
      <c r="AL4567" s="15"/>
      <c r="AM4567" s="15"/>
      <c r="AN4567" s="15"/>
      <c r="AO4567" s="15"/>
      <c r="AP4567" s="15"/>
      <c r="AQ4567" s="15"/>
      <c r="AR4567" s="15"/>
      <c r="AS4567" s="15"/>
      <c r="AT4567" s="15"/>
      <c r="AU4567" s="15"/>
      <c r="AV4567" s="15"/>
      <c r="AW4567" s="15"/>
      <c r="AX4567" s="82"/>
      <c r="AY4567" s="82"/>
      <c r="AZ4567" s="10">
        <v>1</v>
      </c>
      <c r="BA4567" t="s">
        <v>31</v>
      </c>
      <c r="BB4567" t="s">
        <v>23</v>
      </c>
      <c r="BD4567" s="7" t="str">
        <f t="shared" si="142"/>
        <v>17612244052Shopee</v>
      </c>
    </row>
    <row r="4568" spans="2:56" ht="15" customHeight="1" x14ac:dyDescent="0.35">
      <c r="B4568" s="10" t="s">
        <v>17</v>
      </c>
      <c r="C4568" s="10" t="s">
        <v>806</v>
      </c>
      <c r="D4568" s="10" t="s">
        <v>650</v>
      </c>
      <c r="E4568" s="10" t="s">
        <v>194</v>
      </c>
      <c r="F4568" s="10">
        <v>0</v>
      </c>
      <c r="G4568" s="137">
        <v>16920068646</v>
      </c>
      <c r="H4568" s="10" t="s">
        <v>12343</v>
      </c>
      <c r="I4568" s="10">
        <v>0</v>
      </c>
      <c r="J4568" s="10" t="s">
        <v>11692</v>
      </c>
      <c r="K4568" s="102" t="s">
        <v>11641</v>
      </c>
      <c r="L4568" s="98">
        <f>IFERROR(VLOOKUP($F4568&amp;$C4568,Sales!$J:$W,9,0),0)</f>
        <v>0</v>
      </c>
      <c r="M4568" s="98">
        <f>IFERROR(VLOOKUP($F4568&amp;$C4568,Sales!$J:$W,10,0),0)</f>
        <v>0</v>
      </c>
      <c r="N4568" s="98">
        <f>IFERROR(VLOOKUP($F4568&amp;$C4568,Sales!$J:$W,11,0),0)</f>
        <v>0</v>
      </c>
      <c r="O4568" s="98">
        <f>IFERROR(VLOOKUP($F4568&amp;$C4568,Sales!$J:$W,12,0),0)</f>
        <v>0</v>
      </c>
      <c r="P4568" s="98">
        <f>IFERROR(VLOOKUP($F4568&amp;$C4568,Sales!$J:$W,13,0),0)</f>
        <v>0</v>
      </c>
      <c r="Q4568" s="98">
        <f>IFERROR(VLOOKUP($F4568&amp;$C4568,Sales!$A:$H,7,0),0)</f>
        <v>0</v>
      </c>
      <c r="R4568" s="41" t="str">
        <f t="shared" si="143"/>
        <v>ERROR</v>
      </c>
      <c r="S4568" s="15"/>
      <c r="T4568" s="15"/>
      <c r="U4568" s="15"/>
      <c r="V4568" s="15"/>
      <c r="W4568" s="15"/>
      <c r="X4568" s="15"/>
      <c r="Y4568" s="41"/>
      <c r="Z4568" s="41"/>
      <c r="AA4568" s="41"/>
      <c r="AB4568" s="15"/>
      <c r="AC4568" s="15"/>
      <c r="AD4568" s="15"/>
      <c r="AE4568" s="15"/>
      <c r="AF4568" s="15"/>
      <c r="AG4568" s="15"/>
      <c r="AH4568" s="15"/>
      <c r="AI4568" s="15"/>
      <c r="AJ4568" s="41"/>
      <c r="AK4568" s="15"/>
      <c r="AL4568" s="15"/>
      <c r="AM4568" s="15"/>
      <c r="AN4568" s="15"/>
      <c r="AO4568" s="15"/>
      <c r="AP4568" s="15"/>
      <c r="AQ4568" s="15"/>
      <c r="AR4568" s="15"/>
      <c r="AS4568" s="15"/>
      <c r="AT4568" s="15"/>
      <c r="AU4568" s="15"/>
      <c r="AV4568" s="15"/>
      <c r="AW4568" s="15"/>
      <c r="AX4568" s="82"/>
      <c r="AY4568" s="82"/>
      <c r="AZ4568" s="10">
        <v>1</v>
      </c>
      <c r="BA4568" t="s">
        <v>31</v>
      </c>
      <c r="BB4568" t="s">
        <v>23</v>
      </c>
      <c r="BD4568" s="7" t="str">
        <f t="shared" si="142"/>
        <v>16920068646Shopee</v>
      </c>
    </row>
    <row r="4569" spans="2:56" ht="15" customHeight="1" x14ac:dyDescent="0.35">
      <c r="B4569" s="10" t="s">
        <v>17</v>
      </c>
      <c r="C4569" s="10" t="s">
        <v>806</v>
      </c>
      <c r="D4569" s="10" t="s">
        <v>650</v>
      </c>
      <c r="E4569" s="10" t="s">
        <v>194</v>
      </c>
      <c r="F4569" s="10">
        <v>0</v>
      </c>
      <c r="G4569" s="137">
        <v>6068802423</v>
      </c>
      <c r="H4569" s="10" t="s">
        <v>12604</v>
      </c>
      <c r="I4569" s="10">
        <v>0</v>
      </c>
      <c r="J4569" s="10" t="s">
        <v>5672</v>
      </c>
      <c r="K4569" s="102" t="s">
        <v>5673</v>
      </c>
      <c r="L4569" s="98">
        <f>IFERROR(VLOOKUP($F4569&amp;$C4569,Sales!$J:$W,9,0),0)</f>
        <v>0</v>
      </c>
      <c r="M4569" s="98">
        <f>IFERROR(VLOOKUP($F4569&amp;$C4569,Sales!$J:$W,10,0),0)</f>
        <v>0</v>
      </c>
      <c r="N4569" s="98">
        <f>IFERROR(VLOOKUP($F4569&amp;$C4569,Sales!$J:$W,11,0),0)</f>
        <v>0</v>
      </c>
      <c r="O4569" s="98">
        <f>IFERROR(VLOOKUP($F4569&amp;$C4569,Sales!$J:$W,12,0),0)</f>
        <v>0</v>
      </c>
      <c r="P4569" s="98">
        <f>IFERROR(VLOOKUP($F4569&amp;$C4569,Sales!$J:$W,13,0),0)</f>
        <v>0</v>
      </c>
      <c r="Q4569" s="98">
        <f>IFERROR(VLOOKUP($F4569&amp;$C4569,Sales!$A:$H,7,0),0)</f>
        <v>0</v>
      </c>
      <c r="R4569" s="41" t="str">
        <f t="shared" si="143"/>
        <v>ERROR</v>
      </c>
      <c r="S4569" s="15"/>
      <c r="T4569" s="15"/>
      <c r="U4569" s="15"/>
      <c r="V4569" s="15"/>
      <c r="W4569" s="15"/>
      <c r="X4569" s="15"/>
      <c r="Y4569" s="41"/>
      <c r="Z4569" s="41"/>
      <c r="AA4569" s="41"/>
      <c r="AB4569" s="15"/>
      <c r="AC4569" s="15"/>
      <c r="AD4569" s="15"/>
      <c r="AE4569" s="15"/>
      <c r="AF4569" s="15"/>
      <c r="AG4569" s="15"/>
      <c r="AH4569" s="15"/>
      <c r="AI4569" s="15"/>
      <c r="AJ4569" s="41"/>
      <c r="AK4569" s="15"/>
      <c r="AL4569" s="15"/>
      <c r="AM4569" s="15"/>
      <c r="AN4569" s="15"/>
      <c r="AO4569" s="15"/>
      <c r="AP4569" s="15"/>
      <c r="AQ4569" s="15"/>
      <c r="AR4569" s="15"/>
      <c r="AS4569" s="15"/>
      <c r="AT4569" s="15"/>
      <c r="AU4569" s="15"/>
      <c r="AV4569" s="15"/>
      <c r="AW4569" s="15"/>
      <c r="AX4569" s="82"/>
      <c r="AY4569" s="82"/>
      <c r="AZ4569" s="10">
        <v>1</v>
      </c>
      <c r="BA4569" t="s">
        <v>31</v>
      </c>
      <c r="BB4569" t="s">
        <v>23</v>
      </c>
      <c r="BD4569" s="7" t="str">
        <f t="shared" si="142"/>
        <v>6068802423Shopee</v>
      </c>
    </row>
    <row r="4570" spans="2:56" ht="15" customHeight="1" x14ac:dyDescent="0.35">
      <c r="B4570" s="10" t="s">
        <v>17</v>
      </c>
      <c r="C4570" s="10" t="s">
        <v>806</v>
      </c>
      <c r="D4570" s="10" t="s">
        <v>650</v>
      </c>
      <c r="E4570" s="10" t="s">
        <v>194</v>
      </c>
      <c r="F4570" s="10" t="s">
        <v>764</v>
      </c>
      <c r="G4570" s="137">
        <v>520905542</v>
      </c>
      <c r="H4570" s="10" t="s">
        <v>12137</v>
      </c>
      <c r="I4570" s="10" t="s">
        <v>765</v>
      </c>
      <c r="J4570" s="10" t="s">
        <v>5674</v>
      </c>
      <c r="K4570" s="102" t="s">
        <v>5675</v>
      </c>
      <c r="L4570" s="98">
        <f>IFERROR(VLOOKUP($F4570&amp;$C4570,Sales!$J:$W,9,0),0)</f>
        <v>0</v>
      </c>
      <c r="M4570" s="98">
        <f>IFERROR(VLOOKUP($F4570&amp;$C4570,Sales!$J:$W,10,0),0)</f>
        <v>0</v>
      </c>
      <c r="N4570" s="98">
        <f>IFERROR(VLOOKUP($F4570&amp;$C4570,Sales!$J:$W,11,0),0)</f>
        <v>0</v>
      </c>
      <c r="O4570" s="98">
        <f>IFERROR(VLOOKUP($F4570&amp;$C4570,Sales!$J:$W,12,0),0)</f>
        <v>0</v>
      </c>
      <c r="P4570" s="98">
        <f>IFERROR(VLOOKUP($F4570&amp;$C4570,Sales!$J:$W,13,0),0)</f>
        <v>0</v>
      </c>
      <c r="Q4570" s="98">
        <f>IFERROR(VLOOKUP($F4570&amp;$C4570,Sales!$A:$H,7,0),0)</f>
        <v>0</v>
      </c>
      <c r="R4570" s="41" t="str">
        <f t="shared" si="143"/>
        <v>ERROR</v>
      </c>
      <c r="S4570" s="15"/>
      <c r="T4570" s="15"/>
      <c r="U4570" s="15"/>
      <c r="V4570" s="15"/>
      <c r="W4570" s="15"/>
      <c r="X4570" s="15"/>
      <c r="Y4570" s="41"/>
      <c r="Z4570" s="41"/>
      <c r="AA4570" s="41"/>
      <c r="AB4570" s="15"/>
      <c r="AC4570" s="15"/>
      <c r="AD4570" s="15"/>
      <c r="AE4570" s="15"/>
      <c r="AF4570" s="15"/>
      <c r="AG4570" s="15"/>
      <c r="AH4570" s="15"/>
      <c r="AI4570" s="15"/>
      <c r="AJ4570" s="15"/>
      <c r="AK4570" s="15"/>
      <c r="AL4570" s="15"/>
      <c r="AM4570" s="15"/>
      <c r="AN4570" s="15"/>
      <c r="AO4570" s="15"/>
      <c r="AP4570" s="15"/>
      <c r="AQ4570" s="15"/>
      <c r="AR4570" s="15"/>
      <c r="AS4570" s="15"/>
      <c r="AT4570" s="15"/>
      <c r="AU4570" s="15"/>
      <c r="AV4570" s="15"/>
      <c r="AW4570" s="15"/>
      <c r="AX4570" s="82"/>
      <c r="AY4570" s="82"/>
      <c r="AZ4570" s="10">
        <v>1</v>
      </c>
      <c r="BA4570" t="s">
        <v>22</v>
      </c>
      <c r="BB4570" t="s">
        <v>23</v>
      </c>
      <c r="BD4570" s="7" t="str">
        <f t="shared" si="142"/>
        <v>520905542Shopee</v>
      </c>
    </row>
    <row r="4571" spans="2:56" ht="15" customHeight="1" x14ac:dyDescent="0.35">
      <c r="B4571" s="10" t="s">
        <v>17</v>
      </c>
      <c r="C4571" s="10" t="s">
        <v>806</v>
      </c>
      <c r="D4571" s="10" t="s">
        <v>2971</v>
      </c>
      <c r="E4571" s="10" t="s">
        <v>194</v>
      </c>
      <c r="F4571" s="10" t="s">
        <v>9705</v>
      </c>
      <c r="G4571" s="137">
        <v>8452086795</v>
      </c>
      <c r="H4571" s="10" t="s">
        <v>12501</v>
      </c>
      <c r="I4571" s="10" t="s">
        <v>5920</v>
      </c>
      <c r="J4571" s="10" t="s">
        <v>5890</v>
      </c>
      <c r="K4571" s="102" t="s">
        <v>5806</v>
      </c>
      <c r="L4571" s="98">
        <f>IFERROR(VLOOKUP($F4571&amp;$C4571,Sales!$J:$W,9,0),0)</f>
        <v>0</v>
      </c>
      <c r="M4571" s="98">
        <f>IFERROR(VLOOKUP($F4571&amp;$C4571,Sales!$J:$W,10,0),0)</f>
        <v>0</v>
      </c>
      <c r="N4571" s="98">
        <f>IFERROR(VLOOKUP($F4571&amp;$C4571,Sales!$J:$W,11,0),0)</f>
        <v>0</v>
      </c>
      <c r="O4571" s="98">
        <f>IFERROR(VLOOKUP($F4571&amp;$C4571,Sales!$J:$W,12,0),0)</f>
        <v>0</v>
      </c>
      <c r="P4571" s="98">
        <f>IFERROR(VLOOKUP($F4571&amp;$C4571,Sales!$J:$W,13,0),0)</f>
        <v>0</v>
      </c>
      <c r="Q4571" s="98">
        <f>IFERROR(VLOOKUP($F4571&amp;$C4571,Sales!$A:$H,7,0),0)</f>
        <v>0</v>
      </c>
      <c r="R4571" s="41" t="str">
        <f t="shared" si="143"/>
        <v>ERROR</v>
      </c>
      <c r="S4571" s="15"/>
      <c r="T4571" s="15"/>
      <c r="U4571" s="15"/>
      <c r="V4571" s="15"/>
      <c r="W4571" s="15"/>
      <c r="X4571" s="15"/>
      <c r="Y4571" s="41"/>
      <c r="Z4571" s="41"/>
      <c r="AA4571" s="41"/>
      <c r="AB4571" s="15"/>
      <c r="AC4571" s="15"/>
      <c r="AD4571" s="15"/>
      <c r="AE4571" s="15"/>
      <c r="AF4571" s="15"/>
      <c r="AG4571" s="15"/>
      <c r="AH4571" s="15"/>
      <c r="AI4571" s="15"/>
      <c r="AJ4571" s="15"/>
      <c r="AK4571" s="15"/>
      <c r="AL4571" s="15"/>
      <c r="AM4571" s="15"/>
      <c r="AN4571" s="15"/>
      <c r="AO4571" s="15"/>
      <c r="AP4571" s="15"/>
      <c r="AQ4571" s="15"/>
      <c r="AR4571" s="15"/>
      <c r="AS4571" s="15"/>
      <c r="AT4571" s="15"/>
      <c r="AU4571" s="15"/>
      <c r="AV4571" s="15"/>
      <c r="AW4571" s="15"/>
      <c r="AX4571" s="82"/>
      <c r="AY4571" s="82"/>
      <c r="AZ4571" s="10">
        <v>1</v>
      </c>
      <c r="BA4571" t="s">
        <v>22</v>
      </c>
      <c r="BB4571" t="s">
        <v>23</v>
      </c>
      <c r="BD4571" s="7" t="str">
        <f t="shared" si="142"/>
        <v>8452086795Shopee</v>
      </c>
    </row>
    <row r="4572" spans="2:56" ht="15" customHeight="1" x14ac:dyDescent="0.35">
      <c r="B4572" s="10" t="s">
        <v>17</v>
      </c>
      <c r="C4572" s="10" t="s">
        <v>806</v>
      </c>
      <c r="D4572" s="10" t="s">
        <v>2971</v>
      </c>
      <c r="E4572" s="10" t="s">
        <v>194</v>
      </c>
      <c r="F4572" s="10"/>
      <c r="G4572" s="137">
        <v>3588260270</v>
      </c>
      <c r="H4572" s="10" t="s">
        <v>12502</v>
      </c>
      <c r="I4572" s="10" t="s">
        <v>5921</v>
      </c>
      <c r="J4572" s="10" t="s">
        <v>5891</v>
      </c>
      <c r="K4572" s="102" t="s">
        <v>5800</v>
      </c>
      <c r="L4572" s="98">
        <f>IFERROR(VLOOKUP($F4572&amp;$C4572,Sales!$J:$W,9,0),0)</f>
        <v>0</v>
      </c>
      <c r="M4572" s="98">
        <f>IFERROR(VLOOKUP($F4572&amp;$C4572,Sales!$J:$W,10,0),0)</f>
        <v>0</v>
      </c>
      <c r="N4572" s="98">
        <f>IFERROR(VLOOKUP($F4572&amp;$C4572,Sales!$J:$W,11,0),0)</f>
        <v>0</v>
      </c>
      <c r="O4572" s="98">
        <f>IFERROR(VLOOKUP($F4572&amp;$C4572,Sales!$J:$W,12,0),0)</f>
        <v>0</v>
      </c>
      <c r="P4572" s="98">
        <f>IFERROR(VLOOKUP($F4572&amp;$C4572,Sales!$J:$W,13,0),0)</f>
        <v>0</v>
      </c>
      <c r="Q4572" s="98">
        <f>IFERROR(VLOOKUP($F4572&amp;$C4572,Sales!$A:$H,7,0),0)</f>
        <v>0</v>
      </c>
      <c r="R4572" s="41" t="str">
        <f t="shared" si="143"/>
        <v>ERROR</v>
      </c>
      <c r="S4572" s="15"/>
      <c r="T4572" s="15"/>
      <c r="U4572" s="15"/>
      <c r="V4572" s="15"/>
      <c r="W4572" s="15"/>
      <c r="X4572" s="15"/>
      <c r="Y4572" s="41"/>
      <c r="Z4572" s="41"/>
      <c r="AA4572" s="41"/>
      <c r="AB4572" s="15"/>
      <c r="AC4572" s="15"/>
      <c r="AD4572" s="15"/>
      <c r="AE4572" s="15"/>
      <c r="AF4572" s="15"/>
      <c r="AG4572" s="15"/>
      <c r="AH4572" s="15"/>
      <c r="AI4572" s="15"/>
      <c r="AJ4572" s="15"/>
      <c r="AK4572" s="15"/>
      <c r="AL4572" s="15"/>
      <c r="AM4572" s="15"/>
      <c r="AN4572" s="15"/>
      <c r="AO4572" s="15"/>
      <c r="AP4572" s="15"/>
      <c r="AQ4572" s="15"/>
      <c r="AR4572" s="15"/>
      <c r="AS4572" s="15"/>
      <c r="AT4572" s="15"/>
      <c r="AU4572" s="15"/>
      <c r="AV4572" s="15"/>
      <c r="AW4572" s="15"/>
      <c r="AX4572" s="82"/>
      <c r="AY4572" s="82"/>
      <c r="AZ4572" s="10">
        <v>1</v>
      </c>
      <c r="BA4572" t="s">
        <v>22</v>
      </c>
      <c r="BB4572" t="s">
        <v>23</v>
      </c>
      <c r="BD4572" s="7" t="str">
        <f t="shared" si="142"/>
        <v>3588260270Shopee</v>
      </c>
    </row>
    <row r="4573" spans="2:56" ht="15" customHeight="1" x14ac:dyDescent="0.35">
      <c r="B4573" s="10" t="s">
        <v>17</v>
      </c>
      <c r="C4573" s="10" t="s">
        <v>806</v>
      </c>
      <c r="D4573" s="10" t="s">
        <v>650</v>
      </c>
      <c r="E4573" s="10" t="s">
        <v>194</v>
      </c>
      <c r="F4573" s="10" t="s">
        <v>692</v>
      </c>
      <c r="G4573" s="137">
        <v>886187320</v>
      </c>
      <c r="H4573" s="10" t="s">
        <v>12195</v>
      </c>
      <c r="I4573" s="10" t="s">
        <v>693</v>
      </c>
      <c r="J4573" s="10" t="s">
        <v>3929</v>
      </c>
      <c r="K4573" s="102" t="s">
        <v>4383</v>
      </c>
      <c r="L4573" s="98">
        <f>IFERROR(VLOOKUP($F4573&amp;$C4573,Sales!$J:$W,9,0),0)</f>
        <v>0</v>
      </c>
      <c r="M4573" s="98">
        <f>IFERROR(VLOOKUP($F4573&amp;$C4573,Sales!$J:$W,10,0),0)</f>
        <v>0</v>
      </c>
      <c r="N4573" s="98">
        <f>IFERROR(VLOOKUP($F4573&amp;$C4573,Sales!$J:$W,11,0),0)</f>
        <v>0</v>
      </c>
      <c r="O4573" s="98">
        <f>IFERROR(VLOOKUP($F4573&amp;$C4573,Sales!$J:$W,12,0),0)</f>
        <v>0</v>
      </c>
      <c r="P4573" s="98">
        <f>IFERROR(VLOOKUP($F4573&amp;$C4573,Sales!$J:$W,13,0),0)</f>
        <v>0</v>
      </c>
      <c r="Q4573" s="98">
        <f>IFERROR(VLOOKUP($F4573&amp;$C4573,Sales!$A:$H,7,0),0)</f>
        <v>0</v>
      </c>
      <c r="R4573" s="41" t="str">
        <f t="shared" si="143"/>
        <v>ERROR</v>
      </c>
      <c r="S4573" s="15"/>
      <c r="T4573" s="15"/>
      <c r="U4573" s="15"/>
      <c r="V4573" s="15"/>
      <c r="W4573" s="15"/>
      <c r="X4573" s="15"/>
      <c r="Y4573" s="41"/>
      <c r="Z4573" s="41"/>
      <c r="AA4573" s="41"/>
      <c r="AB4573" s="15"/>
      <c r="AC4573" s="15"/>
      <c r="AD4573" s="15"/>
      <c r="AE4573" s="15"/>
      <c r="AF4573" s="15"/>
      <c r="AG4573" s="15"/>
      <c r="AH4573" s="15"/>
      <c r="AI4573" s="15"/>
      <c r="AJ4573" s="15"/>
      <c r="AK4573" s="15"/>
      <c r="AL4573" s="15"/>
      <c r="AM4573" s="15"/>
      <c r="AN4573" s="15"/>
      <c r="AO4573" s="15"/>
      <c r="AP4573" s="15"/>
      <c r="AQ4573" s="15"/>
      <c r="AR4573" s="15"/>
      <c r="AS4573" s="15"/>
      <c r="AT4573" s="15"/>
      <c r="AU4573" s="15"/>
      <c r="AV4573" s="15"/>
      <c r="AW4573" s="15"/>
      <c r="AX4573" s="82"/>
      <c r="AY4573" s="82"/>
      <c r="AZ4573" s="10">
        <v>1</v>
      </c>
      <c r="BA4573" t="s">
        <v>22</v>
      </c>
      <c r="BB4573" t="s">
        <v>23</v>
      </c>
      <c r="BD4573" s="7" t="str">
        <f t="shared" si="142"/>
        <v>886187320Shopee</v>
      </c>
    </row>
    <row r="4574" spans="2:56" ht="15" customHeight="1" x14ac:dyDescent="0.35">
      <c r="B4574" s="10" t="s">
        <v>17</v>
      </c>
      <c r="C4574" s="10" t="s">
        <v>806</v>
      </c>
      <c r="D4574" s="10" t="s">
        <v>650</v>
      </c>
      <c r="E4574" s="10" t="s">
        <v>194</v>
      </c>
      <c r="F4574" s="10" t="s">
        <v>11679</v>
      </c>
      <c r="G4574" s="137">
        <v>17012242908</v>
      </c>
      <c r="H4574" s="10" t="s">
        <v>12334</v>
      </c>
      <c r="I4574" s="10">
        <v>4987176064639</v>
      </c>
      <c r="J4574" s="10" t="s">
        <v>11680</v>
      </c>
      <c r="K4574" s="102" t="s">
        <v>11642</v>
      </c>
      <c r="L4574" s="98">
        <f>IFERROR(VLOOKUP($F4574&amp;$C4574,Sales!$J:$W,9,0),0)</f>
        <v>0</v>
      </c>
      <c r="M4574" s="98">
        <f>IFERROR(VLOOKUP($F4574&amp;$C4574,Sales!$J:$W,10,0),0)</f>
        <v>0</v>
      </c>
      <c r="N4574" s="98">
        <f>IFERROR(VLOOKUP($F4574&amp;$C4574,Sales!$J:$W,11,0),0)</f>
        <v>0</v>
      </c>
      <c r="O4574" s="98">
        <f>IFERROR(VLOOKUP($F4574&amp;$C4574,Sales!$J:$W,12,0),0)</f>
        <v>0</v>
      </c>
      <c r="P4574" s="98">
        <f>IFERROR(VLOOKUP($F4574&amp;$C4574,Sales!$J:$W,13,0),0)</f>
        <v>0</v>
      </c>
      <c r="Q4574" s="98">
        <f>IFERROR(VLOOKUP($F4574&amp;$C4574,Sales!$A:$H,7,0),0)</f>
        <v>0</v>
      </c>
      <c r="R4574" s="41" t="str">
        <f t="shared" si="143"/>
        <v>ERROR</v>
      </c>
      <c r="S4574" s="15"/>
      <c r="T4574" s="15"/>
      <c r="U4574" s="15"/>
      <c r="V4574" s="15"/>
      <c r="W4574" s="15"/>
      <c r="X4574" s="15"/>
      <c r="Y4574" s="41"/>
      <c r="Z4574" s="41"/>
      <c r="AA4574" s="41"/>
      <c r="AB4574" s="15"/>
      <c r="AC4574" s="15"/>
      <c r="AD4574" s="15"/>
      <c r="AE4574" s="15"/>
      <c r="AF4574" s="15"/>
      <c r="AG4574" s="15"/>
      <c r="AH4574" s="15"/>
      <c r="AI4574" s="15"/>
      <c r="AJ4574" s="15"/>
      <c r="AK4574" s="15"/>
      <c r="AL4574" s="15"/>
      <c r="AM4574" s="15"/>
      <c r="AN4574" s="15"/>
      <c r="AO4574" s="15"/>
      <c r="AP4574" s="15"/>
      <c r="AQ4574" s="15"/>
      <c r="AR4574" s="15"/>
      <c r="AS4574" s="15"/>
      <c r="AT4574" s="15"/>
      <c r="AU4574" s="15"/>
      <c r="AV4574" s="15"/>
      <c r="AW4574" s="15"/>
      <c r="AX4574" s="82"/>
      <c r="AY4574" s="82"/>
      <c r="AZ4574" s="10">
        <v>1</v>
      </c>
      <c r="BA4574" t="s">
        <v>22</v>
      </c>
      <c r="BB4574" t="s">
        <v>23</v>
      </c>
      <c r="BD4574" s="7" t="str">
        <f t="shared" si="142"/>
        <v>17012242908Shopee</v>
      </c>
    </row>
    <row r="4575" spans="2:56" ht="15" customHeight="1" x14ac:dyDescent="0.35">
      <c r="B4575" s="10" t="s">
        <v>17</v>
      </c>
      <c r="C4575" s="10" t="s">
        <v>806</v>
      </c>
      <c r="D4575" s="10" t="s">
        <v>650</v>
      </c>
      <c r="E4575" s="10" t="s">
        <v>194</v>
      </c>
      <c r="F4575" s="10" t="s">
        <v>11570</v>
      </c>
      <c r="G4575" s="137">
        <v>17412243255</v>
      </c>
      <c r="H4575" s="10" t="s">
        <v>12335</v>
      </c>
      <c r="I4575" s="10">
        <v>4987176110732</v>
      </c>
      <c r="J4575" s="10" t="s">
        <v>11681</v>
      </c>
      <c r="K4575" s="105" t="s">
        <v>11643</v>
      </c>
      <c r="L4575" s="98">
        <f>IFERROR(VLOOKUP($F4575&amp;$C4575,Sales!$J:$W,9,0),0)</f>
        <v>0</v>
      </c>
      <c r="M4575" s="98">
        <f>IFERROR(VLOOKUP($F4575&amp;$C4575,Sales!$J:$W,10,0),0)</f>
        <v>0</v>
      </c>
      <c r="N4575" s="98">
        <f>IFERROR(VLOOKUP($F4575&amp;$C4575,Sales!$J:$W,11,0),0)</f>
        <v>0</v>
      </c>
      <c r="O4575" s="98">
        <f>IFERROR(VLOOKUP($F4575&amp;$C4575,Sales!$J:$W,12,0),0)</f>
        <v>0</v>
      </c>
      <c r="P4575" s="98">
        <f>IFERROR(VLOOKUP($F4575&amp;$C4575,Sales!$J:$W,13,0),0)</f>
        <v>0</v>
      </c>
      <c r="Q4575" s="98">
        <f>IFERROR(VLOOKUP($F4575&amp;$C4575,Sales!$A:$H,7,0),0)</f>
        <v>0</v>
      </c>
      <c r="R4575" s="41" t="str">
        <f t="shared" si="143"/>
        <v>ERROR</v>
      </c>
      <c r="S4575" s="15"/>
      <c r="T4575" s="15"/>
      <c r="U4575" s="15"/>
      <c r="V4575" s="15"/>
      <c r="W4575" s="15"/>
      <c r="X4575" s="15"/>
      <c r="Y4575" s="41"/>
      <c r="Z4575" s="41"/>
      <c r="AA4575" s="41"/>
      <c r="AB4575" s="15"/>
      <c r="AC4575" s="15"/>
      <c r="AD4575" s="15"/>
      <c r="AE4575" s="15"/>
      <c r="AF4575" s="15"/>
      <c r="AG4575" s="15"/>
      <c r="AH4575" s="15"/>
      <c r="AI4575" s="15"/>
      <c r="AJ4575" s="15"/>
      <c r="AK4575" s="15"/>
      <c r="AL4575" s="15"/>
      <c r="AM4575" s="15"/>
      <c r="AN4575" s="15"/>
      <c r="AO4575" s="15"/>
      <c r="AP4575" s="15"/>
      <c r="AQ4575" s="15"/>
      <c r="AR4575" s="15"/>
      <c r="AS4575" s="15"/>
      <c r="AT4575" s="15"/>
      <c r="AU4575" s="15"/>
      <c r="AV4575" s="15"/>
      <c r="AW4575" s="15"/>
      <c r="AX4575" s="82"/>
      <c r="AY4575" s="82"/>
      <c r="AZ4575" s="10">
        <v>1</v>
      </c>
      <c r="BA4575" t="s">
        <v>22</v>
      </c>
      <c r="BB4575" t="s">
        <v>23</v>
      </c>
      <c r="BD4575" s="7" t="str">
        <f t="shared" si="142"/>
        <v>17412243255Shopee</v>
      </c>
    </row>
    <row r="4576" spans="2:56" ht="15" customHeight="1" x14ac:dyDescent="0.35">
      <c r="B4576" s="10" t="s">
        <v>17</v>
      </c>
      <c r="C4576" s="10" t="s">
        <v>806</v>
      </c>
      <c r="D4576" s="10" t="s">
        <v>650</v>
      </c>
      <c r="E4576" s="10" t="s">
        <v>194</v>
      </c>
      <c r="F4576" s="10"/>
      <c r="G4576" s="137">
        <v>13981925496</v>
      </c>
      <c r="H4576" s="10" t="s">
        <v>12337</v>
      </c>
      <c r="I4576" s="10"/>
      <c r="J4576" s="10" t="s">
        <v>11683</v>
      </c>
      <c r="K4576" s="102" t="s">
        <v>11631</v>
      </c>
      <c r="L4576" s="98">
        <f>IFERROR(VLOOKUP($F4576&amp;$C4576,Sales!$J:$W,9,0),0)</f>
        <v>0</v>
      </c>
      <c r="M4576" s="98">
        <f>IFERROR(VLOOKUP($F4576&amp;$C4576,Sales!$J:$W,10,0),0)</f>
        <v>0</v>
      </c>
      <c r="N4576" s="98">
        <f>IFERROR(VLOOKUP($F4576&amp;$C4576,Sales!$J:$W,11,0),0)</f>
        <v>0</v>
      </c>
      <c r="O4576" s="98">
        <f>IFERROR(VLOOKUP($F4576&amp;$C4576,Sales!$J:$W,12,0),0)</f>
        <v>0</v>
      </c>
      <c r="P4576" s="98">
        <f>IFERROR(VLOOKUP($F4576&amp;$C4576,Sales!$J:$W,13,0),0)</f>
        <v>0</v>
      </c>
      <c r="Q4576" s="98">
        <f>IFERROR(VLOOKUP($F4576&amp;$C4576,Sales!$A:$H,7,0),0)</f>
        <v>0</v>
      </c>
      <c r="R4576" s="41" t="str">
        <f t="shared" si="143"/>
        <v>ERROR</v>
      </c>
      <c r="S4576" s="15"/>
      <c r="T4576" s="15"/>
      <c r="U4576" s="15"/>
      <c r="V4576" s="15"/>
      <c r="W4576" s="15"/>
      <c r="X4576" s="15"/>
      <c r="Y4576" s="41"/>
      <c r="Z4576" s="41"/>
      <c r="AA4576" s="41"/>
      <c r="AB4576" s="15"/>
      <c r="AC4576" s="15"/>
      <c r="AD4576" s="15"/>
      <c r="AE4576" s="15"/>
      <c r="AF4576" s="15"/>
      <c r="AG4576" s="15"/>
      <c r="AH4576" s="15"/>
      <c r="AI4576" s="15"/>
      <c r="AJ4576" s="15"/>
      <c r="AK4576" s="15"/>
      <c r="AL4576" s="15"/>
      <c r="AM4576" s="15"/>
      <c r="AN4576" s="15"/>
      <c r="AO4576" s="15"/>
      <c r="AP4576" s="15"/>
      <c r="AQ4576" s="15"/>
      <c r="AR4576" s="15"/>
      <c r="AS4576" s="15"/>
      <c r="AT4576" s="15"/>
      <c r="AU4576" s="15"/>
      <c r="AV4576" s="15"/>
      <c r="AW4576" s="15"/>
      <c r="AX4576" s="82"/>
      <c r="AY4576" s="82"/>
      <c r="AZ4576" s="10">
        <v>1</v>
      </c>
      <c r="BA4576" t="s">
        <v>22</v>
      </c>
      <c r="BB4576" t="s">
        <v>23</v>
      </c>
      <c r="BD4576" s="7" t="str">
        <f t="shared" si="142"/>
        <v>13981925496Shopee</v>
      </c>
    </row>
    <row r="4577" spans="2:56" ht="15" customHeight="1" x14ac:dyDescent="0.35">
      <c r="B4577" s="10" t="s">
        <v>17</v>
      </c>
      <c r="C4577" s="10" t="s">
        <v>806</v>
      </c>
      <c r="D4577" s="10" t="s">
        <v>650</v>
      </c>
      <c r="E4577" s="10" t="s">
        <v>194</v>
      </c>
      <c r="F4577" s="10"/>
      <c r="G4577" s="137">
        <v>16123815610</v>
      </c>
      <c r="H4577" s="10" t="s">
        <v>12338</v>
      </c>
      <c r="I4577" s="10"/>
      <c r="J4577" s="10" t="s">
        <v>11684</v>
      </c>
      <c r="K4577" s="102" t="s">
        <v>11685</v>
      </c>
      <c r="L4577" s="98">
        <f>IFERROR(VLOOKUP($F4577&amp;$C4577,Sales!$J:$W,9,0),0)</f>
        <v>0</v>
      </c>
      <c r="M4577" s="98">
        <f>IFERROR(VLOOKUP($F4577&amp;$C4577,Sales!$J:$W,10,0),0)</f>
        <v>0</v>
      </c>
      <c r="N4577" s="98">
        <f>IFERROR(VLOOKUP($F4577&amp;$C4577,Sales!$J:$W,11,0),0)</f>
        <v>0</v>
      </c>
      <c r="O4577" s="98">
        <f>IFERROR(VLOOKUP($F4577&amp;$C4577,Sales!$J:$W,12,0),0)</f>
        <v>0</v>
      </c>
      <c r="P4577" s="98">
        <f>IFERROR(VLOOKUP($F4577&amp;$C4577,Sales!$J:$W,13,0),0)</f>
        <v>0</v>
      </c>
      <c r="Q4577" s="98">
        <f>IFERROR(VLOOKUP($F4577&amp;$C4577,Sales!$A:$H,7,0),0)</f>
        <v>0</v>
      </c>
      <c r="R4577" s="41" t="str">
        <f t="shared" si="143"/>
        <v>ERROR</v>
      </c>
      <c r="S4577" s="15"/>
      <c r="T4577" s="15"/>
      <c r="U4577" s="15"/>
      <c r="V4577" s="15"/>
      <c r="W4577" s="15"/>
      <c r="X4577" s="15"/>
      <c r="Y4577" s="41"/>
      <c r="Z4577" s="41"/>
      <c r="AA4577" s="41"/>
      <c r="AB4577" s="15"/>
      <c r="AC4577" s="15"/>
      <c r="AD4577" s="15"/>
      <c r="AE4577" s="15"/>
      <c r="AF4577" s="15"/>
      <c r="AG4577" s="15"/>
      <c r="AH4577" s="15"/>
      <c r="AI4577" s="15"/>
      <c r="AJ4577" s="15"/>
      <c r="AK4577" s="15"/>
      <c r="AL4577" s="15"/>
      <c r="AM4577" s="15"/>
      <c r="AN4577" s="15"/>
      <c r="AO4577" s="15"/>
      <c r="AP4577" s="15"/>
      <c r="AQ4577" s="15"/>
      <c r="AR4577" s="15"/>
      <c r="AS4577" s="15"/>
      <c r="AT4577" s="15"/>
      <c r="AU4577" s="15"/>
      <c r="AV4577" s="15"/>
      <c r="AW4577" s="15"/>
      <c r="AX4577" s="82"/>
      <c r="AY4577" s="82"/>
      <c r="AZ4577" s="10">
        <v>1</v>
      </c>
      <c r="BA4577" t="s">
        <v>22</v>
      </c>
      <c r="BB4577" t="s">
        <v>23</v>
      </c>
      <c r="BD4577" s="7" t="str">
        <f t="shared" si="142"/>
        <v>16123815610Shopee</v>
      </c>
    </row>
    <row r="4578" spans="2:56" ht="15" customHeight="1" x14ac:dyDescent="0.35">
      <c r="B4578" s="10" t="s">
        <v>17</v>
      </c>
      <c r="C4578" s="10" t="s">
        <v>806</v>
      </c>
      <c r="D4578" s="10" t="s">
        <v>650</v>
      </c>
      <c r="E4578" s="10" t="s">
        <v>194</v>
      </c>
      <c r="F4578" s="10"/>
      <c r="G4578" s="137">
        <v>15662277920</v>
      </c>
      <c r="H4578" s="10" t="s">
        <v>12339</v>
      </c>
      <c r="I4578" s="10"/>
      <c r="J4578" s="10" t="s">
        <v>11686</v>
      </c>
      <c r="K4578" s="105" t="s">
        <v>11687</v>
      </c>
      <c r="L4578" s="98">
        <f>IFERROR(VLOOKUP($F4578&amp;$C4578,Sales!$J:$W,9,0),0)</f>
        <v>0</v>
      </c>
      <c r="M4578" s="98">
        <f>IFERROR(VLOOKUP($F4578&amp;$C4578,Sales!$J:$W,10,0),0)</f>
        <v>0</v>
      </c>
      <c r="N4578" s="98">
        <f>IFERROR(VLOOKUP($F4578&amp;$C4578,Sales!$J:$W,11,0),0)</f>
        <v>0</v>
      </c>
      <c r="O4578" s="98">
        <f>IFERROR(VLOOKUP($F4578&amp;$C4578,Sales!$J:$W,12,0),0)</f>
        <v>0</v>
      </c>
      <c r="P4578" s="98">
        <f>IFERROR(VLOOKUP($F4578&amp;$C4578,Sales!$J:$W,13,0),0)</f>
        <v>0</v>
      </c>
      <c r="Q4578" s="98">
        <f>IFERROR(VLOOKUP($F4578&amp;$C4578,Sales!$A:$H,7,0),0)</f>
        <v>0</v>
      </c>
      <c r="R4578" s="41" t="str">
        <f t="shared" si="143"/>
        <v>ERROR</v>
      </c>
      <c r="S4578" s="15"/>
      <c r="T4578" s="15"/>
      <c r="U4578" s="15"/>
      <c r="V4578" s="15"/>
      <c r="W4578" s="15"/>
      <c r="X4578" s="15"/>
      <c r="Y4578" s="41"/>
      <c r="Z4578" s="41"/>
      <c r="AA4578" s="41"/>
      <c r="AB4578" s="15"/>
      <c r="AC4578" s="15"/>
      <c r="AD4578" s="15"/>
      <c r="AE4578" s="15"/>
      <c r="AF4578" s="15"/>
      <c r="AG4578" s="15"/>
      <c r="AH4578" s="15"/>
      <c r="AI4578" s="15"/>
      <c r="AJ4578" s="15"/>
      <c r="AK4578" s="15"/>
      <c r="AL4578" s="15"/>
      <c r="AM4578" s="15"/>
      <c r="AN4578" s="15"/>
      <c r="AO4578" s="15"/>
      <c r="AP4578" s="15"/>
      <c r="AQ4578" s="15"/>
      <c r="AR4578" s="15"/>
      <c r="AS4578" s="15"/>
      <c r="AT4578" s="15"/>
      <c r="AU4578" s="15"/>
      <c r="AV4578" s="15"/>
      <c r="AW4578" s="15"/>
      <c r="AX4578" s="82"/>
      <c r="AY4578" s="82"/>
      <c r="AZ4578" s="10">
        <v>1</v>
      </c>
      <c r="BA4578" t="s">
        <v>22</v>
      </c>
      <c r="BB4578" t="s">
        <v>23</v>
      </c>
      <c r="BD4578" s="7" t="str">
        <f t="shared" si="142"/>
        <v>15662277920Shopee</v>
      </c>
    </row>
    <row r="4579" spans="2:56" ht="15" customHeight="1" x14ac:dyDescent="0.35">
      <c r="B4579" s="10" t="s">
        <v>17</v>
      </c>
      <c r="C4579" s="10" t="s">
        <v>806</v>
      </c>
      <c r="D4579" s="10" t="s">
        <v>650</v>
      </c>
      <c r="E4579" s="10" t="s">
        <v>194</v>
      </c>
      <c r="F4579" s="10"/>
      <c r="G4579" s="137">
        <v>15562277857</v>
      </c>
      <c r="H4579" s="10" t="s">
        <v>12340</v>
      </c>
      <c r="I4579" s="10"/>
      <c r="J4579" s="10" t="s">
        <v>11688</v>
      </c>
      <c r="K4579" s="105" t="s">
        <v>11689</v>
      </c>
      <c r="L4579" s="98">
        <f>IFERROR(VLOOKUP($F4579&amp;$C4579,Sales!$J:$W,9,0),0)</f>
        <v>0</v>
      </c>
      <c r="M4579" s="98">
        <f>IFERROR(VLOOKUP($F4579&amp;$C4579,Sales!$J:$W,10,0),0)</f>
        <v>0</v>
      </c>
      <c r="N4579" s="98">
        <f>IFERROR(VLOOKUP($F4579&amp;$C4579,Sales!$J:$W,11,0),0)</f>
        <v>0</v>
      </c>
      <c r="O4579" s="98">
        <f>IFERROR(VLOOKUP($F4579&amp;$C4579,Sales!$J:$W,12,0),0)</f>
        <v>0</v>
      </c>
      <c r="P4579" s="98">
        <f>IFERROR(VLOOKUP($F4579&amp;$C4579,Sales!$J:$W,13,0),0)</f>
        <v>0</v>
      </c>
      <c r="Q4579" s="98">
        <f>IFERROR(VLOOKUP($F4579&amp;$C4579,Sales!$A:$H,7,0),0)</f>
        <v>0</v>
      </c>
      <c r="R4579" s="41" t="str">
        <f t="shared" si="143"/>
        <v>ERROR</v>
      </c>
      <c r="S4579" s="15"/>
      <c r="T4579" s="15"/>
      <c r="U4579" s="15"/>
      <c r="V4579" s="15"/>
      <c r="W4579" s="15"/>
      <c r="X4579" s="15"/>
      <c r="Y4579" s="41"/>
      <c r="Z4579" s="41"/>
      <c r="AA4579" s="41"/>
      <c r="AB4579" s="15"/>
      <c r="AC4579" s="15"/>
      <c r="AD4579" s="15"/>
      <c r="AE4579" s="15"/>
      <c r="AF4579" s="15"/>
      <c r="AG4579" s="15"/>
      <c r="AH4579" s="15"/>
      <c r="AI4579" s="15"/>
      <c r="AJ4579" s="15"/>
      <c r="AK4579" s="15"/>
      <c r="AL4579" s="15"/>
      <c r="AM4579" s="15"/>
      <c r="AN4579" s="15"/>
      <c r="AO4579" s="15"/>
      <c r="AP4579" s="15"/>
      <c r="AQ4579" s="15"/>
      <c r="AR4579" s="15"/>
      <c r="AS4579" s="15"/>
      <c r="AT4579" s="15"/>
      <c r="AU4579" s="15"/>
      <c r="AV4579" s="15"/>
      <c r="AW4579" s="15"/>
      <c r="AX4579" s="82"/>
      <c r="AY4579" s="82"/>
      <c r="AZ4579" s="10">
        <v>1</v>
      </c>
      <c r="BA4579" t="s">
        <v>22</v>
      </c>
      <c r="BB4579" t="s">
        <v>23</v>
      </c>
      <c r="BD4579" s="7" t="str">
        <f t="shared" si="142"/>
        <v>15562277857Shopee</v>
      </c>
    </row>
    <row r="4580" spans="2:56" ht="15" customHeight="1" x14ac:dyDescent="0.35">
      <c r="B4580" s="10" t="s">
        <v>17</v>
      </c>
      <c r="C4580" s="10" t="s">
        <v>806</v>
      </c>
      <c r="D4580" s="10" t="s">
        <v>650</v>
      </c>
      <c r="E4580" s="10" t="s">
        <v>194</v>
      </c>
      <c r="F4580" s="10"/>
      <c r="G4580" s="137">
        <v>14462278244</v>
      </c>
      <c r="H4580" s="10" t="s">
        <v>12341</v>
      </c>
      <c r="I4580" s="10"/>
      <c r="J4580" s="10" t="s">
        <v>11690</v>
      </c>
      <c r="K4580" s="102" t="s">
        <v>11633</v>
      </c>
      <c r="L4580" s="98">
        <f>IFERROR(VLOOKUP($F4580&amp;$C4580,Sales!$J:$W,9,0),0)</f>
        <v>0</v>
      </c>
      <c r="M4580" s="98">
        <f>IFERROR(VLOOKUP($F4580&amp;$C4580,Sales!$J:$W,10,0),0)</f>
        <v>0</v>
      </c>
      <c r="N4580" s="98">
        <f>IFERROR(VLOOKUP($F4580&amp;$C4580,Sales!$J:$W,11,0),0)</f>
        <v>0</v>
      </c>
      <c r="O4580" s="98">
        <f>IFERROR(VLOOKUP($F4580&amp;$C4580,Sales!$J:$W,12,0),0)</f>
        <v>0</v>
      </c>
      <c r="P4580" s="98">
        <f>IFERROR(VLOOKUP($F4580&amp;$C4580,Sales!$J:$W,13,0),0)</f>
        <v>0</v>
      </c>
      <c r="Q4580" s="98">
        <f>IFERROR(VLOOKUP($F4580&amp;$C4580,Sales!$A:$H,7,0),0)</f>
        <v>0</v>
      </c>
      <c r="R4580" s="41" t="str">
        <f t="shared" si="143"/>
        <v>ERROR</v>
      </c>
      <c r="S4580" s="15"/>
      <c r="T4580" s="15"/>
      <c r="U4580" s="15"/>
      <c r="V4580" s="15"/>
      <c r="W4580" s="15"/>
      <c r="X4580" s="15"/>
      <c r="Y4580" s="41"/>
      <c r="Z4580" s="41"/>
      <c r="AA4580" s="41"/>
      <c r="AB4580" s="15"/>
      <c r="AC4580" s="15"/>
      <c r="AD4580" s="15"/>
      <c r="AE4580" s="15"/>
      <c r="AF4580" s="15"/>
      <c r="AG4580" s="15"/>
      <c r="AH4580" s="15"/>
      <c r="AI4580" s="15"/>
      <c r="AJ4580" s="15"/>
      <c r="AK4580" s="15"/>
      <c r="AL4580" s="15"/>
      <c r="AM4580" s="15"/>
      <c r="AN4580" s="15"/>
      <c r="AO4580" s="15"/>
      <c r="AP4580" s="15"/>
      <c r="AQ4580" s="15"/>
      <c r="AR4580" s="15"/>
      <c r="AS4580" s="15"/>
      <c r="AT4580" s="15"/>
      <c r="AU4580" s="15"/>
      <c r="AV4580" s="15"/>
      <c r="AW4580" s="15"/>
      <c r="AX4580" s="82"/>
      <c r="AY4580" s="82"/>
      <c r="AZ4580" s="10">
        <v>1</v>
      </c>
      <c r="BA4580" t="s">
        <v>22</v>
      </c>
      <c r="BB4580" t="s">
        <v>23</v>
      </c>
      <c r="BD4580" s="7" t="str">
        <f t="shared" si="142"/>
        <v>14462278244Shopee</v>
      </c>
    </row>
    <row r="4581" spans="2:56" ht="15" customHeight="1" x14ac:dyDescent="0.35">
      <c r="B4581" s="10" t="s">
        <v>17</v>
      </c>
      <c r="C4581" s="10" t="s">
        <v>806</v>
      </c>
      <c r="D4581" s="10" t="s">
        <v>650</v>
      </c>
      <c r="E4581" s="10" t="s">
        <v>194</v>
      </c>
      <c r="F4581" s="10"/>
      <c r="G4581" s="137">
        <v>15263192525</v>
      </c>
      <c r="H4581" s="10" t="s">
        <v>12342</v>
      </c>
      <c r="I4581" s="10"/>
      <c r="J4581" s="10" t="s">
        <v>11691</v>
      </c>
      <c r="K4581" s="102" t="s">
        <v>11636</v>
      </c>
      <c r="L4581" s="98">
        <f>IFERROR(VLOOKUP($F4581&amp;$C4581,Sales!$J:$W,9,0),0)</f>
        <v>0</v>
      </c>
      <c r="M4581" s="98">
        <f>IFERROR(VLOOKUP($F4581&amp;$C4581,Sales!$J:$W,10,0),0)</f>
        <v>0</v>
      </c>
      <c r="N4581" s="98">
        <f>IFERROR(VLOOKUP($F4581&amp;$C4581,Sales!$J:$W,11,0),0)</f>
        <v>0</v>
      </c>
      <c r="O4581" s="98">
        <f>IFERROR(VLOOKUP($F4581&amp;$C4581,Sales!$J:$W,12,0),0)</f>
        <v>0</v>
      </c>
      <c r="P4581" s="98">
        <f>IFERROR(VLOOKUP($F4581&amp;$C4581,Sales!$J:$W,13,0),0)</f>
        <v>0</v>
      </c>
      <c r="Q4581" s="98">
        <f>IFERROR(VLOOKUP($F4581&amp;$C4581,Sales!$A:$H,7,0),0)</f>
        <v>0</v>
      </c>
      <c r="R4581" s="41" t="str">
        <f t="shared" si="143"/>
        <v>ERROR</v>
      </c>
      <c r="S4581" s="15"/>
      <c r="T4581" s="15"/>
      <c r="U4581" s="15"/>
      <c r="V4581" s="15"/>
      <c r="W4581" s="15"/>
      <c r="X4581" s="15"/>
      <c r="Y4581" s="41"/>
      <c r="Z4581" s="41"/>
      <c r="AA4581" s="41"/>
      <c r="AB4581" s="15"/>
      <c r="AC4581" s="15"/>
      <c r="AD4581" s="15"/>
      <c r="AE4581" s="15"/>
      <c r="AF4581" s="15"/>
      <c r="AG4581" s="15"/>
      <c r="AH4581" s="15"/>
      <c r="AI4581" s="15"/>
      <c r="AJ4581" s="15"/>
      <c r="AK4581" s="15"/>
      <c r="AL4581" s="15"/>
      <c r="AM4581" s="15"/>
      <c r="AN4581" s="15"/>
      <c r="AO4581" s="15"/>
      <c r="AP4581" s="15"/>
      <c r="AQ4581" s="15"/>
      <c r="AR4581" s="15"/>
      <c r="AS4581" s="15"/>
      <c r="AT4581" s="15"/>
      <c r="AU4581" s="15"/>
      <c r="AV4581" s="15"/>
      <c r="AW4581" s="15"/>
      <c r="AX4581" s="82"/>
      <c r="AY4581" s="82"/>
      <c r="AZ4581" s="10">
        <v>1</v>
      </c>
      <c r="BA4581" t="s">
        <v>22</v>
      </c>
      <c r="BB4581" t="s">
        <v>23</v>
      </c>
      <c r="BD4581" s="7" t="str">
        <f t="shared" si="142"/>
        <v>15263192525Shopee</v>
      </c>
    </row>
    <row r="4582" spans="2:56" ht="15" customHeight="1" x14ac:dyDescent="0.35">
      <c r="B4582" s="10" t="s">
        <v>17</v>
      </c>
      <c r="C4582" s="10" t="s">
        <v>806</v>
      </c>
      <c r="D4582" s="10" t="s">
        <v>650</v>
      </c>
      <c r="E4582" s="10" t="s">
        <v>194</v>
      </c>
      <c r="F4582" s="10" t="s">
        <v>13809</v>
      </c>
      <c r="G4582" s="137">
        <v>18954713265</v>
      </c>
      <c r="H4582" s="10"/>
      <c r="I4582" s="10">
        <v>4987176140494</v>
      </c>
      <c r="J4582" s="10" t="s">
        <v>13922</v>
      </c>
      <c r="K4582" s="106" t="s">
        <v>13898</v>
      </c>
      <c r="L4582" s="98">
        <f>IFERROR(VLOOKUP($F4582&amp;$C4582,Sales!$J:$W,9,0),0)</f>
        <v>0</v>
      </c>
      <c r="M4582" s="98">
        <f>IFERROR(VLOOKUP($F4582&amp;$C4582,Sales!$J:$W,10,0),0)</f>
        <v>0</v>
      </c>
      <c r="N4582" s="98">
        <f>IFERROR(VLOOKUP($F4582&amp;$C4582,Sales!$J:$W,11,0),0)</f>
        <v>0</v>
      </c>
      <c r="O4582" s="98">
        <f>IFERROR(VLOOKUP($F4582&amp;$C4582,Sales!$J:$W,12,0),0)</f>
        <v>0</v>
      </c>
      <c r="P4582" s="98">
        <f>IFERROR(VLOOKUP($F4582&amp;$C4582,Sales!$J:$W,13,0),0)</f>
        <v>0</v>
      </c>
      <c r="Q4582" s="98">
        <f>IFERROR(VLOOKUP($F4582&amp;$C4582,Sales!$A:$H,7,0),0)</f>
        <v>0</v>
      </c>
      <c r="R4582" s="41" t="str">
        <f t="shared" si="143"/>
        <v>ERROR</v>
      </c>
      <c r="S4582" s="15"/>
      <c r="T4582" s="15"/>
      <c r="U4582" s="15"/>
      <c r="V4582" s="15"/>
      <c r="W4582" s="15"/>
      <c r="X4582" s="15"/>
      <c r="Y4582" s="41"/>
      <c r="Z4582" s="41"/>
      <c r="AA4582" s="41"/>
      <c r="AB4582" s="15"/>
      <c r="AC4582" s="15"/>
      <c r="AD4582" s="15"/>
      <c r="AE4582" s="15"/>
      <c r="AF4582" s="15"/>
      <c r="AG4582" s="15"/>
      <c r="AH4582" s="15"/>
      <c r="AI4582" s="15"/>
      <c r="AJ4582" s="15"/>
      <c r="AK4582" s="15"/>
      <c r="AL4582" s="15"/>
      <c r="AM4582" s="15"/>
      <c r="AN4582" s="15"/>
      <c r="AO4582" s="15"/>
      <c r="AP4582" s="15"/>
      <c r="AQ4582" s="15"/>
      <c r="AR4582" s="15"/>
      <c r="AS4582" s="15"/>
      <c r="AT4582" s="15"/>
      <c r="AU4582" s="15"/>
      <c r="AV4582" s="15"/>
      <c r="AW4582" s="15"/>
      <c r="AX4582" s="82"/>
      <c r="AY4582" s="82"/>
      <c r="AZ4582" s="10">
        <v>1</v>
      </c>
      <c r="BA4582" t="s">
        <v>22</v>
      </c>
      <c r="BB4582" t="s">
        <v>23</v>
      </c>
      <c r="BD4582" s="7" t="str">
        <f t="shared" si="142"/>
        <v>18954713265Shopee</v>
      </c>
    </row>
    <row r="4583" spans="2:56" ht="15" customHeight="1" x14ac:dyDescent="0.35">
      <c r="B4583" s="10" t="s">
        <v>17</v>
      </c>
      <c r="C4583" s="10" t="s">
        <v>806</v>
      </c>
      <c r="D4583" s="10" t="s">
        <v>650</v>
      </c>
      <c r="E4583" s="10" t="s">
        <v>194</v>
      </c>
      <c r="F4583" s="10" t="s">
        <v>13810</v>
      </c>
      <c r="G4583" s="137">
        <v>18554715776</v>
      </c>
      <c r="H4583" s="10"/>
      <c r="I4583" s="10">
        <v>4987176140517</v>
      </c>
      <c r="J4583" s="10" t="s">
        <v>13923</v>
      </c>
      <c r="K4583" s="106" t="s">
        <v>13899</v>
      </c>
      <c r="L4583" s="98">
        <f>IFERROR(VLOOKUP($F4583&amp;$C4583,Sales!$J:$W,9,0),0)</f>
        <v>0</v>
      </c>
      <c r="M4583" s="98">
        <f>IFERROR(VLOOKUP($F4583&amp;$C4583,Sales!$J:$W,10,0),0)</f>
        <v>0</v>
      </c>
      <c r="N4583" s="98">
        <f>IFERROR(VLOOKUP($F4583&amp;$C4583,Sales!$J:$W,11,0),0)</f>
        <v>0</v>
      </c>
      <c r="O4583" s="98">
        <f>IFERROR(VLOOKUP($F4583&amp;$C4583,Sales!$J:$W,12,0),0)</f>
        <v>0</v>
      </c>
      <c r="P4583" s="98">
        <f>IFERROR(VLOOKUP($F4583&amp;$C4583,Sales!$J:$W,13,0),0)</f>
        <v>0</v>
      </c>
      <c r="Q4583" s="98">
        <f>IFERROR(VLOOKUP($F4583&amp;$C4583,Sales!$A:$H,7,0),0)</f>
        <v>0</v>
      </c>
      <c r="R4583" s="41" t="str">
        <f t="shared" si="143"/>
        <v>ERROR</v>
      </c>
      <c r="S4583" s="15"/>
      <c r="T4583" s="15"/>
      <c r="U4583" s="15"/>
      <c r="V4583" s="15"/>
      <c r="W4583" s="15"/>
      <c r="X4583" s="15"/>
      <c r="Y4583" s="41"/>
      <c r="Z4583" s="41"/>
      <c r="AA4583" s="41"/>
      <c r="AB4583" s="15"/>
      <c r="AC4583" s="15"/>
      <c r="AD4583" s="15"/>
      <c r="AE4583" s="15"/>
      <c r="AF4583" s="15"/>
      <c r="AG4583" s="15"/>
      <c r="AH4583" s="15"/>
      <c r="AI4583" s="15"/>
      <c r="AJ4583" s="15"/>
      <c r="AK4583" s="15"/>
      <c r="AL4583" s="15"/>
      <c r="AM4583" s="15"/>
      <c r="AN4583" s="15"/>
      <c r="AO4583" s="15"/>
      <c r="AP4583" s="15"/>
      <c r="AQ4583" s="15"/>
      <c r="AR4583" s="15"/>
      <c r="AS4583" s="15"/>
      <c r="AT4583" s="15"/>
      <c r="AU4583" s="15"/>
      <c r="AV4583" s="15"/>
      <c r="AW4583" s="15"/>
      <c r="AX4583" s="82"/>
      <c r="AY4583" s="82"/>
      <c r="AZ4583" s="10">
        <v>1</v>
      </c>
      <c r="BA4583" t="s">
        <v>22</v>
      </c>
      <c r="BB4583" t="s">
        <v>23</v>
      </c>
      <c r="BD4583" s="7" t="str">
        <f t="shared" si="142"/>
        <v>18554715776Shopee</v>
      </c>
    </row>
    <row r="4584" spans="2:56" ht="15" customHeight="1" x14ac:dyDescent="0.35">
      <c r="B4584" s="10" t="s">
        <v>17</v>
      </c>
      <c r="C4584" s="10" t="s">
        <v>806</v>
      </c>
      <c r="D4584" s="10" t="s">
        <v>650</v>
      </c>
      <c r="E4584" s="10" t="s">
        <v>194</v>
      </c>
      <c r="F4584" s="10" t="s">
        <v>13811</v>
      </c>
      <c r="G4584" s="137">
        <v>22100274379</v>
      </c>
      <c r="H4584" s="10"/>
      <c r="I4584" s="10">
        <v>4987176140524</v>
      </c>
      <c r="J4584" s="10" t="s">
        <v>13924</v>
      </c>
      <c r="K4584" s="106" t="s">
        <v>13843</v>
      </c>
      <c r="L4584" s="98">
        <f>IFERROR(VLOOKUP($F4584&amp;$C4584,Sales!$J:$W,9,0),0)</f>
        <v>0</v>
      </c>
      <c r="M4584" s="98">
        <f>IFERROR(VLOOKUP($F4584&amp;$C4584,Sales!$J:$W,10,0),0)</f>
        <v>0</v>
      </c>
      <c r="N4584" s="98">
        <f>IFERROR(VLOOKUP($F4584&amp;$C4584,Sales!$J:$W,11,0),0)</f>
        <v>0</v>
      </c>
      <c r="O4584" s="98">
        <f>IFERROR(VLOOKUP($F4584&amp;$C4584,Sales!$J:$W,12,0),0)</f>
        <v>0</v>
      </c>
      <c r="P4584" s="98">
        <f>IFERROR(VLOOKUP($F4584&amp;$C4584,Sales!$J:$W,13,0),0)</f>
        <v>0</v>
      </c>
      <c r="Q4584" s="98">
        <f>IFERROR(VLOOKUP($F4584&amp;$C4584,Sales!$A:$H,7,0),0)</f>
        <v>0</v>
      </c>
      <c r="R4584" s="41" t="str">
        <f t="shared" si="143"/>
        <v>ERROR</v>
      </c>
      <c r="S4584" s="15"/>
      <c r="T4584" s="15"/>
      <c r="U4584" s="15"/>
      <c r="V4584" s="15"/>
      <c r="W4584" s="15"/>
      <c r="X4584" s="15"/>
      <c r="Y4584" s="41"/>
      <c r="Z4584" s="41"/>
      <c r="AA4584" s="41"/>
      <c r="AB4584" s="15"/>
      <c r="AC4584" s="15"/>
      <c r="AD4584" s="15"/>
      <c r="AE4584" s="15"/>
      <c r="AF4584" s="15"/>
      <c r="AG4584" s="15"/>
      <c r="AH4584" s="15"/>
      <c r="AI4584" s="15"/>
      <c r="AJ4584" s="15"/>
      <c r="AK4584" s="15"/>
      <c r="AL4584" s="15"/>
      <c r="AM4584" s="15"/>
      <c r="AN4584" s="15"/>
      <c r="AO4584" s="15"/>
      <c r="AP4584" s="15"/>
      <c r="AQ4584" s="15"/>
      <c r="AR4584" s="15"/>
      <c r="AS4584" s="15"/>
      <c r="AT4584" s="15"/>
      <c r="AU4584" s="15"/>
      <c r="AV4584" s="15"/>
      <c r="AW4584" s="15"/>
      <c r="AX4584" s="82"/>
      <c r="AY4584" s="82"/>
      <c r="AZ4584" s="10">
        <v>1</v>
      </c>
      <c r="BA4584" t="s">
        <v>22</v>
      </c>
      <c r="BB4584" t="s">
        <v>23</v>
      </c>
      <c r="BD4584" s="7" t="str">
        <f t="shared" si="142"/>
        <v>22100274379Shopee</v>
      </c>
    </row>
    <row r="4585" spans="2:56" ht="15" customHeight="1" x14ac:dyDescent="0.35">
      <c r="B4585" s="10" t="s">
        <v>17</v>
      </c>
      <c r="C4585" s="10" t="s">
        <v>806</v>
      </c>
      <c r="D4585" s="10" t="s">
        <v>650</v>
      </c>
      <c r="E4585" s="10" t="s">
        <v>194</v>
      </c>
      <c r="F4585" s="10" t="s">
        <v>13826</v>
      </c>
      <c r="G4585" s="137">
        <v>19958044259</v>
      </c>
      <c r="H4585" s="10"/>
      <c r="I4585" s="10" t="s">
        <v>13869</v>
      </c>
      <c r="J4585" s="10" t="s">
        <v>13925</v>
      </c>
      <c r="K4585" s="106" t="s">
        <v>13900</v>
      </c>
      <c r="L4585" s="98">
        <f>IFERROR(VLOOKUP($F4585&amp;$C4585,Sales!$J:$W,9,0),0)</f>
        <v>0</v>
      </c>
      <c r="M4585" s="98">
        <f>IFERROR(VLOOKUP($F4585&amp;$C4585,Sales!$J:$W,10,0),0)</f>
        <v>0</v>
      </c>
      <c r="N4585" s="98">
        <f>IFERROR(VLOOKUP($F4585&amp;$C4585,Sales!$J:$W,11,0),0)</f>
        <v>0</v>
      </c>
      <c r="O4585" s="98">
        <f>IFERROR(VLOOKUP($F4585&amp;$C4585,Sales!$J:$W,12,0),0)</f>
        <v>0</v>
      </c>
      <c r="P4585" s="98">
        <f>IFERROR(VLOOKUP($F4585&amp;$C4585,Sales!$J:$W,13,0),0)</f>
        <v>0</v>
      </c>
      <c r="Q4585" s="98">
        <f>IFERROR(VLOOKUP($F4585&amp;$C4585,Sales!$A:$H,7,0),0)</f>
        <v>0</v>
      </c>
      <c r="R4585" s="41" t="str">
        <f t="shared" si="143"/>
        <v>ERROR</v>
      </c>
      <c r="S4585" s="15"/>
      <c r="T4585" s="15"/>
      <c r="U4585" s="15"/>
      <c r="V4585" s="15"/>
      <c r="W4585" s="15"/>
      <c r="X4585" s="15"/>
      <c r="Y4585" s="41"/>
      <c r="Z4585" s="41"/>
      <c r="AA4585" s="41"/>
      <c r="AB4585" s="15"/>
      <c r="AC4585" s="15"/>
      <c r="AD4585" s="15"/>
      <c r="AE4585" s="15"/>
      <c r="AF4585" s="15"/>
      <c r="AG4585" s="15"/>
      <c r="AH4585" s="15"/>
      <c r="AI4585" s="15"/>
      <c r="AJ4585" s="15"/>
      <c r="AK4585" s="15"/>
      <c r="AL4585" s="15"/>
      <c r="AM4585" s="15"/>
      <c r="AN4585" s="15"/>
      <c r="AO4585" s="15"/>
      <c r="AP4585" s="15"/>
      <c r="AQ4585" s="15"/>
      <c r="AR4585" s="15"/>
      <c r="AS4585" s="15"/>
      <c r="AT4585" s="15"/>
      <c r="AU4585" s="15"/>
      <c r="AV4585" s="15"/>
      <c r="AW4585" s="15"/>
      <c r="AX4585" s="82"/>
      <c r="AY4585" s="82"/>
      <c r="AZ4585" s="10">
        <v>1</v>
      </c>
      <c r="BA4585" s="44" t="s">
        <v>22</v>
      </c>
      <c r="BB4585" t="s">
        <v>23</v>
      </c>
      <c r="BD4585" s="7" t="str">
        <f t="shared" si="142"/>
        <v>19958044259Shopee</v>
      </c>
    </row>
    <row r="4586" spans="2:56" ht="15" customHeight="1" x14ac:dyDescent="0.35">
      <c r="B4586" s="10" t="s">
        <v>17</v>
      </c>
      <c r="C4586" s="10" t="s">
        <v>806</v>
      </c>
      <c r="D4586" s="10" t="s">
        <v>650</v>
      </c>
      <c r="E4586" s="10" t="s">
        <v>194</v>
      </c>
      <c r="F4586" s="10" t="s">
        <v>13827</v>
      </c>
      <c r="G4586" s="137">
        <v>22100670547</v>
      </c>
      <c r="H4586" s="10"/>
      <c r="I4586" s="10" t="s">
        <v>13870</v>
      </c>
      <c r="J4586" s="10" t="s">
        <v>13926</v>
      </c>
      <c r="K4586" s="106" t="s">
        <v>13901</v>
      </c>
      <c r="L4586" s="98">
        <f>IFERROR(VLOOKUP($F4586&amp;$C4586,Sales!$J:$W,9,0),0)</f>
        <v>0</v>
      </c>
      <c r="M4586" s="98">
        <f>IFERROR(VLOOKUP($F4586&amp;$C4586,Sales!$J:$W,10,0),0)</f>
        <v>0</v>
      </c>
      <c r="N4586" s="98">
        <f>IFERROR(VLOOKUP($F4586&amp;$C4586,Sales!$J:$W,11,0),0)</f>
        <v>0</v>
      </c>
      <c r="O4586" s="98">
        <f>IFERROR(VLOOKUP($F4586&amp;$C4586,Sales!$J:$W,12,0),0)</f>
        <v>0</v>
      </c>
      <c r="P4586" s="98">
        <f>IFERROR(VLOOKUP($F4586&amp;$C4586,Sales!$J:$W,13,0),0)</f>
        <v>0</v>
      </c>
      <c r="Q4586" s="98">
        <f>IFERROR(VLOOKUP($F4586&amp;$C4586,Sales!$A:$H,7,0),0)</f>
        <v>0</v>
      </c>
      <c r="R4586" s="41" t="str">
        <f t="shared" si="143"/>
        <v>ERROR</v>
      </c>
      <c r="S4586" s="15"/>
      <c r="T4586" s="15"/>
      <c r="U4586" s="15"/>
      <c r="V4586" s="15"/>
      <c r="W4586" s="15"/>
      <c r="X4586" s="15"/>
      <c r="Y4586" s="41"/>
      <c r="Z4586" s="41"/>
      <c r="AA4586" s="41"/>
      <c r="AB4586" s="15"/>
      <c r="AC4586" s="15"/>
      <c r="AD4586" s="15"/>
      <c r="AE4586" s="15"/>
      <c r="AF4586" s="15"/>
      <c r="AG4586" s="15"/>
      <c r="AH4586" s="15"/>
      <c r="AI4586" s="15"/>
      <c r="AJ4586" s="15"/>
      <c r="AK4586" s="15"/>
      <c r="AL4586" s="15"/>
      <c r="AM4586" s="15"/>
      <c r="AN4586" s="15"/>
      <c r="AO4586" s="15"/>
      <c r="AP4586" s="15"/>
      <c r="AQ4586" s="15"/>
      <c r="AR4586" s="15"/>
      <c r="AS4586" s="15"/>
      <c r="AT4586" s="15"/>
      <c r="AU4586" s="15"/>
      <c r="AV4586" s="15"/>
      <c r="AW4586" s="15"/>
      <c r="AX4586" s="82"/>
      <c r="AY4586" s="82"/>
      <c r="AZ4586" s="10">
        <v>1</v>
      </c>
      <c r="BA4586" t="s">
        <v>22</v>
      </c>
      <c r="BB4586" t="s">
        <v>23</v>
      </c>
      <c r="BD4586" s="7" t="str">
        <f t="shared" si="142"/>
        <v>22100670547Shopee</v>
      </c>
    </row>
    <row r="4587" spans="2:56" ht="15" customHeight="1" x14ac:dyDescent="0.35">
      <c r="B4587" s="10" t="s">
        <v>17</v>
      </c>
      <c r="C4587" s="10" t="s">
        <v>806</v>
      </c>
      <c r="D4587" s="10" t="s">
        <v>650</v>
      </c>
      <c r="E4587" s="10" t="s">
        <v>194</v>
      </c>
      <c r="F4587" s="10" t="s">
        <v>13828</v>
      </c>
      <c r="G4587" s="137">
        <v>21658413036</v>
      </c>
      <c r="H4587" s="10"/>
      <c r="I4587" s="10" t="s">
        <v>13871</v>
      </c>
      <c r="J4587" s="10" t="s">
        <v>13927</v>
      </c>
      <c r="K4587" s="106" t="s">
        <v>13902</v>
      </c>
      <c r="L4587" s="98">
        <f>IFERROR(VLOOKUP($F4587&amp;$C4587,Sales!$J:$W,9,0),0)</f>
        <v>0</v>
      </c>
      <c r="M4587" s="98">
        <f>IFERROR(VLOOKUP($F4587&amp;$C4587,Sales!$J:$W,10,0),0)</f>
        <v>0</v>
      </c>
      <c r="N4587" s="98">
        <f>IFERROR(VLOOKUP($F4587&amp;$C4587,Sales!$J:$W,11,0),0)</f>
        <v>0</v>
      </c>
      <c r="O4587" s="98">
        <f>IFERROR(VLOOKUP($F4587&amp;$C4587,Sales!$J:$W,12,0),0)</f>
        <v>0</v>
      </c>
      <c r="P4587" s="98">
        <f>IFERROR(VLOOKUP($F4587&amp;$C4587,Sales!$J:$W,13,0),0)</f>
        <v>0</v>
      </c>
      <c r="Q4587" s="98">
        <f>IFERROR(VLOOKUP($F4587&amp;$C4587,Sales!$A:$H,7,0),0)</f>
        <v>0</v>
      </c>
      <c r="R4587" s="41" t="str">
        <f t="shared" si="143"/>
        <v>ERROR</v>
      </c>
      <c r="S4587" s="15"/>
      <c r="T4587" s="15"/>
      <c r="U4587" s="15"/>
      <c r="V4587" s="15"/>
      <c r="W4587" s="15"/>
      <c r="X4587" s="15"/>
      <c r="Y4587" s="41"/>
      <c r="Z4587" s="41"/>
      <c r="AA4587" s="41"/>
      <c r="AB4587" s="15"/>
      <c r="AC4587" s="15"/>
      <c r="AD4587" s="15"/>
      <c r="AE4587" s="15"/>
      <c r="AF4587" s="15"/>
      <c r="AG4587" s="15"/>
      <c r="AH4587" s="15"/>
      <c r="AI4587" s="15"/>
      <c r="AJ4587" s="15"/>
      <c r="AK4587" s="15"/>
      <c r="AL4587" s="15"/>
      <c r="AM4587" s="15"/>
      <c r="AN4587" s="15"/>
      <c r="AO4587" s="15"/>
      <c r="AP4587" s="15"/>
      <c r="AQ4587" s="15"/>
      <c r="AR4587" s="15"/>
      <c r="AS4587" s="15"/>
      <c r="AT4587" s="15"/>
      <c r="AU4587" s="15"/>
      <c r="AV4587" s="15"/>
      <c r="AW4587" s="15"/>
      <c r="AX4587" s="82"/>
      <c r="AY4587" s="82"/>
      <c r="AZ4587" s="10">
        <v>1</v>
      </c>
      <c r="BA4587" t="s">
        <v>22</v>
      </c>
      <c r="BB4587" t="s">
        <v>23</v>
      </c>
      <c r="BD4587" s="7" t="str">
        <f t="shared" si="142"/>
        <v>21658413036Shopee</v>
      </c>
    </row>
    <row r="4588" spans="2:56" ht="15" customHeight="1" x14ac:dyDescent="0.35">
      <c r="B4588" s="10" t="s">
        <v>17</v>
      </c>
      <c r="C4588" s="10" t="s">
        <v>806</v>
      </c>
      <c r="D4588" s="10" t="s">
        <v>650</v>
      </c>
      <c r="E4588" s="10" t="s">
        <v>194</v>
      </c>
      <c r="F4588" s="10" t="s">
        <v>13829</v>
      </c>
      <c r="G4588" s="137">
        <v>18458042832</v>
      </c>
      <c r="H4588" s="10"/>
      <c r="I4588" s="10" t="s">
        <v>13872</v>
      </c>
      <c r="J4588" s="10" t="s">
        <v>13928</v>
      </c>
      <c r="K4588" s="106" t="s">
        <v>13903</v>
      </c>
      <c r="L4588" s="98">
        <f>IFERROR(VLOOKUP($F4588&amp;$C4588,Sales!$J:$W,9,0),0)</f>
        <v>0</v>
      </c>
      <c r="M4588" s="98">
        <f>IFERROR(VLOOKUP($F4588&amp;$C4588,Sales!$J:$W,10,0),0)</f>
        <v>0</v>
      </c>
      <c r="N4588" s="98">
        <f>IFERROR(VLOOKUP($F4588&amp;$C4588,Sales!$J:$W,11,0),0)</f>
        <v>0</v>
      </c>
      <c r="O4588" s="98">
        <f>IFERROR(VLOOKUP($F4588&amp;$C4588,Sales!$J:$W,12,0),0)</f>
        <v>0</v>
      </c>
      <c r="P4588" s="98">
        <f>IFERROR(VLOOKUP($F4588&amp;$C4588,Sales!$J:$W,13,0),0)</f>
        <v>0</v>
      </c>
      <c r="Q4588" s="98">
        <f>IFERROR(VLOOKUP($F4588&amp;$C4588,Sales!$A:$H,7,0),0)</f>
        <v>0</v>
      </c>
      <c r="R4588" s="41" t="str">
        <f t="shared" si="143"/>
        <v>ERROR</v>
      </c>
      <c r="S4588" s="15"/>
      <c r="T4588" s="15"/>
      <c r="U4588" s="15"/>
      <c r="V4588" s="15"/>
      <c r="W4588" s="15"/>
      <c r="X4588" s="15"/>
      <c r="Y4588" s="41"/>
      <c r="Z4588" s="41"/>
      <c r="AA4588" s="41"/>
      <c r="AB4588" s="15"/>
      <c r="AC4588" s="15"/>
      <c r="AD4588" s="15"/>
      <c r="AE4588" s="15"/>
      <c r="AF4588" s="15"/>
      <c r="AG4588" s="15"/>
      <c r="AH4588" s="15"/>
      <c r="AI4588" s="15"/>
      <c r="AJ4588" s="15"/>
      <c r="AK4588" s="15"/>
      <c r="AL4588" s="15"/>
      <c r="AM4588" s="15"/>
      <c r="AN4588" s="15"/>
      <c r="AO4588" s="15"/>
      <c r="AP4588" s="15"/>
      <c r="AQ4588" s="15"/>
      <c r="AR4588" s="15"/>
      <c r="AS4588" s="15"/>
      <c r="AT4588" s="15"/>
      <c r="AU4588" s="15"/>
      <c r="AV4588" s="15"/>
      <c r="AW4588" s="15"/>
      <c r="AX4588" s="82"/>
      <c r="AY4588" s="82"/>
      <c r="AZ4588" s="10">
        <v>1</v>
      </c>
      <c r="BA4588" t="s">
        <v>22</v>
      </c>
      <c r="BB4588" t="s">
        <v>23</v>
      </c>
      <c r="BD4588" s="7" t="str">
        <f t="shared" si="142"/>
        <v>18458042832Shopee</v>
      </c>
    </row>
    <row r="4589" spans="2:56" ht="15" customHeight="1" x14ac:dyDescent="0.35">
      <c r="B4589" s="10" t="s">
        <v>17</v>
      </c>
      <c r="C4589" s="10" t="s">
        <v>806</v>
      </c>
      <c r="D4589" s="10" t="s">
        <v>650</v>
      </c>
      <c r="E4589" s="10" t="s">
        <v>194</v>
      </c>
      <c r="F4589" s="10" t="s">
        <v>13830</v>
      </c>
      <c r="G4589" s="137">
        <v>19958044259</v>
      </c>
      <c r="H4589" s="10"/>
      <c r="I4589" s="10" t="s">
        <v>13873</v>
      </c>
      <c r="J4589" s="10" t="s">
        <v>13925</v>
      </c>
      <c r="K4589" s="106" t="s">
        <v>13904</v>
      </c>
      <c r="L4589" s="98">
        <f>IFERROR(VLOOKUP($F4589&amp;$C4589,Sales!$J:$W,9,0),0)</f>
        <v>0</v>
      </c>
      <c r="M4589" s="98">
        <f>IFERROR(VLOOKUP($F4589&amp;$C4589,Sales!$J:$W,10,0),0)</f>
        <v>0</v>
      </c>
      <c r="N4589" s="98">
        <f>IFERROR(VLOOKUP($F4589&amp;$C4589,Sales!$J:$W,11,0),0)</f>
        <v>0</v>
      </c>
      <c r="O4589" s="98">
        <f>IFERROR(VLOOKUP($F4589&amp;$C4589,Sales!$J:$W,12,0),0)</f>
        <v>0</v>
      </c>
      <c r="P4589" s="98">
        <f>IFERROR(VLOOKUP($F4589&amp;$C4589,Sales!$J:$W,13,0),0)</f>
        <v>0</v>
      </c>
      <c r="Q4589" s="98">
        <f>IFERROR(VLOOKUP($F4589&amp;$C4589,Sales!$A:$H,7,0),0)</f>
        <v>0</v>
      </c>
      <c r="R4589" s="41" t="str">
        <f t="shared" si="143"/>
        <v>ERROR</v>
      </c>
      <c r="S4589" s="15"/>
      <c r="T4589" s="15"/>
      <c r="U4589" s="15"/>
      <c r="V4589" s="15"/>
      <c r="W4589" s="15"/>
      <c r="X4589" s="15"/>
      <c r="Y4589" s="41"/>
      <c r="Z4589" s="41"/>
      <c r="AA4589" s="41"/>
      <c r="AB4589" s="15"/>
      <c r="AC4589" s="15"/>
      <c r="AD4589" s="15"/>
      <c r="AE4589" s="15"/>
      <c r="AF4589" s="15"/>
      <c r="AG4589" s="15"/>
      <c r="AH4589" s="15"/>
      <c r="AI4589" s="15"/>
      <c r="AJ4589" s="15"/>
      <c r="AK4589" s="15"/>
      <c r="AL4589" s="15"/>
      <c r="AM4589" s="15"/>
      <c r="AN4589" s="15"/>
      <c r="AO4589" s="15"/>
      <c r="AP4589" s="15"/>
      <c r="AQ4589" s="15"/>
      <c r="AR4589" s="15"/>
      <c r="AS4589" s="15"/>
      <c r="AT4589" s="15"/>
      <c r="AU4589" s="15"/>
      <c r="AV4589" s="15"/>
      <c r="AW4589" s="15"/>
      <c r="AX4589" s="82"/>
      <c r="AY4589" s="82"/>
      <c r="AZ4589" s="10">
        <v>1</v>
      </c>
      <c r="BA4589" t="s">
        <v>22</v>
      </c>
      <c r="BB4589" t="s">
        <v>23</v>
      </c>
      <c r="BD4589" s="7" t="str">
        <f t="shared" si="142"/>
        <v>19958044259Shopee</v>
      </c>
    </row>
    <row r="4590" spans="2:56" ht="15" customHeight="1" x14ac:dyDescent="0.35">
      <c r="B4590" s="10" t="s">
        <v>17</v>
      </c>
      <c r="C4590" s="10" t="s">
        <v>806</v>
      </c>
      <c r="D4590" s="10" t="s">
        <v>650</v>
      </c>
      <c r="E4590" s="10" t="s">
        <v>194</v>
      </c>
      <c r="F4590" s="10" t="s">
        <v>13831</v>
      </c>
      <c r="G4590" s="137">
        <v>22100670547</v>
      </c>
      <c r="H4590" s="10"/>
      <c r="I4590" s="10" t="s">
        <v>13874</v>
      </c>
      <c r="J4590" s="10" t="s">
        <v>13926</v>
      </c>
      <c r="K4590" s="106" t="s">
        <v>13905</v>
      </c>
      <c r="L4590" s="98">
        <f>IFERROR(VLOOKUP($F4590&amp;$C4590,Sales!$J:$W,9,0),0)</f>
        <v>0</v>
      </c>
      <c r="M4590" s="98">
        <f>IFERROR(VLOOKUP($F4590&amp;$C4590,Sales!$J:$W,10,0),0)</f>
        <v>0</v>
      </c>
      <c r="N4590" s="98">
        <f>IFERROR(VLOOKUP($F4590&amp;$C4590,Sales!$J:$W,11,0),0)</f>
        <v>0</v>
      </c>
      <c r="O4590" s="98">
        <f>IFERROR(VLOOKUP($F4590&amp;$C4590,Sales!$J:$W,12,0),0)</f>
        <v>0</v>
      </c>
      <c r="P4590" s="98">
        <f>IFERROR(VLOOKUP($F4590&amp;$C4590,Sales!$J:$W,13,0),0)</f>
        <v>0</v>
      </c>
      <c r="Q4590" s="98">
        <f>IFERROR(VLOOKUP($F4590&amp;$C4590,Sales!$A:$H,7,0),0)</f>
        <v>0</v>
      </c>
      <c r="R4590" s="41" t="str">
        <f t="shared" si="143"/>
        <v>ERROR</v>
      </c>
      <c r="S4590" s="15"/>
      <c r="T4590" s="15"/>
      <c r="U4590" s="15"/>
      <c r="V4590" s="15"/>
      <c r="W4590" s="15"/>
      <c r="X4590" s="15"/>
      <c r="Y4590" s="41"/>
      <c r="Z4590" s="41"/>
      <c r="AA4590" s="41"/>
      <c r="AB4590" s="15"/>
      <c r="AC4590" s="15"/>
      <c r="AD4590" s="15"/>
      <c r="AE4590" s="15"/>
      <c r="AF4590" s="15"/>
      <c r="AG4590" s="15"/>
      <c r="AH4590" s="15"/>
      <c r="AI4590" s="15"/>
      <c r="AJ4590" s="15"/>
      <c r="AK4590" s="15"/>
      <c r="AL4590" s="15"/>
      <c r="AM4590" s="15"/>
      <c r="AN4590" s="15"/>
      <c r="AO4590" s="15"/>
      <c r="AP4590" s="15"/>
      <c r="AQ4590" s="15"/>
      <c r="AR4590" s="15"/>
      <c r="AS4590" s="15"/>
      <c r="AT4590" s="15"/>
      <c r="AU4590" s="15"/>
      <c r="AV4590" s="15"/>
      <c r="AW4590" s="15"/>
      <c r="AX4590" s="82"/>
      <c r="AY4590" s="82"/>
      <c r="AZ4590" s="10">
        <v>1</v>
      </c>
      <c r="BA4590" s="44" t="s">
        <v>22</v>
      </c>
      <c r="BB4590" t="s">
        <v>23</v>
      </c>
      <c r="BD4590" s="7" t="str">
        <f t="shared" si="142"/>
        <v>22100670547Shopee</v>
      </c>
    </row>
    <row r="4591" spans="2:56" ht="15" customHeight="1" x14ac:dyDescent="0.35">
      <c r="B4591" s="10" t="s">
        <v>17</v>
      </c>
      <c r="C4591" s="10" t="s">
        <v>806</v>
      </c>
      <c r="D4591" s="10" t="s">
        <v>10003</v>
      </c>
      <c r="E4591" s="10" t="s">
        <v>695</v>
      </c>
      <c r="F4591" s="10" t="s">
        <v>9876</v>
      </c>
      <c r="G4591" s="137">
        <v>13922204279</v>
      </c>
      <c r="H4591" s="10" t="s">
        <v>14662</v>
      </c>
      <c r="I4591" s="10">
        <v>8994573590247</v>
      </c>
      <c r="J4591" s="10" t="s">
        <v>9949</v>
      </c>
      <c r="K4591" s="102" t="s">
        <v>9924</v>
      </c>
      <c r="L4591" s="98">
        <f>IFERROR(VLOOKUP($F4591&amp;$C4591,Sales!$J:$W,9,0),0)</f>
        <v>0</v>
      </c>
      <c r="M4591" s="98">
        <f>IFERROR(VLOOKUP($F4591&amp;$C4591,Sales!$J:$W,10,0),0)</f>
        <v>0</v>
      </c>
      <c r="N4591" s="98">
        <f>IFERROR(VLOOKUP($F4591&amp;$C4591,Sales!$J:$W,11,0),0)</f>
        <v>0</v>
      </c>
      <c r="O4591" s="98">
        <f>IFERROR(VLOOKUP($F4591&amp;$C4591,Sales!$J:$W,12,0),0)</f>
        <v>0</v>
      </c>
      <c r="P4591" s="98">
        <f>IFERROR(VLOOKUP($F4591&amp;$C4591,Sales!$J:$W,13,0),0)</f>
        <v>0</v>
      </c>
      <c r="Q4591" s="98">
        <f>IFERROR(VLOOKUP($F4591&amp;$C4591,Sales!$A:$H,7,0),0)</f>
        <v>0</v>
      </c>
      <c r="R4591" s="41" t="str">
        <f t="shared" si="143"/>
        <v>ERROR</v>
      </c>
      <c r="S4591" s="15"/>
      <c r="T4591" s="15"/>
      <c r="U4591" s="15"/>
      <c r="V4591" s="15"/>
      <c r="W4591" s="15"/>
      <c r="X4591" s="15"/>
      <c r="Y4591" s="41"/>
      <c r="Z4591" s="41"/>
      <c r="AA4591" s="41"/>
      <c r="AB4591" s="15"/>
      <c r="AC4591" s="15"/>
      <c r="AD4591" s="15"/>
      <c r="AE4591" s="15"/>
      <c r="AF4591" s="15"/>
      <c r="AG4591" s="15"/>
      <c r="AH4591" s="15"/>
      <c r="AI4591" s="15"/>
      <c r="AJ4591" s="41"/>
      <c r="AK4591" s="15"/>
      <c r="AL4591" s="15"/>
      <c r="AM4591" s="15"/>
      <c r="AN4591" s="15"/>
      <c r="AO4591" s="15"/>
      <c r="AP4591" s="15"/>
      <c r="AQ4591" s="15"/>
      <c r="AR4591" s="15"/>
      <c r="AS4591" s="15"/>
      <c r="AT4591" s="15"/>
      <c r="AU4591" s="15"/>
      <c r="AV4591" s="15"/>
      <c r="AW4591" s="15"/>
      <c r="AX4591" s="82"/>
      <c r="AY4591" s="82"/>
      <c r="AZ4591" s="10">
        <v>1</v>
      </c>
      <c r="BA4591" t="s">
        <v>31</v>
      </c>
      <c r="BB4591" t="s">
        <v>23</v>
      </c>
      <c r="BD4591" s="7" t="str">
        <f t="shared" si="142"/>
        <v>13922204279Shopee</v>
      </c>
    </row>
    <row r="4592" spans="2:56" ht="15" customHeight="1" x14ac:dyDescent="0.35">
      <c r="B4592" s="10" t="s">
        <v>17</v>
      </c>
      <c r="C4592" s="10" t="s">
        <v>806</v>
      </c>
      <c r="D4592" s="10" t="s">
        <v>10003</v>
      </c>
      <c r="E4592" s="10" t="s">
        <v>695</v>
      </c>
      <c r="F4592" s="10" t="s">
        <v>9885</v>
      </c>
      <c r="G4592" s="137">
        <v>13318842888</v>
      </c>
      <c r="H4592" s="10" t="s">
        <v>14663</v>
      </c>
      <c r="I4592" s="10">
        <v>8994573590445</v>
      </c>
      <c r="J4592" s="10" t="s">
        <v>9950</v>
      </c>
      <c r="K4592" s="102" t="s">
        <v>9925</v>
      </c>
      <c r="L4592" s="98">
        <f>IFERROR(VLOOKUP($F4592&amp;$C4592,Sales!$J:$W,9,0),0)</f>
        <v>0</v>
      </c>
      <c r="M4592" s="98">
        <f>IFERROR(VLOOKUP($F4592&amp;$C4592,Sales!$J:$W,10,0),0)</f>
        <v>0</v>
      </c>
      <c r="N4592" s="98">
        <f>IFERROR(VLOOKUP($F4592&amp;$C4592,Sales!$J:$W,11,0),0)</f>
        <v>0</v>
      </c>
      <c r="O4592" s="98">
        <f>IFERROR(VLOOKUP($F4592&amp;$C4592,Sales!$J:$W,12,0),0)</f>
        <v>0</v>
      </c>
      <c r="P4592" s="98">
        <f>IFERROR(VLOOKUP($F4592&amp;$C4592,Sales!$J:$W,13,0),0)</f>
        <v>0</v>
      </c>
      <c r="Q4592" s="98">
        <f>IFERROR(VLOOKUP($F4592&amp;$C4592,Sales!$A:$H,7,0),0)</f>
        <v>0</v>
      </c>
      <c r="R4592" s="41" t="str">
        <f t="shared" si="143"/>
        <v>ERROR</v>
      </c>
      <c r="S4592" s="15"/>
      <c r="T4592" s="15"/>
      <c r="U4592" s="15"/>
      <c r="V4592" s="15"/>
      <c r="W4592" s="15"/>
      <c r="X4592" s="15"/>
      <c r="Y4592" s="41"/>
      <c r="Z4592" s="41"/>
      <c r="AA4592" s="41"/>
      <c r="AB4592" s="15"/>
      <c r="AC4592" s="15"/>
      <c r="AD4592" s="15"/>
      <c r="AE4592" s="15"/>
      <c r="AF4592" s="15"/>
      <c r="AG4592" s="15"/>
      <c r="AH4592" s="15"/>
      <c r="AI4592" s="15"/>
      <c r="AJ4592" s="41"/>
      <c r="AK4592" s="15"/>
      <c r="AL4592" s="15"/>
      <c r="AM4592" s="15"/>
      <c r="AN4592" s="15"/>
      <c r="AO4592" s="15"/>
      <c r="AP4592" s="15"/>
      <c r="AQ4592" s="15"/>
      <c r="AR4592" s="15"/>
      <c r="AS4592" s="15"/>
      <c r="AT4592" s="15"/>
      <c r="AU4592" s="15"/>
      <c r="AV4592" s="15"/>
      <c r="AW4592" s="15"/>
      <c r="AX4592" s="82"/>
      <c r="AY4592" s="82"/>
      <c r="AZ4592" s="10">
        <v>1</v>
      </c>
      <c r="BA4592" t="s">
        <v>31</v>
      </c>
      <c r="BB4592" t="s">
        <v>23</v>
      </c>
      <c r="BD4592" s="7" t="str">
        <f t="shared" si="142"/>
        <v>13318842888Shopee</v>
      </c>
    </row>
    <row r="4593" spans="2:58" ht="15" customHeight="1" x14ac:dyDescent="0.35">
      <c r="B4593" s="10" t="s">
        <v>17</v>
      </c>
      <c r="C4593" s="10" t="s">
        <v>806</v>
      </c>
      <c r="D4593" s="10" t="s">
        <v>10003</v>
      </c>
      <c r="E4593" s="10" t="s">
        <v>695</v>
      </c>
      <c r="F4593" s="10" t="s">
        <v>9826</v>
      </c>
      <c r="G4593" s="137">
        <v>13718837663</v>
      </c>
      <c r="H4593" s="10" t="s">
        <v>14664</v>
      </c>
      <c r="I4593" s="10">
        <v>8994573000340</v>
      </c>
      <c r="J4593" s="10" t="s">
        <v>9953</v>
      </c>
      <c r="K4593" s="102" t="s">
        <v>9927</v>
      </c>
      <c r="L4593" s="98">
        <f>IFERROR(VLOOKUP($F4593&amp;$C4593,Sales!$J:$W,9,0),0)</f>
        <v>0</v>
      </c>
      <c r="M4593" s="98">
        <f>IFERROR(VLOOKUP($F4593&amp;$C4593,Sales!$J:$W,10,0),0)</f>
        <v>0</v>
      </c>
      <c r="N4593" s="98">
        <f>IFERROR(VLOOKUP($F4593&amp;$C4593,Sales!$J:$W,11,0),0)</f>
        <v>0</v>
      </c>
      <c r="O4593" s="98">
        <f>IFERROR(VLOOKUP($F4593&amp;$C4593,Sales!$J:$W,12,0),0)</f>
        <v>0</v>
      </c>
      <c r="P4593" s="98">
        <f>IFERROR(VLOOKUP($F4593&amp;$C4593,Sales!$J:$W,13,0),0)</f>
        <v>0</v>
      </c>
      <c r="Q4593" s="98">
        <f>IFERROR(VLOOKUP($F4593&amp;$C4593,Sales!$A:$H,7,0),0)</f>
        <v>0</v>
      </c>
      <c r="R4593" s="41" t="str">
        <f t="shared" si="143"/>
        <v>ERROR</v>
      </c>
      <c r="S4593" s="15"/>
      <c r="T4593" s="15"/>
      <c r="U4593" s="15"/>
      <c r="V4593" s="15"/>
      <c r="W4593" s="15"/>
      <c r="X4593" s="15"/>
      <c r="Y4593" s="41"/>
      <c r="Z4593" s="41"/>
      <c r="AA4593" s="41"/>
      <c r="AB4593" s="15"/>
      <c r="AC4593" s="15"/>
      <c r="AD4593" s="15"/>
      <c r="AE4593" s="15"/>
      <c r="AF4593" s="15"/>
      <c r="AG4593" s="15"/>
      <c r="AH4593" s="15"/>
      <c r="AI4593" s="15"/>
      <c r="AJ4593" s="41"/>
      <c r="AK4593" s="15"/>
      <c r="AL4593" s="15"/>
      <c r="AM4593" s="15"/>
      <c r="AN4593" s="15"/>
      <c r="AO4593" s="15"/>
      <c r="AP4593" s="15"/>
      <c r="AQ4593" s="15"/>
      <c r="AR4593" s="15"/>
      <c r="AS4593" s="15"/>
      <c r="AT4593" s="15"/>
      <c r="AU4593" s="15"/>
      <c r="AV4593" s="15"/>
      <c r="AW4593" s="15"/>
      <c r="AX4593" s="82"/>
      <c r="AY4593" s="82"/>
      <c r="AZ4593" s="10">
        <v>1</v>
      </c>
      <c r="BA4593" t="s">
        <v>31</v>
      </c>
      <c r="BB4593" t="s">
        <v>23</v>
      </c>
      <c r="BD4593" s="7" t="str">
        <f t="shared" si="142"/>
        <v>13718837663Shopee</v>
      </c>
    </row>
    <row r="4594" spans="2:58" ht="15" customHeight="1" x14ac:dyDescent="0.35">
      <c r="B4594" s="10" t="s">
        <v>17</v>
      </c>
      <c r="C4594" s="10" t="s">
        <v>806</v>
      </c>
      <c r="D4594" s="10" t="s">
        <v>10003</v>
      </c>
      <c r="E4594" s="10" t="s">
        <v>695</v>
      </c>
      <c r="F4594" s="10" t="s">
        <v>9827</v>
      </c>
      <c r="G4594" s="137">
        <v>13618841139</v>
      </c>
      <c r="H4594" s="10" t="s">
        <v>14665</v>
      </c>
      <c r="I4594" s="10">
        <v>8994573390380</v>
      </c>
      <c r="J4594" s="10" t="s">
        <v>9959</v>
      </c>
      <c r="K4594" s="102" t="s">
        <v>9933</v>
      </c>
      <c r="L4594" s="98">
        <f>IFERROR(VLOOKUP($F4594&amp;$C4594,Sales!$J:$W,9,0),0)</f>
        <v>0</v>
      </c>
      <c r="M4594" s="98">
        <f>IFERROR(VLOOKUP($F4594&amp;$C4594,Sales!$J:$W,10,0),0)</f>
        <v>0</v>
      </c>
      <c r="N4594" s="98">
        <f>IFERROR(VLOOKUP($F4594&amp;$C4594,Sales!$J:$W,11,0),0)</f>
        <v>0</v>
      </c>
      <c r="O4594" s="98">
        <f>IFERROR(VLOOKUP($F4594&amp;$C4594,Sales!$J:$W,12,0),0)</f>
        <v>0</v>
      </c>
      <c r="P4594" s="98">
        <f>IFERROR(VLOOKUP($F4594&amp;$C4594,Sales!$J:$W,13,0),0)</f>
        <v>0</v>
      </c>
      <c r="Q4594" s="98">
        <f>IFERROR(VLOOKUP($F4594&amp;$C4594,Sales!$A:$H,7,0),0)</f>
        <v>0</v>
      </c>
      <c r="R4594" s="41" t="str">
        <f t="shared" si="143"/>
        <v>ERROR</v>
      </c>
      <c r="S4594" s="15"/>
      <c r="T4594" s="15"/>
      <c r="U4594" s="15"/>
      <c r="V4594" s="15"/>
      <c r="W4594" s="15"/>
      <c r="X4594" s="15"/>
      <c r="Y4594" s="41"/>
      <c r="Z4594" s="41"/>
      <c r="AA4594" s="41"/>
      <c r="AB4594" s="15"/>
      <c r="AC4594" s="15"/>
      <c r="AD4594" s="15"/>
      <c r="AE4594" s="15"/>
      <c r="AF4594" s="15"/>
      <c r="AG4594" s="15"/>
      <c r="AH4594" s="15"/>
      <c r="AI4594" s="15"/>
      <c r="AJ4594" s="41"/>
      <c r="AK4594" s="15"/>
      <c r="AL4594" s="15"/>
      <c r="AM4594" s="15"/>
      <c r="AN4594" s="15"/>
      <c r="AO4594" s="15"/>
      <c r="AP4594" s="15"/>
      <c r="AQ4594" s="15"/>
      <c r="AR4594" s="15"/>
      <c r="AS4594" s="15"/>
      <c r="AT4594" s="15"/>
      <c r="AU4594" s="15"/>
      <c r="AV4594" s="15"/>
      <c r="AW4594" s="15"/>
      <c r="AX4594" s="82"/>
      <c r="AY4594" s="82"/>
      <c r="AZ4594" s="10">
        <v>1</v>
      </c>
      <c r="BA4594" t="s">
        <v>31</v>
      </c>
      <c r="BB4594" t="s">
        <v>23</v>
      </c>
      <c r="BD4594" s="7" t="str">
        <f t="shared" si="142"/>
        <v>13618841139Shopee</v>
      </c>
    </row>
    <row r="4595" spans="2:58" ht="15" customHeight="1" x14ac:dyDescent="0.35">
      <c r="B4595" s="10" t="s">
        <v>17</v>
      </c>
      <c r="C4595" s="10" t="s">
        <v>806</v>
      </c>
      <c r="D4595" s="10" t="s">
        <v>294</v>
      </c>
      <c r="E4595" s="10" t="s">
        <v>295</v>
      </c>
      <c r="F4595" s="10"/>
      <c r="G4595" s="137">
        <v>1115356484</v>
      </c>
      <c r="H4595" s="10"/>
      <c r="I4595" s="10"/>
      <c r="J4595" s="10" t="s">
        <v>13642</v>
      </c>
      <c r="K4595" t="s">
        <v>6465</v>
      </c>
      <c r="L4595" s="98">
        <f>IFERROR(VLOOKUP($F4595&amp;$C4595,Sales!$J:$W,9,0),0)</f>
        <v>0</v>
      </c>
      <c r="M4595" s="98">
        <f>IFERROR(VLOOKUP($F4595&amp;$C4595,Sales!$J:$W,10,0),0)</f>
        <v>0</v>
      </c>
      <c r="N4595" s="98">
        <f>IFERROR(VLOOKUP($F4595&amp;$C4595,Sales!$J:$W,11,0),0)</f>
        <v>0</v>
      </c>
      <c r="O4595" s="98">
        <f>IFERROR(VLOOKUP($F4595&amp;$C4595,Sales!$J:$W,12,0),0)</f>
        <v>0</v>
      </c>
      <c r="P4595" s="98">
        <f>IFERROR(VLOOKUP($F4595&amp;$C4595,Sales!$J:$W,13,0),0)</f>
        <v>0</v>
      </c>
      <c r="Q4595" s="98">
        <f>IFERROR(VLOOKUP($F4595&amp;$C4595,Sales!$A:$H,7,0),0)</f>
        <v>0</v>
      </c>
      <c r="R4595" s="41" t="str">
        <f t="shared" si="143"/>
        <v>ERROR</v>
      </c>
      <c r="S4595" s="15"/>
      <c r="T4595" s="15"/>
      <c r="U4595" s="15"/>
      <c r="V4595" s="15"/>
      <c r="W4595" s="15"/>
      <c r="X4595" s="15"/>
      <c r="Y4595" s="41"/>
      <c r="Z4595" s="41"/>
      <c r="AA4595" s="41"/>
      <c r="AB4595" s="15"/>
      <c r="AC4595" s="15"/>
      <c r="AD4595" s="15"/>
      <c r="AE4595" s="15"/>
      <c r="AF4595" s="15"/>
      <c r="AG4595" s="15"/>
      <c r="AH4595" s="15"/>
      <c r="AI4595" s="15"/>
      <c r="AJ4595" s="15"/>
      <c r="AK4595" s="15"/>
      <c r="AL4595" s="15"/>
      <c r="AM4595" s="15"/>
      <c r="AN4595" s="15"/>
      <c r="AO4595" s="15"/>
      <c r="AP4595" s="15"/>
      <c r="AQ4595" s="15"/>
      <c r="AR4595" s="15"/>
      <c r="AS4595" s="15"/>
      <c r="AT4595" s="15"/>
      <c r="AU4595" s="15"/>
      <c r="AV4595" s="15"/>
      <c r="AW4595" s="15"/>
      <c r="AX4595" s="82"/>
      <c r="AY4595" s="82"/>
      <c r="AZ4595" s="10">
        <v>1</v>
      </c>
      <c r="BA4595" t="s">
        <v>22</v>
      </c>
      <c r="BB4595" t="s">
        <v>88</v>
      </c>
      <c r="BD4595" s="7" t="str">
        <f t="shared" si="142"/>
        <v>1115356484Shopee</v>
      </c>
      <c r="BE4595" s="81">
        <v>44890</v>
      </c>
      <c r="BF4595" t="s">
        <v>14014</v>
      </c>
    </row>
    <row r="4596" spans="2:58" ht="15" customHeight="1" x14ac:dyDescent="0.35">
      <c r="B4596" s="10" t="s">
        <v>17</v>
      </c>
      <c r="C4596" s="10" t="s">
        <v>806</v>
      </c>
      <c r="D4596" s="10" t="s">
        <v>10003</v>
      </c>
      <c r="E4596" s="10" t="s">
        <v>695</v>
      </c>
      <c r="F4596" s="10" t="s">
        <v>9886</v>
      </c>
      <c r="G4596" s="137">
        <v>13018857380</v>
      </c>
      <c r="H4596" s="10" t="s">
        <v>12256</v>
      </c>
      <c r="I4596" s="10">
        <v>8994573590254</v>
      </c>
      <c r="J4596" s="10" t="s">
        <v>9951</v>
      </c>
      <c r="K4596" s="103" t="s">
        <v>13791</v>
      </c>
      <c r="L4596" s="98">
        <f>IFERROR(VLOOKUP($F4596&amp;$C4596,Sales!$J:$W,9,0),0)</f>
        <v>0</v>
      </c>
      <c r="M4596" s="98">
        <f>IFERROR(VLOOKUP($F4596&amp;$C4596,Sales!$J:$W,10,0),0)</f>
        <v>0</v>
      </c>
      <c r="N4596" s="98">
        <f>IFERROR(VLOOKUP($F4596&amp;$C4596,Sales!$J:$W,11,0),0)</f>
        <v>0</v>
      </c>
      <c r="O4596" s="98">
        <f>IFERROR(VLOOKUP($F4596&amp;$C4596,Sales!$J:$W,12,0),0)</f>
        <v>0</v>
      </c>
      <c r="P4596" s="98">
        <f>IFERROR(VLOOKUP($F4596&amp;$C4596,Sales!$J:$W,13,0),0)</f>
        <v>0</v>
      </c>
      <c r="Q4596" s="98">
        <f>IFERROR(VLOOKUP($F4596&amp;$C4596,Sales!$A:$H,7,0),0)</f>
        <v>0</v>
      </c>
      <c r="R4596" s="41" t="str">
        <f t="shared" si="143"/>
        <v>ERROR</v>
      </c>
      <c r="S4596" s="15"/>
      <c r="T4596" s="15"/>
      <c r="U4596" s="15"/>
      <c r="V4596" s="15"/>
      <c r="W4596" s="15"/>
      <c r="X4596" s="15"/>
      <c r="Y4596" s="41"/>
      <c r="Z4596" s="41"/>
      <c r="AA4596" s="41"/>
      <c r="AB4596" s="15"/>
      <c r="AC4596" s="15"/>
      <c r="AD4596" s="15"/>
      <c r="AE4596" s="15"/>
      <c r="AF4596" s="15"/>
      <c r="AG4596" s="15"/>
      <c r="AH4596" s="15"/>
      <c r="AI4596" s="15"/>
      <c r="AJ4596" s="41"/>
      <c r="AK4596" s="15"/>
      <c r="AL4596" s="15"/>
      <c r="AM4596" s="15"/>
      <c r="AN4596" s="15"/>
      <c r="AO4596" s="15"/>
      <c r="AP4596" s="15"/>
      <c r="AQ4596" s="15"/>
      <c r="AR4596" s="15"/>
      <c r="AS4596" s="15"/>
      <c r="AT4596" s="15"/>
      <c r="AU4596" s="15"/>
      <c r="AV4596" s="15"/>
      <c r="AW4596" s="15"/>
      <c r="AX4596" s="82"/>
      <c r="AY4596" s="82"/>
      <c r="AZ4596" s="10">
        <v>1</v>
      </c>
      <c r="BA4596" t="s">
        <v>31</v>
      </c>
      <c r="BB4596" t="s">
        <v>23</v>
      </c>
      <c r="BD4596" s="7" t="str">
        <f t="shared" ref="BD4596:BD4636" si="144">G4596&amp;C4596</f>
        <v>13018857380Shopee</v>
      </c>
    </row>
    <row r="4597" spans="2:58" ht="15" customHeight="1" x14ac:dyDescent="0.35">
      <c r="B4597" s="10" t="s">
        <v>17</v>
      </c>
      <c r="C4597" s="10" t="s">
        <v>806</v>
      </c>
      <c r="D4597" s="10" t="s">
        <v>10003</v>
      </c>
      <c r="E4597" s="10" t="s">
        <v>695</v>
      </c>
      <c r="F4597" s="10"/>
      <c r="G4597" s="137">
        <v>13819668462</v>
      </c>
      <c r="H4597" s="10" t="s">
        <v>12257</v>
      </c>
      <c r="I4597" s="10" t="s">
        <v>9889</v>
      </c>
      <c r="J4597" t="s">
        <v>9952</v>
      </c>
      <c r="K4597" s="103" t="s">
        <v>9926</v>
      </c>
      <c r="L4597" s="98">
        <f>IFERROR(VLOOKUP($F4597&amp;$C4597,Sales!$J:$W,9,0),0)</f>
        <v>0</v>
      </c>
      <c r="M4597" s="98">
        <f>IFERROR(VLOOKUP($F4597&amp;$C4597,Sales!$J:$W,10,0),0)</f>
        <v>0</v>
      </c>
      <c r="N4597" s="98">
        <f>IFERROR(VLOOKUP($F4597&amp;$C4597,Sales!$J:$W,11,0),0)</f>
        <v>0</v>
      </c>
      <c r="O4597" s="98">
        <f>IFERROR(VLOOKUP($F4597&amp;$C4597,Sales!$J:$W,12,0),0)</f>
        <v>0</v>
      </c>
      <c r="P4597" s="98">
        <f>IFERROR(VLOOKUP($F4597&amp;$C4597,Sales!$J:$W,13,0),0)</f>
        <v>0</v>
      </c>
      <c r="Q4597" s="98">
        <f>IFERROR(VLOOKUP($F4597&amp;$C4597,Sales!$A:$H,7,0),0)</f>
        <v>0</v>
      </c>
      <c r="R4597" s="41" t="str">
        <f t="shared" si="143"/>
        <v>ERROR</v>
      </c>
      <c r="S4597" s="15"/>
      <c r="T4597" s="15"/>
      <c r="U4597" s="15"/>
      <c r="V4597" s="15"/>
      <c r="W4597" s="15"/>
      <c r="X4597" s="15"/>
      <c r="Y4597" s="41"/>
      <c r="Z4597" s="41"/>
      <c r="AA4597" s="41"/>
      <c r="AB4597" s="15"/>
      <c r="AC4597" s="15"/>
      <c r="AD4597" s="15"/>
      <c r="AE4597" s="15"/>
      <c r="AF4597" s="15"/>
      <c r="AG4597" s="15"/>
      <c r="AH4597" s="15"/>
      <c r="AI4597" s="15"/>
      <c r="AJ4597" s="15"/>
      <c r="AK4597" s="15"/>
      <c r="AL4597" s="15"/>
      <c r="AM4597" s="15"/>
      <c r="AN4597" s="15"/>
      <c r="AO4597" s="15"/>
      <c r="AP4597" s="15"/>
      <c r="AQ4597" s="15"/>
      <c r="AR4597" s="15"/>
      <c r="AS4597" s="15"/>
      <c r="AT4597" s="15"/>
      <c r="AU4597" s="15"/>
      <c r="AV4597" s="15"/>
      <c r="AW4597" s="15"/>
      <c r="AX4597" s="82"/>
      <c r="AY4597" s="82"/>
      <c r="AZ4597" s="10">
        <v>1</v>
      </c>
      <c r="BA4597" t="s">
        <v>22</v>
      </c>
      <c r="BB4597" t="s">
        <v>23</v>
      </c>
      <c r="BD4597" s="7" t="str">
        <f t="shared" si="144"/>
        <v>13819668462Shopee</v>
      </c>
    </row>
    <row r="4598" spans="2:58" ht="15" customHeight="1" x14ac:dyDescent="0.35">
      <c r="B4598" s="10" t="s">
        <v>17</v>
      </c>
      <c r="C4598" s="10" t="s">
        <v>806</v>
      </c>
      <c r="D4598" s="10" t="s">
        <v>10003</v>
      </c>
      <c r="E4598" s="10" t="s">
        <v>695</v>
      </c>
      <c r="F4598" s="10"/>
      <c r="G4598" s="137">
        <v>11254438378</v>
      </c>
      <c r="H4598" s="10" t="s">
        <v>12258</v>
      </c>
      <c r="I4598" s="10" t="s">
        <v>9890</v>
      </c>
      <c r="J4598" s="10" t="s">
        <v>9954</v>
      </c>
      <c r="K4598" s="103" t="s">
        <v>9928</v>
      </c>
      <c r="L4598" s="98">
        <f>IFERROR(VLOOKUP($F4598&amp;$C4598,Sales!$J:$W,9,0),0)</f>
        <v>0</v>
      </c>
      <c r="M4598" s="98">
        <f>IFERROR(VLOOKUP($F4598&amp;$C4598,Sales!$J:$W,10,0),0)</f>
        <v>0</v>
      </c>
      <c r="N4598" s="98">
        <f>IFERROR(VLOOKUP($F4598&amp;$C4598,Sales!$J:$W,11,0),0)</f>
        <v>0</v>
      </c>
      <c r="O4598" s="98">
        <f>IFERROR(VLOOKUP($F4598&amp;$C4598,Sales!$J:$W,12,0),0)</f>
        <v>0</v>
      </c>
      <c r="P4598" s="98">
        <f>IFERROR(VLOOKUP($F4598&amp;$C4598,Sales!$J:$W,13,0),0)</f>
        <v>0</v>
      </c>
      <c r="Q4598" s="98">
        <f>IFERROR(VLOOKUP($F4598&amp;$C4598,Sales!$A:$H,7,0),0)</f>
        <v>0</v>
      </c>
      <c r="R4598" s="41" t="str">
        <f t="shared" si="143"/>
        <v>ERROR</v>
      </c>
      <c r="S4598" s="15"/>
      <c r="T4598" s="15"/>
      <c r="U4598" s="15"/>
      <c r="V4598" s="15"/>
      <c r="W4598" s="15"/>
      <c r="X4598" s="15"/>
      <c r="Y4598" s="41"/>
      <c r="Z4598" s="41"/>
      <c r="AA4598" s="41"/>
      <c r="AB4598" s="15"/>
      <c r="AC4598" s="15"/>
      <c r="AD4598" s="15"/>
      <c r="AE4598" s="15"/>
      <c r="AF4598" s="15"/>
      <c r="AG4598" s="15"/>
      <c r="AH4598" s="15"/>
      <c r="AI4598" s="15"/>
      <c r="AJ4598" s="15"/>
      <c r="AK4598" s="15"/>
      <c r="AL4598" s="15"/>
      <c r="AM4598" s="15"/>
      <c r="AN4598" s="15"/>
      <c r="AO4598" s="15"/>
      <c r="AP4598" s="15"/>
      <c r="AQ4598" s="15"/>
      <c r="AR4598" s="15"/>
      <c r="AS4598" s="15"/>
      <c r="AT4598" s="15"/>
      <c r="AU4598" s="15"/>
      <c r="AV4598" s="15"/>
      <c r="AW4598" s="15"/>
      <c r="AX4598" s="82"/>
      <c r="AY4598" s="82"/>
      <c r="AZ4598" s="10">
        <v>1</v>
      </c>
      <c r="BA4598" t="s">
        <v>22</v>
      </c>
      <c r="BB4598" t="s">
        <v>23</v>
      </c>
      <c r="BD4598" s="7" t="str">
        <f t="shared" si="144"/>
        <v>11254438378Shopee</v>
      </c>
    </row>
    <row r="4599" spans="2:58" ht="15" customHeight="1" x14ac:dyDescent="0.35">
      <c r="B4599" s="10" t="s">
        <v>17</v>
      </c>
      <c r="C4599" s="10" t="s">
        <v>806</v>
      </c>
      <c r="D4599" s="10" t="s">
        <v>10003</v>
      </c>
      <c r="E4599" s="10" t="s">
        <v>695</v>
      </c>
      <c r="F4599" s="10"/>
      <c r="G4599" s="137">
        <v>12619555765</v>
      </c>
      <c r="H4599" s="10" t="s">
        <v>12259</v>
      </c>
      <c r="I4599" s="10" t="s">
        <v>9891</v>
      </c>
      <c r="J4599" s="10" t="s">
        <v>9955</v>
      </c>
      <c r="K4599" s="103" t="s">
        <v>9929</v>
      </c>
      <c r="L4599" s="98">
        <f>IFERROR(VLOOKUP($F4599&amp;$C4599,Sales!$J:$W,9,0),0)</f>
        <v>0</v>
      </c>
      <c r="M4599" s="98">
        <f>IFERROR(VLOOKUP($F4599&amp;$C4599,Sales!$J:$W,10,0),0)</f>
        <v>0</v>
      </c>
      <c r="N4599" s="98">
        <f>IFERROR(VLOOKUP($F4599&amp;$C4599,Sales!$J:$W,11,0),0)</f>
        <v>0</v>
      </c>
      <c r="O4599" s="98">
        <f>IFERROR(VLOOKUP($F4599&amp;$C4599,Sales!$J:$W,12,0),0)</f>
        <v>0</v>
      </c>
      <c r="P4599" s="98">
        <f>IFERROR(VLOOKUP($F4599&amp;$C4599,Sales!$J:$W,13,0),0)</f>
        <v>0</v>
      </c>
      <c r="Q4599" s="98">
        <f>IFERROR(VLOOKUP($F4599&amp;$C4599,Sales!$A:$H,7,0),0)</f>
        <v>0</v>
      </c>
      <c r="R4599" s="41" t="str">
        <f t="shared" si="143"/>
        <v>ERROR</v>
      </c>
      <c r="S4599" s="15"/>
      <c r="T4599" s="15"/>
      <c r="U4599" s="15"/>
      <c r="V4599" s="15"/>
      <c r="W4599" s="15"/>
      <c r="X4599" s="15"/>
      <c r="Y4599" s="41"/>
      <c r="Z4599" s="41"/>
      <c r="AA4599" s="41"/>
      <c r="AB4599" s="15"/>
      <c r="AC4599" s="15"/>
      <c r="AD4599" s="15"/>
      <c r="AE4599" s="15"/>
      <c r="AF4599" s="15"/>
      <c r="AG4599" s="15"/>
      <c r="AH4599" s="15"/>
      <c r="AI4599" s="15"/>
      <c r="AJ4599" s="15"/>
      <c r="AK4599" s="15"/>
      <c r="AL4599" s="15"/>
      <c r="AM4599" s="15"/>
      <c r="AN4599" s="15"/>
      <c r="AO4599" s="15"/>
      <c r="AP4599" s="15"/>
      <c r="AQ4599" s="15"/>
      <c r="AR4599" s="15"/>
      <c r="AS4599" s="15"/>
      <c r="AT4599" s="15"/>
      <c r="AU4599" s="15"/>
      <c r="AV4599" s="15"/>
      <c r="AW4599" s="15"/>
      <c r="AX4599" s="82"/>
      <c r="AY4599" s="82"/>
      <c r="AZ4599" s="10">
        <v>1</v>
      </c>
      <c r="BA4599" t="s">
        <v>22</v>
      </c>
      <c r="BB4599" t="s">
        <v>23</v>
      </c>
      <c r="BD4599" s="7" t="str">
        <f t="shared" si="144"/>
        <v>12619555765Shopee</v>
      </c>
    </row>
    <row r="4600" spans="2:58" ht="15" customHeight="1" x14ac:dyDescent="0.35">
      <c r="B4600" s="10" t="s">
        <v>17</v>
      </c>
      <c r="C4600" s="10" t="s">
        <v>806</v>
      </c>
      <c r="D4600" s="10" t="s">
        <v>10003</v>
      </c>
      <c r="E4600" s="10" t="s">
        <v>695</v>
      </c>
      <c r="F4600" s="10" t="s">
        <v>9878</v>
      </c>
      <c r="G4600" s="137">
        <v>11854037379</v>
      </c>
      <c r="H4600" s="10" t="s">
        <v>12260</v>
      </c>
      <c r="I4600" s="10">
        <v>8994573590261</v>
      </c>
      <c r="J4600" s="10" t="s">
        <v>9956</v>
      </c>
      <c r="K4600" s="103" t="s">
        <v>9930</v>
      </c>
      <c r="L4600" s="98">
        <f>IFERROR(VLOOKUP($F4600&amp;$C4600,Sales!$J:$W,9,0),0)</f>
        <v>0</v>
      </c>
      <c r="M4600" s="98">
        <f>IFERROR(VLOOKUP($F4600&amp;$C4600,Sales!$J:$W,10,0),0)</f>
        <v>0</v>
      </c>
      <c r="N4600" s="98">
        <f>IFERROR(VLOOKUP($F4600&amp;$C4600,Sales!$J:$W,11,0),0)</f>
        <v>0</v>
      </c>
      <c r="O4600" s="98">
        <f>IFERROR(VLOOKUP($F4600&amp;$C4600,Sales!$J:$W,12,0),0)</f>
        <v>0</v>
      </c>
      <c r="P4600" s="98">
        <f>IFERROR(VLOOKUP($F4600&amp;$C4600,Sales!$J:$W,13,0),0)</f>
        <v>0</v>
      </c>
      <c r="Q4600" s="98">
        <f>IFERROR(VLOOKUP($F4600&amp;$C4600,Sales!$A:$H,7,0),0)</f>
        <v>0</v>
      </c>
      <c r="R4600" s="41" t="str">
        <f t="shared" si="143"/>
        <v>ERROR</v>
      </c>
      <c r="S4600" s="15"/>
      <c r="T4600" s="15"/>
      <c r="U4600" s="15"/>
      <c r="V4600" s="15"/>
      <c r="W4600" s="15"/>
      <c r="X4600" s="15"/>
      <c r="Y4600" s="41"/>
      <c r="Z4600" s="41"/>
      <c r="AA4600" s="41"/>
      <c r="AB4600" s="15"/>
      <c r="AC4600" s="15"/>
      <c r="AD4600" s="15"/>
      <c r="AE4600" s="15"/>
      <c r="AF4600" s="15"/>
      <c r="AG4600" s="15"/>
      <c r="AH4600" s="15"/>
      <c r="AI4600" s="15"/>
      <c r="AJ4600" s="15"/>
      <c r="AK4600" s="15"/>
      <c r="AL4600" s="15"/>
      <c r="AM4600" s="15"/>
      <c r="AN4600" s="15"/>
      <c r="AO4600" s="15"/>
      <c r="AP4600" s="15"/>
      <c r="AQ4600" s="15"/>
      <c r="AR4600" s="15"/>
      <c r="AS4600" s="15"/>
      <c r="AT4600" s="15"/>
      <c r="AU4600" s="15"/>
      <c r="AV4600" s="15"/>
      <c r="AW4600" s="15"/>
      <c r="AX4600" s="82"/>
      <c r="AY4600" s="82"/>
      <c r="AZ4600" s="10">
        <v>1</v>
      </c>
      <c r="BA4600" t="s">
        <v>22</v>
      </c>
      <c r="BB4600" t="s">
        <v>23</v>
      </c>
      <c r="BD4600" s="7" t="str">
        <f t="shared" si="144"/>
        <v>11854037379Shopee</v>
      </c>
    </row>
    <row r="4601" spans="2:58" ht="15" customHeight="1" x14ac:dyDescent="0.35">
      <c r="B4601" s="10" t="s">
        <v>17</v>
      </c>
      <c r="C4601" s="10" t="s">
        <v>806</v>
      </c>
      <c r="D4601" s="10" t="s">
        <v>10003</v>
      </c>
      <c r="E4601" s="10" t="s">
        <v>695</v>
      </c>
      <c r="F4601" s="10"/>
      <c r="G4601" s="137">
        <v>12419545087</v>
      </c>
      <c r="H4601" s="10" t="s">
        <v>12261</v>
      </c>
      <c r="I4601" s="10" t="s">
        <v>9892</v>
      </c>
      <c r="J4601" s="10" t="s">
        <v>9957</v>
      </c>
      <c r="K4601" s="103" t="s">
        <v>9931</v>
      </c>
      <c r="L4601" s="98">
        <f>IFERROR(VLOOKUP($F4601&amp;$C4601,Sales!$J:$W,9,0),0)</f>
        <v>0</v>
      </c>
      <c r="M4601" s="98">
        <f>IFERROR(VLOOKUP($F4601&amp;$C4601,Sales!$J:$W,10,0),0)</f>
        <v>0</v>
      </c>
      <c r="N4601" s="98">
        <f>IFERROR(VLOOKUP($F4601&amp;$C4601,Sales!$J:$W,11,0),0)</f>
        <v>0</v>
      </c>
      <c r="O4601" s="98">
        <f>IFERROR(VLOOKUP($F4601&amp;$C4601,Sales!$J:$W,12,0),0)</f>
        <v>0</v>
      </c>
      <c r="P4601" s="98">
        <f>IFERROR(VLOOKUP($F4601&amp;$C4601,Sales!$J:$W,13,0),0)</f>
        <v>0</v>
      </c>
      <c r="Q4601" s="98">
        <f>IFERROR(VLOOKUP($F4601&amp;$C4601,Sales!$A:$H,7,0),0)</f>
        <v>0</v>
      </c>
      <c r="R4601" s="41" t="str">
        <f t="shared" si="143"/>
        <v>ERROR</v>
      </c>
      <c r="S4601" s="15"/>
      <c r="T4601" s="15"/>
      <c r="U4601" s="15"/>
      <c r="V4601" s="15"/>
      <c r="W4601" s="15"/>
      <c r="X4601" s="15"/>
      <c r="Y4601" s="41"/>
      <c r="Z4601" s="41"/>
      <c r="AA4601" s="41"/>
      <c r="AB4601" s="15"/>
      <c r="AC4601" s="15"/>
      <c r="AD4601" s="15"/>
      <c r="AE4601" s="15"/>
      <c r="AF4601" s="15"/>
      <c r="AG4601" s="15"/>
      <c r="AH4601" s="15"/>
      <c r="AI4601" s="15"/>
      <c r="AJ4601" s="15"/>
      <c r="AK4601" s="15"/>
      <c r="AL4601" s="15"/>
      <c r="AM4601" s="15"/>
      <c r="AN4601" s="15"/>
      <c r="AO4601" s="15"/>
      <c r="AP4601" s="15"/>
      <c r="AQ4601" s="15"/>
      <c r="AR4601" s="15"/>
      <c r="AS4601" s="15"/>
      <c r="AT4601" s="15"/>
      <c r="AU4601" s="15"/>
      <c r="AV4601" s="15"/>
      <c r="AW4601" s="15"/>
      <c r="AX4601" s="82"/>
      <c r="AY4601" s="82"/>
      <c r="AZ4601" s="10">
        <v>1</v>
      </c>
      <c r="BA4601" t="s">
        <v>22</v>
      </c>
      <c r="BB4601" t="s">
        <v>23</v>
      </c>
      <c r="BD4601" s="7" t="str">
        <f t="shared" si="144"/>
        <v>12419545087Shopee</v>
      </c>
    </row>
    <row r="4602" spans="2:58" ht="15" customHeight="1" x14ac:dyDescent="0.35">
      <c r="B4602" s="10" t="s">
        <v>17</v>
      </c>
      <c r="C4602" s="10" t="s">
        <v>806</v>
      </c>
      <c r="D4602" s="10" t="s">
        <v>10003</v>
      </c>
      <c r="E4602" s="10" t="s">
        <v>695</v>
      </c>
      <c r="F4602" s="10"/>
      <c r="G4602" s="137">
        <v>12319546001</v>
      </c>
      <c r="H4602" s="10" t="s">
        <v>12262</v>
      </c>
      <c r="I4602" s="10" t="s">
        <v>9893</v>
      </c>
      <c r="J4602" s="10" t="s">
        <v>9958</v>
      </c>
      <c r="K4602" s="103" t="s">
        <v>9932</v>
      </c>
      <c r="L4602" s="98">
        <f>IFERROR(VLOOKUP($F4602&amp;$C4602,Sales!$J:$W,9,0),0)</f>
        <v>0</v>
      </c>
      <c r="M4602" s="98">
        <f>IFERROR(VLOOKUP($F4602&amp;$C4602,Sales!$J:$W,10,0),0)</f>
        <v>0</v>
      </c>
      <c r="N4602" s="98">
        <f>IFERROR(VLOOKUP($F4602&amp;$C4602,Sales!$J:$W,11,0),0)</f>
        <v>0</v>
      </c>
      <c r="O4602" s="98">
        <f>IFERROR(VLOOKUP($F4602&amp;$C4602,Sales!$J:$W,12,0),0)</f>
        <v>0</v>
      </c>
      <c r="P4602" s="98">
        <f>IFERROR(VLOOKUP($F4602&amp;$C4602,Sales!$J:$W,13,0),0)</f>
        <v>0</v>
      </c>
      <c r="Q4602" s="98">
        <f>IFERROR(VLOOKUP($F4602&amp;$C4602,Sales!$A:$H,7,0),0)</f>
        <v>0</v>
      </c>
      <c r="R4602" s="41" t="str">
        <f t="shared" si="143"/>
        <v>ERROR</v>
      </c>
      <c r="S4602" s="15"/>
      <c r="T4602" s="15"/>
      <c r="U4602" s="15"/>
      <c r="V4602" s="15"/>
      <c r="W4602" s="15"/>
      <c r="X4602" s="15"/>
      <c r="Y4602" s="41"/>
      <c r="Z4602" s="41"/>
      <c r="AA4602" s="41"/>
      <c r="AB4602" s="15"/>
      <c r="AC4602" s="15"/>
      <c r="AD4602" s="15"/>
      <c r="AE4602" s="15"/>
      <c r="AF4602" s="15"/>
      <c r="AG4602" s="15"/>
      <c r="AH4602" s="15"/>
      <c r="AI4602" s="15"/>
      <c r="AJ4602" s="15"/>
      <c r="AK4602" s="15"/>
      <c r="AL4602" s="15"/>
      <c r="AM4602" s="15"/>
      <c r="AN4602" s="15"/>
      <c r="AO4602" s="15"/>
      <c r="AP4602" s="15"/>
      <c r="AQ4602" s="15"/>
      <c r="AR4602" s="15"/>
      <c r="AS4602" s="15"/>
      <c r="AT4602" s="15"/>
      <c r="AU4602" s="15"/>
      <c r="AV4602" s="15"/>
      <c r="AW4602" s="15"/>
      <c r="AX4602" s="82"/>
      <c r="AY4602" s="82"/>
      <c r="AZ4602" s="10">
        <v>1</v>
      </c>
      <c r="BA4602" t="s">
        <v>22</v>
      </c>
      <c r="BB4602" t="s">
        <v>23</v>
      </c>
      <c r="BD4602" s="7" t="str">
        <f t="shared" si="144"/>
        <v>12319546001Shopee</v>
      </c>
    </row>
    <row r="4603" spans="2:58" ht="15" customHeight="1" x14ac:dyDescent="0.35">
      <c r="B4603" s="10" t="s">
        <v>17</v>
      </c>
      <c r="C4603" s="10" t="s">
        <v>806</v>
      </c>
      <c r="D4603" s="10" t="s">
        <v>10003</v>
      </c>
      <c r="E4603" s="10" t="s">
        <v>695</v>
      </c>
      <c r="F4603" s="10"/>
      <c r="G4603" s="137">
        <v>12618981388</v>
      </c>
      <c r="H4603" s="10" t="s">
        <v>12263</v>
      </c>
      <c r="I4603" s="10" t="s">
        <v>9894</v>
      </c>
      <c r="J4603" s="10" t="s">
        <v>9960</v>
      </c>
      <c r="K4603" s="103" t="s">
        <v>9934</v>
      </c>
      <c r="L4603" s="98">
        <f>IFERROR(VLOOKUP($F4603&amp;$C4603,Sales!$J:$W,9,0),0)</f>
        <v>0</v>
      </c>
      <c r="M4603" s="98">
        <f>IFERROR(VLOOKUP($F4603&amp;$C4603,Sales!$J:$W,10,0),0)</f>
        <v>0</v>
      </c>
      <c r="N4603" s="98">
        <f>IFERROR(VLOOKUP($F4603&amp;$C4603,Sales!$J:$W,11,0),0)</f>
        <v>0</v>
      </c>
      <c r="O4603" s="98">
        <f>IFERROR(VLOOKUP($F4603&amp;$C4603,Sales!$J:$W,12,0),0)</f>
        <v>0</v>
      </c>
      <c r="P4603" s="98">
        <f>IFERROR(VLOOKUP($F4603&amp;$C4603,Sales!$J:$W,13,0),0)</f>
        <v>0</v>
      </c>
      <c r="Q4603" s="98">
        <f>IFERROR(VLOOKUP($F4603&amp;$C4603,Sales!$A:$H,7,0),0)</f>
        <v>0</v>
      </c>
      <c r="R4603" s="41" t="str">
        <f t="shared" si="143"/>
        <v>ERROR</v>
      </c>
      <c r="S4603" s="15"/>
      <c r="T4603" s="15"/>
      <c r="U4603" s="15"/>
      <c r="V4603" s="15"/>
      <c r="W4603" s="15"/>
      <c r="X4603" s="15"/>
      <c r="Y4603" s="41"/>
      <c r="Z4603" s="41"/>
      <c r="AA4603" s="41"/>
      <c r="AB4603" s="15"/>
      <c r="AC4603" s="15"/>
      <c r="AD4603" s="15"/>
      <c r="AE4603" s="15"/>
      <c r="AF4603" s="15"/>
      <c r="AG4603" s="15"/>
      <c r="AH4603" s="15"/>
      <c r="AI4603" s="15"/>
      <c r="AJ4603" s="15"/>
      <c r="AK4603" s="15"/>
      <c r="AL4603" s="15"/>
      <c r="AM4603" s="15"/>
      <c r="AN4603" s="15"/>
      <c r="AO4603" s="15"/>
      <c r="AP4603" s="15"/>
      <c r="AQ4603" s="15"/>
      <c r="AR4603" s="15"/>
      <c r="AS4603" s="15"/>
      <c r="AT4603" s="15"/>
      <c r="AU4603" s="15"/>
      <c r="AV4603" s="15"/>
      <c r="AW4603" s="15"/>
      <c r="AX4603" s="82"/>
      <c r="AY4603" s="82"/>
      <c r="AZ4603" s="10">
        <v>1</v>
      </c>
      <c r="BA4603" t="s">
        <v>22</v>
      </c>
      <c r="BB4603" t="s">
        <v>23</v>
      </c>
      <c r="BD4603" s="7" t="str">
        <f t="shared" si="144"/>
        <v>12618981388Shopee</v>
      </c>
    </row>
    <row r="4604" spans="2:58" ht="15" customHeight="1" x14ac:dyDescent="0.35">
      <c r="B4604" s="10" t="s">
        <v>17</v>
      </c>
      <c r="C4604" s="10" t="s">
        <v>806</v>
      </c>
      <c r="D4604" s="10" t="s">
        <v>10003</v>
      </c>
      <c r="E4604" s="10" t="s">
        <v>695</v>
      </c>
      <c r="F4604" s="10"/>
      <c r="G4604" s="137">
        <v>11554116853</v>
      </c>
      <c r="H4604" s="10" t="s">
        <v>12264</v>
      </c>
      <c r="I4604" s="10" t="s">
        <v>9895</v>
      </c>
      <c r="J4604" s="10" t="s">
        <v>9961</v>
      </c>
      <c r="K4604" s="103" t="s">
        <v>9935</v>
      </c>
      <c r="L4604" s="98">
        <f>IFERROR(VLOOKUP($F4604&amp;$C4604,Sales!$J:$W,9,0),0)</f>
        <v>0</v>
      </c>
      <c r="M4604" s="98">
        <f>IFERROR(VLOOKUP($F4604&amp;$C4604,Sales!$J:$W,10,0),0)</f>
        <v>0</v>
      </c>
      <c r="N4604" s="98">
        <f>IFERROR(VLOOKUP($F4604&amp;$C4604,Sales!$J:$W,11,0),0)</f>
        <v>0</v>
      </c>
      <c r="O4604" s="98">
        <f>IFERROR(VLOOKUP($F4604&amp;$C4604,Sales!$J:$W,12,0),0)</f>
        <v>0</v>
      </c>
      <c r="P4604" s="98">
        <f>IFERROR(VLOOKUP($F4604&amp;$C4604,Sales!$J:$W,13,0),0)</f>
        <v>0</v>
      </c>
      <c r="Q4604" s="98">
        <f>IFERROR(VLOOKUP($F4604&amp;$C4604,Sales!$A:$H,7,0),0)</f>
        <v>0</v>
      </c>
      <c r="R4604" s="41" t="str">
        <f t="shared" si="143"/>
        <v>ERROR</v>
      </c>
      <c r="S4604" s="15"/>
      <c r="T4604" s="15"/>
      <c r="U4604" s="15"/>
      <c r="V4604" s="15"/>
      <c r="W4604" s="15"/>
      <c r="X4604" s="15"/>
      <c r="Y4604" s="41"/>
      <c r="Z4604" s="41"/>
      <c r="AA4604" s="41"/>
      <c r="AB4604" s="15"/>
      <c r="AC4604" s="15"/>
      <c r="AD4604" s="15"/>
      <c r="AE4604" s="15"/>
      <c r="AF4604" s="15"/>
      <c r="AG4604" s="15"/>
      <c r="AH4604" s="15"/>
      <c r="AI4604" s="15"/>
      <c r="AJ4604" s="15"/>
      <c r="AK4604" s="15"/>
      <c r="AL4604" s="15"/>
      <c r="AM4604" s="15"/>
      <c r="AN4604" s="15"/>
      <c r="AO4604" s="15"/>
      <c r="AP4604" s="15"/>
      <c r="AQ4604" s="15"/>
      <c r="AR4604" s="15"/>
      <c r="AS4604" s="15"/>
      <c r="AT4604" s="15"/>
      <c r="AU4604" s="15"/>
      <c r="AV4604" s="15"/>
      <c r="AW4604" s="15"/>
      <c r="AX4604" s="82"/>
      <c r="AY4604" s="82"/>
      <c r="AZ4604" s="10">
        <v>1</v>
      </c>
      <c r="BA4604" t="s">
        <v>22</v>
      </c>
      <c r="BB4604" t="s">
        <v>23</v>
      </c>
      <c r="BD4604" s="7" t="str">
        <f t="shared" si="144"/>
        <v>11554116853Shopee</v>
      </c>
    </row>
    <row r="4605" spans="2:58" ht="15" customHeight="1" x14ac:dyDescent="0.35">
      <c r="B4605" s="10" t="s">
        <v>17</v>
      </c>
      <c r="C4605" s="10" t="s">
        <v>806</v>
      </c>
      <c r="D4605" s="10" t="s">
        <v>3622</v>
      </c>
      <c r="E4605" s="10" t="s">
        <v>3623</v>
      </c>
      <c r="F4605" s="10" t="s">
        <v>940</v>
      </c>
      <c r="G4605" s="137">
        <v>95550184</v>
      </c>
      <c r="H4605" s="10" t="s">
        <v>14666</v>
      </c>
      <c r="I4605" s="10" t="s">
        <v>941</v>
      </c>
      <c r="J4605" s="10" t="s">
        <v>3691</v>
      </c>
      <c r="K4605" s="103" t="s">
        <v>4353</v>
      </c>
      <c r="L4605" s="98">
        <f>IFERROR(VLOOKUP($F4605&amp;$C4605,Sales!$J:$W,9,0),0)</f>
        <v>0</v>
      </c>
      <c r="M4605" s="98">
        <f>IFERROR(VLOOKUP($F4605&amp;$C4605,Sales!$J:$W,10,0),0)</f>
        <v>0</v>
      </c>
      <c r="N4605" s="98">
        <f>IFERROR(VLOOKUP($F4605&amp;$C4605,Sales!$J:$W,11,0),0)</f>
        <v>0</v>
      </c>
      <c r="O4605" s="98">
        <f>IFERROR(VLOOKUP($F4605&amp;$C4605,Sales!$J:$W,12,0),0)</f>
        <v>0</v>
      </c>
      <c r="P4605" s="98">
        <f>IFERROR(VLOOKUP($F4605&amp;$C4605,Sales!$J:$W,13,0),0)</f>
        <v>0</v>
      </c>
      <c r="Q4605" s="98">
        <f>IFERROR(VLOOKUP($F4605&amp;$C4605,Sales!$A:$H,7,0),0)</f>
        <v>0</v>
      </c>
      <c r="R4605" s="41" t="str">
        <f t="shared" si="143"/>
        <v>ERROR</v>
      </c>
      <c r="S4605" s="15"/>
      <c r="T4605" s="15"/>
      <c r="U4605" s="15"/>
      <c r="V4605" s="15"/>
      <c r="W4605" s="15"/>
      <c r="X4605" s="15"/>
      <c r="Y4605" s="41"/>
      <c r="Z4605" s="41"/>
      <c r="AA4605" s="41"/>
      <c r="AB4605" s="15"/>
      <c r="AC4605" s="15"/>
      <c r="AD4605" s="15"/>
      <c r="AE4605" s="15"/>
      <c r="AF4605" s="15"/>
      <c r="AG4605" s="15"/>
      <c r="AH4605" s="15"/>
      <c r="AI4605" s="15"/>
      <c r="AJ4605" s="41"/>
      <c r="AK4605" s="15"/>
      <c r="AL4605" s="15"/>
      <c r="AM4605" s="15"/>
      <c r="AN4605" s="15"/>
      <c r="AO4605" s="15"/>
      <c r="AP4605" s="15"/>
      <c r="AQ4605" s="15"/>
      <c r="AR4605" s="15"/>
      <c r="AS4605" s="15"/>
      <c r="AT4605" s="15"/>
      <c r="AU4605" s="15"/>
      <c r="AV4605" s="15"/>
      <c r="AW4605" s="15"/>
      <c r="AX4605" s="82"/>
      <c r="AY4605" s="82"/>
      <c r="AZ4605" s="10">
        <v>1</v>
      </c>
      <c r="BA4605" t="s">
        <v>31</v>
      </c>
      <c r="BB4605" t="s">
        <v>23</v>
      </c>
      <c r="BD4605" s="7" t="str">
        <f t="shared" si="144"/>
        <v>95550184Shopee</v>
      </c>
    </row>
    <row r="4606" spans="2:58" ht="15" customHeight="1" x14ac:dyDescent="0.35">
      <c r="B4606" s="10" t="s">
        <v>17</v>
      </c>
      <c r="C4606" s="10" t="s">
        <v>806</v>
      </c>
      <c r="D4606" s="10" t="s">
        <v>3622</v>
      </c>
      <c r="E4606" s="10" t="s">
        <v>3623</v>
      </c>
      <c r="F4606" s="10" t="s">
        <v>177</v>
      </c>
      <c r="G4606" s="137">
        <v>95550188</v>
      </c>
      <c r="H4606" s="10" t="s">
        <v>14667</v>
      </c>
      <c r="I4606" s="10" t="s">
        <v>178</v>
      </c>
      <c r="J4606" s="10" t="s">
        <v>3696</v>
      </c>
      <c r="K4606" s="103" t="s">
        <v>4354</v>
      </c>
      <c r="L4606" s="98">
        <f>IFERROR(VLOOKUP($F4606&amp;$C4606,Sales!$J:$W,9,0),0)</f>
        <v>0</v>
      </c>
      <c r="M4606" s="98">
        <f>IFERROR(VLOOKUP($F4606&amp;$C4606,Sales!$J:$W,10,0),0)</f>
        <v>0</v>
      </c>
      <c r="N4606" s="98">
        <f>IFERROR(VLOOKUP($F4606&amp;$C4606,Sales!$J:$W,11,0),0)</f>
        <v>0</v>
      </c>
      <c r="O4606" s="98">
        <f>IFERROR(VLOOKUP($F4606&amp;$C4606,Sales!$J:$W,12,0),0)</f>
        <v>0</v>
      </c>
      <c r="P4606" s="98">
        <f>IFERROR(VLOOKUP($F4606&amp;$C4606,Sales!$J:$W,13,0),0)</f>
        <v>0</v>
      </c>
      <c r="Q4606" s="98">
        <f>IFERROR(VLOOKUP($F4606&amp;$C4606,Sales!$A:$H,7,0),0)</f>
        <v>0</v>
      </c>
      <c r="R4606" s="41" t="str">
        <f t="shared" si="143"/>
        <v>ERROR</v>
      </c>
      <c r="S4606" s="15"/>
      <c r="T4606" s="15"/>
      <c r="U4606" s="15"/>
      <c r="V4606" s="15"/>
      <c r="W4606" s="15"/>
      <c r="X4606" s="15"/>
      <c r="Y4606" s="41"/>
      <c r="Z4606" s="41"/>
      <c r="AA4606" s="41"/>
      <c r="AB4606" s="15"/>
      <c r="AC4606" s="15"/>
      <c r="AD4606" s="15"/>
      <c r="AE4606" s="15"/>
      <c r="AF4606" s="15"/>
      <c r="AG4606" s="15"/>
      <c r="AH4606" s="15"/>
      <c r="AI4606" s="15"/>
      <c r="AJ4606" s="41"/>
      <c r="AK4606" s="15"/>
      <c r="AL4606" s="15"/>
      <c r="AM4606" s="15"/>
      <c r="AN4606" s="15"/>
      <c r="AO4606" s="15"/>
      <c r="AP4606" s="15"/>
      <c r="AQ4606" s="15"/>
      <c r="AR4606" s="15"/>
      <c r="AS4606" s="15"/>
      <c r="AT4606" s="15"/>
      <c r="AU4606" s="15"/>
      <c r="AV4606" s="15"/>
      <c r="AW4606" s="15"/>
      <c r="AX4606" s="82"/>
      <c r="AY4606" s="82"/>
      <c r="AZ4606" s="10">
        <v>1</v>
      </c>
      <c r="BA4606" t="s">
        <v>31</v>
      </c>
      <c r="BB4606" t="s">
        <v>23</v>
      </c>
      <c r="BD4606" s="7" t="str">
        <f t="shared" si="144"/>
        <v>95550188Shopee</v>
      </c>
    </row>
    <row r="4607" spans="2:58" ht="15" customHeight="1" x14ac:dyDescent="0.35">
      <c r="B4607" s="10" t="s">
        <v>17</v>
      </c>
      <c r="C4607" s="10" t="s">
        <v>806</v>
      </c>
      <c r="D4607" s="10" t="s">
        <v>3622</v>
      </c>
      <c r="E4607" s="10" t="s">
        <v>3623</v>
      </c>
      <c r="F4607" s="10" t="s">
        <v>168</v>
      </c>
      <c r="G4607" s="137">
        <v>1268850785</v>
      </c>
      <c r="H4607" s="10" t="s">
        <v>14668</v>
      </c>
      <c r="I4607" s="10" t="s">
        <v>169</v>
      </c>
      <c r="J4607" s="10" t="s">
        <v>3711</v>
      </c>
      <c r="K4607" s="103" t="s">
        <v>4399</v>
      </c>
      <c r="L4607" s="98">
        <f>IFERROR(VLOOKUP($F4607&amp;$C4607,Sales!$J:$W,9,0),0)</f>
        <v>0</v>
      </c>
      <c r="M4607" s="98">
        <f>IFERROR(VLOOKUP($F4607&amp;$C4607,Sales!$J:$W,10,0),0)</f>
        <v>0</v>
      </c>
      <c r="N4607" s="98">
        <f>IFERROR(VLOOKUP($F4607&amp;$C4607,Sales!$J:$W,11,0),0)</f>
        <v>0</v>
      </c>
      <c r="O4607" s="98">
        <f>IFERROR(VLOOKUP($F4607&amp;$C4607,Sales!$J:$W,12,0),0)</f>
        <v>0</v>
      </c>
      <c r="P4607" s="98">
        <f>IFERROR(VLOOKUP($F4607&amp;$C4607,Sales!$J:$W,13,0),0)</f>
        <v>0</v>
      </c>
      <c r="Q4607" s="98">
        <f>IFERROR(VLOOKUP($F4607&amp;$C4607,Sales!$A:$H,7,0),0)</f>
        <v>0</v>
      </c>
      <c r="R4607" s="41" t="str">
        <f t="shared" si="143"/>
        <v>ERROR</v>
      </c>
      <c r="S4607" s="15"/>
      <c r="T4607" s="15"/>
      <c r="U4607" s="15"/>
      <c r="V4607" s="15"/>
      <c r="W4607" s="15"/>
      <c r="X4607" s="15"/>
      <c r="Y4607" s="41"/>
      <c r="Z4607" s="41"/>
      <c r="AA4607" s="41"/>
      <c r="AB4607" s="15"/>
      <c r="AC4607" s="15"/>
      <c r="AD4607" s="15"/>
      <c r="AE4607" s="15"/>
      <c r="AF4607" s="15"/>
      <c r="AG4607" s="15"/>
      <c r="AH4607" s="15"/>
      <c r="AI4607" s="15"/>
      <c r="AJ4607" s="41"/>
      <c r="AK4607" s="15"/>
      <c r="AL4607" s="15"/>
      <c r="AM4607" s="15"/>
      <c r="AN4607" s="15"/>
      <c r="AO4607" s="15"/>
      <c r="AP4607" s="15"/>
      <c r="AQ4607" s="15"/>
      <c r="AR4607" s="15"/>
      <c r="AS4607" s="15"/>
      <c r="AT4607" s="15"/>
      <c r="AU4607" s="15"/>
      <c r="AV4607" s="15"/>
      <c r="AW4607" s="15"/>
      <c r="AX4607" s="82"/>
      <c r="AY4607" s="82"/>
      <c r="AZ4607" s="10">
        <v>1</v>
      </c>
      <c r="BA4607" t="s">
        <v>31</v>
      </c>
      <c r="BB4607" t="s">
        <v>23</v>
      </c>
      <c r="BD4607" s="7" t="str">
        <f t="shared" si="144"/>
        <v>1268850785Shopee</v>
      </c>
    </row>
    <row r="4608" spans="2:58" ht="15" customHeight="1" x14ac:dyDescent="0.35">
      <c r="B4608" s="10" t="s">
        <v>17</v>
      </c>
      <c r="C4608" s="10" t="s">
        <v>806</v>
      </c>
      <c r="D4608" s="10" t="s">
        <v>3622</v>
      </c>
      <c r="E4608" s="10" t="s">
        <v>3623</v>
      </c>
      <c r="F4608" s="10" t="s">
        <v>967</v>
      </c>
      <c r="G4608" s="137">
        <v>7116471465</v>
      </c>
      <c r="H4608" s="10" t="s">
        <v>14669</v>
      </c>
      <c r="I4608" s="10" t="s">
        <v>14670</v>
      </c>
      <c r="J4608" s="10" t="s">
        <v>3727</v>
      </c>
      <c r="K4608" s="103" t="s">
        <v>4449</v>
      </c>
      <c r="L4608" s="98">
        <f>IFERROR(VLOOKUP($F4608&amp;$C4608,Sales!$J:$W,9,0),0)</f>
        <v>0</v>
      </c>
      <c r="M4608" s="98">
        <f>IFERROR(VLOOKUP($F4608&amp;$C4608,Sales!$J:$W,10,0),0)</f>
        <v>0</v>
      </c>
      <c r="N4608" s="98">
        <f>IFERROR(VLOOKUP($F4608&amp;$C4608,Sales!$J:$W,11,0),0)</f>
        <v>0</v>
      </c>
      <c r="O4608" s="98">
        <f>IFERROR(VLOOKUP($F4608&amp;$C4608,Sales!$J:$W,12,0),0)</f>
        <v>0</v>
      </c>
      <c r="P4608" s="98">
        <f>IFERROR(VLOOKUP($F4608&amp;$C4608,Sales!$J:$W,13,0),0)</f>
        <v>0</v>
      </c>
      <c r="Q4608" s="98">
        <f>IFERROR(VLOOKUP($F4608&amp;$C4608,Sales!$A:$H,7,0),0)</f>
        <v>0</v>
      </c>
      <c r="R4608" s="41" t="str">
        <f t="shared" si="143"/>
        <v>ERROR</v>
      </c>
      <c r="S4608" s="15"/>
      <c r="T4608" s="15"/>
      <c r="U4608" s="15"/>
      <c r="V4608" s="15"/>
      <c r="W4608" s="15"/>
      <c r="X4608" s="15"/>
      <c r="Y4608" s="41"/>
      <c r="Z4608" s="41"/>
      <c r="AA4608" s="41"/>
      <c r="AB4608" s="15"/>
      <c r="AC4608" s="15"/>
      <c r="AD4608" s="15"/>
      <c r="AE4608" s="15"/>
      <c r="AF4608" s="15"/>
      <c r="AG4608" s="15"/>
      <c r="AH4608" s="15"/>
      <c r="AI4608" s="15"/>
      <c r="AJ4608" s="41"/>
      <c r="AK4608" s="15"/>
      <c r="AL4608" s="15"/>
      <c r="AM4608" s="15"/>
      <c r="AN4608" s="15"/>
      <c r="AO4608" s="15"/>
      <c r="AP4608" s="15"/>
      <c r="AQ4608" s="15"/>
      <c r="AR4608" s="15"/>
      <c r="AS4608" s="15"/>
      <c r="AT4608" s="15"/>
      <c r="AU4608" s="15"/>
      <c r="AV4608" s="15"/>
      <c r="AW4608" s="15"/>
      <c r="AX4608" s="82"/>
      <c r="AY4608" s="82"/>
      <c r="AZ4608" s="10">
        <v>1</v>
      </c>
      <c r="BA4608" t="s">
        <v>31</v>
      </c>
      <c r="BB4608" t="s">
        <v>23</v>
      </c>
      <c r="BD4608" s="7" t="str">
        <f t="shared" si="144"/>
        <v>7116471465Shopee</v>
      </c>
    </row>
    <row r="4609" spans="2:56" ht="15" customHeight="1" x14ac:dyDescent="0.35">
      <c r="B4609" s="10" t="s">
        <v>17</v>
      </c>
      <c r="C4609" s="10" t="s">
        <v>806</v>
      </c>
      <c r="D4609" s="10" t="s">
        <v>3622</v>
      </c>
      <c r="E4609" s="10" t="s">
        <v>3623</v>
      </c>
      <c r="F4609" s="10" t="s">
        <v>5981</v>
      </c>
      <c r="G4609" s="137">
        <v>11715514195</v>
      </c>
      <c r="H4609" s="10" t="s">
        <v>14671</v>
      </c>
      <c r="I4609" s="10">
        <v>3014260614973</v>
      </c>
      <c r="J4609" s="10" t="s">
        <v>6438</v>
      </c>
      <c r="K4609" s="103" t="s">
        <v>5985</v>
      </c>
      <c r="L4609" s="98">
        <f>IFERROR(VLOOKUP($F4609&amp;$C4609,Sales!$J:$W,9,0),0)</f>
        <v>0</v>
      </c>
      <c r="M4609" s="98">
        <f>IFERROR(VLOOKUP($F4609&amp;$C4609,Sales!$J:$W,10,0),0)</f>
        <v>0</v>
      </c>
      <c r="N4609" s="98">
        <f>IFERROR(VLOOKUP($F4609&amp;$C4609,Sales!$J:$W,11,0),0)</f>
        <v>0</v>
      </c>
      <c r="O4609" s="98">
        <f>IFERROR(VLOOKUP($F4609&amp;$C4609,Sales!$J:$W,12,0),0)</f>
        <v>0</v>
      </c>
      <c r="P4609" s="98">
        <f>IFERROR(VLOOKUP($F4609&amp;$C4609,Sales!$J:$W,13,0),0)</f>
        <v>0</v>
      </c>
      <c r="Q4609" s="98">
        <f>IFERROR(VLOOKUP($F4609&amp;$C4609,Sales!$A:$H,7,0),0)</f>
        <v>0</v>
      </c>
      <c r="R4609" s="41" t="str">
        <f t="shared" si="143"/>
        <v>ERROR</v>
      </c>
      <c r="S4609" s="15"/>
      <c r="T4609" s="15"/>
      <c r="U4609" s="15"/>
      <c r="V4609" s="15"/>
      <c r="W4609" s="15"/>
      <c r="X4609" s="15"/>
      <c r="Y4609" s="41"/>
      <c r="Z4609" s="41"/>
      <c r="AA4609" s="41"/>
      <c r="AB4609" s="15"/>
      <c r="AC4609" s="15"/>
      <c r="AD4609" s="15"/>
      <c r="AE4609" s="15"/>
      <c r="AF4609" s="15"/>
      <c r="AG4609" s="15"/>
      <c r="AH4609" s="15"/>
      <c r="AI4609" s="15"/>
      <c r="AJ4609" s="41"/>
      <c r="AK4609" s="15"/>
      <c r="AL4609" s="15"/>
      <c r="AM4609" s="15"/>
      <c r="AN4609" s="15"/>
      <c r="AO4609" s="15"/>
      <c r="AP4609" s="15"/>
      <c r="AQ4609" s="15"/>
      <c r="AR4609" s="15"/>
      <c r="AS4609" s="15"/>
      <c r="AT4609" s="15"/>
      <c r="AU4609" s="15"/>
      <c r="AV4609" s="15"/>
      <c r="AW4609" s="15"/>
      <c r="AX4609" s="82"/>
      <c r="AY4609" s="82"/>
      <c r="AZ4609" s="10">
        <v>1</v>
      </c>
      <c r="BA4609" t="s">
        <v>31</v>
      </c>
      <c r="BB4609" t="s">
        <v>23</v>
      </c>
      <c r="BD4609" s="7" t="str">
        <f t="shared" si="144"/>
        <v>11715514195Shopee</v>
      </c>
    </row>
    <row r="4610" spans="2:56" ht="15" customHeight="1" x14ac:dyDescent="0.35">
      <c r="B4610" s="10" t="s">
        <v>17</v>
      </c>
      <c r="C4610" s="10" t="s">
        <v>806</v>
      </c>
      <c r="D4610" s="10" t="s">
        <v>3622</v>
      </c>
      <c r="E4610" s="10" t="s">
        <v>3623</v>
      </c>
      <c r="F4610" s="10" t="s">
        <v>189</v>
      </c>
      <c r="G4610" s="137">
        <v>5316467476</v>
      </c>
      <c r="H4610" s="10" t="s">
        <v>14672</v>
      </c>
      <c r="I4610" s="10" t="s">
        <v>190</v>
      </c>
      <c r="J4610" s="10" t="s">
        <v>3726</v>
      </c>
      <c r="K4610" s="103" t="s">
        <v>10284</v>
      </c>
      <c r="L4610" s="98">
        <f>IFERROR(VLOOKUP($F4610&amp;$C4610,Sales!$J:$W,9,0),0)</f>
        <v>0</v>
      </c>
      <c r="M4610" s="98">
        <f>IFERROR(VLOOKUP($F4610&amp;$C4610,Sales!$J:$W,10,0),0)</f>
        <v>0</v>
      </c>
      <c r="N4610" s="98">
        <f>IFERROR(VLOOKUP($F4610&amp;$C4610,Sales!$J:$W,11,0),0)</f>
        <v>0</v>
      </c>
      <c r="O4610" s="98">
        <f>IFERROR(VLOOKUP($F4610&amp;$C4610,Sales!$J:$W,12,0),0)</f>
        <v>0</v>
      </c>
      <c r="P4610" s="98">
        <f>IFERROR(VLOOKUP($F4610&amp;$C4610,Sales!$J:$W,13,0),0)</f>
        <v>0</v>
      </c>
      <c r="Q4610" s="98">
        <f>IFERROR(VLOOKUP($F4610&amp;$C4610,Sales!$A:$H,7,0),0)</f>
        <v>0</v>
      </c>
      <c r="R4610" s="41" t="str">
        <f t="shared" si="143"/>
        <v>ERROR</v>
      </c>
      <c r="S4610" s="15"/>
      <c r="T4610" s="15"/>
      <c r="U4610" s="15"/>
      <c r="V4610" s="15"/>
      <c r="W4610" s="15"/>
      <c r="X4610" s="15"/>
      <c r="Y4610" s="41"/>
      <c r="Z4610" s="41"/>
      <c r="AA4610" s="41"/>
      <c r="AB4610" s="15"/>
      <c r="AC4610" s="15"/>
      <c r="AD4610" s="15"/>
      <c r="AE4610" s="15"/>
      <c r="AF4610" s="15"/>
      <c r="AG4610" s="15"/>
      <c r="AH4610" s="15"/>
      <c r="AI4610" s="15"/>
      <c r="AJ4610" s="41"/>
      <c r="AK4610" s="15"/>
      <c r="AL4610" s="15"/>
      <c r="AM4610" s="15"/>
      <c r="AN4610" s="15"/>
      <c r="AO4610" s="15"/>
      <c r="AP4610" s="15"/>
      <c r="AQ4610" s="15"/>
      <c r="AR4610" s="15"/>
      <c r="AS4610" s="15"/>
      <c r="AT4610" s="15"/>
      <c r="AU4610" s="15"/>
      <c r="AV4610" s="15"/>
      <c r="AW4610" s="15"/>
      <c r="AX4610" s="82"/>
      <c r="AY4610" s="82"/>
      <c r="AZ4610" s="10">
        <v>1</v>
      </c>
      <c r="BA4610" t="s">
        <v>31</v>
      </c>
      <c r="BB4610" t="s">
        <v>23</v>
      </c>
      <c r="BD4610" s="7" t="str">
        <f t="shared" si="144"/>
        <v>5316467476Shopee</v>
      </c>
    </row>
    <row r="4611" spans="2:56" ht="15" customHeight="1" x14ac:dyDescent="0.35">
      <c r="B4611" s="10" t="s">
        <v>17</v>
      </c>
      <c r="C4611" s="10" t="s">
        <v>806</v>
      </c>
      <c r="D4611" s="10" t="s">
        <v>3622</v>
      </c>
      <c r="E4611" s="10" t="s">
        <v>3623</v>
      </c>
      <c r="F4611" s="10" t="s">
        <v>183</v>
      </c>
      <c r="G4611" s="137">
        <v>3416563014</v>
      </c>
      <c r="H4611" s="10" t="s">
        <v>14673</v>
      </c>
      <c r="I4611" s="10" t="s">
        <v>184</v>
      </c>
      <c r="J4611" s="10" t="s">
        <v>3728</v>
      </c>
      <c r="K4611" s="103" t="s">
        <v>4408</v>
      </c>
      <c r="L4611" s="98">
        <f>IFERROR(VLOOKUP($F4611&amp;$C4611,Sales!$J:$W,9,0),0)</f>
        <v>0</v>
      </c>
      <c r="M4611" s="98">
        <f>IFERROR(VLOOKUP($F4611&amp;$C4611,Sales!$J:$W,10,0),0)</f>
        <v>0</v>
      </c>
      <c r="N4611" s="98">
        <f>IFERROR(VLOOKUP($F4611&amp;$C4611,Sales!$J:$W,11,0),0)</f>
        <v>0</v>
      </c>
      <c r="O4611" s="98">
        <f>IFERROR(VLOOKUP($F4611&amp;$C4611,Sales!$J:$W,12,0),0)</f>
        <v>0</v>
      </c>
      <c r="P4611" s="98">
        <f>IFERROR(VLOOKUP($F4611&amp;$C4611,Sales!$J:$W,13,0),0)</f>
        <v>0</v>
      </c>
      <c r="Q4611" s="98">
        <f>IFERROR(VLOOKUP($F4611&amp;$C4611,Sales!$A:$H,7,0),0)</f>
        <v>0</v>
      </c>
      <c r="R4611" s="41" t="str">
        <f t="shared" si="143"/>
        <v>ERROR</v>
      </c>
      <c r="S4611" s="15"/>
      <c r="T4611" s="15"/>
      <c r="U4611" s="15"/>
      <c r="V4611" s="15"/>
      <c r="W4611" s="15"/>
      <c r="X4611" s="15"/>
      <c r="Y4611" s="41"/>
      <c r="Z4611" s="41"/>
      <c r="AA4611" s="41"/>
      <c r="AB4611" s="15"/>
      <c r="AC4611" s="15"/>
      <c r="AD4611" s="15"/>
      <c r="AE4611" s="15"/>
      <c r="AF4611" s="15"/>
      <c r="AG4611" s="15"/>
      <c r="AH4611" s="15"/>
      <c r="AI4611" s="15"/>
      <c r="AJ4611" s="41"/>
      <c r="AK4611" s="15"/>
      <c r="AL4611" s="15"/>
      <c r="AM4611" s="15"/>
      <c r="AN4611" s="15"/>
      <c r="AO4611" s="15"/>
      <c r="AP4611" s="15"/>
      <c r="AQ4611" s="15"/>
      <c r="AR4611" s="15"/>
      <c r="AS4611" s="15"/>
      <c r="AT4611" s="15"/>
      <c r="AU4611" s="15"/>
      <c r="AV4611" s="15"/>
      <c r="AW4611" s="15"/>
      <c r="AX4611" s="82"/>
      <c r="AY4611" s="82"/>
      <c r="AZ4611" s="10">
        <v>1</v>
      </c>
      <c r="BA4611" t="s">
        <v>31</v>
      </c>
      <c r="BB4611" t="s">
        <v>23</v>
      </c>
      <c r="BD4611" s="7" t="str">
        <f t="shared" si="144"/>
        <v>3416563014Shopee</v>
      </c>
    </row>
    <row r="4612" spans="2:56" ht="15" customHeight="1" x14ac:dyDescent="0.35">
      <c r="B4612" s="10" t="s">
        <v>17</v>
      </c>
      <c r="C4612" s="10" t="s">
        <v>806</v>
      </c>
      <c r="D4612" s="10" t="s">
        <v>3622</v>
      </c>
      <c r="E4612" s="10" t="s">
        <v>3623</v>
      </c>
      <c r="F4612" s="10" t="s">
        <v>172</v>
      </c>
      <c r="G4612" s="137">
        <v>7316467385</v>
      </c>
      <c r="H4612" s="10" t="s">
        <v>14674</v>
      </c>
      <c r="I4612" s="10" t="s">
        <v>969</v>
      </c>
      <c r="J4612" s="10" t="s">
        <v>3730</v>
      </c>
      <c r="K4612" s="103" t="s">
        <v>4451</v>
      </c>
      <c r="L4612" s="98">
        <f>IFERROR(VLOOKUP($F4612&amp;$C4612,Sales!$J:$W,9,0),0)</f>
        <v>0</v>
      </c>
      <c r="M4612" s="98">
        <f>IFERROR(VLOOKUP($F4612&amp;$C4612,Sales!$J:$W,10,0),0)</f>
        <v>0</v>
      </c>
      <c r="N4612" s="98">
        <f>IFERROR(VLOOKUP($F4612&amp;$C4612,Sales!$J:$W,11,0),0)</f>
        <v>0</v>
      </c>
      <c r="O4612" s="98">
        <f>IFERROR(VLOOKUP($F4612&amp;$C4612,Sales!$J:$W,12,0),0)</f>
        <v>0</v>
      </c>
      <c r="P4612" s="98">
        <f>IFERROR(VLOOKUP($F4612&amp;$C4612,Sales!$J:$W,13,0),0)</f>
        <v>0</v>
      </c>
      <c r="Q4612" s="98">
        <f>IFERROR(VLOOKUP($F4612&amp;$C4612,Sales!$A:$H,7,0),0)</f>
        <v>0</v>
      </c>
      <c r="R4612" s="41" t="str">
        <f t="shared" si="143"/>
        <v>ERROR</v>
      </c>
      <c r="S4612" s="15"/>
      <c r="T4612" s="15"/>
      <c r="U4612" s="15"/>
      <c r="V4612" s="15"/>
      <c r="W4612" s="15"/>
      <c r="X4612" s="15"/>
      <c r="Y4612" s="41"/>
      <c r="Z4612" s="41"/>
      <c r="AA4612" s="41"/>
      <c r="AB4612" s="15"/>
      <c r="AC4612" s="15"/>
      <c r="AD4612" s="15"/>
      <c r="AE4612" s="15"/>
      <c r="AF4612" s="15"/>
      <c r="AG4612" s="15"/>
      <c r="AH4612" s="15"/>
      <c r="AI4612" s="15"/>
      <c r="AJ4612" s="41"/>
      <c r="AK4612" s="15"/>
      <c r="AL4612" s="15"/>
      <c r="AM4612" s="15"/>
      <c r="AN4612" s="15"/>
      <c r="AO4612" s="15"/>
      <c r="AP4612" s="15"/>
      <c r="AQ4612" s="15"/>
      <c r="AR4612" s="15"/>
      <c r="AS4612" s="15"/>
      <c r="AT4612" s="15"/>
      <c r="AU4612" s="15"/>
      <c r="AV4612" s="15"/>
      <c r="AW4612" s="15"/>
      <c r="AX4612" s="82"/>
      <c r="AY4612" s="82"/>
      <c r="AZ4612" s="10">
        <v>1</v>
      </c>
      <c r="BA4612" t="s">
        <v>31</v>
      </c>
      <c r="BB4612" t="s">
        <v>23</v>
      </c>
      <c r="BD4612" s="7" t="str">
        <f t="shared" si="144"/>
        <v>7316467385Shopee</v>
      </c>
    </row>
    <row r="4613" spans="2:56" ht="15" customHeight="1" x14ac:dyDescent="0.35">
      <c r="B4613" s="10" t="s">
        <v>17</v>
      </c>
      <c r="C4613" s="10" t="s">
        <v>806</v>
      </c>
      <c r="D4613" s="10" t="s">
        <v>3622</v>
      </c>
      <c r="E4613" s="10" t="s">
        <v>3623</v>
      </c>
      <c r="F4613" s="10" t="s">
        <v>5779</v>
      </c>
      <c r="G4613" s="137">
        <v>8649877911</v>
      </c>
      <c r="H4613" s="10" t="s">
        <v>12157</v>
      </c>
      <c r="I4613" s="10">
        <v>4987176039620</v>
      </c>
      <c r="J4613" s="10" t="s">
        <v>5900</v>
      </c>
      <c r="K4613" s="103" t="s">
        <v>10426</v>
      </c>
      <c r="L4613" s="98">
        <f>IFERROR(VLOOKUP($F4613&amp;$C4613,Sales!$J:$W,9,0),0)</f>
        <v>0</v>
      </c>
      <c r="M4613" s="98">
        <f>IFERROR(VLOOKUP($F4613&amp;$C4613,Sales!$J:$W,10,0),0)</f>
        <v>0</v>
      </c>
      <c r="N4613" s="98">
        <f>IFERROR(VLOOKUP($F4613&amp;$C4613,Sales!$J:$W,11,0),0)</f>
        <v>0</v>
      </c>
      <c r="O4613" s="98">
        <f>IFERROR(VLOOKUP($F4613&amp;$C4613,Sales!$J:$W,12,0),0)</f>
        <v>0</v>
      </c>
      <c r="P4613" s="98">
        <f>IFERROR(VLOOKUP($F4613&amp;$C4613,Sales!$J:$W,13,0),0)</f>
        <v>0</v>
      </c>
      <c r="Q4613" s="98">
        <f>IFERROR(VLOOKUP($F4613&amp;$C4613,Sales!$A:$H,7,0),0)</f>
        <v>0</v>
      </c>
      <c r="R4613" s="41" t="str">
        <f t="shared" ref="R4613:R4676" si="145">IFERROR(AVERAGE($S4613:$AW4613),"ERROR")</f>
        <v>ERROR</v>
      </c>
      <c r="S4613" s="15"/>
      <c r="T4613" s="15"/>
      <c r="U4613" s="15"/>
      <c r="V4613" s="15"/>
      <c r="W4613" s="15"/>
      <c r="X4613" s="15"/>
      <c r="Y4613" s="41"/>
      <c r="Z4613" s="41"/>
      <c r="AA4613" s="41"/>
      <c r="AB4613" s="15"/>
      <c r="AC4613" s="15"/>
      <c r="AD4613" s="15"/>
      <c r="AE4613" s="15"/>
      <c r="AF4613" s="15"/>
      <c r="AG4613" s="15"/>
      <c r="AH4613" s="15"/>
      <c r="AI4613" s="15"/>
      <c r="AJ4613" s="41"/>
      <c r="AK4613" s="15"/>
      <c r="AL4613" s="15"/>
      <c r="AM4613" s="15"/>
      <c r="AN4613" s="15"/>
      <c r="AO4613" s="15"/>
      <c r="AP4613" s="15"/>
      <c r="AQ4613" s="15"/>
      <c r="AR4613" s="15"/>
      <c r="AS4613" s="15"/>
      <c r="AT4613" s="15"/>
      <c r="AU4613" s="15"/>
      <c r="AV4613" s="15"/>
      <c r="AW4613" s="15"/>
      <c r="AX4613" s="82"/>
      <c r="AY4613" s="82"/>
      <c r="AZ4613" s="10">
        <v>1</v>
      </c>
      <c r="BA4613" t="s">
        <v>31</v>
      </c>
      <c r="BB4613" t="s">
        <v>23</v>
      </c>
      <c r="BD4613" s="7" t="str">
        <f t="shared" si="144"/>
        <v>8649877911Shopee</v>
      </c>
    </row>
    <row r="4614" spans="2:56" ht="15" customHeight="1" x14ac:dyDescent="0.35">
      <c r="B4614" s="10" t="s">
        <v>17</v>
      </c>
      <c r="C4614" s="10" t="s">
        <v>806</v>
      </c>
      <c r="D4614" s="10" t="s">
        <v>3622</v>
      </c>
      <c r="E4614" s="10" t="s">
        <v>3623</v>
      </c>
      <c r="F4614" s="10" t="s">
        <v>5775</v>
      </c>
      <c r="G4614" s="137">
        <v>11100822948</v>
      </c>
      <c r="H4614" s="10" t="s">
        <v>12154</v>
      </c>
      <c r="I4614" s="10">
        <v>4987176039248</v>
      </c>
      <c r="J4614" s="10" t="s">
        <v>5897</v>
      </c>
      <c r="K4614" s="103" t="s">
        <v>11076</v>
      </c>
      <c r="L4614" s="98">
        <f>IFERROR(VLOOKUP($F4614&amp;$C4614,Sales!$J:$W,9,0),0)</f>
        <v>0</v>
      </c>
      <c r="M4614" s="98">
        <f>IFERROR(VLOOKUP($F4614&amp;$C4614,Sales!$J:$W,10,0),0)</f>
        <v>0</v>
      </c>
      <c r="N4614" s="98">
        <f>IFERROR(VLOOKUP($F4614&amp;$C4614,Sales!$J:$W,11,0),0)</f>
        <v>0</v>
      </c>
      <c r="O4614" s="98">
        <f>IFERROR(VLOOKUP($F4614&amp;$C4614,Sales!$J:$W,12,0),0)</f>
        <v>0</v>
      </c>
      <c r="P4614" s="98">
        <f>IFERROR(VLOOKUP($F4614&amp;$C4614,Sales!$J:$W,13,0),0)</f>
        <v>0</v>
      </c>
      <c r="Q4614" s="98">
        <f>IFERROR(VLOOKUP($F4614&amp;$C4614,Sales!$A:$H,7,0),0)</f>
        <v>0</v>
      </c>
      <c r="R4614" s="41" t="str">
        <f t="shared" si="145"/>
        <v>ERROR</v>
      </c>
      <c r="S4614" s="15"/>
      <c r="T4614" s="15"/>
      <c r="U4614" s="15"/>
      <c r="V4614" s="15"/>
      <c r="W4614" s="15"/>
      <c r="X4614" s="15"/>
      <c r="Y4614" s="41"/>
      <c r="Z4614" s="41"/>
      <c r="AA4614" s="41"/>
      <c r="AB4614" s="15"/>
      <c r="AC4614" s="15"/>
      <c r="AD4614" s="15"/>
      <c r="AE4614" s="15"/>
      <c r="AF4614" s="15"/>
      <c r="AG4614" s="15"/>
      <c r="AH4614" s="15"/>
      <c r="AI4614" s="15"/>
      <c r="AJ4614" s="41"/>
      <c r="AK4614" s="15"/>
      <c r="AL4614" s="15"/>
      <c r="AM4614" s="15"/>
      <c r="AN4614" s="15"/>
      <c r="AO4614" s="15"/>
      <c r="AP4614" s="15"/>
      <c r="AQ4614" s="15"/>
      <c r="AR4614" s="15"/>
      <c r="AS4614" s="15"/>
      <c r="AT4614" s="15"/>
      <c r="AU4614" s="15"/>
      <c r="AV4614" s="15"/>
      <c r="AW4614" s="15"/>
      <c r="AX4614" s="82"/>
      <c r="AY4614" s="82"/>
      <c r="AZ4614" s="10">
        <v>1</v>
      </c>
      <c r="BA4614" t="s">
        <v>31</v>
      </c>
      <c r="BB4614" t="s">
        <v>23</v>
      </c>
      <c r="BD4614" s="7" t="str">
        <f t="shared" si="144"/>
        <v>11100822948Shopee</v>
      </c>
    </row>
    <row r="4615" spans="2:56" ht="15" customHeight="1" x14ac:dyDescent="0.35">
      <c r="B4615" s="10" t="s">
        <v>17</v>
      </c>
      <c r="C4615" s="10" t="s">
        <v>806</v>
      </c>
      <c r="D4615" s="10" t="s">
        <v>3622</v>
      </c>
      <c r="E4615" s="10" t="s">
        <v>3623</v>
      </c>
      <c r="F4615" s="10" t="s">
        <v>174</v>
      </c>
      <c r="G4615" s="137">
        <v>5416471726</v>
      </c>
      <c r="H4615" s="10" t="s">
        <v>12537</v>
      </c>
      <c r="I4615" s="10" t="s">
        <v>971</v>
      </c>
      <c r="J4615" s="10" t="s">
        <v>3731</v>
      </c>
      <c r="K4615" s="103" t="s">
        <v>4427</v>
      </c>
      <c r="L4615" s="98">
        <f>IFERROR(VLOOKUP($F4615&amp;$C4615,Sales!$J:$W,9,0),0)</f>
        <v>0</v>
      </c>
      <c r="M4615" s="98">
        <f>IFERROR(VLOOKUP($F4615&amp;$C4615,Sales!$J:$W,10,0),0)</f>
        <v>0</v>
      </c>
      <c r="N4615" s="98">
        <f>IFERROR(VLOOKUP($F4615&amp;$C4615,Sales!$J:$W,11,0),0)</f>
        <v>0</v>
      </c>
      <c r="O4615" s="98">
        <f>IFERROR(VLOOKUP($F4615&amp;$C4615,Sales!$J:$W,12,0),0)</f>
        <v>0</v>
      </c>
      <c r="P4615" s="98">
        <f>IFERROR(VLOOKUP($F4615&amp;$C4615,Sales!$J:$W,13,0),0)</f>
        <v>0</v>
      </c>
      <c r="Q4615" s="98">
        <f>IFERROR(VLOOKUP($F4615&amp;$C4615,Sales!$A:$H,7,0),0)</f>
        <v>0</v>
      </c>
      <c r="R4615" s="41" t="str">
        <f t="shared" si="145"/>
        <v>ERROR</v>
      </c>
      <c r="S4615" s="15"/>
      <c r="T4615" s="15"/>
      <c r="U4615" s="15"/>
      <c r="V4615" s="15"/>
      <c r="W4615" s="15"/>
      <c r="X4615" s="15"/>
      <c r="Y4615" s="41"/>
      <c r="Z4615" s="41"/>
      <c r="AA4615" s="41"/>
      <c r="AB4615" s="15"/>
      <c r="AC4615" s="15"/>
      <c r="AD4615" s="15"/>
      <c r="AE4615" s="15"/>
      <c r="AF4615" s="15"/>
      <c r="AG4615" s="15"/>
      <c r="AH4615" s="15"/>
      <c r="AI4615" s="15"/>
      <c r="AJ4615" s="15"/>
      <c r="AK4615" s="15"/>
      <c r="AL4615" s="15"/>
      <c r="AM4615" s="15"/>
      <c r="AN4615" s="15"/>
      <c r="AO4615" s="15"/>
      <c r="AP4615" s="15"/>
      <c r="AQ4615" s="15"/>
      <c r="AR4615" s="15"/>
      <c r="AS4615" s="15"/>
      <c r="AT4615" s="15"/>
      <c r="AU4615" s="15"/>
      <c r="AV4615" s="15"/>
      <c r="AW4615" s="15"/>
      <c r="AX4615" s="82"/>
      <c r="AY4615" s="82"/>
      <c r="AZ4615" s="10">
        <v>1</v>
      </c>
      <c r="BA4615" t="s">
        <v>22</v>
      </c>
      <c r="BB4615" t="s">
        <v>23</v>
      </c>
      <c r="BD4615" s="7" t="str">
        <f t="shared" si="144"/>
        <v>5416471726Shopee</v>
      </c>
    </row>
    <row r="4616" spans="2:56" ht="15" customHeight="1" x14ac:dyDescent="0.35">
      <c r="B4616" s="10" t="s">
        <v>17</v>
      </c>
      <c r="C4616" s="10" t="s">
        <v>806</v>
      </c>
      <c r="D4616" s="10" t="s">
        <v>694</v>
      </c>
      <c r="E4616" s="10" t="s">
        <v>695</v>
      </c>
      <c r="F4616" s="10" t="s">
        <v>700</v>
      </c>
      <c r="G4616" s="137">
        <v>2397392384</v>
      </c>
      <c r="H4616" s="10" t="s">
        <v>14675</v>
      </c>
      <c r="I4616" s="10" t="s">
        <v>701</v>
      </c>
      <c r="J4616" s="10" t="s">
        <v>3942</v>
      </c>
      <c r="K4616" s="103" t="s">
        <v>4403</v>
      </c>
      <c r="L4616" s="98">
        <f>IFERROR(VLOOKUP($F4616&amp;$C4616,Sales!$J:$W,9,0),0)</f>
        <v>0</v>
      </c>
      <c r="M4616" s="98">
        <f>IFERROR(VLOOKUP($F4616&amp;$C4616,Sales!$J:$W,10,0),0)</f>
        <v>0</v>
      </c>
      <c r="N4616" s="98">
        <f>IFERROR(VLOOKUP($F4616&amp;$C4616,Sales!$J:$W,11,0),0)</f>
        <v>0</v>
      </c>
      <c r="O4616" s="98">
        <f>IFERROR(VLOOKUP($F4616&amp;$C4616,Sales!$J:$W,12,0),0)</f>
        <v>0</v>
      </c>
      <c r="P4616" s="98">
        <f>IFERROR(VLOOKUP($F4616&amp;$C4616,Sales!$J:$W,13,0),0)</f>
        <v>0</v>
      </c>
      <c r="Q4616" s="98">
        <f>IFERROR(VLOOKUP($F4616&amp;$C4616,Sales!$A:$H,7,0),0)</f>
        <v>0</v>
      </c>
      <c r="R4616" s="41" t="str">
        <f t="shared" si="145"/>
        <v>ERROR</v>
      </c>
      <c r="S4616" s="15"/>
      <c r="T4616" s="15"/>
      <c r="U4616" s="15"/>
      <c r="V4616" s="15"/>
      <c r="W4616" s="15"/>
      <c r="X4616" s="15"/>
      <c r="Y4616" s="41"/>
      <c r="Z4616" s="41"/>
      <c r="AA4616" s="41"/>
      <c r="AB4616" s="15"/>
      <c r="AC4616" s="15"/>
      <c r="AD4616" s="15"/>
      <c r="AE4616" s="15"/>
      <c r="AF4616" s="15"/>
      <c r="AG4616" s="15"/>
      <c r="AH4616" s="15"/>
      <c r="AI4616" s="15"/>
      <c r="AJ4616" s="41"/>
      <c r="AK4616" s="15"/>
      <c r="AL4616" s="15"/>
      <c r="AM4616" s="15"/>
      <c r="AN4616" s="15"/>
      <c r="AO4616" s="15"/>
      <c r="AP4616" s="15"/>
      <c r="AQ4616" s="15"/>
      <c r="AR4616" s="15"/>
      <c r="AS4616" s="15"/>
      <c r="AT4616" s="15"/>
      <c r="AU4616" s="15"/>
      <c r="AV4616" s="15"/>
      <c r="AW4616" s="15"/>
      <c r="AX4616" s="82"/>
      <c r="AY4616" s="82"/>
      <c r="AZ4616" s="10">
        <v>1</v>
      </c>
      <c r="BA4616" t="s">
        <v>31</v>
      </c>
      <c r="BB4616" t="s">
        <v>23</v>
      </c>
      <c r="BD4616" s="7" t="str">
        <f t="shared" si="144"/>
        <v>2397392384Shopee</v>
      </c>
    </row>
    <row r="4617" spans="2:56" ht="15" customHeight="1" x14ac:dyDescent="0.35">
      <c r="B4617" s="10" t="s">
        <v>17</v>
      </c>
      <c r="C4617" s="10" t="s">
        <v>806</v>
      </c>
      <c r="D4617" s="10" t="s">
        <v>694</v>
      </c>
      <c r="E4617" s="10" t="s">
        <v>695</v>
      </c>
      <c r="F4617" s="10" t="s">
        <v>702</v>
      </c>
      <c r="G4617" s="137">
        <v>2397392399</v>
      </c>
      <c r="H4617" s="10" t="s">
        <v>14676</v>
      </c>
      <c r="I4617" s="10" t="s">
        <v>703</v>
      </c>
      <c r="J4617" s="10" t="s">
        <v>3943</v>
      </c>
      <c r="K4617" s="103" t="s">
        <v>4404</v>
      </c>
      <c r="L4617" s="98">
        <f>IFERROR(VLOOKUP($F4617&amp;$C4617,Sales!$J:$W,9,0),0)</f>
        <v>0</v>
      </c>
      <c r="M4617" s="98">
        <f>IFERROR(VLOOKUP($F4617&amp;$C4617,Sales!$J:$W,10,0),0)</f>
        <v>0</v>
      </c>
      <c r="N4617" s="98">
        <f>IFERROR(VLOOKUP($F4617&amp;$C4617,Sales!$J:$W,11,0),0)</f>
        <v>0</v>
      </c>
      <c r="O4617" s="98">
        <f>IFERROR(VLOOKUP($F4617&amp;$C4617,Sales!$J:$W,12,0),0)</f>
        <v>0</v>
      </c>
      <c r="P4617" s="98">
        <f>IFERROR(VLOOKUP($F4617&amp;$C4617,Sales!$J:$W,13,0),0)</f>
        <v>0</v>
      </c>
      <c r="Q4617" s="98">
        <f>IFERROR(VLOOKUP($F4617&amp;$C4617,Sales!$A:$H,7,0),0)</f>
        <v>0</v>
      </c>
      <c r="R4617" s="41" t="str">
        <f t="shared" si="145"/>
        <v>ERROR</v>
      </c>
      <c r="S4617" s="15"/>
      <c r="T4617" s="15"/>
      <c r="U4617" s="15"/>
      <c r="V4617" s="15"/>
      <c r="W4617" s="15"/>
      <c r="X4617" s="15"/>
      <c r="Y4617" s="41"/>
      <c r="Z4617" s="41"/>
      <c r="AA4617" s="41"/>
      <c r="AB4617" s="15"/>
      <c r="AC4617" s="15"/>
      <c r="AD4617" s="15"/>
      <c r="AE4617" s="15"/>
      <c r="AF4617" s="15"/>
      <c r="AG4617" s="15"/>
      <c r="AH4617" s="15"/>
      <c r="AI4617" s="15"/>
      <c r="AJ4617" s="41"/>
      <c r="AK4617" s="15"/>
      <c r="AL4617" s="15"/>
      <c r="AM4617" s="15"/>
      <c r="AN4617" s="15"/>
      <c r="AO4617" s="15"/>
      <c r="AP4617" s="15"/>
      <c r="AQ4617" s="15"/>
      <c r="AR4617" s="15"/>
      <c r="AS4617" s="15"/>
      <c r="AT4617" s="15"/>
      <c r="AU4617" s="15"/>
      <c r="AV4617" s="15"/>
      <c r="AW4617" s="15"/>
      <c r="AX4617" s="82"/>
      <c r="AY4617" s="82"/>
      <c r="AZ4617" s="10">
        <v>1</v>
      </c>
      <c r="BA4617" t="s">
        <v>31</v>
      </c>
      <c r="BB4617" t="s">
        <v>23</v>
      </c>
      <c r="BD4617" s="7" t="str">
        <f t="shared" si="144"/>
        <v>2397392399Shopee</v>
      </c>
    </row>
    <row r="4618" spans="2:56" ht="15" customHeight="1" x14ac:dyDescent="0.35">
      <c r="B4618" s="10" t="s">
        <v>17</v>
      </c>
      <c r="C4618" s="10" t="s">
        <v>806</v>
      </c>
      <c r="D4618" s="10" t="s">
        <v>694</v>
      </c>
      <c r="E4618" s="10" t="s">
        <v>695</v>
      </c>
      <c r="F4618" s="10" t="s">
        <v>707</v>
      </c>
      <c r="G4618" s="137">
        <v>2397392547</v>
      </c>
      <c r="H4618" s="10" t="s">
        <v>14677</v>
      </c>
      <c r="I4618" s="10" t="s">
        <v>708</v>
      </c>
      <c r="J4618" s="10" t="s">
        <v>3948</v>
      </c>
      <c r="K4618" s="103" t="s">
        <v>4405</v>
      </c>
      <c r="L4618" s="98">
        <f>IFERROR(VLOOKUP($F4618&amp;$C4618,Sales!$J:$W,9,0),0)</f>
        <v>0</v>
      </c>
      <c r="M4618" s="98">
        <f>IFERROR(VLOOKUP($F4618&amp;$C4618,Sales!$J:$W,10,0),0)</f>
        <v>0</v>
      </c>
      <c r="N4618" s="98">
        <f>IFERROR(VLOOKUP($F4618&amp;$C4618,Sales!$J:$W,11,0),0)</f>
        <v>0</v>
      </c>
      <c r="O4618" s="98">
        <f>IFERROR(VLOOKUP($F4618&amp;$C4618,Sales!$J:$W,12,0),0)</f>
        <v>0</v>
      </c>
      <c r="P4618" s="98">
        <f>IFERROR(VLOOKUP($F4618&amp;$C4618,Sales!$J:$W,13,0),0)</f>
        <v>0</v>
      </c>
      <c r="Q4618" s="98">
        <f>IFERROR(VLOOKUP($F4618&amp;$C4618,Sales!$A:$H,7,0),0)</f>
        <v>0</v>
      </c>
      <c r="R4618" s="41" t="str">
        <f t="shared" si="145"/>
        <v>ERROR</v>
      </c>
      <c r="S4618" s="15"/>
      <c r="T4618" s="15"/>
      <c r="U4618" s="15"/>
      <c r="V4618" s="15"/>
      <c r="W4618" s="15"/>
      <c r="X4618" s="15"/>
      <c r="Y4618" s="41"/>
      <c r="Z4618" s="41"/>
      <c r="AA4618" s="41"/>
      <c r="AB4618" s="15"/>
      <c r="AC4618" s="15"/>
      <c r="AD4618" s="15"/>
      <c r="AE4618" s="15"/>
      <c r="AF4618" s="15"/>
      <c r="AG4618" s="15"/>
      <c r="AH4618" s="15"/>
      <c r="AI4618" s="15"/>
      <c r="AJ4618" s="41"/>
      <c r="AK4618" s="15"/>
      <c r="AL4618" s="15"/>
      <c r="AM4618" s="15"/>
      <c r="AN4618" s="15"/>
      <c r="AO4618" s="15"/>
      <c r="AP4618" s="15"/>
      <c r="AQ4618" s="15"/>
      <c r="AR4618" s="15"/>
      <c r="AS4618" s="15"/>
      <c r="AT4618" s="15"/>
      <c r="AU4618" s="15"/>
      <c r="AV4618" s="15"/>
      <c r="AW4618" s="15"/>
      <c r="AX4618" s="82"/>
      <c r="AY4618" s="82"/>
      <c r="AZ4618" s="10">
        <v>1</v>
      </c>
      <c r="BA4618" t="s">
        <v>31</v>
      </c>
      <c r="BB4618" t="s">
        <v>23</v>
      </c>
      <c r="BD4618" s="7" t="str">
        <f t="shared" si="144"/>
        <v>2397392547Shopee</v>
      </c>
    </row>
    <row r="4619" spans="2:56" ht="15" customHeight="1" x14ac:dyDescent="0.35">
      <c r="B4619" s="10" t="s">
        <v>17</v>
      </c>
      <c r="C4619" s="10" t="s">
        <v>806</v>
      </c>
      <c r="D4619" s="10" t="s">
        <v>694</v>
      </c>
      <c r="E4619" s="10" t="s">
        <v>695</v>
      </c>
      <c r="F4619" s="10" t="s">
        <v>705</v>
      </c>
      <c r="G4619" s="137">
        <v>2397392388</v>
      </c>
      <c r="H4619" s="10" t="s">
        <v>14678</v>
      </c>
      <c r="I4619" s="10" t="s">
        <v>706</v>
      </c>
      <c r="J4619" s="10" t="s">
        <v>3949</v>
      </c>
      <c r="K4619" s="103" t="s">
        <v>10196</v>
      </c>
      <c r="L4619" s="98">
        <f>IFERROR(VLOOKUP($F4619&amp;$C4619,Sales!$J:$W,9,0),0)</f>
        <v>0</v>
      </c>
      <c r="M4619" s="98">
        <f>IFERROR(VLOOKUP($F4619&amp;$C4619,Sales!$J:$W,10,0),0)</f>
        <v>0</v>
      </c>
      <c r="N4619" s="98">
        <f>IFERROR(VLOOKUP($F4619&amp;$C4619,Sales!$J:$W,11,0),0)</f>
        <v>0</v>
      </c>
      <c r="O4619" s="98">
        <f>IFERROR(VLOOKUP($F4619&amp;$C4619,Sales!$J:$W,12,0),0)</f>
        <v>0</v>
      </c>
      <c r="P4619" s="98">
        <f>IFERROR(VLOOKUP($F4619&amp;$C4619,Sales!$J:$W,13,0),0)</f>
        <v>0</v>
      </c>
      <c r="Q4619" s="98">
        <f>IFERROR(VLOOKUP($F4619&amp;$C4619,Sales!$A:$H,7,0),0)</f>
        <v>0</v>
      </c>
      <c r="R4619" s="41" t="str">
        <f t="shared" si="145"/>
        <v>ERROR</v>
      </c>
      <c r="S4619" s="15"/>
      <c r="T4619" s="15"/>
      <c r="U4619" s="15"/>
      <c r="V4619" s="15"/>
      <c r="W4619" s="15"/>
      <c r="X4619" s="15"/>
      <c r="Y4619" s="41"/>
      <c r="Z4619" s="41"/>
      <c r="AA4619" s="41"/>
      <c r="AB4619" s="15"/>
      <c r="AC4619" s="15"/>
      <c r="AD4619" s="15"/>
      <c r="AE4619" s="15"/>
      <c r="AF4619" s="15"/>
      <c r="AG4619" s="15"/>
      <c r="AH4619" s="15"/>
      <c r="AI4619" s="15"/>
      <c r="AJ4619" s="41"/>
      <c r="AK4619" s="15"/>
      <c r="AL4619" s="15"/>
      <c r="AM4619" s="15"/>
      <c r="AN4619" s="15"/>
      <c r="AO4619" s="15"/>
      <c r="AP4619" s="15"/>
      <c r="AQ4619" s="15"/>
      <c r="AR4619" s="15"/>
      <c r="AS4619" s="15"/>
      <c r="AT4619" s="15"/>
      <c r="AU4619" s="15"/>
      <c r="AV4619" s="15"/>
      <c r="AW4619" s="15"/>
      <c r="AX4619" s="82"/>
      <c r="AY4619" s="82"/>
      <c r="AZ4619" s="10">
        <v>1</v>
      </c>
      <c r="BA4619" t="s">
        <v>31</v>
      </c>
      <c r="BB4619" t="s">
        <v>23</v>
      </c>
      <c r="BD4619" s="7" t="str">
        <f t="shared" si="144"/>
        <v>2397392388Shopee</v>
      </c>
    </row>
    <row r="4620" spans="2:56" ht="15" customHeight="1" x14ac:dyDescent="0.35">
      <c r="B4620" s="10" t="s">
        <v>17</v>
      </c>
      <c r="C4620" s="10" t="s">
        <v>806</v>
      </c>
      <c r="D4620" s="10" t="s">
        <v>694</v>
      </c>
      <c r="E4620" s="10" t="s">
        <v>695</v>
      </c>
      <c r="F4620" s="10">
        <v>0</v>
      </c>
      <c r="G4620" s="137">
        <v>7745932346</v>
      </c>
      <c r="H4620" s="10" t="s">
        <v>12353</v>
      </c>
      <c r="I4620" s="10">
        <v>0</v>
      </c>
      <c r="J4620" s="10" t="s">
        <v>3944</v>
      </c>
      <c r="K4620" s="103" t="s">
        <v>1531</v>
      </c>
      <c r="L4620" s="98">
        <f>IFERROR(VLOOKUP($F4620&amp;$C4620,Sales!$J:$W,9,0),0)</f>
        <v>0</v>
      </c>
      <c r="M4620" s="98">
        <f>IFERROR(VLOOKUP($F4620&amp;$C4620,Sales!$J:$W,10,0),0)</f>
        <v>0</v>
      </c>
      <c r="N4620" s="98">
        <f>IFERROR(VLOOKUP($F4620&amp;$C4620,Sales!$J:$W,11,0),0)</f>
        <v>0</v>
      </c>
      <c r="O4620" s="98">
        <f>IFERROR(VLOOKUP($F4620&amp;$C4620,Sales!$J:$W,12,0),0)</f>
        <v>0</v>
      </c>
      <c r="P4620" s="98">
        <f>IFERROR(VLOOKUP($F4620&amp;$C4620,Sales!$J:$W,13,0),0)</f>
        <v>0</v>
      </c>
      <c r="Q4620" s="98">
        <f>IFERROR(VLOOKUP($F4620&amp;$C4620,Sales!$A:$H,7,0),0)</f>
        <v>0</v>
      </c>
      <c r="R4620" s="41" t="str">
        <f t="shared" si="145"/>
        <v>ERROR</v>
      </c>
      <c r="S4620" s="15"/>
      <c r="T4620" s="15"/>
      <c r="U4620" s="15"/>
      <c r="V4620" s="15"/>
      <c r="W4620" s="15"/>
      <c r="X4620" s="15"/>
      <c r="Y4620" s="41"/>
      <c r="Z4620" s="41"/>
      <c r="AA4620" s="41"/>
      <c r="AB4620" s="15"/>
      <c r="AC4620" s="15"/>
      <c r="AD4620" s="15"/>
      <c r="AE4620" s="15"/>
      <c r="AF4620" s="15"/>
      <c r="AG4620" s="15"/>
      <c r="AH4620" s="15"/>
      <c r="AI4620" s="15"/>
      <c r="AJ4620" s="41"/>
      <c r="AK4620" s="15"/>
      <c r="AL4620" s="15"/>
      <c r="AM4620" s="15"/>
      <c r="AN4620" s="15"/>
      <c r="AO4620" s="15"/>
      <c r="AP4620" s="15"/>
      <c r="AQ4620" s="15"/>
      <c r="AR4620" s="15"/>
      <c r="AS4620" s="15"/>
      <c r="AT4620" s="15"/>
      <c r="AU4620" s="15"/>
      <c r="AV4620" s="15"/>
      <c r="AW4620" s="15"/>
      <c r="AX4620" s="82"/>
      <c r="AY4620" s="82"/>
      <c r="AZ4620" s="10">
        <v>1</v>
      </c>
      <c r="BA4620" t="s">
        <v>31</v>
      </c>
      <c r="BB4620" t="s">
        <v>23</v>
      </c>
      <c r="BD4620" s="7" t="str">
        <f t="shared" si="144"/>
        <v>7745932346Shopee</v>
      </c>
    </row>
    <row r="4621" spans="2:56" ht="15" customHeight="1" x14ac:dyDescent="0.35">
      <c r="B4621" s="10" t="s">
        <v>17</v>
      </c>
      <c r="C4621" s="10" t="s">
        <v>806</v>
      </c>
      <c r="D4621" s="10" t="s">
        <v>694</v>
      </c>
      <c r="E4621" s="10" t="s">
        <v>695</v>
      </c>
      <c r="F4621" s="10">
        <v>0</v>
      </c>
      <c r="G4621" s="137">
        <v>6445933107</v>
      </c>
      <c r="H4621" s="10" t="s">
        <v>12354</v>
      </c>
      <c r="I4621" s="10">
        <v>0</v>
      </c>
      <c r="J4621" t="s">
        <v>3945</v>
      </c>
      <c r="K4621" s="103" t="s">
        <v>1532</v>
      </c>
      <c r="L4621" s="98">
        <f>IFERROR(VLOOKUP($F4621&amp;$C4621,Sales!$J:$W,9,0),0)</f>
        <v>0</v>
      </c>
      <c r="M4621" s="98">
        <f>IFERROR(VLOOKUP($F4621&amp;$C4621,Sales!$J:$W,10,0),0)</f>
        <v>0</v>
      </c>
      <c r="N4621" s="98">
        <f>IFERROR(VLOOKUP($F4621&amp;$C4621,Sales!$J:$W,11,0),0)</f>
        <v>0</v>
      </c>
      <c r="O4621" s="98">
        <f>IFERROR(VLOOKUP($F4621&amp;$C4621,Sales!$J:$W,12,0),0)</f>
        <v>0</v>
      </c>
      <c r="P4621" s="98">
        <f>IFERROR(VLOOKUP($F4621&amp;$C4621,Sales!$J:$W,13,0),0)</f>
        <v>0</v>
      </c>
      <c r="Q4621" s="98">
        <f>IFERROR(VLOOKUP($F4621&amp;$C4621,Sales!$A:$H,7,0),0)</f>
        <v>0</v>
      </c>
      <c r="R4621" s="41" t="str">
        <f t="shared" si="145"/>
        <v>ERROR</v>
      </c>
      <c r="S4621" s="15"/>
      <c r="T4621" s="15"/>
      <c r="U4621" s="15"/>
      <c r="V4621" s="15"/>
      <c r="W4621" s="15"/>
      <c r="X4621" s="15"/>
      <c r="Y4621" s="41"/>
      <c r="Z4621" s="41"/>
      <c r="AA4621" s="41"/>
      <c r="AB4621" s="15"/>
      <c r="AC4621" s="15"/>
      <c r="AD4621" s="15"/>
      <c r="AE4621" s="15"/>
      <c r="AF4621" s="15"/>
      <c r="AG4621" s="15"/>
      <c r="AH4621" s="15"/>
      <c r="AI4621" s="15"/>
      <c r="AJ4621" s="15"/>
      <c r="AK4621" s="15"/>
      <c r="AL4621" s="15"/>
      <c r="AM4621" s="15"/>
      <c r="AN4621" s="15"/>
      <c r="AO4621" s="15"/>
      <c r="AP4621" s="15"/>
      <c r="AQ4621" s="15"/>
      <c r="AR4621" s="15"/>
      <c r="AS4621" s="15"/>
      <c r="AT4621" s="15"/>
      <c r="AU4621" s="15"/>
      <c r="AV4621" s="15"/>
      <c r="AW4621" s="15"/>
      <c r="AX4621" s="82"/>
      <c r="AY4621" s="82"/>
      <c r="AZ4621" s="10">
        <v>1</v>
      </c>
      <c r="BA4621" t="s">
        <v>22</v>
      </c>
      <c r="BB4621" t="s">
        <v>23</v>
      </c>
      <c r="BD4621" s="7" t="str">
        <f t="shared" si="144"/>
        <v>6445933107Shopee</v>
      </c>
    </row>
    <row r="4622" spans="2:56" ht="15" customHeight="1" x14ac:dyDescent="0.35">
      <c r="B4622" s="10" t="s">
        <v>17</v>
      </c>
      <c r="C4622" s="10" t="s">
        <v>806</v>
      </c>
      <c r="D4622" s="10" t="s">
        <v>694</v>
      </c>
      <c r="E4622" s="10" t="s">
        <v>695</v>
      </c>
      <c r="F4622" s="10">
        <v>0</v>
      </c>
      <c r="G4622" s="137">
        <v>7245931991</v>
      </c>
      <c r="H4622" s="10" t="s">
        <v>12355</v>
      </c>
      <c r="I4622" s="10">
        <v>0</v>
      </c>
      <c r="J4622" s="10" t="s">
        <v>3946</v>
      </c>
      <c r="K4622" s="103" t="s">
        <v>1533</v>
      </c>
      <c r="L4622" s="98">
        <f>IFERROR(VLOOKUP($F4622&amp;$C4622,Sales!$J:$W,9,0),0)</f>
        <v>0</v>
      </c>
      <c r="M4622" s="98">
        <f>IFERROR(VLOOKUP($F4622&amp;$C4622,Sales!$J:$W,10,0),0)</f>
        <v>0</v>
      </c>
      <c r="N4622" s="98">
        <f>IFERROR(VLOOKUP($F4622&amp;$C4622,Sales!$J:$W,11,0),0)</f>
        <v>0</v>
      </c>
      <c r="O4622" s="98">
        <f>IFERROR(VLOOKUP($F4622&amp;$C4622,Sales!$J:$W,12,0),0)</f>
        <v>0</v>
      </c>
      <c r="P4622" s="98">
        <f>IFERROR(VLOOKUP($F4622&amp;$C4622,Sales!$J:$W,13,0),0)</f>
        <v>0</v>
      </c>
      <c r="Q4622" s="98">
        <f>IFERROR(VLOOKUP($F4622&amp;$C4622,Sales!$A:$H,7,0),0)</f>
        <v>0</v>
      </c>
      <c r="R4622" s="41" t="str">
        <f t="shared" si="145"/>
        <v>ERROR</v>
      </c>
      <c r="S4622" s="15"/>
      <c r="T4622" s="15"/>
      <c r="U4622" s="15"/>
      <c r="V4622" s="15"/>
      <c r="W4622" s="15"/>
      <c r="X4622" s="15"/>
      <c r="Y4622" s="41"/>
      <c r="Z4622" s="41"/>
      <c r="AA4622" s="41"/>
      <c r="AB4622" s="15"/>
      <c r="AC4622" s="15"/>
      <c r="AD4622" s="15"/>
      <c r="AE4622" s="15"/>
      <c r="AF4622" s="15"/>
      <c r="AG4622" s="15"/>
      <c r="AH4622" s="15"/>
      <c r="AI4622" s="15"/>
      <c r="AJ4622" s="15"/>
      <c r="AK4622" s="15"/>
      <c r="AL4622" s="15"/>
      <c r="AM4622" s="15"/>
      <c r="AN4622" s="15"/>
      <c r="AO4622" s="15"/>
      <c r="AP4622" s="15"/>
      <c r="AQ4622" s="15"/>
      <c r="AR4622" s="15"/>
      <c r="AS4622" s="15"/>
      <c r="AT4622" s="15"/>
      <c r="AU4622" s="15"/>
      <c r="AV4622" s="15"/>
      <c r="AW4622" s="15"/>
      <c r="AX4622" s="82"/>
      <c r="AY4622" s="82"/>
      <c r="AZ4622" s="10">
        <v>1</v>
      </c>
      <c r="BA4622" t="s">
        <v>22</v>
      </c>
      <c r="BB4622" t="s">
        <v>23</v>
      </c>
      <c r="BD4622" s="7" t="str">
        <f t="shared" si="144"/>
        <v>7245931991Shopee</v>
      </c>
    </row>
    <row r="4623" spans="2:56" ht="15" customHeight="1" x14ac:dyDescent="0.35">
      <c r="B4623" s="10" t="s">
        <v>17</v>
      </c>
      <c r="C4623" s="10" t="s">
        <v>806</v>
      </c>
      <c r="D4623" s="10" t="s">
        <v>694</v>
      </c>
      <c r="E4623" s="10" t="s">
        <v>695</v>
      </c>
      <c r="F4623" s="10">
        <v>0</v>
      </c>
      <c r="G4623" s="137">
        <v>7245927793</v>
      </c>
      <c r="H4623" s="10" t="s">
        <v>12356</v>
      </c>
      <c r="I4623" s="10">
        <v>0</v>
      </c>
      <c r="J4623" s="10" t="s">
        <v>3947</v>
      </c>
      <c r="K4623" s="103" t="s">
        <v>1534</v>
      </c>
      <c r="L4623" s="98">
        <f>IFERROR(VLOOKUP($F4623&amp;$C4623,Sales!$J:$W,9,0),0)</f>
        <v>0</v>
      </c>
      <c r="M4623" s="98">
        <f>IFERROR(VLOOKUP($F4623&amp;$C4623,Sales!$J:$W,10,0),0)</f>
        <v>0</v>
      </c>
      <c r="N4623" s="98">
        <f>IFERROR(VLOOKUP($F4623&amp;$C4623,Sales!$J:$W,11,0),0)</f>
        <v>0</v>
      </c>
      <c r="O4623" s="98">
        <f>IFERROR(VLOOKUP($F4623&amp;$C4623,Sales!$J:$W,12,0),0)</f>
        <v>0</v>
      </c>
      <c r="P4623" s="98">
        <f>IFERROR(VLOOKUP($F4623&amp;$C4623,Sales!$J:$W,13,0),0)</f>
        <v>0</v>
      </c>
      <c r="Q4623" s="98">
        <f>IFERROR(VLOOKUP($F4623&amp;$C4623,Sales!$A:$H,7,0),0)</f>
        <v>0</v>
      </c>
      <c r="R4623" s="41" t="str">
        <f t="shared" si="145"/>
        <v>ERROR</v>
      </c>
      <c r="S4623" s="15"/>
      <c r="T4623" s="15"/>
      <c r="U4623" s="15"/>
      <c r="V4623" s="15"/>
      <c r="W4623" s="15"/>
      <c r="X4623" s="15"/>
      <c r="Y4623" s="41"/>
      <c r="Z4623" s="41"/>
      <c r="AA4623" s="41"/>
      <c r="AB4623" s="15"/>
      <c r="AC4623" s="15"/>
      <c r="AD4623" s="15"/>
      <c r="AE4623" s="15"/>
      <c r="AF4623" s="15"/>
      <c r="AG4623" s="15"/>
      <c r="AH4623" s="15"/>
      <c r="AI4623" s="15"/>
      <c r="AJ4623" s="15"/>
      <c r="AK4623" s="15"/>
      <c r="AL4623" s="15"/>
      <c r="AM4623" s="15"/>
      <c r="AN4623" s="15"/>
      <c r="AO4623" s="15"/>
      <c r="AP4623" s="15"/>
      <c r="AQ4623" s="15"/>
      <c r="AR4623" s="15"/>
      <c r="AS4623" s="15"/>
      <c r="AT4623" s="15"/>
      <c r="AU4623" s="15"/>
      <c r="AV4623" s="15"/>
      <c r="AW4623" s="15"/>
      <c r="AX4623" s="82"/>
      <c r="AY4623" s="82"/>
      <c r="AZ4623" s="10">
        <v>1</v>
      </c>
      <c r="BA4623" t="s">
        <v>22</v>
      </c>
      <c r="BB4623" t="s">
        <v>23</v>
      </c>
      <c r="BD4623" s="7" t="str">
        <f t="shared" si="144"/>
        <v>7245927793Shopee</v>
      </c>
    </row>
    <row r="4624" spans="2:56" ht="15" customHeight="1" x14ac:dyDescent="0.35">
      <c r="B4624" s="10" t="s">
        <v>17</v>
      </c>
      <c r="C4624" s="10" t="s">
        <v>806</v>
      </c>
      <c r="D4624" s="10" t="s">
        <v>694</v>
      </c>
      <c r="E4624" s="10" t="s">
        <v>695</v>
      </c>
      <c r="F4624" s="10">
        <v>0</v>
      </c>
      <c r="G4624" s="137">
        <v>6049910836</v>
      </c>
      <c r="H4624" s="10">
        <v>6049910836</v>
      </c>
      <c r="I4624" s="10">
        <v>0</v>
      </c>
      <c r="J4624" t="s">
        <v>3950</v>
      </c>
      <c r="K4624" s="103" t="s">
        <v>1536</v>
      </c>
      <c r="L4624" s="98">
        <f>IFERROR(VLOOKUP($F4624&amp;$C4624,Sales!$J:$W,9,0),0)</f>
        <v>0</v>
      </c>
      <c r="M4624" s="98">
        <f>IFERROR(VLOOKUP($F4624&amp;$C4624,Sales!$J:$W,10,0),0)</f>
        <v>0</v>
      </c>
      <c r="N4624" s="98">
        <f>IFERROR(VLOOKUP($F4624&amp;$C4624,Sales!$J:$W,11,0),0)</f>
        <v>0</v>
      </c>
      <c r="O4624" s="98">
        <f>IFERROR(VLOOKUP($F4624&amp;$C4624,Sales!$J:$W,12,0),0)</f>
        <v>0</v>
      </c>
      <c r="P4624" s="98">
        <f>IFERROR(VLOOKUP($F4624&amp;$C4624,Sales!$J:$W,13,0),0)</f>
        <v>0</v>
      </c>
      <c r="Q4624" s="98">
        <f>IFERROR(VLOOKUP($F4624&amp;$C4624,Sales!$A:$H,7,0),0)</f>
        <v>0</v>
      </c>
      <c r="R4624" s="41" t="str">
        <f t="shared" si="145"/>
        <v>ERROR</v>
      </c>
      <c r="S4624" s="15"/>
      <c r="T4624" s="15"/>
      <c r="U4624" s="15"/>
      <c r="V4624" s="15"/>
      <c r="W4624" s="15"/>
      <c r="X4624" s="15"/>
      <c r="Y4624" s="41"/>
      <c r="Z4624" s="41"/>
      <c r="AA4624" s="41"/>
      <c r="AB4624" s="15"/>
      <c r="AC4624" s="15"/>
      <c r="AD4624" s="15"/>
      <c r="AE4624" s="15"/>
      <c r="AF4624" s="15"/>
      <c r="AG4624" s="15"/>
      <c r="AH4624" s="15"/>
      <c r="AI4624" s="15"/>
      <c r="AJ4624" s="15"/>
      <c r="AK4624" s="15"/>
      <c r="AL4624" s="15"/>
      <c r="AM4624" s="15"/>
      <c r="AN4624" s="15"/>
      <c r="AO4624" s="15"/>
      <c r="AP4624" s="15"/>
      <c r="AQ4624" s="15"/>
      <c r="AR4624" s="15"/>
      <c r="AS4624" s="15"/>
      <c r="AT4624" s="15"/>
      <c r="AU4624" s="15"/>
      <c r="AV4624" s="15"/>
      <c r="AW4624" s="15"/>
      <c r="AX4624" s="82"/>
      <c r="AY4624" s="82"/>
      <c r="AZ4624" s="10">
        <v>1</v>
      </c>
      <c r="BA4624" t="s">
        <v>22</v>
      </c>
      <c r="BB4624" t="s">
        <v>23</v>
      </c>
      <c r="BD4624" s="7" t="str">
        <f t="shared" si="144"/>
        <v>6049910836Shopee</v>
      </c>
    </row>
    <row r="4625" spans="2:56" ht="15" customHeight="1" x14ac:dyDescent="0.35">
      <c r="B4625" s="10" t="s">
        <v>17</v>
      </c>
      <c r="C4625" s="10" t="s">
        <v>806</v>
      </c>
      <c r="D4625" s="10" t="s">
        <v>694</v>
      </c>
      <c r="E4625" s="10" t="s">
        <v>695</v>
      </c>
      <c r="F4625" s="10" t="s">
        <v>11532</v>
      </c>
      <c r="G4625" s="137">
        <v>14847153807</v>
      </c>
      <c r="H4625" s="10" t="s">
        <v>12350</v>
      </c>
      <c r="I4625" s="10">
        <v>4987176091772</v>
      </c>
      <c r="J4625" s="10" t="s">
        <v>11705</v>
      </c>
      <c r="K4625" s="103" t="s">
        <v>11535</v>
      </c>
      <c r="L4625" s="98">
        <f>IFERROR(VLOOKUP($F4625&amp;$C4625,Sales!$J:$W,9,0),0)</f>
        <v>0</v>
      </c>
      <c r="M4625" s="98">
        <f>IFERROR(VLOOKUP($F4625&amp;$C4625,Sales!$J:$W,10,0),0)</f>
        <v>0</v>
      </c>
      <c r="N4625" s="98">
        <f>IFERROR(VLOOKUP($F4625&amp;$C4625,Sales!$J:$W,11,0),0)</f>
        <v>0</v>
      </c>
      <c r="O4625" s="98">
        <f>IFERROR(VLOOKUP($F4625&amp;$C4625,Sales!$J:$W,12,0),0)</f>
        <v>0</v>
      </c>
      <c r="P4625" s="98">
        <f>IFERROR(VLOOKUP($F4625&amp;$C4625,Sales!$J:$W,13,0),0)</f>
        <v>0</v>
      </c>
      <c r="Q4625" s="98">
        <f>IFERROR(VLOOKUP($F4625&amp;$C4625,Sales!$A:$H,7,0),0)</f>
        <v>0</v>
      </c>
      <c r="R4625" s="41" t="str">
        <f t="shared" si="145"/>
        <v>ERROR</v>
      </c>
      <c r="S4625" s="15"/>
      <c r="T4625" s="15"/>
      <c r="U4625" s="15"/>
      <c r="V4625" s="15"/>
      <c r="W4625" s="15"/>
      <c r="X4625" s="15"/>
      <c r="Y4625" s="41"/>
      <c r="Z4625" s="41"/>
      <c r="AA4625" s="41"/>
      <c r="AB4625" s="15"/>
      <c r="AC4625" s="15"/>
      <c r="AD4625" s="15"/>
      <c r="AE4625" s="15"/>
      <c r="AF4625" s="15"/>
      <c r="AG4625" s="15"/>
      <c r="AH4625" s="15"/>
      <c r="AI4625" s="15"/>
      <c r="AJ4625" s="15"/>
      <c r="AK4625" s="15"/>
      <c r="AL4625" s="15"/>
      <c r="AM4625" s="15"/>
      <c r="AN4625" s="15"/>
      <c r="AO4625" s="15"/>
      <c r="AP4625" s="15"/>
      <c r="AQ4625" s="15"/>
      <c r="AR4625" s="15"/>
      <c r="AS4625" s="15"/>
      <c r="AT4625" s="15"/>
      <c r="AU4625" s="15"/>
      <c r="AV4625" s="15"/>
      <c r="AW4625" s="15"/>
      <c r="AX4625" s="82"/>
      <c r="AY4625" s="82"/>
      <c r="AZ4625" s="10">
        <v>1</v>
      </c>
      <c r="BA4625" t="s">
        <v>22</v>
      </c>
      <c r="BB4625" t="s">
        <v>23</v>
      </c>
      <c r="BD4625" s="7" t="str">
        <f t="shared" si="144"/>
        <v>14847153807Shopee</v>
      </c>
    </row>
    <row r="4626" spans="2:56" ht="15" customHeight="1" x14ac:dyDescent="0.35">
      <c r="B4626" s="10" t="s">
        <v>17</v>
      </c>
      <c r="C4626" s="10" t="s">
        <v>806</v>
      </c>
      <c r="D4626" s="10" t="s">
        <v>710</v>
      </c>
      <c r="E4626" s="10" t="s">
        <v>711</v>
      </c>
      <c r="F4626" s="10" t="s">
        <v>714</v>
      </c>
      <c r="G4626" s="137">
        <v>92748873</v>
      </c>
      <c r="H4626" s="10" t="s">
        <v>14679</v>
      </c>
      <c r="I4626" s="10" t="s">
        <v>715</v>
      </c>
      <c r="J4626" s="10" t="s">
        <v>3951</v>
      </c>
      <c r="K4626" s="103" t="s">
        <v>4349</v>
      </c>
      <c r="L4626" s="98">
        <f>IFERROR(VLOOKUP($F4626&amp;$C4626,Sales!$J:$W,9,0),0)</f>
        <v>0</v>
      </c>
      <c r="M4626" s="98">
        <f>IFERROR(VLOOKUP($F4626&amp;$C4626,Sales!$J:$W,10,0),0)</f>
        <v>0</v>
      </c>
      <c r="N4626" s="98">
        <f>IFERROR(VLOOKUP($F4626&amp;$C4626,Sales!$J:$W,11,0),0)</f>
        <v>0</v>
      </c>
      <c r="O4626" s="98">
        <f>IFERROR(VLOOKUP($F4626&amp;$C4626,Sales!$J:$W,12,0),0)</f>
        <v>0</v>
      </c>
      <c r="P4626" s="98">
        <f>IFERROR(VLOOKUP($F4626&amp;$C4626,Sales!$J:$W,13,0),0)</f>
        <v>0</v>
      </c>
      <c r="Q4626" s="98">
        <f>IFERROR(VLOOKUP($F4626&amp;$C4626,Sales!$A:$H,7,0),0)</f>
        <v>0</v>
      </c>
      <c r="R4626" s="41" t="str">
        <f t="shared" si="145"/>
        <v>ERROR</v>
      </c>
      <c r="S4626" s="15"/>
      <c r="T4626" s="15"/>
      <c r="U4626" s="15"/>
      <c r="V4626" s="15"/>
      <c r="W4626" s="15"/>
      <c r="X4626" s="15"/>
      <c r="Y4626" s="41"/>
      <c r="Z4626" s="41"/>
      <c r="AA4626" s="41"/>
      <c r="AB4626" s="15"/>
      <c r="AC4626" s="15"/>
      <c r="AD4626" s="15"/>
      <c r="AE4626" s="15"/>
      <c r="AF4626" s="15"/>
      <c r="AG4626" s="15"/>
      <c r="AH4626" s="15"/>
      <c r="AI4626" s="15"/>
      <c r="AJ4626" s="41"/>
      <c r="AK4626" s="15"/>
      <c r="AL4626" s="15"/>
      <c r="AM4626" s="15"/>
      <c r="AN4626" s="15"/>
      <c r="AO4626" s="15"/>
      <c r="AP4626" s="15"/>
      <c r="AQ4626" s="15"/>
      <c r="AR4626" s="15"/>
      <c r="AS4626" s="15"/>
      <c r="AT4626" s="15"/>
      <c r="AU4626" s="15"/>
      <c r="AV4626" s="15"/>
      <c r="AW4626" s="15"/>
      <c r="AX4626" s="82"/>
      <c r="AY4626" s="82"/>
      <c r="AZ4626" s="10">
        <v>1</v>
      </c>
      <c r="BA4626" t="s">
        <v>31</v>
      </c>
      <c r="BB4626" t="s">
        <v>23</v>
      </c>
      <c r="BD4626" s="7" t="str">
        <f t="shared" si="144"/>
        <v>92748873Shopee</v>
      </c>
    </row>
    <row r="4627" spans="2:56" ht="15" customHeight="1" x14ac:dyDescent="0.35">
      <c r="B4627" s="10" t="s">
        <v>17</v>
      </c>
      <c r="C4627" s="10" t="s">
        <v>806</v>
      </c>
      <c r="D4627" s="10" t="s">
        <v>710</v>
      </c>
      <c r="E4627" s="10" t="s">
        <v>711</v>
      </c>
      <c r="F4627" s="10" t="s">
        <v>716</v>
      </c>
      <c r="G4627" s="137">
        <v>92748828</v>
      </c>
      <c r="H4627" s="10" t="s">
        <v>14680</v>
      </c>
      <c r="I4627" s="10" t="s">
        <v>717</v>
      </c>
      <c r="J4627" s="10" t="s">
        <v>3952</v>
      </c>
      <c r="K4627" s="103" t="s">
        <v>4348</v>
      </c>
      <c r="L4627" s="98">
        <f>IFERROR(VLOOKUP($F4627&amp;$C4627,Sales!$J:$W,9,0),0)</f>
        <v>0</v>
      </c>
      <c r="M4627" s="98">
        <f>IFERROR(VLOOKUP($F4627&amp;$C4627,Sales!$J:$W,10,0),0)</f>
        <v>0</v>
      </c>
      <c r="N4627" s="98">
        <f>IFERROR(VLOOKUP($F4627&amp;$C4627,Sales!$J:$W,11,0),0)</f>
        <v>0</v>
      </c>
      <c r="O4627" s="98">
        <f>IFERROR(VLOOKUP($F4627&amp;$C4627,Sales!$J:$W,12,0),0)</f>
        <v>0</v>
      </c>
      <c r="P4627" s="98">
        <f>IFERROR(VLOOKUP($F4627&amp;$C4627,Sales!$J:$W,13,0),0)</f>
        <v>0</v>
      </c>
      <c r="Q4627" s="98">
        <f>IFERROR(VLOOKUP($F4627&amp;$C4627,Sales!$A:$H,7,0),0)</f>
        <v>0</v>
      </c>
      <c r="R4627" s="41" t="str">
        <f t="shared" si="145"/>
        <v>ERROR</v>
      </c>
      <c r="S4627" s="15"/>
      <c r="T4627" s="15"/>
      <c r="U4627" s="15"/>
      <c r="V4627" s="15"/>
      <c r="W4627" s="15"/>
      <c r="X4627" s="15"/>
      <c r="Y4627" s="41"/>
      <c r="Z4627" s="41"/>
      <c r="AA4627" s="41"/>
      <c r="AB4627" s="15"/>
      <c r="AC4627" s="15"/>
      <c r="AD4627" s="15"/>
      <c r="AE4627" s="15"/>
      <c r="AF4627" s="15"/>
      <c r="AG4627" s="15"/>
      <c r="AH4627" s="15"/>
      <c r="AI4627" s="15"/>
      <c r="AJ4627" s="41"/>
      <c r="AK4627" s="15"/>
      <c r="AL4627" s="15"/>
      <c r="AM4627" s="15"/>
      <c r="AN4627" s="15"/>
      <c r="AO4627" s="15"/>
      <c r="AP4627" s="15"/>
      <c r="AQ4627" s="15"/>
      <c r="AR4627" s="15"/>
      <c r="AS4627" s="15"/>
      <c r="AT4627" s="15"/>
      <c r="AU4627" s="15"/>
      <c r="AV4627" s="15"/>
      <c r="AW4627" s="15"/>
      <c r="AX4627" s="82"/>
      <c r="AY4627" s="82"/>
      <c r="AZ4627" s="10">
        <v>1</v>
      </c>
      <c r="BA4627" t="s">
        <v>31</v>
      </c>
      <c r="BB4627" t="s">
        <v>23</v>
      </c>
      <c r="BD4627" s="7" t="str">
        <f t="shared" si="144"/>
        <v>92748828Shopee</v>
      </c>
    </row>
    <row r="4628" spans="2:56" ht="15" customHeight="1" x14ac:dyDescent="0.35">
      <c r="B4628" s="10" t="s">
        <v>17</v>
      </c>
      <c r="C4628" s="10" t="s">
        <v>806</v>
      </c>
      <c r="D4628" s="10" t="s">
        <v>710</v>
      </c>
      <c r="E4628" s="10" t="s">
        <v>711</v>
      </c>
      <c r="F4628" s="10" t="s">
        <v>712</v>
      </c>
      <c r="G4628" s="137">
        <v>92749074</v>
      </c>
      <c r="H4628" s="10" t="s">
        <v>14681</v>
      </c>
      <c r="I4628" s="10" t="s">
        <v>713</v>
      </c>
      <c r="J4628" s="10" t="s">
        <v>3953</v>
      </c>
      <c r="K4628" s="103" t="s">
        <v>6450</v>
      </c>
      <c r="L4628" s="98">
        <f>IFERROR(VLOOKUP($F4628&amp;$C4628,Sales!$J:$W,9,0),0)</f>
        <v>0</v>
      </c>
      <c r="M4628" s="98">
        <f>IFERROR(VLOOKUP($F4628&amp;$C4628,Sales!$J:$W,10,0),0)</f>
        <v>0</v>
      </c>
      <c r="N4628" s="98">
        <f>IFERROR(VLOOKUP($F4628&amp;$C4628,Sales!$J:$W,11,0),0)</f>
        <v>0</v>
      </c>
      <c r="O4628" s="98">
        <f>IFERROR(VLOOKUP($F4628&amp;$C4628,Sales!$J:$W,12,0),0)</f>
        <v>0</v>
      </c>
      <c r="P4628" s="98">
        <f>IFERROR(VLOOKUP($F4628&amp;$C4628,Sales!$J:$W,13,0),0)</f>
        <v>0</v>
      </c>
      <c r="Q4628" s="98">
        <f>IFERROR(VLOOKUP($F4628&amp;$C4628,Sales!$A:$H,7,0),0)</f>
        <v>0</v>
      </c>
      <c r="R4628" s="41" t="str">
        <f t="shared" si="145"/>
        <v>ERROR</v>
      </c>
      <c r="S4628" s="15"/>
      <c r="T4628" s="15"/>
      <c r="U4628" s="15"/>
      <c r="V4628" s="15"/>
      <c r="W4628" s="15"/>
      <c r="X4628" s="15"/>
      <c r="Y4628" s="41"/>
      <c r="Z4628" s="41"/>
      <c r="AA4628" s="41"/>
      <c r="AB4628" s="15"/>
      <c r="AC4628" s="15"/>
      <c r="AD4628" s="15"/>
      <c r="AE4628" s="15"/>
      <c r="AF4628" s="15"/>
      <c r="AG4628" s="15"/>
      <c r="AH4628" s="15"/>
      <c r="AI4628" s="15"/>
      <c r="AJ4628" s="41"/>
      <c r="AK4628" s="15"/>
      <c r="AL4628" s="15"/>
      <c r="AM4628" s="15"/>
      <c r="AN4628" s="15"/>
      <c r="AO4628" s="15"/>
      <c r="AP4628" s="15"/>
      <c r="AQ4628" s="15"/>
      <c r="AR4628" s="15"/>
      <c r="AS4628" s="15"/>
      <c r="AT4628" s="15"/>
      <c r="AU4628" s="15"/>
      <c r="AV4628" s="15"/>
      <c r="AW4628" s="15"/>
      <c r="AX4628" s="82"/>
      <c r="AY4628" s="82"/>
      <c r="AZ4628" s="10">
        <v>1</v>
      </c>
      <c r="BA4628" t="s">
        <v>31</v>
      </c>
      <c r="BB4628" t="s">
        <v>23</v>
      </c>
      <c r="BD4628" s="7" t="str">
        <f t="shared" si="144"/>
        <v>92749074Shopee</v>
      </c>
    </row>
    <row r="4629" spans="2:56" ht="15" customHeight="1" x14ac:dyDescent="0.35">
      <c r="B4629" s="10" t="s">
        <v>17</v>
      </c>
      <c r="C4629" s="10" t="s">
        <v>806</v>
      </c>
      <c r="D4629" s="10" t="s">
        <v>710</v>
      </c>
      <c r="E4629" s="10" t="s">
        <v>711</v>
      </c>
      <c r="F4629" s="10">
        <v>0</v>
      </c>
      <c r="G4629" s="137">
        <v>5742356361</v>
      </c>
      <c r="H4629" s="10" t="s">
        <v>14682</v>
      </c>
      <c r="I4629" s="10" t="s">
        <v>11598</v>
      </c>
      <c r="J4629" s="10" t="s">
        <v>3955</v>
      </c>
      <c r="K4629" s="103" t="s">
        <v>10296</v>
      </c>
      <c r="L4629" s="98">
        <f>IFERROR(VLOOKUP($F4629&amp;$C4629,Sales!$J:$W,9,0),0)</f>
        <v>0</v>
      </c>
      <c r="M4629" s="98">
        <f>IFERROR(VLOOKUP($F4629&amp;$C4629,Sales!$J:$W,10,0),0)</f>
        <v>0</v>
      </c>
      <c r="N4629" s="98">
        <f>IFERROR(VLOOKUP($F4629&amp;$C4629,Sales!$J:$W,11,0),0)</f>
        <v>0</v>
      </c>
      <c r="O4629" s="98">
        <f>IFERROR(VLOOKUP($F4629&amp;$C4629,Sales!$J:$W,12,0),0)</f>
        <v>0</v>
      </c>
      <c r="P4629" s="98">
        <f>IFERROR(VLOOKUP($F4629&amp;$C4629,Sales!$J:$W,13,0),0)</f>
        <v>0</v>
      </c>
      <c r="Q4629" s="98">
        <f>IFERROR(VLOOKUP($F4629&amp;$C4629,Sales!$A:$H,7,0),0)</f>
        <v>0</v>
      </c>
      <c r="R4629" s="41" t="str">
        <f t="shared" si="145"/>
        <v>ERROR</v>
      </c>
      <c r="S4629" s="15"/>
      <c r="T4629" s="15"/>
      <c r="U4629" s="15"/>
      <c r="V4629" s="15"/>
      <c r="W4629" s="15"/>
      <c r="X4629" s="15"/>
      <c r="Y4629" s="41"/>
      <c r="Z4629" s="41"/>
      <c r="AA4629" s="41"/>
      <c r="AB4629" s="15"/>
      <c r="AC4629" s="15"/>
      <c r="AD4629" s="15"/>
      <c r="AE4629" s="15"/>
      <c r="AF4629" s="15"/>
      <c r="AG4629" s="15"/>
      <c r="AH4629" s="15"/>
      <c r="AI4629" s="15"/>
      <c r="AJ4629" s="41"/>
      <c r="AK4629" s="15"/>
      <c r="AL4629" s="15"/>
      <c r="AM4629" s="15"/>
      <c r="AN4629" s="15"/>
      <c r="AO4629" s="15"/>
      <c r="AP4629" s="15"/>
      <c r="AQ4629" s="15"/>
      <c r="AR4629" s="15"/>
      <c r="AS4629" s="15"/>
      <c r="AT4629" s="15"/>
      <c r="AU4629" s="15"/>
      <c r="AV4629" s="15"/>
      <c r="AW4629" s="15"/>
      <c r="AX4629" s="82"/>
      <c r="AY4629" s="82"/>
      <c r="AZ4629" s="10">
        <v>1</v>
      </c>
      <c r="BA4629" t="s">
        <v>31</v>
      </c>
      <c r="BB4629" t="s">
        <v>23</v>
      </c>
      <c r="BD4629" s="7" t="str">
        <f t="shared" si="144"/>
        <v>5742356361Shopee</v>
      </c>
    </row>
    <row r="4630" spans="2:56" ht="15" customHeight="1" x14ac:dyDescent="0.35">
      <c r="B4630" s="10" t="s">
        <v>17</v>
      </c>
      <c r="C4630" s="10" t="s">
        <v>806</v>
      </c>
      <c r="D4630" s="10" t="s">
        <v>710</v>
      </c>
      <c r="E4630" s="10" t="s">
        <v>711</v>
      </c>
      <c r="F4630" s="10">
        <v>0</v>
      </c>
      <c r="G4630" s="137">
        <v>5642356877</v>
      </c>
      <c r="H4630" s="10" t="s">
        <v>14683</v>
      </c>
      <c r="I4630" s="10" t="s">
        <v>11597</v>
      </c>
      <c r="J4630" t="s">
        <v>3956</v>
      </c>
      <c r="K4630" s="103" t="s">
        <v>10289</v>
      </c>
      <c r="L4630" s="98">
        <f>IFERROR(VLOOKUP($F4630&amp;$C4630,Sales!$J:$W,9,0),0)</f>
        <v>0</v>
      </c>
      <c r="M4630" s="98">
        <f>IFERROR(VLOOKUP($F4630&amp;$C4630,Sales!$J:$W,10,0),0)</f>
        <v>0</v>
      </c>
      <c r="N4630" s="98">
        <f>IFERROR(VLOOKUP($F4630&amp;$C4630,Sales!$J:$W,11,0),0)</f>
        <v>0</v>
      </c>
      <c r="O4630" s="98">
        <f>IFERROR(VLOOKUP($F4630&amp;$C4630,Sales!$J:$W,12,0),0)</f>
        <v>0</v>
      </c>
      <c r="P4630" s="98">
        <f>IFERROR(VLOOKUP($F4630&amp;$C4630,Sales!$J:$W,13,0),0)</f>
        <v>0</v>
      </c>
      <c r="Q4630" s="98">
        <f>IFERROR(VLOOKUP($F4630&amp;$C4630,Sales!$A:$H,7,0),0)</f>
        <v>0</v>
      </c>
      <c r="R4630" s="41" t="str">
        <f t="shared" si="145"/>
        <v>ERROR</v>
      </c>
      <c r="S4630" s="15"/>
      <c r="T4630" s="15"/>
      <c r="U4630" s="15"/>
      <c r="V4630" s="15"/>
      <c r="W4630" s="15"/>
      <c r="X4630" s="15"/>
      <c r="Y4630" s="41"/>
      <c r="Z4630" s="41"/>
      <c r="AA4630" s="41"/>
      <c r="AB4630" s="15"/>
      <c r="AC4630" s="15"/>
      <c r="AD4630" s="15"/>
      <c r="AE4630" s="15"/>
      <c r="AF4630" s="15"/>
      <c r="AG4630" s="15"/>
      <c r="AH4630" s="15"/>
      <c r="AI4630" s="15"/>
      <c r="AJ4630" s="41"/>
      <c r="AK4630" s="15"/>
      <c r="AL4630" s="15"/>
      <c r="AM4630" s="15"/>
      <c r="AN4630" s="15"/>
      <c r="AO4630" s="15"/>
      <c r="AP4630" s="15"/>
      <c r="AQ4630" s="15"/>
      <c r="AR4630" s="15"/>
      <c r="AS4630" s="15"/>
      <c r="AT4630" s="15"/>
      <c r="AU4630" s="15"/>
      <c r="AV4630" s="15"/>
      <c r="AW4630" s="15"/>
      <c r="AX4630" s="82"/>
      <c r="AY4630" s="82"/>
      <c r="AZ4630" s="10">
        <v>1</v>
      </c>
      <c r="BA4630" t="s">
        <v>31</v>
      </c>
      <c r="BB4630" t="s">
        <v>23</v>
      </c>
      <c r="BD4630" s="7" t="str">
        <f t="shared" si="144"/>
        <v>5642356877Shopee</v>
      </c>
    </row>
    <row r="4631" spans="2:56" ht="15" customHeight="1" x14ac:dyDescent="0.35">
      <c r="B4631" s="10" t="s">
        <v>17</v>
      </c>
      <c r="C4631" s="10" t="s">
        <v>806</v>
      </c>
      <c r="D4631" s="10" t="s">
        <v>710</v>
      </c>
      <c r="E4631" s="10" t="s">
        <v>711</v>
      </c>
      <c r="F4631" s="10" t="s">
        <v>718</v>
      </c>
      <c r="G4631" s="137">
        <v>92749041</v>
      </c>
      <c r="H4631" s="10" t="s">
        <v>12124</v>
      </c>
      <c r="I4631" s="10" t="s">
        <v>719</v>
      </c>
      <c r="J4631" s="10" t="s">
        <v>3954</v>
      </c>
      <c r="K4631" s="103" t="s">
        <v>10131</v>
      </c>
      <c r="L4631" s="98">
        <f>IFERROR(VLOOKUP($F4631&amp;$C4631,Sales!$J:$W,9,0),0)</f>
        <v>0</v>
      </c>
      <c r="M4631" s="98">
        <f>IFERROR(VLOOKUP($F4631&amp;$C4631,Sales!$J:$W,10,0),0)</f>
        <v>0</v>
      </c>
      <c r="N4631" s="98">
        <f>IFERROR(VLOOKUP($F4631&amp;$C4631,Sales!$J:$W,11,0),0)</f>
        <v>0</v>
      </c>
      <c r="O4631" s="98">
        <f>IFERROR(VLOOKUP($F4631&amp;$C4631,Sales!$J:$W,12,0),0)</f>
        <v>0</v>
      </c>
      <c r="P4631" s="98">
        <f>IFERROR(VLOOKUP($F4631&amp;$C4631,Sales!$J:$W,13,0),0)</f>
        <v>0</v>
      </c>
      <c r="Q4631" s="98">
        <f>IFERROR(VLOOKUP($F4631&amp;$C4631,Sales!$A:$H,7,0),0)</f>
        <v>0</v>
      </c>
      <c r="R4631" s="41" t="str">
        <f t="shared" si="145"/>
        <v>ERROR</v>
      </c>
      <c r="S4631" s="15"/>
      <c r="T4631" s="15"/>
      <c r="U4631" s="15"/>
      <c r="V4631" s="15"/>
      <c r="W4631" s="15"/>
      <c r="X4631" s="15"/>
      <c r="Y4631" s="41"/>
      <c r="Z4631" s="41"/>
      <c r="AA4631" s="41"/>
      <c r="AB4631" s="15"/>
      <c r="AC4631" s="15"/>
      <c r="AD4631" s="15"/>
      <c r="AE4631" s="15"/>
      <c r="AF4631" s="15"/>
      <c r="AG4631" s="15"/>
      <c r="AH4631" s="15"/>
      <c r="AI4631" s="15"/>
      <c r="AJ4631" s="15"/>
      <c r="AK4631" s="15"/>
      <c r="AL4631" s="15"/>
      <c r="AM4631" s="15"/>
      <c r="AN4631" s="15"/>
      <c r="AO4631" s="15"/>
      <c r="AP4631" s="15"/>
      <c r="AQ4631" s="15"/>
      <c r="AR4631" s="15"/>
      <c r="AS4631" s="15"/>
      <c r="AT4631" s="15"/>
      <c r="AU4631" s="15"/>
      <c r="AV4631" s="15"/>
      <c r="AW4631" s="15"/>
      <c r="AX4631" s="82"/>
      <c r="AY4631" s="82"/>
      <c r="AZ4631" s="10">
        <v>1</v>
      </c>
      <c r="BA4631" t="s">
        <v>22</v>
      </c>
      <c r="BB4631" t="s">
        <v>23</v>
      </c>
      <c r="BD4631" s="7" t="str">
        <f t="shared" si="144"/>
        <v>92749041Shopee</v>
      </c>
    </row>
    <row r="4632" spans="2:56" ht="15" customHeight="1" x14ac:dyDescent="0.35">
      <c r="B4632" s="10" t="s">
        <v>17</v>
      </c>
      <c r="C4632" s="10" t="s">
        <v>806</v>
      </c>
      <c r="D4632" s="10" t="s">
        <v>710</v>
      </c>
      <c r="E4632" s="10" t="s">
        <v>711</v>
      </c>
      <c r="F4632" s="10">
        <v>0</v>
      </c>
      <c r="G4632" s="137">
        <v>5842368050</v>
      </c>
      <c r="H4632" s="10" t="s">
        <v>12357</v>
      </c>
      <c r="I4632" s="10">
        <v>0</v>
      </c>
      <c r="J4632" s="10" t="s">
        <v>3957</v>
      </c>
      <c r="K4632" s="103" t="s">
        <v>1539</v>
      </c>
      <c r="L4632" s="98">
        <f>IFERROR(VLOOKUP($F4632&amp;$C4632,Sales!$J:$W,9,0),0)</f>
        <v>0</v>
      </c>
      <c r="M4632" s="98">
        <f>IFERROR(VLOOKUP($F4632&amp;$C4632,Sales!$J:$W,10,0),0)</f>
        <v>0</v>
      </c>
      <c r="N4632" s="98">
        <f>IFERROR(VLOOKUP($F4632&amp;$C4632,Sales!$J:$W,11,0),0)</f>
        <v>0</v>
      </c>
      <c r="O4632" s="98">
        <f>IFERROR(VLOOKUP($F4632&amp;$C4632,Sales!$J:$W,12,0),0)</f>
        <v>0</v>
      </c>
      <c r="P4632" s="98">
        <f>IFERROR(VLOOKUP($F4632&amp;$C4632,Sales!$J:$W,13,0),0)</f>
        <v>0</v>
      </c>
      <c r="Q4632" s="98">
        <f>IFERROR(VLOOKUP($F4632&amp;$C4632,Sales!$A:$H,7,0),0)</f>
        <v>0</v>
      </c>
      <c r="R4632" s="41" t="str">
        <f t="shared" si="145"/>
        <v>ERROR</v>
      </c>
      <c r="S4632" s="15"/>
      <c r="T4632" s="15"/>
      <c r="U4632" s="15"/>
      <c r="V4632" s="15"/>
      <c r="W4632" s="15"/>
      <c r="X4632" s="15"/>
      <c r="Y4632" s="41"/>
      <c r="Z4632" s="41"/>
      <c r="AA4632" s="41"/>
      <c r="AB4632" s="15"/>
      <c r="AC4632" s="15"/>
      <c r="AD4632" s="15"/>
      <c r="AE4632" s="15"/>
      <c r="AF4632" s="15"/>
      <c r="AG4632" s="15"/>
      <c r="AH4632" s="15"/>
      <c r="AI4632" s="15"/>
      <c r="AJ4632" s="15"/>
      <c r="AK4632" s="15"/>
      <c r="AL4632" s="15"/>
      <c r="AM4632" s="15"/>
      <c r="AN4632" s="15"/>
      <c r="AO4632" s="15"/>
      <c r="AP4632" s="15"/>
      <c r="AQ4632" s="15"/>
      <c r="AR4632" s="15"/>
      <c r="AS4632" s="15"/>
      <c r="AT4632" s="15"/>
      <c r="AU4632" s="15"/>
      <c r="AV4632" s="15"/>
      <c r="AW4632" s="15"/>
      <c r="AX4632" s="82"/>
      <c r="AY4632" s="82"/>
      <c r="AZ4632" s="10">
        <v>1</v>
      </c>
      <c r="BA4632" t="s">
        <v>22</v>
      </c>
      <c r="BB4632" t="s">
        <v>23</v>
      </c>
      <c r="BD4632" s="7" t="str">
        <f t="shared" si="144"/>
        <v>5842368050Shopee</v>
      </c>
    </row>
    <row r="4633" spans="2:56" ht="15" customHeight="1" x14ac:dyDescent="0.35">
      <c r="B4633" s="10" t="s">
        <v>17</v>
      </c>
      <c r="C4633" s="10" t="s">
        <v>806</v>
      </c>
      <c r="D4633" s="10" t="s">
        <v>710</v>
      </c>
      <c r="E4633" s="10" t="s">
        <v>711</v>
      </c>
      <c r="F4633" s="10">
        <v>0</v>
      </c>
      <c r="G4633" s="137">
        <v>6442362434</v>
      </c>
      <c r="H4633" s="10" t="s">
        <v>12358</v>
      </c>
      <c r="I4633" s="10">
        <v>0</v>
      </c>
      <c r="J4633" s="10" t="s">
        <v>3958</v>
      </c>
      <c r="K4633" s="103" t="s">
        <v>1540</v>
      </c>
      <c r="L4633" s="98">
        <f>IFERROR(VLOOKUP($F4633&amp;$C4633,Sales!$J:$W,9,0),0)</f>
        <v>0</v>
      </c>
      <c r="M4633" s="98">
        <f>IFERROR(VLOOKUP($F4633&amp;$C4633,Sales!$J:$W,10,0),0)</f>
        <v>0</v>
      </c>
      <c r="N4633" s="98">
        <f>IFERROR(VLOOKUP($F4633&amp;$C4633,Sales!$J:$W,11,0),0)</f>
        <v>0</v>
      </c>
      <c r="O4633" s="98">
        <f>IFERROR(VLOOKUP($F4633&amp;$C4633,Sales!$J:$W,12,0),0)</f>
        <v>0</v>
      </c>
      <c r="P4633" s="98">
        <f>IFERROR(VLOOKUP($F4633&amp;$C4633,Sales!$J:$W,13,0),0)</f>
        <v>0</v>
      </c>
      <c r="Q4633" s="98">
        <f>IFERROR(VLOOKUP($F4633&amp;$C4633,Sales!$A:$H,7,0),0)</f>
        <v>0</v>
      </c>
      <c r="R4633" s="41" t="str">
        <f t="shared" si="145"/>
        <v>ERROR</v>
      </c>
      <c r="S4633" s="15"/>
      <c r="T4633" s="15"/>
      <c r="U4633" s="15"/>
      <c r="V4633" s="15"/>
      <c r="W4633" s="15"/>
      <c r="X4633" s="15"/>
      <c r="Y4633" s="41"/>
      <c r="Z4633" s="41"/>
      <c r="AA4633" s="41"/>
      <c r="AB4633" s="15"/>
      <c r="AC4633" s="15"/>
      <c r="AD4633" s="15"/>
      <c r="AE4633" s="15"/>
      <c r="AF4633" s="15"/>
      <c r="AG4633" s="15"/>
      <c r="AH4633" s="15"/>
      <c r="AI4633" s="15"/>
      <c r="AJ4633" s="15"/>
      <c r="AK4633" s="15"/>
      <c r="AL4633" s="15"/>
      <c r="AM4633" s="15"/>
      <c r="AN4633" s="15"/>
      <c r="AO4633" s="15"/>
      <c r="AP4633" s="15"/>
      <c r="AQ4633" s="15"/>
      <c r="AR4633" s="15"/>
      <c r="AS4633" s="15"/>
      <c r="AT4633" s="15"/>
      <c r="AU4633" s="15"/>
      <c r="AV4633" s="15"/>
      <c r="AW4633" s="15"/>
      <c r="AX4633" s="82"/>
      <c r="AY4633" s="82"/>
      <c r="AZ4633" s="10">
        <v>1</v>
      </c>
      <c r="BA4633" t="s">
        <v>22</v>
      </c>
      <c r="BB4633" t="s">
        <v>23</v>
      </c>
      <c r="BD4633" s="7" t="str">
        <f t="shared" si="144"/>
        <v>6442362434Shopee</v>
      </c>
    </row>
    <row r="4634" spans="2:56" ht="15" customHeight="1" x14ac:dyDescent="0.35">
      <c r="B4634" s="10" t="s">
        <v>17</v>
      </c>
      <c r="C4634" s="10" t="s">
        <v>806</v>
      </c>
      <c r="D4634" s="10" t="s">
        <v>710</v>
      </c>
      <c r="E4634" s="10" t="s">
        <v>711</v>
      </c>
      <c r="F4634" s="10">
        <v>0</v>
      </c>
      <c r="G4634" s="137">
        <v>6242363825</v>
      </c>
      <c r="H4634" s="10" t="s">
        <v>12359</v>
      </c>
      <c r="I4634" s="10">
        <v>0</v>
      </c>
      <c r="J4634" s="10" t="s">
        <v>3959</v>
      </c>
      <c r="K4634" s="103" t="s">
        <v>1541</v>
      </c>
      <c r="L4634" s="98">
        <f>IFERROR(VLOOKUP($F4634&amp;$C4634,Sales!$J:$W,9,0),0)</f>
        <v>0</v>
      </c>
      <c r="M4634" s="98">
        <f>IFERROR(VLOOKUP($F4634&amp;$C4634,Sales!$J:$W,10,0),0)</f>
        <v>0</v>
      </c>
      <c r="N4634" s="98">
        <f>IFERROR(VLOOKUP($F4634&amp;$C4634,Sales!$J:$W,11,0),0)</f>
        <v>0</v>
      </c>
      <c r="O4634" s="98">
        <f>IFERROR(VLOOKUP($F4634&amp;$C4634,Sales!$J:$W,12,0),0)</f>
        <v>0</v>
      </c>
      <c r="P4634" s="98">
        <f>IFERROR(VLOOKUP($F4634&amp;$C4634,Sales!$J:$W,13,0),0)</f>
        <v>0</v>
      </c>
      <c r="Q4634" s="98">
        <f>IFERROR(VLOOKUP($F4634&amp;$C4634,Sales!$A:$H,7,0),0)</f>
        <v>0</v>
      </c>
      <c r="R4634" s="41" t="str">
        <f t="shared" si="145"/>
        <v>ERROR</v>
      </c>
      <c r="S4634" s="15"/>
      <c r="T4634" s="15"/>
      <c r="U4634" s="15"/>
      <c r="V4634" s="15"/>
      <c r="W4634" s="15"/>
      <c r="X4634" s="15"/>
      <c r="Y4634" s="41"/>
      <c r="Z4634" s="41"/>
      <c r="AA4634" s="41"/>
      <c r="AB4634" s="15"/>
      <c r="AC4634" s="15"/>
      <c r="AD4634" s="15"/>
      <c r="AE4634" s="15"/>
      <c r="AF4634" s="15"/>
      <c r="AG4634" s="15"/>
      <c r="AH4634" s="15"/>
      <c r="AI4634" s="15"/>
      <c r="AJ4634" s="15"/>
      <c r="AK4634" s="15"/>
      <c r="AL4634" s="15"/>
      <c r="AM4634" s="15"/>
      <c r="AN4634" s="15"/>
      <c r="AO4634" s="15"/>
      <c r="AP4634" s="15"/>
      <c r="AQ4634" s="15"/>
      <c r="AR4634" s="15"/>
      <c r="AS4634" s="15"/>
      <c r="AT4634" s="15"/>
      <c r="AU4634" s="15"/>
      <c r="AV4634" s="15"/>
      <c r="AW4634" s="15"/>
      <c r="AX4634" s="82"/>
      <c r="AY4634" s="82"/>
      <c r="AZ4634" s="10">
        <v>1</v>
      </c>
      <c r="BA4634" t="s">
        <v>22</v>
      </c>
      <c r="BB4634" t="s">
        <v>23</v>
      </c>
      <c r="BD4634" s="7" t="str">
        <f t="shared" si="144"/>
        <v>6242363825Shopee</v>
      </c>
    </row>
    <row r="4635" spans="2:56" ht="15" customHeight="1" x14ac:dyDescent="0.35">
      <c r="B4635" s="10" t="s">
        <v>17</v>
      </c>
      <c r="C4635" s="10" t="s">
        <v>806</v>
      </c>
      <c r="D4635" s="10" t="s">
        <v>710</v>
      </c>
      <c r="E4635" s="10" t="s">
        <v>711</v>
      </c>
      <c r="F4635" s="10">
        <v>0</v>
      </c>
      <c r="G4635" s="137">
        <v>4042359325</v>
      </c>
      <c r="H4635" s="10" t="s">
        <v>12360</v>
      </c>
      <c r="I4635" s="10">
        <v>0</v>
      </c>
      <c r="J4635" s="10" t="s">
        <v>3960</v>
      </c>
      <c r="K4635" s="103" t="s">
        <v>1542</v>
      </c>
      <c r="L4635" s="98">
        <f>IFERROR(VLOOKUP($F4635&amp;$C4635,Sales!$J:$W,9,0),0)</f>
        <v>0</v>
      </c>
      <c r="M4635" s="98">
        <f>IFERROR(VLOOKUP($F4635&amp;$C4635,Sales!$J:$W,10,0),0)</f>
        <v>0</v>
      </c>
      <c r="N4635" s="98">
        <f>IFERROR(VLOOKUP($F4635&amp;$C4635,Sales!$J:$W,11,0),0)</f>
        <v>0</v>
      </c>
      <c r="O4635" s="98">
        <f>IFERROR(VLOOKUP($F4635&amp;$C4635,Sales!$J:$W,12,0),0)</f>
        <v>0</v>
      </c>
      <c r="P4635" s="98">
        <f>IFERROR(VLOOKUP($F4635&amp;$C4635,Sales!$J:$W,13,0),0)</f>
        <v>0</v>
      </c>
      <c r="Q4635" s="98">
        <f>IFERROR(VLOOKUP($F4635&amp;$C4635,Sales!$A:$H,7,0),0)</f>
        <v>0</v>
      </c>
      <c r="R4635" s="41" t="str">
        <f t="shared" si="145"/>
        <v>ERROR</v>
      </c>
      <c r="S4635" s="15"/>
      <c r="T4635" s="15"/>
      <c r="U4635" s="15"/>
      <c r="V4635" s="15"/>
      <c r="W4635" s="15"/>
      <c r="X4635" s="15"/>
      <c r="Y4635" s="41"/>
      <c r="Z4635" s="41"/>
      <c r="AA4635" s="41"/>
      <c r="AB4635" s="15"/>
      <c r="AC4635" s="15"/>
      <c r="AD4635" s="15"/>
      <c r="AE4635" s="15"/>
      <c r="AF4635" s="15"/>
      <c r="AG4635" s="15"/>
      <c r="AH4635" s="15"/>
      <c r="AI4635" s="15"/>
      <c r="AJ4635" s="15"/>
      <c r="AK4635" s="15"/>
      <c r="AL4635" s="15"/>
      <c r="AM4635" s="15"/>
      <c r="AN4635" s="15"/>
      <c r="AO4635" s="15"/>
      <c r="AP4635" s="15"/>
      <c r="AQ4635" s="15"/>
      <c r="AR4635" s="15"/>
      <c r="AS4635" s="15"/>
      <c r="AT4635" s="15"/>
      <c r="AU4635" s="15"/>
      <c r="AV4635" s="15"/>
      <c r="AW4635" s="15"/>
      <c r="AX4635" s="82"/>
      <c r="AY4635" s="82"/>
      <c r="AZ4635" s="10">
        <v>1</v>
      </c>
      <c r="BA4635" t="s">
        <v>22</v>
      </c>
      <c r="BB4635" t="s">
        <v>23</v>
      </c>
      <c r="BD4635" s="7" t="str">
        <f t="shared" si="144"/>
        <v>4042359325Shopee</v>
      </c>
    </row>
    <row r="4636" spans="2:56" ht="15" customHeight="1" x14ac:dyDescent="0.35">
      <c r="B4636" s="10" t="s">
        <v>17</v>
      </c>
      <c r="C4636" s="10" t="s">
        <v>806</v>
      </c>
      <c r="D4636" s="10" t="s">
        <v>710</v>
      </c>
      <c r="E4636" s="10" t="s">
        <v>711</v>
      </c>
      <c r="F4636" s="10">
        <v>0</v>
      </c>
      <c r="G4636" s="137">
        <v>7142364273</v>
      </c>
      <c r="H4636" s="10" t="s">
        <v>12361</v>
      </c>
      <c r="I4636" s="10">
        <v>0</v>
      </c>
      <c r="J4636" s="10" t="s">
        <v>3961</v>
      </c>
      <c r="K4636" s="145" t="s">
        <v>10360</v>
      </c>
      <c r="L4636" s="98">
        <f>IFERROR(VLOOKUP($F4636&amp;$C4636,Sales!$J:$W,9,0),0)</f>
        <v>0</v>
      </c>
      <c r="M4636" s="98">
        <f>IFERROR(VLOOKUP($F4636&amp;$C4636,Sales!$J:$W,10,0),0)</f>
        <v>0</v>
      </c>
      <c r="N4636" s="98">
        <f>IFERROR(VLOOKUP($F4636&amp;$C4636,Sales!$J:$W,11,0),0)</f>
        <v>0</v>
      </c>
      <c r="O4636" s="98">
        <f>IFERROR(VLOOKUP($F4636&amp;$C4636,Sales!$J:$W,12,0),0)</f>
        <v>0</v>
      </c>
      <c r="P4636" s="98">
        <f>IFERROR(VLOOKUP($F4636&amp;$C4636,Sales!$J:$W,13,0),0)</f>
        <v>0</v>
      </c>
      <c r="Q4636" s="98">
        <f>IFERROR(VLOOKUP($F4636&amp;$C4636,Sales!$A:$H,7,0),0)</f>
        <v>0</v>
      </c>
      <c r="R4636" s="41" t="str">
        <f t="shared" si="145"/>
        <v>ERROR</v>
      </c>
      <c r="S4636" s="15"/>
      <c r="T4636" s="15"/>
      <c r="U4636" s="15"/>
      <c r="V4636" s="15"/>
      <c r="W4636" s="15"/>
      <c r="X4636" s="15"/>
      <c r="Y4636" s="41"/>
      <c r="Z4636" s="41"/>
      <c r="AA4636" s="41"/>
      <c r="AB4636" s="15"/>
      <c r="AC4636" s="15"/>
      <c r="AD4636" s="15"/>
      <c r="AE4636" s="15"/>
      <c r="AF4636" s="15"/>
      <c r="AG4636" s="15"/>
      <c r="AH4636" s="104"/>
      <c r="AI4636" s="104"/>
      <c r="AJ4636" s="104"/>
      <c r="AK4636" s="15"/>
      <c r="AL4636" s="15"/>
      <c r="AM4636" s="15"/>
      <c r="AN4636" s="15"/>
      <c r="AO4636" s="15"/>
      <c r="AP4636" s="15"/>
      <c r="AQ4636" s="15"/>
      <c r="AR4636" s="15"/>
      <c r="AS4636" s="15"/>
      <c r="AT4636" s="15"/>
      <c r="AU4636" s="15"/>
      <c r="AV4636" s="15"/>
      <c r="AW4636" s="15"/>
      <c r="AX4636" s="82"/>
      <c r="AY4636" s="82"/>
      <c r="AZ4636" s="10">
        <v>1</v>
      </c>
      <c r="BA4636" t="s">
        <v>22</v>
      </c>
      <c r="BB4636" t="s">
        <v>23</v>
      </c>
      <c r="BD4636" s="7" t="str">
        <f t="shared" si="144"/>
        <v>7142364273Shopee</v>
      </c>
    </row>
    <row r="4637" spans="2:56" ht="13.5" customHeight="1" x14ac:dyDescent="0.35">
      <c r="B4637" s="10" t="s">
        <v>17</v>
      </c>
      <c r="C4637" s="10" t="s">
        <v>2329</v>
      </c>
      <c r="D4637" s="10" t="s">
        <v>19</v>
      </c>
      <c r="E4637" s="10" t="s">
        <v>20</v>
      </c>
      <c r="F4637" s="10" t="s">
        <v>26</v>
      </c>
      <c r="G4637" s="137" t="s">
        <v>17305</v>
      </c>
      <c r="H4637" s="10"/>
      <c r="I4637" s="10" t="s">
        <v>27</v>
      </c>
      <c r="J4637" s="83" t="s">
        <v>19050</v>
      </c>
      <c r="K4637" s="10" t="s">
        <v>17306</v>
      </c>
      <c r="L4637" s="98">
        <f>IFERROR(VLOOKUP($F4637&amp;$C4637,Sales!$J:$W,9,0),0)</f>
        <v>0</v>
      </c>
      <c r="M4637" s="98">
        <f>IFERROR(VLOOKUP($F4637&amp;$C4637,Sales!$J:$W,10,0),0)</f>
        <v>0</v>
      </c>
      <c r="N4637" s="98">
        <f>IFERROR(VLOOKUP($F4637&amp;$C4637,Sales!$J:$W,11,0),0)</f>
        <v>0</v>
      </c>
      <c r="O4637" s="98">
        <f>IFERROR(VLOOKUP($F4637&amp;$C4637,Sales!$J:$W,12,0),0)</f>
        <v>0</v>
      </c>
      <c r="P4637" s="98">
        <f>IFERROR(VLOOKUP($F4637&amp;$C4637,Sales!$J:$W,13,0),0)</f>
        <v>0</v>
      </c>
      <c r="Q4637" s="98">
        <f>IFERROR(VLOOKUP($F4637&amp;$C4637,Sales!$A:$H,7,0),0)</f>
        <v>0</v>
      </c>
      <c r="R4637" s="41" t="str">
        <f t="shared" si="145"/>
        <v>ERROR</v>
      </c>
      <c r="S4637" s="15"/>
      <c r="T4637" s="15"/>
      <c r="U4637" s="15"/>
      <c r="V4637" s="15"/>
      <c r="W4637" s="15"/>
      <c r="X4637" s="15"/>
      <c r="Y4637" s="41"/>
      <c r="Z4637" s="41"/>
      <c r="AA4637" s="41"/>
      <c r="AB4637" s="15"/>
      <c r="AC4637" s="15"/>
      <c r="AD4637" s="15"/>
      <c r="AE4637" s="15"/>
      <c r="AF4637" s="15"/>
      <c r="AG4637" s="15"/>
      <c r="AH4637" s="15"/>
      <c r="AI4637" s="15"/>
      <c r="AJ4637" s="41"/>
      <c r="AK4637" s="15"/>
      <c r="AL4637" s="15"/>
      <c r="AM4637" s="15"/>
      <c r="AN4637" s="15"/>
      <c r="AO4637" s="15"/>
      <c r="AP4637" s="15"/>
      <c r="AQ4637" s="15"/>
      <c r="AR4637" s="15"/>
      <c r="AS4637" s="15"/>
      <c r="AT4637" s="15"/>
      <c r="AU4637" s="15"/>
      <c r="AV4637" s="15"/>
      <c r="AW4637" s="15"/>
      <c r="AX4637" s="15"/>
      <c r="AY4637" s="10"/>
      <c r="AZ4637" s="10">
        <v>1</v>
      </c>
      <c r="BA4637" t="s">
        <v>22</v>
      </c>
      <c r="BB4637" t="s">
        <v>88</v>
      </c>
      <c r="BD4637" s="39" t="str">
        <f t="shared" ref="BD4637:BD4700" si="146">G4637&amp;D4637</f>
        <v>1441234306_ID-2658042371Ambipur</v>
      </c>
    </row>
    <row r="4638" spans="2:56" ht="13.5" customHeight="1" x14ac:dyDescent="0.35">
      <c r="B4638" s="10" t="s">
        <v>17</v>
      </c>
      <c r="C4638" s="10" t="s">
        <v>2329</v>
      </c>
      <c r="D4638" s="10" t="s">
        <v>19</v>
      </c>
      <c r="E4638" s="10" t="s">
        <v>20</v>
      </c>
      <c r="F4638" s="10" t="s">
        <v>800</v>
      </c>
      <c r="G4638" s="137" t="s">
        <v>17307</v>
      </c>
      <c r="H4638" s="10"/>
      <c r="I4638" s="10" t="s">
        <v>21</v>
      </c>
      <c r="J4638" s="83" t="s">
        <v>19051</v>
      </c>
      <c r="K4638" s="10" t="s">
        <v>6286</v>
      </c>
      <c r="L4638" s="98">
        <f>IFERROR(VLOOKUP($F4638&amp;$C4638,Sales!$J:$W,9,0),0)</f>
        <v>0</v>
      </c>
      <c r="M4638" s="98">
        <f>IFERROR(VLOOKUP($F4638&amp;$C4638,Sales!$J:$W,10,0),0)</f>
        <v>0</v>
      </c>
      <c r="N4638" s="98">
        <f>IFERROR(VLOOKUP($F4638&amp;$C4638,Sales!$J:$W,11,0),0)</f>
        <v>0</v>
      </c>
      <c r="O4638" s="98">
        <f>IFERROR(VLOOKUP($F4638&amp;$C4638,Sales!$J:$W,12,0),0)</f>
        <v>0</v>
      </c>
      <c r="P4638" s="98">
        <f>IFERROR(VLOOKUP($F4638&amp;$C4638,Sales!$J:$W,13,0),0)</f>
        <v>0</v>
      </c>
      <c r="Q4638" s="98">
        <f>IFERROR(VLOOKUP($F4638&amp;$C4638,Sales!$A:$H,7,0),0)</f>
        <v>0</v>
      </c>
      <c r="R4638" s="41" t="str">
        <f t="shared" si="145"/>
        <v>ERROR</v>
      </c>
      <c r="S4638" s="15"/>
      <c r="T4638" s="15"/>
      <c r="U4638" s="15"/>
      <c r="V4638" s="15"/>
      <c r="W4638" s="15"/>
      <c r="X4638" s="15"/>
      <c r="Y4638" s="41"/>
      <c r="Z4638" s="41"/>
      <c r="AA4638" s="41"/>
      <c r="AB4638" s="15"/>
      <c r="AC4638" s="15"/>
      <c r="AD4638" s="15"/>
      <c r="AE4638" s="15"/>
      <c r="AF4638" s="15"/>
      <c r="AG4638" s="15"/>
      <c r="AH4638" s="15"/>
      <c r="AI4638" s="15"/>
      <c r="AJ4638" s="41"/>
      <c r="AK4638" s="15"/>
      <c r="AL4638" s="15"/>
      <c r="AM4638" s="15"/>
      <c r="AN4638" s="15"/>
      <c r="AO4638" s="15"/>
      <c r="AP4638" s="15"/>
      <c r="AQ4638" s="15"/>
      <c r="AR4638" s="15"/>
      <c r="AS4638" s="15"/>
      <c r="AT4638" s="15"/>
      <c r="AU4638" s="15"/>
      <c r="AV4638" s="15"/>
      <c r="AW4638" s="15"/>
      <c r="AX4638" s="15"/>
      <c r="AY4638" s="10"/>
      <c r="AZ4638" s="10">
        <v>1</v>
      </c>
      <c r="BA4638" t="s">
        <v>22</v>
      </c>
      <c r="BB4638" t="s">
        <v>88</v>
      </c>
      <c r="BD4638" s="39" t="str">
        <f t="shared" si="146"/>
        <v>1441236256_ID-2658032689Ambipur</v>
      </c>
    </row>
    <row r="4639" spans="2:56" ht="13.5" customHeight="1" x14ac:dyDescent="0.35">
      <c r="B4639" s="10" t="s">
        <v>17</v>
      </c>
      <c r="C4639" s="10" t="s">
        <v>2329</v>
      </c>
      <c r="D4639" s="10" t="s">
        <v>19</v>
      </c>
      <c r="E4639" s="10" t="s">
        <v>20</v>
      </c>
      <c r="F4639" s="10" t="s">
        <v>801</v>
      </c>
      <c r="G4639" s="137" t="s">
        <v>17308</v>
      </c>
      <c r="H4639" s="10"/>
      <c r="I4639" s="149" t="s">
        <v>34</v>
      </c>
      <c r="J4639" s="83" t="s">
        <v>19052</v>
      </c>
      <c r="K4639" s="10" t="s">
        <v>10246</v>
      </c>
      <c r="L4639" s="98">
        <f>IFERROR(VLOOKUP($F4639&amp;$C4639,Sales!$J:$W,9,0),0)</f>
        <v>999899.99999999988</v>
      </c>
      <c r="M4639" s="98">
        <f>IFERROR(VLOOKUP($F4639&amp;$C4639,Sales!$J:$W,10,0),0)</f>
        <v>499949.99999999994</v>
      </c>
      <c r="N4639" s="98">
        <f>IFERROR(VLOOKUP($F4639&amp;$C4639,Sales!$J:$W,11,0),0)</f>
        <v>1666499.9999999995</v>
      </c>
      <c r="O4639" s="98">
        <f>IFERROR(VLOOKUP($F4639&amp;$C4639,Sales!$J:$W,12,0),0)</f>
        <v>38</v>
      </c>
      <c r="P4639" s="98">
        <f>IFERROR(VLOOKUP($F4639&amp;$C4639,Sales!$J:$W,13,0),0)</f>
        <v>1055449.9999999998</v>
      </c>
      <c r="Q4639" s="98">
        <f>IFERROR(VLOOKUP($F4639&amp;$C4639,Sales!$A:$H,7,0),0)</f>
        <v>0</v>
      </c>
      <c r="R4639" s="41">
        <f t="shared" si="145"/>
        <v>1</v>
      </c>
      <c r="S4639" s="15">
        <v>1</v>
      </c>
      <c r="T4639" s="15"/>
      <c r="U4639" s="15"/>
      <c r="V4639" s="15">
        <v>1</v>
      </c>
      <c r="W4639" s="15">
        <v>1</v>
      </c>
      <c r="X4639" s="15">
        <v>1</v>
      </c>
      <c r="Y4639" s="41">
        <v>1</v>
      </c>
      <c r="Z4639" s="41">
        <v>1</v>
      </c>
      <c r="AA4639" s="15"/>
      <c r="AB4639" s="15"/>
      <c r="AC4639" s="15"/>
      <c r="AD4639" s="15"/>
      <c r="AE4639" s="15"/>
      <c r="AF4639" s="15"/>
      <c r="AG4639" s="15"/>
      <c r="AH4639" s="15"/>
      <c r="AI4639" s="15"/>
      <c r="AJ4639" s="15"/>
      <c r="AK4639" s="15"/>
      <c r="AL4639" s="15"/>
      <c r="AM4639" s="15"/>
      <c r="AN4639" s="15"/>
      <c r="AO4639" s="15"/>
      <c r="AP4639" s="15"/>
      <c r="AQ4639" s="15"/>
      <c r="AR4639" s="15"/>
      <c r="AS4639" s="15"/>
      <c r="AT4639" s="15"/>
      <c r="AU4639" s="15"/>
      <c r="AV4639" s="15"/>
      <c r="AW4639" s="15"/>
      <c r="AX4639" s="15"/>
      <c r="AY4639" s="15"/>
      <c r="AZ4639" s="10">
        <v>1</v>
      </c>
      <c r="BA4639" t="s">
        <v>22</v>
      </c>
      <c r="BB4639" t="s">
        <v>23</v>
      </c>
      <c r="BD4639" s="39" t="str">
        <f t="shared" si="146"/>
        <v>1441220409_ID-2658016796Ambipur</v>
      </c>
    </row>
    <row r="4640" spans="2:56" ht="13.5" customHeight="1" x14ac:dyDescent="0.35">
      <c r="B4640" s="10" t="s">
        <v>17</v>
      </c>
      <c r="C4640" s="10" t="s">
        <v>2329</v>
      </c>
      <c r="D4640" s="10" t="s">
        <v>19</v>
      </c>
      <c r="E4640" s="10" t="s">
        <v>20</v>
      </c>
      <c r="F4640" s="10" t="s">
        <v>32</v>
      </c>
      <c r="G4640" s="137" t="s">
        <v>17309</v>
      </c>
      <c r="H4640" s="10"/>
      <c r="I4640" s="149" t="s">
        <v>33</v>
      </c>
      <c r="J4640" s="83" t="s">
        <v>19053</v>
      </c>
      <c r="K4640" s="10" t="s">
        <v>10268</v>
      </c>
      <c r="L4640" s="98">
        <f>IFERROR(VLOOKUP($F4640&amp;$C4640,Sales!$J:$W,9,0),0)</f>
        <v>166379.99999999997</v>
      </c>
      <c r="M4640" s="98">
        <f>IFERROR(VLOOKUP($F4640&amp;$C4640,Sales!$J:$W,10,0),0)</f>
        <v>1497419.9999999998</v>
      </c>
      <c r="N4640" s="98">
        <f>IFERROR(VLOOKUP($F4640&amp;$C4640,Sales!$J:$W,11,0),0)</f>
        <v>998279.99999999977</v>
      </c>
      <c r="O4640" s="98">
        <f>IFERROR(VLOOKUP($F4640&amp;$C4640,Sales!$J:$W,12,0),0)</f>
        <v>32</v>
      </c>
      <c r="P4640" s="98">
        <f>IFERROR(VLOOKUP($F4640&amp;$C4640,Sales!$J:$W,13,0),0)</f>
        <v>887359.99999999988</v>
      </c>
      <c r="Q4640" s="98">
        <f>IFERROR(VLOOKUP($F4640&amp;$C4640,Sales!$A:$H,7,0),0)</f>
        <v>0</v>
      </c>
      <c r="R4640" s="41">
        <f t="shared" si="145"/>
        <v>1</v>
      </c>
      <c r="S4640" s="15">
        <v>1</v>
      </c>
      <c r="T4640" s="15"/>
      <c r="U4640" s="15"/>
      <c r="V4640" s="15">
        <v>1</v>
      </c>
      <c r="W4640" s="15">
        <v>1</v>
      </c>
      <c r="X4640" s="15">
        <v>1</v>
      </c>
      <c r="Y4640" s="41">
        <v>1</v>
      </c>
      <c r="Z4640" s="41">
        <v>1</v>
      </c>
      <c r="AA4640" s="15"/>
      <c r="AB4640" s="15"/>
      <c r="AC4640" s="15"/>
      <c r="AD4640" s="15"/>
      <c r="AE4640" s="15"/>
      <c r="AF4640" s="15"/>
      <c r="AG4640" s="15"/>
      <c r="AH4640" s="15"/>
      <c r="AI4640" s="15"/>
      <c r="AJ4640" s="15"/>
      <c r="AK4640" s="15"/>
      <c r="AL4640" s="15"/>
      <c r="AM4640" s="15"/>
      <c r="AN4640" s="15"/>
      <c r="AO4640" s="15"/>
      <c r="AP4640" s="15"/>
      <c r="AQ4640" s="15"/>
      <c r="AR4640" s="15"/>
      <c r="AS4640" s="15"/>
      <c r="AT4640" s="15"/>
      <c r="AU4640" s="15"/>
      <c r="AV4640" s="15"/>
      <c r="AW4640" s="15"/>
      <c r="AX4640" s="82"/>
      <c r="AY4640" s="10"/>
      <c r="AZ4640" s="10">
        <v>1</v>
      </c>
      <c r="BA4640" t="s">
        <v>22</v>
      </c>
      <c r="BB4640" t="s">
        <v>23</v>
      </c>
      <c r="BD4640" s="39" t="str">
        <f t="shared" si="146"/>
        <v>1441218399_ID-2658056078Ambipur</v>
      </c>
    </row>
    <row r="4641" spans="2:58" ht="13.5" customHeight="1" x14ac:dyDescent="0.35">
      <c r="B4641" s="10" t="s">
        <v>17</v>
      </c>
      <c r="C4641" s="10" t="s">
        <v>2329</v>
      </c>
      <c r="D4641" s="10" t="s">
        <v>19</v>
      </c>
      <c r="E4641" s="10" t="s">
        <v>20</v>
      </c>
      <c r="F4641" s="10" t="s">
        <v>48</v>
      </c>
      <c r="G4641" s="137" t="s">
        <v>4488</v>
      </c>
      <c r="H4641" s="10"/>
      <c r="I4641" s="149" t="s">
        <v>49</v>
      </c>
      <c r="J4641" s="83" t="s">
        <v>19054</v>
      </c>
      <c r="K4641" s="10" t="s">
        <v>10366</v>
      </c>
      <c r="L4641" s="98">
        <f>IFERROR(VLOOKUP($F4641&amp;$C4641,Sales!$J:$W,9,0),0)</f>
        <v>0</v>
      </c>
      <c r="M4641" s="98">
        <f>IFERROR(VLOOKUP($F4641&amp;$C4641,Sales!$J:$W,10,0),0)</f>
        <v>0</v>
      </c>
      <c r="N4641" s="98">
        <f>IFERROR(VLOOKUP($F4641&amp;$C4641,Sales!$J:$W,11,0),0)</f>
        <v>0</v>
      </c>
      <c r="O4641" s="98">
        <f>IFERROR(VLOOKUP($F4641&amp;$C4641,Sales!$J:$W,12,0),0)</f>
        <v>0</v>
      </c>
      <c r="P4641" s="98">
        <f>IFERROR(VLOOKUP($F4641&amp;$C4641,Sales!$J:$W,13,0),0)</f>
        <v>0</v>
      </c>
      <c r="Q4641" s="98">
        <f>IFERROR(VLOOKUP($F4641&amp;$C4641,Sales!$A:$H,7,0),0)</f>
        <v>0</v>
      </c>
      <c r="R4641" s="41" t="str">
        <f t="shared" si="145"/>
        <v>ERROR</v>
      </c>
      <c r="S4641" s="15"/>
      <c r="T4641" s="15"/>
      <c r="U4641" s="15"/>
      <c r="V4641" s="15"/>
      <c r="W4641" s="15"/>
      <c r="X4641" s="15"/>
      <c r="Y4641" s="41"/>
      <c r="Z4641" s="41"/>
      <c r="AA4641" s="15"/>
      <c r="AB4641" s="15"/>
      <c r="AC4641" s="15"/>
      <c r="AD4641" s="15"/>
      <c r="AE4641" s="15"/>
      <c r="AF4641" s="15"/>
      <c r="AG4641" s="15"/>
      <c r="AH4641" s="15"/>
      <c r="AI4641" s="15"/>
      <c r="AJ4641" s="41"/>
      <c r="AK4641" s="15"/>
      <c r="AL4641" s="15"/>
      <c r="AM4641" s="15"/>
      <c r="AN4641" s="15"/>
      <c r="AO4641" s="15"/>
      <c r="AP4641" s="15"/>
      <c r="AQ4641" s="15"/>
      <c r="AR4641" s="15"/>
      <c r="AS4641" s="15"/>
      <c r="AT4641" s="15"/>
      <c r="AU4641" s="15"/>
      <c r="AV4641" s="15"/>
      <c r="AW4641" s="15"/>
      <c r="AX4641" s="82"/>
      <c r="AY4641" s="10"/>
      <c r="AZ4641" s="10">
        <v>1</v>
      </c>
      <c r="BA4641" t="s">
        <v>22</v>
      </c>
      <c r="BB4641" t="s">
        <v>88</v>
      </c>
      <c r="BD4641" s="39" t="str">
        <f t="shared" si="146"/>
        <v>1441218400_ID-2658016797Ambipur</v>
      </c>
      <c r="BE4641" s="1">
        <v>45089</v>
      </c>
      <c r="BF4641" t="s">
        <v>13956</v>
      </c>
    </row>
    <row r="4642" spans="2:58" ht="13.5" customHeight="1" x14ac:dyDescent="0.35">
      <c r="B4642" s="10" t="s">
        <v>17</v>
      </c>
      <c r="C4642" s="10" t="s">
        <v>2329</v>
      </c>
      <c r="D4642" s="10" t="s">
        <v>19</v>
      </c>
      <c r="E4642" s="10" t="s">
        <v>20</v>
      </c>
      <c r="F4642" s="10" t="s">
        <v>53</v>
      </c>
      <c r="G4642" s="137" t="s">
        <v>17310</v>
      </c>
      <c r="H4642" s="10"/>
      <c r="I4642" s="149" t="s">
        <v>840</v>
      </c>
      <c r="J4642" s="83" t="s">
        <v>19055</v>
      </c>
      <c r="K4642" s="10" t="s">
        <v>10261</v>
      </c>
      <c r="L4642" s="98">
        <f>IFERROR(VLOOKUP($F4642&amp;$C4642,Sales!$J:$W,9,0),0)</f>
        <v>0</v>
      </c>
      <c r="M4642" s="98">
        <f>IFERROR(VLOOKUP($F4642&amp;$C4642,Sales!$J:$W,10,0),0)</f>
        <v>0</v>
      </c>
      <c r="N4642" s="98">
        <f>IFERROR(VLOOKUP($F4642&amp;$C4642,Sales!$J:$W,11,0),0)</f>
        <v>0</v>
      </c>
      <c r="O4642" s="98">
        <f>IFERROR(VLOOKUP($F4642&amp;$C4642,Sales!$J:$W,12,0),0)</f>
        <v>0</v>
      </c>
      <c r="P4642" s="98">
        <f>IFERROR(VLOOKUP($F4642&amp;$C4642,Sales!$J:$W,13,0),0)</f>
        <v>0</v>
      </c>
      <c r="Q4642" s="98">
        <f>IFERROR(VLOOKUP($F4642&amp;$C4642,Sales!$A:$H,7,0),0)</f>
        <v>0</v>
      </c>
      <c r="R4642" s="41" t="str">
        <f t="shared" si="145"/>
        <v>ERROR</v>
      </c>
      <c r="S4642" s="15"/>
      <c r="T4642" s="15"/>
      <c r="U4642" s="15"/>
      <c r="V4642" s="15"/>
      <c r="W4642" s="15"/>
      <c r="X4642" s="15"/>
      <c r="Y4642" s="41"/>
      <c r="Z4642" s="41"/>
      <c r="AA4642" s="15"/>
      <c r="AB4642" s="15"/>
      <c r="AC4642" s="15"/>
      <c r="AD4642" s="15"/>
      <c r="AE4642" s="15"/>
      <c r="AF4642" s="15"/>
      <c r="AG4642" s="15"/>
      <c r="AH4642" s="15"/>
      <c r="AI4642" s="15"/>
      <c r="AJ4642" s="41"/>
      <c r="AK4642" s="15"/>
      <c r="AL4642" s="15"/>
      <c r="AM4642" s="15"/>
      <c r="AN4642" s="15"/>
      <c r="AO4642" s="15"/>
      <c r="AP4642" s="15"/>
      <c r="AQ4642" s="15"/>
      <c r="AR4642" s="15"/>
      <c r="AS4642" s="15"/>
      <c r="AT4642" s="15"/>
      <c r="AU4642" s="15"/>
      <c r="AV4642" s="15"/>
      <c r="AW4642" s="15"/>
      <c r="AX4642" s="82"/>
      <c r="AY4642" s="10"/>
      <c r="AZ4642" s="10">
        <v>1</v>
      </c>
      <c r="BA4642" t="s">
        <v>22</v>
      </c>
      <c r="BB4642" t="s">
        <v>88</v>
      </c>
      <c r="BD4642" s="39" t="str">
        <f t="shared" si="146"/>
        <v>1441208435_ID-2658032683Ambipur</v>
      </c>
      <c r="BE4642" s="1">
        <v>45089</v>
      </c>
      <c r="BF4642" t="s">
        <v>13956</v>
      </c>
    </row>
    <row r="4643" spans="2:58" ht="13.5" customHeight="1" x14ac:dyDescent="0.35">
      <c r="B4643" s="10" t="s">
        <v>17</v>
      </c>
      <c r="C4643" s="10" t="s">
        <v>2329</v>
      </c>
      <c r="D4643" s="10" t="s">
        <v>19</v>
      </c>
      <c r="E4643" s="10" t="s">
        <v>20</v>
      </c>
      <c r="F4643" s="10" t="s">
        <v>799</v>
      </c>
      <c r="G4643" s="137" t="s">
        <v>17311</v>
      </c>
      <c r="H4643" s="10"/>
      <c r="I4643" s="149" t="s">
        <v>832</v>
      </c>
      <c r="J4643" s="10" t="s">
        <v>19056</v>
      </c>
      <c r="K4643" s="10" t="s">
        <v>17312</v>
      </c>
      <c r="L4643" s="98">
        <f>IFERROR(VLOOKUP($F4643&amp;$C4643,Sales!$J:$W,9,0),0)</f>
        <v>0</v>
      </c>
      <c r="M4643" s="98">
        <f>IFERROR(VLOOKUP($F4643&amp;$C4643,Sales!$J:$W,10,0),0)</f>
        <v>0</v>
      </c>
      <c r="N4643" s="98">
        <f>IFERROR(VLOOKUP($F4643&amp;$C4643,Sales!$J:$W,11,0),0)</f>
        <v>0</v>
      </c>
      <c r="O4643" s="98">
        <f>IFERROR(VLOOKUP($F4643&amp;$C4643,Sales!$J:$W,12,0),0)</f>
        <v>0</v>
      </c>
      <c r="P4643" s="98">
        <f>IFERROR(VLOOKUP($F4643&amp;$C4643,Sales!$J:$W,13,0),0)</f>
        <v>0</v>
      </c>
      <c r="Q4643" s="98">
        <f>IFERROR(VLOOKUP($F4643&amp;$C4643,Sales!$A:$H,7,0),0)</f>
        <v>0</v>
      </c>
      <c r="R4643" s="41">
        <f t="shared" si="145"/>
        <v>0</v>
      </c>
      <c r="S4643" s="15">
        <v>0</v>
      </c>
      <c r="T4643" s="15"/>
      <c r="U4643" s="15"/>
      <c r="V4643" s="15">
        <v>0</v>
      </c>
      <c r="W4643" s="15">
        <v>0</v>
      </c>
      <c r="X4643" s="15">
        <v>0</v>
      </c>
      <c r="Y4643" s="41">
        <v>0</v>
      </c>
      <c r="Z4643" s="41">
        <v>0</v>
      </c>
      <c r="AA4643" s="15"/>
      <c r="AB4643" s="15"/>
      <c r="AC4643" s="15"/>
      <c r="AD4643" s="15"/>
      <c r="AE4643" s="15"/>
      <c r="AF4643" s="15"/>
      <c r="AG4643" s="15"/>
      <c r="AH4643" s="15"/>
      <c r="AI4643" s="15"/>
      <c r="AJ4643" s="41"/>
      <c r="AK4643" s="15"/>
      <c r="AL4643" s="15"/>
      <c r="AM4643" s="15"/>
      <c r="AN4643" s="15"/>
      <c r="AO4643" s="15"/>
      <c r="AP4643" s="15"/>
      <c r="AQ4643" s="15"/>
      <c r="AR4643" s="15"/>
      <c r="AS4643" s="15"/>
      <c r="AT4643" s="15"/>
      <c r="AU4643" s="15"/>
      <c r="AV4643" s="15"/>
      <c r="AW4643" s="15"/>
      <c r="AX4643" s="82"/>
      <c r="AY4643" s="10"/>
      <c r="AZ4643" s="10">
        <v>1</v>
      </c>
      <c r="BA4643" t="s">
        <v>22</v>
      </c>
      <c r="BB4643" t="s">
        <v>23</v>
      </c>
      <c r="BD4643" s="39" t="str">
        <f t="shared" si="146"/>
        <v>1441202609_ID-2658044147Ambipur</v>
      </c>
    </row>
    <row r="4644" spans="2:58" ht="13.5" customHeight="1" x14ac:dyDescent="0.35">
      <c r="B4644" s="10" t="s">
        <v>17</v>
      </c>
      <c r="C4644" s="10" t="s">
        <v>2329</v>
      </c>
      <c r="D4644" s="10" t="s">
        <v>19</v>
      </c>
      <c r="E4644" s="10" t="s">
        <v>20</v>
      </c>
      <c r="F4644" s="10" t="s">
        <v>45</v>
      </c>
      <c r="G4644" s="137" t="s">
        <v>17313</v>
      </c>
      <c r="H4644" s="10"/>
      <c r="I4644" s="149" t="s">
        <v>46</v>
      </c>
      <c r="J4644" s="83" t="s">
        <v>19057</v>
      </c>
      <c r="K4644" s="10" t="s">
        <v>10439</v>
      </c>
      <c r="L4644" s="98">
        <f>IFERROR(VLOOKUP($F4644&amp;$C4644,Sales!$J:$W,9,0),0)</f>
        <v>447407.99999999988</v>
      </c>
      <c r="M4644" s="98">
        <f>IFERROR(VLOOKUP($F4644&amp;$C4644,Sales!$J:$W,10,0),0)</f>
        <v>0</v>
      </c>
      <c r="N4644" s="98">
        <f>IFERROR(VLOOKUP($F4644&amp;$C4644,Sales!$J:$W,11,0),0)</f>
        <v>0</v>
      </c>
      <c r="O4644" s="98">
        <f>IFERROR(VLOOKUP($F4644&amp;$C4644,Sales!$J:$W,12,0),0)</f>
        <v>4</v>
      </c>
      <c r="P4644" s="98">
        <f>IFERROR(VLOOKUP($F4644&amp;$C4644,Sales!$J:$W,13,0),0)</f>
        <v>149135.99999999997</v>
      </c>
      <c r="Q4644" s="98">
        <f>IFERROR(VLOOKUP($F4644&amp;$C4644,Sales!$A:$H,7,0),0)</f>
        <v>0</v>
      </c>
      <c r="R4644" s="41">
        <f t="shared" si="145"/>
        <v>1</v>
      </c>
      <c r="S4644" s="15">
        <v>1</v>
      </c>
      <c r="T4644" s="15"/>
      <c r="U4644" s="15"/>
      <c r="V4644" s="15">
        <v>1</v>
      </c>
      <c r="W4644" s="15">
        <v>1</v>
      </c>
      <c r="X4644" s="15">
        <v>1</v>
      </c>
      <c r="Y4644" s="41">
        <v>1</v>
      </c>
      <c r="Z4644" s="41">
        <v>1</v>
      </c>
      <c r="AA4644" s="15"/>
      <c r="AB4644" s="15"/>
      <c r="AC4644" s="15"/>
      <c r="AD4644" s="15"/>
      <c r="AE4644" s="15"/>
      <c r="AF4644" s="15"/>
      <c r="AG4644" s="15"/>
      <c r="AH4644" s="15"/>
      <c r="AI4644" s="15"/>
      <c r="AJ4644" s="15"/>
      <c r="AK4644" s="15"/>
      <c r="AL4644" s="15"/>
      <c r="AM4644" s="15"/>
      <c r="AN4644" s="15"/>
      <c r="AO4644" s="15"/>
      <c r="AP4644" s="15"/>
      <c r="AQ4644" s="15"/>
      <c r="AR4644" s="15"/>
      <c r="AS4644" s="15"/>
      <c r="AT4644" s="15"/>
      <c r="AU4644" s="15"/>
      <c r="AV4644" s="15"/>
      <c r="AW4644" s="15"/>
      <c r="AX4644" s="82"/>
      <c r="AY4644" s="10"/>
      <c r="AZ4644" s="10">
        <v>1</v>
      </c>
      <c r="BA4644" t="s">
        <v>22</v>
      </c>
      <c r="BB4644" t="s">
        <v>23</v>
      </c>
      <c r="BD4644" s="39" t="str">
        <f t="shared" si="146"/>
        <v>1441190881_ID-2657988740Ambipur</v>
      </c>
    </row>
    <row r="4645" spans="2:58" ht="13.5" customHeight="1" x14ac:dyDescent="0.35">
      <c r="B4645" s="10" t="s">
        <v>17</v>
      </c>
      <c r="C4645" s="10" t="s">
        <v>2329</v>
      </c>
      <c r="D4645" s="10" t="s">
        <v>19</v>
      </c>
      <c r="E4645" s="10" t="s">
        <v>20</v>
      </c>
      <c r="F4645" s="10" t="s">
        <v>829</v>
      </c>
      <c r="G4645" s="137" t="s">
        <v>17314</v>
      </c>
      <c r="H4645" s="10"/>
      <c r="I4645" s="149" t="s">
        <v>830</v>
      </c>
      <c r="J4645" s="83" t="s">
        <v>19058</v>
      </c>
      <c r="K4645" s="10" t="s">
        <v>10438</v>
      </c>
      <c r="L4645" s="98">
        <f>IFERROR(VLOOKUP($F4645&amp;$C4645,Sales!$J:$W,9,0),0)</f>
        <v>0</v>
      </c>
      <c r="M4645" s="98">
        <f>IFERROR(VLOOKUP($F4645&amp;$C4645,Sales!$J:$W,10,0),0)</f>
        <v>9999000</v>
      </c>
      <c r="N4645" s="98">
        <f>IFERROR(VLOOKUP($F4645&amp;$C4645,Sales!$J:$W,11,0),0)</f>
        <v>0</v>
      </c>
      <c r="O4645" s="98">
        <f>IFERROR(VLOOKUP($F4645&amp;$C4645,Sales!$J:$W,12,0),0)</f>
        <v>120</v>
      </c>
      <c r="P4645" s="98">
        <f>IFERROR(VLOOKUP($F4645&amp;$C4645,Sales!$J:$W,13,0),0)</f>
        <v>3333000</v>
      </c>
      <c r="Q4645" s="98">
        <f>IFERROR(VLOOKUP($F4645&amp;$C4645,Sales!$A:$H,7,0),0)</f>
        <v>0</v>
      </c>
      <c r="R4645" s="41">
        <f t="shared" si="145"/>
        <v>1</v>
      </c>
      <c r="S4645" s="15">
        <v>1</v>
      </c>
      <c r="T4645" s="15"/>
      <c r="U4645" s="15"/>
      <c r="V4645" s="15">
        <v>1</v>
      </c>
      <c r="W4645" s="15">
        <v>1</v>
      </c>
      <c r="X4645" s="15">
        <v>1</v>
      </c>
      <c r="Y4645" s="41">
        <v>1</v>
      </c>
      <c r="Z4645" s="41">
        <v>1</v>
      </c>
      <c r="AA4645" s="15"/>
      <c r="AB4645" s="15"/>
      <c r="AC4645" s="15"/>
      <c r="AD4645" s="15"/>
      <c r="AE4645" s="15"/>
      <c r="AF4645" s="15"/>
      <c r="AG4645" s="15"/>
      <c r="AH4645" s="15"/>
      <c r="AI4645" s="15"/>
      <c r="AJ4645" s="15"/>
      <c r="AK4645" s="15"/>
      <c r="AL4645" s="15"/>
      <c r="AM4645" s="15"/>
      <c r="AN4645" s="15"/>
      <c r="AO4645" s="15"/>
      <c r="AP4645" s="15"/>
      <c r="AQ4645" s="15"/>
      <c r="AR4645" s="15"/>
      <c r="AS4645" s="15"/>
      <c r="AT4645" s="15"/>
      <c r="AU4645" s="15"/>
      <c r="AV4645" s="15"/>
      <c r="AW4645" s="15"/>
      <c r="AX4645" s="82"/>
      <c r="AY4645" s="10"/>
      <c r="AZ4645" s="10">
        <v>1</v>
      </c>
      <c r="BA4645" t="s">
        <v>22</v>
      </c>
      <c r="BB4645" t="s">
        <v>23</v>
      </c>
      <c r="BD4645" s="39" t="str">
        <f t="shared" si="146"/>
        <v>1441246071_ID-2658020653Ambipur</v>
      </c>
      <c r="BF4645" t="s">
        <v>19048</v>
      </c>
    </row>
    <row r="4646" spans="2:58" ht="13.5" customHeight="1" x14ac:dyDescent="0.35">
      <c r="B4646" s="10" t="s">
        <v>17</v>
      </c>
      <c r="C4646" s="10" t="s">
        <v>2329</v>
      </c>
      <c r="D4646" s="10" t="s">
        <v>65</v>
      </c>
      <c r="E4646" s="10" t="s">
        <v>66</v>
      </c>
      <c r="F4646" s="10" t="s">
        <v>3627</v>
      </c>
      <c r="G4646" s="137" t="s">
        <v>17315</v>
      </c>
      <c r="H4646" s="10"/>
      <c r="I4646" s="149" t="s">
        <v>82</v>
      </c>
      <c r="J4646" s="83" t="s">
        <v>19059</v>
      </c>
      <c r="K4646" s="10" t="s">
        <v>17316</v>
      </c>
      <c r="L4646" s="98">
        <f>IFERROR(VLOOKUP($F4646&amp;$C4646,Sales!$J:$W,9,0),0)</f>
        <v>0</v>
      </c>
      <c r="M4646" s="98">
        <f>IFERROR(VLOOKUP($F4646&amp;$C4646,Sales!$J:$W,10,0),0)</f>
        <v>0</v>
      </c>
      <c r="N4646" s="98">
        <f>IFERROR(VLOOKUP($F4646&amp;$C4646,Sales!$J:$W,11,0),0)</f>
        <v>0</v>
      </c>
      <c r="O4646" s="98">
        <f>IFERROR(VLOOKUP($F4646&amp;$C4646,Sales!$J:$W,12,0),0)</f>
        <v>0</v>
      </c>
      <c r="P4646" s="98">
        <f>IFERROR(VLOOKUP($F4646&amp;$C4646,Sales!$J:$W,13,0),0)</f>
        <v>0</v>
      </c>
      <c r="Q4646" s="98">
        <f>IFERROR(VLOOKUP($F4646&amp;$C4646,Sales!$A:$H,7,0),0)</f>
        <v>0</v>
      </c>
      <c r="R4646" s="41">
        <f t="shared" si="145"/>
        <v>1</v>
      </c>
      <c r="S4646" s="15">
        <v>1</v>
      </c>
      <c r="T4646" s="15"/>
      <c r="U4646" s="15"/>
      <c r="V4646" s="15">
        <v>1</v>
      </c>
      <c r="W4646" s="15">
        <v>1</v>
      </c>
      <c r="X4646" s="15">
        <v>1</v>
      </c>
      <c r="Y4646" s="41">
        <v>1</v>
      </c>
      <c r="Z4646" s="41">
        <v>1</v>
      </c>
      <c r="AA4646" s="15"/>
      <c r="AB4646" s="15"/>
      <c r="AC4646" s="15"/>
      <c r="AD4646" s="15"/>
      <c r="AE4646" s="15"/>
      <c r="AF4646" s="15"/>
      <c r="AG4646" s="15"/>
      <c r="AH4646" s="15"/>
      <c r="AI4646" s="15"/>
      <c r="AJ4646" s="15"/>
      <c r="AK4646" s="15"/>
      <c r="AL4646" s="15"/>
      <c r="AM4646" s="15"/>
      <c r="AN4646" s="15"/>
      <c r="AO4646" s="15"/>
      <c r="AP4646" s="15"/>
      <c r="AQ4646" s="15"/>
      <c r="AR4646" s="15"/>
      <c r="AS4646" s="15"/>
      <c r="AT4646" s="15"/>
      <c r="AU4646" s="15"/>
      <c r="AV4646" s="15"/>
      <c r="AW4646" s="15"/>
      <c r="AX4646" s="82"/>
      <c r="AY4646" s="10"/>
      <c r="AZ4646" s="10">
        <v>1</v>
      </c>
      <c r="BA4646" t="s">
        <v>22</v>
      </c>
      <c r="BB4646" t="s">
        <v>23</v>
      </c>
      <c r="BD4646" s="39" t="str">
        <f t="shared" si="146"/>
        <v>579354440_ID-820978259Downy</v>
      </c>
    </row>
    <row r="4647" spans="2:58" ht="13.5" customHeight="1" x14ac:dyDescent="0.35">
      <c r="B4647" s="10" t="s">
        <v>17</v>
      </c>
      <c r="C4647" s="10" t="s">
        <v>2329</v>
      </c>
      <c r="D4647" s="10" t="s">
        <v>65</v>
      </c>
      <c r="E4647" s="10" t="s">
        <v>66</v>
      </c>
      <c r="F4647" s="10" t="s">
        <v>105</v>
      </c>
      <c r="G4647" s="137" t="s">
        <v>17317</v>
      </c>
      <c r="H4647" s="10"/>
      <c r="I4647" s="10" t="s">
        <v>106</v>
      </c>
      <c r="J4647" s="83" t="s">
        <v>19060</v>
      </c>
      <c r="K4647" s="10" t="s">
        <v>17318</v>
      </c>
      <c r="L4647" s="98">
        <f>IFERROR(VLOOKUP($F4647&amp;$C4647,Sales!$J:$W,9,0),0)</f>
        <v>0</v>
      </c>
      <c r="M4647" s="98">
        <f>IFERROR(VLOOKUP($F4647&amp;$C4647,Sales!$J:$W,10,0),0)</f>
        <v>0</v>
      </c>
      <c r="N4647" s="98">
        <f>IFERROR(VLOOKUP($F4647&amp;$C4647,Sales!$J:$W,11,0),0)</f>
        <v>0</v>
      </c>
      <c r="O4647" s="98">
        <f>IFERROR(VLOOKUP($F4647&amp;$C4647,Sales!$J:$W,12,0),0)</f>
        <v>0</v>
      </c>
      <c r="P4647" s="98">
        <f>IFERROR(VLOOKUP($F4647&amp;$C4647,Sales!$J:$W,13,0),0)</f>
        <v>0</v>
      </c>
      <c r="Q4647" s="98">
        <f>IFERROR(VLOOKUP($F4647&amp;$C4647,Sales!$A:$H,7,0),0)</f>
        <v>0</v>
      </c>
      <c r="R4647" s="41" t="str">
        <f t="shared" si="145"/>
        <v>ERROR</v>
      </c>
      <c r="S4647" s="15"/>
      <c r="T4647" s="15"/>
      <c r="U4647" s="15"/>
      <c r="V4647" s="15"/>
      <c r="W4647" s="15"/>
      <c r="X4647" s="15"/>
      <c r="Y4647" s="41"/>
      <c r="Z4647" s="41"/>
      <c r="AA4647" s="41"/>
      <c r="AB4647" s="15"/>
      <c r="AC4647" s="15"/>
      <c r="AD4647" s="15"/>
      <c r="AE4647" s="15"/>
      <c r="AF4647" s="15"/>
      <c r="AG4647" s="15"/>
      <c r="AH4647" s="15"/>
      <c r="AI4647" s="15"/>
      <c r="AJ4647" s="41"/>
      <c r="AK4647" s="15"/>
      <c r="AL4647" s="15"/>
      <c r="AM4647" s="15"/>
      <c r="AN4647" s="15"/>
      <c r="AO4647" s="15"/>
      <c r="AP4647" s="15"/>
      <c r="AQ4647" s="15"/>
      <c r="AR4647" s="15"/>
      <c r="AS4647" s="15"/>
      <c r="AT4647" s="15"/>
      <c r="AU4647" s="15"/>
      <c r="AV4647" s="15"/>
      <c r="AW4647" s="15"/>
      <c r="AX4647" s="15"/>
      <c r="AY4647" s="10"/>
      <c r="AZ4647" s="10">
        <v>1</v>
      </c>
      <c r="BA4647" t="s">
        <v>22</v>
      </c>
      <c r="BB4647" t="s">
        <v>88</v>
      </c>
      <c r="BD4647" s="39" t="str">
        <f t="shared" si="146"/>
        <v>483852449_ID-598450598Downy</v>
      </c>
    </row>
    <row r="4648" spans="2:58" ht="13.5" customHeight="1" x14ac:dyDescent="0.35">
      <c r="B4648" s="10" t="s">
        <v>17</v>
      </c>
      <c r="C4648" s="10" t="s">
        <v>2329</v>
      </c>
      <c r="D4648" s="10" t="s">
        <v>65</v>
      </c>
      <c r="E4648" s="10" t="s">
        <v>66</v>
      </c>
      <c r="F4648" s="10" t="s">
        <v>6208</v>
      </c>
      <c r="G4648" s="137" t="s">
        <v>17319</v>
      </c>
      <c r="H4648" s="10"/>
      <c r="I4648" s="10" t="s">
        <v>6209</v>
      </c>
      <c r="J4648" s="83" t="s">
        <v>19061</v>
      </c>
      <c r="K4648" s="10" t="s">
        <v>17320</v>
      </c>
      <c r="L4648" s="98">
        <f>IFERROR(VLOOKUP($F4648&amp;$C4648,Sales!$J:$W,9,0),0)</f>
        <v>0</v>
      </c>
      <c r="M4648" s="98">
        <f>IFERROR(VLOOKUP($F4648&amp;$C4648,Sales!$J:$W,10,0),0)</f>
        <v>0</v>
      </c>
      <c r="N4648" s="98">
        <f>IFERROR(VLOOKUP($F4648&amp;$C4648,Sales!$J:$W,11,0),0)</f>
        <v>0</v>
      </c>
      <c r="O4648" s="98">
        <f>IFERROR(VLOOKUP($F4648&amp;$C4648,Sales!$J:$W,12,0),0)</f>
        <v>0</v>
      </c>
      <c r="P4648" s="98">
        <f>IFERROR(VLOOKUP($F4648&amp;$C4648,Sales!$J:$W,13,0),0)</f>
        <v>0</v>
      </c>
      <c r="Q4648" s="98">
        <f>IFERROR(VLOOKUP($F4648&amp;$C4648,Sales!$A:$H,7,0),0)</f>
        <v>0</v>
      </c>
      <c r="R4648" s="41" t="str">
        <f t="shared" si="145"/>
        <v>ERROR</v>
      </c>
      <c r="S4648" s="15"/>
      <c r="T4648" s="15"/>
      <c r="U4648" s="15"/>
      <c r="V4648" s="15"/>
      <c r="W4648" s="15"/>
      <c r="X4648" s="15"/>
      <c r="Y4648" s="41"/>
      <c r="Z4648" s="41"/>
      <c r="AA4648" s="41"/>
      <c r="AB4648" s="15"/>
      <c r="AC4648" s="15"/>
      <c r="AD4648" s="15"/>
      <c r="AE4648" s="15"/>
      <c r="AF4648" s="15"/>
      <c r="AG4648" s="15"/>
      <c r="AH4648" s="15"/>
      <c r="AI4648" s="15"/>
      <c r="AJ4648" s="41"/>
      <c r="AK4648" s="15"/>
      <c r="AL4648" s="15"/>
      <c r="AM4648" s="15"/>
      <c r="AN4648" s="15"/>
      <c r="AO4648" s="15"/>
      <c r="AP4648" s="15"/>
      <c r="AQ4648" s="15"/>
      <c r="AR4648" s="15"/>
      <c r="AS4648" s="15"/>
      <c r="AT4648" s="15"/>
      <c r="AU4648" s="15"/>
      <c r="AV4648" s="15"/>
      <c r="AW4648" s="15"/>
      <c r="AX4648" s="15"/>
      <c r="AY4648" s="10"/>
      <c r="AZ4648" s="10">
        <v>1</v>
      </c>
      <c r="BA4648" t="s">
        <v>22</v>
      </c>
      <c r="BB4648" t="s">
        <v>88</v>
      </c>
      <c r="BD4648" s="39" t="str">
        <f t="shared" si="146"/>
        <v>483996211_ID-598636482Downy</v>
      </c>
    </row>
    <row r="4649" spans="2:58" ht="13.5" customHeight="1" x14ac:dyDescent="0.35">
      <c r="B4649" s="10" t="s">
        <v>17</v>
      </c>
      <c r="C4649" s="10" t="s">
        <v>2329</v>
      </c>
      <c r="D4649" s="10" t="s">
        <v>65</v>
      </c>
      <c r="E4649" s="10" t="s">
        <v>66</v>
      </c>
      <c r="F4649" s="10" t="s">
        <v>6216</v>
      </c>
      <c r="G4649" s="137" t="s">
        <v>17321</v>
      </c>
      <c r="H4649" s="10"/>
      <c r="I4649" s="10" t="s">
        <v>6217</v>
      </c>
      <c r="J4649" s="83" t="s">
        <v>19062</v>
      </c>
      <c r="K4649" s="10" t="s">
        <v>17322</v>
      </c>
      <c r="L4649" s="98">
        <f>IFERROR(VLOOKUP($F4649&amp;$C4649,Sales!$J:$W,9,0),0)</f>
        <v>0</v>
      </c>
      <c r="M4649" s="98">
        <f>IFERROR(VLOOKUP($F4649&amp;$C4649,Sales!$J:$W,10,0),0)</f>
        <v>0</v>
      </c>
      <c r="N4649" s="98">
        <f>IFERROR(VLOOKUP($F4649&amp;$C4649,Sales!$J:$W,11,0),0)</f>
        <v>0</v>
      </c>
      <c r="O4649" s="98">
        <f>IFERROR(VLOOKUP($F4649&amp;$C4649,Sales!$J:$W,12,0),0)</f>
        <v>0</v>
      </c>
      <c r="P4649" s="98">
        <f>IFERROR(VLOOKUP($F4649&amp;$C4649,Sales!$J:$W,13,0),0)</f>
        <v>0</v>
      </c>
      <c r="Q4649" s="98">
        <f>IFERROR(VLOOKUP($F4649&amp;$C4649,Sales!$A:$H,7,0),0)</f>
        <v>0</v>
      </c>
      <c r="R4649" s="41" t="str">
        <f t="shared" si="145"/>
        <v>ERROR</v>
      </c>
      <c r="S4649" s="15"/>
      <c r="T4649" s="15"/>
      <c r="U4649" s="15"/>
      <c r="V4649" s="15"/>
      <c r="W4649" s="15"/>
      <c r="X4649" s="15"/>
      <c r="Y4649" s="41"/>
      <c r="Z4649" s="41"/>
      <c r="AA4649" s="41"/>
      <c r="AB4649" s="15"/>
      <c r="AC4649" s="15"/>
      <c r="AD4649" s="15"/>
      <c r="AE4649" s="15"/>
      <c r="AF4649" s="15"/>
      <c r="AG4649" s="15"/>
      <c r="AH4649" s="15"/>
      <c r="AI4649" s="15"/>
      <c r="AJ4649" s="41"/>
      <c r="AK4649" s="15"/>
      <c r="AL4649" s="15"/>
      <c r="AM4649" s="15"/>
      <c r="AN4649" s="15"/>
      <c r="AO4649" s="15"/>
      <c r="AP4649" s="15"/>
      <c r="AQ4649" s="15"/>
      <c r="AR4649" s="15"/>
      <c r="AS4649" s="15"/>
      <c r="AT4649" s="15"/>
      <c r="AU4649" s="15"/>
      <c r="AV4649" s="15"/>
      <c r="AW4649" s="15"/>
      <c r="AX4649" s="15"/>
      <c r="AY4649" s="10"/>
      <c r="AZ4649" s="10">
        <v>1</v>
      </c>
      <c r="BA4649" t="s">
        <v>22</v>
      </c>
      <c r="BB4649" t="s">
        <v>88</v>
      </c>
      <c r="BD4649" s="39" t="str">
        <f t="shared" si="146"/>
        <v>483976821_ID-598632455Downy</v>
      </c>
    </row>
    <row r="4650" spans="2:58" ht="13.5" customHeight="1" x14ac:dyDescent="0.35">
      <c r="B4650" s="10" t="s">
        <v>17</v>
      </c>
      <c r="C4650" s="10" t="s">
        <v>2329</v>
      </c>
      <c r="D4650" s="10" t="s">
        <v>65</v>
      </c>
      <c r="E4650" s="10" t="s">
        <v>66</v>
      </c>
      <c r="F4650" s="10" t="s">
        <v>101</v>
      </c>
      <c r="G4650" s="137" t="s">
        <v>17323</v>
      </c>
      <c r="H4650" s="10"/>
      <c r="I4650" s="10" t="s">
        <v>102</v>
      </c>
      <c r="J4650" s="83" t="s">
        <v>19063</v>
      </c>
      <c r="K4650" s="10" t="s">
        <v>10188</v>
      </c>
      <c r="L4650" s="98">
        <f>IFERROR(VLOOKUP($F4650&amp;$C4650,Sales!$J:$W,9,0),0)</f>
        <v>0</v>
      </c>
      <c r="M4650" s="98">
        <f>IFERROR(VLOOKUP($F4650&amp;$C4650,Sales!$J:$W,10,0),0)</f>
        <v>0</v>
      </c>
      <c r="N4650" s="98">
        <f>IFERROR(VLOOKUP($F4650&amp;$C4650,Sales!$J:$W,11,0),0)</f>
        <v>0</v>
      </c>
      <c r="O4650" s="98">
        <f>IFERROR(VLOOKUP($F4650&amp;$C4650,Sales!$J:$W,12,0),0)</f>
        <v>0</v>
      </c>
      <c r="P4650" s="98">
        <f>IFERROR(VLOOKUP($F4650&amp;$C4650,Sales!$J:$W,13,0),0)</f>
        <v>0</v>
      </c>
      <c r="Q4650" s="98">
        <f>IFERROR(VLOOKUP($F4650&amp;$C4650,Sales!$A:$H,7,0),0)</f>
        <v>0</v>
      </c>
      <c r="R4650" s="41" t="str">
        <f t="shared" si="145"/>
        <v>ERROR</v>
      </c>
      <c r="S4650" s="15"/>
      <c r="T4650" s="15"/>
      <c r="U4650" s="15"/>
      <c r="V4650" s="15"/>
      <c r="W4650" s="15"/>
      <c r="X4650" s="15"/>
      <c r="Y4650" s="41"/>
      <c r="Z4650" s="41"/>
      <c r="AA4650" s="41"/>
      <c r="AB4650" s="15"/>
      <c r="AC4650" s="15"/>
      <c r="AD4650" s="15"/>
      <c r="AE4650" s="15"/>
      <c r="AF4650" s="15"/>
      <c r="AG4650" s="15"/>
      <c r="AH4650" s="15"/>
      <c r="AI4650" s="15"/>
      <c r="AJ4650" s="41"/>
      <c r="AK4650" s="15"/>
      <c r="AL4650" s="15"/>
      <c r="AM4650" s="15"/>
      <c r="AN4650" s="15"/>
      <c r="AO4650" s="15"/>
      <c r="AP4650" s="15"/>
      <c r="AQ4650" s="15"/>
      <c r="AR4650" s="15"/>
      <c r="AS4650" s="15"/>
      <c r="AT4650" s="15"/>
      <c r="AU4650" s="15"/>
      <c r="AV4650" s="15"/>
      <c r="AW4650" s="15"/>
      <c r="AX4650" s="15"/>
      <c r="AY4650" s="10"/>
      <c r="AZ4650" s="10">
        <v>1</v>
      </c>
      <c r="BA4650" t="s">
        <v>22</v>
      </c>
      <c r="BB4650" t="s">
        <v>88</v>
      </c>
      <c r="BD4650" s="39" t="str">
        <f t="shared" si="146"/>
        <v>483850530_ID-598472212Downy</v>
      </c>
    </row>
    <row r="4651" spans="2:58" ht="13.5" customHeight="1" x14ac:dyDescent="0.35">
      <c r="B4651" s="10" t="s">
        <v>17</v>
      </c>
      <c r="C4651" s="10" t="s">
        <v>2329</v>
      </c>
      <c r="D4651" s="10" t="s">
        <v>65</v>
      </c>
      <c r="E4651" s="10" t="s">
        <v>66</v>
      </c>
      <c r="F4651" s="10" t="s">
        <v>2170</v>
      </c>
      <c r="G4651" s="137" t="s">
        <v>17324</v>
      </c>
      <c r="H4651" s="10"/>
      <c r="I4651" s="10" t="s">
        <v>6211</v>
      </c>
      <c r="J4651" s="83" t="s">
        <v>19064</v>
      </c>
      <c r="K4651" s="10" t="s">
        <v>10342</v>
      </c>
      <c r="L4651" s="98">
        <f>IFERROR(VLOOKUP($F4651&amp;$C4651,Sales!$J:$W,9,0),0)</f>
        <v>0</v>
      </c>
      <c r="M4651" s="98">
        <f>IFERROR(VLOOKUP($F4651&amp;$C4651,Sales!$J:$W,10,0),0)</f>
        <v>0</v>
      </c>
      <c r="N4651" s="98">
        <f>IFERROR(VLOOKUP($F4651&amp;$C4651,Sales!$J:$W,11,0),0)</f>
        <v>0</v>
      </c>
      <c r="O4651" s="98">
        <f>IFERROR(VLOOKUP($F4651&amp;$C4651,Sales!$J:$W,12,0),0)</f>
        <v>0</v>
      </c>
      <c r="P4651" s="98">
        <f>IFERROR(VLOOKUP($F4651&amp;$C4651,Sales!$J:$W,13,0),0)</f>
        <v>0</v>
      </c>
      <c r="Q4651" s="98">
        <f>IFERROR(VLOOKUP($F4651&amp;$C4651,Sales!$A:$H,7,0),0)</f>
        <v>0</v>
      </c>
      <c r="R4651" s="41" t="str">
        <f t="shared" si="145"/>
        <v>ERROR</v>
      </c>
      <c r="S4651" s="15"/>
      <c r="T4651" s="15"/>
      <c r="U4651" s="15"/>
      <c r="V4651" s="15"/>
      <c r="W4651" s="15"/>
      <c r="X4651" s="15"/>
      <c r="Y4651" s="41"/>
      <c r="Z4651" s="41"/>
      <c r="AA4651" s="41"/>
      <c r="AB4651" s="15"/>
      <c r="AC4651" s="15"/>
      <c r="AD4651" s="15"/>
      <c r="AE4651" s="15"/>
      <c r="AF4651" s="15"/>
      <c r="AG4651" s="15"/>
      <c r="AH4651" s="15"/>
      <c r="AI4651" s="15"/>
      <c r="AJ4651" s="41"/>
      <c r="AK4651" s="15"/>
      <c r="AL4651" s="15"/>
      <c r="AM4651" s="15"/>
      <c r="AN4651" s="15"/>
      <c r="AO4651" s="15"/>
      <c r="AP4651" s="15"/>
      <c r="AQ4651" s="15"/>
      <c r="AR4651" s="15"/>
      <c r="AS4651" s="15"/>
      <c r="AT4651" s="15"/>
      <c r="AU4651" s="15"/>
      <c r="AV4651" s="15"/>
      <c r="AW4651" s="15"/>
      <c r="AX4651" s="15"/>
      <c r="AY4651" s="10"/>
      <c r="AZ4651" s="10">
        <v>1</v>
      </c>
      <c r="BA4651" t="s">
        <v>22</v>
      </c>
      <c r="BB4651" t="s">
        <v>88</v>
      </c>
      <c r="BD4651" s="39" t="str">
        <f t="shared" si="146"/>
        <v>483996204_ID-598636476Downy</v>
      </c>
    </row>
    <row r="4652" spans="2:58" ht="13.5" customHeight="1" x14ac:dyDescent="0.35">
      <c r="B4652" s="10" t="s">
        <v>17</v>
      </c>
      <c r="C4652" s="10" t="s">
        <v>2329</v>
      </c>
      <c r="D4652" s="10" t="s">
        <v>65</v>
      </c>
      <c r="E4652" s="10" t="s">
        <v>66</v>
      </c>
      <c r="F4652" s="10" t="s">
        <v>2117</v>
      </c>
      <c r="G4652" s="137" t="s">
        <v>17325</v>
      </c>
      <c r="H4652" s="10"/>
      <c r="I4652" s="10" t="s">
        <v>6207</v>
      </c>
      <c r="J4652" s="83" t="s">
        <v>19065</v>
      </c>
      <c r="K4652" s="10" t="s">
        <v>10311</v>
      </c>
      <c r="L4652" s="98">
        <f>IFERROR(VLOOKUP($F4652&amp;$C4652,Sales!$J:$W,9,0),0)</f>
        <v>0</v>
      </c>
      <c r="M4652" s="98">
        <f>IFERROR(VLOOKUP($F4652&amp;$C4652,Sales!$J:$W,10,0),0)</f>
        <v>0</v>
      </c>
      <c r="N4652" s="98">
        <f>IFERROR(VLOOKUP($F4652&amp;$C4652,Sales!$J:$W,11,0),0)</f>
        <v>0</v>
      </c>
      <c r="O4652" s="98">
        <f>IFERROR(VLOOKUP($F4652&amp;$C4652,Sales!$J:$W,12,0),0)</f>
        <v>0</v>
      </c>
      <c r="P4652" s="98">
        <f>IFERROR(VLOOKUP($F4652&amp;$C4652,Sales!$J:$W,13,0),0)</f>
        <v>0</v>
      </c>
      <c r="Q4652" s="98">
        <f>IFERROR(VLOOKUP($F4652&amp;$C4652,Sales!$A:$H,7,0),0)</f>
        <v>0</v>
      </c>
      <c r="R4652" s="41" t="str">
        <f t="shared" si="145"/>
        <v>ERROR</v>
      </c>
      <c r="S4652" s="15"/>
      <c r="T4652" s="15"/>
      <c r="U4652" s="15"/>
      <c r="V4652" s="15"/>
      <c r="W4652" s="15"/>
      <c r="X4652" s="15"/>
      <c r="Y4652" s="41"/>
      <c r="Z4652" s="41"/>
      <c r="AA4652" s="41"/>
      <c r="AB4652" s="15"/>
      <c r="AC4652" s="15"/>
      <c r="AD4652" s="15"/>
      <c r="AE4652" s="15"/>
      <c r="AF4652" s="15"/>
      <c r="AG4652" s="15"/>
      <c r="AH4652" s="15"/>
      <c r="AI4652" s="15"/>
      <c r="AJ4652" s="41"/>
      <c r="AK4652" s="15"/>
      <c r="AL4652" s="15"/>
      <c r="AM4652" s="15"/>
      <c r="AN4652" s="15"/>
      <c r="AO4652" s="15"/>
      <c r="AP4652" s="15"/>
      <c r="AQ4652" s="15"/>
      <c r="AR4652" s="15"/>
      <c r="AS4652" s="15"/>
      <c r="AT4652" s="15"/>
      <c r="AU4652" s="15"/>
      <c r="AV4652" s="15"/>
      <c r="AW4652" s="15"/>
      <c r="AX4652" s="15"/>
      <c r="AY4652" s="10"/>
      <c r="AZ4652" s="10">
        <v>1</v>
      </c>
      <c r="BA4652" t="s">
        <v>22</v>
      </c>
      <c r="BB4652" t="s">
        <v>88</v>
      </c>
      <c r="BD4652" s="39" t="str">
        <f t="shared" si="146"/>
        <v>483968946_ID-598620613Downy</v>
      </c>
    </row>
    <row r="4653" spans="2:58" ht="13.5" customHeight="1" x14ac:dyDescent="0.35">
      <c r="B4653" s="10" t="s">
        <v>17</v>
      </c>
      <c r="C4653" s="10" t="s">
        <v>2329</v>
      </c>
      <c r="D4653" s="10" t="s">
        <v>65</v>
      </c>
      <c r="E4653" s="10" t="s">
        <v>66</v>
      </c>
      <c r="F4653" s="10" t="s">
        <v>2253</v>
      </c>
      <c r="G4653" s="137" t="s">
        <v>17326</v>
      </c>
      <c r="H4653" s="10"/>
      <c r="I4653" s="10" t="s">
        <v>6218</v>
      </c>
      <c r="J4653" s="83" t="s">
        <v>19066</v>
      </c>
      <c r="K4653" s="10" t="s">
        <v>17327</v>
      </c>
      <c r="L4653" s="98">
        <f>IFERROR(VLOOKUP($F4653&amp;$C4653,Sales!$J:$W,9,0),0)</f>
        <v>0</v>
      </c>
      <c r="M4653" s="98">
        <f>IFERROR(VLOOKUP($F4653&amp;$C4653,Sales!$J:$W,10,0),0)</f>
        <v>0</v>
      </c>
      <c r="N4653" s="98">
        <f>IFERROR(VLOOKUP($F4653&amp;$C4653,Sales!$J:$W,11,0),0)</f>
        <v>0</v>
      </c>
      <c r="O4653" s="98">
        <f>IFERROR(VLOOKUP($F4653&amp;$C4653,Sales!$J:$W,12,0),0)</f>
        <v>0</v>
      </c>
      <c r="P4653" s="98">
        <f>IFERROR(VLOOKUP($F4653&amp;$C4653,Sales!$J:$W,13,0),0)</f>
        <v>0</v>
      </c>
      <c r="Q4653" s="98">
        <f>IFERROR(VLOOKUP($F4653&amp;$C4653,Sales!$A:$H,7,0),0)</f>
        <v>0</v>
      </c>
      <c r="R4653" s="41" t="str">
        <f t="shared" si="145"/>
        <v>ERROR</v>
      </c>
      <c r="S4653" s="15"/>
      <c r="T4653" s="15"/>
      <c r="U4653" s="15"/>
      <c r="V4653" s="15"/>
      <c r="W4653" s="15"/>
      <c r="X4653" s="15"/>
      <c r="Y4653" s="41"/>
      <c r="Z4653" s="41"/>
      <c r="AA4653" s="41"/>
      <c r="AB4653" s="15"/>
      <c r="AC4653" s="15"/>
      <c r="AD4653" s="15"/>
      <c r="AE4653" s="15"/>
      <c r="AF4653" s="15"/>
      <c r="AG4653" s="15"/>
      <c r="AH4653" s="15"/>
      <c r="AI4653" s="15"/>
      <c r="AJ4653" s="41"/>
      <c r="AK4653" s="15"/>
      <c r="AL4653" s="15"/>
      <c r="AM4653" s="15"/>
      <c r="AN4653" s="15"/>
      <c r="AO4653" s="15"/>
      <c r="AP4653" s="15"/>
      <c r="AQ4653" s="15"/>
      <c r="AR4653" s="15"/>
      <c r="AS4653" s="15"/>
      <c r="AT4653" s="15"/>
      <c r="AU4653" s="15"/>
      <c r="AV4653" s="15"/>
      <c r="AW4653" s="15"/>
      <c r="AX4653" s="15"/>
      <c r="AY4653" s="10"/>
      <c r="AZ4653" s="10">
        <v>1</v>
      </c>
      <c r="BA4653" t="s">
        <v>22</v>
      </c>
      <c r="BB4653" t="s">
        <v>88</v>
      </c>
      <c r="BD4653" s="39" t="str">
        <f t="shared" si="146"/>
        <v>965694170_ID-1455180796Downy</v>
      </c>
    </row>
    <row r="4654" spans="2:58" ht="13.5" customHeight="1" x14ac:dyDescent="0.35">
      <c r="B4654" s="10" t="s">
        <v>17</v>
      </c>
      <c r="C4654" s="10" t="s">
        <v>2329</v>
      </c>
      <c r="D4654" s="10" t="s">
        <v>65</v>
      </c>
      <c r="E4654" s="10" t="s">
        <v>66</v>
      </c>
      <c r="F4654" s="10" t="s">
        <v>4143</v>
      </c>
      <c r="G4654" s="137" t="s">
        <v>4470</v>
      </c>
      <c r="H4654" s="10"/>
      <c r="I4654" s="10" t="s">
        <v>2092</v>
      </c>
      <c r="J4654" s="83" t="s">
        <v>19067</v>
      </c>
      <c r="K4654" s="10" t="s">
        <v>17328</v>
      </c>
      <c r="L4654" s="98">
        <f>IFERROR(VLOOKUP($F4654&amp;$C4654,Sales!$J:$W,9,0),0)</f>
        <v>0</v>
      </c>
      <c r="M4654" s="98">
        <f>IFERROR(VLOOKUP($F4654&amp;$C4654,Sales!$J:$W,10,0),0)</f>
        <v>0</v>
      </c>
      <c r="N4654" s="98">
        <f>IFERROR(VLOOKUP($F4654&amp;$C4654,Sales!$J:$W,11,0),0)</f>
        <v>0</v>
      </c>
      <c r="O4654" s="98">
        <f>IFERROR(VLOOKUP($F4654&amp;$C4654,Sales!$J:$W,12,0),0)</f>
        <v>0</v>
      </c>
      <c r="P4654" s="98">
        <f>IFERROR(VLOOKUP($F4654&amp;$C4654,Sales!$J:$W,13,0),0)</f>
        <v>0</v>
      </c>
      <c r="Q4654" s="98">
        <f>IFERROR(VLOOKUP($F4654&amp;$C4654,Sales!$A:$H,7,0),0)</f>
        <v>0</v>
      </c>
      <c r="R4654" s="41" t="str">
        <f t="shared" si="145"/>
        <v>ERROR</v>
      </c>
      <c r="S4654" s="15"/>
      <c r="T4654" s="15"/>
      <c r="U4654" s="15"/>
      <c r="V4654" s="15"/>
      <c r="W4654" s="15"/>
      <c r="X4654" s="15"/>
      <c r="Y4654" s="41"/>
      <c r="Z4654" s="41"/>
      <c r="AA4654" s="41"/>
      <c r="AB4654" s="15"/>
      <c r="AC4654" s="15"/>
      <c r="AD4654" s="15"/>
      <c r="AE4654" s="15"/>
      <c r="AF4654" s="15"/>
      <c r="AG4654" s="15"/>
      <c r="AH4654" s="15"/>
      <c r="AI4654" s="15"/>
      <c r="AJ4654" s="41"/>
      <c r="AK4654" s="15"/>
      <c r="AL4654" s="15"/>
      <c r="AM4654" s="15"/>
      <c r="AN4654" s="15"/>
      <c r="AO4654" s="15"/>
      <c r="AP4654" s="15"/>
      <c r="AQ4654" s="15"/>
      <c r="AR4654" s="15"/>
      <c r="AS4654" s="15"/>
      <c r="AT4654" s="15"/>
      <c r="AU4654" s="15"/>
      <c r="AV4654" s="15"/>
      <c r="AW4654" s="15"/>
      <c r="AX4654" s="15"/>
      <c r="AY4654" s="10"/>
      <c r="AZ4654" s="10">
        <v>1</v>
      </c>
      <c r="BA4654" t="s">
        <v>22</v>
      </c>
      <c r="BB4654" t="s">
        <v>88</v>
      </c>
      <c r="BD4654" s="39" t="str">
        <f t="shared" si="146"/>
        <v>1080636922_ID-1691594809Downy</v>
      </c>
    </row>
    <row r="4655" spans="2:58" ht="13.5" customHeight="1" x14ac:dyDescent="0.35">
      <c r="B4655" s="10" t="s">
        <v>17</v>
      </c>
      <c r="C4655" s="10" t="s">
        <v>2329</v>
      </c>
      <c r="D4655" s="10" t="s">
        <v>65</v>
      </c>
      <c r="E4655" s="10" t="s">
        <v>66</v>
      </c>
      <c r="F4655" s="10" t="s">
        <v>4142</v>
      </c>
      <c r="G4655" s="137" t="s">
        <v>3370</v>
      </c>
      <c r="H4655" s="10"/>
      <c r="I4655" s="10" t="s">
        <v>114</v>
      </c>
      <c r="J4655" s="83" t="s">
        <v>19068</v>
      </c>
      <c r="K4655" s="10" t="s">
        <v>17329</v>
      </c>
      <c r="L4655" s="98">
        <f>IFERROR(VLOOKUP($F4655&amp;$C4655,Sales!$J:$W,9,0),0)</f>
        <v>0</v>
      </c>
      <c r="M4655" s="98">
        <f>IFERROR(VLOOKUP($F4655&amp;$C4655,Sales!$J:$W,10,0),0)</f>
        <v>0</v>
      </c>
      <c r="N4655" s="98">
        <f>IFERROR(VLOOKUP($F4655&amp;$C4655,Sales!$J:$W,11,0),0)</f>
        <v>0</v>
      </c>
      <c r="O4655" s="98">
        <f>IFERROR(VLOOKUP($F4655&amp;$C4655,Sales!$J:$W,12,0),0)</f>
        <v>0</v>
      </c>
      <c r="P4655" s="98">
        <f>IFERROR(VLOOKUP($F4655&amp;$C4655,Sales!$J:$W,13,0),0)</f>
        <v>0</v>
      </c>
      <c r="Q4655" s="98">
        <f>IFERROR(VLOOKUP($F4655&amp;$C4655,Sales!$A:$H,7,0),0)</f>
        <v>0</v>
      </c>
      <c r="R4655" s="41" t="str">
        <f t="shared" si="145"/>
        <v>ERROR</v>
      </c>
      <c r="S4655" s="15"/>
      <c r="T4655" s="15"/>
      <c r="U4655" s="15"/>
      <c r="V4655" s="15"/>
      <c r="W4655" s="15"/>
      <c r="X4655" s="15"/>
      <c r="Y4655" s="41"/>
      <c r="Z4655" s="41"/>
      <c r="AA4655" s="41"/>
      <c r="AB4655" s="15"/>
      <c r="AC4655" s="15"/>
      <c r="AD4655" s="15"/>
      <c r="AE4655" s="15"/>
      <c r="AF4655" s="15"/>
      <c r="AG4655" s="15"/>
      <c r="AH4655" s="15"/>
      <c r="AI4655" s="15"/>
      <c r="AJ4655" s="41"/>
      <c r="AK4655" s="15"/>
      <c r="AL4655" s="15"/>
      <c r="AM4655" s="15"/>
      <c r="AN4655" s="15"/>
      <c r="AO4655" s="15"/>
      <c r="AP4655" s="15"/>
      <c r="AQ4655" s="15"/>
      <c r="AR4655" s="15"/>
      <c r="AS4655" s="15"/>
      <c r="AT4655" s="15"/>
      <c r="AU4655" s="15"/>
      <c r="AV4655" s="15"/>
      <c r="AW4655" s="15"/>
      <c r="AX4655" s="15"/>
      <c r="AY4655" s="10"/>
      <c r="AZ4655" s="10">
        <v>1</v>
      </c>
      <c r="BA4655" t="s">
        <v>22</v>
      </c>
      <c r="BB4655" t="s">
        <v>88</v>
      </c>
      <c r="BD4655" s="39" t="str">
        <f t="shared" si="146"/>
        <v>1079778847_ID-1688966607Downy</v>
      </c>
    </row>
    <row r="4656" spans="2:58" ht="13.5" customHeight="1" x14ac:dyDescent="0.35">
      <c r="B4656" s="10" t="s">
        <v>17</v>
      </c>
      <c r="C4656" s="10" t="s">
        <v>2329</v>
      </c>
      <c r="D4656" s="10" t="s">
        <v>65</v>
      </c>
      <c r="E4656" s="10" t="s">
        <v>66</v>
      </c>
      <c r="F4656" s="10" t="s">
        <v>6119</v>
      </c>
      <c r="G4656" s="137" t="s">
        <v>17330</v>
      </c>
      <c r="H4656" s="10"/>
      <c r="I4656" s="10" t="s">
        <v>6210</v>
      </c>
      <c r="J4656" s="83" t="s">
        <v>19068</v>
      </c>
      <c r="K4656" s="10" t="s">
        <v>3403</v>
      </c>
      <c r="L4656" s="98">
        <f>IFERROR(VLOOKUP($F4656&amp;$C4656,Sales!$J:$W,9,0),0)</f>
        <v>0</v>
      </c>
      <c r="M4656" s="98">
        <f>IFERROR(VLOOKUP($F4656&amp;$C4656,Sales!$J:$W,10,0),0)</f>
        <v>0</v>
      </c>
      <c r="N4656" s="98">
        <f>IFERROR(VLOOKUP($F4656&amp;$C4656,Sales!$J:$W,11,0),0)</f>
        <v>0</v>
      </c>
      <c r="O4656" s="98">
        <f>IFERROR(VLOOKUP($F4656&amp;$C4656,Sales!$J:$W,12,0),0)</f>
        <v>0</v>
      </c>
      <c r="P4656" s="98">
        <f>IFERROR(VLOOKUP($F4656&amp;$C4656,Sales!$J:$W,13,0),0)</f>
        <v>0</v>
      </c>
      <c r="Q4656" s="98">
        <f>IFERROR(VLOOKUP($F4656&amp;$C4656,Sales!$A:$H,7,0),0)</f>
        <v>0</v>
      </c>
      <c r="R4656" s="41" t="str">
        <f t="shared" si="145"/>
        <v>ERROR</v>
      </c>
      <c r="S4656" s="15"/>
      <c r="T4656" s="15"/>
      <c r="U4656" s="15"/>
      <c r="V4656" s="15"/>
      <c r="W4656" s="15"/>
      <c r="X4656" s="15"/>
      <c r="Y4656" s="41"/>
      <c r="Z4656" s="41"/>
      <c r="AA4656" s="41"/>
      <c r="AB4656" s="15"/>
      <c r="AC4656" s="15"/>
      <c r="AD4656" s="15"/>
      <c r="AE4656" s="15"/>
      <c r="AF4656" s="15"/>
      <c r="AG4656" s="15"/>
      <c r="AH4656" s="15"/>
      <c r="AI4656" s="15"/>
      <c r="AJ4656" s="41"/>
      <c r="AK4656" s="15"/>
      <c r="AL4656" s="15"/>
      <c r="AM4656" s="15"/>
      <c r="AN4656" s="15"/>
      <c r="AO4656" s="15"/>
      <c r="AP4656" s="15"/>
      <c r="AQ4656" s="15"/>
      <c r="AR4656" s="15"/>
      <c r="AS4656" s="15"/>
      <c r="AT4656" s="15"/>
      <c r="AU4656" s="15"/>
      <c r="AV4656" s="15"/>
      <c r="AW4656" s="15"/>
      <c r="AX4656" s="15"/>
      <c r="AY4656" s="10"/>
      <c r="AZ4656" s="10">
        <v>1</v>
      </c>
      <c r="BA4656" t="s">
        <v>22</v>
      </c>
      <c r="BB4656" t="s">
        <v>88</v>
      </c>
      <c r="BD4656" s="39" t="str">
        <f t="shared" si="146"/>
        <v>1080708931_ID-1691838578Downy</v>
      </c>
    </row>
    <row r="4657" spans="2:59" ht="13.5" customHeight="1" x14ac:dyDescent="0.35">
      <c r="B4657" s="10" t="s">
        <v>17</v>
      </c>
      <c r="C4657" s="10" t="s">
        <v>2329</v>
      </c>
      <c r="D4657" s="10" t="s">
        <v>65</v>
      </c>
      <c r="E4657" s="10" t="s">
        <v>66</v>
      </c>
      <c r="F4657" s="10" t="s">
        <v>6118</v>
      </c>
      <c r="G4657" s="137" t="s">
        <v>17331</v>
      </c>
      <c r="H4657" s="10"/>
      <c r="I4657" s="10" t="s">
        <v>2242</v>
      </c>
      <c r="J4657" s="83" t="s">
        <v>19069</v>
      </c>
      <c r="K4657" s="10" t="s">
        <v>10267</v>
      </c>
      <c r="L4657" s="98">
        <f>IFERROR(VLOOKUP($F4657&amp;$C4657,Sales!$J:$W,9,0),0)</f>
        <v>0</v>
      </c>
      <c r="M4657" s="98">
        <f>IFERROR(VLOOKUP($F4657&amp;$C4657,Sales!$J:$W,10,0),0)</f>
        <v>0</v>
      </c>
      <c r="N4657" s="98">
        <f>IFERROR(VLOOKUP($F4657&amp;$C4657,Sales!$J:$W,11,0),0)</f>
        <v>0</v>
      </c>
      <c r="O4657" s="98">
        <f>IFERROR(VLOOKUP($F4657&amp;$C4657,Sales!$J:$W,12,0),0)</f>
        <v>0</v>
      </c>
      <c r="P4657" s="98">
        <f>IFERROR(VLOOKUP($F4657&amp;$C4657,Sales!$J:$W,13,0),0)</f>
        <v>0</v>
      </c>
      <c r="Q4657" s="98">
        <f>IFERROR(VLOOKUP($F4657&amp;$C4657,Sales!$A:$H,7,0),0)</f>
        <v>0</v>
      </c>
      <c r="R4657" s="41" t="str">
        <f t="shared" si="145"/>
        <v>ERROR</v>
      </c>
      <c r="S4657" s="15"/>
      <c r="T4657" s="15"/>
      <c r="U4657" s="15"/>
      <c r="V4657" s="15"/>
      <c r="W4657" s="15"/>
      <c r="X4657" s="15"/>
      <c r="Y4657" s="41"/>
      <c r="Z4657" s="41"/>
      <c r="AA4657" s="41"/>
      <c r="AB4657" s="15"/>
      <c r="AC4657" s="15"/>
      <c r="AD4657" s="15"/>
      <c r="AE4657" s="15"/>
      <c r="AF4657" s="15"/>
      <c r="AG4657" s="15"/>
      <c r="AH4657" s="15"/>
      <c r="AI4657" s="15"/>
      <c r="AJ4657" s="41"/>
      <c r="AK4657" s="15"/>
      <c r="AL4657" s="15"/>
      <c r="AM4657" s="15"/>
      <c r="AN4657" s="15"/>
      <c r="AO4657" s="15"/>
      <c r="AP4657" s="15"/>
      <c r="AQ4657" s="15"/>
      <c r="AR4657" s="15"/>
      <c r="AS4657" s="15"/>
      <c r="AT4657" s="15"/>
      <c r="AU4657" s="15"/>
      <c r="AV4657" s="15"/>
      <c r="AW4657" s="15"/>
      <c r="AX4657" s="15"/>
      <c r="AY4657" s="10"/>
      <c r="AZ4657" s="10">
        <v>1</v>
      </c>
      <c r="BA4657" t="s">
        <v>22</v>
      </c>
      <c r="BB4657" t="s">
        <v>88</v>
      </c>
      <c r="BD4657" s="39" t="str">
        <f t="shared" si="146"/>
        <v>1080486051_ID-1691088005Downy</v>
      </c>
    </row>
    <row r="4658" spans="2:59" ht="13.5" customHeight="1" x14ac:dyDescent="0.35">
      <c r="B4658" s="10" t="s">
        <v>17</v>
      </c>
      <c r="C4658" s="10" t="s">
        <v>2329</v>
      </c>
      <c r="D4658" s="10" t="s">
        <v>65</v>
      </c>
      <c r="E4658" s="10" t="s">
        <v>66</v>
      </c>
      <c r="F4658" s="10" t="s">
        <v>91</v>
      </c>
      <c r="G4658" s="137" t="s">
        <v>17332</v>
      </c>
      <c r="H4658" s="10"/>
      <c r="I4658" s="10" t="s">
        <v>92</v>
      </c>
      <c r="J4658" s="83" t="s">
        <v>19070</v>
      </c>
      <c r="K4658" s="10" t="s">
        <v>17333</v>
      </c>
      <c r="L4658" s="98">
        <f>IFERROR(VLOOKUP($F4658&amp;$C4658,Sales!$J:$W,9,0),0)</f>
        <v>0</v>
      </c>
      <c r="M4658" s="98">
        <f>IFERROR(VLOOKUP($F4658&amp;$C4658,Sales!$J:$W,10,0),0)</f>
        <v>0</v>
      </c>
      <c r="N4658" s="98">
        <f>IFERROR(VLOOKUP($F4658&amp;$C4658,Sales!$J:$W,11,0),0)</f>
        <v>0</v>
      </c>
      <c r="O4658" s="98">
        <f>IFERROR(VLOOKUP($F4658&amp;$C4658,Sales!$J:$W,12,0),0)</f>
        <v>0</v>
      </c>
      <c r="P4658" s="98">
        <f>IFERROR(VLOOKUP($F4658&amp;$C4658,Sales!$J:$W,13,0),0)</f>
        <v>0</v>
      </c>
      <c r="Q4658" s="98">
        <f>IFERROR(VLOOKUP($F4658&amp;$C4658,Sales!$A:$H,7,0),0)</f>
        <v>0</v>
      </c>
      <c r="R4658" s="41" t="str">
        <f t="shared" si="145"/>
        <v>ERROR</v>
      </c>
      <c r="S4658" s="15"/>
      <c r="T4658" s="15"/>
      <c r="U4658" s="15"/>
      <c r="V4658" s="15"/>
      <c r="W4658" s="15"/>
      <c r="X4658" s="15"/>
      <c r="Y4658" s="41"/>
      <c r="Z4658" s="41"/>
      <c r="AA4658" s="41"/>
      <c r="AB4658" s="15"/>
      <c r="AC4658" s="15"/>
      <c r="AD4658" s="15"/>
      <c r="AE4658" s="15"/>
      <c r="AF4658" s="15"/>
      <c r="AG4658" s="15"/>
      <c r="AH4658" s="15"/>
      <c r="AI4658" s="15"/>
      <c r="AJ4658" s="41"/>
      <c r="AK4658" s="15"/>
      <c r="AL4658" s="15"/>
      <c r="AM4658" s="15"/>
      <c r="AN4658" s="15"/>
      <c r="AO4658" s="15"/>
      <c r="AP4658" s="15"/>
      <c r="AQ4658" s="15"/>
      <c r="AR4658" s="15"/>
      <c r="AS4658" s="15"/>
      <c r="AT4658" s="15"/>
      <c r="AU4658" s="15"/>
      <c r="AV4658" s="15"/>
      <c r="AW4658" s="15"/>
      <c r="AX4658" s="15"/>
      <c r="AY4658" s="10"/>
      <c r="AZ4658" s="10">
        <v>1</v>
      </c>
      <c r="BA4658" t="s">
        <v>22</v>
      </c>
      <c r="BB4658" t="s">
        <v>88</v>
      </c>
      <c r="BD4658" s="39" t="str">
        <f t="shared" si="146"/>
        <v>846972702_ID-1217092736Downy</v>
      </c>
    </row>
    <row r="4659" spans="2:59" ht="13.5" customHeight="1" x14ac:dyDescent="0.35">
      <c r="B4659" s="10" t="s">
        <v>17</v>
      </c>
      <c r="C4659" s="10" t="s">
        <v>2329</v>
      </c>
      <c r="D4659" s="10" t="s">
        <v>65</v>
      </c>
      <c r="E4659" s="10" t="s">
        <v>66</v>
      </c>
      <c r="F4659" s="10" t="s">
        <v>89</v>
      </c>
      <c r="G4659" s="137" t="s">
        <v>17334</v>
      </c>
      <c r="H4659" s="10"/>
      <c r="I4659" s="10" t="s">
        <v>90</v>
      </c>
      <c r="J4659" s="83" t="s">
        <v>19071</v>
      </c>
      <c r="K4659" s="10" t="s">
        <v>17335</v>
      </c>
      <c r="L4659" s="98">
        <f>IFERROR(VLOOKUP($F4659&amp;$C4659,Sales!$J:$W,9,0),0)</f>
        <v>0</v>
      </c>
      <c r="M4659" s="98">
        <f>IFERROR(VLOOKUP($F4659&amp;$C4659,Sales!$J:$W,10,0),0)</f>
        <v>0</v>
      </c>
      <c r="N4659" s="98">
        <f>IFERROR(VLOOKUP($F4659&amp;$C4659,Sales!$J:$W,11,0),0)</f>
        <v>0</v>
      </c>
      <c r="O4659" s="98">
        <f>IFERROR(VLOOKUP($F4659&amp;$C4659,Sales!$J:$W,12,0),0)</f>
        <v>0</v>
      </c>
      <c r="P4659" s="98">
        <f>IFERROR(VLOOKUP($F4659&amp;$C4659,Sales!$J:$W,13,0),0)</f>
        <v>0</v>
      </c>
      <c r="Q4659" s="98">
        <f>IFERROR(VLOOKUP($F4659&amp;$C4659,Sales!$A:$H,7,0),0)</f>
        <v>0</v>
      </c>
      <c r="R4659" s="41" t="str">
        <f t="shared" si="145"/>
        <v>ERROR</v>
      </c>
      <c r="S4659" s="15"/>
      <c r="T4659" s="15"/>
      <c r="U4659" s="15"/>
      <c r="V4659" s="15"/>
      <c r="W4659" s="15"/>
      <c r="X4659" s="15"/>
      <c r="Y4659" s="41"/>
      <c r="Z4659" s="41"/>
      <c r="AA4659" s="41"/>
      <c r="AB4659" s="15"/>
      <c r="AC4659" s="15"/>
      <c r="AD4659" s="15"/>
      <c r="AE4659" s="15"/>
      <c r="AF4659" s="15"/>
      <c r="AG4659" s="15"/>
      <c r="AH4659" s="15"/>
      <c r="AI4659" s="15"/>
      <c r="AJ4659" s="41"/>
      <c r="AK4659" s="15"/>
      <c r="AL4659" s="15"/>
      <c r="AM4659" s="15"/>
      <c r="AN4659" s="15"/>
      <c r="AO4659" s="15"/>
      <c r="AP4659" s="15"/>
      <c r="AQ4659" s="15"/>
      <c r="AR4659" s="15"/>
      <c r="AS4659" s="15"/>
      <c r="AT4659" s="15"/>
      <c r="AU4659" s="15"/>
      <c r="AV4659" s="15"/>
      <c r="AW4659" s="15"/>
      <c r="AX4659" s="15"/>
      <c r="AY4659" s="10"/>
      <c r="AZ4659" s="10">
        <v>1</v>
      </c>
      <c r="BA4659" t="s">
        <v>22</v>
      </c>
      <c r="BB4659" t="s">
        <v>88</v>
      </c>
      <c r="BD4659" s="39" t="str">
        <f t="shared" si="146"/>
        <v>847022764_ID-1217166674Downy</v>
      </c>
    </row>
    <row r="4660" spans="2:59" ht="13.5" customHeight="1" x14ac:dyDescent="0.35">
      <c r="B4660" s="10" t="s">
        <v>17</v>
      </c>
      <c r="C4660" s="10" t="s">
        <v>2329</v>
      </c>
      <c r="D4660" s="10" t="s">
        <v>65</v>
      </c>
      <c r="E4660" s="10" t="s">
        <v>66</v>
      </c>
      <c r="F4660" s="10" t="s">
        <v>4116</v>
      </c>
      <c r="G4660" s="137" t="s">
        <v>4638</v>
      </c>
      <c r="H4660" s="10"/>
      <c r="I4660" s="149" t="s">
        <v>2130</v>
      </c>
      <c r="J4660" s="83" t="s">
        <v>19072</v>
      </c>
      <c r="K4660" s="10" t="s">
        <v>10332</v>
      </c>
      <c r="L4660" s="98">
        <f>IFERROR(VLOOKUP($F4660&amp;$C4660,Sales!$J:$W,9,0),0)</f>
        <v>0</v>
      </c>
      <c r="M4660" s="98">
        <f>IFERROR(VLOOKUP($F4660&amp;$C4660,Sales!$J:$W,10,0),0)</f>
        <v>0</v>
      </c>
      <c r="N4660" s="98">
        <f>IFERROR(VLOOKUP($F4660&amp;$C4660,Sales!$J:$W,11,0),0)</f>
        <v>0</v>
      </c>
      <c r="O4660" s="98">
        <f>IFERROR(VLOOKUP($F4660&amp;$C4660,Sales!$J:$W,12,0),0)</f>
        <v>0</v>
      </c>
      <c r="P4660" s="98">
        <f>IFERROR(VLOOKUP($F4660&amp;$C4660,Sales!$J:$W,13,0),0)</f>
        <v>0</v>
      </c>
      <c r="Q4660" s="98">
        <f>IFERROR(VLOOKUP($F4660&amp;$C4660,Sales!$A:$H,7,0),0)</f>
        <v>0</v>
      </c>
      <c r="R4660" s="41">
        <f t="shared" si="145"/>
        <v>1</v>
      </c>
      <c r="S4660" s="15">
        <v>1</v>
      </c>
      <c r="T4660" s="15"/>
      <c r="U4660" s="15"/>
      <c r="V4660" s="15">
        <v>1</v>
      </c>
      <c r="W4660" s="15">
        <v>1</v>
      </c>
      <c r="X4660" s="15">
        <v>1</v>
      </c>
      <c r="Y4660" s="41">
        <v>1</v>
      </c>
      <c r="Z4660" s="41">
        <v>1</v>
      </c>
      <c r="AA4660" s="15"/>
      <c r="AB4660" s="15"/>
      <c r="AC4660" s="15"/>
      <c r="AD4660" s="15"/>
      <c r="AE4660" s="15"/>
      <c r="AF4660" s="15"/>
      <c r="AG4660" s="15"/>
      <c r="AH4660" s="15"/>
      <c r="AI4660" s="15"/>
      <c r="AJ4660" s="15"/>
      <c r="AK4660" s="15"/>
      <c r="AL4660" s="15"/>
      <c r="AM4660" s="15"/>
      <c r="AN4660" s="15"/>
      <c r="AO4660" s="15"/>
      <c r="AP4660" s="15"/>
      <c r="AQ4660" s="15"/>
      <c r="AR4660" s="15"/>
      <c r="AS4660" s="15"/>
      <c r="AT4660" s="15"/>
      <c r="AU4660" s="15"/>
      <c r="AV4660" s="15"/>
      <c r="AW4660" s="15"/>
      <c r="AX4660" s="82"/>
      <c r="AY4660" s="10"/>
      <c r="AZ4660" s="10">
        <v>1</v>
      </c>
      <c r="BA4660" t="s">
        <v>22</v>
      </c>
      <c r="BB4660" t="s">
        <v>23</v>
      </c>
      <c r="BD4660" s="39" t="str">
        <f t="shared" si="146"/>
        <v>DO886OTAAF5D1LANID-33575065Downy</v>
      </c>
      <c r="BG4660" t="s">
        <v>17336</v>
      </c>
    </row>
    <row r="4661" spans="2:59" ht="13.5" customHeight="1" x14ac:dyDescent="0.35">
      <c r="B4661" s="10" t="s">
        <v>17</v>
      </c>
      <c r="C4661" s="10" t="s">
        <v>2329</v>
      </c>
      <c r="D4661" s="10" t="s">
        <v>65</v>
      </c>
      <c r="E4661" s="10" t="s">
        <v>66</v>
      </c>
      <c r="F4661" s="10" t="s">
        <v>6287</v>
      </c>
      <c r="G4661" s="137" t="s">
        <v>17337</v>
      </c>
      <c r="H4661" s="10"/>
      <c r="I4661" s="10" t="s">
        <v>2259</v>
      </c>
      <c r="J4661" s="83" t="s">
        <v>19073</v>
      </c>
      <c r="K4661" s="10" t="s">
        <v>17338</v>
      </c>
      <c r="L4661" s="98">
        <f>IFERROR(VLOOKUP($F4661&amp;$C4661,Sales!$J:$W,9,0),0)</f>
        <v>0</v>
      </c>
      <c r="M4661" s="98">
        <f>IFERROR(VLOOKUP($F4661&amp;$C4661,Sales!$J:$W,10,0),0)</f>
        <v>0</v>
      </c>
      <c r="N4661" s="98">
        <f>IFERROR(VLOOKUP($F4661&amp;$C4661,Sales!$J:$W,11,0),0)</f>
        <v>0</v>
      </c>
      <c r="O4661" s="98">
        <f>IFERROR(VLOOKUP($F4661&amp;$C4661,Sales!$J:$W,12,0),0)</f>
        <v>0</v>
      </c>
      <c r="P4661" s="98">
        <f>IFERROR(VLOOKUP($F4661&amp;$C4661,Sales!$J:$W,13,0),0)</f>
        <v>0</v>
      </c>
      <c r="Q4661" s="98">
        <f>IFERROR(VLOOKUP($F4661&amp;$C4661,Sales!$A:$H,7,0),0)</f>
        <v>0</v>
      </c>
      <c r="R4661" s="41" t="str">
        <f t="shared" si="145"/>
        <v>ERROR</v>
      </c>
      <c r="S4661" s="15"/>
      <c r="T4661" s="15"/>
      <c r="U4661" s="15"/>
      <c r="V4661" s="15"/>
      <c r="W4661" s="15"/>
      <c r="X4661" s="15"/>
      <c r="Y4661" s="41"/>
      <c r="Z4661" s="41"/>
      <c r="AA4661" s="41"/>
      <c r="AB4661" s="15"/>
      <c r="AC4661" s="15"/>
      <c r="AD4661" s="15"/>
      <c r="AE4661" s="15"/>
      <c r="AF4661" s="15"/>
      <c r="AG4661" s="15"/>
      <c r="AH4661" s="15"/>
      <c r="AI4661" s="15"/>
      <c r="AJ4661" s="41"/>
      <c r="AK4661" s="15"/>
      <c r="AL4661" s="15"/>
      <c r="AM4661" s="15"/>
      <c r="AN4661" s="15"/>
      <c r="AO4661" s="15"/>
      <c r="AP4661" s="15"/>
      <c r="AQ4661" s="15"/>
      <c r="AR4661" s="15"/>
      <c r="AS4661" s="15"/>
      <c r="AT4661" s="15"/>
      <c r="AU4661" s="15"/>
      <c r="AV4661" s="15"/>
      <c r="AW4661" s="15"/>
      <c r="AX4661" s="82"/>
      <c r="AY4661" s="10"/>
      <c r="AZ4661" s="10">
        <v>1</v>
      </c>
      <c r="BA4661" t="s">
        <v>22</v>
      </c>
      <c r="BB4661" t="s">
        <v>88</v>
      </c>
      <c r="BD4661" s="39" t="str">
        <f t="shared" si="146"/>
        <v>DO886OTAAF5D1KANID-33575064Downy</v>
      </c>
      <c r="BE4661" s="1">
        <v>44964</v>
      </c>
      <c r="BF4661" t="s">
        <v>14068</v>
      </c>
    </row>
    <row r="4662" spans="2:59" ht="13.5" customHeight="1" x14ac:dyDescent="0.35">
      <c r="B4662" s="10" t="s">
        <v>17</v>
      </c>
      <c r="C4662" s="10" t="s">
        <v>2329</v>
      </c>
      <c r="D4662" s="10" t="s">
        <v>65</v>
      </c>
      <c r="E4662" s="10" t="s">
        <v>66</v>
      </c>
      <c r="F4662" s="10" t="s">
        <v>4175</v>
      </c>
      <c r="G4662" s="137" t="s">
        <v>17339</v>
      </c>
      <c r="H4662" s="10"/>
      <c r="I4662" s="149">
        <v>4902430825320</v>
      </c>
      <c r="J4662" s="83" t="s">
        <v>19074</v>
      </c>
      <c r="K4662" s="10" t="s">
        <v>5738</v>
      </c>
      <c r="L4662" s="98">
        <f>IFERROR(VLOOKUP($F4662&amp;$C4662,Sales!$J:$W,9,0),0)</f>
        <v>0</v>
      </c>
      <c r="M4662" s="98">
        <f>IFERROR(VLOOKUP($F4662&amp;$C4662,Sales!$J:$W,10,0),0)</f>
        <v>0</v>
      </c>
      <c r="N4662" s="98">
        <f>IFERROR(VLOOKUP($F4662&amp;$C4662,Sales!$J:$W,11,0),0)</f>
        <v>0</v>
      </c>
      <c r="O4662" s="98">
        <f>IFERROR(VLOOKUP($F4662&amp;$C4662,Sales!$J:$W,12,0),0)</f>
        <v>0</v>
      </c>
      <c r="P4662" s="98">
        <f>IFERROR(VLOOKUP($F4662&amp;$C4662,Sales!$J:$W,13,0),0)</f>
        <v>0</v>
      </c>
      <c r="Q4662" s="98">
        <f>IFERROR(VLOOKUP($F4662&amp;$C4662,Sales!$A:$H,7,0),0)</f>
        <v>0</v>
      </c>
      <c r="R4662" s="41">
        <f t="shared" si="145"/>
        <v>1</v>
      </c>
      <c r="S4662" s="15">
        <v>1</v>
      </c>
      <c r="T4662" s="15"/>
      <c r="U4662" s="15"/>
      <c r="V4662" s="15">
        <v>1</v>
      </c>
      <c r="W4662" s="15">
        <v>1</v>
      </c>
      <c r="X4662" s="15">
        <v>1</v>
      </c>
      <c r="Y4662" s="41">
        <v>1</v>
      </c>
      <c r="Z4662" s="41">
        <v>1</v>
      </c>
      <c r="AA4662" s="15"/>
      <c r="AB4662" s="15"/>
      <c r="AC4662" s="15"/>
      <c r="AD4662" s="15"/>
      <c r="AE4662" s="15"/>
      <c r="AF4662" s="15"/>
      <c r="AG4662" s="15"/>
      <c r="AH4662" s="15"/>
      <c r="AI4662" s="15"/>
      <c r="AJ4662" s="15"/>
      <c r="AK4662" s="15"/>
      <c r="AL4662" s="15"/>
      <c r="AM4662" s="15"/>
      <c r="AN4662" s="15"/>
      <c r="AO4662" s="15"/>
      <c r="AP4662" s="15"/>
      <c r="AQ4662" s="15"/>
      <c r="AR4662" s="15"/>
      <c r="AS4662" s="15"/>
      <c r="AT4662" s="15"/>
      <c r="AU4662" s="15"/>
      <c r="AV4662" s="15"/>
      <c r="AW4662" s="15"/>
      <c r="AX4662" s="82"/>
      <c r="AY4662" s="10"/>
      <c r="AZ4662" s="10">
        <v>1</v>
      </c>
      <c r="BA4662" t="s">
        <v>22</v>
      </c>
      <c r="BB4662" t="s">
        <v>23</v>
      </c>
      <c r="BD4662" s="39" t="str">
        <f t="shared" si="146"/>
        <v>4211852669_ID-7105514407Downy</v>
      </c>
    </row>
    <row r="4663" spans="2:59" ht="13.5" customHeight="1" x14ac:dyDescent="0.35">
      <c r="B4663" s="10" t="s">
        <v>17</v>
      </c>
      <c r="C4663" s="10" t="s">
        <v>2329</v>
      </c>
      <c r="D4663" s="10" t="s">
        <v>65</v>
      </c>
      <c r="E4663" s="10" t="s">
        <v>66</v>
      </c>
      <c r="F4663" s="10" t="s">
        <v>4178</v>
      </c>
      <c r="G4663" s="137" t="s">
        <v>17340</v>
      </c>
      <c r="H4663" s="10"/>
      <c r="I4663" s="149" t="s">
        <v>5656</v>
      </c>
      <c r="J4663" s="83" t="s">
        <v>19075</v>
      </c>
      <c r="K4663" s="10" t="s">
        <v>5742</v>
      </c>
      <c r="L4663" s="98">
        <f>IFERROR(VLOOKUP($F4663&amp;$C4663,Sales!$J:$W,9,0),0)</f>
        <v>0</v>
      </c>
      <c r="M4663" s="98">
        <f>IFERROR(VLOOKUP($F4663&amp;$C4663,Sales!$J:$W,10,0),0)</f>
        <v>0</v>
      </c>
      <c r="N4663" s="98">
        <f>IFERROR(VLOOKUP($F4663&amp;$C4663,Sales!$J:$W,11,0),0)</f>
        <v>0</v>
      </c>
      <c r="O4663" s="98">
        <f>IFERROR(VLOOKUP($F4663&amp;$C4663,Sales!$J:$W,12,0),0)</f>
        <v>0</v>
      </c>
      <c r="P4663" s="98">
        <f>IFERROR(VLOOKUP($F4663&amp;$C4663,Sales!$J:$W,13,0),0)</f>
        <v>0</v>
      </c>
      <c r="Q4663" s="98">
        <f>IFERROR(VLOOKUP($F4663&amp;$C4663,Sales!$A:$H,7,0),0)</f>
        <v>0</v>
      </c>
      <c r="R4663" s="41">
        <f t="shared" si="145"/>
        <v>1</v>
      </c>
      <c r="S4663" s="15">
        <v>1</v>
      </c>
      <c r="T4663" s="15"/>
      <c r="U4663" s="15"/>
      <c r="V4663" s="15">
        <v>1</v>
      </c>
      <c r="W4663" s="15">
        <v>1</v>
      </c>
      <c r="X4663" s="15">
        <v>1</v>
      </c>
      <c r="Y4663" s="41">
        <v>1</v>
      </c>
      <c r="Z4663" s="41">
        <v>1</v>
      </c>
      <c r="AA4663" s="15"/>
      <c r="AB4663" s="15"/>
      <c r="AC4663" s="15"/>
      <c r="AD4663" s="15"/>
      <c r="AE4663" s="15"/>
      <c r="AF4663" s="15"/>
      <c r="AG4663" s="15"/>
      <c r="AH4663" s="15"/>
      <c r="AI4663" s="15"/>
      <c r="AJ4663" s="15"/>
      <c r="AK4663" s="15"/>
      <c r="AL4663" s="15"/>
      <c r="AM4663" s="15"/>
      <c r="AN4663" s="15"/>
      <c r="AO4663" s="15"/>
      <c r="AP4663" s="15"/>
      <c r="AQ4663" s="15"/>
      <c r="AR4663" s="15"/>
      <c r="AS4663" s="15"/>
      <c r="AT4663" s="15"/>
      <c r="AU4663" s="15"/>
      <c r="AV4663" s="15"/>
      <c r="AW4663" s="15"/>
      <c r="AX4663" s="82"/>
      <c r="AY4663" s="10"/>
      <c r="AZ4663" s="10">
        <v>1</v>
      </c>
      <c r="BA4663" t="s">
        <v>22</v>
      </c>
      <c r="BB4663" t="s">
        <v>23</v>
      </c>
      <c r="BD4663" s="39" t="str">
        <f t="shared" si="146"/>
        <v>4211888098_ID-7105514408Downy</v>
      </c>
    </row>
    <row r="4664" spans="2:59" ht="13.5" customHeight="1" x14ac:dyDescent="0.35">
      <c r="B4664" s="10" t="s">
        <v>17</v>
      </c>
      <c r="C4664" s="10" t="s">
        <v>2329</v>
      </c>
      <c r="D4664" s="10" t="s">
        <v>65</v>
      </c>
      <c r="E4664" s="10" t="s">
        <v>66</v>
      </c>
      <c r="F4664" s="10" t="s">
        <v>3628</v>
      </c>
      <c r="G4664" s="137" t="s">
        <v>17341</v>
      </c>
      <c r="H4664" s="10"/>
      <c r="I4664" s="149" t="s">
        <v>863</v>
      </c>
      <c r="J4664" s="83" t="s">
        <v>19076</v>
      </c>
      <c r="K4664" s="10" t="s">
        <v>10163</v>
      </c>
      <c r="L4664" s="98">
        <f>IFERROR(VLOOKUP($F4664&amp;$C4664,Sales!$J:$W,9,0),0)</f>
        <v>0</v>
      </c>
      <c r="M4664" s="98">
        <f>IFERROR(VLOOKUP($F4664&amp;$C4664,Sales!$J:$W,10,0),0)</f>
        <v>0</v>
      </c>
      <c r="N4664" s="98">
        <f>IFERROR(VLOOKUP($F4664&amp;$C4664,Sales!$J:$W,11,0),0)</f>
        <v>0</v>
      </c>
      <c r="O4664" s="98">
        <f>IFERROR(VLOOKUP($F4664&amp;$C4664,Sales!$J:$W,12,0),0)</f>
        <v>0</v>
      </c>
      <c r="P4664" s="98">
        <f>IFERROR(VLOOKUP($F4664&amp;$C4664,Sales!$J:$W,13,0),0)</f>
        <v>0</v>
      </c>
      <c r="Q4664" s="98">
        <f>IFERROR(VLOOKUP($F4664&amp;$C4664,Sales!$A:$H,7,0),0)</f>
        <v>0</v>
      </c>
      <c r="R4664" s="41">
        <f t="shared" si="145"/>
        <v>1</v>
      </c>
      <c r="S4664" s="15">
        <v>1</v>
      </c>
      <c r="T4664" s="15"/>
      <c r="U4664" s="15"/>
      <c r="V4664" s="15">
        <v>1</v>
      </c>
      <c r="W4664" s="15">
        <v>1</v>
      </c>
      <c r="X4664" s="15">
        <v>1</v>
      </c>
      <c r="Y4664" s="41">
        <v>1</v>
      </c>
      <c r="Z4664" s="41">
        <v>1</v>
      </c>
      <c r="AA4664" s="15"/>
      <c r="AB4664" s="15"/>
      <c r="AC4664" s="15"/>
      <c r="AD4664" s="15"/>
      <c r="AE4664" s="15"/>
      <c r="AF4664" s="15"/>
      <c r="AG4664" s="15"/>
      <c r="AH4664" s="15"/>
      <c r="AI4664" s="15"/>
      <c r="AJ4664" s="15"/>
      <c r="AK4664" s="15"/>
      <c r="AL4664" s="15"/>
      <c r="AM4664" s="15"/>
      <c r="AN4664" s="15"/>
      <c r="AO4664" s="15"/>
      <c r="AP4664" s="15"/>
      <c r="AQ4664" s="15"/>
      <c r="AR4664" s="15"/>
      <c r="AS4664" s="15"/>
      <c r="AT4664" s="15"/>
      <c r="AU4664" s="15"/>
      <c r="AV4664" s="15"/>
      <c r="AW4664" s="15"/>
      <c r="AX4664" s="82"/>
      <c r="AY4664" s="10"/>
      <c r="AZ4664" s="10">
        <v>1</v>
      </c>
      <c r="BA4664" t="s">
        <v>22</v>
      </c>
      <c r="BB4664" t="s">
        <v>23</v>
      </c>
      <c r="BD4664" s="39" t="str">
        <f t="shared" si="146"/>
        <v>319651394_ID-325123450Downy</v>
      </c>
    </row>
    <row r="4665" spans="2:59" ht="13.5" customHeight="1" x14ac:dyDescent="0.35">
      <c r="B4665" s="10" t="s">
        <v>17</v>
      </c>
      <c r="C4665" s="10" t="s">
        <v>2329</v>
      </c>
      <c r="D4665" s="10" t="s">
        <v>65</v>
      </c>
      <c r="E4665" s="10" t="s">
        <v>66</v>
      </c>
      <c r="F4665" s="10" t="s">
        <v>4121</v>
      </c>
      <c r="G4665" s="137" t="s">
        <v>17342</v>
      </c>
      <c r="H4665" s="10"/>
      <c r="I4665" s="10" t="s">
        <v>883</v>
      </c>
      <c r="J4665" s="83" t="s">
        <v>19077</v>
      </c>
      <c r="K4665" s="10" t="s">
        <v>17343</v>
      </c>
      <c r="L4665" s="98">
        <f>IFERROR(VLOOKUP($F4665&amp;$C4665,Sales!$J:$W,9,0),0)</f>
        <v>0</v>
      </c>
      <c r="M4665" s="98">
        <f>IFERROR(VLOOKUP($F4665&amp;$C4665,Sales!$J:$W,10,0),0)</f>
        <v>0</v>
      </c>
      <c r="N4665" s="98">
        <f>IFERROR(VLOOKUP($F4665&amp;$C4665,Sales!$J:$W,11,0),0)</f>
        <v>0</v>
      </c>
      <c r="O4665" s="98">
        <f>IFERROR(VLOOKUP($F4665&amp;$C4665,Sales!$J:$W,12,0),0)</f>
        <v>0</v>
      </c>
      <c r="P4665" s="98">
        <f>IFERROR(VLOOKUP($F4665&amp;$C4665,Sales!$J:$W,13,0),0)</f>
        <v>0</v>
      </c>
      <c r="Q4665" s="98">
        <f>IFERROR(VLOOKUP($F4665&amp;$C4665,Sales!$A:$H,7,0),0)</f>
        <v>0</v>
      </c>
      <c r="R4665" s="41" t="str">
        <f t="shared" si="145"/>
        <v>ERROR</v>
      </c>
      <c r="S4665" s="15"/>
      <c r="T4665" s="15"/>
      <c r="U4665" s="15"/>
      <c r="V4665" s="15"/>
      <c r="W4665" s="15"/>
      <c r="X4665" s="15"/>
      <c r="Y4665" s="41"/>
      <c r="Z4665" s="41"/>
      <c r="AA4665" s="41"/>
      <c r="AB4665" s="15"/>
      <c r="AC4665" s="15"/>
      <c r="AD4665" s="15"/>
      <c r="AE4665" s="15"/>
      <c r="AF4665" s="15"/>
      <c r="AG4665" s="15"/>
      <c r="AH4665" s="15"/>
      <c r="AI4665" s="15"/>
      <c r="AJ4665" s="41"/>
      <c r="AK4665" s="15"/>
      <c r="AL4665" s="15"/>
      <c r="AM4665" s="15"/>
      <c r="AN4665" s="15"/>
      <c r="AO4665" s="15"/>
      <c r="AP4665" s="15"/>
      <c r="AQ4665" s="15"/>
      <c r="AR4665" s="15"/>
      <c r="AS4665" s="15"/>
      <c r="AT4665" s="15"/>
      <c r="AU4665" s="15"/>
      <c r="AV4665" s="15"/>
      <c r="AW4665" s="15"/>
      <c r="AX4665" s="15"/>
      <c r="AY4665" s="10"/>
      <c r="AZ4665" s="10">
        <v>1</v>
      </c>
      <c r="BA4665" t="s">
        <v>22</v>
      </c>
      <c r="BB4665" t="s">
        <v>88</v>
      </c>
      <c r="BD4665" s="39" t="str">
        <f t="shared" si="146"/>
        <v>407828287_ID-451132557Downy</v>
      </c>
    </row>
    <row r="4666" spans="2:59" ht="13.5" customHeight="1" x14ac:dyDescent="0.35">
      <c r="B4666" s="10" t="s">
        <v>17</v>
      </c>
      <c r="C4666" s="10" t="s">
        <v>2329</v>
      </c>
      <c r="D4666" s="10" t="s">
        <v>65</v>
      </c>
      <c r="E4666" s="10" t="s">
        <v>66</v>
      </c>
      <c r="F4666" s="10" t="s">
        <v>93</v>
      </c>
      <c r="G4666" s="137" t="s">
        <v>17344</v>
      </c>
      <c r="H4666" s="10"/>
      <c r="I4666" s="10" t="s">
        <v>94</v>
      </c>
      <c r="J4666" s="83" t="s">
        <v>19078</v>
      </c>
      <c r="K4666" s="10" t="s">
        <v>17345</v>
      </c>
      <c r="L4666" s="98">
        <f>IFERROR(VLOOKUP($F4666&amp;$C4666,Sales!$J:$W,9,0),0)</f>
        <v>0</v>
      </c>
      <c r="M4666" s="98">
        <f>IFERROR(VLOOKUP($F4666&amp;$C4666,Sales!$J:$W,10,0),0)</f>
        <v>0</v>
      </c>
      <c r="N4666" s="98">
        <f>IFERROR(VLOOKUP($F4666&amp;$C4666,Sales!$J:$W,11,0),0)</f>
        <v>0</v>
      </c>
      <c r="O4666" s="98">
        <f>IFERROR(VLOOKUP($F4666&amp;$C4666,Sales!$J:$W,12,0),0)</f>
        <v>0</v>
      </c>
      <c r="P4666" s="98">
        <f>IFERROR(VLOOKUP($F4666&amp;$C4666,Sales!$J:$W,13,0),0)</f>
        <v>0</v>
      </c>
      <c r="Q4666" s="98">
        <f>IFERROR(VLOOKUP($F4666&amp;$C4666,Sales!$A:$H,7,0),0)</f>
        <v>0</v>
      </c>
      <c r="R4666" s="41" t="str">
        <f t="shared" si="145"/>
        <v>ERROR</v>
      </c>
      <c r="S4666" s="15"/>
      <c r="T4666" s="15"/>
      <c r="U4666" s="15"/>
      <c r="V4666" s="15"/>
      <c r="W4666" s="15"/>
      <c r="X4666" s="15"/>
      <c r="Y4666" s="41"/>
      <c r="Z4666" s="41"/>
      <c r="AA4666" s="41"/>
      <c r="AB4666" s="15"/>
      <c r="AC4666" s="15"/>
      <c r="AD4666" s="15"/>
      <c r="AE4666" s="15"/>
      <c r="AF4666" s="15"/>
      <c r="AG4666" s="15"/>
      <c r="AH4666" s="15"/>
      <c r="AI4666" s="15"/>
      <c r="AJ4666" s="41"/>
      <c r="AK4666" s="15"/>
      <c r="AL4666" s="15"/>
      <c r="AM4666" s="15"/>
      <c r="AN4666" s="15"/>
      <c r="AO4666" s="15"/>
      <c r="AP4666" s="15"/>
      <c r="AQ4666" s="15"/>
      <c r="AR4666" s="15"/>
      <c r="AS4666" s="15"/>
      <c r="AT4666" s="15"/>
      <c r="AU4666" s="15"/>
      <c r="AV4666" s="15"/>
      <c r="AW4666" s="15"/>
      <c r="AX4666" s="15"/>
      <c r="AY4666" s="10"/>
      <c r="AZ4666" s="10">
        <v>1</v>
      </c>
      <c r="BA4666" t="s">
        <v>22</v>
      </c>
      <c r="BB4666" t="s">
        <v>88</v>
      </c>
      <c r="BD4666" s="39" t="str">
        <f t="shared" si="146"/>
        <v>DO886OTAALZZV2ANID-47515143Downy</v>
      </c>
    </row>
    <row r="4667" spans="2:59" ht="13.5" customHeight="1" x14ac:dyDescent="0.35">
      <c r="B4667" s="10" t="s">
        <v>17</v>
      </c>
      <c r="C4667" s="10" t="s">
        <v>2329</v>
      </c>
      <c r="D4667" s="10" t="s">
        <v>65</v>
      </c>
      <c r="E4667" s="10" t="s">
        <v>66</v>
      </c>
      <c r="F4667" s="10" t="s">
        <v>2973</v>
      </c>
      <c r="G4667" s="137" t="s">
        <v>4645</v>
      </c>
      <c r="H4667" s="10"/>
      <c r="I4667" s="149" t="s">
        <v>76</v>
      </c>
      <c r="J4667" s="83" t="s">
        <v>19079</v>
      </c>
      <c r="K4667" s="10" t="s">
        <v>10151</v>
      </c>
      <c r="L4667" s="98">
        <f>IFERROR(VLOOKUP($F4667&amp;$C4667,Sales!$J:$W,9,0),0)</f>
        <v>0</v>
      </c>
      <c r="M4667" s="98">
        <f>IFERROR(VLOOKUP($F4667&amp;$C4667,Sales!$J:$W,10,0),0)</f>
        <v>0</v>
      </c>
      <c r="N4667" s="98">
        <f>IFERROR(VLOOKUP($F4667&amp;$C4667,Sales!$J:$W,11,0),0)</f>
        <v>0</v>
      </c>
      <c r="O4667" s="98">
        <f>IFERROR(VLOOKUP($F4667&amp;$C4667,Sales!$J:$W,12,0),0)</f>
        <v>0</v>
      </c>
      <c r="P4667" s="98">
        <f>IFERROR(VLOOKUP($F4667&amp;$C4667,Sales!$J:$W,13,0),0)</f>
        <v>0</v>
      </c>
      <c r="Q4667" s="98">
        <f>IFERROR(VLOOKUP($F4667&amp;$C4667,Sales!$A:$H,7,0),0)</f>
        <v>0</v>
      </c>
      <c r="R4667" s="41">
        <f t="shared" si="145"/>
        <v>1</v>
      </c>
      <c r="S4667" s="15">
        <v>1</v>
      </c>
      <c r="T4667" s="15"/>
      <c r="U4667" s="15"/>
      <c r="V4667" s="15">
        <v>1</v>
      </c>
      <c r="W4667" s="15">
        <v>1</v>
      </c>
      <c r="X4667" s="15">
        <v>1</v>
      </c>
      <c r="Y4667" s="41">
        <v>1</v>
      </c>
      <c r="Z4667" s="41">
        <v>1</v>
      </c>
      <c r="AA4667" s="15"/>
      <c r="AB4667" s="15"/>
      <c r="AC4667" s="15"/>
      <c r="AD4667" s="15"/>
      <c r="AE4667" s="15"/>
      <c r="AF4667" s="15"/>
      <c r="AG4667" s="15"/>
      <c r="AH4667" s="15"/>
      <c r="AI4667" s="15"/>
      <c r="AJ4667" s="15"/>
      <c r="AK4667" s="15"/>
      <c r="AL4667" s="15"/>
      <c r="AM4667" s="15"/>
      <c r="AN4667" s="15"/>
      <c r="AO4667" s="15"/>
      <c r="AP4667" s="15"/>
      <c r="AQ4667" s="15"/>
      <c r="AR4667" s="15"/>
      <c r="AS4667" s="15"/>
      <c r="AT4667" s="15"/>
      <c r="AU4667" s="15"/>
      <c r="AV4667" s="15"/>
      <c r="AW4667" s="15"/>
      <c r="AX4667" s="82"/>
      <c r="AY4667" s="10"/>
      <c r="AZ4667" s="10">
        <v>1</v>
      </c>
      <c r="BA4667" t="s">
        <v>22</v>
      </c>
      <c r="BB4667" t="s">
        <v>23</v>
      </c>
      <c r="BD4667" s="39" t="str">
        <f t="shared" si="146"/>
        <v>DO886OTAALZZUYANID-47515139Downy</v>
      </c>
    </row>
    <row r="4668" spans="2:59" ht="13.5" customHeight="1" x14ac:dyDescent="0.35">
      <c r="B4668" s="10" t="s">
        <v>17</v>
      </c>
      <c r="C4668" s="10" t="s">
        <v>2329</v>
      </c>
      <c r="D4668" s="10" t="s">
        <v>65</v>
      </c>
      <c r="E4668" s="10" t="s">
        <v>66</v>
      </c>
      <c r="F4668" s="10" t="s">
        <v>3626</v>
      </c>
      <c r="G4668" s="137" t="s">
        <v>4647</v>
      </c>
      <c r="H4668" s="10"/>
      <c r="I4668" s="149" t="s">
        <v>80</v>
      </c>
      <c r="J4668" s="83" t="s">
        <v>19080</v>
      </c>
      <c r="K4668" s="10" t="s">
        <v>17346</v>
      </c>
      <c r="L4668" s="98">
        <f>IFERROR(VLOOKUP($F4668&amp;$C4668,Sales!$J:$W,9,0),0)</f>
        <v>0</v>
      </c>
      <c r="M4668" s="98">
        <f>IFERROR(VLOOKUP($F4668&amp;$C4668,Sales!$J:$W,10,0),0)</f>
        <v>0</v>
      </c>
      <c r="N4668" s="98">
        <f>IFERROR(VLOOKUP($F4668&amp;$C4668,Sales!$J:$W,11,0),0)</f>
        <v>0</v>
      </c>
      <c r="O4668" s="98">
        <f>IFERROR(VLOOKUP($F4668&amp;$C4668,Sales!$J:$W,12,0),0)</f>
        <v>0</v>
      </c>
      <c r="P4668" s="98">
        <f>IFERROR(VLOOKUP($F4668&amp;$C4668,Sales!$J:$W,13,0),0)</f>
        <v>0</v>
      </c>
      <c r="Q4668" s="98">
        <f>IFERROR(VLOOKUP($F4668&amp;$C4668,Sales!$A:$H,7,0),0)</f>
        <v>0</v>
      </c>
      <c r="R4668" s="41">
        <f t="shared" si="145"/>
        <v>1</v>
      </c>
      <c r="S4668" s="15">
        <v>1</v>
      </c>
      <c r="T4668" s="15"/>
      <c r="U4668" s="15"/>
      <c r="V4668" s="15">
        <v>1</v>
      </c>
      <c r="W4668" s="15">
        <v>1</v>
      </c>
      <c r="X4668" s="15">
        <v>1</v>
      </c>
      <c r="Y4668" s="41">
        <v>1</v>
      </c>
      <c r="Z4668" s="41">
        <v>1</v>
      </c>
      <c r="AA4668" s="15"/>
      <c r="AB4668" s="15"/>
      <c r="AC4668" s="15"/>
      <c r="AD4668" s="15"/>
      <c r="AE4668" s="15"/>
      <c r="AF4668" s="15"/>
      <c r="AG4668" s="15"/>
      <c r="AH4668" s="15"/>
      <c r="AI4668" s="15"/>
      <c r="AJ4668" s="15"/>
      <c r="AK4668" s="15"/>
      <c r="AL4668" s="15"/>
      <c r="AM4668" s="15"/>
      <c r="AN4668" s="15"/>
      <c r="AO4668" s="15"/>
      <c r="AP4668" s="15"/>
      <c r="AQ4668" s="15"/>
      <c r="AR4668" s="15"/>
      <c r="AS4668" s="15"/>
      <c r="AT4668" s="15"/>
      <c r="AU4668" s="15"/>
      <c r="AV4668" s="15"/>
      <c r="AW4668" s="15"/>
      <c r="AX4668" s="82"/>
      <c r="AY4668" s="10"/>
      <c r="AZ4668" s="10">
        <v>1</v>
      </c>
      <c r="BA4668" t="s">
        <v>22</v>
      </c>
      <c r="BB4668" t="s">
        <v>23</v>
      </c>
      <c r="BD4668" s="39" t="str">
        <f t="shared" si="146"/>
        <v>DO886OTAALZZV0ANID-47515141Downy</v>
      </c>
    </row>
    <row r="4669" spans="2:59" ht="13.5" customHeight="1" x14ac:dyDescent="0.35">
      <c r="B4669" s="10" t="s">
        <v>17</v>
      </c>
      <c r="C4669" s="10" t="s">
        <v>2329</v>
      </c>
      <c r="D4669" s="10" t="s">
        <v>65</v>
      </c>
      <c r="E4669" s="10" t="s">
        <v>66</v>
      </c>
      <c r="F4669" s="10" t="s">
        <v>4117</v>
      </c>
      <c r="G4669" s="137" t="s">
        <v>4658</v>
      </c>
      <c r="H4669" s="10"/>
      <c r="I4669" s="10" t="s">
        <v>2133</v>
      </c>
      <c r="J4669" s="83" t="s">
        <v>19081</v>
      </c>
      <c r="K4669" s="10" t="s">
        <v>4660</v>
      </c>
      <c r="L4669" s="98">
        <f>IFERROR(VLOOKUP($F4669&amp;$C4669,Sales!$J:$W,9,0),0)</f>
        <v>0</v>
      </c>
      <c r="M4669" s="98">
        <f>IFERROR(VLOOKUP($F4669&amp;$C4669,Sales!$J:$W,10,0),0)</f>
        <v>0</v>
      </c>
      <c r="N4669" s="98">
        <f>IFERROR(VLOOKUP($F4669&amp;$C4669,Sales!$J:$W,11,0),0)</f>
        <v>0</v>
      </c>
      <c r="O4669" s="98">
        <f>IFERROR(VLOOKUP($F4669&amp;$C4669,Sales!$J:$W,12,0),0)</f>
        <v>0</v>
      </c>
      <c r="P4669" s="98">
        <f>IFERROR(VLOOKUP($F4669&amp;$C4669,Sales!$J:$W,13,0),0)</f>
        <v>0</v>
      </c>
      <c r="Q4669" s="98">
        <f>IFERROR(VLOOKUP($F4669&amp;$C4669,Sales!$A:$H,7,0),0)</f>
        <v>0</v>
      </c>
      <c r="R4669" s="41" t="str">
        <f t="shared" si="145"/>
        <v>ERROR</v>
      </c>
      <c r="S4669" s="15"/>
      <c r="T4669" s="15"/>
      <c r="U4669" s="15"/>
      <c r="V4669" s="15"/>
      <c r="W4669" s="15"/>
      <c r="X4669" s="15"/>
      <c r="Y4669" s="41"/>
      <c r="Z4669" s="41"/>
      <c r="AA4669" s="41"/>
      <c r="AB4669" s="15"/>
      <c r="AC4669" s="15"/>
      <c r="AD4669" s="15"/>
      <c r="AE4669" s="15"/>
      <c r="AF4669" s="15"/>
      <c r="AG4669" s="15"/>
      <c r="AH4669" s="15"/>
      <c r="AI4669" s="15"/>
      <c r="AJ4669" s="41"/>
      <c r="AK4669" s="15"/>
      <c r="AL4669" s="15"/>
      <c r="AM4669" s="15"/>
      <c r="AN4669" s="15"/>
      <c r="AO4669" s="15"/>
      <c r="AP4669" s="15"/>
      <c r="AQ4669" s="15"/>
      <c r="AR4669" s="15"/>
      <c r="AS4669" s="15"/>
      <c r="AT4669" s="15"/>
      <c r="AU4669" s="15"/>
      <c r="AV4669" s="15"/>
      <c r="AW4669" s="15"/>
      <c r="AX4669" s="15"/>
      <c r="AY4669" s="10"/>
      <c r="AZ4669" s="10">
        <v>1</v>
      </c>
      <c r="BA4669" t="s">
        <v>22</v>
      </c>
      <c r="BB4669" t="s">
        <v>88</v>
      </c>
      <c r="BD4669" s="39" t="str">
        <f t="shared" si="146"/>
        <v>DO886OTAAPLPTKANID-55433889Downy</v>
      </c>
    </row>
    <row r="4670" spans="2:59" ht="13.5" customHeight="1" x14ac:dyDescent="0.35">
      <c r="B4670" s="10" t="s">
        <v>17</v>
      </c>
      <c r="C4670" s="10" t="s">
        <v>2329</v>
      </c>
      <c r="D4670" s="10" t="s">
        <v>65</v>
      </c>
      <c r="E4670" s="10" t="s">
        <v>66</v>
      </c>
      <c r="F4670" s="10" t="s">
        <v>11268</v>
      </c>
      <c r="G4670" s="137" t="s">
        <v>17347</v>
      </c>
      <c r="H4670" s="10"/>
      <c r="I4670" s="149" t="s">
        <v>78</v>
      </c>
      <c r="J4670" s="83" t="s">
        <v>19082</v>
      </c>
      <c r="K4670" s="10" t="s">
        <v>17348</v>
      </c>
      <c r="L4670" s="98">
        <f>IFERROR(VLOOKUP($F4670&amp;$C4670,Sales!$J:$W,9,0),0)</f>
        <v>520143.99999999994</v>
      </c>
      <c r="M4670" s="98">
        <f>IFERROR(VLOOKUP($F4670&amp;$C4670,Sales!$J:$W,10,0),0)</f>
        <v>1040287.9999999999</v>
      </c>
      <c r="N4670" s="98">
        <f>IFERROR(VLOOKUP($F4670&amp;$C4670,Sales!$J:$W,11,0),0)</f>
        <v>0</v>
      </c>
      <c r="O4670" s="98">
        <f>IFERROR(VLOOKUP($F4670&amp;$C4670,Sales!$J:$W,12,0),0)</f>
        <v>16</v>
      </c>
      <c r="P4670" s="98">
        <f>IFERROR(VLOOKUP($F4670&amp;$C4670,Sales!$J:$W,13,0),0)</f>
        <v>520143.99999999994</v>
      </c>
      <c r="Q4670" s="98">
        <f>IFERROR(VLOOKUP($F4670&amp;$C4670,Sales!$A:$H,7,0),0)</f>
        <v>0</v>
      </c>
      <c r="R4670" s="41">
        <f t="shared" si="145"/>
        <v>0</v>
      </c>
      <c r="S4670" s="15">
        <v>0</v>
      </c>
      <c r="T4670" s="15"/>
      <c r="U4670" s="15"/>
      <c r="V4670" s="15">
        <v>0</v>
      </c>
      <c r="W4670" s="15">
        <v>0</v>
      </c>
      <c r="X4670" s="15">
        <v>0</v>
      </c>
      <c r="Y4670" s="41">
        <v>0</v>
      </c>
      <c r="Z4670" s="41">
        <v>0</v>
      </c>
      <c r="AA4670" s="15"/>
      <c r="AB4670" s="15"/>
      <c r="AC4670" s="15"/>
      <c r="AD4670" s="15"/>
      <c r="AE4670" s="15"/>
      <c r="AF4670" s="15"/>
      <c r="AG4670" s="15"/>
      <c r="AH4670" s="15"/>
      <c r="AI4670" s="15"/>
      <c r="AJ4670" s="15"/>
      <c r="AK4670" s="15"/>
      <c r="AL4670" s="15"/>
      <c r="AM4670" s="15"/>
      <c r="AN4670" s="15"/>
      <c r="AO4670" s="15"/>
      <c r="AP4670" s="15"/>
      <c r="AQ4670" s="15"/>
      <c r="AR4670" s="15"/>
      <c r="AS4670" s="15"/>
      <c r="AT4670" s="15"/>
      <c r="AU4670" s="15"/>
      <c r="AV4670" s="15"/>
      <c r="AW4670" s="15"/>
      <c r="AX4670" s="82"/>
      <c r="AY4670" s="10"/>
      <c r="AZ4670" s="10">
        <v>1</v>
      </c>
      <c r="BA4670" t="s">
        <v>22</v>
      </c>
      <c r="BB4670" t="s">
        <v>23</v>
      </c>
      <c r="BD4670" s="39" t="str">
        <f t="shared" si="146"/>
        <v>DO886HLACOPDANID-146192Downy</v>
      </c>
    </row>
    <row r="4671" spans="2:59" ht="13.5" customHeight="1" x14ac:dyDescent="0.35">
      <c r="B4671" s="10" t="s">
        <v>17</v>
      </c>
      <c r="C4671" s="10" t="s">
        <v>2329</v>
      </c>
      <c r="D4671" s="10" t="s">
        <v>65</v>
      </c>
      <c r="E4671" s="10" t="s">
        <v>66</v>
      </c>
      <c r="F4671" s="10" t="s">
        <v>4171</v>
      </c>
      <c r="G4671" s="137" t="s">
        <v>17349</v>
      </c>
      <c r="H4671" s="10"/>
      <c r="I4671" s="149" t="s">
        <v>104</v>
      </c>
      <c r="J4671" s="83" t="s">
        <v>19083</v>
      </c>
      <c r="K4671" s="10" t="s">
        <v>17350</v>
      </c>
      <c r="L4671" s="98">
        <f>IFERROR(VLOOKUP($F4671&amp;$C4671,Sales!$J:$W,9,0),0)</f>
        <v>0</v>
      </c>
      <c r="M4671" s="98">
        <f>IFERROR(VLOOKUP($F4671&amp;$C4671,Sales!$J:$W,10,0),0)</f>
        <v>0</v>
      </c>
      <c r="N4671" s="98">
        <f>IFERROR(VLOOKUP($F4671&amp;$C4671,Sales!$J:$W,11,0),0)</f>
        <v>0</v>
      </c>
      <c r="O4671" s="98">
        <f>IFERROR(VLOOKUP($F4671&amp;$C4671,Sales!$J:$W,12,0),0)</f>
        <v>0</v>
      </c>
      <c r="P4671" s="98">
        <f>IFERROR(VLOOKUP($F4671&amp;$C4671,Sales!$J:$W,13,0),0)</f>
        <v>0</v>
      </c>
      <c r="Q4671" s="98">
        <f>IFERROR(VLOOKUP($F4671&amp;$C4671,Sales!$A:$H,7,0),0)</f>
        <v>0</v>
      </c>
      <c r="R4671" s="41">
        <f t="shared" si="145"/>
        <v>1</v>
      </c>
      <c r="S4671" s="15">
        <v>1</v>
      </c>
      <c r="T4671" s="15"/>
      <c r="U4671" s="15"/>
      <c r="V4671" s="15">
        <v>1</v>
      </c>
      <c r="W4671" s="15">
        <v>1</v>
      </c>
      <c r="X4671" s="15">
        <v>1</v>
      </c>
      <c r="Y4671" s="41">
        <v>1</v>
      </c>
      <c r="Z4671" s="41">
        <v>1</v>
      </c>
      <c r="AA4671" s="15"/>
      <c r="AB4671" s="15"/>
      <c r="AC4671" s="15"/>
      <c r="AD4671" s="15"/>
      <c r="AE4671" s="15"/>
      <c r="AF4671" s="15"/>
      <c r="AG4671" s="15"/>
      <c r="AH4671" s="15"/>
      <c r="AI4671" s="15"/>
      <c r="AJ4671" s="15"/>
      <c r="AK4671" s="15"/>
      <c r="AL4671" s="15"/>
      <c r="AM4671" s="15"/>
      <c r="AN4671" s="15"/>
      <c r="AO4671" s="15"/>
      <c r="AP4671" s="15"/>
      <c r="AQ4671" s="15"/>
      <c r="AR4671" s="15"/>
      <c r="AS4671" s="15"/>
      <c r="AT4671" s="15"/>
      <c r="AU4671" s="15"/>
      <c r="AV4671" s="15"/>
      <c r="AW4671" s="15"/>
      <c r="AX4671" s="82"/>
      <c r="AY4671" s="10"/>
      <c r="AZ4671" s="10">
        <v>1</v>
      </c>
      <c r="BA4671" t="s">
        <v>22</v>
      </c>
      <c r="BB4671" t="s">
        <v>23</v>
      </c>
      <c r="BD4671" s="39" t="str">
        <f t="shared" si="146"/>
        <v>DO886OTAAEUNSGANID-32876579Downy</v>
      </c>
    </row>
    <row r="4672" spans="2:59" ht="13.5" customHeight="1" x14ac:dyDescent="0.35">
      <c r="B4672" s="10" t="s">
        <v>17</v>
      </c>
      <c r="C4672" s="10" t="s">
        <v>2329</v>
      </c>
      <c r="D4672" s="10" t="s">
        <v>65</v>
      </c>
      <c r="E4672" s="10" t="s">
        <v>66</v>
      </c>
      <c r="F4672" s="10" t="s">
        <v>4180</v>
      </c>
      <c r="G4672" s="137" t="s">
        <v>17351</v>
      </c>
      <c r="H4672" s="10"/>
      <c r="I4672" s="149" t="s">
        <v>108</v>
      </c>
      <c r="J4672" s="83" t="s">
        <v>19084</v>
      </c>
      <c r="K4672" s="10" t="s">
        <v>17352</v>
      </c>
      <c r="L4672" s="98">
        <f>IFERROR(VLOOKUP($F4672&amp;$C4672,Sales!$J:$W,9,0),0)</f>
        <v>0</v>
      </c>
      <c r="M4672" s="98">
        <f>IFERROR(VLOOKUP($F4672&amp;$C4672,Sales!$J:$W,10,0),0)</f>
        <v>0</v>
      </c>
      <c r="N4672" s="98">
        <f>IFERROR(VLOOKUP($F4672&amp;$C4672,Sales!$J:$W,11,0),0)</f>
        <v>0</v>
      </c>
      <c r="O4672" s="98">
        <f>IFERROR(VLOOKUP($F4672&amp;$C4672,Sales!$J:$W,12,0),0)</f>
        <v>0</v>
      </c>
      <c r="P4672" s="98">
        <f>IFERROR(VLOOKUP($F4672&amp;$C4672,Sales!$J:$W,13,0),0)</f>
        <v>0</v>
      </c>
      <c r="Q4672" s="98">
        <f>IFERROR(VLOOKUP($F4672&amp;$C4672,Sales!$A:$H,7,0),0)</f>
        <v>0</v>
      </c>
      <c r="R4672" s="41">
        <f t="shared" si="145"/>
        <v>1</v>
      </c>
      <c r="S4672" s="15">
        <v>1</v>
      </c>
      <c r="T4672" s="15"/>
      <c r="U4672" s="15"/>
      <c r="V4672" s="15">
        <v>1</v>
      </c>
      <c r="W4672" s="15">
        <v>1</v>
      </c>
      <c r="X4672" s="15">
        <v>1</v>
      </c>
      <c r="Y4672" s="41">
        <v>1</v>
      </c>
      <c r="Z4672" s="41">
        <v>1</v>
      </c>
      <c r="AA4672" s="15"/>
      <c r="AB4672" s="15"/>
      <c r="AC4672" s="15"/>
      <c r="AD4672" s="15"/>
      <c r="AE4672" s="15"/>
      <c r="AF4672" s="15"/>
      <c r="AG4672" s="15"/>
      <c r="AH4672" s="15"/>
      <c r="AI4672" s="15"/>
      <c r="AJ4672" s="15"/>
      <c r="AK4672" s="15"/>
      <c r="AL4672" s="15"/>
      <c r="AM4672" s="15"/>
      <c r="AN4672" s="15"/>
      <c r="AO4672" s="15"/>
      <c r="AP4672" s="15"/>
      <c r="AQ4672" s="15"/>
      <c r="AR4672" s="15"/>
      <c r="AS4672" s="15"/>
      <c r="AT4672" s="15"/>
      <c r="AU4672" s="15"/>
      <c r="AV4672" s="15"/>
      <c r="AW4672" s="15"/>
      <c r="AX4672" s="82"/>
      <c r="AY4672" s="10"/>
      <c r="AZ4672" s="10">
        <v>1</v>
      </c>
      <c r="BA4672" t="s">
        <v>22</v>
      </c>
      <c r="BB4672" t="s">
        <v>23</v>
      </c>
      <c r="BD4672" s="39" t="str">
        <f t="shared" si="146"/>
        <v>DO886OTAAEUNSEANID-32876577Downy</v>
      </c>
    </row>
    <row r="4673" spans="2:58" ht="13.5" customHeight="1" x14ac:dyDescent="0.35">
      <c r="B4673" s="10" t="s">
        <v>17</v>
      </c>
      <c r="C4673" s="10" t="s">
        <v>2329</v>
      </c>
      <c r="D4673" s="10" t="s">
        <v>65</v>
      </c>
      <c r="E4673" s="10" t="s">
        <v>66</v>
      </c>
      <c r="F4673" s="10" t="s">
        <v>2273</v>
      </c>
      <c r="G4673" s="137" t="s">
        <v>17353</v>
      </c>
      <c r="H4673" s="10"/>
      <c r="I4673" s="10" t="s">
        <v>6220</v>
      </c>
      <c r="J4673" s="83" t="s">
        <v>19085</v>
      </c>
      <c r="K4673" s="10" t="s">
        <v>6288</v>
      </c>
      <c r="L4673" s="98">
        <f>IFERROR(VLOOKUP($F4673&amp;$C4673,Sales!$J:$W,9,0),0)</f>
        <v>0</v>
      </c>
      <c r="M4673" s="98">
        <f>IFERROR(VLOOKUP($F4673&amp;$C4673,Sales!$J:$W,10,0),0)</f>
        <v>0</v>
      </c>
      <c r="N4673" s="98">
        <f>IFERROR(VLOOKUP($F4673&amp;$C4673,Sales!$J:$W,11,0),0)</f>
        <v>0</v>
      </c>
      <c r="O4673" s="98">
        <f>IFERROR(VLOOKUP($F4673&amp;$C4673,Sales!$J:$W,12,0),0)</f>
        <v>0</v>
      </c>
      <c r="P4673" s="98">
        <f>IFERROR(VLOOKUP($F4673&amp;$C4673,Sales!$J:$W,13,0),0)</f>
        <v>0</v>
      </c>
      <c r="Q4673" s="98">
        <f>IFERROR(VLOOKUP($F4673&amp;$C4673,Sales!$A:$H,7,0),0)</f>
        <v>0</v>
      </c>
      <c r="R4673" s="41" t="str">
        <f t="shared" si="145"/>
        <v>ERROR</v>
      </c>
      <c r="S4673" s="15"/>
      <c r="T4673" s="15"/>
      <c r="U4673" s="15"/>
      <c r="V4673" s="15"/>
      <c r="W4673" s="15"/>
      <c r="X4673" s="15"/>
      <c r="Y4673" s="41"/>
      <c r="Z4673" s="41"/>
      <c r="AA4673" s="41"/>
      <c r="AB4673" s="15"/>
      <c r="AC4673" s="15"/>
      <c r="AD4673" s="15"/>
      <c r="AE4673" s="15"/>
      <c r="AF4673" s="15"/>
      <c r="AG4673" s="15"/>
      <c r="AH4673" s="15"/>
      <c r="AI4673" s="15"/>
      <c r="AJ4673" s="41"/>
      <c r="AK4673" s="15"/>
      <c r="AL4673" s="15"/>
      <c r="AM4673" s="15"/>
      <c r="AN4673" s="15"/>
      <c r="AO4673" s="15"/>
      <c r="AP4673" s="15"/>
      <c r="AQ4673" s="15"/>
      <c r="AR4673" s="15"/>
      <c r="AS4673" s="15"/>
      <c r="AT4673" s="15"/>
      <c r="AU4673" s="15"/>
      <c r="AV4673" s="15"/>
      <c r="AW4673" s="15"/>
      <c r="AX4673" s="15"/>
      <c r="AY4673" s="10"/>
      <c r="AZ4673" s="10">
        <v>1</v>
      </c>
      <c r="BA4673" t="s">
        <v>22</v>
      </c>
      <c r="BB4673" t="s">
        <v>88</v>
      </c>
      <c r="BD4673" s="39" t="str">
        <f t="shared" si="146"/>
        <v>DO886HLACOP3ANID-146182Downy</v>
      </c>
    </row>
    <row r="4674" spans="2:58" ht="13.5" customHeight="1" x14ac:dyDescent="0.35">
      <c r="B4674" s="10" t="s">
        <v>17</v>
      </c>
      <c r="C4674" s="10" t="s">
        <v>2329</v>
      </c>
      <c r="D4674" s="10" t="s">
        <v>65</v>
      </c>
      <c r="E4674" s="10" t="s">
        <v>66</v>
      </c>
      <c r="F4674" s="10" t="s">
        <v>2482</v>
      </c>
      <c r="G4674" s="137" t="s">
        <v>17354</v>
      </c>
      <c r="H4674" s="10"/>
      <c r="I4674" s="10" t="s">
        <v>894</v>
      </c>
      <c r="J4674" s="83" t="s">
        <v>19086</v>
      </c>
      <c r="K4674" s="10" t="s">
        <v>17355</v>
      </c>
      <c r="L4674" s="98">
        <f>IFERROR(VLOOKUP($F4674&amp;$C4674,Sales!$J:$W,9,0),0)</f>
        <v>0</v>
      </c>
      <c r="M4674" s="98">
        <f>IFERROR(VLOOKUP($F4674&amp;$C4674,Sales!$J:$W,10,0),0)</f>
        <v>0</v>
      </c>
      <c r="N4674" s="98">
        <f>IFERROR(VLOOKUP($F4674&amp;$C4674,Sales!$J:$W,11,0),0)</f>
        <v>0</v>
      </c>
      <c r="O4674" s="98">
        <f>IFERROR(VLOOKUP($F4674&amp;$C4674,Sales!$J:$W,12,0),0)</f>
        <v>0</v>
      </c>
      <c r="P4674" s="98">
        <f>IFERROR(VLOOKUP($F4674&amp;$C4674,Sales!$J:$W,13,0),0)</f>
        <v>0</v>
      </c>
      <c r="Q4674" s="98">
        <f>IFERROR(VLOOKUP($F4674&amp;$C4674,Sales!$A:$H,7,0),0)</f>
        <v>0</v>
      </c>
      <c r="R4674" s="41" t="str">
        <f t="shared" si="145"/>
        <v>ERROR</v>
      </c>
      <c r="S4674" s="15"/>
      <c r="T4674" s="15"/>
      <c r="U4674" s="15"/>
      <c r="V4674" s="15"/>
      <c r="W4674" s="15"/>
      <c r="X4674" s="15"/>
      <c r="Y4674" s="41"/>
      <c r="Z4674" s="41"/>
      <c r="AA4674" s="41"/>
      <c r="AB4674" s="15"/>
      <c r="AC4674" s="15"/>
      <c r="AD4674" s="15"/>
      <c r="AE4674" s="15"/>
      <c r="AF4674" s="15"/>
      <c r="AG4674" s="15"/>
      <c r="AH4674" s="15"/>
      <c r="AI4674" s="15"/>
      <c r="AJ4674" s="41"/>
      <c r="AK4674" s="15"/>
      <c r="AL4674" s="15"/>
      <c r="AM4674" s="15"/>
      <c r="AN4674" s="15"/>
      <c r="AO4674" s="15"/>
      <c r="AP4674" s="15"/>
      <c r="AQ4674" s="15"/>
      <c r="AR4674" s="15"/>
      <c r="AS4674" s="15"/>
      <c r="AT4674" s="15"/>
      <c r="AU4674" s="15"/>
      <c r="AV4674" s="15"/>
      <c r="AW4674" s="15"/>
      <c r="AX4674" s="15"/>
      <c r="AY4674" s="10"/>
      <c r="AZ4674" s="10">
        <v>1</v>
      </c>
      <c r="BA4674" t="s">
        <v>22</v>
      </c>
      <c r="BB4674" t="s">
        <v>88</v>
      </c>
      <c r="BD4674" s="39" t="str">
        <f t="shared" si="146"/>
        <v>DO886OTAABI87YANID-25831841Downy</v>
      </c>
    </row>
    <row r="4675" spans="2:58" ht="13.5" customHeight="1" x14ac:dyDescent="0.35">
      <c r="B4675" s="10" t="s">
        <v>17</v>
      </c>
      <c r="C4675" s="10" t="s">
        <v>2329</v>
      </c>
      <c r="D4675" s="10" t="s">
        <v>65</v>
      </c>
      <c r="E4675" s="10" t="s">
        <v>66</v>
      </c>
      <c r="F4675" s="10" t="s">
        <v>4125</v>
      </c>
      <c r="G4675" s="137" t="s">
        <v>17356</v>
      </c>
      <c r="H4675" s="10"/>
      <c r="I4675" s="149" t="s">
        <v>70</v>
      </c>
      <c r="J4675" s="83" t="s">
        <v>19087</v>
      </c>
      <c r="K4675" s="10" t="s">
        <v>10142</v>
      </c>
      <c r="L4675" s="98">
        <f>IFERROR(VLOOKUP($F4675&amp;$C4675,Sales!$J:$W,9,0),0)</f>
        <v>0</v>
      </c>
      <c r="M4675" s="98">
        <f>IFERROR(VLOOKUP($F4675&amp;$C4675,Sales!$J:$W,10,0),0)</f>
        <v>0</v>
      </c>
      <c r="N4675" s="98">
        <f>IFERROR(VLOOKUP($F4675&amp;$C4675,Sales!$J:$W,11,0),0)</f>
        <v>0</v>
      </c>
      <c r="O4675" s="98">
        <f>IFERROR(VLOOKUP($F4675&amp;$C4675,Sales!$J:$W,12,0),0)</f>
        <v>0</v>
      </c>
      <c r="P4675" s="98">
        <f>IFERROR(VLOOKUP($F4675&amp;$C4675,Sales!$J:$W,13,0),0)</f>
        <v>0</v>
      </c>
      <c r="Q4675" s="98">
        <f>IFERROR(VLOOKUP($F4675&amp;$C4675,Sales!$A:$H,7,0),0)</f>
        <v>0</v>
      </c>
      <c r="R4675" s="41">
        <f t="shared" si="145"/>
        <v>1</v>
      </c>
      <c r="S4675" s="15">
        <v>1</v>
      </c>
      <c r="T4675" s="15"/>
      <c r="U4675" s="15"/>
      <c r="V4675" s="15">
        <v>1</v>
      </c>
      <c r="W4675" s="15">
        <v>1</v>
      </c>
      <c r="X4675" s="15">
        <v>1</v>
      </c>
      <c r="Y4675" s="41">
        <v>1</v>
      </c>
      <c r="Z4675" s="41">
        <v>1</v>
      </c>
      <c r="AA4675" s="15"/>
      <c r="AB4675" s="15"/>
      <c r="AC4675" s="15"/>
      <c r="AD4675" s="15"/>
      <c r="AE4675" s="15"/>
      <c r="AF4675" s="15"/>
      <c r="AG4675" s="15"/>
      <c r="AH4675" s="15"/>
      <c r="AI4675" s="15"/>
      <c r="AJ4675" s="15"/>
      <c r="AK4675" s="15"/>
      <c r="AL4675" s="15"/>
      <c r="AM4675" s="15"/>
      <c r="AN4675" s="15"/>
      <c r="AO4675" s="15"/>
      <c r="AP4675" s="15"/>
      <c r="AQ4675" s="15"/>
      <c r="AR4675" s="15"/>
      <c r="AS4675" s="15"/>
      <c r="AT4675" s="15"/>
      <c r="AU4675" s="15"/>
      <c r="AV4675" s="15"/>
      <c r="AW4675" s="15"/>
      <c r="AX4675" s="82"/>
      <c r="AY4675" s="10"/>
      <c r="AZ4675" s="10">
        <v>1</v>
      </c>
      <c r="BA4675" t="s">
        <v>22</v>
      </c>
      <c r="BB4675" t="s">
        <v>23</v>
      </c>
      <c r="BD4675" s="39" t="str">
        <f t="shared" si="146"/>
        <v>DO886OTAABI87WANID-25831844Downy</v>
      </c>
    </row>
    <row r="4676" spans="2:58" ht="13.5" customHeight="1" x14ac:dyDescent="0.35">
      <c r="B4676" s="10" t="s">
        <v>17</v>
      </c>
      <c r="C4676" s="10" t="s">
        <v>2329</v>
      </c>
      <c r="D4676" s="10" t="s">
        <v>65</v>
      </c>
      <c r="E4676" s="10" t="s">
        <v>66</v>
      </c>
      <c r="F4676" s="10" t="s">
        <v>3625</v>
      </c>
      <c r="G4676" s="137" t="s">
        <v>17357</v>
      </c>
      <c r="H4676" s="10"/>
      <c r="I4676" s="149" t="s">
        <v>918</v>
      </c>
      <c r="J4676" s="83" t="s">
        <v>19088</v>
      </c>
      <c r="K4676" s="10" t="s">
        <v>17358</v>
      </c>
      <c r="L4676" s="98">
        <f>IFERROR(VLOOKUP($F4676&amp;$C4676,Sales!$J:$W,9,0),0)</f>
        <v>0</v>
      </c>
      <c r="M4676" s="98">
        <f>IFERROR(VLOOKUP($F4676&amp;$C4676,Sales!$J:$W,10,0),0)</f>
        <v>0</v>
      </c>
      <c r="N4676" s="98">
        <f>IFERROR(VLOOKUP($F4676&amp;$C4676,Sales!$J:$W,11,0),0)</f>
        <v>0</v>
      </c>
      <c r="O4676" s="98">
        <f>IFERROR(VLOOKUP($F4676&amp;$C4676,Sales!$J:$W,12,0),0)</f>
        <v>0</v>
      </c>
      <c r="P4676" s="98">
        <f>IFERROR(VLOOKUP($F4676&amp;$C4676,Sales!$J:$W,13,0),0)</f>
        <v>0</v>
      </c>
      <c r="Q4676" s="98">
        <f>IFERROR(VLOOKUP($F4676&amp;$C4676,Sales!$A:$H,7,0),0)</f>
        <v>0</v>
      </c>
      <c r="R4676" s="41" t="str">
        <f t="shared" si="145"/>
        <v>ERROR</v>
      </c>
      <c r="S4676" s="15"/>
      <c r="T4676" s="15"/>
      <c r="U4676" s="15"/>
      <c r="V4676" s="15"/>
      <c r="W4676" s="15"/>
      <c r="X4676" s="15"/>
      <c r="Y4676" s="41"/>
      <c r="Z4676" s="41"/>
      <c r="AA4676" s="41"/>
      <c r="AB4676" s="15"/>
      <c r="AC4676" s="15"/>
      <c r="AD4676" s="15"/>
      <c r="AE4676" s="15"/>
      <c r="AF4676" s="15"/>
      <c r="AG4676" s="15"/>
      <c r="AH4676" s="15"/>
      <c r="AI4676" s="15"/>
      <c r="AJ4676" s="41"/>
      <c r="AK4676" s="15"/>
      <c r="AL4676" s="15"/>
      <c r="AM4676" s="15"/>
      <c r="AN4676" s="15"/>
      <c r="AO4676" s="15"/>
      <c r="AP4676" s="15"/>
      <c r="AQ4676" s="15"/>
      <c r="AR4676" s="15"/>
      <c r="AS4676" s="15"/>
      <c r="AT4676" s="15"/>
      <c r="AU4676" s="15"/>
      <c r="AV4676" s="15"/>
      <c r="AW4676" s="15"/>
      <c r="AX4676" s="82"/>
      <c r="AY4676" s="10"/>
      <c r="AZ4676" s="10">
        <v>1</v>
      </c>
      <c r="BA4676" t="s">
        <v>22</v>
      </c>
      <c r="BB4676" t="s">
        <v>88</v>
      </c>
      <c r="BD4676" s="39" t="str">
        <f t="shared" si="146"/>
        <v>1500230091_ID-2821580598Downy</v>
      </c>
      <c r="BE4676" s="1">
        <v>45069</v>
      </c>
      <c r="BF4676" t="s">
        <v>14057</v>
      </c>
    </row>
    <row r="4677" spans="2:58" ht="13.5" customHeight="1" x14ac:dyDescent="0.35">
      <c r="B4677" s="10" t="s">
        <v>17</v>
      </c>
      <c r="C4677" s="10" t="s">
        <v>2329</v>
      </c>
      <c r="D4677" s="10" t="s">
        <v>65</v>
      </c>
      <c r="E4677" s="10" t="s">
        <v>66</v>
      </c>
      <c r="F4677" s="10" t="s">
        <v>919</v>
      </c>
      <c r="G4677" s="137" t="s">
        <v>17359</v>
      </c>
      <c r="H4677" s="10"/>
      <c r="I4677" s="10" t="s">
        <v>920</v>
      </c>
      <c r="J4677" s="83" t="s">
        <v>19089</v>
      </c>
      <c r="K4677" s="10" t="s">
        <v>6462</v>
      </c>
      <c r="L4677" s="98">
        <f>IFERROR(VLOOKUP($F4677&amp;$C4677,Sales!$J:$W,9,0),0)</f>
        <v>0</v>
      </c>
      <c r="M4677" s="98">
        <f>IFERROR(VLOOKUP($F4677&amp;$C4677,Sales!$J:$W,10,0),0)</f>
        <v>0</v>
      </c>
      <c r="N4677" s="98">
        <f>IFERROR(VLOOKUP($F4677&amp;$C4677,Sales!$J:$W,11,0),0)</f>
        <v>0</v>
      </c>
      <c r="O4677" s="98">
        <f>IFERROR(VLOOKUP($F4677&amp;$C4677,Sales!$J:$W,12,0),0)</f>
        <v>0</v>
      </c>
      <c r="P4677" s="98">
        <f>IFERROR(VLOOKUP($F4677&amp;$C4677,Sales!$J:$W,13,0),0)</f>
        <v>0</v>
      </c>
      <c r="Q4677" s="98">
        <f>IFERROR(VLOOKUP($F4677&amp;$C4677,Sales!$A:$H,7,0),0)</f>
        <v>0</v>
      </c>
      <c r="R4677" s="41" t="str">
        <f t="shared" ref="R4677:R4740" si="147">IFERROR(AVERAGE($S4677:$AW4677),"ERROR")</f>
        <v>ERROR</v>
      </c>
      <c r="S4677" s="15"/>
      <c r="T4677" s="15"/>
      <c r="U4677" s="15"/>
      <c r="V4677" s="15"/>
      <c r="W4677" s="15"/>
      <c r="X4677" s="15"/>
      <c r="Y4677" s="41"/>
      <c r="Z4677" s="41"/>
      <c r="AA4677" s="41"/>
      <c r="AB4677" s="15"/>
      <c r="AC4677" s="15"/>
      <c r="AD4677" s="15"/>
      <c r="AE4677" s="15"/>
      <c r="AF4677" s="15"/>
      <c r="AG4677" s="15"/>
      <c r="AH4677" s="15"/>
      <c r="AI4677" s="15"/>
      <c r="AJ4677" s="41"/>
      <c r="AK4677" s="15"/>
      <c r="AL4677" s="15"/>
      <c r="AM4677" s="15"/>
      <c r="AN4677" s="15"/>
      <c r="AO4677" s="15"/>
      <c r="AP4677" s="15"/>
      <c r="AQ4677" s="15"/>
      <c r="AR4677" s="15"/>
      <c r="AS4677" s="15"/>
      <c r="AT4677" s="15"/>
      <c r="AU4677" s="15"/>
      <c r="AV4677" s="15"/>
      <c r="AW4677" s="15"/>
      <c r="AX4677" s="15"/>
      <c r="AY4677" s="10"/>
      <c r="AZ4677" s="10">
        <v>1</v>
      </c>
      <c r="BA4677" t="s">
        <v>22</v>
      </c>
      <c r="BB4677" t="s">
        <v>88</v>
      </c>
      <c r="BD4677" s="39" t="str">
        <f t="shared" si="146"/>
        <v>1486442101_ID-2781584825Downy</v>
      </c>
    </row>
    <row r="4678" spans="2:58" ht="13.5" customHeight="1" x14ac:dyDescent="0.35">
      <c r="B4678" s="10" t="s">
        <v>17</v>
      </c>
      <c r="C4678" s="10" t="s">
        <v>2329</v>
      </c>
      <c r="D4678" s="10" t="s">
        <v>65</v>
      </c>
      <c r="E4678" s="10" t="s">
        <v>66</v>
      </c>
      <c r="F4678" s="10" t="s">
        <v>938</v>
      </c>
      <c r="G4678" s="137" t="s">
        <v>17360</v>
      </c>
      <c r="H4678" s="10"/>
      <c r="I4678" s="10" t="s">
        <v>939</v>
      </c>
      <c r="J4678" s="83" t="s">
        <v>19090</v>
      </c>
      <c r="K4678" s="10" t="s">
        <v>6290</v>
      </c>
      <c r="L4678" s="98">
        <f>IFERROR(VLOOKUP($F4678&amp;$C4678,Sales!$J:$W,9,0),0)</f>
        <v>0</v>
      </c>
      <c r="M4678" s="98">
        <f>IFERROR(VLOOKUP($F4678&amp;$C4678,Sales!$J:$W,10,0),0)</f>
        <v>0</v>
      </c>
      <c r="N4678" s="98">
        <f>IFERROR(VLOOKUP($F4678&amp;$C4678,Sales!$J:$W,11,0),0)</f>
        <v>0</v>
      </c>
      <c r="O4678" s="98">
        <f>IFERROR(VLOOKUP($F4678&amp;$C4678,Sales!$J:$W,12,0),0)</f>
        <v>0</v>
      </c>
      <c r="P4678" s="98">
        <f>IFERROR(VLOOKUP($F4678&amp;$C4678,Sales!$J:$W,13,0),0)</f>
        <v>0</v>
      </c>
      <c r="Q4678" s="98">
        <f>IFERROR(VLOOKUP($F4678&amp;$C4678,Sales!$A:$H,7,0),0)</f>
        <v>0</v>
      </c>
      <c r="R4678" s="41" t="str">
        <f t="shared" si="147"/>
        <v>ERROR</v>
      </c>
      <c r="S4678" s="15"/>
      <c r="T4678" s="15"/>
      <c r="U4678" s="15"/>
      <c r="V4678" s="15"/>
      <c r="W4678" s="15"/>
      <c r="X4678" s="15"/>
      <c r="Y4678" s="41"/>
      <c r="Z4678" s="41"/>
      <c r="AA4678" s="41"/>
      <c r="AB4678" s="15"/>
      <c r="AC4678" s="15"/>
      <c r="AD4678" s="15"/>
      <c r="AE4678" s="15"/>
      <c r="AF4678" s="15"/>
      <c r="AG4678" s="15"/>
      <c r="AH4678" s="15"/>
      <c r="AI4678" s="15"/>
      <c r="AJ4678" s="41"/>
      <c r="AK4678" s="15"/>
      <c r="AL4678" s="15"/>
      <c r="AM4678" s="15"/>
      <c r="AN4678" s="15"/>
      <c r="AO4678" s="15"/>
      <c r="AP4678" s="15"/>
      <c r="AQ4678" s="15"/>
      <c r="AR4678" s="15"/>
      <c r="AS4678" s="15"/>
      <c r="AT4678" s="15"/>
      <c r="AU4678" s="15"/>
      <c r="AV4678" s="15"/>
      <c r="AW4678" s="15"/>
      <c r="AX4678" s="15"/>
      <c r="AY4678" s="10"/>
      <c r="AZ4678" s="10">
        <v>1</v>
      </c>
      <c r="BA4678" t="s">
        <v>22</v>
      </c>
      <c r="BB4678" t="s">
        <v>88</v>
      </c>
      <c r="BD4678" s="39" t="str">
        <f t="shared" si="146"/>
        <v>1486530489_ID-2782096146Downy</v>
      </c>
    </row>
    <row r="4679" spans="2:58" ht="13.5" customHeight="1" x14ac:dyDescent="0.35">
      <c r="B4679" s="10" t="s">
        <v>17</v>
      </c>
      <c r="C4679" s="10" t="s">
        <v>2329</v>
      </c>
      <c r="D4679" s="10" t="s">
        <v>65</v>
      </c>
      <c r="E4679" s="10" t="s">
        <v>66</v>
      </c>
      <c r="F4679" s="10" t="s">
        <v>936</v>
      </c>
      <c r="G4679" s="137" t="s">
        <v>17361</v>
      </c>
      <c r="H4679" s="10"/>
      <c r="I4679" s="10" t="s">
        <v>937</v>
      </c>
      <c r="J4679" s="83" t="s">
        <v>19091</v>
      </c>
      <c r="K4679" s="10" t="s">
        <v>17362</v>
      </c>
      <c r="L4679" s="98">
        <f>IFERROR(VLOOKUP($F4679&amp;$C4679,Sales!$J:$W,9,0),0)</f>
        <v>0</v>
      </c>
      <c r="M4679" s="98">
        <f>IFERROR(VLOOKUP($F4679&amp;$C4679,Sales!$J:$W,10,0),0)</f>
        <v>0</v>
      </c>
      <c r="N4679" s="98">
        <f>IFERROR(VLOOKUP($F4679&amp;$C4679,Sales!$J:$W,11,0),0)</f>
        <v>0</v>
      </c>
      <c r="O4679" s="98">
        <f>IFERROR(VLOOKUP($F4679&amp;$C4679,Sales!$J:$W,12,0),0)</f>
        <v>0</v>
      </c>
      <c r="P4679" s="98">
        <f>IFERROR(VLOOKUP($F4679&amp;$C4679,Sales!$J:$W,13,0),0)</f>
        <v>0</v>
      </c>
      <c r="Q4679" s="98">
        <f>IFERROR(VLOOKUP($F4679&amp;$C4679,Sales!$A:$H,7,0),0)</f>
        <v>0</v>
      </c>
      <c r="R4679" s="41" t="str">
        <f t="shared" si="147"/>
        <v>ERROR</v>
      </c>
      <c r="S4679" s="15"/>
      <c r="T4679" s="15"/>
      <c r="U4679" s="15"/>
      <c r="V4679" s="15"/>
      <c r="W4679" s="15"/>
      <c r="X4679" s="15"/>
      <c r="Y4679" s="41"/>
      <c r="Z4679" s="41"/>
      <c r="AA4679" s="41"/>
      <c r="AB4679" s="15"/>
      <c r="AC4679" s="15"/>
      <c r="AD4679" s="15"/>
      <c r="AE4679" s="15"/>
      <c r="AF4679" s="15"/>
      <c r="AG4679" s="15"/>
      <c r="AH4679" s="15"/>
      <c r="AI4679" s="15"/>
      <c r="AJ4679" s="41"/>
      <c r="AK4679" s="15"/>
      <c r="AL4679" s="15"/>
      <c r="AM4679" s="15"/>
      <c r="AN4679" s="15"/>
      <c r="AO4679" s="15"/>
      <c r="AP4679" s="15"/>
      <c r="AQ4679" s="15"/>
      <c r="AR4679" s="15"/>
      <c r="AS4679" s="15"/>
      <c r="AT4679" s="15"/>
      <c r="AU4679" s="15"/>
      <c r="AV4679" s="15"/>
      <c r="AW4679" s="15"/>
      <c r="AX4679" s="15"/>
      <c r="AY4679" s="10"/>
      <c r="AZ4679" s="10">
        <v>1</v>
      </c>
      <c r="BA4679" t="s">
        <v>22</v>
      </c>
      <c r="BB4679" t="s">
        <v>88</v>
      </c>
      <c r="BD4679" s="39" t="str">
        <f t="shared" si="146"/>
        <v>1499652724_ID-2819220858Downy</v>
      </c>
    </row>
    <row r="4680" spans="2:58" ht="13.5" customHeight="1" x14ac:dyDescent="0.35">
      <c r="B4680" s="10" t="s">
        <v>17</v>
      </c>
      <c r="C4680" s="10" t="s">
        <v>2329</v>
      </c>
      <c r="D4680" s="10" t="s">
        <v>65</v>
      </c>
      <c r="E4680" s="10" t="s">
        <v>66</v>
      </c>
      <c r="F4680" s="10" t="s">
        <v>4140</v>
      </c>
      <c r="G4680" s="155" t="s">
        <v>17363</v>
      </c>
      <c r="H4680" s="10"/>
      <c r="I4680" s="10" t="s">
        <v>112</v>
      </c>
      <c r="J4680" s="83" t="s">
        <v>19092</v>
      </c>
      <c r="K4680" s="10" t="s">
        <v>10206</v>
      </c>
      <c r="L4680" s="98">
        <f>IFERROR(VLOOKUP($F4680&amp;$C4680,Sales!$J:$W,9,0),0)</f>
        <v>0</v>
      </c>
      <c r="M4680" s="98">
        <f>IFERROR(VLOOKUP($F4680&amp;$C4680,Sales!$J:$W,10,0),0)</f>
        <v>0</v>
      </c>
      <c r="N4680" s="98">
        <f>IFERROR(VLOOKUP($F4680&amp;$C4680,Sales!$J:$W,11,0),0)</f>
        <v>0</v>
      </c>
      <c r="O4680" s="98">
        <f>IFERROR(VLOOKUP($F4680&amp;$C4680,Sales!$J:$W,12,0),0)</f>
        <v>0</v>
      </c>
      <c r="P4680" s="98">
        <f>IFERROR(VLOOKUP($F4680&amp;$C4680,Sales!$J:$W,13,0),0)</f>
        <v>0</v>
      </c>
      <c r="Q4680" s="98">
        <f>IFERROR(VLOOKUP($F4680&amp;$C4680,Sales!$A:$H,7,0),0)</f>
        <v>0</v>
      </c>
      <c r="R4680" s="41" t="str">
        <f t="shared" si="147"/>
        <v>ERROR</v>
      </c>
      <c r="S4680" s="15"/>
      <c r="T4680" s="15"/>
      <c r="U4680" s="15"/>
      <c r="V4680" s="15"/>
      <c r="W4680" s="15"/>
      <c r="X4680" s="15"/>
      <c r="Y4680" s="41"/>
      <c r="Z4680" s="41"/>
      <c r="AA4680" s="41"/>
      <c r="AB4680" s="15"/>
      <c r="AC4680" s="15"/>
      <c r="AD4680" s="15"/>
      <c r="AE4680" s="15"/>
      <c r="AF4680" s="15"/>
      <c r="AG4680" s="15"/>
      <c r="AH4680" s="15"/>
      <c r="AI4680" s="15"/>
      <c r="AJ4680" s="41"/>
      <c r="AK4680" s="15"/>
      <c r="AL4680" s="15"/>
      <c r="AM4680" s="15"/>
      <c r="AN4680" s="15"/>
      <c r="AO4680" s="15"/>
      <c r="AP4680" s="15"/>
      <c r="AQ4680" s="15"/>
      <c r="AR4680" s="15"/>
      <c r="AS4680" s="15"/>
      <c r="AT4680" s="15"/>
      <c r="AU4680" s="15"/>
      <c r="AV4680" s="15"/>
      <c r="AW4680" s="15"/>
      <c r="AX4680" s="82"/>
      <c r="AY4680" s="10"/>
      <c r="AZ4680" s="10">
        <v>1</v>
      </c>
      <c r="BA4680" t="s">
        <v>22</v>
      </c>
      <c r="BB4680" t="s">
        <v>88</v>
      </c>
      <c r="BD4680" s="39" t="str">
        <f t="shared" si="146"/>
        <v>1499818878_ID-2820086517Downy</v>
      </c>
      <c r="BE4680" s="1">
        <v>44979</v>
      </c>
      <c r="BF4680" t="s">
        <v>17364</v>
      </c>
    </row>
    <row r="4681" spans="2:58" ht="13.5" customHeight="1" x14ac:dyDescent="0.35">
      <c r="B4681" s="10" t="s">
        <v>17</v>
      </c>
      <c r="C4681" s="10" t="s">
        <v>2329</v>
      </c>
      <c r="D4681" s="10" t="s">
        <v>65</v>
      </c>
      <c r="E4681" s="10" t="s">
        <v>66</v>
      </c>
      <c r="F4681" s="10" t="s">
        <v>6106</v>
      </c>
      <c r="G4681" s="137" t="s">
        <v>17365</v>
      </c>
      <c r="H4681" s="10"/>
      <c r="I4681" s="10" t="s">
        <v>933</v>
      </c>
      <c r="J4681" s="83" t="s">
        <v>19093</v>
      </c>
      <c r="K4681" s="10" t="s">
        <v>10385</v>
      </c>
      <c r="L4681" s="98">
        <f>IFERROR(VLOOKUP($F4681&amp;$C4681,Sales!$J:$W,9,0),0)</f>
        <v>0</v>
      </c>
      <c r="M4681" s="98">
        <f>IFERROR(VLOOKUP($F4681&amp;$C4681,Sales!$J:$W,10,0),0)</f>
        <v>0</v>
      </c>
      <c r="N4681" s="98">
        <f>IFERROR(VLOOKUP($F4681&amp;$C4681,Sales!$J:$W,11,0),0)</f>
        <v>0</v>
      </c>
      <c r="O4681" s="98">
        <f>IFERROR(VLOOKUP($F4681&amp;$C4681,Sales!$J:$W,12,0),0)</f>
        <v>0</v>
      </c>
      <c r="P4681" s="98">
        <f>IFERROR(VLOOKUP($F4681&amp;$C4681,Sales!$J:$W,13,0),0)</f>
        <v>0</v>
      </c>
      <c r="Q4681" s="98">
        <f>IFERROR(VLOOKUP($F4681&amp;$C4681,Sales!$A:$H,7,0),0)</f>
        <v>0</v>
      </c>
      <c r="R4681" s="41" t="str">
        <f t="shared" si="147"/>
        <v>ERROR</v>
      </c>
      <c r="S4681" s="15"/>
      <c r="T4681" s="15"/>
      <c r="U4681" s="15"/>
      <c r="V4681" s="15"/>
      <c r="W4681" s="15"/>
      <c r="X4681" s="15"/>
      <c r="Y4681" s="41"/>
      <c r="Z4681" s="41"/>
      <c r="AA4681" s="41"/>
      <c r="AB4681" s="15"/>
      <c r="AC4681" s="15"/>
      <c r="AD4681" s="15"/>
      <c r="AE4681" s="15"/>
      <c r="AF4681" s="15"/>
      <c r="AG4681" s="15"/>
      <c r="AH4681" s="15"/>
      <c r="AI4681" s="15"/>
      <c r="AJ4681" s="41"/>
      <c r="AK4681" s="15"/>
      <c r="AL4681" s="15"/>
      <c r="AM4681" s="15"/>
      <c r="AN4681" s="15"/>
      <c r="AO4681" s="15"/>
      <c r="AP4681" s="15"/>
      <c r="AQ4681" s="15"/>
      <c r="AR4681" s="15"/>
      <c r="AS4681" s="15"/>
      <c r="AT4681" s="15"/>
      <c r="AU4681" s="15"/>
      <c r="AV4681" s="15"/>
      <c r="AW4681" s="15"/>
      <c r="AX4681" s="82"/>
      <c r="AY4681" s="10"/>
      <c r="AZ4681" s="10">
        <v>1</v>
      </c>
      <c r="BA4681" t="s">
        <v>22</v>
      </c>
      <c r="BB4681" t="s">
        <v>88</v>
      </c>
      <c r="BD4681" s="39" t="str">
        <f t="shared" si="146"/>
        <v>1499862367_ID-2820196206Downy</v>
      </c>
      <c r="BE4681" s="88">
        <v>44883</v>
      </c>
      <c r="BF4681" t="s">
        <v>17366</v>
      </c>
    </row>
    <row r="4682" spans="2:58" ht="13.5" customHeight="1" x14ac:dyDescent="0.35">
      <c r="B4682" s="10" t="s">
        <v>17</v>
      </c>
      <c r="C4682" s="10" t="s">
        <v>2329</v>
      </c>
      <c r="D4682" s="10" t="s">
        <v>65</v>
      </c>
      <c r="E4682" s="10" t="s">
        <v>66</v>
      </c>
      <c r="F4682" s="10" t="s">
        <v>6107</v>
      </c>
      <c r="G4682" s="137" t="s">
        <v>17367</v>
      </c>
      <c r="H4682" s="10"/>
      <c r="I4682" s="10" t="s">
        <v>927</v>
      </c>
      <c r="J4682" s="83" t="s">
        <v>19094</v>
      </c>
      <c r="K4682" s="10" t="s">
        <v>10291</v>
      </c>
      <c r="L4682" s="98">
        <f>IFERROR(VLOOKUP($F4682&amp;$C4682,Sales!$J:$W,9,0),0)</f>
        <v>0</v>
      </c>
      <c r="M4682" s="98">
        <f>IFERROR(VLOOKUP($F4682&amp;$C4682,Sales!$J:$W,10,0),0)</f>
        <v>0</v>
      </c>
      <c r="N4682" s="98">
        <f>IFERROR(VLOOKUP($F4682&amp;$C4682,Sales!$J:$W,11,0),0)</f>
        <v>0</v>
      </c>
      <c r="O4682" s="98">
        <f>IFERROR(VLOOKUP($F4682&amp;$C4682,Sales!$J:$W,12,0),0)</f>
        <v>0</v>
      </c>
      <c r="P4682" s="98">
        <f>IFERROR(VLOOKUP($F4682&amp;$C4682,Sales!$J:$W,13,0),0)</f>
        <v>0</v>
      </c>
      <c r="Q4682" s="98">
        <f>IFERROR(VLOOKUP($F4682&amp;$C4682,Sales!$A:$H,7,0),0)</f>
        <v>0</v>
      </c>
      <c r="R4682" s="41" t="str">
        <f t="shared" si="147"/>
        <v>ERROR</v>
      </c>
      <c r="S4682" s="15"/>
      <c r="T4682" s="15"/>
      <c r="U4682" s="15"/>
      <c r="V4682" s="15"/>
      <c r="W4682" s="15"/>
      <c r="X4682" s="15"/>
      <c r="Y4682" s="41"/>
      <c r="Z4682" s="41"/>
      <c r="AA4682" s="41"/>
      <c r="AB4682" s="15"/>
      <c r="AC4682" s="15"/>
      <c r="AD4682" s="15"/>
      <c r="AE4682" s="15"/>
      <c r="AF4682" s="15"/>
      <c r="AG4682" s="15"/>
      <c r="AH4682" s="15"/>
      <c r="AI4682" s="15"/>
      <c r="AJ4682" s="41"/>
      <c r="AK4682" s="15"/>
      <c r="AL4682" s="15"/>
      <c r="AM4682" s="15"/>
      <c r="AN4682" s="15"/>
      <c r="AO4682" s="15"/>
      <c r="AP4682" s="15"/>
      <c r="AQ4682" s="15"/>
      <c r="AR4682" s="15"/>
      <c r="AS4682" s="15"/>
      <c r="AT4682" s="15"/>
      <c r="AU4682" s="15"/>
      <c r="AV4682" s="15"/>
      <c r="AW4682" s="15"/>
      <c r="AX4682" s="82"/>
      <c r="AY4682" s="10"/>
      <c r="AZ4682" s="10">
        <v>1</v>
      </c>
      <c r="BA4682" t="s">
        <v>22</v>
      </c>
      <c r="BB4682" t="s">
        <v>13210</v>
      </c>
      <c r="BD4682" s="39" t="str">
        <f t="shared" si="146"/>
        <v>1499884681_ID-2820392211Downy</v>
      </c>
      <c r="BE4682" s="88" t="s">
        <v>17368</v>
      </c>
      <c r="BF4682" t="s">
        <v>17369</v>
      </c>
    </row>
    <row r="4683" spans="2:58" ht="13.5" customHeight="1" x14ac:dyDescent="0.35">
      <c r="B4683" s="10" t="s">
        <v>17</v>
      </c>
      <c r="C4683" s="10" t="s">
        <v>2329</v>
      </c>
      <c r="D4683" s="10" t="s">
        <v>65</v>
      </c>
      <c r="E4683" s="10" t="s">
        <v>66</v>
      </c>
      <c r="F4683" s="10" t="s">
        <v>923</v>
      </c>
      <c r="G4683" s="137" t="s">
        <v>17370</v>
      </c>
      <c r="H4683" s="10"/>
      <c r="I4683" s="149" t="s">
        <v>924</v>
      </c>
      <c r="J4683" s="83" t="s">
        <v>19095</v>
      </c>
      <c r="K4683" s="10" t="s">
        <v>10202</v>
      </c>
      <c r="L4683" s="98">
        <f>IFERROR(VLOOKUP($F4683&amp;$C4683,Sales!$J:$W,9,0),0)</f>
        <v>0</v>
      </c>
      <c r="M4683" s="98">
        <f>IFERROR(VLOOKUP($F4683&amp;$C4683,Sales!$J:$W,10,0),0)</f>
        <v>0</v>
      </c>
      <c r="N4683" s="98">
        <f>IFERROR(VLOOKUP($F4683&amp;$C4683,Sales!$J:$W,11,0),0)</f>
        <v>0</v>
      </c>
      <c r="O4683" s="98">
        <f>IFERROR(VLOOKUP($F4683&amp;$C4683,Sales!$J:$W,12,0),0)</f>
        <v>0</v>
      </c>
      <c r="P4683" s="98">
        <f>IFERROR(VLOOKUP($F4683&amp;$C4683,Sales!$J:$W,13,0),0)</f>
        <v>0</v>
      </c>
      <c r="Q4683" s="98">
        <f>IFERROR(VLOOKUP($F4683&amp;$C4683,Sales!$A:$H,7,0),0)</f>
        <v>0</v>
      </c>
      <c r="R4683" s="41" t="str">
        <f t="shared" si="147"/>
        <v>ERROR</v>
      </c>
      <c r="S4683" s="15"/>
      <c r="T4683" s="15"/>
      <c r="U4683" s="15"/>
      <c r="V4683" s="15"/>
      <c r="W4683" s="15"/>
      <c r="X4683" s="15"/>
      <c r="Y4683" s="41"/>
      <c r="Z4683" s="41"/>
      <c r="AA4683" s="15"/>
      <c r="AB4683" s="15"/>
      <c r="AC4683" s="15"/>
      <c r="AD4683" s="15"/>
      <c r="AE4683" s="15"/>
      <c r="AF4683" s="15"/>
      <c r="AG4683" s="15"/>
      <c r="AH4683" s="15"/>
      <c r="AI4683" s="15"/>
      <c r="AJ4683" s="41"/>
      <c r="AK4683" s="15"/>
      <c r="AL4683" s="15"/>
      <c r="AM4683" s="15"/>
      <c r="AN4683" s="15"/>
      <c r="AO4683" s="15"/>
      <c r="AP4683" s="15"/>
      <c r="AQ4683" s="15"/>
      <c r="AR4683" s="15"/>
      <c r="AS4683" s="15"/>
      <c r="AT4683" s="15"/>
      <c r="AU4683" s="15"/>
      <c r="AV4683" s="15"/>
      <c r="AW4683" s="15"/>
      <c r="AX4683" s="82"/>
      <c r="AY4683" s="10"/>
      <c r="AZ4683" s="10">
        <v>1</v>
      </c>
      <c r="BA4683" t="s">
        <v>22</v>
      </c>
      <c r="BB4683" t="s">
        <v>88</v>
      </c>
      <c r="BD4683" s="39" t="str">
        <f t="shared" si="146"/>
        <v>1499988762_ID-2820844475Downy</v>
      </c>
      <c r="BE4683" s="88">
        <v>45117</v>
      </c>
      <c r="BF4683" t="s">
        <v>20073</v>
      </c>
    </row>
    <row r="4684" spans="2:58" ht="13.5" customHeight="1" x14ac:dyDescent="0.35">
      <c r="B4684" s="10" t="s">
        <v>17</v>
      </c>
      <c r="C4684" s="10" t="s">
        <v>2329</v>
      </c>
      <c r="D4684" s="10" t="s">
        <v>65</v>
      </c>
      <c r="E4684" s="10" t="s">
        <v>66</v>
      </c>
      <c r="F4684" s="10" t="s">
        <v>5939</v>
      </c>
      <c r="G4684" s="137" t="s">
        <v>17371</v>
      </c>
      <c r="H4684" s="10"/>
      <c r="I4684" s="149" t="s">
        <v>17372</v>
      </c>
      <c r="J4684" s="83" t="s">
        <v>19096</v>
      </c>
      <c r="K4684" s="10" t="s">
        <v>6264</v>
      </c>
      <c r="L4684" s="98">
        <f>IFERROR(VLOOKUP($F4684&amp;$C4684,Sales!$J:$W,9,0),0)</f>
        <v>324641.99999999994</v>
      </c>
      <c r="M4684" s="98">
        <f>IFERROR(VLOOKUP($F4684&amp;$C4684,Sales!$J:$W,10,0),0)</f>
        <v>0</v>
      </c>
      <c r="N4684" s="98">
        <f>IFERROR(VLOOKUP($F4684&amp;$C4684,Sales!$J:$W,11,0),0)</f>
        <v>0</v>
      </c>
      <c r="O4684" s="98">
        <f>IFERROR(VLOOKUP($F4684&amp;$C4684,Sales!$J:$W,12,0),0)</f>
        <v>2</v>
      </c>
      <c r="P4684" s="98">
        <f>IFERROR(VLOOKUP($F4684&amp;$C4684,Sales!$J:$W,13,0),0)</f>
        <v>108213.99999999999</v>
      </c>
      <c r="Q4684" s="98">
        <f>IFERROR(VLOOKUP($F4684&amp;$C4684,Sales!$A:$H,7,0),0)</f>
        <v>0</v>
      </c>
      <c r="R4684" s="41">
        <f t="shared" si="147"/>
        <v>1</v>
      </c>
      <c r="S4684" s="15">
        <v>1</v>
      </c>
      <c r="T4684" s="15"/>
      <c r="U4684" s="15"/>
      <c r="V4684" s="15">
        <v>1</v>
      </c>
      <c r="W4684" s="15">
        <v>1</v>
      </c>
      <c r="X4684" s="15">
        <v>1</v>
      </c>
      <c r="Y4684" s="41">
        <v>1</v>
      </c>
      <c r="Z4684" s="41">
        <v>1</v>
      </c>
      <c r="AA4684" s="15"/>
      <c r="AB4684" s="15"/>
      <c r="AC4684" s="15"/>
      <c r="AD4684" s="15"/>
      <c r="AE4684" s="15"/>
      <c r="AF4684" s="15"/>
      <c r="AG4684" s="15"/>
      <c r="AH4684" s="15"/>
      <c r="AI4684" s="15"/>
      <c r="AJ4684" s="15"/>
      <c r="AK4684" s="15"/>
      <c r="AL4684" s="15"/>
      <c r="AM4684" s="15"/>
      <c r="AN4684" s="15"/>
      <c r="AO4684" s="15"/>
      <c r="AP4684" s="15"/>
      <c r="AQ4684" s="15"/>
      <c r="AR4684" s="15"/>
      <c r="AS4684" s="15"/>
      <c r="AT4684" s="15"/>
      <c r="AU4684" s="15"/>
      <c r="AV4684" s="15"/>
      <c r="AW4684" s="15"/>
      <c r="AX4684" s="82"/>
      <c r="AY4684" s="10"/>
      <c r="AZ4684" s="10">
        <v>1</v>
      </c>
      <c r="BA4684" t="s">
        <v>22</v>
      </c>
      <c r="BB4684" t="s">
        <v>23</v>
      </c>
      <c r="BD4684" s="39" t="str">
        <f t="shared" si="146"/>
        <v>5436598735_ID-10820896214Downy</v>
      </c>
    </row>
    <row r="4685" spans="2:58" ht="13.5" customHeight="1" x14ac:dyDescent="0.35">
      <c r="B4685" s="10" t="s">
        <v>17</v>
      </c>
      <c r="C4685" s="10" t="s">
        <v>2329</v>
      </c>
      <c r="D4685" s="10" t="s">
        <v>65</v>
      </c>
      <c r="E4685" s="10" t="s">
        <v>66</v>
      </c>
      <c r="F4685" s="10" t="s">
        <v>5970</v>
      </c>
      <c r="G4685" s="137" t="s">
        <v>17373</v>
      </c>
      <c r="H4685" s="10"/>
      <c r="I4685" s="149" t="s">
        <v>5929</v>
      </c>
      <c r="J4685" s="83" t="s">
        <v>19097</v>
      </c>
      <c r="K4685" s="10" t="s">
        <v>6265</v>
      </c>
      <c r="L4685" s="98">
        <f>IFERROR(VLOOKUP($F4685&amp;$C4685,Sales!$J:$W,9,0),0)</f>
        <v>1298567.9999999998</v>
      </c>
      <c r="M4685" s="98">
        <f>IFERROR(VLOOKUP($F4685&amp;$C4685,Sales!$J:$W,10,0),0)</f>
        <v>1298567.9999999998</v>
      </c>
      <c r="N4685" s="98">
        <f>IFERROR(VLOOKUP($F4685&amp;$C4685,Sales!$J:$W,11,0),0)</f>
        <v>2705350</v>
      </c>
      <c r="O4685" s="98">
        <f>IFERROR(VLOOKUP($F4685&amp;$C4685,Sales!$J:$W,12,0),0)</f>
        <v>16.333333333333332</v>
      </c>
      <c r="P4685" s="98">
        <f>IFERROR(VLOOKUP($F4685&amp;$C4685,Sales!$J:$W,13,0),0)</f>
        <v>1767495.3333333333</v>
      </c>
      <c r="Q4685" s="98">
        <f>IFERROR(VLOOKUP($F4685&amp;$C4685,Sales!$A:$H,7,0),0)</f>
        <v>0</v>
      </c>
      <c r="R4685" s="41">
        <f t="shared" si="147"/>
        <v>1</v>
      </c>
      <c r="S4685" s="15">
        <v>1</v>
      </c>
      <c r="T4685" s="15"/>
      <c r="U4685" s="15"/>
      <c r="V4685" s="15">
        <v>1</v>
      </c>
      <c r="W4685" s="15">
        <v>1</v>
      </c>
      <c r="X4685" s="15">
        <v>1</v>
      </c>
      <c r="Y4685" s="41">
        <v>1</v>
      </c>
      <c r="Z4685" s="41">
        <v>1</v>
      </c>
      <c r="AA4685" s="15"/>
      <c r="AB4685" s="15"/>
      <c r="AC4685" s="15"/>
      <c r="AD4685" s="15"/>
      <c r="AE4685" s="15"/>
      <c r="AF4685" s="15"/>
      <c r="AG4685" s="15"/>
      <c r="AH4685" s="15"/>
      <c r="AI4685" s="15"/>
      <c r="AJ4685" s="15"/>
      <c r="AK4685" s="15"/>
      <c r="AL4685" s="15"/>
      <c r="AM4685" s="15"/>
      <c r="AN4685" s="15"/>
      <c r="AO4685" s="15"/>
      <c r="AP4685" s="15"/>
      <c r="AQ4685" s="15"/>
      <c r="AR4685" s="15"/>
      <c r="AS4685" s="15"/>
      <c r="AT4685" s="15"/>
      <c r="AU4685" s="15"/>
      <c r="AV4685" s="15"/>
      <c r="AW4685" s="15"/>
      <c r="AX4685" s="82"/>
      <c r="AY4685" s="10"/>
      <c r="AZ4685" s="10">
        <v>1</v>
      </c>
      <c r="BA4685" t="s">
        <v>22</v>
      </c>
      <c r="BB4685" t="s">
        <v>23</v>
      </c>
      <c r="BD4685" s="39" t="str">
        <f t="shared" si="146"/>
        <v>5436640262_ID-10820904160Downy</v>
      </c>
    </row>
    <row r="4686" spans="2:58" ht="13.5" customHeight="1" x14ac:dyDescent="0.35">
      <c r="B4686" s="10" t="s">
        <v>17</v>
      </c>
      <c r="C4686" s="10" t="s">
        <v>2329</v>
      </c>
      <c r="D4686" s="10" t="s">
        <v>65</v>
      </c>
      <c r="E4686" s="10" t="s">
        <v>66</v>
      </c>
      <c r="F4686" s="10" t="s">
        <v>5937</v>
      </c>
      <c r="G4686" s="137" t="s">
        <v>17374</v>
      </c>
      <c r="H4686" s="10"/>
      <c r="I4686" s="149" t="s">
        <v>17375</v>
      </c>
      <c r="J4686" s="83" t="s">
        <v>19098</v>
      </c>
      <c r="K4686" s="10" t="s">
        <v>6269</v>
      </c>
      <c r="L4686" s="98">
        <f>IFERROR(VLOOKUP($F4686&amp;$C4686,Sales!$J:$W,9,0),0)</f>
        <v>1044528</v>
      </c>
      <c r="M4686" s="98">
        <f>IFERROR(VLOOKUP($F4686&amp;$C4686,Sales!$J:$W,10,0),0)</f>
        <v>0</v>
      </c>
      <c r="N4686" s="98">
        <f>IFERROR(VLOOKUP($F4686&amp;$C4686,Sales!$J:$W,11,0),0)</f>
        <v>1566792</v>
      </c>
      <c r="O4686" s="98">
        <f>IFERROR(VLOOKUP($F4686&amp;$C4686,Sales!$J:$W,12,0),0)</f>
        <v>40</v>
      </c>
      <c r="P4686" s="98">
        <f>IFERROR(VLOOKUP($F4686&amp;$C4686,Sales!$J:$W,13,0),0)</f>
        <v>870440</v>
      </c>
      <c r="Q4686" s="98">
        <f>IFERROR(VLOOKUP($F4686&amp;$C4686,Sales!$A:$H,7,0),0)</f>
        <v>0</v>
      </c>
      <c r="R4686" s="41">
        <f t="shared" si="147"/>
        <v>1</v>
      </c>
      <c r="S4686" s="15">
        <v>1</v>
      </c>
      <c r="T4686" s="15"/>
      <c r="U4686" s="15"/>
      <c r="V4686" s="15">
        <v>1</v>
      </c>
      <c r="W4686" s="15">
        <v>1</v>
      </c>
      <c r="X4686" s="15">
        <v>1</v>
      </c>
      <c r="Y4686" s="41">
        <v>1</v>
      </c>
      <c r="Z4686" s="41">
        <v>1</v>
      </c>
      <c r="AA4686" s="15"/>
      <c r="AB4686" s="15"/>
      <c r="AC4686" s="15"/>
      <c r="AD4686" s="15"/>
      <c r="AE4686" s="15"/>
      <c r="AF4686" s="15"/>
      <c r="AG4686" s="15"/>
      <c r="AH4686" s="15"/>
      <c r="AI4686" s="15"/>
      <c r="AJ4686" s="15"/>
      <c r="AK4686" s="15"/>
      <c r="AL4686" s="15"/>
      <c r="AM4686" s="15"/>
      <c r="AN4686" s="15"/>
      <c r="AO4686" s="15"/>
      <c r="AP4686" s="15"/>
      <c r="AQ4686" s="15"/>
      <c r="AR4686" s="15"/>
      <c r="AS4686" s="15"/>
      <c r="AT4686" s="15"/>
      <c r="AU4686" s="15"/>
      <c r="AV4686" s="15"/>
      <c r="AW4686" s="15"/>
      <c r="AX4686" s="82"/>
      <c r="AY4686" s="10"/>
      <c r="AZ4686" s="10">
        <v>1</v>
      </c>
      <c r="BA4686" t="s">
        <v>22</v>
      </c>
      <c r="BB4686" t="s">
        <v>23</v>
      </c>
      <c r="BD4686" s="39" t="str">
        <f t="shared" si="146"/>
        <v>5436632305_ID-10820904169Downy</v>
      </c>
    </row>
    <row r="4687" spans="2:58" ht="13.5" customHeight="1" x14ac:dyDescent="0.35">
      <c r="B4687" s="10" t="s">
        <v>17</v>
      </c>
      <c r="C4687" s="10" t="s">
        <v>2329</v>
      </c>
      <c r="D4687" s="10" t="s">
        <v>65</v>
      </c>
      <c r="E4687" s="10" t="s">
        <v>66</v>
      </c>
      <c r="F4687" s="10" t="s">
        <v>5974</v>
      </c>
      <c r="G4687" s="137" t="s">
        <v>17376</v>
      </c>
      <c r="H4687" s="10"/>
      <c r="I4687" s="149" t="s">
        <v>5925</v>
      </c>
      <c r="J4687" s="83" t="s">
        <v>19099</v>
      </c>
      <c r="K4687" s="10" t="s">
        <v>6270</v>
      </c>
      <c r="L4687" s="98">
        <f>IFERROR(VLOOKUP($F4687&amp;$C4687,Sales!$J:$W,9,0),0)</f>
        <v>0</v>
      </c>
      <c r="M4687" s="98">
        <f>IFERROR(VLOOKUP($F4687&amp;$C4687,Sales!$J:$W,10,0),0)</f>
        <v>0</v>
      </c>
      <c r="N4687" s="98">
        <f>IFERROR(VLOOKUP($F4687&amp;$C4687,Sales!$J:$W,11,0),0)</f>
        <v>0</v>
      </c>
      <c r="O4687" s="98">
        <f>IFERROR(VLOOKUP($F4687&amp;$C4687,Sales!$J:$W,12,0),0)</f>
        <v>0</v>
      </c>
      <c r="P4687" s="98">
        <f>IFERROR(VLOOKUP($F4687&amp;$C4687,Sales!$J:$W,13,0),0)</f>
        <v>0</v>
      </c>
      <c r="Q4687" s="98">
        <f>IFERROR(VLOOKUP($F4687&amp;$C4687,Sales!$A:$H,7,0),0)</f>
        <v>0</v>
      </c>
      <c r="R4687" s="41">
        <f t="shared" si="147"/>
        <v>1</v>
      </c>
      <c r="S4687" s="15">
        <v>1</v>
      </c>
      <c r="T4687" s="15"/>
      <c r="U4687" s="15"/>
      <c r="V4687" s="15">
        <v>1</v>
      </c>
      <c r="W4687" s="15">
        <v>1</v>
      </c>
      <c r="X4687" s="15">
        <v>1</v>
      </c>
      <c r="Y4687" s="41">
        <v>1</v>
      </c>
      <c r="Z4687" s="41">
        <v>1</v>
      </c>
      <c r="AA4687" s="15"/>
      <c r="AB4687" s="15"/>
      <c r="AC4687" s="15"/>
      <c r="AD4687" s="15"/>
      <c r="AE4687" s="15"/>
      <c r="AF4687" s="15"/>
      <c r="AG4687" s="15"/>
      <c r="AH4687" s="15"/>
      <c r="AI4687" s="15"/>
      <c r="AJ4687" s="15"/>
      <c r="AK4687" s="15"/>
      <c r="AL4687" s="15"/>
      <c r="AM4687" s="15"/>
      <c r="AN4687" s="15"/>
      <c r="AO4687" s="15"/>
      <c r="AP4687" s="15"/>
      <c r="AQ4687" s="15"/>
      <c r="AR4687" s="15"/>
      <c r="AS4687" s="15"/>
      <c r="AT4687" s="15"/>
      <c r="AU4687" s="15"/>
      <c r="AV4687" s="15"/>
      <c r="AW4687" s="15"/>
      <c r="AX4687" s="82"/>
      <c r="AY4687" s="10"/>
      <c r="AZ4687" s="10">
        <v>1</v>
      </c>
      <c r="BA4687" t="s">
        <v>22</v>
      </c>
      <c r="BB4687" t="s">
        <v>23</v>
      </c>
      <c r="BD4687" s="39" t="str">
        <f t="shared" si="146"/>
        <v>5436612619_ID-10820910125Downy</v>
      </c>
    </row>
    <row r="4688" spans="2:58" ht="13.5" customHeight="1" x14ac:dyDescent="0.35">
      <c r="B4688" s="10" t="s">
        <v>17</v>
      </c>
      <c r="C4688" s="10" t="s">
        <v>2329</v>
      </c>
      <c r="D4688" s="10" t="s">
        <v>65</v>
      </c>
      <c r="E4688" s="10" t="s">
        <v>66</v>
      </c>
      <c r="F4688" s="10" t="s">
        <v>5938</v>
      </c>
      <c r="G4688" s="137" t="s">
        <v>17377</v>
      </c>
      <c r="H4688" s="10"/>
      <c r="I4688" s="149" t="s">
        <v>17378</v>
      </c>
      <c r="J4688" s="83" t="s">
        <v>19100</v>
      </c>
      <c r="K4688" s="10" t="s">
        <v>6261</v>
      </c>
      <c r="L4688" s="98">
        <f>IFERROR(VLOOKUP($F4688&amp;$C4688,Sales!$J:$W,9,0),0)</f>
        <v>0</v>
      </c>
      <c r="M4688" s="98">
        <f>IFERROR(VLOOKUP($F4688&amp;$C4688,Sales!$J:$W,10,0),0)</f>
        <v>0</v>
      </c>
      <c r="N4688" s="98">
        <f>IFERROR(VLOOKUP($F4688&amp;$C4688,Sales!$J:$W,11,0),0)</f>
        <v>0</v>
      </c>
      <c r="O4688" s="98">
        <f>IFERROR(VLOOKUP($F4688&amp;$C4688,Sales!$J:$W,12,0),0)</f>
        <v>0</v>
      </c>
      <c r="P4688" s="98">
        <f>IFERROR(VLOOKUP($F4688&amp;$C4688,Sales!$J:$W,13,0),0)</f>
        <v>0</v>
      </c>
      <c r="Q4688" s="98">
        <f>IFERROR(VLOOKUP($F4688&amp;$C4688,Sales!$A:$H,7,0),0)</f>
        <v>0</v>
      </c>
      <c r="R4688" s="41">
        <f t="shared" si="147"/>
        <v>0.16666666666666666</v>
      </c>
      <c r="S4688" s="15">
        <v>1</v>
      </c>
      <c r="T4688" s="15"/>
      <c r="U4688" s="15"/>
      <c r="V4688" s="15">
        <v>0</v>
      </c>
      <c r="W4688" s="15">
        <v>0</v>
      </c>
      <c r="X4688" s="15">
        <v>0</v>
      </c>
      <c r="Y4688" s="41">
        <v>0</v>
      </c>
      <c r="Z4688" s="41">
        <v>0</v>
      </c>
      <c r="AA4688" s="15"/>
      <c r="AB4688" s="15"/>
      <c r="AC4688" s="15"/>
      <c r="AD4688" s="15"/>
      <c r="AE4688" s="15"/>
      <c r="AF4688" s="15"/>
      <c r="AG4688" s="15"/>
      <c r="AH4688" s="15"/>
      <c r="AI4688" s="15"/>
      <c r="AJ4688" s="15"/>
      <c r="AK4688" s="15"/>
      <c r="AL4688" s="15"/>
      <c r="AM4688" s="15"/>
      <c r="AN4688" s="15"/>
      <c r="AO4688" s="15"/>
      <c r="AP4688" s="15"/>
      <c r="AQ4688" s="15"/>
      <c r="AR4688" s="15"/>
      <c r="AS4688" s="15"/>
      <c r="AT4688" s="15"/>
      <c r="AU4688" s="15"/>
      <c r="AV4688" s="15"/>
      <c r="AW4688" s="15"/>
      <c r="AX4688" s="82"/>
      <c r="AY4688" s="10"/>
      <c r="AZ4688" s="10">
        <v>1</v>
      </c>
      <c r="BA4688" t="s">
        <v>22</v>
      </c>
      <c r="BB4688" t="s">
        <v>23</v>
      </c>
      <c r="BD4688" s="39" t="str">
        <f t="shared" si="146"/>
        <v>5436600726_ID-10820898254Downy</v>
      </c>
    </row>
    <row r="4689" spans="2:58" ht="13.5" customHeight="1" x14ac:dyDescent="0.35">
      <c r="B4689" s="10" t="s">
        <v>17</v>
      </c>
      <c r="C4689" s="10" t="s">
        <v>2329</v>
      </c>
      <c r="D4689" s="10" t="s">
        <v>65</v>
      </c>
      <c r="E4689" s="10" t="s">
        <v>66</v>
      </c>
      <c r="F4689" s="10" t="s">
        <v>5969</v>
      </c>
      <c r="G4689" s="137" t="s">
        <v>17379</v>
      </c>
      <c r="H4689" s="10"/>
      <c r="I4689" s="149" t="s">
        <v>5928</v>
      </c>
      <c r="J4689" s="83" t="s">
        <v>19101</v>
      </c>
      <c r="K4689" s="10" t="s">
        <v>6263</v>
      </c>
      <c r="L4689" s="98">
        <f>IFERROR(VLOOKUP($F4689&amp;$C4689,Sales!$J:$W,9,0),0)</f>
        <v>0</v>
      </c>
      <c r="M4689" s="98">
        <f>IFERROR(VLOOKUP($F4689&amp;$C4689,Sales!$J:$W,10,0),0)</f>
        <v>2478767.9999999995</v>
      </c>
      <c r="N4689" s="98">
        <f>IFERROR(VLOOKUP($F4689&amp;$C4689,Sales!$J:$W,11,0),0)</f>
        <v>1239383.9999999998</v>
      </c>
      <c r="O4689" s="98">
        <f>IFERROR(VLOOKUP($F4689&amp;$C4689,Sales!$J:$W,12,0),0)</f>
        <v>12</v>
      </c>
      <c r="P4689" s="98">
        <f>IFERROR(VLOOKUP($F4689&amp;$C4689,Sales!$J:$W,13,0),0)</f>
        <v>1239383.9999999998</v>
      </c>
      <c r="Q4689" s="98">
        <f>IFERROR(VLOOKUP($F4689&amp;$C4689,Sales!$A:$H,7,0),0)</f>
        <v>0</v>
      </c>
      <c r="R4689" s="41">
        <f t="shared" si="147"/>
        <v>1</v>
      </c>
      <c r="S4689" s="15">
        <v>1</v>
      </c>
      <c r="T4689" s="15"/>
      <c r="U4689" s="15"/>
      <c r="V4689" s="15">
        <v>1</v>
      </c>
      <c r="W4689" s="15">
        <v>1</v>
      </c>
      <c r="X4689" s="15">
        <v>1</v>
      </c>
      <c r="Y4689" s="41">
        <v>1</v>
      </c>
      <c r="Z4689" s="41">
        <v>1</v>
      </c>
      <c r="AA4689" s="15"/>
      <c r="AB4689" s="15"/>
      <c r="AC4689" s="15"/>
      <c r="AD4689" s="15"/>
      <c r="AE4689" s="15"/>
      <c r="AF4689" s="15"/>
      <c r="AG4689" s="15"/>
      <c r="AH4689" s="15"/>
      <c r="AI4689" s="15"/>
      <c r="AJ4689" s="15"/>
      <c r="AK4689" s="15"/>
      <c r="AL4689" s="15"/>
      <c r="AM4689" s="15"/>
      <c r="AN4689" s="15"/>
      <c r="AO4689" s="15"/>
      <c r="AP4689" s="15"/>
      <c r="AQ4689" s="15"/>
      <c r="AR4689" s="15"/>
      <c r="AS4689" s="15"/>
      <c r="AT4689" s="15"/>
      <c r="AU4689" s="15"/>
      <c r="AV4689" s="15"/>
      <c r="AW4689" s="15"/>
      <c r="AX4689" s="82"/>
      <c r="AY4689" s="10"/>
      <c r="AZ4689" s="10">
        <v>1</v>
      </c>
      <c r="BA4689" t="s">
        <v>22</v>
      </c>
      <c r="BB4689" t="s">
        <v>23</v>
      </c>
      <c r="BD4689" s="39" t="str">
        <f t="shared" si="146"/>
        <v>5436640258_ID-10820830982Downy</v>
      </c>
    </row>
    <row r="4690" spans="2:58" ht="13.5" customHeight="1" x14ac:dyDescent="0.35">
      <c r="B4690" s="10" t="s">
        <v>17</v>
      </c>
      <c r="C4690" s="10" t="s">
        <v>2329</v>
      </c>
      <c r="D4690" s="10" t="s">
        <v>65</v>
      </c>
      <c r="E4690" s="10" t="s">
        <v>66</v>
      </c>
      <c r="F4690" s="10" t="s">
        <v>5942</v>
      </c>
      <c r="G4690" s="137" t="s">
        <v>17380</v>
      </c>
      <c r="H4690" s="10"/>
      <c r="I4690" s="149" t="s">
        <v>17381</v>
      </c>
      <c r="J4690" s="83" t="s">
        <v>19102</v>
      </c>
      <c r="K4690" s="10" t="s">
        <v>6258</v>
      </c>
      <c r="L4690" s="98">
        <f>IFERROR(VLOOKUP($F4690&amp;$C4690,Sales!$J:$W,9,0),0)</f>
        <v>0</v>
      </c>
      <c r="M4690" s="98">
        <f>IFERROR(VLOOKUP($F4690&amp;$C4690,Sales!$J:$W,10,0),0)</f>
        <v>0</v>
      </c>
      <c r="N4690" s="98">
        <f>IFERROR(VLOOKUP($F4690&amp;$C4690,Sales!$J:$W,11,0),0)</f>
        <v>0</v>
      </c>
      <c r="O4690" s="98">
        <f>IFERROR(VLOOKUP($F4690&amp;$C4690,Sales!$J:$W,12,0),0)</f>
        <v>0</v>
      </c>
      <c r="P4690" s="98">
        <f>IFERROR(VLOOKUP($F4690&amp;$C4690,Sales!$J:$W,13,0),0)</f>
        <v>0</v>
      </c>
      <c r="Q4690" s="98">
        <f>IFERROR(VLOOKUP($F4690&amp;$C4690,Sales!$A:$H,7,0),0)</f>
        <v>0</v>
      </c>
      <c r="R4690" s="41">
        <f t="shared" si="147"/>
        <v>1</v>
      </c>
      <c r="S4690" s="15">
        <v>1</v>
      </c>
      <c r="T4690" s="15"/>
      <c r="U4690" s="15"/>
      <c r="V4690" s="15">
        <v>1</v>
      </c>
      <c r="W4690" s="15">
        <v>1</v>
      </c>
      <c r="X4690" s="15">
        <v>1</v>
      </c>
      <c r="Y4690" s="41">
        <v>1</v>
      </c>
      <c r="Z4690" s="41">
        <v>1</v>
      </c>
      <c r="AA4690" s="15"/>
      <c r="AB4690" s="15"/>
      <c r="AC4690" s="15"/>
      <c r="AD4690" s="15"/>
      <c r="AE4690" s="15"/>
      <c r="AF4690" s="15"/>
      <c r="AG4690" s="15"/>
      <c r="AH4690" s="15"/>
      <c r="AI4690" s="15"/>
      <c r="AJ4690" s="15"/>
      <c r="AK4690" s="15"/>
      <c r="AL4690" s="15"/>
      <c r="AM4690" s="15"/>
      <c r="AN4690" s="15"/>
      <c r="AO4690" s="15"/>
      <c r="AP4690" s="15"/>
      <c r="AQ4690" s="15"/>
      <c r="AR4690" s="15"/>
      <c r="AS4690" s="15"/>
      <c r="AT4690" s="15"/>
      <c r="AU4690" s="15"/>
      <c r="AV4690" s="15"/>
      <c r="AW4690" s="15"/>
      <c r="AX4690" s="82"/>
      <c r="AY4690" s="10"/>
      <c r="AZ4690" s="10">
        <v>1</v>
      </c>
      <c r="BA4690" t="s">
        <v>22</v>
      </c>
      <c r="BB4690" t="s">
        <v>23</v>
      </c>
      <c r="BD4690" s="39" t="str">
        <f t="shared" si="146"/>
        <v>5436582839_ID-10820858704Downy</v>
      </c>
    </row>
    <row r="4691" spans="2:58" ht="13.5" customHeight="1" x14ac:dyDescent="0.35">
      <c r="B4691" s="10" t="s">
        <v>17</v>
      </c>
      <c r="C4691" s="10" t="s">
        <v>2329</v>
      </c>
      <c r="D4691" s="10" t="s">
        <v>65</v>
      </c>
      <c r="E4691" s="10" t="s">
        <v>66</v>
      </c>
      <c r="F4691" s="10" t="s">
        <v>5966</v>
      </c>
      <c r="G4691" s="137" t="s">
        <v>17382</v>
      </c>
      <c r="H4691" s="10"/>
      <c r="I4691" s="149" t="s">
        <v>5935</v>
      </c>
      <c r="J4691" s="83" t="s">
        <v>19103</v>
      </c>
      <c r="K4691" s="10" t="s">
        <v>6259</v>
      </c>
      <c r="L4691" s="98">
        <f>IFERROR(VLOOKUP($F4691&amp;$C4691,Sales!$J:$W,9,0),0)</f>
        <v>3246420</v>
      </c>
      <c r="M4691" s="98">
        <f>IFERROR(VLOOKUP($F4691&amp;$C4691,Sales!$J:$W,10,0),0)</f>
        <v>0</v>
      </c>
      <c r="N4691" s="98">
        <f>IFERROR(VLOOKUP($F4691&amp;$C4691,Sales!$J:$W,11,0),0)</f>
        <v>0</v>
      </c>
      <c r="O4691" s="98">
        <f>IFERROR(VLOOKUP($F4691&amp;$C4691,Sales!$J:$W,12,0),0)</f>
        <v>10</v>
      </c>
      <c r="P4691" s="98">
        <f>IFERROR(VLOOKUP($F4691&amp;$C4691,Sales!$J:$W,13,0),0)</f>
        <v>1082140</v>
      </c>
      <c r="Q4691" s="98">
        <f>IFERROR(VLOOKUP($F4691&amp;$C4691,Sales!$A:$H,7,0),0)</f>
        <v>0</v>
      </c>
      <c r="R4691" s="41">
        <f t="shared" si="147"/>
        <v>1</v>
      </c>
      <c r="S4691" s="15">
        <v>1</v>
      </c>
      <c r="T4691" s="15"/>
      <c r="U4691" s="15"/>
      <c r="V4691" s="15">
        <v>1</v>
      </c>
      <c r="W4691" s="15">
        <v>1</v>
      </c>
      <c r="X4691" s="15">
        <v>1</v>
      </c>
      <c r="Y4691" s="41">
        <v>1</v>
      </c>
      <c r="Z4691" s="41">
        <v>1</v>
      </c>
      <c r="AA4691" s="15"/>
      <c r="AB4691" s="15"/>
      <c r="AC4691" s="15"/>
      <c r="AD4691" s="15"/>
      <c r="AE4691" s="15"/>
      <c r="AF4691" s="15"/>
      <c r="AG4691" s="15"/>
      <c r="AH4691" s="15"/>
      <c r="AI4691" s="15"/>
      <c r="AJ4691" s="15"/>
      <c r="AK4691" s="15"/>
      <c r="AL4691" s="15"/>
      <c r="AM4691" s="15"/>
      <c r="AN4691" s="15"/>
      <c r="AO4691" s="15"/>
      <c r="AP4691" s="15"/>
      <c r="AQ4691" s="15"/>
      <c r="AR4691" s="15"/>
      <c r="AS4691" s="15"/>
      <c r="AT4691" s="15"/>
      <c r="AU4691" s="15"/>
      <c r="AV4691" s="15"/>
      <c r="AW4691" s="15"/>
      <c r="AX4691" s="82"/>
      <c r="AY4691" s="10"/>
      <c r="AZ4691" s="10">
        <v>1</v>
      </c>
      <c r="BA4691" t="s">
        <v>22</v>
      </c>
      <c r="BB4691" t="s">
        <v>23</v>
      </c>
      <c r="BD4691" s="39" t="str">
        <f t="shared" si="146"/>
        <v>5436572958_ID-10820830980Downy</v>
      </c>
    </row>
    <row r="4692" spans="2:58" ht="13.5" customHeight="1" x14ac:dyDescent="0.35">
      <c r="B4692" s="10" t="s">
        <v>17</v>
      </c>
      <c r="C4692" s="10" t="s">
        <v>2329</v>
      </c>
      <c r="D4692" s="10" t="s">
        <v>65</v>
      </c>
      <c r="E4692" s="10" t="s">
        <v>66</v>
      </c>
      <c r="F4692" s="10" t="s">
        <v>5940</v>
      </c>
      <c r="G4692" s="137" t="s">
        <v>17383</v>
      </c>
      <c r="H4692" s="10"/>
      <c r="I4692" s="149" t="s">
        <v>17384</v>
      </c>
      <c r="J4692" s="83" t="s">
        <v>19104</v>
      </c>
      <c r="K4692" s="10" t="s">
        <v>6267</v>
      </c>
      <c r="L4692" s="98">
        <f>IFERROR(VLOOKUP($F4692&amp;$C4692,Sales!$J:$W,9,0),0)</f>
        <v>0</v>
      </c>
      <c r="M4692" s="98">
        <f>IFERROR(VLOOKUP($F4692&amp;$C4692,Sales!$J:$W,10,0),0)</f>
        <v>522264</v>
      </c>
      <c r="N4692" s="98">
        <f>IFERROR(VLOOKUP($F4692&amp;$C4692,Sales!$J:$W,11,0),0)</f>
        <v>1044528</v>
      </c>
      <c r="O4692" s="98">
        <f>IFERROR(VLOOKUP($F4692&amp;$C4692,Sales!$J:$W,12,0),0)</f>
        <v>24</v>
      </c>
      <c r="P4692" s="98">
        <f>IFERROR(VLOOKUP($F4692&amp;$C4692,Sales!$J:$W,13,0),0)</f>
        <v>522264</v>
      </c>
      <c r="Q4692" s="98">
        <f>IFERROR(VLOOKUP($F4692&amp;$C4692,Sales!$A:$H,7,0),0)</f>
        <v>0</v>
      </c>
      <c r="R4692" s="41">
        <f t="shared" si="147"/>
        <v>1</v>
      </c>
      <c r="S4692" s="15">
        <v>1</v>
      </c>
      <c r="T4692" s="15"/>
      <c r="U4692" s="15"/>
      <c r="V4692" s="15">
        <v>1</v>
      </c>
      <c r="W4692" s="15">
        <v>1</v>
      </c>
      <c r="X4692" s="15">
        <v>1</v>
      </c>
      <c r="Y4692" s="41">
        <v>1</v>
      </c>
      <c r="Z4692" s="41">
        <v>1</v>
      </c>
      <c r="AA4692" s="15"/>
      <c r="AB4692" s="15"/>
      <c r="AC4692" s="15"/>
      <c r="AD4692" s="15"/>
      <c r="AE4692" s="15"/>
      <c r="AF4692" s="15"/>
      <c r="AG4692" s="15"/>
      <c r="AH4692" s="15"/>
      <c r="AI4692" s="15"/>
      <c r="AJ4692" s="15"/>
      <c r="AK4692" s="15"/>
      <c r="AL4692" s="15"/>
      <c r="AM4692" s="15"/>
      <c r="AN4692" s="15"/>
      <c r="AO4692" s="15"/>
      <c r="AP4692" s="15"/>
      <c r="AQ4692" s="15"/>
      <c r="AR4692" s="15"/>
      <c r="AS4692" s="15"/>
      <c r="AT4692" s="15"/>
      <c r="AU4692" s="15"/>
      <c r="AV4692" s="15"/>
      <c r="AW4692" s="15"/>
      <c r="AX4692" s="82"/>
      <c r="AY4692" s="10"/>
      <c r="AZ4692" s="10">
        <v>1</v>
      </c>
      <c r="BA4692" t="s">
        <v>22</v>
      </c>
      <c r="BB4692" t="s">
        <v>23</v>
      </c>
      <c r="BD4692" s="39" t="str">
        <f t="shared" si="146"/>
        <v>5436644181_ID-10820864510Downy</v>
      </c>
    </row>
    <row r="4693" spans="2:58" ht="13.5" customHeight="1" x14ac:dyDescent="0.35">
      <c r="B4693" s="10" t="s">
        <v>17</v>
      </c>
      <c r="C4693" s="10" t="s">
        <v>2329</v>
      </c>
      <c r="D4693" s="10" t="s">
        <v>65</v>
      </c>
      <c r="E4693" s="10" t="s">
        <v>66</v>
      </c>
      <c r="F4693" s="10" t="s">
        <v>5972</v>
      </c>
      <c r="G4693" s="137" t="s">
        <v>17385</v>
      </c>
      <c r="H4693" s="10"/>
      <c r="I4693" s="149" t="s">
        <v>5931</v>
      </c>
      <c r="J4693" s="83" t="s">
        <v>19105</v>
      </c>
      <c r="K4693" s="10" t="s">
        <v>17386</v>
      </c>
      <c r="L4693" s="98">
        <f>IFERROR(VLOOKUP($F4693&amp;$C4693,Sales!$J:$W,9,0),0)</f>
        <v>783377.99999999988</v>
      </c>
      <c r="M4693" s="98">
        <f>IFERROR(VLOOKUP($F4693&amp;$C4693,Sales!$J:$W,10,0),0)</f>
        <v>0</v>
      </c>
      <c r="N4693" s="98">
        <f>IFERROR(VLOOKUP($F4693&amp;$C4693,Sales!$J:$W,11,0),0)</f>
        <v>0</v>
      </c>
      <c r="O4693" s="98">
        <f>IFERROR(VLOOKUP($F4693&amp;$C4693,Sales!$J:$W,12,0),0)</f>
        <v>6</v>
      </c>
      <c r="P4693" s="98">
        <f>IFERROR(VLOOKUP($F4693&amp;$C4693,Sales!$J:$W,13,0),0)</f>
        <v>261125.99999999997</v>
      </c>
      <c r="Q4693" s="98">
        <f>IFERROR(VLOOKUP($F4693&amp;$C4693,Sales!$A:$H,7,0),0)</f>
        <v>0</v>
      </c>
      <c r="R4693" s="41">
        <f t="shared" si="147"/>
        <v>1</v>
      </c>
      <c r="S4693" s="15">
        <v>1</v>
      </c>
      <c r="T4693" s="15"/>
      <c r="U4693" s="15"/>
      <c r="V4693" s="15">
        <v>1</v>
      </c>
      <c r="W4693" s="15">
        <v>1</v>
      </c>
      <c r="X4693" s="15">
        <v>1</v>
      </c>
      <c r="Y4693" s="41">
        <v>1</v>
      </c>
      <c r="Z4693" s="41">
        <v>1</v>
      </c>
      <c r="AA4693" s="15"/>
      <c r="AB4693" s="15"/>
      <c r="AC4693" s="15"/>
      <c r="AD4693" s="15"/>
      <c r="AE4693" s="15"/>
      <c r="AF4693" s="15"/>
      <c r="AG4693" s="15"/>
      <c r="AH4693" s="15"/>
      <c r="AI4693" s="15"/>
      <c r="AJ4693" s="15"/>
      <c r="AK4693" s="15"/>
      <c r="AL4693" s="15"/>
      <c r="AM4693" s="15"/>
      <c r="AN4693" s="15"/>
      <c r="AO4693" s="15"/>
      <c r="AP4693" s="15"/>
      <c r="AQ4693" s="15"/>
      <c r="AR4693" s="15"/>
      <c r="AS4693" s="15"/>
      <c r="AT4693" s="15"/>
      <c r="AU4693" s="15"/>
      <c r="AV4693" s="15"/>
      <c r="AW4693" s="15"/>
      <c r="AX4693" s="82"/>
      <c r="AY4693" s="10"/>
      <c r="AZ4693" s="10">
        <v>1</v>
      </c>
      <c r="BA4693" t="s">
        <v>22</v>
      </c>
      <c r="BB4693" t="s">
        <v>23</v>
      </c>
      <c r="BD4693" s="39" t="str">
        <f t="shared" si="146"/>
        <v>5436642200_ID-10820854754Downy</v>
      </c>
    </row>
    <row r="4694" spans="2:58" ht="13.5" customHeight="1" x14ac:dyDescent="0.35">
      <c r="B4694" s="10" t="s">
        <v>17</v>
      </c>
      <c r="C4694" s="10" t="s">
        <v>2329</v>
      </c>
      <c r="D4694" s="10" t="s">
        <v>65</v>
      </c>
      <c r="E4694" s="10" t="s">
        <v>66</v>
      </c>
      <c r="F4694" s="10" t="s">
        <v>5941</v>
      </c>
      <c r="G4694" s="137" t="s">
        <v>17387</v>
      </c>
      <c r="H4694" s="10"/>
      <c r="I4694" s="149" t="s">
        <v>17388</v>
      </c>
      <c r="J4694" s="83" t="s">
        <v>19106</v>
      </c>
      <c r="K4694" s="10" t="s">
        <v>6255</v>
      </c>
      <c r="L4694" s="98">
        <f>IFERROR(VLOOKUP($F4694&amp;$C4694,Sales!$J:$W,9,0),0)</f>
        <v>826248</v>
      </c>
      <c r="M4694" s="98">
        <f>IFERROR(VLOOKUP($F4694&amp;$C4694,Sales!$J:$W,10,0),0)</f>
        <v>0</v>
      </c>
      <c r="N4694" s="98">
        <f>IFERROR(VLOOKUP($F4694&amp;$C4694,Sales!$J:$W,11,0),0)</f>
        <v>0</v>
      </c>
      <c r="O4694" s="98">
        <f>IFERROR(VLOOKUP($F4694&amp;$C4694,Sales!$J:$W,12,0),0)</f>
        <v>8</v>
      </c>
      <c r="P4694" s="98">
        <f>IFERROR(VLOOKUP($F4694&amp;$C4694,Sales!$J:$W,13,0),0)</f>
        <v>275416</v>
      </c>
      <c r="Q4694" s="98">
        <f>IFERROR(VLOOKUP($F4694&amp;$C4694,Sales!$A:$H,7,0),0)</f>
        <v>0</v>
      </c>
      <c r="R4694" s="41">
        <f t="shared" si="147"/>
        <v>1</v>
      </c>
      <c r="S4694" s="15">
        <v>1</v>
      </c>
      <c r="T4694" s="15"/>
      <c r="U4694" s="15"/>
      <c r="V4694" s="15">
        <v>1</v>
      </c>
      <c r="W4694" s="15">
        <v>1</v>
      </c>
      <c r="X4694" s="15">
        <v>1</v>
      </c>
      <c r="Y4694" s="41">
        <v>1</v>
      </c>
      <c r="Z4694" s="41">
        <v>1</v>
      </c>
      <c r="AA4694" s="15"/>
      <c r="AB4694" s="15"/>
      <c r="AC4694" s="15"/>
      <c r="AD4694" s="15"/>
      <c r="AE4694" s="15"/>
      <c r="AF4694" s="15"/>
      <c r="AG4694" s="15"/>
      <c r="AH4694" s="15"/>
      <c r="AI4694" s="15"/>
      <c r="AJ4694" s="15"/>
      <c r="AK4694" s="15"/>
      <c r="AL4694" s="15"/>
      <c r="AM4694" s="15"/>
      <c r="AN4694" s="15"/>
      <c r="AO4694" s="15"/>
      <c r="AP4694" s="15"/>
      <c r="AQ4694" s="15"/>
      <c r="AR4694" s="15"/>
      <c r="AS4694" s="15"/>
      <c r="AT4694" s="15"/>
      <c r="AU4694" s="15"/>
      <c r="AV4694" s="15"/>
      <c r="AW4694" s="15"/>
      <c r="AX4694" s="82"/>
      <c r="AY4694" s="10"/>
      <c r="AZ4694" s="10">
        <v>1</v>
      </c>
      <c r="BA4694" t="s">
        <v>22</v>
      </c>
      <c r="BB4694" t="s">
        <v>23</v>
      </c>
      <c r="BD4694" s="39" t="str">
        <f t="shared" si="146"/>
        <v>5436628328_ID-10820852837Downy</v>
      </c>
    </row>
    <row r="4695" spans="2:58" ht="13.5" customHeight="1" x14ac:dyDescent="0.35">
      <c r="B4695" s="10" t="s">
        <v>17</v>
      </c>
      <c r="C4695" s="10" t="s">
        <v>2329</v>
      </c>
      <c r="D4695" s="10" t="s">
        <v>65</v>
      </c>
      <c r="E4695" s="10" t="s">
        <v>66</v>
      </c>
      <c r="F4695" s="10" t="s">
        <v>5964</v>
      </c>
      <c r="G4695" s="137" t="s">
        <v>17389</v>
      </c>
      <c r="H4695" s="10"/>
      <c r="I4695" s="149" t="s">
        <v>5933</v>
      </c>
      <c r="J4695" s="83" t="s">
        <v>19107</v>
      </c>
      <c r="K4695" s="10" t="s">
        <v>6256</v>
      </c>
      <c r="L4695" s="98">
        <f>IFERROR(VLOOKUP($F4695&amp;$C4695,Sales!$J:$W,9,0),0)</f>
        <v>2065649.9999999998</v>
      </c>
      <c r="M4695" s="98">
        <f>IFERROR(VLOOKUP($F4695&amp;$C4695,Sales!$J:$W,10,0),0)</f>
        <v>0</v>
      </c>
      <c r="N4695" s="98">
        <f>IFERROR(VLOOKUP($F4695&amp;$C4695,Sales!$J:$W,11,0),0)</f>
        <v>0</v>
      </c>
      <c r="O4695" s="98">
        <f>IFERROR(VLOOKUP($F4695&amp;$C4695,Sales!$J:$W,12,0),0)</f>
        <v>10</v>
      </c>
      <c r="P4695" s="98">
        <f>IFERROR(VLOOKUP($F4695&amp;$C4695,Sales!$J:$W,13,0),0)</f>
        <v>688549.99999999988</v>
      </c>
      <c r="Q4695" s="98">
        <f>IFERROR(VLOOKUP($F4695&amp;$C4695,Sales!$A:$H,7,0),0)</f>
        <v>0</v>
      </c>
      <c r="R4695" s="41">
        <f t="shared" si="147"/>
        <v>1</v>
      </c>
      <c r="S4695" s="15">
        <v>1</v>
      </c>
      <c r="T4695" s="15"/>
      <c r="U4695" s="15"/>
      <c r="V4695" s="15">
        <v>1</v>
      </c>
      <c r="W4695" s="15">
        <v>1</v>
      </c>
      <c r="X4695" s="15">
        <v>1</v>
      </c>
      <c r="Y4695" s="41">
        <v>1</v>
      </c>
      <c r="Z4695" s="41">
        <v>1</v>
      </c>
      <c r="AA4695" s="15"/>
      <c r="AB4695" s="15"/>
      <c r="AC4695" s="15"/>
      <c r="AD4695" s="15"/>
      <c r="AE4695" s="15"/>
      <c r="AF4695" s="15"/>
      <c r="AG4695" s="15"/>
      <c r="AH4695" s="15"/>
      <c r="AI4695" s="15"/>
      <c r="AJ4695" s="15"/>
      <c r="AK4695" s="15"/>
      <c r="AL4695" s="15"/>
      <c r="AM4695" s="15"/>
      <c r="AN4695" s="15"/>
      <c r="AO4695" s="15"/>
      <c r="AP4695" s="15"/>
      <c r="AQ4695" s="15"/>
      <c r="AR4695" s="15"/>
      <c r="AS4695" s="15"/>
      <c r="AT4695" s="15"/>
      <c r="AU4695" s="15"/>
      <c r="AV4695" s="15"/>
      <c r="AW4695" s="15"/>
      <c r="AX4695" s="82"/>
      <c r="AY4695" s="10"/>
      <c r="AZ4695" s="10">
        <v>1</v>
      </c>
      <c r="BA4695" t="s">
        <v>22</v>
      </c>
      <c r="BB4695" t="s">
        <v>23</v>
      </c>
      <c r="BD4695" s="39" t="str">
        <f t="shared" si="146"/>
        <v>5436624367_ID-10820888396Downy</v>
      </c>
    </row>
    <row r="4696" spans="2:58" ht="13.5" customHeight="1" x14ac:dyDescent="0.35">
      <c r="B4696" s="10" t="s">
        <v>17</v>
      </c>
      <c r="C4696" s="10" t="s">
        <v>2329</v>
      </c>
      <c r="D4696" s="10" t="s">
        <v>65</v>
      </c>
      <c r="E4696" s="10" t="s">
        <v>66</v>
      </c>
      <c r="F4696" s="10" t="s">
        <v>5965</v>
      </c>
      <c r="G4696" s="137" t="s">
        <v>17390</v>
      </c>
      <c r="H4696" s="10"/>
      <c r="I4696" s="149" t="s">
        <v>5934</v>
      </c>
      <c r="J4696" s="83" t="s">
        <v>19108</v>
      </c>
      <c r="K4696" s="10" t="s">
        <v>6257</v>
      </c>
      <c r="L4696" s="98">
        <f>IFERROR(VLOOKUP($F4696&amp;$C4696,Sales!$J:$W,9,0),0)</f>
        <v>0</v>
      </c>
      <c r="M4696" s="98">
        <f>IFERROR(VLOOKUP($F4696&amp;$C4696,Sales!$J:$W,10,0),0)</f>
        <v>3718151.9999999991</v>
      </c>
      <c r="N4696" s="98">
        <f>IFERROR(VLOOKUP($F4696&amp;$C4696,Sales!$J:$W,11,0),0)</f>
        <v>0</v>
      </c>
      <c r="O4696" s="98">
        <f>IFERROR(VLOOKUP($F4696&amp;$C4696,Sales!$J:$W,12,0),0)</f>
        <v>12</v>
      </c>
      <c r="P4696" s="98">
        <f>IFERROR(VLOOKUP($F4696&amp;$C4696,Sales!$J:$W,13,0),0)</f>
        <v>1239383.9999999998</v>
      </c>
      <c r="Q4696" s="98">
        <f>IFERROR(VLOOKUP($F4696&amp;$C4696,Sales!$A:$H,7,0),0)</f>
        <v>0</v>
      </c>
      <c r="R4696" s="41">
        <f t="shared" si="147"/>
        <v>1</v>
      </c>
      <c r="S4696" s="15">
        <v>1</v>
      </c>
      <c r="T4696" s="15"/>
      <c r="U4696" s="15"/>
      <c r="V4696" s="15">
        <v>1</v>
      </c>
      <c r="W4696" s="15">
        <v>1</v>
      </c>
      <c r="X4696" s="15">
        <v>1</v>
      </c>
      <c r="Y4696" s="41">
        <v>1</v>
      </c>
      <c r="Z4696" s="41">
        <v>1</v>
      </c>
      <c r="AA4696" s="15"/>
      <c r="AB4696" s="15"/>
      <c r="AC4696" s="15"/>
      <c r="AD4696" s="15"/>
      <c r="AE4696" s="15"/>
      <c r="AF4696" s="15"/>
      <c r="AG4696" s="15"/>
      <c r="AH4696" s="15"/>
      <c r="AI4696" s="15"/>
      <c r="AJ4696" s="15"/>
      <c r="AK4696" s="15"/>
      <c r="AL4696" s="15"/>
      <c r="AM4696" s="15"/>
      <c r="AN4696" s="15"/>
      <c r="AO4696" s="15"/>
      <c r="AP4696" s="15"/>
      <c r="AQ4696" s="15"/>
      <c r="AR4696" s="15"/>
      <c r="AS4696" s="15"/>
      <c r="AT4696" s="15"/>
      <c r="AU4696" s="15"/>
      <c r="AV4696" s="15"/>
      <c r="AW4696" s="15"/>
      <c r="AX4696" s="82"/>
      <c r="AY4696" s="10"/>
      <c r="AZ4696" s="10">
        <v>1</v>
      </c>
      <c r="BA4696" t="s">
        <v>22</v>
      </c>
      <c r="BB4696" t="s">
        <v>23</v>
      </c>
      <c r="BD4696" s="39" t="str">
        <f t="shared" si="146"/>
        <v>5436600723_ID-10820866743Downy</v>
      </c>
    </row>
    <row r="4697" spans="2:58" ht="13.5" customHeight="1" x14ac:dyDescent="0.35">
      <c r="B4697" s="10" t="s">
        <v>17</v>
      </c>
      <c r="C4697" s="10" t="s">
        <v>2329</v>
      </c>
      <c r="D4697" s="10" t="s">
        <v>65</v>
      </c>
      <c r="E4697" s="10" t="s">
        <v>66</v>
      </c>
      <c r="F4697" s="10" t="s">
        <v>4114</v>
      </c>
      <c r="G4697" s="137" t="s">
        <v>17391</v>
      </c>
      <c r="H4697" s="10"/>
      <c r="I4697" s="149" t="s">
        <v>68</v>
      </c>
      <c r="J4697" s="83" t="s">
        <v>19109</v>
      </c>
      <c r="K4697" s="10" t="s">
        <v>6129</v>
      </c>
      <c r="L4697" s="98">
        <f>IFERROR(VLOOKUP($F4697&amp;$C4697,Sales!$J:$W,9,0),0)</f>
        <v>0</v>
      </c>
      <c r="M4697" s="98">
        <f>IFERROR(VLOOKUP($F4697&amp;$C4697,Sales!$J:$W,10,0),0)</f>
        <v>0</v>
      </c>
      <c r="N4697" s="98">
        <f>IFERROR(VLOOKUP($F4697&amp;$C4697,Sales!$J:$W,11,0),0)</f>
        <v>0</v>
      </c>
      <c r="O4697" s="98">
        <f>IFERROR(VLOOKUP($F4697&amp;$C4697,Sales!$J:$W,12,0),0)</f>
        <v>0</v>
      </c>
      <c r="P4697" s="98">
        <f>IFERROR(VLOOKUP($F4697&amp;$C4697,Sales!$J:$W,13,0),0)</f>
        <v>0</v>
      </c>
      <c r="Q4697" s="98">
        <f>IFERROR(VLOOKUP($F4697&amp;$C4697,Sales!$A:$H,7,0),0)</f>
        <v>0</v>
      </c>
      <c r="R4697" s="41">
        <f t="shared" si="147"/>
        <v>1</v>
      </c>
      <c r="S4697" s="15">
        <v>1</v>
      </c>
      <c r="T4697" s="15"/>
      <c r="U4697" s="15"/>
      <c r="V4697" s="15">
        <v>1</v>
      </c>
      <c r="W4697" s="15">
        <v>1</v>
      </c>
      <c r="X4697" s="15">
        <v>1</v>
      </c>
      <c r="Y4697" s="41">
        <v>1</v>
      </c>
      <c r="Z4697" s="41">
        <v>1</v>
      </c>
      <c r="AA4697" s="15"/>
      <c r="AB4697" s="15"/>
      <c r="AC4697" s="15"/>
      <c r="AD4697" s="15"/>
      <c r="AE4697" s="15"/>
      <c r="AF4697" s="15"/>
      <c r="AG4697" s="15"/>
      <c r="AH4697" s="15"/>
      <c r="AI4697" s="15"/>
      <c r="AJ4697" s="15"/>
      <c r="AK4697" s="15"/>
      <c r="AL4697" s="15"/>
      <c r="AM4697" s="15"/>
      <c r="AN4697" s="15"/>
      <c r="AO4697" s="15"/>
      <c r="AP4697" s="15"/>
      <c r="AQ4697" s="15"/>
      <c r="AR4697" s="15"/>
      <c r="AS4697" s="15"/>
      <c r="AT4697" s="15"/>
      <c r="AU4697" s="15"/>
      <c r="AV4697" s="15"/>
      <c r="AW4697" s="15"/>
      <c r="AX4697" s="82"/>
      <c r="AY4697" s="10"/>
      <c r="AZ4697" s="10">
        <v>1</v>
      </c>
      <c r="BA4697" t="s">
        <v>22</v>
      </c>
      <c r="BB4697" t="s">
        <v>23</v>
      </c>
      <c r="BD4697" s="39" t="str">
        <f t="shared" si="146"/>
        <v>5371722112_ID-10590126002Downy</v>
      </c>
    </row>
    <row r="4698" spans="2:58" ht="13.5" customHeight="1" x14ac:dyDescent="0.35">
      <c r="B4698" s="10" t="s">
        <v>17</v>
      </c>
      <c r="C4698" s="10" t="s">
        <v>2329</v>
      </c>
      <c r="D4698" s="10" t="s">
        <v>65</v>
      </c>
      <c r="E4698" s="10" t="s">
        <v>66</v>
      </c>
      <c r="F4698" s="10" t="s">
        <v>4144</v>
      </c>
      <c r="G4698" s="137" t="s">
        <v>17392</v>
      </c>
      <c r="H4698" s="10"/>
      <c r="I4698" s="149">
        <v>4902430844765</v>
      </c>
      <c r="J4698" s="83" t="s">
        <v>19110</v>
      </c>
      <c r="K4698" s="10" t="s">
        <v>17393</v>
      </c>
      <c r="L4698" s="98">
        <f>IFERROR(VLOOKUP($F4698&amp;$C4698,Sales!$J:$W,9,0),0)</f>
        <v>0</v>
      </c>
      <c r="M4698" s="98">
        <f>IFERROR(VLOOKUP($F4698&amp;$C4698,Sales!$J:$W,10,0),0)</f>
        <v>0</v>
      </c>
      <c r="N4698" s="98">
        <f>IFERROR(VLOOKUP($F4698&amp;$C4698,Sales!$J:$W,11,0),0)</f>
        <v>0</v>
      </c>
      <c r="O4698" s="98">
        <f>IFERROR(VLOOKUP($F4698&amp;$C4698,Sales!$J:$W,12,0),0)</f>
        <v>0</v>
      </c>
      <c r="P4698" s="98">
        <f>IFERROR(VLOOKUP($F4698&amp;$C4698,Sales!$J:$W,13,0),0)</f>
        <v>0</v>
      </c>
      <c r="Q4698" s="98">
        <f>IFERROR(VLOOKUP($F4698&amp;$C4698,Sales!$A:$H,7,0),0)</f>
        <v>0</v>
      </c>
      <c r="R4698" s="41">
        <f t="shared" si="147"/>
        <v>1</v>
      </c>
      <c r="S4698" s="15">
        <v>1</v>
      </c>
      <c r="T4698" s="15"/>
      <c r="U4698" s="15"/>
      <c r="V4698" s="15">
        <v>1</v>
      </c>
      <c r="W4698" s="15">
        <v>1</v>
      </c>
      <c r="X4698" s="15">
        <v>1</v>
      </c>
      <c r="Y4698" s="41">
        <v>1</v>
      </c>
      <c r="Z4698" s="41">
        <v>1</v>
      </c>
      <c r="AA4698" s="15"/>
      <c r="AB4698" s="15"/>
      <c r="AC4698" s="15"/>
      <c r="AD4698" s="15"/>
      <c r="AE4698" s="15"/>
      <c r="AF4698" s="15"/>
      <c r="AG4698" s="15"/>
      <c r="AH4698" s="15"/>
      <c r="AI4698" s="15"/>
      <c r="AJ4698" s="15"/>
      <c r="AK4698" s="15"/>
      <c r="AL4698" s="15"/>
      <c r="AM4698" s="15"/>
      <c r="AN4698" s="15"/>
      <c r="AO4698" s="15"/>
      <c r="AP4698" s="15"/>
      <c r="AQ4698" s="15"/>
      <c r="AR4698" s="15"/>
      <c r="AS4698" s="15"/>
      <c r="AT4698" s="15"/>
      <c r="AU4698" s="15"/>
      <c r="AV4698" s="15"/>
      <c r="AW4698" s="15"/>
      <c r="AX4698" s="82"/>
      <c r="AY4698" s="10"/>
      <c r="AZ4698" s="10">
        <v>1</v>
      </c>
      <c r="BA4698" t="s">
        <v>22</v>
      </c>
      <c r="BB4698" t="s">
        <v>23</v>
      </c>
      <c r="BD4698" s="39" t="str">
        <f t="shared" si="146"/>
        <v>5056682507_ID-9391628658Downy</v>
      </c>
    </row>
    <row r="4699" spans="2:58" ht="13.5" customHeight="1" x14ac:dyDescent="0.35">
      <c r="B4699" s="10" t="s">
        <v>17</v>
      </c>
      <c r="C4699" s="10" t="s">
        <v>2329</v>
      </c>
      <c r="D4699" s="10" t="s">
        <v>65</v>
      </c>
      <c r="E4699" s="10" t="s">
        <v>66</v>
      </c>
      <c r="F4699" s="10" t="s">
        <v>4174</v>
      </c>
      <c r="G4699" s="137" t="s">
        <v>17394</v>
      </c>
      <c r="H4699" s="10"/>
      <c r="I4699" s="10" t="s">
        <v>72</v>
      </c>
      <c r="J4699" s="83" t="s">
        <v>19111</v>
      </c>
      <c r="K4699" s="10" t="s">
        <v>6130</v>
      </c>
      <c r="L4699" s="98">
        <f>IFERROR(VLOOKUP($F4699&amp;$C4699,Sales!$J:$W,9,0),0)</f>
        <v>0</v>
      </c>
      <c r="M4699" s="98">
        <f>IFERROR(VLOOKUP($F4699&amp;$C4699,Sales!$J:$W,10,0),0)</f>
        <v>0</v>
      </c>
      <c r="N4699" s="98">
        <f>IFERROR(VLOOKUP($F4699&amp;$C4699,Sales!$J:$W,11,0),0)</f>
        <v>0</v>
      </c>
      <c r="O4699" s="98">
        <f>IFERROR(VLOOKUP($F4699&amp;$C4699,Sales!$J:$W,12,0),0)</f>
        <v>0</v>
      </c>
      <c r="P4699" s="98">
        <f>IFERROR(VLOOKUP($F4699&amp;$C4699,Sales!$J:$W,13,0),0)</f>
        <v>0</v>
      </c>
      <c r="Q4699" s="98">
        <f>IFERROR(VLOOKUP($F4699&amp;$C4699,Sales!$A:$H,7,0),0)</f>
        <v>0</v>
      </c>
      <c r="R4699" s="41" t="str">
        <f t="shared" si="147"/>
        <v>ERROR</v>
      </c>
      <c r="S4699" s="15"/>
      <c r="T4699" s="15"/>
      <c r="U4699" s="15"/>
      <c r="V4699" s="15"/>
      <c r="W4699" s="15"/>
      <c r="X4699" s="15"/>
      <c r="Y4699" s="41"/>
      <c r="Z4699" s="41"/>
      <c r="AA4699" s="41"/>
      <c r="AB4699" s="15"/>
      <c r="AC4699" s="15"/>
      <c r="AD4699" s="15"/>
      <c r="AE4699" s="15"/>
      <c r="AF4699" s="15"/>
      <c r="AG4699" s="15"/>
      <c r="AH4699" s="15"/>
      <c r="AI4699" s="15"/>
      <c r="AJ4699" s="41"/>
      <c r="AK4699" s="15"/>
      <c r="AL4699" s="15"/>
      <c r="AM4699" s="15"/>
      <c r="AN4699" s="15"/>
      <c r="AO4699" s="15"/>
      <c r="AP4699" s="15"/>
      <c r="AQ4699" s="15"/>
      <c r="AR4699" s="15"/>
      <c r="AS4699" s="15"/>
      <c r="AT4699" s="15"/>
      <c r="AU4699" s="15"/>
      <c r="AV4699" s="15"/>
      <c r="AW4699" s="15"/>
      <c r="AX4699" s="82"/>
      <c r="AY4699" s="10"/>
      <c r="AZ4699" s="10">
        <v>1</v>
      </c>
      <c r="BA4699" t="s">
        <v>22</v>
      </c>
      <c r="BB4699" t="s">
        <v>88</v>
      </c>
      <c r="BD4699" s="39" t="str">
        <f t="shared" si="146"/>
        <v>5370988588_ID-10588580092Downy</v>
      </c>
      <c r="BE4699" s="88">
        <v>44909</v>
      </c>
      <c r="BF4699" t="s">
        <v>14068</v>
      </c>
    </row>
    <row r="4700" spans="2:58" ht="13.5" customHeight="1" x14ac:dyDescent="0.35">
      <c r="B4700" s="10" t="s">
        <v>17</v>
      </c>
      <c r="C4700" s="10" t="s">
        <v>2329</v>
      </c>
      <c r="D4700" s="10" t="s">
        <v>65</v>
      </c>
      <c r="E4700" s="10" t="s">
        <v>66</v>
      </c>
      <c r="F4700" s="10" t="s">
        <v>2627</v>
      </c>
      <c r="G4700" s="137" t="s">
        <v>17395</v>
      </c>
      <c r="H4700" s="10"/>
      <c r="I4700" s="10" t="s">
        <v>2138</v>
      </c>
      <c r="J4700" s="83" t="s">
        <v>19112</v>
      </c>
      <c r="K4700" s="10" t="s">
        <v>5729</v>
      </c>
      <c r="L4700" s="98">
        <f>IFERROR(VLOOKUP($F4700&amp;$C4700,Sales!$J:$W,9,0),0)</f>
        <v>0</v>
      </c>
      <c r="M4700" s="98">
        <f>IFERROR(VLOOKUP($F4700&amp;$C4700,Sales!$J:$W,10,0),0)</f>
        <v>0</v>
      </c>
      <c r="N4700" s="98">
        <f>IFERROR(VLOOKUP($F4700&amp;$C4700,Sales!$J:$W,11,0),0)</f>
        <v>0</v>
      </c>
      <c r="O4700" s="98">
        <f>IFERROR(VLOOKUP($F4700&amp;$C4700,Sales!$J:$W,12,0),0)</f>
        <v>0</v>
      </c>
      <c r="P4700" s="98">
        <f>IFERROR(VLOOKUP($F4700&amp;$C4700,Sales!$J:$W,13,0),0)</f>
        <v>0</v>
      </c>
      <c r="Q4700" s="98">
        <f>IFERROR(VLOOKUP($F4700&amp;$C4700,Sales!$A:$H,7,0),0)</f>
        <v>0</v>
      </c>
      <c r="R4700" s="41" t="str">
        <f t="shared" si="147"/>
        <v>ERROR</v>
      </c>
      <c r="S4700" s="15"/>
      <c r="T4700" s="15"/>
      <c r="U4700" s="15"/>
      <c r="V4700" s="15"/>
      <c r="W4700" s="15"/>
      <c r="X4700" s="15"/>
      <c r="Y4700" s="41"/>
      <c r="Z4700" s="41"/>
      <c r="AA4700" s="41"/>
      <c r="AB4700" s="15"/>
      <c r="AC4700" s="15"/>
      <c r="AD4700" s="15"/>
      <c r="AE4700" s="15"/>
      <c r="AF4700" s="15"/>
      <c r="AG4700" s="15"/>
      <c r="AH4700" s="15"/>
      <c r="AI4700" s="15"/>
      <c r="AJ4700" s="41"/>
      <c r="AK4700" s="15"/>
      <c r="AL4700" s="15"/>
      <c r="AM4700" s="15"/>
      <c r="AN4700" s="15"/>
      <c r="AO4700" s="15"/>
      <c r="AP4700" s="15"/>
      <c r="AQ4700" s="15"/>
      <c r="AR4700" s="15"/>
      <c r="AS4700" s="15"/>
      <c r="AT4700" s="15"/>
      <c r="AU4700" s="15"/>
      <c r="AV4700" s="15"/>
      <c r="AW4700" s="15"/>
      <c r="AX4700" s="15"/>
      <c r="AY4700" s="10"/>
      <c r="AZ4700" s="10">
        <v>1</v>
      </c>
      <c r="BA4700" t="s">
        <v>22</v>
      </c>
      <c r="BB4700" t="s">
        <v>88</v>
      </c>
      <c r="BD4700" s="39" t="str">
        <f t="shared" si="146"/>
        <v>5056652771_ID-9391642501Downy</v>
      </c>
    </row>
    <row r="4701" spans="2:58" ht="13.5" customHeight="1" x14ac:dyDescent="0.35">
      <c r="B4701" s="10" t="s">
        <v>17</v>
      </c>
      <c r="C4701" s="10" t="s">
        <v>2329</v>
      </c>
      <c r="D4701" s="10" t="s">
        <v>65</v>
      </c>
      <c r="E4701" s="10" t="s">
        <v>66</v>
      </c>
      <c r="F4701" s="10" t="s">
        <v>2326</v>
      </c>
      <c r="G4701" s="137" t="s">
        <v>17396</v>
      </c>
      <c r="H4701" s="10"/>
      <c r="I4701" s="10" t="s">
        <v>2184</v>
      </c>
      <c r="J4701" s="83" t="s">
        <v>19113</v>
      </c>
      <c r="K4701" s="10" t="s">
        <v>5731</v>
      </c>
      <c r="L4701" s="98">
        <f>IFERROR(VLOOKUP($F4701&amp;$C4701,Sales!$J:$W,9,0),0)</f>
        <v>0</v>
      </c>
      <c r="M4701" s="98">
        <f>IFERROR(VLOOKUP($F4701&amp;$C4701,Sales!$J:$W,10,0),0)</f>
        <v>0</v>
      </c>
      <c r="N4701" s="98">
        <f>IFERROR(VLOOKUP($F4701&amp;$C4701,Sales!$J:$W,11,0),0)</f>
        <v>0</v>
      </c>
      <c r="O4701" s="98">
        <f>IFERROR(VLOOKUP($F4701&amp;$C4701,Sales!$J:$W,12,0),0)</f>
        <v>0</v>
      </c>
      <c r="P4701" s="98">
        <f>IFERROR(VLOOKUP($F4701&amp;$C4701,Sales!$J:$W,13,0),0)</f>
        <v>0</v>
      </c>
      <c r="Q4701" s="98">
        <f>IFERROR(VLOOKUP($F4701&amp;$C4701,Sales!$A:$H,7,0),0)</f>
        <v>0</v>
      </c>
      <c r="R4701" s="41" t="str">
        <f t="shared" si="147"/>
        <v>ERROR</v>
      </c>
      <c r="S4701" s="15"/>
      <c r="T4701" s="15"/>
      <c r="U4701" s="15"/>
      <c r="V4701" s="15"/>
      <c r="W4701" s="15"/>
      <c r="X4701" s="15"/>
      <c r="Y4701" s="41"/>
      <c r="Z4701" s="41"/>
      <c r="AA4701" s="41"/>
      <c r="AB4701" s="15"/>
      <c r="AC4701" s="15"/>
      <c r="AD4701" s="15"/>
      <c r="AE4701" s="15"/>
      <c r="AF4701" s="15"/>
      <c r="AG4701" s="15"/>
      <c r="AH4701" s="15"/>
      <c r="AI4701" s="15"/>
      <c r="AJ4701" s="41"/>
      <c r="AK4701" s="15"/>
      <c r="AL4701" s="15"/>
      <c r="AM4701" s="15"/>
      <c r="AN4701" s="15"/>
      <c r="AO4701" s="15"/>
      <c r="AP4701" s="15"/>
      <c r="AQ4701" s="15"/>
      <c r="AR4701" s="15"/>
      <c r="AS4701" s="15"/>
      <c r="AT4701" s="15"/>
      <c r="AU4701" s="15"/>
      <c r="AV4701" s="15"/>
      <c r="AW4701" s="15"/>
      <c r="AX4701" s="15"/>
      <c r="AY4701" s="10"/>
      <c r="AZ4701" s="10">
        <v>1</v>
      </c>
      <c r="BA4701" t="s">
        <v>22</v>
      </c>
      <c r="BB4701" t="s">
        <v>88</v>
      </c>
      <c r="BD4701" s="39" t="str">
        <f t="shared" ref="BD4701:BD4764" si="148">G4701&amp;D4701</f>
        <v>5056628975_ID-9391672011Downy</v>
      </c>
    </row>
    <row r="4702" spans="2:58" ht="13.5" customHeight="1" x14ac:dyDescent="0.35">
      <c r="B4702" s="10" t="s">
        <v>17</v>
      </c>
      <c r="C4702" s="10" t="s">
        <v>2329</v>
      </c>
      <c r="D4702" s="10" t="s">
        <v>65</v>
      </c>
      <c r="E4702" s="10" t="s">
        <v>66</v>
      </c>
      <c r="F4702" s="10" t="s">
        <v>3361</v>
      </c>
      <c r="G4702" s="137" t="s">
        <v>17397</v>
      </c>
      <c r="H4702" s="10"/>
      <c r="I4702" s="10" t="s">
        <v>6296</v>
      </c>
      <c r="J4702" s="83" t="s">
        <v>19114</v>
      </c>
      <c r="K4702" s="10" t="s">
        <v>17398</v>
      </c>
      <c r="L4702" s="98">
        <f>IFERROR(VLOOKUP($F4702&amp;$C4702,Sales!$J:$W,9,0),0)</f>
        <v>0</v>
      </c>
      <c r="M4702" s="98">
        <f>IFERROR(VLOOKUP($F4702&amp;$C4702,Sales!$J:$W,10,0),0)</f>
        <v>0</v>
      </c>
      <c r="N4702" s="98">
        <f>IFERROR(VLOOKUP($F4702&amp;$C4702,Sales!$J:$W,11,0),0)</f>
        <v>0</v>
      </c>
      <c r="O4702" s="98">
        <f>IFERROR(VLOOKUP($F4702&amp;$C4702,Sales!$J:$W,12,0),0)</f>
        <v>0</v>
      </c>
      <c r="P4702" s="98">
        <f>IFERROR(VLOOKUP($F4702&amp;$C4702,Sales!$J:$W,13,0),0)</f>
        <v>0</v>
      </c>
      <c r="Q4702" s="98">
        <f>IFERROR(VLOOKUP($F4702&amp;$C4702,Sales!$A:$H,7,0),0)</f>
        <v>0</v>
      </c>
      <c r="R4702" s="41" t="str">
        <f t="shared" si="147"/>
        <v>ERROR</v>
      </c>
      <c r="S4702" s="15"/>
      <c r="T4702" s="15"/>
      <c r="U4702" s="15"/>
      <c r="V4702" s="15"/>
      <c r="W4702" s="15"/>
      <c r="X4702" s="15"/>
      <c r="Y4702" s="41"/>
      <c r="Z4702" s="41"/>
      <c r="AA4702" s="41"/>
      <c r="AB4702" s="15"/>
      <c r="AC4702" s="15"/>
      <c r="AD4702" s="15"/>
      <c r="AE4702" s="15"/>
      <c r="AF4702" s="15"/>
      <c r="AG4702" s="15"/>
      <c r="AH4702" s="15"/>
      <c r="AI4702" s="15"/>
      <c r="AJ4702" s="41"/>
      <c r="AK4702" s="15"/>
      <c r="AL4702" s="15"/>
      <c r="AM4702" s="15"/>
      <c r="AN4702" s="15"/>
      <c r="AO4702" s="15"/>
      <c r="AP4702" s="15"/>
      <c r="AQ4702" s="15"/>
      <c r="AR4702" s="15"/>
      <c r="AS4702" s="15"/>
      <c r="AT4702" s="15"/>
      <c r="AU4702" s="15"/>
      <c r="AV4702" s="15"/>
      <c r="AW4702" s="15"/>
      <c r="AX4702" s="15"/>
      <c r="AY4702" s="10"/>
      <c r="AZ4702" s="10">
        <v>1</v>
      </c>
      <c r="BA4702" t="s">
        <v>22</v>
      </c>
      <c r="BB4702" t="s">
        <v>88</v>
      </c>
      <c r="BD4702" s="39" t="str">
        <f t="shared" si="148"/>
        <v>3205980910_ID-5604912537Downy</v>
      </c>
    </row>
    <row r="4703" spans="2:58" ht="13.5" customHeight="1" x14ac:dyDescent="0.35">
      <c r="B4703" s="10" t="s">
        <v>17</v>
      </c>
      <c r="C4703" s="10" t="s">
        <v>2329</v>
      </c>
      <c r="D4703" s="10" t="s">
        <v>65</v>
      </c>
      <c r="E4703" s="10" t="s">
        <v>66</v>
      </c>
      <c r="F4703" s="10" t="s">
        <v>4145</v>
      </c>
      <c r="G4703" s="137" t="s">
        <v>17399</v>
      </c>
      <c r="H4703" s="10"/>
      <c r="I4703" s="10">
        <v>4902430845199</v>
      </c>
      <c r="J4703" s="83" t="s">
        <v>19115</v>
      </c>
      <c r="K4703" s="10" t="s">
        <v>5733</v>
      </c>
      <c r="L4703" s="98">
        <f>IFERROR(VLOOKUP($F4703&amp;$C4703,Sales!$J:$W,9,0),0)</f>
        <v>0</v>
      </c>
      <c r="M4703" s="98">
        <f>IFERROR(VLOOKUP($F4703&amp;$C4703,Sales!$J:$W,10,0),0)</f>
        <v>0</v>
      </c>
      <c r="N4703" s="98">
        <f>IFERROR(VLOOKUP($F4703&amp;$C4703,Sales!$J:$W,11,0),0)</f>
        <v>0</v>
      </c>
      <c r="O4703" s="98">
        <f>IFERROR(VLOOKUP($F4703&amp;$C4703,Sales!$J:$W,12,0),0)</f>
        <v>0</v>
      </c>
      <c r="P4703" s="98">
        <f>IFERROR(VLOOKUP($F4703&amp;$C4703,Sales!$J:$W,13,0),0)</f>
        <v>0</v>
      </c>
      <c r="Q4703" s="98">
        <f>IFERROR(VLOOKUP($F4703&amp;$C4703,Sales!$A:$H,7,0),0)</f>
        <v>0</v>
      </c>
      <c r="R4703" s="41" t="str">
        <f t="shared" si="147"/>
        <v>ERROR</v>
      </c>
      <c r="S4703" s="15"/>
      <c r="T4703" s="15"/>
      <c r="U4703" s="15"/>
      <c r="V4703" s="15"/>
      <c r="W4703" s="15"/>
      <c r="X4703" s="15"/>
      <c r="Y4703" s="41"/>
      <c r="Z4703" s="41"/>
      <c r="AA4703" s="41"/>
      <c r="AB4703" s="15"/>
      <c r="AC4703" s="15"/>
      <c r="AD4703" s="15"/>
      <c r="AE4703" s="15"/>
      <c r="AF4703" s="15"/>
      <c r="AG4703" s="15"/>
      <c r="AH4703" s="15"/>
      <c r="AI4703" s="15"/>
      <c r="AJ4703" s="41"/>
      <c r="AK4703" s="15"/>
      <c r="AL4703" s="15"/>
      <c r="AM4703" s="15"/>
      <c r="AN4703" s="15"/>
      <c r="AO4703" s="15"/>
      <c r="AP4703" s="15"/>
      <c r="AQ4703" s="15"/>
      <c r="AR4703" s="15"/>
      <c r="AS4703" s="15"/>
      <c r="AT4703" s="15"/>
      <c r="AU4703" s="15"/>
      <c r="AV4703" s="15"/>
      <c r="AW4703" s="15"/>
      <c r="AX4703" s="15"/>
      <c r="AY4703" s="10"/>
      <c r="AZ4703" s="10">
        <v>1</v>
      </c>
      <c r="BA4703" t="s">
        <v>22</v>
      </c>
      <c r="BB4703" t="s">
        <v>88</v>
      </c>
      <c r="BD4703" s="39" t="str">
        <f t="shared" si="148"/>
        <v>5056710156_ID-9391604501Downy</v>
      </c>
    </row>
    <row r="4704" spans="2:58" ht="13.5" customHeight="1" x14ac:dyDescent="0.35">
      <c r="B4704" s="10" t="s">
        <v>17</v>
      </c>
      <c r="C4704" s="10" t="s">
        <v>2329</v>
      </c>
      <c r="D4704" s="10" t="s">
        <v>65</v>
      </c>
      <c r="E4704" s="10" t="s">
        <v>66</v>
      </c>
      <c r="F4704" s="10" t="s">
        <v>879</v>
      </c>
      <c r="G4704" s="137" t="s">
        <v>17400</v>
      </c>
      <c r="H4704" s="10"/>
      <c r="I4704" s="10" t="s">
        <v>880</v>
      </c>
      <c r="J4704" s="83" t="s">
        <v>19116</v>
      </c>
      <c r="K4704" s="10" t="s">
        <v>17401</v>
      </c>
      <c r="L4704" s="98">
        <f>IFERROR(VLOOKUP($F4704&amp;$C4704,Sales!$J:$W,9,0),0)</f>
        <v>0</v>
      </c>
      <c r="M4704" s="98">
        <f>IFERROR(VLOOKUP($F4704&amp;$C4704,Sales!$J:$W,10,0),0)</f>
        <v>0</v>
      </c>
      <c r="N4704" s="98">
        <f>IFERROR(VLOOKUP($F4704&amp;$C4704,Sales!$J:$W,11,0),0)</f>
        <v>0</v>
      </c>
      <c r="O4704" s="98">
        <f>IFERROR(VLOOKUP($F4704&amp;$C4704,Sales!$J:$W,12,0),0)</f>
        <v>0</v>
      </c>
      <c r="P4704" s="98">
        <f>IFERROR(VLOOKUP($F4704&amp;$C4704,Sales!$J:$W,13,0),0)</f>
        <v>0</v>
      </c>
      <c r="Q4704" s="98">
        <f>IFERROR(VLOOKUP($F4704&amp;$C4704,Sales!$A:$H,7,0),0)</f>
        <v>0</v>
      </c>
      <c r="R4704" s="41" t="str">
        <f t="shared" si="147"/>
        <v>ERROR</v>
      </c>
      <c r="S4704" s="15"/>
      <c r="T4704" s="15"/>
      <c r="U4704" s="15"/>
      <c r="V4704" s="15"/>
      <c r="W4704" s="15"/>
      <c r="X4704" s="15"/>
      <c r="Y4704" s="41"/>
      <c r="Z4704" s="41"/>
      <c r="AA4704" s="41"/>
      <c r="AB4704" s="15"/>
      <c r="AC4704" s="15"/>
      <c r="AD4704" s="15"/>
      <c r="AE4704" s="15"/>
      <c r="AF4704" s="15"/>
      <c r="AG4704" s="15"/>
      <c r="AH4704" s="15"/>
      <c r="AI4704" s="15"/>
      <c r="AJ4704" s="41"/>
      <c r="AK4704" s="15"/>
      <c r="AL4704" s="15"/>
      <c r="AM4704" s="15"/>
      <c r="AN4704" s="15"/>
      <c r="AO4704" s="15"/>
      <c r="AP4704" s="15"/>
      <c r="AQ4704" s="15"/>
      <c r="AR4704" s="15"/>
      <c r="AS4704" s="15"/>
      <c r="AT4704" s="15"/>
      <c r="AU4704" s="15"/>
      <c r="AV4704" s="15"/>
      <c r="AW4704" s="15"/>
      <c r="AX4704" s="15"/>
      <c r="AY4704" s="10"/>
      <c r="AZ4704" s="10">
        <v>1</v>
      </c>
      <c r="BA4704" t="s">
        <v>22</v>
      </c>
      <c r="BB4704" t="s">
        <v>88</v>
      </c>
      <c r="BD4704" s="39" t="str">
        <f t="shared" si="148"/>
        <v>483844852_ID-598444939Downy</v>
      </c>
    </row>
    <row r="4705" spans="2:58" ht="13.5" customHeight="1" x14ac:dyDescent="0.35">
      <c r="B4705" s="10" t="s">
        <v>17</v>
      </c>
      <c r="C4705" s="10" t="s">
        <v>2329</v>
      </c>
      <c r="D4705" s="10" t="s">
        <v>65</v>
      </c>
      <c r="E4705" s="10" t="s">
        <v>66</v>
      </c>
      <c r="F4705" s="10" t="s">
        <v>6283</v>
      </c>
      <c r="G4705" s="137" t="s">
        <v>17402</v>
      </c>
      <c r="H4705" s="10"/>
      <c r="I4705" s="10" t="s">
        <v>6221</v>
      </c>
      <c r="J4705" s="83" t="s">
        <v>19117</v>
      </c>
      <c r="K4705" s="10" t="s">
        <v>17403</v>
      </c>
      <c r="L4705" s="98">
        <f>IFERROR(VLOOKUP($F4705&amp;$C4705,Sales!$J:$W,9,0),0)</f>
        <v>0</v>
      </c>
      <c r="M4705" s="98">
        <f>IFERROR(VLOOKUP($F4705&amp;$C4705,Sales!$J:$W,10,0),0)</f>
        <v>0</v>
      </c>
      <c r="N4705" s="98">
        <f>IFERROR(VLOOKUP($F4705&amp;$C4705,Sales!$J:$W,11,0),0)</f>
        <v>0</v>
      </c>
      <c r="O4705" s="98">
        <f>IFERROR(VLOOKUP($F4705&amp;$C4705,Sales!$J:$W,12,0),0)</f>
        <v>0</v>
      </c>
      <c r="P4705" s="98">
        <f>IFERROR(VLOOKUP($F4705&amp;$C4705,Sales!$J:$W,13,0),0)</f>
        <v>0</v>
      </c>
      <c r="Q4705" s="98">
        <f>IFERROR(VLOOKUP($F4705&amp;$C4705,Sales!$A:$H,7,0),0)</f>
        <v>0</v>
      </c>
      <c r="R4705" s="41" t="str">
        <f t="shared" si="147"/>
        <v>ERROR</v>
      </c>
      <c r="S4705" s="15"/>
      <c r="T4705" s="15"/>
      <c r="U4705" s="15"/>
      <c r="V4705" s="15"/>
      <c r="W4705" s="15"/>
      <c r="X4705" s="15"/>
      <c r="Y4705" s="41"/>
      <c r="Z4705" s="41"/>
      <c r="AA4705" s="41"/>
      <c r="AB4705" s="15"/>
      <c r="AC4705" s="15"/>
      <c r="AD4705" s="15"/>
      <c r="AE4705" s="15"/>
      <c r="AF4705" s="15"/>
      <c r="AG4705" s="15"/>
      <c r="AH4705" s="15"/>
      <c r="AI4705" s="15"/>
      <c r="AJ4705" s="41"/>
      <c r="AK4705" s="15"/>
      <c r="AL4705" s="15"/>
      <c r="AM4705" s="15"/>
      <c r="AN4705" s="15"/>
      <c r="AO4705" s="15"/>
      <c r="AP4705" s="15"/>
      <c r="AQ4705" s="15"/>
      <c r="AR4705" s="15"/>
      <c r="AS4705" s="15"/>
      <c r="AT4705" s="15"/>
      <c r="AU4705" s="15"/>
      <c r="AV4705" s="15"/>
      <c r="AW4705" s="15"/>
      <c r="AX4705" s="15"/>
      <c r="AY4705" s="10"/>
      <c r="AZ4705" s="10">
        <v>1</v>
      </c>
      <c r="BA4705" t="s">
        <v>22</v>
      </c>
      <c r="BB4705" t="s">
        <v>88</v>
      </c>
      <c r="BD4705" s="39" t="str">
        <f t="shared" si="148"/>
        <v>483982655_ID-598652077Downy</v>
      </c>
    </row>
    <row r="4706" spans="2:58" ht="13.5" customHeight="1" x14ac:dyDescent="0.35">
      <c r="B4706" s="10" t="s">
        <v>17</v>
      </c>
      <c r="C4706" s="10" t="s">
        <v>2329</v>
      </c>
      <c r="D4706" s="10" t="s">
        <v>65</v>
      </c>
      <c r="E4706" s="10" t="s">
        <v>66</v>
      </c>
      <c r="F4706" s="10" t="s">
        <v>17404</v>
      </c>
      <c r="G4706" s="137" t="s">
        <v>17405</v>
      </c>
      <c r="H4706" s="10"/>
      <c r="I4706" s="10" t="s">
        <v>6158</v>
      </c>
      <c r="J4706" s="83" t="s">
        <v>19118</v>
      </c>
      <c r="K4706" s="10" t="s">
        <v>17406</v>
      </c>
      <c r="L4706" s="98">
        <f>IFERROR(VLOOKUP($F4706&amp;$C4706,Sales!$J:$W,9,0),0)</f>
        <v>0</v>
      </c>
      <c r="M4706" s="98">
        <f>IFERROR(VLOOKUP($F4706&amp;$C4706,Sales!$J:$W,10,0),0)</f>
        <v>0</v>
      </c>
      <c r="N4706" s="98">
        <f>IFERROR(VLOOKUP($F4706&amp;$C4706,Sales!$J:$W,11,0),0)</f>
        <v>0</v>
      </c>
      <c r="O4706" s="98">
        <f>IFERROR(VLOOKUP($F4706&amp;$C4706,Sales!$J:$W,12,0),0)</f>
        <v>0</v>
      </c>
      <c r="P4706" s="98">
        <f>IFERROR(VLOOKUP($F4706&amp;$C4706,Sales!$J:$W,13,0),0)</f>
        <v>0</v>
      </c>
      <c r="Q4706" s="98">
        <f>IFERROR(VLOOKUP($F4706&amp;$C4706,Sales!$A:$H,7,0),0)</f>
        <v>0</v>
      </c>
      <c r="R4706" s="41" t="str">
        <f t="shared" si="147"/>
        <v>ERROR</v>
      </c>
      <c r="S4706" s="15"/>
      <c r="T4706" s="15"/>
      <c r="U4706" s="15"/>
      <c r="V4706" s="15"/>
      <c r="W4706" s="15"/>
      <c r="X4706" s="15"/>
      <c r="Y4706" s="41"/>
      <c r="Z4706" s="41"/>
      <c r="AA4706" s="41"/>
      <c r="AB4706" s="15"/>
      <c r="AC4706" s="15"/>
      <c r="AD4706" s="15"/>
      <c r="AE4706" s="15"/>
      <c r="AF4706" s="15"/>
      <c r="AG4706" s="15"/>
      <c r="AH4706" s="15"/>
      <c r="AI4706" s="15"/>
      <c r="AJ4706" s="41"/>
      <c r="AK4706" s="15"/>
      <c r="AL4706" s="15"/>
      <c r="AM4706" s="15"/>
      <c r="AN4706" s="15"/>
      <c r="AO4706" s="15"/>
      <c r="AP4706" s="15"/>
      <c r="AQ4706" s="15"/>
      <c r="AR4706" s="15"/>
      <c r="AS4706" s="15"/>
      <c r="AT4706" s="15"/>
      <c r="AU4706" s="15"/>
      <c r="AV4706" s="15"/>
      <c r="AW4706" s="15"/>
      <c r="AX4706" s="15"/>
      <c r="AY4706" s="10"/>
      <c r="AZ4706" s="10">
        <v>1</v>
      </c>
      <c r="BA4706" t="s">
        <v>22</v>
      </c>
      <c r="BB4706" t="s">
        <v>88</v>
      </c>
      <c r="BD4706" s="39" t="str">
        <f t="shared" si="148"/>
        <v>483996228_ID-598636499Downy</v>
      </c>
    </row>
    <row r="4707" spans="2:58" ht="13.5" customHeight="1" x14ac:dyDescent="0.35">
      <c r="B4707" s="10" t="s">
        <v>17</v>
      </c>
      <c r="C4707" s="10" t="s">
        <v>2329</v>
      </c>
      <c r="D4707" s="10" t="s">
        <v>65</v>
      </c>
      <c r="E4707" s="10" t="s">
        <v>66</v>
      </c>
      <c r="F4707" s="10" t="s">
        <v>99</v>
      </c>
      <c r="G4707" s="137" t="s">
        <v>17407</v>
      </c>
      <c r="H4707" s="10"/>
      <c r="I4707" s="10" t="s">
        <v>100</v>
      </c>
      <c r="J4707" s="83" t="s">
        <v>19119</v>
      </c>
      <c r="K4707" s="10" t="s">
        <v>17408</v>
      </c>
      <c r="L4707" s="98">
        <f>IFERROR(VLOOKUP($F4707&amp;$C4707,Sales!$J:$W,9,0),0)</f>
        <v>0</v>
      </c>
      <c r="M4707" s="98">
        <f>IFERROR(VLOOKUP($F4707&amp;$C4707,Sales!$J:$W,10,0),0)</f>
        <v>0</v>
      </c>
      <c r="N4707" s="98">
        <f>IFERROR(VLOOKUP($F4707&amp;$C4707,Sales!$J:$W,11,0),0)</f>
        <v>0</v>
      </c>
      <c r="O4707" s="98">
        <f>IFERROR(VLOOKUP($F4707&amp;$C4707,Sales!$J:$W,12,0),0)</f>
        <v>0</v>
      </c>
      <c r="P4707" s="98">
        <f>IFERROR(VLOOKUP($F4707&amp;$C4707,Sales!$J:$W,13,0),0)</f>
        <v>0</v>
      </c>
      <c r="Q4707" s="98">
        <f>IFERROR(VLOOKUP($F4707&amp;$C4707,Sales!$A:$H,7,0),0)</f>
        <v>0</v>
      </c>
      <c r="R4707" s="41" t="str">
        <f t="shared" si="147"/>
        <v>ERROR</v>
      </c>
      <c r="S4707" s="15"/>
      <c r="T4707" s="15"/>
      <c r="U4707" s="15"/>
      <c r="V4707" s="15"/>
      <c r="W4707" s="15"/>
      <c r="X4707" s="15"/>
      <c r="Y4707" s="41"/>
      <c r="Z4707" s="41"/>
      <c r="AA4707" s="41"/>
      <c r="AB4707" s="15"/>
      <c r="AC4707" s="15"/>
      <c r="AD4707" s="15"/>
      <c r="AE4707" s="15"/>
      <c r="AF4707" s="15"/>
      <c r="AG4707" s="15"/>
      <c r="AH4707" s="15"/>
      <c r="AI4707" s="15"/>
      <c r="AJ4707" s="41"/>
      <c r="AK4707" s="15"/>
      <c r="AL4707" s="15"/>
      <c r="AM4707" s="15"/>
      <c r="AN4707" s="15"/>
      <c r="AO4707" s="15"/>
      <c r="AP4707" s="15"/>
      <c r="AQ4707" s="15"/>
      <c r="AR4707" s="15"/>
      <c r="AS4707" s="15"/>
      <c r="AT4707" s="15"/>
      <c r="AU4707" s="15"/>
      <c r="AV4707" s="15"/>
      <c r="AW4707" s="15"/>
      <c r="AX4707" s="15"/>
      <c r="AY4707" s="10"/>
      <c r="AZ4707" s="10">
        <v>1</v>
      </c>
      <c r="BA4707" t="s">
        <v>22</v>
      </c>
      <c r="BB4707" t="s">
        <v>88</v>
      </c>
      <c r="BD4707" s="39" t="str">
        <f t="shared" si="148"/>
        <v>483868145_ID-598464631Downy</v>
      </c>
    </row>
    <row r="4708" spans="2:58" ht="13.5" customHeight="1" x14ac:dyDescent="0.35">
      <c r="B4708" s="10" t="s">
        <v>17</v>
      </c>
      <c r="C4708" s="10" t="s">
        <v>2329</v>
      </c>
      <c r="D4708" s="10" t="s">
        <v>65</v>
      </c>
      <c r="E4708" s="10" t="s">
        <v>66</v>
      </c>
      <c r="F4708" s="10" t="s">
        <v>5658</v>
      </c>
      <c r="G4708" s="137" t="s">
        <v>17409</v>
      </c>
      <c r="H4708" s="10"/>
      <c r="I4708" s="10" t="s">
        <v>6219</v>
      </c>
      <c r="J4708" s="83" t="s">
        <v>19120</v>
      </c>
      <c r="K4708" s="10" t="s">
        <v>17410</v>
      </c>
      <c r="L4708" s="98">
        <f>IFERROR(VLOOKUP($F4708&amp;$C4708,Sales!$J:$W,9,0),0)</f>
        <v>0</v>
      </c>
      <c r="M4708" s="98">
        <f>IFERROR(VLOOKUP($F4708&amp;$C4708,Sales!$J:$W,10,0),0)</f>
        <v>0</v>
      </c>
      <c r="N4708" s="98">
        <f>IFERROR(VLOOKUP($F4708&amp;$C4708,Sales!$J:$W,11,0),0)</f>
        <v>0</v>
      </c>
      <c r="O4708" s="98">
        <f>IFERROR(VLOOKUP($F4708&amp;$C4708,Sales!$J:$W,12,0),0)</f>
        <v>0</v>
      </c>
      <c r="P4708" s="98">
        <f>IFERROR(VLOOKUP($F4708&amp;$C4708,Sales!$J:$W,13,0),0)</f>
        <v>0</v>
      </c>
      <c r="Q4708" s="98">
        <f>IFERROR(VLOOKUP($F4708&amp;$C4708,Sales!$A:$H,7,0),0)</f>
        <v>0</v>
      </c>
      <c r="R4708" s="41" t="str">
        <f t="shared" si="147"/>
        <v>ERROR</v>
      </c>
      <c r="S4708" s="15"/>
      <c r="T4708" s="15"/>
      <c r="U4708" s="15"/>
      <c r="V4708" s="15"/>
      <c r="W4708" s="15"/>
      <c r="X4708" s="15"/>
      <c r="Y4708" s="41"/>
      <c r="Z4708" s="41"/>
      <c r="AA4708" s="41"/>
      <c r="AB4708" s="15"/>
      <c r="AC4708" s="15"/>
      <c r="AD4708" s="15"/>
      <c r="AE4708" s="15"/>
      <c r="AF4708" s="15"/>
      <c r="AG4708" s="15"/>
      <c r="AH4708" s="15"/>
      <c r="AI4708" s="15"/>
      <c r="AJ4708" s="41"/>
      <c r="AK4708" s="15"/>
      <c r="AL4708" s="15"/>
      <c r="AM4708" s="15"/>
      <c r="AN4708" s="15"/>
      <c r="AO4708" s="15"/>
      <c r="AP4708" s="15"/>
      <c r="AQ4708" s="15"/>
      <c r="AR4708" s="15"/>
      <c r="AS4708" s="15"/>
      <c r="AT4708" s="15"/>
      <c r="AU4708" s="15"/>
      <c r="AV4708" s="15"/>
      <c r="AW4708" s="15"/>
      <c r="AX4708" s="15"/>
      <c r="AY4708" s="10"/>
      <c r="AZ4708" s="10">
        <v>1</v>
      </c>
      <c r="BA4708" t="s">
        <v>22</v>
      </c>
      <c r="BB4708" t="s">
        <v>88</v>
      </c>
      <c r="BD4708" s="39" t="str">
        <f t="shared" si="148"/>
        <v>484018722_ID-598682912Downy</v>
      </c>
    </row>
    <row r="4709" spans="2:58" ht="13.5" customHeight="1" x14ac:dyDescent="0.35">
      <c r="B4709" s="10" t="s">
        <v>17</v>
      </c>
      <c r="C4709" s="10" t="s">
        <v>2329</v>
      </c>
      <c r="D4709" s="10" t="s">
        <v>65</v>
      </c>
      <c r="E4709" s="10" t="s">
        <v>66</v>
      </c>
      <c r="F4709" s="10" t="s">
        <v>5657</v>
      </c>
      <c r="G4709" s="137" t="s">
        <v>17411</v>
      </c>
      <c r="H4709" s="10"/>
      <c r="I4709" s="10" t="s">
        <v>6206</v>
      </c>
      <c r="J4709" s="83" t="s">
        <v>19121</v>
      </c>
      <c r="K4709" s="10" t="s">
        <v>17412</v>
      </c>
      <c r="L4709" s="98">
        <f>IFERROR(VLOOKUP($F4709&amp;$C4709,Sales!$J:$W,9,0),0)</f>
        <v>0</v>
      </c>
      <c r="M4709" s="98">
        <f>IFERROR(VLOOKUP($F4709&amp;$C4709,Sales!$J:$W,10,0),0)</f>
        <v>0</v>
      </c>
      <c r="N4709" s="98">
        <f>IFERROR(VLOOKUP($F4709&amp;$C4709,Sales!$J:$W,11,0),0)</f>
        <v>0</v>
      </c>
      <c r="O4709" s="98">
        <f>IFERROR(VLOOKUP($F4709&amp;$C4709,Sales!$J:$W,12,0),0)</f>
        <v>0</v>
      </c>
      <c r="P4709" s="98">
        <f>IFERROR(VLOOKUP($F4709&amp;$C4709,Sales!$J:$W,13,0),0)</f>
        <v>0</v>
      </c>
      <c r="Q4709" s="98">
        <f>IFERROR(VLOOKUP($F4709&amp;$C4709,Sales!$A:$H,7,0),0)</f>
        <v>0</v>
      </c>
      <c r="R4709" s="41" t="str">
        <f t="shared" si="147"/>
        <v>ERROR</v>
      </c>
      <c r="S4709" s="15"/>
      <c r="T4709" s="15"/>
      <c r="U4709" s="15"/>
      <c r="V4709" s="15"/>
      <c r="W4709" s="15"/>
      <c r="X4709" s="15"/>
      <c r="Y4709" s="41"/>
      <c r="Z4709" s="41"/>
      <c r="AA4709" s="41"/>
      <c r="AB4709" s="15"/>
      <c r="AC4709" s="15"/>
      <c r="AD4709" s="15"/>
      <c r="AE4709" s="15"/>
      <c r="AF4709" s="15"/>
      <c r="AG4709" s="15"/>
      <c r="AH4709" s="15"/>
      <c r="AI4709" s="15"/>
      <c r="AJ4709" s="41"/>
      <c r="AK4709" s="15"/>
      <c r="AL4709" s="15"/>
      <c r="AM4709" s="15"/>
      <c r="AN4709" s="15"/>
      <c r="AO4709" s="15"/>
      <c r="AP4709" s="15"/>
      <c r="AQ4709" s="15"/>
      <c r="AR4709" s="15"/>
      <c r="AS4709" s="15"/>
      <c r="AT4709" s="15"/>
      <c r="AU4709" s="15"/>
      <c r="AV4709" s="15"/>
      <c r="AW4709" s="15"/>
      <c r="AX4709" s="15"/>
      <c r="AY4709" s="10"/>
      <c r="AZ4709" s="10">
        <v>1</v>
      </c>
      <c r="BA4709" t="s">
        <v>22</v>
      </c>
      <c r="BB4709" t="s">
        <v>88</v>
      </c>
      <c r="BD4709" s="39" t="str">
        <f t="shared" si="148"/>
        <v>483986404_ID-598626591Downy</v>
      </c>
    </row>
    <row r="4710" spans="2:58" ht="13.5" customHeight="1" x14ac:dyDescent="0.35">
      <c r="B4710" s="10" t="s">
        <v>17</v>
      </c>
      <c r="C4710" s="10" t="s">
        <v>2329</v>
      </c>
      <c r="D4710" s="10" t="s">
        <v>65</v>
      </c>
      <c r="E4710" s="10" t="s">
        <v>66</v>
      </c>
      <c r="F4710" s="10" t="s">
        <v>6214</v>
      </c>
      <c r="G4710" s="137" t="s">
        <v>17413</v>
      </c>
      <c r="H4710" s="10"/>
      <c r="I4710" s="10" t="s">
        <v>6215</v>
      </c>
      <c r="J4710" s="83" t="s">
        <v>19122</v>
      </c>
      <c r="K4710" s="10" t="s">
        <v>17414</v>
      </c>
      <c r="L4710" s="98">
        <f>IFERROR(VLOOKUP($F4710&amp;$C4710,Sales!$J:$W,9,0),0)</f>
        <v>0</v>
      </c>
      <c r="M4710" s="98">
        <f>IFERROR(VLOOKUP($F4710&amp;$C4710,Sales!$J:$W,10,0),0)</f>
        <v>0</v>
      </c>
      <c r="N4710" s="98">
        <f>IFERROR(VLOOKUP($F4710&amp;$C4710,Sales!$J:$W,11,0),0)</f>
        <v>0</v>
      </c>
      <c r="O4710" s="98">
        <f>IFERROR(VLOOKUP($F4710&amp;$C4710,Sales!$J:$W,12,0),0)</f>
        <v>0</v>
      </c>
      <c r="P4710" s="98">
        <f>IFERROR(VLOOKUP($F4710&amp;$C4710,Sales!$J:$W,13,0),0)</f>
        <v>0</v>
      </c>
      <c r="Q4710" s="98">
        <f>IFERROR(VLOOKUP($F4710&amp;$C4710,Sales!$A:$H,7,0),0)</f>
        <v>0</v>
      </c>
      <c r="R4710" s="41" t="str">
        <f t="shared" si="147"/>
        <v>ERROR</v>
      </c>
      <c r="S4710" s="15"/>
      <c r="T4710" s="15"/>
      <c r="U4710" s="15"/>
      <c r="V4710" s="15"/>
      <c r="W4710" s="15"/>
      <c r="X4710" s="15"/>
      <c r="Y4710" s="41"/>
      <c r="Z4710" s="41"/>
      <c r="AA4710" s="41"/>
      <c r="AB4710" s="15"/>
      <c r="AC4710" s="15"/>
      <c r="AD4710" s="15"/>
      <c r="AE4710" s="15"/>
      <c r="AF4710" s="15"/>
      <c r="AG4710" s="15"/>
      <c r="AH4710" s="15"/>
      <c r="AI4710" s="15"/>
      <c r="AJ4710" s="41"/>
      <c r="AK4710" s="15"/>
      <c r="AL4710" s="15"/>
      <c r="AM4710" s="15"/>
      <c r="AN4710" s="15"/>
      <c r="AO4710" s="15"/>
      <c r="AP4710" s="15"/>
      <c r="AQ4710" s="15"/>
      <c r="AR4710" s="15"/>
      <c r="AS4710" s="15"/>
      <c r="AT4710" s="15"/>
      <c r="AU4710" s="15"/>
      <c r="AV4710" s="15"/>
      <c r="AW4710" s="15"/>
      <c r="AX4710" s="15"/>
      <c r="AY4710" s="10"/>
      <c r="AZ4710" s="10">
        <v>1</v>
      </c>
      <c r="BA4710" t="s">
        <v>22</v>
      </c>
      <c r="BB4710" t="s">
        <v>88</v>
      </c>
      <c r="BD4710" s="39" t="str">
        <f t="shared" si="148"/>
        <v>965684923_ID-1455220819Downy</v>
      </c>
    </row>
    <row r="4711" spans="2:58" ht="13.5" customHeight="1" x14ac:dyDescent="0.35">
      <c r="B4711" s="10" t="s">
        <v>17</v>
      </c>
      <c r="C4711" s="10" t="s">
        <v>2329</v>
      </c>
      <c r="D4711" s="10" t="s">
        <v>65</v>
      </c>
      <c r="E4711" s="10" t="s">
        <v>66</v>
      </c>
      <c r="F4711" s="10" t="s">
        <v>4306</v>
      </c>
      <c r="G4711" s="137" t="s">
        <v>4621</v>
      </c>
      <c r="H4711" s="10"/>
      <c r="I4711" s="149" t="s">
        <v>908</v>
      </c>
      <c r="J4711" s="83" t="s">
        <v>19123</v>
      </c>
      <c r="K4711" s="10" t="s">
        <v>17415</v>
      </c>
      <c r="L4711" s="98">
        <f>IFERROR(VLOOKUP($F4711&amp;$C4711,Sales!$J:$W,9,0),0)</f>
        <v>0</v>
      </c>
      <c r="M4711" s="98">
        <f>IFERROR(VLOOKUP($F4711&amp;$C4711,Sales!$J:$W,10,0),0)</f>
        <v>0</v>
      </c>
      <c r="N4711" s="98">
        <f>IFERROR(VLOOKUP($F4711&amp;$C4711,Sales!$J:$W,11,0),0)</f>
        <v>0</v>
      </c>
      <c r="O4711" s="98">
        <f>IFERROR(VLOOKUP($F4711&amp;$C4711,Sales!$J:$W,12,0),0)</f>
        <v>0</v>
      </c>
      <c r="P4711" s="98">
        <f>IFERROR(VLOOKUP($F4711&amp;$C4711,Sales!$J:$W,13,0),0)</f>
        <v>0</v>
      </c>
      <c r="Q4711" s="98">
        <f>IFERROR(VLOOKUP($F4711&amp;$C4711,Sales!$A:$H,7,0),0)</f>
        <v>0</v>
      </c>
      <c r="R4711" s="41">
        <f t="shared" si="147"/>
        <v>0</v>
      </c>
      <c r="S4711" s="15">
        <v>0</v>
      </c>
      <c r="T4711" s="15"/>
      <c r="U4711" s="15"/>
      <c r="V4711" s="15">
        <v>0</v>
      </c>
      <c r="W4711" s="15">
        <v>0</v>
      </c>
      <c r="X4711" s="15">
        <v>0</v>
      </c>
      <c r="Y4711" s="41">
        <v>0</v>
      </c>
      <c r="Z4711" s="41">
        <v>0</v>
      </c>
      <c r="AA4711" s="15"/>
      <c r="AB4711" s="15"/>
      <c r="AC4711" s="15"/>
      <c r="AD4711" s="15"/>
      <c r="AE4711" s="15"/>
      <c r="AF4711" s="15"/>
      <c r="AG4711" s="15"/>
      <c r="AH4711" s="15"/>
      <c r="AI4711" s="15"/>
      <c r="AJ4711" s="15"/>
      <c r="AK4711" s="15"/>
      <c r="AL4711" s="15"/>
      <c r="AM4711" s="15"/>
      <c r="AN4711" s="15"/>
      <c r="AO4711" s="15"/>
      <c r="AP4711" s="15"/>
      <c r="AQ4711" s="15"/>
      <c r="AR4711" s="15"/>
      <c r="AS4711" s="15"/>
      <c r="AT4711" s="15"/>
      <c r="AU4711" s="15"/>
      <c r="AV4711" s="15"/>
      <c r="AW4711" s="15"/>
      <c r="AX4711" s="82"/>
      <c r="AY4711" s="10"/>
      <c r="AZ4711" s="10">
        <v>1</v>
      </c>
      <c r="BA4711" t="s">
        <v>22</v>
      </c>
      <c r="BB4711" t="s">
        <v>23</v>
      </c>
      <c r="BD4711" s="39" t="str">
        <f t="shared" si="148"/>
        <v>965790867_ID-1455422212Downy</v>
      </c>
    </row>
    <row r="4712" spans="2:58" ht="13.5" customHeight="1" x14ac:dyDescent="0.35">
      <c r="B4712" s="10" t="s">
        <v>17</v>
      </c>
      <c r="C4712" s="10" t="s">
        <v>2329</v>
      </c>
      <c r="D4712" s="10" t="s">
        <v>65</v>
      </c>
      <c r="E4712" s="10" t="s">
        <v>66</v>
      </c>
      <c r="F4712" s="10" t="s">
        <v>3236</v>
      </c>
      <c r="G4712" s="137" t="s">
        <v>4635</v>
      </c>
      <c r="H4712" s="10"/>
      <c r="I4712" s="149" t="s">
        <v>74</v>
      </c>
      <c r="J4712" s="83" t="s">
        <v>19124</v>
      </c>
      <c r="K4712" s="10" t="s">
        <v>17416</v>
      </c>
      <c r="L4712" s="98">
        <f>IFERROR(VLOOKUP($F4712&amp;$C4712,Sales!$J:$W,9,0),0)</f>
        <v>0</v>
      </c>
      <c r="M4712" s="98">
        <f>IFERROR(VLOOKUP($F4712&amp;$C4712,Sales!$J:$W,10,0),0)</f>
        <v>0</v>
      </c>
      <c r="N4712" s="98">
        <f>IFERROR(VLOOKUP($F4712&amp;$C4712,Sales!$J:$W,11,0),0)</f>
        <v>0</v>
      </c>
      <c r="O4712" s="98">
        <f>IFERROR(VLOOKUP($F4712&amp;$C4712,Sales!$J:$W,12,0),0)</f>
        <v>0</v>
      </c>
      <c r="P4712" s="98">
        <f>IFERROR(VLOOKUP($F4712&amp;$C4712,Sales!$J:$W,13,0),0)</f>
        <v>0</v>
      </c>
      <c r="Q4712" s="98">
        <f>IFERROR(VLOOKUP($F4712&amp;$C4712,Sales!$A:$H,7,0),0)</f>
        <v>0</v>
      </c>
      <c r="R4712" s="41">
        <f t="shared" si="147"/>
        <v>1</v>
      </c>
      <c r="S4712" s="15">
        <v>1</v>
      </c>
      <c r="T4712" s="15"/>
      <c r="U4712" s="15"/>
      <c r="V4712" s="15">
        <v>1</v>
      </c>
      <c r="W4712" s="15">
        <v>1</v>
      </c>
      <c r="X4712" s="15">
        <v>1</v>
      </c>
      <c r="Y4712" s="41">
        <v>1</v>
      </c>
      <c r="Z4712" s="41">
        <v>1</v>
      </c>
      <c r="AA4712" s="15"/>
      <c r="AB4712" s="15"/>
      <c r="AC4712" s="15"/>
      <c r="AD4712" s="15"/>
      <c r="AE4712" s="15"/>
      <c r="AF4712" s="15"/>
      <c r="AG4712" s="15"/>
      <c r="AH4712" s="15"/>
      <c r="AI4712" s="15"/>
      <c r="AJ4712" s="15"/>
      <c r="AK4712" s="15"/>
      <c r="AL4712" s="15"/>
      <c r="AM4712" s="15"/>
      <c r="AN4712" s="15"/>
      <c r="AO4712" s="15"/>
      <c r="AP4712" s="15"/>
      <c r="AQ4712" s="15"/>
      <c r="AR4712" s="15"/>
      <c r="AS4712" s="15"/>
      <c r="AT4712" s="15"/>
      <c r="AU4712" s="15"/>
      <c r="AV4712" s="15"/>
      <c r="AW4712" s="15"/>
      <c r="AX4712" s="82"/>
      <c r="AY4712" s="10"/>
      <c r="AZ4712" s="10">
        <v>1</v>
      </c>
      <c r="BA4712" t="s">
        <v>22</v>
      </c>
      <c r="BB4712" t="s">
        <v>23</v>
      </c>
      <c r="BD4712" s="39" t="str">
        <f t="shared" si="148"/>
        <v>DO886OTAA93VWZANID-21271601Downy</v>
      </c>
    </row>
    <row r="4713" spans="2:58" ht="13.5" customHeight="1" x14ac:dyDescent="0.35">
      <c r="B4713" s="10" t="s">
        <v>17</v>
      </c>
      <c r="C4713" s="10" t="s">
        <v>2329</v>
      </c>
      <c r="D4713" s="10" t="s">
        <v>65</v>
      </c>
      <c r="E4713" s="10" t="s">
        <v>66</v>
      </c>
      <c r="F4713" s="10" t="s">
        <v>17417</v>
      </c>
      <c r="G4713" s="137" t="s">
        <v>17418</v>
      </c>
      <c r="H4713" s="10"/>
      <c r="I4713" s="10" t="s">
        <v>2211</v>
      </c>
      <c r="J4713" s="83" t="s">
        <v>19125</v>
      </c>
      <c r="K4713" s="10" t="s">
        <v>10305</v>
      </c>
      <c r="L4713" s="98">
        <f>IFERROR(VLOOKUP($F4713&amp;$C4713,Sales!$J:$W,9,0),0)</f>
        <v>0</v>
      </c>
      <c r="M4713" s="98">
        <f>IFERROR(VLOOKUP($F4713&amp;$C4713,Sales!$J:$W,10,0),0)</f>
        <v>0</v>
      </c>
      <c r="N4713" s="98">
        <f>IFERROR(VLOOKUP($F4713&amp;$C4713,Sales!$J:$W,11,0),0)</f>
        <v>0</v>
      </c>
      <c r="O4713" s="98">
        <f>IFERROR(VLOOKUP($F4713&amp;$C4713,Sales!$J:$W,12,0),0)</f>
        <v>0</v>
      </c>
      <c r="P4713" s="98">
        <f>IFERROR(VLOOKUP($F4713&amp;$C4713,Sales!$J:$W,13,0),0)</f>
        <v>0</v>
      </c>
      <c r="Q4713" s="98">
        <f>IFERROR(VLOOKUP($F4713&amp;$C4713,Sales!$A:$H,7,0),0)</f>
        <v>0</v>
      </c>
      <c r="R4713" s="41" t="str">
        <f t="shared" si="147"/>
        <v>ERROR</v>
      </c>
      <c r="S4713" s="15"/>
      <c r="T4713" s="15"/>
      <c r="U4713" s="15"/>
      <c r="V4713" s="15"/>
      <c r="W4713" s="15"/>
      <c r="X4713" s="15"/>
      <c r="Y4713" s="41"/>
      <c r="Z4713" s="41"/>
      <c r="AA4713" s="41"/>
      <c r="AB4713" s="15"/>
      <c r="AC4713" s="15"/>
      <c r="AD4713" s="15"/>
      <c r="AE4713" s="15"/>
      <c r="AF4713" s="15"/>
      <c r="AG4713" s="15"/>
      <c r="AH4713" s="15"/>
      <c r="AI4713" s="15"/>
      <c r="AJ4713" s="41"/>
      <c r="AK4713" s="15"/>
      <c r="AL4713" s="15"/>
      <c r="AM4713" s="15"/>
      <c r="AN4713" s="15"/>
      <c r="AO4713" s="15"/>
      <c r="AP4713" s="15"/>
      <c r="AQ4713" s="15"/>
      <c r="AR4713" s="15"/>
      <c r="AS4713" s="15"/>
      <c r="AT4713" s="15"/>
      <c r="AU4713" s="15"/>
      <c r="AV4713" s="15"/>
      <c r="AW4713" s="15"/>
      <c r="AX4713" s="15"/>
      <c r="AY4713" s="10"/>
      <c r="AZ4713" s="10">
        <v>1</v>
      </c>
      <c r="BA4713" t="s">
        <v>22</v>
      </c>
      <c r="BB4713" t="s">
        <v>88</v>
      </c>
      <c r="BD4713" s="39" t="str">
        <f t="shared" si="148"/>
        <v>DO886OTAAF5D1OANID-33575068Downy</v>
      </c>
    </row>
    <row r="4714" spans="2:58" ht="13.5" customHeight="1" x14ac:dyDescent="0.35">
      <c r="B4714" s="10" t="s">
        <v>17</v>
      </c>
      <c r="C4714" s="10" t="s">
        <v>2329</v>
      </c>
      <c r="D4714" s="10" t="s">
        <v>65</v>
      </c>
      <c r="E4714" s="10" t="s">
        <v>66</v>
      </c>
      <c r="F4714" s="10" t="s">
        <v>4179</v>
      </c>
      <c r="G4714" s="137" t="s">
        <v>17419</v>
      </c>
      <c r="H4714" s="10"/>
      <c r="I4714" s="10" t="s">
        <v>84</v>
      </c>
      <c r="J4714" s="83" t="s">
        <v>19126</v>
      </c>
      <c r="K4714" s="10" t="s">
        <v>10152</v>
      </c>
      <c r="L4714" s="98">
        <f>IFERROR(VLOOKUP($F4714&amp;$C4714,Sales!$J:$W,9,0),0)</f>
        <v>0</v>
      </c>
      <c r="M4714" s="98">
        <f>IFERROR(VLOOKUP($F4714&amp;$C4714,Sales!$J:$W,10,0),0)</f>
        <v>0</v>
      </c>
      <c r="N4714" s="98">
        <f>IFERROR(VLOOKUP($F4714&amp;$C4714,Sales!$J:$W,11,0),0)</f>
        <v>0</v>
      </c>
      <c r="O4714" s="98">
        <f>IFERROR(VLOOKUP($F4714&amp;$C4714,Sales!$J:$W,12,0),0)</f>
        <v>0</v>
      </c>
      <c r="P4714" s="98">
        <f>IFERROR(VLOOKUP($F4714&amp;$C4714,Sales!$J:$W,13,0),0)</f>
        <v>0</v>
      </c>
      <c r="Q4714" s="98">
        <f>IFERROR(VLOOKUP($F4714&amp;$C4714,Sales!$A:$H,7,0),0)</f>
        <v>0</v>
      </c>
      <c r="R4714" s="41" t="str">
        <f t="shared" si="147"/>
        <v>ERROR</v>
      </c>
      <c r="S4714" s="15"/>
      <c r="T4714" s="15"/>
      <c r="U4714" s="15"/>
      <c r="V4714" s="15"/>
      <c r="W4714" s="15"/>
      <c r="X4714" s="15"/>
      <c r="Y4714" s="41"/>
      <c r="Z4714" s="41"/>
      <c r="AA4714" s="41"/>
      <c r="AB4714" s="15"/>
      <c r="AC4714" s="15"/>
      <c r="AD4714" s="15"/>
      <c r="AE4714" s="15"/>
      <c r="AF4714" s="15"/>
      <c r="AG4714" s="15"/>
      <c r="AH4714" s="15"/>
      <c r="AI4714" s="15"/>
      <c r="AJ4714" s="41"/>
      <c r="AK4714" s="15"/>
      <c r="AL4714" s="15"/>
      <c r="AM4714" s="15"/>
      <c r="AN4714" s="15"/>
      <c r="AO4714" s="15"/>
      <c r="AP4714" s="15"/>
      <c r="AQ4714" s="15"/>
      <c r="AR4714" s="15"/>
      <c r="AS4714" s="15"/>
      <c r="AT4714" s="15"/>
      <c r="AU4714" s="15"/>
      <c r="AV4714" s="15"/>
      <c r="AW4714" s="15"/>
      <c r="AX4714" s="15"/>
      <c r="AY4714" s="10"/>
      <c r="AZ4714" s="10">
        <v>1</v>
      </c>
      <c r="BA4714" t="s">
        <v>22</v>
      </c>
      <c r="BB4714" t="s">
        <v>88</v>
      </c>
      <c r="BD4714" s="39" t="str">
        <f t="shared" si="148"/>
        <v>DO886OTAAPLPTNANID-55433892Downy</v>
      </c>
    </row>
    <row r="4715" spans="2:58" ht="13.5" customHeight="1" x14ac:dyDescent="0.35">
      <c r="B4715" s="10" t="s">
        <v>17</v>
      </c>
      <c r="C4715" s="10" t="s">
        <v>2329</v>
      </c>
      <c r="D4715" s="10" t="s">
        <v>65</v>
      </c>
      <c r="E4715" s="10" t="s">
        <v>66</v>
      </c>
      <c r="F4715" s="10" t="s">
        <v>6109</v>
      </c>
      <c r="G4715" s="137" t="s">
        <v>17420</v>
      </c>
      <c r="H4715" s="10"/>
      <c r="I4715" s="149" t="s">
        <v>6212</v>
      </c>
      <c r="J4715" s="83" t="s">
        <v>19127</v>
      </c>
      <c r="K4715" s="10" t="s">
        <v>10239</v>
      </c>
      <c r="L4715" s="98">
        <f>IFERROR(VLOOKUP($F4715&amp;$C4715,Sales!$J:$W,9,0),0)</f>
        <v>0</v>
      </c>
      <c r="M4715" s="98">
        <f>IFERROR(VLOOKUP($F4715&amp;$C4715,Sales!$J:$W,10,0),0)</f>
        <v>0</v>
      </c>
      <c r="N4715" s="98">
        <f>IFERROR(VLOOKUP($F4715&amp;$C4715,Sales!$J:$W,11,0),0)</f>
        <v>0</v>
      </c>
      <c r="O4715" s="98">
        <f>IFERROR(VLOOKUP($F4715&amp;$C4715,Sales!$J:$W,12,0),0)</f>
        <v>0</v>
      </c>
      <c r="P4715" s="98">
        <f>IFERROR(VLOOKUP($F4715&amp;$C4715,Sales!$J:$W,13,0),0)</f>
        <v>0</v>
      </c>
      <c r="Q4715" s="98">
        <f>IFERROR(VLOOKUP($F4715&amp;$C4715,Sales!$A:$H,7,0),0)</f>
        <v>0</v>
      </c>
      <c r="R4715" s="41" t="str">
        <f t="shared" si="147"/>
        <v>ERROR</v>
      </c>
      <c r="S4715" s="15"/>
      <c r="T4715" s="15"/>
      <c r="U4715" s="15"/>
      <c r="V4715" s="15"/>
      <c r="W4715" s="15"/>
      <c r="X4715" s="15"/>
      <c r="Y4715" s="41"/>
      <c r="Z4715" s="41"/>
      <c r="AA4715" s="41"/>
      <c r="AB4715" s="15"/>
      <c r="AC4715" s="15"/>
      <c r="AD4715" s="15"/>
      <c r="AE4715" s="15"/>
      <c r="AF4715" s="15"/>
      <c r="AG4715" s="15"/>
      <c r="AH4715" s="15"/>
      <c r="AI4715" s="15"/>
      <c r="AJ4715" s="41"/>
      <c r="AK4715" s="15"/>
      <c r="AL4715" s="15"/>
      <c r="AM4715" s="15"/>
      <c r="AN4715" s="15"/>
      <c r="AO4715" s="15"/>
      <c r="AP4715" s="15"/>
      <c r="AQ4715" s="15"/>
      <c r="AR4715" s="15"/>
      <c r="AS4715" s="15"/>
      <c r="AT4715" s="15"/>
      <c r="AU4715" s="15"/>
      <c r="AV4715" s="15"/>
      <c r="AW4715" s="15"/>
      <c r="AX4715" s="82"/>
      <c r="AY4715" s="10"/>
      <c r="AZ4715" s="10">
        <v>1</v>
      </c>
      <c r="BA4715" t="s">
        <v>22</v>
      </c>
      <c r="BB4715" t="s">
        <v>88</v>
      </c>
      <c r="BD4715" s="39" t="str">
        <f t="shared" si="148"/>
        <v>DO886OTAAPLPTOANID-55433893Downy</v>
      </c>
      <c r="BE4715" s="1">
        <v>45072</v>
      </c>
      <c r="BF4715" t="s">
        <v>18716</v>
      </c>
    </row>
    <row r="4716" spans="2:58" ht="13.5" customHeight="1" x14ac:dyDescent="0.35">
      <c r="B4716" s="10" t="s">
        <v>17</v>
      </c>
      <c r="C4716" s="10" t="s">
        <v>2329</v>
      </c>
      <c r="D4716" s="10" t="s">
        <v>65</v>
      </c>
      <c r="E4716" s="10" t="s">
        <v>66</v>
      </c>
      <c r="F4716" s="10" t="s">
        <v>17421</v>
      </c>
      <c r="G4716" s="137" t="s">
        <v>17422</v>
      </c>
      <c r="H4716" s="10"/>
      <c r="I4716" s="10" t="s">
        <v>905</v>
      </c>
      <c r="J4716" s="83" t="s">
        <v>19128</v>
      </c>
      <c r="K4716" s="10" t="s">
        <v>10276</v>
      </c>
      <c r="L4716" s="98">
        <f>IFERROR(VLOOKUP($F4716&amp;$C4716,Sales!$J:$W,9,0),0)</f>
        <v>0</v>
      </c>
      <c r="M4716" s="98">
        <f>IFERROR(VLOOKUP($F4716&amp;$C4716,Sales!$J:$W,10,0),0)</f>
        <v>0</v>
      </c>
      <c r="N4716" s="98">
        <f>IFERROR(VLOOKUP($F4716&amp;$C4716,Sales!$J:$W,11,0),0)</f>
        <v>0</v>
      </c>
      <c r="O4716" s="98">
        <f>IFERROR(VLOOKUP($F4716&amp;$C4716,Sales!$J:$W,12,0),0)</f>
        <v>0</v>
      </c>
      <c r="P4716" s="98">
        <f>IFERROR(VLOOKUP($F4716&amp;$C4716,Sales!$J:$W,13,0),0)</f>
        <v>0</v>
      </c>
      <c r="Q4716" s="98">
        <f>IFERROR(VLOOKUP($F4716&amp;$C4716,Sales!$A:$H,7,0),0)</f>
        <v>0</v>
      </c>
      <c r="R4716" s="41" t="str">
        <f t="shared" si="147"/>
        <v>ERROR</v>
      </c>
      <c r="S4716" s="15"/>
      <c r="T4716" s="15"/>
      <c r="U4716" s="15"/>
      <c r="V4716" s="15"/>
      <c r="W4716" s="15"/>
      <c r="X4716" s="15"/>
      <c r="Y4716" s="41"/>
      <c r="Z4716" s="41"/>
      <c r="AA4716" s="41"/>
      <c r="AB4716" s="15"/>
      <c r="AC4716" s="15"/>
      <c r="AD4716" s="15"/>
      <c r="AE4716" s="15"/>
      <c r="AF4716" s="15"/>
      <c r="AG4716" s="15"/>
      <c r="AH4716" s="15"/>
      <c r="AI4716" s="15"/>
      <c r="AJ4716" s="41"/>
      <c r="AK4716" s="15"/>
      <c r="AL4716" s="15"/>
      <c r="AM4716" s="15"/>
      <c r="AN4716" s="15"/>
      <c r="AO4716" s="15"/>
      <c r="AP4716" s="15"/>
      <c r="AQ4716" s="15"/>
      <c r="AR4716" s="15"/>
      <c r="AS4716" s="15"/>
      <c r="AT4716" s="15"/>
      <c r="AU4716" s="15"/>
      <c r="AV4716" s="15"/>
      <c r="AW4716" s="15"/>
      <c r="AX4716" s="15"/>
      <c r="AY4716" s="10"/>
      <c r="AZ4716" s="10">
        <v>1</v>
      </c>
      <c r="BA4716" t="s">
        <v>22</v>
      </c>
      <c r="BB4716" t="s">
        <v>88</v>
      </c>
      <c r="BD4716" s="39" t="str">
        <f t="shared" si="148"/>
        <v>965170752_ID-1454638602Downy</v>
      </c>
    </row>
    <row r="4717" spans="2:58" ht="13.5" customHeight="1" x14ac:dyDescent="0.35">
      <c r="B4717" s="10" t="s">
        <v>17</v>
      </c>
      <c r="C4717" s="10" t="s">
        <v>2329</v>
      </c>
      <c r="D4717" s="10" t="s">
        <v>119</v>
      </c>
      <c r="E4717" s="10" t="s">
        <v>120</v>
      </c>
      <c r="F4717" s="10" t="s">
        <v>158</v>
      </c>
      <c r="G4717" s="137" t="s">
        <v>17423</v>
      </c>
      <c r="H4717" s="10"/>
      <c r="I4717" s="149" t="s">
        <v>159</v>
      </c>
      <c r="J4717" s="83" t="s">
        <v>19129</v>
      </c>
      <c r="K4717" s="10" t="s">
        <v>17424</v>
      </c>
      <c r="L4717" s="98">
        <f>IFERROR(VLOOKUP($F4717&amp;$C4717,Sales!$J:$W,9,0),0)</f>
        <v>0</v>
      </c>
      <c r="M4717" s="98">
        <f>IFERROR(VLOOKUP($F4717&amp;$C4717,Sales!$J:$W,10,0),0)</f>
        <v>1026432</v>
      </c>
      <c r="N4717" s="98">
        <f>IFERROR(VLOOKUP($F4717&amp;$C4717,Sales!$J:$W,11,0),0)</f>
        <v>0</v>
      </c>
      <c r="O4717" s="98">
        <f>IFERROR(VLOOKUP($F4717&amp;$C4717,Sales!$J:$W,12,0),0)</f>
        <v>24</v>
      </c>
      <c r="P4717" s="98">
        <f>IFERROR(VLOOKUP($F4717&amp;$C4717,Sales!$J:$W,13,0),0)</f>
        <v>342144</v>
      </c>
      <c r="Q4717" s="98">
        <f>IFERROR(VLOOKUP($F4717&amp;$C4717,Sales!$A:$H,7,0),0)</f>
        <v>0</v>
      </c>
      <c r="R4717" s="41">
        <f t="shared" si="147"/>
        <v>1</v>
      </c>
      <c r="S4717" s="15">
        <v>1</v>
      </c>
      <c r="T4717" s="15"/>
      <c r="U4717" s="15"/>
      <c r="V4717" s="15">
        <v>1</v>
      </c>
      <c r="W4717" s="15">
        <v>1</v>
      </c>
      <c r="X4717" s="15">
        <v>1</v>
      </c>
      <c r="Y4717" s="41">
        <v>1</v>
      </c>
      <c r="Z4717" s="41">
        <v>1</v>
      </c>
      <c r="AA4717" s="15"/>
      <c r="AB4717" s="15"/>
      <c r="AC4717" s="15"/>
      <c r="AD4717" s="15"/>
      <c r="AE4717" s="15"/>
      <c r="AF4717" s="15"/>
      <c r="AG4717" s="15"/>
      <c r="AH4717" s="15"/>
      <c r="AI4717" s="15"/>
      <c r="AJ4717" s="15"/>
      <c r="AK4717" s="15"/>
      <c r="AL4717" s="15"/>
      <c r="AM4717" s="15"/>
      <c r="AN4717" s="15"/>
      <c r="AO4717" s="15"/>
      <c r="AP4717" s="15"/>
      <c r="AQ4717" s="15"/>
      <c r="AR4717" s="15"/>
      <c r="AS4717" s="15"/>
      <c r="AT4717" s="15"/>
      <c r="AU4717" s="15"/>
      <c r="AV4717" s="15"/>
      <c r="AW4717" s="15"/>
      <c r="AX4717" s="82"/>
      <c r="AY4717" s="10"/>
      <c r="AZ4717" s="10">
        <v>1</v>
      </c>
      <c r="BA4717" t="s">
        <v>22</v>
      </c>
      <c r="BB4717" t="s">
        <v>23</v>
      </c>
      <c r="BD4717" s="39" t="str">
        <f t="shared" si="148"/>
        <v>1500008845_ID-2820918994Gillette</v>
      </c>
    </row>
    <row r="4718" spans="2:58" ht="13.5" customHeight="1" x14ac:dyDescent="0.35">
      <c r="B4718" s="10" t="s">
        <v>17</v>
      </c>
      <c r="C4718" s="10" t="s">
        <v>2329</v>
      </c>
      <c r="D4718" s="10" t="s">
        <v>119</v>
      </c>
      <c r="E4718" s="10" t="s">
        <v>120</v>
      </c>
      <c r="F4718" s="10" t="s">
        <v>175</v>
      </c>
      <c r="G4718" s="137" t="s">
        <v>17425</v>
      </c>
      <c r="H4718" s="10"/>
      <c r="I4718" s="149" t="s">
        <v>176</v>
      </c>
      <c r="J4718" s="83" t="s">
        <v>19130</v>
      </c>
      <c r="K4718" s="10" t="s">
        <v>17426</v>
      </c>
      <c r="L4718" s="98">
        <f>IFERROR(VLOOKUP($F4718&amp;$C4718,Sales!$J:$W,9,0),0)</f>
        <v>0</v>
      </c>
      <c r="M4718" s="98">
        <f>IFERROR(VLOOKUP($F4718&amp;$C4718,Sales!$J:$W,10,0),0)</f>
        <v>0</v>
      </c>
      <c r="N4718" s="98">
        <f>IFERROR(VLOOKUP($F4718&amp;$C4718,Sales!$J:$W,11,0),0)</f>
        <v>0</v>
      </c>
      <c r="O4718" s="98">
        <f>IFERROR(VLOOKUP($F4718&amp;$C4718,Sales!$J:$W,12,0),0)</f>
        <v>0</v>
      </c>
      <c r="P4718" s="98">
        <f>IFERROR(VLOOKUP($F4718&amp;$C4718,Sales!$J:$W,13,0),0)</f>
        <v>0</v>
      </c>
      <c r="Q4718" s="98">
        <f>IFERROR(VLOOKUP($F4718&amp;$C4718,Sales!$A:$H,7,0),0)</f>
        <v>0</v>
      </c>
      <c r="R4718" s="41">
        <f t="shared" si="147"/>
        <v>1</v>
      </c>
      <c r="S4718" s="15">
        <v>1</v>
      </c>
      <c r="T4718" s="15"/>
      <c r="U4718" s="15"/>
      <c r="V4718" s="15">
        <v>1</v>
      </c>
      <c r="W4718" s="15">
        <v>1</v>
      </c>
      <c r="X4718" s="15">
        <v>1</v>
      </c>
      <c r="Y4718" s="41">
        <v>1</v>
      </c>
      <c r="Z4718" s="41">
        <v>1</v>
      </c>
      <c r="AA4718" s="15"/>
      <c r="AB4718" s="15"/>
      <c r="AC4718" s="15"/>
      <c r="AD4718" s="15"/>
      <c r="AE4718" s="15"/>
      <c r="AF4718" s="15"/>
      <c r="AG4718" s="15"/>
      <c r="AH4718" s="15"/>
      <c r="AI4718" s="15"/>
      <c r="AJ4718" s="15"/>
      <c r="AK4718" s="15"/>
      <c r="AL4718" s="15"/>
      <c r="AM4718" s="15"/>
      <c r="AN4718" s="15"/>
      <c r="AO4718" s="15"/>
      <c r="AP4718" s="15"/>
      <c r="AQ4718" s="15"/>
      <c r="AR4718" s="15"/>
      <c r="AS4718" s="15"/>
      <c r="AT4718" s="15"/>
      <c r="AU4718" s="15"/>
      <c r="AV4718" s="15"/>
      <c r="AW4718" s="15"/>
      <c r="AX4718" s="82"/>
      <c r="AY4718" s="10"/>
      <c r="AZ4718" s="10">
        <v>1</v>
      </c>
      <c r="BA4718" t="s">
        <v>22</v>
      </c>
      <c r="BB4718" t="s">
        <v>23</v>
      </c>
      <c r="BD4718" s="39" t="str">
        <f t="shared" si="148"/>
        <v>1500020781_ID-2820940428Gillette</v>
      </c>
    </row>
    <row r="4719" spans="2:58" ht="13.5" customHeight="1" x14ac:dyDescent="0.35">
      <c r="B4719" s="10" t="s">
        <v>17</v>
      </c>
      <c r="C4719" s="10" t="s">
        <v>2329</v>
      </c>
      <c r="D4719" s="10" t="s">
        <v>119</v>
      </c>
      <c r="E4719" s="10" t="s">
        <v>120</v>
      </c>
      <c r="F4719" s="10" t="s">
        <v>961</v>
      </c>
      <c r="G4719" s="137" t="s">
        <v>17427</v>
      </c>
      <c r="H4719" s="10"/>
      <c r="I4719" s="149" t="s">
        <v>962</v>
      </c>
      <c r="J4719" s="83" t="s">
        <v>19131</v>
      </c>
      <c r="K4719" s="10" t="s">
        <v>17428</v>
      </c>
      <c r="L4719" s="98">
        <f>IFERROR(VLOOKUP($F4719&amp;$C4719,Sales!$J:$W,9,0),0)</f>
        <v>0</v>
      </c>
      <c r="M4719" s="98">
        <f>IFERROR(VLOOKUP($F4719&amp;$C4719,Sales!$J:$W,10,0),0)</f>
        <v>0</v>
      </c>
      <c r="N4719" s="98">
        <f>IFERROR(VLOOKUP($F4719&amp;$C4719,Sales!$J:$W,11,0),0)</f>
        <v>0</v>
      </c>
      <c r="O4719" s="98">
        <f>IFERROR(VLOOKUP($F4719&amp;$C4719,Sales!$J:$W,12,0),0)</f>
        <v>0</v>
      </c>
      <c r="P4719" s="98">
        <f>IFERROR(VLOOKUP($F4719&amp;$C4719,Sales!$J:$W,13,0),0)</f>
        <v>0</v>
      </c>
      <c r="Q4719" s="98">
        <f>IFERROR(VLOOKUP($F4719&amp;$C4719,Sales!$A:$H,7,0),0)</f>
        <v>0</v>
      </c>
      <c r="R4719" s="41">
        <f t="shared" si="147"/>
        <v>1</v>
      </c>
      <c r="S4719" s="15">
        <v>1</v>
      </c>
      <c r="T4719" s="15"/>
      <c r="U4719" s="15"/>
      <c r="V4719" s="15">
        <v>1</v>
      </c>
      <c r="W4719" s="15">
        <v>1</v>
      </c>
      <c r="X4719" s="15">
        <v>1</v>
      </c>
      <c r="Y4719" s="41">
        <v>1</v>
      </c>
      <c r="Z4719" s="41">
        <v>1</v>
      </c>
      <c r="AA4719" s="15"/>
      <c r="AB4719" s="15"/>
      <c r="AC4719" s="15"/>
      <c r="AD4719" s="15"/>
      <c r="AE4719" s="15"/>
      <c r="AF4719" s="15"/>
      <c r="AG4719" s="15"/>
      <c r="AH4719" s="15"/>
      <c r="AI4719" s="15"/>
      <c r="AJ4719" s="15"/>
      <c r="AK4719" s="15"/>
      <c r="AL4719" s="15"/>
      <c r="AM4719" s="15"/>
      <c r="AN4719" s="15"/>
      <c r="AO4719" s="15"/>
      <c r="AP4719" s="15"/>
      <c r="AQ4719" s="15"/>
      <c r="AR4719" s="15"/>
      <c r="AS4719" s="15"/>
      <c r="AT4719" s="15"/>
      <c r="AU4719" s="15"/>
      <c r="AV4719" s="15"/>
      <c r="AW4719" s="15"/>
      <c r="AX4719" s="82"/>
      <c r="AY4719" s="10"/>
      <c r="AZ4719" s="10">
        <v>1</v>
      </c>
      <c r="BA4719" t="s">
        <v>22</v>
      </c>
      <c r="BB4719" t="s">
        <v>23</v>
      </c>
      <c r="BD4719" s="39" t="str">
        <f t="shared" si="148"/>
        <v>1500016794_ID-2820962398Gillette</v>
      </c>
    </row>
    <row r="4720" spans="2:58" ht="13.5" customHeight="1" x14ac:dyDescent="0.35">
      <c r="B4720" s="10" t="s">
        <v>17</v>
      </c>
      <c r="C4720" s="10" t="s">
        <v>2329</v>
      </c>
      <c r="D4720" s="10" t="s">
        <v>119</v>
      </c>
      <c r="E4720" s="10" t="s">
        <v>120</v>
      </c>
      <c r="F4720" s="10" t="s">
        <v>965</v>
      </c>
      <c r="G4720" s="137" t="s">
        <v>17429</v>
      </c>
      <c r="H4720" s="10"/>
      <c r="I4720" s="149" t="s">
        <v>966</v>
      </c>
      <c r="J4720" s="83" t="s">
        <v>19132</v>
      </c>
      <c r="K4720" s="10" t="s">
        <v>6128</v>
      </c>
      <c r="L4720" s="98">
        <f>IFERROR(VLOOKUP($F4720&amp;$C4720,Sales!$J:$W,9,0),0)</f>
        <v>395408</v>
      </c>
      <c r="M4720" s="98">
        <f>IFERROR(VLOOKUP($F4720&amp;$C4720,Sales!$J:$W,10,0),0)</f>
        <v>0</v>
      </c>
      <c r="N4720" s="98">
        <f>IFERROR(VLOOKUP($F4720&amp;$C4720,Sales!$J:$W,11,0),0)</f>
        <v>0</v>
      </c>
      <c r="O4720" s="98">
        <f>IFERROR(VLOOKUP($F4720&amp;$C4720,Sales!$J:$W,12,0),0)</f>
        <v>4.333333333333333</v>
      </c>
      <c r="P4720" s="98">
        <f>IFERROR(VLOOKUP($F4720&amp;$C4720,Sales!$J:$W,13,0),0)</f>
        <v>131802.66666666666</v>
      </c>
      <c r="Q4720" s="98">
        <f>IFERROR(VLOOKUP($F4720&amp;$C4720,Sales!$A:$H,7,0),0)</f>
        <v>0</v>
      </c>
      <c r="R4720" s="41">
        <f t="shared" si="147"/>
        <v>0.33333333333333331</v>
      </c>
      <c r="S4720" s="15">
        <v>1</v>
      </c>
      <c r="T4720" s="15"/>
      <c r="U4720" s="15"/>
      <c r="V4720" s="15">
        <v>1</v>
      </c>
      <c r="W4720" s="15">
        <v>0</v>
      </c>
      <c r="X4720" s="15">
        <v>0</v>
      </c>
      <c r="Y4720" s="41">
        <v>0</v>
      </c>
      <c r="Z4720" s="41">
        <v>0</v>
      </c>
      <c r="AA4720" s="15"/>
      <c r="AB4720" s="15"/>
      <c r="AC4720" s="15"/>
      <c r="AD4720" s="15"/>
      <c r="AE4720" s="15"/>
      <c r="AF4720" s="15"/>
      <c r="AG4720" s="15"/>
      <c r="AH4720" s="15"/>
      <c r="AI4720" s="15"/>
      <c r="AJ4720" s="15"/>
      <c r="AK4720" s="15"/>
      <c r="AL4720" s="15"/>
      <c r="AM4720" s="15"/>
      <c r="AN4720" s="15"/>
      <c r="AO4720" s="15"/>
      <c r="AP4720" s="15"/>
      <c r="AQ4720" s="15"/>
      <c r="AR4720" s="15"/>
      <c r="AS4720" s="15"/>
      <c r="AT4720" s="15"/>
      <c r="AU4720" s="15"/>
      <c r="AV4720" s="15"/>
      <c r="AW4720" s="15"/>
      <c r="AX4720" s="82"/>
      <c r="AY4720" s="10"/>
      <c r="AZ4720" s="10">
        <v>1</v>
      </c>
      <c r="BA4720" t="s">
        <v>22</v>
      </c>
      <c r="BB4720" t="s">
        <v>23</v>
      </c>
      <c r="BD4720" s="39" t="str">
        <f t="shared" si="148"/>
        <v>1500018741_ID-2820974031Gillette</v>
      </c>
    </row>
    <row r="4721" spans="2:58" ht="13.5" customHeight="1" x14ac:dyDescent="0.35">
      <c r="B4721" s="10" t="s">
        <v>17</v>
      </c>
      <c r="C4721" s="10" t="s">
        <v>2329</v>
      </c>
      <c r="D4721" s="10" t="s">
        <v>119</v>
      </c>
      <c r="E4721" s="10" t="s">
        <v>120</v>
      </c>
      <c r="F4721" s="10" t="s">
        <v>946</v>
      </c>
      <c r="G4721" s="137" t="s">
        <v>17430</v>
      </c>
      <c r="H4721" s="10"/>
      <c r="I4721" s="10" t="s">
        <v>947</v>
      </c>
      <c r="J4721" s="83" t="s">
        <v>19133</v>
      </c>
      <c r="K4721" s="10" t="s">
        <v>4671</v>
      </c>
      <c r="L4721" s="98">
        <f>IFERROR(VLOOKUP($F4721&amp;$C4721,Sales!$J:$W,9,0),0)</f>
        <v>0</v>
      </c>
      <c r="M4721" s="98">
        <f>IFERROR(VLOOKUP($F4721&amp;$C4721,Sales!$J:$W,10,0),0)</f>
        <v>0</v>
      </c>
      <c r="N4721" s="98">
        <f>IFERROR(VLOOKUP($F4721&amp;$C4721,Sales!$J:$W,11,0),0)</f>
        <v>0</v>
      </c>
      <c r="O4721" s="98">
        <f>IFERROR(VLOOKUP($F4721&amp;$C4721,Sales!$J:$W,12,0),0)</f>
        <v>0</v>
      </c>
      <c r="P4721" s="98">
        <f>IFERROR(VLOOKUP($F4721&amp;$C4721,Sales!$J:$W,13,0),0)</f>
        <v>0</v>
      </c>
      <c r="Q4721" s="98">
        <f>IFERROR(VLOOKUP($F4721&amp;$C4721,Sales!$A:$H,7,0),0)</f>
        <v>0</v>
      </c>
      <c r="R4721" s="41" t="str">
        <f t="shared" si="147"/>
        <v>ERROR</v>
      </c>
      <c r="S4721" s="15"/>
      <c r="T4721" s="15"/>
      <c r="U4721" s="15"/>
      <c r="V4721" s="15"/>
      <c r="W4721" s="15"/>
      <c r="X4721" s="15"/>
      <c r="Y4721" s="41"/>
      <c r="Z4721" s="41"/>
      <c r="AA4721" s="41"/>
      <c r="AB4721" s="15"/>
      <c r="AC4721" s="15"/>
      <c r="AD4721" s="15"/>
      <c r="AE4721" s="15"/>
      <c r="AF4721" s="15"/>
      <c r="AG4721" s="15"/>
      <c r="AH4721" s="15"/>
      <c r="AI4721" s="15"/>
      <c r="AJ4721" s="41"/>
      <c r="AK4721" s="15"/>
      <c r="AL4721" s="15"/>
      <c r="AM4721" s="15"/>
      <c r="AN4721" s="15"/>
      <c r="AO4721" s="15"/>
      <c r="AP4721" s="15"/>
      <c r="AQ4721" s="15"/>
      <c r="AR4721" s="15"/>
      <c r="AS4721" s="15"/>
      <c r="AT4721" s="15"/>
      <c r="AU4721" s="15"/>
      <c r="AV4721" s="15"/>
      <c r="AW4721" s="15"/>
      <c r="AX4721" s="15"/>
      <c r="AY4721" s="10"/>
      <c r="AZ4721" s="10">
        <v>1</v>
      </c>
      <c r="BA4721" t="s">
        <v>22</v>
      </c>
      <c r="BB4721" t="s">
        <v>88</v>
      </c>
      <c r="BD4721" s="39" t="str">
        <f t="shared" si="148"/>
        <v>GI720HBAAMLRXZANID-48800844Gillette</v>
      </c>
    </row>
    <row r="4722" spans="2:58" ht="13.5" customHeight="1" x14ac:dyDescent="0.35">
      <c r="B4722" s="10" t="s">
        <v>17</v>
      </c>
      <c r="C4722" s="10" t="s">
        <v>2329</v>
      </c>
      <c r="D4722" s="10" t="s">
        <v>119</v>
      </c>
      <c r="E4722" s="10" t="s">
        <v>120</v>
      </c>
      <c r="F4722" s="10" t="s">
        <v>957</v>
      </c>
      <c r="G4722" s="137" t="s">
        <v>4506</v>
      </c>
      <c r="H4722" s="10"/>
      <c r="I4722" s="149" t="s">
        <v>958</v>
      </c>
      <c r="J4722" s="83" t="s">
        <v>19134</v>
      </c>
      <c r="K4722" s="10" t="s">
        <v>4391</v>
      </c>
      <c r="L4722" s="98">
        <f>IFERROR(VLOOKUP($F4722&amp;$C4722,Sales!$J:$W,9,0),0)</f>
        <v>1261119.9999999998</v>
      </c>
      <c r="M4722" s="98">
        <f>IFERROR(VLOOKUP($F4722&amp;$C4722,Sales!$J:$W,10,0),0)</f>
        <v>0</v>
      </c>
      <c r="N4722" s="98">
        <f>IFERROR(VLOOKUP($F4722&amp;$C4722,Sales!$J:$W,11,0),0)</f>
        <v>5188607.9999999991</v>
      </c>
      <c r="O4722" s="98">
        <f>IFERROR(VLOOKUP($F4722&amp;$C4722,Sales!$J:$W,12,0),0)</f>
        <v>119.33333333333333</v>
      </c>
      <c r="P4722" s="98">
        <f>IFERROR(VLOOKUP($F4722&amp;$C4722,Sales!$J:$W,13,0),0)</f>
        <v>2149909.333333333</v>
      </c>
      <c r="Q4722" s="98">
        <f>IFERROR(VLOOKUP($F4722&amp;$C4722,Sales!$A:$H,7,0),0)</f>
        <v>0</v>
      </c>
      <c r="R4722" s="41">
        <f t="shared" si="147"/>
        <v>1</v>
      </c>
      <c r="S4722" s="15">
        <v>1</v>
      </c>
      <c r="T4722" s="15"/>
      <c r="U4722" s="15"/>
      <c r="V4722" s="15">
        <v>1</v>
      </c>
      <c r="W4722" s="15">
        <v>1</v>
      </c>
      <c r="X4722" s="15">
        <v>1</v>
      </c>
      <c r="Y4722" s="41">
        <v>1</v>
      </c>
      <c r="Z4722" s="41">
        <v>1</v>
      </c>
      <c r="AA4722" s="15"/>
      <c r="AB4722" s="15"/>
      <c r="AC4722" s="15"/>
      <c r="AD4722" s="15"/>
      <c r="AE4722" s="15"/>
      <c r="AF4722" s="15"/>
      <c r="AG4722" s="15"/>
      <c r="AH4722" s="15"/>
      <c r="AI4722" s="15"/>
      <c r="AJ4722" s="15"/>
      <c r="AK4722" s="15"/>
      <c r="AL4722" s="15"/>
      <c r="AM4722" s="15"/>
      <c r="AN4722" s="15"/>
      <c r="AO4722" s="15"/>
      <c r="AP4722" s="15"/>
      <c r="AQ4722" s="15"/>
      <c r="AR4722" s="15"/>
      <c r="AS4722" s="15"/>
      <c r="AT4722" s="15"/>
      <c r="AU4722" s="15"/>
      <c r="AV4722" s="15"/>
      <c r="AW4722" s="15"/>
      <c r="AX4722" s="82"/>
      <c r="AY4722" s="10"/>
      <c r="AZ4722" s="10">
        <v>1</v>
      </c>
      <c r="BA4722" t="s">
        <v>22</v>
      </c>
      <c r="BB4722" t="s">
        <v>23</v>
      </c>
      <c r="BD4722" s="39" t="str">
        <f t="shared" si="148"/>
        <v>1499980938_ID-2820942738Gillette</v>
      </c>
    </row>
    <row r="4723" spans="2:58" ht="13.5" customHeight="1" x14ac:dyDescent="0.35">
      <c r="B4723" s="10" t="s">
        <v>17</v>
      </c>
      <c r="C4723" s="10" t="s">
        <v>2329</v>
      </c>
      <c r="D4723" s="10" t="s">
        <v>119</v>
      </c>
      <c r="E4723" s="10" t="s">
        <v>120</v>
      </c>
      <c r="F4723" s="10" t="s">
        <v>180</v>
      </c>
      <c r="G4723" s="137" t="s">
        <v>17431</v>
      </c>
      <c r="H4723" s="10"/>
      <c r="I4723" s="10" t="s">
        <v>181</v>
      </c>
      <c r="J4723" s="83" t="s">
        <v>19135</v>
      </c>
      <c r="K4723" s="10" t="s">
        <v>4381</v>
      </c>
      <c r="L4723" s="98">
        <f>IFERROR(VLOOKUP($F4723&amp;$C4723,Sales!$J:$W,9,0),0)</f>
        <v>0</v>
      </c>
      <c r="M4723" s="98">
        <f>IFERROR(VLOOKUP($F4723&amp;$C4723,Sales!$J:$W,10,0),0)</f>
        <v>0</v>
      </c>
      <c r="N4723" s="98">
        <f>IFERROR(VLOOKUP($F4723&amp;$C4723,Sales!$J:$W,11,0),0)</f>
        <v>0</v>
      </c>
      <c r="O4723" s="98">
        <f>IFERROR(VLOOKUP($F4723&amp;$C4723,Sales!$J:$W,12,0),0)</f>
        <v>0</v>
      </c>
      <c r="P4723" s="98">
        <f>IFERROR(VLOOKUP($F4723&amp;$C4723,Sales!$J:$W,13,0),0)</f>
        <v>0</v>
      </c>
      <c r="Q4723" s="98">
        <f>IFERROR(VLOOKUP($F4723&amp;$C4723,Sales!$A:$H,7,0),0)</f>
        <v>0</v>
      </c>
      <c r="R4723" s="41" t="str">
        <f t="shared" si="147"/>
        <v>ERROR</v>
      </c>
      <c r="S4723" s="15"/>
      <c r="T4723" s="15"/>
      <c r="U4723" s="15"/>
      <c r="V4723" s="15"/>
      <c r="W4723" s="15"/>
      <c r="X4723" s="15"/>
      <c r="Y4723" s="41"/>
      <c r="Z4723" s="41"/>
      <c r="AA4723" s="41"/>
      <c r="AB4723" s="15"/>
      <c r="AC4723" s="15"/>
      <c r="AD4723" s="15"/>
      <c r="AE4723" s="15"/>
      <c r="AF4723" s="15"/>
      <c r="AG4723" s="15"/>
      <c r="AH4723" s="15"/>
      <c r="AI4723" s="15"/>
      <c r="AJ4723" s="41"/>
      <c r="AK4723" s="15"/>
      <c r="AL4723" s="15"/>
      <c r="AM4723" s="15"/>
      <c r="AN4723" s="15"/>
      <c r="AO4723" s="15"/>
      <c r="AP4723" s="15"/>
      <c r="AQ4723" s="15"/>
      <c r="AR4723" s="15"/>
      <c r="AS4723" s="15"/>
      <c r="AT4723" s="15"/>
      <c r="AU4723" s="15"/>
      <c r="AV4723" s="15"/>
      <c r="AW4723" s="15"/>
      <c r="AX4723" s="15"/>
      <c r="AY4723" s="10"/>
      <c r="AZ4723" s="10">
        <v>1</v>
      </c>
      <c r="BA4723" t="s">
        <v>22</v>
      </c>
      <c r="BB4723" t="s">
        <v>88</v>
      </c>
      <c r="BD4723" s="39" t="str">
        <f t="shared" si="148"/>
        <v>1500020780_ID-2820954372Gillette</v>
      </c>
    </row>
    <row r="4724" spans="2:58" ht="13.5" customHeight="1" x14ac:dyDescent="0.35">
      <c r="B4724" s="10" t="s">
        <v>17</v>
      </c>
      <c r="C4724" s="10" t="s">
        <v>2329</v>
      </c>
      <c r="D4724" s="10" t="s">
        <v>119</v>
      </c>
      <c r="E4724" s="10" t="s">
        <v>120</v>
      </c>
      <c r="F4724" s="10" t="s">
        <v>6072</v>
      </c>
      <c r="G4724" s="137" t="s">
        <v>17432</v>
      </c>
      <c r="H4724" s="10"/>
      <c r="I4724" s="149" t="s">
        <v>5743</v>
      </c>
      <c r="J4724" s="83" t="s">
        <v>19136</v>
      </c>
      <c r="K4724" s="10" t="s">
        <v>6299</v>
      </c>
      <c r="L4724" s="98">
        <f>IFERROR(VLOOKUP($F4724&amp;$C4724,Sales!$J:$W,9,0),0)</f>
        <v>0</v>
      </c>
      <c r="M4724" s="98">
        <f>IFERROR(VLOOKUP($F4724&amp;$C4724,Sales!$J:$W,10,0),0)</f>
        <v>0</v>
      </c>
      <c r="N4724" s="98">
        <f>IFERROR(VLOOKUP($F4724&amp;$C4724,Sales!$J:$W,11,0),0)</f>
        <v>0</v>
      </c>
      <c r="O4724" s="98">
        <f>IFERROR(VLOOKUP($F4724&amp;$C4724,Sales!$J:$W,12,0),0)</f>
        <v>0</v>
      </c>
      <c r="P4724" s="98">
        <f>IFERROR(VLOOKUP($F4724&amp;$C4724,Sales!$J:$W,13,0),0)</f>
        <v>0</v>
      </c>
      <c r="Q4724" s="98">
        <f>IFERROR(VLOOKUP($F4724&amp;$C4724,Sales!$A:$H,7,0),0)</f>
        <v>0</v>
      </c>
      <c r="R4724" s="41">
        <f t="shared" si="147"/>
        <v>1</v>
      </c>
      <c r="S4724" s="15">
        <v>1</v>
      </c>
      <c r="T4724" s="15"/>
      <c r="U4724" s="15"/>
      <c r="V4724" s="15">
        <v>1</v>
      </c>
      <c r="W4724" s="15">
        <v>1</v>
      </c>
      <c r="X4724" s="15">
        <v>1</v>
      </c>
      <c r="Y4724" s="41">
        <v>1</v>
      </c>
      <c r="Z4724" s="41">
        <v>1</v>
      </c>
      <c r="AA4724" s="15"/>
      <c r="AB4724" s="15"/>
      <c r="AC4724" s="15"/>
      <c r="AD4724" s="15"/>
      <c r="AE4724" s="15"/>
      <c r="AF4724" s="15"/>
      <c r="AG4724" s="15"/>
      <c r="AH4724" s="15"/>
      <c r="AI4724" s="15"/>
      <c r="AJ4724" s="15"/>
      <c r="AK4724" s="15"/>
      <c r="AL4724" s="15"/>
      <c r="AM4724" s="15"/>
      <c r="AN4724" s="15"/>
      <c r="AO4724" s="15"/>
      <c r="AP4724" s="15"/>
      <c r="AQ4724" s="15"/>
      <c r="AR4724" s="15"/>
      <c r="AS4724" s="15"/>
      <c r="AT4724" s="15"/>
      <c r="AU4724" s="15"/>
      <c r="AV4724" s="15"/>
      <c r="AW4724" s="15"/>
      <c r="AX4724" s="82"/>
      <c r="AY4724" s="10"/>
      <c r="AZ4724" s="10">
        <v>1</v>
      </c>
      <c r="BA4724" t="s">
        <v>22</v>
      </c>
      <c r="BB4724" t="s">
        <v>23</v>
      </c>
      <c r="BD4724" s="39" t="str">
        <f t="shared" si="148"/>
        <v>1547244267_ID-2946128667Gillette</v>
      </c>
    </row>
    <row r="4725" spans="2:58" ht="13.5" customHeight="1" x14ac:dyDescent="0.35">
      <c r="B4725" s="10" t="s">
        <v>17</v>
      </c>
      <c r="C4725" s="10" t="s">
        <v>2329</v>
      </c>
      <c r="D4725" s="10" t="s">
        <v>119</v>
      </c>
      <c r="E4725" s="10" t="s">
        <v>120</v>
      </c>
      <c r="F4725" s="10" t="s">
        <v>6075</v>
      </c>
      <c r="G4725" s="137" t="s">
        <v>17433</v>
      </c>
      <c r="H4725" s="10"/>
      <c r="I4725" s="149" t="s">
        <v>6302</v>
      </c>
      <c r="J4725" s="83" t="s">
        <v>19137</v>
      </c>
      <c r="K4725" s="10" t="s">
        <v>6140</v>
      </c>
      <c r="L4725" s="98">
        <f>IFERROR(VLOOKUP($F4725&amp;$C4725,Sales!$J:$W,9,0),0)</f>
        <v>0</v>
      </c>
      <c r="M4725" s="98">
        <f>IFERROR(VLOOKUP($F4725&amp;$C4725,Sales!$J:$W,10,0),0)</f>
        <v>0</v>
      </c>
      <c r="N4725" s="98">
        <f>IFERROR(VLOOKUP($F4725&amp;$C4725,Sales!$J:$W,11,0),0)</f>
        <v>4340175</v>
      </c>
      <c r="O4725" s="98">
        <f>IFERROR(VLOOKUP($F4725&amp;$C4725,Sales!$J:$W,12,0),0)</f>
        <v>11.666666666666666</v>
      </c>
      <c r="P4725" s="98">
        <f>IFERROR(VLOOKUP($F4725&amp;$C4725,Sales!$J:$W,13,0),0)</f>
        <v>1446725</v>
      </c>
      <c r="Q4725" s="98">
        <f>IFERROR(VLOOKUP($F4725&amp;$C4725,Sales!$A:$H,7,0),0)</f>
        <v>0</v>
      </c>
      <c r="R4725" s="41">
        <f t="shared" si="147"/>
        <v>1</v>
      </c>
      <c r="S4725" s="15">
        <v>1</v>
      </c>
      <c r="T4725" s="15"/>
      <c r="U4725" s="15"/>
      <c r="V4725" s="15">
        <v>1</v>
      </c>
      <c r="W4725" s="15">
        <v>1</v>
      </c>
      <c r="X4725" s="15">
        <v>1</v>
      </c>
      <c r="Y4725" s="41">
        <v>1</v>
      </c>
      <c r="Z4725" s="41">
        <v>1</v>
      </c>
      <c r="AA4725" s="15"/>
      <c r="AB4725" s="15"/>
      <c r="AC4725" s="15"/>
      <c r="AD4725" s="15"/>
      <c r="AE4725" s="15"/>
      <c r="AF4725" s="15"/>
      <c r="AG4725" s="15"/>
      <c r="AH4725" s="15"/>
      <c r="AI4725" s="15"/>
      <c r="AJ4725" s="15"/>
      <c r="AK4725" s="15"/>
      <c r="AL4725" s="15"/>
      <c r="AM4725" s="15"/>
      <c r="AN4725" s="15"/>
      <c r="AO4725" s="15"/>
      <c r="AP4725" s="15"/>
      <c r="AQ4725" s="15"/>
      <c r="AR4725" s="15"/>
      <c r="AS4725" s="15"/>
      <c r="AT4725" s="15"/>
      <c r="AU4725" s="15"/>
      <c r="AV4725" s="15"/>
      <c r="AW4725" s="15"/>
      <c r="AX4725" s="82"/>
      <c r="AY4725" s="10"/>
      <c r="AZ4725" s="10">
        <v>1</v>
      </c>
      <c r="BA4725" t="s">
        <v>22</v>
      </c>
      <c r="BB4725" t="s">
        <v>23</v>
      </c>
      <c r="BD4725" s="39" t="str">
        <f t="shared" si="148"/>
        <v>3205836876_ID-5604722284Gillette</v>
      </c>
    </row>
    <row r="4726" spans="2:58" ht="13.5" customHeight="1" x14ac:dyDescent="0.35">
      <c r="B4726" s="10" t="s">
        <v>17</v>
      </c>
      <c r="C4726" s="10" t="s">
        <v>2329</v>
      </c>
      <c r="D4726" s="10" t="s">
        <v>119</v>
      </c>
      <c r="E4726" s="10" t="s">
        <v>120</v>
      </c>
      <c r="F4726" s="10" t="s">
        <v>123</v>
      </c>
      <c r="G4726" s="137" t="s">
        <v>17434</v>
      </c>
      <c r="H4726" s="10"/>
      <c r="I4726" s="10" t="s">
        <v>124</v>
      </c>
      <c r="J4726" s="83" t="s">
        <v>19138</v>
      </c>
      <c r="K4726" s="10" t="s">
        <v>6148</v>
      </c>
      <c r="L4726" s="98">
        <f>IFERROR(VLOOKUP($F4726&amp;$C4726,Sales!$J:$W,9,0),0)</f>
        <v>0</v>
      </c>
      <c r="M4726" s="98">
        <f>IFERROR(VLOOKUP($F4726&amp;$C4726,Sales!$J:$W,10,0),0)</f>
        <v>0</v>
      </c>
      <c r="N4726" s="98">
        <f>IFERROR(VLOOKUP($F4726&amp;$C4726,Sales!$J:$W,11,0),0)</f>
        <v>0</v>
      </c>
      <c r="O4726" s="98">
        <f>IFERROR(VLOOKUP($F4726&amp;$C4726,Sales!$J:$W,12,0),0)</f>
        <v>0</v>
      </c>
      <c r="P4726" s="98">
        <f>IFERROR(VLOOKUP($F4726&amp;$C4726,Sales!$J:$W,13,0),0)</f>
        <v>0</v>
      </c>
      <c r="Q4726" s="98">
        <f>IFERROR(VLOOKUP($F4726&amp;$C4726,Sales!$A:$H,7,0),0)</f>
        <v>0</v>
      </c>
      <c r="R4726" s="41" t="str">
        <f t="shared" si="147"/>
        <v>ERROR</v>
      </c>
      <c r="S4726" s="15"/>
      <c r="T4726" s="15"/>
      <c r="U4726" s="15"/>
      <c r="V4726" s="15"/>
      <c r="W4726" s="15"/>
      <c r="X4726" s="15"/>
      <c r="Y4726" s="41"/>
      <c r="Z4726" s="41"/>
      <c r="AA4726" s="41"/>
      <c r="AB4726" s="15"/>
      <c r="AC4726" s="15"/>
      <c r="AD4726" s="15"/>
      <c r="AE4726" s="15"/>
      <c r="AF4726" s="15"/>
      <c r="AG4726" s="15"/>
      <c r="AH4726" s="15"/>
      <c r="AI4726" s="15"/>
      <c r="AJ4726" s="41"/>
      <c r="AK4726" s="15"/>
      <c r="AL4726" s="15"/>
      <c r="AM4726" s="15"/>
      <c r="AN4726" s="15"/>
      <c r="AO4726" s="15"/>
      <c r="AP4726" s="15"/>
      <c r="AQ4726" s="15"/>
      <c r="AR4726" s="15"/>
      <c r="AS4726" s="15"/>
      <c r="AT4726" s="15"/>
      <c r="AU4726" s="15"/>
      <c r="AV4726" s="15"/>
      <c r="AW4726" s="15"/>
      <c r="AX4726" s="15"/>
      <c r="AY4726" s="10"/>
      <c r="AZ4726" s="10">
        <v>1</v>
      </c>
      <c r="BA4726" t="s">
        <v>22</v>
      </c>
      <c r="BB4726" t="s">
        <v>88</v>
      </c>
      <c r="BD4726" s="39" t="str">
        <f t="shared" si="148"/>
        <v>GI720HBAAV176DANID-70138085Gillette</v>
      </c>
    </row>
    <row r="4727" spans="2:58" ht="13.5" customHeight="1" x14ac:dyDescent="0.35">
      <c r="B4727" s="10" t="s">
        <v>17</v>
      </c>
      <c r="C4727" s="10" t="s">
        <v>2329</v>
      </c>
      <c r="D4727" s="10" t="s">
        <v>119</v>
      </c>
      <c r="E4727" s="10" t="s">
        <v>120</v>
      </c>
      <c r="F4727" s="10" t="s">
        <v>3554</v>
      </c>
      <c r="G4727" s="137" t="s">
        <v>17435</v>
      </c>
      <c r="H4727" s="10"/>
      <c r="I4727" s="10" t="s">
        <v>17436</v>
      </c>
      <c r="J4727" s="83" t="s">
        <v>19139</v>
      </c>
      <c r="K4727" s="10" t="s">
        <v>17437</v>
      </c>
      <c r="L4727" s="98">
        <f>IFERROR(VLOOKUP($F4727&amp;$C4727,Sales!$J:$W,9,0),0)</f>
        <v>0</v>
      </c>
      <c r="M4727" s="98">
        <f>IFERROR(VLOOKUP($F4727&amp;$C4727,Sales!$J:$W,10,0),0)</f>
        <v>0</v>
      </c>
      <c r="N4727" s="98">
        <f>IFERROR(VLOOKUP($F4727&amp;$C4727,Sales!$J:$W,11,0),0)</f>
        <v>0</v>
      </c>
      <c r="O4727" s="98">
        <f>IFERROR(VLOOKUP($F4727&amp;$C4727,Sales!$J:$W,12,0),0)</f>
        <v>0</v>
      </c>
      <c r="P4727" s="98">
        <f>IFERROR(VLOOKUP($F4727&amp;$C4727,Sales!$J:$W,13,0),0)</f>
        <v>0</v>
      </c>
      <c r="Q4727" s="98">
        <f>IFERROR(VLOOKUP($F4727&amp;$C4727,Sales!$A:$H,7,0),0)</f>
        <v>0</v>
      </c>
      <c r="R4727" s="41" t="str">
        <f t="shared" si="147"/>
        <v>ERROR</v>
      </c>
      <c r="S4727" s="15"/>
      <c r="T4727" s="15"/>
      <c r="U4727" s="15"/>
      <c r="V4727" s="15"/>
      <c r="W4727" s="15"/>
      <c r="X4727" s="15"/>
      <c r="Y4727" s="41"/>
      <c r="Z4727" s="41"/>
      <c r="AA4727" s="41"/>
      <c r="AB4727" s="15"/>
      <c r="AC4727" s="15"/>
      <c r="AD4727" s="154"/>
      <c r="AE4727" s="15"/>
      <c r="AF4727" s="15"/>
      <c r="AG4727" s="15"/>
      <c r="AH4727" s="15"/>
      <c r="AI4727" s="15"/>
      <c r="AJ4727" s="41"/>
      <c r="AK4727" s="15"/>
      <c r="AL4727" s="15"/>
      <c r="AM4727" s="15"/>
      <c r="AN4727" s="15"/>
      <c r="AO4727" s="15"/>
      <c r="AP4727" s="15"/>
      <c r="AQ4727" s="15"/>
      <c r="AR4727" s="15"/>
      <c r="AS4727" s="15"/>
      <c r="AT4727" s="15"/>
      <c r="AU4727" s="15"/>
      <c r="AV4727" s="15"/>
      <c r="AW4727" s="15"/>
      <c r="AX4727" s="82"/>
      <c r="AY4727" s="10"/>
      <c r="AZ4727" s="10">
        <v>1</v>
      </c>
      <c r="BA4727" t="s">
        <v>22</v>
      </c>
      <c r="BB4727" t="s">
        <v>88</v>
      </c>
      <c r="BD4727" s="39" t="str">
        <f t="shared" si="148"/>
        <v>5427310031_ID-10795382162Gillette</v>
      </c>
      <c r="BE4727" t="s">
        <v>17438</v>
      </c>
      <c r="BF4727" t="s">
        <v>17364</v>
      </c>
    </row>
    <row r="4728" spans="2:58" ht="13.5" customHeight="1" x14ac:dyDescent="0.35">
      <c r="B4728" s="10" t="s">
        <v>17</v>
      </c>
      <c r="C4728" s="10" t="s">
        <v>2329</v>
      </c>
      <c r="D4728" s="10" t="s">
        <v>119</v>
      </c>
      <c r="E4728" s="10" t="s">
        <v>120</v>
      </c>
      <c r="F4728" s="10" t="s">
        <v>953</v>
      </c>
      <c r="G4728" s="137" t="s">
        <v>17439</v>
      </c>
      <c r="H4728" s="10"/>
      <c r="I4728" s="149" t="s">
        <v>954</v>
      </c>
      <c r="J4728" s="83" t="s">
        <v>19140</v>
      </c>
      <c r="K4728" s="10" t="s">
        <v>17440</v>
      </c>
      <c r="L4728" s="98">
        <f>IFERROR(VLOOKUP($F4728&amp;$C4728,Sales!$J:$W,9,0),0)</f>
        <v>3264575.9999999991</v>
      </c>
      <c r="M4728" s="98">
        <f>IFERROR(VLOOKUP($F4728&amp;$C4728,Sales!$J:$W,10,0),0)</f>
        <v>0</v>
      </c>
      <c r="N4728" s="98">
        <f>IFERROR(VLOOKUP($F4728&amp;$C4728,Sales!$J:$W,11,0),0)</f>
        <v>0</v>
      </c>
      <c r="O4728" s="98">
        <f>IFERROR(VLOOKUP($F4728&amp;$C4728,Sales!$J:$W,12,0),0)</f>
        <v>112</v>
      </c>
      <c r="P4728" s="98">
        <f>IFERROR(VLOOKUP($F4728&amp;$C4728,Sales!$J:$W,13,0),0)</f>
        <v>1088191.9999999998</v>
      </c>
      <c r="Q4728" s="98">
        <f>IFERROR(VLOOKUP($F4728&amp;$C4728,Sales!$A:$H,7,0),0)</f>
        <v>0</v>
      </c>
      <c r="R4728" s="41">
        <f t="shared" si="147"/>
        <v>1</v>
      </c>
      <c r="S4728" s="15">
        <v>1</v>
      </c>
      <c r="T4728" s="15"/>
      <c r="U4728" s="15"/>
      <c r="V4728" s="15">
        <v>1</v>
      </c>
      <c r="W4728" s="15">
        <v>1</v>
      </c>
      <c r="X4728" s="15">
        <v>1</v>
      </c>
      <c r="Y4728" s="41">
        <v>1</v>
      </c>
      <c r="Z4728" s="41">
        <v>1</v>
      </c>
      <c r="AA4728" s="15"/>
      <c r="AB4728" s="15"/>
      <c r="AC4728" s="15"/>
      <c r="AD4728" s="15"/>
      <c r="AE4728" s="15"/>
      <c r="AF4728" s="15"/>
      <c r="AG4728" s="15"/>
      <c r="AH4728" s="15"/>
      <c r="AI4728" s="15"/>
      <c r="AJ4728" s="15"/>
      <c r="AK4728" s="15"/>
      <c r="AL4728" s="15"/>
      <c r="AM4728" s="15"/>
      <c r="AN4728" s="15"/>
      <c r="AO4728" s="15"/>
      <c r="AP4728" s="15"/>
      <c r="AQ4728" s="15"/>
      <c r="AR4728" s="15"/>
      <c r="AS4728" s="15"/>
      <c r="AT4728" s="15"/>
      <c r="AU4728" s="15"/>
      <c r="AV4728" s="15"/>
      <c r="AW4728" s="15"/>
      <c r="AX4728" s="82"/>
      <c r="AY4728" s="10"/>
      <c r="AZ4728" s="10">
        <v>1</v>
      </c>
      <c r="BA4728" t="s">
        <v>22</v>
      </c>
      <c r="BB4728" t="s">
        <v>23</v>
      </c>
      <c r="BD4728" s="39" t="str">
        <f t="shared" si="148"/>
        <v>5427308053_ID-10795346744Gillette</v>
      </c>
    </row>
    <row r="4729" spans="2:58" ht="13.5" customHeight="1" x14ac:dyDescent="0.35">
      <c r="B4729" s="10" t="s">
        <v>17</v>
      </c>
      <c r="C4729" s="10" t="s">
        <v>2329</v>
      </c>
      <c r="D4729" s="10" t="s">
        <v>119</v>
      </c>
      <c r="E4729" s="10" t="s">
        <v>120</v>
      </c>
      <c r="F4729" s="10" t="s">
        <v>973</v>
      </c>
      <c r="G4729" s="137" t="s">
        <v>17441</v>
      </c>
      <c r="H4729" s="10"/>
      <c r="I4729" s="149" t="s">
        <v>974</v>
      </c>
      <c r="J4729" s="83" t="s">
        <v>19141</v>
      </c>
      <c r="K4729" s="10" t="s">
        <v>6136</v>
      </c>
      <c r="L4729" s="98">
        <f>IFERROR(VLOOKUP($F4729&amp;$C4729,Sales!$J:$W,9,0),0)</f>
        <v>839423.99999999988</v>
      </c>
      <c r="M4729" s="98">
        <f>IFERROR(VLOOKUP($F4729&amp;$C4729,Sales!$J:$W,10,0),0)</f>
        <v>0</v>
      </c>
      <c r="N4729" s="98">
        <f>IFERROR(VLOOKUP($F4729&amp;$C4729,Sales!$J:$W,11,0),0)</f>
        <v>2518271.9999999995</v>
      </c>
      <c r="O4729" s="98">
        <f>IFERROR(VLOOKUP($F4729&amp;$C4729,Sales!$J:$W,12,0),0)</f>
        <v>32</v>
      </c>
      <c r="P4729" s="98">
        <f>IFERROR(VLOOKUP($F4729&amp;$C4729,Sales!$J:$W,13,0),0)</f>
        <v>1119231.9999999998</v>
      </c>
      <c r="Q4729" s="98">
        <f>IFERROR(VLOOKUP($F4729&amp;$C4729,Sales!$A:$H,7,0),0)</f>
        <v>0</v>
      </c>
      <c r="R4729" s="41">
        <f t="shared" si="147"/>
        <v>1</v>
      </c>
      <c r="S4729" s="15">
        <v>1</v>
      </c>
      <c r="T4729" s="15"/>
      <c r="U4729" s="15"/>
      <c r="V4729" s="15">
        <v>1</v>
      </c>
      <c r="W4729" s="15">
        <v>1</v>
      </c>
      <c r="X4729" s="15">
        <v>1</v>
      </c>
      <c r="Y4729" s="41">
        <v>1</v>
      </c>
      <c r="Z4729" s="41">
        <v>1</v>
      </c>
      <c r="AA4729" s="15"/>
      <c r="AB4729" s="15"/>
      <c r="AC4729" s="15"/>
      <c r="AD4729" s="15"/>
      <c r="AE4729" s="15"/>
      <c r="AF4729" s="15"/>
      <c r="AG4729" s="15"/>
      <c r="AH4729" s="15"/>
      <c r="AI4729" s="15"/>
      <c r="AJ4729" s="15"/>
      <c r="AK4729" s="15"/>
      <c r="AL4729" s="15"/>
      <c r="AM4729" s="15"/>
      <c r="AN4729" s="15"/>
      <c r="AO4729" s="15"/>
      <c r="AP4729" s="15"/>
      <c r="AQ4729" s="15"/>
      <c r="AR4729" s="15"/>
      <c r="AS4729" s="15"/>
      <c r="AT4729" s="15"/>
      <c r="AU4729" s="15"/>
      <c r="AV4729" s="15"/>
      <c r="AW4729" s="15"/>
      <c r="AX4729" s="82"/>
      <c r="AY4729" s="10"/>
      <c r="AZ4729" s="10">
        <v>1</v>
      </c>
      <c r="BA4729" t="s">
        <v>22</v>
      </c>
      <c r="BB4729" t="s">
        <v>23</v>
      </c>
      <c r="BD4729" s="39" t="str">
        <f t="shared" si="148"/>
        <v>1547320687_ID-2946774380Gillette</v>
      </c>
    </row>
    <row r="4730" spans="2:58" ht="13.5" customHeight="1" x14ac:dyDescent="0.35">
      <c r="B4730" s="10" t="s">
        <v>17</v>
      </c>
      <c r="C4730" s="10" t="s">
        <v>2329</v>
      </c>
      <c r="D4730" s="10" t="s">
        <v>119</v>
      </c>
      <c r="E4730" s="10" t="s">
        <v>120</v>
      </c>
      <c r="F4730" s="10" t="s">
        <v>143</v>
      </c>
      <c r="G4730" s="137" t="s">
        <v>2418</v>
      </c>
      <c r="H4730" s="10"/>
      <c r="I4730" s="149" t="s">
        <v>144</v>
      </c>
      <c r="J4730" s="83" t="s">
        <v>19142</v>
      </c>
      <c r="K4730" s="10" t="s">
        <v>4357</v>
      </c>
      <c r="L4730" s="98">
        <f>IFERROR(VLOOKUP($F4730&amp;$C4730,Sales!$J:$W,9,0),0)</f>
        <v>4582619.9999999991</v>
      </c>
      <c r="M4730" s="98">
        <f>IFERROR(VLOOKUP($F4730&amp;$C4730,Sales!$J:$W,10,0),0)</f>
        <v>0</v>
      </c>
      <c r="N4730" s="98">
        <f>IFERROR(VLOOKUP($F4730&amp;$C4730,Sales!$J:$W,11,0),0)</f>
        <v>0</v>
      </c>
      <c r="O4730" s="98">
        <f>IFERROR(VLOOKUP($F4730&amp;$C4730,Sales!$J:$W,12,0),0)</f>
        <v>30</v>
      </c>
      <c r="P4730" s="98">
        <f>IFERROR(VLOOKUP($F4730&amp;$C4730,Sales!$J:$W,13,0),0)</f>
        <v>1527539.9999999998</v>
      </c>
      <c r="Q4730" s="98">
        <f>IFERROR(VLOOKUP($F4730&amp;$C4730,Sales!$A:$H,7,0),0)</f>
        <v>0</v>
      </c>
      <c r="R4730" s="41">
        <f t="shared" si="147"/>
        <v>1</v>
      </c>
      <c r="S4730" s="15">
        <v>1</v>
      </c>
      <c r="T4730" s="15"/>
      <c r="U4730" s="15"/>
      <c r="V4730" s="15">
        <v>1</v>
      </c>
      <c r="W4730" s="15">
        <v>1</v>
      </c>
      <c r="X4730" s="15">
        <v>1</v>
      </c>
      <c r="Y4730" s="41">
        <v>1</v>
      </c>
      <c r="Z4730" s="41">
        <v>1</v>
      </c>
      <c r="AA4730" s="15"/>
      <c r="AB4730" s="15"/>
      <c r="AC4730" s="15"/>
      <c r="AD4730" s="15"/>
      <c r="AE4730" s="15"/>
      <c r="AF4730" s="15"/>
      <c r="AG4730" s="15"/>
      <c r="AH4730" s="15"/>
      <c r="AI4730" s="15"/>
      <c r="AJ4730" s="15"/>
      <c r="AK4730" s="15"/>
      <c r="AL4730" s="15"/>
      <c r="AM4730" s="15"/>
      <c r="AN4730" s="15"/>
      <c r="AO4730" s="15"/>
      <c r="AP4730" s="15"/>
      <c r="AQ4730" s="15"/>
      <c r="AR4730" s="15"/>
      <c r="AS4730" s="15"/>
      <c r="AT4730" s="15"/>
      <c r="AU4730" s="15"/>
      <c r="AV4730" s="15"/>
      <c r="AW4730" s="15"/>
      <c r="AX4730" s="82"/>
      <c r="AY4730" s="10"/>
      <c r="AZ4730" s="10">
        <v>1</v>
      </c>
      <c r="BA4730" t="s">
        <v>22</v>
      </c>
      <c r="BB4730" t="s">
        <v>23</v>
      </c>
      <c r="BD4730" s="39" t="str">
        <f t="shared" si="148"/>
        <v>GI087HBADIAKANID-191678Gillette</v>
      </c>
    </row>
    <row r="4731" spans="2:58" ht="13.5" customHeight="1" x14ac:dyDescent="0.35">
      <c r="B4731" s="10" t="s">
        <v>17</v>
      </c>
      <c r="C4731" s="10" t="s">
        <v>2329</v>
      </c>
      <c r="D4731" s="10" t="s">
        <v>119</v>
      </c>
      <c r="E4731" s="10" t="s">
        <v>120</v>
      </c>
      <c r="F4731" s="10" t="s">
        <v>4076</v>
      </c>
      <c r="G4731" s="156" t="s">
        <v>17442</v>
      </c>
      <c r="H4731" s="10"/>
      <c r="I4731" s="10" t="s">
        <v>6185</v>
      </c>
      <c r="J4731" s="83" t="s">
        <v>19143</v>
      </c>
      <c r="K4731" s="10" t="s">
        <v>6309</v>
      </c>
      <c r="L4731" s="98">
        <f>IFERROR(VLOOKUP($F4731&amp;$C4731,Sales!$J:$W,9,0),0)</f>
        <v>0</v>
      </c>
      <c r="M4731" s="98">
        <f>IFERROR(VLOOKUP($F4731&amp;$C4731,Sales!$J:$W,10,0),0)</f>
        <v>0</v>
      </c>
      <c r="N4731" s="98">
        <f>IFERROR(VLOOKUP($F4731&amp;$C4731,Sales!$J:$W,11,0),0)</f>
        <v>0</v>
      </c>
      <c r="O4731" s="98">
        <f>IFERROR(VLOOKUP($F4731&amp;$C4731,Sales!$J:$W,12,0),0)</f>
        <v>0</v>
      </c>
      <c r="P4731" s="98">
        <f>IFERROR(VLOOKUP($F4731&amp;$C4731,Sales!$J:$W,13,0),0)</f>
        <v>0</v>
      </c>
      <c r="Q4731" s="98">
        <f>IFERROR(VLOOKUP($F4731&amp;$C4731,Sales!$A:$H,7,0),0)</f>
        <v>0</v>
      </c>
      <c r="R4731" s="41" t="str">
        <f t="shared" si="147"/>
        <v>ERROR</v>
      </c>
      <c r="S4731" s="15"/>
      <c r="T4731" s="15"/>
      <c r="U4731" s="15"/>
      <c r="V4731" s="15"/>
      <c r="W4731" s="15"/>
      <c r="X4731" s="15"/>
      <c r="Y4731" s="41"/>
      <c r="Z4731" s="41"/>
      <c r="AA4731" s="41"/>
      <c r="AB4731" s="15"/>
      <c r="AC4731" s="15"/>
      <c r="AD4731" s="15"/>
      <c r="AE4731" s="15"/>
      <c r="AF4731" s="15"/>
      <c r="AG4731" s="15"/>
      <c r="AH4731" s="15"/>
      <c r="AI4731" s="15"/>
      <c r="AJ4731" s="41"/>
      <c r="AK4731" s="15"/>
      <c r="AL4731" s="15"/>
      <c r="AM4731" s="15"/>
      <c r="AN4731" s="15"/>
      <c r="AO4731" s="15"/>
      <c r="AP4731" s="15"/>
      <c r="AQ4731" s="15"/>
      <c r="AR4731" s="15"/>
      <c r="AS4731" s="15"/>
      <c r="AT4731" s="15"/>
      <c r="AU4731" s="15"/>
      <c r="AV4731" s="15"/>
      <c r="AW4731" s="15"/>
      <c r="AX4731" s="82"/>
      <c r="AY4731" s="10"/>
      <c r="AZ4731" s="10">
        <v>1</v>
      </c>
      <c r="BA4731" t="s">
        <v>22</v>
      </c>
      <c r="BB4731" t="s">
        <v>88</v>
      </c>
      <c r="BD4731" s="39" t="str">
        <f t="shared" si="148"/>
        <v>4188402395_ID-7063668329Gillette</v>
      </c>
      <c r="BE4731" s="1">
        <v>44990</v>
      </c>
      <c r="BF4731" t="s">
        <v>17364</v>
      </c>
    </row>
    <row r="4732" spans="2:58" ht="13.5" customHeight="1" x14ac:dyDescent="0.35">
      <c r="B4732" s="10" t="s">
        <v>17</v>
      </c>
      <c r="C4732" s="10" t="s">
        <v>2329</v>
      </c>
      <c r="D4732" s="10" t="s">
        <v>119</v>
      </c>
      <c r="E4732" s="10" t="s">
        <v>120</v>
      </c>
      <c r="F4732" s="10" t="s">
        <v>4077</v>
      </c>
      <c r="G4732" s="137" t="s">
        <v>17443</v>
      </c>
      <c r="H4732" s="10"/>
      <c r="I4732" s="10" t="s">
        <v>6187</v>
      </c>
      <c r="J4732" s="83" t="s">
        <v>19144</v>
      </c>
      <c r="K4732" s="10" t="s">
        <v>6310</v>
      </c>
      <c r="L4732" s="98">
        <f>IFERROR(VLOOKUP($F4732&amp;$C4732,Sales!$J:$W,9,0),0)</f>
        <v>0</v>
      </c>
      <c r="M4732" s="98">
        <f>IFERROR(VLOOKUP($F4732&amp;$C4732,Sales!$J:$W,10,0),0)</f>
        <v>0</v>
      </c>
      <c r="N4732" s="98">
        <f>IFERROR(VLOOKUP($F4732&amp;$C4732,Sales!$J:$W,11,0),0)</f>
        <v>0</v>
      </c>
      <c r="O4732" s="98">
        <f>IFERROR(VLOOKUP($F4732&amp;$C4732,Sales!$J:$W,12,0),0)</f>
        <v>0</v>
      </c>
      <c r="P4732" s="98">
        <f>IFERROR(VLOOKUP($F4732&amp;$C4732,Sales!$J:$W,13,0),0)</f>
        <v>0</v>
      </c>
      <c r="Q4732" s="98">
        <f>IFERROR(VLOOKUP($F4732&amp;$C4732,Sales!$A:$H,7,0),0)</f>
        <v>0</v>
      </c>
      <c r="R4732" s="41" t="str">
        <f t="shared" si="147"/>
        <v>ERROR</v>
      </c>
      <c r="S4732" s="15"/>
      <c r="T4732" s="15"/>
      <c r="U4732" s="15"/>
      <c r="V4732" s="15"/>
      <c r="W4732" s="15"/>
      <c r="X4732" s="15"/>
      <c r="Y4732" s="41"/>
      <c r="Z4732" s="41"/>
      <c r="AA4732" s="41"/>
      <c r="AB4732" s="15"/>
      <c r="AC4732" s="15"/>
      <c r="AD4732" s="15"/>
      <c r="AE4732" s="15"/>
      <c r="AF4732" s="15"/>
      <c r="AG4732" s="15"/>
      <c r="AH4732" s="15"/>
      <c r="AI4732" s="15"/>
      <c r="AJ4732" s="41"/>
      <c r="AK4732" s="15"/>
      <c r="AL4732" s="15"/>
      <c r="AM4732" s="15"/>
      <c r="AN4732" s="15"/>
      <c r="AO4732" s="15"/>
      <c r="AP4732" s="15"/>
      <c r="AQ4732" s="15"/>
      <c r="AR4732" s="15"/>
      <c r="AS4732" s="15"/>
      <c r="AT4732" s="15"/>
      <c r="AU4732" s="15"/>
      <c r="AV4732" s="15"/>
      <c r="AW4732" s="15"/>
      <c r="AX4732" s="15"/>
      <c r="AY4732" s="10"/>
      <c r="AZ4732" s="10">
        <v>1</v>
      </c>
      <c r="BA4732" t="s">
        <v>22</v>
      </c>
      <c r="BB4732" t="s">
        <v>88</v>
      </c>
      <c r="BD4732" s="39" t="str">
        <f t="shared" si="148"/>
        <v>4188420105_ID-7063640921Gillette</v>
      </c>
    </row>
    <row r="4733" spans="2:58" ht="13.5" customHeight="1" x14ac:dyDescent="0.35">
      <c r="B4733" s="10" t="s">
        <v>17</v>
      </c>
      <c r="C4733" s="10" t="s">
        <v>2329</v>
      </c>
      <c r="D4733" s="10" t="s">
        <v>119</v>
      </c>
      <c r="E4733" s="10" t="s">
        <v>120</v>
      </c>
      <c r="F4733" s="10" t="s">
        <v>4078</v>
      </c>
      <c r="G4733" s="137" t="s">
        <v>17444</v>
      </c>
      <c r="H4733" s="10"/>
      <c r="I4733" s="149" t="s">
        <v>6186</v>
      </c>
      <c r="J4733" s="83" t="s">
        <v>19145</v>
      </c>
      <c r="K4733" s="10" t="s">
        <v>6311</v>
      </c>
      <c r="L4733" s="98">
        <f>IFERROR(VLOOKUP($F4733&amp;$C4733,Sales!$J:$W,9,0),0)</f>
        <v>0</v>
      </c>
      <c r="M4733" s="98">
        <f>IFERROR(VLOOKUP($F4733&amp;$C4733,Sales!$J:$W,10,0),0)</f>
        <v>0</v>
      </c>
      <c r="N4733" s="98">
        <f>IFERROR(VLOOKUP($F4733&amp;$C4733,Sales!$J:$W,11,0),0)</f>
        <v>0</v>
      </c>
      <c r="O4733" s="98">
        <f>IFERROR(VLOOKUP($F4733&amp;$C4733,Sales!$J:$W,12,0),0)</f>
        <v>0</v>
      </c>
      <c r="P4733" s="98">
        <f>IFERROR(VLOOKUP($F4733&amp;$C4733,Sales!$J:$W,13,0),0)</f>
        <v>0</v>
      </c>
      <c r="Q4733" s="98">
        <f>IFERROR(VLOOKUP($F4733&amp;$C4733,Sales!$A:$H,7,0),0)</f>
        <v>0</v>
      </c>
      <c r="R4733" s="41">
        <f t="shared" si="147"/>
        <v>1</v>
      </c>
      <c r="S4733" s="15">
        <v>1</v>
      </c>
      <c r="T4733" s="15"/>
      <c r="U4733" s="15"/>
      <c r="V4733" s="15">
        <v>1</v>
      </c>
      <c r="W4733" s="15">
        <v>1</v>
      </c>
      <c r="X4733" s="15">
        <v>1</v>
      </c>
      <c r="Y4733" s="41">
        <v>1</v>
      </c>
      <c r="Z4733" s="41">
        <v>1</v>
      </c>
      <c r="AA4733" s="15"/>
      <c r="AB4733" s="15"/>
      <c r="AC4733" s="15"/>
      <c r="AD4733" s="15"/>
      <c r="AE4733" s="15"/>
      <c r="AF4733" s="15"/>
      <c r="AG4733" s="15"/>
      <c r="AH4733" s="15"/>
      <c r="AI4733" s="15"/>
      <c r="AJ4733" s="15"/>
      <c r="AK4733" s="15"/>
      <c r="AL4733" s="15"/>
      <c r="AM4733" s="15"/>
      <c r="AN4733" s="15"/>
      <c r="AO4733" s="15"/>
      <c r="AP4733" s="15"/>
      <c r="AQ4733" s="15"/>
      <c r="AR4733" s="15"/>
      <c r="AS4733" s="15"/>
      <c r="AT4733" s="15"/>
      <c r="AU4733" s="15"/>
      <c r="AV4733" s="15"/>
      <c r="AW4733" s="15"/>
      <c r="AX4733" s="82"/>
      <c r="AY4733" s="10"/>
      <c r="AZ4733" s="10">
        <v>1</v>
      </c>
      <c r="BA4733" t="s">
        <v>22</v>
      </c>
      <c r="BB4733" t="s">
        <v>23</v>
      </c>
      <c r="BD4733" s="39" t="str">
        <f t="shared" si="148"/>
        <v>4188368871_ID-7063676091Gillette</v>
      </c>
    </row>
    <row r="4734" spans="2:58" ht="13.5" customHeight="1" x14ac:dyDescent="0.35">
      <c r="B4734" s="10" t="s">
        <v>17</v>
      </c>
      <c r="C4734" s="10" t="s">
        <v>2329</v>
      </c>
      <c r="D4734" s="10" t="s">
        <v>119</v>
      </c>
      <c r="E4734" s="10" t="s">
        <v>120</v>
      </c>
      <c r="F4734" s="10" t="s">
        <v>4079</v>
      </c>
      <c r="G4734" s="157" t="s">
        <v>17445</v>
      </c>
      <c r="H4734" s="10"/>
      <c r="I4734" s="10" t="s">
        <v>6188</v>
      </c>
      <c r="J4734" s="83" t="s">
        <v>19146</v>
      </c>
      <c r="K4734" s="10" t="s">
        <v>6312</v>
      </c>
      <c r="L4734" s="98">
        <f>IFERROR(VLOOKUP($F4734&amp;$C4734,Sales!$J:$W,9,0),0)</f>
        <v>0</v>
      </c>
      <c r="M4734" s="98">
        <f>IFERROR(VLOOKUP($F4734&amp;$C4734,Sales!$J:$W,10,0),0)</f>
        <v>0</v>
      </c>
      <c r="N4734" s="98">
        <f>IFERROR(VLOOKUP($F4734&amp;$C4734,Sales!$J:$W,11,0),0)</f>
        <v>0</v>
      </c>
      <c r="O4734" s="98">
        <f>IFERROR(VLOOKUP($F4734&amp;$C4734,Sales!$J:$W,12,0),0)</f>
        <v>0</v>
      </c>
      <c r="P4734" s="98">
        <f>IFERROR(VLOOKUP($F4734&amp;$C4734,Sales!$J:$W,13,0),0)</f>
        <v>0</v>
      </c>
      <c r="Q4734" s="98">
        <f>IFERROR(VLOOKUP($F4734&amp;$C4734,Sales!$A:$H,7,0),0)</f>
        <v>0</v>
      </c>
      <c r="R4734" s="41" t="str">
        <f t="shared" si="147"/>
        <v>ERROR</v>
      </c>
      <c r="S4734" s="15"/>
      <c r="T4734" s="15"/>
      <c r="U4734" s="15"/>
      <c r="V4734" s="15"/>
      <c r="W4734" s="15"/>
      <c r="X4734" s="15"/>
      <c r="Y4734" s="41"/>
      <c r="Z4734" s="41"/>
      <c r="AA4734" s="41"/>
      <c r="AB4734" s="15"/>
      <c r="AC4734" s="15"/>
      <c r="AD4734" s="15"/>
      <c r="AE4734" s="15"/>
      <c r="AF4734" s="15"/>
      <c r="AG4734" s="15"/>
      <c r="AH4734" s="15"/>
      <c r="AI4734" s="15"/>
      <c r="AJ4734" s="41"/>
      <c r="AK4734" s="15"/>
      <c r="AL4734" s="15"/>
      <c r="AM4734" s="15"/>
      <c r="AN4734" s="15"/>
      <c r="AO4734" s="15"/>
      <c r="AP4734" s="15"/>
      <c r="AQ4734" s="15"/>
      <c r="AR4734" s="15"/>
      <c r="AS4734" s="15"/>
      <c r="AT4734" s="15"/>
      <c r="AU4734" s="15"/>
      <c r="AV4734" s="15"/>
      <c r="AW4734" s="15"/>
      <c r="AX4734" s="82"/>
      <c r="AY4734" s="10"/>
      <c r="AZ4734" s="10">
        <v>1</v>
      </c>
      <c r="BA4734" t="s">
        <v>22</v>
      </c>
      <c r="BB4734" t="s">
        <v>88</v>
      </c>
      <c r="BD4734" s="39" t="str">
        <f t="shared" si="148"/>
        <v>4188390589_ID-7063676092Gillette</v>
      </c>
      <c r="BE4734" s="1">
        <v>44993</v>
      </c>
      <c r="BF4734" t="s">
        <v>17364</v>
      </c>
    </row>
    <row r="4735" spans="2:58" ht="13.5" customHeight="1" x14ac:dyDescent="0.35">
      <c r="B4735" s="10" t="s">
        <v>17</v>
      </c>
      <c r="C4735" s="10" t="s">
        <v>2329</v>
      </c>
      <c r="D4735" s="10" t="s">
        <v>119</v>
      </c>
      <c r="E4735" s="10" t="s">
        <v>120</v>
      </c>
      <c r="F4735" s="10" t="s">
        <v>6077</v>
      </c>
      <c r="G4735" s="137" t="s">
        <v>17446</v>
      </c>
      <c r="H4735" s="10"/>
      <c r="I4735" s="10" t="s">
        <v>6313</v>
      </c>
      <c r="J4735" s="83" t="s">
        <v>19147</v>
      </c>
      <c r="K4735" s="10" t="s">
        <v>17447</v>
      </c>
      <c r="L4735" s="98">
        <f>IFERROR(VLOOKUP($F4735&amp;$C4735,Sales!$J:$W,9,0),0)</f>
        <v>0</v>
      </c>
      <c r="M4735" s="98">
        <f>IFERROR(VLOOKUP($F4735&amp;$C4735,Sales!$J:$W,10,0),0)</f>
        <v>0</v>
      </c>
      <c r="N4735" s="98">
        <f>IFERROR(VLOOKUP($F4735&amp;$C4735,Sales!$J:$W,11,0),0)</f>
        <v>0</v>
      </c>
      <c r="O4735" s="98">
        <f>IFERROR(VLOOKUP($F4735&amp;$C4735,Sales!$J:$W,12,0),0)</f>
        <v>0</v>
      </c>
      <c r="P4735" s="98">
        <f>IFERROR(VLOOKUP($F4735&amp;$C4735,Sales!$J:$W,13,0),0)</f>
        <v>0</v>
      </c>
      <c r="Q4735" s="98">
        <f>IFERROR(VLOOKUP($F4735&amp;$C4735,Sales!$A:$H,7,0),0)</f>
        <v>0</v>
      </c>
      <c r="R4735" s="41" t="str">
        <f t="shared" si="147"/>
        <v>ERROR</v>
      </c>
      <c r="S4735" s="15"/>
      <c r="T4735" s="15"/>
      <c r="U4735" s="15"/>
      <c r="V4735" s="15"/>
      <c r="W4735" s="15"/>
      <c r="X4735" s="15"/>
      <c r="Y4735" s="41"/>
      <c r="Z4735" s="41"/>
      <c r="AA4735" s="41"/>
      <c r="AB4735" s="15"/>
      <c r="AC4735" s="15"/>
      <c r="AD4735" s="154"/>
      <c r="AE4735" s="15"/>
      <c r="AF4735" s="15"/>
      <c r="AG4735" s="15"/>
      <c r="AH4735" s="15"/>
      <c r="AI4735" s="15"/>
      <c r="AJ4735" s="41"/>
      <c r="AK4735" s="15"/>
      <c r="AL4735" s="15"/>
      <c r="AM4735" s="15"/>
      <c r="AN4735" s="15"/>
      <c r="AO4735" s="15"/>
      <c r="AP4735" s="15"/>
      <c r="AQ4735" s="15"/>
      <c r="AR4735" s="15"/>
      <c r="AS4735" s="15"/>
      <c r="AT4735" s="15"/>
      <c r="AU4735" s="15"/>
      <c r="AV4735" s="15"/>
      <c r="AW4735" s="15"/>
      <c r="AX4735" s="82"/>
      <c r="AY4735" s="10"/>
      <c r="AZ4735" s="10">
        <v>1</v>
      </c>
      <c r="BA4735" t="s">
        <v>22</v>
      </c>
      <c r="BB4735" t="s">
        <v>88</v>
      </c>
      <c r="BD4735" s="39" t="str">
        <f t="shared" si="148"/>
        <v>4188402396_ID-7063650509Gillette</v>
      </c>
      <c r="BE4735" t="s">
        <v>17438</v>
      </c>
      <c r="BF4735" t="s">
        <v>17364</v>
      </c>
    </row>
    <row r="4736" spans="2:58" ht="13.5" customHeight="1" x14ac:dyDescent="0.35">
      <c r="B4736" s="10" t="s">
        <v>17</v>
      </c>
      <c r="C4736" s="10" t="s">
        <v>2329</v>
      </c>
      <c r="D4736" s="10" t="s">
        <v>119</v>
      </c>
      <c r="E4736" s="10" t="s">
        <v>120</v>
      </c>
      <c r="F4736" s="10" t="s">
        <v>2566</v>
      </c>
      <c r="G4736" s="137" t="s">
        <v>17448</v>
      </c>
      <c r="H4736" s="10"/>
      <c r="I4736" s="149" t="s">
        <v>17449</v>
      </c>
      <c r="J4736" s="83" t="s">
        <v>19148</v>
      </c>
      <c r="K4736" s="10" t="s">
        <v>17450</v>
      </c>
      <c r="L4736" s="98">
        <f>IFERROR(VLOOKUP($F4736&amp;$C4736,Sales!$J:$W,9,0),0)</f>
        <v>2210879.9999999995</v>
      </c>
      <c r="M4736" s="98">
        <f>IFERROR(VLOOKUP($F4736&amp;$C4736,Sales!$J:$W,10,0),0)</f>
        <v>0</v>
      </c>
      <c r="N4736" s="98">
        <f>IFERROR(VLOOKUP($F4736&amp;$C4736,Sales!$J:$W,11,0),0)</f>
        <v>276359.99999999994</v>
      </c>
      <c r="O4736" s="98">
        <f>IFERROR(VLOOKUP($F4736&amp;$C4736,Sales!$J:$W,12,0),0)</f>
        <v>60</v>
      </c>
      <c r="P4736" s="98">
        <f>IFERROR(VLOOKUP($F4736&amp;$C4736,Sales!$J:$W,13,0),0)</f>
        <v>829079.99999999988</v>
      </c>
      <c r="Q4736" s="98">
        <f>IFERROR(VLOOKUP($F4736&amp;$C4736,Sales!$A:$H,7,0),0)</f>
        <v>0</v>
      </c>
      <c r="R4736" s="41">
        <f t="shared" si="147"/>
        <v>1</v>
      </c>
      <c r="S4736" s="15">
        <v>1</v>
      </c>
      <c r="T4736" s="15"/>
      <c r="U4736" s="15"/>
      <c r="V4736" s="15">
        <v>1</v>
      </c>
      <c r="W4736" s="15">
        <v>1</v>
      </c>
      <c r="X4736" s="15">
        <v>1</v>
      </c>
      <c r="Y4736" s="41">
        <v>1</v>
      </c>
      <c r="Z4736" s="41">
        <v>1</v>
      </c>
      <c r="AA4736" s="15"/>
      <c r="AB4736" s="15"/>
      <c r="AC4736" s="15"/>
      <c r="AD4736" s="15"/>
      <c r="AE4736" s="15"/>
      <c r="AF4736" s="15"/>
      <c r="AG4736" s="15"/>
      <c r="AH4736" s="15"/>
      <c r="AI4736" s="15"/>
      <c r="AJ4736" s="15"/>
      <c r="AK4736" s="15"/>
      <c r="AL4736" s="15"/>
      <c r="AM4736" s="15"/>
      <c r="AN4736" s="15"/>
      <c r="AO4736" s="15"/>
      <c r="AP4736" s="15"/>
      <c r="AQ4736" s="15"/>
      <c r="AR4736" s="15"/>
      <c r="AS4736" s="15"/>
      <c r="AT4736" s="15"/>
      <c r="AU4736" s="15"/>
      <c r="AV4736" s="15"/>
      <c r="AW4736" s="15"/>
      <c r="AX4736" s="82"/>
      <c r="AY4736" s="10"/>
      <c r="AZ4736" s="10">
        <v>1</v>
      </c>
      <c r="BA4736" t="s">
        <v>22</v>
      </c>
      <c r="BB4736" t="s">
        <v>23</v>
      </c>
      <c r="BD4736" s="39" t="str">
        <f t="shared" si="148"/>
        <v>4188374818_ID-7063646700Gillette</v>
      </c>
    </row>
    <row r="4737" spans="2:60" ht="13.5" customHeight="1" x14ac:dyDescent="0.35">
      <c r="B4737" s="10" t="s">
        <v>17</v>
      </c>
      <c r="C4737" s="10" t="s">
        <v>2329</v>
      </c>
      <c r="D4737" s="10" t="s">
        <v>119</v>
      </c>
      <c r="E4737" s="10" t="s">
        <v>120</v>
      </c>
      <c r="F4737" s="10" t="s">
        <v>164</v>
      </c>
      <c r="G4737" s="137" t="s">
        <v>17451</v>
      </c>
      <c r="H4737" s="10"/>
      <c r="I4737" s="149" t="s">
        <v>165</v>
      </c>
      <c r="J4737" s="83" t="s">
        <v>19149</v>
      </c>
      <c r="K4737" s="10" t="s">
        <v>4360</v>
      </c>
      <c r="L4737" s="98">
        <f>IFERROR(VLOOKUP($F4737&amp;$C4737,Sales!$J:$W,9,0),0)</f>
        <v>367944</v>
      </c>
      <c r="M4737" s="98">
        <f>IFERROR(VLOOKUP($F4737&amp;$C4737,Sales!$J:$W,10,0),0)</f>
        <v>0</v>
      </c>
      <c r="N4737" s="98">
        <f>IFERROR(VLOOKUP($F4737&amp;$C4737,Sales!$J:$W,11,0),0)</f>
        <v>735888</v>
      </c>
      <c r="O4737" s="98">
        <f>IFERROR(VLOOKUP($F4737&amp;$C4737,Sales!$J:$W,12,0),0)</f>
        <v>12</v>
      </c>
      <c r="P4737" s="98">
        <f>IFERROR(VLOOKUP($F4737&amp;$C4737,Sales!$J:$W,13,0),0)</f>
        <v>367944</v>
      </c>
      <c r="Q4737" s="98">
        <f>IFERROR(VLOOKUP($F4737&amp;$C4737,Sales!$A:$H,7,0),0)</f>
        <v>0</v>
      </c>
      <c r="R4737" s="41">
        <f t="shared" si="147"/>
        <v>1</v>
      </c>
      <c r="S4737" s="15">
        <v>1</v>
      </c>
      <c r="T4737" s="15"/>
      <c r="U4737" s="15"/>
      <c r="V4737" s="15">
        <v>1</v>
      </c>
      <c r="W4737" s="15">
        <v>1</v>
      </c>
      <c r="X4737" s="15">
        <v>1</v>
      </c>
      <c r="Y4737" s="41">
        <v>1</v>
      </c>
      <c r="Z4737" s="41">
        <v>1</v>
      </c>
      <c r="AA4737" s="15"/>
      <c r="AB4737" s="15"/>
      <c r="AC4737" s="15"/>
      <c r="AD4737" s="15"/>
      <c r="AE4737" s="15"/>
      <c r="AF4737" s="15"/>
      <c r="AG4737" s="15"/>
      <c r="AH4737" s="15"/>
      <c r="AI4737" s="15"/>
      <c r="AJ4737" s="15"/>
      <c r="AK4737" s="15"/>
      <c r="AL4737" s="15"/>
      <c r="AM4737" s="15"/>
      <c r="AN4737" s="15"/>
      <c r="AO4737" s="15"/>
      <c r="AP4737" s="15"/>
      <c r="AQ4737" s="15"/>
      <c r="AR4737" s="15"/>
      <c r="AS4737" s="15"/>
      <c r="AT4737" s="15"/>
      <c r="AU4737" s="15"/>
      <c r="AV4737" s="15"/>
      <c r="AW4737" s="15"/>
      <c r="AX4737" s="82"/>
      <c r="AY4737" s="10"/>
      <c r="AZ4737" s="10">
        <v>1</v>
      </c>
      <c r="BA4737" t="s">
        <v>22</v>
      </c>
      <c r="BB4737" t="s">
        <v>23</v>
      </c>
      <c r="BD4737" s="39" t="str">
        <f t="shared" si="148"/>
        <v>GI720HBACIDFANID-136816Gillette</v>
      </c>
      <c r="BE4737" s="88"/>
      <c r="BG4737" t="s">
        <v>17336</v>
      </c>
    </row>
    <row r="4738" spans="2:60" ht="13.5" customHeight="1" x14ac:dyDescent="0.35">
      <c r="B4738" s="10" t="s">
        <v>17</v>
      </c>
      <c r="C4738" s="10" t="s">
        <v>2329</v>
      </c>
      <c r="D4738" s="10" t="s">
        <v>119</v>
      </c>
      <c r="E4738" s="10" t="s">
        <v>120</v>
      </c>
      <c r="F4738" s="10" t="s">
        <v>794</v>
      </c>
      <c r="G4738" s="137" t="s">
        <v>4661</v>
      </c>
      <c r="H4738" s="10"/>
      <c r="I4738" s="149" t="s">
        <v>942</v>
      </c>
      <c r="J4738" s="83" t="s">
        <v>19150</v>
      </c>
      <c r="K4738" s="10" t="s">
        <v>4663</v>
      </c>
      <c r="L4738" s="98">
        <f>IFERROR(VLOOKUP($F4738&amp;$C4738,Sales!$J:$W,9,0),0)</f>
        <v>0</v>
      </c>
      <c r="M4738" s="98">
        <f>IFERROR(VLOOKUP($F4738&amp;$C4738,Sales!$J:$W,10,0),0)</f>
        <v>735888</v>
      </c>
      <c r="N4738" s="98">
        <f>IFERROR(VLOOKUP($F4738&amp;$C4738,Sales!$J:$W,11,0),0)</f>
        <v>0</v>
      </c>
      <c r="O4738" s="98">
        <f>IFERROR(VLOOKUP($F4738&amp;$C4738,Sales!$J:$W,12,0),0)</f>
        <v>8</v>
      </c>
      <c r="P4738" s="98">
        <f>IFERROR(VLOOKUP($F4738&amp;$C4738,Sales!$J:$W,13,0),0)</f>
        <v>245296</v>
      </c>
      <c r="Q4738" s="98">
        <f>IFERROR(VLOOKUP($F4738&amp;$C4738,Sales!$A:$H,7,0),0)</f>
        <v>0</v>
      </c>
      <c r="R4738" s="41">
        <f t="shared" si="147"/>
        <v>1</v>
      </c>
      <c r="S4738" s="15">
        <v>1</v>
      </c>
      <c r="T4738" s="15"/>
      <c r="U4738" s="15"/>
      <c r="V4738" s="15">
        <v>1</v>
      </c>
      <c r="W4738" s="15">
        <v>1</v>
      </c>
      <c r="X4738" s="15">
        <v>1</v>
      </c>
      <c r="Y4738" s="41">
        <v>1</v>
      </c>
      <c r="Z4738" s="41">
        <v>1</v>
      </c>
      <c r="AA4738" s="15"/>
      <c r="AB4738" s="15"/>
      <c r="AC4738" s="15"/>
      <c r="AD4738" s="15"/>
      <c r="AE4738" s="15"/>
      <c r="AF4738" s="15"/>
      <c r="AG4738" s="15"/>
      <c r="AH4738" s="15"/>
      <c r="AI4738" s="15"/>
      <c r="AJ4738" s="15"/>
      <c r="AK4738" s="15"/>
      <c r="AL4738" s="15"/>
      <c r="AM4738" s="15"/>
      <c r="AN4738" s="15"/>
      <c r="AO4738" s="15"/>
      <c r="AP4738" s="15"/>
      <c r="AQ4738" s="15"/>
      <c r="AR4738" s="15"/>
      <c r="AS4738" s="15"/>
      <c r="AT4738" s="15"/>
      <c r="AU4738" s="15"/>
      <c r="AV4738" s="15"/>
      <c r="AW4738" s="15"/>
      <c r="AX4738" s="82"/>
      <c r="AY4738" s="10"/>
      <c r="AZ4738" s="10">
        <v>1</v>
      </c>
      <c r="BA4738" t="s">
        <v>22</v>
      </c>
      <c r="BB4738" t="s">
        <v>23</v>
      </c>
      <c r="BD4738" s="39" t="str">
        <f t="shared" si="148"/>
        <v>GI720HB54PZDANID-49420Gillette</v>
      </c>
    </row>
    <row r="4739" spans="2:60" ht="13.5" customHeight="1" x14ac:dyDescent="0.35">
      <c r="B4739" s="10" t="s">
        <v>17</v>
      </c>
      <c r="C4739" s="10" t="s">
        <v>2329</v>
      </c>
      <c r="D4739" s="10" t="s">
        <v>119</v>
      </c>
      <c r="E4739" s="10" t="s">
        <v>120</v>
      </c>
      <c r="F4739" s="10" t="s">
        <v>5778</v>
      </c>
      <c r="G4739" s="156" t="s">
        <v>17452</v>
      </c>
      <c r="H4739" s="10"/>
      <c r="I4739" s="10">
        <v>4987176039606</v>
      </c>
      <c r="J4739" s="83" t="s">
        <v>19151</v>
      </c>
      <c r="K4739" s="10" t="s">
        <v>10800</v>
      </c>
      <c r="L4739" s="98">
        <f>IFERROR(VLOOKUP($F4739&amp;$C4739,Sales!$J:$W,9,0),0)</f>
        <v>0</v>
      </c>
      <c r="M4739" s="98">
        <f>IFERROR(VLOOKUP($F4739&amp;$C4739,Sales!$J:$W,10,0),0)</f>
        <v>0</v>
      </c>
      <c r="N4739" s="98">
        <f>IFERROR(VLOOKUP($F4739&amp;$C4739,Sales!$J:$W,11,0),0)</f>
        <v>5485760</v>
      </c>
      <c r="O4739" s="98">
        <f>IFERROR(VLOOKUP($F4739&amp;$C4739,Sales!$J:$W,12,0),0)</f>
        <v>10.666666666666666</v>
      </c>
      <c r="P4739" s="98">
        <f>IFERROR(VLOOKUP($F4739&amp;$C4739,Sales!$J:$W,13,0),0)</f>
        <v>1828586.6666666667</v>
      </c>
      <c r="Q4739" s="98">
        <f>IFERROR(VLOOKUP($F4739&amp;$C4739,Sales!$A:$H,7,0),0)</f>
        <v>0</v>
      </c>
      <c r="R4739" s="41" t="str">
        <f t="shared" si="147"/>
        <v>ERROR</v>
      </c>
      <c r="S4739" s="15"/>
      <c r="T4739" s="15"/>
      <c r="U4739" s="15"/>
      <c r="V4739" s="15"/>
      <c r="W4739" s="15"/>
      <c r="X4739" s="15"/>
      <c r="Y4739" s="41"/>
      <c r="Z4739" s="41"/>
      <c r="AA4739" s="41"/>
      <c r="AB4739" s="15"/>
      <c r="AC4739" s="15"/>
      <c r="AD4739" s="15"/>
      <c r="AE4739" s="15"/>
      <c r="AF4739" s="15"/>
      <c r="AG4739" s="15"/>
      <c r="AH4739" s="15"/>
      <c r="AI4739" s="15"/>
      <c r="AJ4739" s="41"/>
      <c r="AK4739" s="15"/>
      <c r="AL4739" s="15"/>
      <c r="AM4739" s="15"/>
      <c r="AN4739" s="15"/>
      <c r="AO4739" s="15"/>
      <c r="AP4739" s="15"/>
      <c r="AQ4739" s="15"/>
      <c r="AR4739" s="15"/>
      <c r="AS4739" s="15"/>
      <c r="AT4739" s="15"/>
      <c r="AU4739" s="15"/>
      <c r="AV4739" s="15"/>
      <c r="AW4739" s="15"/>
      <c r="AX4739" s="82"/>
      <c r="AY4739" s="10"/>
      <c r="AZ4739" s="10">
        <v>1</v>
      </c>
      <c r="BA4739" t="s">
        <v>22</v>
      </c>
      <c r="BB4739" t="s">
        <v>88</v>
      </c>
      <c r="BD4739" s="39" t="str">
        <f t="shared" si="148"/>
        <v>5122388590_ID-9521984509Gillette</v>
      </c>
      <c r="BE4739" s="1">
        <v>44990</v>
      </c>
      <c r="BF4739" t="s">
        <v>17364</v>
      </c>
    </row>
    <row r="4740" spans="2:60" ht="13.5" customHeight="1" x14ac:dyDescent="0.35">
      <c r="B4740" s="10" t="s">
        <v>17</v>
      </c>
      <c r="C4740" s="10" t="s">
        <v>2329</v>
      </c>
      <c r="D4740" s="10" t="s">
        <v>119</v>
      </c>
      <c r="E4740" s="10" t="s">
        <v>120</v>
      </c>
      <c r="F4740" s="10" t="s">
        <v>6080</v>
      </c>
      <c r="G4740" s="137" t="s">
        <v>17453</v>
      </c>
      <c r="H4740" s="10"/>
      <c r="I4740" s="149" t="s">
        <v>5838</v>
      </c>
      <c r="J4740" s="83" t="s">
        <v>19152</v>
      </c>
      <c r="K4740" s="10" t="s">
        <v>17454</v>
      </c>
      <c r="L4740" s="98">
        <f>IFERROR(VLOOKUP($F4740&amp;$C4740,Sales!$J:$W,9,0),0)</f>
        <v>0</v>
      </c>
      <c r="M4740" s="98">
        <f>IFERROR(VLOOKUP($F4740&amp;$C4740,Sales!$J:$W,10,0),0)</f>
        <v>0</v>
      </c>
      <c r="N4740" s="98">
        <f>IFERROR(VLOOKUP($F4740&amp;$C4740,Sales!$J:$W,11,0),0)</f>
        <v>10971520</v>
      </c>
      <c r="O4740" s="98">
        <f>IFERROR(VLOOKUP($F4740&amp;$C4740,Sales!$J:$W,12,0),0)</f>
        <v>10.666666666666666</v>
      </c>
      <c r="P4740" s="98">
        <f>IFERROR(VLOOKUP($F4740&amp;$C4740,Sales!$J:$W,13,0),0)</f>
        <v>3657173.3333333335</v>
      </c>
      <c r="Q4740" s="98">
        <f>IFERROR(VLOOKUP($F4740&amp;$C4740,Sales!$A:$H,7,0),0)</f>
        <v>0</v>
      </c>
      <c r="R4740" s="41" t="str">
        <f t="shared" si="147"/>
        <v>ERROR</v>
      </c>
      <c r="S4740" s="15"/>
      <c r="T4740" s="15"/>
      <c r="U4740" s="15"/>
      <c r="V4740" s="15"/>
      <c r="W4740" s="15"/>
      <c r="X4740" s="15"/>
      <c r="Y4740" s="41"/>
      <c r="Z4740" s="41"/>
      <c r="AA4740" s="41"/>
      <c r="AB4740" s="15"/>
      <c r="AC4740" s="15"/>
      <c r="AD4740" s="15"/>
      <c r="AE4740" s="15"/>
      <c r="AF4740" s="15"/>
      <c r="AG4740" s="15"/>
      <c r="AH4740" s="15"/>
      <c r="AI4740" s="15"/>
      <c r="AJ4740" s="41"/>
      <c r="AK4740" s="15"/>
      <c r="AL4740" s="15"/>
      <c r="AM4740" s="15"/>
      <c r="AN4740" s="15"/>
      <c r="AO4740" s="15"/>
      <c r="AP4740" s="15"/>
      <c r="AQ4740" s="15"/>
      <c r="AR4740" s="15"/>
      <c r="AS4740" s="15"/>
      <c r="AT4740" s="15"/>
      <c r="AU4740" s="15"/>
      <c r="AV4740" s="15"/>
      <c r="AW4740" s="15"/>
      <c r="AX4740" s="82"/>
      <c r="AY4740" s="10"/>
      <c r="AZ4740" s="10">
        <v>1</v>
      </c>
      <c r="BA4740" t="s">
        <v>22</v>
      </c>
      <c r="BB4740" t="s">
        <v>88</v>
      </c>
      <c r="BD4740" s="39" t="str">
        <f t="shared" si="148"/>
        <v>5153804900_ID-9591124489Gillette</v>
      </c>
      <c r="BE4740" s="1">
        <v>45075</v>
      </c>
      <c r="BF4740" t="s">
        <v>14057</v>
      </c>
    </row>
    <row r="4741" spans="2:60" ht="13.5" customHeight="1" x14ac:dyDescent="0.35">
      <c r="B4741" s="10" t="s">
        <v>17</v>
      </c>
      <c r="C4741" s="10" t="s">
        <v>2329</v>
      </c>
      <c r="D4741" s="10" t="s">
        <v>3622</v>
      </c>
      <c r="E4741" s="10" t="s">
        <v>3623</v>
      </c>
      <c r="F4741" s="10" t="s">
        <v>5959</v>
      </c>
      <c r="G4741" s="137" t="s">
        <v>17455</v>
      </c>
      <c r="H4741" s="10"/>
      <c r="I4741" s="10" t="s">
        <v>17456</v>
      </c>
      <c r="J4741" s="83" t="s">
        <v>19153</v>
      </c>
      <c r="K4741" s="10" t="s">
        <v>4427</v>
      </c>
      <c r="L4741" s="98">
        <f>IFERROR(VLOOKUP($F4741&amp;$C4741,Sales!$J:$W,9,0),0)</f>
        <v>0</v>
      </c>
      <c r="M4741" s="98">
        <f>IFERROR(VLOOKUP($F4741&amp;$C4741,Sales!$J:$W,10,0),0)</f>
        <v>0</v>
      </c>
      <c r="N4741" s="98">
        <f>IFERROR(VLOOKUP($F4741&amp;$C4741,Sales!$J:$W,11,0),0)</f>
        <v>9751359.9999999981</v>
      </c>
      <c r="O4741" s="98">
        <f>IFERROR(VLOOKUP($F4741&amp;$C4741,Sales!$J:$W,12,0),0)</f>
        <v>26.666666666666668</v>
      </c>
      <c r="P4741" s="98">
        <f>IFERROR(VLOOKUP($F4741&amp;$C4741,Sales!$J:$W,13,0),0)</f>
        <v>3250453.3333333326</v>
      </c>
      <c r="Q4741" s="98">
        <f>IFERROR(VLOOKUP($F4741&amp;$C4741,Sales!$A:$H,7,0),0)</f>
        <v>0</v>
      </c>
      <c r="R4741" s="41" t="str">
        <f t="shared" ref="R4741:R4804" si="149">IFERROR(AVERAGE($S4741:$AW4741),"ERROR")</f>
        <v>ERROR</v>
      </c>
      <c r="S4741" s="15"/>
      <c r="T4741" s="15"/>
      <c r="U4741" s="15"/>
      <c r="V4741" s="15"/>
      <c r="W4741" s="15"/>
      <c r="X4741" s="15"/>
      <c r="Y4741" s="41"/>
      <c r="Z4741" s="41"/>
      <c r="AA4741" s="41"/>
      <c r="AB4741" s="15"/>
      <c r="AC4741" s="15"/>
      <c r="AD4741" s="15"/>
      <c r="AE4741" s="15"/>
      <c r="AF4741" s="15"/>
      <c r="AG4741" s="15"/>
      <c r="AH4741" s="15"/>
      <c r="AI4741" s="15"/>
      <c r="AJ4741" s="41"/>
      <c r="AK4741" s="15"/>
      <c r="AL4741" s="15"/>
      <c r="AM4741" s="15"/>
      <c r="AN4741" s="15"/>
      <c r="AO4741" s="15"/>
      <c r="AP4741" s="15"/>
      <c r="AQ4741" s="15"/>
      <c r="AR4741" s="15"/>
      <c r="AS4741" s="15"/>
      <c r="AT4741" s="15"/>
      <c r="AU4741" s="15"/>
      <c r="AV4741" s="15"/>
      <c r="AW4741" s="15"/>
      <c r="AX4741" s="15"/>
      <c r="AY4741" s="10"/>
      <c r="AZ4741" s="10">
        <v>1</v>
      </c>
      <c r="BA4741" t="s">
        <v>22</v>
      </c>
      <c r="BB4741" t="s">
        <v>88</v>
      </c>
      <c r="BD4741" s="39" t="str">
        <f t="shared" si="148"/>
        <v>5422338689_ID-10783328632Venus</v>
      </c>
    </row>
    <row r="4742" spans="2:60" ht="13.5" customHeight="1" x14ac:dyDescent="0.35">
      <c r="B4742" s="10" t="s">
        <v>17</v>
      </c>
      <c r="C4742" s="10" t="s">
        <v>2329</v>
      </c>
      <c r="D4742" s="10" t="s">
        <v>119</v>
      </c>
      <c r="E4742" s="10" t="s">
        <v>120</v>
      </c>
      <c r="F4742" s="10" t="s">
        <v>980</v>
      </c>
      <c r="G4742" s="137" t="s">
        <v>2404</v>
      </c>
      <c r="H4742" s="10"/>
      <c r="I4742" s="10" t="s">
        <v>981</v>
      </c>
      <c r="J4742" s="83" t="s">
        <v>19154</v>
      </c>
      <c r="K4742" s="10" t="s">
        <v>4426</v>
      </c>
      <c r="L4742" s="98">
        <f>IFERROR(VLOOKUP($F4742&amp;$C4742,Sales!$J:$W,9,0),0)</f>
        <v>0</v>
      </c>
      <c r="M4742" s="98">
        <f>IFERROR(VLOOKUP($F4742&amp;$C4742,Sales!$J:$W,10,0),0)</f>
        <v>0</v>
      </c>
      <c r="N4742" s="98">
        <f>IFERROR(VLOOKUP($F4742&amp;$C4742,Sales!$J:$W,11,0),0)</f>
        <v>0</v>
      </c>
      <c r="O4742" s="98">
        <f>IFERROR(VLOOKUP($F4742&amp;$C4742,Sales!$J:$W,12,0),0)</f>
        <v>0</v>
      </c>
      <c r="P4742" s="98">
        <f>IFERROR(VLOOKUP($F4742&amp;$C4742,Sales!$J:$W,13,0),0)</f>
        <v>0</v>
      </c>
      <c r="Q4742" s="98">
        <f>IFERROR(VLOOKUP($F4742&amp;$C4742,Sales!$A:$H,7,0),0)</f>
        <v>0</v>
      </c>
      <c r="R4742" s="41" t="str">
        <f t="shared" si="149"/>
        <v>ERROR</v>
      </c>
      <c r="S4742" s="15"/>
      <c r="T4742" s="15"/>
      <c r="U4742" s="15"/>
      <c r="V4742" s="15"/>
      <c r="W4742" s="15"/>
      <c r="X4742" s="15"/>
      <c r="Y4742" s="41"/>
      <c r="Z4742" s="41"/>
      <c r="AA4742" s="41"/>
      <c r="AB4742" s="15"/>
      <c r="AC4742" s="15"/>
      <c r="AD4742" s="15"/>
      <c r="AE4742" s="15"/>
      <c r="AF4742" s="15"/>
      <c r="AG4742" s="15"/>
      <c r="AH4742" s="15"/>
      <c r="AI4742" s="15"/>
      <c r="AJ4742" s="41"/>
      <c r="AK4742" s="15"/>
      <c r="AL4742" s="15"/>
      <c r="AM4742" s="15"/>
      <c r="AN4742" s="15"/>
      <c r="AO4742" s="15"/>
      <c r="AP4742" s="15"/>
      <c r="AQ4742" s="15"/>
      <c r="AR4742" s="15"/>
      <c r="AS4742" s="15"/>
      <c r="AT4742" s="15"/>
      <c r="AU4742" s="15"/>
      <c r="AV4742" s="15"/>
      <c r="AW4742" s="15"/>
      <c r="AX4742" s="15"/>
      <c r="AY4742" s="10"/>
      <c r="AZ4742" s="10">
        <v>1</v>
      </c>
      <c r="BA4742" t="s">
        <v>22</v>
      </c>
      <c r="BB4742" t="s">
        <v>88</v>
      </c>
      <c r="BD4742" s="39" t="str">
        <f t="shared" si="148"/>
        <v>961080589_ID-1449232993Gillette</v>
      </c>
    </row>
    <row r="4743" spans="2:60" ht="13.5" customHeight="1" x14ac:dyDescent="0.35">
      <c r="B4743" s="10" t="s">
        <v>17</v>
      </c>
      <c r="C4743" s="10" t="s">
        <v>2329</v>
      </c>
      <c r="D4743" s="10" t="s">
        <v>119</v>
      </c>
      <c r="E4743" s="10" t="s">
        <v>120</v>
      </c>
      <c r="F4743" s="10" t="s">
        <v>5776</v>
      </c>
      <c r="G4743" s="137" t="s">
        <v>17457</v>
      </c>
      <c r="H4743" s="10"/>
      <c r="I4743" s="149">
        <v>4987176039446</v>
      </c>
      <c r="J4743" s="83" t="s">
        <v>19155</v>
      </c>
      <c r="K4743" s="10" t="s">
        <v>5820</v>
      </c>
      <c r="L4743" s="98">
        <f>IFERROR(VLOOKUP($F4743&amp;$C4743,Sales!$J:$W,9,0),0)</f>
        <v>959980</v>
      </c>
      <c r="M4743" s="98">
        <f>IFERROR(VLOOKUP($F4743&amp;$C4743,Sales!$J:$W,10,0),0)</f>
        <v>822840</v>
      </c>
      <c r="N4743" s="98">
        <f>IFERROR(VLOOKUP($F4743&amp;$C4743,Sales!$J:$W,11,0),0)</f>
        <v>2194239.9999999995</v>
      </c>
      <c r="O4743" s="98">
        <f>IFERROR(VLOOKUP($F4743&amp;$C4743,Sales!$J:$W,12,0),0)</f>
        <v>9.6666666666666661</v>
      </c>
      <c r="P4743" s="98">
        <f>IFERROR(VLOOKUP($F4743&amp;$C4743,Sales!$J:$W,13,0),0)</f>
        <v>1325686.6666666665</v>
      </c>
      <c r="Q4743" s="98">
        <f>IFERROR(VLOOKUP($F4743&amp;$C4743,Sales!$A:$H,7,0),0)</f>
        <v>0</v>
      </c>
      <c r="R4743" s="41">
        <f t="shared" si="149"/>
        <v>1</v>
      </c>
      <c r="S4743" s="15">
        <v>1</v>
      </c>
      <c r="T4743" s="15"/>
      <c r="U4743" s="15"/>
      <c r="V4743" s="15">
        <v>1</v>
      </c>
      <c r="W4743" s="15">
        <v>1</v>
      </c>
      <c r="X4743" s="15">
        <v>1</v>
      </c>
      <c r="Y4743" s="41">
        <v>1</v>
      </c>
      <c r="Z4743" s="41">
        <v>1</v>
      </c>
      <c r="AA4743" s="15"/>
      <c r="AB4743" s="15"/>
      <c r="AC4743" s="15"/>
      <c r="AD4743" s="15"/>
      <c r="AE4743" s="15"/>
      <c r="AF4743" s="15"/>
      <c r="AG4743" s="15"/>
      <c r="AH4743" s="15"/>
      <c r="AI4743" s="15"/>
      <c r="AJ4743" s="15"/>
      <c r="AK4743" s="15"/>
      <c r="AL4743" s="15"/>
      <c r="AM4743" s="15"/>
      <c r="AN4743" s="15"/>
      <c r="AO4743" s="15"/>
      <c r="AP4743" s="15"/>
      <c r="AQ4743" s="15"/>
      <c r="AR4743" s="15"/>
      <c r="AS4743" s="15"/>
      <c r="AT4743" s="15"/>
      <c r="AU4743" s="15"/>
      <c r="AV4743" s="15"/>
      <c r="AW4743" s="15"/>
      <c r="AX4743" s="82"/>
      <c r="AY4743" s="10"/>
      <c r="AZ4743" s="10">
        <v>1</v>
      </c>
      <c r="BA4743" t="s">
        <v>22</v>
      </c>
      <c r="BB4743" t="s">
        <v>23</v>
      </c>
      <c r="BD4743" s="39" t="str">
        <f t="shared" si="148"/>
        <v>5122346824_ID-9521998340Gillette</v>
      </c>
    </row>
    <row r="4744" spans="2:60" ht="13.5" customHeight="1" x14ac:dyDescent="0.35">
      <c r="B4744" s="10" t="s">
        <v>17</v>
      </c>
      <c r="C4744" s="10" t="s">
        <v>2329</v>
      </c>
      <c r="D4744" s="10" t="s">
        <v>119</v>
      </c>
      <c r="E4744" s="10" t="s">
        <v>120</v>
      </c>
      <c r="F4744" s="10" t="s">
        <v>5787</v>
      </c>
      <c r="G4744" s="137" t="s">
        <v>17458</v>
      </c>
      <c r="H4744" s="10"/>
      <c r="I4744" s="149" t="s">
        <v>5825</v>
      </c>
      <c r="J4744" s="83" t="s">
        <v>19156</v>
      </c>
      <c r="K4744" s="10" t="s">
        <v>5826</v>
      </c>
      <c r="L4744" s="98">
        <f>IFERROR(VLOOKUP($F4744&amp;$C4744,Sales!$J:$W,9,0),0)</f>
        <v>0</v>
      </c>
      <c r="M4744" s="98">
        <f>IFERROR(VLOOKUP($F4744&amp;$C4744,Sales!$J:$W,10,0),0)</f>
        <v>0</v>
      </c>
      <c r="N4744" s="98">
        <f>IFERROR(VLOOKUP($F4744&amp;$C4744,Sales!$J:$W,11,0),0)</f>
        <v>25233851.999999996</v>
      </c>
      <c r="O4744" s="98">
        <f>IFERROR(VLOOKUP($F4744&amp;$C4744,Sales!$J:$W,12,0),0)</f>
        <v>30.666666666666668</v>
      </c>
      <c r="P4744" s="98">
        <f>IFERROR(VLOOKUP($F4744&amp;$C4744,Sales!$J:$W,13,0),0)</f>
        <v>8411283.9999999981</v>
      </c>
      <c r="Q4744" s="98">
        <f>IFERROR(VLOOKUP($F4744&amp;$C4744,Sales!$A:$H,7,0),0)</f>
        <v>0</v>
      </c>
      <c r="R4744" s="41">
        <f t="shared" si="149"/>
        <v>1</v>
      </c>
      <c r="S4744" s="15">
        <v>1</v>
      </c>
      <c r="T4744" s="15"/>
      <c r="U4744" s="15"/>
      <c r="V4744" s="15">
        <v>1</v>
      </c>
      <c r="W4744" s="15">
        <v>1</v>
      </c>
      <c r="X4744" s="15">
        <v>1</v>
      </c>
      <c r="Y4744" s="41">
        <v>1</v>
      </c>
      <c r="Z4744" s="41">
        <v>1</v>
      </c>
      <c r="AA4744" s="15"/>
      <c r="AB4744" s="15"/>
      <c r="AC4744" s="15"/>
      <c r="AD4744" s="15"/>
      <c r="AE4744" s="15"/>
      <c r="AF4744" s="15"/>
      <c r="AG4744" s="15"/>
      <c r="AH4744" s="15"/>
      <c r="AI4744" s="15"/>
      <c r="AJ4744" s="15"/>
      <c r="AK4744" s="15"/>
      <c r="AL4744" s="15"/>
      <c r="AM4744" s="15"/>
      <c r="AN4744" s="15"/>
      <c r="AO4744" s="15"/>
      <c r="AP4744" s="15"/>
      <c r="AQ4744" s="15"/>
      <c r="AR4744" s="15"/>
      <c r="AS4744" s="15"/>
      <c r="AT4744" s="15"/>
      <c r="AU4744" s="15"/>
      <c r="AV4744" s="15"/>
      <c r="AW4744" s="15"/>
      <c r="AX4744" s="82"/>
      <c r="AY4744" s="10"/>
      <c r="AZ4744" s="10">
        <v>1</v>
      </c>
      <c r="BA4744" t="s">
        <v>22</v>
      </c>
      <c r="BB4744" t="s">
        <v>23</v>
      </c>
      <c r="BD4744" s="39" t="str">
        <f t="shared" si="148"/>
        <v>5153806903_ID-9591094368Gillette</v>
      </c>
    </row>
    <row r="4745" spans="2:60" ht="13.5" customHeight="1" x14ac:dyDescent="0.35">
      <c r="B4745" s="10" t="s">
        <v>17</v>
      </c>
      <c r="C4745" s="10" t="s">
        <v>2329</v>
      </c>
      <c r="D4745" s="10" t="s">
        <v>3622</v>
      </c>
      <c r="E4745" s="10" t="s">
        <v>3623</v>
      </c>
      <c r="F4745" s="10" t="s">
        <v>1835</v>
      </c>
      <c r="G4745" s="137" t="s">
        <v>3379</v>
      </c>
      <c r="H4745" s="10"/>
      <c r="I4745" s="149" t="s">
        <v>1837</v>
      </c>
      <c r="J4745" s="83" t="s">
        <v>19157</v>
      </c>
      <c r="K4745" s="10" t="s">
        <v>4449</v>
      </c>
      <c r="L4745" s="98">
        <f>IFERROR(VLOOKUP($F4745&amp;$C4745,Sales!$J:$W,9,0),0)</f>
        <v>1187559.9999999998</v>
      </c>
      <c r="M4745" s="98">
        <f>IFERROR(VLOOKUP($F4745&amp;$C4745,Sales!$J:$W,10,0),0)</f>
        <v>0</v>
      </c>
      <c r="N4745" s="98">
        <f>IFERROR(VLOOKUP($F4745&amp;$C4745,Sales!$J:$W,11,0),0)</f>
        <v>0</v>
      </c>
      <c r="O4745" s="98">
        <f>IFERROR(VLOOKUP($F4745&amp;$C4745,Sales!$J:$W,12,0),0)</f>
        <v>6.666666666666667</v>
      </c>
      <c r="P4745" s="98">
        <f>IFERROR(VLOOKUP($F4745&amp;$C4745,Sales!$J:$W,13,0),0)</f>
        <v>395853.33333333326</v>
      </c>
      <c r="Q4745" s="98">
        <f>IFERROR(VLOOKUP($F4745&amp;$C4745,Sales!$A:$H,7,0),0)</f>
        <v>0</v>
      </c>
      <c r="R4745" s="41">
        <f t="shared" si="149"/>
        <v>1</v>
      </c>
      <c r="S4745" s="15">
        <v>1</v>
      </c>
      <c r="T4745" s="15"/>
      <c r="U4745" s="15"/>
      <c r="V4745" s="15">
        <v>1</v>
      </c>
      <c r="W4745" s="15">
        <v>1</v>
      </c>
      <c r="X4745" s="15">
        <v>1</v>
      </c>
      <c r="Y4745" s="41">
        <v>1</v>
      </c>
      <c r="Z4745" s="41">
        <v>1</v>
      </c>
      <c r="AA4745" s="15"/>
      <c r="AB4745" s="15"/>
      <c r="AC4745" s="15"/>
      <c r="AD4745" s="15"/>
      <c r="AE4745" s="15"/>
      <c r="AF4745" s="15"/>
      <c r="AG4745" s="15"/>
      <c r="AH4745" s="15"/>
      <c r="AI4745" s="15"/>
      <c r="AJ4745" s="15"/>
      <c r="AK4745" s="15"/>
      <c r="AL4745" s="15"/>
      <c r="AM4745" s="15"/>
      <c r="AN4745" s="15"/>
      <c r="AO4745" s="15"/>
      <c r="AP4745" s="15"/>
      <c r="AQ4745" s="15"/>
      <c r="AR4745" s="15"/>
      <c r="AS4745" s="15"/>
      <c r="AT4745" s="15"/>
      <c r="AU4745" s="15"/>
      <c r="AV4745" s="15"/>
      <c r="AW4745" s="15"/>
      <c r="AX4745" s="82"/>
      <c r="AY4745" s="10"/>
      <c r="AZ4745" s="10">
        <v>1</v>
      </c>
      <c r="BA4745" t="s">
        <v>22</v>
      </c>
      <c r="BB4745" t="s">
        <v>23</v>
      </c>
      <c r="BD4745" s="39" t="str">
        <f t="shared" si="148"/>
        <v>954136801_ID-1438228889Venus</v>
      </c>
    </row>
    <row r="4746" spans="2:60" ht="13.5" customHeight="1" x14ac:dyDescent="0.35">
      <c r="B4746" s="10" t="s">
        <v>17</v>
      </c>
      <c r="C4746" s="10" t="s">
        <v>2329</v>
      </c>
      <c r="D4746" s="10" t="s">
        <v>119</v>
      </c>
      <c r="E4746" s="10" t="s">
        <v>120</v>
      </c>
      <c r="F4746" s="10" t="s">
        <v>5989</v>
      </c>
      <c r="G4746" s="137" t="s">
        <v>2396</v>
      </c>
      <c r="H4746" s="10"/>
      <c r="I4746" s="10" t="s">
        <v>187</v>
      </c>
      <c r="J4746" s="83" t="s">
        <v>19158</v>
      </c>
      <c r="K4746" s="10" t="s">
        <v>6142</v>
      </c>
      <c r="L4746" s="98">
        <f>IFERROR(VLOOKUP($F4746&amp;$C4746,Sales!$J:$W,9,0),0)</f>
        <v>0</v>
      </c>
      <c r="M4746" s="98">
        <f>IFERROR(VLOOKUP($F4746&amp;$C4746,Sales!$J:$W,10,0),0)</f>
        <v>0</v>
      </c>
      <c r="N4746" s="98">
        <f>IFERROR(VLOOKUP($F4746&amp;$C4746,Sales!$J:$W,11,0),0)</f>
        <v>8227919.9999999991</v>
      </c>
      <c r="O4746" s="98">
        <f>IFERROR(VLOOKUP($F4746&amp;$C4746,Sales!$J:$W,12,0),0)</f>
        <v>26.666666666666668</v>
      </c>
      <c r="P4746" s="98">
        <f>IFERROR(VLOOKUP($F4746&amp;$C4746,Sales!$J:$W,13,0),0)</f>
        <v>2742639.9999999995</v>
      </c>
      <c r="Q4746" s="98">
        <f>IFERROR(VLOOKUP($F4746&amp;$C4746,Sales!$A:$H,7,0),0)</f>
        <v>0</v>
      </c>
      <c r="R4746" s="41" t="str">
        <f t="shared" si="149"/>
        <v>ERROR</v>
      </c>
      <c r="S4746" s="15"/>
      <c r="T4746" s="15"/>
      <c r="U4746" s="15"/>
      <c r="V4746" s="15"/>
      <c r="W4746" s="15"/>
      <c r="X4746" s="15"/>
      <c r="Y4746" s="41"/>
      <c r="Z4746" s="41"/>
      <c r="AA4746" s="41"/>
      <c r="AB4746" s="15"/>
      <c r="AC4746" s="15"/>
      <c r="AD4746" s="15"/>
      <c r="AE4746" s="15"/>
      <c r="AF4746" s="15"/>
      <c r="AG4746" s="15"/>
      <c r="AH4746" s="15"/>
      <c r="AI4746" s="15"/>
      <c r="AJ4746" s="41"/>
      <c r="AK4746" s="15"/>
      <c r="AL4746" s="15"/>
      <c r="AM4746" s="15"/>
      <c r="AN4746" s="15"/>
      <c r="AO4746" s="15"/>
      <c r="AP4746" s="15"/>
      <c r="AQ4746" s="15"/>
      <c r="AR4746" s="15"/>
      <c r="AS4746" s="15"/>
      <c r="AT4746" s="15"/>
      <c r="AU4746" s="15"/>
      <c r="AV4746" s="15"/>
      <c r="AW4746" s="15"/>
      <c r="AX4746" s="15"/>
      <c r="AY4746" s="10"/>
      <c r="AZ4746" s="10">
        <v>1</v>
      </c>
      <c r="BA4746" t="s">
        <v>22</v>
      </c>
      <c r="BB4746" t="s">
        <v>88</v>
      </c>
      <c r="BD4746" s="39" t="str">
        <f t="shared" si="148"/>
        <v>954270479_ID-1438488189Gillette</v>
      </c>
      <c r="BG4746" t="s">
        <v>17459</v>
      </c>
    </row>
    <row r="4747" spans="2:60" ht="13.5" customHeight="1" x14ac:dyDescent="0.35">
      <c r="B4747" s="10" t="s">
        <v>17</v>
      </c>
      <c r="C4747" s="10" t="s">
        <v>2329</v>
      </c>
      <c r="D4747" s="10" t="s">
        <v>119</v>
      </c>
      <c r="E4747" s="10" t="s">
        <v>120</v>
      </c>
      <c r="F4747" s="10" t="s">
        <v>5989</v>
      </c>
      <c r="G4747" s="157" t="s">
        <v>17460</v>
      </c>
      <c r="H4747" s="10"/>
      <c r="I4747" s="10" t="s">
        <v>17461</v>
      </c>
      <c r="J4747" s="83" t="s">
        <v>19159</v>
      </c>
      <c r="K4747" s="10" t="s">
        <v>6142</v>
      </c>
      <c r="L4747" s="98">
        <f>IFERROR(VLOOKUP($F4747&amp;$C4747,Sales!$J:$W,9,0),0)</f>
        <v>0</v>
      </c>
      <c r="M4747" s="98">
        <f>IFERROR(VLOOKUP($F4747&amp;$C4747,Sales!$J:$W,10,0),0)</f>
        <v>0</v>
      </c>
      <c r="N4747" s="98">
        <f>IFERROR(VLOOKUP($F4747&amp;$C4747,Sales!$J:$W,11,0),0)</f>
        <v>8227919.9999999991</v>
      </c>
      <c r="O4747" s="98">
        <f>IFERROR(VLOOKUP($F4747&amp;$C4747,Sales!$J:$W,12,0),0)</f>
        <v>26.666666666666668</v>
      </c>
      <c r="P4747" s="98">
        <f>IFERROR(VLOOKUP($F4747&amp;$C4747,Sales!$J:$W,13,0),0)</f>
        <v>2742639.9999999995</v>
      </c>
      <c r="Q4747" s="98">
        <f>IFERROR(VLOOKUP($F4747&amp;$C4747,Sales!$A:$H,7,0),0)</f>
        <v>0</v>
      </c>
      <c r="R4747" s="41" t="str">
        <f t="shared" si="149"/>
        <v>ERROR</v>
      </c>
      <c r="S4747" s="15"/>
      <c r="T4747" s="15"/>
      <c r="U4747" s="15"/>
      <c r="V4747" s="15"/>
      <c r="W4747" s="15"/>
      <c r="X4747" s="15"/>
      <c r="Y4747" s="41"/>
      <c r="Z4747" s="41"/>
      <c r="AA4747" s="41"/>
      <c r="AB4747" s="15"/>
      <c r="AC4747" s="15"/>
      <c r="AD4747" s="15"/>
      <c r="AE4747" s="15"/>
      <c r="AF4747" s="15"/>
      <c r="AG4747" s="15"/>
      <c r="AH4747" s="15"/>
      <c r="AI4747" s="15"/>
      <c r="AJ4747" s="41"/>
      <c r="AK4747" s="15"/>
      <c r="AL4747" s="15"/>
      <c r="AM4747" s="15"/>
      <c r="AN4747" s="15"/>
      <c r="AO4747" s="15"/>
      <c r="AP4747" s="15"/>
      <c r="AQ4747" s="15"/>
      <c r="AR4747" s="15"/>
      <c r="AS4747" s="15"/>
      <c r="AT4747" s="15"/>
      <c r="AU4747" s="15"/>
      <c r="AV4747" s="15"/>
      <c r="AW4747" s="15"/>
      <c r="AX4747" s="82"/>
      <c r="AY4747" s="10"/>
      <c r="AZ4747" s="10">
        <v>1</v>
      </c>
      <c r="BA4747" t="s">
        <v>22</v>
      </c>
      <c r="BB4747" t="s">
        <v>88</v>
      </c>
      <c r="BD4747" s="39" t="str">
        <f t="shared" si="148"/>
        <v>5418612565_ID-10763862229Gillette</v>
      </c>
      <c r="BE4747" s="1">
        <v>44993</v>
      </c>
      <c r="BF4747" t="s">
        <v>17364</v>
      </c>
      <c r="BG4747" t="s">
        <v>3048</v>
      </c>
      <c r="BH4747" t="s">
        <v>14072</v>
      </c>
    </row>
    <row r="4748" spans="2:60" ht="13.5" customHeight="1" x14ac:dyDescent="0.35">
      <c r="B4748" s="10" t="s">
        <v>17</v>
      </c>
      <c r="C4748" s="10" t="s">
        <v>2329</v>
      </c>
      <c r="D4748" s="10" t="s">
        <v>3622</v>
      </c>
      <c r="E4748" s="10" t="s">
        <v>3623</v>
      </c>
      <c r="F4748" s="10" t="s">
        <v>977</v>
      </c>
      <c r="G4748" s="137" t="s">
        <v>17462</v>
      </c>
      <c r="H4748" s="10"/>
      <c r="I4748" s="10" t="s">
        <v>978</v>
      </c>
      <c r="J4748" s="83" t="s">
        <v>19160</v>
      </c>
      <c r="K4748" s="10" t="s">
        <v>6143</v>
      </c>
      <c r="L4748" s="98">
        <f>IFERROR(VLOOKUP($F4748&amp;$C4748,Sales!$J:$W,9,0),0)</f>
        <v>0</v>
      </c>
      <c r="M4748" s="98">
        <f>IFERROR(VLOOKUP($F4748&amp;$C4748,Sales!$J:$W,10,0),0)</f>
        <v>0</v>
      </c>
      <c r="N4748" s="98">
        <f>IFERROR(VLOOKUP($F4748&amp;$C4748,Sales!$J:$W,11,0),0)</f>
        <v>0</v>
      </c>
      <c r="O4748" s="98">
        <f>IFERROR(VLOOKUP($F4748&amp;$C4748,Sales!$J:$W,12,0),0)</f>
        <v>0</v>
      </c>
      <c r="P4748" s="98">
        <f>IFERROR(VLOOKUP($F4748&amp;$C4748,Sales!$J:$W,13,0),0)</f>
        <v>0</v>
      </c>
      <c r="Q4748" s="98">
        <f>IFERROR(VLOOKUP($F4748&amp;$C4748,Sales!$A:$H,7,0),0)</f>
        <v>0</v>
      </c>
      <c r="R4748" s="41" t="str">
        <f t="shared" si="149"/>
        <v>ERROR</v>
      </c>
      <c r="S4748" s="15"/>
      <c r="T4748" s="15"/>
      <c r="U4748" s="15"/>
      <c r="V4748" s="15"/>
      <c r="W4748" s="15"/>
      <c r="X4748" s="15"/>
      <c r="Y4748" s="41"/>
      <c r="Z4748" s="41"/>
      <c r="AA4748" s="41"/>
      <c r="AB4748" s="15"/>
      <c r="AC4748" s="15"/>
      <c r="AD4748" s="15"/>
      <c r="AE4748" s="15"/>
      <c r="AF4748" s="15"/>
      <c r="AG4748" s="15"/>
      <c r="AH4748" s="15"/>
      <c r="AI4748" s="15"/>
      <c r="AJ4748" s="41"/>
      <c r="AK4748" s="15"/>
      <c r="AL4748" s="15"/>
      <c r="AM4748" s="15"/>
      <c r="AN4748" s="15"/>
      <c r="AO4748" s="15"/>
      <c r="AP4748" s="15"/>
      <c r="AQ4748" s="15"/>
      <c r="AR4748" s="15"/>
      <c r="AS4748" s="15"/>
      <c r="AT4748" s="15"/>
      <c r="AU4748" s="15"/>
      <c r="AV4748" s="15"/>
      <c r="AW4748" s="15"/>
      <c r="AX4748" s="15"/>
      <c r="AY4748" s="10"/>
      <c r="AZ4748" s="10">
        <v>1</v>
      </c>
      <c r="BA4748" t="s">
        <v>22</v>
      </c>
      <c r="BB4748" t="s">
        <v>13210</v>
      </c>
      <c r="BD4748" s="39" t="str">
        <f t="shared" si="148"/>
        <v>961186195_ID-1449374197Venus</v>
      </c>
      <c r="BE4748" s="88"/>
    </row>
    <row r="4749" spans="2:60" ht="13.5" customHeight="1" x14ac:dyDescent="0.35">
      <c r="B4749" s="10" t="s">
        <v>17</v>
      </c>
      <c r="C4749" s="10" t="s">
        <v>2329</v>
      </c>
      <c r="D4749" s="10" t="s">
        <v>119</v>
      </c>
      <c r="E4749" s="10" t="s">
        <v>120</v>
      </c>
      <c r="F4749" s="10" t="s">
        <v>6079</v>
      </c>
      <c r="G4749" s="137" t="s">
        <v>17463</v>
      </c>
      <c r="H4749" s="10"/>
      <c r="I4749" s="10" t="s">
        <v>5839</v>
      </c>
      <c r="J4749" s="83" t="s">
        <v>19161</v>
      </c>
      <c r="K4749" s="10" t="s">
        <v>17464</v>
      </c>
      <c r="L4749" s="98">
        <f>IFERROR(VLOOKUP($F4749&amp;$C4749,Sales!$J:$W,9,0),0)</f>
        <v>0</v>
      </c>
      <c r="M4749" s="98">
        <f>IFERROR(VLOOKUP($F4749&amp;$C4749,Sales!$J:$W,10,0),0)</f>
        <v>0</v>
      </c>
      <c r="N4749" s="98">
        <f>IFERROR(VLOOKUP($F4749&amp;$C4749,Sales!$J:$W,11,0),0)</f>
        <v>7222440</v>
      </c>
      <c r="O4749" s="98">
        <f>IFERROR(VLOOKUP($F4749&amp;$C4749,Sales!$J:$W,12,0),0)</f>
        <v>8</v>
      </c>
      <c r="P4749" s="98">
        <f>IFERROR(VLOOKUP($F4749&amp;$C4749,Sales!$J:$W,13,0),0)</f>
        <v>2407480</v>
      </c>
      <c r="Q4749" s="98">
        <f>IFERROR(VLOOKUP($F4749&amp;$C4749,Sales!$A:$H,7,0),0)</f>
        <v>0</v>
      </c>
      <c r="R4749" s="41" t="str">
        <f t="shared" si="149"/>
        <v>ERROR</v>
      </c>
      <c r="S4749" s="15"/>
      <c r="T4749" s="15"/>
      <c r="U4749" s="15"/>
      <c r="V4749" s="15"/>
      <c r="W4749" s="15"/>
      <c r="X4749" s="15"/>
      <c r="Y4749" s="41"/>
      <c r="Z4749" s="41"/>
      <c r="AA4749" s="41"/>
      <c r="AB4749" s="15"/>
      <c r="AC4749" s="15"/>
      <c r="AD4749" s="15"/>
      <c r="AE4749" s="15"/>
      <c r="AF4749" s="15"/>
      <c r="AG4749" s="15"/>
      <c r="AH4749" s="15"/>
      <c r="AI4749" s="15"/>
      <c r="AJ4749" s="41"/>
      <c r="AK4749" s="15"/>
      <c r="AL4749" s="15"/>
      <c r="AM4749" s="15"/>
      <c r="AN4749" s="15"/>
      <c r="AO4749" s="15"/>
      <c r="AP4749" s="15"/>
      <c r="AQ4749" s="15"/>
      <c r="AR4749" s="15"/>
      <c r="AS4749" s="15"/>
      <c r="AT4749" s="15"/>
      <c r="AU4749" s="15"/>
      <c r="AV4749" s="15"/>
      <c r="AW4749" s="15"/>
      <c r="AX4749" s="82"/>
      <c r="AY4749" s="10"/>
      <c r="AZ4749" s="10">
        <v>1</v>
      </c>
      <c r="BA4749" t="s">
        <v>22</v>
      </c>
      <c r="BB4749" t="s">
        <v>88</v>
      </c>
      <c r="BD4749" s="39" t="str">
        <f t="shared" si="148"/>
        <v>5153842456_ID-9590974912Gillette</v>
      </c>
      <c r="BE4749" s="1">
        <v>44964</v>
      </c>
      <c r="BF4749" t="s">
        <v>14068</v>
      </c>
    </row>
    <row r="4750" spans="2:60" ht="13.5" customHeight="1" x14ac:dyDescent="0.35">
      <c r="B4750" s="10" t="s">
        <v>17</v>
      </c>
      <c r="C4750" s="10" t="s">
        <v>2329</v>
      </c>
      <c r="D4750" s="10" t="s">
        <v>119</v>
      </c>
      <c r="E4750" s="10" t="s">
        <v>120</v>
      </c>
      <c r="F4750" s="10" t="s">
        <v>5777</v>
      </c>
      <c r="G4750" s="137" t="s">
        <v>17465</v>
      </c>
      <c r="H4750" s="10"/>
      <c r="I4750" s="149">
        <v>4987176039460</v>
      </c>
      <c r="J4750" s="83" t="s">
        <v>19162</v>
      </c>
      <c r="K4750" s="10" t="s">
        <v>5810</v>
      </c>
      <c r="L4750" s="98">
        <f>IFERROR(VLOOKUP($F4750&amp;$C4750,Sales!$J:$W,9,0),0)</f>
        <v>2776923</v>
      </c>
      <c r="M4750" s="98">
        <f>IFERROR(VLOOKUP($F4750&amp;$C4750,Sales!$J:$W,10,0),0)</f>
        <v>0</v>
      </c>
      <c r="N4750" s="98">
        <f>IFERROR(VLOOKUP($F4750&amp;$C4750,Sales!$J:$W,11,0),0)</f>
        <v>0</v>
      </c>
      <c r="O4750" s="98">
        <f>IFERROR(VLOOKUP($F4750&amp;$C4750,Sales!$J:$W,12,0),0)</f>
        <v>9</v>
      </c>
      <c r="P4750" s="98">
        <f>IFERROR(VLOOKUP($F4750&amp;$C4750,Sales!$J:$W,13,0),0)</f>
        <v>925641</v>
      </c>
      <c r="Q4750" s="98">
        <f>IFERROR(VLOOKUP($F4750&amp;$C4750,Sales!$A:$H,7,0),0)</f>
        <v>0</v>
      </c>
      <c r="R4750" s="41">
        <f t="shared" si="149"/>
        <v>1</v>
      </c>
      <c r="S4750" s="15">
        <v>1</v>
      </c>
      <c r="T4750" s="15"/>
      <c r="U4750" s="15"/>
      <c r="V4750" s="15">
        <v>1</v>
      </c>
      <c r="W4750" s="15">
        <v>1</v>
      </c>
      <c r="X4750" s="15">
        <v>1</v>
      </c>
      <c r="Y4750" s="41">
        <v>1</v>
      </c>
      <c r="Z4750" s="41">
        <v>1</v>
      </c>
      <c r="AA4750" s="15"/>
      <c r="AB4750" s="15"/>
      <c r="AC4750" s="15"/>
      <c r="AD4750" s="15"/>
      <c r="AE4750" s="15"/>
      <c r="AF4750" s="15"/>
      <c r="AG4750" s="15"/>
      <c r="AH4750" s="15"/>
      <c r="AI4750" s="15"/>
      <c r="AJ4750" s="15"/>
      <c r="AK4750" s="15"/>
      <c r="AL4750" s="15"/>
      <c r="AM4750" s="15"/>
      <c r="AN4750" s="15"/>
      <c r="AO4750" s="15"/>
      <c r="AP4750" s="15"/>
      <c r="AQ4750" s="15"/>
      <c r="AR4750" s="15"/>
      <c r="AS4750" s="15"/>
      <c r="AT4750" s="15"/>
      <c r="AU4750" s="15"/>
      <c r="AV4750" s="15"/>
      <c r="AW4750" s="15"/>
      <c r="AX4750" s="82"/>
      <c r="AY4750" s="10"/>
      <c r="AZ4750" s="10">
        <v>1</v>
      </c>
      <c r="BA4750" t="s">
        <v>22</v>
      </c>
      <c r="BB4750" t="s">
        <v>23</v>
      </c>
      <c r="BD4750" s="39" t="str">
        <f t="shared" si="148"/>
        <v>5122374623_ID-9521968788Gillette</v>
      </c>
    </row>
    <row r="4751" spans="2:60" ht="13.5" customHeight="1" x14ac:dyDescent="0.35">
      <c r="B4751" s="10" t="s">
        <v>17</v>
      </c>
      <c r="C4751" s="10" t="s">
        <v>2329</v>
      </c>
      <c r="D4751" s="10" t="s">
        <v>119</v>
      </c>
      <c r="E4751" s="10" t="s">
        <v>120</v>
      </c>
      <c r="F4751" s="10" t="s">
        <v>5775</v>
      </c>
      <c r="G4751" s="137" t="s">
        <v>17466</v>
      </c>
      <c r="H4751" s="10"/>
      <c r="I4751" s="10">
        <v>4987176039248</v>
      </c>
      <c r="J4751" s="83" t="s">
        <v>19163</v>
      </c>
      <c r="K4751" s="10" t="s">
        <v>11076</v>
      </c>
      <c r="L4751" s="98">
        <f>IFERROR(VLOOKUP($F4751&amp;$C4751,Sales!$J:$W,9,0),0)</f>
        <v>0</v>
      </c>
      <c r="M4751" s="98">
        <f>IFERROR(VLOOKUP($F4751&amp;$C4751,Sales!$J:$W,10,0),0)</f>
        <v>0</v>
      </c>
      <c r="N4751" s="98">
        <f>IFERROR(VLOOKUP($F4751&amp;$C4751,Sales!$J:$W,11,0),0)</f>
        <v>1948799.9999999998</v>
      </c>
      <c r="O4751" s="98">
        <f>IFERROR(VLOOKUP($F4751&amp;$C4751,Sales!$J:$W,12,0),0)</f>
        <v>10.666666666666666</v>
      </c>
      <c r="P4751" s="98">
        <f>IFERROR(VLOOKUP($F4751&amp;$C4751,Sales!$J:$W,13,0),0)</f>
        <v>649599.99999999988</v>
      </c>
      <c r="Q4751" s="98">
        <f>IFERROR(VLOOKUP($F4751&amp;$C4751,Sales!$A:$H,7,0),0)</f>
        <v>0</v>
      </c>
      <c r="R4751" s="41" t="str">
        <f t="shared" si="149"/>
        <v>ERROR</v>
      </c>
      <c r="S4751" s="15"/>
      <c r="T4751" s="15"/>
      <c r="U4751" s="15"/>
      <c r="V4751" s="15"/>
      <c r="W4751" s="15"/>
      <c r="X4751" s="15"/>
      <c r="Y4751" s="41"/>
      <c r="Z4751" s="41"/>
      <c r="AA4751" s="41"/>
      <c r="AB4751" s="15"/>
      <c r="AC4751" s="15"/>
      <c r="AD4751" s="15"/>
      <c r="AE4751" s="15"/>
      <c r="AF4751" s="15"/>
      <c r="AG4751" s="15"/>
      <c r="AH4751" s="15"/>
      <c r="AI4751" s="15"/>
      <c r="AJ4751" s="41"/>
      <c r="AK4751" s="15"/>
      <c r="AL4751" s="15"/>
      <c r="AM4751" s="15"/>
      <c r="AN4751" s="15"/>
      <c r="AO4751" s="15"/>
      <c r="AP4751" s="15"/>
      <c r="AQ4751" s="15"/>
      <c r="AR4751" s="15"/>
      <c r="AS4751" s="15"/>
      <c r="AT4751" s="15"/>
      <c r="AU4751" s="15"/>
      <c r="AV4751" s="15"/>
      <c r="AW4751" s="15"/>
      <c r="AX4751" s="82"/>
      <c r="AY4751" s="10"/>
      <c r="AZ4751" s="10">
        <v>1</v>
      </c>
      <c r="BA4751" t="s">
        <v>22</v>
      </c>
      <c r="BB4751" t="s">
        <v>88</v>
      </c>
      <c r="BD4751" s="39" t="str">
        <f t="shared" si="148"/>
        <v>5122386558_ID-9522028023Gillette</v>
      </c>
      <c r="BE4751" s="1">
        <v>44950</v>
      </c>
      <c r="BF4751" t="s">
        <v>17364</v>
      </c>
    </row>
    <row r="4752" spans="2:60" ht="13.5" customHeight="1" x14ac:dyDescent="0.35">
      <c r="B4752" s="10" t="s">
        <v>17</v>
      </c>
      <c r="C4752" s="10" t="s">
        <v>2329</v>
      </c>
      <c r="D4752" s="10" t="s">
        <v>193</v>
      </c>
      <c r="E4752" s="10" t="s">
        <v>194</v>
      </c>
      <c r="F4752" s="10" t="s">
        <v>1853</v>
      </c>
      <c r="G4752" s="137" t="s">
        <v>2428</v>
      </c>
      <c r="H4752" s="10"/>
      <c r="I4752" s="149" t="s">
        <v>1854</v>
      </c>
      <c r="J4752" s="83" t="s">
        <v>19164</v>
      </c>
      <c r="K4752" s="10" t="s">
        <v>7647</v>
      </c>
      <c r="L4752" s="98">
        <f>IFERROR(VLOOKUP($F4752&amp;$C4752,Sales!$J:$W,9,0),0)</f>
        <v>0</v>
      </c>
      <c r="M4752" s="98">
        <f>IFERROR(VLOOKUP($F4752&amp;$C4752,Sales!$J:$W,10,0),0)</f>
        <v>0</v>
      </c>
      <c r="N4752" s="98">
        <f>IFERROR(VLOOKUP($F4752&amp;$C4752,Sales!$J:$W,11,0),0)</f>
        <v>0</v>
      </c>
      <c r="O4752" s="98">
        <f>IFERROR(VLOOKUP($F4752&amp;$C4752,Sales!$J:$W,12,0),0)</f>
        <v>0</v>
      </c>
      <c r="P4752" s="98">
        <f>IFERROR(VLOOKUP($F4752&amp;$C4752,Sales!$J:$W,13,0),0)</f>
        <v>0</v>
      </c>
      <c r="Q4752" s="98">
        <f>IFERROR(VLOOKUP($F4752&amp;$C4752,Sales!$A:$H,7,0),0)</f>
        <v>0</v>
      </c>
      <c r="R4752" s="41">
        <f t="shared" si="149"/>
        <v>1</v>
      </c>
      <c r="S4752" s="15">
        <v>1</v>
      </c>
      <c r="T4752" s="15"/>
      <c r="U4752" s="15"/>
      <c r="V4752" s="15">
        <v>1</v>
      </c>
      <c r="W4752" s="15">
        <v>1</v>
      </c>
      <c r="X4752" s="15">
        <v>1</v>
      </c>
      <c r="Y4752" s="41">
        <v>1</v>
      </c>
      <c r="Z4752" s="41">
        <v>1</v>
      </c>
      <c r="AA4752" s="15"/>
      <c r="AB4752" s="15"/>
      <c r="AC4752" s="15"/>
      <c r="AD4752" s="15"/>
      <c r="AE4752" s="15"/>
      <c r="AF4752" s="15"/>
      <c r="AG4752" s="15"/>
      <c r="AH4752" s="15"/>
      <c r="AI4752" s="15"/>
      <c r="AJ4752" s="15"/>
      <c r="AK4752" s="15"/>
      <c r="AL4752" s="15"/>
      <c r="AM4752" s="15"/>
      <c r="AN4752" s="15"/>
      <c r="AO4752" s="15"/>
      <c r="AP4752" s="15"/>
      <c r="AQ4752" s="15"/>
      <c r="AR4752" s="15"/>
      <c r="AS4752" s="15"/>
      <c r="AT4752" s="15"/>
      <c r="AU4752" s="15"/>
      <c r="AV4752" s="15"/>
      <c r="AW4752" s="15"/>
      <c r="AX4752" s="82"/>
      <c r="AY4752" s="10"/>
      <c r="AZ4752" s="10">
        <v>1</v>
      </c>
      <c r="BA4752" t="s">
        <v>22</v>
      </c>
      <c r="BB4752" t="s">
        <v>23</v>
      </c>
      <c r="BD4752" s="39" t="str">
        <f t="shared" si="148"/>
        <v>HE178HBAAKSJ04ANID-45109233Head &amp; Shoulders</v>
      </c>
    </row>
    <row r="4753" spans="2:58" ht="13.5" customHeight="1" x14ac:dyDescent="0.35">
      <c r="B4753" s="10" t="s">
        <v>17</v>
      </c>
      <c r="C4753" s="10" t="s">
        <v>2329</v>
      </c>
      <c r="D4753" s="10" t="s">
        <v>193</v>
      </c>
      <c r="E4753" s="10" t="s">
        <v>194</v>
      </c>
      <c r="F4753" s="10" t="s">
        <v>1861</v>
      </c>
      <c r="G4753" s="137" t="s">
        <v>2436</v>
      </c>
      <c r="H4753" s="10"/>
      <c r="I4753" s="149" t="s">
        <v>2437</v>
      </c>
      <c r="J4753" s="83" t="s">
        <v>19165</v>
      </c>
      <c r="K4753" s="10" t="s">
        <v>17467</v>
      </c>
      <c r="L4753" s="98">
        <f>IFERROR(VLOOKUP($F4753&amp;$C4753,Sales!$J:$W,9,0),0)</f>
        <v>0</v>
      </c>
      <c r="M4753" s="98">
        <f>IFERROR(VLOOKUP($F4753&amp;$C4753,Sales!$J:$W,10,0),0)</f>
        <v>0</v>
      </c>
      <c r="N4753" s="98">
        <f>IFERROR(VLOOKUP($F4753&amp;$C4753,Sales!$J:$W,11,0),0)</f>
        <v>6118523.9999999991</v>
      </c>
      <c r="O4753" s="98">
        <f>IFERROR(VLOOKUP($F4753&amp;$C4753,Sales!$J:$W,12,0),0)</f>
        <v>12</v>
      </c>
      <c r="P4753" s="98">
        <f>IFERROR(VLOOKUP($F4753&amp;$C4753,Sales!$J:$W,13,0),0)</f>
        <v>2039507.9999999998</v>
      </c>
      <c r="Q4753" s="98">
        <f>IFERROR(VLOOKUP($F4753&amp;$C4753,Sales!$A:$H,7,0),0)</f>
        <v>0</v>
      </c>
      <c r="R4753" s="41">
        <f t="shared" si="149"/>
        <v>0.5</v>
      </c>
      <c r="S4753" s="15">
        <v>0</v>
      </c>
      <c r="T4753" s="15"/>
      <c r="U4753" s="15"/>
      <c r="V4753" s="15">
        <v>0</v>
      </c>
      <c r="W4753" s="15">
        <v>0</v>
      </c>
      <c r="X4753" s="15">
        <v>1</v>
      </c>
      <c r="Y4753" s="41">
        <v>1</v>
      </c>
      <c r="Z4753" s="41">
        <v>1</v>
      </c>
      <c r="AA4753" s="15"/>
      <c r="AB4753" s="15"/>
      <c r="AC4753" s="15"/>
      <c r="AD4753" s="15"/>
      <c r="AE4753" s="15"/>
      <c r="AF4753" s="15"/>
      <c r="AG4753" s="15"/>
      <c r="AH4753" s="15"/>
      <c r="AI4753" s="15"/>
      <c r="AJ4753" s="15"/>
      <c r="AK4753" s="15"/>
      <c r="AL4753" s="15"/>
      <c r="AM4753" s="15"/>
      <c r="AN4753" s="15"/>
      <c r="AO4753" s="15"/>
      <c r="AP4753" s="15"/>
      <c r="AQ4753" s="15"/>
      <c r="AR4753" s="15"/>
      <c r="AS4753" s="15"/>
      <c r="AT4753" s="15"/>
      <c r="AU4753" s="15"/>
      <c r="AV4753" s="15"/>
      <c r="AW4753" s="15"/>
      <c r="AX4753" s="82"/>
      <c r="AY4753" s="10"/>
      <c r="AZ4753" s="10">
        <v>1</v>
      </c>
      <c r="BA4753" t="s">
        <v>22</v>
      </c>
      <c r="BB4753" t="s">
        <v>23</v>
      </c>
      <c r="BD4753" s="39" t="str">
        <f t="shared" si="148"/>
        <v>HE178HBAAV175TANID-70138065Head &amp; Shoulders</v>
      </c>
    </row>
    <row r="4754" spans="2:58" ht="13.5" customHeight="1" x14ac:dyDescent="0.35">
      <c r="B4754" s="10" t="s">
        <v>17</v>
      </c>
      <c r="C4754" s="10" t="s">
        <v>2329</v>
      </c>
      <c r="D4754" s="10" t="s">
        <v>193</v>
      </c>
      <c r="E4754" s="10" t="s">
        <v>194</v>
      </c>
      <c r="F4754" s="10" t="s">
        <v>6323</v>
      </c>
      <c r="G4754" s="137" t="s">
        <v>17468</v>
      </c>
      <c r="H4754" s="10"/>
      <c r="I4754" s="10" t="s">
        <v>6324</v>
      </c>
      <c r="J4754" s="83" t="s">
        <v>19166</v>
      </c>
      <c r="K4754" s="10" t="s">
        <v>17469</v>
      </c>
      <c r="L4754" s="98">
        <f>IFERROR(VLOOKUP($F4754&amp;$C4754,Sales!$J:$W,9,0),0)</f>
        <v>0</v>
      </c>
      <c r="M4754" s="98">
        <f>IFERROR(VLOOKUP($F4754&amp;$C4754,Sales!$J:$W,10,0),0)</f>
        <v>0</v>
      </c>
      <c r="N4754" s="98">
        <f>IFERROR(VLOOKUP($F4754&amp;$C4754,Sales!$J:$W,11,0),0)</f>
        <v>1956311.9999999998</v>
      </c>
      <c r="O4754" s="98">
        <f>IFERROR(VLOOKUP($F4754&amp;$C4754,Sales!$J:$W,12,0),0)</f>
        <v>8</v>
      </c>
      <c r="P4754" s="98">
        <f>IFERROR(VLOOKUP($F4754&amp;$C4754,Sales!$J:$W,13,0),0)</f>
        <v>652103.99999999988</v>
      </c>
      <c r="Q4754" s="98">
        <f>IFERROR(VLOOKUP($F4754&amp;$C4754,Sales!$A:$H,7,0),0)</f>
        <v>0</v>
      </c>
      <c r="R4754" s="41" t="str">
        <f t="shared" si="149"/>
        <v>ERROR</v>
      </c>
      <c r="S4754" s="15"/>
      <c r="T4754" s="15"/>
      <c r="U4754" s="15"/>
      <c r="V4754" s="15"/>
      <c r="W4754" s="15"/>
      <c r="X4754" s="15"/>
      <c r="Y4754" s="41"/>
      <c r="Z4754" s="41"/>
      <c r="AA4754" s="41"/>
      <c r="AB4754" s="15"/>
      <c r="AC4754" s="15"/>
      <c r="AD4754" s="15"/>
      <c r="AE4754" s="15"/>
      <c r="AF4754" s="15"/>
      <c r="AG4754" s="15"/>
      <c r="AH4754" s="15"/>
      <c r="AI4754" s="15"/>
      <c r="AJ4754" s="41"/>
      <c r="AK4754" s="15"/>
      <c r="AL4754" s="15"/>
      <c r="AM4754" s="15"/>
      <c r="AN4754" s="15"/>
      <c r="AO4754" s="15"/>
      <c r="AP4754" s="15"/>
      <c r="AQ4754" s="15"/>
      <c r="AR4754" s="15"/>
      <c r="AS4754" s="15"/>
      <c r="AT4754" s="15"/>
      <c r="AU4754" s="15"/>
      <c r="AV4754" s="15"/>
      <c r="AW4754" s="15"/>
      <c r="AX4754" s="15"/>
      <c r="AY4754" s="10"/>
      <c r="AZ4754" s="10">
        <v>1</v>
      </c>
      <c r="BA4754" t="s">
        <v>22</v>
      </c>
      <c r="BB4754" t="s">
        <v>88</v>
      </c>
      <c r="BD4754" s="39" t="str">
        <f t="shared" si="148"/>
        <v>789682410_ID-1111620908Head &amp; Shoulders</v>
      </c>
    </row>
    <row r="4755" spans="2:58" ht="13.5" customHeight="1" x14ac:dyDescent="0.35">
      <c r="B4755" s="10" t="s">
        <v>17</v>
      </c>
      <c r="C4755" s="10" t="s">
        <v>2329</v>
      </c>
      <c r="D4755" s="10" t="s">
        <v>193</v>
      </c>
      <c r="E4755" s="10" t="s">
        <v>194</v>
      </c>
      <c r="F4755" s="10" t="s">
        <v>17470</v>
      </c>
      <c r="G4755" s="137" t="s">
        <v>17471</v>
      </c>
      <c r="H4755" s="10"/>
      <c r="I4755" s="10" t="s">
        <v>17472</v>
      </c>
      <c r="J4755" s="83" t="s">
        <v>19167</v>
      </c>
      <c r="K4755" s="10" t="s">
        <v>17473</v>
      </c>
      <c r="L4755" s="98">
        <f>IFERROR(VLOOKUP($F4755&amp;$C4755,Sales!$J:$W,9,0),0)</f>
        <v>0</v>
      </c>
      <c r="M4755" s="98">
        <f>IFERROR(VLOOKUP($F4755&amp;$C4755,Sales!$J:$W,10,0),0)</f>
        <v>0</v>
      </c>
      <c r="N4755" s="98">
        <f>IFERROR(VLOOKUP($F4755&amp;$C4755,Sales!$J:$W,11,0),0)</f>
        <v>0</v>
      </c>
      <c r="O4755" s="98">
        <f>IFERROR(VLOOKUP($F4755&amp;$C4755,Sales!$J:$W,12,0),0)</f>
        <v>0</v>
      </c>
      <c r="P4755" s="98">
        <f>IFERROR(VLOOKUP($F4755&amp;$C4755,Sales!$J:$W,13,0),0)</f>
        <v>0</v>
      </c>
      <c r="Q4755" s="98">
        <f>IFERROR(VLOOKUP($F4755&amp;$C4755,Sales!$A:$H,7,0),0)</f>
        <v>0</v>
      </c>
      <c r="R4755" s="41" t="str">
        <f t="shared" si="149"/>
        <v>ERROR</v>
      </c>
      <c r="S4755" s="15"/>
      <c r="T4755" s="15"/>
      <c r="U4755" s="15"/>
      <c r="V4755" s="15"/>
      <c r="W4755" s="15"/>
      <c r="X4755" s="15"/>
      <c r="Y4755" s="41"/>
      <c r="Z4755" s="41"/>
      <c r="AA4755" s="41"/>
      <c r="AB4755" s="15"/>
      <c r="AC4755" s="15"/>
      <c r="AD4755" s="15"/>
      <c r="AE4755" s="15"/>
      <c r="AF4755" s="15"/>
      <c r="AG4755" s="15"/>
      <c r="AH4755" s="15"/>
      <c r="AI4755" s="15"/>
      <c r="AJ4755" s="41"/>
      <c r="AK4755" s="15"/>
      <c r="AL4755" s="15"/>
      <c r="AM4755" s="15"/>
      <c r="AN4755" s="15"/>
      <c r="AO4755" s="15"/>
      <c r="AP4755" s="15"/>
      <c r="AQ4755" s="15"/>
      <c r="AR4755" s="15"/>
      <c r="AS4755" s="15"/>
      <c r="AT4755" s="15"/>
      <c r="AU4755" s="15"/>
      <c r="AV4755" s="15"/>
      <c r="AW4755" s="15"/>
      <c r="AX4755" s="15"/>
      <c r="AY4755" s="10"/>
      <c r="AZ4755" s="10">
        <v>1</v>
      </c>
      <c r="BA4755" t="s">
        <v>22</v>
      </c>
      <c r="BB4755" t="s">
        <v>88</v>
      </c>
      <c r="BD4755" s="39" t="str">
        <f t="shared" si="148"/>
        <v>848686979_ID-1221116843Head &amp; Shoulders</v>
      </c>
    </row>
    <row r="4756" spans="2:58" ht="13.5" customHeight="1" x14ac:dyDescent="0.35">
      <c r="B4756" s="10" t="s">
        <v>17</v>
      </c>
      <c r="C4756" s="10" t="s">
        <v>2329</v>
      </c>
      <c r="D4756" s="10" t="s">
        <v>193</v>
      </c>
      <c r="E4756" s="10" t="s">
        <v>194</v>
      </c>
      <c r="F4756" s="10" t="s">
        <v>227</v>
      </c>
      <c r="G4756" s="137" t="s">
        <v>17474</v>
      </c>
      <c r="H4756" s="10"/>
      <c r="I4756" s="149" t="s">
        <v>228</v>
      </c>
      <c r="J4756" s="83" t="s">
        <v>19168</v>
      </c>
      <c r="K4756" s="10" t="s">
        <v>17475</v>
      </c>
      <c r="L4756" s="98">
        <f>IFERROR(VLOOKUP($F4756&amp;$C4756,Sales!$J:$W,9,0),0)</f>
        <v>4503886.9999999991</v>
      </c>
      <c r="M4756" s="98">
        <f>IFERROR(VLOOKUP($F4756&amp;$C4756,Sales!$J:$W,10,0),0)</f>
        <v>2379412</v>
      </c>
      <c r="N4756" s="98">
        <f>IFERROR(VLOOKUP($F4756&amp;$C4756,Sales!$J:$W,11,0),0)</f>
        <v>4588865.9999999991</v>
      </c>
      <c r="O4756" s="98">
        <f>IFERROR(VLOOKUP($F4756&amp;$C4756,Sales!$J:$W,12,0),0)</f>
        <v>45</v>
      </c>
      <c r="P4756" s="98">
        <f>IFERROR(VLOOKUP($F4756&amp;$C4756,Sales!$J:$W,13,0),0)</f>
        <v>3824054.9999999995</v>
      </c>
      <c r="Q4756" s="98">
        <f>IFERROR(VLOOKUP($F4756&amp;$C4756,Sales!$A:$H,7,0),0)</f>
        <v>0</v>
      </c>
      <c r="R4756" s="41">
        <f t="shared" si="149"/>
        <v>1</v>
      </c>
      <c r="S4756" s="15">
        <v>1</v>
      </c>
      <c r="T4756" s="15"/>
      <c r="U4756" s="15"/>
      <c r="V4756" s="15">
        <v>1</v>
      </c>
      <c r="W4756" s="15">
        <v>1</v>
      </c>
      <c r="X4756" s="15">
        <v>1</v>
      </c>
      <c r="Y4756" s="41">
        <v>1</v>
      </c>
      <c r="Z4756" s="41">
        <v>1</v>
      </c>
      <c r="AA4756" s="15"/>
      <c r="AB4756" s="15"/>
      <c r="AC4756" s="15"/>
      <c r="AD4756" s="15"/>
      <c r="AE4756" s="15"/>
      <c r="AF4756" s="15"/>
      <c r="AG4756" s="15"/>
      <c r="AH4756" s="15"/>
      <c r="AI4756" s="15"/>
      <c r="AJ4756" s="15"/>
      <c r="AK4756" s="15"/>
      <c r="AL4756" s="15"/>
      <c r="AM4756" s="15"/>
      <c r="AN4756" s="15"/>
      <c r="AO4756" s="15"/>
      <c r="AP4756" s="15"/>
      <c r="AQ4756" s="15"/>
      <c r="AR4756" s="15"/>
      <c r="AS4756" s="15"/>
      <c r="AT4756" s="15"/>
      <c r="AU4756" s="15"/>
      <c r="AV4756" s="15"/>
      <c r="AW4756" s="15"/>
      <c r="AX4756" s="82"/>
      <c r="AY4756" s="10"/>
      <c r="AZ4756" s="10">
        <v>1</v>
      </c>
      <c r="BA4756" t="s">
        <v>22</v>
      </c>
      <c r="BB4756" t="s">
        <v>23</v>
      </c>
      <c r="BD4756" s="39" t="str">
        <f t="shared" si="148"/>
        <v>HE224HBAALPL4CANID-46896039Head &amp; Shoulders</v>
      </c>
    </row>
    <row r="4757" spans="2:58" ht="13.5" customHeight="1" x14ac:dyDescent="0.35">
      <c r="B4757" s="10" t="s">
        <v>17</v>
      </c>
      <c r="C4757" s="10" t="s">
        <v>2329</v>
      </c>
      <c r="D4757" s="10" t="s">
        <v>193</v>
      </c>
      <c r="E4757" s="10" t="s">
        <v>194</v>
      </c>
      <c r="F4757" s="10" t="s">
        <v>195</v>
      </c>
      <c r="G4757" s="137" t="s">
        <v>17476</v>
      </c>
      <c r="H4757" s="10"/>
      <c r="I4757" s="10" t="s">
        <v>196</v>
      </c>
      <c r="J4757" s="83" t="s">
        <v>19169</v>
      </c>
      <c r="K4757" s="10" t="s">
        <v>17477</v>
      </c>
      <c r="L4757" s="98">
        <f>IFERROR(VLOOKUP($F4757&amp;$C4757,Sales!$J:$W,9,0),0)</f>
        <v>0</v>
      </c>
      <c r="M4757" s="98">
        <f>IFERROR(VLOOKUP($F4757&amp;$C4757,Sales!$J:$W,10,0),0)</f>
        <v>0</v>
      </c>
      <c r="N4757" s="98">
        <f>IFERROR(VLOOKUP($F4757&amp;$C4757,Sales!$J:$W,11,0),0)</f>
        <v>0</v>
      </c>
      <c r="O4757" s="98">
        <f>IFERROR(VLOOKUP($F4757&amp;$C4757,Sales!$J:$W,12,0),0)</f>
        <v>0</v>
      </c>
      <c r="P4757" s="98">
        <f>IFERROR(VLOOKUP($F4757&amp;$C4757,Sales!$J:$W,13,0),0)</f>
        <v>0</v>
      </c>
      <c r="Q4757" s="98">
        <f>IFERROR(VLOOKUP($F4757&amp;$C4757,Sales!$A:$H,7,0),0)</f>
        <v>0</v>
      </c>
      <c r="R4757" s="41" t="str">
        <f t="shared" si="149"/>
        <v>ERROR</v>
      </c>
      <c r="S4757" s="15"/>
      <c r="T4757" s="15"/>
      <c r="U4757" s="15"/>
      <c r="V4757" s="15"/>
      <c r="W4757" s="15"/>
      <c r="X4757" s="15"/>
      <c r="Y4757" s="41"/>
      <c r="Z4757" s="41"/>
      <c r="AA4757" s="41"/>
      <c r="AB4757" s="15"/>
      <c r="AC4757" s="15"/>
      <c r="AD4757" s="15"/>
      <c r="AE4757" s="15"/>
      <c r="AF4757" s="15"/>
      <c r="AG4757" s="15"/>
      <c r="AH4757" s="15"/>
      <c r="AI4757" s="15"/>
      <c r="AJ4757" s="41"/>
      <c r="AK4757" s="15"/>
      <c r="AL4757" s="15"/>
      <c r="AM4757" s="15"/>
      <c r="AN4757" s="15"/>
      <c r="AO4757" s="15"/>
      <c r="AP4757" s="15"/>
      <c r="AQ4757" s="15"/>
      <c r="AR4757" s="15"/>
      <c r="AS4757" s="15"/>
      <c r="AT4757" s="15"/>
      <c r="AU4757" s="15"/>
      <c r="AV4757" s="15"/>
      <c r="AW4757" s="15"/>
      <c r="AX4757" s="15"/>
      <c r="AY4757" s="10"/>
      <c r="AZ4757" s="10">
        <v>1</v>
      </c>
      <c r="BA4757" t="s">
        <v>22</v>
      </c>
      <c r="BB4757" t="s">
        <v>88</v>
      </c>
      <c r="BD4757" s="39" t="str">
        <f t="shared" si="148"/>
        <v>312355914_ID-314332855Head &amp; Shoulders</v>
      </c>
    </row>
    <row r="4758" spans="2:58" ht="13.5" customHeight="1" x14ac:dyDescent="0.35">
      <c r="B4758" s="10" t="s">
        <v>17</v>
      </c>
      <c r="C4758" s="10" t="s">
        <v>2329</v>
      </c>
      <c r="D4758" s="10" t="s">
        <v>193</v>
      </c>
      <c r="E4758" s="10" t="s">
        <v>194</v>
      </c>
      <c r="F4758" s="10" t="s">
        <v>791</v>
      </c>
      <c r="G4758" s="137" t="s">
        <v>17478</v>
      </c>
      <c r="H4758" s="10"/>
      <c r="I4758" s="149" t="s">
        <v>216</v>
      </c>
      <c r="J4758" s="83" t="s">
        <v>19170</v>
      </c>
      <c r="K4758" s="10" t="s">
        <v>17479</v>
      </c>
      <c r="L4758" s="98">
        <f>IFERROR(VLOOKUP($F4758&amp;$C4758,Sales!$J:$W,9,0),0)</f>
        <v>590867.99999999988</v>
      </c>
      <c r="M4758" s="98">
        <f>IFERROR(VLOOKUP($F4758&amp;$C4758,Sales!$J:$W,10,0),0)</f>
        <v>590867.99999999988</v>
      </c>
      <c r="N4758" s="98">
        <f>IFERROR(VLOOKUP($F4758&amp;$C4758,Sales!$J:$W,11,0),0)</f>
        <v>0</v>
      </c>
      <c r="O4758" s="98">
        <f>IFERROR(VLOOKUP($F4758&amp;$C4758,Sales!$J:$W,12,0),0)</f>
        <v>8</v>
      </c>
      <c r="P4758" s="98">
        <f>IFERROR(VLOOKUP($F4758&amp;$C4758,Sales!$J:$W,13,0),0)</f>
        <v>393911.99999999994</v>
      </c>
      <c r="Q4758" s="98">
        <f>IFERROR(VLOOKUP($F4758&amp;$C4758,Sales!$A:$H,7,0),0)</f>
        <v>0</v>
      </c>
      <c r="R4758" s="41">
        <f t="shared" si="149"/>
        <v>1</v>
      </c>
      <c r="S4758" s="15">
        <v>1</v>
      </c>
      <c r="T4758" s="15"/>
      <c r="U4758" s="15"/>
      <c r="V4758" s="15">
        <v>1</v>
      </c>
      <c r="W4758" s="15">
        <v>1</v>
      </c>
      <c r="X4758" s="15">
        <v>1</v>
      </c>
      <c r="Y4758" s="41">
        <v>1</v>
      </c>
      <c r="Z4758" s="41">
        <v>1</v>
      </c>
      <c r="AA4758" s="15"/>
      <c r="AB4758" s="15"/>
      <c r="AC4758" s="15"/>
      <c r="AD4758" s="15"/>
      <c r="AE4758" s="15"/>
      <c r="AF4758" s="15"/>
      <c r="AG4758" s="15"/>
      <c r="AH4758" s="15"/>
      <c r="AI4758" s="15"/>
      <c r="AJ4758" s="15"/>
      <c r="AK4758" s="15"/>
      <c r="AL4758" s="15"/>
      <c r="AM4758" s="15"/>
      <c r="AN4758" s="15"/>
      <c r="AO4758" s="15"/>
      <c r="AP4758" s="15"/>
      <c r="AQ4758" s="15"/>
      <c r="AR4758" s="15"/>
      <c r="AS4758" s="15"/>
      <c r="AT4758" s="15"/>
      <c r="AU4758" s="15"/>
      <c r="AV4758" s="15"/>
      <c r="AW4758" s="15"/>
      <c r="AX4758" s="82"/>
      <c r="AY4758" s="10"/>
      <c r="AZ4758" s="10">
        <v>1</v>
      </c>
      <c r="BA4758" t="s">
        <v>22</v>
      </c>
      <c r="BB4758" t="s">
        <v>23</v>
      </c>
      <c r="BD4758" s="39" t="str">
        <f t="shared" si="148"/>
        <v>HE178HBAKX3BANID-570742Head &amp; Shoulders</v>
      </c>
    </row>
    <row r="4759" spans="2:58" ht="13.5" customHeight="1" x14ac:dyDescent="0.35">
      <c r="B4759" s="10" t="s">
        <v>17</v>
      </c>
      <c r="C4759" s="10" t="s">
        <v>2329</v>
      </c>
      <c r="D4759" s="10" t="s">
        <v>193</v>
      </c>
      <c r="E4759" s="10" t="s">
        <v>194</v>
      </c>
      <c r="F4759" s="10" t="s">
        <v>1852</v>
      </c>
      <c r="G4759" s="137" t="s">
        <v>17480</v>
      </c>
      <c r="H4759" s="10"/>
      <c r="I4759" s="10" t="s">
        <v>6192</v>
      </c>
      <c r="J4759" s="83" t="s">
        <v>19171</v>
      </c>
      <c r="K4759" s="10" t="s">
        <v>17481</v>
      </c>
      <c r="L4759" s="98">
        <f>IFERROR(VLOOKUP($F4759&amp;$C4759,Sales!$J:$W,9,0),0)</f>
        <v>0</v>
      </c>
      <c r="M4759" s="98">
        <f>IFERROR(VLOOKUP($F4759&amp;$C4759,Sales!$J:$W,10,0),0)</f>
        <v>0</v>
      </c>
      <c r="N4759" s="98">
        <f>IFERROR(VLOOKUP($F4759&amp;$C4759,Sales!$J:$W,11,0),0)</f>
        <v>0</v>
      </c>
      <c r="O4759" s="98">
        <f>IFERROR(VLOOKUP($F4759&amp;$C4759,Sales!$J:$W,12,0),0)</f>
        <v>0</v>
      </c>
      <c r="P4759" s="98">
        <f>IFERROR(VLOOKUP($F4759&amp;$C4759,Sales!$J:$W,13,0),0)</f>
        <v>0</v>
      </c>
      <c r="Q4759" s="98">
        <f>IFERROR(VLOOKUP($F4759&amp;$C4759,Sales!$A:$H,7,0),0)</f>
        <v>0</v>
      </c>
      <c r="R4759" s="41" t="str">
        <f t="shared" si="149"/>
        <v>ERROR</v>
      </c>
      <c r="S4759" s="15"/>
      <c r="T4759" s="15"/>
      <c r="U4759" s="15"/>
      <c r="V4759" s="15"/>
      <c r="W4759" s="15"/>
      <c r="X4759" s="15"/>
      <c r="Y4759" s="41"/>
      <c r="Z4759" s="41"/>
      <c r="AA4759" s="41"/>
      <c r="AB4759" s="15"/>
      <c r="AC4759" s="15"/>
      <c r="AD4759" s="15"/>
      <c r="AE4759" s="15"/>
      <c r="AF4759" s="15"/>
      <c r="AG4759" s="15"/>
      <c r="AH4759" s="15"/>
      <c r="AI4759" s="15"/>
      <c r="AJ4759" s="41"/>
      <c r="AK4759" s="15"/>
      <c r="AL4759" s="15"/>
      <c r="AM4759" s="15"/>
      <c r="AN4759" s="15"/>
      <c r="AO4759" s="15"/>
      <c r="AP4759" s="15"/>
      <c r="AQ4759" s="15"/>
      <c r="AR4759" s="15"/>
      <c r="AS4759" s="15"/>
      <c r="AT4759" s="15"/>
      <c r="AU4759" s="15"/>
      <c r="AV4759" s="15"/>
      <c r="AW4759" s="15"/>
      <c r="AX4759" s="15"/>
      <c r="AY4759" s="10"/>
      <c r="AZ4759" s="10">
        <v>1</v>
      </c>
      <c r="BA4759" t="s">
        <v>22</v>
      </c>
      <c r="BB4759" t="s">
        <v>88</v>
      </c>
      <c r="BD4759" s="39" t="str">
        <f t="shared" si="148"/>
        <v>HE178HBAA38FYXANID-6140046Head &amp; Shoulders</v>
      </c>
    </row>
    <row r="4760" spans="2:58" ht="13.5" customHeight="1" x14ac:dyDescent="0.35">
      <c r="B4760" s="10" t="s">
        <v>17</v>
      </c>
      <c r="C4760" s="10" t="s">
        <v>2329</v>
      </c>
      <c r="D4760" s="10" t="s">
        <v>193</v>
      </c>
      <c r="E4760" s="10" t="s">
        <v>194</v>
      </c>
      <c r="F4760" s="10" t="s">
        <v>205</v>
      </c>
      <c r="G4760" s="137" t="s">
        <v>17482</v>
      </c>
      <c r="H4760" s="10"/>
      <c r="I4760" s="10" t="s">
        <v>206</v>
      </c>
      <c r="J4760" s="83" t="s">
        <v>19172</v>
      </c>
      <c r="K4760" s="10" t="s">
        <v>7122</v>
      </c>
      <c r="L4760" s="98">
        <f>IFERROR(VLOOKUP($F4760&amp;$C4760,Sales!$J:$W,9,0),0)</f>
        <v>0</v>
      </c>
      <c r="M4760" s="98">
        <f>IFERROR(VLOOKUP($F4760&amp;$C4760,Sales!$J:$W,10,0),0)</f>
        <v>0</v>
      </c>
      <c r="N4760" s="98">
        <f>IFERROR(VLOOKUP($F4760&amp;$C4760,Sales!$J:$W,11,0),0)</f>
        <v>1379895.9999999998</v>
      </c>
      <c r="O4760" s="98">
        <f>IFERROR(VLOOKUP($F4760&amp;$C4760,Sales!$J:$W,12,0),0)</f>
        <v>9.3333333333333339</v>
      </c>
      <c r="P4760" s="98">
        <f>IFERROR(VLOOKUP($F4760&amp;$C4760,Sales!$J:$W,13,0),0)</f>
        <v>459965.33333333326</v>
      </c>
      <c r="Q4760" s="98">
        <f>IFERROR(VLOOKUP($F4760&amp;$C4760,Sales!$A:$H,7,0),0)</f>
        <v>0</v>
      </c>
      <c r="R4760" s="41" t="str">
        <f t="shared" si="149"/>
        <v>ERROR</v>
      </c>
      <c r="S4760" s="15"/>
      <c r="T4760" s="15"/>
      <c r="U4760" s="15"/>
      <c r="V4760" s="15"/>
      <c r="W4760" s="15"/>
      <c r="X4760" s="15"/>
      <c r="Y4760" s="41"/>
      <c r="Z4760" s="41"/>
      <c r="AA4760" s="41"/>
      <c r="AB4760" s="15"/>
      <c r="AC4760" s="15"/>
      <c r="AD4760" s="15"/>
      <c r="AE4760" s="15"/>
      <c r="AF4760" s="15"/>
      <c r="AG4760" s="15"/>
      <c r="AH4760" s="15"/>
      <c r="AI4760" s="15"/>
      <c r="AJ4760" s="41"/>
      <c r="AK4760" s="15"/>
      <c r="AL4760" s="15"/>
      <c r="AM4760" s="15"/>
      <c r="AN4760" s="15"/>
      <c r="AO4760" s="15"/>
      <c r="AP4760" s="15"/>
      <c r="AQ4760" s="15"/>
      <c r="AR4760" s="15"/>
      <c r="AS4760" s="15"/>
      <c r="AT4760" s="15"/>
      <c r="AU4760" s="15"/>
      <c r="AV4760" s="15"/>
      <c r="AW4760" s="15"/>
      <c r="AX4760" s="15"/>
      <c r="AY4760" s="10"/>
      <c r="AZ4760" s="10">
        <v>1</v>
      </c>
      <c r="BA4760" t="s">
        <v>22</v>
      </c>
      <c r="BB4760" t="s">
        <v>88</v>
      </c>
      <c r="BD4760" s="39" t="str">
        <f t="shared" si="148"/>
        <v>HE178HBAA38FZ2ANID-6140051Head &amp; Shoulders</v>
      </c>
    </row>
    <row r="4761" spans="2:58" ht="13.5" customHeight="1" x14ac:dyDescent="0.35">
      <c r="B4761" s="10" t="s">
        <v>17</v>
      </c>
      <c r="C4761" s="10" t="s">
        <v>2329</v>
      </c>
      <c r="D4761" s="10" t="s">
        <v>193</v>
      </c>
      <c r="E4761" s="10" t="s">
        <v>194</v>
      </c>
      <c r="F4761" s="10" t="s">
        <v>199</v>
      </c>
      <c r="G4761" s="137" t="s">
        <v>17483</v>
      </c>
      <c r="H4761" s="10"/>
      <c r="I4761" s="149" t="s">
        <v>200</v>
      </c>
      <c r="J4761" s="83" t="s">
        <v>19173</v>
      </c>
      <c r="K4761" s="10" t="s">
        <v>7124</v>
      </c>
      <c r="L4761" s="98">
        <f>IFERROR(VLOOKUP($F4761&amp;$C4761,Sales!$J:$W,9,0),0)</f>
        <v>0</v>
      </c>
      <c r="M4761" s="98">
        <f>IFERROR(VLOOKUP($F4761&amp;$C4761,Sales!$J:$W,10,0),0)</f>
        <v>0</v>
      </c>
      <c r="N4761" s="98">
        <f>IFERROR(VLOOKUP($F4761&amp;$C4761,Sales!$J:$W,11,0),0)</f>
        <v>0</v>
      </c>
      <c r="O4761" s="98">
        <f>IFERROR(VLOOKUP($F4761&amp;$C4761,Sales!$J:$W,12,0),0)</f>
        <v>0</v>
      </c>
      <c r="P4761" s="98">
        <f>IFERROR(VLOOKUP($F4761&amp;$C4761,Sales!$J:$W,13,0),0)</f>
        <v>0</v>
      </c>
      <c r="Q4761" s="98">
        <f>IFERROR(VLOOKUP($F4761&amp;$C4761,Sales!$A:$H,7,0),0)</f>
        <v>0</v>
      </c>
      <c r="R4761" s="41" t="str">
        <f t="shared" si="149"/>
        <v>ERROR</v>
      </c>
      <c r="S4761" s="15"/>
      <c r="T4761" s="15"/>
      <c r="U4761" s="15"/>
      <c r="V4761" s="15"/>
      <c r="W4761" s="15"/>
      <c r="X4761" s="15"/>
      <c r="Y4761" s="41"/>
      <c r="Z4761" s="41"/>
      <c r="AA4761" s="41"/>
      <c r="AB4761" s="15"/>
      <c r="AC4761" s="15"/>
      <c r="AD4761" s="15"/>
      <c r="AE4761" s="15"/>
      <c r="AF4761" s="15"/>
      <c r="AG4761" s="15"/>
      <c r="AH4761" s="15"/>
      <c r="AI4761" s="15"/>
      <c r="AJ4761" s="41"/>
      <c r="AK4761" s="15"/>
      <c r="AL4761" s="15"/>
      <c r="AM4761" s="15"/>
      <c r="AN4761" s="15"/>
      <c r="AO4761" s="15"/>
      <c r="AP4761" s="15"/>
      <c r="AQ4761" s="15"/>
      <c r="AR4761" s="15"/>
      <c r="AS4761" s="15"/>
      <c r="AT4761" s="15"/>
      <c r="AU4761" s="15"/>
      <c r="AV4761" s="15"/>
      <c r="AW4761" s="15"/>
      <c r="AX4761" s="82"/>
      <c r="AY4761" s="10"/>
      <c r="AZ4761" s="10">
        <v>1</v>
      </c>
      <c r="BA4761" t="s">
        <v>22</v>
      </c>
      <c r="BB4761" s="42" t="s">
        <v>88</v>
      </c>
      <c r="BD4761" s="39" t="str">
        <f t="shared" si="148"/>
        <v>HE779HBAC8Z3ANID-121537Head &amp; Shoulders</v>
      </c>
    </row>
    <row r="4762" spans="2:58" ht="13.5" customHeight="1" x14ac:dyDescent="0.35">
      <c r="B4762" s="10" t="s">
        <v>17</v>
      </c>
      <c r="C4762" s="10" t="s">
        <v>2329</v>
      </c>
      <c r="D4762" s="10" t="s">
        <v>193</v>
      </c>
      <c r="E4762" s="10" t="s">
        <v>194</v>
      </c>
      <c r="F4762" s="10" t="s">
        <v>231</v>
      </c>
      <c r="G4762" s="137" t="s">
        <v>17484</v>
      </c>
      <c r="H4762" s="10"/>
      <c r="I4762" s="149" t="s">
        <v>232</v>
      </c>
      <c r="J4762" s="83" t="s">
        <v>19174</v>
      </c>
      <c r="K4762" s="10" t="s">
        <v>7132</v>
      </c>
      <c r="L4762" s="98">
        <f>IFERROR(VLOOKUP($F4762&amp;$C4762,Sales!$J:$W,9,0),0)</f>
        <v>15757356</v>
      </c>
      <c r="M4762" s="98">
        <f>IFERROR(VLOOKUP($F4762&amp;$C4762,Sales!$J:$W,10,0),0)</f>
        <v>3701016</v>
      </c>
      <c r="N4762" s="98">
        <f>IFERROR(VLOOKUP($F4762&amp;$C4762,Sales!$J:$W,11,0),0)</f>
        <v>12112415.999999998</v>
      </c>
      <c r="O4762" s="98">
        <f>IFERROR(VLOOKUP($F4762&amp;$C4762,Sales!$J:$W,12,0),0)</f>
        <v>187.66666666666666</v>
      </c>
      <c r="P4762" s="98">
        <f>IFERROR(VLOOKUP($F4762&amp;$C4762,Sales!$J:$W,13,0),0)</f>
        <v>10523596</v>
      </c>
      <c r="Q4762" s="98">
        <f>IFERROR(VLOOKUP($F4762&amp;$C4762,Sales!$A:$H,7,0),0)</f>
        <v>0</v>
      </c>
      <c r="R4762" s="41">
        <f t="shared" si="149"/>
        <v>1</v>
      </c>
      <c r="S4762" s="15">
        <v>1</v>
      </c>
      <c r="T4762" s="15"/>
      <c r="U4762" s="15"/>
      <c r="V4762" s="15">
        <v>1</v>
      </c>
      <c r="W4762" s="15">
        <v>1</v>
      </c>
      <c r="X4762" s="15">
        <v>1</v>
      </c>
      <c r="Y4762" s="41">
        <v>1</v>
      </c>
      <c r="Z4762" s="41">
        <v>1</v>
      </c>
      <c r="AA4762" s="15"/>
      <c r="AB4762" s="15"/>
      <c r="AC4762" s="15"/>
      <c r="AD4762" s="15"/>
      <c r="AE4762" s="15"/>
      <c r="AF4762" s="15"/>
      <c r="AG4762" s="15"/>
      <c r="AH4762" s="15"/>
      <c r="AI4762" s="15"/>
      <c r="AJ4762" s="15"/>
      <c r="AK4762" s="15"/>
      <c r="AL4762" s="15"/>
      <c r="AM4762" s="15"/>
      <c r="AN4762" s="15"/>
      <c r="AO4762" s="15"/>
      <c r="AP4762" s="15"/>
      <c r="AQ4762" s="15"/>
      <c r="AR4762" s="15"/>
      <c r="AS4762" s="15"/>
      <c r="AT4762" s="15"/>
      <c r="AU4762" s="15"/>
      <c r="AV4762" s="15"/>
      <c r="AW4762" s="15"/>
      <c r="AX4762" s="82"/>
      <c r="AY4762" s="10"/>
      <c r="AZ4762" s="10">
        <v>1</v>
      </c>
      <c r="BA4762" t="s">
        <v>22</v>
      </c>
      <c r="BB4762" t="s">
        <v>23</v>
      </c>
      <c r="BD4762" s="39" t="str">
        <f t="shared" si="148"/>
        <v>HE779HBAC4UKANID-114558Head &amp; Shoulders</v>
      </c>
    </row>
    <row r="4763" spans="2:58" ht="13.5" customHeight="1" x14ac:dyDescent="0.35">
      <c r="B4763" s="10" t="s">
        <v>17</v>
      </c>
      <c r="C4763" s="10" t="s">
        <v>2329</v>
      </c>
      <c r="D4763" s="10" t="s">
        <v>193</v>
      </c>
      <c r="E4763" s="10" t="s">
        <v>194</v>
      </c>
      <c r="F4763" s="10" t="s">
        <v>1053</v>
      </c>
      <c r="G4763" s="137" t="s">
        <v>17485</v>
      </c>
      <c r="H4763" s="10"/>
      <c r="I4763" s="10" t="s">
        <v>1051</v>
      </c>
      <c r="J4763" s="83" t="s">
        <v>19175</v>
      </c>
      <c r="K4763" s="10" t="s">
        <v>17486</v>
      </c>
      <c r="L4763" s="98">
        <f>IFERROR(VLOOKUP($F4763&amp;$C4763,Sales!$J:$W,9,0),0)</f>
        <v>0</v>
      </c>
      <c r="M4763" s="98">
        <f>IFERROR(VLOOKUP($F4763&amp;$C4763,Sales!$J:$W,10,0),0)</f>
        <v>0</v>
      </c>
      <c r="N4763" s="98">
        <f>IFERROR(VLOOKUP($F4763&amp;$C4763,Sales!$J:$W,11,0),0)</f>
        <v>0</v>
      </c>
      <c r="O4763" s="98">
        <f>IFERROR(VLOOKUP($F4763&amp;$C4763,Sales!$J:$W,12,0),0)</f>
        <v>0</v>
      </c>
      <c r="P4763" s="98">
        <f>IFERROR(VLOOKUP($F4763&amp;$C4763,Sales!$J:$W,13,0),0)</f>
        <v>0</v>
      </c>
      <c r="Q4763" s="98">
        <f>IFERROR(VLOOKUP($F4763&amp;$C4763,Sales!$A:$H,7,0),0)</f>
        <v>0</v>
      </c>
      <c r="R4763" s="41" t="str">
        <f t="shared" si="149"/>
        <v>ERROR</v>
      </c>
      <c r="S4763" s="15"/>
      <c r="T4763" s="15"/>
      <c r="U4763" s="15"/>
      <c r="V4763" s="15"/>
      <c r="W4763" s="15"/>
      <c r="X4763" s="15"/>
      <c r="Y4763" s="41"/>
      <c r="Z4763" s="41"/>
      <c r="AA4763" s="41"/>
      <c r="AB4763" s="15"/>
      <c r="AC4763" s="15"/>
      <c r="AD4763" s="15"/>
      <c r="AE4763" s="15"/>
      <c r="AF4763" s="15"/>
      <c r="AG4763" s="15"/>
      <c r="AH4763" s="15"/>
      <c r="AI4763" s="15"/>
      <c r="AJ4763" s="41"/>
      <c r="AK4763" s="15"/>
      <c r="AL4763" s="15"/>
      <c r="AM4763" s="15"/>
      <c r="AN4763" s="15"/>
      <c r="AO4763" s="15"/>
      <c r="AP4763" s="15"/>
      <c r="AQ4763" s="15"/>
      <c r="AR4763" s="15"/>
      <c r="AS4763" s="15"/>
      <c r="AT4763" s="15"/>
      <c r="AU4763" s="15"/>
      <c r="AV4763" s="15"/>
      <c r="AW4763" s="15"/>
      <c r="AX4763" s="15"/>
      <c r="AY4763" s="10"/>
      <c r="AZ4763" s="10">
        <v>1</v>
      </c>
      <c r="BA4763" t="s">
        <v>22</v>
      </c>
      <c r="BB4763" t="s">
        <v>88</v>
      </c>
      <c r="BD4763" s="39" t="str">
        <f t="shared" si="148"/>
        <v>HE178HBAAF4Q8RANID-33535349Head &amp; Shoulders</v>
      </c>
    </row>
    <row r="4764" spans="2:58" ht="13.5" customHeight="1" x14ac:dyDescent="0.35">
      <c r="B4764" s="10" t="s">
        <v>17</v>
      </c>
      <c r="C4764" s="10" t="s">
        <v>2329</v>
      </c>
      <c r="D4764" s="10" t="s">
        <v>193</v>
      </c>
      <c r="E4764" s="10" t="s">
        <v>194</v>
      </c>
      <c r="F4764" s="10" t="s">
        <v>1039</v>
      </c>
      <c r="G4764" s="137" t="s">
        <v>17487</v>
      </c>
      <c r="H4764" s="10"/>
      <c r="I4764" s="149" t="s">
        <v>1040</v>
      </c>
      <c r="J4764" s="83" t="s">
        <v>19176</v>
      </c>
      <c r="K4764" s="10" t="s">
        <v>7120</v>
      </c>
      <c r="L4764" s="98">
        <f>IFERROR(VLOOKUP($F4764&amp;$C4764,Sales!$J:$W,9,0),0)</f>
        <v>0</v>
      </c>
      <c r="M4764" s="98">
        <f>IFERROR(VLOOKUP($F4764&amp;$C4764,Sales!$J:$W,10,0),0)</f>
        <v>0</v>
      </c>
      <c r="N4764" s="98">
        <f>IFERROR(VLOOKUP($F4764&amp;$C4764,Sales!$J:$W,11,0),0)</f>
        <v>0</v>
      </c>
      <c r="O4764" s="98">
        <f>IFERROR(VLOOKUP($F4764&amp;$C4764,Sales!$J:$W,12,0),0)</f>
        <v>0</v>
      </c>
      <c r="P4764" s="98">
        <f>IFERROR(VLOOKUP($F4764&amp;$C4764,Sales!$J:$W,13,0),0)</f>
        <v>0</v>
      </c>
      <c r="Q4764" s="98">
        <f>IFERROR(VLOOKUP($F4764&amp;$C4764,Sales!$A:$H,7,0),0)</f>
        <v>0</v>
      </c>
      <c r="R4764" s="41" t="str">
        <f t="shared" si="149"/>
        <v>ERROR</v>
      </c>
      <c r="S4764" s="15"/>
      <c r="T4764" s="15"/>
      <c r="U4764" s="15"/>
      <c r="V4764" s="15"/>
      <c r="W4764" s="15"/>
      <c r="X4764" s="15"/>
      <c r="Y4764" s="41"/>
      <c r="Z4764" s="41"/>
      <c r="AA4764" s="41"/>
      <c r="AB4764" s="15"/>
      <c r="AC4764" s="15"/>
      <c r="AD4764" s="15"/>
      <c r="AE4764" s="15"/>
      <c r="AF4764" s="15"/>
      <c r="AG4764" s="15"/>
      <c r="AH4764" s="15"/>
      <c r="AI4764" s="15"/>
      <c r="AJ4764" s="41"/>
      <c r="AK4764" s="15"/>
      <c r="AL4764" s="15"/>
      <c r="AM4764" s="15"/>
      <c r="AN4764" s="15"/>
      <c r="AO4764" s="15"/>
      <c r="AP4764" s="15"/>
      <c r="AQ4764" s="15"/>
      <c r="AR4764" s="15"/>
      <c r="AS4764" s="15"/>
      <c r="AT4764" s="15"/>
      <c r="AU4764" s="15"/>
      <c r="AV4764" s="15"/>
      <c r="AW4764" s="15"/>
      <c r="AX4764" s="82"/>
      <c r="AY4764" s="10"/>
      <c r="AZ4764" s="10">
        <v>1</v>
      </c>
      <c r="BA4764" t="s">
        <v>22</v>
      </c>
      <c r="BB4764" t="s">
        <v>88</v>
      </c>
      <c r="BD4764" s="39" t="str">
        <f t="shared" si="148"/>
        <v>HE779HBACDHXANID-128931Head &amp; Shoulders</v>
      </c>
      <c r="BE4764" s="1">
        <v>45089</v>
      </c>
      <c r="BF4764" t="s">
        <v>19029</v>
      </c>
    </row>
    <row r="4765" spans="2:58" ht="13.5" customHeight="1" x14ac:dyDescent="0.35">
      <c r="B4765" s="10" t="s">
        <v>17</v>
      </c>
      <c r="C4765" s="10" t="s">
        <v>2329</v>
      </c>
      <c r="D4765" s="10" t="s">
        <v>193</v>
      </c>
      <c r="E4765" s="10" t="s">
        <v>194</v>
      </c>
      <c r="F4765" s="10" t="s">
        <v>778</v>
      </c>
      <c r="G4765" s="137" t="s">
        <v>17488</v>
      </c>
      <c r="H4765" s="10"/>
      <c r="I4765" s="10" t="s">
        <v>779</v>
      </c>
      <c r="J4765" s="83" t="s">
        <v>19177</v>
      </c>
      <c r="K4765" s="10" t="s">
        <v>17489</v>
      </c>
      <c r="L4765" s="98">
        <f>IFERROR(VLOOKUP($F4765&amp;$C4765,Sales!$J:$W,9,0),0)</f>
        <v>0</v>
      </c>
      <c r="M4765" s="98">
        <f>IFERROR(VLOOKUP($F4765&amp;$C4765,Sales!$J:$W,10,0),0)</f>
        <v>0</v>
      </c>
      <c r="N4765" s="98">
        <f>IFERROR(VLOOKUP($F4765&amp;$C4765,Sales!$J:$W,11,0),0)</f>
        <v>0</v>
      </c>
      <c r="O4765" s="98">
        <f>IFERROR(VLOOKUP($F4765&amp;$C4765,Sales!$J:$W,12,0),0)</f>
        <v>0</v>
      </c>
      <c r="P4765" s="98">
        <f>IFERROR(VLOOKUP($F4765&amp;$C4765,Sales!$J:$W,13,0),0)</f>
        <v>0</v>
      </c>
      <c r="Q4765" s="98">
        <f>IFERROR(VLOOKUP($F4765&amp;$C4765,Sales!$A:$H,7,0),0)</f>
        <v>0</v>
      </c>
      <c r="R4765" s="41" t="str">
        <f t="shared" si="149"/>
        <v>ERROR</v>
      </c>
      <c r="S4765" s="15"/>
      <c r="T4765" s="15"/>
      <c r="U4765" s="15"/>
      <c r="V4765" s="15"/>
      <c r="W4765" s="15"/>
      <c r="X4765" s="15"/>
      <c r="Y4765" s="41"/>
      <c r="Z4765" s="41"/>
      <c r="AA4765" s="41"/>
      <c r="AB4765" s="15"/>
      <c r="AC4765" s="15"/>
      <c r="AD4765" s="15"/>
      <c r="AE4765" s="15"/>
      <c r="AF4765" s="15"/>
      <c r="AG4765" s="15"/>
      <c r="AH4765" s="15"/>
      <c r="AI4765" s="15"/>
      <c r="AJ4765" s="41"/>
      <c r="AK4765" s="15"/>
      <c r="AL4765" s="15"/>
      <c r="AM4765" s="15"/>
      <c r="AN4765" s="15"/>
      <c r="AO4765" s="15"/>
      <c r="AP4765" s="15"/>
      <c r="AQ4765" s="15"/>
      <c r="AR4765" s="15"/>
      <c r="AS4765" s="15"/>
      <c r="AT4765" s="15"/>
      <c r="AU4765" s="15"/>
      <c r="AV4765" s="15"/>
      <c r="AW4765" s="15"/>
      <c r="AX4765" s="15"/>
      <c r="AY4765" s="10"/>
      <c r="AZ4765" s="10">
        <v>1</v>
      </c>
      <c r="BA4765" t="s">
        <v>22</v>
      </c>
      <c r="BB4765" t="s">
        <v>88</v>
      </c>
      <c r="BD4765" s="39" t="str">
        <f t="shared" ref="BD4765:BD4828" si="150">G4765&amp;D4765</f>
        <v>HE779HBAC73LANID-118208Head &amp; Shoulders</v>
      </c>
    </row>
    <row r="4766" spans="2:58" ht="13.5" customHeight="1" x14ac:dyDescent="0.35">
      <c r="B4766" s="10" t="s">
        <v>17</v>
      </c>
      <c r="C4766" s="10" t="s">
        <v>2329</v>
      </c>
      <c r="D4766" s="10" t="s">
        <v>193</v>
      </c>
      <c r="E4766" s="10" t="s">
        <v>194</v>
      </c>
      <c r="F4766" s="10" t="s">
        <v>203</v>
      </c>
      <c r="G4766" s="137" t="s">
        <v>17490</v>
      </c>
      <c r="H4766" s="10"/>
      <c r="I4766" s="149" t="s">
        <v>204</v>
      </c>
      <c r="J4766" s="83" t="s">
        <v>19178</v>
      </c>
      <c r="K4766" s="10" t="s">
        <v>7139</v>
      </c>
      <c r="L4766" s="98">
        <f>IFERROR(VLOOKUP($F4766&amp;$C4766,Sales!$J:$W,9,0),0)</f>
        <v>393912</v>
      </c>
      <c r="M4766" s="98">
        <f>IFERROR(VLOOKUP($F4766&amp;$C4766,Sales!$J:$W,10,0),0)</f>
        <v>0</v>
      </c>
      <c r="N4766" s="98">
        <f>IFERROR(VLOOKUP($F4766&amp;$C4766,Sales!$J:$W,11,0),0)</f>
        <v>1181735.9999999998</v>
      </c>
      <c r="O4766" s="98">
        <f>IFERROR(VLOOKUP($F4766&amp;$C4766,Sales!$J:$W,12,0),0)</f>
        <v>10.666666666666666</v>
      </c>
      <c r="P4766" s="98">
        <f>IFERROR(VLOOKUP($F4766&amp;$C4766,Sales!$J:$W,13,0),0)</f>
        <v>525215.99999999988</v>
      </c>
      <c r="Q4766" s="98">
        <f>IFERROR(VLOOKUP($F4766&amp;$C4766,Sales!$A:$H,7,0),0)</f>
        <v>0</v>
      </c>
      <c r="R4766" s="41">
        <f t="shared" si="149"/>
        <v>1</v>
      </c>
      <c r="S4766" s="15">
        <v>1</v>
      </c>
      <c r="T4766" s="15"/>
      <c r="U4766" s="15"/>
      <c r="V4766" s="15">
        <v>1</v>
      </c>
      <c r="W4766" s="15">
        <v>1</v>
      </c>
      <c r="X4766" s="15">
        <v>1</v>
      </c>
      <c r="Y4766" s="41">
        <v>1</v>
      </c>
      <c r="Z4766" s="41">
        <v>1</v>
      </c>
      <c r="AA4766" s="15"/>
      <c r="AB4766" s="15"/>
      <c r="AC4766" s="15"/>
      <c r="AD4766" s="15"/>
      <c r="AE4766" s="15"/>
      <c r="AF4766" s="15"/>
      <c r="AG4766" s="15"/>
      <c r="AH4766" s="15"/>
      <c r="AI4766" s="15"/>
      <c r="AJ4766" s="15"/>
      <c r="AK4766" s="15"/>
      <c r="AL4766" s="15"/>
      <c r="AM4766" s="15"/>
      <c r="AN4766" s="15"/>
      <c r="AO4766" s="15"/>
      <c r="AP4766" s="15"/>
      <c r="AQ4766" s="15"/>
      <c r="AR4766" s="15"/>
      <c r="AS4766" s="15"/>
      <c r="AT4766" s="15"/>
      <c r="AU4766" s="15"/>
      <c r="AV4766" s="15"/>
      <c r="AW4766" s="15"/>
      <c r="AX4766" s="82"/>
      <c r="AY4766" s="10"/>
      <c r="AZ4766" s="10">
        <v>1</v>
      </c>
      <c r="BA4766" t="s">
        <v>22</v>
      </c>
      <c r="BB4766" t="s">
        <v>23</v>
      </c>
      <c r="BD4766" s="39" t="str">
        <f t="shared" si="150"/>
        <v>HE178HBAIVPVANID-450458Head &amp; Shoulders</v>
      </c>
    </row>
    <row r="4767" spans="2:58" ht="13.5" customHeight="1" x14ac:dyDescent="0.35">
      <c r="B4767" s="10" t="s">
        <v>17</v>
      </c>
      <c r="C4767" s="10" t="s">
        <v>2329</v>
      </c>
      <c r="D4767" s="10" t="s">
        <v>193</v>
      </c>
      <c r="E4767" s="10" t="s">
        <v>194</v>
      </c>
      <c r="F4767" s="10" t="s">
        <v>782</v>
      </c>
      <c r="G4767" s="137" t="s">
        <v>17491</v>
      </c>
      <c r="H4767" s="10"/>
      <c r="I4767" s="10" t="s">
        <v>6193</v>
      </c>
      <c r="J4767" s="83" t="s">
        <v>19179</v>
      </c>
      <c r="K4767" s="10" t="s">
        <v>17492</v>
      </c>
      <c r="L4767" s="98">
        <f>IFERROR(VLOOKUP($F4767&amp;$C4767,Sales!$J:$W,9,0),0)</f>
        <v>0</v>
      </c>
      <c r="M4767" s="98">
        <f>IFERROR(VLOOKUP($F4767&amp;$C4767,Sales!$J:$W,10,0),0)</f>
        <v>0</v>
      </c>
      <c r="N4767" s="98">
        <f>IFERROR(VLOOKUP($F4767&amp;$C4767,Sales!$J:$W,11,0),0)</f>
        <v>0</v>
      </c>
      <c r="O4767" s="98">
        <f>IFERROR(VLOOKUP($F4767&amp;$C4767,Sales!$J:$W,12,0),0)</f>
        <v>0</v>
      </c>
      <c r="P4767" s="98">
        <f>IFERROR(VLOOKUP($F4767&amp;$C4767,Sales!$J:$W,13,0),0)</f>
        <v>0</v>
      </c>
      <c r="Q4767" s="98">
        <f>IFERROR(VLOOKUP($F4767&amp;$C4767,Sales!$A:$H,7,0),0)</f>
        <v>0</v>
      </c>
      <c r="R4767" s="41" t="str">
        <f t="shared" si="149"/>
        <v>ERROR</v>
      </c>
      <c r="S4767" s="15"/>
      <c r="T4767" s="15"/>
      <c r="U4767" s="15"/>
      <c r="V4767" s="15"/>
      <c r="W4767" s="15"/>
      <c r="X4767" s="15"/>
      <c r="Y4767" s="41"/>
      <c r="Z4767" s="41"/>
      <c r="AA4767" s="41"/>
      <c r="AB4767" s="15"/>
      <c r="AC4767" s="15"/>
      <c r="AD4767" s="15"/>
      <c r="AE4767" s="15"/>
      <c r="AF4767" s="15"/>
      <c r="AG4767" s="15"/>
      <c r="AH4767" s="15"/>
      <c r="AI4767" s="15"/>
      <c r="AJ4767" s="41"/>
      <c r="AK4767" s="15"/>
      <c r="AL4767" s="15"/>
      <c r="AM4767" s="15"/>
      <c r="AN4767" s="15"/>
      <c r="AO4767" s="15"/>
      <c r="AP4767" s="15"/>
      <c r="AQ4767" s="15"/>
      <c r="AR4767" s="15"/>
      <c r="AS4767" s="15"/>
      <c r="AT4767" s="15"/>
      <c r="AU4767" s="15"/>
      <c r="AV4767" s="15"/>
      <c r="AW4767" s="15"/>
      <c r="AX4767" s="15"/>
      <c r="AY4767" s="10"/>
      <c r="AZ4767" s="10">
        <v>1</v>
      </c>
      <c r="BA4767" t="s">
        <v>22</v>
      </c>
      <c r="BB4767" t="s">
        <v>88</v>
      </c>
      <c r="BD4767" s="39" t="str">
        <f t="shared" si="150"/>
        <v>HE178HBAA38FZ0ANID-6140049Head &amp; Shoulders</v>
      </c>
    </row>
    <row r="4768" spans="2:58" ht="13.5" customHeight="1" x14ac:dyDescent="0.35">
      <c r="B4768" s="10" t="s">
        <v>17</v>
      </c>
      <c r="C4768" s="10" t="s">
        <v>2329</v>
      </c>
      <c r="D4768" s="10" t="s">
        <v>193</v>
      </c>
      <c r="E4768" s="10" t="s">
        <v>194</v>
      </c>
      <c r="F4768" s="10" t="s">
        <v>209</v>
      </c>
      <c r="G4768" s="137" t="s">
        <v>17493</v>
      </c>
      <c r="H4768" s="10"/>
      <c r="I4768" s="10" t="s">
        <v>210</v>
      </c>
      <c r="J4768" s="83" t="s">
        <v>19180</v>
      </c>
      <c r="K4768" s="10" t="s">
        <v>7095</v>
      </c>
      <c r="L4768" s="98">
        <f>IFERROR(VLOOKUP($F4768&amp;$C4768,Sales!$J:$W,9,0),0)</f>
        <v>0</v>
      </c>
      <c r="M4768" s="98">
        <f>IFERROR(VLOOKUP($F4768&amp;$C4768,Sales!$J:$W,10,0),0)</f>
        <v>0</v>
      </c>
      <c r="N4768" s="98">
        <f>IFERROR(VLOOKUP($F4768&amp;$C4768,Sales!$J:$W,11,0),0)</f>
        <v>1273512</v>
      </c>
      <c r="O4768" s="98">
        <f>IFERROR(VLOOKUP($F4768&amp;$C4768,Sales!$J:$W,12,0),0)</f>
        <v>8</v>
      </c>
      <c r="P4768" s="98">
        <f>IFERROR(VLOOKUP($F4768&amp;$C4768,Sales!$J:$W,13,0),0)</f>
        <v>424504</v>
      </c>
      <c r="Q4768" s="98">
        <f>IFERROR(VLOOKUP($F4768&amp;$C4768,Sales!$A:$H,7,0),0)</f>
        <v>0</v>
      </c>
      <c r="R4768" s="41" t="str">
        <f t="shared" si="149"/>
        <v>ERROR</v>
      </c>
      <c r="S4768" s="15"/>
      <c r="T4768" s="15"/>
      <c r="U4768" s="15"/>
      <c r="V4768" s="15"/>
      <c r="W4768" s="15"/>
      <c r="X4768" s="15"/>
      <c r="Y4768" s="41"/>
      <c r="Z4768" s="41"/>
      <c r="AA4768" s="41"/>
      <c r="AB4768" s="15"/>
      <c r="AC4768" s="15"/>
      <c r="AD4768" s="15"/>
      <c r="AE4768" s="15"/>
      <c r="AF4768" s="15"/>
      <c r="AG4768" s="15"/>
      <c r="AH4768" s="15"/>
      <c r="AI4768" s="15"/>
      <c r="AJ4768" s="41"/>
      <c r="AK4768" s="15"/>
      <c r="AL4768" s="15"/>
      <c r="AM4768" s="15"/>
      <c r="AN4768" s="15"/>
      <c r="AO4768" s="15"/>
      <c r="AP4768" s="15"/>
      <c r="AQ4768" s="15"/>
      <c r="AR4768" s="15"/>
      <c r="AS4768" s="15"/>
      <c r="AT4768" s="15"/>
      <c r="AU4768" s="15"/>
      <c r="AV4768" s="15"/>
      <c r="AW4768" s="15"/>
      <c r="AX4768" s="82"/>
      <c r="AY4768" s="10"/>
      <c r="AZ4768" s="10">
        <v>1</v>
      </c>
      <c r="BA4768" t="s">
        <v>22</v>
      </c>
      <c r="BB4768" t="s">
        <v>88</v>
      </c>
      <c r="BD4768" s="39" t="str">
        <f t="shared" si="150"/>
        <v>963280426_ID-1452508292Head &amp; Shoulders</v>
      </c>
      <c r="BE4768" s="88">
        <v>44909</v>
      </c>
      <c r="BF4768" t="s">
        <v>14068</v>
      </c>
    </row>
    <row r="4769" spans="2:58" ht="13.5" customHeight="1" x14ac:dyDescent="0.35">
      <c r="B4769" s="10" t="s">
        <v>17</v>
      </c>
      <c r="C4769" s="10" t="s">
        <v>2329</v>
      </c>
      <c r="D4769" s="10" t="s">
        <v>193</v>
      </c>
      <c r="E4769" s="10" t="s">
        <v>194</v>
      </c>
      <c r="F4769" s="10" t="s">
        <v>6081</v>
      </c>
      <c r="G4769" s="137" t="s">
        <v>17494</v>
      </c>
      <c r="H4769" s="10"/>
      <c r="I4769" s="10" t="s">
        <v>17495</v>
      </c>
      <c r="J4769" s="83" t="s">
        <v>19181</v>
      </c>
      <c r="K4769" s="10" t="s">
        <v>17496</v>
      </c>
      <c r="L4769" s="98">
        <f>IFERROR(VLOOKUP($F4769&amp;$C4769,Sales!$J:$W,9,0),0)</f>
        <v>0</v>
      </c>
      <c r="M4769" s="98">
        <f>IFERROR(VLOOKUP($F4769&amp;$C4769,Sales!$J:$W,10,0),0)</f>
        <v>0</v>
      </c>
      <c r="N4769" s="98">
        <f>IFERROR(VLOOKUP($F4769&amp;$C4769,Sales!$J:$W,11,0),0)</f>
        <v>1273512</v>
      </c>
      <c r="O4769" s="98">
        <f>IFERROR(VLOOKUP($F4769&amp;$C4769,Sales!$J:$W,12,0),0)</f>
        <v>4</v>
      </c>
      <c r="P4769" s="98">
        <f>IFERROR(VLOOKUP($F4769&amp;$C4769,Sales!$J:$W,13,0),0)</f>
        <v>424504</v>
      </c>
      <c r="Q4769" s="98">
        <f>IFERROR(VLOOKUP($F4769&amp;$C4769,Sales!$A:$H,7,0),0)</f>
        <v>0</v>
      </c>
      <c r="R4769" s="41" t="str">
        <f t="shared" si="149"/>
        <v>ERROR</v>
      </c>
      <c r="S4769" s="15"/>
      <c r="T4769" s="15"/>
      <c r="U4769" s="15"/>
      <c r="V4769" s="15"/>
      <c r="W4769" s="15"/>
      <c r="X4769" s="15"/>
      <c r="Y4769" s="41"/>
      <c r="Z4769" s="41"/>
      <c r="AA4769" s="41"/>
      <c r="AB4769" s="15"/>
      <c r="AC4769" s="15"/>
      <c r="AD4769" s="15"/>
      <c r="AE4769" s="15"/>
      <c r="AF4769" s="15"/>
      <c r="AG4769" s="15"/>
      <c r="AH4769" s="15"/>
      <c r="AI4769" s="15"/>
      <c r="AJ4769" s="41"/>
      <c r="AK4769" s="15"/>
      <c r="AL4769" s="15"/>
      <c r="AM4769" s="15"/>
      <c r="AN4769" s="15"/>
      <c r="AO4769" s="15"/>
      <c r="AP4769" s="15"/>
      <c r="AQ4769" s="15"/>
      <c r="AR4769" s="15"/>
      <c r="AS4769" s="15"/>
      <c r="AT4769" s="15"/>
      <c r="AU4769" s="15"/>
      <c r="AV4769" s="15"/>
      <c r="AW4769" s="15"/>
      <c r="AX4769" s="82"/>
      <c r="AY4769" s="10"/>
      <c r="AZ4769" s="10">
        <v>1</v>
      </c>
      <c r="BA4769" t="s">
        <v>22</v>
      </c>
      <c r="BB4769" t="s">
        <v>88</v>
      </c>
      <c r="BD4769" s="39" t="str">
        <f t="shared" si="150"/>
        <v>963462306_ID-1452626424Head &amp; Shoulders</v>
      </c>
      <c r="BE4769" s="88">
        <v>44883</v>
      </c>
      <c r="BF4769" t="s">
        <v>17366</v>
      </c>
    </row>
    <row r="4770" spans="2:58" ht="13.5" customHeight="1" x14ac:dyDescent="0.35">
      <c r="B4770" s="10" t="s">
        <v>17</v>
      </c>
      <c r="C4770" s="10" t="s">
        <v>2329</v>
      </c>
      <c r="D4770" s="10" t="s">
        <v>193</v>
      </c>
      <c r="E4770" s="10" t="s">
        <v>194</v>
      </c>
      <c r="F4770" s="10" t="s">
        <v>790</v>
      </c>
      <c r="G4770" s="137" t="s">
        <v>17497</v>
      </c>
      <c r="H4770" s="10"/>
      <c r="I4770" s="149" t="s">
        <v>1035</v>
      </c>
      <c r="J4770" s="83" t="s">
        <v>19182</v>
      </c>
      <c r="K4770" s="10" t="s">
        <v>7116</v>
      </c>
      <c r="L4770" s="98">
        <f>IFERROR(VLOOKUP($F4770&amp;$C4770,Sales!$J:$W,9,0),0)</f>
        <v>0</v>
      </c>
      <c r="M4770" s="98">
        <f>IFERROR(VLOOKUP($F4770&amp;$C4770,Sales!$J:$W,10,0),0)</f>
        <v>0</v>
      </c>
      <c r="N4770" s="98">
        <f>IFERROR(VLOOKUP($F4770&amp;$C4770,Sales!$J:$W,11,0),0)</f>
        <v>0</v>
      </c>
      <c r="O4770" s="98">
        <f>IFERROR(VLOOKUP($F4770&amp;$C4770,Sales!$J:$W,12,0),0)</f>
        <v>0</v>
      </c>
      <c r="P4770" s="98">
        <f>IFERROR(VLOOKUP($F4770&amp;$C4770,Sales!$J:$W,13,0),0)</f>
        <v>0</v>
      </c>
      <c r="Q4770" s="98">
        <f>IFERROR(VLOOKUP($F4770&amp;$C4770,Sales!$A:$H,7,0),0)</f>
        <v>0</v>
      </c>
      <c r="R4770" s="41">
        <f t="shared" si="149"/>
        <v>0.16666666666666666</v>
      </c>
      <c r="S4770" s="15">
        <v>1</v>
      </c>
      <c r="T4770" s="15"/>
      <c r="U4770" s="15"/>
      <c r="V4770" s="15">
        <v>0</v>
      </c>
      <c r="W4770" s="15">
        <v>0</v>
      </c>
      <c r="X4770" s="15">
        <v>0</v>
      </c>
      <c r="Y4770" s="41">
        <v>0</v>
      </c>
      <c r="Z4770" s="41">
        <v>0</v>
      </c>
      <c r="AA4770" s="15"/>
      <c r="AB4770" s="15"/>
      <c r="AC4770" s="15"/>
      <c r="AD4770" s="15"/>
      <c r="AE4770" s="15"/>
      <c r="AF4770" s="15"/>
      <c r="AG4770" s="15"/>
      <c r="AH4770" s="15"/>
      <c r="AI4770" s="15"/>
      <c r="AJ4770" s="15"/>
      <c r="AK4770" s="15"/>
      <c r="AL4770" s="15"/>
      <c r="AM4770" s="15"/>
      <c r="AN4770" s="15"/>
      <c r="AO4770" s="15"/>
      <c r="AP4770" s="15"/>
      <c r="AQ4770" s="15"/>
      <c r="AR4770" s="15"/>
      <c r="AS4770" s="15"/>
      <c r="AT4770" s="15"/>
      <c r="AU4770" s="15"/>
      <c r="AV4770" s="15"/>
      <c r="AW4770" s="15"/>
      <c r="AX4770" s="82"/>
      <c r="AY4770" s="10"/>
      <c r="AZ4770" s="10">
        <v>1</v>
      </c>
      <c r="BA4770" t="s">
        <v>22</v>
      </c>
      <c r="BB4770" t="s">
        <v>23</v>
      </c>
      <c r="BD4770" s="39" t="str">
        <f t="shared" si="150"/>
        <v>312355910_ID-314332851Head &amp; Shoulders</v>
      </c>
    </row>
    <row r="4771" spans="2:58" ht="13.5" customHeight="1" x14ac:dyDescent="0.35">
      <c r="B4771" s="10" t="s">
        <v>17</v>
      </c>
      <c r="C4771" s="10" t="s">
        <v>2329</v>
      </c>
      <c r="D4771" s="10" t="s">
        <v>193</v>
      </c>
      <c r="E4771" s="10" t="s">
        <v>194</v>
      </c>
      <c r="F4771" s="10" t="s">
        <v>1869</v>
      </c>
      <c r="G4771" s="137" t="s">
        <v>17498</v>
      </c>
      <c r="H4771" s="10"/>
      <c r="I4771" s="10" t="s">
        <v>1870</v>
      </c>
      <c r="J4771" s="83" t="s">
        <v>19183</v>
      </c>
      <c r="K4771" s="10" t="s">
        <v>6328</v>
      </c>
      <c r="L4771" s="98">
        <f>IFERROR(VLOOKUP($F4771&amp;$C4771,Sales!$J:$W,9,0),0)</f>
        <v>0</v>
      </c>
      <c r="M4771" s="98">
        <f>IFERROR(VLOOKUP($F4771&amp;$C4771,Sales!$J:$W,10,0),0)</f>
        <v>0</v>
      </c>
      <c r="N4771" s="98">
        <f>IFERROR(VLOOKUP($F4771&amp;$C4771,Sales!$J:$W,11,0),0)</f>
        <v>0</v>
      </c>
      <c r="O4771" s="98">
        <f>IFERROR(VLOOKUP($F4771&amp;$C4771,Sales!$J:$W,12,0),0)</f>
        <v>0</v>
      </c>
      <c r="P4771" s="98">
        <f>IFERROR(VLOOKUP($F4771&amp;$C4771,Sales!$J:$W,13,0),0)</f>
        <v>0</v>
      </c>
      <c r="Q4771" s="98">
        <f>IFERROR(VLOOKUP($F4771&amp;$C4771,Sales!$A:$H,7,0),0)</f>
        <v>0</v>
      </c>
      <c r="R4771" s="41" t="str">
        <f t="shared" si="149"/>
        <v>ERROR</v>
      </c>
      <c r="S4771" s="15"/>
      <c r="T4771" s="15"/>
      <c r="U4771" s="15"/>
      <c r="V4771" s="15"/>
      <c r="W4771" s="15"/>
      <c r="X4771" s="15"/>
      <c r="Y4771" s="41"/>
      <c r="Z4771" s="41"/>
      <c r="AA4771" s="41"/>
      <c r="AB4771" s="15"/>
      <c r="AC4771" s="15"/>
      <c r="AD4771" s="15"/>
      <c r="AE4771" s="15"/>
      <c r="AF4771" s="15"/>
      <c r="AG4771" s="15"/>
      <c r="AH4771" s="15"/>
      <c r="AI4771" s="15"/>
      <c r="AJ4771" s="41"/>
      <c r="AK4771" s="15"/>
      <c r="AL4771" s="15"/>
      <c r="AM4771" s="15"/>
      <c r="AN4771" s="15"/>
      <c r="AO4771" s="15"/>
      <c r="AP4771" s="15"/>
      <c r="AQ4771" s="15"/>
      <c r="AR4771" s="15"/>
      <c r="AS4771" s="15"/>
      <c r="AT4771" s="15"/>
      <c r="AU4771" s="15"/>
      <c r="AV4771" s="15"/>
      <c r="AW4771" s="15"/>
      <c r="AX4771" s="15"/>
      <c r="AY4771" s="10"/>
      <c r="AZ4771" s="10">
        <v>1</v>
      </c>
      <c r="BA4771" t="s">
        <v>22</v>
      </c>
      <c r="BB4771" t="s">
        <v>88</v>
      </c>
      <c r="BD4771" s="39" t="str">
        <f t="shared" si="150"/>
        <v>312355911_ID-314332852Head &amp; Shoulders</v>
      </c>
    </row>
    <row r="4772" spans="2:58" ht="13.5" customHeight="1" x14ac:dyDescent="0.35">
      <c r="B4772" s="10" t="s">
        <v>17</v>
      </c>
      <c r="C4772" s="10" t="s">
        <v>2329</v>
      </c>
      <c r="D4772" s="10" t="s">
        <v>193</v>
      </c>
      <c r="E4772" s="10" t="s">
        <v>194</v>
      </c>
      <c r="F4772" s="10" t="s">
        <v>201</v>
      </c>
      <c r="G4772" s="137" t="s">
        <v>17499</v>
      </c>
      <c r="H4772" s="10"/>
      <c r="I4772" s="149" t="s">
        <v>202</v>
      </c>
      <c r="J4772" s="83" t="s">
        <v>19184</v>
      </c>
      <c r="K4772" s="10" t="s">
        <v>7118</v>
      </c>
      <c r="L4772" s="98">
        <f>IFERROR(VLOOKUP($F4772&amp;$C4772,Sales!$J:$W,9,0),0)</f>
        <v>0</v>
      </c>
      <c r="M4772" s="98">
        <f>IFERROR(VLOOKUP($F4772&amp;$C4772,Sales!$J:$W,10,0),0)</f>
        <v>0</v>
      </c>
      <c r="N4772" s="98">
        <f>IFERROR(VLOOKUP($F4772&amp;$C4772,Sales!$J:$W,11,0),0)</f>
        <v>0</v>
      </c>
      <c r="O4772" s="98">
        <f>IFERROR(VLOOKUP($F4772&amp;$C4772,Sales!$J:$W,12,0),0)</f>
        <v>0</v>
      </c>
      <c r="P4772" s="98">
        <f>IFERROR(VLOOKUP($F4772&amp;$C4772,Sales!$J:$W,13,0),0)</f>
        <v>0</v>
      </c>
      <c r="Q4772" s="98">
        <f>IFERROR(VLOOKUP($F4772&amp;$C4772,Sales!$A:$H,7,0),0)</f>
        <v>0</v>
      </c>
      <c r="R4772" s="41">
        <f t="shared" si="149"/>
        <v>1</v>
      </c>
      <c r="S4772" s="15">
        <v>1</v>
      </c>
      <c r="T4772" s="15"/>
      <c r="U4772" s="15"/>
      <c r="V4772" s="15">
        <v>1</v>
      </c>
      <c r="W4772" s="15">
        <v>1</v>
      </c>
      <c r="X4772" s="15">
        <v>1</v>
      </c>
      <c r="Y4772" s="41">
        <v>1</v>
      </c>
      <c r="Z4772" s="41">
        <v>1</v>
      </c>
      <c r="AA4772" s="15"/>
      <c r="AB4772" s="15"/>
      <c r="AC4772" s="15"/>
      <c r="AD4772" s="15"/>
      <c r="AE4772" s="15"/>
      <c r="AF4772" s="15"/>
      <c r="AG4772" s="15"/>
      <c r="AH4772" s="15"/>
      <c r="AI4772" s="15"/>
      <c r="AJ4772" s="15"/>
      <c r="AK4772" s="15"/>
      <c r="AL4772" s="15"/>
      <c r="AM4772" s="15"/>
      <c r="AN4772" s="15"/>
      <c r="AO4772" s="15"/>
      <c r="AP4772" s="15"/>
      <c r="AQ4772" s="15"/>
      <c r="AR4772" s="15"/>
      <c r="AS4772" s="15"/>
      <c r="AT4772" s="15"/>
      <c r="AU4772" s="15"/>
      <c r="AV4772" s="15"/>
      <c r="AW4772" s="15"/>
      <c r="AX4772" s="82"/>
      <c r="AY4772" s="10"/>
      <c r="AZ4772" s="10">
        <v>1</v>
      </c>
      <c r="BA4772" t="s">
        <v>22</v>
      </c>
      <c r="BB4772" t="s">
        <v>23</v>
      </c>
      <c r="BD4772" s="39" t="str">
        <f t="shared" si="150"/>
        <v>312355908_ID-314332849Head &amp; Shoulders</v>
      </c>
    </row>
    <row r="4773" spans="2:58" ht="13.5" customHeight="1" x14ac:dyDescent="0.35">
      <c r="B4773" s="10" t="s">
        <v>17</v>
      </c>
      <c r="C4773" s="10" t="s">
        <v>2329</v>
      </c>
      <c r="D4773" s="10" t="s">
        <v>193</v>
      </c>
      <c r="E4773" s="10" t="s">
        <v>194</v>
      </c>
      <c r="F4773" s="10" t="s">
        <v>1841</v>
      </c>
      <c r="G4773" s="137" t="s">
        <v>17500</v>
      </c>
      <c r="H4773" s="10"/>
      <c r="I4773" s="10" t="s">
        <v>6189</v>
      </c>
      <c r="J4773" s="83" t="s">
        <v>19185</v>
      </c>
      <c r="K4773" s="10" t="s">
        <v>3404</v>
      </c>
      <c r="L4773" s="98">
        <f>IFERROR(VLOOKUP($F4773&amp;$C4773,Sales!$J:$W,9,0),0)</f>
        <v>0</v>
      </c>
      <c r="M4773" s="98">
        <f>IFERROR(VLOOKUP($F4773&amp;$C4773,Sales!$J:$W,10,0),0)</f>
        <v>0</v>
      </c>
      <c r="N4773" s="98">
        <f>IFERROR(VLOOKUP($F4773&amp;$C4773,Sales!$J:$W,11,0),0)</f>
        <v>0</v>
      </c>
      <c r="O4773" s="98">
        <f>IFERROR(VLOOKUP($F4773&amp;$C4773,Sales!$J:$W,12,0),0)</f>
        <v>0</v>
      </c>
      <c r="P4773" s="98">
        <f>IFERROR(VLOOKUP($F4773&amp;$C4773,Sales!$J:$W,13,0),0)</f>
        <v>0</v>
      </c>
      <c r="Q4773" s="98">
        <f>IFERROR(VLOOKUP($F4773&amp;$C4773,Sales!$A:$H,7,0),0)</f>
        <v>0</v>
      </c>
      <c r="R4773" s="41" t="str">
        <f t="shared" si="149"/>
        <v>ERROR</v>
      </c>
      <c r="S4773" s="15"/>
      <c r="T4773" s="15"/>
      <c r="U4773" s="15"/>
      <c r="V4773" s="15"/>
      <c r="W4773" s="15"/>
      <c r="X4773" s="15"/>
      <c r="Y4773" s="41"/>
      <c r="Z4773" s="41"/>
      <c r="AA4773" s="41"/>
      <c r="AB4773" s="15"/>
      <c r="AC4773" s="15"/>
      <c r="AD4773" s="15"/>
      <c r="AE4773" s="15"/>
      <c r="AF4773" s="15"/>
      <c r="AG4773" s="15"/>
      <c r="AH4773" s="15"/>
      <c r="AI4773" s="15"/>
      <c r="AJ4773" s="41"/>
      <c r="AK4773" s="15"/>
      <c r="AL4773" s="15"/>
      <c r="AM4773" s="15"/>
      <c r="AN4773" s="15"/>
      <c r="AO4773" s="15"/>
      <c r="AP4773" s="15"/>
      <c r="AQ4773" s="15"/>
      <c r="AR4773" s="15"/>
      <c r="AS4773" s="15"/>
      <c r="AT4773" s="15"/>
      <c r="AU4773" s="15"/>
      <c r="AV4773" s="15"/>
      <c r="AW4773" s="15"/>
      <c r="AX4773" s="15"/>
      <c r="AY4773" s="10"/>
      <c r="AZ4773" s="10">
        <v>1</v>
      </c>
      <c r="BA4773" t="s">
        <v>22</v>
      </c>
      <c r="BB4773" t="s">
        <v>88</v>
      </c>
      <c r="BD4773" s="39" t="str">
        <f t="shared" si="150"/>
        <v>1173700669_ID-1857580594Head &amp; Shoulders</v>
      </c>
    </row>
    <row r="4774" spans="2:58" ht="13.5" customHeight="1" x14ac:dyDescent="0.35">
      <c r="B4774" s="10" t="s">
        <v>17</v>
      </c>
      <c r="C4774" s="10" t="s">
        <v>2329</v>
      </c>
      <c r="D4774" s="10" t="s">
        <v>193</v>
      </c>
      <c r="E4774" s="10" t="s">
        <v>194</v>
      </c>
      <c r="F4774" s="10" t="s">
        <v>245</v>
      </c>
      <c r="G4774" s="137" t="s">
        <v>3373</v>
      </c>
      <c r="H4774" s="10"/>
      <c r="I4774" s="149" t="s">
        <v>246</v>
      </c>
      <c r="J4774" s="83" t="s">
        <v>19186</v>
      </c>
      <c r="K4774" s="10" t="s">
        <v>7101</v>
      </c>
      <c r="L4774" s="98">
        <f>IFERROR(VLOOKUP($F4774&amp;$C4774,Sales!$J:$W,9,0),0)</f>
        <v>590867.99999999988</v>
      </c>
      <c r="M4774" s="98">
        <f>IFERROR(VLOOKUP($F4774&amp;$C4774,Sales!$J:$W,10,0),0)</f>
        <v>0</v>
      </c>
      <c r="N4774" s="98">
        <f>IFERROR(VLOOKUP($F4774&amp;$C4774,Sales!$J:$W,11,0),0)</f>
        <v>0</v>
      </c>
      <c r="O4774" s="98">
        <f>IFERROR(VLOOKUP($F4774&amp;$C4774,Sales!$J:$W,12,0),0)</f>
        <v>4</v>
      </c>
      <c r="P4774" s="98">
        <f>IFERROR(VLOOKUP($F4774&amp;$C4774,Sales!$J:$W,13,0),0)</f>
        <v>196955.99999999997</v>
      </c>
      <c r="Q4774" s="98">
        <f>IFERROR(VLOOKUP($F4774&amp;$C4774,Sales!$A:$H,7,0),0)</f>
        <v>0</v>
      </c>
      <c r="R4774" s="41">
        <f t="shared" si="149"/>
        <v>1</v>
      </c>
      <c r="S4774" s="15">
        <v>1</v>
      </c>
      <c r="T4774" s="15"/>
      <c r="U4774" s="15"/>
      <c r="V4774" s="15">
        <v>1</v>
      </c>
      <c r="W4774" s="15">
        <v>1</v>
      </c>
      <c r="X4774" s="15">
        <v>1</v>
      </c>
      <c r="Y4774" s="41">
        <v>1</v>
      </c>
      <c r="Z4774" s="41">
        <v>1</v>
      </c>
      <c r="AA4774" s="15"/>
      <c r="AB4774" s="15"/>
      <c r="AC4774" s="15"/>
      <c r="AD4774" s="15"/>
      <c r="AE4774" s="15"/>
      <c r="AF4774" s="15"/>
      <c r="AG4774" s="15"/>
      <c r="AH4774" s="15"/>
      <c r="AI4774" s="15"/>
      <c r="AJ4774" s="15"/>
      <c r="AK4774" s="15"/>
      <c r="AL4774" s="15"/>
      <c r="AM4774" s="15"/>
      <c r="AN4774" s="15"/>
      <c r="AO4774" s="15"/>
      <c r="AP4774" s="15"/>
      <c r="AQ4774" s="15"/>
      <c r="AR4774" s="15"/>
      <c r="AS4774" s="15"/>
      <c r="AT4774" s="15"/>
      <c r="AU4774" s="15"/>
      <c r="AV4774" s="15"/>
      <c r="AW4774" s="15"/>
      <c r="AX4774" s="82"/>
      <c r="AY4774" s="10"/>
      <c r="AZ4774" s="10">
        <v>1</v>
      </c>
      <c r="BA4774" t="s">
        <v>22</v>
      </c>
      <c r="BB4774" t="s">
        <v>23</v>
      </c>
      <c r="BD4774" s="39" t="str">
        <f t="shared" si="150"/>
        <v>1173744426_ID-1857640918Head &amp; Shoulders</v>
      </c>
    </row>
    <row r="4775" spans="2:58" ht="13.5" customHeight="1" x14ac:dyDescent="0.35">
      <c r="B4775" s="10" t="s">
        <v>17</v>
      </c>
      <c r="C4775" s="10" t="s">
        <v>2329</v>
      </c>
      <c r="D4775" s="10" t="s">
        <v>193</v>
      </c>
      <c r="E4775" s="10" t="s">
        <v>194</v>
      </c>
      <c r="F4775" s="10" t="s">
        <v>2483</v>
      </c>
      <c r="G4775" s="137" t="s">
        <v>17501</v>
      </c>
      <c r="H4775" s="10"/>
      <c r="I4775" s="10" t="s">
        <v>6190</v>
      </c>
      <c r="J4775" s="83" t="s">
        <v>19187</v>
      </c>
      <c r="K4775" s="10" t="s">
        <v>7676</v>
      </c>
      <c r="L4775" s="98">
        <f>IFERROR(VLOOKUP($F4775&amp;$C4775,Sales!$J:$W,9,0),0)</f>
        <v>0</v>
      </c>
      <c r="M4775" s="98">
        <f>IFERROR(VLOOKUP($F4775&amp;$C4775,Sales!$J:$W,10,0),0)</f>
        <v>0</v>
      </c>
      <c r="N4775" s="98">
        <f>IFERROR(VLOOKUP($F4775&amp;$C4775,Sales!$J:$W,11,0),0)</f>
        <v>3151263.9999999995</v>
      </c>
      <c r="O4775" s="98">
        <f>IFERROR(VLOOKUP($F4775&amp;$C4775,Sales!$J:$W,12,0),0)</f>
        <v>10.666666666666666</v>
      </c>
      <c r="P4775" s="98">
        <f>IFERROR(VLOOKUP($F4775&amp;$C4775,Sales!$J:$W,13,0),0)</f>
        <v>1050421.3333333333</v>
      </c>
      <c r="Q4775" s="98">
        <f>IFERROR(VLOOKUP($F4775&amp;$C4775,Sales!$A:$H,7,0),0)</f>
        <v>0</v>
      </c>
      <c r="R4775" s="41" t="str">
        <f t="shared" si="149"/>
        <v>ERROR</v>
      </c>
      <c r="S4775" s="15"/>
      <c r="T4775" s="15"/>
      <c r="U4775" s="15"/>
      <c r="V4775" s="15"/>
      <c r="W4775" s="15"/>
      <c r="X4775" s="15"/>
      <c r="Y4775" s="41"/>
      <c r="Z4775" s="41"/>
      <c r="AA4775" s="41"/>
      <c r="AB4775" s="15"/>
      <c r="AC4775" s="15"/>
      <c r="AD4775" s="15"/>
      <c r="AE4775" s="15"/>
      <c r="AF4775" s="15"/>
      <c r="AG4775" s="15"/>
      <c r="AH4775" s="15"/>
      <c r="AI4775" s="15"/>
      <c r="AJ4775" s="41"/>
      <c r="AK4775" s="15"/>
      <c r="AL4775" s="15"/>
      <c r="AM4775" s="15"/>
      <c r="AN4775" s="15"/>
      <c r="AO4775" s="15"/>
      <c r="AP4775" s="15"/>
      <c r="AQ4775" s="15"/>
      <c r="AR4775" s="15"/>
      <c r="AS4775" s="15"/>
      <c r="AT4775" s="15"/>
      <c r="AU4775" s="15"/>
      <c r="AV4775" s="15"/>
      <c r="AW4775" s="15"/>
      <c r="AX4775" s="82"/>
      <c r="AY4775" s="10"/>
      <c r="AZ4775" s="10">
        <v>1</v>
      </c>
      <c r="BA4775" t="s">
        <v>22</v>
      </c>
      <c r="BB4775" t="s">
        <v>88</v>
      </c>
      <c r="BD4775" s="39" t="str">
        <f t="shared" si="150"/>
        <v>1173746656_ID-1857736169Head &amp; Shoulders</v>
      </c>
      <c r="BE4775" s="88">
        <v>44896</v>
      </c>
      <c r="BF4775" t="s">
        <v>17502</v>
      </c>
    </row>
    <row r="4776" spans="2:58" ht="13.5" customHeight="1" x14ac:dyDescent="0.35">
      <c r="B4776" s="10" t="s">
        <v>17</v>
      </c>
      <c r="C4776" s="10" t="s">
        <v>2329</v>
      </c>
      <c r="D4776" s="10" t="s">
        <v>193</v>
      </c>
      <c r="E4776" s="10" t="s">
        <v>194</v>
      </c>
      <c r="F4776" s="10" t="s">
        <v>1843</v>
      </c>
      <c r="G4776" s="137" t="s">
        <v>17503</v>
      </c>
      <c r="H4776" s="10"/>
      <c r="I4776" s="149" t="s">
        <v>6191</v>
      </c>
      <c r="J4776" s="83" t="s">
        <v>19188</v>
      </c>
      <c r="K4776" s="10" t="s">
        <v>7678</v>
      </c>
      <c r="L4776" s="98">
        <f>IFERROR(VLOOKUP($F4776&amp;$C4776,Sales!$J:$W,9,0),0)</f>
        <v>5760924</v>
      </c>
      <c r="M4776" s="98">
        <f>IFERROR(VLOOKUP($F4776&amp;$C4776,Sales!$J:$W,10,0),0)</f>
        <v>0</v>
      </c>
      <c r="N4776" s="98">
        <f>IFERROR(VLOOKUP($F4776&amp;$C4776,Sales!$J:$W,11,0),0)</f>
        <v>0</v>
      </c>
      <c r="O4776" s="98">
        <f>IFERROR(VLOOKUP($F4776&amp;$C4776,Sales!$J:$W,12,0),0)</f>
        <v>13</v>
      </c>
      <c r="P4776" s="98">
        <f>IFERROR(VLOOKUP($F4776&amp;$C4776,Sales!$J:$W,13,0),0)</f>
        <v>1920308</v>
      </c>
      <c r="Q4776" s="98">
        <f>IFERROR(VLOOKUP($F4776&amp;$C4776,Sales!$A:$H,7,0),0)</f>
        <v>0</v>
      </c>
      <c r="R4776" s="41">
        <f t="shared" si="149"/>
        <v>1</v>
      </c>
      <c r="S4776" s="15">
        <v>1</v>
      </c>
      <c r="T4776" s="15"/>
      <c r="U4776" s="15"/>
      <c r="V4776" s="15">
        <v>1</v>
      </c>
      <c r="W4776" s="15">
        <v>1</v>
      </c>
      <c r="X4776" s="15">
        <v>1</v>
      </c>
      <c r="Y4776" s="41">
        <v>1</v>
      </c>
      <c r="Z4776" s="41">
        <v>1</v>
      </c>
      <c r="AA4776" s="15"/>
      <c r="AB4776" s="15"/>
      <c r="AC4776" s="15"/>
      <c r="AD4776" s="15"/>
      <c r="AE4776" s="15"/>
      <c r="AF4776" s="15"/>
      <c r="AG4776" s="15"/>
      <c r="AH4776" s="15"/>
      <c r="AI4776" s="15"/>
      <c r="AJ4776" s="15"/>
      <c r="AK4776" s="15"/>
      <c r="AL4776" s="15"/>
      <c r="AM4776" s="15"/>
      <c r="AN4776" s="15"/>
      <c r="AO4776" s="15"/>
      <c r="AP4776" s="15"/>
      <c r="AQ4776" s="15"/>
      <c r="AR4776" s="15"/>
      <c r="AS4776" s="15"/>
      <c r="AT4776" s="15"/>
      <c r="AU4776" s="15"/>
      <c r="AV4776" s="15"/>
      <c r="AW4776" s="15"/>
      <c r="AX4776" s="82"/>
      <c r="AY4776" s="10"/>
      <c r="AZ4776" s="10">
        <v>1</v>
      </c>
      <c r="BA4776" t="s">
        <v>22</v>
      </c>
      <c r="BB4776" t="s">
        <v>23</v>
      </c>
      <c r="BD4776" s="39" t="str">
        <f t="shared" si="150"/>
        <v>1173800020_ID-1857740766Head &amp; Shoulders</v>
      </c>
    </row>
    <row r="4777" spans="2:58" ht="13.5" customHeight="1" x14ac:dyDescent="0.35">
      <c r="B4777" s="10" t="s">
        <v>17</v>
      </c>
      <c r="C4777" s="10" t="s">
        <v>2329</v>
      </c>
      <c r="D4777" s="10" t="s">
        <v>193</v>
      </c>
      <c r="E4777" s="10" t="s">
        <v>194</v>
      </c>
      <c r="F4777" s="10" t="s">
        <v>5698</v>
      </c>
      <c r="G4777" s="137" t="s">
        <v>17504</v>
      </c>
      <c r="H4777" s="10"/>
      <c r="I4777" s="10">
        <v>4987176047083</v>
      </c>
      <c r="J4777" s="83" t="s">
        <v>19189</v>
      </c>
      <c r="K4777" s="10" t="s">
        <v>10394</v>
      </c>
      <c r="L4777" s="98">
        <f>IFERROR(VLOOKUP($F4777&amp;$C4777,Sales!$J:$W,9,0),0)</f>
        <v>0</v>
      </c>
      <c r="M4777" s="98">
        <f>IFERROR(VLOOKUP($F4777&amp;$C4777,Sales!$J:$W,10,0),0)</f>
        <v>0</v>
      </c>
      <c r="N4777" s="98">
        <f>IFERROR(VLOOKUP($F4777&amp;$C4777,Sales!$J:$W,11,0),0)</f>
        <v>1009781.9999999999</v>
      </c>
      <c r="O4777" s="98">
        <f>IFERROR(VLOOKUP($F4777&amp;$C4777,Sales!$J:$W,12,0),0)</f>
        <v>6</v>
      </c>
      <c r="P4777" s="98">
        <f>IFERROR(VLOOKUP($F4777&amp;$C4777,Sales!$J:$W,13,0),0)</f>
        <v>336593.99999999994</v>
      </c>
      <c r="Q4777" s="98">
        <f>IFERROR(VLOOKUP($F4777&amp;$C4777,Sales!$A:$H,7,0),0)</f>
        <v>0</v>
      </c>
      <c r="R4777" s="41" t="str">
        <f t="shared" si="149"/>
        <v>ERROR</v>
      </c>
      <c r="S4777" s="15"/>
      <c r="T4777" s="15"/>
      <c r="U4777" s="15"/>
      <c r="V4777" s="15"/>
      <c r="W4777" s="15"/>
      <c r="X4777" s="15"/>
      <c r="Y4777" s="41"/>
      <c r="Z4777" s="41"/>
      <c r="AA4777" s="41"/>
      <c r="AB4777" s="15"/>
      <c r="AC4777" s="15"/>
      <c r="AD4777" s="15"/>
      <c r="AE4777" s="15"/>
      <c r="AF4777" s="15"/>
      <c r="AG4777" s="15"/>
      <c r="AH4777" s="15"/>
      <c r="AI4777" s="15"/>
      <c r="AJ4777" s="41"/>
      <c r="AK4777" s="15"/>
      <c r="AL4777" s="15"/>
      <c r="AM4777" s="15"/>
      <c r="AN4777" s="15"/>
      <c r="AO4777" s="15"/>
      <c r="AP4777" s="15"/>
      <c r="AQ4777" s="15"/>
      <c r="AR4777" s="15"/>
      <c r="AS4777" s="15"/>
      <c r="AT4777" s="15"/>
      <c r="AU4777" s="15"/>
      <c r="AV4777" s="15"/>
      <c r="AW4777" s="15"/>
      <c r="AX4777" s="82"/>
      <c r="AY4777" s="10"/>
      <c r="AZ4777" s="10">
        <v>1</v>
      </c>
      <c r="BA4777" t="s">
        <v>22</v>
      </c>
      <c r="BB4777" t="s">
        <v>88</v>
      </c>
      <c r="BD4777" s="39" t="str">
        <f t="shared" si="150"/>
        <v>5053700735_ID-9386970907Head &amp; Shoulders</v>
      </c>
      <c r="BE4777" s="88">
        <v>44916</v>
      </c>
      <c r="BF4777" t="s">
        <v>17505</v>
      </c>
    </row>
    <row r="4778" spans="2:58" ht="13.5" customHeight="1" x14ac:dyDescent="0.35">
      <c r="B4778" s="10" t="s">
        <v>17</v>
      </c>
      <c r="C4778" s="10" t="s">
        <v>2329</v>
      </c>
      <c r="D4778" s="10" t="s">
        <v>193</v>
      </c>
      <c r="E4778" s="10" t="s">
        <v>194</v>
      </c>
      <c r="F4778" s="10" t="s">
        <v>5762</v>
      </c>
      <c r="G4778" s="137" t="s">
        <v>17506</v>
      </c>
      <c r="H4778" s="10"/>
      <c r="I4778" s="149" t="s">
        <v>5722</v>
      </c>
      <c r="J4778" s="83" t="s">
        <v>19190</v>
      </c>
      <c r="K4778" s="10" t="s">
        <v>5701</v>
      </c>
      <c r="L4778" s="98">
        <f>IFERROR(VLOOKUP($F4778&amp;$C4778,Sales!$J:$W,9,0),0)</f>
        <v>1121989.9999999998</v>
      </c>
      <c r="M4778" s="98">
        <f>IFERROR(VLOOKUP($F4778&amp;$C4778,Sales!$J:$W,10,0),0)</f>
        <v>0</v>
      </c>
      <c r="N4778" s="98">
        <f>IFERROR(VLOOKUP($F4778&amp;$C4778,Sales!$J:$W,11,0),0)</f>
        <v>0</v>
      </c>
      <c r="O4778" s="98">
        <f>IFERROR(VLOOKUP($F4778&amp;$C4778,Sales!$J:$W,12,0),0)</f>
        <v>3.3333333333333335</v>
      </c>
      <c r="P4778" s="98">
        <f>IFERROR(VLOOKUP($F4778&amp;$C4778,Sales!$J:$W,13,0),0)</f>
        <v>373996.66666666657</v>
      </c>
      <c r="Q4778" s="98">
        <f>IFERROR(VLOOKUP($F4778&amp;$C4778,Sales!$A:$H,7,0),0)</f>
        <v>0</v>
      </c>
      <c r="R4778" s="41">
        <f t="shared" si="149"/>
        <v>1</v>
      </c>
      <c r="S4778" s="15">
        <v>1</v>
      </c>
      <c r="T4778" s="15"/>
      <c r="U4778" s="15"/>
      <c r="V4778" s="15">
        <v>1</v>
      </c>
      <c r="W4778" s="15">
        <v>1</v>
      </c>
      <c r="X4778" s="15">
        <v>1</v>
      </c>
      <c r="Y4778" s="41">
        <v>1</v>
      </c>
      <c r="Z4778" s="41">
        <v>1</v>
      </c>
      <c r="AA4778" s="15"/>
      <c r="AB4778" s="15"/>
      <c r="AC4778" s="15"/>
      <c r="AD4778" s="15"/>
      <c r="AE4778" s="15"/>
      <c r="AF4778" s="15"/>
      <c r="AG4778" s="15"/>
      <c r="AH4778" s="15"/>
      <c r="AI4778" s="15"/>
      <c r="AJ4778" s="15"/>
      <c r="AK4778" s="15"/>
      <c r="AL4778" s="15"/>
      <c r="AM4778" s="15"/>
      <c r="AN4778" s="15"/>
      <c r="AO4778" s="15"/>
      <c r="AP4778" s="15"/>
      <c r="AQ4778" s="15"/>
      <c r="AR4778" s="15"/>
      <c r="AS4778" s="15"/>
      <c r="AT4778" s="15"/>
      <c r="AU4778" s="15"/>
      <c r="AV4778" s="15"/>
      <c r="AW4778" s="15"/>
      <c r="AX4778" s="82"/>
      <c r="AY4778" s="10"/>
      <c r="AZ4778" s="10">
        <v>1</v>
      </c>
      <c r="BA4778" t="s">
        <v>22</v>
      </c>
      <c r="BB4778" t="s">
        <v>23</v>
      </c>
      <c r="BD4778" s="39" t="str">
        <f t="shared" si="150"/>
        <v>5053750193_ID-9387000581Head &amp; Shoulders</v>
      </c>
    </row>
    <row r="4779" spans="2:58" ht="13.5" customHeight="1" x14ac:dyDescent="0.35">
      <c r="B4779" s="10" t="s">
        <v>17</v>
      </c>
      <c r="C4779" s="10" t="s">
        <v>2329</v>
      </c>
      <c r="D4779" s="10" t="s">
        <v>193</v>
      </c>
      <c r="E4779" s="10" t="s">
        <v>194</v>
      </c>
      <c r="F4779" s="10" t="s">
        <v>5763</v>
      </c>
      <c r="G4779" s="137" t="s">
        <v>17507</v>
      </c>
      <c r="H4779" s="10"/>
      <c r="I4779" s="149" t="s">
        <v>5724</v>
      </c>
      <c r="J4779" s="83" t="s">
        <v>19191</v>
      </c>
      <c r="K4779" s="10" t="s">
        <v>5702</v>
      </c>
      <c r="L4779" s="98">
        <f>IFERROR(VLOOKUP($F4779&amp;$C4779,Sales!$J:$W,9,0),0)</f>
        <v>27095977.999999996</v>
      </c>
      <c r="M4779" s="98">
        <f>IFERROR(VLOOKUP($F4779&amp;$C4779,Sales!$J:$W,10,0),0)</f>
        <v>1009787.9999999999</v>
      </c>
      <c r="N4779" s="98">
        <f>IFERROR(VLOOKUP($F4779&amp;$C4779,Sales!$J:$W,11,0),0)</f>
        <v>25412997.999999996</v>
      </c>
      <c r="O4779" s="98">
        <f>IFERROR(VLOOKUP($F4779&amp;$C4779,Sales!$J:$W,12,0),0)</f>
        <v>106</v>
      </c>
      <c r="P4779" s="98">
        <f>IFERROR(VLOOKUP($F4779&amp;$C4779,Sales!$J:$W,13,0),0)</f>
        <v>17839587.999999996</v>
      </c>
      <c r="Q4779" s="98">
        <f>IFERROR(VLOOKUP($F4779&amp;$C4779,Sales!$A:$H,7,0),0)</f>
        <v>0</v>
      </c>
      <c r="R4779" s="41">
        <f t="shared" si="149"/>
        <v>1</v>
      </c>
      <c r="S4779" s="15">
        <v>1</v>
      </c>
      <c r="T4779" s="15"/>
      <c r="U4779" s="15"/>
      <c r="V4779" s="15">
        <v>1</v>
      </c>
      <c r="W4779" s="15">
        <v>1</v>
      </c>
      <c r="X4779" s="15">
        <v>1</v>
      </c>
      <c r="Y4779" s="41">
        <v>1</v>
      </c>
      <c r="Z4779" s="41">
        <v>1</v>
      </c>
      <c r="AA4779" s="15"/>
      <c r="AB4779" s="15"/>
      <c r="AC4779" s="15"/>
      <c r="AD4779" s="15"/>
      <c r="AE4779" s="15"/>
      <c r="AF4779" s="15"/>
      <c r="AG4779" s="15"/>
      <c r="AH4779" s="15"/>
      <c r="AI4779" s="15"/>
      <c r="AJ4779" s="15"/>
      <c r="AK4779" s="15"/>
      <c r="AL4779" s="15"/>
      <c r="AM4779" s="15"/>
      <c r="AN4779" s="15"/>
      <c r="AO4779" s="15"/>
      <c r="AP4779" s="15"/>
      <c r="AQ4779" s="15"/>
      <c r="AR4779" s="15"/>
      <c r="AS4779" s="15"/>
      <c r="AT4779" s="15"/>
      <c r="AU4779" s="15"/>
      <c r="AV4779" s="15"/>
      <c r="AW4779" s="15"/>
      <c r="AX4779" s="82"/>
      <c r="AY4779" s="10"/>
      <c r="AZ4779" s="10">
        <v>1</v>
      </c>
      <c r="BA4779" t="s">
        <v>22</v>
      </c>
      <c r="BB4779" t="s">
        <v>23</v>
      </c>
      <c r="BD4779" s="39" t="str">
        <f t="shared" si="150"/>
        <v>5053702788_ID-9386966633Head &amp; Shoulders</v>
      </c>
    </row>
    <row r="4780" spans="2:58" ht="13.5" customHeight="1" x14ac:dyDescent="0.35">
      <c r="B4780" s="10" t="s">
        <v>17</v>
      </c>
      <c r="C4780" s="10" t="s">
        <v>2329</v>
      </c>
      <c r="D4780" s="10" t="s">
        <v>193</v>
      </c>
      <c r="E4780" s="10" t="s">
        <v>194</v>
      </c>
      <c r="F4780" s="10" t="s">
        <v>5697</v>
      </c>
      <c r="G4780" s="137" t="s">
        <v>17508</v>
      </c>
      <c r="H4780" s="10"/>
      <c r="I4780" s="10">
        <v>4987176046369</v>
      </c>
      <c r="J4780" s="83" t="s">
        <v>19192</v>
      </c>
      <c r="K4780" s="10" t="s">
        <v>10232</v>
      </c>
      <c r="L4780" s="98">
        <f>IFERROR(VLOOKUP($F4780&amp;$C4780,Sales!$J:$W,9,0),0)</f>
        <v>0</v>
      </c>
      <c r="M4780" s="98">
        <f>IFERROR(VLOOKUP($F4780&amp;$C4780,Sales!$J:$W,10,0),0)</f>
        <v>0</v>
      </c>
      <c r="N4780" s="98">
        <f>IFERROR(VLOOKUP($F4780&amp;$C4780,Sales!$J:$W,11,0),0)</f>
        <v>1181735.9999999998</v>
      </c>
      <c r="O4780" s="98">
        <f>IFERROR(VLOOKUP($F4780&amp;$C4780,Sales!$J:$W,12,0),0)</f>
        <v>8</v>
      </c>
      <c r="P4780" s="98">
        <f>IFERROR(VLOOKUP($F4780&amp;$C4780,Sales!$J:$W,13,0),0)</f>
        <v>393911.99999999994</v>
      </c>
      <c r="Q4780" s="98">
        <f>IFERROR(VLOOKUP($F4780&amp;$C4780,Sales!$A:$H,7,0),0)</f>
        <v>0</v>
      </c>
      <c r="R4780" s="41" t="str">
        <f t="shared" si="149"/>
        <v>ERROR</v>
      </c>
      <c r="S4780" s="15"/>
      <c r="T4780" s="15"/>
      <c r="U4780" s="15"/>
      <c r="V4780" s="15"/>
      <c r="W4780" s="15"/>
      <c r="X4780" s="15"/>
      <c r="Y4780" s="41"/>
      <c r="Z4780" s="41"/>
      <c r="AA4780" s="41"/>
      <c r="AB4780" s="15"/>
      <c r="AC4780" s="15"/>
      <c r="AD4780" s="15"/>
      <c r="AE4780" s="15"/>
      <c r="AF4780" s="15"/>
      <c r="AG4780" s="15"/>
      <c r="AH4780" s="15"/>
      <c r="AI4780" s="15"/>
      <c r="AJ4780" s="41"/>
      <c r="AK4780" s="15"/>
      <c r="AL4780" s="15"/>
      <c r="AM4780" s="15"/>
      <c r="AN4780" s="15"/>
      <c r="AO4780" s="15"/>
      <c r="AP4780" s="15"/>
      <c r="AQ4780" s="15"/>
      <c r="AR4780" s="15"/>
      <c r="AS4780" s="15"/>
      <c r="AT4780" s="15"/>
      <c r="AU4780" s="15"/>
      <c r="AV4780" s="15"/>
      <c r="AW4780" s="15"/>
      <c r="AX4780" s="82"/>
      <c r="AY4780" s="10"/>
      <c r="AZ4780" s="10">
        <v>1</v>
      </c>
      <c r="BA4780" t="s">
        <v>22</v>
      </c>
      <c r="BB4780" t="s">
        <v>88</v>
      </c>
      <c r="BD4780" s="39" t="str">
        <f t="shared" si="150"/>
        <v>5053698764_ID-9387024295Head &amp; Shoulders</v>
      </c>
      <c r="BE4780" s="88">
        <v>44883</v>
      </c>
      <c r="BF4780" t="s">
        <v>17366</v>
      </c>
    </row>
    <row r="4781" spans="2:58" ht="13.5" customHeight="1" x14ac:dyDescent="0.35">
      <c r="B4781" s="10" t="s">
        <v>17</v>
      </c>
      <c r="C4781" s="10" t="s">
        <v>2329</v>
      </c>
      <c r="D4781" s="10" t="s">
        <v>193</v>
      </c>
      <c r="E4781" s="10" t="s">
        <v>194</v>
      </c>
      <c r="F4781" s="10" t="s">
        <v>5758</v>
      </c>
      <c r="G4781" s="137" t="s">
        <v>17509</v>
      </c>
      <c r="H4781" s="10"/>
      <c r="I4781" s="10" t="s">
        <v>5712</v>
      </c>
      <c r="J4781" s="83" t="s">
        <v>19193</v>
      </c>
      <c r="K4781" s="10" t="s">
        <v>10399</v>
      </c>
      <c r="L4781" s="98">
        <f>IFERROR(VLOOKUP($F4781&amp;$C4781,Sales!$J:$W,9,0),0)</f>
        <v>0</v>
      </c>
      <c r="M4781" s="98">
        <f>IFERROR(VLOOKUP($F4781&amp;$C4781,Sales!$J:$W,10,0),0)</f>
        <v>0</v>
      </c>
      <c r="N4781" s="98">
        <f>IFERROR(VLOOKUP($F4781&amp;$C4781,Sales!$J:$W,11,0),0)</f>
        <v>3151263.9999999995</v>
      </c>
      <c r="O4781" s="98">
        <f>IFERROR(VLOOKUP($F4781&amp;$C4781,Sales!$J:$W,12,0),0)</f>
        <v>10.666666666666666</v>
      </c>
      <c r="P4781" s="98">
        <f>IFERROR(VLOOKUP($F4781&amp;$C4781,Sales!$J:$W,13,0),0)</f>
        <v>1050421.3333333333</v>
      </c>
      <c r="Q4781" s="98">
        <f>IFERROR(VLOOKUP($F4781&amp;$C4781,Sales!$A:$H,7,0),0)</f>
        <v>0</v>
      </c>
      <c r="R4781" s="41" t="str">
        <f t="shared" si="149"/>
        <v>ERROR</v>
      </c>
      <c r="S4781" s="15"/>
      <c r="T4781" s="15"/>
      <c r="U4781" s="15"/>
      <c r="V4781" s="15"/>
      <c r="W4781" s="15"/>
      <c r="X4781" s="15"/>
      <c r="Y4781" s="41"/>
      <c r="Z4781" s="41"/>
      <c r="AA4781" s="41"/>
      <c r="AB4781" s="15"/>
      <c r="AC4781" s="15"/>
      <c r="AD4781" s="15"/>
      <c r="AE4781" s="15"/>
      <c r="AF4781" s="15"/>
      <c r="AG4781" s="15"/>
      <c r="AH4781" s="15"/>
      <c r="AI4781" s="15"/>
      <c r="AJ4781" s="41"/>
      <c r="AK4781" s="15"/>
      <c r="AL4781" s="15"/>
      <c r="AM4781" s="15"/>
      <c r="AN4781" s="15"/>
      <c r="AO4781" s="15"/>
      <c r="AP4781" s="15"/>
      <c r="AQ4781" s="15"/>
      <c r="AR4781" s="15"/>
      <c r="AS4781" s="15"/>
      <c r="AT4781" s="15"/>
      <c r="AU4781" s="15"/>
      <c r="AV4781" s="15"/>
      <c r="AW4781" s="15"/>
      <c r="AX4781" s="15"/>
      <c r="AY4781" s="10"/>
      <c r="AZ4781" s="10">
        <v>1</v>
      </c>
      <c r="BA4781" t="s">
        <v>22</v>
      </c>
      <c r="BB4781" t="s">
        <v>88</v>
      </c>
      <c r="BD4781" s="39" t="str">
        <f t="shared" si="150"/>
        <v>5053720458_ID-9387040173Head &amp; Shoulders</v>
      </c>
    </row>
    <row r="4782" spans="2:58" ht="13.5" customHeight="1" x14ac:dyDescent="0.35">
      <c r="B4782" s="10" t="s">
        <v>17</v>
      </c>
      <c r="C4782" s="10" t="s">
        <v>2329</v>
      </c>
      <c r="D4782" s="10" t="s">
        <v>193</v>
      </c>
      <c r="E4782" s="10" t="s">
        <v>194</v>
      </c>
      <c r="F4782" s="10" t="s">
        <v>5759</v>
      </c>
      <c r="G4782" s="137" t="s">
        <v>17510</v>
      </c>
      <c r="H4782" s="10"/>
      <c r="I4782" s="149" t="s">
        <v>5714</v>
      </c>
      <c r="J4782" s="83" t="s">
        <v>19194</v>
      </c>
      <c r="K4782" s="10" t="s">
        <v>10400</v>
      </c>
      <c r="L4782" s="98">
        <f>IFERROR(VLOOKUP($F4782&amp;$C4782,Sales!$J:$W,9,0),0)</f>
        <v>1772592</v>
      </c>
      <c r="M4782" s="98">
        <f>IFERROR(VLOOKUP($F4782&amp;$C4782,Sales!$J:$W,10,0),0)</f>
        <v>0</v>
      </c>
      <c r="N4782" s="98">
        <f>IFERROR(VLOOKUP($F4782&amp;$C4782,Sales!$J:$W,11,0),0)</f>
        <v>0</v>
      </c>
      <c r="O4782" s="98">
        <f>IFERROR(VLOOKUP($F4782&amp;$C4782,Sales!$J:$W,12,0),0)</f>
        <v>4</v>
      </c>
      <c r="P4782" s="98">
        <f>IFERROR(VLOOKUP($F4782&amp;$C4782,Sales!$J:$W,13,0),0)</f>
        <v>590864</v>
      </c>
      <c r="Q4782" s="98">
        <f>IFERROR(VLOOKUP($F4782&amp;$C4782,Sales!$A:$H,7,0),0)</f>
        <v>0</v>
      </c>
      <c r="R4782" s="41">
        <f t="shared" si="149"/>
        <v>1</v>
      </c>
      <c r="S4782" s="15">
        <v>1</v>
      </c>
      <c r="T4782" s="15"/>
      <c r="U4782" s="15"/>
      <c r="V4782" s="15">
        <v>1</v>
      </c>
      <c r="W4782" s="15">
        <v>1</v>
      </c>
      <c r="X4782" s="15">
        <v>1</v>
      </c>
      <c r="Y4782" s="41">
        <v>1</v>
      </c>
      <c r="Z4782" s="41">
        <v>1</v>
      </c>
      <c r="AA4782" s="15"/>
      <c r="AB4782" s="15"/>
      <c r="AC4782" s="15"/>
      <c r="AD4782" s="15"/>
      <c r="AE4782" s="15"/>
      <c r="AF4782" s="15"/>
      <c r="AG4782" s="15"/>
      <c r="AH4782" s="15"/>
      <c r="AI4782" s="15"/>
      <c r="AJ4782" s="15"/>
      <c r="AK4782" s="15"/>
      <c r="AL4782" s="15"/>
      <c r="AM4782" s="15"/>
      <c r="AN4782" s="15"/>
      <c r="AO4782" s="15"/>
      <c r="AP4782" s="15"/>
      <c r="AQ4782" s="15"/>
      <c r="AR4782" s="15"/>
      <c r="AS4782" s="15"/>
      <c r="AT4782" s="15"/>
      <c r="AU4782" s="15"/>
      <c r="AV4782" s="15"/>
      <c r="AW4782" s="15"/>
      <c r="AX4782" s="82"/>
      <c r="AY4782" s="10"/>
      <c r="AZ4782" s="10">
        <v>1</v>
      </c>
      <c r="BA4782" t="s">
        <v>22</v>
      </c>
      <c r="BB4782" t="s">
        <v>23</v>
      </c>
      <c r="BD4782" s="39" t="str">
        <f t="shared" si="150"/>
        <v>5053714546_ID-9386992493Head &amp; Shoulders</v>
      </c>
    </row>
    <row r="4783" spans="2:58" ht="13.5" customHeight="1" x14ac:dyDescent="0.35">
      <c r="B4783" s="10" t="s">
        <v>17</v>
      </c>
      <c r="C4783" s="10" t="s">
        <v>2329</v>
      </c>
      <c r="D4783" s="10" t="s">
        <v>193</v>
      </c>
      <c r="E4783" s="10" t="s">
        <v>194</v>
      </c>
      <c r="F4783" s="10" t="s">
        <v>5696</v>
      </c>
      <c r="G4783" s="137" t="s">
        <v>17511</v>
      </c>
      <c r="H4783" s="10"/>
      <c r="I4783" s="149">
        <v>4987176046352</v>
      </c>
      <c r="J4783" s="83" t="s">
        <v>19195</v>
      </c>
      <c r="K4783" s="10" t="s">
        <v>10221</v>
      </c>
      <c r="L4783" s="98">
        <f>IFERROR(VLOOKUP($F4783&amp;$C4783,Sales!$J:$W,9,0),0)</f>
        <v>6056207.9999999991</v>
      </c>
      <c r="M4783" s="98">
        <f>IFERROR(VLOOKUP($F4783&amp;$C4783,Sales!$J:$W,10,0),0)</f>
        <v>1009367.9999999999</v>
      </c>
      <c r="N4783" s="98">
        <f>IFERROR(VLOOKUP($F4783&amp;$C4783,Sales!$J:$W,11,0),0)</f>
        <v>0</v>
      </c>
      <c r="O4783" s="98">
        <f>IFERROR(VLOOKUP($F4783&amp;$C4783,Sales!$J:$W,12,0),0)</f>
        <v>42</v>
      </c>
      <c r="P4783" s="98">
        <f>IFERROR(VLOOKUP($F4783&amp;$C4783,Sales!$J:$W,13,0),0)</f>
        <v>2355191.9999999995</v>
      </c>
      <c r="Q4783" s="98">
        <f>IFERROR(VLOOKUP($F4783&amp;$C4783,Sales!$A:$H,7,0),0)</f>
        <v>0</v>
      </c>
      <c r="R4783" s="41">
        <f t="shared" si="149"/>
        <v>1</v>
      </c>
      <c r="S4783" s="15">
        <v>1</v>
      </c>
      <c r="T4783" s="15"/>
      <c r="U4783" s="15"/>
      <c r="V4783" s="15">
        <v>1</v>
      </c>
      <c r="W4783" s="15">
        <v>1</v>
      </c>
      <c r="X4783" s="15">
        <v>1</v>
      </c>
      <c r="Y4783" s="41">
        <v>1</v>
      </c>
      <c r="Z4783" s="41">
        <v>1</v>
      </c>
      <c r="AA4783" s="15"/>
      <c r="AB4783" s="15"/>
      <c r="AC4783" s="15"/>
      <c r="AD4783" s="15"/>
      <c r="AE4783" s="15"/>
      <c r="AF4783" s="15"/>
      <c r="AG4783" s="15"/>
      <c r="AH4783" s="15"/>
      <c r="AI4783" s="15"/>
      <c r="AJ4783" s="15"/>
      <c r="AK4783" s="15"/>
      <c r="AL4783" s="15"/>
      <c r="AM4783" s="15"/>
      <c r="AN4783" s="15"/>
      <c r="AO4783" s="15"/>
      <c r="AP4783" s="15"/>
      <c r="AQ4783" s="15"/>
      <c r="AR4783" s="15"/>
      <c r="AS4783" s="15"/>
      <c r="AT4783" s="15"/>
      <c r="AU4783" s="15"/>
      <c r="AV4783" s="15"/>
      <c r="AW4783" s="15"/>
      <c r="AX4783" s="82"/>
      <c r="AY4783" s="10"/>
      <c r="AZ4783" s="10">
        <v>1</v>
      </c>
      <c r="BA4783" t="s">
        <v>22</v>
      </c>
      <c r="BB4783" t="s">
        <v>23</v>
      </c>
      <c r="BD4783" s="39" t="str">
        <f t="shared" si="150"/>
        <v>5053696760_ID-9386992492Head &amp; Shoulders</v>
      </c>
    </row>
    <row r="4784" spans="2:58" ht="13.5" customHeight="1" x14ac:dyDescent="0.35">
      <c r="B4784" s="10" t="s">
        <v>17</v>
      </c>
      <c r="C4784" s="10" t="s">
        <v>2329</v>
      </c>
      <c r="D4784" s="10" t="s">
        <v>193</v>
      </c>
      <c r="E4784" s="10" t="s">
        <v>194</v>
      </c>
      <c r="F4784" s="10" t="s">
        <v>5756</v>
      </c>
      <c r="G4784" s="137" t="s">
        <v>17512</v>
      </c>
      <c r="H4784" s="10"/>
      <c r="I4784" s="149" t="s">
        <v>5707</v>
      </c>
      <c r="J4784" s="83" t="s">
        <v>19196</v>
      </c>
      <c r="K4784" s="10" t="s">
        <v>10324</v>
      </c>
      <c r="L4784" s="98">
        <f>IFERROR(VLOOKUP($F4784&amp;$C4784,Sales!$J:$W,9,0),0)</f>
        <v>0</v>
      </c>
      <c r="M4784" s="98">
        <f>IFERROR(VLOOKUP($F4784&amp;$C4784,Sales!$J:$W,10,0),0)</f>
        <v>0</v>
      </c>
      <c r="N4784" s="98">
        <f>IFERROR(VLOOKUP($F4784&amp;$C4784,Sales!$J:$W,11,0),0)</f>
        <v>2691671.9999999995</v>
      </c>
      <c r="O4784" s="98">
        <f>IFERROR(VLOOKUP($F4784&amp;$C4784,Sales!$J:$W,12,0),0)</f>
        <v>8</v>
      </c>
      <c r="P4784" s="98">
        <f>IFERROR(VLOOKUP($F4784&amp;$C4784,Sales!$J:$W,13,0),0)</f>
        <v>897223.99999999988</v>
      </c>
      <c r="Q4784" s="98">
        <f>IFERROR(VLOOKUP($F4784&amp;$C4784,Sales!$A:$H,7,0),0)</f>
        <v>0</v>
      </c>
      <c r="R4784" s="41">
        <f t="shared" si="149"/>
        <v>1</v>
      </c>
      <c r="S4784" s="15">
        <v>1</v>
      </c>
      <c r="T4784" s="15"/>
      <c r="U4784" s="15"/>
      <c r="V4784" s="15">
        <v>1</v>
      </c>
      <c r="W4784" s="15">
        <v>1</v>
      </c>
      <c r="X4784" s="15">
        <v>1</v>
      </c>
      <c r="Y4784" s="41">
        <v>1</v>
      </c>
      <c r="Z4784" s="41">
        <v>1</v>
      </c>
      <c r="AA4784" s="15"/>
      <c r="AB4784" s="15"/>
      <c r="AC4784" s="15"/>
      <c r="AD4784" s="15"/>
      <c r="AE4784" s="15"/>
      <c r="AF4784" s="15"/>
      <c r="AG4784" s="15"/>
      <c r="AH4784" s="15"/>
      <c r="AI4784" s="15"/>
      <c r="AJ4784" s="15"/>
      <c r="AK4784" s="15"/>
      <c r="AL4784" s="15"/>
      <c r="AM4784" s="15"/>
      <c r="AN4784" s="15"/>
      <c r="AO4784" s="15"/>
      <c r="AP4784" s="15"/>
      <c r="AQ4784" s="15"/>
      <c r="AR4784" s="15"/>
      <c r="AS4784" s="15"/>
      <c r="AT4784" s="15"/>
      <c r="AU4784" s="15"/>
      <c r="AV4784" s="15"/>
      <c r="AW4784" s="15"/>
      <c r="AX4784" s="82"/>
      <c r="AY4784" s="10"/>
      <c r="AZ4784" s="10">
        <v>1</v>
      </c>
      <c r="BA4784" t="s">
        <v>22</v>
      </c>
      <c r="BB4784" t="s">
        <v>23</v>
      </c>
      <c r="BD4784" s="39" t="str">
        <f t="shared" si="150"/>
        <v>5053694760_ID-9386980861Head &amp; Shoulders</v>
      </c>
    </row>
    <row r="4785" spans="2:59" ht="13.5" customHeight="1" x14ac:dyDescent="0.35">
      <c r="B4785" s="10" t="s">
        <v>17</v>
      </c>
      <c r="C4785" s="10" t="s">
        <v>2329</v>
      </c>
      <c r="D4785" s="10" t="s">
        <v>193</v>
      </c>
      <c r="E4785" s="10" t="s">
        <v>194</v>
      </c>
      <c r="F4785" s="10" t="s">
        <v>5757</v>
      </c>
      <c r="G4785" s="137" t="s">
        <v>17513</v>
      </c>
      <c r="H4785" s="10"/>
      <c r="I4785" s="149" t="s">
        <v>5709</v>
      </c>
      <c r="J4785" s="83" t="s">
        <v>19197</v>
      </c>
      <c r="K4785" s="10" t="s">
        <v>10402</v>
      </c>
      <c r="L4785" s="98">
        <f>IFERROR(VLOOKUP($F4785&amp;$C4785,Sales!$J:$W,9,0),0)</f>
        <v>0</v>
      </c>
      <c r="M4785" s="98">
        <f>IFERROR(VLOOKUP($F4785&amp;$C4785,Sales!$J:$W,10,0),0)</f>
        <v>19346335</v>
      </c>
      <c r="N4785" s="98">
        <f>IFERROR(VLOOKUP($F4785&amp;$C4785,Sales!$J:$W,11,0),0)</f>
        <v>119106132</v>
      </c>
      <c r="O4785" s="98">
        <f>IFERROR(VLOOKUP($F4785&amp;$C4785,Sales!$J:$W,12,0),0)</f>
        <v>274.33333333333331</v>
      </c>
      <c r="P4785" s="98">
        <f>IFERROR(VLOOKUP($F4785&amp;$C4785,Sales!$J:$W,13,0),0)</f>
        <v>46150822.333333336</v>
      </c>
      <c r="Q4785" s="98">
        <f>IFERROR(VLOOKUP($F4785&amp;$C4785,Sales!$A:$H,7,0),0)</f>
        <v>26748411</v>
      </c>
      <c r="R4785" s="41">
        <f t="shared" si="149"/>
        <v>1</v>
      </c>
      <c r="S4785" s="15">
        <v>1</v>
      </c>
      <c r="T4785" s="15"/>
      <c r="U4785" s="15"/>
      <c r="V4785" s="15">
        <v>1</v>
      </c>
      <c r="W4785" s="15">
        <v>1</v>
      </c>
      <c r="X4785" s="15">
        <v>1</v>
      </c>
      <c r="Y4785" s="41">
        <v>1</v>
      </c>
      <c r="Z4785" s="41">
        <v>1</v>
      </c>
      <c r="AA4785" s="15"/>
      <c r="AB4785" s="15"/>
      <c r="AC4785" s="15"/>
      <c r="AD4785" s="15"/>
      <c r="AE4785" s="15"/>
      <c r="AF4785" s="15"/>
      <c r="AG4785" s="15"/>
      <c r="AH4785" s="15"/>
      <c r="AI4785" s="15"/>
      <c r="AJ4785" s="15"/>
      <c r="AK4785" s="15"/>
      <c r="AL4785" s="15"/>
      <c r="AM4785" s="15"/>
      <c r="AN4785" s="15"/>
      <c r="AO4785" s="15"/>
      <c r="AP4785" s="15"/>
      <c r="AQ4785" s="15"/>
      <c r="AR4785" s="15"/>
      <c r="AS4785" s="15"/>
      <c r="AT4785" s="15"/>
      <c r="AU4785" s="15"/>
      <c r="AV4785" s="15"/>
      <c r="AW4785" s="15"/>
      <c r="AX4785" s="82"/>
      <c r="AY4785" s="10"/>
      <c r="AZ4785" s="10">
        <v>1</v>
      </c>
      <c r="BA4785" t="s">
        <v>22</v>
      </c>
      <c r="BB4785" t="s">
        <v>23</v>
      </c>
      <c r="BD4785" s="39" t="str">
        <f t="shared" si="150"/>
        <v>5053724428_ID-9387028185Head &amp; Shoulders</v>
      </c>
    </row>
    <row r="4786" spans="2:59" ht="13.5" customHeight="1" x14ac:dyDescent="0.35">
      <c r="B4786" s="10" t="s">
        <v>17</v>
      </c>
      <c r="C4786" s="10" t="s">
        <v>2329</v>
      </c>
      <c r="D4786" s="10" t="s">
        <v>193</v>
      </c>
      <c r="E4786" s="10" t="s">
        <v>194</v>
      </c>
      <c r="F4786" s="10" t="s">
        <v>221</v>
      </c>
      <c r="G4786" s="137" t="s">
        <v>17514</v>
      </c>
      <c r="H4786" s="10"/>
      <c r="I4786" s="149" t="s">
        <v>222</v>
      </c>
      <c r="J4786" s="83" t="s">
        <v>19198</v>
      </c>
      <c r="K4786" s="10" t="s">
        <v>4365</v>
      </c>
      <c r="L4786" s="98">
        <f>IFERROR(VLOOKUP($F4786&amp;$C4786,Sales!$J:$W,9,0),0)</f>
        <v>171480408</v>
      </c>
      <c r="M4786" s="98">
        <f>IFERROR(VLOOKUP($F4786&amp;$C4786,Sales!$J:$W,10,0),0)</f>
        <v>0</v>
      </c>
      <c r="N4786" s="98">
        <f>IFERROR(VLOOKUP($F4786&amp;$C4786,Sales!$J:$W,11,0),0)</f>
        <v>96394643.999999985</v>
      </c>
      <c r="O4786" s="98">
        <f>IFERROR(VLOOKUP($F4786&amp;$C4786,Sales!$J:$W,12,0),0)</f>
        <v>1592.3333333333333</v>
      </c>
      <c r="P4786" s="98">
        <f>IFERROR(VLOOKUP($F4786&amp;$C4786,Sales!$J:$W,13,0),0)</f>
        <v>89291684</v>
      </c>
      <c r="Q4786" s="98">
        <f>IFERROR(VLOOKUP($F4786&amp;$C4786,Sales!$A:$H,7,0),0)</f>
        <v>0</v>
      </c>
      <c r="R4786" s="41">
        <f t="shared" si="149"/>
        <v>1</v>
      </c>
      <c r="S4786" s="15">
        <v>1</v>
      </c>
      <c r="T4786" s="15"/>
      <c r="U4786" s="15"/>
      <c r="V4786" s="15">
        <v>1</v>
      </c>
      <c r="W4786" s="15">
        <v>1</v>
      </c>
      <c r="X4786" s="15">
        <v>1</v>
      </c>
      <c r="Y4786" s="41">
        <v>1</v>
      </c>
      <c r="Z4786" s="41">
        <v>1</v>
      </c>
      <c r="AA4786" s="15"/>
      <c r="AB4786" s="15"/>
      <c r="AC4786" s="15"/>
      <c r="AD4786" s="15"/>
      <c r="AE4786" s="15"/>
      <c r="AF4786" s="15"/>
      <c r="AG4786" s="15"/>
      <c r="AH4786" s="15"/>
      <c r="AI4786" s="15"/>
      <c r="AJ4786" s="15"/>
      <c r="AK4786" s="15"/>
      <c r="AL4786" s="15"/>
      <c r="AM4786" s="15"/>
      <c r="AN4786" s="15"/>
      <c r="AO4786" s="15"/>
      <c r="AP4786" s="15"/>
      <c r="AQ4786" s="15"/>
      <c r="AR4786" s="15"/>
      <c r="AS4786" s="15"/>
      <c r="AT4786" s="15"/>
      <c r="AU4786" s="15"/>
      <c r="AV4786" s="15"/>
      <c r="AW4786" s="15"/>
      <c r="AX4786" s="82"/>
      <c r="AY4786" s="10"/>
      <c r="AZ4786" s="10">
        <v>1</v>
      </c>
      <c r="BA4786" t="s">
        <v>22</v>
      </c>
      <c r="BB4786" t="s">
        <v>23</v>
      </c>
      <c r="BD4786" s="39" t="str">
        <f t="shared" si="150"/>
        <v>HE779HBAC4UMANID-114560Head &amp; Shoulders</v>
      </c>
    </row>
    <row r="4787" spans="2:59" ht="13.5" customHeight="1" x14ac:dyDescent="0.35">
      <c r="B4787" s="10" t="s">
        <v>17</v>
      </c>
      <c r="C4787" s="10" t="s">
        <v>2329</v>
      </c>
      <c r="D4787" s="10" t="s">
        <v>193</v>
      </c>
      <c r="E4787" s="10" t="s">
        <v>194</v>
      </c>
      <c r="F4787" s="10" t="s">
        <v>219</v>
      </c>
      <c r="G4787" s="137" t="s">
        <v>17515</v>
      </c>
      <c r="H4787" s="10"/>
      <c r="I4787" s="10" t="s">
        <v>220</v>
      </c>
      <c r="J4787" s="83" t="s">
        <v>19199</v>
      </c>
      <c r="K4787" s="10" t="s">
        <v>7137</v>
      </c>
      <c r="L4787" s="98">
        <f>IFERROR(VLOOKUP($F4787&amp;$C4787,Sales!$J:$W,9,0),0)</f>
        <v>0</v>
      </c>
      <c r="M4787" s="98">
        <f>IFERROR(VLOOKUP($F4787&amp;$C4787,Sales!$J:$W,10,0),0)</f>
        <v>0</v>
      </c>
      <c r="N4787" s="98">
        <f>IFERROR(VLOOKUP($F4787&amp;$C4787,Sales!$J:$W,11,0),0)</f>
        <v>1575647.9999999998</v>
      </c>
      <c r="O4787" s="98">
        <f>IFERROR(VLOOKUP($F4787&amp;$C4787,Sales!$J:$W,12,0),0)</f>
        <v>10.666666666666666</v>
      </c>
      <c r="P4787" s="98">
        <f>IFERROR(VLOOKUP($F4787&amp;$C4787,Sales!$J:$W,13,0),0)</f>
        <v>525215.99999999988</v>
      </c>
      <c r="Q4787" s="98">
        <f>IFERROR(VLOOKUP($F4787&amp;$C4787,Sales!$A:$H,7,0),0)</f>
        <v>0</v>
      </c>
      <c r="R4787" s="41" t="str">
        <f t="shared" si="149"/>
        <v>ERROR</v>
      </c>
      <c r="S4787" s="15"/>
      <c r="T4787" s="15"/>
      <c r="U4787" s="15"/>
      <c r="V4787" s="15"/>
      <c r="W4787" s="15"/>
      <c r="X4787" s="15"/>
      <c r="Y4787" s="41"/>
      <c r="Z4787" s="41"/>
      <c r="AA4787" s="41"/>
      <c r="AB4787" s="15"/>
      <c r="AC4787" s="15"/>
      <c r="AD4787" s="15"/>
      <c r="AE4787" s="15"/>
      <c r="AF4787" s="15"/>
      <c r="AG4787" s="15"/>
      <c r="AH4787" s="15"/>
      <c r="AI4787" s="15"/>
      <c r="AJ4787" s="41"/>
      <c r="AK4787" s="15"/>
      <c r="AL4787" s="15"/>
      <c r="AM4787" s="15"/>
      <c r="AN4787" s="15"/>
      <c r="AO4787" s="15"/>
      <c r="AP4787" s="15"/>
      <c r="AQ4787" s="15"/>
      <c r="AR4787" s="15"/>
      <c r="AS4787" s="15"/>
      <c r="AT4787" s="15"/>
      <c r="AU4787" s="15"/>
      <c r="AV4787" s="15"/>
      <c r="AW4787" s="15"/>
      <c r="AX4787" s="82"/>
      <c r="AY4787" s="10"/>
      <c r="AZ4787" s="10">
        <v>1</v>
      </c>
      <c r="BA4787" t="s">
        <v>22</v>
      </c>
      <c r="BB4787" t="s">
        <v>88</v>
      </c>
      <c r="BD4787" s="39" t="str">
        <f t="shared" si="150"/>
        <v>HE779HB16TLBANID-51791Head &amp; Shoulders</v>
      </c>
      <c r="BE4787" s="88">
        <v>44909</v>
      </c>
      <c r="BF4787" t="s">
        <v>14068</v>
      </c>
    </row>
    <row r="4788" spans="2:59" ht="13.5" customHeight="1" x14ac:dyDescent="0.35">
      <c r="B4788" s="10" t="s">
        <v>17</v>
      </c>
      <c r="C4788" s="10" t="s">
        <v>2329</v>
      </c>
      <c r="D4788" s="10" t="s">
        <v>193</v>
      </c>
      <c r="E4788" s="10" t="s">
        <v>194</v>
      </c>
      <c r="F4788" s="10" t="s">
        <v>2431</v>
      </c>
      <c r="G4788" s="137" t="s">
        <v>17516</v>
      </c>
      <c r="H4788" s="10"/>
      <c r="I4788" s="149" t="s">
        <v>2432</v>
      </c>
      <c r="J4788" s="83" t="s">
        <v>19200</v>
      </c>
      <c r="K4788" s="10" t="s">
        <v>7651</v>
      </c>
      <c r="L4788" s="98">
        <f>IFERROR(VLOOKUP($F4788&amp;$C4788,Sales!$J:$W,9,0),0)</f>
        <v>0</v>
      </c>
      <c r="M4788" s="98">
        <f>IFERROR(VLOOKUP($F4788&amp;$C4788,Sales!$J:$W,10,0),0)</f>
        <v>0</v>
      </c>
      <c r="N4788" s="98">
        <f>IFERROR(VLOOKUP($F4788&amp;$C4788,Sales!$J:$W,11,0),0)</f>
        <v>0</v>
      </c>
      <c r="O4788" s="98">
        <f>IFERROR(VLOOKUP($F4788&amp;$C4788,Sales!$J:$W,12,0),0)</f>
        <v>0</v>
      </c>
      <c r="P4788" s="98">
        <f>IFERROR(VLOOKUP($F4788&amp;$C4788,Sales!$J:$W,13,0),0)</f>
        <v>0</v>
      </c>
      <c r="Q4788" s="98">
        <f>IFERROR(VLOOKUP($F4788&amp;$C4788,Sales!$A:$H,7,0),0)</f>
        <v>0</v>
      </c>
      <c r="R4788" s="41">
        <f t="shared" si="149"/>
        <v>1</v>
      </c>
      <c r="S4788" s="15">
        <v>1</v>
      </c>
      <c r="T4788" s="15"/>
      <c r="U4788" s="15"/>
      <c r="V4788" s="15">
        <v>1</v>
      </c>
      <c r="W4788" s="15">
        <v>1</v>
      </c>
      <c r="X4788" s="15">
        <v>1</v>
      </c>
      <c r="Y4788" s="41">
        <v>1</v>
      </c>
      <c r="Z4788" s="41">
        <v>1</v>
      </c>
      <c r="AA4788" s="15"/>
      <c r="AB4788" s="15"/>
      <c r="AC4788" s="15"/>
      <c r="AD4788" s="15"/>
      <c r="AE4788" s="15"/>
      <c r="AF4788" s="15"/>
      <c r="AG4788" s="15"/>
      <c r="AH4788" s="15"/>
      <c r="AI4788" s="15"/>
      <c r="AJ4788" s="15"/>
      <c r="AK4788" s="15"/>
      <c r="AL4788" s="15"/>
      <c r="AM4788" s="15"/>
      <c r="AN4788" s="15"/>
      <c r="AO4788" s="15"/>
      <c r="AP4788" s="15"/>
      <c r="AQ4788" s="15"/>
      <c r="AR4788" s="15"/>
      <c r="AS4788" s="15"/>
      <c r="AT4788" s="15"/>
      <c r="AU4788" s="15"/>
      <c r="AV4788" s="15"/>
      <c r="AW4788" s="15"/>
      <c r="AX4788" s="82"/>
      <c r="AY4788" s="10"/>
      <c r="AZ4788" s="10">
        <v>1</v>
      </c>
      <c r="BA4788" t="s">
        <v>22</v>
      </c>
      <c r="BB4788" t="s">
        <v>23</v>
      </c>
      <c r="BD4788" s="39" t="str">
        <f t="shared" si="150"/>
        <v>HE178HBAAMYLDOANID-49588403Head &amp; Shoulders</v>
      </c>
    </row>
    <row r="4789" spans="2:59" ht="13.5" customHeight="1" x14ac:dyDescent="0.35">
      <c r="B4789" s="10" t="s">
        <v>17</v>
      </c>
      <c r="C4789" s="10" t="s">
        <v>2329</v>
      </c>
      <c r="D4789" s="10" t="s">
        <v>193</v>
      </c>
      <c r="E4789" s="10" t="s">
        <v>194</v>
      </c>
      <c r="F4789" s="10" t="s">
        <v>2429</v>
      </c>
      <c r="G4789" s="137" t="s">
        <v>17517</v>
      </c>
      <c r="H4789" s="10"/>
      <c r="I4789" s="149" t="s">
        <v>2430</v>
      </c>
      <c r="J4789" s="83" t="s">
        <v>19201</v>
      </c>
      <c r="K4789" s="10" t="s">
        <v>17518</v>
      </c>
      <c r="L4789" s="98">
        <f>IFERROR(VLOOKUP($F4789&amp;$C4789,Sales!$J:$W,9,0),0)</f>
        <v>3348217.9999999995</v>
      </c>
      <c r="M4789" s="98">
        <f>IFERROR(VLOOKUP($F4789&amp;$C4789,Sales!$J:$W,10,0),0)</f>
        <v>0</v>
      </c>
      <c r="N4789" s="98">
        <f>IFERROR(VLOOKUP($F4789&amp;$C4789,Sales!$J:$W,11,0),0)</f>
        <v>0</v>
      </c>
      <c r="O4789" s="98">
        <f>IFERROR(VLOOKUP($F4789&amp;$C4789,Sales!$J:$W,12,0),0)</f>
        <v>11.333333333333334</v>
      </c>
      <c r="P4789" s="98">
        <f>IFERROR(VLOOKUP($F4789&amp;$C4789,Sales!$J:$W,13,0),0)</f>
        <v>1116072.6666666665</v>
      </c>
      <c r="Q4789" s="98">
        <f>IFERROR(VLOOKUP($F4789&amp;$C4789,Sales!$A:$H,7,0),0)</f>
        <v>0</v>
      </c>
      <c r="R4789" s="41">
        <f t="shared" si="149"/>
        <v>1</v>
      </c>
      <c r="S4789" s="15">
        <v>1</v>
      </c>
      <c r="T4789" s="15"/>
      <c r="U4789" s="15"/>
      <c r="V4789" s="15">
        <v>1</v>
      </c>
      <c r="W4789" s="15">
        <v>1</v>
      </c>
      <c r="X4789" s="15">
        <v>1</v>
      </c>
      <c r="Y4789" s="41">
        <v>1</v>
      </c>
      <c r="Z4789" s="41">
        <v>1</v>
      </c>
      <c r="AA4789" s="15"/>
      <c r="AB4789" s="15"/>
      <c r="AC4789" s="15"/>
      <c r="AD4789" s="15"/>
      <c r="AE4789" s="15"/>
      <c r="AF4789" s="15"/>
      <c r="AG4789" s="15"/>
      <c r="AH4789" s="15"/>
      <c r="AI4789" s="15"/>
      <c r="AJ4789" s="15"/>
      <c r="AK4789" s="15"/>
      <c r="AL4789" s="15"/>
      <c r="AM4789" s="15"/>
      <c r="AN4789" s="15"/>
      <c r="AO4789" s="15"/>
      <c r="AP4789" s="15"/>
      <c r="AQ4789" s="15"/>
      <c r="AR4789" s="15"/>
      <c r="AS4789" s="15"/>
      <c r="AT4789" s="15"/>
      <c r="AU4789" s="15"/>
      <c r="AV4789" s="15"/>
      <c r="AW4789" s="15"/>
      <c r="AX4789" s="82"/>
      <c r="AY4789" s="10"/>
      <c r="AZ4789" s="10">
        <v>1</v>
      </c>
      <c r="BA4789" t="s">
        <v>22</v>
      </c>
      <c r="BB4789" t="s">
        <v>23</v>
      </c>
      <c r="BD4789" s="39" t="str">
        <f t="shared" si="150"/>
        <v>HE178HBAAMYLDNANID-49588402Head &amp; Shoulders</v>
      </c>
    </row>
    <row r="4790" spans="2:59" ht="13.5" customHeight="1" x14ac:dyDescent="0.35">
      <c r="B4790" s="10" t="s">
        <v>17</v>
      </c>
      <c r="C4790" s="10" t="s">
        <v>2329</v>
      </c>
      <c r="D4790" s="10" t="s">
        <v>193</v>
      </c>
      <c r="E4790" s="10" t="s">
        <v>194</v>
      </c>
      <c r="F4790" s="10" t="s">
        <v>237</v>
      </c>
      <c r="G4790" s="137" t="s">
        <v>3399</v>
      </c>
      <c r="H4790" s="10"/>
      <c r="I4790" s="149" t="s">
        <v>238</v>
      </c>
      <c r="J4790" s="83" t="s">
        <v>19202</v>
      </c>
      <c r="K4790" s="10" t="s">
        <v>7107</v>
      </c>
      <c r="L4790" s="98">
        <f>IFERROR(VLOOKUP($F4790&amp;$C4790,Sales!$J:$W,9,0),0)</f>
        <v>11381743.999999998</v>
      </c>
      <c r="M4790" s="98">
        <f>IFERROR(VLOOKUP($F4790&amp;$C4790,Sales!$J:$W,10,0),0)</f>
        <v>5737904</v>
      </c>
      <c r="N4790" s="98">
        <f>IFERROR(VLOOKUP($F4790&amp;$C4790,Sales!$J:$W,11,0),0)</f>
        <v>18060288</v>
      </c>
      <c r="O4790" s="98">
        <f>IFERROR(VLOOKUP($F4790&amp;$C4790,Sales!$J:$W,12,0),0)</f>
        <v>124.66666666666667</v>
      </c>
      <c r="P4790" s="98">
        <f>IFERROR(VLOOKUP($F4790&amp;$C4790,Sales!$J:$W,13,0),0)</f>
        <v>11726645.333333334</v>
      </c>
      <c r="Q4790" s="98">
        <f>IFERROR(VLOOKUP($F4790&amp;$C4790,Sales!$A:$H,7,0),0)</f>
        <v>0</v>
      </c>
      <c r="R4790" s="41">
        <f t="shared" si="149"/>
        <v>1</v>
      </c>
      <c r="S4790" s="15">
        <v>1</v>
      </c>
      <c r="T4790" s="15"/>
      <c r="U4790" s="15"/>
      <c r="V4790" s="15">
        <v>1</v>
      </c>
      <c r="W4790" s="15">
        <v>1</v>
      </c>
      <c r="X4790" s="15">
        <v>1</v>
      </c>
      <c r="Y4790" s="41">
        <v>1</v>
      </c>
      <c r="Z4790" s="41">
        <v>1</v>
      </c>
      <c r="AA4790" s="15"/>
      <c r="AB4790" s="15"/>
      <c r="AC4790" s="15"/>
      <c r="AD4790" s="15"/>
      <c r="AE4790" s="15"/>
      <c r="AF4790" s="15"/>
      <c r="AG4790" s="15"/>
      <c r="AH4790" s="15"/>
      <c r="AI4790" s="15"/>
      <c r="AJ4790" s="15"/>
      <c r="AK4790" s="15"/>
      <c r="AL4790" s="15"/>
      <c r="AM4790" s="15"/>
      <c r="AN4790" s="15"/>
      <c r="AO4790" s="15"/>
      <c r="AP4790" s="15"/>
      <c r="AQ4790" s="15"/>
      <c r="AR4790" s="15"/>
      <c r="AS4790" s="15"/>
      <c r="AT4790" s="15"/>
      <c r="AU4790" s="15"/>
      <c r="AV4790" s="15"/>
      <c r="AW4790" s="15"/>
      <c r="AX4790" s="82"/>
      <c r="AY4790" s="10"/>
      <c r="AZ4790" s="10">
        <v>1</v>
      </c>
      <c r="BA4790" t="s">
        <v>22</v>
      </c>
      <c r="BB4790" t="s">
        <v>23</v>
      </c>
      <c r="BD4790" s="39" t="str">
        <f t="shared" si="150"/>
        <v>985764134_ID-1479958146Head &amp; Shoulders</v>
      </c>
    </row>
    <row r="4791" spans="2:59" ht="13.5" customHeight="1" x14ac:dyDescent="0.35">
      <c r="B4791" s="10" t="s">
        <v>17</v>
      </c>
      <c r="C4791" s="10" t="s">
        <v>2329</v>
      </c>
      <c r="D4791" s="10" t="s">
        <v>193</v>
      </c>
      <c r="E4791" s="10" t="s">
        <v>194</v>
      </c>
      <c r="F4791" s="10" t="s">
        <v>1024</v>
      </c>
      <c r="G4791" s="137" t="s">
        <v>17519</v>
      </c>
      <c r="H4791" s="10"/>
      <c r="I4791" s="149" t="s">
        <v>1025</v>
      </c>
      <c r="J4791" s="83" t="s">
        <v>19203</v>
      </c>
      <c r="K4791" s="10" t="s">
        <v>7661</v>
      </c>
      <c r="L4791" s="98">
        <f>IFERROR(VLOOKUP($F4791&amp;$C4791,Sales!$J:$W,9,0),0)</f>
        <v>0</v>
      </c>
      <c r="M4791" s="98">
        <f>IFERROR(VLOOKUP($F4791&amp;$C4791,Sales!$J:$W,10,0),0)</f>
        <v>2445650.9999999995</v>
      </c>
      <c r="N4791" s="98">
        <f>IFERROR(VLOOKUP($F4791&amp;$C4791,Sales!$J:$W,11,0),0)</f>
        <v>4515048</v>
      </c>
      <c r="O4791" s="98">
        <f>IFERROR(VLOOKUP($F4791&amp;$C4791,Sales!$J:$W,12,0),0)</f>
        <v>12.333333333333334</v>
      </c>
      <c r="P4791" s="98">
        <f>IFERROR(VLOOKUP($F4791&amp;$C4791,Sales!$J:$W,13,0),0)</f>
        <v>2320233</v>
      </c>
      <c r="Q4791" s="98">
        <f>IFERROR(VLOOKUP($F4791&amp;$C4791,Sales!$A:$H,7,0),0)</f>
        <v>0</v>
      </c>
      <c r="R4791" s="41">
        <f t="shared" si="149"/>
        <v>1</v>
      </c>
      <c r="S4791" s="15">
        <v>1</v>
      </c>
      <c r="T4791" s="15"/>
      <c r="U4791" s="15"/>
      <c r="V4791" s="15">
        <v>1</v>
      </c>
      <c r="W4791" s="15">
        <v>1</v>
      </c>
      <c r="X4791" s="15">
        <v>1</v>
      </c>
      <c r="Y4791" s="41">
        <v>1</v>
      </c>
      <c r="Z4791" s="41">
        <v>1</v>
      </c>
      <c r="AA4791" s="15"/>
      <c r="AB4791" s="15"/>
      <c r="AC4791" s="15"/>
      <c r="AD4791" s="15"/>
      <c r="AE4791" s="15"/>
      <c r="AF4791" s="15"/>
      <c r="AG4791" s="15"/>
      <c r="AH4791" s="15"/>
      <c r="AI4791" s="15"/>
      <c r="AJ4791" s="15"/>
      <c r="AK4791" s="15"/>
      <c r="AL4791" s="15"/>
      <c r="AM4791" s="15"/>
      <c r="AN4791" s="15"/>
      <c r="AO4791" s="15"/>
      <c r="AP4791" s="15"/>
      <c r="AQ4791" s="15"/>
      <c r="AR4791" s="15"/>
      <c r="AS4791" s="15"/>
      <c r="AT4791" s="15"/>
      <c r="AU4791" s="15"/>
      <c r="AV4791" s="15"/>
      <c r="AW4791" s="15"/>
      <c r="AX4791" s="82"/>
      <c r="AY4791" s="10"/>
      <c r="AZ4791" s="10">
        <v>1</v>
      </c>
      <c r="BA4791" t="s">
        <v>22</v>
      </c>
      <c r="BB4791" t="s">
        <v>23</v>
      </c>
      <c r="BD4791" s="39" t="str">
        <f t="shared" si="150"/>
        <v>985816001_ID-1480032116Head &amp; Shoulders</v>
      </c>
    </row>
    <row r="4792" spans="2:59" ht="13.5" customHeight="1" x14ac:dyDescent="0.35">
      <c r="B4792" s="10" t="s">
        <v>17</v>
      </c>
      <c r="C4792" s="10" t="s">
        <v>2329</v>
      </c>
      <c r="D4792" s="10" t="s">
        <v>193</v>
      </c>
      <c r="E4792" s="10" t="s">
        <v>194</v>
      </c>
      <c r="F4792" s="10" t="s">
        <v>233</v>
      </c>
      <c r="G4792" s="137" t="s">
        <v>3398</v>
      </c>
      <c r="H4792" s="10"/>
      <c r="I4792" s="149" t="s">
        <v>234</v>
      </c>
      <c r="J4792" s="83" t="s">
        <v>19204</v>
      </c>
      <c r="K4792" s="10" t="s">
        <v>7105</v>
      </c>
      <c r="L4792" s="98">
        <f>IFERROR(VLOOKUP($F4792&amp;$C4792,Sales!$J:$W,9,0),0)</f>
        <v>23704127.999999996</v>
      </c>
      <c r="M4792" s="98">
        <f>IFERROR(VLOOKUP($F4792&amp;$C4792,Sales!$J:$W,10,0),0)</f>
        <v>8559823.9999999981</v>
      </c>
      <c r="N4792" s="98">
        <f>IFERROR(VLOOKUP($F4792&amp;$C4792,Sales!$J:$W,11,0),0)</f>
        <v>24268512</v>
      </c>
      <c r="O4792" s="98">
        <f>IFERROR(VLOOKUP($F4792&amp;$C4792,Sales!$J:$W,12,0),0)</f>
        <v>200.33333333333334</v>
      </c>
      <c r="P4792" s="98">
        <f>IFERROR(VLOOKUP($F4792&amp;$C4792,Sales!$J:$W,13,0),0)</f>
        <v>18844154.666666664</v>
      </c>
      <c r="Q4792" s="98">
        <f>IFERROR(VLOOKUP($F4792&amp;$C4792,Sales!$A:$H,7,0),0)</f>
        <v>0</v>
      </c>
      <c r="R4792" s="41">
        <f t="shared" si="149"/>
        <v>1</v>
      </c>
      <c r="S4792" s="15">
        <v>1</v>
      </c>
      <c r="T4792" s="15"/>
      <c r="U4792" s="15"/>
      <c r="V4792" s="15">
        <v>1</v>
      </c>
      <c r="W4792" s="15">
        <v>1</v>
      </c>
      <c r="X4792" s="15">
        <v>1</v>
      </c>
      <c r="Y4792" s="41">
        <v>1</v>
      </c>
      <c r="Z4792" s="41">
        <v>1</v>
      </c>
      <c r="AA4792" s="15"/>
      <c r="AB4792" s="15"/>
      <c r="AC4792" s="15"/>
      <c r="AD4792" s="15"/>
      <c r="AE4792" s="15"/>
      <c r="AF4792" s="15"/>
      <c r="AG4792" s="15"/>
      <c r="AH4792" s="15"/>
      <c r="AI4792" s="15"/>
      <c r="AJ4792" s="15"/>
      <c r="AK4792" s="15"/>
      <c r="AL4792" s="15"/>
      <c r="AM4792" s="15"/>
      <c r="AN4792" s="15"/>
      <c r="AO4792" s="15"/>
      <c r="AP4792" s="15"/>
      <c r="AQ4792" s="15"/>
      <c r="AR4792" s="15"/>
      <c r="AS4792" s="15"/>
      <c r="AT4792" s="15"/>
      <c r="AU4792" s="15"/>
      <c r="AV4792" s="15"/>
      <c r="AW4792" s="15"/>
      <c r="AX4792" s="82"/>
      <c r="AY4792" s="10"/>
      <c r="AZ4792" s="10">
        <v>1</v>
      </c>
      <c r="BA4792" t="s">
        <v>22</v>
      </c>
      <c r="BB4792" t="s">
        <v>23</v>
      </c>
      <c r="BD4792" s="39" t="str">
        <f t="shared" si="150"/>
        <v>985594462_ID-1479834217Head &amp; Shoulders</v>
      </c>
    </row>
    <row r="4793" spans="2:59" ht="13.5" customHeight="1" x14ac:dyDescent="0.35">
      <c r="B4793" s="10" t="s">
        <v>17</v>
      </c>
      <c r="C4793" s="10" t="s">
        <v>2329</v>
      </c>
      <c r="D4793" s="10" t="s">
        <v>193</v>
      </c>
      <c r="E4793" s="10" t="s">
        <v>194</v>
      </c>
      <c r="F4793" s="10" t="s">
        <v>1018</v>
      </c>
      <c r="G4793" s="137" t="s">
        <v>17520</v>
      </c>
      <c r="H4793" s="10"/>
      <c r="I4793" s="149" t="s">
        <v>1019</v>
      </c>
      <c r="J4793" s="83" t="s">
        <v>19205</v>
      </c>
      <c r="K4793" s="10" t="s">
        <v>7663</v>
      </c>
      <c r="L4793" s="98">
        <f>IFERROR(VLOOKUP($F4793&amp;$C4793,Sales!$J:$W,9,0),0)</f>
        <v>7336952.9999999991</v>
      </c>
      <c r="M4793" s="98">
        <f>IFERROR(VLOOKUP($F4793&amp;$C4793,Sales!$J:$W,10,0),0)</f>
        <v>1128762</v>
      </c>
      <c r="N4793" s="98">
        <f>IFERROR(VLOOKUP($F4793&amp;$C4793,Sales!$J:$W,11,0),0)</f>
        <v>0</v>
      </c>
      <c r="O4793" s="98">
        <f>IFERROR(VLOOKUP($F4793&amp;$C4793,Sales!$J:$W,12,0),0)</f>
        <v>15</v>
      </c>
      <c r="P4793" s="98">
        <f>IFERROR(VLOOKUP($F4793&amp;$C4793,Sales!$J:$W,13,0),0)</f>
        <v>2821905</v>
      </c>
      <c r="Q4793" s="98">
        <f>IFERROR(VLOOKUP($F4793&amp;$C4793,Sales!$A:$H,7,0),0)</f>
        <v>0</v>
      </c>
      <c r="R4793" s="41">
        <f t="shared" si="149"/>
        <v>1</v>
      </c>
      <c r="S4793" s="15">
        <v>1</v>
      </c>
      <c r="T4793" s="15"/>
      <c r="U4793" s="15"/>
      <c r="V4793" s="15">
        <v>1</v>
      </c>
      <c r="W4793" s="15">
        <v>1</v>
      </c>
      <c r="X4793" s="15">
        <v>1</v>
      </c>
      <c r="Y4793" s="41">
        <v>1</v>
      </c>
      <c r="Z4793" s="41">
        <v>1</v>
      </c>
      <c r="AA4793" s="15"/>
      <c r="AB4793" s="15"/>
      <c r="AC4793" s="15"/>
      <c r="AD4793" s="15"/>
      <c r="AE4793" s="15"/>
      <c r="AF4793" s="15"/>
      <c r="AG4793" s="15"/>
      <c r="AH4793" s="15"/>
      <c r="AI4793" s="15"/>
      <c r="AJ4793" s="15"/>
      <c r="AK4793" s="15"/>
      <c r="AL4793" s="15"/>
      <c r="AM4793" s="15"/>
      <c r="AN4793" s="15"/>
      <c r="AO4793" s="15"/>
      <c r="AP4793" s="15"/>
      <c r="AQ4793" s="15"/>
      <c r="AR4793" s="15"/>
      <c r="AS4793" s="15"/>
      <c r="AT4793" s="15"/>
      <c r="AU4793" s="15"/>
      <c r="AV4793" s="15"/>
      <c r="AW4793" s="15"/>
      <c r="AX4793" s="82"/>
      <c r="AY4793" s="10"/>
      <c r="AZ4793" s="10">
        <v>1</v>
      </c>
      <c r="BA4793" t="s">
        <v>22</v>
      </c>
      <c r="BB4793" t="s">
        <v>23</v>
      </c>
      <c r="BD4793" s="39" t="str">
        <f t="shared" si="150"/>
        <v>985636810_ID-1479894074Head &amp; Shoulders</v>
      </c>
    </row>
    <row r="4794" spans="2:59" ht="13.5" customHeight="1" x14ac:dyDescent="0.35">
      <c r="B4794" s="10" t="s">
        <v>17</v>
      </c>
      <c r="C4794" s="10" t="s">
        <v>2329</v>
      </c>
      <c r="D4794" s="10" t="s">
        <v>193</v>
      </c>
      <c r="E4794" s="10" t="s">
        <v>194</v>
      </c>
      <c r="F4794" s="10" t="s">
        <v>217</v>
      </c>
      <c r="G4794" s="137" t="s">
        <v>17521</v>
      </c>
      <c r="H4794" s="10"/>
      <c r="I4794" s="149" t="s">
        <v>218</v>
      </c>
      <c r="J4794" s="83" t="s">
        <v>19206</v>
      </c>
      <c r="K4794" s="10" t="s">
        <v>7135</v>
      </c>
      <c r="L4794" s="98">
        <f>IFERROR(VLOOKUP($F4794&amp;$C4794,Sales!$J:$W,9,0),0)</f>
        <v>264117959.99999997</v>
      </c>
      <c r="M4794" s="98">
        <f>IFERROR(VLOOKUP($F4794&amp;$C4794,Sales!$J:$W,10,0),0)</f>
        <v>31122179.999999996</v>
      </c>
      <c r="N4794" s="98">
        <f>IFERROR(VLOOKUP($F4794&amp;$C4794,Sales!$J:$W,11,0),0)</f>
        <v>0</v>
      </c>
      <c r="O4794" s="98">
        <f>IFERROR(VLOOKUP($F4794&amp;$C4794,Sales!$J:$W,12,0),0)</f>
        <v>1755</v>
      </c>
      <c r="P4794" s="98">
        <f>IFERROR(VLOOKUP($F4794&amp;$C4794,Sales!$J:$W,13,0),0)</f>
        <v>98413379.999999985</v>
      </c>
      <c r="Q4794" s="98">
        <f>IFERROR(VLOOKUP($F4794&amp;$C4794,Sales!$A:$H,7,0),0)</f>
        <v>0</v>
      </c>
      <c r="R4794" s="41">
        <f t="shared" si="149"/>
        <v>1</v>
      </c>
      <c r="S4794" s="15">
        <v>1</v>
      </c>
      <c r="T4794" s="15"/>
      <c r="U4794" s="15"/>
      <c r="V4794" s="15">
        <v>1</v>
      </c>
      <c r="W4794" s="15">
        <v>1</v>
      </c>
      <c r="X4794" s="15">
        <v>1</v>
      </c>
      <c r="Y4794" s="41">
        <v>1</v>
      </c>
      <c r="Z4794" s="41">
        <v>1</v>
      </c>
      <c r="AA4794" s="15"/>
      <c r="AB4794" s="15"/>
      <c r="AC4794" s="15"/>
      <c r="AD4794" s="15"/>
      <c r="AE4794" s="15"/>
      <c r="AF4794" s="15"/>
      <c r="AG4794" s="15"/>
      <c r="AH4794" s="15"/>
      <c r="AI4794" s="15"/>
      <c r="AJ4794" s="15"/>
      <c r="AK4794" s="15"/>
      <c r="AL4794" s="15"/>
      <c r="AM4794" s="15"/>
      <c r="AN4794" s="15"/>
      <c r="AO4794" s="15"/>
      <c r="AP4794" s="15"/>
      <c r="AQ4794" s="15"/>
      <c r="AR4794" s="15"/>
      <c r="AS4794" s="15"/>
      <c r="AT4794" s="15"/>
      <c r="AU4794" s="15"/>
      <c r="AV4794" s="15"/>
      <c r="AW4794" s="15"/>
      <c r="AX4794" s="82"/>
      <c r="AY4794" s="10"/>
      <c r="AZ4794" s="10">
        <v>1</v>
      </c>
      <c r="BA4794" t="s">
        <v>22</v>
      </c>
      <c r="BB4794" t="s">
        <v>23</v>
      </c>
      <c r="BD4794" s="39" t="str">
        <f t="shared" si="150"/>
        <v>HE779HBAC4ULANID-114559Head &amp; Shoulders</v>
      </c>
    </row>
    <row r="4795" spans="2:59" ht="13.5" customHeight="1" x14ac:dyDescent="0.35">
      <c r="B4795" s="10" t="s">
        <v>17</v>
      </c>
      <c r="C4795" s="10" t="s">
        <v>2329</v>
      </c>
      <c r="D4795" s="10" t="s">
        <v>193</v>
      </c>
      <c r="E4795" s="10" t="s">
        <v>194</v>
      </c>
      <c r="F4795" s="10" t="s">
        <v>3408</v>
      </c>
      <c r="G4795" s="137" t="s">
        <v>17522</v>
      </c>
      <c r="H4795" s="10"/>
      <c r="I4795" s="149" t="s">
        <v>6335</v>
      </c>
      <c r="J4795" s="83" t="s">
        <v>19207</v>
      </c>
      <c r="K4795" s="10" t="s">
        <v>6336</v>
      </c>
      <c r="L4795" s="98">
        <f>IFERROR(VLOOKUP($F4795&amp;$C4795,Sales!$J:$W,9,0),0)</f>
        <v>0</v>
      </c>
      <c r="M4795" s="98">
        <f>IFERROR(VLOOKUP($F4795&amp;$C4795,Sales!$J:$W,10,0),0)</f>
        <v>0</v>
      </c>
      <c r="N4795" s="98">
        <f>IFERROR(VLOOKUP($F4795&amp;$C4795,Sales!$J:$W,11,0),0)</f>
        <v>2934467.9999999995</v>
      </c>
      <c r="O4795" s="98">
        <f>IFERROR(VLOOKUP($F4795&amp;$C4795,Sales!$J:$W,12,0),0)</f>
        <v>12</v>
      </c>
      <c r="P4795" s="98">
        <f>IFERROR(VLOOKUP($F4795&amp;$C4795,Sales!$J:$W,13,0),0)</f>
        <v>978155.99999999988</v>
      </c>
      <c r="Q4795" s="98">
        <f>IFERROR(VLOOKUP($F4795&amp;$C4795,Sales!$A:$H,7,0),0)</f>
        <v>0</v>
      </c>
      <c r="R4795" s="41">
        <f t="shared" si="149"/>
        <v>1</v>
      </c>
      <c r="S4795" s="15">
        <v>1</v>
      </c>
      <c r="T4795" s="15"/>
      <c r="U4795" s="15"/>
      <c r="V4795" s="15">
        <v>1</v>
      </c>
      <c r="W4795" s="15">
        <v>1</v>
      </c>
      <c r="X4795" s="15">
        <v>1</v>
      </c>
      <c r="Y4795" s="41">
        <v>1</v>
      </c>
      <c r="Z4795" s="41">
        <v>1</v>
      </c>
      <c r="AA4795" s="15"/>
      <c r="AB4795" s="15"/>
      <c r="AC4795" s="15"/>
      <c r="AD4795" s="15"/>
      <c r="AE4795" s="15"/>
      <c r="AF4795" s="15"/>
      <c r="AG4795" s="15"/>
      <c r="AH4795" s="15"/>
      <c r="AI4795" s="15"/>
      <c r="AJ4795" s="15"/>
      <c r="AK4795" s="15"/>
      <c r="AL4795" s="15"/>
      <c r="AM4795" s="15"/>
      <c r="AN4795" s="15"/>
      <c r="AO4795" s="15"/>
      <c r="AP4795" s="15"/>
      <c r="AQ4795" s="15"/>
      <c r="AR4795" s="15"/>
      <c r="AS4795" s="15"/>
      <c r="AT4795" s="15"/>
      <c r="AU4795" s="15"/>
      <c r="AV4795" s="15"/>
      <c r="AW4795" s="15"/>
      <c r="AX4795" s="15"/>
      <c r="AY4795" s="10"/>
      <c r="AZ4795" s="10">
        <v>1</v>
      </c>
      <c r="BA4795" t="s">
        <v>22</v>
      </c>
      <c r="BB4795" t="s">
        <v>23</v>
      </c>
      <c r="BD4795" s="39" t="str">
        <f t="shared" si="150"/>
        <v>1173658792_ID-1857472848Head &amp; Shoulders</v>
      </c>
      <c r="BG4795" t="s">
        <v>17336</v>
      </c>
    </row>
    <row r="4796" spans="2:59" ht="13.5" customHeight="1" x14ac:dyDescent="0.35">
      <c r="B4796" s="10" t="s">
        <v>17</v>
      </c>
      <c r="C4796" s="10" t="s">
        <v>2329</v>
      </c>
      <c r="D4796" s="10" t="s">
        <v>193</v>
      </c>
      <c r="E4796" s="10" t="s">
        <v>194</v>
      </c>
      <c r="F4796" s="10" t="s">
        <v>240</v>
      </c>
      <c r="G4796" s="137" t="s">
        <v>3371</v>
      </c>
      <c r="H4796" s="10"/>
      <c r="I4796" s="149" t="s">
        <v>6152</v>
      </c>
      <c r="J4796" s="83" t="s">
        <v>19208</v>
      </c>
      <c r="K4796" s="10" t="s">
        <v>7099</v>
      </c>
      <c r="L4796" s="98">
        <f>IFERROR(VLOOKUP($F4796&amp;$C4796,Sales!$J:$W,9,0),0)</f>
        <v>2608415.9999999995</v>
      </c>
      <c r="M4796" s="98">
        <f>IFERROR(VLOOKUP($F4796&amp;$C4796,Sales!$J:$W,10,0),0)</f>
        <v>0</v>
      </c>
      <c r="N4796" s="98">
        <f>IFERROR(VLOOKUP($F4796&amp;$C4796,Sales!$J:$W,11,0),0)</f>
        <v>0</v>
      </c>
      <c r="O4796" s="98">
        <f>IFERROR(VLOOKUP($F4796&amp;$C4796,Sales!$J:$W,12,0),0)</f>
        <v>32</v>
      </c>
      <c r="P4796" s="98">
        <f>IFERROR(VLOOKUP($F4796&amp;$C4796,Sales!$J:$W,13,0),0)</f>
        <v>869471.99999999988</v>
      </c>
      <c r="Q4796" s="98">
        <f>IFERROR(VLOOKUP($F4796&amp;$C4796,Sales!$A:$H,7,0),0)</f>
        <v>0</v>
      </c>
      <c r="R4796" s="41">
        <f t="shared" si="149"/>
        <v>1</v>
      </c>
      <c r="S4796" s="15">
        <v>1</v>
      </c>
      <c r="T4796" s="15"/>
      <c r="U4796" s="15"/>
      <c r="V4796" s="15">
        <v>1</v>
      </c>
      <c r="W4796" s="15">
        <v>1</v>
      </c>
      <c r="X4796" s="15">
        <v>1</v>
      </c>
      <c r="Y4796" s="41">
        <v>1</v>
      </c>
      <c r="Z4796" s="41">
        <v>1</v>
      </c>
      <c r="AA4796" s="15"/>
      <c r="AB4796" s="15"/>
      <c r="AC4796" s="15"/>
      <c r="AD4796" s="15"/>
      <c r="AE4796" s="15"/>
      <c r="AF4796" s="15"/>
      <c r="AG4796" s="15"/>
      <c r="AH4796" s="15"/>
      <c r="AI4796" s="15"/>
      <c r="AJ4796" s="15"/>
      <c r="AK4796" s="15"/>
      <c r="AL4796" s="15"/>
      <c r="AM4796" s="15"/>
      <c r="AN4796" s="15"/>
      <c r="AO4796" s="15"/>
      <c r="AP4796" s="15"/>
      <c r="AQ4796" s="15"/>
      <c r="AR4796" s="15"/>
      <c r="AS4796" s="15"/>
      <c r="AT4796" s="15"/>
      <c r="AU4796" s="15"/>
      <c r="AV4796" s="15"/>
      <c r="AW4796" s="15"/>
      <c r="AX4796" s="82"/>
      <c r="AY4796" s="10"/>
      <c r="AZ4796" s="10">
        <v>1</v>
      </c>
      <c r="BA4796" t="s">
        <v>22</v>
      </c>
      <c r="BB4796" t="s">
        <v>23</v>
      </c>
      <c r="BD4796" s="39" t="str">
        <f t="shared" si="150"/>
        <v>1171092869_ID-1857438610Head &amp; Shoulders</v>
      </c>
    </row>
    <row r="4797" spans="2:59" ht="13.5" customHeight="1" x14ac:dyDescent="0.35">
      <c r="B4797" s="10" t="s">
        <v>17</v>
      </c>
      <c r="C4797" s="10" t="s">
        <v>2329</v>
      </c>
      <c r="D4797" s="10" t="s">
        <v>193</v>
      </c>
      <c r="E4797" s="10" t="s">
        <v>194</v>
      </c>
      <c r="F4797" s="10" t="s">
        <v>5650</v>
      </c>
      <c r="G4797" s="137" t="s">
        <v>17523</v>
      </c>
      <c r="H4797" s="10"/>
      <c r="I4797" s="149" t="s">
        <v>6151</v>
      </c>
      <c r="J4797" s="83" t="s">
        <v>19209</v>
      </c>
      <c r="K4797" s="10" t="s">
        <v>7673</v>
      </c>
      <c r="L4797" s="98">
        <f>IFERROR(VLOOKUP($F4797&amp;$C4797,Sales!$J:$W,9,0),0)</f>
        <v>326051.99999999994</v>
      </c>
      <c r="M4797" s="98">
        <f>IFERROR(VLOOKUP($F4797&amp;$C4797,Sales!$J:$W,10,0),0)</f>
        <v>0</v>
      </c>
      <c r="N4797" s="98">
        <f>IFERROR(VLOOKUP($F4797&amp;$C4797,Sales!$J:$W,11,0),0)</f>
        <v>652103.99999999988</v>
      </c>
      <c r="O4797" s="98">
        <f>IFERROR(VLOOKUP($F4797&amp;$C4797,Sales!$J:$W,12,0),0)</f>
        <v>6</v>
      </c>
      <c r="P4797" s="98">
        <f>IFERROR(VLOOKUP($F4797&amp;$C4797,Sales!$J:$W,13,0),0)</f>
        <v>326051.99999999994</v>
      </c>
      <c r="Q4797" s="98">
        <f>IFERROR(VLOOKUP($F4797&amp;$C4797,Sales!$A:$H,7,0),0)</f>
        <v>0</v>
      </c>
      <c r="R4797" s="41">
        <f t="shared" si="149"/>
        <v>1</v>
      </c>
      <c r="S4797" s="15">
        <v>1</v>
      </c>
      <c r="T4797" s="15"/>
      <c r="U4797" s="15"/>
      <c r="V4797" s="15">
        <v>1</v>
      </c>
      <c r="W4797" s="15">
        <v>1</v>
      </c>
      <c r="X4797" s="15">
        <v>1</v>
      </c>
      <c r="Y4797" s="41">
        <v>1</v>
      </c>
      <c r="Z4797" s="41">
        <v>1</v>
      </c>
      <c r="AA4797" s="15"/>
      <c r="AB4797" s="15"/>
      <c r="AC4797" s="15"/>
      <c r="AD4797" s="15"/>
      <c r="AE4797" s="15"/>
      <c r="AF4797" s="15"/>
      <c r="AG4797" s="15"/>
      <c r="AH4797" s="15"/>
      <c r="AI4797" s="15"/>
      <c r="AJ4797" s="15"/>
      <c r="AK4797" s="15"/>
      <c r="AL4797" s="15"/>
      <c r="AM4797" s="15"/>
      <c r="AN4797" s="15"/>
      <c r="AO4797" s="15"/>
      <c r="AP4797" s="15"/>
      <c r="AQ4797" s="15"/>
      <c r="AR4797" s="15"/>
      <c r="AS4797" s="15"/>
      <c r="AT4797" s="15"/>
      <c r="AU4797" s="15"/>
      <c r="AV4797" s="15"/>
      <c r="AW4797" s="15"/>
      <c r="AX4797" s="82"/>
      <c r="AY4797" s="10"/>
      <c r="AZ4797" s="10">
        <v>1</v>
      </c>
      <c r="BA4797" t="s">
        <v>22</v>
      </c>
      <c r="BB4797" t="s">
        <v>23</v>
      </c>
      <c r="BD4797" s="39" t="str">
        <f t="shared" si="150"/>
        <v>1173626982_ID-1857460269Head &amp; Shoulders</v>
      </c>
    </row>
    <row r="4798" spans="2:59" ht="13.5" customHeight="1" x14ac:dyDescent="0.35">
      <c r="B4798" s="10" t="s">
        <v>17</v>
      </c>
      <c r="C4798" s="10" t="s">
        <v>2329</v>
      </c>
      <c r="D4798" s="10" t="s">
        <v>193</v>
      </c>
      <c r="E4798" s="10" t="s">
        <v>194</v>
      </c>
      <c r="F4798" s="10" t="s">
        <v>5695</v>
      </c>
      <c r="G4798" s="137" t="s">
        <v>17524</v>
      </c>
      <c r="H4798" s="10"/>
      <c r="I4798" s="149">
        <v>4987176046284</v>
      </c>
      <c r="J4798" s="83" t="s">
        <v>19210</v>
      </c>
      <c r="K4798" s="10" t="s">
        <v>10393</v>
      </c>
      <c r="L4798" s="98">
        <f>IFERROR(VLOOKUP($F4798&amp;$C4798,Sales!$J:$W,9,0),0)</f>
        <v>34976411.999999993</v>
      </c>
      <c r="M4798" s="98">
        <f>IFERROR(VLOOKUP($F4798&amp;$C4798,Sales!$J:$W,10,0),0)</f>
        <v>2057435.9999999998</v>
      </c>
      <c r="N4798" s="98">
        <f>IFERROR(VLOOKUP($F4798&amp;$C4798,Sales!$J:$W,11,0),0)</f>
        <v>14402052</v>
      </c>
      <c r="O4798" s="98">
        <f>IFERROR(VLOOKUP($F4798&amp;$C4798,Sales!$J:$W,12,0),0)</f>
        <v>300</v>
      </c>
      <c r="P4798" s="98">
        <f>IFERROR(VLOOKUP($F4798&amp;$C4798,Sales!$J:$W,13,0),0)</f>
        <v>17145299.999999996</v>
      </c>
      <c r="Q4798" s="98">
        <f>IFERROR(VLOOKUP($F4798&amp;$C4798,Sales!$A:$H,7,0),0)</f>
        <v>0</v>
      </c>
      <c r="R4798" s="41">
        <f t="shared" si="149"/>
        <v>1</v>
      </c>
      <c r="S4798" s="15">
        <v>1</v>
      </c>
      <c r="T4798" s="15"/>
      <c r="U4798" s="15"/>
      <c r="V4798" s="15">
        <v>1</v>
      </c>
      <c r="W4798" s="15">
        <v>1</v>
      </c>
      <c r="X4798" s="15">
        <v>1</v>
      </c>
      <c r="Y4798" s="41">
        <v>1</v>
      </c>
      <c r="Z4798" s="41">
        <v>1</v>
      </c>
      <c r="AA4798" s="15"/>
      <c r="AB4798" s="15"/>
      <c r="AC4798" s="15"/>
      <c r="AD4798" s="15"/>
      <c r="AE4798" s="15"/>
      <c r="AF4798" s="15"/>
      <c r="AG4798" s="15"/>
      <c r="AH4798" s="15"/>
      <c r="AI4798" s="15"/>
      <c r="AJ4798" s="15"/>
      <c r="AK4798" s="15"/>
      <c r="AL4798" s="15"/>
      <c r="AM4798" s="15"/>
      <c r="AN4798" s="15"/>
      <c r="AO4798" s="15"/>
      <c r="AP4798" s="15"/>
      <c r="AQ4798" s="15"/>
      <c r="AR4798" s="15"/>
      <c r="AS4798" s="15"/>
      <c r="AT4798" s="15"/>
      <c r="AU4798" s="15"/>
      <c r="AV4798" s="15"/>
      <c r="AW4798" s="15"/>
      <c r="AX4798" s="82"/>
      <c r="AY4798" s="10"/>
      <c r="AZ4798" s="10">
        <v>1</v>
      </c>
      <c r="BA4798" t="s">
        <v>22</v>
      </c>
      <c r="BB4798" t="s">
        <v>23</v>
      </c>
      <c r="BD4798" s="39" t="str">
        <f t="shared" si="150"/>
        <v>5053776031_ID-9386966631Head &amp; Shoulders</v>
      </c>
    </row>
    <row r="4799" spans="2:59" ht="13.5" customHeight="1" x14ac:dyDescent="0.35">
      <c r="B4799" s="10" t="s">
        <v>17</v>
      </c>
      <c r="C4799" s="10" t="s">
        <v>2329</v>
      </c>
      <c r="D4799" s="10" t="s">
        <v>193</v>
      </c>
      <c r="E4799" s="10" t="s">
        <v>194</v>
      </c>
      <c r="F4799" s="10" t="s">
        <v>5760</v>
      </c>
      <c r="G4799" s="137" t="s">
        <v>17525</v>
      </c>
      <c r="H4799" s="10"/>
      <c r="I4799" s="149" t="s">
        <v>5717</v>
      </c>
      <c r="J4799" s="83" t="s">
        <v>19211</v>
      </c>
      <c r="K4799" s="10" t="s">
        <v>5699</v>
      </c>
      <c r="L4799" s="98">
        <f>IFERROR(VLOOKUP($F4799&amp;$C4799,Sales!$J:$W,9,0),0)</f>
        <v>27432479.999999996</v>
      </c>
      <c r="M4799" s="98">
        <f>IFERROR(VLOOKUP($F4799&amp;$C4799,Sales!$J:$W,10,0),0)</f>
        <v>0</v>
      </c>
      <c r="N4799" s="98">
        <f>IFERROR(VLOOKUP($F4799&amp;$C4799,Sales!$J:$W,11,0),0)</f>
        <v>19659944</v>
      </c>
      <c r="O4799" s="98">
        <f>IFERROR(VLOOKUP($F4799&amp;$C4799,Sales!$J:$W,12,0),0)</f>
        <v>137.33333333333334</v>
      </c>
      <c r="P4799" s="98">
        <f>IFERROR(VLOOKUP($F4799&amp;$C4799,Sales!$J:$W,13,0),0)</f>
        <v>15697474.666666666</v>
      </c>
      <c r="Q4799" s="98">
        <f>IFERROR(VLOOKUP($F4799&amp;$C4799,Sales!$A:$H,7,0),0)</f>
        <v>0</v>
      </c>
      <c r="R4799" s="41">
        <f t="shared" si="149"/>
        <v>1</v>
      </c>
      <c r="S4799" s="15">
        <v>1</v>
      </c>
      <c r="T4799" s="15"/>
      <c r="U4799" s="15"/>
      <c r="V4799" s="15">
        <v>1</v>
      </c>
      <c r="W4799" s="15">
        <v>1</v>
      </c>
      <c r="X4799" s="15">
        <v>1</v>
      </c>
      <c r="Y4799" s="41">
        <v>1</v>
      </c>
      <c r="Z4799" s="41">
        <v>1</v>
      </c>
      <c r="AA4799" s="15"/>
      <c r="AB4799" s="15"/>
      <c r="AC4799" s="15"/>
      <c r="AD4799" s="15"/>
      <c r="AE4799" s="15"/>
      <c r="AF4799" s="15"/>
      <c r="AG4799" s="15"/>
      <c r="AH4799" s="15"/>
      <c r="AI4799" s="15"/>
      <c r="AJ4799" s="15"/>
      <c r="AK4799" s="15"/>
      <c r="AL4799" s="15"/>
      <c r="AM4799" s="15"/>
      <c r="AN4799" s="15"/>
      <c r="AO4799" s="15"/>
      <c r="AP4799" s="15"/>
      <c r="AQ4799" s="15"/>
      <c r="AR4799" s="15"/>
      <c r="AS4799" s="15"/>
      <c r="AT4799" s="15"/>
      <c r="AU4799" s="15"/>
      <c r="AV4799" s="15"/>
      <c r="AW4799" s="15"/>
      <c r="AX4799" s="82"/>
      <c r="AY4799" s="10"/>
      <c r="AZ4799" s="10">
        <v>1</v>
      </c>
      <c r="BA4799" t="s">
        <v>22</v>
      </c>
      <c r="BB4799" t="s">
        <v>23</v>
      </c>
      <c r="BD4799" s="39" t="str">
        <f t="shared" si="150"/>
        <v>5053712530_ID-9386980860Head &amp; Shoulders</v>
      </c>
    </row>
    <row r="4800" spans="2:59" ht="13.5" customHeight="1" x14ac:dyDescent="0.35">
      <c r="B4800" s="10" t="s">
        <v>17</v>
      </c>
      <c r="C4800" s="10" t="s">
        <v>2329</v>
      </c>
      <c r="D4800" s="10" t="s">
        <v>193</v>
      </c>
      <c r="E4800" s="10" t="s">
        <v>194</v>
      </c>
      <c r="F4800" s="10" t="s">
        <v>1075</v>
      </c>
      <c r="G4800" s="157" t="s">
        <v>17526</v>
      </c>
      <c r="H4800" s="10"/>
      <c r="I4800" s="10" t="s">
        <v>1076</v>
      </c>
      <c r="J4800" s="83" t="s">
        <v>19212</v>
      </c>
      <c r="K4800" s="10" t="s">
        <v>17527</v>
      </c>
      <c r="L4800" s="98">
        <f>IFERROR(VLOOKUP($F4800&amp;$C4800,Sales!$J:$W,9,0),0)</f>
        <v>0</v>
      </c>
      <c r="M4800" s="98">
        <f>IFERROR(VLOOKUP($F4800&amp;$C4800,Sales!$J:$W,10,0),0)</f>
        <v>0</v>
      </c>
      <c r="N4800" s="98">
        <f>IFERROR(VLOOKUP($F4800&amp;$C4800,Sales!$J:$W,11,0),0)</f>
        <v>3820535.9999999995</v>
      </c>
      <c r="O4800" s="98">
        <f>IFERROR(VLOOKUP($F4800&amp;$C4800,Sales!$J:$W,12,0),0)</f>
        <v>8</v>
      </c>
      <c r="P4800" s="98">
        <f>IFERROR(VLOOKUP($F4800&amp;$C4800,Sales!$J:$W,13,0),0)</f>
        <v>1273511.9999999998</v>
      </c>
      <c r="Q4800" s="98">
        <f>IFERROR(VLOOKUP($F4800&amp;$C4800,Sales!$A:$H,7,0),0)</f>
        <v>0</v>
      </c>
      <c r="R4800" s="41" t="str">
        <f t="shared" si="149"/>
        <v>ERROR</v>
      </c>
      <c r="S4800" s="15"/>
      <c r="T4800" s="15"/>
      <c r="U4800" s="15"/>
      <c r="V4800" s="15"/>
      <c r="W4800" s="15"/>
      <c r="X4800" s="15"/>
      <c r="Y4800" s="41"/>
      <c r="Z4800" s="41"/>
      <c r="AA4800" s="41"/>
      <c r="AB4800" s="15"/>
      <c r="AC4800" s="15"/>
      <c r="AD4800" s="15"/>
      <c r="AE4800" s="15"/>
      <c r="AF4800" s="15"/>
      <c r="AG4800" s="15"/>
      <c r="AH4800" s="15"/>
      <c r="AI4800" s="15"/>
      <c r="AJ4800" s="41"/>
      <c r="AK4800" s="15"/>
      <c r="AL4800" s="15"/>
      <c r="AM4800" s="15"/>
      <c r="AN4800" s="15"/>
      <c r="AO4800" s="15"/>
      <c r="AP4800" s="15"/>
      <c r="AQ4800" s="15"/>
      <c r="AR4800" s="15"/>
      <c r="AS4800" s="15"/>
      <c r="AT4800" s="15"/>
      <c r="AU4800" s="15"/>
      <c r="AV4800" s="15"/>
      <c r="AW4800" s="15"/>
      <c r="AX4800" s="82"/>
      <c r="AY4800" s="10"/>
      <c r="AZ4800" s="10">
        <v>1</v>
      </c>
      <c r="BA4800" t="s">
        <v>22</v>
      </c>
      <c r="BB4800" t="s">
        <v>88</v>
      </c>
      <c r="BD4800" s="39" t="str">
        <f t="shared" si="150"/>
        <v>963470619_ID-1452654905Head &amp; Shoulders</v>
      </c>
      <c r="BE4800" s="1">
        <v>44993</v>
      </c>
      <c r="BF4800" t="s">
        <v>17364</v>
      </c>
    </row>
    <row r="4801" spans="2:58" ht="13.5" customHeight="1" x14ac:dyDescent="0.35">
      <c r="B4801" s="10" t="s">
        <v>17</v>
      </c>
      <c r="C4801" s="10" t="s">
        <v>2329</v>
      </c>
      <c r="D4801" s="10" t="s">
        <v>193</v>
      </c>
      <c r="E4801" s="10" t="s">
        <v>194</v>
      </c>
      <c r="F4801" s="10" t="s">
        <v>17528</v>
      </c>
      <c r="G4801" s="137" t="s">
        <v>17529</v>
      </c>
      <c r="H4801" s="10"/>
      <c r="I4801" s="10" t="s">
        <v>17530</v>
      </c>
      <c r="J4801" s="83" t="s">
        <v>19213</v>
      </c>
      <c r="K4801" s="10" t="s">
        <v>17531</v>
      </c>
      <c r="L4801" s="98">
        <f>IFERROR(VLOOKUP($F4801&amp;$C4801,Sales!$J:$W,9,0),0)</f>
        <v>0</v>
      </c>
      <c r="M4801" s="98">
        <f>IFERROR(VLOOKUP($F4801&amp;$C4801,Sales!$J:$W,10,0),0)</f>
        <v>0</v>
      </c>
      <c r="N4801" s="98">
        <f>IFERROR(VLOOKUP($F4801&amp;$C4801,Sales!$J:$W,11,0),0)</f>
        <v>0</v>
      </c>
      <c r="O4801" s="98">
        <f>IFERROR(VLOOKUP($F4801&amp;$C4801,Sales!$J:$W,12,0),0)</f>
        <v>0</v>
      </c>
      <c r="P4801" s="98">
        <f>IFERROR(VLOOKUP($F4801&amp;$C4801,Sales!$J:$W,13,0),0)</f>
        <v>0</v>
      </c>
      <c r="Q4801" s="98">
        <f>IFERROR(VLOOKUP($F4801&amp;$C4801,Sales!$A:$H,7,0),0)</f>
        <v>0</v>
      </c>
      <c r="R4801" s="41" t="str">
        <f t="shared" si="149"/>
        <v>ERROR</v>
      </c>
      <c r="S4801" s="15"/>
      <c r="T4801" s="15"/>
      <c r="U4801" s="15"/>
      <c r="V4801" s="15"/>
      <c r="W4801" s="15"/>
      <c r="X4801" s="15"/>
      <c r="Y4801" s="41"/>
      <c r="Z4801" s="41"/>
      <c r="AA4801" s="41"/>
      <c r="AB4801" s="15"/>
      <c r="AC4801" s="15"/>
      <c r="AD4801" s="15"/>
      <c r="AE4801" s="15"/>
      <c r="AF4801" s="15"/>
      <c r="AG4801" s="15"/>
      <c r="AH4801" s="15"/>
      <c r="AI4801" s="15"/>
      <c r="AJ4801" s="41"/>
      <c r="AK4801" s="15"/>
      <c r="AL4801" s="15"/>
      <c r="AM4801" s="15"/>
      <c r="AN4801" s="15"/>
      <c r="AO4801" s="15"/>
      <c r="AP4801" s="15"/>
      <c r="AQ4801" s="15"/>
      <c r="AR4801" s="15"/>
      <c r="AS4801" s="15"/>
      <c r="AT4801" s="15"/>
      <c r="AU4801" s="15"/>
      <c r="AV4801" s="15"/>
      <c r="AW4801" s="15"/>
      <c r="AX4801" s="15"/>
      <c r="AY4801" s="10"/>
      <c r="AZ4801" s="10">
        <v>1</v>
      </c>
      <c r="BA4801" t="s">
        <v>22</v>
      </c>
      <c r="BB4801" t="s">
        <v>88</v>
      </c>
      <c r="BD4801" s="39" t="str">
        <f t="shared" si="150"/>
        <v>425644500_ID-488475839Head &amp; Shoulders</v>
      </c>
    </row>
    <row r="4802" spans="2:58" ht="13.5" customHeight="1" x14ac:dyDescent="0.35">
      <c r="B4802" s="10" t="s">
        <v>17</v>
      </c>
      <c r="C4802" s="10" t="s">
        <v>2329</v>
      </c>
      <c r="D4802" s="10" t="s">
        <v>193</v>
      </c>
      <c r="E4802" s="10" t="s">
        <v>194</v>
      </c>
      <c r="F4802" s="10" t="s">
        <v>17532</v>
      </c>
      <c r="G4802" s="137" t="s">
        <v>17533</v>
      </c>
      <c r="H4802" s="10"/>
      <c r="I4802" s="10" t="s">
        <v>17534</v>
      </c>
      <c r="J4802" s="83" t="s">
        <v>19214</v>
      </c>
      <c r="K4802" s="10" t="s">
        <v>17535</v>
      </c>
      <c r="L4802" s="98">
        <f>IFERROR(VLOOKUP($F4802&amp;$C4802,Sales!$J:$W,9,0),0)</f>
        <v>0</v>
      </c>
      <c r="M4802" s="98">
        <f>IFERROR(VLOOKUP($F4802&amp;$C4802,Sales!$J:$W,10,0),0)</f>
        <v>0</v>
      </c>
      <c r="N4802" s="98">
        <f>IFERROR(VLOOKUP($F4802&amp;$C4802,Sales!$J:$W,11,0),0)</f>
        <v>0</v>
      </c>
      <c r="O4802" s="98">
        <f>IFERROR(VLOOKUP($F4802&amp;$C4802,Sales!$J:$W,12,0),0)</f>
        <v>0</v>
      </c>
      <c r="P4802" s="98">
        <f>IFERROR(VLOOKUP($F4802&amp;$C4802,Sales!$J:$W,13,0),0)</f>
        <v>0</v>
      </c>
      <c r="Q4802" s="98">
        <f>IFERROR(VLOOKUP($F4802&amp;$C4802,Sales!$A:$H,7,0),0)</f>
        <v>0</v>
      </c>
      <c r="R4802" s="41" t="str">
        <f t="shared" si="149"/>
        <v>ERROR</v>
      </c>
      <c r="S4802" s="15"/>
      <c r="T4802" s="15"/>
      <c r="U4802" s="15"/>
      <c r="V4802" s="15"/>
      <c r="W4802" s="15"/>
      <c r="X4802" s="15"/>
      <c r="Y4802" s="41"/>
      <c r="Z4802" s="41"/>
      <c r="AA4802" s="41"/>
      <c r="AB4802" s="15"/>
      <c r="AC4802" s="15"/>
      <c r="AD4802" s="15"/>
      <c r="AE4802" s="15"/>
      <c r="AF4802" s="15"/>
      <c r="AG4802" s="15"/>
      <c r="AH4802" s="15"/>
      <c r="AI4802" s="15"/>
      <c r="AJ4802" s="41"/>
      <c r="AK4802" s="15"/>
      <c r="AL4802" s="15"/>
      <c r="AM4802" s="15"/>
      <c r="AN4802" s="15"/>
      <c r="AO4802" s="15"/>
      <c r="AP4802" s="15"/>
      <c r="AQ4802" s="15"/>
      <c r="AR4802" s="15"/>
      <c r="AS4802" s="15"/>
      <c r="AT4802" s="15"/>
      <c r="AU4802" s="15"/>
      <c r="AV4802" s="15"/>
      <c r="AW4802" s="15"/>
      <c r="AX4802" s="15"/>
      <c r="AY4802" s="10"/>
      <c r="AZ4802" s="10">
        <v>1</v>
      </c>
      <c r="BA4802" t="s">
        <v>22</v>
      </c>
      <c r="BB4802" t="s">
        <v>88</v>
      </c>
      <c r="BD4802" s="39" t="str">
        <f t="shared" si="150"/>
        <v>425661543_ID-488473631Head &amp; Shoulders</v>
      </c>
    </row>
    <row r="4803" spans="2:58" ht="13.5" customHeight="1" x14ac:dyDescent="0.35">
      <c r="B4803" s="10" t="s">
        <v>17</v>
      </c>
      <c r="C4803" s="10" t="s">
        <v>2329</v>
      </c>
      <c r="D4803" s="10" t="s">
        <v>193</v>
      </c>
      <c r="E4803" s="10" t="s">
        <v>194</v>
      </c>
      <c r="F4803" s="10" t="s">
        <v>223</v>
      </c>
      <c r="G4803" s="137" t="s">
        <v>17536</v>
      </c>
      <c r="H4803" s="10"/>
      <c r="I4803" s="149" t="s">
        <v>224</v>
      </c>
      <c r="J4803" s="83" t="s">
        <v>19215</v>
      </c>
      <c r="K4803" s="10" t="s">
        <v>7129</v>
      </c>
      <c r="L4803" s="98">
        <f>IFERROR(VLOOKUP($F4803&amp;$C4803,Sales!$J:$W,9,0),0)</f>
        <v>0</v>
      </c>
      <c r="M4803" s="98">
        <f>IFERROR(VLOOKUP($F4803&amp;$C4803,Sales!$J:$W,10,0),0)</f>
        <v>0</v>
      </c>
      <c r="N4803" s="98">
        <f>IFERROR(VLOOKUP($F4803&amp;$C4803,Sales!$J:$W,11,0),0)</f>
        <v>0</v>
      </c>
      <c r="O4803" s="98">
        <f>IFERROR(VLOOKUP($F4803&amp;$C4803,Sales!$J:$W,12,0),0)</f>
        <v>0</v>
      </c>
      <c r="P4803" s="98">
        <f>IFERROR(VLOOKUP($F4803&amp;$C4803,Sales!$J:$W,13,0),0)</f>
        <v>0</v>
      </c>
      <c r="Q4803" s="98">
        <f>IFERROR(VLOOKUP($F4803&amp;$C4803,Sales!$A:$H,7,0),0)</f>
        <v>0</v>
      </c>
      <c r="R4803" s="41" t="str">
        <f t="shared" si="149"/>
        <v>ERROR</v>
      </c>
      <c r="S4803" s="15"/>
      <c r="T4803" s="15"/>
      <c r="U4803" s="15"/>
      <c r="V4803" s="15"/>
      <c r="W4803" s="15"/>
      <c r="X4803" s="15"/>
      <c r="Y4803" s="41"/>
      <c r="Z4803" s="41"/>
      <c r="AA4803" s="41"/>
      <c r="AB4803" s="15"/>
      <c r="AC4803" s="15"/>
      <c r="AD4803" s="15"/>
      <c r="AE4803" s="15"/>
      <c r="AF4803" s="15"/>
      <c r="AG4803" s="15"/>
      <c r="AH4803" s="15"/>
      <c r="AI4803" s="15"/>
      <c r="AJ4803" s="41"/>
      <c r="AK4803" s="15"/>
      <c r="AL4803" s="15"/>
      <c r="AM4803" s="15"/>
      <c r="AN4803" s="15"/>
      <c r="AO4803" s="15"/>
      <c r="AP4803" s="15"/>
      <c r="AQ4803" s="15"/>
      <c r="AR4803" s="15"/>
      <c r="AS4803" s="15"/>
      <c r="AT4803" s="15"/>
      <c r="AU4803" s="15"/>
      <c r="AV4803" s="15"/>
      <c r="AW4803" s="15"/>
      <c r="AX4803" s="82"/>
      <c r="AY4803" s="10"/>
      <c r="AZ4803" s="10">
        <v>1</v>
      </c>
      <c r="BA4803" t="s">
        <v>22</v>
      </c>
      <c r="BB4803" t="s">
        <v>88</v>
      </c>
      <c r="BD4803" s="39" t="str">
        <f t="shared" si="150"/>
        <v>312355909_ID-314332850Head &amp; Shoulders</v>
      </c>
      <c r="BE4803" s="1">
        <v>45089</v>
      </c>
      <c r="BF4803" t="s">
        <v>17502</v>
      </c>
    </row>
    <row r="4804" spans="2:58" ht="13.5" customHeight="1" x14ac:dyDescent="0.35">
      <c r="B4804" s="10" t="s">
        <v>17</v>
      </c>
      <c r="C4804" s="10" t="s">
        <v>2329</v>
      </c>
      <c r="D4804" s="10" t="s">
        <v>193</v>
      </c>
      <c r="E4804" s="10" t="s">
        <v>194</v>
      </c>
      <c r="F4804" s="10" t="s">
        <v>211</v>
      </c>
      <c r="G4804" s="137" t="s">
        <v>2330</v>
      </c>
      <c r="H4804" s="10"/>
      <c r="I4804" s="149" t="s">
        <v>212</v>
      </c>
      <c r="J4804" s="83" t="s">
        <v>19216</v>
      </c>
      <c r="K4804" s="10" t="s">
        <v>7127</v>
      </c>
      <c r="L4804" s="98">
        <f>IFERROR(VLOOKUP($F4804&amp;$C4804,Sales!$J:$W,9,0),0)</f>
        <v>0</v>
      </c>
      <c r="M4804" s="98">
        <f>IFERROR(VLOOKUP($F4804&amp;$C4804,Sales!$J:$W,10,0),0)</f>
        <v>0</v>
      </c>
      <c r="N4804" s="98">
        <f>IFERROR(VLOOKUP($F4804&amp;$C4804,Sales!$J:$W,11,0),0)</f>
        <v>0</v>
      </c>
      <c r="O4804" s="98">
        <f>IFERROR(VLOOKUP($F4804&amp;$C4804,Sales!$J:$W,12,0),0)</f>
        <v>0</v>
      </c>
      <c r="P4804" s="98">
        <f>IFERROR(VLOOKUP($F4804&amp;$C4804,Sales!$J:$W,13,0),0)</f>
        <v>0</v>
      </c>
      <c r="Q4804" s="98">
        <f>IFERROR(VLOOKUP($F4804&amp;$C4804,Sales!$A:$H,7,0),0)</f>
        <v>0</v>
      </c>
      <c r="R4804" s="41" t="str">
        <f t="shared" si="149"/>
        <v>ERROR</v>
      </c>
      <c r="S4804" s="15"/>
      <c r="T4804" s="15"/>
      <c r="U4804" s="15"/>
      <c r="V4804" s="15"/>
      <c r="W4804" s="15"/>
      <c r="X4804" s="15"/>
      <c r="Y4804" s="41"/>
      <c r="Z4804" s="41"/>
      <c r="AA4804" s="41"/>
      <c r="AB4804" s="15"/>
      <c r="AC4804" s="15"/>
      <c r="AD4804" s="15"/>
      <c r="AE4804" s="15"/>
      <c r="AF4804" s="15"/>
      <c r="AG4804" s="15"/>
      <c r="AH4804" s="15"/>
      <c r="AI4804" s="15"/>
      <c r="AJ4804" s="41"/>
      <c r="AK4804" s="15"/>
      <c r="AL4804" s="15"/>
      <c r="AM4804" s="15"/>
      <c r="AN4804" s="15"/>
      <c r="AO4804" s="15"/>
      <c r="AP4804" s="15"/>
      <c r="AQ4804" s="15"/>
      <c r="AR4804" s="15"/>
      <c r="AS4804" s="15"/>
      <c r="AT4804" s="15"/>
      <c r="AU4804" s="15"/>
      <c r="AV4804" s="15"/>
      <c r="AW4804" s="15"/>
      <c r="AX4804" s="82"/>
      <c r="AY4804" s="10"/>
      <c r="AZ4804" s="10">
        <v>1</v>
      </c>
      <c r="BA4804" t="s">
        <v>22</v>
      </c>
      <c r="BB4804" t="s">
        <v>88</v>
      </c>
      <c r="BD4804" s="39" t="str">
        <f t="shared" si="150"/>
        <v>312355916_ID-314332857Head &amp; Shoulders</v>
      </c>
      <c r="BE4804" s="1">
        <v>45072</v>
      </c>
      <c r="BF4804" t="s">
        <v>18718</v>
      </c>
    </row>
    <row r="4805" spans="2:58" ht="13.5" customHeight="1" x14ac:dyDescent="0.35">
      <c r="B4805" s="10" t="s">
        <v>17</v>
      </c>
      <c r="C4805" s="10" t="s">
        <v>2329</v>
      </c>
      <c r="D4805" s="10" t="s">
        <v>248</v>
      </c>
      <c r="E4805" s="10" t="s">
        <v>194</v>
      </c>
      <c r="F4805" s="10" t="s">
        <v>249</v>
      </c>
      <c r="G4805" s="137" t="s">
        <v>17537</v>
      </c>
      <c r="H4805" s="10"/>
      <c r="I4805" s="149" t="s">
        <v>250</v>
      </c>
      <c r="J4805" s="83" t="s">
        <v>19217</v>
      </c>
      <c r="K4805" s="10" t="s">
        <v>17538</v>
      </c>
      <c r="L4805" s="98">
        <f>IFERROR(VLOOKUP($F4805&amp;$C4805,Sales!$J:$W,9,0),0)</f>
        <v>0</v>
      </c>
      <c r="M4805" s="98">
        <f>IFERROR(VLOOKUP($F4805&amp;$C4805,Sales!$J:$W,10,0),0)</f>
        <v>0</v>
      </c>
      <c r="N4805" s="98">
        <f>IFERROR(VLOOKUP($F4805&amp;$C4805,Sales!$J:$W,11,0),0)</f>
        <v>0</v>
      </c>
      <c r="O4805" s="98">
        <f>IFERROR(VLOOKUP($F4805&amp;$C4805,Sales!$J:$W,12,0),0)</f>
        <v>0</v>
      </c>
      <c r="P4805" s="98">
        <f>IFERROR(VLOOKUP($F4805&amp;$C4805,Sales!$J:$W,13,0),0)</f>
        <v>0</v>
      </c>
      <c r="Q4805" s="98">
        <f>IFERROR(VLOOKUP($F4805&amp;$C4805,Sales!$A:$H,7,0),0)</f>
        <v>0</v>
      </c>
      <c r="R4805" s="41">
        <f t="shared" ref="R4805:R4868" si="151">IFERROR(AVERAGE($S4805:$AW4805),"ERROR")</f>
        <v>1</v>
      </c>
      <c r="S4805" s="15">
        <v>1</v>
      </c>
      <c r="T4805" s="15"/>
      <c r="U4805" s="15"/>
      <c r="V4805" s="15">
        <v>1</v>
      </c>
      <c r="W4805" s="15">
        <v>1</v>
      </c>
      <c r="X4805" s="15">
        <v>1</v>
      </c>
      <c r="Y4805" s="41">
        <v>1</v>
      </c>
      <c r="Z4805" s="41">
        <v>1</v>
      </c>
      <c r="AA4805" s="15"/>
      <c r="AB4805" s="15"/>
      <c r="AC4805" s="15"/>
      <c r="AD4805" s="15"/>
      <c r="AE4805" s="15"/>
      <c r="AF4805" s="15"/>
      <c r="AG4805" s="15"/>
      <c r="AH4805" s="15"/>
      <c r="AI4805" s="15"/>
      <c r="AJ4805" s="15"/>
      <c r="AK4805" s="15"/>
      <c r="AL4805" s="15"/>
      <c r="AM4805" s="15"/>
      <c r="AN4805" s="15"/>
      <c r="AO4805" s="15"/>
      <c r="AP4805" s="15"/>
      <c r="AQ4805" s="15"/>
      <c r="AR4805" s="15"/>
      <c r="AS4805" s="15"/>
      <c r="AT4805" s="15"/>
      <c r="AU4805" s="15"/>
      <c r="AV4805" s="15"/>
      <c r="AW4805" s="15"/>
      <c r="AX4805" s="82"/>
      <c r="AY4805" s="10"/>
      <c r="AZ4805" s="10">
        <v>1</v>
      </c>
      <c r="BA4805" t="s">
        <v>22</v>
      </c>
      <c r="BB4805" t="s">
        <v>23</v>
      </c>
      <c r="BD4805" s="39" t="str">
        <f t="shared" si="150"/>
        <v>637022792_ID-885774961Herbal Essences</v>
      </c>
    </row>
    <row r="4806" spans="2:58" ht="13.5" customHeight="1" x14ac:dyDescent="0.35">
      <c r="B4806" s="10" t="s">
        <v>17</v>
      </c>
      <c r="C4806" s="10" t="s">
        <v>2329</v>
      </c>
      <c r="D4806" s="10" t="s">
        <v>248</v>
      </c>
      <c r="E4806" s="10" t="s">
        <v>194</v>
      </c>
      <c r="F4806" s="10" t="s">
        <v>269</v>
      </c>
      <c r="G4806" s="137" t="s">
        <v>4567</v>
      </c>
      <c r="H4806" s="10"/>
      <c r="I4806" s="10" t="s">
        <v>270</v>
      </c>
      <c r="J4806" s="83" t="s">
        <v>19218</v>
      </c>
      <c r="K4806" s="10" t="s">
        <v>17539</v>
      </c>
      <c r="L4806" s="98">
        <f>IFERROR(VLOOKUP($F4806&amp;$C4806,Sales!$J:$W,9,0),0)</f>
        <v>0</v>
      </c>
      <c r="M4806" s="98">
        <f>IFERROR(VLOOKUP($F4806&amp;$C4806,Sales!$J:$W,10,0),0)</f>
        <v>0</v>
      </c>
      <c r="N4806" s="98">
        <f>IFERROR(VLOOKUP($F4806&amp;$C4806,Sales!$J:$W,11,0),0)</f>
        <v>3886751.9999999995</v>
      </c>
      <c r="O4806" s="98">
        <f>IFERROR(VLOOKUP($F4806&amp;$C4806,Sales!$J:$W,12,0),0)</f>
        <v>16</v>
      </c>
      <c r="P4806" s="98">
        <f>IFERROR(VLOOKUP($F4806&amp;$C4806,Sales!$J:$W,13,0),0)</f>
        <v>1295583.9999999998</v>
      </c>
      <c r="Q4806" s="98">
        <f>IFERROR(VLOOKUP($F4806&amp;$C4806,Sales!$A:$H,7,0),0)</f>
        <v>0</v>
      </c>
      <c r="R4806" s="41" t="str">
        <f t="shared" si="151"/>
        <v>ERROR</v>
      </c>
      <c r="S4806" s="15"/>
      <c r="T4806" s="15"/>
      <c r="U4806" s="15"/>
      <c r="V4806" s="15"/>
      <c r="W4806" s="15"/>
      <c r="X4806" s="15"/>
      <c r="Y4806" s="41"/>
      <c r="Z4806" s="41"/>
      <c r="AA4806" s="41"/>
      <c r="AB4806" s="15"/>
      <c r="AC4806" s="15"/>
      <c r="AD4806" s="15"/>
      <c r="AE4806" s="15"/>
      <c r="AF4806" s="15"/>
      <c r="AG4806" s="15"/>
      <c r="AH4806" s="15"/>
      <c r="AI4806" s="15"/>
      <c r="AJ4806" s="41"/>
      <c r="AK4806" s="15"/>
      <c r="AL4806" s="15"/>
      <c r="AM4806" s="15"/>
      <c r="AN4806" s="15"/>
      <c r="AO4806" s="15"/>
      <c r="AP4806" s="15"/>
      <c r="AQ4806" s="15"/>
      <c r="AR4806" s="15"/>
      <c r="AS4806" s="15"/>
      <c r="AT4806" s="15"/>
      <c r="AU4806" s="15"/>
      <c r="AV4806" s="15"/>
      <c r="AW4806" s="15"/>
      <c r="AX4806" s="15"/>
      <c r="AY4806" s="10"/>
      <c r="AZ4806" s="10">
        <v>1</v>
      </c>
      <c r="BA4806" t="s">
        <v>22</v>
      </c>
      <c r="BB4806" t="s">
        <v>88</v>
      </c>
      <c r="BD4806" s="39" t="str">
        <f t="shared" si="150"/>
        <v>636994793_ID-885748784Herbal Essences</v>
      </c>
    </row>
    <row r="4807" spans="2:58" ht="13.5" customHeight="1" x14ac:dyDescent="0.35">
      <c r="B4807" s="10" t="s">
        <v>17</v>
      </c>
      <c r="C4807" s="10" t="s">
        <v>2329</v>
      </c>
      <c r="D4807" s="10" t="s">
        <v>248</v>
      </c>
      <c r="E4807" s="10" t="s">
        <v>194</v>
      </c>
      <c r="F4807" s="10" t="s">
        <v>251</v>
      </c>
      <c r="G4807" s="137" t="s">
        <v>17540</v>
      </c>
      <c r="H4807" s="10"/>
      <c r="I4807" s="149" t="s">
        <v>252</v>
      </c>
      <c r="J4807" s="83" t="s">
        <v>19219</v>
      </c>
      <c r="K4807" s="10" t="s">
        <v>7161</v>
      </c>
      <c r="L4807" s="98">
        <f>IFERROR(VLOOKUP($F4807&amp;$C4807,Sales!$J:$W,9,0),0)</f>
        <v>0</v>
      </c>
      <c r="M4807" s="98">
        <f>IFERROR(VLOOKUP($F4807&amp;$C4807,Sales!$J:$W,10,0),0)</f>
        <v>1457532</v>
      </c>
      <c r="N4807" s="98">
        <f>IFERROR(VLOOKUP($F4807&amp;$C4807,Sales!$J:$W,11,0),0)</f>
        <v>0</v>
      </c>
      <c r="O4807" s="98">
        <f>IFERROR(VLOOKUP($F4807&amp;$C4807,Sales!$J:$W,12,0),0)</f>
        <v>6</v>
      </c>
      <c r="P4807" s="98">
        <f>IFERROR(VLOOKUP($F4807&amp;$C4807,Sales!$J:$W,13,0),0)</f>
        <v>485844</v>
      </c>
      <c r="Q4807" s="98">
        <f>IFERROR(VLOOKUP($F4807&amp;$C4807,Sales!$A:$H,7,0),0)</f>
        <v>0</v>
      </c>
      <c r="R4807" s="41">
        <f t="shared" si="151"/>
        <v>1</v>
      </c>
      <c r="S4807" s="15">
        <v>1</v>
      </c>
      <c r="T4807" s="15"/>
      <c r="U4807" s="15"/>
      <c r="V4807" s="15">
        <v>1</v>
      </c>
      <c r="W4807" s="15">
        <v>1</v>
      </c>
      <c r="X4807" s="15">
        <v>1</v>
      </c>
      <c r="Y4807" s="41">
        <v>1</v>
      </c>
      <c r="Z4807" s="41">
        <v>1</v>
      </c>
      <c r="AA4807" s="15"/>
      <c r="AB4807" s="15"/>
      <c r="AC4807" s="15"/>
      <c r="AD4807" s="15"/>
      <c r="AE4807" s="15"/>
      <c r="AF4807" s="15"/>
      <c r="AG4807" s="15"/>
      <c r="AH4807" s="15"/>
      <c r="AI4807" s="15"/>
      <c r="AJ4807" s="15"/>
      <c r="AK4807" s="15"/>
      <c r="AL4807" s="15"/>
      <c r="AM4807" s="15"/>
      <c r="AN4807" s="15"/>
      <c r="AO4807" s="15"/>
      <c r="AP4807" s="15"/>
      <c r="AQ4807" s="15"/>
      <c r="AR4807" s="15"/>
      <c r="AS4807" s="15"/>
      <c r="AT4807" s="15"/>
      <c r="AU4807" s="15"/>
      <c r="AV4807" s="15"/>
      <c r="AW4807" s="15"/>
      <c r="AX4807" s="82"/>
      <c r="AY4807" s="10"/>
      <c r="AZ4807" s="10">
        <v>1</v>
      </c>
      <c r="BA4807" t="s">
        <v>22</v>
      </c>
      <c r="BB4807" t="s">
        <v>23</v>
      </c>
      <c r="BD4807" s="39" t="str">
        <f t="shared" si="150"/>
        <v>637066850_ID-885826913Herbal Essences</v>
      </c>
    </row>
    <row r="4808" spans="2:58" ht="13.5" customHeight="1" x14ac:dyDescent="0.35">
      <c r="B4808" s="10" t="s">
        <v>17</v>
      </c>
      <c r="C4808" s="10" t="s">
        <v>2329</v>
      </c>
      <c r="D4808" s="10" t="s">
        <v>248</v>
      </c>
      <c r="E4808" s="10" t="s">
        <v>194</v>
      </c>
      <c r="F4808" s="10" t="s">
        <v>263</v>
      </c>
      <c r="G4808" s="137" t="s">
        <v>17541</v>
      </c>
      <c r="H4808" s="10"/>
      <c r="I4808" s="149" t="s">
        <v>264</v>
      </c>
      <c r="J4808" s="83" t="s">
        <v>19220</v>
      </c>
      <c r="K4808" s="10" t="s">
        <v>7179</v>
      </c>
      <c r="L4808" s="98">
        <f>IFERROR(VLOOKUP($F4808&amp;$C4808,Sales!$J:$W,9,0),0)</f>
        <v>0</v>
      </c>
      <c r="M4808" s="98">
        <f>IFERROR(VLOOKUP($F4808&amp;$C4808,Sales!$J:$W,10,0),0)</f>
        <v>0</v>
      </c>
      <c r="N4808" s="98">
        <f>IFERROR(VLOOKUP($F4808&amp;$C4808,Sales!$J:$W,11,0),0)</f>
        <v>3400908</v>
      </c>
      <c r="O4808" s="98">
        <f>IFERROR(VLOOKUP($F4808&amp;$C4808,Sales!$J:$W,12,0),0)</f>
        <v>14</v>
      </c>
      <c r="P4808" s="98">
        <f>IFERROR(VLOOKUP($F4808&amp;$C4808,Sales!$J:$W,13,0),0)</f>
        <v>1133636</v>
      </c>
      <c r="Q4808" s="98">
        <f>IFERROR(VLOOKUP($F4808&amp;$C4808,Sales!$A:$H,7,0),0)</f>
        <v>0</v>
      </c>
      <c r="R4808" s="41">
        <f t="shared" si="151"/>
        <v>1</v>
      </c>
      <c r="S4808" s="15">
        <v>1</v>
      </c>
      <c r="T4808" s="15"/>
      <c r="U4808" s="15"/>
      <c r="V4808" s="15">
        <v>1</v>
      </c>
      <c r="W4808" s="15">
        <v>1</v>
      </c>
      <c r="X4808" s="15">
        <v>1</v>
      </c>
      <c r="Y4808" s="41">
        <v>1</v>
      </c>
      <c r="Z4808" s="41">
        <v>1</v>
      </c>
      <c r="AA4808" s="15"/>
      <c r="AB4808" s="15"/>
      <c r="AC4808" s="15"/>
      <c r="AD4808" s="15"/>
      <c r="AE4808" s="15"/>
      <c r="AF4808" s="15"/>
      <c r="AG4808" s="15"/>
      <c r="AH4808" s="15"/>
      <c r="AI4808" s="15"/>
      <c r="AJ4808" s="15"/>
      <c r="AK4808" s="15"/>
      <c r="AL4808" s="15"/>
      <c r="AM4808" s="15"/>
      <c r="AN4808" s="15"/>
      <c r="AO4808" s="15"/>
      <c r="AP4808" s="15"/>
      <c r="AQ4808" s="15"/>
      <c r="AR4808" s="15"/>
      <c r="AS4808" s="15"/>
      <c r="AT4808" s="15"/>
      <c r="AU4808" s="15"/>
      <c r="AV4808" s="15"/>
      <c r="AW4808" s="15"/>
      <c r="AX4808" s="82"/>
      <c r="AY4808" s="10"/>
      <c r="AZ4808" s="10">
        <v>1</v>
      </c>
      <c r="BA4808" t="s">
        <v>22</v>
      </c>
      <c r="BB4808" t="s">
        <v>23</v>
      </c>
      <c r="BD4808" s="39" t="str">
        <f t="shared" si="150"/>
        <v>637048661_ID-885822341Herbal Essences</v>
      </c>
    </row>
    <row r="4809" spans="2:58" ht="13.5" customHeight="1" x14ac:dyDescent="0.35">
      <c r="B4809" s="10" t="s">
        <v>17</v>
      </c>
      <c r="C4809" s="10" t="s">
        <v>2329</v>
      </c>
      <c r="D4809" s="10" t="s">
        <v>248</v>
      </c>
      <c r="E4809" s="10" t="s">
        <v>194</v>
      </c>
      <c r="F4809" s="10" t="s">
        <v>2613</v>
      </c>
      <c r="G4809" s="137" t="s">
        <v>2959</v>
      </c>
      <c r="H4809" s="10"/>
      <c r="I4809" s="149" t="s">
        <v>3612</v>
      </c>
      <c r="J4809" s="83" t="s">
        <v>19221</v>
      </c>
      <c r="K4809" s="10" t="s">
        <v>7686</v>
      </c>
      <c r="L4809" s="98">
        <f>IFERROR(VLOOKUP($F4809&amp;$C4809,Sales!$J:$W,9,0),0)</f>
        <v>6801816</v>
      </c>
      <c r="M4809" s="98">
        <f>IFERROR(VLOOKUP($F4809&amp;$C4809,Sales!$J:$W,10,0),0)</f>
        <v>7773503.9999999991</v>
      </c>
      <c r="N4809" s="98">
        <f>IFERROR(VLOOKUP($F4809&amp;$C4809,Sales!$J:$W,11,0),0)</f>
        <v>9231036</v>
      </c>
      <c r="O4809" s="98">
        <f>IFERROR(VLOOKUP($F4809&amp;$C4809,Sales!$J:$W,12,0),0)</f>
        <v>49</v>
      </c>
      <c r="P4809" s="98">
        <f>IFERROR(VLOOKUP($F4809&amp;$C4809,Sales!$J:$W,13,0),0)</f>
        <v>7935452</v>
      </c>
      <c r="Q4809" s="98">
        <f>IFERROR(VLOOKUP($F4809&amp;$C4809,Sales!$A:$H,7,0),0)</f>
        <v>0</v>
      </c>
      <c r="R4809" s="41">
        <f t="shared" si="151"/>
        <v>1</v>
      </c>
      <c r="S4809" s="15">
        <v>1</v>
      </c>
      <c r="T4809" s="15"/>
      <c r="U4809" s="15"/>
      <c r="V4809" s="15">
        <v>1</v>
      </c>
      <c r="W4809" s="15">
        <v>1</v>
      </c>
      <c r="X4809" s="15">
        <v>1</v>
      </c>
      <c r="Y4809" s="41">
        <v>1</v>
      </c>
      <c r="Z4809" s="41">
        <v>1</v>
      </c>
      <c r="AA4809" s="15"/>
      <c r="AB4809" s="15"/>
      <c r="AC4809" s="15"/>
      <c r="AD4809" s="15"/>
      <c r="AE4809" s="15"/>
      <c r="AF4809" s="15"/>
      <c r="AG4809" s="15"/>
      <c r="AH4809" s="15"/>
      <c r="AI4809" s="15"/>
      <c r="AJ4809" s="15"/>
      <c r="AK4809" s="15"/>
      <c r="AL4809" s="15"/>
      <c r="AM4809" s="15"/>
      <c r="AN4809" s="15"/>
      <c r="AO4809" s="15"/>
      <c r="AP4809" s="15"/>
      <c r="AQ4809" s="15"/>
      <c r="AR4809" s="15"/>
      <c r="AS4809" s="15"/>
      <c r="AT4809" s="15"/>
      <c r="AU4809" s="15"/>
      <c r="AV4809" s="15"/>
      <c r="AW4809" s="15"/>
      <c r="AX4809" s="82"/>
      <c r="AY4809" s="10"/>
      <c r="AZ4809" s="10">
        <v>1</v>
      </c>
      <c r="BA4809" t="s">
        <v>22</v>
      </c>
      <c r="BB4809" t="s">
        <v>23</v>
      </c>
      <c r="BD4809" s="39" t="str">
        <f t="shared" si="150"/>
        <v>637666126_ID-886554980Herbal Essences</v>
      </c>
    </row>
    <row r="4810" spans="2:58" ht="13.5" customHeight="1" x14ac:dyDescent="0.35">
      <c r="B4810" s="10" t="s">
        <v>17</v>
      </c>
      <c r="C4810" s="10" t="s">
        <v>2329</v>
      </c>
      <c r="D4810" s="10" t="s">
        <v>248</v>
      </c>
      <c r="E4810" s="10" t="s">
        <v>194</v>
      </c>
      <c r="F4810" s="10" t="s">
        <v>722</v>
      </c>
      <c r="G4810" s="137" t="s">
        <v>17542</v>
      </c>
      <c r="H4810" s="10"/>
      <c r="I4810" s="149" t="s">
        <v>3249</v>
      </c>
      <c r="J4810" s="83" t="s">
        <v>19222</v>
      </c>
      <c r="K4810" s="10" t="s">
        <v>7175</v>
      </c>
      <c r="L4810" s="98">
        <f>IFERROR(VLOOKUP($F4810&amp;$C4810,Sales!$J:$W,9,0),0)</f>
        <v>0</v>
      </c>
      <c r="M4810" s="98">
        <f>IFERROR(VLOOKUP($F4810&amp;$C4810,Sales!$J:$W,10,0),0)</f>
        <v>0</v>
      </c>
      <c r="N4810" s="98">
        <f>IFERROR(VLOOKUP($F4810&amp;$C4810,Sales!$J:$W,11,0),0)</f>
        <v>0</v>
      </c>
      <c r="O4810" s="98">
        <f>IFERROR(VLOOKUP($F4810&amp;$C4810,Sales!$J:$W,12,0),0)</f>
        <v>0</v>
      </c>
      <c r="P4810" s="98">
        <f>IFERROR(VLOOKUP($F4810&amp;$C4810,Sales!$J:$W,13,0),0)</f>
        <v>0</v>
      </c>
      <c r="Q4810" s="98">
        <f>IFERROR(VLOOKUP($F4810&amp;$C4810,Sales!$A:$H,7,0),0)</f>
        <v>0</v>
      </c>
      <c r="R4810" s="41">
        <f t="shared" si="151"/>
        <v>0</v>
      </c>
      <c r="S4810" s="15">
        <v>0</v>
      </c>
      <c r="T4810" s="15"/>
      <c r="U4810" s="15"/>
      <c r="V4810" s="15">
        <v>0</v>
      </c>
      <c r="W4810" s="15">
        <v>0</v>
      </c>
      <c r="X4810" s="15">
        <v>0</v>
      </c>
      <c r="Y4810" s="41">
        <v>0</v>
      </c>
      <c r="Z4810" s="41">
        <v>0</v>
      </c>
      <c r="AA4810" s="15"/>
      <c r="AB4810" s="15"/>
      <c r="AC4810" s="15"/>
      <c r="AD4810" s="15"/>
      <c r="AE4810" s="15"/>
      <c r="AF4810" s="15"/>
      <c r="AG4810" s="15"/>
      <c r="AH4810" s="15"/>
      <c r="AI4810" s="15"/>
      <c r="AJ4810" s="15"/>
      <c r="AK4810" s="15"/>
      <c r="AL4810" s="15"/>
      <c r="AM4810" s="15"/>
      <c r="AN4810" s="15"/>
      <c r="AO4810" s="15"/>
      <c r="AP4810" s="15"/>
      <c r="AQ4810" s="15"/>
      <c r="AR4810" s="15"/>
      <c r="AS4810" s="15"/>
      <c r="AT4810" s="15"/>
      <c r="AU4810" s="15"/>
      <c r="AV4810" s="15"/>
      <c r="AW4810" s="15"/>
      <c r="AX4810" s="82"/>
      <c r="AY4810" s="10"/>
      <c r="AZ4810" s="10">
        <v>1</v>
      </c>
      <c r="BA4810" t="s">
        <v>22</v>
      </c>
      <c r="BB4810" t="s">
        <v>23</v>
      </c>
      <c r="BD4810" s="39" t="str">
        <f t="shared" si="150"/>
        <v>3051394565_ID-5418736802Herbal Essences</v>
      </c>
    </row>
    <row r="4811" spans="2:58" ht="13.5" customHeight="1" x14ac:dyDescent="0.35">
      <c r="B4811" s="10" t="s">
        <v>17</v>
      </c>
      <c r="C4811" s="10" t="s">
        <v>2329</v>
      </c>
      <c r="D4811" s="10" t="s">
        <v>248</v>
      </c>
      <c r="E4811" s="10" t="s">
        <v>194</v>
      </c>
      <c r="F4811" s="10" t="s">
        <v>721</v>
      </c>
      <c r="G4811" s="137" t="s">
        <v>17543</v>
      </c>
      <c r="H4811" s="10"/>
      <c r="I4811" s="149" t="s">
        <v>3251</v>
      </c>
      <c r="J4811" s="83" t="s">
        <v>19223</v>
      </c>
      <c r="K4811" s="10" t="s">
        <v>7193</v>
      </c>
      <c r="L4811" s="98">
        <f>IFERROR(VLOOKUP($F4811&amp;$C4811,Sales!$J:$W,9,0),0)</f>
        <v>809740</v>
      </c>
      <c r="M4811" s="98">
        <f>IFERROR(VLOOKUP($F4811&amp;$C4811,Sales!$J:$W,10,0),0)</f>
        <v>1943375.9999999998</v>
      </c>
      <c r="N4811" s="98">
        <f>IFERROR(VLOOKUP($F4811&amp;$C4811,Sales!$J:$W,11,0),0)</f>
        <v>971687.99999999988</v>
      </c>
      <c r="O4811" s="98">
        <f>IFERROR(VLOOKUP($F4811&amp;$C4811,Sales!$J:$W,12,0),0)</f>
        <v>15.333333333333334</v>
      </c>
      <c r="P4811" s="98">
        <f>IFERROR(VLOOKUP($F4811&amp;$C4811,Sales!$J:$W,13,0),0)</f>
        <v>1241601.3333333333</v>
      </c>
      <c r="Q4811" s="98">
        <f>IFERROR(VLOOKUP($F4811&amp;$C4811,Sales!$A:$H,7,0),0)</f>
        <v>0</v>
      </c>
      <c r="R4811" s="41">
        <f t="shared" si="151"/>
        <v>1</v>
      </c>
      <c r="S4811" s="15">
        <v>1</v>
      </c>
      <c r="T4811" s="15"/>
      <c r="U4811" s="15"/>
      <c r="V4811" s="15">
        <v>1</v>
      </c>
      <c r="W4811" s="15">
        <v>1</v>
      </c>
      <c r="X4811" s="15">
        <v>1</v>
      </c>
      <c r="Y4811" s="41">
        <v>1</v>
      </c>
      <c r="Z4811" s="41">
        <v>1</v>
      </c>
      <c r="AA4811" s="15"/>
      <c r="AB4811" s="15"/>
      <c r="AC4811" s="15"/>
      <c r="AD4811" s="15"/>
      <c r="AE4811" s="15"/>
      <c r="AF4811" s="15"/>
      <c r="AG4811" s="15"/>
      <c r="AH4811" s="15"/>
      <c r="AI4811" s="15"/>
      <c r="AJ4811" s="15"/>
      <c r="AK4811" s="15"/>
      <c r="AL4811" s="15"/>
      <c r="AM4811" s="15"/>
      <c r="AN4811" s="15"/>
      <c r="AO4811" s="15"/>
      <c r="AP4811" s="15"/>
      <c r="AQ4811" s="15"/>
      <c r="AR4811" s="15"/>
      <c r="AS4811" s="15"/>
      <c r="AT4811" s="15"/>
      <c r="AU4811" s="15"/>
      <c r="AV4811" s="15"/>
      <c r="AW4811" s="15"/>
      <c r="AX4811" s="82"/>
      <c r="AY4811" s="10"/>
      <c r="AZ4811" s="10">
        <v>1</v>
      </c>
      <c r="BA4811" t="s">
        <v>22</v>
      </c>
      <c r="BB4811" t="s">
        <v>23</v>
      </c>
      <c r="BD4811" s="39" t="str">
        <f t="shared" si="150"/>
        <v>3051434103_ID-5418586999Herbal Essences</v>
      </c>
    </row>
    <row r="4812" spans="2:58" ht="13.5" customHeight="1" x14ac:dyDescent="0.35">
      <c r="B4812" s="10" t="s">
        <v>17</v>
      </c>
      <c r="C4812" s="10" t="s">
        <v>2329</v>
      </c>
      <c r="D4812" s="10" t="s">
        <v>248</v>
      </c>
      <c r="E4812" s="10" t="s">
        <v>194</v>
      </c>
      <c r="F4812" s="10" t="s">
        <v>253</v>
      </c>
      <c r="G4812" s="137" t="s">
        <v>17544</v>
      </c>
      <c r="H4812" s="10"/>
      <c r="I4812" s="149" t="s">
        <v>254</v>
      </c>
      <c r="J4812" s="83" t="s">
        <v>19224</v>
      </c>
      <c r="K4812" s="10" t="s">
        <v>7159</v>
      </c>
      <c r="L4812" s="98">
        <f>IFERROR(VLOOKUP($F4812&amp;$C4812,Sales!$J:$W,9,0),0)</f>
        <v>0</v>
      </c>
      <c r="M4812" s="98">
        <f>IFERROR(VLOOKUP($F4812&amp;$C4812,Sales!$J:$W,10,0),0)</f>
        <v>0</v>
      </c>
      <c r="N4812" s="98">
        <f>IFERROR(VLOOKUP($F4812&amp;$C4812,Sales!$J:$W,11,0),0)</f>
        <v>2429220</v>
      </c>
      <c r="O4812" s="98">
        <f>IFERROR(VLOOKUP($F4812&amp;$C4812,Sales!$J:$W,12,0),0)</f>
        <v>10</v>
      </c>
      <c r="P4812" s="98">
        <f>IFERROR(VLOOKUP($F4812&amp;$C4812,Sales!$J:$W,13,0),0)</f>
        <v>809740</v>
      </c>
      <c r="Q4812" s="98">
        <f>IFERROR(VLOOKUP($F4812&amp;$C4812,Sales!$A:$H,7,0),0)</f>
        <v>0</v>
      </c>
      <c r="R4812" s="41">
        <f t="shared" si="151"/>
        <v>1</v>
      </c>
      <c r="S4812" s="15">
        <v>1</v>
      </c>
      <c r="T4812" s="15"/>
      <c r="U4812" s="15"/>
      <c r="V4812" s="15">
        <v>1</v>
      </c>
      <c r="W4812" s="15">
        <v>1</v>
      </c>
      <c r="X4812" s="15">
        <v>1</v>
      </c>
      <c r="Y4812" s="41">
        <v>1</v>
      </c>
      <c r="Z4812" s="41">
        <v>1</v>
      </c>
      <c r="AA4812" s="15"/>
      <c r="AB4812" s="15"/>
      <c r="AC4812" s="15"/>
      <c r="AD4812" s="15"/>
      <c r="AE4812" s="15"/>
      <c r="AF4812" s="15"/>
      <c r="AG4812" s="15"/>
      <c r="AH4812" s="15"/>
      <c r="AI4812" s="15"/>
      <c r="AJ4812" s="15"/>
      <c r="AK4812" s="15"/>
      <c r="AL4812" s="15"/>
      <c r="AM4812" s="15"/>
      <c r="AN4812" s="15"/>
      <c r="AO4812" s="15"/>
      <c r="AP4812" s="15"/>
      <c r="AQ4812" s="15"/>
      <c r="AR4812" s="15"/>
      <c r="AS4812" s="15"/>
      <c r="AT4812" s="15"/>
      <c r="AU4812" s="15"/>
      <c r="AV4812" s="15"/>
      <c r="AW4812" s="15"/>
      <c r="AX4812" s="82"/>
      <c r="AY4812" s="10"/>
      <c r="AZ4812" s="10">
        <v>1</v>
      </c>
      <c r="BA4812" t="s">
        <v>22</v>
      </c>
      <c r="BB4812" t="s">
        <v>23</v>
      </c>
      <c r="BD4812" s="39" t="str">
        <f t="shared" si="150"/>
        <v>637162359_ID-885928803Herbal Essences</v>
      </c>
    </row>
    <row r="4813" spans="2:58" ht="13.5" customHeight="1" x14ac:dyDescent="0.35">
      <c r="B4813" s="10" t="s">
        <v>17</v>
      </c>
      <c r="C4813" s="10" t="s">
        <v>2329</v>
      </c>
      <c r="D4813" s="10" t="s">
        <v>248</v>
      </c>
      <c r="E4813" s="10" t="s">
        <v>194</v>
      </c>
      <c r="F4813" s="10" t="s">
        <v>265</v>
      </c>
      <c r="G4813" s="137" t="s">
        <v>2371</v>
      </c>
      <c r="H4813" s="10"/>
      <c r="I4813" s="149" t="s">
        <v>266</v>
      </c>
      <c r="J4813" s="181" t="s">
        <v>19225</v>
      </c>
      <c r="K4813" s="10" t="s">
        <v>7177</v>
      </c>
      <c r="L4813" s="98">
        <f>IFERROR(VLOOKUP($F4813&amp;$C4813,Sales!$J:$W,9,0),0)</f>
        <v>0</v>
      </c>
      <c r="M4813" s="98">
        <f>IFERROR(VLOOKUP($F4813&amp;$C4813,Sales!$J:$W,10,0),0)</f>
        <v>4858440</v>
      </c>
      <c r="N4813" s="98">
        <f>IFERROR(VLOOKUP($F4813&amp;$C4813,Sales!$J:$W,11,0),0)</f>
        <v>1457532</v>
      </c>
      <c r="O4813" s="98">
        <f>IFERROR(VLOOKUP($F4813&amp;$C4813,Sales!$J:$W,12,0),0)</f>
        <v>26</v>
      </c>
      <c r="P4813" s="98">
        <f>IFERROR(VLOOKUP($F4813&amp;$C4813,Sales!$J:$W,13,0),0)</f>
        <v>2105324</v>
      </c>
      <c r="Q4813" s="98">
        <f>IFERROR(VLOOKUP($F4813&amp;$C4813,Sales!$A:$H,7,0),0)</f>
        <v>0</v>
      </c>
      <c r="R4813" s="41">
        <f t="shared" si="151"/>
        <v>1</v>
      </c>
      <c r="S4813" s="15">
        <v>1</v>
      </c>
      <c r="T4813" s="15"/>
      <c r="U4813" s="15"/>
      <c r="V4813" s="15">
        <v>1</v>
      </c>
      <c r="W4813" s="15">
        <v>1</v>
      </c>
      <c r="X4813" s="15">
        <v>1</v>
      </c>
      <c r="Y4813" s="41">
        <v>1</v>
      </c>
      <c r="Z4813" s="41">
        <v>1</v>
      </c>
      <c r="AA4813" s="15"/>
      <c r="AB4813" s="15"/>
      <c r="AC4813" s="15"/>
      <c r="AD4813" s="15"/>
      <c r="AE4813" s="15"/>
      <c r="AF4813" s="15"/>
      <c r="AG4813" s="15"/>
      <c r="AH4813" s="15"/>
      <c r="AI4813" s="15"/>
      <c r="AJ4813" s="15"/>
      <c r="AK4813" s="15"/>
      <c r="AL4813" s="15"/>
      <c r="AM4813" s="15"/>
      <c r="AN4813" s="15"/>
      <c r="AO4813" s="15"/>
      <c r="AP4813" s="15"/>
      <c r="AQ4813" s="15"/>
      <c r="AR4813" s="15"/>
      <c r="AS4813" s="15"/>
      <c r="AT4813" s="15"/>
      <c r="AU4813" s="15"/>
      <c r="AV4813" s="15"/>
      <c r="AW4813" s="15"/>
      <c r="AX4813" s="82"/>
      <c r="AY4813" s="10"/>
      <c r="AZ4813" s="10">
        <v>1</v>
      </c>
      <c r="BA4813" t="s">
        <v>22</v>
      </c>
      <c r="BB4813" t="s">
        <v>23</v>
      </c>
      <c r="BD4813" s="39" t="str">
        <f t="shared" si="150"/>
        <v>637108600_ID-885902193Herbal Essences</v>
      </c>
    </row>
    <row r="4814" spans="2:58" ht="13.5" customHeight="1" x14ac:dyDescent="0.35">
      <c r="B4814" s="10" t="s">
        <v>17</v>
      </c>
      <c r="C4814" s="10" t="s">
        <v>2329</v>
      </c>
      <c r="D4814" s="10" t="s">
        <v>248</v>
      </c>
      <c r="E4814" s="10" t="s">
        <v>194</v>
      </c>
      <c r="F4814" s="10" t="s">
        <v>257</v>
      </c>
      <c r="G4814" s="137" t="s">
        <v>17545</v>
      </c>
      <c r="H4814" s="10"/>
      <c r="I4814" s="149" t="s">
        <v>258</v>
      </c>
      <c r="J4814" s="83" t="s">
        <v>19226</v>
      </c>
      <c r="K4814" s="10" t="s">
        <v>7163</v>
      </c>
      <c r="L4814" s="98">
        <f>IFERROR(VLOOKUP($F4814&amp;$C4814,Sales!$J:$W,9,0),0)</f>
        <v>0</v>
      </c>
      <c r="M4814" s="98">
        <f>IFERROR(VLOOKUP($F4814&amp;$C4814,Sales!$J:$W,10,0),0)</f>
        <v>0</v>
      </c>
      <c r="N4814" s="98">
        <f>IFERROR(VLOOKUP($F4814&amp;$C4814,Sales!$J:$W,11,0),0)</f>
        <v>971687.99999999988</v>
      </c>
      <c r="O4814" s="98">
        <f>IFERROR(VLOOKUP($F4814&amp;$C4814,Sales!$J:$W,12,0),0)</f>
        <v>4</v>
      </c>
      <c r="P4814" s="98">
        <f>IFERROR(VLOOKUP($F4814&amp;$C4814,Sales!$J:$W,13,0),0)</f>
        <v>323895.99999999994</v>
      </c>
      <c r="Q4814" s="98">
        <f>IFERROR(VLOOKUP($F4814&amp;$C4814,Sales!$A:$H,7,0),0)</f>
        <v>0</v>
      </c>
      <c r="R4814" s="41">
        <f t="shared" si="151"/>
        <v>1</v>
      </c>
      <c r="S4814" s="15">
        <v>1</v>
      </c>
      <c r="T4814" s="15"/>
      <c r="U4814" s="15"/>
      <c r="V4814" s="15">
        <v>1</v>
      </c>
      <c r="W4814" s="15">
        <v>1</v>
      </c>
      <c r="X4814" s="15">
        <v>1</v>
      </c>
      <c r="Y4814" s="41">
        <v>1</v>
      </c>
      <c r="Z4814" s="41">
        <v>1</v>
      </c>
      <c r="AA4814" s="15"/>
      <c r="AB4814" s="15"/>
      <c r="AC4814" s="15"/>
      <c r="AD4814" s="15"/>
      <c r="AE4814" s="15"/>
      <c r="AF4814" s="15"/>
      <c r="AG4814" s="15"/>
      <c r="AH4814" s="15"/>
      <c r="AI4814" s="15"/>
      <c r="AJ4814" s="15"/>
      <c r="AK4814" s="15"/>
      <c r="AL4814" s="15"/>
      <c r="AM4814" s="15"/>
      <c r="AN4814" s="15"/>
      <c r="AO4814" s="15"/>
      <c r="AP4814" s="15"/>
      <c r="AQ4814" s="15"/>
      <c r="AR4814" s="15"/>
      <c r="AS4814" s="15"/>
      <c r="AT4814" s="15"/>
      <c r="AU4814" s="15"/>
      <c r="AV4814" s="15"/>
      <c r="AW4814" s="15"/>
      <c r="AX4814" s="82"/>
      <c r="AY4814" s="10"/>
      <c r="AZ4814" s="10">
        <v>1</v>
      </c>
      <c r="BA4814" t="s">
        <v>22</v>
      </c>
      <c r="BB4814" t="s">
        <v>23</v>
      </c>
      <c r="BD4814" s="39" t="str">
        <f t="shared" si="150"/>
        <v>633172146_ID-881120603Herbal Essences</v>
      </c>
    </row>
    <row r="4815" spans="2:58" ht="13.5" customHeight="1" x14ac:dyDescent="0.35">
      <c r="B4815" s="10" t="s">
        <v>17</v>
      </c>
      <c r="C4815" s="10" t="s">
        <v>2329</v>
      </c>
      <c r="D4815" s="10" t="s">
        <v>248</v>
      </c>
      <c r="E4815" s="10" t="s">
        <v>194</v>
      </c>
      <c r="F4815" s="10" t="s">
        <v>259</v>
      </c>
      <c r="G4815" s="137" t="s">
        <v>17546</v>
      </c>
      <c r="H4815" s="10"/>
      <c r="I4815" s="149" t="s">
        <v>260</v>
      </c>
      <c r="J4815" s="83" t="s">
        <v>19227</v>
      </c>
      <c r="K4815" s="10" t="s">
        <v>7181</v>
      </c>
      <c r="L4815" s="98">
        <f>IFERROR(VLOOKUP($F4815&amp;$C4815,Sales!$J:$W,9,0),0)</f>
        <v>0</v>
      </c>
      <c r="M4815" s="98">
        <f>IFERROR(VLOOKUP($F4815&amp;$C4815,Sales!$J:$W,10,0),0)</f>
        <v>1943376</v>
      </c>
      <c r="N4815" s="98">
        <f>IFERROR(VLOOKUP($F4815&amp;$C4815,Sales!$J:$W,11,0),0)</f>
        <v>1943375.9999999998</v>
      </c>
      <c r="O4815" s="98">
        <f>IFERROR(VLOOKUP($F4815&amp;$C4815,Sales!$J:$W,12,0),0)</f>
        <v>16</v>
      </c>
      <c r="P4815" s="98">
        <f>IFERROR(VLOOKUP($F4815&amp;$C4815,Sales!$J:$W,13,0),0)</f>
        <v>1295584</v>
      </c>
      <c r="Q4815" s="98">
        <f>IFERROR(VLOOKUP($F4815&amp;$C4815,Sales!$A:$H,7,0),0)</f>
        <v>0</v>
      </c>
      <c r="R4815" s="41">
        <f t="shared" si="151"/>
        <v>1</v>
      </c>
      <c r="S4815" s="15">
        <v>1</v>
      </c>
      <c r="T4815" s="15"/>
      <c r="U4815" s="15"/>
      <c r="V4815" s="15">
        <v>1</v>
      </c>
      <c r="W4815" s="15">
        <v>1</v>
      </c>
      <c r="X4815" s="15">
        <v>1</v>
      </c>
      <c r="Y4815" s="41">
        <v>1</v>
      </c>
      <c r="Z4815" s="41">
        <v>1</v>
      </c>
      <c r="AA4815" s="15"/>
      <c r="AB4815" s="15"/>
      <c r="AC4815" s="15"/>
      <c r="AD4815" s="15"/>
      <c r="AE4815" s="15"/>
      <c r="AF4815" s="15"/>
      <c r="AG4815" s="15"/>
      <c r="AH4815" s="15"/>
      <c r="AI4815" s="15"/>
      <c r="AJ4815" s="15"/>
      <c r="AK4815" s="15"/>
      <c r="AL4815" s="15"/>
      <c r="AM4815" s="15"/>
      <c r="AN4815" s="15"/>
      <c r="AO4815" s="15"/>
      <c r="AP4815" s="15"/>
      <c r="AQ4815" s="15"/>
      <c r="AR4815" s="15"/>
      <c r="AS4815" s="15"/>
      <c r="AT4815" s="15"/>
      <c r="AU4815" s="15"/>
      <c r="AV4815" s="15"/>
      <c r="AW4815" s="15"/>
      <c r="AX4815" s="82"/>
      <c r="AY4815" s="10"/>
      <c r="AZ4815" s="10">
        <v>1</v>
      </c>
      <c r="BA4815" t="s">
        <v>22</v>
      </c>
      <c r="BB4815" t="s">
        <v>23</v>
      </c>
      <c r="BD4815" s="39" t="str">
        <f t="shared" si="150"/>
        <v>633094935_ID-881058150Herbal Essences</v>
      </c>
    </row>
    <row r="4816" spans="2:58" ht="13.5" customHeight="1" x14ac:dyDescent="0.35">
      <c r="B4816" s="10" t="s">
        <v>17</v>
      </c>
      <c r="C4816" s="10" t="s">
        <v>2329</v>
      </c>
      <c r="D4816" s="10" t="s">
        <v>248</v>
      </c>
      <c r="E4816" s="10" t="s">
        <v>194</v>
      </c>
      <c r="F4816" s="10" t="s">
        <v>2558</v>
      </c>
      <c r="G4816" s="137" t="s">
        <v>2957</v>
      </c>
      <c r="H4816" s="10"/>
      <c r="I4816" s="149" t="s">
        <v>2559</v>
      </c>
      <c r="J4816" s="83" t="s">
        <v>19228</v>
      </c>
      <c r="K4816" s="10" t="s">
        <v>7690</v>
      </c>
      <c r="L4816" s="98">
        <f>IFERROR(VLOOKUP($F4816&amp;$C4816,Sales!$J:$W,9,0),0)</f>
        <v>9716880</v>
      </c>
      <c r="M4816" s="98">
        <f>IFERROR(VLOOKUP($F4816&amp;$C4816,Sales!$J:$W,10,0),0)</f>
        <v>5830128</v>
      </c>
      <c r="N4816" s="98">
        <f>IFERROR(VLOOKUP($F4816&amp;$C4816,Sales!$J:$W,11,0),0)</f>
        <v>13603631.999999998</v>
      </c>
      <c r="O4816" s="98">
        <f>IFERROR(VLOOKUP($F4816&amp;$C4816,Sales!$J:$W,12,0),0)</f>
        <v>60</v>
      </c>
      <c r="P4816" s="98">
        <f>IFERROR(VLOOKUP($F4816&amp;$C4816,Sales!$J:$W,13,0),0)</f>
        <v>9716880</v>
      </c>
      <c r="Q4816" s="98">
        <f>IFERROR(VLOOKUP($F4816&amp;$C4816,Sales!$A:$H,7,0),0)</f>
        <v>0</v>
      </c>
      <c r="R4816" s="41">
        <f t="shared" si="151"/>
        <v>1</v>
      </c>
      <c r="S4816" s="15">
        <v>1</v>
      </c>
      <c r="T4816" s="15"/>
      <c r="U4816" s="15"/>
      <c r="V4816" s="15">
        <v>1</v>
      </c>
      <c r="W4816" s="15">
        <v>1</v>
      </c>
      <c r="X4816" s="15">
        <v>1</v>
      </c>
      <c r="Y4816" s="41">
        <v>1</v>
      </c>
      <c r="Z4816" s="41">
        <v>1</v>
      </c>
      <c r="AA4816" s="15"/>
      <c r="AB4816" s="15"/>
      <c r="AC4816" s="15"/>
      <c r="AD4816" s="15"/>
      <c r="AE4816" s="15"/>
      <c r="AF4816" s="15"/>
      <c r="AG4816" s="15"/>
      <c r="AH4816" s="15"/>
      <c r="AI4816" s="15"/>
      <c r="AJ4816" s="15"/>
      <c r="AK4816" s="15"/>
      <c r="AL4816" s="15"/>
      <c r="AM4816" s="15"/>
      <c r="AN4816" s="15"/>
      <c r="AO4816" s="15"/>
      <c r="AP4816" s="15"/>
      <c r="AQ4816" s="15"/>
      <c r="AR4816" s="15"/>
      <c r="AS4816" s="15"/>
      <c r="AT4816" s="15"/>
      <c r="AU4816" s="15"/>
      <c r="AV4816" s="15"/>
      <c r="AW4816" s="15"/>
      <c r="AX4816" s="82"/>
      <c r="AY4816" s="10"/>
      <c r="AZ4816" s="10">
        <v>1</v>
      </c>
      <c r="BA4816" t="s">
        <v>22</v>
      </c>
      <c r="BB4816" t="s">
        <v>23</v>
      </c>
      <c r="BD4816" s="39" t="str">
        <f t="shared" si="150"/>
        <v>637638323_ID-886564742Herbal Essences</v>
      </c>
    </row>
    <row r="4817" spans="2:56" ht="13.5" customHeight="1" x14ac:dyDescent="0.35">
      <c r="B4817" s="10" t="s">
        <v>17</v>
      </c>
      <c r="C4817" s="10" t="s">
        <v>2329</v>
      </c>
      <c r="D4817" s="10" t="s">
        <v>248</v>
      </c>
      <c r="E4817" s="10" t="s">
        <v>194</v>
      </c>
      <c r="F4817" s="10" t="s">
        <v>723</v>
      </c>
      <c r="G4817" s="137" t="s">
        <v>17547</v>
      </c>
      <c r="H4817" s="10"/>
      <c r="I4817" s="149" t="s">
        <v>3250</v>
      </c>
      <c r="J4817" s="83" t="s">
        <v>19229</v>
      </c>
      <c r="K4817" s="10" t="s">
        <v>17548</v>
      </c>
      <c r="L4817" s="98">
        <f>IFERROR(VLOOKUP($F4817&amp;$C4817,Sales!$J:$W,9,0),0)</f>
        <v>0</v>
      </c>
      <c r="M4817" s="98">
        <f>IFERROR(VLOOKUP($F4817&amp;$C4817,Sales!$J:$W,10,0),0)</f>
        <v>0</v>
      </c>
      <c r="N4817" s="98">
        <f>IFERROR(VLOOKUP($F4817&amp;$C4817,Sales!$J:$W,11,0),0)</f>
        <v>0</v>
      </c>
      <c r="O4817" s="98">
        <f>IFERROR(VLOOKUP($F4817&amp;$C4817,Sales!$J:$W,12,0),0)</f>
        <v>0</v>
      </c>
      <c r="P4817" s="98">
        <f>IFERROR(VLOOKUP($F4817&amp;$C4817,Sales!$J:$W,13,0),0)</f>
        <v>0</v>
      </c>
      <c r="Q4817" s="98">
        <f>IFERROR(VLOOKUP($F4817&amp;$C4817,Sales!$A:$H,7,0),0)</f>
        <v>0</v>
      </c>
      <c r="R4817" s="41">
        <f t="shared" si="151"/>
        <v>1</v>
      </c>
      <c r="S4817" s="15">
        <v>1</v>
      </c>
      <c r="T4817" s="15"/>
      <c r="U4817" s="15"/>
      <c r="V4817" s="15">
        <v>1</v>
      </c>
      <c r="W4817" s="15">
        <v>1</v>
      </c>
      <c r="X4817" s="15">
        <v>1</v>
      </c>
      <c r="Y4817" s="41">
        <v>1</v>
      </c>
      <c r="Z4817" s="41">
        <v>1</v>
      </c>
      <c r="AA4817" s="15"/>
      <c r="AB4817" s="15"/>
      <c r="AC4817" s="15"/>
      <c r="AD4817" s="15"/>
      <c r="AE4817" s="15"/>
      <c r="AF4817" s="15"/>
      <c r="AG4817" s="15"/>
      <c r="AH4817" s="15"/>
      <c r="AI4817" s="15"/>
      <c r="AJ4817" s="15"/>
      <c r="AK4817" s="15"/>
      <c r="AL4817" s="15"/>
      <c r="AM4817" s="15"/>
      <c r="AN4817" s="15"/>
      <c r="AO4817" s="15"/>
      <c r="AP4817" s="15"/>
      <c r="AQ4817" s="15"/>
      <c r="AR4817" s="15"/>
      <c r="AS4817" s="15"/>
      <c r="AT4817" s="15"/>
      <c r="AU4817" s="15"/>
      <c r="AV4817" s="15"/>
      <c r="AW4817" s="15"/>
      <c r="AX4817" s="82"/>
      <c r="AY4817" s="10"/>
      <c r="AZ4817" s="10">
        <v>1</v>
      </c>
      <c r="BA4817" t="s">
        <v>22</v>
      </c>
      <c r="BB4817" t="s">
        <v>23</v>
      </c>
      <c r="BD4817" s="39" t="str">
        <f t="shared" si="150"/>
        <v>3051400486_ID-5418778431Herbal Essences</v>
      </c>
    </row>
    <row r="4818" spans="2:56" ht="13.5" customHeight="1" x14ac:dyDescent="0.35">
      <c r="B4818" s="10" t="s">
        <v>17</v>
      </c>
      <c r="C4818" s="10" t="s">
        <v>2329</v>
      </c>
      <c r="D4818" s="10" t="s">
        <v>248</v>
      </c>
      <c r="E4818" s="10" t="s">
        <v>194</v>
      </c>
      <c r="F4818" s="10" t="s">
        <v>2985</v>
      </c>
      <c r="G4818" s="137" t="s">
        <v>17549</v>
      </c>
      <c r="H4818" s="10"/>
      <c r="I4818" s="149" t="s">
        <v>4187</v>
      </c>
      <c r="J4818" s="83" t="s">
        <v>19230</v>
      </c>
      <c r="K4818" s="10" t="s">
        <v>17550</v>
      </c>
      <c r="L4818" s="98">
        <f>IFERROR(VLOOKUP($F4818&amp;$C4818,Sales!$J:$W,9,0),0)</f>
        <v>0</v>
      </c>
      <c r="M4818" s="98">
        <f>IFERROR(VLOOKUP($F4818&amp;$C4818,Sales!$J:$W,10,0),0)</f>
        <v>0</v>
      </c>
      <c r="N4818" s="98">
        <f>IFERROR(VLOOKUP($F4818&amp;$C4818,Sales!$J:$W,11,0),0)</f>
        <v>0</v>
      </c>
      <c r="O4818" s="98">
        <f>IFERROR(VLOOKUP($F4818&amp;$C4818,Sales!$J:$W,12,0),0)</f>
        <v>0</v>
      </c>
      <c r="P4818" s="98">
        <f>IFERROR(VLOOKUP($F4818&amp;$C4818,Sales!$J:$W,13,0),0)</f>
        <v>0</v>
      </c>
      <c r="Q4818" s="98">
        <f>IFERROR(VLOOKUP($F4818&amp;$C4818,Sales!$A:$H,7,0),0)</f>
        <v>0</v>
      </c>
      <c r="R4818" s="41">
        <f t="shared" si="151"/>
        <v>1</v>
      </c>
      <c r="S4818" s="15">
        <v>1</v>
      </c>
      <c r="T4818" s="15"/>
      <c r="U4818" s="15"/>
      <c r="V4818" s="15">
        <v>1</v>
      </c>
      <c r="W4818" s="15">
        <v>1</v>
      </c>
      <c r="X4818" s="15">
        <v>1</v>
      </c>
      <c r="Y4818" s="41">
        <v>1</v>
      </c>
      <c r="Z4818" s="41">
        <v>1</v>
      </c>
      <c r="AA4818" s="15"/>
      <c r="AB4818" s="15"/>
      <c r="AC4818" s="15"/>
      <c r="AD4818" s="15"/>
      <c r="AE4818" s="15"/>
      <c r="AF4818" s="15"/>
      <c r="AG4818" s="15"/>
      <c r="AH4818" s="15"/>
      <c r="AI4818" s="15"/>
      <c r="AJ4818" s="15"/>
      <c r="AK4818" s="15"/>
      <c r="AL4818" s="15"/>
      <c r="AM4818" s="15"/>
      <c r="AN4818" s="15"/>
      <c r="AO4818" s="15"/>
      <c r="AP4818" s="15"/>
      <c r="AQ4818" s="15"/>
      <c r="AR4818" s="15"/>
      <c r="AS4818" s="15"/>
      <c r="AT4818" s="15"/>
      <c r="AU4818" s="15"/>
      <c r="AV4818" s="15"/>
      <c r="AW4818" s="15"/>
      <c r="AX4818" s="82"/>
      <c r="AY4818" s="10"/>
      <c r="AZ4818" s="10">
        <v>1</v>
      </c>
      <c r="BA4818" t="s">
        <v>22</v>
      </c>
      <c r="BB4818" t="s">
        <v>23</v>
      </c>
      <c r="BD4818" s="39" t="str">
        <f t="shared" si="150"/>
        <v>3412450667_ID-5857850301Herbal Essences</v>
      </c>
    </row>
    <row r="4819" spans="2:56" ht="13.5" customHeight="1" x14ac:dyDescent="0.35">
      <c r="B4819" s="10" t="s">
        <v>17</v>
      </c>
      <c r="C4819" s="10" t="s">
        <v>2329</v>
      </c>
      <c r="D4819" s="10" t="s">
        <v>248</v>
      </c>
      <c r="E4819" s="10" t="s">
        <v>194</v>
      </c>
      <c r="F4819" s="10" t="s">
        <v>273</v>
      </c>
      <c r="G4819" s="137" t="s">
        <v>3384</v>
      </c>
      <c r="H4819" s="10"/>
      <c r="I4819" s="149" t="s">
        <v>274</v>
      </c>
      <c r="J4819" s="83" t="s">
        <v>19231</v>
      </c>
      <c r="K4819" s="10" t="s">
        <v>7171</v>
      </c>
      <c r="L4819" s="98">
        <f>IFERROR(VLOOKUP($F4819&amp;$C4819,Sales!$J:$W,9,0),0)</f>
        <v>2367288</v>
      </c>
      <c r="M4819" s="98">
        <f>IFERROR(VLOOKUP($F4819&amp;$C4819,Sales!$J:$W,10,0),0)</f>
        <v>338183.99999999994</v>
      </c>
      <c r="N4819" s="98">
        <f>IFERROR(VLOOKUP($F4819&amp;$C4819,Sales!$J:$W,11,0),0)</f>
        <v>2705472</v>
      </c>
      <c r="O4819" s="98">
        <f>IFERROR(VLOOKUP($F4819&amp;$C4819,Sales!$J:$W,12,0),0)</f>
        <v>64</v>
      </c>
      <c r="P4819" s="98">
        <f>IFERROR(VLOOKUP($F4819&amp;$C4819,Sales!$J:$W,13,0),0)</f>
        <v>1803648</v>
      </c>
      <c r="Q4819" s="98">
        <f>IFERROR(VLOOKUP($F4819&amp;$C4819,Sales!$A:$H,7,0),0)</f>
        <v>0</v>
      </c>
      <c r="R4819" s="41">
        <f t="shared" si="151"/>
        <v>1</v>
      </c>
      <c r="S4819" s="15">
        <v>1</v>
      </c>
      <c r="T4819" s="15"/>
      <c r="U4819" s="15"/>
      <c r="V4819" s="15">
        <v>1</v>
      </c>
      <c r="W4819" s="15">
        <v>1</v>
      </c>
      <c r="X4819" s="15">
        <v>1</v>
      </c>
      <c r="Y4819" s="41">
        <v>1</v>
      </c>
      <c r="Z4819" s="41">
        <v>1</v>
      </c>
      <c r="AA4819" s="15"/>
      <c r="AB4819" s="15"/>
      <c r="AC4819" s="15"/>
      <c r="AD4819" s="15"/>
      <c r="AE4819" s="15"/>
      <c r="AF4819" s="15"/>
      <c r="AG4819" s="15"/>
      <c r="AH4819" s="15"/>
      <c r="AI4819" s="15"/>
      <c r="AJ4819" s="15"/>
      <c r="AK4819" s="15"/>
      <c r="AL4819" s="15"/>
      <c r="AM4819" s="15"/>
      <c r="AN4819" s="15"/>
      <c r="AO4819" s="15"/>
      <c r="AP4819" s="15"/>
      <c r="AQ4819" s="15"/>
      <c r="AR4819" s="15"/>
      <c r="AS4819" s="15"/>
      <c r="AT4819" s="15"/>
      <c r="AU4819" s="15"/>
      <c r="AV4819" s="15"/>
      <c r="AW4819" s="15"/>
      <c r="AX4819" s="82"/>
      <c r="AY4819" s="10"/>
      <c r="AZ4819" s="10">
        <v>1</v>
      </c>
      <c r="BA4819" t="s">
        <v>22</v>
      </c>
      <c r="BB4819" t="s">
        <v>23</v>
      </c>
      <c r="BD4819" s="39" t="str">
        <f t="shared" si="150"/>
        <v>954988120_ID-1439570191Herbal Essences</v>
      </c>
    </row>
    <row r="4820" spans="2:56" ht="13.5" customHeight="1" x14ac:dyDescent="0.35">
      <c r="B4820" s="10" t="s">
        <v>17</v>
      </c>
      <c r="C4820" s="10" t="s">
        <v>2329</v>
      </c>
      <c r="D4820" s="10" t="s">
        <v>248</v>
      </c>
      <c r="E4820" s="10" t="s">
        <v>194</v>
      </c>
      <c r="F4820" s="10" t="s">
        <v>276</v>
      </c>
      <c r="G4820" s="137" t="s">
        <v>3388</v>
      </c>
      <c r="H4820" s="10"/>
      <c r="I4820" s="149" t="s">
        <v>277</v>
      </c>
      <c r="J4820" s="83" t="s">
        <v>19232</v>
      </c>
      <c r="K4820" s="10" t="s">
        <v>7167</v>
      </c>
      <c r="L4820" s="98">
        <f>IFERROR(VLOOKUP($F4820&amp;$C4820,Sales!$J:$W,9,0),0)</f>
        <v>3043655.9999999995</v>
      </c>
      <c r="M4820" s="98">
        <f>IFERROR(VLOOKUP($F4820&amp;$C4820,Sales!$J:$W,10,0),0)</f>
        <v>169091.99999999997</v>
      </c>
      <c r="N4820" s="98">
        <f>IFERROR(VLOOKUP($F4820&amp;$C4820,Sales!$J:$W,11,0),0)</f>
        <v>1352735.9999999998</v>
      </c>
      <c r="O4820" s="98">
        <f>IFERROR(VLOOKUP($F4820&amp;$C4820,Sales!$J:$W,12,0),0)</f>
        <v>54</v>
      </c>
      <c r="P4820" s="98">
        <f>IFERROR(VLOOKUP($F4820&amp;$C4820,Sales!$J:$W,13,0),0)</f>
        <v>1521827.9999999998</v>
      </c>
      <c r="Q4820" s="98">
        <f>IFERROR(VLOOKUP($F4820&amp;$C4820,Sales!$A:$H,7,0),0)</f>
        <v>0</v>
      </c>
      <c r="R4820" s="41">
        <f t="shared" si="151"/>
        <v>1</v>
      </c>
      <c r="S4820" s="15">
        <v>1</v>
      </c>
      <c r="T4820" s="15"/>
      <c r="U4820" s="15"/>
      <c r="V4820" s="15">
        <v>1</v>
      </c>
      <c r="W4820" s="15">
        <v>1</v>
      </c>
      <c r="X4820" s="15">
        <v>1</v>
      </c>
      <c r="Y4820" s="41">
        <v>1</v>
      </c>
      <c r="Z4820" s="41">
        <v>1</v>
      </c>
      <c r="AA4820" s="15"/>
      <c r="AB4820" s="15"/>
      <c r="AC4820" s="15"/>
      <c r="AD4820" s="15"/>
      <c r="AE4820" s="15"/>
      <c r="AF4820" s="15"/>
      <c r="AG4820" s="15"/>
      <c r="AH4820" s="15"/>
      <c r="AI4820" s="15"/>
      <c r="AJ4820" s="15"/>
      <c r="AK4820" s="15"/>
      <c r="AL4820" s="15"/>
      <c r="AM4820" s="15"/>
      <c r="AN4820" s="15"/>
      <c r="AO4820" s="15"/>
      <c r="AP4820" s="15"/>
      <c r="AQ4820" s="15"/>
      <c r="AR4820" s="15"/>
      <c r="AS4820" s="15"/>
      <c r="AT4820" s="15"/>
      <c r="AU4820" s="15"/>
      <c r="AV4820" s="15"/>
      <c r="AW4820" s="15"/>
      <c r="AX4820" s="82"/>
      <c r="AY4820" s="10"/>
      <c r="AZ4820" s="10">
        <v>1</v>
      </c>
      <c r="BA4820" t="s">
        <v>22</v>
      </c>
      <c r="BB4820" t="s">
        <v>23</v>
      </c>
      <c r="BD4820" s="39" t="str">
        <f t="shared" si="150"/>
        <v>955756275_ID-1440458740Herbal Essences</v>
      </c>
    </row>
    <row r="4821" spans="2:56" ht="13.5" customHeight="1" x14ac:dyDescent="0.35">
      <c r="B4821" s="10" t="s">
        <v>17</v>
      </c>
      <c r="C4821" s="10" t="s">
        <v>2329</v>
      </c>
      <c r="D4821" s="10" t="s">
        <v>248</v>
      </c>
      <c r="E4821" s="10" t="s">
        <v>194</v>
      </c>
      <c r="F4821" s="10" t="s">
        <v>291</v>
      </c>
      <c r="G4821" s="137" t="s">
        <v>3391</v>
      </c>
      <c r="H4821" s="10"/>
      <c r="I4821" s="149" t="s">
        <v>292</v>
      </c>
      <c r="J4821" s="83" t="s">
        <v>19233</v>
      </c>
      <c r="K4821" s="10" t="s">
        <v>7169</v>
      </c>
      <c r="L4821" s="98">
        <f>IFERROR(VLOOKUP($F4821&amp;$C4821,Sales!$J:$W,9,0),0)</f>
        <v>1860012</v>
      </c>
      <c r="M4821" s="98">
        <f>IFERROR(VLOOKUP($F4821&amp;$C4821,Sales!$J:$W,10,0),0)</f>
        <v>0</v>
      </c>
      <c r="N4821" s="98">
        <f>IFERROR(VLOOKUP($F4821&amp;$C4821,Sales!$J:$W,11,0),0)</f>
        <v>338183.99999999994</v>
      </c>
      <c r="O4821" s="98">
        <f>IFERROR(VLOOKUP($F4821&amp;$C4821,Sales!$J:$W,12,0),0)</f>
        <v>26</v>
      </c>
      <c r="P4821" s="98">
        <f>IFERROR(VLOOKUP($F4821&amp;$C4821,Sales!$J:$W,13,0),0)</f>
        <v>732732</v>
      </c>
      <c r="Q4821" s="98">
        <f>IFERROR(VLOOKUP($F4821&amp;$C4821,Sales!$A:$H,7,0),0)</f>
        <v>0</v>
      </c>
      <c r="R4821" s="41">
        <f t="shared" si="151"/>
        <v>1</v>
      </c>
      <c r="S4821" s="15">
        <v>1</v>
      </c>
      <c r="T4821" s="15"/>
      <c r="U4821" s="15"/>
      <c r="V4821" s="15">
        <v>1</v>
      </c>
      <c r="W4821" s="15">
        <v>1</v>
      </c>
      <c r="X4821" s="15">
        <v>1</v>
      </c>
      <c r="Y4821" s="41">
        <v>1</v>
      </c>
      <c r="Z4821" s="41">
        <v>1</v>
      </c>
      <c r="AA4821" s="15"/>
      <c r="AB4821" s="15"/>
      <c r="AC4821" s="15"/>
      <c r="AD4821" s="15"/>
      <c r="AE4821" s="15"/>
      <c r="AF4821" s="15"/>
      <c r="AG4821" s="15"/>
      <c r="AH4821" s="15"/>
      <c r="AI4821" s="15"/>
      <c r="AJ4821" s="15"/>
      <c r="AK4821" s="15"/>
      <c r="AL4821" s="15"/>
      <c r="AM4821" s="15"/>
      <c r="AN4821" s="15"/>
      <c r="AO4821" s="15"/>
      <c r="AP4821" s="15"/>
      <c r="AQ4821" s="15"/>
      <c r="AR4821" s="15"/>
      <c r="AS4821" s="15"/>
      <c r="AT4821" s="15"/>
      <c r="AU4821" s="15"/>
      <c r="AV4821" s="15"/>
      <c r="AW4821" s="15"/>
      <c r="AX4821" s="82"/>
      <c r="AY4821" s="10"/>
      <c r="AZ4821" s="10">
        <v>1</v>
      </c>
      <c r="BA4821" t="s">
        <v>22</v>
      </c>
      <c r="BB4821" t="s">
        <v>23</v>
      </c>
      <c r="BD4821" s="39" t="str">
        <f t="shared" si="150"/>
        <v>955986887_ID-1440766077Herbal Essences</v>
      </c>
    </row>
    <row r="4822" spans="2:56" ht="13.5" customHeight="1" x14ac:dyDescent="0.35">
      <c r="B4822" s="10" t="s">
        <v>17</v>
      </c>
      <c r="C4822" s="10" t="s">
        <v>2329</v>
      </c>
      <c r="D4822" s="10" t="s">
        <v>248</v>
      </c>
      <c r="E4822" s="10" t="s">
        <v>194</v>
      </c>
      <c r="F4822" s="10" t="s">
        <v>3589</v>
      </c>
      <c r="G4822" s="137" t="s">
        <v>17551</v>
      </c>
      <c r="H4822" s="10"/>
      <c r="I4822" s="149" t="s">
        <v>6348</v>
      </c>
      <c r="J4822" s="83" t="s">
        <v>19234</v>
      </c>
      <c r="K4822" s="10" t="s">
        <v>17552</v>
      </c>
      <c r="L4822" s="98">
        <f>IFERROR(VLOOKUP($F4822&amp;$C4822,Sales!$J:$W,9,0),0)</f>
        <v>0</v>
      </c>
      <c r="M4822" s="98">
        <f>IFERROR(VLOOKUP($F4822&amp;$C4822,Sales!$J:$W,10,0),0)</f>
        <v>0</v>
      </c>
      <c r="N4822" s="98">
        <f>IFERROR(VLOOKUP($F4822&amp;$C4822,Sales!$J:$W,11,0),0)</f>
        <v>0</v>
      </c>
      <c r="O4822" s="98">
        <f>IFERROR(VLOOKUP($F4822&amp;$C4822,Sales!$J:$W,12,0),0)</f>
        <v>0</v>
      </c>
      <c r="P4822" s="98">
        <f>IFERROR(VLOOKUP($F4822&amp;$C4822,Sales!$J:$W,13,0),0)</f>
        <v>0</v>
      </c>
      <c r="Q4822" s="98">
        <f>IFERROR(VLOOKUP($F4822&amp;$C4822,Sales!$A:$H,7,0),0)</f>
        <v>0</v>
      </c>
      <c r="R4822" s="41">
        <f t="shared" si="151"/>
        <v>1</v>
      </c>
      <c r="S4822" s="15">
        <v>1</v>
      </c>
      <c r="T4822" s="15"/>
      <c r="U4822" s="15"/>
      <c r="V4822" s="15">
        <v>1</v>
      </c>
      <c r="W4822" s="15">
        <v>1</v>
      </c>
      <c r="X4822" s="15">
        <v>1</v>
      </c>
      <c r="Y4822" s="41">
        <v>1</v>
      </c>
      <c r="Z4822" s="41">
        <v>1</v>
      </c>
      <c r="AA4822" s="15"/>
      <c r="AB4822" s="15"/>
      <c r="AC4822" s="15"/>
      <c r="AD4822" s="15"/>
      <c r="AE4822" s="15"/>
      <c r="AF4822" s="15"/>
      <c r="AG4822" s="15"/>
      <c r="AH4822" s="15"/>
      <c r="AI4822" s="15"/>
      <c r="AJ4822" s="15"/>
      <c r="AK4822" s="15"/>
      <c r="AL4822" s="15"/>
      <c r="AM4822" s="15"/>
      <c r="AN4822" s="15"/>
      <c r="AO4822" s="15"/>
      <c r="AP4822" s="15"/>
      <c r="AQ4822" s="15"/>
      <c r="AR4822" s="15"/>
      <c r="AS4822" s="15"/>
      <c r="AT4822" s="15"/>
      <c r="AU4822" s="15"/>
      <c r="AV4822" s="15"/>
      <c r="AW4822" s="15"/>
      <c r="AX4822" s="82"/>
      <c r="AY4822" s="10"/>
      <c r="AZ4822" s="10">
        <v>1</v>
      </c>
      <c r="BA4822" t="s">
        <v>22</v>
      </c>
      <c r="BB4822" t="s">
        <v>23</v>
      </c>
      <c r="BD4822" s="39" t="str">
        <f t="shared" si="150"/>
        <v>4160216035_ID-7014786714Herbal Essences</v>
      </c>
    </row>
    <row r="4823" spans="2:56" ht="13.5" customHeight="1" x14ac:dyDescent="0.35">
      <c r="B4823" s="10" t="s">
        <v>17</v>
      </c>
      <c r="C4823" s="10" t="s">
        <v>2329</v>
      </c>
      <c r="D4823" s="10" t="s">
        <v>248</v>
      </c>
      <c r="E4823" s="10" t="s">
        <v>194</v>
      </c>
      <c r="F4823" s="10" t="s">
        <v>3459</v>
      </c>
      <c r="G4823" s="137" t="s">
        <v>17553</v>
      </c>
      <c r="H4823" s="10"/>
      <c r="I4823" s="149" t="s">
        <v>3316</v>
      </c>
      <c r="J4823" s="83" t="s">
        <v>19235</v>
      </c>
      <c r="K4823" s="10" t="s">
        <v>17554</v>
      </c>
      <c r="L4823" s="98">
        <f>IFERROR(VLOOKUP($F4823&amp;$C4823,Sales!$J:$W,9,0),0)</f>
        <v>34009080</v>
      </c>
      <c r="M4823" s="98">
        <f>IFERROR(VLOOKUP($F4823&amp;$C4823,Sales!$J:$W,10,0),0)</f>
        <v>0</v>
      </c>
      <c r="N4823" s="98">
        <f>IFERROR(VLOOKUP($F4823&amp;$C4823,Sales!$J:$W,11,0),0)</f>
        <v>0</v>
      </c>
      <c r="O4823" s="98">
        <f>IFERROR(VLOOKUP($F4823&amp;$C4823,Sales!$J:$W,12,0),0)</f>
        <v>46.666666666666664</v>
      </c>
      <c r="P4823" s="98">
        <f>IFERROR(VLOOKUP($F4823&amp;$C4823,Sales!$J:$W,13,0),0)</f>
        <v>11336360</v>
      </c>
      <c r="Q4823" s="98">
        <f>IFERROR(VLOOKUP($F4823&amp;$C4823,Sales!$A:$H,7,0),0)</f>
        <v>0</v>
      </c>
      <c r="R4823" s="41">
        <f t="shared" si="151"/>
        <v>1</v>
      </c>
      <c r="S4823" s="15">
        <v>1</v>
      </c>
      <c r="T4823" s="15"/>
      <c r="U4823" s="15"/>
      <c r="V4823" s="15">
        <v>1</v>
      </c>
      <c r="W4823" s="15">
        <v>1</v>
      </c>
      <c r="X4823" s="15">
        <v>1</v>
      </c>
      <c r="Y4823" s="41">
        <v>1</v>
      </c>
      <c r="Z4823" s="41">
        <v>1</v>
      </c>
      <c r="AA4823" s="15"/>
      <c r="AB4823" s="15"/>
      <c r="AC4823" s="15"/>
      <c r="AD4823" s="15"/>
      <c r="AE4823" s="15"/>
      <c r="AF4823" s="15"/>
      <c r="AG4823" s="15"/>
      <c r="AH4823" s="15"/>
      <c r="AI4823" s="15"/>
      <c r="AJ4823" s="15"/>
      <c r="AK4823" s="15"/>
      <c r="AL4823" s="15"/>
      <c r="AM4823" s="15"/>
      <c r="AN4823" s="15"/>
      <c r="AO4823" s="15"/>
      <c r="AP4823" s="15"/>
      <c r="AQ4823" s="15"/>
      <c r="AR4823" s="15"/>
      <c r="AS4823" s="15"/>
      <c r="AT4823" s="15"/>
      <c r="AU4823" s="15"/>
      <c r="AV4823" s="15"/>
      <c r="AW4823" s="15"/>
      <c r="AX4823" s="82"/>
      <c r="AY4823" s="10"/>
      <c r="AZ4823" s="10">
        <v>1</v>
      </c>
      <c r="BA4823" t="s">
        <v>22</v>
      </c>
      <c r="BB4823" t="s">
        <v>23</v>
      </c>
      <c r="BD4823" s="39" t="str">
        <f t="shared" si="150"/>
        <v>4160160840_ID-7014836428Herbal Essences</v>
      </c>
    </row>
    <row r="4824" spans="2:56" ht="13.5" customHeight="1" x14ac:dyDescent="0.35">
      <c r="B4824" s="10" t="s">
        <v>17</v>
      </c>
      <c r="C4824" s="10" t="s">
        <v>2329</v>
      </c>
      <c r="D4824" s="10" t="s">
        <v>248</v>
      </c>
      <c r="E4824" s="10" t="s">
        <v>194</v>
      </c>
      <c r="F4824" s="10" t="s">
        <v>287</v>
      </c>
      <c r="G4824" s="137" t="s">
        <v>3386</v>
      </c>
      <c r="H4824" s="10"/>
      <c r="I4824" s="149" t="s">
        <v>288</v>
      </c>
      <c r="J4824" s="83" t="s">
        <v>19236</v>
      </c>
      <c r="K4824" s="10" t="s">
        <v>7189</v>
      </c>
      <c r="L4824" s="98">
        <f>IFERROR(VLOOKUP($F4824&amp;$C4824,Sales!$J:$W,9,0),0)</f>
        <v>2367288</v>
      </c>
      <c r="M4824" s="98">
        <f>IFERROR(VLOOKUP($F4824&amp;$C4824,Sales!$J:$W,10,0),0)</f>
        <v>1183643.9999999998</v>
      </c>
      <c r="N4824" s="98">
        <f>IFERROR(VLOOKUP($F4824&amp;$C4824,Sales!$J:$W,11,0),0)</f>
        <v>1521828</v>
      </c>
      <c r="O4824" s="98">
        <f>IFERROR(VLOOKUP($F4824&amp;$C4824,Sales!$J:$W,12,0),0)</f>
        <v>60</v>
      </c>
      <c r="P4824" s="98">
        <f>IFERROR(VLOOKUP($F4824&amp;$C4824,Sales!$J:$W,13,0),0)</f>
        <v>1690920</v>
      </c>
      <c r="Q4824" s="98">
        <f>IFERROR(VLOOKUP($F4824&amp;$C4824,Sales!$A:$H,7,0),0)</f>
        <v>0</v>
      </c>
      <c r="R4824" s="41">
        <f t="shared" si="151"/>
        <v>1</v>
      </c>
      <c r="S4824" s="15">
        <v>1</v>
      </c>
      <c r="T4824" s="15"/>
      <c r="U4824" s="15"/>
      <c r="V4824" s="15">
        <v>1</v>
      </c>
      <c r="W4824" s="15">
        <v>1</v>
      </c>
      <c r="X4824" s="15">
        <v>1</v>
      </c>
      <c r="Y4824" s="41">
        <v>1</v>
      </c>
      <c r="Z4824" s="41">
        <v>1</v>
      </c>
      <c r="AA4824" s="15"/>
      <c r="AB4824" s="15"/>
      <c r="AC4824" s="15"/>
      <c r="AD4824" s="15"/>
      <c r="AE4824" s="15"/>
      <c r="AF4824" s="15"/>
      <c r="AG4824" s="15"/>
      <c r="AH4824" s="15"/>
      <c r="AI4824" s="15"/>
      <c r="AJ4824" s="15"/>
      <c r="AK4824" s="15"/>
      <c r="AL4824" s="15"/>
      <c r="AM4824" s="15"/>
      <c r="AN4824" s="15"/>
      <c r="AO4824" s="15"/>
      <c r="AP4824" s="15"/>
      <c r="AQ4824" s="15"/>
      <c r="AR4824" s="15"/>
      <c r="AS4824" s="15"/>
      <c r="AT4824" s="15"/>
      <c r="AU4824" s="15"/>
      <c r="AV4824" s="15"/>
      <c r="AW4824" s="15"/>
      <c r="AX4824" s="82"/>
      <c r="AY4824" s="10"/>
      <c r="AZ4824" s="10">
        <v>1</v>
      </c>
      <c r="BA4824" t="s">
        <v>22</v>
      </c>
      <c r="BB4824" t="s">
        <v>23</v>
      </c>
      <c r="BD4824" s="39" t="str">
        <f t="shared" si="150"/>
        <v>955534843_ID-1440242392Herbal Essences</v>
      </c>
    </row>
    <row r="4825" spans="2:56" ht="13.5" customHeight="1" x14ac:dyDescent="0.35">
      <c r="B4825" s="10" t="s">
        <v>17</v>
      </c>
      <c r="C4825" s="10" t="s">
        <v>2329</v>
      </c>
      <c r="D4825" s="10" t="s">
        <v>248</v>
      </c>
      <c r="E4825" s="10" t="s">
        <v>194</v>
      </c>
      <c r="F4825" s="10" t="s">
        <v>4739</v>
      </c>
      <c r="G4825" s="137" t="s">
        <v>4740</v>
      </c>
      <c r="H4825" s="10"/>
      <c r="I4825" s="149" t="s">
        <v>4741</v>
      </c>
      <c r="J4825" s="83" t="s">
        <v>19237</v>
      </c>
      <c r="K4825" s="10" t="s">
        <v>7702</v>
      </c>
      <c r="L4825" s="98">
        <f>IFERROR(VLOOKUP($F4825&amp;$C4825,Sales!$J:$W,9,0),0)</f>
        <v>686508</v>
      </c>
      <c r="M4825" s="98">
        <f>IFERROR(VLOOKUP($F4825&amp;$C4825,Sales!$J:$W,10,0),0)</f>
        <v>686508</v>
      </c>
      <c r="N4825" s="98">
        <f>IFERROR(VLOOKUP($F4825&amp;$C4825,Sales!$J:$W,11,0),0)</f>
        <v>1373016</v>
      </c>
      <c r="O4825" s="98">
        <f>IFERROR(VLOOKUP($F4825&amp;$C4825,Sales!$J:$W,12,0),0)</f>
        <v>16</v>
      </c>
      <c r="P4825" s="98">
        <f>IFERROR(VLOOKUP($F4825&amp;$C4825,Sales!$J:$W,13,0),0)</f>
        <v>915344</v>
      </c>
      <c r="Q4825" s="98">
        <f>IFERROR(VLOOKUP($F4825&amp;$C4825,Sales!$A:$H,7,0),0)</f>
        <v>0</v>
      </c>
      <c r="R4825" s="41">
        <f t="shared" si="151"/>
        <v>1</v>
      </c>
      <c r="S4825" s="15">
        <v>1</v>
      </c>
      <c r="T4825" s="15"/>
      <c r="U4825" s="15"/>
      <c r="V4825" s="15">
        <v>1</v>
      </c>
      <c r="W4825" s="15">
        <v>1</v>
      </c>
      <c r="X4825" s="15">
        <v>1</v>
      </c>
      <c r="Y4825" s="41">
        <v>1</v>
      </c>
      <c r="Z4825" s="41">
        <v>1</v>
      </c>
      <c r="AA4825" s="15"/>
      <c r="AB4825" s="15"/>
      <c r="AC4825" s="15"/>
      <c r="AD4825" s="15"/>
      <c r="AE4825" s="15"/>
      <c r="AF4825" s="15"/>
      <c r="AG4825" s="15"/>
      <c r="AH4825" s="15"/>
      <c r="AI4825" s="15"/>
      <c r="AJ4825" s="15"/>
      <c r="AK4825" s="15"/>
      <c r="AL4825" s="15"/>
      <c r="AM4825" s="15"/>
      <c r="AN4825" s="15"/>
      <c r="AO4825" s="15"/>
      <c r="AP4825" s="15"/>
      <c r="AQ4825" s="15"/>
      <c r="AR4825" s="15"/>
      <c r="AS4825" s="15"/>
      <c r="AT4825" s="15"/>
      <c r="AU4825" s="15"/>
      <c r="AV4825" s="15"/>
      <c r="AW4825" s="15"/>
      <c r="AX4825" s="82"/>
      <c r="AY4825" s="10"/>
      <c r="AZ4825" s="10">
        <v>1</v>
      </c>
      <c r="BA4825" t="s">
        <v>22</v>
      </c>
      <c r="BB4825" t="s">
        <v>23</v>
      </c>
      <c r="BD4825" s="39" t="str">
        <f t="shared" si="150"/>
        <v>955646134_ID-1440316078Herbal Essences</v>
      </c>
    </row>
    <row r="4826" spans="2:56" ht="13.5" customHeight="1" x14ac:dyDescent="0.35">
      <c r="B4826" s="10" t="s">
        <v>17</v>
      </c>
      <c r="C4826" s="10" t="s">
        <v>2329</v>
      </c>
      <c r="D4826" s="10" t="s">
        <v>248</v>
      </c>
      <c r="E4826" s="10" t="s">
        <v>194</v>
      </c>
      <c r="F4826" s="10" t="s">
        <v>279</v>
      </c>
      <c r="G4826" s="137" t="s">
        <v>3389</v>
      </c>
      <c r="H4826" s="10"/>
      <c r="I4826" s="149" t="s">
        <v>280</v>
      </c>
      <c r="J4826" s="83" t="s">
        <v>19238</v>
      </c>
      <c r="K4826" s="10" t="s">
        <v>7185</v>
      </c>
      <c r="L4826" s="98">
        <f>IFERROR(VLOOKUP($F4826&amp;$C4826,Sales!$J:$W,9,0),0)</f>
        <v>3381839.9999999995</v>
      </c>
      <c r="M4826" s="98">
        <f>IFERROR(VLOOKUP($F4826&amp;$C4826,Sales!$J:$W,10,0),0)</f>
        <v>1014551.9999999999</v>
      </c>
      <c r="N4826" s="98">
        <f>IFERROR(VLOOKUP($F4826&amp;$C4826,Sales!$J:$W,11,0),0)</f>
        <v>3381839.9999999995</v>
      </c>
      <c r="O4826" s="98">
        <f>IFERROR(VLOOKUP($F4826&amp;$C4826,Sales!$J:$W,12,0),0)</f>
        <v>92</v>
      </c>
      <c r="P4826" s="98">
        <f>IFERROR(VLOOKUP($F4826&amp;$C4826,Sales!$J:$W,13,0),0)</f>
        <v>2592743.9999999995</v>
      </c>
      <c r="Q4826" s="98">
        <f>IFERROR(VLOOKUP($F4826&amp;$C4826,Sales!$A:$H,7,0),0)</f>
        <v>0</v>
      </c>
      <c r="R4826" s="41">
        <f t="shared" si="151"/>
        <v>1</v>
      </c>
      <c r="S4826" s="15">
        <v>1</v>
      </c>
      <c r="T4826" s="15"/>
      <c r="U4826" s="15"/>
      <c r="V4826" s="15">
        <v>1</v>
      </c>
      <c r="W4826" s="15">
        <v>1</v>
      </c>
      <c r="X4826" s="15">
        <v>1</v>
      </c>
      <c r="Y4826" s="41">
        <v>1</v>
      </c>
      <c r="Z4826" s="41">
        <v>1</v>
      </c>
      <c r="AA4826" s="15"/>
      <c r="AB4826" s="15"/>
      <c r="AC4826" s="15"/>
      <c r="AD4826" s="15"/>
      <c r="AE4826" s="15"/>
      <c r="AF4826" s="15"/>
      <c r="AG4826" s="15"/>
      <c r="AH4826" s="15"/>
      <c r="AI4826" s="15"/>
      <c r="AJ4826" s="15"/>
      <c r="AK4826" s="15"/>
      <c r="AL4826" s="15"/>
      <c r="AM4826" s="15"/>
      <c r="AN4826" s="15"/>
      <c r="AO4826" s="15"/>
      <c r="AP4826" s="15"/>
      <c r="AQ4826" s="15"/>
      <c r="AR4826" s="15"/>
      <c r="AS4826" s="15"/>
      <c r="AT4826" s="15"/>
      <c r="AU4826" s="15"/>
      <c r="AV4826" s="15"/>
      <c r="AW4826" s="15"/>
      <c r="AX4826" s="82"/>
      <c r="AY4826" s="10"/>
      <c r="AZ4826" s="10">
        <v>1</v>
      </c>
      <c r="BA4826" t="s">
        <v>22</v>
      </c>
      <c r="BB4826" t="s">
        <v>23</v>
      </c>
      <c r="BD4826" s="39" t="str">
        <f t="shared" si="150"/>
        <v>955814318_ID-1440482651Herbal Essences</v>
      </c>
    </row>
    <row r="4827" spans="2:56" ht="13.5" customHeight="1" x14ac:dyDescent="0.35">
      <c r="B4827" s="10" t="s">
        <v>17</v>
      </c>
      <c r="C4827" s="10" t="s">
        <v>2329</v>
      </c>
      <c r="D4827" s="10" t="s">
        <v>248</v>
      </c>
      <c r="E4827" s="10" t="s">
        <v>194</v>
      </c>
      <c r="F4827" s="10" t="s">
        <v>283</v>
      </c>
      <c r="G4827" s="137" t="s">
        <v>3393</v>
      </c>
      <c r="H4827" s="10"/>
      <c r="I4827" s="149" t="s">
        <v>284</v>
      </c>
      <c r="J4827" s="83" t="s">
        <v>19239</v>
      </c>
      <c r="K4827" s="10" t="s">
        <v>7187</v>
      </c>
      <c r="L4827" s="98">
        <f>IFERROR(VLOOKUP($F4827&amp;$C4827,Sales!$J:$W,9,0),0)</f>
        <v>1183644</v>
      </c>
      <c r="M4827" s="98">
        <f>IFERROR(VLOOKUP($F4827&amp;$C4827,Sales!$J:$W,10,0),0)</f>
        <v>1521827.9999999998</v>
      </c>
      <c r="N4827" s="98">
        <f>IFERROR(VLOOKUP($F4827&amp;$C4827,Sales!$J:$W,11,0),0)</f>
        <v>1352735.9999999998</v>
      </c>
      <c r="O4827" s="98">
        <f>IFERROR(VLOOKUP($F4827&amp;$C4827,Sales!$J:$W,12,0),0)</f>
        <v>48</v>
      </c>
      <c r="P4827" s="98">
        <f>IFERROR(VLOOKUP($F4827&amp;$C4827,Sales!$J:$W,13,0),0)</f>
        <v>1352736</v>
      </c>
      <c r="Q4827" s="98">
        <f>IFERROR(VLOOKUP($F4827&amp;$C4827,Sales!$A:$H,7,0),0)</f>
        <v>0</v>
      </c>
      <c r="R4827" s="41">
        <f t="shared" si="151"/>
        <v>1</v>
      </c>
      <c r="S4827" s="15">
        <v>1</v>
      </c>
      <c r="T4827" s="15"/>
      <c r="U4827" s="15"/>
      <c r="V4827" s="15">
        <v>1</v>
      </c>
      <c r="W4827" s="15">
        <v>1</v>
      </c>
      <c r="X4827" s="15">
        <v>1</v>
      </c>
      <c r="Y4827" s="41">
        <v>1</v>
      </c>
      <c r="Z4827" s="41">
        <v>1</v>
      </c>
      <c r="AA4827" s="15"/>
      <c r="AB4827" s="15"/>
      <c r="AC4827" s="15"/>
      <c r="AD4827" s="15"/>
      <c r="AE4827" s="15"/>
      <c r="AF4827" s="15"/>
      <c r="AG4827" s="15"/>
      <c r="AH4827" s="15"/>
      <c r="AI4827" s="15"/>
      <c r="AJ4827" s="15"/>
      <c r="AK4827" s="15"/>
      <c r="AL4827" s="15"/>
      <c r="AM4827" s="15"/>
      <c r="AN4827" s="15"/>
      <c r="AO4827" s="15"/>
      <c r="AP4827" s="15"/>
      <c r="AQ4827" s="15"/>
      <c r="AR4827" s="15"/>
      <c r="AS4827" s="15"/>
      <c r="AT4827" s="15"/>
      <c r="AU4827" s="15"/>
      <c r="AV4827" s="15"/>
      <c r="AW4827" s="15"/>
      <c r="AX4827" s="82"/>
      <c r="AY4827" s="10"/>
      <c r="AZ4827" s="10">
        <v>1</v>
      </c>
      <c r="BA4827" t="s">
        <v>22</v>
      </c>
      <c r="BB4827" t="s">
        <v>23</v>
      </c>
      <c r="BD4827" s="39" t="str">
        <f t="shared" si="150"/>
        <v>956006928_ID-1440788733Herbal Essences</v>
      </c>
    </row>
    <row r="4828" spans="2:56" ht="13.5" customHeight="1" x14ac:dyDescent="0.35">
      <c r="B4828" s="10" t="s">
        <v>17</v>
      </c>
      <c r="C4828" s="10" t="s">
        <v>2329</v>
      </c>
      <c r="D4828" s="10" t="s">
        <v>248</v>
      </c>
      <c r="E4828" s="10" t="s">
        <v>194</v>
      </c>
      <c r="F4828" s="10" t="s">
        <v>2403</v>
      </c>
      <c r="G4828" s="137" t="s">
        <v>4736</v>
      </c>
      <c r="H4828" s="10"/>
      <c r="I4828" s="149" t="s">
        <v>3605</v>
      </c>
      <c r="J4828" s="83" t="s">
        <v>19240</v>
      </c>
      <c r="K4828" s="10" t="s">
        <v>7698</v>
      </c>
      <c r="L4828" s="98">
        <f>IFERROR(VLOOKUP($F4828&amp;$C4828,Sales!$J:$W,9,0),0)</f>
        <v>1029762</v>
      </c>
      <c r="M4828" s="98">
        <f>IFERROR(VLOOKUP($F4828&amp;$C4828,Sales!$J:$W,10,0),0)</f>
        <v>0</v>
      </c>
      <c r="N4828" s="98">
        <f>IFERROR(VLOOKUP($F4828&amp;$C4828,Sales!$J:$W,11,0),0)</f>
        <v>686508</v>
      </c>
      <c r="O4828" s="98">
        <f>IFERROR(VLOOKUP($F4828&amp;$C4828,Sales!$J:$W,12,0),0)</f>
        <v>10</v>
      </c>
      <c r="P4828" s="98">
        <f>IFERROR(VLOOKUP($F4828&amp;$C4828,Sales!$J:$W,13,0),0)</f>
        <v>572090</v>
      </c>
      <c r="Q4828" s="98">
        <f>IFERROR(VLOOKUP($F4828&amp;$C4828,Sales!$A:$H,7,0),0)</f>
        <v>0</v>
      </c>
      <c r="R4828" s="41">
        <f t="shared" si="151"/>
        <v>1</v>
      </c>
      <c r="S4828" s="15">
        <v>1</v>
      </c>
      <c r="T4828" s="15"/>
      <c r="U4828" s="15"/>
      <c r="V4828" s="15">
        <v>1</v>
      </c>
      <c r="W4828" s="15">
        <v>1</v>
      </c>
      <c r="X4828" s="15">
        <v>1</v>
      </c>
      <c r="Y4828" s="41">
        <v>1</v>
      </c>
      <c r="Z4828" s="41">
        <v>1</v>
      </c>
      <c r="AA4828" s="15"/>
      <c r="AB4828" s="15"/>
      <c r="AC4828" s="15"/>
      <c r="AD4828" s="15"/>
      <c r="AE4828" s="15"/>
      <c r="AF4828" s="15"/>
      <c r="AG4828" s="15"/>
      <c r="AH4828" s="15"/>
      <c r="AI4828" s="15"/>
      <c r="AJ4828" s="15"/>
      <c r="AK4828" s="15"/>
      <c r="AL4828" s="15"/>
      <c r="AM4828" s="15"/>
      <c r="AN4828" s="15"/>
      <c r="AO4828" s="15"/>
      <c r="AP4828" s="15"/>
      <c r="AQ4828" s="15"/>
      <c r="AR4828" s="15"/>
      <c r="AS4828" s="15"/>
      <c r="AT4828" s="15"/>
      <c r="AU4828" s="15"/>
      <c r="AV4828" s="15"/>
      <c r="AW4828" s="15"/>
      <c r="AX4828" s="82"/>
      <c r="AY4828" s="10"/>
      <c r="AZ4828" s="10">
        <v>1</v>
      </c>
      <c r="BA4828" t="s">
        <v>22</v>
      </c>
      <c r="BB4828" t="s">
        <v>23</v>
      </c>
      <c r="BD4828" s="39" t="str">
        <f t="shared" si="150"/>
        <v>956062949_ID-1440914494Herbal Essences</v>
      </c>
    </row>
    <row r="4829" spans="2:56" ht="13.5" customHeight="1" x14ac:dyDescent="0.35">
      <c r="B4829" s="10" t="s">
        <v>17</v>
      </c>
      <c r="C4829" s="10" t="s">
        <v>2329</v>
      </c>
      <c r="D4829" s="10" t="s">
        <v>248</v>
      </c>
      <c r="E4829" s="10" t="s">
        <v>194</v>
      </c>
      <c r="F4829" s="10" t="s">
        <v>2619</v>
      </c>
      <c r="G4829" s="137" t="s">
        <v>4608</v>
      </c>
      <c r="H4829" s="10"/>
      <c r="I4829" s="149" t="s">
        <v>2620</v>
      </c>
      <c r="J4829" s="83" t="s">
        <v>19241</v>
      </c>
      <c r="K4829" s="10" t="s">
        <v>7706</v>
      </c>
      <c r="L4829" s="98">
        <f>IFERROR(VLOOKUP($F4829&amp;$C4829,Sales!$J:$W,9,0),0)</f>
        <v>0</v>
      </c>
      <c r="M4829" s="98">
        <f>IFERROR(VLOOKUP($F4829&amp;$C4829,Sales!$J:$W,10,0),0)</f>
        <v>0</v>
      </c>
      <c r="N4829" s="98">
        <f>IFERROR(VLOOKUP($F4829&amp;$C4829,Sales!$J:$W,11,0),0)</f>
        <v>0</v>
      </c>
      <c r="O4829" s="98">
        <f>IFERROR(VLOOKUP($F4829&amp;$C4829,Sales!$J:$W,12,0),0)</f>
        <v>0</v>
      </c>
      <c r="P4829" s="98">
        <f>IFERROR(VLOOKUP($F4829&amp;$C4829,Sales!$J:$W,13,0),0)</f>
        <v>0</v>
      </c>
      <c r="Q4829" s="98">
        <f>IFERROR(VLOOKUP($F4829&amp;$C4829,Sales!$A:$H,7,0),0)</f>
        <v>0</v>
      </c>
      <c r="R4829" s="41">
        <f t="shared" si="151"/>
        <v>1</v>
      </c>
      <c r="S4829" s="15">
        <v>1</v>
      </c>
      <c r="T4829" s="15"/>
      <c r="U4829" s="15"/>
      <c r="V4829" s="15">
        <v>1</v>
      </c>
      <c r="W4829" s="15">
        <v>1</v>
      </c>
      <c r="X4829" s="15">
        <v>1</v>
      </c>
      <c r="Y4829" s="41">
        <v>1</v>
      </c>
      <c r="Z4829" s="41">
        <v>1</v>
      </c>
      <c r="AA4829" s="15"/>
      <c r="AB4829" s="15"/>
      <c r="AC4829" s="15"/>
      <c r="AD4829" s="15"/>
      <c r="AE4829" s="15"/>
      <c r="AF4829" s="15"/>
      <c r="AG4829" s="15"/>
      <c r="AH4829" s="15"/>
      <c r="AI4829" s="15"/>
      <c r="AJ4829" s="15"/>
      <c r="AK4829" s="15"/>
      <c r="AL4829" s="15"/>
      <c r="AM4829" s="15"/>
      <c r="AN4829" s="15"/>
      <c r="AO4829" s="15"/>
      <c r="AP4829" s="15"/>
      <c r="AQ4829" s="15"/>
      <c r="AR4829" s="15"/>
      <c r="AS4829" s="15"/>
      <c r="AT4829" s="15"/>
      <c r="AU4829" s="15"/>
      <c r="AV4829" s="15"/>
      <c r="AW4829" s="15"/>
      <c r="AX4829" s="82"/>
      <c r="AY4829" s="10"/>
      <c r="AZ4829" s="10">
        <v>1</v>
      </c>
      <c r="BA4829" t="s">
        <v>22</v>
      </c>
      <c r="BB4829" t="s">
        <v>23</v>
      </c>
      <c r="BD4829" s="39" t="str">
        <f t="shared" ref="BD4829:BD4892" si="152">G4829&amp;D4829</f>
        <v>955844568_ID-1440562466Herbal Essences</v>
      </c>
    </row>
    <row r="4830" spans="2:56" ht="13.5" customHeight="1" x14ac:dyDescent="0.35">
      <c r="B4830" s="10" t="s">
        <v>17</v>
      </c>
      <c r="C4830" s="10" t="s">
        <v>2329</v>
      </c>
      <c r="D4830" s="10" t="s">
        <v>248</v>
      </c>
      <c r="E4830" s="10" t="s">
        <v>194</v>
      </c>
      <c r="F4830" s="10" t="s">
        <v>6083</v>
      </c>
      <c r="G4830" s="137" t="s">
        <v>17555</v>
      </c>
      <c r="H4830" s="10"/>
      <c r="I4830" s="149" t="s">
        <v>6284</v>
      </c>
      <c r="J4830" s="83" t="s">
        <v>19242</v>
      </c>
      <c r="K4830" s="10" t="s">
        <v>7700</v>
      </c>
      <c r="L4830" s="98">
        <f>IFERROR(VLOOKUP($F4830&amp;$C4830,Sales!$J:$W,9,0),0)</f>
        <v>0</v>
      </c>
      <c r="M4830" s="98">
        <f>IFERROR(VLOOKUP($F4830&amp;$C4830,Sales!$J:$W,10,0),0)</f>
        <v>0</v>
      </c>
      <c r="N4830" s="98">
        <f>IFERROR(VLOOKUP($F4830&amp;$C4830,Sales!$J:$W,11,0),0)</f>
        <v>1029767.9999999999</v>
      </c>
      <c r="O4830" s="98">
        <f>IFERROR(VLOOKUP($F4830&amp;$C4830,Sales!$J:$W,12,0),0)</f>
        <v>4</v>
      </c>
      <c r="P4830" s="98">
        <f>IFERROR(VLOOKUP($F4830&amp;$C4830,Sales!$J:$W,13,0),0)</f>
        <v>343255.99999999994</v>
      </c>
      <c r="Q4830" s="98">
        <f>IFERROR(VLOOKUP($F4830&amp;$C4830,Sales!$A:$H,7,0),0)</f>
        <v>0</v>
      </c>
      <c r="R4830" s="41">
        <f t="shared" si="151"/>
        <v>1</v>
      </c>
      <c r="S4830" s="15">
        <v>1</v>
      </c>
      <c r="T4830" s="15"/>
      <c r="U4830" s="15"/>
      <c r="V4830" s="15">
        <v>1</v>
      </c>
      <c r="W4830" s="15">
        <v>1</v>
      </c>
      <c r="X4830" s="15">
        <v>1</v>
      </c>
      <c r="Y4830" s="41">
        <v>1</v>
      </c>
      <c r="Z4830" s="41">
        <v>1</v>
      </c>
      <c r="AA4830" s="15"/>
      <c r="AB4830" s="15"/>
      <c r="AC4830" s="15"/>
      <c r="AD4830" s="15"/>
      <c r="AE4830" s="15"/>
      <c r="AF4830" s="15"/>
      <c r="AG4830" s="15"/>
      <c r="AH4830" s="15"/>
      <c r="AI4830" s="15"/>
      <c r="AJ4830" s="15"/>
      <c r="AK4830" s="15"/>
      <c r="AL4830" s="15"/>
      <c r="AM4830" s="15"/>
      <c r="AN4830" s="15"/>
      <c r="AO4830" s="15"/>
      <c r="AP4830" s="15"/>
      <c r="AQ4830" s="15"/>
      <c r="AR4830" s="15"/>
      <c r="AS4830" s="15"/>
      <c r="AT4830" s="15"/>
      <c r="AU4830" s="15"/>
      <c r="AV4830" s="15"/>
      <c r="AW4830" s="15"/>
      <c r="AX4830" s="82"/>
      <c r="AY4830" s="10"/>
      <c r="AZ4830" s="10">
        <v>1</v>
      </c>
      <c r="BA4830" t="s">
        <v>22</v>
      </c>
      <c r="BB4830" t="s">
        <v>23</v>
      </c>
      <c r="BD4830" s="39" t="str">
        <f t="shared" si="152"/>
        <v>956168003_ID-1440974660Herbal Essences</v>
      </c>
    </row>
    <row r="4831" spans="2:56" ht="13.5" customHeight="1" x14ac:dyDescent="0.35">
      <c r="B4831" s="10" t="s">
        <v>17</v>
      </c>
      <c r="C4831" s="10" t="s">
        <v>2329</v>
      </c>
      <c r="D4831" s="10" t="s">
        <v>248</v>
      </c>
      <c r="E4831" s="10" t="s">
        <v>194</v>
      </c>
      <c r="F4831" s="10" t="s">
        <v>3590</v>
      </c>
      <c r="G4831" s="137" t="s">
        <v>17556</v>
      </c>
      <c r="H4831" s="10"/>
      <c r="I4831" s="10" t="s">
        <v>6358</v>
      </c>
      <c r="J4831" s="83" t="s">
        <v>19243</v>
      </c>
      <c r="K4831" s="10" t="s">
        <v>17557</v>
      </c>
      <c r="L4831" s="98">
        <f>IFERROR(VLOOKUP($F4831&amp;$C4831,Sales!$J:$W,9,0),0)</f>
        <v>7287660</v>
      </c>
      <c r="M4831" s="98">
        <f>IFERROR(VLOOKUP($F4831&amp;$C4831,Sales!$J:$W,10,0),0)</f>
        <v>0</v>
      </c>
      <c r="N4831" s="98">
        <f>IFERROR(VLOOKUP($F4831&amp;$C4831,Sales!$J:$W,11,0),0)</f>
        <v>0</v>
      </c>
      <c r="O4831" s="98">
        <f>IFERROR(VLOOKUP($F4831&amp;$C4831,Sales!$J:$W,12,0),0)</f>
        <v>10</v>
      </c>
      <c r="P4831" s="98">
        <f>IFERROR(VLOOKUP($F4831&amp;$C4831,Sales!$J:$W,13,0),0)</f>
        <v>2429220</v>
      </c>
      <c r="Q4831" s="98">
        <f>IFERROR(VLOOKUP($F4831&amp;$C4831,Sales!$A:$H,7,0),0)</f>
        <v>0</v>
      </c>
      <c r="R4831" s="41" t="str">
        <f t="shared" si="151"/>
        <v>ERROR</v>
      </c>
      <c r="S4831" s="15"/>
      <c r="T4831" s="15"/>
      <c r="U4831" s="15"/>
      <c r="V4831" s="15"/>
      <c r="W4831" s="15"/>
      <c r="X4831" s="15"/>
      <c r="Y4831" s="41"/>
      <c r="Z4831" s="41"/>
      <c r="AA4831" s="41"/>
      <c r="AB4831" s="15"/>
      <c r="AC4831" s="15"/>
      <c r="AD4831" s="15"/>
      <c r="AE4831" s="15"/>
      <c r="AF4831" s="15"/>
      <c r="AG4831" s="15"/>
      <c r="AH4831" s="15"/>
      <c r="AI4831" s="15"/>
      <c r="AJ4831" s="41"/>
      <c r="AK4831" s="15"/>
      <c r="AL4831" s="15"/>
      <c r="AM4831" s="15"/>
      <c r="AN4831" s="15"/>
      <c r="AO4831" s="15"/>
      <c r="AP4831" s="15"/>
      <c r="AQ4831" s="15"/>
      <c r="AR4831" s="15"/>
      <c r="AS4831" s="15"/>
      <c r="AT4831" s="15"/>
      <c r="AU4831" s="15"/>
      <c r="AV4831" s="15"/>
      <c r="AW4831" s="15"/>
      <c r="AX4831" s="15"/>
      <c r="AY4831" s="10"/>
      <c r="AZ4831" s="10">
        <v>1</v>
      </c>
      <c r="BA4831" t="s">
        <v>22</v>
      </c>
      <c r="BB4831" t="s">
        <v>88</v>
      </c>
      <c r="BC4831" t="s">
        <v>17558</v>
      </c>
      <c r="BD4831" s="39" t="str">
        <f t="shared" si="152"/>
        <v>4160196356_ID-7014784868Herbal Essences</v>
      </c>
    </row>
    <row r="4832" spans="2:56" ht="13.5" customHeight="1" x14ac:dyDescent="0.35">
      <c r="B4832" s="10" t="s">
        <v>17</v>
      </c>
      <c r="C4832" s="10" t="s">
        <v>2329</v>
      </c>
      <c r="D4832" s="10" t="s">
        <v>294</v>
      </c>
      <c r="E4832" s="10" t="s">
        <v>295</v>
      </c>
      <c r="F4832" s="10" t="s">
        <v>6086</v>
      </c>
      <c r="G4832" s="137" t="s">
        <v>17559</v>
      </c>
      <c r="H4832" s="10"/>
      <c r="I4832" s="10" t="s">
        <v>6360</v>
      </c>
      <c r="J4832" s="83" t="s">
        <v>19244</v>
      </c>
      <c r="K4832" s="10" t="s">
        <v>17560</v>
      </c>
      <c r="L4832" s="98">
        <f>IFERROR(VLOOKUP($F4832&amp;$C4832,Sales!$J:$W,9,0),0)</f>
        <v>0</v>
      </c>
      <c r="M4832" s="98">
        <f>IFERROR(VLOOKUP($F4832&amp;$C4832,Sales!$J:$W,10,0),0)</f>
        <v>0</v>
      </c>
      <c r="N4832" s="98">
        <f>IFERROR(VLOOKUP($F4832&amp;$C4832,Sales!$J:$W,11,0),0)</f>
        <v>0</v>
      </c>
      <c r="O4832" s="98">
        <f>IFERROR(VLOOKUP($F4832&amp;$C4832,Sales!$J:$W,12,0),0)</f>
        <v>0</v>
      </c>
      <c r="P4832" s="98">
        <f>IFERROR(VLOOKUP($F4832&amp;$C4832,Sales!$J:$W,13,0),0)</f>
        <v>0</v>
      </c>
      <c r="Q4832" s="98">
        <f>IFERROR(VLOOKUP($F4832&amp;$C4832,Sales!$A:$H,7,0),0)</f>
        <v>0</v>
      </c>
      <c r="R4832" s="41" t="str">
        <f t="shared" si="151"/>
        <v>ERROR</v>
      </c>
      <c r="S4832" s="15"/>
      <c r="T4832" s="15"/>
      <c r="U4832" s="15"/>
      <c r="V4832" s="15"/>
      <c r="W4832" s="15"/>
      <c r="X4832" s="15"/>
      <c r="Y4832" s="41"/>
      <c r="Z4832" s="41"/>
      <c r="AA4832" s="41"/>
      <c r="AB4832" s="15"/>
      <c r="AC4832" s="15"/>
      <c r="AD4832" s="15"/>
      <c r="AE4832" s="15"/>
      <c r="AF4832" s="15"/>
      <c r="AG4832" s="15"/>
      <c r="AH4832" s="15"/>
      <c r="AI4832" s="15"/>
      <c r="AJ4832" s="41"/>
      <c r="AK4832" s="15"/>
      <c r="AL4832" s="15"/>
      <c r="AM4832" s="15"/>
      <c r="AN4832" s="15"/>
      <c r="AO4832" s="15"/>
      <c r="AP4832" s="15"/>
      <c r="AQ4832" s="15"/>
      <c r="AR4832" s="15"/>
      <c r="AS4832" s="15"/>
      <c r="AT4832" s="15"/>
      <c r="AU4832" s="15"/>
      <c r="AV4832" s="15"/>
      <c r="AW4832" s="15"/>
      <c r="AX4832" s="15"/>
      <c r="AY4832" s="10"/>
      <c r="AZ4832" s="10">
        <v>1</v>
      </c>
      <c r="BA4832" t="s">
        <v>22</v>
      </c>
      <c r="BB4832" t="s">
        <v>88</v>
      </c>
      <c r="BD4832" s="39" t="str">
        <f t="shared" si="152"/>
        <v>4840062675_ID-8956644026Olay</v>
      </c>
    </row>
    <row r="4833" spans="2:59" ht="13.5" customHeight="1" x14ac:dyDescent="0.35">
      <c r="B4833" s="10" t="s">
        <v>17</v>
      </c>
      <c r="C4833" s="10" t="s">
        <v>2329</v>
      </c>
      <c r="D4833" s="10" t="s">
        <v>294</v>
      </c>
      <c r="E4833" s="10" t="s">
        <v>295</v>
      </c>
      <c r="F4833" s="10" t="s">
        <v>6087</v>
      </c>
      <c r="G4833" s="137" t="s">
        <v>17561</v>
      </c>
      <c r="H4833" s="10"/>
      <c r="I4833" s="149" t="s">
        <v>6361</v>
      </c>
      <c r="J4833" s="83" t="s">
        <v>19245</v>
      </c>
      <c r="K4833" s="10" t="s">
        <v>17562</v>
      </c>
      <c r="L4833" s="98">
        <f>IFERROR(VLOOKUP($F4833&amp;$C4833,Sales!$J:$W,9,0),0)</f>
        <v>8792190</v>
      </c>
      <c r="M4833" s="98">
        <f>IFERROR(VLOOKUP($F4833&amp;$C4833,Sales!$J:$W,10,0),0)</f>
        <v>2797514.9999999995</v>
      </c>
      <c r="N4833" s="98">
        <f>IFERROR(VLOOKUP($F4833&amp;$C4833,Sales!$J:$W,11,0),0)</f>
        <v>9991125</v>
      </c>
      <c r="O4833" s="98">
        <f>IFERROR(VLOOKUP($F4833&amp;$C4833,Sales!$J:$W,12,0),0)</f>
        <v>18</v>
      </c>
      <c r="P4833" s="98">
        <f>IFERROR(VLOOKUP($F4833&amp;$C4833,Sales!$J:$W,13,0),0)</f>
        <v>7193610</v>
      </c>
      <c r="Q4833" s="98">
        <f>IFERROR(VLOOKUP($F4833&amp;$C4833,Sales!$A:$H,7,0),0)</f>
        <v>0</v>
      </c>
      <c r="R4833" s="41">
        <f t="shared" si="151"/>
        <v>1</v>
      </c>
      <c r="S4833" s="15">
        <v>1</v>
      </c>
      <c r="T4833" s="15"/>
      <c r="U4833" s="15"/>
      <c r="V4833" s="15">
        <v>1</v>
      </c>
      <c r="W4833" s="15">
        <v>1</v>
      </c>
      <c r="X4833" s="15">
        <v>1</v>
      </c>
      <c r="Y4833" s="41">
        <v>1</v>
      </c>
      <c r="Z4833" s="41">
        <v>1</v>
      </c>
      <c r="AA4833" s="15"/>
      <c r="AB4833" s="15"/>
      <c r="AC4833" s="15"/>
      <c r="AD4833" s="15"/>
      <c r="AE4833" s="15"/>
      <c r="AF4833" s="15"/>
      <c r="AG4833" s="15"/>
      <c r="AH4833" s="15"/>
      <c r="AI4833" s="15"/>
      <c r="AJ4833" s="15"/>
      <c r="AK4833" s="15"/>
      <c r="AL4833" s="15"/>
      <c r="AM4833" s="15"/>
      <c r="AN4833" s="15"/>
      <c r="AO4833" s="15"/>
      <c r="AP4833" s="15"/>
      <c r="AQ4833" s="15"/>
      <c r="AR4833" s="15"/>
      <c r="AS4833" s="15"/>
      <c r="AT4833" s="15"/>
      <c r="AU4833" s="15"/>
      <c r="AV4833" s="15"/>
      <c r="AW4833" s="15"/>
      <c r="AX4833" s="15"/>
      <c r="AY4833" s="10"/>
      <c r="AZ4833" s="10">
        <v>1</v>
      </c>
      <c r="BA4833" t="s">
        <v>22</v>
      </c>
      <c r="BB4833" t="s">
        <v>23</v>
      </c>
      <c r="BD4833" s="39" t="str">
        <f t="shared" si="152"/>
        <v>4840040914_ID-8956606305Olay</v>
      </c>
      <c r="BG4833" t="s">
        <v>17336</v>
      </c>
    </row>
    <row r="4834" spans="2:59" ht="13.5" customHeight="1" x14ac:dyDescent="0.35">
      <c r="B4834" s="10" t="s">
        <v>17</v>
      </c>
      <c r="C4834" s="10" t="s">
        <v>2329</v>
      </c>
      <c r="D4834" s="10" t="s">
        <v>294</v>
      </c>
      <c r="E4834" s="10" t="s">
        <v>295</v>
      </c>
      <c r="F4834" s="10" t="s">
        <v>1714</v>
      </c>
      <c r="G4834" s="137" t="s">
        <v>17563</v>
      </c>
      <c r="H4834" s="10"/>
      <c r="I4834" s="149" t="s">
        <v>298</v>
      </c>
      <c r="J4834" s="83" t="s">
        <v>19246</v>
      </c>
      <c r="K4834" s="10" t="s">
        <v>17564</v>
      </c>
      <c r="L4834" s="98">
        <f>IFERROR(VLOOKUP($F4834&amp;$C4834,Sales!$J:$W,9,0),0)</f>
        <v>18261984</v>
      </c>
      <c r="M4834" s="98">
        <f>IFERROR(VLOOKUP($F4834&amp;$C4834,Sales!$J:$W,10,0),0)</f>
        <v>0</v>
      </c>
      <c r="N4834" s="98">
        <f>IFERROR(VLOOKUP($F4834&amp;$C4834,Sales!$J:$W,11,0),0)</f>
        <v>0</v>
      </c>
      <c r="O4834" s="98">
        <f>IFERROR(VLOOKUP($F4834&amp;$C4834,Sales!$J:$W,12,0),0)</f>
        <v>16</v>
      </c>
      <c r="P4834" s="98">
        <f>IFERROR(VLOOKUP($F4834&amp;$C4834,Sales!$J:$W,13,0),0)</f>
        <v>6087328</v>
      </c>
      <c r="Q4834" s="98">
        <f>IFERROR(VLOOKUP($F4834&amp;$C4834,Sales!$A:$H,7,0),0)</f>
        <v>0</v>
      </c>
      <c r="R4834" s="41">
        <f t="shared" si="151"/>
        <v>1</v>
      </c>
      <c r="S4834" s="15">
        <v>1</v>
      </c>
      <c r="T4834" s="15"/>
      <c r="U4834" s="15"/>
      <c r="V4834" s="15">
        <v>1</v>
      </c>
      <c r="W4834" s="15">
        <v>1</v>
      </c>
      <c r="X4834" s="15">
        <v>1</v>
      </c>
      <c r="Y4834" s="41">
        <v>1</v>
      </c>
      <c r="Z4834" s="41">
        <v>1</v>
      </c>
      <c r="AA4834" s="15"/>
      <c r="AB4834" s="15"/>
      <c r="AC4834" s="15"/>
      <c r="AD4834" s="15"/>
      <c r="AE4834" s="15"/>
      <c r="AF4834" s="15"/>
      <c r="AG4834" s="15"/>
      <c r="AH4834" s="15"/>
      <c r="AI4834" s="15"/>
      <c r="AJ4834" s="15"/>
      <c r="AK4834" s="15"/>
      <c r="AL4834" s="15"/>
      <c r="AM4834" s="15"/>
      <c r="AN4834" s="15"/>
      <c r="AO4834" s="15"/>
      <c r="AP4834" s="15"/>
      <c r="AQ4834" s="15"/>
      <c r="AR4834" s="15"/>
      <c r="AS4834" s="15"/>
      <c r="AT4834" s="15"/>
      <c r="AU4834" s="15"/>
      <c r="AV4834" s="15"/>
      <c r="AW4834" s="15"/>
      <c r="AX4834" s="15"/>
      <c r="AY4834" s="10"/>
      <c r="AZ4834" s="10">
        <v>1</v>
      </c>
      <c r="BA4834" t="s">
        <v>22</v>
      </c>
      <c r="BB4834" t="s">
        <v>23</v>
      </c>
      <c r="BD4834" s="39" t="str">
        <f t="shared" si="152"/>
        <v>530814201_ID-730636667Olay</v>
      </c>
      <c r="BG4834" t="s">
        <v>17336</v>
      </c>
    </row>
    <row r="4835" spans="2:59" ht="13.5" customHeight="1" x14ac:dyDescent="0.35">
      <c r="B4835" s="10" t="s">
        <v>17</v>
      </c>
      <c r="C4835" s="10" t="s">
        <v>2329</v>
      </c>
      <c r="D4835" s="10" t="s">
        <v>294</v>
      </c>
      <c r="E4835" s="10" t="s">
        <v>295</v>
      </c>
      <c r="F4835" s="10" t="s">
        <v>1197</v>
      </c>
      <c r="G4835" s="137" t="s">
        <v>17565</v>
      </c>
      <c r="H4835" s="10"/>
      <c r="I4835" s="10" t="s">
        <v>1198</v>
      </c>
      <c r="J4835" s="83" t="s">
        <v>19247</v>
      </c>
      <c r="K4835" s="10" t="s">
        <v>17566</v>
      </c>
      <c r="L4835" s="98">
        <f>IFERROR(VLOOKUP($F4835&amp;$C4835,Sales!$J:$W,9,0),0)</f>
        <v>0</v>
      </c>
      <c r="M4835" s="98">
        <f>IFERROR(VLOOKUP($F4835&amp;$C4835,Sales!$J:$W,10,0),0)</f>
        <v>0</v>
      </c>
      <c r="N4835" s="98">
        <f>IFERROR(VLOOKUP($F4835&amp;$C4835,Sales!$J:$W,11,0),0)</f>
        <v>0</v>
      </c>
      <c r="O4835" s="98">
        <f>IFERROR(VLOOKUP($F4835&amp;$C4835,Sales!$J:$W,12,0),0)</f>
        <v>0</v>
      </c>
      <c r="P4835" s="98">
        <f>IFERROR(VLOOKUP($F4835&amp;$C4835,Sales!$J:$W,13,0),0)</f>
        <v>0</v>
      </c>
      <c r="Q4835" s="98">
        <f>IFERROR(VLOOKUP($F4835&amp;$C4835,Sales!$A:$H,7,0),0)</f>
        <v>0</v>
      </c>
      <c r="R4835" s="41" t="str">
        <f t="shared" si="151"/>
        <v>ERROR</v>
      </c>
      <c r="S4835" s="15"/>
      <c r="T4835" s="15"/>
      <c r="U4835" s="15"/>
      <c r="V4835" s="15"/>
      <c r="W4835" s="15"/>
      <c r="X4835" s="15"/>
      <c r="Y4835" s="41"/>
      <c r="Z4835" s="41"/>
      <c r="AA4835" s="41"/>
      <c r="AB4835" s="15"/>
      <c r="AC4835" s="15"/>
      <c r="AD4835" s="15"/>
      <c r="AE4835" s="15"/>
      <c r="AF4835" s="15"/>
      <c r="AG4835" s="15"/>
      <c r="AH4835" s="15"/>
      <c r="AI4835" s="15"/>
      <c r="AJ4835" s="41"/>
      <c r="AK4835" s="15"/>
      <c r="AL4835" s="15"/>
      <c r="AM4835" s="15"/>
      <c r="AN4835" s="15"/>
      <c r="AO4835" s="15"/>
      <c r="AP4835" s="15"/>
      <c r="AQ4835" s="15"/>
      <c r="AR4835" s="15"/>
      <c r="AS4835" s="15"/>
      <c r="AT4835" s="15"/>
      <c r="AU4835" s="15"/>
      <c r="AV4835" s="15"/>
      <c r="AW4835" s="15"/>
      <c r="AX4835" s="15"/>
      <c r="AY4835" s="10"/>
      <c r="AZ4835" s="10">
        <v>1</v>
      </c>
      <c r="BA4835" t="s">
        <v>22</v>
      </c>
      <c r="BB4835" t="s">
        <v>88</v>
      </c>
      <c r="BD4835" s="39" t="str">
        <f t="shared" si="152"/>
        <v>1176722106_ID-1865820604Olay</v>
      </c>
    </row>
    <row r="4836" spans="2:59" ht="13.5" customHeight="1" x14ac:dyDescent="0.35">
      <c r="B4836" s="10" t="s">
        <v>17</v>
      </c>
      <c r="C4836" s="10" t="s">
        <v>2329</v>
      </c>
      <c r="D4836" s="10" t="s">
        <v>294</v>
      </c>
      <c r="E4836" s="10" t="s">
        <v>295</v>
      </c>
      <c r="F4836" s="10" t="s">
        <v>6088</v>
      </c>
      <c r="G4836" s="137" t="s">
        <v>17567</v>
      </c>
      <c r="H4836" s="10"/>
      <c r="I4836" s="10" t="s">
        <v>5840</v>
      </c>
      <c r="J4836" s="83" t="s">
        <v>19248</v>
      </c>
      <c r="K4836" s="10" t="s">
        <v>5841</v>
      </c>
      <c r="L4836" s="98">
        <f>IFERROR(VLOOKUP($F4836&amp;$C4836,Sales!$J:$W,9,0),0)</f>
        <v>0</v>
      </c>
      <c r="M4836" s="98">
        <f>IFERROR(VLOOKUP($F4836&amp;$C4836,Sales!$J:$W,10,0),0)</f>
        <v>0</v>
      </c>
      <c r="N4836" s="98">
        <f>IFERROR(VLOOKUP($F4836&amp;$C4836,Sales!$J:$W,11,0),0)</f>
        <v>0</v>
      </c>
      <c r="O4836" s="98">
        <f>IFERROR(VLOOKUP($F4836&amp;$C4836,Sales!$J:$W,12,0),0)</f>
        <v>0</v>
      </c>
      <c r="P4836" s="98">
        <f>IFERROR(VLOOKUP($F4836&amp;$C4836,Sales!$J:$W,13,0),0)</f>
        <v>0</v>
      </c>
      <c r="Q4836" s="98">
        <f>IFERROR(VLOOKUP($F4836&amp;$C4836,Sales!$A:$H,7,0),0)</f>
        <v>0</v>
      </c>
      <c r="R4836" s="41" t="str">
        <f t="shared" si="151"/>
        <v>ERROR</v>
      </c>
      <c r="S4836" s="15"/>
      <c r="T4836" s="15"/>
      <c r="U4836" s="15"/>
      <c r="V4836" s="15"/>
      <c r="W4836" s="15"/>
      <c r="X4836" s="15"/>
      <c r="Y4836" s="41"/>
      <c r="Z4836" s="41"/>
      <c r="AA4836" s="41"/>
      <c r="AB4836" s="15"/>
      <c r="AC4836" s="15"/>
      <c r="AD4836" s="15"/>
      <c r="AE4836" s="15"/>
      <c r="AF4836" s="15"/>
      <c r="AG4836" s="15"/>
      <c r="AH4836" s="15"/>
      <c r="AI4836" s="15"/>
      <c r="AJ4836" s="41"/>
      <c r="AK4836" s="15"/>
      <c r="AL4836" s="15"/>
      <c r="AM4836" s="15"/>
      <c r="AN4836" s="15"/>
      <c r="AO4836" s="15"/>
      <c r="AP4836" s="15"/>
      <c r="AQ4836" s="15"/>
      <c r="AR4836" s="15"/>
      <c r="AS4836" s="15"/>
      <c r="AT4836" s="15"/>
      <c r="AU4836" s="15"/>
      <c r="AV4836" s="15"/>
      <c r="AW4836" s="15"/>
      <c r="AX4836" s="15"/>
      <c r="AY4836" s="10"/>
      <c r="AZ4836" s="10">
        <v>1</v>
      </c>
      <c r="BA4836" t="s">
        <v>22</v>
      </c>
      <c r="BB4836" t="s">
        <v>88</v>
      </c>
      <c r="BD4836" s="39" t="str">
        <f t="shared" si="152"/>
        <v>5193216873_ID-9750330732Olay</v>
      </c>
    </row>
    <row r="4837" spans="2:59" ht="13.5" customHeight="1" x14ac:dyDescent="0.35">
      <c r="B4837" s="10" t="s">
        <v>17</v>
      </c>
      <c r="C4837" s="10" t="s">
        <v>2329</v>
      </c>
      <c r="D4837" s="10" t="s">
        <v>294</v>
      </c>
      <c r="E4837" s="10" t="s">
        <v>295</v>
      </c>
      <c r="F4837" s="10" t="s">
        <v>6172</v>
      </c>
      <c r="G4837" s="137" t="s">
        <v>17568</v>
      </c>
      <c r="H4837" s="10"/>
      <c r="I4837" s="149" t="s">
        <v>6173</v>
      </c>
      <c r="J4837" s="83" t="s">
        <v>19249</v>
      </c>
      <c r="K4837" s="10" t="s">
        <v>17569</v>
      </c>
      <c r="L4837" s="98">
        <f>IFERROR(VLOOKUP($F4837&amp;$C4837,Sales!$J:$W,9,0),0)</f>
        <v>7992899.9999999991</v>
      </c>
      <c r="M4837" s="98">
        <f>IFERROR(VLOOKUP($F4837&amp;$C4837,Sales!$J:$W,10,0),0)</f>
        <v>0</v>
      </c>
      <c r="N4837" s="98">
        <f>IFERROR(VLOOKUP($F4837&amp;$C4837,Sales!$J:$W,11,0),0)</f>
        <v>0</v>
      </c>
      <c r="O4837" s="98">
        <f>IFERROR(VLOOKUP($F4837&amp;$C4837,Sales!$J:$W,12,0),0)</f>
        <v>6.666666666666667</v>
      </c>
      <c r="P4837" s="98">
        <f>IFERROR(VLOOKUP($F4837&amp;$C4837,Sales!$J:$W,13,0),0)</f>
        <v>2664299.9999999995</v>
      </c>
      <c r="Q4837" s="98">
        <f>IFERROR(VLOOKUP($F4837&amp;$C4837,Sales!$A:$H,7,0),0)</f>
        <v>0</v>
      </c>
      <c r="R4837" s="41">
        <f t="shared" si="151"/>
        <v>1</v>
      </c>
      <c r="S4837" s="15">
        <v>1</v>
      </c>
      <c r="T4837" s="15"/>
      <c r="U4837" s="15"/>
      <c r="V4837" s="15">
        <v>1</v>
      </c>
      <c r="W4837" s="15">
        <v>1</v>
      </c>
      <c r="X4837" s="15">
        <v>1</v>
      </c>
      <c r="Y4837" s="41">
        <v>1</v>
      </c>
      <c r="Z4837" s="41">
        <v>1</v>
      </c>
      <c r="AA4837" s="15"/>
      <c r="AB4837" s="15"/>
      <c r="AC4837" s="15"/>
      <c r="AD4837" s="15"/>
      <c r="AE4837" s="15"/>
      <c r="AF4837" s="15"/>
      <c r="AG4837" s="15"/>
      <c r="AH4837" s="15"/>
      <c r="AI4837" s="15"/>
      <c r="AJ4837" s="15"/>
      <c r="AK4837" s="15"/>
      <c r="AL4837" s="15"/>
      <c r="AM4837" s="15"/>
      <c r="AN4837" s="15"/>
      <c r="AO4837" s="15"/>
      <c r="AP4837" s="15"/>
      <c r="AQ4837" s="15"/>
      <c r="AR4837" s="15"/>
      <c r="AS4837" s="15"/>
      <c r="AT4837" s="15"/>
      <c r="AU4837" s="15"/>
      <c r="AV4837" s="15"/>
      <c r="AW4837" s="15"/>
      <c r="AX4837" s="82"/>
      <c r="AY4837" s="10"/>
      <c r="AZ4837" s="10">
        <v>1</v>
      </c>
      <c r="BA4837" t="s">
        <v>22</v>
      </c>
      <c r="BB4837" t="s">
        <v>23</v>
      </c>
      <c r="BD4837" s="39" t="str">
        <f t="shared" si="152"/>
        <v>3204976306_ID-5603604083Olay</v>
      </c>
    </row>
    <row r="4838" spans="2:59" ht="13.5" customHeight="1" x14ac:dyDescent="0.35">
      <c r="B4838" s="10" t="s">
        <v>17</v>
      </c>
      <c r="C4838" s="10" t="s">
        <v>2329</v>
      </c>
      <c r="D4838" s="10" t="s">
        <v>294</v>
      </c>
      <c r="E4838" s="10" t="s">
        <v>295</v>
      </c>
      <c r="F4838" s="10" t="s">
        <v>1756</v>
      </c>
      <c r="G4838" s="137" t="s">
        <v>17570</v>
      </c>
      <c r="H4838" s="10"/>
      <c r="I4838" s="10" t="s">
        <v>1757</v>
      </c>
      <c r="J4838" s="83" t="s">
        <v>19250</v>
      </c>
      <c r="K4838" s="10" t="s">
        <v>17571</v>
      </c>
      <c r="L4838" s="98">
        <f>IFERROR(VLOOKUP($F4838&amp;$C4838,Sales!$J:$W,9,0),0)</f>
        <v>0</v>
      </c>
      <c r="M4838" s="98">
        <f>IFERROR(VLOOKUP($F4838&amp;$C4838,Sales!$J:$W,10,0),0)</f>
        <v>0</v>
      </c>
      <c r="N4838" s="98">
        <f>IFERROR(VLOOKUP($F4838&amp;$C4838,Sales!$J:$W,11,0),0)</f>
        <v>0</v>
      </c>
      <c r="O4838" s="98">
        <f>IFERROR(VLOOKUP($F4838&amp;$C4838,Sales!$J:$W,12,0),0)</f>
        <v>0</v>
      </c>
      <c r="P4838" s="98">
        <f>IFERROR(VLOOKUP($F4838&amp;$C4838,Sales!$J:$W,13,0),0)</f>
        <v>0</v>
      </c>
      <c r="Q4838" s="98">
        <f>IFERROR(VLOOKUP($F4838&amp;$C4838,Sales!$A:$H,7,0),0)</f>
        <v>0</v>
      </c>
      <c r="R4838" s="41" t="str">
        <f t="shared" si="151"/>
        <v>ERROR</v>
      </c>
      <c r="S4838" s="15"/>
      <c r="T4838" s="15"/>
      <c r="U4838" s="15"/>
      <c r="V4838" s="15"/>
      <c r="W4838" s="15"/>
      <c r="X4838" s="15"/>
      <c r="Y4838" s="41"/>
      <c r="Z4838" s="41"/>
      <c r="AA4838" s="41"/>
      <c r="AB4838" s="15"/>
      <c r="AC4838" s="15"/>
      <c r="AD4838" s="15"/>
      <c r="AE4838" s="15"/>
      <c r="AF4838" s="15"/>
      <c r="AG4838" s="15"/>
      <c r="AH4838" s="15"/>
      <c r="AI4838" s="15"/>
      <c r="AJ4838" s="41"/>
      <c r="AK4838" s="15"/>
      <c r="AL4838" s="15"/>
      <c r="AM4838" s="15"/>
      <c r="AN4838" s="15"/>
      <c r="AO4838" s="15"/>
      <c r="AP4838" s="15"/>
      <c r="AQ4838" s="15"/>
      <c r="AR4838" s="15"/>
      <c r="AS4838" s="15"/>
      <c r="AT4838" s="15"/>
      <c r="AU4838" s="15"/>
      <c r="AV4838" s="15"/>
      <c r="AW4838" s="15"/>
      <c r="AX4838" s="15"/>
      <c r="AY4838" s="10"/>
      <c r="AZ4838" s="10">
        <v>1</v>
      </c>
      <c r="BA4838" t="s">
        <v>22</v>
      </c>
      <c r="BB4838" t="s">
        <v>88</v>
      </c>
      <c r="BD4838" s="39" t="str">
        <f t="shared" si="152"/>
        <v>1067872466_ID-1655780234Olay</v>
      </c>
    </row>
    <row r="4839" spans="2:59" ht="13.5" customHeight="1" x14ac:dyDescent="0.35">
      <c r="B4839" s="10" t="s">
        <v>17</v>
      </c>
      <c r="C4839" s="10" t="s">
        <v>2329</v>
      </c>
      <c r="D4839" s="10" t="s">
        <v>294</v>
      </c>
      <c r="E4839" s="10" t="s">
        <v>295</v>
      </c>
      <c r="F4839" s="10" t="s">
        <v>1151</v>
      </c>
      <c r="G4839" s="137" t="s">
        <v>4592</v>
      </c>
      <c r="H4839" s="10"/>
      <c r="I4839" s="10" t="s">
        <v>1152</v>
      </c>
      <c r="J4839" s="83" t="s">
        <v>19251</v>
      </c>
      <c r="K4839" s="10" t="s">
        <v>11080</v>
      </c>
      <c r="L4839" s="98">
        <f>IFERROR(VLOOKUP($F4839&amp;$C4839,Sales!$J:$W,9,0),0)</f>
        <v>0</v>
      </c>
      <c r="M4839" s="98">
        <f>IFERROR(VLOOKUP($F4839&amp;$C4839,Sales!$J:$W,10,0),0)</f>
        <v>0</v>
      </c>
      <c r="N4839" s="98">
        <f>IFERROR(VLOOKUP($F4839&amp;$C4839,Sales!$J:$W,11,0),0)</f>
        <v>5707632</v>
      </c>
      <c r="O4839" s="98">
        <f>IFERROR(VLOOKUP($F4839&amp;$C4839,Sales!$J:$W,12,0),0)</f>
        <v>5.333333333333333</v>
      </c>
      <c r="P4839" s="98">
        <f>IFERROR(VLOOKUP($F4839&amp;$C4839,Sales!$J:$W,13,0),0)</f>
        <v>1902544</v>
      </c>
      <c r="Q4839" s="98">
        <f>IFERROR(VLOOKUP($F4839&amp;$C4839,Sales!$A:$H,7,0),0)</f>
        <v>0</v>
      </c>
      <c r="R4839" s="41" t="str">
        <f t="shared" si="151"/>
        <v>ERROR</v>
      </c>
      <c r="S4839" s="15"/>
      <c r="T4839" s="15"/>
      <c r="U4839" s="15"/>
      <c r="V4839" s="15"/>
      <c r="W4839" s="15"/>
      <c r="X4839" s="15"/>
      <c r="Y4839" s="41"/>
      <c r="Z4839" s="41"/>
      <c r="AA4839" s="41"/>
      <c r="AB4839" s="15"/>
      <c r="AC4839" s="15"/>
      <c r="AD4839" s="15"/>
      <c r="AE4839" s="15"/>
      <c r="AF4839" s="15"/>
      <c r="AG4839" s="15"/>
      <c r="AH4839" s="15"/>
      <c r="AI4839" s="15"/>
      <c r="AJ4839" s="41"/>
      <c r="AK4839" s="15"/>
      <c r="AL4839" s="15"/>
      <c r="AM4839" s="15"/>
      <c r="AN4839" s="15"/>
      <c r="AO4839" s="15"/>
      <c r="AP4839" s="15"/>
      <c r="AQ4839" s="15"/>
      <c r="AR4839" s="15"/>
      <c r="AS4839" s="15"/>
      <c r="AT4839" s="15"/>
      <c r="AU4839" s="15"/>
      <c r="AV4839" s="15"/>
      <c r="AW4839" s="15"/>
      <c r="AX4839" s="15"/>
      <c r="AY4839" s="10"/>
      <c r="AZ4839" s="10">
        <v>1</v>
      </c>
      <c r="BA4839" t="s">
        <v>22</v>
      </c>
      <c r="BB4839" t="s">
        <v>88</v>
      </c>
      <c r="BC4839" t="s">
        <v>17558</v>
      </c>
      <c r="BD4839" s="39" t="str">
        <f t="shared" si="152"/>
        <v>848414948_ID-1220724180Olay</v>
      </c>
    </row>
    <row r="4840" spans="2:59" ht="13.5" customHeight="1" x14ac:dyDescent="0.35">
      <c r="B4840" s="10" t="s">
        <v>17</v>
      </c>
      <c r="C4840" s="10" t="s">
        <v>2329</v>
      </c>
      <c r="D4840" s="10" t="s">
        <v>294</v>
      </c>
      <c r="E4840" s="10" t="s">
        <v>295</v>
      </c>
      <c r="F4840" s="10" t="s">
        <v>1754</v>
      </c>
      <c r="G4840" s="137" t="s">
        <v>17572</v>
      </c>
      <c r="H4840" s="10"/>
      <c r="I4840" s="10" t="s">
        <v>1755</v>
      </c>
      <c r="J4840" s="83" t="s">
        <v>19252</v>
      </c>
      <c r="K4840" s="10" t="s">
        <v>17573</v>
      </c>
      <c r="L4840" s="98">
        <f>IFERROR(VLOOKUP($F4840&amp;$C4840,Sales!$J:$W,9,0),0)</f>
        <v>0</v>
      </c>
      <c r="M4840" s="98">
        <f>IFERROR(VLOOKUP($F4840&amp;$C4840,Sales!$J:$W,10,0),0)</f>
        <v>0</v>
      </c>
      <c r="N4840" s="98">
        <f>IFERROR(VLOOKUP($F4840&amp;$C4840,Sales!$J:$W,11,0),0)</f>
        <v>0</v>
      </c>
      <c r="O4840" s="98">
        <f>IFERROR(VLOOKUP($F4840&amp;$C4840,Sales!$J:$W,12,0),0)</f>
        <v>0</v>
      </c>
      <c r="P4840" s="98">
        <f>IFERROR(VLOOKUP($F4840&amp;$C4840,Sales!$J:$W,13,0),0)</f>
        <v>0</v>
      </c>
      <c r="Q4840" s="98">
        <f>IFERROR(VLOOKUP($F4840&amp;$C4840,Sales!$A:$H,7,0),0)</f>
        <v>0</v>
      </c>
      <c r="R4840" s="41" t="str">
        <f t="shared" si="151"/>
        <v>ERROR</v>
      </c>
      <c r="S4840" s="15"/>
      <c r="T4840" s="15"/>
      <c r="U4840" s="15"/>
      <c r="V4840" s="15"/>
      <c r="W4840" s="15"/>
      <c r="X4840" s="15"/>
      <c r="Y4840" s="41"/>
      <c r="Z4840" s="41"/>
      <c r="AA4840" s="41"/>
      <c r="AB4840" s="15"/>
      <c r="AC4840" s="15"/>
      <c r="AD4840" s="15"/>
      <c r="AE4840" s="15"/>
      <c r="AF4840" s="15"/>
      <c r="AG4840" s="15"/>
      <c r="AH4840" s="15"/>
      <c r="AI4840" s="15"/>
      <c r="AJ4840" s="41"/>
      <c r="AK4840" s="15"/>
      <c r="AL4840" s="15"/>
      <c r="AM4840" s="15"/>
      <c r="AN4840" s="15"/>
      <c r="AO4840" s="15"/>
      <c r="AP4840" s="15"/>
      <c r="AQ4840" s="15"/>
      <c r="AR4840" s="15"/>
      <c r="AS4840" s="15"/>
      <c r="AT4840" s="15"/>
      <c r="AU4840" s="15"/>
      <c r="AV4840" s="15"/>
      <c r="AW4840" s="15"/>
      <c r="AX4840" s="15"/>
      <c r="AY4840" s="10"/>
      <c r="AZ4840" s="10">
        <v>1</v>
      </c>
      <c r="BA4840" t="s">
        <v>22</v>
      </c>
      <c r="BB4840" t="s">
        <v>88</v>
      </c>
      <c r="BD4840" s="39" t="str">
        <f t="shared" si="152"/>
        <v>1067854694_ID-1655780056Olay</v>
      </c>
    </row>
    <row r="4841" spans="2:59" ht="13.5" customHeight="1" x14ac:dyDescent="0.35">
      <c r="B4841" s="10" t="s">
        <v>17</v>
      </c>
      <c r="C4841" s="10" t="s">
        <v>2329</v>
      </c>
      <c r="D4841" s="10" t="s">
        <v>294</v>
      </c>
      <c r="E4841" s="10" t="s">
        <v>295</v>
      </c>
      <c r="F4841" s="10" t="s">
        <v>6089</v>
      </c>
      <c r="G4841" s="137" t="s">
        <v>17574</v>
      </c>
      <c r="H4841" s="10"/>
      <c r="I4841" s="10" t="s">
        <v>6362</v>
      </c>
      <c r="J4841" s="83" t="s">
        <v>19253</v>
      </c>
      <c r="K4841" s="10" t="s">
        <v>5842</v>
      </c>
      <c r="L4841" s="98">
        <f>IFERROR(VLOOKUP($F4841&amp;$C4841,Sales!$J:$W,9,0),0)</f>
        <v>0</v>
      </c>
      <c r="M4841" s="98">
        <f>IFERROR(VLOOKUP($F4841&amp;$C4841,Sales!$J:$W,10,0),0)</f>
        <v>0</v>
      </c>
      <c r="N4841" s="98">
        <f>IFERROR(VLOOKUP($F4841&amp;$C4841,Sales!$J:$W,11,0),0)</f>
        <v>0</v>
      </c>
      <c r="O4841" s="98">
        <f>IFERROR(VLOOKUP($F4841&amp;$C4841,Sales!$J:$W,12,0),0)</f>
        <v>0</v>
      </c>
      <c r="P4841" s="98">
        <f>IFERROR(VLOOKUP($F4841&amp;$C4841,Sales!$J:$W,13,0),0)</f>
        <v>0</v>
      </c>
      <c r="Q4841" s="98">
        <f>IFERROR(VLOOKUP($F4841&amp;$C4841,Sales!$A:$H,7,0),0)</f>
        <v>0</v>
      </c>
      <c r="R4841" s="41" t="str">
        <f t="shared" si="151"/>
        <v>ERROR</v>
      </c>
      <c r="S4841" s="15"/>
      <c r="T4841" s="15"/>
      <c r="U4841" s="15"/>
      <c r="V4841" s="15"/>
      <c r="W4841" s="15"/>
      <c r="X4841" s="15"/>
      <c r="Y4841" s="41"/>
      <c r="Z4841" s="41"/>
      <c r="AA4841" s="41"/>
      <c r="AB4841" s="15"/>
      <c r="AC4841" s="15"/>
      <c r="AD4841" s="15"/>
      <c r="AE4841" s="15"/>
      <c r="AF4841" s="15"/>
      <c r="AG4841" s="15"/>
      <c r="AH4841" s="15"/>
      <c r="AI4841" s="15"/>
      <c r="AJ4841" s="41"/>
      <c r="AK4841" s="15"/>
      <c r="AL4841" s="15"/>
      <c r="AM4841" s="15"/>
      <c r="AN4841" s="15"/>
      <c r="AO4841" s="15"/>
      <c r="AP4841" s="15"/>
      <c r="AQ4841" s="15"/>
      <c r="AR4841" s="15"/>
      <c r="AS4841" s="15"/>
      <c r="AT4841" s="15"/>
      <c r="AU4841" s="15"/>
      <c r="AV4841" s="15"/>
      <c r="AW4841" s="15"/>
      <c r="AX4841" s="15"/>
      <c r="AY4841" s="10"/>
      <c r="AZ4841" s="10">
        <v>1</v>
      </c>
      <c r="BA4841" t="s">
        <v>22</v>
      </c>
      <c r="BB4841" t="s">
        <v>88</v>
      </c>
      <c r="BD4841" s="39" t="str">
        <f t="shared" si="152"/>
        <v>5193212889_ID-9750342719Olay</v>
      </c>
    </row>
    <row r="4842" spans="2:59" ht="13.5" customHeight="1" x14ac:dyDescent="0.35">
      <c r="B4842" s="10" t="s">
        <v>17</v>
      </c>
      <c r="C4842" s="10" t="s">
        <v>2329</v>
      </c>
      <c r="D4842" s="10" t="s">
        <v>294</v>
      </c>
      <c r="E4842" s="10" t="s">
        <v>295</v>
      </c>
      <c r="F4842" s="10" t="s">
        <v>1699</v>
      </c>
      <c r="G4842" s="137" t="s">
        <v>17575</v>
      </c>
      <c r="H4842" s="10"/>
      <c r="I4842" s="10" t="s">
        <v>1700</v>
      </c>
      <c r="J4842" s="83" t="s">
        <v>19254</v>
      </c>
      <c r="K4842" s="10" t="s">
        <v>17576</v>
      </c>
      <c r="L4842" s="98">
        <f>IFERROR(VLOOKUP($F4842&amp;$C4842,Sales!$J:$W,9,0),0)</f>
        <v>0</v>
      </c>
      <c r="M4842" s="98">
        <f>IFERROR(VLOOKUP($F4842&amp;$C4842,Sales!$J:$W,10,0),0)</f>
        <v>0</v>
      </c>
      <c r="N4842" s="98">
        <f>IFERROR(VLOOKUP($F4842&amp;$C4842,Sales!$J:$W,11,0),0)</f>
        <v>0</v>
      </c>
      <c r="O4842" s="98">
        <f>IFERROR(VLOOKUP($F4842&amp;$C4842,Sales!$J:$W,12,0),0)</f>
        <v>0</v>
      </c>
      <c r="P4842" s="98">
        <f>IFERROR(VLOOKUP($F4842&amp;$C4842,Sales!$J:$W,13,0),0)</f>
        <v>0</v>
      </c>
      <c r="Q4842" s="98">
        <f>IFERROR(VLOOKUP($F4842&amp;$C4842,Sales!$A:$H,7,0),0)</f>
        <v>0</v>
      </c>
      <c r="R4842" s="41" t="str">
        <f t="shared" si="151"/>
        <v>ERROR</v>
      </c>
      <c r="S4842" s="15"/>
      <c r="T4842" s="15"/>
      <c r="U4842" s="15"/>
      <c r="V4842" s="15"/>
      <c r="W4842" s="15"/>
      <c r="X4842" s="15"/>
      <c r="Y4842" s="41"/>
      <c r="Z4842" s="41"/>
      <c r="AA4842" s="41"/>
      <c r="AB4842" s="15"/>
      <c r="AC4842" s="15"/>
      <c r="AD4842" s="15"/>
      <c r="AE4842" s="15"/>
      <c r="AF4842" s="15"/>
      <c r="AG4842" s="15"/>
      <c r="AH4842" s="15"/>
      <c r="AI4842" s="15"/>
      <c r="AJ4842" s="41"/>
      <c r="AK4842" s="15"/>
      <c r="AL4842" s="15"/>
      <c r="AM4842" s="15"/>
      <c r="AN4842" s="15"/>
      <c r="AO4842" s="15"/>
      <c r="AP4842" s="15"/>
      <c r="AQ4842" s="15"/>
      <c r="AR4842" s="15"/>
      <c r="AS4842" s="15"/>
      <c r="AT4842" s="15"/>
      <c r="AU4842" s="15"/>
      <c r="AV4842" s="15"/>
      <c r="AW4842" s="15"/>
      <c r="AX4842" s="15"/>
      <c r="AY4842" s="10"/>
      <c r="AZ4842" s="10">
        <v>1</v>
      </c>
      <c r="BA4842" t="s">
        <v>22</v>
      </c>
      <c r="BB4842" t="s">
        <v>88</v>
      </c>
      <c r="BD4842" s="39" t="str">
        <f t="shared" si="152"/>
        <v>847220866_ID-1217826826Olay</v>
      </c>
    </row>
    <row r="4843" spans="2:59" ht="13.5" customHeight="1" x14ac:dyDescent="0.35">
      <c r="B4843" s="10" t="s">
        <v>17</v>
      </c>
      <c r="C4843" s="10" t="s">
        <v>2329</v>
      </c>
      <c r="D4843" s="10" t="s">
        <v>294</v>
      </c>
      <c r="E4843" s="10" t="s">
        <v>295</v>
      </c>
      <c r="F4843" s="10" t="s">
        <v>1707</v>
      </c>
      <c r="G4843" s="137" t="s">
        <v>17577</v>
      </c>
      <c r="H4843" s="10"/>
      <c r="I4843" s="10" t="s">
        <v>1708</v>
      </c>
      <c r="J4843" s="83" t="s">
        <v>19255</v>
      </c>
      <c r="K4843" s="10" t="s">
        <v>17578</v>
      </c>
      <c r="L4843" s="98">
        <f>IFERROR(VLOOKUP($F4843&amp;$C4843,Sales!$J:$W,9,0),0)</f>
        <v>0</v>
      </c>
      <c r="M4843" s="98">
        <f>IFERROR(VLOOKUP($F4843&amp;$C4843,Sales!$J:$W,10,0),0)</f>
        <v>0</v>
      </c>
      <c r="N4843" s="98">
        <f>IFERROR(VLOOKUP($F4843&amp;$C4843,Sales!$J:$W,11,0),0)</f>
        <v>0</v>
      </c>
      <c r="O4843" s="98">
        <f>IFERROR(VLOOKUP($F4843&amp;$C4843,Sales!$J:$W,12,0),0)</f>
        <v>0</v>
      </c>
      <c r="P4843" s="98">
        <f>IFERROR(VLOOKUP($F4843&amp;$C4843,Sales!$J:$W,13,0),0)</f>
        <v>0</v>
      </c>
      <c r="Q4843" s="98">
        <f>IFERROR(VLOOKUP($F4843&amp;$C4843,Sales!$A:$H,7,0),0)</f>
        <v>0</v>
      </c>
      <c r="R4843" s="41" t="str">
        <f t="shared" si="151"/>
        <v>ERROR</v>
      </c>
      <c r="S4843" s="15"/>
      <c r="T4843" s="15"/>
      <c r="U4843" s="15"/>
      <c r="V4843" s="15"/>
      <c r="W4843" s="15"/>
      <c r="X4843" s="15"/>
      <c r="Y4843" s="41"/>
      <c r="Z4843" s="41"/>
      <c r="AA4843" s="158"/>
      <c r="AB4843" s="15"/>
      <c r="AC4843" s="15"/>
      <c r="AD4843" s="15"/>
      <c r="AE4843" s="15"/>
      <c r="AF4843" s="15"/>
      <c r="AG4843" s="15"/>
      <c r="AH4843" s="15"/>
      <c r="AI4843" s="15"/>
      <c r="AJ4843" s="41"/>
      <c r="AK4843" s="15"/>
      <c r="AL4843" s="15"/>
      <c r="AM4843" s="15"/>
      <c r="AN4843" s="15"/>
      <c r="AO4843" s="15"/>
      <c r="AP4843" s="15"/>
      <c r="AQ4843" s="15"/>
      <c r="AR4843" s="15"/>
      <c r="AS4843" s="15"/>
      <c r="AT4843" s="15"/>
      <c r="AU4843" s="15"/>
      <c r="AV4843" s="15"/>
      <c r="AW4843" s="15"/>
      <c r="AX4843" s="15"/>
      <c r="AY4843" s="10"/>
      <c r="AZ4843" s="10">
        <v>1</v>
      </c>
      <c r="BA4843" t="s">
        <v>22</v>
      </c>
      <c r="BB4843" t="s">
        <v>88</v>
      </c>
      <c r="BD4843" s="39" t="str">
        <f t="shared" si="152"/>
        <v>1067858948_ID-1655792350Olay</v>
      </c>
    </row>
    <row r="4844" spans="2:59" ht="13.5" customHeight="1" x14ac:dyDescent="0.35">
      <c r="B4844" s="10" t="s">
        <v>17</v>
      </c>
      <c r="C4844" s="10" t="s">
        <v>2329</v>
      </c>
      <c r="D4844" s="10" t="s">
        <v>294</v>
      </c>
      <c r="E4844" s="10" t="s">
        <v>295</v>
      </c>
      <c r="F4844" s="10" t="s">
        <v>2488</v>
      </c>
      <c r="G4844" s="137" t="s">
        <v>4580</v>
      </c>
      <c r="H4844" s="10"/>
      <c r="I4844" s="10" t="s">
        <v>4581</v>
      </c>
      <c r="J4844" s="83" t="s">
        <v>19256</v>
      </c>
      <c r="K4844" s="10" t="s">
        <v>4583</v>
      </c>
      <c r="L4844" s="98">
        <f>IFERROR(VLOOKUP($F4844&amp;$C4844,Sales!$J:$W,9,0),0)</f>
        <v>0</v>
      </c>
      <c r="M4844" s="98">
        <f>IFERROR(VLOOKUP($F4844&amp;$C4844,Sales!$J:$W,10,0),0)</f>
        <v>0</v>
      </c>
      <c r="N4844" s="98">
        <f>IFERROR(VLOOKUP($F4844&amp;$C4844,Sales!$J:$W,11,0),0)</f>
        <v>0</v>
      </c>
      <c r="O4844" s="98">
        <f>IFERROR(VLOOKUP($F4844&amp;$C4844,Sales!$J:$W,12,0),0)</f>
        <v>0</v>
      </c>
      <c r="P4844" s="98">
        <f>IFERROR(VLOOKUP($F4844&amp;$C4844,Sales!$J:$W,13,0),0)</f>
        <v>0</v>
      </c>
      <c r="Q4844" s="98">
        <f>IFERROR(VLOOKUP($F4844&amp;$C4844,Sales!$A:$H,7,0),0)</f>
        <v>0</v>
      </c>
      <c r="R4844" s="41" t="str">
        <f t="shared" si="151"/>
        <v>ERROR</v>
      </c>
      <c r="S4844" s="15"/>
      <c r="T4844" s="15"/>
      <c r="U4844" s="15"/>
      <c r="V4844" s="15"/>
      <c r="W4844" s="15"/>
      <c r="X4844" s="15"/>
      <c r="Y4844" s="41"/>
      <c r="Z4844" s="41"/>
      <c r="AA4844" s="41"/>
      <c r="AB4844" s="15"/>
      <c r="AC4844" s="15"/>
      <c r="AD4844" s="15"/>
      <c r="AE4844" s="15"/>
      <c r="AF4844" s="15"/>
      <c r="AG4844" s="15"/>
      <c r="AH4844" s="15"/>
      <c r="AI4844" s="15"/>
      <c r="AJ4844" s="41"/>
      <c r="AK4844" s="15"/>
      <c r="AL4844" s="15"/>
      <c r="AM4844" s="15"/>
      <c r="AN4844" s="15"/>
      <c r="AO4844" s="15"/>
      <c r="AP4844" s="15"/>
      <c r="AQ4844" s="15"/>
      <c r="AR4844" s="15"/>
      <c r="AS4844" s="15"/>
      <c r="AT4844" s="15"/>
      <c r="AU4844" s="15"/>
      <c r="AV4844" s="15"/>
      <c r="AW4844" s="15"/>
      <c r="AX4844" s="15"/>
      <c r="AY4844" s="10"/>
      <c r="AZ4844" s="10">
        <v>1</v>
      </c>
      <c r="BA4844" t="s">
        <v>22</v>
      </c>
      <c r="BB4844" t="s">
        <v>88</v>
      </c>
      <c r="BD4844" s="39" t="str">
        <f t="shared" si="152"/>
        <v>675068599_ID-938438924Olay</v>
      </c>
    </row>
    <row r="4845" spans="2:59" ht="13.5" customHeight="1" x14ac:dyDescent="0.35">
      <c r="B4845" s="10" t="s">
        <v>17</v>
      </c>
      <c r="C4845" s="10" t="s">
        <v>2329</v>
      </c>
      <c r="D4845" s="10" t="s">
        <v>294</v>
      </c>
      <c r="E4845" s="10" t="s">
        <v>295</v>
      </c>
      <c r="F4845" s="10" t="s">
        <v>1685</v>
      </c>
      <c r="G4845" s="137" t="s">
        <v>17579</v>
      </c>
      <c r="H4845" s="10"/>
      <c r="I4845" s="149" t="s">
        <v>1686</v>
      </c>
      <c r="J4845" s="83" t="s">
        <v>19257</v>
      </c>
      <c r="K4845" s="10" t="s">
        <v>11081</v>
      </c>
      <c r="L4845" s="98">
        <f>IFERROR(VLOOKUP($F4845&amp;$C4845,Sales!$J:$W,9,0),0)</f>
        <v>44438562</v>
      </c>
      <c r="M4845" s="98">
        <f>IFERROR(VLOOKUP($F4845&amp;$C4845,Sales!$J:$W,10,0),0)</f>
        <v>9317762.9999999981</v>
      </c>
      <c r="N4845" s="98">
        <f>IFERROR(VLOOKUP($F4845&amp;$C4845,Sales!$J:$W,11,0),0)</f>
        <v>5734007.9999999991</v>
      </c>
      <c r="O4845" s="98">
        <f>IFERROR(VLOOKUP($F4845&amp;$C4845,Sales!$J:$W,12,0),0)</f>
        <v>83</v>
      </c>
      <c r="P4845" s="98">
        <f>IFERROR(VLOOKUP($F4845&amp;$C4845,Sales!$J:$W,13,0),0)</f>
        <v>19830111</v>
      </c>
      <c r="Q4845" s="98">
        <f>IFERROR(VLOOKUP($F4845&amp;$C4845,Sales!$A:$H,7,0),0)</f>
        <v>0</v>
      </c>
      <c r="R4845" s="41">
        <f t="shared" si="151"/>
        <v>1</v>
      </c>
      <c r="S4845" s="15">
        <v>1</v>
      </c>
      <c r="T4845" s="15"/>
      <c r="U4845" s="15"/>
      <c r="V4845" s="15">
        <v>1</v>
      </c>
      <c r="W4845" s="15">
        <v>1</v>
      </c>
      <c r="X4845" s="15">
        <v>1</v>
      </c>
      <c r="Y4845" s="41">
        <v>1</v>
      </c>
      <c r="Z4845" s="41">
        <v>1</v>
      </c>
      <c r="AA4845" s="15"/>
      <c r="AB4845" s="15"/>
      <c r="AC4845" s="15"/>
      <c r="AD4845" s="15"/>
      <c r="AE4845" s="15"/>
      <c r="AF4845" s="15"/>
      <c r="AG4845" s="15"/>
      <c r="AH4845" s="15"/>
      <c r="AI4845" s="15"/>
      <c r="AJ4845" s="15"/>
      <c r="AK4845" s="15"/>
      <c r="AL4845" s="15"/>
      <c r="AM4845" s="15"/>
      <c r="AN4845" s="15"/>
      <c r="AO4845" s="15"/>
      <c r="AP4845" s="15"/>
      <c r="AQ4845" s="15"/>
      <c r="AR4845" s="15"/>
      <c r="AS4845" s="15"/>
      <c r="AT4845" s="15"/>
      <c r="AU4845" s="15"/>
      <c r="AV4845" s="15"/>
      <c r="AW4845" s="15"/>
      <c r="AX4845" s="82"/>
      <c r="AY4845" s="10"/>
      <c r="AZ4845" s="10">
        <v>1</v>
      </c>
      <c r="BA4845" t="s">
        <v>22</v>
      </c>
      <c r="BB4845" t="s">
        <v>23</v>
      </c>
      <c r="BD4845" s="39" t="str">
        <f t="shared" si="152"/>
        <v>OL719HBAAF1HN3ANID-33334320Olay</v>
      </c>
    </row>
    <row r="4846" spans="2:59" ht="13.5" customHeight="1" x14ac:dyDescent="0.35">
      <c r="B4846" s="10" t="s">
        <v>17</v>
      </c>
      <c r="C4846" s="10" t="s">
        <v>2329</v>
      </c>
      <c r="D4846" s="10" t="s">
        <v>294</v>
      </c>
      <c r="E4846" s="10" t="s">
        <v>295</v>
      </c>
      <c r="F4846" s="10" t="s">
        <v>5755</v>
      </c>
      <c r="G4846" s="137" t="s">
        <v>17580</v>
      </c>
      <c r="H4846" s="10"/>
      <c r="I4846" s="10" t="s">
        <v>19020</v>
      </c>
      <c r="J4846" s="83" t="s">
        <v>19258</v>
      </c>
      <c r="K4846" s="10" t="s">
        <v>5752</v>
      </c>
      <c r="L4846" s="98">
        <f>IFERROR(VLOOKUP($F4846&amp;$C4846,Sales!$J:$W,9,0),0)</f>
        <v>0</v>
      </c>
      <c r="M4846" s="98">
        <f>IFERROR(VLOOKUP($F4846&amp;$C4846,Sales!$J:$W,10,0),0)</f>
        <v>0</v>
      </c>
      <c r="N4846" s="98">
        <f>IFERROR(VLOOKUP($F4846&amp;$C4846,Sales!$J:$W,11,0),0)</f>
        <v>0</v>
      </c>
      <c r="O4846" s="98">
        <f>IFERROR(VLOOKUP($F4846&amp;$C4846,Sales!$J:$W,12,0),0)</f>
        <v>0</v>
      </c>
      <c r="P4846" s="98">
        <f>IFERROR(VLOOKUP($F4846&amp;$C4846,Sales!$J:$W,13,0),0)</f>
        <v>0</v>
      </c>
      <c r="Q4846" s="98">
        <f>IFERROR(VLOOKUP($F4846&amp;$C4846,Sales!$A:$H,7,0),0)</f>
        <v>0</v>
      </c>
      <c r="R4846" s="41" t="str">
        <f t="shared" si="151"/>
        <v>ERROR</v>
      </c>
      <c r="S4846" s="15"/>
      <c r="T4846" s="15"/>
      <c r="U4846" s="15"/>
      <c r="V4846" s="15"/>
      <c r="W4846" s="15"/>
      <c r="X4846" s="15"/>
      <c r="Y4846" s="41"/>
      <c r="Z4846" s="41"/>
      <c r="AA4846" s="41"/>
      <c r="AB4846" s="15"/>
      <c r="AC4846" s="15"/>
      <c r="AD4846" s="15"/>
      <c r="AE4846" s="15"/>
      <c r="AF4846" s="15"/>
      <c r="AG4846" s="15"/>
      <c r="AH4846" s="15"/>
      <c r="AI4846" s="15"/>
      <c r="AJ4846" s="41"/>
      <c r="AK4846" s="15"/>
      <c r="AL4846" s="15"/>
      <c r="AM4846" s="15"/>
      <c r="AN4846" s="15"/>
      <c r="AO4846" s="15"/>
      <c r="AP4846" s="15"/>
      <c r="AQ4846" s="15"/>
      <c r="AR4846" s="15"/>
      <c r="AS4846" s="15"/>
      <c r="AT4846" s="15"/>
      <c r="AU4846" s="15"/>
      <c r="AV4846" s="15"/>
      <c r="AW4846" s="15"/>
      <c r="AX4846" s="15"/>
      <c r="AY4846" s="10"/>
      <c r="AZ4846" s="10">
        <v>1</v>
      </c>
      <c r="BA4846" t="s">
        <v>22</v>
      </c>
      <c r="BB4846" t="s">
        <v>88</v>
      </c>
      <c r="BD4846" s="39" t="str">
        <f t="shared" si="152"/>
        <v>5120998747_ID-9519504887Olay</v>
      </c>
    </row>
    <row r="4847" spans="2:59" ht="13.5" customHeight="1" x14ac:dyDescent="0.35">
      <c r="B4847" s="10" t="s">
        <v>17</v>
      </c>
      <c r="C4847" s="10" t="s">
        <v>2329</v>
      </c>
      <c r="D4847" s="10" t="s">
        <v>294</v>
      </c>
      <c r="E4847" s="10" t="s">
        <v>295</v>
      </c>
      <c r="F4847" s="10" t="s">
        <v>2962</v>
      </c>
      <c r="G4847" s="137" t="s">
        <v>17581</v>
      </c>
      <c r="H4847" s="10"/>
      <c r="I4847" s="10" t="s">
        <v>3417</v>
      </c>
      <c r="J4847" s="83" t="s">
        <v>19259</v>
      </c>
      <c r="K4847" s="10" t="s">
        <v>17582</v>
      </c>
      <c r="L4847" s="98">
        <f>IFERROR(VLOOKUP($F4847&amp;$C4847,Sales!$J:$W,9,0),0)</f>
        <v>0</v>
      </c>
      <c r="M4847" s="98">
        <f>IFERROR(VLOOKUP($F4847&amp;$C4847,Sales!$J:$W,10,0),0)</f>
        <v>0</v>
      </c>
      <c r="N4847" s="98">
        <f>IFERROR(VLOOKUP($F4847&amp;$C4847,Sales!$J:$W,11,0),0)</f>
        <v>0</v>
      </c>
      <c r="O4847" s="98">
        <f>IFERROR(VLOOKUP($F4847&amp;$C4847,Sales!$J:$W,12,0),0)</f>
        <v>0</v>
      </c>
      <c r="P4847" s="98">
        <f>IFERROR(VLOOKUP($F4847&amp;$C4847,Sales!$J:$W,13,0),0)</f>
        <v>0</v>
      </c>
      <c r="Q4847" s="98">
        <f>IFERROR(VLOOKUP($F4847&amp;$C4847,Sales!$A:$H,7,0),0)</f>
        <v>0</v>
      </c>
      <c r="R4847" s="41" t="str">
        <f t="shared" si="151"/>
        <v>ERROR</v>
      </c>
      <c r="S4847" s="15"/>
      <c r="T4847" s="15"/>
      <c r="U4847" s="15"/>
      <c r="V4847" s="15"/>
      <c r="W4847" s="15"/>
      <c r="X4847" s="15"/>
      <c r="Y4847" s="41"/>
      <c r="Z4847" s="41"/>
      <c r="AA4847" s="41"/>
      <c r="AB4847" s="15"/>
      <c r="AC4847" s="15"/>
      <c r="AD4847" s="15"/>
      <c r="AE4847" s="15"/>
      <c r="AF4847" s="15"/>
      <c r="AG4847" s="15"/>
      <c r="AH4847" s="15"/>
      <c r="AI4847" s="15"/>
      <c r="AJ4847" s="41"/>
      <c r="AK4847" s="15"/>
      <c r="AL4847" s="15"/>
      <c r="AM4847" s="15"/>
      <c r="AN4847" s="15"/>
      <c r="AO4847" s="15"/>
      <c r="AP4847" s="15"/>
      <c r="AQ4847" s="15"/>
      <c r="AR4847" s="15"/>
      <c r="AS4847" s="15"/>
      <c r="AT4847" s="15"/>
      <c r="AU4847" s="15"/>
      <c r="AV4847" s="15"/>
      <c r="AW4847" s="15"/>
      <c r="AX4847" s="15"/>
      <c r="AY4847" s="10"/>
      <c r="AZ4847" s="10">
        <v>1</v>
      </c>
      <c r="BA4847" t="s">
        <v>22</v>
      </c>
      <c r="BB4847" t="s">
        <v>88</v>
      </c>
      <c r="BD4847" s="39" t="str">
        <f t="shared" si="152"/>
        <v>1176674892_ID-1865802724Olay</v>
      </c>
    </row>
    <row r="4848" spans="2:59" ht="13.5" customHeight="1" x14ac:dyDescent="0.35">
      <c r="B4848" s="10" t="s">
        <v>17</v>
      </c>
      <c r="C4848" s="10" t="s">
        <v>2329</v>
      </c>
      <c r="D4848" s="10" t="s">
        <v>294</v>
      </c>
      <c r="E4848" s="10" t="s">
        <v>295</v>
      </c>
      <c r="F4848" s="10" t="s">
        <v>1752</v>
      </c>
      <c r="G4848" s="137" t="s">
        <v>17583</v>
      </c>
      <c r="H4848" s="10"/>
      <c r="I4848" s="10" t="s">
        <v>1753</v>
      </c>
      <c r="J4848" s="83" t="s">
        <v>19260</v>
      </c>
      <c r="K4848" s="10" t="s">
        <v>17584</v>
      </c>
      <c r="L4848" s="98">
        <f>IFERROR(VLOOKUP($F4848&amp;$C4848,Sales!$J:$W,9,0),0)</f>
        <v>0</v>
      </c>
      <c r="M4848" s="98">
        <f>IFERROR(VLOOKUP($F4848&amp;$C4848,Sales!$J:$W,10,0),0)</f>
        <v>0</v>
      </c>
      <c r="N4848" s="98">
        <f>IFERROR(VLOOKUP($F4848&amp;$C4848,Sales!$J:$W,11,0),0)</f>
        <v>0</v>
      </c>
      <c r="O4848" s="98">
        <f>IFERROR(VLOOKUP($F4848&amp;$C4848,Sales!$J:$W,12,0),0)</f>
        <v>0</v>
      </c>
      <c r="P4848" s="98">
        <f>IFERROR(VLOOKUP($F4848&amp;$C4848,Sales!$J:$W,13,0),0)</f>
        <v>0</v>
      </c>
      <c r="Q4848" s="98">
        <f>IFERROR(VLOOKUP($F4848&amp;$C4848,Sales!$A:$H,7,0),0)</f>
        <v>0</v>
      </c>
      <c r="R4848" s="41" t="str">
        <f t="shared" si="151"/>
        <v>ERROR</v>
      </c>
      <c r="S4848" s="15"/>
      <c r="T4848" s="15"/>
      <c r="U4848" s="15"/>
      <c r="V4848" s="15"/>
      <c r="W4848" s="15"/>
      <c r="X4848" s="15"/>
      <c r="Y4848" s="41"/>
      <c r="Z4848" s="41"/>
      <c r="AA4848" s="41"/>
      <c r="AB4848" s="15"/>
      <c r="AC4848" s="15"/>
      <c r="AD4848" s="15"/>
      <c r="AE4848" s="15"/>
      <c r="AF4848" s="15"/>
      <c r="AG4848" s="15"/>
      <c r="AH4848" s="15"/>
      <c r="AI4848" s="15"/>
      <c r="AJ4848" s="41"/>
      <c r="AK4848" s="15"/>
      <c r="AL4848" s="15"/>
      <c r="AM4848" s="15"/>
      <c r="AN4848" s="15"/>
      <c r="AO4848" s="15"/>
      <c r="AP4848" s="15"/>
      <c r="AQ4848" s="15"/>
      <c r="AR4848" s="15"/>
      <c r="AS4848" s="15"/>
      <c r="AT4848" s="15"/>
      <c r="AU4848" s="15"/>
      <c r="AV4848" s="15"/>
      <c r="AW4848" s="15"/>
      <c r="AX4848" s="15"/>
      <c r="AY4848" s="10"/>
      <c r="AZ4848" s="10">
        <v>1</v>
      </c>
      <c r="BA4848" t="s">
        <v>22</v>
      </c>
      <c r="BB4848" t="s">
        <v>88</v>
      </c>
      <c r="BD4848" s="39" t="str">
        <f t="shared" si="152"/>
        <v>1067904452_ID-1655768824Olay</v>
      </c>
    </row>
    <row r="4849" spans="2:63" ht="13.5" customHeight="1" x14ac:dyDescent="0.35">
      <c r="B4849" s="10" t="s">
        <v>17</v>
      </c>
      <c r="C4849" s="10" t="s">
        <v>2329</v>
      </c>
      <c r="D4849" s="10" t="s">
        <v>294</v>
      </c>
      <c r="E4849" s="10" t="s">
        <v>295</v>
      </c>
      <c r="F4849" s="10" t="s">
        <v>6090</v>
      </c>
      <c r="G4849" s="137" t="s">
        <v>17585</v>
      </c>
      <c r="H4849" s="10"/>
      <c r="I4849" s="10" t="s">
        <v>5843</v>
      </c>
      <c r="J4849" s="83" t="s">
        <v>19261</v>
      </c>
      <c r="K4849" s="10" t="s">
        <v>5829</v>
      </c>
      <c r="L4849" s="98">
        <f>IFERROR(VLOOKUP($F4849&amp;$C4849,Sales!$J:$W,9,0),0)</f>
        <v>0</v>
      </c>
      <c r="M4849" s="98">
        <f>IFERROR(VLOOKUP($F4849&amp;$C4849,Sales!$J:$W,10,0),0)</f>
        <v>0</v>
      </c>
      <c r="N4849" s="98">
        <f>IFERROR(VLOOKUP($F4849&amp;$C4849,Sales!$J:$W,11,0),0)</f>
        <v>0</v>
      </c>
      <c r="O4849" s="98">
        <f>IFERROR(VLOOKUP($F4849&amp;$C4849,Sales!$J:$W,12,0),0)</f>
        <v>0</v>
      </c>
      <c r="P4849" s="98">
        <f>IFERROR(VLOOKUP($F4849&amp;$C4849,Sales!$J:$W,13,0),0)</f>
        <v>0</v>
      </c>
      <c r="Q4849" s="98">
        <f>IFERROR(VLOOKUP($F4849&amp;$C4849,Sales!$A:$H,7,0),0)</f>
        <v>0</v>
      </c>
      <c r="R4849" s="41" t="str">
        <f t="shared" si="151"/>
        <v>ERROR</v>
      </c>
      <c r="S4849" s="15"/>
      <c r="T4849" s="15"/>
      <c r="U4849" s="15"/>
      <c r="V4849" s="15"/>
      <c r="W4849" s="15"/>
      <c r="X4849" s="15"/>
      <c r="Y4849" s="41"/>
      <c r="Z4849" s="41"/>
      <c r="AA4849" s="41"/>
      <c r="AB4849" s="15"/>
      <c r="AC4849" s="15"/>
      <c r="AD4849" s="15"/>
      <c r="AE4849" s="15"/>
      <c r="AF4849" s="15"/>
      <c r="AG4849" s="15"/>
      <c r="AH4849" s="15"/>
      <c r="AI4849" s="15"/>
      <c r="AJ4849" s="41"/>
      <c r="AK4849" s="15"/>
      <c r="AL4849" s="15"/>
      <c r="AM4849" s="15"/>
      <c r="AN4849" s="15"/>
      <c r="AO4849" s="15"/>
      <c r="AP4849" s="15"/>
      <c r="AQ4849" s="15"/>
      <c r="AR4849" s="15"/>
      <c r="AS4849" s="15"/>
      <c r="AT4849" s="15"/>
      <c r="AU4849" s="15"/>
      <c r="AV4849" s="15"/>
      <c r="AW4849" s="15"/>
      <c r="AX4849" s="15"/>
      <c r="AY4849" s="10"/>
      <c r="AZ4849" s="10">
        <v>1</v>
      </c>
      <c r="BA4849" t="s">
        <v>22</v>
      </c>
      <c r="BB4849" t="s">
        <v>88</v>
      </c>
      <c r="BD4849" s="39" t="str">
        <f t="shared" si="152"/>
        <v>5193290185_ID-9750334294Olay</v>
      </c>
    </row>
    <row r="4850" spans="2:63" ht="13.5" customHeight="1" x14ac:dyDescent="0.35">
      <c r="B4850" s="10" t="s">
        <v>17</v>
      </c>
      <c r="C4850" s="10" t="s">
        <v>2329</v>
      </c>
      <c r="D4850" s="10" t="s">
        <v>294</v>
      </c>
      <c r="E4850" s="10" t="s">
        <v>295</v>
      </c>
      <c r="F4850" s="10" t="s">
        <v>2451</v>
      </c>
      <c r="G4850" s="137" t="s">
        <v>17586</v>
      </c>
      <c r="H4850" s="10"/>
      <c r="I4850" s="10" t="s">
        <v>19021</v>
      </c>
      <c r="J4850" s="83" t="s">
        <v>19262</v>
      </c>
      <c r="K4850" s="10" t="s">
        <v>17587</v>
      </c>
      <c r="L4850" s="98">
        <f>IFERROR(VLOOKUP($F4850&amp;$C4850,Sales!$J:$W,9,0),0)</f>
        <v>0</v>
      </c>
      <c r="M4850" s="98">
        <f>IFERROR(VLOOKUP($F4850&amp;$C4850,Sales!$J:$W,10,0),0)</f>
        <v>0</v>
      </c>
      <c r="N4850" s="98">
        <f>IFERROR(VLOOKUP($F4850&amp;$C4850,Sales!$J:$W,11,0),0)</f>
        <v>0</v>
      </c>
      <c r="O4850" s="98">
        <f>IFERROR(VLOOKUP($F4850&amp;$C4850,Sales!$J:$W,12,0),0)</f>
        <v>0</v>
      </c>
      <c r="P4850" s="98">
        <f>IFERROR(VLOOKUP($F4850&amp;$C4850,Sales!$J:$W,13,0),0)</f>
        <v>0</v>
      </c>
      <c r="Q4850" s="98">
        <f>IFERROR(VLOOKUP($F4850&amp;$C4850,Sales!$A:$H,7,0),0)</f>
        <v>0</v>
      </c>
      <c r="R4850" s="41" t="str">
        <f t="shared" si="151"/>
        <v>ERROR</v>
      </c>
      <c r="S4850" s="15"/>
      <c r="T4850" s="15"/>
      <c r="U4850" s="15"/>
      <c r="V4850" s="15"/>
      <c r="W4850" s="15"/>
      <c r="X4850" s="15"/>
      <c r="Y4850" s="41"/>
      <c r="Z4850" s="41"/>
      <c r="AA4850" s="41"/>
      <c r="AB4850" s="15"/>
      <c r="AC4850" s="15"/>
      <c r="AD4850" s="15"/>
      <c r="AE4850" s="15"/>
      <c r="AF4850" s="15"/>
      <c r="AG4850" s="15"/>
      <c r="AH4850" s="15"/>
      <c r="AI4850" s="15"/>
      <c r="AJ4850" s="41"/>
      <c r="AK4850" s="15"/>
      <c r="AL4850" s="15"/>
      <c r="AM4850" s="15"/>
      <c r="AN4850" s="15"/>
      <c r="AO4850" s="15"/>
      <c r="AP4850" s="15"/>
      <c r="AQ4850" s="15"/>
      <c r="AR4850" s="15"/>
      <c r="AS4850" s="15"/>
      <c r="AT4850" s="15"/>
      <c r="AU4850" s="15"/>
      <c r="AV4850" s="15"/>
      <c r="AW4850" s="15"/>
      <c r="AX4850" s="15"/>
      <c r="AY4850" s="10"/>
      <c r="AZ4850" s="10">
        <v>1</v>
      </c>
      <c r="BA4850" t="s">
        <v>22</v>
      </c>
      <c r="BB4850" t="s">
        <v>88</v>
      </c>
      <c r="BD4850" s="39" t="str">
        <f t="shared" si="152"/>
        <v>OL719HBAAV175LANID-70138057Olay</v>
      </c>
    </row>
    <row r="4851" spans="2:63" ht="13.5" customHeight="1" x14ac:dyDescent="0.35">
      <c r="B4851" s="10" t="s">
        <v>17</v>
      </c>
      <c r="C4851" s="10" t="s">
        <v>2329</v>
      </c>
      <c r="D4851" s="10" t="s">
        <v>294</v>
      </c>
      <c r="E4851" s="10" t="s">
        <v>295</v>
      </c>
      <c r="F4851" s="10" t="s">
        <v>2489</v>
      </c>
      <c r="G4851" s="137" t="s">
        <v>4467</v>
      </c>
      <c r="H4851" s="10"/>
      <c r="I4851" s="10" t="s">
        <v>19019</v>
      </c>
      <c r="J4851" s="83" t="s">
        <v>19263</v>
      </c>
      <c r="K4851" s="10" t="s">
        <v>4469</v>
      </c>
      <c r="L4851" s="98">
        <f>IFERROR(VLOOKUP($F4851&amp;$C4851,Sales!$J:$W,9,0),0)</f>
        <v>0</v>
      </c>
      <c r="M4851" s="98">
        <f>IFERROR(VLOOKUP($F4851&amp;$C4851,Sales!$J:$W,10,0),0)</f>
        <v>0</v>
      </c>
      <c r="N4851" s="98">
        <f>IFERROR(VLOOKUP($F4851&amp;$C4851,Sales!$J:$W,11,0),0)</f>
        <v>0</v>
      </c>
      <c r="O4851" s="98">
        <f>IFERROR(VLOOKUP($F4851&amp;$C4851,Sales!$J:$W,12,0),0)</f>
        <v>0</v>
      </c>
      <c r="P4851" s="98">
        <f>IFERROR(VLOOKUP($F4851&amp;$C4851,Sales!$J:$W,13,0),0)</f>
        <v>0</v>
      </c>
      <c r="Q4851" s="98">
        <f>IFERROR(VLOOKUP($F4851&amp;$C4851,Sales!$A:$H,7,0),0)</f>
        <v>0</v>
      </c>
      <c r="R4851" s="41" t="str">
        <f t="shared" si="151"/>
        <v>ERROR</v>
      </c>
      <c r="S4851" s="15"/>
      <c r="T4851" s="15"/>
      <c r="U4851" s="15"/>
      <c r="V4851" s="15"/>
      <c r="W4851" s="15"/>
      <c r="X4851" s="15"/>
      <c r="Y4851" s="41"/>
      <c r="Z4851" s="41"/>
      <c r="AA4851" s="41"/>
      <c r="AB4851" s="15"/>
      <c r="AC4851" s="15"/>
      <c r="AD4851" s="15"/>
      <c r="AE4851" s="15"/>
      <c r="AF4851" s="15"/>
      <c r="AG4851" s="15"/>
      <c r="AH4851" s="15"/>
      <c r="AI4851" s="15"/>
      <c r="AJ4851" s="41"/>
      <c r="AK4851" s="15"/>
      <c r="AL4851" s="15"/>
      <c r="AM4851" s="15"/>
      <c r="AN4851" s="15"/>
      <c r="AO4851" s="15"/>
      <c r="AP4851" s="15"/>
      <c r="AQ4851" s="15"/>
      <c r="AR4851" s="15"/>
      <c r="AS4851" s="15"/>
      <c r="AT4851" s="15"/>
      <c r="AU4851" s="15"/>
      <c r="AV4851" s="15"/>
      <c r="AW4851" s="15"/>
      <c r="AX4851" s="15"/>
      <c r="AY4851" s="10"/>
      <c r="AZ4851" s="10">
        <v>1</v>
      </c>
      <c r="BA4851" t="s">
        <v>22</v>
      </c>
      <c r="BB4851" t="s">
        <v>88</v>
      </c>
      <c r="BD4851" s="39" t="str">
        <f t="shared" si="152"/>
        <v>1067868947_ID-1655810366Olay</v>
      </c>
    </row>
    <row r="4852" spans="2:63" ht="13.5" customHeight="1" x14ac:dyDescent="0.35">
      <c r="B4852" s="10" t="s">
        <v>17</v>
      </c>
      <c r="C4852" s="10" t="s">
        <v>2329</v>
      </c>
      <c r="D4852" s="10" t="s">
        <v>294</v>
      </c>
      <c r="E4852" s="10" t="s">
        <v>295</v>
      </c>
      <c r="F4852" s="10" t="s">
        <v>305</v>
      </c>
      <c r="G4852" s="137" t="s">
        <v>17588</v>
      </c>
      <c r="H4852" s="10"/>
      <c r="I4852" s="149" t="s">
        <v>306</v>
      </c>
      <c r="J4852" s="83" t="s">
        <v>19264</v>
      </c>
      <c r="K4852" s="10" t="s">
        <v>10213</v>
      </c>
      <c r="L4852" s="98">
        <f>IFERROR(VLOOKUP($F4852&amp;$C4852,Sales!$J:$W,9,0),0)</f>
        <v>0</v>
      </c>
      <c r="M4852" s="98">
        <f>IFERROR(VLOOKUP($F4852&amp;$C4852,Sales!$J:$W,10,0),0)</f>
        <v>0</v>
      </c>
      <c r="N4852" s="98">
        <f>IFERROR(VLOOKUP($F4852&amp;$C4852,Sales!$J:$W,11,0),0)</f>
        <v>19268440</v>
      </c>
      <c r="O4852" s="98">
        <f>IFERROR(VLOOKUP($F4852&amp;$C4852,Sales!$J:$W,12,0),0)</f>
        <v>42.333333333333336</v>
      </c>
      <c r="P4852" s="98">
        <f>IFERROR(VLOOKUP($F4852&amp;$C4852,Sales!$J:$W,13,0),0)</f>
        <v>6422813.333333333</v>
      </c>
      <c r="Q4852" s="98">
        <f>IFERROR(VLOOKUP($F4852&amp;$C4852,Sales!$A:$H,7,0),0)</f>
        <v>0</v>
      </c>
      <c r="R4852" s="41">
        <f t="shared" si="151"/>
        <v>1</v>
      </c>
      <c r="S4852" s="15">
        <v>1</v>
      </c>
      <c r="T4852" s="15"/>
      <c r="U4852" s="15"/>
      <c r="V4852" s="15">
        <v>1</v>
      </c>
      <c r="W4852" s="15">
        <v>1</v>
      </c>
      <c r="X4852" s="15">
        <v>1</v>
      </c>
      <c r="Y4852" s="41">
        <v>1</v>
      </c>
      <c r="Z4852" s="41">
        <v>1</v>
      </c>
      <c r="AA4852" s="15"/>
      <c r="AB4852" s="15"/>
      <c r="AC4852" s="15"/>
      <c r="AD4852" s="15"/>
      <c r="AE4852" s="15"/>
      <c r="AF4852" s="15"/>
      <c r="AG4852" s="15"/>
      <c r="AH4852" s="15"/>
      <c r="AI4852" s="15"/>
      <c r="AJ4852" s="15"/>
      <c r="AK4852" s="15"/>
      <c r="AL4852" s="15"/>
      <c r="AM4852" s="15"/>
      <c r="AN4852" s="15"/>
      <c r="AO4852" s="15"/>
      <c r="AP4852" s="15"/>
      <c r="AQ4852" s="15"/>
      <c r="AR4852" s="15"/>
      <c r="AS4852" s="15"/>
      <c r="AT4852" s="15"/>
      <c r="AU4852" s="15"/>
      <c r="AV4852" s="15"/>
      <c r="AW4852" s="15"/>
      <c r="AX4852" s="82"/>
      <c r="AY4852" s="10"/>
      <c r="AZ4852" s="10">
        <v>1</v>
      </c>
      <c r="BA4852" t="s">
        <v>22</v>
      </c>
      <c r="BB4852" t="s">
        <v>23</v>
      </c>
      <c r="BD4852" s="39" t="str">
        <f t="shared" si="152"/>
        <v>OL719HBAAV175OANID-70138060Olay</v>
      </c>
    </row>
    <row r="4853" spans="2:63" ht="13.5" customHeight="1" x14ac:dyDescent="0.35">
      <c r="B4853" s="10" t="s">
        <v>17</v>
      </c>
      <c r="C4853" s="10" t="s">
        <v>2329</v>
      </c>
      <c r="D4853" s="10" t="s">
        <v>294</v>
      </c>
      <c r="E4853" s="10" t="s">
        <v>295</v>
      </c>
      <c r="F4853" s="10" t="s">
        <v>17589</v>
      </c>
      <c r="G4853" s="137" t="s">
        <v>17590</v>
      </c>
      <c r="H4853" s="10"/>
      <c r="I4853" s="10">
        <v>4902430856072</v>
      </c>
      <c r="J4853" s="83" t="s">
        <v>19265</v>
      </c>
      <c r="K4853" s="10" t="s">
        <v>5805</v>
      </c>
      <c r="L4853" s="98">
        <f>IFERROR(VLOOKUP($F4853&amp;$C4853,Sales!$J:$W,9,0),0)</f>
        <v>0</v>
      </c>
      <c r="M4853" s="98">
        <f>IFERROR(VLOOKUP($F4853&amp;$C4853,Sales!$J:$W,10,0),0)</f>
        <v>0</v>
      </c>
      <c r="N4853" s="98">
        <f>IFERROR(VLOOKUP($F4853&amp;$C4853,Sales!$J:$W,11,0),0)</f>
        <v>0</v>
      </c>
      <c r="O4853" s="98">
        <f>IFERROR(VLOOKUP($F4853&amp;$C4853,Sales!$J:$W,12,0),0)</f>
        <v>0</v>
      </c>
      <c r="P4853" s="98">
        <f>IFERROR(VLOOKUP($F4853&amp;$C4853,Sales!$J:$W,13,0),0)</f>
        <v>0</v>
      </c>
      <c r="Q4853" s="98">
        <f>IFERROR(VLOOKUP($F4853&amp;$C4853,Sales!$A:$H,7,0),0)</f>
        <v>0</v>
      </c>
      <c r="R4853" s="41" t="str">
        <f t="shared" si="151"/>
        <v>ERROR</v>
      </c>
      <c r="S4853" s="15"/>
      <c r="T4853" s="15"/>
      <c r="U4853" s="15"/>
      <c r="V4853" s="15"/>
      <c r="W4853" s="15"/>
      <c r="X4853" s="15"/>
      <c r="Y4853" s="41"/>
      <c r="Z4853" s="41"/>
      <c r="AA4853" s="41"/>
      <c r="AB4853" s="15"/>
      <c r="AC4853" s="15"/>
      <c r="AD4853" s="15"/>
      <c r="AE4853" s="15"/>
      <c r="AF4853" s="15"/>
      <c r="AG4853" s="15"/>
      <c r="AH4853" s="15"/>
      <c r="AI4853" s="15"/>
      <c r="AJ4853" s="41"/>
      <c r="AK4853" s="15"/>
      <c r="AL4853" s="15"/>
      <c r="AM4853" s="15"/>
      <c r="AN4853" s="15"/>
      <c r="AO4853" s="15"/>
      <c r="AP4853" s="15"/>
      <c r="AQ4853" s="15"/>
      <c r="AR4853" s="15"/>
      <c r="AS4853" s="15"/>
      <c r="AT4853" s="15"/>
      <c r="AU4853" s="15"/>
      <c r="AV4853" s="15"/>
      <c r="AW4853" s="15"/>
      <c r="AX4853" s="15"/>
      <c r="AY4853" s="10"/>
      <c r="AZ4853" s="10">
        <v>1</v>
      </c>
      <c r="BA4853" t="s">
        <v>22</v>
      </c>
      <c r="BB4853" t="s">
        <v>88</v>
      </c>
      <c r="BD4853" s="39" t="str">
        <f t="shared" si="152"/>
        <v>5121046251_ID-9519590102Olay</v>
      </c>
    </row>
    <row r="4854" spans="2:63" ht="13.5" customHeight="1" x14ac:dyDescent="0.35">
      <c r="B4854" s="10" t="s">
        <v>17</v>
      </c>
      <c r="C4854" s="10" t="s">
        <v>2329</v>
      </c>
      <c r="D4854" s="10" t="s">
        <v>294</v>
      </c>
      <c r="E4854" s="10" t="s">
        <v>295</v>
      </c>
      <c r="F4854" s="10" t="s">
        <v>6055</v>
      </c>
      <c r="G4854" s="137" t="s">
        <v>17591</v>
      </c>
      <c r="H4854" s="10"/>
      <c r="I4854" s="10" t="s">
        <v>17592</v>
      </c>
      <c r="J4854" s="83" t="s">
        <v>19266</v>
      </c>
      <c r="K4854" s="10" t="s">
        <v>17593</v>
      </c>
      <c r="L4854" s="98">
        <f>IFERROR(VLOOKUP($F4854&amp;$C4854,Sales!$J:$W,9,0),0)</f>
        <v>0</v>
      </c>
      <c r="M4854" s="98">
        <f>IFERROR(VLOOKUP($F4854&amp;$C4854,Sales!$J:$W,10,0),0)</f>
        <v>0</v>
      </c>
      <c r="N4854" s="98">
        <f>IFERROR(VLOOKUP($F4854&amp;$C4854,Sales!$J:$W,11,0),0)</f>
        <v>0</v>
      </c>
      <c r="O4854" s="98">
        <f>IFERROR(VLOOKUP($F4854&amp;$C4854,Sales!$J:$W,12,0),0)</f>
        <v>0</v>
      </c>
      <c r="P4854" s="98">
        <f>IFERROR(VLOOKUP($F4854&amp;$C4854,Sales!$J:$W,13,0),0)</f>
        <v>0</v>
      </c>
      <c r="Q4854" s="98">
        <f>IFERROR(VLOOKUP($F4854&amp;$C4854,Sales!$A:$H,7,0),0)</f>
        <v>0</v>
      </c>
      <c r="R4854" s="41" t="str">
        <f t="shared" si="151"/>
        <v>ERROR</v>
      </c>
      <c r="S4854" s="15"/>
      <c r="T4854" s="15"/>
      <c r="U4854" s="15"/>
      <c r="V4854" s="15"/>
      <c r="W4854" s="15"/>
      <c r="X4854" s="15"/>
      <c r="Y4854" s="41"/>
      <c r="Z4854" s="41"/>
      <c r="AA4854" s="41"/>
      <c r="AB4854" s="15"/>
      <c r="AC4854" s="15"/>
      <c r="AD4854" s="15"/>
      <c r="AE4854" s="15"/>
      <c r="AF4854" s="15"/>
      <c r="AG4854" s="15"/>
      <c r="AH4854" s="15"/>
      <c r="AI4854" s="15"/>
      <c r="AJ4854" s="41"/>
      <c r="AK4854" s="15"/>
      <c r="AL4854" s="15"/>
      <c r="AM4854" s="15"/>
      <c r="AN4854" s="15"/>
      <c r="AO4854" s="15"/>
      <c r="AP4854" s="15"/>
      <c r="AQ4854" s="15"/>
      <c r="AR4854" s="15"/>
      <c r="AS4854" s="15"/>
      <c r="AT4854" s="15"/>
      <c r="AU4854" s="15"/>
      <c r="AV4854" s="15"/>
      <c r="AW4854" s="15"/>
      <c r="AX4854" s="15"/>
      <c r="AY4854" s="10"/>
      <c r="AZ4854" s="10">
        <v>1</v>
      </c>
      <c r="BA4854" t="s">
        <v>22</v>
      </c>
      <c r="BB4854" t="s">
        <v>88</v>
      </c>
      <c r="BD4854" s="39" t="str">
        <f t="shared" si="152"/>
        <v>789726603_ID-1111824044Olay</v>
      </c>
    </row>
    <row r="4855" spans="2:63" ht="13.5" customHeight="1" x14ac:dyDescent="0.35">
      <c r="B4855" s="10" t="s">
        <v>17</v>
      </c>
      <c r="C4855" s="10" t="s">
        <v>2329</v>
      </c>
      <c r="D4855" s="10" t="s">
        <v>294</v>
      </c>
      <c r="E4855" s="10" t="s">
        <v>295</v>
      </c>
      <c r="F4855" s="10" t="s">
        <v>17594</v>
      </c>
      <c r="G4855" s="137" t="s">
        <v>17595</v>
      </c>
      <c r="H4855" s="10"/>
      <c r="I4855" s="10" t="s">
        <v>5835</v>
      </c>
      <c r="J4855" s="83" t="s">
        <v>19267</v>
      </c>
      <c r="K4855" s="10" t="s">
        <v>5808</v>
      </c>
      <c r="L4855" s="98">
        <f>IFERROR(VLOOKUP($F4855&amp;$C4855,Sales!$J:$W,9,0),0)</f>
        <v>0</v>
      </c>
      <c r="M4855" s="98">
        <f>IFERROR(VLOOKUP($F4855&amp;$C4855,Sales!$J:$W,10,0),0)</f>
        <v>0</v>
      </c>
      <c r="N4855" s="98">
        <f>IFERROR(VLOOKUP($F4855&amp;$C4855,Sales!$J:$W,11,0),0)</f>
        <v>0</v>
      </c>
      <c r="O4855" s="98">
        <f>IFERROR(VLOOKUP($F4855&amp;$C4855,Sales!$J:$W,12,0),0)</f>
        <v>0</v>
      </c>
      <c r="P4855" s="98">
        <f>IFERROR(VLOOKUP($F4855&amp;$C4855,Sales!$J:$W,13,0),0)</f>
        <v>0</v>
      </c>
      <c r="Q4855" s="98">
        <f>IFERROR(VLOOKUP($F4855&amp;$C4855,Sales!$A:$H,7,0),0)</f>
        <v>0</v>
      </c>
      <c r="R4855" s="41" t="str">
        <f t="shared" si="151"/>
        <v>ERROR</v>
      </c>
      <c r="S4855" s="15"/>
      <c r="T4855" s="15"/>
      <c r="U4855" s="15"/>
      <c r="V4855" s="15"/>
      <c r="W4855" s="15"/>
      <c r="X4855" s="15"/>
      <c r="Y4855" s="41"/>
      <c r="Z4855" s="41"/>
      <c r="AA4855" s="41"/>
      <c r="AB4855" s="15"/>
      <c r="AC4855" s="15"/>
      <c r="AD4855" s="15"/>
      <c r="AE4855" s="15"/>
      <c r="AF4855" s="15"/>
      <c r="AG4855" s="15"/>
      <c r="AH4855" s="15"/>
      <c r="AI4855" s="15"/>
      <c r="AJ4855" s="41"/>
      <c r="AK4855" s="15"/>
      <c r="AL4855" s="15"/>
      <c r="AM4855" s="15"/>
      <c r="AN4855" s="15"/>
      <c r="AO4855" s="15"/>
      <c r="AP4855" s="15"/>
      <c r="AQ4855" s="15"/>
      <c r="AR4855" s="15"/>
      <c r="AS4855" s="15"/>
      <c r="AT4855" s="15"/>
      <c r="AU4855" s="15"/>
      <c r="AV4855" s="15"/>
      <c r="AW4855" s="15"/>
      <c r="AX4855" s="15"/>
      <c r="AY4855" s="10"/>
      <c r="AZ4855" s="10">
        <v>1</v>
      </c>
      <c r="BA4855" t="s">
        <v>22</v>
      </c>
      <c r="BB4855" t="s">
        <v>88</v>
      </c>
      <c r="BD4855" s="39" t="str">
        <f t="shared" si="152"/>
        <v>5120996742_ID-9519580089Olay</v>
      </c>
    </row>
    <row r="4856" spans="2:63" ht="13.5" customHeight="1" x14ac:dyDescent="0.35">
      <c r="B4856" s="10" t="s">
        <v>17</v>
      </c>
      <c r="C4856" s="10" t="s">
        <v>2329</v>
      </c>
      <c r="D4856" s="10" t="s">
        <v>294</v>
      </c>
      <c r="E4856" s="10" t="s">
        <v>295</v>
      </c>
      <c r="F4856" s="10" t="s">
        <v>17596</v>
      </c>
      <c r="G4856" s="137" t="s">
        <v>17597</v>
      </c>
      <c r="H4856" s="10"/>
      <c r="I4856" s="10" t="s">
        <v>5836</v>
      </c>
      <c r="J4856" s="83" t="s">
        <v>19268</v>
      </c>
      <c r="K4856" s="10" t="s">
        <v>5802</v>
      </c>
      <c r="L4856" s="98">
        <f>IFERROR(VLOOKUP($F4856&amp;$C4856,Sales!$J:$W,9,0),0)</f>
        <v>0</v>
      </c>
      <c r="M4856" s="98">
        <f>IFERROR(VLOOKUP($F4856&amp;$C4856,Sales!$J:$W,10,0),0)</f>
        <v>0</v>
      </c>
      <c r="N4856" s="98">
        <f>IFERROR(VLOOKUP($F4856&amp;$C4856,Sales!$J:$W,11,0),0)</f>
        <v>0</v>
      </c>
      <c r="O4856" s="98">
        <f>IFERROR(VLOOKUP($F4856&amp;$C4856,Sales!$J:$W,12,0),0)</f>
        <v>0</v>
      </c>
      <c r="P4856" s="98">
        <f>IFERROR(VLOOKUP($F4856&amp;$C4856,Sales!$J:$W,13,0),0)</f>
        <v>0</v>
      </c>
      <c r="Q4856" s="98">
        <f>IFERROR(VLOOKUP($F4856&amp;$C4856,Sales!$A:$H,7,0),0)</f>
        <v>0</v>
      </c>
      <c r="R4856" s="41" t="str">
        <f t="shared" si="151"/>
        <v>ERROR</v>
      </c>
      <c r="S4856" s="15"/>
      <c r="T4856" s="15"/>
      <c r="U4856" s="15"/>
      <c r="V4856" s="15"/>
      <c r="W4856" s="15"/>
      <c r="X4856" s="15"/>
      <c r="Y4856" s="41"/>
      <c r="Z4856" s="41"/>
      <c r="AA4856" s="41"/>
      <c r="AB4856" s="15"/>
      <c r="AC4856" s="15"/>
      <c r="AD4856" s="15"/>
      <c r="AE4856" s="15"/>
      <c r="AF4856" s="15"/>
      <c r="AG4856" s="15"/>
      <c r="AH4856" s="15"/>
      <c r="AI4856" s="15"/>
      <c r="AJ4856" s="41"/>
      <c r="AK4856" s="15"/>
      <c r="AL4856" s="15"/>
      <c r="AM4856" s="15"/>
      <c r="AN4856" s="15"/>
      <c r="AO4856" s="15"/>
      <c r="AP4856" s="15"/>
      <c r="AQ4856" s="15"/>
      <c r="AR4856" s="15"/>
      <c r="AS4856" s="15"/>
      <c r="AT4856" s="15"/>
      <c r="AU4856" s="15"/>
      <c r="AV4856" s="15"/>
      <c r="AW4856" s="15"/>
      <c r="AX4856" s="15"/>
      <c r="AY4856" s="10"/>
      <c r="AZ4856" s="10">
        <v>1</v>
      </c>
      <c r="BA4856" t="s">
        <v>22</v>
      </c>
      <c r="BB4856" t="s">
        <v>88</v>
      </c>
      <c r="BD4856" s="39" t="str">
        <f t="shared" si="152"/>
        <v>5121052268_ID-9519528610Olay</v>
      </c>
    </row>
    <row r="4857" spans="2:63" ht="13.5" customHeight="1" x14ac:dyDescent="0.35">
      <c r="B4857" s="10" t="s">
        <v>17</v>
      </c>
      <c r="C4857" s="10" t="s">
        <v>2329</v>
      </c>
      <c r="D4857" s="10" t="s">
        <v>294</v>
      </c>
      <c r="E4857" s="10" t="s">
        <v>295</v>
      </c>
      <c r="F4857" s="10" t="s">
        <v>6054</v>
      </c>
      <c r="G4857" s="137" t="s">
        <v>17598</v>
      </c>
      <c r="H4857" s="10"/>
      <c r="I4857" s="10">
        <v>4902430856935</v>
      </c>
      <c r="J4857" s="83" t="s">
        <v>19269</v>
      </c>
      <c r="K4857" s="10" t="s">
        <v>5812</v>
      </c>
      <c r="L4857" s="98">
        <f>IFERROR(VLOOKUP($F4857&amp;$C4857,Sales!$J:$W,9,0),0)</f>
        <v>0</v>
      </c>
      <c r="M4857" s="98">
        <f>IFERROR(VLOOKUP($F4857&amp;$C4857,Sales!$J:$W,10,0),0)</f>
        <v>0</v>
      </c>
      <c r="N4857" s="98">
        <f>IFERROR(VLOOKUP($F4857&amp;$C4857,Sales!$J:$W,11,0),0)</f>
        <v>0</v>
      </c>
      <c r="O4857" s="98">
        <f>IFERROR(VLOOKUP($F4857&amp;$C4857,Sales!$J:$W,12,0),0)</f>
        <v>0</v>
      </c>
      <c r="P4857" s="98">
        <f>IFERROR(VLOOKUP($F4857&amp;$C4857,Sales!$J:$W,13,0),0)</f>
        <v>0</v>
      </c>
      <c r="Q4857" s="98">
        <f>IFERROR(VLOOKUP($F4857&amp;$C4857,Sales!$A:$H,7,0),0)</f>
        <v>0</v>
      </c>
      <c r="R4857" s="41" t="str">
        <f t="shared" si="151"/>
        <v>ERROR</v>
      </c>
      <c r="S4857" s="15"/>
      <c r="T4857" s="15"/>
      <c r="U4857" s="15"/>
      <c r="V4857" s="15"/>
      <c r="W4857" s="15"/>
      <c r="X4857" s="15"/>
      <c r="Y4857" s="41"/>
      <c r="Z4857" s="41"/>
      <c r="AA4857" s="41"/>
      <c r="AB4857" s="15"/>
      <c r="AC4857" s="15"/>
      <c r="AD4857" s="15"/>
      <c r="AE4857" s="15"/>
      <c r="AF4857" s="15"/>
      <c r="AG4857" s="15"/>
      <c r="AH4857" s="15"/>
      <c r="AI4857" s="15"/>
      <c r="AJ4857" s="41"/>
      <c r="AK4857" s="15"/>
      <c r="AL4857" s="15"/>
      <c r="AM4857" s="15"/>
      <c r="AN4857" s="15"/>
      <c r="AO4857" s="15"/>
      <c r="AP4857" s="15"/>
      <c r="AQ4857" s="15"/>
      <c r="AR4857" s="15"/>
      <c r="AS4857" s="15"/>
      <c r="AT4857" s="15"/>
      <c r="AU4857" s="15"/>
      <c r="AV4857" s="15"/>
      <c r="AW4857" s="15"/>
      <c r="AX4857" s="15"/>
      <c r="AY4857" s="10"/>
      <c r="AZ4857" s="10">
        <v>1</v>
      </c>
      <c r="BA4857" t="s">
        <v>22</v>
      </c>
      <c r="BB4857" t="s">
        <v>88</v>
      </c>
      <c r="BD4857" s="39" t="str">
        <f t="shared" si="152"/>
        <v>5121046252_ID-9519568393Olay</v>
      </c>
    </row>
    <row r="4858" spans="2:63" ht="13.5" customHeight="1" x14ac:dyDescent="0.35">
      <c r="B4858" s="10" t="s">
        <v>17</v>
      </c>
      <c r="C4858" s="10" t="s">
        <v>2329</v>
      </c>
      <c r="D4858" s="10" t="s">
        <v>294</v>
      </c>
      <c r="E4858" s="10" t="s">
        <v>295</v>
      </c>
      <c r="F4858" s="10" t="s">
        <v>331</v>
      </c>
      <c r="G4858" s="137" t="s">
        <v>17599</v>
      </c>
      <c r="H4858" s="10"/>
      <c r="I4858" s="10" t="s">
        <v>332</v>
      </c>
      <c r="J4858" s="83" t="s">
        <v>19270</v>
      </c>
      <c r="K4858" s="10" t="s">
        <v>17600</v>
      </c>
      <c r="L4858" s="98">
        <f>IFERROR(VLOOKUP($F4858&amp;$C4858,Sales!$J:$W,9,0),0)</f>
        <v>0</v>
      </c>
      <c r="M4858" s="98">
        <f>IFERROR(VLOOKUP($F4858&amp;$C4858,Sales!$J:$W,10,0),0)</f>
        <v>0</v>
      </c>
      <c r="N4858" s="98">
        <f>IFERROR(VLOOKUP($F4858&amp;$C4858,Sales!$J:$W,11,0),0)</f>
        <v>0</v>
      </c>
      <c r="O4858" s="98">
        <f>IFERROR(VLOOKUP($F4858&amp;$C4858,Sales!$J:$W,12,0),0)</f>
        <v>0</v>
      </c>
      <c r="P4858" s="98">
        <f>IFERROR(VLOOKUP($F4858&amp;$C4858,Sales!$J:$W,13,0),0)</f>
        <v>0</v>
      </c>
      <c r="Q4858" s="98">
        <f>IFERROR(VLOOKUP($F4858&amp;$C4858,Sales!$A:$H,7,0),0)</f>
        <v>0</v>
      </c>
      <c r="R4858" s="41" t="str">
        <f t="shared" si="151"/>
        <v>ERROR</v>
      </c>
      <c r="S4858" s="15"/>
      <c r="T4858" s="15"/>
      <c r="U4858" s="15"/>
      <c r="V4858" s="15"/>
      <c r="W4858" s="15"/>
      <c r="X4858" s="15"/>
      <c r="Y4858" s="41"/>
      <c r="Z4858" s="41"/>
      <c r="AA4858" s="15"/>
      <c r="AB4858" s="15"/>
      <c r="AC4858" s="15"/>
      <c r="AD4858" s="15"/>
      <c r="AE4858" s="15"/>
      <c r="AF4858" s="15"/>
      <c r="AG4858" s="15"/>
      <c r="AH4858" s="15"/>
      <c r="AI4858" s="15"/>
      <c r="AJ4858" s="41"/>
      <c r="AK4858" s="15"/>
      <c r="AL4858" s="15"/>
      <c r="AM4858" s="15"/>
      <c r="AN4858" s="15"/>
      <c r="AO4858" s="15"/>
      <c r="AP4858" s="15"/>
      <c r="AQ4858" s="15"/>
      <c r="AR4858" s="15"/>
      <c r="AS4858" s="15"/>
      <c r="AT4858" s="15"/>
      <c r="AU4858" s="15"/>
      <c r="AV4858" s="15"/>
      <c r="AW4858" s="15"/>
      <c r="AX4858" s="15"/>
      <c r="AY4858" s="10"/>
      <c r="AZ4858" s="10">
        <v>1</v>
      </c>
      <c r="BA4858" t="s">
        <v>22</v>
      </c>
      <c r="BB4858" t="s">
        <v>88</v>
      </c>
      <c r="BD4858" s="39" t="str">
        <f t="shared" si="152"/>
        <v>OL719HBABN2QB9ANID-133784065Olay</v>
      </c>
      <c r="BE4858" s="1">
        <v>45147</v>
      </c>
      <c r="BF4858" t="s">
        <v>20114</v>
      </c>
      <c r="BH4858" s="1">
        <v>45057</v>
      </c>
      <c r="BJ4858" s="1">
        <v>45138</v>
      </c>
      <c r="BK4858" t="s">
        <v>14057</v>
      </c>
    </row>
    <row r="4859" spans="2:63" ht="13.5" customHeight="1" x14ac:dyDescent="0.35">
      <c r="B4859" s="10" t="s">
        <v>17</v>
      </c>
      <c r="C4859" s="10" t="s">
        <v>2329</v>
      </c>
      <c r="D4859" s="10" t="s">
        <v>294</v>
      </c>
      <c r="E4859" s="10" t="s">
        <v>295</v>
      </c>
      <c r="F4859" s="10" t="s">
        <v>347</v>
      </c>
      <c r="G4859" s="137" t="s">
        <v>4692</v>
      </c>
      <c r="H4859" s="10"/>
      <c r="I4859" s="149" t="s">
        <v>348</v>
      </c>
      <c r="J4859" s="83" t="s">
        <v>19271</v>
      </c>
      <c r="K4859" s="10" t="s">
        <v>17601</v>
      </c>
      <c r="L4859" s="98">
        <f>IFERROR(VLOOKUP($F4859&amp;$C4859,Sales!$J:$W,9,0),0)</f>
        <v>155809499.99999997</v>
      </c>
      <c r="M4859" s="98">
        <f>IFERROR(VLOOKUP($F4859&amp;$C4859,Sales!$J:$W,10,0),0)</f>
        <v>25772999.999999996</v>
      </c>
      <c r="N4859" s="98">
        <f>IFERROR(VLOOKUP($F4859&amp;$C4859,Sales!$J:$W,11,0),0)</f>
        <v>110120999.99999999</v>
      </c>
      <c r="O4859" s="98">
        <f>IFERROR(VLOOKUP($F4859&amp;$C4859,Sales!$J:$W,12,0),0)</f>
        <v>498</v>
      </c>
      <c r="P4859" s="98">
        <f>IFERROR(VLOOKUP($F4859&amp;$C4859,Sales!$J:$W,13,0),0)</f>
        <v>97234499.999999985</v>
      </c>
      <c r="Q4859" s="98">
        <f>IFERROR(VLOOKUP($F4859&amp;$C4859,Sales!$A:$H,7,0),0)</f>
        <v>0</v>
      </c>
      <c r="R4859" s="41">
        <f t="shared" si="151"/>
        <v>1</v>
      </c>
      <c r="S4859" s="15">
        <v>1</v>
      </c>
      <c r="T4859" s="15"/>
      <c r="U4859" s="15"/>
      <c r="V4859" s="15">
        <v>1</v>
      </c>
      <c r="W4859" s="15">
        <v>1</v>
      </c>
      <c r="X4859" s="15">
        <v>1</v>
      </c>
      <c r="Y4859" s="41">
        <v>1</v>
      </c>
      <c r="Z4859" s="41">
        <v>1</v>
      </c>
      <c r="AA4859" s="15"/>
      <c r="AB4859" s="15"/>
      <c r="AC4859" s="15"/>
      <c r="AD4859" s="15"/>
      <c r="AE4859" s="15"/>
      <c r="AF4859" s="15"/>
      <c r="AG4859" s="15"/>
      <c r="AH4859" s="15"/>
      <c r="AI4859" s="15"/>
      <c r="AJ4859" s="15"/>
      <c r="AK4859" s="15"/>
      <c r="AL4859" s="15"/>
      <c r="AM4859" s="15"/>
      <c r="AN4859" s="15"/>
      <c r="AO4859" s="15"/>
      <c r="AP4859" s="15"/>
      <c r="AQ4859" s="15"/>
      <c r="AR4859" s="15"/>
      <c r="AS4859" s="15"/>
      <c r="AT4859" s="15"/>
      <c r="AU4859" s="15"/>
      <c r="AV4859" s="15"/>
      <c r="AW4859" s="15"/>
      <c r="AX4859" s="82"/>
      <c r="AY4859" s="10"/>
      <c r="AZ4859" s="10">
        <v>1</v>
      </c>
      <c r="BA4859" t="s">
        <v>22</v>
      </c>
      <c r="BB4859" t="s">
        <v>23</v>
      </c>
      <c r="BD4859" s="39" t="str">
        <f t="shared" si="152"/>
        <v>OL719HB90XLXANID-54659Olay</v>
      </c>
    </row>
    <row r="4860" spans="2:63" ht="13.5" customHeight="1" x14ac:dyDescent="0.35">
      <c r="B4860" s="10" t="s">
        <v>17</v>
      </c>
      <c r="C4860" s="10" t="s">
        <v>2329</v>
      </c>
      <c r="D4860" s="10" t="s">
        <v>294</v>
      </c>
      <c r="E4860" s="10" t="s">
        <v>295</v>
      </c>
      <c r="F4860" s="10" t="s">
        <v>1739</v>
      </c>
      <c r="G4860" s="137" t="s">
        <v>17602</v>
      </c>
      <c r="H4860" s="10"/>
      <c r="I4860" s="10" t="s">
        <v>6178</v>
      </c>
      <c r="J4860" s="83" t="s">
        <v>19272</v>
      </c>
      <c r="K4860" s="10" t="s">
        <v>10321</v>
      </c>
      <c r="L4860" s="98">
        <f>IFERROR(VLOOKUP($F4860&amp;$C4860,Sales!$J:$W,9,0),0)</f>
        <v>0</v>
      </c>
      <c r="M4860" s="98">
        <f>IFERROR(VLOOKUP($F4860&amp;$C4860,Sales!$J:$W,10,0),0)</f>
        <v>0</v>
      </c>
      <c r="N4860" s="98">
        <f>IFERROR(VLOOKUP($F4860&amp;$C4860,Sales!$J:$W,11,0),0)</f>
        <v>0</v>
      </c>
      <c r="O4860" s="98">
        <f>IFERROR(VLOOKUP($F4860&amp;$C4860,Sales!$J:$W,12,0),0)</f>
        <v>0</v>
      </c>
      <c r="P4860" s="98">
        <f>IFERROR(VLOOKUP($F4860&amp;$C4860,Sales!$J:$W,13,0),0)</f>
        <v>0</v>
      </c>
      <c r="Q4860" s="98">
        <f>IFERROR(VLOOKUP($F4860&amp;$C4860,Sales!$A:$H,7,0),0)</f>
        <v>0</v>
      </c>
      <c r="R4860" s="41" t="str">
        <f t="shared" si="151"/>
        <v>ERROR</v>
      </c>
      <c r="S4860" s="15"/>
      <c r="T4860" s="15"/>
      <c r="U4860" s="15"/>
      <c r="V4860" s="15"/>
      <c r="W4860" s="15"/>
      <c r="X4860" s="15"/>
      <c r="Y4860" s="41"/>
      <c r="Z4860" s="41"/>
      <c r="AA4860" s="41"/>
      <c r="AB4860" s="15"/>
      <c r="AC4860" s="15"/>
      <c r="AD4860" s="15"/>
      <c r="AE4860" s="15"/>
      <c r="AF4860" s="15"/>
      <c r="AG4860" s="15"/>
      <c r="AH4860" s="15"/>
      <c r="AI4860" s="15"/>
      <c r="AJ4860" s="41"/>
      <c r="AK4860" s="15"/>
      <c r="AL4860" s="15"/>
      <c r="AM4860" s="15"/>
      <c r="AN4860" s="15"/>
      <c r="AO4860" s="15"/>
      <c r="AP4860" s="15"/>
      <c r="AQ4860" s="15"/>
      <c r="AR4860" s="15"/>
      <c r="AS4860" s="15"/>
      <c r="AT4860" s="15"/>
      <c r="AU4860" s="15"/>
      <c r="AV4860" s="15"/>
      <c r="AW4860" s="15"/>
      <c r="AX4860" s="15"/>
      <c r="AY4860" s="10"/>
      <c r="AZ4860" s="10">
        <v>1</v>
      </c>
      <c r="BA4860" t="s">
        <v>22</v>
      </c>
      <c r="BB4860" t="s">
        <v>88</v>
      </c>
      <c r="BD4860" s="39" t="str">
        <f t="shared" si="152"/>
        <v>1067858266_ID-1655676266Olay</v>
      </c>
    </row>
    <row r="4861" spans="2:63" ht="13.5" customHeight="1" x14ac:dyDescent="0.35">
      <c r="B4861" s="10" t="s">
        <v>17</v>
      </c>
      <c r="C4861" s="10" t="s">
        <v>2329</v>
      </c>
      <c r="D4861" s="10" t="s">
        <v>294</v>
      </c>
      <c r="E4861" s="10" t="s">
        <v>295</v>
      </c>
      <c r="F4861" s="10" t="s">
        <v>390</v>
      </c>
      <c r="G4861" s="137" t="s">
        <v>3365</v>
      </c>
      <c r="H4861" s="10"/>
      <c r="I4861" s="10" t="s">
        <v>391</v>
      </c>
      <c r="J4861" s="83" t="s">
        <v>19273</v>
      </c>
      <c r="K4861" s="10" t="s">
        <v>10233</v>
      </c>
      <c r="L4861" s="98">
        <f>IFERROR(VLOOKUP($F4861&amp;$C4861,Sales!$J:$W,9,0),0)</f>
        <v>0</v>
      </c>
      <c r="M4861" s="98">
        <f>IFERROR(VLOOKUP($F4861&amp;$C4861,Sales!$J:$W,10,0),0)</f>
        <v>0</v>
      </c>
      <c r="N4861" s="98">
        <f>IFERROR(VLOOKUP($F4861&amp;$C4861,Sales!$J:$W,11,0),0)</f>
        <v>0</v>
      </c>
      <c r="O4861" s="98">
        <f>IFERROR(VLOOKUP($F4861&amp;$C4861,Sales!$J:$W,12,0),0)</f>
        <v>0</v>
      </c>
      <c r="P4861" s="98">
        <f>IFERROR(VLOOKUP($F4861&amp;$C4861,Sales!$J:$W,13,0),0)</f>
        <v>0</v>
      </c>
      <c r="Q4861" s="98">
        <f>IFERROR(VLOOKUP($F4861&amp;$C4861,Sales!$A:$H,7,0),0)</f>
        <v>0</v>
      </c>
      <c r="R4861" s="41" t="str">
        <f t="shared" si="151"/>
        <v>ERROR</v>
      </c>
      <c r="S4861" s="15"/>
      <c r="T4861" s="15"/>
      <c r="U4861" s="15"/>
      <c r="V4861" s="15"/>
      <c r="W4861" s="15"/>
      <c r="X4861" s="15"/>
      <c r="Y4861" s="41"/>
      <c r="Z4861" s="41"/>
      <c r="AA4861" s="41"/>
      <c r="AB4861" s="15"/>
      <c r="AC4861" s="15"/>
      <c r="AD4861" s="15"/>
      <c r="AE4861" s="15"/>
      <c r="AF4861" s="15"/>
      <c r="AG4861" s="15"/>
      <c r="AH4861" s="15"/>
      <c r="AI4861" s="15"/>
      <c r="AJ4861" s="41"/>
      <c r="AK4861" s="15"/>
      <c r="AL4861" s="15"/>
      <c r="AM4861" s="15"/>
      <c r="AN4861" s="15"/>
      <c r="AO4861" s="15"/>
      <c r="AP4861" s="15"/>
      <c r="AQ4861" s="15"/>
      <c r="AR4861" s="15"/>
      <c r="AS4861" s="15"/>
      <c r="AT4861" s="15"/>
      <c r="AU4861" s="15"/>
      <c r="AV4861" s="15"/>
      <c r="AW4861" s="15"/>
      <c r="AX4861" s="15"/>
      <c r="AY4861" s="10"/>
      <c r="AZ4861" s="10">
        <v>1</v>
      </c>
      <c r="BA4861" t="s">
        <v>22</v>
      </c>
      <c r="BB4861" t="s">
        <v>88</v>
      </c>
      <c r="BD4861" s="39" t="str">
        <f t="shared" si="152"/>
        <v>1067850323_ID-1655690010Olay</v>
      </c>
    </row>
    <row r="4862" spans="2:63" ht="13.5" customHeight="1" x14ac:dyDescent="0.35">
      <c r="B4862" s="10" t="s">
        <v>17</v>
      </c>
      <c r="C4862" s="10" t="s">
        <v>2329</v>
      </c>
      <c r="D4862" s="10" t="s">
        <v>294</v>
      </c>
      <c r="E4862" s="10" t="s">
        <v>295</v>
      </c>
      <c r="F4862" s="10" t="s">
        <v>1737</v>
      </c>
      <c r="G4862" s="137" t="s">
        <v>17603</v>
      </c>
      <c r="H4862" s="10"/>
      <c r="I4862" s="10" t="s">
        <v>1738</v>
      </c>
      <c r="J4862" s="83" t="s">
        <v>19274</v>
      </c>
      <c r="K4862" s="10" t="s">
        <v>10287</v>
      </c>
      <c r="L4862" s="98">
        <f>IFERROR(VLOOKUP($F4862&amp;$C4862,Sales!$J:$W,9,0),0)</f>
        <v>0</v>
      </c>
      <c r="M4862" s="98">
        <f>IFERROR(VLOOKUP($F4862&amp;$C4862,Sales!$J:$W,10,0),0)</f>
        <v>0</v>
      </c>
      <c r="N4862" s="98">
        <f>IFERROR(VLOOKUP($F4862&amp;$C4862,Sales!$J:$W,11,0),0)</f>
        <v>0</v>
      </c>
      <c r="O4862" s="98">
        <f>IFERROR(VLOOKUP($F4862&amp;$C4862,Sales!$J:$W,12,0),0)</f>
        <v>0</v>
      </c>
      <c r="P4862" s="98">
        <f>IFERROR(VLOOKUP($F4862&amp;$C4862,Sales!$J:$W,13,0),0)</f>
        <v>0</v>
      </c>
      <c r="Q4862" s="98">
        <f>IFERROR(VLOOKUP($F4862&amp;$C4862,Sales!$A:$H,7,0),0)</f>
        <v>0</v>
      </c>
      <c r="R4862" s="41" t="str">
        <f t="shared" si="151"/>
        <v>ERROR</v>
      </c>
      <c r="S4862" s="15"/>
      <c r="T4862" s="15"/>
      <c r="U4862" s="15"/>
      <c r="V4862" s="15"/>
      <c r="W4862" s="15"/>
      <c r="X4862" s="15"/>
      <c r="Y4862" s="41"/>
      <c r="Z4862" s="41"/>
      <c r="AA4862" s="41"/>
      <c r="AB4862" s="15"/>
      <c r="AC4862" s="15"/>
      <c r="AD4862" s="15"/>
      <c r="AE4862" s="15"/>
      <c r="AF4862" s="15"/>
      <c r="AG4862" s="15"/>
      <c r="AH4862" s="15"/>
      <c r="AI4862" s="15"/>
      <c r="AJ4862" s="41"/>
      <c r="AK4862" s="15"/>
      <c r="AL4862" s="15"/>
      <c r="AM4862" s="15"/>
      <c r="AN4862" s="15"/>
      <c r="AO4862" s="15"/>
      <c r="AP4862" s="15"/>
      <c r="AQ4862" s="15"/>
      <c r="AR4862" s="15"/>
      <c r="AS4862" s="15"/>
      <c r="AT4862" s="15"/>
      <c r="AU4862" s="15"/>
      <c r="AV4862" s="15"/>
      <c r="AW4862" s="15"/>
      <c r="AX4862" s="15"/>
      <c r="AY4862" s="10"/>
      <c r="AZ4862" s="10">
        <v>1</v>
      </c>
      <c r="BA4862" t="s">
        <v>22</v>
      </c>
      <c r="BB4862" t="s">
        <v>88</v>
      </c>
      <c r="BD4862" s="39" t="str">
        <f t="shared" si="152"/>
        <v>1067842615_ID-1655672294Olay</v>
      </c>
    </row>
    <row r="4863" spans="2:63" ht="13.5" customHeight="1" x14ac:dyDescent="0.35">
      <c r="B4863" s="10" t="s">
        <v>17</v>
      </c>
      <c r="C4863" s="10" t="s">
        <v>2329</v>
      </c>
      <c r="D4863" s="10" t="s">
        <v>294</v>
      </c>
      <c r="E4863" s="10" t="s">
        <v>295</v>
      </c>
      <c r="F4863" s="10" t="s">
        <v>329</v>
      </c>
      <c r="G4863" s="137" t="s">
        <v>17604</v>
      </c>
      <c r="H4863" s="10"/>
      <c r="I4863" s="149" t="s">
        <v>330</v>
      </c>
      <c r="J4863" s="83" t="s">
        <v>19275</v>
      </c>
      <c r="K4863" s="10" t="s">
        <v>17605</v>
      </c>
      <c r="L4863" s="98">
        <f>IFERROR(VLOOKUP($F4863&amp;$C4863,Sales!$J:$W,9,0),0)</f>
        <v>12724607.999999998</v>
      </c>
      <c r="M4863" s="98">
        <f>IFERROR(VLOOKUP($F4863&amp;$C4863,Sales!$J:$W,10,0),0)</f>
        <v>4894079.9999999991</v>
      </c>
      <c r="N4863" s="98">
        <f>IFERROR(VLOOKUP($F4863&amp;$C4863,Sales!$J:$W,11,0),0)</f>
        <v>14682240</v>
      </c>
      <c r="O4863" s="98">
        <f>IFERROR(VLOOKUP($F4863&amp;$C4863,Sales!$J:$W,12,0),0)</f>
        <v>528</v>
      </c>
      <c r="P4863" s="98">
        <f>IFERROR(VLOOKUP($F4863&amp;$C4863,Sales!$J:$W,13,0),0)</f>
        <v>10766975.999999998</v>
      </c>
      <c r="Q4863" s="98">
        <f>IFERROR(VLOOKUP($F4863&amp;$C4863,Sales!$A:$H,7,0),0)</f>
        <v>0</v>
      </c>
      <c r="R4863" s="41">
        <f t="shared" si="151"/>
        <v>1</v>
      </c>
      <c r="S4863" s="15">
        <v>1</v>
      </c>
      <c r="T4863" s="15"/>
      <c r="U4863" s="15"/>
      <c r="V4863" s="15">
        <v>1</v>
      </c>
      <c r="W4863" s="15">
        <v>1</v>
      </c>
      <c r="X4863" s="15">
        <v>1</v>
      </c>
      <c r="Y4863" s="41">
        <v>1</v>
      </c>
      <c r="Z4863" s="41">
        <v>1</v>
      </c>
      <c r="AA4863" s="15"/>
      <c r="AB4863" s="15"/>
      <c r="AC4863" s="15"/>
      <c r="AD4863" s="15"/>
      <c r="AE4863" s="15"/>
      <c r="AF4863" s="15"/>
      <c r="AG4863" s="15"/>
      <c r="AH4863" s="15"/>
      <c r="AI4863" s="15"/>
      <c r="AJ4863" s="15"/>
      <c r="AK4863" s="15"/>
      <c r="AL4863" s="15"/>
      <c r="AM4863" s="15"/>
      <c r="AN4863" s="15"/>
      <c r="AO4863" s="15"/>
      <c r="AP4863" s="15"/>
      <c r="AQ4863" s="15"/>
      <c r="AR4863" s="15"/>
      <c r="AS4863" s="15"/>
      <c r="AT4863" s="15"/>
      <c r="AU4863" s="15"/>
      <c r="AV4863" s="15"/>
      <c r="AW4863" s="15"/>
      <c r="AX4863" s="82"/>
      <c r="AY4863" s="10"/>
      <c r="AZ4863" s="10">
        <v>1</v>
      </c>
      <c r="BA4863" t="s">
        <v>22</v>
      </c>
      <c r="BB4863" t="s">
        <v>23</v>
      </c>
      <c r="BD4863" s="39" t="str">
        <f t="shared" si="152"/>
        <v>OL719HBAA38FZ5ANID-6140054Olay</v>
      </c>
    </row>
    <row r="4864" spans="2:63" ht="13.5" customHeight="1" x14ac:dyDescent="0.35">
      <c r="B4864" s="10" t="s">
        <v>17</v>
      </c>
      <c r="C4864" s="10" t="s">
        <v>2329</v>
      </c>
      <c r="D4864" s="10" t="s">
        <v>294</v>
      </c>
      <c r="E4864" s="10" t="s">
        <v>295</v>
      </c>
      <c r="F4864" s="10" t="s">
        <v>345</v>
      </c>
      <c r="G4864" s="159" t="s">
        <v>4688</v>
      </c>
      <c r="H4864" s="10"/>
      <c r="I4864" s="10" t="s">
        <v>346</v>
      </c>
      <c r="J4864" s="83" t="s">
        <v>19276</v>
      </c>
      <c r="K4864" s="10" t="s">
        <v>10129</v>
      </c>
      <c r="L4864" s="98">
        <f>IFERROR(VLOOKUP($F4864&amp;$C4864,Sales!$J:$W,9,0),0)</f>
        <v>4108284</v>
      </c>
      <c r="M4864" s="98">
        <f>IFERROR(VLOOKUP($F4864&amp;$C4864,Sales!$J:$W,10,0),0)</f>
        <v>684714</v>
      </c>
      <c r="N4864" s="98">
        <f>IFERROR(VLOOKUP($F4864&amp;$C4864,Sales!$J:$W,11,0),0)</f>
        <v>0</v>
      </c>
      <c r="O4864" s="98">
        <f>IFERROR(VLOOKUP($F4864&amp;$C4864,Sales!$J:$W,12,0),0)</f>
        <v>14</v>
      </c>
      <c r="P4864" s="98">
        <f>IFERROR(VLOOKUP($F4864&amp;$C4864,Sales!$J:$W,13,0),0)</f>
        <v>1597666</v>
      </c>
      <c r="Q4864" s="98">
        <f>IFERROR(VLOOKUP($F4864&amp;$C4864,Sales!$A:$H,7,0),0)</f>
        <v>0</v>
      </c>
      <c r="R4864" s="41">
        <f t="shared" si="151"/>
        <v>1</v>
      </c>
      <c r="S4864" s="15">
        <v>1</v>
      </c>
      <c r="T4864" s="15"/>
      <c r="U4864" s="15"/>
      <c r="V4864" s="15">
        <v>1</v>
      </c>
      <c r="W4864" s="15">
        <v>1</v>
      </c>
      <c r="X4864" s="15">
        <v>1</v>
      </c>
      <c r="Y4864" s="41">
        <v>1</v>
      </c>
      <c r="Z4864" s="41">
        <v>1</v>
      </c>
      <c r="AA4864" s="15"/>
      <c r="AB4864" s="15"/>
      <c r="AC4864" s="15"/>
      <c r="AD4864" s="15"/>
      <c r="AE4864" s="15"/>
      <c r="AF4864" s="15"/>
      <c r="AG4864" s="15"/>
      <c r="AH4864" s="15"/>
      <c r="AI4864" s="15"/>
      <c r="AJ4864" s="15"/>
      <c r="AK4864" s="15"/>
      <c r="AL4864" s="15"/>
      <c r="AM4864" s="15"/>
      <c r="AN4864" s="15"/>
      <c r="AO4864" s="15"/>
      <c r="AP4864" s="15"/>
      <c r="AQ4864" s="15"/>
      <c r="AR4864" s="15"/>
      <c r="AS4864" s="15"/>
      <c r="AT4864" s="15"/>
      <c r="AU4864" s="15"/>
      <c r="AV4864" s="15"/>
      <c r="AW4864" s="15"/>
      <c r="AX4864" s="82"/>
      <c r="AY4864" s="10"/>
      <c r="AZ4864" s="10">
        <v>1</v>
      </c>
      <c r="BA4864" t="s">
        <v>22</v>
      </c>
      <c r="BB4864" t="s">
        <v>23</v>
      </c>
      <c r="BD4864" s="39" t="str">
        <f t="shared" si="152"/>
        <v>OL719HB65PYSANID-49409Olay</v>
      </c>
      <c r="BE4864" s="1">
        <v>44997</v>
      </c>
      <c r="BF4864" t="s">
        <v>17606</v>
      </c>
      <c r="BG4864" t="s">
        <v>17303</v>
      </c>
    </row>
    <row r="4865" spans="2:59" ht="13.5" customHeight="1" x14ac:dyDescent="0.35">
      <c r="B4865" s="10" t="s">
        <v>17</v>
      </c>
      <c r="C4865" s="10" t="s">
        <v>2329</v>
      </c>
      <c r="D4865" s="10" t="s">
        <v>294</v>
      </c>
      <c r="E4865" s="10" t="s">
        <v>295</v>
      </c>
      <c r="F4865" s="10" t="s">
        <v>319</v>
      </c>
      <c r="G4865" s="137" t="s">
        <v>17607</v>
      </c>
      <c r="H4865" s="10"/>
      <c r="I4865" s="10" t="s">
        <v>320</v>
      </c>
      <c r="J4865" s="83" t="s">
        <v>19277</v>
      </c>
      <c r="K4865" s="10" t="s">
        <v>6174</v>
      </c>
      <c r="L4865" s="98">
        <f>IFERROR(VLOOKUP($F4865&amp;$C4865,Sales!$J:$W,9,0),0)</f>
        <v>0</v>
      </c>
      <c r="M4865" s="98">
        <f>IFERROR(VLOOKUP($F4865&amp;$C4865,Sales!$J:$W,10,0),0)</f>
        <v>0</v>
      </c>
      <c r="N4865" s="98">
        <f>IFERROR(VLOOKUP($F4865&amp;$C4865,Sales!$J:$W,11,0),0)</f>
        <v>0</v>
      </c>
      <c r="O4865" s="98">
        <f>IFERROR(VLOOKUP($F4865&amp;$C4865,Sales!$J:$W,12,0),0)</f>
        <v>0</v>
      </c>
      <c r="P4865" s="98">
        <f>IFERROR(VLOOKUP($F4865&amp;$C4865,Sales!$J:$W,13,0),0)</f>
        <v>0</v>
      </c>
      <c r="Q4865" s="98">
        <f>IFERROR(VLOOKUP($F4865&amp;$C4865,Sales!$A:$H,7,0),0)</f>
        <v>0</v>
      </c>
      <c r="R4865" s="41" t="str">
        <f t="shared" si="151"/>
        <v>ERROR</v>
      </c>
      <c r="S4865" s="15"/>
      <c r="T4865" s="15"/>
      <c r="U4865" s="15"/>
      <c r="V4865" s="15"/>
      <c r="W4865" s="15"/>
      <c r="X4865" s="15"/>
      <c r="Y4865" s="41"/>
      <c r="Z4865" s="41"/>
      <c r="AA4865" s="41"/>
      <c r="AB4865" s="15"/>
      <c r="AC4865" s="15"/>
      <c r="AD4865" s="15"/>
      <c r="AE4865" s="15"/>
      <c r="AF4865" s="15"/>
      <c r="AG4865" s="15"/>
      <c r="AH4865" s="15"/>
      <c r="AI4865" s="15"/>
      <c r="AJ4865" s="41"/>
      <c r="AK4865" s="15"/>
      <c r="AL4865" s="15"/>
      <c r="AM4865" s="15"/>
      <c r="AN4865" s="15"/>
      <c r="AO4865" s="15"/>
      <c r="AP4865" s="15"/>
      <c r="AQ4865" s="15"/>
      <c r="AR4865" s="15"/>
      <c r="AS4865" s="15"/>
      <c r="AT4865" s="15"/>
      <c r="AU4865" s="15"/>
      <c r="AV4865" s="15"/>
      <c r="AW4865" s="15"/>
      <c r="AX4865" s="15"/>
      <c r="AY4865" s="10"/>
      <c r="AZ4865" s="10">
        <v>1</v>
      </c>
      <c r="BA4865" t="s">
        <v>22</v>
      </c>
      <c r="BB4865" t="s">
        <v>88</v>
      </c>
      <c r="BD4865" s="39" t="str">
        <f t="shared" si="152"/>
        <v>OL719HBAA3HWORANID-6690857Olay</v>
      </c>
    </row>
    <row r="4866" spans="2:59" ht="13.5" customHeight="1" x14ac:dyDescent="0.35">
      <c r="B4866" s="10" t="s">
        <v>17</v>
      </c>
      <c r="C4866" s="10" t="s">
        <v>2329</v>
      </c>
      <c r="D4866" s="10" t="s">
        <v>294</v>
      </c>
      <c r="E4866" s="10" t="s">
        <v>295</v>
      </c>
      <c r="F4866" s="10" t="s">
        <v>340</v>
      </c>
      <c r="G4866" s="137" t="s">
        <v>17608</v>
      </c>
      <c r="H4866" s="10"/>
      <c r="I4866" s="149" t="s">
        <v>341</v>
      </c>
      <c r="J4866" s="83" t="s">
        <v>19278</v>
      </c>
      <c r="K4866" s="10" t="s">
        <v>6175</v>
      </c>
      <c r="L4866" s="98">
        <f>IFERROR(VLOOKUP($F4866&amp;$C4866,Sales!$J:$W,9,0),0)</f>
        <v>6820758</v>
      </c>
      <c r="M4866" s="98">
        <f>IFERROR(VLOOKUP($F4866&amp;$C4866,Sales!$J:$W,10,0),0)</f>
        <v>1623989.9999999998</v>
      </c>
      <c r="N4866" s="98">
        <f>IFERROR(VLOOKUP($F4866&amp;$C4866,Sales!$J:$W,11,0),0)</f>
        <v>12991919.999999998</v>
      </c>
      <c r="O4866" s="98">
        <f>IFERROR(VLOOKUP($F4866&amp;$C4866,Sales!$J:$W,12,0),0)</f>
        <v>132</v>
      </c>
      <c r="P4866" s="98">
        <f>IFERROR(VLOOKUP($F4866&amp;$C4866,Sales!$J:$W,13,0),0)</f>
        <v>7145556</v>
      </c>
      <c r="Q4866" s="98">
        <f>IFERROR(VLOOKUP($F4866&amp;$C4866,Sales!$A:$H,7,0),0)</f>
        <v>0</v>
      </c>
      <c r="R4866" s="41">
        <f t="shared" si="151"/>
        <v>1</v>
      </c>
      <c r="S4866" s="15">
        <v>1</v>
      </c>
      <c r="T4866" s="15"/>
      <c r="U4866" s="15"/>
      <c r="V4866" s="15">
        <v>1</v>
      </c>
      <c r="W4866" s="15">
        <v>1</v>
      </c>
      <c r="X4866" s="15">
        <v>1</v>
      </c>
      <c r="Y4866" s="41">
        <v>1</v>
      </c>
      <c r="Z4866" s="41">
        <v>1</v>
      </c>
      <c r="AA4866" s="15"/>
      <c r="AB4866" s="15"/>
      <c r="AC4866" s="15"/>
      <c r="AD4866" s="15"/>
      <c r="AE4866" s="15"/>
      <c r="AF4866" s="15"/>
      <c r="AG4866" s="15"/>
      <c r="AH4866" s="15"/>
      <c r="AI4866" s="15"/>
      <c r="AJ4866" s="15"/>
      <c r="AK4866" s="15"/>
      <c r="AL4866" s="15"/>
      <c r="AM4866" s="15"/>
      <c r="AN4866" s="15"/>
      <c r="AO4866" s="15"/>
      <c r="AP4866" s="15"/>
      <c r="AQ4866" s="15"/>
      <c r="AR4866" s="15"/>
      <c r="AS4866" s="15"/>
      <c r="AT4866" s="15"/>
      <c r="AU4866" s="15"/>
      <c r="AV4866" s="15"/>
      <c r="AW4866" s="15"/>
      <c r="AX4866" s="82"/>
      <c r="AY4866" s="10"/>
      <c r="AZ4866" s="10">
        <v>1</v>
      </c>
      <c r="BA4866" t="s">
        <v>22</v>
      </c>
      <c r="BB4866" t="s">
        <v>23</v>
      </c>
      <c r="BD4866" s="39" t="str">
        <f t="shared" si="152"/>
        <v>OL719HB18XDDANID-54428Olay</v>
      </c>
    </row>
    <row r="4867" spans="2:59" ht="13.5" customHeight="1" x14ac:dyDescent="0.35">
      <c r="B4867" s="10" t="s">
        <v>17</v>
      </c>
      <c r="C4867" s="10" t="s">
        <v>2329</v>
      </c>
      <c r="D4867" s="10" t="s">
        <v>294</v>
      </c>
      <c r="E4867" s="10" t="s">
        <v>295</v>
      </c>
      <c r="F4867" s="10" t="s">
        <v>333</v>
      </c>
      <c r="G4867" s="137" t="s">
        <v>17609</v>
      </c>
      <c r="H4867" s="10"/>
      <c r="I4867" s="149" t="s">
        <v>334</v>
      </c>
      <c r="J4867" s="83" t="s">
        <v>19279</v>
      </c>
      <c r="K4867" s="10" t="s">
        <v>17610</v>
      </c>
      <c r="L4867" s="98">
        <f>IFERROR(VLOOKUP($F4867&amp;$C4867,Sales!$J:$W,9,0),0)</f>
        <v>19420415.999999996</v>
      </c>
      <c r="M4867" s="98">
        <f>IFERROR(VLOOKUP($F4867&amp;$C4867,Sales!$J:$W,10,0),0)</f>
        <v>573172</v>
      </c>
      <c r="N4867" s="98">
        <f>IFERROR(VLOOKUP($F4867&amp;$C4867,Sales!$J:$W,11,0),0)</f>
        <v>0</v>
      </c>
      <c r="O4867" s="98">
        <f>IFERROR(VLOOKUP($F4867&amp;$C4867,Sales!$J:$W,12,0),0)</f>
        <v>197.66666666666666</v>
      </c>
      <c r="P4867" s="98">
        <f>IFERROR(VLOOKUP($F4867&amp;$C4867,Sales!$J:$W,13,0),0)</f>
        <v>6664529.3333333321</v>
      </c>
      <c r="Q4867" s="98">
        <f>IFERROR(VLOOKUP($F4867&amp;$C4867,Sales!$A:$H,7,0),0)</f>
        <v>0</v>
      </c>
      <c r="R4867" s="41">
        <f t="shared" si="151"/>
        <v>1</v>
      </c>
      <c r="S4867" s="15">
        <v>1</v>
      </c>
      <c r="T4867" s="15"/>
      <c r="U4867" s="15"/>
      <c r="V4867" s="15">
        <v>1</v>
      </c>
      <c r="W4867" s="15">
        <v>1</v>
      </c>
      <c r="X4867" s="15">
        <v>1</v>
      </c>
      <c r="Y4867" s="41">
        <v>1</v>
      </c>
      <c r="Z4867" s="41">
        <v>1</v>
      </c>
      <c r="AA4867" s="15"/>
      <c r="AB4867" s="15"/>
      <c r="AC4867" s="15"/>
      <c r="AD4867" s="15"/>
      <c r="AE4867" s="15"/>
      <c r="AF4867" s="15"/>
      <c r="AG4867" s="15"/>
      <c r="AH4867" s="15"/>
      <c r="AI4867" s="15"/>
      <c r="AJ4867" s="15"/>
      <c r="AK4867" s="15"/>
      <c r="AL4867" s="15"/>
      <c r="AM4867" s="15"/>
      <c r="AN4867" s="15"/>
      <c r="AO4867" s="15"/>
      <c r="AP4867" s="15"/>
      <c r="AQ4867" s="15"/>
      <c r="AR4867" s="15"/>
      <c r="AS4867" s="15"/>
      <c r="AT4867" s="15"/>
      <c r="AU4867" s="15"/>
      <c r="AV4867" s="15"/>
      <c r="AW4867" s="15"/>
      <c r="AX4867" s="82"/>
      <c r="AY4867" s="10"/>
      <c r="AZ4867" s="10">
        <v>1</v>
      </c>
      <c r="BA4867" t="s">
        <v>22</v>
      </c>
      <c r="BB4867" t="s">
        <v>23</v>
      </c>
      <c r="BD4867" s="39" t="str">
        <f t="shared" si="152"/>
        <v>OL719HBABN2QB8ANID-133784064Olay</v>
      </c>
    </row>
    <row r="4868" spans="2:59" ht="13.5" customHeight="1" x14ac:dyDescent="0.35">
      <c r="B4868" s="10" t="s">
        <v>17</v>
      </c>
      <c r="C4868" s="10" t="s">
        <v>2329</v>
      </c>
      <c r="D4868" s="10" t="s">
        <v>294</v>
      </c>
      <c r="E4868" s="10" t="s">
        <v>295</v>
      </c>
      <c r="F4868" s="10" t="s">
        <v>1758</v>
      </c>
      <c r="G4868" s="137" t="s">
        <v>17611</v>
      </c>
      <c r="H4868" s="10"/>
      <c r="I4868" s="10" t="s">
        <v>1759</v>
      </c>
      <c r="J4868" s="83" t="s">
        <v>19280</v>
      </c>
      <c r="K4868" s="10" t="s">
        <v>17612</v>
      </c>
      <c r="L4868" s="98">
        <f>IFERROR(VLOOKUP($F4868&amp;$C4868,Sales!$J:$W,9,0),0)</f>
        <v>0</v>
      </c>
      <c r="M4868" s="98">
        <f>IFERROR(VLOOKUP($F4868&amp;$C4868,Sales!$J:$W,10,0),0)</f>
        <v>0</v>
      </c>
      <c r="N4868" s="98">
        <f>IFERROR(VLOOKUP($F4868&amp;$C4868,Sales!$J:$W,11,0),0)</f>
        <v>0</v>
      </c>
      <c r="O4868" s="98">
        <f>IFERROR(VLOOKUP($F4868&amp;$C4868,Sales!$J:$W,12,0),0)</f>
        <v>0</v>
      </c>
      <c r="P4868" s="98">
        <f>IFERROR(VLOOKUP($F4868&amp;$C4868,Sales!$J:$W,13,0),0)</f>
        <v>0</v>
      </c>
      <c r="Q4868" s="98">
        <f>IFERROR(VLOOKUP($F4868&amp;$C4868,Sales!$A:$H,7,0),0)</f>
        <v>0</v>
      </c>
      <c r="R4868" s="41" t="str">
        <f t="shared" si="151"/>
        <v>ERROR</v>
      </c>
      <c r="S4868" s="15"/>
      <c r="T4868" s="15"/>
      <c r="U4868" s="15"/>
      <c r="V4868" s="15"/>
      <c r="W4868" s="15"/>
      <c r="X4868" s="15"/>
      <c r="Y4868" s="41"/>
      <c r="Z4868" s="41"/>
      <c r="AA4868" s="41"/>
      <c r="AB4868" s="15"/>
      <c r="AC4868" s="15"/>
      <c r="AD4868" s="15"/>
      <c r="AE4868" s="15"/>
      <c r="AF4868" s="15"/>
      <c r="AG4868" s="15"/>
      <c r="AH4868" s="15"/>
      <c r="AI4868" s="15"/>
      <c r="AJ4868" s="41"/>
      <c r="AK4868" s="15"/>
      <c r="AL4868" s="15"/>
      <c r="AM4868" s="15"/>
      <c r="AN4868" s="15"/>
      <c r="AO4868" s="15"/>
      <c r="AP4868" s="15"/>
      <c r="AQ4868" s="15"/>
      <c r="AR4868" s="15"/>
      <c r="AS4868" s="15"/>
      <c r="AT4868" s="15"/>
      <c r="AU4868" s="15"/>
      <c r="AV4868" s="15"/>
      <c r="AW4868" s="15"/>
      <c r="AX4868" s="15"/>
      <c r="AY4868" s="10"/>
      <c r="AZ4868" s="10">
        <v>1</v>
      </c>
      <c r="BA4868" t="s">
        <v>22</v>
      </c>
      <c r="BB4868" t="s">
        <v>88</v>
      </c>
      <c r="BD4868" s="39" t="str">
        <f t="shared" si="152"/>
        <v>1067836815_ID-1655772969Olay</v>
      </c>
    </row>
    <row r="4869" spans="2:59" ht="13.5" customHeight="1" x14ac:dyDescent="0.35">
      <c r="B4869" s="10" t="s">
        <v>17</v>
      </c>
      <c r="C4869" s="10" t="s">
        <v>2329</v>
      </c>
      <c r="D4869" s="10" t="s">
        <v>294</v>
      </c>
      <c r="E4869" s="10" t="s">
        <v>295</v>
      </c>
      <c r="F4869" s="10" t="s">
        <v>1741</v>
      </c>
      <c r="G4869" s="137" t="s">
        <v>17613</v>
      </c>
      <c r="H4869" s="10"/>
      <c r="I4869" s="10" t="s">
        <v>6179</v>
      </c>
      <c r="J4869" s="83" t="s">
        <v>19281</v>
      </c>
      <c r="K4869" s="10" t="s">
        <v>6139</v>
      </c>
      <c r="L4869" s="98">
        <f>IFERROR(VLOOKUP($F4869&amp;$C4869,Sales!$J:$W,9,0),0)</f>
        <v>0</v>
      </c>
      <c r="M4869" s="98">
        <f>IFERROR(VLOOKUP($F4869&amp;$C4869,Sales!$J:$W,10,0),0)</f>
        <v>0</v>
      </c>
      <c r="N4869" s="98">
        <f>IFERROR(VLOOKUP($F4869&amp;$C4869,Sales!$J:$W,11,0),0)</f>
        <v>0</v>
      </c>
      <c r="O4869" s="98">
        <f>IFERROR(VLOOKUP($F4869&amp;$C4869,Sales!$J:$W,12,0),0)</f>
        <v>0</v>
      </c>
      <c r="P4869" s="98">
        <f>IFERROR(VLOOKUP($F4869&amp;$C4869,Sales!$J:$W,13,0),0)</f>
        <v>0</v>
      </c>
      <c r="Q4869" s="98">
        <f>IFERROR(VLOOKUP($F4869&amp;$C4869,Sales!$A:$H,7,0),0)</f>
        <v>0</v>
      </c>
      <c r="R4869" s="41" t="str">
        <f t="shared" ref="R4869:R4932" si="153">IFERROR(AVERAGE($S4869:$AW4869),"ERROR")</f>
        <v>ERROR</v>
      </c>
      <c r="S4869" s="15"/>
      <c r="T4869" s="15"/>
      <c r="U4869" s="15"/>
      <c r="V4869" s="15"/>
      <c r="W4869" s="15"/>
      <c r="X4869" s="15"/>
      <c r="Y4869" s="41"/>
      <c r="Z4869" s="41"/>
      <c r="AA4869" s="41"/>
      <c r="AB4869" s="15"/>
      <c r="AC4869" s="15"/>
      <c r="AD4869" s="15"/>
      <c r="AE4869" s="15"/>
      <c r="AF4869" s="15"/>
      <c r="AG4869" s="15"/>
      <c r="AH4869" s="15"/>
      <c r="AI4869" s="15"/>
      <c r="AJ4869" s="41"/>
      <c r="AK4869" s="15"/>
      <c r="AL4869" s="15"/>
      <c r="AM4869" s="15"/>
      <c r="AN4869" s="15"/>
      <c r="AO4869" s="15"/>
      <c r="AP4869" s="15"/>
      <c r="AQ4869" s="15"/>
      <c r="AR4869" s="15"/>
      <c r="AS4869" s="15"/>
      <c r="AT4869" s="15"/>
      <c r="AU4869" s="15"/>
      <c r="AV4869" s="15"/>
      <c r="AW4869" s="15"/>
      <c r="AX4869" s="15"/>
      <c r="AY4869" s="10"/>
      <c r="AZ4869" s="10">
        <v>1</v>
      </c>
      <c r="BA4869" t="s">
        <v>22</v>
      </c>
      <c r="BB4869" t="s">
        <v>88</v>
      </c>
      <c r="BD4869" s="39" t="str">
        <f t="shared" si="152"/>
        <v>1176452169_ID-1865380293Olay</v>
      </c>
    </row>
    <row r="4870" spans="2:59" ht="13.5" customHeight="1" x14ac:dyDescent="0.35">
      <c r="B4870" s="10" t="s">
        <v>17</v>
      </c>
      <c r="C4870" s="10" t="s">
        <v>2329</v>
      </c>
      <c r="D4870" s="10" t="s">
        <v>294</v>
      </c>
      <c r="E4870" s="10" t="s">
        <v>295</v>
      </c>
      <c r="F4870" s="10" t="s">
        <v>1190</v>
      </c>
      <c r="G4870" s="137" t="s">
        <v>17614</v>
      </c>
      <c r="H4870" s="10"/>
      <c r="I4870" s="10" t="s">
        <v>1191</v>
      </c>
      <c r="J4870" s="83" t="s">
        <v>19282</v>
      </c>
      <c r="K4870" s="10" t="s">
        <v>10307</v>
      </c>
      <c r="L4870" s="98">
        <f>IFERROR(VLOOKUP($F4870&amp;$C4870,Sales!$J:$W,9,0),0)</f>
        <v>0</v>
      </c>
      <c r="M4870" s="98">
        <f>IFERROR(VLOOKUP($F4870&amp;$C4870,Sales!$J:$W,10,0),0)</f>
        <v>0</v>
      </c>
      <c r="N4870" s="98">
        <f>IFERROR(VLOOKUP($F4870&amp;$C4870,Sales!$J:$W,11,0),0)</f>
        <v>0</v>
      </c>
      <c r="O4870" s="98">
        <f>IFERROR(VLOOKUP($F4870&amp;$C4870,Sales!$J:$W,12,0),0)</f>
        <v>0</v>
      </c>
      <c r="P4870" s="98">
        <f>IFERROR(VLOOKUP($F4870&amp;$C4870,Sales!$J:$W,13,0),0)</f>
        <v>0</v>
      </c>
      <c r="Q4870" s="98">
        <f>IFERROR(VLOOKUP($F4870&amp;$C4870,Sales!$A:$H,7,0),0)</f>
        <v>0</v>
      </c>
      <c r="R4870" s="41" t="str">
        <f t="shared" si="153"/>
        <v>ERROR</v>
      </c>
      <c r="S4870" s="15"/>
      <c r="T4870" s="15"/>
      <c r="U4870" s="15"/>
      <c r="V4870" s="15"/>
      <c r="W4870" s="15"/>
      <c r="X4870" s="15"/>
      <c r="Y4870" s="41"/>
      <c r="Z4870" s="41"/>
      <c r="AA4870" s="41"/>
      <c r="AB4870" s="15"/>
      <c r="AC4870" s="15"/>
      <c r="AD4870" s="15"/>
      <c r="AE4870" s="15"/>
      <c r="AF4870" s="15"/>
      <c r="AG4870" s="15"/>
      <c r="AH4870" s="15"/>
      <c r="AI4870" s="15"/>
      <c r="AJ4870" s="41"/>
      <c r="AK4870" s="15"/>
      <c r="AL4870" s="15"/>
      <c r="AM4870" s="15"/>
      <c r="AN4870" s="15"/>
      <c r="AO4870" s="15"/>
      <c r="AP4870" s="15"/>
      <c r="AQ4870" s="15"/>
      <c r="AR4870" s="15"/>
      <c r="AS4870" s="15"/>
      <c r="AT4870" s="15"/>
      <c r="AU4870" s="15"/>
      <c r="AV4870" s="15"/>
      <c r="AW4870" s="15"/>
      <c r="AX4870" s="15"/>
      <c r="AY4870" s="10"/>
      <c r="AZ4870" s="10">
        <v>1</v>
      </c>
      <c r="BA4870" t="s">
        <v>22</v>
      </c>
      <c r="BB4870" t="s">
        <v>88</v>
      </c>
      <c r="BD4870" s="39" t="str">
        <f t="shared" si="152"/>
        <v>1176418836_ID-1865390545Olay</v>
      </c>
    </row>
    <row r="4871" spans="2:59" ht="13.5" customHeight="1" x14ac:dyDescent="0.35">
      <c r="B4871" s="10" t="s">
        <v>17</v>
      </c>
      <c r="C4871" s="10" t="s">
        <v>2329</v>
      </c>
      <c r="D4871" s="10" t="s">
        <v>294</v>
      </c>
      <c r="E4871" s="10" t="s">
        <v>295</v>
      </c>
      <c r="F4871" s="10" t="s">
        <v>381</v>
      </c>
      <c r="G4871" s="137" t="s">
        <v>3416</v>
      </c>
      <c r="H4871" s="10"/>
      <c r="I4871" s="10" t="s">
        <v>382</v>
      </c>
      <c r="J4871" s="83" t="s">
        <v>19283</v>
      </c>
      <c r="K4871" s="10" t="s">
        <v>10279</v>
      </c>
      <c r="L4871" s="98">
        <f>IFERROR(VLOOKUP($F4871&amp;$C4871,Sales!$J:$W,9,0),0)</f>
        <v>0</v>
      </c>
      <c r="M4871" s="98">
        <f>IFERROR(VLOOKUP($F4871&amp;$C4871,Sales!$J:$W,10,0),0)</f>
        <v>0</v>
      </c>
      <c r="N4871" s="98">
        <f>IFERROR(VLOOKUP($F4871&amp;$C4871,Sales!$J:$W,11,0),0)</f>
        <v>0</v>
      </c>
      <c r="O4871" s="98">
        <f>IFERROR(VLOOKUP($F4871&amp;$C4871,Sales!$J:$W,12,0),0)</f>
        <v>0</v>
      </c>
      <c r="P4871" s="98">
        <f>IFERROR(VLOOKUP($F4871&amp;$C4871,Sales!$J:$W,13,0),0)</f>
        <v>0</v>
      </c>
      <c r="Q4871" s="98">
        <f>IFERROR(VLOOKUP($F4871&amp;$C4871,Sales!$A:$H,7,0),0)</f>
        <v>0</v>
      </c>
      <c r="R4871" s="41" t="str">
        <f t="shared" si="153"/>
        <v>ERROR</v>
      </c>
      <c r="S4871" s="15"/>
      <c r="T4871" s="15"/>
      <c r="U4871" s="15"/>
      <c r="V4871" s="15"/>
      <c r="W4871" s="15"/>
      <c r="X4871" s="15"/>
      <c r="Y4871" s="41"/>
      <c r="Z4871" s="41"/>
      <c r="AA4871" s="41"/>
      <c r="AB4871" s="15"/>
      <c r="AC4871" s="15"/>
      <c r="AD4871" s="15"/>
      <c r="AE4871" s="15"/>
      <c r="AF4871" s="15"/>
      <c r="AG4871" s="15"/>
      <c r="AH4871" s="15"/>
      <c r="AI4871" s="15"/>
      <c r="AJ4871" s="41"/>
      <c r="AK4871" s="15"/>
      <c r="AL4871" s="15"/>
      <c r="AM4871" s="15"/>
      <c r="AN4871" s="15"/>
      <c r="AO4871" s="15"/>
      <c r="AP4871" s="15"/>
      <c r="AQ4871" s="15"/>
      <c r="AR4871" s="15"/>
      <c r="AS4871" s="15"/>
      <c r="AT4871" s="15"/>
      <c r="AU4871" s="15"/>
      <c r="AV4871" s="15"/>
      <c r="AW4871" s="15"/>
      <c r="AX4871" s="15"/>
      <c r="AY4871" s="10"/>
      <c r="AZ4871" s="10">
        <v>1</v>
      </c>
      <c r="BA4871" t="s">
        <v>22</v>
      </c>
      <c r="BB4871" t="s">
        <v>88</v>
      </c>
      <c r="BD4871" s="39" t="str">
        <f t="shared" si="152"/>
        <v>1176432313_ID-1865302949Olay</v>
      </c>
    </row>
    <row r="4872" spans="2:59" ht="13.5" customHeight="1" x14ac:dyDescent="0.35">
      <c r="B4872" s="10" t="s">
        <v>17</v>
      </c>
      <c r="C4872" s="10" t="s">
        <v>2329</v>
      </c>
      <c r="D4872" s="10" t="s">
        <v>294</v>
      </c>
      <c r="E4872" s="10" t="s">
        <v>295</v>
      </c>
      <c r="F4872" s="10" t="s">
        <v>1749</v>
      </c>
      <c r="G4872" s="137" t="s">
        <v>17615</v>
      </c>
      <c r="H4872" s="10"/>
      <c r="I4872" s="10" t="s">
        <v>6182</v>
      </c>
      <c r="J4872" s="83" t="s">
        <v>19284</v>
      </c>
      <c r="K4872" s="10" t="s">
        <v>6144</v>
      </c>
      <c r="L4872" s="98">
        <f>IFERROR(VLOOKUP($F4872&amp;$C4872,Sales!$J:$W,9,0),0)</f>
        <v>0</v>
      </c>
      <c r="M4872" s="98">
        <f>IFERROR(VLOOKUP($F4872&amp;$C4872,Sales!$J:$W,10,0),0)</f>
        <v>0</v>
      </c>
      <c r="N4872" s="98">
        <f>IFERROR(VLOOKUP($F4872&amp;$C4872,Sales!$J:$W,11,0),0)</f>
        <v>0</v>
      </c>
      <c r="O4872" s="98">
        <f>IFERROR(VLOOKUP($F4872&amp;$C4872,Sales!$J:$W,12,0),0)</f>
        <v>0</v>
      </c>
      <c r="P4872" s="98">
        <f>IFERROR(VLOOKUP($F4872&amp;$C4872,Sales!$J:$W,13,0),0)</f>
        <v>0</v>
      </c>
      <c r="Q4872" s="98">
        <f>IFERROR(VLOOKUP($F4872&amp;$C4872,Sales!$A:$H,7,0),0)</f>
        <v>0</v>
      </c>
      <c r="R4872" s="41" t="str">
        <f t="shared" si="153"/>
        <v>ERROR</v>
      </c>
      <c r="S4872" s="15"/>
      <c r="T4872" s="15"/>
      <c r="U4872" s="15"/>
      <c r="V4872" s="15"/>
      <c r="W4872" s="15"/>
      <c r="X4872" s="15"/>
      <c r="Y4872" s="41"/>
      <c r="Z4872" s="41"/>
      <c r="AA4872" s="41"/>
      <c r="AB4872" s="15"/>
      <c r="AC4872" s="15"/>
      <c r="AD4872" s="15"/>
      <c r="AE4872" s="15"/>
      <c r="AF4872" s="15"/>
      <c r="AG4872" s="15"/>
      <c r="AH4872" s="15"/>
      <c r="AI4872" s="15"/>
      <c r="AJ4872" s="41"/>
      <c r="AK4872" s="15"/>
      <c r="AL4872" s="15"/>
      <c r="AM4872" s="15"/>
      <c r="AN4872" s="15"/>
      <c r="AO4872" s="15"/>
      <c r="AP4872" s="15"/>
      <c r="AQ4872" s="15"/>
      <c r="AR4872" s="15"/>
      <c r="AS4872" s="15"/>
      <c r="AT4872" s="15"/>
      <c r="AU4872" s="15"/>
      <c r="AV4872" s="15"/>
      <c r="AW4872" s="15"/>
      <c r="AX4872" s="15"/>
      <c r="AY4872" s="10"/>
      <c r="AZ4872" s="10">
        <v>1</v>
      </c>
      <c r="BA4872" t="s">
        <v>22</v>
      </c>
      <c r="BB4872" t="s">
        <v>88</v>
      </c>
      <c r="BD4872" s="39" t="str">
        <f t="shared" si="152"/>
        <v>1176344882_ID-1865238734Olay</v>
      </c>
      <c r="BE4872" s="81">
        <v>44812</v>
      </c>
      <c r="BF4872" t="s">
        <v>13429</v>
      </c>
      <c r="BG4872" t="s">
        <v>17616</v>
      </c>
    </row>
    <row r="4873" spans="2:59" ht="13.5" customHeight="1" x14ac:dyDescent="0.35">
      <c r="B4873" s="10" t="s">
        <v>17</v>
      </c>
      <c r="C4873" s="10" t="s">
        <v>2329</v>
      </c>
      <c r="D4873" s="10" t="s">
        <v>294</v>
      </c>
      <c r="E4873" s="10" t="s">
        <v>295</v>
      </c>
      <c r="F4873" s="10" t="s">
        <v>1729</v>
      </c>
      <c r="G4873" s="137" t="s">
        <v>17617</v>
      </c>
      <c r="H4873" s="10"/>
      <c r="I4873" s="10" t="s">
        <v>6176</v>
      </c>
      <c r="J4873" s="83" t="s">
        <v>19285</v>
      </c>
      <c r="K4873" s="10" t="s">
        <v>10322</v>
      </c>
      <c r="L4873" s="98">
        <f>IFERROR(VLOOKUP($F4873&amp;$C4873,Sales!$J:$W,9,0),0)</f>
        <v>0</v>
      </c>
      <c r="M4873" s="98">
        <f>IFERROR(VLOOKUP($F4873&amp;$C4873,Sales!$J:$W,10,0),0)</f>
        <v>0</v>
      </c>
      <c r="N4873" s="98">
        <f>IFERROR(VLOOKUP($F4873&amp;$C4873,Sales!$J:$W,11,0),0)</f>
        <v>0</v>
      </c>
      <c r="O4873" s="98">
        <f>IFERROR(VLOOKUP($F4873&amp;$C4873,Sales!$J:$W,12,0),0)</f>
        <v>0</v>
      </c>
      <c r="P4873" s="98">
        <f>IFERROR(VLOOKUP($F4873&amp;$C4873,Sales!$J:$W,13,0),0)</f>
        <v>0</v>
      </c>
      <c r="Q4873" s="98">
        <f>IFERROR(VLOOKUP($F4873&amp;$C4873,Sales!$A:$H,7,0),0)</f>
        <v>0</v>
      </c>
      <c r="R4873" s="41" t="str">
        <f t="shared" si="153"/>
        <v>ERROR</v>
      </c>
      <c r="S4873" s="15"/>
      <c r="T4873" s="15"/>
      <c r="U4873" s="15"/>
      <c r="V4873" s="15"/>
      <c r="W4873" s="15"/>
      <c r="X4873" s="15"/>
      <c r="Y4873" s="41"/>
      <c r="Z4873" s="41"/>
      <c r="AA4873" s="41"/>
      <c r="AB4873" s="15"/>
      <c r="AC4873" s="15"/>
      <c r="AD4873" s="15"/>
      <c r="AE4873" s="15"/>
      <c r="AF4873" s="15"/>
      <c r="AG4873" s="15"/>
      <c r="AH4873" s="15"/>
      <c r="AI4873" s="15"/>
      <c r="AJ4873" s="41"/>
      <c r="AK4873" s="15"/>
      <c r="AL4873" s="15"/>
      <c r="AM4873" s="15"/>
      <c r="AN4873" s="15"/>
      <c r="AO4873" s="15"/>
      <c r="AP4873" s="15"/>
      <c r="AQ4873" s="15"/>
      <c r="AR4873" s="15"/>
      <c r="AS4873" s="15"/>
      <c r="AT4873" s="15"/>
      <c r="AU4873" s="15"/>
      <c r="AV4873" s="15"/>
      <c r="AW4873" s="15"/>
      <c r="AX4873" s="15"/>
      <c r="AY4873" s="10"/>
      <c r="AZ4873" s="10">
        <v>1</v>
      </c>
      <c r="BA4873" t="s">
        <v>22</v>
      </c>
      <c r="BB4873" t="s">
        <v>88</v>
      </c>
      <c r="BD4873" s="39" t="str">
        <f t="shared" si="152"/>
        <v>1176406322_ID-1865334342Olay</v>
      </c>
    </row>
    <row r="4874" spans="2:59" ht="13.5" customHeight="1" x14ac:dyDescent="0.35">
      <c r="B4874" s="10" t="s">
        <v>17</v>
      </c>
      <c r="C4874" s="10" t="s">
        <v>2329</v>
      </c>
      <c r="D4874" s="10" t="s">
        <v>294</v>
      </c>
      <c r="E4874" s="10" t="s">
        <v>295</v>
      </c>
      <c r="F4874" s="10" t="s">
        <v>384</v>
      </c>
      <c r="G4874" s="137" t="s">
        <v>3415</v>
      </c>
      <c r="H4874" s="10"/>
      <c r="I4874" s="10" t="s">
        <v>385</v>
      </c>
      <c r="J4874" s="83" t="s">
        <v>19286</v>
      </c>
      <c r="K4874" s="10" t="s">
        <v>10273</v>
      </c>
      <c r="L4874" s="98">
        <f>IFERROR(VLOOKUP($F4874&amp;$C4874,Sales!$J:$W,9,0),0)</f>
        <v>0</v>
      </c>
      <c r="M4874" s="98">
        <f>IFERROR(VLOOKUP($F4874&amp;$C4874,Sales!$J:$W,10,0),0)</f>
        <v>0</v>
      </c>
      <c r="N4874" s="98">
        <f>IFERROR(VLOOKUP($F4874&amp;$C4874,Sales!$J:$W,11,0),0)</f>
        <v>0</v>
      </c>
      <c r="O4874" s="98">
        <f>IFERROR(VLOOKUP($F4874&amp;$C4874,Sales!$J:$W,12,0),0)</f>
        <v>0</v>
      </c>
      <c r="P4874" s="98">
        <f>IFERROR(VLOOKUP($F4874&amp;$C4874,Sales!$J:$W,13,0),0)</f>
        <v>0</v>
      </c>
      <c r="Q4874" s="98">
        <f>IFERROR(VLOOKUP($F4874&amp;$C4874,Sales!$A:$H,7,0),0)</f>
        <v>0</v>
      </c>
      <c r="R4874" s="41" t="str">
        <f t="shared" si="153"/>
        <v>ERROR</v>
      </c>
      <c r="S4874" s="15"/>
      <c r="T4874" s="15"/>
      <c r="U4874" s="15"/>
      <c r="V4874" s="15"/>
      <c r="W4874" s="15"/>
      <c r="X4874" s="15"/>
      <c r="Y4874" s="41"/>
      <c r="Z4874" s="41"/>
      <c r="AA4874" s="41"/>
      <c r="AB4874" s="15"/>
      <c r="AC4874" s="15"/>
      <c r="AD4874" s="15"/>
      <c r="AE4874" s="15"/>
      <c r="AF4874" s="15"/>
      <c r="AG4874" s="15"/>
      <c r="AH4874" s="15"/>
      <c r="AI4874" s="15"/>
      <c r="AJ4874" s="41"/>
      <c r="AK4874" s="15"/>
      <c r="AL4874" s="15"/>
      <c r="AM4874" s="15"/>
      <c r="AN4874" s="15"/>
      <c r="AO4874" s="15"/>
      <c r="AP4874" s="15"/>
      <c r="AQ4874" s="15"/>
      <c r="AR4874" s="15"/>
      <c r="AS4874" s="15"/>
      <c r="AT4874" s="15"/>
      <c r="AU4874" s="15"/>
      <c r="AV4874" s="15"/>
      <c r="AW4874" s="15"/>
      <c r="AX4874" s="82"/>
      <c r="AY4874" s="10"/>
      <c r="AZ4874" s="10">
        <v>1</v>
      </c>
      <c r="BA4874" t="s">
        <v>22</v>
      </c>
      <c r="BB4874" t="s">
        <v>88</v>
      </c>
      <c r="BD4874" s="39" t="str">
        <f t="shared" si="152"/>
        <v>1176320973_ID-1865224115Olay</v>
      </c>
      <c r="BE4874" s="1">
        <v>44930</v>
      </c>
      <c r="BF4874" t="s">
        <v>17618</v>
      </c>
    </row>
    <row r="4875" spans="2:59" ht="13.5" customHeight="1" x14ac:dyDescent="0.35">
      <c r="B4875" s="10" t="s">
        <v>17</v>
      </c>
      <c r="C4875" s="10" t="s">
        <v>2329</v>
      </c>
      <c r="D4875" s="10" t="s">
        <v>294</v>
      </c>
      <c r="E4875" s="10" t="s">
        <v>295</v>
      </c>
      <c r="F4875" s="10" t="s">
        <v>1736</v>
      </c>
      <c r="G4875" s="137" t="s">
        <v>17619</v>
      </c>
      <c r="H4875" s="10"/>
      <c r="I4875" s="10" t="s">
        <v>6177</v>
      </c>
      <c r="J4875" s="83" t="s">
        <v>19287</v>
      </c>
      <c r="K4875" s="10" t="s">
        <v>6363</v>
      </c>
      <c r="L4875" s="98">
        <f>IFERROR(VLOOKUP($F4875&amp;$C4875,Sales!$J:$W,9,0),0)</f>
        <v>0</v>
      </c>
      <c r="M4875" s="98">
        <f>IFERROR(VLOOKUP($F4875&amp;$C4875,Sales!$J:$W,10,0),0)</f>
        <v>0</v>
      </c>
      <c r="N4875" s="98">
        <f>IFERROR(VLOOKUP($F4875&amp;$C4875,Sales!$J:$W,11,0),0)</f>
        <v>0</v>
      </c>
      <c r="O4875" s="98">
        <f>IFERROR(VLOOKUP($F4875&amp;$C4875,Sales!$J:$W,12,0),0)</f>
        <v>0</v>
      </c>
      <c r="P4875" s="98">
        <f>IFERROR(VLOOKUP($F4875&amp;$C4875,Sales!$J:$W,13,0),0)</f>
        <v>0</v>
      </c>
      <c r="Q4875" s="98">
        <f>IFERROR(VLOOKUP($F4875&amp;$C4875,Sales!$A:$H,7,0),0)</f>
        <v>0</v>
      </c>
      <c r="R4875" s="41" t="str">
        <f t="shared" si="153"/>
        <v>ERROR</v>
      </c>
      <c r="S4875" s="15"/>
      <c r="T4875" s="15"/>
      <c r="U4875" s="15"/>
      <c r="V4875" s="15"/>
      <c r="W4875" s="15"/>
      <c r="X4875" s="15"/>
      <c r="Y4875" s="41"/>
      <c r="Z4875" s="41"/>
      <c r="AA4875" s="41"/>
      <c r="AB4875" s="15"/>
      <c r="AC4875" s="15"/>
      <c r="AD4875" s="15"/>
      <c r="AE4875" s="15"/>
      <c r="AF4875" s="15"/>
      <c r="AG4875" s="15"/>
      <c r="AH4875" s="15"/>
      <c r="AI4875" s="15"/>
      <c r="AJ4875" s="41"/>
      <c r="AK4875" s="15"/>
      <c r="AL4875" s="15"/>
      <c r="AM4875" s="15"/>
      <c r="AN4875" s="15"/>
      <c r="AO4875" s="15"/>
      <c r="AP4875" s="15"/>
      <c r="AQ4875" s="15"/>
      <c r="AR4875" s="15"/>
      <c r="AS4875" s="15"/>
      <c r="AT4875" s="15"/>
      <c r="AU4875" s="15"/>
      <c r="AV4875" s="15"/>
      <c r="AW4875" s="15"/>
      <c r="AX4875" s="82"/>
      <c r="AY4875" s="10"/>
      <c r="AZ4875" s="10">
        <v>1</v>
      </c>
      <c r="BA4875" t="s">
        <v>22</v>
      </c>
      <c r="BB4875" t="s">
        <v>88</v>
      </c>
      <c r="BD4875" s="39" t="str">
        <f t="shared" si="152"/>
        <v>1176352274_ID-1865126014Olay</v>
      </c>
      <c r="BE4875" s="88">
        <v>44909</v>
      </c>
      <c r="BF4875" t="s">
        <v>14068</v>
      </c>
    </row>
    <row r="4876" spans="2:59" ht="13.5" customHeight="1" x14ac:dyDescent="0.35">
      <c r="B4876" s="10" t="s">
        <v>17</v>
      </c>
      <c r="C4876" s="10" t="s">
        <v>2329</v>
      </c>
      <c r="D4876" s="10" t="s">
        <v>294</v>
      </c>
      <c r="E4876" s="10" t="s">
        <v>295</v>
      </c>
      <c r="F4876" s="10" t="s">
        <v>387</v>
      </c>
      <c r="G4876" s="137" t="s">
        <v>3374</v>
      </c>
      <c r="H4876" s="10"/>
      <c r="I4876" s="10" t="s">
        <v>388</v>
      </c>
      <c r="J4876" s="83" t="s">
        <v>19288</v>
      </c>
      <c r="K4876" s="10" t="s">
        <v>17620</v>
      </c>
      <c r="L4876" s="98">
        <f>IFERROR(VLOOKUP($F4876&amp;$C4876,Sales!$J:$W,9,0),0)</f>
        <v>0</v>
      </c>
      <c r="M4876" s="98">
        <f>IFERROR(VLOOKUP($F4876&amp;$C4876,Sales!$J:$W,10,0),0)</f>
        <v>0</v>
      </c>
      <c r="N4876" s="98">
        <f>IFERROR(VLOOKUP($F4876&amp;$C4876,Sales!$J:$W,11,0),0)</f>
        <v>0</v>
      </c>
      <c r="O4876" s="98">
        <f>IFERROR(VLOOKUP($F4876&amp;$C4876,Sales!$J:$W,12,0),0)</f>
        <v>0</v>
      </c>
      <c r="P4876" s="98">
        <f>IFERROR(VLOOKUP($F4876&amp;$C4876,Sales!$J:$W,13,0),0)</f>
        <v>0</v>
      </c>
      <c r="Q4876" s="98">
        <f>IFERROR(VLOOKUP($F4876&amp;$C4876,Sales!$A:$H,7,0),0)</f>
        <v>0</v>
      </c>
      <c r="R4876" s="41" t="str">
        <f t="shared" si="153"/>
        <v>ERROR</v>
      </c>
      <c r="S4876" s="15"/>
      <c r="T4876" s="15"/>
      <c r="U4876" s="15"/>
      <c r="V4876" s="15"/>
      <c r="W4876" s="15"/>
      <c r="X4876" s="15"/>
      <c r="Y4876" s="41"/>
      <c r="Z4876" s="41"/>
      <c r="AA4876" s="41"/>
      <c r="AB4876" s="15"/>
      <c r="AC4876" s="15"/>
      <c r="AD4876" s="15"/>
      <c r="AE4876" s="15"/>
      <c r="AF4876" s="15"/>
      <c r="AG4876" s="15"/>
      <c r="AH4876" s="15"/>
      <c r="AI4876" s="15"/>
      <c r="AJ4876" s="41"/>
      <c r="AK4876" s="15"/>
      <c r="AL4876" s="15"/>
      <c r="AM4876" s="15"/>
      <c r="AN4876" s="15"/>
      <c r="AO4876" s="15"/>
      <c r="AP4876" s="15"/>
      <c r="AQ4876" s="15"/>
      <c r="AR4876" s="15"/>
      <c r="AS4876" s="15"/>
      <c r="AT4876" s="15"/>
      <c r="AU4876" s="15"/>
      <c r="AV4876" s="15"/>
      <c r="AW4876" s="15"/>
      <c r="AX4876" s="15"/>
      <c r="AY4876" s="10"/>
      <c r="AZ4876" s="10">
        <v>1</v>
      </c>
      <c r="BA4876" t="s">
        <v>22</v>
      </c>
      <c r="BB4876" t="s">
        <v>88</v>
      </c>
      <c r="BD4876" s="39" t="str">
        <f t="shared" si="152"/>
        <v>1176310612_ID-1865026942Olay</v>
      </c>
    </row>
    <row r="4877" spans="2:59" ht="13.5" customHeight="1" x14ac:dyDescent="0.35">
      <c r="B4877" s="10" t="s">
        <v>17</v>
      </c>
      <c r="C4877" s="10" t="s">
        <v>2329</v>
      </c>
      <c r="D4877" s="10" t="s">
        <v>294</v>
      </c>
      <c r="E4877" s="10" t="s">
        <v>295</v>
      </c>
      <c r="F4877" s="10" t="s">
        <v>1740</v>
      </c>
      <c r="G4877" s="137" t="s">
        <v>17621</v>
      </c>
      <c r="H4877" s="10"/>
      <c r="I4877" s="10" t="s">
        <v>5649</v>
      </c>
      <c r="J4877" s="83" t="s">
        <v>19289</v>
      </c>
      <c r="K4877" s="10" t="s">
        <v>17622</v>
      </c>
      <c r="L4877" s="98">
        <f>IFERROR(VLOOKUP($F4877&amp;$C4877,Sales!$J:$W,9,0),0)</f>
        <v>0</v>
      </c>
      <c r="M4877" s="98">
        <f>IFERROR(VLOOKUP($F4877&amp;$C4877,Sales!$J:$W,10,0),0)</f>
        <v>0</v>
      </c>
      <c r="N4877" s="98">
        <f>IFERROR(VLOOKUP($F4877&amp;$C4877,Sales!$J:$W,11,0),0)</f>
        <v>0</v>
      </c>
      <c r="O4877" s="98">
        <f>IFERROR(VLOOKUP($F4877&amp;$C4877,Sales!$J:$W,12,0),0)</f>
        <v>0</v>
      </c>
      <c r="P4877" s="98">
        <f>IFERROR(VLOOKUP($F4877&amp;$C4877,Sales!$J:$W,13,0),0)</f>
        <v>0</v>
      </c>
      <c r="Q4877" s="98">
        <f>IFERROR(VLOOKUP($F4877&amp;$C4877,Sales!$A:$H,7,0),0)</f>
        <v>0</v>
      </c>
      <c r="R4877" s="41" t="str">
        <f t="shared" si="153"/>
        <v>ERROR</v>
      </c>
      <c r="S4877" s="15"/>
      <c r="T4877" s="15"/>
      <c r="U4877" s="15"/>
      <c r="V4877" s="15"/>
      <c r="W4877" s="15"/>
      <c r="X4877" s="15"/>
      <c r="Y4877" s="41"/>
      <c r="Z4877" s="41"/>
      <c r="AA4877" s="41"/>
      <c r="AB4877" s="15"/>
      <c r="AC4877" s="15"/>
      <c r="AD4877" s="15"/>
      <c r="AE4877" s="15"/>
      <c r="AF4877" s="15"/>
      <c r="AG4877" s="15"/>
      <c r="AH4877" s="15"/>
      <c r="AI4877" s="15"/>
      <c r="AJ4877" s="41"/>
      <c r="AK4877" s="15"/>
      <c r="AL4877" s="15"/>
      <c r="AM4877" s="15"/>
      <c r="AN4877" s="15"/>
      <c r="AO4877" s="15"/>
      <c r="AP4877" s="15"/>
      <c r="AQ4877" s="15"/>
      <c r="AR4877" s="15"/>
      <c r="AS4877" s="15"/>
      <c r="AT4877" s="15"/>
      <c r="AU4877" s="15"/>
      <c r="AV4877" s="15"/>
      <c r="AW4877" s="15"/>
      <c r="AX4877" s="15"/>
      <c r="AY4877" s="10"/>
      <c r="AZ4877" s="10">
        <v>1</v>
      </c>
      <c r="BA4877" t="s">
        <v>22</v>
      </c>
      <c r="BB4877" t="s">
        <v>88</v>
      </c>
      <c r="BD4877" s="39" t="str">
        <f t="shared" si="152"/>
        <v>1193758867_ID-1910494420Olay</v>
      </c>
    </row>
    <row r="4878" spans="2:59" ht="13.5" customHeight="1" x14ac:dyDescent="0.35">
      <c r="B4878" s="10" t="s">
        <v>17</v>
      </c>
      <c r="C4878" s="10" t="s">
        <v>2329</v>
      </c>
      <c r="D4878" s="10" t="s">
        <v>294</v>
      </c>
      <c r="E4878" s="10" t="s">
        <v>295</v>
      </c>
      <c r="F4878" s="10" t="s">
        <v>323</v>
      </c>
      <c r="G4878" s="137" t="s">
        <v>4528</v>
      </c>
      <c r="H4878" s="10"/>
      <c r="I4878" s="10" t="s">
        <v>324</v>
      </c>
      <c r="J4878" s="83" t="s">
        <v>19290</v>
      </c>
      <c r="K4878" s="10" t="s">
        <v>4530</v>
      </c>
      <c r="L4878" s="98">
        <f>IFERROR(VLOOKUP($F4878&amp;$C4878,Sales!$J:$W,9,0),0)</f>
        <v>0</v>
      </c>
      <c r="M4878" s="98">
        <f>IFERROR(VLOOKUP($F4878&amp;$C4878,Sales!$J:$W,10,0),0)</f>
        <v>0</v>
      </c>
      <c r="N4878" s="98">
        <f>IFERROR(VLOOKUP($F4878&amp;$C4878,Sales!$J:$W,11,0),0)</f>
        <v>0</v>
      </c>
      <c r="O4878" s="98">
        <f>IFERROR(VLOOKUP($F4878&amp;$C4878,Sales!$J:$W,12,0),0)</f>
        <v>0</v>
      </c>
      <c r="P4878" s="98">
        <f>IFERROR(VLOOKUP($F4878&amp;$C4878,Sales!$J:$W,13,0),0)</f>
        <v>0</v>
      </c>
      <c r="Q4878" s="98">
        <f>IFERROR(VLOOKUP($F4878&amp;$C4878,Sales!$A:$H,7,0),0)</f>
        <v>0</v>
      </c>
      <c r="R4878" s="41" t="str">
        <f t="shared" si="153"/>
        <v>ERROR</v>
      </c>
      <c r="S4878" s="15"/>
      <c r="T4878" s="15"/>
      <c r="U4878" s="15"/>
      <c r="V4878" s="15"/>
      <c r="W4878" s="15"/>
      <c r="X4878" s="15"/>
      <c r="Y4878" s="41"/>
      <c r="Z4878" s="41"/>
      <c r="AA4878" s="41"/>
      <c r="AB4878" s="15"/>
      <c r="AC4878" s="15"/>
      <c r="AD4878" s="15"/>
      <c r="AE4878" s="15"/>
      <c r="AF4878" s="15"/>
      <c r="AG4878" s="15"/>
      <c r="AH4878" s="15"/>
      <c r="AI4878" s="15"/>
      <c r="AJ4878" s="41"/>
      <c r="AK4878" s="15"/>
      <c r="AL4878" s="15"/>
      <c r="AM4878" s="15"/>
      <c r="AN4878" s="15"/>
      <c r="AO4878" s="15"/>
      <c r="AP4878" s="15"/>
      <c r="AQ4878" s="15"/>
      <c r="AR4878" s="15"/>
      <c r="AS4878" s="15"/>
      <c r="AT4878" s="15"/>
      <c r="AU4878" s="15"/>
      <c r="AV4878" s="15"/>
      <c r="AW4878" s="15"/>
      <c r="AX4878" s="15"/>
      <c r="AY4878" s="10"/>
      <c r="AZ4878" s="10">
        <v>1</v>
      </c>
      <c r="BA4878" t="s">
        <v>22</v>
      </c>
      <c r="BB4878" t="s">
        <v>88</v>
      </c>
      <c r="BD4878" s="39" t="str">
        <f t="shared" si="152"/>
        <v>332506188_ID-340389529Olay</v>
      </c>
    </row>
    <row r="4879" spans="2:59" ht="13.5" customHeight="1" x14ac:dyDescent="0.35">
      <c r="B4879" s="10" t="s">
        <v>17</v>
      </c>
      <c r="C4879" s="10" t="s">
        <v>2329</v>
      </c>
      <c r="D4879" s="10" t="s">
        <v>294</v>
      </c>
      <c r="E4879" s="10" t="s">
        <v>295</v>
      </c>
      <c r="F4879" s="10" t="s">
        <v>363</v>
      </c>
      <c r="G4879" s="137" t="s">
        <v>17623</v>
      </c>
      <c r="H4879" s="10"/>
      <c r="I4879" s="10" t="s">
        <v>364</v>
      </c>
      <c r="J4879" s="83" t="s">
        <v>19291</v>
      </c>
      <c r="K4879" s="10" t="s">
        <v>17624</v>
      </c>
      <c r="L4879" s="98">
        <f>IFERROR(VLOOKUP($F4879&amp;$C4879,Sales!$J:$W,9,0),0)</f>
        <v>0</v>
      </c>
      <c r="M4879" s="98">
        <f>IFERROR(VLOOKUP($F4879&amp;$C4879,Sales!$J:$W,10,0),0)</f>
        <v>0</v>
      </c>
      <c r="N4879" s="98">
        <f>IFERROR(VLOOKUP($F4879&amp;$C4879,Sales!$J:$W,11,0),0)</f>
        <v>0</v>
      </c>
      <c r="O4879" s="98">
        <f>IFERROR(VLOOKUP($F4879&amp;$C4879,Sales!$J:$W,12,0),0)</f>
        <v>0</v>
      </c>
      <c r="P4879" s="98">
        <f>IFERROR(VLOOKUP($F4879&amp;$C4879,Sales!$J:$W,13,0),0)</f>
        <v>0</v>
      </c>
      <c r="Q4879" s="98">
        <f>IFERROR(VLOOKUP($F4879&amp;$C4879,Sales!$A:$H,7,0),0)</f>
        <v>0</v>
      </c>
      <c r="R4879" s="41" t="str">
        <f t="shared" si="153"/>
        <v>ERROR</v>
      </c>
      <c r="S4879" s="15"/>
      <c r="T4879" s="15"/>
      <c r="U4879" s="15"/>
      <c r="V4879" s="15"/>
      <c r="W4879" s="15"/>
      <c r="X4879" s="15"/>
      <c r="Y4879" s="41"/>
      <c r="Z4879" s="41"/>
      <c r="AA4879" s="41"/>
      <c r="AB4879" s="15"/>
      <c r="AC4879" s="15"/>
      <c r="AD4879" s="15"/>
      <c r="AE4879" s="15"/>
      <c r="AF4879" s="15"/>
      <c r="AG4879" s="15"/>
      <c r="AH4879" s="15"/>
      <c r="AI4879" s="15"/>
      <c r="AJ4879" s="41"/>
      <c r="AK4879" s="15"/>
      <c r="AL4879" s="15"/>
      <c r="AM4879" s="15"/>
      <c r="AN4879" s="15"/>
      <c r="AO4879" s="15"/>
      <c r="AP4879" s="15"/>
      <c r="AQ4879" s="15"/>
      <c r="AR4879" s="15"/>
      <c r="AS4879" s="15"/>
      <c r="AT4879" s="15"/>
      <c r="AU4879" s="15"/>
      <c r="AV4879" s="15"/>
      <c r="AW4879" s="15"/>
      <c r="AX4879" s="15"/>
      <c r="AY4879" s="10"/>
      <c r="AZ4879" s="10">
        <v>1</v>
      </c>
      <c r="BA4879" t="s">
        <v>22</v>
      </c>
      <c r="BB4879" t="s">
        <v>88</v>
      </c>
      <c r="BD4879" s="39" t="str">
        <f t="shared" si="152"/>
        <v>332506190_ID-340389531Olay</v>
      </c>
    </row>
    <row r="4880" spans="2:59" ht="13.5" customHeight="1" x14ac:dyDescent="0.35">
      <c r="B4880" s="10" t="s">
        <v>17</v>
      </c>
      <c r="C4880" s="10" t="s">
        <v>2329</v>
      </c>
      <c r="D4880" s="10" t="s">
        <v>294</v>
      </c>
      <c r="E4880" s="10" t="s">
        <v>295</v>
      </c>
      <c r="F4880" s="10" t="s">
        <v>371</v>
      </c>
      <c r="G4880" s="137" t="s">
        <v>17625</v>
      </c>
      <c r="H4880" s="10"/>
      <c r="I4880" s="10" t="s">
        <v>17626</v>
      </c>
      <c r="J4880" s="83" t="s">
        <v>19292</v>
      </c>
      <c r="K4880" s="10" t="s">
        <v>17627</v>
      </c>
      <c r="L4880" s="98">
        <f>IFERROR(VLOOKUP($F4880&amp;$C4880,Sales!$J:$W,9,0),0)</f>
        <v>0</v>
      </c>
      <c r="M4880" s="98">
        <f>IFERROR(VLOOKUP($F4880&amp;$C4880,Sales!$J:$W,10,0),0)</f>
        <v>0</v>
      </c>
      <c r="N4880" s="98">
        <f>IFERROR(VLOOKUP($F4880&amp;$C4880,Sales!$J:$W,11,0),0)</f>
        <v>0</v>
      </c>
      <c r="O4880" s="98">
        <f>IFERROR(VLOOKUP($F4880&amp;$C4880,Sales!$J:$W,12,0),0)</f>
        <v>0</v>
      </c>
      <c r="P4880" s="98">
        <f>IFERROR(VLOOKUP($F4880&amp;$C4880,Sales!$J:$W,13,0),0)</f>
        <v>0</v>
      </c>
      <c r="Q4880" s="98">
        <f>IFERROR(VLOOKUP($F4880&amp;$C4880,Sales!$A:$H,7,0),0)</f>
        <v>0</v>
      </c>
      <c r="R4880" s="41" t="str">
        <f t="shared" si="153"/>
        <v>ERROR</v>
      </c>
      <c r="S4880" s="15"/>
      <c r="T4880" s="15"/>
      <c r="U4880" s="15"/>
      <c r="V4880" s="15"/>
      <c r="W4880" s="15"/>
      <c r="X4880" s="15"/>
      <c r="Y4880" s="41"/>
      <c r="Z4880" s="41"/>
      <c r="AA4880" s="41"/>
      <c r="AB4880" s="15"/>
      <c r="AC4880" s="15"/>
      <c r="AD4880" s="15"/>
      <c r="AE4880" s="15"/>
      <c r="AF4880" s="15"/>
      <c r="AG4880" s="15"/>
      <c r="AH4880" s="15"/>
      <c r="AI4880" s="15"/>
      <c r="AJ4880" s="41"/>
      <c r="AK4880" s="15"/>
      <c r="AL4880" s="15"/>
      <c r="AM4880" s="15"/>
      <c r="AN4880" s="15"/>
      <c r="AO4880" s="15"/>
      <c r="AP4880" s="15"/>
      <c r="AQ4880" s="15"/>
      <c r="AR4880" s="15"/>
      <c r="AS4880" s="15"/>
      <c r="AT4880" s="15"/>
      <c r="AU4880" s="15"/>
      <c r="AV4880" s="15"/>
      <c r="AW4880" s="15"/>
      <c r="AX4880" s="15"/>
      <c r="AY4880" s="10"/>
      <c r="AZ4880" s="10">
        <v>1</v>
      </c>
      <c r="BA4880" t="s">
        <v>22</v>
      </c>
      <c r="BB4880" t="s">
        <v>88</v>
      </c>
      <c r="BD4880" s="39" t="str">
        <f t="shared" si="152"/>
        <v>332506186_ID-340389527Olay</v>
      </c>
    </row>
    <row r="4881" spans="2:60" ht="13.5" customHeight="1" x14ac:dyDescent="0.35">
      <c r="B4881" s="10" t="s">
        <v>17</v>
      </c>
      <c r="C4881" s="10" t="s">
        <v>2329</v>
      </c>
      <c r="D4881" s="10" t="s">
        <v>294</v>
      </c>
      <c r="E4881" s="10" t="s">
        <v>295</v>
      </c>
      <c r="F4881" s="10" t="s">
        <v>367</v>
      </c>
      <c r="G4881" s="137" t="s">
        <v>17628</v>
      </c>
      <c r="H4881" s="10"/>
      <c r="I4881" s="10" t="s">
        <v>368</v>
      </c>
      <c r="J4881" s="83" t="s">
        <v>19293</v>
      </c>
      <c r="K4881" s="10" t="s">
        <v>17629</v>
      </c>
      <c r="L4881" s="98">
        <f>IFERROR(VLOOKUP($F4881&amp;$C4881,Sales!$J:$W,9,0),0)</f>
        <v>0</v>
      </c>
      <c r="M4881" s="98">
        <f>IFERROR(VLOOKUP($F4881&amp;$C4881,Sales!$J:$W,10,0),0)</f>
        <v>0</v>
      </c>
      <c r="N4881" s="98">
        <f>IFERROR(VLOOKUP($F4881&amp;$C4881,Sales!$J:$W,11,0),0)</f>
        <v>0</v>
      </c>
      <c r="O4881" s="98">
        <f>IFERROR(VLOOKUP($F4881&amp;$C4881,Sales!$J:$W,12,0),0)</f>
        <v>0</v>
      </c>
      <c r="P4881" s="98">
        <f>IFERROR(VLOOKUP($F4881&amp;$C4881,Sales!$J:$W,13,0),0)</f>
        <v>0</v>
      </c>
      <c r="Q4881" s="98">
        <f>IFERROR(VLOOKUP($F4881&amp;$C4881,Sales!$A:$H,7,0),0)</f>
        <v>0</v>
      </c>
      <c r="R4881" s="41" t="str">
        <f t="shared" si="153"/>
        <v>ERROR</v>
      </c>
      <c r="S4881" s="15"/>
      <c r="T4881" s="15"/>
      <c r="U4881" s="15"/>
      <c r="V4881" s="15"/>
      <c r="W4881" s="15"/>
      <c r="X4881" s="15"/>
      <c r="Y4881" s="41"/>
      <c r="Z4881" s="41"/>
      <c r="AA4881" s="41"/>
      <c r="AB4881" s="15"/>
      <c r="AC4881" s="15"/>
      <c r="AD4881" s="15"/>
      <c r="AE4881" s="15"/>
      <c r="AF4881" s="15"/>
      <c r="AG4881" s="15"/>
      <c r="AH4881" s="15"/>
      <c r="AI4881" s="15"/>
      <c r="AJ4881" s="41"/>
      <c r="AK4881" s="15"/>
      <c r="AL4881" s="15"/>
      <c r="AM4881" s="15"/>
      <c r="AN4881" s="15"/>
      <c r="AO4881" s="15"/>
      <c r="AP4881" s="15"/>
      <c r="AQ4881" s="15"/>
      <c r="AR4881" s="15"/>
      <c r="AS4881" s="15"/>
      <c r="AT4881" s="15"/>
      <c r="AU4881" s="15"/>
      <c r="AV4881" s="15"/>
      <c r="AW4881" s="15"/>
      <c r="AX4881" s="15"/>
      <c r="AY4881" s="10"/>
      <c r="AZ4881" s="10">
        <v>1</v>
      </c>
      <c r="BA4881" t="s">
        <v>22</v>
      </c>
      <c r="BB4881" t="s">
        <v>88</v>
      </c>
      <c r="BD4881" s="39" t="str">
        <f t="shared" si="152"/>
        <v>332506187_ID-340389528Olay</v>
      </c>
    </row>
    <row r="4882" spans="2:60" ht="13.5" customHeight="1" x14ac:dyDescent="0.35">
      <c r="B4882" s="10" t="s">
        <v>17</v>
      </c>
      <c r="C4882" s="10" t="s">
        <v>2329</v>
      </c>
      <c r="D4882" s="10" t="s">
        <v>294</v>
      </c>
      <c r="E4882" s="10" t="s">
        <v>295</v>
      </c>
      <c r="F4882" s="10" t="s">
        <v>315</v>
      </c>
      <c r="G4882" s="137" t="s">
        <v>17630</v>
      </c>
      <c r="H4882" s="10"/>
      <c r="I4882" s="149" t="s">
        <v>316</v>
      </c>
      <c r="J4882" s="83" t="s">
        <v>19294</v>
      </c>
      <c r="K4882" s="10" t="s">
        <v>10145</v>
      </c>
      <c r="L4882" s="98">
        <f>IFERROR(VLOOKUP($F4882&amp;$C4882,Sales!$J:$W,9,0),0)</f>
        <v>45731088</v>
      </c>
      <c r="M4882" s="98">
        <f>IFERROR(VLOOKUP($F4882&amp;$C4882,Sales!$J:$W,10,0),0)</f>
        <v>4690368</v>
      </c>
      <c r="N4882" s="98">
        <f>IFERROR(VLOOKUP($F4882&amp;$C4882,Sales!$J:$W,11,0),0)</f>
        <v>4690368</v>
      </c>
      <c r="O4882" s="98">
        <f>IFERROR(VLOOKUP($F4882&amp;$C4882,Sales!$J:$W,12,0),0)</f>
        <v>376</v>
      </c>
      <c r="P4882" s="98">
        <f>IFERROR(VLOOKUP($F4882&amp;$C4882,Sales!$J:$W,13,0),0)</f>
        <v>18370608</v>
      </c>
      <c r="Q4882" s="98">
        <f>IFERROR(VLOOKUP($F4882&amp;$C4882,Sales!$A:$H,7,0),0)</f>
        <v>0</v>
      </c>
      <c r="R4882" s="41">
        <f t="shared" si="153"/>
        <v>1</v>
      </c>
      <c r="S4882" s="15">
        <v>1</v>
      </c>
      <c r="T4882" s="15"/>
      <c r="U4882" s="15"/>
      <c r="V4882" s="15">
        <v>1</v>
      </c>
      <c r="W4882" s="15">
        <v>1</v>
      </c>
      <c r="X4882" s="15">
        <v>1</v>
      </c>
      <c r="Y4882" s="41">
        <v>1</v>
      </c>
      <c r="Z4882" s="41">
        <v>1</v>
      </c>
      <c r="AA4882" s="15"/>
      <c r="AB4882" s="15"/>
      <c r="AC4882" s="15"/>
      <c r="AD4882" s="15"/>
      <c r="AE4882" s="15"/>
      <c r="AF4882" s="15"/>
      <c r="AG4882" s="15"/>
      <c r="AH4882" s="15"/>
      <c r="AI4882" s="15"/>
      <c r="AJ4882" s="15"/>
      <c r="AK4882" s="15"/>
      <c r="AL4882" s="15"/>
      <c r="AM4882" s="15"/>
      <c r="AN4882" s="15"/>
      <c r="AO4882" s="15"/>
      <c r="AP4882" s="15"/>
      <c r="AQ4882" s="15"/>
      <c r="AR4882" s="15"/>
      <c r="AS4882" s="15"/>
      <c r="AT4882" s="15"/>
      <c r="AU4882" s="15"/>
      <c r="AV4882" s="15"/>
      <c r="AW4882" s="15"/>
      <c r="AX4882" s="82"/>
      <c r="AY4882" s="10"/>
      <c r="AZ4882" s="10">
        <v>1</v>
      </c>
      <c r="BA4882" t="s">
        <v>22</v>
      </c>
      <c r="BB4882" t="s">
        <v>23</v>
      </c>
      <c r="BD4882" s="39" t="str">
        <f t="shared" si="152"/>
        <v>OL719HB40XCHANID-54406Olay</v>
      </c>
    </row>
    <row r="4883" spans="2:60" ht="13.5" customHeight="1" x14ac:dyDescent="0.35">
      <c r="B4883" s="10" t="s">
        <v>17</v>
      </c>
      <c r="C4883" s="10" t="s">
        <v>2329</v>
      </c>
      <c r="D4883" s="10" t="s">
        <v>294</v>
      </c>
      <c r="E4883" s="137" t="s">
        <v>18204</v>
      </c>
      <c r="F4883" s="10" t="s">
        <v>786</v>
      </c>
      <c r="G4883" s="137" t="s">
        <v>17631</v>
      </c>
      <c r="H4883" s="10"/>
      <c r="I4883" s="149" t="s">
        <v>1167</v>
      </c>
      <c r="J4883" s="83" t="s">
        <v>19295</v>
      </c>
      <c r="K4883" s="10" t="s">
        <v>10144</v>
      </c>
      <c r="L4883" s="98">
        <f>IFERROR(VLOOKUP($F4883&amp;$C4883,Sales!$J:$W,9,0),0)</f>
        <v>0</v>
      </c>
      <c r="M4883" s="98">
        <f>IFERROR(VLOOKUP($F4883&amp;$C4883,Sales!$J:$W,10,0),0)</f>
        <v>12918720</v>
      </c>
      <c r="N4883" s="98">
        <f>IFERROR(VLOOKUP($F4883&amp;$C4883,Sales!$J:$W,11,0),0)</f>
        <v>17440272</v>
      </c>
      <c r="O4883" s="98">
        <f>IFERROR(VLOOKUP($F4883&amp;$C4883,Sales!$J:$W,12,0),0)</f>
        <v>250.66666666666666</v>
      </c>
      <c r="P4883" s="98">
        <f>IFERROR(VLOOKUP($F4883&amp;$C4883,Sales!$J:$W,13,0),0)</f>
        <v>10119664</v>
      </c>
      <c r="Q4883" s="98">
        <f>IFERROR(VLOOKUP($F4883&amp;$C4883,Sales!$A:$H,7,0),0)</f>
        <v>0</v>
      </c>
      <c r="R4883" s="41">
        <f t="shared" si="153"/>
        <v>1</v>
      </c>
      <c r="S4883" s="15">
        <v>1</v>
      </c>
      <c r="T4883" s="15"/>
      <c r="U4883" s="15"/>
      <c r="V4883" s="15">
        <v>1</v>
      </c>
      <c r="W4883" s="15">
        <v>1</v>
      </c>
      <c r="X4883" s="15">
        <v>1</v>
      </c>
      <c r="Y4883" s="41">
        <v>1</v>
      </c>
      <c r="Z4883" s="41">
        <v>1</v>
      </c>
      <c r="AA4883" s="41"/>
      <c r="AB4883" s="15"/>
      <c r="AC4883" s="15"/>
      <c r="AD4883" s="15"/>
      <c r="AE4883" s="15"/>
      <c r="AF4883" s="15"/>
      <c r="AG4883" s="15"/>
      <c r="AH4883" s="15"/>
      <c r="AI4883" s="15"/>
      <c r="AJ4883" s="41"/>
      <c r="AK4883" s="15"/>
      <c r="AL4883" s="15"/>
      <c r="AM4883" s="15"/>
      <c r="AN4883" s="15"/>
      <c r="AO4883" s="15"/>
      <c r="AP4883" s="15"/>
      <c r="AQ4883" s="15"/>
      <c r="AR4883" s="15"/>
      <c r="AS4883" s="15"/>
      <c r="AT4883" s="15"/>
      <c r="AU4883" s="15"/>
      <c r="AV4883" s="15"/>
      <c r="AW4883" s="15"/>
      <c r="AX4883" s="15"/>
      <c r="AY4883" s="10"/>
      <c r="AZ4883" s="10">
        <v>1</v>
      </c>
      <c r="BA4883" t="s">
        <v>22</v>
      </c>
      <c r="BB4883" t="s">
        <v>23</v>
      </c>
      <c r="BD4883" s="39" t="str">
        <f t="shared" si="152"/>
        <v>OL719HBAA3HWOLANID-6690851Olay</v>
      </c>
      <c r="BG4883" t="s">
        <v>17336</v>
      </c>
    </row>
    <row r="4884" spans="2:60" ht="13.5" customHeight="1" x14ac:dyDescent="0.35">
      <c r="B4884" s="10" t="s">
        <v>17</v>
      </c>
      <c r="C4884" s="10" t="s">
        <v>2329</v>
      </c>
      <c r="D4884" s="10" t="s">
        <v>294</v>
      </c>
      <c r="E4884" s="10" t="s">
        <v>295</v>
      </c>
      <c r="F4884" s="10" t="s">
        <v>3548</v>
      </c>
      <c r="G4884" s="137" t="s">
        <v>17632</v>
      </c>
      <c r="H4884" s="10"/>
      <c r="I4884" s="149" t="s">
        <v>4108</v>
      </c>
      <c r="J4884" s="83" t="s">
        <v>19296</v>
      </c>
      <c r="K4884" s="10" t="s">
        <v>17633</v>
      </c>
      <c r="L4884" s="98">
        <f>IFERROR(VLOOKUP($F4884&amp;$C4884,Sales!$J:$W,9,0),0)</f>
        <v>52745719.999999993</v>
      </c>
      <c r="M4884" s="98">
        <f>IFERROR(VLOOKUP($F4884&amp;$C4884,Sales!$J:$W,10,0),0)</f>
        <v>13186430</v>
      </c>
      <c r="N4884" s="98">
        <f>IFERROR(VLOOKUP($F4884&amp;$C4884,Sales!$J:$W,11,0),0)</f>
        <v>26943084</v>
      </c>
      <c r="O4884" s="98">
        <f>IFERROR(VLOOKUP($F4884&amp;$C4884,Sales!$J:$W,12,0),0)</f>
        <v>868.66666666666663</v>
      </c>
      <c r="P4884" s="98">
        <f>IFERROR(VLOOKUP($F4884&amp;$C4884,Sales!$J:$W,13,0),0)</f>
        <v>30958411.333333332</v>
      </c>
      <c r="Q4884" s="98">
        <f>IFERROR(VLOOKUP($F4884&amp;$C4884,Sales!$A:$H,7,0),0)</f>
        <v>0</v>
      </c>
      <c r="R4884" s="41">
        <f t="shared" si="153"/>
        <v>1</v>
      </c>
      <c r="S4884" s="15">
        <v>1</v>
      </c>
      <c r="T4884" s="15"/>
      <c r="U4884" s="15"/>
      <c r="V4884" s="15">
        <v>1</v>
      </c>
      <c r="W4884" s="15">
        <v>1</v>
      </c>
      <c r="X4884" s="15">
        <v>1</v>
      </c>
      <c r="Y4884" s="41">
        <v>1</v>
      </c>
      <c r="Z4884" s="41">
        <v>1</v>
      </c>
      <c r="AA4884" s="15"/>
      <c r="AB4884" s="15"/>
      <c r="AC4884" s="15"/>
      <c r="AD4884" s="15"/>
      <c r="AE4884" s="15"/>
      <c r="AF4884" s="15"/>
      <c r="AG4884" s="15"/>
      <c r="AH4884" s="15"/>
      <c r="AI4884" s="15"/>
      <c r="AJ4884" s="15"/>
      <c r="AK4884" s="15"/>
      <c r="AL4884" s="15"/>
      <c r="AM4884" s="15"/>
      <c r="AN4884" s="15"/>
      <c r="AO4884" s="15"/>
      <c r="AP4884" s="15"/>
      <c r="AQ4884" s="15"/>
      <c r="AR4884" s="15"/>
      <c r="AS4884" s="15"/>
      <c r="AT4884" s="15"/>
      <c r="AU4884" s="15"/>
      <c r="AV4884" s="15"/>
      <c r="AW4884" s="15"/>
      <c r="AX4884" s="82"/>
      <c r="AY4884" s="10"/>
      <c r="AZ4884" s="10">
        <v>1</v>
      </c>
      <c r="BA4884" t="s">
        <v>22</v>
      </c>
      <c r="BB4884" t="s">
        <v>23</v>
      </c>
      <c r="BD4884" s="39" t="str">
        <f t="shared" si="152"/>
        <v>4188848736_ID-7064496138Olay</v>
      </c>
    </row>
    <row r="4885" spans="2:60" ht="13.5" customHeight="1" x14ac:dyDescent="0.35">
      <c r="B4885" s="10" t="s">
        <v>17</v>
      </c>
      <c r="C4885" s="10" t="s">
        <v>2329</v>
      </c>
      <c r="D4885" s="10" t="s">
        <v>294</v>
      </c>
      <c r="E4885" s="10" t="s">
        <v>295</v>
      </c>
      <c r="F4885" s="10" t="s">
        <v>3547</v>
      </c>
      <c r="G4885" s="137" t="s">
        <v>17634</v>
      </c>
      <c r="H4885" s="10"/>
      <c r="I4885" s="149" t="s">
        <v>4109</v>
      </c>
      <c r="J4885" s="83" t="s">
        <v>19297</v>
      </c>
      <c r="K4885" s="10" t="s">
        <v>17635</v>
      </c>
      <c r="L4885" s="98">
        <f>IFERROR(VLOOKUP($F4885&amp;$C4885,Sales!$J:$W,9,0),0)</f>
        <v>58447959.999999993</v>
      </c>
      <c r="M4885" s="98">
        <f>IFERROR(VLOOKUP($F4885&amp;$C4885,Sales!$J:$W,10,0),0)</f>
        <v>21027010</v>
      </c>
      <c r="N4885" s="98">
        <f>IFERROR(VLOOKUP($F4885&amp;$C4885,Sales!$J:$W,11,0),0)</f>
        <v>74414231.999999985</v>
      </c>
      <c r="O4885" s="98">
        <f>IFERROR(VLOOKUP($F4885&amp;$C4885,Sales!$J:$W,12,0),0)</f>
        <v>1439.3333333333333</v>
      </c>
      <c r="P4885" s="98">
        <f>IFERROR(VLOOKUP($F4885&amp;$C4885,Sales!$J:$W,13,0),0)</f>
        <v>51296400.666666664</v>
      </c>
      <c r="Q4885" s="98">
        <f>IFERROR(VLOOKUP($F4885&amp;$C4885,Sales!$A:$H,7,0),0)</f>
        <v>0</v>
      </c>
      <c r="R4885" s="41">
        <f t="shared" si="153"/>
        <v>1</v>
      </c>
      <c r="S4885" s="15">
        <v>1</v>
      </c>
      <c r="T4885" s="15"/>
      <c r="U4885" s="15"/>
      <c r="V4885" s="15">
        <v>1</v>
      </c>
      <c r="W4885" s="15">
        <v>1</v>
      </c>
      <c r="X4885" s="15">
        <v>1</v>
      </c>
      <c r="Y4885" s="41">
        <v>1</v>
      </c>
      <c r="Z4885" s="41">
        <v>1</v>
      </c>
      <c r="AA4885" s="15"/>
      <c r="AB4885" s="15"/>
      <c r="AC4885" s="15"/>
      <c r="AD4885" s="15"/>
      <c r="AE4885" s="15"/>
      <c r="AF4885" s="15"/>
      <c r="AG4885" s="15"/>
      <c r="AH4885" s="15"/>
      <c r="AI4885" s="15"/>
      <c r="AJ4885" s="15"/>
      <c r="AK4885" s="15"/>
      <c r="AL4885" s="15"/>
      <c r="AM4885" s="15"/>
      <c r="AN4885" s="15"/>
      <c r="AO4885" s="15"/>
      <c r="AP4885" s="15"/>
      <c r="AQ4885" s="15"/>
      <c r="AR4885" s="15"/>
      <c r="AS4885" s="15"/>
      <c r="AT4885" s="15"/>
      <c r="AU4885" s="15"/>
      <c r="AV4885" s="15"/>
      <c r="AW4885" s="15"/>
      <c r="AX4885" s="82"/>
      <c r="AY4885" s="10"/>
      <c r="AZ4885" s="10">
        <v>1</v>
      </c>
      <c r="BA4885" t="s">
        <v>22</v>
      </c>
      <c r="BB4885" t="s">
        <v>23</v>
      </c>
      <c r="BD4885" s="39" t="str">
        <f t="shared" si="152"/>
        <v>4188850728_ID-7064456621Olay</v>
      </c>
    </row>
    <row r="4886" spans="2:60" ht="13.5" customHeight="1" x14ac:dyDescent="0.35">
      <c r="B4886" s="10" t="s">
        <v>17</v>
      </c>
      <c r="C4886" s="10" t="s">
        <v>2329</v>
      </c>
      <c r="D4886" s="10" t="s">
        <v>294</v>
      </c>
      <c r="E4886" s="10" t="s">
        <v>295</v>
      </c>
      <c r="F4886" s="10" t="s">
        <v>795</v>
      </c>
      <c r="G4886" s="137" t="s">
        <v>17636</v>
      </c>
      <c r="H4886" s="10"/>
      <c r="I4886" s="149" t="s">
        <v>1149</v>
      </c>
      <c r="J4886" s="83" t="s">
        <v>19298</v>
      </c>
      <c r="K4886" s="10" t="s">
        <v>10141</v>
      </c>
      <c r="L4886" s="98">
        <f>IFERROR(VLOOKUP($F4886&amp;$C4886,Sales!$J:$W,9,0),0)</f>
        <v>0</v>
      </c>
      <c r="M4886" s="98">
        <f>IFERROR(VLOOKUP($F4886&amp;$C4886,Sales!$J:$W,10,0),0)</f>
        <v>10754831.999999998</v>
      </c>
      <c r="N4886" s="98">
        <f>IFERROR(VLOOKUP($F4886&amp;$C4886,Sales!$J:$W,11,0),0)</f>
        <v>33731064</v>
      </c>
      <c r="O4886" s="98">
        <f>IFERROR(VLOOKUP($F4886&amp;$C4886,Sales!$J:$W,12,0),0)</f>
        <v>364</v>
      </c>
      <c r="P4886" s="98">
        <f>IFERROR(VLOOKUP($F4886&amp;$C4886,Sales!$J:$W,13,0),0)</f>
        <v>14828632</v>
      </c>
      <c r="Q4886" s="98">
        <f>IFERROR(VLOOKUP($F4886&amp;$C4886,Sales!$A:$H,7,0),0)</f>
        <v>0</v>
      </c>
      <c r="R4886" s="41">
        <f t="shared" si="153"/>
        <v>1</v>
      </c>
      <c r="S4886" s="15">
        <v>1</v>
      </c>
      <c r="T4886" s="15"/>
      <c r="U4886" s="15"/>
      <c r="V4886" s="15">
        <v>1</v>
      </c>
      <c r="W4886" s="15">
        <v>1</v>
      </c>
      <c r="X4886" s="15">
        <v>1</v>
      </c>
      <c r="Y4886" s="41">
        <v>1</v>
      </c>
      <c r="Z4886" s="41">
        <v>1</v>
      </c>
      <c r="AA4886" s="15"/>
      <c r="AB4886" s="15"/>
      <c r="AC4886" s="15"/>
      <c r="AD4886" s="15"/>
      <c r="AE4886" s="15"/>
      <c r="AF4886" s="15"/>
      <c r="AG4886" s="15"/>
      <c r="AH4886" s="15"/>
      <c r="AI4886" s="15"/>
      <c r="AJ4886" s="15"/>
      <c r="AK4886" s="15"/>
      <c r="AL4886" s="15"/>
      <c r="AM4886" s="15"/>
      <c r="AN4886" s="15"/>
      <c r="AO4886" s="15"/>
      <c r="AP4886" s="15"/>
      <c r="AQ4886" s="15"/>
      <c r="AR4886" s="15"/>
      <c r="AS4886" s="15"/>
      <c r="AT4886" s="15"/>
      <c r="AU4886" s="15"/>
      <c r="AV4886" s="15"/>
      <c r="AW4886" s="15"/>
      <c r="AX4886" s="82"/>
      <c r="AY4886" s="10"/>
      <c r="AZ4886" s="10">
        <v>1</v>
      </c>
      <c r="BA4886" t="s">
        <v>22</v>
      </c>
      <c r="BB4886" t="s">
        <v>23</v>
      </c>
      <c r="BD4886" s="39" t="str">
        <f t="shared" si="152"/>
        <v>OL719HBAA3ICR8ANID-6714864Olay</v>
      </c>
    </row>
    <row r="4887" spans="2:60" ht="13.5" customHeight="1" x14ac:dyDescent="0.35">
      <c r="B4887" s="10" t="s">
        <v>17</v>
      </c>
      <c r="C4887" s="10" t="s">
        <v>2329</v>
      </c>
      <c r="D4887" s="10" t="s">
        <v>294</v>
      </c>
      <c r="E4887" s="10" t="s">
        <v>295</v>
      </c>
      <c r="F4887" s="10" t="s">
        <v>1143</v>
      </c>
      <c r="G4887" s="176" t="s">
        <v>17637</v>
      </c>
      <c r="H4887" s="10"/>
      <c r="I4887" s="149" t="s">
        <v>1144</v>
      </c>
      <c r="J4887" s="83" t="s">
        <v>19299</v>
      </c>
      <c r="K4887" s="10" t="s">
        <v>10124</v>
      </c>
      <c r="L4887" s="98">
        <f>IFERROR(VLOOKUP($F4887&amp;$C4887,Sales!$J:$W,9,0),0)</f>
        <v>0</v>
      </c>
      <c r="M4887" s="98">
        <f>IFERROR(VLOOKUP($F4887&amp;$C4887,Sales!$J:$W,10,0),0)</f>
        <v>12324312</v>
      </c>
      <c r="N4887" s="98">
        <f>IFERROR(VLOOKUP($F4887&amp;$C4887,Sales!$J:$W,11,0),0)</f>
        <v>3521231.9999999995</v>
      </c>
      <c r="O4887" s="98">
        <f>IFERROR(VLOOKUP($F4887&amp;$C4887,Sales!$J:$W,12,0),0)</f>
        <v>36</v>
      </c>
      <c r="P4887" s="98">
        <f>IFERROR(VLOOKUP($F4887&amp;$C4887,Sales!$J:$W,13,0),0)</f>
        <v>5281848</v>
      </c>
      <c r="Q4887" s="98">
        <f>IFERROR(VLOOKUP($F4887&amp;$C4887,Sales!$A:$H,7,0),0)</f>
        <v>0</v>
      </c>
      <c r="R4887" s="41">
        <f t="shared" si="153"/>
        <v>1</v>
      </c>
      <c r="S4887" s="15">
        <v>1</v>
      </c>
      <c r="T4887" s="15"/>
      <c r="U4887" s="15"/>
      <c r="V4887" s="15">
        <v>1</v>
      </c>
      <c r="W4887" s="15">
        <v>1</v>
      </c>
      <c r="X4887" s="15">
        <v>1</v>
      </c>
      <c r="Y4887" s="41">
        <v>1</v>
      </c>
      <c r="Z4887" s="41">
        <v>1</v>
      </c>
      <c r="AA4887" s="15"/>
      <c r="AB4887" s="15"/>
      <c r="AC4887" s="15"/>
      <c r="AD4887" s="15"/>
      <c r="AE4887" s="15"/>
      <c r="AF4887" s="15"/>
      <c r="AG4887" s="15"/>
      <c r="AH4887" s="15"/>
      <c r="AI4887" s="15"/>
      <c r="AJ4887" s="15"/>
      <c r="AK4887" s="15"/>
      <c r="AL4887" s="15"/>
      <c r="AM4887" s="15"/>
      <c r="AN4887" s="15"/>
      <c r="AO4887" s="15"/>
      <c r="AP4887" s="15"/>
      <c r="AQ4887" s="15"/>
      <c r="AR4887" s="15"/>
      <c r="AS4887" s="15"/>
      <c r="AT4887" s="15"/>
      <c r="AU4887" s="15"/>
      <c r="AV4887" s="15"/>
      <c r="AW4887" s="15"/>
      <c r="AX4887" s="82"/>
      <c r="AY4887" s="10"/>
      <c r="AZ4887" s="10">
        <v>1</v>
      </c>
      <c r="BA4887" t="s">
        <v>22</v>
      </c>
      <c r="BB4887" t="s">
        <v>23</v>
      </c>
      <c r="BD4887" s="39" t="str">
        <f t="shared" si="152"/>
        <v>OL719HBAA3ICR4ANID-6714860Olay</v>
      </c>
      <c r="BE4887" s="1"/>
      <c r="BH4887" s="1">
        <v>45093</v>
      </c>
    </row>
    <row r="4888" spans="2:60" ht="13.5" customHeight="1" x14ac:dyDescent="0.35">
      <c r="B4888" s="10" t="s">
        <v>17</v>
      </c>
      <c r="C4888" s="10" t="s">
        <v>2329</v>
      </c>
      <c r="D4888" s="10" t="s">
        <v>294</v>
      </c>
      <c r="E4888" s="10" t="s">
        <v>295</v>
      </c>
      <c r="F4888" s="10" t="s">
        <v>798</v>
      </c>
      <c r="G4888" s="137" t="s">
        <v>17638</v>
      </c>
      <c r="H4888" s="10"/>
      <c r="I4888" s="149" t="s">
        <v>1153</v>
      </c>
      <c r="J4888" s="83" t="s">
        <v>19300</v>
      </c>
      <c r="K4888" s="10" t="s">
        <v>10191</v>
      </c>
      <c r="L4888" s="98">
        <f>IFERROR(VLOOKUP($F4888&amp;$C4888,Sales!$J:$W,9,0),0)</f>
        <v>8212224</v>
      </c>
      <c r="M4888" s="98">
        <f>IFERROR(VLOOKUP($F4888&amp;$C4888,Sales!$J:$W,10,0),0)</f>
        <v>0</v>
      </c>
      <c r="N4888" s="98">
        <f>IFERROR(VLOOKUP($F4888&amp;$C4888,Sales!$J:$W,11,0),0)</f>
        <v>2053056</v>
      </c>
      <c r="O4888" s="98">
        <f>IFERROR(VLOOKUP($F4888&amp;$C4888,Sales!$J:$W,12,0),0)</f>
        <v>80</v>
      </c>
      <c r="P4888" s="98">
        <f>IFERROR(VLOOKUP($F4888&amp;$C4888,Sales!$J:$W,13,0),0)</f>
        <v>3421760</v>
      </c>
      <c r="Q4888" s="98">
        <f>IFERROR(VLOOKUP($F4888&amp;$C4888,Sales!$A:$H,7,0),0)</f>
        <v>0</v>
      </c>
      <c r="R4888" s="41">
        <f t="shared" si="153"/>
        <v>1</v>
      </c>
      <c r="S4888" s="15">
        <v>1</v>
      </c>
      <c r="T4888" s="15"/>
      <c r="U4888" s="15"/>
      <c r="V4888" s="15">
        <v>1</v>
      </c>
      <c r="W4888" s="15">
        <v>1</v>
      </c>
      <c r="X4888" s="15">
        <v>1</v>
      </c>
      <c r="Y4888" s="41">
        <v>1</v>
      </c>
      <c r="Z4888" s="41">
        <v>1</v>
      </c>
      <c r="AA4888" s="15"/>
      <c r="AB4888" s="15"/>
      <c r="AC4888" s="15"/>
      <c r="AD4888" s="15"/>
      <c r="AE4888" s="15"/>
      <c r="AF4888" s="15"/>
      <c r="AG4888" s="15"/>
      <c r="AH4888" s="15"/>
      <c r="AI4888" s="15"/>
      <c r="AJ4888" s="15"/>
      <c r="AK4888" s="15"/>
      <c r="AL4888" s="15"/>
      <c r="AM4888" s="15"/>
      <c r="AN4888" s="15"/>
      <c r="AO4888" s="15"/>
      <c r="AP4888" s="15"/>
      <c r="AQ4888" s="15"/>
      <c r="AR4888" s="15"/>
      <c r="AS4888" s="15"/>
      <c r="AT4888" s="15"/>
      <c r="AU4888" s="15"/>
      <c r="AV4888" s="15"/>
      <c r="AW4888" s="15"/>
      <c r="AX4888" s="15"/>
      <c r="AY4888" s="10"/>
      <c r="AZ4888" s="10">
        <v>1</v>
      </c>
      <c r="BA4888" t="s">
        <v>22</v>
      </c>
      <c r="BB4888" t="s">
        <v>23</v>
      </c>
      <c r="BD4888" s="39" t="str">
        <f t="shared" si="152"/>
        <v>572558181_ID-812898092Olay</v>
      </c>
      <c r="BG4888" t="s">
        <v>17336</v>
      </c>
    </row>
    <row r="4889" spans="2:60" ht="13.5" customHeight="1" x14ac:dyDescent="0.35">
      <c r="B4889" s="10" t="s">
        <v>17</v>
      </c>
      <c r="C4889" s="10" t="s">
        <v>2329</v>
      </c>
      <c r="D4889" s="10" t="s">
        <v>294</v>
      </c>
      <c r="E4889" s="10" t="s">
        <v>295</v>
      </c>
      <c r="F4889" s="10" t="s">
        <v>796</v>
      </c>
      <c r="G4889" s="137" t="s">
        <v>17639</v>
      </c>
      <c r="H4889" s="10"/>
      <c r="I4889" s="149" t="s">
        <v>1145</v>
      </c>
      <c r="J4889" s="83" t="s">
        <v>19301</v>
      </c>
      <c r="K4889" s="10" t="s">
        <v>10193</v>
      </c>
      <c r="L4889" s="98">
        <f>IFERROR(VLOOKUP($F4889&amp;$C4889,Sales!$J:$W,9,0),0)</f>
        <v>51375873.999999993</v>
      </c>
      <c r="M4889" s="98">
        <f>IFERROR(VLOOKUP($F4889&amp;$C4889,Sales!$J:$W,10,0),0)</f>
        <v>0</v>
      </c>
      <c r="N4889" s="98">
        <f>IFERROR(VLOOKUP($F4889&amp;$C4889,Sales!$J:$W,11,0),0)</f>
        <v>8916474</v>
      </c>
      <c r="O4889" s="98">
        <f>IFERROR(VLOOKUP($F4889&amp;$C4889,Sales!$J:$W,12,0),0)</f>
        <v>94.666666666666671</v>
      </c>
      <c r="P4889" s="98">
        <f>IFERROR(VLOOKUP($F4889&amp;$C4889,Sales!$J:$W,13,0),0)</f>
        <v>20097449.333333332</v>
      </c>
      <c r="Q4889" s="98">
        <f>IFERROR(VLOOKUP($F4889&amp;$C4889,Sales!$A:$H,7,0),0)</f>
        <v>0</v>
      </c>
      <c r="R4889" s="41">
        <f t="shared" si="153"/>
        <v>1</v>
      </c>
      <c r="S4889" s="15">
        <v>1</v>
      </c>
      <c r="T4889" s="15"/>
      <c r="U4889" s="15"/>
      <c r="V4889" s="15">
        <v>1</v>
      </c>
      <c r="W4889" s="15">
        <v>1</v>
      </c>
      <c r="X4889" s="15">
        <v>1</v>
      </c>
      <c r="Y4889" s="41">
        <v>1</v>
      </c>
      <c r="Z4889" s="41">
        <v>1</v>
      </c>
      <c r="AA4889" s="15"/>
      <c r="AB4889" s="15"/>
      <c r="AC4889" s="15"/>
      <c r="AD4889" s="15"/>
      <c r="AE4889" s="15"/>
      <c r="AF4889" s="15"/>
      <c r="AG4889" s="15"/>
      <c r="AH4889" s="15"/>
      <c r="AI4889" s="15"/>
      <c r="AJ4889" s="15"/>
      <c r="AK4889" s="15"/>
      <c r="AL4889" s="15"/>
      <c r="AM4889" s="15"/>
      <c r="AN4889" s="15"/>
      <c r="AO4889" s="15"/>
      <c r="AP4889" s="15"/>
      <c r="AQ4889" s="15"/>
      <c r="AR4889" s="15"/>
      <c r="AS4889" s="15"/>
      <c r="AT4889" s="15"/>
      <c r="AU4889" s="15"/>
      <c r="AV4889" s="15"/>
      <c r="AW4889" s="15"/>
      <c r="AX4889" s="82"/>
      <c r="AY4889" s="10"/>
      <c r="AZ4889" s="10">
        <v>1</v>
      </c>
      <c r="BA4889" t="s">
        <v>22</v>
      </c>
      <c r="BB4889" t="s">
        <v>23</v>
      </c>
      <c r="BD4889" s="39" t="str">
        <f t="shared" si="152"/>
        <v>572536793_ID-812868971Olay</v>
      </c>
    </row>
    <row r="4890" spans="2:60" ht="13.5" customHeight="1" x14ac:dyDescent="0.35">
      <c r="B4890" s="10" t="s">
        <v>17</v>
      </c>
      <c r="C4890" s="10" t="s">
        <v>2329</v>
      </c>
      <c r="D4890" s="10" t="s">
        <v>294</v>
      </c>
      <c r="E4890" s="10" t="s">
        <v>295</v>
      </c>
      <c r="F4890" s="10" t="s">
        <v>1195</v>
      </c>
      <c r="G4890" s="137" t="s">
        <v>4473</v>
      </c>
      <c r="H4890" s="10"/>
      <c r="I4890" s="10" t="s">
        <v>1196</v>
      </c>
      <c r="J4890" s="83" t="s">
        <v>19302</v>
      </c>
      <c r="K4890" s="10" t="s">
        <v>4475</v>
      </c>
      <c r="L4890" s="98">
        <f>IFERROR(VLOOKUP($F4890&amp;$C4890,Sales!$J:$W,9,0),0)</f>
        <v>0</v>
      </c>
      <c r="M4890" s="98">
        <f>IFERROR(VLOOKUP($F4890&amp;$C4890,Sales!$J:$W,10,0),0)</f>
        <v>0</v>
      </c>
      <c r="N4890" s="98">
        <f>IFERROR(VLOOKUP($F4890&amp;$C4890,Sales!$J:$W,11,0),0)</f>
        <v>0</v>
      </c>
      <c r="O4890" s="98">
        <f>IFERROR(VLOOKUP($F4890&amp;$C4890,Sales!$J:$W,12,0),0)</f>
        <v>0</v>
      </c>
      <c r="P4890" s="98">
        <f>IFERROR(VLOOKUP($F4890&amp;$C4890,Sales!$J:$W,13,0),0)</f>
        <v>0</v>
      </c>
      <c r="Q4890" s="98">
        <f>IFERROR(VLOOKUP($F4890&amp;$C4890,Sales!$A:$H,7,0),0)</f>
        <v>0</v>
      </c>
      <c r="R4890" s="41" t="str">
        <f t="shared" si="153"/>
        <v>ERROR</v>
      </c>
      <c r="S4890" s="15"/>
      <c r="T4890" s="15"/>
      <c r="U4890" s="15"/>
      <c r="V4890" s="15"/>
      <c r="W4890" s="15"/>
      <c r="X4890" s="15"/>
      <c r="Y4890" s="41"/>
      <c r="Z4890" s="41"/>
      <c r="AA4890" s="41"/>
      <c r="AB4890" s="15"/>
      <c r="AC4890" s="15"/>
      <c r="AD4890" s="15"/>
      <c r="AE4890" s="15"/>
      <c r="AF4890" s="15"/>
      <c r="AG4890" s="15"/>
      <c r="AH4890" s="15"/>
      <c r="AI4890" s="15"/>
      <c r="AJ4890" s="41"/>
      <c r="AK4890" s="15"/>
      <c r="AL4890" s="15"/>
      <c r="AM4890" s="15"/>
      <c r="AN4890" s="15"/>
      <c r="AO4890" s="15"/>
      <c r="AP4890" s="15"/>
      <c r="AQ4890" s="15"/>
      <c r="AR4890" s="15"/>
      <c r="AS4890" s="15"/>
      <c r="AT4890" s="15"/>
      <c r="AU4890" s="15"/>
      <c r="AV4890" s="15"/>
      <c r="AW4890" s="15"/>
      <c r="AX4890" s="15"/>
      <c r="AY4890" s="10"/>
      <c r="AZ4890" s="10">
        <v>1</v>
      </c>
      <c r="BA4890" t="s">
        <v>22</v>
      </c>
      <c r="BB4890" t="s">
        <v>88</v>
      </c>
      <c r="BD4890" s="39" t="str">
        <f t="shared" si="152"/>
        <v>1176688717_ID-1865868182Olay</v>
      </c>
    </row>
    <row r="4891" spans="2:60" ht="13.5" customHeight="1" x14ac:dyDescent="0.35">
      <c r="B4891" s="10" t="s">
        <v>17</v>
      </c>
      <c r="C4891" s="10" t="s">
        <v>2329</v>
      </c>
      <c r="D4891" s="10" t="s">
        <v>294</v>
      </c>
      <c r="E4891" s="10" t="s">
        <v>295</v>
      </c>
      <c r="F4891" s="10" t="s">
        <v>1748</v>
      </c>
      <c r="G4891" s="137" t="s">
        <v>17640</v>
      </c>
      <c r="H4891" s="10"/>
      <c r="I4891" s="10" t="s">
        <v>6181</v>
      </c>
      <c r="J4891" s="83" t="s">
        <v>19303</v>
      </c>
      <c r="K4891" s="10" t="s">
        <v>10321</v>
      </c>
      <c r="L4891" s="98">
        <f>IFERROR(VLOOKUP($F4891&amp;$C4891,Sales!$J:$W,9,0),0)</f>
        <v>0</v>
      </c>
      <c r="M4891" s="98">
        <f>IFERROR(VLOOKUP($F4891&amp;$C4891,Sales!$J:$W,10,0),0)</f>
        <v>0</v>
      </c>
      <c r="N4891" s="98">
        <f>IFERROR(VLOOKUP($F4891&amp;$C4891,Sales!$J:$W,11,0),0)</f>
        <v>0</v>
      </c>
      <c r="O4891" s="98">
        <f>IFERROR(VLOOKUP($F4891&amp;$C4891,Sales!$J:$W,12,0),0)</f>
        <v>0</v>
      </c>
      <c r="P4891" s="98">
        <f>IFERROR(VLOOKUP($F4891&amp;$C4891,Sales!$J:$W,13,0),0)</f>
        <v>0</v>
      </c>
      <c r="Q4891" s="98">
        <f>IFERROR(VLOOKUP($F4891&amp;$C4891,Sales!$A:$H,7,0),0)</f>
        <v>0</v>
      </c>
      <c r="R4891" s="41" t="str">
        <f t="shared" si="153"/>
        <v>ERROR</v>
      </c>
      <c r="S4891" s="15"/>
      <c r="T4891" s="15"/>
      <c r="U4891" s="15"/>
      <c r="V4891" s="15"/>
      <c r="W4891" s="15"/>
      <c r="X4891" s="15"/>
      <c r="Y4891" s="41"/>
      <c r="Z4891" s="41"/>
      <c r="AA4891" s="41"/>
      <c r="AB4891" s="15"/>
      <c r="AC4891" s="15"/>
      <c r="AD4891" s="15"/>
      <c r="AE4891" s="15"/>
      <c r="AF4891" s="15"/>
      <c r="AG4891" s="15"/>
      <c r="AH4891" s="15"/>
      <c r="AI4891" s="15"/>
      <c r="AJ4891" s="41"/>
      <c r="AK4891" s="15"/>
      <c r="AL4891" s="15"/>
      <c r="AM4891" s="15"/>
      <c r="AN4891" s="15"/>
      <c r="AO4891" s="15"/>
      <c r="AP4891" s="15"/>
      <c r="AQ4891" s="15"/>
      <c r="AR4891" s="15"/>
      <c r="AS4891" s="15"/>
      <c r="AT4891" s="15"/>
      <c r="AU4891" s="15"/>
      <c r="AV4891" s="15"/>
      <c r="AW4891" s="15"/>
      <c r="AX4891" s="15"/>
      <c r="AY4891" s="10"/>
      <c r="AZ4891" s="10">
        <v>1</v>
      </c>
      <c r="BA4891" t="s">
        <v>22</v>
      </c>
      <c r="BB4891" t="s">
        <v>88</v>
      </c>
      <c r="BD4891" s="39" t="str">
        <f t="shared" si="152"/>
        <v>1067824921_ID-1655694583Olay</v>
      </c>
    </row>
    <row r="4892" spans="2:60" ht="13.5" customHeight="1" x14ac:dyDescent="0.35">
      <c r="B4892" s="10" t="s">
        <v>17</v>
      </c>
      <c r="C4892" s="10" t="s">
        <v>2329</v>
      </c>
      <c r="D4892" s="10" t="s">
        <v>294</v>
      </c>
      <c r="E4892" s="10" t="s">
        <v>295</v>
      </c>
      <c r="F4892" s="10" t="s">
        <v>393</v>
      </c>
      <c r="G4892" s="137" t="s">
        <v>3367</v>
      </c>
      <c r="H4892" s="10"/>
      <c r="I4892" s="10" t="s">
        <v>394</v>
      </c>
      <c r="J4892" s="83" t="s">
        <v>19304</v>
      </c>
      <c r="K4892" s="10" t="s">
        <v>10254</v>
      </c>
      <c r="L4892" s="98">
        <f>IFERROR(VLOOKUP($F4892&amp;$C4892,Sales!$J:$W,9,0),0)</f>
        <v>0</v>
      </c>
      <c r="M4892" s="98">
        <f>IFERROR(VLOOKUP($F4892&amp;$C4892,Sales!$J:$W,10,0),0)</f>
        <v>0</v>
      </c>
      <c r="N4892" s="98">
        <f>IFERROR(VLOOKUP($F4892&amp;$C4892,Sales!$J:$W,11,0),0)</f>
        <v>0</v>
      </c>
      <c r="O4892" s="98">
        <f>IFERROR(VLOOKUP($F4892&amp;$C4892,Sales!$J:$W,12,0),0)</f>
        <v>0</v>
      </c>
      <c r="P4892" s="98">
        <f>IFERROR(VLOOKUP($F4892&amp;$C4892,Sales!$J:$W,13,0),0)</f>
        <v>0</v>
      </c>
      <c r="Q4892" s="98">
        <f>IFERROR(VLOOKUP($F4892&amp;$C4892,Sales!$A:$H,7,0),0)</f>
        <v>0</v>
      </c>
      <c r="R4892" s="41" t="str">
        <f t="shared" si="153"/>
        <v>ERROR</v>
      </c>
      <c r="S4892" s="15"/>
      <c r="T4892" s="15"/>
      <c r="U4892" s="15"/>
      <c r="V4892" s="15"/>
      <c r="W4892" s="15"/>
      <c r="X4892" s="15"/>
      <c r="Y4892" s="41"/>
      <c r="Z4892" s="41"/>
      <c r="AA4892" s="41"/>
      <c r="AB4892" s="15"/>
      <c r="AC4892" s="15"/>
      <c r="AD4892" s="15"/>
      <c r="AE4892" s="15"/>
      <c r="AF4892" s="15"/>
      <c r="AG4892" s="15"/>
      <c r="AH4892" s="15"/>
      <c r="AI4892" s="15"/>
      <c r="AJ4892" s="41"/>
      <c r="AK4892" s="15"/>
      <c r="AL4892" s="15"/>
      <c r="AM4892" s="15"/>
      <c r="AN4892" s="15"/>
      <c r="AO4892" s="15"/>
      <c r="AP4892" s="15"/>
      <c r="AQ4892" s="15"/>
      <c r="AR4892" s="15"/>
      <c r="AS4892" s="15"/>
      <c r="AT4892" s="15"/>
      <c r="AU4892" s="15"/>
      <c r="AV4892" s="15"/>
      <c r="AW4892" s="15"/>
      <c r="AX4892" s="15"/>
      <c r="AY4892" s="10"/>
      <c r="AZ4892" s="10">
        <v>1</v>
      </c>
      <c r="BA4892" t="s">
        <v>22</v>
      </c>
      <c r="BB4892" t="s">
        <v>88</v>
      </c>
      <c r="BD4892" s="39" t="str">
        <f t="shared" si="152"/>
        <v>1067868186_ID-1655666672Olay</v>
      </c>
    </row>
    <row r="4893" spans="2:60" ht="13.5" customHeight="1" x14ac:dyDescent="0.35">
      <c r="B4893" s="10" t="s">
        <v>17</v>
      </c>
      <c r="C4893" s="10" t="s">
        <v>2329</v>
      </c>
      <c r="D4893" s="10" t="s">
        <v>294</v>
      </c>
      <c r="E4893" s="10" t="s">
        <v>295</v>
      </c>
      <c r="F4893" s="10" t="s">
        <v>1742</v>
      </c>
      <c r="G4893" s="137" t="s">
        <v>17641</v>
      </c>
      <c r="H4893" s="10"/>
      <c r="I4893" s="10" t="s">
        <v>6180</v>
      </c>
      <c r="J4893" s="83" t="s">
        <v>19305</v>
      </c>
      <c r="K4893" s="10" t="s">
        <v>10287</v>
      </c>
      <c r="L4893" s="98">
        <f>IFERROR(VLOOKUP($F4893&amp;$C4893,Sales!$J:$W,9,0),0)</f>
        <v>0</v>
      </c>
      <c r="M4893" s="98">
        <f>IFERROR(VLOOKUP($F4893&amp;$C4893,Sales!$J:$W,10,0),0)</f>
        <v>0</v>
      </c>
      <c r="N4893" s="98">
        <f>IFERROR(VLOOKUP($F4893&amp;$C4893,Sales!$J:$W,11,0),0)</f>
        <v>0</v>
      </c>
      <c r="O4893" s="98">
        <f>IFERROR(VLOOKUP($F4893&amp;$C4893,Sales!$J:$W,12,0),0)</f>
        <v>0</v>
      </c>
      <c r="P4893" s="98">
        <f>IFERROR(VLOOKUP($F4893&amp;$C4893,Sales!$J:$W,13,0),0)</f>
        <v>0</v>
      </c>
      <c r="Q4893" s="98">
        <f>IFERROR(VLOOKUP($F4893&amp;$C4893,Sales!$A:$H,7,0),0)</f>
        <v>0</v>
      </c>
      <c r="R4893" s="41" t="str">
        <f t="shared" si="153"/>
        <v>ERROR</v>
      </c>
      <c r="S4893" s="15"/>
      <c r="T4893" s="15"/>
      <c r="U4893" s="15"/>
      <c r="V4893" s="15"/>
      <c r="W4893" s="15"/>
      <c r="X4893" s="15"/>
      <c r="Y4893" s="41"/>
      <c r="Z4893" s="41"/>
      <c r="AA4893" s="41"/>
      <c r="AB4893" s="15"/>
      <c r="AC4893" s="15"/>
      <c r="AD4893" s="15"/>
      <c r="AE4893" s="15"/>
      <c r="AF4893" s="15"/>
      <c r="AG4893" s="15"/>
      <c r="AH4893" s="15"/>
      <c r="AI4893" s="15"/>
      <c r="AJ4893" s="41"/>
      <c r="AK4893" s="15"/>
      <c r="AL4893" s="15"/>
      <c r="AM4893" s="15"/>
      <c r="AN4893" s="15"/>
      <c r="AO4893" s="15"/>
      <c r="AP4893" s="15"/>
      <c r="AQ4893" s="15"/>
      <c r="AR4893" s="15"/>
      <c r="AS4893" s="15"/>
      <c r="AT4893" s="15"/>
      <c r="AU4893" s="15"/>
      <c r="AV4893" s="15"/>
      <c r="AW4893" s="15"/>
      <c r="AX4893" s="15"/>
      <c r="AY4893" s="10"/>
      <c r="AZ4893" s="10">
        <v>1</v>
      </c>
      <c r="BA4893" t="s">
        <v>22</v>
      </c>
      <c r="BB4893" t="s">
        <v>88</v>
      </c>
      <c r="BD4893" s="39" t="str">
        <f t="shared" ref="BD4893:BD4956" si="154">G4893&amp;D4893</f>
        <v>1067828887_ID-1655680858Olay</v>
      </c>
    </row>
    <row r="4894" spans="2:60" ht="13.5" customHeight="1" x14ac:dyDescent="0.35">
      <c r="B4894" s="10" t="s">
        <v>17</v>
      </c>
      <c r="C4894" s="10" t="s">
        <v>2329</v>
      </c>
      <c r="D4894" s="10" t="s">
        <v>294</v>
      </c>
      <c r="E4894" s="10" t="s">
        <v>295</v>
      </c>
      <c r="F4894" s="10" t="s">
        <v>356</v>
      </c>
      <c r="G4894" s="137" t="s">
        <v>2440</v>
      </c>
      <c r="H4894" s="10"/>
      <c r="I4894" s="149" t="s">
        <v>357</v>
      </c>
      <c r="J4894" s="83" t="s">
        <v>19306</v>
      </c>
      <c r="K4894" s="10" t="s">
        <v>17642</v>
      </c>
      <c r="L4894" s="98">
        <f>IFERROR(VLOOKUP($F4894&amp;$C4894,Sales!$J:$W,9,0),0)</f>
        <v>72939281.999999985</v>
      </c>
      <c r="M4894" s="98">
        <f>IFERROR(VLOOKUP($F4894&amp;$C4894,Sales!$J:$W,10,0),0)</f>
        <v>0</v>
      </c>
      <c r="N4894" s="98">
        <f>IFERROR(VLOOKUP($F4894&amp;$C4894,Sales!$J:$W,11,0),0)</f>
        <v>0</v>
      </c>
      <c r="O4894" s="98">
        <f>IFERROR(VLOOKUP($F4894&amp;$C4894,Sales!$J:$W,12,0),0)</f>
        <v>134</v>
      </c>
      <c r="P4894" s="98">
        <f>IFERROR(VLOOKUP($F4894&amp;$C4894,Sales!$J:$W,13,0),0)</f>
        <v>24313093.999999996</v>
      </c>
      <c r="Q4894" s="98">
        <f>IFERROR(VLOOKUP($F4894&amp;$C4894,Sales!$A:$H,7,0),0)</f>
        <v>0</v>
      </c>
      <c r="R4894" s="41">
        <f t="shared" si="153"/>
        <v>1</v>
      </c>
      <c r="S4894" s="15">
        <v>1</v>
      </c>
      <c r="T4894" s="15"/>
      <c r="U4894" s="15"/>
      <c r="V4894" s="15">
        <v>1</v>
      </c>
      <c r="W4894" s="15">
        <v>1</v>
      </c>
      <c r="X4894" s="15">
        <v>1</v>
      </c>
      <c r="Y4894" s="41">
        <v>1</v>
      </c>
      <c r="Z4894" s="41">
        <v>1</v>
      </c>
      <c r="AA4894" s="15"/>
      <c r="AB4894" s="15"/>
      <c r="AC4894" s="15"/>
      <c r="AD4894" s="15"/>
      <c r="AE4894" s="15"/>
      <c r="AF4894" s="15"/>
      <c r="AG4894" s="15"/>
      <c r="AH4894" s="15"/>
      <c r="AI4894" s="15"/>
      <c r="AJ4894" s="15"/>
      <c r="AK4894" s="15"/>
      <c r="AL4894" s="15"/>
      <c r="AM4894" s="15"/>
      <c r="AN4894" s="15"/>
      <c r="AO4894" s="15"/>
      <c r="AP4894" s="15"/>
      <c r="AQ4894" s="15"/>
      <c r="AR4894" s="15"/>
      <c r="AS4894" s="15"/>
      <c r="AT4894" s="15"/>
      <c r="AU4894" s="15"/>
      <c r="AV4894" s="15"/>
      <c r="AW4894" s="15"/>
      <c r="AX4894" s="82"/>
      <c r="AY4894" s="10"/>
      <c r="AZ4894" s="10">
        <v>1</v>
      </c>
      <c r="BA4894" t="s">
        <v>22</v>
      </c>
      <c r="BB4894" t="s">
        <v>23</v>
      </c>
      <c r="BD4894" s="39" t="str">
        <f t="shared" si="154"/>
        <v>OL719HB69PYOANID-49405Olay</v>
      </c>
    </row>
    <row r="4895" spans="2:60" ht="13.5" customHeight="1" x14ac:dyDescent="0.35">
      <c r="B4895" s="10" t="s">
        <v>17</v>
      </c>
      <c r="C4895" s="10" t="s">
        <v>2329</v>
      </c>
      <c r="D4895" s="10" t="s">
        <v>294</v>
      </c>
      <c r="E4895" s="10" t="s">
        <v>295</v>
      </c>
      <c r="F4895" s="10" t="s">
        <v>365</v>
      </c>
      <c r="G4895" s="137" t="s">
        <v>17643</v>
      </c>
      <c r="H4895" s="10"/>
      <c r="I4895" s="149" t="s">
        <v>366</v>
      </c>
      <c r="J4895" s="83" t="s">
        <v>19307</v>
      </c>
      <c r="K4895" s="10" t="s">
        <v>6133</v>
      </c>
      <c r="L4895" s="98">
        <f>IFERROR(VLOOKUP($F4895&amp;$C4895,Sales!$J:$W,9,0),0)</f>
        <v>2853864</v>
      </c>
      <c r="M4895" s="98">
        <f>IFERROR(VLOOKUP($F4895&amp;$C4895,Sales!$J:$W,10,0),0)</f>
        <v>32343792</v>
      </c>
      <c r="N4895" s="98">
        <f>IFERROR(VLOOKUP($F4895&amp;$C4895,Sales!$J:$W,11,0),0)</f>
        <v>48515688</v>
      </c>
      <c r="O4895" s="98">
        <f>IFERROR(VLOOKUP($F4895&amp;$C4895,Sales!$J:$W,12,0),0)</f>
        <v>176</v>
      </c>
      <c r="P4895" s="98">
        <f>IFERROR(VLOOKUP($F4895&amp;$C4895,Sales!$J:$W,13,0),0)</f>
        <v>27904448</v>
      </c>
      <c r="Q4895" s="98">
        <f>IFERROR(VLOOKUP($F4895&amp;$C4895,Sales!$A:$H,7,0),0)</f>
        <v>12366743.999999998</v>
      </c>
      <c r="R4895" s="41">
        <f t="shared" si="153"/>
        <v>1</v>
      </c>
      <c r="S4895" s="15">
        <v>1</v>
      </c>
      <c r="T4895" s="15"/>
      <c r="U4895" s="15"/>
      <c r="V4895" s="15">
        <v>1</v>
      </c>
      <c r="W4895" s="15">
        <v>1</v>
      </c>
      <c r="X4895" s="15">
        <v>1</v>
      </c>
      <c r="Y4895" s="41">
        <v>1</v>
      </c>
      <c r="Z4895" s="41">
        <v>1</v>
      </c>
      <c r="AA4895" s="15"/>
      <c r="AB4895" s="15"/>
      <c r="AC4895" s="15"/>
      <c r="AD4895" s="15"/>
      <c r="AE4895" s="15"/>
      <c r="AF4895" s="15"/>
      <c r="AG4895" s="15"/>
      <c r="AH4895" s="15"/>
      <c r="AI4895" s="15"/>
      <c r="AJ4895" s="15"/>
      <c r="AK4895" s="15"/>
      <c r="AL4895" s="15"/>
      <c r="AM4895" s="15"/>
      <c r="AN4895" s="15"/>
      <c r="AO4895" s="15"/>
      <c r="AP4895" s="15"/>
      <c r="AQ4895" s="15"/>
      <c r="AR4895" s="15"/>
      <c r="AS4895" s="15"/>
      <c r="AT4895" s="15"/>
      <c r="AU4895" s="15"/>
      <c r="AV4895" s="15"/>
      <c r="AW4895" s="15"/>
      <c r="AX4895" s="82"/>
      <c r="AY4895" s="10"/>
      <c r="AZ4895" s="10">
        <v>1</v>
      </c>
      <c r="BA4895" t="s">
        <v>22</v>
      </c>
      <c r="BB4895" t="s">
        <v>23</v>
      </c>
      <c r="BD4895" s="39" t="str">
        <f t="shared" si="154"/>
        <v>363806625_ID-383524247Olay</v>
      </c>
    </row>
    <row r="4896" spans="2:60" ht="13.5" customHeight="1" x14ac:dyDescent="0.35">
      <c r="B4896" s="10" t="s">
        <v>17</v>
      </c>
      <c r="C4896" s="10" t="s">
        <v>2329</v>
      </c>
      <c r="D4896" s="10" t="s">
        <v>294</v>
      </c>
      <c r="E4896" s="10" t="s">
        <v>295</v>
      </c>
      <c r="F4896" s="10" t="s">
        <v>17644</v>
      </c>
      <c r="G4896" s="137" t="s">
        <v>17645</v>
      </c>
      <c r="H4896" s="10"/>
      <c r="I4896" s="10" t="s">
        <v>17646</v>
      </c>
      <c r="J4896" s="83" t="s">
        <v>19308</v>
      </c>
      <c r="K4896" s="10" t="s">
        <v>17647</v>
      </c>
      <c r="L4896" s="98">
        <f>IFERROR(VLOOKUP($F4896&amp;$C4896,Sales!$J:$W,9,0),0)</f>
        <v>0</v>
      </c>
      <c r="M4896" s="98">
        <f>IFERROR(VLOOKUP($F4896&amp;$C4896,Sales!$J:$W,10,0),0)</f>
        <v>0</v>
      </c>
      <c r="N4896" s="98">
        <f>IFERROR(VLOOKUP($F4896&amp;$C4896,Sales!$J:$W,11,0),0)</f>
        <v>0</v>
      </c>
      <c r="O4896" s="98">
        <f>IFERROR(VLOOKUP($F4896&amp;$C4896,Sales!$J:$W,12,0),0)</f>
        <v>0</v>
      </c>
      <c r="P4896" s="98">
        <f>IFERROR(VLOOKUP($F4896&amp;$C4896,Sales!$J:$W,13,0),0)</f>
        <v>0</v>
      </c>
      <c r="Q4896" s="98">
        <f>IFERROR(VLOOKUP($F4896&amp;$C4896,Sales!$A:$H,7,0),0)</f>
        <v>0</v>
      </c>
      <c r="R4896" s="41" t="str">
        <f t="shared" si="153"/>
        <v>ERROR</v>
      </c>
      <c r="S4896" s="15"/>
      <c r="T4896" s="15"/>
      <c r="U4896" s="15"/>
      <c r="V4896" s="15"/>
      <c r="W4896" s="15"/>
      <c r="X4896" s="15"/>
      <c r="Y4896" s="41"/>
      <c r="Z4896" s="41"/>
      <c r="AA4896" s="41"/>
      <c r="AB4896" s="15"/>
      <c r="AC4896" s="15"/>
      <c r="AD4896" s="15"/>
      <c r="AE4896" s="15"/>
      <c r="AF4896" s="15"/>
      <c r="AG4896" s="15"/>
      <c r="AH4896" s="15"/>
      <c r="AI4896" s="15"/>
      <c r="AJ4896" s="41"/>
      <c r="AK4896" s="15"/>
      <c r="AL4896" s="15"/>
      <c r="AM4896" s="15"/>
      <c r="AN4896" s="15"/>
      <c r="AO4896" s="15"/>
      <c r="AP4896" s="15"/>
      <c r="AQ4896" s="15"/>
      <c r="AR4896" s="15"/>
      <c r="AS4896" s="15"/>
      <c r="AT4896" s="15"/>
      <c r="AU4896" s="15"/>
      <c r="AV4896" s="15"/>
      <c r="AW4896" s="15"/>
      <c r="AX4896" s="15"/>
      <c r="AY4896" s="10"/>
      <c r="AZ4896" s="10">
        <v>1</v>
      </c>
      <c r="BA4896" t="s">
        <v>22</v>
      </c>
      <c r="BB4896" t="s">
        <v>88</v>
      </c>
      <c r="BD4896" s="39" t="str">
        <f t="shared" si="154"/>
        <v>4195438698_ID-7076132973Olay</v>
      </c>
    </row>
    <row r="4897" spans="2:58" ht="13.5" customHeight="1" x14ac:dyDescent="0.35">
      <c r="B4897" s="10" t="s">
        <v>17</v>
      </c>
      <c r="C4897" s="10" t="s">
        <v>2329</v>
      </c>
      <c r="D4897" s="10" t="s">
        <v>294</v>
      </c>
      <c r="E4897" s="10" t="s">
        <v>295</v>
      </c>
      <c r="F4897" s="10" t="s">
        <v>4103</v>
      </c>
      <c r="G4897" s="137" t="s">
        <v>17648</v>
      </c>
      <c r="H4897" s="10"/>
      <c r="I4897" s="10" t="s">
        <v>17649</v>
      </c>
      <c r="J4897" s="83" t="s">
        <v>19309</v>
      </c>
      <c r="K4897" s="10" t="s">
        <v>10313</v>
      </c>
      <c r="L4897" s="98">
        <f>IFERROR(VLOOKUP($F4897&amp;$C4897,Sales!$J:$W,9,0),0)</f>
        <v>0</v>
      </c>
      <c r="M4897" s="98">
        <f>IFERROR(VLOOKUP($F4897&amp;$C4897,Sales!$J:$W,10,0),0)</f>
        <v>0</v>
      </c>
      <c r="N4897" s="98">
        <f>IFERROR(VLOOKUP($F4897&amp;$C4897,Sales!$J:$W,11,0),0)</f>
        <v>0</v>
      </c>
      <c r="O4897" s="98">
        <f>IFERROR(VLOOKUP($F4897&amp;$C4897,Sales!$J:$W,12,0),0)</f>
        <v>0</v>
      </c>
      <c r="P4897" s="98">
        <f>IFERROR(VLOOKUP($F4897&amp;$C4897,Sales!$J:$W,13,0),0)</f>
        <v>0</v>
      </c>
      <c r="Q4897" s="98">
        <f>IFERROR(VLOOKUP($F4897&amp;$C4897,Sales!$A:$H,7,0),0)</f>
        <v>0</v>
      </c>
      <c r="R4897" s="41" t="str">
        <f t="shared" si="153"/>
        <v>ERROR</v>
      </c>
      <c r="S4897" s="15"/>
      <c r="T4897" s="15"/>
      <c r="U4897" s="15"/>
      <c r="V4897" s="15"/>
      <c r="W4897" s="15"/>
      <c r="X4897" s="15"/>
      <c r="Y4897" s="41"/>
      <c r="Z4897" s="41"/>
      <c r="AA4897" s="41"/>
      <c r="AB4897" s="15"/>
      <c r="AC4897" s="15"/>
      <c r="AD4897" s="15"/>
      <c r="AE4897" s="15"/>
      <c r="AF4897" s="15"/>
      <c r="AG4897" s="15"/>
      <c r="AH4897" s="15"/>
      <c r="AI4897" s="15"/>
      <c r="AJ4897" s="41"/>
      <c r="AK4897" s="15"/>
      <c r="AL4897" s="15"/>
      <c r="AM4897" s="15"/>
      <c r="AN4897" s="15"/>
      <c r="AO4897" s="15"/>
      <c r="AP4897" s="15"/>
      <c r="AQ4897" s="15"/>
      <c r="AR4897" s="15"/>
      <c r="AS4897" s="15"/>
      <c r="AT4897" s="15"/>
      <c r="AU4897" s="15"/>
      <c r="AV4897" s="15"/>
      <c r="AW4897" s="15"/>
      <c r="AX4897" s="15"/>
      <c r="AY4897" s="10"/>
      <c r="AZ4897" s="10">
        <v>1</v>
      </c>
      <c r="BA4897" t="s">
        <v>22</v>
      </c>
      <c r="BB4897" t="s">
        <v>88</v>
      </c>
      <c r="BD4897" s="39" t="str">
        <f t="shared" si="154"/>
        <v>4642952662_ID-8156462743Olay</v>
      </c>
    </row>
    <row r="4898" spans="2:58" ht="13.5" customHeight="1" x14ac:dyDescent="0.35">
      <c r="B4898" s="10" t="s">
        <v>17</v>
      </c>
      <c r="C4898" s="10" t="s">
        <v>2329</v>
      </c>
      <c r="D4898" s="10" t="s">
        <v>294</v>
      </c>
      <c r="E4898" s="10" t="s">
        <v>295</v>
      </c>
      <c r="F4898" s="10" t="s">
        <v>4296</v>
      </c>
      <c r="G4898" s="137" t="s">
        <v>17650</v>
      </c>
      <c r="H4898" s="10"/>
      <c r="I4898" s="149" t="s">
        <v>5647</v>
      </c>
      <c r="J4898" s="83" t="s">
        <v>19310</v>
      </c>
      <c r="K4898" s="10" t="s">
        <v>17651</v>
      </c>
      <c r="L4898" s="98">
        <f>IFERROR(VLOOKUP($F4898&amp;$C4898,Sales!$J:$W,9,0),0)</f>
        <v>0</v>
      </c>
      <c r="M4898" s="98">
        <f>IFERROR(VLOOKUP($F4898&amp;$C4898,Sales!$J:$W,10,0),0)</f>
        <v>0</v>
      </c>
      <c r="N4898" s="98">
        <f>IFERROR(VLOOKUP($F4898&amp;$C4898,Sales!$J:$W,11,0),0)</f>
        <v>0</v>
      </c>
      <c r="O4898" s="98">
        <f>IFERROR(VLOOKUP($F4898&amp;$C4898,Sales!$J:$W,12,0),0)</f>
        <v>0</v>
      </c>
      <c r="P4898" s="98">
        <f>IFERROR(VLOOKUP($F4898&amp;$C4898,Sales!$J:$W,13,0),0)</f>
        <v>0</v>
      </c>
      <c r="Q4898" s="98">
        <f>IFERROR(VLOOKUP($F4898&amp;$C4898,Sales!$A:$H,7,0),0)</f>
        <v>0</v>
      </c>
      <c r="R4898" s="41" t="str">
        <f t="shared" si="153"/>
        <v>ERROR</v>
      </c>
      <c r="S4898" s="15"/>
      <c r="T4898" s="15"/>
      <c r="U4898" s="15"/>
      <c r="V4898" s="15"/>
      <c r="W4898" s="15"/>
      <c r="X4898" s="15"/>
      <c r="Y4898" s="41"/>
      <c r="Z4898" s="41"/>
      <c r="AA4898" s="41"/>
      <c r="AB4898" s="15"/>
      <c r="AC4898" s="15"/>
      <c r="AD4898" s="15"/>
      <c r="AE4898" s="15"/>
      <c r="AF4898" s="15"/>
      <c r="AG4898" s="15"/>
      <c r="AH4898" s="15"/>
      <c r="AI4898" s="15"/>
      <c r="AJ4898" s="41"/>
      <c r="AK4898" s="15"/>
      <c r="AL4898" s="15"/>
      <c r="AM4898" s="15"/>
      <c r="AN4898" s="15"/>
      <c r="AO4898" s="15"/>
      <c r="AP4898" s="15"/>
      <c r="AQ4898" s="15"/>
      <c r="AR4898" s="15"/>
      <c r="AS4898" s="15"/>
      <c r="AT4898" s="15"/>
      <c r="AU4898" s="15"/>
      <c r="AV4898" s="15"/>
      <c r="AW4898" s="15"/>
      <c r="AX4898" s="82"/>
      <c r="AY4898" s="10"/>
      <c r="AZ4898" s="10">
        <v>1</v>
      </c>
      <c r="BA4898" t="s">
        <v>22</v>
      </c>
      <c r="BB4898" t="s">
        <v>88</v>
      </c>
      <c r="BD4898" s="39" t="str">
        <f t="shared" si="154"/>
        <v>4642962445_ID-8156502325Olay</v>
      </c>
      <c r="BE4898" s="1">
        <v>45072</v>
      </c>
      <c r="BF4898" t="s">
        <v>18716</v>
      </c>
    </row>
    <row r="4899" spans="2:58" ht="13.5" customHeight="1" x14ac:dyDescent="0.35">
      <c r="B4899" s="10" t="s">
        <v>17</v>
      </c>
      <c r="C4899" s="10" t="s">
        <v>2329</v>
      </c>
      <c r="D4899" s="10" t="s">
        <v>294</v>
      </c>
      <c r="E4899" s="10" t="s">
        <v>295</v>
      </c>
      <c r="F4899" s="10" t="s">
        <v>6159</v>
      </c>
      <c r="G4899" s="137" t="s">
        <v>17652</v>
      </c>
      <c r="H4899" s="10"/>
      <c r="I4899" s="149" t="s">
        <v>6160</v>
      </c>
      <c r="J4899" s="83" t="s">
        <v>19311</v>
      </c>
      <c r="K4899" s="10" t="s">
        <v>17653</v>
      </c>
      <c r="L4899" s="98">
        <f>IFERROR(VLOOKUP($F4899&amp;$C4899,Sales!$J:$W,9,0),0)</f>
        <v>0</v>
      </c>
      <c r="M4899" s="98">
        <f>IFERROR(VLOOKUP($F4899&amp;$C4899,Sales!$J:$W,10,0),0)</f>
        <v>0</v>
      </c>
      <c r="N4899" s="98">
        <f>IFERROR(VLOOKUP($F4899&amp;$C4899,Sales!$J:$W,11,0),0)</f>
        <v>0</v>
      </c>
      <c r="O4899" s="98">
        <f>IFERROR(VLOOKUP($F4899&amp;$C4899,Sales!$J:$W,12,0),0)</f>
        <v>0</v>
      </c>
      <c r="P4899" s="98">
        <f>IFERROR(VLOOKUP($F4899&amp;$C4899,Sales!$J:$W,13,0),0)</f>
        <v>0</v>
      </c>
      <c r="Q4899" s="98">
        <f>IFERROR(VLOOKUP($F4899&amp;$C4899,Sales!$A:$H,7,0),0)</f>
        <v>0</v>
      </c>
      <c r="R4899" s="41" t="str">
        <f t="shared" si="153"/>
        <v>ERROR</v>
      </c>
      <c r="S4899" s="15"/>
      <c r="T4899" s="15"/>
      <c r="U4899" s="15"/>
      <c r="V4899" s="15"/>
      <c r="W4899" s="15"/>
      <c r="X4899" s="15"/>
      <c r="Y4899" s="41"/>
      <c r="Z4899" s="41"/>
      <c r="AA4899" s="41"/>
      <c r="AB4899" s="15"/>
      <c r="AC4899" s="15"/>
      <c r="AD4899" s="15"/>
      <c r="AE4899" s="15"/>
      <c r="AF4899" s="15"/>
      <c r="AG4899" s="15"/>
      <c r="AH4899" s="15"/>
      <c r="AI4899" s="15"/>
      <c r="AJ4899" s="41"/>
      <c r="AK4899" s="15"/>
      <c r="AL4899" s="15"/>
      <c r="AM4899" s="15"/>
      <c r="AN4899" s="15"/>
      <c r="AO4899" s="15"/>
      <c r="AP4899" s="15"/>
      <c r="AQ4899" s="15"/>
      <c r="AR4899" s="15"/>
      <c r="AS4899" s="15"/>
      <c r="AT4899" s="15"/>
      <c r="AU4899" s="15"/>
      <c r="AV4899" s="15"/>
      <c r="AW4899" s="15"/>
      <c r="AX4899" s="82"/>
      <c r="AY4899" s="10"/>
      <c r="AZ4899" s="10">
        <v>1</v>
      </c>
      <c r="BA4899" t="s">
        <v>22</v>
      </c>
      <c r="BB4899" t="s">
        <v>88</v>
      </c>
      <c r="BD4899" s="39" t="str">
        <f t="shared" si="154"/>
        <v>4642980296_ID-8156508257Olay</v>
      </c>
      <c r="BE4899" s="1">
        <v>45072</v>
      </c>
      <c r="BF4899" t="s">
        <v>18716</v>
      </c>
    </row>
    <row r="4900" spans="2:58" ht="13.5" customHeight="1" x14ac:dyDescent="0.35">
      <c r="B4900" s="10" t="s">
        <v>17</v>
      </c>
      <c r="C4900" s="10" t="s">
        <v>2329</v>
      </c>
      <c r="D4900" s="10" t="s">
        <v>294</v>
      </c>
      <c r="E4900" s="10" t="s">
        <v>295</v>
      </c>
      <c r="F4900" s="10" t="s">
        <v>4102</v>
      </c>
      <c r="G4900" s="137" t="s">
        <v>17654</v>
      </c>
      <c r="H4900" s="10"/>
      <c r="I4900" s="10" t="s">
        <v>17655</v>
      </c>
      <c r="J4900" s="83" t="s">
        <v>19312</v>
      </c>
      <c r="K4900" s="10" t="s">
        <v>10389</v>
      </c>
      <c r="L4900" s="98">
        <f>IFERROR(VLOOKUP($F4900&amp;$C4900,Sales!$J:$W,9,0),0)</f>
        <v>0</v>
      </c>
      <c r="M4900" s="98">
        <f>IFERROR(VLOOKUP($F4900&amp;$C4900,Sales!$J:$W,10,0),0)</f>
        <v>0</v>
      </c>
      <c r="N4900" s="98">
        <f>IFERROR(VLOOKUP($F4900&amp;$C4900,Sales!$J:$W,11,0),0)</f>
        <v>0</v>
      </c>
      <c r="O4900" s="98">
        <f>IFERROR(VLOOKUP($F4900&amp;$C4900,Sales!$J:$W,12,0),0)</f>
        <v>0</v>
      </c>
      <c r="P4900" s="98">
        <f>IFERROR(VLOOKUP($F4900&amp;$C4900,Sales!$J:$W,13,0),0)</f>
        <v>0</v>
      </c>
      <c r="Q4900" s="98">
        <f>IFERROR(VLOOKUP($F4900&amp;$C4900,Sales!$A:$H,7,0),0)</f>
        <v>0</v>
      </c>
      <c r="R4900" s="41" t="str">
        <f t="shared" si="153"/>
        <v>ERROR</v>
      </c>
      <c r="S4900" s="15"/>
      <c r="T4900" s="15"/>
      <c r="U4900" s="15"/>
      <c r="V4900" s="15"/>
      <c r="W4900" s="15"/>
      <c r="X4900" s="15"/>
      <c r="Y4900" s="41"/>
      <c r="Z4900" s="41"/>
      <c r="AA4900" s="41"/>
      <c r="AB4900" s="15"/>
      <c r="AC4900" s="15"/>
      <c r="AD4900" s="15"/>
      <c r="AE4900" s="15"/>
      <c r="AF4900" s="15"/>
      <c r="AG4900" s="15"/>
      <c r="AH4900" s="15"/>
      <c r="AI4900" s="15"/>
      <c r="AJ4900" s="41"/>
      <c r="AK4900" s="15"/>
      <c r="AL4900" s="15"/>
      <c r="AM4900" s="15"/>
      <c r="AN4900" s="15"/>
      <c r="AO4900" s="15"/>
      <c r="AP4900" s="15"/>
      <c r="AQ4900" s="15"/>
      <c r="AR4900" s="15"/>
      <c r="AS4900" s="15"/>
      <c r="AT4900" s="15"/>
      <c r="AU4900" s="15"/>
      <c r="AV4900" s="15"/>
      <c r="AW4900" s="15"/>
      <c r="AX4900" s="15"/>
      <c r="AY4900" s="10"/>
      <c r="AZ4900" s="10">
        <v>1</v>
      </c>
      <c r="BA4900" t="s">
        <v>22</v>
      </c>
      <c r="BB4900" t="s">
        <v>88</v>
      </c>
      <c r="BD4900" s="39" t="str">
        <f t="shared" si="154"/>
        <v>4642938823_ID-8156490435Olay</v>
      </c>
    </row>
    <row r="4901" spans="2:58" ht="13.5" customHeight="1" x14ac:dyDescent="0.35">
      <c r="B4901" s="10" t="s">
        <v>17</v>
      </c>
      <c r="C4901" s="10" t="s">
        <v>2329</v>
      </c>
      <c r="D4901" s="10" t="s">
        <v>294</v>
      </c>
      <c r="E4901" s="10" t="s">
        <v>295</v>
      </c>
      <c r="F4901" s="10" t="s">
        <v>4295</v>
      </c>
      <c r="G4901" s="137" t="s">
        <v>17656</v>
      </c>
      <c r="H4901" s="10"/>
      <c r="I4901" s="10" t="s">
        <v>5648</v>
      </c>
      <c r="J4901" s="83" t="s">
        <v>19313</v>
      </c>
      <c r="K4901" s="10" t="s">
        <v>10401</v>
      </c>
      <c r="L4901" s="98">
        <f>IFERROR(VLOOKUP($F4901&amp;$C4901,Sales!$J:$W,9,0),0)</f>
        <v>0</v>
      </c>
      <c r="M4901" s="98">
        <f>IFERROR(VLOOKUP($F4901&amp;$C4901,Sales!$J:$W,10,0),0)</f>
        <v>0</v>
      </c>
      <c r="N4901" s="98">
        <f>IFERROR(VLOOKUP($F4901&amp;$C4901,Sales!$J:$W,11,0),0)</f>
        <v>0</v>
      </c>
      <c r="O4901" s="98">
        <f>IFERROR(VLOOKUP($F4901&amp;$C4901,Sales!$J:$W,12,0),0)</f>
        <v>0</v>
      </c>
      <c r="P4901" s="98">
        <f>IFERROR(VLOOKUP($F4901&amp;$C4901,Sales!$J:$W,13,0),0)</f>
        <v>0</v>
      </c>
      <c r="Q4901" s="98">
        <f>IFERROR(VLOOKUP($F4901&amp;$C4901,Sales!$A:$H,7,0),0)</f>
        <v>0</v>
      </c>
      <c r="R4901" s="41" t="str">
        <f t="shared" si="153"/>
        <v>ERROR</v>
      </c>
      <c r="S4901" s="15"/>
      <c r="T4901" s="15"/>
      <c r="U4901" s="15"/>
      <c r="V4901" s="15"/>
      <c r="W4901" s="15"/>
      <c r="X4901" s="15"/>
      <c r="Y4901" s="41"/>
      <c r="Z4901" s="41"/>
      <c r="AA4901" s="41"/>
      <c r="AB4901" s="15"/>
      <c r="AC4901" s="15"/>
      <c r="AD4901" s="15"/>
      <c r="AE4901" s="15"/>
      <c r="AF4901" s="15"/>
      <c r="AG4901" s="15"/>
      <c r="AH4901" s="15"/>
      <c r="AI4901" s="15"/>
      <c r="AJ4901" s="41"/>
      <c r="AK4901" s="15"/>
      <c r="AL4901" s="15"/>
      <c r="AM4901" s="15"/>
      <c r="AN4901" s="15"/>
      <c r="AO4901" s="15"/>
      <c r="AP4901" s="15"/>
      <c r="AQ4901" s="15"/>
      <c r="AR4901" s="15"/>
      <c r="AS4901" s="15"/>
      <c r="AT4901" s="15"/>
      <c r="AU4901" s="15"/>
      <c r="AV4901" s="15"/>
      <c r="AW4901" s="15"/>
      <c r="AX4901" s="15"/>
      <c r="AY4901" s="10"/>
      <c r="AZ4901" s="10">
        <v>1</v>
      </c>
      <c r="BA4901" t="s">
        <v>22</v>
      </c>
      <c r="BB4901" t="s">
        <v>88</v>
      </c>
      <c r="BD4901" s="39" t="str">
        <f t="shared" si="154"/>
        <v>4642930919_ID-8156488205Olay</v>
      </c>
    </row>
    <row r="4902" spans="2:58" ht="13.5" customHeight="1" x14ac:dyDescent="0.35">
      <c r="B4902" s="10" t="s">
        <v>17</v>
      </c>
      <c r="C4902" s="10" t="s">
        <v>2329</v>
      </c>
      <c r="D4902" s="10" t="s">
        <v>294</v>
      </c>
      <c r="E4902" s="10" t="s">
        <v>295</v>
      </c>
      <c r="F4902" s="10" t="s">
        <v>6162</v>
      </c>
      <c r="G4902" s="156" t="s">
        <v>17657</v>
      </c>
      <c r="H4902" s="10"/>
      <c r="I4902" s="10" t="s">
        <v>6163</v>
      </c>
      <c r="J4902" s="83" t="s">
        <v>19314</v>
      </c>
      <c r="K4902" s="10" t="s">
        <v>10251</v>
      </c>
      <c r="L4902" s="98">
        <f>IFERROR(VLOOKUP($F4902&amp;$C4902,Sales!$J:$W,9,0),0)</f>
        <v>0</v>
      </c>
      <c r="M4902" s="98">
        <f>IFERROR(VLOOKUP($F4902&amp;$C4902,Sales!$J:$W,10,0),0)</f>
        <v>0</v>
      </c>
      <c r="N4902" s="98">
        <f>IFERROR(VLOOKUP($F4902&amp;$C4902,Sales!$J:$W,11,0),0)</f>
        <v>0</v>
      </c>
      <c r="O4902" s="98">
        <f>IFERROR(VLOOKUP($F4902&amp;$C4902,Sales!$J:$W,12,0),0)</f>
        <v>0</v>
      </c>
      <c r="P4902" s="98">
        <f>IFERROR(VLOOKUP($F4902&amp;$C4902,Sales!$J:$W,13,0),0)</f>
        <v>0</v>
      </c>
      <c r="Q4902" s="98">
        <f>IFERROR(VLOOKUP($F4902&amp;$C4902,Sales!$A:$H,7,0),0)</f>
        <v>0</v>
      </c>
      <c r="R4902" s="41" t="str">
        <f t="shared" si="153"/>
        <v>ERROR</v>
      </c>
      <c r="S4902" s="15"/>
      <c r="T4902" s="15"/>
      <c r="U4902" s="15"/>
      <c r="V4902" s="15"/>
      <c r="W4902" s="15"/>
      <c r="X4902" s="15"/>
      <c r="Y4902" s="41"/>
      <c r="Z4902" s="41"/>
      <c r="AA4902" s="41"/>
      <c r="AB4902" s="15"/>
      <c r="AC4902" s="15"/>
      <c r="AD4902" s="15"/>
      <c r="AE4902" s="15"/>
      <c r="AF4902" s="15"/>
      <c r="AG4902" s="15"/>
      <c r="AH4902" s="15"/>
      <c r="AI4902" s="15"/>
      <c r="AJ4902" s="41"/>
      <c r="AK4902" s="15"/>
      <c r="AL4902" s="15"/>
      <c r="AM4902" s="15"/>
      <c r="AN4902" s="15"/>
      <c r="AO4902" s="15"/>
      <c r="AP4902" s="15"/>
      <c r="AQ4902" s="15"/>
      <c r="AR4902" s="15"/>
      <c r="AS4902" s="15"/>
      <c r="AT4902" s="15"/>
      <c r="AU4902" s="15"/>
      <c r="AV4902" s="15"/>
      <c r="AW4902" s="15"/>
      <c r="AX4902" s="82"/>
      <c r="AY4902" s="10"/>
      <c r="AZ4902" s="10">
        <v>1</v>
      </c>
      <c r="BA4902" t="s">
        <v>22</v>
      </c>
      <c r="BB4902" t="s">
        <v>88</v>
      </c>
      <c r="BD4902" s="39" t="str">
        <f t="shared" si="154"/>
        <v>4642926964_ID-8156504208Olay</v>
      </c>
      <c r="BE4902" s="1">
        <v>44990</v>
      </c>
      <c r="BF4902" t="s">
        <v>17364</v>
      </c>
    </row>
    <row r="4903" spans="2:58" ht="13.5" customHeight="1" x14ac:dyDescent="0.35">
      <c r="B4903" s="10" t="s">
        <v>17</v>
      </c>
      <c r="C4903" s="10" t="s">
        <v>2329</v>
      </c>
      <c r="D4903" s="10" t="s">
        <v>294</v>
      </c>
      <c r="E4903" s="10" t="s">
        <v>295</v>
      </c>
      <c r="F4903" s="10" t="s">
        <v>335</v>
      </c>
      <c r="G4903" s="137" t="s">
        <v>4685</v>
      </c>
      <c r="H4903" s="10"/>
      <c r="I4903" s="149" t="s">
        <v>336</v>
      </c>
      <c r="J4903" s="83" t="s">
        <v>19315</v>
      </c>
      <c r="K4903" s="10" t="s">
        <v>10123</v>
      </c>
      <c r="L4903" s="98">
        <f>IFERROR(VLOOKUP($F4903&amp;$C4903,Sales!$J:$W,9,0),0)</f>
        <v>50677559.999999993</v>
      </c>
      <c r="M4903" s="98">
        <f>IFERROR(VLOOKUP($F4903&amp;$C4903,Sales!$J:$W,10,0),0)</f>
        <v>12002580</v>
      </c>
      <c r="N4903" s="98">
        <f>IFERROR(VLOOKUP($F4903&amp;$C4903,Sales!$J:$W,11,0),0)</f>
        <v>44009460</v>
      </c>
      <c r="O4903" s="98">
        <f>IFERROR(VLOOKUP($F4903&amp;$C4903,Sales!$J:$W,12,0),0)</f>
        <v>960</v>
      </c>
      <c r="P4903" s="98">
        <f>IFERROR(VLOOKUP($F4903&amp;$C4903,Sales!$J:$W,13,0),0)</f>
        <v>35563200</v>
      </c>
      <c r="Q4903" s="98">
        <f>IFERROR(VLOOKUP($F4903&amp;$C4903,Sales!$A:$H,7,0),0)</f>
        <v>0</v>
      </c>
      <c r="R4903" s="41">
        <f t="shared" si="153"/>
        <v>1</v>
      </c>
      <c r="S4903" s="15">
        <v>1</v>
      </c>
      <c r="T4903" s="15"/>
      <c r="U4903" s="15"/>
      <c r="V4903" s="15">
        <v>1</v>
      </c>
      <c r="W4903" s="15">
        <v>1</v>
      </c>
      <c r="X4903" s="15">
        <v>1</v>
      </c>
      <c r="Y4903" s="41">
        <v>1</v>
      </c>
      <c r="Z4903" s="41">
        <v>1</v>
      </c>
      <c r="AA4903" s="15"/>
      <c r="AB4903" s="15"/>
      <c r="AC4903" s="15"/>
      <c r="AD4903" s="15"/>
      <c r="AE4903" s="15"/>
      <c r="AF4903" s="15"/>
      <c r="AG4903" s="15"/>
      <c r="AH4903" s="15"/>
      <c r="AI4903" s="15"/>
      <c r="AJ4903" s="15"/>
      <c r="AK4903" s="15"/>
      <c r="AL4903" s="15"/>
      <c r="AM4903" s="15"/>
      <c r="AN4903" s="15"/>
      <c r="AO4903" s="15"/>
      <c r="AP4903" s="15"/>
      <c r="AQ4903" s="15"/>
      <c r="AR4903" s="15"/>
      <c r="AS4903" s="15"/>
      <c r="AT4903" s="15"/>
      <c r="AU4903" s="15"/>
      <c r="AV4903" s="15"/>
      <c r="AW4903" s="15"/>
      <c r="AX4903" s="82"/>
      <c r="AY4903" s="10"/>
      <c r="AZ4903" s="10">
        <v>1</v>
      </c>
      <c r="BA4903" t="s">
        <v>22</v>
      </c>
      <c r="BB4903" t="s">
        <v>23</v>
      </c>
      <c r="BD4903" s="39" t="str">
        <f t="shared" si="154"/>
        <v>OL719HB62PYVANID-49412Olay</v>
      </c>
    </row>
    <row r="4904" spans="2:58" ht="13.5" customHeight="1" x14ac:dyDescent="0.35">
      <c r="B4904" s="10" t="s">
        <v>17</v>
      </c>
      <c r="C4904" s="10" t="s">
        <v>2329</v>
      </c>
      <c r="D4904" s="10" t="s">
        <v>294</v>
      </c>
      <c r="E4904" s="10" t="s">
        <v>295</v>
      </c>
      <c r="F4904" s="10" t="s">
        <v>1165</v>
      </c>
      <c r="G4904" s="137" t="s">
        <v>17658</v>
      </c>
      <c r="H4904" s="10"/>
      <c r="I4904" s="149" t="s">
        <v>1166</v>
      </c>
      <c r="J4904" s="83" t="s">
        <v>19316</v>
      </c>
      <c r="K4904" s="10" t="s">
        <v>10146</v>
      </c>
      <c r="L4904" s="98">
        <f>IFERROR(VLOOKUP($F4904&amp;$C4904,Sales!$J:$W,9,0),0)</f>
        <v>3130800</v>
      </c>
      <c r="M4904" s="98">
        <f>IFERROR(VLOOKUP($F4904&amp;$C4904,Sales!$J:$W,10,0),0)</f>
        <v>0</v>
      </c>
      <c r="N4904" s="98">
        <f>IFERROR(VLOOKUP($F4904&amp;$C4904,Sales!$J:$W,11,0),0)</f>
        <v>0</v>
      </c>
      <c r="O4904" s="98">
        <f>IFERROR(VLOOKUP($F4904&amp;$C4904,Sales!$J:$W,12,0),0)</f>
        <v>40</v>
      </c>
      <c r="P4904" s="98">
        <f>IFERROR(VLOOKUP($F4904&amp;$C4904,Sales!$J:$W,13,0),0)</f>
        <v>1043600</v>
      </c>
      <c r="Q4904" s="98">
        <f>IFERROR(VLOOKUP($F4904&amp;$C4904,Sales!$A:$H,7,0),0)</f>
        <v>0</v>
      </c>
      <c r="R4904" s="41">
        <f t="shared" si="153"/>
        <v>0.83333333333333337</v>
      </c>
      <c r="S4904" s="15">
        <v>1</v>
      </c>
      <c r="T4904" s="15"/>
      <c r="U4904" s="15"/>
      <c r="V4904" s="15">
        <v>0</v>
      </c>
      <c r="W4904" s="15">
        <v>1</v>
      </c>
      <c r="X4904" s="15">
        <v>1</v>
      </c>
      <c r="Y4904" s="41">
        <v>1</v>
      </c>
      <c r="Z4904" s="41">
        <v>1</v>
      </c>
      <c r="AA4904" s="15"/>
      <c r="AB4904" s="15"/>
      <c r="AC4904" s="15"/>
      <c r="AD4904" s="15"/>
      <c r="AE4904" s="15"/>
      <c r="AF4904" s="15"/>
      <c r="AG4904" s="15"/>
      <c r="AH4904" s="15"/>
      <c r="AI4904" s="15"/>
      <c r="AJ4904" s="15"/>
      <c r="AK4904" s="15"/>
      <c r="AL4904" s="15"/>
      <c r="AM4904" s="15"/>
      <c r="AN4904" s="15"/>
      <c r="AO4904" s="15"/>
      <c r="AP4904" s="15"/>
      <c r="AQ4904" s="15"/>
      <c r="AR4904" s="15"/>
      <c r="AS4904" s="15"/>
      <c r="AT4904" s="15"/>
      <c r="AU4904" s="15"/>
      <c r="AV4904" s="15"/>
      <c r="AW4904" s="15"/>
      <c r="AX4904" s="82"/>
      <c r="AY4904" s="10"/>
      <c r="AZ4904" s="10">
        <v>1</v>
      </c>
      <c r="BA4904" t="s">
        <v>22</v>
      </c>
      <c r="BB4904" t="s">
        <v>23</v>
      </c>
      <c r="BD4904" s="39" t="str">
        <f t="shared" si="154"/>
        <v>OL719HBAA3HWP1ANID-6690867Olay</v>
      </c>
    </row>
    <row r="4905" spans="2:58" ht="13.5" customHeight="1" x14ac:dyDescent="0.35">
      <c r="B4905" s="10" t="s">
        <v>17</v>
      </c>
      <c r="C4905" s="10" t="s">
        <v>2329</v>
      </c>
      <c r="D4905" s="10" t="s">
        <v>294</v>
      </c>
      <c r="E4905" s="10" t="s">
        <v>295</v>
      </c>
      <c r="F4905" s="10" t="s">
        <v>353</v>
      </c>
      <c r="G4905" s="137" t="s">
        <v>17659</v>
      </c>
      <c r="H4905" s="10"/>
      <c r="I4905" s="10" t="s">
        <v>354</v>
      </c>
      <c r="J4905" s="83" t="s">
        <v>19317</v>
      </c>
      <c r="K4905" s="10" t="s">
        <v>17660</v>
      </c>
      <c r="L4905" s="98">
        <f>IFERROR(VLOOKUP($F4905&amp;$C4905,Sales!$J:$W,9,0),0)</f>
        <v>116704416</v>
      </c>
      <c r="M4905" s="98">
        <f>IFERROR(VLOOKUP($F4905&amp;$C4905,Sales!$J:$W,10,0),0)</f>
        <v>22261535.999999996</v>
      </c>
      <c r="N4905" s="98">
        <f>IFERROR(VLOOKUP($F4905&amp;$C4905,Sales!$J:$W,11,0),0)</f>
        <v>87022368</v>
      </c>
      <c r="O4905" s="98">
        <f>IFERROR(VLOOKUP($F4905&amp;$C4905,Sales!$J:$W,12,0),0)</f>
        <v>670</v>
      </c>
      <c r="P4905" s="98">
        <f>IFERROR(VLOOKUP($F4905&amp;$C4905,Sales!$J:$W,13,0),0)</f>
        <v>75329440</v>
      </c>
      <c r="Q4905" s="98">
        <f>IFERROR(VLOOKUP($F4905&amp;$C4905,Sales!$A:$H,7,0),0)</f>
        <v>0</v>
      </c>
      <c r="R4905" s="41" t="str">
        <f t="shared" si="153"/>
        <v>ERROR</v>
      </c>
      <c r="S4905" s="15"/>
      <c r="T4905" s="15"/>
      <c r="U4905" s="15"/>
      <c r="V4905" s="15"/>
      <c r="W4905" s="15"/>
      <c r="X4905" s="15"/>
      <c r="Y4905" s="41"/>
      <c r="Z4905" s="41"/>
      <c r="AA4905" s="41"/>
      <c r="AB4905" s="15"/>
      <c r="AC4905" s="15"/>
      <c r="AD4905" s="15"/>
      <c r="AE4905" s="15"/>
      <c r="AF4905" s="15"/>
      <c r="AG4905" s="15"/>
      <c r="AH4905" s="15"/>
      <c r="AI4905" s="15"/>
      <c r="AJ4905" s="41"/>
      <c r="AK4905" s="15"/>
      <c r="AL4905" s="15"/>
      <c r="AM4905" s="15"/>
      <c r="AN4905" s="15"/>
      <c r="AO4905" s="15"/>
      <c r="AP4905" s="15"/>
      <c r="AQ4905" s="15"/>
      <c r="AR4905" s="15"/>
      <c r="AS4905" s="15"/>
      <c r="AT4905" s="15"/>
      <c r="AU4905" s="15"/>
      <c r="AV4905" s="15"/>
      <c r="AW4905" s="15"/>
      <c r="AX4905" s="15"/>
      <c r="AY4905" s="10"/>
      <c r="AZ4905" s="10">
        <v>1</v>
      </c>
      <c r="BA4905" t="s">
        <v>22</v>
      </c>
      <c r="BB4905" t="s">
        <v>88</v>
      </c>
      <c r="BD4905" s="39" t="str">
        <f t="shared" si="154"/>
        <v>OL719HB17XDEANID-54429Olay</v>
      </c>
    </row>
    <row r="4906" spans="2:58" ht="13.5" customHeight="1" x14ac:dyDescent="0.35">
      <c r="B4906" s="10" t="s">
        <v>17</v>
      </c>
      <c r="C4906" s="10" t="s">
        <v>2329</v>
      </c>
      <c r="D4906" s="10" t="s">
        <v>294</v>
      </c>
      <c r="E4906" s="10" t="s">
        <v>295</v>
      </c>
      <c r="F4906" s="10" t="s">
        <v>17661</v>
      </c>
      <c r="G4906" s="137" t="s">
        <v>17662</v>
      </c>
      <c r="H4906" s="10"/>
      <c r="I4906" s="10" t="s">
        <v>5844</v>
      </c>
      <c r="J4906" s="83" t="s">
        <v>19318</v>
      </c>
      <c r="K4906" s="10" t="s">
        <v>17663</v>
      </c>
      <c r="L4906" s="98">
        <f>IFERROR(VLOOKUP($F4906&amp;$C4906,Sales!$J:$W,9,0),0)</f>
        <v>0</v>
      </c>
      <c r="M4906" s="98">
        <f>IFERROR(VLOOKUP($F4906&amp;$C4906,Sales!$J:$W,10,0),0)</f>
        <v>0</v>
      </c>
      <c r="N4906" s="98">
        <f>IFERROR(VLOOKUP($F4906&amp;$C4906,Sales!$J:$W,11,0),0)</f>
        <v>0</v>
      </c>
      <c r="O4906" s="98">
        <f>IFERROR(VLOOKUP($F4906&amp;$C4906,Sales!$J:$W,12,0),0)</f>
        <v>0</v>
      </c>
      <c r="P4906" s="98">
        <f>IFERROR(VLOOKUP($F4906&amp;$C4906,Sales!$J:$W,13,0),0)</f>
        <v>0</v>
      </c>
      <c r="Q4906" s="98">
        <f>IFERROR(VLOOKUP($F4906&amp;$C4906,Sales!$A:$H,7,0),0)</f>
        <v>0</v>
      </c>
      <c r="R4906" s="41" t="str">
        <f t="shared" si="153"/>
        <v>ERROR</v>
      </c>
      <c r="S4906" s="15"/>
      <c r="T4906" s="15"/>
      <c r="U4906" s="15"/>
      <c r="V4906" s="15"/>
      <c r="W4906" s="15"/>
      <c r="X4906" s="15"/>
      <c r="Y4906" s="41"/>
      <c r="Z4906" s="41"/>
      <c r="AA4906" s="41"/>
      <c r="AB4906" s="15"/>
      <c r="AC4906" s="15"/>
      <c r="AD4906" s="15"/>
      <c r="AE4906" s="15"/>
      <c r="AF4906" s="15"/>
      <c r="AG4906" s="15"/>
      <c r="AH4906" s="15"/>
      <c r="AI4906" s="15"/>
      <c r="AJ4906" s="41"/>
      <c r="AK4906" s="15"/>
      <c r="AL4906" s="15"/>
      <c r="AM4906" s="15"/>
      <c r="AN4906" s="15"/>
      <c r="AO4906" s="15"/>
      <c r="AP4906" s="15"/>
      <c r="AQ4906" s="15"/>
      <c r="AR4906" s="15"/>
      <c r="AS4906" s="15"/>
      <c r="AT4906" s="15"/>
      <c r="AU4906" s="15"/>
      <c r="AV4906" s="15"/>
      <c r="AW4906" s="15"/>
      <c r="AX4906" s="15"/>
      <c r="AY4906" s="10"/>
      <c r="AZ4906" s="10">
        <v>1</v>
      </c>
      <c r="BA4906" t="s">
        <v>22</v>
      </c>
      <c r="BB4906" t="s">
        <v>88</v>
      </c>
      <c r="BD4906" s="39" t="str">
        <f t="shared" si="154"/>
        <v>5193246524_ID-9750308647Olay</v>
      </c>
    </row>
    <row r="4907" spans="2:58" ht="13.5" customHeight="1" x14ac:dyDescent="0.35">
      <c r="B4907" s="10" t="s">
        <v>17</v>
      </c>
      <c r="C4907" s="10" t="s">
        <v>2329</v>
      </c>
      <c r="D4907" s="10" t="s">
        <v>294</v>
      </c>
      <c r="E4907" s="10" t="s">
        <v>295</v>
      </c>
      <c r="F4907" s="10" t="s">
        <v>301</v>
      </c>
      <c r="G4907" s="137" t="s">
        <v>17664</v>
      </c>
      <c r="H4907" s="10"/>
      <c r="I4907" s="149" t="s">
        <v>302</v>
      </c>
      <c r="J4907" s="83" t="s">
        <v>19319</v>
      </c>
      <c r="K4907" s="10" t="s">
        <v>10195</v>
      </c>
      <c r="L4907" s="98">
        <f>IFERROR(VLOOKUP($F4907&amp;$C4907,Sales!$J:$W,9,0),0)</f>
        <v>0</v>
      </c>
      <c r="M4907" s="98">
        <f>IFERROR(VLOOKUP($F4907&amp;$C4907,Sales!$J:$W,10,0),0)</f>
        <v>0</v>
      </c>
      <c r="N4907" s="98">
        <f>IFERROR(VLOOKUP($F4907&amp;$C4907,Sales!$J:$W,11,0),0)</f>
        <v>0</v>
      </c>
      <c r="O4907" s="98">
        <f>IFERROR(VLOOKUP($F4907&amp;$C4907,Sales!$J:$W,12,0),0)</f>
        <v>0</v>
      </c>
      <c r="P4907" s="98">
        <f>IFERROR(VLOOKUP($F4907&amp;$C4907,Sales!$J:$W,13,0),0)</f>
        <v>0</v>
      </c>
      <c r="Q4907" s="98">
        <f>IFERROR(VLOOKUP($F4907&amp;$C4907,Sales!$A:$H,7,0),0)</f>
        <v>0</v>
      </c>
      <c r="R4907" s="41" t="str">
        <f t="shared" si="153"/>
        <v>ERROR</v>
      </c>
      <c r="S4907" s="15"/>
      <c r="T4907" s="15"/>
      <c r="U4907" s="15"/>
      <c r="V4907" s="15"/>
      <c r="W4907" s="15"/>
      <c r="X4907" s="15"/>
      <c r="Y4907" s="41"/>
      <c r="Z4907" s="41"/>
      <c r="AA4907" s="41"/>
      <c r="AB4907" s="15"/>
      <c r="AC4907" s="15"/>
      <c r="AD4907" s="15"/>
      <c r="AE4907" s="15"/>
      <c r="AF4907" s="15"/>
      <c r="AG4907" s="15"/>
      <c r="AH4907" s="15"/>
      <c r="AI4907" s="15"/>
      <c r="AJ4907" s="41"/>
      <c r="AK4907" s="15"/>
      <c r="AL4907" s="15"/>
      <c r="AM4907" s="15"/>
      <c r="AN4907" s="15"/>
      <c r="AO4907" s="15"/>
      <c r="AP4907" s="15"/>
      <c r="AQ4907" s="15"/>
      <c r="AR4907" s="15"/>
      <c r="AS4907" s="15"/>
      <c r="AT4907" s="15"/>
      <c r="AU4907" s="15"/>
      <c r="AV4907" s="15"/>
      <c r="AW4907" s="15"/>
      <c r="AX4907" s="82"/>
      <c r="AY4907" s="10"/>
      <c r="AZ4907" s="10">
        <v>1</v>
      </c>
      <c r="BA4907" t="s">
        <v>22</v>
      </c>
      <c r="BB4907" t="s">
        <v>88</v>
      </c>
      <c r="BD4907" s="39" t="str">
        <f t="shared" si="154"/>
        <v>572554321_ID-812898154Olay</v>
      </c>
      <c r="BE4907" s="1">
        <v>45089</v>
      </c>
      <c r="BF4907" t="s">
        <v>19030</v>
      </c>
    </row>
    <row r="4908" spans="2:58" ht="13.5" customHeight="1" x14ac:dyDescent="0.35">
      <c r="B4908" s="10" t="s">
        <v>17</v>
      </c>
      <c r="C4908" s="10" t="s">
        <v>2329</v>
      </c>
      <c r="D4908" s="10" t="s">
        <v>294</v>
      </c>
      <c r="E4908" s="10" t="s">
        <v>295</v>
      </c>
      <c r="F4908" s="10" t="s">
        <v>3546</v>
      </c>
      <c r="G4908" s="137" t="s">
        <v>17665</v>
      </c>
      <c r="H4908" s="10"/>
      <c r="I4908" s="10" t="s">
        <v>4107</v>
      </c>
      <c r="J4908" s="83" t="s">
        <v>19320</v>
      </c>
      <c r="K4908" s="10" t="s">
        <v>17666</v>
      </c>
      <c r="L4908" s="98">
        <f>IFERROR(VLOOKUP($F4908&amp;$C4908,Sales!$J:$W,9,0),0)</f>
        <v>0</v>
      </c>
      <c r="M4908" s="98">
        <f>IFERROR(VLOOKUP($F4908&amp;$C4908,Sales!$J:$W,10,0),0)</f>
        <v>0</v>
      </c>
      <c r="N4908" s="98">
        <f>IFERROR(VLOOKUP($F4908&amp;$C4908,Sales!$J:$W,11,0),0)</f>
        <v>0</v>
      </c>
      <c r="O4908" s="98">
        <f>IFERROR(VLOOKUP($F4908&amp;$C4908,Sales!$J:$W,12,0),0)</f>
        <v>0</v>
      </c>
      <c r="P4908" s="98">
        <f>IFERROR(VLOOKUP($F4908&amp;$C4908,Sales!$J:$W,13,0),0)</f>
        <v>0</v>
      </c>
      <c r="Q4908" s="98">
        <f>IFERROR(VLOOKUP($F4908&amp;$C4908,Sales!$A:$H,7,0),0)</f>
        <v>0</v>
      </c>
      <c r="R4908" s="41" t="str">
        <f t="shared" si="153"/>
        <v>ERROR</v>
      </c>
      <c r="S4908" s="15"/>
      <c r="T4908" s="15"/>
      <c r="U4908" s="15"/>
      <c r="V4908" s="15"/>
      <c r="W4908" s="15"/>
      <c r="X4908" s="15"/>
      <c r="Y4908" s="41"/>
      <c r="Z4908" s="41"/>
      <c r="AA4908" s="41"/>
      <c r="AB4908" s="15"/>
      <c r="AC4908" s="15"/>
      <c r="AD4908" s="15"/>
      <c r="AE4908" s="15"/>
      <c r="AF4908" s="15"/>
      <c r="AG4908" s="15"/>
      <c r="AH4908" s="15"/>
      <c r="AI4908" s="15"/>
      <c r="AJ4908" s="41"/>
      <c r="AK4908" s="15"/>
      <c r="AL4908" s="15"/>
      <c r="AM4908" s="15"/>
      <c r="AN4908" s="15"/>
      <c r="AO4908" s="15"/>
      <c r="AP4908" s="15"/>
      <c r="AQ4908" s="15"/>
      <c r="AR4908" s="15"/>
      <c r="AS4908" s="15"/>
      <c r="AT4908" s="15"/>
      <c r="AU4908" s="15"/>
      <c r="AV4908" s="15"/>
      <c r="AW4908" s="15"/>
      <c r="AX4908" s="15"/>
      <c r="AY4908" s="10"/>
      <c r="AZ4908" s="10">
        <v>1</v>
      </c>
      <c r="BA4908" t="s">
        <v>22</v>
      </c>
      <c r="BB4908" t="s">
        <v>88</v>
      </c>
      <c r="BD4908" s="39" t="str">
        <f t="shared" si="154"/>
        <v>4188896037_ID-7064450649Olay</v>
      </c>
    </row>
    <row r="4909" spans="2:58" ht="13.5" customHeight="1" x14ac:dyDescent="0.35">
      <c r="B4909" s="10" t="s">
        <v>17</v>
      </c>
      <c r="C4909" s="10" t="s">
        <v>2329</v>
      </c>
      <c r="D4909" s="10" t="s">
        <v>294</v>
      </c>
      <c r="E4909" s="10" t="s">
        <v>295</v>
      </c>
      <c r="F4909" s="10" t="s">
        <v>1169</v>
      </c>
      <c r="G4909" s="137" t="s">
        <v>17667</v>
      </c>
      <c r="H4909" s="10"/>
      <c r="I4909" s="10" t="s">
        <v>1170</v>
      </c>
      <c r="J4909" s="83" t="s">
        <v>19321</v>
      </c>
      <c r="K4909" s="10" t="s">
        <v>17668</v>
      </c>
      <c r="L4909" s="98">
        <f>IFERROR(VLOOKUP($F4909&amp;$C4909,Sales!$J:$W,9,0),0)</f>
        <v>0</v>
      </c>
      <c r="M4909" s="98">
        <f>IFERROR(VLOOKUP($F4909&amp;$C4909,Sales!$J:$W,10,0),0)</f>
        <v>0</v>
      </c>
      <c r="N4909" s="98">
        <f>IFERROR(VLOOKUP($F4909&amp;$C4909,Sales!$J:$W,11,0),0)</f>
        <v>0</v>
      </c>
      <c r="O4909" s="98">
        <f>IFERROR(VLOOKUP($F4909&amp;$C4909,Sales!$J:$W,12,0),0)</f>
        <v>0</v>
      </c>
      <c r="P4909" s="98">
        <f>IFERROR(VLOOKUP($F4909&amp;$C4909,Sales!$J:$W,13,0),0)</f>
        <v>0</v>
      </c>
      <c r="Q4909" s="98">
        <f>IFERROR(VLOOKUP($F4909&amp;$C4909,Sales!$A:$H,7,0),0)</f>
        <v>0</v>
      </c>
      <c r="R4909" s="41" t="str">
        <f t="shared" si="153"/>
        <v>ERROR</v>
      </c>
      <c r="S4909" s="15"/>
      <c r="T4909" s="15"/>
      <c r="U4909" s="15"/>
      <c r="V4909" s="15"/>
      <c r="W4909" s="15"/>
      <c r="X4909" s="15"/>
      <c r="Y4909" s="41"/>
      <c r="Z4909" s="41"/>
      <c r="AA4909" s="41"/>
      <c r="AB4909" s="15"/>
      <c r="AC4909" s="15"/>
      <c r="AD4909" s="15"/>
      <c r="AE4909" s="15"/>
      <c r="AF4909" s="15"/>
      <c r="AG4909" s="15"/>
      <c r="AH4909" s="15"/>
      <c r="AI4909" s="15"/>
      <c r="AJ4909" s="41"/>
      <c r="AK4909" s="15"/>
      <c r="AL4909" s="15"/>
      <c r="AM4909" s="15"/>
      <c r="AN4909" s="15"/>
      <c r="AO4909" s="15"/>
      <c r="AP4909" s="15"/>
      <c r="AQ4909" s="15"/>
      <c r="AR4909" s="15"/>
      <c r="AS4909" s="15"/>
      <c r="AT4909" s="15"/>
      <c r="AU4909" s="15"/>
      <c r="AV4909" s="15"/>
      <c r="AW4909" s="15"/>
      <c r="AX4909" s="15"/>
      <c r="AY4909" s="10"/>
      <c r="AZ4909" s="10">
        <v>1</v>
      </c>
      <c r="BA4909" t="s">
        <v>22</v>
      </c>
      <c r="BB4909" t="s">
        <v>88</v>
      </c>
      <c r="BD4909" s="39" t="str">
        <f t="shared" si="154"/>
        <v>OL719HBAA3ICQYANID-6714854Olay</v>
      </c>
    </row>
    <row r="4910" spans="2:58" ht="13.5" customHeight="1" x14ac:dyDescent="0.35">
      <c r="B4910" s="10" t="s">
        <v>17</v>
      </c>
      <c r="C4910" s="10" t="s">
        <v>2329</v>
      </c>
      <c r="D4910" s="10" t="s">
        <v>294</v>
      </c>
      <c r="E4910" s="10" t="s">
        <v>295</v>
      </c>
      <c r="F4910" s="10" t="s">
        <v>787</v>
      </c>
      <c r="G4910" s="137" t="s">
        <v>2446</v>
      </c>
      <c r="H4910" s="10"/>
      <c r="I4910" s="10">
        <v>4987176054395</v>
      </c>
      <c r="J4910" s="83" t="s">
        <v>19322</v>
      </c>
      <c r="K4910" s="10" t="s">
        <v>4696</v>
      </c>
      <c r="L4910" s="98">
        <f>IFERROR(VLOOKUP($F4910&amp;$C4910,Sales!$J:$W,9,0),0)</f>
        <v>0</v>
      </c>
      <c r="M4910" s="98">
        <f>IFERROR(VLOOKUP($F4910&amp;$C4910,Sales!$J:$W,10,0),0)</f>
        <v>0</v>
      </c>
      <c r="N4910" s="98">
        <f>IFERROR(VLOOKUP($F4910&amp;$C4910,Sales!$J:$W,11,0),0)</f>
        <v>0</v>
      </c>
      <c r="O4910" s="98">
        <f>IFERROR(VLOOKUP($F4910&amp;$C4910,Sales!$J:$W,12,0),0)</f>
        <v>0</v>
      </c>
      <c r="P4910" s="98">
        <f>IFERROR(VLOOKUP($F4910&amp;$C4910,Sales!$J:$W,13,0),0)</f>
        <v>0</v>
      </c>
      <c r="Q4910" s="98">
        <f>IFERROR(VLOOKUP($F4910&amp;$C4910,Sales!$A:$H,7,0),0)</f>
        <v>0</v>
      </c>
      <c r="R4910" s="41" t="str">
        <f t="shared" si="153"/>
        <v>ERROR</v>
      </c>
      <c r="S4910" s="15"/>
      <c r="T4910" s="15"/>
      <c r="U4910" s="15"/>
      <c r="V4910" s="15"/>
      <c r="W4910" s="15"/>
      <c r="X4910" s="15"/>
      <c r="Y4910" s="41"/>
      <c r="Z4910" s="41"/>
      <c r="AA4910" s="41"/>
      <c r="AB4910" s="15"/>
      <c r="AC4910" s="15"/>
      <c r="AD4910" s="15"/>
      <c r="AE4910" s="15"/>
      <c r="AF4910" s="15"/>
      <c r="AG4910" s="15"/>
      <c r="AH4910" s="15"/>
      <c r="AI4910" s="15"/>
      <c r="AJ4910" s="41"/>
      <c r="AK4910" s="15"/>
      <c r="AL4910" s="15"/>
      <c r="AM4910" s="15"/>
      <c r="AN4910" s="15"/>
      <c r="AO4910" s="15"/>
      <c r="AP4910" s="15"/>
      <c r="AQ4910" s="15"/>
      <c r="AR4910" s="15"/>
      <c r="AS4910" s="15"/>
      <c r="AT4910" s="15"/>
      <c r="AU4910" s="15"/>
      <c r="AV4910" s="15"/>
      <c r="AW4910" s="15"/>
      <c r="AX4910" s="15"/>
      <c r="AY4910" s="10"/>
      <c r="AZ4910" s="10">
        <v>1</v>
      </c>
      <c r="BA4910" t="s">
        <v>22</v>
      </c>
      <c r="BB4910" t="s">
        <v>88</v>
      </c>
      <c r="BD4910" s="39" t="str">
        <f t="shared" si="154"/>
        <v>OL719HBAA3HWP5ANID-6690871Olay</v>
      </c>
    </row>
    <row r="4911" spans="2:58" ht="13.5" customHeight="1" x14ac:dyDescent="0.35">
      <c r="B4911" s="10" t="s">
        <v>17</v>
      </c>
      <c r="C4911" s="10" t="s">
        <v>2329</v>
      </c>
      <c r="D4911" s="10" t="s">
        <v>294</v>
      </c>
      <c r="E4911" s="10" t="s">
        <v>295</v>
      </c>
      <c r="F4911" s="10" t="s">
        <v>379</v>
      </c>
      <c r="G4911" s="137" t="s">
        <v>4697</v>
      </c>
      <c r="H4911" s="10"/>
      <c r="I4911" s="10" t="s">
        <v>380</v>
      </c>
      <c r="J4911" s="83" t="s">
        <v>19323</v>
      </c>
      <c r="K4911" s="10" t="s">
        <v>4699</v>
      </c>
      <c r="L4911" s="98">
        <f>IFERROR(VLOOKUP($F4911&amp;$C4911,Sales!$J:$W,9,0),0)</f>
        <v>0</v>
      </c>
      <c r="M4911" s="98">
        <f>IFERROR(VLOOKUP($F4911&amp;$C4911,Sales!$J:$W,10,0),0)</f>
        <v>0</v>
      </c>
      <c r="N4911" s="98">
        <f>IFERROR(VLOOKUP($F4911&amp;$C4911,Sales!$J:$W,11,0),0)</f>
        <v>0</v>
      </c>
      <c r="O4911" s="98">
        <f>IFERROR(VLOOKUP($F4911&amp;$C4911,Sales!$J:$W,12,0),0)</f>
        <v>0</v>
      </c>
      <c r="P4911" s="98">
        <f>IFERROR(VLOOKUP($F4911&amp;$C4911,Sales!$J:$W,13,0),0)</f>
        <v>0</v>
      </c>
      <c r="Q4911" s="98">
        <f>IFERROR(VLOOKUP($F4911&amp;$C4911,Sales!$A:$H,7,0),0)</f>
        <v>0</v>
      </c>
      <c r="R4911" s="41" t="str">
        <f t="shared" si="153"/>
        <v>ERROR</v>
      </c>
      <c r="S4911" s="15"/>
      <c r="T4911" s="15"/>
      <c r="U4911" s="15"/>
      <c r="V4911" s="15"/>
      <c r="W4911" s="15"/>
      <c r="X4911" s="15"/>
      <c r="Y4911" s="41"/>
      <c r="Z4911" s="41"/>
      <c r="AA4911" s="41"/>
      <c r="AB4911" s="15"/>
      <c r="AC4911" s="15"/>
      <c r="AD4911" s="15"/>
      <c r="AE4911" s="15"/>
      <c r="AF4911" s="15"/>
      <c r="AG4911" s="15"/>
      <c r="AH4911" s="15"/>
      <c r="AI4911" s="15"/>
      <c r="AJ4911" s="41"/>
      <c r="AK4911" s="15"/>
      <c r="AL4911" s="15"/>
      <c r="AM4911" s="15"/>
      <c r="AN4911" s="15"/>
      <c r="AO4911" s="15"/>
      <c r="AP4911" s="15"/>
      <c r="AQ4911" s="15"/>
      <c r="AR4911" s="15"/>
      <c r="AS4911" s="15"/>
      <c r="AT4911" s="15"/>
      <c r="AU4911" s="15"/>
      <c r="AV4911" s="15"/>
      <c r="AW4911" s="15"/>
      <c r="AX4911" s="15"/>
      <c r="AY4911" s="10"/>
      <c r="AZ4911" s="10">
        <v>1</v>
      </c>
      <c r="BA4911" t="s">
        <v>22</v>
      </c>
      <c r="BB4911" t="s">
        <v>88</v>
      </c>
      <c r="BD4911" s="39" t="str">
        <f t="shared" si="154"/>
        <v>OL719HBAA3HWP6ANID-6690872Olay</v>
      </c>
    </row>
    <row r="4912" spans="2:58" ht="13.5" customHeight="1" x14ac:dyDescent="0.35">
      <c r="B4912" s="10" t="s">
        <v>17</v>
      </c>
      <c r="C4912" s="10" t="s">
        <v>2329</v>
      </c>
      <c r="D4912" s="10" t="s">
        <v>294</v>
      </c>
      <c r="E4912" s="10" t="s">
        <v>295</v>
      </c>
      <c r="F4912" s="10" t="s">
        <v>3360</v>
      </c>
      <c r="G4912" s="137" t="s">
        <v>17669</v>
      </c>
      <c r="H4912" s="10"/>
      <c r="I4912" s="10" t="s">
        <v>17670</v>
      </c>
      <c r="J4912" s="83" t="s">
        <v>19324</v>
      </c>
      <c r="K4912" s="10" t="s">
        <v>17671</v>
      </c>
      <c r="L4912" s="98">
        <f>IFERROR(VLOOKUP($F4912&amp;$C4912,Sales!$J:$W,9,0),0)</f>
        <v>0</v>
      </c>
      <c r="M4912" s="98">
        <f>IFERROR(VLOOKUP($F4912&amp;$C4912,Sales!$J:$W,10,0),0)</f>
        <v>0</v>
      </c>
      <c r="N4912" s="98">
        <f>IFERROR(VLOOKUP($F4912&amp;$C4912,Sales!$J:$W,11,0),0)</f>
        <v>0</v>
      </c>
      <c r="O4912" s="98">
        <f>IFERROR(VLOOKUP($F4912&amp;$C4912,Sales!$J:$W,12,0),0)</f>
        <v>0</v>
      </c>
      <c r="P4912" s="98">
        <f>IFERROR(VLOOKUP($F4912&amp;$C4912,Sales!$J:$W,13,0),0)</f>
        <v>0</v>
      </c>
      <c r="Q4912" s="98">
        <f>IFERROR(VLOOKUP($F4912&amp;$C4912,Sales!$A:$H,7,0),0)</f>
        <v>0</v>
      </c>
      <c r="R4912" s="41" t="str">
        <f t="shared" si="153"/>
        <v>ERROR</v>
      </c>
      <c r="S4912" s="15"/>
      <c r="T4912" s="15"/>
      <c r="U4912" s="15"/>
      <c r="V4912" s="15"/>
      <c r="W4912" s="15"/>
      <c r="X4912" s="15"/>
      <c r="Y4912" s="41"/>
      <c r="Z4912" s="41"/>
      <c r="AA4912" s="41"/>
      <c r="AB4912" s="15"/>
      <c r="AC4912" s="15"/>
      <c r="AD4912" s="15"/>
      <c r="AE4912" s="15"/>
      <c r="AF4912" s="15"/>
      <c r="AG4912" s="15"/>
      <c r="AH4912" s="15"/>
      <c r="AI4912" s="15"/>
      <c r="AJ4912" s="41"/>
      <c r="AK4912" s="15"/>
      <c r="AL4912" s="15"/>
      <c r="AM4912" s="15"/>
      <c r="AN4912" s="15"/>
      <c r="AO4912" s="15"/>
      <c r="AP4912" s="15"/>
      <c r="AQ4912" s="15"/>
      <c r="AR4912" s="15"/>
      <c r="AS4912" s="15"/>
      <c r="AT4912" s="15"/>
      <c r="AU4912" s="15"/>
      <c r="AV4912" s="15"/>
      <c r="AW4912" s="15"/>
      <c r="AX4912" s="15"/>
      <c r="AY4912" s="10"/>
      <c r="AZ4912" s="10">
        <v>1</v>
      </c>
      <c r="BA4912" t="s">
        <v>22</v>
      </c>
      <c r="BB4912" t="s">
        <v>88</v>
      </c>
      <c r="BD4912" s="39" t="str">
        <f t="shared" si="154"/>
        <v>3781380898_ID-6274658975Olay</v>
      </c>
    </row>
    <row r="4913" spans="2:62" ht="13.5" customHeight="1" x14ac:dyDescent="0.35">
      <c r="B4913" s="10" t="s">
        <v>17</v>
      </c>
      <c r="C4913" s="10" t="s">
        <v>2329</v>
      </c>
      <c r="D4913" s="10" t="s">
        <v>294</v>
      </c>
      <c r="E4913" s="10" t="s">
        <v>295</v>
      </c>
      <c r="F4913" s="10" t="s">
        <v>5626</v>
      </c>
      <c r="G4913" s="137" t="s">
        <v>17672</v>
      </c>
      <c r="H4913" s="10"/>
      <c r="I4913" s="10">
        <v>4902430759526</v>
      </c>
      <c r="J4913" s="83" t="s">
        <v>19325</v>
      </c>
      <c r="K4913" s="10" t="s">
        <v>17673</v>
      </c>
      <c r="L4913" s="98">
        <f>IFERROR(VLOOKUP($F4913&amp;$C4913,Sales!$J:$W,9,0),0)</f>
        <v>0</v>
      </c>
      <c r="M4913" s="98">
        <f>IFERROR(VLOOKUP($F4913&amp;$C4913,Sales!$J:$W,10,0),0)</f>
        <v>0</v>
      </c>
      <c r="N4913" s="98">
        <f>IFERROR(VLOOKUP($F4913&amp;$C4913,Sales!$J:$W,11,0),0)</f>
        <v>0</v>
      </c>
      <c r="O4913" s="98">
        <f>IFERROR(VLOOKUP($F4913&amp;$C4913,Sales!$J:$W,12,0),0)</f>
        <v>0</v>
      </c>
      <c r="P4913" s="98">
        <f>IFERROR(VLOOKUP($F4913&amp;$C4913,Sales!$J:$W,13,0),0)</f>
        <v>0</v>
      </c>
      <c r="Q4913" s="98">
        <f>IFERROR(VLOOKUP($F4913&amp;$C4913,Sales!$A:$H,7,0),0)</f>
        <v>0</v>
      </c>
      <c r="R4913" s="41" t="str">
        <f t="shared" si="153"/>
        <v>ERROR</v>
      </c>
      <c r="S4913" s="15"/>
      <c r="T4913" s="15"/>
      <c r="U4913" s="15"/>
      <c r="V4913" s="15"/>
      <c r="W4913" s="15"/>
      <c r="X4913" s="15"/>
      <c r="Y4913" s="41"/>
      <c r="Z4913" s="41"/>
      <c r="AA4913" s="41"/>
      <c r="AB4913" s="15"/>
      <c r="AC4913" s="15"/>
      <c r="AD4913" s="15"/>
      <c r="AE4913" s="15"/>
      <c r="AF4913" s="15"/>
      <c r="AG4913" s="15"/>
      <c r="AH4913" s="15"/>
      <c r="AI4913" s="15"/>
      <c r="AJ4913" s="41"/>
      <c r="AK4913" s="15"/>
      <c r="AL4913" s="15"/>
      <c r="AM4913" s="15"/>
      <c r="AN4913" s="15"/>
      <c r="AO4913" s="15"/>
      <c r="AP4913" s="15"/>
      <c r="AQ4913" s="15"/>
      <c r="AR4913" s="15"/>
      <c r="AS4913" s="15"/>
      <c r="AT4913" s="15"/>
      <c r="AU4913" s="15"/>
      <c r="AV4913" s="15"/>
      <c r="AW4913" s="15"/>
      <c r="AX4913" s="15"/>
      <c r="AY4913" s="10"/>
      <c r="AZ4913" s="10">
        <v>1</v>
      </c>
      <c r="BA4913" t="s">
        <v>22</v>
      </c>
      <c r="BB4913" t="s">
        <v>88</v>
      </c>
      <c r="BD4913" s="39" t="str">
        <f t="shared" si="154"/>
        <v>4804632698_ID-8821764031Olay</v>
      </c>
      <c r="BE4913" s="1">
        <v>45050</v>
      </c>
      <c r="BF4913" t="s">
        <v>14057</v>
      </c>
      <c r="BG4913" t="s">
        <v>17336</v>
      </c>
    </row>
    <row r="4914" spans="2:62" ht="13.5" customHeight="1" x14ac:dyDescent="0.35">
      <c r="B4914" s="10" t="s">
        <v>17</v>
      </c>
      <c r="C4914" s="10" t="s">
        <v>2329</v>
      </c>
      <c r="D4914" s="10" t="s">
        <v>294</v>
      </c>
      <c r="E4914" s="10" t="s">
        <v>295</v>
      </c>
      <c r="F4914" s="10" t="s">
        <v>5628</v>
      </c>
      <c r="G4914" s="137" t="s">
        <v>17674</v>
      </c>
      <c r="H4914" s="10"/>
      <c r="I4914" s="10">
        <v>4902430759410</v>
      </c>
      <c r="J4914" s="83" t="s">
        <v>19326</v>
      </c>
      <c r="K4914" s="10" t="s">
        <v>10340</v>
      </c>
      <c r="L4914" s="98">
        <f>IFERROR(VLOOKUP($F4914&amp;$C4914,Sales!$J:$W,9,0),0)</f>
        <v>3232230</v>
      </c>
      <c r="M4914" s="98">
        <f>IFERROR(VLOOKUP($F4914&amp;$C4914,Sales!$J:$W,10,0),0)</f>
        <v>0</v>
      </c>
      <c r="N4914" s="98">
        <f>IFERROR(VLOOKUP($F4914&amp;$C4914,Sales!$J:$W,11,0),0)</f>
        <v>0</v>
      </c>
      <c r="O4914" s="98">
        <f>IFERROR(VLOOKUP($F4914&amp;$C4914,Sales!$J:$W,12,0),0)</f>
        <v>5</v>
      </c>
      <c r="P4914" s="98">
        <f>IFERROR(VLOOKUP($F4914&amp;$C4914,Sales!$J:$W,13,0),0)</f>
        <v>1077410</v>
      </c>
      <c r="Q4914" s="98">
        <f>IFERROR(VLOOKUP($F4914&amp;$C4914,Sales!$A:$H,7,0),0)</f>
        <v>0</v>
      </c>
      <c r="R4914" s="41" t="str">
        <f t="shared" si="153"/>
        <v>ERROR</v>
      </c>
      <c r="S4914" s="15"/>
      <c r="T4914" s="15"/>
      <c r="U4914" s="15"/>
      <c r="V4914" s="15"/>
      <c r="W4914" s="15"/>
      <c r="X4914" s="15"/>
      <c r="Y4914" s="41"/>
      <c r="Z4914" s="41"/>
      <c r="AA4914" s="41"/>
      <c r="AB4914" s="15"/>
      <c r="AC4914" s="15"/>
      <c r="AD4914" s="15"/>
      <c r="AE4914" s="15"/>
      <c r="AF4914" s="15"/>
      <c r="AG4914" s="15"/>
      <c r="AH4914" s="15"/>
      <c r="AI4914" s="15"/>
      <c r="AJ4914" s="41"/>
      <c r="AK4914" s="15"/>
      <c r="AL4914" s="15"/>
      <c r="AM4914" s="15"/>
      <c r="AN4914" s="15"/>
      <c r="AO4914" s="15"/>
      <c r="AP4914" s="15"/>
      <c r="AQ4914" s="15"/>
      <c r="AR4914" s="15"/>
      <c r="AS4914" s="15"/>
      <c r="AT4914" s="15"/>
      <c r="AU4914" s="15"/>
      <c r="AV4914" s="15"/>
      <c r="AW4914" s="15"/>
      <c r="AX4914" s="15"/>
      <c r="AY4914" s="10"/>
      <c r="AZ4914" s="10">
        <v>1</v>
      </c>
      <c r="BA4914" t="s">
        <v>22</v>
      </c>
      <c r="BB4914" t="s">
        <v>88</v>
      </c>
      <c r="BC4914" t="s">
        <v>17558</v>
      </c>
      <c r="BD4914" s="39" t="str">
        <f t="shared" si="154"/>
        <v>4804700034_ID-8821670677Olay</v>
      </c>
    </row>
    <row r="4915" spans="2:62" ht="13.5" customHeight="1" x14ac:dyDescent="0.35">
      <c r="B4915" s="10" t="s">
        <v>17</v>
      </c>
      <c r="C4915" s="10" t="s">
        <v>2329</v>
      </c>
      <c r="D4915" s="10" t="s">
        <v>294</v>
      </c>
      <c r="E4915" s="10" t="s">
        <v>295</v>
      </c>
      <c r="F4915" s="10" t="s">
        <v>299</v>
      </c>
      <c r="G4915" s="137" t="s">
        <v>17675</v>
      </c>
      <c r="H4915" s="10"/>
      <c r="I4915" s="149" t="s">
        <v>300</v>
      </c>
      <c r="J4915" s="83" t="s">
        <v>19327</v>
      </c>
      <c r="K4915" s="10" t="s">
        <v>10194</v>
      </c>
      <c r="L4915" s="98">
        <f>IFERROR(VLOOKUP($F4915&amp;$C4915,Sales!$J:$W,9,0),0)</f>
        <v>3232229.9999999995</v>
      </c>
      <c r="M4915" s="98">
        <f>IFERROR(VLOOKUP($F4915&amp;$C4915,Sales!$J:$W,10,0),0)</f>
        <v>0</v>
      </c>
      <c r="N4915" s="98">
        <f>IFERROR(VLOOKUP($F4915&amp;$C4915,Sales!$J:$W,11,0),0)</f>
        <v>0</v>
      </c>
      <c r="O4915" s="98">
        <f>IFERROR(VLOOKUP($F4915&amp;$C4915,Sales!$J:$W,12,0),0)</f>
        <v>5</v>
      </c>
      <c r="P4915" s="98">
        <f>IFERROR(VLOOKUP($F4915&amp;$C4915,Sales!$J:$W,13,0),0)</f>
        <v>1077409.9999999998</v>
      </c>
      <c r="Q4915" s="98">
        <f>IFERROR(VLOOKUP($F4915&amp;$C4915,Sales!$A:$H,7,0),0)</f>
        <v>0</v>
      </c>
      <c r="R4915" s="41" t="str">
        <f t="shared" si="153"/>
        <v>ERROR</v>
      </c>
      <c r="S4915" s="15"/>
      <c r="T4915" s="15"/>
      <c r="U4915" s="15"/>
      <c r="V4915" s="15"/>
      <c r="W4915" s="15"/>
      <c r="X4915" s="15"/>
      <c r="Y4915" s="41"/>
      <c r="Z4915" s="41"/>
      <c r="AA4915" s="41"/>
      <c r="AB4915" s="15"/>
      <c r="AC4915" s="15"/>
      <c r="AD4915" s="15"/>
      <c r="AE4915" s="15"/>
      <c r="AF4915" s="15"/>
      <c r="AG4915" s="15"/>
      <c r="AH4915" s="15"/>
      <c r="AI4915" s="15"/>
      <c r="AJ4915" s="41"/>
      <c r="AK4915" s="15"/>
      <c r="AL4915" s="15"/>
      <c r="AM4915" s="15"/>
      <c r="AN4915" s="15"/>
      <c r="AO4915" s="15"/>
      <c r="AP4915" s="15"/>
      <c r="AQ4915" s="15"/>
      <c r="AR4915" s="15"/>
      <c r="AS4915" s="15"/>
      <c r="AT4915" s="15"/>
      <c r="AU4915" s="15"/>
      <c r="AV4915" s="15"/>
      <c r="AW4915" s="15"/>
      <c r="AX4915" s="82"/>
      <c r="AY4915" s="10"/>
      <c r="AZ4915" s="10">
        <v>1</v>
      </c>
      <c r="BA4915" t="s">
        <v>22</v>
      </c>
      <c r="BB4915" s="42" t="s">
        <v>13210</v>
      </c>
      <c r="BD4915" s="39" t="str">
        <f t="shared" si="154"/>
        <v>572564204_ID-812890360Olay</v>
      </c>
    </row>
    <row r="4916" spans="2:62" ht="13.5" customHeight="1" x14ac:dyDescent="0.35">
      <c r="B4916" s="10" t="s">
        <v>17</v>
      </c>
      <c r="C4916" s="10" t="s">
        <v>2329</v>
      </c>
      <c r="D4916" s="10" t="s">
        <v>294</v>
      </c>
      <c r="E4916" s="10" t="s">
        <v>295</v>
      </c>
      <c r="F4916" s="10" t="s">
        <v>402</v>
      </c>
      <c r="G4916" s="137" t="s">
        <v>17676</v>
      </c>
      <c r="H4916" s="10"/>
      <c r="I4916" s="149" t="s">
        <v>403</v>
      </c>
      <c r="J4916" s="83" t="s">
        <v>19328</v>
      </c>
      <c r="K4916" s="10" t="s">
        <v>1184</v>
      </c>
      <c r="L4916" s="98">
        <f>IFERROR(VLOOKUP($F4916&amp;$C4916,Sales!$J:$W,9,0),0)</f>
        <v>12066992</v>
      </c>
      <c r="M4916" s="98">
        <f>IFERROR(VLOOKUP($F4916&amp;$C4916,Sales!$J:$W,10,0),0)</f>
        <v>1292892</v>
      </c>
      <c r="N4916" s="98">
        <f>IFERROR(VLOOKUP($F4916&amp;$C4916,Sales!$J:$W,11,0),0)</f>
        <v>0</v>
      </c>
      <c r="O4916" s="98">
        <f>IFERROR(VLOOKUP($F4916&amp;$C4916,Sales!$J:$W,12,0),0)</f>
        <v>20.666666666666668</v>
      </c>
      <c r="P4916" s="98">
        <f>IFERROR(VLOOKUP($F4916&amp;$C4916,Sales!$J:$W,13,0),0)</f>
        <v>4453294.666666667</v>
      </c>
      <c r="Q4916" s="98">
        <f>IFERROR(VLOOKUP($F4916&amp;$C4916,Sales!$A:$H,7,0),0)</f>
        <v>0</v>
      </c>
      <c r="R4916" s="41">
        <f t="shared" si="153"/>
        <v>1</v>
      </c>
      <c r="S4916" s="15">
        <v>1</v>
      </c>
      <c r="T4916" s="15"/>
      <c r="U4916" s="15"/>
      <c r="V4916" s="15">
        <v>1</v>
      </c>
      <c r="W4916" s="15">
        <v>1</v>
      </c>
      <c r="X4916" s="15">
        <v>1</v>
      </c>
      <c r="Y4916" s="41">
        <v>1</v>
      </c>
      <c r="Z4916" s="41">
        <v>1</v>
      </c>
      <c r="AA4916" s="15"/>
      <c r="AB4916" s="15"/>
      <c r="AC4916" s="15"/>
      <c r="AD4916" s="15"/>
      <c r="AE4916" s="15"/>
      <c r="AF4916" s="15"/>
      <c r="AG4916" s="15"/>
      <c r="AH4916" s="15"/>
      <c r="AI4916" s="15"/>
      <c r="AJ4916" s="15"/>
      <c r="AK4916" s="15"/>
      <c r="AL4916" s="15"/>
      <c r="AM4916" s="15"/>
      <c r="AN4916" s="15"/>
      <c r="AO4916" s="15"/>
      <c r="AP4916" s="15"/>
      <c r="AQ4916" s="15"/>
      <c r="AR4916" s="15"/>
      <c r="AS4916" s="15"/>
      <c r="AT4916" s="15"/>
      <c r="AU4916" s="15"/>
      <c r="AV4916" s="15"/>
      <c r="AW4916" s="15"/>
      <c r="AX4916" s="82"/>
      <c r="AY4916" s="10"/>
      <c r="AZ4916" s="10">
        <v>1</v>
      </c>
      <c r="BA4916" t="s">
        <v>22</v>
      </c>
      <c r="BB4916" t="s">
        <v>23</v>
      </c>
      <c r="BD4916" s="39" t="str">
        <f t="shared" si="154"/>
        <v>2574434120_ID-4737150451Olay</v>
      </c>
    </row>
    <row r="4917" spans="2:62" ht="13.5" customHeight="1" x14ac:dyDescent="0.35">
      <c r="B4917" s="10" t="s">
        <v>17</v>
      </c>
      <c r="C4917" s="10" t="s">
        <v>2329</v>
      </c>
      <c r="D4917" s="10" t="s">
        <v>294</v>
      </c>
      <c r="E4917" s="10" t="s">
        <v>295</v>
      </c>
      <c r="F4917" s="10" t="s">
        <v>2653</v>
      </c>
      <c r="G4917" s="137" t="s">
        <v>17677</v>
      </c>
      <c r="H4917" s="10"/>
      <c r="I4917" s="10" t="s">
        <v>6170</v>
      </c>
      <c r="J4917" s="83" t="s">
        <v>19329</v>
      </c>
      <c r="K4917" s="10" t="s">
        <v>17678</v>
      </c>
      <c r="L4917" s="98">
        <f>IFERROR(VLOOKUP($F4917&amp;$C4917,Sales!$J:$W,9,0),0)</f>
        <v>0</v>
      </c>
      <c r="M4917" s="98">
        <f>IFERROR(VLOOKUP($F4917&amp;$C4917,Sales!$J:$W,10,0),0)</f>
        <v>0</v>
      </c>
      <c r="N4917" s="98">
        <f>IFERROR(VLOOKUP($F4917&amp;$C4917,Sales!$J:$W,11,0),0)</f>
        <v>0</v>
      </c>
      <c r="O4917" s="98">
        <f>IFERROR(VLOOKUP($F4917&amp;$C4917,Sales!$J:$W,12,0),0)</f>
        <v>0</v>
      </c>
      <c r="P4917" s="98">
        <f>IFERROR(VLOOKUP($F4917&amp;$C4917,Sales!$J:$W,13,0),0)</f>
        <v>0</v>
      </c>
      <c r="Q4917" s="98">
        <f>IFERROR(VLOOKUP($F4917&amp;$C4917,Sales!$A:$H,7,0),0)</f>
        <v>0</v>
      </c>
      <c r="R4917" s="41" t="str">
        <f t="shared" si="153"/>
        <v>ERROR</v>
      </c>
      <c r="S4917" s="15"/>
      <c r="T4917" s="15"/>
      <c r="U4917" s="15"/>
      <c r="V4917" s="15"/>
      <c r="W4917" s="15"/>
      <c r="X4917" s="15"/>
      <c r="Y4917" s="41"/>
      <c r="Z4917" s="41"/>
      <c r="AA4917" s="41"/>
      <c r="AB4917" s="15"/>
      <c r="AC4917" s="15"/>
      <c r="AD4917" s="15"/>
      <c r="AE4917" s="15"/>
      <c r="AF4917" s="15"/>
      <c r="AG4917" s="15"/>
      <c r="AH4917" s="15"/>
      <c r="AI4917" s="15"/>
      <c r="AJ4917" s="41"/>
      <c r="AK4917" s="15"/>
      <c r="AL4917" s="15"/>
      <c r="AM4917" s="15"/>
      <c r="AN4917" s="15"/>
      <c r="AO4917" s="15"/>
      <c r="AP4917" s="15"/>
      <c r="AQ4917" s="15"/>
      <c r="AR4917" s="15"/>
      <c r="AS4917" s="15"/>
      <c r="AT4917" s="15"/>
      <c r="AU4917" s="15"/>
      <c r="AV4917" s="15"/>
      <c r="AW4917" s="15"/>
      <c r="AX4917" s="15"/>
      <c r="AY4917" s="10"/>
      <c r="AZ4917" s="10">
        <v>1</v>
      </c>
      <c r="BA4917" t="s">
        <v>22</v>
      </c>
      <c r="BB4917" t="s">
        <v>88</v>
      </c>
      <c r="BD4917" s="39" t="str">
        <f t="shared" si="154"/>
        <v>1676216871_ID-3248984986Olay</v>
      </c>
    </row>
    <row r="4918" spans="2:62" ht="13.5" customHeight="1" x14ac:dyDescent="0.35">
      <c r="B4918" s="10" t="s">
        <v>17</v>
      </c>
      <c r="C4918" s="10" t="s">
        <v>2329</v>
      </c>
      <c r="D4918" s="10" t="s">
        <v>294</v>
      </c>
      <c r="E4918" s="10" t="s">
        <v>295</v>
      </c>
      <c r="F4918" s="10" t="s">
        <v>2516</v>
      </c>
      <c r="G4918" s="137" t="s">
        <v>17679</v>
      </c>
      <c r="H4918" s="10"/>
      <c r="I4918" s="149" t="s">
        <v>6167</v>
      </c>
      <c r="J4918" s="83" t="s">
        <v>19330</v>
      </c>
      <c r="K4918" s="10" t="s">
        <v>10203</v>
      </c>
      <c r="L4918" s="98">
        <f>IFERROR(VLOOKUP($F4918&amp;$C4918,Sales!$J:$W,9,0),0)</f>
        <v>0</v>
      </c>
      <c r="M4918" s="98">
        <f>IFERROR(VLOOKUP($F4918&amp;$C4918,Sales!$J:$W,10,0),0)</f>
        <v>0</v>
      </c>
      <c r="N4918" s="98">
        <f>IFERROR(VLOOKUP($F4918&amp;$C4918,Sales!$J:$W,11,0),0)</f>
        <v>0</v>
      </c>
      <c r="O4918" s="98">
        <f>IFERROR(VLOOKUP($F4918&amp;$C4918,Sales!$J:$W,12,0),0)</f>
        <v>0</v>
      </c>
      <c r="P4918" s="98">
        <f>IFERROR(VLOOKUP($F4918&amp;$C4918,Sales!$J:$W,13,0),0)</f>
        <v>0</v>
      </c>
      <c r="Q4918" s="98">
        <f>IFERROR(VLOOKUP($F4918&amp;$C4918,Sales!$A:$H,7,0),0)</f>
        <v>0</v>
      </c>
      <c r="R4918" s="41">
        <f t="shared" si="153"/>
        <v>1</v>
      </c>
      <c r="S4918" s="15">
        <v>1</v>
      </c>
      <c r="T4918" s="15"/>
      <c r="U4918" s="15"/>
      <c r="V4918" s="15">
        <v>1</v>
      </c>
      <c r="W4918" s="15">
        <v>1</v>
      </c>
      <c r="X4918" s="15">
        <v>1</v>
      </c>
      <c r="Y4918" s="41">
        <v>1</v>
      </c>
      <c r="Z4918" s="41">
        <v>1</v>
      </c>
      <c r="AA4918" s="15"/>
      <c r="AB4918" s="15"/>
      <c r="AC4918" s="15"/>
      <c r="AD4918" s="15"/>
      <c r="AE4918" s="15"/>
      <c r="AF4918" s="15"/>
      <c r="AG4918" s="15"/>
      <c r="AH4918" s="15"/>
      <c r="AI4918" s="15"/>
      <c r="AJ4918" s="15"/>
      <c r="AK4918" s="15"/>
      <c r="AL4918" s="15"/>
      <c r="AM4918" s="15"/>
      <c r="AN4918" s="15"/>
      <c r="AO4918" s="15"/>
      <c r="AP4918" s="15"/>
      <c r="AQ4918" s="15"/>
      <c r="AR4918" s="15"/>
      <c r="AS4918" s="15"/>
      <c r="AT4918" s="15"/>
      <c r="AU4918" s="15"/>
      <c r="AV4918" s="15"/>
      <c r="AW4918" s="15"/>
      <c r="AX4918" s="15"/>
      <c r="AY4918" s="10"/>
      <c r="AZ4918" s="10">
        <v>1</v>
      </c>
      <c r="BA4918" t="s">
        <v>22</v>
      </c>
      <c r="BB4918" t="s">
        <v>23</v>
      </c>
      <c r="BD4918" s="39" t="str">
        <f t="shared" si="154"/>
        <v>1676212899_ID-3249052078Olay</v>
      </c>
      <c r="BG4918" t="s">
        <v>17336</v>
      </c>
    </row>
    <row r="4919" spans="2:62" ht="13.5" customHeight="1" x14ac:dyDescent="0.35">
      <c r="B4919" s="10" t="s">
        <v>17</v>
      </c>
      <c r="C4919" s="10" t="s">
        <v>2329</v>
      </c>
      <c r="D4919" s="10" t="s">
        <v>294</v>
      </c>
      <c r="E4919" s="10" t="s">
        <v>295</v>
      </c>
      <c r="F4919" s="10" t="s">
        <v>6168</v>
      </c>
      <c r="G4919" s="137" t="s">
        <v>17680</v>
      </c>
      <c r="H4919" s="10"/>
      <c r="I4919" s="149" t="s">
        <v>6169</v>
      </c>
      <c r="J4919" s="83" t="s">
        <v>19331</v>
      </c>
      <c r="K4919" s="10" t="s">
        <v>10326</v>
      </c>
      <c r="L4919" s="98">
        <f>IFERROR(VLOOKUP($F4919&amp;$C4919,Sales!$J:$W,9,0),0)</f>
        <v>16546439.999999996</v>
      </c>
      <c r="M4919" s="98">
        <f>IFERROR(VLOOKUP($F4919&amp;$C4919,Sales!$J:$W,10,0),0)</f>
        <v>0</v>
      </c>
      <c r="N4919" s="98">
        <f>IFERROR(VLOOKUP($F4919&amp;$C4919,Sales!$J:$W,11,0),0)</f>
        <v>4963931.9999999991</v>
      </c>
      <c r="O4919" s="98">
        <f>IFERROR(VLOOKUP($F4919&amp;$C4919,Sales!$J:$W,12,0),0)</f>
        <v>17.333333333333332</v>
      </c>
      <c r="P4919" s="98">
        <f>IFERROR(VLOOKUP($F4919&amp;$C4919,Sales!$J:$W,13,0),0)</f>
        <v>7170123.9999999991</v>
      </c>
      <c r="Q4919" s="98">
        <f>IFERROR(VLOOKUP($F4919&amp;$C4919,Sales!$A:$H,7,0),0)</f>
        <v>124098299.99999999</v>
      </c>
      <c r="R4919" s="41">
        <f t="shared" si="153"/>
        <v>1</v>
      </c>
      <c r="S4919" s="15">
        <v>1</v>
      </c>
      <c r="T4919" s="15"/>
      <c r="U4919" s="15"/>
      <c r="V4919" s="15">
        <v>1</v>
      </c>
      <c r="W4919" s="15">
        <v>1</v>
      </c>
      <c r="X4919" s="15">
        <v>1</v>
      </c>
      <c r="Y4919" s="41">
        <v>1</v>
      </c>
      <c r="Z4919" s="41">
        <v>1</v>
      </c>
      <c r="AA4919" s="15"/>
      <c r="AB4919" s="15"/>
      <c r="AC4919" s="15"/>
      <c r="AD4919" s="15"/>
      <c r="AE4919" s="15"/>
      <c r="AF4919" s="15"/>
      <c r="AG4919" s="15"/>
      <c r="AH4919" s="15"/>
      <c r="AI4919" s="15"/>
      <c r="AJ4919" s="15"/>
      <c r="AK4919" s="15"/>
      <c r="AL4919" s="15"/>
      <c r="AM4919" s="15"/>
      <c r="AN4919" s="15"/>
      <c r="AO4919" s="15"/>
      <c r="AP4919" s="15"/>
      <c r="AQ4919" s="15"/>
      <c r="AR4919" s="15"/>
      <c r="AS4919" s="15"/>
      <c r="AT4919" s="15"/>
      <c r="AU4919" s="15"/>
      <c r="AV4919" s="15"/>
      <c r="AW4919" s="15"/>
      <c r="AX4919" s="82"/>
      <c r="AY4919" s="10"/>
      <c r="AZ4919" s="10">
        <v>1</v>
      </c>
      <c r="BA4919" t="s">
        <v>22</v>
      </c>
      <c r="BB4919" t="s">
        <v>23</v>
      </c>
      <c r="BD4919" s="39" t="str">
        <f t="shared" si="154"/>
        <v>1676264248_ID-3249004836Olay</v>
      </c>
    </row>
    <row r="4920" spans="2:62" ht="13.5" customHeight="1" x14ac:dyDescent="0.35">
      <c r="B4920" s="10" t="s">
        <v>17</v>
      </c>
      <c r="C4920" s="10" t="s">
        <v>2329</v>
      </c>
      <c r="D4920" s="10" t="s">
        <v>405</v>
      </c>
      <c r="E4920" s="10" t="s">
        <v>406</v>
      </c>
      <c r="F4920" s="10" t="s">
        <v>2622</v>
      </c>
      <c r="G4920" s="137" t="s">
        <v>17681</v>
      </c>
      <c r="H4920" s="10"/>
      <c r="I4920" s="149" t="s">
        <v>2623</v>
      </c>
      <c r="J4920" s="83" t="s">
        <v>19332</v>
      </c>
      <c r="K4920" s="10" t="s">
        <v>7825</v>
      </c>
      <c r="L4920" s="98">
        <f>IFERROR(VLOOKUP($F4920&amp;$C4920,Sales!$J:$W,9,0),0)</f>
        <v>265242.99999999994</v>
      </c>
      <c r="M4920" s="98">
        <f>IFERROR(VLOOKUP($F4920&amp;$C4920,Sales!$J:$W,10,0),0)</f>
        <v>289355.99999999994</v>
      </c>
      <c r="N4920" s="98">
        <f>IFERROR(VLOOKUP($F4920&amp;$C4920,Sales!$J:$W,11,0),0)</f>
        <v>0</v>
      </c>
      <c r="O4920" s="98">
        <f>IFERROR(VLOOKUP($F4920&amp;$C4920,Sales!$J:$W,12,0),0)</f>
        <v>7.666666666666667</v>
      </c>
      <c r="P4920" s="98">
        <f>IFERROR(VLOOKUP($F4920&amp;$C4920,Sales!$J:$W,13,0),0)</f>
        <v>184866.33333333328</v>
      </c>
      <c r="Q4920" s="98">
        <f>IFERROR(VLOOKUP($F4920&amp;$C4920,Sales!$A:$H,7,0),0)</f>
        <v>0</v>
      </c>
      <c r="R4920" s="41">
        <f t="shared" si="153"/>
        <v>1</v>
      </c>
      <c r="S4920" s="15">
        <v>1</v>
      </c>
      <c r="T4920" s="15"/>
      <c r="U4920" s="15"/>
      <c r="V4920" s="15">
        <v>1</v>
      </c>
      <c r="W4920" s="15">
        <v>1</v>
      </c>
      <c r="X4920" s="15">
        <v>1</v>
      </c>
      <c r="Y4920" s="41">
        <v>1</v>
      </c>
      <c r="Z4920" s="41">
        <v>1</v>
      </c>
      <c r="AA4920" s="15"/>
      <c r="AB4920" s="15"/>
      <c r="AC4920" s="15"/>
      <c r="AD4920" s="15"/>
      <c r="AE4920" s="15"/>
      <c r="AF4920" s="15"/>
      <c r="AG4920" s="15"/>
      <c r="AH4920" s="15"/>
      <c r="AI4920" s="15"/>
      <c r="AJ4920" s="15"/>
      <c r="AK4920" s="15"/>
      <c r="AL4920" s="15"/>
      <c r="AM4920" s="15"/>
      <c r="AN4920" s="15"/>
      <c r="AO4920" s="15"/>
      <c r="AP4920" s="15"/>
      <c r="AQ4920" s="15"/>
      <c r="AR4920" s="15"/>
      <c r="AS4920" s="15"/>
      <c r="AT4920" s="15"/>
      <c r="AU4920" s="15"/>
      <c r="AV4920" s="15"/>
      <c r="AW4920" s="15"/>
      <c r="AX4920" s="82"/>
      <c r="AY4920" s="10"/>
      <c r="AZ4920" s="10">
        <v>1</v>
      </c>
      <c r="BA4920" t="s">
        <v>22</v>
      </c>
      <c r="BB4920" t="s">
        <v>23</v>
      </c>
      <c r="BD4920" s="39" t="str">
        <f t="shared" si="154"/>
        <v>3264366961_ID-5678408204Oral-B</v>
      </c>
    </row>
    <row r="4921" spans="2:62" ht="13.5" customHeight="1" x14ac:dyDescent="0.35">
      <c r="B4921" s="10" t="s">
        <v>17</v>
      </c>
      <c r="C4921" s="10" t="s">
        <v>2329</v>
      </c>
      <c r="D4921" s="10" t="s">
        <v>405</v>
      </c>
      <c r="E4921" s="10" t="s">
        <v>406</v>
      </c>
      <c r="F4921" s="10" t="s">
        <v>2986</v>
      </c>
      <c r="G4921" s="137" t="s">
        <v>17682</v>
      </c>
      <c r="H4921" s="10"/>
      <c r="I4921" s="10" t="s">
        <v>3272</v>
      </c>
      <c r="J4921" s="83" t="s">
        <v>19333</v>
      </c>
      <c r="K4921" s="10" t="s">
        <v>7828</v>
      </c>
      <c r="L4921" s="98">
        <f>IFERROR(VLOOKUP($F4921&amp;$C4921,Sales!$J:$W,9,0),0)</f>
        <v>0</v>
      </c>
      <c r="M4921" s="98">
        <f>IFERROR(VLOOKUP($F4921&amp;$C4921,Sales!$J:$W,10,0),0)</f>
        <v>0</v>
      </c>
      <c r="N4921" s="98">
        <f>IFERROR(VLOOKUP($F4921&amp;$C4921,Sales!$J:$W,11,0),0)</f>
        <v>651042</v>
      </c>
      <c r="O4921" s="98">
        <f>IFERROR(VLOOKUP($F4921&amp;$C4921,Sales!$J:$W,12,0),0)</f>
        <v>6</v>
      </c>
      <c r="P4921" s="98">
        <f>IFERROR(VLOOKUP($F4921&amp;$C4921,Sales!$J:$W,13,0),0)</f>
        <v>217014</v>
      </c>
      <c r="Q4921" s="98">
        <f>IFERROR(VLOOKUP($F4921&amp;$C4921,Sales!$A:$H,7,0),0)</f>
        <v>0</v>
      </c>
      <c r="R4921" s="41" t="str">
        <f t="shared" si="153"/>
        <v>ERROR</v>
      </c>
      <c r="S4921" s="15"/>
      <c r="T4921" s="15"/>
      <c r="U4921" s="15"/>
      <c r="V4921" s="15"/>
      <c r="W4921" s="15"/>
      <c r="X4921" s="15"/>
      <c r="Y4921" s="41"/>
      <c r="Z4921" s="41"/>
      <c r="AA4921" s="41"/>
      <c r="AB4921" s="15"/>
      <c r="AC4921" s="15"/>
      <c r="AD4921" s="15"/>
      <c r="AE4921" s="15"/>
      <c r="AF4921" s="15"/>
      <c r="AG4921" s="15"/>
      <c r="AH4921" s="15"/>
      <c r="AI4921" s="15"/>
      <c r="AJ4921" s="41"/>
      <c r="AK4921" s="15"/>
      <c r="AL4921" s="15"/>
      <c r="AM4921" s="15"/>
      <c r="AN4921" s="15"/>
      <c r="AO4921" s="15"/>
      <c r="AP4921" s="15"/>
      <c r="AQ4921" s="15"/>
      <c r="AR4921" s="15"/>
      <c r="AS4921" s="15"/>
      <c r="AT4921" s="15"/>
      <c r="AU4921" s="15"/>
      <c r="AV4921" s="15"/>
      <c r="AW4921" s="15"/>
      <c r="AX4921" s="15"/>
      <c r="AY4921" s="10"/>
      <c r="AZ4921" s="10">
        <v>1</v>
      </c>
      <c r="BA4921" t="s">
        <v>22</v>
      </c>
      <c r="BB4921" t="s">
        <v>88</v>
      </c>
      <c r="BD4921" s="39" t="str">
        <f t="shared" si="154"/>
        <v>3260240129_ID-5671730591Oral-B</v>
      </c>
    </row>
    <row r="4922" spans="2:62" ht="13.5" customHeight="1" x14ac:dyDescent="0.35">
      <c r="B4922" s="10" t="s">
        <v>17</v>
      </c>
      <c r="C4922" s="10" t="s">
        <v>2329</v>
      </c>
      <c r="D4922" s="10" t="s">
        <v>405</v>
      </c>
      <c r="E4922" s="10" t="s">
        <v>406</v>
      </c>
      <c r="F4922" s="10" t="s">
        <v>438</v>
      </c>
      <c r="G4922" s="137" t="s">
        <v>17683</v>
      </c>
      <c r="H4922" s="10"/>
      <c r="I4922" s="149" t="s">
        <v>439</v>
      </c>
      <c r="J4922" s="83" t="s">
        <v>19334</v>
      </c>
      <c r="K4922" s="10" t="s">
        <v>17684</v>
      </c>
      <c r="L4922" s="98">
        <f>IFERROR(VLOOKUP($F4922&amp;$C4922,Sales!$J:$W,9,0),0)</f>
        <v>0</v>
      </c>
      <c r="M4922" s="98">
        <f>IFERROR(VLOOKUP($F4922&amp;$C4922,Sales!$J:$W,10,0),0)</f>
        <v>0</v>
      </c>
      <c r="N4922" s="98">
        <f>IFERROR(VLOOKUP($F4922&amp;$C4922,Sales!$J:$W,11,0),0)</f>
        <v>2040780</v>
      </c>
      <c r="O4922" s="98">
        <f>IFERROR(VLOOKUP($F4922&amp;$C4922,Sales!$J:$W,12,0),0)</f>
        <v>28</v>
      </c>
      <c r="P4922" s="98">
        <f>IFERROR(VLOOKUP($F4922&amp;$C4922,Sales!$J:$W,13,0),0)</f>
        <v>680260</v>
      </c>
      <c r="Q4922" s="98">
        <f>IFERROR(VLOOKUP($F4922&amp;$C4922,Sales!$A:$H,7,0),0)</f>
        <v>0</v>
      </c>
      <c r="R4922" s="41">
        <f t="shared" si="153"/>
        <v>1</v>
      </c>
      <c r="S4922" s="15">
        <v>1</v>
      </c>
      <c r="T4922" s="15"/>
      <c r="U4922" s="15"/>
      <c r="V4922" s="15">
        <v>1</v>
      </c>
      <c r="W4922" s="15">
        <v>1</v>
      </c>
      <c r="X4922" s="15">
        <v>1</v>
      </c>
      <c r="Y4922" s="41">
        <v>1</v>
      </c>
      <c r="Z4922" s="41">
        <v>1</v>
      </c>
      <c r="AA4922" s="41"/>
      <c r="AB4922" s="15"/>
      <c r="AC4922" s="15"/>
      <c r="AD4922" s="15"/>
      <c r="AE4922" s="15"/>
      <c r="AF4922" s="15"/>
      <c r="AG4922" s="15"/>
      <c r="AH4922" s="15"/>
      <c r="AI4922" s="15"/>
      <c r="AJ4922" s="41"/>
      <c r="AK4922" s="15"/>
      <c r="AL4922" s="15"/>
      <c r="AM4922" s="15"/>
      <c r="AN4922" s="15"/>
      <c r="AO4922" s="15"/>
      <c r="AP4922" s="15"/>
      <c r="AQ4922" s="15"/>
      <c r="AR4922" s="15"/>
      <c r="AS4922" s="15"/>
      <c r="AT4922" s="15"/>
      <c r="AU4922" s="15"/>
      <c r="AV4922" s="15"/>
      <c r="AW4922" s="15"/>
      <c r="AX4922" s="82"/>
      <c r="AY4922" s="10"/>
      <c r="AZ4922" s="10">
        <v>1</v>
      </c>
      <c r="BA4922" t="s">
        <v>22</v>
      </c>
      <c r="BB4922" t="s">
        <v>23</v>
      </c>
      <c r="BD4922" s="39" t="str">
        <f t="shared" si="154"/>
        <v>2571330877_ID-4732714181Oral-B</v>
      </c>
      <c r="BE4922" s="88">
        <v>45092</v>
      </c>
      <c r="BF4922" t="s">
        <v>14057</v>
      </c>
      <c r="BG4922" t="s">
        <v>19041</v>
      </c>
    </row>
    <row r="4923" spans="2:62" ht="13.5" customHeight="1" x14ac:dyDescent="0.35">
      <c r="B4923" s="10" t="s">
        <v>17</v>
      </c>
      <c r="C4923" s="10" t="s">
        <v>2329</v>
      </c>
      <c r="D4923" s="10" t="s">
        <v>405</v>
      </c>
      <c r="E4923" s="10" t="s">
        <v>406</v>
      </c>
      <c r="F4923" s="10" t="s">
        <v>3011</v>
      </c>
      <c r="G4923" s="137" t="s">
        <v>17685</v>
      </c>
      <c r="H4923" s="10"/>
      <c r="I4923" s="10" t="s">
        <v>6364</v>
      </c>
      <c r="J4923" s="83" t="s">
        <v>19335</v>
      </c>
      <c r="K4923" s="10" t="s">
        <v>7883</v>
      </c>
      <c r="L4923" s="98">
        <f>IFERROR(VLOOKUP($F4923&amp;$C4923,Sales!$J:$W,9,0),0)</f>
        <v>0</v>
      </c>
      <c r="M4923" s="98">
        <f>IFERROR(VLOOKUP($F4923&amp;$C4923,Sales!$J:$W,10,0),0)</f>
        <v>0</v>
      </c>
      <c r="N4923" s="98">
        <f>IFERROR(VLOOKUP($F4923&amp;$C4923,Sales!$J:$W,11,0),0)</f>
        <v>22429488</v>
      </c>
      <c r="O4923" s="98">
        <f>IFERROR(VLOOKUP($F4923&amp;$C4923,Sales!$J:$W,12,0),0)</f>
        <v>114.66666666666667</v>
      </c>
      <c r="P4923" s="98">
        <f>IFERROR(VLOOKUP($F4923&amp;$C4923,Sales!$J:$W,13,0),0)</f>
        <v>7476496</v>
      </c>
      <c r="Q4923" s="98">
        <f>IFERROR(VLOOKUP($F4923&amp;$C4923,Sales!$A:$H,7,0),0)</f>
        <v>0</v>
      </c>
      <c r="R4923" s="41" t="str">
        <f t="shared" si="153"/>
        <v>ERROR</v>
      </c>
      <c r="S4923" s="15"/>
      <c r="T4923" s="15"/>
      <c r="U4923" s="15"/>
      <c r="V4923" s="15"/>
      <c r="W4923" s="15"/>
      <c r="X4923" s="15"/>
      <c r="Y4923" s="41"/>
      <c r="Z4923" s="41"/>
      <c r="AA4923" s="41"/>
      <c r="AB4923" s="15"/>
      <c r="AC4923" s="15"/>
      <c r="AD4923" s="15"/>
      <c r="AE4923" s="15"/>
      <c r="AF4923" s="15"/>
      <c r="AG4923" s="15"/>
      <c r="AH4923" s="15"/>
      <c r="AI4923" s="15"/>
      <c r="AJ4923" s="41"/>
      <c r="AK4923" s="15"/>
      <c r="AL4923" s="15"/>
      <c r="AM4923" s="15"/>
      <c r="AN4923" s="15"/>
      <c r="AO4923" s="15"/>
      <c r="AP4923" s="15"/>
      <c r="AQ4923" s="15"/>
      <c r="AR4923" s="15"/>
      <c r="AS4923" s="15"/>
      <c r="AT4923" s="15"/>
      <c r="AU4923" s="15"/>
      <c r="AV4923" s="15"/>
      <c r="AW4923" s="15"/>
      <c r="AX4923" s="15"/>
      <c r="AY4923" s="10"/>
      <c r="AZ4923" s="10">
        <v>1</v>
      </c>
      <c r="BA4923" t="s">
        <v>22</v>
      </c>
      <c r="BB4923" t="s">
        <v>88</v>
      </c>
      <c r="BD4923" s="39" t="str">
        <f t="shared" si="154"/>
        <v>3265152880_ID-5679600279Oral-B</v>
      </c>
    </row>
    <row r="4924" spans="2:62" ht="13.5" customHeight="1" x14ac:dyDescent="0.35">
      <c r="B4924" s="10" t="s">
        <v>17</v>
      </c>
      <c r="C4924" s="10" t="s">
        <v>2329</v>
      </c>
      <c r="D4924" s="10" t="s">
        <v>405</v>
      </c>
      <c r="E4924" s="10" t="s">
        <v>406</v>
      </c>
      <c r="F4924" s="10" t="s">
        <v>3012</v>
      </c>
      <c r="G4924" s="137" t="s">
        <v>17686</v>
      </c>
      <c r="H4924" s="10"/>
      <c r="I4924" s="10" t="s">
        <v>6365</v>
      </c>
      <c r="J4924" s="83" t="s">
        <v>19336</v>
      </c>
      <c r="K4924" s="10" t="s">
        <v>7885</v>
      </c>
      <c r="L4924" s="98">
        <f>IFERROR(VLOOKUP($F4924&amp;$C4924,Sales!$J:$W,9,0),0)</f>
        <v>0</v>
      </c>
      <c r="M4924" s="98">
        <f>IFERROR(VLOOKUP($F4924&amp;$C4924,Sales!$J:$W,10,0),0)</f>
        <v>0</v>
      </c>
      <c r="N4924" s="98">
        <f>IFERROR(VLOOKUP($F4924&amp;$C4924,Sales!$J:$W,11,0),0)</f>
        <v>7726436.9999999991</v>
      </c>
      <c r="O4924" s="98">
        <f>IFERROR(VLOOKUP($F4924&amp;$C4924,Sales!$J:$W,12,0),0)</f>
        <v>26.333333333333332</v>
      </c>
      <c r="P4924" s="98">
        <f>IFERROR(VLOOKUP($F4924&amp;$C4924,Sales!$J:$W,13,0),0)</f>
        <v>2575478.9999999995</v>
      </c>
      <c r="Q4924" s="98">
        <f>IFERROR(VLOOKUP($F4924&amp;$C4924,Sales!$A:$H,7,0),0)</f>
        <v>0</v>
      </c>
      <c r="R4924" s="41" t="str">
        <f t="shared" si="153"/>
        <v>ERROR</v>
      </c>
      <c r="S4924" s="15"/>
      <c r="T4924" s="15"/>
      <c r="U4924" s="15"/>
      <c r="V4924" s="15"/>
      <c r="W4924" s="15"/>
      <c r="X4924" s="15"/>
      <c r="Y4924" s="41"/>
      <c r="Z4924" s="41"/>
      <c r="AA4924" s="41"/>
      <c r="AB4924" s="15"/>
      <c r="AC4924" s="15"/>
      <c r="AD4924" s="15"/>
      <c r="AE4924" s="15"/>
      <c r="AF4924" s="15"/>
      <c r="AG4924" s="15"/>
      <c r="AH4924" s="15"/>
      <c r="AI4924" s="15"/>
      <c r="AJ4924" s="41"/>
      <c r="AK4924" s="15"/>
      <c r="AL4924" s="15"/>
      <c r="AM4924" s="15"/>
      <c r="AN4924" s="15"/>
      <c r="AO4924" s="15"/>
      <c r="AP4924" s="15"/>
      <c r="AQ4924" s="15"/>
      <c r="AR4924" s="15"/>
      <c r="AS4924" s="15"/>
      <c r="AT4924" s="15"/>
      <c r="AU4924" s="15"/>
      <c r="AV4924" s="15"/>
      <c r="AW4924" s="15"/>
      <c r="AX4924" s="15"/>
      <c r="AY4924" s="10"/>
      <c r="AZ4924" s="10">
        <v>1</v>
      </c>
      <c r="BA4924" t="s">
        <v>22</v>
      </c>
      <c r="BB4924" t="s">
        <v>88</v>
      </c>
      <c r="BD4924" s="39" t="str">
        <f t="shared" si="154"/>
        <v>3265202328_ID-5679570767Oral-B</v>
      </c>
    </row>
    <row r="4925" spans="2:62" ht="13.5" customHeight="1" x14ac:dyDescent="0.35">
      <c r="B4925" s="10" t="s">
        <v>17</v>
      </c>
      <c r="C4925" s="10" t="s">
        <v>2329</v>
      </c>
      <c r="D4925" s="10" t="s">
        <v>405</v>
      </c>
      <c r="E4925" s="10" t="s">
        <v>406</v>
      </c>
      <c r="F4925" s="10" t="s">
        <v>6092</v>
      </c>
      <c r="G4925" s="137" t="s">
        <v>17687</v>
      </c>
      <c r="H4925" s="10"/>
      <c r="I4925" s="149" t="s">
        <v>6367</v>
      </c>
      <c r="J4925" s="83" t="s">
        <v>19337</v>
      </c>
      <c r="K4925" s="10" t="s">
        <v>17688</v>
      </c>
      <c r="L4925" s="98">
        <f>IFERROR(VLOOKUP($F4925&amp;$C4925,Sales!$J:$W,9,0),0)</f>
        <v>1948286.9999999998</v>
      </c>
      <c r="M4925" s="98">
        <f>IFERROR(VLOOKUP($F4925&amp;$C4925,Sales!$J:$W,10,0),0)</f>
        <v>708467.99999999988</v>
      </c>
      <c r="N4925" s="98">
        <f>IFERROR(VLOOKUP($F4925&amp;$C4925,Sales!$J:$W,11,0),0)</f>
        <v>1416935.9999999998</v>
      </c>
      <c r="O4925" s="98">
        <f>IFERROR(VLOOKUP($F4925&amp;$C4925,Sales!$J:$W,12,0),0)</f>
        <v>23</v>
      </c>
      <c r="P4925" s="98">
        <f>IFERROR(VLOOKUP($F4925&amp;$C4925,Sales!$J:$W,13,0),0)</f>
        <v>1357896.9999999998</v>
      </c>
      <c r="Q4925" s="98">
        <f>IFERROR(VLOOKUP($F4925&amp;$C4925,Sales!$A:$H,7,0),0)</f>
        <v>0</v>
      </c>
      <c r="R4925" s="41">
        <f t="shared" si="153"/>
        <v>1</v>
      </c>
      <c r="S4925" s="15">
        <v>1</v>
      </c>
      <c r="T4925" s="15"/>
      <c r="U4925" s="15"/>
      <c r="V4925" s="15">
        <v>1</v>
      </c>
      <c r="W4925" s="15">
        <v>1</v>
      </c>
      <c r="X4925" s="15">
        <v>1</v>
      </c>
      <c r="Y4925" s="41">
        <v>1</v>
      </c>
      <c r="Z4925" s="41">
        <v>1</v>
      </c>
      <c r="AA4925" s="15"/>
      <c r="AB4925" s="15"/>
      <c r="AC4925" s="15"/>
      <c r="AD4925" s="15"/>
      <c r="AE4925" s="15"/>
      <c r="AF4925" s="15"/>
      <c r="AG4925" s="15"/>
      <c r="AH4925" s="15"/>
      <c r="AI4925" s="15"/>
      <c r="AJ4925" s="15"/>
      <c r="AK4925" s="15"/>
      <c r="AL4925" s="15"/>
      <c r="AM4925" s="15"/>
      <c r="AN4925" s="15"/>
      <c r="AO4925" s="15"/>
      <c r="AP4925" s="15"/>
      <c r="AQ4925" s="15"/>
      <c r="AR4925" s="15"/>
      <c r="AS4925" s="15"/>
      <c r="AT4925" s="15"/>
      <c r="AU4925" s="15"/>
      <c r="AV4925" s="15"/>
      <c r="AW4925" s="15"/>
      <c r="AX4925" s="15"/>
      <c r="AY4925" s="10"/>
      <c r="AZ4925" s="10">
        <v>1</v>
      </c>
      <c r="BA4925" t="s">
        <v>22</v>
      </c>
      <c r="BB4925" t="s">
        <v>23</v>
      </c>
      <c r="BD4925" s="39" t="str">
        <f t="shared" si="154"/>
        <v>3204964487_ID-5603518984Oral-B</v>
      </c>
      <c r="BG4925" t="s">
        <v>17336</v>
      </c>
    </row>
    <row r="4926" spans="2:62" ht="13.5" customHeight="1" x14ac:dyDescent="0.35">
      <c r="B4926" s="10" t="s">
        <v>17</v>
      </c>
      <c r="C4926" s="10" t="s">
        <v>2329</v>
      </c>
      <c r="D4926" s="10" t="s">
        <v>405</v>
      </c>
      <c r="E4926" s="10" t="s">
        <v>406</v>
      </c>
      <c r="F4926" s="10" t="s">
        <v>6093</v>
      </c>
      <c r="G4926" s="137" t="s">
        <v>17689</v>
      </c>
      <c r="H4926" s="10"/>
      <c r="I4926" s="10" t="s">
        <v>6368</v>
      </c>
      <c r="J4926" s="83" t="s">
        <v>19338</v>
      </c>
      <c r="K4926" s="10" t="s">
        <v>17690</v>
      </c>
      <c r="L4926" s="98">
        <f>IFERROR(VLOOKUP($F4926&amp;$C4926,Sales!$J:$W,9,0),0)</f>
        <v>0</v>
      </c>
      <c r="M4926" s="98">
        <f>IFERROR(VLOOKUP($F4926&amp;$C4926,Sales!$J:$W,10,0),0)</f>
        <v>0</v>
      </c>
      <c r="N4926" s="98">
        <f>IFERROR(VLOOKUP($F4926&amp;$C4926,Sales!$J:$W,11,0),0)</f>
        <v>2833887.9999999995</v>
      </c>
      <c r="O4926" s="98">
        <f>IFERROR(VLOOKUP($F4926&amp;$C4926,Sales!$J:$W,12,0),0)</f>
        <v>10.666666666666666</v>
      </c>
      <c r="P4926" s="98">
        <f>IFERROR(VLOOKUP($F4926&amp;$C4926,Sales!$J:$W,13,0),0)</f>
        <v>944629.33333333314</v>
      </c>
      <c r="Q4926" s="98">
        <f>IFERROR(VLOOKUP($F4926&amp;$C4926,Sales!$A:$H,7,0),0)</f>
        <v>0</v>
      </c>
      <c r="R4926" s="41" t="str">
        <f t="shared" si="153"/>
        <v>ERROR</v>
      </c>
      <c r="S4926" s="15"/>
      <c r="T4926" s="15"/>
      <c r="U4926" s="15"/>
      <c r="V4926" s="15"/>
      <c r="W4926" s="15"/>
      <c r="X4926" s="15"/>
      <c r="Y4926" s="41"/>
      <c r="Z4926" s="41"/>
      <c r="AA4926" s="41"/>
      <c r="AB4926" s="15"/>
      <c r="AC4926" s="15"/>
      <c r="AD4926" s="15"/>
      <c r="AE4926" s="15"/>
      <c r="AF4926" s="15"/>
      <c r="AG4926" s="15"/>
      <c r="AH4926" s="15"/>
      <c r="AI4926" s="15"/>
      <c r="AJ4926" s="41"/>
      <c r="AK4926" s="15"/>
      <c r="AL4926" s="15"/>
      <c r="AM4926" s="15"/>
      <c r="AN4926" s="15"/>
      <c r="AO4926" s="15"/>
      <c r="AP4926" s="15"/>
      <c r="AQ4926" s="15"/>
      <c r="AR4926" s="15"/>
      <c r="AS4926" s="15"/>
      <c r="AT4926" s="15"/>
      <c r="AU4926" s="15"/>
      <c r="AV4926" s="15"/>
      <c r="AW4926" s="15"/>
      <c r="AX4926" s="15"/>
      <c r="AY4926" s="10"/>
      <c r="AZ4926" s="10">
        <v>1</v>
      </c>
      <c r="BA4926" t="s">
        <v>22</v>
      </c>
      <c r="BB4926" t="s">
        <v>88</v>
      </c>
      <c r="BD4926" s="39" t="str">
        <f t="shared" si="154"/>
        <v>3205870645_ID-5604706775Oral-B</v>
      </c>
    </row>
    <row r="4927" spans="2:62" ht="13.5" customHeight="1" x14ac:dyDescent="0.35">
      <c r="B4927" s="10" t="s">
        <v>17</v>
      </c>
      <c r="C4927" s="10" t="s">
        <v>2329</v>
      </c>
      <c r="D4927" s="10" t="s">
        <v>405</v>
      </c>
      <c r="E4927" s="10" t="s">
        <v>406</v>
      </c>
      <c r="F4927" s="10" t="s">
        <v>2999</v>
      </c>
      <c r="G4927" s="137" t="s">
        <v>17691</v>
      </c>
      <c r="H4927" s="10"/>
      <c r="I4927" s="149" t="s">
        <v>6370</v>
      </c>
      <c r="J4927" s="181" t="s">
        <v>19339</v>
      </c>
      <c r="K4927" s="10" t="s">
        <v>17692</v>
      </c>
      <c r="L4927" s="98">
        <f>IFERROR(VLOOKUP($F4927&amp;$C4927,Sales!$J:$W,9,0),0)</f>
        <v>0</v>
      </c>
      <c r="M4927" s="98">
        <f>IFERROR(VLOOKUP($F4927&amp;$C4927,Sales!$J:$W,10,0),0)</f>
        <v>0</v>
      </c>
      <c r="N4927" s="98">
        <f>IFERROR(VLOOKUP($F4927&amp;$C4927,Sales!$J:$W,11,0),0)</f>
        <v>2402114</v>
      </c>
      <c r="O4927" s="98">
        <f>IFERROR(VLOOKUP($F4927&amp;$C4927,Sales!$J:$W,12,0),0)</f>
        <v>12.333333333333334</v>
      </c>
      <c r="P4927" s="98">
        <f>IFERROR(VLOOKUP($F4927&amp;$C4927,Sales!$J:$W,13,0),0)</f>
        <v>800704.66666666663</v>
      </c>
      <c r="Q4927" s="98">
        <f>IFERROR(VLOOKUP($F4927&amp;$C4927,Sales!$A:$H,7,0),0)</f>
        <v>0</v>
      </c>
      <c r="R4927" s="41" t="str">
        <f t="shared" si="153"/>
        <v>ERROR</v>
      </c>
      <c r="S4927" s="15"/>
      <c r="T4927" s="15"/>
      <c r="U4927" s="15"/>
      <c r="V4927" s="15"/>
      <c r="W4927" s="15"/>
      <c r="X4927" s="15"/>
      <c r="Y4927" s="41"/>
      <c r="Z4927" s="41"/>
      <c r="AA4927" s="15"/>
      <c r="AB4927" s="15"/>
      <c r="AC4927" s="15"/>
      <c r="AD4927" s="15"/>
      <c r="AE4927" s="15"/>
      <c r="AF4927" s="15"/>
      <c r="AG4927" s="15"/>
      <c r="AH4927" s="15"/>
      <c r="AI4927" s="15"/>
      <c r="AJ4927" s="41"/>
      <c r="AK4927" s="15"/>
      <c r="AL4927" s="15"/>
      <c r="AM4927" s="15"/>
      <c r="AN4927" s="15"/>
      <c r="AO4927" s="15"/>
      <c r="AP4927" s="15"/>
      <c r="AQ4927" s="15"/>
      <c r="AR4927" s="15"/>
      <c r="AS4927" s="15"/>
      <c r="AT4927" s="15"/>
      <c r="AU4927" s="15"/>
      <c r="AW4927" s="15"/>
      <c r="AX4927" s="15"/>
      <c r="AY4927" s="10"/>
      <c r="AZ4927" s="10">
        <v>1</v>
      </c>
      <c r="BA4927" t="s">
        <v>22</v>
      </c>
      <c r="BB4927" t="s">
        <v>88</v>
      </c>
      <c r="BD4927" s="39" t="str">
        <f t="shared" si="154"/>
        <v>3205894369_ID-5604758166Oral-B</v>
      </c>
      <c r="BE4927" s="1">
        <v>45147</v>
      </c>
      <c r="BF4927" t="s">
        <v>20114</v>
      </c>
      <c r="BG4927" t="s">
        <v>17336</v>
      </c>
      <c r="BH4927" s="1">
        <v>45110</v>
      </c>
      <c r="BI4927" s="15" t="s">
        <v>19049</v>
      </c>
      <c r="BJ4927" s="15"/>
    </row>
    <row r="4928" spans="2:62" ht="13.5" customHeight="1" x14ac:dyDescent="0.35">
      <c r="B4928" s="10" t="s">
        <v>17</v>
      </c>
      <c r="C4928" s="10" t="s">
        <v>2329</v>
      </c>
      <c r="D4928" s="10" t="s">
        <v>405</v>
      </c>
      <c r="E4928" s="10" t="s">
        <v>406</v>
      </c>
      <c r="F4928" s="10" t="s">
        <v>3000</v>
      </c>
      <c r="G4928" s="137" t="s">
        <v>17693</v>
      </c>
      <c r="H4928" s="10"/>
      <c r="I4928" s="10" t="s">
        <v>6371</v>
      </c>
      <c r="J4928" s="83" t="s">
        <v>19340</v>
      </c>
      <c r="K4928" s="10" t="s">
        <v>17694</v>
      </c>
      <c r="L4928" s="98">
        <f>IFERROR(VLOOKUP($F4928&amp;$C4928,Sales!$J:$W,9,0),0)</f>
        <v>0</v>
      </c>
      <c r="M4928" s="98">
        <f>IFERROR(VLOOKUP($F4928&amp;$C4928,Sales!$J:$W,10,0),0)</f>
        <v>0</v>
      </c>
      <c r="N4928" s="98">
        <f>IFERROR(VLOOKUP($F4928&amp;$C4928,Sales!$J:$W,11,0),0)</f>
        <v>2726724</v>
      </c>
      <c r="O4928" s="98">
        <f>IFERROR(VLOOKUP($F4928&amp;$C4928,Sales!$J:$W,12,0),0)</f>
        <v>9.3333333333333339</v>
      </c>
      <c r="P4928" s="98">
        <f>IFERROR(VLOOKUP($F4928&amp;$C4928,Sales!$J:$W,13,0),0)</f>
        <v>908908</v>
      </c>
      <c r="Q4928" s="98">
        <f>IFERROR(VLOOKUP($F4928&amp;$C4928,Sales!$A:$H,7,0),0)</f>
        <v>0</v>
      </c>
      <c r="R4928" s="41" t="str">
        <f t="shared" si="153"/>
        <v>ERROR</v>
      </c>
      <c r="S4928" s="15"/>
      <c r="T4928" s="15"/>
      <c r="U4928" s="15"/>
      <c r="V4928" s="15"/>
      <c r="W4928" s="15"/>
      <c r="X4928" s="15"/>
      <c r="Y4928" s="41"/>
      <c r="Z4928" s="41"/>
      <c r="AA4928" s="41"/>
      <c r="AB4928" s="15"/>
      <c r="AC4928" s="15"/>
      <c r="AD4928" s="15"/>
      <c r="AE4928" s="15"/>
      <c r="AF4928" s="15"/>
      <c r="AG4928" s="15"/>
      <c r="AH4928" s="15"/>
      <c r="AI4928" s="15"/>
      <c r="AJ4928" s="41"/>
      <c r="AK4928" s="15"/>
      <c r="AL4928" s="15"/>
      <c r="AM4928" s="15"/>
      <c r="AN4928" s="15"/>
      <c r="AO4928" s="15"/>
      <c r="AP4928" s="15"/>
      <c r="AQ4928" s="15"/>
      <c r="AR4928" s="15"/>
      <c r="AS4928" s="15"/>
      <c r="AT4928" s="15"/>
      <c r="AU4928" s="15"/>
      <c r="AV4928" s="15"/>
      <c r="AW4928" s="15"/>
      <c r="AX4928" s="15"/>
      <c r="AY4928" s="10"/>
      <c r="AZ4928" s="10">
        <v>1</v>
      </c>
      <c r="BA4928" t="s">
        <v>22</v>
      </c>
      <c r="BB4928" t="s">
        <v>88</v>
      </c>
      <c r="BD4928" s="39" t="str">
        <f t="shared" si="154"/>
        <v>3205920022_ID-5604756278Oral-B</v>
      </c>
    </row>
    <row r="4929" spans="2:59" ht="13.5" customHeight="1" x14ac:dyDescent="0.35">
      <c r="B4929" s="10" t="s">
        <v>17</v>
      </c>
      <c r="C4929" s="10" t="s">
        <v>2329</v>
      </c>
      <c r="D4929" s="10" t="s">
        <v>405</v>
      </c>
      <c r="E4929" s="10" t="s">
        <v>406</v>
      </c>
      <c r="F4929" s="10" t="s">
        <v>1256</v>
      </c>
      <c r="G4929" s="137" t="s">
        <v>3380</v>
      </c>
      <c r="H4929" s="10"/>
      <c r="I4929" s="149" t="s">
        <v>1257</v>
      </c>
      <c r="J4929" s="83" t="s">
        <v>19341</v>
      </c>
      <c r="K4929" s="10" t="s">
        <v>17695</v>
      </c>
      <c r="L4929" s="98">
        <f>IFERROR(VLOOKUP($F4929&amp;$C4929,Sales!$J:$W,9,0),0)</f>
        <v>0</v>
      </c>
      <c r="M4929" s="98">
        <f>IFERROR(VLOOKUP($F4929&amp;$C4929,Sales!$J:$W,10,0),0)</f>
        <v>0</v>
      </c>
      <c r="N4929" s="98">
        <f>IFERROR(VLOOKUP($F4929&amp;$C4929,Sales!$J:$W,11,0),0)</f>
        <v>0</v>
      </c>
      <c r="O4929" s="98">
        <f>IFERROR(VLOOKUP($F4929&amp;$C4929,Sales!$J:$W,12,0),0)</f>
        <v>0</v>
      </c>
      <c r="P4929" s="98">
        <f>IFERROR(VLOOKUP($F4929&amp;$C4929,Sales!$J:$W,13,0),0)</f>
        <v>0</v>
      </c>
      <c r="Q4929" s="98">
        <f>IFERROR(VLOOKUP($F4929&amp;$C4929,Sales!$A:$H,7,0),0)</f>
        <v>0</v>
      </c>
      <c r="R4929" s="41">
        <f t="shared" si="153"/>
        <v>1</v>
      </c>
      <c r="S4929" s="15">
        <v>1</v>
      </c>
      <c r="T4929" s="15"/>
      <c r="U4929" s="15"/>
      <c r="V4929" s="15">
        <v>1</v>
      </c>
      <c r="W4929" s="15">
        <v>1</v>
      </c>
      <c r="X4929" s="15">
        <v>1</v>
      </c>
      <c r="Y4929" s="41">
        <v>1</v>
      </c>
      <c r="Z4929" s="41">
        <v>1</v>
      </c>
      <c r="AA4929" s="15"/>
      <c r="AB4929" s="15"/>
      <c r="AC4929" s="15"/>
      <c r="AD4929" s="15"/>
      <c r="AE4929" s="15"/>
      <c r="AF4929" s="15"/>
      <c r="AG4929" s="15"/>
      <c r="AH4929" s="15"/>
      <c r="AI4929" s="15"/>
      <c r="AJ4929" s="15"/>
      <c r="AK4929" s="15"/>
      <c r="AL4929" s="15"/>
      <c r="AM4929" s="15"/>
      <c r="AN4929" s="15"/>
      <c r="AO4929" s="15"/>
      <c r="AP4929" s="15"/>
      <c r="AQ4929" s="15"/>
      <c r="AR4929" s="15"/>
      <c r="AS4929" s="15"/>
      <c r="AT4929" s="15"/>
      <c r="AU4929" s="15"/>
      <c r="AV4929" s="15"/>
      <c r="AW4929" s="15"/>
      <c r="AX4929" s="82"/>
      <c r="AY4929" s="10"/>
      <c r="AZ4929" s="10">
        <v>1</v>
      </c>
      <c r="BA4929" t="s">
        <v>22</v>
      </c>
      <c r="BB4929" t="s">
        <v>23</v>
      </c>
      <c r="BD4929" s="39" t="str">
        <f t="shared" si="154"/>
        <v>954356168_ID-1438600450Oral-B</v>
      </c>
    </row>
    <row r="4930" spans="2:59" ht="13.5" customHeight="1" x14ac:dyDescent="0.35">
      <c r="B4930" s="10" t="s">
        <v>17</v>
      </c>
      <c r="C4930" s="10" t="s">
        <v>2329</v>
      </c>
      <c r="D4930" s="10" t="s">
        <v>405</v>
      </c>
      <c r="E4930" s="10" t="s">
        <v>406</v>
      </c>
      <c r="F4930" s="10" t="s">
        <v>3582</v>
      </c>
      <c r="G4930" s="137" t="s">
        <v>17696</v>
      </c>
      <c r="H4930" s="10"/>
      <c r="I4930" s="149" t="s">
        <v>6373</v>
      </c>
      <c r="J4930" s="83" t="s">
        <v>19342</v>
      </c>
      <c r="K4930" s="10" t="s">
        <v>6374</v>
      </c>
      <c r="L4930" s="98">
        <f>IFERROR(VLOOKUP($F4930&amp;$C4930,Sales!$J:$W,9,0),0)</f>
        <v>0</v>
      </c>
      <c r="M4930" s="98">
        <f>IFERROR(VLOOKUP($F4930&amp;$C4930,Sales!$J:$W,10,0),0)</f>
        <v>0</v>
      </c>
      <c r="N4930" s="98">
        <f>IFERROR(VLOOKUP($F4930&amp;$C4930,Sales!$J:$W,11,0),0)</f>
        <v>3469679.9999999995</v>
      </c>
      <c r="O4930" s="98">
        <f>IFERROR(VLOOKUP($F4930&amp;$C4930,Sales!$J:$W,12,0),0)</f>
        <v>8</v>
      </c>
      <c r="P4930" s="98">
        <f>IFERROR(VLOOKUP($F4930&amp;$C4930,Sales!$J:$W,13,0),0)</f>
        <v>1156559.9999999998</v>
      </c>
      <c r="Q4930" s="98">
        <f>IFERROR(VLOOKUP($F4930&amp;$C4930,Sales!$A:$H,7,0),0)</f>
        <v>0</v>
      </c>
      <c r="R4930" s="41" t="str">
        <f t="shared" si="153"/>
        <v>ERROR</v>
      </c>
      <c r="S4930" s="15"/>
      <c r="T4930" s="15"/>
      <c r="U4930" s="15"/>
      <c r="V4930" s="15"/>
      <c r="W4930" s="15"/>
      <c r="X4930" s="15"/>
      <c r="Y4930" s="41"/>
      <c r="Z4930" s="41"/>
      <c r="AA4930" s="41"/>
      <c r="AB4930" s="15"/>
      <c r="AC4930" s="15"/>
      <c r="AD4930" s="15"/>
      <c r="AE4930" s="15"/>
      <c r="AF4930" s="15"/>
      <c r="AG4930" s="15"/>
      <c r="AH4930" s="15"/>
      <c r="AI4930" s="15"/>
      <c r="AJ4930" s="41"/>
      <c r="AK4930" s="15"/>
      <c r="AL4930" s="15"/>
      <c r="AM4930" s="15"/>
      <c r="AN4930" s="15"/>
      <c r="AO4930" s="15"/>
      <c r="AP4930" s="15"/>
      <c r="AQ4930" s="15"/>
      <c r="AR4930" s="15"/>
      <c r="AS4930" s="15"/>
      <c r="AT4930" s="15"/>
      <c r="AU4930" s="15"/>
      <c r="AV4930" s="15"/>
      <c r="AW4930" s="15"/>
      <c r="AX4930" s="15"/>
      <c r="AY4930" s="10"/>
      <c r="AZ4930" s="10">
        <v>1</v>
      </c>
      <c r="BA4930" t="s">
        <v>22</v>
      </c>
      <c r="BB4930" t="s">
        <v>88</v>
      </c>
      <c r="BD4930" s="39" t="str">
        <f t="shared" si="154"/>
        <v>4190386445_ID-7068990420Oral-B</v>
      </c>
      <c r="BG4930" t="s">
        <v>17336</v>
      </c>
    </row>
    <row r="4931" spans="2:59" ht="13.5" customHeight="1" x14ac:dyDescent="0.35">
      <c r="B4931" s="10" t="s">
        <v>17</v>
      </c>
      <c r="C4931" s="10" t="s">
        <v>2329</v>
      </c>
      <c r="D4931" s="10" t="s">
        <v>405</v>
      </c>
      <c r="E4931" s="10" t="s">
        <v>406</v>
      </c>
      <c r="F4931" s="10" t="s">
        <v>3581</v>
      </c>
      <c r="G4931" s="137" t="s">
        <v>17697</v>
      </c>
      <c r="H4931" s="10"/>
      <c r="I4931" s="10" t="s">
        <v>6375</v>
      </c>
      <c r="J4931" s="83" t="s">
        <v>19343</v>
      </c>
      <c r="K4931" s="10" t="s">
        <v>6376</v>
      </c>
      <c r="L4931" s="98">
        <f>IFERROR(VLOOKUP($F4931&amp;$C4931,Sales!$J:$W,9,0),0)</f>
        <v>0</v>
      </c>
      <c r="M4931" s="98">
        <f>IFERROR(VLOOKUP($F4931&amp;$C4931,Sales!$J:$W,10,0),0)</f>
        <v>0</v>
      </c>
      <c r="N4931" s="98">
        <f>IFERROR(VLOOKUP($F4931&amp;$C4931,Sales!$J:$W,11,0),0)</f>
        <v>2012139.9999999998</v>
      </c>
      <c r="O4931" s="98">
        <f>IFERROR(VLOOKUP($F4931&amp;$C4931,Sales!$J:$W,12,0),0)</f>
        <v>3.3333333333333335</v>
      </c>
      <c r="P4931" s="98">
        <f>IFERROR(VLOOKUP($F4931&amp;$C4931,Sales!$J:$W,13,0),0)</f>
        <v>670713.33333333326</v>
      </c>
      <c r="Q4931" s="98">
        <f>IFERROR(VLOOKUP($F4931&amp;$C4931,Sales!$A:$H,7,0),0)</f>
        <v>0</v>
      </c>
      <c r="R4931" s="41" t="str">
        <f t="shared" si="153"/>
        <v>ERROR</v>
      </c>
      <c r="S4931" s="15"/>
      <c r="T4931" s="15"/>
      <c r="U4931" s="15"/>
      <c r="V4931" s="15"/>
      <c r="W4931" s="15"/>
      <c r="X4931" s="15"/>
      <c r="Y4931" s="41"/>
      <c r="Z4931" s="41"/>
      <c r="AA4931" s="41"/>
      <c r="AB4931" s="15"/>
      <c r="AC4931" s="15"/>
      <c r="AD4931" s="15"/>
      <c r="AE4931" s="15"/>
      <c r="AF4931" s="15"/>
      <c r="AG4931" s="15"/>
      <c r="AH4931" s="15"/>
      <c r="AI4931" s="15"/>
      <c r="AJ4931" s="41"/>
      <c r="AK4931" s="15"/>
      <c r="AL4931" s="15"/>
      <c r="AM4931" s="15"/>
      <c r="AN4931" s="15"/>
      <c r="AO4931" s="15"/>
      <c r="AP4931" s="15"/>
      <c r="AQ4931" s="15"/>
      <c r="AR4931" s="15"/>
      <c r="AS4931" s="15"/>
      <c r="AT4931" s="15"/>
      <c r="AU4931" s="15"/>
      <c r="AV4931" s="15"/>
      <c r="AW4931" s="15"/>
      <c r="AX4931" s="15"/>
      <c r="AY4931" s="10"/>
      <c r="AZ4931" s="10">
        <v>1</v>
      </c>
      <c r="BA4931" t="s">
        <v>22</v>
      </c>
      <c r="BB4931" t="s">
        <v>88</v>
      </c>
      <c r="BD4931" s="39" t="str">
        <f t="shared" si="154"/>
        <v>4190396306_ID-7068994251Oral-B</v>
      </c>
      <c r="BE4931" s="1">
        <v>45089</v>
      </c>
      <c r="BF4931" t="s">
        <v>13956</v>
      </c>
    </row>
    <row r="4932" spans="2:59" ht="13.5" customHeight="1" x14ac:dyDescent="0.35">
      <c r="B4932" s="10" t="s">
        <v>17</v>
      </c>
      <c r="C4932" s="10" t="s">
        <v>2329</v>
      </c>
      <c r="D4932" s="10" t="s">
        <v>405</v>
      </c>
      <c r="E4932" s="10" t="s">
        <v>406</v>
      </c>
      <c r="F4932" s="10" t="s">
        <v>3584</v>
      </c>
      <c r="G4932" s="137" t="s">
        <v>17698</v>
      </c>
      <c r="H4932" s="10"/>
      <c r="I4932" s="10" t="s">
        <v>6377</v>
      </c>
      <c r="J4932" s="83" t="s">
        <v>19344</v>
      </c>
      <c r="K4932" s="10" t="s">
        <v>6378</v>
      </c>
      <c r="L4932" s="98">
        <f>IFERROR(VLOOKUP($F4932&amp;$C4932,Sales!$J:$W,9,0),0)</f>
        <v>0</v>
      </c>
      <c r="M4932" s="98">
        <f>IFERROR(VLOOKUP($F4932&amp;$C4932,Sales!$J:$W,10,0),0)</f>
        <v>0</v>
      </c>
      <c r="N4932" s="98">
        <f>IFERROR(VLOOKUP($F4932&amp;$C4932,Sales!$J:$W,11,0),0)</f>
        <v>2618960</v>
      </c>
      <c r="O4932" s="98">
        <f>IFERROR(VLOOKUP($F4932&amp;$C4932,Sales!$J:$W,12,0),0)</f>
        <v>6.666666666666667</v>
      </c>
      <c r="P4932" s="98">
        <f>IFERROR(VLOOKUP($F4932&amp;$C4932,Sales!$J:$W,13,0),0)</f>
        <v>872986.66666666663</v>
      </c>
      <c r="Q4932" s="98">
        <f>IFERROR(VLOOKUP($F4932&amp;$C4932,Sales!$A:$H,7,0),0)</f>
        <v>0</v>
      </c>
      <c r="R4932" s="41" t="str">
        <f t="shared" si="153"/>
        <v>ERROR</v>
      </c>
      <c r="S4932" s="15"/>
      <c r="T4932" s="15"/>
      <c r="U4932" s="15"/>
      <c r="V4932" s="15"/>
      <c r="W4932" s="15"/>
      <c r="X4932" s="15"/>
      <c r="Y4932" s="41"/>
      <c r="Z4932" s="41"/>
      <c r="AA4932" s="41"/>
      <c r="AB4932" s="15"/>
      <c r="AC4932" s="15"/>
      <c r="AD4932" s="15"/>
      <c r="AE4932" s="15"/>
      <c r="AF4932" s="15"/>
      <c r="AG4932" s="15"/>
      <c r="AH4932" s="15"/>
      <c r="AI4932" s="15"/>
      <c r="AJ4932" s="41"/>
      <c r="AK4932" s="15"/>
      <c r="AL4932" s="15"/>
      <c r="AM4932" s="15"/>
      <c r="AN4932" s="15"/>
      <c r="AO4932" s="15"/>
      <c r="AP4932" s="15"/>
      <c r="AQ4932" s="15"/>
      <c r="AR4932" s="15"/>
      <c r="AS4932" s="15"/>
      <c r="AT4932" s="15"/>
      <c r="AU4932" s="15"/>
      <c r="AV4932" s="15"/>
      <c r="AW4932" s="15"/>
      <c r="AX4932" s="15"/>
      <c r="AY4932" s="10"/>
      <c r="AZ4932" s="10">
        <v>1</v>
      </c>
      <c r="BA4932" t="s">
        <v>22</v>
      </c>
      <c r="BB4932" t="s">
        <v>88</v>
      </c>
      <c r="BD4932" s="39" t="str">
        <f t="shared" si="154"/>
        <v>4190346967_ID-7068982509Oral-B</v>
      </c>
    </row>
    <row r="4933" spans="2:59" ht="13.5" customHeight="1" x14ac:dyDescent="0.35">
      <c r="B4933" s="10" t="s">
        <v>17</v>
      </c>
      <c r="C4933" s="10" t="s">
        <v>2329</v>
      </c>
      <c r="D4933" s="10" t="s">
        <v>405</v>
      </c>
      <c r="E4933" s="10" t="s">
        <v>406</v>
      </c>
      <c r="F4933" s="10" t="s">
        <v>3583</v>
      </c>
      <c r="G4933" s="137" t="s">
        <v>17699</v>
      </c>
      <c r="H4933" s="10"/>
      <c r="I4933" s="10" t="s">
        <v>6379</v>
      </c>
      <c r="J4933" s="83" t="s">
        <v>19345</v>
      </c>
      <c r="K4933" s="10" t="s">
        <v>6380</v>
      </c>
      <c r="L4933" s="98">
        <f>IFERROR(VLOOKUP($F4933&amp;$C4933,Sales!$J:$W,9,0),0)</f>
        <v>0</v>
      </c>
      <c r="M4933" s="98">
        <f>IFERROR(VLOOKUP($F4933&amp;$C4933,Sales!$J:$W,10,0),0)</f>
        <v>0</v>
      </c>
      <c r="N4933" s="98">
        <f>IFERROR(VLOOKUP($F4933&amp;$C4933,Sales!$J:$W,11,0),0)</f>
        <v>0</v>
      </c>
      <c r="O4933" s="98">
        <f>IFERROR(VLOOKUP($F4933&amp;$C4933,Sales!$J:$W,12,0),0)</f>
        <v>0</v>
      </c>
      <c r="P4933" s="98">
        <f>IFERROR(VLOOKUP($F4933&amp;$C4933,Sales!$J:$W,13,0),0)</f>
        <v>0</v>
      </c>
      <c r="Q4933" s="98">
        <f>IFERROR(VLOOKUP($F4933&amp;$C4933,Sales!$A:$H,7,0),0)</f>
        <v>0</v>
      </c>
      <c r="R4933" s="41" t="str">
        <f t="shared" ref="R4933:R4996" si="155">IFERROR(AVERAGE($S4933:$AW4933),"ERROR")</f>
        <v>ERROR</v>
      </c>
      <c r="S4933" s="15"/>
      <c r="T4933" s="15"/>
      <c r="U4933" s="15"/>
      <c r="V4933" s="15"/>
      <c r="W4933" s="15"/>
      <c r="X4933" s="15"/>
      <c r="Y4933" s="41"/>
      <c r="Z4933" s="41"/>
      <c r="AA4933" s="41"/>
      <c r="AB4933" s="15"/>
      <c r="AC4933" s="15"/>
      <c r="AD4933" s="15"/>
      <c r="AE4933" s="15"/>
      <c r="AF4933" s="15"/>
      <c r="AG4933" s="15"/>
      <c r="AH4933" s="15"/>
      <c r="AI4933" s="15"/>
      <c r="AJ4933" s="41"/>
      <c r="AK4933" s="15"/>
      <c r="AL4933" s="15"/>
      <c r="AM4933" s="15"/>
      <c r="AN4933" s="15"/>
      <c r="AO4933" s="15"/>
      <c r="AP4933" s="15"/>
      <c r="AQ4933" s="15"/>
      <c r="AR4933" s="15"/>
      <c r="AS4933" s="15"/>
      <c r="AT4933" s="15"/>
      <c r="AU4933" s="15"/>
      <c r="AV4933" s="15"/>
      <c r="AW4933" s="15"/>
      <c r="AX4933" s="15"/>
      <c r="AY4933" s="10"/>
      <c r="AZ4933" s="10">
        <v>1</v>
      </c>
      <c r="BA4933" t="s">
        <v>22</v>
      </c>
      <c r="BB4933" t="s">
        <v>88</v>
      </c>
      <c r="BD4933" s="39" t="str">
        <f t="shared" si="154"/>
        <v>4190392396_ID-7068998157Oral-B</v>
      </c>
    </row>
    <row r="4934" spans="2:59" ht="13.5" customHeight="1" x14ac:dyDescent="0.35">
      <c r="B4934" s="10" t="s">
        <v>17</v>
      </c>
      <c r="C4934" s="10" t="s">
        <v>2329</v>
      </c>
      <c r="D4934" s="10" t="s">
        <v>405</v>
      </c>
      <c r="E4934" s="10" t="s">
        <v>406</v>
      </c>
      <c r="F4934" s="10" t="s">
        <v>3578</v>
      </c>
      <c r="G4934" s="137" t="s">
        <v>17700</v>
      </c>
      <c r="H4934" s="10"/>
      <c r="I4934" s="149" t="s">
        <v>3290</v>
      </c>
      <c r="J4934" s="83" t="s">
        <v>19346</v>
      </c>
      <c r="K4934" s="10" t="s">
        <v>17701</v>
      </c>
      <c r="L4934" s="98">
        <f>IFERROR(VLOOKUP($F4934&amp;$C4934,Sales!$J:$W,9,0),0)</f>
        <v>0</v>
      </c>
      <c r="M4934" s="98">
        <f>IFERROR(VLOOKUP($F4934&amp;$C4934,Sales!$J:$W,10,0),0)</f>
        <v>0</v>
      </c>
      <c r="N4934" s="98">
        <f>IFERROR(VLOOKUP($F4934&amp;$C4934,Sales!$J:$W,11,0),0)</f>
        <v>2623805.9999999995</v>
      </c>
      <c r="O4934" s="98">
        <f>IFERROR(VLOOKUP($F4934&amp;$C4934,Sales!$J:$W,12,0),0)</f>
        <v>18</v>
      </c>
      <c r="P4934" s="98">
        <f>IFERROR(VLOOKUP($F4934&amp;$C4934,Sales!$J:$W,13,0),0)</f>
        <v>874601.99999999988</v>
      </c>
      <c r="Q4934" s="98">
        <f>IFERROR(VLOOKUP($F4934&amp;$C4934,Sales!$A:$H,7,0),0)</f>
        <v>0</v>
      </c>
      <c r="R4934" s="41">
        <f t="shared" si="155"/>
        <v>1</v>
      </c>
      <c r="S4934" s="15">
        <v>1</v>
      </c>
      <c r="T4934" s="15"/>
      <c r="U4934" s="15"/>
      <c r="V4934" s="15">
        <v>1</v>
      </c>
      <c r="W4934" s="15">
        <v>1</v>
      </c>
      <c r="X4934" s="15">
        <v>1</v>
      </c>
      <c r="Y4934" s="41">
        <v>1</v>
      </c>
      <c r="Z4934" s="41">
        <v>1</v>
      </c>
      <c r="AA4934" s="41"/>
      <c r="AB4934" s="15"/>
      <c r="AC4934" s="15"/>
      <c r="AD4934" s="15"/>
      <c r="AE4934" s="15"/>
      <c r="AF4934" s="15"/>
      <c r="AG4934" s="15"/>
      <c r="AH4934" s="15"/>
      <c r="AI4934" s="15"/>
      <c r="AJ4934" s="41"/>
      <c r="AK4934" s="15"/>
      <c r="AL4934" s="15"/>
      <c r="AM4934" s="15"/>
      <c r="AN4934" s="15"/>
      <c r="AO4934" s="15"/>
      <c r="AP4934" s="15"/>
      <c r="AQ4934" s="15"/>
      <c r="AR4934" s="15"/>
      <c r="AS4934" s="15"/>
      <c r="AT4934" s="15"/>
      <c r="AU4934" s="15"/>
      <c r="AV4934" s="15"/>
      <c r="AW4934" s="15"/>
      <c r="AX4934" s="82"/>
      <c r="AY4934" s="10"/>
      <c r="AZ4934" s="10">
        <v>1</v>
      </c>
      <c r="BA4934" t="s">
        <v>22</v>
      </c>
      <c r="BB4934" t="s">
        <v>23</v>
      </c>
      <c r="BD4934" s="39" t="str">
        <f t="shared" si="154"/>
        <v>4190360777_ID-7068980464Oral-B</v>
      </c>
      <c r="BE4934" s="88">
        <v>45092</v>
      </c>
      <c r="BF4934" t="s">
        <v>14057</v>
      </c>
      <c r="BG4934" t="s">
        <v>19041</v>
      </c>
    </row>
    <row r="4935" spans="2:59" ht="13.5" customHeight="1" x14ac:dyDescent="0.35">
      <c r="B4935" s="10" t="s">
        <v>17</v>
      </c>
      <c r="C4935" s="10" t="s">
        <v>2329</v>
      </c>
      <c r="D4935" s="10" t="s">
        <v>405</v>
      </c>
      <c r="E4935" s="10" t="s">
        <v>406</v>
      </c>
      <c r="F4935" s="10" t="s">
        <v>3579</v>
      </c>
      <c r="G4935" s="137" t="s">
        <v>17702</v>
      </c>
      <c r="H4935" s="10"/>
      <c r="I4935" s="149" t="s">
        <v>3291</v>
      </c>
      <c r="J4935" s="83" t="s">
        <v>19347</v>
      </c>
      <c r="K4935" s="10" t="s">
        <v>17703</v>
      </c>
      <c r="L4935" s="98">
        <f>IFERROR(VLOOKUP($F4935&amp;$C4935,Sales!$J:$W,9,0),0)</f>
        <v>0</v>
      </c>
      <c r="M4935" s="98">
        <f>IFERROR(VLOOKUP($F4935&amp;$C4935,Sales!$J:$W,10,0),0)</f>
        <v>0</v>
      </c>
      <c r="N4935" s="98">
        <f>IFERROR(VLOOKUP($F4935&amp;$C4935,Sales!$J:$W,11,0),0)</f>
        <v>2842476</v>
      </c>
      <c r="O4935" s="98">
        <f>IFERROR(VLOOKUP($F4935&amp;$C4935,Sales!$J:$W,12,0),0)</f>
        <v>13</v>
      </c>
      <c r="P4935" s="98">
        <f>IFERROR(VLOOKUP($F4935&amp;$C4935,Sales!$J:$W,13,0),0)</f>
        <v>947492</v>
      </c>
      <c r="Q4935" s="98">
        <f>IFERROR(VLOOKUP($F4935&amp;$C4935,Sales!$A:$H,7,0),0)</f>
        <v>0</v>
      </c>
      <c r="R4935" s="41">
        <f t="shared" si="155"/>
        <v>1</v>
      </c>
      <c r="S4935" s="15">
        <v>1</v>
      </c>
      <c r="T4935" s="15"/>
      <c r="U4935" s="15"/>
      <c r="V4935" s="15">
        <v>1</v>
      </c>
      <c r="W4935" s="15">
        <v>1</v>
      </c>
      <c r="X4935" s="15">
        <v>1</v>
      </c>
      <c r="Y4935" s="41">
        <v>1</v>
      </c>
      <c r="Z4935" s="41">
        <v>1</v>
      </c>
      <c r="AA4935" s="41"/>
      <c r="AB4935" s="15"/>
      <c r="AC4935" s="15"/>
      <c r="AD4935" s="15"/>
      <c r="AE4935" s="15"/>
      <c r="AF4935" s="15"/>
      <c r="AG4935" s="15"/>
      <c r="AH4935" s="15"/>
      <c r="AI4935" s="15"/>
      <c r="AJ4935" s="41"/>
      <c r="AK4935" s="15"/>
      <c r="AL4935" s="15"/>
      <c r="AM4935" s="15"/>
      <c r="AN4935" s="15"/>
      <c r="AO4935" s="15"/>
      <c r="AP4935" s="15"/>
      <c r="AQ4935" s="15"/>
      <c r="AR4935" s="15"/>
      <c r="AS4935" s="15"/>
      <c r="AT4935" s="15"/>
      <c r="AU4935" s="15"/>
      <c r="AV4935" s="15"/>
      <c r="AW4935" s="15"/>
      <c r="AX4935" s="82"/>
      <c r="AY4935" s="10"/>
      <c r="AZ4935" s="10">
        <v>1</v>
      </c>
      <c r="BA4935" t="s">
        <v>22</v>
      </c>
      <c r="BB4935" s="15" t="s">
        <v>23</v>
      </c>
      <c r="BD4935" s="39" t="str">
        <f t="shared" si="154"/>
        <v>4190382490_ID-7068998155Oral-B</v>
      </c>
      <c r="BE4935" s="1">
        <v>45103</v>
      </c>
      <c r="BF4935" t="s">
        <v>19042</v>
      </c>
    </row>
    <row r="4936" spans="2:59" ht="13.5" customHeight="1" x14ac:dyDescent="0.35">
      <c r="B4936" s="10" t="s">
        <v>17</v>
      </c>
      <c r="C4936" s="10" t="s">
        <v>2329</v>
      </c>
      <c r="D4936" s="10" t="s">
        <v>405</v>
      </c>
      <c r="E4936" s="10" t="s">
        <v>406</v>
      </c>
      <c r="F4936" s="10" t="s">
        <v>446</v>
      </c>
      <c r="G4936" s="137" t="s">
        <v>3383</v>
      </c>
      <c r="H4936" s="10"/>
      <c r="I4936" s="149" t="s">
        <v>447</v>
      </c>
      <c r="J4936" s="83" t="s">
        <v>19348</v>
      </c>
      <c r="K4936" s="10" t="s">
        <v>7545</v>
      </c>
      <c r="L4936" s="98">
        <f>IFERROR(VLOOKUP($F4936&amp;$C4936,Sales!$J:$W,9,0),0)</f>
        <v>0</v>
      </c>
      <c r="M4936" s="98">
        <f>IFERROR(VLOOKUP($F4936&amp;$C4936,Sales!$J:$W,10,0),0)</f>
        <v>0</v>
      </c>
      <c r="N4936" s="98">
        <f>IFERROR(VLOOKUP($F4936&amp;$C4936,Sales!$J:$W,11,0),0)</f>
        <v>941368.99999999988</v>
      </c>
      <c r="O4936" s="98">
        <f>IFERROR(VLOOKUP($F4936&amp;$C4936,Sales!$J:$W,12,0),0)</f>
        <v>9.6666666666666661</v>
      </c>
      <c r="P4936" s="98">
        <f>IFERROR(VLOOKUP($F4936&amp;$C4936,Sales!$J:$W,13,0),0)</f>
        <v>313789.66666666663</v>
      </c>
      <c r="Q4936" s="98">
        <f>IFERROR(VLOOKUP($F4936&amp;$C4936,Sales!$A:$H,7,0),0)</f>
        <v>0</v>
      </c>
      <c r="R4936" s="41">
        <f t="shared" si="155"/>
        <v>1</v>
      </c>
      <c r="S4936" s="15">
        <v>1</v>
      </c>
      <c r="T4936" s="15"/>
      <c r="U4936" s="15"/>
      <c r="V4936" s="15">
        <v>1</v>
      </c>
      <c r="W4936" s="15">
        <v>1</v>
      </c>
      <c r="X4936" s="15">
        <v>1</v>
      </c>
      <c r="Y4936" s="41">
        <v>1</v>
      </c>
      <c r="Z4936" s="41">
        <v>1</v>
      </c>
      <c r="AA4936" s="15"/>
      <c r="AB4936" s="15"/>
      <c r="AC4936" s="15"/>
      <c r="AD4936" s="15"/>
      <c r="AE4936" s="15"/>
      <c r="AF4936" s="15"/>
      <c r="AG4936" s="15"/>
      <c r="AH4936" s="15"/>
      <c r="AI4936" s="15"/>
      <c r="AJ4936" s="15"/>
      <c r="AK4936" s="15"/>
      <c r="AL4936" s="15"/>
      <c r="AM4936" s="15"/>
      <c r="AN4936" s="15"/>
      <c r="AO4936" s="15"/>
      <c r="AP4936" s="15"/>
      <c r="AQ4936" s="15"/>
      <c r="AR4936" s="15"/>
      <c r="AS4936" s="15"/>
      <c r="AT4936" s="15"/>
      <c r="AU4936" s="15"/>
      <c r="AV4936" s="15"/>
      <c r="AW4936" s="15"/>
      <c r="AX4936" s="82"/>
      <c r="AY4936" s="10"/>
      <c r="AZ4936" s="10">
        <v>1</v>
      </c>
      <c r="BA4936" t="s">
        <v>22</v>
      </c>
      <c r="BB4936" t="s">
        <v>23</v>
      </c>
      <c r="BD4936" s="39" t="str">
        <f t="shared" si="154"/>
        <v>954904667_ID-1439502858Oral-B</v>
      </c>
    </row>
    <row r="4937" spans="2:59" ht="13.5" customHeight="1" x14ac:dyDescent="0.35">
      <c r="B4937" s="10" t="s">
        <v>17</v>
      </c>
      <c r="C4937" s="10" t="s">
        <v>2329</v>
      </c>
      <c r="D4937" s="10" t="s">
        <v>405</v>
      </c>
      <c r="E4937" s="10" t="s">
        <v>406</v>
      </c>
      <c r="F4937" s="10" t="s">
        <v>3376</v>
      </c>
      <c r="G4937" s="137" t="s">
        <v>17704</v>
      </c>
      <c r="H4937" s="10"/>
      <c r="I4937" s="149" t="s">
        <v>2350</v>
      </c>
      <c r="J4937" s="83" t="s">
        <v>19349</v>
      </c>
      <c r="K4937" s="10" t="s">
        <v>7816</v>
      </c>
      <c r="L4937" s="98">
        <f>IFERROR(VLOOKUP($F4937&amp;$C4937,Sales!$J:$W,9,0),0)</f>
        <v>0</v>
      </c>
      <c r="M4937" s="98">
        <f>IFERROR(VLOOKUP($F4937&amp;$C4937,Sales!$J:$W,10,0),0)</f>
        <v>0</v>
      </c>
      <c r="N4937" s="98">
        <f>IFERROR(VLOOKUP($F4937&amp;$C4937,Sales!$J:$W,11,0),0)</f>
        <v>212868</v>
      </c>
      <c r="O4937" s="98">
        <f>IFERROR(VLOOKUP($F4937&amp;$C4937,Sales!$J:$W,12,0),0)</f>
        <v>4</v>
      </c>
      <c r="P4937" s="98">
        <f>IFERROR(VLOOKUP($F4937&amp;$C4937,Sales!$J:$W,13,0),0)</f>
        <v>70956</v>
      </c>
      <c r="Q4937" s="98">
        <f>IFERROR(VLOOKUP($F4937&amp;$C4937,Sales!$A:$H,7,0),0)</f>
        <v>0</v>
      </c>
      <c r="R4937" s="41">
        <f t="shared" si="155"/>
        <v>1</v>
      </c>
      <c r="S4937" s="15">
        <v>1</v>
      </c>
      <c r="T4937" s="15"/>
      <c r="U4937" s="15"/>
      <c r="V4937" s="15">
        <v>1</v>
      </c>
      <c r="W4937" s="15">
        <v>1</v>
      </c>
      <c r="X4937" s="15">
        <v>1</v>
      </c>
      <c r="Y4937" s="41">
        <v>1</v>
      </c>
      <c r="Z4937" s="41">
        <v>1</v>
      </c>
      <c r="AA4937" s="15"/>
      <c r="AB4937" s="15"/>
      <c r="AC4937" s="15"/>
      <c r="AD4937" s="15"/>
      <c r="AE4937" s="15"/>
      <c r="AF4937" s="15"/>
      <c r="AG4937" s="15"/>
      <c r="AH4937" s="15"/>
      <c r="AI4937" s="15"/>
      <c r="AJ4937" s="15"/>
      <c r="AK4937" s="15"/>
      <c r="AL4937" s="15"/>
      <c r="AM4937" s="15"/>
      <c r="AN4937" s="15"/>
      <c r="AO4937" s="15"/>
      <c r="AP4937" s="15"/>
      <c r="AQ4937" s="15"/>
      <c r="AR4937" s="15"/>
      <c r="AS4937" s="15"/>
      <c r="AT4937" s="15"/>
      <c r="AU4937" s="15"/>
      <c r="AV4937" s="15"/>
      <c r="AW4937" s="15"/>
      <c r="AX4937" s="15"/>
      <c r="AY4937" s="10"/>
      <c r="AZ4937" s="10">
        <v>1</v>
      </c>
      <c r="BA4937" t="s">
        <v>22</v>
      </c>
      <c r="BB4937" t="s">
        <v>23</v>
      </c>
      <c r="BD4937" s="39" t="str">
        <f t="shared" si="154"/>
        <v>4190408338_ID-7069008248Oral-B</v>
      </c>
      <c r="BG4937" t="s">
        <v>17336</v>
      </c>
    </row>
    <row r="4938" spans="2:59" ht="13.5" customHeight="1" x14ac:dyDescent="0.35">
      <c r="B4938" s="10" t="s">
        <v>17</v>
      </c>
      <c r="C4938" s="10" t="s">
        <v>2329</v>
      </c>
      <c r="D4938" s="10" t="s">
        <v>405</v>
      </c>
      <c r="E4938" s="10" t="s">
        <v>406</v>
      </c>
      <c r="F4938" s="10" t="s">
        <v>3558</v>
      </c>
      <c r="G4938" s="137" t="s">
        <v>17705</v>
      </c>
      <c r="H4938" s="10"/>
      <c r="I4938" s="10" t="s">
        <v>3270</v>
      </c>
      <c r="J4938" s="83" t="s">
        <v>19350</v>
      </c>
      <c r="K4938" s="10" t="s">
        <v>17706</v>
      </c>
      <c r="L4938" s="98">
        <f>IFERROR(VLOOKUP($F4938&amp;$C4938,Sales!$J:$W,9,0),0)</f>
        <v>0</v>
      </c>
      <c r="M4938" s="98">
        <f>IFERROR(VLOOKUP($F4938&amp;$C4938,Sales!$J:$W,10,0),0)</f>
        <v>0</v>
      </c>
      <c r="N4938" s="98">
        <f>IFERROR(VLOOKUP($F4938&amp;$C4938,Sales!$J:$W,11,0),0)</f>
        <v>532159.99999999988</v>
      </c>
      <c r="O4938" s="98">
        <f>IFERROR(VLOOKUP($F4938&amp;$C4938,Sales!$J:$W,12,0),0)</f>
        <v>6.666666666666667</v>
      </c>
      <c r="P4938" s="98">
        <f>IFERROR(VLOOKUP($F4938&amp;$C4938,Sales!$J:$W,13,0),0)</f>
        <v>177386.66666666663</v>
      </c>
      <c r="Q4938" s="98">
        <f>IFERROR(VLOOKUP($F4938&amp;$C4938,Sales!$A:$H,7,0),0)</f>
        <v>0</v>
      </c>
      <c r="R4938" s="41" t="str">
        <f t="shared" si="155"/>
        <v>ERROR</v>
      </c>
      <c r="S4938" s="15"/>
      <c r="T4938" s="15"/>
      <c r="U4938" s="15"/>
      <c r="V4938" s="15"/>
      <c r="W4938" s="15"/>
      <c r="X4938" s="15"/>
      <c r="Y4938" s="41"/>
      <c r="Z4938" s="41"/>
      <c r="AA4938" s="41"/>
      <c r="AB4938" s="15"/>
      <c r="AC4938" s="15"/>
      <c r="AD4938" s="15"/>
      <c r="AE4938" s="15"/>
      <c r="AF4938" s="15"/>
      <c r="AG4938" s="15"/>
      <c r="AH4938" s="15"/>
      <c r="AI4938" s="15"/>
      <c r="AJ4938" s="41"/>
      <c r="AK4938" s="15"/>
      <c r="AL4938" s="15"/>
      <c r="AM4938" s="15"/>
      <c r="AN4938" s="15"/>
      <c r="AO4938" s="15"/>
      <c r="AP4938" s="15"/>
      <c r="AQ4938" s="15"/>
      <c r="AR4938" s="15"/>
      <c r="AS4938" s="15"/>
      <c r="AT4938" s="15"/>
      <c r="AU4938" s="15"/>
      <c r="AV4938" s="15"/>
      <c r="AW4938" s="15"/>
      <c r="AX4938" s="15"/>
      <c r="AY4938" s="10"/>
      <c r="AZ4938" s="10">
        <v>1</v>
      </c>
      <c r="BA4938" t="s">
        <v>22</v>
      </c>
      <c r="BB4938" t="s">
        <v>88</v>
      </c>
      <c r="BD4938" s="39" t="str">
        <f t="shared" si="154"/>
        <v>4190376653_ID-7068990731Oral-B</v>
      </c>
    </row>
    <row r="4939" spans="2:59" ht="13.5" customHeight="1" x14ac:dyDescent="0.35">
      <c r="B4939" s="10" t="s">
        <v>17</v>
      </c>
      <c r="C4939" s="10" t="s">
        <v>2329</v>
      </c>
      <c r="D4939" s="10" t="s">
        <v>405</v>
      </c>
      <c r="E4939" s="10" t="s">
        <v>406</v>
      </c>
      <c r="F4939" s="10" t="s">
        <v>2649</v>
      </c>
      <c r="G4939" s="137" t="s">
        <v>17707</v>
      </c>
      <c r="H4939" s="10"/>
      <c r="I4939" s="149" t="s">
        <v>2650</v>
      </c>
      <c r="J4939" s="83" t="s">
        <v>19351</v>
      </c>
      <c r="K4939" s="10" t="s">
        <v>6222</v>
      </c>
      <c r="L4939" s="98">
        <f>IFERROR(VLOOKUP($F4939&amp;$C4939,Sales!$J:$W,9,0),0)</f>
        <v>0</v>
      </c>
      <c r="M4939" s="98">
        <f>IFERROR(VLOOKUP($F4939&amp;$C4939,Sales!$J:$W,10,0),0)</f>
        <v>0</v>
      </c>
      <c r="N4939" s="98">
        <f>IFERROR(VLOOKUP($F4939&amp;$C4939,Sales!$J:$W,11,0),0)</f>
        <v>844319.99999999988</v>
      </c>
      <c r="O4939" s="98">
        <f>IFERROR(VLOOKUP($F4939&amp;$C4939,Sales!$J:$W,12,0),0)</f>
        <v>8</v>
      </c>
      <c r="P4939" s="98">
        <f>IFERROR(VLOOKUP($F4939&amp;$C4939,Sales!$J:$W,13,0),0)</f>
        <v>281439.99999999994</v>
      </c>
      <c r="Q4939" s="98">
        <f>IFERROR(VLOOKUP($F4939&amp;$C4939,Sales!$A:$H,7,0),0)</f>
        <v>0</v>
      </c>
      <c r="R4939" s="41">
        <f t="shared" si="155"/>
        <v>1</v>
      </c>
      <c r="S4939" s="15">
        <v>1</v>
      </c>
      <c r="T4939" s="15"/>
      <c r="U4939" s="15"/>
      <c r="V4939" s="15">
        <v>1</v>
      </c>
      <c r="W4939" s="15">
        <v>1</v>
      </c>
      <c r="X4939" s="15">
        <v>1</v>
      </c>
      <c r="Y4939" s="41">
        <v>1</v>
      </c>
      <c r="Z4939" s="41">
        <v>1</v>
      </c>
      <c r="AA4939" s="15"/>
      <c r="AB4939" s="15"/>
      <c r="AC4939" s="15"/>
      <c r="AD4939" s="15"/>
      <c r="AE4939" s="15"/>
      <c r="AF4939" s="15"/>
      <c r="AG4939" s="15"/>
      <c r="AH4939" s="15"/>
      <c r="AI4939" s="15"/>
      <c r="AJ4939" s="15"/>
      <c r="AK4939" s="15"/>
      <c r="AL4939" s="15"/>
      <c r="AM4939" s="15"/>
      <c r="AN4939" s="15"/>
      <c r="AO4939" s="15"/>
      <c r="AP4939" s="15"/>
      <c r="AQ4939" s="15"/>
      <c r="AR4939" s="15"/>
      <c r="AS4939" s="15"/>
      <c r="AT4939" s="15"/>
      <c r="AU4939" s="15"/>
      <c r="AV4939" s="15"/>
      <c r="AW4939" s="15"/>
      <c r="AX4939" s="82"/>
      <c r="AY4939" s="10"/>
      <c r="AZ4939" s="10">
        <v>1</v>
      </c>
      <c r="BA4939" t="s">
        <v>22</v>
      </c>
      <c r="BB4939" t="s">
        <v>23</v>
      </c>
      <c r="BD4939" s="39" t="str">
        <f t="shared" si="154"/>
        <v>4190388574_ID-7069000342Oral-B</v>
      </c>
    </row>
    <row r="4940" spans="2:59" ht="13.5" customHeight="1" x14ac:dyDescent="0.35">
      <c r="B4940" s="10" t="s">
        <v>17</v>
      </c>
      <c r="C4940" s="10" t="s">
        <v>2329</v>
      </c>
      <c r="D4940" s="10" t="s">
        <v>405</v>
      </c>
      <c r="E4940" s="10" t="s">
        <v>406</v>
      </c>
      <c r="F4940" s="10" t="s">
        <v>3561</v>
      </c>
      <c r="G4940" s="137" t="s">
        <v>17708</v>
      </c>
      <c r="H4940" s="10"/>
      <c r="I4940" s="149" t="s">
        <v>3274</v>
      </c>
      <c r="J4940" s="83" t="s">
        <v>19352</v>
      </c>
      <c r="K4940" s="10" t="s">
        <v>6223</v>
      </c>
      <c r="L4940" s="98">
        <f>IFERROR(VLOOKUP($F4940&amp;$C4940,Sales!$J:$W,9,0),0)</f>
        <v>2638500</v>
      </c>
      <c r="M4940" s="98">
        <f>IFERROR(VLOOKUP($F4940&amp;$C4940,Sales!$J:$W,10,0),0)</f>
        <v>0</v>
      </c>
      <c r="N4940" s="98">
        <f>IFERROR(VLOOKUP($F4940&amp;$C4940,Sales!$J:$W,11,0),0)</f>
        <v>0</v>
      </c>
      <c r="O4940" s="98">
        <f>IFERROR(VLOOKUP($F4940&amp;$C4940,Sales!$J:$W,12,0),0)</f>
        <v>16.666666666666668</v>
      </c>
      <c r="P4940" s="98">
        <f>IFERROR(VLOOKUP($F4940&amp;$C4940,Sales!$J:$W,13,0),0)</f>
        <v>879500</v>
      </c>
      <c r="Q4940" s="98">
        <f>IFERROR(VLOOKUP($F4940&amp;$C4940,Sales!$A:$H,7,0),0)</f>
        <v>0</v>
      </c>
      <c r="R4940" s="41">
        <f t="shared" si="155"/>
        <v>1</v>
      </c>
      <c r="S4940" s="15">
        <v>1</v>
      </c>
      <c r="T4940" s="15"/>
      <c r="U4940" s="15"/>
      <c r="V4940" s="15">
        <v>1</v>
      </c>
      <c r="W4940" s="15">
        <v>1</v>
      </c>
      <c r="X4940" s="15">
        <v>1</v>
      </c>
      <c r="Y4940" s="41">
        <v>1</v>
      </c>
      <c r="Z4940" s="41">
        <v>1</v>
      </c>
      <c r="AA4940" s="15"/>
      <c r="AB4940" s="15"/>
      <c r="AC4940" s="15"/>
      <c r="AD4940" s="15"/>
      <c r="AE4940" s="15"/>
      <c r="AF4940" s="15"/>
      <c r="AG4940" s="15"/>
      <c r="AH4940" s="15"/>
      <c r="AI4940" s="15"/>
      <c r="AJ4940" s="15"/>
      <c r="AK4940" s="15"/>
      <c r="AL4940" s="15"/>
      <c r="AM4940" s="15"/>
      <c r="AN4940" s="15"/>
      <c r="AO4940" s="15"/>
      <c r="AP4940" s="15"/>
      <c r="AQ4940" s="15"/>
      <c r="AR4940" s="15"/>
      <c r="AS4940" s="15"/>
      <c r="AT4940" s="15"/>
      <c r="AU4940" s="15"/>
      <c r="AV4940" s="15"/>
      <c r="AW4940" s="15"/>
      <c r="AX4940" s="15"/>
      <c r="AY4940" s="10"/>
      <c r="AZ4940" s="10">
        <v>1</v>
      </c>
      <c r="BA4940" t="s">
        <v>22</v>
      </c>
      <c r="BB4940" t="s">
        <v>23</v>
      </c>
      <c r="BD4940" s="39" t="str">
        <f t="shared" si="154"/>
        <v>4190372673_ID-7068992567Oral-B</v>
      </c>
      <c r="BG4940" t="s">
        <v>17336</v>
      </c>
    </row>
    <row r="4941" spans="2:59" ht="13.5" customHeight="1" x14ac:dyDescent="0.35">
      <c r="B4941" s="10" t="s">
        <v>17</v>
      </c>
      <c r="C4941" s="10" t="s">
        <v>2329</v>
      </c>
      <c r="D4941" s="10" t="s">
        <v>405</v>
      </c>
      <c r="E4941" s="10" t="s">
        <v>406</v>
      </c>
      <c r="F4941" s="10" t="s">
        <v>3572</v>
      </c>
      <c r="G4941" s="137" t="s">
        <v>17709</v>
      </c>
      <c r="H4941" s="10"/>
      <c r="I4941" s="149" t="s">
        <v>3284</v>
      </c>
      <c r="J4941" s="83" t="s">
        <v>19353</v>
      </c>
      <c r="K4941" s="10" t="s">
        <v>6235</v>
      </c>
      <c r="L4941" s="98">
        <f>IFERROR(VLOOKUP($F4941&amp;$C4941,Sales!$J:$W,9,0),0)</f>
        <v>0</v>
      </c>
      <c r="M4941" s="98">
        <f>IFERROR(VLOOKUP($F4941&amp;$C4941,Sales!$J:$W,10,0),0)</f>
        <v>0</v>
      </c>
      <c r="N4941" s="98">
        <f>IFERROR(VLOOKUP($F4941&amp;$C4941,Sales!$J:$W,11,0),0)</f>
        <v>0</v>
      </c>
      <c r="O4941" s="98">
        <f>IFERROR(VLOOKUP($F4941&amp;$C4941,Sales!$J:$W,12,0),0)</f>
        <v>0</v>
      </c>
      <c r="P4941" s="98">
        <f>IFERROR(VLOOKUP($F4941&amp;$C4941,Sales!$J:$W,13,0),0)</f>
        <v>0</v>
      </c>
      <c r="Q4941" s="98">
        <f>IFERROR(VLOOKUP($F4941&amp;$C4941,Sales!$A:$H,7,0),0)</f>
        <v>0</v>
      </c>
      <c r="R4941" s="41">
        <f t="shared" si="155"/>
        <v>1</v>
      </c>
      <c r="S4941" s="15">
        <v>1</v>
      </c>
      <c r="T4941" s="15"/>
      <c r="U4941" s="15"/>
      <c r="V4941" s="15">
        <v>1</v>
      </c>
      <c r="W4941" s="15">
        <v>1</v>
      </c>
      <c r="X4941" s="15">
        <v>1</v>
      </c>
      <c r="Y4941" s="41">
        <v>1</v>
      </c>
      <c r="Z4941" s="41">
        <v>1</v>
      </c>
      <c r="AA4941" s="15"/>
      <c r="AB4941" s="15"/>
      <c r="AC4941" s="15"/>
      <c r="AD4941" s="15"/>
      <c r="AE4941" s="15"/>
      <c r="AF4941" s="15"/>
      <c r="AG4941" s="15"/>
      <c r="AH4941" s="15"/>
      <c r="AI4941" s="15"/>
      <c r="AJ4941" s="15"/>
      <c r="AK4941" s="15"/>
      <c r="AL4941" s="15"/>
      <c r="AM4941" s="15"/>
      <c r="AN4941" s="15"/>
      <c r="AO4941" s="15"/>
      <c r="AP4941" s="15"/>
      <c r="AQ4941" s="15"/>
      <c r="AR4941" s="15"/>
      <c r="AS4941" s="15"/>
      <c r="AT4941" s="15"/>
      <c r="AU4941" s="15"/>
      <c r="AV4941" s="15"/>
      <c r="AW4941" s="15"/>
      <c r="AX4941" s="82"/>
      <c r="AY4941" s="10"/>
      <c r="AZ4941" s="10">
        <v>1</v>
      </c>
      <c r="BA4941" t="s">
        <v>22</v>
      </c>
      <c r="BB4941" t="s">
        <v>23</v>
      </c>
      <c r="BD4941" s="39" t="str">
        <f t="shared" si="154"/>
        <v>4190412050_ID-7068962725Oral-B</v>
      </c>
    </row>
    <row r="4942" spans="2:59" ht="13.5" customHeight="1" x14ac:dyDescent="0.35">
      <c r="B4942" s="10" t="s">
        <v>17</v>
      </c>
      <c r="C4942" s="10" t="s">
        <v>2329</v>
      </c>
      <c r="D4942" s="10" t="s">
        <v>405</v>
      </c>
      <c r="E4942" s="10" t="s">
        <v>406</v>
      </c>
      <c r="F4942" s="10" t="s">
        <v>3573</v>
      </c>
      <c r="G4942" s="137" t="s">
        <v>17710</v>
      </c>
      <c r="H4942" s="10"/>
      <c r="I4942" s="149" t="s">
        <v>3285</v>
      </c>
      <c r="J4942" s="83" t="s">
        <v>19354</v>
      </c>
      <c r="K4942" s="10" t="s">
        <v>6236</v>
      </c>
      <c r="L4942" s="98">
        <f>IFERROR(VLOOKUP($F4942&amp;$C4942,Sales!$J:$W,9,0),0)</f>
        <v>256782</v>
      </c>
      <c r="M4942" s="98">
        <f>IFERROR(VLOOKUP($F4942&amp;$C4942,Sales!$J:$W,10,0),0)</f>
        <v>0</v>
      </c>
      <c r="N4942" s="98">
        <f>IFERROR(VLOOKUP($F4942&amp;$C4942,Sales!$J:$W,11,0),0)</f>
        <v>1027128</v>
      </c>
      <c r="O4942" s="98">
        <f>IFERROR(VLOOKUP($F4942&amp;$C4942,Sales!$J:$W,12,0),0)</f>
        <v>10</v>
      </c>
      <c r="P4942" s="98">
        <f>IFERROR(VLOOKUP($F4942&amp;$C4942,Sales!$J:$W,13,0),0)</f>
        <v>427970</v>
      </c>
      <c r="Q4942" s="98">
        <f>IFERROR(VLOOKUP($F4942&amp;$C4942,Sales!$A:$H,7,0),0)</f>
        <v>0</v>
      </c>
      <c r="R4942" s="41">
        <f t="shared" si="155"/>
        <v>1</v>
      </c>
      <c r="S4942" s="15">
        <v>1</v>
      </c>
      <c r="T4942" s="15"/>
      <c r="U4942" s="15"/>
      <c r="V4942" s="15">
        <v>1</v>
      </c>
      <c r="W4942" s="15">
        <v>1</v>
      </c>
      <c r="X4942" s="15">
        <v>1</v>
      </c>
      <c r="Y4942" s="41">
        <v>1</v>
      </c>
      <c r="Z4942" s="41">
        <v>1</v>
      </c>
      <c r="AA4942" s="15"/>
      <c r="AB4942" s="15"/>
      <c r="AC4942" s="15"/>
      <c r="AD4942" s="15"/>
      <c r="AE4942" s="15"/>
      <c r="AF4942" s="15"/>
      <c r="AG4942" s="15"/>
      <c r="AH4942" s="15"/>
      <c r="AI4942" s="15"/>
      <c r="AJ4942" s="15"/>
      <c r="AK4942" s="15"/>
      <c r="AL4942" s="15"/>
      <c r="AM4942" s="15"/>
      <c r="AN4942" s="15"/>
      <c r="AO4942" s="15"/>
      <c r="AP4942" s="15"/>
      <c r="AQ4942" s="15"/>
      <c r="AR4942" s="15"/>
      <c r="AS4942" s="15"/>
      <c r="AT4942" s="15"/>
      <c r="AU4942" s="15"/>
      <c r="AV4942" s="15"/>
      <c r="AW4942" s="15"/>
      <c r="AX4942" s="82"/>
      <c r="AY4942" s="10"/>
      <c r="AZ4942" s="10">
        <v>1</v>
      </c>
      <c r="BA4942" t="s">
        <v>22</v>
      </c>
      <c r="BB4942" t="s">
        <v>23</v>
      </c>
      <c r="BD4942" s="39" t="str">
        <f t="shared" si="154"/>
        <v>4190376493_ID-7068956738Oral-B</v>
      </c>
    </row>
    <row r="4943" spans="2:59" ht="13.5" customHeight="1" x14ac:dyDescent="0.35">
      <c r="B4943" s="10" t="s">
        <v>17</v>
      </c>
      <c r="C4943" s="10" t="s">
        <v>2329</v>
      </c>
      <c r="D4943" s="10" t="s">
        <v>405</v>
      </c>
      <c r="E4943" s="10" t="s">
        <v>406</v>
      </c>
      <c r="F4943" s="10" t="s">
        <v>3574</v>
      </c>
      <c r="G4943" s="137" t="s">
        <v>17711</v>
      </c>
      <c r="H4943" s="10"/>
      <c r="I4943" s="10" t="s">
        <v>3286</v>
      </c>
      <c r="J4943" s="83" t="s">
        <v>19355</v>
      </c>
      <c r="K4943" s="10" t="s">
        <v>6237</v>
      </c>
      <c r="L4943" s="98">
        <f>IFERROR(VLOOKUP($F4943&amp;$C4943,Sales!$J:$W,9,0),0)</f>
        <v>0</v>
      </c>
      <c r="M4943" s="98">
        <f>IFERROR(VLOOKUP($F4943&amp;$C4943,Sales!$J:$W,10,0),0)</f>
        <v>0</v>
      </c>
      <c r="N4943" s="98">
        <f>IFERROR(VLOOKUP($F4943&amp;$C4943,Sales!$J:$W,11,0),0)</f>
        <v>1711860</v>
      </c>
      <c r="O4943" s="98">
        <f>IFERROR(VLOOKUP($F4943&amp;$C4943,Sales!$J:$W,12,0),0)</f>
        <v>6.666666666666667</v>
      </c>
      <c r="P4943" s="98">
        <f>IFERROR(VLOOKUP($F4943&amp;$C4943,Sales!$J:$W,13,0),0)</f>
        <v>570620</v>
      </c>
      <c r="Q4943" s="98">
        <f>IFERROR(VLOOKUP($F4943&amp;$C4943,Sales!$A:$H,7,0),0)</f>
        <v>0</v>
      </c>
      <c r="R4943" s="41" t="str">
        <f t="shared" si="155"/>
        <v>ERROR</v>
      </c>
      <c r="S4943" s="15"/>
      <c r="T4943" s="15"/>
      <c r="U4943" s="15"/>
      <c r="V4943" s="15"/>
      <c r="W4943" s="15"/>
      <c r="X4943" s="15"/>
      <c r="Y4943" s="41"/>
      <c r="Z4943" s="41"/>
      <c r="AA4943" s="41"/>
      <c r="AB4943" s="15"/>
      <c r="AC4943" s="15"/>
      <c r="AD4943" s="15"/>
      <c r="AE4943" s="15"/>
      <c r="AF4943" s="15"/>
      <c r="AG4943" s="15"/>
      <c r="AH4943" s="15"/>
      <c r="AI4943" s="15"/>
      <c r="AJ4943" s="41"/>
      <c r="AK4943" s="15"/>
      <c r="AL4943" s="15"/>
      <c r="AM4943" s="15"/>
      <c r="AN4943" s="15"/>
      <c r="AO4943" s="15"/>
      <c r="AP4943" s="15"/>
      <c r="AQ4943" s="15"/>
      <c r="AR4943" s="15"/>
      <c r="AS4943" s="15"/>
      <c r="AT4943" s="15"/>
      <c r="AU4943" s="15"/>
      <c r="AV4943" s="15"/>
      <c r="AW4943" s="15"/>
      <c r="AX4943" s="15"/>
      <c r="AY4943" s="10"/>
      <c r="AZ4943" s="10">
        <v>1</v>
      </c>
      <c r="BA4943" t="s">
        <v>22</v>
      </c>
      <c r="BB4943" t="s">
        <v>88</v>
      </c>
      <c r="BD4943" s="39" t="str">
        <f t="shared" si="154"/>
        <v>4190392394_ID-7068956739Oral-B</v>
      </c>
    </row>
    <row r="4944" spans="2:59" ht="13.5" customHeight="1" x14ac:dyDescent="0.35">
      <c r="B4944" s="10" t="s">
        <v>17</v>
      </c>
      <c r="C4944" s="10" t="s">
        <v>2329</v>
      </c>
      <c r="D4944" s="10" t="s">
        <v>405</v>
      </c>
      <c r="E4944" s="10" t="s">
        <v>406</v>
      </c>
      <c r="F4944" s="10" t="s">
        <v>3575</v>
      </c>
      <c r="G4944" s="137" t="s">
        <v>17712</v>
      </c>
      <c r="H4944" s="10"/>
      <c r="I4944" s="149" t="s">
        <v>3287</v>
      </c>
      <c r="J4944" s="83" t="s">
        <v>19356</v>
      </c>
      <c r="K4944" s="10" t="s">
        <v>6238</v>
      </c>
      <c r="L4944" s="98">
        <f>IFERROR(VLOOKUP($F4944&amp;$C4944,Sales!$J:$W,9,0),0)</f>
        <v>0</v>
      </c>
      <c r="M4944" s="98">
        <f>IFERROR(VLOOKUP($F4944&amp;$C4944,Sales!$J:$W,10,0),0)</f>
        <v>0</v>
      </c>
      <c r="N4944" s="98">
        <f>IFERROR(VLOOKUP($F4944&amp;$C4944,Sales!$J:$W,11,0),0)</f>
        <v>0</v>
      </c>
      <c r="O4944" s="98">
        <f>IFERROR(VLOOKUP($F4944&amp;$C4944,Sales!$J:$W,12,0),0)</f>
        <v>0</v>
      </c>
      <c r="P4944" s="98">
        <f>IFERROR(VLOOKUP($F4944&amp;$C4944,Sales!$J:$W,13,0),0)</f>
        <v>0</v>
      </c>
      <c r="Q4944" s="98">
        <f>IFERROR(VLOOKUP($F4944&amp;$C4944,Sales!$A:$H,7,0),0)</f>
        <v>0</v>
      </c>
      <c r="R4944" s="41">
        <f t="shared" si="155"/>
        <v>1</v>
      </c>
      <c r="S4944" s="15">
        <v>1</v>
      </c>
      <c r="T4944" s="15"/>
      <c r="U4944" s="15"/>
      <c r="V4944" s="15">
        <v>1</v>
      </c>
      <c r="W4944" s="15">
        <v>1</v>
      </c>
      <c r="X4944" s="15">
        <v>1</v>
      </c>
      <c r="Y4944" s="41">
        <v>1</v>
      </c>
      <c r="Z4944" s="41">
        <v>1</v>
      </c>
      <c r="AA4944" s="15"/>
      <c r="AB4944" s="15"/>
      <c r="AC4944" s="15"/>
      <c r="AD4944" s="15"/>
      <c r="AE4944" s="15"/>
      <c r="AF4944" s="15"/>
      <c r="AG4944" s="15"/>
      <c r="AH4944" s="15"/>
      <c r="AI4944" s="15"/>
      <c r="AJ4944" s="15"/>
      <c r="AK4944" s="15"/>
      <c r="AL4944" s="15"/>
      <c r="AM4944" s="15"/>
      <c r="AN4944" s="15"/>
      <c r="AO4944" s="15"/>
      <c r="AP4944" s="15"/>
      <c r="AQ4944" s="15"/>
      <c r="AR4944" s="15"/>
      <c r="AS4944" s="15"/>
      <c r="AT4944" s="15"/>
      <c r="AU4944" s="15"/>
      <c r="AV4944" s="15"/>
      <c r="AW4944" s="15"/>
      <c r="AX4944" s="82"/>
      <c r="AY4944" s="10"/>
      <c r="AZ4944" s="10">
        <v>1</v>
      </c>
      <c r="BA4944" t="s">
        <v>22</v>
      </c>
      <c r="BB4944" t="s">
        <v>23</v>
      </c>
      <c r="BD4944" s="39" t="str">
        <f t="shared" si="154"/>
        <v>4190362686_ID-7069004097Oral-B</v>
      </c>
      <c r="BE4944" s="88"/>
      <c r="BG4944" t="s">
        <v>17336</v>
      </c>
    </row>
    <row r="4945" spans="2:59" ht="13.5" customHeight="1" x14ac:dyDescent="0.35">
      <c r="B4945" s="10" t="s">
        <v>17</v>
      </c>
      <c r="C4945" s="10" t="s">
        <v>2329</v>
      </c>
      <c r="D4945" s="10" t="s">
        <v>405</v>
      </c>
      <c r="E4945" s="10" t="s">
        <v>406</v>
      </c>
      <c r="F4945" s="10" t="s">
        <v>3576</v>
      </c>
      <c r="G4945" s="137" t="s">
        <v>17713</v>
      </c>
      <c r="H4945" s="10"/>
      <c r="I4945" s="149" t="s">
        <v>3288</v>
      </c>
      <c r="J4945" s="83" t="s">
        <v>19357</v>
      </c>
      <c r="K4945" s="10" t="s">
        <v>6239</v>
      </c>
      <c r="L4945" s="98">
        <f>IFERROR(VLOOKUP($F4945&amp;$C4945,Sales!$J:$W,9,0),0)</f>
        <v>0</v>
      </c>
      <c r="M4945" s="98">
        <f>IFERROR(VLOOKUP($F4945&amp;$C4945,Sales!$J:$W,10,0),0)</f>
        <v>0</v>
      </c>
      <c r="N4945" s="98">
        <f>IFERROR(VLOOKUP($F4945&amp;$C4945,Sales!$J:$W,11,0),0)</f>
        <v>0</v>
      </c>
      <c r="O4945" s="98">
        <f>IFERROR(VLOOKUP($F4945&amp;$C4945,Sales!$J:$W,12,0),0)</f>
        <v>0</v>
      </c>
      <c r="P4945" s="98">
        <f>IFERROR(VLOOKUP($F4945&amp;$C4945,Sales!$J:$W,13,0),0)</f>
        <v>0</v>
      </c>
      <c r="Q4945" s="98">
        <f>IFERROR(VLOOKUP($F4945&amp;$C4945,Sales!$A:$H,7,0),0)</f>
        <v>0</v>
      </c>
      <c r="R4945" s="41">
        <f t="shared" si="155"/>
        <v>1</v>
      </c>
      <c r="S4945" s="15">
        <v>1</v>
      </c>
      <c r="T4945" s="15"/>
      <c r="U4945" s="15"/>
      <c r="V4945" s="15">
        <v>1</v>
      </c>
      <c r="W4945" s="15">
        <v>1</v>
      </c>
      <c r="X4945" s="15">
        <v>1</v>
      </c>
      <c r="Y4945" s="41">
        <v>1</v>
      </c>
      <c r="Z4945" s="41">
        <v>1</v>
      </c>
      <c r="AA4945" s="15"/>
      <c r="AB4945" s="15"/>
      <c r="AC4945" s="15"/>
      <c r="AD4945" s="15"/>
      <c r="AE4945" s="15"/>
      <c r="AF4945" s="15"/>
      <c r="AG4945" s="15"/>
      <c r="AH4945" s="15"/>
      <c r="AI4945" s="15"/>
      <c r="AJ4945" s="15"/>
      <c r="AK4945" s="15"/>
      <c r="AL4945" s="15"/>
      <c r="AM4945" s="15"/>
      <c r="AN4945" s="15"/>
      <c r="AO4945" s="15"/>
      <c r="AP4945" s="15"/>
      <c r="AQ4945" s="15"/>
      <c r="AR4945" s="15"/>
      <c r="AS4945" s="15"/>
      <c r="AT4945" s="15"/>
      <c r="AU4945" s="15"/>
      <c r="AV4945" s="15"/>
      <c r="AW4945" s="15"/>
      <c r="AX4945" s="82"/>
      <c r="AY4945" s="10"/>
      <c r="AZ4945" s="10">
        <v>1</v>
      </c>
      <c r="BA4945" t="s">
        <v>22</v>
      </c>
      <c r="BB4945" t="s">
        <v>23</v>
      </c>
      <c r="BD4945" s="39" t="str">
        <f t="shared" si="154"/>
        <v>4190380461_ID-7068994250Oral-B</v>
      </c>
    </row>
    <row r="4946" spans="2:59" ht="13.5" customHeight="1" x14ac:dyDescent="0.35">
      <c r="B4946" s="10" t="s">
        <v>17</v>
      </c>
      <c r="C4946" s="10" t="s">
        <v>2329</v>
      </c>
      <c r="D4946" s="10" t="s">
        <v>405</v>
      </c>
      <c r="E4946" s="10" t="s">
        <v>406</v>
      </c>
      <c r="F4946" s="10" t="s">
        <v>3577</v>
      </c>
      <c r="G4946" s="137" t="s">
        <v>17714</v>
      </c>
      <c r="H4946" s="10"/>
      <c r="I4946" s="10" t="s">
        <v>3289</v>
      </c>
      <c r="J4946" s="83" t="s">
        <v>19358</v>
      </c>
      <c r="K4946" s="10" t="s">
        <v>6240</v>
      </c>
      <c r="L4946" s="98">
        <f>IFERROR(VLOOKUP($F4946&amp;$C4946,Sales!$J:$W,9,0),0)</f>
        <v>0</v>
      </c>
      <c r="M4946" s="98">
        <f>IFERROR(VLOOKUP($F4946&amp;$C4946,Sales!$J:$W,10,0),0)</f>
        <v>0</v>
      </c>
      <c r="N4946" s="98">
        <f>IFERROR(VLOOKUP($F4946&amp;$C4946,Sales!$J:$W,11,0),0)</f>
        <v>2895192</v>
      </c>
      <c r="O4946" s="98">
        <f>IFERROR(VLOOKUP($F4946&amp;$C4946,Sales!$J:$W,12,0),0)</f>
        <v>8</v>
      </c>
      <c r="P4946" s="98">
        <f>IFERROR(VLOOKUP($F4946&amp;$C4946,Sales!$J:$W,13,0),0)</f>
        <v>965064</v>
      </c>
      <c r="Q4946" s="98">
        <f>IFERROR(VLOOKUP($F4946&amp;$C4946,Sales!$A:$H,7,0),0)</f>
        <v>0</v>
      </c>
      <c r="R4946" s="41" t="str">
        <f t="shared" si="155"/>
        <v>ERROR</v>
      </c>
      <c r="S4946" s="15"/>
      <c r="T4946" s="15"/>
      <c r="U4946" s="15"/>
      <c r="V4946" s="15"/>
      <c r="W4946" s="15"/>
      <c r="X4946" s="15"/>
      <c r="Y4946" s="41"/>
      <c r="Z4946" s="41"/>
      <c r="AA4946" s="41"/>
      <c r="AB4946" s="15"/>
      <c r="AC4946" s="15"/>
      <c r="AD4946" s="15"/>
      <c r="AE4946" s="15"/>
      <c r="AF4946" s="15"/>
      <c r="AG4946" s="15"/>
      <c r="AH4946" s="15"/>
      <c r="AI4946" s="15"/>
      <c r="AJ4946" s="41"/>
      <c r="AK4946" s="15"/>
      <c r="AL4946" s="15"/>
      <c r="AM4946" s="15"/>
      <c r="AN4946" s="15"/>
      <c r="AO4946" s="15"/>
      <c r="AP4946" s="15"/>
      <c r="AQ4946" s="15"/>
      <c r="AR4946" s="15"/>
      <c r="AS4946" s="15"/>
      <c r="AT4946" s="15"/>
      <c r="AU4946" s="15"/>
      <c r="AV4946" s="15"/>
      <c r="AW4946" s="15"/>
      <c r="AX4946" s="15"/>
      <c r="AY4946" s="10"/>
      <c r="AZ4946" s="10">
        <v>1</v>
      </c>
      <c r="BA4946" t="s">
        <v>22</v>
      </c>
      <c r="BB4946" t="s">
        <v>88</v>
      </c>
      <c r="BD4946" s="39" t="str">
        <f t="shared" si="154"/>
        <v>4190380460_ID-7068978912Oral-B</v>
      </c>
    </row>
    <row r="4947" spans="2:59" ht="13.5" customHeight="1" x14ac:dyDescent="0.35">
      <c r="B4947" s="10" t="s">
        <v>17</v>
      </c>
      <c r="C4947" s="10" t="s">
        <v>2329</v>
      </c>
      <c r="D4947" s="10" t="s">
        <v>405</v>
      </c>
      <c r="E4947" s="10" t="s">
        <v>406</v>
      </c>
      <c r="F4947" s="10" t="s">
        <v>4154</v>
      </c>
      <c r="G4947" s="137" t="s">
        <v>17715</v>
      </c>
      <c r="H4947" s="10"/>
      <c r="I4947" s="10" t="s">
        <v>17716</v>
      </c>
      <c r="J4947" s="83" t="s">
        <v>19359</v>
      </c>
      <c r="K4947" s="10" t="s">
        <v>4278</v>
      </c>
      <c r="L4947" s="98">
        <f>IFERROR(VLOOKUP($F4947&amp;$C4947,Sales!$J:$W,9,0),0)</f>
        <v>0</v>
      </c>
      <c r="M4947" s="98">
        <f>IFERROR(VLOOKUP($F4947&amp;$C4947,Sales!$J:$W,10,0),0)</f>
        <v>0</v>
      </c>
      <c r="N4947" s="98">
        <f>IFERROR(VLOOKUP($F4947&amp;$C4947,Sales!$J:$W,11,0),0)</f>
        <v>0</v>
      </c>
      <c r="O4947" s="98">
        <f>IFERROR(VLOOKUP($F4947&amp;$C4947,Sales!$J:$W,12,0),0)</f>
        <v>0</v>
      </c>
      <c r="P4947" s="98">
        <f>IFERROR(VLOOKUP($F4947&amp;$C4947,Sales!$J:$W,13,0),0)</f>
        <v>0</v>
      </c>
      <c r="Q4947" s="98">
        <f>IFERROR(VLOOKUP($F4947&amp;$C4947,Sales!$A:$H,7,0),0)</f>
        <v>0</v>
      </c>
      <c r="R4947" s="41" t="str">
        <f t="shared" si="155"/>
        <v>ERROR</v>
      </c>
      <c r="S4947" s="15"/>
      <c r="T4947" s="15"/>
      <c r="U4947" s="15"/>
      <c r="V4947" s="15"/>
      <c r="W4947" s="15"/>
      <c r="X4947" s="15"/>
      <c r="Y4947" s="41"/>
      <c r="Z4947" s="41"/>
      <c r="AA4947" s="41"/>
      <c r="AB4947" s="15"/>
      <c r="AC4947" s="15"/>
      <c r="AD4947" s="15"/>
      <c r="AE4947" s="15"/>
      <c r="AF4947" s="15"/>
      <c r="AG4947" s="15"/>
      <c r="AH4947" s="15"/>
      <c r="AI4947" s="15"/>
      <c r="AJ4947" s="41"/>
      <c r="AK4947" s="15"/>
      <c r="AL4947" s="15"/>
      <c r="AM4947" s="15"/>
      <c r="AN4947" s="15"/>
      <c r="AO4947" s="15"/>
      <c r="AP4947" s="15"/>
      <c r="AQ4947" s="15"/>
      <c r="AR4947" s="15"/>
      <c r="AS4947" s="15"/>
      <c r="AT4947" s="15"/>
      <c r="AU4947" s="15"/>
      <c r="AV4947" s="15"/>
      <c r="AW4947" s="15"/>
      <c r="AX4947" s="15"/>
      <c r="AY4947" s="10"/>
      <c r="AZ4947" s="10">
        <v>1</v>
      </c>
      <c r="BA4947" t="s">
        <v>22</v>
      </c>
      <c r="BB4947" t="s">
        <v>88</v>
      </c>
      <c r="BD4947" s="39" t="str">
        <f t="shared" si="154"/>
        <v>4644798161_ID-8162988743Oral-B</v>
      </c>
    </row>
    <row r="4948" spans="2:59" ht="13.5" customHeight="1" x14ac:dyDescent="0.35">
      <c r="B4948" s="10" t="s">
        <v>17</v>
      </c>
      <c r="C4948" s="10" t="s">
        <v>2329</v>
      </c>
      <c r="D4948" s="10" t="s">
        <v>405</v>
      </c>
      <c r="E4948" s="10" t="s">
        <v>406</v>
      </c>
      <c r="F4948" s="10" t="s">
        <v>4267</v>
      </c>
      <c r="G4948" s="137" t="s">
        <v>17717</v>
      </c>
      <c r="H4948" s="10"/>
      <c r="I4948" s="10" t="s">
        <v>4268</v>
      </c>
      <c r="J4948" s="83" t="s">
        <v>19360</v>
      </c>
      <c r="K4948" s="10" t="s">
        <v>4280</v>
      </c>
      <c r="L4948" s="98">
        <f>IFERROR(VLOOKUP($F4948&amp;$C4948,Sales!$J:$W,9,0),0)</f>
        <v>0</v>
      </c>
      <c r="M4948" s="98">
        <f>IFERROR(VLOOKUP($F4948&amp;$C4948,Sales!$J:$W,10,0),0)</f>
        <v>0</v>
      </c>
      <c r="N4948" s="98">
        <f>IFERROR(VLOOKUP($F4948&amp;$C4948,Sales!$J:$W,11,0),0)</f>
        <v>0</v>
      </c>
      <c r="O4948" s="98">
        <f>IFERROR(VLOOKUP($F4948&amp;$C4948,Sales!$J:$W,12,0),0)</f>
        <v>0</v>
      </c>
      <c r="P4948" s="98">
        <f>IFERROR(VLOOKUP($F4948&amp;$C4948,Sales!$J:$W,13,0),0)</f>
        <v>0</v>
      </c>
      <c r="Q4948" s="98">
        <f>IFERROR(VLOOKUP($F4948&amp;$C4948,Sales!$A:$H,7,0),0)</f>
        <v>0</v>
      </c>
      <c r="R4948" s="41" t="str">
        <f t="shared" si="155"/>
        <v>ERROR</v>
      </c>
      <c r="S4948" s="15"/>
      <c r="T4948" s="15"/>
      <c r="U4948" s="15"/>
      <c r="V4948" s="15"/>
      <c r="W4948" s="15"/>
      <c r="X4948" s="15"/>
      <c r="Y4948" s="41"/>
      <c r="Z4948" s="41"/>
      <c r="AA4948" s="41"/>
      <c r="AB4948" s="15"/>
      <c r="AC4948" s="15"/>
      <c r="AD4948" s="15"/>
      <c r="AE4948" s="15"/>
      <c r="AF4948" s="15"/>
      <c r="AG4948" s="15"/>
      <c r="AH4948" s="15"/>
      <c r="AI4948" s="15"/>
      <c r="AJ4948" s="41"/>
      <c r="AK4948" s="15"/>
      <c r="AL4948" s="15"/>
      <c r="AM4948" s="15"/>
      <c r="AN4948" s="15"/>
      <c r="AO4948" s="15"/>
      <c r="AP4948" s="15"/>
      <c r="AQ4948" s="15"/>
      <c r="AR4948" s="15"/>
      <c r="AS4948" s="15"/>
      <c r="AT4948" s="15"/>
      <c r="AU4948" s="15"/>
      <c r="AV4948" s="15"/>
      <c r="AW4948" s="15"/>
      <c r="AX4948" s="82"/>
      <c r="AY4948" s="10"/>
      <c r="AZ4948" s="10">
        <v>1</v>
      </c>
      <c r="BA4948" t="s">
        <v>22</v>
      </c>
      <c r="BB4948" t="s">
        <v>88</v>
      </c>
      <c r="BD4948" s="39" t="str">
        <f t="shared" si="154"/>
        <v>4644804079_ID-8163000783Oral-B</v>
      </c>
      <c r="BE4948" s="88">
        <v>44904</v>
      </c>
      <c r="BF4948" t="s">
        <v>14057</v>
      </c>
      <c r="BG4948" t="s">
        <v>17364</v>
      </c>
    </row>
    <row r="4949" spans="2:59" ht="13.5" customHeight="1" x14ac:dyDescent="0.35">
      <c r="B4949" s="10" t="s">
        <v>17</v>
      </c>
      <c r="C4949" s="10" t="s">
        <v>2329</v>
      </c>
      <c r="D4949" s="10" t="s">
        <v>405</v>
      </c>
      <c r="E4949" s="10" t="s">
        <v>406</v>
      </c>
      <c r="F4949" s="10" t="s">
        <v>4269</v>
      </c>
      <c r="G4949" s="137" t="s">
        <v>17718</v>
      </c>
      <c r="H4949" s="10"/>
      <c r="I4949" s="149" t="s">
        <v>4270</v>
      </c>
      <c r="J4949" s="83" t="s">
        <v>19361</v>
      </c>
      <c r="K4949" s="10" t="s">
        <v>4281</v>
      </c>
      <c r="L4949" s="98">
        <f>IFERROR(VLOOKUP($F4949&amp;$C4949,Sales!$J:$W,9,0),0)</f>
        <v>0</v>
      </c>
      <c r="M4949" s="98">
        <f>IFERROR(VLOOKUP($F4949&amp;$C4949,Sales!$J:$W,10,0),0)</f>
        <v>0</v>
      </c>
      <c r="N4949" s="98">
        <f>IFERROR(VLOOKUP($F4949&amp;$C4949,Sales!$J:$W,11,0),0)</f>
        <v>1291896</v>
      </c>
      <c r="O4949" s="98">
        <f>IFERROR(VLOOKUP($F4949&amp;$C4949,Sales!$J:$W,12,0),0)</f>
        <v>8</v>
      </c>
      <c r="P4949" s="98">
        <f>IFERROR(VLOOKUP($F4949&amp;$C4949,Sales!$J:$W,13,0),0)</f>
        <v>430632</v>
      </c>
      <c r="Q4949" s="98">
        <f>IFERROR(VLOOKUP($F4949&amp;$C4949,Sales!$A:$H,7,0),0)</f>
        <v>0</v>
      </c>
      <c r="R4949" s="41">
        <f t="shared" si="155"/>
        <v>1</v>
      </c>
      <c r="S4949" s="15">
        <v>1</v>
      </c>
      <c r="T4949" s="15"/>
      <c r="U4949" s="15"/>
      <c r="V4949" s="15">
        <v>1</v>
      </c>
      <c r="W4949" s="15">
        <v>1</v>
      </c>
      <c r="X4949" s="15">
        <v>1</v>
      </c>
      <c r="Y4949" s="41">
        <v>1</v>
      </c>
      <c r="Z4949" s="41">
        <v>1</v>
      </c>
      <c r="AA4949" s="15"/>
      <c r="AB4949" s="15"/>
      <c r="AC4949" s="15"/>
      <c r="AD4949" s="15"/>
      <c r="AE4949" s="15"/>
      <c r="AF4949" s="15"/>
      <c r="AG4949" s="15"/>
      <c r="AH4949" s="15"/>
      <c r="AI4949" s="15"/>
      <c r="AJ4949" s="15"/>
      <c r="AK4949" s="15"/>
      <c r="AL4949" s="15"/>
      <c r="AM4949" s="15"/>
      <c r="AN4949" s="15"/>
      <c r="AO4949" s="15"/>
      <c r="AP4949" s="15"/>
      <c r="AQ4949" s="15"/>
      <c r="AR4949" s="15"/>
      <c r="AS4949" s="15"/>
      <c r="AT4949" s="15"/>
      <c r="AU4949" s="15"/>
      <c r="AV4949" s="15"/>
      <c r="AW4949" s="15"/>
      <c r="AX4949" s="15"/>
      <c r="AY4949" s="10"/>
      <c r="AZ4949" s="10">
        <v>1</v>
      </c>
      <c r="BA4949" t="s">
        <v>22</v>
      </c>
      <c r="BB4949" t="s">
        <v>23</v>
      </c>
      <c r="BD4949" s="39" t="str">
        <f t="shared" si="154"/>
        <v>4644762717_ID-8163000784Oral-B</v>
      </c>
      <c r="BG4949" t="s">
        <v>17336</v>
      </c>
    </row>
    <row r="4950" spans="2:59" ht="13.5" customHeight="1" x14ac:dyDescent="0.35">
      <c r="B4950" s="10" t="s">
        <v>17</v>
      </c>
      <c r="C4950" s="10" t="s">
        <v>2329</v>
      </c>
      <c r="D4950" s="10" t="s">
        <v>405</v>
      </c>
      <c r="E4950" s="10" t="s">
        <v>406</v>
      </c>
      <c r="F4950" s="10" t="s">
        <v>3563</v>
      </c>
      <c r="G4950" s="137" t="s">
        <v>17719</v>
      </c>
      <c r="H4950" s="10"/>
      <c r="I4950" s="149" t="s">
        <v>3276</v>
      </c>
      <c r="J4950" s="83" t="s">
        <v>19362</v>
      </c>
      <c r="K4950" s="10" t="s">
        <v>6225</v>
      </c>
      <c r="L4950" s="98">
        <f>IFERROR(VLOOKUP($F4950&amp;$C4950,Sales!$J:$W,9,0),0)</f>
        <v>0</v>
      </c>
      <c r="M4950" s="98">
        <f>IFERROR(VLOOKUP($F4950&amp;$C4950,Sales!$J:$W,10,0),0)</f>
        <v>0</v>
      </c>
      <c r="N4950" s="98">
        <f>IFERROR(VLOOKUP($F4950&amp;$C4950,Sales!$J:$W,11,0),0)</f>
        <v>803280</v>
      </c>
      <c r="O4950" s="98">
        <f>IFERROR(VLOOKUP($F4950&amp;$C4950,Sales!$J:$W,12,0),0)</f>
        <v>8</v>
      </c>
      <c r="P4950" s="98">
        <f>IFERROR(VLOOKUP($F4950&amp;$C4950,Sales!$J:$W,13,0),0)</f>
        <v>267760</v>
      </c>
      <c r="Q4950" s="98">
        <f>IFERROR(VLOOKUP($F4950&amp;$C4950,Sales!$A:$H,7,0),0)</f>
        <v>0</v>
      </c>
      <c r="R4950" s="41" t="str">
        <f t="shared" si="155"/>
        <v>ERROR</v>
      </c>
      <c r="S4950" s="15"/>
      <c r="T4950" s="15"/>
      <c r="U4950" s="15"/>
      <c r="V4950" s="15"/>
      <c r="W4950" s="15"/>
      <c r="X4950" s="15"/>
      <c r="Y4950" s="41"/>
      <c r="Z4950" s="41"/>
      <c r="AA4950" s="15"/>
      <c r="AB4950" s="15"/>
      <c r="AC4950" s="15"/>
      <c r="AD4950" s="15"/>
      <c r="AE4950" s="15"/>
      <c r="AF4950" s="15"/>
      <c r="AG4950" s="15"/>
      <c r="AH4950" s="15"/>
      <c r="AI4950" s="15"/>
      <c r="AJ4950" s="41"/>
      <c r="AK4950" s="15"/>
      <c r="AL4950" s="15"/>
      <c r="AM4950" s="15"/>
      <c r="AN4950" s="15"/>
      <c r="AO4950" s="15"/>
      <c r="AP4950" s="15"/>
      <c r="AQ4950" s="15"/>
      <c r="AR4950" s="15"/>
      <c r="AS4950" s="15"/>
      <c r="AT4950" s="15"/>
      <c r="AU4950" s="15"/>
      <c r="AV4950" s="15"/>
      <c r="AW4950" s="15"/>
      <c r="AX4950" s="82"/>
      <c r="AY4950" s="10"/>
      <c r="AZ4950" s="10">
        <v>1</v>
      </c>
      <c r="BA4950" t="s">
        <v>22</v>
      </c>
      <c r="BB4950" t="s">
        <v>88</v>
      </c>
      <c r="BD4950" s="39" t="str">
        <f t="shared" si="154"/>
        <v>4190400427_ID-7069008250Oral-B</v>
      </c>
      <c r="BE4950" s="1">
        <v>45147</v>
      </c>
      <c r="BF4950" t="s">
        <v>20114</v>
      </c>
    </row>
    <row r="4951" spans="2:59" ht="13.5" customHeight="1" x14ac:dyDescent="0.35">
      <c r="B4951" s="10" t="s">
        <v>17</v>
      </c>
      <c r="C4951" s="10" t="s">
        <v>2329</v>
      </c>
      <c r="D4951" s="10" t="s">
        <v>405</v>
      </c>
      <c r="E4951" s="10" t="s">
        <v>406</v>
      </c>
      <c r="F4951" s="10" t="s">
        <v>3564</v>
      </c>
      <c r="G4951" s="137" t="s">
        <v>17720</v>
      </c>
      <c r="H4951" s="10"/>
      <c r="I4951" s="10" t="s">
        <v>3277</v>
      </c>
      <c r="J4951" s="83" t="s">
        <v>19363</v>
      </c>
      <c r="K4951" s="10" t="s">
        <v>6226</v>
      </c>
      <c r="L4951" s="98">
        <f>IFERROR(VLOOKUP($F4951&amp;$C4951,Sales!$J:$W,9,0),0)</f>
        <v>0</v>
      </c>
      <c r="M4951" s="98">
        <f>IFERROR(VLOOKUP($F4951&amp;$C4951,Sales!$J:$W,10,0),0)</f>
        <v>0</v>
      </c>
      <c r="N4951" s="98">
        <f>IFERROR(VLOOKUP($F4951&amp;$C4951,Sales!$J:$W,11,0),0)</f>
        <v>602459.99999999988</v>
      </c>
      <c r="O4951" s="98">
        <f>IFERROR(VLOOKUP($F4951&amp;$C4951,Sales!$J:$W,12,0),0)</f>
        <v>4</v>
      </c>
      <c r="P4951" s="98">
        <f>IFERROR(VLOOKUP($F4951&amp;$C4951,Sales!$J:$W,13,0),0)</f>
        <v>200819.99999999997</v>
      </c>
      <c r="Q4951" s="98">
        <f>IFERROR(VLOOKUP($F4951&amp;$C4951,Sales!$A:$H,7,0),0)</f>
        <v>0</v>
      </c>
      <c r="R4951" s="41" t="str">
        <f t="shared" si="155"/>
        <v>ERROR</v>
      </c>
      <c r="S4951" s="15"/>
      <c r="T4951" s="15"/>
      <c r="U4951" s="15"/>
      <c r="V4951" s="15"/>
      <c r="W4951" s="15"/>
      <c r="X4951" s="15"/>
      <c r="Y4951" s="41"/>
      <c r="Z4951" s="41"/>
      <c r="AA4951" s="41"/>
      <c r="AB4951" s="15"/>
      <c r="AC4951" s="15"/>
      <c r="AD4951" s="15"/>
      <c r="AE4951" s="15"/>
      <c r="AF4951" s="15"/>
      <c r="AG4951" s="15"/>
      <c r="AH4951" s="15"/>
      <c r="AI4951" s="15"/>
      <c r="AJ4951" s="41"/>
      <c r="AK4951" s="15"/>
      <c r="AL4951" s="15"/>
      <c r="AM4951" s="15"/>
      <c r="AN4951" s="15"/>
      <c r="AO4951" s="15"/>
      <c r="AP4951" s="15"/>
      <c r="AQ4951" s="15"/>
      <c r="AR4951" s="15"/>
      <c r="AS4951" s="15"/>
      <c r="AT4951" s="15"/>
      <c r="AU4951" s="15"/>
      <c r="AV4951" s="15"/>
      <c r="AW4951" s="15"/>
      <c r="AX4951" s="15"/>
      <c r="AY4951" s="10"/>
      <c r="AZ4951" s="10">
        <v>1</v>
      </c>
      <c r="BA4951" t="s">
        <v>22</v>
      </c>
      <c r="BB4951" t="s">
        <v>88</v>
      </c>
      <c r="BD4951" s="39" t="str">
        <f t="shared" si="154"/>
        <v>4190400428_ID-7068992568Oral-B</v>
      </c>
    </row>
    <row r="4952" spans="2:59" ht="13.5" customHeight="1" x14ac:dyDescent="0.35">
      <c r="B4952" s="10" t="s">
        <v>17</v>
      </c>
      <c r="C4952" s="10" t="s">
        <v>2329</v>
      </c>
      <c r="D4952" s="10" t="s">
        <v>405</v>
      </c>
      <c r="E4952" s="10" t="s">
        <v>406</v>
      </c>
      <c r="F4952" s="10" t="s">
        <v>3565</v>
      </c>
      <c r="G4952" s="137" t="s">
        <v>17721</v>
      </c>
      <c r="H4952" s="10"/>
      <c r="I4952" s="149" t="s">
        <v>3278</v>
      </c>
      <c r="J4952" s="83" t="s">
        <v>19364</v>
      </c>
      <c r="K4952" s="10" t="s">
        <v>6227</v>
      </c>
      <c r="L4952" s="98">
        <f>IFERROR(VLOOKUP($F4952&amp;$C4952,Sales!$J:$W,9,0),0)</f>
        <v>0</v>
      </c>
      <c r="M4952" s="98">
        <f>IFERROR(VLOOKUP($F4952&amp;$C4952,Sales!$J:$W,10,0),0)</f>
        <v>0</v>
      </c>
      <c r="N4952" s="98">
        <f>IFERROR(VLOOKUP($F4952&amp;$C4952,Sales!$J:$W,11,0),0)</f>
        <v>0</v>
      </c>
      <c r="O4952" s="98">
        <f>IFERROR(VLOOKUP($F4952&amp;$C4952,Sales!$J:$W,12,0),0)</f>
        <v>0</v>
      </c>
      <c r="P4952" s="98">
        <f>IFERROR(VLOOKUP($F4952&amp;$C4952,Sales!$J:$W,13,0),0)</f>
        <v>0</v>
      </c>
      <c r="Q4952" s="98">
        <f>IFERROR(VLOOKUP($F4952&amp;$C4952,Sales!$A:$H,7,0),0)</f>
        <v>0</v>
      </c>
      <c r="R4952" s="41">
        <f t="shared" si="155"/>
        <v>1</v>
      </c>
      <c r="S4952" s="15">
        <v>1</v>
      </c>
      <c r="T4952" s="15"/>
      <c r="U4952" s="15"/>
      <c r="V4952" s="15">
        <v>1</v>
      </c>
      <c r="W4952" s="15">
        <v>1</v>
      </c>
      <c r="X4952" s="15">
        <v>1</v>
      </c>
      <c r="Y4952" s="41">
        <v>1</v>
      </c>
      <c r="Z4952" s="41">
        <v>1</v>
      </c>
      <c r="AA4952" s="15"/>
      <c r="AB4952" s="15"/>
      <c r="AC4952" s="15"/>
      <c r="AD4952" s="15"/>
      <c r="AE4952" s="15"/>
      <c r="AF4952" s="15"/>
      <c r="AG4952" s="15"/>
      <c r="AH4952" s="15"/>
      <c r="AI4952" s="15"/>
      <c r="AJ4952" s="15"/>
      <c r="AK4952" s="15"/>
      <c r="AL4952" s="15"/>
      <c r="AM4952" s="15"/>
      <c r="AN4952" s="15"/>
      <c r="AO4952" s="15"/>
      <c r="AP4952" s="15"/>
      <c r="AQ4952" s="15"/>
      <c r="AR4952" s="15"/>
      <c r="AS4952" s="15"/>
      <c r="AT4952" s="15"/>
      <c r="AU4952" s="15"/>
      <c r="AV4952" s="15"/>
      <c r="AW4952" s="15"/>
      <c r="AX4952" s="15"/>
      <c r="AY4952" s="10"/>
      <c r="AZ4952" s="10">
        <v>1</v>
      </c>
      <c r="BA4952" t="s">
        <v>22</v>
      </c>
      <c r="BB4952" t="s">
        <v>23</v>
      </c>
      <c r="BD4952" s="39" t="str">
        <f t="shared" si="154"/>
        <v>4190388442_ID-7068976731Oral-B</v>
      </c>
      <c r="BG4952" t="s">
        <v>17336</v>
      </c>
    </row>
    <row r="4953" spans="2:59" ht="13.5" customHeight="1" x14ac:dyDescent="0.35">
      <c r="B4953" s="10" t="s">
        <v>17</v>
      </c>
      <c r="C4953" s="10" t="s">
        <v>2329</v>
      </c>
      <c r="D4953" s="10" t="s">
        <v>405</v>
      </c>
      <c r="E4953" s="10" t="s">
        <v>406</v>
      </c>
      <c r="F4953" s="10" t="s">
        <v>3566</v>
      </c>
      <c r="G4953" s="137" t="s">
        <v>17722</v>
      </c>
      <c r="H4953" s="10"/>
      <c r="I4953" s="149" t="s">
        <v>6381</v>
      </c>
      <c r="J4953" s="83" t="s">
        <v>19365</v>
      </c>
      <c r="K4953" s="10" t="s">
        <v>6228</v>
      </c>
      <c r="L4953" s="98">
        <f>IFERROR(VLOOKUP($F4953&amp;$C4953,Sales!$J:$W,9,0),0)</f>
        <v>0</v>
      </c>
      <c r="M4953" s="98">
        <f>IFERROR(VLOOKUP($F4953&amp;$C4953,Sales!$J:$W,10,0),0)</f>
        <v>0</v>
      </c>
      <c r="N4953" s="98">
        <f>IFERROR(VLOOKUP($F4953&amp;$C4953,Sales!$J:$W,11,0),0)</f>
        <v>1227609</v>
      </c>
      <c r="O4953" s="98">
        <f>IFERROR(VLOOKUP($F4953&amp;$C4953,Sales!$J:$W,12,0),0)</f>
        <v>9</v>
      </c>
      <c r="P4953" s="98">
        <f>IFERROR(VLOOKUP($F4953&amp;$C4953,Sales!$J:$W,13,0),0)</f>
        <v>409203</v>
      </c>
      <c r="Q4953" s="98">
        <f>IFERROR(VLOOKUP($F4953&amp;$C4953,Sales!$A:$H,7,0),0)</f>
        <v>0</v>
      </c>
      <c r="R4953" s="41">
        <f t="shared" si="155"/>
        <v>1</v>
      </c>
      <c r="S4953" s="15">
        <v>1</v>
      </c>
      <c r="T4953" s="15"/>
      <c r="U4953" s="15"/>
      <c r="V4953" s="15">
        <v>1</v>
      </c>
      <c r="W4953" s="15">
        <v>1</v>
      </c>
      <c r="X4953" s="15">
        <v>1</v>
      </c>
      <c r="Y4953" s="41">
        <v>1</v>
      </c>
      <c r="Z4953" s="41">
        <v>1</v>
      </c>
      <c r="AA4953" s="15"/>
      <c r="AB4953" s="15"/>
      <c r="AC4953" s="15"/>
      <c r="AD4953" s="15"/>
      <c r="AE4953" s="15"/>
      <c r="AF4953" s="15"/>
      <c r="AG4953" s="15"/>
      <c r="AH4953" s="15"/>
      <c r="AI4953" s="15"/>
      <c r="AJ4953" s="15"/>
      <c r="AK4953" s="15"/>
      <c r="AL4953" s="15"/>
      <c r="AM4953" s="15"/>
      <c r="AN4953" s="15"/>
      <c r="AO4953" s="15"/>
      <c r="AP4953" s="15"/>
      <c r="AQ4953" s="15"/>
      <c r="AR4953" s="15"/>
      <c r="AS4953" s="15"/>
      <c r="AT4953" s="15"/>
      <c r="AU4953" s="15"/>
      <c r="AV4953" s="15"/>
      <c r="AW4953" s="15"/>
      <c r="AX4953" s="82"/>
      <c r="AY4953" s="10"/>
      <c r="AZ4953" s="10">
        <v>1</v>
      </c>
      <c r="BA4953" t="s">
        <v>22</v>
      </c>
      <c r="BB4953" t="s">
        <v>23</v>
      </c>
      <c r="BD4953" s="39" t="str">
        <f t="shared" si="154"/>
        <v>4190382489_ID-7069002105Oral-B</v>
      </c>
    </row>
    <row r="4954" spans="2:59" ht="13.5" customHeight="1" x14ac:dyDescent="0.35">
      <c r="B4954" s="10" t="s">
        <v>17</v>
      </c>
      <c r="C4954" s="10" t="s">
        <v>2329</v>
      </c>
      <c r="D4954" s="10" t="s">
        <v>405</v>
      </c>
      <c r="E4954" s="10" t="s">
        <v>406</v>
      </c>
      <c r="F4954" s="10" t="s">
        <v>3567</v>
      </c>
      <c r="G4954" s="137" t="s">
        <v>17723</v>
      </c>
      <c r="H4954" s="10"/>
      <c r="I4954" s="149" t="s">
        <v>6382</v>
      </c>
      <c r="J4954" s="83" t="s">
        <v>19366</v>
      </c>
      <c r="K4954" s="10" t="s">
        <v>6229</v>
      </c>
      <c r="L4954" s="98">
        <f>IFERROR(VLOOKUP($F4954&amp;$C4954,Sales!$J:$W,9,0),0)</f>
        <v>0</v>
      </c>
      <c r="M4954" s="98">
        <f>IFERROR(VLOOKUP($F4954&amp;$C4954,Sales!$J:$W,10,0),0)</f>
        <v>0</v>
      </c>
      <c r="N4954" s="98">
        <f>IFERROR(VLOOKUP($F4954&amp;$C4954,Sales!$J:$W,11,0),0)</f>
        <v>0</v>
      </c>
      <c r="O4954" s="98">
        <f>IFERROR(VLOOKUP($F4954&amp;$C4954,Sales!$J:$W,12,0),0)</f>
        <v>0</v>
      </c>
      <c r="P4954" s="98">
        <f>IFERROR(VLOOKUP($F4954&amp;$C4954,Sales!$J:$W,13,0),0)</f>
        <v>0</v>
      </c>
      <c r="Q4954" s="98">
        <f>IFERROR(VLOOKUP($F4954&amp;$C4954,Sales!$A:$H,7,0),0)</f>
        <v>0</v>
      </c>
      <c r="R4954" s="41">
        <f t="shared" si="155"/>
        <v>1</v>
      </c>
      <c r="S4954" s="15">
        <v>1</v>
      </c>
      <c r="T4954" s="15"/>
      <c r="U4954" s="15"/>
      <c r="V4954" s="15">
        <v>1</v>
      </c>
      <c r="W4954" s="15">
        <v>1</v>
      </c>
      <c r="X4954" s="15">
        <v>1</v>
      </c>
      <c r="Y4954" s="41">
        <v>1</v>
      </c>
      <c r="Z4954" s="41">
        <v>1</v>
      </c>
      <c r="AA4954" s="15"/>
      <c r="AB4954" s="15"/>
      <c r="AC4954" s="15"/>
      <c r="AD4954" s="15"/>
      <c r="AE4954" s="15"/>
      <c r="AF4954" s="15"/>
      <c r="AG4954" s="15"/>
      <c r="AH4954" s="15"/>
      <c r="AI4954" s="15"/>
      <c r="AJ4954" s="15"/>
      <c r="AK4954" s="15"/>
      <c r="AL4954" s="15"/>
      <c r="AM4954" s="15"/>
      <c r="AN4954" s="15"/>
      <c r="AO4954" s="15"/>
      <c r="AP4954" s="15"/>
      <c r="AQ4954" s="15"/>
      <c r="AR4954" s="15"/>
      <c r="AS4954" s="15"/>
      <c r="AT4954" s="15"/>
      <c r="AU4954" s="15"/>
      <c r="AV4954" s="15"/>
      <c r="AW4954" s="15"/>
      <c r="AX4954" s="15"/>
      <c r="AY4954" s="10"/>
      <c r="AZ4954" s="10">
        <v>1</v>
      </c>
      <c r="BA4954" t="s">
        <v>22</v>
      </c>
      <c r="BB4954" t="s">
        <v>23</v>
      </c>
      <c r="BD4954" s="39" t="str">
        <f t="shared" si="154"/>
        <v>4190392395_ID-7069008065Oral-B</v>
      </c>
      <c r="BG4954" t="s">
        <v>17336</v>
      </c>
    </row>
    <row r="4955" spans="2:59" ht="13.5" customHeight="1" x14ac:dyDescent="0.35">
      <c r="B4955" s="10" t="s">
        <v>17</v>
      </c>
      <c r="C4955" s="10" t="s">
        <v>2329</v>
      </c>
      <c r="D4955" s="10" t="s">
        <v>405</v>
      </c>
      <c r="E4955" s="10" t="s">
        <v>406</v>
      </c>
      <c r="F4955" s="10" t="s">
        <v>3568</v>
      </c>
      <c r="G4955" s="137" t="s">
        <v>17724</v>
      </c>
      <c r="H4955" s="10"/>
      <c r="I4955" s="149" t="s">
        <v>6383</v>
      </c>
      <c r="J4955" s="83" t="s">
        <v>19367</v>
      </c>
      <c r="K4955" s="10" t="s">
        <v>6230</v>
      </c>
      <c r="L4955" s="98">
        <f>IFERROR(VLOOKUP($F4955&amp;$C4955,Sales!$J:$W,9,0),0)</f>
        <v>0</v>
      </c>
      <c r="M4955" s="98">
        <f>IFERROR(VLOOKUP($F4955&amp;$C4955,Sales!$J:$W,10,0),0)</f>
        <v>1364019.9999999998</v>
      </c>
      <c r="N4955" s="98">
        <f>IFERROR(VLOOKUP($F4955&amp;$C4955,Sales!$J:$W,11,0),0)</f>
        <v>5183276</v>
      </c>
      <c r="O4955" s="98">
        <f>IFERROR(VLOOKUP($F4955&amp;$C4955,Sales!$J:$W,12,0),0)</f>
        <v>16</v>
      </c>
      <c r="P4955" s="98">
        <f>IFERROR(VLOOKUP($F4955&amp;$C4955,Sales!$J:$W,13,0),0)</f>
        <v>2182432</v>
      </c>
      <c r="Q4955" s="98">
        <f>IFERROR(VLOOKUP($F4955&amp;$C4955,Sales!$A:$H,7,0),0)</f>
        <v>0</v>
      </c>
      <c r="R4955" s="41">
        <f t="shared" si="155"/>
        <v>1</v>
      </c>
      <c r="S4955" s="15">
        <v>1</v>
      </c>
      <c r="T4955" s="15"/>
      <c r="U4955" s="15"/>
      <c r="V4955" s="15">
        <v>1</v>
      </c>
      <c r="W4955" s="15">
        <v>1</v>
      </c>
      <c r="X4955" s="15">
        <v>1</v>
      </c>
      <c r="Y4955" s="41">
        <v>1</v>
      </c>
      <c r="Z4955" s="41">
        <v>1</v>
      </c>
      <c r="AA4955" s="15"/>
      <c r="AB4955" s="15"/>
      <c r="AC4955" s="15"/>
      <c r="AD4955" s="15"/>
      <c r="AE4955" s="15"/>
      <c r="AF4955" s="15"/>
      <c r="AG4955" s="15"/>
      <c r="AH4955" s="15"/>
      <c r="AI4955" s="15"/>
      <c r="AJ4955" s="15"/>
      <c r="AK4955" s="15"/>
      <c r="AL4955" s="15"/>
      <c r="AM4955" s="15"/>
      <c r="AN4955" s="15"/>
      <c r="AO4955" s="15"/>
      <c r="AP4955" s="15"/>
      <c r="AQ4955" s="15"/>
      <c r="AR4955" s="15"/>
      <c r="AS4955" s="15"/>
      <c r="AT4955" s="15"/>
      <c r="AU4955" s="15"/>
      <c r="AV4955" s="15"/>
      <c r="AW4955" s="15"/>
      <c r="AX4955" s="82"/>
      <c r="AY4955" s="10"/>
      <c r="AZ4955" s="10">
        <v>1</v>
      </c>
      <c r="BA4955" t="s">
        <v>22</v>
      </c>
      <c r="BB4955" t="s">
        <v>23</v>
      </c>
      <c r="BD4955" s="39" t="str">
        <f t="shared" si="154"/>
        <v>4190376494_ID-7069008064Oral-B</v>
      </c>
    </row>
    <row r="4956" spans="2:59" ht="13.5" customHeight="1" x14ac:dyDescent="0.35">
      <c r="B4956" s="10" t="s">
        <v>17</v>
      </c>
      <c r="C4956" s="10" t="s">
        <v>2329</v>
      </c>
      <c r="D4956" s="10" t="s">
        <v>405</v>
      </c>
      <c r="E4956" s="10" t="s">
        <v>406</v>
      </c>
      <c r="F4956" s="10" t="s">
        <v>3569</v>
      </c>
      <c r="G4956" s="137" t="s">
        <v>17725</v>
      </c>
      <c r="H4956" s="10"/>
      <c r="I4956" s="149" t="s">
        <v>3282</v>
      </c>
      <c r="J4956" s="83" t="s">
        <v>19368</v>
      </c>
      <c r="K4956" s="10" t="s">
        <v>6231</v>
      </c>
      <c r="L4956" s="98">
        <f>IFERROR(VLOOKUP($F4956&amp;$C4956,Sales!$J:$W,9,0),0)</f>
        <v>0</v>
      </c>
      <c r="M4956" s="98">
        <f>IFERROR(VLOOKUP($F4956&amp;$C4956,Sales!$J:$W,10,0),0)</f>
        <v>0</v>
      </c>
      <c r="N4956" s="98">
        <f>IFERROR(VLOOKUP($F4956&amp;$C4956,Sales!$J:$W,11,0),0)</f>
        <v>0</v>
      </c>
      <c r="O4956" s="98">
        <f>IFERROR(VLOOKUP($F4956&amp;$C4956,Sales!$J:$W,12,0),0)</f>
        <v>0</v>
      </c>
      <c r="P4956" s="98">
        <f>IFERROR(VLOOKUP($F4956&amp;$C4956,Sales!$J:$W,13,0),0)</f>
        <v>0</v>
      </c>
      <c r="Q4956" s="98">
        <f>IFERROR(VLOOKUP($F4956&amp;$C4956,Sales!$A:$H,7,0),0)</f>
        <v>0</v>
      </c>
      <c r="R4956" s="41">
        <f t="shared" si="155"/>
        <v>1</v>
      </c>
      <c r="S4956" s="15">
        <v>1</v>
      </c>
      <c r="T4956" s="15"/>
      <c r="U4956" s="15"/>
      <c r="V4956" s="15">
        <v>1</v>
      </c>
      <c r="W4956" s="15">
        <v>1</v>
      </c>
      <c r="X4956" s="15">
        <v>1</v>
      </c>
      <c r="Y4956" s="41">
        <v>1</v>
      </c>
      <c r="Z4956" s="41">
        <v>1</v>
      </c>
      <c r="AA4956" s="15"/>
      <c r="AB4956" s="15"/>
      <c r="AC4956" s="15"/>
      <c r="AD4956" s="15"/>
      <c r="AE4956" s="15"/>
      <c r="AF4956" s="15"/>
      <c r="AG4956" s="15"/>
      <c r="AH4956" s="15"/>
      <c r="AI4956" s="15"/>
      <c r="AJ4956" s="15"/>
      <c r="AK4956" s="15"/>
      <c r="AL4956" s="15"/>
      <c r="AM4956" s="15"/>
      <c r="AN4956" s="15"/>
      <c r="AO4956" s="15"/>
      <c r="AP4956" s="15"/>
      <c r="AQ4956" s="15"/>
      <c r="AR4956" s="15"/>
      <c r="AS4956" s="15"/>
      <c r="AT4956" s="15"/>
      <c r="AU4956" s="15"/>
      <c r="AV4956" s="15"/>
      <c r="AW4956" s="15"/>
      <c r="AX4956" s="82"/>
      <c r="AY4956" s="10"/>
      <c r="AZ4956" s="10">
        <v>1</v>
      </c>
      <c r="BA4956" t="s">
        <v>22</v>
      </c>
      <c r="BB4956" t="s">
        <v>23</v>
      </c>
      <c r="BD4956" s="39" t="str">
        <f t="shared" si="154"/>
        <v>4190416037_ID-7068980463Oral-B</v>
      </c>
    </row>
    <row r="4957" spans="2:59" ht="13.5" customHeight="1" x14ac:dyDescent="0.35">
      <c r="B4957" s="10" t="s">
        <v>17</v>
      </c>
      <c r="C4957" s="10" t="s">
        <v>2329</v>
      </c>
      <c r="D4957" s="10" t="s">
        <v>405</v>
      </c>
      <c r="E4957" s="10" t="s">
        <v>406</v>
      </c>
      <c r="F4957" s="10" t="s">
        <v>3570</v>
      </c>
      <c r="G4957" s="137" t="s">
        <v>17726</v>
      </c>
      <c r="H4957" s="10"/>
      <c r="I4957" s="149" t="s">
        <v>3283</v>
      </c>
      <c r="J4957" s="83" t="s">
        <v>19369</v>
      </c>
      <c r="K4957" s="10" t="s">
        <v>6232</v>
      </c>
      <c r="L4957" s="98">
        <f>IFERROR(VLOOKUP($F4957&amp;$C4957,Sales!$J:$W,9,0),0)</f>
        <v>0</v>
      </c>
      <c r="M4957" s="98">
        <f>IFERROR(VLOOKUP($F4957&amp;$C4957,Sales!$J:$W,10,0),0)</f>
        <v>0</v>
      </c>
      <c r="N4957" s="98">
        <f>IFERROR(VLOOKUP($F4957&amp;$C4957,Sales!$J:$W,11,0),0)</f>
        <v>0</v>
      </c>
      <c r="O4957" s="98">
        <f>IFERROR(VLOOKUP($F4957&amp;$C4957,Sales!$J:$W,12,0),0)</f>
        <v>0</v>
      </c>
      <c r="P4957" s="98">
        <f>IFERROR(VLOOKUP($F4957&amp;$C4957,Sales!$J:$W,13,0),0)</f>
        <v>0</v>
      </c>
      <c r="Q4957" s="98">
        <f>IFERROR(VLOOKUP($F4957&amp;$C4957,Sales!$A:$H,7,0),0)</f>
        <v>0</v>
      </c>
      <c r="R4957" s="41">
        <f t="shared" si="155"/>
        <v>1</v>
      </c>
      <c r="S4957" s="15">
        <v>1</v>
      </c>
      <c r="T4957" s="15"/>
      <c r="U4957" s="15"/>
      <c r="V4957" s="15">
        <v>1</v>
      </c>
      <c r="W4957" s="15">
        <v>1</v>
      </c>
      <c r="X4957" s="15">
        <v>1</v>
      </c>
      <c r="Y4957" s="41">
        <v>1</v>
      </c>
      <c r="Z4957" s="41">
        <v>1</v>
      </c>
      <c r="AA4957" s="15"/>
      <c r="AB4957" s="15"/>
      <c r="AC4957" s="15"/>
      <c r="AD4957" s="15"/>
      <c r="AE4957" s="15"/>
      <c r="AF4957" s="15"/>
      <c r="AG4957" s="15"/>
      <c r="AH4957" s="15"/>
      <c r="AI4957" s="15"/>
      <c r="AJ4957" s="15"/>
      <c r="AK4957" s="15"/>
      <c r="AL4957" s="15"/>
      <c r="AM4957" s="15"/>
      <c r="AN4957" s="15"/>
      <c r="AO4957" s="15"/>
      <c r="AP4957" s="15"/>
      <c r="AQ4957" s="15"/>
      <c r="AR4957" s="15"/>
      <c r="AS4957" s="15"/>
      <c r="AT4957" s="15"/>
      <c r="AU4957" s="15"/>
      <c r="AV4957" s="15"/>
      <c r="AW4957" s="15"/>
      <c r="AX4957" s="15"/>
      <c r="AY4957" s="10"/>
      <c r="AZ4957" s="10">
        <v>1</v>
      </c>
      <c r="BA4957" t="s">
        <v>22</v>
      </c>
      <c r="BB4957" t="s">
        <v>23</v>
      </c>
      <c r="BD4957" s="39" t="str">
        <f t="shared" ref="BD4957:BD5020" si="156">G4957&amp;D4957</f>
        <v>4190416036_ID-7068940983Oral-B</v>
      </c>
      <c r="BG4957" t="s">
        <v>17336</v>
      </c>
    </row>
    <row r="4958" spans="2:59" ht="13.5" customHeight="1" x14ac:dyDescent="0.35">
      <c r="B4958" s="10" t="s">
        <v>17</v>
      </c>
      <c r="C4958" s="10" t="s">
        <v>2329</v>
      </c>
      <c r="D4958" s="10" t="s">
        <v>405</v>
      </c>
      <c r="E4958" s="10" t="s">
        <v>406</v>
      </c>
      <c r="F4958" s="10" t="s">
        <v>2987</v>
      </c>
      <c r="G4958" s="137" t="s">
        <v>17727</v>
      </c>
      <c r="H4958" s="10"/>
      <c r="I4958" s="10" t="s">
        <v>6241</v>
      </c>
      <c r="J4958" s="83" t="s">
        <v>19370</v>
      </c>
      <c r="K4958" s="10" t="s">
        <v>17728</v>
      </c>
      <c r="L4958" s="98">
        <f>IFERROR(VLOOKUP($F4958&amp;$C4958,Sales!$J:$W,9,0),0)</f>
        <v>0</v>
      </c>
      <c r="M4958" s="98">
        <f>IFERROR(VLOOKUP($F4958&amp;$C4958,Sales!$J:$W,10,0),0)</f>
        <v>0</v>
      </c>
      <c r="N4958" s="98">
        <f>IFERROR(VLOOKUP($F4958&amp;$C4958,Sales!$J:$W,11,0),0)</f>
        <v>0</v>
      </c>
      <c r="O4958" s="98">
        <f>IFERROR(VLOOKUP($F4958&amp;$C4958,Sales!$J:$W,12,0),0)</f>
        <v>0</v>
      </c>
      <c r="P4958" s="98">
        <f>IFERROR(VLOOKUP($F4958&amp;$C4958,Sales!$J:$W,13,0),0)</f>
        <v>0</v>
      </c>
      <c r="Q4958" s="98">
        <f>IFERROR(VLOOKUP($F4958&amp;$C4958,Sales!$A:$H,7,0),0)</f>
        <v>0</v>
      </c>
      <c r="R4958" s="41" t="str">
        <f t="shared" si="155"/>
        <v>ERROR</v>
      </c>
      <c r="S4958" s="15"/>
      <c r="T4958" s="15"/>
      <c r="U4958" s="15"/>
      <c r="V4958" s="15"/>
      <c r="W4958" s="15"/>
      <c r="X4958" s="15"/>
      <c r="Y4958" s="41"/>
      <c r="Z4958" s="41"/>
      <c r="AA4958" s="41"/>
      <c r="AB4958" s="15"/>
      <c r="AC4958" s="15"/>
      <c r="AD4958" s="15"/>
      <c r="AE4958" s="15"/>
      <c r="AF4958" s="15"/>
      <c r="AG4958" s="15"/>
      <c r="AH4958" s="15"/>
      <c r="AI4958" s="15"/>
      <c r="AJ4958" s="41"/>
      <c r="AK4958" s="15"/>
      <c r="AL4958" s="15"/>
      <c r="AM4958" s="15"/>
      <c r="AN4958" s="15"/>
      <c r="AO4958" s="15"/>
      <c r="AP4958" s="15"/>
      <c r="AQ4958" s="15"/>
      <c r="AR4958" s="15"/>
      <c r="AS4958" s="15"/>
      <c r="AT4958" s="15"/>
      <c r="AU4958" s="15"/>
      <c r="AV4958" s="15"/>
      <c r="AW4958" s="15"/>
      <c r="AX4958" s="15"/>
      <c r="AY4958" s="10"/>
      <c r="AZ4958" s="10">
        <v>1</v>
      </c>
      <c r="BA4958" t="s">
        <v>22</v>
      </c>
      <c r="BB4958" t="s">
        <v>88</v>
      </c>
      <c r="BD4958" s="39" t="str">
        <f t="shared" si="156"/>
        <v>4190384609_ID-7068992566Oral-B</v>
      </c>
      <c r="BG4958" t="s">
        <v>17459</v>
      </c>
    </row>
    <row r="4959" spans="2:59" ht="13.5" customHeight="1" x14ac:dyDescent="0.35">
      <c r="B4959" s="10" t="s">
        <v>17</v>
      </c>
      <c r="C4959" s="10" t="s">
        <v>2329</v>
      </c>
      <c r="D4959" s="10" t="s">
        <v>405</v>
      </c>
      <c r="E4959" s="10" t="s">
        <v>406</v>
      </c>
      <c r="F4959" s="10" t="s">
        <v>1246</v>
      </c>
      <c r="G4959" s="137" t="s">
        <v>17729</v>
      </c>
      <c r="H4959" s="10"/>
      <c r="I4959" s="10" t="s">
        <v>1247</v>
      </c>
      <c r="J4959" s="83" t="s">
        <v>19371</v>
      </c>
      <c r="K4959" s="10" t="s">
        <v>7821</v>
      </c>
      <c r="L4959" s="98">
        <f>IFERROR(VLOOKUP($F4959&amp;$C4959,Sales!$J:$W,9,0),0)</f>
        <v>0</v>
      </c>
      <c r="M4959" s="98">
        <f>IFERROR(VLOOKUP($F4959&amp;$C4959,Sales!$J:$W,10,0),0)</f>
        <v>0</v>
      </c>
      <c r="N4959" s="98">
        <f>IFERROR(VLOOKUP($F4959&amp;$C4959,Sales!$J:$W,11,0),0)</f>
        <v>0</v>
      </c>
      <c r="O4959" s="98">
        <f>IFERROR(VLOOKUP($F4959&amp;$C4959,Sales!$J:$W,12,0),0)</f>
        <v>0</v>
      </c>
      <c r="P4959" s="98">
        <f>IFERROR(VLOOKUP($F4959&amp;$C4959,Sales!$J:$W,13,0),0)</f>
        <v>0</v>
      </c>
      <c r="Q4959" s="98">
        <f>IFERROR(VLOOKUP($F4959&amp;$C4959,Sales!$A:$H,7,0),0)</f>
        <v>0</v>
      </c>
      <c r="R4959" s="41" t="str">
        <f t="shared" si="155"/>
        <v>ERROR</v>
      </c>
      <c r="S4959" s="15"/>
      <c r="T4959" s="15"/>
      <c r="U4959" s="15"/>
      <c r="V4959" s="15"/>
      <c r="W4959" s="15"/>
      <c r="X4959" s="15"/>
      <c r="Y4959" s="41"/>
      <c r="Z4959" s="41"/>
      <c r="AA4959" s="41"/>
      <c r="AB4959" s="15"/>
      <c r="AC4959" s="15"/>
      <c r="AD4959" s="15"/>
      <c r="AE4959" s="15"/>
      <c r="AF4959" s="15"/>
      <c r="AG4959" s="15"/>
      <c r="AH4959" s="15"/>
      <c r="AI4959" s="15"/>
      <c r="AJ4959" s="41"/>
      <c r="AK4959" s="15"/>
      <c r="AL4959" s="15"/>
      <c r="AM4959" s="15"/>
      <c r="AN4959" s="15"/>
      <c r="AO4959" s="15"/>
      <c r="AP4959" s="15"/>
      <c r="AQ4959" s="15"/>
      <c r="AR4959" s="15"/>
      <c r="AS4959" s="15"/>
      <c r="AT4959" s="15"/>
      <c r="AU4959" s="15"/>
      <c r="AV4959" s="15"/>
      <c r="AW4959" s="15"/>
      <c r="AX4959" s="15"/>
      <c r="AY4959" s="10"/>
      <c r="AZ4959" s="10">
        <v>1</v>
      </c>
      <c r="BA4959" t="s">
        <v>22</v>
      </c>
      <c r="BB4959" t="s">
        <v>88</v>
      </c>
      <c r="BD4959" s="39" t="str">
        <f t="shared" si="156"/>
        <v>4190384611_ID-7068994462Oral-B</v>
      </c>
    </row>
    <row r="4960" spans="2:59" ht="13.5" customHeight="1" x14ac:dyDescent="0.35">
      <c r="B4960" s="10" t="s">
        <v>17</v>
      </c>
      <c r="C4960" s="10" t="s">
        <v>2329</v>
      </c>
      <c r="D4960" s="10" t="s">
        <v>405</v>
      </c>
      <c r="E4960" s="10" t="s">
        <v>406</v>
      </c>
      <c r="F4960" s="10" t="s">
        <v>2987</v>
      </c>
      <c r="G4960" s="137" t="s">
        <v>17730</v>
      </c>
      <c r="H4960" s="10"/>
      <c r="I4960" s="10" t="s">
        <v>6241</v>
      </c>
      <c r="J4960" s="83" t="s">
        <v>19372</v>
      </c>
      <c r="K4960" s="10" t="s">
        <v>7830</v>
      </c>
      <c r="L4960" s="98">
        <f>IFERROR(VLOOKUP($F4960&amp;$C4960,Sales!$J:$W,9,0),0)</f>
        <v>0</v>
      </c>
      <c r="M4960" s="98">
        <f>IFERROR(VLOOKUP($F4960&amp;$C4960,Sales!$J:$W,10,0),0)</f>
        <v>0</v>
      </c>
      <c r="N4960" s="98">
        <f>IFERROR(VLOOKUP($F4960&amp;$C4960,Sales!$J:$W,11,0),0)</f>
        <v>0</v>
      </c>
      <c r="O4960" s="98">
        <f>IFERROR(VLOOKUP($F4960&amp;$C4960,Sales!$J:$W,12,0),0)</f>
        <v>0</v>
      </c>
      <c r="P4960" s="98">
        <f>IFERROR(VLOOKUP($F4960&amp;$C4960,Sales!$J:$W,13,0),0)</f>
        <v>0</v>
      </c>
      <c r="Q4960" s="98">
        <f>IFERROR(VLOOKUP($F4960&amp;$C4960,Sales!$A:$H,7,0),0)</f>
        <v>0</v>
      </c>
      <c r="R4960" s="41" t="str">
        <f t="shared" si="155"/>
        <v>ERROR</v>
      </c>
      <c r="S4960" s="15"/>
      <c r="T4960" s="15"/>
      <c r="U4960" s="15"/>
      <c r="V4960" s="15"/>
      <c r="W4960" s="15"/>
      <c r="X4960" s="15"/>
      <c r="Y4960" s="41"/>
      <c r="Z4960" s="41"/>
      <c r="AA4960" s="41"/>
      <c r="AB4960" s="15"/>
      <c r="AC4960" s="15"/>
      <c r="AD4960" s="15"/>
      <c r="AE4960" s="15"/>
      <c r="AF4960" s="15"/>
      <c r="AG4960" s="15"/>
      <c r="AH4960" s="15"/>
      <c r="AI4960" s="15"/>
      <c r="AJ4960" s="41"/>
      <c r="AK4960" s="15"/>
      <c r="AL4960" s="15"/>
      <c r="AM4960" s="15"/>
      <c r="AN4960" s="15"/>
      <c r="AO4960" s="15"/>
      <c r="AP4960" s="15"/>
      <c r="AQ4960" s="15"/>
      <c r="AR4960" s="15"/>
      <c r="AS4960" s="15"/>
      <c r="AT4960" s="15"/>
      <c r="AU4960" s="15"/>
      <c r="AV4960" s="15"/>
      <c r="AW4960" s="15"/>
      <c r="AX4960" s="15"/>
      <c r="AY4960" s="10"/>
      <c r="AZ4960" s="10">
        <v>1</v>
      </c>
      <c r="BA4960" t="s">
        <v>22</v>
      </c>
      <c r="BB4960" t="s">
        <v>88</v>
      </c>
      <c r="BD4960" s="39" t="str">
        <f t="shared" si="156"/>
        <v>3260194706_ID-5671698765Oral-B</v>
      </c>
    </row>
    <row r="4961" spans="2:59" ht="13.5" customHeight="1" x14ac:dyDescent="0.35">
      <c r="B4961" s="10" t="s">
        <v>17</v>
      </c>
      <c r="C4961" s="10" t="s">
        <v>2329</v>
      </c>
      <c r="D4961" s="10" t="s">
        <v>405</v>
      </c>
      <c r="E4961" s="10" t="s">
        <v>406</v>
      </c>
      <c r="F4961" s="10" t="s">
        <v>2988</v>
      </c>
      <c r="G4961" s="137" t="s">
        <v>17731</v>
      </c>
      <c r="H4961" s="10"/>
      <c r="I4961" s="10" t="s">
        <v>6242</v>
      </c>
      <c r="J4961" s="83" t="s">
        <v>19373</v>
      </c>
      <c r="K4961" s="10" t="s">
        <v>17732</v>
      </c>
      <c r="L4961" s="98">
        <f>IFERROR(VLOOKUP($F4961&amp;$C4961,Sales!$J:$W,9,0),0)</f>
        <v>0</v>
      </c>
      <c r="M4961" s="98">
        <f>IFERROR(VLOOKUP($F4961&amp;$C4961,Sales!$J:$W,10,0),0)</f>
        <v>0</v>
      </c>
      <c r="N4961" s="98">
        <f>IFERROR(VLOOKUP($F4961&amp;$C4961,Sales!$J:$W,11,0),0)</f>
        <v>0</v>
      </c>
      <c r="O4961" s="98">
        <f>IFERROR(VLOOKUP($F4961&amp;$C4961,Sales!$J:$W,12,0),0)</f>
        <v>0</v>
      </c>
      <c r="P4961" s="98">
        <f>IFERROR(VLOOKUP($F4961&amp;$C4961,Sales!$J:$W,13,0),0)</f>
        <v>0</v>
      </c>
      <c r="Q4961" s="98">
        <f>IFERROR(VLOOKUP($F4961&amp;$C4961,Sales!$A:$H,7,0),0)</f>
        <v>0</v>
      </c>
      <c r="R4961" s="41" t="str">
        <f t="shared" si="155"/>
        <v>ERROR</v>
      </c>
      <c r="S4961" s="15"/>
      <c r="T4961" s="15"/>
      <c r="U4961" s="15"/>
      <c r="V4961" s="15"/>
      <c r="W4961" s="15"/>
      <c r="X4961" s="15"/>
      <c r="Y4961" s="41"/>
      <c r="Z4961" s="41"/>
      <c r="AA4961" s="41"/>
      <c r="AB4961" s="15"/>
      <c r="AC4961" s="15"/>
      <c r="AD4961" s="15"/>
      <c r="AE4961" s="15"/>
      <c r="AF4961" s="15"/>
      <c r="AG4961" s="15"/>
      <c r="AH4961" s="15"/>
      <c r="AI4961" s="15"/>
      <c r="AJ4961" s="41"/>
      <c r="AK4961" s="15"/>
      <c r="AL4961" s="15"/>
      <c r="AM4961" s="15"/>
      <c r="AN4961" s="15"/>
      <c r="AO4961" s="15"/>
      <c r="AP4961" s="15"/>
      <c r="AQ4961" s="15"/>
      <c r="AR4961" s="15"/>
      <c r="AS4961" s="15"/>
      <c r="AT4961" s="15"/>
      <c r="AU4961" s="15"/>
      <c r="AV4961" s="15"/>
      <c r="AW4961" s="15"/>
      <c r="AX4961" s="15"/>
      <c r="AY4961" s="10"/>
      <c r="AZ4961" s="10">
        <v>1</v>
      </c>
      <c r="BA4961" t="s">
        <v>22</v>
      </c>
      <c r="BB4961" t="s">
        <v>88</v>
      </c>
      <c r="BD4961" s="39" t="str">
        <f t="shared" si="156"/>
        <v>3260178890_ID-5671720611Oral-B</v>
      </c>
    </row>
    <row r="4962" spans="2:59" ht="13.5" customHeight="1" x14ac:dyDescent="0.35">
      <c r="B4962" s="10" t="s">
        <v>17</v>
      </c>
      <c r="C4962" s="10" t="s">
        <v>2329</v>
      </c>
      <c r="D4962" s="10" t="s">
        <v>405</v>
      </c>
      <c r="E4962" s="10" t="s">
        <v>406</v>
      </c>
      <c r="F4962" s="10" t="s">
        <v>2990</v>
      </c>
      <c r="G4962" s="137" t="s">
        <v>17733</v>
      </c>
      <c r="H4962" s="10"/>
      <c r="I4962" s="10" t="s">
        <v>6245</v>
      </c>
      <c r="J4962" s="83" t="s">
        <v>19374</v>
      </c>
      <c r="K4962" s="10" t="s">
        <v>17734</v>
      </c>
      <c r="L4962" s="98">
        <f>IFERROR(VLOOKUP($F4962&amp;$C4962,Sales!$J:$W,9,0),0)</f>
        <v>4970640</v>
      </c>
      <c r="M4962" s="98">
        <f>IFERROR(VLOOKUP($F4962&amp;$C4962,Sales!$J:$W,10,0),0)</f>
        <v>1988256</v>
      </c>
      <c r="N4962" s="98">
        <f>IFERROR(VLOOKUP($F4962&amp;$C4962,Sales!$J:$W,11,0),0)</f>
        <v>9444216</v>
      </c>
      <c r="O4962" s="98">
        <f>IFERROR(VLOOKUP($F4962&amp;$C4962,Sales!$J:$W,12,0),0)</f>
        <v>33</v>
      </c>
      <c r="P4962" s="98">
        <f>IFERROR(VLOOKUP($F4962&amp;$C4962,Sales!$J:$W,13,0),0)</f>
        <v>5467704</v>
      </c>
      <c r="Q4962" s="98">
        <f>IFERROR(VLOOKUP($F4962&amp;$C4962,Sales!$A:$H,7,0),0)</f>
        <v>0</v>
      </c>
      <c r="R4962" s="41" t="str">
        <f t="shared" si="155"/>
        <v>ERROR</v>
      </c>
      <c r="S4962" s="15"/>
      <c r="T4962" s="15"/>
      <c r="U4962" s="15"/>
      <c r="V4962" s="15"/>
      <c r="W4962" s="15"/>
      <c r="X4962" s="15"/>
      <c r="Y4962" s="41"/>
      <c r="Z4962" s="41"/>
      <c r="AA4962" s="41"/>
      <c r="AB4962" s="15"/>
      <c r="AC4962" s="15"/>
      <c r="AD4962" s="15"/>
      <c r="AE4962" s="15"/>
      <c r="AF4962" s="15"/>
      <c r="AG4962" s="15"/>
      <c r="AH4962" s="15"/>
      <c r="AI4962" s="15"/>
      <c r="AJ4962" s="41"/>
      <c r="AK4962" s="15"/>
      <c r="AL4962" s="15"/>
      <c r="AM4962" s="15"/>
      <c r="AN4962" s="15"/>
      <c r="AO4962" s="15"/>
      <c r="AP4962" s="15"/>
      <c r="AQ4962" s="15"/>
      <c r="AR4962" s="15"/>
      <c r="AS4962" s="15"/>
      <c r="AT4962" s="15"/>
      <c r="AU4962" s="15"/>
      <c r="AV4962" s="15"/>
      <c r="AW4962" s="15"/>
      <c r="AX4962" s="15"/>
      <c r="AY4962" s="10"/>
      <c r="AZ4962" s="10">
        <v>1</v>
      </c>
      <c r="BA4962" t="s">
        <v>22</v>
      </c>
      <c r="BB4962" t="s">
        <v>88</v>
      </c>
      <c r="BD4962" s="39" t="str">
        <f t="shared" si="156"/>
        <v>4190424006_ID-7068974948Oral-B</v>
      </c>
    </row>
    <row r="4963" spans="2:59" ht="13.5" customHeight="1" x14ac:dyDescent="0.35">
      <c r="B4963" s="10" t="s">
        <v>17</v>
      </c>
      <c r="C4963" s="10" t="s">
        <v>2329</v>
      </c>
      <c r="D4963" s="10" t="s">
        <v>405</v>
      </c>
      <c r="E4963" s="10" t="s">
        <v>406</v>
      </c>
      <c r="F4963" s="10" t="s">
        <v>2989</v>
      </c>
      <c r="G4963" s="137" t="s">
        <v>17735</v>
      </c>
      <c r="H4963" s="10"/>
      <c r="I4963" s="10" t="s">
        <v>6243</v>
      </c>
      <c r="J4963" s="83" t="s">
        <v>19375</v>
      </c>
      <c r="K4963" s="10" t="s">
        <v>17736</v>
      </c>
      <c r="L4963" s="98">
        <f>IFERROR(VLOOKUP($F4963&amp;$C4963,Sales!$J:$W,9,0),0)</f>
        <v>0</v>
      </c>
      <c r="M4963" s="98">
        <f>IFERROR(VLOOKUP($F4963&amp;$C4963,Sales!$J:$W,10,0),0)</f>
        <v>0</v>
      </c>
      <c r="N4963" s="98">
        <f>IFERROR(VLOOKUP($F4963&amp;$C4963,Sales!$J:$W,11,0),0)</f>
        <v>0</v>
      </c>
      <c r="O4963" s="98">
        <f>IFERROR(VLOOKUP($F4963&amp;$C4963,Sales!$J:$W,12,0),0)</f>
        <v>0</v>
      </c>
      <c r="P4963" s="98">
        <f>IFERROR(VLOOKUP($F4963&amp;$C4963,Sales!$J:$W,13,0),0)</f>
        <v>0</v>
      </c>
      <c r="Q4963" s="98">
        <f>IFERROR(VLOOKUP($F4963&amp;$C4963,Sales!$A:$H,7,0),0)</f>
        <v>0</v>
      </c>
      <c r="R4963" s="41" t="str">
        <f t="shared" si="155"/>
        <v>ERROR</v>
      </c>
      <c r="S4963" s="15"/>
      <c r="T4963" s="15"/>
      <c r="U4963" s="15"/>
      <c r="V4963" s="15"/>
      <c r="W4963" s="15"/>
      <c r="X4963" s="15"/>
      <c r="Y4963" s="41"/>
      <c r="Z4963" s="41"/>
      <c r="AA4963" s="41"/>
      <c r="AB4963" s="15"/>
      <c r="AC4963" s="15"/>
      <c r="AD4963" s="15"/>
      <c r="AE4963" s="15"/>
      <c r="AF4963" s="15"/>
      <c r="AG4963" s="15"/>
      <c r="AH4963" s="15"/>
      <c r="AI4963" s="15"/>
      <c r="AJ4963" s="41"/>
      <c r="AK4963" s="15"/>
      <c r="AL4963" s="15"/>
      <c r="AM4963" s="15"/>
      <c r="AN4963" s="15"/>
      <c r="AO4963" s="15"/>
      <c r="AP4963" s="15"/>
      <c r="AQ4963" s="15"/>
      <c r="AR4963" s="15"/>
      <c r="AS4963" s="15"/>
      <c r="AT4963" s="15"/>
      <c r="AU4963" s="15"/>
      <c r="AV4963" s="15"/>
      <c r="AW4963" s="15"/>
      <c r="AX4963" s="15"/>
      <c r="AY4963" s="10"/>
      <c r="AZ4963" s="10">
        <v>1</v>
      </c>
      <c r="BA4963" t="s">
        <v>22</v>
      </c>
      <c r="BB4963" t="s">
        <v>88</v>
      </c>
      <c r="BD4963" s="39" t="str">
        <f t="shared" si="156"/>
        <v>3260196682_ID-5671700832Oral-B</v>
      </c>
    </row>
    <row r="4964" spans="2:59" ht="13.5" customHeight="1" x14ac:dyDescent="0.35">
      <c r="B4964" s="10" t="s">
        <v>17</v>
      </c>
      <c r="C4964" s="10" t="s">
        <v>2329</v>
      </c>
      <c r="D4964" s="10" t="s">
        <v>405</v>
      </c>
      <c r="E4964" s="10" t="s">
        <v>406</v>
      </c>
      <c r="F4964" s="10" t="s">
        <v>2990</v>
      </c>
      <c r="G4964" s="137" t="s">
        <v>17737</v>
      </c>
      <c r="H4964" s="10"/>
      <c r="I4964" s="149" t="s">
        <v>6245</v>
      </c>
      <c r="J4964" s="83" t="s">
        <v>19376</v>
      </c>
      <c r="K4964" s="10" t="s">
        <v>17738</v>
      </c>
      <c r="L4964" s="98">
        <f>IFERROR(VLOOKUP($F4964&amp;$C4964,Sales!$J:$W,9,0),0)</f>
        <v>4970640</v>
      </c>
      <c r="M4964" s="98">
        <f>IFERROR(VLOOKUP($F4964&amp;$C4964,Sales!$J:$W,10,0),0)</f>
        <v>1988256</v>
      </c>
      <c r="N4964" s="98">
        <f>IFERROR(VLOOKUP($F4964&amp;$C4964,Sales!$J:$W,11,0),0)</f>
        <v>9444216</v>
      </c>
      <c r="O4964" s="98">
        <f>IFERROR(VLOOKUP($F4964&amp;$C4964,Sales!$J:$W,12,0),0)</f>
        <v>33</v>
      </c>
      <c r="P4964" s="98">
        <f>IFERROR(VLOOKUP($F4964&amp;$C4964,Sales!$J:$W,13,0),0)</f>
        <v>5467704</v>
      </c>
      <c r="Q4964" s="98">
        <f>IFERROR(VLOOKUP($F4964&amp;$C4964,Sales!$A:$H,7,0),0)</f>
        <v>0</v>
      </c>
      <c r="R4964" s="41">
        <f t="shared" si="155"/>
        <v>1</v>
      </c>
      <c r="S4964" s="15">
        <v>1</v>
      </c>
      <c r="T4964" s="15"/>
      <c r="U4964" s="15"/>
      <c r="V4964" s="15">
        <v>1</v>
      </c>
      <c r="W4964" s="15">
        <v>1</v>
      </c>
      <c r="X4964" s="15">
        <v>1</v>
      </c>
      <c r="Y4964" s="41">
        <v>1</v>
      </c>
      <c r="Z4964" s="41">
        <v>1</v>
      </c>
      <c r="AA4964" s="15"/>
      <c r="AB4964" s="15"/>
      <c r="AC4964" s="15"/>
      <c r="AD4964" s="15"/>
      <c r="AE4964" s="15"/>
      <c r="AF4964" s="15"/>
      <c r="AG4964" s="15"/>
      <c r="AH4964" s="15"/>
      <c r="AI4964" s="15"/>
      <c r="AJ4964" s="15"/>
      <c r="AK4964" s="15"/>
      <c r="AL4964" s="15"/>
      <c r="AM4964" s="15"/>
      <c r="AN4964" s="15"/>
      <c r="AO4964" s="15"/>
      <c r="AP4964" s="15"/>
      <c r="AQ4964" s="15"/>
      <c r="AR4964" s="15"/>
      <c r="AS4964" s="15"/>
      <c r="AT4964" s="15"/>
      <c r="AU4964" s="15"/>
      <c r="AV4964" s="15"/>
      <c r="AW4964" s="15"/>
      <c r="AX4964" s="15"/>
      <c r="AY4964" s="10"/>
      <c r="AZ4964" s="10">
        <v>1</v>
      </c>
      <c r="BA4964" t="s">
        <v>22</v>
      </c>
      <c r="BB4964" t="s">
        <v>23</v>
      </c>
      <c r="BD4964" s="39" t="str">
        <f t="shared" si="156"/>
        <v>3260178891_ID-5671750274Oral-B</v>
      </c>
      <c r="BG4964" t="s">
        <v>17336</v>
      </c>
    </row>
    <row r="4965" spans="2:59" ht="13.5" customHeight="1" x14ac:dyDescent="0.35">
      <c r="B4965" s="10" t="s">
        <v>17</v>
      </c>
      <c r="C4965" s="10" t="s">
        <v>2329</v>
      </c>
      <c r="D4965" s="10" t="s">
        <v>405</v>
      </c>
      <c r="E4965" s="10" t="s">
        <v>406</v>
      </c>
      <c r="F4965" s="10" t="s">
        <v>3010</v>
      </c>
      <c r="G4965" s="137" t="s">
        <v>17739</v>
      </c>
      <c r="H4965" s="10"/>
      <c r="I4965" s="149" t="s">
        <v>6247</v>
      </c>
      <c r="J4965" s="83" t="s">
        <v>19377</v>
      </c>
      <c r="K4965" s="141" t="s">
        <v>17740</v>
      </c>
      <c r="L4965" s="98">
        <f>IFERROR(VLOOKUP($F4965&amp;$C4965,Sales!$J:$W,9,0),0)</f>
        <v>0</v>
      </c>
      <c r="M4965" s="98">
        <f>IFERROR(VLOOKUP($F4965&amp;$C4965,Sales!$J:$W,10,0),0)</f>
        <v>6788879.9999999991</v>
      </c>
      <c r="N4965" s="98">
        <f>IFERROR(VLOOKUP($F4965&amp;$C4965,Sales!$J:$W,11,0),0)</f>
        <v>14256648</v>
      </c>
      <c r="O4965" s="98">
        <f>IFERROR(VLOOKUP($F4965&amp;$C4965,Sales!$J:$W,12,0),0)</f>
        <v>41.333333333333336</v>
      </c>
      <c r="P4965" s="98">
        <f>IFERROR(VLOOKUP($F4965&amp;$C4965,Sales!$J:$W,13,0),0)</f>
        <v>7015176</v>
      </c>
      <c r="Q4965" s="98">
        <f>IFERROR(VLOOKUP($F4965&amp;$C4965,Sales!$A:$H,7,0),0)</f>
        <v>0</v>
      </c>
      <c r="R4965" s="41">
        <f t="shared" si="155"/>
        <v>1</v>
      </c>
      <c r="S4965" s="15">
        <v>1</v>
      </c>
      <c r="T4965" s="15"/>
      <c r="U4965" s="15"/>
      <c r="V4965" s="15">
        <v>1</v>
      </c>
      <c r="W4965" s="15">
        <v>1</v>
      </c>
      <c r="X4965" s="15">
        <v>1</v>
      </c>
      <c r="Y4965" s="41">
        <v>1</v>
      </c>
      <c r="Z4965" s="41">
        <v>1</v>
      </c>
      <c r="AA4965" s="15"/>
      <c r="AB4965" s="15"/>
      <c r="AC4965" s="15"/>
      <c r="AD4965" s="15"/>
      <c r="AE4965" s="15"/>
      <c r="AF4965" s="15"/>
      <c r="AG4965" s="15"/>
      <c r="AH4965" s="15"/>
      <c r="AI4965" s="15"/>
      <c r="AJ4965" s="15"/>
      <c r="AK4965" s="15"/>
      <c r="AL4965" s="15"/>
      <c r="AM4965" s="15"/>
      <c r="AN4965" s="15"/>
      <c r="AO4965" s="15"/>
      <c r="AP4965" s="15"/>
      <c r="AQ4965" s="15"/>
      <c r="AR4965" s="15"/>
      <c r="AS4965" s="15"/>
      <c r="AT4965" s="15"/>
      <c r="AU4965" s="15"/>
      <c r="AV4965" s="15"/>
      <c r="AW4965" s="15"/>
      <c r="AX4965" s="82"/>
      <c r="AY4965" s="10"/>
      <c r="AZ4965" s="10">
        <v>1</v>
      </c>
      <c r="BA4965" t="s">
        <v>22</v>
      </c>
      <c r="BB4965" t="s">
        <v>23</v>
      </c>
      <c r="BD4965" s="39" t="str">
        <f t="shared" si="156"/>
        <v>4190368745_ID-7068996603Oral-B</v>
      </c>
    </row>
    <row r="4966" spans="2:59" ht="13.5" customHeight="1" x14ac:dyDescent="0.35">
      <c r="B4966" s="10" t="s">
        <v>17</v>
      </c>
      <c r="C4966" s="10" t="s">
        <v>2329</v>
      </c>
      <c r="D4966" s="10" t="s">
        <v>405</v>
      </c>
      <c r="E4966" s="10" t="s">
        <v>406</v>
      </c>
      <c r="F4966" s="10" t="s">
        <v>3009</v>
      </c>
      <c r="G4966" s="137" t="s">
        <v>17741</v>
      </c>
      <c r="H4966" s="10"/>
      <c r="I4966" s="149" t="s">
        <v>6194</v>
      </c>
      <c r="J4966" s="83" t="s">
        <v>19378</v>
      </c>
      <c r="K4966" s="10" t="s">
        <v>17742</v>
      </c>
      <c r="L4966" s="98">
        <f>IFERROR(VLOOKUP($F4966&amp;$C4966,Sales!$J:$W,9,0),0)</f>
        <v>0</v>
      </c>
      <c r="M4966" s="98">
        <f>IFERROR(VLOOKUP($F4966&amp;$C4966,Sales!$J:$W,10,0),0)</f>
        <v>0</v>
      </c>
      <c r="N4966" s="98">
        <f>IFERROR(VLOOKUP($F4966&amp;$C4966,Sales!$J:$W,11,0),0)</f>
        <v>0</v>
      </c>
      <c r="O4966" s="98">
        <f>IFERROR(VLOOKUP($F4966&amp;$C4966,Sales!$J:$W,12,0),0)</f>
        <v>0</v>
      </c>
      <c r="P4966" s="98">
        <f>IFERROR(VLOOKUP($F4966&amp;$C4966,Sales!$J:$W,13,0),0)</f>
        <v>0</v>
      </c>
      <c r="Q4966" s="98">
        <f>IFERROR(VLOOKUP($F4966&amp;$C4966,Sales!$A:$H,7,0),0)</f>
        <v>0</v>
      </c>
      <c r="R4966" s="41">
        <f t="shared" si="155"/>
        <v>1</v>
      </c>
      <c r="S4966" s="15">
        <v>1</v>
      </c>
      <c r="T4966" s="15"/>
      <c r="U4966" s="15"/>
      <c r="V4966" s="15">
        <v>1</v>
      </c>
      <c r="W4966" s="15">
        <v>1</v>
      </c>
      <c r="X4966" s="15">
        <v>1</v>
      </c>
      <c r="Y4966" s="41">
        <v>1</v>
      </c>
      <c r="Z4966" s="41">
        <v>1</v>
      </c>
      <c r="AA4966" s="15"/>
      <c r="AB4966" s="15"/>
      <c r="AC4966" s="15"/>
      <c r="AD4966" s="15"/>
      <c r="AE4966" s="15"/>
      <c r="AF4966" s="15"/>
      <c r="AG4966" s="15"/>
      <c r="AH4966" s="15"/>
      <c r="AI4966" s="15"/>
      <c r="AJ4966" s="15"/>
      <c r="AK4966" s="15"/>
      <c r="AL4966" s="15"/>
      <c r="AM4966" s="15"/>
      <c r="AN4966" s="15"/>
      <c r="AO4966" s="15"/>
      <c r="AP4966" s="15"/>
      <c r="AQ4966" s="15"/>
      <c r="AR4966" s="15"/>
      <c r="AS4966" s="15"/>
      <c r="AT4966" s="15"/>
      <c r="AU4966" s="15"/>
      <c r="AV4966" s="15"/>
      <c r="AW4966" s="15"/>
      <c r="AX4966" s="15"/>
      <c r="AY4966" s="10"/>
      <c r="AZ4966" s="10">
        <v>1</v>
      </c>
      <c r="BA4966" t="s">
        <v>22</v>
      </c>
      <c r="BB4966" t="s">
        <v>23</v>
      </c>
      <c r="BD4966" s="39" t="str">
        <f t="shared" si="156"/>
        <v>3250294560_ID-5660454536Oral-B</v>
      </c>
      <c r="BG4966" t="s">
        <v>17336</v>
      </c>
    </row>
    <row r="4967" spans="2:59" ht="13.5" customHeight="1" x14ac:dyDescent="0.35">
      <c r="B4967" s="10" t="s">
        <v>17</v>
      </c>
      <c r="C4967" s="10" t="s">
        <v>2329</v>
      </c>
      <c r="D4967" s="10" t="s">
        <v>405</v>
      </c>
      <c r="E4967" s="10" t="s">
        <v>406</v>
      </c>
      <c r="F4967" s="10" t="s">
        <v>2991</v>
      </c>
      <c r="G4967" s="137" t="s">
        <v>17743</v>
      </c>
      <c r="H4967" s="10"/>
      <c r="I4967" s="149" t="s">
        <v>6384</v>
      </c>
      <c r="J4967" s="83" t="s">
        <v>19379</v>
      </c>
      <c r="K4967" s="10" t="s">
        <v>17744</v>
      </c>
      <c r="L4967" s="98">
        <f>IFERROR(VLOOKUP($F4967&amp;$C4967,Sales!$J:$W,9,0),0)</f>
        <v>663606</v>
      </c>
      <c r="M4967" s="98">
        <f>IFERROR(VLOOKUP($F4967&amp;$C4967,Sales!$J:$W,10,0),0)</f>
        <v>0</v>
      </c>
      <c r="N4967" s="98">
        <f>IFERROR(VLOOKUP($F4967&amp;$C4967,Sales!$J:$W,11,0),0)</f>
        <v>0</v>
      </c>
      <c r="O4967" s="98">
        <f>IFERROR(VLOOKUP($F4967&amp;$C4967,Sales!$J:$W,12,0),0)</f>
        <v>6</v>
      </c>
      <c r="P4967" s="98">
        <f>IFERROR(VLOOKUP($F4967&amp;$C4967,Sales!$J:$W,13,0),0)</f>
        <v>221202</v>
      </c>
      <c r="Q4967" s="98">
        <f>IFERROR(VLOOKUP($F4967&amp;$C4967,Sales!$A:$H,7,0),0)</f>
        <v>0</v>
      </c>
      <c r="R4967" s="41">
        <f t="shared" si="155"/>
        <v>1</v>
      </c>
      <c r="S4967" s="15">
        <v>1</v>
      </c>
      <c r="T4967" s="15"/>
      <c r="U4967" s="15"/>
      <c r="V4967" s="15">
        <v>1</v>
      </c>
      <c r="W4967" s="15">
        <v>1</v>
      </c>
      <c r="X4967" s="15">
        <v>1</v>
      </c>
      <c r="Y4967" s="41">
        <v>1</v>
      </c>
      <c r="Z4967" s="41">
        <v>1</v>
      </c>
      <c r="AA4967" s="15"/>
      <c r="AB4967" s="15"/>
      <c r="AC4967" s="15"/>
      <c r="AD4967" s="15"/>
      <c r="AE4967" s="15"/>
      <c r="AF4967" s="15"/>
      <c r="AG4967" s="15"/>
      <c r="AH4967" s="15"/>
      <c r="AI4967" s="15"/>
      <c r="AJ4967" s="15"/>
      <c r="AK4967" s="15"/>
      <c r="AL4967" s="15"/>
      <c r="AM4967" s="15"/>
      <c r="AN4967" s="15"/>
      <c r="AO4967" s="15"/>
      <c r="AP4967" s="15"/>
      <c r="AQ4967" s="15"/>
      <c r="AR4967" s="15"/>
      <c r="AS4967" s="15"/>
      <c r="AT4967" s="15"/>
      <c r="AU4967" s="15"/>
      <c r="AV4967" s="15"/>
      <c r="AW4967" s="15"/>
      <c r="AX4967" s="15"/>
      <c r="AY4967" s="10"/>
      <c r="AZ4967" s="10">
        <v>1</v>
      </c>
      <c r="BA4967" t="s">
        <v>22</v>
      </c>
      <c r="BB4967" t="s">
        <v>23</v>
      </c>
      <c r="BD4967" s="39" t="str">
        <f t="shared" si="156"/>
        <v>3260212490_ID-5671726648Oral-B</v>
      </c>
      <c r="BG4967" t="s">
        <v>17336</v>
      </c>
    </row>
    <row r="4968" spans="2:59" ht="13.5" customHeight="1" x14ac:dyDescent="0.35">
      <c r="B4968" s="10" t="s">
        <v>17</v>
      </c>
      <c r="C4968" s="10" t="s">
        <v>2329</v>
      </c>
      <c r="D4968" s="10" t="s">
        <v>405</v>
      </c>
      <c r="E4968" s="10" t="s">
        <v>406</v>
      </c>
      <c r="F4968" s="10" t="s">
        <v>6091</v>
      </c>
      <c r="G4968" s="137" t="s">
        <v>17745</v>
      </c>
      <c r="H4968" s="10"/>
      <c r="I4968" s="149" t="s">
        <v>3596</v>
      </c>
      <c r="J4968" s="83" t="s">
        <v>19380</v>
      </c>
      <c r="K4968" s="10" t="s">
        <v>17746</v>
      </c>
      <c r="L4968" s="98">
        <f>IFERROR(VLOOKUP($F4968&amp;$C4968,Sales!$J:$W,9,0),0)</f>
        <v>331805.99999999994</v>
      </c>
      <c r="M4968" s="98">
        <f>IFERROR(VLOOKUP($F4968&amp;$C4968,Sales!$J:$W,10,0),0)</f>
        <v>276504.99999999994</v>
      </c>
      <c r="N4968" s="98">
        <f>IFERROR(VLOOKUP($F4968&amp;$C4968,Sales!$J:$W,11,0),0)</f>
        <v>0</v>
      </c>
      <c r="O4968" s="98">
        <f>IFERROR(VLOOKUP($F4968&amp;$C4968,Sales!$J:$W,12,0),0)</f>
        <v>3.6666666666666665</v>
      </c>
      <c r="P4968" s="98">
        <f>IFERROR(VLOOKUP($F4968&amp;$C4968,Sales!$J:$W,13,0),0)</f>
        <v>202770.33333333328</v>
      </c>
      <c r="Q4968" s="98">
        <f>IFERROR(VLOOKUP($F4968&amp;$C4968,Sales!$A:$H,7,0),0)</f>
        <v>0</v>
      </c>
      <c r="R4968" s="41">
        <f t="shared" si="155"/>
        <v>1</v>
      </c>
      <c r="S4968" s="15">
        <v>1</v>
      </c>
      <c r="T4968" s="15"/>
      <c r="U4968" s="15"/>
      <c r="V4968" s="15">
        <v>1</v>
      </c>
      <c r="W4968" s="15">
        <v>1</v>
      </c>
      <c r="X4968" s="15">
        <v>1</v>
      </c>
      <c r="Y4968" s="41">
        <v>1</v>
      </c>
      <c r="Z4968" s="41">
        <v>1</v>
      </c>
      <c r="AA4968" s="15"/>
      <c r="AB4968" s="15"/>
      <c r="AC4968" s="15"/>
      <c r="AD4968" s="15"/>
      <c r="AE4968" s="15"/>
      <c r="AF4968" s="15"/>
      <c r="AG4968" s="15"/>
      <c r="AH4968" s="15"/>
      <c r="AI4968" s="15"/>
      <c r="AJ4968" s="15"/>
      <c r="AK4968" s="15"/>
      <c r="AL4968" s="15"/>
      <c r="AM4968" s="15"/>
      <c r="AN4968" s="15"/>
      <c r="AO4968" s="15"/>
      <c r="AP4968" s="15"/>
      <c r="AQ4968" s="15"/>
      <c r="AR4968" s="15"/>
      <c r="AS4968" s="15"/>
      <c r="AT4968" s="15"/>
      <c r="AU4968" s="15"/>
      <c r="AV4968" s="15"/>
      <c r="AW4968" s="15"/>
      <c r="AX4968" s="15"/>
      <c r="AY4968" s="10"/>
      <c r="AZ4968" s="10">
        <v>1</v>
      </c>
      <c r="BA4968" t="s">
        <v>22</v>
      </c>
      <c r="BB4968" t="s">
        <v>23</v>
      </c>
      <c r="BD4968" s="39" t="str">
        <f t="shared" si="156"/>
        <v>3260232184_ID-5671742288Oral-B</v>
      </c>
      <c r="BG4968" t="s">
        <v>17336</v>
      </c>
    </row>
    <row r="4969" spans="2:59" ht="13.5" customHeight="1" x14ac:dyDescent="0.35">
      <c r="B4969" s="10" t="s">
        <v>17</v>
      </c>
      <c r="C4969" s="10" t="s">
        <v>2329</v>
      </c>
      <c r="D4969" s="10" t="s">
        <v>405</v>
      </c>
      <c r="E4969" s="10" t="s">
        <v>406</v>
      </c>
      <c r="F4969" s="10" t="s">
        <v>2993</v>
      </c>
      <c r="G4969" s="137" t="s">
        <v>17747</v>
      </c>
      <c r="H4969" s="10"/>
      <c r="I4969" s="149" t="s">
        <v>6387</v>
      </c>
      <c r="J4969" s="83" t="s">
        <v>19381</v>
      </c>
      <c r="K4969" s="10" t="s">
        <v>7850</v>
      </c>
      <c r="L4969" s="98">
        <f>IFERROR(VLOOKUP($F4969&amp;$C4969,Sales!$J:$W,9,0),0)</f>
        <v>626739</v>
      </c>
      <c r="M4969" s="98">
        <f>IFERROR(VLOOKUP($F4969&amp;$C4969,Sales!$J:$W,10,0),0)</f>
        <v>0</v>
      </c>
      <c r="N4969" s="98">
        <f>IFERROR(VLOOKUP($F4969&amp;$C4969,Sales!$J:$W,11,0),0)</f>
        <v>0</v>
      </c>
      <c r="O4969" s="98">
        <f>IFERROR(VLOOKUP($F4969&amp;$C4969,Sales!$J:$W,12,0),0)</f>
        <v>5.666666666666667</v>
      </c>
      <c r="P4969" s="98">
        <f>IFERROR(VLOOKUP($F4969&amp;$C4969,Sales!$J:$W,13,0),0)</f>
        <v>208913</v>
      </c>
      <c r="Q4969" s="98">
        <f>IFERROR(VLOOKUP($F4969&amp;$C4969,Sales!$A:$H,7,0),0)</f>
        <v>0</v>
      </c>
      <c r="R4969" s="41">
        <f t="shared" si="155"/>
        <v>1</v>
      </c>
      <c r="S4969" s="15">
        <v>1</v>
      </c>
      <c r="T4969" s="15"/>
      <c r="U4969" s="15"/>
      <c r="V4969" s="15">
        <v>1</v>
      </c>
      <c r="W4969" s="15">
        <v>1</v>
      </c>
      <c r="X4969" s="15">
        <v>1</v>
      </c>
      <c r="Y4969" s="41">
        <v>1</v>
      </c>
      <c r="Z4969" s="41">
        <v>1</v>
      </c>
      <c r="AA4969" s="15"/>
      <c r="AB4969" s="15"/>
      <c r="AC4969" s="15"/>
      <c r="AD4969" s="15"/>
      <c r="AE4969" s="15"/>
      <c r="AF4969" s="15"/>
      <c r="AG4969" s="15"/>
      <c r="AH4969" s="15"/>
      <c r="AI4969" s="15"/>
      <c r="AJ4969" s="15"/>
      <c r="AK4969" s="15"/>
      <c r="AL4969" s="15"/>
      <c r="AM4969" s="15"/>
      <c r="AN4969" s="15"/>
      <c r="AO4969" s="15"/>
      <c r="AP4969" s="15"/>
      <c r="AQ4969" s="15"/>
      <c r="AR4969" s="15"/>
      <c r="AS4969" s="15"/>
      <c r="AT4969" s="15"/>
      <c r="AU4969" s="15"/>
      <c r="AV4969" s="15"/>
      <c r="AW4969" s="15"/>
      <c r="AX4969" s="15"/>
      <c r="AY4969" s="10"/>
      <c r="AZ4969" s="10">
        <v>1</v>
      </c>
      <c r="BA4969" t="s">
        <v>22</v>
      </c>
      <c r="BB4969" t="s">
        <v>23</v>
      </c>
      <c r="BD4969" s="39" t="str">
        <f t="shared" si="156"/>
        <v>3260194707_ID-5671730590Oral-B</v>
      </c>
      <c r="BG4969" t="s">
        <v>17336</v>
      </c>
    </row>
    <row r="4970" spans="2:59" ht="13.5" customHeight="1" x14ac:dyDescent="0.35">
      <c r="B4970" s="10" t="s">
        <v>17</v>
      </c>
      <c r="C4970" s="10" t="s">
        <v>2329</v>
      </c>
      <c r="D4970" s="10" t="s">
        <v>405</v>
      </c>
      <c r="E4970" s="10" t="s">
        <v>406</v>
      </c>
      <c r="F4970" s="10" t="s">
        <v>2995</v>
      </c>
      <c r="G4970" s="137" t="s">
        <v>17748</v>
      </c>
      <c r="H4970" s="10"/>
      <c r="I4970" s="149" t="s">
        <v>6389</v>
      </c>
      <c r="J4970" s="83" t="s">
        <v>19382</v>
      </c>
      <c r="K4970" s="10" t="s">
        <v>17749</v>
      </c>
      <c r="L4970" s="98">
        <f>IFERROR(VLOOKUP($F4970&amp;$C4970,Sales!$J:$W,9,0),0)</f>
        <v>847941</v>
      </c>
      <c r="M4970" s="98">
        <f>IFERROR(VLOOKUP($F4970&amp;$C4970,Sales!$J:$W,10,0),0)</f>
        <v>0</v>
      </c>
      <c r="N4970" s="98">
        <f>IFERROR(VLOOKUP($F4970&amp;$C4970,Sales!$J:$W,11,0),0)</f>
        <v>0</v>
      </c>
      <c r="O4970" s="98">
        <f>IFERROR(VLOOKUP($F4970&amp;$C4970,Sales!$J:$W,12,0),0)</f>
        <v>7.666666666666667</v>
      </c>
      <c r="P4970" s="98">
        <f>IFERROR(VLOOKUP($F4970&amp;$C4970,Sales!$J:$W,13,0),0)</f>
        <v>282647</v>
      </c>
      <c r="Q4970" s="98">
        <f>IFERROR(VLOOKUP($F4970&amp;$C4970,Sales!$A:$H,7,0),0)</f>
        <v>0</v>
      </c>
      <c r="R4970" s="41">
        <f t="shared" si="155"/>
        <v>1</v>
      </c>
      <c r="S4970" s="15">
        <v>1</v>
      </c>
      <c r="T4970" s="15"/>
      <c r="U4970" s="15"/>
      <c r="V4970" s="15">
        <v>1</v>
      </c>
      <c r="W4970" s="15">
        <v>1</v>
      </c>
      <c r="X4970" s="15">
        <v>1</v>
      </c>
      <c r="Y4970" s="41">
        <v>1</v>
      </c>
      <c r="Z4970" s="41">
        <v>1</v>
      </c>
      <c r="AA4970" s="15"/>
      <c r="AB4970" s="15"/>
      <c r="AC4970" s="15"/>
      <c r="AD4970" s="15"/>
      <c r="AE4970" s="15"/>
      <c r="AF4970" s="15"/>
      <c r="AG4970" s="15"/>
      <c r="AH4970" s="15"/>
      <c r="AI4970" s="15"/>
      <c r="AJ4970" s="15"/>
      <c r="AK4970" s="15"/>
      <c r="AL4970" s="15"/>
      <c r="AM4970" s="15"/>
      <c r="AN4970" s="15"/>
      <c r="AO4970" s="15"/>
      <c r="AP4970" s="15"/>
      <c r="AQ4970" s="15"/>
      <c r="AR4970" s="15"/>
      <c r="AS4970" s="15"/>
      <c r="AT4970" s="15"/>
      <c r="AU4970" s="15"/>
      <c r="AV4970" s="15"/>
      <c r="AW4970" s="15"/>
      <c r="AX4970" s="15"/>
      <c r="AY4970" s="10"/>
      <c r="AZ4970" s="10">
        <v>1</v>
      </c>
      <c r="BA4970" t="s">
        <v>22</v>
      </c>
      <c r="BB4970" t="s">
        <v>23</v>
      </c>
      <c r="BD4970" s="39" t="str">
        <f t="shared" si="156"/>
        <v>3260138319_ID-5671640319Oral-B</v>
      </c>
      <c r="BG4970" t="s">
        <v>17336</v>
      </c>
    </row>
    <row r="4971" spans="2:59" ht="13.5" customHeight="1" x14ac:dyDescent="0.35">
      <c r="B4971" s="10" t="s">
        <v>17</v>
      </c>
      <c r="C4971" s="10" t="s">
        <v>2329</v>
      </c>
      <c r="D4971" s="10" t="s">
        <v>405</v>
      </c>
      <c r="E4971" s="10" t="s">
        <v>406</v>
      </c>
      <c r="F4971" s="10" t="s">
        <v>2997</v>
      </c>
      <c r="G4971" s="137" t="s">
        <v>17750</v>
      </c>
      <c r="H4971" s="10"/>
      <c r="I4971" s="149" t="s">
        <v>6392</v>
      </c>
      <c r="J4971" s="83" t="s">
        <v>19383</v>
      </c>
      <c r="K4971" s="10" t="s">
        <v>17751</v>
      </c>
      <c r="L4971" s="98">
        <f>IFERROR(VLOOKUP($F4971&amp;$C4971,Sales!$J:$W,9,0),0)</f>
        <v>405536.99999999994</v>
      </c>
      <c r="M4971" s="98">
        <f>IFERROR(VLOOKUP($F4971&amp;$C4971,Sales!$J:$W,10,0),0)</f>
        <v>0</v>
      </c>
      <c r="N4971" s="98">
        <f>IFERROR(VLOOKUP($F4971&amp;$C4971,Sales!$J:$W,11,0),0)</f>
        <v>0</v>
      </c>
      <c r="O4971" s="98">
        <f>IFERROR(VLOOKUP($F4971&amp;$C4971,Sales!$J:$W,12,0),0)</f>
        <v>3.6666666666666665</v>
      </c>
      <c r="P4971" s="98">
        <f>IFERROR(VLOOKUP($F4971&amp;$C4971,Sales!$J:$W,13,0),0)</f>
        <v>135178.99999999997</v>
      </c>
      <c r="Q4971" s="98">
        <f>IFERROR(VLOOKUP($F4971&amp;$C4971,Sales!$A:$H,7,0),0)</f>
        <v>0</v>
      </c>
      <c r="R4971" s="41">
        <f t="shared" si="155"/>
        <v>1</v>
      </c>
      <c r="S4971" s="15">
        <v>1</v>
      </c>
      <c r="T4971" s="15"/>
      <c r="U4971" s="15"/>
      <c r="V4971" s="15">
        <v>1</v>
      </c>
      <c r="W4971" s="15">
        <v>1</v>
      </c>
      <c r="X4971" s="15">
        <v>1</v>
      </c>
      <c r="Y4971" s="41">
        <v>1</v>
      </c>
      <c r="Z4971" s="41">
        <v>1</v>
      </c>
      <c r="AA4971" s="15"/>
      <c r="AB4971" s="15"/>
      <c r="AC4971" s="15"/>
      <c r="AD4971" s="15"/>
      <c r="AE4971" s="15"/>
      <c r="AF4971" s="15"/>
      <c r="AG4971" s="15"/>
      <c r="AH4971" s="15"/>
      <c r="AI4971" s="15"/>
      <c r="AJ4971" s="15"/>
      <c r="AK4971" s="15"/>
      <c r="AL4971" s="15"/>
      <c r="AM4971" s="15"/>
      <c r="AN4971" s="15"/>
      <c r="AO4971" s="15"/>
      <c r="AP4971" s="15"/>
      <c r="AQ4971" s="15"/>
      <c r="AR4971" s="15"/>
      <c r="AS4971" s="15"/>
      <c r="AT4971" s="15"/>
      <c r="AU4971" s="15"/>
      <c r="AV4971" s="15"/>
      <c r="AW4971" s="15"/>
      <c r="AX4971" s="15"/>
      <c r="AY4971" s="10"/>
      <c r="AZ4971" s="10">
        <v>1</v>
      </c>
      <c r="BA4971" t="s">
        <v>22</v>
      </c>
      <c r="BB4971" t="s">
        <v>23</v>
      </c>
      <c r="BD4971" s="39" t="str">
        <f t="shared" si="156"/>
        <v>3260106711_ID-5671664023Oral-B</v>
      </c>
      <c r="BG4971" t="s">
        <v>17336</v>
      </c>
    </row>
    <row r="4972" spans="2:59" ht="13.5" customHeight="1" x14ac:dyDescent="0.35">
      <c r="B4972" s="10" t="s">
        <v>17</v>
      </c>
      <c r="C4972" s="10" t="s">
        <v>2329</v>
      </c>
      <c r="D4972" s="10" t="s">
        <v>405</v>
      </c>
      <c r="E4972" s="10" t="s">
        <v>406</v>
      </c>
      <c r="F4972" s="10" t="s">
        <v>3006</v>
      </c>
      <c r="G4972" s="137" t="s">
        <v>17752</v>
      </c>
      <c r="H4972" s="10"/>
      <c r="I4972" s="10" t="s">
        <v>4527</v>
      </c>
      <c r="J4972" s="83" t="s">
        <v>19384</v>
      </c>
      <c r="K4972" s="10" t="s">
        <v>17753</v>
      </c>
      <c r="L4972" s="98">
        <f>IFERROR(VLOOKUP($F4972&amp;$C4972,Sales!$J:$W,9,0),0)</f>
        <v>0</v>
      </c>
      <c r="M4972" s="98">
        <f>IFERROR(VLOOKUP($F4972&amp;$C4972,Sales!$J:$W,10,0),0)</f>
        <v>0</v>
      </c>
      <c r="N4972" s="98">
        <f>IFERROR(VLOOKUP($F4972&amp;$C4972,Sales!$J:$W,11,0),0)</f>
        <v>0</v>
      </c>
      <c r="O4972" s="98">
        <f>IFERROR(VLOOKUP($F4972&amp;$C4972,Sales!$J:$W,12,0),0)</f>
        <v>0</v>
      </c>
      <c r="P4972" s="98">
        <f>IFERROR(VLOOKUP($F4972&amp;$C4972,Sales!$J:$W,13,0),0)</f>
        <v>0</v>
      </c>
      <c r="Q4972" s="98">
        <f>IFERROR(VLOOKUP($F4972&amp;$C4972,Sales!$A:$H,7,0),0)</f>
        <v>0</v>
      </c>
      <c r="R4972" s="41" t="str">
        <f t="shared" si="155"/>
        <v>ERROR</v>
      </c>
      <c r="S4972" s="15"/>
      <c r="T4972" s="15"/>
      <c r="U4972" s="15"/>
      <c r="V4972" s="15"/>
      <c r="W4972" s="15"/>
      <c r="X4972" s="15"/>
      <c r="Y4972" s="41"/>
      <c r="Z4972" s="41"/>
      <c r="AA4972" s="41"/>
      <c r="AB4972" s="15"/>
      <c r="AC4972" s="15"/>
      <c r="AD4972" s="15"/>
      <c r="AE4972" s="15"/>
      <c r="AF4972" s="15"/>
      <c r="AG4972" s="15"/>
      <c r="AH4972" s="15"/>
      <c r="AI4972" s="15"/>
      <c r="AJ4972" s="41"/>
      <c r="AK4972" s="15"/>
      <c r="AL4972" s="15"/>
      <c r="AM4972" s="15"/>
      <c r="AN4972" s="15"/>
      <c r="AO4972" s="15"/>
      <c r="AP4972" s="15"/>
      <c r="AQ4972" s="15"/>
      <c r="AR4972" s="15"/>
      <c r="AS4972" s="15"/>
      <c r="AT4972" s="15"/>
      <c r="AU4972" s="15"/>
      <c r="AV4972" s="15"/>
      <c r="AW4972" s="15"/>
      <c r="AX4972" s="15"/>
      <c r="AY4972" s="10"/>
      <c r="AZ4972" s="10">
        <v>1</v>
      </c>
      <c r="BA4972" t="s">
        <v>22</v>
      </c>
      <c r="BB4972" t="s">
        <v>88</v>
      </c>
      <c r="BD4972" s="39" t="str">
        <f t="shared" si="156"/>
        <v>3250278753_ID-5660428780Oral-B</v>
      </c>
    </row>
    <row r="4973" spans="2:59" ht="13.5" customHeight="1" x14ac:dyDescent="0.35">
      <c r="B4973" s="10" t="s">
        <v>17</v>
      </c>
      <c r="C4973" s="10" t="s">
        <v>2329</v>
      </c>
      <c r="D4973" s="10" t="s">
        <v>405</v>
      </c>
      <c r="E4973" s="10" t="s">
        <v>406</v>
      </c>
      <c r="F4973" s="10" t="s">
        <v>3002</v>
      </c>
      <c r="G4973" s="137" t="s">
        <v>17754</v>
      </c>
      <c r="H4973" s="10"/>
      <c r="I4973" s="10" t="s">
        <v>6394</v>
      </c>
      <c r="J4973" s="83" t="s">
        <v>19385</v>
      </c>
      <c r="K4973" s="10" t="s">
        <v>17755</v>
      </c>
      <c r="L4973" s="98">
        <f>IFERROR(VLOOKUP($F4973&amp;$C4973,Sales!$J:$W,9,0),0)</f>
        <v>0</v>
      </c>
      <c r="M4973" s="98">
        <f>IFERROR(VLOOKUP($F4973&amp;$C4973,Sales!$J:$W,10,0),0)</f>
        <v>0</v>
      </c>
      <c r="N4973" s="98">
        <f>IFERROR(VLOOKUP($F4973&amp;$C4973,Sales!$J:$W,11,0),0)</f>
        <v>5367345.9999999991</v>
      </c>
      <c r="O4973" s="98">
        <f>IFERROR(VLOOKUP($F4973&amp;$C4973,Sales!$J:$W,12,0),0)</f>
        <v>14.333333333333334</v>
      </c>
      <c r="P4973" s="98">
        <f>IFERROR(VLOOKUP($F4973&amp;$C4973,Sales!$J:$W,13,0),0)</f>
        <v>1789115.333333333</v>
      </c>
      <c r="Q4973" s="98">
        <f>IFERROR(VLOOKUP($F4973&amp;$C4973,Sales!$A:$H,7,0),0)</f>
        <v>0</v>
      </c>
      <c r="R4973" s="41" t="str">
        <f t="shared" si="155"/>
        <v>ERROR</v>
      </c>
      <c r="S4973" s="15"/>
      <c r="T4973" s="15"/>
      <c r="U4973" s="15"/>
      <c r="V4973" s="15"/>
      <c r="W4973" s="15"/>
      <c r="X4973" s="15"/>
      <c r="Y4973" s="41"/>
      <c r="Z4973" s="41"/>
      <c r="AA4973" s="41"/>
      <c r="AB4973" s="15"/>
      <c r="AC4973" s="15"/>
      <c r="AD4973" s="15"/>
      <c r="AE4973" s="15"/>
      <c r="AF4973" s="15"/>
      <c r="AG4973" s="15"/>
      <c r="AH4973" s="15"/>
      <c r="AI4973" s="15"/>
      <c r="AJ4973" s="41"/>
      <c r="AK4973" s="15"/>
      <c r="AL4973" s="15"/>
      <c r="AM4973" s="15"/>
      <c r="AN4973" s="15"/>
      <c r="AO4973" s="15"/>
      <c r="AP4973" s="15"/>
      <c r="AQ4973" s="15"/>
      <c r="AR4973" s="15"/>
      <c r="AS4973" s="15"/>
      <c r="AT4973" s="15"/>
      <c r="AU4973" s="15"/>
      <c r="AV4973" s="15"/>
      <c r="AW4973" s="15"/>
      <c r="AX4973" s="15"/>
      <c r="AY4973" s="10"/>
      <c r="AZ4973" s="10">
        <v>1</v>
      </c>
      <c r="BA4973" t="s">
        <v>22</v>
      </c>
      <c r="BB4973" t="s">
        <v>88</v>
      </c>
      <c r="BD4973" s="39" t="str">
        <f t="shared" si="156"/>
        <v>3260128444_ID-5671632298Oral-B</v>
      </c>
    </row>
    <row r="4974" spans="2:59" ht="13.5" customHeight="1" x14ac:dyDescent="0.35">
      <c r="B4974" s="10" t="s">
        <v>17</v>
      </c>
      <c r="C4974" s="10" t="s">
        <v>2329</v>
      </c>
      <c r="D4974" s="10" t="s">
        <v>405</v>
      </c>
      <c r="E4974" s="10" t="s">
        <v>406</v>
      </c>
      <c r="F4974" s="10" t="s">
        <v>3004</v>
      </c>
      <c r="G4974" s="137" t="s">
        <v>17756</v>
      </c>
      <c r="H4974" s="10"/>
      <c r="I4974" s="149" t="s">
        <v>6396</v>
      </c>
      <c r="J4974" s="83" t="s">
        <v>19386</v>
      </c>
      <c r="K4974" s="10" t="s">
        <v>17757</v>
      </c>
      <c r="L4974" s="98">
        <f>IFERROR(VLOOKUP($F4974&amp;$C4974,Sales!$J:$W,9,0),0)</f>
        <v>5714772</v>
      </c>
      <c r="M4974" s="98">
        <f>IFERROR(VLOOKUP($F4974&amp;$C4974,Sales!$J:$W,10,0),0)</f>
        <v>0</v>
      </c>
      <c r="N4974" s="98">
        <f>IFERROR(VLOOKUP($F4974&amp;$C4974,Sales!$J:$W,11,0),0)</f>
        <v>1399535.9999999998</v>
      </c>
      <c r="O4974" s="98">
        <f>IFERROR(VLOOKUP($F4974&amp;$C4974,Sales!$J:$W,12,0),0)</f>
        <v>20.333333333333332</v>
      </c>
      <c r="P4974" s="98">
        <f>IFERROR(VLOOKUP($F4974&amp;$C4974,Sales!$J:$W,13,0),0)</f>
        <v>2371436</v>
      </c>
      <c r="Q4974" s="98">
        <f>IFERROR(VLOOKUP($F4974&amp;$C4974,Sales!$A:$H,7,0),0)</f>
        <v>0</v>
      </c>
      <c r="R4974" s="41">
        <f t="shared" si="155"/>
        <v>1</v>
      </c>
      <c r="S4974" s="15">
        <v>1</v>
      </c>
      <c r="T4974" s="15"/>
      <c r="U4974" s="15"/>
      <c r="V4974" s="15">
        <v>1</v>
      </c>
      <c r="W4974" s="15">
        <v>1</v>
      </c>
      <c r="X4974" s="15">
        <v>1</v>
      </c>
      <c r="Y4974" s="41">
        <v>1</v>
      </c>
      <c r="Z4974" s="41">
        <v>1</v>
      </c>
      <c r="AA4974" s="15"/>
      <c r="AB4974" s="15"/>
      <c r="AC4974" s="15"/>
      <c r="AD4974" s="15"/>
      <c r="AE4974" s="15"/>
      <c r="AF4974" s="15"/>
      <c r="AG4974" s="15"/>
      <c r="AH4974" s="15"/>
      <c r="AI4974" s="15"/>
      <c r="AJ4974" s="15"/>
      <c r="AK4974" s="15"/>
      <c r="AL4974" s="15"/>
      <c r="AM4974" s="15"/>
      <c r="AN4974" s="15"/>
      <c r="AO4974" s="15"/>
      <c r="AP4974" s="15"/>
      <c r="AQ4974" s="15"/>
      <c r="AR4974" s="15"/>
      <c r="AS4974" s="15"/>
      <c r="AT4974" s="15"/>
      <c r="AU4974" s="15"/>
      <c r="AV4974" s="15"/>
      <c r="AW4974" s="15"/>
      <c r="AX4974" s="15"/>
      <c r="AY4974" s="10"/>
      <c r="AZ4974" s="10">
        <v>1</v>
      </c>
      <c r="BA4974" t="s">
        <v>22</v>
      </c>
      <c r="BB4974" t="s">
        <v>23</v>
      </c>
      <c r="BD4974" s="39" t="str">
        <f t="shared" si="156"/>
        <v>3250286721_ID-5660470264Oral-B</v>
      </c>
      <c r="BG4974" t="s">
        <v>17336</v>
      </c>
    </row>
    <row r="4975" spans="2:59" ht="13.5" customHeight="1" x14ac:dyDescent="0.35">
      <c r="B4975" s="10" t="s">
        <v>17</v>
      </c>
      <c r="C4975" s="10" t="s">
        <v>2329</v>
      </c>
      <c r="D4975" s="10" t="s">
        <v>405</v>
      </c>
      <c r="E4975" s="10" t="s">
        <v>406</v>
      </c>
      <c r="F4975" s="10" t="s">
        <v>424</v>
      </c>
      <c r="G4975" s="137" t="s">
        <v>2336</v>
      </c>
      <c r="H4975" s="10"/>
      <c r="I4975" s="149" t="s">
        <v>425</v>
      </c>
      <c r="J4975" s="83" t="s">
        <v>19387</v>
      </c>
      <c r="K4975" s="10" t="s">
        <v>10054</v>
      </c>
      <c r="L4975" s="98">
        <f>IFERROR(VLOOKUP($F4975&amp;$C4975,Sales!$J:$W,9,0),0)</f>
        <v>0</v>
      </c>
      <c r="M4975" s="98">
        <f>IFERROR(VLOOKUP($F4975&amp;$C4975,Sales!$J:$W,10,0),0)</f>
        <v>0</v>
      </c>
      <c r="N4975" s="98">
        <f>IFERROR(VLOOKUP($F4975&amp;$C4975,Sales!$J:$W,11,0),0)</f>
        <v>0</v>
      </c>
      <c r="O4975" s="98">
        <f>IFERROR(VLOOKUP($F4975&amp;$C4975,Sales!$J:$W,12,0),0)</f>
        <v>0</v>
      </c>
      <c r="P4975" s="98">
        <f>IFERROR(VLOOKUP($F4975&amp;$C4975,Sales!$J:$W,13,0),0)</f>
        <v>0</v>
      </c>
      <c r="Q4975" s="98">
        <f>IFERROR(VLOOKUP($F4975&amp;$C4975,Sales!$A:$H,7,0),0)</f>
        <v>0</v>
      </c>
      <c r="R4975" s="41">
        <f t="shared" si="155"/>
        <v>1</v>
      </c>
      <c r="S4975" s="15">
        <v>1</v>
      </c>
      <c r="T4975" s="15"/>
      <c r="U4975" s="15"/>
      <c r="V4975" s="15">
        <v>1</v>
      </c>
      <c r="W4975" s="15">
        <v>1</v>
      </c>
      <c r="X4975" s="15">
        <v>1</v>
      </c>
      <c r="Y4975" s="41">
        <v>1</v>
      </c>
      <c r="Z4975" s="41">
        <v>1</v>
      </c>
      <c r="AA4975" s="15"/>
      <c r="AB4975" s="15"/>
      <c r="AC4975" s="15"/>
      <c r="AD4975" s="15"/>
      <c r="AE4975" s="15"/>
      <c r="AF4975" s="15"/>
      <c r="AG4975" s="15"/>
      <c r="AH4975" s="15"/>
      <c r="AI4975" s="15"/>
      <c r="AJ4975" s="15"/>
      <c r="AK4975" s="15"/>
      <c r="AL4975" s="15"/>
      <c r="AM4975" s="15"/>
      <c r="AN4975" s="15"/>
      <c r="AO4975" s="15"/>
      <c r="AP4975" s="15"/>
      <c r="AQ4975" s="15"/>
      <c r="AR4975" s="15"/>
      <c r="AS4975" s="15"/>
      <c r="AT4975" s="15"/>
      <c r="AU4975" s="15"/>
      <c r="AV4975" s="15"/>
      <c r="AW4975" s="15"/>
      <c r="AX4975" s="82"/>
      <c r="AY4975" s="10"/>
      <c r="AZ4975" s="10">
        <v>1</v>
      </c>
      <c r="BA4975" t="s">
        <v>22</v>
      </c>
      <c r="BB4975" t="s">
        <v>23</v>
      </c>
      <c r="BD4975" s="39" t="str">
        <f t="shared" si="156"/>
        <v>407092596_ID-449893644Oral-B</v>
      </c>
    </row>
    <row r="4976" spans="2:59" ht="13.5" customHeight="1" x14ac:dyDescent="0.35">
      <c r="B4976" s="10" t="s">
        <v>17</v>
      </c>
      <c r="C4976" s="10" t="s">
        <v>2329</v>
      </c>
      <c r="D4976" s="10" t="s">
        <v>405</v>
      </c>
      <c r="E4976" s="10" t="s">
        <v>406</v>
      </c>
      <c r="F4976" s="10" t="s">
        <v>414</v>
      </c>
      <c r="G4976" s="137" t="s">
        <v>2337</v>
      </c>
      <c r="H4976" s="10"/>
      <c r="I4976" s="149" t="s">
        <v>415</v>
      </c>
      <c r="J4976" s="83" t="s">
        <v>19388</v>
      </c>
      <c r="K4976" s="10" t="s">
        <v>17758</v>
      </c>
      <c r="L4976" s="98">
        <f>IFERROR(VLOOKUP($F4976&amp;$C4976,Sales!$J:$W,9,0),0)</f>
        <v>0</v>
      </c>
      <c r="M4976" s="98">
        <f>IFERROR(VLOOKUP($F4976&amp;$C4976,Sales!$J:$W,10,0),0)</f>
        <v>0</v>
      </c>
      <c r="N4976" s="98">
        <f>IFERROR(VLOOKUP($F4976&amp;$C4976,Sales!$J:$W,11,0),0)</f>
        <v>3539327.9999999995</v>
      </c>
      <c r="O4976" s="98">
        <f>IFERROR(VLOOKUP($F4976&amp;$C4976,Sales!$J:$W,12,0),0)</f>
        <v>64</v>
      </c>
      <c r="P4976" s="98">
        <f>IFERROR(VLOOKUP($F4976&amp;$C4976,Sales!$J:$W,13,0),0)</f>
        <v>1179775.9999999998</v>
      </c>
      <c r="Q4976" s="98">
        <f>IFERROR(VLOOKUP($F4976&amp;$C4976,Sales!$A:$H,7,0),0)</f>
        <v>0</v>
      </c>
      <c r="R4976" s="41">
        <f t="shared" si="155"/>
        <v>1</v>
      </c>
      <c r="S4976" s="15">
        <v>1</v>
      </c>
      <c r="T4976" s="15"/>
      <c r="U4976" s="15"/>
      <c r="V4976" s="15">
        <v>1</v>
      </c>
      <c r="W4976" s="15">
        <v>1</v>
      </c>
      <c r="X4976" s="15">
        <v>1</v>
      </c>
      <c r="Y4976" s="41">
        <v>1</v>
      </c>
      <c r="Z4976" s="41">
        <v>1</v>
      </c>
      <c r="AA4976" s="15"/>
      <c r="AB4976" s="15"/>
      <c r="AC4976" s="15"/>
      <c r="AD4976" s="15"/>
      <c r="AE4976" s="15"/>
      <c r="AF4976" s="15"/>
      <c r="AG4976" s="15"/>
      <c r="AH4976" s="15"/>
      <c r="AI4976" s="15"/>
      <c r="AJ4976" s="15"/>
      <c r="AK4976" s="15"/>
      <c r="AL4976" s="15"/>
      <c r="AM4976" s="15"/>
      <c r="AN4976" s="15"/>
      <c r="AO4976" s="15"/>
      <c r="AP4976" s="15"/>
      <c r="AQ4976" s="15"/>
      <c r="AR4976" s="15"/>
      <c r="AS4976" s="15"/>
      <c r="AT4976" s="15"/>
      <c r="AU4976" s="15"/>
      <c r="AV4976" s="15"/>
      <c r="AW4976" s="15"/>
      <c r="AX4976" s="82"/>
      <c r="AY4976" s="10"/>
      <c r="AZ4976" s="10">
        <v>1</v>
      </c>
      <c r="BA4976" t="s">
        <v>22</v>
      </c>
      <c r="BB4976" t="s">
        <v>23</v>
      </c>
      <c r="BD4976" s="39" t="str">
        <f t="shared" si="156"/>
        <v>407096298_ID-449889883Oral-B</v>
      </c>
    </row>
    <row r="4977" spans="2:59" ht="13.5" customHeight="1" x14ac:dyDescent="0.35">
      <c r="B4977" s="10" t="s">
        <v>17</v>
      </c>
      <c r="C4977" s="10" t="s">
        <v>2329</v>
      </c>
      <c r="D4977" s="10" t="s">
        <v>405</v>
      </c>
      <c r="E4977" s="10" t="s">
        <v>406</v>
      </c>
      <c r="F4977" s="10" t="s">
        <v>2347</v>
      </c>
      <c r="G4977" s="137" t="s">
        <v>2348</v>
      </c>
      <c r="H4977" s="10"/>
      <c r="I4977" s="149" t="s">
        <v>3599</v>
      </c>
      <c r="J4977" s="83" t="s">
        <v>19389</v>
      </c>
      <c r="K4977" s="10" t="s">
        <v>17759</v>
      </c>
      <c r="L4977" s="98">
        <f>IFERROR(VLOOKUP($F4977&amp;$C4977,Sales!$J:$W,9,0),0)</f>
        <v>0</v>
      </c>
      <c r="M4977" s="98">
        <f>IFERROR(VLOOKUP($F4977&amp;$C4977,Sales!$J:$W,10,0),0)</f>
        <v>884815.99999999988</v>
      </c>
      <c r="N4977" s="98">
        <f>IFERROR(VLOOKUP($F4977&amp;$C4977,Sales!$J:$W,11,0),0)</f>
        <v>1327223.9999999998</v>
      </c>
      <c r="O4977" s="98">
        <f>IFERROR(VLOOKUP($F4977&amp;$C4977,Sales!$J:$W,12,0),0)</f>
        <v>13.333333333333334</v>
      </c>
      <c r="P4977" s="98">
        <f>IFERROR(VLOOKUP($F4977&amp;$C4977,Sales!$J:$W,13,0),0)</f>
        <v>737346.66666666651</v>
      </c>
      <c r="Q4977" s="98">
        <f>IFERROR(VLOOKUP($F4977&amp;$C4977,Sales!$A:$H,7,0),0)</f>
        <v>0</v>
      </c>
      <c r="R4977" s="41">
        <f t="shared" si="155"/>
        <v>1</v>
      </c>
      <c r="S4977" s="15">
        <v>1</v>
      </c>
      <c r="T4977" s="15"/>
      <c r="U4977" s="15"/>
      <c r="V4977" s="15">
        <v>1</v>
      </c>
      <c r="W4977" s="15">
        <v>1</v>
      </c>
      <c r="X4977" s="15">
        <v>1</v>
      </c>
      <c r="Y4977" s="41">
        <v>1</v>
      </c>
      <c r="Z4977" s="41">
        <v>1</v>
      </c>
      <c r="AA4977" s="15"/>
      <c r="AB4977" s="15"/>
      <c r="AC4977" s="15"/>
      <c r="AD4977" s="15"/>
      <c r="AE4977" s="15"/>
      <c r="AF4977" s="15"/>
      <c r="AG4977" s="15"/>
      <c r="AH4977" s="15"/>
      <c r="AI4977" s="15"/>
      <c r="AJ4977" s="15"/>
      <c r="AK4977" s="15"/>
      <c r="AL4977" s="15"/>
      <c r="AM4977" s="15"/>
      <c r="AN4977" s="15"/>
      <c r="AO4977" s="15"/>
      <c r="AP4977" s="15"/>
      <c r="AQ4977" s="15"/>
      <c r="AR4977" s="15"/>
      <c r="AS4977" s="15"/>
      <c r="AT4977" s="15"/>
      <c r="AU4977" s="15"/>
      <c r="AV4977" s="15"/>
      <c r="AW4977" s="15"/>
      <c r="AX4977" s="82"/>
      <c r="AY4977" s="10"/>
      <c r="AZ4977" s="10">
        <v>1</v>
      </c>
      <c r="BA4977" t="s">
        <v>22</v>
      </c>
      <c r="BB4977" t="s">
        <v>23</v>
      </c>
      <c r="BD4977" s="39" t="str">
        <f t="shared" si="156"/>
        <v>407134529_ID-449950084Oral-B</v>
      </c>
    </row>
    <row r="4978" spans="2:59" ht="13.5" customHeight="1" x14ac:dyDescent="0.35">
      <c r="B4978" s="10" t="s">
        <v>17</v>
      </c>
      <c r="C4978" s="10" t="s">
        <v>2329</v>
      </c>
      <c r="D4978" s="10" t="s">
        <v>405</v>
      </c>
      <c r="E4978" s="10" t="s">
        <v>406</v>
      </c>
      <c r="F4978" s="10" t="s">
        <v>2352</v>
      </c>
      <c r="G4978" s="137" t="s">
        <v>2353</v>
      </c>
      <c r="H4978" s="10"/>
      <c r="I4978" s="149" t="s">
        <v>3602</v>
      </c>
      <c r="J4978" s="83" t="s">
        <v>19390</v>
      </c>
      <c r="K4978" s="10" t="s">
        <v>17760</v>
      </c>
      <c r="L4978" s="98">
        <f>IFERROR(VLOOKUP($F4978&amp;$C4978,Sales!$J:$W,9,0),0)</f>
        <v>0</v>
      </c>
      <c r="M4978" s="98">
        <f>IFERROR(VLOOKUP($F4978&amp;$C4978,Sales!$J:$W,10,0),0)</f>
        <v>0</v>
      </c>
      <c r="N4978" s="98">
        <f>IFERROR(VLOOKUP($F4978&amp;$C4978,Sales!$J:$W,11,0),0)</f>
        <v>663611.99999999988</v>
      </c>
      <c r="O4978" s="98">
        <f>IFERROR(VLOOKUP($F4978&amp;$C4978,Sales!$J:$W,12,0),0)</f>
        <v>4</v>
      </c>
      <c r="P4978" s="98">
        <f>IFERROR(VLOOKUP($F4978&amp;$C4978,Sales!$J:$W,13,0),0)</f>
        <v>221203.99999999997</v>
      </c>
      <c r="Q4978" s="98">
        <f>IFERROR(VLOOKUP($F4978&amp;$C4978,Sales!$A:$H,7,0),0)</f>
        <v>0</v>
      </c>
      <c r="R4978" s="41">
        <f t="shared" si="155"/>
        <v>1</v>
      </c>
      <c r="S4978" s="15">
        <v>1</v>
      </c>
      <c r="T4978" s="15"/>
      <c r="U4978" s="15"/>
      <c r="V4978" s="15">
        <v>1</v>
      </c>
      <c r="W4978" s="15">
        <v>1</v>
      </c>
      <c r="X4978" s="15">
        <v>1</v>
      </c>
      <c r="Y4978" s="41">
        <v>1</v>
      </c>
      <c r="Z4978" s="41">
        <v>1</v>
      </c>
      <c r="AA4978" s="15"/>
      <c r="AB4978" s="15"/>
      <c r="AC4978" s="15"/>
      <c r="AD4978" s="15"/>
      <c r="AE4978" s="15"/>
      <c r="AF4978" s="15"/>
      <c r="AG4978" s="15"/>
      <c r="AH4978" s="15"/>
      <c r="AI4978" s="15"/>
      <c r="AJ4978" s="15"/>
      <c r="AK4978" s="15"/>
      <c r="AL4978" s="15"/>
      <c r="AM4978" s="15"/>
      <c r="AN4978" s="15"/>
      <c r="AO4978" s="15"/>
      <c r="AP4978" s="15"/>
      <c r="AQ4978" s="15"/>
      <c r="AR4978" s="15"/>
      <c r="AS4978" s="15"/>
      <c r="AT4978" s="15"/>
      <c r="AU4978" s="15"/>
      <c r="AV4978" s="15"/>
      <c r="AW4978" s="15"/>
      <c r="AX4978" s="15"/>
      <c r="AY4978" s="10"/>
      <c r="AZ4978" s="10">
        <v>1</v>
      </c>
      <c r="BA4978" t="s">
        <v>22</v>
      </c>
      <c r="BB4978" t="s">
        <v>23</v>
      </c>
      <c r="BD4978" s="39" t="str">
        <f t="shared" si="156"/>
        <v>407140137_ID-449946415Oral-B</v>
      </c>
      <c r="BG4978" t="s">
        <v>17336</v>
      </c>
    </row>
    <row r="4979" spans="2:59" ht="13.5" customHeight="1" x14ac:dyDescent="0.35">
      <c r="B4979" s="10" t="s">
        <v>17</v>
      </c>
      <c r="C4979" s="10" t="s">
        <v>2329</v>
      </c>
      <c r="D4979" s="10" t="s">
        <v>405</v>
      </c>
      <c r="E4979" s="10" t="s">
        <v>406</v>
      </c>
      <c r="F4979" s="10" t="s">
        <v>2349</v>
      </c>
      <c r="G4979" s="137" t="s">
        <v>17761</v>
      </c>
      <c r="H4979" s="10"/>
      <c r="I4979" s="149" t="s">
        <v>3600</v>
      </c>
      <c r="J4979" s="83" t="s">
        <v>19391</v>
      </c>
      <c r="K4979" s="10" t="s">
        <v>17762</v>
      </c>
      <c r="L4979" s="98">
        <f>IFERROR(VLOOKUP($F4979&amp;$C4979,Sales!$J:$W,9,0),0)</f>
        <v>553009.99999999988</v>
      </c>
      <c r="M4979" s="98">
        <f>IFERROR(VLOOKUP($F4979&amp;$C4979,Sales!$J:$W,10,0),0)</f>
        <v>0</v>
      </c>
      <c r="N4979" s="98">
        <f>IFERROR(VLOOKUP($F4979&amp;$C4979,Sales!$J:$W,11,0),0)</f>
        <v>0</v>
      </c>
      <c r="O4979" s="98">
        <f>IFERROR(VLOOKUP($F4979&amp;$C4979,Sales!$J:$W,12,0),0)</f>
        <v>3.3333333333333335</v>
      </c>
      <c r="P4979" s="98">
        <f>IFERROR(VLOOKUP($F4979&amp;$C4979,Sales!$J:$W,13,0),0)</f>
        <v>184336.66666666663</v>
      </c>
      <c r="Q4979" s="98">
        <f>IFERROR(VLOOKUP($F4979&amp;$C4979,Sales!$A:$H,7,0),0)</f>
        <v>0</v>
      </c>
      <c r="R4979" s="41">
        <f t="shared" si="155"/>
        <v>1</v>
      </c>
      <c r="S4979" s="15">
        <v>1</v>
      </c>
      <c r="T4979" s="15"/>
      <c r="U4979" s="15"/>
      <c r="V4979" s="15">
        <v>1</v>
      </c>
      <c r="W4979" s="15">
        <v>1</v>
      </c>
      <c r="X4979" s="15">
        <v>1</v>
      </c>
      <c r="Y4979" s="41">
        <v>1</v>
      </c>
      <c r="Z4979" s="41">
        <v>1</v>
      </c>
      <c r="AA4979" s="15"/>
      <c r="AB4979" s="15"/>
      <c r="AC4979" s="15"/>
      <c r="AD4979" s="15"/>
      <c r="AE4979" s="15"/>
      <c r="AF4979" s="15"/>
      <c r="AG4979" s="15"/>
      <c r="AH4979" s="15"/>
      <c r="AI4979" s="15"/>
      <c r="AJ4979" s="15"/>
      <c r="AK4979" s="15"/>
      <c r="AL4979" s="15"/>
      <c r="AM4979" s="15"/>
      <c r="AN4979" s="15"/>
      <c r="AO4979" s="15"/>
      <c r="AP4979" s="15"/>
      <c r="AQ4979" s="15"/>
      <c r="AR4979" s="15"/>
      <c r="AS4979" s="15"/>
      <c r="AT4979" s="15"/>
      <c r="AU4979" s="15"/>
      <c r="AV4979" s="15"/>
      <c r="AW4979" s="15"/>
      <c r="AX4979" s="15"/>
      <c r="AY4979" s="10"/>
      <c r="AZ4979" s="10">
        <v>1</v>
      </c>
      <c r="BA4979" t="s">
        <v>22</v>
      </c>
      <c r="BB4979" t="s">
        <v>23</v>
      </c>
      <c r="BD4979" s="39" t="str">
        <f t="shared" si="156"/>
        <v>407137264_ID-449943885Oral-B</v>
      </c>
      <c r="BG4979" t="s">
        <v>17336</v>
      </c>
    </row>
    <row r="4980" spans="2:59" ht="13.5" customHeight="1" x14ac:dyDescent="0.35">
      <c r="B4980" s="10" t="s">
        <v>17</v>
      </c>
      <c r="C4980" s="10" t="s">
        <v>2329</v>
      </c>
      <c r="D4980" s="10" t="s">
        <v>405</v>
      </c>
      <c r="E4980" s="10" t="s">
        <v>406</v>
      </c>
      <c r="F4980" s="10" t="s">
        <v>1914</v>
      </c>
      <c r="G4980" s="137" t="s">
        <v>17763</v>
      </c>
      <c r="H4980" s="10"/>
      <c r="I4980" s="149" t="s">
        <v>1915</v>
      </c>
      <c r="J4980" s="83" t="s">
        <v>19392</v>
      </c>
      <c r="K4980" s="10" t="s">
        <v>7408</v>
      </c>
      <c r="L4980" s="98">
        <f>IFERROR(VLOOKUP($F4980&amp;$C4980,Sales!$J:$W,9,0),0)</f>
        <v>0</v>
      </c>
      <c r="M4980" s="98">
        <f>IFERROR(VLOOKUP($F4980&amp;$C4980,Sales!$J:$W,10,0),0)</f>
        <v>0</v>
      </c>
      <c r="N4980" s="98">
        <f>IFERROR(VLOOKUP($F4980&amp;$C4980,Sales!$J:$W,11,0),0)</f>
        <v>0</v>
      </c>
      <c r="O4980" s="98">
        <f>IFERROR(VLOOKUP($F4980&amp;$C4980,Sales!$J:$W,12,0),0)</f>
        <v>0</v>
      </c>
      <c r="P4980" s="98">
        <f>IFERROR(VLOOKUP($F4980&amp;$C4980,Sales!$J:$W,13,0),0)</f>
        <v>0</v>
      </c>
      <c r="Q4980" s="98">
        <f>IFERROR(VLOOKUP($F4980&amp;$C4980,Sales!$A:$H,7,0),0)</f>
        <v>0</v>
      </c>
      <c r="R4980" s="41">
        <f t="shared" si="155"/>
        <v>1</v>
      </c>
      <c r="S4980" s="15">
        <v>1</v>
      </c>
      <c r="T4980" s="15"/>
      <c r="U4980" s="15"/>
      <c r="V4980" s="15">
        <v>1</v>
      </c>
      <c r="W4980" s="15">
        <v>1</v>
      </c>
      <c r="X4980" s="15">
        <v>1</v>
      </c>
      <c r="Y4980" s="41">
        <v>1</v>
      </c>
      <c r="Z4980" s="41">
        <v>1</v>
      </c>
      <c r="AA4980" s="15"/>
      <c r="AB4980" s="15"/>
      <c r="AC4980" s="15"/>
      <c r="AD4980" s="15"/>
      <c r="AE4980" s="15"/>
      <c r="AF4980" s="15"/>
      <c r="AG4980" s="15"/>
      <c r="AH4980" s="15"/>
      <c r="AI4980" s="15"/>
      <c r="AJ4980" s="15"/>
      <c r="AK4980" s="15"/>
      <c r="AL4980" s="15"/>
      <c r="AM4980" s="15"/>
      <c r="AN4980" s="15"/>
      <c r="AO4980" s="15"/>
      <c r="AP4980" s="15"/>
      <c r="AQ4980" s="15"/>
      <c r="AR4980" s="15"/>
      <c r="AS4980" s="15"/>
      <c r="AT4980" s="15"/>
      <c r="AU4980" s="15"/>
      <c r="AV4980" s="15"/>
      <c r="AW4980" s="15"/>
      <c r="AX4980" s="82"/>
      <c r="AY4980" s="10"/>
      <c r="AZ4980" s="10">
        <v>1</v>
      </c>
      <c r="BA4980" t="s">
        <v>22</v>
      </c>
      <c r="BB4980" t="s">
        <v>23</v>
      </c>
      <c r="BD4980" s="39" t="str">
        <f t="shared" si="156"/>
        <v>407091596_ID-449896356Oral-B</v>
      </c>
    </row>
    <row r="4981" spans="2:59" ht="13.5" customHeight="1" x14ac:dyDescent="0.35">
      <c r="B4981" s="10" t="s">
        <v>17</v>
      </c>
      <c r="C4981" s="10" t="s">
        <v>2329</v>
      </c>
      <c r="D4981" s="10" t="s">
        <v>405</v>
      </c>
      <c r="E4981" s="10" t="s">
        <v>406</v>
      </c>
      <c r="F4981" s="10" t="s">
        <v>419</v>
      </c>
      <c r="G4981" s="137" t="s">
        <v>17764</v>
      </c>
      <c r="H4981" s="10"/>
      <c r="I4981" s="149" t="s">
        <v>420</v>
      </c>
      <c r="J4981" s="83" t="s">
        <v>19393</v>
      </c>
      <c r="K4981" s="10" t="s">
        <v>7414</v>
      </c>
      <c r="L4981" s="98">
        <f>IFERROR(VLOOKUP($F4981&amp;$C4981,Sales!$J:$W,9,0),0)</f>
        <v>0</v>
      </c>
      <c r="M4981" s="98">
        <f>IFERROR(VLOOKUP($F4981&amp;$C4981,Sales!$J:$W,10,0),0)</f>
        <v>0</v>
      </c>
      <c r="N4981" s="98">
        <f>IFERROR(VLOOKUP($F4981&amp;$C4981,Sales!$J:$W,11,0),0)</f>
        <v>0</v>
      </c>
      <c r="O4981" s="98">
        <f>IFERROR(VLOOKUP($F4981&amp;$C4981,Sales!$J:$W,12,0),0)</f>
        <v>0</v>
      </c>
      <c r="P4981" s="98">
        <f>IFERROR(VLOOKUP($F4981&amp;$C4981,Sales!$J:$W,13,0),0)</f>
        <v>0</v>
      </c>
      <c r="Q4981" s="98">
        <f>IFERROR(VLOOKUP($F4981&amp;$C4981,Sales!$A:$H,7,0),0)</f>
        <v>0</v>
      </c>
      <c r="R4981" s="41">
        <f t="shared" si="155"/>
        <v>1</v>
      </c>
      <c r="S4981" s="15">
        <v>1</v>
      </c>
      <c r="T4981" s="15"/>
      <c r="U4981" s="15"/>
      <c r="V4981" s="15">
        <v>1</v>
      </c>
      <c r="W4981" s="15">
        <v>1</v>
      </c>
      <c r="X4981" s="15">
        <v>1</v>
      </c>
      <c r="Y4981" s="41">
        <v>1</v>
      </c>
      <c r="Z4981" s="41">
        <v>1</v>
      </c>
      <c r="AA4981" s="15"/>
      <c r="AB4981" s="15"/>
      <c r="AC4981" s="15"/>
      <c r="AD4981" s="15"/>
      <c r="AE4981" s="15"/>
      <c r="AF4981" s="15"/>
      <c r="AG4981" s="15"/>
      <c r="AH4981" s="15"/>
      <c r="AI4981" s="15"/>
      <c r="AJ4981" s="15"/>
      <c r="AK4981" s="15"/>
      <c r="AL4981" s="15"/>
      <c r="AM4981" s="15"/>
      <c r="AN4981" s="15"/>
      <c r="AO4981" s="15"/>
      <c r="AP4981" s="15"/>
      <c r="AQ4981" s="15"/>
      <c r="AR4981" s="15"/>
      <c r="AS4981" s="15"/>
      <c r="AT4981" s="15"/>
      <c r="AU4981" s="15"/>
      <c r="AV4981" s="15"/>
      <c r="AW4981" s="15"/>
      <c r="AX4981" s="82"/>
      <c r="AY4981" s="10"/>
      <c r="AZ4981" s="10">
        <v>1</v>
      </c>
      <c r="BA4981" t="s">
        <v>22</v>
      </c>
      <c r="BB4981" t="s">
        <v>23</v>
      </c>
      <c r="BD4981" s="39" t="str">
        <f t="shared" si="156"/>
        <v>407087923_ID-449891671Oral-B</v>
      </c>
    </row>
    <row r="4982" spans="2:59" ht="13.5" customHeight="1" x14ac:dyDescent="0.35">
      <c r="B4982" s="10" t="s">
        <v>17</v>
      </c>
      <c r="C4982" s="10" t="s">
        <v>2329</v>
      </c>
      <c r="D4982" s="10" t="s">
        <v>405</v>
      </c>
      <c r="E4982" s="10" t="s">
        <v>406</v>
      </c>
      <c r="F4982" s="10" t="s">
        <v>409</v>
      </c>
      <c r="G4982" s="137" t="s">
        <v>4531</v>
      </c>
      <c r="H4982" s="10"/>
      <c r="I4982" s="149" t="s">
        <v>410</v>
      </c>
      <c r="J4982" s="83" t="s">
        <v>19394</v>
      </c>
      <c r="K4982" s="10" t="s">
        <v>4533</v>
      </c>
      <c r="L4982" s="98">
        <f>IFERROR(VLOOKUP($F4982&amp;$C4982,Sales!$J:$W,9,0),0)</f>
        <v>0</v>
      </c>
      <c r="M4982" s="98">
        <f>IFERROR(VLOOKUP($F4982&amp;$C4982,Sales!$J:$W,10,0),0)</f>
        <v>0</v>
      </c>
      <c r="N4982" s="98">
        <f>IFERROR(VLOOKUP($F4982&amp;$C4982,Sales!$J:$W,11,0),0)</f>
        <v>5302079.9999999991</v>
      </c>
      <c r="O4982" s="98">
        <f>IFERROR(VLOOKUP($F4982&amp;$C4982,Sales!$J:$W,12,0),0)</f>
        <v>64</v>
      </c>
      <c r="P4982" s="98">
        <f>IFERROR(VLOOKUP($F4982&amp;$C4982,Sales!$J:$W,13,0),0)</f>
        <v>1767359.9999999998</v>
      </c>
      <c r="Q4982" s="98">
        <f>IFERROR(VLOOKUP($F4982&amp;$C4982,Sales!$A:$H,7,0),0)</f>
        <v>0</v>
      </c>
      <c r="R4982" s="41">
        <f t="shared" si="155"/>
        <v>1</v>
      </c>
      <c r="S4982" s="15">
        <v>1</v>
      </c>
      <c r="T4982" s="15"/>
      <c r="U4982" s="15"/>
      <c r="V4982" s="15">
        <v>1</v>
      </c>
      <c r="W4982" s="15">
        <v>1</v>
      </c>
      <c r="X4982" s="15">
        <v>1</v>
      </c>
      <c r="Y4982" s="41">
        <v>1</v>
      </c>
      <c r="Z4982" s="41">
        <v>1</v>
      </c>
      <c r="AA4982" s="15"/>
      <c r="AB4982" s="15"/>
      <c r="AC4982" s="15"/>
      <c r="AD4982" s="15"/>
      <c r="AE4982" s="15"/>
      <c r="AF4982" s="15"/>
      <c r="AG4982" s="15"/>
      <c r="AH4982" s="15"/>
      <c r="AI4982" s="15"/>
      <c r="AJ4982" s="15"/>
      <c r="AK4982" s="15"/>
      <c r="AL4982" s="15"/>
      <c r="AM4982" s="15"/>
      <c r="AN4982" s="15"/>
      <c r="AO4982" s="15"/>
      <c r="AP4982" s="15"/>
      <c r="AQ4982" s="15"/>
      <c r="AR4982" s="15"/>
      <c r="AS4982" s="15"/>
      <c r="AT4982" s="15"/>
      <c r="AU4982" s="15"/>
      <c r="AV4982" s="15"/>
      <c r="AW4982" s="15"/>
      <c r="AX4982" s="82"/>
      <c r="AY4982" s="10"/>
      <c r="AZ4982" s="10">
        <v>1</v>
      </c>
      <c r="BA4982" t="s">
        <v>22</v>
      </c>
      <c r="BB4982" t="s">
        <v>23</v>
      </c>
      <c r="BD4982" s="39" t="str">
        <f t="shared" si="156"/>
        <v>407091608_ID-449896368Oral-B</v>
      </c>
    </row>
    <row r="4983" spans="2:59" ht="13.5" customHeight="1" x14ac:dyDescent="0.35">
      <c r="B4983" s="10" t="s">
        <v>17</v>
      </c>
      <c r="C4983" s="10" t="s">
        <v>2329</v>
      </c>
      <c r="D4983" s="10" t="s">
        <v>405</v>
      </c>
      <c r="E4983" s="10" t="s">
        <v>406</v>
      </c>
      <c r="F4983" s="10" t="s">
        <v>2341</v>
      </c>
      <c r="G4983" s="137" t="s">
        <v>17765</v>
      </c>
      <c r="H4983" s="10"/>
      <c r="I4983" s="149" t="s">
        <v>3595</v>
      </c>
      <c r="J4983" s="83" t="s">
        <v>19395</v>
      </c>
      <c r="K4983" s="10" t="s">
        <v>17766</v>
      </c>
      <c r="L4983" s="98">
        <f>IFERROR(VLOOKUP($F4983&amp;$C4983,Sales!$J:$W,9,0),0)</f>
        <v>0</v>
      </c>
      <c r="M4983" s="98">
        <f>IFERROR(VLOOKUP($F4983&amp;$C4983,Sales!$J:$W,10,0),0)</f>
        <v>331379.99999999994</v>
      </c>
      <c r="N4983" s="98">
        <f>IFERROR(VLOOKUP($F4983&amp;$C4983,Sales!$J:$W,11,0),0)</f>
        <v>1325519.9999999998</v>
      </c>
      <c r="O4983" s="98">
        <f>IFERROR(VLOOKUP($F4983&amp;$C4983,Sales!$J:$W,12,0),0)</f>
        <v>10</v>
      </c>
      <c r="P4983" s="98">
        <f>IFERROR(VLOOKUP($F4983&amp;$C4983,Sales!$J:$W,13,0),0)</f>
        <v>552299.99999999988</v>
      </c>
      <c r="Q4983" s="98">
        <f>IFERROR(VLOOKUP($F4983&amp;$C4983,Sales!$A:$H,7,0),0)</f>
        <v>0</v>
      </c>
      <c r="R4983" s="41">
        <f t="shared" si="155"/>
        <v>1</v>
      </c>
      <c r="S4983" s="15">
        <v>1</v>
      </c>
      <c r="T4983" s="15"/>
      <c r="U4983" s="15"/>
      <c r="V4983" s="15">
        <v>1</v>
      </c>
      <c r="W4983" s="15">
        <v>1</v>
      </c>
      <c r="X4983" s="15">
        <v>1</v>
      </c>
      <c r="Y4983" s="41">
        <v>1</v>
      </c>
      <c r="Z4983" s="41">
        <v>1</v>
      </c>
      <c r="AA4983" s="15"/>
      <c r="AB4983" s="15"/>
      <c r="AC4983" s="15"/>
      <c r="AD4983" s="15"/>
      <c r="AE4983" s="15"/>
      <c r="AF4983" s="15"/>
      <c r="AG4983" s="15"/>
      <c r="AH4983" s="15"/>
      <c r="AI4983" s="15"/>
      <c r="AJ4983" s="15"/>
      <c r="AK4983" s="15"/>
      <c r="AL4983" s="15"/>
      <c r="AM4983" s="15"/>
      <c r="AN4983" s="15"/>
      <c r="AO4983" s="15"/>
      <c r="AP4983" s="15"/>
      <c r="AQ4983" s="15"/>
      <c r="AR4983" s="15"/>
      <c r="AS4983" s="15"/>
      <c r="AT4983" s="15"/>
      <c r="AU4983" s="15"/>
      <c r="AV4983" s="15"/>
      <c r="AW4983" s="15"/>
      <c r="AX4983" s="15"/>
      <c r="AY4983" s="10"/>
      <c r="AZ4983" s="10">
        <v>1</v>
      </c>
      <c r="BA4983" t="s">
        <v>22</v>
      </c>
      <c r="BB4983" t="s">
        <v>23</v>
      </c>
      <c r="BD4983" s="39" t="str">
        <f t="shared" si="156"/>
        <v>407130962_ID-449942959Oral-B</v>
      </c>
      <c r="BG4983" t="s">
        <v>17336</v>
      </c>
    </row>
    <row r="4984" spans="2:59" ht="13.5" customHeight="1" x14ac:dyDescent="0.35">
      <c r="B4984" s="10" t="s">
        <v>17</v>
      </c>
      <c r="C4984" s="10" t="s">
        <v>2329</v>
      </c>
      <c r="D4984" s="10" t="s">
        <v>405</v>
      </c>
      <c r="E4984" s="10" t="s">
        <v>406</v>
      </c>
      <c r="F4984" s="10" t="s">
        <v>1229</v>
      </c>
      <c r="G4984" s="137" t="s">
        <v>17767</v>
      </c>
      <c r="H4984" s="10"/>
      <c r="I4984" s="149" t="s">
        <v>1230</v>
      </c>
      <c r="J4984" s="83" t="s">
        <v>19396</v>
      </c>
      <c r="K4984" s="10" t="s">
        <v>7418</v>
      </c>
      <c r="L4984" s="98">
        <f>IFERROR(VLOOKUP($F4984&amp;$C4984,Sales!$J:$W,9,0),0)</f>
        <v>0</v>
      </c>
      <c r="M4984" s="98">
        <f>IFERROR(VLOOKUP($F4984&amp;$C4984,Sales!$J:$W,10,0),0)</f>
        <v>0</v>
      </c>
      <c r="N4984" s="98">
        <f>IFERROR(VLOOKUP($F4984&amp;$C4984,Sales!$J:$W,11,0),0)</f>
        <v>4073327.9999999995</v>
      </c>
      <c r="O4984" s="98">
        <f>IFERROR(VLOOKUP($F4984&amp;$C4984,Sales!$J:$W,12,0),0)</f>
        <v>48</v>
      </c>
      <c r="P4984" s="98">
        <f>IFERROR(VLOOKUP($F4984&amp;$C4984,Sales!$J:$W,13,0),0)</f>
        <v>1357775.9999999998</v>
      </c>
      <c r="Q4984" s="98">
        <f>IFERROR(VLOOKUP($F4984&amp;$C4984,Sales!$A:$H,7,0),0)</f>
        <v>0</v>
      </c>
      <c r="R4984" s="41">
        <f t="shared" si="155"/>
        <v>1</v>
      </c>
      <c r="S4984" s="15">
        <v>1</v>
      </c>
      <c r="T4984" s="15"/>
      <c r="U4984" s="15"/>
      <c r="V4984" s="15">
        <v>1</v>
      </c>
      <c r="W4984" s="15">
        <v>1</v>
      </c>
      <c r="X4984" s="15">
        <v>1</v>
      </c>
      <c r="Y4984" s="41">
        <v>1</v>
      </c>
      <c r="Z4984" s="41">
        <v>1</v>
      </c>
      <c r="AA4984" s="15"/>
      <c r="AB4984" s="15"/>
      <c r="AC4984" s="15"/>
      <c r="AD4984" s="15"/>
      <c r="AE4984" s="15"/>
      <c r="AF4984" s="15"/>
      <c r="AG4984" s="15"/>
      <c r="AH4984" s="15"/>
      <c r="AI4984" s="15"/>
      <c r="AJ4984" s="15"/>
      <c r="AK4984" s="15"/>
      <c r="AL4984" s="15"/>
      <c r="AM4984" s="15"/>
      <c r="AN4984" s="15"/>
      <c r="AO4984" s="15"/>
      <c r="AP4984" s="15"/>
      <c r="AQ4984" s="15"/>
      <c r="AR4984" s="15"/>
      <c r="AS4984" s="15"/>
      <c r="AT4984" s="15"/>
      <c r="AU4984" s="15"/>
      <c r="AV4984" s="15"/>
      <c r="AW4984" s="15"/>
      <c r="AX4984" s="82"/>
      <c r="AY4984" s="10"/>
      <c r="AZ4984" s="10">
        <v>1</v>
      </c>
      <c r="BA4984" t="s">
        <v>22</v>
      </c>
      <c r="BB4984" t="s">
        <v>23</v>
      </c>
      <c r="BD4984" s="39" t="str">
        <f t="shared" si="156"/>
        <v>407087928_ID-449891676Oral-B</v>
      </c>
    </row>
    <row r="4985" spans="2:59" ht="13.5" customHeight="1" x14ac:dyDescent="0.35">
      <c r="B4985" s="10" t="s">
        <v>17</v>
      </c>
      <c r="C4985" s="10" t="s">
        <v>2329</v>
      </c>
      <c r="D4985" s="10" t="s">
        <v>405</v>
      </c>
      <c r="E4985" s="10" t="s">
        <v>406</v>
      </c>
      <c r="F4985" s="10" t="s">
        <v>2351</v>
      </c>
      <c r="G4985" s="137" t="s">
        <v>17768</v>
      </c>
      <c r="H4985" s="10"/>
      <c r="I4985" s="149" t="s">
        <v>3601</v>
      </c>
      <c r="J4985" s="83" t="s">
        <v>19397</v>
      </c>
      <c r="K4985" s="10" t="s">
        <v>17769</v>
      </c>
      <c r="L4985" s="98">
        <f>IFERROR(VLOOKUP($F4985&amp;$C4985,Sales!$J:$W,9,0),0)</f>
        <v>0</v>
      </c>
      <c r="M4985" s="98">
        <f>IFERROR(VLOOKUP($F4985&amp;$C4985,Sales!$J:$W,10,0),0)</f>
        <v>0</v>
      </c>
      <c r="N4985" s="98">
        <f>IFERROR(VLOOKUP($F4985&amp;$C4985,Sales!$J:$W,11,0),0)</f>
        <v>1697220</v>
      </c>
      <c r="O4985" s="98">
        <f>IFERROR(VLOOKUP($F4985&amp;$C4985,Sales!$J:$W,12,0),0)</f>
        <v>10</v>
      </c>
      <c r="P4985" s="98">
        <f>IFERROR(VLOOKUP($F4985&amp;$C4985,Sales!$J:$W,13,0),0)</f>
        <v>565740</v>
      </c>
      <c r="Q4985" s="98">
        <f>IFERROR(VLOOKUP($F4985&amp;$C4985,Sales!$A:$H,7,0),0)</f>
        <v>0</v>
      </c>
      <c r="R4985" s="41">
        <f t="shared" si="155"/>
        <v>1</v>
      </c>
      <c r="S4985" s="15">
        <v>1</v>
      </c>
      <c r="T4985" s="15"/>
      <c r="U4985" s="15"/>
      <c r="V4985" s="15">
        <v>1</v>
      </c>
      <c r="W4985" s="15">
        <v>1</v>
      </c>
      <c r="X4985" s="15">
        <v>1</v>
      </c>
      <c r="Y4985" s="41">
        <v>1</v>
      </c>
      <c r="Z4985" s="41">
        <v>1</v>
      </c>
      <c r="AA4985" s="15"/>
      <c r="AB4985" s="15"/>
      <c r="AC4985" s="15"/>
      <c r="AD4985" s="15"/>
      <c r="AE4985" s="15"/>
      <c r="AF4985" s="15"/>
      <c r="AG4985" s="15"/>
      <c r="AH4985" s="15"/>
      <c r="AI4985" s="15"/>
      <c r="AJ4985" s="15"/>
      <c r="AK4985" s="15"/>
      <c r="AL4985" s="15"/>
      <c r="AM4985" s="15"/>
      <c r="AN4985" s="15"/>
      <c r="AO4985" s="15"/>
      <c r="AP4985" s="15"/>
      <c r="AQ4985" s="15"/>
      <c r="AR4985" s="15"/>
      <c r="AS4985" s="15"/>
      <c r="AT4985" s="15"/>
      <c r="AU4985" s="15"/>
      <c r="AV4985" s="15"/>
      <c r="AW4985" s="15"/>
      <c r="AX4985" s="82"/>
      <c r="AY4985" s="10"/>
      <c r="AZ4985" s="10">
        <v>1</v>
      </c>
      <c r="BA4985" t="s">
        <v>22</v>
      </c>
      <c r="BB4985" t="s">
        <v>23</v>
      </c>
      <c r="BD4985" s="39" t="str">
        <f t="shared" si="156"/>
        <v>407139231_ID-449947408Oral-B</v>
      </c>
    </row>
    <row r="4986" spans="2:59" ht="13.5" customHeight="1" x14ac:dyDescent="0.35">
      <c r="B4986" s="10" t="s">
        <v>17</v>
      </c>
      <c r="C4986" s="10" t="s">
        <v>2329</v>
      </c>
      <c r="D4986" s="10" t="s">
        <v>405</v>
      </c>
      <c r="E4986" s="10" t="s">
        <v>406</v>
      </c>
      <c r="F4986" s="10" t="s">
        <v>2342</v>
      </c>
      <c r="G4986" s="137" t="s">
        <v>2343</v>
      </c>
      <c r="H4986" s="10"/>
      <c r="I4986" s="10" t="s">
        <v>3596</v>
      </c>
      <c r="J4986" s="83" t="s">
        <v>19398</v>
      </c>
      <c r="K4986" s="10" t="s">
        <v>4749</v>
      </c>
      <c r="L4986" s="98">
        <f>IFERROR(VLOOKUP($F4986&amp;$C4986,Sales!$J:$W,9,0),0)</f>
        <v>0</v>
      </c>
      <c r="M4986" s="98">
        <f>IFERROR(VLOOKUP($F4986&amp;$C4986,Sales!$J:$W,10,0),0)</f>
        <v>0</v>
      </c>
      <c r="N4986" s="98">
        <f>IFERROR(VLOOKUP($F4986&amp;$C4986,Sales!$J:$W,11,0),0)</f>
        <v>0</v>
      </c>
      <c r="O4986" s="98">
        <f>IFERROR(VLOOKUP($F4986&amp;$C4986,Sales!$J:$W,12,0),0)</f>
        <v>0</v>
      </c>
      <c r="P4986" s="98">
        <f>IFERROR(VLOOKUP($F4986&amp;$C4986,Sales!$J:$W,13,0),0)</f>
        <v>0</v>
      </c>
      <c r="Q4986" s="98">
        <f>IFERROR(VLOOKUP($F4986&amp;$C4986,Sales!$A:$H,7,0),0)</f>
        <v>0</v>
      </c>
      <c r="R4986" s="41" t="str">
        <f t="shared" si="155"/>
        <v>ERROR</v>
      </c>
      <c r="S4986" s="15"/>
      <c r="T4986" s="15"/>
      <c r="U4986" s="15"/>
      <c r="V4986" s="15"/>
      <c r="W4986" s="15"/>
      <c r="X4986" s="15"/>
      <c r="Y4986" s="41"/>
      <c r="Z4986" s="41"/>
      <c r="AA4986" s="41"/>
      <c r="AB4986" s="15"/>
      <c r="AC4986" s="15"/>
      <c r="AD4986" s="15"/>
      <c r="AE4986" s="15"/>
      <c r="AF4986" s="15"/>
      <c r="AG4986" s="15"/>
      <c r="AH4986" s="15"/>
      <c r="AI4986" s="15"/>
      <c r="AJ4986" s="41"/>
      <c r="AK4986" s="15"/>
      <c r="AL4986" s="15"/>
      <c r="AM4986" s="15"/>
      <c r="AN4986" s="15"/>
      <c r="AO4986" s="15"/>
      <c r="AP4986" s="15"/>
      <c r="AQ4986" s="15"/>
      <c r="AR4986" s="15"/>
      <c r="AS4986" s="15"/>
      <c r="AT4986" s="15"/>
      <c r="AU4986" s="15"/>
      <c r="AV4986" s="15"/>
      <c r="AW4986" s="15"/>
      <c r="AX4986" s="15"/>
      <c r="AY4986" s="10"/>
      <c r="AZ4986" s="10">
        <v>1</v>
      </c>
      <c r="BA4986" t="s">
        <v>22</v>
      </c>
      <c r="BB4986" t="s">
        <v>88</v>
      </c>
      <c r="BD4986" s="39" t="str">
        <f t="shared" si="156"/>
        <v>407130963_ID-449942960Oral-B</v>
      </c>
    </row>
    <row r="4987" spans="2:59" ht="13.5" customHeight="1" x14ac:dyDescent="0.35">
      <c r="B4987" s="10" t="s">
        <v>17</v>
      </c>
      <c r="C4987" s="10" t="s">
        <v>2329</v>
      </c>
      <c r="D4987" s="10" t="s">
        <v>405</v>
      </c>
      <c r="E4987" s="10" t="s">
        <v>406</v>
      </c>
      <c r="F4987" s="10" t="s">
        <v>407</v>
      </c>
      <c r="G4987" s="137" t="s">
        <v>17770</v>
      </c>
      <c r="H4987" s="10"/>
      <c r="I4987" s="149" t="s">
        <v>408</v>
      </c>
      <c r="J4987" s="83" t="s">
        <v>19399</v>
      </c>
      <c r="K4987" s="10" t="s">
        <v>17771</v>
      </c>
      <c r="L4987" s="98">
        <f>IFERROR(VLOOKUP($F4987&amp;$C4987,Sales!$J:$W,9,0),0)</f>
        <v>940133.99999999988</v>
      </c>
      <c r="M4987" s="98">
        <f>IFERROR(VLOOKUP($F4987&amp;$C4987,Sales!$J:$W,10,0),0)</f>
        <v>0</v>
      </c>
      <c r="N4987" s="98">
        <f>IFERROR(VLOOKUP($F4987&amp;$C4987,Sales!$J:$W,11,0),0)</f>
        <v>0</v>
      </c>
      <c r="O4987" s="98">
        <f>IFERROR(VLOOKUP($F4987&amp;$C4987,Sales!$J:$W,12,0),0)</f>
        <v>17</v>
      </c>
      <c r="P4987" s="98">
        <f>IFERROR(VLOOKUP($F4987&amp;$C4987,Sales!$J:$W,13,0),0)</f>
        <v>313377.99999999994</v>
      </c>
      <c r="Q4987" s="98">
        <f>IFERROR(VLOOKUP($F4987&amp;$C4987,Sales!$A:$H,7,0),0)</f>
        <v>0</v>
      </c>
      <c r="R4987" s="41">
        <f t="shared" si="155"/>
        <v>1</v>
      </c>
      <c r="S4987" s="15">
        <v>1</v>
      </c>
      <c r="T4987" s="15"/>
      <c r="U4987" s="15"/>
      <c r="V4987" s="15">
        <v>1</v>
      </c>
      <c r="W4987" s="15">
        <v>1</v>
      </c>
      <c r="X4987" s="15">
        <v>1</v>
      </c>
      <c r="Y4987" s="41">
        <v>1</v>
      </c>
      <c r="Z4987" s="41">
        <v>1</v>
      </c>
      <c r="AA4987" s="15"/>
      <c r="AB4987" s="15"/>
      <c r="AC4987" s="15"/>
      <c r="AD4987" s="15"/>
      <c r="AE4987" s="15"/>
      <c r="AF4987" s="15"/>
      <c r="AG4987" s="15"/>
      <c r="AH4987" s="15"/>
      <c r="AI4987" s="15"/>
      <c r="AJ4987" s="15"/>
      <c r="AK4987" s="15"/>
      <c r="AL4987" s="15"/>
      <c r="AM4987" s="15"/>
      <c r="AN4987" s="15"/>
      <c r="AO4987" s="15"/>
      <c r="AP4987" s="15"/>
      <c r="AQ4987" s="15"/>
      <c r="AR4987" s="15"/>
      <c r="AS4987" s="15"/>
      <c r="AT4987" s="15"/>
      <c r="AU4987" s="15"/>
      <c r="AV4987" s="15"/>
      <c r="AW4987" s="15"/>
      <c r="AX4987" s="82"/>
      <c r="AY4987" s="10"/>
      <c r="AZ4987" s="10">
        <v>1</v>
      </c>
      <c r="BA4987" t="s">
        <v>22</v>
      </c>
      <c r="BB4987" t="s">
        <v>23</v>
      </c>
      <c r="BD4987" s="39" t="str">
        <f t="shared" si="156"/>
        <v>407088821_ID-449895478Oral-B</v>
      </c>
    </row>
    <row r="4988" spans="2:59" ht="13.5" customHeight="1" x14ac:dyDescent="0.35">
      <c r="B4988" s="10" t="s">
        <v>17</v>
      </c>
      <c r="C4988" s="10" t="s">
        <v>2329</v>
      </c>
      <c r="D4988" s="10" t="s">
        <v>405</v>
      </c>
      <c r="E4988" s="10" t="s">
        <v>406</v>
      </c>
      <c r="F4988" s="10" t="s">
        <v>1921</v>
      </c>
      <c r="G4988" s="137" t="s">
        <v>17772</v>
      </c>
      <c r="H4988" s="10"/>
      <c r="I4988" s="149" t="s">
        <v>6195</v>
      </c>
      <c r="J4988" s="83" t="s">
        <v>19400</v>
      </c>
      <c r="K4988" s="10" t="s">
        <v>17773</v>
      </c>
      <c r="L4988" s="98">
        <f>IFERROR(VLOOKUP($F4988&amp;$C4988,Sales!$J:$W,9,0),0)</f>
        <v>0</v>
      </c>
      <c r="M4988" s="98">
        <f>IFERROR(VLOOKUP($F4988&amp;$C4988,Sales!$J:$W,10,0),0)</f>
        <v>0</v>
      </c>
      <c r="N4988" s="98">
        <f>IFERROR(VLOOKUP($F4988&amp;$C4988,Sales!$J:$W,11,0),0)</f>
        <v>0</v>
      </c>
      <c r="O4988" s="98">
        <f>IFERROR(VLOOKUP($F4988&amp;$C4988,Sales!$J:$W,12,0),0)</f>
        <v>0</v>
      </c>
      <c r="P4988" s="98">
        <f>IFERROR(VLOOKUP($F4988&amp;$C4988,Sales!$J:$W,13,0),0)</f>
        <v>0</v>
      </c>
      <c r="Q4988" s="98">
        <f>IFERROR(VLOOKUP($F4988&amp;$C4988,Sales!$A:$H,7,0),0)</f>
        <v>0</v>
      </c>
      <c r="R4988" s="41">
        <f t="shared" si="155"/>
        <v>1</v>
      </c>
      <c r="S4988" s="15">
        <v>1</v>
      </c>
      <c r="T4988" s="15"/>
      <c r="U4988" s="15"/>
      <c r="V4988" s="15">
        <v>1</v>
      </c>
      <c r="W4988" s="15">
        <v>1</v>
      </c>
      <c r="X4988" s="15">
        <v>1</v>
      </c>
      <c r="Y4988" s="41">
        <v>1</v>
      </c>
      <c r="Z4988" s="41">
        <v>1</v>
      </c>
      <c r="AA4988" s="15"/>
      <c r="AB4988" s="15"/>
      <c r="AC4988" s="15"/>
      <c r="AD4988" s="15"/>
      <c r="AE4988" s="15"/>
      <c r="AF4988" s="15"/>
      <c r="AG4988" s="15"/>
      <c r="AH4988" s="15"/>
      <c r="AI4988" s="15"/>
      <c r="AJ4988" s="15"/>
      <c r="AK4988" s="15"/>
      <c r="AL4988" s="15"/>
      <c r="AM4988" s="15"/>
      <c r="AN4988" s="15"/>
      <c r="AO4988" s="15"/>
      <c r="AP4988" s="15"/>
      <c r="AQ4988" s="15"/>
      <c r="AR4988" s="15"/>
      <c r="AS4988" s="15"/>
      <c r="AT4988" s="15"/>
      <c r="AU4988" s="15"/>
      <c r="AV4988" s="15"/>
      <c r="AW4988" s="15"/>
      <c r="AX4988" s="82"/>
      <c r="AY4988" s="10"/>
      <c r="AZ4988" s="10">
        <v>1</v>
      </c>
      <c r="BA4988" t="s">
        <v>22</v>
      </c>
      <c r="BB4988" t="s">
        <v>23</v>
      </c>
      <c r="BD4988" s="39" t="str">
        <f t="shared" si="156"/>
        <v>407087920_ID-449891668Oral-B</v>
      </c>
    </row>
    <row r="4989" spans="2:59" ht="13.5" customHeight="1" x14ac:dyDescent="0.35">
      <c r="B4989" s="10" t="s">
        <v>17</v>
      </c>
      <c r="C4989" s="10" t="s">
        <v>2329</v>
      </c>
      <c r="D4989" s="10" t="s">
        <v>405</v>
      </c>
      <c r="E4989" s="10" t="s">
        <v>406</v>
      </c>
      <c r="F4989" s="10" t="s">
        <v>421</v>
      </c>
      <c r="G4989" s="137" t="s">
        <v>17774</v>
      </c>
      <c r="H4989" s="10"/>
      <c r="I4989" s="10" t="s">
        <v>17775</v>
      </c>
      <c r="J4989" s="83" t="s">
        <v>19401</v>
      </c>
      <c r="K4989" s="10" t="s">
        <v>17776</v>
      </c>
      <c r="L4989" s="98">
        <f>IFERROR(VLOOKUP($F4989&amp;$C4989,Sales!$J:$W,9,0),0)</f>
        <v>0</v>
      </c>
      <c r="M4989" s="98">
        <f>IFERROR(VLOOKUP($F4989&amp;$C4989,Sales!$J:$W,10,0),0)</f>
        <v>0</v>
      </c>
      <c r="N4989" s="98">
        <f>IFERROR(VLOOKUP($F4989&amp;$C4989,Sales!$J:$W,11,0),0)</f>
        <v>0</v>
      </c>
      <c r="O4989" s="98">
        <f>IFERROR(VLOOKUP($F4989&amp;$C4989,Sales!$J:$W,12,0),0)</f>
        <v>0</v>
      </c>
      <c r="P4989" s="98">
        <f>IFERROR(VLOOKUP($F4989&amp;$C4989,Sales!$J:$W,13,0),0)</f>
        <v>0</v>
      </c>
      <c r="Q4989" s="98">
        <f>IFERROR(VLOOKUP($F4989&amp;$C4989,Sales!$A:$H,7,0),0)</f>
        <v>0</v>
      </c>
      <c r="R4989" s="41" t="str">
        <f t="shared" si="155"/>
        <v>ERROR</v>
      </c>
      <c r="S4989" s="15"/>
      <c r="T4989" s="15"/>
      <c r="U4989" s="15"/>
      <c r="V4989" s="15"/>
      <c r="W4989" s="15"/>
      <c r="X4989" s="15"/>
      <c r="Y4989" s="41"/>
      <c r="Z4989" s="41"/>
      <c r="AA4989" s="41"/>
      <c r="AB4989" s="15"/>
      <c r="AC4989" s="15"/>
      <c r="AD4989" s="15"/>
      <c r="AE4989" s="15"/>
      <c r="AF4989" s="15"/>
      <c r="AG4989" s="15"/>
      <c r="AH4989" s="15"/>
      <c r="AI4989" s="15"/>
      <c r="AJ4989" s="41"/>
      <c r="AK4989" s="15"/>
      <c r="AL4989" s="15"/>
      <c r="AM4989" s="15"/>
      <c r="AN4989" s="15"/>
      <c r="AO4989" s="15"/>
      <c r="AP4989" s="15"/>
      <c r="AQ4989" s="15"/>
      <c r="AR4989" s="15"/>
      <c r="AS4989" s="15"/>
      <c r="AT4989" s="15"/>
      <c r="AU4989" s="15"/>
      <c r="AV4989" s="15"/>
      <c r="AW4989" s="15"/>
      <c r="AX4989" s="15"/>
      <c r="AY4989" s="10"/>
      <c r="AZ4989" s="10">
        <v>1</v>
      </c>
      <c r="BA4989" t="s">
        <v>22</v>
      </c>
      <c r="BB4989" t="s">
        <v>88</v>
      </c>
      <c r="BD4989" s="39" t="str">
        <f t="shared" si="156"/>
        <v>407092588_ID-449893637Oral-B</v>
      </c>
    </row>
    <row r="4990" spans="2:59" ht="13.5" customHeight="1" x14ac:dyDescent="0.35">
      <c r="B4990" s="10" t="s">
        <v>17</v>
      </c>
      <c r="C4990" s="10" t="s">
        <v>2329</v>
      </c>
      <c r="D4990" s="10" t="s">
        <v>405</v>
      </c>
      <c r="E4990" s="10" t="s">
        <v>406</v>
      </c>
      <c r="F4990" s="10" t="s">
        <v>1922</v>
      </c>
      <c r="G4990" s="137" t="s">
        <v>17777</v>
      </c>
      <c r="H4990" s="10"/>
      <c r="I4990" s="149" t="s">
        <v>6196</v>
      </c>
      <c r="J4990" s="83" t="s">
        <v>19402</v>
      </c>
      <c r="K4990" s="10" t="s">
        <v>7394</v>
      </c>
      <c r="L4990" s="98">
        <f>IFERROR(VLOOKUP($F4990&amp;$C4990,Sales!$J:$W,9,0),0)</f>
        <v>865800</v>
      </c>
      <c r="M4990" s="98">
        <f>IFERROR(VLOOKUP($F4990&amp;$C4990,Sales!$J:$W,10,0),0)</f>
        <v>103895.99999999999</v>
      </c>
      <c r="N4990" s="98">
        <f>IFERROR(VLOOKUP($F4990&amp;$C4990,Sales!$J:$W,11,0),0)</f>
        <v>1662335.9999999998</v>
      </c>
      <c r="O4990" s="98">
        <f>IFERROR(VLOOKUP($F4990&amp;$C4990,Sales!$J:$W,12,0),0)</f>
        <v>50.666666666666664</v>
      </c>
      <c r="P4990" s="98">
        <f>IFERROR(VLOOKUP($F4990&amp;$C4990,Sales!$J:$W,13,0),0)</f>
        <v>877344</v>
      </c>
      <c r="Q4990" s="98">
        <f>IFERROR(VLOOKUP($F4990&amp;$C4990,Sales!$A:$H,7,0),0)</f>
        <v>0</v>
      </c>
      <c r="R4990" s="41">
        <f t="shared" si="155"/>
        <v>1</v>
      </c>
      <c r="S4990" s="15">
        <v>1</v>
      </c>
      <c r="T4990" s="15"/>
      <c r="U4990" s="15"/>
      <c r="V4990" s="15">
        <v>1</v>
      </c>
      <c r="W4990" s="15">
        <v>1</v>
      </c>
      <c r="X4990" s="15">
        <v>1</v>
      </c>
      <c r="Y4990" s="41">
        <v>1</v>
      </c>
      <c r="Z4990" s="41">
        <v>1</v>
      </c>
      <c r="AA4990" s="15"/>
      <c r="AB4990" s="15"/>
      <c r="AC4990" s="15"/>
      <c r="AD4990" s="15"/>
      <c r="AE4990" s="15"/>
      <c r="AF4990" s="15"/>
      <c r="AG4990" s="15"/>
      <c r="AH4990" s="15"/>
      <c r="AI4990" s="15"/>
      <c r="AJ4990" s="15"/>
      <c r="AK4990" s="15"/>
      <c r="AL4990" s="15"/>
      <c r="AM4990" s="15"/>
      <c r="AN4990" s="15"/>
      <c r="AO4990" s="15"/>
      <c r="AP4990" s="15"/>
      <c r="AQ4990" s="15"/>
      <c r="AR4990" s="15"/>
      <c r="AS4990" s="15"/>
      <c r="AT4990" s="15"/>
      <c r="AU4990" s="15"/>
      <c r="AV4990" s="15"/>
      <c r="AW4990" s="15"/>
      <c r="AX4990" s="82"/>
      <c r="AY4990" s="10"/>
      <c r="AZ4990" s="10">
        <v>1</v>
      </c>
      <c r="BA4990" t="s">
        <v>22</v>
      </c>
      <c r="BB4990" t="s">
        <v>23</v>
      </c>
      <c r="BD4990" s="39" t="str">
        <f t="shared" si="156"/>
        <v>407097033_ID-449899213Oral-B</v>
      </c>
    </row>
    <row r="4991" spans="2:59" ht="13.5" customHeight="1" x14ac:dyDescent="0.35">
      <c r="B4991" s="10" t="s">
        <v>17</v>
      </c>
      <c r="C4991" s="10" t="s">
        <v>2329</v>
      </c>
      <c r="D4991" s="10" t="s">
        <v>405</v>
      </c>
      <c r="E4991" s="10" t="s">
        <v>406</v>
      </c>
      <c r="F4991" s="10" t="s">
        <v>453</v>
      </c>
      <c r="G4991" s="137" t="s">
        <v>17778</v>
      </c>
      <c r="H4991" s="10"/>
      <c r="I4991" s="149" t="s">
        <v>454</v>
      </c>
      <c r="J4991" s="83" t="s">
        <v>19403</v>
      </c>
      <c r="K4991" s="10" t="s">
        <v>10040</v>
      </c>
      <c r="L4991" s="98">
        <f>IFERROR(VLOOKUP($F4991&amp;$C4991,Sales!$J:$W,9,0),0)</f>
        <v>0</v>
      </c>
      <c r="M4991" s="98">
        <f>IFERROR(VLOOKUP($F4991&amp;$C4991,Sales!$J:$W,10,0),0)</f>
        <v>0</v>
      </c>
      <c r="N4991" s="98">
        <f>IFERROR(VLOOKUP($F4991&amp;$C4991,Sales!$J:$W,11,0),0)</f>
        <v>0</v>
      </c>
      <c r="O4991" s="98">
        <f>IFERROR(VLOOKUP($F4991&amp;$C4991,Sales!$J:$W,12,0),0)</f>
        <v>0</v>
      </c>
      <c r="P4991" s="98">
        <f>IFERROR(VLOOKUP($F4991&amp;$C4991,Sales!$J:$W,13,0),0)</f>
        <v>0</v>
      </c>
      <c r="Q4991" s="98">
        <f>IFERROR(VLOOKUP($F4991&amp;$C4991,Sales!$A:$H,7,0),0)</f>
        <v>0</v>
      </c>
      <c r="R4991" s="41">
        <f t="shared" si="155"/>
        <v>1</v>
      </c>
      <c r="S4991" s="15">
        <v>1</v>
      </c>
      <c r="T4991" s="15"/>
      <c r="U4991" s="15"/>
      <c r="V4991" s="15">
        <v>1</v>
      </c>
      <c r="W4991" s="15">
        <v>1</v>
      </c>
      <c r="X4991" s="15">
        <v>1</v>
      </c>
      <c r="Y4991" s="41">
        <v>1</v>
      </c>
      <c r="Z4991" s="41">
        <v>1</v>
      </c>
      <c r="AA4991" s="15"/>
      <c r="AB4991" s="15"/>
      <c r="AC4991" s="15"/>
      <c r="AD4991" s="15"/>
      <c r="AE4991" s="15"/>
      <c r="AF4991" s="15"/>
      <c r="AG4991" s="15"/>
      <c r="AH4991" s="15"/>
      <c r="AI4991" s="15"/>
      <c r="AJ4991" s="15"/>
      <c r="AK4991" s="15"/>
      <c r="AL4991" s="15"/>
      <c r="AM4991" s="15"/>
      <c r="AN4991" s="15"/>
      <c r="AO4991" s="15"/>
      <c r="AP4991" s="15"/>
      <c r="AQ4991" s="15"/>
      <c r="AR4991" s="15"/>
      <c r="AS4991" s="15"/>
      <c r="AT4991" s="15"/>
      <c r="AU4991" s="15"/>
      <c r="AV4991" s="15"/>
      <c r="AW4991" s="15"/>
      <c r="AX4991" s="82"/>
      <c r="AY4991" s="10"/>
      <c r="AZ4991" s="10">
        <v>1</v>
      </c>
      <c r="BA4991" t="s">
        <v>22</v>
      </c>
      <c r="BB4991" t="s">
        <v>23</v>
      </c>
      <c r="BD4991" s="39" t="str">
        <f t="shared" si="156"/>
        <v>407096296_ID-449889881Oral-B</v>
      </c>
    </row>
    <row r="4992" spans="2:59" ht="13.5" customHeight="1" x14ac:dyDescent="0.35">
      <c r="B4992" s="10" t="s">
        <v>17</v>
      </c>
      <c r="C4992" s="10" t="s">
        <v>2329</v>
      </c>
      <c r="D4992" s="10" t="s">
        <v>405</v>
      </c>
      <c r="E4992" s="10" t="s">
        <v>406</v>
      </c>
      <c r="F4992" s="10" t="s">
        <v>2344</v>
      </c>
      <c r="G4992" s="137" t="s">
        <v>2345</v>
      </c>
      <c r="H4992" s="10"/>
      <c r="I4992" s="10" t="s">
        <v>3597</v>
      </c>
      <c r="J4992" s="83" t="s">
        <v>19404</v>
      </c>
      <c r="K4992" s="10" t="s">
        <v>17779</v>
      </c>
      <c r="L4992" s="98">
        <f>IFERROR(VLOOKUP($F4992&amp;$C4992,Sales!$J:$W,9,0),0)</f>
        <v>0</v>
      </c>
      <c r="M4992" s="98">
        <f>IFERROR(VLOOKUP($F4992&amp;$C4992,Sales!$J:$W,10,0),0)</f>
        <v>0</v>
      </c>
      <c r="N4992" s="98">
        <f>IFERROR(VLOOKUP($F4992&amp;$C4992,Sales!$J:$W,11,0),0)</f>
        <v>1497869.9999999998</v>
      </c>
      <c r="O4992" s="98">
        <f>IFERROR(VLOOKUP($F4992&amp;$C4992,Sales!$J:$W,12,0),0)</f>
        <v>6</v>
      </c>
      <c r="P4992" s="98">
        <f>IFERROR(VLOOKUP($F4992&amp;$C4992,Sales!$J:$W,13,0),0)</f>
        <v>499289.99999999994</v>
      </c>
      <c r="Q4992" s="98">
        <f>IFERROR(VLOOKUP($F4992&amp;$C4992,Sales!$A:$H,7,0),0)</f>
        <v>0</v>
      </c>
      <c r="R4992" s="41" t="str">
        <f t="shared" si="155"/>
        <v>ERROR</v>
      </c>
      <c r="S4992" s="15"/>
      <c r="T4992" s="15"/>
      <c r="U4992" s="15"/>
      <c r="V4992" s="15"/>
      <c r="W4992" s="15"/>
      <c r="X4992" s="15"/>
      <c r="Y4992" s="41"/>
      <c r="Z4992" s="41"/>
      <c r="AA4992" s="41"/>
      <c r="AB4992" s="15"/>
      <c r="AC4992" s="15"/>
      <c r="AD4992" s="15"/>
      <c r="AE4992" s="15"/>
      <c r="AF4992" s="15"/>
      <c r="AG4992" s="15"/>
      <c r="AH4992" s="15"/>
      <c r="AI4992" s="15"/>
      <c r="AJ4992" s="41"/>
      <c r="AK4992" s="15"/>
      <c r="AL4992" s="15"/>
      <c r="AM4992" s="15"/>
      <c r="AN4992" s="15"/>
      <c r="AO4992" s="15"/>
      <c r="AP4992" s="15"/>
      <c r="AQ4992" s="15"/>
      <c r="AR4992" s="15"/>
      <c r="AS4992" s="15"/>
      <c r="AT4992" s="15"/>
      <c r="AU4992" s="15"/>
      <c r="AV4992" s="15"/>
      <c r="AW4992" s="15"/>
      <c r="AX4992" s="15"/>
      <c r="AY4992" s="10"/>
      <c r="AZ4992" s="10">
        <v>1</v>
      </c>
      <c r="BA4992" t="s">
        <v>22</v>
      </c>
      <c r="BB4992" t="s">
        <v>88</v>
      </c>
      <c r="BD4992" s="39" t="str">
        <f t="shared" si="156"/>
        <v>407132736_ID-449948314Oral-B</v>
      </c>
    </row>
    <row r="4993" spans="2:56" ht="13.5" customHeight="1" x14ac:dyDescent="0.35">
      <c r="B4993" s="10" t="s">
        <v>17</v>
      </c>
      <c r="C4993" s="10" t="s">
        <v>2329</v>
      </c>
      <c r="D4993" s="10" t="s">
        <v>405</v>
      </c>
      <c r="E4993" s="10" t="s">
        <v>406</v>
      </c>
      <c r="F4993" s="10" t="s">
        <v>2346</v>
      </c>
      <c r="G4993" s="137" t="s">
        <v>17780</v>
      </c>
      <c r="H4993" s="10"/>
      <c r="I4993" s="10" t="s">
        <v>3598</v>
      </c>
      <c r="J4993" s="83" t="s">
        <v>19405</v>
      </c>
      <c r="K4993" s="10" t="s">
        <v>17781</v>
      </c>
      <c r="L4993" s="98">
        <f>IFERROR(VLOOKUP($F4993&amp;$C4993,Sales!$J:$W,9,0),0)</f>
        <v>0</v>
      </c>
      <c r="M4993" s="98">
        <f>IFERROR(VLOOKUP($F4993&amp;$C4993,Sales!$J:$W,10,0),0)</f>
        <v>0</v>
      </c>
      <c r="N4993" s="98">
        <f>IFERROR(VLOOKUP($F4993&amp;$C4993,Sales!$J:$W,11,0),0)</f>
        <v>998580</v>
      </c>
      <c r="O4993" s="98">
        <f>IFERROR(VLOOKUP($F4993&amp;$C4993,Sales!$J:$W,12,0),0)</f>
        <v>4</v>
      </c>
      <c r="P4993" s="98">
        <f>IFERROR(VLOOKUP($F4993&amp;$C4993,Sales!$J:$W,13,0),0)</f>
        <v>332860</v>
      </c>
      <c r="Q4993" s="98">
        <f>IFERROR(VLOOKUP($F4993&amp;$C4993,Sales!$A:$H,7,0),0)</f>
        <v>0</v>
      </c>
      <c r="R4993" s="41" t="str">
        <f t="shared" si="155"/>
        <v>ERROR</v>
      </c>
      <c r="S4993" s="15"/>
      <c r="T4993" s="15"/>
      <c r="U4993" s="15"/>
      <c r="V4993" s="15"/>
      <c r="W4993" s="15"/>
      <c r="X4993" s="15"/>
      <c r="Y4993" s="41"/>
      <c r="Z4993" s="41"/>
      <c r="AA4993" s="41"/>
      <c r="AB4993" s="15"/>
      <c r="AC4993" s="15"/>
      <c r="AD4993" s="15"/>
      <c r="AE4993" s="15"/>
      <c r="AF4993" s="15"/>
      <c r="AG4993" s="15"/>
      <c r="AH4993" s="15"/>
      <c r="AI4993" s="15"/>
      <c r="AJ4993" s="41"/>
      <c r="AK4993" s="15"/>
      <c r="AL4993" s="15"/>
      <c r="AM4993" s="15"/>
      <c r="AN4993" s="15"/>
      <c r="AO4993" s="15"/>
      <c r="AP4993" s="15"/>
      <c r="AQ4993" s="15"/>
      <c r="AR4993" s="15"/>
      <c r="AS4993" s="15"/>
      <c r="AT4993" s="15"/>
      <c r="AU4993" s="15"/>
      <c r="AV4993" s="15"/>
      <c r="AW4993" s="15"/>
      <c r="AX4993" s="15"/>
      <c r="AY4993" s="10"/>
      <c r="AZ4993" s="10">
        <v>1</v>
      </c>
      <c r="BA4993" t="s">
        <v>22</v>
      </c>
      <c r="BB4993" t="s">
        <v>88</v>
      </c>
      <c r="BD4993" s="39" t="str">
        <f t="shared" si="156"/>
        <v>407134524_ID-449950079Oral-B</v>
      </c>
    </row>
    <row r="4994" spans="2:56" ht="13.5" customHeight="1" x14ac:dyDescent="0.35">
      <c r="B4994" s="10" t="s">
        <v>17</v>
      </c>
      <c r="C4994" s="10" t="s">
        <v>2329</v>
      </c>
      <c r="D4994" s="10" t="s">
        <v>455</v>
      </c>
      <c r="E4994" s="10" t="s">
        <v>456</v>
      </c>
      <c r="F4994" s="10" t="s">
        <v>6398</v>
      </c>
      <c r="G4994" s="137" t="s">
        <v>17782</v>
      </c>
      <c r="H4994" s="10"/>
      <c r="I4994" s="10" t="s">
        <v>6157</v>
      </c>
      <c r="J4994" s="83" t="s">
        <v>19406</v>
      </c>
      <c r="K4994" s="10" t="s">
        <v>17783</v>
      </c>
      <c r="L4994" s="98">
        <f>IFERROR(VLOOKUP($F4994&amp;$C4994,Sales!$J:$W,9,0),0)</f>
        <v>0</v>
      </c>
      <c r="M4994" s="98">
        <f>IFERROR(VLOOKUP($F4994&amp;$C4994,Sales!$J:$W,10,0),0)</f>
        <v>0</v>
      </c>
      <c r="N4994" s="98">
        <f>IFERROR(VLOOKUP($F4994&amp;$C4994,Sales!$J:$W,11,0),0)</f>
        <v>0</v>
      </c>
      <c r="O4994" s="98">
        <f>IFERROR(VLOOKUP($F4994&amp;$C4994,Sales!$J:$W,12,0),0)</f>
        <v>0</v>
      </c>
      <c r="P4994" s="98">
        <f>IFERROR(VLOOKUP($F4994&amp;$C4994,Sales!$J:$W,13,0),0)</f>
        <v>0</v>
      </c>
      <c r="Q4994" s="98">
        <f>IFERROR(VLOOKUP($F4994&amp;$C4994,Sales!$A:$H,7,0),0)</f>
        <v>0</v>
      </c>
      <c r="R4994" s="41" t="str">
        <f t="shared" si="155"/>
        <v>ERROR</v>
      </c>
      <c r="S4994" s="15"/>
      <c r="T4994" s="15"/>
      <c r="U4994" s="15"/>
      <c r="V4994" s="15"/>
      <c r="W4994" s="15"/>
      <c r="X4994" s="15"/>
      <c r="Y4994" s="41"/>
      <c r="Z4994" s="41"/>
      <c r="AA4994" s="41"/>
      <c r="AB4994" s="15"/>
      <c r="AC4994" s="15"/>
      <c r="AD4994" s="15"/>
      <c r="AE4994" s="15"/>
      <c r="AF4994" s="15"/>
      <c r="AG4994" s="15"/>
      <c r="AH4994" s="15"/>
      <c r="AI4994" s="15"/>
      <c r="AJ4994" s="41"/>
      <c r="AK4994" s="15"/>
      <c r="AL4994" s="15"/>
      <c r="AM4994" s="15"/>
      <c r="AN4994" s="15"/>
      <c r="AO4994" s="15"/>
      <c r="AP4994" s="15"/>
      <c r="AQ4994" s="15"/>
      <c r="AR4994" s="15"/>
      <c r="AS4994" s="15"/>
      <c r="AT4994" s="15"/>
      <c r="AU4994" s="15"/>
      <c r="AV4994" s="15"/>
      <c r="AW4994" s="15"/>
      <c r="AX4994" s="15"/>
      <c r="AY4994" s="10"/>
      <c r="AZ4994" s="10">
        <v>1</v>
      </c>
      <c r="BA4994" t="s">
        <v>22</v>
      </c>
      <c r="BB4994" t="s">
        <v>88</v>
      </c>
      <c r="BD4994" s="39" t="str">
        <f t="shared" si="156"/>
        <v>1195746570_ID-1916524451Pampers</v>
      </c>
    </row>
    <row r="4995" spans="2:56" ht="13.5" customHeight="1" x14ac:dyDescent="0.35">
      <c r="B4995" s="10" t="s">
        <v>17</v>
      </c>
      <c r="C4995" s="10" t="s">
        <v>2329</v>
      </c>
      <c r="D4995" s="10" t="s">
        <v>455</v>
      </c>
      <c r="E4995" s="10" t="s">
        <v>456</v>
      </c>
      <c r="F4995" s="10" t="s">
        <v>17784</v>
      </c>
      <c r="G4995" s="137" t="s">
        <v>17785</v>
      </c>
      <c r="H4995" s="10"/>
      <c r="I4995" s="10" t="s">
        <v>546</v>
      </c>
      <c r="J4995" s="83" t="s">
        <v>19407</v>
      </c>
      <c r="K4995" s="10" t="s">
        <v>17786</v>
      </c>
      <c r="L4995" s="98">
        <f>IFERROR(VLOOKUP($F4995&amp;$C4995,Sales!$J:$W,9,0),0)</f>
        <v>0</v>
      </c>
      <c r="M4995" s="98">
        <f>IFERROR(VLOOKUP($F4995&amp;$C4995,Sales!$J:$W,10,0),0)</f>
        <v>0</v>
      </c>
      <c r="N4995" s="98">
        <f>IFERROR(VLOOKUP($F4995&amp;$C4995,Sales!$J:$W,11,0),0)</f>
        <v>0</v>
      </c>
      <c r="O4995" s="98">
        <f>IFERROR(VLOOKUP($F4995&amp;$C4995,Sales!$J:$W,12,0),0)</f>
        <v>0</v>
      </c>
      <c r="P4995" s="98">
        <f>IFERROR(VLOOKUP($F4995&amp;$C4995,Sales!$J:$W,13,0),0)</f>
        <v>0</v>
      </c>
      <c r="Q4995" s="98">
        <f>IFERROR(VLOOKUP($F4995&amp;$C4995,Sales!$A:$H,7,0),0)</f>
        <v>0</v>
      </c>
      <c r="R4995" s="41" t="str">
        <f t="shared" si="155"/>
        <v>ERROR</v>
      </c>
      <c r="S4995" s="15"/>
      <c r="T4995" s="15"/>
      <c r="U4995" s="15"/>
      <c r="V4995" s="15"/>
      <c r="W4995" s="15"/>
      <c r="X4995" s="15"/>
      <c r="Y4995" s="41"/>
      <c r="Z4995" s="41"/>
      <c r="AA4995" s="41"/>
      <c r="AB4995" s="15"/>
      <c r="AC4995" s="15"/>
      <c r="AD4995" s="15"/>
      <c r="AE4995" s="15"/>
      <c r="AF4995" s="15"/>
      <c r="AG4995" s="15"/>
      <c r="AH4995" s="15"/>
      <c r="AI4995" s="15"/>
      <c r="AJ4995" s="41"/>
      <c r="AK4995" s="15"/>
      <c r="AL4995" s="15"/>
      <c r="AM4995" s="15"/>
      <c r="AN4995" s="15"/>
      <c r="AO4995" s="15"/>
      <c r="AP4995" s="15"/>
      <c r="AQ4995" s="15"/>
      <c r="AR4995" s="15"/>
      <c r="AS4995" s="15"/>
      <c r="AT4995" s="15"/>
      <c r="AU4995" s="15"/>
      <c r="AV4995" s="15"/>
      <c r="AW4995" s="15"/>
      <c r="AX4995" s="15"/>
      <c r="AY4995" s="10"/>
      <c r="AZ4995" s="10">
        <v>1</v>
      </c>
      <c r="BA4995" t="s">
        <v>22</v>
      </c>
      <c r="BB4995" t="s">
        <v>88</v>
      </c>
      <c r="BD4995" s="39" t="str">
        <f t="shared" si="156"/>
        <v>1195782484_ID-1916608119Pampers</v>
      </c>
    </row>
    <row r="4996" spans="2:56" ht="13.5" customHeight="1" x14ac:dyDescent="0.35">
      <c r="B4996" s="10" t="s">
        <v>17</v>
      </c>
      <c r="C4996" s="10" t="s">
        <v>2329</v>
      </c>
      <c r="D4996" s="10" t="s">
        <v>455</v>
      </c>
      <c r="E4996" s="10" t="s">
        <v>456</v>
      </c>
      <c r="F4996" s="10" t="s">
        <v>460</v>
      </c>
      <c r="G4996" s="137" t="s">
        <v>17787</v>
      </c>
      <c r="H4996" s="10"/>
      <c r="I4996" s="10" t="s">
        <v>461</v>
      </c>
      <c r="J4996" s="83" t="s">
        <v>19408</v>
      </c>
      <c r="K4996" s="10" t="s">
        <v>17788</v>
      </c>
      <c r="L4996" s="98">
        <f>IFERROR(VLOOKUP($F4996&amp;$C4996,Sales!$J:$W,9,0),0)</f>
        <v>0</v>
      </c>
      <c r="M4996" s="98">
        <f>IFERROR(VLOOKUP($F4996&amp;$C4996,Sales!$J:$W,10,0),0)</f>
        <v>0</v>
      </c>
      <c r="N4996" s="98">
        <f>IFERROR(VLOOKUP($F4996&amp;$C4996,Sales!$J:$W,11,0),0)</f>
        <v>0</v>
      </c>
      <c r="O4996" s="98">
        <f>IFERROR(VLOOKUP($F4996&amp;$C4996,Sales!$J:$W,12,0),0)</f>
        <v>0</v>
      </c>
      <c r="P4996" s="98">
        <f>IFERROR(VLOOKUP($F4996&amp;$C4996,Sales!$J:$W,13,0),0)</f>
        <v>0</v>
      </c>
      <c r="Q4996" s="98">
        <f>IFERROR(VLOOKUP($F4996&amp;$C4996,Sales!$A:$H,7,0),0)</f>
        <v>0</v>
      </c>
      <c r="R4996" s="41" t="str">
        <f t="shared" si="155"/>
        <v>ERROR</v>
      </c>
      <c r="S4996" s="15"/>
      <c r="T4996" s="15"/>
      <c r="U4996" s="15"/>
      <c r="V4996" s="15"/>
      <c r="W4996" s="15"/>
      <c r="X4996" s="15"/>
      <c r="Y4996" s="41"/>
      <c r="Z4996" s="41"/>
      <c r="AA4996" s="41"/>
      <c r="AB4996" s="15"/>
      <c r="AC4996" s="15"/>
      <c r="AD4996" s="15"/>
      <c r="AE4996" s="15"/>
      <c r="AF4996" s="15"/>
      <c r="AG4996" s="15"/>
      <c r="AH4996" s="15"/>
      <c r="AI4996" s="15"/>
      <c r="AJ4996" s="41"/>
      <c r="AK4996" s="15"/>
      <c r="AL4996" s="15"/>
      <c r="AM4996" s="15"/>
      <c r="AN4996" s="15"/>
      <c r="AO4996" s="15"/>
      <c r="AP4996" s="15"/>
      <c r="AQ4996" s="15"/>
      <c r="AR4996" s="15"/>
      <c r="AS4996" s="15"/>
      <c r="AT4996" s="15"/>
      <c r="AU4996" s="15"/>
      <c r="AV4996" s="15"/>
      <c r="AW4996" s="15"/>
      <c r="AX4996" s="15"/>
      <c r="AY4996" s="10"/>
      <c r="AZ4996" s="10">
        <v>1</v>
      </c>
      <c r="BA4996" t="s">
        <v>22</v>
      </c>
      <c r="BB4996" t="s">
        <v>88</v>
      </c>
      <c r="BD4996" s="39" t="str">
        <f t="shared" si="156"/>
        <v>PA722TBAA8ZQ16ANID-21040500Pampers</v>
      </c>
    </row>
    <row r="4997" spans="2:56" ht="13.5" customHeight="1" x14ac:dyDescent="0.35">
      <c r="B4997" s="10" t="s">
        <v>17</v>
      </c>
      <c r="C4997" s="10" t="s">
        <v>2329</v>
      </c>
      <c r="D4997" s="10" t="s">
        <v>455</v>
      </c>
      <c r="E4997" s="10" t="s">
        <v>456</v>
      </c>
      <c r="F4997" s="10" t="s">
        <v>483</v>
      </c>
      <c r="G4997" s="137" t="s">
        <v>17789</v>
      </c>
      <c r="H4997" s="10"/>
      <c r="I4997" s="10" t="s">
        <v>484</v>
      </c>
      <c r="J4997" s="83" t="s">
        <v>19409</v>
      </c>
      <c r="K4997" s="10" t="s">
        <v>7081</v>
      </c>
      <c r="L4997" s="98">
        <f>IFERROR(VLOOKUP($F4997&amp;$C4997,Sales!$J:$W,9,0),0)</f>
        <v>0</v>
      </c>
      <c r="M4997" s="98">
        <f>IFERROR(VLOOKUP($F4997&amp;$C4997,Sales!$J:$W,10,0),0)</f>
        <v>0</v>
      </c>
      <c r="N4997" s="98">
        <f>IFERROR(VLOOKUP($F4997&amp;$C4997,Sales!$J:$W,11,0),0)</f>
        <v>0</v>
      </c>
      <c r="O4997" s="98">
        <f>IFERROR(VLOOKUP($F4997&amp;$C4997,Sales!$J:$W,12,0),0)</f>
        <v>0</v>
      </c>
      <c r="P4997" s="98">
        <f>IFERROR(VLOOKUP($F4997&amp;$C4997,Sales!$J:$W,13,0),0)</f>
        <v>0</v>
      </c>
      <c r="Q4997" s="98">
        <f>IFERROR(VLOOKUP($F4997&amp;$C4997,Sales!$A:$H,7,0),0)</f>
        <v>0</v>
      </c>
      <c r="R4997" s="41" t="str">
        <f t="shared" ref="R4997:R5060" si="157">IFERROR(AVERAGE($S4997:$AW4997),"ERROR")</f>
        <v>ERROR</v>
      </c>
      <c r="S4997" s="15"/>
      <c r="T4997" s="15"/>
      <c r="U4997" s="15"/>
      <c r="V4997" s="15"/>
      <c r="W4997" s="15"/>
      <c r="X4997" s="15"/>
      <c r="Y4997" s="41"/>
      <c r="Z4997" s="41"/>
      <c r="AA4997" s="41"/>
      <c r="AB4997" s="15"/>
      <c r="AC4997" s="15"/>
      <c r="AD4997" s="15"/>
      <c r="AE4997" s="15"/>
      <c r="AF4997" s="15"/>
      <c r="AG4997" s="15"/>
      <c r="AH4997" s="15"/>
      <c r="AI4997" s="15"/>
      <c r="AJ4997" s="41"/>
      <c r="AK4997" s="15"/>
      <c r="AL4997" s="15"/>
      <c r="AM4997" s="15"/>
      <c r="AN4997" s="15"/>
      <c r="AO4997" s="15"/>
      <c r="AP4997" s="15"/>
      <c r="AQ4997" s="15"/>
      <c r="AR4997" s="15"/>
      <c r="AS4997" s="15"/>
      <c r="AT4997" s="15"/>
      <c r="AU4997" s="15"/>
      <c r="AV4997" s="15"/>
      <c r="AW4997" s="15"/>
      <c r="AX4997" s="15"/>
      <c r="AY4997" s="10"/>
      <c r="AZ4997" s="10">
        <v>1</v>
      </c>
      <c r="BA4997" t="s">
        <v>22</v>
      </c>
      <c r="BB4997" t="s">
        <v>88</v>
      </c>
      <c r="BD4997" s="39" t="str">
        <f t="shared" si="156"/>
        <v>PA722TBBS4KHANID-2090718Pampers</v>
      </c>
    </row>
    <row r="4998" spans="2:56" ht="13.5" customHeight="1" x14ac:dyDescent="0.35">
      <c r="B4998" s="10" t="s">
        <v>17</v>
      </c>
      <c r="C4998" s="10" t="s">
        <v>2329</v>
      </c>
      <c r="D4998" s="10" t="s">
        <v>455</v>
      </c>
      <c r="E4998" s="10" t="s">
        <v>456</v>
      </c>
      <c r="F4998" s="10" t="s">
        <v>498</v>
      </c>
      <c r="G4998" s="137" t="s">
        <v>17790</v>
      </c>
      <c r="H4998" s="10"/>
      <c r="I4998" s="10" t="s">
        <v>499</v>
      </c>
      <c r="J4998" s="83" t="s">
        <v>19410</v>
      </c>
      <c r="K4998" s="10" t="s">
        <v>17791</v>
      </c>
      <c r="L4998" s="98">
        <f>IFERROR(VLOOKUP($F4998&amp;$C4998,Sales!$J:$W,9,0),0)</f>
        <v>0</v>
      </c>
      <c r="M4998" s="98">
        <f>IFERROR(VLOOKUP($F4998&amp;$C4998,Sales!$J:$W,10,0),0)</f>
        <v>0</v>
      </c>
      <c r="N4998" s="98">
        <f>IFERROR(VLOOKUP($F4998&amp;$C4998,Sales!$J:$W,11,0),0)</f>
        <v>0</v>
      </c>
      <c r="O4998" s="98">
        <f>IFERROR(VLOOKUP($F4998&amp;$C4998,Sales!$J:$W,12,0),0)</f>
        <v>0</v>
      </c>
      <c r="P4998" s="98">
        <f>IFERROR(VLOOKUP($F4998&amp;$C4998,Sales!$J:$W,13,0),0)</f>
        <v>0</v>
      </c>
      <c r="Q4998" s="98">
        <f>IFERROR(VLOOKUP($F4998&amp;$C4998,Sales!$A:$H,7,0),0)</f>
        <v>0</v>
      </c>
      <c r="R4998" s="41" t="str">
        <f t="shared" si="157"/>
        <v>ERROR</v>
      </c>
      <c r="S4998" s="15"/>
      <c r="T4998" s="15"/>
      <c r="U4998" s="15"/>
      <c r="V4998" s="15"/>
      <c r="W4998" s="15"/>
      <c r="X4998" s="15"/>
      <c r="Y4998" s="41"/>
      <c r="Z4998" s="41"/>
      <c r="AA4998" s="41"/>
      <c r="AB4998" s="15"/>
      <c r="AC4998" s="15"/>
      <c r="AD4998" s="15"/>
      <c r="AE4998" s="15"/>
      <c r="AF4998" s="15"/>
      <c r="AG4998" s="15"/>
      <c r="AH4998" s="15"/>
      <c r="AI4998" s="15"/>
      <c r="AJ4998" s="41"/>
      <c r="AK4998" s="15"/>
      <c r="AL4998" s="15"/>
      <c r="AM4998" s="15"/>
      <c r="AN4998" s="15"/>
      <c r="AO4998" s="15"/>
      <c r="AP4998" s="15"/>
      <c r="AQ4998" s="15"/>
      <c r="AR4998" s="15"/>
      <c r="AS4998" s="15"/>
      <c r="AT4998" s="15"/>
      <c r="AU4998" s="15"/>
      <c r="AV4998" s="15"/>
      <c r="AW4998" s="15"/>
      <c r="AX4998" s="15"/>
      <c r="AY4998" s="10"/>
      <c r="AZ4998" s="10">
        <v>1</v>
      </c>
      <c r="BA4998" t="s">
        <v>22</v>
      </c>
      <c r="BB4998" t="s">
        <v>88</v>
      </c>
      <c r="BD4998" s="39" t="str">
        <f t="shared" si="156"/>
        <v>PA722TBAA51FVYANID-10115638Pampers</v>
      </c>
    </row>
    <row r="4999" spans="2:56" ht="13.5" customHeight="1" x14ac:dyDescent="0.35">
      <c r="B4999" s="10" t="s">
        <v>17</v>
      </c>
      <c r="C4999" s="10" t="s">
        <v>2329</v>
      </c>
      <c r="D4999" s="10" t="s">
        <v>455</v>
      </c>
      <c r="E4999" s="10" t="s">
        <v>456</v>
      </c>
      <c r="F4999" s="10" t="s">
        <v>507</v>
      </c>
      <c r="G4999" s="137" t="s">
        <v>17792</v>
      </c>
      <c r="H4999" s="10"/>
      <c r="I4999" s="10" t="s">
        <v>508</v>
      </c>
      <c r="J4999" s="83" t="s">
        <v>19411</v>
      </c>
      <c r="K4999" s="10" t="s">
        <v>7079</v>
      </c>
      <c r="L4999" s="98">
        <f>IFERROR(VLOOKUP($F4999&amp;$C4999,Sales!$J:$W,9,0),0)</f>
        <v>0</v>
      </c>
      <c r="M4999" s="98">
        <f>IFERROR(VLOOKUP($F4999&amp;$C4999,Sales!$J:$W,10,0),0)</f>
        <v>0</v>
      </c>
      <c r="N4999" s="98">
        <f>IFERROR(VLOOKUP($F4999&amp;$C4999,Sales!$J:$W,11,0),0)</f>
        <v>0</v>
      </c>
      <c r="O4999" s="98">
        <f>IFERROR(VLOOKUP($F4999&amp;$C4999,Sales!$J:$W,12,0),0)</f>
        <v>0</v>
      </c>
      <c r="P4999" s="98">
        <f>IFERROR(VLOOKUP($F4999&amp;$C4999,Sales!$J:$W,13,0),0)</f>
        <v>0</v>
      </c>
      <c r="Q4999" s="98">
        <f>IFERROR(VLOOKUP($F4999&amp;$C4999,Sales!$A:$H,7,0),0)</f>
        <v>0</v>
      </c>
      <c r="R4999" s="41" t="str">
        <f t="shared" si="157"/>
        <v>ERROR</v>
      </c>
      <c r="S4999" s="15"/>
      <c r="T4999" s="15"/>
      <c r="U4999" s="15"/>
      <c r="V4999" s="15"/>
      <c r="W4999" s="15"/>
      <c r="X4999" s="15"/>
      <c r="Y4999" s="41"/>
      <c r="Z4999" s="41"/>
      <c r="AA4999" s="41"/>
      <c r="AB4999" s="15"/>
      <c r="AC4999" s="15"/>
      <c r="AD4999" s="15"/>
      <c r="AE4999" s="15"/>
      <c r="AF4999" s="15"/>
      <c r="AG4999" s="15"/>
      <c r="AH4999" s="15"/>
      <c r="AI4999" s="15"/>
      <c r="AJ4999" s="41"/>
      <c r="AK4999" s="15"/>
      <c r="AL4999" s="15"/>
      <c r="AM4999" s="15"/>
      <c r="AN4999" s="15"/>
      <c r="AO4999" s="15"/>
      <c r="AP4999" s="15"/>
      <c r="AQ4999" s="15"/>
      <c r="AR4999" s="15"/>
      <c r="AS4999" s="15"/>
      <c r="AT4999" s="15"/>
      <c r="AU4999" s="15"/>
      <c r="AV4999" s="15"/>
      <c r="AW4999" s="15"/>
      <c r="AX4999" s="15"/>
      <c r="AY4999" s="10"/>
      <c r="AZ4999" s="10">
        <v>1</v>
      </c>
      <c r="BA4999" t="s">
        <v>22</v>
      </c>
      <c r="BB4999" t="s">
        <v>88</v>
      </c>
      <c r="BD4999" s="39" t="str">
        <f t="shared" si="156"/>
        <v>PA722TBBS4KGANID-2090717Pampers</v>
      </c>
    </row>
    <row r="5000" spans="2:56" ht="13.5" customHeight="1" x14ac:dyDescent="0.35">
      <c r="B5000" s="10" t="s">
        <v>17</v>
      </c>
      <c r="C5000" s="10" t="s">
        <v>2329</v>
      </c>
      <c r="D5000" s="10" t="s">
        <v>455</v>
      </c>
      <c r="E5000" s="10" t="s">
        <v>456</v>
      </c>
      <c r="F5000" s="10" t="s">
        <v>505</v>
      </c>
      <c r="G5000" s="137" t="s">
        <v>17793</v>
      </c>
      <c r="H5000" s="10"/>
      <c r="I5000" s="10" t="s">
        <v>506</v>
      </c>
      <c r="J5000" s="83" t="s">
        <v>19412</v>
      </c>
      <c r="K5000" s="10" t="s">
        <v>7941</v>
      </c>
      <c r="L5000" s="98">
        <f>IFERROR(VLOOKUP($F5000&amp;$C5000,Sales!$J:$W,9,0),0)</f>
        <v>0</v>
      </c>
      <c r="M5000" s="98">
        <f>IFERROR(VLOOKUP($F5000&amp;$C5000,Sales!$J:$W,10,0),0)</f>
        <v>0</v>
      </c>
      <c r="N5000" s="98">
        <f>IFERROR(VLOOKUP($F5000&amp;$C5000,Sales!$J:$W,11,0),0)</f>
        <v>0</v>
      </c>
      <c r="O5000" s="98">
        <f>IFERROR(VLOOKUP($F5000&amp;$C5000,Sales!$J:$W,12,0),0)</f>
        <v>0</v>
      </c>
      <c r="P5000" s="98">
        <f>IFERROR(VLOOKUP($F5000&amp;$C5000,Sales!$J:$W,13,0),0)</f>
        <v>0</v>
      </c>
      <c r="Q5000" s="98">
        <f>IFERROR(VLOOKUP($F5000&amp;$C5000,Sales!$A:$H,7,0),0)</f>
        <v>0</v>
      </c>
      <c r="R5000" s="41" t="str">
        <f t="shared" si="157"/>
        <v>ERROR</v>
      </c>
      <c r="S5000" s="15"/>
      <c r="T5000" s="15"/>
      <c r="U5000" s="15"/>
      <c r="V5000" s="15"/>
      <c r="W5000" s="15"/>
      <c r="X5000" s="15"/>
      <c r="Y5000" s="41"/>
      <c r="Z5000" s="41"/>
      <c r="AA5000" s="41"/>
      <c r="AB5000" s="15"/>
      <c r="AC5000" s="15"/>
      <c r="AD5000" s="15"/>
      <c r="AE5000" s="15"/>
      <c r="AF5000" s="15"/>
      <c r="AG5000" s="15"/>
      <c r="AH5000" s="15"/>
      <c r="AI5000" s="15"/>
      <c r="AJ5000" s="41"/>
      <c r="AK5000" s="15"/>
      <c r="AL5000" s="15"/>
      <c r="AM5000" s="15"/>
      <c r="AN5000" s="15"/>
      <c r="AO5000" s="15"/>
      <c r="AP5000" s="15"/>
      <c r="AQ5000" s="15"/>
      <c r="AR5000" s="15"/>
      <c r="AS5000" s="15"/>
      <c r="AT5000" s="15"/>
      <c r="AU5000" s="15"/>
      <c r="AV5000" s="15"/>
      <c r="AW5000" s="15"/>
      <c r="AX5000" s="15"/>
      <c r="AY5000" s="10"/>
      <c r="AZ5000" s="10">
        <v>1</v>
      </c>
      <c r="BA5000" t="s">
        <v>22</v>
      </c>
      <c r="BB5000" t="s">
        <v>88</v>
      </c>
      <c r="BD5000" s="39" t="str">
        <f t="shared" si="156"/>
        <v>PA722TBAA1XECYANID-3565279Pampers</v>
      </c>
    </row>
    <row r="5001" spans="2:56" ht="13.5" customHeight="1" x14ac:dyDescent="0.35">
      <c r="B5001" s="10" t="s">
        <v>17</v>
      </c>
      <c r="C5001" s="10" t="s">
        <v>2329</v>
      </c>
      <c r="D5001" s="10" t="s">
        <v>455</v>
      </c>
      <c r="E5001" s="10" t="s">
        <v>456</v>
      </c>
      <c r="F5001" s="10" t="s">
        <v>473</v>
      </c>
      <c r="G5001" s="137" t="s">
        <v>17794</v>
      </c>
      <c r="H5001" s="10"/>
      <c r="I5001" s="10" t="s">
        <v>474</v>
      </c>
      <c r="J5001" s="83" t="s">
        <v>19413</v>
      </c>
      <c r="K5001" s="10" t="s">
        <v>7935</v>
      </c>
      <c r="L5001" s="98">
        <f>IFERROR(VLOOKUP($F5001&amp;$C5001,Sales!$J:$W,9,0),0)</f>
        <v>0</v>
      </c>
      <c r="M5001" s="98">
        <f>IFERROR(VLOOKUP($F5001&amp;$C5001,Sales!$J:$W,10,0),0)</f>
        <v>0</v>
      </c>
      <c r="N5001" s="98">
        <f>IFERROR(VLOOKUP($F5001&amp;$C5001,Sales!$J:$W,11,0),0)</f>
        <v>0</v>
      </c>
      <c r="O5001" s="98">
        <f>IFERROR(VLOOKUP($F5001&amp;$C5001,Sales!$J:$W,12,0),0)</f>
        <v>0</v>
      </c>
      <c r="P5001" s="98">
        <f>IFERROR(VLOOKUP($F5001&amp;$C5001,Sales!$J:$W,13,0),0)</f>
        <v>0</v>
      </c>
      <c r="Q5001" s="98">
        <f>IFERROR(VLOOKUP($F5001&amp;$C5001,Sales!$A:$H,7,0),0)</f>
        <v>0</v>
      </c>
      <c r="R5001" s="41" t="str">
        <f t="shared" si="157"/>
        <v>ERROR</v>
      </c>
      <c r="S5001" s="15"/>
      <c r="T5001" s="15"/>
      <c r="U5001" s="15"/>
      <c r="V5001" s="15"/>
      <c r="W5001" s="15"/>
      <c r="X5001" s="15"/>
      <c r="Y5001" s="41"/>
      <c r="Z5001" s="41"/>
      <c r="AA5001" s="41"/>
      <c r="AB5001" s="15"/>
      <c r="AC5001" s="15"/>
      <c r="AD5001" s="15"/>
      <c r="AE5001" s="15"/>
      <c r="AF5001" s="15"/>
      <c r="AG5001" s="15"/>
      <c r="AH5001" s="15"/>
      <c r="AI5001" s="15"/>
      <c r="AJ5001" s="41"/>
      <c r="AK5001" s="15"/>
      <c r="AL5001" s="15"/>
      <c r="AM5001" s="15"/>
      <c r="AN5001" s="15"/>
      <c r="AO5001" s="15"/>
      <c r="AP5001" s="15"/>
      <c r="AQ5001" s="15"/>
      <c r="AR5001" s="15"/>
      <c r="AS5001" s="15"/>
      <c r="AT5001" s="15"/>
      <c r="AU5001" s="15"/>
      <c r="AV5001" s="15"/>
      <c r="AW5001" s="15"/>
      <c r="AX5001" s="15"/>
      <c r="AY5001" s="10"/>
      <c r="AZ5001" s="10">
        <v>1</v>
      </c>
      <c r="BA5001" t="s">
        <v>22</v>
      </c>
      <c r="BB5001" t="s">
        <v>88</v>
      </c>
      <c r="BD5001" s="39" t="str">
        <f t="shared" si="156"/>
        <v>PA722TBAA8ZQ15ANID-21040499Pampers</v>
      </c>
    </row>
    <row r="5002" spans="2:56" ht="13.5" customHeight="1" x14ac:dyDescent="0.35">
      <c r="B5002" s="10" t="s">
        <v>17</v>
      </c>
      <c r="C5002" s="10" t="s">
        <v>2329</v>
      </c>
      <c r="D5002" s="10" t="s">
        <v>455</v>
      </c>
      <c r="E5002" s="10" t="s">
        <v>456</v>
      </c>
      <c r="F5002" s="10" t="s">
        <v>477</v>
      </c>
      <c r="G5002" s="137" t="s">
        <v>17795</v>
      </c>
      <c r="H5002" s="10"/>
      <c r="I5002" s="10" t="s">
        <v>478</v>
      </c>
      <c r="J5002" s="83" t="s">
        <v>19414</v>
      </c>
      <c r="K5002" s="10" t="s">
        <v>7949</v>
      </c>
      <c r="L5002" s="98">
        <f>IFERROR(VLOOKUP($F5002&amp;$C5002,Sales!$J:$W,9,0),0)</f>
        <v>0</v>
      </c>
      <c r="M5002" s="98">
        <f>IFERROR(VLOOKUP($F5002&amp;$C5002,Sales!$J:$W,10,0),0)</f>
        <v>0</v>
      </c>
      <c r="N5002" s="98">
        <f>IFERROR(VLOOKUP($F5002&amp;$C5002,Sales!$J:$W,11,0),0)</f>
        <v>0</v>
      </c>
      <c r="O5002" s="98">
        <f>IFERROR(VLOOKUP($F5002&amp;$C5002,Sales!$J:$W,12,0),0)</f>
        <v>0</v>
      </c>
      <c r="P5002" s="98">
        <f>IFERROR(VLOOKUP($F5002&amp;$C5002,Sales!$J:$W,13,0),0)</f>
        <v>0</v>
      </c>
      <c r="Q5002" s="98">
        <f>IFERROR(VLOOKUP($F5002&amp;$C5002,Sales!$A:$H,7,0),0)</f>
        <v>0</v>
      </c>
      <c r="R5002" s="41" t="str">
        <f t="shared" si="157"/>
        <v>ERROR</v>
      </c>
      <c r="S5002" s="15"/>
      <c r="T5002" s="15"/>
      <c r="U5002" s="15"/>
      <c r="V5002" s="15"/>
      <c r="W5002" s="15"/>
      <c r="X5002" s="15"/>
      <c r="Y5002" s="41"/>
      <c r="Z5002" s="41"/>
      <c r="AA5002" s="41"/>
      <c r="AB5002" s="15"/>
      <c r="AC5002" s="15"/>
      <c r="AD5002" s="15"/>
      <c r="AE5002" s="15"/>
      <c r="AF5002" s="15"/>
      <c r="AG5002" s="15"/>
      <c r="AH5002" s="15"/>
      <c r="AI5002" s="15"/>
      <c r="AJ5002" s="41"/>
      <c r="AK5002" s="15"/>
      <c r="AL5002" s="15"/>
      <c r="AM5002" s="15"/>
      <c r="AN5002" s="15"/>
      <c r="AO5002" s="15"/>
      <c r="AP5002" s="15"/>
      <c r="AQ5002" s="15"/>
      <c r="AR5002" s="15"/>
      <c r="AS5002" s="15"/>
      <c r="AT5002" s="15"/>
      <c r="AU5002" s="15"/>
      <c r="AV5002" s="15"/>
      <c r="AW5002" s="15"/>
      <c r="AX5002" s="15"/>
      <c r="AY5002" s="10"/>
      <c r="AZ5002" s="10">
        <v>1</v>
      </c>
      <c r="BA5002" t="s">
        <v>22</v>
      </c>
      <c r="BB5002" t="s">
        <v>88</v>
      </c>
      <c r="BD5002" s="39" t="str">
        <f t="shared" si="156"/>
        <v>PA722TBAA1XECXANID-3565278Pampers</v>
      </c>
    </row>
    <row r="5003" spans="2:56" ht="13.5" customHeight="1" x14ac:dyDescent="0.35">
      <c r="B5003" s="10" t="s">
        <v>17</v>
      </c>
      <c r="C5003" s="10" t="s">
        <v>2329</v>
      </c>
      <c r="D5003" s="10" t="s">
        <v>455</v>
      </c>
      <c r="E5003" s="10" t="s">
        <v>456</v>
      </c>
      <c r="F5003" s="10" t="s">
        <v>464</v>
      </c>
      <c r="G5003" s="137" t="s">
        <v>17796</v>
      </c>
      <c r="H5003" s="10"/>
      <c r="I5003" s="10" t="s">
        <v>465</v>
      </c>
      <c r="J5003" s="83" t="s">
        <v>19415</v>
      </c>
      <c r="K5003" s="10" t="s">
        <v>7077</v>
      </c>
      <c r="L5003" s="98">
        <f>IFERROR(VLOOKUP($F5003&amp;$C5003,Sales!$J:$W,9,0),0)</f>
        <v>0</v>
      </c>
      <c r="M5003" s="98">
        <f>IFERROR(VLOOKUP($F5003&amp;$C5003,Sales!$J:$W,10,0),0)</f>
        <v>0</v>
      </c>
      <c r="N5003" s="98">
        <f>IFERROR(VLOOKUP($F5003&amp;$C5003,Sales!$J:$W,11,0),0)</f>
        <v>0</v>
      </c>
      <c r="O5003" s="98">
        <f>IFERROR(VLOOKUP($F5003&amp;$C5003,Sales!$J:$W,12,0),0)</f>
        <v>0</v>
      </c>
      <c r="P5003" s="98">
        <f>IFERROR(VLOOKUP($F5003&amp;$C5003,Sales!$J:$W,13,0),0)</f>
        <v>0</v>
      </c>
      <c r="Q5003" s="98">
        <f>IFERROR(VLOOKUP($F5003&amp;$C5003,Sales!$A:$H,7,0),0)</f>
        <v>0</v>
      </c>
      <c r="R5003" s="41" t="str">
        <f t="shared" si="157"/>
        <v>ERROR</v>
      </c>
      <c r="S5003" s="15"/>
      <c r="T5003" s="15"/>
      <c r="U5003" s="15"/>
      <c r="V5003" s="15"/>
      <c r="W5003" s="15"/>
      <c r="X5003" s="15"/>
      <c r="Y5003" s="41"/>
      <c r="Z5003" s="41"/>
      <c r="AA5003" s="41"/>
      <c r="AB5003" s="15"/>
      <c r="AC5003" s="15"/>
      <c r="AD5003" s="15"/>
      <c r="AE5003" s="15"/>
      <c r="AF5003" s="15"/>
      <c r="AG5003" s="15"/>
      <c r="AH5003" s="15"/>
      <c r="AI5003" s="15"/>
      <c r="AJ5003" s="41"/>
      <c r="AK5003" s="15"/>
      <c r="AL5003" s="15"/>
      <c r="AM5003" s="15"/>
      <c r="AN5003" s="15"/>
      <c r="AO5003" s="15"/>
      <c r="AP5003" s="15"/>
      <c r="AQ5003" s="15"/>
      <c r="AR5003" s="15"/>
      <c r="AS5003" s="15"/>
      <c r="AT5003" s="15"/>
      <c r="AU5003" s="15"/>
      <c r="AV5003" s="15"/>
      <c r="AW5003" s="15"/>
      <c r="AX5003" s="15"/>
      <c r="AY5003" s="10"/>
      <c r="AZ5003" s="10">
        <v>1</v>
      </c>
      <c r="BA5003" t="s">
        <v>22</v>
      </c>
      <c r="BB5003" t="s">
        <v>88</v>
      </c>
      <c r="BD5003" s="39" t="str">
        <f t="shared" si="156"/>
        <v>PA722TBBS4KFANID-2090716Pampers</v>
      </c>
    </row>
    <row r="5004" spans="2:56" ht="13.5" customHeight="1" x14ac:dyDescent="0.35">
      <c r="B5004" s="10" t="s">
        <v>17</v>
      </c>
      <c r="C5004" s="10" t="s">
        <v>2329</v>
      </c>
      <c r="D5004" s="10" t="s">
        <v>455</v>
      </c>
      <c r="E5004" s="10" t="s">
        <v>456</v>
      </c>
      <c r="F5004" s="10" t="s">
        <v>494</v>
      </c>
      <c r="G5004" s="137" t="s">
        <v>17797</v>
      </c>
      <c r="H5004" s="10"/>
      <c r="I5004" s="10" t="s">
        <v>495</v>
      </c>
      <c r="J5004" s="83" t="s">
        <v>19416</v>
      </c>
      <c r="K5004" s="10" t="s">
        <v>7075</v>
      </c>
      <c r="L5004" s="98">
        <f>IFERROR(VLOOKUP($F5004&amp;$C5004,Sales!$J:$W,9,0),0)</f>
        <v>0</v>
      </c>
      <c r="M5004" s="98">
        <f>IFERROR(VLOOKUP($F5004&amp;$C5004,Sales!$J:$W,10,0),0)</f>
        <v>0</v>
      </c>
      <c r="N5004" s="98">
        <f>IFERROR(VLOOKUP($F5004&amp;$C5004,Sales!$J:$W,11,0),0)</f>
        <v>0</v>
      </c>
      <c r="O5004" s="98">
        <f>IFERROR(VLOOKUP($F5004&amp;$C5004,Sales!$J:$W,12,0),0)</f>
        <v>0</v>
      </c>
      <c r="P5004" s="98">
        <f>IFERROR(VLOOKUP($F5004&amp;$C5004,Sales!$J:$W,13,0),0)</f>
        <v>0</v>
      </c>
      <c r="Q5004" s="98">
        <f>IFERROR(VLOOKUP($F5004&amp;$C5004,Sales!$A:$H,7,0),0)</f>
        <v>0</v>
      </c>
      <c r="R5004" s="41" t="str">
        <f t="shared" si="157"/>
        <v>ERROR</v>
      </c>
      <c r="S5004" s="15"/>
      <c r="T5004" s="15"/>
      <c r="U5004" s="15"/>
      <c r="V5004" s="15"/>
      <c r="W5004" s="15"/>
      <c r="X5004" s="15"/>
      <c r="Y5004" s="41"/>
      <c r="Z5004" s="41"/>
      <c r="AA5004" s="41"/>
      <c r="AB5004" s="15"/>
      <c r="AC5004" s="15"/>
      <c r="AD5004" s="15"/>
      <c r="AE5004" s="15"/>
      <c r="AF5004" s="15"/>
      <c r="AG5004" s="15"/>
      <c r="AH5004" s="15"/>
      <c r="AI5004" s="15"/>
      <c r="AJ5004" s="41"/>
      <c r="AK5004" s="15"/>
      <c r="AL5004" s="15"/>
      <c r="AM5004" s="15"/>
      <c r="AN5004" s="15"/>
      <c r="AO5004" s="15"/>
      <c r="AP5004" s="15"/>
      <c r="AQ5004" s="15"/>
      <c r="AR5004" s="15"/>
      <c r="AS5004" s="15"/>
      <c r="AT5004" s="15"/>
      <c r="AU5004" s="15"/>
      <c r="AV5004" s="15"/>
      <c r="AW5004" s="15"/>
      <c r="AX5004" s="15"/>
      <c r="AY5004" s="10"/>
      <c r="AZ5004" s="10">
        <v>1</v>
      </c>
      <c r="BA5004" t="s">
        <v>22</v>
      </c>
      <c r="BB5004" t="s">
        <v>88</v>
      </c>
      <c r="BD5004" s="39" t="str">
        <f t="shared" si="156"/>
        <v>PA722TBBS4KEANID-2090715Pampers</v>
      </c>
    </row>
    <row r="5005" spans="2:56" ht="13.5" customHeight="1" x14ac:dyDescent="0.35">
      <c r="B5005" s="10" t="s">
        <v>17</v>
      </c>
      <c r="C5005" s="10" t="s">
        <v>2329</v>
      </c>
      <c r="D5005" s="10" t="s">
        <v>455</v>
      </c>
      <c r="E5005" s="10" t="s">
        <v>456</v>
      </c>
      <c r="F5005" s="10" t="s">
        <v>503</v>
      </c>
      <c r="G5005" s="137" t="s">
        <v>17798</v>
      </c>
      <c r="H5005" s="10"/>
      <c r="I5005" s="10" t="s">
        <v>504</v>
      </c>
      <c r="J5005" s="83" t="s">
        <v>19417</v>
      </c>
      <c r="K5005" s="10" t="s">
        <v>7059</v>
      </c>
      <c r="L5005" s="98">
        <f>IFERROR(VLOOKUP($F5005&amp;$C5005,Sales!$J:$W,9,0),0)</f>
        <v>0</v>
      </c>
      <c r="M5005" s="98">
        <f>IFERROR(VLOOKUP($F5005&amp;$C5005,Sales!$J:$W,10,0),0)</f>
        <v>0</v>
      </c>
      <c r="N5005" s="98">
        <f>IFERROR(VLOOKUP($F5005&amp;$C5005,Sales!$J:$W,11,0),0)</f>
        <v>0</v>
      </c>
      <c r="O5005" s="98">
        <f>IFERROR(VLOOKUP($F5005&amp;$C5005,Sales!$J:$W,12,0),0)</f>
        <v>0</v>
      </c>
      <c r="P5005" s="98">
        <f>IFERROR(VLOOKUP($F5005&amp;$C5005,Sales!$J:$W,13,0),0)</f>
        <v>0</v>
      </c>
      <c r="Q5005" s="98">
        <f>IFERROR(VLOOKUP($F5005&amp;$C5005,Sales!$A:$H,7,0),0)</f>
        <v>0</v>
      </c>
      <c r="R5005" s="41" t="str">
        <f t="shared" si="157"/>
        <v>ERROR</v>
      </c>
      <c r="S5005" s="15"/>
      <c r="T5005" s="15"/>
      <c r="U5005" s="15"/>
      <c r="V5005" s="15"/>
      <c r="W5005" s="15"/>
      <c r="X5005" s="15"/>
      <c r="Y5005" s="41"/>
      <c r="Z5005" s="41"/>
      <c r="AA5005" s="41"/>
      <c r="AB5005" s="15"/>
      <c r="AC5005" s="15"/>
      <c r="AD5005" s="15"/>
      <c r="AE5005" s="15"/>
      <c r="AF5005" s="15"/>
      <c r="AG5005" s="15"/>
      <c r="AH5005" s="15"/>
      <c r="AI5005" s="15"/>
      <c r="AJ5005" s="41"/>
      <c r="AK5005" s="15"/>
      <c r="AL5005" s="15"/>
      <c r="AM5005" s="15"/>
      <c r="AN5005" s="15"/>
      <c r="AO5005" s="15"/>
      <c r="AP5005" s="15"/>
      <c r="AQ5005" s="15"/>
      <c r="AR5005" s="15"/>
      <c r="AS5005" s="15"/>
      <c r="AT5005" s="15"/>
      <c r="AU5005" s="15"/>
      <c r="AV5005" s="15"/>
      <c r="AW5005" s="15"/>
      <c r="AX5005" s="15"/>
      <c r="AY5005" s="10"/>
      <c r="AZ5005" s="10">
        <v>1</v>
      </c>
      <c r="BA5005" t="s">
        <v>22</v>
      </c>
      <c r="BB5005" t="s">
        <v>88</v>
      </c>
      <c r="BD5005" s="39" t="str">
        <f t="shared" si="156"/>
        <v>PA722TBBS4KKANID-2090721Pampers</v>
      </c>
    </row>
    <row r="5006" spans="2:56" ht="13.5" customHeight="1" x14ac:dyDescent="0.35">
      <c r="B5006" s="10" t="s">
        <v>17</v>
      </c>
      <c r="C5006" s="10" t="s">
        <v>2329</v>
      </c>
      <c r="D5006" s="10" t="s">
        <v>455</v>
      </c>
      <c r="E5006" s="10" t="s">
        <v>456</v>
      </c>
      <c r="F5006" s="10" t="s">
        <v>2368</v>
      </c>
      <c r="G5006" s="137" t="s">
        <v>17799</v>
      </c>
      <c r="H5006" s="10"/>
      <c r="I5006" s="10" t="s">
        <v>4558</v>
      </c>
      <c r="J5006" s="83" t="s">
        <v>19418</v>
      </c>
      <c r="K5006" s="10" t="s">
        <v>17800</v>
      </c>
      <c r="L5006" s="98">
        <f>IFERROR(VLOOKUP($F5006&amp;$C5006,Sales!$J:$W,9,0),0)</f>
        <v>0</v>
      </c>
      <c r="M5006" s="98">
        <f>IFERROR(VLOOKUP($F5006&amp;$C5006,Sales!$J:$W,10,0),0)</f>
        <v>0</v>
      </c>
      <c r="N5006" s="98">
        <f>IFERROR(VLOOKUP($F5006&amp;$C5006,Sales!$J:$W,11,0),0)</f>
        <v>0</v>
      </c>
      <c r="O5006" s="98">
        <f>IFERROR(VLOOKUP($F5006&amp;$C5006,Sales!$J:$W,12,0),0)</f>
        <v>0</v>
      </c>
      <c r="P5006" s="98">
        <f>IFERROR(VLOOKUP($F5006&amp;$C5006,Sales!$J:$W,13,0),0)</f>
        <v>0</v>
      </c>
      <c r="Q5006" s="98">
        <f>IFERROR(VLOOKUP($F5006&amp;$C5006,Sales!$A:$H,7,0),0)</f>
        <v>0</v>
      </c>
      <c r="R5006" s="41" t="str">
        <f t="shared" si="157"/>
        <v>ERROR</v>
      </c>
      <c r="S5006" s="15"/>
      <c r="T5006" s="15"/>
      <c r="U5006" s="15"/>
      <c r="V5006" s="15"/>
      <c r="W5006" s="15"/>
      <c r="X5006" s="15"/>
      <c r="Y5006" s="41"/>
      <c r="Z5006" s="41"/>
      <c r="AA5006" s="41"/>
      <c r="AB5006" s="15"/>
      <c r="AC5006" s="15"/>
      <c r="AD5006" s="15"/>
      <c r="AE5006" s="15"/>
      <c r="AF5006" s="15"/>
      <c r="AG5006" s="15"/>
      <c r="AH5006" s="15"/>
      <c r="AI5006" s="15"/>
      <c r="AJ5006" s="41"/>
      <c r="AK5006" s="15"/>
      <c r="AL5006" s="15"/>
      <c r="AM5006" s="15"/>
      <c r="AN5006" s="15"/>
      <c r="AO5006" s="15"/>
      <c r="AP5006" s="15"/>
      <c r="AQ5006" s="15"/>
      <c r="AR5006" s="15"/>
      <c r="AS5006" s="15"/>
      <c r="AT5006" s="15"/>
      <c r="AU5006" s="15"/>
      <c r="AV5006" s="15"/>
      <c r="AW5006" s="15"/>
      <c r="AX5006" s="15"/>
      <c r="AY5006" s="10"/>
      <c r="AZ5006" s="10">
        <v>1</v>
      </c>
      <c r="BA5006" t="s">
        <v>22</v>
      </c>
      <c r="BB5006" t="s">
        <v>88</v>
      </c>
      <c r="BD5006" s="39" t="str">
        <f t="shared" si="156"/>
        <v>569074040_ID-806848321Pampers</v>
      </c>
    </row>
    <row r="5007" spans="2:56" ht="13.5" customHeight="1" x14ac:dyDescent="0.35">
      <c r="B5007" s="10" t="s">
        <v>17</v>
      </c>
      <c r="C5007" s="10" t="s">
        <v>2329</v>
      </c>
      <c r="D5007" s="10" t="s">
        <v>455</v>
      </c>
      <c r="E5007" s="10" t="s">
        <v>456</v>
      </c>
      <c r="F5007" s="10" t="s">
        <v>470</v>
      </c>
      <c r="G5007" s="137" t="s">
        <v>17801</v>
      </c>
      <c r="H5007" s="10"/>
      <c r="I5007" s="10" t="s">
        <v>471</v>
      </c>
      <c r="J5007" s="83" t="s">
        <v>19419</v>
      </c>
      <c r="K5007" s="10" t="s">
        <v>17802</v>
      </c>
      <c r="L5007" s="98">
        <f>IFERROR(VLOOKUP($F5007&amp;$C5007,Sales!$J:$W,9,0),0)</f>
        <v>0</v>
      </c>
      <c r="M5007" s="98">
        <f>IFERROR(VLOOKUP($F5007&amp;$C5007,Sales!$J:$W,10,0),0)</f>
        <v>0</v>
      </c>
      <c r="N5007" s="98">
        <f>IFERROR(VLOOKUP($F5007&amp;$C5007,Sales!$J:$W,11,0),0)</f>
        <v>0</v>
      </c>
      <c r="O5007" s="98">
        <f>IFERROR(VLOOKUP($F5007&amp;$C5007,Sales!$J:$W,12,0),0)</f>
        <v>0</v>
      </c>
      <c r="P5007" s="98">
        <f>IFERROR(VLOOKUP($F5007&amp;$C5007,Sales!$J:$W,13,0),0)</f>
        <v>0</v>
      </c>
      <c r="Q5007" s="98">
        <f>IFERROR(VLOOKUP($F5007&amp;$C5007,Sales!$A:$H,7,0),0)</f>
        <v>0</v>
      </c>
      <c r="R5007" s="41" t="str">
        <f t="shared" si="157"/>
        <v>ERROR</v>
      </c>
      <c r="S5007" s="15"/>
      <c r="T5007" s="15"/>
      <c r="U5007" s="15"/>
      <c r="V5007" s="15"/>
      <c r="W5007" s="15"/>
      <c r="X5007" s="15"/>
      <c r="Y5007" s="41"/>
      <c r="Z5007" s="41"/>
      <c r="AA5007" s="41"/>
      <c r="AB5007" s="15"/>
      <c r="AC5007" s="15"/>
      <c r="AD5007" s="15"/>
      <c r="AE5007" s="15"/>
      <c r="AF5007" s="15"/>
      <c r="AG5007" s="15"/>
      <c r="AH5007" s="15"/>
      <c r="AI5007" s="15"/>
      <c r="AJ5007" s="41"/>
      <c r="AK5007" s="15"/>
      <c r="AL5007" s="15"/>
      <c r="AM5007" s="15"/>
      <c r="AN5007" s="15"/>
      <c r="AO5007" s="15"/>
      <c r="AP5007" s="15"/>
      <c r="AQ5007" s="15"/>
      <c r="AR5007" s="15"/>
      <c r="AS5007" s="15"/>
      <c r="AT5007" s="15"/>
      <c r="AU5007" s="15"/>
      <c r="AV5007" s="15"/>
      <c r="AW5007" s="15"/>
      <c r="AX5007" s="15"/>
      <c r="AY5007" s="10"/>
      <c r="AZ5007" s="10">
        <v>1</v>
      </c>
      <c r="BA5007" t="s">
        <v>22</v>
      </c>
      <c r="BB5007" t="s">
        <v>88</v>
      </c>
      <c r="BD5007" s="39" t="str">
        <f t="shared" si="156"/>
        <v>PA722TBAA8ZQ13ANID-21040497Pampers</v>
      </c>
    </row>
    <row r="5008" spans="2:56" ht="13.5" customHeight="1" x14ac:dyDescent="0.35">
      <c r="B5008" s="10" t="s">
        <v>17</v>
      </c>
      <c r="C5008" s="10" t="s">
        <v>2329</v>
      </c>
      <c r="D5008" s="10" t="s">
        <v>455</v>
      </c>
      <c r="E5008" s="10" t="s">
        <v>456</v>
      </c>
      <c r="F5008" s="10" t="s">
        <v>479</v>
      </c>
      <c r="G5008" s="137" t="s">
        <v>17803</v>
      </c>
      <c r="H5008" s="10"/>
      <c r="I5008" s="10" t="s">
        <v>480</v>
      </c>
      <c r="J5008" s="83" t="s">
        <v>19420</v>
      </c>
      <c r="K5008" s="10" t="s">
        <v>17804</v>
      </c>
      <c r="L5008" s="98">
        <f>IFERROR(VLOOKUP($F5008&amp;$C5008,Sales!$J:$W,9,0),0)</f>
        <v>0</v>
      </c>
      <c r="M5008" s="98">
        <f>IFERROR(VLOOKUP($F5008&amp;$C5008,Sales!$J:$W,10,0),0)</f>
        <v>0</v>
      </c>
      <c r="N5008" s="98">
        <f>IFERROR(VLOOKUP($F5008&amp;$C5008,Sales!$J:$W,11,0),0)</f>
        <v>0</v>
      </c>
      <c r="O5008" s="98">
        <f>IFERROR(VLOOKUP($F5008&amp;$C5008,Sales!$J:$W,12,0),0)</f>
        <v>0</v>
      </c>
      <c r="P5008" s="98">
        <f>IFERROR(VLOOKUP($F5008&amp;$C5008,Sales!$J:$W,13,0),0)</f>
        <v>0</v>
      </c>
      <c r="Q5008" s="98">
        <f>IFERROR(VLOOKUP($F5008&amp;$C5008,Sales!$A:$H,7,0),0)</f>
        <v>0</v>
      </c>
      <c r="R5008" s="41" t="str">
        <f t="shared" si="157"/>
        <v>ERROR</v>
      </c>
      <c r="S5008" s="15"/>
      <c r="T5008" s="15"/>
      <c r="U5008" s="15"/>
      <c r="V5008" s="15"/>
      <c r="W5008" s="15"/>
      <c r="X5008" s="15"/>
      <c r="Y5008" s="41"/>
      <c r="Z5008" s="41"/>
      <c r="AA5008" s="41"/>
      <c r="AB5008" s="15"/>
      <c r="AC5008" s="15"/>
      <c r="AD5008" s="15"/>
      <c r="AE5008" s="15"/>
      <c r="AF5008" s="15"/>
      <c r="AG5008" s="15"/>
      <c r="AH5008" s="15"/>
      <c r="AI5008" s="15"/>
      <c r="AJ5008" s="41"/>
      <c r="AK5008" s="15"/>
      <c r="AL5008" s="15"/>
      <c r="AM5008" s="15"/>
      <c r="AN5008" s="15"/>
      <c r="AO5008" s="15"/>
      <c r="AP5008" s="15"/>
      <c r="AQ5008" s="15"/>
      <c r="AR5008" s="15"/>
      <c r="AS5008" s="15"/>
      <c r="AT5008" s="15"/>
      <c r="AU5008" s="15"/>
      <c r="AV5008" s="15"/>
      <c r="AW5008" s="15"/>
      <c r="AX5008" s="15"/>
      <c r="AY5008" s="10"/>
      <c r="AZ5008" s="10">
        <v>1</v>
      </c>
      <c r="BA5008" t="s">
        <v>22</v>
      </c>
      <c r="BB5008" t="s">
        <v>88</v>
      </c>
      <c r="BD5008" s="39" t="str">
        <f t="shared" si="156"/>
        <v>PA722TBBS4KJANID-2090720Pampers</v>
      </c>
    </row>
    <row r="5009" spans="2:56" ht="13.5" customHeight="1" x14ac:dyDescent="0.35">
      <c r="B5009" s="10" t="s">
        <v>17</v>
      </c>
      <c r="C5009" s="10" t="s">
        <v>2329</v>
      </c>
      <c r="D5009" s="10" t="s">
        <v>455</v>
      </c>
      <c r="E5009" s="10" t="s">
        <v>456</v>
      </c>
      <c r="F5009" s="10" t="s">
        <v>468</v>
      </c>
      <c r="G5009" s="137" t="s">
        <v>17805</v>
      </c>
      <c r="H5009" s="10"/>
      <c r="I5009" s="10" t="s">
        <v>469</v>
      </c>
      <c r="J5009" s="83" t="s">
        <v>19421</v>
      </c>
      <c r="K5009" s="10" t="s">
        <v>7071</v>
      </c>
      <c r="L5009" s="98">
        <f>IFERROR(VLOOKUP($F5009&amp;$C5009,Sales!$J:$W,9,0),0)</f>
        <v>0</v>
      </c>
      <c r="M5009" s="98">
        <f>IFERROR(VLOOKUP($F5009&amp;$C5009,Sales!$J:$W,10,0),0)</f>
        <v>0</v>
      </c>
      <c r="N5009" s="98">
        <f>IFERROR(VLOOKUP($F5009&amp;$C5009,Sales!$J:$W,11,0),0)</f>
        <v>0</v>
      </c>
      <c r="O5009" s="98">
        <f>IFERROR(VLOOKUP($F5009&amp;$C5009,Sales!$J:$W,12,0),0)</f>
        <v>0</v>
      </c>
      <c r="P5009" s="98">
        <f>IFERROR(VLOOKUP($F5009&amp;$C5009,Sales!$J:$W,13,0),0)</f>
        <v>0</v>
      </c>
      <c r="Q5009" s="98">
        <f>IFERROR(VLOOKUP($F5009&amp;$C5009,Sales!$A:$H,7,0),0)</f>
        <v>0</v>
      </c>
      <c r="R5009" s="41" t="str">
        <f t="shared" si="157"/>
        <v>ERROR</v>
      </c>
      <c r="S5009" s="15"/>
      <c r="T5009" s="15"/>
      <c r="U5009" s="15"/>
      <c r="V5009" s="15"/>
      <c r="W5009" s="15"/>
      <c r="X5009" s="15"/>
      <c r="Y5009" s="41"/>
      <c r="Z5009" s="41"/>
      <c r="AA5009" s="41"/>
      <c r="AB5009" s="15"/>
      <c r="AC5009" s="15"/>
      <c r="AD5009" s="15"/>
      <c r="AE5009" s="15"/>
      <c r="AF5009" s="15"/>
      <c r="AG5009" s="15"/>
      <c r="AH5009" s="15"/>
      <c r="AI5009" s="15"/>
      <c r="AJ5009" s="41"/>
      <c r="AK5009" s="15"/>
      <c r="AL5009" s="15"/>
      <c r="AM5009" s="15"/>
      <c r="AN5009" s="15"/>
      <c r="AO5009" s="15"/>
      <c r="AP5009" s="15"/>
      <c r="AQ5009" s="15"/>
      <c r="AR5009" s="15"/>
      <c r="AS5009" s="15"/>
      <c r="AT5009" s="15"/>
      <c r="AU5009" s="15"/>
      <c r="AV5009" s="15"/>
      <c r="AW5009" s="15"/>
      <c r="AX5009" s="15"/>
      <c r="AY5009" s="10"/>
      <c r="AZ5009" s="10">
        <v>1</v>
      </c>
      <c r="BA5009" t="s">
        <v>22</v>
      </c>
      <c r="BB5009" t="s">
        <v>88</v>
      </c>
      <c r="BD5009" s="39" t="str">
        <f t="shared" si="156"/>
        <v>PA722TBAA51FVZANID-10115639Pampers</v>
      </c>
    </row>
    <row r="5010" spans="2:56" ht="13.5" customHeight="1" x14ac:dyDescent="0.35">
      <c r="B5010" s="10" t="s">
        <v>17</v>
      </c>
      <c r="C5010" s="10" t="s">
        <v>2329</v>
      </c>
      <c r="D5010" s="10" t="s">
        <v>455</v>
      </c>
      <c r="E5010" s="10" t="s">
        <v>456</v>
      </c>
      <c r="F5010" s="10" t="s">
        <v>486</v>
      </c>
      <c r="G5010" s="137" t="s">
        <v>17806</v>
      </c>
      <c r="H5010" s="10"/>
      <c r="I5010" s="10" t="s">
        <v>487</v>
      </c>
      <c r="J5010" s="83" t="s">
        <v>19422</v>
      </c>
      <c r="K5010" s="10" t="s">
        <v>7073</v>
      </c>
      <c r="L5010" s="98">
        <f>IFERROR(VLOOKUP($F5010&amp;$C5010,Sales!$J:$W,9,0),0)</f>
        <v>0</v>
      </c>
      <c r="M5010" s="98">
        <f>IFERROR(VLOOKUP($F5010&amp;$C5010,Sales!$J:$W,10,0),0)</f>
        <v>0</v>
      </c>
      <c r="N5010" s="98">
        <f>IFERROR(VLOOKUP($F5010&amp;$C5010,Sales!$J:$W,11,0),0)</f>
        <v>0</v>
      </c>
      <c r="O5010" s="98">
        <f>IFERROR(VLOOKUP($F5010&amp;$C5010,Sales!$J:$W,12,0),0)</f>
        <v>0</v>
      </c>
      <c r="P5010" s="98">
        <f>IFERROR(VLOOKUP($F5010&amp;$C5010,Sales!$J:$W,13,0),0)</f>
        <v>0</v>
      </c>
      <c r="Q5010" s="98">
        <f>IFERROR(VLOOKUP($F5010&amp;$C5010,Sales!$A:$H,7,0),0)</f>
        <v>0</v>
      </c>
      <c r="R5010" s="41" t="str">
        <f t="shared" si="157"/>
        <v>ERROR</v>
      </c>
      <c r="S5010" s="15"/>
      <c r="T5010" s="15"/>
      <c r="U5010" s="15"/>
      <c r="V5010" s="15"/>
      <c r="W5010" s="15"/>
      <c r="X5010" s="15"/>
      <c r="Y5010" s="41"/>
      <c r="Z5010" s="41"/>
      <c r="AA5010" s="41"/>
      <c r="AB5010" s="15"/>
      <c r="AC5010" s="15"/>
      <c r="AD5010" s="15"/>
      <c r="AE5010" s="15"/>
      <c r="AF5010" s="15"/>
      <c r="AG5010" s="15"/>
      <c r="AH5010" s="15"/>
      <c r="AI5010" s="15"/>
      <c r="AJ5010" s="41"/>
      <c r="AK5010" s="15"/>
      <c r="AL5010" s="15"/>
      <c r="AM5010" s="15"/>
      <c r="AN5010" s="15"/>
      <c r="AO5010" s="15"/>
      <c r="AP5010" s="15"/>
      <c r="AQ5010" s="15"/>
      <c r="AR5010" s="15"/>
      <c r="AS5010" s="15"/>
      <c r="AT5010" s="15"/>
      <c r="AU5010" s="15"/>
      <c r="AV5010" s="15"/>
      <c r="AW5010" s="15"/>
      <c r="AX5010" s="15"/>
      <c r="AY5010" s="10"/>
      <c r="AZ5010" s="10">
        <v>1</v>
      </c>
      <c r="BA5010" t="s">
        <v>22</v>
      </c>
      <c r="BB5010" t="s">
        <v>88</v>
      </c>
      <c r="BD5010" s="39" t="str">
        <f t="shared" si="156"/>
        <v>PA722TBBS4KIANID-2090719Pampers</v>
      </c>
    </row>
    <row r="5011" spans="2:56" ht="13.5" customHeight="1" x14ac:dyDescent="0.35">
      <c r="B5011" s="10" t="s">
        <v>17</v>
      </c>
      <c r="C5011" s="10" t="s">
        <v>2329</v>
      </c>
      <c r="D5011" s="10" t="s">
        <v>455</v>
      </c>
      <c r="E5011" s="10" t="s">
        <v>456</v>
      </c>
      <c r="F5011" s="10" t="s">
        <v>490</v>
      </c>
      <c r="G5011" s="137" t="s">
        <v>17807</v>
      </c>
      <c r="H5011" s="10"/>
      <c r="I5011" s="10" t="s">
        <v>491</v>
      </c>
      <c r="J5011" s="83" t="s">
        <v>19423</v>
      </c>
      <c r="K5011" s="10" t="s">
        <v>7947</v>
      </c>
      <c r="L5011" s="98">
        <f>IFERROR(VLOOKUP($F5011&amp;$C5011,Sales!$J:$W,9,0),0)</f>
        <v>0</v>
      </c>
      <c r="M5011" s="98">
        <f>IFERROR(VLOOKUP($F5011&amp;$C5011,Sales!$J:$W,10,0),0)</f>
        <v>0</v>
      </c>
      <c r="N5011" s="98">
        <f>IFERROR(VLOOKUP($F5011&amp;$C5011,Sales!$J:$W,11,0),0)</f>
        <v>0</v>
      </c>
      <c r="O5011" s="98">
        <f>IFERROR(VLOOKUP($F5011&amp;$C5011,Sales!$J:$W,12,0),0)</f>
        <v>0</v>
      </c>
      <c r="P5011" s="98">
        <f>IFERROR(VLOOKUP($F5011&amp;$C5011,Sales!$J:$W,13,0),0)</f>
        <v>0</v>
      </c>
      <c r="Q5011" s="98">
        <f>IFERROR(VLOOKUP($F5011&amp;$C5011,Sales!$A:$H,7,0),0)</f>
        <v>0</v>
      </c>
      <c r="R5011" s="41" t="str">
        <f t="shared" si="157"/>
        <v>ERROR</v>
      </c>
      <c r="S5011" s="15"/>
      <c r="T5011" s="15"/>
      <c r="U5011" s="15"/>
      <c r="V5011" s="15"/>
      <c r="W5011" s="15"/>
      <c r="X5011" s="15"/>
      <c r="Y5011" s="41"/>
      <c r="Z5011" s="41"/>
      <c r="AA5011" s="41"/>
      <c r="AB5011" s="15"/>
      <c r="AC5011" s="15"/>
      <c r="AD5011" s="15"/>
      <c r="AE5011" s="15"/>
      <c r="AF5011" s="15"/>
      <c r="AG5011" s="15"/>
      <c r="AH5011" s="15"/>
      <c r="AI5011" s="15"/>
      <c r="AJ5011" s="41"/>
      <c r="AK5011" s="15"/>
      <c r="AL5011" s="15"/>
      <c r="AM5011" s="15"/>
      <c r="AN5011" s="15"/>
      <c r="AO5011" s="15"/>
      <c r="AP5011" s="15"/>
      <c r="AQ5011" s="15"/>
      <c r="AR5011" s="15"/>
      <c r="AS5011" s="15"/>
      <c r="AT5011" s="15"/>
      <c r="AU5011" s="15"/>
      <c r="AV5011" s="15"/>
      <c r="AW5011" s="15"/>
      <c r="AX5011" s="15"/>
      <c r="AY5011" s="10"/>
      <c r="AZ5011" s="10">
        <v>1</v>
      </c>
      <c r="BA5011" t="s">
        <v>22</v>
      </c>
      <c r="BB5011" t="s">
        <v>88</v>
      </c>
      <c r="BD5011" s="39" t="str">
        <f t="shared" si="156"/>
        <v>PA722TBAA1XECZANID-3565280Pampers</v>
      </c>
    </row>
    <row r="5012" spans="2:56" ht="13.5" customHeight="1" x14ac:dyDescent="0.35">
      <c r="B5012" s="10" t="s">
        <v>17</v>
      </c>
      <c r="C5012" s="10" t="s">
        <v>2329</v>
      </c>
      <c r="D5012" s="10" t="s">
        <v>455</v>
      </c>
      <c r="E5012" s="10" t="s">
        <v>456</v>
      </c>
      <c r="F5012" s="10" t="s">
        <v>457</v>
      </c>
      <c r="G5012" s="137" t="s">
        <v>2457</v>
      </c>
      <c r="H5012" s="10"/>
      <c r="I5012" s="10" t="s">
        <v>458</v>
      </c>
      <c r="J5012" s="83" t="s">
        <v>19424</v>
      </c>
      <c r="K5012" s="10" t="s">
        <v>7067</v>
      </c>
      <c r="L5012" s="98">
        <f>IFERROR(VLOOKUP($F5012&amp;$C5012,Sales!$J:$W,9,0),0)</f>
        <v>0</v>
      </c>
      <c r="M5012" s="98">
        <f>IFERROR(VLOOKUP($F5012&amp;$C5012,Sales!$J:$W,10,0),0)</f>
        <v>0</v>
      </c>
      <c r="N5012" s="98">
        <f>IFERROR(VLOOKUP($F5012&amp;$C5012,Sales!$J:$W,11,0),0)</f>
        <v>0</v>
      </c>
      <c r="O5012" s="98">
        <f>IFERROR(VLOOKUP($F5012&amp;$C5012,Sales!$J:$W,12,0),0)</f>
        <v>0</v>
      </c>
      <c r="P5012" s="98">
        <f>IFERROR(VLOOKUP($F5012&amp;$C5012,Sales!$J:$W,13,0),0)</f>
        <v>0</v>
      </c>
      <c r="Q5012" s="98">
        <f>IFERROR(VLOOKUP($F5012&amp;$C5012,Sales!$A:$H,7,0),0)</f>
        <v>0</v>
      </c>
      <c r="R5012" s="41" t="str">
        <f t="shared" si="157"/>
        <v>ERROR</v>
      </c>
      <c r="S5012" s="15"/>
      <c r="T5012" s="15"/>
      <c r="U5012" s="15"/>
      <c r="V5012" s="15"/>
      <c r="W5012" s="15"/>
      <c r="X5012" s="15"/>
      <c r="Y5012" s="41"/>
      <c r="Z5012" s="41"/>
      <c r="AA5012" s="41"/>
      <c r="AB5012" s="15"/>
      <c r="AC5012" s="15"/>
      <c r="AD5012" s="15"/>
      <c r="AE5012" s="15"/>
      <c r="AF5012" s="15"/>
      <c r="AG5012" s="15"/>
      <c r="AH5012" s="15"/>
      <c r="AI5012" s="15"/>
      <c r="AJ5012" s="41"/>
      <c r="AK5012" s="15"/>
      <c r="AL5012" s="15"/>
      <c r="AM5012" s="15"/>
      <c r="AN5012" s="15"/>
      <c r="AO5012" s="15"/>
      <c r="AP5012" s="15"/>
      <c r="AQ5012" s="15"/>
      <c r="AR5012" s="15"/>
      <c r="AS5012" s="15"/>
      <c r="AT5012" s="15"/>
      <c r="AU5012" s="15"/>
      <c r="AV5012" s="15"/>
      <c r="AW5012" s="15"/>
      <c r="AX5012" s="15"/>
      <c r="AY5012" s="10"/>
      <c r="AZ5012" s="10">
        <v>1</v>
      </c>
      <c r="BA5012" t="s">
        <v>22</v>
      </c>
      <c r="BB5012" t="s">
        <v>88</v>
      </c>
      <c r="BD5012" s="39" t="str">
        <f t="shared" si="156"/>
        <v>PA722TBBS4KDANID-2090714Pampers</v>
      </c>
    </row>
    <row r="5013" spans="2:56" ht="13.5" customHeight="1" x14ac:dyDescent="0.35">
      <c r="B5013" s="10" t="s">
        <v>17</v>
      </c>
      <c r="C5013" s="10" t="s">
        <v>2329</v>
      </c>
      <c r="D5013" s="10" t="s">
        <v>455</v>
      </c>
      <c r="E5013" s="10" t="s">
        <v>456</v>
      </c>
      <c r="F5013" s="10" t="s">
        <v>2289</v>
      </c>
      <c r="G5013" s="137" t="s">
        <v>2454</v>
      </c>
      <c r="H5013" s="10"/>
      <c r="I5013" s="10" t="s">
        <v>2291</v>
      </c>
      <c r="J5013" s="83" t="s">
        <v>19425</v>
      </c>
      <c r="K5013" s="10" t="s">
        <v>7933</v>
      </c>
      <c r="L5013" s="98">
        <f>IFERROR(VLOOKUP($F5013&amp;$C5013,Sales!$J:$W,9,0),0)</f>
        <v>0</v>
      </c>
      <c r="M5013" s="98">
        <f>IFERROR(VLOOKUP($F5013&amp;$C5013,Sales!$J:$W,10,0),0)</f>
        <v>0</v>
      </c>
      <c r="N5013" s="98">
        <f>IFERROR(VLOOKUP($F5013&amp;$C5013,Sales!$J:$W,11,0),0)</f>
        <v>0</v>
      </c>
      <c r="O5013" s="98">
        <f>IFERROR(VLOOKUP($F5013&amp;$C5013,Sales!$J:$W,12,0),0)</f>
        <v>0</v>
      </c>
      <c r="P5013" s="98">
        <f>IFERROR(VLOOKUP($F5013&amp;$C5013,Sales!$J:$W,13,0),0)</f>
        <v>0</v>
      </c>
      <c r="Q5013" s="98">
        <f>IFERROR(VLOOKUP($F5013&amp;$C5013,Sales!$A:$H,7,0),0)</f>
        <v>0</v>
      </c>
      <c r="R5013" s="41" t="str">
        <f t="shared" si="157"/>
        <v>ERROR</v>
      </c>
      <c r="S5013" s="15"/>
      <c r="T5013" s="15"/>
      <c r="U5013" s="15"/>
      <c r="V5013" s="15"/>
      <c r="W5013" s="15"/>
      <c r="X5013" s="15"/>
      <c r="Y5013" s="41"/>
      <c r="Z5013" s="41"/>
      <c r="AA5013" s="41"/>
      <c r="AB5013" s="15"/>
      <c r="AC5013" s="15"/>
      <c r="AD5013" s="15"/>
      <c r="AE5013" s="15"/>
      <c r="AF5013" s="15"/>
      <c r="AG5013" s="15"/>
      <c r="AH5013" s="15"/>
      <c r="AI5013" s="15"/>
      <c r="AJ5013" s="41"/>
      <c r="AK5013" s="15"/>
      <c r="AL5013" s="15"/>
      <c r="AM5013" s="15"/>
      <c r="AN5013" s="15"/>
      <c r="AO5013" s="15"/>
      <c r="AP5013" s="15"/>
      <c r="AQ5013" s="15"/>
      <c r="AR5013" s="15"/>
      <c r="AS5013" s="15"/>
      <c r="AT5013" s="15"/>
      <c r="AU5013" s="15"/>
      <c r="AV5013" s="15"/>
      <c r="AW5013" s="15"/>
      <c r="AX5013" s="15"/>
      <c r="AY5013" s="10"/>
      <c r="AZ5013" s="10">
        <v>1</v>
      </c>
      <c r="BA5013" t="s">
        <v>22</v>
      </c>
      <c r="BB5013" t="s">
        <v>88</v>
      </c>
      <c r="BD5013" s="39" t="str">
        <f t="shared" si="156"/>
        <v>PA722TBAA1XECTANID-3565274Pampers</v>
      </c>
    </row>
    <row r="5014" spans="2:56" ht="13.5" customHeight="1" x14ac:dyDescent="0.35">
      <c r="B5014" s="10" t="s">
        <v>17</v>
      </c>
      <c r="C5014" s="10" t="s">
        <v>2329</v>
      </c>
      <c r="D5014" s="10" t="s">
        <v>455</v>
      </c>
      <c r="E5014" s="10" t="s">
        <v>456</v>
      </c>
      <c r="F5014" s="10" t="s">
        <v>481</v>
      </c>
      <c r="G5014" s="137" t="s">
        <v>17808</v>
      </c>
      <c r="H5014" s="10"/>
      <c r="I5014" s="10" t="s">
        <v>482</v>
      </c>
      <c r="J5014" s="83" t="s">
        <v>19426</v>
      </c>
      <c r="K5014" s="10" t="s">
        <v>7065</v>
      </c>
      <c r="L5014" s="98">
        <f>IFERROR(VLOOKUP($F5014&amp;$C5014,Sales!$J:$W,9,0),0)</f>
        <v>0</v>
      </c>
      <c r="M5014" s="98">
        <f>IFERROR(VLOOKUP($F5014&amp;$C5014,Sales!$J:$W,10,0),0)</f>
        <v>0</v>
      </c>
      <c r="N5014" s="98">
        <f>IFERROR(VLOOKUP($F5014&amp;$C5014,Sales!$J:$W,11,0),0)</f>
        <v>0</v>
      </c>
      <c r="O5014" s="98">
        <f>IFERROR(VLOOKUP($F5014&amp;$C5014,Sales!$J:$W,12,0),0)</f>
        <v>0</v>
      </c>
      <c r="P5014" s="98">
        <f>IFERROR(VLOOKUP($F5014&amp;$C5014,Sales!$J:$W,13,0),0)</f>
        <v>0</v>
      </c>
      <c r="Q5014" s="98">
        <f>IFERROR(VLOOKUP($F5014&amp;$C5014,Sales!$A:$H,7,0),0)</f>
        <v>0</v>
      </c>
      <c r="R5014" s="41" t="str">
        <f t="shared" si="157"/>
        <v>ERROR</v>
      </c>
      <c r="S5014" s="15"/>
      <c r="T5014" s="15"/>
      <c r="U5014" s="15"/>
      <c r="V5014" s="15"/>
      <c r="W5014" s="15"/>
      <c r="X5014" s="15"/>
      <c r="Y5014" s="41"/>
      <c r="Z5014" s="41"/>
      <c r="AA5014" s="41"/>
      <c r="AB5014" s="15"/>
      <c r="AC5014" s="15"/>
      <c r="AD5014" s="15"/>
      <c r="AE5014" s="15"/>
      <c r="AF5014" s="15"/>
      <c r="AG5014" s="15"/>
      <c r="AH5014" s="15"/>
      <c r="AI5014" s="15"/>
      <c r="AJ5014" s="41"/>
      <c r="AK5014" s="15"/>
      <c r="AL5014" s="15"/>
      <c r="AM5014" s="15"/>
      <c r="AN5014" s="15"/>
      <c r="AO5014" s="15"/>
      <c r="AP5014" s="15"/>
      <c r="AQ5014" s="15"/>
      <c r="AR5014" s="15"/>
      <c r="AS5014" s="15"/>
      <c r="AT5014" s="15"/>
      <c r="AU5014" s="15"/>
      <c r="AV5014" s="15"/>
      <c r="AW5014" s="15"/>
      <c r="AX5014" s="15"/>
      <c r="AY5014" s="10"/>
      <c r="AZ5014" s="10">
        <v>1</v>
      </c>
      <c r="BA5014" t="s">
        <v>22</v>
      </c>
      <c r="BB5014" t="s">
        <v>88</v>
      </c>
      <c r="BD5014" s="39" t="str">
        <f t="shared" si="156"/>
        <v>PA722TBBS4KLANID-2090722Pampers</v>
      </c>
    </row>
    <row r="5015" spans="2:56" ht="13.5" customHeight="1" x14ac:dyDescent="0.35">
      <c r="B5015" s="10" t="s">
        <v>17</v>
      </c>
      <c r="C5015" s="10" t="s">
        <v>2329</v>
      </c>
      <c r="D5015" s="10" t="s">
        <v>455</v>
      </c>
      <c r="E5015" s="10" t="s">
        <v>456</v>
      </c>
      <c r="F5015" s="10" t="s">
        <v>500</v>
      </c>
      <c r="G5015" s="137" t="s">
        <v>2455</v>
      </c>
      <c r="H5015" s="10"/>
      <c r="I5015" s="10" t="s">
        <v>501</v>
      </c>
      <c r="J5015" s="83" t="s">
        <v>19427</v>
      </c>
      <c r="K5015" s="10" t="s">
        <v>17809</v>
      </c>
      <c r="L5015" s="98">
        <f>IFERROR(VLOOKUP($F5015&amp;$C5015,Sales!$J:$W,9,0),0)</f>
        <v>0</v>
      </c>
      <c r="M5015" s="98">
        <f>IFERROR(VLOOKUP($F5015&amp;$C5015,Sales!$J:$W,10,0),0)</f>
        <v>0</v>
      </c>
      <c r="N5015" s="98">
        <f>IFERROR(VLOOKUP($F5015&amp;$C5015,Sales!$J:$W,11,0),0)</f>
        <v>0</v>
      </c>
      <c r="O5015" s="98">
        <f>IFERROR(VLOOKUP($F5015&amp;$C5015,Sales!$J:$W,12,0),0)</f>
        <v>0</v>
      </c>
      <c r="P5015" s="98">
        <f>IFERROR(VLOOKUP($F5015&amp;$C5015,Sales!$J:$W,13,0),0)</f>
        <v>0</v>
      </c>
      <c r="Q5015" s="98">
        <f>IFERROR(VLOOKUP($F5015&amp;$C5015,Sales!$A:$H,7,0),0)</f>
        <v>0</v>
      </c>
      <c r="R5015" s="41" t="str">
        <f t="shared" si="157"/>
        <v>ERROR</v>
      </c>
      <c r="S5015" s="15"/>
      <c r="T5015" s="15"/>
      <c r="U5015" s="15"/>
      <c r="V5015" s="15"/>
      <c r="W5015" s="15"/>
      <c r="X5015" s="15"/>
      <c r="Y5015" s="41"/>
      <c r="Z5015" s="41"/>
      <c r="AA5015" s="41"/>
      <c r="AB5015" s="15"/>
      <c r="AC5015" s="15"/>
      <c r="AD5015" s="15"/>
      <c r="AE5015" s="15"/>
      <c r="AF5015" s="15"/>
      <c r="AG5015" s="15"/>
      <c r="AH5015" s="15"/>
      <c r="AI5015" s="15"/>
      <c r="AJ5015" s="41"/>
      <c r="AK5015" s="15"/>
      <c r="AL5015" s="15"/>
      <c r="AM5015" s="15"/>
      <c r="AN5015" s="15"/>
      <c r="AO5015" s="15"/>
      <c r="AP5015" s="15"/>
      <c r="AQ5015" s="15"/>
      <c r="AR5015" s="15"/>
      <c r="AS5015" s="15"/>
      <c r="AT5015" s="15"/>
      <c r="AU5015" s="15"/>
      <c r="AV5015" s="15"/>
      <c r="AW5015" s="15"/>
      <c r="AX5015" s="15"/>
      <c r="AY5015" s="10"/>
      <c r="AZ5015" s="10">
        <v>1</v>
      </c>
      <c r="BA5015" t="s">
        <v>22</v>
      </c>
      <c r="BB5015" t="s">
        <v>88</v>
      </c>
      <c r="BD5015" s="39" t="str">
        <f t="shared" si="156"/>
        <v>PA722TBAA1XED0ANID-3565281Pampers</v>
      </c>
    </row>
    <row r="5016" spans="2:56" ht="13.5" customHeight="1" x14ac:dyDescent="0.35">
      <c r="B5016" s="10" t="s">
        <v>17</v>
      </c>
      <c r="C5016" s="10" t="s">
        <v>2329</v>
      </c>
      <c r="D5016" s="10" t="s">
        <v>455</v>
      </c>
      <c r="E5016" s="10" t="s">
        <v>456</v>
      </c>
      <c r="F5016" s="10" t="s">
        <v>539</v>
      </c>
      <c r="G5016" s="137" t="s">
        <v>17810</v>
      </c>
      <c r="H5016" s="10"/>
      <c r="I5016" s="10" t="s">
        <v>540</v>
      </c>
      <c r="J5016" s="83" t="s">
        <v>19428</v>
      </c>
      <c r="K5016" s="10" t="s">
        <v>7083</v>
      </c>
      <c r="L5016" s="98">
        <f>IFERROR(VLOOKUP($F5016&amp;$C5016,Sales!$J:$W,9,0),0)</f>
        <v>0</v>
      </c>
      <c r="M5016" s="98">
        <f>IFERROR(VLOOKUP($F5016&amp;$C5016,Sales!$J:$W,10,0),0)</f>
        <v>0</v>
      </c>
      <c r="N5016" s="98">
        <f>IFERROR(VLOOKUP($F5016&amp;$C5016,Sales!$J:$W,11,0),0)</f>
        <v>0</v>
      </c>
      <c r="O5016" s="98">
        <f>IFERROR(VLOOKUP($F5016&amp;$C5016,Sales!$J:$W,12,0),0)</f>
        <v>0</v>
      </c>
      <c r="P5016" s="98">
        <f>IFERROR(VLOOKUP($F5016&amp;$C5016,Sales!$J:$W,13,0),0)</f>
        <v>0</v>
      </c>
      <c r="Q5016" s="98">
        <f>IFERROR(VLOOKUP($F5016&amp;$C5016,Sales!$A:$H,7,0),0)</f>
        <v>0</v>
      </c>
      <c r="R5016" s="41" t="str">
        <f t="shared" si="157"/>
        <v>ERROR</v>
      </c>
      <c r="S5016" s="15"/>
      <c r="T5016" s="15"/>
      <c r="U5016" s="15"/>
      <c r="V5016" s="15"/>
      <c r="W5016" s="15"/>
      <c r="X5016" s="15"/>
      <c r="Y5016" s="41"/>
      <c r="Z5016" s="41"/>
      <c r="AA5016" s="41"/>
      <c r="AB5016" s="15"/>
      <c r="AC5016" s="15"/>
      <c r="AD5016" s="15"/>
      <c r="AE5016" s="15"/>
      <c r="AF5016" s="15"/>
      <c r="AG5016" s="15"/>
      <c r="AH5016" s="15"/>
      <c r="AI5016" s="15"/>
      <c r="AJ5016" s="41"/>
      <c r="AK5016" s="15"/>
      <c r="AL5016" s="15"/>
      <c r="AM5016" s="15"/>
      <c r="AN5016" s="15"/>
      <c r="AO5016" s="15"/>
      <c r="AP5016" s="15"/>
      <c r="AQ5016" s="15"/>
      <c r="AR5016" s="15"/>
      <c r="AS5016" s="15"/>
      <c r="AT5016" s="15"/>
      <c r="AU5016" s="15"/>
      <c r="AV5016" s="15"/>
      <c r="AW5016" s="15"/>
      <c r="AX5016" s="15"/>
      <c r="AY5016" s="10"/>
      <c r="AZ5016" s="10">
        <v>1</v>
      </c>
      <c r="BA5016" t="s">
        <v>22</v>
      </c>
      <c r="BB5016" t="s">
        <v>88</v>
      </c>
      <c r="BD5016" s="39" t="str">
        <f t="shared" si="156"/>
        <v>PA722TBABBUS5XANID-109429715Pampers</v>
      </c>
    </row>
    <row r="5017" spans="2:56" ht="13.5" customHeight="1" x14ac:dyDescent="0.35">
      <c r="B5017" s="10" t="s">
        <v>17</v>
      </c>
      <c r="C5017" s="10" t="s">
        <v>2329</v>
      </c>
      <c r="D5017" s="10" t="s">
        <v>455</v>
      </c>
      <c r="E5017" s="10" t="s">
        <v>456</v>
      </c>
      <c r="F5017" s="10" t="s">
        <v>541</v>
      </c>
      <c r="G5017" s="137" t="s">
        <v>17811</v>
      </c>
      <c r="H5017" s="10"/>
      <c r="I5017" s="10" t="s">
        <v>542</v>
      </c>
      <c r="J5017" s="83" t="s">
        <v>19429</v>
      </c>
      <c r="K5017" s="10" t="s">
        <v>7085</v>
      </c>
      <c r="L5017" s="98">
        <f>IFERROR(VLOOKUP($F5017&amp;$C5017,Sales!$J:$W,9,0),0)</f>
        <v>0</v>
      </c>
      <c r="M5017" s="98">
        <f>IFERROR(VLOOKUP($F5017&amp;$C5017,Sales!$J:$W,10,0),0)</f>
        <v>0</v>
      </c>
      <c r="N5017" s="98">
        <f>IFERROR(VLOOKUP($F5017&amp;$C5017,Sales!$J:$W,11,0),0)</f>
        <v>0</v>
      </c>
      <c r="O5017" s="98">
        <f>IFERROR(VLOOKUP($F5017&amp;$C5017,Sales!$J:$W,12,0),0)</f>
        <v>0</v>
      </c>
      <c r="P5017" s="98">
        <f>IFERROR(VLOOKUP($F5017&amp;$C5017,Sales!$J:$W,13,0),0)</f>
        <v>0</v>
      </c>
      <c r="Q5017" s="98">
        <f>IFERROR(VLOOKUP($F5017&amp;$C5017,Sales!$A:$H,7,0),0)</f>
        <v>0</v>
      </c>
      <c r="R5017" s="41" t="str">
        <f t="shared" si="157"/>
        <v>ERROR</v>
      </c>
      <c r="S5017" s="15"/>
      <c r="T5017" s="15"/>
      <c r="U5017" s="15"/>
      <c r="V5017" s="15"/>
      <c r="W5017" s="15"/>
      <c r="X5017" s="15"/>
      <c r="Y5017" s="41"/>
      <c r="Z5017" s="41"/>
      <c r="AA5017" s="41"/>
      <c r="AB5017" s="15"/>
      <c r="AC5017" s="15"/>
      <c r="AD5017" s="15"/>
      <c r="AE5017" s="15"/>
      <c r="AF5017" s="15"/>
      <c r="AG5017" s="15"/>
      <c r="AH5017" s="15"/>
      <c r="AI5017" s="15"/>
      <c r="AJ5017" s="41"/>
      <c r="AK5017" s="15"/>
      <c r="AL5017" s="15"/>
      <c r="AM5017" s="15"/>
      <c r="AN5017" s="15"/>
      <c r="AO5017" s="15"/>
      <c r="AP5017" s="15"/>
      <c r="AQ5017" s="15"/>
      <c r="AR5017" s="15"/>
      <c r="AS5017" s="15"/>
      <c r="AT5017" s="15"/>
      <c r="AU5017" s="15"/>
      <c r="AV5017" s="15"/>
      <c r="AW5017" s="15"/>
      <c r="AX5017" s="15"/>
      <c r="AY5017" s="10"/>
      <c r="AZ5017" s="10">
        <v>1</v>
      </c>
      <c r="BA5017" t="s">
        <v>22</v>
      </c>
      <c r="BB5017" t="s">
        <v>88</v>
      </c>
      <c r="BD5017" s="39" t="str">
        <f t="shared" si="156"/>
        <v>PA722TBAB71IEKANID-97544401Pampers</v>
      </c>
    </row>
    <row r="5018" spans="2:56" ht="13.5" customHeight="1" x14ac:dyDescent="0.35">
      <c r="B5018" s="10" t="s">
        <v>17</v>
      </c>
      <c r="C5018" s="10" t="s">
        <v>2329</v>
      </c>
      <c r="D5018" s="10" t="s">
        <v>455</v>
      </c>
      <c r="E5018" s="10" t="s">
        <v>456</v>
      </c>
      <c r="F5018" s="10" t="s">
        <v>535</v>
      </c>
      <c r="G5018" s="137" t="s">
        <v>17812</v>
      </c>
      <c r="H5018" s="10"/>
      <c r="I5018" s="10" t="s">
        <v>536</v>
      </c>
      <c r="J5018" s="83" t="s">
        <v>19430</v>
      </c>
      <c r="K5018" s="10" t="s">
        <v>17813</v>
      </c>
      <c r="L5018" s="98">
        <f>IFERROR(VLOOKUP($F5018&amp;$C5018,Sales!$J:$W,9,0),0)</f>
        <v>0</v>
      </c>
      <c r="M5018" s="98">
        <f>IFERROR(VLOOKUP($F5018&amp;$C5018,Sales!$J:$W,10,0),0)</f>
        <v>0</v>
      </c>
      <c r="N5018" s="98">
        <f>IFERROR(VLOOKUP($F5018&amp;$C5018,Sales!$J:$W,11,0),0)</f>
        <v>0</v>
      </c>
      <c r="O5018" s="98">
        <f>IFERROR(VLOOKUP($F5018&amp;$C5018,Sales!$J:$W,12,0),0)</f>
        <v>0</v>
      </c>
      <c r="P5018" s="98">
        <f>IFERROR(VLOOKUP($F5018&amp;$C5018,Sales!$J:$W,13,0),0)</f>
        <v>0</v>
      </c>
      <c r="Q5018" s="98">
        <f>IFERROR(VLOOKUP($F5018&amp;$C5018,Sales!$A:$H,7,0),0)</f>
        <v>0</v>
      </c>
      <c r="R5018" s="41" t="str">
        <f t="shared" si="157"/>
        <v>ERROR</v>
      </c>
      <c r="S5018" s="15"/>
      <c r="T5018" s="15"/>
      <c r="U5018" s="15"/>
      <c r="V5018" s="15"/>
      <c r="W5018" s="15"/>
      <c r="X5018" s="15"/>
      <c r="Y5018" s="41"/>
      <c r="Z5018" s="41"/>
      <c r="AA5018" s="41"/>
      <c r="AB5018" s="15"/>
      <c r="AC5018" s="15"/>
      <c r="AD5018" s="15"/>
      <c r="AE5018" s="15"/>
      <c r="AF5018" s="15"/>
      <c r="AG5018" s="15"/>
      <c r="AH5018" s="15"/>
      <c r="AI5018" s="15"/>
      <c r="AJ5018" s="41"/>
      <c r="AK5018" s="15"/>
      <c r="AL5018" s="15"/>
      <c r="AM5018" s="15"/>
      <c r="AN5018" s="15"/>
      <c r="AO5018" s="15"/>
      <c r="AP5018" s="15"/>
      <c r="AQ5018" s="15"/>
      <c r="AR5018" s="15"/>
      <c r="AS5018" s="15"/>
      <c r="AT5018" s="15"/>
      <c r="AU5018" s="15"/>
      <c r="AV5018" s="15"/>
      <c r="AW5018" s="15"/>
      <c r="AX5018" s="15"/>
      <c r="AY5018" s="10"/>
      <c r="AZ5018" s="10">
        <v>1</v>
      </c>
      <c r="BA5018" t="s">
        <v>22</v>
      </c>
      <c r="BB5018" t="s">
        <v>88</v>
      </c>
      <c r="BD5018" s="39" t="str">
        <f t="shared" si="156"/>
        <v>520324302_ID-717670192Pampers</v>
      </c>
    </row>
    <row r="5019" spans="2:56" ht="13.5" customHeight="1" x14ac:dyDescent="0.35">
      <c r="B5019" s="10" t="s">
        <v>17</v>
      </c>
      <c r="C5019" s="10" t="s">
        <v>2329</v>
      </c>
      <c r="D5019" s="10" t="s">
        <v>455</v>
      </c>
      <c r="E5019" s="10" t="s">
        <v>456</v>
      </c>
      <c r="F5019" s="10" t="s">
        <v>532</v>
      </c>
      <c r="G5019" s="137" t="s">
        <v>4707</v>
      </c>
      <c r="H5019" s="10"/>
      <c r="I5019" s="10" t="s">
        <v>533</v>
      </c>
      <c r="J5019" s="83" t="s">
        <v>19431</v>
      </c>
      <c r="K5019" s="10" t="s">
        <v>17814</v>
      </c>
      <c r="L5019" s="98">
        <f>IFERROR(VLOOKUP($F5019&amp;$C5019,Sales!$J:$W,9,0),0)</f>
        <v>0</v>
      </c>
      <c r="M5019" s="98">
        <f>IFERROR(VLOOKUP($F5019&amp;$C5019,Sales!$J:$W,10,0),0)</f>
        <v>0</v>
      </c>
      <c r="N5019" s="98">
        <f>IFERROR(VLOOKUP($F5019&amp;$C5019,Sales!$J:$W,11,0),0)</f>
        <v>0</v>
      </c>
      <c r="O5019" s="98">
        <f>IFERROR(VLOOKUP($F5019&amp;$C5019,Sales!$J:$W,12,0),0)</f>
        <v>0</v>
      </c>
      <c r="P5019" s="98">
        <f>IFERROR(VLOOKUP($F5019&amp;$C5019,Sales!$J:$W,13,0),0)</f>
        <v>0</v>
      </c>
      <c r="Q5019" s="98">
        <f>IFERROR(VLOOKUP($F5019&amp;$C5019,Sales!$A:$H,7,0),0)</f>
        <v>0</v>
      </c>
      <c r="R5019" s="41" t="str">
        <f t="shared" si="157"/>
        <v>ERROR</v>
      </c>
      <c r="S5019" s="15"/>
      <c r="T5019" s="15"/>
      <c r="U5019" s="15"/>
      <c r="V5019" s="15"/>
      <c r="W5019" s="15"/>
      <c r="X5019" s="15"/>
      <c r="Y5019" s="41"/>
      <c r="Z5019" s="41"/>
      <c r="AA5019" s="41"/>
      <c r="AB5019" s="15"/>
      <c r="AC5019" s="15"/>
      <c r="AD5019" s="15"/>
      <c r="AE5019" s="15"/>
      <c r="AF5019" s="15"/>
      <c r="AG5019" s="15"/>
      <c r="AH5019" s="15"/>
      <c r="AI5019" s="15"/>
      <c r="AJ5019" s="41"/>
      <c r="AK5019" s="15"/>
      <c r="AL5019" s="15"/>
      <c r="AM5019" s="15"/>
      <c r="AN5019" s="15"/>
      <c r="AO5019" s="15"/>
      <c r="AP5019" s="15"/>
      <c r="AQ5019" s="15"/>
      <c r="AR5019" s="15"/>
      <c r="AS5019" s="15"/>
      <c r="AT5019" s="15"/>
      <c r="AU5019" s="15"/>
      <c r="AV5019" s="15"/>
      <c r="AW5019" s="15"/>
      <c r="AX5019" s="15"/>
      <c r="AY5019" s="10"/>
      <c r="AZ5019" s="10">
        <v>1</v>
      </c>
      <c r="BA5019" t="s">
        <v>22</v>
      </c>
      <c r="BB5019" t="s">
        <v>88</v>
      </c>
      <c r="BD5019" s="39" t="str">
        <f t="shared" si="156"/>
        <v>PA722TBAB71IECANID-97544392Pampers</v>
      </c>
    </row>
    <row r="5020" spans="2:56" ht="13.5" customHeight="1" x14ac:dyDescent="0.35">
      <c r="B5020" s="10" t="s">
        <v>17</v>
      </c>
      <c r="C5020" s="10" t="s">
        <v>2329</v>
      </c>
      <c r="D5020" s="10" t="s">
        <v>455</v>
      </c>
      <c r="E5020" s="10" t="s">
        <v>456</v>
      </c>
      <c r="F5020" s="10" t="s">
        <v>2646</v>
      </c>
      <c r="G5020" s="137" t="s">
        <v>17815</v>
      </c>
      <c r="H5020" s="10"/>
      <c r="I5020" s="10" t="s">
        <v>4185</v>
      </c>
      <c r="J5020" s="83" t="s">
        <v>19432</v>
      </c>
      <c r="K5020" s="10" t="s">
        <v>17816</v>
      </c>
      <c r="L5020" s="98">
        <f>IFERROR(VLOOKUP($F5020&amp;$C5020,Sales!$J:$W,9,0),0)</f>
        <v>0</v>
      </c>
      <c r="M5020" s="98">
        <f>IFERROR(VLOOKUP($F5020&amp;$C5020,Sales!$J:$W,10,0),0)</f>
        <v>0</v>
      </c>
      <c r="N5020" s="98">
        <f>IFERROR(VLOOKUP($F5020&amp;$C5020,Sales!$J:$W,11,0),0)</f>
        <v>0</v>
      </c>
      <c r="O5020" s="98">
        <f>IFERROR(VLOOKUP($F5020&amp;$C5020,Sales!$J:$W,12,0),0)</f>
        <v>0</v>
      </c>
      <c r="P5020" s="98">
        <f>IFERROR(VLOOKUP($F5020&amp;$C5020,Sales!$J:$W,13,0),0)</f>
        <v>0</v>
      </c>
      <c r="Q5020" s="98">
        <f>IFERROR(VLOOKUP($F5020&amp;$C5020,Sales!$A:$H,7,0),0)</f>
        <v>0</v>
      </c>
      <c r="R5020" s="41" t="str">
        <f t="shared" si="157"/>
        <v>ERROR</v>
      </c>
      <c r="S5020" s="15"/>
      <c r="T5020" s="15"/>
      <c r="U5020" s="15"/>
      <c r="V5020" s="15"/>
      <c r="W5020" s="15"/>
      <c r="X5020" s="15"/>
      <c r="Y5020" s="41"/>
      <c r="Z5020" s="41"/>
      <c r="AA5020" s="41"/>
      <c r="AB5020" s="15"/>
      <c r="AC5020" s="15"/>
      <c r="AD5020" s="15"/>
      <c r="AE5020" s="15"/>
      <c r="AF5020" s="15"/>
      <c r="AG5020" s="15"/>
      <c r="AH5020" s="15"/>
      <c r="AI5020" s="15"/>
      <c r="AJ5020" s="41"/>
      <c r="AK5020" s="15"/>
      <c r="AL5020" s="15"/>
      <c r="AM5020" s="15"/>
      <c r="AN5020" s="15"/>
      <c r="AO5020" s="15"/>
      <c r="AP5020" s="15"/>
      <c r="AQ5020" s="15"/>
      <c r="AR5020" s="15"/>
      <c r="AS5020" s="15"/>
      <c r="AT5020" s="15"/>
      <c r="AU5020" s="15"/>
      <c r="AV5020" s="15"/>
      <c r="AW5020" s="15"/>
      <c r="AX5020" s="15"/>
      <c r="AY5020" s="10"/>
      <c r="AZ5020" s="10">
        <v>1</v>
      </c>
      <c r="BA5020" t="s">
        <v>22</v>
      </c>
      <c r="BB5020" t="s">
        <v>88</v>
      </c>
      <c r="BD5020" s="39" t="str">
        <f t="shared" si="156"/>
        <v>520356115_ID-717694019Pampers</v>
      </c>
    </row>
    <row r="5021" spans="2:56" ht="13.5" customHeight="1" x14ac:dyDescent="0.35">
      <c r="B5021" s="10" t="s">
        <v>17</v>
      </c>
      <c r="C5021" s="10" t="s">
        <v>2329</v>
      </c>
      <c r="D5021" s="10" t="s">
        <v>455</v>
      </c>
      <c r="E5021" s="10" t="s">
        <v>456</v>
      </c>
      <c r="F5021" s="10" t="s">
        <v>537</v>
      </c>
      <c r="G5021" s="137" t="s">
        <v>17817</v>
      </c>
      <c r="H5021" s="10"/>
      <c r="I5021" s="10" t="s">
        <v>538</v>
      </c>
      <c r="J5021" s="83" t="s">
        <v>19433</v>
      </c>
      <c r="K5021" s="10" t="s">
        <v>17818</v>
      </c>
      <c r="L5021" s="98">
        <f>IFERROR(VLOOKUP($F5021&amp;$C5021,Sales!$J:$W,9,0),0)</f>
        <v>0</v>
      </c>
      <c r="M5021" s="98">
        <f>IFERROR(VLOOKUP($F5021&amp;$C5021,Sales!$J:$W,10,0),0)</f>
        <v>0</v>
      </c>
      <c r="N5021" s="98">
        <f>IFERROR(VLOOKUP($F5021&amp;$C5021,Sales!$J:$W,11,0),0)</f>
        <v>0</v>
      </c>
      <c r="O5021" s="98">
        <f>IFERROR(VLOOKUP($F5021&amp;$C5021,Sales!$J:$W,12,0),0)</f>
        <v>0</v>
      </c>
      <c r="P5021" s="98">
        <f>IFERROR(VLOOKUP($F5021&amp;$C5021,Sales!$J:$W,13,0),0)</f>
        <v>0</v>
      </c>
      <c r="Q5021" s="98">
        <f>IFERROR(VLOOKUP($F5021&amp;$C5021,Sales!$A:$H,7,0),0)</f>
        <v>0</v>
      </c>
      <c r="R5021" s="41" t="str">
        <f t="shared" si="157"/>
        <v>ERROR</v>
      </c>
      <c r="S5021" s="15"/>
      <c r="T5021" s="15"/>
      <c r="U5021" s="15"/>
      <c r="V5021" s="15"/>
      <c r="W5021" s="15"/>
      <c r="X5021" s="15"/>
      <c r="Y5021" s="41"/>
      <c r="Z5021" s="41"/>
      <c r="AA5021" s="41"/>
      <c r="AB5021" s="15"/>
      <c r="AC5021" s="15"/>
      <c r="AD5021" s="15"/>
      <c r="AE5021" s="15"/>
      <c r="AF5021" s="15"/>
      <c r="AG5021" s="15"/>
      <c r="AH5021" s="15"/>
      <c r="AI5021" s="15"/>
      <c r="AJ5021" s="41"/>
      <c r="AK5021" s="15"/>
      <c r="AL5021" s="15"/>
      <c r="AM5021" s="15"/>
      <c r="AN5021" s="15"/>
      <c r="AO5021" s="15"/>
      <c r="AP5021" s="15"/>
      <c r="AQ5021" s="15"/>
      <c r="AR5021" s="15"/>
      <c r="AS5021" s="15"/>
      <c r="AT5021" s="15"/>
      <c r="AU5021" s="15"/>
      <c r="AV5021" s="15"/>
      <c r="AW5021" s="15"/>
      <c r="AX5021" s="15"/>
      <c r="AY5021" s="10"/>
      <c r="AZ5021" s="10">
        <v>1</v>
      </c>
      <c r="BA5021" t="s">
        <v>22</v>
      </c>
      <c r="BB5021" t="s">
        <v>88</v>
      </c>
      <c r="BD5021" s="39" t="str">
        <f t="shared" ref="BD5021:BD5084" si="158">G5021&amp;D5021</f>
        <v>PA722TBBS4K6ANID-2090707Pampers</v>
      </c>
    </row>
    <row r="5022" spans="2:56" ht="13.5" customHeight="1" x14ac:dyDescent="0.35">
      <c r="B5022" s="10" t="s">
        <v>17</v>
      </c>
      <c r="C5022" s="10" t="s">
        <v>2329</v>
      </c>
      <c r="D5022" s="10" t="s">
        <v>455</v>
      </c>
      <c r="E5022" s="10" t="s">
        <v>456</v>
      </c>
      <c r="F5022" s="10" t="s">
        <v>529</v>
      </c>
      <c r="G5022" s="137" t="s">
        <v>2456</v>
      </c>
      <c r="H5022" s="10"/>
      <c r="I5022" s="10" t="s">
        <v>530</v>
      </c>
      <c r="J5022" s="83" t="s">
        <v>19434</v>
      </c>
      <c r="K5022" s="10" t="s">
        <v>17819</v>
      </c>
      <c r="L5022" s="98">
        <f>IFERROR(VLOOKUP($F5022&amp;$C5022,Sales!$J:$W,9,0),0)</f>
        <v>0</v>
      </c>
      <c r="M5022" s="98">
        <f>IFERROR(VLOOKUP($F5022&amp;$C5022,Sales!$J:$W,10,0),0)</f>
        <v>0</v>
      </c>
      <c r="N5022" s="98">
        <f>IFERROR(VLOOKUP($F5022&amp;$C5022,Sales!$J:$W,11,0),0)</f>
        <v>0</v>
      </c>
      <c r="O5022" s="98">
        <f>IFERROR(VLOOKUP($F5022&amp;$C5022,Sales!$J:$W,12,0),0)</f>
        <v>0</v>
      </c>
      <c r="P5022" s="98">
        <f>IFERROR(VLOOKUP($F5022&amp;$C5022,Sales!$J:$W,13,0),0)</f>
        <v>0</v>
      </c>
      <c r="Q5022" s="98">
        <f>IFERROR(VLOOKUP($F5022&amp;$C5022,Sales!$A:$H,7,0),0)</f>
        <v>0</v>
      </c>
      <c r="R5022" s="41" t="str">
        <f t="shared" si="157"/>
        <v>ERROR</v>
      </c>
      <c r="S5022" s="15"/>
      <c r="T5022" s="15"/>
      <c r="U5022" s="15"/>
      <c r="V5022" s="15"/>
      <c r="W5022" s="15"/>
      <c r="X5022" s="15"/>
      <c r="Y5022" s="41"/>
      <c r="Z5022" s="41"/>
      <c r="AA5022" s="41"/>
      <c r="AB5022" s="15"/>
      <c r="AC5022" s="15"/>
      <c r="AD5022" s="15"/>
      <c r="AE5022" s="15"/>
      <c r="AF5022" s="15"/>
      <c r="AG5022" s="15"/>
      <c r="AH5022" s="15"/>
      <c r="AI5022" s="15"/>
      <c r="AJ5022" s="41"/>
      <c r="AK5022" s="15"/>
      <c r="AL5022" s="15"/>
      <c r="AM5022" s="15"/>
      <c r="AN5022" s="15"/>
      <c r="AO5022" s="15"/>
      <c r="AP5022" s="15"/>
      <c r="AQ5022" s="15"/>
      <c r="AR5022" s="15"/>
      <c r="AS5022" s="15"/>
      <c r="AT5022" s="15"/>
      <c r="AU5022" s="15"/>
      <c r="AV5022" s="15"/>
      <c r="AW5022" s="15"/>
      <c r="AX5022" s="15"/>
      <c r="AY5022" s="10"/>
      <c r="AZ5022" s="10">
        <v>1</v>
      </c>
      <c r="BA5022" t="s">
        <v>22</v>
      </c>
      <c r="BB5022" t="s">
        <v>88</v>
      </c>
      <c r="BD5022" s="39" t="str">
        <f t="shared" si="158"/>
        <v>PA722TBAA1XED1ANID-3565282Pampers</v>
      </c>
    </row>
    <row r="5023" spans="2:56" ht="13.5" customHeight="1" x14ac:dyDescent="0.35">
      <c r="B5023" s="10" t="s">
        <v>17</v>
      </c>
      <c r="C5023" s="10" t="s">
        <v>2329</v>
      </c>
      <c r="D5023" s="10" t="s">
        <v>455</v>
      </c>
      <c r="E5023" s="10" t="s">
        <v>456</v>
      </c>
      <c r="F5023" s="10" t="s">
        <v>509</v>
      </c>
      <c r="G5023" s="137" t="s">
        <v>17820</v>
      </c>
      <c r="H5023" s="10"/>
      <c r="I5023" s="10" t="s">
        <v>510</v>
      </c>
      <c r="J5023" s="83" t="s">
        <v>19435</v>
      </c>
      <c r="K5023" s="10" t="s">
        <v>7959</v>
      </c>
      <c r="L5023" s="98">
        <f>IFERROR(VLOOKUP($F5023&amp;$C5023,Sales!$J:$W,9,0),0)</f>
        <v>0</v>
      </c>
      <c r="M5023" s="98">
        <f>IFERROR(VLOOKUP($F5023&amp;$C5023,Sales!$J:$W,10,0),0)</f>
        <v>0</v>
      </c>
      <c r="N5023" s="98">
        <f>IFERROR(VLOOKUP($F5023&amp;$C5023,Sales!$J:$W,11,0),0)</f>
        <v>0</v>
      </c>
      <c r="O5023" s="98">
        <f>IFERROR(VLOOKUP($F5023&amp;$C5023,Sales!$J:$W,12,0),0)</f>
        <v>0</v>
      </c>
      <c r="P5023" s="98">
        <f>IFERROR(VLOOKUP($F5023&amp;$C5023,Sales!$J:$W,13,0),0)</f>
        <v>0</v>
      </c>
      <c r="Q5023" s="98">
        <f>IFERROR(VLOOKUP($F5023&amp;$C5023,Sales!$A:$H,7,0),0)</f>
        <v>0</v>
      </c>
      <c r="R5023" s="41" t="str">
        <f t="shared" si="157"/>
        <v>ERROR</v>
      </c>
      <c r="S5023" s="15"/>
      <c r="T5023" s="15"/>
      <c r="U5023" s="15"/>
      <c r="V5023" s="15"/>
      <c r="W5023" s="15"/>
      <c r="X5023" s="15"/>
      <c r="Y5023" s="41"/>
      <c r="Z5023" s="41"/>
      <c r="AA5023" s="41"/>
      <c r="AB5023" s="15"/>
      <c r="AC5023" s="15"/>
      <c r="AD5023" s="15"/>
      <c r="AE5023" s="15"/>
      <c r="AF5023" s="15"/>
      <c r="AG5023" s="15"/>
      <c r="AH5023" s="15"/>
      <c r="AI5023" s="15"/>
      <c r="AJ5023" s="41"/>
      <c r="AK5023" s="15"/>
      <c r="AL5023" s="15"/>
      <c r="AM5023" s="15"/>
      <c r="AN5023" s="15"/>
      <c r="AO5023" s="15"/>
      <c r="AP5023" s="15"/>
      <c r="AQ5023" s="15"/>
      <c r="AR5023" s="15"/>
      <c r="AS5023" s="15"/>
      <c r="AT5023" s="15"/>
      <c r="AU5023" s="15"/>
      <c r="AV5023" s="15"/>
      <c r="AW5023" s="15"/>
      <c r="AX5023" s="15"/>
      <c r="AY5023" s="10"/>
      <c r="AZ5023" s="10">
        <v>1</v>
      </c>
      <c r="BA5023" t="s">
        <v>22</v>
      </c>
      <c r="BB5023" t="s">
        <v>88</v>
      </c>
      <c r="BD5023" s="39" t="str">
        <f t="shared" si="158"/>
        <v>3794926934_ID-6300808604Pampers</v>
      </c>
    </row>
    <row r="5024" spans="2:56" ht="13.5" customHeight="1" x14ac:dyDescent="0.35">
      <c r="B5024" s="10" t="s">
        <v>17</v>
      </c>
      <c r="C5024" s="10" t="s">
        <v>2329</v>
      </c>
      <c r="D5024" s="10" t="s">
        <v>455</v>
      </c>
      <c r="E5024" s="10" t="s">
        <v>456</v>
      </c>
      <c r="F5024" s="10" t="s">
        <v>3364</v>
      </c>
      <c r="G5024" s="137" t="s">
        <v>17821</v>
      </c>
      <c r="H5024" s="10"/>
      <c r="I5024" s="10" t="s">
        <v>759</v>
      </c>
      <c r="J5024" s="83" t="s">
        <v>19436</v>
      </c>
      <c r="K5024" s="10" t="s">
        <v>17822</v>
      </c>
      <c r="L5024" s="98">
        <f>IFERROR(VLOOKUP($F5024&amp;$C5024,Sales!$J:$W,9,0),0)</f>
        <v>0</v>
      </c>
      <c r="M5024" s="98">
        <f>IFERROR(VLOOKUP($F5024&amp;$C5024,Sales!$J:$W,10,0),0)</f>
        <v>0</v>
      </c>
      <c r="N5024" s="98">
        <f>IFERROR(VLOOKUP($F5024&amp;$C5024,Sales!$J:$W,11,0),0)</f>
        <v>0</v>
      </c>
      <c r="O5024" s="98">
        <f>IFERROR(VLOOKUP($F5024&amp;$C5024,Sales!$J:$W,12,0),0)</f>
        <v>0</v>
      </c>
      <c r="P5024" s="98">
        <f>IFERROR(VLOOKUP($F5024&amp;$C5024,Sales!$J:$W,13,0),0)</f>
        <v>0</v>
      </c>
      <c r="Q5024" s="98">
        <f>IFERROR(VLOOKUP($F5024&amp;$C5024,Sales!$A:$H,7,0),0)</f>
        <v>0</v>
      </c>
      <c r="R5024" s="41" t="str">
        <f t="shared" si="157"/>
        <v>ERROR</v>
      </c>
      <c r="S5024" s="15"/>
      <c r="T5024" s="15"/>
      <c r="U5024" s="15"/>
      <c r="V5024" s="15"/>
      <c r="W5024" s="15"/>
      <c r="X5024" s="15"/>
      <c r="Y5024" s="41"/>
      <c r="Z5024" s="41"/>
      <c r="AA5024" s="41"/>
      <c r="AB5024" s="15"/>
      <c r="AC5024" s="15"/>
      <c r="AD5024" s="15"/>
      <c r="AE5024" s="15"/>
      <c r="AF5024" s="15"/>
      <c r="AG5024" s="15"/>
      <c r="AH5024" s="15"/>
      <c r="AI5024" s="15"/>
      <c r="AJ5024" s="41"/>
      <c r="AK5024" s="15"/>
      <c r="AL5024" s="15"/>
      <c r="AM5024" s="15"/>
      <c r="AN5024" s="15"/>
      <c r="AO5024" s="15"/>
      <c r="AP5024" s="15"/>
      <c r="AQ5024" s="15"/>
      <c r="AR5024" s="15"/>
      <c r="AS5024" s="15"/>
      <c r="AT5024" s="15"/>
      <c r="AU5024" s="15"/>
      <c r="AV5024" s="15"/>
      <c r="AW5024" s="15"/>
      <c r="AX5024" s="15"/>
      <c r="AY5024" s="10"/>
      <c r="AZ5024" s="10">
        <v>1</v>
      </c>
      <c r="BA5024" t="s">
        <v>22</v>
      </c>
      <c r="BB5024" t="s">
        <v>88</v>
      </c>
      <c r="BD5024" s="39" t="str">
        <f t="shared" si="158"/>
        <v>3794944609_ID-6300742832Pampers</v>
      </c>
    </row>
    <row r="5025" spans="2:59" ht="13.5" customHeight="1" x14ac:dyDescent="0.35">
      <c r="B5025" s="10" t="s">
        <v>17</v>
      </c>
      <c r="C5025" s="10" t="s">
        <v>2329</v>
      </c>
      <c r="D5025" s="10" t="s">
        <v>455</v>
      </c>
      <c r="E5025" s="10" t="s">
        <v>456</v>
      </c>
      <c r="F5025" s="10" t="s">
        <v>3363</v>
      </c>
      <c r="G5025" s="137" t="s">
        <v>17823</v>
      </c>
      <c r="H5025" s="10"/>
      <c r="I5025" s="10" t="s">
        <v>758</v>
      </c>
      <c r="J5025" s="83" t="s">
        <v>19437</v>
      </c>
      <c r="K5025" s="10" t="s">
        <v>17824</v>
      </c>
      <c r="L5025" s="98">
        <f>IFERROR(VLOOKUP($F5025&amp;$C5025,Sales!$J:$W,9,0),0)</f>
        <v>0</v>
      </c>
      <c r="M5025" s="98">
        <f>IFERROR(VLOOKUP($F5025&amp;$C5025,Sales!$J:$W,10,0),0)</f>
        <v>0</v>
      </c>
      <c r="N5025" s="98">
        <f>IFERROR(VLOOKUP($F5025&amp;$C5025,Sales!$J:$W,11,0),0)</f>
        <v>0</v>
      </c>
      <c r="O5025" s="98">
        <f>IFERROR(VLOOKUP($F5025&amp;$C5025,Sales!$J:$W,12,0),0)</f>
        <v>0</v>
      </c>
      <c r="P5025" s="98">
        <f>IFERROR(VLOOKUP($F5025&amp;$C5025,Sales!$J:$W,13,0),0)</f>
        <v>0</v>
      </c>
      <c r="Q5025" s="98">
        <f>IFERROR(VLOOKUP($F5025&amp;$C5025,Sales!$A:$H,7,0),0)</f>
        <v>0</v>
      </c>
      <c r="R5025" s="41" t="str">
        <f t="shared" si="157"/>
        <v>ERROR</v>
      </c>
      <c r="S5025" s="15"/>
      <c r="T5025" s="15"/>
      <c r="U5025" s="15"/>
      <c r="V5025" s="15"/>
      <c r="W5025" s="15"/>
      <c r="X5025" s="15"/>
      <c r="Y5025" s="41"/>
      <c r="Z5025" s="41"/>
      <c r="AA5025" s="41"/>
      <c r="AB5025" s="15"/>
      <c r="AC5025" s="15"/>
      <c r="AD5025" s="15"/>
      <c r="AE5025" s="15"/>
      <c r="AF5025" s="15"/>
      <c r="AG5025" s="15"/>
      <c r="AH5025" s="15"/>
      <c r="AI5025" s="15"/>
      <c r="AJ5025" s="41"/>
      <c r="AK5025" s="15"/>
      <c r="AL5025" s="15"/>
      <c r="AM5025" s="15"/>
      <c r="AN5025" s="15"/>
      <c r="AO5025" s="15"/>
      <c r="AP5025" s="15"/>
      <c r="AQ5025" s="15"/>
      <c r="AR5025" s="15"/>
      <c r="AS5025" s="15"/>
      <c r="AT5025" s="15"/>
      <c r="AU5025" s="15"/>
      <c r="AV5025" s="15"/>
      <c r="AW5025" s="15"/>
      <c r="AX5025" s="15"/>
      <c r="AY5025" s="10"/>
      <c r="AZ5025" s="10">
        <v>1</v>
      </c>
      <c r="BA5025" t="s">
        <v>22</v>
      </c>
      <c r="BB5025" t="s">
        <v>88</v>
      </c>
      <c r="BD5025" s="39" t="str">
        <f t="shared" si="158"/>
        <v>3794930797_ID-6300748954Pampers</v>
      </c>
    </row>
    <row r="5026" spans="2:59" ht="13.5" customHeight="1" x14ac:dyDescent="0.35">
      <c r="B5026" s="10" t="s">
        <v>17</v>
      </c>
      <c r="C5026" s="10" t="s">
        <v>2329</v>
      </c>
      <c r="D5026" s="10" t="s">
        <v>455</v>
      </c>
      <c r="E5026" s="10" t="s">
        <v>456</v>
      </c>
      <c r="F5026" s="10" t="s">
        <v>3362</v>
      </c>
      <c r="G5026" s="137" t="s">
        <v>17825</v>
      </c>
      <c r="H5026" s="10"/>
      <c r="I5026" s="10" t="s">
        <v>757</v>
      </c>
      <c r="J5026" s="83" t="s">
        <v>19438</v>
      </c>
      <c r="K5026" s="10" t="s">
        <v>17826</v>
      </c>
      <c r="L5026" s="98">
        <f>IFERROR(VLOOKUP($F5026&amp;$C5026,Sales!$J:$W,9,0),0)</f>
        <v>0</v>
      </c>
      <c r="M5026" s="98">
        <f>IFERROR(VLOOKUP($F5026&amp;$C5026,Sales!$J:$W,10,0),0)</f>
        <v>0</v>
      </c>
      <c r="N5026" s="98">
        <f>IFERROR(VLOOKUP($F5026&amp;$C5026,Sales!$J:$W,11,0),0)</f>
        <v>0</v>
      </c>
      <c r="O5026" s="98">
        <f>IFERROR(VLOOKUP($F5026&amp;$C5026,Sales!$J:$W,12,0),0)</f>
        <v>0</v>
      </c>
      <c r="P5026" s="98">
        <f>IFERROR(VLOOKUP($F5026&amp;$C5026,Sales!$J:$W,13,0),0)</f>
        <v>0</v>
      </c>
      <c r="Q5026" s="98">
        <f>IFERROR(VLOOKUP($F5026&amp;$C5026,Sales!$A:$H,7,0),0)</f>
        <v>0</v>
      </c>
      <c r="R5026" s="41" t="str">
        <f t="shared" si="157"/>
        <v>ERROR</v>
      </c>
      <c r="S5026" s="15"/>
      <c r="T5026" s="15"/>
      <c r="U5026" s="15"/>
      <c r="V5026" s="15"/>
      <c r="W5026" s="15"/>
      <c r="X5026" s="15"/>
      <c r="Y5026" s="41"/>
      <c r="Z5026" s="41"/>
      <c r="AA5026" s="41"/>
      <c r="AB5026" s="15"/>
      <c r="AC5026" s="15"/>
      <c r="AD5026" s="15"/>
      <c r="AE5026" s="15"/>
      <c r="AF5026" s="15"/>
      <c r="AG5026" s="15"/>
      <c r="AH5026" s="15"/>
      <c r="AI5026" s="15"/>
      <c r="AJ5026" s="41"/>
      <c r="AK5026" s="15"/>
      <c r="AL5026" s="15"/>
      <c r="AM5026" s="15"/>
      <c r="AN5026" s="15"/>
      <c r="AO5026" s="15"/>
      <c r="AP5026" s="15"/>
      <c r="AQ5026" s="15"/>
      <c r="AR5026" s="15"/>
      <c r="AS5026" s="15"/>
      <c r="AT5026" s="15"/>
      <c r="AU5026" s="15"/>
      <c r="AV5026" s="15"/>
      <c r="AW5026" s="15"/>
      <c r="AX5026" s="15"/>
      <c r="AY5026" s="10"/>
      <c r="AZ5026" s="10">
        <v>1</v>
      </c>
      <c r="BA5026" t="s">
        <v>22</v>
      </c>
      <c r="BB5026" t="s">
        <v>88</v>
      </c>
      <c r="BD5026" s="39" t="str">
        <f t="shared" si="158"/>
        <v>3794856690_ID-6300592775Pampers</v>
      </c>
    </row>
    <row r="5027" spans="2:59" ht="13.5" customHeight="1" x14ac:dyDescent="0.35">
      <c r="B5027" s="10" t="s">
        <v>17</v>
      </c>
      <c r="C5027" s="10" t="s">
        <v>2329</v>
      </c>
      <c r="D5027" s="10" t="s">
        <v>455</v>
      </c>
      <c r="E5027" s="10" t="s">
        <v>456</v>
      </c>
      <c r="F5027" s="10" t="s">
        <v>496</v>
      </c>
      <c r="G5027" s="137" t="s">
        <v>17827</v>
      </c>
      <c r="H5027" s="10"/>
      <c r="I5027" s="10" t="s">
        <v>497</v>
      </c>
      <c r="J5027" s="83" t="s">
        <v>19439</v>
      </c>
      <c r="K5027" s="10" t="s">
        <v>7970</v>
      </c>
      <c r="L5027" s="98">
        <f>IFERROR(VLOOKUP($F5027&amp;$C5027,Sales!$J:$W,9,0),0)</f>
        <v>0</v>
      </c>
      <c r="M5027" s="98">
        <f>IFERROR(VLOOKUP($F5027&amp;$C5027,Sales!$J:$W,10,0),0)</f>
        <v>0</v>
      </c>
      <c r="N5027" s="98">
        <f>IFERROR(VLOOKUP($F5027&amp;$C5027,Sales!$J:$W,11,0),0)</f>
        <v>0</v>
      </c>
      <c r="O5027" s="98">
        <f>IFERROR(VLOOKUP($F5027&amp;$C5027,Sales!$J:$W,12,0),0)</f>
        <v>0</v>
      </c>
      <c r="P5027" s="98">
        <f>IFERROR(VLOOKUP($F5027&amp;$C5027,Sales!$J:$W,13,0),0)</f>
        <v>0</v>
      </c>
      <c r="Q5027" s="98">
        <f>IFERROR(VLOOKUP($F5027&amp;$C5027,Sales!$A:$H,7,0),0)</f>
        <v>0</v>
      </c>
      <c r="R5027" s="41" t="str">
        <f t="shared" si="157"/>
        <v>ERROR</v>
      </c>
      <c r="S5027" s="15"/>
      <c r="T5027" s="15"/>
      <c r="U5027" s="15"/>
      <c r="V5027" s="15"/>
      <c r="W5027" s="15"/>
      <c r="X5027" s="15"/>
      <c r="Y5027" s="41"/>
      <c r="Z5027" s="41"/>
      <c r="AA5027" s="41"/>
      <c r="AB5027" s="15"/>
      <c r="AC5027" s="15"/>
      <c r="AD5027" s="15"/>
      <c r="AE5027" s="15"/>
      <c r="AF5027" s="15"/>
      <c r="AG5027" s="15"/>
      <c r="AH5027" s="15"/>
      <c r="AI5027" s="15"/>
      <c r="AJ5027" s="41"/>
      <c r="AK5027" s="15"/>
      <c r="AL5027" s="15"/>
      <c r="AM5027" s="15"/>
      <c r="AN5027" s="15"/>
      <c r="AO5027" s="15"/>
      <c r="AP5027" s="15"/>
      <c r="AQ5027" s="15"/>
      <c r="AR5027" s="15"/>
      <c r="AS5027" s="15"/>
      <c r="AT5027" s="15"/>
      <c r="AU5027" s="15"/>
      <c r="AV5027" s="15"/>
      <c r="AW5027" s="15"/>
      <c r="AX5027" s="15"/>
      <c r="AY5027" s="10"/>
      <c r="AZ5027" s="10">
        <v>1</v>
      </c>
      <c r="BA5027" t="s">
        <v>22</v>
      </c>
      <c r="BB5027" t="s">
        <v>88</v>
      </c>
      <c r="BD5027" s="39" t="str">
        <f t="shared" si="158"/>
        <v>3794920958_ID-6300818009Pampers</v>
      </c>
    </row>
    <row r="5028" spans="2:59" ht="13.5" customHeight="1" x14ac:dyDescent="0.35">
      <c r="B5028" s="10" t="s">
        <v>17</v>
      </c>
      <c r="C5028" s="10" t="s">
        <v>2329</v>
      </c>
      <c r="D5028" s="10" t="s">
        <v>455</v>
      </c>
      <c r="E5028" s="10" t="s">
        <v>456</v>
      </c>
      <c r="F5028" s="10" t="s">
        <v>2539</v>
      </c>
      <c r="G5028" s="137" t="s">
        <v>17828</v>
      </c>
      <c r="H5028" s="10"/>
      <c r="I5028" s="10" t="s">
        <v>4189</v>
      </c>
      <c r="J5028" s="83" t="s">
        <v>19440</v>
      </c>
      <c r="K5028" s="10" t="s">
        <v>17829</v>
      </c>
      <c r="L5028" s="98">
        <f>IFERROR(VLOOKUP($F5028&amp;$C5028,Sales!$J:$W,9,0),0)</f>
        <v>0</v>
      </c>
      <c r="M5028" s="98">
        <f>IFERROR(VLOOKUP($F5028&amp;$C5028,Sales!$J:$W,10,0),0)</f>
        <v>0</v>
      </c>
      <c r="N5028" s="98">
        <f>IFERROR(VLOOKUP($F5028&amp;$C5028,Sales!$J:$W,11,0),0)</f>
        <v>0</v>
      </c>
      <c r="O5028" s="98">
        <f>IFERROR(VLOOKUP($F5028&amp;$C5028,Sales!$J:$W,12,0),0)</f>
        <v>0</v>
      </c>
      <c r="P5028" s="98">
        <f>IFERROR(VLOOKUP($F5028&amp;$C5028,Sales!$J:$W,13,0),0)</f>
        <v>0</v>
      </c>
      <c r="Q5028" s="98">
        <f>IFERROR(VLOOKUP($F5028&amp;$C5028,Sales!$A:$H,7,0),0)</f>
        <v>0</v>
      </c>
      <c r="R5028" s="41" t="str">
        <f t="shared" si="157"/>
        <v>ERROR</v>
      </c>
      <c r="S5028" s="15"/>
      <c r="T5028" s="15"/>
      <c r="U5028" s="15"/>
      <c r="V5028" s="15"/>
      <c r="W5028" s="15"/>
      <c r="X5028" s="15"/>
      <c r="Y5028" s="41"/>
      <c r="Z5028" s="41"/>
      <c r="AA5028" s="41"/>
      <c r="AB5028" s="15"/>
      <c r="AC5028" s="15"/>
      <c r="AD5028" s="15"/>
      <c r="AE5028" s="15"/>
      <c r="AF5028" s="15"/>
      <c r="AG5028" s="15"/>
      <c r="AH5028" s="15"/>
      <c r="AI5028" s="15"/>
      <c r="AJ5028" s="41"/>
      <c r="AK5028" s="15"/>
      <c r="AL5028" s="15"/>
      <c r="AM5028" s="15"/>
      <c r="AN5028" s="15"/>
      <c r="AO5028" s="15"/>
      <c r="AP5028" s="15"/>
      <c r="AQ5028" s="15"/>
      <c r="AR5028" s="15"/>
      <c r="AS5028" s="15"/>
      <c r="AT5028" s="15"/>
      <c r="AU5028" s="15"/>
      <c r="AV5028" s="15"/>
      <c r="AW5028" s="15"/>
      <c r="AX5028" s="15"/>
      <c r="AY5028" s="10"/>
      <c r="AZ5028" s="10">
        <v>1</v>
      </c>
      <c r="BA5028" t="s">
        <v>22</v>
      </c>
      <c r="BB5028" t="s">
        <v>88</v>
      </c>
      <c r="BD5028" s="39" t="str">
        <f t="shared" si="158"/>
        <v>3794826961_ID-6300612873Pampers</v>
      </c>
    </row>
    <row r="5029" spans="2:59" ht="13.5" customHeight="1" x14ac:dyDescent="0.35">
      <c r="B5029" s="10" t="s">
        <v>17</v>
      </c>
      <c r="C5029" s="10" t="s">
        <v>2329</v>
      </c>
      <c r="D5029" s="10" t="s">
        <v>455</v>
      </c>
      <c r="E5029" s="10" t="s">
        <v>456</v>
      </c>
      <c r="F5029" s="10" t="s">
        <v>1262</v>
      </c>
      <c r="G5029" s="137" t="s">
        <v>2453</v>
      </c>
      <c r="H5029" s="10"/>
      <c r="I5029" s="10" t="s">
        <v>1263</v>
      </c>
      <c r="J5029" s="83" t="s">
        <v>19441</v>
      </c>
      <c r="K5029" s="10" t="s">
        <v>7943</v>
      </c>
      <c r="L5029" s="98">
        <f>IFERROR(VLOOKUP($F5029&amp;$C5029,Sales!$J:$W,9,0),0)</f>
        <v>0</v>
      </c>
      <c r="M5029" s="98">
        <f>IFERROR(VLOOKUP($F5029&amp;$C5029,Sales!$J:$W,10,0),0)</f>
        <v>0</v>
      </c>
      <c r="N5029" s="98">
        <f>IFERROR(VLOOKUP($F5029&amp;$C5029,Sales!$J:$W,11,0),0)</f>
        <v>0</v>
      </c>
      <c r="O5029" s="98">
        <f>IFERROR(VLOOKUP($F5029&amp;$C5029,Sales!$J:$W,12,0),0)</f>
        <v>0</v>
      </c>
      <c r="P5029" s="98">
        <f>IFERROR(VLOOKUP($F5029&amp;$C5029,Sales!$J:$W,13,0),0)</f>
        <v>0</v>
      </c>
      <c r="Q5029" s="98">
        <f>IFERROR(VLOOKUP($F5029&amp;$C5029,Sales!$A:$H,7,0),0)</f>
        <v>0</v>
      </c>
      <c r="R5029" s="41" t="str">
        <f t="shared" si="157"/>
        <v>ERROR</v>
      </c>
      <c r="S5029" s="15"/>
      <c r="T5029" s="15"/>
      <c r="U5029" s="15"/>
      <c r="V5029" s="15"/>
      <c r="W5029" s="15"/>
      <c r="X5029" s="15"/>
      <c r="Y5029" s="41"/>
      <c r="Z5029" s="41"/>
      <c r="AA5029" s="41"/>
      <c r="AB5029" s="15"/>
      <c r="AC5029" s="15"/>
      <c r="AD5029" s="15"/>
      <c r="AE5029" s="15"/>
      <c r="AF5029" s="15"/>
      <c r="AG5029" s="15"/>
      <c r="AH5029" s="15"/>
      <c r="AI5029" s="15"/>
      <c r="AJ5029" s="41"/>
      <c r="AK5029" s="15"/>
      <c r="AL5029" s="15"/>
      <c r="AM5029" s="15"/>
      <c r="AN5029" s="15"/>
      <c r="AO5029" s="15"/>
      <c r="AP5029" s="15"/>
      <c r="AQ5029" s="15"/>
      <c r="AR5029" s="15"/>
      <c r="AS5029" s="15"/>
      <c r="AT5029" s="15"/>
      <c r="AU5029" s="15"/>
      <c r="AV5029" s="15"/>
      <c r="AW5029" s="15"/>
      <c r="AX5029" s="15"/>
      <c r="AY5029" s="10"/>
      <c r="AZ5029" s="10">
        <v>1</v>
      </c>
      <c r="BA5029" t="s">
        <v>22</v>
      </c>
      <c r="BB5029" t="s">
        <v>88</v>
      </c>
      <c r="BD5029" s="39" t="str">
        <f t="shared" si="158"/>
        <v>PA722TBAA1XECSANID-3565273Pampers</v>
      </c>
    </row>
    <row r="5030" spans="2:59" ht="13.5" customHeight="1" x14ac:dyDescent="0.35">
      <c r="B5030" s="10" t="s">
        <v>17</v>
      </c>
      <c r="C5030" s="10" t="s">
        <v>2329</v>
      </c>
      <c r="D5030" s="10" t="s">
        <v>455</v>
      </c>
      <c r="E5030" s="10" t="s">
        <v>456</v>
      </c>
      <c r="F5030" s="10" t="s">
        <v>1274</v>
      </c>
      <c r="G5030" s="137" t="s">
        <v>17830</v>
      </c>
      <c r="H5030" s="10"/>
      <c r="I5030" s="10" t="s">
        <v>1275</v>
      </c>
      <c r="J5030" s="83" t="s">
        <v>19442</v>
      </c>
      <c r="K5030" s="10" t="s">
        <v>17831</v>
      </c>
      <c r="L5030" s="98">
        <f>IFERROR(VLOOKUP($F5030&amp;$C5030,Sales!$J:$W,9,0),0)</f>
        <v>0</v>
      </c>
      <c r="M5030" s="98">
        <f>IFERROR(VLOOKUP($F5030&amp;$C5030,Sales!$J:$W,10,0),0)</f>
        <v>0</v>
      </c>
      <c r="N5030" s="98">
        <f>IFERROR(VLOOKUP($F5030&amp;$C5030,Sales!$J:$W,11,0),0)</f>
        <v>0</v>
      </c>
      <c r="O5030" s="98">
        <f>IFERROR(VLOOKUP($F5030&amp;$C5030,Sales!$J:$W,12,0),0)</f>
        <v>0</v>
      </c>
      <c r="P5030" s="98">
        <f>IFERROR(VLOOKUP($F5030&amp;$C5030,Sales!$J:$W,13,0),0)</f>
        <v>0</v>
      </c>
      <c r="Q5030" s="98">
        <f>IFERROR(VLOOKUP($F5030&amp;$C5030,Sales!$A:$H,7,0),0)</f>
        <v>0</v>
      </c>
      <c r="R5030" s="41" t="str">
        <f t="shared" si="157"/>
        <v>ERROR</v>
      </c>
      <c r="S5030" s="15"/>
      <c r="T5030" s="15"/>
      <c r="U5030" s="15"/>
      <c r="V5030" s="15"/>
      <c r="W5030" s="15"/>
      <c r="X5030" s="15"/>
      <c r="Y5030" s="41"/>
      <c r="Z5030" s="41"/>
      <c r="AA5030" s="41"/>
      <c r="AB5030" s="15"/>
      <c r="AC5030" s="15"/>
      <c r="AD5030" s="15"/>
      <c r="AE5030" s="15"/>
      <c r="AF5030" s="15"/>
      <c r="AG5030" s="15"/>
      <c r="AH5030" s="15"/>
      <c r="AI5030" s="15"/>
      <c r="AJ5030" s="41"/>
      <c r="AK5030" s="15"/>
      <c r="AL5030" s="15"/>
      <c r="AM5030" s="15"/>
      <c r="AN5030" s="15"/>
      <c r="AO5030" s="15"/>
      <c r="AP5030" s="15"/>
      <c r="AQ5030" s="15"/>
      <c r="AR5030" s="15"/>
      <c r="AS5030" s="15"/>
      <c r="AT5030" s="15"/>
      <c r="AU5030" s="15"/>
      <c r="AV5030" s="15"/>
      <c r="AW5030" s="15"/>
      <c r="AX5030" s="15"/>
      <c r="AY5030" s="10"/>
      <c r="AZ5030" s="10">
        <v>1</v>
      </c>
      <c r="BA5030" t="s">
        <v>22</v>
      </c>
      <c r="BB5030" t="s">
        <v>88</v>
      </c>
      <c r="BD5030" s="39" t="str">
        <f t="shared" si="158"/>
        <v>PA722TBAA1XECRANID-3565272Pampers</v>
      </c>
    </row>
    <row r="5031" spans="2:59" ht="13.5" customHeight="1" x14ac:dyDescent="0.35">
      <c r="B5031" s="10" t="s">
        <v>17</v>
      </c>
      <c r="C5031" s="10" t="s">
        <v>2329</v>
      </c>
      <c r="D5031" s="10" t="s">
        <v>455</v>
      </c>
      <c r="E5031" s="10" t="s">
        <v>456</v>
      </c>
      <c r="F5031" s="10" t="s">
        <v>3414</v>
      </c>
      <c r="G5031" s="137" t="s">
        <v>17832</v>
      </c>
      <c r="H5031" s="10"/>
      <c r="I5031" s="10" t="s">
        <v>1277</v>
      </c>
      <c r="J5031" s="83" t="s">
        <v>19443</v>
      </c>
      <c r="K5031" s="10" t="s">
        <v>17833</v>
      </c>
      <c r="L5031" s="98">
        <f>IFERROR(VLOOKUP($F5031&amp;$C5031,Sales!$J:$W,9,0),0)</f>
        <v>0</v>
      </c>
      <c r="M5031" s="98">
        <f>IFERROR(VLOOKUP($F5031&amp;$C5031,Sales!$J:$W,10,0),0)</f>
        <v>0</v>
      </c>
      <c r="N5031" s="98">
        <f>IFERROR(VLOOKUP($F5031&amp;$C5031,Sales!$J:$W,11,0),0)</f>
        <v>0</v>
      </c>
      <c r="O5031" s="98">
        <f>IFERROR(VLOOKUP($F5031&amp;$C5031,Sales!$J:$W,12,0),0)</f>
        <v>0</v>
      </c>
      <c r="P5031" s="98">
        <f>IFERROR(VLOOKUP($F5031&amp;$C5031,Sales!$J:$W,13,0),0)</f>
        <v>0</v>
      </c>
      <c r="Q5031" s="98">
        <f>IFERROR(VLOOKUP($F5031&amp;$C5031,Sales!$A:$H,7,0),0)</f>
        <v>0</v>
      </c>
      <c r="R5031" s="41" t="str">
        <f t="shared" si="157"/>
        <v>ERROR</v>
      </c>
      <c r="S5031" s="15"/>
      <c r="T5031" s="15"/>
      <c r="U5031" s="15"/>
      <c r="V5031" s="15"/>
      <c r="W5031" s="15"/>
      <c r="X5031" s="15"/>
      <c r="Y5031" s="41"/>
      <c r="Z5031" s="41"/>
      <c r="AA5031" s="41"/>
      <c r="AB5031" s="15"/>
      <c r="AC5031" s="15"/>
      <c r="AD5031" s="15"/>
      <c r="AE5031" s="15"/>
      <c r="AF5031" s="15"/>
      <c r="AG5031" s="15"/>
      <c r="AH5031" s="15"/>
      <c r="AI5031" s="15"/>
      <c r="AJ5031" s="41"/>
      <c r="AK5031" s="15"/>
      <c r="AL5031" s="15"/>
      <c r="AM5031" s="15"/>
      <c r="AN5031" s="15"/>
      <c r="AO5031" s="15"/>
      <c r="AP5031" s="15"/>
      <c r="AQ5031" s="15"/>
      <c r="AR5031" s="15"/>
      <c r="AS5031" s="15"/>
      <c r="AT5031" s="15"/>
      <c r="AU5031" s="15"/>
      <c r="AV5031" s="15"/>
      <c r="AW5031" s="15"/>
      <c r="AX5031" s="15"/>
      <c r="AY5031" s="10"/>
      <c r="AZ5031" s="10">
        <v>1</v>
      </c>
      <c r="BA5031" t="s">
        <v>22</v>
      </c>
      <c r="BB5031" t="s">
        <v>88</v>
      </c>
      <c r="BD5031" s="39" t="str">
        <f t="shared" si="158"/>
        <v>1195862160_ID-1916786891Pampers</v>
      </c>
    </row>
    <row r="5032" spans="2:59" ht="13.5" customHeight="1" x14ac:dyDescent="0.35">
      <c r="B5032" s="10" t="s">
        <v>17</v>
      </c>
      <c r="C5032" s="10" t="s">
        <v>2329</v>
      </c>
      <c r="D5032" s="10" t="s">
        <v>455</v>
      </c>
      <c r="E5032" s="10" t="s">
        <v>456</v>
      </c>
      <c r="F5032" s="10" t="s">
        <v>6399</v>
      </c>
      <c r="G5032" s="137" t="s">
        <v>17834</v>
      </c>
      <c r="H5032" s="10"/>
      <c r="I5032" s="10" t="s">
        <v>548</v>
      </c>
      <c r="J5032" s="83" t="s">
        <v>19444</v>
      </c>
      <c r="K5032" s="10" t="s">
        <v>17835</v>
      </c>
      <c r="L5032" s="98">
        <f>IFERROR(VLOOKUP($F5032&amp;$C5032,Sales!$J:$W,9,0),0)</f>
        <v>0</v>
      </c>
      <c r="M5032" s="98">
        <f>IFERROR(VLOOKUP($F5032&amp;$C5032,Sales!$J:$W,10,0),0)</f>
        <v>0</v>
      </c>
      <c r="N5032" s="98">
        <f>IFERROR(VLOOKUP($F5032&amp;$C5032,Sales!$J:$W,11,0),0)</f>
        <v>0</v>
      </c>
      <c r="O5032" s="98">
        <f>IFERROR(VLOOKUP($F5032&amp;$C5032,Sales!$J:$W,12,0),0)</f>
        <v>0</v>
      </c>
      <c r="P5032" s="98">
        <f>IFERROR(VLOOKUP($F5032&amp;$C5032,Sales!$J:$W,13,0),0)</f>
        <v>0</v>
      </c>
      <c r="Q5032" s="98">
        <f>IFERROR(VLOOKUP($F5032&amp;$C5032,Sales!$A:$H,7,0),0)</f>
        <v>0</v>
      </c>
      <c r="R5032" s="41" t="str">
        <f t="shared" si="157"/>
        <v>ERROR</v>
      </c>
      <c r="S5032" s="15"/>
      <c r="T5032" s="15"/>
      <c r="U5032" s="15"/>
      <c r="V5032" s="15"/>
      <c r="W5032" s="15"/>
      <c r="X5032" s="15"/>
      <c r="Y5032" s="41"/>
      <c r="Z5032" s="41"/>
      <c r="AA5032" s="41"/>
      <c r="AB5032" s="15"/>
      <c r="AC5032" s="15"/>
      <c r="AD5032" s="15"/>
      <c r="AE5032" s="15"/>
      <c r="AF5032" s="15"/>
      <c r="AG5032" s="15"/>
      <c r="AH5032" s="15"/>
      <c r="AI5032" s="15"/>
      <c r="AJ5032" s="41"/>
      <c r="AK5032" s="15"/>
      <c r="AL5032" s="15"/>
      <c r="AM5032" s="15"/>
      <c r="AN5032" s="15"/>
      <c r="AO5032" s="15"/>
      <c r="AP5032" s="15"/>
      <c r="AQ5032" s="15"/>
      <c r="AR5032" s="15"/>
      <c r="AS5032" s="15"/>
      <c r="AT5032" s="15"/>
      <c r="AU5032" s="15"/>
      <c r="AV5032" s="15"/>
      <c r="AW5032" s="15"/>
      <c r="AX5032" s="15"/>
      <c r="AY5032" s="10"/>
      <c r="AZ5032" s="10">
        <v>1</v>
      </c>
      <c r="BA5032" t="s">
        <v>22</v>
      </c>
      <c r="BB5032" t="s">
        <v>88</v>
      </c>
      <c r="BD5032" s="39" t="str">
        <f t="shared" si="158"/>
        <v>1195852634_ID-1916856811Pampers</v>
      </c>
    </row>
    <row r="5033" spans="2:59" ht="13.5" customHeight="1" x14ac:dyDescent="0.35">
      <c r="B5033" s="10" t="s">
        <v>17</v>
      </c>
      <c r="C5033" s="10" t="s">
        <v>2329</v>
      </c>
      <c r="D5033" s="10" t="s">
        <v>549</v>
      </c>
      <c r="E5033" s="10" t="s">
        <v>194</v>
      </c>
      <c r="F5033" s="10" t="s">
        <v>1368</v>
      </c>
      <c r="G5033" s="137" t="s">
        <v>17836</v>
      </c>
      <c r="H5033" s="10"/>
      <c r="I5033" s="10" t="s">
        <v>1369</v>
      </c>
      <c r="J5033" s="83" t="s">
        <v>19445</v>
      </c>
      <c r="K5033" s="10" t="s">
        <v>17837</v>
      </c>
      <c r="L5033" s="98">
        <f>IFERROR(VLOOKUP($F5033&amp;$C5033,Sales!$J:$W,9,0),0)</f>
        <v>0</v>
      </c>
      <c r="M5033" s="98">
        <f>IFERROR(VLOOKUP($F5033&amp;$C5033,Sales!$J:$W,10,0),0)</f>
        <v>0</v>
      </c>
      <c r="N5033" s="98">
        <f>IFERROR(VLOOKUP($F5033&amp;$C5033,Sales!$J:$W,11,0),0)</f>
        <v>0</v>
      </c>
      <c r="O5033" s="98">
        <f>IFERROR(VLOOKUP($F5033&amp;$C5033,Sales!$J:$W,12,0),0)</f>
        <v>0</v>
      </c>
      <c r="P5033" s="98">
        <f>IFERROR(VLOOKUP($F5033&amp;$C5033,Sales!$J:$W,13,0),0)</f>
        <v>0</v>
      </c>
      <c r="Q5033" s="98">
        <f>IFERROR(VLOOKUP($F5033&amp;$C5033,Sales!$A:$H,7,0),0)</f>
        <v>0</v>
      </c>
      <c r="R5033" s="41" t="str">
        <f t="shared" si="157"/>
        <v>ERROR</v>
      </c>
      <c r="S5033" s="15"/>
      <c r="T5033" s="15"/>
      <c r="U5033" s="15"/>
      <c r="V5033" s="15"/>
      <c r="W5033" s="15"/>
      <c r="X5033" s="15"/>
      <c r="Y5033" s="41"/>
      <c r="Z5033" s="41"/>
      <c r="AA5033" s="41"/>
      <c r="AB5033" s="15"/>
      <c r="AC5033" s="15"/>
      <c r="AD5033" s="15"/>
      <c r="AE5033" s="15"/>
      <c r="AF5033" s="15"/>
      <c r="AG5033" s="15"/>
      <c r="AH5033" s="15"/>
      <c r="AI5033" s="15"/>
      <c r="AJ5033" s="41"/>
      <c r="AK5033" s="15"/>
      <c r="AL5033" s="15"/>
      <c r="AM5033" s="15"/>
      <c r="AN5033" s="15"/>
      <c r="AO5033" s="15"/>
      <c r="AP5033" s="15"/>
      <c r="AQ5033" s="15"/>
      <c r="AR5033" s="15"/>
      <c r="AS5033" s="15"/>
      <c r="AT5033" s="15"/>
      <c r="AU5033" s="15"/>
      <c r="AV5033" s="15"/>
      <c r="AW5033" s="15"/>
      <c r="AX5033" s="15"/>
      <c r="AY5033" s="10"/>
      <c r="AZ5033" s="10">
        <v>1</v>
      </c>
      <c r="BA5033" t="s">
        <v>22</v>
      </c>
      <c r="BB5033" t="s">
        <v>88</v>
      </c>
      <c r="BD5033" s="39" t="str">
        <f t="shared" si="158"/>
        <v>789490189_ID-1111330279Pantene</v>
      </c>
    </row>
    <row r="5034" spans="2:59" ht="13.5" customHeight="1" x14ac:dyDescent="0.35">
      <c r="B5034" s="10" t="s">
        <v>17</v>
      </c>
      <c r="C5034" s="10" t="s">
        <v>2329</v>
      </c>
      <c r="D5034" s="10" t="s">
        <v>549</v>
      </c>
      <c r="E5034" s="10" t="s">
        <v>194</v>
      </c>
      <c r="F5034" s="10" t="s">
        <v>1389</v>
      </c>
      <c r="G5034" s="137" t="s">
        <v>17838</v>
      </c>
      <c r="H5034" s="10"/>
      <c r="I5034" s="10" t="s">
        <v>1390</v>
      </c>
      <c r="J5034" s="83" t="s">
        <v>19446</v>
      </c>
      <c r="K5034" s="10" t="s">
        <v>17839</v>
      </c>
      <c r="L5034" s="98">
        <f>IFERROR(VLOOKUP($F5034&amp;$C5034,Sales!$J:$W,9,0),0)</f>
        <v>0</v>
      </c>
      <c r="M5034" s="98">
        <f>IFERROR(VLOOKUP($F5034&amp;$C5034,Sales!$J:$W,10,0),0)</f>
        <v>0</v>
      </c>
      <c r="N5034" s="98">
        <f>IFERROR(VLOOKUP($F5034&amp;$C5034,Sales!$J:$W,11,0),0)</f>
        <v>0</v>
      </c>
      <c r="O5034" s="98">
        <f>IFERROR(VLOOKUP($F5034&amp;$C5034,Sales!$J:$W,12,0),0)</f>
        <v>0</v>
      </c>
      <c r="P5034" s="98">
        <f>IFERROR(VLOOKUP($F5034&amp;$C5034,Sales!$J:$W,13,0),0)</f>
        <v>0</v>
      </c>
      <c r="Q5034" s="98">
        <f>IFERROR(VLOOKUP($F5034&amp;$C5034,Sales!$A:$H,7,0),0)</f>
        <v>0</v>
      </c>
      <c r="R5034" s="41" t="str">
        <f t="shared" si="157"/>
        <v>ERROR</v>
      </c>
      <c r="S5034" s="15"/>
      <c r="T5034" s="15"/>
      <c r="U5034" s="15"/>
      <c r="V5034" s="15"/>
      <c r="W5034" s="15"/>
      <c r="X5034" s="15"/>
      <c r="Y5034" s="41"/>
      <c r="Z5034" s="41"/>
      <c r="AA5034" s="41"/>
      <c r="AB5034" s="15"/>
      <c r="AC5034" s="15"/>
      <c r="AD5034" s="15"/>
      <c r="AE5034" s="15"/>
      <c r="AF5034" s="15"/>
      <c r="AG5034" s="15"/>
      <c r="AH5034" s="15"/>
      <c r="AI5034" s="15"/>
      <c r="AJ5034" s="41"/>
      <c r="AK5034" s="15"/>
      <c r="AL5034" s="15"/>
      <c r="AM5034" s="15"/>
      <c r="AN5034" s="15"/>
      <c r="AO5034" s="15"/>
      <c r="AP5034" s="15"/>
      <c r="AQ5034" s="15"/>
      <c r="AR5034" s="15"/>
      <c r="AS5034" s="15"/>
      <c r="AT5034" s="15"/>
      <c r="AU5034" s="15"/>
      <c r="AV5034" s="15"/>
      <c r="AW5034" s="15"/>
      <c r="AX5034" s="15"/>
      <c r="AY5034" s="10"/>
      <c r="AZ5034" s="10">
        <v>1</v>
      </c>
      <c r="BA5034" t="s">
        <v>22</v>
      </c>
      <c r="BB5034" t="s">
        <v>88</v>
      </c>
      <c r="BD5034" s="39" t="str">
        <f t="shared" si="158"/>
        <v>789602167_ID-1111432896Pantene</v>
      </c>
    </row>
    <row r="5035" spans="2:59" ht="13.5" customHeight="1" x14ac:dyDescent="0.35">
      <c r="B5035" s="10" t="s">
        <v>17</v>
      </c>
      <c r="C5035" s="10" t="s">
        <v>2329</v>
      </c>
      <c r="D5035" s="10" t="s">
        <v>549</v>
      </c>
      <c r="E5035" s="10" t="s">
        <v>194</v>
      </c>
      <c r="F5035" s="10" t="s">
        <v>2383</v>
      </c>
      <c r="G5035" s="137" t="s">
        <v>17840</v>
      </c>
      <c r="H5035" s="10"/>
      <c r="I5035" s="10" t="s">
        <v>6400</v>
      </c>
      <c r="J5035" s="83" t="s">
        <v>19447</v>
      </c>
      <c r="K5035" s="10" t="s">
        <v>17841</v>
      </c>
      <c r="L5035" s="98">
        <f>IFERROR(VLOOKUP($F5035&amp;$C5035,Sales!$J:$W,9,0),0)</f>
        <v>0</v>
      </c>
      <c r="M5035" s="98">
        <f>IFERROR(VLOOKUP($F5035&amp;$C5035,Sales!$J:$W,10,0),0)</f>
        <v>0</v>
      </c>
      <c r="N5035" s="98">
        <f>IFERROR(VLOOKUP($F5035&amp;$C5035,Sales!$J:$W,11,0),0)</f>
        <v>0</v>
      </c>
      <c r="O5035" s="98">
        <f>IFERROR(VLOOKUP($F5035&amp;$C5035,Sales!$J:$W,12,0),0)</f>
        <v>0</v>
      </c>
      <c r="P5035" s="98">
        <f>IFERROR(VLOOKUP($F5035&amp;$C5035,Sales!$J:$W,13,0),0)</f>
        <v>0</v>
      </c>
      <c r="Q5035" s="98">
        <f>IFERROR(VLOOKUP($F5035&amp;$C5035,Sales!$A:$H,7,0),0)</f>
        <v>0</v>
      </c>
      <c r="R5035" s="41" t="str">
        <f t="shared" si="157"/>
        <v>ERROR</v>
      </c>
      <c r="S5035" s="15"/>
      <c r="T5035" s="15"/>
      <c r="U5035" s="15"/>
      <c r="V5035" s="15"/>
      <c r="W5035" s="15"/>
      <c r="X5035" s="15"/>
      <c r="Y5035" s="41"/>
      <c r="Z5035" s="41"/>
      <c r="AA5035" s="41"/>
      <c r="AB5035" s="15"/>
      <c r="AC5035" s="15"/>
      <c r="AD5035" s="15"/>
      <c r="AE5035" s="15"/>
      <c r="AF5035" s="15"/>
      <c r="AG5035" s="15"/>
      <c r="AH5035" s="15"/>
      <c r="AI5035" s="15"/>
      <c r="AJ5035" s="41"/>
      <c r="AK5035" s="15"/>
      <c r="AL5035" s="15"/>
      <c r="AM5035" s="15"/>
      <c r="AN5035" s="15"/>
      <c r="AO5035" s="15"/>
      <c r="AP5035" s="15"/>
      <c r="AQ5035" s="15"/>
      <c r="AR5035" s="15"/>
      <c r="AS5035" s="15"/>
      <c r="AT5035" s="15"/>
      <c r="AU5035" s="15"/>
      <c r="AV5035" s="15"/>
      <c r="AW5035" s="15"/>
      <c r="AX5035" s="15"/>
      <c r="AY5035" s="10"/>
      <c r="AZ5035" s="10">
        <v>1</v>
      </c>
      <c r="BA5035" t="s">
        <v>22</v>
      </c>
      <c r="BB5035" t="s">
        <v>88</v>
      </c>
      <c r="BD5035" s="39" t="str">
        <f t="shared" si="158"/>
        <v>789528702_ID-1111338733Pantene</v>
      </c>
    </row>
    <row r="5036" spans="2:59" ht="13.5" customHeight="1" x14ac:dyDescent="0.35">
      <c r="B5036" s="10" t="s">
        <v>17</v>
      </c>
      <c r="C5036" s="10" t="s">
        <v>2329</v>
      </c>
      <c r="D5036" s="10" t="s">
        <v>549</v>
      </c>
      <c r="E5036" s="10" t="s">
        <v>194</v>
      </c>
      <c r="F5036" s="10" t="s">
        <v>2462</v>
      </c>
      <c r="G5036" s="137" t="s">
        <v>2463</v>
      </c>
      <c r="H5036" s="10"/>
      <c r="I5036" s="10" t="s">
        <v>2464</v>
      </c>
      <c r="J5036" s="83" t="s">
        <v>19448</v>
      </c>
      <c r="K5036" s="10" t="s">
        <v>3154</v>
      </c>
      <c r="L5036" s="98">
        <f>IFERROR(VLOOKUP($F5036&amp;$C5036,Sales!$J:$W,9,0),0)</f>
        <v>0</v>
      </c>
      <c r="M5036" s="98">
        <f>IFERROR(VLOOKUP($F5036&amp;$C5036,Sales!$J:$W,10,0),0)</f>
        <v>0</v>
      </c>
      <c r="N5036" s="98">
        <f>IFERROR(VLOOKUP($F5036&amp;$C5036,Sales!$J:$W,11,0),0)</f>
        <v>0</v>
      </c>
      <c r="O5036" s="98">
        <f>IFERROR(VLOOKUP($F5036&amp;$C5036,Sales!$J:$W,12,0),0)</f>
        <v>0</v>
      </c>
      <c r="P5036" s="98">
        <f>IFERROR(VLOOKUP($F5036&amp;$C5036,Sales!$J:$W,13,0),0)</f>
        <v>0</v>
      </c>
      <c r="Q5036" s="98">
        <f>IFERROR(VLOOKUP($F5036&amp;$C5036,Sales!$A:$H,7,0),0)</f>
        <v>0</v>
      </c>
      <c r="R5036" s="41" t="str">
        <f t="shared" si="157"/>
        <v>ERROR</v>
      </c>
      <c r="S5036" s="15"/>
      <c r="T5036" s="15"/>
      <c r="U5036" s="15"/>
      <c r="V5036" s="15"/>
      <c r="W5036" s="15"/>
      <c r="X5036" s="15"/>
      <c r="Y5036" s="41"/>
      <c r="Z5036" s="41"/>
      <c r="AA5036" s="41"/>
      <c r="AB5036" s="15"/>
      <c r="AC5036" s="15"/>
      <c r="AD5036" s="15"/>
      <c r="AE5036" s="15"/>
      <c r="AF5036" s="15"/>
      <c r="AG5036" s="15"/>
      <c r="AH5036" s="15"/>
      <c r="AI5036" s="15"/>
      <c r="AJ5036" s="41"/>
      <c r="AK5036" s="15"/>
      <c r="AL5036" s="15"/>
      <c r="AM5036" s="15"/>
      <c r="AN5036" s="15"/>
      <c r="AO5036" s="15"/>
      <c r="AP5036" s="15"/>
      <c r="AQ5036" s="15"/>
      <c r="AR5036" s="15"/>
      <c r="AS5036" s="15"/>
      <c r="AT5036" s="15"/>
      <c r="AU5036" s="15"/>
      <c r="AV5036" s="15"/>
      <c r="AW5036" s="15"/>
      <c r="AX5036" s="15"/>
      <c r="AY5036" s="10"/>
      <c r="AZ5036" s="10">
        <v>1</v>
      </c>
      <c r="BA5036" t="s">
        <v>22</v>
      </c>
      <c r="BB5036" t="s">
        <v>88</v>
      </c>
      <c r="BD5036" s="39" t="str">
        <f t="shared" si="158"/>
        <v>PA780HBAAMYLDRANID-49588406Pantene</v>
      </c>
    </row>
    <row r="5037" spans="2:59" ht="13.5" customHeight="1" x14ac:dyDescent="0.35">
      <c r="B5037" s="10" t="s">
        <v>17</v>
      </c>
      <c r="C5037" s="10" t="s">
        <v>2329</v>
      </c>
      <c r="D5037" s="10" t="s">
        <v>549</v>
      </c>
      <c r="E5037" s="10" t="s">
        <v>194</v>
      </c>
      <c r="F5037" s="10" t="s">
        <v>1928</v>
      </c>
      <c r="G5037" s="137" t="s">
        <v>4712</v>
      </c>
      <c r="H5037" s="10"/>
      <c r="I5037" s="10" t="s">
        <v>1929</v>
      </c>
      <c r="J5037" s="83" t="s">
        <v>19449</v>
      </c>
      <c r="K5037" s="10" t="s">
        <v>4714</v>
      </c>
      <c r="L5037" s="98">
        <f>IFERROR(VLOOKUP($F5037&amp;$C5037,Sales!$J:$W,9,0),0)</f>
        <v>0</v>
      </c>
      <c r="M5037" s="98">
        <f>IFERROR(VLOOKUP($F5037&amp;$C5037,Sales!$J:$W,10,0),0)</f>
        <v>0</v>
      </c>
      <c r="N5037" s="98">
        <f>IFERROR(VLOOKUP($F5037&amp;$C5037,Sales!$J:$W,11,0),0)</f>
        <v>0</v>
      </c>
      <c r="O5037" s="98">
        <f>IFERROR(VLOOKUP($F5037&amp;$C5037,Sales!$J:$W,12,0),0)</f>
        <v>0</v>
      </c>
      <c r="P5037" s="98">
        <f>IFERROR(VLOOKUP($F5037&amp;$C5037,Sales!$J:$W,13,0),0)</f>
        <v>0</v>
      </c>
      <c r="Q5037" s="98">
        <f>IFERROR(VLOOKUP($F5037&amp;$C5037,Sales!$A:$H,7,0),0)</f>
        <v>0</v>
      </c>
      <c r="R5037" s="41" t="str">
        <f t="shared" si="157"/>
        <v>ERROR</v>
      </c>
      <c r="S5037" s="15"/>
      <c r="T5037" s="15"/>
      <c r="U5037" s="15"/>
      <c r="V5037" s="15"/>
      <c r="W5037" s="15"/>
      <c r="X5037" s="15"/>
      <c r="Y5037" s="41"/>
      <c r="Z5037" s="41"/>
      <c r="AA5037" s="41"/>
      <c r="AB5037" s="15"/>
      <c r="AC5037" s="15"/>
      <c r="AD5037" s="15"/>
      <c r="AE5037" s="15"/>
      <c r="AF5037" s="15"/>
      <c r="AG5037" s="15"/>
      <c r="AH5037" s="15"/>
      <c r="AI5037" s="15"/>
      <c r="AJ5037" s="41"/>
      <c r="AK5037" s="15"/>
      <c r="AL5037" s="15"/>
      <c r="AM5037" s="15"/>
      <c r="AN5037" s="15"/>
      <c r="AO5037" s="15"/>
      <c r="AP5037" s="15"/>
      <c r="AQ5037" s="15"/>
      <c r="AR5037" s="15"/>
      <c r="AS5037" s="15"/>
      <c r="AT5037" s="15"/>
      <c r="AU5037" s="15"/>
      <c r="AV5037" s="15"/>
      <c r="AW5037" s="15"/>
      <c r="AX5037" s="15"/>
      <c r="AY5037" s="10"/>
      <c r="AZ5037" s="10">
        <v>1</v>
      </c>
      <c r="BA5037" t="s">
        <v>22</v>
      </c>
      <c r="BB5037" t="s">
        <v>88</v>
      </c>
      <c r="BD5037" s="39" t="str">
        <f t="shared" si="158"/>
        <v>PA780HBAAMYLDSANID-49588407Pantene</v>
      </c>
    </row>
    <row r="5038" spans="2:59" ht="13.5" customHeight="1" x14ac:dyDescent="0.35">
      <c r="B5038" s="10" t="s">
        <v>17</v>
      </c>
      <c r="C5038" s="10" t="s">
        <v>2329</v>
      </c>
      <c r="D5038" s="10" t="s">
        <v>549</v>
      </c>
      <c r="E5038" s="10" t="s">
        <v>194</v>
      </c>
      <c r="F5038" s="10" t="s">
        <v>1294</v>
      </c>
      <c r="G5038" s="137" t="s">
        <v>17842</v>
      </c>
      <c r="H5038" s="10"/>
      <c r="I5038" s="149" t="s">
        <v>1295</v>
      </c>
      <c r="J5038" s="83" t="s">
        <v>19450</v>
      </c>
      <c r="K5038" s="10" t="s">
        <v>8016</v>
      </c>
      <c r="L5038" s="98">
        <f>IFERROR(VLOOKUP($F5038&amp;$C5038,Sales!$J:$W,9,0),0)</f>
        <v>0</v>
      </c>
      <c r="M5038" s="98">
        <f>IFERROR(VLOOKUP($F5038&amp;$C5038,Sales!$J:$W,10,0),0)</f>
        <v>0</v>
      </c>
      <c r="N5038" s="98">
        <f>IFERROR(VLOOKUP($F5038&amp;$C5038,Sales!$J:$W,11,0),0)</f>
        <v>0</v>
      </c>
      <c r="O5038" s="98">
        <f>IFERROR(VLOOKUP($F5038&amp;$C5038,Sales!$J:$W,12,0),0)</f>
        <v>0</v>
      </c>
      <c r="P5038" s="98">
        <f>IFERROR(VLOOKUP($F5038&amp;$C5038,Sales!$J:$W,13,0),0)</f>
        <v>0</v>
      </c>
      <c r="Q5038" s="98">
        <f>IFERROR(VLOOKUP($F5038&amp;$C5038,Sales!$A:$H,7,0),0)</f>
        <v>0</v>
      </c>
      <c r="R5038" s="41">
        <f t="shared" si="157"/>
        <v>1</v>
      </c>
      <c r="S5038" s="15">
        <v>1</v>
      </c>
      <c r="T5038" s="15"/>
      <c r="U5038" s="15"/>
      <c r="V5038" s="15">
        <v>1</v>
      </c>
      <c r="W5038" s="15">
        <v>1</v>
      </c>
      <c r="X5038" s="15">
        <v>1</v>
      </c>
      <c r="Y5038" s="41">
        <v>1</v>
      </c>
      <c r="Z5038" s="41">
        <v>1</v>
      </c>
      <c r="AA5038" s="15"/>
      <c r="AB5038" s="15"/>
      <c r="AC5038" s="15"/>
      <c r="AD5038" s="15"/>
      <c r="AE5038" s="15"/>
      <c r="AF5038" s="15"/>
      <c r="AG5038" s="15"/>
      <c r="AH5038" s="15"/>
      <c r="AI5038" s="15"/>
      <c r="AJ5038" s="15"/>
      <c r="AK5038" s="15"/>
      <c r="AL5038" s="15"/>
      <c r="AM5038" s="15"/>
      <c r="AN5038" s="15"/>
      <c r="AO5038" s="15"/>
      <c r="AP5038" s="15"/>
      <c r="AQ5038" s="15"/>
      <c r="AR5038" s="15"/>
      <c r="AS5038" s="15"/>
      <c r="AT5038" s="15"/>
      <c r="AU5038" s="15"/>
      <c r="AV5038" s="15"/>
      <c r="AW5038" s="15"/>
      <c r="AX5038" s="15"/>
      <c r="AY5038" s="10"/>
      <c r="AZ5038" s="10">
        <v>1</v>
      </c>
      <c r="BA5038" t="s">
        <v>22</v>
      </c>
      <c r="BB5038" t="s">
        <v>23</v>
      </c>
      <c r="BD5038" s="39" t="str">
        <f t="shared" si="158"/>
        <v>PA780HBAAMYLDQANID-49588405Pantene</v>
      </c>
      <c r="BG5038" t="s">
        <v>17336</v>
      </c>
    </row>
    <row r="5039" spans="2:59" ht="13.5" customHeight="1" x14ac:dyDescent="0.35">
      <c r="B5039" s="10" t="s">
        <v>17</v>
      </c>
      <c r="C5039" s="10" t="s">
        <v>2329</v>
      </c>
      <c r="D5039" s="10" t="s">
        <v>549</v>
      </c>
      <c r="E5039" s="10" t="s">
        <v>194</v>
      </c>
      <c r="F5039" s="10" t="s">
        <v>1291</v>
      </c>
      <c r="G5039" s="137" t="s">
        <v>17843</v>
      </c>
      <c r="H5039" s="10"/>
      <c r="I5039" s="149" t="s">
        <v>1292</v>
      </c>
      <c r="J5039" s="83" t="s">
        <v>19451</v>
      </c>
      <c r="K5039" s="10" t="s">
        <v>8020</v>
      </c>
      <c r="L5039" s="98">
        <f>IFERROR(VLOOKUP($F5039&amp;$C5039,Sales!$J:$W,9,0),0)</f>
        <v>0</v>
      </c>
      <c r="M5039" s="98">
        <f>IFERROR(VLOOKUP($F5039&amp;$C5039,Sales!$J:$W,10,0),0)</f>
        <v>0</v>
      </c>
      <c r="N5039" s="98">
        <f>IFERROR(VLOOKUP($F5039&amp;$C5039,Sales!$J:$W,11,0),0)</f>
        <v>0</v>
      </c>
      <c r="O5039" s="98">
        <f>IFERROR(VLOOKUP($F5039&amp;$C5039,Sales!$J:$W,12,0),0)</f>
        <v>0</v>
      </c>
      <c r="P5039" s="98">
        <f>IFERROR(VLOOKUP($F5039&amp;$C5039,Sales!$J:$W,13,0),0)</f>
        <v>0</v>
      </c>
      <c r="Q5039" s="98">
        <f>IFERROR(VLOOKUP($F5039&amp;$C5039,Sales!$A:$H,7,0),0)</f>
        <v>0</v>
      </c>
      <c r="R5039" s="41">
        <f t="shared" si="157"/>
        <v>1</v>
      </c>
      <c r="S5039" s="15">
        <v>1</v>
      </c>
      <c r="T5039" s="15"/>
      <c r="U5039" s="15"/>
      <c r="V5039" s="15">
        <v>1</v>
      </c>
      <c r="W5039" s="15">
        <v>1</v>
      </c>
      <c r="X5039" s="15">
        <v>1</v>
      </c>
      <c r="Y5039" s="41">
        <v>1</v>
      </c>
      <c r="Z5039" s="41">
        <v>1</v>
      </c>
      <c r="AA5039" s="15"/>
      <c r="AB5039" s="15"/>
      <c r="AC5039" s="15"/>
      <c r="AD5039" s="15"/>
      <c r="AE5039" s="15"/>
      <c r="AF5039" s="15"/>
      <c r="AG5039" s="15"/>
      <c r="AH5039" s="15"/>
      <c r="AI5039" s="15"/>
      <c r="AJ5039" s="15"/>
      <c r="AK5039" s="15"/>
      <c r="AL5039" s="15"/>
      <c r="AM5039" s="15"/>
      <c r="AN5039" s="15"/>
      <c r="AO5039" s="15"/>
      <c r="AP5039" s="15"/>
      <c r="AQ5039" s="15"/>
      <c r="AR5039" s="15"/>
      <c r="AS5039" s="15"/>
      <c r="AT5039" s="15"/>
      <c r="AU5039" s="15"/>
      <c r="AV5039" s="15"/>
      <c r="AW5039" s="15"/>
      <c r="AX5039" s="82"/>
      <c r="AY5039" s="10"/>
      <c r="AZ5039" s="10">
        <v>1</v>
      </c>
      <c r="BA5039" t="s">
        <v>22</v>
      </c>
      <c r="BB5039" t="s">
        <v>23</v>
      </c>
      <c r="BD5039" s="39" t="str">
        <f t="shared" si="158"/>
        <v>PA780HBAAMYLDTANID-49588408Pantene</v>
      </c>
    </row>
    <row r="5040" spans="2:59" ht="13.5" customHeight="1" x14ac:dyDescent="0.35">
      <c r="B5040" s="10" t="s">
        <v>17</v>
      </c>
      <c r="C5040" s="10" t="s">
        <v>2329</v>
      </c>
      <c r="D5040" s="10" t="s">
        <v>549</v>
      </c>
      <c r="E5040" s="10" t="s">
        <v>194</v>
      </c>
      <c r="F5040" s="10" t="s">
        <v>6401</v>
      </c>
      <c r="G5040" s="137" t="s">
        <v>17844</v>
      </c>
      <c r="H5040" s="10"/>
      <c r="I5040" s="10" t="s">
        <v>6402</v>
      </c>
      <c r="J5040" s="83" t="s">
        <v>19452</v>
      </c>
      <c r="K5040" s="10" t="s">
        <v>17845</v>
      </c>
      <c r="L5040" s="98">
        <f>IFERROR(VLOOKUP($F5040&amp;$C5040,Sales!$J:$W,9,0),0)</f>
        <v>0</v>
      </c>
      <c r="M5040" s="98">
        <f>IFERROR(VLOOKUP($F5040&amp;$C5040,Sales!$J:$W,10,0),0)</f>
        <v>0</v>
      </c>
      <c r="N5040" s="98">
        <f>IFERROR(VLOOKUP($F5040&amp;$C5040,Sales!$J:$W,11,0),0)</f>
        <v>0</v>
      </c>
      <c r="O5040" s="98">
        <f>IFERROR(VLOOKUP($F5040&amp;$C5040,Sales!$J:$W,12,0),0)</f>
        <v>0</v>
      </c>
      <c r="P5040" s="98">
        <f>IFERROR(VLOOKUP($F5040&amp;$C5040,Sales!$J:$W,13,0),0)</f>
        <v>0</v>
      </c>
      <c r="Q5040" s="98">
        <f>IFERROR(VLOOKUP($F5040&amp;$C5040,Sales!$A:$H,7,0),0)</f>
        <v>0</v>
      </c>
      <c r="R5040" s="41" t="str">
        <f t="shared" si="157"/>
        <v>ERROR</v>
      </c>
      <c r="S5040" s="15"/>
      <c r="T5040" s="15"/>
      <c r="U5040" s="15"/>
      <c r="V5040" s="15"/>
      <c r="W5040" s="15"/>
      <c r="X5040" s="15"/>
      <c r="Y5040" s="41"/>
      <c r="Z5040" s="41"/>
      <c r="AA5040" s="41"/>
      <c r="AB5040" s="15"/>
      <c r="AC5040" s="15"/>
      <c r="AD5040" s="15"/>
      <c r="AE5040" s="15"/>
      <c r="AF5040" s="15"/>
      <c r="AG5040" s="15"/>
      <c r="AH5040" s="15"/>
      <c r="AI5040" s="15"/>
      <c r="AJ5040" s="41"/>
      <c r="AK5040" s="15"/>
      <c r="AL5040" s="15"/>
      <c r="AM5040" s="15"/>
      <c r="AN5040" s="15"/>
      <c r="AO5040" s="15"/>
      <c r="AP5040" s="15"/>
      <c r="AQ5040" s="15"/>
      <c r="AR5040" s="15"/>
      <c r="AS5040" s="15"/>
      <c r="AT5040" s="15"/>
      <c r="AU5040" s="15"/>
      <c r="AV5040" s="15"/>
      <c r="AW5040" s="15"/>
      <c r="AX5040" s="15"/>
      <c r="AY5040" s="10"/>
      <c r="AZ5040" s="10">
        <v>1</v>
      </c>
      <c r="BA5040" t="s">
        <v>22</v>
      </c>
      <c r="BB5040" t="s">
        <v>88</v>
      </c>
      <c r="BD5040" s="39" t="str">
        <f t="shared" si="158"/>
        <v>789524582_ID-1111360354Pantene</v>
      </c>
    </row>
    <row r="5041" spans="2:59" ht="13.5" customHeight="1" x14ac:dyDescent="0.35">
      <c r="B5041" s="10" t="s">
        <v>17</v>
      </c>
      <c r="C5041" s="10" t="s">
        <v>2329</v>
      </c>
      <c r="D5041" s="10" t="s">
        <v>549</v>
      </c>
      <c r="E5041" s="10" t="s">
        <v>194</v>
      </c>
      <c r="F5041" s="10" t="s">
        <v>2386</v>
      </c>
      <c r="G5041" s="137" t="s">
        <v>17846</v>
      </c>
      <c r="H5041" s="10"/>
      <c r="I5041" s="10" t="s">
        <v>6403</v>
      </c>
      <c r="J5041" s="83" t="s">
        <v>19453</v>
      </c>
      <c r="K5041" s="10" t="s">
        <v>17847</v>
      </c>
      <c r="L5041" s="98">
        <f>IFERROR(VLOOKUP($F5041&amp;$C5041,Sales!$J:$W,9,0),0)</f>
        <v>0</v>
      </c>
      <c r="M5041" s="98">
        <f>IFERROR(VLOOKUP($F5041&amp;$C5041,Sales!$J:$W,10,0),0)</f>
        <v>0</v>
      </c>
      <c r="N5041" s="98">
        <f>IFERROR(VLOOKUP($F5041&amp;$C5041,Sales!$J:$W,11,0),0)</f>
        <v>0</v>
      </c>
      <c r="O5041" s="98">
        <f>IFERROR(VLOOKUP($F5041&amp;$C5041,Sales!$J:$W,12,0),0)</f>
        <v>0</v>
      </c>
      <c r="P5041" s="98">
        <f>IFERROR(VLOOKUP($F5041&amp;$C5041,Sales!$J:$W,13,0),0)</f>
        <v>0</v>
      </c>
      <c r="Q5041" s="98">
        <f>IFERROR(VLOOKUP($F5041&amp;$C5041,Sales!$A:$H,7,0),0)</f>
        <v>0</v>
      </c>
      <c r="R5041" s="41" t="str">
        <f t="shared" si="157"/>
        <v>ERROR</v>
      </c>
      <c r="S5041" s="15"/>
      <c r="T5041" s="15"/>
      <c r="U5041" s="15"/>
      <c r="V5041" s="15"/>
      <c r="W5041" s="15"/>
      <c r="X5041" s="15"/>
      <c r="Y5041" s="41"/>
      <c r="Z5041" s="41"/>
      <c r="AA5041" s="41"/>
      <c r="AB5041" s="15"/>
      <c r="AC5041" s="15"/>
      <c r="AD5041" s="15"/>
      <c r="AE5041" s="15"/>
      <c r="AF5041" s="15"/>
      <c r="AG5041" s="15"/>
      <c r="AH5041" s="15"/>
      <c r="AI5041" s="15"/>
      <c r="AJ5041" s="41"/>
      <c r="AK5041" s="15"/>
      <c r="AL5041" s="15"/>
      <c r="AM5041" s="15"/>
      <c r="AN5041" s="15"/>
      <c r="AO5041" s="15"/>
      <c r="AP5041" s="15"/>
      <c r="AQ5041" s="15"/>
      <c r="AR5041" s="15"/>
      <c r="AS5041" s="15"/>
      <c r="AT5041" s="15"/>
      <c r="AU5041" s="15"/>
      <c r="AV5041" s="15"/>
      <c r="AW5041" s="15"/>
      <c r="AX5041" s="15"/>
      <c r="AY5041" s="10"/>
      <c r="AZ5041" s="10">
        <v>1</v>
      </c>
      <c r="BA5041" t="s">
        <v>22</v>
      </c>
      <c r="BB5041" t="s">
        <v>88</v>
      </c>
      <c r="BD5041" s="39" t="str">
        <f t="shared" si="158"/>
        <v>789630122_ID-1111508268Pantene</v>
      </c>
    </row>
    <row r="5042" spans="2:59" ht="13.5" customHeight="1" x14ac:dyDescent="0.35">
      <c r="B5042" s="10" t="s">
        <v>17</v>
      </c>
      <c r="C5042" s="10" t="s">
        <v>2329</v>
      </c>
      <c r="D5042" s="10" t="s">
        <v>549</v>
      </c>
      <c r="E5042" s="10" t="s">
        <v>194</v>
      </c>
      <c r="F5042" s="10" t="s">
        <v>6404</v>
      </c>
      <c r="G5042" s="137" t="s">
        <v>17848</v>
      </c>
      <c r="H5042" s="10"/>
      <c r="I5042" s="10" t="s">
        <v>6405</v>
      </c>
      <c r="J5042" s="83" t="s">
        <v>19454</v>
      </c>
      <c r="K5042" s="10" t="s">
        <v>17849</v>
      </c>
      <c r="L5042" s="98">
        <f>IFERROR(VLOOKUP($F5042&amp;$C5042,Sales!$J:$W,9,0),0)</f>
        <v>0</v>
      </c>
      <c r="M5042" s="98">
        <f>IFERROR(VLOOKUP($F5042&amp;$C5042,Sales!$J:$W,10,0),0)</f>
        <v>0</v>
      </c>
      <c r="N5042" s="98">
        <f>IFERROR(VLOOKUP($F5042&amp;$C5042,Sales!$J:$W,11,0),0)</f>
        <v>0</v>
      </c>
      <c r="O5042" s="98">
        <f>IFERROR(VLOOKUP($F5042&amp;$C5042,Sales!$J:$W,12,0),0)</f>
        <v>0</v>
      </c>
      <c r="P5042" s="98">
        <f>IFERROR(VLOOKUP($F5042&amp;$C5042,Sales!$J:$W,13,0),0)</f>
        <v>0</v>
      </c>
      <c r="Q5042" s="98">
        <f>IFERROR(VLOOKUP($F5042&amp;$C5042,Sales!$A:$H,7,0),0)</f>
        <v>0</v>
      </c>
      <c r="R5042" s="41" t="str">
        <f t="shared" si="157"/>
        <v>ERROR</v>
      </c>
      <c r="S5042" s="15"/>
      <c r="T5042" s="15"/>
      <c r="U5042" s="15"/>
      <c r="V5042" s="15"/>
      <c r="W5042" s="15"/>
      <c r="X5042" s="15"/>
      <c r="Y5042" s="41"/>
      <c r="Z5042" s="41"/>
      <c r="AA5042" s="41"/>
      <c r="AB5042" s="15"/>
      <c r="AC5042" s="15"/>
      <c r="AD5042" s="15"/>
      <c r="AE5042" s="15"/>
      <c r="AF5042" s="15"/>
      <c r="AG5042" s="15"/>
      <c r="AH5042" s="15"/>
      <c r="AI5042" s="15"/>
      <c r="AJ5042" s="41"/>
      <c r="AK5042" s="15"/>
      <c r="AL5042" s="15"/>
      <c r="AM5042" s="15"/>
      <c r="AN5042" s="15"/>
      <c r="AO5042" s="15"/>
      <c r="AP5042" s="15"/>
      <c r="AQ5042" s="15"/>
      <c r="AR5042" s="15"/>
      <c r="AS5042" s="15"/>
      <c r="AT5042" s="15"/>
      <c r="AU5042" s="15"/>
      <c r="AV5042" s="15"/>
      <c r="AW5042" s="15"/>
      <c r="AX5042" s="15"/>
      <c r="AY5042" s="10"/>
      <c r="AZ5042" s="10">
        <v>1</v>
      </c>
      <c r="BA5042" t="s">
        <v>22</v>
      </c>
      <c r="BB5042" t="s">
        <v>88</v>
      </c>
      <c r="BD5042" s="39" t="str">
        <f t="shared" si="158"/>
        <v>789540707_ID-1111420432Pantene</v>
      </c>
    </row>
    <row r="5043" spans="2:59" ht="13.5" customHeight="1" x14ac:dyDescent="0.35">
      <c r="B5043" s="10" t="s">
        <v>17</v>
      </c>
      <c r="C5043" s="10" t="s">
        <v>2329</v>
      </c>
      <c r="D5043" s="10" t="s">
        <v>549</v>
      </c>
      <c r="E5043" s="10" t="s">
        <v>194</v>
      </c>
      <c r="F5043" s="10" t="s">
        <v>17850</v>
      </c>
      <c r="G5043" s="137" t="s">
        <v>17851</v>
      </c>
      <c r="H5043" s="10"/>
      <c r="I5043" s="10" t="s">
        <v>17852</v>
      </c>
      <c r="J5043" s="83" t="s">
        <v>19455</v>
      </c>
      <c r="K5043" s="10" t="s">
        <v>17853</v>
      </c>
      <c r="L5043" s="98">
        <f>IFERROR(VLOOKUP($F5043&amp;$C5043,Sales!$J:$W,9,0),0)</f>
        <v>0</v>
      </c>
      <c r="M5043" s="98">
        <f>IFERROR(VLOOKUP($F5043&amp;$C5043,Sales!$J:$W,10,0),0)</f>
        <v>0</v>
      </c>
      <c r="N5043" s="98">
        <f>IFERROR(VLOOKUP($F5043&amp;$C5043,Sales!$J:$W,11,0),0)</f>
        <v>0</v>
      </c>
      <c r="O5043" s="98">
        <f>IFERROR(VLOOKUP($F5043&amp;$C5043,Sales!$J:$W,12,0),0)</f>
        <v>0</v>
      </c>
      <c r="P5043" s="98">
        <f>IFERROR(VLOOKUP($F5043&amp;$C5043,Sales!$J:$W,13,0),0)</f>
        <v>0</v>
      </c>
      <c r="Q5043" s="98">
        <f>IFERROR(VLOOKUP($F5043&amp;$C5043,Sales!$A:$H,7,0),0)</f>
        <v>0</v>
      </c>
      <c r="R5043" s="41" t="str">
        <f t="shared" si="157"/>
        <v>ERROR</v>
      </c>
      <c r="S5043" s="15"/>
      <c r="T5043" s="15"/>
      <c r="U5043" s="15"/>
      <c r="V5043" s="15"/>
      <c r="W5043" s="15"/>
      <c r="X5043" s="15"/>
      <c r="Y5043" s="41"/>
      <c r="Z5043" s="41"/>
      <c r="AA5043" s="41"/>
      <c r="AB5043" s="15"/>
      <c r="AC5043" s="15"/>
      <c r="AD5043" s="15"/>
      <c r="AE5043" s="15"/>
      <c r="AF5043" s="15"/>
      <c r="AG5043" s="15"/>
      <c r="AH5043" s="15"/>
      <c r="AI5043" s="15"/>
      <c r="AJ5043" s="41"/>
      <c r="AK5043" s="15"/>
      <c r="AL5043" s="15"/>
      <c r="AM5043" s="15"/>
      <c r="AN5043" s="15"/>
      <c r="AO5043" s="15"/>
      <c r="AP5043" s="15"/>
      <c r="AQ5043" s="15"/>
      <c r="AR5043" s="15"/>
      <c r="AS5043" s="15"/>
      <c r="AT5043" s="15"/>
      <c r="AU5043" s="15"/>
      <c r="AV5043" s="15"/>
      <c r="AW5043" s="15"/>
      <c r="AX5043" s="15"/>
      <c r="AY5043" s="10"/>
      <c r="AZ5043" s="10">
        <v>1</v>
      </c>
      <c r="BA5043" t="s">
        <v>22</v>
      </c>
      <c r="BB5043" t="s">
        <v>88</v>
      </c>
      <c r="BD5043" s="39" t="str">
        <f t="shared" si="158"/>
        <v>882746028_ID-1298884934Pantene</v>
      </c>
    </row>
    <row r="5044" spans="2:59" ht="13.5" customHeight="1" x14ac:dyDescent="0.35">
      <c r="B5044" s="10" t="s">
        <v>17</v>
      </c>
      <c r="C5044" s="10" t="s">
        <v>2329</v>
      </c>
      <c r="D5044" s="10" t="s">
        <v>549</v>
      </c>
      <c r="E5044" s="10" t="s">
        <v>194</v>
      </c>
      <c r="F5044" s="10" t="s">
        <v>2498</v>
      </c>
      <c r="G5044" s="137" t="s">
        <v>17854</v>
      </c>
      <c r="H5044" s="10"/>
      <c r="I5044" s="10" t="s">
        <v>3610</v>
      </c>
      <c r="J5044" s="83" t="s">
        <v>19456</v>
      </c>
      <c r="K5044" s="10" t="s">
        <v>17855</v>
      </c>
      <c r="L5044" s="98">
        <f>IFERROR(VLOOKUP($F5044&amp;$C5044,Sales!$J:$W,9,0),0)</f>
        <v>0</v>
      </c>
      <c r="M5044" s="98">
        <f>IFERROR(VLOOKUP($F5044&amp;$C5044,Sales!$J:$W,10,0),0)</f>
        <v>0</v>
      </c>
      <c r="N5044" s="98">
        <f>IFERROR(VLOOKUP($F5044&amp;$C5044,Sales!$J:$W,11,0),0)</f>
        <v>0</v>
      </c>
      <c r="O5044" s="98">
        <f>IFERROR(VLOOKUP($F5044&amp;$C5044,Sales!$J:$W,12,0),0)</f>
        <v>0</v>
      </c>
      <c r="P5044" s="98">
        <f>IFERROR(VLOOKUP($F5044&amp;$C5044,Sales!$J:$W,13,0),0)</f>
        <v>0</v>
      </c>
      <c r="Q5044" s="98">
        <f>IFERROR(VLOOKUP($F5044&amp;$C5044,Sales!$A:$H,7,0),0)</f>
        <v>0</v>
      </c>
      <c r="R5044" s="41" t="str">
        <f t="shared" si="157"/>
        <v>ERROR</v>
      </c>
      <c r="S5044" s="15"/>
      <c r="T5044" s="15"/>
      <c r="U5044" s="15"/>
      <c r="V5044" s="15"/>
      <c r="W5044" s="15"/>
      <c r="X5044" s="15"/>
      <c r="Y5044" s="41"/>
      <c r="Z5044" s="41"/>
      <c r="AA5044" s="41"/>
      <c r="AB5044" s="15"/>
      <c r="AC5044" s="15"/>
      <c r="AD5044" s="15"/>
      <c r="AE5044" s="15"/>
      <c r="AF5044" s="15"/>
      <c r="AG5044" s="15"/>
      <c r="AH5044" s="15"/>
      <c r="AI5044" s="15"/>
      <c r="AJ5044" s="41"/>
      <c r="AK5044" s="15"/>
      <c r="AL5044" s="15"/>
      <c r="AM5044" s="15"/>
      <c r="AN5044" s="15"/>
      <c r="AO5044" s="15"/>
      <c r="AP5044" s="15"/>
      <c r="AQ5044" s="15"/>
      <c r="AR5044" s="15"/>
      <c r="AS5044" s="15"/>
      <c r="AT5044" s="15"/>
      <c r="AU5044" s="15"/>
      <c r="AV5044" s="15"/>
      <c r="AW5044" s="15"/>
      <c r="AX5044" s="15"/>
      <c r="AY5044" s="10"/>
      <c r="AZ5044" s="10">
        <v>1</v>
      </c>
      <c r="BA5044" t="s">
        <v>22</v>
      </c>
      <c r="BB5044" t="s">
        <v>88</v>
      </c>
      <c r="BD5044" s="39" t="str">
        <f t="shared" si="158"/>
        <v>882738085_ID-1298914537Pantene</v>
      </c>
    </row>
    <row r="5045" spans="2:59" ht="13.5" customHeight="1" x14ac:dyDescent="0.35">
      <c r="B5045" s="10" t="s">
        <v>17</v>
      </c>
      <c r="C5045" s="10" t="s">
        <v>2329</v>
      </c>
      <c r="D5045" s="10" t="s">
        <v>549</v>
      </c>
      <c r="E5045" s="10" t="s">
        <v>194</v>
      </c>
      <c r="F5045" s="10" t="s">
        <v>17856</v>
      </c>
      <c r="G5045" s="137" t="s">
        <v>17857</v>
      </c>
      <c r="H5045" s="10"/>
      <c r="I5045" s="10" t="s">
        <v>17858</v>
      </c>
      <c r="J5045" s="83" t="s">
        <v>19457</v>
      </c>
      <c r="K5045" s="10" t="s">
        <v>17859</v>
      </c>
      <c r="L5045" s="98">
        <f>IFERROR(VLOOKUP($F5045&amp;$C5045,Sales!$J:$W,9,0),0)</f>
        <v>1984481.9999999998</v>
      </c>
      <c r="M5045" s="98">
        <f>IFERROR(VLOOKUP($F5045&amp;$C5045,Sales!$J:$W,10,0),0)</f>
        <v>0</v>
      </c>
      <c r="N5045" s="98">
        <f>IFERROR(VLOOKUP($F5045&amp;$C5045,Sales!$J:$W,11,0),0)</f>
        <v>0</v>
      </c>
      <c r="O5045" s="98">
        <f>IFERROR(VLOOKUP($F5045&amp;$C5045,Sales!$J:$W,12,0),0)</f>
        <v>2</v>
      </c>
      <c r="P5045" s="98">
        <f>IFERROR(VLOOKUP($F5045&amp;$C5045,Sales!$J:$W,13,0),0)</f>
        <v>661493.99999999988</v>
      </c>
      <c r="Q5045" s="98">
        <f>IFERROR(VLOOKUP($F5045&amp;$C5045,Sales!$A:$H,7,0),0)</f>
        <v>0</v>
      </c>
      <c r="R5045" s="41" t="str">
        <f t="shared" si="157"/>
        <v>ERROR</v>
      </c>
      <c r="S5045" s="15"/>
      <c r="T5045" s="15"/>
      <c r="U5045" s="15"/>
      <c r="V5045" s="15"/>
      <c r="W5045" s="15"/>
      <c r="X5045" s="15"/>
      <c r="Y5045" s="41"/>
      <c r="Z5045" s="41"/>
      <c r="AA5045" s="41"/>
      <c r="AB5045" s="15"/>
      <c r="AC5045" s="15"/>
      <c r="AD5045" s="15"/>
      <c r="AE5045" s="15"/>
      <c r="AF5045" s="15"/>
      <c r="AG5045" s="15"/>
      <c r="AH5045" s="15"/>
      <c r="AI5045" s="15"/>
      <c r="AJ5045" s="41"/>
      <c r="AK5045" s="15"/>
      <c r="AL5045" s="15"/>
      <c r="AM5045" s="15"/>
      <c r="AN5045" s="15"/>
      <c r="AO5045" s="15"/>
      <c r="AP5045" s="15"/>
      <c r="AQ5045" s="15"/>
      <c r="AR5045" s="15"/>
      <c r="AS5045" s="15"/>
      <c r="AT5045" s="15"/>
      <c r="AU5045" s="15"/>
      <c r="AV5045" s="15"/>
      <c r="AW5045" s="15"/>
      <c r="AX5045" s="15"/>
      <c r="AY5045" s="10"/>
      <c r="AZ5045" s="10">
        <v>1</v>
      </c>
      <c r="BA5045" t="s">
        <v>22</v>
      </c>
      <c r="BB5045" t="s">
        <v>88</v>
      </c>
      <c r="BD5045" s="39" t="str">
        <f t="shared" si="158"/>
        <v>849232480_ID-1222302744Pantene</v>
      </c>
    </row>
    <row r="5046" spans="2:59" ht="13.5" customHeight="1" x14ac:dyDescent="0.35">
      <c r="B5046" s="10" t="s">
        <v>17</v>
      </c>
      <c r="C5046" s="10" t="s">
        <v>2329</v>
      </c>
      <c r="D5046" s="10" t="s">
        <v>549</v>
      </c>
      <c r="E5046" s="10" t="s">
        <v>194</v>
      </c>
      <c r="F5046" s="10" t="s">
        <v>5963</v>
      </c>
      <c r="G5046" s="137" t="s">
        <v>17860</v>
      </c>
      <c r="H5046" s="10"/>
      <c r="I5046" s="10" t="s">
        <v>6274</v>
      </c>
      <c r="J5046" s="83" t="s">
        <v>19458</v>
      </c>
      <c r="K5046" s="10" t="s">
        <v>10728</v>
      </c>
      <c r="L5046" s="98">
        <f>IFERROR(VLOOKUP($F5046&amp;$C5046,Sales!$J:$W,9,0),0)</f>
        <v>0</v>
      </c>
      <c r="M5046" s="98">
        <f>IFERROR(VLOOKUP($F5046&amp;$C5046,Sales!$J:$W,10,0),0)</f>
        <v>0</v>
      </c>
      <c r="N5046" s="98">
        <f>IFERROR(VLOOKUP($F5046&amp;$C5046,Sales!$J:$W,11,0),0)</f>
        <v>0</v>
      </c>
      <c r="O5046" s="98">
        <f>IFERROR(VLOOKUP($F5046&amp;$C5046,Sales!$J:$W,12,0),0)</f>
        <v>0</v>
      </c>
      <c r="P5046" s="98">
        <f>IFERROR(VLOOKUP($F5046&amp;$C5046,Sales!$J:$W,13,0),0)</f>
        <v>0</v>
      </c>
      <c r="Q5046" s="98">
        <f>IFERROR(VLOOKUP($F5046&amp;$C5046,Sales!$A:$H,7,0),0)</f>
        <v>0</v>
      </c>
      <c r="R5046" s="41" t="str">
        <f t="shared" si="157"/>
        <v>ERROR</v>
      </c>
      <c r="S5046" s="15"/>
      <c r="T5046" s="15"/>
      <c r="U5046" s="15"/>
      <c r="V5046" s="15"/>
      <c r="W5046" s="15"/>
      <c r="X5046" s="15"/>
      <c r="Y5046" s="41"/>
      <c r="Z5046" s="41"/>
      <c r="AA5046" s="41"/>
      <c r="AB5046" s="15"/>
      <c r="AC5046" s="15"/>
      <c r="AD5046" s="15"/>
      <c r="AE5046" s="15"/>
      <c r="AF5046" s="15"/>
      <c r="AG5046" s="15"/>
      <c r="AH5046" s="15"/>
      <c r="AI5046" s="15"/>
      <c r="AJ5046" s="41"/>
      <c r="AK5046" s="15"/>
      <c r="AL5046" s="15"/>
      <c r="AM5046" s="15"/>
      <c r="AN5046" s="15"/>
      <c r="AO5046" s="15"/>
      <c r="AP5046" s="15"/>
      <c r="AQ5046" s="15"/>
      <c r="AR5046" s="15"/>
      <c r="AS5046" s="15"/>
      <c r="AT5046" s="15"/>
      <c r="AU5046" s="15"/>
      <c r="AV5046" s="15"/>
      <c r="AW5046" s="15"/>
      <c r="AX5046" s="15"/>
      <c r="AY5046" s="10"/>
      <c r="AZ5046" s="10">
        <v>1</v>
      </c>
      <c r="BA5046" t="s">
        <v>22</v>
      </c>
      <c r="BB5046" t="s">
        <v>88</v>
      </c>
      <c r="BD5046" s="39" t="str">
        <f t="shared" si="158"/>
        <v>5353046518_ID-10520592760Pantene</v>
      </c>
    </row>
    <row r="5047" spans="2:59" ht="13.5" customHeight="1" x14ac:dyDescent="0.35">
      <c r="B5047" s="10" t="s">
        <v>17</v>
      </c>
      <c r="C5047" s="10" t="s">
        <v>2329</v>
      </c>
      <c r="D5047" s="10" t="s">
        <v>549</v>
      </c>
      <c r="E5047" s="10" t="s">
        <v>194</v>
      </c>
      <c r="F5047" s="10" t="s">
        <v>550</v>
      </c>
      <c r="G5047" s="137" t="s">
        <v>17861</v>
      </c>
      <c r="H5047" s="10"/>
      <c r="I5047" s="10" t="s">
        <v>551</v>
      </c>
      <c r="J5047" s="83" t="s">
        <v>19459</v>
      </c>
      <c r="K5047" s="10" t="s">
        <v>6406</v>
      </c>
      <c r="L5047" s="98">
        <f>IFERROR(VLOOKUP($F5047&amp;$C5047,Sales!$J:$W,9,0),0)</f>
        <v>0</v>
      </c>
      <c r="M5047" s="98">
        <f>IFERROR(VLOOKUP($F5047&amp;$C5047,Sales!$J:$W,10,0),0)</f>
        <v>0</v>
      </c>
      <c r="N5047" s="98">
        <f>IFERROR(VLOOKUP($F5047&amp;$C5047,Sales!$J:$W,11,0),0)</f>
        <v>0</v>
      </c>
      <c r="O5047" s="98">
        <f>IFERROR(VLOOKUP($F5047&amp;$C5047,Sales!$J:$W,12,0),0)</f>
        <v>0</v>
      </c>
      <c r="P5047" s="98">
        <f>IFERROR(VLOOKUP($F5047&amp;$C5047,Sales!$J:$W,13,0),0)</f>
        <v>0</v>
      </c>
      <c r="Q5047" s="98">
        <f>IFERROR(VLOOKUP($F5047&amp;$C5047,Sales!$A:$H,7,0),0)</f>
        <v>0</v>
      </c>
      <c r="R5047" s="41" t="str">
        <f t="shared" si="157"/>
        <v>ERROR</v>
      </c>
      <c r="S5047" s="15"/>
      <c r="T5047" s="15"/>
      <c r="U5047" s="15"/>
      <c r="V5047" s="15"/>
      <c r="W5047" s="15"/>
      <c r="X5047" s="15"/>
      <c r="Y5047" s="41"/>
      <c r="Z5047" s="41"/>
      <c r="AA5047" s="41"/>
      <c r="AB5047" s="15"/>
      <c r="AC5047" s="15"/>
      <c r="AD5047" s="15"/>
      <c r="AE5047" s="15"/>
      <c r="AF5047" s="15"/>
      <c r="AG5047" s="15"/>
      <c r="AH5047" s="15"/>
      <c r="AI5047" s="15"/>
      <c r="AJ5047" s="41"/>
      <c r="AK5047" s="15"/>
      <c r="AL5047" s="15"/>
      <c r="AM5047" s="15"/>
      <c r="AN5047" s="15"/>
      <c r="AO5047" s="15"/>
      <c r="AP5047" s="15"/>
      <c r="AQ5047" s="15"/>
      <c r="AR5047" s="15"/>
      <c r="AS5047" s="15"/>
      <c r="AT5047" s="15"/>
      <c r="AU5047" s="15"/>
      <c r="AV5047" s="15"/>
      <c r="AW5047" s="15"/>
      <c r="AX5047" s="15"/>
      <c r="AY5047" s="10"/>
      <c r="AZ5047" s="10">
        <v>1</v>
      </c>
      <c r="BA5047" t="s">
        <v>22</v>
      </c>
      <c r="BB5047" t="s">
        <v>88</v>
      </c>
      <c r="BD5047" s="39" t="str">
        <f t="shared" si="158"/>
        <v>5371004525_ID-10588550310Pantene</v>
      </c>
    </row>
    <row r="5048" spans="2:59" ht="13.5" customHeight="1" x14ac:dyDescent="0.35">
      <c r="B5048" s="10" t="s">
        <v>17</v>
      </c>
      <c r="C5048" s="10" t="s">
        <v>2329</v>
      </c>
      <c r="D5048" s="10" t="s">
        <v>549</v>
      </c>
      <c r="E5048" s="10" t="s">
        <v>194</v>
      </c>
      <c r="F5048" s="10" t="s">
        <v>726</v>
      </c>
      <c r="G5048" s="137" t="s">
        <v>17862</v>
      </c>
      <c r="H5048" s="10"/>
      <c r="I5048" s="10" t="s">
        <v>727</v>
      </c>
      <c r="J5048" s="83" t="s">
        <v>19460</v>
      </c>
      <c r="K5048" s="10" t="s">
        <v>6407</v>
      </c>
      <c r="L5048" s="98">
        <f>IFERROR(VLOOKUP($F5048&amp;$C5048,Sales!$J:$W,9,0),0)</f>
        <v>0</v>
      </c>
      <c r="M5048" s="98">
        <f>IFERROR(VLOOKUP($F5048&amp;$C5048,Sales!$J:$W,10,0),0)</f>
        <v>0</v>
      </c>
      <c r="N5048" s="98">
        <f>IFERROR(VLOOKUP($F5048&amp;$C5048,Sales!$J:$W,11,0),0)</f>
        <v>0</v>
      </c>
      <c r="O5048" s="98">
        <f>IFERROR(VLOOKUP($F5048&amp;$C5048,Sales!$J:$W,12,0),0)</f>
        <v>0</v>
      </c>
      <c r="P5048" s="98">
        <f>IFERROR(VLOOKUP($F5048&amp;$C5048,Sales!$J:$W,13,0),0)</f>
        <v>0</v>
      </c>
      <c r="Q5048" s="98">
        <f>IFERROR(VLOOKUP($F5048&amp;$C5048,Sales!$A:$H,7,0),0)</f>
        <v>0</v>
      </c>
      <c r="R5048" s="41" t="str">
        <f t="shared" si="157"/>
        <v>ERROR</v>
      </c>
      <c r="S5048" s="15"/>
      <c r="T5048" s="15"/>
      <c r="U5048" s="15"/>
      <c r="V5048" s="15"/>
      <c r="W5048" s="15"/>
      <c r="X5048" s="15"/>
      <c r="Y5048" s="41"/>
      <c r="Z5048" s="41"/>
      <c r="AA5048" s="41"/>
      <c r="AB5048" s="15"/>
      <c r="AC5048" s="15"/>
      <c r="AD5048" s="15"/>
      <c r="AE5048" s="15"/>
      <c r="AF5048" s="15"/>
      <c r="AG5048" s="15"/>
      <c r="AH5048" s="15"/>
      <c r="AI5048" s="15"/>
      <c r="AJ5048" s="41"/>
      <c r="AK5048" s="15"/>
      <c r="AL5048" s="15"/>
      <c r="AM5048" s="15"/>
      <c r="AN5048" s="15"/>
      <c r="AO5048" s="15"/>
      <c r="AP5048" s="15"/>
      <c r="AQ5048" s="15"/>
      <c r="AR5048" s="15"/>
      <c r="AS5048" s="15"/>
      <c r="AT5048" s="15"/>
      <c r="AU5048" s="15"/>
      <c r="AV5048" s="15"/>
      <c r="AW5048" s="15"/>
      <c r="AX5048" s="15"/>
      <c r="AY5048" s="10"/>
      <c r="AZ5048" s="10">
        <v>1</v>
      </c>
      <c r="BA5048" t="s">
        <v>22</v>
      </c>
      <c r="BB5048" t="s">
        <v>88</v>
      </c>
      <c r="BD5048" s="39" t="str">
        <f t="shared" si="158"/>
        <v>5353092085_ID-10520590772Pantene</v>
      </c>
      <c r="BE5048" s="81">
        <v>44812</v>
      </c>
      <c r="BF5048" t="s">
        <v>13429</v>
      </c>
      <c r="BG5048" t="s">
        <v>17616</v>
      </c>
    </row>
    <row r="5049" spans="2:59" ht="13.5" customHeight="1" x14ac:dyDescent="0.35">
      <c r="B5049" s="10" t="s">
        <v>17</v>
      </c>
      <c r="C5049" s="10" t="s">
        <v>2329</v>
      </c>
      <c r="D5049" s="10" t="s">
        <v>549</v>
      </c>
      <c r="E5049" s="10" t="s">
        <v>194</v>
      </c>
      <c r="F5049" s="10" t="s">
        <v>552</v>
      </c>
      <c r="G5049" s="137" t="s">
        <v>17863</v>
      </c>
      <c r="H5049" s="10"/>
      <c r="I5049" s="149" t="s">
        <v>553</v>
      </c>
      <c r="J5049" s="83" t="s">
        <v>19461</v>
      </c>
      <c r="K5049" s="10" t="s">
        <v>17864</v>
      </c>
      <c r="L5049" s="98">
        <f>IFERROR(VLOOKUP($F5049&amp;$C5049,Sales!$J:$W,9,0),0)</f>
        <v>1193784</v>
      </c>
      <c r="M5049" s="98">
        <f>IFERROR(VLOOKUP($F5049&amp;$C5049,Sales!$J:$W,10,0),0)</f>
        <v>0</v>
      </c>
      <c r="N5049" s="98">
        <f>IFERROR(VLOOKUP($F5049&amp;$C5049,Sales!$J:$W,11,0),0)</f>
        <v>0</v>
      </c>
      <c r="O5049" s="98">
        <f>IFERROR(VLOOKUP($F5049&amp;$C5049,Sales!$J:$W,12,0),0)</f>
        <v>8</v>
      </c>
      <c r="P5049" s="98">
        <f>IFERROR(VLOOKUP($F5049&amp;$C5049,Sales!$J:$W,13,0),0)</f>
        <v>397928</v>
      </c>
      <c r="Q5049" s="98">
        <f>IFERROR(VLOOKUP($F5049&amp;$C5049,Sales!$A:$H,7,0),0)</f>
        <v>0</v>
      </c>
      <c r="R5049" s="41">
        <f t="shared" si="157"/>
        <v>1</v>
      </c>
      <c r="S5049" s="15">
        <v>1</v>
      </c>
      <c r="T5049" s="15"/>
      <c r="U5049" s="15"/>
      <c r="V5049" s="15">
        <v>1</v>
      </c>
      <c r="W5049" s="15">
        <v>1</v>
      </c>
      <c r="X5049" s="15">
        <v>1</v>
      </c>
      <c r="Y5049" s="41">
        <v>1</v>
      </c>
      <c r="Z5049" s="41">
        <v>1</v>
      </c>
      <c r="AA5049" s="15"/>
      <c r="AB5049" s="15"/>
      <c r="AC5049" s="15"/>
      <c r="AD5049" s="15"/>
      <c r="AE5049" s="15"/>
      <c r="AF5049" s="15"/>
      <c r="AG5049" s="15"/>
      <c r="AH5049" s="15"/>
      <c r="AI5049" s="15"/>
      <c r="AJ5049" s="15"/>
      <c r="AK5049" s="15"/>
      <c r="AL5049" s="15"/>
      <c r="AM5049" s="15"/>
      <c r="AN5049" s="15"/>
      <c r="AO5049" s="15"/>
      <c r="AP5049" s="15"/>
      <c r="AQ5049" s="15"/>
      <c r="AR5049" s="15"/>
      <c r="AS5049" s="15"/>
      <c r="AT5049" s="15"/>
      <c r="AU5049" s="15"/>
      <c r="AV5049" s="15"/>
      <c r="AW5049" s="15"/>
      <c r="AX5049" s="82"/>
      <c r="AY5049" s="10"/>
      <c r="AZ5049" s="10">
        <v>1</v>
      </c>
      <c r="BA5049" t="s">
        <v>22</v>
      </c>
      <c r="BB5049" t="s">
        <v>23</v>
      </c>
      <c r="BD5049" s="39" t="str">
        <f t="shared" si="158"/>
        <v>5353034429_ID-10520562288Pantene</v>
      </c>
    </row>
    <row r="5050" spans="2:59" ht="13.5" customHeight="1" x14ac:dyDescent="0.35">
      <c r="B5050" s="10" t="s">
        <v>17</v>
      </c>
      <c r="C5050" s="10" t="s">
        <v>2329</v>
      </c>
      <c r="D5050" s="10" t="s">
        <v>549</v>
      </c>
      <c r="E5050" s="10" t="s">
        <v>194</v>
      </c>
      <c r="F5050" s="10" t="s">
        <v>728</v>
      </c>
      <c r="G5050" s="137" t="s">
        <v>17865</v>
      </c>
      <c r="H5050" s="10"/>
      <c r="I5050" s="149" t="s">
        <v>729</v>
      </c>
      <c r="J5050" s="83" t="s">
        <v>19462</v>
      </c>
      <c r="K5050" s="10" t="s">
        <v>17866</v>
      </c>
      <c r="L5050" s="98">
        <f>IFERROR(VLOOKUP($F5050&amp;$C5050,Sales!$J:$W,9,0),0)</f>
        <v>28259040</v>
      </c>
      <c r="M5050" s="98">
        <f>IFERROR(VLOOKUP($F5050&amp;$C5050,Sales!$J:$W,10,0),0)</f>
        <v>3532379.9999999995</v>
      </c>
      <c r="N5050" s="98">
        <f>IFERROR(VLOOKUP($F5050&amp;$C5050,Sales!$J:$W,11,0),0)</f>
        <v>0</v>
      </c>
      <c r="O5050" s="98">
        <f>IFERROR(VLOOKUP($F5050&amp;$C5050,Sales!$J:$W,12,0),0)</f>
        <v>180</v>
      </c>
      <c r="P5050" s="98">
        <f>IFERROR(VLOOKUP($F5050&amp;$C5050,Sales!$J:$W,13,0),0)</f>
        <v>10597140</v>
      </c>
      <c r="Q5050" s="98">
        <f>IFERROR(VLOOKUP($F5050&amp;$C5050,Sales!$A:$H,7,0),0)</f>
        <v>0</v>
      </c>
      <c r="R5050" s="41">
        <f t="shared" si="157"/>
        <v>1</v>
      </c>
      <c r="S5050" s="15">
        <v>1</v>
      </c>
      <c r="T5050" s="15"/>
      <c r="U5050" s="15"/>
      <c r="V5050" s="15">
        <v>1</v>
      </c>
      <c r="W5050" s="15">
        <v>1</v>
      </c>
      <c r="X5050" s="15">
        <v>1</v>
      </c>
      <c r="Y5050" s="41">
        <v>1</v>
      </c>
      <c r="Z5050" s="41">
        <v>1</v>
      </c>
      <c r="AA5050" s="15"/>
      <c r="AB5050" s="15"/>
      <c r="AC5050" s="15"/>
      <c r="AD5050" s="15"/>
      <c r="AE5050" s="15"/>
      <c r="AF5050" s="15"/>
      <c r="AG5050" s="15"/>
      <c r="AH5050" s="15"/>
      <c r="AI5050" s="15"/>
      <c r="AJ5050" s="15"/>
      <c r="AK5050" s="15"/>
      <c r="AL5050" s="15"/>
      <c r="AM5050" s="15"/>
      <c r="AN5050" s="15"/>
      <c r="AO5050" s="15"/>
      <c r="AP5050" s="15"/>
      <c r="AQ5050" s="15"/>
      <c r="AR5050" s="15"/>
      <c r="AS5050" s="15"/>
      <c r="AT5050" s="15"/>
      <c r="AU5050" s="15"/>
      <c r="AV5050" s="15"/>
      <c r="AW5050" s="15"/>
      <c r="AX5050" s="82"/>
      <c r="AY5050" s="10"/>
      <c r="AZ5050" s="10">
        <v>1</v>
      </c>
      <c r="BA5050" t="s">
        <v>22</v>
      </c>
      <c r="BB5050" t="s">
        <v>23</v>
      </c>
      <c r="BD5050" s="39" t="str">
        <f t="shared" si="158"/>
        <v>5371016242_ID-10588566980Pantene</v>
      </c>
    </row>
    <row r="5051" spans="2:59" ht="13.5" customHeight="1" x14ac:dyDescent="0.35">
      <c r="B5051" s="10" t="s">
        <v>17</v>
      </c>
      <c r="C5051" s="10" t="s">
        <v>2329</v>
      </c>
      <c r="D5051" s="10" t="s">
        <v>549</v>
      </c>
      <c r="E5051" s="10" t="s">
        <v>194</v>
      </c>
      <c r="F5051" s="10" t="s">
        <v>554</v>
      </c>
      <c r="G5051" s="137" t="s">
        <v>17867</v>
      </c>
      <c r="H5051" s="10"/>
      <c r="I5051" s="10" t="s">
        <v>555</v>
      </c>
      <c r="J5051" s="83" t="s">
        <v>19463</v>
      </c>
      <c r="K5051" s="10" t="s">
        <v>6408</v>
      </c>
      <c r="L5051" s="98">
        <f>IFERROR(VLOOKUP($F5051&amp;$C5051,Sales!$J:$W,9,0),0)</f>
        <v>0</v>
      </c>
      <c r="M5051" s="98">
        <f>IFERROR(VLOOKUP($F5051&amp;$C5051,Sales!$J:$W,10,0),0)</f>
        <v>0</v>
      </c>
      <c r="N5051" s="98">
        <f>IFERROR(VLOOKUP($F5051&amp;$C5051,Sales!$J:$W,11,0),0)</f>
        <v>0</v>
      </c>
      <c r="O5051" s="98">
        <f>IFERROR(VLOOKUP($F5051&amp;$C5051,Sales!$J:$W,12,0),0)</f>
        <v>0</v>
      </c>
      <c r="P5051" s="98">
        <f>IFERROR(VLOOKUP($F5051&amp;$C5051,Sales!$J:$W,13,0),0)</f>
        <v>0</v>
      </c>
      <c r="Q5051" s="98">
        <f>IFERROR(VLOOKUP($F5051&amp;$C5051,Sales!$A:$H,7,0),0)</f>
        <v>0</v>
      </c>
      <c r="R5051" s="41" t="str">
        <f t="shared" si="157"/>
        <v>ERROR</v>
      </c>
      <c r="S5051" s="15"/>
      <c r="T5051" s="15"/>
      <c r="U5051" s="15"/>
      <c r="V5051" s="15"/>
      <c r="W5051" s="15"/>
      <c r="X5051" s="15"/>
      <c r="Y5051" s="41"/>
      <c r="Z5051" s="41"/>
      <c r="AA5051" s="41"/>
      <c r="AB5051" s="15"/>
      <c r="AC5051" s="15"/>
      <c r="AD5051" s="15"/>
      <c r="AE5051" s="15"/>
      <c r="AF5051" s="15"/>
      <c r="AG5051" s="15"/>
      <c r="AH5051" s="15"/>
      <c r="AI5051" s="15"/>
      <c r="AJ5051" s="41"/>
      <c r="AK5051" s="15"/>
      <c r="AL5051" s="15"/>
      <c r="AM5051" s="15"/>
      <c r="AN5051" s="15"/>
      <c r="AO5051" s="15"/>
      <c r="AP5051" s="15"/>
      <c r="AQ5051" s="15"/>
      <c r="AR5051" s="15"/>
      <c r="AS5051" s="15"/>
      <c r="AT5051" s="15"/>
      <c r="AU5051" s="15"/>
      <c r="AV5051" s="15"/>
      <c r="AW5051" s="15"/>
      <c r="AX5051" s="82"/>
      <c r="AY5051" s="10"/>
      <c r="AZ5051" s="10">
        <v>1</v>
      </c>
      <c r="BA5051" t="s">
        <v>22</v>
      </c>
      <c r="BB5051" t="s">
        <v>88</v>
      </c>
      <c r="BD5051" s="39" t="str">
        <f t="shared" si="158"/>
        <v>5353058397_ID-10520674196Pantene</v>
      </c>
      <c r="BE5051" s="88">
        <v>44909</v>
      </c>
      <c r="BF5051" t="s">
        <v>14068</v>
      </c>
    </row>
    <row r="5052" spans="2:59" ht="13.5" customHeight="1" x14ac:dyDescent="0.35">
      <c r="B5052" s="10" t="s">
        <v>17</v>
      </c>
      <c r="C5052" s="10" t="s">
        <v>2329</v>
      </c>
      <c r="D5052" s="10" t="s">
        <v>549</v>
      </c>
      <c r="E5052" s="10" t="s">
        <v>194</v>
      </c>
      <c r="F5052" s="10" t="s">
        <v>730</v>
      </c>
      <c r="G5052" s="137" t="s">
        <v>17868</v>
      </c>
      <c r="H5052" s="10"/>
      <c r="I5052" s="149" t="s">
        <v>731</v>
      </c>
      <c r="J5052" s="83" t="s">
        <v>19464</v>
      </c>
      <c r="K5052" s="10" t="s">
        <v>6409</v>
      </c>
      <c r="L5052" s="98">
        <f>IFERROR(VLOOKUP($F5052&amp;$C5052,Sales!$J:$W,9,0),0)</f>
        <v>11303616</v>
      </c>
      <c r="M5052" s="98">
        <f>IFERROR(VLOOKUP($F5052&amp;$C5052,Sales!$J:$W,10,0),0)</f>
        <v>7064759.9999999981</v>
      </c>
      <c r="N5052" s="98">
        <f>IFERROR(VLOOKUP($F5052&amp;$C5052,Sales!$J:$W,11,0),0)</f>
        <v>9184187.9999999981</v>
      </c>
      <c r="O5052" s="98">
        <f>IFERROR(VLOOKUP($F5052&amp;$C5052,Sales!$J:$W,12,0),0)</f>
        <v>156</v>
      </c>
      <c r="P5052" s="98">
        <f>IFERROR(VLOOKUP($F5052&amp;$C5052,Sales!$J:$W,13,0),0)</f>
        <v>9184188</v>
      </c>
      <c r="Q5052" s="98">
        <f>IFERROR(VLOOKUP($F5052&amp;$C5052,Sales!$A:$H,7,0),0)</f>
        <v>0</v>
      </c>
      <c r="R5052" s="41">
        <f t="shared" si="157"/>
        <v>1</v>
      </c>
      <c r="S5052" s="15">
        <v>1</v>
      </c>
      <c r="T5052" s="15"/>
      <c r="U5052" s="15"/>
      <c r="V5052" s="15">
        <v>1</v>
      </c>
      <c r="W5052" s="15">
        <v>1</v>
      </c>
      <c r="X5052" s="15">
        <v>1</v>
      </c>
      <c r="Y5052" s="41">
        <v>1</v>
      </c>
      <c r="Z5052" s="41">
        <v>1</v>
      </c>
      <c r="AA5052" s="15"/>
      <c r="AB5052" s="15"/>
      <c r="AC5052" s="15"/>
      <c r="AD5052" s="15"/>
      <c r="AE5052" s="15"/>
      <c r="AF5052" s="15"/>
      <c r="AG5052" s="15"/>
      <c r="AH5052" s="15"/>
      <c r="AI5052" s="15"/>
      <c r="AJ5052" s="15"/>
      <c r="AK5052" s="15"/>
      <c r="AL5052" s="15"/>
      <c r="AM5052" s="15"/>
      <c r="AN5052" s="15"/>
      <c r="AO5052" s="15"/>
      <c r="AP5052" s="15"/>
      <c r="AQ5052" s="15"/>
      <c r="AR5052" s="15"/>
      <c r="AS5052" s="15"/>
      <c r="AT5052" s="15"/>
      <c r="AU5052" s="15"/>
      <c r="AV5052" s="15"/>
      <c r="AW5052" s="15"/>
      <c r="AX5052" s="82"/>
      <c r="AY5052" s="10"/>
      <c r="AZ5052" s="10">
        <v>1</v>
      </c>
      <c r="BA5052" t="s">
        <v>22</v>
      </c>
      <c r="BB5052" t="s">
        <v>23</v>
      </c>
      <c r="BD5052" s="39" t="str">
        <f t="shared" si="158"/>
        <v>5371166708_ID-10589074368Pantene</v>
      </c>
    </row>
    <row r="5053" spans="2:59" ht="13.5" customHeight="1" x14ac:dyDescent="0.35">
      <c r="B5053" s="10" t="s">
        <v>17</v>
      </c>
      <c r="C5053" s="10" t="s">
        <v>2329</v>
      </c>
      <c r="D5053" s="10" t="s">
        <v>549</v>
      </c>
      <c r="E5053" s="10" t="s">
        <v>194</v>
      </c>
      <c r="F5053" s="10" t="s">
        <v>563</v>
      </c>
      <c r="G5053" s="137" t="s">
        <v>17869</v>
      </c>
      <c r="H5053" s="10"/>
      <c r="I5053" s="149" t="s">
        <v>564</v>
      </c>
      <c r="J5053" s="83" t="s">
        <v>19465</v>
      </c>
      <c r="K5053" s="10" t="s">
        <v>17870</v>
      </c>
      <c r="L5053" s="98">
        <f>IFERROR(VLOOKUP($F5053&amp;$C5053,Sales!$J:$W,9,0),0)</f>
        <v>18488907</v>
      </c>
      <c r="M5053" s="98">
        <f>IFERROR(VLOOKUP($F5053&amp;$C5053,Sales!$J:$W,10,0),0)</f>
        <v>0</v>
      </c>
      <c r="N5053" s="98">
        <f>IFERROR(VLOOKUP($F5053&amp;$C5053,Sales!$J:$W,11,0),0)</f>
        <v>0</v>
      </c>
      <c r="O5053" s="98">
        <f>IFERROR(VLOOKUP($F5053&amp;$C5053,Sales!$J:$W,12,0),0)</f>
        <v>133.66666666666666</v>
      </c>
      <c r="P5053" s="98">
        <f>IFERROR(VLOOKUP($F5053&amp;$C5053,Sales!$J:$W,13,0),0)</f>
        <v>6162969</v>
      </c>
      <c r="Q5053" s="98">
        <f>IFERROR(VLOOKUP($F5053&amp;$C5053,Sales!$A:$H,7,0),0)</f>
        <v>0</v>
      </c>
      <c r="R5053" s="41">
        <f t="shared" si="157"/>
        <v>1</v>
      </c>
      <c r="S5053" s="15">
        <v>1</v>
      </c>
      <c r="T5053" s="15"/>
      <c r="U5053" s="15"/>
      <c r="V5053" s="15">
        <v>1</v>
      </c>
      <c r="W5053" s="15">
        <v>1</v>
      </c>
      <c r="X5053" s="15">
        <v>1</v>
      </c>
      <c r="Y5053" s="41">
        <v>1</v>
      </c>
      <c r="Z5053" s="41">
        <v>1</v>
      </c>
      <c r="AA5053" s="15"/>
      <c r="AB5053" s="15"/>
      <c r="AC5053" s="15"/>
      <c r="AD5053" s="15"/>
      <c r="AE5053" s="15"/>
      <c r="AF5053" s="15"/>
      <c r="AG5053" s="15"/>
      <c r="AH5053" s="15"/>
      <c r="AI5053" s="15"/>
      <c r="AJ5053" s="15"/>
      <c r="AK5053" s="15"/>
      <c r="AL5053" s="15"/>
      <c r="AM5053" s="15"/>
      <c r="AN5053" s="15"/>
      <c r="AO5053" s="15"/>
      <c r="AP5053" s="15"/>
      <c r="AQ5053" s="15"/>
      <c r="AR5053" s="15"/>
      <c r="AS5053" s="15"/>
      <c r="AT5053" s="15"/>
      <c r="AU5053" s="15"/>
      <c r="AV5053" s="15"/>
      <c r="AW5053" s="15"/>
      <c r="AX5053" s="82"/>
      <c r="AY5053" s="10"/>
      <c r="AZ5053" s="10">
        <v>1</v>
      </c>
      <c r="BA5053" t="s">
        <v>22</v>
      </c>
      <c r="BB5053" t="s">
        <v>23</v>
      </c>
      <c r="BD5053" s="39" t="str">
        <f t="shared" si="158"/>
        <v>PA780HBAC6PZANID-117702Pantene</v>
      </c>
    </row>
    <row r="5054" spans="2:59" ht="13.5" customHeight="1" x14ac:dyDescent="0.35">
      <c r="B5054" s="10" t="s">
        <v>17</v>
      </c>
      <c r="C5054" s="10" t="s">
        <v>2329</v>
      </c>
      <c r="D5054" s="10" t="s">
        <v>549</v>
      </c>
      <c r="E5054" s="10" t="s">
        <v>194</v>
      </c>
      <c r="F5054" s="10" t="s">
        <v>5749</v>
      </c>
      <c r="G5054" s="137" t="s">
        <v>17871</v>
      </c>
      <c r="H5054" s="10"/>
      <c r="I5054" s="149">
        <v>4902430919449</v>
      </c>
      <c r="J5054" s="83" t="s">
        <v>19466</v>
      </c>
      <c r="K5054" s="10" t="s">
        <v>10198</v>
      </c>
      <c r="L5054" s="98">
        <f>IFERROR(VLOOKUP($F5054&amp;$C5054,Sales!$J:$W,9,0),0)</f>
        <v>596088</v>
      </c>
      <c r="M5054" s="98">
        <f>IFERROR(VLOOKUP($F5054&amp;$C5054,Sales!$J:$W,10,0),0)</f>
        <v>0</v>
      </c>
      <c r="N5054" s="98">
        <f>IFERROR(VLOOKUP($F5054&amp;$C5054,Sales!$J:$W,11,0),0)</f>
        <v>0</v>
      </c>
      <c r="O5054" s="98">
        <f>IFERROR(VLOOKUP($F5054&amp;$C5054,Sales!$J:$W,12,0),0)</f>
        <v>2.6666666666666665</v>
      </c>
      <c r="P5054" s="98">
        <f>IFERROR(VLOOKUP($F5054&amp;$C5054,Sales!$J:$W,13,0),0)</f>
        <v>198696</v>
      </c>
      <c r="Q5054" s="98">
        <f>IFERROR(VLOOKUP($F5054&amp;$C5054,Sales!$A:$H,7,0),0)</f>
        <v>0</v>
      </c>
      <c r="R5054" s="41">
        <f t="shared" si="157"/>
        <v>1</v>
      </c>
      <c r="S5054" s="15">
        <v>1</v>
      </c>
      <c r="T5054" s="15"/>
      <c r="U5054" s="15"/>
      <c r="V5054" s="15">
        <v>1</v>
      </c>
      <c r="W5054" s="15">
        <v>1</v>
      </c>
      <c r="X5054" s="15">
        <v>1</v>
      </c>
      <c r="Y5054" s="41">
        <v>1</v>
      </c>
      <c r="Z5054" s="41">
        <v>1</v>
      </c>
      <c r="AA5054" s="15"/>
      <c r="AB5054" s="15"/>
      <c r="AC5054" s="15"/>
      <c r="AD5054" s="15"/>
      <c r="AE5054" s="15"/>
      <c r="AF5054" s="15"/>
      <c r="AG5054" s="15"/>
      <c r="AH5054" s="15"/>
      <c r="AI5054" s="15"/>
      <c r="AJ5054" s="15"/>
      <c r="AK5054" s="15"/>
      <c r="AL5054" s="15"/>
      <c r="AM5054" s="15"/>
      <c r="AN5054" s="15"/>
      <c r="AO5054" s="15"/>
      <c r="AP5054" s="15"/>
      <c r="AQ5054" s="15"/>
      <c r="AR5054" s="15"/>
      <c r="AS5054" s="15"/>
      <c r="AT5054" s="15"/>
      <c r="AU5054" s="15"/>
      <c r="AV5054" s="15"/>
      <c r="AW5054" s="15"/>
      <c r="AX5054" s="82"/>
      <c r="AY5054" s="10"/>
      <c r="AZ5054" s="10">
        <v>1</v>
      </c>
      <c r="BA5054" t="s">
        <v>22</v>
      </c>
      <c r="BB5054" t="s">
        <v>23</v>
      </c>
      <c r="BD5054" s="39" t="str">
        <f t="shared" si="158"/>
        <v>4916554764_ID-9061738275Pantene</v>
      </c>
    </row>
    <row r="5055" spans="2:59" ht="13.5" customHeight="1" x14ac:dyDescent="0.35">
      <c r="B5055" s="10" t="s">
        <v>17</v>
      </c>
      <c r="C5055" s="10" t="s">
        <v>2329</v>
      </c>
      <c r="D5055" s="10" t="s">
        <v>549</v>
      </c>
      <c r="E5055" s="10" t="s">
        <v>194</v>
      </c>
      <c r="F5055" s="10" t="s">
        <v>5768</v>
      </c>
      <c r="G5055" s="137" t="s">
        <v>17872</v>
      </c>
      <c r="H5055" s="10"/>
      <c r="I5055" s="149" t="s">
        <v>5773</v>
      </c>
      <c r="J5055" s="83" t="s">
        <v>19467</v>
      </c>
      <c r="K5055" s="10" t="s">
        <v>5797</v>
      </c>
      <c r="L5055" s="98">
        <f>IFERROR(VLOOKUP($F5055&amp;$C5055,Sales!$J:$W,9,0),0)</f>
        <v>894125.99999999988</v>
      </c>
      <c r="M5055" s="98">
        <f>IFERROR(VLOOKUP($F5055&amp;$C5055,Sales!$J:$W,10,0),0)</f>
        <v>0</v>
      </c>
      <c r="N5055" s="98">
        <f>IFERROR(VLOOKUP($F5055&amp;$C5055,Sales!$J:$W,11,0),0)</f>
        <v>0</v>
      </c>
      <c r="O5055" s="98">
        <f>IFERROR(VLOOKUP($F5055&amp;$C5055,Sales!$J:$W,12,0),0)</f>
        <v>2</v>
      </c>
      <c r="P5055" s="98">
        <f>IFERROR(VLOOKUP($F5055&amp;$C5055,Sales!$J:$W,13,0),0)</f>
        <v>298041.99999999994</v>
      </c>
      <c r="Q5055" s="98">
        <f>IFERROR(VLOOKUP($F5055&amp;$C5055,Sales!$A:$H,7,0),0)</f>
        <v>0</v>
      </c>
      <c r="R5055" s="41">
        <f t="shared" si="157"/>
        <v>0</v>
      </c>
      <c r="S5055" s="15">
        <v>0</v>
      </c>
      <c r="T5055" s="15"/>
      <c r="U5055" s="15"/>
      <c r="V5055" s="15">
        <v>0</v>
      </c>
      <c r="W5055" s="15">
        <v>0</v>
      </c>
      <c r="X5055" s="15">
        <v>0</v>
      </c>
      <c r="Y5055" s="41">
        <v>0</v>
      </c>
      <c r="Z5055" s="41">
        <v>0</v>
      </c>
      <c r="AA5055" s="15"/>
      <c r="AB5055" s="15"/>
      <c r="AC5055" s="15"/>
      <c r="AD5055" s="15"/>
      <c r="AE5055" s="15"/>
      <c r="AF5055" s="15"/>
      <c r="AG5055" s="15"/>
      <c r="AH5055" s="15"/>
      <c r="AI5055" s="15"/>
      <c r="AJ5055" s="15"/>
      <c r="AK5055" s="15"/>
      <c r="AL5055" s="15"/>
      <c r="AM5055" s="15"/>
      <c r="AN5055" s="15"/>
      <c r="AO5055" s="15"/>
      <c r="AP5055" s="15"/>
      <c r="AQ5055" s="15"/>
      <c r="AR5055" s="15"/>
      <c r="AS5055" s="15"/>
      <c r="AT5055" s="15"/>
      <c r="AU5055" s="15"/>
      <c r="AV5055" s="15"/>
      <c r="AW5055" s="15"/>
      <c r="AX5055" s="82"/>
      <c r="AY5055" s="10"/>
      <c r="AZ5055" s="10">
        <v>1</v>
      </c>
      <c r="BA5055" t="s">
        <v>22</v>
      </c>
      <c r="BB5055" t="s">
        <v>23</v>
      </c>
      <c r="BD5055" s="39" t="str">
        <f t="shared" si="158"/>
        <v>4916566598_ID-9061764035Pantene</v>
      </c>
    </row>
    <row r="5056" spans="2:59" ht="13.5" customHeight="1" x14ac:dyDescent="0.35">
      <c r="B5056" s="10" t="s">
        <v>17</v>
      </c>
      <c r="C5056" s="10" t="s">
        <v>2329</v>
      </c>
      <c r="D5056" s="10" t="s">
        <v>549</v>
      </c>
      <c r="E5056" s="10" t="s">
        <v>194</v>
      </c>
      <c r="F5056" s="10" t="s">
        <v>5781</v>
      </c>
      <c r="G5056" s="137" t="s">
        <v>17873</v>
      </c>
      <c r="H5056" s="10"/>
      <c r="I5056" s="149">
        <v>4902430919463</v>
      </c>
      <c r="J5056" s="83" t="s">
        <v>19468</v>
      </c>
      <c r="K5056" s="10" t="s">
        <v>10392</v>
      </c>
      <c r="L5056" s="98">
        <f>IFERROR(VLOOKUP($F5056&amp;$C5056,Sales!$J:$W,9,0),0)</f>
        <v>4418504.9999999991</v>
      </c>
      <c r="M5056" s="98">
        <f>IFERROR(VLOOKUP($F5056&amp;$C5056,Sales!$J:$W,10,0),0)</f>
        <v>0</v>
      </c>
      <c r="N5056" s="98">
        <f>IFERROR(VLOOKUP($F5056&amp;$C5056,Sales!$J:$W,11,0),0)</f>
        <v>0</v>
      </c>
      <c r="O5056" s="98">
        <f>IFERROR(VLOOKUP($F5056&amp;$C5056,Sales!$J:$W,12,0),0)</f>
        <v>13</v>
      </c>
      <c r="P5056" s="98">
        <f>IFERROR(VLOOKUP($F5056&amp;$C5056,Sales!$J:$W,13,0),0)</f>
        <v>1472834.9999999998</v>
      </c>
      <c r="Q5056" s="98">
        <f>IFERROR(VLOOKUP($F5056&amp;$C5056,Sales!$A:$H,7,0),0)</f>
        <v>0</v>
      </c>
      <c r="R5056" s="41">
        <f t="shared" si="157"/>
        <v>1</v>
      </c>
      <c r="S5056" s="15">
        <v>1</v>
      </c>
      <c r="T5056" s="15"/>
      <c r="U5056" s="15"/>
      <c r="V5056" s="15">
        <v>1</v>
      </c>
      <c r="W5056" s="15">
        <v>1</v>
      </c>
      <c r="X5056" s="15">
        <v>1</v>
      </c>
      <c r="Y5056" s="41">
        <v>1</v>
      </c>
      <c r="Z5056" s="41">
        <v>1</v>
      </c>
      <c r="AA5056" s="15"/>
      <c r="AB5056" s="15"/>
      <c r="AC5056" s="15"/>
      <c r="AD5056" s="15"/>
      <c r="AE5056" s="15"/>
      <c r="AF5056" s="15"/>
      <c r="AG5056" s="15"/>
      <c r="AH5056" s="15"/>
      <c r="AI5056" s="15"/>
      <c r="AJ5056" s="15"/>
      <c r="AK5056" s="15"/>
      <c r="AL5056" s="15"/>
      <c r="AM5056" s="15"/>
      <c r="AN5056" s="15"/>
      <c r="AO5056" s="15"/>
      <c r="AP5056" s="15"/>
      <c r="AQ5056" s="15"/>
      <c r="AR5056" s="15"/>
      <c r="AS5056" s="15"/>
      <c r="AT5056" s="15"/>
      <c r="AU5056" s="15"/>
      <c r="AV5056" s="15"/>
      <c r="AW5056" s="15"/>
      <c r="AX5056" s="82"/>
      <c r="AY5056" s="10"/>
      <c r="AZ5056" s="10">
        <v>1</v>
      </c>
      <c r="BA5056" t="s">
        <v>22</v>
      </c>
      <c r="BB5056" t="s">
        <v>23</v>
      </c>
      <c r="BD5056" s="39" t="str">
        <f t="shared" si="158"/>
        <v>4916600201_ID-9061742306Pantene</v>
      </c>
    </row>
    <row r="5057" spans="2:56" ht="13.5" customHeight="1" x14ac:dyDescent="0.35">
      <c r="B5057" s="10" t="s">
        <v>17</v>
      </c>
      <c r="C5057" s="10" t="s">
        <v>2329</v>
      </c>
      <c r="D5057" s="10" t="s">
        <v>549</v>
      </c>
      <c r="E5057" s="10" t="s">
        <v>194</v>
      </c>
      <c r="F5057" s="10" t="s">
        <v>5769</v>
      </c>
      <c r="G5057" s="137" t="s">
        <v>17874</v>
      </c>
      <c r="H5057" s="10"/>
      <c r="I5057" s="149" t="s">
        <v>5772</v>
      </c>
      <c r="J5057" s="83" t="s">
        <v>19469</v>
      </c>
      <c r="K5057" s="10" t="s">
        <v>5798</v>
      </c>
      <c r="L5057" s="98">
        <f>IFERROR(VLOOKUP($F5057&amp;$C5057,Sales!$J:$W,9,0),0)</f>
        <v>0</v>
      </c>
      <c r="M5057" s="98">
        <f>IFERROR(VLOOKUP($F5057&amp;$C5057,Sales!$J:$W,10,0),0)</f>
        <v>0</v>
      </c>
      <c r="N5057" s="98">
        <f>IFERROR(VLOOKUP($F5057&amp;$C5057,Sales!$J:$W,11,0),0)</f>
        <v>5438159.9999999991</v>
      </c>
      <c r="O5057" s="98">
        <f>IFERROR(VLOOKUP($F5057&amp;$C5057,Sales!$J:$W,12,0),0)</f>
        <v>8</v>
      </c>
      <c r="P5057" s="98">
        <f>IFERROR(VLOOKUP($F5057&amp;$C5057,Sales!$J:$W,13,0),0)</f>
        <v>1812719.9999999998</v>
      </c>
      <c r="Q5057" s="98">
        <f>IFERROR(VLOOKUP($F5057&amp;$C5057,Sales!$A:$H,7,0),0)</f>
        <v>0</v>
      </c>
      <c r="R5057" s="41">
        <f t="shared" si="157"/>
        <v>0.5</v>
      </c>
      <c r="S5057" s="15">
        <v>0</v>
      </c>
      <c r="T5057" s="15"/>
      <c r="U5057" s="15"/>
      <c r="V5057" s="15">
        <v>0</v>
      </c>
      <c r="W5057" s="15">
        <v>0</v>
      </c>
      <c r="X5057" s="15">
        <v>1</v>
      </c>
      <c r="Y5057" s="41">
        <v>1</v>
      </c>
      <c r="Z5057" s="41">
        <v>1</v>
      </c>
      <c r="AA5057" s="15"/>
      <c r="AB5057" s="15"/>
      <c r="AC5057" s="15"/>
      <c r="AD5057" s="15"/>
      <c r="AE5057" s="15"/>
      <c r="AF5057" s="15"/>
      <c r="AG5057" s="15"/>
      <c r="AH5057" s="15"/>
      <c r="AI5057" s="15"/>
      <c r="AJ5057" s="15"/>
      <c r="AK5057" s="15"/>
      <c r="AL5057" s="15"/>
      <c r="AM5057" s="15"/>
      <c r="AN5057" s="15"/>
      <c r="AO5057" s="15"/>
      <c r="AP5057" s="15"/>
      <c r="AQ5057" s="15"/>
      <c r="AR5057" s="15"/>
      <c r="AS5057" s="15"/>
      <c r="AT5057" s="15"/>
      <c r="AU5057" s="15"/>
      <c r="AV5057" s="15"/>
      <c r="AW5057" s="15"/>
      <c r="AX5057" s="82"/>
      <c r="AY5057" s="10"/>
      <c r="AZ5057" s="10">
        <v>1</v>
      </c>
      <c r="BA5057" t="s">
        <v>22</v>
      </c>
      <c r="BB5057" t="s">
        <v>23</v>
      </c>
      <c r="BD5057" s="39" t="str">
        <f t="shared" si="158"/>
        <v>4916580477_ID-9061716458Pantene</v>
      </c>
    </row>
    <row r="5058" spans="2:56" ht="13.5" customHeight="1" x14ac:dyDescent="0.35">
      <c r="B5058" s="10" t="s">
        <v>17</v>
      </c>
      <c r="C5058" s="10" t="s">
        <v>2329</v>
      </c>
      <c r="D5058" s="10" t="s">
        <v>549</v>
      </c>
      <c r="E5058" s="10" t="s">
        <v>194</v>
      </c>
      <c r="F5058" s="10" t="s">
        <v>5990</v>
      </c>
      <c r="G5058" s="137" t="s">
        <v>17875</v>
      </c>
      <c r="H5058" s="10"/>
      <c r="I5058" s="10" t="s">
        <v>17876</v>
      </c>
      <c r="J5058" s="83" t="s">
        <v>19470</v>
      </c>
      <c r="K5058" s="10" t="s">
        <v>17877</v>
      </c>
      <c r="L5058" s="98">
        <f>IFERROR(VLOOKUP($F5058&amp;$C5058,Sales!$J:$W,9,0),0)</f>
        <v>0</v>
      </c>
      <c r="M5058" s="98">
        <f>IFERROR(VLOOKUP($F5058&amp;$C5058,Sales!$J:$W,10,0),0)</f>
        <v>0</v>
      </c>
      <c r="N5058" s="98">
        <f>IFERROR(VLOOKUP($F5058&amp;$C5058,Sales!$J:$W,11,0),0)</f>
        <v>0</v>
      </c>
      <c r="O5058" s="98">
        <f>IFERROR(VLOOKUP($F5058&amp;$C5058,Sales!$J:$W,12,0),0)</f>
        <v>0</v>
      </c>
      <c r="P5058" s="98">
        <f>IFERROR(VLOOKUP($F5058&amp;$C5058,Sales!$J:$W,13,0),0)</f>
        <v>0</v>
      </c>
      <c r="Q5058" s="98">
        <f>IFERROR(VLOOKUP($F5058&amp;$C5058,Sales!$A:$H,7,0),0)</f>
        <v>0</v>
      </c>
      <c r="R5058" s="41" t="str">
        <f t="shared" si="157"/>
        <v>ERROR</v>
      </c>
      <c r="S5058" s="15"/>
      <c r="T5058" s="15"/>
      <c r="U5058" s="15"/>
      <c r="V5058" s="15"/>
      <c r="W5058" s="15"/>
      <c r="X5058" s="15"/>
      <c r="Y5058" s="41"/>
      <c r="Z5058" s="41"/>
      <c r="AA5058" s="41"/>
      <c r="AB5058" s="15"/>
      <c r="AC5058" s="15"/>
      <c r="AD5058" s="15"/>
      <c r="AE5058" s="15"/>
      <c r="AF5058" s="15"/>
      <c r="AG5058" s="15"/>
      <c r="AH5058" s="15"/>
      <c r="AI5058" s="15"/>
      <c r="AJ5058" s="41"/>
      <c r="AK5058" s="15"/>
      <c r="AL5058" s="15"/>
      <c r="AM5058" s="15"/>
      <c r="AN5058" s="15"/>
      <c r="AO5058" s="15"/>
      <c r="AP5058" s="15"/>
      <c r="AQ5058" s="15"/>
      <c r="AR5058" s="15"/>
      <c r="AS5058" s="15"/>
      <c r="AT5058" s="15"/>
      <c r="AU5058" s="15"/>
      <c r="AV5058" s="15"/>
      <c r="AW5058" s="15"/>
      <c r="AX5058" s="15"/>
      <c r="AY5058" s="10"/>
      <c r="AZ5058" s="10">
        <v>1</v>
      </c>
      <c r="BA5058" t="s">
        <v>22</v>
      </c>
      <c r="BB5058" t="s">
        <v>88</v>
      </c>
      <c r="BD5058" s="39" t="str">
        <f t="shared" si="158"/>
        <v>5353072256_ID-10520682098Pantene</v>
      </c>
    </row>
    <row r="5059" spans="2:56" ht="13.5" customHeight="1" x14ac:dyDescent="0.35">
      <c r="B5059" s="10" t="s">
        <v>17</v>
      </c>
      <c r="C5059" s="10" t="s">
        <v>2329</v>
      </c>
      <c r="D5059" s="10" t="s">
        <v>549</v>
      </c>
      <c r="E5059" s="10" t="s">
        <v>194</v>
      </c>
      <c r="F5059" s="10" t="s">
        <v>5961</v>
      </c>
      <c r="G5059" s="137" t="s">
        <v>17878</v>
      </c>
      <c r="H5059" s="10"/>
      <c r="I5059" s="10" t="s">
        <v>6273</v>
      </c>
      <c r="J5059" s="83" t="s">
        <v>19471</v>
      </c>
      <c r="K5059" s="10" t="s">
        <v>17879</v>
      </c>
      <c r="L5059" s="98">
        <f>IFERROR(VLOOKUP($F5059&amp;$C5059,Sales!$J:$W,9,0),0)</f>
        <v>0</v>
      </c>
      <c r="M5059" s="98">
        <f>IFERROR(VLOOKUP($F5059&amp;$C5059,Sales!$J:$W,10,0),0)</f>
        <v>0</v>
      </c>
      <c r="N5059" s="98">
        <f>IFERROR(VLOOKUP($F5059&amp;$C5059,Sales!$J:$W,11,0),0)</f>
        <v>0</v>
      </c>
      <c r="O5059" s="98">
        <f>IFERROR(VLOOKUP($F5059&amp;$C5059,Sales!$J:$W,12,0),0)</f>
        <v>0</v>
      </c>
      <c r="P5059" s="98">
        <f>IFERROR(VLOOKUP($F5059&amp;$C5059,Sales!$J:$W,13,0),0)</f>
        <v>0</v>
      </c>
      <c r="Q5059" s="98">
        <f>IFERROR(VLOOKUP($F5059&amp;$C5059,Sales!$A:$H,7,0),0)</f>
        <v>0</v>
      </c>
      <c r="R5059" s="41" t="str">
        <f t="shared" si="157"/>
        <v>ERROR</v>
      </c>
      <c r="S5059" s="15"/>
      <c r="T5059" s="15"/>
      <c r="U5059" s="15"/>
      <c r="V5059" s="15"/>
      <c r="W5059" s="15"/>
      <c r="X5059" s="15"/>
      <c r="Y5059" s="41"/>
      <c r="Z5059" s="41"/>
      <c r="AA5059" s="41"/>
      <c r="AB5059" s="15"/>
      <c r="AC5059" s="15"/>
      <c r="AD5059" s="15"/>
      <c r="AE5059" s="15"/>
      <c r="AF5059" s="15"/>
      <c r="AG5059" s="15"/>
      <c r="AH5059" s="15"/>
      <c r="AI5059" s="15"/>
      <c r="AJ5059" s="41"/>
      <c r="AK5059" s="15"/>
      <c r="AL5059" s="15"/>
      <c r="AM5059" s="15"/>
      <c r="AN5059" s="15"/>
      <c r="AO5059" s="15"/>
      <c r="AP5059" s="15"/>
      <c r="AQ5059" s="15"/>
      <c r="AR5059" s="15"/>
      <c r="AS5059" s="15"/>
      <c r="AT5059" s="15"/>
      <c r="AU5059" s="15"/>
      <c r="AV5059" s="15"/>
      <c r="AW5059" s="15"/>
      <c r="AX5059" s="15"/>
      <c r="AY5059" s="10"/>
      <c r="AZ5059" s="10">
        <v>1</v>
      </c>
      <c r="BA5059" t="s">
        <v>22</v>
      </c>
      <c r="BB5059" t="s">
        <v>88</v>
      </c>
      <c r="BD5059" s="39" t="str">
        <f t="shared" si="158"/>
        <v>5353020580_ID-10520536450Pantene</v>
      </c>
    </row>
    <row r="5060" spans="2:56" ht="13.5" customHeight="1" x14ac:dyDescent="0.35">
      <c r="B5060" s="10" t="s">
        <v>17</v>
      </c>
      <c r="C5060" s="10" t="s">
        <v>2329</v>
      </c>
      <c r="D5060" s="10" t="s">
        <v>549</v>
      </c>
      <c r="E5060" s="10" t="s">
        <v>194</v>
      </c>
      <c r="F5060" s="10" t="s">
        <v>5962</v>
      </c>
      <c r="G5060" s="137" t="s">
        <v>17880</v>
      </c>
      <c r="H5060" s="10"/>
      <c r="I5060" s="10" t="s">
        <v>6272</v>
      </c>
      <c r="J5060" s="83" t="s">
        <v>19472</v>
      </c>
      <c r="K5060" s="10" t="s">
        <v>17881</v>
      </c>
      <c r="L5060" s="98">
        <f>IFERROR(VLOOKUP($F5060&amp;$C5060,Sales!$J:$W,9,0),0)</f>
        <v>0</v>
      </c>
      <c r="M5060" s="98">
        <f>IFERROR(VLOOKUP($F5060&amp;$C5060,Sales!$J:$W,10,0),0)</f>
        <v>0</v>
      </c>
      <c r="N5060" s="98">
        <f>IFERROR(VLOOKUP($F5060&amp;$C5060,Sales!$J:$W,11,0),0)</f>
        <v>0</v>
      </c>
      <c r="O5060" s="98">
        <f>IFERROR(VLOOKUP($F5060&amp;$C5060,Sales!$J:$W,12,0),0)</f>
        <v>0</v>
      </c>
      <c r="P5060" s="98">
        <f>IFERROR(VLOOKUP($F5060&amp;$C5060,Sales!$J:$W,13,0),0)</f>
        <v>0</v>
      </c>
      <c r="Q5060" s="98">
        <f>IFERROR(VLOOKUP($F5060&amp;$C5060,Sales!$A:$H,7,0),0)</f>
        <v>0</v>
      </c>
      <c r="R5060" s="41" t="str">
        <f t="shared" si="157"/>
        <v>ERROR</v>
      </c>
      <c r="S5060" s="15"/>
      <c r="T5060" s="15"/>
      <c r="U5060" s="15"/>
      <c r="V5060" s="15"/>
      <c r="W5060" s="15"/>
      <c r="X5060" s="15"/>
      <c r="Y5060" s="41"/>
      <c r="Z5060" s="41"/>
      <c r="AA5060" s="41"/>
      <c r="AB5060" s="15"/>
      <c r="AC5060" s="15"/>
      <c r="AD5060" s="15"/>
      <c r="AE5060" s="15"/>
      <c r="AF5060" s="15"/>
      <c r="AG5060" s="15"/>
      <c r="AH5060" s="15"/>
      <c r="AI5060" s="15"/>
      <c r="AJ5060" s="41"/>
      <c r="AK5060" s="15"/>
      <c r="AL5060" s="15"/>
      <c r="AM5060" s="15"/>
      <c r="AN5060" s="15"/>
      <c r="AO5060" s="15"/>
      <c r="AP5060" s="15"/>
      <c r="AQ5060" s="15"/>
      <c r="AR5060" s="15"/>
      <c r="AS5060" s="15"/>
      <c r="AT5060" s="15"/>
      <c r="AU5060" s="15"/>
      <c r="AV5060" s="15"/>
      <c r="AW5060" s="15"/>
      <c r="AX5060" s="15"/>
      <c r="AY5060" s="10"/>
      <c r="AZ5060" s="10">
        <v>1</v>
      </c>
      <c r="BA5060" t="s">
        <v>22</v>
      </c>
      <c r="BB5060" t="s">
        <v>88</v>
      </c>
      <c r="BD5060" s="39" t="str">
        <f t="shared" si="158"/>
        <v>5353026710_ID-10520650550Pantene</v>
      </c>
    </row>
    <row r="5061" spans="2:56" ht="13.5" customHeight="1" x14ac:dyDescent="0.35">
      <c r="B5061" s="10" t="s">
        <v>17</v>
      </c>
      <c r="C5061" s="10" t="s">
        <v>2329</v>
      </c>
      <c r="D5061" s="10" t="s">
        <v>549</v>
      </c>
      <c r="E5061" s="10" t="s">
        <v>194</v>
      </c>
      <c r="F5061" s="10" t="s">
        <v>571</v>
      </c>
      <c r="G5061" s="137" t="s">
        <v>17882</v>
      </c>
      <c r="H5061" s="10"/>
      <c r="I5061" s="10" t="s">
        <v>572</v>
      </c>
      <c r="J5061" s="83" t="s">
        <v>19473</v>
      </c>
      <c r="K5061" s="10" t="s">
        <v>17883</v>
      </c>
      <c r="L5061" s="98">
        <f>IFERROR(VLOOKUP($F5061&amp;$C5061,Sales!$J:$W,9,0),0)</f>
        <v>0</v>
      </c>
      <c r="M5061" s="98">
        <f>IFERROR(VLOOKUP($F5061&amp;$C5061,Sales!$J:$W,10,0),0)</f>
        <v>0</v>
      </c>
      <c r="N5061" s="98">
        <f>IFERROR(VLOOKUP($F5061&amp;$C5061,Sales!$J:$W,11,0),0)</f>
        <v>0</v>
      </c>
      <c r="O5061" s="98">
        <f>IFERROR(VLOOKUP($F5061&amp;$C5061,Sales!$J:$W,12,0),0)</f>
        <v>0</v>
      </c>
      <c r="P5061" s="98">
        <f>IFERROR(VLOOKUP($F5061&amp;$C5061,Sales!$J:$W,13,0),0)</f>
        <v>0</v>
      </c>
      <c r="Q5061" s="98">
        <f>IFERROR(VLOOKUP($F5061&amp;$C5061,Sales!$A:$H,7,0),0)</f>
        <v>0</v>
      </c>
      <c r="R5061" s="41" t="str">
        <f t="shared" ref="R5061:R5124" si="159">IFERROR(AVERAGE($S5061:$AW5061),"ERROR")</f>
        <v>ERROR</v>
      </c>
      <c r="S5061" s="15"/>
      <c r="T5061" s="15"/>
      <c r="U5061" s="15"/>
      <c r="V5061" s="15"/>
      <c r="W5061" s="15"/>
      <c r="X5061" s="15"/>
      <c r="Y5061" s="41"/>
      <c r="Z5061" s="41"/>
      <c r="AA5061" s="41"/>
      <c r="AB5061" s="15"/>
      <c r="AC5061" s="15"/>
      <c r="AD5061" s="15"/>
      <c r="AE5061" s="15"/>
      <c r="AF5061" s="15"/>
      <c r="AG5061" s="15"/>
      <c r="AH5061" s="15"/>
      <c r="AI5061" s="15"/>
      <c r="AJ5061" s="41"/>
      <c r="AK5061" s="15"/>
      <c r="AL5061" s="15"/>
      <c r="AM5061" s="15"/>
      <c r="AN5061" s="15"/>
      <c r="AO5061" s="15"/>
      <c r="AP5061" s="15"/>
      <c r="AQ5061" s="15"/>
      <c r="AR5061" s="15"/>
      <c r="AS5061" s="15"/>
      <c r="AT5061" s="15"/>
      <c r="AU5061" s="15"/>
      <c r="AV5061" s="15"/>
      <c r="AW5061" s="15"/>
      <c r="AX5061" s="15"/>
      <c r="AY5061" s="10"/>
      <c r="AZ5061" s="10">
        <v>1</v>
      </c>
      <c r="BA5061" t="s">
        <v>22</v>
      </c>
      <c r="BB5061" t="s">
        <v>88</v>
      </c>
      <c r="BD5061" s="39" t="str">
        <f t="shared" si="158"/>
        <v>PA780HBCJTSQANID-3110221Pantene</v>
      </c>
    </row>
    <row r="5062" spans="2:56" ht="13.5" customHeight="1" x14ac:dyDescent="0.35">
      <c r="B5062" s="10" t="s">
        <v>17</v>
      </c>
      <c r="C5062" s="10" t="s">
        <v>2329</v>
      </c>
      <c r="D5062" s="10" t="s">
        <v>549</v>
      </c>
      <c r="E5062" s="10" t="s">
        <v>194</v>
      </c>
      <c r="F5062" s="10" t="s">
        <v>565</v>
      </c>
      <c r="G5062" s="137" t="s">
        <v>17884</v>
      </c>
      <c r="H5062" s="10"/>
      <c r="I5062" s="10" t="s">
        <v>566</v>
      </c>
      <c r="J5062" s="83" t="s">
        <v>19474</v>
      </c>
      <c r="K5062" s="10" t="s">
        <v>17885</v>
      </c>
      <c r="L5062" s="98">
        <f>IFERROR(VLOOKUP($F5062&amp;$C5062,Sales!$J:$W,9,0),0)</f>
        <v>0</v>
      </c>
      <c r="M5062" s="98">
        <f>IFERROR(VLOOKUP($F5062&amp;$C5062,Sales!$J:$W,10,0),0)</f>
        <v>0</v>
      </c>
      <c r="N5062" s="98">
        <f>IFERROR(VLOOKUP($F5062&amp;$C5062,Sales!$J:$W,11,0),0)</f>
        <v>0</v>
      </c>
      <c r="O5062" s="98">
        <f>IFERROR(VLOOKUP($F5062&amp;$C5062,Sales!$J:$W,12,0),0)</f>
        <v>0</v>
      </c>
      <c r="P5062" s="98">
        <f>IFERROR(VLOOKUP($F5062&amp;$C5062,Sales!$J:$W,13,0),0)</f>
        <v>0</v>
      </c>
      <c r="Q5062" s="98">
        <f>IFERROR(VLOOKUP($F5062&amp;$C5062,Sales!$A:$H,7,0),0)</f>
        <v>0</v>
      </c>
      <c r="R5062" s="41" t="str">
        <f t="shared" si="159"/>
        <v>ERROR</v>
      </c>
      <c r="S5062" s="15"/>
      <c r="T5062" s="15"/>
      <c r="U5062" s="15"/>
      <c r="V5062" s="15"/>
      <c r="W5062" s="15"/>
      <c r="X5062" s="15"/>
      <c r="Y5062" s="41"/>
      <c r="Z5062" s="41"/>
      <c r="AA5062" s="41"/>
      <c r="AB5062" s="15"/>
      <c r="AC5062" s="15"/>
      <c r="AD5062" s="15"/>
      <c r="AE5062" s="15"/>
      <c r="AF5062" s="15"/>
      <c r="AG5062" s="15"/>
      <c r="AH5062" s="15"/>
      <c r="AI5062" s="15"/>
      <c r="AJ5062" s="41"/>
      <c r="AK5062" s="15"/>
      <c r="AL5062" s="15"/>
      <c r="AM5062" s="15"/>
      <c r="AN5062" s="15"/>
      <c r="AO5062" s="15"/>
      <c r="AP5062" s="15"/>
      <c r="AQ5062" s="15"/>
      <c r="AR5062" s="15"/>
      <c r="AS5062" s="15"/>
      <c r="AT5062" s="15"/>
      <c r="AU5062" s="15"/>
      <c r="AV5062" s="15"/>
      <c r="AW5062" s="15"/>
      <c r="AX5062" s="15"/>
      <c r="AY5062" s="10"/>
      <c r="AZ5062" s="10">
        <v>1</v>
      </c>
      <c r="BA5062" t="s">
        <v>22</v>
      </c>
      <c r="BB5062" t="s">
        <v>88</v>
      </c>
      <c r="BD5062" s="39" t="str">
        <f t="shared" si="158"/>
        <v>PA780HBCJTSRANID-3110222Pantene</v>
      </c>
    </row>
    <row r="5063" spans="2:56" ht="13.5" customHeight="1" x14ac:dyDescent="0.35">
      <c r="B5063" s="10" t="s">
        <v>17</v>
      </c>
      <c r="C5063" s="10" t="s">
        <v>2329</v>
      </c>
      <c r="D5063" s="10" t="s">
        <v>549</v>
      </c>
      <c r="E5063" s="10" t="s">
        <v>194</v>
      </c>
      <c r="F5063" s="10" t="s">
        <v>556</v>
      </c>
      <c r="G5063" s="137" t="s">
        <v>17886</v>
      </c>
      <c r="H5063" s="10"/>
      <c r="I5063" s="149" t="s">
        <v>557</v>
      </c>
      <c r="J5063" s="83" t="s">
        <v>19475</v>
      </c>
      <c r="K5063" s="10" t="s">
        <v>7205</v>
      </c>
      <c r="L5063" s="98">
        <f>IFERROR(VLOOKUP($F5063&amp;$C5063,Sales!$J:$W,9,0),0)</f>
        <v>4011309</v>
      </c>
      <c r="M5063" s="98">
        <f>IFERROR(VLOOKUP($F5063&amp;$C5063,Sales!$J:$W,10,0),0)</f>
        <v>0</v>
      </c>
      <c r="N5063" s="98">
        <f>IFERROR(VLOOKUP($F5063&amp;$C5063,Sales!$J:$W,11,0),0)</f>
        <v>0</v>
      </c>
      <c r="O5063" s="98">
        <f>IFERROR(VLOOKUP($F5063&amp;$C5063,Sales!$J:$W,12,0),0)</f>
        <v>29</v>
      </c>
      <c r="P5063" s="98">
        <f>IFERROR(VLOOKUP($F5063&amp;$C5063,Sales!$J:$W,13,0),0)</f>
        <v>1337103</v>
      </c>
      <c r="Q5063" s="98">
        <f>IFERROR(VLOOKUP($F5063&amp;$C5063,Sales!$A:$H,7,0),0)</f>
        <v>0</v>
      </c>
      <c r="R5063" s="41">
        <f t="shared" si="159"/>
        <v>1</v>
      </c>
      <c r="S5063" s="15">
        <v>1</v>
      </c>
      <c r="T5063" s="15"/>
      <c r="U5063" s="15"/>
      <c r="V5063" s="15">
        <v>1</v>
      </c>
      <c r="W5063" s="15">
        <v>1</v>
      </c>
      <c r="X5063" s="15">
        <v>1</v>
      </c>
      <c r="Y5063" s="41">
        <v>1</v>
      </c>
      <c r="Z5063" s="41">
        <v>1</v>
      </c>
      <c r="AA5063" s="15"/>
      <c r="AB5063" s="15"/>
      <c r="AC5063" s="15"/>
      <c r="AD5063" s="15"/>
      <c r="AE5063" s="15"/>
      <c r="AF5063" s="15"/>
      <c r="AG5063" s="15"/>
      <c r="AH5063" s="15"/>
      <c r="AI5063" s="15"/>
      <c r="AJ5063" s="15"/>
      <c r="AK5063" s="15"/>
      <c r="AL5063" s="15"/>
      <c r="AM5063" s="15"/>
      <c r="AN5063" s="15"/>
      <c r="AO5063" s="15"/>
      <c r="AP5063" s="15"/>
      <c r="AQ5063" s="15"/>
      <c r="AR5063" s="15"/>
      <c r="AS5063" s="15"/>
      <c r="AT5063" s="15"/>
      <c r="AU5063" s="15"/>
      <c r="AV5063" s="15"/>
      <c r="AW5063" s="15"/>
      <c r="AX5063" s="82"/>
      <c r="AY5063" s="10"/>
      <c r="AZ5063" s="10">
        <v>1</v>
      </c>
      <c r="BA5063" t="s">
        <v>22</v>
      </c>
      <c r="BB5063" t="s">
        <v>23</v>
      </c>
      <c r="BD5063" s="39" t="str">
        <f t="shared" si="158"/>
        <v>PA780HBABEQ4DKANID-115734138Pantene</v>
      </c>
    </row>
    <row r="5064" spans="2:56" ht="13.5" customHeight="1" x14ac:dyDescent="0.35">
      <c r="B5064" s="10" t="s">
        <v>17</v>
      </c>
      <c r="C5064" s="10" t="s">
        <v>2329</v>
      </c>
      <c r="D5064" s="10" t="s">
        <v>549</v>
      </c>
      <c r="E5064" s="10" t="s">
        <v>194</v>
      </c>
      <c r="F5064" s="10" t="s">
        <v>558</v>
      </c>
      <c r="G5064" s="137" t="s">
        <v>17887</v>
      </c>
      <c r="H5064" s="10"/>
      <c r="I5064" s="10" t="s">
        <v>559</v>
      </c>
      <c r="J5064" s="83" t="s">
        <v>19476</v>
      </c>
      <c r="K5064" s="10" t="s">
        <v>17888</v>
      </c>
      <c r="L5064" s="98">
        <f>IFERROR(VLOOKUP($F5064&amp;$C5064,Sales!$J:$W,9,0),0)</f>
        <v>0</v>
      </c>
      <c r="M5064" s="98">
        <f>IFERROR(VLOOKUP($F5064&amp;$C5064,Sales!$J:$W,10,0),0)</f>
        <v>0</v>
      </c>
      <c r="N5064" s="98">
        <f>IFERROR(VLOOKUP($F5064&amp;$C5064,Sales!$J:$W,11,0),0)</f>
        <v>0</v>
      </c>
      <c r="O5064" s="98">
        <f>IFERROR(VLOOKUP($F5064&amp;$C5064,Sales!$J:$W,12,0),0)</f>
        <v>0</v>
      </c>
      <c r="P5064" s="98">
        <f>IFERROR(VLOOKUP($F5064&amp;$C5064,Sales!$J:$W,13,0),0)</f>
        <v>0</v>
      </c>
      <c r="Q5064" s="98">
        <f>IFERROR(VLOOKUP($F5064&amp;$C5064,Sales!$A:$H,7,0),0)</f>
        <v>0</v>
      </c>
      <c r="R5064" s="41" t="str">
        <f t="shared" si="159"/>
        <v>ERROR</v>
      </c>
      <c r="S5064" s="15"/>
      <c r="T5064" s="15"/>
      <c r="U5064" s="15"/>
      <c r="V5064" s="15"/>
      <c r="W5064" s="15"/>
      <c r="X5064" s="15"/>
      <c r="Y5064" s="41"/>
      <c r="Z5064" s="41"/>
      <c r="AA5064" s="41"/>
      <c r="AB5064" s="15"/>
      <c r="AC5064" s="15"/>
      <c r="AD5064" s="15"/>
      <c r="AE5064" s="15"/>
      <c r="AF5064" s="15"/>
      <c r="AG5064" s="15"/>
      <c r="AH5064" s="15"/>
      <c r="AI5064" s="15"/>
      <c r="AJ5064" s="41"/>
      <c r="AK5064" s="15"/>
      <c r="AL5064" s="15"/>
      <c r="AM5064" s="15"/>
      <c r="AN5064" s="15"/>
      <c r="AO5064" s="15"/>
      <c r="AP5064" s="15"/>
      <c r="AQ5064" s="15"/>
      <c r="AR5064" s="15"/>
      <c r="AS5064" s="15"/>
      <c r="AT5064" s="15"/>
      <c r="AU5064" s="15"/>
      <c r="AV5064" s="15"/>
      <c r="AW5064" s="15"/>
      <c r="AX5064" s="15"/>
      <c r="AY5064" s="10"/>
      <c r="AZ5064" s="10">
        <v>1</v>
      </c>
      <c r="BA5064" t="s">
        <v>22</v>
      </c>
      <c r="BB5064" t="s">
        <v>88</v>
      </c>
      <c r="BD5064" s="39" t="str">
        <f t="shared" si="158"/>
        <v>PA780HBADPG9ANID-202542Pantene</v>
      </c>
    </row>
    <row r="5065" spans="2:56" ht="13.5" customHeight="1" x14ac:dyDescent="0.35">
      <c r="B5065" s="10" t="s">
        <v>17</v>
      </c>
      <c r="C5065" s="10" t="s">
        <v>2329</v>
      </c>
      <c r="D5065" s="10" t="s">
        <v>549</v>
      </c>
      <c r="E5065" s="10" t="s">
        <v>194</v>
      </c>
      <c r="F5065" s="10" t="s">
        <v>725</v>
      </c>
      <c r="G5065" s="137" t="s">
        <v>17889</v>
      </c>
      <c r="H5065" s="10"/>
      <c r="I5065" s="10" t="s">
        <v>560</v>
      </c>
      <c r="J5065" s="83" t="s">
        <v>19477</v>
      </c>
      <c r="K5065" s="10" t="s">
        <v>17890</v>
      </c>
      <c r="L5065" s="98">
        <f>IFERROR(VLOOKUP($F5065&amp;$C5065,Sales!$J:$W,9,0),0)</f>
        <v>0</v>
      </c>
      <c r="M5065" s="98">
        <f>IFERROR(VLOOKUP($F5065&amp;$C5065,Sales!$J:$W,10,0),0)</f>
        <v>0</v>
      </c>
      <c r="N5065" s="98">
        <f>IFERROR(VLOOKUP($F5065&amp;$C5065,Sales!$J:$W,11,0),0)</f>
        <v>0</v>
      </c>
      <c r="O5065" s="98">
        <f>IFERROR(VLOOKUP($F5065&amp;$C5065,Sales!$J:$W,12,0),0)</f>
        <v>0</v>
      </c>
      <c r="P5065" s="98">
        <f>IFERROR(VLOOKUP($F5065&amp;$C5065,Sales!$J:$W,13,0),0)</f>
        <v>0</v>
      </c>
      <c r="Q5065" s="98">
        <f>IFERROR(VLOOKUP($F5065&amp;$C5065,Sales!$A:$H,7,0),0)</f>
        <v>0</v>
      </c>
      <c r="R5065" s="41" t="str">
        <f t="shared" si="159"/>
        <v>ERROR</v>
      </c>
      <c r="S5065" s="15"/>
      <c r="T5065" s="15"/>
      <c r="U5065" s="15"/>
      <c r="V5065" s="15"/>
      <c r="W5065" s="15"/>
      <c r="X5065" s="15"/>
      <c r="Y5065" s="41"/>
      <c r="Z5065" s="41"/>
      <c r="AA5065" s="41"/>
      <c r="AB5065" s="15"/>
      <c r="AC5065" s="15"/>
      <c r="AD5065" s="15"/>
      <c r="AE5065" s="15"/>
      <c r="AF5065" s="15"/>
      <c r="AG5065" s="15"/>
      <c r="AH5065" s="15"/>
      <c r="AI5065" s="15"/>
      <c r="AJ5065" s="41"/>
      <c r="AK5065" s="15"/>
      <c r="AL5065" s="15"/>
      <c r="AM5065" s="15"/>
      <c r="AN5065" s="15"/>
      <c r="AO5065" s="15"/>
      <c r="AP5065" s="15"/>
      <c r="AQ5065" s="15"/>
      <c r="AR5065" s="15"/>
      <c r="AS5065" s="15"/>
      <c r="AT5065" s="15"/>
      <c r="AU5065" s="15"/>
      <c r="AV5065" s="15"/>
      <c r="AW5065" s="15"/>
      <c r="AX5065" s="15"/>
      <c r="AY5065" s="10"/>
      <c r="AZ5065" s="10">
        <v>1</v>
      </c>
      <c r="BA5065" t="s">
        <v>22</v>
      </c>
      <c r="BB5065" t="s">
        <v>88</v>
      </c>
      <c r="BD5065" s="39" t="str">
        <f t="shared" si="158"/>
        <v>PA780HBAC6PYANID-117701Pantene</v>
      </c>
    </row>
    <row r="5066" spans="2:56" ht="13.5" customHeight="1" x14ac:dyDescent="0.35">
      <c r="B5066" s="10" t="s">
        <v>17</v>
      </c>
      <c r="C5066" s="10" t="s">
        <v>2329</v>
      </c>
      <c r="D5066" s="10" t="s">
        <v>549</v>
      </c>
      <c r="E5066" s="10" t="s">
        <v>194</v>
      </c>
      <c r="F5066" s="10" t="s">
        <v>561</v>
      </c>
      <c r="G5066" s="137" t="s">
        <v>17891</v>
      </c>
      <c r="H5066" s="10"/>
      <c r="I5066" s="149" t="s">
        <v>562</v>
      </c>
      <c r="J5066" s="83" t="s">
        <v>19478</v>
      </c>
      <c r="K5066" s="10" t="s">
        <v>4394</v>
      </c>
      <c r="L5066" s="98">
        <f>IFERROR(VLOOKUP($F5066&amp;$C5066,Sales!$J:$W,9,0),0)</f>
        <v>12080033.999999998</v>
      </c>
      <c r="M5066" s="98">
        <f>IFERROR(VLOOKUP($F5066&amp;$C5066,Sales!$J:$W,10,0),0)</f>
        <v>1244889</v>
      </c>
      <c r="N5066" s="98">
        <f>IFERROR(VLOOKUP($F5066&amp;$C5066,Sales!$J:$W,11,0),0)</f>
        <v>0</v>
      </c>
      <c r="O5066" s="98">
        <f>IFERROR(VLOOKUP($F5066&amp;$C5066,Sales!$J:$W,12,0),0)</f>
        <v>96.333333333333329</v>
      </c>
      <c r="P5066" s="98">
        <f>IFERROR(VLOOKUP($F5066&amp;$C5066,Sales!$J:$W,13,0),0)</f>
        <v>4441640.9999999991</v>
      </c>
      <c r="Q5066" s="98">
        <f>IFERROR(VLOOKUP($F5066&amp;$C5066,Sales!$A:$H,7,0),0)</f>
        <v>0</v>
      </c>
      <c r="R5066" s="41">
        <f t="shared" si="159"/>
        <v>1</v>
      </c>
      <c r="S5066" s="15">
        <v>1</v>
      </c>
      <c r="T5066" s="15"/>
      <c r="U5066" s="15"/>
      <c r="V5066" s="15">
        <v>1</v>
      </c>
      <c r="W5066" s="15">
        <v>1</v>
      </c>
      <c r="X5066" s="15">
        <v>1</v>
      </c>
      <c r="Y5066" s="41">
        <v>1</v>
      </c>
      <c r="Z5066" s="41">
        <v>1</v>
      </c>
      <c r="AA5066" s="15"/>
      <c r="AB5066" s="15"/>
      <c r="AC5066" s="15"/>
      <c r="AD5066" s="15"/>
      <c r="AE5066" s="15"/>
      <c r="AF5066" s="15"/>
      <c r="AG5066" s="15"/>
      <c r="AH5066" s="15"/>
      <c r="AI5066" s="15"/>
      <c r="AJ5066" s="15"/>
      <c r="AK5066" s="15"/>
      <c r="AL5066" s="15"/>
      <c r="AM5066" s="15"/>
      <c r="AN5066" s="15"/>
      <c r="AO5066" s="15"/>
      <c r="AP5066" s="15"/>
      <c r="AQ5066" s="15"/>
      <c r="AR5066" s="15"/>
      <c r="AS5066" s="15"/>
      <c r="AT5066" s="15"/>
      <c r="AU5066" s="15"/>
      <c r="AV5066" s="15"/>
      <c r="AW5066" s="15"/>
      <c r="AX5066" s="82"/>
      <c r="AY5066" s="10"/>
      <c r="AZ5066" s="10">
        <v>1</v>
      </c>
      <c r="BA5066" t="s">
        <v>22</v>
      </c>
      <c r="BB5066" t="s">
        <v>23</v>
      </c>
      <c r="BD5066" s="39" t="str">
        <f t="shared" si="158"/>
        <v>PA780HB75XEUANID-54471Pantene</v>
      </c>
    </row>
    <row r="5067" spans="2:56" ht="13.5" customHeight="1" x14ac:dyDescent="0.35">
      <c r="B5067" s="10" t="s">
        <v>17</v>
      </c>
      <c r="C5067" s="10" t="s">
        <v>2329</v>
      </c>
      <c r="D5067" s="10" t="s">
        <v>549</v>
      </c>
      <c r="E5067" s="10" t="s">
        <v>194</v>
      </c>
      <c r="F5067" s="10" t="s">
        <v>649</v>
      </c>
      <c r="G5067" s="137" t="s">
        <v>17892</v>
      </c>
      <c r="H5067" s="10"/>
      <c r="I5067" s="149" t="s">
        <v>1327</v>
      </c>
      <c r="J5067" s="83" t="s">
        <v>19479</v>
      </c>
      <c r="K5067" s="10" t="s">
        <v>7200</v>
      </c>
      <c r="L5067" s="98">
        <f>IFERROR(VLOOKUP($F5067&amp;$C5067,Sales!$J:$W,9,0),0)</f>
        <v>0</v>
      </c>
      <c r="M5067" s="98">
        <f>IFERROR(VLOOKUP($F5067&amp;$C5067,Sales!$J:$W,10,0),0)</f>
        <v>2766420</v>
      </c>
      <c r="N5067" s="98">
        <f>IFERROR(VLOOKUP($F5067&amp;$C5067,Sales!$J:$W,11,0),0)</f>
        <v>5532840</v>
      </c>
      <c r="O5067" s="98">
        <f>IFERROR(VLOOKUP($F5067&amp;$C5067,Sales!$J:$W,12,0),0)</f>
        <v>60</v>
      </c>
      <c r="P5067" s="98">
        <f>IFERROR(VLOOKUP($F5067&amp;$C5067,Sales!$J:$W,13,0),0)</f>
        <v>2766420</v>
      </c>
      <c r="Q5067" s="98">
        <f>IFERROR(VLOOKUP($F5067&amp;$C5067,Sales!$A:$H,7,0),0)</f>
        <v>0</v>
      </c>
      <c r="R5067" s="41">
        <f t="shared" si="159"/>
        <v>1</v>
      </c>
      <c r="S5067" s="15">
        <v>1</v>
      </c>
      <c r="T5067" s="15"/>
      <c r="U5067" s="15"/>
      <c r="V5067" s="15">
        <v>1</v>
      </c>
      <c r="W5067" s="15">
        <v>1</v>
      </c>
      <c r="X5067" s="15">
        <v>1</v>
      </c>
      <c r="Y5067" s="41">
        <v>1</v>
      </c>
      <c r="Z5067" s="41">
        <v>1</v>
      </c>
      <c r="AA5067" s="15"/>
      <c r="AB5067" s="15"/>
      <c r="AC5067" s="15"/>
      <c r="AD5067" s="15"/>
      <c r="AE5067" s="15"/>
      <c r="AF5067" s="15"/>
      <c r="AG5067" s="15"/>
      <c r="AH5067" s="15"/>
      <c r="AI5067" s="15"/>
      <c r="AJ5067" s="15"/>
      <c r="AK5067" s="15"/>
      <c r="AL5067" s="15"/>
      <c r="AM5067" s="15"/>
      <c r="AN5067" s="15"/>
      <c r="AO5067" s="15"/>
      <c r="AP5067" s="15"/>
      <c r="AQ5067" s="15"/>
      <c r="AR5067" s="15"/>
      <c r="AS5067" s="15"/>
      <c r="AT5067" s="15"/>
      <c r="AU5067" s="15"/>
      <c r="AV5067" s="15"/>
      <c r="AW5067" s="15"/>
      <c r="AX5067" s="82"/>
      <c r="AY5067" s="10"/>
      <c r="AZ5067" s="10">
        <v>1</v>
      </c>
      <c r="BA5067" t="s">
        <v>22</v>
      </c>
      <c r="BB5067" t="s">
        <v>23</v>
      </c>
      <c r="BD5067" s="39" t="str">
        <f t="shared" si="158"/>
        <v>PA780HBAC6Q1ANID-117704Pantene</v>
      </c>
    </row>
    <row r="5068" spans="2:56" ht="13.5" customHeight="1" x14ac:dyDescent="0.35">
      <c r="B5068" s="10" t="s">
        <v>17</v>
      </c>
      <c r="C5068" s="10" t="s">
        <v>2329</v>
      </c>
      <c r="D5068" s="10" t="s">
        <v>549</v>
      </c>
      <c r="E5068" s="10" t="s">
        <v>194</v>
      </c>
      <c r="F5068" s="10" t="s">
        <v>5788</v>
      </c>
      <c r="G5068" s="137" t="s">
        <v>17893</v>
      </c>
      <c r="H5068" s="10"/>
      <c r="I5068" s="149" t="s">
        <v>5817</v>
      </c>
      <c r="J5068" s="83" t="s">
        <v>19480</v>
      </c>
      <c r="K5068" s="10" t="s">
        <v>5789</v>
      </c>
      <c r="L5068" s="98">
        <f>IFERROR(VLOOKUP($F5068&amp;$C5068,Sales!$J:$W,9,0),0)</f>
        <v>17143970</v>
      </c>
      <c r="M5068" s="98">
        <f>IFERROR(VLOOKUP($F5068&amp;$C5068,Sales!$J:$W,10,0),0)</f>
        <v>0</v>
      </c>
      <c r="N5068" s="98">
        <f>IFERROR(VLOOKUP($F5068&amp;$C5068,Sales!$J:$W,11,0),0)</f>
        <v>0</v>
      </c>
      <c r="O5068" s="98">
        <f>IFERROR(VLOOKUP($F5068&amp;$C5068,Sales!$J:$W,12,0),0)</f>
        <v>38.333333333333336</v>
      </c>
      <c r="P5068" s="98">
        <f>IFERROR(VLOOKUP($F5068&amp;$C5068,Sales!$J:$W,13,0),0)</f>
        <v>5714656.666666667</v>
      </c>
      <c r="Q5068" s="98">
        <f>IFERROR(VLOOKUP($F5068&amp;$C5068,Sales!$A:$H,7,0),0)</f>
        <v>0</v>
      </c>
      <c r="R5068" s="41">
        <f t="shared" si="159"/>
        <v>1</v>
      </c>
      <c r="S5068" s="15">
        <v>1</v>
      </c>
      <c r="T5068" s="15"/>
      <c r="U5068" s="15"/>
      <c r="V5068" s="15">
        <v>1</v>
      </c>
      <c r="W5068" s="15">
        <v>1</v>
      </c>
      <c r="X5068" s="15">
        <v>1</v>
      </c>
      <c r="Y5068" s="41">
        <v>1</v>
      </c>
      <c r="Z5068" s="41">
        <v>1</v>
      </c>
      <c r="AA5068" s="15"/>
      <c r="AB5068" s="15"/>
      <c r="AC5068" s="15"/>
      <c r="AD5068" s="15"/>
      <c r="AE5068" s="15"/>
      <c r="AF5068" s="15"/>
      <c r="AG5068" s="15"/>
      <c r="AH5068" s="15"/>
      <c r="AI5068" s="15"/>
      <c r="AJ5068" s="15"/>
      <c r="AK5068" s="15"/>
      <c r="AL5068" s="15"/>
      <c r="AM5068" s="15"/>
      <c r="AN5068" s="15"/>
      <c r="AO5068" s="15"/>
      <c r="AP5068" s="15"/>
      <c r="AQ5068" s="15"/>
      <c r="AR5068" s="15"/>
      <c r="AS5068" s="15"/>
      <c r="AT5068" s="15"/>
      <c r="AU5068" s="15"/>
      <c r="AV5068" s="15"/>
      <c r="AW5068" s="15"/>
      <c r="AX5068" s="82"/>
      <c r="AY5068" s="10"/>
      <c r="AZ5068" s="10">
        <v>1</v>
      </c>
      <c r="BA5068" t="s">
        <v>22</v>
      </c>
      <c r="BB5068" t="s">
        <v>23</v>
      </c>
      <c r="BD5068" s="39" t="str">
        <f t="shared" si="158"/>
        <v>4916610115_ID-9061688734Pantene</v>
      </c>
    </row>
    <row r="5069" spans="2:56" ht="13.5" customHeight="1" x14ac:dyDescent="0.35">
      <c r="B5069" s="10" t="s">
        <v>17</v>
      </c>
      <c r="C5069" s="10" t="s">
        <v>2329</v>
      </c>
      <c r="D5069" s="10" t="s">
        <v>549</v>
      </c>
      <c r="E5069" s="10" t="s">
        <v>194</v>
      </c>
      <c r="F5069" s="10" t="s">
        <v>5790</v>
      </c>
      <c r="G5069" s="137" t="s">
        <v>17894</v>
      </c>
      <c r="H5069" s="10"/>
      <c r="I5069" s="149" t="s">
        <v>5827</v>
      </c>
      <c r="J5069" s="83" t="s">
        <v>19481</v>
      </c>
      <c r="K5069" s="10" t="s">
        <v>5791</v>
      </c>
      <c r="L5069" s="98">
        <f>IFERROR(VLOOKUP($F5069&amp;$C5069,Sales!$J:$W,9,0),0)</f>
        <v>7380284.9999999991</v>
      </c>
      <c r="M5069" s="98">
        <f>IFERROR(VLOOKUP($F5069&amp;$C5069,Sales!$J:$W,10,0),0)</f>
        <v>5591125</v>
      </c>
      <c r="N5069" s="98">
        <f>IFERROR(VLOOKUP($F5069&amp;$C5069,Sales!$J:$W,11,0),0)</f>
        <v>12971410</v>
      </c>
      <c r="O5069" s="98">
        <f>IFERROR(VLOOKUP($F5069&amp;$C5069,Sales!$J:$W,12,0),0)</f>
        <v>38.666666666666664</v>
      </c>
      <c r="P5069" s="98">
        <f>IFERROR(VLOOKUP($F5069&amp;$C5069,Sales!$J:$W,13,0),0)</f>
        <v>8647606.666666666</v>
      </c>
      <c r="Q5069" s="98">
        <f>IFERROR(VLOOKUP($F5069&amp;$C5069,Sales!$A:$H,7,0),0)</f>
        <v>0</v>
      </c>
      <c r="R5069" s="41">
        <f t="shared" si="159"/>
        <v>1</v>
      </c>
      <c r="S5069" s="15">
        <v>1</v>
      </c>
      <c r="T5069" s="15"/>
      <c r="U5069" s="15"/>
      <c r="V5069" s="15">
        <v>1</v>
      </c>
      <c r="W5069" s="15">
        <v>1</v>
      </c>
      <c r="X5069" s="15">
        <v>1</v>
      </c>
      <c r="Y5069" s="41">
        <v>1</v>
      </c>
      <c r="Z5069" s="41">
        <v>1</v>
      </c>
      <c r="AA5069" s="15"/>
      <c r="AB5069" s="15"/>
      <c r="AC5069" s="15"/>
      <c r="AD5069" s="15"/>
      <c r="AE5069" s="15"/>
      <c r="AF5069" s="15"/>
      <c r="AG5069" s="15"/>
      <c r="AH5069" s="15"/>
      <c r="AI5069" s="15"/>
      <c r="AJ5069" s="15"/>
      <c r="AK5069" s="15"/>
      <c r="AL5069" s="15"/>
      <c r="AM5069" s="15"/>
      <c r="AN5069" s="15"/>
      <c r="AO5069" s="15"/>
      <c r="AP5069" s="15"/>
      <c r="AQ5069" s="15"/>
      <c r="AR5069" s="15"/>
      <c r="AS5069" s="15"/>
      <c r="AT5069" s="15"/>
      <c r="AU5069" s="15"/>
      <c r="AV5069" s="15"/>
      <c r="AW5069" s="15"/>
      <c r="AX5069" s="82"/>
      <c r="AY5069" s="10"/>
      <c r="AZ5069" s="10">
        <v>1</v>
      </c>
      <c r="BA5069" t="s">
        <v>22</v>
      </c>
      <c r="BB5069" t="s">
        <v>23</v>
      </c>
      <c r="BD5069" s="39" t="str">
        <f t="shared" si="158"/>
        <v>4916564608_ID-9061762027Pantene</v>
      </c>
    </row>
    <row r="5070" spans="2:56" ht="13.5" customHeight="1" x14ac:dyDescent="0.35">
      <c r="B5070" s="10" t="s">
        <v>17</v>
      </c>
      <c r="C5070" s="10" t="s">
        <v>2329</v>
      </c>
      <c r="D5070" s="10" t="s">
        <v>549</v>
      </c>
      <c r="E5070" s="10" t="s">
        <v>194</v>
      </c>
      <c r="F5070" s="10" t="s">
        <v>5793</v>
      </c>
      <c r="G5070" s="137" t="s">
        <v>17895</v>
      </c>
      <c r="H5070" s="10"/>
      <c r="I5070" s="149" t="s">
        <v>5828</v>
      </c>
      <c r="J5070" s="83" t="s">
        <v>19482</v>
      </c>
      <c r="K5070" s="10" t="s">
        <v>5794</v>
      </c>
      <c r="L5070" s="98">
        <f>IFERROR(VLOOKUP($F5070&amp;$C5070,Sales!$J:$W,9,0),0)</f>
        <v>13602279.999999998</v>
      </c>
      <c r="M5070" s="98">
        <f>IFERROR(VLOOKUP($F5070&amp;$C5070,Sales!$J:$W,10,0),0)</f>
        <v>7481254</v>
      </c>
      <c r="N5070" s="98">
        <f>IFERROR(VLOOKUP($F5070&amp;$C5070,Sales!$J:$W,11,0),0)</f>
        <v>0</v>
      </c>
      <c r="O5070" s="98">
        <f>IFERROR(VLOOKUP($F5070&amp;$C5070,Sales!$J:$W,12,0),0)</f>
        <v>20.666666666666668</v>
      </c>
      <c r="P5070" s="98">
        <f>IFERROR(VLOOKUP($F5070&amp;$C5070,Sales!$J:$W,13,0),0)</f>
        <v>7027844.666666667</v>
      </c>
      <c r="Q5070" s="98">
        <f>IFERROR(VLOOKUP($F5070&amp;$C5070,Sales!$A:$H,7,0),0)</f>
        <v>0</v>
      </c>
      <c r="R5070" s="41">
        <f t="shared" si="159"/>
        <v>1</v>
      </c>
      <c r="S5070" s="15">
        <v>1</v>
      </c>
      <c r="T5070" s="15"/>
      <c r="U5070" s="15"/>
      <c r="V5070" s="15">
        <v>1</v>
      </c>
      <c r="W5070" s="15">
        <v>1</v>
      </c>
      <c r="X5070" s="15">
        <v>1</v>
      </c>
      <c r="Y5070" s="41">
        <v>1</v>
      </c>
      <c r="Z5070" s="41">
        <v>1</v>
      </c>
      <c r="AA5070" s="15"/>
      <c r="AB5070" s="15"/>
      <c r="AC5070" s="15"/>
      <c r="AD5070" s="15"/>
      <c r="AE5070" s="15"/>
      <c r="AF5070" s="15"/>
      <c r="AG5070" s="15"/>
      <c r="AH5070" s="15"/>
      <c r="AI5070" s="15"/>
      <c r="AJ5070" s="15"/>
      <c r="AK5070" s="15"/>
      <c r="AL5070" s="15"/>
      <c r="AM5070" s="15"/>
      <c r="AN5070" s="15"/>
      <c r="AO5070" s="15"/>
      <c r="AP5070" s="15"/>
      <c r="AQ5070" s="15"/>
      <c r="AR5070" s="15"/>
      <c r="AS5070" s="15"/>
      <c r="AT5070" s="15"/>
      <c r="AU5070" s="15"/>
      <c r="AV5070" s="15"/>
      <c r="AW5070" s="15"/>
      <c r="AX5070" s="82"/>
      <c r="AY5070" s="10"/>
      <c r="AZ5070" s="10">
        <v>1</v>
      </c>
      <c r="BA5070" t="s">
        <v>22</v>
      </c>
      <c r="BB5070" t="s">
        <v>23</v>
      </c>
      <c r="BD5070" s="39" t="str">
        <f t="shared" si="158"/>
        <v>4916544752_ID-9061754157Pantene</v>
      </c>
    </row>
    <row r="5071" spans="2:56" ht="13.5" customHeight="1" x14ac:dyDescent="0.35">
      <c r="B5071" s="10" t="s">
        <v>17</v>
      </c>
      <c r="C5071" s="10" t="s">
        <v>2329</v>
      </c>
      <c r="D5071" s="10" t="s">
        <v>549</v>
      </c>
      <c r="E5071" s="10" t="s">
        <v>194</v>
      </c>
      <c r="F5071" s="10" t="s">
        <v>593</v>
      </c>
      <c r="G5071" s="137" t="s">
        <v>17896</v>
      </c>
      <c r="H5071" s="10"/>
      <c r="I5071" s="10" t="s">
        <v>594</v>
      </c>
      <c r="J5071" s="83" t="s">
        <v>19483</v>
      </c>
      <c r="K5071" s="10" t="s">
        <v>1342</v>
      </c>
      <c r="L5071" s="98">
        <f>IFERROR(VLOOKUP($F5071&amp;$C5071,Sales!$J:$W,9,0),0)</f>
        <v>0</v>
      </c>
      <c r="M5071" s="98">
        <f>IFERROR(VLOOKUP($F5071&amp;$C5071,Sales!$J:$W,10,0),0)</f>
        <v>0</v>
      </c>
      <c r="N5071" s="98">
        <f>IFERROR(VLOOKUP($F5071&amp;$C5071,Sales!$J:$W,11,0),0)</f>
        <v>0</v>
      </c>
      <c r="O5071" s="98">
        <f>IFERROR(VLOOKUP($F5071&amp;$C5071,Sales!$J:$W,12,0),0)</f>
        <v>0</v>
      </c>
      <c r="P5071" s="98">
        <f>IFERROR(VLOOKUP($F5071&amp;$C5071,Sales!$J:$W,13,0),0)</f>
        <v>0</v>
      </c>
      <c r="Q5071" s="98">
        <f>IFERROR(VLOOKUP($F5071&amp;$C5071,Sales!$A:$H,7,0),0)</f>
        <v>0</v>
      </c>
      <c r="R5071" s="41" t="str">
        <f t="shared" si="159"/>
        <v>ERROR</v>
      </c>
      <c r="S5071" s="15"/>
      <c r="T5071" s="15"/>
      <c r="U5071" s="15"/>
      <c r="V5071" s="15"/>
      <c r="W5071" s="15"/>
      <c r="X5071" s="15"/>
      <c r="Y5071" s="41"/>
      <c r="Z5071" s="41"/>
      <c r="AA5071" s="41"/>
      <c r="AB5071" s="15"/>
      <c r="AC5071" s="15"/>
      <c r="AD5071" s="15"/>
      <c r="AE5071" s="15"/>
      <c r="AF5071" s="15"/>
      <c r="AG5071" s="15"/>
      <c r="AH5071" s="15"/>
      <c r="AI5071" s="15"/>
      <c r="AJ5071" s="41"/>
      <c r="AK5071" s="15"/>
      <c r="AL5071" s="15"/>
      <c r="AM5071" s="15"/>
      <c r="AN5071" s="15"/>
      <c r="AO5071" s="15"/>
      <c r="AP5071" s="15"/>
      <c r="AQ5071" s="15"/>
      <c r="AR5071" s="15"/>
      <c r="AS5071" s="15"/>
      <c r="AT5071" s="15"/>
      <c r="AU5071" s="15"/>
      <c r="AV5071" s="15"/>
      <c r="AW5071" s="15"/>
      <c r="AX5071" s="15"/>
      <c r="AY5071" s="10"/>
      <c r="AZ5071" s="10">
        <v>1</v>
      </c>
      <c r="BA5071" t="s">
        <v>22</v>
      </c>
      <c r="BB5071" t="s">
        <v>88</v>
      </c>
      <c r="BD5071" s="39" t="str">
        <f t="shared" si="158"/>
        <v>510198914_ID-675808994Pantene</v>
      </c>
    </row>
    <row r="5072" spans="2:56" ht="13.5" customHeight="1" x14ac:dyDescent="0.35">
      <c r="B5072" s="10" t="s">
        <v>17</v>
      </c>
      <c r="C5072" s="10" t="s">
        <v>2329</v>
      </c>
      <c r="D5072" s="10" t="s">
        <v>549</v>
      </c>
      <c r="E5072" s="10" t="s">
        <v>194</v>
      </c>
      <c r="F5072" s="10" t="s">
        <v>6277</v>
      </c>
      <c r="G5072" s="137" t="s">
        <v>17897</v>
      </c>
      <c r="H5072" s="10"/>
      <c r="I5072" s="10" t="s">
        <v>6278</v>
      </c>
      <c r="J5072" s="83" t="s">
        <v>19484</v>
      </c>
      <c r="K5072" s="10" t="s">
        <v>6410</v>
      </c>
      <c r="L5072" s="98">
        <f>IFERROR(VLOOKUP($F5072&amp;$C5072,Sales!$J:$W,9,0),0)</f>
        <v>0</v>
      </c>
      <c r="M5072" s="98">
        <f>IFERROR(VLOOKUP($F5072&amp;$C5072,Sales!$J:$W,10,0),0)</f>
        <v>0</v>
      </c>
      <c r="N5072" s="98">
        <f>IFERROR(VLOOKUP($F5072&amp;$C5072,Sales!$J:$W,11,0),0)</f>
        <v>0</v>
      </c>
      <c r="O5072" s="98">
        <f>IFERROR(VLOOKUP($F5072&amp;$C5072,Sales!$J:$W,12,0),0)</f>
        <v>0</v>
      </c>
      <c r="P5072" s="98">
        <f>IFERROR(VLOOKUP($F5072&amp;$C5072,Sales!$J:$W,13,0),0)</f>
        <v>0</v>
      </c>
      <c r="Q5072" s="98">
        <f>IFERROR(VLOOKUP($F5072&amp;$C5072,Sales!$A:$H,7,0),0)</f>
        <v>0</v>
      </c>
      <c r="R5072" s="41" t="str">
        <f t="shared" si="159"/>
        <v>ERROR</v>
      </c>
      <c r="S5072" s="15"/>
      <c r="T5072" s="15"/>
      <c r="U5072" s="15"/>
      <c r="V5072" s="15"/>
      <c r="W5072" s="15"/>
      <c r="X5072" s="15"/>
      <c r="Y5072" s="41"/>
      <c r="Z5072" s="41"/>
      <c r="AA5072" s="41"/>
      <c r="AB5072" s="15"/>
      <c r="AC5072" s="15"/>
      <c r="AD5072" s="15"/>
      <c r="AE5072" s="15"/>
      <c r="AF5072" s="15"/>
      <c r="AG5072" s="15"/>
      <c r="AH5072" s="15"/>
      <c r="AI5072" s="15"/>
      <c r="AJ5072" s="41"/>
      <c r="AK5072" s="15"/>
      <c r="AL5072" s="15"/>
      <c r="AM5072" s="15"/>
      <c r="AN5072" s="15"/>
      <c r="AO5072" s="15"/>
      <c r="AP5072" s="15"/>
      <c r="AQ5072" s="15"/>
      <c r="AR5072" s="15"/>
      <c r="AS5072" s="15"/>
      <c r="AT5072" s="15"/>
      <c r="AU5072" s="15"/>
      <c r="AV5072" s="15"/>
      <c r="AW5072" s="15"/>
      <c r="AX5072" s="15"/>
      <c r="AY5072" s="10"/>
      <c r="AZ5072" s="10">
        <v>1</v>
      </c>
      <c r="BA5072" t="s">
        <v>22</v>
      </c>
      <c r="BB5072" t="s">
        <v>88</v>
      </c>
      <c r="BD5072" s="39" t="str">
        <f t="shared" si="158"/>
        <v>510190997_ID-675828320Pantene</v>
      </c>
    </row>
    <row r="5073" spans="2:59" ht="13.5" customHeight="1" x14ac:dyDescent="0.35">
      <c r="B5073" s="10" t="s">
        <v>17</v>
      </c>
      <c r="C5073" s="10" t="s">
        <v>2329</v>
      </c>
      <c r="D5073" s="10" t="s">
        <v>549</v>
      </c>
      <c r="E5073" s="10" t="s">
        <v>194</v>
      </c>
      <c r="F5073" s="10" t="s">
        <v>587</v>
      </c>
      <c r="G5073" s="137" t="s">
        <v>17898</v>
      </c>
      <c r="H5073" s="10"/>
      <c r="I5073" s="10" t="s">
        <v>588</v>
      </c>
      <c r="J5073" s="83" t="s">
        <v>19485</v>
      </c>
      <c r="K5073" s="10" t="s">
        <v>1354</v>
      </c>
      <c r="L5073" s="98">
        <f>IFERROR(VLOOKUP($F5073&amp;$C5073,Sales!$J:$W,9,0),0)</f>
        <v>0</v>
      </c>
      <c r="M5073" s="98">
        <f>IFERROR(VLOOKUP($F5073&amp;$C5073,Sales!$J:$W,10,0),0)</f>
        <v>0</v>
      </c>
      <c r="N5073" s="98">
        <f>IFERROR(VLOOKUP($F5073&amp;$C5073,Sales!$J:$W,11,0),0)</f>
        <v>0</v>
      </c>
      <c r="O5073" s="98">
        <f>IFERROR(VLOOKUP($F5073&amp;$C5073,Sales!$J:$W,12,0),0)</f>
        <v>0</v>
      </c>
      <c r="P5073" s="98">
        <f>IFERROR(VLOOKUP($F5073&amp;$C5073,Sales!$J:$W,13,0),0)</f>
        <v>0</v>
      </c>
      <c r="Q5073" s="98">
        <f>IFERROR(VLOOKUP($F5073&amp;$C5073,Sales!$A:$H,7,0),0)</f>
        <v>0</v>
      </c>
      <c r="R5073" s="41" t="str">
        <f t="shared" si="159"/>
        <v>ERROR</v>
      </c>
      <c r="S5073" s="15"/>
      <c r="T5073" s="15"/>
      <c r="U5073" s="15"/>
      <c r="V5073" s="15"/>
      <c r="W5073" s="15"/>
      <c r="X5073" s="15"/>
      <c r="Y5073" s="41"/>
      <c r="Z5073" s="41"/>
      <c r="AA5073" s="41"/>
      <c r="AB5073" s="15"/>
      <c r="AC5073" s="15"/>
      <c r="AD5073" s="15"/>
      <c r="AE5073" s="15"/>
      <c r="AF5073" s="15"/>
      <c r="AG5073" s="15"/>
      <c r="AH5073" s="15"/>
      <c r="AI5073" s="15"/>
      <c r="AJ5073" s="41"/>
      <c r="AK5073" s="15"/>
      <c r="AL5073" s="15"/>
      <c r="AM5073" s="15"/>
      <c r="AN5073" s="15"/>
      <c r="AO5073" s="15"/>
      <c r="AP5073" s="15"/>
      <c r="AQ5073" s="15"/>
      <c r="AR5073" s="15"/>
      <c r="AS5073" s="15"/>
      <c r="AT5073" s="15"/>
      <c r="AU5073" s="15"/>
      <c r="AV5073" s="15"/>
      <c r="AW5073" s="15"/>
      <c r="AX5073" s="15"/>
      <c r="AY5073" s="10"/>
      <c r="AZ5073" s="10">
        <v>1</v>
      </c>
      <c r="BA5073" t="s">
        <v>22</v>
      </c>
      <c r="BB5073" t="s">
        <v>88</v>
      </c>
      <c r="BD5073" s="39" t="str">
        <f t="shared" si="158"/>
        <v>510200896_ID-675834319Pantene</v>
      </c>
    </row>
    <row r="5074" spans="2:59" ht="13.5" customHeight="1" x14ac:dyDescent="0.35">
      <c r="B5074" s="10" t="s">
        <v>17</v>
      </c>
      <c r="C5074" s="10" t="s">
        <v>2329</v>
      </c>
      <c r="D5074" s="10" t="s">
        <v>549</v>
      </c>
      <c r="E5074" s="10" t="s">
        <v>194</v>
      </c>
      <c r="F5074" s="10" t="s">
        <v>6153</v>
      </c>
      <c r="G5074" s="137" t="s">
        <v>17899</v>
      </c>
      <c r="H5074" s="10"/>
      <c r="I5074" s="10" t="s">
        <v>6154</v>
      </c>
      <c r="J5074" s="83" t="s">
        <v>19486</v>
      </c>
      <c r="K5074" s="10" t="s">
        <v>1373</v>
      </c>
      <c r="L5074" s="98">
        <f>IFERROR(VLOOKUP($F5074&amp;$C5074,Sales!$J:$W,9,0),0)</f>
        <v>0</v>
      </c>
      <c r="M5074" s="98">
        <f>IFERROR(VLOOKUP($F5074&amp;$C5074,Sales!$J:$W,10,0),0)</f>
        <v>0</v>
      </c>
      <c r="N5074" s="98">
        <f>IFERROR(VLOOKUP($F5074&amp;$C5074,Sales!$J:$W,11,0),0)</f>
        <v>0</v>
      </c>
      <c r="O5074" s="98">
        <f>IFERROR(VLOOKUP($F5074&amp;$C5074,Sales!$J:$W,12,0),0)</f>
        <v>0</v>
      </c>
      <c r="P5074" s="98">
        <f>IFERROR(VLOOKUP($F5074&amp;$C5074,Sales!$J:$W,13,0),0)</f>
        <v>0</v>
      </c>
      <c r="Q5074" s="98">
        <f>IFERROR(VLOOKUP($F5074&amp;$C5074,Sales!$A:$H,7,0),0)</f>
        <v>0</v>
      </c>
      <c r="R5074" s="41" t="str">
        <f t="shared" si="159"/>
        <v>ERROR</v>
      </c>
      <c r="S5074" s="15"/>
      <c r="T5074" s="15"/>
      <c r="U5074" s="15"/>
      <c r="V5074" s="15"/>
      <c r="W5074" s="15"/>
      <c r="X5074" s="15"/>
      <c r="Y5074" s="41"/>
      <c r="Z5074" s="41"/>
      <c r="AA5074" s="41"/>
      <c r="AB5074" s="15"/>
      <c r="AC5074" s="15"/>
      <c r="AD5074" s="15"/>
      <c r="AE5074" s="15"/>
      <c r="AF5074" s="15"/>
      <c r="AG5074" s="15"/>
      <c r="AH5074" s="15"/>
      <c r="AI5074" s="15"/>
      <c r="AJ5074" s="41"/>
      <c r="AK5074" s="15"/>
      <c r="AL5074" s="15"/>
      <c r="AM5074" s="15"/>
      <c r="AN5074" s="15"/>
      <c r="AO5074" s="15"/>
      <c r="AP5074" s="15"/>
      <c r="AQ5074" s="15"/>
      <c r="AR5074" s="15"/>
      <c r="AS5074" s="15"/>
      <c r="AT5074" s="15"/>
      <c r="AU5074" s="15"/>
      <c r="AV5074" s="15"/>
      <c r="AW5074" s="15"/>
      <c r="AX5074" s="15"/>
      <c r="AY5074" s="10"/>
      <c r="AZ5074" s="10">
        <v>1</v>
      </c>
      <c r="BA5074" t="s">
        <v>22</v>
      </c>
      <c r="BB5074" t="s">
        <v>88</v>
      </c>
      <c r="BD5074" s="39" t="str">
        <f t="shared" si="158"/>
        <v>510226153_ID-675846057Pantene</v>
      </c>
    </row>
    <row r="5075" spans="2:59" ht="13.5" customHeight="1" x14ac:dyDescent="0.35">
      <c r="B5075" s="10" t="s">
        <v>17</v>
      </c>
      <c r="C5075" s="10" t="s">
        <v>2329</v>
      </c>
      <c r="D5075" s="10" t="s">
        <v>549</v>
      </c>
      <c r="E5075" s="10" t="s">
        <v>194</v>
      </c>
      <c r="F5075" s="10" t="s">
        <v>6411</v>
      </c>
      <c r="G5075" s="137" t="s">
        <v>17900</v>
      </c>
      <c r="H5075" s="10"/>
      <c r="I5075" s="10" t="s">
        <v>6412</v>
      </c>
      <c r="J5075" s="83" t="s">
        <v>19487</v>
      </c>
      <c r="K5075" s="10" t="s">
        <v>17901</v>
      </c>
      <c r="L5075" s="98">
        <f>IFERROR(VLOOKUP($F5075&amp;$C5075,Sales!$J:$W,9,0),0)</f>
        <v>0</v>
      </c>
      <c r="M5075" s="98">
        <f>IFERROR(VLOOKUP($F5075&amp;$C5075,Sales!$J:$W,10,0),0)</f>
        <v>0</v>
      </c>
      <c r="N5075" s="98">
        <f>IFERROR(VLOOKUP($F5075&amp;$C5075,Sales!$J:$W,11,0),0)</f>
        <v>0</v>
      </c>
      <c r="O5075" s="98">
        <f>IFERROR(VLOOKUP($F5075&amp;$C5075,Sales!$J:$W,12,0),0)</f>
        <v>0</v>
      </c>
      <c r="P5075" s="98">
        <f>IFERROR(VLOOKUP($F5075&amp;$C5075,Sales!$J:$W,13,0),0)</f>
        <v>0</v>
      </c>
      <c r="Q5075" s="98">
        <f>IFERROR(VLOOKUP($F5075&amp;$C5075,Sales!$A:$H,7,0),0)</f>
        <v>0</v>
      </c>
      <c r="R5075" s="41" t="str">
        <f t="shared" si="159"/>
        <v>ERROR</v>
      </c>
      <c r="S5075" s="15"/>
      <c r="T5075" s="15"/>
      <c r="U5075" s="15"/>
      <c r="V5075" s="15"/>
      <c r="W5075" s="15"/>
      <c r="X5075" s="15"/>
      <c r="Y5075" s="41"/>
      <c r="Z5075" s="41"/>
      <c r="AA5075" s="41"/>
      <c r="AB5075" s="15"/>
      <c r="AC5075" s="15"/>
      <c r="AD5075" s="15"/>
      <c r="AE5075" s="15"/>
      <c r="AF5075" s="15"/>
      <c r="AG5075" s="15"/>
      <c r="AH5075" s="15"/>
      <c r="AI5075" s="15"/>
      <c r="AJ5075" s="41"/>
      <c r="AK5075" s="15"/>
      <c r="AL5075" s="15"/>
      <c r="AM5075" s="15"/>
      <c r="AN5075" s="15"/>
      <c r="AO5075" s="15"/>
      <c r="AP5075" s="15"/>
      <c r="AQ5075" s="15"/>
      <c r="AR5075" s="15"/>
      <c r="AS5075" s="15"/>
      <c r="AT5075" s="15"/>
      <c r="AU5075" s="15"/>
      <c r="AV5075" s="15"/>
      <c r="AW5075" s="15"/>
      <c r="AX5075" s="15"/>
      <c r="AY5075" s="10"/>
      <c r="AZ5075" s="10">
        <v>1</v>
      </c>
      <c r="BA5075" t="s">
        <v>22</v>
      </c>
      <c r="BB5075" t="s">
        <v>88</v>
      </c>
      <c r="BD5075" s="39" t="str">
        <f t="shared" si="158"/>
        <v>708654758_ID-979476716Pantene</v>
      </c>
    </row>
    <row r="5076" spans="2:59" ht="13.5" customHeight="1" x14ac:dyDescent="0.35">
      <c r="B5076" s="10" t="s">
        <v>17</v>
      </c>
      <c r="C5076" s="10" t="s">
        <v>2329</v>
      </c>
      <c r="D5076" s="10" t="s">
        <v>549</v>
      </c>
      <c r="E5076" s="10" t="s">
        <v>194</v>
      </c>
      <c r="F5076" s="10" t="s">
        <v>573</v>
      </c>
      <c r="G5076" s="137" t="s">
        <v>17902</v>
      </c>
      <c r="H5076" s="10"/>
      <c r="I5076" s="10" t="s">
        <v>574</v>
      </c>
      <c r="J5076" s="83" t="s">
        <v>19488</v>
      </c>
      <c r="K5076" s="10" t="s">
        <v>7261</v>
      </c>
      <c r="L5076" s="98">
        <f>IFERROR(VLOOKUP($F5076&amp;$C5076,Sales!$J:$W,9,0),0)</f>
        <v>0</v>
      </c>
      <c r="M5076" s="98">
        <f>IFERROR(VLOOKUP($F5076&amp;$C5076,Sales!$J:$W,10,0),0)</f>
        <v>0</v>
      </c>
      <c r="N5076" s="98">
        <f>IFERROR(VLOOKUP($F5076&amp;$C5076,Sales!$J:$W,11,0),0)</f>
        <v>0</v>
      </c>
      <c r="O5076" s="98">
        <f>IFERROR(VLOOKUP($F5076&amp;$C5076,Sales!$J:$W,12,0),0)</f>
        <v>0</v>
      </c>
      <c r="P5076" s="98">
        <f>IFERROR(VLOOKUP($F5076&amp;$C5076,Sales!$J:$W,13,0),0)</f>
        <v>0</v>
      </c>
      <c r="Q5076" s="98">
        <f>IFERROR(VLOOKUP($F5076&amp;$C5076,Sales!$A:$H,7,0),0)</f>
        <v>0</v>
      </c>
      <c r="R5076" s="41" t="str">
        <f t="shared" si="159"/>
        <v>ERROR</v>
      </c>
      <c r="S5076" s="15"/>
      <c r="T5076" s="15"/>
      <c r="U5076" s="15"/>
      <c r="V5076" s="15"/>
      <c r="W5076" s="15"/>
      <c r="X5076" s="15"/>
      <c r="Y5076" s="41"/>
      <c r="Z5076" s="41"/>
      <c r="AA5076" s="41"/>
      <c r="AB5076" s="15"/>
      <c r="AC5076" s="15"/>
      <c r="AD5076" s="15"/>
      <c r="AE5076" s="15"/>
      <c r="AF5076" s="15"/>
      <c r="AG5076" s="15"/>
      <c r="AH5076" s="15"/>
      <c r="AI5076" s="15"/>
      <c r="AJ5076" s="41"/>
      <c r="AK5076" s="15"/>
      <c r="AL5076" s="15"/>
      <c r="AM5076" s="15"/>
      <c r="AN5076" s="15"/>
      <c r="AO5076" s="15"/>
      <c r="AP5076" s="15"/>
      <c r="AQ5076" s="15"/>
      <c r="AR5076" s="15"/>
      <c r="AS5076" s="15"/>
      <c r="AT5076" s="15"/>
      <c r="AU5076" s="15"/>
      <c r="AV5076" s="15"/>
      <c r="AW5076" s="15"/>
      <c r="AX5076" s="15"/>
      <c r="AY5076" s="10"/>
      <c r="AZ5076" s="10">
        <v>1</v>
      </c>
      <c r="BA5076" t="s">
        <v>22</v>
      </c>
      <c r="BB5076" t="s">
        <v>88</v>
      </c>
      <c r="BD5076" s="39" t="str">
        <f t="shared" si="158"/>
        <v>707108422_ID-976854793Pantene</v>
      </c>
      <c r="BE5076" s="81">
        <v>44813</v>
      </c>
      <c r="BF5076" t="s">
        <v>13429</v>
      </c>
    </row>
    <row r="5077" spans="2:59" ht="13.5" customHeight="1" x14ac:dyDescent="0.35">
      <c r="B5077" s="10" t="s">
        <v>17</v>
      </c>
      <c r="C5077" s="10" t="s">
        <v>2329</v>
      </c>
      <c r="D5077" s="10" t="s">
        <v>549</v>
      </c>
      <c r="E5077" s="10" t="s">
        <v>194</v>
      </c>
      <c r="F5077" s="10" t="s">
        <v>1438</v>
      </c>
      <c r="G5077" s="137" t="s">
        <v>17903</v>
      </c>
      <c r="H5077" s="10"/>
      <c r="I5077" s="10" t="s">
        <v>1439</v>
      </c>
      <c r="J5077" s="83" t="s">
        <v>19489</v>
      </c>
      <c r="K5077" s="10" t="s">
        <v>17904</v>
      </c>
      <c r="L5077" s="98">
        <f>IFERROR(VLOOKUP($F5077&amp;$C5077,Sales!$J:$W,9,0),0)</f>
        <v>0</v>
      </c>
      <c r="M5077" s="98">
        <f>IFERROR(VLOOKUP($F5077&amp;$C5077,Sales!$J:$W,10,0),0)</f>
        <v>0</v>
      </c>
      <c r="N5077" s="98">
        <f>IFERROR(VLOOKUP($F5077&amp;$C5077,Sales!$J:$W,11,0),0)</f>
        <v>0</v>
      </c>
      <c r="O5077" s="98">
        <f>IFERROR(VLOOKUP($F5077&amp;$C5077,Sales!$J:$W,12,0),0)</f>
        <v>0</v>
      </c>
      <c r="P5077" s="98">
        <f>IFERROR(VLOOKUP($F5077&amp;$C5077,Sales!$J:$W,13,0),0)</f>
        <v>0</v>
      </c>
      <c r="Q5077" s="98">
        <f>IFERROR(VLOOKUP($F5077&amp;$C5077,Sales!$A:$H,7,0),0)</f>
        <v>0</v>
      </c>
      <c r="R5077" s="41" t="str">
        <f t="shared" si="159"/>
        <v>ERROR</v>
      </c>
      <c r="S5077" s="15"/>
      <c r="T5077" s="15"/>
      <c r="U5077" s="15"/>
      <c r="V5077" s="15"/>
      <c r="W5077" s="15"/>
      <c r="X5077" s="15"/>
      <c r="Y5077" s="41"/>
      <c r="Z5077" s="41"/>
      <c r="AA5077" s="41"/>
      <c r="AB5077" s="15"/>
      <c r="AC5077" s="15"/>
      <c r="AD5077" s="15"/>
      <c r="AE5077" s="15"/>
      <c r="AF5077" s="15"/>
      <c r="AG5077" s="15"/>
      <c r="AH5077" s="15"/>
      <c r="AI5077" s="15"/>
      <c r="AJ5077" s="41"/>
      <c r="AK5077" s="15"/>
      <c r="AL5077" s="15"/>
      <c r="AM5077" s="15"/>
      <c r="AN5077" s="15"/>
      <c r="AO5077" s="15"/>
      <c r="AP5077" s="15"/>
      <c r="AQ5077" s="15"/>
      <c r="AR5077" s="15"/>
      <c r="AS5077" s="15"/>
      <c r="AT5077" s="15"/>
      <c r="AU5077" s="15"/>
      <c r="AV5077" s="15"/>
      <c r="AW5077" s="15"/>
      <c r="AX5077" s="15"/>
      <c r="AY5077" s="10"/>
      <c r="AZ5077" s="10">
        <v>1</v>
      </c>
      <c r="BA5077" t="s">
        <v>22</v>
      </c>
      <c r="BB5077" t="s">
        <v>88</v>
      </c>
      <c r="BD5077" s="39" t="str">
        <f t="shared" si="158"/>
        <v>707110376_ID-976910030Pantene</v>
      </c>
      <c r="BE5077" s="81">
        <v>44830</v>
      </c>
      <c r="BF5077" t="s">
        <v>17905</v>
      </c>
    </row>
    <row r="5078" spans="2:59" ht="13.5" customHeight="1" x14ac:dyDescent="0.35">
      <c r="B5078" s="10" t="s">
        <v>17</v>
      </c>
      <c r="C5078" s="10" t="s">
        <v>2329</v>
      </c>
      <c r="D5078" s="10" t="s">
        <v>549</v>
      </c>
      <c r="E5078" s="10" t="s">
        <v>194</v>
      </c>
      <c r="F5078" s="10" t="s">
        <v>6099</v>
      </c>
      <c r="G5078" s="137" t="s">
        <v>17906</v>
      </c>
      <c r="H5078" s="10"/>
      <c r="I5078" s="10" t="s">
        <v>6413</v>
      </c>
      <c r="J5078" s="83" t="s">
        <v>19490</v>
      </c>
      <c r="K5078" s="10" t="s">
        <v>8071</v>
      </c>
      <c r="L5078" s="98">
        <f>IFERROR(VLOOKUP($F5078&amp;$C5078,Sales!$J:$W,9,0),0)</f>
        <v>0</v>
      </c>
      <c r="M5078" s="98">
        <f>IFERROR(VLOOKUP($F5078&amp;$C5078,Sales!$J:$W,10,0),0)</f>
        <v>0</v>
      </c>
      <c r="N5078" s="98">
        <f>IFERROR(VLOOKUP($F5078&amp;$C5078,Sales!$J:$W,11,0),0)</f>
        <v>0</v>
      </c>
      <c r="O5078" s="98">
        <f>IFERROR(VLOOKUP($F5078&amp;$C5078,Sales!$J:$W,12,0),0)</f>
        <v>0</v>
      </c>
      <c r="P5078" s="98">
        <f>IFERROR(VLOOKUP($F5078&amp;$C5078,Sales!$J:$W,13,0),0)</f>
        <v>0</v>
      </c>
      <c r="Q5078" s="98">
        <f>IFERROR(VLOOKUP($F5078&amp;$C5078,Sales!$A:$H,7,0),0)</f>
        <v>0</v>
      </c>
      <c r="R5078" s="41" t="str">
        <f t="shared" si="159"/>
        <v>ERROR</v>
      </c>
      <c r="S5078" s="15"/>
      <c r="T5078" s="15"/>
      <c r="U5078" s="15"/>
      <c r="V5078" s="15"/>
      <c r="W5078" s="15"/>
      <c r="X5078" s="15"/>
      <c r="Y5078" s="41"/>
      <c r="Z5078" s="41"/>
      <c r="AA5078" s="41"/>
      <c r="AB5078" s="15"/>
      <c r="AC5078" s="15"/>
      <c r="AD5078" s="15"/>
      <c r="AE5078" s="15"/>
      <c r="AF5078" s="15"/>
      <c r="AG5078" s="15"/>
      <c r="AH5078" s="15"/>
      <c r="AI5078" s="15"/>
      <c r="AJ5078" s="41"/>
      <c r="AK5078" s="15"/>
      <c r="AL5078" s="15"/>
      <c r="AM5078" s="15"/>
      <c r="AN5078" s="15"/>
      <c r="AO5078" s="15"/>
      <c r="AP5078" s="15"/>
      <c r="AQ5078" s="15"/>
      <c r="AR5078" s="15"/>
      <c r="AS5078" s="15"/>
      <c r="AT5078" s="15"/>
      <c r="AU5078" s="15"/>
      <c r="AV5078" s="15"/>
      <c r="AW5078" s="15"/>
      <c r="AX5078" s="15"/>
      <c r="AY5078" s="10"/>
      <c r="AZ5078" s="10">
        <v>1</v>
      </c>
      <c r="BA5078" t="s">
        <v>22</v>
      </c>
      <c r="BB5078" t="s">
        <v>88</v>
      </c>
      <c r="BD5078" s="39" t="str">
        <f t="shared" si="158"/>
        <v>707182209_ID-976916753Pantene</v>
      </c>
      <c r="BE5078" s="81">
        <v>44812</v>
      </c>
      <c r="BF5078" t="s">
        <v>13429</v>
      </c>
      <c r="BG5078" t="s">
        <v>17616</v>
      </c>
    </row>
    <row r="5079" spans="2:59" ht="13.5" customHeight="1" x14ac:dyDescent="0.35">
      <c r="B5079" s="10" t="s">
        <v>17</v>
      </c>
      <c r="C5079" s="10" t="s">
        <v>2329</v>
      </c>
      <c r="D5079" s="10" t="s">
        <v>549</v>
      </c>
      <c r="E5079" s="10" t="s">
        <v>194</v>
      </c>
      <c r="F5079" s="10" t="s">
        <v>1384</v>
      </c>
      <c r="G5079" s="137" t="s">
        <v>17907</v>
      </c>
      <c r="H5079" s="10"/>
      <c r="I5079" s="10" t="s">
        <v>1385</v>
      </c>
      <c r="J5079" s="83" t="s">
        <v>19491</v>
      </c>
      <c r="K5079" s="10" t="s">
        <v>17908</v>
      </c>
      <c r="L5079" s="98">
        <f>IFERROR(VLOOKUP($F5079&amp;$C5079,Sales!$J:$W,9,0),0)</f>
        <v>0</v>
      </c>
      <c r="M5079" s="98">
        <f>IFERROR(VLOOKUP($F5079&amp;$C5079,Sales!$J:$W,10,0),0)</f>
        <v>0</v>
      </c>
      <c r="N5079" s="98">
        <f>IFERROR(VLOOKUP($F5079&amp;$C5079,Sales!$J:$W,11,0),0)</f>
        <v>0</v>
      </c>
      <c r="O5079" s="98">
        <f>IFERROR(VLOOKUP($F5079&amp;$C5079,Sales!$J:$W,12,0),0)</f>
        <v>0</v>
      </c>
      <c r="P5079" s="98">
        <f>IFERROR(VLOOKUP($F5079&amp;$C5079,Sales!$J:$W,13,0),0)</f>
        <v>0</v>
      </c>
      <c r="Q5079" s="98">
        <f>IFERROR(VLOOKUP($F5079&amp;$C5079,Sales!$A:$H,7,0),0)</f>
        <v>0</v>
      </c>
      <c r="R5079" s="41" t="str">
        <f t="shared" si="159"/>
        <v>ERROR</v>
      </c>
      <c r="S5079" s="15"/>
      <c r="T5079" s="15"/>
      <c r="U5079" s="15"/>
      <c r="V5079" s="15"/>
      <c r="W5079" s="15"/>
      <c r="X5079" s="15"/>
      <c r="Y5079" s="41"/>
      <c r="Z5079" s="41"/>
      <c r="AA5079" s="41"/>
      <c r="AB5079" s="15"/>
      <c r="AC5079" s="15"/>
      <c r="AD5079" s="15"/>
      <c r="AE5079" s="15"/>
      <c r="AF5079" s="15"/>
      <c r="AG5079" s="15"/>
      <c r="AH5079" s="15"/>
      <c r="AI5079" s="15"/>
      <c r="AJ5079" s="41"/>
      <c r="AK5079" s="15"/>
      <c r="AL5079" s="15"/>
      <c r="AM5079" s="15"/>
      <c r="AN5079" s="15"/>
      <c r="AO5079" s="15"/>
      <c r="AP5079" s="15"/>
      <c r="AQ5079" s="15"/>
      <c r="AR5079" s="15"/>
      <c r="AS5079" s="15"/>
      <c r="AT5079" s="15"/>
      <c r="AU5079" s="15"/>
      <c r="AV5079" s="15"/>
      <c r="AW5079" s="15"/>
      <c r="AX5079" s="15"/>
      <c r="AY5079" s="10"/>
      <c r="AZ5079" s="10">
        <v>1</v>
      </c>
      <c r="BA5079" t="s">
        <v>22</v>
      </c>
      <c r="BB5079" t="s">
        <v>88</v>
      </c>
      <c r="BD5079" s="39" t="str">
        <f t="shared" si="158"/>
        <v>805116210_ID-1137832869Pantene</v>
      </c>
    </row>
    <row r="5080" spans="2:59" ht="13.5" customHeight="1" x14ac:dyDescent="0.35">
      <c r="B5080" s="10" t="s">
        <v>17</v>
      </c>
      <c r="C5080" s="10" t="s">
        <v>2329</v>
      </c>
      <c r="D5080" s="10" t="s">
        <v>549</v>
      </c>
      <c r="E5080" s="10" t="s">
        <v>194</v>
      </c>
      <c r="F5080" s="10" t="s">
        <v>579</v>
      </c>
      <c r="G5080" s="137" t="s">
        <v>17909</v>
      </c>
      <c r="H5080" s="10"/>
      <c r="I5080" s="10" t="s">
        <v>580</v>
      </c>
      <c r="J5080" s="83" t="s">
        <v>19492</v>
      </c>
      <c r="K5080" s="10" t="s">
        <v>17910</v>
      </c>
      <c r="L5080" s="98">
        <f>IFERROR(VLOOKUP($F5080&amp;$C5080,Sales!$J:$W,9,0),0)</f>
        <v>0</v>
      </c>
      <c r="M5080" s="98">
        <f>IFERROR(VLOOKUP($F5080&amp;$C5080,Sales!$J:$W,10,0),0)</f>
        <v>0</v>
      </c>
      <c r="N5080" s="98">
        <f>IFERROR(VLOOKUP($F5080&amp;$C5080,Sales!$J:$W,11,0),0)</f>
        <v>0</v>
      </c>
      <c r="O5080" s="98">
        <f>IFERROR(VLOOKUP($F5080&amp;$C5080,Sales!$J:$W,12,0),0)</f>
        <v>0</v>
      </c>
      <c r="P5080" s="98">
        <f>IFERROR(VLOOKUP($F5080&amp;$C5080,Sales!$J:$W,13,0),0)</f>
        <v>0</v>
      </c>
      <c r="Q5080" s="98">
        <f>IFERROR(VLOOKUP($F5080&amp;$C5080,Sales!$A:$H,7,0),0)</f>
        <v>0</v>
      </c>
      <c r="R5080" s="41" t="str">
        <f t="shared" si="159"/>
        <v>ERROR</v>
      </c>
      <c r="S5080" s="15"/>
      <c r="T5080" s="15"/>
      <c r="U5080" s="15"/>
      <c r="V5080" s="15"/>
      <c r="W5080" s="15"/>
      <c r="X5080" s="15"/>
      <c r="Y5080" s="41"/>
      <c r="Z5080" s="41"/>
      <c r="AA5080" s="41"/>
      <c r="AB5080" s="15"/>
      <c r="AC5080" s="15"/>
      <c r="AD5080" s="15"/>
      <c r="AE5080" s="15"/>
      <c r="AF5080" s="15"/>
      <c r="AG5080" s="15"/>
      <c r="AH5080" s="15"/>
      <c r="AI5080" s="15"/>
      <c r="AJ5080" s="41"/>
      <c r="AK5080" s="15"/>
      <c r="AL5080" s="15"/>
      <c r="AM5080" s="15"/>
      <c r="AN5080" s="15"/>
      <c r="AO5080" s="15"/>
      <c r="AP5080" s="15"/>
      <c r="AQ5080" s="15"/>
      <c r="AR5080" s="15"/>
      <c r="AS5080" s="15"/>
      <c r="AT5080" s="15"/>
      <c r="AU5080" s="15"/>
      <c r="AV5080" s="15"/>
      <c r="AW5080" s="15"/>
      <c r="AX5080" s="15"/>
      <c r="AY5080" s="10"/>
      <c r="AZ5080" s="10">
        <v>1</v>
      </c>
      <c r="BA5080" t="s">
        <v>22</v>
      </c>
      <c r="BB5080" t="s">
        <v>88</v>
      </c>
      <c r="BD5080" s="39" t="str">
        <f t="shared" si="158"/>
        <v>5353044548_ID-10520620650Pantene</v>
      </c>
    </row>
    <row r="5081" spans="2:59" ht="13.5" customHeight="1" x14ac:dyDescent="0.35">
      <c r="B5081" s="10" t="s">
        <v>17</v>
      </c>
      <c r="C5081" s="10" t="s">
        <v>2329</v>
      </c>
      <c r="D5081" s="10" t="s">
        <v>549</v>
      </c>
      <c r="E5081" s="10" t="s">
        <v>194</v>
      </c>
      <c r="F5081" s="10" t="s">
        <v>6096</v>
      </c>
      <c r="G5081" s="137" t="s">
        <v>17911</v>
      </c>
      <c r="H5081" s="10"/>
      <c r="I5081" s="10" t="s">
        <v>6414</v>
      </c>
      <c r="J5081" s="83" t="s">
        <v>19493</v>
      </c>
      <c r="K5081" s="10" t="s">
        <v>8061</v>
      </c>
      <c r="L5081" s="98">
        <f>IFERROR(VLOOKUP($F5081&amp;$C5081,Sales!$J:$W,9,0),0)</f>
        <v>1591712</v>
      </c>
      <c r="M5081" s="98">
        <f>IFERROR(VLOOKUP($F5081&amp;$C5081,Sales!$J:$W,10,0),0)</f>
        <v>0</v>
      </c>
      <c r="N5081" s="98">
        <f>IFERROR(VLOOKUP($F5081&amp;$C5081,Sales!$J:$W,11,0),0)</f>
        <v>0</v>
      </c>
      <c r="O5081" s="98">
        <f>IFERROR(VLOOKUP($F5081&amp;$C5081,Sales!$J:$W,12,0),0)</f>
        <v>5.333333333333333</v>
      </c>
      <c r="P5081" s="98">
        <f>IFERROR(VLOOKUP($F5081&amp;$C5081,Sales!$J:$W,13,0),0)</f>
        <v>530570.66666666663</v>
      </c>
      <c r="Q5081" s="98">
        <f>IFERROR(VLOOKUP($F5081&amp;$C5081,Sales!$A:$H,7,0),0)</f>
        <v>0</v>
      </c>
      <c r="R5081" s="41" t="str">
        <f t="shared" si="159"/>
        <v>ERROR</v>
      </c>
      <c r="S5081" s="15"/>
      <c r="T5081" s="15"/>
      <c r="U5081" s="15"/>
      <c r="V5081" s="15"/>
      <c r="W5081" s="15"/>
      <c r="X5081" s="15"/>
      <c r="Y5081" s="41"/>
      <c r="Z5081" s="41"/>
      <c r="AA5081" s="41"/>
      <c r="AB5081" s="15"/>
      <c r="AC5081" s="15"/>
      <c r="AD5081" s="15"/>
      <c r="AE5081" s="15"/>
      <c r="AF5081" s="15"/>
      <c r="AG5081" s="15"/>
      <c r="AH5081" s="15"/>
      <c r="AI5081" s="15"/>
      <c r="AJ5081" s="41"/>
      <c r="AK5081" s="15"/>
      <c r="AL5081" s="15"/>
      <c r="AM5081" s="15"/>
      <c r="AN5081" s="15"/>
      <c r="AO5081" s="15"/>
      <c r="AP5081" s="15"/>
      <c r="AQ5081" s="15"/>
      <c r="AR5081" s="15"/>
      <c r="AS5081" s="15"/>
      <c r="AT5081" s="15"/>
      <c r="AU5081" s="15"/>
      <c r="AV5081" s="15"/>
      <c r="AW5081" s="15"/>
      <c r="AX5081" s="82"/>
      <c r="AY5081" s="10"/>
      <c r="AZ5081" s="10">
        <v>1</v>
      </c>
      <c r="BA5081" t="s">
        <v>22</v>
      </c>
      <c r="BB5081" t="s">
        <v>88</v>
      </c>
      <c r="BD5081" s="39" t="str">
        <f t="shared" si="158"/>
        <v>707082772_ID-976870765Pantene</v>
      </c>
      <c r="BE5081" s="88">
        <v>44883</v>
      </c>
      <c r="BF5081" t="s">
        <v>17366</v>
      </c>
    </row>
    <row r="5082" spans="2:59" ht="13.5" customHeight="1" x14ac:dyDescent="0.35">
      <c r="B5082" s="10" t="s">
        <v>17</v>
      </c>
      <c r="C5082" s="10" t="s">
        <v>2329</v>
      </c>
      <c r="D5082" s="10" t="s">
        <v>549</v>
      </c>
      <c r="E5082" s="10" t="s">
        <v>194</v>
      </c>
      <c r="F5082" s="10" t="s">
        <v>577</v>
      </c>
      <c r="G5082" s="137" t="s">
        <v>17912</v>
      </c>
      <c r="H5082" s="10"/>
      <c r="I5082" s="149" t="s">
        <v>578</v>
      </c>
      <c r="J5082" s="83" t="s">
        <v>19494</v>
      </c>
      <c r="K5082" s="10" t="s">
        <v>7265</v>
      </c>
      <c r="L5082" s="98">
        <f>IFERROR(VLOOKUP($F5082&amp;$C5082,Sales!$J:$W,9,0),0)</f>
        <v>2086559.9999999998</v>
      </c>
      <c r="M5082" s="98">
        <f>IFERROR(VLOOKUP($F5082&amp;$C5082,Sales!$J:$W,10,0),0)</f>
        <v>0</v>
      </c>
      <c r="N5082" s="98">
        <f>IFERROR(VLOOKUP($F5082&amp;$C5082,Sales!$J:$W,11,0),0)</f>
        <v>0</v>
      </c>
      <c r="O5082" s="98">
        <f>IFERROR(VLOOKUP($F5082&amp;$C5082,Sales!$J:$W,12,0),0)</f>
        <v>14</v>
      </c>
      <c r="P5082" s="98">
        <f>IFERROR(VLOOKUP($F5082&amp;$C5082,Sales!$J:$W,13,0),0)</f>
        <v>695519.99999999988</v>
      </c>
      <c r="Q5082" s="98">
        <f>IFERROR(VLOOKUP($F5082&amp;$C5082,Sales!$A:$H,7,0),0)</f>
        <v>0</v>
      </c>
      <c r="R5082" s="41">
        <f t="shared" si="159"/>
        <v>0</v>
      </c>
      <c r="S5082" s="15">
        <v>0</v>
      </c>
      <c r="T5082" s="15"/>
      <c r="U5082" s="15"/>
      <c r="V5082" s="15">
        <v>0</v>
      </c>
      <c r="W5082" s="15">
        <v>0</v>
      </c>
      <c r="X5082" s="15">
        <v>0</v>
      </c>
      <c r="Y5082" s="41">
        <v>0</v>
      </c>
      <c r="Z5082" s="41">
        <v>0</v>
      </c>
      <c r="AA5082" s="15"/>
      <c r="AB5082" s="15"/>
      <c r="AC5082" s="15"/>
      <c r="AD5082" s="15"/>
      <c r="AE5082" s="15"/>
      <c r="AF5082" s="15"/>
      <c r="AG5082" s="15"/>
      <c r="AH5082" s="15"/>
      <c r="AI5082" s="15"/>
      <c r="AJ5082" s="15"/>
      <c r="AK5082" s="15"/>
      <c r="AL5082" s="15"/>
      <c r="AM5082" s="15"/>
      <c r="AN5082" s="15"/>
      <c r="AO5082" s="15"/>
      <c r="AP5082" s="15"/>
      <c r="AQ5082" s="15"/>
      <c r="AR5082" s="15"/>
      <c r="AS5082" s="15"/>
      <c r="AT5082" s="15"/>
      <c r="AU5082" s="15"/>
      <c r="AV5082" s="15"/>
      <c r="AW5082" s="15"/>
      <c r="AX5082" s="15"/>
      <c r="AY5082" s="10"/>
      <c r="AZ5082" s="10">
        <v>1</v>
      </c>
      <c r="BA5082" t="s">
        <v>22</v>
      </c>
      <c r="BB5082" t="s">
        <v>23</v>
      </c>
      <c r="BD5082" s="39" t="str">
        <f t="shared" si="158"/>
        <v>707082770_ID-976870764Pantene</v>
      </c>
      <c r="BG5082" t="s">
        <v>17336</v>
      </c>
    </row>
    <row r="5083" spans="2:59" ht="13.5" customHeight="1" x14ac:dyDescent="0.35">
      <c r="B5083" s="10" t="s">
        <v>17</v>
      </c>
      <c r="C5083" s="10" t="s">
        <v>2329</v>
      </c>
      <c r="D5083" s="10" t="s">
        <v>549</v>
      </c>
      <c r="E5083" s="10" t="s">
        <v>194</v>
      </c>
      <c r="F5083" s="10" t="s">
        <v>6097</v>
      </c>
      <c r="G5083" s="137" t="s">
        <v>17913</v>
      </c>
      <c r="H5083" s="10"/>
      <c r="I5083" s="10" t="s">
        <v>6415</v>
      </c>
      <c r="J5083" s="83" t="s">
        <v>19495</v>
      </c>
      <c r="K5083" s="10" t="s">
        <v>17914</v>
      </c>
      <c r="L5083" s="98">
        <f>IFERROR(VLOOKUP($F5083&amp;$C5083,Sales!$J:$W,9,0),0)</f>
        <v>4473944.9999999991</v>
      </c>
      <c r="M5083" s="98">
        <f>IFERROR(VLOOKUP($F5083&amp;$C5083,Sales!$J:$W,10,0),0)</f>
        <v>0</v>
      </c>
      <c r="N5083" s="98">
        <f>IFERROR(VLOOKUP($F5083&amp;$C5083,Sales!$J:$W,11,0),0)</f>
        <v>3181472</v>
      </c>
      <c r="O5083" s="98">
        <f>IFERROR(VLOOKUP($F5083&amp;$C5083,Sales!$J:$W,12,0),0)</f>
        <v>25.666666666666668</v>
      </c>
      <c r="P5083" s="98">
        <f>IFERROR(VLOOKUP($F5083&amp;$C5083,Sales!$J:$W,13,0),0)</f>
        <v>2551805.6666666665</v>
      </c>
      <c r="Q5083" s="98">
        <f>IFERROR(VLOOKUP($F5083&amp;$C5083,Sales!$A:$H,7,0),0)</f>
        <v>0</v>
      </c>
      <c r="R5083" s="41" t="str">
        <f t="shared" si="159"/>
        <v>ERROR</v>
      </c>
      <c r="S5083" s="15"/>
      <c r="T5083" s="15"/>
      <c r="U5083" s="15"/>
      <c r="V5083" s="15"/>
      <c r="W5083" s="15"/>
      <c r="X5083" s="15"/>
      <c r="Y5083" s="41"/>
      <c r="Z5083" s="41"/>
      <c r="AA5083" s="41"/>
      <c r="AB5083" s="15"/>
      <c r="AC5083" s="15"/>
      <c r="AD5083" s="15"/>
      <c r="AE5083" s="15"/>
      <c r="AF5083" s="15"/>
      <c r="AG5083" s="15"/>
      <c r="AH5083" s="15"/>
      <c r="AI5083" s="15"/>
      <c r="AJ5083" s="41"/>
      <c r="AK5083" s="15"/>
      <c r="AL5083" s="15"/>
      <c r="AM5083" s="15"/>
      <c r="AN5083" s="15"/>
      <c r="AO5083" s="15"/>
      <c r="AP5083" s="15"/>
      <c r="AQ5083" s="15"/>
      <c r="AR5083" s="15"/>
      <c r="AS5083" s="15"/>
      <c r="AT5083" s="15"/>
      <c r="AU5083" s="15"/>
      <c r="AV5083" s="15"/>
      <c r="AW5083" s="15"/>
      <c r="AX5083" s="82"/>
      <c r="AY5083" s="10"/>
      <c r="AZ5083" s="10">
        <v>1</v>
      </c>
      <c r="BA5083" t="s">
        <v>22</v>
      </c>
      <c r="BB5083" t="s">
        <v>88</v>
      </c>
      <c r="BD5083" s="39" t="str">
        <f t="shared" si="158"/>
        <v>707118173_ID-976900127Pantene</v>
      </c>
      <c r="BE5083" s="88">
        <v>44909</v>
      </c>
      <c r="BF5083" t="s">
        <v>14068</v>
      </c>
    </row>
    <row r="5084" spans="2:59" ht="13.5" customHeight="1" x14ac:dyDescent="0.35">
      <c r="B5084" s="10" t="s">
        <v>17</v>
      </c>
      <c r="C5084" s="10" t="s">
        <v>2329</v>
      </c>
      <c r="D5084" s="10" t="s">
        <v>549</v>
      </c>
      <c r="E5084" s="10" t="s">
        <v>194</v>
      </c>
      <c r="F5084" s="10" t="s">
        <v>6095</v>
      </c>
      <c r="G5084" s="137" t="s">
        <v>17915</v>
      </c>
      <c r="H5084" s="10"/>
      <c r="I5084" s="149" t="s">
        <v>6416</v>
      </c>
      <c r="J5084" s="83" t="s">
        <v>19496</v>
      </c>
      <c r="K5084" s="10" t="s">
        <v>8059</v>
      </c>
      <c r="L5084" s="98">
        <f>IFERROR(VLOOKUP($F5084&amp;$C5084,Sales!$J:$W,9,0),0)</f>
        <v>2980775.9999999995</v>
      </c>
      <c r="M5084" s="98">
        <f>IFERROR(VLOOKUP($F5084&amp;$C5084,Sales!$J:$W,10,0),0)</f>
        <v>0</v>
      </c>
      <c r="N5084" s="98">
        <f>IFERROR(VLOOKUP($F5084&amp;$C5084,Sales!$J:$W,11,0),0)</f>
        <v>1192319.9999999998</v>
      </c>
      <c r="O5084" s="98">
        <f>IFERROR(VLOOKUP($F5084&amp;$C5084,Sales!$J:$W,12,0),0)</f>
        <v>14</v>
      </c>
      <c r="P5084" s="98">
        <f>IFERROR(VLOOKUP($F5084&amp;$C5084,Sales!$J:$W,13,0),0)</f>
        <v>1391031.9999999998</v>
      </c>
      <c r="Q5084" s="98">
        <f>IFERROR(VLOOKUP($F5084&amp;$C5084,Sales!$A:$H,7,0),0)</f>
        <v>0</v>
      </c>
      <c r="R5084" s="41">
        <f t="shared" si="159"/>
        <v>1</v>
      </c>
      <c r="S5084" s="15">
        <v>1</v>
      </c>
      <c r="T5084" s="15"/>
      <c r="U5084" s="15"/>
      <c r="V5084" s="15">
        <v>1</v>
      </c>
      <c r="W5084" s="15">
        <v>1</v>
      </c>
      <c r="X5084" s="15">
        <v>1</v>
      </c>
      <c r="Y5084" s="41">
        <v>1</v>
      </c>
      <c r="Z5084" s="41">
        <v>1</v>
      </c>
      <c r="AA5084" s="15"/>
      <c r="AB5084" s="15"/>
      <c r="AC5084" s="15"/>
      <c r="AD5084" s="15"/>
      <c r="AE5084" s="15"/>
      <c r="AF5084" s="15"/>
      <c r="AG5084" s="15"/>
      <c r="AH5084" s="15"/>
      <c r="AI5084" s="15"/>
      <c r="AJ5084" s="15"/>
      <c r="AK5084" s="15"/>
      <c r="AL5084" s="15"/>
      <c r="AM5084" s="15"/>
      <c r="AN5084" s="15"/>
      <c r="AO5084" s="15"/>
      <c r="AP5084" s="15"/>
      <c r="AQ5084" s="15"/>
      <c r="AR5084" s="15"/>
      <c r="AS5084" s="15"/>
      <c r="AT5084" s="15"/>
      <c r="AU5084" s="15"/>
      <c r="AV5084" s="15"/>
      <c r="AW5084" s="15"/>
      <c r="AX5084" s="82"/>
      <c r="AY5084" s="10"/>
      <c r="AZ5084" s="10">
        <v>1</v>
      </c>
      <c r="BA5084" t="s">
        <v>22</v>
      </c>
      <c r="BB5084" t="s">
        <v>23</v>
      </c>
      <c r="BD5084" s="39" t="str">
        <f t="shared" si="158"/>
        <v>707140780_ID-976954228Pantene</v>
      </c>
    </row>
    <row r="5085" spans="2:59" ht="13.5" customHeight="1" x14ac:dyDescent="0.35">
      <c r="B5085" s="10" t="s">
        <v>17</v>
      </c>
      <c r="C5085" s="10" t="s">
        <v>2329</v>
      </c>
      <c r="D5085" s="10" t="s">
        <v>549</v>
      </c>
      <c r="E5085" s="10" t="s">
        <v>194</v>
      </c>
      <c r="F5085" s="10" t="s">
        <v>6101</v>
      </c>
      <c r="G5085" s="137" t="s">
        <v>17916</v>
      </c>
      <c r="H5085" s="10"/>
      <c r="I5085" s="149" t="s">
        <v>6417</v>
      </c>
      <c r="J5085" s="83" t="s">
        <v>19497</v>
      </c>
      <c r="K5085" s="10" t="s">
        <v>17917</v>
      </c>
      <c r="L5085" s="98">
        <f>IFERROR(VLOOKUP($F5085&amp;$C5085,Sales!$J:$W,9,0),0)</f>
        <v>97087536</v>
      </c>
      <c r="M5085" s="98">
        <f>IFERROR(VLOOKUP($F5085&amp;$C5085,Sales!$J:$W,10,0),0)</f>
        <v>4741759.9999999991</v>
      </c>
      <c r="N5085" s="98">
        <f>IFERROR(VLOOKUP($F5085&amp;$C5085,Sales!$J:$W,11,0),0)</f>
        <v>119492352</v>
      </c>
      <c r="O5085" s="98">
        <f>IFERROR(VLOOKUP($F5085&amp;$C5085,Sales!$J:$W,12,0),0)</f>
        <v>622.33333333333337</v>
      </c>
      <c r="P5085" s="98">
        <f>IFERROR(VLOOKUP($F5085&amp;$C5085,Sales!$J:$W,13,0),0)</f>
        <v>73773882.666666672</v>
      </c>
      <c r="Q5085" s="98">
        <f>IFERROR(VLOOKUP($F5085&amp;$C5085,Sales!$A:$H,7,0),0)</f>
        <v>0</v>
      </c>
      <c r="R5085" s="41">
        <f t="shared" si="159"/>
        <v>1</v>
      </c>
      <c r="S5085" s="15">
        <v>1</v>
      </c>
      <c r="T5085" s="15"/>
      <c r="U5085" s="15"/>
      <c r="V5085" s="15">
        <v>1</v>
      </c>
      <c r="W5085" s="15">
        <v>1</v>
      </c>
      <c r="X5085" s="15">
        <v>1</v>
      </c>
      <c r="Y5085" s="41">
        <v>1</v>
      </c>
      <c r="Z5085" s="41">
        <v>1</v>
      </c>
      <c r="AA5085" s="15"/>
      <c r="AB5085" s="15"/>
      <c r="AC5085" s="15"/>
      <c r="AD5085" s="15"/>
      <c r="AE5085" s="15"/>
      <c r="AF5085" s="15"/>
      <c r="AG5085" s="15"/>
      <c r="AH5085" s="15"/>
      <c r="AI5085" s="15"/>
      <c r="AJ5085" s="15"/>
      <c r="AK5085" s="15"/>
      <c r="AL5085" s="15"/>
      <c r="AM5085" s="15"/>
      <c r="AN5085" s="15"/>
      <c r="AO5085" s="15"/>
      <c r="AP5085" s="15"/>
      <c r="AQ5085" s="15"/>
      <c r="AR5085" s="15"/>
      <c r="AS5085" s="15"/>
      <c r="AT5085" s="15"/>
      <c r="AU5085" s="15"/>
      <c r="AV5085" s="15"/>
      <c r="AW5085" s="15"/>
      <c r="AX5085" s="82"/>
      <c r="AY5085" s="10"/>
      <c r="AZ5085" s="10">
        <v>1</v>
      </c>
      <c r="BA5085" t="s">
        <v>22</v>
      </c>
      <c r="BB5085" t="s">
        <v>23</v>
      </c>
      <c r="BD5085" s="39" t="str">
        <f t="shared" ref="BD5085:BD5148" si="160">G5085&amp;D5085</f>
        <v>805122886_ID-1137936401Pantene</v>
      </c>
    </row>
    <row r="5086" spans="2:59" ht="13.5" customHeight="1" x14ac:dyDescent="0.35">
      <c r="B5086" s="10" t="s">
        <v>17</v>
      </c>
      <c r="C5086" s="10" t="s">
        <v>2329</v>
      </c>
      <c r="D5086" s="10" t="s">
        <v>549</v>
      </c>
      <c r="E5086" s="10" t="s">
        <v>194</v>
      </c>
      <c r="F5086" s="10" t="s">
        <v>634</v>
      </c>
      <c r="G5086" s="137" t="s">
        <v>17918</v>
      </c>
      <c r="H5086" s="10"/>
      <c r="I5086" s="149" t="s">
        <v>635</v>
      </c>
      <c r="J5086" s="83" t="s">
        <v>19498</v>
      </c>
      <c r="K5086" s="10" t="s">
        <v>17919</v>
      </c>
      <c r="L5086" s="98">
        <f>IFERROR(VLOOKUP($F5086&amp;$C5086,Sales!$J:$W,9,0),0)</f>
        <v>4978848</v>
      </c>
      <c r="M5086" s="98">
        <f>IFERROR(VLOOKUP($F5086&amp;$C5086,Sales!$J:$W,10,0),0)</f>
        <v>711264</v>
      </c>
      <c r="N5086" s="98">
        <f>IFERROR(VLOOKUP($F5086&amp;$C5086,Sales!$J:$W,11,0),0)</f>
        <v>0</v>
      </c>
      <c r="O5086" s="98">
        <f>IFERROR(VLOOKUP($F5086&amp;$C5086,Sales!$J:$W,12,0),0)</f>
        <v>32</v>
      </c>
      <c r="P5086" s="98">
        <f>IFERROR(VLOOKUP($F5086&amp;$C5086,Sales!$J:$W,13,0),0)</f>
        <v>1896704</v>
      </c>
      <c r="Q5086" s="98">
        <f>IFERROR(VLOOKUP($F5086&amp;$C5086,Sales!$A:$H,7,0),0)</f>
        <v>0</v>
      </c>
      <c r="R5086" s="41">
        <f t="shared" si="159"/>
        <v>1</v>
      </c>
      <c r="S5086" s="15">
        <v>1</v>
      </c>
      <c r="T5086" s="15"/>
      <c r="U5086" s="15"/>
      <c r="V5086" s="15">
        <v>1</v>
      </c>
      <c r="W5086" s="15">
        <v>1</v>
      </c>
      <c r="X5086" s="15">
        <v>1</v>
      </c>
      <c r="Y5086" s="41">
        <v>1</v>
      </c>
      <c r="Z5086" s="41">
        <v>1</v>
      </c>
      <c r="AA5086" s="15"/>
      <c r="AB5086" s="15"/>
      <c r="AC5086" s="15"/>
      <c r="AD5086" s="15"/>
      <c r="AE5086" s="15"/>
      <c r="AF5086" s="15"/>
      <c r="AG5086" s="15"/>
      <c r="AH5086" s="15"/>
      <c r="AI5086" s="15"/>
      <c r="AJ5086" s="15"/>
      <c r="AK5086" s="15"/>
      <c r="AL5086" s="15"/>
      <c r="AM5086" s="15"/>
      <c r="AN5086" s="15"/>
      <c r="AO5086" s="15"/>
      <c r="AP5086" s="15"/>
      <c r="AQ5086" s="15"/>
      <c r="AR5086" s="15"/>
      <c r="AS5086" s="15"/>
      <c r="AT5086" s="15"/>
      <c r="AU5086" s="15"/>
      <c r="AV5086" s="15"/>
      <c r="AW5086" s="15"/>
      <c r="AX5086" s="82"/>
      <c r="AY5086" s="10"/>
      <c r="AZ5086" s="10">
        <v>1</v>
      </c>
      <c r="BA5086" t="s">
        <v>22</v>
      </c>
      <c r="BB5086" t="s">
        <v>23</v>
      </c>
      <c r="BD5086" s="39" t="str">
        <f t="shared" si="160"/>
        <v>5353054464_ID-10520692095Pantene</v>
      </c>
    </row>
    <row r="5087" spans="2:59" ht="13.5" customHeight="1" x14ac:dyDescent="0.35">
      <c r="B5087" s="10" t="s">
        <v>17</v>
      </c>
      <c r="C5087" s="10" t="s">
        <v>2329</v>
      </c>
      <c r="D5087" s="10" t="s">
        <v>549</v>
      </c>
      <c r="E5087" s="10" t="s">
        <v>194</v>
      </c>
      <c r="F5087" s="10" t="s">
        <v>6098</v>
      </c>
      <c r="G5087" s="137" t="s">
        <v>17920</v>
      </c>
      <c r="H5087" s="10"/>
      <c r="I5087" s="149" t="s">
        <v>6418</v>
      </c>
      <c r="J5087" s="83" t="s">
        <v>19499</v>
      </c>
      <c r="K5087" s="10" t="s">
        <v>8067</v>
      </c>
      <c r="L5087" s="98">
        <f>IFERROR(VLOOKUP($F5087&amp;$C5087,Sales!$J:$W,9,0),0)</f>
        <v>0</v>
      </c>
      <c r="M5087" s="98">
        <f>IFERROR(VLOOKUP($F5087&amp;$C5087,Sales!$J:$W,10,0),0)</f>
        <v>0</v>
      </c>
      <c r="N5087" s="98">
        <f>IFERROR(VLOOKUP($F5087&amp;$C5087,Sales!$J:$W,11,0),0)</f>
        <v>0</v>
      </c>
      <c r="O5087" s="98">
        <f>IFERROR(VLOOKUP($F5087&amp;$C5087,Sales!$J:$W,12,0),0)</f>
        <v>0</v>
      </c>
      <c r="P5087" s="98">
        <f>IFERROR(VLOOKUP($F5087&amp;$C5087,Sales!$J:$W,13,0),0)</f>
        <v>0</v>
      </c>
      <c r="Q5087" s="98">
        <f>IFERROR(VLOOKUP($F5087&amp;$C5087,Sales!$A:$H,7,0),0)</f>
        <v>0</v>
      </c>
      <c r="R5087" s="41">
        <f t="shared" si="159"/>
        <v>1</v>
      </c>
      <c r="S5087" s="15">
        <v>1</v>
      </c>
      <c r="T5087" s="15"/>
      <c r="U5087" s="15"/>
      <c r="V5087" s="15">
        <v>1</v>
      </c>
      <c r="W5087" s="15">
        <v>1</v>
      </c>
      <c r="X5087" s="15">
        <v>1</v>
      </c>
      <c r="Y5087" s="41">
        <v>1</v>
      </c>
      <c r="Z5087" s="41">
        <v>1</v>
      </c>
      <c r="AA5087" s="15"/>
      <c r="AB5087" s="15"/>
      <c r="AC5087" s="15"/>
      <c r="AD5087" s="15"/>
      <c r="AE5087" s="15"/>
      <c r="AF5087" s="15"/>
      <c r="AG5087" s="15"/>
      <c r="AH5087" s="15"/>
      <c r="AI5087" s="15"/>
      <c r="AJ5087" s="15"/>
      <c r="AK5087" s="15"/>
      <c r="AL5087" s="15"/>
      <c r="AM5087" s="15"/>
      <c r="AN5087" s="15"/>
      <c r="AO5087" s="15"/>
      <c r="AP5087" s="15"/>
      <c r="AQ5087" s="15"/>
      <c r="AR5087" s="15"/>
      <c r="AS5087" s="15"/>
      <c r="AT5087" s="15"/>
      <c r="AU5087" s="15"/>
      <c r="AV5087" s="15"/>
      <c r="AW5087" s="15"/>
      <c r="AX5087" s="82"/>
      <c r="AY5087" s="10"/>
      <c r="AZ5087" s="10">
        <v>1</v>
      </c>
      <c r="BA5087" t="s">
        <v>22</v>
      </c>
      <c r="BB5087" t="s">
        <v>23</v>
      </c>
      <c r="BD5087" s="39" t="str">
        <f t="shared" si="160"/>
        <v>707068964_ID-976866629Pantene</v>
      </c>
    </row>
    <row r="5088" spans="2:59" ht="13.5" customHeight="1" x14ac:dyDescent="0.35">
      <c r="B5088" s="10" t="s">
        <v>17</v>
      </c>
      <c r="C5088" s="10" t="s">
        <v>2329</v>
      </c>
      <c r="D5088" s="10" t="s">
        <v>549</v>
      </c>
      <c r="E5088" s="10" t="s">
        <v>194</v>
      </c>
      <c r="F5088" s="10" t="s">
        <v>583</v>
      </c>
      <c r="G5088" s="137" t="s">
        <v>17921</v>
      </c>
      <c r="H5088" s="10"/>
      <c r="I5088" s="149" t="s">
        <v>584</v>
      </c>
      <c r="J5088" s="83" t="s">
        <v>19500</v>
      </c>
      <c r="K5088" s="10" t="s">
        <v>17922</v>
      </c>
      <c r="L5088" s="98">
        <f>IFERROR(VLOOKUP($F5088&amp;$C5088,Sales!$J:$W,9,0),0)</f>
        <v>894239.99999999977</v>
      </c>
      <c r="M5088" s="98">
        <f>IFERROR(VLOOKUP($F5088&amp;$C5088,Sales!$J:$W,10,0),0)</f>
        <v>0</v>
      </c>
      <c r="N5088" s="98">
        <f>IFERROR(VLOOKUP($F5088&amp;$C5088,Sales!$J:$W,11,0),0)</f>
        <v>0</v>
      </c>
      <c r="O5088" s="98">
        <f>IFERROR(VLOOKUP($F5088&amp;$C5088,Sales!$J:$W,12,0),0)</f>
        <v>6</v>
      </c>
      <c r="P5088" s="98">
        <f>IFERROR(VLOOKUP($F5088&amp;$C5088,Sales!$J:$W,13,0),0)</f>
        <v>298079.99999999994</v>
      </c>
      <c r="Q5088" s="98">
        <f>IFERROR(VLOOKUP($F5088&amp;$C5088,Sales!$A:$H,7,0),0)</f>
        <v>0</v>
      </c>
      <c r="R5088" s="41">
        <f t="shared" si="159"/>
        <v>1</v>
      </c>
      <c r="S5088" s="15">
        <v>1</v>
      </c>
      <c r="T5088" s="15"/>
      <c r="U5088" s="15"/>
      <c r="V5088" s="15">
        <v>1</v>
      </c>
      <c r="W5088" s="15">
        <v>1</v>
      </c>
      <c r="X5088" s="15">
        <v>1</v>
      </c>
      <c r="Y5088" s="41">
        <v>1</v>
      </c>
      <c r="Z5088" s="41">
        <v>1</v>
      </c>
      <c r="AA5088" s="15"/>
      <c r="AB5088" s="15"/>
      <c r="AC5088" s="15"/>
      <c r="AD5088" s="15"/>
      <c r="AE5088" s="15"/>
      <c r="AF5088" s="15"/>
      <c r="AG5088" s="15"/>
      <c r="AH5088" s="15"/>
      <c r="AI5088" s="15"/>
      <c r="AJ5088" s="15"/>
      <c r="AK5088" s="15"/>
      <c r="AL5088" s="15"/>
      <c r="AM5088" s="15"/>
      <c r="AN5088" s="15"/>
      <c r="AO5088" s="15"/>
      <c r="AP5088" s="15"/>
      <c r="AQ5088" s="15"/>
      <c r="AR5088" s="15"/>
      <c r="AS5088" s="15"/>
      <c r="AT5088" s="15"/>
      <c r="AU5088" s="15"/>
      <c r="AV5088" s="15"/>
      <c r="AW5088" s="15"/>
      <c r="AX5088" s="15"/>
      <c r="AY5088" s="10"/>
      <c r="AZ5088" s="10">
        <v>1</v>
      </c>
      <c r="BA5088" t="s">
        <v>22</v>
      </c>
      <c r="BB5088" t="s">
        <v>23</v>
      </c>
      <c r="BD5088" s="39" t="str">
        <f t="shared" si="160"/>
        <v>707094588_ID-976874792Pantene</v>
      </c>
      <c r="BG5088" t="s">
        <v>17336</v>
      </c>
    </row>
    <row r="5089" spans="2:59" ht="13.5" customHeight="1" x14ac:dyDescent="0.35">
      <c r="B5089" s="10" t="s">
        <v>17</v>
      </c>
      <c r="C5089" s="10" t="s">
        <v>2329</v>
      </c>
      <c r="D5089" s="10" t="s">
        <v>549</v>
      </c>
      <c r="E5089" s="10" t="s">
        <v>194</v>
      </c>
      <c r="F5089" s="10" t="s">
        <v>1442</v>
      </c>
      <c r="G5089" s="137" t="s">
        <v>17923</v>
      </c>
      <c r="H5089" s="10"/>
      <c r="I5089" s="149" t="s">
        <v>1443</v>
      </c>
      <c r="J5089" s="83" t="s">
        <v>19501</v>
      </c>
      <c r="K5089" s="10" t="s">
        <v>17924</v>
      </c>
      <c r="L5089" s="98">
        <f>IFERROR(VLOOKUP($F5089&amp;$C5089,Sales!$J:$W,9,0),0)</f>
        <v>0</v>
      </c>
      <c r="M5089" s="98">
        <f>IFERROR(VLOOKUP($F5089&amp;$C5089,Sales!$J:$W,10,0),0)</f>
        <v>1193051.9999999998</v>
      </c>
      <c r="N5089" s="98">
        <f>IFERROR(VLOOKUP($F5089&amp;$C5089,Sales!$J:$W,11,0),0)</f>
        <v>4772207.9999999991</v>
      </c>
      <c r="O5089" s="98">
        <f>IFERROR(VLOOKUP($F5089&amp;$C5089,Sales!$J:$W,12,0),0)</f>
        <v>20</v>
      </c>
      <c r="P5089" s="98">
        <f>IFERROR(VLOOKUP($F5089&amp;$C5089,Sales!$J:$W,13,0),0)</f>
        <v>1988419.9999999998</v>
      </c>
      <c r="Q5089" s="98">
        <f>IFERROR(VLOOKUP($F5089&amp;$C5089,Sales!$A:$H,7,0),0)</f>
        <v>0</v>
      </c>
      <c r="R5089" s="41">
        <f t="shared" si="159"/>
        <v>1</v>
      </c>
      <c r="S5089" s="15">
        <v>1</v>
      </c>
      <c r="T5089" s="15"/>
      <c r="U5089" s="15"/>
      <c r="V5089" s="15">
        <v>1</v>
      </c>
      <c r="W5089" s="15">
        <v>1</v>
      </c>
      <c r="X5089" s="15">
        <v>1</v>
      </c>
      <c r="Y5089" s="41">
        <v>1</v>
      </c>
      <c r="Z5089" s="41">
        <v>1</v>
      </c>
      <c r="AA5089" s="15"/>
      <c r="AB5089" s="15"/>
      <c r="AC5089" s="15"/>
      <c r="AD5089" s="15"/>
      <c r="AE5089" s="15"/>
      <c r="AF5089" s="15"/>
      <c r="AG5089" s="15"/>
      <c r="AH5089" s="15"/>
      <c r="AI5089" s="15"/>
      <c r="AJ5089" s="15"/>
      <c r="AK5089" s="15"/>
      <c r="AL5089" s="15"/>
      <c r="AM5089" s="15"/>
      <c r="AN5089" s="15"/>
      <c r="AO5089" s="15"/>
      <c r="AP5089" s="15"/>
      <c r="AQ5089" s="15"/>
      <c r="AR5089" s="15"/>
      <c r="AS5089" s="15"/>
      <c r="AT5089" s="15"/>
      <c r="AU5089" s="15"/>
      <c r="AV5089" s="15"/>
      <c r="AW5089" s="15"/>
      <c r="AX5089" s="82"/>
      <c r="AY5089" s="10"/>
      <c r="AZ5089" s="10">
        <v>1</v>
      </c>
      <c r="BA5089" t="s">
        <v>22</v>
      </c>
      <c r="BB5089" t="s">
        <v>23</v>
      </c>
      <c r="BD5089" s="39" t="str">
        <f t="shared" si="160"/>
        <v>707094590_ID-976874793Pantene</v>
      </c>
    </row>
    <row r="5090" spans="2:59" ht="13.5" customHeight="1" x14ac:dyDescent="0.35">
      <c r="B5090" s="10" t="s">
        <v>17</v>
      </c>
      <c r="C5090" s="10" t="s">
        <v>2329</v>
      </c>
      <c r="D5090" s="10" t="s">
        <v>549</v>
      </c>
      <c r="E5090" s="10" t="s">
        <v>194</v>
      </c>
      <c r="F5090" s="10" t="s">
        <v>6419</v>
      </c>
      <c r="G5090" s="137" t="s">
        <v>17925</v>
      </c>
      <c r="H5090" s="10"/>
      <c r="I5090" s="149" t="s">
        <v>6420</v>
      </c>
      <c r="J5090" s="83" t="s">
        <v>19502</v>
      </c>
      <c r="K5090" s="10" t="s">
        <v>17926</v>
      </c>
      <c r="L5090" s="98">
        <f>IFERROR(VLOOKUP($F5090&amp;$C5090,Sales!$J:$W,9,0),0)</f>
        <v>2384620</v>
      </c>
      <c r="M5090" s="98">
        <f>IFERROR(VLOOKUP($F5090&amp;$C5090,Sales!$J:$W,10,0),0)</f>
        <v>0</v>
      </c>
      <c r="N5090" s="98">
        <f>IFERROR(VLOOKUP($F5090&amp;$C5090,Sales!$J:$W,11,0),0)</f>
        <v>0</v>
      </c>
      <c r="O5090" s="98">
        <f>IFERROR(VLOOKUP($F5090&amp;$C5090,Sales!$J:$W,12,0),0)</f>
        <v>8</v>
      </c>
      <c r="P5090" s="98">
        <f>IFERROR(VLOOKUP($F5090&amp;$C5090,Sales!$J:$W,13,0),0)</f>
        <v>794873.33333333337</v>
      </c>
      <c r="Q5090" s="98">
        <f>IFERROR(VLOOKUP($F5090&amp;$C5090,Sales!$A:$H,7,0),0)</f>
        <v>0</v>
      </c>
      <c r="R5090" s="41">
        <f t="shared" si="159"/>
        <v>1</v>
      </c>
      <c r="S5090" s="15">
        <v>1</v>
      </c>
      <c r="T5090" s="15"/>
      <c r="U5090" s="15"/>
      <c r="V5090" s="15">
        <v>1</v>
      </c>
      <c r="W5090" s="15">
        <v>1</v>
      </c>
      <c r="X5090" s="15">
        <v>1</v>
      </c>
      <c r="Y5090" s="41">
        <v>1</v>
      </c>
      <c r="Z5090" s="41">
        <v>1</v>
      </c>
      <c r="AA5090" s="15"/>
      <c r="AB5090" s="15"/>
      <c r="AC5090" s="15"/>
      <c r="AD5090" s="15"/>
      <c r="AE5090" s="15"/>
      <c r="AF5090" s="15"/>
      <c r="AG5090" s="15"/>
      <c r="AH5090" s="15"/>
      <c r="AI5090" s="15"/>
      <c r="AJ5090" s="15"/>
      <c r="AK5090" s="15"/>
      <c r="AL5090" s="15"/>
      <c r="AM5090" s="15"/>
      <c r="AN5090" s="15"/>
      <c r="AO5090" s="15"/>
      <c r="AP5090" s="15"/>
      <c r="AQ5090" s="15"/>
      <c r="AR5090" s="15"/>
      <c r="AS5090" s="15"/>
      <c r="AT5090" s="15"/>
      <c r="AU5090" s="15"/>
      <c r="AV5090" s="15"/>
      <c r="AW5090" s="15"/>
      <c r="AX5090" s="15"/>
      <c r="AY5090" s="10"/>
      <c r="AZ5090" s="10">
        <v>1</v>
      </c>
      <c r="BA5090" t="s">
        <v>22</v>
      </c>
      <c r="BB5090" t="s">
        <v>23</v>
      </c>
      <c r="BD5090" s="39" t="str">
        <f t="shared" si="160"/>
        <v>707134897_ID-976960244Pantene</v>
      </c>
      <c r="BG5090" t="s">
        <v>17336</v>
      </c>
    </row>
    <row r="5091" spans="2:59" ht="13.5" customHeight="1" x14ac:dyDescent="0.35">
      <c r="B5091" s="10" t="s">
        <v>17</v>
      </c>
      <c r="C5091" s="10" t="s">
        <v>2329</v>
      </c>
      <c r="D5091" s="10" t="s">
        <v>549</v>
      </c>
      <c r="E5091" s="10" t="s">
        <v>194</v>
      </c>
      <c r="F5091" s="10" t="s">
        <v>6100</v>
      </c>
      <c r="G5091" s="137" t="s">
        <v>17927</v>
      </c>
      <c r="H5091" s="10"/>
      <c r="I5091" s="149" t="s">
        <v>6421</v>
      </c>
      <c r="J5091" s="83" t="s">
        <v>19503</v>
      </c>
      <c r="K5091" s="10" t="s">
        <v>17928</v>
      </c>
      <c r="L5091" s="98">
        <f>IFERROR(VLOOKUP($F5091&amp;$C5091,Sales!$J:$W,9,0),0)</f>
        <v>71007855.999999985</v>
      </c>
      <c r="M5091" s="98">
        <f>IFERROR(VLOOKUP($F5091&amp;$C5091,Sales!$J:$W,10,0),0)</f>
        <v>11972943.999999998</v>
      </c>
      <c r="N5091" s="98">
        <f>IFERROR(VLOOKUP($F5091&amp;$C5091,Sales!$J:$W,11,0),0)</f>
        <v>65673376</v>
      </c>
      <c r="O5091" s="98">
        <f>IFERROR(VLOOKUP($F5091&amp;$C5091,Sales!$J:$W,12,0),0)</f>
        <v>418</v>
      </c>
      <c r="P5091" s="98">
        <f>IFERROR(VLOOKUP($F5091&amp;$C5091,Sales!$J:$W,13,0),0)</f>
        <v>49551392</v>
      </c>
      <c r="Q5091" s="98">
        <f>IFERROR(VLOOKUP($F5091&amp;$C5091,Sales!$A:$H,7,0),0)</f>
        <v>0</v>
      </c>
      <c r="R5091" s="41">
        <f t="shared" si="159"/>
        <v>1</v>
      </c>
      <c r="S5091" s="15">
        <v>1</v>
      </c>
      <c r="T5091" s="15"/>
      <c r="U5091" s="15"/>
      <c r="V5091" s="15">
        <v>1</v>
      </c>
      <c r="W5091" s="15">
        <v>1</v>
      </c>
      <c r="X5091" s="15">
        <v>1</v>
      </c>
      <c r="Y5091" s="41">
        <v>1</v>
      </c>
      <c r="Z5091" s="41">
        <v>1</v>
      </c>
      <c r="AA5091" s="15"/>
      <c r="AB5091" s="15"/>
      <c r="AC5091" s="15"/>
      <c r="AD5091" s="15"/>
      <c r="AE5091" s="15"/>
      <c r="AF5091" s="15"/>
      <c r="AG5091" s="15"/>
      <c r="AH5091" s="15"/>
      <c r="AI5091" s="15"/>
      <c r="AJ5091" s="15"/>
      <c r="AK5091" s="15"/>
      <c r="AL5091" s="15"/>
      <c r="AM5091" s="15"/>
      <c r="AN5091" s="15"/>
      <c r="AO5091" s="15"/>
      <c r="AP5091" s="15"/>
      <c r="AQ5091" s="15"/>
      <c r="AR5091" s="15"/>
      <c r="AS5091" s="15"/>
      <c r="AT5091" s="15"/>
      <c r="AU5091" s="15"/>
      <c r="AV5091" s="15"/>
      <c r="AW5091" s="15"/>
      <c r="AX5091" s="82"/>
      <c r="AY5091" s="10"/>
      <c r="AZ5091" s="10">
        <v>1</v>
      </c>
      <c r="BA5091" t="s">
        <v>22</v>
      </c>
      <c r="BB5091" t="s">
        <v>23</v>
      </c>
      <c r="BD5091" s="39" t="str">
        <f t="shared" si="160"/>
        <v>805150662_ID-1137996153Pantene</v>
      </c>
    </row>
    <row r="5092" spans="2:59" ht="13.5" customHeight="1" x14ac:dyDescent="0.35">
      <c r="B5092" s="10" t="s">
        <v>17</v>
      </c>
      <c r="C5092" s="10" t="s">
        <v>2329</v>
      </c>
      <c r="D5092" s="10" t="s">
        <v>549</v>
      </c>
      <c r="E5092" s="10" t="s">
        <v>194</v>
      </c>
      <c r="F5092" s="10" t="s">
        <v>636</v>
      </c>
      <c r="G5092" s="137" t="s">
        <v>17929</v>
      </c>
      <c r="H5092" s="10"/>
      <c r="I5092" s="149" t="s">
        <v>637</v>
      </c>
      <c r="J5092" s="83" t="s">
        <v>19504</v>
      </c>
      <c r="K5092" s="10" t="s">
        <v>17930</v>
      </c>
      <c r="L5092" s="98">
        <f>IFERROR(VLOOKUP($F5092&amp;$C5092,Sales!$J:$W,9,0),0)</f>
        <v>4267584</v>
      </c>
      <c r="M5092" s="98">
        <f>IFERROR(VLOOKUP($F5092&amp;$C5092,Sales!$J:$W,10,0),0)</f>
        <v>2489424</v>
      </c>
      <c r="N5092" s="98">
        <f>IFERROR(VLOOKUP($F5092&amp;$C5092,Sales!$J:$W,11,0),0)</f>
        <v>1778160</v>
      </c>
      <c r="O5092" s="98">
        <f>IFERROR(VLOOKUP($F5092&amp;$C5092,Sales!$J:$W,12,0),0)</f>
        <v>48</v>
      </c>
      <c r="P5092" s="98">
        <f>IFERROR(VLOOKUP($F5092&amp;$C5092,Sales!$J:$W,13,0),0)</f>
        <v>2845056</v>
      </c>
      <c r="Q5092" s="98">
        <f>IFERROR(VLOOKUP($F5092&amp;$C5092,Sales!$A:$H,7,0),0)</f>
        <v>0</v>
      </c>
      <c r="R5092" s="41">
        <f t="shared" si="159"/>
        <v>1</v>
      </c>
      <c r="S5092" s="15">
        <v>1</v>
      </c>
      <c r="T5092" s="15"/>
      <c r="U5092" s="15"/>
      <c r="V5092" s="15">
        <v>1</v>
      </c>
      <c r="W5092" s="15">
        <v>1</v>
      </c>
      <c r="X5092" s="15">
        <v>1</v>
      </c>
      <c r="Y5092" s="41">
        <v>1</v>
      </c>
      <c r="Z5092" s="41">
        <v>1</v>
      </c>
      <c r="AA5092" s="15"/>
      <c r="AB5092" s="15"/>
      <c r="AC5092" s="15"/>
      <c r="AD5092" s="15"/>
      <c r="AE5092" s="15"/>
      <c r="AF5092" s="15"/>
      <c r="AG5092" s="15"/>
      <c r="AH5092" s="15"/>
      <c r="AI5092" s="15"/>
      <c r="AJ5092" s="15"/>
      <c r="AK5092" s="15"/>
      <c r="AL5092" s="15"/>
      <c r="AM5092" s="15"/>
      <c r="AN5092" s="15"/>
      <c r="AO5092" s="15"/>
      <c r="AP5092" s="15"/>
      <c r="AQ5092" s="15"/>
      <c r="AR5092" s="15"/>
      <c r="AS5092" s="15"/>
      <c r="AT5092" s="15"/>
      <c r="AU5092" s="15"/>
      <c r="AV5092" s="15"/>
      <c r="AW5092" s="15"/>
      <c r="AX5092" s="82"/>
      <c r="AY5092" s="10"/>
      <c r="AZ5092" s="10">
        <v>1</v>
      </c>
      <c r="BA5092" t="s">
        <v>22</v>
      </c>
      <c r="BB5092" t="s">
        <v>23</v>
      </c>
      <c r="BD5092" s="39" t="str">
        <f t="shared" si="160"/>
        <v>5353022485_ID-10520556540Pantene</v>
      </c>
    </row>
    <row r="5093" spans="2:59" ht="13.5" customHeight="1" x14ac:dyDescent="0.35">
      <c r="B5093" s="10" t="s">
        <v>17</v>
      </c>
      <c r="C5093" s="10" t="s">
        <v>2329</v>
      </c>
      <c r="D5093" s="10" t="s">
        <v>549</v>
      </c>
      <c r="E5093" s="10" t="s">
        <v>194</v>
      </c>
      <c r="F5093" s="10" t="s">
        <v>6279</v>
      </c>
      <c r="G5093" s="137" t="s">
        <v>17931</v>
      </c>
      <c r="H5093" s="10"/>
      <c r="I5093" s="10" t="s">
        <v>6280</v>
      </c>
      <c r="J5093" s="83" t="s">
        <v>19505</v>
      </c>
      <c r="K5093" s="10" t="s">
        <v>17932</v>
      </c>
      <c r="L5093" s="98">
        <f>IFERROR(VLOOKUP($F5093&amp;$C5093,Sales!$J:$W,9,0),0)</f>
        <v>0</v>
      </c>
      <c r="M5093" s="98">
        <f>IFERROR(VLOOKUP($F5093&amp;$C5093,Sales!$J:$W,10,0),0)</f>
        <v>0</v>
      </c>
      <c r="N5093" s="98">
        <f>IFERROR(VLOOKUP($F5093&amp;$C5093,Sales!$J:$W,11,0),0)</f>
        <v>0</v>
      </c>
      <c r="O5093" s="98">
        <f>IFERROR(VLOOKUP($F5093&amp;$C5093,Sales!$J:$W,12,0),0)</f>
        <v>0</v>
      </c>
      <c r="P5093" s="98">
        <f>IFERROR(VLOOKUP($F5093&amp;$C5093,Sales!$J:$W,13,0),0)</f>
        <v>0</v>
      </c>
      <c r="Q5093" s="98">
        <f>IFERROR(VLOOKUP($F5093&amp;$C5093,Sales!$A:$H,7,0),0)</f>
        <v>0</v>
      </c>
      <c r="R5093" s="41" t="str">
        <f t="shared" si="159"/>
        <v>ERROR</v>
      </c>
      <c r="S5093" s="15"/>
      <c r="T5093" s="15"/>
      <c r="U5093" s="15"/>
      <c r="V5093" s="15"/>
      <c r="W5093" s="15"/>
      <c r="X5093" s="15"/>
      <c r="Y5093" s="41"/>
      <c r="Z5093" s="41"/>
      <c r="AA5093" s="41"/>
      <c r="AB5093" s="15"/>
      <c r="AC5093" s="15"/>
      <c r="AD5093" s="15"/>
      <c r="AE5093" s="15"/>
      <c r="AF5093" s="15"/>
      <c r="AG5093" s="15"/>
      <c r="AH5093" s="15"/>
      <c r="AI5093" s="15"/>
      <c r="AJ5093" s="41"/>
      <c r="AK5093" s="15"/>
      <c r="AL5093" s="15"/>
      <c r="AM5093" s="15"/>
      <c r="AN5093" s="15"/>
      <c r="AO5093" s="15"/>
      <c r="AP5093" s="15"/>
      <c r="AQ5093" s="15"/>
      <c r="AR5093" s="15"/>
      <c r="AS5093" s="15"/>
      <c r="AT5093" s="15"/>
      <c r="AU5093" s="15"/>
      <c r="AV5093" s="15"/>
      <c r="AW5093" s="15"/>
      <c r="AX5093" s="15"/>
      <c r="AY5093" s="10"/>
      <c r="AZ5093" s="10">
        <v>1</v>
      </c>
      <c r="BA5093" t="s">
        <v>22</v>
      </c>
      <c r="BB5093" t="s">
        <v>88</v>
      </c>
      <c r="BD5093" s="39" t="str">
        <f t="shared" si="160"/>
        <v>510198911_ID-675808986Pantene</v>
      </c>
    </row>
    <row r="5094" spans="2:59" ht="13.5" customHeight="1" x14ac:dyDescent="0.35">
      <c r="B5094" s="10" t="s">
        <v>17</v>
      </c>
      <c r="C5094" s="10" t="s">
        <v>2329</v>
      </c>
      <c r="D5094" s="10" t="s">
        <v>549</v>
      </c>
      <c r="E5094" s="10" t="s">
        <v>194</v>
      </c>
      <c r="F5094" s="10" t="s">
        <v>17933</v>
      </c>
      <c r="G5094" s="156" t="s">
        <v>17934</v>
      </c>
      <c r="H5094" s="10"/>
      <c r="I5094" s="10" t="s">
        <v>570</v>
      </c>
      <c r="J5094" s="83" t="s">
        <v>19506</v>
      </c>
      <c r="K5094" s="10" t="s">
        <v>7221</v>
      </c>
      <c r="L5094" s="98">
        <f>IFERROR(VLOOKUP($F5094&amp;$C5094,Sales!$J:$W,9,0),0)</f>
        <v>0</v>
      </c>
      <c r="M5094" s="98">
        <f>IFERROR(VLOOKUP($F5094&amp;$C5094,Sales!$J:$W,10,0),0)</f>
        <v>0</v>
      </c>
      <c r="N5094" s="98">
        <f>IFERROR(VLOOKUP($F5094&amp;$C5094,Sales!$J:$W,11,0),0)</f>
        <v>0</v>
      </c>
      <c r="O5094" s="98">
        <f>IFERROR(VLOOKUP($F5094&amp;$C5094,Sales!$J:$W,12,0),0)</f>
        <v>0</v>
      </c>
      <c r="P5094" s="98">
        <f>IFERROR(VLOOKUP($F5094&amp;$C5094,Sales!$J:$W,13,0),0)</f>
        <v>0</v>
      </c>
      <c r="Q5094" s="98">
        <f>IFERROR(VLOOKUP($F5094&amp;$C5094,Sales!$A:$H,7,0),0)</f>
        <v>0</v>
      </c>
      <c r="R5094" s="41" t="str">
        <f t="shared" si="159"/>
        <v>ERROR</v>
      </c>
      <c r="S5094" s="15"/>
      <c r="T5094" s="15"/>
      <c r="U5094" s="15"/>
      <c r="V5094" s="15"/>
      <c r="W5094" s="15"/>
      <c r="X5094" s="15"/>
      <c r="Y5094" s="41"/>
      <c r="Z5094" s="41"/>
      <c r="AA5094" s="41"/>
      <c r="AB5094" s="15"/>
      <c r="AC5094" s="15"/>
      <c r="AD5094" s="15"/>
      <c r="AE5094" s="15"/>
      <c r="AF5094" s="15"/>
      <c r="AG5094" s="15"/>
      <c r="AH5094" s="15"/>
      <c r="AI5094" s="15"/>
      <c r="AJ5094" s="41"/>
      <c r="AK5094" s="15"/>
      <c r="AL5094" s="15"/>
      <c r="AM5094" s="15"/>
      <c r="AN5094" s="15"/>
      <c r="AO5094" s="15"/>
      <c r="AP5094" s="15"/>
      <c r="AQ5094" s="15"/>
      <c r="AR5094" s="15"/>
      <c r="AS5094" s="15"/>
      <c r="AT5094" s="15"/>
      <c r="AU5094" s="15"/>
      <c r="AV5094" s="15"/>
      <c r="AW5094" s="15"/>
      <c r="AX5094" s="82"/>
      <c r="AY5094" s="10"/>
      <c r="AZ5094" s="10">
        <v>1</v>
      </c>
      <c r="BA5094" t="s">
        <v>22</v>
      </c>
      <c r="BB5094" t="s">
        <v>88</v>
      </c>
      <c r="BD5094" s="39" t="str">
        <f t="shared" si="160"/>
        <v>420793067_ID-475707751Pantene</v>
      </c>
      <c r="BE5094" s="1">
        <v>44990</v>
      </c>
      <c r="BF5094" t="s">
        <v>17364</v>
      </c>
    </row>
    <row r="5095" spans="2:59" ht="13.5" customHeight="1" x14ac:dyDescent="0.35">
      <c r="B5095" s="10" t="s">
        <v>17</v>
      </c>
      <c r="C5095" s="10" t="s">
        <v>2329</v>
      </c>
      <c r="D5095" s="10" t="s">
        <v>549</v>
      </c>
      <c r="E5095" s="10" t="s">
        <v>194</v>
      </c>
      <c r="F5095" s="10" t="s">
        <v>736</v>
      </c>
      <c r="G5095" s="137" t="s">
        <v>17935</v>
      </c>
      <c r="H5095" s="10"/>
      <c r="I5095" s="149" t="s">
        <v>737</v>
      </c>
      <c r="J5095" s="83" t="s">
        <v>19507</v>
      </c>
      <c r="K5095" s="10" t="s">
        <v>6457</v>
      </c>
      <c r="L5095" s="98">
        <f>IFERROR(VLOOKUP($F5095&amp;$C5095,Sales!$J:$W,9,0),0)</f>
        <v>1013144</v>
      </c>
      <c r="M5095" s="98">
        <f>IFERROR(VLOOKUP($F5095&amp;$C5095,Sales!$J:$W,10,0),0)</f>
        <v>598676</v>
      </c>
      <c r="N5095" s="98">
        <f>IFERROR(VLOOKUP($F5095&amp;$C5095,Sales!$J:$W,11,0),0)</f>
        <v>2210496</v>
      </c>
      <c r="O5095" s="98">
        <f>IFERROR(VLOOKUP($F5095&amp;$C5095,Sales!$J:$W,12,0),0)</f>
        <v>27.666666666666668</v>
      </c>
      <c r="P5095" s="98">
        <f>IFERROR(VLOOKUP($F5095&amp;$C5095,Sales!$J:$W,13,0),0)</f>
        <v>1274105.3333333333</v>
      </c>
      <c r="Q5095" s="98">
        <f>IFERROR(VLOOKUP($F5095&amp;$C5095,Sales!$A:$H,7,0),0)</f>
        <v>0</v>
      </c>
      <c r="R5095" s="41">
        <f t="shared" si="159"/>
        <v>1</v>
      </c>
      <c r="S5095" s="15">
        <v>1</v>
      </c>
      <c r="T5095" s="15"/>
      <c r="U5095" s="15"/>
      <c r="V5095" s="15">
        <v>1</v>
      </c>
      <c r="W5095" s="15">
        <v>1</v>
      </c>
      <c r="X5095" s="15">
        <v>1</v>
      </c>
      <c r="Y5095" s="41">
        <v>1</v>
      </c>
      <c r="Z5095" s="41">
        <v>1</v>
      </c>
      <c r="AA5095" s="15"/>
      <c r="AB5095" s="15"/>
      <c r="AC5095" s="15"/>
      <c r="AD5095" s="15"/>
      <c r="AE5095" s="15"/>
      <c r="AF5095" s="15"/>
      <c r="AG5095" s="15"/>
      <c r="AH5095" s="15"/>
      <c r="AI5095" s="15"/>
      <c r="AJ5095" s="15"/>
      <c r="AK5095" s="15"/>
      <c r="AL5095" s="15"/>
      <c r="AM5095" s="15"/>
      <c r="AN5095" s="15"/>
      <c r="AO5095" s="15"/>
      <c r="AP5095" s="15"/>
      <c r="AQ5095" s="15"/>
      <c r="AR5095" s="15"/>
      <c r="AS5095" s="15"/>
      <c r="AT5095" s="15"/>
      <c r="AU5095" s="15"/>
      <c r="AV5095" s="15"/>
      <c r="AW5095" s="15"/>
      <c r="AX5095" s="82"/>
      <c r="AY5095" s="10"/>
      <c r="AZ5095" s="10">
        <v>1</v>
      </c>
      <c r="BA5095" t="s">
        <v>22</v>
      </c>
      <c r="BB5095" t="s">
        <v>23</v>
      </c>
      <c r="BD5095" s="39" t="str">
        <f t="shared" si="160"/>
        <v>PA780HB77XESANID-54469Pantene</v>
      </c>
    </row>
    <row r="5096" spans="2:59" ht="13.5" customHeight="1" x14ac:dyDescent="0.35">
      <c r="B5096" s="10" t="s">
        <v>17</v>
      </c>
      <c r="C5096" s="10" t="s">
        <v>2329</v>
      </c>
      <c r="D5096" s="10" t="s">
        <v>549</v>
      </c>
      <c r="E5096" s="10" t="s">
        <v>194</v>
      </c>
      <c r="F5096" s="10" t="s">
        <v>623</v>
      </c>
      <c r="G5096" s="137" t="s">
        <v>17936</v>
      </c>
      <c r="H5096" s="10"/>
      <c r="I5096" s="149" t="s">
        <v>624</v>
      </c>
      <c r="J5096" s="83" t="s">
        <v>19508</v>
      </c>
      <c r="K5096" s="10" t="s">
        <v>7279</v>
      </c>
      <c r="L5096" s="98">
        <f>IFERROR(VLOOKUP($F5096&amp;$C5096,Sales!$J:$W,9,0),0)</f>
        <v>3307480</v>
      </c>
      <c r="M5096" s="98">
        <f>IFERROR(VLOOKUP($F5096&amp;$C5096,Sales!$J:$W,10,0),0)</f>
        <v>0</v>
      </c>
      <c r="N5096" s="98">
        <f>IFERROR(VLOOKUP($F5096&amp;$C5096,Sales!$J:$W,11,0),0)</f>
        <v>0</v>
      </c>
      <c r="O5096" s="98">
        <f>IFERROR(VLOOKUP($F5096&amp;$C5096,Sales!$J:$W,12,0),0)</f>
        <v>13.333333333333334</v>
      </c>
      <c r="P5096" s="98">
        <f>IFERROR(VLOOKUP($F5096&amp;$C5096,Sales!$J:$W,13,0),0)</f>
        <v>1102493.3333333333</v>
      </c>
      <c r="Q5096" s="98">
        <f>IFERROR(VLOOKUP($F5096&amp;$C5096,Sales!$A:$H,7,0),0)</f>
        <v>0</v>
      </c>
      <c r="R5096" s="41">
        <f t="shared" si="159"/>
        <v>1</v>
      </c>
      <c r="S5096" s="15">
        <v>1</v>
      </c>
      <c r="T5096" s="15"/>
      <c r="U5096" s="15"/>
      <c r="V5096" s="15">
        <v>1</v>
      </c>
      <c r="W5096" s="15">
        <v>1</v>
      </c>
      <c r="X5096" s="15">
        <v>1</v>
      </c>
      <c r="Y5096" s="41">
        <v>1</v>
      </c>
      <c r="Z5096" s="41">
        <v>1</v>
      </c>
      <c r="AA5096" s="15"/>
      <c r="AB5096" s="15"/>
      <c r="AC5096" s="15"/>
      <c r="AD5096" s="15"/>
      <c r="AE5096" s="15"/>
      <c r="AF5096" s="15"/>
      <c r="AG5096" s="15"/>
      <c r="AH5096" s="15"/>
      <c r="AI5096" s="15"/>
      <c r="AJ5096" s="15"/>
      <c r="AK5096" s="15"/>
      <c r="AL5096" s="15"/>
      <c r="AM5096" s="15"/>
      <c r="AN5096" s="15"/>
      <c r="AO5096" s="15"/>
      <c r="AP5096" s="15"/>
      <c r="AQ5096" s="15"/>
      <c r="AR5096" s="15"/>
      <c r="AS5096" s="15"/>
      <c r="AT5096" s="15"/>
      <c r="AU5096" s="15"/>
      <c r="AV5096" s="15"/>
      <c r="AW5096" s="15"/>
      <c r="AX5096" s="82"/>
      <c r="AY5096" s="10"/>
      <c r="AZ5096" s="10">
        <v>1</v>
      </c>
      <c r="BA5096" t="s">
        <v>22</v>
      </c>
      <c r="BB5096" t="s">
        <v>23</v>
      </c>
      <c r="BD5096" s="39" t="str">
        <f t="shared" si="160"/>
        <v>PA780HBAA6JLWXANID-15348025Pantene</v>
      </c>
    </row>
    <row r="5097" spans="2:59" ht="13.5" customHeight="1" x14ac:dyDescent="0.35">
      <c r="B5097" s="10" t="s">
        <v>17</v>
      </c>
      <c r="C5097" s="10" t="s">
        <v>2329</v>
      </c>
      <c r="D5097" s="10" t="s">
        <v>549</v>
      </c>
      <c r="E5097" s="10" t="s">
        <v>194</v>
      </c>
      <c r="F5097" s="10" t="s">
        <v>749</v>
      </c>
      <c r="G5097" s="137" t="s">
        <v>17937</v>
      </c>
      <c r="H5097" s="10"/>
      <c r="I5097" s="149" t="s">
        <v>750</v>
      </c>
      <c r="J5097" s="83" t="s">
        <v>19509</v>
      </c>
      <c r="K5097" s="10" t="s">
        <v>7274</v>
      </c>
      <c r="L5097" s="98">
        <f>IFERROR(VLOOKUP($F5097&amp;$C5097,Sales!$J:$W,9,0),0)</f>
        <v>9243503.9999999981</v>
      </c>
      <c r="M5097" s="98">
        <f>IFERROR(VLOOKUP($F5097&amp;$C5097,Sales!$J:$W,10,0),0)</f>
        <v>342352</v>
      </c>
      <c r="N5097" s="98">
        <f>IFERROR(VLOOKUP($F5097&amp;$C5097,Sales!$J:$W,11,0),0)</f>
        <v>0</v>
      </c>
      <c r="O5097" s="98">
        <f>IFERROR(VLOOKUP($F5097&amp;$C5097,Sales!$J:$W,12,0),0)</f>
        <v>149.33333333333334</v>
      </c>
      <c r="P5097" s="98">
        <f>IFERROR(VLOOKUP($F5097&amp;$C5097,Sales!$J:$W,13,0),0)</f>
        <v>3195285.3333333326</v>
      </c>
      <c r="Q5097" s="98">
        <f>IFERROR(VLOOKUP($F5097&amp;$C5097,Sales!$A:$H,7,0),0)</f>
        <v>0</v>
      </c>
      <c r="R5097" s="41">
        <f t="shared" si="159"/>
        <v>1</v>
      </c>
      <c r="S5097" s="15">
        <v>1</v>
      </c>
      <c r="T5097" s="15"/>
      <c r="U5097" s="15"/>
      <c r="V5097" s="15">
        <v>1</v>
      </c>
      <c r="W5097" s="15">
        <v>1</v>
      </c>
      <c r="X5097" s="15">
        <v>1</v>
      </c>
      <c r="Y5097" s="41">
        <v>1</v>
      </c>
      <c r="Z5097" s="41">
        <v>1</v>
      </c>
      <c r="AA5097" s="15"/>
      <c r="AB5097" s="15"/>
      <c r="AC5097" s="15"/>
      <c r="AD5097" s="15"/>
      <c r="AE5097" s="15"/>
      <c r="AF5097" s="15"/>
      <c r="AG5097" s="15"/>
      <c r="AH5097" s="15"/>
      <c r="AI5097" s="15"/>
      <c r="AJ5097" s="15"/>
      <c r="AK5097" s="15"/>
      <c r="AL5097" s="15"/>
      <c r="AM5097" s="15"/>
      <c r="AN5097" s="15"/>
      <c r="AO5097" s="15"/>
      <c r="AP5097" s="15"/>
      <c r="AQ5097" s="15"/>
      <c r="AR5097" s="15"/>
      <c r="AS5097" s="15"/>
      <c r="AT5097" s="15"/>
      <c r="AU5097" s="15"/>
      <c r="AV5097" s="15"/>
      <c r="AW5097" s="15"/>
      <c r="AX5097" s="82"/>
      <c r="AY5097" s="10"/>
      <c r="AZ5097" s="10">
        <v>1</v>
      </c>
      <c r="BA5097" t="s">
        <v>22</v>
      </c>
      <c r="BB5097" t="s">
        <v>23</v>
      </c>
      <c r="BD5097" s="39" t="str">
        <f t="shared" si="160"/>
        <v>PA780HBADPG4ANID-202537Pantene</v>
      </c>
    </row>
    <row r="5098" spans="2:59" ht="13.5" customHeight="1" x14ac:dyDescent="0.35">
      <c r="B5098" s="10" t="s">
        <v>17</v>
      </c>
      <c r="C5098" s="10" t="s">
        <v>2329</v>
      </c>
      <c r="D5098" s="10" t="s">
        <v>549</v>
      </c>
      <c r="E5098" s="10" t="s">
        <v>194</v>
      </c>
      <c r="F5098" s="10" t="s">
        <v>1348</v>
      </c>
      <c r="G5098" s="137" t="s">
        <v>17938</v>
      </c>
      <c r="H5098" s="10"/>
      <c r="I5098" s="149" t="s">
        <v>1349</v>
      </c>
      <c r="J5098" s="83" t="s">
        <v>19510</v>
      </c>
      <c r="K5098" s="10" t="s">
        <v>7276</v>
      </c>
      <c r="L5098" s="98">
        <f>IFERROR(VLOOKUP($F5098&amp;$C5098,Sales!$J:$W,9,0),0)</f>
        <v>332849.99999999994</v>
      </c>
      <c r="M5098" s="98">
        <f>IFERROR(VLOOKUP($F5098&amp;$C5098,Sales!$J:$W,10,0),0)</f>
        <v>0</v>
      </c>
      <c r="N5098" s="98">
        <f>IFERROR(VLOOKUP($F5098&amp;$C5098,Sales!$J:$W,11,0),0)</f>
        <v>0</v>
      </c>
      <c r="O5098" s="98">
        <f>IFERROR(VLOOKUP($F5098&amp;$C5098,Sales!$J:$W,12,0),0)</f>
        <v>2</v>
      </c>
      <c r="P5098" s="98">
        <f>IFERROR(VLOOKUP($F5098&amp;$C5098,Sales!$J:$W,13,0),0)</f>
        <v>110949.99999999999</v>
      </c>
      <c r="Q5098" s="98">
        <f>IFERROR(VLOOKUP($F5098&amp;$C5098,Sales!$A:$H,7,0),0)</f>
        <v>0</v>
      </c>
      <c r="R5098" s="41">
        <f t="shared" si="159"/>
        <v>1</v>
      </c>
      <c r="S5098" s="15">
        <v>1</v>
      </c>
      <c r="T5098" s="15"/>
      <c r="U5098" s="15"/>
      <c r="V5098" s="15">
        <v>1</v>
      </c>
      <c r="W5098" s="15">
        <v>1</v>
      </c>
      <c r="X5098" s="15">
        <v>1</v>
      </c>
      <c r="Y5098" s="41">
        <v>1</v>
      </c>
      <c r="Z5098" s="41">
        <v>1</v>
      </c>
      <c r="AA5098" s="15"/>
      <c r="AB5098" s="15"/>
      <c r="AC5098" s="15"/>
      <c r="AD5098" s="15"/>
      <c r="AE5098" s="15"/>
      <c r="AF5098" s="15"/>
      <c r="AG5098" s="15"/>
      <c r="AH5098" s="15"/>
      <c r="AI5098" s="15"/>
      <c r="AJ5098" s="15"/>
      <c r="AK5098" s="15"/>
      <c r="AL5098" s="15"/>
      <c r="AM5098" s="15"/>
      <c r="AN5098" s="15"/>
      <c r="AO5098" s="15"/>
      <c r="AP5098" s="15"/>
      <c r="AQ5098" s="15"/>
      <c r="AR5098" s="15"/>
      <c r="AS5098" s="15"/>
      <c r="AT5098" s="15"/>
      <c r="AU5098" s="15"/>
      <c r="AV5098" s="15"/>
      <c r="AW5098" s="15"/>
      <c r="AX5098" s="82"/>
      <c r="AY5098" s="10"/>
      <c r="AZ5098" s="10">
        <v>1</v>
      </c>
      <c r="BA5098" t="s">
        <v>22</v>
      </c>
      <c r="BB5098" t="s">
        <v>23</v>
      </c>
      <c r="BD5098" s="39" t="str">
        <f t="shared" si="160"/>
        <v>PA780HBADPG5ANID-202538Pantene</v>
      </c>
    </row>
    <row r="5099" spans="2:59" ht="13.5" customHeight="1" x14ac:dyDescent="0.35">
      <c r="B5099" s="10" t="s">
        <v>17</v>
      </c>
      <c r="C5099" s="10" t="s">
        <v>2329</v>
      </c>
      <c r="D5099" s="10" t="s">
        <v>549</v>
      </c>
      <c r="E5099" s="10" t="s">
        <v>194</v>
      </c>
      <c r="F5099" s="10" t="s">
        <v>792</v>
      </c>
      <c r="G5099" s="137" t="s">
        <v>17939</v>
      </c>
      <c r="H5099" s="10"/>
      <c r="I5099" s="10" t="s">
        <v>1313</v>
      </c>
      <c r="J5099" s="83" t="s">
        <v>19511</v>
      </c>
      <c r="K5099" s="10" t="s">
        <v>17940</v>
      </c>
      <c r="L5099" s="98">
        <f>IFERROR(VLOOKUP($F5099&amp;$C5099,Sales!$J:$W,9,0),0)</f>
        <v>0</v>
      </c>
      <c r="M5099" s="98">
        <f>IFERROR(VLOOKUP($F5099&amp;$C5099,Sales!$J:$W,10,0),0)</f>
        <v>0</v>
      </c>
      <c r="N5099" s="98">
        <f>IFERROR(VLOOKUP($F5099&amp;$C5099,Sales!$J:$W,11,0),0)</f>
        <v>0</v>
      </c>
      <c r="O5099" s="98">
        <f>IFERROR(VLOOKUP($F5099&amp;$C5099,Sales!$J:$W,12,0),0)</f>
        <v>0</v>
      </c>
      <c r="P5099" s="98">
        <f>IFERROR(VLOOKUP($F5099&amp;$C5099,Sales!$J:$W,13,0),0)</f>
        <v>0</v>
      </c>
      <c r="Q5099" s="98">
        <f>IFERROR(VLOOKUP($F5099&amp;$C5099,Sales!$A:$H,7,0),0)</f>
        <v>0</v>
      </c>
      <c r="R5099" s="41" t="str">
        <f t="shared" si="159"/>
        <v>ERROR</v>
      </c>
      <c r="S5099" s="15"/>
      <c r="T5099" s="15"/>
      <c r="U5099" s="15"/>
      <c r="V5099" s="15"/>
      <c r="W5099" s="15"/>
      <c r="X5099" s="15"/>
      <c r="Y5099" s="41"/>
      <c r="Z5099" s="41"/>
      <c r="AA5099" s="41"/>
      <c r="AB5099" s="15"/>
      <c r="AC5099" s="15"/>
      <c r="AD5099" s="15"/>
      <c r="AE5099" s="15"/>
      <c r="AF5099" s="15"/>
      <c r="AG5099" s="15"/>
      <c r="AH5099" s="15"/>
      <c r="AI5099" s="15"/>
      <c r="AJ5099" s="41"/>
      <c r="AK5099" s="15"/>
      <c r="AL5099" s="15"/>
      <c r="AM5099" s="15"/>
      <c r="AN5099" s="15"/>
      <c r="AO5099" s="15"/>
      <c r="AP5099" s="15"/>
      <c r="AQ5099" s="15"/>
      <c r="AR5099" s="15"/>
      <c r="AS5099" s="15"/>
      <c r="AT5099" s="15"/>
      <c r="AU5099" s="15"/>
      <c r="AV5099" s="15"/>
      <c r="AW5099" s="15"/>
      <c r="AX5099" s="15"/>
      <c r="AY5099" s="10"/>
      <c r="AZ5099" s="10">
        <v>1</v>
      </c>
      <c r="BA5099" t="s">
        <v>22</v>
      </c>
      <c r="BB5099" t="s">
        <v>88</v>
      </c>
      <c r="BD5099" s="39" t="str">
        <f t="shared" si="160"/>
        <v>PA780HBADPG6ANID-202539Pantene</v>
      </c>
    </row>
    <row r="5100" spans="2:59" ht="13.5" customHeight="1" x14ac:dyDescent="0.35">
      <c r="B5100" s="10" t="s">
        <v>17</v>
      </c>
      <c r="C5100" s="10" t="s">
        <v>2329</v>
      </c>
      <c r="D5100" s="10" t="s">
        <v>549</v>
      </c>
      <c r="E5100" s="10" t="s">
        <v>194</v>
      </c>
      <c r="F5100" s="10" t="s">
        <v>599</v>
      </c>
      <c r="G5100" s="137" t="s">
        <v>17941</v>
      </c>
      <c r="H5100" s="10"/>
      <c r="I5100" s="149" t="s">
        <v>600</v>
      </c>
      <c r="J5100" s="83" t="s">
        <v>19512</v>
      </c>
      <c r="K5100" s="10" t="s">
        <v>7292</v>
      </c>
      <c r="L5100" s="98">
        <f>IFERROR(VLOOKUP($F5100&amp;$C5100,Sales!$J:$W,9,0),0)</f>
        <v>21829367.999999996</v>
      </c>
      <c r="M5100" s="98">
        <f>IFERROR(VLOOKUP($F5100&amp;$C5100,Sales!$J:$W,10,0),0)</f>
        <v>13891415.999999998</v>
      </c>
      <c r="N5100" s="98">
        <f>IFERROR(VLOOKUP($F5100&amp;$C5100,Sales!$J:$W,11,0),0)</f>
        <v>0</v>
      </c>
      <c r="O5100" s="98">
        <f>IFERROR(VLOOKUP($F5100&amp;$C5100,Sales!$J:$W,12,0),0)</f>
        <v>144</v>
      </c>
      <c r="P5100" s="98">
        <f>IFERROR(VLOOKUP($F5100&amp;$C5100,Sales!$J:$W,13,0),0)</f>
        <v>11906927.999999998</v>
      </c>
      <c r="Q5100" s="98">
        <f>IFERROR(VLOOKUP($F5100&amp;$C5100,Sales!$A:$H,7,0),0)</f>
        <v>0</v>
      </c>
      <c r="R5100" s="41">
        <f t="shared" si="159"/>
        <v>1</v>
      </c>
      <c r="S5100" s="15">
        <v>1</v>
      </c>
      <c r="T5100" s="15"/>
      <c r="U5100" s="15"/>
      <c r="V5100" s="15">
        <v>1</v>
      </c>
      <c r="W5100" s="15">
        <v>1</v>
      </c>
      <c r="X5100" s="15">
        <v>1</v>
      </c>
      <c r="Y5100" s="41">
        <v>1</v>
      </c>
      <c r="Z5100" s="41">
        <v>1</v>
      </c>
      <c r="AA5100" s="15"/>
      <c r="AB5100" s="15"/>
      <c r="AC5100" s="15"/>
      <c r="AD5100" s="15"/>
      <c r="AE5100" s="15"/>
      <c r="AF5100" s="15"/>
      <c r="AG5100" s="15"/>
      <c r="AH5100" s="15"/>
      <c r="AI5100" s="15"/>
      <c r="AJ5100" s="15"/>
      <c r="AK5100" s="15"/>
      <c r="AL5100" s="15"/>
      <c r="AM5100" s="15"/>
      <c r="AN5100" s="15"/>
      <c r="AO5100" s="15"/>
      <c r="AP5100" s="15"/>
      <c r="AQ5100" s="15"/>
      <c r="AR5100" s="15"/>
      <c r="AS5100" s="15"/>
      <c r="AT5100" s="15"/>
      <c r="AU5100" s="15"/>
      <c r="AV5100" s="15"/>
      <c r="AW5100" s="15"/>
      <c r="AX5100" s="82"/>
      <c r="AY5100" s="10"/>
      <c r="AZ5100" s="10">
        <v>1</v>
      </c>
      <c r="BA5100" t="s">
        <v>22</v>
      </c>
      <c r="BB5100" t="s">
        <v>23</v>
      </c>
      <c r="BD5100" s="39" t="str">
        <f t="shared" si="160"/>
        <v>PA780HBAF4MJANID-236823Pantene</v>
      </c>
    </row>
    <row r="5101" spans="2:59" ht="13.5" customHeight="1" x14ac:dyDescent="0.35">
      <c r="B5101" s="10" t="s">
        <v>17</v>
      </c>
      <c r="C5101" s="10" t="s">
        <v>2329</v>
      </c>
      <c r="D5101" s="10" t="s">
        <v>549</v>
      </c>
      <c r="E5101" s="10" t="s">
        <v>194</v>
      </c>
      <c r="F5101" s="10" t="s">
        <v>744</v>
      </c>
      <c r="G5101" s="137" t="s">
        <v>17942</v>
      </c>
      <c r="H5101" s="10"/>
      <c r="I5101" s="149" t="s">
        <v>745</v>
      </c>
      <c r="J5101" s="83" t="s">
        <v>19513</v>
      </c>
      <c r="K5101" s="10" t="s">
        <v>17943</v>
      </c>
      <c r="L5101" s="98">
        <f>IFERROR(VLOOKUP($F5101&amp;$C5101,Sales!$J:$W,9,0),0)</f>
        <v>1243404</v>
      </c>
      <c r="M5101" s="98">
        <f>IFERROR(VLOOKUP($F5101&amp;$C5101,Sales!$J:$W,10,0),0)</f>
        <v>1565768</v>
      </c>
      <c r="N5101" s="98">
        <f>IFERROR(VLOOKUP($F5101&amp;$C5101,Sales!$J:$W,11,0),0)</f>
        <v>1105248</v>
      </c>
      <c r="O5101" s="98">
        <f>IFERROR(VLOOKUP($F5101&amp;$C5101,Sales!$J:$W,12,0),0)</f>
        <v>28.333333333333332</v>
      </c>
      <c r="P5101" s="98">
        <f>IFERROR(VLOOKUP($F5101&amp;$C5101,Sales!$J:$W,13,0),0)</f>
        <v>1304806.6666666667</v>
      </c>
      <c r="Q5101" s="98">
        <f>IFERROR(VLOOKUP($F5101&amp;$C5101,Sales!$A:$H,7,0),0)</f>
        <v>0</v>
      </c>
      <c r="R5101" s="41">
        <f t="shared" si="159"/>
        <v>1</v>
      </c>
      <c r="S5101" s="15">
        <v>1</v>
      </c>
      <c r="T5101" s="15"/>
      <c r="U5101" s="15"/>
      <c r="V5101" s="15">
        <v>1</v>
      </c>
      <c r="W5101" s="15">
        <v>1</v>
      </c>
      <c r="X5101" s="15">
        <v>1</v>
      </c>
      <c r="Y5101" s="41">
        <v>1</v>
      </c>
      <c r="Z5101" s="41">
        <v>1</v>
      </c>
      <c r="AA5101" s="15"/>
      <c r="AB5101" s="15"/>
      <c r="AC5101" s="15"/>
      <c r="AD5101" s="15"/>
      <c r="AE5101" s="15"/>
      <c r="AF5101" s="15"/>
      <c r="AG5101" s="15"/>
      <c r="AH5101" s="15"/>
      <c r="AI5101" s="15"/>
      <c r="AJ5101" s="15"/>
      <c r="AK5101" s="15"/>
      <c r="AL5101" s="15"/>
      <c r="AM5101" s="15"/>
      <c r="AN5101" s="15"/>
      <c r="AO5101" s="15"/>
      <c r="AP5101" s="15"/>
      <c r="AQ5101" s="15"/>
      <c r="AR5101" s="15"/>
      <c r="AS5101" s="15"/>
      <c r="AT5101" s="15"/>
      <c r="AU5101" s="15"/>
      <c r="AV5101" s="15"/>
      <c r="AW5101" s="15"/>
      <c r="AX5101" s="82"/>
      <c r="AY5101" s="10"/>
      <c r="AZ5101" s="10">
        <v>1</v>
      </c>
      <c r="BA5101" t="s">
        <v>22</v>
      </c>
      <c r="BB5101" t="s">
        <v>23</v>
      </c>
      <c r="BD5101" s="39" t="str">
        <f t="shared" si="160"/>
        <v>PA780HBADFE4ANID-187426Pantene</v>
      </c>
    </row>
    <row r="5102" spans="2:59" ht="13.5" customHeight="1" x14ac:dyDescent="0.35">
      <c r="B5102" s="10" t="s">
        <v>17</v>
      </c>
      <c r="C5102" s="10" t="s">
        <v>2329</v>
      </c>
      <c r="D5102" s="10" t="s">
        <v>549</v>
      </c>
      <c r="E5102" s="10" t="s">
        <v>194</v>
      </c>
      <c r="F5102" s="10" t="s">
        <v>585</v>
      </c>
      <c r="G5102" s="137" t="s">
        <v>17944</v>
      </c>
      <c r="H5102" s="10"/>
      <c r="I5102" s="10" t="s">
        <v>586</v>
      </c>
      <c r="J5102" s="83" t="s">
        <v>19514</v>
      </c>
      <c r="K5102" s="10" t="s">
        <v>17945</v>
      </c>
      <c r="L5102" s="98">
        <f>IFERROR(VLOOKUP($F5102&amp;$C5102,Sales!$J:$W,9,0),0)</f>
        <v>0</v>
      </c>
      <c r="M5102" s="98">
        <f>IFERROR(VLOOKUP($F5102&amp;$C5102,Sales!$J:$W,10,0),0)</f>
        <v>0</v>
      </c>
      <c r="N5102" s="98">
        <f>IFERROR(VLOOKUP($F5102&amp;$C5102,Sales!$J:$W,11,0),0)</f>
        <v>0</v>
      </c>
      <c r="O5102" s="98">
        <f>IFERROR(VLOOKUP($F5102&amp;$C5102,Sales!$J:$W,12,0),0)</f>
        <v>0</v>
      </c>
      <c r="P5102" s="98">
        <f>IFERROR(VLOOKUP($F5102&amp;$C5102,Sales!$J:$W,13,0),0)</f>
        <v>0</v>
      </c>
      <c r="Q5102" s="98">
        <f>IFERROR(VLOOKUP($F5102&amp;$C5102,Sales!$A:$H,7,0),0)</f>
        <v>0</v>
      </c>
      <c r="R5102" s="41" t="str">
        <f t="shared" si="159"/>
        <v>ERROR</v>
      </c>
      <c r="S5102" s="15"/>
      <c r="T5102" s="15"/>
      <c r="U5102" s="15"/>
      <c r="V5102" s="15"/>
      <c r="W5102" s="15"/>
      <c r="X5102" s="15"/>
      <c r="Y5102" s="41"/>
      <c r="Z5102" s="41"/>
      <c r="AA5102" s="41"/>
      <c r="AB5102" s="15"/>
      <c r="AC5102" s="15"/>
      <c r="AD5102" s="15"/>
      <c r="AE5102" s="15"/>
      <c r="AF5102" s="15"/>
      <c r="AG5102" s="15"/>
      <c r="AH5102" s="15"/>
      <c r="AI5102" s="15"/>
      <c r="AJ5102" s="41"/>
      <c r="AK5102" s="15"/>
      <c r="AL5102" s="15"/>
      <c r="AM5102" s="15"/>
      <c r="AN5102" s="15"/>
      <c r="AO5102" s="15"/>
      <c r="AP5102" s="15"/>
      <c r="AQ5102" s="15"/>
      <c r="AR5102" s="15"/>
      <c r="AS5102" s="15"/>
      <c r="AT5102" s="15"/>
      <c r="AU5102" s="15"/>
      <c r="AV5102" s="15"/>
      <c r="AW5102" s="15"/>
      <c r="AX5102" s="15"/>
      <c r="AY5102" s="10"/>
      <c r="AZ5102" s="10">
        <v>1</v>
      </c>
      <c r="BA5102" t="s">
        <v>22</v>
      </c>
      <c r="BB5102" t="s">
        <v>88</v>
      </c>
      <c r="BD5102" s="39" t="str">
        <f t="shared" si="160"/>
        <v>PA780HBAC4UIANID-114556Pantene</v>
      </c>
    </row>
    <row r="5103" spans="2:59" ht="13.5" customHeight="1" x14ac:dyDescent="0.35">
      <c r="B5103" s="10" t="s">
        <v>17</v>
      </c>
      <c r="C5103" s="10" t="s">
        <v>2329</v>
      </c>
      <c r="D5103" s="10" t="s">
        <v>549</v>
      </c>
      <c r="E5103" s="10" t="s">
        <v>194</v>
      </c>
      <c r="F5103" s="10" t="s">
        <v>609</v>
      </c>
      <c r="G5103" s="137" t="s">
        <v>17946</v>
      </c>
      <c r="H5103" s="10"/>
      <c r="I5103" s="149" t="s">
        <v>610</v>
      </c>
      <c r="J5103" s="83" t="s">
        <v>19515</v>
      </c>
      <c r="K5103" s="10" t="s">
        <v>17947</v>
      </c>
      <c r="L5103" s="98">
        <f>IFERROR(VLOOKUP($F5103&amp;$C5103,Sales!$J:$W,9,0),0)</f>
        <v>17987508</v>
      </c>
      <c r="M5103" s="98">
        <f>IFERROR(VLOOKUP($F5103&amp;$C5103,Sales!$J:$W,10,0),0)</f>
        <v>3331020</v>
      </c>
      <c r="N5103" s="98">
        <f>IFERROR(VLOOKUP($F5103&amp;$C5103,Sales!$J:$W,11,0),0)</f>
        <v>15988895.999999996</v>
      </c>
      <c r="O5103" s="98">
        <f>IFERROR(VLOOKUP($F5103&amp;$C5103,Sales!$J:$W,12,0),0)</f>
        <v>224</v>
      </c>
      <c r="P5103" s="98">
        <f>IFERROR(VLOOKUP($F5103&amp;$C5103,Sales!$J:$W,13,0),0)</f>
        <v>12435808</v>
      </c>
      <c r="Q5103" s="98">
        <f>IFERROR(VLOOKUP($F5103&amp;$C5103,Sales!$A:$H,7,0),0)</f>
        <v>0</v>
      </c>
      <c r="R5103" s="41">
        <f t="shared" si="159"/>
        <v>1</v>
      </c>
      <c r="S5103" s="15">
        <v>1</v>
      </c>
      <c r="T5103" s="15"/>
      <c r="U5103" s="15"/>
      <c r="V5103" s="15">
        <v>1</v>
      </c>
      <c r="W5103" s="15">
        <v>1</v>
      </c>
      <c r="X5103" s="15">
        <v>1</v>
      </c>
      <c r="Y5103" s="41">
        <v>1</v>
      </c>
      <c r="Z5103" s="41">
        <v>1</v>
      </c>
      <c r="AA5103" s="15"/>
      <c r="AB5103" s="15"/>
      <c r="AC5103" s="15"/>
      <c r="AD5103" s="15"/>
      <c r="AE5103" s="15"/>
      <c r="AF5103" s="15"/>
      <c r="AG5103" s="15"/>
      <c r="AH5103" s="15"/>
      <c r="AI5103" s="15"/>
      <c r="AJ5103" s="15"/>
      <c r="AK5103" s="15"/>
      <c r="AL5103" s="15"/>
      <c r="AM5103" s="15"/>
      <c r="AN5103" s="15"/>
      <c r="AO5103" s="15"/>
      <c r="AP5103" s="15"/>
      <c r="AQ5103" s="15"/>
      <c r="AR5103" s="15"/>
      <c r="AS5103" s="15"/>
      <c r="AT5103" s="15"/>
      <c r="AU5103" s="15"/>
      <c r="AV5103" s="15"/>
      <c r="AW5103" s="15"/>
      <c r="AX5103" s="82"/>
      <c r="AY5103" s="10"/>
      <c r="AZ5103" s="10">
        <v>1</v>
      </c>
      <c r="BA5103" t="s">
        <v>22</v>
      </c>
      <c r="BB5103" t="s">
        <v>23</v>
      </c>
      <c r="BD5103" s="39" t="str">
        <f t="shared" si="160"/>
        <v>PA780HBAC6PUANID-117697Pantene</v>
      </c>
    </row>
    <row r="5104" spans="2:59" ht="13.5" customHeight="1" x14ac:dyDescent="0.35">
      <c r="B5104" s="10" t="s">
        <v>17</v>
      </c>
      <c r="C5104" s="10" t="s">
        <v>2329</v>
      </c>
      <c r="D5104" s="10" t="s">
        <v>549</v>
      </c>
      <c r="E5104" s="10" t="s">
        <v>194</v>
      </c>
      <c r="F5104" s="10" t="s">
        <v>630</v>
      </c>
      <c r="G5104" s="137" t="s">
        <v>17948</v>
      </c>
      <c r="H5104" s="10"/>
      <c r="I5104" s="149" t="s">
        <v>631</v>
      </c>
      <c r="J5104" s="83" t="s">
        <v>19516</v>
      </c>
      <c r="K5104" s="10" t="s">
        <v>3015</v>
      </c>
      <c r="L5104" s="98">
        <f>IFERROR(VLOOKUP($F5104&amp;$C5104,Sales!$J:$W,9,0),0)</f>
        <v>22708505.999999996</v>
      </c>
      <c r="M5104" s="98">
        <f>IFERROR(VLOOKUP($F5104&amp;$C5104,Sales!$J:$W,10,0),0)</f>
        <v>6646391.9999999991</v>
      </c>
      <c r="N5104" s="98">
        <f>IFERROR(VLOOKUP($F5104&amp;$C5104,Sales!$J:$W,11,0),0)</f>
        <v>12738918</v>
      </c>
      <c r="O5104" s="98">
        <f>IFERROR(VLOOKUP($F5104&amp;$C5104,Sales!$J:$W,12,0),0)</f>
        <v>152</v>
      </c>
      <c r="P5104" s="98">
        <f>IFERROR(VLOOKUP($F5104&amp;$C5104,Sales!$J:$W,13,0),0)</f>
        <v>14031272</v>
      </c>
      <c r="Q5104" s="98">
        <f>IFERROR(VLOOKUP($F5104&amp;$C5104,Sales!$A:$H,7,0),0)</f>
        <v>0</v>
      </c>
      <c r="R5104" s="41">
        <f t="shared" si="159"/>
        <v>1</v>
      </c>
      <c r="S5104" s="15">
        <v>1</v>
      </c>
      <c r="T5104" s="15"/>
      <c r="U5104" s="15"/>
      <c r="V5104" s="15">
        <v>1</v>
      </c>
      <c r="W5104" s="15">
        <v>1</v>
      </c>
      <c r="X5104" s="15">
        <v>1</v>
      </c>
      <c r="Y5104" s="41">
        <v>1</v>
      </c>
      <c r="Z5104" s="41">
        <v>1</v>
      </c>
      <c r="AA5104" s="15"/>
      <c r="AB5104" s="15"/>
      <c r="AC5104" s="15"/>
      <c r="AD5104" s="15"/>
      <c r="AE5104" s="15"/>
      <c r="AF5104" s="15"/>
      <c r="AG5104" s="15"/>
      <c r="AH5104" s="15"/>
      <c r="AI5104" s="15"/>
      <c r="AJ5104" s="15"/>
      <c r="AK5104" s="15"/>
      <c r="AL5104" s="15"/>
      <c r="AM5104" s="15"/>
      <c r="AN5104" s="15"/>
      <c r="AO5104" s="15"/>
      <c r="AP5104" s="15"/>
      <c r="AQ5104" s="15"/>
      <c r="AR5104" s="15"/>
      <c r="AS5104" s="15"/>
      <c r="AT5104" s="15"/>
      <c r="AU5104" s="15"/>
      <c r="AV5104" s="15"/>
      <c r="AW5104" s="15"/>
      <c r="AX5104" s="82"/>
      <c r="AY5104" s="10"/>
      <c r="AZ5104" s="10">
        <v>1</v>
      </c>
      <c r="BA5104" t="s">
        <v>22</v>
      </c>
      <c r="BB5104" t="s">
        <v>23</v>
      </c>
      <c r="BD5104" s="39" t="str">
        <f t="shared" si="160"/>
        <v>PA780HBAK04WANID-516054Pantene</v>
      </c>
    </row>
    <row r="5105" spans="2:59" ht="13.5" customHeight="1" x14ac:dyDescent="0.35">
      <c r="B5105" s="10" t="s">
        <v>17</v>
      </c>
      <c r="C5105" s="10" t="s">
        <v>2329</v>
      </c>
      <c r="D5105" s="10" t="s">
        <v>549</v>
      </c>
      <c r="E5105" s="10" t="s">
        <v>194</v>
      </c>
      <c r="F5105" s="10" t="s">
        <v>742</v>
      </c>
      <c r="G5105" s="137" t="s">
        <v>17949</v>
      </c>
      <c r="H5105" s="10"/>
      <c r="I5105" s="149" t="s">
        <v>743</v>
      </c>
      <c r="J5105" s="83" t="s">
        <v>19517</v>
      </c>
      <c r="K5105" s="10" t="s">
        <v>17950</v>
      </c>
      <c r="L5105" s="98">
        <f>IFERROR(VLOOKUP($F5105&amp;$C5105,Sales!$J:$W,9,0),0)</f>
        <v>1519715.9999999998</v>
      </c>
      <c r="M5105" s="98">
        <f>IFERROR(VLOOKUP($F5105&amp;$C5105,Sales!$J:$W,10,0),0)</f>
        <v>0</v>
      </c>
      <c r="N5105" s="98">
        <f>IFERROR(VLOOKUP($F5105&amp;$C5105,Sales!$J:$W,11,0),0)</f>
        <v>0</v>
      </c>
      <c r="O5105" s="98">
        <f>IFERROR(VLOOKUP($F5105&amp;$C5105,Sales!$J:$W,12,0),0)</f>
        <v>11</v>
      </c>
      <c r="P5105" s="98">
        <f>IFERROR(VLOOKUP($F5105&amp;$C5105,Sales!$J:$W,13,0),0)</f>
        <v>506571.99999999994</v>
      </c>
      <c r="Q5105" s="98">
        <f>IFERROR(VLOOKUP($F5105&amp;$C5105,Sales!$A:$H,7,0),0)</f>
        <v>0</v>
      </c>
      <c r="R5105" s="41">
        <f t="shared" si="159"/>
        <v>1</v>
      </c>
      <c r="S5105" s="15">
        <v>1</v>
      </c>
      <c r="T5105" s="15"/>
      <c r="U5105" s="15"/>
      <c r="V5105" s="15">
        <v>1</v>
      </c>
      <c r="W5105" s="15">
        <v>1</v>
      </c>
      <c r="X5105" s="15">
        <v>1</v>
      </c>
      <c r="Y5105" s="41">
        <v>1</v>
      </c>
      <c r="Z5105" s="41">
        <v>1</v>
      </c>
      <c r="AA5105" s="15"/>
      <c r="AB5105" s="15"/>
      <c r="AC5105" s="15"/>
      <c r="AD5105" s="15"/>
      <c r="AE5105" s="15"/>
      <c r="AF5105" s="15"/>
      <c r="AG5105" s="15"/>
      <c r="AH5105" s="15"/>
      <c r="AI5105" s="15"/>
      <c r="AJ5105" s="15"/>
      <c r="AK5105" s="15"/>
      <c r="AL5105" s="15"/>
      <c r="AM5105" s="15"/>
      <c r="AN5105" s="15"/>
      <c r="AO5105" s="15"/>
      <c r="AP5105" s="15"/>
      <c r="AQ5105" s="15"/>
      <c r="AR5105" s="15"/>
      <c r="AS5105" s="15"/>
      <c r="AT5105" s="15"/>
      <c r="AU5105" s="15"/>
      <c r="AV5105" s="15"/>
      <c r="AW5105" s="15"/>
      <c r="AX5105" s="82"/>
      <c r="AY5105" s="10"/>
      <c r="AZ5105" s="10">
        <v>1</v>
      </c>
      <c r="BA5105" t="s">
        <v>22</v>
      </c>
      <c r="BB5105" t="s">
        <v>23</v>
      </c>
      <c r="BD5105" s="39" t="str">
        <f t="shared" si="160"/>
        <v>PA780HB81XEOANID-54465Pantene</v>
      </c>
    </row>
    <row r="5106" spans="2:59" ht="13.5" customHeight="1" x14ac:dyDescent="0.35">
      <c r="B5106" s="10" t="s">
        <v>17</v>
      </c>
      <c r="C5106" s="10" t="s">
        <v>2329</v>
      </c>
      <c r="D5106" s="10" t="s">
        <v>549</v>
      </c>
      <c r="E5106" s="10" t="s">
        <v>194</v>
      </c>
      <c r="F5106" s="10" t="s">
        <v>1356</v>
      </c>
      <c r="G5106" s="137" t="s">
        <v>17951</v>
      </c>
      <c r="H5106" s="10"/>
      <c r="I5106" s="10" t="s">
        <v>1357</v>
      </c>
      <c r="J5106" s="83" t="s">
        <v>19518</v>
      </c>
      <c r="K5106" s="10" t="s">
        <v>17952</v>
      </c>
      <c r="L5106" s="98">
        <f>IFERROR(VLOOKUP($F5106&amp;$C5106,Sales!$J:$W,9,0),0)</f>
        <v>0</v>
      </c>
      <c r="M5106" s="98">
        <f>IFERROR(VLOOKUP($F5106&amp;$C5106,Sales!$J:$W,10,0),0)</f>
        <v>0</v>
      </c>
      <c r="N5106" s="98">
        <f>IFERROR(VLOOKUP($F5106&amp;$C5106,Sales!$J:$W,11,0),0)</f>
        <v>0</v>
      </c>
      <c r="O5106" s="98">
        <f>IFERROR(VLOOKUP($F5106&amp;$C5106,Sales!$J:$W,12,0),0)</f>
        <v>0</v>
      </c>
      <c r="P5106" s="98">
        <f>IFERROR(VLOOKUP($F5106&amp;$C5106,Sales!$J:$W,13,0),0)</f>
        <v>0</v>
      </c>
      <c r="Q5106" s="98">
        <f>IFERROR(VLOOKUP($F5106&amp;$C5106,Sales!$A:$H,7,0),0)</f>
        <v>0</v>
      </c>
      <c r="R5106" s="41" t="str">
        <f t="shared" si="159"/>
        <v>ERROR</v>
      </c>
      <c r="S5106" s="15"/>
      <c r="T5106" s="15"/>
      <c r="U5106" s="15"/>
      <c r="V5106" s="15"/>
      <c r="W5106" s="15"/>
      <c r="X5106" s="15"/>
      <c r="Y5106" s="41"/>
      <c r="Z5106" s="41"/>
      <c r="AA5106" s="41"/>
      <c r="AB5106" s="15"/>
      <c r="AC5106" s="15"/>
      <c r="AD5106" s="15"/>
      <c r="AE5106" s="15"/>
      <c r="AF5106" s="15"/>
      <c r="AG5106" s="15"/>
      <c r="AH5106" s="15"/>
      <c r="AI5106" s="15"/>
      <c r="AJ5106" s="41"/>
      <c r="AK5106" s="15"/>
      <c r="AL5106" s="15"/>
      <c r="AM5106" s="15"/>
      <c r="AN5106" s="15"/>
      <c r="AO5106" s="15"/>
      <c r="AP5106" s="15"/>
      <c r="AQ5106" s="15"/>
      <c r="AR5106" s="15"/>
      <c r="AS5106" s="15"/>
      <c r="AT5106" s="15"/>
      <c r="AU5106" s="15"/>
      <c r="AV5106" s="15"/>
      <c r="AW5106" s="15"/>
      <c r="AX5106" s="15"/>
      <c r="AY5106" s="10"/>
      <c r="AZ5106" s="10">
        <v>1</v>
      </c>
      <c r="BA5106" t="s">
        <v>22</v>
      </c>
      <c r="BB5106" t="s">
        <v>88</v>
      </c>
      <c r="BD5106" s="39" t="str">
        <f t="shared" si="160"/>
        <v>PA780HBAA38FYRANID-6140040Pantene</v>
      </c>
    </row>
    <row r="5107" spans="2:59" ht="13.5" customHeight="1" x14ac:dyDescent="0.35">
      <c r="B5107" s="10" t="s">
        <v>17</v>
      </c>
      <c r="C5107" s="10" t="s">
        <v>2329</v>
      </c>
      <c r="D5107" s="10" t="s">
        <v>549</v>
      </c>
      <c r="E5107" s="10" t="s">
        <v>194</v>
      </c>
      <c r="F5107" s="10" t="s">
        <v>740</v>
      </c>
      <c r="G5107" s="137" t="s">
        <v>17953</v>
      </c>
      <c r="H5107" s="10"/>
      <c r="I5107" s="149" t="s">
        <v>741</v>
      </c>
      <c r="J5107" s="83" t="s">
        <v>19519</v>
      </c>
      <c r="K5107" s="10" t="s">
        <v>6455</v>
      </c>
      <c r="L5107" s="98">
        <f>IFERROR(VLOOKUP($F5107&amp;$C5107,Sales!$J:$W,9,0),0)</f>
        <v>2624963.9999999995</v>
      </c>
      <c r="M5107" s="98">
        <f>IFERROR(VLOOKUP($F5107&amp;$C5107,Sales!$J:$W,10,0),0)</f>
        <v>1519716</v>
      </c>
      <c r="N5107" s="98">
        <f>IFERROR(VLOOKUP($F5107&amp;$C5107,Sales!$J:$W,11,0),0)</f>
        <v>2763120</v>
      </c>
      <c r="O5107" s="98">
        <f>IFERROR(VLOOKUP($F5107&amp;$C5107,Sales!$J:$W,12,0),0)</f>
        <v>50</v>
      </c>
      <c r="P5107" s="98">
        <f>IFERROR(VLOOKUP($F5107&amp;$C5107,Sales!$J:$W,13,0),0)</f>
        <v>2302600</v>
      </c>
      <c r="Q5107" s="98">
        <f>IFERROR(VLOOKUP($F5107&amp;$C5107,Sales!$A:$H,7,0),0)</f>
        <v>0</v>
      </c>
      <c r="R5107" s="41">
        <f t="shared" si="159"/>
        <v>1</v>
      </c>
      <c r="S5107" s="15">
        <v>1</v>
      </c>
      <c r="T5107" s="15"/>
      <c r="U5107" s="15"/>
      <c r="V5107" s="15">
        <v>1</v>
      </c>
      <c r="W5107" s="15">
        <v>1</v>
      </c>
      <c r="X5107" s="15">
        <v>1</v>
      </c>
      <c r="Y5107" s="41">
        <v>1</v>
      </c>
      <c r="Z5107" s="41">
        <v>1</v>
      </c>
      <c r="AA5107" s="15"/>
      <c r="AB5107" s="15"/>
      <c r="AC5107" s="15"/>
      <c r="AD5107" s="15"/>
      <c r="AE5107" s="15"/>
      <c r="AF5107" s="15"/>
      <c r="AG5107" s="15"/>
      <c r="AH5107" s="15"/>
      <c r="AI5107" s="15"/>
      <c r="AJ5107" s="15"/>
      <c r="AK5107" s="15"/>
      <c r="AL5107" s="15"/>
      <c r="AM5107" s="15"/>
      <c r="AN5107" s="15"/>
      <c r="AO5107" s="15"/>
      <c r="AP5107" s="15"/>
      <c r="AQ5107" s="15"/>
      <c r="AR5107" s="15"/>
      <c r="AS5107" s="15"/>
      <c r="AT5107" s="15"/>
      <c r="AU5107" s="15"/>
      <c r="AV5107" s="15"/>
      <c r="AW5107" s="15"/>
      <c r="AX5107" s="82"/>
      <c r="AY5107" s="10"/>
      <c r="AZ5107" s="10">
        <v>1</v>
      </c>
      <c r="BA5107" t="s">
        <v>22</v>
      </c>
      <c r="BB5107" t="s">
        <v>23</v>
      </c>
      <c r="BD5107" s="39" t="str">
        <f t="shared" si="160"/>
        <v>PA780HB80XEPANID-54466Pantene</v>
      </c>
    </row>
    <row r="5108" spans="2:59" ht="13.5" customHeight="1" x14ac:dyDescent="0.35">
      <c r="B5108" s="10" t="s">
        <v>17</v>
      </c>
      <c r="C5108" s="10" t="s">
        <v>2329</v>
      </c>
      <c r="D5108" s="10" t="s">
        <v>549</v>
      </c>
      <c r="E5108" s="10" t="s">
        <v>194</v>
      </c>
      <c r="F5108" s="10" t="s">
        <v>746</v>
      </c>
      <c r="G5108" s="137" t="s">
        <v>17954</v>
      </c>
      <c r="H5108" s="10"/>
      <c r="I5108" s="149" t="s">
        <v>747</v>
      </c>
      <c r="J5108" s="83" t="s">
        <v>19520</v>
      </c>
      <c r="K5108" s="10" t="s">
        <v>10367</v>
      </c>
      <c r="L5108" s="98">
        <f>IFERROR(VLOOKUP($F5108&amp;$C5108,Sales!$J:$W,9,0),0)</f>
        <v>1013144</v>
      </c>
      <c r="M5108" s="98">
        <f>IFERROR(VLOOKUP($F5108&amp;$C5108,Sales!$J:$W,10,0),0)</f>
        <v>0</v>
      </c>
      <c r="N5108" s="98">
        <f>IFERROR(VLOOKUP($F5108&amp;$C5108,Sales!$J:$W,11,0),0)</f>
        <v>0</v>
      </c>
      <c r="O5108" s="98">
        <f>IFERROR(VLOOKUP($F5108&amp;$C5108,Sales!$J:$W,12,0),0)</f>
        <v>7.333333333333333</v>
      </c>
      <c r="P5108" s="98">
        <f>IFERROR(VLOOKUP($F5108&amp;$C5108,Sales!$J:$W,13,0),0)</f>
        <v>337714.66666666669</v>
      </c>
      <c r="Q5108" s="98">
        <f>IFERROR(VLOOKUP($F5108&amp;$C5108,Sales!$A:$H,7,0),0)</f>
        <v>0</v>
      </c>
      <c r="R5108" s="41">
        <f t="shared" si="159"/>
        <v>1</v>
      </c>
      <c r="S5108" s="15">
        <v>1</v>
      </c>
      <c r="T5108" s="15"/>
      <c r="U5108" s="15"/>
      <c r="V5108" s="15">
        <v>1</v>
      </c>
      <c r="W5108" s="15">
        <v>1</v>
      </c>
      <c r="X5108" s="15">
        <v>1</v>
      </c>
      <c r="Y5108" s="41">
        <v>1</v>
      </c>
      <c r="Z5108" s="41">
        <v>1</v>
      </c>
      <c r="AA5108" s="15"/>
      <c r="AB5108" s="15"/>
      <c r="AC5108" s="15"/>
      <c r="AD5108" s="15"/>
      <c r="AE5108" s="15"/>
      <c r="AF5108" s="15"/>
      <c r="AG5108" s="15"/>
      <c r="AH5108" s="15"/>
      <c r="AI5108" s="15"/>
      <c r="AJ5108" s="15"/>
      <c r="AK5108" s="15"/>
      <c r="AL5108" s="15"/>
      <c r="AM5108" s="15"/>
      <c r="AN5108" s="15"/>
      <c r="AO5108" s="15"/>
      <c r="AP5108" s="15"/>
      <c r="AQ5108" s="15"/>
      <c r="AR5108" s="15"/>
      <c r="AS5108" s="15"/>
      <c r="AT5108" s="15"/>
      <c r="AU5108" s="15"/>
      <c r="AV5108" s="15"/>
      <c r="AW5108" s="15"/>
      <c r="AX5108" s="82"/>
      <c r="AY5108" s="10"/>
      <c r="AZ5108" s="10">
        <v>1</v>
      </c>
      <c r="BA5108" t="s">
        <v>22</v>
      </c>
      <c r="BB5108" t="s">
        <v>23</v>
      </c>
      <c r="BD5108" s="39" t="str">
        <f t="shared" si="160"/>
        <v>PA780HB79XEQANID-54467Pantene</v>
      </c>
    </row>
    <row r="5109" spans="2:59" ht="13.5" customHeight="1" x14ac:dyDescent="0.35">
      <c r="B5109" s="10" t="s">
        <v>17</v>
      </c>
      <c r="C5109" s="10" t="s">
        <v>2329</v>
      </c>
      <c r="D5109" s="10" t="s">
        <v>549</v>
      </c>
      <c r="E5109" s="10" t="s">
        <v>194</v>
      </c>
      <c r="F5109" s="10" t="s">
        <v>607</v>
      </c>
      <c r="G5109" s="137" t="s">
        <v>17955</v>
      </c>
      <c r="H5109" s="10"/>
      <c r="I5109" s="149" t="s">
        <v>608</v>
      </c>
      <c r="J5109" s="83" t="s">
        <v>19521</v>
      </c>
      <c r="K5109" s="10" t="s">
        <v>2928</v>
      </c>
      <c r="L5109" s="98">
        <f>IFERROR(VLOOKUP($F5109&amp;$C5109,Sales!$J:$W,9,0),0)</f>
        <v>16377515</v>
      </c>
      <c r="M5109" s="98">
        <f>IFERROR(VLOOKUP($F5109&amp;$C5109,Sales!$J:$W,10,0),0)</f>
        <v>2165162.9999999995</v>
      </c>
      <c r="N5109" s="98">
        <f>IFERROR(VLOOKUP($F5109&amp;$C5109,Sales!$J:$W,11,0),0)</f>
        <v>17654406</v>
      </c>
      <c r="O5109" s="98">
        <f>IFERROR(VLOOKUP($F5109&amp;$C5109,Sales!$J:$W,12,0),0)</f>
        <v>217.33333333333334</v>
      </c>
      <c r="P5109" s="98">
        <f>IFERROR(VLOOKUP($F5109&amp;$C5109,Sales!$J:$W,13,0),0)</f>
        <v>12065694.666666666</v>
      </c>
      <c r="Q5109" s="98">
        <f>IFERROR(VLOOKUP($F5109&amp;$C5109,Sales!$A:$H,7,0),0)</f>
        <v>0</v>
      </c>
      <c r="R5109" s="41">
        <f t="shared" si="159"/>
        <v>1</v>
      </c>
      <c r="S5109" s="15">
        <v>1</v>
      </c>
      <c r="T5109" s="15"/>
      <c r="U5109" s="15"/>
      <c r="V5109" s="15">
        <v>1</v>
      </c>
      <c r="W5109" s="15">
        <v>1</v>
      </c>
      <c r="X5109" s="15">
        <v>1</v>
      </c>
      <c r="Y5109" s="41">
        <v>1</v>
      </c>
      <c r="Z5109" s="41">
        <v>1</v>
      </c>
      <c r="AA5109" s="15"/>
      <c r="AB5109" s="15"/>
      <c r="AC5109" s="15"/>
      <c r="AD5109" s="15"/>
      <c r="AE5109" s="15"/>
      <c r="AF5109" s="15"/>
      <c r="AG5109" s="15"/>
      <c r="AH5109" s="15"/>
      <c r="AI5109" s="15"/>
      <c r="AJ5109" s="15"/>
      <c r="AK5109" s="15"/>
      <c r="AL5109" s="15"/>
      <c r="AM5109" s="15"/>
      <c r="AN5109" s="15"/>
      <c r="AO5109" s="15"/>
      <c r="AP5109" s="15"/>
      <c r="AQ5109" s="15"/>
      <c r="AR5109" s="15"/>
      <c r="AS5109" s="15"/>
      <c r="AT5109" s="15"/>
      <c r="AU5109" s="15"/>
      <c r="AV5109" s="15"/>
      <c r="AW5109" s="15"/>
      <c r="AX5109" s="82"/>
      <c r="AY5109" s="10"/>
      <c r="AZ5109" s="10">
        <v>1</v>
      </c>
      <c r="BA5109" t="s">
        <v>22</v>
      </c>
      <c r="BB5109" t="s">
        <v>23</v>
      </c>
      <c r="BD5109" s="39" t="str">
        <f t="shared" si="160"/>
        <v>PA780HBAC4UGANID-114554Pantene</v>
      </c>
    </row>
    <row r="5110" spans="2:59" ht="13.5" customHeight="1" x14ac:dyDescent="0.35">
      <c r="B5110" s="10" t="s">
        <v>17</v>
      </c>
      <c r="C5110" s="10" t="s">
        <v>2329</v>
      </c>
      <c r="D5110" s="10" t="s">
        <v>549</v>
      </c>
      <c r="E5110" s="10" t="s">
        <v>194</v>
      </c>
      <c r="F5110" s="10" t="s">
        <v>732</v>
      </c>
      <c r="G5110" s="137" t="s">
        <v>17956</v>
      </c>
      <c r="H5110" s="10"/>
      <c r="I5110" s="149" t="s">
        <v>733</v>
      </c>
      <c r="J5110" s="83" t="s">
        <v>19522</v>
      </c>
      <c r="K5110" s="10" t="s">
        <v>6453</v>
      </c>
      <c r="L5110" s="98">
        <f>IFERROR(VLOOKUP($F5110&amp;$C5110,Sales!$J:$W,9,0),0)</f>
        <v>0</v>
      </c>
      <c r="M5110" s="98">
        <f>IFERROR(VLOOKUP($F5110&amp;$C5110,Sales!$J:$W,10,0),0)</f>
        <v>0</v>
      </c>
      <c r="N5110" s="98">
        <f>IFERROR(VLOOKUP($F5110&amp;$C5110,Sales!$J:$W,11,0),0)</f>
        <v>0</v>
      </c>
      <c r="O5110" s="98">
        <f>IFERROR(VLOOKUP($F5110&amp;$C5110,Sales!$J:$W,12,0),0)</f>
        <v>0</v>
      </c>
      <c r="P5110" s="98">
        <f>IFERROR(VLOOKUP($F5110&amp;$C5110,Sales!$J:$W,13,0),0)</f>
        <v>0</v>
      </c>
      <c r="Q5110" s="98">
        <f>IFERROR(VLOOKUP($F5110&amp;$C5110,Sales!$A:$H,7,0),0)</f>
        <v>0</v>
      </c>
      <c r="R5110" s="41">
        <f t="shared" si="159"/>
        <v>1</v>
      </c>
      <c r="S5110" s="15">
        <v>1</v>
      </c>
      <c r="T5110" s="15"/>
      <c r="U5110" s="15"/>
      <c r="V5110" s="15">
        <v>1</v>
      </c>
      <c r="W5110" s="15">
        <v>1</v>
      </c>
      <c r="X5110" s="15">
        <v>1</v>
      </c>
      <c r="Y5110" s="41">
        <v>1</v>
      </c>
      <c r="Z5110" s="41">
        <v>1</v>
      </c>
      <c r="AA5110" s="15"/>
      <c r="AB5110" s="15"/>
      <c r="AC5110" s="15"/>
      <c r="AD5110" s="15"/>
      <c r="AE5110" s="15"/>
      <c r="AF5110" s="15"/>
      <c r="AG5110" s="15"/>
      <c r="AH5110" s="15"/>
      <c r="AI5110" s="15"/>
      <c r="AJ5110" s="15"/>
      <c r="AK5110" s="15"/>
      <c r="AL5110" s="15"/>
      <c r="AM5110" s="15"/>
      <c r="AN5110" s="15"/>
      <c r="AO5110" s="15"/>
      <c r="AP5110" s="15"/>
      <c r="AQ5110" s="15"/>
      <c r="AR5110" s="15"/>
      <c r="AS5110" s="15"/>
      <c r="AT5110" s="15"/>
      <c r="AU5110" s="15"/>
      <c r="AV5110" s="15"/>
      <c r="AW5110" s="15"/>
      <c r="AX5110" s="15"/>
      <c r="AY5110" s="10"/>
      <c r="AZ5110" s="10">
        <v>1</v>
      </c>
      <c r="BA5110" t="s">
        <v>22</v>
      </c>
      <c r="BB5110" t="s">
        <v>23</v>
      </c>
      <c r="BD5110" s="39" t="str">
        <f t="shared" si="160"/>
        <v>PA780HBAC6PWANID-117699Pantene</v>
      </c>
      <c r="BG5110" t="s">
        <v>17336</v>
      </c>
    </row>
    <row r="5111" spans="2:59" ht="13.5" customHeight="1" x14ac:dyDescent="0.35">
      <c r="B5111" s="10" t="s">
        <v>17</v>
      </c>
      <c r="C5111" s="10" t="s">
        <v>2329</v>
      </c>
      <c r="D5111" s="10" t="s">
        <v>549</v>
      </c>
      <c r="E5111" s="10" t="s">
        <v>194</v>
      </c>
      <c r="F5111" s="10" t="s">
        <v>595</v>
      </c>
      <c r="G5111" s="137" t="s">
        <v>17957</v>
      </c>
      <c r="H5111" s="10"/>
      <c r="I5111" s="149" t="s">
        <v>596</v>
      </c>
      <c r="J5111" s="83" t="s">
        <v>19523</v>
      </c>
      <c r="K5111" s="10" t="s">
        <v>7234</v>
      </c>
      <c r="L5111" s="98">
        <f>IFERROR(VLOOKUP($F5111&amp;$C5111,Sales!$J:$W,9,0),0)</f>
        <v>6328938</v>
      </c>
      <c r="M5111" s="98">
        <f>IFERROR(VLOOKUP($F5111&amp;$C5111,Sales!$J:$W,10,0),0)</f>
        <v>2498265</v>
      </c>
      <c r="N5111" s="98">
        <f>IFERROR(VLOOKUP($F5111&amp;$C5111,Sales!$J:$W,11,0),0)</f>
        <v>4663427.9999999991</v>
      </c>
      <c r="O5111" s="98">
        <f>IFERROR(VLOOKUP($F5111&amp;$C5111,Sales!$J:$W,12,0),0)</f>
        <v>81</v>
      </c>
      <c r="P5111" s="98">
        <f>IFERROR(VLOOKUP($F5111&amp;$C5111,Sales!$J:$W,13,0),0)</f>
        <v>4496877</v>
      </c>
      <c r="Q5111" s="98">
        <f>IFERROR(VLOOKUP($F5111&amp;$C5111,Sales!$A:$H,7,0),0)</f>
        <v>0</v>
      </c>
      <c r="R5111" s="41">
        <f t="shared" si="159"/>
        <v>1</v>
      </c>
      <c r="S5111" s="15">
        <v>1</v>
      </c>
      <c r="T5111" s="15"/>
      <c r="U5111" s="15"/>
      <c r="V5111" s="15">
        <v>1</v>
      </c>
      <c r="W5111" s="15">
        <v>1</v>
      </c>
      <c r="X5111" s="15">
        <v>1</v>
      </c>
      <c r="Y5111" s="41">
        <v>1</v>
      </c>
      <c r="Z5111" s="41">
        <v>1</v>
      </c>
      <c r="AA5111" s="15"/>
      <c r="AB5111" s="15"/>
      <c r="AC5111" s="15"/>
      <c r="AD5111" s="15"/>
      <c r="AE5111" s="15"/>
      <c r="AF5111" s="15"/>
      <c r="AG5111" s="15"/>
      <c r="AH5111" s="15"/>
      <c r="AI5111" s="15"/>
      <c r="AJ5111" s="15"/>
      <c r="AK5111" s="15"/>
      <c r="AL5111" s="15"/>
      <c r="AM5111" s="15"/>
      <c r="AN5111" s="15"/>
      <c r="AO5111" s="15"/>
      <c r="AP5111" s="15"/>
      <c r="AQ5111" s="15"/>
      <c r="AR5111" s="15"/>
      <c r="AS5111" s="15"/>
      <c r="AT5111" s="15"/>
      <c r="AU5111" s="15"/>
      <c r="AV5111" s="15"/>
      <c r="AW5111" s="15"/>
      <c r="AX5111" s="82"/>
      <c r="AY5111" s="10"/>
      <c r="AZ5111" s="10">
        <v>1</v>
      </c>
      <c r="BA5111" t="s">
        <v>22</v>
      </c>
      <c r="BB5111" t="s">
        <v>23</v>
      </c>
      <c r="BD5111" s="39" t="str">
        <f t="shared" si="160"/>
        <v>PA780HBAC6PTANID-117696Pantene</v>
      </c>
    </row>
    <row r="5112" spans="2:59" ht="13.5" customHeight="1" x14ac:dyDescent="0.35">
      <c r="B5112" s="10" t="s">
        <v>17</v>
      </c>
      <c r="C5112" s="10" t="s">
        <v>2329</v>
      </c>
      <c r="D5112" s="10" t="s">
        <v>549</v>
      </c>
      <c r="E5112" s="10" t="s">
        <v>194</v>
      </c>
      <c r="F5112" s="10" t="s">
        <v>601</v>
      </c>
      <c r="G5112" s="137" t="s">
        <v>17958</v>
      </c>
      <c r="H5112" s="10"/>
      <c r="I5112" s="149" t="s">
        <v>602</v>
      </c>
      <c r="J5112" s="83" t="s">
        <v>19524</v>
      </c>
      <c r="K5112" s="10" t="s">
        <v>3029</v>
      </c>
      <c r="L5112" s="98">
        <f>IFERROR(VLOOKUP($F5112&amp;$C5112,Sales!$J:$W,9,0),0)</f>
        <v>6092525.9999999991</v>
      </c>
      <c r="M5112" s="98">
        <f>IFERROR(VLOOKUP($F5112&amp;$C5112,Sales!$J:$W,10,0),0)</f>
        <v>3877062</v>
      </c>
      <c r="N5112" s="98">
        <f>IFERROR(VLOOKUP($F5112&amp;$C5112,Sales!$J:$W,11,0),0)</f>
        <v>3323196</v>
      </c>
      <c r="O5112" s="98">
        <f>IFERROR(VLOOKUP($F5112&amp;$C5112,Sales!$J:$W,12,0),0)</f>
        <v>48</v>
      </c>
      <c r="P5112" s="98">
        <f>IFERROR(VLOOKUP($F5112&amp;$C5112,Sales!$J:$W,13,0),0)</f>
        <v>4430928</v>
      </c>
      <c r="Q5112" s="98">
        <f>IFERROR(VLOOKUP($F5112&amp;$C5112,Sales!$A:$H,7,0),0)</f>
        <v>0</v>
      </c>
      <c r="R5112" s="41">
        <f t="shared" si="159"/>
        <v>1</v>
      </c>
      <c r="S5112" s="15">
        <v>1</v>
      </c>
      <c r="T5112" s="15"/>
      <c r="U5112" s="15"/>
      <c r="V5112" s="15">
        <v>1</v>
      </c>
      <c r="W5112" s="15">
        <v>1</v>
      </c>
      <c r="X5112" s="15">
        <v>1</v>
      </c>
      <c r="Y5112" s="41">
        <v>1</v>
      </c>
      <c r="Z5112" s="41">
        <v>1</v>
      </c>
      <c r="AA5112" s="15"/>
      <c r="AB5112" s="15"/>
      <c r="AC5112" s="15"/>
      <c r="AD5112" s="15"/>
      <c r="AE5112" s="15"/>
      <c r="AF5112" s="15"/>
      <c r="AG5112" s="15"/>
      <c r="AH5112" s="15"/>
      <c r="AI5112" s="15"/>
      <c r="AJ5112" s="15"/>
      <c r="AK5112" s="15"/>
      <c r="AL5112" s="15"/>
      <c r="AM5112" s="15"/>
      <c r="AN5112" s="15"/>
      <c r="AO5112" s="15"/>
      <c r="AP5112" s="15"/>
      <c r="AQ5112" s="15"/>
      <c r="AR5112" s="15"/>
      <c r="AS5112" s="15"/>
      <c r="AT5112" s="15"/>
      <c r="AU5112" s="15"/>
      <c r="AV5112" s="15"/>
      <c r="AW5112" s="15"/>
      <c r="AX5112" s="82"/>
      <c r="AY5112" s="10"/>
      <c r="AZ5112" s="10">
        <v>1</v>
      </c>
      <c r="BA5112" t="s">
        <v>22</v>
      </c>
      <c r="BB5112" t="s">
        <v>23</v>
      </c>
      <c r="BD5112" s="39" t="str">
        <f t="shared" si="160"/>
        <v>PA780HBAK04XANID-516055Pantene</v>
      </c>
    </row>
    <row r="5113" spans="2:59" ht="13.5" customHeight="1" x14ac:dyDescent="0.35">
      <c r="B5113" s="10" t="s">
        <v>17</v>
      </c>
      <c r="C5113" s="10" t="s">
        <v>2329</v>
      </c>
      <c r="D5113" s="10" t="s">
        <v>549</v>
      </c>
      <c r="E5113" s="10" t="s">
        <v>194</v>
      </c>
      <c r="F5113" s="10" t="s">
        <v>591</v>
      </c>
      <c r="G5113" s="137" t="s">
        <v>17959</v>
      </c>
      <c r="H5113" s="10"/>
      <c r="I5113" s="149" t="s">
        <v>592</v>
      </c>
      <c r="J5113" s="83" t="s">
        <v>19525</v>
      </c>
      <c r="K5113" s="10" t="s">
        <v>3027</v>
      </c>
      <c r="L5113" s="98">
        <f>IFERROR(VLOOKUP($F5113&amp;$C5113,Sales!$J:$W,9,0),0)</f>
        <v>0</v>
      </c>
      <c r="M5113" s="98">
        <f>IFERROR(VLOOKUP($F5113&amp;$C5113,Sales!$J:$W,10,0),0)</f>
        <v>1488366</v>
      </c>
      <c r="N5113" s="98">
        <f>IFERROR(VLOOKUP($F5113&amp;$C5113,Sales!$J:$W,11,0),0)</f>
        <v>992244</v>
      </c>
      <c r="O5113" s="98">
        <f>IFERROR(VLOOKUP($F5113&amp;$C5113,Sales!$J:$W,12,0),0)</f>
        <v>10</v>
      </c>
      <c r="P5113" s="98">
        <f>IFERROR(VLOOKUP($F5113&amp;$C5113,Sales!$J:$W,13,0),0)</f>
        <v>826870</v>
      </c>
      <c r="Q5113" s="98">
        <f>IFERROR(VLOOKUP($F5113&amp;$C5113,Sales!$A:$H,7,0),0)</f>
        <v>0</v>
      </c>
      <c r="R5113" s="41">
        <f t="shared" si="159"/>
        <v>1</v>
      </c>
      <c r="S5113" s="15">
        <v>1</v>
      </c>
      <c r="T5113" s="15"/>
      <c r="U5113" s="15"/>
      <c r="V5113" s="15">
        <v>1</v>
      </c>
      <c r="W5113" s="15">
        <v>1</v>
      </c>
      <c r="X5113" s="15">
        <v>1</v>
      </c>
      <c r="Y5113" s="41">
        <v>1</v>
      </c>
      <c r="Z5113" s="41">
        <v>1</v>
      </c>
      <c r="AA5113" s="15"/>
      <c r="AB5113" s="15"/>
      <c r="AC5113" s="15"/>
      <c r="AD5113" s="15"/>
      <c r="AE5113" s="15"/>
      <c r="AF5113" s="15"/>
      <c r="AG5113" s="15"/>
      <c r="AH5113" s="15"/>
      <c r="AI5113" s="15"/>
      <c r="AJ5113" s="15"/>
      <c r="AK5113" s="15"/>
      <c r="AL5113" s="15"/>
      <c r="AM5113" s="15"/>
      <c r="AN5113" s="15"/>
      <c r="AO5113" s="15"/>
      <c r="AP5113" s="15"/>
      <c r="AQ5113" s="15"/>
      <c r="AR5113" s="15"/>
      <c r="AS5113" s="15"/>
      <c r="AT5113" s="15"/>
      <c r="AU5113" s="15"/>
      <c r="AV5113" s="15"/>
      <c r="AW5113" s="15"/>
      <c r="AX5113" s="82"/>
      <c r="AY5113" s="10"/>
      <c r="AZ5113" s="10">
        <v>1</v>
      </c>
      <c r="BA5113" t="s">
        <v>22</v>
      </c>
      <c r="BB5113" t="s">
        <v>23</v>
      </c>
      <c r="BD5113" s="39" t="str">
        <f t="shared" si="160"/>
        <v>PA780HBAA6JLWZANID-15348027Pantene</v>
      </c>
    </row>
    <row r="5114" spans="2:59" ht="13.5" customHeight="1" x14ac:dyDescent="0.35">
      <c r="B5114" s="10" t="s">
        <v>17</v>
      </c>
      <c r="C5114" s="10" t="s">
        <v>2329</v>
      </c>
      <c r="D5114" s="10" t="s">
        <v>549</v>
      </c>
      <c r="E5114" s="10" t="s">
        <v>194</v>
      </c>
      <c r="F5114" s="10" t="s">
        <v>1345</v>
      </c>
      <c r="G5114" s="137" t="s">
        <v>17960</v>
      </c>
      <c r="H5114" s="10"/>
      <c r="I5114" s="10" t="s">
        <v>1346</v>
      </c>
      <c r="J5114" s="83" t="s">
        <v>19526</v>
      </c>
      <c r="K5114" s="10" t="s">
        <v>17961</v>
      </c>
      <c r="L5114" s="98">
        <f>IFERROR(VLOOKUP($F5114&amp;$C5114,Sales!$J:$W,9,0),0)</f>
        <v>0</v>
      </c>
      <c r="M5114" s="98">
        <f>IFERROR(VLOOKUP($F5114&amp;$C5114,Sales!$J:$W,10,0),0)</f>
        <v>0</v>
      </c>
      <c r="N5114" s="98">
        <f>IFERROR(VLOOKUP($F5114&amp;$C5114,Sales!$J:$W,11,0),0)</f>
        <v>0</v>
      </c>
      <c r="O5114" s="98">
        <f>IFERROR(VLOOKUP($F5114&amp;$C5114,Sales!$J:$W,12,0),0)</f>
        <v>0</v>
      </c>
      <c r="P5114" s="98">
        <f>IFERROR(VLOOKUP($F5114&amp;$C5114,Sales!$J:$W,13,0),0)</f>
        <v>0</v>
      </c>
      <c r="Q5114" s="98">
        <f>IFERROR(VLOOKUP($F5114&amp;$C5114,Sales!$A:$H,7,0),0)</f>
        <v>0</v>
      </c>
      <c r="R5114" s="41" t="str">
        <f t="shared" si="159"/>
        <v>ERROR</v>
      </c>
      <c r="S5114" s="15"/>
      <c r="T5114" s="15"/>
      <c r="U5114" s="15"/>
      <c r="V5114" s="15"/>
      <c r="W5114" s="15"/>
      <c r="X5114" s="15"/>
      <c r="Y5114" s="41"/>
      <c r="Z5114" s="41"/>
      <c r="AA5114" s="41"/>
      <c r="AB5114" s="15"/>
      <c r="AC5114" s="15"/>
      <c r="AD5114" s="15"/>
      <c r="AE5114" s="15"/>
      <c r="AF5114" s="15"/>
      <c r="AG5114" s="15"/>
      <c r="AH5114" s="15"/>
      <c r="AI5114" s="15"/>
      <c r="AJ5114" s="41"/>
      <c r="AK5114" s="15"/>
      <c r="AL5114" s="15"/>
      <c r="AM5114" s="15"/>
      <c r="AN5114" s="15"/>
      <c r="AO5114" s="15"/>
      <c r="AP5114" s="15"/>
      <c r="AQ5114" s="15"/>
      <c r="AR5114" s="15"/>
      <c r="AS5114" s="15"/>
      <c r="AT5114" s="15"/>
      <c r="AU5114" s="15"/>
      <c r="AV5114" s="15"/>
      <c r="AW5114" s="15"/>
      <c r="AX5114" s="15"/>
      <c r="AY5114" s="10"/>
      <c r="AZ5114" s="10">
        <v>1</v>
      </c>
      <c r="BA5114" t="s">
        <v>22</v>
      </c>
      <c r="BB5114" t="s">
        <v>88</v>
      </c>
      <c r="BD5114" s="39" t="str">
        <f t="shared" si="160"/>
        <v>PA780HBABEQ47JANID-115733858Pantene</v>
      </c>
    </row>
    <row r="5115" spans="2:59" ht="13.5" customHeight="1" x14ac:dyDescent="0.35">
      <c r="B5115" s="10" t="s">
        <v>17</v>
      </c>
      <c r="C5115" s="10" t="s">
        <v>2329</v>
      </c>
      <c r="D5115" s="10" t="s">
        <v>549</v>
      </c>
      <c r="E5115" s="10" t="s">
        <v>194</v>
      </c>
      <c r="F5115" s="10" t="s">
        <v>738</v>
      </c>
      <c r="G5115" s="137" t="s">
        <v>17962</v>
      </c>
      <c r="H5115" s="10"/>
      <c r="I5115" s="149" t="s">
        <v>739</v>
      </c>
      <c r="J5115" s="83" t="s">
        <v>19527</v>
      </c>
      <c r="K5115" s="10" t="s">
        <v>7242</v>
      </c>
      <c r="L5115" s="98">
        <f>IFERROR(VLOOKUP($F5115&amp;$C5115,Sales!$J:$W,9,0),0)</f>
        <v>921039.99999999988</v>
      </c>
      <c r="M5115" s="98">
        <f>IFERROR(VLOOKUP($F5115&amp;$C5115,Sales!$J:$W,10,0),0)</f>
        <v>0</v>
      </c>
      <c r="N5115" s="98">
        <f>IFERROR(VLOOKUP($F5115&amp;$C5115,Sales!$J:$W,11,0),0)</f>
        <v>1105248</v>
      </c>
      <c r="O5115" s="98">
        <f>IFERROR(VLOOKUP($F5115&amp;$C5115,Sales!$J:$W,12,0),0)</f>
        <v>14.666666666666666</v>
      </c>
      <c r="P5115" s="98">
        <f>IFERROR(VLOOKUP($F5115&amp;$C5115,Sales!$J:$W,13,0),0)</f>
        <v>675429.33333333337</v>
      </c>
      <c r="Q5115" s="98">
        <f>IFERROR(VLOOKUP($F5115&amp;$C5115,Sales!$A:$H,7,0),0)</f>
        <v>0</v>
      </c>
      <c r="R5115" s="41">
        <f t="shared" si="159"/>
        <v>1</v>
      </c>
      <c r="S5115" s="15">
        <v>1</v>
      </c>
      <c r="T5115" s="15"/>
      <c r="U5115" s="15"/>
      <c r="V5115" s="15">
        <v>1</v>
      </c>
      <c r="W5115" s="15">
        <v>1</v>
      </c>
      <c r="X5115" s="15">
        <v>1</v>
      </c>
      <c r="Y5115" s="41">
        <v>1</v>
      </c>
      <c r="Z5115" s="41">
        <v>1</v>
      </c>
      <c r="AA5115" s="15"/>
      <c r="AB5115" s="15"/>
      <c r="AC5115" s="15"/>
      <c r="AD5115" s="15"/>
      <c r="AE5115" s="15"/>
      <c r="AF5115" s="15"/>
      <c r="AG5115" s="15"/>
      <c r="AH5115" s="15"/>
      <c r="AI5115" s="15"/>
      <c r="AJ5115" s="15"/>
      <c r="AK5115" s="15"/>
      <c r="AL5115" s="15"/>
      <c r="AM5115" s="15"/>
      <c r="AN5115" s="15"/>
      <c r="AO5115" s="15"/>
      <c r="AP5115" s="15"/>
      <c r="AQ5115" s="15"/>
      <c r="AR5115" s="15"/>
      <c r="AS5115" s="15"/>
      <c r="AT5115" s="15"/>
      <c r="AU5115" s="15"/>
      <c r="AV5115" s="15"/>
      <c r="AW5115" s="15"/>
      <c r="AX5115" s="82"/>
      <c r="AY5115" s="10"/>
      <c r="AZ5115" s="10">
        <v>1</v>
      </c>
      <c r="BA5115" t="s">
        <v>22</v>
      </c>
      <c r="BB5115" t="s">
        <v>23</v>
      </c>
      <c r="BD5115" s="39" t="str">
        <f t="shared" si="160"/>
        <v>PA780HBABEQ48SANID-115733917Pantene</v>
      </c>
    </row>
    <row r="5116" spans="2:59" ht="13.5" customHeight="1" x14ac:dyDescent="0.35">
      <c r="B5116" s="10" t="s">
        <v>17</v>
      </c>
      <c r="C5116" s="10" t="s">
        <v>2329</v>
      </c>
      <c r="D5116" s="10" t="s">
        <v>549</v>
      </c>
      <c r="E5116" s="10" t="s">
        <v>194</v>
      </c>
      <c r="F5116" s="10" t="s">
        <v>1963</v>
      </c>
      <c r="G5116" s="137" t="s">
        <v>17963</v>
      </c>
      <c r="H5116" s="10"/>
      <c r="I5116" s="149">
        <v>4902430792233</v>
      </c>
      <c r="J5116" s="83" t="s">
        <v>19528</v>
      </c>
      <c r="K5116" s="10" t="s">
        <v>11085</v>
      </c>
      <c r="L5116" s="98">
        <f>IFERROR(VLOOKUP($F5116&amp;$C5116,Sales!$J:$W,9,0),0)</f>
        <v>4996529.9999999991</v>
      </c>
      <c r="M5116" s="98">
        <f>IFERROR(VLOOKUP($F5116&amp;$C5116,Sales!$J:$W,10,0),0)</f>
        <v>999305.99999999977</v>
      </c>
      <c r="N5116" s="98">
        <f>IFERROR(VLOOKUP($F5116&amp;$C5116,Sales!$J:$W,11,0),0)</f>
        <v>4996530</v>
      </c>
      <c r="O5116" s="98">
        <f>IFERROR(VLOOKUP($F5116&amp;$C5116,Sales!$J:$W,12,0),0)</f>
        <v>66</v>
      </c>
      <c r="P5116" s="98">
        <f>IFERROR(VLOOKUP($F5116&amp;$C5116,Sales!$J:$W,13,0),0)</f>
        <v>3664122</v>
      </c>
      <c r="Q5116" s="98">
        <f>IFERROR(VLOOKUP($F5116&amp;$C5116,Sales!$A:$H,7,0),0)</f>
        <v>0</v>
      </c>
      <c r="R5116" s="41">
        <f t="shared" si="159"/>
        <v>1</v>
      </c>
      <c r="S5116" s="15">
        <v>1</v>
      </c>
      <c r="T5116" s="15"/>
      <c r="U5116" s="15"/>
      <c r="V5116" s="15">
        <v>1</v>
      </c>
      <c r="W5116" s="15">
        <v>1</v>
      </c>
      <c r="X5116" s="15">
        <v>1</v>
      </c>
      <c r="Y5116" s="41">
        <v>1</v>
      </c>
      <c r="Z5116" s="41">
        <v>1</v>
      </c>
      <c r="AA5116" s="15"/>
      <c r="AB5116" s="15"/>
      <c r="AC5116" s="15"/>
      <c r="AD5116" s="15"/>
      <c r="AE5116" s="15"/>
      <c r="AF5116" s="15"/>
      <c r="AG5116" s="15"/>
      <c r="AH5116" s="15"/>
      <c r="AI5116" s="15"/>
      <c r="AJ5116" s="15"/>
      <c r="AK5116" s="15"/>
      <c r="AL5116" s="15"/>
      <c r="AM5116" s="15"/>
      <c r="AN5116" s="15"/>
      <c r="AO5116" s="15"/>
      <c r="AP5116" s="15"/>
      <c r="AQ5116" s="15"/>
      <c r="AR5116" s="15"/>
      <c r="AS5116" s="15"/>
      <c r="AT5116" s="15"/>
      <c r="AU5116" s="15"/>
      <c r="AV5116" s="15"/>
      <c r="AW5116" s="15"/>
      <c r="AX5116" s="82"/>
      <c r="AY5116" s="10"/>
      <c r="AZ5116" s="10">
        <v>1</v>
      </c>
      <c r="BA5116" t="s">
        <v>22</v>
      </c>
      <c r="BB5116" t="s">
        <v>23</v>
      </c>
      <c r="BD5116" s="39" t="str">
        <f t="shared" si="160"/>
        <v>PA780HBABEQ4AOANID-115734011Pantene</v>
      </c>
    </row>
    <row r="5117" spans="2:59" ht="13.5" customHeight="1" x14ac:dyDescent="0.35">
      <c r="B5117" s="10" t="s">
        <v>17</v>
      </c>
      <c r="C5117" s="10" t="s">
        <v>2329</v>
      </c>
      <c r="D5117" s="10" t="s">
        <v>549</v>
      </c>
      <c r="E5117" s="10" t="s">
        <v>194</v>
      </c>
      <c r="F5117" s="10" t="s">
        <v>17964</v>
      </c>
      <c r="G5117" s="137" t="s">
        <v>17965</v>
      </c>
      <c r="H5117" s="10"/>
      <c r="I5117" s="10" t="s">
        <v>17966</v>
      </c>
      <c r="J5117" s="83" t="s">
        <v>19529</v>
      </c>
      <c r="K5117" s="10" t="s">
        <v>17967</v>
      </c>
      <c r="L5117" s="98">
        <f>IFERROR(VLOOKUP($F5117&amp;$C5117,Sales!$J:$W,9,0),0)</f>
        <v>0</v>
      </c>
      <c r="M5117" s="98">
        <f>IFERROR(VLOOKUP($F5117&amp;$C5117,Sales!$J:$W,10,0),0)</f>
        <v>0</v>
      </c>
      <c r="N5117" s="98">
        <f>IFERROR(VLOOKUP($F5117&amp;$C5117,Sales!$J:$W,11,0),0)</f>
        <v>0</v>
      </c>
      <c r="O5117" s="98">
        <f>IFERROR(VLOOKUP($F5117&amp;$C5117,Sales!$J:$W,12,0),0)</f>
        <v>0</v>
      </c>
      <c r="P5117" s="98">
        <f>IFERROR(VLOOKUP($F5117&amp;$C5117,Sales!$J:$W,13,0),0)</f>
        <v>0</v>
      </c>
      <c r="Q5117" s="98">
        <f>IFERROR(VLOOKUP($F5117&amp;$C5117,Sales!$A:$H,7,0),0)</f>
        <v>0</v>
      </c>
      <c r="R5117" s="41" t="str">
        <f t="shared" si="159"/>
        <v>ERROR</v>
      </c>
      <c r="S5117" s="15"/>
      <c r="T5117" s="15"/>
      <c r="U5117" s="15"/>
      <c r="V5117" s="15"/>
      <c r="W5117" s="15"/>
      <c r="X5117" s="15"/>
      <c r="Y5117" s="41"/>
      <c r="Z5117" s="41"/>
      <c r="AA5117" s="41"/>
      <c r="AB5117" s="15"/>
      <c r="AC5117" s="15"/>
      <c r="AD5117" s="15"/>
      <c r="AE5117" s="15"/>
      <c r="AF5117" s="15"/>
      <c r="AG5117" s="15"/>
      <c r="AH5117" s="15"/>
      <c r="AI5117" s="15"/>
      <c r="AJ5117" s="41"/>
      <c r="AK5117" s="15"/>
      <c r="AL5117" s="15"/>
      <c r="AM5117" s="15"/>
      <c r="AN5117" s="15"/>
      <c r="AO5117" s="15"/>
      <c r="AP5117" s="15"/>
      <c r="AQ5117" s="15"/>
      <c r="AR5117" s="15"/>
      <c r="AS5117" s="15"/>
      <c r="AT5117" s="15"/>
      <c r="AU5117" s="15"/>
      <c r="AV5117" s="15"/>
      <c r="AW5117" s="15"/>
      <c r="AX5117" s="15"/>
      <c r="AY5117" s="10"/>
      <c r="AZ5117" s="10">
        <v>1</v>
      </c>
      <c r="BA5117" t="s">
        <v>22</v>
      </c>
      <c r="BB5117" t="s">
        <v>88</v>
      </c>
      <c r="BD5117" s="39" t="str">
        <f t="shared" si="160"/>
        <v>PA780HBABEQ4IIANID-115734364Pantene</v>
      </c>
    </row>
    <row r="5118" spans="2:59" ht="13.5" customHeight="1" x14ac:dyDescent="0.35">
      <c r="B5118" s="10" t="s">
        <v>17</v>
      </c>
      <c r="C5118" s="10" t="s">
        <v>2329</v>
      </c>
      <c r="D5118" s="10" t="s">
        <v>549</v>
      </c>
      <c r="E5118" s="10" t="s">
        <v>194</v>
      </c>
      <c r="F5118" s="10" t="s">
        <v>617</v>
      </c>
      <c r="G5118" s="137" t="s">
        <v>4721</v>
      </c>
      <c r="H5118" s="10"/>
      <c r="I5118" s="149" t="s">
        <v>618</v>
      </c>
      <c r="J5118" s="83" t="s">
        <v>19530</v>
      </c>
      <c r="K5118" s="10" t="s">
        <v>7284</v>
      </c>
      <c r="L5118" s="98">
        <f>IFERROR(VLOOKUP($F5118&amp;$C5118,Sales!$J:$W,9,0),0)</f>
        <v>496122</v>
      </c>
      <c r="M5118" s="98">
        <f>IFERROR(VLOOKUP($F5118&amp;$C5118,Sales!$J:$W,10,0),0)</f>
        <v>0</v>
      </c>
      <c r="N5118" s="98">
        <f>IFERROR(VLOOKUP($F5118&amp;$C5118,Sales!$J:$W,11,0),0)</f>
        <v>0</v>
      </c>
      <c r="O5118" s="98">
        <f>IFERROR(VLOOKUP($F5118&amp;$C5118,Sales!$J:$W,12,0),0)</f>
        <v>2</v>
      </c>
      <c r="P5118" s="98">
        <f>IFERROR(VLOOKUP($F5118&amp;$C5118,Sales!$J:$W,13,0),0)</f>
        <v>165374</v>
      </c>
      <c r="Q5118" s="98">
        <f>IFERROR(VLOOKUP($F5118&amp;$C5118,Sales!$A:$H,7,0),0)</f>
        <v>0</v>
      </c>
      <c r="R5118" s="41">
        <f t="shared" si="159"/>
        <v>1</v>
      </c>
      <c r="S5118" s="15">
        <v>1</v>
      </c>
      <c r="T5118" s="15"/>
      <c r="U5118" s="15"/>
      <c r="V5118" s="15">
        <v>1</v>
      </c>
      <c r="W5118" s="15">
        <v>1</v>
      </c>
      <c r="X5118" s="15">
        <v>1</v>
      </c>
      <c r="Y5118" s="41">
        <v>1</v>
      </c>
      <c r="Z5118" s="41">
        <v>1</v>
      </c>
      <c r="AA5118" s="15"/>
      <c r="AB5118" s="15"/>
      <c r="AC5118" s="15"/>
      <c r="AD5118" s="15"/>
      <c r="AE5118" s="15"/>
      <c r="AF5118" s="15"/>
      <c r="AG5118" s="15"/>
      <c r="AH5118" s="15"/>
      <c r="AI5118" s="15"/>
      <c r="AJ5118" s="15"/>
      <c r="AK5118" s="15"/>
      <c r="AL5118" s="15"/>
      <c r="AM5118" s="15"/>
      <c r="AN5118" s="15"/>
      <c r="AO5118" s="15"/>
      <c r="AP5118" s="15"/>
      <c r="AQ5118" s="15"/>
      <c r="AR5118" s="15"/>
      <c r="AS5118" s="15"/>
      <c r="AT5118" s="15"/>
      <c r="AU5118" s="15"/>
      <c r="AV5118" s="15"/>
      <c r="AW5118" s="15"/>
      <c r="AX5118" s="82"/>
      <c r="AY5118" s="10"/>
      <c r="AZ5118" s="10">
        <v>1</v>
      </c>
      <c r="BA5118" t="s">
        <v>22</v>
      </c>
      <c r="BB5118" t="s">
        <v>23</v>
      </c>
      <c r="BD5118" s="39" t="str">
        <f t="shared" si="160"/>
        <v>PA780HBABEQ4H6ANID-115734304Pantene</v>
      </c>
    </row>
    <row r="5119" spans="2:59" ht="13.5" customHeight="1" x14ac:dyDescent="0.35">
      <c r="B5119" s="10" t="s">
        <v>17</v>
      </c>
      <c r="C5119" s="10" t="s">
        <v>2329</v>
      </c>
      <c r="D5119" s="10" t="s">
        <v>549</v>
      </c>
      <c r="E5119" s="10" t="s">
        <v>194</v>
      </c>
      <c r="F5119" s="10" t="s">
        <v>645</v>
      </c>
      <c r="G5119" s="137" t="s">
        <v>3397</v>
      </c>
      <c r="H5119" s="10"/>
      <c r="I5119" s="149" t="s">
        <v>646</v>
      </c>
      <c r="J5119" s="83" t="s">
        <v>19531</v>
      </c>
      <c r="K5119" s="10" t="s">
        <v>7290</v>
      </c>
      <c r="L5119" s="98">
        <f>IFERROR(VLOOKUP($F5119&amp;$C5119,Sales!$J:$W,9,0),0)</f>
        <v>0</v>
      </c>
      <c r="M5119" s="98">
        <f>IFERROR(VLOOKUP($F5119&amp;$C5119,Sales!$J:$W,10,0),0)</f>
        <v>0</v>
      </c>
      <c r="N5119" s="98">
        <f>IFERROR(VLOOKUP($F5119&amp;$C5119,Sales!$J:$W,11,0),0)</f>
        <v>23232090</v>
      </c>
      <c r="O5119" s="98">
        <f>IFERROR(VLOOKUP($F5119&amp;$C5119,Sales!$J:$W,12,0),0)</f>
        <v>70</v>
      </c>
      <c r="P5119" s="98">
        <f>IFERROR(VLOOKUP($F5119&amp;$C5119,Sales!$J:$W,13,0),0)</f>
        <v>7744030</v>
      </c>
      <c r="Q5119" s="98">
        <f>IFERROR(VLOOKUP($F5119&amp;$C5119,Sales!$A:$H,7,0),0)</f>
        <v>0</v>
      </c>
      <c r="R5119" s="41" t="str">
        <f t="shared" si="159"/>
        <v>ERROR</v>
      </c>
      <c r="S5119" s="15"/>
      <c r="T5119" s="15"/>
      <c r="U5119" s="15"/>
      <c r="V5119" s="15"/>
      <c r="W5119" s="15"/>
      <c r="X5119" s="15"/>
      <c r="Y5119" s="41"/>
      <c r="Z5119" s="41"/>
      <c r="AA5119" s="41"/>
      <c r="AB5119" s="15"/>
      <c r="AC5119" s="15"/>
      <c r="AD5119" s="15"/>
      <c r="AE5119" s="15"/>
      <c r="AF5119" s="15"/>
      <c r="AG5119" s="15"/>
      <c r="AH5119" s="15"/>
      <c r="AI5119" s="15"/>
      <c r="AJ5119" s="41"/>
      <c r="AK5119" s="15"/>
      <c r="AL5119" s="15"/>
      <c r="AM5119" s="15"/>
      <c r="AN5119" s="15"/>
      <c r="AO5119" s="15"/>
      <c r="AP5119" s="15"/>
      <c r="AQ5119" s="15"/>
      <c r="AR5119" s="15"/>
      <c r="AS5119" s="15"/>
      <c r="AT5119" s="15"/>
      <c r="AU5119" s="15"/>
      <c r="AV5119" s="15"/>
      <c r="AW5119" s="15"/>
      <c r="AX5119" s="82"/>
      <c r="AY5119" s="10"/>
      <c r="AZ5119" s="10">
        <v>1</v>
      </c>
      <c r="BA5119" t="s">
        <v>22</v>
      </c>
      <c r="BB5119" t="s">
        <v>13210</v>
      </c>
      <c r="BD5119" s="39" t="str">
        <f t="shared" si="160"/>
        <v>985222510_ID-1479580397Pantene</v>
      </c>
      <c r="BE5119" s="88">
        <v>45092</v>
      </c>
      <c r="BF5119" t="s">
        <v>14057</v>
      </c>
      <c r="BG5119" t="s">
        <v>19041</v>
      </c>
    </row>
    <row r="5120" spans="2:59" ht="13.5" customHeight="1" x14ac:dyDescent="0.35">
      <c r="B5120" s="10" t="s">
        <v>17</v>
      </c>
      <c r="C5120" s="10" t="s">
        <v>2329</v>
      </c>
      <c r="D5120" s="10" t="s">
        <v>549</v>
      </c>
      <c r="E5120" s="10" t="s">
        <v>194</v>
      </c>
      <c r="F5120" s="10" t="s">
        <v>2458</v>
      </c>
      <c r="G5120" s="137" t="s">
        <v>17968</v>
      </c>
      <c r="H5120" s="10"/>
      <c r="I5120" s="149" t="s">
        <v>2459</v>
      </c>
      <c r="J5120" s="83" t="s">
        <v>19532</v>
      </c>
      <c r="K5120" s="10" t="s">
        <v>8050</v>
      </c>
      <c r="L5120" s="98">
        <f>IFERROR(VLOOKUP($F5120&amp;$C5120,Sales!$J:$W,9,0),0)</f>
        <v>9549009.9999999981</v>
      </c>
      <c r="M5120" s="98">
        <f>IFERROR(VLOOKUP($F5120&amp;$C5120,Sales!$J:$W,10,0),0)</f>
        <v>0</v>
      </c>
      <c r="N5120" s="98">
        <f>IFERROR(VLOOKUP($F5120&amp;$C5120,Sales!$J:$W,11,0),0)</f>
        <v>0</v>
      </c>
      <c r="O5120" s="98">
        <f>IFERROR(VLOOKUP($F5120&amp;$C5120,Sales!$J:$W,12,0),0)</f>
        <v>28.666666666666668</v>
      </c>
      <c r="P5120" s="98">
        <f>IFERROR(VLOOKUP($F5120&amp;$C5120,Sales!$J:$W,13,0),0)</f>
        <v>3183003.3333333326</v>
      </c>
      <c r="Q5120" s="98">
        <f>IFERROR(VLOOKUP($F5120&amp;$C5120,Sales!$A:$H,7,0),0)</f>
        <v>0</v>
      </c>
      <c r="R5120" s="41">
        <f t="shared" si="159"/>
        <v>1</v>
      </c>
      <c r="S5120" s="15">
        <v>1</v>
      </c>
      <c r="T5120" s="15"/>
      <c r="U5120" s="15"/>
      <c r="V5120" s="15">
        <v>1</v>
      </c>
      <c r="W5120" s="15">
        <v>1</v>
      </c>
      <c r="X5120" s="15">
        <v>1</v>
      </c>
      <c r="Y5120" s="41">
        <v>1</v>
      </c>
      <c r="Z5120" s="41">
        <v>1</v>
      </c>
      <c r="AA5120" s="15"/>
      <c r="AB5120" s="15"/>
      <c r="AC5120" s="15"/>
      <c r="AD5120" s="15"/>
      <c r="AE5120" s="15"/>
      <c r="AF5120" s="15"/>
      <c r="AG5120" s="15"/>
      <c r="AH5120" s="15"/>
      <c r="AI5120" s="15"/>
      <c r="AJ5120" s="15"/>
      <c r="AK5120" s="15"/>
      <c r="AL5120" s="15"/>
      <c r="AM5120" s="15"/>
      <c r="AN5120" s="15"/>
      <c r="AO5120" s="15"/>
      <c r="AP5120" s="15"/>
      <c r="AQ5120" s="15"/>
      <c r="AR5120" s="15"/>
      <c r="AS5120" s="15"/>
      <c r="AT5120" s="15"/>
      <c r="AU5120" s="15"/>
      <c r="AV5120" s="15"/>
      <c r="AW5120" s="15"/>
      <c r="AX5120" s="82"/>
      <c r="AY5120" s="10"/>
      <c r="AZ5120" s="10">
        <v>1</v>
      </c>
      <c r="BA5120" t="s">
        <v>22</v>
      </c>
      <c r="BB5120" t="s">
        <v>23</v>
      </c>
      <c r="BD5120" s="39" t="str">
        <f t="shared" si="160"/>
        <v>PA780HBAAKSJ00ANID-45109231Pantene</v>
      </c>
    </row>
    <row r="5121" spans="2:59" ht="13.5" customHeight="1" x14ac:dyDescent="0.35">
      <c r="B5121" s="10" t="s">
        <v>17</v>
      </c>
      <c r="C5121" s="10" t="s">
        <v>2329</v>
      </c>
      <c r="D5121" s="10" t="s">
        <v>549</v>
      </c>
      <c r="E5121" s="10" t="s">
        <v>194</v>
      </c>
      <c r="F5121" s="10" t="s">
        <v>613</v>
      </c>
      <c r="G5121" s="137" t="s">
        <v>17969</v>
      </c>
      <c r="H5121" s="10"/>
      <c r="I5121" s="149" t="s">
        <v>614</v>
      </c>
      <c r="J5121" s="83" t="s">
        <v>19533</v>
      </c>
      <c r="K5121" s="10" t="s">
        <v>1301</v>
      </c>
      <c r="L5121" s="98">
        <f>IFERROR(VLOOKUP($F5121&amp;$C5121,Sales!$J:$W,9,0),0)</f>
        <v>15655794</v>
      </c>
      <c r="M5121" s="98">
        <f>IFERROR(VLOOKUP($F5121&amp;$C5121,Sales!$J:$W,10,0),0)</f>
        <v>3331020</v>
      </c>
      <c r="N5121" s="98">
        <f>IFERROR(VLOOKUP($F5121&amp;$C5121,Sales!$J:$W,11,0),0)</f>
        <v>10992365.999999998</v>
      </c>
      <c r="O5121" s="98">
        <f>IFERROR(VLOOKUP($F5121&amp;$C5121,Sales!$J:$W,12,0),0)</f>
        <v>180</v>
      </c>
      <c r="P5121" s="98">
        <f>IFERROR(VLOOKUP($F5121&amp;$C5121,Sales!$J:$W,13,0),0)</f>
        <v>9993060</v>
      </c>
      <c r="Q5121" s="98">
        <f>IFERROR(VLOOKUP($F5121&amp;$C5121,Sales!$A:$H,7,0),0)</f>
        <v>0</v>
      </c>
      <c r="R5121" s="41">
        <f t="shared" si="159"/>
        <v>1</v>
      </c>
      <c r="S5121" s="15">
        <v>1</v>
      </c>
      <c r="T5121" s="15"/>
      <c r="U5121" s="15"/>
      <c r="V5121" s="15">
        <v>1</v>
      </c>
      <c r="W5121" s="15">
        <v>1</v>
      </c>
      <c r="X5121" s="15">
        <v>1</v>
      </c>
      <c r="Y5121" s="41">
        <v>1</v>
      </c>
      <c r="Z5121" s="41">
        <v>1</v>
      </c>
      <c r="AA5121" s="15"/>
      <c r="AB5121" s="15"/>
      <c r="AC5121" s="15"/>
      <c r="AD5121" s="15"/>
      <c r="AE5121" s="15"/>
      <c r="AF5121" s="15"/>
      <c r="AG5121" s="15"/>
      <c r="AH5121" s="15"/>
      <c r="AI5121" s="15"/>
      <c r="AJ5121" s="15"/>
      <c r="AK5121" s="15"/>
      <c r="AL5121" s="15"/>
      <c r="AM5121" s="15"/>
      <c r="AN5121" s="15"/>
      <c r="AO5121" s="15"/>
      <c r="AP5121" s="15"/>
      <c r="AQ5121" s="15"/>
      <c r="AR5121" s="15"/>
      <c r="AS5121" s="15"/>
      <c r="AT5121" s="15"/>
      <c r="AU5121" s="15"/>
      <c r="AV5121" s="15"/>
      <c r="AW5121" s="15"/>
      <c r="AX5121" s="82"/>
      <c r="AY5121" s="10"/>
      <c r="AZ5121" s="10">
        <v>1</v>
      </c>
      <c r="BA5121" t="s">
        <v>22</v>
      </c>
      <c r="BB5121" t="s">
        <v>23</v>
      </c>
      <c r="BD5121" s="39" t="str">
        <f t="shared" si="160"/>
        <v>PA780HBAAWL14IANID-73875925Pantene</v>
      </c>
    </row>
    <row r="5122" spans="2:59" ht="13.5" customHeight="1" x14ac:dyDescent="0.35">
      <c r="B5122" s="10" t="s">
        <v>17</v>
      </c>
      <c r="C5122" s="10" t="s">
        <v>2329</v>
      </c>
      <c r="D5122" s="10" t="s">
        <v>549</v>
      </c>
      <c r="E5122" s="10" t="s">
        <v>194</v>
      </c>
      <c r="F5122" s="10" t="s">
        <v>1397</v>
      </c>
      <c r="G5122" s="137" t="s">
        <v>17970</v>
      </c>
      <c r="H5122" s="10"/>
      <c r="I5122" s="10" t="s">
        <v>1398</v>
      </c>
      <c r="J5122" s="83" t="s">
        <v>19534</v>
      </c>
      <c r="K5122" s="10" t="s">
        <v>17971</v>
      </c>
      <c r="L5122" s="98">
        <f>IFERROR(VLOOKUP($F5122&amp;$C5122,Sales!$J:$W,9,0),0)</f>
        <v>0</v>
      </c>
      <c r="M5122" s="98">
        <f>IFERROR(VLOOKUP($F5122&amp;$C5122,Sales!$J:$W,10,0),0)</f>
        <v>0</v>
      </c>
      <c r="N5122" s="98">
        <f>IFERROR(VLOOKUP($F5122&amp;$C5122,Sales!$J:$W,11,0),0)</f>
        <v>0</v>
      </c>
      <c r="O5122" s="98">
        <f>IFERROR(VLOOKUP($F5122&amp;$C5122,Sales!$J:$W,12,0),0)</f>
        <v>0</v>
      </c>
      <c r="P5122" s="98">
        <f>IFERROR(VLOOKUP($F5122&amp;$C5122,Sales!$J:$W,13,0),0)</f>
        <v>0</v>
      </c>
      <c r="Q5122" s="98">
        <f>IFERROR(VLOOKUP($F5122&amp;$C5122,Sales!$A:$H,7,0),0)</f>
        <v>0</v>
      </c>
      <c r="R5122" s="41" t="str">
        <f t="shared" si="159"/>
        <v>ERROR</v>
      </c>
      <c r="S5122" s="15"/>
      <c r="T5122" s="15"/>
      <c r="U5122" s="15"/>
      <c r="V5122" s="15"/>
      <c r="W5122" s="15"/>
      <c r="X5122" s="15"/>
      <c r="Y5122" s="41"/>
      <c r="Z5122" s="41"/>
      <c r="AA5122" s="41"/>
      <c r="AB5122" s="15"/>
      <c r="AC5122" s="15"/>
      <c r="AD5122" s="15"/>
      <c r="AE5122" s="15"/>
      <c r="AF5122" s="15"/>
      <c r="AG5122" s="15"/>
      <c r="AH5122" s="15"/>
      <c r="AI5122" s="15"/>
      <c r="AJ5122" s="41"/>
      <c r="AK5122" s="15"/>
      <c r="AL5122" s="15"/>
      <c r="AM5122" s="15"/>
      <c r="AN5122" s="15"/>
      <c r="AO5122" s="15"/>
      <c r="AP5122" s="15"/>
      <c r="AQ5122" s="15"/>
      <c r="AR5122" s="15"/>
      <c r="AS5122" s="15"/>
      <c r="AT5122" s="15"/>
      <c r="AU5122" s="15"/>
      <c r="AV5122" s="15"/>
      <c r="AW5122" s="15"/>
      <c r="AX5122" s="15"/>
      <c r="AY5122" s="10"/>
      <c r="AZ5122" s="10">
        <v>1</v>
      </c>
      <c r="BA5122" t="s">
        <v>22</v>
      </c>
      <c r="BB5122" t="s">
        <v>88</v>
      </c>
      <c r="BD5122" s="39" t="str">
        <f t="shared" si="160"/>
        <v>985524743_ID-1479756590Pantene</v>
      </c>
    </row>
    <row r="5123" spans="2:59" ht="13.5" customHeight="1" x14ac:dyDescent="0.35">
      <c r="B5123" s="10" t="s">
        <v>17</v>
      </c>
      <c r="C5123" s="10" t="s">
        <v>2329</v>
      </c>
      <c r="D5123" s="10" t="s">
        <v>549</v>
      </c>
      <c r="E5123" s="10" t="s">
        <v>194</v>
      </c>
      <c r="F5123" s="10" t="s">
        <v>1981</v>
      </c>
      <c r="G5123" s="137" t="s">
        <v>2466</v>
      </c>
      <c r="H5123" s="10"/>
      <c r="I5123" s="149" t="s">
        <v>1983</v>
      </c>
      <c r="J5123" s="83" t="s">
        <v>19535</v>
      </c>
      <c r="K5123" s="10" t="s">
        <v>17972</v>
      </c>
      <c r="L5123" s="98">
        <f>IFERROR(VLOOKUP($F5123&amp;$C5123,Sales!$J:$W,9,0),0)</f>
        <v>24923834.999999996</v>
      </c>
      <c r="M5123" s="98">
        <f>IFERROR(VLOOKUP($F5123&amp;$C5123,Sales!$J:$W,10,0),0)</f>
        <v>0</v>
      </c>
      <c r="N5123" s="98">
        <f>IFERROR(VLOOKUP($F5123&amp;$C5123,Sales!$J:$W,11,0),0)</f>
        <v>0</v>
      </c>
      <c r="O5123" s="98">
        <f>IFERROR(VLOOKUP($F5123&amp;$C5123,Sales!$J:$W,12,0),0)</f>
        <v>45</v>
      </c>
      <c r="P5123" s="98">
        <f>IFERROR(VLOOKUP($F5123&amp;$C5123,Sales!$J:$W,13,0),0)</f>
        <v>8307944.9999999991</v>
      </c>
      <c r="Q5123" s="98">
        <f>IFERROR(VLOOKUP($F5123&amp;$C5123,Sales!$A:$H,7,0),0)</f>
        <v>0</v>
      </c>
      <c r="R5123" s="41">
        <f t="shared" si="159"/>
        <v>1</v>
      </c>
      <c r="S5123" s="15">
        <v>1</v>
      </c>
      <c r="T5123" s="15"/>
      <c r="U5123" s="15"/>
      <c r="V5123" s="15">
        <v>1</v>
      </c>
      <c r="W5123" s="15">
        <v>1</v>
      </c>
      <c r="X5123" s="15">
        <v>1</v>
      </c>
      <c r="Y5123" s="41">
        <v>1</v>
      </c>
      <c r="Z5123" s="41">
        <v>1</v>
      </c>
      <c r="AA5123" s="15"/>
      <c r="AB5123" s="15"/>
      <c r="AC5123" s="15"/>
      <c r="AD5123" s="15"/>
      <c r="AE5123" s="15"/>
      <c r="AF5123" s="15"/>
      <c r="AG5123" s="15"/>
      <c r="AH5123" s="15"/>
      <c r="AI5123" s="15"/>
      <c r="AJ5123" s="15"/>
      <c r="AK5123" s="15"/>
      <c r="AL5123" s="15"/>
      <c r="AM5123" s="15"/>
      <c r="AN5123" s="15"/>
      <c r="AO5123" s="15"/>
      <c r="AP5123" s="15"/>
      <c r="AQ5123" s="15"/>
      <c r="AR5123" s="15"/>
      <c r="AS5123" s="15"/>
      <c r="AT5123" s="15"/>
      <c r="AU5123" s="15"/>
      <c r="AV5123" s="15"/>
      <c r="AW5123" s="15"/>
      <c r="AX5123" s="82"/>
      <c r="AY5123" s="10"/>
      <c r="AZ5123" s="10">
        <v>1</v>
      </c>
      <c r="BA5123" t="s">
        <v>22</v>
      </c>
      <c r="BB5123" t="s">
        <v>23</v>
      </c>
      <c r="BD5123" s="39" t="str">
        <f t="shared" si="160"/>
        <v>PA780HBAAV175WANID-70138068Pantene</v>
      </c>
    </row>
    <row r="5124" spans="2:59" ht="13.5" customHeight="1" x14ac:dyDescent="0.35">
      <c r="B5124" s="10" t="s">
        <v>17</v>
      </c>
      <c r="C5124" s="10" t="s">
        <v>2329</v>
      </c>
      <c r="D5124" s="10" t="s">
        <v>549</v>
      </c>
      <c r="E5124" s="10" t="s">
        <v>194</v>
      </c>
      <c r="F5124" s="10" t="s">
        <v>575</v>
      </c>
      <c r="G5124" s="137" t="s">
        <v>17973</v>
      </c>
      <c r="H5124" s="10"/>
      <c r="I5124" s="10" t="s">
        <v>576</v>
      </c>
      <c r="J5124" s="83" t="s">
        <v>19536</v>
      </c>
      <c r="K5124" s="10" t="s">
        <v>17974</v>
      </c>
      <c r="L5124" s="98">
        <f>IFERROR(VLOOKUP($F5124&amp;$C5124,Sales!$J:$W,9,0),0)</f>
        <v>0</v>
      </c>
      <c r="M5124" s="98">
        <f>IFERROR(VLOOKUP($F5124&amp;$C5124,Sales!$J:$W,10,0),0)</f>
        <v>0</v>
      </c>
      <c r="N5124" s="98">
        <f>IFERROR(VLOOKUP($F5124&amp;$C5124,Sales!$J:$W,11,0),0)</f>
        <v>0</v>
      </c>
      <c r="O5124" s="98">
        <f>IFERROR(VLOOKUP($F5124&amp;$C5124,Sales!$J:$W,12,0),0)</f>
        <v>0</v>
      </c>
      <c r="P5124" s="98">
        <f>IFERROR(VLOOKUP($F5124&amp;$C5124,Sales!$J:$W,13,0),0)</f>
        <v>0</v>
      </c>
      <c r="Q5124" s="98">
        <f>IFERROR(VLOOKUP($F5124&amp;$C5124,Sales!$A:$H,7,0),0)</f>
        <v>0</v>
      </c>
      <c r="R5124" s="41" t="str">
        <f t="shared" si="159"/>
        <v>ERROR</v>
      </c>
      <c r="S5124" s="15"/>
      <c r="T5124" s="15"/>
      <c r="U5124" s="15"/>
      <c r="V5124" s="15"/>
      <c r="W5124" s="15"/>
      <c r="X5124" s="15"/>
      <c r="Y5124" s="41"/>
      <c r="Z5124" s="41"/>
      <c r="AA5124" s="41"/>
      <c r="AB5124" s="15"/>
      <c r="AC5124" s="15"/>
      <c r="AD5124" s="15"/>
      <c r="AE5124" s="15"/>
      <c r="AF5124" s="15"/>
      <c r="AG5124" s="15"/>
      <c r="AH5124" s="15"/>
      <c r="AI5124" s="15"/>
      <c r="AJ5124" s="41"/>
      <c r="AK5124" s="15"/>
      <c r="AL5124" s="15"/>
      <c r="AM5124" s="15"/>
      <c r="AN5124" s="15"/>
      <c r="AO5124" s="15"/>
      <c r="AP5124" s="15"/>
      <c r="AQ5124" s="15"/>
      <c r="AR5124" s="15"/>
      <c r="AS5124" s="15"/>
      <c r="AT5124" s="15"/>
      <c r="AU5124" s="15"/>
      <c r="AV5124" s="15"/>
      <c r="AW5124" s="15"/>
      <c r="AX5124" s="15"/>
      <c r="AY5124" s="10"/>
      <c r="AZ5124" s="10">
        <v>1</v>
      </c>
      <c r="BA5124" t="s">
        <v>22</v>
      </c>
      <c r="BB5124" t="s">
        <v>88</v>
      </c>
      <c r="BD5124" s="39" t="str">
        <f t="shared" si="160"/>
        <v>420783992_ID-475710613Pantene</v>
      </c>
    </row>
    <row r="5125" spans="2:59" ht="13.5" customHeight="1" x14ac:dyDescent="0.35">
      <c r="B5125" s="10" t="s">
        <v>17</v>
      </c>
      <c r="C5125" s="10" t="s">
        <v>2329</v>
      </c>
      <c r="D5125" s="10" t="s">
        <v>549</v>
      </c>
      <c r="E5125" s="10" t="s">
        <v>194</v>
      </c>
      <c r="F5125" s="10" t="s">
        <v>626</v>
      </c>
      <c r="G5125" s="137" t="s">
        <v>17975</v>
      </c>
      <c r="H5125" s="10"/>
      <c r="I5125" s="149" t="s">
        <v>627</v>
      </c>
      <c r="J5125" s="83" t="s">
        <v>19537</v>
      </c>
      <c r="K5125" s="10" t="s">
        <v>3021</v>
      </c>
      <c r="L5125" s="98">
        <f>IFERROR(VLOOKUP($F5125&amp;$C5125,Sales!$J:$W,9,0),0)</f>
        <v>27693300</v>
      </c>
      <c r="M5125" s="98">
        <f>IFERROR(VLOOKUP($F5125&amp;$C5125,Sales!$J:$W,10,0),0)</f>
        <v>7200258</v>
      </c>
      <c r="N5125" s="98">
        <f>IFERROR(VLOOKUP($F5125&amp;$C5125,Sales!$J:$W,11,0),0)</f>
        <v>18277578</v>
      </c>
      <c r="O5125" s="98">
        <f>IFERROR(VLOOKUP($F5125&amp;$C5125,Sales!$J:$W,12,0),0)</f>
        <v>192</v>
      </c>
      <c r="P5125" s="98">
        <f>IFERROR(VLOOKUP($F5125&amp;$C5125,Sales!$J:$W,13,0),0)</f>
        <v>17723712</v>
      </c>
      <c r="Q5125" s="98">
        <f>IFERROR(VLOOKUP($F5125&amp;$C5125,Sales!$A:$H,7,0),0)</f>
        <v>0</v>
      </c>
      <c r="R5125" s="41">
        <f t="shared" ref="R5125:R5188" si="161">IFERROR(AVERAGE($S5125:$AW5125),"ERROR")</f>
        <v>1</v>
      </c>
      <c r="S5125" s="15">
        <v>1</v>
      </c>
      <c r="T5125" s="15"/>
      <c r="U5125" s="15"/>
      <c r="V5125" s="15">
        <v>1</v>
      </c>
      <c r="W5125" s="15">
        <v>1</v>
      </c>
      <c r="X5125" s="15">
        <v>1</v>
      </c>
      <c r="Y5125" s="41">
        <v>1</v>
      </c>
      <c r="Z5125" s="41">
        <v>1</v>
      </c>
      <c r="AA5125" s="15"/>
      <c r="AB5125" s="15"/>
      <c r="AC5125" s="15"/>
      <c r="AD5125" s="15"/>
      <c r="AE5125" s="15"/>
      <c r="AF5125" s="15"/>
      <c r="AG5125" s="15"/>
      <c r="AH5125" s="15"/>
      <c r="AI5125" s="15"/>
      <c r="AJ5125" s="15"/>
      <c r="AK5125" s="15"/>
      <c r="AL5125" s="15"/>
      <c r="AM5125" s="15"/>
      <c r="AN5125" s="15"/>
      <c r="AO5125" s="15"/>
      <c r="AP5125" s="15"/>
      <c r="AQ5125" s="15"/>
      <c r="AR5125" s="15"/>
      <c r="AS5125" s="15"/>
      <c r="AT5125" s="15"/>
      <c r="AU5125" s="15"/>
      <c r="AV5125" s="15"/>
      <c r="AW5125" s="15"/>
      <c r="AX5125" s="82"/>
      <c r="AY5125" s="10"/>
      <c r="AZ5125" s="10">
        <v>1</v>
      </c>
      <c r="BA5125" t="s">
        <v>22</v>
      </c>
      <c r="BB5125" t="s">
        <v>23</v>
      </c>
      <c r="BD5125" s="39" t="str">
        <f t="shared" si="160"/>
        <v>PA780HB73TMSANID-51834Pantene</v>
      </c>
    </row>
    <row r="5126" spans="2:59" ht="13.5" customHeight="1" x14ac:dyDescent="0.35">
      <c r="B5126" s="10" t="s">
        <v>17</v>
      </c>
      <c r="C5126" s="10" t="s">
        <v>2329</v>
      </c>
      <c r="D5126" s="10" t="s">
        <v>549</v>
      </c>
      <c r="E5126" s="10" t="s">
        <v>194</v>
      </c>
      <c r="F5126" s="10" t="s">
        <v>3549</v>
      </c>
      <c r="G5126" s="137" t="s">
        <v>17976</v>
      </c>
      <c r="H5126" s="10"/>
      <c r="I5126" s="149" t="s">
        <v>6276</v>
      </c>
      <c r="J5126" s="83" t="s">
        <v>19538</v>
      </c>
      <c r="K5126" s="10" t="s">
        <v>17977</v>
      </c>
      <c r="L5126" s="98">
        <f>IFERROR(VLOOKUP($F5126&amp;$C5126,Sales!$J:$W,9,0),0)</f>
        <v>5538660</v>
      </c>
      <c r="M5126" s="98">
        <f>IFERROR(VLOOKUP($F5126&amp;$C5126,Sales!$J:$W,10,0),0)</f>
        <v>923109.99999999988</v>
      </c>
      <c r="N5126" s="98">
        <f>IFERROR(VLOOKUP($F5126&amp;$C5126,Sales!$J:$W,11,0),0)</f>
        <v>0</v>
      </c>
      <c r="O5126" s="98">
        <f>IFERROR(VLOOKUP($F5126&amp;$C5126,Sales!$J:$W,12,0),0)</f>
        <v>23.333333333333332</v>
      </c>
      <c r="P5126" s="98">
        <f>IFERROR(VLOOKUP($F5126&amp;$C5126,Sales!$J:$W,13,0),0)</f>
        <v>2153923.3333333335</v>
      </c>
      <c r="Q5126" s="98">
        <f>IFERROR(VLOOKUP($F5126&amp;$C5126,Sales!$A:$H,7,0),0)</f>
        <v>0</v>
      </c>
      <c r="R5126" s="41">
        <f t="shared" si="161"/>
        <v>1</v>
      </c>
      <c r="S5126" s="15">
        <v>1</v>
      </c>
      <c r="T5126" s="15"/>
      <c r="U5126" s="15"/>
      <c r="V5126" s="15">
        <v>1</v>
      </c>
      <c r="W5126" s="15">
        <v>1</v>
      </c>
      <c r="X5126" s="15">
        <v>1</v>
      </c>
      <c r="Y5126" s="41">
        <v>1</v>
      </c>
      <c r="Z5126" s="41">
        <v>1</v>
      </c>
      <c r="AA5126" s="15"/>
      <c r="AB5126" s="15"/>
      <c r="AC5126" s="15"/>
      <c r="AD5126" s="15"/>
      <c r="AE5126" s="15"/>
      <c r="AF5126" s="15"/>
      <c r="AG5126" s="15"/>
      <c r="AH5126" s="15"/>
      <c r="AI5126" s="15"/>
      <c r="AJ5126" s="15"/>
      <c r="AK5126" s="15"/>
      <c r="AL5126" s="15"/>
      <c r="AM5126" s="15"/>
      <c r="AN5126" s="15"/>
      <c r="AO5126" s="15"/>
      <c r="AP5126" s="15"/>
      <c r="AQ5126" s="15"/>
      <c r="AR5126" s="15"/>
      <c r="AS5126" s="15"/>
      <c r="AT5126" s="15"/>
      <c r="AU5126" s="15"/>
      <c r="AV5126" s="15"/>
      <c r="AW5126" s="15"/>
      <c r="AX5126" s="82"/>
      <c r="AY5126" s="10"/>
      <c r="AZ5126" s="10">
        <v>1</v>
      </c>
      <c r="BA5126" t="s">
        <v>22</v>
      </c>
      <c r="BB5126" t="s">
        <v>23</v>
      </c>
      <c r="BD5126" s="39" t="str">
        <f t="shared" si="160"/>
        <v>4195282587_ID-7075944360Pantene</v>
      </c>
    </row>
    <row r="5127" spans="2:59" ht="13.5" customHeight="1" x14ac:dyDescent="0.35">
      <c r="B5127" s="10" t="s">
        <v>17</v>
      </c>
      <c r="C5127" s="10" t="s">
        <v>2329</v>
      </c>
      <c r="D5127" s="10" t="s">
        <v>549</v>
      </c>
      <c r="E5127" s="10" t="s">
        <v>194</v>
      </c>
      <c r="F5127" s="10" t="s">
        <v>4082</v>
      </c>
      <c r="G5127" s="137" t="s">
        <v>17978</v>
      </c>
      <c r="H5127" s="10"/>
      <c r="I5127" s="149" t="s">
        <v>6249</v>
      </c>
      <c r="J5127" s="83" t="s">
        <v>19539</v>
      </c>
      <c r="K5127" s="10" t="s">
        <v>17979</v>
      </c>
      <c r="L5127" s="98">
        <f>IFERROR(VLOOKUP($F5127&amp;$C5127,Sales!$J:$W,9,0),0)</f>
        <v>0</v>
      </c>
      <c r="M5127" s="98">
        <f>IFERROR(VLOOKUP($F5127&amp;$C5127,Sales!$J:$W,10,0),0)</f>
        <v>0</v>
      </c>
      <c r="N5127" s="98">
        <f>IFERROR(VLOOKUP($F5127&amp;$C5127,Sales!$J:$W,11,0),0)</f>
        <v>0</v>
      </c>
      <c r="O5127" s="98">
        <f>IFERROR(VLOOKUP($F5127&amp;$C5127,Sales!$J:$W,12,0),0)</f>
        <v>0</v>
      </c>
      <c r="P5127" s="98">
        <f>IFERROR(VLOOKUP($F5127&amp;$C5127,Sales!$J:$W,13,0),0)</f>
        <v>0</v>
      </c>
      <c r="Q5127" s="98">
        <f>IFERROR(VLOOKUP($F5127&amp;$C5127,Sales!$A:$H,7,0),0)</f>
        <v>0</v>
      </c>
      <c r="R5127" s="41">
        <f t="shared" si="161"/>
        <v>1</v>
      </c>
      <c r="S5127" s="15">
        <v>1</v>
      </c>
      <c r="T5127" s="15"/>
      <c r="U5127" s="15"/>
      <c r="V5127" s="15">
        <v>1</v>
      </c>
      <c r="W5127" s="15">
        <v>1</v>
      </c>
      <c r="X5127" s="15">
        <v>1</v>
      </c>
      <c r="Y5127" s="41">
        <v>1</v>
      </c>
      <c r="Z5127" s="41">
        <v>1</v>
      </c>
      <c r="AA5127" s="15"/>
      <c r="AB5127" s="15"/>
      <c r="AC5127" s="15"/>
      <c r="AD5127" s="15"/>
      <c r="AE5127" s="15"/>
      <c r="AF5127" s="15"/>
      <c r="AG5127" s="15"/>
      <c r="AH5127" s="15"/>
      <c r="AI5127" s="15"/>
      <c r="AJ5127" s="15"/>
      <c r="AK5127" s="15"/>
      <c r="AL5127" s="15"/>
      <c r="AM5127" s="15"/>
      <c r="AN5127" s="15"/>
      <c r="AO5127" s="15"/>
      <c r="AP5127" s="15"/>
      <c r="AQ5127" s="15"/>
      <c r="AR5127" s="15"/>
      <c r="AS5127" s="15"/>
      <c r="AT5127" s="15"/>
      <c r="AU5127" s="15"/>
      <c r="AV5127" s="15"/>
      <c r="AW5127" s="15"/>
      <c r="AX5127" s="15"/>
      <c r="AY5127" s="10"/>
      <c r="AZ5127" s="10">
        <v>1</v>
      </c>
      <c r="BA5127" t="s">
        <v>22</v>
      </c>
      <c r="BB5127" t="s">
        <v>23</v>
      </c>
      <c r="BD5127" s="39" t="str">
        <f t="shared" si="160"/>
        <v>4195308235_ID-7075890850Pantene</v>
      </c>
      <c r="BG5127" t="s">
        <v>17336</v>
      </c>
    </row>
    <row r="5128" spans="2:59" ht="13.5" customHeight="1" x14ac:dyDescent="0.35">
      <c r="B5128" s="10" t="s">
        <v>17</v>
      </c>
      <c r="C5128" s="10" t="s">
        <v>2329</v>
      </c>
      <c r="D5128" s="10" t="s">
        <v>549</v>
      </c>
      <c r="E5128" s="10" t="s">
        <v>194</v>
      </c>
      <c r="F5128" s="10" t="s">
        <v>2526</v>
      </c>
      <c r="G5128" s="137" t="s">
        <v>17980</v>
      </c>
      <c r="H5128" s="10"/>
      <c r="I5128" s="149" t="s">
        <v>2527</v>
      </c>
      <c r="J5128" s="83" t="s">
        <v>19540</v>
      </c>
      <c r="K5128" s="10" t="s">
        <v>8089</v>
      </c>
      <c r="L5128" s="98">
        <f>IFERROR(VLOOKUP($F5128&amp;$C5128,Sales!$J:$W,9,0),0)</f>
        <v>5457320</v>
      </c>
      <c r="M5128" s="98">
        <f>IFERROR(VLOOKUP($F5128&amp;$C5128,Sales!$J:$W,10,0),0)</f>
        <v>0</v>
      </c>
      <c r="N5128" s="98">
        <f>IFERROR(VLOOKUP($F5128&amp;$C5128,Sales!$J:$W,11,0),0)</f>
        <v>5953440</v>
      </c>
      <c r="O5128" s="98">
        <f>IFERROR(VLOOKUP($F5128&amp;$C5128,Sales!$J:$W,12,0),0)</f>
        <v>15.333333333333334</v>
      </c>
      <c r="P5128" s="98">
        <f>IFERROR(VLOOKUP($F5128&amp;$C5128,Sales!$J:$W,13,0),0)</f>
        <v>3803586.6666666665</v>
      </c>
      <c r="Q5128" s="98">
        <f>IFERROR(VLOOKUP($F5128&amp;$C5128,Sales!$A:$H,7,0),0)</f>
        <v>0</v>
      </c>
      <c r="R5128" s="41">
        <f t="shared" si="161"/>
        <v>1</v>
      </c>
      <c r="S5128" s="15">
        <v>1</v>
      </c>
      <c r="T5128" s="15"/>
      <c r="U5128" s="15"/>
      <c r="V5128" s="15">
        <v>1</v>
      </c>
      <c r="W5128" s="15">
        <v>1</v>
      </c>
      <c r="X5128" s="15">
        <v>1</v>
      </c>
      <c r="Y5128" s="41">
        <v>1</v>
      </c>
      <c r="Z5128" s="41">
        <v>1</v>
      </c>
      <c r="AA5128" s="15"/>
      <c r="AB5128" s="15"/>
      <c r="AC5128" s="15"/>
      <c r="AD5128" s="15"/>
      <c r="AE5128" s="15"/>
      <c r="AF5128" s="15"/>
      <c r="AG5128" s="15"/>
      <c r="AH5128" s="15"/>
      <c r="AI5128" s="15"/>
      <c r="AJ5128" s="15"/>
      <c r="AK5128" s="15"/>
      <c r="AL5128" s="15"/>
      <c r="AM5128" s="15"/>
      <c r="AN5128" s="15"/>
      <c r="AO5128" s="15"/>
      <c r="AP5128" s="15"/>
      <c r="AQ5128" s="15"/>
      <c r="AR5128" s="15"/>
      <c r="AS5128" s="15"/>
      <c r="AT5128" s="15"/>
      <c r="AU5128" s="15"/>
      <c r="AV5128" s="15"/>
      <c r="AW5128" s="15"/>
      <c r="AX5128" s="82"/>
      <c r="AY5128" s="10"/>
      <c r="AZ5128" s="10">
        <v>1</v>
      </c>
      <c r="BA5128" t="s">
        <v>22</v>
      </c>
      <c r="BB5128" t="s">
        <v>23</v>
      </c>
      <c r="BD5128" s="39" t="str">
        <f t="shared" si="160"/>
        <v>805072640_ID-1137780990Pantene</v>
      </c>
    </row>
    <row r="5129" spans="2:59" ht="13.5" customHeight="1" x14ac:dyDescent="0.35">
      <c r="B5129" s="10" t="s">
        <v>17</v>
      </c>
      <c r="C5129" s="10" t="s">
        <v>2329</v>
      </c>
      <c r="D5129" s="10" t="s">
        <v>549</v>
      </c>
      <c r="E5129" s="10" t="s">
        <v>194</v>
      </c>
      <c r="F5129" s="10" t="s">
        <v>734</v>
      </c>
      <c r="G5129" s="137" t="s">
        <v>17981</v>
      </c>
      <c r="H5129" s="10"/>
      <c r="I5129" s="149" t="s">
        <v>735</v>
      </c>
      <c r="J5129" s="83" t="s">
        <v>19541</v>
      </c>
      <c r="K5129" s="10" t="s">
        <v>17982</v>
      </c>
      <c r="L5129" s="98">
        <f>IFERROR(VLOOKUP($F5129&amp;$C5129,Sales!$J:$W,9,0),0)</f>
        <v>0</v>
      </c>
      <c r="M5129" s="98">
        <f>IFERROR(VLOOKUP($F5129&amp;$C5129,Sales!$J:$W,10,0),0)</f>
        <v>1105248</v>
      </c>
      <c r="N5129" s="98">
        <f>IFERROR(VLOOKUP($F5129&amp;$C5129,Sales!$J:$W,11,0),0)</f>
        <v>0</v>
      </c>
      <c r="O5129" s="98">
        <f>IFERROR(VLOOKUP($F5129&amp;$C5129,Sales!$J:$W,12,0),0)</f>
        <v>8</v>
      </c>
      <c r="P5129" s="98">
        <f>IFERROR(VLOOKUP($F5129&amp;$C5129,Sales!$J:$W,13,0),0)</f>
        <v>368416</v>
      </c>
      <c r="Q5129" s="98">
        <f>IFERROR(VLOOKUP($F5129&amp;$C5129,Sales!$A:$H,7,0),0)</f>
        <v>0</v>
      </c>
      <c r="R5129" s="41">
        <f t="shared" si="161"/>
        <v>1</v>
      </c>
      <c r="S5129" s="15">
        <v>1</v>
      </c>
      <c r="T5129" s="15"/>
      <c r="U5129" s="15"/>
      <c r="V5129" s="15">
        <v>1</v>
      </c>
      <c r="W5129" s="15">
        <v>1</v>
      </c>
      <c r="X5129" s="15">
        <v>1</v>
      </c>
      <c r="Y5129" s="41">
        <v>1</v>
      </c>
      <c r="Z5129" s="41">
        <v>1</v>
      </c>
      <c r="AA5129" s="15"/>
      <c r="AB5129" s="15"/>
      <c r="AC5129" s="15"/>
      <c r="AD5129" s="15"/>
      <c r="AE5129" s="15"/>
      <c r="AF5129" s="15"/>
      <c r="AG5129" s="15"/>
      <c r="AH5129" s="15"/>
      <c r="AI5129" s="15"/>
      <c r="AJ5129" s="15"/>
      <c r="AK5129" s="15"/>
      <c r="AL5129" s="15"/>
      <c r="AM5129" s="15"/>
      <c r="AN5129" s="15"/>
      <c r="AO5129" s="15"/>
      <c r="AP5129" s="15"/>
      <c r="AQ5129" s="15"/>
      <c r="AR5129" s="15"/>
      <c r="AS5129" s="15"/>
      <c r="AT5129" s="15"/>
      <c r="AU5129" s="15"/>
      <c r="AV5129" s="15"/>
      <c r="AW5129" s="15"/>
      <c r="AX5129" s="82"/>
      <c r="AY5129" s="10"/>
      <c r="AZ5129" s="10">
        <v>1</v>
      </c>
      <c r="BA5129" t="s">
        <v>22</v>
      </c>
      <c r="BB5129" t="s">
        <v>23</v>
      </c>
      <c r="BD5129" s="39" t="str">
        <f t="shared" si="160"/>
        <v>PA780HB76XETANID-54470Pantene</v>
      </c>
    </row>
    <row r="5130" spans="2:59" ht="13.5" customHeight="1" x14ac:dyDescent="0.35">
      <c r="B5130" s="10" t="s">
        <v>17</v>
      </c>
      <c r="C5130" s="10" t="s">
        <v>2329</v>
      </c>
      <c r="D5130" s="10" t="s">
        <v>549</v>
      </c>
      <c r="E5130" s="10" t="s">
        <v>194</v>
      </c>
      <c r="F5130" s="10" t="s">
        <v>4266</v>
      </c>
      <c r="G5130" s="137" t="s">
        <v>17983</v>
      </c>
      <c r="H5130" s="10"/>
      <c r="I5130" s="149" t="s">
        <v>17984</v>
      </c>
      <c r="J5130" s="83" t="s">
        <v>19542</v>
      </c>
      <c r="K5130" s="10" t="s">
        <v>4289</v>
      </c>
      <c r="L5130" s="98">
        <f>IFERROR(VLOOKUP($F5130&amp;$C5130,Sales!$J:$W,9,0),0)</f>
        <v>37625559.999999993</v>
      </c>
      <c r="M5130" s="98">
        <f>IFERROR(VLOOKUP($F5130&amp;$C5130,Sales!$J:$W,10,0),0)</f>
        <v>13437699.999999998</v>
      </c>
      <c r="N5130" s="98">
        <f>IFERROR(VLOOKUP($F5130&amp;$C5130,Sales!$J:$W,11,0),0)</f>
        <v>18544026</v>
      </c>
      <c r="O5130" s="98">
        <f>IFERROR(VLOOKUP($F5130&amp;$C5130,Sales!$J:$W,12,0),0)</f>
        <v>172.66666666666666</v>
      </c>
      <c r="P5130" s="98">
        <f>IFERROR(VLOOKUP($F5130&amp;$C5130,Sales!$J:$W,13,0),0)</f>
        <v>23202428.666666668</v>
      </c>
      <c r="Q5130" s="98">
        <f>IFERROR(VLOOKUP($F5130&amp;$C5130,Sales!$A:$H,7,0),0)</f>
        <v>0</v>
      </c>
      <c r="R5130" s="41">
        <f t="shared" si="161"/>
        <v>1</v>
      </c>
      <c r="S5130" s="15">
        <v>1</v>
      </c>
      <c r="T5130" s="15"/>
      <c r="U5130" s="15"/>
      <c r="V5130" s="15">
        <v>1</v>
      </c>
      <c r="W5130" s="15">
        <v>1</v>
      </c>
      <c r="X5130" s="15">
        <v>1</v>
      </c>
      <c r="Y5130" s="41">
        <v>1</v>
      </c>
      <c r="Z5130" s="41">
        <v>1</v>
      </c>
      <c r="AA5130" s="15"/>
      <c r="AB5130" s="15"/>
      <c r="AC5130" s="15"/>
      <c r="AD5130" s="15"/>
      <c r="AE5130" s="15"/>
      <c r="AF5130" s="15"/>
      <c r="AG5130" s="15"/>
      <c r="AH5130" s="15"/>
      <c r="AI5130" s="15"/>
      <c r="AJ5130" s="15"/>
      <c r="AK5130" s="15"/>
      <c r="AL5130" s="15"/>
      <c r="AM5130" s="15"/>
      <c r="AN5130" s="15"/>
      <c r="AO5130" s="15"/>
      <c r="AP5130" s="15"/>
      <c r="AQ5130" s="15"/>
      <c r="AR5130" s="15"/>
      <c r="AS5130" s="15"/>
      <c r="AT5130" s="15"/>
      <c r="AU5130" s="15"/>
      <c r="AV5130" s="15"/>
      <c r="AW5130" s="15"/>
      <c r="AX5130" s="82"/>
      <c r="AY5130" s="10"/>
      <c r="AZ5130" s="10">
        <v>1</v>
      </c>
      <c r="BA5130" t="s">
        <v>22</v>
      </c>
      <c r="BB5130" t="s">
        <v>23</v>
      </c>
      <c r="BD5130" s="39" t="str">
        <f t="shared" si="160"/>
        <v>4644788251_ID-8163000782Pantene</v>
      </c>
    </row>
    <row r="5131" spans="2:59" ht="13.5" customHeight="1" x14ac:dyDescent="0.35">
      <c r="B5131" s="10" t="s">
        <v>17</v>
      </c>
      <c r="C5131" s="10" t="s">
        <v>2329</v>
      </c>
      <c r="D5131" s="10" t="s">
        <v>549</v>
      </c>
      <c r="E5131" s="10" t="s">
        <v>194</v>
      </c>
      <c r="F5131" s="10" t="s">
        <v>4283</v>
      </c>
      <c r="G5131" s="137" t="s">
        <v>17985</v>
      </c>
      <c r="H5131" s="10"/>
      <c r="I5131" s="149" t="s">
        <v>4285</v>
      </c>
      <c r="J5131" s="83" t="s">
        <v>19543</v>
      </c>
      <c r="K5131" s="10" t="s">
        <v>4290</v>
      </c>
      <c r="L5131" s="98">
        <f>IFERROR(VLOOKUP($F5131&amp;$C5131,Sales!$J:$W,9,0),0)</f>
        <v>0</v>
      </c>
      <c r="M5131" s="98">
        <f>IFERROR(VLOOKUP($F5131&amp;$C5131,Sales!$J:$W,10,0),0)</f>
        <v>3225060</v>
      </c>
      <c r="N5131" s="98">
        <f>IFERROR(VLOOKUP($F5131&amp;$C5131,Sales!$J:$W,11,0),0)</f>
        <v>0</v>
      </c>
      <c r="O5131" s="98">
        <f>IFERROR(VLOOKUP($F5131&amp;$C5131,Sales!$J:$W,12,0),0)</f>
        <v>4</v>
      </c>
      <c r="P5131" s="98">
        <f>IFERROR(VLOOKUP($F5131&amp;$C5131,Sales!$J:$W,13,0),0)</f>
        <v>1075020</v>
      </c>
      <c r="Q5131" s="98">
        <f>IFERROR(VLOOKUP($F5131&amp;$C5131,Sales!$A:$H,7,0),0)</f>
        <v>0</v>
      </c>
      <c r="R5131" s="41">
        <f t="shared" si="161"/>
        <v>1</v>
      </c>
      <c r="S5131" s="15">
        <v>1</v>
      </c>
      <c r="T5131" s="15"/>
      <c r="U5131" s="15"/>
      <c r="V5131" s="15">
        <v>1</v>
      </c>
      <c r="W5131" s="15">
        <v>1</v>
      </c>
      <c r="X5131" s="15">
        <v>1</v>
      </c>
      <c r="Y5131" s="41">
        <v>1</v>
      </c>
      <c r="Z5131" s="41">
        <v>1</v>
      </c>
      <c r="AA5131" s="15"/>
      <c r="AB5131" s="15"/>
      <c r="AC5131" s="15"/>
      <c r="AD5131" s="15"/>
      <c r="AE5131" s="15"/>
      <c r="AF5131" s="15"/>
      <c r="AG5131" s="15"/>
      <c r="AH5131" s="15"/>
      <c r="AI5131" s="15"/>
      <c r="AJ5131" s="15"/>
      <c r="AK5131" s="15"/>
      <c r="AL5131" s="15"/>
      <c r="AM5131" s="15"/>
      <c r="AN5131" s="15"/>
      <c r="AO5131" s="15"/>
      <c r="AP5131" s="15"/>
      <c r="AQ5131" s="15"/>
      <c r="AR5131" s="15"/>
      <c r="AS5131" s="15"/>
      <c r="AT5131" s="15"/>
      <c r="AU5131" s="15"/>
      <c r="AV5131" s="15"/>
      <c r="AW5131" s="15"/>
      <c r="AX5131" s="82"/>
      <c r="AY5131" s="10"/>
      <c r="AZ5131" s="10">
        <v>1</v>
      </c>
      <c r="BA5131" t="s">
        <v>22</v>
      </c>
      <c r="BB5131" t="s">
        <v>23</v>
      </c>
      <c r="BD5131" s="39" t="str">
        <f t="shared" si="160"/>
        <v>4644792227_ID-8163006515Pantene</v>
      </c>
    </row>
    <row r="5132" spans="2:59" ht="13.5" customHeight="1" x14ac:dyDescent="0.35">
      <c r="B5132" s="10" t="s">
        <v>17</v>
      </c>
      <c r="C5132" s="10" t="s">
        <v>2329</v>
      </c>
      <c r="D5132" s="10" t="s">
        <v>549</v>
      </c>
      <c r="E5132" s="10" t="s">
        <v>194</v>
      </c>
      <c r="F5132" s="10" t="s">
        <v>1333</v>
      </c>
      <c r="G5132" s="137" t="s">
        <v>17986</v>
      </c>
      <c r="H5132" s="10"/>
      <c r="I5132" s="149" t="s">
        <v>1334</v>
      </c>
      <c r="J5132" s="83" t="s">
        <v>19544</v>
      </c>
      <c r="K5132" s="10" t="s">
        <v>17987</v>
      </c>
      <c r="L5132" s="98">
        <f>IFERROR(VLOOKUP($F5132&amp;$C5132,Sales!$J:$W,9,0),0)</f>
        <v>10992465</v>
      </c>
      <c r="M5132" s="98">
        <f>IFERROR(VLOOKUP($F5132&amp;$C5132,Sales!$J:$W,10,0),0)</f>
        <v>0</v>
      </c>
      <c r="N5132" s="98">
        <f>IFERROR(VLOOKUP($F5132&amp;$C5132,Sales!$J:$W,11,0),0)</f>
        <v>0</v>
      </c>
      <c r="O5132" s="98">
        <f>IFERROR(VLOOKUP($F5132&amp;$C5132,Sales!$J:$W,12,0),0)</f>
        <v>33</v>
      </c>
      <c r="P5132" s="98">
        <f>IFERROR(VLOOKUP($F5132&amp;$C5132,Sales!$J:$W,13,0),0)</f>
        <v>3664155</v>
      </c>
      <c r="Q5132" s="98">
        <f>IFERROR(VLOOKUP($F5132&amp;$C5132,Sales!$A:$H,7,0),0)</f>
        <v>0</v>
      </c>
      <c r="R5132" s="41">
        <f t="shared" si="161"/>
        <v>1</v>
      </c>
      <c r="S5132" s="15">
        <v>1</v>
      </c>
      <c r="T5132" s="15"/>
      <c r="U5132" s="15"/>
      <c r="V5132" s="15">
        <v>1</v>
      </c>
      <c r="W5132" s="15">
        <v>1</v>
      </c>
      <c r="X5132" s="15">
        <v>1</v>
      </c>
      <c r="Y5132" s="41">
        <v>1</v>
      </c>
      <c r="Z5132" s="41">
        <v>1</v>
      </c>
      <c r="AA5132" s="15"/>
      <c r="AB5132" s="15"/>
      <c r="AC5132" s="15"/>
      <c r="AD5132" s="15"/>
      <c r="AE5132" s="15"/>
      <c r="AF5132" s="15"/>
      <c r="AG5132" s="15"/>
      <c r="AH5132" s="15"/>
      <c r="AI5132" s="15"/>
      <c r="AJ5132" s="15"/>
      <c r="AK5132" s="15"/>
      <c r="AL5132" s="15"/>
      <c r="AM5132" s="15"/>
      <c r="AN5132" s="15"/>
      <c r="AO5132" s="15"/>
      <c r="AP5132" s="15"/>
      <c r="AQ5132" s="15"/>
      <c r="AR5132" s="15"/>
      <c r="AS5132" s="15"/>
      <c r="AT5132" s="15"/>
      <c r="AU5132" s="15"/>
      <c r="AV5132" s="15"/>
      <c r="AW5132" s="15"/>
      <c r="AX5132" s="82"/>
      <c r="AY5132" s="10"/>
      <c r="AZ5132" s="10">
        <v>1</v>
      </c>
      <c r="BA5132" t="s">
        <v>22</v>
      </c>
      <c r="BB5132" t="s">
        <v>23</v>
      </c>
      <c r="BD5132" s="39" t="str">
        <f t="shared" si="160"/>
        <v>PA780HBAAKSJ02ANID-45109229Pantene</v>
      </c>
    </row>
    <row r="5133" spans="2:59" ht="13.5" customHeight="1" x14ac:dyDescent="0.35">
      <c r="B5133" s="10" t="s">
        <v>17</v>
      </c>
      <c r="C5133" s="10" t="s">
        <v>2329</v>
      </c>
      <c r="D5133" s="10" t="s">
        <v>549</v>
      </c>
      <c r="E5133" s="10" t="s">
        <v>194</v>
      </c>
      <c r="F5133" s="10" t="s">
        <v>6423</v>
      </c>
      <c r="G5133" s="137" t="s">
        <v>17988</v>
      </c>
      <c r="H5133" s="10"/>
      <c r="I5133" s="10" t="s">
        <v>6424</v>
      </c>
      <c r="J5133" s="83" t="s">
        <v>19545</v>
      </c>
      <c r="K5133" s="10" t="s">
        <v>17989</v>
      </c>
      <c r="L5133" s="98">
        <f>IFERROR(VLOOKUP($F5133&amp;$C5133,Sales!$J:$W,9,0),0)</f>
        <v>0</v>
      </c>
      <c r="M5133" s="98">
        <f>IFERROR(VLOOKUP($F5133&amp;$C5133,Sales!$J:$W,10,0),0)</f>
        <v>0</v>
      </c>
      <c r="N5133" s="98">
        <f>IFERROR(VLOOKUP($F5133&amp;$C5133,Sales!$J:$W,11,0),0)</f>
        <v>0</v>
      </c>
      <c r="O5133" s="98">
        <f>IFERROR(VLOOKUP($F5133&amp;$C5133,Sales!$J:$W,12,0),0)</f>
        <v>0</v>
      </c>
      <c r="P5133" s="98">
        <f>IFERROR(VLOOKUP($F5133&amp;$C5133,Sales!$J:$W,13,0),0)</f>
        <v>0</v>
      </c>
      <c r="Q5133" s="98">
        <f>IFERROR(VLOOKUP($F5133&amp;$C5133,Sales!$A:$H,7,0),0)</f>
        <v>0</v>
      </c>
      <c r="R5133" s="41" t="str">
        <f t="shared" si="161"/>
        <v>ERROR</v>
      </c>
      <c r="S5133" s="15"/>
      <c r="T5133" s="15"/>
      <c r="U5133" s="15"/>
      <c r="V5133" s="15"/>
      <c r="W5133" s="15"/>
      <c r="X5133" s="15"/>
      <c r="Y5133" s="41"/>
      <c r="Z5133" s="41"/>
      <c r="AA5133" s="41"/>
      <c r="AB5133" s="15"/>
      <c r="AC5133" s="15"/>
      <c r="AD5133" s="15"/>
      <c r="AE5133" s="15"/>
      <c r="AF5133" s="15"/>
      <c r="AG5133" s="15"/>
      <c r="AH5133" s="15"/>
      <c r="AI5133" s="15"/>
      <c r="AJ5133" s="41"/>
      <c r="AK5133" s="15"/>
      <c r="AL5133" s="15"/>
      <c r="AM5133" s="15"/>
      <c r="AN5133" s="15"/>
      <c r="AO5133" s="15"/>
      <c r="AP5133" s="15"/>
      <c r="AQ5133" s="15"/>
      <c r="AR5133" s="15"/>
      <c r="AS5133" s="15"/>
      <c r="AT5133" s="15"/>
      <c r="AU5133" s="15"/>
      <c r="AV5133" s="15"/>
      <c r="AW5133" s="15"/>
      <c r="AX5133" s="15"/>
      <c r="AY5133" s="10"/>
      <c r="AZ5133" s="10">
        <v>1</v>
      </c>
      <c r="BA5133" t="s">
        <v>22</v>
      </c>
      <c r="BB5133" t="s">
        <v>88</v>
      </c>
      <c r="BD5133" s="39" t="str">
        <f t="shared" si="160"/>
        <v>PA780HBAAMYLDLANID-49588398Pantene</v>
      </c>
    </row>
    <row r="5134" spans="2:59" ht="13.5" customHeight="1" x14ac:dyDescent="0.35">
      <c r="B5134" s="10" t="s">
        <v>17</v>
      </c>
      <c r="C5134" s="10" t="s">
        <v>2329</v>
      </c>
      <c r="D5134" s="10" t="s">
        <v>549</v>
      </c>
      <c r="E5134" s="10" t="s">
        <v>194</v>
      </c>
      <c r="F5134" s="10" t="s">
        <v>17990</v>
      </c>
      <c r="G5134" s="137" t="s">
        <v>17991</v>
      </c>
      <c r="H5134" s="10"/>
      <c r="I5134" s="10" t="s">
        <v>17992</v>
      </c>
      <c r="J5134" s="83" t="s">
        <v>19546</v>
      </c>
      <c r="K5134" s="10" t="s">
        <v>17993</v>
      </c>
      <c r="L5134" s="98">
        <f>IFERROR(VLOOKUP($F5134&amp;$C5134,Sales!$J:$W,9,0),0)</f>
        <v>0</v>
      </c>
      <c r="M5134" s="98">
        <f>IFERROR(VLOOKUP($F5134&amp;$C5134,Sales!$J:$W,10,0),0)</f>
        <v>0</v>
      </c>
      <c r="N5134" s="98">
        <f>IFERROR(VLOOKUP($F5134&amp;$C5134,Sales!$J:$W,11,0),0)</f>
        <v>0</v>
      </c>
      <c r="O5134" s="98">
        <f>IFERROR(VLOOKUP($F5134&amp;$C5134,Sales!$J:$W,12,0),0)</f>
        <v>0</v>
      </c>
      <c r="P5134" s="98">
        <f>IFERROR(VLOOKUP($F5134&amp;$C5134,Sales!$J:$W,13,0),0)</f>
        <v>0</v>
      </c>
      <c r="Q5134" s="98">
        <f>IFERROR(VLOOKUP($F5134&amp;$C5134,Sales!$A:$H,7,0),0)</f>
        <v>0</v>
      </c>
      <c r="R5134" s="41" t="str">
        <f t="shared" si="161"/>
        <v>ERROR</v>
      </c>
      <c r="S5134" s="15"/>
      <c r="T5134" s="15"/>
      <c r="U5134" s="15"/>
      <c r="V5134" s="15"/>
      <c r="W5134" s="15"/>
      <c r="X5134" s="15"/>
      <c r="Y5134" s="41"/>
      <c r="Z5134" s="41"/>
      <c r="AA5134" s="41"/>
      <c r="AB5134" s="15"/>
      <c r="AC5134" s="15"/>
      <c r="AD5134" s="15"/>
      <c r="AE5134" s="15"/>
      <c r="AF5134" s="15"/>
      <c r="AG5134" s="15"/>
      <c r="AH5134" s="15"/>
      <c r="AI5134" s="15"/>
      <c r="AJ5134" s="41"/>
      <c r="AK5134" s="15"/>
      <c r="AL5134" s="15"/>
      <c r="AM5134" s="15"/>
      <c r="AN5134" s="15"/>
      <c r="AO5134" s="15"/>
      <c r="AP5134" s="15"/>
      <c r="AQ5134" s="15"/>
      <c r="AR5134" s="15"/>
      <c r="AS5134" s="15"/>
      <c r="AT5134" s="15"/>
      <c r="AU5134" s="15"/>
      <c r="AV5134" s="15"/>
      <c r="AW5134" s="15"/>
      <c r="AX5134" s="15"/>
      <c r="AY5134" s="10"/>
      <c r="AZ5134" s="10">
        <v>1</v>
      </c>
      <c r="BA5134" t="s">
        <v>22</v>
      </c>
      <c r="BB5134" t="s">
        <v>88</v>
      </c>
      <c r="BD5134" s="39" t="str">
        <f t="shared" si="160"/>
        <v>PA780HBAAMYLDKANID-49588397Pantene</v>
      </c>
    </row>
    <row r="5135" spans="2:59" ht="13.5" customHeight="1" x14ac:dyDescent="0.35">
      <c r="B5135" s="10" t="s">
        <v>17</v>
      </c>
      <c r="C5135" s="10" t="s">
        <v>2329</v>
      </c>
      <c r="D5135" s="10" t="s">
        <v>549</v>
      </c>
      <c r="E5135" s="10" t="s">
        <v>194</v>
      </c>
      <c r="F5135" s="10" t="s">
        <v>2468</v>
      </c>
      <c r="G5135" s="137" t="s">
        <v>2469</v>
      </c>
      <c r="H5135" s="10"/>
      <c r="I5135" s="149" t="s">
        <v>2470</v>
      </c>
      <c r="J5135" s="83" t="s">
        <v>19547</v>
      </c>
      <c r="K5135" s="10" t="s">
        <v>17994</v>
      </c>
      <c r="L5135" s="98">
        <f>IFERROR(VLOOKUP($F5135&amp;$C5135,Sales!$J:$W,9,0),0)</f>
        <v>18092858</v>
      </c>
      <c r="M5135" s="98">
        <f>IFERROR(VLOOKUP($F5135&amp;$C5135,Sales!$J:$W,10,0),0)</f>
        <v>0</v>
      </c>
      <c r="N5135" s="98">
        <f>IFERROR(VLOOKUP($F5135&amp;$C5135,Sales!$J:$W,11,0),0)</f>
        <v>0</v>
      </c>
      <c r="O5135" s="98">
        <f>IFERROR(VLOOKUP($F5135&amp;$C5135,Sales!$J:$W,12,0),0)</f>
        <v>32.666666666666664</v>
      </c>
      <c r="P5135" s="98">
        <f>IFERROR(VLOOKUP($F5135&amp;$C5135,Sales!$J:$W,13,0),0)</f>
        <v>6030952.666666667</v>
      </c>
      <c r="Q5135" s="98">
        <f>IFERROR(VLOOKUP($F5135&amp;$C5135,Sales!$A:$H,7,0),0)</f>
        <v>0</v>
      </c>
      <c r="R5135" s="41">
        <f t="shared" si="161"/>
        <v>1</v>
      </c>
      <c r="S5135" s="15">
        <v>1</v>
      </c>
      <c r="T5135" s="15"/>
      <c r="U5135" s="15"/>
      <c r="V5135" s="15">
        <v>1</v>
      </c>
      <c r="W5135" s="15">
        <v>1</v>
      </c>
      <c r="X5135" s="15">
        <v>1</v>
      </c>
      <c r="Y5135" s="41">
        <v>1</v>
      </c>
      <c r="Z5135" s="41">
        <v>1</v>
      </c>
      <c r="AA5135" s="15"/>
      <c r="AB5135" s="15"/>
      <c r="AC5135" s="15"/>
      <c r="AD5135" s="15"/>
      <c r="AE5135" s="15"/>
      <c r="AF5135" s="15"/>
      <c r="AG5135" s="15"/>
      <c r="AH5135" s="15"/>
      <c r="AI5135" s="15"/>
      <c r="AJ5135" s="15"/>
      <c r="AK5135" s="15"/>
      <c r="AL5135" s="15"/>
      <c r="AM5135" s="15"/>
      <c r="AN5135" s="15"/>
      <c r="AO5135" s="15"/>
      <c r="AP5135" s="15"/>
      <c r="AQ5135" s="15"/>
      <c r="AR5135" s="15"/>
      <c r="AS5135" s="15"/>
      <c r="AT5135" s="15"/>
      <c r="AU5135" s="15"/>
      <c r="AV5135" s="15"/>
      <c r="AW5135" s="15"/>
      <c r="AX5135" s="82"/>
      <c r="AY5135" s="10"/>
      <c r="AZ5135" s="10">
        <v>1</v>
      </c>
      <c r="BA5135" t="s">
        <v>22</v>
      </c>
      <c r="BB5135" t="s">
        <v>23</v>
      </c>
      <c r="BD5135" s="39" t="str">
        <f t="shared" si="160"/>
        <v>PA780HBAAV1768ANID-70138080Pantene</v>
      </c>
    </row>
    <row r="5136" spans="2:59" ht="13.5" customHeight="1" x14ac:dyDescent="0.35">
      <c r="B5136" s="10" t="s">
        <v>17</v>
      </c>
      <c r="C5136" s="10" t="s">
        <v>2329</v>
      </c>
      <c r="D5136" s="10" t="s">
        <v>549</v>
      </c>
      <c r="E5136" s="10" t="s">
        <v>194</v>
      </c>
      <c r="F5136" s="10" t="s">
        <v>581</v>
      </c>
      <c r="G5136" s="137" t="s">
        <v>17995</v>
      </c>
      <c r="H5136" s="10"/>
      <c r="I5136" s="10" t="s">
        <v>582</v>
      </c>
      <c r="J5136" s="83" t="s">
        <v>19548</v>
      </c>
      <c r="K5136" s="10" t="s">
        <v>17996</v>
      </c>
      <c r="L5136" s="98">
        <f>IFERROR(VLOOKUP($F5136&amp;$C5136,Sales!$J:$W,9,0),0)</f>
        <v>0</v>
      </c>
      <c r="M5136" s="98">
        <f>IFERROR(VLOOKUP($F5136&amp;$C5136,Sales!$J:$W,10,0),0)</f>
        <v>0</v>
      </c>
      <c r="N5136" s="98">
        <f>IFERROR(VLOOKUP($F5136&amp;$C5136,Sales!$J:$W,11,0),0)</f>
        <v>0</v>
      </c>
      <c r="O5136" s="98">
        <f>IFERROR(VLOOKUP($F5136&amp;$C5136,Sales!$J:$W,12,0),0)</f>
        <v>0</v>
      </c>
      <c r="P5136" s="98">
        <f>IFERROR(VLOOKUP($F5136&amp;$C5136,Sales!$J:$W,13,0),0)</f>
        <v>0</v>
      </c>
      <c r="Q5136" s="98">
        <f>IFERROR(VLOOKUP($F5136&amp;$C5136,Sales!$A:$H,7,0),0)</f>
        <v>0</v>
      </c>
      <c r="R5136" s="41" t="str">
        <f t="shared" si="161"/>
        <v>ERROR</v>
      </c>
      <c r="S5136" s="15"/>
      <c r="T5136" s="15"/>
      <c r="U5136" s="15"/>
      <c r="V5136" s="15"/>
      <c r="W5136" s="15"/>
      <c r="X5136" s="15"/>
      <c r="Y5136" s="41"/>
      <c r="Z5136" s="41"/>
      <c r="AA5136" s="41"/>
      <c r="AB5136" s="15"/>
      <c r="AC5136" s="15"/>
      <c r="AD5136" s="15"/>
      <c r="AE5136" s="15"/>
      <c r="AF5136" s="15"/>
      <c r="AG5136" s="15"/>
      <c r="AH5136" s="15"/>
      <c r="AI5136" s="15"/>
      <c r="AJ5136" s="41"/>
      <c r="AK5136" s="15"/>
      <c r="AL5136" s="15"/>
      <c r="AM5136" s="15"/>
      <c r="AN5136" s="15"/>
      <c r="AO5136" s="15"/>
      <c r="AP5136" s="15"/>
      <c r="AQ5136" s="15"/>
      <c r="AR5136" s="15"/>
      <c r="AS5136" s="15"/>
      <c r="AT5136" s="15"/>
      <c r="AU5136" s="15"/>
      <c r="AV5136" s="15"/>
      <c r="AW5136" s="15"/>
      <c r="AX5136" s="15"/>
      <c r="AY5136" s="10"/>
      <c r="AZ5136" s="10">
        <v>1</v>
      </c>
      <c r="BA5136" t="s">
        <v>22</v>
      </c>
      <c r="BB5136" t="s">
        <v>88</v>
      </c>
      <c r="BD5136" s="39" t="str">
        <f t="shared" si="160"/>
        <v>420785964_ID-475712476Pantene</v>
      </c>
    </row>
    <row r="5137" spans="2:59" ht="13.5" customHeight="1" x14ac:dyDescent="0.35">
      <c r="B5137" s="10" t="s">
        <v>17</v>
      </c>
      <c r="C5137" s="10" t="s">
        <v>2329</v>
      </c>
      <c r="D5137" s="10" t="s">
        <v>549</v>
      </c>
      <c r="E5137" s="10" t="s">
        <v>194</v>
      </c>
      <c r="F5137" s="10" t="s">
        <v>638</v>
      </c>
      <c r="G5137" s="137" t="s">
        <v>3395</v>
      </c>
      <c r="H5137" s="10"/>
      <c r="I5137" s="149" t="s">
        <v>639</v>
      </c>
      <c r="J5137" s="83" t="s">
        <v>19549</v>
      </c>
      <c r="K5137" s="10" t="s">
        <v>7286</v>
      </c>
      <c r="L5137" s="98">
        <f>IFERROR(VLOOKUP($F5137&amp;$C5137,Sales!$J:$W,9,0),0)</f>
        <v>13939253.999999998</v>
      </c>
      <c r="M5137" s="98">
        <f>IFERROR(VLOOKUP($F5137&amp;$C5137,Sales!$J:$W,10,0),0)</f>
        <v>0</v>
      </c>
      <c r="N5137" s="98">
        <f>IFERROR(VLOOKUP($F5137&amp;$C5137,Sales!$J:$W,11,0),0)</f>
        <v>0</v>
      </c>
      <c r="O5137" s="98">
        <f>IFERROR(VLOOKUP($F5137&amp;$C5137,Sales!$J:$W,12,0),0)</f>
        <v>42</v>
      </c>
      <c r="P5137" s="98">
        <f>IFERROR(VLOOKUP($F5137&amp;$C5137,Sales!$J:$W,13,0),0)</f>
        <v>4646417.9999999991</v>
      </c>
      <c r="Q5137" s="98">
        <f>IFERROR(VLOOKUP($F5137&amp;$C5137,Sales!$A:$H,7,0),0)</f>
        <v>0</v>
      </c>
      <c r="R5137" s="41">
        <f t="shared" si="161"/>
        <v>1</v>
      </c>
      <c r="S5137" s="15">
        <v>1</v>
      </c>
      <c r="T5137" s="15"/>
      <c r="U5137" s="15"/>
      <c r="V5137" s="15">
        <v>1</v>
      </c>
      <c r="W5137" s="15">
        <v>1</v>
      </c>
      <c r="X5137" s="15">
        <v>1</v>
      </c>
      <c r="Y5137" s="41">
        <v>1</v>
      </c>
      <c r="Z5137" s="41">
        <v>1</v>
      </c>
      <c r="AA5137" s="15"/>
      <c r="AB5137" s="15"/>
      <c r="AC5137" s="15"/>
      <c r="AD5137" s="15"/>
      <c r="AE5137" s="15"/>
      <c r="AF5137" s="15"/>
      <c r="AG5137" s="15"/>
      <c r="AH5137" s="15"/>
      <c r="AI5137" s="15"/>
      <c r="AJ5137" s="15"/>
      <c r="AK5137" s="15"/>
      <c r="AL5137" s="15"/>
      <c r="AM5137" s="15"/>
      <c r="AN5137" s="15"/>
      <c r="AO5137" s="15"/>
      <c r="AP5137" s="15"/>
      <c r="AQ5137" s="15"/>
      <c r="AR5137" s="15"/>
      <c r="AS5137" s="15"/>
      <c r="AT5137" s="15"/>
      <c r="AU5137" s="15"/>
      <c r="AV5137" s="15"/>
      <c r="AW5137" s="15"/>
      <c r="AX5137" s="82"/>
      <c r="AY5137" s="10"/>
      <c r="AZ5137" s="10">
        <v>1</v>
      </c>
      <c r="BA5137" t="s">
        <v>22</v>
      </c>
      <c r="BB5137" t="s">
        <v>23</v>
      </c>
      <c r="BD5137" s="39" t="str">
        <f t="shared" si="160"/>
        <v>984570122_ID-1479212149Pantene</v>
      </c>
    </row>
    <row r="5138" spans="2:59" ht="13.5" customHeight="1" x14ac:dyDescent="0.35">
      <c r="B5138" s="10" t="s">
        <v>17</v>
      </c>
      <c r="C5138" s="10" t="s">
        <v>2329</v>
      </c>
      <c r="D5138" s="10" t="s">
        <v>549</v>
      </c>
      <c r="E5138" s="10" t="s">
        <v>194</v>
      </c>
      <c r="F5138" s="10" t="s">
        <v>2408</v>
      </c>
      <c r="G5138" s="137" t="s">
        <v>17997</v>
      </c>
      <c r="H5138" s="10"/>
      <c r="I5138" s="149" t="s">
        <v>2409</v>
      </c>
      <c r="J5138" s="83" t="s">
        <v>19550</v>
      </c>
      <c r="K5138" s="10" t="s">
        <v>8092</v>
      </c>
      <c r="L5138" s="98">
        <f>IFERROR(VLOOKUP($F5138&amp;$C5138,Sales!$J:$W,9,0),0)</f>
        <v>1548805.9999999998</v>
      </c>
      <c r="M5138" s="98">
        <f>IFERROR(VLOOKUP($F5138&amp;$C5138,Sales!$J:$W,10,0),0)</f>
        <v>3097611.9999999995</v>
      </c>
      <c r="N5138" s="98">
        <f>IFERROR(VLOOKUP($F5138&amp;$C5138,Sales!$J:$W,11,0),0)</f>
        <v>5310192</v>
      </c>
      <c r="O5138" s="98">
        <f>IFERROR(VLOOKUP($F5138&amp;$C5138,Sales!$J:$W,12,0),0)</f>
        <v>15</v>
      </c>
      <c r="P5138" s="98">
        <f>IFERROR(VLOOKUP($F5138&amp;$C5138,Sales!$J:$W,13,0),0)</f>
        <v>3318870</v>
      </c>
      <c r="Q5138" s="98">
        <f>IFERROR(VLOOKUP($F5138&amp;$C5138,Sales!$A:$H,7,0),0)</f>
        <v>0</v>
      </c>
      <c r="R5138" s="41">
        <f t="shared" si="161"/>
        <v>1</v>
      </c>
      <c r="S5138" s="15">
        <v>1</v>
      </c>
      <c r="T5138" s="15"/>
      <c r="U5138" s="15"/>
      <c r="V5138" s="15">
        <v>1</v>
      </c>
      <c r="W5138" s="15">
        <v>1</v>
      </c>
      <c r="X5138" s="15">
        <v>1</v>
      </c>
      <c r="Y5138" s="41">
        <v>1</v>
      </c>
      <c r="Z5138" s="41">
        <v>1</v>
      </c>
      <c r="AA5138" s="15"/>
      <c r="AB5138" s="15"/>
      <c r="AC5138" s="15"/>
      <c r="AD5138" s="15"/>
      <c r="AE5138" s="15"/>
      <c r="AF5138" s="15"/>
      <c r="AG5138" s="15"/>
      <c r="AH5138" s="15"/>
      <c r="AI5138" s="15"/>
      <c r="AJ5138" s="15"/>
      <c r="AK5138" s="15"/>
      <c r="AL5138" s="15"/>
      <c r="AM5138" s="15"/>
      <c r="AN5138" s="15"/>
      <c r="AO5138" s="15"/>
      <c r="AP5138" s="15"/>
      <c r="AQ5138" s="15"/>
      <c r="AR5138" s="15"/>
      <c r="AS5138" s="15"/>
      <c r="AT5138" s="15"/>
      <c r="AU5138" s="15"/>
      <c r="AV5138" s="15"/>
      <c r="AW5138" s="15"/>
      <c r="AX5138" s="82"/>
      <c r="AY5138" s="10"/>
      <c r="AZ5138" s="10">
        <v>1</v>
      </c>
      <c r="BA5138" t="s">
        <v>22</v>
      </c>
      <c r="BB5138" t="s">
        <v>23</v>
      </c>
      <c r="BD5138" s="39" t="str">
        <f t="shared" si="160"/>
        <v>984666121_ID-1479226701Pantene</v>
      </c>
    </row>
    <row r="5139" spans="2:59" ht="13.5" customHeight="1" x14ac:dyDescent="0.35">
      <c r="B5139" s="10" t="s">
        <v>17</v>
      </c>
      <c r="C5139" s="10" t="s">
        <v>2329</v>
      </c>
      <c r="D5139" s="10" t="s">
        <v>549</v>
      </c>
      <c r="E5139" s="10" t="s">
        <v>194</v>
      </c>
      <c r="F5139" s="10" t="s">
        <v>1399</v>
      </c>
      <c r="G5139" s="137" t="s">
        <v>17998</v>
      </c>
      <c r="H5139" s="10"/>
      <c r="I5139" s="10" t="s">
        <v>1400</v>
      </c>
      <c r="J5139" s="83" t="s">
        <v>19551</v>
      </c>
      <c r="K5139" s="10" t="s">
        <v>17999</v>
      </c>
      <c r="L5139" s="98">
        <f>IFERROR(VLOOKUP($F5139&amp;$C5139,Sales!$J:$W,9,0),0)</f>
        <v>0</v>
      </c>
      <c r="M5139" s="98">
        <f>IFERROR(VLOOKUP($F5139&amp;$C5139,Sales!$J:$W,10,0),0)</f>
        <v>0</v>
      </c>
      <c r="N5139" s="98">
        <f>IFERROR(VLOOKUP($F5139&amp;$C5139,Sales!$J:$W,11,0),0)</f>
        <v>0</v>
      </c>
      <c r="O5139" s="98">
        <f>IFERROR(VLOOKUP($F5139&amp;$C5139,Sales!$J:$W,12,0),0)</f>
        <v>0</v>
      </c>
      <c r="P5139" s="98">
        <f>IFERROR(VLOOKUP($F5139&amp;$C5139,Sales!$J:$W,13,0),0)</f>
        <v>0</v>
      </c>
      <c r="Q5139" s="98">
        <f>IFERROR(VLOOKUP($F5139&amp;$C5139,Sales!$A:$H,7,0),0)</f>
        <v>0</v>
      </c>
      <c r="R5139" s="41" t="str">
        <f t="shared" si="161"/>
        <v>ERROR</v>
      </c>
      <c r="S5139" s="15"/>
      <c r="T5139" s="15"/>
      <c r="U5139" s="15"/>
      <c r="V5139" s="15"/>
      <c r="W5139" s="15"/>
      <c r="X5139" s="15"/>
      <c r="Y5139" s="41"/>
      <c r="Z5139" s="41"/>
      <c r="AA5139" s="41"/>
      <c r="AB5139" s="15"/>
      <c r="AC5139" s="15"/>
      <c r="AD5139" s="15"/>
      <c r="AE5139" s="15"/>
      <c r="AF5139" s="15"/>
      <c r="AG5139" s="15"/>
      <c r="AH5139" s="15"/>
      <c r="AI5139" s="15"/>
      <c r="AJ5139" s="41"/>
      <c r="AK5139" s="15"/>
      <c r="AL5139" s="15"/>
      <c r="AM5139" s="15"/>
      <c r="AN5139" s="15"/>
      <c r="AO5139" s="15"/>
      <c r="AP5139" s="15"/>
      <c r="AQ5139" s="15"/>
      <c r="AR5139" s="15"/>
      <c r="AS5139" s="15"/>
      <c r="AT5139" s="15"/>
      <c r="AU5139" s="15"/>
      <c r="AV5139" s="15"/>
      <c r="AW5139" s="15"/>
      <c r="AX5139" s="15"/>
      <c r="AY5139" s="10"/>
      <c r="AZ5139" s="10">
        <v>1</v>
      </c>
      <c r="BA5139" t="s">
        <v>22</v>
      </c>
      <c r="BB5139" t="s">
        <v>88</v>
      </c>
      <c r="BD5139" s="39" t="str">
        <f t="shared" si="160"/>
        <v>985540025_ID-1479694954Pantene</v>
      </c>
    </row>
    <row r="5140" spans="2:59" ht="13.5" customHeight="1" x14ac:dyDescent="0.35">
      <c r="B5140" s="10" t="s">
        <v>17</v>
      </c>
      <c r="C5140" s="10" t="s">
        <v>2329</v>
      </c>
      <c r="D5140" s="10" t="s">
        <v>549</v>
      </c>
      <c r="E5140" s="10" t="s">
        <v>194</v>
      </c>
      <c r="F5140" s="10" t="s">
        <v>621</v>
      </c>
      <c r="G5140" s="137" t="s">
        <v>18000</v>
      </c>
      <c r="H5140" s="10"/>
      <c r="I5140" s="149" t="s">
        <v>622</v>
      </c>
      <c r="J5140" s="83" t="s">
        <v>19552</v>
      </c>
      <c r="K5140" s="10" t="s">
        <v>7282</v>
      </c>
      <c r="L5140" s="98">
        <f>IFERROR(VLOOKUP($F5140&amp;$C5140,Sales!$J:$W,9,0),0)</f>
        <v>2976731.9999999995</v>
      </c>
      <c r="M5140" s="98">
        <f>IFERROR(VLOOKUP($F5140&amp;$C5140,Sales!$J:$W,10,0),0)</f>
        <v>0</v>
      </c>
      <c r="N5140" s="98">
        <f>IFERROR(VLOOKUP($F5140&amp;$C5140,Sales!$J:$W,11,0),0)</f>
        <v>0</v>
      </c>
      <c r="O5140" s="98">
        <f>IFERROR(VLOOKUP($F5140&amp;$C5140,Sales!$J:$W,12,0),0)</f>
        <v>12</v>
      </c>
      <c r="P5140" s="98">
        <f>IFERROR(VLOOKUP($F5140&amp;$C5140,Sales!$J:$W,13,0),0)</f>
        <v>992243.99999999988</v>
      </c>
      <c r="Q5140" s="98">
        <f>IFERROR(VLOOKUP($F5140&amp;$C5140,Sales!$A:$H,7,0),0)</f>
        <v>0</v>
      </c>
      <c r="R5140" s="41">
        <f t="shared" si="161"/>
        <v>1</v>
      </c>
      <c r="S5140" s="15">
        <v>1</v>
      </c>
      <c r="T5140" s="15"/>
      <c r="U5140" s="15"/>
      <c r="V5140" s="15">
        <v>1</v>
      </c>
      <c r="W5140" s="15">
        <v>1</v>
      </c>
      <c r="X5140" s="15">
        <v>1</v>
      </c>
      <c r="Y5140" s="41">
        <v>1</v>
      </c>
      <c r="Z5140" s="41">
        <v>1</v>
      </c>
      <c r="AA5140" s="15"/>
      <c r="AB5140" s="15"/>
      <c r="AC5140" s="15"/>
      <c r="AD5140" s="15"/>
      <c r="AE5140" s="15"/>
      <c r="AF5140" s="15"/>
      <c r="AG5140" s="15"/>
      <c r="AH5140" s="15"/>
      <c r="AI5140" s="15"/>
      <c r="AJ5140" s="15"/>
      <c r="AK5140" s="15"/>
      <c r="AL5140" s="15"/>
      <c r="AM5140" s="15"/>
      <c r="AN5140" s="15"/>
      <c r="AO5140" s="15"/>
      <c r="AP5140" s="15"/>
      <c r="AQ5140" s="15"/>
      <c r="AR5140" s="15"/>
      <c r="AS5140" s="15"/>
      <c r="AT5140" s="15"/>
      <c r="AU5140" s="15"/>
      <c r="AV5140" s="15"/>
      <c r="AW5140" s="15"/>
      <c r="AX5140" s="82"/>
      <c r="AY5140" s="10"/>
      <c r="AZ5140" s="10">
        <v>1</v>
      </c>
      <c r="BA5140" t="s">
        <v>22</v>
      </c>
      <c r="BB5140" t="s">
        <v>23</v>
      </c>
      <c r="BD5140" s="39" t="str">
        <f t="shared" si="160"/>
        <v>PA780HBAA6JN7YANID-15353027Pantene</v>
      </c>
    </row>
    <row r="5141" spans="2:59" ht="13.5" customHeight="1" x14ac:dyDescent="0.35">
      <c r="B5141" s="10" t="s">
        <v>17</v>
      </c>
      <c r="C5141" s="10" t="s">
        <v>2329</v>
      </c>
      <c r="D5141" s="10" t="s">
        <v>549</v>
      </c>
      <c r="E5141" s="10" t="s">
        <v>194</v>
      </c>
      <c r="F5141" s="10" t="s">
        <v>5750</v>
      </c>
      <c r="G5141" s="137" t="s">
        <v>18001</v>
      </c>
      <c r="H5141" s="10"/>
      <c r="I5141" s="149">
        <v>4902430919432</v>
      </c>
      <c r="J5141" s="83" t="s">
        <v>19553</v>
      </c>
      <c r="K5141" s="10" t="s">
        <v>10237</v>
      </c>
      <c r="L5141" s="98">
        <f>IFERROR(VLOOKUP($F5141&amp;$C5141,Sales!$J:$W,9,0),0)</f>
        <v>2386143.9999999995</v>
      </c>
      <c r="M5141" s="98">
        <f>IFERROR(VLOOKUP($F5141&amp;$C5141,Sales!$J:$W,10,0),0)</f>
        <v>2908113</v>
      </c>
      <c r="N5141" s="98">
        <f>IFERROR(VLOOKUP($F5141&amp;$C5141,Sales!$J:$W,11,0),0)</f>
        <v>4474019.9999999991</v>
      </c>
      <c r="O5141" s="98">
        <f>IFERROR(VLOOKUP($F5141&amp;$C5141,Sales!$J:$W,12,0),0)</f>
        <v>43.666666666666664</v>
      </c>
      <c r="P5141" s="98">
        <f>IFERROR(VLOOKUP($F5141&amp;$C5141,Sales!$J:$W,13,0),0)</f>
        <v>3256092.3333333335</v>
      </c>
      <c r="Q5141" s="98">
        <f>IFERROR(VLOOKUP($F5141&amp;$C5141,Sales!$A:$H,7,0),0)</f>
        <v>0</v>
      </c>
      <c r="R5141" s="41">
        <f t="shared" si="161"/>
        <v>1</v>
      </c>
      <c r="S5141" s="15">
        <v>1</v>
      </c>
      <c r="T5141" s="15"/>
      <c r="U5141" s="15"/>
      <c r="V5141" s="15">
        <v>1</v>
      </c>
      <c r="W5141" s="15">
        <v>1</v>
      </c>
      <c r="X5141" s="15">
        <v>1</v>
      </c>
      <c r="Y5141" s="41">
        <v>1</v>
      </c>
      <c r="Z5141" s="41">
        <v>1</v>
      </c>
      <c r="AA5141" s="15"/>
      <c r="AB5141" s="15"/>
      <c r="AC5141" s="15"/>
      <c r="AD5141" s="15"/>
      <c r="AE5141" s="15"/>
      <c r="AF5141" s="15"/>
      <c r="AG5141" s="15"/>
      <c r="AH5141" s="15"/>
      <c r="AI5141" s="15"/>
      <c r="AJ5141" s="15"/>
      <c r="AK5141" s="15"/>
      <c r="AL5141" s="15"/>
      <c r="AM5141" s="15"/>
      <c r="AN5141" s="15"/>
      <c r="AO5141" s="15"/>
      <c r="AP5141" s="15"/>
      <c r="AQ5141" s="15"/>
      <c r="AR5141" s="15"/>
      <c r="AS5141" s="15"/>
      <c r="AT5141" s="15"/>
      <c r="AU5141" s="15"/>
      <c r="AV5141" s="15"/>
      <c r="AW5141" s="15"/>
      <c r="AX5141" s="82"/>
      <c r="AY5141" s="10"/>
      <c r="AZ5141" s="10">
        <v>1</v>
      </c>
      <c r="BA5141" t="s">
        <v>22</v>
      </c>
      <c r="BB5141" t="s">
        <v>23</v>
      </c>
      <c r="BD5141" s="39" t="str">
        <f t="shared" si="160"/>
        <v>4916550785_ID-9061714610Pantene</v>
      </c>
    </row>
    <row r="5142" spans="2:59" ht="13.5" customHeight="1" x14ac:dyDescent="0.35">
      <c r="B5142" s="10" t="s">
        <v>17</v>
      </c>
      <c r="C5142" s="10" t="s">
        <v>2329</v>
      </c>
      <c r="D5142" s="10" t="s">
        <v>549</v>
      </c>
      <c r="E5142" s="10" t="s">
        <v>194</v>
      </c>
      <c r="F5142" s="10" t="s">
        <v>5766</v>
      </c>
      <c r="G5142" s="137" t="s">
        <v>18002</v>
      </c>
      <c r="H5142" s="10"/>
      <c r="I5142" s="149" t="s">
        <v>5771</v>
      </c>
      <c r="J5142" s="83" t="s">
        <v>19554</v>
      </c>
      <c r="K5142" s="10" t="s">
        <v>5795</v>
      </c>
      <c r="L5142" s="98">
        <f>IFERROR(VLOOKUP($F5142&amp;$C5142,Sales!$J:$W,9,0),0)</f>
        <v>596540</v>
      </c>
      <c r="M5142" s="98">
        <f>IFERROR(VLOOKUP($F5142&amp;$C5142,Sales!$J:$W,10,0),0)</f>
        <v>0</v>
      </c>
      <c r="N5142" s="98">
        <f>IFERROR(VLOOKUP($F5142&amp;$C5142,Sales!$J:$W,11,0),0)</f>
        <v>3579239.9999999995</v>
      </c>
      <c r="O5142" s="98">
        <f>IFERROR(VLOOKUP($F5142&amp;$C5142,Sales!$J:$W,12,0),0)</f>
        <v>9.3333333333333339</v>
      </c>
      <c r="P5142" s="98">
        <f>IFERROR(VLOOKUP($F5142&amp;$C5142,Sales!$J:$W,13,0),0)</f>
        <v>1391926.6666666665</v>
      </c>
      <c r="Q5142" s="98">
        <f>IFERROR(VLOOKUP($F5142&amp;$C5142,Sales!$A:$H,7,0),0)</f>
        <v>0</v>
      </c>
      <c r="R5142" s="41">
        <f t="shared" si="161"/>
        <v>1</v>
      </c>
      <c r="S5142" s="15">
        <v>1</v>
      </c>
      <c r="T5142" s="15"/>
      <c r="U5142" s="15"/>
      <c r="V5142" s="15">
        <v>1</v>
      </c>
      <c r="W5142" s="15">
        <v>1</v>
      </c>
      <c r="X5142" s="15">
        <v>1</v>
      </c>
      <c r="Y5142" s="41">
        <v>1</v>
      </c>
      <c r="Z5142" s="41">
        <v>1</v>
      </c>
      <c r="AA5142" s="15"/>
      <c r="AB5142" s="15"/>
      <c r="AC5142" s="15"/>
      <c r="AD5142" s="15"/>
      <c r="AE5142" s="15"/>
      <c r="AF5142" s="15"/>
      <c r="AG5142" s="15"/>
      <c r="AH5142" s="15"/>
      <c r="AI5142" s="15"/>
      <c r="AJ5142" s="15"/>
      <c r="AK5142" s="15"/>
      <c r="AL5142" s="15"/>
      <c r="AM5142" s="15"/>
      <c r="AN5142" s="15"/>
      <c r="AO5142" s="15"/>
      <c r="AP5142" s="15"/>
      <c r="AQ5142" s="15"/>
      <c r="AR5142" s="15"/>
      <c r="AS5142" s="15"/>
      <c r="AT5142" s="15"/>
      <c r="AU5142" s="15"/>
      <c r="AV5142" s="15"/>
      <c r="AW5142" s="15"/>
      <c r="AX5142" s="82"/>
      <c r="AY5142" s="10"/>
      <c r="AZ5142" s="10">
        <v>1</v>
      </c>
      <c r="BA5142" t="s">
        <v>22</v>
      </c>
      <c r="BB5142" t="s">
        <v>23</v>
      </c>
      <c r="BD5142" s="39" t="str">
        <f t="shared" si="160"/>
        <v>4916564607_ID-9061732563Pantene</v>
      </c>
    </row>
    <row r="5143" spans="2:59" ht="13.5" customHeight="1" x14ac:dyDescent="0.35">
      <c r="B5143" s="10" t="s">
        <v>17</v>
      </c>
      <c r="C5143" s="10" t="s">
        <v>2329</v>
      </c>
      <c r="D5143" s="10" t="s">
        <v>549</v>
      </c>
      <c r="E5143" s="10" t="s">
        <v>194</v>
      </c>
      <c r="F5143" s="10" t="s">
        <v>5751</v>
      </c>
      <c r="G5143" s="137" t="s">
        <v>18003</v>
      </c>
      <c r="H5143" s="10"/>
      <c r="I5143" s="149">
        <v>4902430919456</v>
      </c>
      <c r="J5143" s="83" t="s">
        <v>19555</v>
      </c>
      <c r="K5143" s="10" t="s">
        <v>10397</v>
      </c>
      <c r="L5143" s="98">
        <f>IFERROR(VLOOKUP($F5143&amp;$C5143,Sales!$J:$W,9,0),0)</f>
        <v>4308516</v>
      </c>
      <c r="M5143" s="98">
        <f>IFERROR(VLOOKUP($F5143&amp;$C5143,Sales!$J:$W,10,0),0)</f>
        <v>1360583.9999999998</v>
      </c>
      <c r="N5143" s="98">
        <f>IFERROR(VLOOKUP($F5143&amp;$C5143,Sales!$J:$W,11,0),0)</f>
        <v>1360583.9999999998</v>
      </c>
      <c r="O5143" s="98">
        <f>IFERROR(VLOOKUP($F5143&amp;$C5143,Sales!$J:$W,12,0),0)</f>
        <v>20.666666666666668</v>
      </c>
      <c r="P5143" s="98">
        <f>IFERROR(VLOOKUP($F5143&amp;$C5143,Sales!$J:$W,13,0),0)</f>
        <v>2343228</v>
      </c>
      <c r="Q5143" s="98">
        <f>IFERROR(VLOOKUP($F5143&amp;$C5143,Sales!$A:$H,7,0),0)</f>
        <v>0</v>
      </c>
      <c r="R5143" s="41">
        <f t="shared" si="161"/>
        <v>1</v>
      </c>
      <c r="S5143" s="15">
        <v>1</v>
      </c>
      <c r="T5143" s="15"/>
      <c r="U5143" s="15"/>
      <c r="V5143" s="15">
        <v>1</v>
      </c>
      <c r="W5143" s="15">
        <v>1</v>
      </c>
      <c r="X5143" s="15">
        <v>1</v>
      </c>
      <c r="Y5143" s="41">
        <v>1</v>
      </c>
      <c r="Z5143" s="41">
        <v>1</v>
      </c>
      <c r="AA5143" s="15"/>
      <c r="AB5143" s="15"/>
      <c r="AC5143" s="15"/>
      <c r="AD5143" s="15"/>
      <c r="AE5143" s="15"/>
      <c r="AF5143" s="15"/>
      <c r="AG5143" s="15"/>
      <c r="AH5143" s="15"/>
      <c r="AI5143" s="15"/>
      <c r="AJ5143" s="15"/>
      <c r="AK5143" s="15"/>
      <c r="AL5143" s="15"/>
      <c r="AM5143" s="15"/>
      <c r="AN5143" s="15"/>
      <c r="AO5143" s="15"/>
      <c r="AP5143" s="15"/>
      <c r="AQ5143" s="15"/>
      <c r="AR5143" s="15"/>
      <c r="AS5143" s="15"/>
      <c r="AT5143" s="15"/>
      <c r="AU5143" s="15"/>
      <c r="AV5143" s="15"/>
      <c r="AW5143" s="15"/>
      <c r="AX5143" s="15"/>
      <c r="AY5143" s="10"/>
      <c r="AZ5143" s="10">
        <v>1</v>
      </c>
      <c r="BA5143" t="s">
        <v>22</v>
      </c>
      <c r="BB5143" t="s">
        <v>23</v>
      </c>
      <c r="BD5143" s="39" t="str">
        <f t="shared" si="160"/>
        <v>4916534960_ID-9061660902Pantene</v>
      </c>
      <c r="BG5143" t="s">
        <v>17336</v>
      </c>
    </row>
    <row r="5144" spans="2:59" ht="13.5" customHeight="1" x14ac:dyDescent="0.35">
      <c r="B5144" s="10" t="s">
        <v>17</v>
      </c>
      <c r="C5144" s="10" t="s">
        <v>2329</v>
      </c>
      <c r="D5144" s="10" t="s">
        <v>549</v>
      </c>
      <c r="E5144" s="10" t="s">
        <v>194</v>
      </c>
      <c r="F5144" s="10" t="s">
        <v>5767</v>
      </c>
      <c r="G5144" s="137" t="s">
        <v>18004</v>
      </c>
      <c r="H5144" s="10"/>
      <c r="I5144" s="149" t="s">
        <v>5770</v>
      </c>
      <c r="J5144" s="83" t="s">
        <v>19556</v>
      </c>
      <c r="K5144" s="10" t="s">
        <v>5796</v>
      </c>
      <c r="L5144" s="98">
        <f>IFERROR(VLOOKUP($F5144&amp;$C5144,Sales!$J:$W,9,0),0)</f>
        <v>0</v>
      </c>
      <c r="M5144" s="98">
        <f>IFERROR(VLOOKUP($F5144&amp;$C5144,Sales!$J:$W,10,0),0)</f>
        <v>1360578</v>
      </c>
      <c r="N5144" s="98">
        <f>IFERROR(VLOOKUP($F5144&amp;$C5144,Sales!$J:$W,11,0),0)</f>
        <v>0</v>
      </c>
      <c r="O5144" s="98">
        <f>IFERROR(VLOOKUP($F5144&amp;$C5144,Sales!$J:$W,12,0),0)</f>
        <v>2</v>
      </c>
      <c r="P5144" s="98">
        <f>IFERROR(VLOOKUP($F5144&amp;$C5144,Sales!$J:$W,13,0),0)</f>
        <v>453526</v>
      </c>
      <c r="Q5144" s="98">
        <f>IFERROR(VLOOKUP($F5144&amp;$C5144,Sales!$A:$H,7,0),0)</f>
        <v>0</v>
      </c>
      <c r="R5144" s="41">
        <f t="shared" si="161"/>
        <v>1</v>
      </c>
      <c r="S5144" s="15">
        <v>1</v>
      </c>
      <c r="T5144" s="15"/>
      <c r="U5144" s="15"/>
      <c r="V5144" s="15">
        <v>1</v>
      </c>
      <c r="W5144" s="15">
        <v>1</v>
      </c>
      <c r="X5144" s="15">
        <v>1</v>
      </c>
      <c r="Y5144" s="41">
        <v>1</v>
      </c>
      <c r="Z5144" s="41">
        <v>1</v>
      </c>
      <c r="AA5144" s="15"/>
      <c r="AB5144" s="15"/>
      <c r="AC5144" s="15"/>
      <c r="AD5144" s="15"/>
      <c r="AE5144" s="15"/>
      <c r="AF5144" s="15"/>
      <c r="AG5144" s="15"/>
      <c r="AH5144" s="15"/>
      <c r="AI5144" s="15"/>
      <c r="AJ5144" s="15"/>
      <c r="AK5144" s="15"/>
      <c r="AL5144" s="15"/>
      <c r="AM5144" s="15"/>
      <c r="AN5144" s="15"/>
      <c r="AO5144" s="15"/>
      <c r="AP5144" s="15"/>
      <c r="AQ5144" s="15"/>
      <c r="AR5144" s="15"/>
      <c r="AS5144" s="15"/>
      <c r="AT5144" s="15"/>
      <c r="AU5144" s="15"/>
      <c r="AV5144" s="15"/>
      <c r="AW5144" s="15"/>
      <c r="AX5144" s="82"/>
      <c r="AY5144" s="10"/>
      <c r="AZ5144" s="10">
        <v>1</v>
      </c>
      <c r="BA5144" t="s">
        <v>22</v>
      </c>
      <c r="BB5144" t="s">
        <v>23</v>
      </c>
      <c r="BD5144" s="39" t="str">
        <f t="shared" si="160"/>
        <v>4916542855_ID-9061720590Pantene</v>
      </c>
    </row>
    <row r="5145" spans="2:59" ht="13.5" customHeight="1" x14ac:dyDescent="0.35">
      <c r="B5145" s="10" t="s">
        <v>17</v>
      </c>
      <c r="C5145" s="10" t="s">
        <v>2329</v>
      </c>
      <c r="D5145" s="10" t="s">
        <v>549</v>
      </c>
      <c r="E5145" s="10" t="s">
        <v>194</v>
      </c>
      <c r="F5145" s="10" t="s">
        <v>642</v>
      </c>
      <c r="G5145" s="137" t="s">
        <v>3396</v>
      </c>
      <c r="H5145" s="10"/>
      <c r="I5145" s="149" t="s">
        <v>643</v>
      </c>
      <c r="J5145" s="83" t="s">
        <v>19557</v>
      </c>
      <c r="K5145" s="10" t="s">
        <v>7288</v>
      </c>
      <c r="L5145" s="98">
        <f>IFERROR(VLOOKUP($F5145&amp;$C5145,Sales!$J:$W,9,0),0)</f>
        <v>663774</v>
      </c>
      <c r="M5145" s="98">
        <f>IFERROR(VLOOKUP($F5145&amp;$C5145,Sales!$J:$W,10,0),0)</f>
        <v>1991322</v>
      </c>
      <c r="N5145" s="98">
        <f>IFERROR(VLOOKUP($F5145&amp;$C5145,Sales!$J:$W,11,0),0)</f>
        <v>2655096</v>
      </c>
      <c r="O5145" s="98">
        <f>IFERROR(VLOOKUP($F5145&amp;$C5145,Sales!$J:$W,12,0),0)</f>
        <v>16</v>
      </c>
      <c r="P5145" s="98">
        <f>IFERROR(VLOOKUP($F5145&amp;$C5145,Sales!$J:$W,13,0),0)</f>
        <v>1770064</v>
      </c>
      <c r="Q5145" s="98">
        <f>IFERROR(VLOOKUP($F5145&amp;$C5145,Sales!$A:$H,7,0),0)</f>
        <v>0</v>
      </c>
      <c r="R5145" s="41">
        <f t="shared" si="161"/>
        <v>1</v>
      </c>
      <c r="S5145" s="15">
        <v>1</v>
      </c>
      <c r="T5145" s="15"/>
      <c r="U5145" s="15"/>
      <c r="V5145" s="15">
        <v>1</v>
      </c>
      <c r="W5145" s="15">
        <v>1</v>
      </c>
      <c r="X5145" s="15">
        <v>1</v>
      </c>
      <c r="Y5145" s="41">
        <v>1</v>
      </c>
      <c r="Z5145" s="41">
        <v>1</v>
      </c>
      <c r="AA5145" s="15"/>
      <c r="AB5145" s="15"/>
      <c r="AC5145" s="15"/>
      <c r="AD5145" s="15"/>
      <c r="AE5145" s="15"/>
      <c r="AF5145" s="15"/>
      <c r="AG5145" s="15"/>
      <c r="AH5145" s="15"/>
      <c r="AI5145" s="15"/>
      <c r="AJ5145" s="15"/>
      <c r="AK5145" s="15"/>
      <c r="AL5145" s="15"/>
      <c r="AM5145" s="15"/>
      <c r="AN5145" s="15"/>
      <c r="AO5145" s="15"/>
      <c r="AP5145" s="15"/>
      <c r="AQ5145" s="15"/>
      <c r="AR5145" s="15"/>
      <c r="AS5145" s="15"/>
      <c r="AT5145" s="15"/>
      <c r="AU5145" s="15"/>
      <c r="AV5145" s="15"/>
      <c r="AW5145" s="15"/>
      <c r="AX5145" s="82"/>
      <c r="AY5145" s="10"/>
      <c r="AZ5145" s="10">
        <v>1</v>
      </c>
      <c r="BA5145" t="s">
        <v>22</v>
      </c>
      <c r="BB5145" t="s">
        <v>23</v>
      </c>
      <c r="BD5145" s="39" t="str">
        <f t="shared" si="160"/>
        <v>984894799_ID-1479386539Pantene</v>
      </c>
    </row>
    <row r="5146" spans="2:59" ht="13.5" customHeight="1" x14ac:dyDescent="0.35">
      <c r="B5146" s="10" t="s">
        <v>17</v>
      </c>
      <c r="C5146" s="10" t="s">
        <v>2329</v>
      </c>
      <c r="D5146" s="10" t="s">
        <v>549</v>
      </c>
      <c r="E5146" s="10" t="s">
        <v>194</v>
      </c>
      <c r="F5146" s="10" t="s">
        <v>1416</v>
      </c>
      <c r="G5146" s="137" t="s">
        <v>18005</v>
      </c>
      <c r="H5146" s="10"/>
      <c r="I5146" s="149" t="s">
        <v>1417</v>
      </c>
      <c r="J5146" s="83" t="s">
        <v>19558</v>
      </c>
      <c r="K5146" s="10" t="s">
        <v>8094</v>
      </c>
      <c r="L5146" s="98">
        <f>IFERROR(VLOOKUP($F5146&amp;$C5146,Sales!$J:$W,9,0),0)</f>
        <v>1327548</v>
      </c>
      <c r="M5146" s="98">
        <f>IFERROR(VLOOKUP($F5146&amp;$C5146,Sales!$J:$W,10,0),0)</f>
        <v>0</v>
      </c>
      <c r="N5146" s="98">
        <f>IFERROR(VLOOKUP($F5146&amp;$C5146,Sales!$J:$W,11,0),0)</f>
        <v>2655096</v>
      </c>
      <c r="O5146" s="98">
        <f>IFERROR(VLOOKUP($F5146&amp;$C5146,Sales!$J:$W,12,0),0)</f>
        <v>6</v>
      </c>
      <c r="P5146" s="98">
        <f>IFERROR(VLOOKUP($F5146&amp;$C5146,Sales!$J:$W,13,0),0)</f>
        <v>1327548</v>
      </c>
      <c r="Q5146" s="98">
        <f>IFERROR(VLOOKUP($F5146&amp;$C5146,Sales!$A:$H,7,0),0)</f>
        <v>0</v>
      </c>
      <c r="R5146" s="41">
        <f t="shared" si="161"/>
        <v>1</v>
      </c>
      <c r="S5146" s="15">
        <v>1</v>
      </c>
      <c r="T5146" s="15"/>
      <c r="U5146" s="15"/>
      <c r="V5146" s="15">
        <v>1</v>
      </c>
      <c r="W5146" s="15">
        <v>1</v>
      </c>
      <c r="X5146" s="15">
        <v>1</v>
      </c>
      <c r="Y5146" s="41">
        <v>1</v>
      </c>
      <c r="Z5146" s="41">
        <v>1</v>
      </c>
      <c r="AA5146" s="15"/>
      <c r="AB5146" s="15"/>
      <c r="AC5146" s="15"/>
      <c r="AD5146" s="15"/>
      <c r="AE5146" s="15"/>
      <c r="AF5146" s="15"/>
      <c r="AG5146" s="15"/>
      <c r="AH5146" s="15"/>
      <c r="AI5146" s="15"/>
      <c r="AJ5146" s="15"/>
      <c r="AK5146" s="15"/>
      <c r="AL5146" s="15"/>
      <c r="AM5146" s="15"/>
      <c r="AN5146" s="15"/>
      <c r="AO5146" s="15"/>
      <c r="AP5146" s="15"/>
      <c r="AQ5146" s="15"/>
      <c r="AR5146" s="15"/>
      <c r="AS5146" s="15"/>
      <c r="AT5146" s="15"/>
      <c r="AU5146" s="15"/>
      <c r="AV5146" s="15"/>
      <c r="AW5146" s="15"/>
      <c r="AX5146" s="82"/>
      <c r="AY5146" s="10"/>
      <c r="AZ5146" s="10">
        <v>1</v>
      </c>
      <c r="BA5146" t="s">
        <v>22</v>
      </c>
      <c r="BB5146" t="s">
        <v>23</v>
      </c>
      <c r="BD5146" s="39" t="str">
        <f t="shared" si="160"/>
        <v>984966733_ID-1479442151Pantene</v>
      </c>
    </row>
    <row r="5147" spans="2:59" ht="13.5" customHeight="1" x14ac:dyDescent="0.35">
      <c r="B5147" s="10" t="s">
        <v>17</v>
      </c>
      <c r="C5147" s="10" t="s">
        <v>2329</v>
      </c>
      <c r="D5147" s="10" t="s">
        <v>549</v>
      </c>
      <c r="E5147" s="10" t="s">
        <v>194</v>
      </c>
      <c r="F5147" s="10" t="s">
        <v>1998</v>
      </c>
      <c r="G5147" s="137" t="s">
        <v>18006</v>
      </c>
      <c r="H5147" s="10"/>
      <c r="I5147" s="149" t="s">
        <v>2000</v>
      </c>
      <c r="J5147" s="83" t="s">
        <v>19559</v>
      </c>
      <c r="K5147" s="10" t="s">
        <v>8100</v>
      </c>
      <c r="L5147" s="98">
        <f>IFERROR(VLOOKUP($F5147&amp;$C5147,Sales!$J:$W,9,0),0)</f>
        <v>24891599.999999996</v>
      </c>
      <c r="M5147" s="98">
        <f>IFERROR(VLOOKUP($F5147&amp;$C5147,Sales!$J:$W,10,0),0)</f>
        <v>50446976</v>
      </c>
      <c r="N5147" s="98">
        <f>IFERROR(VLOOKUP($F5147&amp;$C5147,Sales!$J:$W,11,0),0)</f>
        <v>33188799.999999996</v>
      </c>
      <c r="O5147" s="98">
        <f>IFERROR(VLOOKUP($F5147&amp;$C5147,Sales!$J:$W,12,0),0)</f>
        <v>109</v>
      </c>
      <c r="P5147" s="98">
        <f>IFERROR(VLOOKUP($F5147&amp;$C5147,Sales!$J:$W,13,0),0)</f>
        <v>36175792</v>
      </c>
      <c r="Q5147" s="98">
        <f>IFERROR(VLOOKUP($F5147&amp;$C5147,Sales!$A:$H,7,0),0)</f>
        <v>5973984</v>
      </c>
      <c r="R5147" s="41">
        <f t="shared" si="161"/>
        <v>1</v>
      </c>
      <c r="S5147" s="15">
        <v>1</v>
      </c>
      <c r="T5147" s="15"/>
      <c r="U5147" s="15"/>
      <c r="V5147" s="15">
        <v>1</v>
      </c>
      <c r="W5147" s="15">
        <v>1</v>
      </c>
      <c r="X5147" s="15">
        <v>1</v>
      </c>
      <c r="Y5147" s="41">
        <v>1</v>
      </c>
      <c r="Z5147" s="41">
        <v>1</v>
      </c>
      <c r="AA5147" s="15"/>
      <c r="AB5147" s="15"/>
      <c r="AC5147" s="15"/>
      <c r="AD5147" s="15"/>
      <c r="AE5147" s="15"/>
      <c r="AF5147" s="15"/>
      <c r="AG5147" s="15"/>
      <c r="AH5147" s="15"/>
      <c r="AI5147" s="15"/>
      <c r="AJ5147" s="15"/>
      <c r="AK5147" s="15"/>
      <c r="AL5147" s="15"/>
      <c r="AM5147" s="15"/>
      <c r="AN5147" s="15"/>
      <c r="AO5147" s="15"/>
      <c r="AP5147" s="15"/>
      <c r="AQ5147" s="15"/>
      <c r="AR5147" s="15"/>
      <c r="AS5147" s="15"/>
      <c r="AT5147" s="15"/>
      <c r="AU5147" s="15"/>
      <c r="AV5147" s="15"/>
      <c r="AW5147" s="15"/>
      <c r="AX5147" s="82"/>
      <c r="AY5147" s="10"/>
      <c r="AZ5147" s="10">
        <v>1</v>
      </c>
      <c r="BA5147" t="s">
        <v>22</v>
      </c>
      <c r="BB5147" t="s">
        <v>23</v>
      </c>
      <c r="BD5147" s="39" t="str">
        <f t="shared" si="160"/>
        <v>985058587_ID-1479518447Pantene</v>
      </c>
    </row>
    <row r="5148" spans="2:59" ht="13.5" customHeight="1" x14ac:dyDescent="0.35">
      <c r="B5148" s="10" t="s">
        <v>17</v>
      </c>
      <c r="C5148" s="10" t="s">
        <v>2329</v>
      </c>
      <c r="D5148" s="10" t="s">
        <v>549</v>
      </c>
      <c r="E5148" s="10" t="s">
        <v>194</v>
      </c>
      <c r="F5148" s="10" t="s">
        <v>6102</v>
      </c>
      <c r="G5148" s="137" t="s">
        <v>18007</v>
      </c>
      <c r="H5148" s="10"/>
      <c r="I5148" s="149" t="s">
        <v>1424</v>
      </c>
      <c r="J5148" s="83" t="s">
        <v>19560</v>
      </c>
      <c r="K5148" s="10" t="s">
        <v>18008</v>
      </c>
      <c r="L5148" s="98">
        <f>IFERROR(VLOOKUP($F5148&amp;$C5148,Sales!$J:$W,9,0),0)</f>
        <v>4885539.9999999991</v>
      </c>
      <c r="M5148" s="98">
        <f>IFERROR(VLOOKUP($F5148&amp;$C5148,Sales!$J:$W,10,0),0)</f>
        <v>0</v>
      </c>
      <c r="N5148" s="98">
        <f>IFERROR(VLOOKUP($F5148&amp;$C5148,Sales!$J:$W,11,0),0)</f>
        <v>0</v>
      </c>
      <c r="O5148" s="98">
        <f>IFERROR(VLOOKUP($F5148&amp;$C5148,Sales!$J:$W,12,0),0)</f>
        <v>14.666666666666666</v>
      </c>
      <c r="P5148" s="98">
        <f>IFERROR(VLOOKUP($F5148&amp;$C5148,Sales!$J:$W,13,0),0)</f>
        <v>1628513.333333333</v>
      </c>
      <c r="Q5148" s="98">
        <f>IFERROR(VLOOKUP($F5148&amp;$C5148,Sales!$A:$H,7,0),0)</f>
        <v>0</v>
      </c>
      <c r="R5148" s="41">
        <f t="shared" si="161"/>
        <v>0</v>
      </c>
      <c r="S5148" s="15">
        <v>0</v>
      </c>
      <c r="T5148" s="15"/>
      <c r="U5148" s="15"/>
      <c r="V5148" s="15">
        <v>0</v>
      </c>
      <c r="W5148" s="15">
        <v>0</v>
      </c>
      <c r="X5148" s="15">
        <v>0</v>
      </c>
      <c r="Y5148" s="41">
        <v>0</v>
      </c>
      <c r="Z5148" s="41">
        <v>0</v>
      </c>
      <c r="AA5148" s="15"/>
      <c r="AB5148" s="15"/>
      <c r="AC5148" s="15"/>
      <c r="AD5148" s="15"/>
      <c r="AE5148" s="15"/>
      <c r="AF5148" s="15"/>
      <c r="AG5148" s="15"/>
      <c r="AH5148" s="15"/>
      <c r="AI5148" s="15"/>
      <c r="AJ5148" s="15"/>
      <c r="AK5148" s="15"/>
      <c r="AL5148" s="15"/>
      <c r="AM5148" s="15"/>
      <c r="AN5148" s="15"/>
      <c r="AO5148" s="15"/>
      <c r="AP5148" s="15"/>
      <c r="AQ5148" s="15"/>
      <c r="AR5148" s="15"/>
      <c r="AS5148" s="15"/>
      <c r="AT5148" s="15"/>
      <c r="AU5148" s="15"/>
      <c r="AV5148" s="15"/>
      <c r="AW5148" s="15"/>
      <c r="AX5148" s="82"/>
      <c r="AY5148" s="10"/>
      <c r="AZ5148" s="10">
        <v>1</v>
      </c>
      <c r="BA5148" t="s">
        <v>22</v>
      </c>
      <c r="BB5148" t="s">
        <v>23</v>
      </c>
      <c r="BD5148" s="39" t="str">
        <f t="shared" si="160"/>
        <v>PA780HBAAV1769ANID-70138081Pantene</v>
      </c>
    </row>
    <row r="5149" spans="2:59" ht="13.5" customHeight="1" x14ac:dyDescent="0.35">
      <c r="B5149" s="10" t="s">
        <v>17</v>
      </c>
      <c r="C5149" s="10" t="s">
        <v>2329</v>
      </c>
      <c r="D5149" s="10" t="s">
        <v>549</v>
      </c>
      <c r="E5149" s="10" t="s">
        <v>194</v>
      </c>
      <c r="F5149" s="10" t="s">
        <v>18009</v>
      </c>
      <c r="G5149" s="137" t="s">
        <v>18010</v>
      </c>
      <c r="H5149" s="10"/>
      <c r="I5149" s="10" t="s">
        <v>6197</v>
      </c>
      <c r="J5149" s="83" t="s">
        <v>19561</v>
      </c>
      <c r="K5149" s="10" t="s">
        <v>18011</v>
      </c>
      <c r="L5149" s="98">
        <f>IFERROR(VLOOKUP($F5149&amp;$C5149,Sales!$J:$W,9,0),0)</f>
        <v>0</v>
      </c>
      <c r="M5149" s="98">
        <f>IFERROR(VLOOKUP($F5149&amp;$C5149,Sales!$J:$W,10,0),0)</f>
        <v>0</v>
      </c>
      <c r="N5149" s="98">
        <f>IFERROR(VLOOKUP($F5149&amp;$C5149,Sales!$J:$W,11,0),0)</f>
        <v>0</v>
      </c>
      <c r="O5149" s="98">
        <f>IFERROR(VLOOKUP($F5149&amp;$C5149,Sales!$J:$W,12,0),0)</f>
        <v>0</v>
      </c>
      <c r="P5149" s="98">
        <f>IFERROR(VLOOKUP($F5149&amp;$C5149,Sales!$J:$W,13,0),0)</f>
        <v>0</v>
      </c>
      <c r="Q5149" s="98">
        <f>IFERROR(VLOOKUP($F5149&amp;$C5149,Sales!$A:$H,7,0),0)</f>
        <v>0</v>
      </c>
      <c r="R5149" s="41" t="str">
        <f t="shared" si="161"/>
        <v>ERROR</v>
      </c>
      <c r="S5149" s="15"/>
      <c r="T5149" s="15"/>
      <c r="U5149" s="15"/>
      <c r="V5149" s="15"/>
      <c r="W5149" s="15"/>
      <c r="X5149" s="15"/>
      <c r="Y5149" s="41"/>
      <c r="Z5149" s="41"/>
      <c r="AA5149" s="41"/>
      <c r="AB5149" s="15"/>
      <c r="AC5149" s="15"/>
      <c r="AD5149" s="15"/>
      <c r="AE5149" s="15"/>
      <c r="AF5149" s="15"/>
      <c r="AG5149" s="15"/>
      <c r="AH5149" s="15"/>
      <c r="AI5149" s="15"/>
      <c r="AJ5149" s="41"/>
      <c r="AK5149" s="15"/>
      <c r="AL5149" s="15"/>
      <c r="AM5149" s="15"/>
      <c r="AN5149" s="15"/>
      <c r="AO5149" s="15"/>
      <c r="AP5149" s="15"/>
      <c r="AQ5149" s="15"/>
      <c r="AR5149" s="15"/>
      <c r="AS5149" s="15"/>
      <c r="AT5149" s="15"/>
      <c r="AU5149" s="15"/>
      <c r="AV5149" s="15"/>
      <c r="AW5149" s="15"/>
      <c r="AX5149" s="15"/>
      <c r="AY5149" s="10"/>
      <c r="AZ5149" s="10">
        <v>1</v>
      </c>
      <c r="BA5149" t="s">
        <v>22</v>
      </c>
      <c r="BB5149" t="s">
        <v>88</v>
      </c>
      <c r="BD5149" s="39" t="str">
        <f t="shared" ref="BD5149:BD5212" si="162">G5149&amp;D5149</f>
        <v>PA780HBAAV176AANID-70138082Pantene</v>
      </c>
    </row>
    <row r="5150" spans="2:59" ht="13.5" customHeight="1" x14ac:dyDescent="0.35">
      <c r="B5150" s="10" t="s">
        <v>17</v>
      </c>
      <c r="C5150" s="10" t="s">
        <v>2329</v>
      </c>
      <c r="D5150" s="10" t="s">
        <v>549</v>
      </c>
      <c r="E5150" s="10" t="s">
        <v>194</v>
      </c>
      <c r="F5150" s="10" t="s">
        <v>1434</v>
      </c>
      <c r="G5150" s="137" t="s">
        <v>2467</v>
      </c>
      <c r="H5150" s="10"/>
      <c r="I5150" s="149" t="s">
        <v>1435</v>
      </c>
      <c r="J5150" s="83" t="s">
        <v>19562</v>
      </c>
      <c r="K5150" s="10" t="s">
        <v>18012</v>
      </c>
      <c r="L5150" s="98">
        <f>IFERROR(VLOOKUP($F5150&amp;$C5150,Sales!$J:$W,9,0),0)</f>
        <v>0</v>
      </c>
      <c r="M5150" s="98">
        <f>IFERROR(VLOOKUP($F5150&amp;$C5150,Sales!$J:$W,10,0),0)</f>
        <v>0</v>
      </c>
      <c r="N5150" s="98">
        <f>IFERROR(VLOOKUP($F5150&amp;$C5150,Sales!$J:$W,11,0),0)</f>
        <v>0</v>
      </c>
      <c r="O5150" s="98">
        <f>IFERROR(VLOOKUP($F5150&amp;$C5150,Sales!$J:$W,12,0),0)</f>
        <v>0</v>
      </c>
      <c r="P5150" s="98">
        <f>IFERROR(VLOOKUP($F5150&amp;$C5150,Sales!$J:$W,13,0),0)</f>
        <v>0</v>
      </c>
      <c r="Q5150" s="98">
        <f>IFERROR(VLOOKUP($F5150&amp;$C5150,Sales!$A:$H,7,0),0)</f>
        <v>0</v>
      </c>
      <c r="R5150" s="41">
        <f t="shared" si="161"/>
        <v>1</v>
      </c>
      <c r="S5150" s="15">
        <v>1</v>
      </c>
      <c r="T5150" s="15"/>
      <c r="U5150" s="15"/>
      <c r="V5150" s="15">
        <v>1</v>
      </c>
      <c r="W5150" s="15">
        <v>1</v>
      </c>
      <c r="X5150" s="15">
        <v>1</v>
      </c>
      <c r="Y5150" s="41">
        <v>1</v>
      </c>
      <c r="Z5150" s="41">
        <v>1</v>
      </c>
      <c r="AA5150" s="15"/>
      <c r="AB5150" s="15"/>
      <c r="AC5150" s="15"/>
      <c r="AD5150" s="15"/>
      <c r="AE5150" s="15"/>
      <c r="AF5150" s="15"/>
      <c r="AG5150" s="15"/>
      <c r="AH5150" s="15"/>
      <c r="AI5150" s="15"/>
      <c r="AJ5150" s="15"/>
      <c r="AK5150" s="15"/>
      <c r="AL5150" s="15"/>
      <c r="AM5150" s="15"/>
      <c r="AN5150" s="15"/>
      <c r="AO5150" s="15"/>
      <c r="AP5150" s="15"/>
      <c r="AQ5150" s="15"/>
      <c r="AR5150" s="15"/>
      <c r="AS5150" s="15"/>
      <c r="AT5150" s="15"/>
      <c r="AU5150" s="15"/>
      <c r="AV5150" s="15"/>
      <c r="AW5150" s="15"/>
      <c r="AX5150" s="82"/>
      <c r="AY5150" s="10"/>
      <c r="AZ5150" s="10">
        <v>1</v>
      </c>
      <c r="BA5150" t="s">
        <v>22</v>
      </c>
      <c r="BB5150" t="s">
        <v>23</v>
      </c>
      <c r="BD5150" s="39" t="str">
        <f t="shared" si="162"/>
        <v>PA780HBAAV1761ANID-70138076Pantene</v>
      </c>
    </row>
    <row r="5151" spans="2:59" ht="13.5" customHeight="1" x14ac:dyDescent="0.35">
      <c r="B5151" s="10" t="s">
        <v>17</v>
      </c>
      <c r="C5151" s="10" t="s">
        <v>2329</v>
      </c>
      <c r="D5151" s="10" t="s">
        <v>549</v>
      </c>
      <c r="E5151" s="10" t="s">
        <v>194</v>
      </c>
      <c r="F5151" s="10" t="s">
        <v>18013</v>
      </c>
      <c r="G5151" s="137" t="s">
        <v>18014</v>
      </c>
      <c r="H5151" s="10"/>
      <c r="I5151" s="10" t="s">
        <v>18015</v>
      </c>
      <c r="J5151" s="83" t="s">
        <v>19563</v>
      </c>
      <c r="K5151" s="10" t="s">
        <v>18016</v>
      </c>
      <c r="L5151" s="98">
        <f>IFERROR(VLOOKUP($F5151&amp;$C5151,Sales!$J:$W,9,0),0)</f>
        <v>0</v>
      </c>
      <c r="M5151" s="98">
        <f>IFERROR(VLOOKUP($F5151&amp;$C5151,Sales!$J:$W,10,0),0)</f>
        <v>0</v>
      </c>
      <c r="N5151" s="98">
        <f>IFERROR(VLOOKUP($F5151&amp;$C5151,Sales!$J:$W,11,0),0)</f>
        <v>0</v>
      </c>
      <c r="O5151" s="98">
        <f>IFERROR(VLOOKUP($F5151&amp;$C5151,Sales!$J:$W,12,0),0)</f>
        <v>0</v>
      </c>
      <c r="P5151" s="98">
        <f>IFERROR(VLOOKUP($F5151&amp;$C5151,Sales!$J:$W,13,0),0)</f>
        <v>0</v>
      </c>
      <c r="Q5151" s="98">
        <f>IFERROR(VLOOKUP($F5151&amp;$C5151,Sales!$A:$H,7,0),0)</f>
        <v>0</v>
      </c>
      <c r="R5151" s="41" t="str">
        <f t="shared" si="161"/>
        <v>ERROR</v>
      </c>
      <c r="S5151" s="15"/>
      <c r="T5151" s="15"/>
      <c r="U5151" s="15"/>
      <c r="V5151" s="15"/>
      <c r="W5151" s="15"/>
      <c r="X5151" s="15"/>
      <c r="Y5151" s="41"/>
      <c r="Z5151" s="41"/>
      <c r="AA5151" s="41"/>
      <c r="AB5151" s="15"/>
      <c r="AC5151" s="15"/>
      <c r="AD5151" s="15"/>
      <c r="AE5151" s="15"/>
      <c r="AF5151" s="15"/>
      <c r="AG5151" s="15"/>
      <c r="AH5151" s="15"/>
      <c r="AI5151" s="15"/>
      <c r="AJ5151" s="41"/>
      <c r="AK5151" s="15"/>
      <c r="AL5151" s="15"/>
      <c r="AM5151" s="15"/>
      <c r="AN5151" s="15"/>
      <c r="AO5151" s="15"/>
      <c r="AP5151" s="15"/>
      <c r="AQ5151" s="15"/>
      <c r="AR5151" s="15"/>
      <c r="AS5151" s="15"/>
      <c r="AT5151" s="15"/>
      <c r="AU5151" s="15"/>
      <c r="AV5151" s="15"/>
      <c r="AW5151" s="15"/>
      <c r="AX5151" s="15"/>
      <c r="AY5151" s="10"/>
      <c r="AZ5151" s="10">
        <v>1</v>
      </c>
      <c r="BA5151" t="s">
        <v>22</v>
      </c>
      <c r="BB5151" t="s">
        <v>88</v>
      </c>
      <c r="BD5151" s="39" t="str">
        <f t="shared" si="162"/>
        <v>420793068_ID-475707752Pantene</v>
      </c>
    </row>
    <row r="5152" spans="2:59" ht="13.5" customHeight="1" x14ac:dyDescent="0.35">
      <c r="B5152" s="10" t="s">
        <v>17</v>
      </c>
      <c r="C5152" s="10" t="s">
        <v>2329</v>
      </c>
      <c r="D5152" s="10" t="s">
        <v>549</v>
      </c>
      <c r="E5152" s="10" t="s">
        <v>194</v>
      </c>
      <c r="F5152" s="10" t="s">
        <v>2471</v>
      </c>
      <c r="G5152" s="137" t="s">
        <v>18017</v>
      </c>
      <c r="H5152" s="10"/>
      <c r="I5152" s="149" t="s">
        <v>2472</v>
      </c>
      <c r="J5152" s="83" t="s">
        <v>19564</v>
      </c>
      <c r="K5152" s="10" t="s">
        <v>18018</v>
      </c>
      <c r="L5152" s="98">
        <f>IFERROR(VLOOKUP($F5152&amp;$C5152,Sales!$J:$W,9,0),0)</f>
        <v>992244</v>
      </c>
      <c r="M5152" s="98">
        <f>IFERROR(VLOOKUP($F5152&amp;$C5152,Sales!$J:$W,10,0),0)</f>
        <v>0</v>
      </c>
      <c r="N5152" s="98">
        <f>IFERROR(VLOOKUP($F5152&amp;$C5152,Sales!$J:$W,11,0),0)</f>
        <v>0</v>
      </c>
      <c r="O5152" s="98">
        <f>IFERROR(VLOOKUP($F5152&amp;$C5152,Sales!$J:$W,12,0),0)</f>
        <v>2</v>
      </c>
      <c r="P5152" s="98">
        <f>IFERROR(VLOOKUP($F5152&amp;$C5152,Sales!$J:$W,13,0),0)</f>
        <v>330748</v>
      </c>
      <c r="Q5152" s="98">
        <f>IFERROR(VLOOKUP($F5152&amp;$C5152,Sales!$A:$H,7,0),0)</f>
        <v>0</v>
      </c>
      <c r="R5152" s="41">
        <f t="shared" si="161"/>
        <v>0</v>
      </c>
      <c r="S5152" s="15">
        <v>0</v>
      </c>
      <c r="T5152" s="15"/>
      <c r="U5152" s="15"/>
      <c r="V5152" s="15">
        <v>0</v>
      </c>
      <c r="W5152" s="15">
        <v>0</v>
      </c>
      <c r="X5152" s="15">
        <v>0</v>
      </c>
      <c r="Y5152" s="41">
        <v>0</v>
      </c>
      <c r="Z5152" s="41">
        <v>0</v>
      </c>
      <c r="AA5152" s="15"/>
      <c r="AB5152" s="15"/>
      <c r="AC5152" s="15"/>
      <c r="AD5152" s="15"/>
      <c r="AE5152" s="15"/>
      <c r="AF5152" s="15"/>
      <c r="AG5152" s="15"/>
      <c r="AH5152" s="15"/>
      <c r="AI5152" s="15"/>
      <c r="AJ5152" s="15"/>
      <c r="AK5152" s="15"/>
      <c r="AL5152" s="15"/>
      <c r="AM5152" s="15"/>
      <c r="AN5152" s="15"/>
      <c r="AO5152" s="15"/>
      <c r="AP5152" s="15"/>
      <c r="AQ5152" s="15"/>
      <c r="AR5152" s="15"/>
      <c r="AS5152" s="15"/>
      <c r="AT5152" s="15"/>
      <c r="AU5152" s="15"/>
      <c r="AV5152" s="15"/>
      <c r="AW5152" s="15"/>
      <c r="AX5152" s="15"/>
      <c r="AY5152" s="10"/>
      <c r="AZ5152" s="10">
        <v>1</v>
      </c>
      <c r="BA5152" t="s">
        <v>22</v>
      </c>
      <c r="BB5152" t="s">
        <v>23</v>
      </c>
      <c r="BD5152" s="39" t="str">
        <f t="shared" si="162"/>
        <v>PA780HBAAV176BANID-70138083Pantene</v>
      </c>
      <c r="BG5152" t="s">
        <v>17336</v>
      </c>
    </row>
    <row r="5153" spans="2:58" ht="13.5" customHeight="1" x14ac:dyDescent="0.35">
      <c r="B5153" s="10" t="s">
        <v>17</v>
      </c>
      <c r="C5153" s="10" t="s">
        <v>2329</v>
      </c>
      <c r="D5153" s="10" t="s">
        <v>650</v>
      </c>
      <c r="E5153" s="10" t="s">
        <v>194</v>
      </c>
      <c r="F5153" s="10" t="s">
        <v>18019</v>
      </c>
      <c r="G5153" s="137" t="s">
        <v>18020</v>
      </c>
      <c r="H5153" s="10"/>
      <c r="I5153" s="10" t="s">
        <v>1525</v>
      </c>
      <c r="J5153" s="83" t="s">
        <v>19565</v>
      </c>
      <c r="K5153" s="10" t="s">
        <v>18021</v>
      </c>
      <c r="L5153" s="98">
        <f>IFERROR(VLOOKUP($F5153&amp;$C5153,Sales!$J:$W,9,0),0)</f>
        <v>0</v>
      </c>
      <c r="M5153" s="98">
        <f>IFERROR(VLOOKUP($F5153&amp;$C5153,Sales!$J:$W,10,0),0)</f>
        <v>0</v>
      </c>
      <c r="N5153" s="98">
        <f>IFERROR(VLOOKUP($F5153&amp;$C5153,Sales!$J:$W,11,0),0)</f>
        <v>0</v>
      </c>
      <c r="O5153" s="98">
        <f>IFERROR(VLOOKUP($F5153&amp;$C5153,Sales!$J:$W,12,0),0)</f>
        <v>0</v>
      </c>
      <c r="P5153" s="98">
        <f>IFERROR(VLOOKUP($F5153&amp;$C5153,Sales!$J:$W,13,0),0)</f>
        <v>0</v>
      </c>
      <c r="Q5153" s="98">
        <f>IFERROR(VLOOKUP($F5153&amp;$C5153,Sales!$A:$H,7,0),0)</f>
        <v>0</v>
      </c>
      <c r="R5153" s="41" t="str">
        <f t="shared" si="161"/>
        <v>ERROR</v>
      </c>
      <c r="S5153" s="15"/>
      <c r="T5153" s="15"/>
      <c r="U5153" s="15"/>
      <c r="V5153" s="15"/>
      <c r="W5153" s="15"/>
      <c r="X5153" s="15"/>
      <c r="Y5153" s="41"/>
      <c r="Z5153" s="41"/>
      <c r="AA5153" s="41"/>
      <c r="AB5153" s="15"/>
      <c r="AC5153" s="15"/>
      <c r="AD5153" s="15"/>
      <c r="AE5153" s="15"/>
      <c r="AF5153" s="15"/>
      <c r="AG5153" s="15"/>
      <c r="AH5153" s="15"/>
      <c r="AI5153" s="15"/>
      <c r="AJ5153" s="41"/>
      <c r="AK5153" s="15"/>
      <c r="AL5153" s="15"/>
      <c r="AM5153" s="15"/>
      <c r="AN5153" s="15"/>
      <c r="AO5153" s="15"/>
      <c r="AP5153" s="15"/>
      <c r="AQ5153" s="15"/>
      <c r="AR5153" s="15"/>
      <c r="AS5153" s="15"/>
      <c r="AT5153" s="15"/>
      <c r="AU5153" s="15"/>
      <c r="AV5153" s="15"/>
      <c r="AW5153" s="15"/>
      <c r="AX5153" s="15"/>
      <c r="AY5153" s="10"/>
      <c r="AZ5153" s="10">
        <v>1</v>
      </c>
      <c r="BA5153" t="s">
        <v>22</v>
      </c>
      <c r="BB5153" t="s">
        <v>88</v>
      </c>
      <c r="BD5153" s="39" t="str">
        <f t="shared" si="162"/>
        <v>789666981_ID-1111684921Rejoice</v>
      </c>
    </row>
    <row r="5154" spans="2:58" ht="13.5" customHeight="1" x14ac:dyDescent="0.35">
      <c r="B5154" s="10" t="s">
        <v>17</v>
      </c>
      <c r="C5154" s="10" t="s">
        <v>2329</v>
      </c>
      <c r="D5154" s="10" t="s">
        <v>650</v>
      </c>
      <c r="E5154" s="10" t="s">
        <v>194</v>
      </c>
      <c r="F5154" s="10" t="s">
        <v>6198</v>
      </c>
      <c r="G5154" s="137" t="s">
        <v>18022</v>
      </c>
      <c r="H5154" s="10"/>
      <c r="I5154" s="10" t="s">
        <v>6199</v>
      </c>
      <c r="J5154" s="83" t="s">
        <v>19566</v>
      </c>
      <c r="K5154" s="10" t="s">
        <v>1512</v>
      </c>
      <c r="L5154" s="98">
        <f>IFERROR(VLOOKUP($F5154&amp;$C5154,Sales!$J:$W,9,0),0)</f>
        <v>0</v>
      </c>
      <c r="M5154" s="98">
        <f>IFERROR(VLOOKUP($F5154&amp;$C5154,Sales!$J:$W,10,0),0)</f>
        <v>0</v>
      </c>
      <c r="N5154" s="98">
        <f>IFERROR(VLOOKUP($F5154&amp;$C5154,Sales!$J:$W,11,0),0)</f>
        <v>0</v>
      </c>
      <c r="O5154" s="98">
        <f>IFERROR(VLOOKUP($F5154&amp;$C5154,Sales!$J:$W,12,0),0)</f>
        <v>0</v>
      </c>
      <c r="P5154" s="98">
        <f>IFERROR(VLOOKUP($F5154&amp;$C5154,Sales!$J:$W,13,0),0)</f>
        <v>0</v>
      </c>
      <c r="Q5154" s="98">
        <f>IFERROR(VLOOKUP($F5154&amp;$C5154,Sales!$A:$H,7,0),0)</f>
        <v>0</v>
      </c>
      <c r="R5154" s="41" t="str">
        <f t="shared" si="161"/>
        <v>ERROR</v>
      </c>
      <c r="S5154" s="15"/>
      <c r="T5154" s="15"/>
      <c r="U5154" s="15"/>
      <c r="V5154" s="15"/>
      <c r="W5154" s="15"/>
      <c r="X5154" s="15"/>
      <c r="Y5154" s="41"/>
      <c r="Z5154" s="41"/>
      <c r="AA5154" s="41"/>
      <c r="AB5154" s="15"/>
      <c r="AC5154" s="15"/>
      <c r="AD5154" s="15"/>
      <c r="AE5154" s="15"/>
      <c r="AF5154" s="15"/>
      <c r="AG5154" s="15"/>
      <c r="AH5154" s="15"/>
      <c r="AI5154" s="15"/>
      <c r="AJ5154" s="41"/>
      <c r="AK5154" s="15"/>
      <c r="AL5154" s="15"/>
      <c r="AM5154" s="15"/>
      <c r="AN5154" s="15"/>
      <c r="AO5154" s="15"/>
      <c r="AP5154" s="15"/>
      <c r="AQ5154" s="15"/>
      <c r="AR5154" s="15"/>
      <c r="AS5154" s="15"/>
      <c r="AT5154" s="15"/>
      <c r="AU5154" s="15"/>
      <c r="AV5154" s="15"/>
      <c r="AW5154" s="15"/>
      <c r="AX5154" s="15"/>
      <c r="AY5154" s="10"/>
      <c r="AZ5154" s="10">
        <v>1</v>
      </c>
      <c r="BA5154" t="s">
        <v>22</v>
      </c>
      <c r="BB5154" t="s">
        <v>88</v>
      </c>
      <c r="BD5154" s="39" t="str">
        <f t="shared" si="162"/>
        <v>488974485_ID-606292090Rejoice</v>
      </c>
    </row>
    <row r="5155" spans="2:58" ht="13.5" customHeight="1" x14ac:dyDescent="0.35">
      <c r="B5155" s="10" t="s">
        <v>17</v>
      </c>
      <c r="C5155" s="10" t="s">
        <v>2329</v>
      </c>
      <c r="D5155" s="10" t="s">
        <v>650</v>
      </c>
      <c r="E5155" s="10" t="s">
        <v>194</v>
      </c>
      <c r="F5155" s="10" t="s">
        <v>656</v>
      </c>
      <c r="G5155" s="137" t="s">
        <v>18023</v>
      </c>
      <c r="H5155" s="10"/>
      <c r="I5155" s="10" t="s">
        <v>657</v>
      </c>
      <c r="J5155" s="83" t="s">
        <v>19567</v>
      </c>
      <c r="K5155" s="10" t="s">
        <v>7331</v>
      </c>
      <c r="L5155" s="98">
        <f>IFERROR(VLOOKUP($F5155&amp;$C5155,Sales!$J:$W,9,0),0)</f>
        <v>0</v>
      </c>
      <c r="M5155" s="98">
        <f>IFERROR(VLOOKUP($F5155&amp;$C5155,Sales!$J:$W,10,0),0)</f>
        <v>0</v>
      </c>
      <c r="N5155" s="98">
        <f>IFERROR(VLOOKUP($F5155&amp;$C5155,Sales!$J:$W,11,0),0)</f>
        <v>0</v>
      </c>
      <c r="O5155" s="98">
        <f>IFERROR(VLOOKUP($F5155&amp;$C5155,Sales!$J:$W,12,0),0)</f>
        <v>0</v>
      </c>
      <c r="P5155" s="98">
        <f>IFERROR(VLOOKUP($F5155&amp;$C5155,Sales!$J:$W,13,0),0)</f>
        <v>0</v>
      </c>
      <c r="Q5155" s="98">
        <f>IFERROR(VLOOKUP($F5155&amp;$C5155,Sales!$A:$H,7,0),0)</f>
        <v>0</v>
      </c>
      <c r="R5155" s="41" t="str">
        <f t="shared" si="161"/>
        <v>ERROR</v>
      </c>
      <c r="S5155" s="15"/>
      <c r="T5155" s="15"/>
      <c r="U5155" s="15"/>
      <c r="V5155" s="15"/>
      <c r="W5155" s="15"/>
      <c r="X5155" s="15"/>
      <c r="Y5155" s="41"/>
      <c r="Z5155" s="41"/>
      <c r="AA5155" s="41"/>
      <c r="AB5155" s="15"/>
      <c r="AC5155" s="15"/>
      <c r="AD5155" s="15"/>
      <c r="AE5155" s="15"/>
      <c r="AF5155" s="15"/>
      <c r="AG5155" s="15"/>
      <c r="AH5155" s="15"/>
      <c r="AI5155" s="15"/>
      <c r="AJ5155" s="41"/>
      <c r="AK5155" s="15"/>
      <c r="AL5155" s="15"/>
      <c r="AM5155" s="15"/>
      <c r="AN5155" s="15"/>
      <c r="AO5155" s="15"/>
      <c r="AP5155" s="15"/>
      <c r="AQ5155" s="15"/>
      <c r="AR5155" s="15"/>
      <c r="AS5155" s="15"/>
      <c r="AT5155" s="15"/>
      <c r="AU5155" s="15"/>
      <c r="AV5155" s="15"/>
      <c r="AW5155" s="15"/>
      <c r="AX5155" s="15"/>
      <c r="AY5155" s="10"/>
      <c r="AZ5155" s="10">
        <v>1</v>
      </c>
      <c r="BA5155" t="s">
        <v>22</v>
      </c>
      <c r="BB5155" t="s">
        <v>88</v>
      </c>
      <c r="BD5155" s="39" t="str">
        <f t="shared" si="162"/>
        <v>488970547_ID-606296056Rejoice</v>
      </c>
    </row>
    <row r="5156" spans="2:58" ht="13.5" customHeight="1" x14ac:dyDescent="0.35">
      <c r="B5156" s="10" t="s">
        <v>17</v>
      </c>
      <c r="C5156" s="10" t="s">
        <v>2329</v>
      </c>
      <c r="D5156" s="10" t="s">
        <v>650</v>
      </c>
      <c r="E5156" s="10" t="s">
        <v>194</v>
      </c>
      <c r="F5156" s="10" t="s">
        <v>2023</v>
      </c>
      <c r="G5156" s="137" t="s">
        <v>18024</v>
      </c>
      <c r="H5156" s="10"/>
      <c r="I5156" s="10" t="s">
        <v>6200</v>
      </c>
      <c r="J5156" s="83" t="s">
        <v>19568</v>
      </c>
      <c r="K5156" s="10" t="s">
        <v>8146</v>
      </c>
      <c r="L5156" s="98">
        <f>IFERROR(VLOOKUP($F5156&amp;$C5156,Sales!$J:$W,9,0),0)</f>
        <v>0</v>
      </c>
      <c r="M5156" s="98">
        <f>IFERROR(VLOOKUP($F5156&amp;$C5156,Sales!$J:$W,10,0),0)</f>
        <v>0</v>
      </c>
      <c r="N5156" s="98">
        <f>IFERROR(VLOOKUP($F5156&amp;$C5156,Sales!$J:$W,11,0),0)</f>
        <v>0</v>
      </c>
      <c r="O5156" s="98">
        <f>IFERROR(VLOOKUP($F5156&amp;$C5156,Sales!$J:$W,12,0),0)</f>
        <v>0</v>
      </c>
      <c r="P5156" s="98">
        <f>IFERROR(VLOOKUP($F5156&amp;$C5156,Sales!$J:$W,13,0),0)</f>
        <v>0</v>
      </c>
      <c r="Q5156" s="98">
        <f>IFERROR(VLOOKUP($F5156&amp;$C5156,Sales!$A:$H,7,0),0)</f>
        <v>0</v>
      </c>
      <c r="R5156" s="41" t="str">
        <f t="shared" si="161"/>
        <v>ERROR</v>
      </c>
      <c r="S5156" s="15"/>
      <c r="T5156" s="15"/>
      <c r="U5156" s="15"/>
      <c r="V5156" s="15"/>
      <c r="W5156" s="15"/>
      <c r="X5156" s="15"/>
      <c r="Y5156" s="41"/>
      <c r="Z5156" s="41"/>
      <c r="AA5156" s="41"/>
      <c r="AB5156" s="15"/>
      <c r="AC5156" s="15"/>
      <c r="AD5156" s="15"/>
      <c r="AE5156" s="15"/>
      <c r="AF5156" s="15"/>
      <c r="AG5156" s="15"/>
      <c r="AH5156" s="15"/>
      <c r="AI5156" s="15"/>
      <c r="AJ5156" s="41"/>
      <c r="AK5156" s="15"/>
      <c r="AL5156" s="15"/>
      <c r="AM5156" s="15"/>
      <c r="AN5156" s="15"/>
      <c r="AO5156" s="15"/>
      <c r="AP5156" s="15"/>
      <c r="AQ5156" s="15"/>
      <c r="AR5156" s="15"/>
      <c r="AS5156" s="15"/>
      <c r="AT5156" s="15"/>
      <c r="AU5156" s="15"/>
      <c r="AV5156" s="15"/>
      <c r="AW5156" s="15"/>
      <c r="AX5156" s="15"/>
      <c r="AY5156" s="10"/>
      <c r="AZ5156" s="10">
        <v>1</v>
      </c>
      <c r="BA5156" t="s">
        <v>22</v>
      </c>
      <c r="BB5156" t="s">
        <v>88</v>
      </c>
      <c r="BD5156" s="39" t="str">
        <f t="shared" si="162"/>
        <v>488948770_ID-606264734Rejoice</v>
      </c>
    </row>
    <row r="5157" spans="2:58" ht="13.5" customHeight="1" x14ac:dyDescent="0.35">
      <c r="B5157" s="10" t="s">
        <v>17</v>
      </c>
      <c r="C5157" s="10" t="s">
        <v>2329</v>
      </c>
      <c r="D5157" s="10" t="s">
        <v>650</v>
      </c>
      <c r="E5157" s="10" t="s">
        <v>194</v>
      </c>
      <c r="F5157" s="10" t="s">
        <v>5653</v>
      </c>
      <c r="G5157" s="137" t="s">
        <v>18025</v>
      </c>
      <c r="H5157" s="10"/>
      <c r="I5157" s="10" t="s">
        <v>6201</v>
      </c>
      <c r="J5157" s="83" t="s">
        <v>19569</v>
      </c>
      <c r="K5157" s="10" t="s">
        <v>8160</v>
      </c>
      <c r="L5157" s="98">
        <f>IFERROR(VLOOKUP($F5157&amp;$C5157,Sales!$J:$W,9,0),0)</f>
        <v>0</v>
      </c>
      <c r="M5157" s="98">
        <f>IFERROR(VLOOKUP($F5157&amp;$C5157,Sales!$J:$W,10,0),0)</f>
        <v>0</v>
      </c>
      <c r="N5157" s="98">
        <f>IFERROR(VLOOKUP($F5157&amp;$C5157,Sales!$J:$W,11,0),0)</f>
        <v>0</v>
      </c>
      <c r="O5157" s="98">
        <f>IFERROR(VLOOKUP($F5157&amp;$C5157,Sales!$J:$W,12,0),0)</f>
        <v>0</v>
      </c>
      <c r="P5157" s="98">
        <f>IFERROR(VLOOKUP($F5157&amp;$C5157,Sales!$J:$W,13,0),0)</f>
        <v>0</v>
      </c>
      <c r="Q5157" s="98">
        <f>IFERROR(VLOOKUP($F5157&amp;$C5157,Sales!$A:$H,7,0),0)</f>
        <v>0</v>
      </c>
      <c r="R5157" s="41" t="str">
        <f t="shared" si="161"/>
        <v>ERROR</v>
      </c>
      <c r="S5157" s="15"/>
      <c r="T5157" s="15"/>
      <c r="U5157" s="15"/>
      <c r="V5157" s="15"/>
      <c r="W5157" s="15"/>
      <c r="X5157" s="15"/>
      <c r="Y5157" s="41"/>
      <c r="Z5157" s="41"/>
      <c r="AA5157" s="41"/>
      <c r="AB5157" s="15"/>
      <c r="AC5157" s="15"/>
      <c r="AD5157" s="15"/>
      <c r="AE5157" s="15"/>
      <c r="AF5157" s="15"/>
      <c r="AG5157" s="15"/>
      <c r="AH5157" s="15"/>
      <c r="AI5157" s="15"/>
      <c r="AJ5157" s="41"/>
      <c r="AK5157" s="15"/>
      <c r="AL5157" s="15"/>
      <c r="AM5157" s="15"/>
      <c r="AN5157" s="15"/>
      <c r="AO5157" s="15"/>
      <c r="AP5157" s="15"/>
      <c r="AQ5157" s="15"/>
      <c r="AR5157" s="15"/>
      <c r="AS5157" s="15"/>
      <c r="AT5157" s="15"/>
      <c r="AU5157" s="15"/>
      <c r="AV5157" s="15"/>
      <c r="AW5157" s="15"/>
      <c r="AX5157" s="15"/>
      <c r="AY5157" s="10"/>
      <c r="AZ5157" s="10">
        <v>1</v>
      </c>
      <c r="BA5157" t="s">
        <v>22</v>
      </c>
      <c r="BB5157" t="s">
        <v>88</v>
      </c>
      <c r="BD5157" s="39" t="str">
        <f t="shared" si="162"/>
        <v>488972447_ID-606282487Rejoice</v>
      </c>
    </row>
    <row r="5158" spans="2:58" ht="13.5" customHeight="1" x14ac:dyDescent="0.35">
      <c r="B5158" s="10" t="s">
        <v>17</v>
      </c>
      <c r="C5158" s="10" t="s">
        <v>2329</v>
      </c>
      <c r="D5158" s="10" t="s">
        <v>650</v>
      </c>
      <c r="E5158" s="10" t="s">
        <v>194</v>
      </c>
      <c r="F5158" s="10" t="s">
        <v>770</v>
      </c>
      <c r="G5158" s="137" t="s">
        <v>18026</v>
      </c>
      <c r="H5158" s="10"/>
      <c r="I5158" s="10" t="s">
        <v>771</v>
      </c>
      <c r="J5158" s="83" t="s">
        <v>19570</v>
      </c>
      <c r="K5158" s="10" t="s">
        <v>18027</v>
      </c>
      <c r="L5158" s="98">
        <f>IFERROR(VLOOKUP($F5158&amp;$C5158,Sales!$J:$W,9,0),0)</f>
        <v>0</v>
      </c>
      <c r="M5158" s="98">
        <f>IFERROR(VLOOKUP($F5158&amp;$C5158,Sales!$J:$W,10,0),0)</f>
        <v>0</v>
      </c>
      <c r="N5158" s="98">
        <f>IFERROR(VLOOKUP($F5158&amp;$C5158,Sales!$J:$W,11,0),0)</f>
        <v>0</v>
      </c>
      <c r="O5158" s="98">
        <f>IFERROR(VLOOKUP($F5158&amp;$C5158,Sales!$J:$W,12,0),0)</f>
        <v>0</v>
      </c>
      <c r="P5158" s="98">
        <f>IFERROR(VLOOKUP($F5158&amp;$C5158,Sales!$J:$W,13,0),0)</f>
        <v>0</v>
      </c>
      <c r="Q5158" s="98">
        <f>IFERROR(VLOOKUP($F5158&amp;$C5158,Sales!$A:$H,7,0),0)</f>
        <v>0</v>
      </c>
      <c r="R5158" s="41" t="str">
        <f t="shared" si="161"/>
        <v>ERROR</v>
      </c>
      <c r="S5158" s="15"/>
      <c r="T5158" s="15"/>
      <c r="U5158" s="15"/>
      <c r="V5158" s="15"/>
      <c r="W5158" s="15"/>
      <c r="X5158" s="15"/>
      <c r="Y5158" s="41"/>
      <c r="Z5158" s="41"/>
      <c r="AA5158" s="41"/>
      <c r="AB5158" s="15"/>
      <c r="AC5158" s="15"/>
      <c r="AD5158" s="15"/>
      <c r="AE5158" s="15"/>
      <c r="AF5158" s="15"/>
      <c r="AG5158" s="15"/>
      <c r="AH5158" s="15"/>
      <c r="AI5158" s="15"/>
      <c r="AJ5158" s="41"/>
      <c r="AK5158" s="15"/>
      <c r="AL5158" s="15"/>
      <c r="AM5158" s="15"/>
      <c r="AN5158" s="15"/>
      <c r="AO5158" s="15"/>
      <c r="AP5158" s="15"/>
      <c r="AQ5158" s="15"/>
      <c r="AR5158" s="15"/>
      <c r="AS5158" s="15"/>
      <c r="AT5158" s="15"/>
      <c r="AU5158" s="15"/>
      <c r="AV5158" s="15"/>
      <c r="AW5158" s="15"/>
      <c r="AX5158" s="15"/>
      <c r="AY5158" s="10"/>
      <c r="AZ5158" s="10">
        <v>1</v>
      </c>
      <c r="BA5158" t="s">
        <v>22</v>
      </c>
      <c r="BB5158" t="s">
        <v>88</v>
      </c>
      <c r="BD5158" s="39" t="str">
        <f t="shared" si="162"/>
        <v>488952692_ID-606286298Rejoice</v>
      </c>
    </row>
    <row r="5159" spans="2:58" ht="13.5" customHeight="1" x14ac:dyDescent="0.35">
      <c r="B5159" s="10" t="s">
        <v>17</v>
      </c>
      <c r="C5159" s="10" t="s">
        <v>2329</v>
      </c>
      <c r="D5159" s="10" t="s">
        <v>650</v>
      </c>
      <c r="E5159" s="10" t="s">
        <v>194</v>
      </c>
      <c r="F5159" s="10" t="s">
        <v>664</v>
      </c>
      <c r="G5159" s="137" t="s">
        <v>18028</v>
      </c>
      <c r="H5159" s="10"/>
      <c r="I5159" s="10" t="s">
        <v>667</v>
      </c>
      <c r="J5159" s="83" t="s">
        <v>19571</v>
      </c>
      <c r="K5159" s="10" t="s">
        <v>7363</v>
      </c>
      <c r="L5159" s="98">
        <f>IFERROR(VLOOKUP($F5159&amp;$C5159,Sales!$J:$W,9,0),0)</f>
        <v>0</v>
      </c>
      <c r="M5159" s="98">
        <f>IFERROR(VLOOKUP($F5159&amp;$C5159,Sales!$J:$W,10,0),0)</f>
        <v>0</v>
      </c>
      <c r="N5159" s="98">
        <f>IFERROR(VLOOKUP($F5159&amp;$C5159,Sales!$J:$W,11,0),0)</f>
        <v>0</v>
      </c>
      <c r="O5159" s="98">
        <f>IFERROR(VLOOKUP($F5159&amp;$C5159,Sales!$J:$W,12,0),0)</f>
        <v>0</v>
      </c>
      <c r="P5159" s="98">
        <f>IFERROR(VLOOKUP($F5159&amp;$C5159,Sales!$J:$W,13,0),0)</f>
        <v>0</v>
      </c>
      <c r="Q5159" s="98">
        <f>IFERROR(VLOOKUP($F5159&amp;$C5159,Sales!$A:$H,7,0),0)</f>
        <v>0</v>
      </c>
      <c r="R5159" s="41" t="str">
        <f t="shared" si="161"/>
        <v>ERROR</v>
      </c>
      <c r="S5159" s="15"/>
      <c r="T5159" s="15"/>
      <c r="U5159" s="15"/>
      <c r="V5159" s="15"/>
      <c r="W5159" s="15"/>
      <c r="X5159" s="15"/>
      <c r="Y5159" s="41"/>
      <c r="Z5159" s="41"/>
      <c r="AA5159" s="41"/>
      <c r="AB5159" s="15"/>
      <c r="AC5159" s="15"/>
      <c r="AD5159" s="15"/>
      <c r="AE5159" s="15"/>
      <c r="AF5159" s="15"/>
      <c r="AG5159" s="15"/>
      <c r="AH5159" s="15"/>
      <c r="AI5159" s="15"/>
      <c r="AJ5159" s="41"/>
      <c r="AK5159" s="15"/>
      <c r="AL5159" s="15"/>
      <c r="AM5159" s="15"/>
      <c r="AN5159" s="15"/>
      <c r="AO5159" s="15"/>
      <c r="AP5159" s="15"/>
      <c r="AQ5159" s="15"/>
      <c r="AR5159" s="15"/>
      <c r="AS5159" s="15"/>
      <c r="AT5159" s="15"/>
      <c r="AU5159" s="15"/>
      <c r="AV5159" s="15"/>
      <c r="AW5159" s="15"/>
      <c r="AX5159" s="15"/>
      <c r="AY5159" s="10"/>
      <c r="AZ5159" s="10">
        <v>1</v>
      </c>
      <c r="BA5159" t="s">
        <v>22</v>
      </c>
      <c r="BB5159" t="s">
        <v>88</v>
      </c>
      <c r="BD5159" s="39" t="str">
        <f t="shared" si="162"/>
        <v>488944812_ID-606290141Rejoice</v>
      </c>
    </row>
    <row r="5160" spans="2:58" ht="13.5" customHeight="1" x14ac:dyDescent="0.35">
      <c r="B5160" s="10" t="s">
        <v>17</v>
      </c>
      <c r="C5160" s="10" t="s">
        <v>2329</v>
      </c>
      <c r="D5160" s="10" t="s">
        <v>650</v>
      </c>
      <c r="E5160" s="10" t="s">
        <v>194</v>
      </c>
      <c r="F5160" s="10" t="s">
        <v>2028</v>
      </c>
      <c r="G5160" s="137" t="s">
        <v>18029</v>
      </c>
      <c r="H5160" s="10"/>
      <c r="I5160" s="10" t="s">
        <v>1519</v>
      </c>
      <c r="J5160" s="83" t="s">
        <v>19572</v>
      </c>
      <c r="K5160" s="10" t="s">
        <v>8150</v>
      </c>
      <c r="L5160" s="98">
        <f>IFERROR(VLOOKUP($F5160&amp;$C5160,Sales!$J:$W,9,0),0)</f>
        <v>0</v>
      </c>
      <c r="M5160" s="98">
        <f>IFERROR(VLOOKUP($F5160&amp;$C5160,Sales!$J:$W,10,0),0)</f>
        <v>0</v>
      </c>
      <c r="N5160" s="98">
        <f>IFERROR(VLOOKUP($F5160&amp;$C5160,Sales!$J:$W,11,0),0)</f>
        <v>0</v>
      </c>
      <c r="O5160" s="98">
        <f>IFERROR(VLOOKUP($F5160&amp;$C5160,Sales!$J:$W,12,0),0)</f>
        <v>0</v>
      </c>
      <c r="P5160" s="98">
        <f>IFERROR(VLOOKUP($F5160&amp;$C5160,Sales!$J:$W,13,0),0)</f>
        <v>0</v>
      </c>
      <c r="Q5160" s="98">
        <f>IFERROR(VLOOKUP($F5160&amp;$C5160,Sales!$A:$H,7,0),0)</f>
        <v>0</v>
      </c>
      <c r="R5160" s="41" t="str">
        <f t="shared" si="161"/>
        <v>ERROR</v>
      </c>
      <c r="S5160" s="15"/>
      <c r="T5160" s="15"/>
      <c r="U5160" s="15"/>
      <c r="V5160" s="15"/>
      <c r="W5160" s="15"/>
      <c r="X5160" s="15"/>
      <c r="Y5160" s="41"/>
      <c r="Z5160" s="41"/>
      <c r="AA5160" s="41"/>
      <c r="AB5160" s="15"/>
      <c r="AC5160" s="15"/>
      <c r="AD5160" s="15"/>
      <c r="AE5160" s="15"/>
      <c r="AF5160" s="15"/>
      <c r="AG5160" s="15"/>
      <c r="AH5160" s="15"/>
      <c r="AI5160" s="15"/>
      <c r="AJ5160" s="41"/>
      <c r="AK5160" s="15"/>
      <c r="AL5160" s="15"/>
      <c r="AM5160" s="15"/>
      <c r="AN5160" s="15"/>
      <c r="AO5160" s="15"/>
      <c r="AP5160" s="15"/>
      <c r="AQ5160" s="15"/>
      <c r="AR5160" s="15"/>
      <c r="AS5160" s="15"/>
      <c r="AT5160" s="15"/>
      <c r="AU5160" s="15"/>
      <c r="AV5160" s="15"/>
      <c r="AW5160" s="15"/>
      <c r="AX5160" s="15"/>
      <c r="AY5160" s="10"/>
      <c r="AZ5160" s="10">
        <v>1</v>
      </c>
      <c r="BA5160" t="s">
        <v>22</v>
      </c>
      <c r="BB5160" t="s">
        <v>88</v>
      </c>
      <c r="BD5160" s="39" t="str">
        <f t="shared" si="162"/>
        <v>488946725_ID-606284516Rejoice</v>
      </c>
    </row>
    <row r="5161" spans="2:58" ht="13.5" customHeight="1" x14ac:dyDescent="0.35">
      <c r="B5161" s="10" t="s">
        <v>17</v>
      </c>
      <c r="C5161" s="10" t="s">
        <v>2329</v>
      </c>
      <c r="D5161" s="10" t="s">
        <v>650</v>
      </c>
      <c r="E5161" s="10" t="s">
        <v>194</v>
      </c>
      <c r="F5161" s="10" t="s">
        <v>1495</v>
      </c>
      <c r="G5161" s="137" t="s">
        <v>18030</v>
      </c>
      <c r="H5161" s="10"/>
      <c r="I5161" s="10" t="s">
        <v>1475</v>
      </c>
      <c r="J5161" s="83" t="s">
        <v>19573</v>
      </c>
      <c r="K5161" s="10" t="s">
        <v>8166</v>
      </c>
      <c r="L5161" s="98">
        <f>IFERROR(VLOOKUP($F5161&amp;$C5161,Sales!$J:$W,9,0),0)</f>
        <v>0</v>
      </c>
      <c r="M5161" s="98">
        <f>IFERROR(VLOOKUP($F5161&amp;$C5161,Sales!$J:$W,10,0),0)</f>
        <v>0</v>
      </c>
      <c r="N5161" s="98">
        <f>IFERROR(VLOOKUP($F5161&amp;$C5161,Sales!$J:$W,11,0),0)</f>
        <v>0</v>
      </c>
      <c r="O5161" s="98">
        <f>IFERROR(VLOOKUP($F5161&amp;$C5161,Sales!$J:$W,12,0),0)</f>
        <v>0</v>
      </c>
      <c r="P5161" s="98">
        <f>IFERROR(VLOOKUP($F5161&amp;$C5161,Sales!$J:$W,13,0),0)</f>
        <v>0</v>
      </c>
      <c r="Q5161" s="98">
        <f>IFERROR(VLOOKUP($F5161&amp;$C5161,Sales!$A:$H,7,0),0)</f>
        <v>0</v>
      </c>
      <c r="R5161" s="41" t="str">
        <f t="shared" si="161"/>
        <v>ERROR</v>
      </c>
      <c r="S5161" s="15"/>
      <c r="T5161" s="15"/>
      <c r="U5161" s="15"/>
      <c r="V5161" s="15"/>
      <c r="W5161" s="15"/>
      <c r="X5161" s="15"/>
      <c r="Y5161" s="41"/>
      <c r="Z5161" s="41"/>
      <c r="AA5161" s="41"/>
      <c r="AB5161" s="15"/>
      <c r="AC5161" s="15"/>
      <c r="AD5161" s="15"/>
      <c r="AE5161" s="15"/>
      <c r="AF5161" s="15"/>
      <c r="AG5161" s="15"/>
      <c r="AH5161" s="15"/>
      <c r="AI5161" s="15"/>
      <c r="AJ5161" s="41"/>
      <c r="AK5161" s="15"/>
      <c r="AL5161" s="15"/>
      <c r="AM5161" s="15"/>
      <c r="AN5161" s="15"/>
      <c r="AO5161" s="15"/>
      <c r="AP5161" s="15"/>
      <c r="AQ5161" s="15"/>
      <c r="AR5161" s="15"/>
      <c r="AS5161" s="15"/>
      <c r="AT5161" s="15"/>
      <c r="AU5161" s="15"/>
      <c r="AV5161" s="15"/>
      <c r="AW5161" s="15"/>
      <c r="AX5161" s="15"/>
      <c r="AY5161" s="10"/>
      <c r="AZ5161" s="10">
        <v>1</v>
      </c>
      <c r="BA5161" t="s">
        <v>22</v>
      </c>
      <c r="BB5161" t="s">
        <v>88</v>
      </c>
      <c r="BD5161" s="39" t="str">
        <f t="shared" si="162"/>
        <v>488954698_ID-606270723Rejoice</v>
      </c>
    </row>
    <row r="5162" spans="2:58" ht="13.5" customHeight="1" x14ac:dyDescent="0.35">
      <c r="B5162" s="10" t="s">
        <v>17</v>
      </c>
      <c r="C5162" s="10" t="s">
        <v>2329</v>
      </c>
      <c r="D5162" s="10" t="s">
        <v>650</v>
      </c>
      <c r="E5162" s="10" t="s">
        <v>194</v>
      </c>
      <c r="F5162" s="10" t="s">
        <v>670</v>
      </c>
      <c r="G5162" s="137" t="s">
        <v>18031</v>
      </c>
      <c r="H5162" s="10"/>
      <c r="I5162" s="10" t="s">
        <v>671</v>
      </c>
      <c r="J5162" s="83" t="s">
        <v>19574</v>
      </c>
      <c r="K5162" s="10" t="s">
        <v>7367</v>
      </c>
      <c r="L5162" s="98">
        <f>IFERROR(VLOOKUP($F5162&amp;$C5162,Sales!$J:$W,9,0),0)</f>
        <v>0</v>
      </c>
      <c r="M5162" s="98">
        <f>IFERROR(VLOOKUP($F5162&amp;$C5162,Sales!$J:$W,10,0),0)</f>
        <v>0</v>
      </c>
      <c r="N5162" s="98">
        <f>IFERROR(VLOOKUP($F5162&amp;$C5162,Sales!$J:$W,11,0),0)</f>
        <v>0</v>
      </c>
      <c r="O5162" s="98">
        <f>IFERROR(VLOOKUP($F5162&amp;$C5162,Sales!$J:$W,12,0),0)</f>
        <v>0</v>
      </c>
      <c r="P5162" s="98">
        <f>IFERROR(VLOOKUP($F5162&amp;$C5162,Sales!$J:$W,13,0),0)</f>
        <v>0</v>
      </c>
      <c r="Q5162" s="98">
        <f>IFERROR(VLOOKUP($F5162&amp;$C5162,Sales!$A:$H,7,0),0)</f>
        <v>0</v>
      </c>
      <c r="R5162" s="41" t="str">
        <f t="shared" si="161"/>
        <v>ERROR</v>
      </c>
      <c r="S5162" s="15"/>
      <c r="T5162" s="15"/>
      <c r="U5162" s="15"/>
      <c r="V5162" s="15"/>
      <c r="W5162" s="15"/>
      <c r="X5162" s="15"/>
      <c r="Y5162" s="41"/>
      <c r="Z5162" s="41"/>
      <c r="AA5162" s="41"/>
      <c r="AB5162" s="15"/>
      <c r="AC5162" s="15"/>
      <c r="AD5162" s="15"/>
      <c r="AE5162" s="15"/>
      <c r="AF5162" s="15"/>
      <c r="AG5162" s="15"/>
      <c r="AH5162" s="15"/>
      <c r="AI5162" s="15"/>
      <c r="AJ5162" s="41"/>
      <c r="AK5162" s="15"/>
      <c r="AL5162" s="15"/>
      <c r="AM5162" s="15"/>
      <c r="AN5162" s="15"/>
      <c r="AO5162" s="15"/>
      <c r="AP5162" s="15"/>
      <c r="AQ5162" s="15"/>
      <c r="AR5162" s="15"/>
      <c r="AS5162" s="15"/>
      <c r="AT5162" s="15"/>
      <c r="AU5162" s="15"/>
      <c r="AV5162" s="15"/>
      <c r="AW5162" s="15"/>
      <c r="AX5162" s="15"/>
      <c r="AY5162" s="10"/>
      <c r="AZ5162" s="10">
        <v>1</v>
      </c>
      <c r="BA5162" t="s">
        <v>22</v>
      </c>
      <c r="BB5162" t="s">
        <v>88</v>
      </c>
      <c r="BD5162" s="39" t="str">
        <f t="shared" si="162"/>
        <v>488944813_ID-606290142Rejoice</v>
      </c>
      <c r="BE5162" t="s">
        <v>13471</v>
      </c>
      <c r="BF5162" t="s">
        <v>18032</v>
      </c>
    </row>
    <row r="5163" spans="2:58" ht="13.5" customHeight="1" x14ac:dyDescent="0.35">
      <c r="B5163" s="10" t="s">
        <v>17</v>
      </c>
      <c r="C5163" s="10" t="s">
        <v>2329</v>
      </c>
      <c r="D5163" s="10" t="s">
        <v>650</v>
      </c>
      <c r="E5163" s="10" t="s">
        <v>194</v>
      </c>
      <c r="F5163" s="10" t="s">
        <v>2029</v>
      </c>
      <c r="G5163" s="137" t="s">
        <v>2361</v>
      </c>
      <c r="H5163" s="10"/>
      <c r="I5163" s="10" t="s">
        <v>2030</v>
      </c>
      <c r="J5163" s="83" t="s">
        <v>19575</v>
      </c>
      <c r="K5163" s="10" t="s">
        <v>8154</v>
      </c>
      <c r="L5163" s="98">
        <f>IFERROR(VLOOKUP($F5163&amp;$C5163,Sales!$J:$W,9,0),0)</f>
        <v>0</v>
      </c>
      <c r="M5163" s="98">
        <f>IFERROR(VLOOKUP($F5163&amp;$C5163,Sales!$J:$W,10,0),0)</f>
        <v>0</v>
      </c>
      <c r="N5163" s="98">
        <f>IFERROR(VLOOKUP($F5163&amp;$C5163,Sales!$J:$W,11,0),0)</f>
        <v>0</v>
      </c>
      <c r="O5163" s="98">
        <f>IFERROR(VLOOKUP($F5163&amp;$C5163,Sales!$J:$W,12,0),0)</f>
        <v>0</v>
      </c>
      <c r="P5163" s="98">
        <f>IFERROR(VLOOKUP($F5163&amp;$C5163,Sales!$J:$W,13,0),0)</f>
        <v>0</v>
      </c>
      <c r="Q5163" s="98">
        <f>IFERROR(VLOOKUP($F5163&amp;$C5163,Sales!$A:$H,7,0),0)</f>
        <v>0</v>
      </c>
      <c r="R5163" s="41" t="str">
        <f t="shared" si="161"/>
        <v>ERROR</v>
      </c>
      <c r="S5163" s="15"/>
      <c r="T5163" s="15"/>
      <c r="U5163" s="15"/>
      <c r="V5163" s="15"/>
      <c r="W5163" s="15"/>
      <c r="X5163" s="15"/>
      <c r="Y5163" s="41"/>
      <c r="Z5163" s="41"/>
      <c r="AA5163" s="41"/>
      <c r="AB5163" s="15"/>
      <c r="AC5163" s="15"/>
      <c r="AD5163" s="15"/>
      <c r="AE5163" s="15"/>
      <c r="AF5163" s="15"/>
      <c r="AG5163" s="15"/>
      <c r="AH5163" s="15"/>
      <c r="AI5163" s="15"/>
      <c r="AJ5163" s="41"/>
      <c r="AK5163" s="15"/>
      <c r="AL5163" s="15"/>
      <c r="AM5163" s="15"/>
      <c r="AN5163" s="15"/>
      <c r="AO5163" s="15"/>
      <c r="AP5163" s="15"/>
      <c r="AQ5163" s="15"/>
      <c r="AR5163" s="15"/>
      <c r="AS5163" s="15"/>
      <c r="AT5163" s="15"/>
      <c r="AU5163" s="15"/>
      <c r="AV5163" s="15"/>
      <c r="AW5163" s="15"/>
      <c r="AX5163" s="15"/>
      <c r="AY5163" s="10"/>
      <c r="AZ5163" s="10">
        <v>1</v>
      </c>
      <c r="BA5163" t="s">
        <v>22</v>
      </c>
      <c r="BB5163" t="s">
        <v>88</v>
      </c>
      <c r="BD5163" s="39" t="str">
        <f t="shared" si="162"/>
        <v>488978371_ID-606276744Rejoice</v>
      </c>
      <c r="BE5163" t="s">
        <v>18033</v>
      </c>
      <c r="BF5163" t="s">
        <v>13429</v>
      </c>
    </row>
    <row r="5164" spans="2:58" ht="13.5" customHeight="1" x14ac:dyDescent="0.35">
      <c r="B5164" s="10" t="s">
        <v>17</v>
      </c>
      <c r="C5164" s="10" t="s">
        <v>2329</v>
      </c>
      <c r="D5164" s="10" t="s">
        <v>650</v>
      </c>
      <c r="E5164" s="10" t="s">
        <v>194</v>
      </c>
      <c r="F5164" s="10" t="s">
        <v>1458</v>
      </c>
      <c r="G5164" s="137" t="s">
        <v>2357</v>
      </c>
      <c r="H5164" s="10"/>
      <c r="I5164" s="10" t="s">
        <v>1459</v>
      </c>
      <c r="J5164" s="83" t="s">
        <v>19576</v>
      </c>
      <c r="K5164" s="10" t="s">
        <v>8170</v>
      </c>
      <c r="L5164" s="98">
        <f>IFERROR(VLOOKUP($F5164&amp;$C5164,Sales!$J:$W,9,0),0)</f>
        <v>0</v>
      </c>
      <c r="M5164" s="98">
        <f>IFERROR(VLOOKUP($F5164&amp;$C5164,Sales!$J:$W,10,0),0)</f>
        <v>0</v>
      </c>
      <c r="N5164" s="98">
        <f>IFERROR(VLOOKUP($F5164&amp;$C5164,Sales!$J:$W,11,0),0)</f>
        <v>0</v>
      </c>
      <c r="O5164" s="98">
        <f>IFERROR(VLOOKUP($F5164&amp;$C5164,Sales!$J:$W,12,0),0)</f>
        <v>0</v>
      </c>
      <c r="P5164" s="98">
        <f>IFERROR(VLOOKUP($F5164&amp;$C5164,Sales!$J:$W,13,0),0)</f>
        <v>0</v>
      </c>
      <c r="Q5164" s="98">
        <f>IFERROR(VLOOKUP($F5164&amp;$C5164,Sales!$A:$H,7,0),0)</f>
        <v>0</v>
      </c>
      <c r="R5164" s="41" t="str">
        <f t="shared" si="161"/>
        <v>ERROR</v>
      </c>
      <c r="S5164" s="15"/>
      <c r="T5164" s="15"/>
      <c r="U5164" s="15"/>
      <c r="V5164" s="15"/>
      <c r="W5164" s="15"/>
      <c r="X5164" s="15"/>
      <c r="Y5164" s="41"/>
      <c r="Z5164" s="41"/>
      <c r="AA5164" s="41"/>
      <c r="AB5164" s="15"/>
      <c r="AC5164" s="15"/>
      <c r="AD5164" s="15"/>
      <c r="AE5164" s="15"/>
      <c r="AF5164" s="15"/>
      <c r="AG5164" s="15"/>
      <c r="AH5164" s="15"/>
      <c r="AI5164" s="15"/>
      <c r="AJ5164" s="41"/>
      <c r="AK5164" s="15"/>
      <c r="AL5164" s="15"/>
      <c r="AM5164" s="15"/>
      <c r="AN5164" s="15"/>
      <c r="AO5164" s="15"/>
      <c r="AP5164" s="15"/>
      <c r="AQ5164" s="15"/>
      <c r="AR5164" s="15"/>
      <c r="AS5164" s="15"/>
      <c r="AT5164" s="15"/>
      <c r="AU5164" s="15"/>
      <c r="AV5164" s="15"/>
      <c r="AW5164" s="15"/>
      <c r="AX5164" s="15"/>
      <c r="AY5164" s="10"/>
      <c r="AZ5164" s="10">
        <v>1</v>
      </c>
      <c r="BA5164" t="s">
        <v>22</v>
      </c>
      <c r="BB5164" t="s">
        <v>88</v>
      </c>
      <c r="BD5164" s="39" t="str">
        <f t="shared" si="162"/>
        <v>488960637_ID-606300018Rejoice</v>
      </c>
      <c r="BE5164" t="s">
        <v>13424</v>
      </c>
      <c r="BF5164" t="s">
        <v>13425</v>
      </c>
    </row>
    <row r="5165" spans="2:58" ht="13.5" customHeight="1" x14ac:dyDescent="0.35">
      <c r="B5165" s="10" t="s">
        <v>17</v>
      </c>
      <c r="C5165" s="10" t="s">
        <v>2329</v>
      </c>
      <c r="D5165" s="10" t="s">
        <v>650</v>
      </c>
      <c r="E5165" s="10" t="s">
        <v>194</v>
      </c>
      <c r="F5165" s="10" t="s">
        <v>1515</v>
      </c>
      <c r="G5165" s="137" t="s">
        <v>18034</v>
      </c>
      <c r="H5165" s="10"/>
      <c r="I5165" s="10" t="s">
        <v>1516</v>
      </c>
      <c r="J5165" s="83" t="s">
        <v>19577</v>
      </c>
      <c r="K5165" s="10" t="s">
        <v>18035</v>
      </c>
      <c r="L5165" s="98">
        <f>IFERROR(VLOOKUP($F5165&amp;$C5165,Sales!$J:$W,9,0),0)</f>
        <v>0</v>
      </c>
      <c r="M5165" s="98">
        <f>IFERROR(VLOOKUP($F5165&amp;$C5165,Sales!$J:$W,10,0),0)</f>
        <v>0</v>
      </c>
      <c r="N5165" s="98">
        <f>IFERROR(VLOOKUP($F5165&amp;$C5165,Sales!$J:$W,11,0),0)</f>
        <v>0</v>
      </c>
      <c r="O5165" s="98">
        <f>IFERROR(VLOOKUP($F5165&amp;$C5165,Sales!$J:$W,12,0),0)</f>
        <v>0</v>
      </c>
      <c r="P5165" s="98">
        <f>IFERROR(VLOOKUP($F5165&amp;$C5165,Sales!$J:$W,13,0),0)</f>
        <v>0</v>
      </c>
      <c r="Q5165" s="98">
        <f>IFERROR(VLOOKUP($F5165&amp;$C5165,Sales!$A:$H,7,0),0)</f>
        <v>0</v>
      </c>
      <c r="R5165" s="41" t="str">
        <f t="shared" si="161"/>
        <v>ERROR</v>
      </c>
      <c r="S5165" s="15"/>
      <c r="T5165" s="15"/>
      <c r="U5165" s="15"/>
      <c r="V5165" s="15"/>
      <c r="W5165" s="15"/>
      <c r="X5165" s="15"/>
      <c r="Y5165" s="41"/>
      <c r="Z5165" s="41"/>
      <c r="AA5165" s="41"/>
      <c r="AB5165" s="15"/>
      <c r="AC5165" s="15"/>
      <c r="AD5165" s="15"/>
      <c r="AE5165" s="15"/>
      <c r="AF5165" s="15"/>
      <c r="AG5165" s="15"/>
      <c r="AH5165" s="15"/>
      <c r="AI5165" s="15"/>
      <c r="AJ5165" s="41"/>
      <c r="AK5165" s="15"/>
      <c r="AL5165" s="15"/>
      <c r="AM5165" s="15"/>
      <c r="AN5165" s="15"/>
      <c r="AO5165" s="15"/>
      <c r="AP5165" s="15"/>
      <c r="AQ5165" s="15"/>
      <c r="AR5165" s="15"/>
      <c r="AS5165" s="15"/>
      <c r="AT5165" s="15"/>
      <c r="AU5165" s="15"/>
      <c r="AV5165" s="15"/>
      <c r="AW5165" s="15"/>
      <c r="AX5165" s="15"/>
      <c r="AY5165" s="10"/>
      <c r="AZ5165" s="10">
        <v>1</v>
      </c>
      <c r="BA5165" t="s">
        <v>22</v>
      </c>
      <c r="BB5165" t="s">
        <v>88</v>
      </c>
      <c r="BD5165" s="39" t="str">
        <f t="shared" si="162"/>
        <v>488972449_ID-606282494Rejoice</v>
      </c>
    </row>
    <row r="5166" spans="2:58" ht="13.5" customHeight="1" x14ac:dyDescent="0.35">
      <c r="B5166" s="10" t="s">
        <v>17</v>
      </c>
      <c r="C5166" s="10" t="s">
        <v>2329</v>
      </c>
      <c r="D5166" s="10" t="s">
        <v>650</v>
      </c>
      <c r="E5166" s="10" t="s">
        <v>194</v>
      </c>
      <c r="F5166" s="10" t="s">
        <v>666</v>
      </c>
      <c r="G5166" s="137" t="s">
        <v>18036</v>
      </c>
      <c r="H5166" s="10"/>
      <c r="I5166" s="10" t="s">
        <v>665</v>
      </c>
      <c r="J5166" s="83" t="s">
        <v>19578</v>
      </c>
      <c r="K5166" s="10" t="s">
        <v>7365</v>
      </c>
      <c r="L5166" s="98">
        <f>IFERROR(VLOOKUP($F5166&amp;$C5166,Sales!$J:$W,9,0),0)</f>
        <v>0</v>
      </c>
      <c r="M5166" s="98">
        <f>IFERROR(VLOOKUP($F5166&amp;$C5166,Sales!$J:$W,10,0),0)</f>
        <v>0</v>
      </c>
      <c r="N5166" s="98">
        <f>IFERROR(VLOOKUP($F5166&amp;$C5166,Sales!$J:$W,11,0),0)</f>
        <v>0</v>
      </c>
      <c r="O5166" s="98">
        <f>IFERROR(VLOOKUP($F5166&amp;$C5166,Sales!$J:$W,12,0),0)</f>
        <v>0</v>
      </c>
      <c r="P5166" s="98">
        <f>IFERROR(VLOOKUP($F5166&amp;$C5166,Sales!$J:$W,13,0),0)</f>
        <v>0</v>
      </c>
      <c r="Q5166" s="98">
        <f>IFERROR(VLOOKUP($F5166&amp;$C5166,Sales!$A:$H,7,0),0)</f>
        <v>0</v>
      </c>
      <c r="R5166" s="41" t="str">
        <f t="shared" si="161"/>
        <v>ERROR</v>
      </c>
      <c r="S5166" s="15"/>
      <c r="T5166" s="15"/>
      <c r="U5166" s="15"/>
      <c r="V5166" s="15"/>
      <c r="W5166" s="15"/>
      <c r="X5166" s="15"/>
      <c r="Y5166" s="41"/>
      <c r="Z5166" s="41"/>
      <c r="AA5166" s="41"/>
      <c r="AB5166" s="15"/>
      <c r="AC5166" s="15"/>
      <c r="AD5166" s="15"/>
      <c r="AE5166" s="15"/>
      <c r="AF5166" s="15"/>
      <c r="AG5166" s="15"/>
      <c r="AH5166" s="15"/>
      <c r="AI5166" s="15"/>
      <c r="AJ5166" s="41"/>
      <c r="AK5166" s="15"/>
      <c r="AL5166" s="15"/>
      <c r="AM5166" s="15"/>
      <c r="AN5166" s="15"/>
      <c r="AO5166" s="15"/>
      <c r="AP5166" s="15"/>
      <c r="AQ5166" s="15"/>
      <c r="AR5166" s="15"/>
      <c r="AS5166" s="15"/>
      <c r="AT5166" s="15"/>
      <c r="AU5166" s="15"/>
      <c r="AV5166" s="15"/>
      <c r="AW5166" s="15"/>
      <c r="AX5166" s="15"/>
      <c r="AY5166" s="10"/>
      <c r="AZ5166" s="10">
        <v>1</v>
      </c>
      <c r="BA5166" t="s">
        <v>22</v>
      </c>
      <c r="BB5166" t="s">
        <v>88</v>
      </c>
      <c r="BD5166" s="39" t="str">
        <f t="shared" si="162"/>
        <v>488976372_ID-606280522Rejoice</v>
      </c>
    </row>
    <row r="5167" spans="2:58" ht="13.5" customHeight="1" x14ac:dyDescent="0.35">
      <c r="B5167" s="10" t="s">
        <v>17</v>
      </c>
      <c r="C5167" s="10" t="s">
        <v>2329</v>
      </c>
      <c r="D5167" s="10" t="s">
        <v>650</v>
      </c>
      <c r="E5167" s="10" t="s">
        <v>194</v>
      </c>
      <c r="F5167" s="10" t="s">
        <v>1518</v>
      </c>
      <c r="G5167" s="137" t="s">
        <v>18037</v>
      </c>
      <c r="H5167" s="10"/>
      <c r="I5167" s="10" t="s">
        <v>6202</v>
      </c>
      <c r="J5167" s="83" t="s">
        <v>19579</v>
      </c>
      <c r="K5167" s="10" t="s">
        <v>8152</v>
      </c>
      <c r="L5167" s="98">
        <f>IFERROR(VLOOKUP($F5167&amp;$C5167,Sales!$J:$W,9,0),0)</f>
        <v>0</v>
      </c>
      <c r="M5167" s="98">
        <f>IFERROR(VLOOKUP($F5167&amp;$C5167,Sales!$J:$W,10,0),0)</f>
        <v>0</v>
      </c>
      <c r="N5167" s="98">
        <f>IFERROR(VLOOKUP($F5167&amp;$C5167,Sales!$J:$W,11,0),0)</f>
        <v>0</v>
      </c>
      <c r="O5167" s="98">
        <f>IFERROR(VLOOKUP($F5167&amp;$C5167,Sales!$J:$W,12,0),0)</f>
        <v>0</v>
      </c>
      <c r="P5167" s="98">
        <f>IFERROR(VLOOKUP($F5167&amp;$C5167,Sales!$J:$W,13,0),0)</f>
        <v>0</v>
      </c>
      <c r="Q5167" s="98">
        <f>IFERROR(VLOOKUP($F5167&amp;$C5167,Sales!$A:$H,7,0),0)</f>
        <v>0</v>
      </c>
      <c r="R5167" s="41" t="str">
        <f t="shared" si="161"/>
        <v>ERROR</v>
      </c>
      <c r="S5167" s="15"/>
      <c r="T5167" s="15"/>
      <c r="U5167" s="15"/>
      <c r="V5167" s="15"/>
      <c r="W5167" s="15"/>
      <c r="X5167" s="15"/>
      <c r="Y5167" s="41"/>
      <c r="Z5167" s="41"/>
      <c r="AA5167" s="41"/>
      <c r="AB5167" s="15"/>
      <c r="AC5167" s="15"/>
      <c r="AD5167" s="15"/>
      <c r="AE5167" s="15"/>
      <c r="AF5167" s="15"/>
      <c r="AG5167" s="15"/>
      <c r="AH5167" s="15"/>
      <c r="AI5167" s="15"/>
      <c r="AJ5167" s="41"/>
      <c r="AK5167" s="15"/>
      <c r="AL5167" s="15"/>
      <c r="AM5167" s="15"/>
      <c r="AN5167" s="15"/>
      <c r="AO5167" s="15"/>
      <c r="AP5167" s="15"/>
      <c r="AQ5167" s="15"/>
      <c r="AR5167" s="15"/>
      <c r="AS5167" s="15"/>
      <c r="AT5167" s="15"/>
      <c r="AU5167" s="15"/>
      <c r="AV5167" s="15"/>
      <c r="AW5167" s="15"/>
      <c r="AX5167" s="15"/>
      <c r="AY5167" s="10"/>
      <c r="AZ5167" s="10">
        <v>1</v>
      </c>
      <c r="BA5167" t="s">
        <v>22</v>
      </c>
      <c r="BB5167" t="s">
        <v>88</v>
      </c>
      <c r="BD5167" s="39" t="str">
        <f t="shared" si="162"/>
        <v>488956701_ID-606294168Rejoice</v>
      </c>
    </row>
    <row r="5168" spans="2:58" ht="13.5" customHeight="1" x14ac:dyDescent="0.35">
      <c r="B5168" s="10" t="s">
        <v>17</v>
      </c>
      <c r="C5168" s="10" t="s">
        <v>2329</v>
      </c>
      <c r="D5168" s="10" t="s">
        <v>650</v>
      </c>
      <c r="E5168" s="10" t="s">
        <v>194</v>
      </c>
      <c r="F5168" s="10" t="s">
        <v>1474</v>
      </c>
      <c r="G5168" s="137" t="s">
        <v>18038</v>
      </c>
      <c r="H5168" s="10"/>
      <c r="I5168" s="10" t="s">
        <v>1496</v>
      </c>
      <c r="J5168" s="83" t="s">
        <v>19580</v>
      </c>
      <c r="K5168" s="10" t="s">
        <v>8168</v>
      </c>
      <c r="L5168" s="98">
        <f>IFERROR(VLOOKUP($F5168&amp;$C5168,Sales!$J:$W,9,0),0)</f>
        <v>0</v>
      </c>
      <c r="M5168" s="98">
        <f>IFERROR(VLOOKUP($F5168&amp;$C5168,Sales!$J:$W,10,0),0)</f>
        <v>0</v>
      </c>
      <c r="N5168" s="98">
        <f>IFERROR(VLOOKUP($F5168&amp;$C5168,Sales!$J:$W,11,0),0)</f>
        <v>0</v>
      </c>
      <c r="O5168" s="98">
        <f>IFERROR(VLOOKUP($F5168&amp;$C5168,Sales!$J:$W,12,0),0)</f>
        <v>0</v>
      </c>
      <c r="P5168" s="98">
        <f>IFERROR(VLOOKUP($F5168&amp;$C5168,Sales!$J:$W,13,0),0)</f>
        <v>0</v>
      </c>
      <c r="Q5168" s="98">
        <f>IFERROR(VLOOKUP($F5168&amp;$C5168,Sales!$A:$H,7,0),0)</f>
        <v>0</v>
      </c>
      <c r="R5168" s="41" t="str">
        <f t="shared" si="161"/>
        <v>ERROR</v>
      </c>
      <c r="S5168" s="15"/>
      <c r="T5168" s="15"/>
      <c r="U5168" s="15"/>
      <c r="V5168" s="15"/>
      <c r="W5168" s="15"/>
      <c r="X5168" s="15"/>
      <c r="Y5168" s="41"/>
      <c r="Z5168" s="41"/>
      <c r="AA5168" s="41"/>
      <c r="AB5168" s="15"/>
      <c r="AC5168" s="15"/>
      <c r="AD5168" s="15"/>
      <c r="AE5168" s="15"/>
      <c r="AF5168" s="15"/>
      <c r="AG5168" s="15"/>
      <c r="AH5168" s="15"/>
      <c r="AI5168" s="15"/>
      <c r="AJ5168" s="41"/>
      <c r="AK5168" s="15"/>
      <c r="AL5168" s="15"/>
      <c r="AM5168" s="15"/>
      <c r="AN5168" s="15"/>
      <c r="AO5168" s="15"/>
      <c r="AP5168" s="15"/>
      <c r="AQ5168" s="15"/>
      <c r="AR5168" s="15"/>
      <c r="AS5168" s="15"/>
      <c r="AT5168" s="15"/>
      <c r="AU5168" s="15"/>
      <c r="AV5168" s="15"/>
      <c r="AW5168" s="15"/>
      <c r="AX5168" s="15"/>
      <c r="AY5168" s="10"/>
      <c r="AZ5168" s="10">
        <v>1</v>
      </c>
      <c r="BA5168" t="s">
        <v>22</v>
      </c>
      <c r="BB5168" t="s">
        <v>88</v>
      </c>
      <c r="BD5168" s="39" t="str">
        <f t="shared" si="162"/>
        <v>488972450_ID-606282495Rejoice</v>
      </c>
    </row>
    <row r="5169" spans="2:58" ht="13.5" customHeight="1" x14ac:dyDescent="0.35">
      <c r="B5169" s="10" t="s">
        <v>17</v>
      </c>
      <c r="C5169" s="10" t="s">
        <v>2329</v>
      </c>
      <c r="D5169" s="10" t="s">
        <v>650</v>
      </c>
      <c r="E5169" s="10" t="s">
        <v>194</v>
      </c>
      <c r="F5169" s="10" t="s">
        <v>662</v>
      </c>
      <c r="G5169" s="137" t="s">
        <v>18039</v>
      </c>
      <c r="H5169" s="10"/>
      <c r="I5169" s="10" t="s">
        <v>663</v>
      </c>
      <c r="J5169" s="83" t="s">
        <v>19581</v>
      </c>
      <c r="K5169" s="10" t="s">
        <v>7369</v>
      </c>
      <c r="L5169" s="98">
        <f>IFERROR(VLOOKUP($F5169&amp;$C5169,Sales!$J:$W,9,0),0)</f>
        <v>0</v>
      </c>
      <c r="M5169" s="98">
        <f>IFERROR(VLOOKUP($F5169&amp;$C5169,Sales!$J:$W,10,0),0)</f>
        <v>0</v>
      </c>
      <c r="N5169" s="98">
        <f>IFERROR(VLOOKUP($F5169&amp;$C5169,Sales!$J:$W,11,0),0)</f>
        <v>0</v>
      </c>
      <c r="O5169" s="98">
        <f>IFERROR(VLOOKUP($F5169&amp;$C5169,Sales!$J:$W,12,0),0)</f>
        <v>0</v>
      </c>
      <c r="P5169" s="98">
        <f>IFERROR(VLOOKUP($F5169&amp;$C5169,Sales!$J:$W,13,0),0)</f>
        <v>0</v>
      </c>
      <c r="Q5169" s="98">
        <f>IFERROR(VLOOKUP($F5169&amp;$C5169,Sales!$A:$H,7,0),0)</f>
        <v>0</v>
      </c>
      <c r="R5169" s="41" t="str">
        <f t="shared" si="161"/>
        <v>ERROR</v>
      </c>
      <c r="S5169" s="15"/>
      <c r="T5169" s="15"/>
      <c r="U5169" s="15"/>
      <c r="V5169" s="15"/>
      <c r="W5169" s="15"/>
      <c r="X5169" s="15"/>
      <c r="Y5169" s="41"/>
      <c r="Z5169" s="41"/>
      <c r="AA5169" s="41"/>
      <c r="AB5169" s="15"/>
      <c r="AC5169" s="15"/>
      <c r="AD5169" s="15"/>
      <c r="AE5169" s="15"/>
      <c r="AF5169" s="15"/>
      <c r="AG5169" s="15"/>
      <c r="AH5169" s="15"/>
      <c r="AI5169" s="15"/>
      <c r="AJ5169" s="41"/>
      <c r="AK5169" s="15"/>
      <c r="AL5169" s="15"/>
      <c r="AM5169" s="15"/>
      <c r="AN5169" s="15"/>
      <c r="AO5169" s="15"/>
      <c r="AP5169" s="15"/>
      <c r="AQ5169" s="15"/>
      <c r="AR5169" s="15"/>
      <c r="AS5169" s="15"/>
      <c r="AT5169" s="15"/>
      <c r="AU5169" s="15"/>
      <c r="AV5169" s="15"/>
      <c r="AW5169" s="15"/>
      <c r="AX5169" s="15"/>
      <c r="AY5169" s="10"/>
      <c r="AZ5169" s="10">
        <v>1</v>
      </c>
      <c r="BA5169" t="s">
        <v>22</v>
      </c>
      <c r="BB5169" t="s">
        <v>88</v>
      </c>
      <c r="BD5169" s="39" t="str">
        <f t="shared" si="162"/>
        <v>488948772_ID-606264735Rejoice</v>
      </c>
      <c r="BE5169" t="s">
        <v>18040</v>
      </c>
      <c r="BF5169" t="s">
        <v>18041</v>
      </c>
    </row>
    <row r="5170" spans="2:58" ht="13.5" customHeight="1" x14ac:dyDescent="0.35">
      <c r="B5170" s="10" t="s">
        <v>17</v>
      </c>
      <c r="C5170" s="10" t="s">
        <v>2329</v>
      </c>
      <c r="D5170" s="10" t="s">
        <v>650</v>
      </c>
      <c r="E5170" s="10" t="s">
        <v>194</v>
      </c>
      <c r="F5170" s="10" t="s">
        <v>1485</v>
      </c>
      <c r="G5170" s="137" t="s">
        <v>2356</v>
      </c>
      <c r="H5170" s="10"/>
      <c r="I5170" s="10" t="s">
        <v>1486</v>
      </c>
      <c r="J5170" s="83" t="s">
        <v>19582</v>
      </c>
      <c r="K5170" s="10" t="s">
        <v>8156</v>
      </c>
      <c r="L5170" s="98">
        <f>IFERROR(VLOOKUP($F5170&amp;$C5170,Sales!$J:$W,9,0),0)</f>
        <v>0</v>
      </c>
      <c r="M5170" s="98">
        <f>IFERROR(VLOOKUP($F5170&amp;$C5170,Sales!$J:$W,10,0),0)</f>
        <v>0</v>
      </c>
      <c r="N5170" s="98">
        <f>IFERROR(VLOOKUP($F5170&amp;$C5170,Sales!$J:$W,11,0),0)</f>
        <v>0</v>
      </c>
      <c r="O5170" s="98">
        <f>IFERROR(VLOOKUP($F5170&amp;$C5170,Sales!$J:$W,12,0),0)</f>
        <v>0</v>
      </c>
      <c r="P5170" s="98">
        <f>IFERROR(VLOOKUP($F5170&amp;$C5170,Sales!$J:$W,13,0),0)</f>
        <v>0</v>
      </c>
      <c r="Q5170" s="98">
        <f>IFERROR(VLOOKUP($F5170&amp;$C5170,Sales!$A:$H,7,0),0)</f>
        <v>0</v>
      </c>
      <c r="R5170" s="41" t="str">
        <f t="shared" si="161"/>
        <v>ERROR</v>
      </c>
      <c r="S5170" s="15"/>
      <c r="T5170" s="15"/>
      <c r="U5170" s="15"/>
      <c r="V5170" s="15"/>
      <c r="W5170" s="15"/>
      <c r="X5170" s="15"/>
      <c r="Y5170" s="41"/>
      <c r="Z5170" s="41"/>
      <c r="AA5170" s="41"/>
      <c r="AB5170" s="15"/>
      <c r="AC5170" s="15"/>
      <c r="AD5170" s="15"/>
      <c r="AE5170" s="15"/>
      <c r="AF5170" s="15"/>
      <c r="AG5170" s="15"/>
      <c r="AH5170" s="15"/>
      <c r="AI5170" s="15"/>
      <c r="AJ5170" s="41"/>
      <c r="AK5170" s="15"/>
      <c r="AL5170" s="15"/>
      <c r="AM5170" s="15"/>
      <c r="AN5170" s="15"/>
      <c r="AO5170" s="15"/>
      <c r="AP5170" s="15"/>
      <c r="AQ5170" s="15"/>
      <c r="AR5170" s="15"/>
      <c r="AS5170" s="15"/>
      <c r="AT5170" s="15"/>
      <c r="AU5170" s="15"/>
      <c r="AV5170" s="15"/>
      <c r="AW5170" s="15"/>
      <c r="AX5170" s="15"/>
      <c r="AY5170" s="10"/>
      <c r="AZ5170" s="10">
        <v>1</v>
      </c>
      <c r="BA5170" t="s">
        <v>22</v>
      </c>
      <c r="BB5170" t="s">
        <v>88</v>
      </c>
      <c r="BD5170" s="39" t="str">
        <f t="shared" si="162"/>
        <v>488956702_ID-606294169Rejoice</v>
      </c>
    </row>
    <row r="5171" spans="2:58" ht="13.5" customHeight="1" x14ac:dyDescent="0.35">
      <c r="B5171" s="10" t="s">
        <v>17</v>
      </c>
      <c r="C5171" s="10" t="s">
        <v>2329</v>
      </c>
      <c r="D5171" s="10" t="s">
        <v>650</v>
      </c>
      <c r="E5171" s="10" t="s">
        <v>194</v>
      </c>
      <c r="F5171" s="10" t="s">
        <v>2040</v>
      </c>
      <c r="G5171" s="137" t="s">
        <v>2359</v>
      </c>
      <c r="H5171" s="10"/>
      <c r="I5171" s="10" t="s">
        <v>2042</v>
      </c>
      <c r="J5171" s="83" t="s">
        <v>19583</v>
      </c>
      <c r="K5171" s="10" t="s">
        <v>8172</v>
      </c>
      <c r="L5171" s="98">
        <f>IFERROR(VLOOKUP($F5171&amp;$C5171,Sales!$J:$W,9,0),0)</f>
        <v>0</v>
      </c>
      <c r="M5171" s="98">
        <f>IFERROR(VLOOKUP($F5171&amp;$C5171,Sales!$J:$W,10,0),0)</f>
        <v>0</v>
      </c>
      <c r="N5171" s="98">
        <f>IFERROR(VLOOKUP($F5171&amp;$C5171,Sales!$J:$W,11,0),0)</f>
        <v>0</v>
      </c>
      <c r="O5171" s="98">
        <f>IFERROR(VLOOKUP($F5171&amp;$C5171,Sales!$J:$W,12,0),0)</f>
        <v>0</v>
      </c>
      <c r="P5171" s="98">
        <f>IFERROR(VLOOKUP($F5171&amp;$C5171,Sales!$J:$W,13,0),0)</f>
        <v>0</v>
      </c>
      <c r="Q5171" s="98">
        <f>IFERROR(VLOOKUP($F5171&amp;$C5171,Sales!$A:$H,7,0),0)</f>
        <v>0</v>
      </c>
      <c r="R5171" s="41" t="str">
        <f t="shared" si="161"/>
        <v>ERROR</v>
      </c>
      <c r="S5171" s="15"/>
      <c r="T5171" s="15"/>
      <c r="U5171" s="15"/>
      <c r="V5171" s="15"/>
      <c r="W5171" s="15"/>
      <c r="X5171" s="15"/>
      <c r="Y5171" s="41"/>
      <c r="Z5171" s="41"/>
      <c r="AA5171" s="41"/>
      <c r="AB5171" s="15"/>
      <c r="AC5171" s="15"/>
      <c r="AD5171" s="15"/>
      <c r="AE5171" s="15"/>
      <c r="AF5171" s="15"/>
      <c r="AG5171" s="15"/>
      <c r="AH5171" s="15"/>
      <c r="AI5171" s="15"/>
      <c r="AJ5171" s="41"/>
      <c r="AK5171" s="15"/>
      <c r="AL5171" s="15"/>
      <c r="AM5171" s="15"/>
      <c r="AN5171" s="15"/>
      <c r="AO5171" s="15"/>
      <c r="AP5171" s="15"/>
      <c r="AQ5171" s="15"/>
      <c r="AR5171" s="15"/>
      <c r="AS5171" s="15"/>
      <c r="AT5171" s="15"/>
      <c r="AU5171" s="15"/>
      <c r="AV5171" s="15"/>
      <c r="AW5171" s="15"/>
      <c r="AX5171" s="15"/>
      <c r="AY5171" s="10"/>
      <c r="AZ5171" s="10">
        <v>1</v>
      </c>
      <c r="BA5171" t="s">
        <v>22</v>
      </c>
      <c r="BB5171" t="s">
        <v>88</v>
      </c>
      <c r="BD5171" s="39" t="str">
        <f t="shared" si="162"/>
        <v>488970550_ID-606296060Rejoice</v>
      </c>
    </row>
    <row r="5172" spans="2:58" ht="13.5" customHeight="1" x14ac:dyDescent="0.35">
      <c r="B5172" s="10" t="s">
        <v>17</v>
      </c>
      <c r="C5172" s="10" t="s">
        <v>2329</v>
      </c>
      <c r="D5172" s="10" t="s">
        <v>650</v>
      </c>
      <c r="E5172" s="10" t="s">
        <v>194</v>
      </c>
      <c r="F5172" s="10" t="s">
        <v>2018</v>
      </c>
      <c r="G5172" s="137" t="s">
        <v>18042</v>
      </c>
      <c r="H5172" s="10"/>
      <c r="I5172" s="10" t="s">
        <v>18043</v>
      </c>
      <c r="J5172" s="83" t="s">
        <v>19584</v>
      </c>
      <c r="K5172" s="10" t="s">
        <v>18044</v>
      </c>
      <c r="L5172" s="98">
        <f>IFERROR(VLOOKUP($F5172&amp;$C5172,Sales!$J:$W,9,0),0)</f>
        <v>0</v>
      </c>
      <c r="M5172" s="98">
        <f>IFERROR(VLOOKUP($F5172&amp;$C5172,Sales!$J:$W,10,0),0)</f>
        <v>0</v>
      </c>
      <c r="N5172" s="98">
        <f>IFERROR(VLOOKUP($F5172&amp;$C5172,Sales!$J:$W,11,0),0)</f>
        <v>0</v>
      </c>
      <c r="O5172" s="98">
        <f>IFERROR(VLOOKUP($F5172&amp;$C5172,Sales!$J:$W,12,0),0)</f>
        <v>0</v>
      </c>
      <c r="P5172" s="98">
        <f>IFERROR(VLOOKUP($F5172&amp;$C5172,Sales!$J:$W,13,0),0)</f>
        <v>0</v>
      </c>
      <c r="Q5172" s="98">
        <f>IFERROR(VLOOKUP($F5172&amp;$C5172,Sales!$A:$H,7,0),0)</f>
        <v>0</v>
      </c>
      <c r="R5172" s="41" t="str">
        <f t="shared" si="161"/>
        <v>ERROR</v>
      </c>
      <c r="S5172" s="15"/>
      <c r="T5172" s="15"/>
      <c r="U5172" s="15"/>
      <c r="V5172" s="15"/>
      <c r="W5172" s="15"/>
      <c r="X5172" s="15"/>
      <c r="Y5172" s="41"/>
      <c r="Z5172" s="41"/>
      <c r="AA5172" s="41"/>
      <c r="AB5172" s="15"/>
      <c r="AC5172" s="15"/>
      <c r="AD5172" s="15"/>
      <c r="AE5172" s="15"/>
      <c r="AF5172" s="15"/>
      <c r="AG5172" s="15"/>
      <c r="AH5172" s="15"/>
      <c r="AI5172" s="15"/>
      <c r="AJ5172" s="41"/>
      <c r="AK5172" s="15"/>
      <c r="AL5172" s="15"/>
      <c r="AM5172" s="15"/>
      <c r="AN5172" s="15"/>
      <c r="AO5172" s="15"/>
      <c r="AP5172" s="15"/>
      <c r="AQ5172" s="15"/>
      <c r="AR5172" s="15"/>
      <c r="AS5172" s="15"/>
      <c r="AT5172" s="15"/>
      <c r="AU5172" s="15"/>
      <c r="AV5172" s="15"/>
      <c r="AW5172" s="15"/>
      <c r="AX5172" s="15"/>
      <c r="AY5172" s="10"/>
      <c r="AZ5172" s="10">
        <v>1</v>
      </c>
      <c r="BA5172" t="s">
        <v>22</v>
      </c>
      <c r="BB5172" t="s">
        <v>88</v>
      </c>
      <c r="BD5172" s="39" t="str">
        <f t="shared" si="162"/>
        <v>RE930HBAALP8TIANID-46875866Rejoice</v>
      </c>
    </row>
    <row r="5173" spans="2:58" ht="13.5" customHeight="1" x14ac:dyDescent="0.35">
      <c r="B5173" s="10" t="s">
        <v>17</v>
      </c>
      <c r="C5173" s="10" t="s">
        <v>2329</v>
      </c>
      <c r="D5173" s="10" t="s">
        <v>650</v>
      </c>
      <c r="E5173" s="10" t="s">
        <v>194</v>
      </c>
      <c r="F5173" s="10" t="s">
        <v>658</v>
      </c>
      <c r="G5173" s="137" t="s">
        <v>18045</v>
      </c>
      <c r="H5173" s="10"/>
      <c r="I5173" s="149" t="s">
        <v>659</v>
      </c>
      <c r="J5173" s="83" t="s">
        <v>19585</v>
      </c>
      <c r="K5173" s="10" t="s">
        <v>7335</v>
      </c>
      <c r="L5173" s="98">
        <f>IFERROR(VLOOKUP($F5173&amp;$C5173,Sales!$J:$W,9,0),0)</f>
        <v>0</v>
      </c>
      <c r="M5173" s="98">
        <f>IFERROR(VLOOKUP($F5173&amp;$C5173,Sales!$J:$W,10,0),0)</f>
        <v>0</v>
      </c>
      <c r="N5173" s="98">
        <f>IFERROR(VLOOKUP($F5173&amp;$C5173,Sales!$J:$W,11,0),0)</f>
        <v>0</v>
      </c>
      <c r="O5173" s="98">
        <f>IFERROR(VLOOKUP($F5173&amp;$C5173,Sales!$J:$W,12,0),0)</f>
        <v>0</v>
      </c>
      <c r="P5173" s="98">
        <f>IFERROR(VLOOKUP($F5173&amp;$C5173,Sales!$J:$W,13,0),0)</f>
        <v>0</v>
      </c>
      <c r="Q5173" s="98">
        <f>IFERROR(VLOOKUP($F5173&amp;$C5173,Sales!$A:$H,7,0),0)</f>
        <v>0</v>
      </c>
      <c r="R5173" s="41" t="str">
        <f t="shared" si="161"/>
        <v>ERROR</v>
      </c>
      <c r="S5173" s="15"/>
      <c r="T5173" s="15"/>
      <c r="U5173" s="15"/>
      <c r="V5173" s="15"/>
      <c r="W5173" s="15"/>
      <c r="X5173" s="15"/>
      <c r="Y5173" s="41"/>
      <c r="Z5173" s="41"/>
      <c r="AA5173" s="41"/>
      <c r="AB5173" s="15"/>
      <c r="AC5173" s="15"/>
      <c r="AD5173" s="15"/>
      <c r="AE5173" s="15"/>
      <c r="AF5173" s="15"/>
      <c r="AG5173" s="15"/>
      <c r="AH5173" s="15"/>
      <c r="AI5173" s="15"/>
      <c r="AJ5173" s="41"/>
      <c r="AK5173" s="15"/>
      <c r="AL5173" s="15"/>
      <c r="AM5173" s="15"/>
      <c r="AN5173" s="15"/>
      <c r="AO5173" s="15"/>
      <c r="AP5173" s="15"/>
      <c r="AQ5173" s="15"/>
      <c r="AR5173" s="15"/>
      <c r="AS5173" s="15"/>
      <c r="AT5173" s="15"/>
      <c r="AU5173" s="15"/>
      <c r="AV5173" s="15"/>
      <c r="AW5173" s="15"/>
      <c r="AX5173" s="82"/>
      <c r="AY5173" s="10"/>
      <c r="AZ5173" s="10">
        <v>1</v>
      </c>
      <c r="BA5173" t="s">
        <v>22</v>
      </c>
      <c r="BB5173" t="s">
        <v>88</v>
      </c>
      <c r="BD5173" s="39" t="str">
        <f t="shared" si="162"/>
        <v>RE930HBAALP8TLANID-46875871Rejoice</v>
      </c>
    </row>
    <row r="5174" spans="2:58" ht="13.5" customHeight="1" x14ac:dyDescent="0.35">
      <c r="B5174" s="10" t="s">
        <v>17</v>
      </c>
      <c r="C5174" s="10" t="s">
        <v>2329</v>
      </c>
      <c r="D5174" s="10" t="s">
        <v>650</v>
      </c>
      <c r="E5174" s="10" t="s">
        <v>194</v>
      </c>
      <c r="F5174" s="10" t="s">
        <v>6203</v>
      </c>
      <c r="G5174" s="137" t="s">
        <v>18046</v>
      </c>
      <c r="H5174" s="10"/>
      <c r="I5174" s="10" t="s">
        <v>1465</v>
      </c>
      <c r="J5174" s="83" t="s">
        <v>19586</v>
      </c>
      <c r="K5174" s="10" t="s">
        <v>18047</v>
      </c>
      <c r="L5174" s="98">
        <f>IFERROR(VLOOKUP($F5174&amp;$C5174,Sales!$J:$W,9,0),0)</f>
        <v>0</v>
      </c>
      <c r="M5174" s="98">
        <f>IFERROR(VLOOKUP($F5174&amp;$C5174,Sales!$J:$W,10,0),0)</f>
        <v>0</v>
      </c>
      <c r="N5174" s="98">
        <f>IFERROR(VLOOKUP($F5174&amp;$C5174,Sales!$J:$W,11,0),0)</f>
        <v>0</v>
      </c>
      <c r="O5174" s="98">
        <f>IFERROR(VLOOKUP($F5174&amp;$C5174,Sales!$J:$W,12,0),0)</f>
        <v>0</v>
      </c>
      <c r="P5174" s="98">
        <f>IFERROR(VLOOKUP($F5174&amp;$C5174,Sales!$J:$W,13,0),0)</f>
        <v>0</v>
      </c>
      <c r="Q5174" s="98">
        <f>IFERROR(VLOOKUP($F5174&amp;$C5174,Sales!$A:$H,7,0),0)</f>
        <v>0</v>
      </c>
      <c r="R5174" s="41" t="str">
        <f t="shared" si="161"/>
        <v>ERROR</v>
      </c>
      <c r="S5174" s="15"/>
      <c r="T5174" s="15"/>
      <c r="U5174" s="15"/>
      <c r="V5174" s="15"/>
      <c r="W5174" s="15"/>
      <c r="X5174" s="15"/>
      <c r="Y5174" s="41"/>
      <c r="Z5174" s="41"/>
      <c r="AA5174" s="41"/>
      <c r="AB5174" s="15"/>
      <c r="AC5174" s="15"/>
      <c r="AD5174" s="15"/>
      <c r="AE5174" s="15"/>
      <c r="AF5174" s="15"/>
      <c r="AG5174" s="15"/>
      <c r="AH5174" s="15"/>
      <c r="AI5174" s="15"/>
      <c r="AJ5174" s="41"/>
      <c r="AK5174" s="15"/>
      <c r="AL5174" s="15"/>
      <c r="AM5174" s="15"/>
      <c r="AN5174" s="15"/>
      <c r="AO5174" s="15"/>
      <c r="AP5174" s="15"/>
      <c r="AQ5174" s="15"/>
      <c r="AR5174" s="15"/>
      <c r="AS5174" s="15"/>
      <c r="AT5174" s="15"/>
      <c r="AU5174" s="15"/>
      <c r="AV5174" s="15"/>
      <c r="AW5174" s="15"/>
      <c r="AX5174" s="15"/>
      <c r="AY5174" s="10"/>
      <c r="AZ5174" s="10">
        <v>1</v>
      </c>
      <c r="BA5174" t="s">
        <v>22</v>
      </c>
      <c r="BB5174" t="s">
        <v>88</v>
      </c>
      <c r="BD5174" s="39" t="str">
        <f t="shared" si="162"/>
        <v>RE930HBAALP8TMANID-46875872Rejoice</v>
      </c>
    </row>
    <row r="5175" spans="2:58" ht="13.5" customHeight="1" x14ac:dyDescent="0.35">
      <c r="B5175" s="10" t="s">
        <v>17</v>
      </c>
      <c r="C5175" s="10" t="s">
        <v>2329</v>
      </c>
      <c r="D5175" s="10" t="s">
        <v>650</v>
      </c>
      <c r="E5175" s="10" t="s">
        <v>194</v>
      </c>
      <c r="F5175" s="10" t="s">
        <v>18048</v>
      </c>
      <c r="G5175" s="137" t="s">
        <v>18049</v>
      </c>
      <c r="H5175" s="10"/>
      <c r="I5175" s="10" t="s">
        <v>1501</v>
      </c>
      <c r="J5175" s="83" t="s">
        <v>19587</v>
      </c>
      <c r="K5175" s="10" t="s">
        <v>18050</v>
      </c>
      <c r="L5175" s="98">
        <f>IFERROR(VLOOKUP($F5175&amp;$C5175,Sales!$J:$W,9,0),0)</f>
        <v>0</v>
      </c>
      <c r="M5175" s="98">
        <f>IFERROR(VLOOKUP($F5175&amp;$C5175,Sales!$J:$W,10,0),0)</f>
        <v>0</v>
      </c>
      <c r="N5175" s="98">
        <f>IFERROR(VLOOKUP($F5175&amp;$C5175,Sales!$J:$W,11,0),0)</f>
        <v>0</v>
      </c>
      <c r="O5175" s="98">
        <f>IFERROR(VLOOKUP($F5175&amp;$C5175,Sales!$J:$W,12,0),0)</f>
        <v>0</v>
      </c>
      <c r="P5175" s="98">
        <f>IFERROR(VLOOKUP($F5175&amp;$C5175,Sales!$J:$W,13,0),0)</f>
        <v>0</v>
      </c>
      <c r="Q5175" s="98">
        <f>IFERROR(VLOOKUP($F5175&amp;$C5175,Sales!$A:$H,7,0),0)</f>
        <v>0</v>
      </c>
      <c r="R5175" s="41" t="str">
        <f t="shared" si="161"/>
        <v>ERROR</v>
      </c>
      <c r="S5175" s="15"/>
      <c r="T5175" s="15"/>
      <c r="U5175" s="15"/>
      <c r="V5175" s="15"/>
      <c r="W5175" s="15"/>
      <c r="X5175" s="15"/>
      <c r="Y5175" s="41"/>
      <c r="Z5175" s="41"/>
      <c r="AA5175" s="41"/>
      <c r="AB5175" s="15"/>
      <c r="AC5175" s="15"/>
      <c r="AD5175" s="15"/>
      <c r="AE5175" s="15"/>
      <c r="AF5175" s="15"/>
      <c r="AG5175" s="15"/>
      <c r="AH5175" s="15"/>
      <c r="AI5175" s="15"/>
      <c r="AJ5175" s="41"/>
      <c r="AK5175" s="15"/>
      <c r="AL5175" s="15"/>
      <c r="AM5175" s="15"/>
      <c r="AN5175" s="15"/>
      <c r="AO5175" s="15"/>
      <c r="AP5175" s="15"/>
      <c r="AQ5175" s="15"/>
      <c r="AR5175" s="15"/>
      <c r="AS5175" s="15"/>
      <c r="AT5175" s="15"/>
      <c r="AU5175" s="15"/>
      <c r="AV5175" s="15"/>
      <c r="AW5175" s="15"/>
      <c r="AX5175" s="15"/>
      <c r="AY5175" s="10"/>
      <c r="AZ5175" s="10">
        <v>1</v>
      </c>
      <c r="BA5175" t="s">
        <v>22</v>
      </c>
      <c r="BB5175" t="s">
        <v>88</v>
      </c>
      <c r="BD5175" s="39" t="str">
        <f t="shared" si="162"/>
        <v>RE930HBAALP8TVANID-46875879Rejoice</v>
      </c>
    </row>
    <row r="5176" spans="2:58" ht="13.5" customHeight="1" x14ac:dyDescent="0.35">
      <c r="B5176" s="10" t="s">
        <v>17</v>
      </c>
      <c r="C5176" s="10" t="s">
        <v>2329</v>
      </c>
      <c r="D5176" s="10" t="s">
        <v>650</v>
      </c>
      <c r="E5176" s="10" t="s">
        <v>194</v>
      </c>
      <c r="F5176" s="10" t="s">
        <v>18051</v>
      </c>
      <c r="G5176" s="137" t="s">
        <v>18052</v>
      </c>
      <c r="H5176" s="10"/>
      <c r="I5176" s="10" t="s">
        <v>18053</v>
      </c>
      <c r="J5176" s="83" t="s">
        <v>19588</v>
      </c>
      <c r="K5176" s="10" t="s">
        <v>18054</v>
      </c>
      <c r="L5176" s="98">
        <f>IFERROR(VLOOKUP($F5176&amp;$C5176,Sales!$J:$W,9,0),0)</f>
        <v>0</v>
      </c>
      <c r="M5176" s="98">
        <f>IFERROR(VLOOKUP($F5176&amp;$C5176,Sales!$J:$W,10,0),0)</f>
        <v>0</v>
      </c>
      <c r="N5176" s="98">
        <f>IFERROR(VLOOKUP($F5176&amp;$C5176,Sales!$J:$W,11,0),0)</f>
        <v>0</v>
      </c>
      <c r="O5176" s="98">
        <f>IFERROR(VLOOKUP($F5176&amp;$C5176,Sales!$J:$W,12,0),0)</f>
        <v>0</v>
      </c>
      <c r="P5176" s="98">
        <f>IFERROR(VLOOKUP($F5176&amp;$C5176,Sales!$J:$W,13,0),0)</f>
        <v>0</v>
      </c>
      <c r="Q5176" s="98">
        <f>IFERROR(VLOOKUP($F5176&amp;$C5176,Sales!$A:$H,7,0),0)</f>
        <v>0</v>
      </c>
      <c r="R5176" s="41" t="str">
        <f t="shared" si="161"/>
        <v>ERROR</v>
      </c>
      <c r="S5176" s="15"/>
      <c r="T5176" s="15"/>
      <c r="U5176" s="15"/>
      <c r="V5176" s="15"/>
      <c r="W5176" s="15"/>
      <c r="X5176" s="15"/>
      <c r="Y5176" s="41"/>
      <c r="Z5176" s="41"/>
      <c r="AA5176" s="41"/>
      <c r="AB5176" s="15"/>
      <c r="AC5176" s="15"/>
      <c r="AD5176" s="15"/>
      <c r="AE5176" s="15"/>
      <c r="AF5176" s="15"/>
      <c r="AG5176" s="15"/>
      <c r="AH5176" s="15"/>
      <c r="AI5176" s="15"/>
      <c r="AJ5176" s="41"/>
      <c r="AK5176" s="15"/>
      <c r="AL5176" s="15"/>
      <c r="AM5176" s="15"/>
      <c r="AN5176" s="15"/>
      <c r="AO5176" s="15"/>
      <c r="AP5176" s="15"/>
      <c r="AQ5176" s="15"/>
      <c r="AR5176" s="15"/>
      <c r="AS5176" s="15"/>
      <c r="AT5176" s="15"/>
      <c r="AU5176" s="15"/>
      <c r="AV5176" s="15"/>
      <c r="AW5176" s="15"/>
      <c r="AX5176" s="15"/>
      <c r="AY5176" s="10"/>
      <c r="AZ5176" s="10">
        <v>1</v>
      </c>
      <c r="BA5176" t="s">
        <v>22</v>
      </c>
      <c r="BB5176" t="s">
        <v>88</v>
      </c>
      <c r="BD5176" s="39" t="str">
        <f t="shared" si="162"/>
        <v>RE930HBAALP8TWANID-46875880Rejoice</v>
      </c>
    </row>
    <row r="5177" spans="2:58" ht="13.5" customHeight="1" x14ac:dyDescent="0.35">
      <c r="B5177" s="10" t="s">
        <v>17</v>
      </c>
      <c r="C5177" s="10" t="s">
        <v>2329</v>
      </c>
      <c r="D5177" s="10" t="s">
        <v>650</v>
      </c>
      <c r="E5177" s="10" t="s">
        <v>194</v>
      </c>
      <c r="F5177" s="10" t="s">
        <v>660</v>
      </c>
      <c r="G5177" s="137" t="s">
        <v>2475</v>
      </c>
      <c r="H5177" s="10"/>
      <c r="I5177" s="10" t="s">
        <v>661</v>
      </c>
      <c r="J5177" s="83" t="s">
        <v>19589</v>
      </c>
      <c r="K5177" s="10" t="s">
        <v>7333</v>
      </c>
      <c r="L5177" s="98">
        <f>IFERROR(VLOOKUP($F5177&amp;$C5177,Sales!$J:$W,9,0),0)</f>
        <v>14251775.999999998</v>
      </c>
      <c r="M5177" s="98">
        <f>IFERROR(VLOOKUP($F5177&amp;$C5177,Sales!$J:$W,10,0),0)</f>
        <v>6616896</v>
      </c>
      <c r="N5177" s="98">
        <f>IFERROR(VLOOKUP($F5177&amp;$C5177,Sales!$J:$W,11,0),0)</f>
        <v>4241600</v>
      </c>
      <c r="O5177" s="98">
        <f>IFERROR(VLOOKUP($F5177&amp;$C5177,Sales!$J:$W,12,0),0)</f>
        <v>197.33333333333334</v>
      </c>
      <c r="P5177" s="98">
        <f>IFERROR(VLOOKUP($F5177&amp;$C5177,Sales!$J:$W,13,0),0)</f>
        <v>8370090.666666667</v>
      </c>
      <c r="Q5177" s="98">
        <f>IFERROR(VLOOKUP($F5177&amp;$C5177,Sales!$A:$H,7,0),0)</f>
        <v>0</v>
      </c>
      <c r="R5177" s="41" t="str">
        <f t="shared" si="161"/>
        <v>ERROR</v>
      </c>
      <c r="S5177" s="15"/>
      <c r="T5177" s="15"/>
      <c r="U5177" s="15"/>
      <c r="V5177" s="15"/>
      <c r="W5177" s="15"/>
      <c r="X5177" s="15"/>
      <c r="Y5177" s="41"/>
      <c r="Z5177" s="41"/>
      <c r="AA5177" s="41"/>
      <c r="AB5177" s="15"/>
      <c r="AC5177" s="15"/>
      <c r="AD5177" s="15"/>
      <c r="AE5177" s="15"/>
      <c r="AF5177" s="15"/>
      <c r="AG5177" s="15"/>
      <c r="AH5177" s="15"/>
      <c r="AI5177" s="15"/>
      <c r="AJ5177" s="41"/>
      <c r="AK5177" s="15"/>
      <c r="AL5177" s="15"/>
      <c r="AM5177" s="15"/>
      <c r="AN5177" s="15"/>
      <c r="AO5177" s="15"/>
      <c r="AP5177" s="15"/>
      <c r="AQ5177" s="15"/>
      <c r="AR5177" s="15"/>
      <c r="AS5177" s="15"/>
      <c r="AT5177" s="15"/>
      <c r="AU5177" s="15"/>
      <c r="AV5177" s="15"/>
      <c r="AW5177" s="15"/>
      <c r="AX5177" s="15"/>
      <c r="AY5177" s="10"/>
      <c r="AZ5177" s="10">
        <v>1</v>
      </c>
      <c r="BA5177" t="s">
        <v>22</v>
      </c>
      <c r="BB5177" t="s">
        <v>88</v>
      </c>
      <c r="BC5177" t="s">
        <v>17558</v>
      </c>
      <c r="BD5177" s="39" t="str">
        <f t="shared" si="162"/>
        <v>RE930HBAALP8TJANID-46875867Rejoice</v>
      </c>
    </row>
    <row r="5178" spans="2:58" ht="13.5" customHeight="1" x14ac:dyDescent="0.35">
      <c r="B5178" s="10" t="s">
        <v>17</v>
      </c>
      <c r="C5178" s="10" t="s">
        <v>2329</v>
      </c>
      <c r="D5178" s="10" t="s">
        <v>650</v>
      </c>
      <c r="E5178" s="10" t="s">
        <v>194</v>
      </c>
      <c r="F5178" s="10" t="s">
        <v>654</v>
      </c>
      <c r="G5178" s="137" t="s">
        <v>18055</v>
      </c>
      <c r="H5178" s="10"/>
      <c r="I5178" s="10" t="s">
        <v>655</v>
      </c>
      <c r="J5178" s="83" t="s">
        <v>19590</v>
      </c>
      <c r="K5178" s="10" t="s">
        <v>6426</v>
      </c>
      <c r="L5178" s="98">
        <f>IFERROR(VLOOKUP($F5178&amp;$C5178,Sales!$J:$W,9,0),0)</f>
        <v>0</v>
      </c>
      <c r="M5178" s="98">
        <f>IFERROR(VLOOKUP($F5178&amp;$C5178,Sales!$J:$W,10,0),0)</f>
        <v>0</v>
      </c>
      <c r="N5178" s="98">
        <f>IFERROR(VLOOKUP($F5178&amp;$C5178,Sales!$J:$W,11,0),0)</f>
        <v>0</v>
      </c>
      <c r="O5178" s="98">
        <f>IFERROR(VLOOKUP($F5178&amp;$C5178,Sales!$J:$W,12,0),0)</f>
        <v>0</v>
      </c>
      <c r="P5178" s="98">
        <f>IFERROR(VLOOKUP($F5178&amp;$C5178,Sales!$J:$W,13,0),0)</f>
        <v>0</v>
      </c>
      <c r="Q5178" s="98">
        <f>IFERROR(VLOOKUP($F5178&amp;$C5178,Sales!$A:$H,7,0),0)</f>
        <v>0</v>
      </c>
      <c r="R5178" s="41" t="str">
        <f t="shared" si="161"/>
        <v>ERROR</v>
      </c>
      <c r="S5178" s="15"/>
      <c r="T5178" s="15"/>
      <c r="U5178" s="15"/>
      <c r="V5178" s="15"/>
      <c r="W5178" s="15"/>
      <c r="X5178" s="15"/>
      <c r="Y5178" s="41"/>
      <c r="Z5178" s="41"/>
      <c r="AA5178" s="41"/>
      <c r="AB5178" s="15"/>
      <c r="AC5178" s="15"/>
      <c r="AD5178" s="15"/>
      <c r="AE5178" s="15"/>
      <c r="AF5178" s="15"/>
      <c r="AG5178" s="15"/>
      <c r="AH5178" s="15"/>
      <c r="AI5178" s="15"/>
      <c r="AJ5178" s="41"/>
      <c r="AK5178" s="15"/>
      <c r="AL5178" s="15"/>
      <c r="AM5178" s="15"/>
      <c r="AN5178" s="15"/>
      <c r="AO5178" s="15"/>
      <c r="AP5178" s="15"/>
      <c r="AQ5178" s="15"/>
      <c r="AR5178" s="15"/>
      <c r="AS5178" s="15"/>
      <c r="AT5178" s="15"/>
      <c r="AU5178" s="15"/>
      <c r="AV5178" s="15"/>
      <c r="AW5178" s="15"/>
      <c r="AX5178" s="15"/>
      <c r="AY5178" s="10"/>
      <c r="AZ5178" s="10">
        <v>1</v>
      </c>
      <c r="BA5178" t="s">
        <v>22</v>
      </c>
      <c r="BB5178" t="s">
        <v>88</v>
      </c>
      <c r="BD5178" s="39" t="str">
        <f t="shared" si="162"/>
        <v>RE930HBABEQ4IPANID-115734384Rejoice</v>
      </c>
    </row>
    <row r="5179" spans="2:58" ht="13.5" customHeight="1" x14ac:dyDescent="0.35">
      <c r="B5179" s="10" t="s">
        <v>17</v>
      </c>
      <c r="C5179" s="10" t="s">
        <v>2329</v>
      </c>
      <c r="D5179" s="10" t="s">
        <v>650</v>
      </c>
      <c r="E5179" s="10" t="s">
        <v>194</v>
      </c>
      <c r="F5179" s="10" t="s">
        <v>674</v>
      </c>
      <c r="G5179" s="137" t="s">
        <v>2478</v>
      </c>
      <c r="H5179" s="10"/>
      <c r="I5179" s="10" t="s">
        <v>675</v>
      </c>
      <c r="J5179" s="83" t="s">
        <v>19591</v>
      </c>
      <c r="K5179" s="10" t="s">
        <v>3028</v>
      </c>
      <c r="L5179" s="98">
        <f>IFERROR(VLOOKUP($F5179&amp;$C5179,Sales!$J:$W,9,0),0)</f>
        <v>0</v>
      </c>
      <c r="M5179" s="98">
        <f>IFERROR(VLOOKUP($F5179&amp;$C5179,Sales!$J:$W,10,0),0)</f>
        <v>0</v>
      </c>
      <c r="N5179" s="98">
        <f>IFERROR(VLOOKUP($F5179&amp;$C5179,Sales!$J:$W,11,0),0)</f>
        <v>0</v>
      </c>
      <c r="O5179" s="98">
        <f>IFERROR(VLOOKUP($F5179&amp;$C5179,Sales!$J:$W,12,0),0)</f>
        <v>0</v>
      </c>
      <c r="P5179" s="98">
        <f>IFERROR(VLOOKUP($F5179&amp;$C5179,Sales!$J:$W,13,0),0)</f>
        <v>0</v>
      </c>
      <c r="Q5179" s="98">
        <f>IFERROR(VLOOKUP($F5179&amp;$C5179,Sales!$A:$H,7,0),0)</f>
        <v>0</v>
      </c>
      <c r="R5179" s="41" t="str">
        <f t="shared" si="161"/>
        <v>ERROR</v>
      </c>
      <c r="S5179" s="15"/>
      <c r="T5179" s="15"/>
      <c r="U5179" s="15"/>
      <c r="V5179" s="15"/>
      <c r="W5179" s="15"/>
      <c r="X5179" s="15"/>
      <c r="Y5179" s="41"/>
      <c r="Z5179" s="41"/>
      <c r="AA5179" s="41"/>
      <c r="AB5179" s="15"/>
      <c r="AC5179" s="15"/>
      <c r="AD5179" s="15"/>
      <c r="AE5179" s="15"/>
      <c r="AF5179" s="15"/>
      <c r="AG5179" s="15"/>
      <c r="AH5179" s="15"/>
      <c r="AI5179" s="15"/>
      <c r="AJ5179" s="41"/>
      <c r="AK5179" s="15"/>
      <c r="AL5179" s="15"/>
      <c r="AM5179" s="15"/>
      <c r="AN5179" s="15"/>
      <c r="AO5179" s="15"/>
      <c r="AP5179" s="15"/>
      <c r="AQ5179" s="15"/>
      <c r="AR5179" s="15"/>
      <c r="AS5179" s="15"/>
      <c r="AT5179" s="15"/>
      <c r="AU5179" s="15"/>
      <c r="AV5179" s="15"/>
      <c r="AW5179" s="15"/>
      <c r="AX5179" s="82"/>
      <c r="AY5179" s="10"/>
      <c r="AZ5179" s="10">
        <v>1</v>
      </c>
      <c r="BA5179" t="s">
        <v>22</v>
      </c>
      <c r="BB5179" t="s">
        <v>88</v>
      </c>
      <c r="BD5179" s="39" t="str">
        <f t="shared" si="162"/>
        <v>RE930HBABEQ4L0ANID-115734494Rejoice</v>
      </c>
      <c r="BE5179" s="1">
        <v>44930</v>
      </c>
      <c r="BF5179" t="s">
        <v>17618</v>
      </c>
    </row>
    <row r="5180" spans="2:58" ht="13.5" customHeight="1" x14ac:dyDescent="0.35">
      <c r="B5180" s="10" t="s">
        <v>17</v>
      </c>
      <c r="C5180" s="10" t="s">
        <v>2329</v>
      </c>
      <c r="D5180" s="10" t="s">
        <v>650</v>
      </c>
      <c r="E5180" s="10" t="s">
        <v>194</v>
      </c>
      <c r="F5180" s="10" t="s">
        <v>653</v>
      </c>
      <c r="G5180" s="137" t="s">
        <v>18056</v>
      </c>
      <c r="H5180" s="10"/>
      <c r="I5180" s="10" t="s">
        <v>6281</v>
      </c>
      <c r="J5180" s="83" t="s">
        <v>19592</v>
      </c>
      <c r="K5180" s="10" t="s">
        <v>18057</v>
      </c>
      <c r="L5180" s="98">
        <f>IFERROR(VLOOKUP($F5180&amp;$C5180,Sales!$J:$W,9,0),0)</f>
        <v>0</v>
      </c>
      <c r="M5180" s="98">
        <f>IFERROR(VLOOKUP($F5180&amp;$C5180,Sales!$J:$W,10,0),0)</f>
        <v>0</v>
      </c>
      <c r="N5180" s="98">
        <f>IFERROR(VLOOKUP($F5180&amp;$C5180,Sales!$J:$W,11,0),0)</f>
        <v>0</v>
      </c>
      <c r="O5180" s="98">
        <f>IFERROR(VLOOKUP($F5180&amp;$C5180,Sales!$J:$W,12,0),0)</f>
        <v>0</v>
      </c>
      <c r="P5180" s="98">
        <f>IFERROR(VLOOKUP($F5180&amp;$C5180,Sales!$J:$W,13,0),0)</f>
        <v>0</v>
      </c>
      <c r="Q5180" s="98">
        <f>IFERROR(VLOOKUP($F5180&amp;$C5180,Sales!$A:$H,7,0),0)</f>
        <v>0</v>
      </c>
      <c r="R5180" s="41" t="str">
        <f t="shared" si="161"/>
        <v>ERROR</v>
      </c>
      <c r="S5180" s="15"/>
      <c r="T5180" s="15"/>
      <c r="U5180" s="15"/>
      <c r="V5180" s="15"/>
      <c r="W5180" s="15"/>
      <c r="X5180" s="15"/>
      <c r="Y5180" s="41"/>
      <c r="Z5180" s="41"/>
      <c r="AA5180" s="41"/>
      <c r="AB5180" s="15"/>
      <c r="AC5180" s="15"/>
      <c r="AD5180" s="15"/>
      <c r="AE5180" s="15"/>
      <c r="AF5180" s="15"/>
      <c r="AG5180" s="15"/>
      <c r="AH5180" s="15"/>
      <c r="AI5180" s="15"/>
      <c r="AJ5180" s="41"/>
      <c r="AK5180" s="15"/>
      <c r="AL5180" s="15"/>
      <c r="AM5180" s="15"/>
      <c r="AN5180" s="15"/>
      <c r="AO5180" s="15"/>
      <c r="AP5180" s="15"/>
      <c r="AQ5180" s="15"/>
      <c r="AR5180" s="15"/>
      <c r="AS5180" s="15"/>
      <c r="AT5180" s="15"/>
      <c r="AU5180" s="15"/>
      <c r="AV5180" s="15"/>
      <c r="AW5180" s="15"/>
      <c r="AX5180" s="15"/>
      <c r="AY5180" s="10"/>
      <c r="AZ5180" s="10">
        <v>1</v>
      </c>
      <c r="BA5180" t="s">
        <v>22</v>
      </c>
      <c r="BB5180" t="s">
        <v>88</v>
      </c>
      <c r="BD5180" s="39" t="str">
        <f t="shared" si="162"/>
        <v>RE930HBABEQ4PWANID-115734721Rejoice</v>
      </c>
    </row>
    <row r="5181" spans="2:58" ht="13.5" customHeight="1" x14ac:dyDescent="0.35">
      <c r="B5181" s="10" t="s">
        <v>17</v>
      </c>
      <c r="C5181" s="10" t="s">
        <v>2329</v>
      </c>
      <c r="D5181" s="10" t="s">
        <v>650</v>
      </c>
      <c r="E5181" s="10" t="s">
        <v>194</v>
      </c>
      <c r="F5181" s="10" t="s">
        <v>769</v>
      </c>
      <c r="G5181" s="137" t="s">
        <v>18058</v>
      </c>
      <c r="H5181" s="10"/>
      <c r="I5181" s="10" t="s">
        <v>6205</v>
      </c>
      <c r="J5181" s="83" t="s">
        <v>19593</v>
      </c>
      <c r="K5181" s="10" t="s">
        <v>18059</v>
      </c>
      <c r="L5181" s="98">
        <f>IFERROR(VLOOKUP($F5181&amp;$C5181,Sales!$J:$W,9,0),0)</f>
        <v>0</v>
      </c>
      <c r="M5181" s="98">
        <f>IFERROR(VLOOKUP($F5181&amp;$C5181,Sales!$J:$W,10,0),0)</f>
        <v>0</v>
      </c>
      <c r="N5181" s="98">
        <f>IFERROR(VLOOKUP($F5181&amp;$C5181,Sales!$J:$W,11,0),0)</f>
        <v>0</v>
      </c>
      <c r="O5181" s="98">
        <f>IFERROR(VLOOKUP($F5181&amp;$C5181,Sales!$J:$W,12,0),0)</f>
        <v>0</v>
      </c>
      <c r="P5181" s="98">
        <f>IFERROR(VLOOKUP($F5181&amp;$C5181,Sales!$J:$W,13,0),0)</f>
        <v>0</v>
      </c>
      <c r="Q5181" s="98">
        <f>IFERROR(VLOOKUP($F5181&amp;$C5181,Sales!$A:$H,7,0),0)</f>
        <v>0</v>
      </c>
      <c r="R5181" s="41" t="str">
        <f t="shared" si="161"/>
        <v>ERROR</v>
      </c>
      <c r="S5181" s="15"/>
      <c r="T5181" s="15"/>
      <c r="U5181" s="15"/>
      <c r="V5181" s="15"/>
      <c r="W5181" s="15"/>
      <c r="X5181" s="15"/>
      <c r="Y5181" s="41"/>
      <c r="Z5181" s="41"/>
      <c r="AA5181" s="41"/>
      <c r="AB5181" s="15"/>
      <c r="AC5181" s="15"/>
      <c r="AD5181" s="15"/>
      <c r="AE5181" s="15"/>
      <c r="AF5181" s="15"/>
      <c r="AG5181" s="15"/>
      <c r="AH5181" s="15"/>
      <c r="AI5181" s="15"/>
      <c r="AJ5181" s="41"/>
      <c r="AK5181" s="15"/>
      <c r="AL5181" s="15"/>
      <c r="AM5181" s="15"/>
      <c r="AN5181" s="15"/>
      <c r="AO5181" s="15"/>
      <c r="AP5181" s="15"/>
      <c r="AQ5181" s="15"/>
      <c r="AR5181" s="15"/>
      <c r="AS5181" s="15"/>
      <c r="AT5181" s="15"/>
      <c r="AU5181" s="15"/>
      <c r="AV5181" s="15"/>
      <c r="AW5181" s="15"/>
      <c r="AX5181" s="15"/>
      <c r="AY5181" s="10"/>
      <c r="AZ5181" s="10">
        <v>1</v>
      </c>
      <c r="BA5181" t="s">
        <v>22</v>
      </c>
      <c r="BB5181" t="s">
        <v>88</v>
      </c>
      <c r="BD5181" s="39" t="str">
        <f t="shared" si="162"/>
        <v>RE930HBABEQ4M7ANID-115734552Rejoice</v>
      </c>
    </row>
    <row r="5182" spans="2:58" ht="13.5" customHeight="1" x14ac:dyDescent="0.35">
      <c r="B5182" s="10" t="s">
        <v>17</v>
      </c>
      <c r="C5182" s="10" t="s">
        <v>2329</v>
      </c>
      <c r="D5182" s="10" t="s">
        <v>650</v>
      </c>
      <c r="E5182" s="10" t="s">
        <v>194</v>
      </c>
      <c r="F5182" s="10" t="s">
        <v>688</v>
      </c>
      <c r="G5182" s="137" t="s">
        <v>18060</v>
      </c>
      <c r="H5182" s="10"/>
      <c r="I5182" s="10" t="s">
        <v>689</v>
      </c>
      <c r="J5182" s="83" t="s">
        <v>19594</v>
      </c>
      <c r="K5182" s="10" t="s">
        <v>2868</v>
      </c>
      <c r="L5182" s="98">
        <f>IFERROR(VLOOKUP($F5182&amp;$C5182,Sales!$J:$W,9,0),0)</f>
        <v>0</v>
      </c>
      <c r="M5182" s="98">
        <f>IFERROR(VLOOKUP($F5182&amp;$C5182,Sales!$J:$W,10,0),0)</f>
        <v>0</v>
      </c>
      <c r="N5182" s="98">
        <f>IFERROR(VLOOKUP($F5182&amp;$C5182,Sales!$J:$W,11,0),0)</f>
        <v>0</v>
      </c>
      <c r="O5182" s="98">
        <f>IFERROR(VLOOKUP($F5182&amp;$C5182,Sales!$J:$W,12,0),0)</f>
        <v>0</v>
      </c>
      <c r="P5182" s="98">
        <f>IFERROR(VLOOKUP($F5182&amp;$C5182,Sales!$J:$W,13,0),0)</f>
        <v>0</v>
      </c>
      <c r="Q5182" s="98">
        <f>IFERROR(VLOOKUP($F5182&amp;$C5182,Sales!$A:$H,7,0),0)</f>
        <v>0</v>
      </c>
      <c r="R5182" s="41" t="str">
        <f t="shared" si="161"/>
        <v>ERROR</v>
      </c>
      <c r="S5182" s="15"/>
      <c r="T5182" s="15"/>
      <c r="U5182" s="15"/>
      <c r="V5182" s="15"/>
      <c r="W5182" s="15"/>
      <c r="X5182" s="15"/>
      <c r="Y5182" s="41"/>
      <c r="Z5182" s="41"/>
      <c r="AA5182" s="41"/>
      <c r="AB5182" s="15"/>
      <c r="AC5182" s="15"/>
      <c r="AD5182" s="154"/>
      <c r="AE5182" s="15"/>
      <c r="AF5182" s="15"/>
      <c r="AG5182" s="15"/>
      <c r="AH5182" s="15"/>
      <c r="AI5182" s="15"/>
      <c r="AJ5182" s="41"/>
      <c r="AK5182" s="15"/>
      <c r="AL5182" s="15"/>
      <c r="AM5182" s="15"/>
      <c r="AN5182" s="15"/>
      <c r="AO5182" s="15"/>
      <c r="AP5182" s="15"/>
      <c r="AQ5182" s="15"/>
      <c r="AR5182" s="15"/>
      <c r="AS5182" s="15"/>
      <c r="AT5182" s="15"/>
      <c r="AU5182" s="15"/>
      <c r="AV5182" s="15"/>
      <c r="AW5182" s="15"/>
      <c r="AX5182" s="82"/>
      <c r="AY5182" s="10"/>
      <c r="AZ5182" s="10">
        <v>1</v>
      </c>
      <c r="BA5182" t="s">
        <v>22</v>
      </c>
      <c r="BB5182" t="s">
        <v>88</v>
      </c>
      <c r="BD5182" s="39" t="str">
        <f t="shared" si="162"/>
        <v>RE930HBABEQ4QQANID-115734757Rejoice</v>
      </c>
      <c r="BE5182" t="s">
        <v>17438</v>
      </c>
      <c r="BF5182" t="s">
        <v>17364</v>
      </c>
    </row>
    <row r="5183" spans="2:58" ht="13.5" customHeight="1" x14ac:dyDescent="0.35">
      <c r="B5183" s="10" t="s">
        <v>17</v>
      </c>
      <c r="C5183" s="10" t="s">
        <v>2329</v>
      </c>
      <c r="D5183" s="10" t="s">
        <v>650</v>
      </c>
      <c r="E5183" s="10" t="s">
        <v>194</v>
      </c>
      <c r="F5183" s="10" t="s">
        <v>672</v>
      </c>
      <c r="G5183" s="137" t="s">
        <v>18061</v>
      </c>
      <c r="H5183" s="10"/>
      <c r="I5183" s="10" t="s">
        <v>673</v>
      </c>
      <c r="J5183" s="83" t="s">
        <v>19595</v>
      </c>
      <c r="K5183" s="10" t="s">
        <v>3131</v>
      </c>
      <c r="L5183" s="98">
        <f>IFERROR(VLOOKUP($F5183&amp;$C5183,Sales!$J:$W,9,0),0)</f>
        <v>0</v>
      </c>
      <c r="M5183" s="98">
        <f>IFERROR(VLOOKUP($F5183&amp;$C5183,Sales!$J:$W,10,0),0)</f>
        <v>0</v>
      </c>
      <c r="N5183" s="98">
        <f>IFERROR(VLOOKUP($F5183&amp;$C5183,Sales!$J:$W,11,0),0)</f>
        <v>0</v>
      </c>
      <c r="O5183" s="98">
        <f>IFERROR(VLOOKUP($F5183&amp;$C5183,Sales!$J:$W,12,0),0)</f>
        <v>0</v>
      </c>
      <c r="P5183" s="98">
        <f>IFERROR(VLOOKUP($F5183&amp;$C5183,Sales!$J:$W,13,0),0)</f>
        <v>0</v>
      </c>
      <c r="Q5183" s="98">
        <f>IFERROR(VLOOKUP($F5183&amp;$C5183,Sales!$A:$H,7,0),0)</f>
        <v>0</v>
      </c>
      <c r="R5183" s="41" t="str">
        <f t="shared" si="161"/>
        <v>ERROR</v>
      </c>
      <c r="S5183" s="15"/>
      <c r="T5183" s="15"/>
      <c r="U5183" s="15"/>
      <c r="V5183" s="15"/>
      <c r="W5183" s="15"/>
      <c r="X5183" s="15"/>
      <c r="Y5183" s="41"/>
      <c r="Z5183" s="41"/>
      <c r="AA5183" s="41"/>
      <c r="AB5183" s="15"/>
      <c r="AC5183" s="15"/>
      <c r="AD5183" s="15"/>
      <c r="AE5183" s="15"/>
      <c r="AF5183" s="15"/>
      <c r="AG5183" s="15"/>
      <c r="AH5183" s="15"/>
      <c r="AI5183" s="15"/>
      <c r="AJ5183" s="41"/>
      <c r="AK5183" s="15"/>
      <c r="AL5183" s="15"/>
      <c r="AM5183" s="15"/>
      <c r="AN5183" s="15"/>
      <c r="AO5183" s="15"/>
      <c r="AP5183" s="15"/>
      <c r="AQ5183" s="15"/>
      <c r="AR5183" s="15"/>
      <c r="AS5183" s="15"/>
      <c r="AT5183" s="15"/>
      <c r="AU5183" s="15"/>
      <c r="AV5183" s="15"/>
      <c r="AW5183" s="15"/>
      <c r="AX5183" s="82"/>
      <c r="AY5183" s="10"/>
      <c r="AZ5183" s="10">
        <v>1</v>
      </c>
      <c r="BA5183" t="s">
        <v>22</v>
      </c>
      <c r="BB5183" t="s">
        <v>88</v>
      </c>
      <c r="BD5183" s="39" t="str">
        <f t="shared" si="162"/>
        <v>RE930HBABEQ4NHANID-115734616Rejoice</v>
      </c>
      <c r="BE5183" s="81">
        <v>44883</v>
      </c>
      <c r="BF5183" t="s">
        <v>13968</v>
      </c>
    </row>
    <row r="5184" spans="2:58" ht="13.5" customHeight="1" x14ac:dyDescent="0.35">
      <c r="B5184" s="10" t="s">
        <v>17</v>
      </c>
      <c r="C5184" s="10" t="s">
        <v>2329</v>
      </c>
      <c r="D5184" s="10" t="s">
        <v>650</v>
      </c>
      <c r="E5184" s="10" t="s">
        <v>194</v>
      </c>
      <c r="F5184" s="10" t="s">
        <v>18062</v>
      </c>
      <c r="G5184" s="137" t="s">
        <v>18063</v>
      </c>
      <c r="H5184" s="10"/>
      <c r="I5184" s="10" t="s">
        <v>1484</v>
      </c>
      <c r="J5184" s="83" t="s">
        <v>19596</v>
      </c>
      <c r="K5184" s="10" t="s">
        <v>18064</v>
      </c>
      <c r="L5184" s="98">
        <f>IFERROR(VLOOKUP($F5184&amp;$C5184,Sales!$J:$W,9,0),0)</f>
        <v>0</v>
      </c>
      <c r="M5184" s="98">
        <f>IFERROR(VLOOKUP($F5184&amp;$C5184,Sales!$J:$W,10,0),0)</f>
        <v>0</v>
      </c>
      <c r="N5184" s="98">
        <f>IFERROR(VLOOKUP($F5184&amp;$C5184,Sales!$J:$W,11,0),0)</f>
        <v>0</v>
      </c>
      <c r="O5184" s="98">
        <f>IFERROR(VLOOKUP($F5184&amp;$C5184,Sales!$J:$W,12,0),0)</f>
        <v>0</v>
      </c>
      <c r="P5184" s="98">
        <f>IFERROR(VLOOKUP($F5184&amp;$C5184,Sales!$J:$W,13,0),0)</f>
        <v>0</v>
      </c>
      <c r="Q5184" s="98">
        <f>IFERROR(VLOOKUP($F5184&amp;$C5184,Sales!$A:$H,7,0),0)</f>
        <v>0</v>
      </c>
      <c r="R5184" s="41" t="str">
        <f t="shared" si="161"/>
        <v>ERROR</v>
      </c>
      <c r="S5184" s="15"/>
      <c r="T5184" s="15"/>
      <c r="U5184" s="15"/>
      <c r="V5184" s="15"/>
      <c r="W5184" s="15"/>
      <c r="X5184" s="15"/>
      <c r="Y5184" s="41"/>
      <c r="Z5184" s="41"/>
      <c r="AA5184" s="41"/>
      <c r="AB5184" s="15"/>
      <c r="AC5184" s="15"/>
      <c r="AD5184" s="15"/>
      <c r="AE5184" s="15"/>
      <c r="AF5184" s="15"/>
      <c r="AG5184" s="15"/>
      <c r="AH5184" s="15"/>
      <c r="AI5184" s="15"/>
      <c r="AJ5184" s="41"/>
      <c r="AK5184" s="15"/>
      <c r="AL5184" s="15"/>
      <c r="AM5184" s="15"/>
      <c r="AN5184" s="15"/>
      <c r="AO5184" s="15"/>
      <c r="AP5184" s="15"/>
      <c r="AQ5184" s="15"/>
      <c r="AR5184" s="15"/>
      <c r="AS5184" s="15"/>
      <c r="AT5184" s="15"/>
      <c r="AU5184" s="15"/>
      <c r="AV5184" s="15"/>
      <c r="AW5184" s="15"/>
      <c r="AX5184" s="15"/>
      <c r="AY5184" s="10"/>
      <c r="AZ5184" s="10">
        <v>1</v>
      </c>
      <c r="BA5184" t="s">
        <v>22</v>
      </c>
      <c r="BB5184" t="s">
        <v>88</v>
      </c>
      <c r="BD5184" s="39" t="str">
        <f t="shared" si="162"/>
        <v>RE930HBAALP8TUANID-46875878Rejoice</v>
      </c>
    </row>
    <row r="5185" spans="2:59" ht="13.5" customHeight="1" x14ac:dyDescent="0.35">
      <c r="B5185" s="10" t="s">
        <v>17</v>
      </c>
      <c r="C5185" s="10" t="s">
        <v>2329</v>
      </c>
      <c r="D5185" s="10" t="s">
        <v>650</v>
      </c>
      <c r="E5185" s="10" t="s">
        <v>194</v>
      </c>
      <c r="F5185" s="10" t="s">
        <v>6428</v>
      </c>
      <c r="G5185" s="137" t="s">
        <v>18065</v>
      </c>
      <c r="H5185" s="10"/>
      <c r="I5185" s="10" t="s">
        <v>6204</v>
      </c>
      <c r="J5185" s="83" t="s">
        <v>19597</v>
      </c>
      <c r="K5185" s="10" t="s">
        <v>18066</v>
      </c>
      <c r="L5185" s="98">
        <f>IFERROR(VLOOKUP($F5185&amp;$C5185,Sales!$J:$W,9,0),0)</f>
        <v>0</v>
      </c>
      <c r="M5185" s="98">
        <f>IFERROR(VLOOKUP($F5185&amp;$C5185,Sales!$J:$W,10,0),0)</f>
        <v>0</v>
      </c>
      <c r="N5185" s="98">
        <f>IFERROR(VLOOKUP($F5185&amp;$C5185,Sales!$J:$W,11,0),0)</f>
        <v>0</v>
      </c>
      <c r="O5185" s="98">
        <f>IFERROR(VLOOKUP($F5185&amp;$C5185,Sales!$J:$W,12,0),0)</f>
        <v>0</v>
      </c>
      <c r="P5185" s="98">
        <f>IFERROR(VLOOKUP($F5185&amp;$C5185,Sales!$J:$W,13,0),0)</f>
        <v>0</v>
      </c>
      <c r="Q5185" s="98">
        <f>IFERROR(VLOOKUP($F5185&amp;$C5185,Sales!$A:$H,7,0),0)</f>
        <v>0</v>
      </c>
      <c r="R5185" s="41" t="str">
        <f t="shared" si="161"/>
        <v>ERROR</v>
      </c>
      <c r="S5185" s="15"/>
      <c r="T5185" s="15"/>
      <c r="U5185" s="15"/>
      <c r="V5185" s="15"/>
      <c r="W5185" s="15"/>
      <c r="X5185" s="15"/>
      <c r="Y5185" s="41"/>
      <c r="Z5185" s="41"/>
      <c r="AA5185" s="41"/>
      <c r="AB5185" s="15"/>
      <c r="AC5185" s="15"/>
      <c r="AD5185" s="15"/>
      <c r="AE5185" s="15"/>
      <c r="AF5185" s="15"/>
      <c r="AG5185" s="15"/>
      <c r="AH5185" s="15"/>
      <c r="AI5185" s="15"/>
      <c r="AJ5185" s="41"/>
      <c r="AK5185" s="15"/>
      <c r="AL5185" s="15"/>
      <c r="AM5185" s="15"/>
      <c r="AN5185" s="15"/>
      <c r="AO5185" s="15"/>
      <c r="AP5185" s="15"/>
      <c r="AQ5185" s="15"/>
      <c r="AR5185" s="15"/>
      <c r="AS5185" s="15"/>
      <c r="AT5185" s="15"/>
      <c r="AU5185" s="15"/>
      <c r="AV5185" s="15"/>
      <c r="AW5185" s="15"/>
      <c r="AX5185" s="15"/>
      <c r="AY5185" s="10"/>
      <c r="AZ5185" s="10">
        <v>1</v>
      </c>
      <c r="BA5185" t="s">
        <v>22</v>
      </c>
      <c r="BB5185" t="s">
        <v>88</v>
      </c>
      <c r="BD5185" s="39" t="str">
        <f t="shared" si="162"/>
        <v>RE930HBAALP8TQANID-46875874Rejoice</v>
      </c>
    </row>
    <row r="5186" spans="2:59" ht="13.5" customHeight="1" x14ac:dyDescent="0.35">
      <c r="B5186" s="10" t="s">
        <v>17</v>
      </c>
      <c r="C5186" s="10" t="s">
        <v>2329</v>
      </c>
      <c r="D5186" s="10" t="s">
        <v>650</v>
      </c>
      <c r="E5186" s="10" t="s">
        <v>194</v>
      </c>
      <c r="F5186" s="10" t="s">
        <v>6155</v>
      </c>
      <c r="G5186" s="137" t="s">
        <v>18067</v>
      </c>
      <c r="H5186" s="10"/>
      <c r="I5186" s="10" t="s">
        <v>2055</v>
      </c>
      <c r="J5186" s="83" t="s">
        <v>19598</v>
      </c>
      <c r="K5186" s="10" t="s">
        <v>18068</v>
      </c>
      <c r="L5186" s="98">
        <f>IFERROR(VLOOKUP($F5186&amp;$C5186,Sales!$J:$W,9,0),0)</f>
        <v>0</v>
      </c>
      <c r="M5186" s="98">
        <f>IFERROR(VLOOKUP($F5186&amp;$C5186,Sales!$J:$W,10,0),0)</f>
        <v>0</v>
      </c>
      <c r="N5186" s="98">
        <f>IFERROR(VLOOKUP($F5186&amp;$C5186,Sales!$J:$W,11,0),0)</f>
        <v>0</v>
      </c>
      <c r="O5186" s="98">
        <f>IFERROR(VLOOKUP($F5186&amp;$C5186,Sales!$J:$W,12,0),0)</f>
        <v>0</v>
      </c>
      <c r="P5186" s="98">
        <f>IFERROR(VLOOKUP($F5186&amp;$C5186,Sales!$J:$W,13,0),0)</f>
        <v>0</v>
      </c>
      <c r="Q5186" s="98">
        <f>IFERROR(VLOOKUP($F5186&amp;$C5186,Sales!$A:$H,7,0),0)</f>
        <v>0</v>
      </c>
      <c r="R5186" s="41" t="str">
        <f t="shared" si="161"/>
        <v>ERROR</v>
      </c>
      <c r="S5186" s="15"/>
      <c r="T5186" s="15"/>
      <c r="U5186" s="15"/>
      <c r="V5186" s="15"/>
      <c r="W5186" s="15"/>
      <c r="X5186" s="15"/>
      <c r="Y5186" s="41"/>
      <c r="Z5186" s="41"/>
      <c r="AA5186" s="41"/>
      <c r="AB5186" s="15"/>
      <c r="AC5186" s="15"/>
      <c r="AD5186" s="15"/>
      <c r="AE5186" s="15"/>
      <c r="AF5186" s="15"/>
      <c r="AG5186" s="15"/>
      <c r="AH5186" s="15"/>
      <c r="AI5186" s="15"/>
      <c r="AJ5186" s="41"/>
      <c r="AK5186" s="15"/>
      <c r="AL5186" s="15"/>
      <c r="AM5186" s="15"/>
      <c r="AN5186" s="15"/>
      <c r="AO5186" s="15"/>
      <c r="AP5186" s="15"/>
      <c r="AQ5186" s="15"/>
      <c r="AR5186" s="15"/>
      <c r="AS5186" s="15"/>
      <c r="AT5186" s="15"/>
      <c r="AU5186" s="15"/>
      <c r="AV5186" s="15"/>
      <c r="AW5186" s="15"/>
      <c r="AX5186" s="15"/>
      <c r="AY5186" s="10"/>
      <c r="AZ5186" s="10">
        <v>1</v>
      </c>
      <c r="BA5186" t="s">
        <v>22</v>
      </c>
      <c r="BB5186" t="s">
        <v>88</v>
      </c>
      <c r="BD5186" s="39" t="str">
        <f t="shared" si="162"/>
        <v>RE930HBAALP8TOANID-46875870Rejoice</v>
      </c>
    </row>
    <row r="5187" spans="2:59" ht="13.5" customHeight="1" x14ac:dyDescent="0.35">
      <c r="B5187" s="10" t="s">
        <v>17</v>
      </c>
      <c r="C5187" s="10" t="s">
        <v>2329</v>
      </c>
      <c r="D5187" s="10" t="s">
        <v>650</v>
      </c>
      <c r="E5187" s="10" t="s">
        <v>194</v>
      </c>
      <c r="F5187" s="10" t="s">
        <v>762</v>
      </c>
      <c r="G5187" s="137" t="s">
        <v>18069</v>
      </c>
      <c r="H5187" s="10"/>
      <c r="I5187" s="149" t="s">
        <v>763</v>
      </c>
      <c r="J5187" s="83" t="s">
        <v>19599</v>
      </c>
      <c r="K5187" s="10" t="s">
        <v>7343</v>
      </c>
      <c r="L5187" s="98">
        <f>IFERROR(VLOOKUP($F5187&amp;$C5187,Sales!$J:$W,9,0),0)</f>
        <v>0</v>
      </c>
      <c r="M5187" s="98">
        <f>IFERROR(VLOOKUP($F5187&amp;$C5187,Sales!$J:$W,10,0),0)</f>
        <v>0</v>
      </c>
      <c r="N5187" s="98">
        <f>IFERROR(VLOOKUP($F5187&amp;$C5187,Sales!$J:$W,11,0),0)</f>
        <v>0</v>
      </c>
      <c r="O5187" s="98">
        <f>IFERROR(VLOOKUP($F5187&amp;$C5187,Sales!$J:$W,12,0),0)</f>
        <v>0</v>
      </c>
      <c r="P5187" s="98">
        <f>IFERROR(VLOOKUP($F5187&amp;$C5187,Sales!$J:$W,13,0),0)</f>
        <v>0</v>
      </c>
      <c r="Q5187" s="98">
        <f>IFERROR(VLOOKUP($F5187&amp;$C5187,Sales!$A:$H,7,0),0)</f>
        <v>0</v>
      </c>
      <c r="R5187" s="41">
        <f t="shared" si="161"/>
        <v>1</v>
      </c>
      <c r="S5187" s="15">
        <v>1</v>
      </c>
      <c r="T5187" s="15"/>
      <c r="U5187" s="15"/>
      <c r="V5187" s="15">
        <v>1</v>
      </c>
      <c r="W5187" s="15">
        <v>1</v>
      </c>
      <c r="X5187" s="15">
        <v>1</v>
      </c>
      <c r="Y5187" s="41">
        <v>1</v>
      </c>
      <c r="Z5187" s="41">
        <v>1</v>
      </c>
      <c r="AA5187" s="15"/>
      <c r="AB5187" s="15"/>
      <c r="AC5187" s="15"/>
      <c r="AD5187" s="15"/>
      <c r="AE5187" s="15"/>
      <c r="AF5187" s="15"/>
      <c r="AG5187" s="15"/>
      <c r="AH5187" s="15"/>
      <c r="AI5187" s="15"/>
      <c r="AJ5187" s="15"/>
      <c r="AK5187" s="15"/>
      <c r="AL5187" s="15"/>
      <c r="AM5187" s="15"/>
      <c r="AN5187" s="15"/>
      <c r="AO5187" s="15"/>
      <c r="AP5187" s="15"/>
      <c r="AQ5187" s="15"/>
      <c r="AR5187" s="15"/>
      <c r="AS5187" s="15"/>
      <c r="AT5187" s="15"/>
      <c r="AU5187" s="15"/>
      <c r="AV5187" s="15"/>
      <c r="AW5187" s="15"/>
      <c r="AX5187" s="15"/>
      <c r="AY5187" s="10"/>
      <c r="AZ5187" s="10">
        <v>1</v>
      </c>
      <c r="BA5187" t="s">
        <v>22</v>
      </c>
      <c r="BB5187" t="s">
        <v>23</v>
      </c>
      <c r="BD5187" s="39" t="str">
        <f t="shared" si="162"/>
        <v>RE930HBAALP8TNANID-46875869Rejoice</v>
      </c>
      <c r="BG5187" t="s">
        <v>17336</v>
      </c>
    </row>
    <row r="5188" spans="2:59" ht="13.5" customHeight="1" x14ac:dyDescent="0.35">
      <c r="B5188" s="10" t="s">
        <v>17</v>
      </c>
      <c r="C5188" s="10" t="s">
        <v>2329</v>
      </c>
      <c r="D5188" s="10" t="s">
        <v>650</v>
      </c>
      <c r="E5188" s="10" t="s">
        <v>194</v>
      </c>
      <c r="F5188" s="10" t="s">
        <v>6103</v>
      </c>
      <c r="G5188" s="137" t="s">
        <v>18070</v>
      </c>
      <c r="H5188" s="10"/>
      <c r="I5188" s="149" t="s">
        <v>6429</v>
      </c>
      <c r="J5188" s="83" t="s">
        <v>19600</v>
      </c>
      <c r="K5188" s="10" t="s">
        <v>18071</v>
      </c>
      <c r="L5188" s="98">
        <f>IFERROR(VLOOKUP($F5188&amp;$C5188,Sales!$J:$W,9,0),0)</f>
        <v>8907360</v>
      </c>
      <c r="M5188" s="98">
        <f>IFERROR(VLOOKUP($F5188&amp;$C5188,Sales!$J:$W,10,0),0)</f>
        <v>0</v>
      </c>
      <c r="N5188" s="98">
        <f>IFERROR(VLOOKUP($F5188&amp;$C5188,Sales!$J:$W,11,0),0)</f>
        <v>1526976</v>
      </c>
      <c r="O5188" s="98">
        <f>IFERROR(VLOOKUP($F5188&amp;$C5188,Sales!$J:$W,12,0),0)</f>
        <v>27.333333333333332</v>
      </c>
      <c r="P5188" s="98">
        <f>IFERROR(VLOOKUP($F5188&amp;$C5188,Sales!$J:$W,13,0),0)</f>
        <v>3478112</v>
      </c>
      <c r="Q5188" s="98">
        <f>IFERROR(VLOOKUP($F5188&amp;$C5188,Sales!$A:$H,7,0),0)</f>
        <v>0</v>
      </c>
      <c r="R5188" s="41">
        <f t="shared" si="161"/>
        <v>1</v>
      </c>
      <c r="S5188" s="15">
        <v>1</v>
      </c>
      <c r="T5188" s="15"/>
      <c r="U5188" s="15"/>
      <c r="V5188" s="15">
        <v>1</v>
      </c>
      <c r="W5188" s="15">
        <v>1</v>
      </c>
      <c r="X5188" s="15">
        <v>1</v>
      </c>
      <c r="Y5188" s="41">
        <v>1</v>
      </c>
      <c r="Z5188" s="41">
        <v>1</v>
      </c>
      <c r="AA5188" s="15"/>
      <c r="AB5188" s="15"/>
      <c r="AC5188" s="15"/>
      <c r="AD5188" s="15"/>
      <c r="AE5188" s="15"/>
      <c r="AF5188" s="15"/>
      <c r="AG5188" s="15"/>
      <c r="AH5188" s="15"/>
      <c r="AI5188" s="15"/>
      <c r="AJ5188" s="15"/>
      <c r="AK5188" s="15"/>
      <c r="AL5188" s="15"/>
      <c r="AM5188" s="15"/>
      <c r="AN5188" s="15"/>
      <c r="AO5188" s="15"/>
      <c r="AP5188" s="15"/>
      <c r="AQ5188" s="15"/>
      <c r="AR5188" s="15"/>
      <c r="AS5188" s="15"/>
      <c r="AT5188" s="15"/>
      <c r="AU5188" s="15"/>
      <c r="AV5188" s="15"/>
      <c r="AW5188" s="15"/>
      <c r="AX5188" s="82"/>
      <c r="AY5188" s="10"/>
      <c r="AZ5188" s="10">
        <v>1</v>
      </c>
      <c r="BA5188" t="s">
        <v>22</v>
      </c>
      <c r="BB5188" t="s">
        <v>23</v>
      </c>
      <c r="BD5188" s="39" t="str">
        <f t="shared" si="162"/>
        <v>RE930HBAAV1764ANID-70138079Rejoice</v>
      </c>
    </row>
    <row r="5189" spans="2:59" ht="13.5" customHeight="1" x14ac:dyDescent="0.35">
      <c r="B5189" s="10" t="s">
        <v>17</v>
      </c>
      <c r="C5189" s="10" t="s">
        <v>2329</v>
      </c>
      <c r="D5189" s="10" t="s">
        <v>650</v>
      </c>
      <c r="E5189" s="10" t="s">
        <v>194</v>
      </c>
      <c r="F5189" s="10" t="s">
        <v>18072</v>
      </c>
      <c r="G5189" s="137" t="s">
        <v>18073</v>
      </c>
      <c r="H5189" s="10"/>
      <c r="I5189" s="10" t="s">
        <v>18074</v>
      </c>
      <c r="J5189" s="83" t="s">
        <v>19601</v>
      </c>
      <c r="K5189" s="10" t="s">
        <v>18075</v>
      </c>
      <c r="L5189" s="98">
        <f>IFERROR(VLOOKUP($F5189&amp;$C5189,Sales!$J:$W,9,0),0)</f>
        <v>0</v>
      </c>
      <c r="M5189" s="98">
        <f>IFERROR(VLOOKUP($F5189&amp;$C5189,Sales!$J:$W,10,0),0)</f>
        <v>0</v>
      </c>
      <c r="N5189" s="98">
        <f>IFERROR(VLOOKUP($F5189&amp;$C5189,Sales!$J:$W,11,0),0)</f>
        <v>0</v>
      </c>
      <c r="O5189" s="98">
        <f>IFERROR(VLOOKUP($F5189&amp;$C5189,Sales!$J:$W,12,0),0)</f>
        <v>0</v>
      </c>
      <c r="P5189" s="98">
        <f>IFERROR(VLOOKUP($F5189&amp;$C5189,Sales!$J:$W,13,0),0)</f>
        <v>0</v>
      </c>
      <c r="Q5189" s="98">
        <f>IFERROR(VLOOKUP($F5189&amp;$C5189,Sales!$A:$H,7,0),0)</f>
        <v>0</v>
      </c>
      <c r="R5189" s="41" t="str">
        <f t="shared" ref="R5189:R5252" si="163">IFERROR(AVERAGE($S5189:$AW5189),"ERROR")</f>
        <v>ERROR</v>
      </c>
      <c r="S5189" s="15"/>
      <c r="T5189" s="15"/>
      <c r="U5189" s="15"/>
      <c r="V5189" s="15"/>
      <c r="W5189" s="15"/>
      <c r="X5189" s="15"/>
      <c r="Y5189" s="41"/>
      <c r="Z5189" s="41"/>
      <c r="AA5189" s="41"/>
      <c r="AB5189" s="15"/>
      <c r="AC5189" s="15"/>
      <c r="AD5189" s="15"/>
      <c r="AE5189" s="15"/>
      <c r="AF5189" s="15"/>
      <c r="AG5189" s="15"/>
      <c r="AH5189" s="15"/>
      <c r="AI5189" s="15"/>
      <c r="AJ5189" s="41"/>
      <c r="AK5189" s="15"/>
      <c r="AL5189" s="15"/>
      <c r="AM5189" s="15"/>
      <c r="AN5189" s="15"/>
      <c r="AO5189" s="15"/>
      <c r="AP5189" s="15"/>
      <c r="AQ5189" s="15"/>
      <c r="AR5189" s="15"/>
      <c r="AS5189" s="15"/>
      <c r="AT5189" s="15"/>
      <c r="AU5189" s="15"/>
      <c r="AV5189" s="15"/>
      <c r="AW5189" s="15"/>
      <c r="AX5189" s="15"/>
      <c r="AY5189" s="10"/>
      <c r="AZ5189" s="10">
        <v>1</v>
      </c>
      <c r="BA5189" t="s">
        <v>22</v>
      </c>
      <c r="BB5189" t="s">
        <v>88</v>
      </c>
      <c r="BD5189" s="39" t="str">
        <f t="shared" si="162"/>
        <v>RE930HBAAV175RANID-70138063Rejoice</v>
      </c>
    </row>
    <row r="5190" spans="2:59" ht="13.5" customHeight="1" x14ac:dyDescent="0.35">
      <c r="B5190" s="10" t="s">
        <v>17</v>
      </c>
      <c r="C5190" s="10" t="s">
        <v>2329</v>
      </c>
      <c r="D5190" s="10" t="s">
        <v>650</v>
      </c>
      <c r="E5190" s="10" t="s">
        <v>194</v>
      </c>
      <c r="F5190" s="10" t="s">
        <v>680</v>
      </c>
      <c r="G5190" s="137" t="s">
        <v>2477</v>
      </c>
      <c r="H5190" s="10"/>
      <c r="I5190" s="149" t="s">
        <v>681</v>
      </c>
      <c r="J5190" s="83" t="s">
        <v>19602</v>
      </c>
      <c r="K5190" s="10" t="s">
        <v>7339</v>
      </c>
      <c r="L5190" s="98">
        <f>IFERROR(VLOOKUP($F5190&amp;$C5190,Sales!$J:$W,9,0),0)</f>
        <v>551408</v>
      </c>
      <c r="M5190" s="98">
        <f>IFERROR(VLOOKUP($F5190&amp;$C5190,Sales!$J:$W,10,0),0)</f>
        <v>0</v>
      </c>
      <c r="N5190" s="98">
        <f>IFERROR(VLOOKUP($F5190&amp;$C5190,Sales!$J:$W,11,0),0)</f>
        <v>0</v>
      </c>
      <c r="O5190" s="98">
        <f>IFERROR(VLOOKUP($F5190&amp;$C5190,Sales!$J:$W,12,0),0)</f>
        <v>4.333333333333333</v>
      </c>
      <c r="P5190" s="98">
        <f>IFERROR(VLOOKUP($F5190&amp;$C5190,Sales!$J:$W,13,0),0)</f>
        <v>183802.66666666666</v>
      </c>
      <c r="Q5190" s="98">
        <f>IFERROR(VLOOKUP($F5190&amp;$C5190,Sales!$A:$H,7,0),0)</f>
        <v>0</v>
      </c>
      <c r="R5190" s="41">
        <f t="shared" si="163"/>
        <v>1</v>
      </c>
      <c r="S5190" s="15">
        <v>1</v>
      </c>
      <c r="T5190" s="15"/>
      <c r="U5190" s="15"/>
      <c r="V5190" s="15">
        <v>1</v>
      </c>
      <c r="W5190" s="15">
        <v>1</v>
      </c>
      <c r="X5190" s="15">
        <v>1</v>
      </c>
      <c r="Y5190" s="41">
        <v>1</v>
      </c>
      <c r="Z5190" s="41">
        <v>1</v>
      </c>
      <c r="AA5190" s="15"/>
      <c r="AB5190" s="15"/>
      <c r="AC5190" s="15"/>
      <c r="AD5190" s="15"/>
      <c r="AE5190" s="15"/>
      <c r="AF5190" s="15"/>
      <c r="AG5190" s="15"/>
      <c r="AH5190" s="15"/>
      <c r="AI5190" s="15"/>
      <c r="AJ5190" s="15"/>
      <c r="AK5190" s="15"/>
      <c r="AL5190" s="15"/>
      <c r="AM5190" s="15"/>
      <c r="AN5190" s="15"/>
      <c r="AO5190" s="15"/>
      <c r="AP5190" s="15"/>
      <c r="AQ5190" s="15"/>
      <c r="AR5190" s="15"/>
      <c r="AS5190" s="15"/>
      <c r="AT5190" s="15"/>
      <c r="AU5190" s="15"/>
      <c r="AV5190" s="15"/>
      <c r="AW5190" s="15"/>
      <c r="AX5190" s="82"/>
      <c r="AY5190" s="10"/>
      <c r="AZ5190" s="10">
        <v>1</v>
      </c>
      <c r="BA5190" t="s">
        <v>22</v>
      </c>
      <c r="BB5190" t="s">
        <v>23</v>
      </c>
      <c r="BD5190" s="39" t="str">
        <f t="shared" si="162"/>
        <v>RE930HBAALP8TRANID-46875875Rejoice</v>
      </c>
    </row>
    <row r="5191" spans="2:59" ht="13.5" customHeight="1" x14ac:dyDescent="0.35">
      <c r="B5191" s="10" t="s">
        <v>17</v>
      </c>
      <c r="C5191" s="10" t="s">
        <v>2329</v>
      </c>
      <c r="D5191" s="10" t="s">
        <v>710</v>
      </c>
      <c r="E5191" s="10" t="s">
        <v>711</v>
      </c>
      <c r="F5191" s="10" t="s">
        <v>718</v>
      </c>
      <c r="G5191" s="137" t="s">
        <v>18076</v>
      </c>
      <c r="H5191" s="10"/>
      <c r="I5191" s="149" t="s">
        <v>719</v>
      </c>
      <c r="J5191" s="83" t="s">
        <v>19603</v>
      </c>
      <c r="K5191" s="10" t="s">
        <v>7027</v>
      </c>
      <c r="L5191" s="98">
        <f>IFERROR(VLOOKUP($F5191&amp;$C5191,Sales!$J:$W,9,0),0)</f>
        <v>2830656</v>
      </c>
      <c r="M5191" s="98">
        <f>IFERROR(VLOOKUP($F5191&amp;$C5191,Sales!$J:$W,10,0),0)</f>
        <v>0</v>
      </c>
      <c r="N5191" s="98">
        <f>IFERROR(VLOOKUP($F5191&amp;$C5191,Sales!$J:$W,11,0),0)</f>
        <v>0</v>
      </c>
      <c r="O5191" s="98">
        <f>IFERROR(VLOOKUP($F5191&amp;$C5191,Sales!$J:$W,12,0),0)</f>
        <v>64</v>
      </c>
      <c r="P5191" s="98">
        <f>IFERROR(VLOOKUP($F5191&amp;$C5191,Sales!$J:$W,13,0),0)</f>
        <v>943552</v>
      </c>
      <c r="Q5191" s="98">
        <f>IFERROR(VLOOKUP($F5191&amp;$C5191,Sales!$A:$H,7,0),0)</f>
        <v>0</v>
      </c>
      <c r="R5191" s="41">
        <f t="shared" si="163"/>
        <v>1</v>
      </c>
      <c r="S5191" s="15">
        <v>1</v>
      </c>
      <c r="T5191" s="15"/>
      <c r="U5191" s="15"/>
      <c r="V5191" s="15">
        <v>1</v>
      </c>
      <c r="W5191" s="15">
        <v>1</v>
      </c>
      <c r="X5191" s="15">
        <v>1</v>
      </c>
      <c r="Y5191" s="41">
        <v>1</v>
      </c>
      <c r="Z5191" s="41">
        <v>1</v>
      </c>
      <c r="AA5191" s="15"/>
      <c r="AB5191" s="15"/>
      <c r="AC5191" s="15"/>
      <c r="AD5191" s="15"/>
      <c r="AE5191" s="15"/>
      <c r="AF5191" s="15"/>
      <c r="AG5191" s="15"/>
      <c r="AH5191" s="15"/>
      <c r="AI5191" s="15"/>
      <c r="AJ5191" s="15"/>
      <c r="AK5191" s="15"/>
      <c r="AL5191" s="15"/>
      <c r="AM5191" s="15"/>
      <c r="AN5191" s="15"/>
      <c r="AO5191" s="15"/>
      <c r="AP5191" s="15"/>
      <c r="AQ5191" s="15"/>
      <c r="AR5191" s="15"/>
      <c r="AS5191" s="15"/>
      <c r="AT5191" s="15"/>
      <c r="AU5191" s="15"/>
      <c r="AV5191" s="15"/>
      <c r="AW5191" s="15"/>
      <c r="AX5191" s="82"/>
      <c r="AY5191" s="10"/>
      <c r="AZ5191" s="10">
        <v>1</v>
      </c>
      <c r="BA5191" t="s">
        <v>22</v>
      </c>
      <c r="BB5191" t="s">
        <v>23</v>
      </c>
      <c r="BD5191" s="39" t="str">
        <f t="shared" si="162"/>
        <v>1437844388_ID-2648872758Whisper</v>
      </c>
    </row>
    <row r="5192" spans="2:59" ht="13.5" customHeight="1" x14ac:dyDescent="0.35">
      <c r="B5192" s="10" t="s">
        <v>17</v>
      </c>
      <c r="C5192" s="10" t="s">
        <v>2329</v>
      </c>
      <c r="D5192" s="10" t="s">
        <v>710</v>
      </c>
      <c r="E5192" s="10" t="s">
        <v>711</v>
      </c>
      <c r="F5192" s="10" t="s">
        <v>712</v>
      </c>
      <c r="G5192" s="137" t="s">
        <v>18077</v>
      </c>
      <c r="H5192" s="10"/>
      <c r="I5192" s="149" t="s">
        <v>713</v>
      </c>
      <c r="J5192" s="83" t="s">
        <v>19604</v>
      </c>
      <c r="K5192" s="10" t="s">
        <v>6450</v>
      </c>
      <c r="L5192" s="98">
        <f>IFERROR(VLOOKUP($F5192&amp;$C5192,Sales!$J:$W,9,0),0)</f>
        <v>639119.99999999988</v>
      </c>
      <c r="M5192" s="98">
        <f>IFERROR(VLOOKUP($F5192&amp;$C5192,Sales!$J:$W,10,0),0)</f>
        <v>0</v>
      </c>
      <c r="N5192" s="98">
        <f>IFERROR(VLOOKUP($F5192&amp;$C5192,Sales!$J:$W,11,0),0)</f>
        <v>2236919.9999999995</v>
      </c>
      <c r="O5192" s="98">
        <f>IFERROR(VLOOKUP($F5192&amp;$C5192,Sales!$J:$W,12,0),0)</f>
        <v>36</v>
      </c>
      <c r="P5192" s="98">
        <f>IFERROR(VLOOKUP($F5192&amp;$C5192,Sales!$J:$W,13,0),0)</f>
        <v>958679.99999999988</v>
      </c>
      <c r="Q5192" s="98">
        <f>IFERROR(VLOOKUP($F5192&amp;$C5192,Sales!$A:$H,7,0),0)</f>
        <v>0</v>
      </c>
      <c r="R5192" s="41">
        <f t="shared" si="163"/>
        <v>1</v>
      </c>
      <c r="S5192" s="15">
        <v>1</v>
      </c>
      <c r="T5192" s="15"/>
      <c r="U5192" s="15"/>
      <c r="V5192" s="15">
        <v>1</v>
      </c>
      <c r="W5192" s="15">
        <v>1</v>
      </c>
      <c r="X5192" s="15">
        <v>1</v>
      </c>
      <c r="Y5192" s="41">
        <v>1</v>
      </c>
      <c r="Z5192" s="41">
        <v>1</v>
      </c>
      <c r="AA5192" s="15"/>
      <c r="AB5192" s="15"/>
      <c r="AC5192" s="15"/>
      <c r="AD5192" s="15"/>
      <c r="AE5192" s="15"/>
      <c r="AF5192" s="15"/>
      <c r="AG5192" s="15"/>
      <c r="AH5192" s="15"/>
      <c r="AI5192" s="15"/>
      <c r="AJ5192" s="15"/>
      <c r="AK5192" s="15"/>
      <c r="AL5192" s="15"/>
      <c r="AM5192" s="15"/>
      <c r="AN5192" s="15"/>
      <c r="AO5192" s="15"/>
      <c r="AP5192" s="15"/>
      <c r="AQ5192" s="15"/>
      <c r="AR5192" s="15"/>
      <c r="AS5192" s="15"/>
      <c r="AT5192" s="15"/>
      <c r="AU5192" s="15"/>
      <c r="AV5192" s="15"/>
      <c r="AW5192" s="15"/>
      <c r="AX5192" s="82"/>
      <c r="AY5192" s="10"/>
      <c r="AZ5192" s="10">
        <v>1</v>
      </c>
      <c r="BA5192" t="s">
        <v>22</v>
      </c>
      <c r="BB5192" t="s">
        <v>23</v>
      </c>
      <c r="BD5192" s="39" t="str">
        <f t="shared" si="162"/>
        <v>1437852309_ID-2648916170Whisper</v>
      </c>
    </row>
    <row r="5193" spans="2:59" ht="13.5" customHeight="1" x14ac:dyDescent="0.35">
      <c r="B5193" s="10" t="s">
        <v>17</v>
      </c>
      <c r="C5193" s="10" t="s">
        <v>2329</v>
      </c>
      <c r="D5193" s="10" t="s">
        <v>549</v>
      </c>
      <c r="E5193" s="10" t="s">
        <v>194</v>
      </c>
      <c r="F5193" s="10" t="s">
        <v>589</v>
      </c>
      <c r="G5193" s="137" t="s">
        <v>18078</v>
      </c>
      <c r="H5193" s="10"/>
      <c r="I5193" s="149" t="s">
        <v>590</v>
      </c>
      <c r="J5193" s="83" t="s">
        <v>19605</v>
      </c>
      <c r="K5193" s="10" t="s">
        <v>7232</v>
      </c>
      <c r="L5193" s="98">
        <f>IFERROR(VLOOKUP($F5193&amp;$C5193,Sales!$J:$W,9,0),0)</f>
        <v>3664121.9999999995</v>
      </c>
      <c r="M5193" s="98">
        <f>IFERROR(VLOOKUP($F5193&amp;$C5193,Sales!$J:$W,10,0),0)</f>
        <v>5662734</v>
      </c>
      <c r="N5193" s="98">
        <f>IFERROR(VLOOKUP($F5193&amp;$C5193,Sales!$J:$W,11,0),0)</f>
        <v>8549618</v>
      </c>
      <c r="O5193" s="98">
        <f>IFERROR(VLOOKUP($F5193&amp;$C5193,Sales!$J:$W,12,0),0)</f>
        <v>107.33333333333333</v>
      </c>
      <c r="P5193" s="98">
        <f>IFERROR(VLOOKUP($F5193&amp;$C5193,Sales!$J:$W,13,0),0)</f>
        <v>5958824.666666667</v>
      </c>
      <c r="Q5193" s="98">
        <f>IFERROR(VLOOKUP($F5193&amp;$C5193,Sales!$A:$H,7,0),0)</f>
        <v>0</v>
      </c>
      <c r="R5193" s="41">
        <f t="shared" si="163"/>
        <v>1</v>
      </c>
      <c r="S5193" s="15">
        <v>1</v>
      </c>
      <c r="T5193" s="15"/>
      <c r="U5193" s="15"/>
      <c r="V5193" s="15">
        <v>1</v>
      </c>
      <c r="W5193" s="15">
        <v>1</v>
      </c>
      <c r="X5193" s="15">
        <v>1</v>
      </c>
      <c r="Y5193" s="41">
        <v>1</v>
      </c>
      <c r="Z5193" s="41">
        <v>1</v>
      </c>
      <c r="AA5193" s="15"/>
      <c r="AB5193" s="15"/>
      <c r="AC5193" s="15"/>
      <c r="AD5193" s="15"/>
      <c r="AE5193" s="15"/>
      <c r="AF5193" s="15"/>
      <c r="AG5193" s="15"/>
      <c r="AH5193" s="15"/>
      <c r="AI5193" s="15"/>
      <c r="AJ5193" s="15"/>
      <c r="AK5193" s="15"/>
      <c r="AL5193" s="15"/>
      <c r="AM5193" s="15"/>
      <c r="AN5193" s="15"/>
      <c r="AO5193" s="15"/>
      <c r="AP5193" s="15"/>
      <c r="AQ5193" s="15"/>
      <c r="AR5193" s="15"/>
      <c r="AS5193" s="15"/>
      <c r="AT5193" s="15"/>
      <c r="AU5193" s="15"/>
      <c r="AV5193" s="15"/>
      <c r="AW5193" s="15"/>
      <c r="AX5193" s="82"/>
      <c r="AY5193" s="10"/>
      <c r="AZ5193" s="10">
        <v>1</v>
      </c>
      <c r="BA5193" t="s">
        <v>22</v>
      </c>
      <c r="BB5193" t="s">
        <v>23</v>
      </c>
      <c r="BD5193" s="39" t="str">
        <f t="shared" si="162"/>
        <v>5669534581_ID-11114596965Pantene</v>
      </c>
    </row>
    <row r="5194" spans="2:59" ht="13.5" customHeight="1" x14ac:dyDescent="0.35">
      <c r="B5194" s="10" t="s">
        <v>17</v>
      </c>
      <c r="C5194" s="10" t="s">
        <v>2329</v>
      </c>
      <c r="D5194" s="10" t="s">
        <v>193</v>
      </c>
      <c r="E5194" s="10" t="s">
        <v>194</v>
      </c>
      <c r="F5194" s="10" t="s">
        <v>1011</v>
      </c>
      <c r="G5194" s="137" t="s">
        <v>18079</v>
      </c>
      <c r="H5194" s="10"/>
      <c r="I5194" s="149" t="s">
        <v>18080</v>
      </c>
      <c r="J5194" s="83" t="s">
        <v>19606</v>
      </c>
      <c r="K5194" s="10" t="s">
        <v>18081</v>
      </c>
      <c r="L5194" s="98">
        <f>IFERROR(VLOOKUP($F5194&amp;$C5194,Sales!$J:$W,9,0),0)</f>
        <v>1345835.9999999998</v>
      </c>
      <c r="M5194" s="98">
        <f>IFERROR(VLOOKUP($F5194&amp;$C5194,Sales!$J:$W,10,0),0)</f>
        <v>0</v>
      </c>
      <c r="N5194" s="98">
        <f>IFERROR(VLOOKUP($F5194&amp;$C5194,Sales!$J:$W,11,0),0)</f>
        <v>0</v>
      </c>
      <c r="O5194" s="98">
        <f>IFERROR(VLOOKUP($F5194&amp;$C5194,Sales!$J:$W,12,0),0)</f>
        <v>4</v>
      </c>
      <c r="P5194" s="98">
        <f>IFERROR(VLOOKUP($F5194&amp;$C5194,Sales!$J:$W,13,0),0)</f>
        <v>448611.99999999994</v>
      </c>
      <c r="Q5194" s="98">
        <f>IFERROR(VLOOKUP($F5194&amp;$C5194,Sales!$A:$H,7,0),0)</f>
        <v>0</v>
      </c>
      <c r="R5194" s="41">
        <f t="shared" si="163"/>
        <v>1</v>
      </c>
      <c r="S5194" s="15">
        <v>1</v>
      </c>
      <c r="T5194" s="15"/>
      <c r="U5194" s="15"/>
      <c r="V5194" s="15">
        <v>1</v>
      </c>
      <c r="W5194" s="15">
        <v>1</v>
      </c>
      <c r="X5194" s="15">
        <v>1</v>
      </c>
      <c r="Y5194" s="41">
        <v>1</v>
      </c>
      <c r="Z5194" s="41">
        <v>1</v>
      </c>
      <c r="AA5194" s="15"/>
      <c r="AB5194" s="15"/>
      <c r="AC5194" s="15"/>
      <c r="AD5194" s="15"/>
      <c r="AE5194" s="15"/>
      <c r="AF5194" s="15"/>
      <c r="AG5194" s="15"/>
      <c r="AH5194" s="15"/>
      <c r="AI5194" s="15"/>
      <c r="AJ5194" s="15"/>
      <c r="AK5194" s="15"/>
      <c r="AL5194" s="15"/>
      <c r="AM5194" s="15"/>
      <c r="AN5194" s="15"/>
      <c r="AO5194" s="15"/>
      <c r="AP5194" s="15"/>
      <c r="AQ5194" s="15"/>
      <c r="AR5194" s="15"/>
      <c r="AS5194" s="15"/>
      <c r="AT5194" s="15"/>
      <c r="AU5194" s="15"/>
      <c r="AV5194" s="15"/>
      <c r="AW5194" s="15"/>
      <c r="AX5194" s="82"/>
      <c r="AY5194" s="10"/>
      <c r="AZ5194" s="10">
        <v>1</v>
      </c>
      <c r="BA5194" t="s">
        <v>22</v>
      </c>
      <c r="BB5194" t="s">
        <v>23</v>
      </c>
      <c r="BD5194" s="39" t="str">
        <f t="shared" si="162"/>
        <v>5669606353_ID-11114656776Head &amp; Shoulders</v>
      </c>
    </row>
    <row r="5195" spans="2:59" ht="13.5" customHeight="1" x14ac:dyDescent="0.35">
      <c r="B5195" s="10" t="s">
        <v>17</v>
      </c>
      <c r="C5195" s="10" t="s">
        <v>2329</v>
      </c>
      <c r="D5195" s="10" t="s">
        <v>193</v>
      </c>
      <c r="E5195" s="10" t="s">
        <v>194</v>
      </c>
      <c r="F5195" s="10" t="s">
        <v>9702</v>
      </c>
      <c r="G5195" s="137" t="s">
        <v>18082</v>
      </c>
      <c r="H5195" s="10"/>
      <c r="I5195" s="149" t="s">
        <v>18083</v>
      </c>
      <c r="J5195" s="173" t="s">
        <v>19607</v>
      </c>
      <c r="K5195" s="10" t="s">
        <v>18084</v>
      </c>
      <c r="L5195" s="98">
        <f>IFERROR(VLOOKUP($F5195&amp;$C5195,Sales!$J:$W,9,0),0)</f>
        <v>0</v>
      </c>
      <c r="M5195" s="98">
        <f>IFERROR(VLOOKUP($F5195&amp;$C5195,Sales!$J:$W,10,0),0)</f>
        <v>0</v>
      </c>
      <c r="N5195" s="98">
        <f>IFERROR(VLOOKUP($F5195&amp;$C5195,Sales!$J:$W,11,0),0)</f>
        <v>0</v>
      </c>
      <c r="O5195" s="98">
        <f>IFERROR(VLOOKUP($F5195&amp;$C5195,Sales!$J:$W,12,0),0)</f>
        <v>0</v>
      </c>
      <c r="P5195" s="98">
        <f>IFERROR(VLOOKUP($F5195&amp;$C5195,Sales!$J:$W,13,0),0)</f>
        <v>0</v>
      </c>
      <c r="Q5195" s="98">
        <f>IFERROR(VLOOKUP($F5195&amp;$C5195,Sales!$A:$H,7,0),0)</f>
        <v>0</v>
      </c>
      <c r="R5195" s="41">
        <f t="shared" si="163"/>
        <v>1</v>
      </c>
      <c r="S5195" s="15">
        <v>1</v>
      </c>
      <c r="T5195" s="15"/>
      <c r="U5195" s="15"/>
      <c r="V5195" s="15">
        <v>1</v>
      </c>
      <c r="W5195" s="15">
        <v>1</v>
      </c>
      <c r="X5195" s="15">
        <v>1</v>
      </c>
      <c r="Y5195" s="41">
        <v>1</v>
      </c>
      <c r="Z5195" s="41">
        <v>1</v>
      </c>
      <c r="AA5195" s="15"/>
      <c r="AB5195" s="15"/>
      <c r="AC5195" s="15"/>
      <c r="AD5195" s="15"/>
      <c r="AE5195" s="15"/>
      <c r="AF5195" s="15"/>
      <c r="AG5195" s="15"/>
      <c r="AH5195" s="15"/>
      <c r="AI5195" s="15"/>
      <c r="AJ5195" s="15"/>
      <c r="AK5195" s="15"/>
      <c r="AL5195" s="15"/>
      <c r="AM5195" s="15"/>
      <c r="AN5195" s="15"/>
      <c r="AO5195" s="15"/>
      <c r="AP5195" s="15"/>
      <c r="AQ5195" s="15"/>
      <c r="AR5195" s="15"/>
      <c r="AS5195" s="15"/>
      <c r="AT5195" s="15"/>
      <c r="AU5195" s="15"/>
      <c r="AV5195" s="15"/>
      <c r="AW5195" s="15"/>
      <c r="AX5195" s="82"/>
      <c r="AY5195" s="10"/>
      <c r="AZ5195" s="10">
        <v>1</v>
      </c>
      <c r="BA5195" t="s">
        <v>22</v>
      </c>
      <c r="BB5195" t="s">
        <v>23</v>
      </c>
      <c r="BD5195" s="39" t="str">
        <f t="shared" si="162"/>
        <v>5669590568_ID-11114674785Head &amp; Shoulders</v>
      </c>
    </row>
    <row r="5196" spans="2:59" ht="13.5" customHeight="1" x14ac:dyDescent="0.35">
      <c r="B5196" s="10" t="s">
        <v>17</v>
      </c>
      <c r="C5196" s="10" t="s">
        <v>2329</v>
      </c>
      <c r="D5196" s="10" t="s">
        <v>549</v>
      </c>
      <c r="E5196" s="10" t="s">
        <v>194</v>
      </c>
      <c r="F5196" s="10" t="s">
        <v>9825</v>
      </c>
      <c r="G5196" s="137" t="s">
        <v>18085</v>
      </c>
      <c r="H5196" s="10"/>
      <c r="I5196" s="149">
        <v>4902430919432</v>
      </c>
      <c r="J5196" s="173" t="s">
        <v>19608</v>
      </c>
      <c r="K5196" s="10" t="s">
        <v>10427</v>
      </c>
      <c r="L5196" s="98">
        <f>IFERROR(VLOOKUP($F5196&amp;$C5196,Sales!$J:$W,9,0),0)</f>
        <v>3579215.9999999995</v>
      </c>
      <c r="M5196" s="98">
        <f>IFERROR(VLOOKUP($F5196&amp;$C5196,Sales!$J:$W,10,0),0)</f>
        <v>894803.99999999988</v>
      </c>
      <c r="N5196" s="98">
        <f>IFERROR(VLOOKUP($F5196&amp;$C5196,Sales!$J:$W,11,0),0)</f>
        <v>2684411.9999999995</v>
      </c>
      <c r="O5196" s="98">
        <f>IFERROR(VLOOKUP($F5196&amp;$C5196,Sales!$J:$W,12,0),0)</f>
        <v>32</v>
      </c>
      <c r="P5196" s="98">
        <f>IFERROR(VLOOKUP($F5196&amp;$C5196,Sales!$J:$W,13,0),0)</f>
        <v>2386143.9999999995</v>
      </c>
      <c r="Q5196" s="98">
        <f>IFERROR(VLOOKUP($F5196&amp;$C5196,Sales!$A:$H,7,0),0)</f>
        <v>0</v>
      </c>
      <c r="R5196" s="41">
        <f t="shared" si="163"/>
        <v>1</v>
      </c>
      <c r="S5196" s="15">
        <v>1</v>
      </c>
      <c r="T5196" s="15"/>
      <c r="U5196" s="15"/>
      <c r="V5196" s="15">
        <v>1</v>
      </c>
      <c r="W5196" s="15">
        <v>1</v>
      </c>
      <c r="X5196" s="15">
        <v>1</v>
      </c>
      <c r="Y5196" s="41">
        <v>1</v>
      </c>
      <c r="Z5196" s="41">
        <v>1</v>
      </c>
      <c r="AA5196" s="15"/>
      <c r="AB5196" s="15"/>
      <c r="AC5196" s="15"/>
      <c r="AD5196" s="15"/>
      <c r="AE5196" s="15"/>
      <c r="AF5196" s="15"/>
      <c r="AG5196" s="15"/>
      <c r="AH5196" s="15"/>
      <c r="AI5196" s="15"/>
      <c r="AJ5196" s="15"/>
      <c r="AK5196" s="15"/>
      <c r="AL5196" s="15"/>
      <c r="AM5196" s="15"/>
      <c r="AN5196" s="15"/>
      <c r="AO5196" s="15"/>
      <c r="AP5196" s="15"/>
      <c r="AQ5196" s="15"/>
      <c r="AR5196" s="15"/>
      <c r="AS5196" s="15"/>
      <c r="AT5196" s="15"/>
      <c r="AU5196" s="15"/>
      <c r="AV5196" s="15"/>
      <c r="AW5196" s="15"/>
      <c r="AX5196" s="82"/>
      <c r="AY5196" s="10"/>
      <c r="AZ5196" s="10">
        <v>1</v>
      </c>
      <c r="BA5196" t="s">
        <v>22</v>
      </c>
      <c r="BB5196" t="s">
        <v>23</v>
      </c>
      <c r="BD5196" s="39" t="str">
        <f t="shared" si="162"/>
        <v>5716128457_ID-11167390558Pantene</v>
      </c>
    </row>
    <row r="5197" spans="2:59" ht="13.5" customHeight="1" x14ac:dyDescent="0.35">
      <c r="B5197" s="10" t="s">
        <v>17</v>
      </c>
      <c r="C5197" s="10" t="s">
        <v>2329</v>
      </c>
      <c r="D5197" s="10" t="s">
        <v>549</v>
      </c>
      <c r="E5197" s="10" t="s">
        <v>194</v>
      </c>
      <c r="F5197" s="10" t="s">
        <v>9823</v>
      </c>
      <c r="G5197" s="137" t="s">
        <v>18086</v>
      </c>
      <c r="H5197" s="10"/>
      <c r="I5197" s="149">
        <v>4902430919449</v>
      </c>
      <c r="J5197" s="173" t="s">
        <v>19609</v>
      </c>
      <c r="K5197" s="10" t="s">
        <v>10406</v>
      </c>
      <c r="L5197" s="98">
        <f>IFERROR(VLOOKUP($F5197&amp;$C5197,Sales!$J:$W,9,0),0)</f>
        <v>1788263.9999999998</v>
      </c>
      <c r="M5197" s="98">
        <f>IFERROR(VLOOKUP($F5197&amp;$C5197,Sales!$J:$W,10,0),0)</f>
        <v>894131.99999999988</v>
      </c>
      <c r="N5197" s="98">
        <f>IFERROR(VLOOKUP($F5197&amp;$C5197,Sales!$J:$W,11,0),0)</f>
        <v>0</v>
      </c>
      <c r="O5197" s="98">
        <f>IFERROR(VLOOKUP($F5197&amp;$C5197,Sales!$J:$W,12,0),0)</f>
        <v>12</v>
      </c>
      <c r="P5197" s="98">
        <f>IFERROR(VLOOKUP($F5197&amp;$C5197,Sales!$J:$W,13,0),0)</f>
        <v>894131.99999999988</v>
      </c>
      <c r="Q5197" s="98">
        <f>IFERROR(VLOOKUP($F5197&amp;$C5197,Sales!$A:$H,7,0),0)</f>
        <v>0</v>
      </c>
      <c r="R5197" s="41">
        <f t="shared" si="163"/>
        <v>1</v>
      </c>
      <c r="S5197" s="15">
        <v>1</v>
      </c>
      <c r="T5197" s="15"/>
      <c r="U5197" s="15"/>
      <c r="V5197" s="15">
        <v>1</v>
      </c>
      <c r="W5197" s="15">
        <v>1</v>
      </c>
      <c r="X5197" s="15">
        <v>1</v>
      </c>
      <c r="Y5197" s="41">
        <v>1</v>
      </c>
      <c r="Z5197" s="41">
        <v>1</v>
      </c>
      <c r="AA5197" s="15"/>
      <c r="AB5197" s="15"/>
      <c r="AC5197" s="15"/>
      <c r="AD5197" s="15"/>
      <c r="AE5197" s="15"/>
      <c r="AF5197" s="15"/>
      <c r="AG5197" s="15"/>
      <c r="AH5197" s="15"/>
      <c r="AI5197" s="15"/>
      <c r="AJ5197" s="15"/>
      <c r="AK5197" s="15"/>
      <c r="AL5197" s="15"/>
      <c r="AM5197" s="15"/>
      <c r="AN5197" s="15"/>
      <c r="AO5197" s="15"/>
      <c r="AP5197" s="15"/>
      <c r="AQ5197" s="15"/>
      <c r="AR5197" s="15"/>
      <c r="AS5197" s="15"/>
      <c r="AT5197" s="15"/>
      <c r="AU5197" s="15"/>
      <c r="AV5197" s="15"/>
      <c r="AW5197" s="15"/>
      <c r="AX5197" s="82"/>
      <c r="AY5197" s="10"/>
      <c r="AZ5197" s="10">
        <v>1</v>
      </c>
      <c r="BA5197" t="s">
        <v>22</v>
      </c>
      <c r="BB5197" t="s">
        <v>23</v>
      </c>
      <c r="BD5197" s="39" t="str">
        <f t="shared" si="162"/>
        <v>5716356045_ID-11167554760Pantene</v>
      </c>
    </row>
    <row r="5198" spans="2:59" ht="13.5" customHeight="1" x14ac:dyDescent="0.35">
      <c r="B5198" s="10" t="s">
        <v>17</v>
      </c>
      <c r="C5198" s="10" t="s">
        <v>2329</v>
      </c>
      <c r="D5198" s="10" t="s">
        <v>549</v>
      </c>
      <c r="E5198" s="10" t="s">
        <v>194</v>
      </c>
      <c r="F5198" s="10" t="s">
        <v>9710</v>
      </c>
      <c r="G5198" s="137" t="s">
        <v>18087</v>
      </c>
      <c r="H5198" s="10"/>
      <c r="I5198" s="149" t="s">
        <v>9723</v>
      </c>
      <c r="J5198" s="173" t="s">
        <v>19610</v>
      </c>
      <c r="K5198" s="10" t="s">
        <v>9731</v>
      </c>
      <c r="L5198" s="98">
        <f>IFERROR(VLOOKUP($F5198&amp;$C5198,Sales!$J:$W,9,0),0)</f>
        <v>0</v>
      </c>
      <c r="M5198" s="98">
        <f>IFERROR(VLOOKUP($F5198&amp;$C5198,Sales!$J:$W,10,0),0)</f>
        <v>0</v>
      </c>
      <c r="N5198" s="98">
        <f>IFERROR(VLOOKUP($F5198&amp;$C5198,Sales!$J:$W,11,0),0)</f>
        <v>0</v>
      </c>
      <c r="O5198" s="98">
        <f>IFERROR(VLOOKUP($F5198&amp;$C5198,Sales!$J:$W,12,0),0)</f>
        <v>0</v>
      </c>
      <c r="P5198" s="98">
        <f>IFERROR(VLOOKUP($F5198&amp;$C5198,Sales!$J:$W,13,0),0)</f>
        <v>0</v>
      </c>
      <c r="Q5198" s="98">
        <f>IFERROR(VLOOKUP($F5198&amp;$C5198,Sales!$A:$H,7,0),0)</f>
        <v>0</v>
      </c>
      <c r="R5198" s="41">
        <f t="shared" si="163"/>
        <v>1</v>
      </c>
      <c r="S5198" s="15">
        <v>1</v>
      </c>
      <c r="T5198" s="15"/>
      <c r="U5198" s="15"/>
      <c r="V5198" s="15">
        <v>1</v>
      </c>
      <c r="W5198" s="15">
        <v>1</v>
      </c>
      <c r="X5198" s="15">
        <v>1</v>
      </c>
      <c r="Y5198" s="41">
        <v>1</v>
      </c>
      <c r="Z5198" s="41">
        <v>1</v>
      </c>
      <c r="AA5198" s="15"/>
      <c r="AB5198" s="15"/>
      <c r="AC5198" s="15"/>
      <c r="AD5198" s="15"/>
      <c r="AE5198" s="15"/>
      <c r="AF5198" s="15"/>
      <c r="AG5198" s="15"/>
      <c r="AH5198" s="15"/>
      <c r="AI5198" s="15"/>
      <c r="AJ5198" s="15"/>
      <c r="AK5198" s="15"/>
      <c r="AL5198" s="15"/>
      <c r="AM5198" s="15"/>
      <c r="AN5198" s="15"/>
      <c r="AO5198" s="15"/>
      <c r="AP5198" s="15"/>
      <c r="AQ5198" s="15"/>
      <c r="AR5198" s="15"/>
      <c r="AS5198" s="15"/>
      <c r="AT5198" s="15"/>
      <c r="AU5198" s="15"/>
      <c r="AV5198" s="15"/>
      <c r="AW5198" s="15"/>
      <c r="AX5198" s="82"/>
      <c r="AY5198" s="10"/>
      <c r="AZ5198" s="10">
        <v>1</v>
      </c>
      <c r="BA5198" t="s">
        <v>22</v>
      </c>
      <c r="BB5198" t="s">
        <v>23</v>
      </c>
      <c r="BD5198" s="39" t="str">
        <f t="shared" si="162"/>
        <v>5716092780_ID-11167380758Pantene</v>
      </c>
    </row>
    <row r="5199" spans="2:59" ht="13.5" customHeight="1" x14ac:dyDescent="0.35">
      <c r="B5199" s="10" t="s">
        <v>17</v>
      </c>
      <c r="C5199" s="10" t="s">
        <v>2329</v>
      </c>
      <c r="D5199" s="10" t="s">
        <v>549</v>
      </c>
      <c r="E5199" s="10" t="s">
        <v>194</v>
      </c>
      <c r="F5199" s="10" t="s">
        <v>9711</v>
      </c>
      <c r="G5199" s="137" t="s">
        <v>18088</v>
      </c>
      <c r="H5199" s="10"/>
      <c r="I5199" s="149" t="s">
        <v>9724</v>
      </c>
      <c r="J5199" s="173" t="s">
        <v>19611</v>
      </c>
      <c r="K5199" s="10" t="s">
        <v>9732</v>
      </c>
      <c r="L5199" s="98">
        <f>IFERROR(VLOOKUP($F5199&amp;$C5199,Sales!$J:$W,9,0),0)</f>
        <v>1788935.9999999998</v>
      </c>
      <c r="M5199" s="98">
        <f>IFERROR(VLOOKUP($F5199&amp;$C5199,Sales!$J:$W,10,0),0)</f>
        <v>0</v>
      </c>
      <c r="N5199" s="98">
        <f>IFERROR(VLOOKUP($F5199&amp;$C5199,Sales!$J:$W,11,0),0)</f>
        <v>0</v>
      </c>
      <c r="O5199" s="98">
        <f>IFERROR(VLOOKUP($F5199&amp;$C5199,Sales!$J:$W,12,0),0)</f>
        <v>4</v>
      </c>
      <c r="P5199" s="98">
        <f>IFERROR(VLOOKUP($F5199&amp;$C5199,Sales!$J:$W,13,0),0)</f>
        <v>596311.99999999988</v>
      </c>
      <c r="Q5199" s="98">
        <f>IFERROR(VLOOKUP($F5199&amp;$C5199,Sales!$A:$H,7,0),0)</f>
        <v>0</v>
      </c>
      <c r="R5199" s="41">
        <f t="shared" si="163"/>
        <v>1</v>
      </c>
      <c r="S5199" s="15">
        <v>1</v>
      </c>
      <c r="T5199" s="15"/>
      <c r="U5199" s="15"/>
      <c r="V5199" s="15">
        <v>1</v>
      </c>
      <c r="W5199" s="15">
        <v>1</v>
      </c>
      <c r="X5199" s="15">
        <v>1</v>
      </c>
      <c r="Y5199" s="41">
        <v>1</v>
      </c>
      <c r="Z5199" s="41">
        <v>1</v>
      </c>
      <c r="AA5199" s="15"/>
      <c r="AB5199" s="15"/>
      <c r="AC5199" s="15"/>
      <c r="AD5199" s="15"/>
      <c r="AE5199" s="15"/>
      <c r="AF5199" s="15"/>
      <c r="AG5199" s="15"/>
      <c r="AH5199" s="15"/>
      <c r="AI5199" s="15"/>
      <c r="AJ5199" s="15"/>
      <c r="AK5199" s="15"/>
      <c r="AL5199" s="15"/>
      <c r="AM5199" s="15"/>
      <c r="AN5199" s="15"/>
      <c r="AO5199" s="15"/>
      <c r="AP5199" s="15"/>
      <c r="AQ5199" s="15"/>
      <c r="AR5199" s="15"/>
      <c r="AS5199" s="15"/>
      <c r="AT5199" s="15"/>
      <c r="AU5199" s="15"/>
      <c r="AV5199" s="15"/>
      <c r="AW5199" s="15"/>
      <c r="AX5199" s="15"/>
      <c r="AY5199" s="10"/>
      <c r="AZ5199" s="10">
        <v>1</v>
      </c>
      <c r="BA5199" t="s">
        <v>22</v>
      </c>
      <c r="BB5199" t="s">
        <v>23</v>
      </c>
      <c r="BD5199" s="39" t="str">
        <f t="shared" si="162"/>
        <v>5716442700_ID-11167700807Pantene</v>
      </c>
      <c r="BG5199" t="s">
        <v>17336</v>
      </c>
    </row>
    <row r="5200" spans="2:59" ht="13.5" customHeight="1" x14ac:dyDescent="0.35">
      <c r="B5200" s="10" t="s">
        <v>17</v>
      </c>
      <c r="C5200" s="10" t="s">
        <v>2329</v>
      </c>
      <c r="D5200" s="10" t="s">
        <v>549</v>
      </c>
      <c r="E5200" s="10" t="s">
        <v>194</v>
      </c>
      <c r="F5200" s="10" t="s">
        <v>9824</v>
      </c>
      <c r="G5200" s="137" t="s">
        <v>18089</v>
      </c>
      <c r="H5200" s="10"/>
      <c r="I5200" s="149">
        <v>4902430919456</v>
      </c>
      <c r="J5200" s="173" t="s">
        <v>19612</v>
      </c>
      <c r="K5200" s="10" t="s">
        <v>10407</v>
      </c>
      <c r="L5200" s="98">
        <f>IFERROR(VLOOKUP($F5200&amp;$C5200,Sales!$J:$W,9,0),0)</f>
        <v>0</v>
      </c>
      <c r="M5200" s="98">
        <f>IFERROR(VLOOKUP($F5200&amp;$C5200,Sales!$J:$W,10,0),0)</f>
        <v>1360583.9999999998</v>
      </c>
      <c r="N5200" s="98">
        <f>IFERROR(VLOOKUP($F5200&amp;$C5200,Sales!$J:$W,11,0),0)</f>
        <v>5442335.9999999991</v>
      </c>
      <c r="O5200" s="98">
        <f>IFERROR(VLOOKUP($F5200&amp;$C5200,Sales!$J:$W,12,0),0)</f>
        <v>20</v>
      </c>
      <c r="P5200" s="98">
        <f>IFERROR(VLOOKUP($F5200&amp;$C5200,Sales!$J:$W,13,0),0)</f>
        <v>2267639.9999999995</v>
      </c>
      <c r="Q5200" s="98">
        <f>IFERROR(VLOOKUP($F5200&amp;$C5200,Sales!$A:$H,7,0),0)</f>
        <v>0</v>
      </c>
      <c r="R5200" s="41">
        <f t="shared" si="163"/>
        <v>1</v>
      </c>
      <c r="S5200" s="15">
        <v>1</v>
      </c>
      <c r="T5200" s="15"/>
      <c r="U5200" s="15"/>
      <c r="V5200" s="15">
        <v>1</v>
      </c>
      <c r="W5200" s="15">
        <v>1</v>
      </c>
      <c r="X5200" s="15">
        <v>1</v>
      </c>
      <c r="Y5200" s="41">
        <v>1</v>
      </c>
      <c r="Z5200" s="41">
        <v>1</v>
      </c>
      <c r="AA5200" s="15"/>
      <c r="AB5200" s="15"/>
      <c r="AC5200" s="15"/>
      <c r="AD5200" s="15"/>
      <c r="AE5200" s="15"/>
      <c r="AF5200" s="15"/>
      <c r="AG5200" s="15"/>
      <c r="AH5200" s="15"/>
      <c r="AI5200" s="15"/>
      <c r="AJ5200" s="15"/>
      <c r="AK5200" s="15"/>
      <c r="AL5200" s="15"/>
      <c r="AM5200" s="15"/>
      <c r="AN5200" s="15"/>
      <c r="AO5200" s="15"/>
      <c r="AP5200" s="15"/>
      <c r="AQ5200" s="15"/>
      <c r="AR5200" s="15"/>
      <c r="AS5200" s="15"/>
      <c r="AT5200" s="15"/>
      <c r="AU5200" s="15"/>
      <c r="AV5200" s="15"/>
      <c r="AW5200" s="15"/>
      <c r="AX5200" s="82"/>
      <c r="AY5200" s="10"/>
      <c r="AZ5200" s="10">
        <v>1</v>
      </c>
      <c r="BA5200" t="s">
        <v>22</v>
      </c>
      <c r="BB5200" t="s">
        <v>23</v>
      </c>
      <c r="BD5200" s="39" t="str">
        <f t="shared" si="162"/>
        <v>5716126596_ID-11167392718Pantene</v>
      </c>
    </row>
    <row r="5201" spans="2:59" ht="13.5" customHeight="1" x14ac:dyDescent="0.35">
      <c r="B5201" s="10" t="s">
        <v>17</v>
      </c>
      <c r="C5201" s="10" t="s">
        <v>2329</v>
      </c>
      <c r="D5201" s="10" t="s">
        <v>549</v>
      </c>
      <c r="E5201" s="10" t="s">
        <v>194</v>
      </c>
      <c r="F5201" s="10" t="s">
        <v>9822</v>
      </c>
      <c r="G5201" s="137" t="s">
        <v>18090</v>
      </c>
      <c r="H5201" s="10"/>
      <c r="I5201" s="149">
        <v>4902430919463</v>
      </c>
      <c r="J5201" s="173" t="s">
        <v>19613</v>
      </c>
      <c r="K5201" s="10" t="s">
        <v>10441</v>
      </c>
      <c r="L5201" s="98">
        <f>IFERROR(VLOOKUP($F5201&amp;$C5201,Sales!$J:$W,9,0),0)</f>
        <v>0</v>
      </c>
      <c r="M5201" s="98">
        <f>IFERROR(VLOOKUP($F5201&amp;$C5201,Sales!$J:$W,10,0),0)</f>
        <v>0</v>
      </c>
      <c r="N5201" s="98">
        <f>IFERROR(VLOOKUP($F5201&amp;$C5201,Sales!$J:$W,11,0),0)</f>
        <v>0</v>
      </c>
      <c r="O5201" s="98">
        <f>IFERROR(VLOOKUP($F5201&amp;$C5201,Sales!$J:$W,12,0),0)</f>
        <v>0</v>
      </c>
      <c r="P5201" s="98">
        <f>IFERROR(VLOOKUP($F5201&amp;$C5201,Sales!$J:$W,13,0),0)</f>
        <v>0</v>
      </c>
      <c r="Q5201" s="98">
        <f>IFERROR(VLOOKUP($F5201&amp;$C5201,Sales!$A:$H,7,0),0)</f>
        <v>0</v>
      </c>
      <c r="R5201" s="41">
        <f t="shared" si="163"/>
        <v>1</v>
      </c>
      <c r="S5201" s="15">
        <v>1</v>
      </c>
      <c r="T5201" s="15"/>
      <c r="U5201" s="15"/>
      <c r="V5201" s="15">
        <v>1</v>
      </c>
      <c r="W5201" s="15">
        <v>1</v>
      </c>
      <c r="X5201" s="15">
        <v>1</v>
      </c>
      <c r="Y5201" s="41">
        <v>1</v>
      </c>
      <c r="Z5201" s="41">
        <v>1</v>
      </c>
      <c r="AA5201" s="15"/>
      <c r="AB5201" s="15"/>
      <c r="AC5201" s="15"/>
      <c r="AD5201" s="15"/>
      <c r="AE5201" s="15"/>
      <c r="AF5201" s="15"/>
      <c r="AG5201" s="15"/>
      <c r="AH5201" s="15"/>
      <c r="AI5201" s="15"/>
      <c r="AJ5201" s="15"/>
      <c r="AK5201" s="15"/>
      <c r="AL5201" s="15"/>
      <c r="AM5201" s="15"/>
      <c r="AN5201" s="15"/>
      <c r="AO5201" s="15"/>
      <c r="AP5201" s="15"/>
      <c r="AQ5201" s="15"/>
      <c r="AR5201" s="15"/>
      <c r="AS5201" s="15"/>
      <c r="AT5201" s="15"/>
      <c r="AU5201" s="15"/>
      <c r="AV5201" s="15"/>
      <c r="AW5201" s="15"/>
      <c r="AX5201" s="82"/>
      <c r="AY5201" s="10"/>
      <c r="AZ5201" s="10">
        <v>1</v>
      </c>
      <c r="BA5201" t="s">
        <v>22</v>
      </c>
      <c r="BB5201" t="s">
        <v>23</v>
      </c>
      <c r="BD5201" s="39" t="str">
        <f t="shared" si="162"/>
        <v>5716396436_ID-11167614814Pantene</v>
      </c>
    </row>
    <row r="5202" spans="2:59" ht="13.5" customHeight="1" x14ac:dyDescent="0.35">
      <c r="B5202" s="10" t="s">
        <v>17</v>
      </c>
      <c r="C5202" s="10" t="s">
        <v>2329</v>
      </c>
      <c r="D5202" s="10" t="s">
        <v>549</v>
      </c>
      <c r="E5202" s="10" t="s">
        <v>194</v>
      </c>
      <c r="F5202" s="10" t="s">
        <v>9712</v>
      </c>
      <c r="G5202" s="137" t="s">
        <v>18091</v>
      </c>
      <c r="H5202" s="10"/>
      <c r="I5202" s="149" t="s">
        <v>9725</v>
      </c>
      <c r="J5202" s="173" t="s">
        <v>19614</v>
      </c>
      <c r="K5202" s="10" t="s">
        <v>9733</v>
      </c>
      <c r="L5202" s="98">
        <f>IFERROR(VLOOKUP($F5202&amp;$C5202,Sales!$J:$W,9,0),0)</f>
        <v>0</v>
      </c>
      <c r="M5202" s="98">
        <f>IFERROR(VLOOKUP($F5202&amp;$C5202,Sales!$J:$W,10,0),0)</f>
        <v>0</v>
      </c>
      <c r="N5202" s="98">
        <f>IFERROR(VLOOKUP($F5202&amp;$C5202,Sales!$J:$W,11,0),0)</f>
        <v>0</v>
      </c>
      <c r="O5202" s="98">
        <f>IFERROR(VLOOKUP($F5202&amp;$C5202,Sales!$J:$W,12,0),0)</f>
        <v>0</v>
      </c>
      <c r="P5202" s="98">
        <f>IFERROR(VLOOKUP($F5202&amp;$C5202,Sales!$J:$W,13,0),0)</f>
        <v>0</v>
      </c>
      <c r="Q5202" s="98">
        <f>IFERROR(VLOOKUP($F5202&amp;$C5202,Sales!$A:$H,7,0),0)</f>
        <v>0</v>
      </c>
      <c r="R5202" s="41">
        <f t="shared" si="163"/>
        <v>1</v>
      </c>
      <c r="S5202" s="15">
        <v>1</v>
      </c>
      <c r="T5202" s="15"/>
      <c r="U5202" s="15"/>
      <c r="V5202" s="15">
        <v>1</v>
      </c>
      <c r="W5202" s="15">
        <v>1</v>
      </c>
      <c r="X5202" s="15">
        <v>1</v>
      </c>
      <c r="Y5202" s="41">
        <v>1</v>
      </c>
      <c r="Z5202" s="41">
        <v>1</v>
      </c>
      <c r="AA5202" s="15"/>
      <c r="AB5202" s="15"/>
      <c r="AC5202" s="15"/>
      <c r="AD5202" s="15"/>
      <c r="AE5202" s="15"/>
      <c r="AF5202" s="15"/>
      <c r="AG5202" s="15"/>
      <c r="AH5202" s="15"/>
      <c r="AI5202" s="15"/>
      <c r="AJ5202" s="15"/>
      <c r="AK5202" s="15"/>
      <c r="AL5202" s="15"/>
      <c r="AM5202" s="15"/>
      <c r="AN5202" s="15"/>
      <c r="AO5202" s="15"/>
      <c r="AP5202" s="15"/>
      <c r="AQ5202" s="15"/>
      <c r="AR5202" s="15"/>
      <c r="AS5202" s="15"/>
      <c r="AT5202" s="15"/>
      <c r="AU5202" s="15"/>
      <c r="AV5202" s="15"/>
      <c r="AW5202" s="15"/>
      <c r="AX5202" s="82"/>
      <c r="AY5202" s="10"/>
      <c r="AZ5202" s="10">
        <v>1</v>
      </c>
      <c r="BA5202" t="s">
        <v>22</v>
      </c>
      <c r="BB5202" t="s">
        <v>23</v>
      </c>
      <c r="BD5202" s="39" t="str">
        <f t="shared" si="162"/>
        <v>5716156542_ID-11167414653Pantene</v>
      </c>
    </row>
    <row r="5203" spans="2:59" ht="13.5" customHeight="1" x14ac:dyDescent="0.35">
      <c r="B5203" s="10" t="s">
        <v>17</v>
      </c>
      <c r="C5203" s="10" t="s">
        <v>2329</v>
      </c>
      <c r="D5203" s="10" t="s">
        <v>549</v>
      </c>
      <c r="E5203" s="10" t="s">
        <v>194</v>
      </c>
      <c r="F5203" s="10" t="s">
        <v>9713</v>
      </c>
      <c r="G5203" s="137" t="s">
        <v>18092</v>
      </c>
      <c r="H5203" s="10"/>
      <c r="I5203" s="149" t="s">
        <v>9726</v>
      </c>
      <c r="J5203" s="173" t="s">
        <v>19615</v>
      </c>
      <c r="K5203" s="10" t="s">
        <v>9734</v>
      </c>
      <c r="L5203" s="98">
        <f>IFERROR(VLOOKUP($F5203&amp;$C5203,Sales!$J:$W,9,0),0)</f>
        <v>0</v>
      </c>
      <c r="M5203" s="98">
        <f>IFERROR(VLOOKUP($F5203&amp;$C5203,Sales!$J:$W,10,0),0)</f>
        <v>8160335.9999999981</v>
      </c>
      <c r="N5203" s="98">
        <f>IFERROR(VLOOKUP($F5203&amp;$C5203,Sales!$J:$W,11,0),0)</f>
        <v>2720111.9999999995</v>
      </c>
      <c r="O5203" s="98">
        <f>IFERROR(VLOOKUP($F5203&amp;$C5203,Sales!$J:$W,12,0),0)</f>
        <v>16</v>
      </c>
      <c r="P5203" s="98">
        <f>IFERROR(VLOOKUP($F5203&amp;$C5203,Sales!$J:$W,13,0),0)</f>
        <v>3626815.9999999995</v>
      </c>
      <c r="Q5203" s="98">
        <f>IFERROR(VLOOKUP($F5203&amp;$C5203,Sales!$A:$H,7,0),0)</f>
        <v>0</v>
      </c>
      <c r="R5203" s="41">
        <f t="shared" si="163"/>
        <v>1</v>
      </c>
      <c r="S5203" s="15">
        <v>1</v>
      </c>
      <c r="T5203" s="15"/>
      <c r="U5203" s="15"/>
      <c r="V5203" s="15">
        <v>1</v>
      </c>
      <c r="W5203" s="15">
        <v>1</v>
      </c>
      <c r="X5203" s="15">
        <v>1</v>
      </c>
      <c r="Y5203" s="41">
        <v>1</v>
      </c>
      <c r="Z5203" s="41">
        <v>1</v>
      </c>
      <c r="AA5203" s="15"/>
      <c r="AB5203" s="15"/>
      <c r="AC5203" s="15"/>
      <c r="AD5203" s="15"/>
      <c r="AE5203" s="15"/>
      <c r="AF5203" s="15"/>
      <c r="AG5203" s="15"/>
      <c r="AH5203" s="15"/>
      <c r="AI5203" s="15"/>
      <c r="AJ5203" s="15"/>
      <c r="AK5203" s="15"/>
      <c r="AL5203" s="15"/>
      <c r="AM5203" s="15"/>
      <c r="AN5203" s="15"/>
      <c r="AO5203" s="15"/>
      <c r="AP5203" s="15"/>
      <c r="AQ5203" s="15"/>
      <c r="AR5203" s="15"/>
      <c r="AS5203" s="15"/>
      <c r="AT5203" s="15"/>
      <c r="AU5203" s="15"/>
      <c r="AV5203" s="15"/>
      <c r="AW5203" s="15"/>
      <c r="AX5203" s="82"/>
      <c r="AY5203" s="10"/>
      <c r="AZ5203" s="10">
        <v>1</v>
      </c>
      <c r="BA5203" t="s">
        <v>22</v>
      </c>
      <c r="BB5203" t="s">
        <v>23</v>
      </c>
      <c r="BD5203" s="39" t="str">
        <f t="shared" si="162"/>
        <v>5716592332_ID-11167826350Pantene</v>
      </c>
      <c r="BG5203" t="s">
        <v>17336</v>
      </c>
    </row>
    <row r="5204" spans="2:59" ht="13.5" customHeight="1" x14ac:dyDescent="0.35">
      <c r="B5204" s="10" t="s">
        <v>17</v>
      </c>
      <c r="C5204" s="10" t="s">
        <v>2329</v>
      </c>
      <c r="D5204" s="10" t="s">
        <v>294</v>
      </c>
      <c r="E5204" s="10" t="s">
        <v>295</v>
      </c>
      <c r="F5204" s="10" t="s">
        <v>9717</v>
      </c>
      <c r="G5204" s="137" t="s">
        <v>18093</v>
      </c>
      <c r="H5204" s="10"/>
      <c r="I5204" s="149" t="s">
        <v>18094</v>
      </c>
      <c r="J5204" s="173" t="s">
        <v>19616</v>
      </c>
      <c r="K5204" s="10" t="s">
        <v>9738</v>
      </c>
      <c r="L5204" s="98">
        <f>IFERROR(VLOOKUP($F5204&amp;$C5204,Sales!$J:$W,9,0),0)</f>
        <v>28443624</v>
      </c>
      <c r="M5204" s="98">
        <f>IFERROR(VLOOKUP($F5204&amp;$C5204,Sales!$J:$W,10,0),0)</f>
        <v>31460372</v>
      </c>
      <c r="N5204" s="98">
        <f>IFERROR(VLOOKUP($F5204&amp;$C5204,Sales!$J:$W,11,0),0)</f>
        <v>43527364</v>
      </c>
      <c r="O5204" s="98">
        <f>IFERROR(VLOOKUP($F5204&amp;$C5204,Sales!$J:$W,12,0),0)</f>
        <v>80</v>
      </c>
      <c r="P5204" s="98">
        <f>IFERROR(VLOOKUP($F5204&amp;$C5204,Sales!$J:$W,13,0),0)</f>
        <v>34477120</v>
      </c>
      <c r="Q5204" s="98">
        <f>IFERROR(VLOOKUP($F5204&amp;$C5204,Sales!$A:$H,7,0),0)</f>
        <v>0</v>
      </c>
      <c r="R5204" s="41">
        <f t="shared" si="163"/>
        <v>1</v>
      </c>
      <c r="S5204" s="15">
        <v>1</v>
      </c>
      <c r="T5204" s="15"/>
      <c r="U5204" s="15"/>
      <c r="V5204" s="15">
        <v>1</v>
      </c>
      <c r="W5204" s="15">
        <v>1</v>
      </c>
      <c r="X5204" s="15">
        <v>1</v>
      </c>
      <c r="Y5204" s="41">
        <v>1</v>
      </c>
      <c r="Z5204" s="41">
        <v>1</v>
      </c>
      <c r="AA5204" s="15"/>
      <c r="AB5204" s="15"/>
      <c r="AC5204" s="15"/>
      <c r="AD5204" s="15"/>
      <c r="AE5204" s="15"/>
      <c r="AF5204" s="15"/>
      <c r="AG5204" s="15"/>
      <c r="AH5204" s="15"/>
      <c r="AI5204" s="15"/>
      <c r="AJ5204" s="15"/>
      <c r="AK5204" s="15"/>
      <c r="AL5204" s="15"/>
      <c r="AM5204" s="15"/>
      <c r="AN5204" s="15"/>
      <c r="AO5204" s="15"/>
      <c r="AP5204" s="15"/>
      <c r="AQ5204" s="15"/>
      <c r="AR5204" s="15"/>
      <c r="AS5204" s="15"/>
      <c r="AT5204" s="15"/>
      <c r="AU5204" s="15"/>
      <c r="AV5204" s="15"/>
      <c r="AW5204" s="15"/>
      <c r="AX5204" s="15"/>
      <c r="AY5204" s="10"/>
      <c r="AZ5204" s="10">
        <v>1</v>
      </c>
      <c r="BA5204" t="s">
        <v>22</v>
      </c>
      <c r="BB5204" t="s">
        <v>23</v>
      </c>
      <c r="BD5204" s="39" t="str">
        <f t="shared" si="162"/>
        <v>5740930187_ID-11193622365Olay</v>
      </c>
      <c r="BG5204" t="s">
        <v>17336</v>
      </c>
    </row>
    <row r="5205" spans="2:59" ht="13.5" customHeight="1" x14ac:dyDescent="0.35">
      <c r="B5205" s="10" t="s">
        <v>17</v>
      </c>
      <c r="C5205" s="10" t="s">
        <v>2329</v>
      </c>
      <c r="D5205" s="10" t="s">
        <v>294</v>
      </c>
      <c r="E5205" s="10" t="s">
        <v>295</v>
      </c>
      <c r="F5205" s="10" t="s">
        <v>9721</v>
      </c>
      <c r="G5205" s="137" t="s">
        <v>18095</v>
      </c>
      <c r="H5205" s="10"/>
      <c r="I5205" s="149">
        <v>4987176041371</v>
      </c>
      <c r="J5205" s="173" t="s">
        <v>19617</v>
      </c>
      <c r="K5205" s="10" t="s">
        <v>9742</v>
      </c>
      <c r="L5205" s="98">
        <f>IFERROR(VLOOKUP($F5205&amp;$C5205,Sales!$J:$W,9,0),0)</f>
        <v>3232229.9999999995</v>
      </c>
      <c r="M5205" s="98">
        <f>IFERROR(VLOOKUP($F5205&amp;$C5205,Sales!$J:$W,10,0),0)</f>
        <v>5171568</v>
      </c>
      <c r="N5205" s="98">
        <f>IFERROR(VLOOKUP($F5205&amp;$C5205,Sales!$J:$W,11,0),0)</f>
        <v>14221812</v>
      </c>
      <c r="O5205" s="98">
        <f>IFERROR(VLOOKUP($F5205&amp;$C5205,Sales!$J:$W,12,0),0)</f>
        <v>35</v>
      </c>
      <c r="P5205" s="98">
        <f>IFERROR(VLOOKUP($F5205&amp;$C5205,Sales!$J:$W,13,0),0)</f>
        <v>7541870</v>
      </c>
      <c r="Q5205" s="98">
        <f>IFERROR(VLOOKUP($F5205&amp;$C5205,Sales!$A:$H,7,0),0)</f>
        <v>0</v>
      </c>
      <c r="R5205" s="41">
        <f t="shared" si="163"/>
        <v>1</v>
      </c>
      <c r="S5205" s="15">
        <v>1</v>
      </c>
      <c r="T5205" s="15"/>
      <c r="U5205" s="15"/>
      <c r="V5205" s="15">
        <v>1</v>
      </c>
      <c r="W5205" s="15">
        <v>1</v>
      </c>
      <c r="X5205" s="15">
        <v>1</v>
      </c>
      <c r="Y5205" s="41">
        <v>1</v>
      </c>
      <c r="Z5205" s="41">
        <v>1</v>
      </c>
      <c r="AA5205" s="15"/>
      <c r="AB5205" s="15"/>
      <c r="AC5205" s="15"/>
      <c r="AD5205" s="15"/>
      <c r="AE5205" s="15"/>
      <c r="AF5205" s="15"/>
      <c r="AG5205" s="15"/>
      <c r="AH5205" s="15"/>
      <c r="AI5205" s="15"/>
      <c r="AJ5205" s="15"/>
      <c r="AK5205" s="15"/>
      <c r="AL5205" s="15"/>
      <c r="AM5205" s="15"/>
      <c r="AN5205" s="15"/>
      <c r="AO5205" s="15"/>
      <c r="AP5205" s="15"/>
      <c r="AQ5205" s="15"/>
      <c r="AR5205" s="15"/>
      <c r="AS5205" s="15"/>
      <c r="AT5205" s="15"/>
      <c r="AU5205" s="15"/>
      <c r="AV5205" s="15"/>
      <c r="AW5205" s="15"/>
      <c r="AX5205" s="82"/>
      <c r="AY5205" s="10"/>
      <c r="AZ5205" s="10">
        <v>1</v>
      </c>
      <c r="BA5205" t="s">
        <v>22</v>
      </c>
      <c r="BB5205" t="s">
        <v>23</v>
      </c>
      <c r="BD5205" s="39" t="str">
        <f t="shared" si="162"/>
        <v>5739060473_ID-11191498651Olay</v>
      </c>
      <c r="BE5205" s="1">
        <v>45075</v>
      </c>
      <c r="BF5205" t="s">
        <v>14057</v>
      </c>
    </row>
    <row r="5206" spans="2:59" ht="13.5" customHeight="1" x14ac:dyDescent="0.35">
      <c r="B5206" s="10" t="s">
        <v>17</v>
      </c>
      <c r="C5206" s="10" t="s">
        <v>2329</v>
      </c>
      <c r="D5206" s="10" t="s">
        <v>294</v>
      </c>
      <c r="E5206" s="10" t="s">
        <v>295</v>
      </c>
      <c r="F5206" s="10" t="s">
        <v>9722</v>
      </c>
      <c r="G5206" s="137" t="s">
        <v>18096</v>
      </c>
      <c r="H5206" s="10"/>
      <c r="I5206" s="149">
        <v>4987176054425</v>
      </c>
      <c r="J5206" s="173" t="s">
        <v>19618</v>
      </c>
      <c r="K5206" s="10" t="s">
        <v>18097</v>
      </c>
      <c r="L5206" s="98">
        <f>IFERROR(VLOOKUP($F5206&amp;$C5206,Sales!$J:$W,9,0),0)</f>
        <v>55837980</v>
      </c>
      <c r="M5206" s="98">
        <f>IFERROR(VLOOKUP($F5206&amp;$C5206,Sales!$J:$W,10,0),0)</f>
        <v>7783475.9999999991</v>
      </c>
      <c r="N5206" s="98">
        <f>IFERROR(VLOOKUP($F5206&amp;$C5206,Sales!$J:$W,11,0),0)</f>
        <v>0</v>
      </c>
      <c r="O5206" s="98">
        <f>IFERROR(VLOOKUP($F5206&amp;$C5206,Sales!$J:$W,12,0),0)</f>
        <v>752</v>
      </c>
      <c r="P5206" s="98">
        <f>IFERROR(VLOOKUP($F5206&amp;$C5206,Sales!$J:$W,13,0),0)</f>
        <v>21207152</v>
      </c>
      <c r="Q5206" s="98">
        <f>IFERROR(VLOOKUP($F5206&amp;$C5206,Sales!$A:$H,7,0),0)</f>
        <v>0</v>
      </c>
      <c r="R5206" s="41">
        <f t="shared" si="163"/>
        <v>1</v>
      </c>
      <c r="S5206" s="15">
        <v>1</v>
      </c>
      <c r="T5206" s="15"/>
      <c r="U5206" s="15"/>
      <c r="V5206" s="15">
        <v>1</v>
      </c>
      <c r="W5206" s="15">
        <v>1</v>
      </c>
      <c r="X5206" s="15">
        <v>1</v>
      </c>
      <c r="Y5206" s="41">
        <v>1</v>
      </c>
      <c r="Z5206" s="41">
        <v>1</v>
      </c>
      <c r="AA5206" s="15"/>
      <c r="AB5206" s="15"/>
      <c r="AC5206" s="15"/>
      <c r="AD5206" s="15"/>
      <c r="AE5206" s="15"/>
      <c r="AF5206" s="15"/>
      <c r="AG5206" s="15"/>
      <c r="AH5206" s="15"/>
      <c r="AI5206" s="15"/>
      <c r="AJ5206" s="15"/>
      <c r="AK5206" s="15"/>
      <c r="AL5206" s="15"/>
      <c r="AM5206" s="15"/>
      <c r="AN5206" s="15"/>
      <c r="AO5206" s="15"/>
      <c r="AP5206" s="15"/>
      <c r="AQ5206" s="15"/>
      <c r="AR5206" s="15"/>
      <c r="AS5206" s="15"/>
      <c r="AT5206" s="15"/>
      <c r="AU5206" s="15"/>
      <c r="AV5206" s="15"/>
      <c r="AW5206" s="15"/>
      <c r="AX5206" s="82"/>
      <c r="AY5206" s="10"/>
      <c r="AZ5206" s="10">
        <v>1</v>
      </c>
      <c r="BA5206" t="s">
        <v>22</v>
      </c>
      <c r="BB5206" t="s">
        <v>23</v>
      </c>
      <c r="BD5206" s="39" t="str">
        <f t="shared" si="162"/>
        <v>5739274583_ID-11191698702Olay</v>
      </c>
    </row>
    <row r="5207" spans="2:59" ht="13.5" customHeight="1" x14ac:dyDescent="0.35">
      <c r="B5207" s="10" t="s">
        <v>17</v>
      </c>
      <c r="C5207" s="10" t="s">
        <v>2329</v>
      </c>
      <c r="D5207" s="10" t="s">
        <v>65</v>
      </c>
      <c r="E5207" s="10" t="s">
        <v>66</v>
      </c>
      <c r="F5207" s="10" t="s">
        <v>9746</v>
      </c>
      <c r="G5207" s="137" t="s">
        <v>18098</v>
      </c>
      <c r="H5207" s="10"/>
      <c r="I5207" s="10">
        <v>4902430622066</v>
      </c>
      <c r="J5207" s="173" t="s">
        <v>19619</v>
      </c>
      <c r="K5207" s="10" t="s">
        <v>9772</v>
      </c>
      <c r="L5207" s="98">
        <f>IFERROR(VLOOKUP($F5207&amp;$C5207,Sales!$J:$W,9,0),0)</f>
        <v>0</v>
      </c>
      <c r="M5207" s="98">
        <f>IFERROR(VLOOKUP($F5207&amp;$C5207,Sales!$J:$W,10,0),0)</f>
        <v>0</v>
      </c>
      <c r="N5207" s="98">
        <f>IFERROR(VLOOKUP($F5207&amp;$C5207,Sales!$J:$W,11,0),0)</f>
        <v>0</v>
      </c>
      <c r="O5207" s="98">
        <f>IFERROR(VLOOKUP($F5207&amp;$C5207,Sales!$J:$W,12,0),0)</f>
        <v>0</v>
      </c>
      <c r="P5207" s="98">
        <f>IFERROR(VLOOKUP($F5207&amp;$C5207,Sales!$J:$W,13,0),0)</f>
        <v>0</v>
      </c>
      <c r="Q5207" s="98">
        <f>IFERROR(VLOOKUP($F5207&amp;$C5207,Sales!$A:$H,7,0),0)</f>
        <v>0</v>
      </c>
      <c r="R5207" s="41" t="str">
        <f t="shared" si="163"/>
        <v>ERROR</v>
      </c>
      <c r="S5207" s="15"/>
      <c r="T5207" s="15"/>
      <c r="U5207" s="15"/>
      <c r="V5207" s="15"/>
      <c r="W5207" s="15"/>
      <c r="X5207" s="15"/>
      <c r="Y5207" s="41"/>
      <c r="Z5207" s="41"/>
      <c r="AA5207" s="41"/>
      <c r="AB5207" s="15"/>
      <c r="AC5207" s="15"/>
      <c r="AD5207" s="15"/>
      <c r="AE5207" s="15"/>
      <c r="AF5207" s="15"/>
      <c r="AG5207" s="15"/>
      <c r="AH5207" s="15"/>
      <c r="AI5207" s="15"/>
      <c r="AJ5207" s="41"/>
      <c r="AK5207" s="15"/>
      <c r="AL5207" s="15"/>
      <c r="AM5207" s="15"/>
      <c r="AN5207" s="15"/>
      <c r="AO5207" s="15"/>
      <c r="AP5207" s="15"/>
      <c r="AQ5207" s="15"/>
      <c r="AR5207" s="15"/>
      <c r="AS5207" s="15"/>
      <c r="AT5207" s="15"/>
      <c r="AU5207" s="15"/>
      <c r="AV5207" s="15"/>
      <c r="AW5207" s="15"/>
      <c r="AX5207" s="15"/>
      <c r="AY5207" s="10"/>
      <c r="AZ5207" s="10">
        <v>1</v>
      </c>
      <c r="BA5207" t="s">
        <v>22</v>
      </c>
      <c r="BB5207" t="s">
        <v>88</v>
      </c>
      <c r="BD5207" s="39" t="str">
        <f t="shared" si="162"/>
        <v>5715422584_ID-11166574739Downy</v>
      </c>
      <c r="BE5207" s="81">
        <v>44813</v>
      </c>
      <c r="BF5207" t="s">
        <v>13429</v>
      </c>
    </row>
    <row r="5208" spans="2:59" ht="13.5" customHeight="1" x14ac:dyDescent="0.35">
      <c r="B5208" s="10" t="s">
        <v>17</v>
      </c>
      <c r="C5208" s="10" t="s">
        <v>2329</v>
      </c>
      <c r="D5208" s="10" t="s">
        <v>65</v>
      </c>
      <c r="E5208" s="10" t="s">
        <v>66</v>
      </c>
      <c r="F5208" s="10" t="s">
        <v>9748</v>
      </c>
      <c r="G5208" s="137" t="s">
        <v>18099</v>
      </c>
      <c r="H5208" s="10"/>
      <c r="I5208" s="10" t="s">
        <v>2130</v>
      </c>
      <c r="J5208" s="173" t="s">
        <v>19620</v>
      </c>
      <c r="K5208" s="10" t="s">
        <v>10418</v>
      </c>
      <c r="L5208" s="98">
        <f>IFERROR(VLOOKUP($F5208&amp;$C5208,Sales!$J:$W,9,0),0)</f>
        <v>0</v>
      </c>
      <c r="M5208" s="98">
        <f>IFERROR(VLOOKUP($F5208&amp;$C5208,Sales!$J:$W,10,0),0)</f>
        <v>0</v>
      </c>
      <c r="N5208" s="98">
        <f>IFERROR(VLOOKUP($F5208&amp;$C5208,Sales!$J:$W,11,0),0)</f>
        <v>0</v>
      </c>
      <c r="O5208" s="98">
        <f>IFERROR(VLOOKUP($F5208&amp;$C5208,Sales!$J:$W,12,0),0)</f>
        <v>0</v>
      </c>
      <c r="P5208" s="98">
        <f>IFERROR(VLOOKUP($F5208&amp;$C5208,Sales!$J:$W,13,0),0)</f>
        <v>0</v>
      </c>
      <c r="Q5208" s="98">
        <f>IFERROR(VLOOKUP($F5208&amp;$C5208,Sales!$A:$H,7,0),0)</f>
        <v>0</v>
      </c>
      <c r="R5208" s="41" t="str">
        <f t="shared" si="163"/>
        <v>ERROR</v>
      </c>
      <c r="S5208" s="15"/>
      <c r="T5208" s="15"/>
      <c r="U5208" s="15"/>
      <c r="V5208" s="15"/>
      <c r="W5208" s="15"/>
      <c r="X5208" s="15"/>
      <c r="Y5208" s="41"/>
      <c r="Z5208" s="41"/>
      <c r="AA5208" s="41"/>
      <c r="AB5208" s="15"/>
      <c r="AC5208" s="15"/>
      <c r="AD5208" s="15"/>
      <c r="AE5208" s="15"/>
      <c r="AF5208" s="15"/>
      <c r="AG5208" s="15"/>
      <c r="AH5208" s="15"/>
      <c r="AI5208" s="15"/>
      <c r="AJ5208" s="41"/>
      <c r="AK5208" s="15"/>
      <c r="AL5208" s="15"/>
      <c r="AM5208" s="15"/>
      <c r="AN5208" s="15"/>
      <c r="AO5208" s="15"/>
      <c r="AP5208" s="15"/>
      <c r="AQ5208" s="15"/>
      <c r="AR5208" s="15"/>
      <c r="AS5208" s="15"/>
      <c r="AT5208" s="15"/>
      <c r="AU5208" s="15"/>
      <c r="AV5208" s="15"/>
      <c r="AW5208" s="15"/>
      <c r="AX5208" s="15"/>
      <c r="AY5208" s="10"/>
      <c r="AZ5208" s="10">
        <v>1</v>
      </c>
      <c r="BA5208" t="s">
        <v>22</v>
      </c>
      <c r="BB5208" t="s">
        <v>88</v>
      </c>
      <c r="BD5208" s="39" t="str">
        <f t="shared" si="162"/>
        <v>5715434308_ID-11166578485Downy</v>
      </c>
    </row>
    <row r="5209" spans="2:59" ht="13.5" customHeight="1" x14ac:dyDescent="0.35">
      <c r="B5209" s="10" t="s">
        <v>17</v>
      </c>
      <c r="C5209" s="10" t="s">
        <v>2329</v>
      </c>
      <c r="D5209" s="10" t="s">
        <v>65</v>
      </c>
      <c r="E5209" s="10" t="s">
        <v>66</v>
      </c>
      <c r="F5209" s="10" t="s">
        <v>9749</v>
      </c>
      <c r="G5209" s="137" t="s">
        <v>18100</v>
      </c>
      <c r="H5209" s="10"/>
      <c r="I5209" s="10" t="s">
        <v>2174</v>
      </c>
      <c r="J5209" s="173" t="s">
        <v>19621</v>
      </c>
      <c r="K5209" s="10" t="s">
        <v>9773</v>
      </c>
      <c r="L5209" s="98">
        <f>IFERROR(VLOOKUP($F5209&amp;$C5209,Sales!$J:$W,9,0),0)</f>
        <v>0</v>
      </c>
      <c r="M5209" s="98">
        <f>IFERROR(VLOOKUP($F5209&amp;$C5209,Sales!$J:$W,10,0),0)</f>
        <v>0</v>
      </c>
      <c r="N5209" s="98">
        <f>IFERROR(VLOOKUP($F5209&amp;$C5209,Sales!$J:$W,11,0),0)</f>
        <v>0</v>
      </c>
      <c r="O5209" s="98">
        <f>IFERROR(VLOOKUP($F5209&amp;$C5209,Sales!$J:$W,12,0),0)</f>
        <v>0</v>
      </c>
      <c r="P5209" s="98">
        <f>IFERROR(VLOOKUP($F5209&amp;$C5209,Sales!$J:$W,13,0),0)</f>
        <v>0</v>
      </c>
      <c r="Q5209" s="98">
        <f>IFERROR(VLOOKUP($F5209&amp;$C5209,Sales!$A:$H,7,0),0)</f>
        <v>0</v>
      </c>
      <c r="R5209" s="41" t="str">
        <f t="shared" si="163"/>
        <v>ERROR</v>
      </c>
      <c r="S5209" s="15"/>
      <c r="T5209" s="15"/>
      <c r="U5209" s="15"/>
      <c r="V5209" s="15"/>
      <c r="W5209" s="15"/>
      <c r="X5209" s="15"/>
      <c r="Y5209" s="41"/>
      <c r="Z5209" s="41"/>
      <c r="AA5209" s="41"/>
      <c r="AB5209" s="15"/>
      <c r="AC5209" s="15"/>
      <c r="AD5209" s="15"/>
      <c r="AE5209" s="15"/>
      <c r="AF5209" s="15"/>
      <c r="AG5209" s="15"/>
      <c r="AH5209" s="15"/>
      <c r="AI5209" s="15"/>
      <c r="AJ5209" s="41"/>
      <c r="AK5209" s="15"/>
      <c r="AL5209" s="15"/>
      <c r="AM5209" s="15"/>
      <c r="AN5209" s="15"/>
      <c r="AO5209" s="15"/>
      <c r="AP5209" s="15"/>
      <c r="AQ5209" s="15"/>
      <c r="AR5209" s="15"/>
      <c r="AS5209" s="15"/>
      <c r="AT5209" s="15"/>
      <c r="AU5209" s="15"/>
      <c r="AV5209" s="15"/>
      <c r="AW5209" s="15"/>
      <c r="AX5209" s="15"/>
      <c r="AY5209" s="10"/>
      <c r="AZ5209" s="10">
        <v>1</v>
      </c>
      <c r="BA5209" t="s">
        <v>22</v>
      </c>
      <c r="BB5209" t="s">
        <v>88</v>
      </c>
      <c r="BD5209" s="39" t="str">
        <f t="shared" si="162"/>
        <v>5715410240_ID-11166514910Downy</v>
      </c>
    </row>
    <row r="5210" spans="2:59" ht="13.5" customHeight="1" x14ac:dyDescent="0.35">
      <c r="B5210" s="10" t="s">
        <v>17</v>
      </c>
      <c r="C5210" s="10" t="s">
        <v>2329</v>
      </c>
      <c r="D5210" s="10" t="s">
        <v>65</v>
      </c>
      <c r="E5210" s="10" t="s">
        <v>66</v>
      </c>
      <c r="F5210" s="10" t="s">
        <v>9750</v>
      </c>
      <c r="G5210" s="137" t="s">
        <v>18101</v>
      </c>
      <c r="H5210" s="10"/>
      <c r="I5210" s="10" t="s">
        <v>2227</v>
      </c>
      <c r="J5210" s="173" t="s">
        <v>19622</v>
      </c>
      <c r="K5210" s="10" t="s">
        <v>9774</v>
      </c>
      <c r="L5210" s="98">
        <f>IFERROR(VLOOKUP($F5210&amp;$C5210,Sales!$J:$W,9,0),0)</f>
        <v>0</v>
      </c>
      <c r="M5210" s="98">
        <f>IFERROR(VLOOKUP($F5210&amp;$C5210,Sales!$J:$W,10,0),0)</f>
        <v>0</v>
      </c>
      <c r="N5210" s="98">
        <f>IFERROR(VLOOKUP($F5210&amp;$C5210,Sales!$J:$W,11,0),0)</f>
        <v>0</v>
      </c>
      <c r="O5210" s="98">
        <f>IFERROR(VLOOKUP($F5210&amp;$C5210,Sales!$J:$W,12,0),0)</f>
        <v>0</v>
      </c>
      <c r="P5210" s="98">
        <f>IFERROR(VLOOKUP($F5210&amp;$C5210,Sales!$J:$W,13,0),0)</f>
        <v>0</v>
      </c>
      <c r="Q5210" s="98">
        <f>IFERROR(VLOOKUP($F5210&amp;$C5210,Sales!$A:$H,7,0),0)</f>
        <v>0</v>
      </c>
      <c r="R5210" s="41" t="str">
        <f t="shared" si="163"/>
        <v>ERROR</v>
      </c>
      <c r="S5210" s="15"/>
      <c r="T5210" s="15"/>
      <c r="U5210" s="15"/>
      <c r="V5210" s="15"/>
      <c r="W5210" s="15"/>
      <c r="X5210" s="15"/>
      <c r="Y5210" s="41"/>
      <c r="Z5210" s="41"/>
      <c r="AA5210" s="41"/>
      <c r="AB5210" s="15"/>
      <c r="AC5210" s="15"/>
      <c r="AD5210" s="15"/>
      <c r="AE5210" s="15"/>
      <c r="AF5210" s="15"/>
      <c r="AG5210" s="15"/>
      <c r="AH5210" s="15"/>
      <c r="AI5210" s="15"/>
      <c r="AJ5210" s="41"/>
      <c r="AK5210" s="15"/>
      <c r="AL5210" s="15"/>
      <c r="AM5210" s="15"/>
      <c r="AN5210" s="15"/>
      <c r="AO5210" s="15"/>
      <c r="AP5210" s="15"/>
      <c r="AQ5210" s="15"/>
      <c r="AR5210" s="15"/>
      <c r="AS5210" s="15"/>
      <c r="AT5210" s="15"/>
      <c r="AU5210" s="15"/>
      <c r="AV5210" s="15"/>
      <c r="AW5210" s="15"/>
      <c r="AX5210" s="15"/>
      <c r="AY5210" s="10"/>
      <c r="AZ5210" s="10">
        <v>1</v>
      </c>
      <c r="BA5210" t="s">
        <v>22</v>
      </c>
      <c r="BB5210" t="s">
        <v>88</v>
      </c>
      <c r="BD5210" s="39" t="str">
        <f t="shared" si="162"/>
        <v>5715370678_ID-11166502716Downy</v>
      </c>
    </row>
    <row r="5211" spans="2:59" ht="13.5" customHeight="1" x14ac:dyDescent="0.35">
      <c r="B5211" s="10" t="s">
        <v>17</v>
      </c>
      <c r="C5211" s="10" t="s">
        <v>2329</v>
      </c>
      <c r="D5211" s="10" t="s">
        <v>65</v>
      </c>
      <c r="E5211" s="10" t="s">
        <v>66</v>
      </c>
      <c r="F5211" s="10" t="s">
        <v>9747</v>
      </c>
      <c r="G5211" s="137" t="s">
        <v>18102</v>
      </c>
      <c r="H5211" s="10"/>
      <c r="I5211" s="10">
        <v>4902430622080</v>
      </c>
      <c r="J5211" s="173" t="s">
        <v>19623</v>
      </c>
      <c r="K5211" s="10" t="s">
        <v>9775</v>
      </c>
      <c r="L5211" s="98">
        <f>IFERROR(VLOOKUP($F5211&amp;$C5211,Sales!$J:$W,9,0),0)</f>
        <v>0</v>
      </c>
      <c r="M5211" s="98">
        <f>IFERROR(VLOOKUP($F5211&amp;$C5211,Sales!$J:$W,10,0),0)</f>
        <v>0</v>
      </c>
      <c r="N5211" s="98">
        <f>IFERROR(VLOOKUP($F5211&amp;$C5211,Sales!$J:$W,11,0),0)</f>
        <v>0</v>
      </c>
      <c r="O5211" s="98">
        <f>IFERROR(VLOOKUP($F5211&amp;$C5211,Sales!$J:$W,12,0),0)</f>
        <v>0</v>
      </c>
      <c r="P5211" s="98">
        <f>IFERROR(VLOOKUP($F5211&amp;$C5211,Sales!$J:$W,13,0),0)</f>
        <v>0</v>
      </c>
      <c r="Q5211" s="98">
        <f>IFERROR(VLOOKUP($F5211&amp;$C5211,Sales!$A:$H,7,0),0)</f>
        <v>0</v>
      </c>
      <c r="R5211" s="41" t="str">
        <f t="shared" si="163"/>
        <v>ERROR</v>
      </c>
      <c r="S5211" s="15"/>
      <c r="T5211" s="15"/>
      <c r="U5211" s="15"/>
      <c r="V5211" s="15"/>
      <c r="W5211" s="15"/>
      <c r="X5211" s="15"/>
      <c r="Y5211" s="41"/>
      <c r="Z5211" s="41"/>
      <c r="AA5211" s="41"/>
      <c r="AB5211" s="15"/>
      <c r="AC5211" s="15"/>
      <c r="AD5211" s="15"/>
      <c r="AE5211" s="15"/>
      <c r="AF5211" s="15"/>
      <c r="AG5211" s="15"/>
      <c r="AH5211" s="15"/>
      <c r="AI5211" s="15"/>
      <c r="AJ5211" s="41"/>
      <c r="AK5211" s="15"/>
      <c r="AL5211" s="15"/>
      <c r="AM5211" s="15"/>
      <c r="AN5211" s="15"/>
      <c r="AO5211" s="15"/>
      <c r="AP5211" s="15"/>
      <c r="AQ5211" s="15"/>
      <c r="AR5211" s="15"/>
      <c r="AS5211" s="15"/>
      <c r="AT5211" s="15"/>
      <c r="AU5211" s="15"/>
      <c r="AV5211" s="15"/>
      <c r="AW5211" s="15"/>
      <c r="AX5211" s="15"/>
      <c r="AY5211" s="10"/>
      <c r="AZ5211" s="10">
        <v>1</v>
      </c>
      <c r="BA5211" t="s">
        <v>22</v>
      </c>
      <c r="BB5211" t="s">
        <v>88</v>
      </c>
      <c r="BD5211" s="39" t="str">
        <f t="shared" si="162"/>
        <v>5715390218_ID-11166496643Downy</v>
      </c>
    </row>
    <row r="5212" spans="2:59" ht="13.5" customHeight="1" x14ac:dyDescent="0.35">
      <c r="B5212" s="10" t="s">
        <v>17</v>
      </c>
      <c r="C5212" s="10" t="s">
        <v>2329</v>
      </c>
      <c r="D5212" s="10" t="s">
        <v>65</v>
      </c>
      <c r="E5212" s="10" t="s">
        <v>66</v>
      </c>
      <c r="F5212" s="10" t="s">
        <v>9751</v>
      </c>
      <c r="G5212" s="137" t="s">
        <v>18103</v>
      </c>
      <c r="H5212" s="10"/>
      <c r="I5212" s="10" t="s">
        <v>2259</v>
      </c>
      <c r="J5212" s="173" t="s">
        <v>19624</v>
      </c>
      <c r="K5212" s="10" t="s">
        <v>9776</v>
      </c>
      <c r="L5212" s="98">
        <f>IFERROR(VLOOKUP($F5212&amp;$C5212,Sales!$J:$W,9,0),0)</f>
        <v>0</v>
      </c>
      <c r="M5212" s="98">
        <f>IFERROR(VLOOKUP($F5212&amp;$C5212,Sales!$J:$W,10,0),0)</f>
        <v>0</v>
      </c>
      <c r="N5212" s="98">
        <f>IFERROR(VLOOKUP($F5212&amp;$C5212,Sales!$J:$W,11,0),0)</f>
        <v>0</v>
      </c>
      <c r="O5212" s="98">
        <f>IFERROR(VLOOKUP($F5212&amp;$C5212,Sales!$J:$W,12,0),0)</f>
        <v>0</v>
      </c>
      <c r="P5212" s="98">
        <f>IFERROR(VLOOKUP($F5212&amp;$C5212,Sales!$J:$W,13,0),0)</f>
        <v>0</v>
      </c>
      <c r="Q5212" s="98">
        <f>IFERROR(VLOOKUP($F5212&amp;$C5212,Sales!$A:$H,7,0),0)</f>
        <v>0</v>
      </c>
      <c r="R5212" s="41" t="str">
        <f t="shared" si="163"/>
        <v>ERROR</v>
      </c>
      <c r="S5212" s="15"/>
      <c r="T5212" s="15"/>
      <c r="U5212" s="15"/>
      <c r="V5212" s="15"/>
      <c r="W5212" s="15"/>
      <c r="X5212" s="15"/>
      <c r="Y5212" s="41"/>
      <c r="Z5212" s="41"/>
      <c r="AA5212" s="41"/>
      <c r="AB5212" s="15"/>
      <c r="AC5212" s="15"/>
      <c r="AD5212" s="15"/>
      <c r="AE5212" s="15"/>
      <c r="AF5212" s="15"/>
      <c r="AG5212" s="15"/>
      <c r="AH5212" s="15"/>
      <c r="AI5212" s="15"/>
      <c r="AJ5212" s="41"/>
      <c r="AK5212" s="15"/>
      <c r="AL5212" s="15"/>
      <c r="AM5212" s="15"/>
      <c r="AN5212" s="15"/>
      <c r="AO5212" s="15"/>
      <c r="AP5212" s="15"/>
      <c r="AQ5212" s="15"/>
      <c r="AR5212" s="15"/>
      <c r="AS5212" s="15"/>
      <c r="AT5212" s="15"/>
      <c r="AU5212" s="15"/>
      <c r="AV5212" s="15"/>
      <c r="AW5212" s="15"/>
      <c r="AX5212" s="15"/>
      <c r="AY5212" s="10"/>
      <c r="AZ5212" s="10">
        <v>1</v>
      </c>
      <c r="BA5212" t="s">
        <v>22</v>
      </c>
      <c r="BB5212" t="s">
        <v>88</v>
      </c>
      <c r="BD5212" s="39" t="str">
        <f t="shared" si="162"/>
        <v>5715330789_ID-11166458750Downy</v>
      </c>
    </row>
    <row r="5213" spans="2:59" ht="13.5" customHeight="1" x14ac:dyDescent="0.35">
      <c r="B5213" s="10" t="s">
        <v>17</v>
      </c>
      <c r="C5213" s="10" t="s">
        <v>2329</v>
      </c>
      <c r="D5213" s="10" t="s">
        <v>65</v>
      </c>
      <c r="E5213" s="10" t="s">
        <v>66</v>
      </c>
      <c r="F5213" s="10" t="s">
        <v>9752</v>
      </c>
      <c r="G5213" s="137" t="s">
        <v>18104</v>
      </c>
      <c r="H5213" s="10"/>
      <c r="I5213" s="10" t="s">
        <v>2413</v>
      </c>
      <c r="J5213" s="173" t="s">
        <v>19625</v>
      </c>
      <c r="K5213" s="10" t="s">
        <v>9777</v>
      </c>
      <c r="L5213" s="98">
        <f>IFERROR(VLOOKUP($F5213&amp;$C5213,Sales!$J:$W,9,0),0)</f>
        <v>0</v>
      </c>
      <c r="M5213" s="98">
        <f>IFERROR(VLOOKUP($F5213&amp;$C5213,Sales!$J:$W,10,0),0)</f>
        <v>0</v>
      </c>
      <c r="N5213" s="98">
        <f>IFERROR(VLOOKUP($F5213&amp;$C5213,Sales!$J:$W,11,0),0)</f>
        <v>0</v>
      </c>
      <c r="O5213" s="98">
        <f>IFERROR(VLOOKUP($F5213&amp;$C5213,Sales!$J:$W,12,0),0)</f>
        <v>0</v>
      </c>
      <c r="P5213" s="98">
        <f>IFERROR(VLOOKUP($F5213&amp;$C5213,Sales!$J:$W,13,0),0)</f>
        <v>0</v>
      </c>
      <c r="Q5213" s="98">
        <f>IFERROR(VLOOKUP($F5213&amp;$C5213,Sales!$A:$H,7,0),0)</f>
        <v>0</v>
      </c>
      <c r="R5213" s="41" t="str">
        <f t="shared" si="163"/>
        <v>ERROR</v>
      </c>
      <c r="S5213" s="15"/>
      <c r="T5213" s="15"/>
      <c r="U5213" s="15"/>
      <c r="V5213" s="15"/>
      <c r="W5213" s="15"/>
      <c r="X5213" s="15"/>
      <c r="Y5213" s="41"/>
      <c r="Z5213" s="41"/>
      <c r="AA5213" s="41"/>
      <c r="AB5213" s="15"/>
      <c r="AC5213" s="15"/>
      <c r="AD5213" s="15"/>
      <c r="AE5213" s="15"/>
      <c r="AF5213" s="15"/>
      <c r="AG5213" s="15"/>
      <c r="AH5213" s="15"/>
      <c r="AI5213" s="15"/>
      <c r="AJ5213" s="41"/>
      <c r="AK5213" s="15"/>
      <c r="AL5213" s="15"/>
      <c r="AM5213" s="15"/>
      <c r="AN5213" s="15"/>
      <c r="AO5213" s="15"/>
      <c r="AP5213" s="15"/>
      <c r="AQ5213" s="15"/>
      <c r="AR5213" s="15"/>
      <c r="AS5213" s="15"/>
      <c r="AT5213" s="15"/>
      <c r="AU5213" s="15"/>
      <c r="AV5213" s="15"/>
      <c r="AW5213" s="15"/>
      <c r="AX5213" s="15"/>
      <c r="AY5213" s="10"/>
      <c r="AZ5213" s="10">
        <v>1</v>
      </c>
      <c r="BA5213" t="s">
        <v>22</v>
      </c>
      <c r="BB5213" t="s">
        <v>88</v>
      </c>
      <c r="BD5213" s="39" t="str">
        <f t="shared" ref="BD5213:BD5276" si="164">G5213&amp;D5213</f>
        <v>5715376072_ID-11166454723Downy</v>
      </c>
    </row>
    <row r="5214" spans="2:59" ht="13.5" customHeight="1" x14ac:dyDescent="0.35">
      <c r="B5214" s="10" t="s">
        <v>17</v>
      </c>
      <c r="C5214" s="10" t="s">
        <v>2329</v>
      </c>
      <c r="D5214" s="10" t="s">
        <v>65</v>
      </c>
      <c r="E5214" s="10" t="s">
        <v>66</v>
      </c>
      <c r="F5214" s="10" t="s">
        <v>9753</v>
      </c>
      <c r="G5214" s="137" t="s">
        <v>18105</v>
      </c>
      <c r="H5214" s="10"/>
      <c r="I5214" s="10" t="s">
        <v>2246</v>
      </c>
      <c r="J5214" s="173" t="s">
        <v>19626</v>
      </c>
      <c r="K5214" s="10" t="s">
        <v>9778</v>
      </c>
      <c r="L5214" s="98">
        <f>IFERROR(VLOOKUP($F5214&amp;$C5214,Sales!$J:$W,9,0),0)</f>
        <v>0</v>
      </c>
      <c r="M5214" s="98">
        <f>IFERROR(VLOOKUP($F5214&amp;$C5214,Sales!$J:$W,10,0),0)</f>
        <v>0</v>
      </c>
      <c r="N5214" s="98">
        <f>IFERROR(VLOOKUP($F5214&amp;$C5214,Sales!$J:$W,11,0),0)</f>
        <v>0</v>
      </c>
      <c r="O5214" s="98">
        <f>IFERROR(VLOOKUP($F5214&amp;$C5214,Sales!$J:$W,12,0),0)</f>
        <v>0</v>
      </c>
      <c r="P5214" s="98">
        <f>IFERROR(VLOOKUP($F5214&amp;$C5214,Sales!$J:$W,13,0),0)</f>
        <v>0</v>
      </c>
      <c r="Q5214" s="98">
        <f>IFERROR(VLOOKUP($F5214&amp;$C5214,Sales!$A:$H,7,0),0)</f>
        <v>0</v>
      </c>
      <c r="R5214" s="41" t="str">
        <f t="shared" si="163"/>
        <v>ERROR</v>
      </c>
      <c r="S5214" s="15"/>
      <c r="T5214" s="15"/>
      <c r="U5214" s="15"/>
      <c r="V5214" s="15"/>
      <c r="W5214" s="15"/>
      <c r="X5214" s="15"/>
      <c r="Y5214" s="41"/>
      <c r="Z5214" s="41"/>
      <c r="AA5214" s="41"/>
      <c r="AB5214" s="15"/>
      <c r="AC5214" s="15"/>
      <c r="AD5214" s="15"/>
      <c r="AE5214" s="15"/>
      <c r="AF5214" s="15"/>
      <c r="AG5214" s="15"/>
      <c r="AH5214" s="15"/>
      <c r="AI5214" s="15"/>
      <c r="AJ5214" s="41"/>
      <c r="AK5214" s="15"/>
      <c r="AL5214" s="15"/>
      <c r="AM5214" s="15"/>
      <c r="AN5214" s="15"/>
      <c r="AO5214" s="15"/>
      <c r="AP5214" s="15"/>
      <c r="AQ5214" s="15"/>
      <c r="AR5214" s="15"/>
      <c r="AS5214" s="15"/>
      <c r="AT5214" s="15"/>
      <c r="AU5214" s="15"/>
      <c r="AV5214" s="15"/>
      <c r="AW5214" s="15"/>
      <c r="AX5214" s="15"/>
      <c r="AY5214" s="10"/>
      <c r="AZ5214" s="10">
        <v>1</v>
      </c>
      <c r="BA5214" t="s">
        <v>22</v>
      </c>
      <c r="BB5214" t="s">
        <v>88</v>
      </c>
      <c r="BD5214" s="39" t="str">
        <f t="shared" si="164"/>
        <v>5715318388_ID-11166476023Downy</v>
      </c>
    </row>
    <row r="5215" spans="2:59" ht="13.5" customHeight="1" x14ac:dyDescent="0.35">
      <c r="B5215" s="10" t="s">
        <v>17</v>
      </c>
      <c r="C5215" s="10" t="s">
        <v>2329</v>
      </c>
      <c r="D5215" s="10" t="s">
        <v>65</v>
      </c>
      <c r="E5215" s="10" t="s">
        <v>66</v>
      </c>
      <c r="F5215" s="10" t="s">
        <v>9745</v>
      </c>
      <c r="G5215" s="137" t="s">
        <v>18106</v>
      </c>
      <c r="H5215" s="10"/>
      <c r="I5215" s="10">
        <v>4987176081681</v>
      </c>
      <c r="J5215" s="173" t="s">
        <v>19627</v>
      </c>
      <c r="K5215" s="10" t="s">
        <v>9779</v>
      </c>
      <c r="L5215" s="98">
        <f>IFERROR(VLOOKUP($F5215&amp;$C5215,Sales!$J:$W,9,0),0)</f>
        <v>0</v>
      </c>
      <c r="M5215" s="98">
        <f>IFERROR(VLOOKUP($F5215&amp;$C5215,Sales!$J:$W,10,0),0)</f>
        <v>0</v>
      </c>
      <c r="N5215" s="98">
        <f>IFERROR(VLOOKUP($F5215&amp;$C5215,Sales!$J:$W,11,0),0)</f>
        <v>0</v>
      </c>
      <c r="O5215" s="98">
        <f>IFERROR(VLOOKUP($F5215&amp;$C5215,Sales!$J:$W,12,0),0)</f>
        <v>0</v>
      </c>
      <c r="P5215" s="98">
        <f>IFERROR(VLOOKUP($F5215&amp;$C5215,Sales!$J:$W,13,0),0)</f>
        <v>0</v>
      </c>
      <c r="Q5215" s="98">
        <f>IFERROR(VLOOKUP($F5215&amp;$C5215,Sales!$A:$H,7,0),0)</f>
        <v>0</v>
      </c>
      <c r="R5215" s="41" t="str">
        <f t="shared" si="163"/>
        <v>ERROR</v>
      </c>
      <c r="S5215" s="15"/>
      <c r="T5215" s="15"/>
      <c r="U5215" s="15"/>
      <c r="V5215" s="15"/>
      <c r="W5215" s="15"/>
      <c r="X5215" s="15"/>
      <c r="Y5215" s="41"/>
      <c r="Z5215" s="41"/>
      <c r="AA5215" s="41"/>
      <c r="AB5215" s="15"/>
      <c r="AC5215" s="15"/>
      <c r="AD5215" s="15"/>
      <c r="AE5215" s="15"/>
      <c r="AF5215" s="15"/>
      <c r="AG5215" s="15"/>
      <c r="AH5215" s="15"/>
      <c r="AI5215" s="15"/>
      <c r="AJ5215" s="41"/>
      <c r="AK5215" s="15"/>
      <c r="AL5215" s="15"/>
      <c r="AM5215" s="15"/>
      <c r="AN5215" s="15"/>
      <c r="AO5215" s="15"/>
      <c r="AP5215" s="15"/>
      <c r="AQ5215" s="15"/>
      <c r="AR5215" s="15"/>
      <c r="AS5215" s="15"/>
      <c r="AT5215" s="15"/>
      <c r="AU5215" s="15"/>
      <c r="AV5215" s="15"/>
      <c r="AW5215" s="15"/>
      <c r="AX5215" s="15"/>
      <c r="AY5215" s="10"/>
      <c r="AZ5215" s="10">
        <v>1</v>
      </c>
      <c r="BA5215" t="s">
        <v>22</v>
      </c>
      <c r="BB5215" t="s">
        <v>88</v>
      </c>
      <c r="BD5215" s="39" t="str">
        <f t="shared" si="164"/>
        <v>5715272761_ID-11166428337Downy</v>
      </c>
    </row>
    <row r="5216" spans="2:59" ht="13.5" customHeight="1" x14ac:dyDescent="0.35">
      <c r="B5216" s="10" t="s">
        <v>17</v>
      </c>
      <c r="C5216" s="10" t="s">
        <v>2329</v>
      </c>
      <c r="D5216" s="10" t="s">
        <v>65</v>
      </c>
      <c r="E5216" s="10" t="s">
        <v>66</v>
      </c>
      <c r="F5216" s="10" t="s">
        <v>9754</v>
      </c>
      <c r="G5216" s="137" t="s">
        <v>18107</v>
      </c>
      <c r="H5216" s="10"/>
      <c r="I5216" s="10" t="s">
        <v>9782</v>
      </c>
      <c r="J5216" s="173" t="s">
        <v>19628</v>
      </c>
      <c r="K5216" s="10" t="s">
        <v>10411</v>
      </c>
      <c r="L5216" s="98">
        <f>IFERROR(VLOOKUP($F5216&amp;$C5216,Sales!$J:$W,9,0),0)</f>
        <v>0</v>
      </c>
      <c r="M5216" s="98">
        <f>IFERROR(VLOOKUP($F5216&amp;$C5216,Sales!$J:$W,10,0),0)</f>
        <v>0</v>
      </c>
      <c r="N5216" s="98">
        <f>IFERROR(VLOOKUP($F5216&amp;$C5216,Sales!$J:$W,11,0),0)</f>
        <v>0</v>
      </c>
      <c r="O5216" s="98">
        <f>IFERROR(VLOOKUP($F5216&amp;$C5216,Sales!$J:$W,12,0),0)</f>
        <v>0</v>
      </c>
      <c r="P5216" s="98">
        <f>IFERROR(VLOOKUP($F5216&amp;$C5216,Sales!$J:$W,13,0),0)</f>
        <v>0</v>
      </c>
      <c r="Q5216" s="98">
        <f>IFERROR(VLOOKUP($F5216&amp;$C5216,Sales!$A:$H,7,0),0)</f>
        <v>0</v>
      </c>
      <c r="R5216" s="41" t="str">
        <f t="shared" si="163"/>
        <v>ERROR</v>
      </c>
      <c r="S5216" s="15"/>
      <c r="T5216" s="15"/>
      <c r="U5216" s="15"/>
      <c r="V5216" s="15"/>
      <c r="W5216" s="15"/>
      <c r="X5216" s="15"/>
      <c r="Y5216" s="41"/>
      <c r="Z5216" s="41"/>
      <c r="AA5216" s="41"/>
      <c r="AB5216" s="15"/>
      <c r="AC5216" s="15"/>
      <c r="AD5216" s="15"/>
      <c r="AE5216" s="15"/>
      <c r="AF5216" s="15"/>
      <c r="AG5216" s="15"/>
      <c r="AH5216" s="15"/>
      <c r="AI5216" s="15"/>
      <c r="AJ5216" s="41"/>
      <c r="AK5216" s="15"/>
      <c r="AL5216" s="15"/>
      <c r="AM5216" s="15"/>
      <c r="AN5216" s="15"/>
      <c r="AO5216" s="15"/>
      <c r="AP5216" s="15"/>
      <c r="AQ5216" s="15"/>
      <c r="AR5216" s="15"/>
      <c r="AS5216" s="15"/>
      <c r="AT5216" s="15"/>
      <c r="AU5216" s="15"/>
      <c r="AV5216" s="15"/>
      <c r="AW5216" s="15"/>
      <c r="AX5216" s="15"/>
      <c r="AY5216" s="10"/>
      <c r="AZ5216" s="10">
        <v>1</v>
      </c>
      <c r="BA5216" t="s">
        <v>22</v>
      </c>
      <c r="BB5216" t="s">
        <v>88</v>
      </c>
      <c r="BD5216" s="39" t="str">
        <f t="shared" si="164"/>
        <v>5715324127_ID-11166436057Downy</v>
      </c>
    </row>
    <row r="5217" spans="2:58" ht="13.5" customHeight="1" x14ac:dyDescent="0.35">
      <c r="B5217" s="10" t="s">
        <v>17</v>
      </c>
      <c r="C5217" s="10" t="s">
        <v>2329</v>
      </c>
      <c r="D5217" s="10" t="s">
        <v>65</v>
      </c>
      <c r="E5217" s="10" t="s">
        <v>66</v>
      </c>
      <c r="F5217" s="10" t="s">
        <v>9755</v>
      </c>
      <c r="G5217" s="137" t="s">
        <v>18108</v>
      </c>
      <c r="H5217" s="10"/>
      <c r="I5217" s="10" t="s">
        <v>9783</v>
      </c>
      <c r="J5217" s="173" t="s">
        <v>19629</v>
      </c>
      <c r="K5217" s="10" t="s">
        <v>10416</v>
      </c>
      <c r="L5217" s="98">
        <f>IFERROR(VLOOKUP($F5217&amp;$C5217,Sales!$J:$W,9,0),0)</f>
        <v>0</v>
      </c>
      <c r="M5217" s="98">
        <f>IFERROR(VLOOKUP($F5217&amp;$C5217,Sales!$J:$W,10,0),0)</f>
        <v>0</v>
      </c>
      <c r="N5217" s="98">
        <f>IFERROR(VLOOKUP($F5217&amp;$C5217,Sales!$J:$W,11,0),0)</f>
        <v>0</v>
      </c>
      <c r="O5217" s="98">
        <f>IFERROR(VLOOKUP($F5217&amp;$C5217,Sales!$J:$W,12,0),0)</f>
        <v>0</v>
      </c>
      <c r="P5217" s="98">
        <f>IFERROR(VLOOKUP($F5217&amp;$C5217,Sales!$J:$W,13,0),0)</f>
        <v>0</v>
      </c>
      <c r="Q5217" s="98">
        <f>IFERROR(VLOOKUP($F5217&amp;$C5217,Sales!$A:$H,7,0),0)</f>
        <v>0</v>
      </c>
      <c r="R5217" s="41" t="str">
        <f t="shared" si="163"/>
        <v>ERROR</v>
      </c>
      <c r="S5217" s="15"/>
      <c r="T5217" s="15"/>
      <c r="U5217" s="15"/>
      <c r="V5217" s="15"/>
      <c r="W5217" s="15"/>
      <c r="X5217" s="15"/>
      <c r="Y5217" s="41"/>
      <c r="Z5217" s="41"/>
      <c r="AA5217" s="41"/>
      <c r="AB5217" s="15"/>
      <c r="AC5217" s="15"/>
      <c r="AD5217" s="15"/>
      <c r="AE5217" s="15"/>
      <c r="AF5217" s="15"/>
      <c r="AG5217" s="15"/>
      <c r="AH5217" s="15"/>
      <c r="AI5217" s="15"/>
      <c r="AJ5217" s="41"/>
      <c r="AK5217" s="15"/>
      <c r="AL5217" s="15"/>
      <c r="AM5217" s="15"/>
      <c r="AN5217" s="15"/>
      <c r="AO5217" s="15"/>
      <c r="AP5217" s="15"/>
      <c r="AQ5217" s="15"/>
      <c r="AR5217" s="15"/>
      <c r="AS5217" s="15"/>
      <c r="AT5217" s="15"/>
      <c r="AU5217" s="15"/>
      <c r="AV5217" s="15"/>
      <c r="AW5217" s="15"/>
      <c r="AX5217" s="15"/>
      <c r="AY5217" s="10"/>
      <c r="AZ5217" s="10">
        <v>1</v>
      </c>
      <c r="BA5217" t="s">
        <v>22</v>
      </c>
      <c r="BB5217" t="s">
        <v>88</v>
      </c>
      <c r="BD5217" s="39" t="str">
        <f t="shared" si="164"/>
        <v>5714902188_ID-11165986343Downy</v>
      </c>
    </row>
    <row r="5218" spans="2:58" ht="13.5" customHeight="1" x14ac:dyDescent="0.35">
      <c r="B5218" s="10" t="s">
        <v>17</v>
      </c>
      <c r="C5218" s="10" t="s">
        <v>2329</v>
      </c>
      <c r="D5218" s="10" t="s">
        <v>65</v>
      </c>
      <c r="E5218" s="10" t="s">
        <v>66</v>
      </c>
      <c r="F5218" s="10" t="s">
        <v>9756</v>
      </c>
      <c r="G5218" s="137" t="s">
        <v>18109</v>
      </c>
      <c r="H5218" s="10"/>
      <c r="I5218" s="10" t="s">
        <v>9784</v>
      </c>
      <c r="J5218" s="173" t="s">
        <v>19630</v>
      </c>
      <c r="K5218" s="10" t="s">
        <v>10419</v>
      </c>
      <c r="L5218" s="98">
        <f>IFERROR(VLOOKUP($F5218&amp;$C5218,Sales!$J:$W,9,0),0)</f>
        <v>0</v>
      </c>
      <c r="M5218" s="98">
        <f>IFERROR(VLOOKUP($F5218&amp;$C5218,Sales!$J:$W,10,0),0)</f>
        <v>0</v>
      </c>
      <c r="N5218" s="98">
        <f>IFERROR(VLOOKUP($F5218&amp;$C5218,Sales!$J:$W,11,0),0)</f>
        <v>0</v>
      </c>
      <c r="O5218" s="98">
        <f>IFERROR(VLOOKUP($F5218&amp;$C5218,Sales!$J:$W,12,0),0)</f>
        <v>0</v>
      </c>
      <c r="P5218" s="98">
        <f>IFERROR(VLOOKUP($F5218&amp;$C5218,Sales!$J:$W,13,0),0)</f>
        <v>0</v>
      </c>
      <c r="Q5218" s="98">
        <f>IFERROR(VLOOKUP($F5218&amp;$C5218,Sales!$A:$H,7,0),0)</f>
        <v>0</v>
      </c>
      <c r="R5218" s="41" t="str">
        <f t="shared" si="163"/>
        <v>ERROR</v>
      </c>
      <c r="S5218" s="15"/>
      <c r="T5218" s="15"/>
      <c r="U5218" s="15"/>
      <c r="V5218" s="15"/>
      <c r="W5218" s="15"/>
      <c r="X5218" s="15"/>
      <c r="Y5218" s="41"/>
      <c r="Z5218" s="41"/>
      <c r="AA5218" s="41"/>
      <c r="AB5218" s="15"/>
      <c r="AC5218" s="15"/>
      <c r="AD5218" s="15"/>
      <c r="AE5218" s="15"/>
      <c r="AF5218" s="15"/>
      <c r="AG5218" s="15"/>
      <c r="AH5218" s="15"/>
      <c r="AI5218" s="15"/>
      <c r="AJ5218" s="41"/>
      <c r="AK5218" s="15"/>
      <c r="AL5218" s="15"/>
      <c r="AM5218" s="15"/>
      <c r="AN5218" s="15"/>
      <c r="AO5218" s="15"/>
      <c r="AP5218" s="15"/>
      <c r="AQ5218" s="15"/>
      <c r="AR5218" s="15"/>
      <c r="AS5218" s="15"/>
      <c r="AT5218" s="15"/>
      <c r="AU5218" s="15"/>
      <c r="AV5218" s="15"/>
      <c r="AW5218" s="15"/>
      <c r="AX5218" s="15"/>
      <c r="AY5218" s="10"/>
      <c r="AZ5218" s="10">
        <v>1</v>
      </c>
      <c r="BA5218" t="s">
        <v>22</v>
      </c>
      <c r="BB5218" t="s">
        <v>88</v>
      </c>
      <c r="BD5218" s="39" t="str">
        <f t="shared" si="164"/>
        <v>5713576727_ID-11164750030Downy</v>
      </c>
    </row>
    <row r="5219" spans="2:58" ht="13.5" customHeight="1" x14ac:dyDescent="0.35">
      <c r="B5219" s="10" t="s">
        <v>17</v>
      </c>
      <c r="C5219" s="10" t="s">
        <v>2329</v>
      </c>
      <c r="D5219" s="10" t="s">
        <v>65</v>
      </c>
      <c r="E5219" s="10" t="s">
        <v>66</v>
      </c>
      <c r="F5219" s="10" t="s">
        <v>9757</v>
      </c>
      <c r="G5219" s="137" t="s">
        <v>18110</v>
      </c>
      <c r="H5219" s="10"/>
      <c r="I5219" s="10" t="s">
        <v>9786</v>
      </c>
      <c r="J5219" s="173" t="s">
        <v>19631</v>
      </c>
      <c r="K5219" s="10" t="s">
        <v>9781</v>
      </c>
      <c r="L5219" s="98">
        <f>IFERROR(VLOOKUP($F5219&amp;$C5219,Sales!$J:$W,9,0),0)</f>
        <v>0</v>
      </c>
      <c r="M5219" s="98">
        <f>IFERROR(VLOOKUP($F5219&amp;$C5219,Sales!$J:$W,10,0),0)</f>
        <v>0</v>
      </c>
      <c r="N5219" s="98">
        <f>IFERROR(VLOOKUP($F5219&amp;$C5219,Sales!$J:$W,11,0),0)</f>
        <v>0</v>
      </c>
      <c r="O5219" s="98">
        <f>IFERROR(VLOOKUP($F5219&amp;$C5219,Sales!$J:$W,12,0),0)</f>
        <v>0</v>
      </c>
      <c r="P5219" s="98">
        <f>IFERROR(VLOOKUP($F5219&amp;$C5219,Sales!$J:$W,13,0),0)</f>
        <v>0</v>
      </c>
      <c r="Q5219" s="98">
        <f>IFERROR(VLOOKUP($F5219&amp;$C5219,Sales!$A:$H,7,0),0)</f>
        <v>0</v>
      </c>
      <c r="R5219" s="41" t="str">
        <f t="shared" si="163"/>
        <v>ERROR</v>
      </c>
      <c r="S5219" s="15"/>
      <c r="T5219" s="15"/>
      <c r="U5219" s="15"/>
      <c r="V5219" s="15"/>
      <c r="W5219" s="15"/>
      <c r="X5219" s="15"/>
      <c r="Y5219" s="41"/>
      <c r="Z5219" s="41"/>
      <c r="AA5219" s="41"/>
      <c r="AB5219" s="15"/>
      <c r="AC5219" s="15"/>
      <c r="AD5219" s="15"/>
      <c r="AE5219" s="15"/>
      <c r="AF5219" s="15"/>
      <c r="AG5219" s="15"/>
      <c r="AH5219" s="15"/>
      <c r="AI5219" s="15"/>
      <c r="AJ5219" s="41"/>
      <c r="AK5219" s="15"/>
      <c r="AL5219" s="15"/>
      <c r="AM5219" s="15"/>
      <c r="AN5219" s="15"/>
      <c r="AO5219" s="15"/>
      <c r="AP5219" s="15"/>
      <c r="AQ5219" s="15"/>
      <c r="AR5219" s="15"/>
      <c r="AS5219" s="15"/>
      <c r="AT5219" s="15"/>
      <c r="AU5219" s="15"/>
      <c r="AV5219" s="15"/>
      <c r="AW5219" s="15"/>
      <c r="AX5219" s="15"/>
      <c r="AY5219" s="10"/>
      <c r="AZ5219" s="10">
        <v>1</v>
      </c>
      <c r="BA5219" t="s">
        <v>22</v>
      </c>
      <c r="BB5219" t="s">
        <v>88</v>
      </c>
      <c r="BD5219" s="39" t="str">
        <f t="shared" si="164"/>
        <v>5713362724_ID-11164534946Downy</v>
      </c>
    </row>
    <row r="5220" spans="2:58" ht="13.5" customHeight="1" x14ac:dyDescent="0.35">
      <c r="B5220" s="10" t="s">
        <v>17</v>
      </c>
      <c r="C5220" s="10" t="s">
        <v>2329</v>
      </c>
      <c r="D5220" s="10" t="s">
        <v>65</v>
      </c>
      <c r="E5220" s="10" t="s">
        <v>66</v>
      </c>
      <c r="F5220" s="10" t="s">
        <v>9787</v>
      </c>
      <c r="G5220" s="137" t="s">
        <v>18111</v>
      </c>
      <c r="H5220" s="10"/>
      <c r="I5220" s="10" t="s">
        <v>9785</v>
      </c>
      <c r="J5220" s="173" t="s">
        <v>19632</v>
      </c>
      <c r="K5220" s="10" t="s">
        <v>9780</v>
      </c>
      <c r="L5220" s="98">
        <f>IFERROR(VLOOKUP($F5220&amp;$C5220,Sales!$J:$W,9,0),0)</f>
        <v>0</v>
      </c>
      <c r="M5220" s="98">
        <f>IFERROR(VLOOKUP($F5220&amp;$C5220,Sales!$J:$W,10,0),0)</f>
        <v>0</v>
      </c>
      <c r="N5220" s="98">
        <f>IFERROR(VLOOKUP($F5220&amp;$C5220,Sales!$J:$W,11,0),0)</f>
        <v>0</v>
      </c>
      <c r="O5220" s="98">
        <f>IFERROR(VLOOKUP($F5220&amp;$C5220,Sales!$J:$W,12,0),0)</f>
        <v>0</v>
      </c>
      <c r="P5220" s="98">
        <f>IFERROR(VLOOKUP($F5220&amp;$C5220,Sales!$J:$W,13,0),0)</f>
        <v>0</v>
      </c>
      <c r="Q5220" s="98">
        <f>IFERROR(VLOOKUP($F5220&amp;$C5220,Sales!$A:$H,7,0),0)</f>
        <v>0</v>
      </c>
      <c r="R5220" s="41" t="str">
        <f t="shared" si="163"/>
        <v>ERROR</v>
      </c>
      <c r="S5220" s="15"/>
      <c r="T5220" s="15"/>
      <c r="U5220" s="15"/>
      <c r="V5220" s="15"/>
      <c r="W5220" s="15"/>
      <c r="X5220" s="15"/>
      <c r="Y5220" s="41"/>
      <c r="Z5220" s="41"/>
      <c r="AA5220" s="41"/>
      <c r="AB5220" s="15"/>
      <c r="AC5220" s="15"/>
      <c r="AD5220" s="15"/>
      <c r="AE5220" s="15"/>
      <c r="AF5220" s="15"/>
      <c r="AG5220" s="15"/>
      <c r="AH5220" s="15"/>
      <c r="AI5220" s="15"/>
      <c r="AJ5220" s="41"/>
      <c r="AK5220" s="15"/>
      <c r="AL5220" s="15"/>
      <c r="AM5220" s="15"/>
      <c r="AN5220" s="15"/>
      <c r="AO5220" s="15"/>
      <c r="AP5220" s="15"/>
      <c r="AQ5220" s="15"/>
      <c r="AR5220" s="15"/>
      <c r="AS5220" s="15"/>
      <c r="AT5220" s="15"/>
      <c r="AU5220" s="15"/>
      <c r="AV5220" s="15"/>
      <c r="AW5220" s="15"/>
      <c r="AX5220" s="15"/>
      <c r="AY5220" s="10"/>
      <c r="AZ5220" s="10">
        <v>1</v>
      </c>
      <c r="BA5220" t="s">
        <v>22</v>
      </c>
      <c r="BB5220" t="s">
        <v>88</v>
      </c>
      <c r="BD5220" s="39" t="str">
        <f t="shared" si="164"/>
        <v>5760750870_ID-11215074064Downy</v>
      </c>
    </row>
    <row r="5221" spans="2:58" ht="13.5" customHeight="1" x14ac:dyDescent="0.35">
      <c r="B5221" s="10" t="s">
        <v>17</v>
      </c>
      <c r="C5221" s="10" t="s">
        <v>2329</v>
      </c>
      <c r="D5221" s="10" t="s">
        <v>549</v>
      </c>
      <c r="E5221" s="10" t="s">
        <v>194</v>
      </c>
      <c r="F5221" s="10" t="s">
        <v>9868</v>
      </c>
      <c r="G5221" s="137" t="s">
        <v>18112</v>
      </c>
      <c r="H5221" s="10"/>
      <c r="I5221" s="149" t="s">
        <v>18113</v>
      </c>
      <c r="J5221" s="173" t="s">
        <v>19633</v>
      </c>
      <c r="K5221" s="10" t="s">
        <v>18114</v>
      </c>
      <c r="L5221" s="98">
        <f>IFERROR(VLOOKUP($F5221&amp;$C5221,Sales!$J:$W,9,0),0)</f>
        <v>194861340</v>
      </c>
      <c r="M5221" s="98">
        <f>IFERROR(VLOOKUP($F5221&amp;$C5221,Sales!$J:$W,10,0),0)</f>
        <v>31475399.999999996</v>
      </c>
      <c r="N5221" s="98">
        <f>IFERROR(VLOOKUP($F5221&amp;$C5221,Sales!$J:$W,11,0),0)</f>
        <v>255236880</v>
      </c>
      <c r="O5221" s="98">
        <f>IFERROR(VLOOKUP($F5221&amp;$C5221,Sales!$J:$W,12,0),0)</f>
        <v>6732</v>
      </c>
      <c r="P5221" s="98">
        <f>IFERROR(VLOOKUP($F5221&amp;$C5221,Sales!$J:$W,13,0),0)</f>
        <v>160524540</v>
      </c>
      <c r="Q5221" s="98">
        <f>IFERROR(VLOOKUP($F5221&amp;$C5221,Sales!$A:$H,7,0),0)</f>
        <v>0</v>
      </c>
      <c r="R5221" s="41">
        <f t="shared" si="163"/>
        <v>1</v>
      </c>
      <c r="S5221" s="15">
        <v>1</v>
      </c>
      <c r="T5221" s="15"/>
      <c r="U5221" s="15"/>
      <c r="V5221" s="15">
        <v>1</v>
      </c>
      <c r="W5221" s="15">
        <v>1</v>
      </c>
      <c r="X5221" s="15">
        <v>1</v>
      </c>
      <c r="Y5221" s="41">
        <v>1</v>
      </c>
      <c r="Z5221" s="41">
        <v>1</v>
      </c>
      <c r="AA5221" s="15"/>
      <c r="AB5221" s="15"/>
      <c r="AC5221" s="15"/>
      <c r="AD5221" s="15"/>
      <c r="AE5221" s="15"/>
      <c r="AF5221" s="15"/>
      <c r="AG5221" s="15"/>
      <c r="AH5221" s="15"/>
      <c r="AI5221" s="15"/>
      <c r="AJ5221" s="15"/>
      <c r="AK5221" s="15"/>
      <c r="AL5221" s="15"/>
      <c r="AM5221" s="15"/>
      <c r="AN5221" s="15"/>
      <c r="AO5221" s="15"/>
      <c r="AP5221" s="15"/>
      <c r="AQ5221" s="15"/>
      <c r="AR5221" s="15"/>
      <c r="AS5221" s="15"/>
      <c r="AT5221" s="15"/>
      <c r="AU5221" s="15"/>
      <c r="AV5221" s="15"/>
      <c r="AW5221" s="15"/>
      <c r="AX5221" s="82"/>
      <c r="AY5221" s="10"/>
      <c r="AZ5221" s="10">
        <v>1</v>
      </c>
      <c r="BA5221" t="s">
        <v>22</v>
      </c>
      <c r="BB5221" t="s">
        <v>23</v>
      </c>
      <c r="BD5221" s="39" t="str">
        <f t="shared" si="164"/>
        <v>5786772468_ID-11243696653Pantene</v>
      </c>
    </row>
    <row r="5222" spans="2:58" ht="13.5" customHeight="1" x14ac:dyDescent="0.35">
      <c r="B5222" s="10" t="s">
        <v>17</v>
      </c>
      <c r="C5222" s="10" t="s">
        <v>2329</v>
      </c>
      <c r="D5222" s="10" t="s">
        <v>549</v>
      </c>
      <c r="E5222" s="10" t="s">
        <v>194</v>
      </c>
      <c r="F5222" s="10" t="s">
        <v>9865</v>
      </c>
      <c r="G5222" s="137" t="s">
        <v>18115</v>
      </c>
      <c r="H5222" s="10"/>
      <c r="I5222" s="149" t="s">
        <v>18116</v>
      </c>
      <c r="J5222" s="173" t="s">
        <v>19634</v>
      </c>
      <c r="K5222" s="10" t="s">
        <v>9849</v>
      </c>
      <c r="L5222" s="98">
        <f>IFERROR(VLOOKUP($F5222&amp;$C5222,Sales!$J:$W,9,0),0)</f>
        <v>75316032</v>
      </c>
      <c r="M5222" s="98">
        <f>IFERROR(VLOOKUP($F5222&amp;$C5222,Sales!$J:$W,10,0),0)</f>
        <v>18829007.999999996</v>
      </c>
      <c r="N5222" s="98">
        <f>IFERROR(VLOOKUP($F5222&amp;$C5222,Sales!$J:$W,11,0),0)</f>
        <v>104415408</v>
      </c>
      <c r="O5222" s="98">
        <f>IFERROR(VLOOKUP($F5222&amp;$C5222,Sales!$J:$W,12,0),0)</f>
        <v>1392</v>
      </c>
      <c r="P5222" s="98">
        <f>IFERROR(VLOOKUP($F5222&amp;$C5222,Sales!$J:$W,13,0),0)</f>
        <v>66186816</v>
      </c>
      <c r="Q5222" s="98">
        <f>IFERROR(VLOOKUP($F5222&amp;$C5222,Sales!$A:$H,7,0),0)</f>
        <v>0</v>
      </c>
      <c r="R5222" s="41">
        <f t="shared" si="163"/>
        <v>1</v>
      </c>
      <c r="S5222" s="15">
        <v>1</v>
      </c>
      <c r="T5222" s="15"/>
      <c r="U5222" s="15"/>
      <c r="V5222" s="15">
        <v>1</v>
      </c>
      <c r="W5222" s="15">
        <v>1</v>
      </c>
      <c r="X5222" s="15">
        <v>1</v>
      </c>
      <c r="Y5222" s="41">
        <v>1</v>
      </c>
      <c r="Z5222" s="41">
        <v>1</v>
      </c>
      <c r="AA5222" s="15"/>
      <c r="AB5222" s="15"/>
      <c r="AC5222" s="15"/>
      <c r="AD5222" s="15"/>
      <c r="AE5222" s="15"/>
      <c r="AF5222" s="15"/>
      <c r="AG5222" s="15"/>
      <c r="AH5222" s="15"/>
      <c r="AI5222" s="15"/>
      <c r="AJ5222" s="15"/>
      <c r="AK5222" s="15"/>
      <c r="AL5222" s="15"/>
      <c r="AM5222" s="15"/>
      <c r="AN5222" s="15"/>
      <c r="AO5222" s="15"/>
      <c r="AP5222" s="15"/>
      <c r="AQ5222" s="15"/>
      <c r="AR5222" s="15"/>
      <c r="AS5222" s="15"/>
      <c r="AT5222" s="15"/>
      <c r="AU5222" s="15"/>
      <c r="AV5222" s="15"/>
      <c r="AW5222" s="15"/>
      <c r="AX5222" s="82"/>
      <c r="AY5222" s="10"/>
      <c r="AZ5222" s="10">
        <v>1</v>
      </c>
      <c r="BA5222" t="s">
        <v>22</v>
      </c>
      <c r="BB5222" t="s">
        <v>23</v>
      </c>
      <c r="BD5222" s="39" t="str">
        <f t="shared" si="164"/>
        <v>5786762713_ID-11243716378Pantene</v>
      </c>
    </row>
    <row r="5223" spans="2:58" ht="13.5" customHeight="1" x14ac:dyDescent="0.35">
      <c r="B5223" s="10" t="s">
        <v>17</v>
      </c>
      <c r="C5223" s="10" t="s">
        <v>2329</v>
      </c>
      <c r="D5223" s="10" t="s">
        <v>549</v>
      </c>
      <c r="E5223" s="10" t="s">
        <v>194</v>
      </c>
      <c r="F5223" s="10" t="s">
        <v>9869</v>
      </c>
      <c r="G5223" s="137" t="s">
        <v>18117</v>
      </c>
      <c r="H5223" s="10"/>
      <c r="I5223" s="149" t="s">
        <v>18118</v>
      </c>
      <c r="J5223" s="173" t="s">
        <v>19635</v>
      </c>
      <c r="K5223" s="10" t="s">
        <v>9848</v>
      </c>
      <c r="L5223" s="98">
        <f>IFERROR(VLOOKUP($F5223&amp;$C5223,Sales!$J:$W,9,0),0)</f>
        <v>0</v>
      </c>
      <c r="M5223" s="98">
        <f>IFERROR(VLOOKUP($F5223&amp;$C5223,Sales!$J:$W,10,0),0)</f>
        <v>0</v>
      </c>
      <c r="N5223" s="98">
        <f>IFERROR(VLOOKUP($F5223&amp;$C5223,Sales!$J:$W,11,0),0)</f>
        <v>0</v>
      </c>
      <c r="O5223" s="98">
        <f>IFERROR(VLOOKUP($F5223&amp;$C5223,Sales!$J:$W,12,0),0)</f>
        <v>0</v>
      </c>
      <c r="P5223" s="98">
        <f>IFERROR(VLOOKUP($F5223&amp;$C5223,Sales!$J:$W,13,0),0)</f>
        <v>0</v>
      </c>
      <c r="Q5223" s="98">
        <f>IFERROR(VLOOKUP($F5223&amp;$C5223,Sales!$A:$H,7,0),0)</f>
        <v>0</v>
      </c>
      <c r="R5223" s="41" t="str">
        <f t="shared" si="163"/>
        <v>ERROR</v>
      </c>
      <c r="S5223" s="15"/>
      <c r="T5223" s="15"/>
      <c r="U5223" s="15"/>
      <c r="V5223" s="15"/>
      <c r="W5223" s="15"/>
      <c r="X5223" s="15"/>
      <c r="Y5223" s="41"/>
      <c r="Z5223" s="41"/>
      <c r="AA5223" s="41"/>
      <c r="AB5223" s="15"/>
      <c r="AC5223" s="15"/>
      <c r="AD5223" s="15"/>
      <c r="AE5223" s="15"/>
      <c r="AF5223" s="15"/>
      <c r="AG5223" s="15"/>
      <c r="AH5223" s="15"/>
      <c r="AI5223" s="15"/>
      <c r="AJ5223" s="41"/>
      <c r="AK5223" s="15"/>
      <c r="AL5223" s="15"/>
      <c r="AM5223" s="15"/>
      <c r="AN5223" s="15"/>
      <c r="AO5223" s="15"/>
      <c r="AP5223" s="15"/>
      <c r="AQ5223" s="15"/>
      <c r="AR5223" s="15"/>
      <c r="AS5223" s="15"/>
      <c r="AT5223" s="15"/>
      <c r="AU5223" s="15"/>
      <c r="AV5223" s="15"/>
      <c r="AW5223" s="15"/>
      <c r="AX5223" s="82"/>
      <c r="AY5223" s="10"/>
      <c r="AZ5223" s="10">
        <v>1</v>
      </c>
      <c r="BA5223" t="s">
        <v>22</v>
      </c>
      <c r="BB5223" t="s">
        <v>88</v>
      </c>
      <c r="BD5223" s="39" t="str">
        <f t="shared" si="164"/>
        <v>5786998863_ID-11244032784Pantene</v>
      </c>
      <c r="BE5223" s="1">
        <v>45071</v>
      </c>
      <c r="BF5223" t="s">
        <v>14057</v>
      </c>
    </row>
    <row r="5224" spans="2:58" ht="13.5" customHeight="1" x14ac:dyDescent="0.35">
      <c r="B5224" s="10" t="s">
        <v>17</v>
      </c>
      <c r="C5224" s="10" t="s">
        <v>2329</v>
      </c>
      <c r="D5224" s="10" t="s">
        <v>549</v>
      </c>
      <c r="E5224" s="10" t="s">
        <v>194</v>
      </c>
      <c r="F5224" s="10" t="s">
        <v>9867</v>
      </c>
      <c r="G5224" s="137" t="s">
        <v>18119</v>
      </c>
      <c r="H5224" s="10"/>
      <c r="I5224" s="149" t="s">
        <v>18120</v>
      </c>
      <c r="J5224" s="173" t="s">
        <v>19636</v>
      </c>
      <c r="K5224" s="10" t="s">
        <v>9845</v>
      </c>
      <c r="L5224" s="98">
        <f>IFERROR(VLOOKUP($F5224&amp;$C5224,Sales!$J:$W,9,0),0)</f>
        <v>157090860</v>
      </c>
      <c r="M5224" s="98">
        <f>IFERROR(VLOOKUP($F5224&amp;$C5224,Sales!$J:$W,10,0),0)</f>
        <v>34336800</v>
      </c>
      <c r="N5224" s="98">
        <f>IFERROR(VLOOKUP($F5224&amp;$C5224,Sales!$J:$W,11,0),0)</f>
        <v>150509639.99999997</v>
      </c>
      <c r="O5224" s="98">
        <f>IFERROR(VLOOKUP($F5224&amp;$C5224,Sales!$J:$W,12,0),0)</f>
        <v>4780</v>
      </c>
      <c r="P5224" s="98">
        <f>IFERROR(VLOOKUP($F5224&amp;$C5224,Sales!$J:$W,13,0),0)</f>
        <v>113979100</v>
      </c>
      <c r="Q5224" s="98">
        <f>IFERROR(VLOOKUP($F5224&amp;$C5224,Sales!$A:$H,7,0),0)</f>
        <v>0</v>
      </c>
      <c r="R5224" s="41">
        <f t="shared" si="163"/>
        <v>1</v>
      </c>
      <c r="S5224" s="15">
        <v>1</v>
      </c>
      <c r="T5224" s="15"/>
      <c r="U5224" s="15"/>
      <c r="V5224" s="15">
        <v>1</v>
      </c>
      <c r="W5224" s="15">
        <v>1</v>
      </c>
      <c r="X5224" s="15">
        <v>1</v>
      </c>
      <c r="Y5224" s="41">
        <v>1</v>
      </c>
      <c r="Z5224" s="41">
        <v>1</v>
      </c>
      <c r="AA5224" s="15"/>
      <c r="AB5224" s="15"/>
      <c r="AC5224" s="15"/>
      <c r="AD5224" s="15"/>
      <c r="AE5224" s="15"/>
      <c r="AF5224" s="15"/>
      <c r="AG5224" s="15"/>
      <c r="AH5224" s="15"/>
      <c r="AI5224" s="15"/>
      <c r="AJ5224" s="15"/>
      <c r="AK5224" s="15"/>
      <c r="AL5224" s="15"/>
      <c r="AM5224" s="15"/>
      <c r="AN5224" s="15"/>
      <c r="AO5224" s="15"/>
      <c r="AP5224" s="15"/>
      <c r="AQ5224" s="15"/>
      <c r="AR5224" s="15"/>
      <c r="AS5224" s="15"/>
      <c r="AT5224" s="15"/>
      <c r="AU5224" s="15"/>
      <c r="AV5224" s="15"/>
      <c r="AW5224" s="15"/>
      <c r="AX5224" s="82"/>
      <c r="AY5224" s="10"/>
      <c r="AZ5224" s="10">
        <v>1</v>
      </c>
      <c r="BA5224" t="s">
        <v>22</v>
      </c>
      <c r="BB5224" t="s">
        <v>23</v>
      </c>
      <c r="BD5224" s="39" t="str">
        <f t="shared" si="164"/>
        <v>5786986479_ID-11243976831Pantene</v>
      </c>
    </row>
    <row r="5225" spans="2:58" ht="13.5" customHeight="1" x14ac:dyDescent="0.35">
      <c r="B5225" s="10" t="s">
        <v>17</v>
      </c>
      <c r="C5225" s="10" t="s">
        <v>2329</v>
      </c>
      <c r="D5225" s="10" t="s">
        <v>549</v>
      </c>
      <c r="E5225" s="10" t="s">
        <v>194</v>
      </c>
      <c r="F5225" s="10" t="s">
        <v>9866</v>
      </c>
      <c r="G5225" s="137" t="s">
        <v>18121</v>
      </c>
      <c r="H5225" s="10"/>
      <c r="I5225" s="149" t="s">
        <v>18122</v>
      </c>
      <c r="J5225" s="173" t="s">
        <v>19637</v>
      </c>
      <c r="K5225" s="10" t="s">
        <v>9839</v>
      </c>
      <c r="L5225" s="98">
        <f>IFERROR(VLOOKUP($F5225&amp;$C5225,Sales!$J:$W,9,0),0)</f>
        <v>38799167.999999993</v>
      </c>
      <c r="M5225" s="98">
        <f>IFERROR(VLOOKUP($F5225&amp;$C5225,Sales!$J:$W,10,0),0)</f>
        <v>10270368</v>
      </c>
      <c r="N5225" s="98">
        <f>IFERROR(VLOOKUP($F5225&amp;$C5225,Sales!$J:$W,11,0),0)</f>
        <v>19970159.999999996</v>
      </c>
      <c r="O5225" s="98">
        <f>IFERROR(VLOOKUP($F5225&amp;$C5225,Sales!$J:$W,12,0),0)</f>
        <v>484</v>
      </c>
      <c r="P5225" s="98">
        <f>IFERROR(VLOOKUP($F5225&amp;$C5225,Sales!$J:$W,13,0),0)</f>
        <v>23013231.999999996</v>
      </c>
      <c r="Q5225" s="98">
        <f>IFERROR(VLOOKUP($F5225&amp;$C5225,Sales!$A:$H,7,0),0)</f>
        <v>0</v>
      </c>
      <c r="R5225" s="41">
        <f t="shared" si="163"/>
        <v>1</v>
      </c>
      <c r="S5225" s="15">
        <v>1</v>
      </c>
      <c r="T5225" s="15"/>
      <c r="U5225" s="15"/>
      <c r="V5225" s="15">
        <v>1</v>
      </c>
      <c r="W5225" s="15">
        <v>1</v>
      </c>
      <c r="X5225" s="15">
        <v>1</v>
      </c>
      <c r="Y5225" s="41">
        <v>1</v>
      </c>
      <c r="Z5225" s="41">
        <v>1</v>
      </c>
      <c r="AA5225" s="15"/>
      <c r="AB5225" s="15"/>
      <c r="AC5225" s="15"/>
      <c r="AD5225" s="15"/>
      <c r="AE5225" s="15"/>
      <c r="AF5225" s="15"/>
      <c r="AG5225" s="15"/>
      <c r="AH5225" s="15"/>
      <c r="AI5225" s="15"/>
      <c r="AJ5225" s="15"/>
      <c r="AK5225" s="15"/>
      <c r="AL5225" s="15"/>
      <c r="AM5225" s="15"/>
      <c r="AN5225" s="15"/>
      <c r="AO5225" s="15"/>
      <c r="AP5225" s="15"/>
      <c r="AQ5225" s="15"/>
      <c r="AR5225" s="15"/>
      <c r="AS5225" s="15"/>
      <c r="AT5225" s="15"/>
      <c r="AU5225" s="15"/>
      <c r="AV5225" s="15"/>
      <c r="AW5225" s="15"/>
      <c r="AX5225" s="82"/>
      <c r="AY5225" s="10"/>
      <c r="AZ5225" s="10">
        <v>1</v>
      </c>
      <c r="BA5225" t="s">
        <v>22</v>
      </c>
      <c r="BB5225" t="s">
        <v>23</v>
      </c>
      <c r="BD5225" s="39" t="str">
        <f t="shared" si="164"/>
        <v>5787016079_ID-11244002745Pantene</v>
      </c>
    </row>
    <row r="5226" spans="2:58" ht="13.5" customHeight="1" x14ac:dyDescent="0.35">
      <c r="B5226" s="10" t="s">
        <v>17</v>
      </c>
      <c r="C5226" s="10" t="s">
        <v>2329</v>
      </c>
      <c r="D5226" s="10" t="s">
        <v>549</v>
      </c>
      <c r="E5226" s="10" t="s">
        <v>194</v>
      </c>
      <c r="F5226" s="10" t="s">
        <v>9870</v>
      </c>
      <c r="G5226" s="137" t="s">
        <v>18123</v>
      </c>
      <c r="H5226" s="10"/>
      <c r="I5226" s="149" t="s">
        <v>10014</v>
      </c>
      <c r="J5226" s="173" t="s">
        <v>19638</v>
      </c>
      <c r="K5226" s="10" t="s">
        <v>9838</v>
      </c>
      <c r="L5226" s="98">
        <f>IFERROR(VLOOKUP($F5226&amp;$C5226,Sales!$J:$W,9,0),0)</f>
        <v>0</v>
      </c>
      <c r="M5226" s="98">
        <f>IFERROR(VLOOKUP($F5226&amp;$C5226,Sales!$J:$W,10,0),0)</f>
        <v>0</v>
      </c>
      <c r="N5226" s="98">
        <f>IFERROR(VLOOKUP($F5226&amp;$C5226,Sales!$J:$W,11,0),0)</f>
        <v>988176</v>
      </c>
      <c r="O5226" s="98">
        <f>IFERROR(VLOOKUP($F5226&amp;$C5226,Sales!$J:$W,12,0),0)</f>
        <v>56</v>
      </c>
      <c r="P5226" s="98">
        <f>IFERROR(VLOOKUP($F5226&amp;$C5226,Sales!$J:$W,13,0),0)</f>
        <v>329392</v>
      </c>
      <c r="Q5226" s="98">
        <f>IFERROR(VLOOKUP($F5226&amp;$C5226,Sales!$A:$H,7,0),0)</f>
        <v>0</v>
      </c>
      <c r="R5226" s="41">
        <f t="shared" si="163"/>
        <v>1</v>
      </c>
      <c r="S5226" s="15">
        <v>1</v>
      </c>
      <c r="T5226" s="15"/>
      <c r="U5226" s="15"/>
      <c r="V5226" s="15">
        <v>1</v>
      </c>
      <c r="W5226" s="15">
        <v>1</v>
      </c>
      <c r="X5226" s="15">
        <v>1</v>
      </c>
      <c r="Y5226" s="41">
        <v>1</v>
      </c>
      <c r="Z5226" s="41">
        <v>1</v>
      </c>
      <c r="AA5226" s="15"/>
      <c r="AB5226" s="15"/>
      <c r="AC5226" s="15"/>
      <c r="AD5226" s="15"/>
      <c r="AE5226" s="15"/>
      <c r="AF5226" s="15"/>
      <c r="AG5226" s="15"/>
      <c r="AH5226" s="15"/>
      <c r="AI5226" s="15"/>
      <c r="AJ5226" s="15"/>
      <c r="AK5226" s="15"/>
      <c r="AL5226" s="15"/>
      <c r="AM5226" s="15"/>
      <c r="AN5226" s="15"/>
      <c r="AO5226" s="15"/>
      <c r="AP5226" s="15"/>
      <c r="AQ5226" s="15"/>
      <c r="AR5226" s="15"/>
      <c r="AS5226" s="15"/>
      <c r="AT5226" s="15"/>
      <c r="AU5226" s="15"/>
      <c r="AV5226" s="15"/>
      <c r="AW5226" s="15"/>
      <c r="AX5226" s="82"/>
      <c r="AY5226" s="10"/>
      <c r="AZ5226" s="10">
        <v>1</v>
      </c>
      <c r="BA5226" t="s">
        <v>22</v>
      </c>
      <c r="BB5226" s="42" t="s">
        <v>23</v>
      </c>
      <c r="BD5226" s="39" t="str">
        <f t="shared" si="164"/>
        <v>5787004580_ID-11244058053Pantene</v>
      </c>
    </row>
    <row r="5227" spans="2:58" ht="13.5" customHeight="1" x14ac:dyDescent="0.35">
      <c r="B5227" s="10" t="s">
        <v>17</v>
      </c>
      <c r="C5227" s="10" t="s">
        <v>2329</v>
      </c>
      <c r="D5227" s="10" t="s">
        <v>549</v>
      </c>
      <c r="E5227" s="10" t="s">
        <v>194</v>
      </c>
      <c r="F5227" s="10" t="s">
        <v>10037</v>
      </c>
      <c r="G5227" s="137" t="s">
        <v>18124</v>
      </c>
      <c r="H5227" s="10"/>
      <c r="I5227" s="160" t="s">
        <v>9904</v>
      </c>
      <c r="J5227" s="173" t="s">
        <v>19639</v>
      </c>
      <c r="K5227" s="10" t="s">
        <v>9939</v>
      </c>
      <c r="L5227" s="98">
        <f>IFERROR(VLOOKUP($F5227&amp;$C5227,Sales!$J:$W,9,0),0)</f>
        <v>9393090</v>
      </c>
      <c r="M5227" s="98">
        <f>IFERROR(VLOOKUP($F5227&amp;$C5227,Sales!$J:$W,10,0),0)</f>
        <v>0</v>
      </c>
      <c r="N5227" s="98">
        <f>IFERROR(VLOOKUP($F5227&amp;$C5227,Sales!$J:$W,11,0),0)</f>
        <v>0</v>
      </c>
      <c r="O5227" s="98">
        <f>IFERROR(VLOOKUP($F5227&amp;$C5227,Sales!$J:$W,12,0),0)</f>
        <v>14</v>
      </c>
      <c r="P5227" s="98">
        <f>IFERROR(VLOOKUP($F5227&amp;$C5227,Sales!$J:$W,13,0),0)</f>
        <v>3131030</v>
      </c>
      <c r="Q5227" s="98">
        <f>IFERROR(VLOOKUP($F5227&amp;$C5227,Sales!$A:$H,7,0),0)</f>
        <v>0</v>
      </c>
      <c r="R5227" s="41">
        <f t="shared" si="163"/>
        <v>0.83333333333333337</v>
      </c>
      <c r="S5227" s="15">
        <v>1</v>
      </c>
      <c r="T5227" s="15"/>
      <c r="U5227" s="15"/>
      <c r="V5227" s="15">
        <v>1</v>
      </c>
      <c r="W5227" s="15">
        <v>1</v>
      </c>
      <c r="X5227" s="15">
        <v>1</v>
      </c>
      <c r="Y5227" s="41">
        <v>1</v>
      </c>
      <c r="Z5227" s="41">
        <v>0</v>
      </c>
      <c r="AA5227" s="15"/>
      <c r="AB5227" s="15"/>
      <c r="AC5227" s="15"/>
      <c r="AD5227" s="15"/>
      <c r="AE5227" s="15"/>
      <c r="AF5227" s="15"/>
      <c r="AG5227" s="15"/>
      <c r="AH5227" s="15"/>
      <c r="AI5227" s="15"/>
      <c r="AJ5227" s="15"/>
      <c r="AK5227" s="15"/>
      <c r="AL5227" s="15"/>
      <c r="AM5227" s="15"/>
      <c r="AN5227" s="15"/>
      <c r="AO5227" s="15"/>
      <c r="AP5227" s="15"/>
      <c r="AQ5227" s="15"/>
      <c r="AR5227" s="15"/>
      <c r="AS5227" s="15"/>
      <c r="AT5227" s="15"/>
      <c r="AU5227" s="15"/>
      <c r="AV5227" s="15"/>
      <c r="AW5227" s="15"/>
      <c r="AX5227" s="82"/>
      <c r="AY5227" s="10"/>
      <c r="AZ5227" s="10">
        <v>1</v>
      </c>
      <c r="BA5227" t="s">
        <v>22</v>
      </c>
      <c r="BB5227" t="s">
        <v>23</v>
      </c>
      <c r="BD5227" s="39" t="str">
        <f t="shared" si="164"/>
        <v>5716540053_ID-11167746635Pantene</v>
      </c>
    </row>
    <row r="5228" spans="2:58" ht="13.5" customHeight="1" x14ac:dyDescent="0.35">
      <c r="B5228" s="10" t="s">
        <v>17</v>
      </c>
      <c r="C5228" s="10" t="s">
        <v>2329</v>
      </c>
      <c r="D5228" s="161" t="s">
        <v>294</v>
      </c>
      <c r="E5228" s="10" t="s">
        <v>295</v>
      </c>
      <c r="F5228" s="10" t="s">
        <v>9879</v>
      </c>
      <c r="G5228" s="137" t="s">
        <v>18125</v>
      </c>
      <c r="H5228" s="10"/>
      <c r="I5228" s="113" t="s">
        <v>10084</v>
      </c>
      <c r="J5228" s="173" t="s">
        <v>19640</v>
      </c>
      <c r="K5228" s="10" t="s">
        <v>18126</v>
      </c>
      <c r="L5228" s="98">
        <f>IFERROR(VLOOKUP($F5228&amp;$C5228,Sales!$J:$W,9,0),0)</f>
        <v>0</v>
      </c>
      <c r="M5228" s="98">
        <f>IFERROR(VLOOKUP($F5228&amp;$C5228,Sales!$J:$W,10,0),0)</f>
        <v>0</v>
      </c>
      <c r="N5228" s="98">
        <f>IFERROR(VLOOKUP($F5228&amp;$C5228,Sales!$J:$W,11,0),0)</f>
        <v>0</v>
      </c>
      <c r="O5228" s="98">
        <f>IFERROR(VLOOKUP($F5228&amp;$C5228,Sales!$J:$W,12,0),0)</f>
        <v>0</v>
      </c>
      <c r="P5228" s="98">
        <f>IFERROR(VLOOKUP($F5228&amp;$C5228,Sales!$J:$W,13,0),0)</f>
        <v>0</v>
      </c>
      <c r="Q5228" s="98">
        <f>IFERROR(VLOOKUP($F5228&amp;$C5228,Sales!$A:$H,7,0),0)</f>
        <v>0</v>
      </c>
      <c r="R5228" s="41" t="str">
        <f t="shared" si="163"/>
        <v>ERROR</v>
      </c>
      <c r="S5228" s="15"/>
      <c r="T5228" s="15"/>
      <c r="U5228" s="15"/>
      <c r="V5228" s="15"/>
      <c r="W5228" s="15"/>
      <c r="X5228" s="15"/>
      <c r="Y5228" s="41"/>
      <c r="Z5228" s="41"/>
      <c r="AA5228" s="41"/>
      <c r="AB5228" s="15"/>
      <c r="AC5228" s="15"/>
      <c r="AD5228" s="15"/>
      <c r="AE5228" s="15"/>
      <c r="AF5228" s="15"/>
      <c r="AG5228" s="15"/>
      <c r="AH5228" s="15"/>
      <c r="AI5228" s="15"/>
      <c r="AJ5228" s="41"/>
      <c r="AK5228" s="15"/>
      <c r="AL5228" s="15"/>
      <c r="AM5228" s="15"/>
      <c r="AN5228" s="15"/>
      <c r="AO5228" s="15"/>
      <c r="AP5228" s="15"/>
      <c r="AQ5228" s="15"/>
      <c r="AR5228" s="15"/>
      <c r="AS5228" s="15"/>
      <c r="AT5228" s="15"/>
      <c r="AU5228" s="15"/>
      <c r="AV5228" s="15"/>
      <c r="AW5228" s="15"/>
      <c r="AX5228" s="15"/>
      <c r="AY5228" s="10"/>
      <c r="AZ5228" s="10">
        <v>1</v>
      </c>
      <c r="BA5228" t="s">
        <v>22</v>
      </c>
      <c r="BB5228" t="s">
        <v>88</v>
      </c>
      <c r="BD5228" s="39" t="str">
        <f t="shared" si="164"/>
        <v>5786568838_ID-11243514255Olay</v>
      </c>
    </row>
    <row r="5229" spans="2:58" ht="13.5" customHeight="1" x14ac:dyDescent="0.35">
      <c r="B5229" s="10" t="s">
        <v>17</v>
      </c>
      <c r="C5229" s="10" t="s">
        <v>2329</v>
      </c>
      <c r="D5229" s="161" t="s">
        <v>294</v>
      </c>
      <c r="E5229" s="10" t="s">
        <v>295</v>
      </c>
      <c r="F5229" s="10" t="s">
        <v>9880</v>
      </c>
      <c r="G5229" s="137" t="s">
        <v>18127</v>
      </c>
      <c r="H5229" s="10"/>
      <c r="I5229" s="113" t="s">
        <v>10085</v>
      </c>
      <c r="J5229" s="173" t="s">
        <v>19641</v>
      </c>
      <c r="K5229" s="10" t="s">
        <v>18128</v>
      </c>
      <c r="L5229" s="98">
        <f>IFERROR(VLOOKUP($F5229&amp;$C5229,Sales!$J:$W,9,0),0)</f>
        <v>0</v>
      </c>
      <c r="M5229" s="98">
        <f>IFERROR(VLOOKUP($F5229&amp;$C5229,Sales!$J:$W,10,0),0)</f>
        <v>0</v>
      </c>
      <c r="N5229" s="98">
        <f>IFERROR(VLOOKUP($F5229&amp;$C5229,Sales!$J:$W,11,0),0)</f>
        <v>0</v>
      </c>
      <c r="O5229" s="98">
        <f>IFERROR(VLOOKUP($F5229&amp;$C5229,Sales!$J:$W,12,0),0)</f>
        <v>0</v>
      </c>
      <c r="P5229" s="98">
        <f>IFERROR(VLOOKUP($F5229&amp;$C5229,Sales!$J:$W,13,0),0)</f>
        <v>0</v>
      </c>
      <c r="Q5229" s="98">
        <f>IFERROR(VLOOKUP($F5229&amp;$C5229,Sales!$A:$H,7,0),0)</f>
        <v>0</v>
      </c>
      <c r="R5229" s="41" t="str">
        <f t="shared" si="163"/>
        <v>ERROR</v>
      </c>
      <c r="S5229" s="15"/>
      <c r="T5229" s="15"/>
      <c r="U5229" s="15"/>
      <c r="V5229" s="15"/>
      <c r="W5229" s="15"/>
      <c r="X5229" s="15"/>
      <c r="Y5229" s="41"/>
      <c r="Z5229" s="41"/>
      <c r="AA5229" s="41"/>
      <c r="AB5229" s="15"/>
      <c r="AC5229" s="15"/>
      <c r="AD5229" s="15"/>
      <c r="AE5229" s="15"/>
      <c r="AF5229" s="15"/>
      <c r="AG5229" s="15"/>
      <c r="AH5229" s="15"/>
      <c r="AI5229" s="15"/>
      <c r="AJ5229" s="41"/>
      <c r="AK5229" s="15"/>
      <c r="AL5229" s="15"/>
      <c r="AM5229" s="15"/>
      <c r="AN5229" s="15"/>
      <c r="AO5229" s="15"/>
      <c r="AP5229" s="15"/>
      <c r="AQ5229" s="15"/>
      <c r="AR5229" s="15"/>
      <c r="AS5229" s="15"/>
      <c r="AT5229" s="15"/>
      <c r="AU5229" s="15"/>
      <c r="AV5229" s="15"/>
      <c r="AW5229" s="15"/>
      <c r="AX5229" s="15"/>
      <c r="AY5229" s="10"/>
      <c r="AZ5229" s="10">
        <v>1</v>
      </c>
      <c r="BA5229" t="s">
        <v>22</v>
      </c>
      <c r="BB5229" t="s">
        <v>88</v>
      </c>
      <c r="BD5229" s="39" t="str">
        <f t="shared" si="164"/>
        <v>5786628096_ID-11243530277Olay</v>
      </c>
    </row>
    <row r="5230" spans="2:58" ht="13.5" customHeight="1" x14ac:dyDescent="0.35">
      <c r="B5230" s="10" t="s">
        <v>17</v>
      </c>
      <c r="C5230" s="10" t="s">
        <v>2329</v>
      </c>
      <c r="D5230" s="161" t="s">
        <v>294</v>
      </c>
      <c r="E5230" s="10" t="s">
        <v>295</v>
      </c>
      <c r="F5230" s="10" t="s">
        <v>9718</v>
      </c>
      <c r="G5230" s="137" t="s">
        <v>18129</v>
      </c>
      <c r="H5230" s="10"/>
      <c r="I5230" s="160" t="s">
        <v>18130</v>
      </c>
      <c r="J5230" s="173" t="s">
        <v>19642</v>
      </c>
      <c r="K5230" s="10" t="s">
        <v>9739</v>
      </c>
      <c r="L5230" s="98">
        <f>IFERROR(VLOOKUP($F5230&amp;$C5230,Sales!$J:$W,9,0),0)</f>
        <v>0</v>
      </c>
      <c r="M5230" s="98">
        <f>IFERROR(VLOOKUP($F5230&amp;$C5230,Sales!$J:$W,10,0),0)</f>
        <v>0</v>
      </c>
      <c r="N5230" s="98">
        <f>IFERROR(VLOOKUP($F5230&amp;$C5230,Sales!$J:$W,11,0),0)</f>
        <v>0</v>
      </c>
      <c r="O5230" s="98">
        <f>IFERROR(VLOOKUP($F5230&amp;$C5230,Sales!$J:$W,12,0),0)</f>
        <v>0</v>
      </c>
      <c r="P5230" s="98">
        <f>IFERROR(VLOOKUP($F5230&amp;$C5230,Sales!$J:$W,13,0),0)</f>
        <v>0</v>
      </c>
      <c r="Q5230" s="98">
        <f>IFERROR(VLOOKUP($F5230&amp;$C5230,Sales!$A:$H,7,0),0)</f>
        <v>0</v>
      </c>
      <c r="R5230" s="41">
        <f t="shared" si="163"/>
        <v>1</v>
      </c>
      <c r="S5230" s="15">
        <v>1</v>
      </c>
      <c r="T5230" s="15"/>
      <c r="U5230" s="15"/>
      <c r="V5230" s="15">
        <v>1</v>
      </c>
      <c r="W5230" s="15">
        <v>1</v>
      </c>
      <c r="X5230" s="15">
        <v>1</v>
      </c>
      <c r="Y5230" s="41">
        <v>1</v>
      </c>
      <c r="Z5230" s="41">
        <v>1</v>
      </c>
      <c r="AA5230" s="15"/>
      <c r="AB5230" s="15"/>
      <c r="AC5230" s="15"/>
      <c r="AD5230" s="15"/>
      <c r="AE5230" s="15"/>
      <c r="AF5230" s="15"/>
      <c r="AG5230" s="15"/>
      <c r="AH5230" s="15"/>
      <c r="AI5230" s="15"/>
      <c r="AJ5230" s="15"/>
      <c r="AK5230" s="15"/>
      <c r="AL5230" s="15"/>
      <c r="AM5230" s="15"/>
      <c r="AN5230" s="15"/>
      <c r="AO5230" s="15"/>
      <c r="AP5230" s="15"/>
      <c r="AQ5230" s="15"/>
      <c r="AR5230" s="15"/>
      <c r="AS5230" s="15"/>
      <c r="AT5230" s="15"/>
      <c r="AU5230" s="15"/>
      <c r="AV5230" s="15"/>
      <c r="AW5230" s="15"/>
      <c r="AX5230" s="82"/>
      <c r="AY5230" s="10"/>
      <c r="AZ5230" s="10">
        <v>1</v>
      </c>
      <c r="BA5230" t="s">
        <v>22</v>
      </c>
      <c r="BB5230" t="s">
        <v>23</v>
      </c>
      <c r="BD5230" s="39" t="str">
        <f t="shared" si="164"/>
        <v>5797942916_ID-11255438193Olay</v>
      </c>
    </row>
    <row r="5231" spans="2:58" ht="13.5" customHeight="1" x14ac:dyDescent="0.35">
      <c r="B5231" s="10" t="s">
        <v>17</v>
      </c>
      <c r="C5231" s="10" t="s">
        <v>2329</v>
      </c>
      <c r="D5231" s="161" t="s">
        <v>549</v>
      </c>
      <c r="E5231" s="10" t="s">
        <v>194</v>
      </c>
      <c r="F5231" s="10" t="s">
        <v>10094</v>
      </c>
      <c r="G5231" s="137" t="s">
        <v>18131</v>
      </c>
      <c r="H5231" s="10"/>
      <c r="I5231" s="160" t="s">
        <v>9908</v>
      </c>
      <c r="J5231" s="173" t="s">
        <v>19643</v>
      </c>
      <c r="K5231" s="10" t="s">
        <v>9831</v>
      </c>
      <c r="L5231" s="98">
        <f>IFERROR(VLOOKUP($F5231&amp;$C5231,Sales!$J:$W,9,0),0)</f>
        <v>0</v>
      </c>
      <c r="M5231" s="98">
        <f>IFERROR(VLOOKUP($F5231&amp;$C5231,Sales!$J:$W,10,0),0)</f>
        <v>0</v>
      </c>
      <c r="N5231" s="98">
        <f>IFERROR(VLOOKUP($F5231&amp;$C5231,Sales!$J:$W,11,0),0)</f>
        <v>0</v>
      </c>
      <c r="O5231" s="98">
        <f>IFERROR(VLOOKUP($F5231&amp;$C5231,Sales!$J:$W,12,0),0)</f>
        <v>0</v>
      </c>
      <c r="P5231" s="98">
        <f>IFERROR(VLOOKUP($F5231&amp;$C5231,Sales!$J:$W,13,0),0)</f>
        <v>0</v>
      </c>
      <c r="Q5231" s="98">
        <f>IFERROR(VLOOKUP($F5231&amp;$C5231,Sales!$A:$H,7,0),0)</f>
        <v>0</v>
      </c>
      <c r="R5231" s="41">
        <f t="shared" si="163"/>
        <v>1</v>
      </c>
      <c r="S5231" s="15">
        <v>1</v>
      </c>
      <c r="T5231" s="15"/>
      <c r="U5231" s="15"/>
      <c r="V5231" s="15">
        <v>1</v>
      </c>
      <c r="W5231" s="15">
        <v>1</v>
      </c>
      <c r="X5231" s="15">
        <v>1</v>
      </c>
      <c r="Y5231" s="41">
        <v>1</v>
      </c>
      <c r="Z5231" s="41">
        <v>1</v>
      </c>
      <c r="AA5231" s="15"/>
      <c r="AB5231" s="15"/>
      <c r="AC5231" s="15"/>
      <c r="AD5231" s="15"/>
      <c r="AE5231" s="15"/>
      <c r="AF5231" s="15"/>
      <c r="AG5231" s="15"/>
      <c r="AH5231" s="15"/>
      <c r="AI5231" s="15"/>
      <c r="AJ5231" s="15"/>
      <c r="AK5231" s="15"/>
      <c r="AL5231" s="15"/>
      <c r="AM5231" s="15"/>
      <c r="AN5231" s="15"/>
      <c r="AO5231" s="15"/>
      <c r="AP5231" s="15"/>
      <c r="AQ5231" s="15"/>
      <c r="AR5231" s="15"/>
      <c r="AS5231" s="15"/>
      <c r="AT5231" s="15"/>
      <c r="AU5231" s="15"/>
      <c r="AV5231" s="15"/>
      <c r="AW5231" s="15"/>
      <c r="AX5231" s="82"/>
      <c r="AY5231" s="10"/>
      <c r="AZ5231" s="10">
        <v>1</v>
      </c>
      <c r="BA5231" t="s">
        <v>22</v>
      </c>
      <c r="BB5231" t="s">
        <v>23</v>
      </c>
      <c r="BD5231" s="39" t="str">
        <f t="shared" si="164"/>
        <v>5826042724_ID-11285906864Pantene</v>
      </c>
    </row>
    <row r="5232" spans="2:58" ht="13.5" customHeight="1" x14ac:dyDescent="0.35">
      <c r="B5232" s="10" t="s">
        <v>17</v>
      </c>
      <c r="C5232" s="10" t="s">
        <v>2329</v>
      </c>
      <c r="D5232" s="161" t="s">
        <v>549</v>
      </c>
      <c r="E5232" s="10" t="s">
        <v>194</v>
      </c>
      <c r="F5232" s="10" t="s">
        <v>10095</v>
      </c>
      <c r="G5232" s="137" t="s">
        <v>18132</v>
      </c>
      <c r="H5232" s="10"/>
      <c r="I5232" s="160" t="s">
        <v>9911</v>
      </c>
      <c r="J5232" s="173" t="s">
        <v>19644</v>
      </c>
      <c r="K5232" s="10" t="s">
        <v>9840</v>
      </c>
      <c r="L5232" s="98">
        <f>IFERROR(VLOOKUP($F5232&amp;$C5232,Sales!$J:$W,9,0),0)</f>
        <v>0</v>
      </c>
      <c r="M5232" s="98">
        <f>IFERROR(VLOOKUP($F5232&amp;$C5232,Sales!$J:$W,10,0),0)</f>
        <v>0</v>
      </c>
      <c r="N5232" s="98">
        <f>IFERROR(VLOOKUP($F5232&amp;$C5232,Sales!$J:$W,11,0),0)</f>
        <v>0</v>
      </c>
      <c r="O5232" s="98">
        <f>IFERROR(VLOOKUP($F5232&amp;$C5232,Sales!$J:$W,12,0),0)</f>
        <v>0</v>
      </c>
      <c r="P5232" s="98">
        <f>IFERROR(VLOOKUP($F5232&amp;$C5232,Sales!$J:$W,13,0),0)</f>
        <v>0</v>
      </c>
      <c r="Q5232" s="98">
        <f>IFERROR(VLOOKUP($F5232&amp;$C5232,Sales!$A:$H,7,0),0)</f>
        <v>0</v>
      </c>
      <c r="R5232" s="41" t="str">
        <f t="shared" si="163"/>
        <v>ERROR</v>
      </c>
      <c r="S5232" s="15"/>
      <c r="T5232" s="15"/>
      <c r="U5232" s="15"/>
      <c r="V5232" s="15"/>
      <c r="W5232" s="15"/>
      <c r="X5232" s="15"/>
      <c r="Y5232" s="41"/>
      <c r="Z5232" s="41"/>
      <c r="AA5232" s="41"/>
      <c r="AB5232" s="15"/>
      <c r="AC5232" s="15"/>
      <c r="AD5232" s="15"/>
      <c r="AE5232" s="15"/>
      <c r="AF5232" s="15"/>
      <c r="AG5232" s="15"/>
      <c r="AH5232" s="15"/>
      <c r="AI5232" s="15"/>
      <c r="AJ5232" s="41"/>
      <c r="AK5232" s="15"/>
      <c r="AL5232" s="15"/>
      <c r="AM5232" s="15"/>
      <c r="AN5232" s="15"/>
      <c r="AO5232" s="15"/>
      <c r="AP5232" s="15"/>
      <c r="AQ5232" s="15"/>
      <c r="AR5232" s="15"/>
      <c r="AS5232" s="15"/>
      <c r="AT5232" s="15"/>
      <c r="AU5232" s="15"/>
      <c r="AV5232" s="15"/>
      <c r="AW5232" s="15"/>
      <c r="AX5232" s="82"/>
      <c r="AY5232" s="10"/>
      <c r="AZ5232" s="10">
        <v>1</v>
      </c>
      <c r="BA5232" t="s">
        <v>22</v>
      </c>
      <c r="BB5232" t="s">
        <v>88</v>
      </c>
      <c r="BD5232" s="39" t="str">
        <f t="shared" si="164"/>
        <v>5828004091_ID-11287840129Pantene</v>
      </c>
      <c r="BE5232" s="1">
        <v>45071</v>
      </c>
      <c r="BF5232" t="s">
        <v>14057</v>
      </c>
    </row>
    <row r="5233" spans="2:58" ht="13.5" customHeight="1" x14ac:dyDescent="0.35">
      <c r="B5233" s="10" t="s">
        <v>17</v>
      </c>
      <c r="C5233" s="10" t="s">
        <v>2329</v>
      </c>
      <c r="D5233" s="161" t="s">
        <v>549</v>
      </c>
      <c r="E5233" s="10" t="s">
        <v>194</v>
      </c>
      <c r="F5233" s="10" t="s">
        <v>10097</v>
      </c>
      <c r="G5233" s="137" t="s">
        <v>18133</v>
      </c>
      <c r="H5233" s="10"/>
      <c r="I5233" s="160" t="s">
        <v>9914</v>
      </c>
      <c r="J5233" s="173" t="s">
        <v>19645</v>
      </c>
      <c r="K5233" s="10" t="s">
        <v>9850</v>
      </c>
      <c r="L5233" s="98">
        <f>IFERROR(VLOOKUP($F5233&amp;$C5233,Sales!$J:$W,9,0),0)</f>
        <v>0</v>
      </c>
      <c r="M5233" s="98">
        <f>IFERROR(VLOOKUP($F5233&amp;$C5233,Sales!$J:$W,10,0),0)</f>
        <v>0</v>
      </c>
      <c r="N5233" s="98">
        <f>IFERROR(VLOOKUP($F5233&amp;$C5233,Sales!$J:$W,11,0),0)</f>
        <v>0</v>
      </c>
      <c r="O5233" s="98">
        <f>IFERROR(VLOOKUP($F5233&amp;$C5233,Sales!$J:$W,12,0),0)</f>
        <v>0</v>
      </c>
      <c r="P5233" s="98">
        <f>IFERROR(VLOOKUP($F5233&amp;$C5233,Sales!$J:$W,13,0),0)</f>
        <v>0</v>
      </c>
      <c r="Q5233" s="98">
        <f>IFERROR(VLOOKUP($F5233&amp;$C5233,Sales!$A:$H,7,0),0)</f>
        <v>0</v>
      </c>
      <c r="R5233" s="41">
        <f t="shared" si="163"/>
        <v>1</v>
      </c>
      <c r="S5233" s="15">
        <v>1</v>
      </c>
      <c r="T5233" s="15"/>
      <c r="U5233" s="15"/>
      <c r="V5233" s="15">
        <v>1</v>
      </c>
      <c r="W5233" s="15">
        <v>1</v>
      </c>
      <c r="X5233" s="15">
        <v>1</v>
      </c>
      <c r="Y5233" s="41">
        <v>1</v>
      </c>
      <c r="Z5233" s="41">
        <v>1</v>
      </c>
      <c r="AA5233" s="15"/>
      <c r="AB5233" s="15"/>
      <c r="AC5233" s="15"/>
      <c r="AD5233" s="15"/>
      <c r="AE5233" s="15"/>
      <c r="AF5233" s="15"/>
      <c r="AG5233" s="15"/>
      <c r="AH5233" s="15"/>
      <c r="AI5233" s="15"/>
      <c r="AJ5233" s="15"/>
      <c r="AK5233" s="15"/>
      <c r="AL5233" s="15"/>
      <c r="AM5233" s="15"/>
      <c r="AN5233" s="15"/>
      <c r="AO5233" s="15"/>
      <c r="AP5233" s="15"/>
      <c r="AQ5233" s="15"/>
      <c r="AR5233" s="15"/>
      <c r="AS5233" s="15"/>
      <c r="AT5233" s="15"/>
      <c r="AU5233" s="15"/>
      <c r="AV5233" s="15"/>
      <c r="AW5233" s="15"/>
      <c r="AX5233" s="82"/>
      <c r="AY5233" s="10"/>
      <c r="AZ5233" s="10">
        <v>1</v>
      </c>
      <c r="BA5233" t="s">
        <v>22</v>
      </c>
      <c r="BB5233" t="s">
        <v>23</v>
      </c>
      <c r="BD5233" s="39" t="str">
        <f t="shared" si="164"/>
        <v>5828196642_ID-11287944995Pantene</v>
      </c>
    </row>
    <row r="5234" spans="2:58" ht="13.5" customHeight="1" x14ac:dyDescent="0.35">
      <c r="B5234" s="10" t="s">
        <v>17</v>
      </c>
      <c r="C5234" s="10" t="s">
        <v>2329</v>
      </c>
      <c r="D5234" s="161" t="s">
        <v>549</v>
      </c>
      <c r="E5234" s="10" t="s">
        <v>194</v>
      </c>
      <c r="F5234" s="10" t="s">
        <v>10098</v>
      </c>
      <c r="G5234" s="137" t="s">
        <v>18134</v>
      </c>
      <c r="H5234" s="10"/>
      <c r="I5234" s="160" t="s">
        <v>9917</v>
      </c>
      <c r="J5234" s="173" t="s">
        <v>19646</v>
      </c>
      <c r="K5234" s="10" t="s">
        <v>9834</v>
      </c>
      <c r="L5234" s="98">
        <f>IFERROR(VLOOKUP($F5234&amp;$C5234,Sales!$J:$W,9,0),0)</f>
        <v>0</v>
      </c>
      <c r="M5234" s="98">
        <f>IFERROR(VLOOKUP($F5234&amp;$C5234,Sales!$J:$W,10,0),0)</f>
        <v>0</v>
      </c>
      <c r="N5234" s="98">
        <f>IFERROR(VLOOKUP($F5234&amp;$C5234,Sales!$J:$W,11,0),0)</f>
        <v>352944</v>
      </c>
      <c r="O5234" s="98">
        <f>IFERROR(VLOOKUP($F5234&amp;$C5234,Sales!$J:$W,12,0),0)</f>
        <v>4</v>
      </c>
      <c r="P5234" s="98">
        <f>IFERROR(VLOOKUP($F5234&amp;$C5234,Sales!$J:$W,13,0),0)</f>
        <v>117648</v>
      </c>
      <c r="Q5234" s="98">
        <f>IFERROR(VLOOKUP($F5234&amp;$C5234,Sales!$A:$H,7,0),0)</f>
        <v>0</v>
      </c>
      <c r="R5234" s="41">
        <f t="shared" si="163"/>
        <v>1</v>
      </c>
      <c r="S5234" s="15">
        <v>1</v>
      </c>
      <c r="T5234" s="15"/>
      <c r="U5234" s="15"/>
      <c r="V5234" s="15">
        <v>1</v>
      </c>
      <c r="W5234" s="15">
        <v>1</v>
      </c>
      <c r="X5234" s="15">
        <v>1</v>
      </c>
      <c r="Y5234" s="41">
        <v>1</v>
      </c>
      <c r="Z5234" s="41">
        <v>1</v>
      </c>
      <c r="AA5234" s="15"/>
      <c r="AB5234" s="15"/>
      <c r="AC5234" s="15"/>
      <c r="AD5234" s="15"/>
      <c r="AE5234" s="15"/>
      <c r="AF5234" s="15"/>
      <c r="AG5234" s="15"/>
      <c r="AH5234" s="15"/>
      <c r="AI5234" s="15"/>
      <c r="AJ5234" s="15"/>
      <c r="AK5234" s="15"/>
      <c r="AL5234" s="15"/>
      <c r="AM5234" s="15"/>
      <c r="AN5234" s="15"/>
      <c r="AO5234" s="15"/>
      <c r="AP5234" s="15"/>
      <c r="AQ5234" s="15"/>
      <c r="AR5234" s="15"/>
      <c r="AS5234" s="15"/>
      <c r="AT5234" s="15"/>
      <c r="AU5234" s="15"/>
      <c r="AV5234" s="15"/>
      <c r="AW5234" s="15"/>
      <c r="AX5234" s="82"/>
      <c r="AY5234" s="10"/>
      <c r="AZ5234" s="10">
        <v>1</v>
      </c>
      <c r="BA5234" t="s">
        <v>22</v>
      </c>
      <c r="BB5234" s="42" t="s">
        <v>23</v>
      </c>
      <c r="BD5234" s="39" t="str">
        <f t="shared" si="164"/>
        <v>5828296330_ID-11287990999Pantene</v>
      </c>
    </row>
    <row r="5235" spans="2:58" ht="13.5" customHeight="1" x14ac:dyDescent="0.35">
      <c r="B5235" s="10" t="s">
        <v>17</v>
      </c>
      <c r="C5235" s="10" t="s">
        <v>2329</v>
      </c>
      <c r="D5235" s="161" t="s">
        <v>294</v>
      </c>
      <c r="E5235" s="10" t="s">
        <v>295</v>
      </c>
      <c r="F5235" s="10" t="s">
        <v>18135</v>
      </c>
      <c r="G5235" s="137" t="s">
        <v>18136</v>
      </c>
      <c r="H5235" s="10"/>
      <c r="I5235" s="113" t="s">
        <v>5764</v>
      </c>
      <c r="J5235" s="173" t="s">
        <v>19647</v>
      </c>
      <c r="K5235" s="10" t="s">
        <v>18137</v>
      </c>
      <c r="L5235" s="98">
        <f>IFERROR(VLOOKUP($F5235&amp;$C5235,Sales!$J:$W,9,0),0)</f>
        <v>0</v>
      </c>
      <c r="M5235" s="98">
        <f>IFERROR(VLOOKUP($F5235&amp;$C5235,Sales!$J:$W,10,0),0)</f>
        <v>0</v>
      </c>
      <c r="N5235" s="98">
        <f>IFERROR(VLOOKUP($F5235&amp;$C5235,Sales!$J:$W,11,0),0)</f>
        <v>0</v>
      </c>
      <c r="O5235" s="98">
        <f>IFERROR(VLOOKUP($F5235&amp;$C5235,Sales!$J:$W,12,0),0)</f>
        <v>0</v>
      </c>
      <c r="P5235" s="98">
        <f>IFERROR(VLOOKUP($F5235&amp;$C5235,Sales!$J:$W,13,0),0)</f>
        <v>0</v>
      </c>
      <c r="Q5235" s="98">
        <f>IFERROR(VLOOKUP($F5235&amp;$C5235,Sales!$A:$H,7,0),0)</f>
        <v>0</v>
      </c>
      <c r="R5235" s="41" t="str">
        <f t="shared" si="163"/>
        <v>ERROR</v>
      </c>
      <c r="S5235" s="15"/>
      <c r="T5235" s="15"/>
      <c r="U5235" s="15"/>
      <c r="V5235" s="15"/>
      <c r="W5235" s="15"/>
      <c r="X5235" s="15"/>
      <c r="Y5235" s="41"/>
      <c r="Z5235" s="41"/>
      <c r="AA5235" s="41"/>
      <c r="AB5235" s="15"/>
      <c r="AC5235" s="15"/>
      <c r="AD5235" s="15"/>
      <c r="AE5235" s="15"/>
      <c r="AF5235" s="15"/>
      <c r="AG5235" s="15"/>
      <c r="AH5235" s="15"/>
      <c r="AI5235" s="15"/>
      <c r="AJ5235" s="41"/>
      <c r="AK5235" s="15"/>
      <c r="AL5235" s="15"/>
      <c r="AM5235" s="15"/>
      <c r="AN5235" s="15"/>
      <c r="AO5235" s="15"/>
      <c r="AP5235" s="15"/>
      <c r="AQ5235" s="15"/>
      <c r="AR5235" s="15"/>
      <c r="AS5235" s="15"/>
      <c r="AT5235" s="15"/>
      <c r="AU5235" s="15"/>
      <c r="AV5235" s="15"/>
      <c r="AW5235" s="15"/>
      <c r="AX5235" s="82"/>
      <c r="AY5235" s="10"/>
      <c r="AZ5235" s="10">
        <v>1</v>
      </c>
      <c r="BA5235" t="s">
        <v>22</v>
      </c>
      <c r="BB5235" t="s">
        <v>88</v>
      </c>
      <c r="BD5235" s="39" t="str">
        <f t="shared" si="164"/>
        <v>5831490566_ID-11291314492Olay</v>
      </c>
      <c r="BE5235" s="88">
        <v>44909</v>
      </c>
      <c r="BF5235" t="s">
        <v>14068</v>
      </c>
    </row>
    <row r="5236" spans="2:58" ht="13.5" customHeight="1" x14ac:dyDescent="0.35">
      <c r="B5236" s="10" t="s">
        <v>17</v>
      </c>
      <c r="C5236" s="10" t="s">
        <v>2329</v>
      </c>
      <c r="D5236" s="161" t="s">
        <v>294</v>
      </c>
      <c r="E5236" s="10" t="s">
        <v>295</v>
      </c>
      <c r="F5236" s="10" t="s">
        <v>10099</v>
      </c>
      <c r="G5236" s="137" t="s">
        <v>18138</v>
      </c>
      <c r="H5236" s="10"/>
      <c r="I5236" s="113" t="s">
        <v>9888</v>
      </c>
      <c r="J5236" s="173" t="s">
        <v>19648</v>
      </c>
      <c r="K5236" s="10" t="s">
        <v>18139</v>
      </c>
      <c r="L5236" s="98">
        <f>IFERROR(VLOOKUP($F5236&amp;$C5236,Sales!$J:$W,9,0),0)</f>
        <v>0</v>
      </c>
      <c r="M5236" s="98">
        <f>IFERROR(VLOOKUP($F5236&amp;$C5236,Sales!$J:$W,10,0),0)</f>
        <v>0</v>
      </c>
      <c r="N5236" s="98">
        <f>IFERROR(VLOOKUP($F5236&amp;$C5236,Sales!$J:$W,11,0),0)</f>
        <v>0</v>
      </c>
      <c r="O5236" s="98">
        <f>IFERROR(VLOOKUP($F5236&amp;$C5236,Sales!$J:$W,12,0),0)</f>
        <v>0</v>
      </c>
      <c r="P5236" s="98">
        <f>IFERROR(VLOOKUP($F5236&amp;$C5236,Sales!$J:$W,13,0),0)</f>
        <v>0</v>
      </c>
      <c r="Q5236" s="98">
        <f>IFERROR(VLOOKUP($F5236&amp;$C5236,Sales!$A:$H,7,0),0)</f>
        <v>0</v>
      </c>
      <c r="R5236" s="41" t="str">
        <f t="shared" si="163"/>
        <v>ERROR</v>
      </c>
      <c r="S5236" s="15"/>
      <c r="T5236" s="15"/>
      <c r="U5236" s="15"/>
      <c r="V5236" s="15"/>
      <c r="W5236" s="15"/>
      <c r="X5236" s="15"/>
      <c r="Y5236" s="41"/>
      <c r="Z5236" s="41"/>
      <c r="AA5236" s="41"/>
      <c r="AB5236" s="15"/>
      <c r="AC5236" s="15"/>
      <c r="AD5236" s="15"/>
      <c r="AE5236" s="15"/>
      <c r="AF5236" s="15"/>
      <c r="AG5236" s="15"/>
      <c r="AH5236" s="15"/>
      <c r="AI5236" s="15"/>
      <c r="AJ5236" s="41"/>
      <c r="AK5236" s="15"/>
      <c r="AL5236" s="15"/>
      <c r="AM5236" s="15"/>
      <c r="AN5236" s="15"/>
      <c r="AO5236" s="15"/>
      <c r="AP5236" s="15"/>
      <c r="AQ5236" s="15"/>
      <c r="AR5236" s="15"/>
      <c r="AS5236" s="15"/>
      <c r="AT5236" s="15"/>
      <c r="AU5236" s="15"/>
      <c r="AV5236" s="15"/>
      <c r="AW5236" s="15"/>
      <c r="AX5236" s="82"/>
      <c r="AY5236" s="10"/>
      <c r="AZ5236" s="10">
        <v>1</v>
      </c>
      <c r="BA5236" t="s">
        <v>22</v>
      </c>
      <c r="BB5236" t="s">
        <v>88</v>
      </c>
      <c r="BD5236" s="39" t="str">
        <f t="shared" si="164"/>
        <v>5831636246_ID-11291462489Olay</v>
      </c>
      <c r="BE5236" s="88">
        <v>44909</v>
      </c>
      <c r="BF5236" t="s">
        <v>14068</v>
      </c>
    </row>
    <row r="5237" spans="2:58" ht="13.5" customHeight="1" x14ac:dyDescent="0.35">
      <c r="B5237" s="10" t="s">
        <v>17</v>
      </c>
      <c r="C5237" s="10" t="s">
        <v>2329</v>
      </c>
      <c r="D5237" s="161" t="s">
        <v>294</v>
      </c>
      <c r="E5237" s="10" t="s">
        <v>295</v>
      </c>
      <c r="F5237" s="10" t="s">
        <v>10090</v>
      </c>
      <c r="G5237" s="137" t="s">
        <v>18140</v>
      </c>
      <c r="H5237" s="10"/>
      <c r="I5237" s="113" t="s">
        <v>10100</v>
      </c>
      <c r="J5237" s="173" t="s">
        <v>19649</v>
      </c>
      <c r="K5237" s="10" t="s">
        <v>18141</v>
      </c>
      <c r="L5237" s="98">
        <f>IFERROR(VLOOKUP($F5237&amp;$C5237,Sales!$J:$W,9,0),0)</f>
        <v>0</v>
      </c>
      <c r="M5237" s="98">
        <f>IFERROR(VLOOKUP($F5237&amp;$C5237,Sales!$J:$W,10,0),0)</f>
        <v>0</v>
      </c>
      <c r="N5237" s="98">
        <f>IFERROR(VLOOKUP($F5237&amp;$C5237,Sales!$J:$W,11,0),0)</f>
        <v>0</v>
      </c>
      <c r="O5237" s="98">
        <f>IFERROR(VLOOKUP($F5237&amp;$C5237,Sales!$J:$W,12,0),0)</f>
        <v>0</v>
      </c>
      <c r="P5237" s="98">
        <f>IFERROR(VLOOKUP($F5237&amp;$C5237,Sales!$J:$W,13,0),0)</f>
        <v>0</v>
      </c>
      <c r="Q5237" s="98">
        <f>IFERROR(VLOOKUP($F5237&amp;$C5237,Sales!$A:$H,7,0),0)</f>
        <v>0</v>
      </c>
      <c r="R5237" s="41" t="str">
        <f t="shared" si="163"/>
        <v>ERROR</v>
      </c>
      <c r="S5237" s="15"/>
      <c r="T5237" s="15"/>
      <c r="U5237" s="15"/>
      <c r="V5237" s="15"/>
      <c r="W5237" s="15"/>
      <c r="X5237" s="15"/>
      <c r="Y5237" s="41"/>
      <c r="Z5237" s="41"/>
      <c r="AA5237" s="41"/>
      <c r="AB5237" s="15"/>
      <c r="AC5237" s="15"/>
      <c r="AD5237" s="15"/>
      <c r="AE5237" s="15"/>
      <c r="AF5237" s="15"/>
      <c r="AG5237" s="15"/>
      <c r="AH5237" s="15"/>
      <c r="AI5237" s="15"/>
      <c r="AJ5237" s="41"/>
      <c r="AK5237" s="15"/>
      <c r="AL5237" s="15"/>
      <c r="AM5237" s="15"/>
      <c r="AN5237" s="15"/>
      <c r="AO5237" s="15"/>
      <c r="AP5237" s="15"/>
      <c r="AQ5237" s="15"/>
      <c r="AR5237" s="15"/>
      <c r="AS5237" s="15"/>
      <c r="AT5237" s="15"/>
      <c r="AU5237" s="15"/>
      <c r="AV5237" s="15"/>
      <c r="AW5237" s="15"/>
      <c r="AX5237" s="15"/>
      <c r="AY5237" s="10"/>
      <c r="AZ5237" s="10">
        <v>1</v>
      </c>
      <c r="BA5237" t="s">
        <v>22</v>
      </c>
      <c r="BB5237" t="s">
        <v>88</v>
      </c>
      <c r="BD5237" s="39" t="str">
        <f t="shared" si="164"/>
        <v>5831496933_ID-11291384398Olay</v>
      </c>
    </row>
    <row r="5238" spans="2:58" ht="13.5" customHeight="1" x14ac:dyDescent="0.35">
      <c r="B5238" s="10" t="s">
        <v>17</v>
      </c>
      <c r="C5238" s="10" t="s">
        <v>2329</v>
      </c>
      <c r="D5238" s="161" t="s">
        <v>294</v>
      </c>
      <c r="E5238" s="10" t="s">
        <v>295</v>
      </c>
      <c r="F5238" s="10" t="s">
        <v>10091</v>
      </c>
      <c r="G5238" s="137" t="s">
        <v>18142</v>
      </c>
      <c r="H5238" s="10"/>
      <c r="I5238" s="113" t="s">
        <v>10101</v>
      </c>
      <c r="J5238" s="173" t="s">
        <v>19650</v>
      </c>
      <c r="K5238" s="10" t="s">
        <v>18143</v>
      </c>
      <c r="L5238" s="98">
        <f>IFERROR(VLOOKUP($F5238&amp;$C5238,Sales!$J:$W,9,0),0)</f>
        <v>0</v>
      </c>
      <c r="M5238" s="98">
        <f>IFERROR(VLOOKUP($F5238&amp;$C5238,Sales!$J:$W,10,0),0)</f>
        <v>0</v>
      </c>
      <c r="N5238" s="98">
        <f>IFERROR(VLOOKUP($F5238&amp;$C5238,Sales!$J:$W,11,0),0)</f>
        <v>0</v>
      </c>
      <c r="O5238" s="98">
        <f>IFERROR(VLOOKUP($F5238&amp;$C5238,Sales!$J:$W,12,0),0)</f>
        <v>0</v>
      </c>
      <c r="P5238" s="98">
        <f>IFERROR(VLOOKUP($F5238&amp;$C5238,Sales!$J:$W,13,0),0)</f>
        <v>0</v>
      </c>
      <c r="Q5238" s="98">
        <f>IFERROR(VLOOKUP($F5238&amp;$C5238,Sales!$A:$H,7,0),0)</f>
        <v>0</v>
      </c>
      <c r="R5238" s="41" t="str">
        <f t="shared" si="163"/>
        <v>ERROR</v>
      </c>
      <c r="S5238" s="15"/>
      <c r="T5238" s="15"/>
      <c r="U5238" s="15"/>
      <c r="V5238" s="15"/>
      <c r="W5238" s="15"/>
      <c r="X5238" s="15"/>
      <c r="Y5238" s="41"/>
      <c r="Z5238" s="41"/>
      <c r="AA5238" s="41"/>
      <c r="AB5238" s="15"/>
      <c r="AC5238" s="15"/>
      <c r="AD5238" s="15"/>
      <c r="AE5238" s="15"/>
      <c r="AF5238" s="15"/>
      <c r="AG5238" s="15"/>
      <c r="AH5238" s="15"/>
      <c r="AI5238" s="15"/>
      <c r="AJ5238" s="41"/>
      <c r="AK5238" s="15"/>
      <c r="AL5238" s="15"/>
      <c r="AM5238" s="15"/>
      <c r="AN5238" s="15"/>
      <c r="AO5238" s="15"/>
      <c r="AP5238" s="15"/>
      <c r="AQ5238" s="15"/>
      <c r="AR5238" s="15"/>
      <c r="AS5238" s="15"/>
      <c r="AT5238" s="15"/>
      <c r="AU5238" s="15"/>
      <c r="AV5238" s="15"/>
      <c r="AW5238" s="15"/>
      <c r="AX5238" s="15"/>
      <c r="AY5238" s="10"/>
      <c r="AZ5238" s="10">
        <v>1</v>
      </c>
      <c r="BA5238" t="s">
        <v>22</v>
      </c>
      <c r="BB5238" t="s">
        <v>88</v>
      </c>
      <c r="BD5238" s="39" t="str">
        <f t="shared" si="164"/>
        <v>5831572698_ID-11291358830Olay</v>
      </c>
    </row>
    <row r="5239" spans="2:58" ht="13.5" customHeight="1" x14ac:dyDescent="0.35">
      <c r="B5239" s="10" t="s">
        <v>17</v>
      </c>
      <c r="C5239" s="10" t="s">
        <v>2329</v>
      </c>
      <c r="D5239" s="161" t="s">
        <v>294</v>
      </c>
      <c r="E5239" s="10" t="s">
        <v>295</v>
      </c>
      <c r="F5239" s="10" t="s">
        <v>10092</v>
      </c>
      <c r="G5239" s="137" t="s">
        <v>18144</v>
      </c>
      <c r="H5239" s="10"/>
      <c r="I5239" s="113" t="s">
        <v>18145</v>
      </c>
      <c r="J5239" s="173" t="s">
        <v>19651</v>
      </c>
      <c r="K5239" s="10" t="s">
        <v>18146</v>
      </c>
      <c r="L5239" s="98">
        <f>IFERROR(VLOOKUP($F5239&amp;$C5239,Sales!$J:$W,9,0),0)</f>
        <v>0</v>
      </c>
      <c r="M5239" s="98">
        <f>IFERROR(VLOOKUP($F5239&amp;$C5239,Sales!$J:$W,10,0),0)</f>
        <v>0</v>
      </c>
      <c r="N5239" s="98">
        <f>IFERROR(VLOOKUP($F5239&amp;$C5239,Sales!$J:$W,11,0),0)</f>
        <v>0</v>
      </c>
      <c r="O5239" s="98">
        <f>IFERROR(VLOOKUP($F5239&amp;$C5239,Sales!$J:$W,12,0),0)</f>
        <v>0</v>
      </c>
      <c r="P5239" s="98">
        <f>IFERROR(VLOOKUP($F5239&amp;$C5239,Sales!$J:$W,13,0),0)</f>
        <v>0</v>
      </c>
      <c r="Q5239" s="98">
        <f>IFERROR(VLOOKUP($F5239&amp;$C5239,Sales!$A:$H,7,0),0)</f>
        <v>0</v>
      </c>
      <c r="R5239" s="41" t="str">
        <f t="shared" si="163"/>
        <v>ERROR</v>
      </c>
      <c r="S5239" s="15"/>
      <c r="T5239" s="15"/>
      <c r="U5239" s="15"/>
      <c r="V5239" s="15"/>
      <c r="W5239" s="15"/>
      <c r="X5239" s="15"/>
      <c r="Y5239" s="41"/>
      <c r="Z5239" s="41"/>
      <c r="AA5239" s="41"/>
      <c r="AB5239" s="15"/>
      <c r="AC5239" s="15"/>
      <c r="AD5239" s="15"/>
      <c r="AE5239" s="15"/>
      <c r="AF5239" s="15"/>
      <c r="AG5239" s="15"/>
      <c r="AH5239" s="15"/>
      <c r="AI5239" s="15"/>
      <c r="AJ5239" s="41"/>
      <c r="AK5239" s="15"/>
      <c r="AL5239" s="15"/>
      <c r="AM5239" s="15"/>
      <c r="AN5239" s="15"/>
      <c r="AO5239" s="15"/>
      <c r="AP5239" s="15"/>
      <c r="AQ5239" s="15"/>
      <c r="AR5239" s="15"/>
      <c r="AS5239" s="15"/>
      <c r="AT5239" s="15"/>
      <c r="AU5239" s="15"/>
      <c r="AV5239" s="15"/>
      <c r="AW5239" s="15"/>
      <c r="AX5239" s="15"/>
      <c r="AY5239" s="10"/>
      <c r="AZ5239" s="10">
        <v>1</v>
      </c>
      <c r="BA5239" t="s">
        <v>22</v>
      </c>
      <c r="BB5239" t="s">
        <v>88</v>
      </c>
      <c r="BD5239" s="39" t="str">
        <f t="shared" si="164"/>
        <v>5831580854_ID-11291428735Olay</v>
      </c>
    </row>
    <row r="5240" spans="2:58" ht="13.5" customHeight="1" x14ac:dyDescent="0.35">
      <c r="B5240" s="10" t="s">
        <v>17</v>
      </c>
      <c r="C5240" s="10" t="s">
        <v>2329</v>
      </c>
      <c r="D5240" s="161" t="s">
        <v>193</v>
      </c>
      <c r="E5240" s="10" t="s">
        <v>194</v>
      </c>
      <c r="F5240" s="10" t="s">
        <v>10103</v>
      </c>
      <c r="G5240" s="137" t="s">
        <v>18147</v>
      </c>
      <c r="H5240" s="10"/>
      <c r="I5240" s="160" t="s">
        <v>5918</v>
      </c>
      <c r="J5240" s="173" t="s">
        <v>19652</v>
      </c>
      <c r="K5240" s="10" t="s">
        <v>5801</v>
      </c>
      <c r="L5240" s="98">
        <f>IFERROR(VLOOKUP($F5240&amp;$C5240,Sales!$J:$W,9,0),0)</f>
        <v>0</v>
      </c>
      <c r="M5240" s="98">
        <f>IFERROR(VLOOKUP($F5240&amp;$C5240,Sales!$J:$W,10,0),0)</f>
        <v>0</v>
      </c>
      <c r="N5240" s="98">
        <f>IFERROR(VLOOKUP($F5240&amp;$C5240,Sales!$J:$W,11,0),0)</f>
        <v>0</v>
      </c>
      <c r="O5240" s="98">
        <f>IFERROR(VLOOKUP($F5240&amp;$C5240,Sales!$J:$W,12,0),0)</f>
        <v>0</v>
      </c>
      <c r="P5240" s="98">
        <f>IFERROR(VLOOKUP($F5240&amp;$C5240,Sales!$J:$W,13,0),0)</f>
        <v>0</v>
      </c>
      <c r="Q5240" s="98">
        <f>IFERROR(VLOOKUP($F5240&amp;$C5240,Sales!$A:$H,7,0),0)</f>
        <v>0</v>
      </c>
      <c r="R5240" s="41">
        <f t="shared" si="163"/>
        <v>1</v>
      </c>
      <c r="S5240" s="15">
        <v>1</v>
      </c>
      <c r="T5240" s="15"/>
      <c r="U5240" s="15"/>
      <c r="V5240" s="15">
        <v>1</v>
      </c>
      <c r="W5240" s="15">
        <v>1</v>
      </c>
      <c r="X5240" s="15">
        <v>1</v>
      </c>
      <c r="Y5240" s="41">
        <v>1</v>
      </c>
      <c r="Z5240" s="41">
        <v>1</v>
      </c>
      <c r="AA5240" s="15"/>
      <c r="AB5240" s="15"/>
      <c r="AC5240" s="15"/>
      <c r="AD5240" s="15"/>
      <c r="AE5240" s="15"/>
      <c r="AF5240" s="15"/>
      <c r="AG5240" s="15"/>
      <c r="AH5240" s="15"/>
      <c r="AI5240" s="15"/>
      <c r="AJ5240" s="15"/>
      <c r="AK5240" s="15"/>
      <c r="AL5240" s="15"/>
      <c r="AM5240" s="15"/>
      <c r="AN5240" s="15"/>
      <c r="AO5240" s="15"/>
      <c r="AP5240" s="15"/>
      <c r="AQ5240" s="15"/>
      <c r="AR5240" s="15"/>
      <c r="AS5240" s="15"/>
      <c r="AT5240" s="15"/>
      <c r="AU5240" s="15"/>
      <c r="AV5240" s="15"/>
      <c r="AW5240" s="15"/>
      <c r="AX5240" s="82"/>
      <c r="AY5240" s="10"/>
      <c r="AZ5240" s="10">
        <v>1</v>
      </c>
      <c r="BA5240" t="s">
        <v>22</v>
      </c>
      <c r="BB5240" t="s">
        <v>23</v>
      </c>
      <c r="BD5240" s="39" t="str">
        <f t="shared" si="164"/>
        <v>5830196549_ID-11289914809Head &amp; Shoulders</v>
      </c>
    </row>
    <row r="5241" spans="2:58" ht="13.5" customHeight="1" x14ac:dyDescent="0.35">
      <c r="B5241" s="10" t="s">
        <v>17</v>
      </c>
      <c r="C5241" s="10" t="s">
        <v>2329</v>
      </c>
      <c r="D5241" s="161" t="s">
        <v>193</v>
      </c>
      <c r="E5241" s="10" t="s">
        <v>194</v>
      </c>
      <c r="F5241" s="10" t="s">
        <v>18148</v>
      </c>
      <c r="G5241" s="137" t="s">
        <v>18149</v>
      </c>
      <c r="H5241" s="10"/>
      <c r="I5241" s="160" t="s">
        <v>18150</v>
      </c>
      <c r="J5241" s="173" t="s">
        <v>19653</v>
      </c>
      <c r="K5241" s="10" t="s">
        <v>18151</v>
      </c>
      <c r="L5241" s="98">
        <f>IFERROR(VLOOKUP($F5241&amp;$C5241,Sales!$J:$W,9,0),0)</f>
        <v>0</v>
      </c>
      <c r="M5241" s="98">
        <f>IFERROR(VLOOKUP($F5241&amp;$C5241,Sales!$J:$W,10,0),0)</f>
        <v>0</v>
      </c>
      <c r="N5241" s="98">
        <f>IFERROR(VLOOKUP($F5241&amp;$C5241,Sales!$J:$W,11,0),0)</f>
        <v>0</v>
      </c>
      <c r="O5241" s="98">
        <f>IFERROR(VLOOKUP($F5241&amp;$C5241,Sales!$J:$W,12,0),0)</f>
        <v>0</v>
      </c>
      <c r="P5241" s="98">
        <f>IFERROR(VLOOKUP($F5241&amp;$C5241,Sales!$J:$W,13,0),0)</f>
        <v>0</v>
      </c>
      <c r="Q5241" s="98">
        <f>IFERROR(VLOOKUP($F5241&amp;$C5241,Sales!$A:$H,7,0),0)</f>
        <v>0</v>
      </c>
      <c r="R5241" s="41" t="str">
        <f t="shared" si="163"/>
        <v>ERROR</v>
      </c>
      <c r="S5241" s="15"/>
      <c r="T5241" s="15"/>
      <c r="U5241" s="15"/>
      <c r="V5241" s="15"/>
      <c r="W5241" s="15"/>
      <c r="X5241" s="15"/>
      <c r="Y5241" s="41"/>
      <c r="Z5241" s="41"/>
      <c r="AA5241" s="41"/>
      <c r="AB5241" s="15"/>
      <c r="AC5241" s="15"/>
      <c r="AD5241" s="15"/>
      <c r="AE5241" s="15"/>
      <c r="AF5241" s="15"/>
      <c r="AG5241" s="15"/>
      <c r="AH5241" s="15"/>
      <c r="AI5241" s="15"/>
      <c r="AJ5241" s="41"/>
      <c r="AK5241" s="15"/>
      <c r="AL5241" s="15"/>
      <c r="AM5241" s="15"/>
      <c r="AN5241" s="15"/>
      <c r="AO5241" s="15"/>
      <c r="AP5241" s="15"/>
      <c r="AQ5241" s="15"/>
      <c r="AR5241" s="15"/>
      <c r="AS5241" s="15"/>
      <c r="AT5241" s="15"/>
      <c r="AU5241" s="15"/>
      <c r="AV5241" s="15"/>
      <c r="AW5241" s="15"/>
      <c r="AX5241" s="82"/>
      <c r="AY5241" s="10"/>
      <c r="AZ5241" s="10">
        <v>1</v>
      </c>
      <c r="BA5241" t="s">
        <v>22</v>
      </c>
      <c r="BB5241" t="s">
        <v>88</v>
      </c>
      <c r="BD5241" s="39" t="str">
        <f t="shared" si="164"/>
        <v>5830936529_ID-11290710053Head &amp; Shoulders</v>
      </c>
      <c r="BE5241" s="1">
        <v>45089</v>
      </c>
      <c r="BF5241" t="s">
        <v>13956</v>
      </c>
    </row>
    <row r="5242" spans="2:58" ht="13.5" customHeight="1" x14ac:dyDescent="0.35">
      <c r="B5242" s="10" t="s">
        <v>17</v>
      </c>
      <c r="C5242" s="10" t="s">
        <v>2329</v>
      </c>
      <c r="D5242" s="161" t="s">
        <v>193</v>
      </c>
      <c r="E5242" s="10" t="s">
        <v>194</v>
      </c>
      <c r="F5242" s="10" t="s">
        <v>10104</v>
      </c>
      <c r="G5242" s="137" t="s">
        <v>18152</v>
      </c>
      <c r="H5242" s="10"/>
      <c r="I5242" s="160" t="s">
        <v>18153</v>
      </c>
      <c r="J5242" s="173" t="s">
        <v>19654</v>
      </c>
      <c r="K5242" s="10" t="s">
        <v>18154</v>
      </c>
      <c r="L5242" s="98">
        <f>IFERROR(VLOOKUP($F5242&amp;$C5242,Sales!$J:$W,9,0),0)</f>
        <v>0</v>
      </c>
      <c r="M5242" s="98">
        <f>IFERROR(VLOOKUP($F5242&amp;$C5242,Sales!$J:$W,10,0),0)</f>
        <v>0</v>
      </c>
      <c r="N5242" s="98">
        <f>IFERROR(VLOOKUP($F5242&amp;$C5242,Sales!$J:$W,11,0),0)</f>
        <v>0</v>
      </c>
      <c r="O5242" s="98">
        <f>IFERROR(VLOOKUP($F5242&amp;$C5242,Sales!$J:$W,12,0),0)</f>
        <v>0</v>
      </c>
      <c r="P5242" s="98">
        <f>IFERROR(VLOOKUP($F5242&amp;$C5242,Sales!$J:$W,13,0),0)</f>
        <v>0</v>
      </c>
      <c r="Q5242" s="98">
        <f>IFERROR(VLOOKUP($F5242&amp;$C5242,Sales!$A:$H,7,0),0)</f>
        <v>0</v>
      </c>
      <c r="R5242" s="41" t="str">
        <f t="shared" si="163"/>
        <v>ERROR</v>
      </c>
      <c r="S5242" s="15"/>
      <c r="T5242" s="15"/>
      <c r="U5242" s="15"/>
      <c r="V5242" s="15"/>
      <c r="W5242" s="15"/>
      <c r="X5242" s="15"/>
      <c r="Y5242" s="41"/>
      <c r="Z5242" s="41"/>
      <c r="AA5242" s="41"/>
      <c r="AB5242" s="15"/>
      <c r="AC5242" s="15"/>
      <c r="AD5242" s="15"/>
      <c r="AE5242" s="15"/>
      <c r="AF5242" s="15"/>
      <c r="AG5242" s="15"/>
      <c r="AH5242" s="15"/>
      <c r="AI5242" s="15"/>
      <c r="AJ5242" s="41"/>
      <c r="AK5242" s="15"/>
      <c r="AL5242" s="15"/>
      <c r="AM5242" s="15"/>
      <c r="AN5242" s="15"/>
      <c r="AO5242" s="15"/>
      <c r="AP5242" s="15"/>
      <c r="AQ5242" s="15"/>
      <c r="AR5242" s="15"/>
      <c r="AS5242" s="15"/>
      <c r="AT5242" s="15"/>
      <c r="AU5242" s="15"/>
      <c r="AV5242" s="15"/>
      <c r="AW5242" s="15"/>
      <c r="AX5242" s="82"/>
      <c r="AY5242" s="10"/>
      <c r="AZ5242" s="10">
        <v>1</v>
      </c>
      <c r="BA5242" t="s">
        <v>22</v>
      </c>
      <c r="BB5242" t="s">
        <v>88</v>
      </c>
      <c r="BD5242" s="39" t="str">
        <f t="shared" si="164"/>
        <v>5831110769_ID-11290862236Head &amp; Shoulders</v>
      </c>
      <c r="BE5242" s="1">
        <v>45075</v>
      </c>
      <c r="BF5242" t="s">
        <v>18718</v>
      </c>
    </row>
    <row r="5243" spans="2:58" ht="13.5" customHeight="1" x14ac:dyDescent="0.35">
      <c r="B5243" s="10" t="s">
        <v>17</v>
      </c>
      <c r="C5243" s="10" t="s">
        <v>2329</v>
      </c>
      <c r="D5243" s="161" t="s">
        <v>650</v>
      </c>
      <c r="E5243" s="10" t="s">
        <v>194</v>
      </c>
      <c r="F5243" s="10" t="s">
        <v>18155</v>
      </c>
      <c r="G5243" s="137" t="s">
        <v>18156</v>
      </c>
      <c r="H5243" s="10"/>
      <c r="I5243" s="113" t="s">
        <v>18157</v>
      </c>
      <c r="J5243" s="173" t="s">
        <v>19655</v>
      </c>
      <c r="K5243" s="10" t="s">
        <v>18158</v>
      </c>
      <c r="L5243" s="98">
        <f>IFERROR(VLOOKUP($F5243&amp;$C5243,Sales!$J:$W,9,0),0)</f>
        <v>0</v>
      </c>
      <c r="M5243" s="98">
        <f>IFERROR(VLOOKUP($F5243&amp;$C5243,Sales!$J:$W,10,0),0)</f>
        <v>0</v>
      </c>
      <c r="N5243" s="98">
        <f>IFERROR(VLOOKUP($F5243&amp;$C5243,Sales!$J:$W,11,0),0)</f>
        <v>0</v>
      </c>
      <c r="O5243" s="98">
        <f>IFERROR(VLOOKUP($F5243&amp;$C5243,Sales!$J:$W,12,0),0)</f>
        <v>0</v>
      </c>
      <c r="P5243" s="98">
        <f>IFERROR(VLOOKUP($F5243&amp;$C5243,Sales!$J:$W,13,0),0)</f>
        <v>0</v>
      </c>
      <c r="Q5243" s="98">
        <f>IFERROR(VLOOKUP($F5243&amp;$C5243,Sales!$A:$H,7,0),0)</f>
        <v>0</v>
      </c>
      <c r="R5243" s="41" t="str">
        <f t="shared" si="163"/>
        <v>ERROR</v>
      </c>
      <c r="S5243" s="15"/>
      <c r="T5243" s="15"/>
      <c r="U5243" s="15"/>
      <c r="V5243" s="15"/>
      <c r="W5243" s="15"/>
      <c r="X5243" s="15"/>
      <c r="Y5243" s="41"/>
      <c r="Z5243" s="41"/>
      <c r="AA5243" s="41"/>
      <c r="AB5243" s="15"/>
      <c r="AC5243" s="15"/>
      <c r="AD5243" s="15"/>
      <c r="AE5243" s="15"/>
      <c r="AF5243" s="15"/>
      <c r="AG5243" s="15"/>
      <c r="AH5243" s="15"/>
      <c r="AI5243" s="15"/>
      <c r="AJ5243" s="41"/>
      <c r="AK5243" s="15"/>
      <c r="AL5243" s="15"/>
      <c r="AM5243" s="15"/>
      <c r="AN5243" s="15"/>
      <c r="AO5243" s="15"/>
      <c r="AP5243" s="15"/>
      <c r="AQ5243" s="15"/>
      <c r="AR5243" s="15"/>
      <c r="AS5243" s="15"/>
      <c r="AT5243" s="15"/>
      <c r="AU5243" s="15"/>
      <c r="AV5243" s="15"/>
      <c r="AW5243" s="15"/>
      <c r="AX5243" s="82"/>
      <c r="AY5243" s="10"/>
      <c r="AZ5243" s="10">
        <v>1</v>
      </c>
      <c r="BA5243" t="s">
        <v>22</v>
      </c>
      <c r="BB5243" t="s">
        <v>88</v>
      </c>
      <c r="BD5243" s="39" t="str">
        <f t="shared" si="164"/>
        <v>5828354690_ID-11288134252Rejoice</v>
      </c>
      <c r="BE5243" s="1">
        <v>44943</v>
      </c>
      <c r="BF5243" t="s">
        <v>13956</v>
      </c>
    </row>
    <row r="5244" spans="2:58" ht="13.5" customHeight="1" x14ac:dyDescent="0.35">
      <c r="B5244" s="10" t="s">
        <v>17</v>
      </c>
      <c r="C5244" s="10" t="s">
        <v>2329</v>
      </c>
      <c r="D5244" s="161" t="s">
        <v>650</v>
      </c>
      <c r="E5244" s="10" t="s">
        <v>194</v>
      </c>
      <c r="F5244" s="10" t="s">
        <v>5615</v>
      </c>
      <c r="G5244" s="137" t="s">
        <v>18159</v>
      </c>
      <c r="H5244" s="10"/>
      <c r="I5244" s="113" t="s">
        <v>2881</v>
      </c>
      <c r="J5244" s="173" t="s">
        <v>19656</v>
      </c>
      <c r="K5244" s="10" t="s">
        <v>18160</v>
      </c>
      <c r="L5244" s="98">
        <f>IFERROR(VLOOKUP($F5244&amp;$C5244,Sales!$J:$W,9,0),0)</f>
        <v>0</v>
      </c>
      <c r="M5244" s="98">
        <f>IFERROR(VLOOKUP($F5244&amp;$C5244,Sales!$J:$W,10,0),0)</f>
        <v>0</v>
      </c>
      <c r="N5244" s="98">
        <f>IFERROR(VLOOKUP($F5244&amp;$C5244,Sales!$J:$W,11,0),0)</f>
        <v>0</v>
      </c>
      <c r="O5244" s="98">
        <f>IFERROR(VLOOKUP($F5244&amp;$C5244,Sales!$J:$W,12,0),0)</f>
        <v>0</v>
      </c>
      <c r="P5244" s="98">
        <f>IFERROR(VLOOKUP($F5244&amp;$C5244,Sales!$J:$W,13,0),0)</f>
        <v>0</v>
      </c>
      <c r="Q5244" s="98">
        <f>IFERROR(VLOOKUP($F5244&amp;$C5244,Sales!$A:$H,7,0),0)</f>
        <v>0</v>
      </c>
      <c r="R5244" s="41" t="str">
        <f t="shared" si="163"/>
        <v>ERROR</v>
      </c>
      <c r="S5244" s="15"/>
      <c r="T5244" s="15"/>
      <c r="U5244" s="15"/>
      <c r="V5244" s="15"/>
      <c r="W5244" s="15"/>
      <c r="X5244" s="15"/>
      <c r="Y5244" s="41"/>
      <c r="Z5244" s="41"/>
      <c r="AA5244" s="41"/>
      <c r="AB5244" s="15"/>
      <c r="AC5244" s="15"/>
      <c r="AD5244" s="15"/>
      <c r="AE5244" s="15"/>
      <c r="AF5244" s="15"/>
      <c r="AG5244" s="15"/>
      <c r="AH5244" s="15"/>
      <c r="AI5244" s="15"/>
      <c r="AJ5244" s="41"/>
      <c r="AK5244" s="15"/>
      <c r="AL5244" s="15"/>
      <c r="AM5244" s="15"/>
      <c r="AN5244" s="15"/>
      <c r="AO5244" s="15"/>
      <c r="AP5244" s="15"/>
      <c r="AQ5244" s="15"/>
      <c r="AR5244" s="15"/>
      <c r="AS5244" s="15"/>
      <c r="AT5244" s="15"/>
      <c r="AU5244" s="15"/>
      <c r="AV5244" s="15"/>
      <c r="AW5244" s="15"/>
      <c r="AX5244" s="15"/>
      <c r="AY5244" s="10"/>
      <c r="AZ5244" s="10">
        <v>1</v>
      </c>
      <c r="BA5244" t="s">
        <v>22</v>
      </c>
      <c r="BB5244" t="s">
        <v>88</v>
      </c>
      <c r="BD5244" s="39" t="str">
        <f t="shared" si="164"/>
        <v>5828398687_ID-11288186114Rejoice</v>
      </c>
      <c r="BE5244" s="1">
        <v>44929</v>
      </c>
      <c r="BF5244" t="s">
        <v>18161</v>
      </c>
    </row>
    <row r="5245" spans="2:58" ht="13.5" customHeight="1" x14ac:dyDescent="0.35">
      <c r="B5245" s="10" t="s">
        <v>17</v>
      </c>
      <c r="C5245" s="10" t="s">
        <v>2329</v>
      </c>
      <c r="D5245" s="161" t="s">
        <v>65</v>
      </c>
      <c r="E5245" s="10" t="s">
        <v>66</v>
      </c>
      <c r="F5245" s="10" t="s">
        <v>6114</v>
      </c>
      <c r="G5245" s="137" t="s">
        <v>18162</v>
      </c>
      <c r="H5245" s="10"/>
      <c r="I5245" s="160" t="s">
        <v>2116</v>
      </c>
      <c r="J5245" s="173" t="s">
        <v>19657</v>
      </c>
      <c r="K5245" s="10" t="s">
        <v>18163</v>
      </c>
      <c r="L5245" s="98">
        <f>IFERROR(VLOOKUP($F5245&amp;$C5245,Sales!$J:$W,9,0),0)</f>
        <v>0</v>
      </c>
      <c r="M5245" s="98">
        <f>IFERROR(VLOOKUP($F5245&amp;$C5245,Sales!$J:$W,10,0),0)</f>
        <v>0</v>
      </c>
      <c r="N5245" s="98">
        <f>IFERROR(VLOOKUP($F5245&amp;$C5245,Sales!$J:$W,11,0),0)</f>
        <v>0</v>
      </c>
      <c r="O5245" s="98">
        <f>IFERROR(VLOOKUP($F5245&amp;$C5245,Sales!$J:$W,12,0),0)</f>
        <v>0</v>
      </c>
      <c r="P5245" s="98">
        <f>IFERROR(VLOOKUP($F5245&amp;$C5245,Sales!$J:$W,13,0),0)</f>
        <v>0</v>
      </c>
      <c r="Q5245" s="98">
        <f>IFERROR(VLOOKUP($F5245&amp;$C5245,Sales!$A:$H,7,0),0)</f>
        <v>0</v>
      </c>
      <c r="R5245" s="41">
        <f t="shared" si="163"/>
        <v>1</v>
      </c>
      <c r="S5245" s="15">
        <v>1</v>
      </c>
      <c r="T5245" s="15"/>
      <c r="U5245" s="15"/>
      <c r="V5245" s="15">
        <v>1</v>
      </c>
      <c r="W5245" s="15">
        <v>1</v>
      </c>
      <c r="X5245" s="15">
        <v>1</v>
      </c>
      <c r="Y5245" s="41">
        <v>1</v>
      </c>
      <c r="Z5245" s="41">
        <v>1</v>
      </c>
      <c r="AA5245" s="15"/>
      <c r="AB5245" s="15"/>
      <c r="AC5245" s="15"/>
      <c r="AD5245" s="15"/>
      <c r="AE5245" s="15"/>
      <c r="AF5245" s="15"/>
      <c r="AG5245" s="15"/>
      <c r="AH5245" s="15"/>
      <c r="AI5245" s="15"/>
      <c r="AJ5245" s="15"/>
      <c r="AK5245" s="15"/>
      <c r="AL5245" s="15"/>
      <c r="AM5245" s="15"/>
      <c r="AN5245" s="15"/>
      <c r="AO5245" s="15"/>
      <c r="AP5245" s="15"/>
      <c r="AQ5245" s="15"/>
      <c r="AR5245" s="15"/>
      <c r="AS5245" s="15"/>
      <c r="AT5245" s="15"/>
      <c r="AU5245" s="15"/>
      <c r="AV5245" s="15"/>
      <c r="AW5245" s="15"/>
      <c r="AX5245" s="82"/>
      <c r="AY5245" s="10"/>
      <c r="AZ5245" s="10">
        <v>1</v>
      </c>
      <c r="BA5245" t="s">
        <v>22</v>
      </c>
      <c r="BB5245" t="s">
        <v>23</v>
      </c>
      <c r="BD5245" s="39" t="str">
        <f t="shared" si="164"/>
        <v>5828476173_ID-11288240300Downy</v>
      </c>
    </row>
    <row r="5246" spans="2:58" ht="13.5" customHeight="1" x14ac:dyDescent="0.35">
      <c r="B5246" s="10" t="s">
        <v>17</v>
      </c>
      <c r="C5246" s="10" t="s">
        <v>2329</v>
      </c>
      <c r="D5246" s="161" t="s">
        <v>65</v>
      </c>
      <c r="E5246" s="10" t="s">
        <v>66</v>
      </c>
      <c r="F5246" s="10" t="s">
        <v>18164</v>
      </c>
      <c r="G5246" s="137" t="s">
        <v>18165</v>
      </c>
      <c r="H5246" s="10"/>
      <c r="I5246" s="160" t="s">
        <v>2189</v>
      </c>
      <c r="J5246" s="173" t="s">
        <v>19658</v>
      </c>
      <c r="K5246" s="10" t="s">
        <v>18166</v>
      </c>
      <c r="L5246" s="98">
        <f>IFERROR(VLOOKUP($F5246&amp;$C5246,Sales!$J:$W,9,0),0)</f>
        <v>0</v>
      </c>
      <c r="M5246" s="98">
        <f>IFERROR(VLOOKUP($F5246&amp;$C5246,Sales!$J:$W,10,0),0)</f>
        <v>0</v>
      </c>
      <c r="N5246" s="98">
        <f>IFERROR(VLOOKUP($F5246&amp;$C5246,Sales!$J:$W,11,0),0)</f>
        <v>0</v>
      </c>
      <c r="O5246" s="98">
        <f>IFERROR(VLOOKUP($F5246&amp;$C5246,Sales!$J:$W,12,0),0)</f>
        <v>0</v>
      </c>
      <c r="P5246" s="98">
        <f>IFERROR(VLOOKUP($F5246&amp;$C5246,Sales!$J:$W,13,0),0)</f>
        <v>0</v>
      </c>
      <c r="Q5246" s="98">
        <f>IFERROR(VLOOKUP($F5246&amp;$C5246,Sales!$A:$H,7,0),0)</f>
        <v>0</v>
      </c>
      <c r="R5246" s="41">
        <f t="shared" si="163"/>
        <v>0</v>
      </c>
      <c r="S5246" s="15">
        <v>0</v>
      </c>
      <c r="T5246" s="15"/>
      <c r="U5246" s="15"/>
      <c r="V5246" s="15">
        <v>0</v>
      </c>
      <c r="W5246" s="15">
        <v>0</v>
      </c>
      <c r="X5246" s="15">
        <v>0</v>
      </c>
      <c r="Y5246" s="41">
        <v>0</v>
      </c>
      <c r="Z5246" s="41">
        <v>0</v>
      </c>
      <c r="AA5246" s="15"/>
      <c r="AB5246" s="15"/>
      <c r="AC5246" s="15"/>
      <c r="AD5246" s="15"/>
      <c r="AE5246" s="15"/>
      <c r="AF5246" s="15"/>
      <c r="AG5246" s="15"/>
      <c r="AH5246" s="15"/>
      <c r="AI5246" s="15"/>
      <c r="AJ5246" s="15"/>
      <c r="AK5246" s="15"/>
      <c r="AL5246" s="15"/>
      <c r="AM5246" s="15"/>
      <c r="AN5246" s="15"/>
      <c r="AO5246" s="15"/>
      <c r="AP5246" s="15"/>
      <c r="AQ5246" s="15"/>
      <c r="AR5246" s="15"/>
      <c r="AS5246" s="15"/>
      <c r="AT5246" s="15"/>
      <c r="AU5246" s="15"/>
      <c r="AV5246" s="15"/>
      <c r="AW5246" s="15"/>
      <c r="AX5246" s="82"/>
      <c r="AY5246" s="10"/>
      <c r="AZ5246" s="10">
        <v>1</v>
      </c>
      <c r="BA5246" t="s">
        <v>22</v>
      </c>
      <c r="BB5246" t="s">
        <v>23</v>
      </c>
      <c r="BD5246" s="39" t="str">
        <f t="shared" si="164"/>
        <v>5828504147_ID-11288266541Downy</v>
      </c>
    </row>
    <row r="5247" spans="2:58" ht="13.5" customHeight="1" x14ac:dyDescent="0.35">
      <c r="B5247" s="10" t="s">
        <v>17</v>
      </c>
      <c r="C5247" s="10" t="s">
        <v>2329</v>
      </c>
      <c r="D5247" s="161" t="s">
        <v>65</v>
      </c>
      <c r="E5247" s="10" t="s">
        <v>66</v>
      </c>
      <c r="F5247" s="10" t="s">
        <v>4311</v>
      </c>
      <c r="G5247" s="137" t="s">
        <v>18167</v>
      </c>
      <c r="H5247" s="10"/>
      <c r="I5247" s="113" t="s">
        <v>2262</v>
      </c>
      <c r="J5247" s="173" t="s">
        <v>19659</v>
      </c>
      <c r="K5247" s="10" t="s">
        <v>18168</v>
      </c>
      <c r="L5247" s="98">
        <f>IFERROR(VLOOKUP($F5247&amp;$C5247,Sales!$J:$W,9,0),0)</f>
        <v>0</v>
      </c>
      <c r="M5247" s="98">
        <f>IFERROR(VLOOKUP($F5247&amp;$C5247,Sales!$J:$W,10,0),0)</f>
        <v>0</v>
      </c>
      <c r="N5247" s="98">
        <f>IFERROR(VLOOKUP($F5247&amp;$C5247,Sales!$J:$W,11,0),0)</f>
        <v>0</v>
      </c>
      <c r="O5247" s="98">
        <f>IFERROR(VLOOKUP($F5247&amp;$C5247,Sales!$J:$W,12,0),0)</f>
        <v>0</v>
      </c>
      <c r="P5247" s="98">
        <f>IFERROR(VLOOKUP($F5247&amp;$C5247,Sales!$J:$W,13,0),0)</f>
        <v>0</v>
      </c>
      <c r="Q5247" s="98">
        <f>IFERROR(VLOOKUP($F5247&amp;$C5247,Sales!$A:$H,7,0),0)</f>
        <v>0</v>
      </c>
      <c r="R5247" s="41" t="str">
        <f t="shared" si="163"/>
        <v>ERROR</v>
      </c>
      <c r="S5247" s="15"/>
      <c r="T5247" s="15"/>
      <c r="U5247" s="15"/>
      <c r="V5247" s="15"/>
      <c r="W5247" s="15"/>
      <c r="X5247" s="15"/>
      <c r="Y5247" s="41"/>
      <c r="Z5247" s="41"/>
      <c r="AA5247" s="41"/>
      <c r="AB5247" s="15"/>
      <c r="AC5247" s="15"/>
      <c r="AD5247" s="15"/>
      <c r="AE5247" s="15"/>
      <c r="AF5247" s="15"/>
      <c r="AG5247" s="15"/>
      <c r="AH5247" s="15"/>
      <c r="AI5247" s="15"/>
      <c r="AJ5247" s="41"/>
      <c r="AK5247" s="15"/>
      <c r="AL5247" s="15"/>
      <c r="AM5247" s="15"/>
      <c r="AN5247" s="15"/>
      <c r="AO5247" s="15"/>
      <c r="AP5247" s="15"/>
      <c r="AQ5247" s="15"/>
      <c r="AR5247" s="15"/>
      <c r="AS5247" s="15"/>
      <c r="AT5247" s="15"/>
      <c r="AU5247" s="15"/>
      <c r="AV5247" s="15"/>
      <c r="AW5247" s="15"/>
      <c r="AX5247" s="15"/>
      <c r="AY5247" s="10"/>
      <c r="AZ5247" s="10">
        <v>1</v>
      </c>
      <c r="BA5247" t="s">
        <v>22</v>
      </c>
      <c r="BB5247" t="s">
        <v>88</v>
      </c>
      <c r="BD5247" s="39" t="str">
        <f t="shared" si="164"/>
        <v>5828516631_ID-11288304759Downy</v>
      </c>
    </row>
    <row r="5248" spans="2:58" ht="13.5" customHeight="1" x14ac:dyDescent="0.35">
      <c r="B5248" s="10" t="s">
        <v>17</v>
      </c>
      <c r="C5248" s="10" t="s">
        <v>2329</v>
      </c>
      <c r="D5248" s="10" t="s">
        <v>119</v>
      </c>
      <c r="E5248" s="10" t="s">
        <v>120</v>
      </c>
      <c r="F5248" s="10" t="s">
        <v>10106</v>
      </c>
      <c r="G5248" s="137" t="s">
        <v>18169</v>
      </c>
      <c r="H5248" s="10"/>
      <c r="I5248" s="113" t="s">
        <v>9900</v>
      </c>
      <c r="J5248" s="173" t="s">
        <v>19660</v>
      </c>
      <c r="K5248" s="10" t="s">
        <v>18170</v>
      </c>
      <c r="L5248" s="98">
        <f>IFERROR(VLOOKUP($F5248&amp;$C5248,Sales!$J:$W,9,0),0)</f>
        <v>0</v>
      </c>
      <c r="M5248" s="98">
        <f>IFERROR(VLOOKUP($F5248&amp;$C5248,Sales!$J:$W,10,0),0)</f>
        <v>0</v>
      </c>
      <c r="N5248" s="98">
        <f>IFERROR(VLOOKUP($F5248&amp;$C5248,Sales!$J:$W,11,0),0)</f>
        <v>0</v>
      </c>
      <c r="O5248" s="98">
        <f>IFERROR(VLOOKUP($F5248&amp;$C5248,Sales!$J:$W,12,0),0)</f>
        <v>0</v>
      </c>
      <c r="P5248" s="98">
        <f>IFERROR(VLOOKUP($F5248&amp;$C5248,Sales!$J:$W,13,0),0)</f>
        <v>0</v>
      </c>
      <c r="Q5248" s="98">
        <f>IFERROR(VLOOKUP($F5248&amp;$C5248,Sales!$A:$H,7,0),0)</f>
        <v>0</v>
      </c>
      <c r="R5248" s="41" t="str">
        <f t="shared" si="163"/>
        <v>ERROR</v>
      </c>
      <c r="S5248" s="15"/>
      <c r="T5248" s="15"/>
      <c r="U5248" s="15"/>
      <c r="V5248" s="15"/>
      <c r="W5248" s="15"/>
      <c r="X5248" s="15"/>
      <c r="Y5248" s="41"/>
      <c r="Z5248" s="41"/>
      <c r="AA5248" s="41"/>
      <c r="AB5248" s="15"/>
      <c r="AC5248" s="15"/>
      <c r="AD5248" s="15"/>
      <c r="AE5248" s="15"/>
      <c r="AF5248" s="15"/>
      <c r="AG5248" s="15"/>
      <c r="AH5248" s="15"/>
      <c r="AI5248" s="15"/>
      <c r="AJ5248" s="41"/>
      <c r="AK5248" s="15"/>
      <c r="AL5248" s="15"/>
      <c r="AM5248" s="15"/>
      <c r="AN5248" s="15"/>
      <c r="AO5248" s="15"/>
      <c r="AP5248" s="15"/>
      <c r="AQ5248" s="15"/>
      <c r="AR5248" s="15"/>
      <c r="AS5248" s="15"/>
      <c r="AT5248" s="15"/>
      <c r="AU5248" s="15"/>
      <c r="AV5248" s="15"/>
      <c r="AW5248" s="15"/>
      <c r="AX5248" s="82"/>
      <c r="AY5248" s="10"/>
      <c r="AZ5248" s="10">
        <v>1</v>
      </c>
      <c r="BA5248" t="s">
        <v>22</v>
      </c>
      <c r="BB5248" t="s">
        <v>88</v>
      </c>
      <c r="BD5248" s="39" t="str">
        <f t="shared" si="164"/>
        <v>5828644539_ID-11288464484Gillette</v>
      </c>
      <c r="BE5248" s="1">
        <v>44972</v>
      </c>
      <c r="BF5248" t="s">
        <v>17364</v>
      </c>
    </row>
    <row r="5249" spans="2:59" ht="13.5" customHeight="1" x14ac:dyDescent="0.35">
      <c r="B5249" s="10" t="s">
        <v>17</v>
      </c>
      <c r="C5249" s="10" t="s">
        <v>2329</v>
      </c>
      <c r="D5249" s="161" t="s">
        <v>3622</v>
      </c>
      <c r="E5249" s="10" t="s">
        <v>3623</v>
      </c>
      <c r="F5249" s="10" t="s">
        <v>10107</v>
      </c>
      <c r="G5249" s="137" t="s">
        <v>18171</v>
      </c>
      <c r="H5249" s="10"/>
      <c r="I5249" s="113" t="s">
        <v>10108</v>
      </c>
      <c r="J5249" s="173" t="s">
        <v>19661</v>
      </c>
      <c r="K5249" s="10" t="s">
        <v>18172</v>
      </c>
      <c r="L5249" s="98">
        <f>IFERROR(VLOOKUP($F5249&amp;$C5249,Sales!$J:$W,9,0),0)</f>
        <v>0</v>
      </c>
      <c r="M5249" s="98">
        <f>IFERROR(VLOOKUP($F5249&amp;$C5249,Sales!$J:$W,10,0),0)</f>
        <v>0</v>
      </c>
      <c r="N5249" s="98">
        <f>IFERROR(VLOOKUP($F5249&amp;$C5249,Sales!$J:$W,11,0),0)</f>
        <v>0</v>
      </c>
      <c r="O5249" s="98">
        <f>IFERROR(VLOOKUP($F5249&amp;$C5249,Sales!$J:$W,12,0),0)</f>
        <v>0</v>
      </c>
      <c r="P5249" s="98">
        <f>IFERROR(VLOOKUP($F5249&amp;$C5249,Sales!$J:$W,13,0),0)</f>
        <v>0</v>
      </c>
      <c r="Q5249" s="98">
        <f>IFERROR(VLOOKUP($F5249&amp;$C5249,Sales!$A:$H,7,0),0)</f>
        <v>0</v>
      </c>
      <c r="R5249" s="41" t="str">
        <f t="shared" si="163"/>
        <v>ERROR</v>
      </c>
      <c r="S5249" s="15"/>
      <c r="T5249" s="15"/>
      <c r="U5249" s="15"/>
      <c r="V5249" s="15"/>
      <c r="W5249" s="15"/>
      <c r="X5249" s="15"/>
      <c r="Y5249" s="41"/>
      <c r="Z5249" s="41"/>
      <c r="AA5249" s="41"/>
      <c r="AB5249" s="15"/>
      <c r="AC5249" s="15"/>
      <c r="AD5249" s="15"/>
      <c r="AE5249" s="15"/>
      <c r="AF5249" s="15"/>
      <c r="AG5249" s="15"/>
      <c r="AH5249" s="15"/>
      <c r="AI5249" s="15"/>
      <c r="AJ5249" s="41"/>
      <c r="AK5249" s="15"/>
      <c r="AL5249" s="15"/>
      <c r="AM5249" s="15"/>
      <c r="AN5249" s="15"/>
      <c r="AO5249" s="15"/>
      <c r="AP5249" s="15"/>
      <c r="AQ5249" s="15"/>
      <c r="AR5249" s="15"/>
      <c r="AS5249" s="15"/>
      <c r="AT5249" s="15"/>
      <c r="AU5249" s="15"/>
      <c r="AV5249" s="15"/>
      <c r="AW5249" s="15"/>
      <c r="AX5249" s="82"/>
      <c r="AY5249" s="10"/>
      <c r="AZ5249" s="10">
        <v>1</v>
      </c>
      <c r="BA5249" t="s">
        <v>22</v>
      </c>
      <c r="BB5249" t="s">
        <v>88</v>
      </c>
      <c r="BD5249" s="39" t="str">
        <f t="shared" si="164"/>
        <v>5829674871_ID-11289594120Venus</v>
      </c>
      <c r="BE5249" s="1">
        <v>44972</v>
      </c>
      <c r="BF5249" t="s">
        <v>17364</v>
      </c>
    </row>
    <row r="5250" spans="2:59" ht="13.5" customHeight="1" x14ac:dyDescent="0.35">
      <c r="B5250" s="10" t="s">
        <v>17</v>
      </c>
      <c r="C5250" s="10" t="s">
        <v>2329</v>
      </c>
      <c r="D5250" s="10" t="s">
        <v>119</v>
      </c>
      <c r="E5250" s="10" t="s">
        <v>120</v>
      </c>
      <c r="F5250" s="10" t="s">
        <v>10110</v>
      </c>
      <c r="G5250" s="137" t="s">
        <v>18173</v>
      </c>
      <c r="H5250" s="10"/>
      <c r="I5250" s="160" t="s">
        <v>10109</v>
      </c>
      <c r="J5250" s="173" t="s">
        <v>19662</v>
      </c>
      <c r="K5250" s="10" t="s">
        <v>18174</v>
      </c>
      <c r="L5250" s="98">
        <f>IFERROR(VLOOKUP($F5250&amp;$C5250,Sales!$J:$W,9,0),0)</f>
        <v>0</v>
      </c>
      <c r="M5250" s="98">
        <f>IFERROR(VLOOKUP($F5250&amp;$C5250,Sales!$J:$W,10,0),0)</f>
        <v>0</v>
      </c>
      <c r="N5250" s="98">
        <f>IFERROR(VLOOKUP($F5250&amp;$C5250,Sales!$J:$W,11,0),0)</f>
        <v>5705952</v>
      </c>
      <c r="O5250" s="98">
        <f>IFERROR(VLOOKUP($F5250&amp;$C5250,Sales!$J:$W,12,0),0)</f>
        <v>10.666666666666666</v>
      </c>
      <c r="P5250" s="98">
        <f>IFERROR(VLOOKUP($F5250&amp;$C5250,Sales!$J:$W,13,0),0)</f>
        <v>1901984</v>
      </c>
      <c r="Q5250" s="98">
        <f>IFERROR(VLOOKUP($F5250&amp;$C5250,Sales!$A:$H,7,0),0)</f>
        <v>0</v>
      </c>
      <c r="R5250" s="41" t="str">
        <f t="shared" si="163"/>
        <v>ERROR</v>
      </c>
      <c r="S5250" s="15"/>
      <c r="T5250" s="15"/>
      <c r="U5250" s="15"/>
      <c r="V5250" s="15"/>
      <c r="W5250" s="15"/>
      <c r="X5250" s="15"/>
      <c r="Y5250" s="41"/>
      <c r="Z5250" s="41"/>
      <c r="AA5250" s="41"/>
      <c r="AB5250" s="15"/>
      <c r="AC5250" s="15"/>
      <c r="AD5250" s="15"/>
      <c r="AE5250" s="15"/>
      <c r="AF5250" s="15"/>
      <c r="AG5250" s="15"/>
      <c r="AH5250" s="15"/>
      <c r="AI5250" s="15"/>
      <c r="AJ5250" s="41"/>
      <c r="AK5250" s="15"/>
      <c r="AL5250" s="15"/>
      <c r="AM5250" s="15"/>
      <c r="AN5250" s="15"/>
      <c r="AO5250" s="15"/>
      <c r="AP5250" s="15"/>
      <c r="AQ5250" s="15"/>
      <c r="AR5250" s="15"/>
      <c r="AS5250" s="15"/>
      <c r="AT5250" s="15"/>
      <c r="AU5250" s="15"/>
      <c r="AV5250" s="15"/>
      <c r="AW5250" s="15"/>
      <c r="AX5250" s="82"/>
      <c r="AY5250" s="10"/>
      <c r="AZ5250" s="10">
        <v>1</v>
      </c>
      <c r="BA5250" t="s">
        <v>22</v>
      </c>
      <c r="BB5250" t="s">
        <v>88</v>
      </c>
      <c r="BD5250" s="39" t="str">
        <f t="shared" si="164"/>
        <v>5829854871_ID-11289576558Gillette</v>
      </c>
      <c r="BE5250" s="1">
        <v>45089</v>
      </c>
      <c r="BF5250" t="s">
        <v>13956</v>
      </c>
    </row>
    <row r="5251" spans="2:59" ht="13.5" customHeight="1" x14ac:dyDescent="0.35">
      <c r="B5251" s="10" t="s">
        <v>17</v>
      </c>
      <c r="C5251" s="10" t="s">
        <v>2329</v>
      </c>
      <c r="D5251" s="161" t="s">
        <v>294</v>
      </c>
      <c r="E5251" s="10" t="s">
        <v>295</v>
      </c>
      <c r="F5251" s="10" t="s">
        <v>399</v>
      </c>
      <c r="G5251" s="137" t="s">
        <v>18175</v>
      </c>
      <c r="H5251" s="10"/>
      <c r="I5251" s="113" t="s">
        <v>400</v>
      </c>
      <c r="J5251" s="173" t="s">
        <v>19663</v>
      </c>
      <c r="K5251" s="10" t="s">
        <v>1183</v>
      </c>
      <c r="L5251" s="98">
        <f>IFERROR(VLOOKUP($F5251&amp;$C5251,Sales!$J:$W,9,0),0)</f>
        <v>0</v>
      </c>
      <c r="M5251" s="98">
        <f>IFERROR(VLOOKUP($F5251&amp;$C5251,Sales!$J:$W,10,0),0)</f>
        <v>0</v>
      </c>
      <c r="N5251" s="98">
        <f>IFERROR(VLOOKUP($F5251&amp;$C5251,Sales!$J:$W,11,0),0)</f>
        <v>0</v>
      </c>
      <c r="O5251" s="98">
        <f>IFERROR(VLOOKUP($F5251&amp;$C5251,Sales!$J:$W,12,0),0)</f>
        <v>0</v>
      </c>
      <c r="P5251" s="98">
        <f>IFERROR(VLOOKUP($F5251&amp;$C5251,Sales!$J:$W,13,0),0)</f>
        <v>0</v>
      </c>
      <c r="Q5251" s="98">
        <f>IFERROR(VLOOKUP($F5251&amp;$C5251,Sales!$A:$H,7,0),0)</f>
        <v>0</v>
      </c>
      <c r="R5251" s="41" t="str">
        <f t="shared" si="163"/>
        <v>ERROR</v>
      </c>
      <c r="S5251" s="15"/>
      <c r="T5251" s="15"/>
      <c r="U5251" s="15"/>
      <c r="V5251" s="15"/>
      <c r="W5251" s="15"/>
      <c r="X5251" s="15"/>
      <c r="Y5251" s="41"/>
      <c r="Z5251" s="41"/>
      <c r="AA5251" s="41"/>
      <c r="AB5251" s="15"/>
      <c r="AC5251" s="15"/>
      <c r="AD5251" s="15"/>
      <c r="AE5251" s="15"/>
      <c r="AF5251" s="15"/>
      <c r="AG5251" s="15"/>
      <c r="AH5251" s="15"/>
      <c r="AI5251" s="15"/>
      <c r="AJ5251" s="41"/>
      <c r="AK5251" s="15"/>
      <c r="AL5251" s="15"/>
      <c r="AM5251" s="15"/>
      <c r="AN5251" s="15"/>
      <c r="AO5251" s="15"/>
      <c r="AP5251" s="15"/>
      <c r="AQ5251" s="15"/>
      <c r="AR5251" s="15"/>
      <c r="AS5251" s="15"/>
      <c r="AT5251" s="15"/>
      <c r="AU5251" s="15"/>
      <c r="AV5251" s="15"/>
      <c r="AW5251" s="15"/>
      <c r="AX5251" s="15"/>
      <c r="AY5251" s="10"/>
      <c r="AZ5251" s="10">
        <v>1</v>
      </c>
      <c r="BA5251" t="s">
        <v>22</v>
      </c>
      <c r="BB5251" t="s">
        <v>88</v>
      </c>
      <c r="BD5251" s="39" t="str">
        <f t="shared" si="164"/>
        <v>2574188878_ID-4736884321Olay</v>
      </c>
    </row>
    <row r="5252" spans="2:59" ht="13.5" customHeight="1" x14ac:dyDescent="0.35">
      <c r="B5252" s="10" t="s">
        <v>17</v>
      </c>
      <c r="C5252" s="10" t="s">
        <v>2329</v>
      </c>
      <c r="D5252" s="161" t="s">
        <v>405</v>
      </c>
      <c r="E5252" s="10" t="s">
        <v>406</v>
      </c>
      <c r="F5252" s="10" t="s">
        <v>2637</v>
      </c>
      <c r="G5252" s="137" t="s">
        <v>18176</v>
      </c>
      <c r="H5252" s="10"/>
      <c r="I5252" s="160" t="s">
        <v>5638</v>
      </c>
      <c r="J5252" s="173" t="s">
        <v>19664</v>
      </c>
      <c r="K5252" s="10" t="s">
        <v>5643</v>
      </c>
      <c r="L5252" s="98">
        <f>IFERROR(VLOOKUP($F5252&amp;$C5252,Sales!$J:$W,9,0),0)</f>
        <v>0</v>
      </c>
      <c r="M5252" s="98">
        <f>IFERROR(VLOOKUP($F5252&amp;$C5252,Sales!$J:$W,10,0),0)</f>
        <v>0</v>
      </c>
      <c r="N5252" s="98">
        <f>IFERROR(VLOOKUP($F5252&amp;$C5252,Sales!$J:$W,11,0),0)</f>
        <v>0</v>
      </c>
      <c r="O5252" s="98">
        <f>IFERROR(VLOOKUP($F5252&amp;$C5252,Sales!$J:$W,12,0),0)</f>
        <v>0</v>
      </c>
      <c r="P5252" s="98">
        <f>IFERROR(VLOOKUP($F5252&amp;$C5252,Sales!$J:$W,13,0),0)</f>
        <v>0</v>
      </c>
      <c r="Q5252" s="98">
        <f>IFERROR(VLOOKUP($F5252&amp;$C5252,Sales!$A:$H,7,0),0)</f>
        <v>0</v>
      </c>
      <c r="R5252" s="41">
        <f t="shared" si="163"/>
        <v>1</v>
      </c>
      <c r="S5252" s="15">
        <v>1</v>
      </c>
      <c r="T5252" s="15"/>
      <c r="U5252" s="15"/>
      <c r="V5252" s="15">
        <v>1</v>
      </c>
      <c r="W5252" s="15">
        <v>1</v>
      </c>
      <c r="X5252" s="15">
        <v>1</v>
      </c>
      <c r="Y5252" s="41">
        <v>1</v>
      </c>
      <c r="Z5252" s="41">
        <v>1</v>
      </c>
      <c r="AA5252" s="15"/>
      <c r="AB5252" s="15"/>
      <c r="AC5252" s="15"/>
      <c r="AD5252" s="15"/>
      <c r="AE5252" s="15"/>
      <c r="AF5252" s="15"/>
      <c r="AG5252" s="15"/>
      <c r="AH5252" s="15"/>
      <c r="AI5252" s="15"/>
      <c r="AJ5252" s="15"/>
      <c r="AK5252" s="15"/>
      <c r="AL5252" s="15"/>
      <c r="AM5252" s="15"/>
      <c r="AN5252" s="15"/>
      <c r="AO5252" s="15"/>
      <c r="AP5252" s="15"/>
      <c r="AQ5252" s="15"/>
      <c r="AR5252" s="15"/>
      <c r="AS5252" s="15"/>
      <c r="AT5252" s="15"/>
      <c r="AU5252" s="15"/>
      <c r="AV5252" s="15"/>
      <c r="AW5252" s="15"/>
      <c r="AX5252" s="82"/>
      <c r="AY5252" s="10"/>
      <c r="AZ5252" s="10">
        <v>1</v>
      </c>
      <c r="BA5252" t="s">
        <v>22</v>
      </c>
      <c r="BB5252" t="s">
        <v>23</v>
      </c>
      <c r="BD5252" s="39" t="str">
        <f t="shared" si="164"/>
        <v>5669058931_ID-11114078971Oral-B</v>
      </c>
    </row>
    <row r="5253" spans="2:59" ht="13.5" customHeight="1" x14ac:dyDescent="0.35">
      <c r="B5253" s="10" t="s">
        <v>17</v>
      </c>
      <c r="C5253" s="10" t="s">
        <v>2329</v>
      </c>
      <c r="D5253" s="161" t="s">
        <v>405</v>
      </c>
      <c r="E5253" s="10" t="s">
        <v>406</v>
      </c>
      <c r="F5253" s="10" t="s">
        <v>6041</v>
      </c>
      <c r="G5253" s="137" t="s">
        <v>18177</v>
      </c>
      <c r="H5253" s="10"/>
      <c r="I5253" s="160" t="s">
        <v>7399</v>
      </c>
      <c r="J5253" s="173" t="s">
        <v>19665</v>
      </c>
      <c r="K5253" s="10" t="s">
        <v>7401</v>
      </c>
      <c r="L5253" s="98">
        <f>IFERROR(VLOOKUP($F5253&amp;$C5253,Sales!$J:$W,9,0),0)</f>
        <v>0</v>
      </c>
      <c r="M5253" s="98">
        <f>IFERROR(VLOOKUP($F5253&amp;$C5253,Sales!$J:$W,10,0),0)</f>
        <v>0</v>
      </c>
      <c r="N5253" s="98">
        <f>IFERROR(VLOOKUP($F5253&amp;$C5253,Sales!$J:$W,11,0),0)</f>
        <v>0</v>
      </c>
      <c r="O5253" s="98">
        <f>IFERROR(VLOOKUP($F5253&amp;$C5253,Sales!$J:$W,12,0),0)</f>
        <v>0</v>
      </c>
      <c r="P5253" s="98">
        <f>IFERROR(VLOOKUP($F5253&amp;$C5253,Sales!$J:$W,13,0),0)</f>
        <v>0</v>
      </c>
      <c r="Q5253" s="98">
        <f>IFERROR(VLOOKUP($F5253&amp;$C5253,Sales!$A:$H,7,0),0)</f>
        <v>0</v>
      </c>
      <c r="R5253" s="41">
        <f t="shared" ref="R5253:R5316" si="165">IFERROR(AVERAGE($S5253:$AW5253),"ERROR")</f>
        <v>1</v>
      </c>
      <c r="S5253" s="15">
        <v>1</v>
      </c>
      <c r="T5253" s="15"/>
      <c r="U5253" s="15"/>
      <c r="V5253" s="15">
        <v>1</v>
      </c>
      <c r="W5253" s="15">
        <v>1</v>
      </c>
      <c r="X5253" s="15">
        <v>1</v>
      </c>
      <c r="Y5253" s="41">
        <v>1</v>
      </c>
      <c r="Z5253" s="41">
        <v>1</v>
      </c>
      <c r="AA5253" s="15"/>
      <c r="AB5253" s="15"/>
      <c r="AC5253" s="15"/>
      <c r="AD5253" s="15"/>
      <c r="AE5253" s="15"/>
      <c r="AF5253" s="15"/>
      <c r="AG5253" s="15"/>
      <c r="AH5253" s="15"/>
      <c r="AI5253" s="15"/>
      <c r="AJ5253" s="15"/>
      <c r="AK5253" s="15"/>
      <c r="AL5253" s="15"/>
      <c r="AM5253" s="15"/>
      <c r="AN5253" s="15"/>
      <c r="AO5253" s="15"/>
      <c r="AP5253" s="15"/>
      <c r="AQ5253" s="15"/>
      <c r="AR5253" s="15"/>
      <c r="AS5253" s="15"/>
      <c r="AT5253" s="15"/>
      <c r="AU5253" s="15"/>
      <c r="AV5253" s="15"/>
      <c r="AW5253" s="15"/>
      <c r="AX5253" s="82"/>
      <c r="AY5253" s="10"/>
      <c r="AZ5253" s="10">
        <v>1</v>
      </c>
      <c r="BA5253" t="s">
        <v>22</v>
      </c>
      <c r="BB5253" t="s">
        <v>23</v>
      </c>
      <c r="BD5253" s="39" t="str">
        <f t="shared" si="164"/>
        <v>5669072868_ID-11114146327Oral-B</v>
      </c>
    </row>
    <row r="5254" spans="2:59" ht="13.5" customHeight="1" x14ac:dyDescent="0.35">
      <c r="B5254" s="10" t="s">
        <v>17</v>
      </c>
      <c r="C5254" s="10" t="s">
        <v>2329</v>
      </c>
      <c r="D5254" s="161" t="s">
        <v>405</v>
      </c>
      <c r="E5254" s="10" t="s">
        <v>406</v>
      </c>
      <c r="F5254" s="10" t="s">
        <v>2630</v>
      </c>
      <c r="G5254" s="137" t="s">
        <v>18178</v>
      </c>
      <c r="H5254" s="10"/>
      <c r="I5254" s="160" t="s">
        <v>5639</v>
      </c>
      <c r="J5254" s="173" t="s">
        <v>19666</v>
      </c>
      <c r="K5254" s="10" t="s">
        <v>18179</v>
      </c>
      <c r="L5254" s="98">
        <f>IFERROR(VLOOKUP($F5254&amp;$C5254,Sales!$J:$W,9,0),0)</f>
        <v>0</v>
      </c>
      <c r="M5254" s="98">
        <f>IFERROR(VLOOKUP($F5254&amp;$C5254,Sales!$J:$W,10,0),0)</f>
        <v>0</v>
      </c>
      <c r="N5254" s="98">
        <f>IFERROR(VLOOKUP($F5254&amp;$C5254,Sales!$J:$W,11,0),0)</f>
        <v>0</v>
      </c>
      <c r="O5254" s="98">
        <f>IFERROR(VLOOKUP($F5254&amp;$C5254,Sales!$J:$W,12,0),0)</f>
        <v>0</v>
      </c>
      <c r="P5254" s="98">
        <f>IFERROR(VLOOKUP($F5254&amp;$C5254,Sales!$J:$W,13,0),0)</f>
        <v>0</v>
      </c>
      <c r="Q5254" s="98">
        <f>IFERROR(VLOOKUP($F5254&amp;$C5254,Sales!$A:$H,7,0),0)</f>
        <v>0</v>
      </c>
      <c r="R5254" s="41">
        <f t="shared" si="165"/>
        <v>1</v>
      </c>
      <c r="S5254" s="15">
        <v>1</v>
      </c>
      <c r="T5254" s="15"/>
      <c r="U5254" s="15"/>
      <c r="V5254" s="15">
        <v>1</v>
      </c>
      <c r="W5254" s="15">
        <v>1</v>
      </c>
      <c r="X5254" s="15">
        <v>1</v>
      </c>
      <c r="Y5254" s="41">
        <v>1</v>
      </c>
      <c r="Z5254" s="41">
        <v>1</v>
      </c>
      <c r="AA5254" s="15"/>
      <c r="AB5254" s="15"/>
      <c r="AC5254" s="15"/>
      <c r="AD5254" s="15"/>
      <c r="AE5254" s="15"/>
      <c r="AF5254" s="15"/>
      <c r="AG5254" s="15"/>
      <c r="AH5254" s="15"/>
      <c r="AI5254" s="15"/>
      <c r="AJ5254" s="15"/>
      <c r="AK5254" s="15"/>
      <c r="AL5254" s="15"/>
      <c r="AM5254" s="15"/>
      <c r="AN5254" s="15"/>
      <c r="AO5254" s="15"/>
      <c r="AP5254" s="15"/>
      <c r="AQ5254" s="15"/>
      <c r="AR5254" s="15"/>
      <c r="AS5254" s="15"/>
      <c r="AT5254" s="15"/>
      <c r="AU5254" s="15"/>
      <c r="AV5254" s="15"/>
      <c r="AW5254" s="15"/>
      <c r="AX5254" s="82"/>
      <c r="AY5254" s="10"/>
      <c r="AZ5254" s="10">
        <v>1</v>
      </c>
      <c r="BA5254" t="s">
        <v>22</v>
      </c>
      <c r="BB5254" t="s">
        <v>23</v>
      </c>
      <c r="BD5254" s="39" t="str">
        <f t="shared" si="164"/>
        <v>5669082861_ID-11114160531Oral-B</v>
      </c>
    </row>
    <row r="5255" spans="2:59" ht="13.5" customHeight="1" x14ac:dyDescent="0.35">
      <c r="B5255" s="10" t="s">
        <v>17</v>
      </c>
      <c r="C5255" s="10" t="s">
        <v>2329</v>
      </c>
      <c r="D5255" s="161" t="s">
        <v>65</v>
      </c>
      <c r="E5255" s="10" t="s">
        <v>66</v>
      </c>
      <c r="F5255" s="10" t="s">
        <v>4138</v>
      </c>
      <c r="G5255" s="137" t="s">
        <v>18180</v>
      </c>
      <c r="H5255" s="10"/>
      <c r="I5255" s="113" t="s">
        <v>897</v>
      </c>
      <c r="J5255" s="173" t="s">
        <v>19667</v>
      </c>
      <c r="K5255" s="10" t="s">
        <v>18181</v>
      </c>
      <c r="L5255" s="98">
        <f>IFERROR(VLOOKUP($F5255&amp;$C5255,Sales!$J:$W,9,0),0)</f>
        <v>0</v>
      </c>
      <c r="M5255" s="98">
        <f>IFERROR(VLOOKUP($F5255&amp;$C5255,Sales!$J:$W,10,0),0)</f>
        <v>0</v>
      </c>
      <c r="N5255" s="98">
        <f>IFERROR(VLOOKUP($F5255&amp;$C5255,Sales!$J:$W,11,0),0)</f>
        <v>0</v>
      </c>
      <c r="O5255" s="98">
        <f>IFERROR(VLOOKUP($F5255&amp;$C5255,Sales!$J:$W,12,0),0)</f>
        <v>0</v>
      </c>
      <c r="P5255" s="98">
        <f>IFERROR(VLOOKUP($F5255&amp;$C5255,Sales!$J:$W,13,0),0)</f>
        <v>0</v>
      </c>
      <c r="Q5255" s="98">
        <f>IFERROR(VLOOKUP($F5255&amp;$C5255,Sales!$A:$H,7,0),0)</f>
        <v>0</v>
      </c>
      <c r="R5255" s="41" t="str">
        <f t="shared" si="165"/>
        <v>ERROR</v>
      </c>
      <c r="S5255" s="15"/>
      <c r="T5255" s="15"/>
      <c r="U5255" s="15"/>
      <c r="V5255" s="15"/>
      <c r="W5255" s="15"/>
      <c r="X5255" s="15"/>
      <c r="Y5255" s="41"/>
      <c r="Z5255" s="41"/>
      <c r="AA5255" s="41"/>
      <c r="AB5255" s="15"/>
      <c r="AC5255" s="15"/>
      <c r="AD5255" s="15"/>
      <c r="AE5255" s="15"/>
      <c r="AF5255" s="15"/>
      <c r="AG5255" s="15"/>
      <c r="AH5255" s="15"/>
      <c r="AI5255" s="15"/>
      <c r="AJ5255" s="41"/>
      <c r="AK5255" s="15"/>
      <c r="AL5255" s="15"/>
      <c r="AM5255" s="15"/>
      <c r="AN5255" s="15"/>
      <c r="AO5255" s="15"/>
      <c r="AP5255" s="15"/>
      <c r="AQ5255" s="15"/>
      <c r="AR5255" s="15"/>
      <c r="AS5255" s="15"/>
      <c r="AT5255" s="15"/>
      <c r="AU5255" s="15"/>
      <c r="AV5255" s="15"/>
      <c r="AW5255" s="15"/>
      <c r="AX5255" s="15"/>
      <c r="AY5255" s="10"/>
      <c r="AZ5255" s="10">
        <v>1</v>
      </c>
      <c r="BA5255" t="s">
        <v>22</v>
      </c>
      <c r="BB5255" t="s">
        <v>88</v>
      </c>
      <c r="BD5255" s="39" t="str">
        <f t="shared" si="164"/>
        <v>5669100191_ID-11114088715Downy</v>
      </c>
      <c r="BE5255" t="s">
        <v>13450</v>
      </c>
      <c r="BF5255" t="s">
        <v>18182</v>
      </c>
    </row>
    <row r="5256" spans="2:59" ht="13.5" customHeight="1" x14ac:dyDescent="0.35">
      <c r="B5256" s="10" t="s">
        <v>17</v>
      </c>
      <c r="C5256" s="10" t="s">
        <v>2329</v>
      </c>
      <c r="D5256" s="161" t="s">
        <v>65</v>
      </c>
      <c r="E5256" s="10" t="s">
        <v>66</v>
      </c>
      <c r="F5256" s="10" t="s">
        <v>4172</v>
      </c>
      <c r="G5256" s="137" t="s">
        <v>18183</v>
      </c>
      <c r="H5256" s="10"/>
      <c r="I5256" s="113" t="s">
        <v>98</v>
      </c>
      <c r="J5256" s="173" t="s">
        <v>19668</v>
      </c>
      <c r="K5256" s="10" t="s">
        <v>18184</v>
      </c>
      <c r="L5256" s="98">
        <f>IFERROR(VLOOKUP($F5256&amp;$C5256,Sales!$J:$W,9,0),0)</f>
        <v>0</v>
      </c>
      <c r="M5256" s="98">
        <f>IFERROR(VLOOKUP($F5256&amp;$C5256,Sales!$J:$W,10,0),0)</f>
        <v>0</v>
      </c>
      <c r="N5256" s="98">
        <f>IFERROR(VLOOKUP($F5256&amp;$C5256,Sales!$J:$W,11,0),0)</f>
        <v>0</v>
      </c>
      <c r="O5256" s="98">
        <f>IFERROR(VLOOKUP($F5256&amp;$C5256,Sales!$J:$W,12,0),0)</f>
        <v>0</v>
      </c>
      <c r="P5256" s="98">
        <f>IFERROR(VLOOKUP($F5256&amp;$C5256,Sales!$J:$W,13,0),0)</f>
        <v>0</v>
      </c>
      <c r="Q5256" s="98">
        <f>IFERROR(VLOOKUP($F5256&amp;$C5256,Sales!$A:$H,7,0),0)</f>
        <v>0</v>
      </c>
      <c r="R5256" s="41" t="str">
        <f t="shared" si="165"/>
        <v>ERROR</v>
      </c>
      <c r="S5256" s="15"/>
      <c r="T5256" s="15"/>
      <c r="U5256" s="15"/>
      <c r="V5256" s="15"/>
      <c r="W5256" s="15"/>
      <c r="X5256" s="15"/>
      <c r="Y5256" s="41"/>
      <c r="Z5256" s="41"/>
      <c r="AA5256" s="41"/>
      <c r="AB5256" s="15"/>
      <c r="AC5256" s="15"/>
      <c r="AD5256" s="15"/>
      <c r="AE5256" s="15"/>
      <c r="AF5256" s="15"/>
      <c r="AG5256" s="15"/>
      <c r="AH5256" s="15"/>
      <c r="AI5256" s="15"/>
      <c r="AJ5256" s="41"/>
      <c r="AK5256" s="15"/>
      <c r="AL5256" s="15"/>
      <c r="AM5256" s="15"/>
      <c r="AN5256" s="15"/>
      <c r="AO5256" s="15"/>
      <c r="AP5256" s="15"/>
      <c r="AQ5256" s="15"/>
      <c r="AR5256" s="15"/>
      <c r="AS5256" s="15"/>
      <c r="AT5256" s="15"/>
      <c r="AU5256" s="15"/>
      <c r="AV5256" s="15"/>
      <c r="AW5256" s="15"/>
      <c r="AX5256" s="15"/>
      <c r="AY5256" s="10"/>
      <c r="AZ5256" s="10">
        <v>1</v>
      </c>
      <c r="BA5256" t="s">
        <v>22</v>
      </c>
      <c r="BB5256" t="s">
        <v>88</v>
      </c>
      <c r="BD5256" s="39" t="str">
        <f t="shared" si="164"/>
        <v>5669106071_ID-11114086485Downy</v>
      </c>
    </row>
    <row r="5257" spans="2:59" ht="13.5" customHeight="1" x14ac:dyDescent="0.35">
      <c r="B5257" s="10" t="s">
        <v>17</v>
      </c>
      <c r="C5257" s="10" t="s">
        <v>2329</v>
      </c>
      <c r="D5257" s="161" t="s">
        <v>405</v>
      </c>
      <c r="E5257" s="10" t="s">
        <v>406</v>
      </c>
      <c r="F5257" s="10" t="s">
        <v>1926</v>
      </c>
      <c r="G5257" s="137" t="s">
        <v>18185</v>
      </c>
      <c r="H5257" s="10"/>
      <c r="I5257" s="160" t="s">
        <v>1927</v>
      </c>
      <c r="J5257" s="173" t="s">
        <v>19669</v>
      </c>
      <c r="K5257" s="10" t="s">
        <v>18186</v>
      </c>
      <c r="L5257" s="98">
        <f>IFERROR(VLOOKUP($F5257&amp;$C5257,Sales!$J:$W,9,0),0)</f>
        <v>0</v>
      </c>
      <c r="M5257" s="98">
        <f>IFERROR(VLOOKUP($F5257&amp;$C5257,Sales!$J:$W,10,0),0)</f>
        <v>536796</v>
      </c>
      <c r="N5257" s="98">
        <f>IFERROR(VLOOKUP($F5257&amp;$C5257,Sales!$J:$W,11,0),0)</f>
        <v>3324671.9999999995</v>
      </c>
      <c r="O5257" s="98">
        <f>IFERROR(VLOOKUP($F5257&amp;$C5257,Sales!$J:$W,12,0),0)</f>
        <v>74.333333333333329</v>
      </c>
      <c r="P5257" s="98">
        <f>IFERROR(VLOOKUP($F5257&amp;$C5257,Sales!$J:$W,13,0),0)</f>
        <v>1287155.9999999998</v>
      </c>
      <c r="Q5257" s="98">
        <f>IFERROR(VLOOKUP($F5257&amp;$C5257,Sales!$A:$H,7,0),0)</f>
        <v>0</v>
      </c>
      <c r="R5257" s="41">
        <f t="shared" si="165"/>
        <v>1</v>
      </c>
      <c r="S5257" s="15">
        <v>1</v>
      </c>
      <c r="T5257" s="15"/>
      <c r="U5257" s="15"/>
      <c r="V5257" s="15">
        <v>1</v>
      </c>
      <c r="W5257" s="15">
        <v>1</v>
      </c>
      <c r="X5257" s="15">
        <v>1</v>
      </c>
      <c r="Y5257" s="41">
        <v>1</v>
      </c>
      <c r="Z5257" s="41">
        <v>1</v>
      </c>
      <c r="AA5257" s="15"/>
      <c r="AB5257" s="15"/>
      <c r="AC5257" s="15"/>
      <c r="AD5257" s="15"/>
      <c r="AE5257" s="15"/>
      <c r="AF5257" s="15"/>
      <c r="AG5257" s="15"/>
      <c r="AH5257" s="15"/>
      <c r="AI5257" s="15"/>
      <c r="AJ5257" s="15"/>
      <c r="AK5257" s="15"/>
      <c r="AL5257" s="15"/>
      <c r="AM5257" s="15"/>
      <c r="AN5257" s="15"/>
      <c r="AO5257" s="15"/>
      <c r="AP5257" s="15"/>
      <c r="AQ5257" s="15"/>
      <c r="AR5257" s="15"/>
      <c r="AS5257" s="15"/>
      <c r="AT5257" s="15"/>
      <c r="AU5257" s="15"/>
      <c r="AV5257" s="15"/>
      <c r="AW5257" s="15"/>
      <c r="AX5257" s="82"/>
      <c r="AY5257" s="10"/>
      <c r="AZ5257" s="10">
        <v>1</v>
      </c>
      <c r="BA5257" t="s">
        <v>22</v>
      </c>
      <c r="BB5257" t="s">
        <v>23</v>
      </c>
      <c r="BD5257" s="39" t="str">
        <f t="shared" si="164"/>
        <v>5669508406_ID-11114564483Oral-B</v>
      </c>
    </row>
    <row r="5258" spans="2:59" ht="13.5" customHeight="1" x14ac:dyDescent="0.35">
      <c r="B5258" s="10" t="s">
        <v>17</v>
      </c>
      <c r="C5258" s="10" t="s">
        <v>2329</v>
      </c>
      <c r="D5258" s="161" t="s">
        <v>405</v>
      </c>
      <c r="E5258" s="10" t="s">
        <v>406</v>
      </c>
      <c r="F5258" s="10" t="s">
        <v>2634</v>
      </c>
      <c r="G5258" s="137" t="s">
        <v>18187</v>
      </c>
      <c r="H5258" s="10"/>
      <c r="I5258" s="113" t="s">
        <v>4933</v>
      </c>
      <c r="J5258" s="173" t="s">
        <v>19670</v>
      </c>
      <c r="K5258" s="10" t="s">
        <v>9832</v>
      </c>
      <c r="L5258" s="98">
        <f>IFERROR(VLOOKUP($F5258&amp;$C5258,Sales!$J:$W,9,0),0)</f>
        <v>0</v>
      </c>
      <c r="M5258" s="98">
        <f>IFERROR(VLOOKUP($F5258&amp;$C5258,Sales!$J:$W,10,0),0)</f>
        <v>0</v>
      </c>
      <c r="N5258" s="98">
        <f>IFERROR(VLOOKUP($F5258&amp;$C5258,Sales!$J:$W,11,0),0)</f>
        <v>0</v>
      </c>
      <c r="O5258" s="98">
        <f>IFERROR(VLOOKUP($F5258&amp;$C5258,Sales!$J:$W,12,0),0)</f>
        <v>0</v>
      </c>
      <c r="P5258" s="98">
        <f>IFERROR(VLOOKUP($F5258&amp;$C5258,Sales!$J:$W,13,0),0)</f>
        <v>0</v>
      </c>
      <c r="Q5258" s="98">
        <f>IFERROR(VLOOKUP($F5258&amp;$C5258,Sales!$A:$H,7,0),0)</f>
        <v>0</v>
      </c>
      <c r="R5258" s="41" t="str">
        <f t="shared" si="165"/>
        <v>ERROR</v>
      </c>
      <c r="S5258" s="15"/>
      <c r="T5258" s="15"/>
      <c r="U5258" s="15"/>
      <c r="V5258" s="15"/>
      <c r="W5258" s="15"/>
      <c r="X5258" s="15"/>
      <c r="Y5258" s="41"/>
      <c r="Z5258" s="41"/>
      <c r="AA5258" s="41"/>
      <c r="AB5258" s="15"/>
      <c r="AC5258" s="15"/>
      <c r="AD5258" s="15"/>
      <c r="AE5258" s="15"/>
      <c r="AF5258" s="15"/>
      <c r="AG5258" s="15"/>
      <c r="AH5258" s="15"/>
      <c r="AI5258" s="15"/>
      <c r="AJ5258" s="41"/>
      <c r="AK5258" s="15"/>
      <c r="AL5258" s="15"/>
      <c r="AM5258" s="15"/>
      <c r="AN5258" s="15"/>
      <c r="AO5258" s="15"/>
      <c r="AP5258" s="15"/>
      <c r="AQ5258" s="15"/>
      <c r="AR5258" s="15"/>
      <c r="AS5258" s="15"/>
      <c r="AT5258" s="15"/>
      <c r="AU5258" s="15"/>
      <c r="AV5258" s="15"/>
      <c r="AW5258" s="15"/>
      <c r="AX5258" s="82"/>
      <c r="AY5258" s="10"/>
      <c r="AZ5258" s="10">
        <v>1</v>
      </c>
      <c r="BA5258" t="s">
        <v>22</v>
      </c>
      <c r="BB5258" t="s">
        <v>88</v>
      </c>
      <c r="BD5258" s="39" t="str">
        <f t="shared" si="164"/>
        <v>5669520073_ID-11114554423Oral-B</v>
      </c>
      <c r="BE5258" s="88">
        <v>44883</v>
      </c>
      <c r="BF5258" t="s">
        <v>17366</v>
      </c>
    </row>
    <row r="5259" spans="2:59" ht="13.5" customHeight="1" x14ac:dyDescent="0.35">
      <c r="B5259" s="10" t="s">
        <v>17</v>
      </c>
      <c r="C5259" s="10" t="s">
        <v>2329</v>
      </c>
      <c r="D5259" s="161" t="s">
        <v>193</v>
      </c>
      <c r="E5259" s="10" t="s">
        <v>194</v>
      </c>
      <c r="F5259" s="10" t="s">
        <v>1006</v>
      </c>
      <c r="G5259" s="137" t="s">
        <v>18188</v>
      </c>
      <c r="H5259" s="10"/>
      <c r="I5259" s="113" t="s">
        <v>1007</v>
      </c>
      <c r="J5259" s="173" t="s">
        <v>19671</v>
      </c>
      <c r="K5259" s="10" t="s">
        <v>4388</v>
      </c>
      <c r="L5259" s="98">
        <f>IFERROR(VLOOKUP($F5259&amp;$C5259,Sales!$J:$W,9,0),0)</f>
        <v>0</v>
      </c>
      <c r="M5259" s="98">
        <f>IFERROR(VLOOKUP($F5259&amp;$C5259,Sales!$J:$W,10,0),0)</f>
        <v>0</v>
      </c>
      <c r="N5259" s="98">
        <f>IFERROR(VLOOKUP($F5259&amp;$C5259,Sales!$J:$W,11,0),0)</f>
        <v>0</v>
      </c>
      <c r="O5259" s="98">
        <f>IFERROR(VLOOKUP($F5259&amp;$C5259,Sales!$J:$W,12,0),0)</f>
        <v>0</v>
      </c>
      <c r="P5259" s="98">
        <f>IFERROR(VLOOKUP($F5259&amp;$C5259,Sales!$J:$W,13,0),0)</f>
        <v>0</v>
      </c>
      <c r="Q5259" s="98">
        <f>IFERROR(VLOOKUP($F5259&amp;$C5259,Sales!$A:$H,7,0),0)</f>
        <v>0</v>
      </c>
      <c r="R5259" s="41" t="str">
        <f t="shared" si="165"/>
        <v>ERROR</v>
      </c>
      <c r="S5259" s="15"/>
      <c r="T5259" s="15"/>
      <c r="U5259" s="15"/>
      <c r="V5259" s="15"/>
      <c r="W5259" s="15"/>
      <c r="X5259" s="15"/>
      <c r="Y5259" s="41"/>
      <c r="Z5259" s="41"/>
      <c r="AA5259" s="41"/>
      <c r="AB5259" s="15"/>
      <c r="AC5259" s="15"/>
      <c r="AD5259" s="15"/>
      <c r="AE5259" s="15"/>
      <c r="AF5259" s="15"/>
      <c r="AG5259" s="15"/>
      <c r="AH5259" s="15"/>
      <c r="AI5259" s="15"/>
      <c r="AJ5259" s="41"/>
      <c r="AK5259" s="15"/>
      <c r="AL5259" s="15"/>
      <c r="AM5259" s="15"/>
      <c r="AN5259" s="15"/>
      <c r="AO5259" s="15"/>
      <c r="AP5259" s="15"/>
      <c r="AQ5259" s="15"/>
      <c r="AR5259" s="15"/>
      <c r="AS5259" s="15"/>
      <c r="AT5259" s="15"/>
      <c r="AU5259" s="15"/>
      <c r="AV5259" s="15"/>
      <c r="AW5259" s="15"/>
      <c r="AX5259" s="15"/>
      <c r="AY5259" s="10"/>
      <c r="AZ5259" s="10">
        <v>1</v>
      </c>
      <c r="BA5259" t="s">
        <v>22</v>
      </c>
      <c r="BB5259" t="s">
        <v>88</v>
      </c>
      <c r="BD5259" s="39" t="str">
        <f t="shared" si="164"/>
        <v>5669560423_ID-11114642778Head &amp; Shoulders</v>
      </c>
    </row>
    <row r="5260" spans="2:59" ht="13.5" customHeight="1" x14ac:dyDescent="0.35">
      <c r="B5260" s="10" t="s">
        <v>17</v>
      </c>
      <c r="C5260" s="10" t="s">
        <v>2329</v>
      </c>
      <c r="D5260" s="161" t="s">
        <v>193</v>
      </c>
      <c r="E5260" s="10" t="s">
        <v>194</v>
      </c>
      <c r="F5260" s="10" t="s">
        <v>236</v>
      </c>
      <c r="G5260" s="137" t="s">
        <v>18189</v>
      </c>
      <c r="H5260" s="10"/>
      <c r="I5260" s="113" t="s">
        <v>4797</v>
      </c>
      <c r="J5260" s="173" t="s">
        <v>19672</v>
      </c>
      <c r="K5260" s="10" t="s">
        <v>7091</v>
      </c>
      <c r="L5260" s="98">
        <f>IFERROR(VLOOKUP($F5260&amp;$C5260,Sales!$J:$W,9,0),0)</f>
        <v>0</v>
      </c>
      <c r="M5260" s="98">
        <f>IFERROR(VLOOKUP($F5260&amp;$C5260,Sales!$J:$W,10,0),0)</f>
        <v>0</v>
      </c>
      <c r="N5260" s="98">
        <f>IFERROR(VLOOKUP($F5260&amp;$C5260,Sales!$J:$W,11,0),0)</f>
        <v>0</v>
      </c>
      <c r="O5260" s="98">
        <f>IFERROR(VLOOKUP($F5260&amp;$C5260,Sales!$J:$W,12,0),0)</f>
        <v>0</v>
      </c>
      <c r="P5260" s="98">
        <f>IFERROR(VLOOKUP($F5260&amp;$C5260,Sales!$J:$W,13,0),0)</f>
        <v>0</v>
      </c>
      <c r="Q5260" s="98">
        <f>IFERROR(VLOOKUP($F5260&amp;$C5260,Sales!$A:$H,7,0),0)</f>
        <v>0</v>
      </c>
      <c r="R5260" s="41" t="str">
        <f t="shared" si="165"/>
        <v>ERROR</v>
      </c>
      <c r="S5260" s="15"/>
      <c r="T5260" s="15"/>
      <c r="U5260" s="15"/>
      <c r="V5260" s="15"/>
      <c r="W5260" s="15"/>
      <c r="X5260" s="15"/>
      <c r="Y5260" s="41"/>
      <c r="Z5260" s="41"/>
      <c r="AA5260" s="41"/>
      <c r="AB5260" s="15"/>
      <c r="AC5260" s="15"/>
      <c r="AD5260" s="15"/>
      <c r="AE5260" s="15"/>
      <c r="AF5260" s="15"/>
      <c r="AG5260" s="15"/>
      <c r="AH5260" s="15"/>
      <c r="AI5260" s="15"/>
      <c r="AJ5260" s="41"/>
      <c r="AK5260" s="15"/>
      <c r="AL5260" s="15"/>
      <c r="AM5260" s="15"/>
      <c r="AN5260" s="15"/>
      <c r="AO5260" s="15"/>
      <c r="AP5260" s="15"/>
      <c r="AQ5260" s="15"/>
      <c r="AR5260" s="15"/>
      <c r="AS5260" s="15"/>
      <c r="AT5260" s="15"/>
      <c r="AU5260" s="15"/>
      <c r="AV5260" s="15"/>
      <c r="AW5260" s="15"/>
      <c r="AX5260" s="82"/>
      <c r="AY5260" s="10"/>
      <c r="AZ5260" s="10">
        <v>1</v>
      </c>
      <c r="BA5260" t="s">
        <v>22</v>
      </c>
      <c r="BB5260" t="s">
        <v>88</v>
      </c>
      <c r="BD5260" s="39" t="str">
        <f t="shared" si="164"/>
        <v>5669576440_ID-11114702023Head &amp; Shoulders</v>
      </c>
      <c r="BE5260" s="1">
        <v>44957</v>
      </c>
      <c r="BF5260" t="s">
        <v>18190</v>
      </c>
    </row>
    <row r="5261" spans="2:59" ht="13.5" customHeight="1" x14ac:dyDescent="0.35">
      <c r="B5261" s="10" t="s">
        <v>17</v>
      </c>
      <c r="C5261" s="10" t="s">
        <v>2329</v>
      </c>
      <c r="D5261" s="161" t="s">
        <v>193</v>
      </c>
      <c r="E5261" s="10" t="s">
        <v>194</v>
      </c>
      <c r="F5261" s="10" t="s">
        <v>6449</v>
      </c>
      <c r="G5261" s="137" t="s">
        <v>18191</v>
      </c>
      <c r="H5261" s="10"/>
      <c r="I5261" s="160" t="s">
        <v>10111</v>
      </c>
      <c r="J5261" s="173" t="s">
        <v>19673</v>
      </c>
      <c r="K5261" s="10" t="s">
        <v>18192</v>
      </c>
      <c r="L5261" s="98">
        <f>IFERROR(VLOOKUP($F5261&amp;$C5261,Sales!$J:$W,9,0),0)</f>
        <v>6499482</v>
      </c>
      <c r="M5261" s="98">
        <f>IFERROR(VLOOKUP($F5261&amp;$C5261,Sales!$J:$W,10,0),0)</f>
        <v>0</v>
      </c>
      <c r="N5261" s="98">
        <f>IFERROR(VLOOKUP($F5261&amp;$C5261,Sales!$J:$W,11,0),0)</f>
        <v>0</v>
      </c>
      <c r="O5261" s="98">
        <f>IFERROR(VLOOKUP($F5261&amp;$C5261,Sales!$J:$W,12,0),0)</f>
        <v>22</v>
      </c>
      <c r="P5261" s="98">
        <f>IFERROR(VLOOKUP($F5261&amp;$C5261,Sales!$J:$W,13,0),0)</f>
        <v>2166494</v>
      </c>
      <c r="Q5261" s="98">
        <f>IFERROR(VLOOKUP($F5261&amp;$C5261,Sales!$A:$H,7,0),0)</f>
        <v>0</v>
      </c>
      <c r="R5261" s="41">
        <f t="shared" si="165"/>
        <v>1</v>
      </c>
      <c r="S5261" s="15">
        <v>1</v>
      </c>
      <c r="T5261" s="15"/>
      <c r="U5261" s="15"/>
      <c r="V5261" s="15">
        <v>1</v>
      </c>
      <c r="W5261" s="15">
        <v>1</v>
      </c>
      <c r="X5261" s="15">
        <v>1</v>
      </c>
      <c r="Y5261" s="41">
        <v>1</v>
      </c>
      <c r="Z5261" s="41">
        <v>1</v>
      </c>
      <c r="AA5261" s="15"/>
      <c r="AB5261" s="15"/>
      <c r="AC5261" s="15"/>
      <c r="AD5261" s="15"/>
      <c r="AE5261" s="15"/>
      <c r="AF5261" s="15"/>
      <c r="AG5261" s="15"/>
      <c r="AH5261" s="15"/>
      <c r="AI5261" s="15"/>
      <c r="AJ5261" s="15"/>
      <c r="AK5261" s="15"/>
      <c r="AL5261" s="15"/>
      <c r="AM5261" s="15"/>
      <c r="AN5261" s="15"/>
      <c r="AO5261" s="15"/>
      <c r="AP5261" s="15"/>
      <c r="AQ5261" s="15"/>
      <c r="AR5261" s="15"/>
      <c r="AS5261" s="15"/>
      <c r="AT5261" s="15"/>
      <c r="AU5261" s="15"/>
      <c r="AV5261" s="15"/>
      <c r="AW5261" s="15"/>
      <c r="AX5261" s="82"/>
      <c r="AY5261" s="10"/>
      <c r="AZ5261" s="10">
        <v>1</v>
      </c>
      <c r="BA5261" t="s">
        <v>22</v>
      </c>
      <c r="BB5261" t="s">
        <v>23</v>
      </c>
      <c r="BD5261" s="39" t="str">
        <f t="shared" si="164"/>
        <v>5669578816_ID-11114750071Head &amp; Shoulders</v>
      </c>
    </row>
    <row r="5262" spans="2:59" ht="13.5" customHeight="1" x14ac:dyDescent="0.35">
      <c r="B5262" s="10" t="s">
        <v>17</v>
      </c>
      <c r="C5262" s="10" t="s">
        <v>2329</v>
      </c>
      <c r="D5262" s="10" t="s">
        <v>119</v>
      </c>
      <c r="E5262" s="10" t="s">
        <v>120</v>
      </c>
      <c r="F5262" s="10" t="s">
        <v>151</v>
      </c>
      <c r="G5262" s="155" t="s">
        <v>18193</v>
      </c>
      <c r="H5262" s="10"/>
      <c r="I5262" s="113" t="s">
        <v>152</v>
      </c>
      <c r="J5262" s="173" t="s">
        <v>19674</v>
      </c>
      <c r="K5262" s="10" t="s">
        <v>18194</v>
      </c>
      <c r="L5262" s="98">
        <f>IFERROR(VLOOKUP($F5262&amp;$C5262,Sales!$J:$W,9,0),0)</f>
        <v>0</v>
      </c>
      <c r="M5262" s="98">
        <f>IFERROR(VLOOKUP($F5262&amp;$C5262,Sales!$J:$W,10,0),0)</f>
        <v>0</v>
      </c>
      <c r="N5262" s="98">
        <f>IFERROR(VLOOKUP($F5262&amp;$C5262,Sales!$J:$W,11,0),0)</f>
        <v>2624735.9999999995</v>
      </c>
      <c r="O5262" s="98">
        <f>IFERROR(VLOOKUP($F5262&amp;$C5262,Sales!$J:$W,12,0),0)</f>
        <v>16</v>
      </c>
      <c r="P5262" s="98">
        <f>IFERROR(VLOOKUP($F5262&amp;$C5262,Sales!$J:$W,13,0),0)</f>
        <v>874911.99999999988</v>
      </c>
      <c r="Q5262" s="98">
        <f>IFERROR(VLOOKUP($F5262&amp;$C5262,Sales!$A:$H,7,0),0)</f>
        <v>0</v>
      </c>
      <c r="R5262" s="41" t="str">
        <f t="shared" si="165"/>
        <v>ERROR</v>
      </c>
      <c r="S5262" s="15"/>
      <c r="T5262" s="15"/>
      <c r="U5262" s="15"/>
      <c r="V5262" s="15"/>
      <c r="W5262" s="15"/>
      <c r="X5262" s="15"/>
      <c r="Y5262" s="41"/>
      <c r="Z5262" s="41"/>
      <c r="AA5262" s="41"/>
      <c r="AB5262" s="15"/>
      <c r="AC5262" s="15"/>
      <c r="AD5262" s="15"/>
      <c r="AE5262" s="15"/>
      <c r="AF5262" s="15"/>
      <c r="AG5262" s="15"/>
      <c r="AH5262" s="15"/>
      <c r="AI5262" s="15"/>
      <c r="AJ5262" s="41"/>
      <c r="AK5262" s="15"/>
      <c r="AL5262" s="15"/>
      <c r="AM5262" s="15"/>
      <c r="AN5262" s="15"/>
      <c r="AO5262" s="15"/>
      <c r="AP5262" s="15"/>
      <c r="AQ5262" s="15"/>
      <c r="AR5262" s="15"/>
      <c r="AS5262" s="15"/>
      <c r="AT5262" s="15"/>
      <c r="AU5262" s="15"/>
      <c r="AV5262" s="15"/>
      <c r="AW5262" s="15"/>
      <c r="AX5262" s="82"/>
      <c r="AY5262" s="10"/>
      <c r="AZ5262" s="10">
        <v>1</v>
      </c>
      <c r="BA5262" t="s">
        <v>22</v>
      </c>
      <c r="BB5262" t="s">
        <v>88</v>
      </c>
      <c r="BD5262" s="39" t="str">
        <f t="shared" si="164"/>
        <v>5669652218_ID-11114732856Gillette</v>
      </c>
      <c r="BE5262" s="1">
        <v>44979</v>
      </c>
      <c r="BF5262" t="s">
        <v>17364</v>
      </c>
    </row>
    <row r="5263" spans="2:59" ht="13.5" customHeight="1" x14ac:dyDescent="0.35">
      <c r="B5263" s="10" t="s">
        <v>17</v>
      </c>
      <c r="C5263" s="10" t="s">
        <v>2329</v>
      </c>
      <c r="D5263" s="161" t="s">
        <v>549</v>
      </c>
      <c r="E5263" s="10" t="s">
        <v>194</v>
      </c>
      <c r="F5263" s="10" t="s">
        <v>9829</v>
      </c>
      <c r="G5263" s="137" t="s">
        <v>18195</v>
      </c>
      <c r="H5263" s="10"/>
      <c r="I5263" s="160" t="s">
        <v>9905</v>
      </c>
      <c r="J5263" s="173" t="s">
        <v>19675</v>
      </c>
      <c r="K5263" s="10" t="s">
        <v>9940</v>
      </c>
      <c r="L5263" s="98">
        <f>IFERROR(VLOOKUP($F5263&amp;$C5263,Sales!$J:$W,9,0),0)</f>
        <v>0</v>
      </c>
      <c r="M5263" s="98">
        <f>IFERROR(VLOOKUP($F5263&amp;$C5263,Sales!$J:$W,10,0),0)</f>
        <v>0</v>
      </c>
      <c r="N5263" s="98">
        <f>IFERROR(VLOOKUP($F5263&amp;$C5263,Sales!$J:$W,11,0),0)</f>
        <v>19033560</v>
      </c>
      <c r="O5263" s="98">
        <f>IFERROR(VLOOKUP($F5263&amp;$C5263,Sales!$J:$W,12,0),0)</f>
        <v>28</v>
      </c>
      <c r="P5263" s="98">
        <f>IFERROR(VLOOKUP($F5263&amp;$C5263,Sales!$J:$W,13,0),0)</f>
        <v>6344520</v>
      </c>
      <c r="Q5263" s="98">
        <f>IFERROR(VLOOKUP($F5263&amp;$C5263,Sales!$A:$H,7,0),0)</f>
        <v>0</v>
      </c>
      <c r="R5263" s="41">
        <f t="shared" si="165"/>
        <v>1</v>
      </c>
      <c r="S5263" s="15">
        <v>1</v>
      </c>
      <c r="T5263" s="15"/>
      <c r="U5263" s="15"/>
      <c r="V5263" s="15">
        <v>1</v>
      </c>
      <c r="W5263" s="15">
        <v>1</v>
      </c>
      <c r="X5263" s="15">
        <v>1</v>
      </c>
      <c r="Y5263" s="41">
        <v>1</v>
      </c>
      <c r="Z5263" s="41">
        <v>1</v>
      </c>
      <c r="AA5263" s="15"/>
      <c r="AB5263" s="15"/>
      <c r="AC5263" s="15"/>
      <c r="AD5263" s="15"/>
      <c r="AE5263" s="15"/>
      <c r="AF5263" s="15"/>
      <c r="AG5263" s="15"/>
      <c r="AH5263" s="15"/>
      <c r="AI5263" s="15"/>
      <c r="AJ5263" s="15"/>
      <c r="AK5263" s="15"/>
      <c r="AL5263" s="15"/>
      <c r="AM5263" s="15"/>
      <c r="AN5263" s="15"/>
      <c r="AO5263" s="15"/>
      <c r="AP5263" s="15"/>
      <c r="AQ5263" s="15"/>
      <c r="AR5263" s="15"/>
      <c r="AS5263" s="15"/>
      <c r="AT5263" s="15"/>
      <c r="AU5263" s="15"/>
      <c r="AV5263" s="15"/>
      <c r="AW5263" s="15"/>
      <c r="AX5263" s="15"/>
      <c r="AY5263" s="10"/>
      <c r="AZ5263" s="10">
        <v>1</v>
      </c>
      <c r="BA5263" t="s">
        <v>22</v>
      </c>
      <c r="BB5263" t="s">
        <v>23</v>
      </c>
      <c r="BD5263" s="39" t="str">
        <f t="shared" si="164"/>
        <v>5716384972_ID-11167634853Pantene</v>
      </c>
      <c r="BG5263" t="s">
        <v>17336</v>
      </c>
    </row>
    <row r="5264" spans="2:59" ht="13.5" customHeight="1" x14ac:dyDescent="0.35">
      <c r="B5264" s="10" t="s">
        <v>17</v>
      </c>
      <c r="C5264" s="10" t="s">
        <v>2329</v>
      </c>
      <c r="D5264" s="161" t="s">
        <v>549</v>
      </c>
      <c r="E5264" s="10" t="s">
        <v>194</v>
      </c>
      <c r="F5264" s="10" t="s">
        <v>9828</v>
      </c>
      <c r="G5264" s="137" t="s">
        <v>18196</v>
      </c>
      <c r="H5264" s="10"/>
      <c r="I5264" s="160" t="s">
        <v>9903</v>
      </c>
      <c r="J5264" s="173" t="s">
        <v>19676</v>
      </c>
      <c r="K5264" s="10" t="s">
        <v>18197</v>
      </c>
      <c r="L5264" s="98">
        <f>IFERROR(VLOOKUP($F5264&amp;$C5264,Sales!$J:$W,9,0),0)</f>
        <v>0</v>
      </c>
      <c r="M5264" s="98">
        <f>IFERROR(VLOOKUP($F5264&amp;$C5264,Sales!$J:$W,10,0),0)</f>
        <v>0</v>
      </c>
      <c r="N5264" s="98">
        <f>IFERROR(VLOOKUP($F5264&amp;$C5264,Sales!$J:$W,11,0),0)</f>
        <v>0</v>
      </c>
      <c r="O5264" s="98">
        <f>IFERROR(VLOOKUP($F5264&amp;$C5264,Sales!$J:$W,12,0),0)</f>
        <v>0</v>
      </c>
      <c r="P5264" s="98">
        <f>IFERROR(VLOOKUP($F5264&amp;$C5264,Sales!$J:$W,13,0),0)</f>
        <v>0</v>
      </c>
      <c r="Q5264" s="98">
        <f>IFERROR(VLOOKUP($F5264&amp;$C5264,Sales!$A:$H,7,0),0)</f>
        <v>0</v>
      </c>
      <c r="R5264" s="41">
        <f t="shared" si="165"/>
        <v>1</v>
      </c>
      <c r="S5264" s="15">
        <v>1</v>
      </c>
      <c r="T5264" s="15"/>
      <c r="U5264" s="15"/>
      <c r="V5264" s="15">
        <v>1</v>
      </c>
      <c r="W5264" s="15">
        <v>1</v>
      </c>
      <c r="X5264" s="15">
        <v>1</v>
      </c>
      <c r="Y5264" s="41">
        <v>1</v>
      </c>
      <c r="Z5264" s="41">
        <v>1</v>
      </c>
      <c r="AA5264" s="15"/>
      <c r="AB5264" s="15"/>
      <c r="AC5264" s="15"/>
      <c r="AD5264" s="15"/>
      <c r="AE5264" s="15"/>
      <c r="AF5264" s="15"/>
      <c r="AG5264" s="15"/>
      <c r="AH5264" s="15"/>
      <c r="AI5264" s="15"/>
      <c r="AJ5264" s="15"/>
      <c r="AK5264" s="15"/>
      <c r="AL5264" s="15"/>
      <c r="AM5264" s="15"/>
      <c r="AN5264" s="15"/>
      <c r="AO5264" s="15"/>
      <c r="AP5264" s="15"/>
      <c r="AQ5264" s="15"/>
      <c r="AR5264" s="15"/>
      <c r="AS5264" s="15"/>
      <c r="AT5264" s="15"/>
      <c r="AU5264" s="15"/>
      <c r="AV5264" s="15"/>
      <c r="AW5264" s="15"/>
      <c r="AX5264" s="82"/>
      <c r="AY5264" s="10"/>
      <c r="AZ5264" s="10">
        <v>1</v>
      </c>
      <c r="BA5264" t="s">
        <v>22</v>
      </c>
      <c r="BB5264" t="s">
        <v>23</v>
      </c>
      <c r="BD5264" s="39" t="str">
        <f t="shared" si="164"/>
        <v>5716440105_ID-11167618876Pantene</v>
      </c>
    </row>
    <row r="5265" spans="2:58" ht="13.5" customHeight="1" x14ac:dyDescent="0.35">
      <c r="B5265" s="10" t="s">
        <v>17</v>
      </c>
      <c r="C5265" s="10" t="s">
        <v>2329</v>
      </c>
      <c r="D5265" s="161" t="s">
        <v>455</v>
      </c>
      <c r="E5265" s="10" t="s">
        <v>456</v>
      </c>
      <c r="F5265" s="10" t="s">
        <v>475</v>
      </c>
      <c r="G5265" s="137" t="s">
        <v>18198</v>
      </c>
      <c r="H5265" s="10"/>
      <c r="I5265" s="113" t="s">
        <v>476</v>
      </c>
      <c r="J5265" s="173" t="s">
        <v>19677</v>
      </c>
      <c r="K5265" s="10" t="s">
        <v>7945</v>
      </c>
      <c r="L5265" s="98">
        <f>IFERROR(VLOOKUP($F5265&amp;$C5265,Sales!$J:$W,9,0),0)</f>
        <v>0</v>
      </c>
      <c r="M5265" s="98">
        <f>IFERROR(VLOOKUP($F5265&amp;$C5265,Sales!$J:$W,10,0),0)</f>
        <v>0</v>
      </c>
      <c r="N5265" s="98">
        <f>IFERROR(VLOOKUP($F5265&amp;$C5265,Sales!$J:$W,11,0),0)</f>
        <v>0</v>
      </c>
      <c r="O5265" s="98">
        <f>IFERROR(VLOOKUP($F5265&amp;$C5265,Sales!$J:$W,12,0),0)</f>
        <v>0</v>
      </c>
      <c r="P5265" s="98">
        <f>IFERROR(VLOOKUP($F5265&amp;$C5265,Sales!$J:$W,13,0),0)</f>
        <v>0</v>
      </c>
      <c r="Q5265" s="98">
        <f>IFERROR(VLOOKUP($F5265&amp;$C5265,Sales!$A:$H,7,0),0)</f>
        <v>0</v>
      </c>
      <c r="R5265" s="41" t="str">
        <f t="shared" si="165"/>
        <v>ERROR</v>
      </c>
      <c r="S5265" s="15"/>
      <c r="T5265" s="15"/>
      <c r="U5265" s="15"/>
      <c r="V5265" s="15"/>
      <c r="W5265" s="15"/>
      <c r="X5265" s="15"/>
      <c r="Y5265" s="41"/>
      <c r="Z5265" s="41"/>
      <c r="AA5265" s="41"/>
      <c r="AB5265" s="15"/>
      <c r="AC5265" s="15"/>
      <c r="AD5265" s="15"/>
      <c r="AE5265" s="15"/>
      <c r="AF5265" s="15"/>
      <c r="AG5265" s="15"/>
      <c r="AH5265" s="15"/>
      <c r="AI5265" s="15"/>
      <c r="AJ5265" s="41"/>
      <c r="AK5265" s="15"/>
      <c r="AL5265" s="15"/>
      <c r="AM5265" s="15"/>
      <c r="AN5265" s="15"/>
      <c r="AO5265" s="15"/>
      <c r="AP5265" s="15"/>
      <c r="AQ5265" s="15"/>
      <c r="AR5265" s="15"/>
      <c r="AS5265" s="15"/>
      <c r="AT5265" s="15"/>
      <c r="AU5265" s="15"/>
      <c r="AV5265" s="15"/>
      <c r="AW5265" s="15"/>
      <c r="AX5265" s="15"/>
      <c r="AY5265" s="10"/>
      <c r="AZ5265" s="10">
        <v>1</v>
      </c>
      <c r="BA5265" t="s">
        <v>22</v>
      </c>
      <c r="BB5265" t="s">
        <v>88</v>
      </c>
      <c r="BD5265" s="39" t="str">
        <f t="shared" si="164"/>
        <v>PA722TBAA8ZQ14ANID-21040498Pampers</v>
      </c>
    </row>
    <row r="5266" spans="2:58" ht="13.5" customHeight="1" x14ac:dyDescent="0.35">
      <c r="B5266" s="10" t="s">
        <v>17</v>
      </c>
      <c r="C5266" s="10" t="s">
        <v>2329</v>
      </c>
      <c r="D5266" s="10" t="s">
        <v>10003</v>
      </c>
      <c r="E5266" s="10" t="s">
        <v>695</v>
      </c>
      <c r="F5266" s="10" t="s">
        <v>9885</v>
      </c>
      <c r="G5266" s="137" t="s">
        <v>18199</v>
      </c>
      <c r="H5266" s="10"/>
      <c r="I5266" s="113">
        <v>8994573590445</v>
      </c>
      <c r="J5266" s="173" t="s">
        <v>19678</v>
      </c>
      <c r="K5266" s="10" t="s">
        <v>9925</v>
      </c>
      <c r="L5266" s="98">
        <f>IFERROR(VLOOKUP($F5266&amp;$C5266,Sales!$J:$W,9,0),0)</f>
        <v>0</v>
      </c>
      <c r="M5266" s="98">
        <f>IFERROR(VLOOKUP($F5266&amp;$C5266,Sales!$J:$W,10,0),0)</f>
        <v>0</v>
      </c>
      <c r="N5266" s="98">
        <f>IFERROR(VLOOKUP($F5266&amp;$C5266,Sales!$J:$W,11,0),0)</f>
        <v>0</v>
      </c>
      <c r="O5266" s="98">
        <f>IFERROR(VLOOKUP($F5266&amp;$C5266,Sales!$J:$W,12,0),0)</f>
        <v>0</v>
      </c>
      <c r="P5266" s="98">
        <f>IFERROR(VLOOKUP($F5266&amp;$C5266,Sales!$J:$W,13,0),0)</f>
        <v>0</v>
      </c>
      <c r="Q5266" s="98">
        <f>IFERROR(VLOOKUP($F5266&amp;$C5266,Sales!$A:$H,7,0),0)</f>
        <v>0</v>
      </c>
      <c r="R5266" s="41" t="str">
        <f t="shared" si="165"/>
        <v>ERROR</v>
      </c>
      <c r="S5266" s="15"/>
      <c r="T5266" s="15"/>
      <c r="U5266" s="15"/>
      <c r="V5266" s="15"/>
      <c r="W5266" s="15"/>
      <c r="X5266" s="15"/>
      <c r="Y5266" s="41"/>
      <c r="Z5266" s="41"/>
      <c r="AA5266" s="41"/>
      <c r="AB5266" s="15"/>
      <c r="AC5266" s="15"/>
      <c r="AD5266" s="15"/>
      <c r="AE5266" s="15"/>
      <c r="AF5266" s="15"/>
      <c r="AG5266" s="15"/>
      <c r="AH5266" s="15"/>
      <c r="AI5266" s="15"/>
      <c r="AJ5266" s="41"/>
      <c r="AK5266" s="15"/>
      <c r="AL5266" s="15"/>
      <c r="AM5266" s="15"/>
      <c r="AN5266" s="15"/>
      <c r="AO5266" s="15"/>
      <c r="AP5266" s="15"/>
      <c r="AQ5266" s="15"/>
      <c r="AR5266" s="15"/>
      <c r="AS5266" s="15"/>
      <c r="AT5266" s="15"/>
      <c r="AU5266" s="15"/>
      <c r="AV5266" s="15"/>
      <c r="AW5266" s="15"/>
      <c r="AX5266" s="82"/>
      <c r="AY5266" s="10"/>
      <c r="AZ5266" s="10">
        <v>1</v>
      </c>
      <c r="BA5266" t="s">
        <v>22</v>
      </c>
      <c r="BB5266" t="s">
        <v>88</v>
      </c>
      <c r="BD5266" s="39" t="str">
        <f t="shared" si="164"/>
        <v>5864522895_ID-11328070967Sangobion</v>
      </c>
      <c r="BE5266" s="1">
        <v>45050</v>
      </c>
      <c r="BF5266" t="s">
        <v>14057</v>
      </c>
    </row>
    <row r="5267" spans="2:58" ht="13.5" customHeight="1" x14ac:dyDescent="0.35">
      <c r="B5267" s="10" t="s">
        <v>17</v>
      </c>
      <c r="C5267" s="10" t="s">
        <v>2329</v>
      </c>
      <c r="D5267" s="10" t="s">
        <v>10003</v>
      </c>
      <c r="E5267" s="10" t="s">
        <v>695</v>
      </c>
      <c r="F5267" s="10" t="s">
        <v>9826</v>
      </c>
      <c r="G5267" s="137" t="s">
        <v>18200</v>
      </c>
      <c r="H5267" s="10"/>
      <c r="I5267" s="113">
        <v>8994573000340</v>
      </c>
      <c r="J5267" s="173" t="s">
        <v>19679</v>
      </c>
      <c r="K5267" s="10" t="s">
        <v>9927</v>
      </c>
      <c r="L5267" s="98">
        <f>IFERROR(VLOOKUP($F5267&amp;$C5267,Sales!$J:$W,9,0),0)</f>
        <v>0</v>
      </c>
      <c r="M5267" s="98">
        <f>IFERROR(VLOOKUP($F5267&amp;$C5267,Sales!$J:$W,10,0),0)</f>
        <v>0</v>
      </c>
      <c r="N5267" s="98">
        <f>IFERROR(VLOOKUP($F5267&amp;$C5267,Sales!$J:$W,11,0),0)</f>
        <v>0</v>
      </c>
      <c r="O5267" s="98">
        <f>IFERROR(VLOOKUP($F5267&amp;$C5267,Sales!$J:$W,12,0),0)</f>
        <v>0</v>
      </c>
      <c r="P5267" s="98">
        <f>IFERROR(VLOOKUP($F5267&amp;$C5267,Sales!$J:$W,13,0),0)</f>
        <v>0</v>
      </c>
      <c r="Q5267" s="98">
        <f>IFERROR(VLOOKUP($F5267&amp;$C5267,Sales!$A:$H,7,0),0)</f>
        <v>0</v>
      </c>
      <c r="R5267" s="41" t="str">
        <f t="shared" si="165"/>
        <v>ERROR</v>
      </c>
      <c r="S5267" s="15"/>
      <c r="T5267" s="15"/>
      <c r="U5267" s="15"/>
      <c r="V5267" s="15"/>
      <c r="W5267" s="15"/>
      <c r="X5267" s="15"/>
      <c r="Y5267" s="41"/>
      <c r="Z5267" s="41"/>
      <c r="AA5267" s="41"/>
      <c r="AB5267" s="15"/>
      <c r="AC5267" s="15"/>
      <c r="AD5267" s="15"/>
      <c r="AE5267" s="15"/>
      <c r="AF5267" s="15"/>
      <c r="AG5267" s="15"/>
      <c r="AH5267" s="15"/>
      <c r="AI5267" s="15"/>
      <c r="AJ5267" s="41"/>
      <c r="AK5267" s="15"/>
      <c r="AL5267" s="15"/>
      <c r="AM5267" s="15"/>
      <c r="AN5267" s="15"/>
      <c r="AO5267" s="15"/>
      <c r="AP5267" s="15"/>
      <c r="AQ5267" s="15"/>
      <c r="AR5267" s="15"/>
      <c r="AS5267" s="15"/>
      <c r="AT5267" s="15"/>
      <c r="AU5267" s="15"/>
      <c r="AV5267" s="15"/>
      <c r="AW5267" s="15"/>
      <c r="AX5267" s="82"/>
      <c r="AY5267" s="10"/>
      <c r="AZ5267" s="10">
        <v>1</v>
      </c>
      <c r="BA5267" t="s">
        <v>22</v>
      </c>
      <c r="BB5267" t="s">
        <v>88</v>
      </c>
      <c r="BD5267" s="39" t="str">
        <f t="shared" si="164"/>
        <v>5864854532_ID-11328530625Sangobion</v>
      </c>
      <c r="BE5267" s="1">
        <v>45050</v>
      </c>
      <c r="BF5267" t="s">
        <v>14057</v>
      </c>
    </row>
    <row r="5268" spans="2:58" ht="13.5" customHeight="1" x14ac:dyDescent="0.35">
      <c r="B5268" s="10" t="s">
        <v>17</v>
      </c>
      <c r="C5268" s="10" t="s">
        <v>2329</v>
      </c>
      <c r="D5268" s="10" t="s">
        <v>10003</v>
      </c>
      <c r="E5268" s="10" t="s">
        <v>695</v>
      </c>
      <c r="F5268" s="10" t="s">
        <v>9886</v>
      </c>
      <c r="G5268" s="137" t="s">
        <v>18201</v>
      </c>
      <c r="H5268" s="10"/>
      <c r="I5268" s="160">
        <v>8994573590254</v>
      </c>
      <c r="J5268" s="10" t="s">
        <v>19680</v>
      </c>
      <c r="K5268" s="10" t="s">
        <v>18202</v>
      </c>
      <c r="L5268" s="98">
        <f>IFERROR(VLOOKUP($F5268&amp;$C5268,Sales!$J:$W,9,0),0)</f>
        <v>0</v>
      </c>
      <c r="M5268" s="98">
        <f>IFERROR(VLOOKUP($F5268&amp;$C5268,Sales!$J:$W,10,0),0)</f>
        <v>0</v>
      </c>
      <c r="N5268" s="98">
        <f>IFERROR(VLOOKUP($F5268&amp;$C5268,Sales!$J:$W,11,0),0)</f>
        <v>0</v>
      </c>
      <c r="O5268" s="98">
        <f>IFERROR(VLOOKUP($F5268&amp;$C5268,Sales!$J:$W,12,0),0)</f>
        <v>0</v>
      </c>
      <c r="P5268" s="98">
        <f>IFERROR(VLOOKUP($F5268&amp;$C5268,Sales!$J:$W,13,0),0)</f>
        <v>0</v>
      </c>
      <c r="Q5268" s="98">
        <f>IFERROR(VLOOKUP($F5268&amp;$C5268,Sales!$A:$H,7,0),0)</f>
        <v>0</v>
      </c>
      <c r="R5268" s="41" t="str">
        <f t="shared" si="165"/>
        <v>ERROR</v>
      </c>
      <c r="S5268" s="15"/>
      <c r="T5268" s="15"/>
      <c r="U5268" s="15"/>
      <c r="V5268" s="15"/>
      <c r="W5268" s="15"/>
      <c r="X5268" s="15"/>
      <c r="Y5268" s="41"/>
      <c r="Z5268" s="41"/>
      <c r="AA5268" s="41"/>
      <c r="AB5268" s="15"/>
      <c r="AC5268" s="15"/>
      <c r="AD5268" s="15"/>
      <c r="AE5268" s="15"/>
      <c r="AF5268" s="15"/>
      <c r="AG5268" s="15"/>
      <c r="AH5268" s="15"/>
      <c r="AI5268" s="15"/>
      <c r="AJ5268" s="41"/>
      <c r="AK5268" s="15"/>
      <c r="AL5268" s="15"/>
      <c r="AM5268" s="15"/>
      <c r="AN5268" s="15"/>
      <c r="AO5268" s="15"/>
      <c r="AP5268" s="15"/>
      <c r="AQ5268" s="15"/>
      <c r="AR5268" s="15"/>
      <c r="AS5268" s="15"/>
      <c r="AT5268" s="15"/>
      <c r="AU5268" s="15"/>
      <c r="AV5268" s="15"/>
      <c r="AW5268" s="15"/>
      <c r="AX5268" s="82"/>
      <c r="AY5268" s="10"/>
      <c r="AZ5268" s="10">
        <v>1</v>
      </c>
      <c r="BA5268" t="s">
        <v>31</v>
      </c>
      <c r="BB5268" s="42" t="s">
        <v>13210</v>
      </c>
      <c r="BD5268" s="39" t="str">
        <f t="shared" si="164"/>
        <v>5864862186_ID-11328488896Sangobion</v>
      </c>
    </row>
    <row r="5269" spans="2:58" ht="13.5" customHeight="1" x14ac:dyDescent="0.35">
      <c r="B5269" s="10" t="s">
        <v>17</v>
      </c>
      <c r="C5269" s="10" t="s">
        <v>2329</v>
      </c>
      <c r="D5269" s="10" t="s">
        <v>10003</v>
      </c>
      <c r="E5269" s="10" t="s">
        <v>695</v>
      </c>
      <c r="F5269" s="10" t="s">
        <v>9878</v>
      </c>
      <c r="G5269" s="137" t="s">
        <v>18203</v>
      </c>
      <c r="H5269" s="10"/>
      <c r="I5269" s="113">
        <v>8994573590261</v>
      </c>
      <c r="J5269" s="173" t="s">
        <v>19681</v>
      </c>
      <c r="K5269" s="10" t="s">
        <v>9930</v>
      </c>
      <c r="L5269" s="98">
        <f>IFERROR(VLOOKUP($F5269&amp;$C5269,Sales!$J:$W,9,0),0)</f>
        <v>0</v>
      </c>
      <c r="M5269" s="98">
        <f>IFERROR(VLOOKUP($F5269&amp;$C5269,Sales!$J:$W,10,0),0)</f>
        <v>0</v>
      </c>
      <c r="N5269" s="98">
        <f>IFERROR(VLOOKUP($F5269&amp;$C5269,Sales!$J:$W,11,0),0)</f>
        <v>0</v>
      </c>
      <c r="O5269" s="98">
        <f>IFERROR(VLOOKUP($F5269&amp;$C5269,Sales!$J:$W,12,0),0)</f>
        <v>0</v>
      </c>
      <c r="P5269" s="98">
        <f>IFERROR(VLOOKUP($F5269&amp;$C5269,Sales!$J:$W,13,0),0)</f>
        <v>0</v>
      </c>
      <c r="Q5269" s="98">
        <f>IFERROR(VLOOKUP($F5269&amp;$C5269,Sales!$A:$H,7,0),0)</f>
        <v>0</v>
      </c>
      <c r="R5269" s="41" t="str">
        <f t="shared" si="165"/>
        <v>ERROR</v>
      </c>
      <c r="S5269" s="15"/>
      <c r="T5269" s="15"/>
      <c r="U5269" s="15"/>
      <c r="V5269" s="15"/>
      <c r="W5269" s="15"/>
      <c r="X5269" s="15"/>
      <c r="Y5269" s="41"/>
      <c r="Z5269" s="41"/>
      <c r="AA5269" s="41"/>
      <c r="AB5269" s="15"/>
      <c r="AC5269" s="15"/>
      <c r="AD5269" s="15"/>
      <c r="AE5269" s="15"/>
      <c r="AF5269" s="15"/>
      <c r="AG5269" s="15"/>
      <c r="AH5269" s="15"/>
      <c r="AI5269" s="15"/>
      <c r="AJ5269" s="41"/>
      <c r="AK5269" s="15"/>
      <c r="AL5269" s="15"/>
      <c r="AM5269" s="15"/>
      <c r="AN5269" s="15"/>
      <c r="AO5269" s="15"/>
      <c r="AP5269" s="15"/>
      <c r="AQ5269" s="15"/>
      <c r="AR5269" s="15"/>
      <c r="AS5269" s="15"/>
      <c r="AT5269" s="15"/>
      <c r="AU5269" s="15"/>
      <c r="AV5269" s="15"/>
      <c r="AW5269" s="15"/>
      <c r="AX5269" s="82"/>
      <c r="AY5269" s="10"/>
      <c r="AZ5269" s="10">
        <v>1</v>
      </c>
      <c r="BA5269" t="s">
        <v>22</v>
      </c>
      <c r="BB5269" t="s">
        <v>88</v>
      </c>
      <c r="BD5269" s="39" t="str">
        <f t="shared" si="164"/>
        <v>5864926936_ID-11328610898Sangobion</v>
      </c>
      <c r="BE5269" s="1">
        <v>45050</v>
      </c>
      <c r="BF5269" t="s">
        <v>14057</v>
      </c>
    </row>
    <row r="5270" spans="2:58" ht="13.5" customHeight="1" x14ac:dyDescent="0.35">
      <c r="B5270" s="10" t="s">
        <v>17</v>
      </c>
      <c r="C5270" s="10" t="s">
        <v>2329</v>
      </c>
      <c r="D5270" s="10" t="s">
        <v>11583</v>
      </c>
      <c r="E5270" s="10" t="s">
        <v>695</v>
      </c>
      <c r="F5270" s="10" t="s">
        <v>9877</v>
      </c>
      <c r="G5270" s="137" t="s">
        <v>18204</v>
      </c>
      <c r="H5270" s="10"/>
      <c r="I5270" s="160">
        <v>8001841087498</v>
      </c>
      <c r="J5270" s="173" t="s">
        <v>19682</v>
      </c>
      <c r="K5270" s="10" t="s">
        <v>10012</v>
      </c>
      <c r="L5270" s="98">
        <f>IFERROR(VLOOKUP($F5270&amp;$C5270,Sales!$J:$W,9,0),0)</f>
        <v>0</v>
      </c>
      <c r="M5270" s="98">
        <f>IFERROR(VLOOKUP($F5270&amp;$C5270,Sales!$J:$W,10,0),0)</f>
        <v>0</v>
      </c>
      <c r="N5270" s="98">
        <f>IFERROR(VLOOKUP($F5270&amp;$C5270,Sales!$J:$W,11,0),0)</f>
        <v>4911400</v>
      </c>
      <c r="O5270" s="98">
        <f>IFERROR(VLOOKUP($F5270&amp;$C5270,Sales!$J:$W,12,0),0)</f>
        <v>66.666666666666671</v>
      </c>
      <c r="P5270" s="98">
        <f>IFERROR(VLOOKUP($F5270&amp;$C5270,Sales!$J:$W,13,0),0)</f>
        <v>1637133.3333333333</v>
      </c>
      <c r="Q5270" s="98">
        <f>IFERROR(VLOOKUP($F5270&amp;$C5270,Sales!$A:$H,7,0),0)</f>
        <v>0</v>
      </c>
      <c r="R5270" s="41" t="str">
        <f t="shared" si="165"/>
        <v>ERROR</v>
      </c>
      <c r="S5270" s="15"/>
      <c r="T5270" s="15"/>
      <c r="U5270" s="15"/>
      <c r="V5270" s="15"/>
      <c r="W5270" s="15"/>
      <c r="X5270" s="15"/>
      <c r="Y5270" s="41"/>
      <c r="Z5270" s="41"/>
      <c r="AA5270" s="41"/>
      <c r="AB5270" s="15"/>
      <c r="AC5270" s="15"/>
      <c r="AD5270" s="15"/>
      <c r="AE5270" s="15"/>
      <c r="AF5270" s="15"/>
      <c r="AG5270" s="15"/>
      <c r="AH5270" s="15"/>
      <c r="AI5270" s="15"/>
      <c r="AJ5270" s="41"/>
      <c r="AK5270" s="15"/>
      <c r="AL5270" s="15"/>
      <c r="AM5270" s="15"/>
      <c r="AN5270" s="15"/>
      <c r="AO5270" s="15"/>
      <c r="AP5270" s="15"/>
      <c r="AQ5270" s="15"/>
      <c r="AR5270" s="15"/>
      <c r="AS5270" s="15"/>
      <c r="AT5270" s="15"/>
      <c r="AU5270" s="15"/>
      <c r="AV5270" s="15"/>
      <c r="AW5270" s="15"/>
      <c r="AX5270" s="82"/>
      <c r="AY5270" s="10"/>
      <c r="AZ5270" s="10">
        <v>1</v>
      </c>
      <c r="BA5270" t="s">
        <v>22</v>
      </c>
      <c r="BB5270" t="s">
        <v>13210</v>
      </c>
      <c r="BD5270" s="39" t="str">
        <f t="shared" si="164"/>
        <v>5864998837_ID-11328734371Cavit</v>
      </c>
      <c r="BE5270" s="1">
        <v>45124</v>
      </c>
    </row>
    <row r="5271" spans="2:58" ht="13.5" customHeight="1" x14ac:dyDescent="0.35">
      <c r="B5271" s="10" t="s">
        <v>17</v>
      </c>
      <c r="C5271" s="10" t="s">
        <v>2329</v>
      </c>
      <c r="D5271" s="10" t="s">
        <v>405</v>
      </c>
      <c r="E5271" s="10" t="s">
        <v>406</v>
      </c>
      <c r="F5271" s="10" t="s">
        <v>432</v>
      </c>
      <c r="G5271" s="137" t="s">
        <v>18205</v>
      </c>
      <c r="H5271" s="10"/>
      <c r="I5271" s="160" t="s">
        <v>433</v>
      </c>
      <c r="J5271" s="173" t="s">
        <v>19683</v>
      </c>
      <c r="K5271" s="10" t="s">
        <v>4153</v>
      </c>
      <c r="L5271" s="98">
        <f>IFERROR(VLOOKUP($F5271&amp;$C5271,Sales!$J:$W,9,0),0)</f>
        <v>5027351.9999999991</v>
      </c>
      <c r="M5271" s="98">
        <f>IFERROR(VLOOKUP($F5271&amp;$C5271,Sales!$J:$W,10,0),0)</f>
        <v>0</v>
      </c>
      <c r="N5271" s="98">
        <f>IFERROR(VLOOKUP($F5271&amp;$C5271,Sales!$J:$W,11,0),0)</f>
        <v>0</v>
      </c>
      <c r="O5271" s="98">
        <f>IFERROR(VLOOKUP($F5271&amp;$C5271,Sales!$J:$W,12,0),0)</f>
        <v>139</v>
      </c>
      <c r="P5271" s="98">
        <f>IFERROR(VLOOKUP($F5271&amp;$C5271,Sales!$J:$W,13,0),0)</f>
        <v>1675783.9999999998</v>
      </c>
      <c r="Q5271" s="98">
        <f>IFERROR(VLOOKUP($F5271&amp;$C5271,Sales!$A:$H,7,0),0)</f>
        <v>0</v>
      </c>
      <c r="R5271" s="41">
        <f t="shared" si="165"/>
        <v>1</v>
      </c>
      <c r="S5271" s="15">
        <v>1</v>
      </c>
      <c r="T5271" s="15"/>
      <c r="U5271" s="15"/>
      <c r="V5271" s="15">
        <v>1</v>
      </c>
      <c r="W5271" s="15">
        <v>1</v>
      </c>
      <c r="X5271" s="15">
        <v>1</v>
      </c>
      <c r="Y5271" s="41">
        <v>1</v>
      </c>
      <c r="Z5271" s="41">
        <v>1</v>
      </c>
      <c r="AA5271" s="15"/>
      <c r="AB5271" s="15"/>
      <c r="AC5271" s="15"/>
      <c r="AD5271" s="15"/>
      <c r="AE5271" s="15"/>
      <c r="AF5271" s="15"/>
      <c r="AG5271" s="15"/>
      <c r="AH5271" s="15"/>
      <c r="AI5271" s="15"/>
      <c r="AJ5271" s="15"/>
      <c r="AK5271" s="15"/>
      <c r="AL5271" s="15"/>
      <c r="AM5271" s="15"/>
      <c r="AN5271" s="15"/>
      <c r="AO5271" s="15"/>
      <c r="AP5271" s="15"/>
      <c r="AQ5271" s="15"/>
      <c r="AR5271" s="15"/>
      <c r="AS5271" s="15"/>
      <c r="AT5271" s="15"/>
      <c r="AU5271" s="15"/>
      <c r="AV5271" s="15"/>
      <c r="AW5271" s="15"/>
      <c r="AX5271" s="82"/>
      <c r="AY5271" s="10"/>
      <c r="AZ5271" s="10">
        <v>1</v>
      </c>
      <c r="BA5271" t="s">
        <v>22</v>
      </c>
      <c r="BB5271" t="s">
        <v>23</v>
      </c>
      <c r="BD5271" s="39" t="str">
        <f t="shared" si="164"/>
        <v>5847660789_ID-11308394175Oral-B</v>
      </c>
    </row>
    <row r="5272" spans="2:58" ht="13.5" customHeight="1" x14ac:dyDescent="0.35">
      <c r="B5272" s="10" t="s">
        <v>17</v>
      </c>
      <c r="C5272" s="10" t="s">
        <v>2329</v>
      </c>
      <c r="D5272" s="10" t="s">
        <v>405</v>
      </c>
      <c r="E5272" s="10" t="s">
        <v>406</v>
      </c>
      <c r="F5272" s="10" t="s">
        <v>435</v>
      </c>
      <c r="G5272" s="137" t="s">
        <v>18206</v>
      </c>
      <c r="H5272" s="10"/>
      <c r="I5272" s="160" t="s">
        <v>436</v>
      </c>
      <c r="J5272" s="173" t="s">
        <v>19684</v>
      </c>
      <c r="K5272" s="10" t="s">
        <v>6047</v>
      </c>
      <c r="L5272" s="98">
        <f>IFERROR(VLOOKUP($F5272&amp;$C5272,Sales!$J:$W,9,0),0)</f>
        <v>9548351.9999999981</v>
      </c>
      <c r="M5272" s="98">
        <f>IFERROR(VLOOKUP($F5272&amp;$C5272,Sales!$J:$W,10,0),0)</f>
        <v>0</v>
      </c>
      <c r="N5272" s="98">
        <f>IFERROR(VLOOKUP($F5272&amp;$C5272,Sales!$J:$W,11,0),0)</f>
        <v>0</v>
      </c>
      <c r="O5272" s="98">
        <f>IFERROR(VLOOKUP($F5272&amp;$C5272,Sales!$J:$W,12,0),0)</f>
        <v>264</v>
      </c>
      <c r="P5272" s="98">
        <f>IFERROR(VLOOKUP($F5272&amp;$C5272,Sales!$J:$W,13,0),0)</f>
        <v>3182783.9999999995</v>
      </c>
      <c r="Q5272" s="98">
        <f>IFERROR(VLOOKUP($F5272&amp;$C5272,Sales!$A:$H,7,0),0)</f>
        <v>0</v>
      </c>
      <c r="R5272" s="41">
        <f t="shared" si="165"/>
        <v>1</v>
      </c>
      <c r="S5272" s="15">
        <v>1</v>
      </c>
      <c r="T5272" s="15"/>
      <c r="U5272" s="15"/>
      <c r="V5272" s="15">
        <v>1</v>
      </c>
      <c r="W5272" s="15">
        <v>1</v>
      </c>
      <c r="X5272" s="15">
        <v>1</v>
      </c>
      <c r="Y5272" s="41">
        <v>1</v>
      </c>
      <c r="Z5272" s="41">
        <v>1</v>
      </c>
      <c r="AA5272" s="15"/>
      <c r="AB5272" s="15"/>
      <c r="AC5272" s="15"/>
      <c r="AD5272" s="15"/>
      <c r="AE5272" s="15"/>
      <c r="AF5272" s="15"/>
      <c r="AG5272" s="15"/>
      <c r="AH5272" s="15"/>
      <c r="AI5272" s="15"/>
      <c r="AJ5272" s="15"/>
      <c r="AK5272" s="15"/>
      <c r="AL5272" s="15"/>
      <c r="AM5272" s="15"/>
      <c r="AN5272" s="15"/>
      <c r="AO5272" s="15"/>
      <c r="AP5272" s="15"/>
      <c r="AQ5272" s="15"/>
      <c r="AR5272" s="15"/>
      <c r="AS5272" s="15"/>
      <c r="AT5272" s="15"/>
      <c r="AU5272" s="15"/>
      <c r="AV5272" s="15"/>
      <c r="AW5272" s="15"/>
      <c r="AX5272" s="82"/>
      <c r="AY5272" s="10"/>
      <c r="AZ5272" s="10">
        <v>1</v>
      </c>
      <c r="BA5272" t="s">
        <v>22</v>
      </c>
      <c r="BB5272" t="s">
        <v>23</v>
      </c>
      <c r="BD5272" s="39" t="str">
        <f t="shared" si="164"/>
        <v>5847714123_ID-11308416065Oral-B</v>
      </c>
    </row>
    <row r="5273" spans="2:58" ht="13.5" customHeight="1" x14ac:dyDescent="0.35">
      <c r="B5273" s="10" t="s">
        <v>17</v>
      </c>
      <c r="C5273" s="10" t="s">
        <v>2329</v>
      </c>
      <c r="D5273" s="10" t="s">
        <v>405</v>
      </c>
      <c r="E5273" s="10" t="s">
        <v>406</v>
      </c>
      <c r="F5273" s="10" t="s">
        <v>411</v>
      </c>
      <c r="G5273" s="137" t="s">
        <v>18207</v>
      </c>
      <c r="H5273" s="10"/>
      <c r="I5273" s="160" t="s">
        <v>412</v>
      </c>
      <c r="J5273" s="173" t="s">
        <v>19685</v>
      </c>
      <c r="K5273" s="10" t="s">
        <v>7540</v>
      </c>
      <c r="L5273" s="98">
        <f>IFERROR(VLOOKUP($F5273&amp;$C5273,Sales!$J:$W,9,0),0)</f>
        <v>0</v>
      </c>
      <c r="M5273" s="98">
        <f>IFERROR(VLOOKUP($F5273&amp;$C5273,Sales!$J:$W,10,0),0)</f>
        <v>0</v>
      </c>
      <c r="N5273" s="98">
        <f>IFERROR(VLOOKUP($F5273&amp;$C5273,Sales!$J:$W,11,0),0)</f>
        <v>0</v>
      </c>
      <c r="O5273" s="98">
        <f>IFERROR(VLOOKUP($F5273&amp;$C5273,Sales!$J:$W,12,0),0)</f>
        <v>0</v>
      </c>
      <c r="P5273" s="98">
        <f>IFERROR(VLOOKUP($F5273&amp;$C5273,Sales!$J:$W,13,0),0)</f>
        <v>0</v>
      </c>
      <c r="Q5273" s="98">
        <f>IFERROR(VLOOKUP($F5273&amp;$C5273,Sales!$A:$H,7,0),0)</f>
        <v>0</v>
      </c>
      <c r="R5273" s="41">
        <f t="shared" si="165"/>
        <v>1</v>
      </c>
      <c r="S5273" s="15">
        <v>1</v>
      </c>
      <c r="T5273" s="15"/>
      <c r="U5273" s="15"/>
      <c r="V5273" s="15">
        <v>1</v>
      </c>
      <c r="W5273" s="15">
        <v>1</v>
      </c>
      <c r="X5273" s="15">
        <v>1</v>
      </c>
      <c r="Y5273" s="41">
        <v>1</v>
      </c>
      <c r="Z5273" s="41">
        <v>1</v>
      </c>
      <c r="AA5273" s="15"/>
      <c r="AB5273" s="15"/>
      <c r="AC5273" s="15"/>
      <c r="AD5273" s="15"/>
      <c r="AE5273" s="15"/>
      <c r="AF5273" s="15"/>
      <c r="AG5273" s="15"/>
      <c r="AH5273" s="15"/>
      <c r="AI5273" s="15"/>
      <c r="AJ5273" s="15"/>
      <c r="AK5273" s="15"/>
      <c r="AL5273" s="15"/>
      <c r="AM5273" s="15"/>
      <c r="AN5273" s="15"/>
      <c r="AO5273" s="15"/>
      <c r="AP5273" s="15"/>
      <c r="AQ5273" s="15"/>
      <c r="AR5273" s="15"/>
      <c r="AS5273" s="15"/>
      <c r="AT5273" s="15"/>
      <c r="AU5273" s="15"/>
      <c r="AV5273" s="15"/>
      <c r="AW5273" s="15"/>
      <c r="AX5273" s="82"/>
      <c r="AY5273" s="10"/>
      <c r="AZ5273" s="10">
        <v>1</v>
      </c>
      <c r="BA5273" t="s">
        <v>22</v>
      </c>
      <c r="BB5273" t="s">
        <v>23</v>
      </c>
      <c r="BD5273" s="39" t="str">
        <f t="shared" si="164"/>
        <v>5847696439_ID-11308348933Oral-B</v>
      </c>
    </row>
    <row r="5274" spans="2:58" ht="13.5" customHeight="1" x14ac:dyDescent="0.35">
      <c r="B5274" s="10" t="s">
        <v>17</v>
      </c>
      <c r="C5274" s="10" t="s">
        <v>2329</v>
      </c>
      <c r="D5274" s="10" t="s">
        <v>119</v>
      </c>
      <c r="E5274" s="10" t="s">
        <v>120</v>
      </c>
      <c r="F5274" s="10" t="s">
        <v>127</v>
      </c>
      <c r="G5274" s="137" t="s">
        <v>18208</v>
      </c>
      <c r="H5274" s="10"/>
      <c r="I5274" s="113" t="s">
        <v>128</v>
      </c>
      <c r="J5274" s="173" t="s">
        <v>19686</v>
      </c>
      <c r="K5274" s="10" t="s">
        <v>18209</v>
      </c>
      <c r="L5274" s="98">
        <f>IFERROR(VLOOKUP($F5274&amp;$C5274,Sales!$J:$W,9,0),0)</f>
        <v>0</v>
      </c>
      <c r="M5274" s="98">
        <f>IFERROR(VLOOKUP($F5274&amp;$C5274,Sales!$J:$W,10,0),0)</f>
        <v>0</v>
      </c>
      <c r="N5274" s="98">
        <f>IFERROR(VLOOKUP($F5274&amp;$C5274,Sales!$J:$W,11,0),0)</f>
        <v>0</v>
      </c>
      <c r="O5274" s="98">
        <f>IFERROR(VLOOKUP($F5274&amp;$C5274,Sales!$J:$W,12,0),0)</f>
        <v>0</v>
      </c>
      <c r="P5274" s="98">
        <f>IFERROR(VLOOKUP($F5274&amp;$C5274,Sales!$J:$W,13,0),0)</f>
        <v>0</v>
      </c>
      <c r="Q5274" s="98">
        <f>IFERROR(VLOOKUP($F5274&amp;$C5274,Sales!$A:$H,7,0),0)</f>
        <v>0</v>
      </c>
      <c r="R5274" s="41" t="str">
        <f t="shared" si="165"/>
        <v>ERROR</v>
      </c>
      <c r="S5274" s="15"/>
      <c r="T5274" s="15"/>
      <c r="U5274" s="15"/>
      <c r="V5274" s="15"/>
      <c r="W5274" s="15"/>
      <c r="X5274" s="15"/>
      <c r="Y5274" s="41"/>
      <c r="Z5274" s="41"/>
      <c r="AA5274" s="41"/>
      <c r="AB5274" s="15"/>
      <c r="AC5274" s="15"/>
      <c r="AD5274" s="15"/>
      <c r="AE5274" s="15"/>
      <c r="AF5274" s="15"/>
      <c r="AG5274" s="15"/>
      <c r="AH5274" s="15"/>
      <c r="AI5274" s="15"/>
      <c r="AJ5274" s="41"/>
      <c r="AK5274" s="15"/>
      <c r="AL5274" s="15"/>
      <c r="AM5274" s="15"/>
      <c r="AN5274" s="15"/>
      <c r="AO5274" s="15"/>
      <c r="AP5274" s="15"/>
      <c r="AQ5274" s="15"/>
      <c r="AR5274" s="15"/>
      <c r="AS5274" s="15"/>
      <c r="AT5274" s="15"/>
      <c r="AU5274" s="15"/>
      <c r="AV5274" s="15"/>
      <c r="AW5274" s="15"/>
      <c r="AX5274" s="15"/>
      <c r="AY5274" s="10"/>
      <c r="AZ5274" s="10">
        <v>1</v>
      </c>
      <c r="BA5274" t="s">
        <v>22</v>
      </c>
      <c r="BB5274" t="s">
        <v>88</v>
      </c>
      <c r="BD5274" s="39" t="str">
        <f t="shared" si="164"/>
        <v>5847474712_ID-11308136429Gillette</v>
      </c>
      <c r="BE5274" s="81">
        <v>44830</v>
      </c>
      <c r="BF5274" t="s">
        <v>18210</v>
      </c>
    </row>
    <row r="5275" spans="2:58" ht="13.5" customHeight="1" x14ac:dyDescent="0.35">
      <c r="B5275" s="10" t="s">
        <v>17</v>
      </c>
      <c r="C5275" s="10" t="s">
        <v>2329</v>
      </c>
      <c r="D5275" s="10" t="s">
        <v>119</v>
      </c>
      <c r="E5275" s="10" t="s">
        <v>120</v>
      </c>
      <c r="F5275" s="10" t="s">
        <v>959</v>
      </c>
      <c r="G5275" s="137" t="s">
        <v>18211</v>
      </c>
      <c r="H5275" s="10"/>
      <c r="I5275" s="160" t="s">
        <v>960</v>
      </c>
      <c r="J5275" s="173" t="s">
        <v>19687</v>
      </c>
      <c r="K5275" s="10" t="s">
        <v>18212</v>
      </c>
      <c r="L5275" s="98">
        <f>IFERROR(VLOOKUP($F5275&amp;$C5275,Sales!$J:$W,9,0),0)</f>
        <v>8524152</v>
      </c>
      <c r="M5275" s="98">
        <f>IFERROR(VLOOKUP($F5275&amp;$C5275,Sales!$J:$W,10,0),0)</f>
        <v>0</v>
      </c>
      <c r="N5275" s="98">
        <f>IFERROR(VLOOKUP($F5275&amp;$C5275,Sales!$J:$W,11,0),0)</f>
        <v>9133020</v>
      </c>
      <c r="O5275" s="98">
        <f>IFERROR(VLOOKUP($F5275&amp;$C5275,Sales!$J:$W,12,0),0)</f>
        <v>116</v>
      </c>
      <c r="P5275" s="98">
        <f>IFERROR(VLOOKUP($F5275&amp;$C5275,Sales!$J:$W,13,0),0)</f>
        <v>5885724</v>
      </c>
      <c r="Q5275" s="98">
        <f>IFERROR(VLOOKUP($F5275&amp;$C5275,Sales!$A:$H,7,0),0)</f>
        <v>0</v>
      </c>
      <c r="R5275" s="41">
        <f t="shared" si="165"/>
        <v>1</v>
      </c>
      <c r="S5275" s="15">
        <v>1</v>
      </c>
      <c r="T5275" s="15"/>
      <c r="U5275" s="15"/>
      <c r="V5275" s="15">
        <v>1</v>
      </c>
      <c r="W5275" s="15">
        <v>1</v>
      </c>
      <c r="X5275" s="15">
        <v>1</v>
      </c>
      <c r="Y5275" s="41">
        <v>1</v>
      </c>
      <c r="Z5275" s="41">
        <v>1</v>
      </c>
      <c r="AA5275" s="15"/>
      <c r="AB5275" s="15"/>
      <c r="AC5275" s="15"/>
      <c r="AD5275" s="15"/>
      <c r="AE5275" s="15"/>
      <c r="AF5275" s="15"/>
      <c r="AG5275" s="15"/>
      <c r="AH5275" s="15"/>
      <c r="AI5275" s="15"/>
      <c r="AJ5275" s="15"/>
      <c r="AK5275" s="15"/>
      <c r="AL5275" s="15"/>
      <c r="AM5275" s="15"/>
      <c r="AN5275" s="15"/>
      <c r="AO5275" s="15"/>
      <c r="AP5275" s="15"/>
      <c r="AQ5275" s="15"/>
      <c r="AR5275" s="15"/>
      <c r="AS5275" s="15"/>
      <c r="AT5275" s="15"/>
      <c r="AU5275" s="15"/>
      <c r="AV5275" s="15"/>
      <c r="AW5275" s="15"/>
      <c r="AX5275" s="82"/>
      <c r="AY5275" s="10"/>
      <c r="AZ5275" s="10">
        <v>1</v>
      </c>
      <c r="BA5275" t="s">
        <v>22</v>
      </c>
      <c r="BB5275" t="s">
        <v>23</v>
      </c>
      <c r="BD5275" s="39" t="str">
        <f t="shared" si="164"/>
        <v>5847646836_ID-11308350705Gillette</v>
      </c>
    </row>
    <row r="5276" spans="2:58" ht="13.5" customHeight="1" x14ac:dyDescent="0.35">
      <c r="B5276" s="10" t="s">
        <v>17</v>
      </c>
      <c r="C5276" s="10" t="s">
        <v>2329</v>
      </c>
      <c r="D5276" s="10" t="s">
        <v>65</v>
      </c>
      <c r="E5276" s="10" t="s">
        <v>66</v>
      </c>
      <c r="F5276" s="10" t="s">
        <v>11266</v>
      </c>
      <c r="G5276" s="137" t="s">
        <v>18213</v>
      </c>
      <c r="H5276" s="10"/>
      <c r="I5276" s="160">
        <v>4987176078186</v>
      </c>
      <c r="J5276" s="173" t="s">
        <v>19688</v>
      </c>
      <c r="K5276" s="10" t="s">
        <v>11399</v>
      </c>
      <c r="L5276" s="98">
        <f>IFERROR(VLOOKUP($F5276&amp;$C5276,Sales!$J:$W,9,0),0)</f>
        <v>1298568</v>
      </c>
      <c r="M5276" s="98">
        <f>IFERROR(VLOOKUP($F5276&amp;$C5276,Sales!$J:$W,10,0),0)</f>
        <v>0</v>
      </c>
      <c r="N5276" s="98">
        <f>IFERROR(VLOOKUP($F5276&amp;$C5276,Sales!$J:$W,11,0),0)</f>
        <v>0</v>
      </c>
      <c r="O5276" s="98">
        <f>IFERROR(VLOOKUP($F5276&amp;$C5276,Sales!$J:$W,12,0),0)</f>
        <v>8</v>
      </c>
      <c r="P5276" s="98">
        <f>IFERROR(VLOOKUP($F5276&amp;$C5276,Sales!$J:$W,13,0),0)</f>
        <v>432856</v>
      </c>
      <c r="Q5276" s="98">
        <f>IFERROR(VLOOKUP($F5276&amp;$C5276,Sales!$A:$H,7,0),0)</f>
        <v>0</v>
      </c>
      <c r="R5276" s="41">
        <f t="shared" si="165"/>
        <v>1</v>
      </c>
      <c r="S5276" s="15">
        <v>1</v>
      </c>
      <c r="T5276" s="15"/>
      <c r="U5276" s="15"/>
      <c r="V5276" s="15">
        <v>1</v>
      </c>
      <c r="W5276" s="15">
        <v>1</v>
      </c>
      <c r="X5276" s="15">
        <v>1</v>
      </c>
      <c r="Y5276" s="41">
        <v>1</v>
      </c>
      <c r="Z5276" s="41">
        <v>1</v>
      </c>
      <c r="AA5276" s="15"/>
      <c r="AB5276" s="15"/>
      <c r="AC5276" s="15"/>
      <c r="AD5276" s="15"/>
      <c r="AE5276" s="15"/>
      <c r="AF5276" s="15"/>
      <c r="AG5276" s="15"/>
      <c r="AH5276" s="15"/>
      <c r="AI5276" s="15"/>
      <c r="AJ5276" s="15"/>
      <c r="AK5276" s="15"/>
      <c r="AL5276" s="15"/>
      <c r="AM5276" s="15"/>
      <c r="AN5276" s="15"/>
      <c r="AO5276" s="15"/>
      <c r="AP5276" s="15"/>
      <c r="AQ5276" s="15"/>
      <c r="AR5276" s="15"/>
      <c r="AS5276" s="15"/>
      <c r="AT5276" s="15"/>
      <c r="AU5276" s="15"/>
      <c r="AV5276" s="15"/>
      <c r="AW5276" s="15"/>
      <c r="AX5276" s="82"/>
      <c r="AY5276" s="10"/>
      <c r="AZ5276" s="10">
        <v>1</v>
      </c>
      <c r="BA5276" t="s">
        <v>22</v>
      </c>
      <c r="BB5276" t="s">
        <v>23</v>
      </c>
      <c r="BD5276" s="39" t="str">
        <f t="shared" si="164"/>
        <v>6031308974_ID-11592396818Downy</v>
      </c>
    </row>
    <row r="5277" spans="2:58" ht="13.5" customHeight="1" x14ac:dyDescent="0.35">
      <c r="B5277" s="10" t="s">
        <v>17</v>
      </c>
      <c r="C5277" s="10" t="s">
        <v>2329</v>
      </c>
      <c r="D5277" s="10" t="s">
        <v>294</v>
      </c>
      <c r="E5277" s="10" t="s">
        <v>295</v>
      </c>
      <c r="F5277" s="10" t="s">
        <v>11182</v>
      </c>
      <c r="G5277" s="137" t="s">
        <v>18214</v>
      </c>
      <c r="H5277" s="10"/>
      <c r="I5277" s="113" t="s">
        <v>11245</v>
      </c>
      <c r="J5277" s="173" t="s">
        <v>19689</v>
      </c>
      <c r="K5277" s="10" t="s">
        <v>18215</v>
      </c>
      <c r="L5277" s="98">
        <f>IFERROR(VLOOKUP($F5277&amp;$C5277,Sales!$J:$W,9,0),0)</f>
        <v>0</v>
      </c>
      <c r="M5277" s="98">
        <f>IFERROR(VLOOKUP($F5277&amp;$C5277,Sales!$J:$W,10,0),0)</f>
        <v>0</v>
      </c>
      <c r="N5277" s="98">
        <f>IFERROR(VLOOKUP($F5277&amp;$C5277,Sales!$J:$W,11,0),0)</f>
        <v>0</v>
      </c>
      <c r="O5277" s="98">
        <f>IFERROR(VLOOKUP($F5277&amp;$C5277,Sales!$J:$W,12,0),0)</f>
        <v>0</v>
      </c>
      <c r="P5277" s="98">
        <f>IFERROR(VLOOKUP($F5277&amp;$C5277,Sales!$J:$W,13,0),0)</f>
        <v>0</v>
      </c>
      <c r="Q5277" s="98">
        <f>IFERROR(VLOOKUP($F5277&amp;$C5277,Sales!$A:$H,7,0),0)</f>
        <v>0</v>
      </c>
      <c r="R5277" s="41" t="str">
        <f t="shared" si="165"/>
        <v>ERROR</v>
      </c>
      <c r="S5277" s="15"/>
      <c r="T5277" s="15"/>
      <c r="U5277" s="15"/>
      <c r="V5277" s="15"/>
      <c r="W5277" s="15"/>
      <c r="X5277" s="15"/>
      <c r="Y5277" s="41"/>
      <c r="Z5277" s="41"/>
      <c r="AA5277" s="41"/>
      <c r="AB5277" s="15"/>
      <c r="AC5277" s="15"/>
      <c r="AD5277" s="15"/>
      <c r="AE5277" s="15"/>
      <c r="AF5277" s="15"/>
      <c r="AG5277" s="15"/>
      <c r="AH5277" s="15"/>
      <c r="AI5277" s="15"/>
      <c r="AJ5277" s="41"/>
      <c r="AK5277" s="15"/>
      <c r="AL5277" s="15"/>
      <c r="AM5277" s="15"/>
      <c r="AN5277" s="15"/>
      <c r="AO5277" s="15"/>
      <c r="AP5277" s="15"/>
      <c r="AQ5277" s="15"/>
      <c r="AR5277" s="15"/>
      <c r="AS5277" s="15"/>
      <c r="AT5277" s="15"/>
      <c r="AU5277" s="15"/>
      <c r="AV5277" s="15"/>
      <c r="AW5277" s="15"/>
      <c r="AX5277" s="82"/>
      <c r="AY5277" s="10"/>
      <c r="AZ5277" s="10">
        <v>1</v>
      </c>
      <c r="BA5277" t="s">
        <v>22</v>
      </c>
      <c r="BB5277" t="s">
        <v>13210</v>
      </c>
      <c r="BD5277" s="39" t="str">
        <f t="shared" ref="BD5277:BD5340" si="166">G5277&amp;D5277</f>
        <v>6068620169_ID-11638508545Olay</v>
      </c>
      <c r="BE5277" s="88" t="s">
        <v>17368</v>
      </c>
      <c r="BF5277" t="s">
        <v>17369</v>
      </c>
    </row>
    <row r="5278" spans="2:58" ht="13.5" customHeight="1" x14ac:dyDescent="0.35">
      <c r="B5278" s="10" t="s">
        <v>17</v>
      </c>
      <c r="C5278" s="10" t="s">
        <v>2329</v>
      </c>
      <c r="D5278" s="10" t="s">
        <v>294</v>
      </c>
      <c r="E5278" s="10" t="s">
        <v>295</v>
      </c>
      <c r="F5278" s="10" t="s">
        <v>11176</v>
      </c>
      <c r="G5278" s="137" t="s">
        <v>18216</v>
      </c>
      <c r="H5278" s="10"/>
      <c r="I5278" s="113" t="s">
        <v>11249</v>
      </c>
      <c r="J5278" s="173" t="s">
        <v>19690</v>
      </c>
      <c r="K5278" s="10" t="s">
        <v>18217</v>
      </c>
      <c r="L5278" s="98">
        <f>IFERROR(VLOOKUP($F5278&amp;$C5278,Sales!$J:$W,9,0),0)</f>
        <v>0</v>
      </c>
      <c r="M5278" s="98">
        <f>IFERROR(VLOOKUP($F5278&amp;$C5278,Sales!$J:$W,10,0),0)</f>
        <v>0</v>
      </c>
      <c r="N5278" s="98">
        <f>IFERROR(VLOOKUP($F5278&amp;$C5278,Sales!$J:$W,11,0),0)</f>
        <v>0</v>
      </c>
      <c r="O5278" s="98">
        <f>IFERROR(VLOOKUP($F5278&amp;$C5278,Sales!$J:$W,12,0),0)</f>
        <v>0</v>
      </c>
      <c r="P5278" s="98">
        <f>IFERROR(VLOOKUP($F5278&amp;$C5278,Sales!$J:$W,13,0),0)</f>
        <v>0</v>
      </c>
      <c r="Q5278" s="98">
        <f>IFERROR(VLOOKUP($F5278&amp;$C5278,Sales!$A:$H,7,0),0)</f>
        <v>0</v>
      </c>
      <c r="R5278" s="41" t="str">
        <f t="shared" si="165"/>
        <v>ERROR</v>
      </c>
      <c r="S5278" s="15"/>
      <c r="T5278" s="15"/>
      <c r="U5278" s="15"/>
      <c r="V5278" s="15"/>
      <c r="W5278" s="15"/>
      <c r="X5278" s="15"/>
      <c r="Y5278" s="41"/>
      <c r="Z5278" s="41"/>
      <c r="AA5278" s="41"/>
      <c r="AB5278" s="15"/>
      <c r="AC5278" s="15"/>
      <c r="AD5278" s="154"/>
      <c r="AE5278" s="15"/>
      <c r="AF5278" s="15"/>
      <c r="AG5278" s="15"/>
      <c r="AH5278" s="15"/>
      <c r="AI5278" s="15"/>
      <c r="AJ5278" s="41"/>
      <c r="AK5278" s="15"/>
      <c r="AL5278" s="15"/>
      <c r="AM5278" s="15"/>
      <c r="AN5278" s="15"/>
      <c r="AO5278" s="15"/>
      <c r="AP5278" s="15"/>
      <c r="AQ5278" s="15"/>
      <c r="AR5278" s="15"/>
      <c r="AS5278" s="15"/>
      <c r="AT5278" s="15"/>
      <c r="AU5278" s="15"/>
      <c r="AV5278" s="15"/>
      <c r="AW5278" s="15"/>
      <c r="AX5278" s="82"/>
      <c r="AY5278" s="10"/>
      <c r="AZ5278" s="10">
        <v>1</v>
      </c>
      <c r="BA5278" t="s">
        <v>22</v>
      </c>
      <c r="BB5278" t="s">
        <v>88</v>
      </c>
      <c r="BD5278" s="39" t="str">
        <f t="shared" si="166"/>
        <v>6068890128_ID-11638784676Olay</v>
      </c>
      <c r="BE5278" t="s">
        <v>17438</v>
      </c>
      <c r="BF5278" t="s">
        <v>17364</v>
      </c>
    </row>
    <row r="5279" spans="2:58" ht="13.5" customHeight="1" x14ac:dyDescent="0.35">
      <c r="B5279" s="10" t="s">
        <v>17</v>
      </c>
      <c r="C5279" s="10" t="s">
        <v>2329</v>
      </c>
      <c r="D5279" s="10" t="s">
        <v>294</v>
      </c>
      <c r="E5279" s="10" t="s">
        <v>295</v>
      </c>
      <c r="F5279" s="10" t="s">
        <v>11190</v>
      </c>
      <c r="G5279" s="137" t="s">
        <v>18218</v>
      </c>
      <c r="H5279" s="10"/>
      <c r="I5279" s="113" t="s">
        <v>11243</v>
      </c>
      <c r="J5279" s="173" t="s">
        <v>19691</v>
      </c>
      <c r="K5279" s="10" t="s">
        <v>18219</v>
      </c>
      <c r="L5279" s="98">
        <f>IFERROR(VLOOKUP($F5279&amp;$C5279,Sales!$J:$W,9,0),0)</f>
        <v>0</v>
      </c>
      <c r="M5279" s="98">
        <f>IFERROR(VLOOKUP($F5279&amp;$C5279,Sales!$J:$W,10,0),0)</f>
        <v>0</v>
      </c>
      <c r="N5279" s="98">
        <f>IFERROR(VLOOKUP($F5279&amp;$C5279,Sales!$J:$W,11,0),0)</f>
        <v>0</v>
      </c>
      <c r="O5279" s="98">
        <f>IFERROR(VLOOKUP($F5279&amp;$C5279,Sales!$J:$W,12,0),0)</f>
        <v>0</v>
      </c>
      <c r="P5279" s="98">
        <f>IFERROR(VLOOKUP($F5279&amp;$C5279,Sales!$J:$W,13,0),0)</f>
        <v>0</v>
      </c>
      <c r="Q5279" s="98">
        <f>IFERROR(VLOOKUP($F5279&amp;$C5279,Sales!$A:$H,7,0),0)</f>
        <v>0</v>
      </c>
      <c r="R5279" s="41" t="str">
        <f t="shared" si="165"/>
        <v>ERROR</v>
      </c>
      <c r="S5279" s="15"/>
      <c r="T5279" s="15"/>
      <c r="U5279" s="15"/>
      <c r="V5279" s="15"/>
      <c r="W5279" s="15"/>
      <c r="X5279" s="15"/>
      <c r="Y5279" s="41"/>
      <c r="Z5279" s="41"/>
      <c r="AA5279" s="41"/>
      <c r="AB5279" s="15"/>
      <c r="AC5279" s="15"/>
      <c r="AD5279" s="15"/>
      <c r="AE5279" s="15"/>
      <c r="AF5279" s="15"/>
      <c r="AG5279" s="15"/>
      <c r="AH5279" s="15"/>
      <c r="AI5279" s="15"/>
      <c r="AJ5279" s="41"/>
      <c r="AK5279" s="15"/>
      <c r="AL5279" s="15"/>
      <c r="AM5279" s="15"/>
      <c r="AN5279" s="15"/>
      <c r="AO5279" s="15"/>
      <c r="AP5279" s="15"/>
      <c r="AQ5279" s="15"/>
      <c r="AR5279" s="15"/>
      <c r="AS5279" s="15"/>
      <c r="AT5279" s="15"/>
      <c r="AU5279" s="15"/>
      <c r="AV5279" s="15"/>
      <c r="AW5279" s="15"/>
      <c r="AX5279" s="15"/>
      <c r="AY5279" s="10"/>
      <c r="AZ5279" s="10">
        <v>1</v>
      </c>
      <c r="BA5279" t="s">
        <v>22</v>
      </c>
      <c r="BB5279" t="s">
        <v>88</v>
      </c>
      <c r="BD5279" s="39" t="str">
        <f t="shared" si="166"/>
        <v>6068954889_ID-11638890470Olay</v>
      </c>
    </row>
    <row r="5280" spans="2:58" ht="13.5" customHeight="1" x14ac:dyDescent="0.35">
      <c r="B5280" s="10" t="s">
        <v>17</v>
      </c>
      <c r="C5280" s="10" t="s">
        <v>2329</v>
      </c>
      <c r="D5280" s="10" t="s">
        <v>294</v>
      </c>
      <c r="E5280" s="10" t="s">
        <v>295</v>
      </c>
      <c r="F5280" s="10" t="s">
        <v>11193</v>
      </c>
      <c r="G5280" s="137" t="s">
        <v>18220</v>
      </c>
      <c r="H5280" s="10"/>
      <c r="I5280" s="113" t="s">
        <v>11241</v>
      </c>
      <c r="J5280" s="173" t="s">
        <v>19692</v>
      </c>
      <c r="K5280" s="10" t="s">
        <v>18221</v>
      </c>
      <c r="L5280" s="98">
        <f>IFERROR(VLOOKUP($F5280&amp;$C5280,Sales!$J:$W,9,0),0)</f>
        <v>0</v>
      </c>
      <c r="M5280" s="98">
        <f>IFERROR(VLOOKUP($F5280&amp;$C5280,Sales!$J:$W,10,0),0)</f>
        <v>0</v>
      </c>
      <c r="N5280" s="98">
        <f>IFERROR(VLOOKUP($F5280&amp;$C5280,Sales!$J:$W,11,0),0)</f>
        <v>0</v>
      </c>
      <c r="O5280" s="98">
        <f>IFERROR(VLOOKUP($F5280&amp;$C5280,Sales!$J:$W,12,0),0)</f>
        <v>0</v>
      </c>
      <c r="P5280" s="98">
        <f>IFERROR(VLOOKUP($F5280&amp;$C5280,Sales!$J:$W,13,0),0)</f>
        <v>0</v>
      </c>
      <c r="Q5280" s="98">
        <f>IFERROR(VLOOKUP($F5280&amp;$C5280,Sales!$A:$H,7,0),0)</f>
        <v>0</v>
      </c>
      <c r="R5280" s="41" t="str">
        <f t="shared" si="165"/>
        <v>ERROR</v>
      </c>
      <c r="S5280" s="15"/>
      <c r="T5280" s="15"/>
      <c r="U5280" s="15"/>
      <c r="V5280" s="15"/>
      <c r="W5280" s="15"/>
      <c r="X5280" s="15"/>
      <c r="Y5280" s="41"/>
      <c r="Z5280" s="41"/>
      <c r="AA5280" s="41"/>
      <c r="AB5280" s="15"/>
      <c r="AC5280" s="15"/>
      <c r="AD5280" s="15"/>
      <c r="AE5280" s="15"/>
      <c r="AF5280" s="15"/>
      <c r="AG5280" s="15"/>
      <c r="AH5280" s="15"/>
      <c r="AI5280" s="15"/>
      <c r="AJ5280" s="41"/>
      <c r="AK5280" s="15"/>
      <c r="AL5280" s="15"/>
      <c r="AM5280" s="15"/>
      <c r="AN5280" s="15"/>
      <c r="AO5280" s="15"/>
      <c r="AP5280" s="15"/>
      <c r="AQ5280" s="15"/>
      <c r="AR5280" s="15"/>
      <c r="AS5280" s="15"/>
      <c r="AT5280" s="15"/>
      <c r="AU5280" s="15"/>
      <c r="AV5280" s="15"/>
      <c r="AW5280" s="15"/>
      <c r="AX5280" s="15"/>
      <c r="AY5280" s="10"/>
      <c r="AZ5280" s="10">
        <v>1</v>
      </c>
      <c r="BA5280" t="s">
        <v>22</v>
      </c>
      <c r="BB5280" t="s">
        <v>88</v>
      </c>
      <c r="BD5280" s="39" t="str">
        <f t="shared" si="166"/>
        <v>6069056120_ID-11638944447Olay</v>
      </c>
    </row>
    <row r="5281" spans="2:60" ht="13.5" customHeight="1" x14ac:dyDescent="0.35">
      <c r="B5281" s="10" t="s">
        <v>17</v>
      </c>
      <c r="C5281" s="10" t="s">
        <v>2329</v>
      </c>
      <c r="D5281" s="10" t="s">
        <v>294</v>
      </c>
      <c r="E5281" s="10" t="s">
        <v>295</v>
      </c>
      <c r="F5281" s="10" t="s">
        <v>11187</v>
      </c>
      <c r="G5281" s="155" t="s">
        <v>18222</v>
      </c>
      <c r="H5281" s="10"/>
      <c r="I5281" s="113" t="s">
        <v>11247</v>
      </c>
      <c r="J5281" s="173" t="s">
        <v>19693</v>
      </c>
      <c r="K5281" s="10" t="s">
        <v>18223</v>
      </c>
      <c r="L5281" s="98">
        <f>IFERROR(VLOOKUP($F5281&amp;$C5281,Sales!$J:$W,9,0),0)</f>
        <v>0</v>
      </c>
      <c r="M5281" s="98">
        <f>IFERROR(VLOOKUP($F5281&amp;$C5281,Sales!$J:$W,10,0),0)</f>
        <v>0</v>
      </c>
      <c r="N5281" s="98">
        <f>IFERROR(VLOOKUP($F5281&amp;$C5281,Sales!$J:$W,11,0),0)</f>
        <v>0</v>
      </c>
      <c r="O5281" s="98">
        <f>IFERROR(VLOOKUP($F5281&amp;$C5281,Sales!$J:$W,12,0),0)</f>
        <v>0</v>
      </c>
      <c r="P5281" s="98">
        <f>IFERROR(VLOOKUP($F5281&amp;$C5281,Sales!$J:$W,13,0),0)</f>
        <v>0</v>
      </c>
      <c r="Q5281" s="98">
        <f>IFERROR(VLOOKUP($F5281&amp;$C5281,Sales!$A:$H,7,0),0)</f>
        <v>0</v>
      </c>
      <c r="R5281" s="41" t="str">
        <f t="shared" si="165"/>
        <v>ERROR</v>
      </c>
      <c r="S5281" s="15"/>
      <c r="T5281" s="15"/>
      <c r="U5281" s="15"/>
      <c r="V5281" s="15"/>
      <c r="W5281" s="15"/>
      <c r="X5281" s="15"/>
      <c r="Y5281" s="41"/>
      <c r="Z5281" s="41"/>
      <c r="AA5281" s="41"/>
      <c r="AB5281" s="15"/>
      <c r="AC5281" s="15"/>
      <c r="AD5281" s="15"/>
      <c r="AE5281" s="15"/>
      <c r="AF5281" s="15"/>
      <c r="AG5281" s="15"/>
      <c r="AH5281" s="15"/>
      <c r="AI5281" s="15"/>
      <c r="AJ5281" s="41"/>
      <c r="AK5281" s="15"/>
      <c r="AL5281" s="15"/>
      <c r="AM5281" s="15"/>
      <c r="AN5281" s="15"/>
      <c r="AO5281" s="15"/>
      <c r="AP5281" s="15"/>
      <c r="AQ5281" s="15"/>
      <c r="AR5281" s="15"/>
      <c r="AS5281" s="15"/>
      <c r="AT5281" s="15"/>
      <c r="AU5281" s="15"/>
      <c r="AV5281" s="15"/>
      <c r="AW5281" s="15"/>
      <c r="AX5281" s="82"/>
      <c r="AY5281" s="10"/>
      <c r="AZ5281" s="10">
        <v>1</v>
      </c>
      <c r="BA5281" t="s">
        <v>22</v>
      </c>
      <c r="BB5281" t="s">
        <v>88</v>
      </c>
      <c r="BD5281" s="39" t="str">
        <f t="shared" si="166"/>
        <v>6069184267_ID-11639096389Olay</v>
      </c>
      <c r="BE5281" s="1">
        <v>44979</v>
      </c>
      <c r="BF5281" t="s">
        <v>17364</v>
      </c>
    </row>
    <row r="5282" spans="2:60" ht="13.5" customHeight="1" x14ac:dyDescent="0.35">
      <c r="B5282" s="10" t="s">
        <v>17</v>
      </c>
      <c r="C5282" s="10" t="s">
        <v>2329</v>
      </c>
      <c r="D5282" s="10" t="s">
        <v>65</v>
      </c>
      <c r="E5282" s="10" t="s">
        <v>66</v>
      </c>
      <c r="F5282" s="10" t="s">
        <v>11313</v>
      </c>
      <c r="G5282" s="137" t="s">
        <v>18224</v>
      </c>
      <c r="H5282" s="10"/>
      <c r="I5282" s="160" t="s">
        <v>11322</v>
      </c>
      <c r="J5282" s="173" t="s">
        <v>19694</v>
      </c>
      <c r="K5282" s="10" t="s">
        <v>18225</v>
      </c>
      <c r="L5282" s="98">
        <f>IFERROR(VLOOKUP($F5282&amp;$C5282,Sales!$J:$W,9,0),0)</f>
        <v>0</v>
      </c>
      <c r="M5282" s="98">
        <f>IFERROR(VLOOKUP($F5282&amp;$C5282,Sales!$J:$W,10,0),0)</f>
        <v>0</v>
      </c>
      <c r="N5282" s="98">
        <f>IFERROR(VLOOKUP($F5282&amp;$C5282,Sales!$J:$W,11,0),0)</f>
        <v>0</v>
      </c>
      <c r="O5282" s="98">
        <f>IFERROR(VLOOKUP($F5282&amp;$C5282,Sales!$J:$W,12,0),0)</f>
        <v>0</v>
      </c>
      <c r="P5282" s="98">
        <f>IFERROR(VLOOKUP($F5282&amp;$C5282,Sales!$J:$W,13,0),0)</f>
        <v>0</v>
      </c>
      <c r="Q5282" s="98">
        <f>IFERROR(VLOOKUP($F5282&amp;$C5282,Sales!$A:$H,7,0),0)</f>
        <v>0</v>
      </c>
      <c r="R5282" s="41">
        <f t="shared" si="165"/>
        <v>1</v>
      </c>
      <c r="S5282" s="15">
        <v>1</v>
      </c>
      <c r="T5282" s="15"/>
      <c r="U5282" s="15"/>
      <c r="V5282" s="15">
        <v>1</v>
      </c>
      <c r="W5282" s="15">
        <v>1</v>
      </c>
      <c r="X5282" s="15">
        <v>1</v>
      </c>
      <c r="Y5282" s="41">
        <v>1</v>
      </c>
      <c r="Z5282" s="41">
        <v>1</v>
      </c>
      <c r="AA5282" s="15"/>
      <c r="AB5282" s="15"/>
      <c r="AC5282" s="15"/>
      <c r="AD5282" s="15"/>
      <c r="AE5282" s="15"/>
      <c r="AF5282" s="15"/>
      <c r="AG5282" s="15"/>
      <c r="AH5282" s="15"/>
      <c r="AI5282" s="15"/>
      <c r="AJ5282" s="15"/>
      <c r="AK5282" s="15"/>
      <c r="AL5282" s="15"/>
      <c r="AM5282" s="15"/>
      <c r="AN5282" s="15"/>
      <c r="AO5282" s="15"/>
      <c r="AP5282" s="15"/>
      <c r="AQ5282" s="15"/>
      <c r="AR5282" s="15"/>
      <c r="AS5282" s="15"/>
      <c r="AT5282" s="15"/>
      <c r="AU5282" s="15"/>
      <c r="AV5282" s="15"/>
      <c r="AW5282" s="15"/>
      <c r="AX5282" s="82"/>
      <c r="AY5282" s="10"/>
      <c r="AZ5282" s="10">
        <v>1</v>
      </c>
      <c r="BA5282" t="s">
        <v>22</v>
      </c>
      <c r="BB5282" t="s">
        <v>23</v>
      </c>
      <c r="BD5282" s="39" t="str">
        <f t="shared" si="166"/>
        <v>6068166454_ID-11638116465Downy</v>
      </c>
    </row>
    <row r="5283" spans="2:60" ht="13.5" customHeight="1" x14ac:dyDescent="0.35">
      <c r="B5283" s="10" t="s">
        <v>17</v>
      </c>
      <c r="C5283" s="10" t="s">
        <v>2329</v>
      </c>
      <c r="D5283" s="10" t="s">
        <v>65</v>
      </c>
      <c r="E5283" s="10" t="s">
        <v>66</v>
      </c>
      <c r="F5283" s="10" t="s">
        <v>11265</v>
      </c>
      <c r="G5283" s="137" t="s">
        <v>18226</v>
      </c>
      <c r="H5283" s="10"/>
      <c r="I5283" s="160">
        <v>4987176078179</v>
      </c>
      <c r="J5283" s="173" t="s">
        <v>19695</v>
      </c>
      <c r="K5283" s="10" t="s">
        <v>11397</v>
      </c>
      <c r="L5283" s="98">
        <f>IFERROR(VLOOKUP($F5283&amp;$C5283,Sales!$J:$W,9,0),0)</f>
        <v>0</v>
      </c>
      <c r="M5283" s="98">
        <f>IFERROR(VLOOKUP($F5283&amp;$C5283,Sales!$J:$W,10,0),0)</f>
        <v>0</v>
      </c>
      <c r="N5283" s="98">
        <f>IFERROR(VLOOKUP($F5283&amp;$C5283,Sales!$J:$W,11,0),0)</f>
        <v>0</v>
      </c>
      <c r="O5283" s="98">
        <f>IFERROR(VLOOKUP($F5283&amp;$C5283,Sales!$J:$W,12,0),0)</f>
        <v>0</v>
      </c>
      <c r="P5283" s="98">
        <f>IFERROR(VLOOKUP($F5283&amp;$C5283,Sales!$J:$W,13,0),0)</f>
        <v>0</v>
      </c>
      <c r="Q5283" s="98">
        <f>IFERROR(VLOOKUP($F5283&amp;$C5283,Sales!$A:$H,7,0),0)</f>
        <v>0</v>
      </c>
      <c r="R5283" s="41">
        <f t="shared" si="165"/>
        <v>1</v>
      </c>
      <c r="S5283" s="15">
        <v>1</v>
      </c>
      <c r="T5283" s="15"/>
      <c r="U5283" s="15"/>
      <c r="V5283" s="15">
        <v>1</v>
      </c>
      <c r="W5283" s="15">
        <v>1</v>
      </c>
      <c r="X5283" s="15">
        <v>1</v>
      </c>
      <c r="Y5283" s="41">
        <v>1</v>
      </c>
      <c r="Z5283" s="41">
        <v>1</v>
      </c>
      <c r="AA5283" s="15"/>
      <c r="AB5283" s="15"/>
      <c r="AC5283" s="15"/>
      <c r="AD5283" s="15"/>
      <c r="AE5283" s="15"/>
      <c r="AF5283" s="15"/>
      <c r="AG5283" s="15"/>
      <c r="AH5283" s="15"/>
      <c r="AI5283" s="15"/>
      <c r="AJ5283" s="15"/>
      <c r="AK5283" s="15"/>
      <c r="AL5283" s="15"/>
      <c r="AM5283" s="15"/>
      <c r="AN5283" s="15"/>
      <c r="AO5283" s="15"/>
      <c r="AP5283" s="15"/>
      <c r="AQ5283" s="15"/>
      <c r="AR5283" s="15"/>
      <c r="AS5283" s="15"/>
      <c r="AT5283" s="15"/>
      <c r="AU5283" s="15"/>
      <c r="AV5283" s="15"/>
      <c r="AW5283" s="15"/>
      <c r="AX5283" s="82"/>
      <c r="AY5283" s="10"/>
      <c r="AZ5283" s="10">
        <v>1</v>
      </c>
      <c r="BA5283" t="s">
        <v>22</v>
      </c>
      <c r="BB5283" t="s">
        <v>23</v>
      </c>
      <c r="BD5283" s="39" t="str">
        <f t="shared" si="166"/>
        <v>6031488299_ID-11592504843Downy</v>
      </c>
    </row>
    <row r="5284" spans="2:60" ht="13.5" customHeight="1" x14ac:dyDescent="0.35">
      <c r="B5284" s="10" t="s">
        <v>17</v>
      </c>
      <c r="C5284" s="10" t="s">
        <v>2329</v>
      </c>
      <c r="D5284" s="10" t="s">
        <v>694</v>
      </c>
      <c r="E5284" s="10" t="s">
        <v>695</v>
      </c>
      <c r="F5284" s="10" t="s">
        <v>11532</v>
      </c>
      <c r="G5284" s="137" t="s">
        <v>18227</v>
      </c>
      <c r="H5284" s="10"/>
      <c r="I5284" s="149" t="s">
        <v>18228</v>
      </c>
      <c r="J5284" s="10" t="s">
        <v>19696</v>
      </c>
      <c r="K5284" s="10" t="s">
        <v>11535</v>
      </c>
      <c r="L5284" s="98">
        <f>IFERROR(VLOOKUP($F5284&amp;$C5284,Sales!$J:$W,9,0),0)</f>
        <v>527716</v>
      </c>
      <c r="M5284" s="98">
        <f>IFERROR(VLOOKUP($F5284&amp;$C5284,Sales!$J:$W,10,0),0)</f>
        <v>0</v>
      </c>
      <c r="N5284" s="98">
        <f>IFERROR(VLOOKUP($F5284&amp;$C5284,Sales!$J:$W,11,0),0)</f>
        <v>0</v>
      </c>
      <c r="O5284" s="98">
        <f>IFERROR(VLOOKUP($F5284&amp;$C5284,Sales!$J:$W,12,0),0)</f>
        <v>9.3333333333333339</v>
      </c>
      <c r="P5284" s="98">
        <f>IFERROR(VLOOKUP($F5284&amp;$C5284,Sales!$J:$W,13,0),0)</f>
        <v>175905.33333333334</v>
      </c>
      <c r="Q5284" s="98">
        <f>IFERROR(VLOOKUP($F5284&amp;$C5284,Sales!$A:$H,7,0),0)</f>
        <v>0</v>
      </c>
      <c r="R5284" s="41">
        <f t="shared" si="165"/>
        <v>0.5</v>
      </c>
      <c r="S5284" s="15">
        <v>1</v>
      </c>
      <c r="T5284" s="15"/>
      <c r="U5284" s="15"/>
      <c r="V5284" s="15">
        <v>1</v>
      </c>
      <c r="W5284" s="15">
        <v>1</v>
      </c>
      <c r="X5284" s="15">
        <v>0</v>
      </c>
      <c r="Y5284" s="41">
        <v>0</v>
      </c>
      <c r="Z5284" s="41">
        <v>0</v>
      </c>
      <c r="AA5284" s="15"/>
      <c r="AB5284" s="15"/>
      <c r="AC5284" s="15"/>
      <c r="AD5284" s="15"/>
      <c r="AE5284" s="15"/>
      <c r="AF5284" s="15"/>
      <c r="AG5284" s="15"/>
      <c r="AH5284" s="15"/>
      <c r="AI5284" s="15"/>
      <c r="AJ5284" s="15"/>
      <c r="AK5284" s="15"/>
      <c r="AL5284" s="15"/>
      <c r="AM5284" s="15"/>
      <c r="AN5284" s="15"/>
      <c r="AO5284" s="15"/>
      <c r="AP5284" s="15"/>
      <c r="AQ5284" s="15"/>
      <c r="AR5284" s="15"/>
      <c r="AS5284" s="15"/>
      <c r="AT5284" s="15"/>
      <c r="AU5284" s="15"/>
      <c r="AV5284" s="15"/>
      <c r="AW5284" s="15"/>
      <c r="AX5284" s="82"/>
      <c r="AY5284" s="10"/>
      <c r="AZ5284" s="10">
        <v>1</v>
      </c>
      <c r="BA5284" t="s">
        <v>22</v>
      </c>
      <c r="BB5284" t="s">
        <v>23</v>
      </c>
      <c r="BD5284" s="39" t="str">
        <f t="shared" si="166"/>
        <v>6171806621_ID-11752790661Vicks</v>
      </c>
      <c r="BE5284" s="88"/>
      <c r="BG5284" t="s">
        <v>17336</v>
      </c>
    </row>
    <row r="5285" spans="2:60" ht="13.5" customHeight="1" x14ac:dyDescent="0.35">
      <c r="B5285" s="10" t="s">
        <v>17</v>
      </c>
      <c r="C5285" s="10" t="s">
        <v>2329</v>
      </c>
      <c r="D5285" s="10" t="s">
        <v>294</v>
      </c>
      <c r="E5285" s="10" t="s">
        <v>295</v>
      </c>
      <c r="F5285" s="10" t="s">
        <v>12709</v>
      </c>
      <c r="G5285" s="137" t="s">
        <v>18229</v>
      </c>
      <c r="H5285" s="10"/>
      <c r="I5285" s="10">
        <v>4987176099303</v>
      </c>
      <c r="J5285" s="10" t="s">
        <v>19697</v>
      </c>
      <c r="K5285" s="10" t="s">
        <v>18230</v>
      </c>
      <c r="L5285" s="98">
        <f>IFERROR(VLOOKUP($F5285&amp;$C5285,Sales!$J:$W,9,0),0)</f>
        <v>0</v>
      </c>
      <c r="M5285" s="98">
        <f>IFERROR(VLOOKUP($F5285&amp;$C5285,Sales!$J:$W,10,0),0)</f>
        <v>0</v>
      </c>
      <c r="N5285" s="98">
        <f>IFERROR(VLOOKUP($F5285&amp;$C5285,Sales!$J:$W,11,0),0)</f>
        <v>0</v>
      </c>
      <c r="O5285" s="98">
        <f>IFERROR(VLOOKUP($F5285&amp;$C5285,Sales!$J:$W,12,0),0)</f>
        <v>0</v>
      </c>
      <c r="P5285" s="98">
        <f>IFERROR(VLOOKUP($F5285&amp;$C5285,Sales!$J:$W,13,0),0)</f>
        <v>0</v>
      </c>
      <c r="Q5285" s="98">
        <f>IFERROR(VLOOKUP($F5285&amp;$C5285,Sales!$A:$H,7,0),0)</f>
        <v>0</v>
      </c>
      <c r="R5285" s="41">
        <f t="shared" si="165"/>
        <v>1</v>
      </c>
      <c r="S5285" s="15">
        <v>1</v>
      </c>
      <c r="T5285" s="15"/>
      <c r="U5285" s="15"/>
      <c r="V5285" s="15">
        <v>1</v>
      </c>
      <c r="W5285" s="15">
        <v>1</v>
      </c>
      <c r="X5285" s="15">
        <v>1</v>
      </c>
      <c r="Y5285" s="41">
        <v>1</v>
      </c>
      <c r="Z5285" s="41">
        <v>1</v>
      </c>
      <c r="AA5285" s="15"/>
      <c r="AB5285" s="15"/>
      <c r="AC5285" s="15"/>
      <c r="AD5285" s="15"/>
      <c r="AE5285" s="15"/>
      <c r="AF5285" s="15"/>
      <c r="AG5285" s="15"/>
      <c r="AH5285" s="15"/>
      <c r="AI5285" s="15"/>
      <c r="AJ5285" s="15"/>
      <c r="AK5285" s="15"/>
      <c r="AL5285" s="15"/>
      <c r="AM5285" s="15"/>
      <c r="AN5285" s="15"/>
      <c r="AO5285" s="15"/>
      <c r="AP5285" s="15"/>
      <c r="AQ5285" s="15"/>
      <c r="AR5285" s="15"/>
      <c r="AS5285" s="15"/>
      <c r="AT5285" s="15"/>
      <c r="AU5285" s="15"/>
      <c r="AV5285" s="15"/>
      <c r="AW5285" s="15"/>
      <c r="AX5285" s="82"/>
      <c r="AY5285" s="10"/>
      <c r="AZ5285" s="10">
        <v>1</v>
      </c>
      <c r="BA5285" t="s">
        <v>22</v>
      </c>
      <c r="BB5285" t="s">
        <v>23</v>
      </c>
      <c r="BD5285" s="39" t="str">
        <f t="shared" si="166"/>
        <v>6429354887_ID-12201648184Olay</v>
      </c>
      <c r="BE5285" s="1"/>
    </row>
    <row r="5286" spans="2:60" ht="13.5" customHeight="1" x14ac:dyDescent="0.35">
      <c r="B5286" s="10" t="s">
        <v>17</v>
      </c>
      <c r="C5286" s="10" t="s">
        <v>2329</v>
      </c>
      <c r="D5286" s="10" t="s">
        <v>294</v>
      </c>
      <c r="E5286" s="10" t="s">
        <v>295</v>
      </c>
      <c r="F5286" s="10" t="s">
        <v>11803</v>
      </c>
      <c r="G5286" s="137" t="s">
        <v>18231</v>
      </c>
      <c r="H5286" s="10"/>
      <c r="I5286" s="149">
        <v>4987176099327</v>
      </c>
      <c r="J5286" s="10" t="s">
        <v>19698</v>
      </c>
      <c r="K5286" s="10" t="s">
        <v>18232</v>
      </c>
      <c r="L5286" s="98">
        <f>IFERROR(VLOOKUP($F5286&amp;$C5286,Sales!$J:$W,9,0),0)</f>
        <v>147605535</v>
      </c>
      <c r="M5286" s="98">
        <f>IFERROR(VLOOKUP($F5286&amp;$C5286,Sales!$J:$W,10,0),0)</f>
        <v>0</v>
      </c>
      <c r="N5286" s="98">
        <f>IFERROR(VLOOKUP($F5286&amp;$C5286,Sales!$J:$W,11,0),0)</f>
        <v>0</v>
      </c>
      <c r="O5286" s="98">
        <f>IFERROR(VLOOKUP($F5286&amp;$C5286,Sales!$J:$W,12,0),0)</f>
        <v>128.33333333333334</v>
      </c>
      <c r="P5286" s="98">
        <f>IFERROR(VLOOKUP($F5286&amp;$C5286,Sales!$J:$W,13,0),0)</f>
        <v>49201845</v>
      </c>
      <c r="Q5286" s="98">
        <f>IFERROR(VLOOKUP($F5286&amp;$C5286,Sales!$A:$H,7,0),0)</f>
        <v>0</v>
      </c>
      <c r="R5286" s="41">
        <f t="shared" si="165"/>
        <v>1</v>
      </c>
      <c r="S5286" s="15">
        <v>1</v>
      </c>
      <c r="T5286" s="15"/>
      <c r="U5286" s="15"/>
      <c r="V5286" s="15">
        <v>1</v>
      </c>
      <c r="W5286" s="15">
        <v>1</v>
      </c>
      <c r="X5286" s="15">
        <v>1</v>
      </c>
      <c r="Y5286" s="41">
        <v>1</v>
      </c>
      <c r="Z5286" s="41">
        <v>1</v>
      </c>
      <c r="AA5286" s="15"/>
      <c r="AB5286" s="15"/>
      <c r="AC5286" s="15"/>
      <c r="AD5286" s="15"/>
      <c r="AE5286" s="15"/>
      <c r="AF5286" s="15"/>
      <c r="AG5286" s="15"/>
      <c r="AH5286" s="15"/>
      <c r="AI5286" s="15"/>
      <c r="AJ5286" s="15"/>
      <c r="AK5286" s="15"/>
      <c r="AL5286" s="15"/>
      <c r="AM5286" s="15"/>
      <c r="AN5286" s="15"/>
      <c r="AO5286" s="15"/>
      <c r="AP5286" s="15"/>
      <c r="AQ5286" s="15"/>
      <c r="AR5286" s="15"/>
      <c r="AS5286" s="15"/>
      <c r="AT5286" s="15"/>
      <c r="AU5286" s="15"/>
      <c r="AV5286" s="15"/>
      <c r="AW5286" s="15"/>
      <c r="AX5286" s="82"/>
      <c r="AY5286" s="10"/>
      <c r="AZ5286" s="10">
        <v>1</v>
      </c>
      <c r="BA5286" t="s">
        <v>22</v>
      </c>
      <c r="BB5286" t="s">
        <v>23</v>
      </c>
      <c r="BD5286" s="39" t="str">
        <f t="shared" si="166"/>
        <v>6429362811_ID-12201630914Olay</v>
      </c>
    </row>
    <row r="5287" spans="2:60" ht="13.5" customHeight="1" x14ac:dyDescent="0.35">
      <c r="B5287" s="10" t="s">
        <v>17</v>
      </c>
      <c r="C5287" s="10" t="s">
        <v>2329</v>
      </c>
      <c r="D5287" s="10" t="s">
        <v>294</v>
      </c>
      <c r="E5287" s="10" t="s">
        <v>295</v>
      </c>
      <c r="F5287" s="10" t="s">
        <v>11805</v>
      </c>
      <c r="G5287" s="176" t="s">
        <v>18233</v>
      </c>
      <c r="H5287" s="10"/>
      <c r="I5287" s="149">
        <v>4987176099204</v>
      </c>
      <c r="J5287" s="10" t="s">
        <v>19699</v>
      </c>
      <c r="K5287" s="10" t="s">
        <v>18234</v>
      </c>
      <c r="L5287" s="98">
        <f>IFERROR(VLOOKUP($F5287&amp;$C5287,Sales!$J:$W,9,0),0)</f>
        <v>59452949.999999993</v>
      </c>
      <c r="M5287" s="98">
        <f>IFERROR(VLOOKUP($F5287&amp;$C5287,Sales!$J:$W,10,0),0)</f>
        <v>0</v>
      </c>
      <c r="N5287" s="98">
        <f>IFERROR(VLOOKUP($F5287&amp;$C5287,Sales!$J:$W,11,0),0)</f>
        <v>0</v>
      </c>
      <c r="O5287" s="98">
        <f>IFERROR(VLOOKUP($F5287&amp;$C5287,Sales!$J:$W,12,0),0)</f>
        <v>50</v>
      </c>
      <c r="P5287" s="98">
        <f>IFERROR(VLOOKUP($F5287&amp;$C5287,Sales!$J:$W,13,0),0)</f>
        <v>19817649.999999996</v>
      </c>
      <c r="Q5287" s="98">
        <f>IFERROR(VLOOKUP($F5287&amp;$C5287,Sales!$A:$H,7,0),0)</f>
        <v>0</v>
      </c>
      <c r="R5287" s="41" t="str">
        <f t="shared" si="165"/>
        <v>ERROR</v>
      </c>
      <c r="S5287" s="15"/>
      <c r="T5287" s="15"/>
      <c r="U5287" s="15"/>
      <c r="V5287" s="15"/>
      <c r="W5287" s="15"/>
      <c r="X5287" s="15"/>
      <c r="Y5287" s="41"/>
      <c r="Z5287" s="41"/>
      <c r="AA5287" s="41"/>
      <c r="AB5287" s="15"/>
      <c r="AC5287" s="15"/>
      <c r="AD5287" s="15"/>
      <c r="AE5287" s="15"/>
      <c r="AF5287" s="15"/>
      <c r="AG5287" s="15"/>
      <c r="AH5287" s="15"/>
      <c r="AI5287" s="15"/>
      <c r="AJ5287" s="41"/>
      <c r="AK5287" s="15"/>
      <c r="AL5287" s="15"/>
      <c r="AM5287" s="15"/>
      <c r="AN5287" s="15"/>
      <c r="AO5287" s="15"/>
      <c r="AP5287" s="15"/>
      <c r="AQ5287" s="15"/>
      <c r="AR5287" s="15"/>
      <c r="AS5287" s="15"/>
      <c r="AT5287" s="15"/>
      <c r="AU5287" s="15"/>
      <c r="AV5287" s="15"/>
      <c r="AW5287" s="15"/>
      <c r="AX5287" s="82"/>
      <c r="AY5287" s="10"/>
      <c r="AZ5287" s="10">
        <v>1</v>
      </c>
      <c r="BA5287" t="s">
        <v>22</v>
      </c>
      <c r="BB5287" t="s">
        <v>88</v>
      </c>
      <c r="BD5287" s="39" t="str">
        <f t="shared" si="166"/>
        <v>6429320972_ID-12201622063Olay</v>
      </c>
      <c r="BE5287" s="1">
        <v>45093</v>
      </c>
      <c r="BG5287" t="s">
        <v>14057</v>
      </c>
      <c r="BH5287" s="1">
        <v>45093</v>
      </c>
    </row>
    <row r="5288" spans="2:60" ht="13.5" customHeight="1" x14ac:dyDescent="0.35">
      <c r="B5288" s="10" t="s">
        <v>17</v>
      </c>
      <c r="C5288" s="10" t="s">
        <v>2329</v>
      </c>
      <c r="D5288" s="10" t="s">
        <v>294</v>
      </c>
      <c r="E5288" s="10" t="s">
        <v>295</v>
      </c>
      <c r="F5288" s="10" t="s">
        <v>11804</v>
      </c>
      <c r="G5288" s="137" t="s">
        <v>18235</v>
      </c>
      <c r="H5288" s="10"/>
      <c r="I5288" s="10">
        <v>4987176099242</v>
      </c>
      <c r="J5288" s="10" t="s">
        <v>19700</v>
      </c>
      <c r="K5288" s="10" t="s">
        <v>18236</v>
      </c>
      <c r="L5288" s="98">
        <f>IFERROR(VLOOKUP($F5288&amp;$C5288,Sales!$J:$W,9,0),0)</f>
        <v>0</v>
      </c>
      <c r="M5288" s="98">
        <f>IFERROR(VLOOKUP($F5288&amp;$C5288,Sales!$J:$W,10,0),0)</f>
        <v>451491.99999999994</v>
      </c>
      <c r="N5288" s="98">
        <f>IFERROR(VLOOKUP($F5288&amp;$C5288,Sales!$J:$W,11,0),0)</f>
        <v>33861900</v>
      </c>
      <c r="O5288" s="98">
        <f>IFERROR(VLOOKUP($F5288&amp;$C5288,Sales!$J:$W,12,0),0)</f>
        <v>50.666666666666664</v>
      </c>
      <c r="P5288" s="98">
        <f>IFERROR(VLOOKUP($F5288&amp;$C5288,Sales!$J:$W,13,0),0)</f>
        <v>11437797.333333334</v>
      </c>
      <c r="Q5288" s="98">
        <f>IFERROR(VLOOKUP($F5288&amp;$C5288,Sales!$A:$H,7,0),0)</f>
        <v>27089519.999999996</v>
      </c>
      <c r="R5288" s="41">
        <f t="shared" si="165"/>
        <v>0.83333333333333337</v>
      </c>
      <c r="S5288" s="15">
        <v>0</v>
      </c>
      <c r="T5288" s="15"/>
      <c r="U5288" s="15"/>
      <c r="V5288" s="15">
        <v>1</v>
      </c>
      <c r="W5288" s="15">
        <v>1</v>
      </c>
      <c r="X5288" s="15">
        <v>1</v>
      </c>
      <c r="Y5288" s="41">
        <v>1</v>
      </c>
      <c r="Z5288" s="41">
        <v>1</v>
      </c>
      <c r="AA5288" s="15"/>
      <c r="AB5288" s="15"/>
      <c r="AC5288" s="15"/>
      <c r="AD5288" s="15"/>
      <c r="AE5288" s="15"/>
      <c r="AF5288" s="15"/>
      <c r="AG5288" s="15"/>
      <c r="AH5288" s="15"/>
      <c r="AI5288" s="15"/>
      <c r="AJ5288" s="15"/>
      <c r="AK5288" s="15"/>
      <c r="AL5288" s="15"/>
      <c r="AM5288" s="15"/>
      <c r="AN5288" s="15"/>
      <c r="AO5288" s="15"/>
      <c r="AP5288" s="15"/>
      <c r="AQ5288" s="15"/>
      <c r="AR5288" s="15"/>
      <c r="AS5288" s="15"/>
      <c r="AT5288" s="15"/>
      <c r="AU5288" s="15"/>
      <c r="AV5288" s="15"/>
      <c r="AW5288" s="15"/>
      <c r="AX5288" s="15"/>
      <c r="AY5288" s="10"/>
      <c r="AZ5288" s="10">
        <v>1</v>
      </c>
      <c r="BA5288" t="s">
        <v>22</v>
      </c>
      <c r="BB5288" t="s">
        <v>23</v>
      </c>
      <c r="BD5288" s="39" t="str">
        <f t="shared" si="166"/>
        <v>6429346116_ID-12201620045Olay</v>
      </c>
      <c r="BG5288" t="s">
        <v>18237</v>
      </c>
    </row>
    <row r="5289" spans="2:60" ht="13.5" customHeight="1" x14ac:dyDescent="0.35">
      <c r="B5289" s="10" t="s">
        <v>17</v>
      </c>
      <c r="C5289" s="10" t="s">
        <v>2329</v>
      </c>
      <c r="D5289" s="10" t="s">
        <v>405</v>
      </c>
      <c r="E5289" s="10" t="s">
        <v>406</v>
      </c>
      <c r="F5289" s="10" t="s">
        <v>11567</v>
      </c>
      <c r="G5289" s="137" t="s">
        <v>18238</v>
      </c>
      <c r="H5289" s="10"/>
      <c r="I5289" s="149">
        <v>4987176109279</v>
      </c>
      <c r="J5289" s="10" t="s">
        <v>19701</v>
      </c>
      <c r="K5289" s="10" t="s">
        <v>11632</v>
      </c>
      <c r="L5289" s="98">
        <f>IFERROR(VLOOKUP($F5289&amp;$C5289,Sales!$J:$W,9,0),0)</f>
        <v>2002979.9999999998</v>
      </c>
      <c r="M5289" s="98">
        <f>IFERROR(VLOOKUP($F5289&amp;$C5289,Sales!$J:$W,10,0),0)</f>
        <v>286140</v>
      </c>
      <c r="N5289" s="98">
        <f>IFERROR(VLOOKUP($F5289&amp;$C5289,Sales!$J:$W,11,0),0)</f>
        <v>2289120</v>
      </c>
      <c r="O5289" s="98">
        <f>IFERROR(VLOOKUP($F5289&amp;$C5289,Sales!$J:$W,12,0),0)</f>
        <v>64</v>
      </c>
      <c r="P5289" s="98">
        <f>IFERROR(VLOOKUP($F5289&amp;$C5289,Sales!$J:$W,13,0),0)</f>
        <v>1526080</v>
      </c>
      <c r="Q5289" s="98">
        <f>IFERROR(VLOOKUP($F5289&amp;$C5289,Sales!$A:$H,7,0),0)</f>
        <v>0</v>
      </c>
      <c r="R5289" s="41">
        <f t="shared" si="165"/>
        <v>1</v>
      </c>
      <c r="S5289" s="15">
        <v>1</v>
      </c>
      <c r="T5289" s="15"/>
      <c r="U5289" s="15"/>
      <c r="V5289" s="15">
        <v>1</v>
      </c>
      <c r="W5289" s="15">
        <v>1</v>
      </c>
      <c r="X5289" s="15">
        <v>1</v>
      </c>
      <c r="Y5289" s="41">
        <v>1</v>
      </c>
      <c r="Z5289" s="41">
        <v>1</v>
      </c>
      <c r="AA5289" s="15"/>
      <c r="AB5289" s="15"/>
      <c r="AC5289" s="15"/>
      <c r="AD5289" s="15"/>
      <c r="AE5289" s="15"/>
      <c r="AF5289" s="15"/>
      <c r="AG5289" s="15"/>
      <c r="AH5289" s="15"/>
      <c r="AI5289" s="15"/>
      <c r="AJ5289" s="15"/>
      <c r="AK5289" s="15"/>
      <c r="AL5289" s="15"/>
      <c r="AM5289" s="15"/>
      <c r="AN5289" s="15"/>
      <c r="AO5289" s="15"/>
      <c r="AP5289" s="15"/>
      <c r="AQ5289" s="15"/>
      <c r="AR5289" s="15"/>
      <c r="AS5289" s="15"/>
      <c r="AT5289" s="15"/>
      <c r="AU5289" s="15"/>
      <c r="AV5289" s="15"/>
      <c r="AW5289" s="15"/>
      <c r="AX5289" s="82"/>
      <c r="AY5289" s="10"/>
      <c r="AZ5289" s="10">
        <v>1</v>
      </c>
      <c r="BA5289" t="s">
        <v>22</v>
      </c>
      <c r="BB5289" t="s">
        <v>23</v>
      </c>
      <c r="BD5289" s="39" t="str">
        <f t="shared" si="166"/>
        <v>6223290137_ID-11826316347Oral-B</v>
      </c>
    </row>
    <row r="5290" spans="2:60" ht="13.5" customHeight="1" x14ac:dyDescent="0.35">
      <c r="B5290" s="10" t="s">
        <v>17</v>
      </c>
      <c r="C5290" s="10" t="s">
        <v>2329</v>
      </c>
      <c r="D5290" s="10" t="s">
        <v>294</v>
      </c>
      <c r="E5290" s="10" t="s">
        <v>295</v>
      </c>
      <c r="F5290" s="10" t="s">
        <v>11574</v>
      </c>
      <c r="G5290" s="137" t="s">
        <v>18239</v>
      </c>
      <c r="H5290" s="10"/>
      <c r="I5290" s="10">
        <v>4987176080547</v>
      </c>
      <c r="J5290" s="10" t="s">
        <v>19702</v>
      </c>
      <c r="K5290" s="10" t="s">
        <v>11582</v>
      </c>
      <c r="L5290" s="98">
        <f>IFERROR(VLOOKUP($F5290&amp;$C5290,Sales!$J:$W,9,0),0)</f>
        <v>0</v>
      </c>
      <c r="M5290" s="98">
        <f>IFERROR(VLOOKUP($F5290&amp;$C5290,Sales!$J:$W,10,0),0)</f>
        <v>6464459.9999999991</v>
      </c>
      <c r="N5290" s="98">
        <f>IFERROR(VLOOKUP($F5290&amp;$C5290,Sales!$J:$W,11,0),0)</f>
        <v>12066991.999999998</v>
      </c>
      <c r="O5290" s="98">
        <f>IFERROR(VLOOKUP($F5290&amp;$C5290,Sales!$J:$W,12,0),0)</f>
        <v>28.666666666666668</v>
      </c>
      <c r="P5290" s="98">
        <f>IFERROR(VLOOKUP($F5290&amp;$C5290,Sales!$J:$W,13,0),0)</f>
        <v>6177150.6666666651</v>
      </c>
      <c r="Q5290" s="98">
        <f>IFERROR(VLOOKUP($F5290&amp;$C5290,Sales!$A:$H,7,0),0)</f>
        <v>0</v>
      </c>
      <c r="R5290" s="41">
        <f t="shared" si="165"/>
        <v>0.83333333333333337</v>
      </c>
      <c r="S5290" s="15">
        <v>0</v>
      </c>
      <c r="T5290" s="15"/>
      <c r="U5290" s="15"/>
      <c r="V5290" s="15">
        <v>1</v>
      </c>
      <c r="W5290" s="15">
        <v>1</v>
      </c>
      <c r="X5290" s="15">
        <v>1</v>
      </c>
      <c r="Y5290" s="41">
        <v>1</v>
      </c>
      <c r="Z5290" s="41">
        <v>1</v>
      </c>
      <c r="AA5290" s="15"/>
      <c r="AB5290" s="15"/>
      <c r="AC5290" s="15"/>
      <c r="AD5290" s="15"/>
      <c r="AE5290" s="15"/>
      <c r="AF5290" s="15"/>
      <c r="AG5290" s="15"/>
      <c r="AH5290" s="15"/>
      <c r="AI5290" s="15"/>
      <c r="AJ5290" s="15"/>
      <c r="AK5290" s="15"/>
      <c r="AL5290" s="15"/>
      <c r="AM5290" s="15"/>
      <c r="AN5290" s="15"/>
      <c r="AO5290" s="15"/>
      <c r="AP5290" s="15"/>
      <c r="AQ5290" s="15"/>
      <c r="AR5290" s="15"/>
      <c r="AS5290" s="15"/>
      <c r="AT5290" s="15"/>
      <c r="AU5290" s="15"/>
      <c r="AV5290" s="15"/>
      <c r="AW5290" s="15"/>
      <c r="AX5290" s="82"/>
      <c r="AY5290" s="10"/>
      <c r="AZ5290" s="10">
        <v>1</v>
      </c>
      <c r="BA5290" t="s">
        <v>22</v>
      </c>
      <c r="BB5290" t="s">
        <v>23</v>
      </c>
      <c r="BD5290" s="39" t="str">
        <f t="shared" si="166"/>
        <v>6222724096_ID-11825666156Olay</v>
      </c>
      <c r="BE5290" s="1">
        <v>45050</v>
      </c>
      <c r="BF5290" t="s">
        <v>19048</v>
      </c>
      <c r="BG5290" t="s">
        <v>18721</v>
      </c>
    </row>
    <row r="5291" spans="2:60" ht="13.5" customHeight="1" x14ac:dyDescent="0.35">
      <c r="B5291" s="10" t="s">
        <v>17</v>
      </c>
      <c r="C5291" s="10" t="s">
        <v>2329</v>
      </c>
      <c r="D5291" s="10" t="s">
        <v>294</v>
      </c>
      <c r="E5291" s="10" t="s">
        <v>295</v>
      </c>
      <c r="F5291" s="10" t="s">
        <v>11575</v>
      </c>
      <c r="G5291" s="137" t="s">
        <v>18240</v>
      </c>
      <c r="H5291" s="10"/>
      <c r="I5291" s="10">
        <v>4987176080561</v>
      </c>
      <c r="J5291" s="10" t="s">
        <v>19703</v>
      </c>
      <c r="K5291" s="10" t="s">
        <v>11584</v>
      </c>
      <c r="L5291" s="98">
        <f>IFERROR(VLOOKUP($F5291&amp;$C5291,Sales!$J:$W,9,0),0)</f>
        <v>0</v>
      </c>
      <c r="M5291" s="98">
        <f>IFERROR(VLOOKUP($F5291&amp;$C5291,Sales!$J:$W,10,0),0)</f>
        <v>0</v>
      </c>
      <c r="N5291" s="98">
        <f>IFERROR(VLOOKUP($F5291&amp;$C5291,Sales!$J:$W,11,0),0)</f>
        <v>32106817.999999996</v>
      </c>
      <c r="O5291" s="98">
        <f>IFERROR(VLOOKUP($F5291&amp;$C5291,Sales!$J:$W,12,0),0)</f>
        <v>49.666666666666664</v>
      </c>
      <c r="P5291" s="98">
        <f>IFERROR(VLOOKUP($F5291&amp;$C5291,Sales!$J:$W,13,0),0)</f>
        <v>10702272.666666666</v>
      </c>
      <c r="Q5291" s="98">
        <f>IFERROR(VLOOKUP($F5291&amp;$C5291,Sales!$A:$H,7,0),0)</f>
        <v>0</v>
      </c>
      <c r="R5291" s="41">
        <f t="shared" si="165"/>
        <v>1</v>
      </c>
      <c r="S5291" s="15">
        <v>1</v>
      </c>
      <c r="T5291" s="15"/>
      <c r="U5291" s="15"/>
      <c r="V5291" s="15">
        <v>1</v>
      </c>
      <c r="W5291" s="15">
        <v>1</v>
      </c>
      <c r="X5291" s="15">
        <v>1</v>
      </c>
      <c r="Y5291" s="41">
        <v>1</v>
      </c>
      <c r="Z5291" s="41">
        <v>1</v>
      </c>
      <c r="AA5291" s="15"/>
      <c r="AB5291" s="15"/>
      <c r="AC5291" s="15"/>
      <c r="AD5291" s="15"/>
      <c r="AE5291" s="15"/>
      <c r="AF5291" s="15"/>
      <c r="AG5291" s="15"/>
      <c r="AH5291" s="15"/>
      <c r="AI5291" s="15"/>
      <c r="AJ5291" s="15"/>
      <c r="AK5291" s="15"/>
      <c r="AL5291" s="15"/>
      <c r="AM5291" s="15"/>
      <c r="AN5291" s="15"/>
      <c r="AO5291" s="15"/>
      <c r="AP5291" s="15"/>
      <c r="AQ5291" s="15"/>
      <c r="AR5291" s="15"/>
      <c r="AS5291" s="15"/>
      <c r="AT5291" s="15"/>
      <c r="AU5291" s="15"/>
      <c r="AV5291" s="15"/>
      <c r="AW5291" s="15"/>
      <c r="AX5291" s="82"/>
      <c r="AY5291" s="10"/>
      <c r="AZ5291" s="10">
        <v>1</v>
      </c>
      <c r="BA5291" t="s">
        <v>22</v>
      </c>
      <c r="BB5291" t="s">
        <v>23</v>
      </c>
      <c r="BD5291" s="39" t="str">
        <f t="shared" si="166"/>
        <v>6222854936_ID-11825836501Olay</v>
      </c>
      <c r="BE5291" s="1"/>
    </row>
    <row r="5292" spans="2:60" ht="13.5" customHeight="1" x14ac:dyDescent="0.35">
      <c r="B5292" s="10" t="s">
        <v>17</v>
      </c>
      <c r="C5292" s="10" t="s">
        <v>2329</v>
      </c>
      <c r="D5292" s="10" t="s">
        <v>294</v>
      </c>
      <c r="E5292" s="10" t="s">
        <v>295</v>
      </c>
      <c r="F5292" s="10" t="s">
        <v>11723</v>
      </c>
      <c r="G5292" s="137" t="s">
        <v>18241</v>
      </c>
      <c r="H5292" s="10"/>
      <c r="I5292" s="149" t="s">
        <v>11649</v>
      </c>
      <c r="J5292" s="10" t="s">
        <v>19704</v>
      </c>
      <c r="K5292" s="10" t="s">
        <v>11585</v>
      </c>
      <c r="L5292" s="98">
        <f>IFERROR(VLOOKUP($F5292&amp;$C5292,Sales!$J:$W,9,0),0)</f>
        <v>0</v>
      </c>
      <c r="M5292" s="98">
        <f>IFERROR(VLOOKUP($F5292&amp;$C5292,Sales!$J:$W,10,0),0)</f>
        <v>43096399.999999993</v>
      </c>
      <c r="N5292" s="98">
        <f>IFERROR(VLOOKUP($F5292&amp;$C5292,Sales!$J:$W,11,0),0)</f>
        <v>56887247.999999993</v>
      </c>
      <c r="O5292" s="98">
        <f>IFERROR(VLOOKUP($F5292&amp;$C5292,Sales!$J:$W,12,0),0)</f>
        <v>77.333333333333329</v>
      </c>
      <c r="P5292" s="98">
        <f>IFERROR(VLOOKUP($F5292&amp;$C5292,Sales!$J:$W,13,0),0)</f>
        <v>33327882.66666666</v>
      </c>
      <c r="Q5292" s="98">
        <f>IFERROR(VLOOKUP($F5292&amp;$C5292,Sales!$A:$H,7,0),0)</f>
        <v>0</v>
      </c>
      <c r="R5292" s="41">
        <f t="shared" si="165"/>
        <v>1</v>
      </c>
      <c r="S5292" s="15">
        <v>1</v>
      </c>
      <c r="T5292" s="15"/>
      <c r="U5292" s="15"/>
      <c r="V5292" s="15">
        <v>1</v>
      </c>
      <c r="W5292" s="15">
        <v>1</v>
      </c>
      <c r="X5292" s="15">
        <v>1</v>
      </c>
      <c r="Y5292" s="41">
        <v>1</v>
      </c>
      <c r="Z5292" s="41">
        <v>1</v>
      </c>
      <c r="AA5292" s="15"/>
      <c r="AB5292" s="15"/>
      <c r="AC5292" s="15"/>
      <c r="AD5292" s="15"/>
      <c r="AE5292" s="15"/>
      <c r="AF5292" s="15"/>
      <c r="AG5292" s="15"/>
      <c r="AH5292" s="15"/>
      <c r="AI5292" s="15"/>
      <c r="AJ5292" s="15"/>
      <c r="AK5292" s="15"/>
      <c r="AL5292" s="15"/>
      <c r="AM5292" s="15"/>
      <c r="AN5292" s="15"/>
      <c r="AO5292" s="15"/>
      <c r="AP5292" s="15"/>
      <c r="AQ5292" s="15"/>
      <c r="AR5292" s="15"/>
      <c r="AS5292" s="15"/>
      <c r="AT5292" s="15"/>
      <c r="AU5292" s="15"/>
      <c r="AV5292" s="15"/>
      <c r="AW5292" s="15"/>
      <c r="AX5292" s="82"/>
      <c r="AY5292" s="10"/>
      <c r="AZ5292" s="10">
        <v>1</v>
      </c>
      <c r="BA5292" t="s">
        <v>22</v>
      </c>
      <c r="BB5292" t="s">
        <v>23</v>
      </c>
      <c r="BD5292" s="39" t="str">
        <f t="shared" si="166"/>
        <v>6222894831_ID-11825884240Olay</v>
      </c>
      <c r="BE5292" s="1">
        <v>45070</v>
      </c>
      <c r="BF5292" t="s">
        <v>14057</v>
      </c>
    </row>
    <row r="5293" spans="2:60" ht="13.5" customHeight="1" x14ac:dyDescent="0.35">
      <c r="B5293" s="10" t="s">
        <v>17</v>
      </c>
      <c r="C5293" s="10" t="s">
        <v>2329</v>
      </c>
      <c r="D5293" s="10" t="s">
        <v>294</v>
      </c>
      <c r="E5293" s="10" t="s">
        <v>295</v>
      </c>
      <c r="F5293" s="10" t="s">
        <v>11724</v>
      </c>
      <c r="G5293" s="137" t="s">
        <v>18242</v>
      </c>
      <c r="H5293" s="10"/>
      <c r="I5293" s="10" t="s">
        <v>11651</v>
      </c>
      <c r="J5293" s="10" t="s">
        <v>19705</v>
      </c>
      <c r="K5293" s="10" t="s">
        <v>11653</v>
      </c>
      <c r="L5293" s="98">
        <f>IFERROR(VLOOKUP($F5293&amp;$C5293,Sales!$J:$W,9,0),0)</f>
        <v>0</v>
      </c>
      <c r="M5293" s="98">
        <f>IFERROR(VLOOKUP($F5293&amp;$C5293,Sales!$J:$W,10,0),0)</f>
        <v>0</v>
      </c>
      <c r="N5293" s="98">
        <f>IFERROR(VLOOKUP($F5293&amp;$C5293,Sales!$J:$W,11,0),0)</f>
        <v>54603251.999999993</v>
      </c>
      <c r="O5293" s="98">
        <f>IFERROR(VLOOKUP($F5293&amp;$C5293,Sales!$J:$W,12,0),0)</f>
        <v>44</v>
      </c>
      <c r="P5293" s="98">
        <f>IFERROR(VLOOKUP($F5293&amp;$C5293,Sales!$J:$W,13,0),0)</f>
        <v>18201083.999999996</v>
      </c>
      <c r="Q5293" s="98">
        <f>IFERROR(VLOOKUP($F5293&amp;$C5293,Sales!$A:$H,7,0),0)</f>
        <v>0</v>
      </c>
      <c r="R5293" s="41">
        <f t="shared" si="165"/>
        <v>1</v>
      </c>
      <c r="S5293" s="15">
        <v>1</v>
      </c>
      <c r="T5293" s="15"/>
      <c r="U5293" s="15"/>
      <c r="V5293" s="15">
        <v>1</v>
      </c>
      <c r="W5293" s="15">
        <v>1</v>
      </c>
      <c r="X5293" s="15">
        <v>1</v>
      </c>
      <c r="Y5293" s="41">
        <v>1</v>
      </c>
      <c r="Z5293" s="41">
        <v>1</v>
      </c>
      <c r="AA5293" s="15"/>
      <c r="AB5293" s="15"/>
      <c r="AC5293" s="15"/>
      <c r="AD5293" s="15"/>
      <c r="AE5293" s="15"/>
      <c r="AF5293" s="15"/>
      <c r="AG5293" s="15"/>
      <c r="AH5293" s="15"/>
      <c r="AI5293" s="15"/>
      <c r="AJ5293" s="15"/>
      <c r="AK5293" s="15"/>
      <c r="AL5293" s="15"/>
      <c r="AM5293" s="15"/>
      <c r="AN5293" s="15"/>
      <c r="AO5293" s="15"/>
      <c r="AP5293" s="15"/>
      <c r="AQ5293" s="15"/>
      <c r="AR5293" s="15"/>
      <c r="AS5293" s="15"/>
      <c r="AT5293" s="15"/>
      <c r="AU5293" s="15"/>
      <c r="AV5293" s="15"/>
      <c r="AW5293" s="15"/>
      <c r="AX5293" s="82"/>
      <c r="AY5293" s="10"/>
      <c r="AZ5293" s="10">
        <v>1</v>
      </c>
      <c r="BA5293" t="s">
        <v>22</v>
      </c>
      <c r="BB5293" t="s">
        <v>23</v>
      </c>
      <c r="BD5293" s="39" t="str">
        <f t="shared" si="166"/>
        <v>6222918946_ID-11825918263Olay</v>
      </c>
      <c r="BE5293" s="1"/>
    </row>
    <row r="5294" spans="2:60" ht="13.5" customHeight="1" x14ac:dyDescent="0.35">
      <c r="B5294" s="10" t="s">
        <v>17</v>
      </c>
      <c r="C5294" s="10" t="s">
        <v>2329</v>
      </c>
      <c r="D5294" s="10" t="s">
        <v>119</v>
      </c>
      <c r="E5294" s="10" t="s">
        <v>120</v>
      </c>
      <c r="F5294" s="10" t="s">
        <v>13357</v>
      </c>
      <c r="G5294" s="137" t="s">
        <v>18243</v>
      </c>
      <c r="H5294" s="10"/>
      <c r="I5294" s="149">
        <v>4987176095763</v>
      </c>
      <c r="J5294" s="162" t="s">
        <v>19706</v>
      </c>
      <c r="K5294" s="10" t="s">
        <v>18244</v>
      </c>
      <c r="L5294" s="98">
        <f>IFERROR(VLOOKUP($F5294&amp;$C5294,Sales!$J:$W,9,0),0)</f>
        <v>7491116</v>
      </c>
      <c r="M5294" s="98">
        <f>IFERROR(VLOOKUP($F5294&amp;$C5294,Sales!$J:$W,10,0),0)</f>
        <v>3484239.9999999995</v>
      </c>
      <c r="N5294" s="98">
        <f>IFERROR(VLOOKUP($F5294&amp;$C5294,Sales!$J:$W,11,0),0)</f>
        <v>12543263.999999998</v>
      </c>
      <c r="O5294" s="98">
        <f>IFERROR(VLOOKUP($F5294&amp;$C5294,Sales!$J:$W,12,0),0)</f>
        <v>180</v>
      </c>
      <c r="P5294" s="98">
        <f>IFERROR(VLOOKUP($F5294&amp;$C5294,Sales!$J:$W,13,0),0)</f>
        <v>7839540</v>
      </c>
      <c r="Q5294" s="98">
        <f>IFERROR(VLOOKUP($F5294&amp;$C5294,Sales!$A:$H,7,0),0)</f>
        <v>0</v>
      </c>
      <c r="R5294" s="41">
        <f t="shared" si="165"/>
        <v>1</v>
      </c>
      <c r="S5294" s="15">
        <v>1</v>
      </c>
      <c r="T5294" s="15"/>
      <c r="U5294" s="15"/>
      <c r="V5294" s="15">
        <v>1</v>
      </c>
      <c r="W5294" s="15">
        <v>1</v>
      </c>
      <c r="X5294" s="15">
        <v>1</v>
      </c>
      <c r="Y5294" s="41">
        <v>1</v>
      </c>
      <c r="Z5294" s="41">
        <v>1</v>
      </c>
      <c r="AA5294" s="15"/>
      <c r="AB5294" s="15"/>
      <c r="AC5294" s="15"/>
      <c r="AD5294" s="15"/>
      <c r="AE5294" s="15"/>
      <c r="AF5294" s="15"/>
      <c r="AG5294" s="15"/>
      <c r="AH5294" s="15"/>
      <c r="AI5294" s="15"/>
      <c r="AJ5294" s="15"/>
      <c r="AK5294" s="15"/>
      <c r="AL5294" s="15"/>
      <c r="AM5294" s="15"/>
      <c r="AN5294" s="15"/>
      <c r="AO5294" s="15"/>
      <c r="AP5294" s="15"/>
      <c r="AQ5294" s="15"/>
      <c r="AR5294" s="15"/>
      <c r="AS5294" s="15"/>
      <c r="AT5294" s="15"/>
      <c r="AU5294" s="15"/>
      <c r="AV5294" s="15"/>
      <c r="AW5294" s="15"/>
      <c r="AX5294" s="82"/>
      <c r="AY5294" s="10"/>
      <c r="AZ5294" s="10">
        <v>1</v>
      </c>
      <c r="BA5294" t="s">
        <v>22</v>
      </c>
      <c r="BB5294" t="s">
        <v>23</v>
      </c>
      <c r="BD5294" s="39" t="str">
        <f t="shared" si="166"/>
        <v>6590058119_ID-12528044246Gillette</v>
      </c>
    </row>
    <row r="5295" spans="2:60" ht="13.5" customHeight="1" x14ac:dyDescent="0.35">
      <c r="B5295" s="10" t="s">
        <v>17</v>
      </c>
      <c r="C5295" s="10" t="s">
        <v>2329</v>
      </c>
      <c r="D5295" s="10" t="s">
        <v>119</v>
      </c>
      <c r="E5295" s="10" t="s">
        <v>120</v>
      </c>
      <c r="F5295" s="10" t="s">
        <v>13380</v>
      </c>
      <c r="G5295" s="137" t="s">
        <v>18245</v>
      </c>
      <c r="H5295" s="10"/>
      <c r="I5295" s="149">
        <v>4902430508377</v>
      </c>
      <c r="J5295" s="162" t="s">
        <v>19707</v>
      </c>
      <c r="K5295" s="10" t="s">
        <v>18246</v>
      </c>
      <c r="L5295" s="98">
        <f>IFERROR(VLOOKUP($F5295&amp;$C5295,Sales!$J:$W,9,0),0)</f>
        <v>844435.99999999988</v>
      </c>
      <c r="M5295" s="98">
        <f>IFERROR(VLOOKUP($F5295&amp;$C5295,Sales!$J:$W,10,0),0)</f>
        <v>533327.99999999988</v>
      </c>
      <c r="N5295" s="98">
        <f>IFERROR(VLOOKUP($F5295&amp;$C5295,Sales!$J:$W,11,0),0)</f>
        <v>12799871.999999998</v>
      </c>
      <c r="O5295" s="98">
        <f>IFERROR(VLOOKUP($F5295&amp;$C5295,Sales!$J:$W,12,0),0)</f>
        <v>106.33333333333333</v>
      </c>
      <c r="P5295" s="98">
        <f>IFERROR(VLOOKUP($F5295&amp;$C5295,Sales!$J:$W,13,0),0)</f>
        <v>4725878.666666666</v>
      </c>
      <c r="Q5295" s="98">
        <f>IFERROR(VLOOKUP($F5295&amp;$C5295,Sales!$A:$H,7,0),0)</f>
        <v>0</v>
      </c>
      <c r="R5295" s="41">
        <f t="shared" si="165"/>
        <v>1</v>
      </c>
      <c r="S5295" s="15">
        <v>1</v>
      </c>
      <c r="T5295" s="15"/>
      <c r="U5295" s="15"/>
      <c r="V5295" s="15">
        <v>1</v>
      </c>
      <c r="W5295" s="15">
        <v>1</v>
      </c>
      <c r="X5295" s="15">
        <v>1</v>
      </c>
      <c r="Y5295" s="41">
        <v>1</v>
      </c>
      <c r="Z5295" s="41">
        <v>1</v>
      </c>
      <c r="AA5295" s="15"/>
      <c r="AB5295" s="15"/>
      <c r="AC5295" s="15"/>
      <c r="AD5295" s="15"/>
      <c r="AE5295" s="15"/>
      <c r="AF5295" s="15"/>
      <c r="AG5295" s="15"/>
      <c r="AH5295" s="15"/>
      <c r="AI5295" s="15"/>
      <c r="AJ5295" s="15"/>
      <c r="AK5295" s="15"/>
      <c r="AL5295" s="15"/>
      <c r="AM5295" s="15"/>
      <c r="AN5295" s="15"/>
      <c r="AO5295" s="15"/>
      <c r="AP5295" s="15"/>
      <c r="AQ5295" s="15"/>
      <c r="AR5295" s="15"/>
      <c r="AS5295" s="15"/>
      <c r="AT5295" s="15"/>
      <c r="AU5295" s="15"/>
      <c r="AV5295" s="15"/>
      <c r="AW5295" s="15"/>
      <c r="AX5295" s="82"/>
      <c r="AY5295" s="10"/>
      <c r="AZ5295" s="10">
        <v>1</v>
      </c>
      <c r="BA5295" t="s">
        <v>22</v>
      </c>
      <c r="BB5295" t="s">
        <v>23</v>
      </c>
      <c r="BD5295" s="39" t="str">
        <f t="shared" si="166"/>
        <v>6590016981_ID-12528000673Gillette</v>
      </c>
      <c r="BG5295" t="s">
        <v>18247</v>
      </c>
    </row>
    <row r="5296" spans="2:60" ht="13.5" customHeight="1" x14ac:dyDescent="0.35">
      <c r="B5296" s="10" t="s">
        <v>17</v>
      </c>
      <c r="C5296" s="10" t="s">
        <v>2329</v>
      </c>
      <c r="D5296" s="10" t="s">
        <v>193</v>
      </c>
      <c r="E5296" s="10" t="s">
        <v>194</v>
      </c>
      <c r="F5296" s="10"/>
      <c r="G5296" s="137" t="s">
        <v>18248</v>
      </c>
      <c r="H5296" s="10"/>
      <c r="I5296" s="10"/>
      <c r="J5296" s="162" t="s">
        <v>19708</v>
      </c>
      <c r="K5296" s="10" t="s">
        <v>18249</v>
      </c>
      <c r="L5296" s="98">
        <f>IFERROR(VLOOKUP($F5296&amp;$C5296,Sales!$J:$W,9,0),0)</f>
        <v>0</v>
      </c>
      <c r="M5296" s="98">
        <f>IFERROR(VLOOKUP($F5296&amp;$C5296,Sales!$J:$W,10,0),0)</f>
        <v>0</v>
      </c>
      <c r="N5296" s="98">
        <f>IFERROR(VLOOKUP($F5296&amp;$C5296,Sales!$J:$W,11,0),0)</f>
        <v>0</v>
      </c>
      <c r="O5296" s="98">
        <f>IFERROR(VLOOKUP($F5296&amp;$C5296,Sales!$J:$W,12,0),0)</f>
        <v>0</v>
      </c>
      <c r="P5296" s="98">
        <f>IFERROR(VLOOKUP($F5296&amp;$C5296,Sales!$J:$W,13,0),0)</f>
        <v>0</v>
      </c>
      <c r="Q5296" s="98">
        <f>IFERROR(VLOOKUP($F5296&amp;$C5296,Sales!$A:$H,7,0),0)</f>
        <v>0</v>
      </c>
      <c r="R5296" s="41" t="str">
        <f t="shared" si="165"/>
        <v>ERROR</v>
      </c>
      <c r="S5296" s="15"/>
      <c r="T5296" s="15"/>
      <c r="U5296" s="15"/>
      <c r="V5296" s="15"/>
      <c r="W5296" s="15"/>
      <c r="X5296" s="15"/>
      <c r="Y5296" s="41"/>
      <c r="Z5296" s="41"/>
      <c r="AA5296" s="41"/>
      <c r="AB5296" s="15"/>
      <c r="AC5296" s="15"/>
      <c r="AD5296" s="15"/>
      <c r="AE5296" s="15"/>
      <c r="AF5296" s="15"/>
      <c r="AG5296" s="15"/>
      <c r="AH5296" s="15"/>
      <c r="AI5296" s="15"/>
      <c r="AJ5296" s="41"/>
      <c r="AK5296" s="15"/>
      <c r="AL5296" s="15"/>
      <c r="AM5296" s="15"/>
      <c r="AN5296" s="15"/>
      <c r="AO5296" s="15"/>
      <c r="AP5296" s="15"/>
      <c r="AQ5296" s="15"/>
      <c r="AR5296" s="15"/>
      <c r="AS5296" s="15"/>
      <c r="AT5296" s="15"/>
      <c r="AU5296" s="15"/>
      <c r="AV5296" s="15"/>
      <c r="AW5296" s="15"/>
      <c r="AX5296" s="82"/>
      <c r="AY5296" s="10"/>
      <c r="AZ5296" s="10">
        <v>1</v>
      </c>
      <c r="BA5296" t="s">
        <v>22</v>
      </c>
      <c r="BB5296" t="s">
        <v>88</v>
      </c>
      <c r="BD5296" s="39" t="str">
        <f t="shared" si="166"/>
        <v>6709110876_ID-12746666540Head &amp; Shoulders</v>
      </c>
      <c r="BE5296" s="81">
        <v>44893</v>
      </c>
      <c r="BF5296" t="s">
        <v>18161</v>
      </c>
    </row>
    <row r="5297" spans="2:58" ht="13.5" customHeight="1" x14ac:dyDescent="0.35">
      <c r="B5297" s="10" t="s">
        <v>17</v>
      </c>
      <c r="C5297" s="10" t="s">
        <v>2329</v>
      </c>
      <c r="D5297" s="10" t="s">
        <v>193</v>
      </c>
      <c r="E5297" s="10" t="s">
        <v>194</v>
      </c>
      <c r="F5297" s="10"/>
      <c r="G5297" s="137" t="s">
        <v>18248</v>
      </c>
      <c r="H5297" s="10"/>
      <c r="I5297" s="10"/>
      <c r="J5297" s="162" t="s">
        <v>19709</v>
      </c>
      <c r="K5297" s="10" t="s">
        <v>18250</v>
      </c>
      <c r="L5297" s="98">
        <f>IFERROR(VLOOKUP($F5297&amp;$C5297,Sales!$J:$W,9,0),0)</f>
        <v>0</v>
      </c>
      <c r="M5297" s="98">
        <f>IFERROR(VLOOKUP($F5297&amp;$C5297,Sales!$J:$W,10,0),0)</f>
        <v>0</v>
      </c>
      <c r="N5297" s="98">
        <f>IFERROR(VLOOKUP($F5297&amp;$C5297,Sales!$J:$W,11,0),0)</f>
        <v>0</v>
      </c>
      <c r="O5297" s="98">
        <f>IFERROR(VLOOKUP($F5297&amp;$C5297,Sales!$J:$W,12,0),0)</f>
        <v>0</v>
      </c>
      <c r="P5297" s="98">
        <f>IFERROR(VLOOKUP($F5297&amp;$C5297,Sales!$J:$W,13,0),0)</f>
        <v>0</v>
      </c>
      <c r="Q5297" s="98">
        <f>IFERROR(VLOOKUP($F5297&amp;$C5297,Sales!$A:$H,7,0),0)</f>
        <v>0</v>
      </c>
      <c r="R5297" s="41" t="str">
        <f t="shared" si="165"/>
        <v>ERROR</v>
      </c>
      <c r="S5297" s="15"/>
      <c r="T5297" s="15"/>
      <c r="U5297" s="15"/>
      <c r="V5297" s="15"/>
      <c r="W5297" s="15"/>
      <c r="X5297" s="15"/>
      <c r="Y5297" s="41"/>
      <c r="Z5297" s="41"/>
      <c r="AA5297" s="41"/>
      <c r="AB5297" s="15"/>
      <c r="AC5297" s="15"/>
      <c r="AD5297" s="15"/>
      <c r="AE5297" s="15"/>
      <c r="AF5297" s="15"/>
      <c r="AG5297" s="15"/>
      <c r="AH5297" s="15"/>
      <c r="AI5297" s="15"/>
      <c r="AJ5297" s="41"/>
      <c r="AK5297" s="15"/>
      <c r="AL5297" s="15"/>
      <c r="AM5297" s="15"/>
      <c r="AN5297" s="15"/>
      <c r="AO5297" s="15"/>
      <c r="AP5297" s="15"/>
      <c r="AQ5297" s="15"/>
      <c r="AR5297" s="15"/>
      <c r="AS5297" s="15"/>
      <c r="AT5297" s="15"/>
      <c r="AU5297" s="15"/>
      <c r="AV5297" s="15"/>
      <c r="AW5297" s="15"/>
      <c r="AX5297" s="82"/>
      <c r="AY5297" s="10"/>
      <c r="AZ5297" s="10">
        <v>1</v>
      </c>
      <c r="BA5297" t="s">
        <v>22</v>
      </c>
      <c r="BB5297" t="s">
        <v>88</v>
      </c>
      <c r="BD5297" s="39" t="str">
        <f t="shared" si="166"/>
        <v>6709110876_ID-12746666540Head &amp; Shoulders</v>
      </c>
      <c r="BE5297" s="81">
        <v>44893</v>
      </c>
      <c r="BF5297" t="s">
        <v>18161</v>
      </c>
    </row>
    <row r="5298" spans="2:58" ht="13.5" customHeight="1" x14ac:dyDescent="0.35">
      <c r="B5298" s="10" t="s">
        <v>17</v>
      </c>
      <c r="C5298" s="10" t="s">
        <v>2329</v>
      </c>
      <c r="D5298" s="10" t="s">
        <v>193</v>
      </c>
      <c r="E5298" s="10" t="s">
        <v>194</v>
      </c>
      <c r="F5298" s="10"/>
      <c r="G5298" s="137" t="s">
        <v>18251</v>
      </c>
      <c r="H5298" s="10"/>
      <c r="I5298" s="10"/>
      <c r="J5298" s="162" t="s">
        <v>19710</v>
      </c>
      <c r="K5298" s="10" t="s">
        <v>18252</v>
      </c>
      <c r="L5298" s="98">
        <f>IFERROR(VLOOKUP($F5298&amp;$C5298,Sales!$J:$W,9,0),0)</f>
        <v>0</v>
      </c>
      <c r="M5298" s="98">
        <f>IFERROR(VLOOKUP($F5298&amp;$C5298,Sales!$J:$W,10,0),0)</f>
        <v>0</v>
      </c>
      <c r="N5298" s="98">
        <f>IFERROR(VLOOKUP($F5298&amp;$C5298,Sales!$J:$W,11,0),0)</f>
        <v>0</v>
      </c>
      <c r="O5298" s="98">
        <f>IFERROR(VLOOKUP($F5298&amp;$C5298,Sales!$J:$W,12,0),0)</f>
        <v>0</v>
      </c>
      <c r="P5298" s="98">
        <f>IFERROR(VLOOKUP($F5298&amp;$C5298,Sales!$J:$W,13,0),0)</f>
        <v>0</v>
      </c>
      <c r="Q5298" s="98">
        <f>IFERROR(VLOOKUP($F5298&amp;$C5298,Sales!$A:$H,7,0),0)</f>
        <v>0</v>
      </c>
      <c r="R5298" s="41" t="str">
        <f t="shared" si="165"/>
        <v>ERROR</v>
      </c>
      <c r="S5298" s="15"/>
      <c r="T5298" s="15"/>
      <c r="U5298" s="15"/>
      <c r="V5298" s="15"/>
      <c r="W5298" s="15"/>
      <c r="X5298" s="15"/>
      <c r="Y5298" s="41"/>
      <c r="Z5298" s="41"/>
      <c r="AA5298" s="41"/>
      <c r="AB5298" s="15"/>
      <c r="AC5298" s="15"/>
      <c r="AD5298" s="15"/>
      <c r="AE5298" s="15"/>
      <c r="AF5298" s="15"/>
      <c r="AG5298" s="15"/>
      <c r="AH5298" s="15"/>
      <c r="AI5298" s="15"/>
      <c r="AJ5298" s="41"/>
      <c r="AK5298" s="15"/>
      <c r="AL5298" s="15"/>
      <c r="AM5298" s="15"/>
      <c r="AN5298" s="15"/>
      <c r="AO5298" s="15"/>
      <c r="AP5298" s="15"/>
      <c r="AQ5298" s="15"/>
      <c r="AR5298" s="15"/>
      <c r="AS5298" s="15"/>
      <c r="AT5298" s="15"/>
      <c r="AU5298" s="15"/>
      <c r="AV5298" s="15"/>
      <c r="AW5298" s="15"/>
      <c r="AX5298" s="82"/>
      <c r="AY5298" s="10"/>
      <c r="AZ5298" s="10">
        <v>1</v>
      </c>
      <c r="BA5298" t="s">
        <v>22</v>
      </c>
      <c r="BB5298" t="s">
        <v>88</v>
      </c>
      <c r="BD5298" s="39" t="str">
        <f t="shared" si="166"/>
        <v>6709090943_ID-12746618097Head &amp; Shoulders</v>
      </c>
      <c r="BE5298" s="81">
        <v>44893</v>
      </c>
      <c r="BF5298" t="s">
        <v>18161</v>
      </c>
    </row>
    <row r="5299" spans="2:58" ht="13.5" customHeight="1" x14ac:dyDescent="0.35">
      <c r="B5299" s="10" t="s">
        <v>17</v>
      </c>
      <c r="C5299" s="10" t="s">
        <v>2329</v>
      </c>
      <c r="D5299" s="10" t="s">
        <v>193</v>
      </c>
      <c r="E5299" s="10" t="s">
        <v>194</v>
      </c>
      <c r="F5299" s="10"/>
      <c r="G5299" s="137" t="s">
        <v>18253</v>
      </c>
      <c r="H5299" s="10"/>
      <c r="I5299" s="10"/>
      <c r="J5299" s="162" t="s">
        <v>19711</v>
      </c>
      <c r="K5299" s="10" t="s">
        <v>18254</v>
      </c>
      <c r="L5299" s="98">
        <f>IFERROR(VLOOKUP($F5299&amp;$C5299,Sales!$J:$W,9,0),0)</f>
        <v>0</v>
      </c>
      <c r="M5299" s="98">
        <f>IFERROR(VLOOKUP($F5299&amp;$C5299,Sales!$J:$W,10,0),0)</f>
        <v>0</v>
      </c>
      <c r="N5299" s="98">
        <f>IFERROR(VLOOKUP($F5299&amp;$C5299,Sales!$J:$W,11,0),0)</f>
        <v>0</v>
      </c>
      <c r="O5299" s="98">
        <f>IFERROR(VLOOKUP($F5299&amp;$C5299,Sales!$J:$W,12,0),0)</f>
        <v>0</v>
      </c>
      <c r="P5299" s="98">
        <f>IFERROR(VLOOKUP($F5299&amp;$C5299,Sales!$J:$W,13,0),0)</f>
        <v>0</v>
      </c>
      <c r="Q5299" s="98">
        <f>IFERROR(VLOOKUP($F5299&amp;$C5299,Sales!$A:$H,7,0),0)</f>
        <v>0</v>
      </c>
      <c r="R5299" s="41" t="str">
        <f t="shared" si="165"/>
        <v>ERROR</v>
      </c>
      <c r="S5299" s="15"/>
      <c r="T5299" s="15"/>
      <c r="U5299" s="15"/>
      <c r="V5299" s="15"/>
      <c r="W5299" s="15"/>
      <c r="X5299" s="15"/>
      <c r="Y5299" s="41"/>
      <c r="Z5299" s="41"/>
      <c r="AA5299" s="41"/>
      <c r="AB5299" s="15"/>
      <c r="AC5299" s="15"/>
      <c r="AD5299" s="15"/>
      <c r="AE5299" s="15"/>
      <c r="AF5299" s="15"/>
      <c r="AG5299" s="15"/>
      <c r="AH5299" s="15"/>
      <c r="AI5299" s="15"/>
      <c r="AJ5299" s="41"/>
      <c r="AK5299" s="15"/>
      <c r="AL5299" s="15"/>
      <c r="AM5299" s="15"/>
      <c r="AN5299" s="15"/>
      <c r="AO5299" s="15"/>
      <c r="AP5299" s="15"/>
      <c r="AQ5299" s="15"/>
      <c r="AR5299" s="15"/>
      <c r="AS5299" s="15"/>
      <c r="AT5299" s="15"/>
      <c r="AU5299" s="15"/>
      <c r="AV5299" s="15"/>
      <c r="AW5299" s="15"/>
      <c r="AX5299" s="82"/>
      <c r="AY5299" s="10"/>
      <c r="AZ5299" s="10">
        <v>1</v>
      </c>
      <c r="BA5299" t="s">
        <v>22</v>
      </c>
      <c r="BB5299" t="s">
        <v>88</v>
      </c>
      <c r="BD5299" s="39" t="str">
        <f t="shared" si="166"/>
        <v>6709108124_ID-12746572698Head &amp; Shoulders</v>
      </c>
      <c r="BE5299" s="81">
        <v>44893</v>
      </c>
      <c r="BF5299" t="s">
        <v>18161</v>
      </c>
    </row>
    <row r="5300" spans="2:58" ht="13.5" customHeight="1" x14ac:dyDescent="0.35">
      <c r="B5300" s="10" t="s">
        <v>17</v>
      </c>
      <c r="C5300" s="10" t="s">
        <v>2329</v>
      </c>
      <c r="D5300" s="10" t="s">
        <v>193</v>
      </c>
      <c r="E5300" s="10" t="s">
        <v>194</v>
      </c>
      <c r="F5300" s="10"/>
      <c r="G5300" s="137" t="s">
        <v>18255</v>
      </c>
      <c r="H5300" s="10"/>
      <c r="I5300" s="10"/>
      <c r="J5300" s="162" t="s">
        <v>19712</v>
      </c>
      <c r="K5300" s="10" t="s">
        <v>18256</v>
      </c>
      <c r="L5300" s="98">
        <f>IFERROR(VLOOKUP($F5300&amp;$C5300,Sales!$J:$W,9,0),0)</f>
        <v>0</v>
      </c>
      <c r="M5300" s="98">
        <f>IFERROR(VLOOKUP($F5300&amp;$C5300,Sales!$J:$W,10,0),0)</f>
        <v>0</v>
      </c>
      <c r="N5300" s="98">
        <f>IFERROR(VLOOKUP($F5300&amp;$C5300,Sales!$J:$W,11,0),0)</f>
        <v>0</v>
      </c>
      <c r="O5300" s="98">
        <f>IFERROR(VLOOKUP($F5300&amp;$C5300,Sales!$J:$W,12,0),0)</f>
        <v>0</v>
      </c>
      <c r="P5300" s="98">
        <f>IFERROR(VLOOKUP($F5300&amp;$C5300,Sales!$J:$W,13,0),0)</f>
        <v>0</v>
      </c>
      <c r="Q5300" s="98">
        <f>IFERROR(VLOOKUP($F5300&amp;$C5300,Sales!$A:$H,7,0),0)</f>
        <v>0</v>
      </c>
      <c r="R5300" s="41" t="str">
        <f t="shared" si="165"/>
        <v>ERROR</v>
      </c>
      <c r="S5300" s="15"/>
      <c r="T5300" s="15"/>
      <c r="U5300" s="15"/>
      <c r="V5300" s="15"/>
      <c r="W5300" s="15"/>
      <c r="X5300" s="15"/>
      <c r="Y5300" s="41"/>
      <c r="Z5300" s="41"/>
      <c r="AA5300" s="41"/>
      <c r="AB5300" s="15"/>
      <c r="AC5300" s="15"/>
      <c r="AD5300" s="15"/>
      <c r="AE5300" s="15"/>
      <c r="AF5300" s="15"/>
      <c r="AG5300" s="15"/>
      <c r="AH5300" s="15"/>
      <c r="AI5300" s="15"/>
      <c r="AJ5300" s="41"/>
      <c r="AK5300" s="15"/>
      <c r="AL5300" s="15"/>
      <c r="AM5300" s="15"/>
      <c r="AN5300" s="15"/>
      <c r="AO5300" s="15"/>
      <c r="AP5300" s="15"/>
      <c r="AQ5300" s="15"/>
      <c r="AR5300" s="15"/>
      <c r="AS5300" s="15"/>
      <c r="AT5300" s="15"/>
      <c r="AU5300" s="15"/>
      <c r="AV5300" s="15"/>
      <c r="AW5300" s="15"/>
      <c r="AX5300" s="82"/>
      <c r="AY5300" s="10"/>
      <c r="AZ5300" s="10">
        <v>1</v>
      </c>
      <c r="BA5300" t="s">
        <v>22</v>
      </c>
      <c r="BB5300" t="s">
        <v>88</v>
      </c>
      <c r="BD5300" s="39" t="str">
        <f t="shared" si="166"/>
        <v>6708006337_ID-12744206145Head &amp; Shoulders</v>
      </c>
      <c r="BE5300" s="81">
        <v>44883</v>
      </c>
      <c r="BF5300" t="s">
        <v>13968</v>
      </c>
    </row>
    <row r="5301" spans="2:58" ht="13.5" customHeight="1" x14ac:dyDescent="0.35">
      <c r="B5301" s="10" t="s">
        <v>17</v>
      </c>
      <c r="C5301" s="10" t="s">
        <v>2329</v>
      </c>
      <c r="D5301" s="10" t="s">
        <v>193</v>
      </c>
      <c r="E5301" s="10" t="s">
        <v>194</v>
      </c>
      <c r="F5301" s="10"/>
      <c r="G5301" s="137" t="s">
        <v>18257</v>
      </c>
      <c r="H5301" s="10"/>
      <c r="I5301" s="10"/>
      <c r="J5301" s="162" t="s">
        <v>19713</v>
      </c>
      <c r="K5301" s="10" t="s">
        <v>18258</v>
      </c>
      <c r="L5301" s="98">
        <f>IFERROR(VLOOKUP($F5301&amp;$C5301,Sales!$J:$W,9,0),0)</f>
        <v>0</v>
      </c>
      <c r="M5301" s="98">
        <f>IFERROR(VLOOKUP($F5301&amp;$C5301,Sales!$J:$W,10,0),0)</f>
        <v>0</v>
      </c>
      <c r="N5301" s="98">
        <f>IFERROR(VLOOKUP($F5301&amp;$C5301,Sales!$J:$W,11,0),0)</f>
        <v>0</v>
      </c>
      <c r="O5301" s="98">
        <f>IFERROR(VLOOKUP($F5301&amp;$C5301,Sales!$J:$W,12,0),0)</f>
        <v>0</v>
      </c>
      <c r="P5301" s="98">
        <f>IFERROR(VLOOKUP($F5301&amp;$C5301,Sales!$J:$W,13,0),0)</f>
        <v>0</v>
      </c>
      <c r="Q5301" s="98">
        <f>IFERROR(VLOOKUP($F5301&amp;$C5301,Sales!$A:$H,7,0),0)</f>
        <v>0</v>
      </c>
      <c r="R5301" s="41" t="str">
        <f t="shared" si="165"/>
        <v>ERROR</v>
      </c>
      <c r="S5301" s="15"/>
      <c r="T5301" s="15"/>
      <c r="U5301" s="15"/>
      <c r="V5301" s="15"/>
      <c r="W5301" s="15"/>
      <c r="X5301" s="15"/>
      <c r="Y5301" s="41"/>
      <c r="Z5301" s="41"/>
      <c r="AA5301" s="41"/>
      <c r="AB5301" s="15"/>
      <c r="AC5301" s="15"/>
      <c r="AD5301" s="15"/>
      <c r="AE5301" s="15"/>
      <c r="AF5301" s="15"/>
      <c r="AG5301" s="15"/>
      <c r="AH5301" s="15"/>
      <c r="AI5301" s="15"/>
      <c r="AJ5301" s="41"/>
      <c r="AK5301" s="15"/>
      <c r="AL5301" s="15"/>
      <c r="AM5301" s="15"/>
      <c r="AN5301" s="15"/>
      <c r="AO5301" s="15"/>
      <c r="AP5301" s="15"/>
      <c r="AQ5301" s="15"/>
      <c r="AR5301" s="15"/>
      <c r="AS5301" s="15"/>
      <c r="AT5301" s="15"/>
      <c r="AU5301" s="15"/>
      <c r="AV5301" s="15"/>
      <c r="AW5301" s="15"/>
      <c r="AX5301" s="82"/>
      <c r="AY5301" s="10"/>
      <c r="AZ5301" s="10">
        <v>1</v>
      </c>
      <c r="BA5301" t="s">
        <v>22</v>
      </c>
      <c r="BB5301" t="s">
        <v>88</v>
      </c>
      <c r="BD5301" s="39" t="str">
        <f t="shared" si="166"/>
        <v>6707976958_ID-12744156795Head &amp; Shoulders</v>
      </c>
      <c r="BE5301" s="81">
        <v>44883</v>
      </c>
      <c r="BF5301" t="s">
        <v>13968</v>
      </c>
    </row>
    <row r="5302" spans="2:58" ht="13.5" customHeight="1" x14ac:dyDescent="0.35">
      <c r="B5302" s="10" t="s">
        <v>17</v>
      </c>
      <c r="C5302" s="10" t="s">
        <v>2329</v>
      </c>
      <c r="D5302" s="10" t="s">
        <v>193</v>
      </c>
      <c r="E5302" s="10" t="s">
        <v>194</v>
      </c>
      <c r="F5302" s="10"/>
      <c r="G5302" s="137" t="s">
        <v>18259</v>
      </c>
      <c r="H5302" s="10"/>
      <c r="I5302" s="10"/>
      <c r="J5302" s="162" t="s">
        <v>19714</v>
      </c>
      <c r="K5302" s="10" t="s">
        <v>18260</v>
      </c>
      <c r="L5302" s="98">
        <f>IFERROR(VLOOKUP($F5302&amp;$C5302,Sales!$J:$W,9,0),0)</f>
        <v>0</v>
      </c>
      <c r="M5302" s="98">
        <f>IFERROR(VLOOKUP($F5302&amp;$C5302,Sales!$J:$W,10,0),0)</f>
        <v>0</v>
      </c>
      <c r="N5302" s="98">
        <f>IFERROR(VLOOKUP($F5302&amp;$C5302,Sales!$J:$W,11,0),0)</f>
        <v>0</v>
      </c>
      <c r="O5302" s="98">
        <f>IFERROR(VLOOKUP($F5302&amp;$C5302,Sales!$J:$W,12,0),0)</f>
        <v>0</v>
      </c>
      <c r="P5302" s="98">
        <f>IFERROR(VLOOKUP($F5302&amp;$C5302,Sales!$J:$W,13,0),0)</f>
        <v>0</v>
      </c>
      <c r="Q5302" s="98">
        <f>IFERROR(VLOOKUP($F5302&amp;$C5302,Sales!$A:$H,7,0),0)</f>
        <v>0</v>
      </c>
      <c r="R5302" s="41" t="str">
        <f t="shared" si="165"/>
        <v>ERROR</v>
      </c>
      <c r="S5302" s="15"/>
      <c r="T5302" s="15"/>
      <c r="U5302" s="15"/>
      <c r="V5302" s="15"/>
      <c r="W5302" s="15"/>
      <c r="X5302" s="15"/>
      <c r="Y5302" s="41"/>
      <c r="Z5302" s="41"/>
      <c r="AA5302" s="41"/>
      <c r="AB5302" s="15"/>
      <c r="AC5302" s="15"/>
      <c r="AD5302" s="15"/>
      <c r="AE5302" s="15"/>
      <c r="AF5302" s="15"/>
      <c r="AG5302" s="15"/>
      <c r="AH5302" s="15"/>
      <c r="AI5302" s="15"/>
      <c r="AJ5302" s="41"/>
      <c r="AK5302" s="15"/>
      <c r="AL5302" s="15"/>
      <c r="AM5302" s="15"/>
      <c r="AN5302" s="15"/>
      <c r="AO5302" s="15"/>
      <c r="AP5302" s="15"/>
      <c r="AQ5302" s="15"/>
      <c r="AR5302" s="15"/>
      <c r="AS5302" s="15"/>
      <c r="AT5302" s="15"/>
      <c r="AU5302" s="15"/>
      <c r="AV5302" s="15"/>
      <c r="AW5302" s="15"/>
      <c r="AX5302" s="82"/>
      <c r="AY5302" s="10"/>
      <c r="AZ5302" s="10">
        <v>1</v>
      </c>
      <c r="BA5302" t="s">
        <v>22</v>
      </c>
      <c r="BB5302" t="s">
        <v>88</v>
      </c>
      <c r="BD5302" s="39" t="str">
        <f t="shared" si="166"/>
        <v>6707964912_ID-12744136681Head &amp; Shoulders</v>
      </c>
      <c r="BE5302" s="88">
        <v>44910</v>
      </c>
      <c r="BF5302" t="s">
        <v>17364</v>
      </c>
    </row>
    <row r="5303" spans="2:58" ht="13.5" customHeight="1" x14ac:dyDescent="0.35">
      <c r="B5303" s="10" t="s">
        <v>17</v>
      </c>
      <c r="C5303" s="10" t="s">
        <v>2329</v>
      </c>
      <c r="D5303" s="10" t="s">
        <v>193</v>
      </c>
      <c r="E5303" s="10" t="s">
        <v>194</v>
      </c>
      <c r="F5303" s="10"/>
      <c r="G5303" s="137" t="s">
        <v>18261</v>
      </c>
      <c r="H5303" s="10"/>
      <c r="I5303" s="10"/>
      <c r="J5303" s="162" t="s">
        <v>19715</v>
      </c>
      <c r="K5303" s="10" t="s">
        <v>18262</v>
      </c>
      <c r="L5303" s="98">
        <f>IFERROR(VLOOKUP($F5303&amp;$C5303,Sales!$J:$W,9,0),0)</f>
        <v>0</v>
      </c>
      <c r="M5303" s="98">
        <f>IFERROR(VLOOKUP($F5303&amp;$C5303,Sales!$J:$W,10,0),0)</f>
        <v>0</v>
      </c>
      <c r="N5303" s="98">
        <f>IFERROR(VLOOKUP($F5303&amp;$C5303,Sales!$J:$W,11,0),0)</f>
        <v>0</v>
      </c>
      <c r="O5303" s="98">
        <f>IFERROR(VLOOKUP($F5303&amp;$C5303,Sales!$J:$W,12,0),0)</f>
        <v>0</v>
      </c>
      <c r="P5303" s="98">
        <f>IFERROR(VLOOKUP($F5303&amp;$C5303,Sales!$J:$W,13,0),0)</f>
        <v>0</v>
      </c>
      <c r="Q5303" s="98">
        <f>IFERROR(VLOOKUP($F5303&amp;$C5303,Sales!$A:$H,7,0),0)</f>
        <v>0</v>
      </c>
      <c r="R5303" s="41" t="str">
        <f t="shared" si="165"/>
        <v>ERROR</v>
      </c>
      <c r="S5303" s="15"/>
      <c r="T5303" s="15"/>
      <c r="U5303" s="15"/>
      <c r="V5303" s="15"/>
      <c r="W5303" s="15"/>
      <c r="X5303" s="15"/>
      <c r="Y5303" s="41"/>
      <c r="Z5303" s="41"/>
      <c r="AA5303" s="41"/>
      <c r="AB5303" s="15"/>
      <c r="AC5303" s="15"/>
      <c r="AD5303" s="15"/>
      <c r="AE5303" s="15"/>
      <c r="AF5303" s="15"/>
      <c r="AG5303" s="15"/>
      <c r="AH5303" s="15"/>
      <c r="AI5303" s="15"/>
      <c r="AJ5303" s="41"/>
      <c r="AK5303" s="15"/>
      <c r="AL5303" s="15"/>
      <c r="AM5303" s="15"/>
      <c r="AN5303" s="15"/>
      <c r="AO5303" s="15"/>
      <c r="AP5303" s="15"/>
      <c r="AQ5303" s="15"/>
      <c r="AR5303" s="15"/>
      <c r="AS5303" s="15"/>
      <c r="AT5303" s="15"/>
      <c r="AU5303" s="15"/>
      <c r="AV5303" s="15"/>
      <c r="AW5303" s="15"/>
      <c r="AX5303" s="82"/>
      <c r="AY5303" s="10"/>
      <c r="AZ5303" s="10">
        <v>1</v>
      </c>
      <c r="BA5303" t="s">
        <v>22</v>
      </c>
      <c r="BB5303" t="s">
        <v>88</v>
      </c>
      <c r="BD5303" s="39" t="str">
        <f t="shared" si="166"/>
        <v>6707954407_ID-12744104825Head &amp; Shoulders</v>
      </c>
      <c r="BE5303" s="88">
        <v>44910</v>
      </c>
      <c r="BF5303" t="s">
        <v>17364</v>
      </c>
    </row>
    <row r="5304" spans="2:58" ht="13.5" customHeight="1" x14ac:dyDescent="0.35">
      <c r="B5304" s="10" t="s">
        <v>17</v>
      </c>
      <c r="C5304" s="10" t="s">
        <v>2329</v>
      </c>
      <c r="D5304" s="10" t="s">
        <v>193</v>
      </c>
      <c r="E5304" s="10" t="s">
        <v>194</v>
      </c>
      <c r="F5304" s="10" t="s">
        <v>13360</v>
      </c>
      <c r="G5304" s="137" t="s">
        <v>18263</v>
      </c>
      <c r="H5304" s="10"/>
      <c r="I5304" s="10"/>
      <c r="J5304" s="162" t="s">
        <v>19716</v>
      </c>
      <c r="K5304" s="10" t="s">
        <v>18264</v>
      </c>
      <c r="L5304" s="98">
        <f>IFERROR(VLOOKUP($F5304&amp;$C5304,Sales!$J:$W,9,0),0)</f>
        <v>0</v>
      </c>
      <c r="M5304" s="98">
        <f>IFERROR(VLOOKUP($F5304&amp;$C5304,Sales!$J:$W,10,0),0)</f>
        <v>4923900</v>
      </c>
      <c r="N5304" s="98">
        <f>IFERROR(VLOOKUP($F5304&amp;$C5304,Sales!$J:$W,11,0),0)</f>
        <v>0</v>
      </c>
      <c r="O5304" s="98">
        <f>IFERROR(VLOOKUP($F5304&amp;$C5304,Sales!$J:$W,12,0),0)</f>
        <v>33.333333333333336</v>
      </c>
      <c r="P5304" s="98">
        <f>IFERROR(VLOOKUP($F5304&amp;$C5304,Sales!$J:$W,13,0),0)</f>
        <v>1641300</v>
      </c>
      <c r="Q5304" s="98">
        <f>IFERROR(VLOOKUP($F5304&amp;$C5304,Sales!$A:$H,7,0),0)</f>
        <v>0</v>
      </c>
      <c r="R5304" s="41" t="str">
        <f t="shared" si="165"/>
        <v>ERROR</v>
      </c>
      <c r="S5304" s="15"/>
      <c r="T5304" s="15"/>
      <c r="U5304" s="15"/>
      <c r="V5304" s="15"/>
      <c r="W5304" s="15"/>
      <c r="X5304" s="15"/>
      <c r="Y5304" s="41"/>
      <c r="Z5304" s="41"/>
      <c r="AA5304" s="41"/>
      <c r="AB5304" s="15"/>
      <c r="AC5304" s="15"/>
      <c r="AD5304" s="15"/>
      <c r="AE5304" s="15"/>
      <c r="AF5304" s="15"/>
      <c r="AG5304" s="15"/>
      <c r="AH5304" s="15"/>
      <c r="AI5304" s="15"/>
      <c r="AJ5304" s="41"/>
      <c r="AK5304" s="15"/>
      <c r="AL5304" s="15"/>
      <c r="AM5304" s="15"/>
      <c r="AN5304" s="15"/>
      <c r="AO5304" s="15"/>
      <c r="AP5304" s="15"/>
      <c r="AQ5304" s="15"/>
      <c r="AR5304" s="15"/>
      <c r="AS5304" s="15"/>
      <c r="AT5304" s="15"/>
      <c r="AU5304" s="15"/>
      <c r="AV5304" s="15"/>
      <c r="AW5304" s="15"/>
      <c r="AX5304" s="82"/>
      <c r="AY5304" s="10"/>
      <c r="AZ5304" s="10">
        <v>1</v>
      </c>
      <c r="BA5304" t="s">
        <v>22</v>
      </c>
      <c r="BB5304" t="s">
        <v>88</v>
      </c>
      <c r="BD5304" s="39" t="str">
        <f t="shared" si="166"/>
        <v>6651738648_ID-12649774076Head &amp; Shoulders</v>
      </c>
      <c r="BE5304" s="88">
        <v>44910</v>
      </c>
      <c r="BF5304" t="s">
        <v>17364</v>
      </c>
    </row>
    <row r="5305" spans="2:58" ht="13.5" customHeight="1" x14ac:dyDescent="0.35">
      <c r="B5305" s="10" t="s">
        <v>17</v>
      </c>
      <c r="C5305" s="10" t="s">
        <v>2329</v>
      </c>
      <c r="D5305" s="10" t="s">
        <v>193</v>
      </c>
      <c r="E5305" s="10" t="s">
        <v>194</v>
      </c>
      <c r="F5305" s="10" t="s">
        <v>13358</v>
      </c>
      <c r="G5305" s="137" t="s">
        <v>18265</v>
      </c>
      <c r="H5305" s="10"/>
      <c r="I5305" s="10"/>
      <c r="J5305" s="162" t="s">
        <v>19717</v>
      </c>
      <c r="K5305" s="10" t="s">
        <v>18266</v>
      </c>
      <c r="L5305" s="98">
        <f>IFERROR(VLOOKUP($F5305&amp;$C5305,Sales!$J:$W,9,0),0)</f>
        <v>0</v>
      </c>
      <c r="M5305" s="98">
        <f>IFERROR(VLOOKUP($F5305&amp;$C5305,Sales!$J:$W,10,0),0)</f>
        <v>0</v>
      </c>
      <c r="N5305" s="98">
        <f>IFERROR(VLOOKUP($F5305&amp;$C5305,Sales!$J:$W,11,0),0)</f>
        <v>652103.99999999988</v>
      </c>
      <c r="O5305" s="98">
        <f>IFERROR(VLOOKUP($F5305&amp;$C5305,Sales!$J:$W,12,0),0)</f>
        <v>8</v>
      </c>
      <c r="P5305" s="98">
        <f>IFERROR(VLOOKUP($F5305&amp;$C5305,Sales!$J:$W,13,0),0)</f>
        <v>217367.99999999997</v>
      </c>
      <c r="Q5305" s="98">
        <f>IFERROR(VLOOKUP($F5305&amp;$C5305,Sales!$A:$H,7,0),0)</f>
        <v>0</v>
      </c>
      <c r="R5305" s="41" t="str">
        <f t="shared" si="165"/>
        <v>ERROR</v>
      </c>
      <c r="S5305" s="15"/>
      <c r="T5305" s="15"/>
      <c r="U5305" s="15"/>
      <c r="V5305" s="15"/>
      <c r="W5305" s="15"/>
      <c r="X5305" s="15"/>
      <c r="Y5305" s="41"/>
      <c r="Z5305" s="41"/>
      <c r="AA5305" s="41"/>
      <c r="AB5305" s="15"/>
      <c r="AC5305" s="15"/>
      <c r="AD5305" s="15"/>
      <c r="AE5305" s="15"/>
      <c r="AF5305" s="15"/>
      <c r="AG5305" s="15"/>
      <c r="AH5305" s="15"/>
      <c r="AI5305" s="15"/>
      <c r="AJ5305" s="41"/>
      <c r="AK5305" s="15"/>
      <c r="AL5305" s="15"/>
      <c r="AM5305" s="15"/>
      <c r="AN5305" s="15"/>
      <c r="AO5305" s="15"/>
      <c r="AP5305" s="15"/>
      <c r="AQ5305" s="15"/>
      <c r="AR5305" s="15"/>
      <c r="AS5305" s="15"/>
      <c r="AT5305" s="15"/>
      <c r="AU5305" s="15"/>
      <c r="AV5305" s="15"/>
      <c r="AW5305" s="15"/>
      <c r="AX5305" s="82"/>
      <c r="AY5305" s="10"/>
      <c r="AZ5305" s="10">
        <v>1</v>
      </c>
      <c r="BA5305" t="s">
        <v>22</v>
      </c>
      <c r="BB5305" t="s">
        <v>88</v>
      </c>
      <c r="BD5305" s="39" t="str">
        <f t="shared" si="166"/>
        <v>6651706255_ID-12649660450Head &amp; Shoulders</v>
      </c>
      <c r="BE5305" s="81">
        <v>44883</v>
      </c>
      <c r="BF5305" t="s">
        <v>13968</v>
      </c>
    </row>
    <row r="5306" spans="2:58" ht="13.5" customHeight="1" x14ac:dyDescent="0.35">
      <c r="B5306" s="10" t="s">
        <v>17</v>
      </c>
      <c r="C5306" s="10" t="s">
        <v>2329</v>
      </c>
      <c r="D5306" s="10" t="s">
        <v>650</v>
      </c>
      <c r="E5306" s="10" t="s">
        <v>194</v>
      </c>
      <c r="F5306" s="10" t="s">
        <v>18267</v>
      </c>
      <c r="G5306" s="156" t="s">
        <v>18268</v>
      </c>
      <c r="H5306" s="10"/>
      <c r="I5306" s="10" t="s">
        <v>18269</v>
      </c>
      <c r="J5306" s="162" t="s">
        <v>19718</v>
      </c>
      <c r="K5306" s="10" t="s">
        <v>11641</v>
      </c>
      <c r="L5306" s="98">
        <f>IFERROR(VLOOKUP($F5306&amp;$C5306,Sales!$J:$W,9,0),0)</f>
        <v>0</v>
      </c>
      <c r="M5306" s="98">
        <f>IFERROR(VLOOKUP($F5306&amp;$C5306,Sales!$J:$W,10,0),0)</f>
        <v>0</v>
      </c>
      <c r="N5306" s="98">
        <f>IFERROR(VLOOKUP($F5306&amp;$C5306,Sales!$J:$W,11,0),0)</f>
        <v>1790768</v>
      </c>
      <c r="O5306" s="98">
        <f>IFERROR(VLOOKUP($F5306&amp;$C5306,Sales!$J:$W,12,0),0)</f>
        <v>9.3333333333333339</v>
      </c>
      <c r="P5306" s="98">
        <f>IFERROR(VLOOKUP($F5306&amp;$C5306,Sales!$J:$W,13,0),0)</f>
        <v>596922.66666666663</v>
      </c>
      <c r="Q5306" s="98">
        <f>IFERROR(VLOOKUP($F5306&amp;$C5306,Sales!$A:$H,7,0),0)</f>
        <v>0</v>
      </c>
      <c r="R5306" s="41" t="str">
        <f t="shared" si="165"/>
        <v>ERROR</v>
      </c>
      <c r="S5306" s="15"/>
      <c r="T5306" s="15"/>
      <c r="U5306" s="15"/>
      <c r="V5306" s="15"/>
      <c r="W5306" s="15"/>
      <c r="X5306" s="15"/>
      <c r="Y5306" s="41"/>
      <c r="Z5306" s="41"/>
      <c r="AA5306" s="41"/>
      <c r="AB5306" s="15"/>
      <c r="AC5306" s="15"/>
      <c r="AD5306" s="15"/>
      <c r="AE5306" s="15"/>
      <c r="AF5306" s="15"/>
      <c r="AG5306" s="15"/>
      <c r="AH5306" s="15"/>
      <c r="AI5306" s="15"/>
      <c r="AJ5306" s="41"/>
      <c r="AK5306" s="15"/>
      <c r="AL5306" s="15"/>
      <c r="AM5306" s="15"/>
      <c r="AN5306" s="15"/>
      <c r="AO5306" s="15"/>
      <c r="AP5306" s="15"/>
      <c r="AQ5306" s="15"/>
      <c r="AR5306" s="15"/>
      <c r="AS5306" s="15"/>
      <c r="AT5306" s="15"/>
      <c r="AU5306" s="15"/>
      <c r="AV5306" s="15"/>
      <c r="AW5306" s="15"/>
      <c r="AX5306" s="82"/>
      <c r="AY5306" s="10"/>
      <c r="AZ5306" s="10">
        <v>1</v>
      </c>
      <c r="BA5306" t="s">
        <v>22</v>
      </c>
      <c r="BB5306" t="s">
        <v>88</v>
      </c>
      <c r="BD5306" s="39" t="str">
        <f t="shared" si="166"/>
        <v>6686414842_ID-12712554099Rejoice</v>
      </c>
      <c r="BE5306" s="1">
        <v>44990</v>
      </c>
      <c r="BF5306" t="s">
        <v>17364</v>
      </c>
    </row>
    <row r="5307" spans="2:58" ht="13.5" customHeight="1" x14ac:dyDescent="0.35">
      <c r="B5307" s="10" t="s">
        <v>17</v>
      </c>
      <c r="C5307" s="10" t="s">
        <v>2329</v>
      </c>
      <c r="D5307" s="10" t="s">
        <v>650</v>
      </c>
      <c r="E5307" s="10" t="s">
        <v>194</v>
      </c>
      <c r="F5307" s="10" t="s">
        <v>11743</v>
      </c>
      <c r="G5307" s="137" t="s">
        <v>18270</v>
      </c>
      <c r="H5307" s="10"/>
      <c r="I5307" s="149" t="s">
        <v>11826</v>
      </c>
      <c r="J5307" s="162" t="s">
        <v>19719</v>
      </c>
      <c r="K5307" s="10" t="s">
        <v>11636</v>
      </c>
      <c r="L5307" s="98">
        <f>IFERROR(VLOOKUP($F5307&amp;$C5307,Sales!$J:$W,9,0),0)</f>
        <v>0</v>
      </c>
      <c r="M5307" s="98">
        <f>IFERROR(VLOOKUP($F5307&amp;$C5307,Sales!$J:$W,10,0),0)</f>
        <v>0</v>
      </c>
      <c r="N5307" s="98">
        <f>IFERROR(VLOOKUP($F5307&amp;$C5307,Sales!$J:$W,11,0),0)</f>
        <v>775451.99999999988</v>
      </c>
      <c r="O5307" s="98">
        <f>IFERROR(VLOOKUP($F5307&amp;$C5307,Sales!$J:$W,12,0),0)</f>
        <v>4</v>
      </c>
      <c r="P5307" s="98">
        <f>IFERROR(VLOOKUP($F5307&amp;$C5307,Sales!$J:$W,13,0),0)</f>
        <v>258483.99999999997</v>
      </c>
      <c r="Q5307" s="98">
        <f>IFERROR(VLOOKUP($F5307&amp;$C5307,Sales!$A:$H,7,0),0)</f>
        <v>0</v>
      </c>
      <c r="R5307" s="41">
        <f t="shared" si="165"/>
        <v>1</v>
      </c>
      <c r="S5307" s="15">
        <v>1</v>
      </c>
      <c r="T5307" s="15"/>
      <c r="U5307" s="15"/>
      <c r="V5307" s="15">
        <v>1</v>
      </c>
      <c r="W5307" s="15">
        <v>1</v>
      </c>
      <c r="X5307" s="15">
        <v>1</v>
      </c>
      <c r="Y5307" s="41">
        <v>1</v>
      </c>
      <c r="Z5307" s="41">
        <v>1</v>
      </c>
      <c r="AA5307" s="15"/>
      <c r="AB5307" s="15"/>
      <c r="AC5307" s="15"/>
      <c r="AD5307" s="15"/>
      <c r="AE5307" s="15"/>
      <c r="AF5307" s="15"/>
      <c r="AG5307" s="15"/>
      <c r="AH5307" s="15"/>
      <c r="AI5307" s="15"/>
      <c r="AJ5307" s="15"/>
      <c r="AK5307" s="15"/>
      <c r="AL5307" s="15"/>
      <c r="AM5307" s="15"/>
      <c r="AN5307" s="15"/>
      <c r="AO5307" s="15"/>
      <c r="AP5307" s="15"/>
      <c r="AQ5307" s="15"/>
      <c r="AR5307" s="15"/>
      <c r="AS5307" s="15"/>
      <c r="AT5307" s="15"/>
      <c r="AU5307" s="15"/>
      <c r="AV5307" s="15"/>
      <c r="AW5307" s="15"/>
      <c r="AX5307" s="82"/>
      <c r="AY5307" s="10"/>
      <c r="AZ5307" s="10">
        <v>1</v>
      </c>
      <c r="BA5307" t="s">
        <v>22</v>
      </c>
      <c r="BB5307" t="s">
        <v>23</v>
      </c>
      <c r="BD5307" s="39" t="str">
        <f t="shared" si="166"/>
        <v>6686412391_ID-12712516319Rejoice</v>
      </c>
    </row>
    <row r="5308" spans="2:58" ht="13.5" customHeight="1" x14ac:dyDescent="0.35">
      <c r="B5308" s="10" t="s">
        <v>17</v>
      </c>
      <c r="C5308" s="10" t="s">
        <v>2329</v>
      </c>
      <c r="D5308" s="10" t="s">
        <v>650</v>
      </c>
      <c r="E5308" s="10" t="s">
        <v>194</v>
      </c>
      <c r="F5308" s="10" t="s">
        <v>11742</v>
      </c>
      <c r="G5308" s="137" t="s">
        <v>18271</v>
      </c>
      <c r="H5308" s="10"/>
      <c r="I5308" s="149" t="s">
        <v>11825</v>
      </c>
      <c r="J5308" s="162" t="s">
        <v>19720</v>
      </c>
      <c r="K5308" s="10" t="s">
        <v>11633</v>
      </c>
      <c r="L5308" s="98">
        <f>IFERROR(VLOOKUP($F5308&amp;$C5308,Sales!$J:$W,9,0),0)</f>
        <v>301566.99999999994</v>
      </c>
      <c r="M5308" s="98">
        <f>IFERROR(VLOOKUP($F5308&amp;$C5308,Sales!$J:$W,10,0),0)</f>
        <v>1033944</v>
      </c>
      <c r="N5308" s="98">
        <f>IFERROR(VLOOKUP($F5308&amp;$C5308,Sales!$J:$W,11,0),0)</f>
        <v>516972</v>
      </c>
      <c r="O5308" s="98">
        <f>IFERROR(VLOOKUP($F5308&amp;$C5308,Sales!$J:$W,12,0),0)</f>
        <v>14.333333333333334</v>
      </c>
      <c r="P5308" s="98">
        <f>IFERROR(VLOOKUP($F5308&amp;$C5308,Sales!$J:$W,13,0),0)</f>
        <v>617494.33333333337</v>
      </c>
      <c r="Q5308" s="98">
        <f>IFERROR(VLOOKUP($F5308&amp;$C5308,Sales!$A:$H,7,0),0)</f>
        <v>0</v>
      </c>
      <c r="R5308" s="41">
        <f t="shared" si="165"/>
        <v>1</v>
      </c>
      <c r="S5308" s="15">
        <v>1</v>
      </c>
      <c r="T5308" s="15"/>
      <c r="U5308" s="15"/>
      <c r="V5308" s="15">
        <v>1</v>
      </c>
      <c r="W5308" s="15">
        <v>1</v>
      </c>
      <c r="X5308" s="15">
        <v>1</v>
      </c>
      <c r="Y5308" s="41">
        <v>1</v>
      </c>
      <c r="Z5308" s="41">
        <v>1</v>
      </c>
      <c r="AA5308" s="15"/>
      <c r="AB5308" s="15"/>
      <c r="AC5308" s="15"/>
      <c r="AD5308" s="15"/>
      <c r="AE5308" s="15"/>
      <c r="AF5308" s="15"/>
      <c r="AG5308" s="15"/>
      <c r="AH5308" s="15"/>
      <c r="AI5308" s="15"/>
      <c r="AJ5308" s="15"/>
      <c r="AK5308" s="15"/>
      <c r="AL5308" s="15"/>
      <c r="AM5308" s="15"/>
      <c r="AN5308" s="15"/>
      <c r="AO5308" s="15"/>
      <c r="AP5308" s="15"/>
      <c r="AQ5308" s="15"/>
      <c r="AR5308" s="15"/>
      <c r="AS5308" s="15"/>
      <c r="AT5308" s="15"/>
      <c r="AU5308" s="15"/>
      <c r="AV5308" s="15"/>
      <c r="AW5308" s="15"/>
      <c r="AX5308" s="82"/>
      <c r="AY5308" s="10"/>
      <c r="AZ5308" s="10">
        <v>1</v>
      </c>
      <c r="BA5308" t="s">
        <v>22</v>
      </c>
      <c r="BB5308" t="s">
        <v>23</v>
      </c>
      <c r="BD5308" s="39" t="str">
        <f t="shared" si="166"/>
        <v>6686384921_ID-12712502202Rejoice</v>
      </c>
    </row>
    <row r="5309" spans="2:58" ht="13.5" customHeight="1" x14ac:dyDescent="0.35">
      <c r="B5309" s="10" t="s">
        <v>17</v>
      </c>
      <c r="C5309" s="10" t="s">
        <v>2329</v>
      </c>
      <c r="D5309" s="10" t="s">
        <v>650</v>
      </c>
      <c r="E5309" s="10" t="s">
        <v>194</v>
      </c>
      <c r="F5309" s="10" t="s">
        <v>11741</v>
      </c>
      <c r="G5309" s="156" t="s">
        <v>18272</v>
      </c>
      <c r="H5309" s="10"/>
      <c r="I5309" s="10" t="s">
        <v>11824</v>
      </c>
      <c r="J5309" s="162" t="s">
        <v>19721</v>
      </c>
      <c r="K5309" s="10" t="s">
        <v>18273</v>
      </c>
      <c r="L5309" s="98">
        <f>IFERROR(VLOOKUP($F5309&amp;$C5309,Sales!$J:$W,9,0),0)</f>
        <v>0</v>
      </c>
      <c r="M5309" s="98">
        <f>IFERROR(VLOOKUP($F5309&amp;$C5309,Sales!$J:$W,10,0),0)</f>
        <v>0</v>
      </c>
      <c r="N5309" s="98">
        <f>IFERROR(VLOOKUP($F5309&amp;$C5309,Sales!$J:$W,11,0),0)</f>
        <v>3562944</v>
      </c>
      <c r="O5309" s="98">
        <f>IFERROR(VLOOKUP($F5309&amp;$C5309,Sales!$J:$W,12,0),0)</f>
        <v>9.3333333333333339</v>
      </c>
      <c r="P5309" s="98">
        <f>IFERROR(VLOOKUP($F5309&amp;$C5309,Sales!$J:$W,13,0),0)</f>
        <v>1187648</v>
      </c>
      <c r="Q5309" s="98">
        <f>IFERROR(VLOOKUP($F5309&amp;$C5309,Sales!$A:$H,7,0),0)</f>
        <v>0</v>
      </c>
      <c r="R5309" s="41" t="str">
        <f t="shared" si="165"/>
        <v>ERROR</v>
      </c>
      <c r="S5309" s="15"/>
      <c r="T5309" s="15"/>
      <c r="U5309" s="15"/>
      <c r="V5309" s="15"/>
      <c r="W5309" s="15"/>
      <c r="X5309" s="15"/>
      <c r="Y5309" s="41"/>
      <c r="Z5309" s="41"/>
      <c r="AA5309" s="41"/>
      <c r="AB5309" s="15"/>
      <c r="AC5309" s="15"/>
      <c r="AD5309" s="15"/>
      <c r="AE5309" s="15"/>
      <c r="AF5309" s="15"/>
      <c r="AG5309" s="15"/>
      <c r="AH5309" s="15"/>
      <c r="AI5309" s="15"/>
      <c r="AJ5309" s="41"/>
      <c r="AK5309" s="15"/>
      <c r="AL5309" s="15"/>
      <c r="AM5309" s="15"/>
      <c r="AN5309" s="15"/>
      <c r="AO5309" s="15"/>
      <c r="AP5309" s="15"/>
      <c r="AQ5309" s="15"/>
      <c r="AR5309" s="15"/>
      <c r="AS5309" s="15"/>
      <c r="AT5309" s="15"/>
      <c r="AU5309" s="15"/>
      <c r="AV5309" s="15"/>
      <c r="AW5309" s="15"/>
      <c r="AX5309" s="82"/>
      <c r="AY5309" s="10"/>
      <c r="AZ5309" s="10">
        <v>1</v>
      </c>
      <c r="BA5309" t="s">
        <v>22</v>
      </c>
      <c r="BB5309" t="s">
        <v>88</v>
      </c>
      <c r="BD5309" s="39" t="str">
        <f t="shared" si="166"/>
        <v>6686392250_ID-12712482075Rejoice</v>
      </c>
      <c r="BE5309" s="1">
        <v>44990</v>
      </c>
      <c r="BF5309" t="s">
        <v>17364</v>
      </c>
    </row>
    <row r="5310" spans="2:58" ht="13.5" customHeight="1" x14ac:dyDescent="0.35">
      <c r="B5310" s="10" t="s">
        <v>17</v>
      </c>
      <c r="C5310" s="10" t="s">
        <v>2329</v>
      </c>
      <c r="D5310" s="10" t="s">
        <v>650</v>
      </c>
      <c r="E5310" s="10" t="s">
        <v>194</v>
      </c>
      <c r="F5310" s="10" t="s">
        <v>11740</v>
      </c>
      <c r="G5310" s="137" t="s">
        <v>18274</v>
      </c>
      <c r="H5310" s="10"/>
      <c r="I5310" s="149" t="s">
        <v>11823</v>
      </c>
      <c r="J5310" s="162" t="s">
        <v>19722</v>
      </c>
      <c r="K5310" s="10" t="s">
        <v>18275</v>
      </c>
      <c r="L5310" s="98">
        <f>IFERROR(VLOOKUP($F5310&amp;$C5310,Sales!$J:$W,9,0),0)</f>
        <v>0</v>
      </c>
      <c r="M5310" s="98">
        <f>IFERROR(VLOOKUP($F5310&amp;$C5310,Sales!$J:$W,10,0),0)</f>
        <v>0</v>
      </c>
      <c r="N5310" s="98">
        <f>IFERROR(VLOOKUP($F5310&amp;$C5310,Sales!$J:$W,11,0),0)</f>
        <v>1017983.9999999999</v>
      </c>
      <c r="O5310" s="98">
        <f>IFERROR(VLOOKUP($F5310&amp;$C5310,Sales!$J:$W,12,0),0)</f>
        <v>4</v>
      </c>
      <c r="P5310" s="98">
        <f>IFERROR(VLOOKUP($F5310&amp;$C5310,Sales!$J:$W,13,0),0)</f>
        <v>339327.99999999994</v>
      </c>
      <c r="Q5310" s="98">
        <f>IFERROR(VLOOKUP($F5310&amp;$C5310,Sales!$A:$H,7,0),0)</f>
        <v>0</v>
      </c>
      <c r="R5310" s="41">
        <f t="shared" si="165"/>
        <v>1</v>
      </c>
      <c r="S5310" s="15">
        <v>1</v>
      </c>
      <c r="T5310" s="15"/>
      <c r="U5310" s="15"/>
      <c r="V5310" s="15">
        <v>1</v>
      </c>
      <c r="W5310" s="15">
        <v>1</v>
      </c>
      <c r="X5310" s="15">
        <v>1</v>
      </c>
      <c r="Y5310" s="41">
        <v>1</v>
      </c>
      <c r="Z5310" s="41">
        <v>1</v>
      </c>
      <c r="AA5310" s="15"/>
      <c r="AB5310" s="15"/>
      <c r="AC5310" s="15"/>
      <c r="AD5310" s="15"/>
      <c r="AE5310" s="15"/>
      <c r="AF5310" s="15"/>
      <c r="AG5310" s="15"/>
      <c r="AH5310" s="15"/>
      <c r="AI5310" s="15"/>
      <c r="AJ5310" s="15"/>
      <c r="AK5310" s="15"/>
      <c r="AL5310" s="15"/>
      <c r="AM5310" s="15"/>
      <c r="AN5310" s="15"/>
      <c r="AO5310" s="15"/>
      <c r="AP5310" s="15"/>
      <c r="AQ5310" s="15"/>
      <c r="AR5310" s="15"/>
      <c r="AS5310" s="15"/>
      <c r="AT5310" s="15"/>
      <c r="AU5310" s="15"/>
      <c r="AV5310" s="15"/>
      <c r="AW5310" s="15"/>
      <c r="AX5310" s="82"/>
      <c r="AY5310" s="10"/>
      <c r="AZ5310" s="10">
        <v>1</v>
      </c>
      <c r="BA5310" t="s">
        <v>22</v>
      </c>
      <c r="BB5310" t="s">
        <v>23</v>
      </c>
      <c r="BD5310" s="39" t="str">
        <f t="shared" si="166"/>
        <v>6686368437_ID-12712456222Rejoice</v>
      </c>
    </row>
    <row r="5311" spans="2:58" ht="13.5" customHeight="1" x14ac:dyDescent="0.35">
      <c r="B5311" s="10" t="s">
        <v>17</v>
      </c>
      <c r="C5311" s="10" t="s">
        <v>2329</v>
      </c>
      <c r="D5311" s="10" t="s">
        <v>650</v>
      </c>
      <c r="E5311" s="10" t="s">
        <v>194</v>
      </c>
      <c r="F5311" s="10" t="s">
        <v>18276</v>
      </c>
      <c r="G5311" s="137" t="s">
        <v>18277</v>
      </c>
      <c r="H5311" s="10"/>
      <c r="I5311" s="149" t="s">
        <v>18278</v>
      </c>
      <c r="J5311" s="162" t="s">
        <v>19723</v>
      </c>
      <c r="K5311" s="10" t="s">
        <v>11685</v>
      </c>
      <c r="L5311" s="98">
        <f>IFERROR(VLOOKUP($F5311&amp;$C5311,Sales!$J:$W,9,0),0)</f>
        <v>0</v>
      </c>
      <c r="M5311" s="98">
        <f>IFERROR(VLOOKUP($F5311&amp;$C5311,Sales!$J:$W,10,0),0)</f>
        <v>0</v>
      </c>
      <c r="N5311" s="98">
        <f>IFERROR(VLOOKUP($F5311&amp;$C5311,Sales!$J:$W,11,0),0)</f>
        <v>2067871.9999999998</v>
      </c>
      <c r="O5311" s="98">
        <f>IFERROR(VLOOKUP($F5311&amp;$C5311,Sales!$J:$W,12,0),0)</f>
        <v>10.666666666666666</v>
      </c>
      <c r="P5311" s="98">
        <f>IFERROR(VLOOKUP($F5311&amp;$C5311,Sales!$J:$W,13,0),0)</f>
        <v>689290.66666666663</v>
      </c>
      <c r="Q5311" s="98">
        <f>IFERROR(VLOOKUP($F5311&amp;$C5311,Sales!$A:$H,7,0),0)</f>
        <v>0</v>
      </c>
      <c r="R5311" s="41" t="str">
        <f t="shared" si="165"/>
        <v>ERROR</v>
      </c>
      <c r="S5311" s="15"/>
      <c r="T5311" s="15"/>
      <c r="U5311" s="15"/>
      <c r="V5311" s="15"/>
      <c r="W5311" s="15"/>
      <c r="X5311" s="15"/>
      <c r="Y5311" s="41"/>
      <c r="Z5311" s="41"/>
      <c r="AA5311" s="41"/>
      <c r="AB5311" s="15"/>
      <c r="AC5311" s="15"/>
      <c r="AD5311" s="15"/>
      <c r="AE5311" s="15"/>
      <c r="AF5311" s="15"/>
      <c r="AG5311" s="15"/>
      <c r="AH5311" s="15"/>
      <c r="AI5311" s="15"/>
      <c r="AJ5311" s="41"/>
      <c r="AK5311" s="15"/>
      <c r="AL5311" s="15"/>
      <c r="AM5311" s="15"/>
      <c r="AN5311" s="15"/>
      <c r="AO5311" s="15"/>
      <c r="AP5311" s="15"/>
      <c r="AQ5311" s="15"/>
      <c r="AR5311" s="15"/>
      <c r="AS5311" s="15"/>
      <c r="AT5311" s="15"/>
      <c r="AU5311" s="15"/>
      <c r="AV5311" s="15"/>
      <c r="AW5311" s="15"/>
      <c r="AX5311" s="82"/>
      <c r="AY5311" s="10"/>
      <c r="AZ5311" s="10">
        <v>1</v>
      </c>
      <c r="BA5311" t="s">
        <v>22</v>
      </c>
      <c r="BB5311" t="s">
        <v>88</v>
      </c>
      <c r="BD5311" s="39" t="str">
        <f t="shared" si="166"/>
        <v>6686366136_ID-12712434483Rejoice</v>
      </c>
      <c r="BE5311" s="1">
        <v>45075</v>
      </c>
      <c r="BF5311" t="s">
        <v>14057</v>
      </c>
    </row>
    <row r="5312" spans="2:58" ht="13.5" customHeight="1" x14ac:dyDescent="0.35">
      <c r="B5312" s="10" t="s">
        <v>17</v>
      </c>
      <c r="C5312" s="10" t="s">
        <v>2329</v>
      </c>
      <c r="D5312" s="10" t="s">
        <v>650</v>
      </c>
      <c r="E5312" s="10" t="s">
        <v>194</v>
      </c>
      <c r="F5312" s="10" t="s">
        <v>18279</v>
      </c>
      <c r="G5312" s="137" t="s">
        <v>18280</v>
      </c>
      <c r="H5312" s="10"/>
      <c r="I5312" s="149" t="s">
        <v>18281</v>
      </c>
      <c r="J5312" s="162" t="s">
        <v>19724</v>
      </c>
      <c r="K5312" s="10" t="s">
        <v>11631</v>
      </c>
      <c r="L5312" s="98">
        <f>IFERROR(VLOOKUP($F5312&amp;$C5312,Sales!$J:$W,9,0),0)</f>
        <v>0</v>
      </c>
      <c r="M5312" s="98">
        <f>IFERROR(VLOOKUP($F5312&amp;$C5312,Sales!$J:$W,10,0),0)</f>
        <v>0</v>
      </c>
      <c r="N5312" s="98">
        <f>IFERROR(VLOOKUP($F5312&amp;$C5312,Sales!$J:$W,11,0),0)</f>
        <v>1421673</v>
      </c>
      <c r="O5312" s="98">
        <f>IFERROR(VLOOKUP($F5312&amp;$C5312,Sales!$J:$W,12,0),0)</f>
        <v>11</v>
      </c>
      <c r="P5312" s="98">
        <f>IFERROR(VLOOKUP($F5312&amp;$C5312,Sales!$J:$W,13,0),0)</f>
        <v>473891</v>
      </c>
      <c r="Q5312" s="98">
        <f>IFERROR(VLOOKUP($F5312&amp;$C5312,Sales!$A:$H,7,0),0)</f>
        <v>0</v>
      </c>
      <c r="R5312" s="41" t="str">
        <f t="shared" si="165"/>
        <v>ERROR</v>
      </c>
      <c r="S5312" s="15"/>
      <c r="T5312" s="15"/>
      <c r="U5312" s="15"/>
      <c r="V5312" s="15"/>
      <c r="W5312" s="15"/>
      <c r="X5312" s="15"/>
      <c r="Y5312" s="41"/>
      <c r="Z5312" s="41"/>
      <c r="AA5312" s="41"/>
      <c r="AB5312" s="15"/>
      <c r="AC5312" s="15"/>
      <c r="AD5312" s="15"/>
      <c r="AE5312" s="15"/>
      <c r="AF5312" s="15"/>
      <c r="AG5312" s="15"/>
      <c r="AH5312" s="15"/>
      <c r="AI5312" s="15"/>
      <c r="AJ5312" s="41"/>
      <c r="AK5312" s="15"/>
      <c r="AL5312" s="15"/>
      <c r="AM5312" s="15"/>
      <c r="AN5312" s="15"/>
      <c r="AO5312" s="15"/>
      <c r="AP5312" s="15"/>
      <c r="AQ5312" s="15"/>
      <c r="AR5312" s="15"/>
      <c r="AS5312" s="15"/>
      <c r="AT5312" s="15"/>
      <c r="AU5312" s="15"/>
      <c r="AV5312" s="15"/>
      <c r="AW5312" s="15"/>
      <c r="AX5312" s="82"/>
      <c r="AY5312" s="10"/>
      <c r="AZ5312" s="10">
        <v>1</v>
      </c>
      <c r="BA5312" t="s">
        <v>22</v>
      </c>
      <c r="BB5312" t="s">
        <v>88</v>
      </c>
      <c r="BD5312" s="39" t="str">
        <f t="shared" si="166"/>
        <v>6686344208_ID-12712402753Rejoice</v>
      </c>
      <c r="BE5312" s="1">
        <v>45075</v>
      </c>
      <c r="BF5312" t="s">
        <v>14057</v>
      </c>
    </row>
    <row r="5313" spans="2:59" ht="13.5" customHeight="1" x14ac:dyDescent="0.35">
      <c r="B5313" s="10" t="s">
        <v>17</v>
      </c>
      <c r="C5313" s="10" t="s">
        <v>2329</v>
      </c>
      <c r="D5313" s="10" t="s">
        <v>650</v>
      </c>
      <c r="E5313" s="10" t="s">
        <v>194</v>
      </c>
      <c r="F5313" s="10" t="s">
        <v>11570</v>
      </c>
      <c r="G5313" s="137" t="s">
        <v>18282</v>
      </c>
      <c r="H5313" s="10"/>
      <c r="I5313" s="10"/>
      <c r="J5313" s="162" t="s">
        <v>19725</v>
      </c>
      <c r="K5313" s="10" t="s">
        <v>11643</v>
      </c>
      <c r="L5313" s="98">
        <f>IFERROR(VLOOKUP($F5313&amp;$C5313,Sales!$J:$W,9,0),0)</f>
        <v>0</v>
      </c>
      <c r="M5313" s="98">
        <f>IFERROR(VLOOKUP($F5313&amp;$C5313,Sales!$J:$W,10,0),0)</f>
        <v>0</v>
      </c>
      <c r="N5313" s="98">
        <f>IFERROR(VLOOKUP($F5313&amp;$C5313,Sales!$J:$W,11,0),0)</f>
        <v>1187648</v>
      </c>
      <c r="O5313" s="98">
        <f>IFERROR(VLOOKUP($F5313&amp;$C5313,Sales!$J:$W,12,0),0)</f>
        <v>9.3333333333333339</v>
      </c>
      <c r="P5313" s="98">
        <f>IFERROR(VLOOKUP($F5313&amp;$C5313,Sales!$J:$W,13,0),0)</f>
        <v>395882.66666666669</v>
      </c>
      <c r="Q5313" s="98">
        <f>IFERROR(VLOOKUP($F5313&amp;$C5313,Sales!$A:$H,7,0),0)</f>
        <v>0</v>
      </c>
      <c r="R5313" s="41" t="str">
        <f t="shared" si="165"/>
        <v>ERROR</v>
      </c>
      <c r="S5313" s="15"/>
      <c r="T5313" s="15"/>
      <c r="U5313" s="15"/>
      <c r="V5313" s="15"/>
      <c r="W5313" s="15"/>
      <c r="X5313" s="15"/>
      <c r="Y5313" s="41"/>
      <c r="Z5313" s="41"/>
      <c r="AA5313" s="41"/>
      <c r="AB5313" s="15"/>
      <c r="AC5313" s="15"/>
      <c r="AD5313" s="15"/>
      <c r="AE5313" s="15"/>
      <c r="AF5313" s="15"/>
      <c r="AG5313" s="15"/>
      <c r="AH5313" s="15"/>
      <c r="AI5313" s="15"/>
      <c r="AJ5313" s="41"/>
      <c r="AK5313" s="15"/>
      <c r="AL5313" s="15"/>
      <c r="AM5313" s="15"/>
      <c r="AN5313" s="15"/>
      <c r="AO5313" s="15"/>
      <c r="AP5313" s="15"/>
      <c r="AQ5313" s="15"/>
      <c r="AR5313" s="15"/>
      <c r="AS5313" s="15"/>
      <c r="AT5313" s="15"/>
      <c r="AU5313" s="15"/>
      <c r="AV5313" s="15"/>
      <c r="AW5313" s="15"/>
      <c r="AX5313" s="82"/>
      <c r="AY5313" s="10"/>
      <c r="AZ5313" s="10">
        <v>1</v>
      </c>
      <c r="BA5313" t="s">
        <v>22</v>
      </c>
      <c r="BB5313" t="s">
        <v>88</v>
      </c>
      <c r="BD5313" s="39" t="str">
        <f t="shared" si="166"/>
        <v>6686324125_ID-12712380022Rejoice</v>
      </c>
      <c r="BE5313" s="88">
        <v>44909</v>
      </c>
      <c r="BF5313" t="s">
        <v>14068</v>
      </c>
    </row>
    <row r="5314" spans="2:59" ht="13.5" customHeight="1" x14ac:dyDescent="0.35">
      <c r="B5314" s="10" t="s">
        <v>17</v>
      </c>
      <c r="C5314" s="10" t="s">
        <v>2329</v>
      </c>
      <c r="D5314" s="10" t="s">
        <v>650</v>
      </c>
      <c r="E5314" s="10" t="s">
        <v>194</v>
      </c>
      <c r="F5314" s="10" t="s">
        <v>11679</v>
      </c>
      <c r="G5314" s="137" t="s">
        <v>18283</v>
      </c>
      <c r="H5314" s="10"/>
      <c r="I5314" s="149">
        <v>4987176064639</v>
      </c>
      <c r="J5314" s="162" t="s">
        <v>19726</v>
      </c>
      <c r="K5314" s="10" t="s">
        <v>11642</v>
      </c>
      <c r="L5314" s="98">
        <f>IFERROR(VLOOKUP($F5314&amp;$C5314,Sales!$J:$W,9,0),0)</f>
        <v>3101760</v>
      </c>
      <c r="M5314" s="98">
        <f>IFERROR(VLOOKUP($F5314&amp;$C5314,Sales!$J:$W,10,0),0)</f>
        <v>0</v>
      </c>
      <c r="N5314" s="98">
        <f>IFERROR(VLOOKUP($F5314&amp;$C5314,Sales!$J:$W,11,0),0)</f>
        <v>0</v>
      </c>
      <c r="O5314" s="98">
        <f>IFERROR(VLOOKUP($F5314&amp;$C5314,Sales!$J:$W,12,0),0)</f>
        <v>48</v>
      </c>
      <c r="P5314" s="98">
        <f>IFERROR(VLOOKUP($F5314&amp;$C5314,Sales!$J:$W,13,0),0)</f>
        <v>1033920</v>
      </c>
      <c r="Q5314" s="98">
        <f>IFERROR(VLOOKUP($F5314&amp;$C5314,Sales!$A:$H,7,0),0)</f>
        <v>0</v>
      </c>
      <c r="R5314" s="41">
        <f t="shared" si="165"/>
        <v>1</v>
      </c>
      <c r="S5314" s="15">
        <v>1</v>
      </c>
      <c r="T5314" s="15"/>
      <c r="U5314" s="15"/>
      <c r="V5314" s="15">
        <v>1</v>
      </c>
      <c r="W5314" s="15">
        <v>1</v>
      </c>
      <c r="X5314" s="15">
        <v>1</v>
      </c>
      <c r="Y5314" s="41">
        <v>1</v>
      </c>
      <c r="Z5314" s="41">
        <v>1</v>
      </c>
      <c r="AA5314" s="15"/>
      <c r="AB5314" s="15"/>
      <c r="AC5314" s="15"/>
      <c r="AD5314" s="15"/>
      <c r="AE5314" s="15"/>
      <c r="AF5314" s="15"/>
      <c r="AG5314" s="15"/>
      <c r="AH5314" s="15"/>
      <c r="AI5314" s="15"/>
      <c r="AJ5314" s="15"/>
      <c r="AK5314" s="15"/>
      <c r="AL5314" s="15"/>
      <c r="AM5314" s="15"/>
      <c r="AN5314" s="15"/>
      <c r="AO5314" s="15"/>
      <c r="AP5314" s="15"/>
      <c r="AQ5314" s="15"/>
      <c r="AR5314" s="15"/>
      <c r="AS5314" s="15"/>
      <c r="AT5314" s="15"/>
      <c r="AU5314" s="15"/>
      <c r="AV5314" s="15"/>
      <c r="AW5314" s="15"/>
      <c r="AX5314" s="82"/>
      <c r="AY5314" s="10"/>
      <c r="AZ5314" s="10">
        <v>1</v>
      </c>
      <c r="BA5314" t="s">
        <v>22</v>
      </c>
      <c r="BB5314" t="s">
        <v>23</v>
      </c>
      <c r="BD5314" s="39" t="str">
        <f t="shared" si="166"/>
        <v>6686276693_ID-12712344277Rejoice</v>
      </c>
    </row>
    <row r="5315" spans="2:59" ht="13.5" customHeight="1" x14ac:dyDescent="0.35">
      <c r="B5315" s="10" t="s">
        <v>17</v>
      </c>
      <c r="C5315" s="10" t="s">
        <v>2329</v>
      </c>
      <c r="D5315" s="10" t="s">
        <v>694</v>
      </c>
      <c r="E5315" s="10" t="s">
        <v>695</v>
      </c>
      <c r="F5315" s="10" t="s">
        <v>18284</v>
      </c>
      <c r="G5315" s="137" t="s">
        <v>18285</v>
      </c>
      <c r="H5315" s="10"/>
      <c r="I5315" s="149" t="s">
        <v>18286</v>
      </c>
      <c r="J5315" s="162" t="s">
        <v>19727</v>
      </c>
      <c r="K5315" s="10" t="s">
        <v>18287</v>
      </c>
      <c r="L5315" s="98">
        <f>IFERROR(VLOOKUP($F5315&amp;$C5315,Sales!$J:$W,9,0),0)</f>
        <v>0</v>
      </c>
      <c r="M5315" s="98">
        <f>IFERROR(VLOOKUP($F5315&amp;$C5315,Sales!$J:$W,10,0),0)</f>
        <v>0</v>
      </c>
      <c r="N5315" s="98">
        <f>IFERROR(VLOOKUP($F5315&amp;$C5315,Sales!$J:$W,11,0),0)</f>
        <v>0</v>
      </c>
      <c r="O5315" s="98">
        <f>IFERROR(VLOOKUP($F5315&amp;$C5315,Sales!$J:$W,12,0),0)</f>
        <v>0</v>
      </c>
      <c r="P5315" s="98">
        <f>IFERROR(VLOOKUP($F5315&amp;$C5315,Sales!$J:$W,13,0),0)</f>
        <v>0</v>
      </c>
      <c r="Q5315" s="98">
        <f>IFERROR(VLOOKUP($F5315&amp;$C5315,Sales!$A:$H,7,0),0)</f>
        <v>0</v>
      </c>
      <c r="R5315" s="41">
        <f t="shared" si="165"/>
        <v>1</v>
      </c>
      <c r="S5315" s="15">
        <v>1</v>
      </c>
      <c r="T5315" s="15"/>
      <c r="U5315" s="15"/>
      <c r="V5315" s="15">
        <v>1</v>
      </c>
      <c r="W5315" s="15">
        <v>1</v>
      </c>
      <c r="X5315" s="15">
        <v>1</v>
      </c>
      <c r="Y5315" s="41">
        <v>1</v>
      </c>
      <c r="Z5315" s="41">
        <v>1</v>
      </c>
      <c r="AA5315" s="15"/>
      <c r="AB5315" s="15"/>
      <c r="AC5315" s="15"/>
      <c r="AD5315" s="15"/>
      <c r="AE5315" s="15"/>
      <c r="AF5315" s="15"/>
      <c r="AG5315" s="15"/>
      <c r="AH5315" s="15"/>
      <c r="AI5315" s="15"/>
      <c r="AJ5315" s="15"/>
      <c r="AK5315" s="15"/>
      <c r="AL5315" s="15"/>
      <c r="AM5315" s="15"/>
      <c r="AN5315" s="15"/>
      <c r="AO5315" s="15"/>
      <c r="AP5315" s="15"/>
      <c r="AQ5315" s="15"/>
      <c r="AR5315" s="15"/>
      <c r="AS5315" s="15"/>
      <c r="AT5315" s="15"/>
      <c r="AU5315" s="15"/>
      <c r="AV5315" s="15"/>
      <c r="AW5315" s="15"/>
      <c r="AX5315" s="82"/>
      <c r="AY5315" s="10"/>
      <c r="AZ5315" s="10">
        <v>1</v>
      </c>
      <c r="BA5315" t="s">
        <v>22</v>
      </c>
      <c r="BB5315" t="s">
        <v>23</v>
      </c>
      <c r="BD5315" s="39" t="str">
        <f t="shared" si="166"/>
        <v>6709270580_ID-12747134855Vicks</v>
      </c>
    </row>
    <row r="5316" spans="2:59" ht="13.5" customHeight="1" x14ac:dyDescent="0.35">
      <c r="B5316" s="10" t="s">
        <v>17</v>
      </c>
      <c r="C5316" s="10" t="s">
        <v>2329</v>
      </c>
      <c r="D5316" s="10" t="s">
        <v>694</v>
      </c>
      <c r="E5316" s="10" t="s">
        <v>695</v>
      </c>
      <c r="F5316" s="10" t="s">
        <v>11532</v>
      </c>
      <c r="G5316" s="137" t="s">
        <v>18288</v>
      </c>
      <c r="H5316" s="10"/>
      <c r="I5316" s="149"/>
      <c r="J5316" s="162" t="s">
        <v>19728</v>
      </c>
      <c r="K5316" s="10" t="s">
        <v>18289</v>
      </c>
      <c r="L5316" s="98">
        <f>IFERROR(VLOOKUP($F5316&amp;$C5316,Sales!$J:$W,9,0),0)</f>
        <v>527716</v>
      </c>
      <c r="M5316" s="98">
        <f>IFERROR(VLOOKUP($F5316&amp;$C5316,Sales!$J:$W,10,0),0)</f>
        <v>0</v>
      </c>
      <c r="N5316" s="98">
        <f>IFERROR(VLOOKUP($F5316&amp;$C5316,Sales!$J:$W,11,0),0)</f>
        <v>0</v>
      </c>
      <c r="O5316" s="98">
        <f>IFERROR(VLOOKUP($F5316&amp;$C5316,Sales!$J:$W,12,0),0)</f>
        <v>9.3333333333333339</v>
      </c>
      <c r="P5316" s="98">
        <f>IFERROR(VLOOKUP($F5316&amp;$C5316,Sales!$J:$W,13,0),0)</f>
        <v>175905.33333333334</v>
      </c>
      <c r="Q5316" s="98">
        <f>IFERROR(VLOOKUP($F5316&amp;$C5316,Sales!$A:$H,7,0),0)</f>
        <v>0</v>
      </c>
      <c r="R5316" s="41">
        <f t="shared" si="165"/>
        <v>0</v>
      </c>
      <c r="S5316" s="15">
        <v>0</v>
      </c>
      <c r="T5316" s="15"/>
      <c r="U5316" s="15"/>
      <c r="V5316" s="15">
        <v>0</v>
      </c>
      <c r="W5316" s="15">
        <v>0</v>
      </c>
      <c r="X5316" s="15">
        <v>0</v>
      </c>
      <c r="Y5316" s="41">
        <v>0</v>
      </c>
      <c r="Z5316" s="41">
        <v>0</v>
      </c>
      <c r="AA5316" s="15"/>
      <c r="AB5316" s="15"/>
      <c r="AC5316" s="15"/>
      <c r="AD5316" s="15"/>
      <c r="AE5316" s="15"/>
      <c r="AF5316" s="15"/>
      <c r="AG5316" s="15"/>
      <c r="AH5316" s="15"/>
      <c r="AI5316" s="15"/>
      <c r="AJ5316" s="15"/>
      <c r="AK5316" s="15"/>
      <c r="AL5316" s="15"/>
      <c r="AM5316" s="15"/>
      <c r="AN5316" s="15"/>
      <c r="AO5316" s="15"/>
      <c r="AP5316" s="15"/>
      <c r="AQ5316" s="15"/>
      <c r="AR5316" s="15"/>
      <c r="AS5316" s="15"/>
      <c r="AT5316" s="15"/>
      <c r="AU5316" s="15"/>
      <c r="AV5316" s="15"/>
      <c r="AW5316" s="15"/>
      <c r="AX5316" s="82"/>
      <c r="AY5316" s="10"/>
      <c r="AZ5316" s="10">
        <v>1</v>
      </c>
      <c r="BA5316" t="s">
        <v>22</v>
      </c>
      <c r="BB5316" t="s">
        <v>23</v>
      </c>
      <c r="BD5316" s="39" t="str">
        <f t="shared" si="166"/>
        <v>6688838783_ID-12716470339Vicks</v>
      </c>
      <c r="BE5316" s="88"/>
      <c r="BG5316" t="s">
        <v>17336</v>
      </c>
    </row>
    <row r="5317" spans="2:59" ht="13.5" customHeight="1" x14ac:dyDescent="0.35">
      <c r="B5317" s="10" t="s">
        <v>17</v>
      </c>
      <c r="C5317" s="10" t="s">
        <v>2329</v>
      </c>
      <c r="D5317" s="10" t="s">
        <v>694</v>
      </c>
      <c r="E5317" s="10" t="s">
        <v>695</v>
      </c>
      <c r="F5317" s="10" t="s">
        <v>18290</v>
      </c>
      <c r="G5317" s="137" t="s">
        <v>18291</v>
      </c>
      <c r="H5317" s="10"/>
      <c r="I5317" s="149" t="s">
        <v>18292</v>
      </c>
      <c r="J5317" s="162" t="s">
        <v>19729</v>
      </c>
      <c r="K5317" s="10" t="s">
        <v>18293</v>
      </c>
      <c r="L5317" s="98">
        <f>IFERROR(VLOOKUP($F5317&amp;$C5317,Sales!$J:$W,9,0),0)</f>
        <v>0</v>
      </c>
      <c r="M5317" s="98">
        <f>IFERROR(VLOOKUP($F5317&amp;$C5317,Sales!$J:$W,10,0),0)</f>
        <v>0</v>
      </c>
      <c r="N5317" s="98">
        <f>IFERROR(VLOOKUP($F5317&amp;$C5317,Sales!$J:$W,11,0),0)</f>
        <v>0</v>
      </c>
      <c r="O5317" s="98">
        <f>IFERROR(VLOOKUP($F5317&amp;$C5317,Sales!$J:$W,12,0),0)</f>
        <v>0</v>
      </c>
      <c r="P5317" s="98">
        <f>IFERROR(VLOOKUP($F5317&amp;$C5317,Sales!$J:$W,13,0),0)</f>
        <v>0</v>
      </c>
      <c r="Q5317" s="98">
        <f>IFERROR(VLOOKUP($F5317&amp;$C5317,Sales!$A:$H,7,0),0)</f>
        <v>0</v>
      </c>
      <c r="R5317" s="41">
        <f t="shared" ref="R5317:R5332" si="167">IFERROR(AVERAGE($S5317:$AW5317),"ERROR")</f>
        <v>1</v>
      </c>
      <c r="S5317" s="15">
        <v>1</v>
      </c>
      <c r="T5317" s="15"/>
      <c r="U5317" s="15"/>
      <c r="V5317" s="15">
        <v>1</v>
      </c>
      <c r="W5317" s="15">
        <v>1</v>
      </c>
      <c r="X5317" s="15">
        <v>1</v>
      </c>
      <c r="Y5317" s="41">
        <v>1</v>
      </c>
      <c r="Z5317" s="41">
        <v>1</v>
      </c>
      <c r="AA5317" s="15"/>
      <c r="AB5317" s="15"/>
      <c r="AC5317" s="15"/>
      <c r="AD5317" s="15"/>
      <c r="AE5317" s="15"/>
      <c r="AF5317" s="15"/>
      <c r="AG5317" s="15"/>
      <c r="AH5317" s="15"/>
      <c r="AI5317" s="15"/>
      <c r="AJ5317" s="15"/>
      <c r="AK5317" s="15"/>
      <c r="AL5317" s="15"/>
      <c r="AM5317" s="15"/>
      <c r="AN5317" s="15"/>
      <c r="AO5317" s="15"/>
      <c r="AP5317" s="15"/>
      <c r="AQ5317" s="15"/>
      <c r="AR5317" s="15"/>
      <c r="AS5317" s="15"/>
      <c r="AT5317" s="15"/>
      <c r="AU5317" s="15"/>
      <c r="AV5317" s="15"/>
      <c r="AW5317" s="15"/>
      <c r="AX5317" s="82"/>
      <c r="AY5317" s="10"/>
      <c r="AZ5317" s="10">
        <v>1</v>
      </c>
      <c r="BA5317" t="s">
        <v>22</v>
      </c>
      <c r="BB5317" t="s">
        <v>23</v>
      </c>
      <c r="BD5317" s="39" t="str">
        <f t="shared" si="166"/>
        <v>6688830721_ID-12716470132Vicks</v>
      </c>
    </row>
    <row r="5318" spans="2:59" ht="13.5" customHeight="1" x14ac:dyDescent="0.35">
      <c r="B5318" s="10" t="s">
        <v>17</v>
      </c>
      <c r="C5318" s="10" t="s">
        <v>2329</v>
      </c>
      <c r="D5318" s="10" t="s">
        <v>694</v>
      </c>
      <c r="E5318" s="10" t="s">
        <v>695</v>
      </c>
      <c r="F5318" s="10" t="s">
        <v>18294</v>
      </c>
      <c r="G5318" s="137" t="s">
        <v>18295</v>
      </c>
      <c r="H5318" s="10"/>
      <c r="I5318" s="149" t="s">
        <v>18296</v>
      </c>
      <c r="J5318" s="162" t="s">
        <v>19730</v>
      </c>
      <c r="K5318" s="10" t="s">
        <v>18297</v>
      </c>
      <c r="L5318" s="98">
        <f>IFERROR(VLOOKUP($F5318&amp;$C5318,Sales!$J:$W,9,0),0)</f>
        <v>0</v>
      </c>
      <c r="M5318" s="98">
        <f>IFERROR(VLOOKUP($F5318&amp;$C5318,Sales!$J:$W,10,0),0)</f>
        <v>0</v>
      </c>
      <c r="N5318" s="98">
        <f>IFERROR(VLOOKUP($F5318&amp;$C5318,Sales!$J:$W,11,0),0)</f>
        <v>0</v>
      </c>
      <c r="O5318" s="98">
        <f>IFERROR(VLOOKUP($F5318&amp;$C5318,Sales!$J:$W,12,0),0)</f>
        <v>0</v>
      </c>
      <c r="P5318" s="98">
        <f>IFERROR(VLOOKUP($F5318&amp;$C5318,Sales!$J:$W,13,0),0)</f>
        <v>0</v>
      </c>
      <c r="Q5318" s="98">
        <f>IFERROR(VLOOKUP($F5318&amp;$C5318,Sales!$A:$H,7,0),0)</f>
        <v>0</v>
      </c>
      <c r="R5318" s="41">
        <f t="shared" si="167"/>
        <v>1</v>
      </c>
      <c r="S5318" s="15">
        <v>1</v>
      </c>
      <c r="T5318" s="15"/>
      <c r="U5318" s="15"/>
      <c r="V5318" s="15">
        <v>1</v>
      </c>
      <c r="W5318" s="15">
        <v>1</v>
      </c>
      <c r="X5318" s="15">
        <v>1</v>
      </c>
      <c r="Y5318" s="41">
        <v>1</v>
      </c>
      <c r="Z5318" s="41">
        <v>1</v>
      </c>
      <c r="AA5318" s="15"/>
      <c r="AB5318" s="15"/>
      <c r="AC5318" s="15"/>
      <c r="AD5318" s="15"/>
      <c r="AE5318" s="15"/>
      <c r="AF5318" s="15"/>
      <c r="AG5318" s="15"/>
      <c r="AH5318" s="15"/>
      <c r="AI5318" s="15"/>
      <c r="AJ5318" s="15"/>
      <c r="AK5318" s="15"/>
      <c r="AL5318" s="15"/>
      <c r="AM5318" s="15"/>
      <c r="AN5318" s="15"/>
      <c r="AO5318" s="15"/>
      <c r="AP5318" s="15"/>
      <c r="AQ5318" s="15"/>
      <c r="AR5318" s="15"/>
      <c r="AS5318" s="15"/>
      <c r="AT5318" s="15"/>
      <c r="AU5318" s="15"/>
      <c r="AV5318" s="15"/>
      <c r="AW5318" s="15"/>
      <c r="AX5318" s="82"/>
      <c r="AY5318" s="10"/>
      <c r="AZ5318" s="10">
        <v>1</v>
      </c>
      <c r="BA5318" t="s">
        <v>22</v>
      </c>
      <c r="BB5318" t="s">
        <v>23</v>
      </c>
      <c r="BD5318" s="39" t="str">
        <f t="shared" si="166"/>
        <v>6688814935_ID-12716444419Vicks</v>
      </c>
    </row>
    <row r="5319" spans="2:59" ht="13.5" customHeight="1" x14ac:dyDescent="0.35">
      <c r="B5319" s="10" t="s">
        <v>17</v>
      </c>
      <c r="C5319" s="10" t="s">
        <v>2329</v>
      </c>
      <c r="D5319" s="10" t="s">
        <v>694</v>
      </c>
      <c r="E5319" s="10" t="s">
        <v>695</v>
      </c>
      <c r="F5319" s="10" t="s">
        <v>18298</v>
      </c>
      <c r="G5319" s="137" t="s">
        <v>18299</v>
      </c>
      <c r="H5319" s="10"/>
      <c r="I5319" s="149" t="s">
        <v>18300</v>
      </c>
      <c r="J5319" s="162" t="s">
        <v>19731</v>
      </c>
      <c r="K5319" s="10" t="s">
        <v>18301</v>
      </c>
      <c r="L5319" s="98">
        <f>IFERROR(VLOOKUP($F5319&amp;$C5319,Sales!$J:$W,9,0),0)</f>
        <v>0</v>
      </c>
      <c r="M5319" s="98">
        <f>IFERROR(VLOOKUP($F5319&amp;$C5319,Sales!$J:$W,10,0),0)</f>
        <v>0</v>
      </c>
      <c r="N5319" s="98">
        <f>IFERROR(VLOOKUP($F5319&amp;$C5319,Sales!$J:$W,11,0),0)</f>
        <v>0</v>
      </c>
      <c r="O5319" s="98">
        <f>IFERROR(VLOOKUP($F5319&amp;$C5319,Sales!$J:$W,12,0),0)</f>
        <v>0</v>
      </c>
      <c r="P5319" s="98">
        <f>IFERROR(VLOOKUP($F5319&amp;$C5319,Sales!$J:$W,13,0),0)</f>
        <v>0</v>
      </c>
      <c r="Q5319" s="98">
        <f>IFERROR(VLOOKUP($F5319&amp;$C5319,Sales!$A:$H,7,0),0)</f>
        <v>0</v>
      </c>
      <c r="R5319" s="41">
        <f t="shared" si="167"/>
        <v>1</v>
      </c>
      <c r="S5319" s="15">
        <v>1</v>
      </c>
      <c r="T5319" s="15"/>
      <c r="U5319" s="15"/>
      <c r="V5319" s="15">
        <v>1</v>
      </c>
      <c r="W5319" s="15">
        <v>1</v>
      </c>
      <c r="X5319" s="15">
        <v>1</v>
      </c>
      <c r="Y5319" s="41">
        <v>1</v>
      </c>
      <c r="Z5319" s="41">
        <v>1</v>
      </c>
      <c r="AA5319" s="15"/>
      <c r="AB5319" s="15"/>
      <c r="AC5319" s="15"/>
      <c r="AD5319" s="15"/>
      <c r="AE5319" s="15"/>
      <c r="AF5319" s="15"/>
      <c r="AG5319" s="15"/>
      <c r="AH5319" s="15"/>
      <c r="AI5319" s="15"/>
      <c r="AJ5319" s="15"/>
      <c r="AK5319" s="15"/>
      <c r="AL5319" s="15"/>
      <c r="AM5319" s="15"/>
      <c r="AN5319" s="15"/>
      <c r="AO5319" s="15"/>
      <c r="AP5319" s="15"/>
      <c r="AQ5319" s="15"/>
      <c r="AR5319" s="15"/>
      <c r="AS5319" s="15"/>
      <c r="AT5319" s="15"/>
      <c r="AU5319" s="15"/>
      <c r="AV5319" s="15"/>
      <c r="AW5319" s="15"/>
      <c r="AX5319" s="82"/>
      <c r="AY5319" s="10"/>
      <c r="AZ5319" s="10">
        <v>1</v>
      </c>
      <c r="BA5319" t="s">
        <v>22</v>
      </c>
      <c r="BB5319" t="s">
        <v>23</v>
      </c>
      <c r="BD5319" s="39" t="str">
        <f t="shared" si="166"/>
        <v>6688814012_ID-12716384938Vicks</v>
      </c>
    </row>
    <row r="5320" spans="2:59" ht="13.5" customHeight="1" x14ac:dyDescent="0.35">
      <c r="B5320" s="10" t="s">
        <v>17</v>
      </c>
      <c r="C5320" s="10" t="s">
        <v>2329</v>
      </c>
      <c r="D5320" s="10" t="s">
        <v>694</v>
      </c>
      <c r="E5320" s="10" t="s">
        <v>695</v>
      </c>
      <c r="F5320" s="10" t="s">
        <v>696</v>
      </c>
      <c r="G5320" s="137" t="s">
        <v>18302</v>
      </c>
      <c r="H5320" s="10"/>
      <c r="I5320" s="149"/>
      <c r="J5320" s="162" t="s">
        <v>19732</v>
      </c>
      <c r="K5320" s="10" t="s">
        <v>18303</v>
      </c>
      <c r="L5320" s="98">
        <f>IFERROR(VLOOKUP($F5320&amp;$C5320,Sales!$J:$W,9,0),0)</f>
        <v>0</v>
      </c>
      <c r="M5320" s="98">
        <f>IFERROR(VLOOKUP($F5320&amp;$C5320,Sales!$J:$W,10,0),0)</f>
        <v>0</v>
      </c>
      <c r="N5320" s="98">
        <f>IFERROR(VLOOKUP($F5320&amp;$C5320,Sales!$J:$W,11,0),0)</f>
        <v>0</v>
      </c>
      <c r="O5320" s="98">
        <f>IFERROR(VLOOKUP($F5320&amp;$C5320,Sales!$J:$W,12,0),0)</f>
        <v>0</v>
      </c>
      <c r="P5320" s="98">
        <f>IFERROR(VLOOKUP($F5320&amp;$C5320,Sales!$J:$W,13,0),0)</f>
        <v>0</v>
      </c>
      <c r="Q5320" s="98">
        <f>IFERROR(VLOOKUP($F5320&amp;$C5320,Sales!$A:$H,7,0),0)</f>
        <v>0</v>
      </c>
      <c r="R5320" s="41">
        <f t="shared" si="167"/>
        <v>1</v>
      </c>
      <c r="S5320" s="15">
        <v>1</v>
      </c>
      <c r="T5320" s="15"/>
      <c r="U5320" s="15"/>
      <c r="V5320" s="15">
        <v>1</v>
      </c>
      <c r="W5320" s="15">
        <v>1</v>
      </c>
      <c r="X5320" s="15">
        <v>1</v>
      </c>
      <c r="Y5320" s="41">
        <v>1</v>
      </c>
      <c r="Z5320" s="41">
        <v>1</v>
      </c>
      <c r="AA5320" s="15"/>
      <c r="AB5320" s="15"/>
      <c r="AC5320" s="15"/>
      <c r="AD5320" s="15"/>
      <c r="AE5320" s="15"/>
      <c r="AF5320" s="15"/>
      <c r="AG5320" s="15"/>
      <c r="AH5320" s="15"/>
      <c r="AI5320" s="15"/>
      <c r="AJ5320" s="15"/>
      <c r="AK5320" s="15"/>
      <c r="AL5320" s="15"/>
      <c r="AM5320" s="15"/>
      <c r="AN5320" s="15"/>
      <c r="AO5320" s="15"/>
      <c r="AP5320" s="15"/>
      <c r="AQ5320" s="15"/>
      <c r="AR5320" s="15"/>
      <c r="AS5320" s="15"/>
      <c r="AT5320" s="15"/>
      <c r="AU5320" s="15"/>
      <c r="AV5320" s="15"/>
      <c r="AW5320" s="15"/>
      <c r="AX5320" s="82"/>
      <c r="AY5320" s="10"/>
      <c r="AZ5320" s="10">
        <v>1</v>
      </c>
      <c r="BA5320" t="s">
        <v>22</v>
      </c>
      <c r="BB5320" t="s">
        <v>23</v>
      </c>
      <c r="BD5320" s="39" t="str">
        <f t="shared" si="166"/>
        <v>6688226620_ID-12715492457Vicks</v>
      </c>
      <c r="BE5320" s="88">
        <v>44908</v>
      </c>
      <c r="BF5320" t="s">
        <v>18304</v>
      </c>
      <c r="BG5320" t="s">
        <v>18305</v>
      </c>
    </row>
    <row r="5321" spans="2:59" ht="13.5" customHeight="1" x14ac:dyDescent="0.35">
      <c r="B5321" s="10" t="s">
        <v>17</v>
      </c>
      <c r="C5321" s="10" t="s">
        <v>2329</v>
      </c>
      <c r="D5321" s="10" t="s">
        <v>694</v>
      </c>
      <c r="E5321" s="10" t="s">
        <v>695</v>
      </c>
      <c r="F5321" s="10" t="s">
        <v>11532</v>
      </c>
      <c r="G5321" s="137" t="s">
        <v>18306</v>
      </c>
      <c r="H5321" s="10"/>
      <c r="I5321" s="149"/>
      <c r="J5321" s="162" t="s">
        <v>19733</v>
      </c>
      <c r="K5321" s="10" t="s">
        <v>18307</v>
      </c>
      <c r="L5321" s="98">
        <f>IFERROR(VLOOKUP($F5321&amp;$C5321,Sales!$J:$W,9,0),0)</f>
        <v>527716</v>
      </c>
      <c r="M5321" s="98">
        <f>IFERROR(VLOOKUP($F5321&amp;$C5321,Sales!$J:$W,10,0),0)</f>
        <v>0</v>
      </c>
      <c r="N5321" s="98">
        <f>IFERROR(VLOOKUP($F5321&amp;$C5321,Sales!$J:$W,11,0),0)</f>
        <v>0</v>
      </c>
      <c r="O5321" s="98">
        <f>IFERROR(VLOOKUP($F5321&amp;$C5321,Sales!$J:$W,12,0),0)</f>
        <v>9.3333333333333339</v>
      </c>
      <c r="P5321" s="98">
        <f>IFERROR(VLOOKUP($F5321&amp;$C5321,Sales!$J:$W,13,0),0)</f>
        <v>175905.33333333334</v>
      </c>
      <c r="Q5321" s="98">
        <f>IFERROR(VLOOKUP($F5321&amp;$C5321,Sales!$A:$H,7,0),0)</f>
        <v>0</v>
      </c>
      <c r="R5321" s="41">
        <f t="shared" si="167"/>
        <v>0.33333333333333331</v>
      </c>
      <c r="S5321" s="15">
        <v>1</v>
      </c>
      <c r="T5321" s="15"/>
      <c r="U5321" s="15"/>
      <c r="V5321" s="15">
        <v>1</v>
      </c>
      <c r="W5321" s="15">
        <v>0</v>
      </c>
      <c r="X5321" s="15">
        <v>0</v>
      </c>
      <c r="Y5321" s="41">
        <v>0</v>
      </c>
      <c r="Z5321" s="41">
        <v>0</v>
      </c>
      <c r="AA5321" s="15"/>
      <c r="AB5321" s="15"/>
      <c r="AC5321" s="15"/>
      <c r="AD5321" s="15"/>
      <c r="AE5321" s="15"/>
      <c r="AF5321" s="15"/>
      <c r="AG5321" s="15"/>
      <c r="AH5321" s="15"/>
      <c r="AI5321" s="15"/>
      <c r="AJ5321" s="15"/>
      <c r="AK5321" s="15"/>
      <c r="AL5321" s="15"/>
      <c r="AM5321" s="15"/>
      <c r="AN5321" s="15"/>
      <c r="AO5321" s="15"/>
      <c r="AP5321" s="15"/>
      <c r="AQ5321" s="15"/>
      <c r="AR5321" s="15"/>
      <c r="AS5321" s="15"/>
      <c r="AT5321" s="15"/>
      <c r="AU5321" s="15"/>
      <c r="AV5321" s="15"/>
      <c r="AW5321" s="15"/>
      <c r="AX5321" s="82"/>
      <c r="AY5321" s="10"/>
      <c r="AZ5321" s="10">
        <v>1</v>
      </c>
      <c r="BA5321" t="s">
        <v>22</v>
      </c>
      <c r="BB5321" t="s">
        <v>23</v>
      </c>
      <c r="BD5321" s="39" t="str">
        <f t="shared" si="166"/>
        <v>6688216481_ID-12715422929Vicks</v>
      </c>
      <c r="BE5321" s="88"/>
      <c r="BG5321" t="s">
        <v>17336</v>
      </c>
    </row>
    <row r="5322" spans="2:59" ht="13.5" customHeight="1" x14ac:dyDescent="0.35">
      <c r="B5322" s="10" t="s">
        <v>17</v>
      </c>
      <c r="C5322" s="10" t="s">
        <v>2329</v>
      </c>
      <c r="D5322" s="10" t="s">
        <v>694</v>
      </c>
      <c r="E5322" s="10" t="s">
        <v>695</v>
      </c>
      <c r="F5322" s="10" t="s">
        <v>18308</v>
      </c>
      <c r="G5322" s="137" t="s">
        <v>18309</v>
      </c>
      <c r="H5322" s="10"/>
      <c r="I5322" s="149" t="s">
        <v>18310</v>
      </c>
      <c r="J5322" s="162" t="s">
        <v>19734</v>
      </c>
      <c r="K5322" s="10" t="s">
        <v>18311</v>
      </c>
      <c r="L5322" s="98">
        <f>IFERROR(VLOOKUP($F5322&amp;$C5322,Sales!$J:$W,9,0),0)</f>
        <v>0</v>
      </c>
      <c r="M5322" s="98">
        <f>IFERROR(VLOOKUP($F5322&amp;$C5322,Sales!$J:$W,10,0),0)</f>
        <v>0</v>
      </c>
      <c r="N5322" s="98">
        <f>IFERROR(VLOOKUP($F5322&amp;$C5322,Sales!$J:$W,11,0),0)</f>
        <v>0</v>
      </c>
      <c r="O5322" s="98">
        <f>IFERROR(VLOOKUP($F5322&amp;$C5322,Sales!$J:$W,12,0),0)</f>
        <v>0</v>
      </c>
      <c r="P5322" s="98">
        <f>IFERROR(VLOOKUP($F5322&amp;$C5322,Sales!$J:$W,13,0),0)</f>
        <v>0</v>
      </c>
      <c r="Q5322" s="98">
        <f>IFERROR(VLOOKUP($F5322&amp;$C5322,Sales!$A:$H,7,0),0)</f>
        <v>0</v>
      </c>
      <c r="R5322" s="41">
        <f t="shared" si="167"/>
        <v>1</v>
      </c>
      <c r="S5322" s="15">
        <v>1</v>
      </c>
      <c r="T5322" s="15"/>
      <c r="U5322" s="15"/>
      <c r="V5322" s="15">
        <v>1</v>
      </c>
      <c r="W5322" s="15">
        <v>1</v>
      </c>
      <c r="X5322" s="15">
        <v>1</v>
      </c>
      <c r="Y5322" s="41">
        <v>1</v>
      </c>
      <c r="Z5322" s="41">
        <v>1</v>
      </c>
      <c r="AA5322" s="15"/>
      <c r="AB5322" s="15"/>
      <c r="AC5322" s="15"/>
      <c r="AD5322" s="15"/>
      <c r="AE5322" s="15"/>
      <c r="AF5322" s="15"/>
      <c r="AG5322" s="15"/>
      <c r="AH5322" s="15"/>
      <c r="AI5322" s="15"/>
      <c r="AJ5322" s="15"/>
      <c r="AK5322" s="15"/>
      <c r="AL5322" s="15"/>
      <c r="AM5322" s="15"/>
      <c r="AN5322" s="15"/>
      <c r="AO5322" s="15"/>
      <c r="AP5322" s="15"/>
      <c r="AQ5322" s="15"/>
      <c r="AR5322" s="15"/>
      <c r="AS5322" s="15"/>
      <c r="AT5322" s="15"/>
      <c r="AU5322" s="15"/>
      <c r="AV5322" s="15"/>
      <c r="AW5322" s="15"/>
      <c r="AX5322" s="82"/>
      <c r="AY5322" s="10"/>
      <c r="AZ5322" s="10">
        <v>1</v>
      </c>
      <c r="BA5322" t="s">
        <v>22</v>
      </c>
      <c r="BB5322" t="s">
        <v>23</v>
      </c>
      <c r="BD5322" s="39" t="str">
        <f t="shared" si="166"/>
        <v>6688206174_ID-12715386872Vicks</v>
      </c>
    </row>
    <row r="5323" spans="2:59" ht="13.5" customHeight="1" x14ac:dyDescent="0.35">
      <c r="B5323" s="10" t="s">
        <v>17</v>
      </c>
      <c r="C5323" s="10" t="s">
        <v>2329</v>
      </c>
      <c r="D5323" s="10" t="s">
        <v>694</v>
      </c>
      <c r="E5323" s="10" t="s">
        <v>695</v>
      </c>
      <c r="F5323" s="10" t="s">
        <v>18312</v>
      </c>
      <c r="G5323" s="137" t="s">
        <v>18313</v>
      </c>
      <c r="H5323" s="10"/>
      <c r="I5323" s="149" t="s">
        <v>18314</v>
      </c>
      <c r="J5323" s="162" t="s">
        <v>19735</v>
      </c>
      <c r="K5323" s="10" t="s">
        <v>18315</v>
      </c>
      <c r="L5323" s="98">
        <f>IFERROR(VLOOKUP($F5323&amp;$C5323,Sales!$J:$W,9,0),0)</f>
        <v>0</v>
      </c>
      <c r="M5323" s="98">
        <f>IFERROR(VLOOKUP($F5323&amp;$C5323,Sales!$J:$W,10,0),0)</f>
        <v>0</v>
      </c>
      <c r="N5323" s="98">
        <f>IFERROR(VLOOKUP($F5323&amp;$C5323,Sales!$J:$W,11,0),0)</f>
        <v>0</v>
      </c>
      <c r="O5323" s="98">
        <f>IFERROR(VLOOKUP($F5323&amp;$C5323,Sales!$J:$W,12,0),0)</f>
        <v>0</v>
      </c>
      <c r="P5323" s="98">
        <f>IFERROR(VLOOKUP($F5323&amp;$C5323,Sales!$J:$W,13,0),0)</f>
        <v>0</v>
      </c>
      <c r="Q5323" s="98">
        <f>IFERROR(VLOOKUP($F5323&amp;$C5323,Sales!$A:$H,7,0),0)</f>
        <v>0</v>
      </c>
      <c r="R5323" s="41">
        <f t="shared" si="167"/>
        <v>1</v>
      </c>
      <c r="S5323" s="15">
        <v>1</v>
      </c>
      <c r="T5323" s="15"/>
      <c r="U5323" s="15"/>
      <c r="V5323" s="15">
        <v>1</v>
      </c>
      <c r="W5323" s="15">
        <v>1</v>
      </c>
      <c r="X5323" s="15">
        <v>1</v>
      </c>
      <c r="Y5323" s="41">
        <v>1</v>
      </c>
      <c r="Z5323" s="41">
        <v>1</v>
      </c>
      <c r="AA5323" s="15"/>
      <c r="AB5323" s="15"/>
      <c r="AC5323" s="15"/>
      <c r="AD5323" s="15"/>
      <c r="AE5323" s="15"/>
      <c r="AF5323" s="15"/>
      <c r="AG5323" s="15"/>
      <c r="AH5323" s="15"/>
      <c r="AI5323" s="15"/>
      <c r="AJ5323" s="15"/>
      <c r="AK5323" s="15"/>
      <c r="AL5323" s="15"/>
      <c r="AM5323" s="15"/>
      <c r="AN5323" s="15"/>
      <c r="AO5323" s="15"/>
      <c r="AP5323" s="15"/>
      <c r="AQ5323" s="15"/>
      <c r="AR5323" s="15"/>
      <c r="AS5323" s="15"/>
      <c r="AT5323" s="15"/>
      <c r="AU5323" s="15"/>
      <c r="AV5323" s="15"/>
      <c r="AW5323" s="15"/>
      <c r="AX5323" s="82"/>
      <c r="AY5323" s="10"/>
      <c r="AZ5323" s="10">
        <v>1</v>
      </c>
      <c r="BA5323" t="s">
        <v>22</v>
      </c>
      <c r="BB5323" t="s">
        <v>23</v>
      </c>
      <c r="BD5323" s="39" t="str">
        <f t="shared" si="166"/>
        <v>6688194394_ID-12715376780Vicks</v>
      </c>
    </row>
    <row r="5324" spans="2:59" ht="13.5" customHeight="1" x14ac:dyDescent="0.35">
      <c r="B5324" s="10" t="s">
        <v>17</v>
      </c>
      <c r="C5324" s="10" t="s">
        <v>2329</v>
      </c>
      <c r="D5324" s="10" t="s">
        <v>694</v>
      </c>
      <c r="E5324" s="10" t="s">
        <v>695</v>
      </c>
      <c r="F5324" s="10" t="s">
        <v>18316</v>
      </c>
      <c r="G5324" s="137" t="s">
        <v>18317</v>
      </c>
      <c r="H5324" s="10"/>
      <c r="I5324" s="149" t="s">
        <v>18318</v>
      </c>
      <c r="J5324" s="162" t="s">
        <v>19736</v>
      </c>
      <c r="K5324" s="10" t="s">
        <v>18319</v>
      </c>
      <c r="L5324" s="98">
        <f>IFERROR(VLOOKUP($F5324&amp;$C5324,Sales!$J:$W,9,0),0)</f>
        <v>0</v>
      </c>
      <c r="M5324" s="98">
        <f>IFERROR(VLOOKUP($F5324&amp;$C5324,Sales!$J:$W,10,0),0)</f>
        <v>0</v>
      </c>
      <c r="N5324" s="98">
        <f>IFERROR(VLOOKUP($F5324&amp;$C5324,Sales!$J:$W,11,0),0)</f>
        <v>0</v>
      </c>
      <c r="O5324" s="98">
        <f>IFERROR(VLOOKUP($F5324&amp;$C5324,Sales!$J:$W,12,0),0)</f>
        <v>0</v>
      </c>
      <c r="P5324" s="98">
        <f>IFERROR(VLOOKUP($F5324&amp;$C5324,Sales!$J:$W,13,0),0)</f>
        <v>0</v>
      </c>
      <c r="Q5324" s="98">
        <f>IFERROR(VLOOKUP($F5324&amp;$C5324,Sales!$A:$H,7,0),0)</f>
        <v>0</v>
      </c>
      <c r="R5324" s="41">
        <f t="shared" si="167"/>
        <v>1</v>
      </c>
      <c r="S5324" s="15">
        <v>1</v>
      </c>
      <c r="T5324" s="15"/>
      <c r="U5324" s="15"/>
      <c r="V5324" s="15">
        <v>1</v>
      </c>
      <c r="W5324" s="15">
        <v>1</v>
      </c>
      <c r="X5324" s="15">
        <v>1</v>
      </c>
      <c r="Y5324" s="41">
        <v>1</v>
      </c>
      <c r="Z5324" s="41">
        <v>1</v>
      </c>
      <c r="AA5324" s="15"/>
      <c r="AB5324" s="15"/>
      <c r="AC5324" s="15"/>
      <c r="AD5324" s="15"/>
      <c r="AE5324" s="15"/>
      <c r="AF5324" s="15"/>
      <c r="AG5324" s="15"/>
      <c r="AH5324" s="15"/>
      <c r="AI5324" s="15"/>
      <c r="AJ5324" s="15"/>
      <c r="AK5324" s="15"/>
      <c r="AL5324" s="15"/>
      <c r="AM5324" s="15"/>
      <c r="AN5324" s="15"/>
      <c r="AO5324" s="15"/>
      <c r="AP5324" s="15"/>
      <c r="AQ5324" s="15"/>
      <c r="AR5324" s="15"/>
      <c r="AS5324" s="15"/>
      <c r="AT5324" s="15"/>
      <c r="AU5324" s="15"/>
      <c r="AV5324" s="15"/>
      <c r="AW5324" s="15"/>
      <c r="AX5324" s="82"/>
      <c r="AY5324" s="10"/>
      <c r="AZ5324" s="10">
        <v>1</v>
      </c>
      <c r="BA5324" t="s">
        <v>22</v>
      </c>
      <c r="BB5324" t="s">
        <v>23</v>
      </c>
      <c r="BD5324" s="39" t="str">
        <f t="shared" si="166"/>
        <v>6688174501_ID-12715374237Vicks</v>
      </c>
    </row>
    <row r="5325" spans="2:59" ht="13.5" customHeight="1" x14ac:dyDescent="0.35">
      <c r="B5325" s="10" t="s">
        <v>17</v>
      </c>
      <c r="C5325" s="10" t="s">
        <v>2329</v>
      </c>
      <c r="D5325" s="10" t="s">
        <v>694</v>
      </c>
      <c r="E5325" s="10" t="s">
        <v>695</v>
      </c>
      <c r="F5325" s="10" t="s">
        <v>696</v>
      </c>
      <c r="G5325" s="137" t="s">
        <v>18320</v>
      </c>
      <c r="H5325" s="10"/>
      <c r="I5325" s="149"/>
      <c r="J5325" s="162" t="s">
        <v>19737</v>
      </c>
      <c r="K5325" s="10" t="s">
        <v>18321</v>
      </c>
      <c r="L5325" s="98">
        <f>IFERROR(VLOOKUP($F5325&amp;$C5325,Sales!$J:$W,9,0),0)</f>
        <v>0</v>
      </c>
      <c r="M5325" s="98">
        <f>IFERROR(VLOOKUP($F5325&amp;$C5325,Sales!$J:$W,10,0),0)</f>
        <v>0</v>
      </c>
      <c r="N5325" s="98">
        <f>IFERROR(VLOOKUP($F5325&amp;$C5325,Sales!$J:$W,11,0),0)</f>
        <v>0</v>
      </c>
      <c r="O5325" s="98">
        <f>IFERROR(VLOOKUP($F5325&amp;$C5325,Sales!$J:$W,12,0),0)</f>
        <v>0</v>
      </c>
      <c r="P5325" s="98">
        <f>IFERROR(VLOOKUP($F5325&amp;$C5325,Sales!$J:$W,13,0),0)</f>
        <v>0</v>
      </c>
      <c r="Q5325" s="98">
        <f>IFERROR(VLOOKUP($F5325&amp;$C5325,Sales!$A:$H,7,0),0)</f>
        <v>0</v>
      </c>
      <c r="R5325" s="41">
        <f t="shared" si="167"/>
        <v>1</v>
      </c>
      <c r="S5325" s="15">
        <v>1</v>
      </c>
      <c r="T5325" s="15"/>
      <c r="U5325" s="15"/>
      <c r="V5325" s="15">
        <v>1</v>
      </c>
      <c r="W5325" s="15">
        <v>1</v>
      </c>
      <c r="X5325" s="15">
        <v>1</v>
      </c>
      <c r="Y5325" s="41">
        <v>1</v>
      </c>
      <c r="Z5325" s="41">
        <v>1</v>
      </c>
      <c r="AA5325" s="15"/>
      <c r="AB5325" s="15"/>
      <c r="AC5325" s="15"/>
      <c r="AD5325" s="15"/>
      <c r="AE5325" s="15"/>
      <c r="AF5325" s="15"/>
      <c r="AG5325" s="15"/>
      <c r="AH5325" s="15"/>
      <c r="AI5325" s="15"/>
      <c r="AJ5325" s="15"/>
      <c r="AK5325" s="15"/>
      <c r="AL5325" s="15"/>
      <c r="AM5325" s="15"/>
      <c r="AN5325" s="15"/>
      <c r="AO5325" s="15"/>
      <c r="AP5325" s="15"/>
      <c r="AQ5325" s="15"/>
      <c r="AR5325" s="15"/>
      <c r="AS5325" s="15"/>
      <c r="AT5325" s="15"/>
      <c r="AU5325" s="15"/>
      <c r="AV5325" s="15"/>
      <c r="AW5325" s="15"/>
      <c r="AX5325" s="82"/>
      <c r="AY5325" s="10"/>
      <c r="AZ5325" s="10">
        <v>1</v>
      </c>
      <c r="BA5325" t="s">
        <v>22</v>
      </c>
      <c r="BB5325" t="s">
        <v>23</v>
      </c>
      <c r="BD5325" s="39" t="str">
        <f t="shared" si="166"/>
        <v>6688176051_ID-12715330837Vicks</v>
      </c>
      <c r="BE5325" s="88">
        <v>44908</v>
      </c>
      <c r="BF5325" t="s">
        <v>18304</v>
      </c>
      <c r="BG5325" t="s">
        <v>18305</v>
      </c>
    </row>
    <row r="5326" spans="2:59" ht="13.5" customHeight="1" x14ac:dyDescent="0.35">
      <c r="B5326" s="10" t="s">
        <v>17</v>
      </c>
      <c r="C5326" s="10" t="s">
        <v>2329</v>
      </c>
      <c r="D5326" s="10" t="s">
        <v>694</v>
      </c>
      <c r="E5326" s="10" t="s">
        <v>695</v>
      </c>
      <c r="F5326" s="10" t="s">
        <v>11532</v>
      </c>
      <c r="G5326" s="137" t="s">
        <v>18322</v>
      </c>
      <c r="H5326" s="10"/>
      <c r="I5326" s="149"/>
      <c r="J5326" s="162" t="s">
        <v>19738</v>
      </c>
      <c r="K5326" s="10" t="s">
        <v>18323</v>
      </c>
      <c r="L5326" s="98">
        <f>IFERROR(VLOOKUP($F5326&amp;$C5326,Sales!$J:$W,9,0),0)</f>
        <v>527716</v>
      </c>
      <c r="M5326" s="98">
        <f>IFERROR(VLOOKUP($F5326&amp;$C5326,Sales!$J:$W,10,0),0)</f>
        <v>0</v>
      </c>
      <c r="N5326" s="98">
        <f>IFERROR(VLOOKUP($F5326&amp;$C5326,Sales!$J:$W,11,0),0)</f>
        <v>0</v>
      </c>
      <c r="O5326" s="98">
        <f>IFERROR(VLOOKUP($F5326&amp;$C5326,Sales!$J:$W,12,0),0)</f>
        <v>9.3333333333333339</v>
      </c>
      <c r="P5326" s="98">
        <f>IFERROR(VLOOKUP($F5326&amp;$C5326,Sales!$J:$W,13,0),0)</f>
        <v>175905.33333333334</v>
      </c>
      <c r="Q5326" s="98">
        <f>IFERROR(VLOOKUP($F5326&amp;$C5326,Sales!$A:$H,7,0),0)</f>
        <v>0</v>
      </c>
      <c r="R5326" s="41">
        <f t="shared" si="167"/>
        <v>0.33333333333333331</v>
      </c>
      <c r="S5326" s="15">
        <v>1</v>
      </c>
      <c r="T5326" s="15"/>
      <c r="U5326" s="15"/>
      <c r="V5326" s="15">
        <v>1</v>
      </c>
      <c r="W5326" s="15">
        <v>0</v>
      </c>
      <c r="X5326" s="15">
        <v>0</v>
      </c>
      <c r="Y5326" s="41">
        <v>0</v>
      </c>
      <c r="Z5326" s="41">
        <v>0</v>
      </c>
      <c r="AA5326" s="15"/>
      <c r="AB5326" s="15"/>
      <c r="AC5326" s="15"/>
      <c r="AD5326" s="15"/>
      <c r="AE5326" s="15"/>
      <c r="AF5326" s="15"/>
      <c r="AG5326" s="15"/>
      <c r="AH5326" s="15"/>
      <c r="AI5326" s="15"/>
      <c r="AJ5326" s="15"/>
      <c r="AK5326" s="15"/>
      <c r="AL5326" s="15"/>
      <c r="AM5326" s="15"/>
      <c r="AN5326" s="15"/>
      <c r="AO5326" s="15"/>
      <c r="AP5326" s="15"/>
      <c r="AQ5326" s="15"/>
      <c r="AR5326" s="15"/>
      <c r="AS5326" s="15"/>
      <c r="AT5326" s="15"/>
      <c r="AU5326" s="15"/>
      <c r="AV5326" s="15"/>
      <c r="AW5326" s="15"/>
      <c r="AX5326" s="82"/>
      <c r="AY5326" s="10"/>
      <c r="AZ5326" s="10">
        <v>1</v>
      </c>
      <c r="BA5326" t="s">
        <v>22</v>
      </c>
      <c r="BB5326" t="s">
        <v>23</v>
      </c>
      <c r="BD5326" s="39" t="str">
        <f t="shared" si="166"/>
        <v>6688124980_ID-12715328445Vicks</v>
      </c>
      <c r="BE5326" s="88"/>
      <c r="BG5326" t="s">
        <v>17336</v>
      </c>
    </row>
    <row r="5327" spans="2:59" ht="13.5" customHeight="1" x14ac:dyDescent="0.35">
      <c r="B5327" s="10" t="s">
        <v>17</v>
      </c>
      <c r="C5327" s="10" t="s">
        <v>2329</v>
      </c>
      <c r="D5327" s="10" t="s">
        <v>694</v>
      </c>
      <c r="E5327" s="10" t="s">
        <v>695</v>
      </c>
      <c r="F5327" s="10" t="s">
        <v>18324</v>
      </c>
      <c r="G5327" s="137" t="s">
        <v>18325</v>
      </c>
      <c r="H5327" s="10"/>
      <c r="I5327" s="149" t="s">
        <v>18326</v>
      </c>
      <c r="J5327" s="10" t="s">
        <v>19739</v>
      </c>
      <c r="K5327" s="10" t="s">
        <v>18327</v>
      </c>
      <c r="L5327" s="98">
        <f>IFERROR(VLOOKUP($F5327&amp;$C5327,Sales!$J:$W,9,0),0)</f>
        <v>0</v>
      </c>
      <c r="M5327" s="98">
        <f>IFERROR(VLOOKUP($F5327&amp;$C5327,Sales!$J:$W,10,0),0)</f>
        <v>0</v>
      </c>
      <c r="N5327" s="98">
        <f>IFERROR(VLOOKUP($F5327&amp;$C5327,Sales!$J:$W,11,0),0)</f>
        <v>0</v>
      </c>
      <c r="O5327" s="98">
        <f>IFERROR(VLOOKUP($F5327&amp;$C5327,Sales!$J:$W,12,0),0)</f>
        <v>0</v>
      </c>
      <c r="P5327" s="98">
        <f>IFERROR(VLOOKUP($F5327&amp;$C5327,Sales!$J:$W,13,0),0)</f>
        <v>0</v>
      </c>
      <c r="Q5327" s="98">
        <f>IFERROR(VLOOKUP($F5327&amp;$C5327,Sales!$A:$H,7,0),0)</f>
        <v>0</v>
      </c>
      <c r="R5327" s="41">
        <f t="shared" si="167"/>
        <v>1</v>
      </c>
      <c r="S5327" s="15">
        <v>1</v>
      </c>
      <c r="T5327" s="15"/>
      <c r="U5327" s="15"/>
      <c r="V5327" s="15">
        <v>1</v>
      </c>
      <c r="W5327" s="15">
        <v>1</v>
      </c>
      <c r="X5327" s="15">
        <v>1</v>
      </c>
      <c r="Y5327" s="41">
        <v>1</v>
      </c>
      <c r="Z5327" s="41">
        <v>1</v>
      </c>
      <c r="AA5327" s="15"/>
      <c r="AB5327" s="15"/>
      <c r="AC5327" s="15"/>
      <c r="AD5327" s="15"/>
      <c r="AE5327" s="15"/>
      <c r="AF5327" s="15"/>
      <c r="AG5327" s="15"/>
      <c r="AH5327" s="15"/>
      <c r="AI5327" s="15"/>
      <c r="AJ5327" s="15"/>
      <c r="AK5327" s="15"/>
      <c r="AL5327" s="15"/>
      <c r="AM5327" s="15"/>
      <c r="AN5327" s="15"/>
      <c r="AO5327" s="15"/>
      <c r="AP5327" s="15"/>
      <c r="AQ5327" s="15"/>
      <c r="AR5327" s="15"/>
      <c r="AS5327" s="15"/>
      <c r="AT5327" s="15"/>
      <c r="AU5327" s="15"/>
      <c r="AV5327" s="15"/>
      <c r="AW5327" s="15"/>
      <c r="AX5327" s="82"/>
      <c r="AY5327" s="10"/>
      <c r="AZ5327" s="10">
        <v>1</v>
      </c>
      <c r="BA5327" t="s">
        <v>22</v>
      </c>
      <c r="BB5327" t="s">
        <v>23</v>
      </c>
      <c r="BD5327" s="39" t="str">
        <f t="shared" si="166"/>
        <v>6687408309_ID-12714176791Vicks</v>
      </c>
    </row>
    <row r="5328" spans="2:59" ht="13.5" customHeight="1" x14ac:dyDescent="0.35">
      <c r="B5328" s="10" t="s">
        <v>17</v>
      </c>
      <c r="C5328" s="10" t="s">
        <v>2329</v>
      </c>
      <c r="D5328" s="10" t="s">
        <v>694</v>
      </c>
      <c r="E5328" s="10" t="s">
        <v>695</v>
      </c>
      <c r="F5328" s="10" t="s">
        <v>18328</v>
      </c>
      <c r="G5328" s="137" t="s">
        <v>18329</v>
      </c>
      <c r="H5328" s="10"/>
      <c r="I5328" s="149" t="s">
        <v>18330</v>
      </c>
      <c r="J5328" s="10" t="s">
        <v>19740</v>
      </c>
      <c r="K5328" s="10" t="s">
        <v>18331</v>
      </c>
      <c r="L5328" s="98">
        <f>IFERROR(VLOOKUP($F5328&amp;$C5328,Sales!$J:$W,9,0),0)</f>
        <v>0</v>
      </c>
      <c r="M5328" s="98">
        <f>IFERROR(VLOOKUP($F5328&amp;$C5328,Sales!$J:$W,10,0),0)</f>
        <v>0</v>
      </c>
      <c r="N5328" s="98">
        <f>IFERROR(VLOOKUP($F5328&amp;$C5328,Sales!$J:$W,11,0),0)</f>
        <v>0</v>
      </c>
      <c r="O5328" s="98">
        <f>IFERROR(VLOOKUP($F5328&amp;$C5328,Sales!$J:$W,12,0),0)</f>
        <v>0</v>
      </c>
      <c r="P5328" s="98">
        <f>IFERROR(VLOOKUP($F5328&amp;$C5328,Sales!$J:$W,13,0),0)</f>
        <v>0</v>
      </c>
      <c r="Q5328" s="98">
        <f>IFERROR(VLOOKUP($F5328&amp;$C5328,Sales!$A:$H,7,0),0)</f>
        <v>0</v>
      </c>
      <c r="R5328" s="41">
        <f t="shared" si="167"/>
        <v>1</v>
      </c>
      <c r="S5328" s="15">
        <v>1</v>
      </c>
      <c r="T5328" s="15"/>
      <c r="U5328" s="15"/>
      <c r="V5328" s="15">
        <v>1</v>
      </c>
      <c r="W5328" s="15">
        <v>1</v>
      </c>
      <c r="X5328" s="15">
        <v>1</v>
      </c>
      <c r="Y5328" s="41">
        <v>1</v>
      </c>
      <c r="Z5328" s="41">
        <v>1</v>
      </c>
      <c r="AA5328" s="15"/>
      <c r="AB5328" s="15"/>
      <c r="AC5328" s="15"/>
      <c r="AD5328" s="15"/>
      <c r="AE5328" s="15"/>
      <c r="AF5328" s="15"/>
      <c r="AG5328" s="15"/>
      <c r="AH5328" s="15"/>
      <c r="AI5328" s="15"/>
      <c r="AJ5328" s="15"/>
      <c r="AK5328" s="15"/>
      <c r="AL5328" s="15"/>
      <c r="AM5328" s="15"/>
      <c r="AN5328" s="15"/>
      <c r="AO5328" s="15"/>
      <c r="AP5328" s="15"/>
      <c r="AQ5328" s="15"/>
      <c r="AR5328" s="15"/>
      <c r="AS5328" s="15"/>
      <c r="AT5328" s="15"/>
      <c r="AU5328" s="15"/>
      <c r="AV5328" s="15"/>
      <c r="AW5328" s="15"/>
      <c r="AX5328" s="82"/>
      <c r="AY5328" s="10"/>
      <c r="AZ5328" s="10">
        <v>1</v>
      </c>
      <c r="BA5328" t="s">
        <v>22</v>
      </c>
      <c r="BB5328" t="s">
        <v>23</v>
      </c>
      <c r="BD5328" s="39" t="str">
        <f t="shared" si="166"/>
        <v>6687332448_ID-12714070225Vicks</v>
      </c>
    </row>
    <row r="5329" spans="2:59" ht="13.5" customHeight="1" x14ac:dyDescent="0.35">
      <c r="B5329" s="10" t="s">
        <v>17</v>
      </c>
      <c r="C5329" s="10" t="s">
        <v>2329</v>
      </c>
      <c r="D5329" s="10" t="s">
        <v>694</v>
      </c>
      <c r="E5329" s="10" t="s">
        <v>695</v>
      </c>
      <c r="F5329" s="10" t="s">
        <v>696</v>
      </c>
      <c r="G5329" s="137" t="s">
        <v>18332</v>
      </c>
      <c r="H5329" s="10"/>
      <c r="I5329" s="149"/>
      <c r="J5329" s="162" t="s">
        <v>19741</v>
      </c>
      <c r="K5329" s="10" t="s">
        <v>18333</v>
      </c>
      <c r="L5329" s="98">
        <f>IFERROR(VLOOKUP($F5329&amp;$C5329,Sales!$J:$W,9,0),0)</f>
        <v>0</v>
      </c>
      <c r="M5329" s="98">
        <f>IFERROR(VLOOKUP($F5329&amp;$C5329,Sales!$J:$W,10,0),0)</f>
        <v>0</v>
      </c>
      <c r="N5329" s="98">
        <f>IFERROR(VLOOKUP($F5329&amp;$C5329,Sales!$J:$W,11,0),0)</f>
        <v>0</v>
      </c>
      <c r="O5329" s="98">
        <f>IFERROR(VLOOKUP($F5329&amp;$C5329,Sales!$J:$W,12,0),0)</f>
        <v>0</v>
      </c>
      <c r="P5329" s="98">
        <f>IFERROR(VLOOKUP($F5329&amp;$C5329,Sales!$J:$W,13,0),0)</f>
        <v>0</v>
      </c>
      <c r="Q5329" s="98">
        <f>IFERROR(VLOOKUP($F5329&amp;$C5329,Sales!$A:$H,7,0),0)</f>
        <v>0</v>
      </c>
      <c r="R5329" s="41">
        <f t="shared" si="167"/>
        <v>1</v>
      </c>
      <c r="S5329" s="15">
        <v>1</v>
      </c>
      <c r="T5329" s="15"/>
      <c r="U5329" s="15"/>
      <c r="V5329" s="15">
        <v>1</v>
      </c>
      <c r="W5329" s="15">
        <v>1</v>
      </c>
      <c r="X5329" s="15">
        <v>1</v>
      </c>
      <c r="Y5329" s="41">
        <v>1</v>
      </c>
      <c r="Z5329" s="41">
        <v>1</v>
      </c>
      <c r="AA5329" s="15"/>
      <c r="AB5329" s="15"/>
      <c r="AC5329" s="15"/>
      <c r="AD5329" s="15"/>
      <c r="AE5329" s="15"/>
      <c r="AF5329" s="15"/>
      <c r="AG5329" s="15"/>
      <c r="AH5329" s="15"/>
      <c r="AI5329" s="15"/>
      <c r="AJ5329" s="15"/>
      <c r="AK5329" s="15"/>
      <c r="AL5329" s="15"/>
      <c r="AM5329" s="15"/>
      <c r="AN5329" s="15"/>
      <c r="AO5329" s="15"/>
      <c r="AP5329" s="15"/>
      <c r="AQ5329" s="15"/>
      <c r="AR5329" s="15"/>
      <c r="AS5329" s="15"/>
      <c r="AT5329" s="15"/>
      <c r="AU5329" s="15"/>
      <c r="AV5329" s="15"/>
      <c r="AW5329" s="15"/>
      <c r="AX5329" s="82"/>
      <c r="AY5329" s="10"/>
      <c r="AZ5329" s="10">
        <v>1</v>
      </c>
      <c r="BA5329" t="s">
        <v>22</v>
      </c>
      <c r="BB5329" t="s">
        <v>23</v>
      </c>
      <c r="BD5329" s="39" t="str">
        <f t="shared" si="166"/>
        <v>6687258408_ID-12713912790Vicks</v>
      </c>
      <c r="BE5329" s="88">
        <v>44908</v>
      </c>
      <c r="BF5329" t="s">
        <v>18304</v>
      </c>
      <c r="BG5329" t="s">
        <v>18305</v>
      </c>
    </row>
    <row r="5330" spans="2:59" ht="13.5" customHeight="1" x14ac:dyDescent="0.35">
      <c r="B5330" s="10" t="s">
        <v>17</v>
      </c>
      <c r="C5330" s="10" t="s">
        <v>2329</v>
      </c>
      <c r="D5330" s="10" t="s">
        <v>694</v>
      </c>
      <c r="E5330" s="10" t="s">
        <v>695</v>
      </c>
      <c r="F5330" s="10" t="s">
        <v>705</v>
      </c>
      <c r="G5330" s="137" t="s">
        <v>18334</v>
      </c>
      <c r="H5330" s="10"/>
      <c r="I5330" s="10"/>
      <c r="J5330" s="162" t="s">
        <v>19742</v>
      </c>
      <c r="K5330" s="10" t="s">
        <v>6036</v>
      </c>
      <c r="L5330" s="98">
        <f>IFERROR(VLOOKUP($F5330&amp;$C5330,Sales!$J:$W,9,0),0)</f>
        <v>0</v>
      </c>
      <c r="M5330" s="98">
        <f>IFERROR(VLOOKUP($F5330&amp;$C5330,Sales!$J:$W,10,0),0)</f>
        <v>0</v>
      </c>
      <c r="N5330" s="98">
        <f>IFERROR(VLOOKUP($F5330&amp;$C5330,Sales!$J:$W,11,0),0)</f>
        <v>87767.999999999985</v>
      </c>
      <c r="O5330" s="98">
        <f>IFERROR(VLOOKUP($F5330&amp;$C5330,Sales!$J:$W,12,0),0)</f>
        <v>2</v>
      </c>
      <c r="P5330" s="98">
        <f>IFERROR(VLOOKUP($F5330&amp;$C5330,Sales!$J:$W,13,0),0)</f>
        <v>29255.999999999996</v>
      </c>
      <c r="Q5330" s="98">
        <f>IFERROR(VLOOKUP($F5330&amp;$C5330,Sales!$A:$H,7,0),0)</f>
        <v>0</v>
      </c>
      <c r="R5330" s="41" t="str">
        <f t="shared" si="167"/>
        <v>ERROR</v>
      </c>
      <c r="S5330" s="15"/>
      <c r="T5330" s="15"/>
      <c r="U5330" s="15"/>
      <c r="V5330" s="15"/>
      <c r="W5330" s="15"/>
      <c r="X5330" s="15"/>
      <c r="Y5330" s="41"/>
      <c r="Z5330" s="41"/>
      <c r="AA5330" s="41"/>
      <c r="AB5330" s="15"/>
      <c r="AC5330" s="15"/>
      <c r="AD5330" s="15"/>
      <c r="AE5330" s="15"/>
      <c r="AF5330" s="15"/>
      <c r="AG5330" s="15"/>
      <c r="AH5330" s="15"/>
      <c r="AI5330" s="15"/>
      <c r="AJ5330" s="41"/>
      <c r="AK5330" s="15"/>
      <c r="AL5330" s="15"/>
      <c r="AM5330" s="15"/>
      <c r="AN5330" s="15"/>
      <c r="AO5330" s="15"/>
      <c r="AP5330" s="15"/>
      <c r="AQ5330" s="15"/>
      <c r="AR5330" s="15"/>
      <c r="AS5330" s="15"/>
      <c r="AT5330" s="15"/>
      <c r="AU5330" s="15"/>
      <c r="AV5330" s="15"/>
      <c r="AW5330" s="15"/>
      <c r="AX5330" s="15"/>
      <c r="AY5330" s="10"/>
      <c r="AZ5330" s="10">
        <v>1</v>
      </c>
      <c r="BA5330" t="s">
        <v>22</v>
      </c>
      <c r="BB5330" t="s">
        <v>13210</v>
      </c>
      <c r="BD5330" s="39" t="str">
        <f t="shared" si="166"/>
        <v>6614308499_ID-12575730123Vicks</v>
      </c>
      <c r="BE5330" s="88"/>
    </row>
    <row r="5331" spans="2:59" ht="13.5" customHeight="1" x14ac:dyDescent="0.35">
      <c r="B5331" s="10" t="s">
        <v>17</v>
      </c>
      <c r="C5331" s="10" t="s">
        <v>2329</v>
      </c>
      <c r="D5331" s="10" t="s">
        <v>294</v>
      </c>
      <c r="E5331" s="10" t="s">
        <v>295</v>
      </c>
      <c r="F5331" s="10" t="s">
        <v>12714</v>
      </c>
      <c r="G5331" s="137" t="s">
        <v>18335</v>
      </c>
      <c r="H5331" s="10" t="s">
        <v>18335</v>
      </c>
      <c r="I5331" s="149">
        <v>4987176101617</v>
      </c>
      <c r="J5331" s="162" t="s">
        <v>19743</v>
      </c>
      <c r="K5331" s="10" t="s">
        <v>12729</v>
      </c>
      <c r="L5331" s="98">
        <f>IFERROR(VLOOKUP($F5331&amp;$C5331,Sales!$J:$W,9,0),0)</f>
        <v>0</v>
      </c>
      <c r="M5331" s="98">
        <f>IFERROR(VLOOKUP($F5331&amp;$C5331,Sales!$J:$W,10,0),0)</f>
        <v>6464459.9999999991</v>
      </c>
      <c r="N5331" s="98">
        <f>IFERROR(VLOOKUP($F5331&amp;$C5331,Sales!$J:$W,11,0),0)</f>
        <v>23272056</v>
      </c>
      <c r="O5331" s="98">
        <f>IFERROR(VLOOKUP($F5331&amp;$C5331,Sales!$J:$W,12,0),0)</f>
        <v>46</v>
      </c>
      <c r="P5331" s="98">
        <f>IFERROR(VLOOKUP($F5331&amp;$C5331,Sales!$J:$W,13,0),0)</f>
        <v>9912172</v>
      </c>
      <c r="Q5331" s="98">
        <f>IFERROR(VLOOKUP($F5331&amp;$C5331,Sales!$A:$H,7,0),0)</f>
        <v>0</v>
      </c>
      <c r="R5331" s="41" t="str">
        <f t="shared" si="167"/>
        <v>ERROR</v>
      </c>
      <c r="S5331" s="15"/>
      <c r="T5331" s="15"/>
      <c r="U5331" s="15"/>
      <c r="V5331" s="15"/>
      <c r="W5331" s="15"/>
      <c r="X5331" s="15"/>
      <c r="Y5331" s="41"/>
      <c r="Z5331" s="41"/>
      <c r="AA5331" s="15"/>
      <c r="AB5331" s="15"/>
      <c r="AC5331" s="15"/>
      <c r="AD5331" s="15"/>
      <c r="AE5331" s="15"/>
      <c r="AF5331" s="15"/>
      <c r="AG5331" s="15"/>
      <c r="AH5331" s="15"/>
      <c r="AI5331" s="15"/>
      <c r="AJ5331" s="41"/>
      <c r="AK5331" s="15"/>
      <c r="AL5331" s="15"/>
      <c r="AM5331" s="15"/>
      <c r="AN5331" s="15"/>
      <c r="AO5331" s="15"/>
      <c r="AP5331" s="15"/>
      <c r="AQ5331" s="15"/>
      <c r="AR5331" s="15"/>
      <c r="AS5331" s="15"/>
      <c r="AT5331" s="15"/>
      <c r="AU5331" s="15"/>
      <c r="AV5331" s="15"/>
      <c r="AW5331" s="15"/>
      <c r="AX5331" s="82"/>
      <c r="AY5331" s="10"/>
      <c r="AZ5331" s="10">
        <v>1</v>
      </c>
      <c r="BA5331" t="s">
        <v>22</v>
      </c>
      <c r="BB5331" t="s">
        <v>88</v>
      </c>
      <c r="BD5331" s="39" t="str">
        <f t="shared" si="166"/>
        <v>6512588869_ID-12389282325Olay</v>
      </c>
      <c r="BE5331" s="1">
        <v>45147</v>
      </c>
      <c r="BF5331" t="s">
        <v>20114</v>
      </c>
      <c r="BG5331" t="s">
        <v>18722</v>
      </c>
    </row>
    <row r="5332" spans="2:59" ht="13.5" customHeight="1" x14ac:dyDescent="0.35">
      <c r="B5332" s="10" t="s">
        <v>17</v>
      </c>
      <c r="C5332" s="10" t="s">
        <v>2329</v>
      </c>
      <c r="D5332" s="10" t="s">
        <v>549</v>
      </c>
      <c r="E5332" s="10" t="s">
        <v>194</v>
      </c>
      <c r="F5332" s="10" t="s">
        <v>13808</v>
      </c>
      <c r="G5332" s="137" t="s">
        <v>18336</v>
      </c>
      <c r="H5332" s="10"/>
      <c r="I5332" s="149">
        <v>4987176133892</v>
      </c>
      <c r="J5332" s="162" t="s">
        <v>19744</v>
      </c>
      <c r="K5332" s="10" t="s">
        <v>13888</v>
      </c>
      <c r="L5332" s="98">
        <f>IFERROR(VLOOKUP($F5332&amp;$C5332,Sales!$J:$W,9,0),0)</f>
        <v>4217036.9999999991</v>
      </c>
      <c r="M5332" s="98">
        <f>IFERROR(VLOOKUP($F5332&amp;$C5332,Sales!$J:$W,10,0),0)</f>
        <v>2480610</v>
      </c>
      <c r="N5332" s="98">
        <f>IFERROR(VLOOKUP($F5332&amp;$C5332,Sales!$J:$W,11,0),0)</f>
        <v>0</v>
      </c>
      <c r="O5332" s="98">
        <f>IFERROR(VLOOKUP($F5332&amp;$C5332,Sales!$J:$W,12,0),0)</f>
        <v>27</v>
      </c>
      <c r="P5332" s="98">
        <f>IFERROR(VLOOKUP($F5332&amp;$C5332,Sales!$J:$W,13,0),0)</f>
        <v>2232548.9999999995</v>
      </c>
      <c r="Q5332" s="98">
        <f>IFERROR(VLOOKUP($F5332&amp;$C5332,Sales!$A:$H,7,0),0)</f>
        <v>0</v>
      </c>
      <c r="R5332" s="41">
        <f t="shared" si="167"/>
        <v>1</v>
      </c>
      <c r="S5332" s="15">
        <v>1</v>
      </c>
      <c r="T5332" s="15"/>
      <c r="U5332" s="15"/>
      <c r="V5332" s="15">
        <v>1</v>
      </c>
      <c r="W5332" s="15">
        <v>1</v>
      </c>
      <c r="X5332" s="15">
        <v>1</v>
      </c>
      <c r="Y5332" s="41">
        <v>1</v>
      </c>
      <c r="Z5332" s="41">
        <v>1</v>
      </c>
      <c r="AA5332" s="15"/>
      <c r="AB5332" s="15"/>
      <c r="AC5332" s="15"/>
      <c r="AD5332" s="15"/>
      <c r="AE5332" s="15"/>
      <c r="AF5332" s="15"/>
      <c r="AG5332" s="15"/>
      <c r="AH5332" s="15"/>
      <c r="AI5332" s="15"/>
      <c r="AJ5332" s="15"/>
      <c r="AK5332" s="15"/>
      <c r="AL5332" s="15"/>
      <c r="AM5332" s="15"/>
      <c r="AN5332" s="15"/>
      <c r="AO5332" s="15"/>
      <c r="AP5332" s="15"/>
      <c r="AQ5332" s="15"/>
      <c r="AR5332" s="15"/>
      <c r="AS5332" s="15"/>
      <c r="AT5332" s="15"/>
      <c r="AU5332" s="15"/>
      <c r="AV5332" s="15"/>
      <c r="AW5332" s="15"/>
      <c r="AX5332" s="82"/>
      <c r="AY5332" s="10"/>
      <c r="AZ5332" s="10">
        <v>1</v>
      </c>
      <c r="BA5332" t="s">
        <v>22</v>
      </c>
      <c r="BB5332" t="s">
        <v>23</v>
      </c>
      <c r="BD5332" s="39" t="str">
        <f t="shared" si="166"/>
        <v>7015368175_ID-13266744967Pantene</v>
      </c>
    </row>
    <row r="5333" spans="2:59" ht="13.5" customHeight="1" x14ac:dyDescent="0.35">
      <c r="B5333" s="10" t="s">
        <v>17</v>
      </c>
      <c r="C5333" s="10" t="s">
        <v>2329</v>
      </c>
      <c r="D5333" s="10" t="s">
        <v>549</v>
      </c>
      <c r="E5333" s="10" t="s">
        <v>194</v>
      </c>
      <c r="F5333" s="10" t="s">
        <v>13807</v>
      </c>
      <c r="G5333" s="137" t="s">
        <v>18337</v>
      </c>
      <c r="H5333" s="10"/>
      <c r="I5333" s="149">
        <v>4987176133908</v>
      </c>
      <c r="J5333" s="162" t="s">
        <v>19745</v>
      </c>
      <c r="K5333" s="10" t="s">
        <v>13889</v>
      </c>
      <c r="L5333" s="98">
        <f>IFERROR(VLOOKUP($F5333&amp;$C5333,Sales!$J:$W,9,0),0)</f>
        <v>0</v>
      </c>
      <c r="M5333" s="98">
        <f>IFERROR(VLOOKUP($F5333&amp;$C5333,Sales!$J:$W,10,0),0)</f>
        <v>0</v>
      </c>
      <c r="N5333" s="98">
        <f>IFERROR(VLOOKUP($F5333&amp;$C5333,Sales!$J:$W,11,0),0)</f>
        <v>553272</v>
      </c>
      <c r="O5333" s="98">
        <f>IFERROR(VLOOKUP($F5333&amp;$C5333,Sales!$J:$W,12,0),0)</f>
        <v>4</v>
      </c>
      <c r="P5333" s="98">
        <f>IFERROR(VLOOKUP($F5333&amp;$C5333,Sales!$J:$W,13,0),0)</f>
        <v>184424</v>
      </c>
      <c r="Q5333" s="98">
        <f>IFERROR(VLOOKUP($F5333&amp;$C5333,Sales!$A:$H,7,0),0)</f>
        <v>0</v>
      </c>
      <c r="R5333" s="41"/>
      <c r="S5333" s="15"/>
      <c r="T5333" s="15"/>
      <c r="U5333" s="15"/>
      <c r="V5333" s="15"/>
      <c r="W5333" s="15"/>
      <c r="X5333" s="15"/>
      <c r="Y5333" s="41"/>
      <c r="Z5333" s="41"/>
      <c r="AA5333" s="15"/>
      <c r="AB5333" s="15"/>
      <c r="AC5333" s="15"/>
      <c r="AD5333" s="15"/>
      <c r="AE5333" s="15"/>
      <c r="AF5333" s="15"/>
      <c r="AG5333" s="15"/>
      <c r="AH5333" s="15"/>
      <c r="AI5333" s="15"/>
      <c r="AJ5333" s="41"/>
      <c r="AK5333" s="15"/>
      <c r="AL5333" s="15"/>
      <c r="AM5333" s="15"/>
      <c r="AN5333" s="15"/>
      <c r="AO5333" s="15"/>
      <c r="AP5333" s="15"/>
      <c r="AQ5333" s="15"/>
      <c r="AR5333" s="15"/>
      <c r="AS5333" s="15"/>
      <c r="AT5333" s="15"/>
      <c r="AU5333" s="15"/>
      <c r="AV5333" s="15"/>
      <c r="AW5333" s="15"/>
      <c r="AX5333" s="82"/>
      <c r="AY5333" s="10"/>
      <c r="AZ5333" s="10">
        <v>1</v>
      </c>
      <c r="BA5333" t="s">
        <v>22</v>
      </c>
      <c r="BB5333" t="s">
        <v>88</v>
      </c>
      <c r="BD5333" s="39" t="str">
        <f t="shared" si="166"/>
        <v>7065540415_ID-13353126325Pantene</v>
      </c>
    </row>
    <row r="5334" spans="2:59" ht="13.5" customHeight="1" x14ac:dyDescent="0.35">
      <c r="B5334" s="10" t="s">
        <v>17</v>
      </c>
      <c r="C5334" s="10" t="s">
        <v>2329</v>
      </c>
      <c r="D5334" s="10" t="s">
        <v>549</v>
      </c>
      <c r="E5334" s="10" t="s">
        <v>194</v>
      </c>
      <c r="F5334" s="10" t="s">
        <v>13853</v>
      </c>
      <c r="G5334" s="137" t="s">
        <v>18338</v>
      </c>
      <c r="H5334" s="10"/>
      <c r="I5334" s="149" t="s">
        <v>13864</v>
      </c>
      <c r="J5334" s="162" t="s">
        <v>19746</v>
      </c>
      <c r="K5334" s="10" t="s">
        <v>13890</v>
      </c>
      <c r="L5334" s="98">
        <f>IFERROR(VLOOKUP($F5334&amp;$C5334,Sales!$J:$W,9,0),0)</f>
        <v>0</v>
      </c>
      <c r="M5334" s="98">
        <f>IFERROR(VLOOKUP($F5334&amp;$C5334,Sales!$J:$W,10,0),0)</f>
        <v>1653739.9999999998</v>
      </c>
      <c r="N5334" s="98">
        <f>IFERROR(VLOOKUP($F5334&amp;$C5334,Sales!$J:$W,11,0),0)</f>
        <v>3968976</v>
      </c>
      <c r="O5334" s="98">
        <f>IFERROR(VLOOKUP($F5334&amp;$C5334,Sales!$J:$W,12,0),0)</f>
        <v>11.333333333333334</v>
      </c>
      <c r="P5334" s="98">
        <f>IFERROR(VLOOKUP($F5334&amp;$C5334,Sales!$J:$W,13,0),0)</f>
        <v>1874238.6666666667</v>
      </c>
      <c r="Q5334" s="98">
        <f>IFERROR(VLOOKUP($F5334&amp;$C5334,Sales!$A:$H,7,0),0)</f>
        <v>0</v>
      </c>
      <c r="R5334" s="41">
        <f t="shared" ref="R5334:R5397" si="168">IFERROR(AVERAGE($S5334:$AW5334),"ERROR")</f>
        <v>1</v>
      </c>
      <c r="S5334" s="15">
        <v>1</v>
      </c>
      <c r="T5334" s="15"/>
      <c r="U5334" s="15"/>
      <c r="V5334" s="15">
        <v>1</v>
      </c>
      <c r="W5334" s="15">
        <v>1</v>
      </c>
      <c r="X5334" s="15">
        <v>1</v>
      </c>
      <c r="Y5334" s="41">
        <v>1</v>
      </c>
      <c r="Z5334" s="41">
        <v>1</v>
      </c>
      <c r="AA5334" s="15"/>
      <c r="AB5334" s="15"/>
      <c r="AC5334" s="15"/>
      <c r="AD5334" s="15"/>
      <c r="AE5334" s="15"/>
      <c r="AF5334" s="15"/>
      <c r="AG5334" s="15"/>
      <c r="AH5334" s="15"/>
      <c r="AI5334" s="15"/>
      <c r="AJ5334" s="15"/>
      <c r="AK5334" s="15"/>
      <c r="AL5334" s="15"/>
      <c r="AM5334" s="15"/>
      <c r="AN5334" s="15"/>
      <c r="AO5334" s="15"/>
      <c r="AP5334" s="15"/>
      <c r="AQ5334" s="15"/>
      <c r="AR5334" s="15"/>
      <c r="AS5334" s="15"/>
      <c r="AT5334" s="15"/>
      <c r="AU5334" s="15"/>
      <c r="AV5334" s="15"/>
      <c r="AW5334" s="15"/>
      <c r="AX5334" s="82"/>
      <c r="AY5334" s="10"/>
      <c r="AZ5334" s="10">
        <v>1</v>
      </c>
      <c r="BA5334" t="s">
        <v>22</v>
      </c>
      <c r="BB5334" t="s">
        <v>23</v>
      </c>
      <c r="BD5334" s="39" t="str">
        <f t="shared" si="166"/>
        <v>7015428116_ID-13266864394Pantene</v>
      </c>
    </row>
    <row r="5335" spans="2:59" ht="13.5" customHeight="1" x14ac:dyDescent="0.35">
      <c r="B5335" s="10" t="s">
        <v>17</v>
      </c>
      <c r="C5335" s="10" t="s">
        <v>2329</v>
      </c>
      <c r="D5335" s="10" t="s">
        <v>549</v>
      </c>
      <c r="E5335" s="10" t="s">
        <v>194</v>
      </c>
      <c r="F5335" s="10" t="s">
        <v>13854</v>
      </c>
      <c r="G5335" s="137" t="s">
        <v>18339</v>
      </c>
      <c r="H5335" s="10"/>
      <c r="I5335" s="149" t="s">
        <v>13865</v>
      </c>
      <c r="J5335" s="162" t="s">
        <v>19747</v>
      </c>
      <c r="K5335" s="10" t="s">
        <v>13891</v>
      </c>
      <c r="L5335" s="98">
        <f>IFERROR(VLOOKUP($F5335&amp;$C5335,Sales!$J:$W,9,0),0)</f>
        <v>11162700</v>
      </c>
      <c r="M5335" s="98">
        <f>IFERROR(VLOOKUP($F5335&amp;$C5335,Sales!$J:$W,10,0),0)</f>
        <v>4713140</v>
      </c>
      <c r="N5335" s="98">
        <f>IFERROR(VLOOKUP($F5335&amp;$C5335,Sales!$J:$W,11,0),0)</f>
        <v>10914640</v>
      </c>
      <c r="O5335" s="98">
        <f>IFERROR(VLOOKUP($F5335&amp;$C5335,Sales!$J:$W,12,0),0)</f>
        <v>36</v>
      </c>
      <c r="P5335" s="98">
        <f>IFERROR(VLOOKUP($F5335&amp;$C5335,Sales!$J:$W,13,0),0)</f>
        <v>8930160</v>
      </c>
      <c r="Q5335" s="98">
        <f>IFERROR(VLOOKUP($F5335&amp;$C5335,Sales!$A:$H,7,0),0)</f>
        <v>0</v>
      </c>
      <c r="R5335" s="41">
        <f t="shared" si="168"/>
        <v>1</v>
      </c>
      <c r="S5335" s="15">
        <v>1</v>
      </c>
      <c r="T5335" s="15"/>
      <c r="U5335" s="15"/>
      <c r="V5335" s="15">
        <v>1</v>
      </c>
      <c r="W5335" s="15">
        <v>1</v>
      </c>
      <c r="X5335" s="15">
        <v>1</v>
      </c>
      <c r="Y5335" s="41">
        <v>1</v>
      </c>
      <c r="Z5335" s="41">
        <v>1</v>
      </c>
      <c r="AA5335" s="15"/>
      <c r="AB5335" s="15"/>
      <c r="AC5335" s="15"/>
      <c r="AD5335" s="15"/>
      <c r="AE5335" s="15"/>
      <c r="AF5335" s="15"/>
      <c r="AG5335" s="15"/>
      <c r="AH5335" s="15"/>
      <c r="AI5335" s="15"/>
      <c r="AJ5335" s="15"/>
      <c r="AK5335" s="15"/>
      <c r="AL5335" s="15"/>
      <c r="AM5335" s="15"/>
      <c r="AN5335" s="15"/>
      <c r="AO5335" s="15"/>
      <c r="AP5335" s="15"/>
      <c r="AQ5335" s="15"/>
      <c r="AR5335" s="15"/>
      <c r="AS5335" s="15"/>
      <c r="AT5335" s="15"/>
      <c r="AU5335" s="15"/>
      <c r="AV5335" s="15"/>
      <c r="AW5335" s="15"/>
      <c r="AX5335" s="82"/>
      <c r="AY5335" s="10"/>
      <c r="AZ5335" s="10">
        <v>1</v>
      </c>
      <c r="BA5335" t="s">
        <v>22</v>
      </c>
      <c r="BB5335" t="s">
        <v>23</v>
      </c>
      <c r="BD5335" s="39" t="str">
        <f t="shared" si="166"/>
        <v>7015402586_ID-13266898103Pantene</v>
      </c>
    </row>
    <row r="5336" spans="2:59" ht="13.5" customHeight="1" x14ac:dyDescent="0.35">
      <c r="B5336" s="10" t="s">
        <v>17</v>
      </c>
      <c r="C5336" s="10" t="s">
        <v>2329</v>
      </c>
      <c r="D5336" s="10" t="s">
        <v>549</v>
      </c>
      <c r="E5336" s="10" t="s">
        <v>194</v>
      </c>
      <c r="F5336" s="10" t="s">
        <v>13825</v>
      </c>
      <c r="G5336" s="137" t="s">
        <v>18340</v>
      </c>
      <c r="H5336" s="10"/>
      <c r="I5336" s="149" t="s">
        <v>13866</v>
      </c>
      <c r="J5336" s="162" t="s">
        <v>19748</v>
      </c>
      <c r="K5336" s="10" t="s">
        <v>13892</v>
      </c>
      <c r="L5336" s="98">
        <f>IFERROR(VLOOKUP($F5336&amp;$C5336,Sales!$J:$W,9,0),0)</f>
        <v>0</v>
      </c>
      <c r="M5336" s="98">
        <f>IFERROR(VLOOKUP($F5336&amp;$C5336,Sales!$J:$W,10,0),0)</f>
        <v>0</v>
      </c>
      <c r="N5336" s="98">
        <f>IFERROR(VLOOKUP($F5336&amp;$C5336,Sales!$J:$W,11,0),0)</f>
        <v>0</v>
      </c>
      <c r="O5336" s="98">
        <f>IFERROR(VLOOKUP($F5336&amp;$C5336,Sales!$J:$W,12,0),0)</f>
        <v>0</v>
      </c>
      <c r="P5336" s="98">
        <f>IFERROR(VLOOKUP($F5336&amp;$C5336,Sales!$J:$W,13,0),0)</f>
        <v>0</v>
      </c>
      <c r="Q5336" s="98">
        <f>IFERROR(VLOOKUP($F5336&amp;$C5336,Sales!$A:$H,7,0),0)</f>
        <v>0</v>
      </c>
      <c r="R5336" s="41" t="str">
        <f t="shared" si="168"/>
        <v>ERROR</v>
      </c>
      <c r="S5336" s="15"/>
      <c r="T5336" s="15"/>
      <c r="U5336" s="15"/>
      <c r="V5336" s="15"/>
      <c r="W5336" s="15"/>
      <c r="X5336" s="15"/>
      <c r="Y5336" s="41"/>
      <c r="Z5336" s="41"/>
      <c r="AA5336" s="15"/>
      <c r="AB5336" s="15"/>
      <c r="AC5336" s="15"/>
      <c r="AD5336" s="15"/>
      <c r="AE5336" s="15"/>
      <c r="AF5336" s="15"/>
      <c r="AG5336" s="15"/>
      <c r="AH5336" s="15"/>
      <c r="AI5336" s="15"/>
      <c r="AJ5336" s="41"/>
      <c r="AK5336" s="15"/>
      <c r="AL5336" s="15"/>
      <c r="AM5336" s="15"/>
      <c r="AN5336" s="15"/>
      <c r="AO5336" s="15"/>
      <c r="AP5336" s="15"/>
      <c r="AQ5336" s="15"/>
      <c r="AR5336" s="15"/>
      <c r="AS5336" s="15"/>
      <c r="AT5336" s="15"/>
      <c r="AU5336" s="15"/>
      <c r="AV5336" s="15"/>
      <c r="AW5336" s="15"/>
      <c r="AX5336" s="82"/>
      <c r="AY5336" s="10"/>
      <c r="AZ5336" s="10">
        <v>1</v>
      </c>
      <c r="BA5336" t="s">
        <v>22</v>
      </c>
      <c r="BB5336" t="s">
        <v>88</v>
      </c>
      <c r="BD5336" s="39" t="str">
        <f t="shared" si="166"/>
        <v>7065714263_ID-13353304385Pantene</v>
      </c>
      <c r="BE5336" s="1">
        <v>45147</v>
      </c>
      <c r="BF5336" t="s">
        <v>20114</v>
      </c>
    </row>
    <row r="5337" spans="2:59" ht="13.5" customHeight="1" x14ac:dyDescent="0.35">
      <c r="B5337" s="10" t="s">
        <v>17</v>
      </c>
      <c r="C5337" s="10" t="s">
        <v>2329</v>
      </c>
      <c r="D5337" s="10" t="s">
        <v>549</v>
      </c>
      <c r="E5337" s="10" t="s">
        <v>194</v>
      </c>
      <c r="F5337" s="10" t="s">
        <v>13844</v>
      </c>
      <c r="G5337" s="137" t="s">
        <v>18341</v>
      </c>
      <c r="H5337" s="10"/>
      <c r="I5337" s="149">
        <v>6903148264850</v>
      </c>
      <c r="J5337" s="162" t="s">
        <v>19749</v>
      </c>
      <c r="K5337" s="10" t="s">
        <v>13842</v>
      </c>
      <c r="L5337" s="98">
        <f>IFERROR(VLOOKUP($F5337&amp;$C5337,Sales!$J:$W,9,0),0)</f>
        <v>0</v>
      </c>
      <c r="M5337" s="98">
        <f>IFERROR(VLOOKUP($F5337&amp;$C5337,Sales!$J:$W,10,0),0)</f>
        <v>149020</v>
      </c>
      <c r="N5337" s="98">
        <f>IFERROR(VLOOKUP($F5337&amp;$C5337,Sales!$J:$W,11,0),0)</f>
        <v>1788239.9999999998</v>
      </c>
      <c r="O5337" s="98">
        <f>IFERROR(VLOOKUP($F5337&amp;$C5337,Sales!$J:$W,12,0),0)</f>
        <v>8.6666666666666661</v>
      </c>
      <c r="P5337" s="98">
        <f>IFERROR(VLOOKUP($F5337&amp;$C5337,Sales!$J:$W,13,0),0)</f>
        <v>645753.33333333326</v>
      </c>
      <c r="Q5337" s="98">
        <f>IFERROR(VLOOKUP($F5337&amp;$C5337,Sales!$A:$H,7,0),0)</f>
        <v>0</v>
      </c>
      <c r="R5337" s="41">
        <f t="shared" si="168"/>
        <v>1</v>
      </c>
      <c r="S5337" s="15">
        <v>1</v>
      </c>
      <c r="T5337" s="15"/>
      <c r="U5337" s="15"/>
      <c r="V5337" s="15">
        <v>1</v>
      </c>
      <c r="W5337" s="15">
        <v>1</v>
      </c>
      <c r="X5337" s="15">
        <v>1</v>
      </c>
      <c r="Y5337" s="41">
        <v>1</v>
      </c>
      <c r="Z5337" s="41">
        <v>1</v>
      </c>
      <c r="AA5337" s="15"/>
      <c r="AB5337" s="15"/>
      <c r="AC5337" s="15"/>
      <c r="AD5337" s="15"/>
      <c r="AE5337" s="15"/>
      <c r="AF5337" s="15"/>
      <c r="AG5337" s="15"/>
      <c r="AH5337" s="15"/>
      <c r="AI5337" s="15"/>
      <c r="AJ5337" s="15"/>
      <c r="AK5337" s="15"/>
      <c r="AL5337" s="15"/>
      <c r="AM5337" s="15"/>
      <c r="AN5337" s="15"/>
      <c r="AO5337" s="15"/>
      <c r="AP5337" s="15"/>
      <c r="AQ5337" s="15"/>
      <c r="AR5337" s="15"/>
      <c r="AS5337" s="15"/>
      <c r="AT5337" s="15"/>
      <c r="AU5337" s="15"/>
      <c r="AV5337" s="15"/>
      <c r="AW5337" s="15"/>
      <c r="AX5337" s="82"/>
      <c r="AY5337" s="10"/>
      <c r="AZ5337" s="10">
        <v>1</v>
      </c>
      <c r="BA5337" t="s">
        <v>22</v>
      </c>
      <c r="BB5337" t="s">
        <v>23</v>
      </c>
      <c r="BD5337" s="39" t="str">
        <f t="shared" si="166"/>
        <v>7015452558_ID-13266904981Pantene</v>
      </c>
    </row>
    <row r="5338" spans="2:59" ht="13.5" customHeight="1" x14ac:dyDescent="0.35">
      <c r="B5338" s="10" t="s">
        <v>17</v>
      </c>
      <c r="C5338" s="10" t="s">
        <v>2329</v>
      </c>
      <c r="D5338" s="10" t="s">
        <v>549</v>
      </c>
      <c r="E5338" s="10" t="s">
        <v>194</v>
      </c>
      <c r="F5338" s="10" t="s">
        <v>13845</v>
      </c>
      <c r="G5338" s="137" t="s">
        <v>18342</v>
      </c>
      <c r="H5338" s="10"/>
      <c r="I5338" s="149">
        <v>6903148264874</v>
      </c>
      <c r="J5338" s="162" t="s">
        <v>19750</v>
      </c>
      <c r="K5338" s="10" t="s">
        <v>13893</v>
      </c>
      <c r="L5338" s="98">
        <f>IFERROR(VLOOKUP($F5338&amp;$C5338,Sales!$J:$W,9,0),0)</f>
        <v>0</v>
      </c>
      <c r="M5338" s="98">
        <f>IFERROR(VLOOKUP($F5338&amp;$C5338,Sales!$J:$W,10,0),0)</f>
        <v>0</v>
      </c>
      <c r="N5338" s="98">
        <f>IFERROR(VLOOKUP($F5338&amp;$C5338,Sales!$J:$W,11,0),0)</f>
        <v>2719079.9999999995</v>
      </c>
      <c r="O5338" s="98">
        <f>IFERROR(VLOOKUP($F5338&amp;$C5338,Sales!$J:$W,12,0),0)</f>
        <v>8</v>
      </c>
      <c r="P5338" s="98">
        <f>IFERROR(VLOOKUP($F5338&amp;$C5338,Sales!$J:$W,13,0),0)</f>
        <v>906359.99999999988</v>
      </c>
      <c r="Q5338" s="98">
        <f>IFERROR(VLOOKUP($F5338&amp;$C5338,Sales!$A:$H,7,0),0)</f>
        <v>0</v>
      </c>
      <c r="R5338" s="41">
        <f t="shared" si="168"/>
        <v>1</v>
      </c>
      <c r="S5338" s="15">
        <v>1</v>
      </c>
      <c r="T5338" s="15"/>
      <c r="U5338" s="15"/>
      <c r="V5338" s="15">
        <v>1</v>
      </c>
      <c r="W5338" s="15">
        <v>1</v>
      </c>
      <c r="X5338" s="15">
        <v>1</v>
      </c>
      <c r="Y5338" s="41">
        <v>1</v>
      </c>
      <c r="Z5338" s="41">
        <v>1</v>
      </c>
      <c r="AA5338" s="15"/>
      <c r="AB5338" s="15"/>
      <c r="AC5338" s="15"/>
      <c r="AD5338" s="15"/>
      <c r="AE5338" s="15"/>
      <c r="AF5338" s="15"/>
      <c r="AG5338" s="15"/>
      <c r="AH5338" s="15"/>
      <c r="AI5338" s="15"/>
      <c r="AJ5338" s="15"/>
      <c r="AK5338" s="15"/>
      <c r="AL5338" s="15"/>
      <c r="AM5338" s="15"/>
      <c r="AN5338" s="15"/>
      <c r="AO5338" s="15"/>
      <c r="AP5338" s="15"/>
      <c r="AQ5338" s="15"/>
      <c r="AR5338" s="15"/>
      <c r="AS5338" s="15"/>
      <c r="AT5338" s="15"/>
      <c r="AU5338" s="15"/>
      <c r="AV5338" s="15"/>
      <c r="AW5338" s="15"/>
      <c r="AX5338" s="82"/>
      <c r="AY5338" s="10"/>
      <c r="AZ5338" s="10">
        <v>1</v>
      </c>
      <c r="BA5338" t="s">
        <v>22</v>
      </c>
      <c r="BB5338" t="s">
        <v>23</v>
      </c>
      <c r="BD5338" s="39" t="str">
        <f t="shared" si="166"/>
        <v>7016574826_ID-13269084825Pantene</v>
      </c>
    </row>
    <row r="5339" spans="2:59" ht="13.5" customHeight="1" x14ac:dyDescent="0.35">
      <c r="B5339" s="10" t="s">
        <v>17</v>
      </c>
      <c r="C5339" s="10" t="s">
        <v>2329</v>
      </c>
      <c r="D5339" s="10" t="s">
        <v>549</v>
      </c>
      <c r="E5339" s="10" t="s">
        <v>194</v>
      </c>
      <c r="F5339" s="10" t="s">
        <v>13846</v>
      </c>
      <c r="G5339" s="137" t="s">
        <v>18343</v>
      </c>
      <c r="H5339" s="10"/>
      <c r="I5339" s="149">
        <v>6903148264867</v>
      </c>
      <c r="J5339" s="162" t="s">
        <v>19751</v>
      </c>
      <c r="K5339" s="10" t="s">
        <v>13894</v>
      </c>
      <c r="L5339" s="98">
        <f>IFERROR(VLOOKUP($F5339&amp;$C5339,Sales!$J:$W,9,0),0)</f>
        <v>0</v>
      </c>
      <c r="M5339" s="98">
        <f>IFERROR(VLOOKUP($F5339&amp;$C5339,Sales!$J:$W,10,0),0)</f>
        <v>0</v>
      </c>
      <c r="N5339" s="98">
        <f>IFERROR(VLOOKUP($F5339&amp;$C5339,Sales!$J:$W,11,0),0)</f>
        <v>3968369.9999999991</v>
      </c>
      <c r="O5339" s="98">
        <f>IFERROR(VLOOKUP($F5339&amp;$C5339,Sales!$J:$W,12,0),0)</f>
        <v>11.666666666666666</v>
      </c>
      <c r="P5339" s="98">
        <f>IFERROR(VLOOKUP($F5339&amp;$C5339,Sales!$J:$W,13,0),0)</f>
        <v>1322789.9999999998</v>
      </c>
      <c r="Q5339" s="98">
        <f>IFERROR(VLOOKUP($F5339&amp;$C5339,Sales!$A:$H,7,0),0)</f>
        <v>0</v>
      </c>
      <c r="R5339" s="41" t="str">
        <f t="shared" si="168"/>
        <v>ERROR</v>
      </c>
      <c r="S5339" s="15"/>
      <c r="T5339" s="15"/>
      <c r="U5339" s="15"/>
      <c r="V5339" s="15"/>
      <c r="W5339" s="15"/>
      <c r="X5339" s="15"/>
      <c r="Y5339" s="41"/>
      <c r="Z5339" s="41"/>
      <c r="AA5339" s="41"/>
      <c r="AB5339" s="15"/>
      <c r="AC5339" s="15"/>
      <c r="AD5339" s="15"/>
      <c r="AE5339" s="15"/>
      <c r="AF5339" s="15"/>
      <c r="AG5339" s="15"/>
      <c r="AH5339" s="15"/>
      <c r="AI5339" s="15"/>
      <c r="AJ5339" s="41"/>
      <c r="AK5339" s="15"/>
      <c r="AL5339" s="15"/>
      <c r="AM5339" s="15"/>
      <c r="AN5339" s="15"/>
      <c r="AO5339" s="15"/>
      <c r="AP5339" s="15"/>
      <c r="AQ5339" s="15"/>
      <c r="AR5339" s="15"/>
      <c r="AS5339" s="15"/>
      <c r="AT5339" s="15"/>
      <c r="AU5339" s="15"/>
      <c r="AV5339" s="15"/>
      <c r="AW5339" s="15"/>
      <c r="AX5339" s="82"/>
      <c r="AY5339" s="10"/>
      <c r="AZ5339" s="10">
        <v>1</v>
      </c>
      <c r="BA5339" t="s">
        <v>22</v>
      </c>
      <c r="BB5339" t="s">
        <v>88</v>
      </c>
      <c r="BD5339" s="39" t="str">
        <f t="shared" si="166"/>
        <v>7016644272_ID-13269146738Pantene</v>
      </c>
      <c r="BE5339" s="1">
        <v>45075</v>
      </c>
      <c r="BF5339" t="s">
        <v>14057</v>
      </c>
    </row>
    <row r="5340" spans="2:59" ht="13.5" customHeight="1" x14ac:dyDescent="0.35">
      <c r="B5340" s="10" t="s">
        <v>17</v>
      </c>
      <c r="C5340" s="10" t="s">
        <v>2329</v>
      </c>
      <c r="D5340" s="10" t="s">
        <v>549</v>
      </c>
      <c r="E5340" s="10" t="s">
        <v>194</v>
      </c>
      <c r="F5340" s="10" t="s">
        <v>13847</v>
      </c>
      <c r="G5340" s="137" t="s">
        <v>18344</v>
      </c>
      <c r="H5340" s="10"/>
      <c r="I5340" s="149">
        <v>6903148264843</v>
      </c>
      <c r="J5340" s="162" t="s">
        <v>19752</v>
      </c>
      <c r="K5340" s="10" t="s">
        <v>13895</v>
      </c>
      <c r="L5340" s="98">
        <f>IFERROR(VLOOKUP($F5340&amp;$C5340,Sales!$J:$W,9,0),0)</f>
        <v>0</v>
      </c>
      <c r="M5340" s="98">
        <f>IFERROR(VLOOKUP($F5340&amp;$C5340,Sales!$J:$W,10,0),0)</f>
        <v>1342205.9999999998</v>
      </c>
      <c r="N5340" s="98">
        <f>IFERROR(VLOOKUP($F5340&amp;$C5340,Sales!$J:$W,11,0),0)</f>
        <v>894803.99999999988</v>
      </c>
      <c r="O5340" s="98">
        <f>IFERROR(VLOOKUP($F5340&amp;$C5340,Sales!$J:$W,12,0),0)</f>
        <v>10</v>
      </c>
      <c r="P5340" s="98">
        <f>IFERROR(VLOOKUP($F5340&amp;$C5340,Sales!$J:$W,13,0),0)</f>
        <v>745669.99999999988</v>
      </c>
      <c r="Q5340" s="98">
        <f>IFERROR(VLOOKUP($F5340&amp;$C5340,Sales!$A:$H,7,0),0)</f>
        <v>0</v>
      </c>
      <c r="R5340" s="41">
        <f t="shared" si="168"/>
        <v>1</v>
      </c>
      <c r="S5340" s="15">
        <v>1</v>
      </c>
      <c r="T5340" s="15"/>
      <c r="U5340" s="15"/>
      <c r="V5340" s="15">
        <v>1</v>
      </c>
      <c r="W5340" s="15">
        <v>1</v>
      </c>
      <c r="X5340" s="15">
        <v>1</v>
      </c>
      <c r="Y5340" s="41">
        <v>1</v>
      </c>
      <c r="Z5340" s="41">
        <v>1</v>
      </c>
      <c r="AA5340" s="15"/>
      <c r="AB5340" s="15"/>
      <c r="AC5340" s="15"/>
      <c r="AD5340" s="15"/>
      <c r="AE5340" s="15"/>
      <c r="AF5340" s="15"/>
      <c r="AG5340" s="15"/>
      <c r="AH5340" s="15"/>
      <c r="AI5340" s="15"/>
      <c r="AJ5340" s="15"/>
      <c r="AK5340" s="15"/>
      <c r="AL5340" s="15"/>
      <c r="AM5340" s="15"/>
      <c r="AN5340" s="15"/>
      <c r="AO5340" s="15"/>
      <c r="AP5340" s="15"/>
      <c r="AQ5340" s="15"/>
      <c r="AR5340" s="15"/>
      <c r="AS5340" s="15"/>
      <c r="AT5340" s="15"/>
      <c r="AU5340" s="15"/>
      <c r="AV5340" s="15"/>
      <c r="AW5340" s="15"/>
      <c r="AX5340" s="82"/>
      <c r="AY5340" s="10"/>
      <c r="AZ5340" s="10">
        <v>1</v>
      </c>
      <c r="BA5340" t="s">
        <v>22</v>
      </c>
      <c r="BB5340" t="s">
        <v>23</v>
      </c>
      <c r="BD5340" s="39" t="str">
        <f t="shared" si="166"/>
        <v>7016700015_ID-13269202423Pantene</v>
      </c>
    </row>
    <row r="5341" spans="2:59" ht="13.5" customHeight="1" x14ac:dyDescent="0.35">
      <c r="B5341" s="10" t="s">
        <v>17</v>
      </c>
      <c r="C5341" s="10" t="s">
        <v>2329</v>
      </c>
      <c r="D5341" s="10" t="s">
        <v>549</v>
      </c>
      <c r="E5341" s="10" t="s">
        <v>194</v>
      </c>
      <c r="F5341" s="10" t="s">
        <v>13851</v>
      </c>
      <c r="G5341" s="137" t="s">
        <v>18345</v>
      </c>
      <c r="H5341" s="10"/>
      <c r="I5341" s="149" t="s">
        <v>13867</v>
      </c>
      <c r="J5341" s="162" t="s">
        <v>19753</v>
      </c>
      <c r="K5341" s="10" t="s">
        <v>13896</v>
      </c>
      <c r="L5341" s="98">
        <f>IFERROR(VLOOKUP($F5341&amp;$C5341,Sales!$J:$W,9,0),0)</f>
        <v>0</v>
      </c>
      <c r="M5341" s="98">
        <f>IFERROR(VLOOKUP($F5341&amp;$C5341,Sales!$J:$W,10,0),0)</f>
        <v>0</v>
      </c>
      <c r="N5341" s="98">
        <f>IFERROR(VLOOKUP($F5341&amp;$C5341,Sales!$J:$W,11,0),0)</f>
        <v>0</v>
      </c>
      <c r="O5341" s="98">
        <f>IFERROR(VLOOKUP($F5341&amp;$C5341,Sales!$J:$W,12,0),0)</f>
        <v>0</v>
      </c>
      <c r="P5341" s="98">
        <f>IFERROR(VLOOKUP($F5341&amp;$C5341,Sales!$J:$W,13,0),0)</f>
        <v>0</v>
      </c>
      <c r="Q5341" s="98">
        <f>IFERROR(VLOOKUP($F5341&amp;$C5341,Sales!$A:$H,7,0),0)</f>
        <v>0</v>
      </c>
      <c r="R5341" s="41">
        <f t="shared" si="168"/>
        <v>1</v>
      </c>
      <c r="S5341" s="15">
        <v>1</v>
      </c>
      <c r="T5341" s="15"/>
      <c r="U5341" s="15"/>
      <c r="V5341" s="15">
        <v>1</v>
      </c>
      <c r="W5341" s="15">
        <v>1</v>
      </c>
      <c r="X5341" s="15">
        <v>1</v>
      </c>
      <c r="Y5341" s="41">
        <v>1</v>
      </c>
      <c r="Z5341" s="41">
        <v>1</v>
      </c>
      <c r="AA5341" s="15"/>
      <c r="AB5341" s="15"/>
      <c r="AC5341" s="15"/>
      <c r="AD5341" s="15"/>
      <c r="AE5341" s="15"/>
      <c r="AF5341" s="15"/>
      <c r="AG5341" s="15"/>
      <c r="AH5341" s="15"/>
      <c r="AI5341" s="15"/>
      <c r="AJ5341" s="15"/>
      <c r="AK5341" s="15"/>
      <c r="AL5341" s="15"/>
      <c r="AM5341" s="15"/>
      <c r="AN5341" s="15"/>
      <c r="AO5341" s="15"/>
      <c r="AP5341" s="15"/>
      <c r="AQ5341" s="15"/>
      <c r="AR5341" s="15"/>
      <c r="AS5341" s="15"/>
      <c r="AT5341" s="15"/>
      <c r="AU5341" s="15"/>
      <c r="AV5341" s="15"/>
      <c r="AW5341" s="15"/>
      <c r="AX5341" s="82"/>
      <c r="AY5341" s="10"/>
      <c r="AZ5341" s="10">
        <v>1</v>
      </c>
      <c r="BA5341" t="s">
        <v>22</v>
      </c>
      <c r="BB5341" t="s">
        <v>23</v>
      </c>
      <c r="BD5341" s="39" t="str">
        <f t="shared" ref="BD5341:BD5404" si="169">G5341&amp;D5341</f>
        <v>7016674516_ID-13269270476Pantene</v>
      </c>
    </row>
    <row r="5342" spans="2:59" ht="13.5" customHeight="1" x14ac:dyDescent="0.35">
      <c r="B5342" s="10" t="s">
        <v>17</v>
      </c>
      <c r="C5342" s="10" t="s">
        <v>2329</v>
      </c>
      <c r="D5342" s="10" t="s">
        <v>549</v>
      </c>
      <c r="E5342" s="10" t="s">
        <v>194</v>
      </c>
      <c r="F5342" s="10" t="s">
        <v>13852</v>
      </c>
      <c r="G5342" s="137" t="s">
        <v>18346</v>
      </c>
      <c r="H5342" s="10"/>
      <c r="I5342" s="149" t="s">
        <v>13868</v>
      </c>
      <c r="J5342" s="162" t="s">
        <v>19754</v>
      </c>
      <c r="K5342" s="10" t="s">
        <v>13897</v>
      </c>
      <c r="L5342" s="98">
        <f>IFERROR(VLOOKUP($F5342&amp;$C5342,Sales!$J:$W,9,0),0)</f>
        <v>4080168</v>
      </c>
      <c r="M5342" s="98">
        <f>IFERROR(VLOOKUP($F5342&amp;$C5342,Sales!$J:$W,10,0),0)</f>
        <v>2720111.9999999995</v>
      </c>
      <c r="N5342" s="98">
        <f>IFERROR(VLOOKUP($F5342&amp;$C5342,Sales!$J:$W,11,0),0)</f>
        <v>0</v>
      </c>
      <c r="O5342" s="98">
        <f>IFERROR(VLOOKUP($F5342&amp;$C5342,Sales!$J:$W,12,0),0)</f>
        <v>10</v>
      </c>
      <c r="P5342" s="98">
        <f>IFERROR(VLOOKUP($F5342&amp;$C5342,Sales!$J:$W,13,0),0)</f>
        <v>2266760</v>
      </c>
      <c r="Q5342" s="98">
        <f>IFERROR(VLOOKUP($F5342&amp;$C5342,Sales!$A:$H,7,0),0)</f>
        <v>0</v>
      </c>
      <c r="R5342" s="41">
        <f t="shared" si="168"/>
        <v>1</v>
      </c>
      <c r="S5342" s="15">
        <v>1</v>
      </c>
      <c r="T5342" s="15"/>
      <c r="U5342" s="15"/>
      <c r="V5342" s="15">
        <v>1</v>
      </c>
      <c r="W5342" s="15">
        <v>1</v>
      </c>
      <c r="X5342" s="15">
        <v>1</v>
      </c>
      <c r="Y5342" s="41">
        <v>1</v>
      </c>
      <c r="Z5342" s="41">
        <v>1</v>
      </c>
      <c r="AA5342" s="15"/>
      <c r="AB5342" s="15"/>
      <c r="AC5342" s="15"/>
      <c r="AD5342" s="15"/>
      <c r="AE5342" s="15"/>
      <c r="AF5342" s="15"/>
      <c r="AG5342" s="15"/>
      <c r="AH5342" s="15"/>
      <c r="AI5342" s="15"/>
      <c r="AJ5342" s="15"/>
      <c r="AK5342" s="15"/>
      <c r="AL5342" s="15"/>
      <c r="AM5342" s="15"/>
      <c r="AN5342" s="15"/>
      <c r="AO5342" s="15"/>
      <c r="AP5342" s="15"/>
      <c r="AQ5342" s="15"/>
      <c r="AR5342" s="15"/>
      <c r="AS5342" s="15"/>
      <c r="AT5342" s="15"/>
      <c r="AU5342" s="15"/>
      <c r="AV5342" s="15"/>
      <c r="AW5342" s="15"/>
      <c r="AX5342" s="82"/>
      <c r="AY5342" s="10"/>
      <c r="AZ5342" s="10">
        <v>1</v>
      </c>
      <c r="BA5342" t="s">
        <v>22</v>
      </c>
      <c r="BB5342" t="s">
        <v>23</v>
      </c>
      <c r="BD5342" s="39" t="str">
        <f t="shared" si="169"/>
        <v>7016808287_ID-13269478872Pantene</v>
      </c>
    </row>
    <row r="5343" spans="2:59" ht="13.5" customHeight="1" x14ac:dyDescent="0.35">
      <c r="B5343" s="10" t="s">
        <v>17</v>
      </c>
      <c r="C5343" s="10" t="s">
        <v>2329</v>
      </c>
      <c r="D5343" s="10" t="s">
        <v>650</v>
      </c>
      <c r="E5343" s="10" t="s">
        <v>194</v>
      </c>
      <c r="F5343" s="10" t="s">
        <v>13809</v>
      </c>
      <c r="G5343" s="137" t="s">
        <v>18347</v>
      </c>
      <c r="H5343" s="10"/>
      <c r="I5343" s="149">
        <v>4987176140494</v>
      </c>
      <c r="J5343" s="162" t="s">
        <v>19755</v>
      </c>
      <c r="K5343" s="10" t="s">
        <v>13898</v>
      </c>
      <c r="L5343" s="98">
        <f>IFERROR(VLOOKUP($F5343&amp;$C5343,Sales!$J:$W,9,0),0)</f>
        <v>3284032</v>
      </c>
      <c r="M5343" s="98">
        <f>IFERROR(VLOOKUP($F5343&amp;$C5343,Sales!$J:$W,10,0),0)</f>
        <v>0</v>
      </c>
      <c r="N5343" s="98">
        <f>IFERROR(VLOOKUP($F5343&amp;$C5343,Sales!$J:$W,11,0),0)</f>
        <v>0</v>
      </c>
      <c r="O5343" s="98">
        <f>IFERROR(VLOOKUP($F5343&amp;$C5343,Sales!$J:$W,12,0),0)</f>
        <v>21.333333333333332</v>
      </c>
      <c r="P5343" s="98">
        <f>IFERROR(VLOOKUP($F5343&amp;$C5343,Sales!$J:$W,13,0),0)</f>
        <v>1094677.3333333333</v>
      </c>
      <c r="Q5343" s="98">
        <f>IFERROR(VLOOKUP($F5343&amp;$C5343,Sales!$A:$H,7,0),0)</f>
        <v>0</v>
      </c>
      <c r="R5343" s="41">
        <f t="shared" si="168"/>
        <v>1</v>
      </c>
      <c r="S5343" s="15">
        <v>1</v>
      </c>
      <c r="T5343" s="15"/>
      <c r="U5343" s="15"/>
      <c r="V5343" s="15">
        <v>1</v>
      </c>
      <c r="W5343" s="15">
        <v>1</v>
      </c>
      <c r="X5343" s="15">
        <v>1</v>
      </c>
      <c r="Y5343" s="41">
        <v>1</v>
      </c>
      <c r="Z5343" s="41">
        <v>1</v>
      </c>
      <c r="AA5343" s="15"/>
      <c r="AB5343" s="15"/>
      <c r="AC5343" s="15"/>
      <c r="AD5343" s="15"/>
      <c r="AE5343" s="15"/>
      <c r="AF5343" s="15"/>
      <c r="AG5343" s="15"/>
      <c r="AH5343" s="15"/>
      <c r="AI5343" s="15"/>
      <c r="AJ5343" s="15"/>
      <c r="AK5343" s="15"/>
      <c r="AL5343" s="15"/>
      <c r="AM5343" s="15"/>
      <c r="AN5343" s="15"/>
      <c r="AO5343" s="15"/>
      <c r="AP5343" s="15"/>
      <c r="AQ5343" s="15"/>
      <c r="AR5343" s="15"/>
      <c r="AS5343" s="15"/>
      <c r="AT5343" s="15"/>
      <c r="AU5343" s="15"/>
      <c r="AV5343" s="15"/>
      <c r="AW5343" s="15"/>
      <c r="AX5343" s="82"/>
      <c r="AY5343" s="10"/>
      <c r="AZ5343" s="10">
        <v>1</v>
      </c>
      <c r="BA5343" t="s">
        <v>22</v>
      </c>
      <c r="BB5343" t="s">
        <v>23</v>
      </c>
      <c r="BD5343" s="39" t="str">
        <f t="shared" si="169"/>
        <v>7065810013_ID-13353352693Rejoice</v>
      </c>
    </row>
    <row r="5344" spans="2:59" ht="13.5" customHeight="1" x14ac:dyDescent="0.35">
      <c r="B5344" s="10" t="s">
        <v>17</v>
      </c>
      <c r="C5344" s="10" t="s">
        <v>2329</v>
      </c>
      <c r="D5344" s="10" t="s">
        <v>650</v>
      </c>
      <c r="E5344" s="10" t="s">
        <v>194</v>
      </c>
      <c r="F5344" s="10" t="s">
        <v>13810</v>
      </c>
      <c r="G5344" s="137" t="s">
        <v>18348</v>
      </c>
      <c r="H5344" s="10"/>
      <c r="I5344" s="149">
        <v>4987176140517</v>
      </c>
      <c r="J5344" s="162" t="s">
        <v>19756</v>
      </c>
      <c r="K5344" s="10" t="s">
        <v>13899</v>
      </c>
      <c r="L5344" s="98">
        <f>IFERROR(VLOOKUP($F5344&amp;$C5344,Sales!$J:$W,9,0),0)</f>
        <v>2463024</v>
      </c>
      <c r="M5344" s="98">
        <f>IFERROR(VLOOKUP($F5344&amp;$C5344,Sales!$J:$W,10,0),0)</f>
        <v>307878</v>
      </c>
      <c r="N5344" s="98">
        <f>IFERROR(VLOOKUP($F5344&amp;$C5344,Sales!$J:$W,11,0),0)</f>
        <v>0</v>
      </c>
      <c r="O5344" s="98">
        <f>IFERROR(VLOOKUP($F5344&amp;$C5344,Sales!$J:$W,12,0),0)</f>
        <v>18</v>
      </c>
      <c r="P5344" s="98">
        <f>IFERROR(VLOOKUP($F5344&amp;$C5344,Sales!$J:$W,13,0),0)</f>
        <v>923634</v>
      </c>
      <c r="Q5344" s="98">
        <f>IFERROR(VLOOKUP($F5344&amp;$C5344,Sales!$A:$H,7,0),0)</f>
        <v>0</v>
      </c>
      <c r="R5344" s="41">
        <f t="shared" si="168"/>
        <v>1</v>
      </c>
      <c r="S5344" s="15">
        <v>1</v>
      </c>
      <c r="T5344" s="15"/>
      <c r="U5344" s="15"/>
      <c r="V5344" s="15">
        <v>1</v>
      </c>
      <c r="W5344" s="15">
        <v>1</v>
      </c>
      <c r="X5344" s="15">
        <v>1</v>
      </c>
      <c r="Y5344" s="41">
        <v>1</v>
      </c>
      <c r="Z5344" s="41">
        <v>1</v>
      </c>
      <c r="AA5344" s="15"/>
      <c r="AB5344" s="15"/>
      <c r="AC5344" s="15"/>
      <c r="AD5344" s="15"/>
      <c r="AE5344" s="15"/>
      <c r="AF5344" s="15"/>
      <c r="AG5344" s="15"/>
      <c r="AH5344" s="15"/>
      <c r="AI5344" s="15"/>
      <c r="AJ5344" s="15"/>
      <c r="AK5344" s="15"/>
      <c r="AL5344" s="15"/>
      <c r="AM5344" s="15"/>
      <c r="AN5344" s="15"/>
      <c r="AO5344" s="15"/>
      <c r="AP5344" s="15"/>
      <c r="AQ5344" s="15"/>
      <c r="AR5344" s="15"/>
      <c r="AS5344" s="15"/>
      <c r="AT5344" s="15"/>
      <c r="AU5344" s="15"/>
      <c r="AV5344" s="15"/>
      <c r="AW5344" s="15"/>
      <c r="AX5344" s="82"/>
      <c r="AY5344" s="10"/>
      <c r="AZ5344" s="10">
        <v>1</v>
      </c>
      <c r="BA5344" t="s">
        <v>22</v>
      </c>
      <c r="BB5344" t="s">
        <v>23</v>
      </c>
      <c r="BD5344" s="39" t="str">
        <f t="shared" si="169"/>
        <v>7065756980_ID-13353384651Rejoice</v>
      </c>
    </row>
    <row r="5345" spans="2:58" ht="13.5" customHeight="1" x14ac:dyDescent="0.35">
      <c r="B5345" s="10" t="s">
        <v>17</v>
      </c>
      <c r="C5345" s="10" t="s">
        <v>2329</v>
      </c>
      <c r="D5345" s="10" t="s">
        <v>650</v>
      </c>
      <c r="E5345" s="10" t="s">
        <v>194</v>
      </c>
      <c r="F5345" s="10" t="s">
        <v>13811</v>
      </c>
      <c r="G5345" s="155" t="s">
        <v>18349</v>
      </c>
      <c r="H5345" s="10"/>
      <c r="I5345" s="10">
        <v>4987176140524</v>
      </c>
      <c r="J5345" s="162" t="s">
        <v>19757</v>
      </c>
      <c r="K5345" s="10" t="s">
        <v>13843</v>
      </c>
      <c r="L5345" s="98">
        <f>IFERROR(VLOOKUP($F5345&amp;$C5345,Sales!$J:$W,9,0),0)</f>
        <v>2257771.9999999995</v>
      </c>
      <c r="M5345" s="98">
        <f>IFERROR(VLOOKUP($F5345&amp;$C5345,Sales!$J:$W,10,0),0)</f>
        <v>0</v>
      </c>
      <c r="N5345" s="98">
        <f>IFERROR(VLOOKUP($F5345&amp;$C5345,Sales!$J:$W,11,0),0)</f>
        <v>0</v>
      </c>
      <c r="O5345" s="98">
        <f>IFERROR(VLOOKUP($F5345&amp;$C5345,Sales!$J:$W,12,0),0)</f>
        <v>14.666666666666666</v>
      </c>
      <c r="P5345" s="98">
        <f>IFERROR(VLOOKUP($F5345&amp;$C5345,Sales!$J:$W,13,0),0)</f>
        <v>752590.66666666651</v>
      </c>
      <c r="Q5345" s="98">
        <f>IFERROR(VLOOKUP($F5345&amp;$C5345,Sales!$A:$H,7,0),0)</f>
        <v>0</v>
      </c>
      <c r="R5345" s="41" t="str">
        <f t="shared" si="168"/>
        <v>ERROR</v>
      </c>
      <c r="S5345" s="15"/>
      <c r="T5345" s="15"/>
      <c r="U5345" s="15"/>
      <c r="V5345" s="15"/>
      <c r="W5345" s="15"/>
      <c r="X5345" s="15"/>
      <c r="Y5345" s="41"/>
      <c r="Z5345" s="41"/>
      <c r="AA5345" s="41"/>
      <c r="AB5345" s="15"/>
      <c r="AC5345" s="15"/>
      <c r="AD5345" s="15"/>
      <c r="AE5345" s="15"/>
      <c r="AF5345" s="15"/>
      <c r="AG5345" s="15"/>
      <c r="AH5345" s="15"/>
      <c r="AI5345" s="15"/>
      <c r="AJ5345" s="41"/>
      <c r="AK5345" s="15"/>
      <c r="AL5345" s="15"/>
      <c r="AM5345" s="15"/>
      <c r="AN5345" s="15"/>
      <c r="AO5345" s="15"/>
      <c r="AP5345" s="15"/>
      <c r="AQ5345" s="15"/>
      <c r="AR5345" s="15"/>
      <c r="AS5345" s="15"/>
      <c r="AT5345" s="15"/>
      <c r="AU5345" s="15"/>
      <c r="AV5345" s="15"/>
      <c r="AW5345" s="15"/>
      <c r="AX5345" s="82"/>
      <c r="AY5345" s="10"/>
      <c r="AZ5345" s="10">
        <v>1</v>
      </c>
      <c r="BA5345" t="s">
        <v>22</v>
      </c>
      <c r="BB5345" t="s">
        <v>88</v>
      </c>
      <c r="BD5345" s="39" t="str">
        <f t="shared" si="169"/>
        <v>7065770930_ID-13353398693Rejoice</v>
      </c>
      <c r="BE5345" s="1">
        <v>44979</v>
      </c>
      <c r="BF5345" t="s">
        <v>17364</v>
      </c>
    </row>
    <row r="5346" spans="2:58" ht="13.5" customHeight="1" x14ac:dyDescent="0.35">
      <c r="B5346" s="10" t="s">
        <v>17</v>
      </c>
      <c r="C5346" s="10" t="s">
        <v>2329</v>
      </c>
      <c r="D5346" s="10" t="s">
        <v>650</v>
      </c>
      <c r="E5346" s="10" t="s">
        <v>194</v>
      </c>
      <c r="F5346" s="10" t="s">
        <v>13826</v>
      </c>
      <c r="G5346" s="137" t="s">
        <v>18350</v>
      </c>
      <c r="H5346" s="10"/>
      <c r="I5346" s="149" t="s">
        <v>13869</v>
      </c>
      <c r="J5346" s="162" t="s">
        <v>19758</v>
      </c>
      <c r="K5346" s="10" t="s">
        <v>13900</v>
      </c>
      <c r="L5346" s="98">
        <f>IFERROR(VLOOKUP($F5346&amp;$C5346,Sales!$J:$W,9,0),0)</f>
        <v>4926048</v>
      </c>
      <c r="M5346" s="98">
        <f>IFERROR(VLOOKUP($F5346&amp;$C5346,Sales!$J:$W,10,0),0)</f>
        <v>8517958</v>
      </c>
      <c r="N5346" s="98">
        <f>IFERROR(VLOOKUP($F5346&amp;$C5346,Sales!$J:$W,11,0),0)</f>
        <v>0</v>
      </c>
      <c r="O5346" s="98">
        <f>IFERROR(VLOOKUP($F5346&amp;$C5346,Sales!$J:$W,12,0),0)</f>
        <v>43.666666666666664</v>
      </c>
      <c r="P5346" s="98">
        <f>IFERROR(VLOOKUP($F5346&amp;$C5346,Sales!$J:$W,13,0),0)</f>
        <v>4481335.333333333</v>
      </c>
      <c r="Q5346" s="98">
        <f>IFERROR(VLOOKUP($F5346&amp;$C5346,Sales!$A:$H,7,0),0)</f>
        <v>0</v>
      </c>
      <c r="R5346" s="41">
        <f t="shared" si="168"/>
        <v>1</v>
      </c>
      <c r="S5346" s="15">
        <v>1</v>
      </c>
      <c r="T5346" s="15"/>
      <c r="U5346" s="15"/>
      <c r="V5346" s="15">
        <v>1</v>
      </c>
      <c r="W5346" s="15">
        <v>1</v>
      </c>
      <c r="X5346" s="15">
        <v>1</v>
      </c>
      <c r="Y5346" s="41">
        <v>1</v>
      </c>
      <c r="Z5346" s="41">
        <v>1</v>
      </c>
      <c r="AA5346" s="15"/>
      <c r="AB5346" s="15"/>
      <c r="AC5346" s="15"/>
      <c r="AD5346" s="15"/>
      <c r="AE5346" s="15"/>
      <c r="AF5346" s="15"/>
      <c r="AG5346" s="15"/>
      <c r="AH5346" s="15"/>
      <c r="AI5346" s="15"/>
      <c r="AJ5346" s="15"/>
      <c r="AK5346" s="15"/>
      <c r="AL5346" s="15"/>
      <c r="AM5346" s="15"/>
      <c r="AN5346" s="15"/>
      <c r="AO5346" s="15"/>
      <c r="AP5346" s="15"/>
      <c r="AQ5346" s="15"/>
      <c r="AR5346" s="15"/>
      <c r="AS5346" s="15"/>
      <c r="AT5346" s="15"/>
      <c r="AU5346" s="15"/>
      <c r="AV5346" s="15"/>
      <c r="AW5346" s="15"/>
      <c r="AX5346" s="82"/>
      <c r="AY5346" s="10"/>
      <c r="AZ5346" s="10">
        <v>1</v>
      </c>
      <c r="BA5346" t="s">
        <v>22</v>
      </c>
      <c r="BB5346" t="s">
        <v>23</v>
      </c>
      <c r="BD5346" s="39" t="str">
        <f t="shared" si="169"/>
        <v>7065924065_ID-13353566524Rejoice</v>
      </c>
    </row>
    <row r="5347" spans="2:58" ht="13.5" customHeight="1" x14ac:dyDescent="0.35">
      <c r="B5347" s="10" t="s">
        <v>17</v>
      </c>
      <c r="C5347" s="10" t="s">
        <v>2329</v>
      </c>
      <c r="D5347" s="10" t="s">
        <v>650</v>
      </c>
      <c r="E5347" s="10" t="s">
        <v>194</v>
      </c>
      <c r="F5347" s="10" t="s">
        <v>13827</v>
      </c>
      <c r="G5347" s="137" t="s">
        <v>18351</v>
      </c>
      <c r="H5347" s="10"/>
      <c r="I5347" s="149" t="s">
        <v>13870</v>
      </c>
      <c r="J5347" s="162" t="s">
        <v>19759</v>
      </c>
      <c r="K5347" s="10" t="s">
        <v>13901</v>
      </c>
      <c r="L5347" s="98">
        <f>IFERROR(VLOOKUP($F5347&amp;$C5347,Sales!$J:$W,9,0),0)</f>
        <v>9544155.9999999981</v>
      </c>
      <c r="M5347" s="98">
        <f>IFERROR(VLOOKUP($F5347&amp;$C5347,Sales!$J:$W,10,0),0)</f>
        <v>0</v>
      </c>
      <c r="N5347" s="98">
        <f>IFERROR(VLOOKUP($F5347&amp;$C5347,Sales!$J:$W,11,0),0)</f>
        <v>7850838</v>
      </c>
      <c r="O5347" s="98">
        <f>IFERROR(VLOOKUP($F5347&amp;$C5347,Sales!$J:$W,12,0),0)</f>
        <v>37.666666666666664</v>
      </c>
      <c r="P5347" s="98">
        <f>IFERROR(VLOOKUP($F5347&amp;$C5347,Sales!$J:$W,13,0),0)</f>
        <v>5798331.333333333</v>
      </c>
      <c r="Q5347" s="98">
        <f>IFERROR(VLOOKUP($F5347&amp;$C5347,Sales!$A:$H,7,0),0)</f>
        <v>0</v>
      </c>
      <c r="R5347" s="41">
        <f t="shared" si="168"/>
        <v>1</v>
      </c>
      <c r="S5347" s="15">
        <v>1</v>
      </c>
      <c r="T5347" s="15"/>
      <c r="U5347" s="15"/>
      <c r="V5347" s="15">
        <v>1</v>
      </c>
      <c r="W5347" s="15">
        <v>1</v>
      </c>
      <c r="X5347" s="15">
        <v>1</v>
      </c>
      <c r="Y5347" s="41">
        <v>1</v>
      </c>
      <c r="Z5347" s="41">
        <v>1</v>
      </c>
      <c r="AA5347" s="15"/>
      <c r="AB5347" s="15"/>
      <c r="AC5347" s="15"/>
      <c r="AD5347" s="15"/>
      <c r="AE5347" s="15"/>
      <c r="AF5347" s="15"/>
      <c r="AG5347" s="15"/>
      <c r="AH5347" s="15"/>
      <c r="AI5347" s="15"/>
      <c r="AJ5347" s="15"/>
      <c r="AK5347" s="15"/>
      <c r="AL5347" s="15"/>
      <c r="AM5347" s="15"/>
      <c r="AN5347" s="15"/>
      <c r="AO5347" s="15"/>
      <c r="AP5347" s="15"/>
      <c r="AQ5347" s="15"/>
      <c r="AR5347" s="15"/>
      <c r="AS5347" s="15"/>
      <c r="AT5347" s="15"/>
      <c r="AU5347" s="15"/>
      <c r="AV5347" s="15"/>
      <c r="AW5347" s="15"/>
      <c r="AX5347" s="82"/>
      <c r="AY5347" s="10"/>
      <c r="AZ5347" s="10">
        <v>1</v>
      </c>
      <c r="BA5347" t="s">
        <v>22</v>
      </c>
      <c r="BB5347" t="s">
        <v>23</v>
      </c>
      <c r="BD5347" s="39" t="str">
        <f t="shared" si="169"/>
        <v>7065886646_ID-13353610124Rejoice</v>
      </c>
    </row>
    <row r="5348" spans="2:58" ht="13.5" customHeight="1" x14ac:dyDescent="0.35">
      <c r="B5348" s="10" t="s">
        <v>17</v>
      </c>
      <c r="C5348" s="10" t="s">
        <v>2329</v>
      </c>
      <c r="D5348" s="10" t="s">
        <v>650</v>
      </c>
      <c r="E5348" s="10" t="s">
        <v>194</v>
      </c>
      <c r="F5348" s="10" t="s">
        <v>13828</v>
      </c>
      <c r="G5348" s="137" t="s">
        <v>18352</v>
      </c>
      <c r="H5348" s="10"/>
      <c r="I5348" s="149" t="s">
        <v>13871</v>
      </c>
      <c r="J5348" s="162" t="s">
        <v>19760</v>
      </c>
      <c r="K5348" s="10" t="s">
        <v>13902</v>
      </c>
      <c r="L5348" s="98">
        <f>IFERROR(VLOOKUP($F5348&amp;$C5348,Sales!$J:$W,9,0),0)</f>
        <v>4926048</v>
      </c>
      <c r="M5348" s="98">
        <f>IFERROR(VLOOKUP($F5348&amp;$C5348,Sales!$J:$W,10,0),0)</f>
        <v>4207665.9999999991</v>
      </c>
      <c r="N5348" s="98">
        <f>IFERROR(VLOOKUP($F5348&amp;$C5348,Sales!$J:$W,11,0),0)</f>
        <v>2463024</v>
      </c>
      <c r="O5348" s="98">
        <f>IFERROR(VLOOKUP($F5348&amp;$C5348,Sales!$J:$W,12,0),0)</f>
        <v>37.666666666666664</v>
      </c>
      <c r="P5348" s="98">
        <f>IFERROR(VLOOKUP($F5348&amp;$C5348,Sales!$J:$W,13,0),0)</f>
        <v>3865579.3333333335</v>
      </c>
      <c r="Q5348" s="98">
        <f>IFERROR(VLOOKUP($F5348&amp;$C5348,Sales!$A:$H,7,0),0)</f>
        <v>0</v>
      </c>
      <c r="R5348" s="41">
        <f t="shared" si="168"/>
        <v>1</v>
      </c>
      <c r="S5348" s="15">
        <v>1</v>
      </c>
      <c r="T5348" s="15"/>
      <c r="U5348" s="15"/>
      <c r="V5348" s="15">
        <v>1</v>
      </c>
      <c r="W5348" s="15">
        <v>1</v>
      </c>
      <c r="X5348" s="15">
        <v>1</v>
      </c>
      <c r="Y5348" s="41">
        <v>1</v>
      </c>
      <c r="Z5348" s="41">
        <v>1</v>
      </c>
      <c r="AA5348" s="15"/>
      <c r="AB5348" s="15"/>
      <c r="AC5348" s="15"/>
      <c r="AD5348" s="15"/>
      <c r="AE5348" s="15"/>
      <c r="AF5348" s="15"/>
      <c r="AG5348" s="15"/>
      <c r="AH5348" s="15"/>
      <c r="AI5348" s="15"/>
      <c r="AJ5348" s="15"/>
      <c r="AK5348" s="15"/>
      <c r="AL5348" s="15"/>
      <c r="AM5348" s="15"/>
      <c r="AN5348" s="15"/>
      <c r="AO5348" s="15"/>
      <c r="AP5348" s="15"/>
      <c r="AQ5348" s="15"/>
      <c r="AR5348" s="15"/>
      <c r="AS5348" s="15"/>
      <c r="AT5348" s="15"/>
      <c r="AU5348" s="15"/>
      <c r="AV5348" s="15"/>
      <c r="AW5348" s="15"/>
      <c r="AX5348" s="82"/>
      <c r="AY5348" s="10"/>
      <c r="AZ5348" s="10">
        <v>1</v>
      </c>
      <c r="BA5348" t="s">
        <v>22</v>
      </c>
      <c r="BB5348" t="s">
        <v>23</v>
      </c>
      <c r="BD5348" s="39" t="str">
        <f t="shared" si="169"/>
        <v>7065946302_ID-13353654580Rejoice</v>
      </c>
    </row>
    <row r="5349" spans="2:58" ht="13.5" customHeight="1" x14ac:dyDescent="0.35">
      <c r="B5349" s="10" t="s">
        <v>17</v>
      </c>
      <c r="C5349" s="10" t="s">
        <v>2329</v>
      </c>
      <c r="D5349" s="10" t="s">
        <v>650</v>
      </c>
      <c r="E5349" s="10" t="s">
        <v>194</v>
      </c>
      <c r="F5349" s="10" t="s">
        <v>13829</v>
      </c>
      <c r="G5349" s="137" t="s">
        <v>18353</v>
      </c>
      <c r="H5349" s="10"/>
      <c r="I5349" s="149" t="s">
        <v>13872</v>
      </c>
      <c r="J5349" s="162" t="s">
        <v>19761</v>
      </c>
      <c r="K5349" s="10" t="s">
        <v>13903</v>
      </c>
      <c r="L5349" s="98">
        <f>IFERROR(VLOOKUP($F5349&amp;$C5349,Sales!$J:$W,9,0),0)</f>
        <v>7542962</v>
      </c>
      <c r="M5349" s="98">
        <f>IFERROR(VLOOKUP($F5349&amp;$C5349,Sales!$J:$W,10,0),0)</f>
        <v>2770884</v>
      </c>
      <c r="N5349" s="98">
        <f>IFERROR(VLOOKUP($F5349&amp;$C5349,Sales!$J:$W,11,0),0)</f>
        <v>10313846</v>
      </c>
      <c r="O5349" s="98">
        <f>IFERROR(VLOOKUP($F5349&amp;$C5349,Sales!$J:$W,12,0),0)</f>
        <v>44.666666666666664</v>
      </c>
      <c r="P5349" s="98">
        <f>IFERROR(VLOOKUP($F5349&amp;$C5349,Sales!$J:$W,13,0),0)</f>
        <v>6875897.333333333</v>
      </c>
      <c r="Q5349" s="98">
        <f>IFERROR(VLOOKUP($F5349&amp;$C5349,Sales!$A:$H,7,0),0)</f>
        <v>0</v>
      </c>
      <c r="R5349" s="41">
        <f t="shared" si="168"/>
        <v>1</v>
      </c>
      <c r="S5349" s="15">
        <v>1</v>
      </c>
      <c r="T5349" s="15"/>
      <c r="U5349" s="15"/>
      <c r="V5349" s="15">
        <v>1</v>
      </c>
      <c r="W5349" s="15">
        <v>1</v>
      </c>
      <c r="X5349" s="15">
        <v>1</v>
      </c>
      <c r="Y5349" s="41">
        <v>1</v>
      </c>
      <c r="Z5349" s="41">
        <v>1</v>
      </c>
      <c r="AA5349" s="15"/>
      <c r="AB5349" s="15"/>
      <c r="AC5349" s="15"/>
      <c r="AD5349" s="15"/>
      <c r="AE5349" s="15"/>
      <c r="AF5349" s="15"/>
      <c r="AG5349" s="15"/>
      <c r="AH5349" s="15"/>
      <c r="AI5349" s="15"/>
      <c r="AJ5349" s="15"/>
      <c r="AK5349" s="15"/>
      <c r="AL5349" s="15"/>
      <c r="AM5349" s="15"/>
      <c r="AN5349" s="15"/>
      <c r="AO5349" s="15"/>
      <c r="AP5349" s="15"/>
      <c r="AQ5349" s="15"/>
      <c r="AR5349" s="15"/>
      <c r="AS5349" s="15"/>
      <c r="AT5349" s="15"/>
      <c r="AU5349" s="15"/>
      <c r="AV5349" s="15"/>
      <c r="AW5349" s="15"/>
      <c r="AX5349" s="82"/>
      <c r="AY5349" s="10"/>
      <c r="AZ5349" s="10">
        <v>1</v>
      </c>
      <c r="BA5349" t="s">
        <v>22</v>
      </c>
      <c r="BB5349" t="s">
        <v>23</v>
      </c>
      <c r="BD5349" s="39" t="str">
        <f t="shared" si="169"/>
        <v>7065920826_ID-13353732080Rejoice</v>
      </c>
    </row>
    <row r="5350" spans="2:58" ht="13.5" customHeight="1" x14ac:dyDescent="0.35">
      <c r="B5350" s="10" t="s">
        <v>17</v>
      </c>
      <c r="C5350" s="10" t="s">
        <v>2329</v>
      </c>
      <c r="D5350" s="10" t="s">
        <v>650</v>
      </c>
      <c r="E5350" s="10" t="s">
        <v>194</v>
      </c>
      <c r="F5350" s="10" t="s">
        <v>13830</v>
      </c>
      <c r="G5350" s="137" t="s">
        <v>18354</v>
      </c>
      <c r="H5350" s="10"/>
      <c r="I5350" s="149" t="s">
        <v>13873</v>
      </c>
      <c r="J5350" s="162" t="s">
        <v>19762</v>
      </c>
      <c r="K5350" s="10" t="s">
        <v>13904</v>
      </c>
      <c r="L5350" s="98">
        <f>IFERROR(VLOOKUP($F5350&amp;$C5350,Sales!$J:$W,9,0),0)</f>
        <v>7491698</v>
      </c>
      <c r="M5350" s="98">
        <f>IFERROR(VLOOKUP($F5350&amp;$C5350,Sales!$J:$W,10,0),0)</f>
        <v>4207666</v>
      </c>
      <c r="N5350" s="98">
        <f>IFERROR(VLOOKUP($F5350&amp;$C5350,Sales!$J:$W,11,0),0)</f>
        <v>0</v>
      </c>
      <c r="O5350" s="98">
        <f>IFERROR(VLOOKUP($F5350&amp;$C5350,Sales!$J:$W,12,0),0)</f>
        <v>38</v>
      </c>
      <c r="P5350" s="98">
        <f>IFERROR(VLOOKUP($F5350&amp;$C5350,Sales!$J:$W,13,0),0)</f>
        <v>3899788</v>
      </c>
      <c r="Q5350" s="98">
        <f>IFERROR(VLOOKUP($F5350&amp;$C5350,Sales!$A:$H,7,0),0)</f>
        <v>0</v>
      </c>
      <c r="R5350" s="41">
        <f t="shared" si="168"/>
        <v>1</v>
      </c>
      <c r="S5350" s="15">
        <v>1</v>
      </c>
      <c r="T5350" s="15"/>
      <c r="U5350" s="15"/>
      <c r="V5350" s="15">
        <v>1</v>
      </c>
      <c r="W5350" s="15">
        <v>1</v>
      </c>
      <c r="X5350" s="15">
        <v>1</v>
      </c>
      <c r="Y5350" s="41">
        <v>1</v>
      </c>
      <c r="Z5350" s="41">
        <v>1</v>
      </c>
      <c r="AA5350" s="15"/>
      <c r="AB5350" s="15"/>
      <c r="AC5350" s="15"/>
      <c r="AD5350" s="15"/>
      <c r="AE5350" s="15"/>
      <c r="AF5350" s="15"/>
      <c r="AG5350" s="15"/>
      <c r="AH5350" s="15"/>
      <c r="AI5350" s="15"/>
      <c r="AJ5350" s="15"/>
      <c r="AK5350" s="15"/>
      <c r="AL5350" s="15"/>
      <c r="AM5350" s="15"/>
      <c r="AN5350" s="15"/>
      <c r="AO5350" s="15"/>
      <c r="AP5350" s="15"/>
      <c r="AQ5350" s="15"/>
      <c r="AR5350" s="15"/>
      <c r="AS5350" s="15"/>
      <c r="AT5350" s="15"/>
      <c r="AU5350" s="15"/>
      <c r="AV5350" s="15"/>
      <c r="AW5350" s="15"/>
      <c r="AX5350" s="82"/>
      <c r="AY5350" s="10"/>
      <c r="AZ5350" s="10">
        <v>1</v>
      </c>
      <c r="BA5350" t="s">
        <v>22</v>
      </c>
      <c r="BB5350" t="s">
        <v>23</v>
      </c>
      <c r="BD5350" s="39" t="str">
        <f t="shared" si="169"/>
        <v>7065962460_ID-13353754312Rejoice</v>
      </c>
    </row>
    <row r="5351" spans="2:58" ht="13.5" customHeight="1" x14ac:dyDescent="0.35">
      <c r="B5351" s="10" t="s">
        <v>17</v>
      </c>
      <c r="C5351" s="10" t="s">
        <v>2329</v>
      </c>
      <c r="D5351" s="10" t="s">
        <v>650</v>
      </c>
      <c r="E5351" s="10" t="s">
        <v>194</v>
      </c>
      <c r="F5351" s="10" t="s">
        <v>13831</v>
      </c>
      <c r="G5351" s="137" t="s">
        <v>18355</v>
      </c>
      <c r="H5351" s="10"/>
      <c r="I5351" s="149" t="s">
        <v>13874</v>
      </c>
      <c r="J5351" s="162" t="s">
        <v>19763</v>
      </c>
      <c r="K5351" s="10" t="s">
        <v>13905</v>
      </c>
      <c r="L5351" s="98">
        <f>IFERROR(VLOOKUP($F5351&amp;$C5351,Sales!$J:$W,9,0),0)</f>
        <v>7081148</v>
      </c>
      <c r="M5351" s="98">
        <f>IFERROR(VLOOKUP($F5351&amp;$C5351,Sales!$J:$W,10,0),0)</f>
        <v>4002388</v>
      </c>
      <c r="N5351" s="98">
        <f>IFERROR(VLOOKUP($F5351&amp;$C5351,Sales!$J:$W,11,0),0)</f>
        <v>9698094</v>
      </c>
      <c r="O5351" s="98">
        <f>IFERROR(VLOOKUP($F5351&amp;$C5351,Sales!$J:$W,12,0),0)</f>
        <v>45</v>
      </c>
      <c r="P5351" s="98">
        <f>IFERROR(VLOOKUP($F5351&amp;$C5351,Sales!$J:$W,13,0),0)</f>
        <v>6927210</v>
      </c>
      <c r="Q5351" s="98">
        <f>IFERROR(VLOOKUP($F5351&amp;$C5351,Sales!$A:$H,7,0),0)</f>
        <v>0</v>
      </c>
      <c r="R5351" s="41">
        <f t="shared" si="168"/>
        <v>1</v>
      </c>
      <c r="S5351" s="15">
        <v>1</v>
      </c>
      <c r="T5351" s="15"/>
      <c r="U5351" s="15"/>
      <c r="V5351" s="15">
        <v>1</v>
      </c>
      <c r="W5351" s="15">
        <v>1</v>
      </c>
      <c r="X5351" s="15">
        <v>1</v>
      </c>
      <c r="Y5351" s="41">
        <v>1</v>
      </c>
      <c r="Z5351" s="41">
        <v>1</v>
      </c>
      <c r="AA5351" s="15"/>
      <c r="AB5351" s="15"/>
      <c r="AC5351" s="15"/>
      <c r="AD5351" s="15"/>
      <c r="AE5351" s="15"/>
      <c r="AF5351" s="15"/>
      <c r="AG5351" s="15"/>
      <c r="AH5351" s="15"/>
      <c r="AI5351" s="15"/>
      <c r="AJ5351" s="15"/>
      <c r="AK5351" s="15"/>
      <c r="AL5351" s="15"/>
      <c r="AM5351" s="15"/>
      <c r="AN5351" s="15"/>
      <c r="AO5351" s="15"/>
      <c r="AP5351" s="15"/>
      <c r="AQ5351" s="15"/>
      <c r="AR5351" s="15"/>
      <c r="AS5351" s="15"/>
      <c r="AT5351" s="15"/>
      <c r="AU5351" s="15"/>
      <c r="AV5351" s="15"/>
      <c r="AW5351" s="15"/>
      <c r="AX5351" s="82"/>
      <c r="AY5351" s="10"/>
      <c r="AZ5351" s="10">
        <v>1</v>
      </c>
      <c r="BA5351" t="s">
        <v>22</v>
      </c>
      <c r="BB5351" t="s">
        <v>23</v>
      </c>
      <c r="BD5351" s="39" t="str">
        <f t="shared" si="169"/>
        <v>7065974731_ID-13353830033Rejoice</v>
      </c>
    </row>
    <row r="5352" spans="2:58" ht="13.5" customHeight="1" x14ac:dyDescent="0.35">
      <c r="B5352" s="10" t="s">
        <v>17</v>
      </c>
      <c r="C5352" s="10" t="s">
        <v>2329</v>
      </c>
      <c r="D5352" s="10" t="s">
        <v>248</v>
      </c>
      <c r="E5352" s="10" t="s">
        <v>194</v>
      </c>
      <c r="F5352" s="10" t="s">
        <v>13804</v>
      </c>
      <c r="G5352" s="137" t="s">
        <v>18356</v>
      </c>
      <c r="H5352" s="10"/>
      <c r="I5352" s="149">
        <v>4902430517102</v>
      </c>
      <c r="J5352" s="162" t="s">
        <v>19764</v>
      </c>
      <c r="K5352" s="10" t="s">
        <v>13906</v>
      </c>
      <c r="L5352" s="98">
        <f>IFERROR(VLOOKUP($F5352&amp;$C5352,Sales!$J:$W,9,0),0)</f>
        <v>1250990</v>
      </c>
      <c r="M5352" s="98">
        <f>IFERROR(VLOOKUP($F5352&amp;$C5352,Sales!$J:$W,10,0),0)</f>
        <v>0</v>
      </c>
      <c r="N5352" s="98">
        <f>IFERROR(VLOOKUP($F5352&amp;$C5352,Sales!$J:$W,11,0),0)</f>
        <v>0</v>
      </c>
      <c r="O5352" s="98">
        <f>IFERROR(VLOOKUP($F5352&amp;$C5352,Sales!$J:$W,12,0),0)</f>
        <v>8.6666666666666661</v>
      </c>
      <c r="P5352" s="98">
        <f>IFERROR(VLOOKUP($F5352&amp;$C5352,Sales!$J:$W,13,0),0)</f>
        <v>416996.66666666669</v>
      </c>
      <c r="Q5352" s="98">
        <f>IFERROR(VLOOKUP($F5352&amp;$C5352,Sales!$A:$H,7,0),0)</f>
        <v>0</v>
      </c>
      <c r="R5352" s="41">
        <f t="shared" si="168"/>
        <v>1</v>
      </c>
      <c r="S5352" s="15">
        <v>1</v>
      </c>
      <c r="T5352" s="15"/>
      <c r="U5352" s="15"/>
      <c r="V5352" s="15">
        <v>1</v>
      </c>
      <c r="W5352" s="15">
        <v>1</v>
      </c>
      <c r="X5352" s="15">
        <v>1</v>
      </c>
      <c r="Y5352" s="41">
        <v>1</v>
      </c>
      <c r="Z5352" s="41">
        <v>1</v>
      </c>
      <c r="AA5352" s="15"/>
      <c r="AB5352" s="15"/>
      <c r="AC5352" s="15"/>
      <c r="AD5352" s="15"/>
      <c r="AE5352" s="15"/>
      <c r="AF5352" s="15"/>
      <c r="AG5352" s="15"/>
      <c r="AH5352" s="15"/>
      <c r="AI5352" s="15"/>
      <c r="AJ5352" s="15"/>
      <c r="AK5352" s="15"/>
      <c r="AL5352" s="15"/>
      <c r="AM5352" s="15"/>
      <c r="AN5352" s="15"/>
      <c r="AO5352" s="15"/>
      <c r="AP5352" s="15"/>
      <c r="AQ5352" s="15"/>
      <c r="AR5352" s="15"/>
      <c r="AS5352" s="15"/>
      <c r="AT5352" s="15"/>
      <c r="AU5352" s="15"/>
      <c r="AV5352" s="15"/>
      <c r="AW5352" s="15"/>
      <c r="AX5352" s="82"/>
      <c r="AY5352" s="10"/>
      <c r="AZ5352" s="10">
        <v>1</v>
      </c>
      <c r="BA5352" t="s">
        <v>22</v>
      </c>
      <c r="BB5352" t="s">
        <v>23</v>
      </c>
      <c r="BD5352" s="39" t="str">
        <f t="shared" si="169"/>
        <v>7014424732_ID-13265136903Herbal Essences</v>
      </c>
    </row>
    <row r="5353" spans="2:58" ht="13.5" customHeight="1" x14ac:dyDescent="0.35">
      <c r="B5353" s="10" t="s">
        <v>17</v>
      </c>
      <c r="C5353" s="10" t="s">
        <v>2329</v>
      </c>
      <c r="D5353" s="10" t="s">
        <v>248</v>
      </c>
      <c r="E5353" s="10" t="s">
        <v>194</v>
      </c>
      <c r="F5353" s="10" t="s">
        <v>13805</v>
      </c>
      <c r="G5353" s="137" t="s">
        <v>18357</v>
      </c>
      <c r="H5353" s="10"/>
      <c r="I5353" s="149">
        <v>4902430517331</v>
      </c>
      <c r="J5353" s="162" t="s">
        <v>19765</v>
      </c>
      <c r="K5353" s="10" t="s">
        <v>13907</v>
      </c>
      <c r="L5353" s="98">
        <f>IFERROR(VLOOKUP($F5353&amp;$C5353,Sales!$J:$W,9,0),0)</f>
        <v>288690</v>
      </c>
      <c r="M5353" s="98">
        <f>IFERROR(VLOOKUP($F5353&amp;$C5353,Sales!$J:$W,10,0),0)</f>
        <v>0</v>
      </c>
      <c r="N5353" s="98">
        <f>IFERROR(VLOOKUP($F5353&amp;$C5353,Sales!$J:$W,11,0),0)</f>
        <v>0</v>
      </c>
      <c r="O5353" s="98">
        <f>IFERROR(VLOOKUP($F5353&amp;$C5353,Sales!$J:$W,12,0),0)</f>
        <v>2</v>
      </c>
      <c r="P5353" s="98">
        <f>IFERROR(VLOOKUP($F5353&amp;$C5353,Sales!$J:$W,13,0),0)</f>
        <v>96230</v>
      </c>
      <c r="Q5353" s="98">
        <f>IFERROR(VLOOKUP($F5353&amp;$C5353,Sales!$A:$H,7,0),0)</f>
        <v>0</v>
      </c>
      <c r="R5353" s="41">
        <f t="shared" si="168"/>
        <v>1</v>
      </c>
      <c r="S5353" s="15">
        <v>1</v>
      </c>
      <c r="T5353" s="15"/>
      <c r="U5353" s="15"/>
      <c r="V5353" s="15">
        <v>1</v>
      </c>
      <c r="W5353" s="15">
        <v>1</v>
      </c>
      <c r="X5353" s="15">
        <v>1</v>
      </c>
      <c r="Y5353" s="41">
        <v>1</v>
      </c>
      <c r="Z5353" s="41">
        <v>1</v>
      </c>
      <c r="AA5353" s="15"/>
      <c r="AB5353" s="15"/>
      <c r="AC5353" s="15"/>
      <c r="AD5353" s="15"/>
      <c r="AE5353" s="15"/>
      <c r="AF5353" s="15"/>
      <c r="AG5353" s="15"/>
      <c r="AH5353" s="15"/>
      <c r="AI5353" s="15"/>
      <c r="AJ5353" s="15"/>
      <c r="AK5353" s="15"/>
      <c r="AL5353" s="15"/>
      <c r="AM5353" s="15"/>
      <c r="AN5353" s="15"/>
      <c r="AO5353" s="15"/>
      <c r="AP5353" s="15"/>
      <c r="AQ5353" s="15"/>
      <c r="AR5353" s="15"/>
      <c r="AS5353" s="15"/>
      <c r="AT5353" s="15"/>
      <c r="AU5353" s="15"/>
      <c r="AV5353" s="15"/>
      <c r="AW5353" s="15"/>
      <c r="AX5353" s="82"/>
      <c r="AY5353" s="10"/>
      <c r="AZ5353" s="10">
        <v>1</v>
      </c>
      <c r="BA5353" t="s">
        <v>22</v>
      </c>
      <c r="BB5353" t="s">
        <v>23</v>
      </c>
      <c r="BD5353" s="39" t="str">
        <f t="shared" si="169"/>
        <v>7014632081_ID-13265418356Herbal Essences</v>
      </c>
    </row>
    <row r="5354" spans="2:58" ht="13.5" customHeight="1" x14ac:dyDescent="0.35">
      <c r="B5354" s="10" t="s">
        <v>17</v>
      </c>
      <c r="C5354" s="10" t="s">
        <v>2329</v>
      </c>
      <c r="D5354" s="10" t="s">
        <v>248</v>
      </c>
      <c r="E5354" s="10" t="s">
        <v>194</v>
      </c>
      <c r="F5354" s="10" t="s">
        <v>13823</v>
      </c>
      <c r="G5354" s="137" t="s">
        <v>18358</v>
      </c>
      <c r="H5354" s="10"/>
      <c r="I5354" s="149">
        <v>4902430517089</v>
      </c>
      <c r="J5354" s="162" t="s">
        <v>19766</v>
      </c>
      <c r="K5354" s="10" t="s">
        <v>13795</v>
      </c>
      <c r="L5354" s="98">
        <f>IFERROR(VLOOKUP($F5354&amp;$C5354,Sales!$J:$W,9,0),0)</f>
        <v>0</v>
      </c>
      <c r="M5354" s="98">
        <f>IFERROR(VLOOKUP($F5354&amp;$C5354,Sales!$J:$W,10,0),0)</f>
        <v>1058530</v>
      </c>
      <c r="N5354" s="98">
        <f>IFERROR(VLOOKUP($F5354&amp;$C5354,Sales!$J:$W,11,0),0)</f>
        <v>2598210</v>
      </c>
      <c r="O5354" s="98">
        <f>IFERROR(VLOOKUP($F5354&amp;$C5354,Sales!$J:$W,12,0),0)</f>
        <v>25.333333333333332</v>
      </c>
      <c r="P5354" s="98">
        <f>IFERROR(VLOOKUP($F5354&amp;$C5354,Sales!$J:$W,13,0),0)</f>
        <v>1218913.3333333333</v>
      </c>
      <c r="Q5354" s="98">
        <f>IFERROR(VLOOKUP($F5354&amp;$C5354,Sales!$A:$H,7,0),0)</f>
        <v>0</v>
      </c>
      <c r="R5354" s="41">
        <f t="shared" si="168"/>
        <v>1</v>
      </c>
      <c r="S5354" s="15">
        <v>1</v>
      </c>
      <c r="T5354" s="15"/>
      <c r="U5354" s="15"/>
      <c r="V5354" s="15">
        <v>1</v>
      </c>
      <c r="W5354" s="15">
        <v>1</v>
      </c>
      <c r="X5354" s="15">
        <v>1</v>
      </c>
      <c r="Y5354" s="41">
        <v>1</v>
      </c>
      <c r="Z5354" s="41">
        <v>1</v>
      </c>
      <c r="AA5354" s="15"/>
      <c r="AB5354" s="15"/>
      <c r="AC5354" s="15"/>
      <c r="AD5354" s="15"/>
      <c r="AE5354" s="15"/>
      <c r="AF5354" s="15"/>
      <c r="AG5354" s="15"/>
      <c r="AH5354" s="15"/>
      <c r="AI5354" s="15"/>
      <c r="AJ5354" s="15"/>
      <c r="AK5354" s="15"/>
      <c r="AL5354" s="15"/>
      <c r="AM5354" s="15"/>
      <c r="AN5354" s="15"/>
      <c r="AO5354" s="15"/>
      <c r="AP5354" s="15"/>
      <c r="AQ5354" s="15"/>
      <c r="AR5354" s="15"/>
      <c r="AS5354" s="15"/>
      <c r="AT5354" s="15"/>
      <c r="AU5354" s="15"/>
      <c r="AV5354" s="15"/>
      <c r="AW5354" s="15"/>
      <c r="AX5354" s="82"/>
      <c r="AY5354" s="10"/>
      <c r="AZ5354" s="10">
        <v>1</v>
      </c>
      <c r="BA5354" t="s">
        <v>22</v>
      </c>
      <c r="BB5354" t="s">
        <v>23</v>
      </c>
      <c r="BD5354" s="39" t="str">
        <f t="shared" si="169"/>
        <v>7014632375_ID-13265424876Herbal Essences</v>
      </c>
    </row>
    <row r="5355" spans="2:58" ht="13.5" customHeight="1" x14ac:dyDescent="0.35">
      <c r="B5355" s="10" t="s">
        <v>17</v>
      </c>
      <c r="C5355" s="10" t="s">
        <v>2329</v>
      </c>
      <c r="D5355" s="10" t="s">
        <v>248</v>
      </c>
      <c r="E5355" s="10" t="s">
        <v>194</v>
      </c>
      <c r="F5355" s="10" t="s">
        <v>13817</v>
      </c>
      <c r="G5355" s="137" t="s">
        <v>18359</v>
      </c>
      <c r="H5355" s="10"/>
      <c r="I5355" s="149">
        <v>4902430517270</v>
      </c>
      <c r="J5355" s="162" t="s">
        <v>19767</v>
      </c>
      <c r="K5355" s="10" t="s">
        <v>13792</v>
      </c>
      <c r="L5355" s="98">
        <f>IFERROR(VLOOKUP($F5355&amp;$C5355,Sales!$J:$W,9,0),0)</f>
        <v>2020829.9999999998</v>
      </c>
      <c r="M5355" s="98">
        <f>IFERROR(VLOOKUP($F5355&amp;$C5355,Sales!$J:$W,10,0),0)</f>
        <v>433034.99999999994</v>
      </c>
      <c r="N5355" s="98">
        <f>IFERROR(VLOOKUP($F5355&amp;$C5355,Sales!$J:$W,11,0),0)</f>
        <v>0</v>
      </c>
      <c r="O5355" s="98">
        <f>IFERROR(VLOOKUP($F5355&amp;$C5355,Sales!$J:$W,12,0),0)</f>
        <v>17</v>
      </c>
      <c r="P5355" s="98">
        <f>IFERROR(VLOOKUP($F5355&amp;$C5355,Sales!$J:$W,13,0),0)</f>
        <v>817954.99999999988</v>
      </c>
      <c r="Q5355" s="98">
        <f>IFERROR(VLOOKUP($F5355&amp;$C5355,Sales!$A:$H,7,0),0)</f>
        <v>0</v>
      </c>
      <c r="R5355" s="41">
        <f t="shared" si="168"/>
        <v>1</v>
      </c>
      <c r="S5355" s="15">
        <v>1</v>
      </c>
      <c r="T5355" s="15"/>
      <c r="U5355" s="15"/>
      <c r="V5355" s="15">
        <v>1</v>
      </c>
      <c r="W5355" s="15">
        <v>1</v>
      </c>
      <c r="X5355" s="15">
        <v>1</v>
      </c>
      <c r="Y5355" s="41">
        <v>1</v>
      </c>
      <c r="Z5355" s="41">
        <v>1</v>
      </c>
      <c r="AA5355" s="15"/>
      <c r="AB5355" s="15"/>
      <c r="AC5355" s="15"/>
      <c r="AD5355" s="15"/>
      <c r="AE5355" s="15"/>
      <c r="AF5355" s="15"/>
      <c r="AG5355" s="15"/>
      <c r="AH5355" s="15"/>
      <c r="AI5355" s="15"/>
      <c r="AJ5355" s="15"/>
      <c r="AK5355" s="15"/>
      <c r="AL5355" s="15"/>
      <c r="AM5355" s="15"/>
      <c r="AN5355" s="15"/>
      <c r="AO5355" s="15"/>
      <c r="AP5355" s="15"/>
      <c r="AQ5355" s="15"/>
      <c r="AR5355" s="15"/>
      <c r="AS5355" s="15"/>
      <c r="AT5355" s="15"/>
      <c r="AU5355" s="15"/>
      <c r="AV5355" s="15"/>
      <c r="AW5355" s="15"/>
      <c r="AX5355" s="82"/>
      <c r="AY5355" s="10"/>
      <c r="AZ5355" s="10">
        <v>1</v>
      </c>
      <c r="BA5355" t="s">
        <v>22</v>
      </c>
      <c r="BB5355" t="s">
        <v>23</v>
      </c>
      <c r="BD5355" s="39" t="str">
        <f t="shared" si="169"/>
        <v>7014680103_ID-13265484957Herbal Essences</v>
      </c>
    </row>
    <row r="5356" spans="2:58" ht="13.5" customHeight="1" x14ac:dyDescent="0.35">
      <c r="B5356" s="10" t="s">
        <v>17</v>
      </c>
      <c r="C5356" s="10" t="s">
        <v>2329</v>
      </c>
      <c r="D5356" s="10" t="s">
        <v>248</v>
      </c>
      <c r="E5356" s="10" t="s">
        <v>194</v>
      </c>
      <c r="F5356" s="10" t="s">
        <v>13806</v>
      </c>
      <c r="G5356" s="137" t="s">
        <v>18360</v>
      </c>
      <c r="H5356" s="10"/>
      <c r="I5356" s="149">
        <v>190679000972</v>
      </c>
      <c r="J5356" s="162" t="s">
        <v>19768</v>
      </c>
      <c r="K5356" s="10" t="s">
        <v>13863</v>
      </c>
      <c r="L5356" s="98">
        <f>IFERROR(VLOOKUP($F5356&amp;$C5356,Sales!$J:$W,9,0),0)</f>
        <v>0</v>
      </c>
      <c r="M5356" s="98">
        <f>IFERROR(VLOOKUP($F5356&amp;$C5356,Sales!$J:$W,10,0),0)</f>
        <v>0</v>
      </c>
      <c r="N5356" s="98">
        <f>IFERROR(VLOOKUP($F5356&amp;$C5356,Sales!$J:$W,11,0),0)</f>
        <v>1797999.9999999998</v>
      </c>
      <c r="O5356" s="98">
        <f>IFERROR(VLOOKUP($F5356&amp;$C5356,Sales!$J:$W,12,0),0)</f>
        <v>5.333333333333333</v>
      </c>
      <c r="P5356" s="98">
        <f>IFERROR(VLOOKUP($F5356&amp;$C5356,Sales!$J:$W,13,0),0)</f>
        <v>599333.33333333326</v>
      </c>
      <c r="Q5356" s="98">
        <f>IFERROR(VLOOKUP($F5356&amp;$C5356,Sales!$A:$H,7,0),0)</f>
        <v>0</v>
      </c>
      <c r="R5356" s="41">
        <f t="shared" si="168"/>
        <v>1</v>
      </c>
      <c r="S5356" s="15">
        <v>1</v>
      </c>
      <c r="T5356" s="15"/>
      <c r="U5356" s="15"/>
      <c r="V5356" s="15">
        <v>1</v>
      </c>
      <c r="W5356" s="15">
        <v>1</v>
      </c>
      <c r="X5356" s="15">
        <v>1</v>
      </c>
      <c r="Y5356" s="41">
        <v>1</v>
      </c>
      <c r="Z5356" s="41">
        <v>1</v>
      </c>
      <c r="AA5356" s="15"/>
      <c r="AB5356" s="15"/>
      <c r="AC5356" s="15"/>
      <c r="AD5356" s="15"/>
      <c r="AE5356" s="15"/>
      <c r="AF5356" s="15"/>
      <c r="AG5356" s="15"/>
      <c r="AH5356" s="15"/>
      <c r="AI5356" s="15"/>
      <c r="AJ5356" s="15"/>
      <c r="AK5356" s="15"/>
      <c r="AL5356" s="15"/>
      <c r="AM5356" s="15"/>
      <c r="AN5356" s="15"/>
      <c r="AO5356" s="15"/>
      <c r="AP5356" s="15"/>
      <c r="AQ5356" s="15"/>
      <c r="AR5356" s="15"/>
      <c r="AS5356" s="15"/>
      <c r="AT5356" s="15"/>
      <c r="AU5356" s="15"/>
      <c r="AV5356" s="15"/>
      <c r="AW5356" s="15"/>
      <c r="AX5356" s="82"/>
      <c r="AY5356" s="10"/>
      <c r="AZ5356" s="10">
        <v>1</v>
      </c>
      <c r="BA5356" t="s">
        <v>22</v>
      </c>
      <c r="BB5356" t="s">
        <v>23</v>
      </c>
      <c r="BD5356" s="39" t="str">
        <f t="shared" si="169"/>
        <v>7014832285_ID-13265780867Herbal Essences</v>
      </c>
    </row>
    <row r="5357" spans="2:58" ht="13.5" customHeight="1" x14ac:dyDescent="0.35">
      <c r="B5357" s="10" t="s">
        <v>17</v>
      </c>
      <c r="C5357" s="10" t="s">
        <v>2329</v>
      </c>
      <c r="D5357" s="10" t="s">
        <v>248</v>
      </c>
      <c r="E5357" s="10" t="s">
        <v>194</v>
      </c>
      <c r="F5357" s="10" t="s">
        <v>13824</v>
      </c>
      <c r="G5357" s="137" t="s">
        <v>18361</v>
      </c>
      <c r="H5357" s="10"/>
      <c r="I5357" s="149">
        <v>190679000989</v>
      </c>
      <c r="J5357" s="162" t="s">
        <v>19769</v>
      </c>
      <c r="K5357" s="10" t="s">
        <v>13819</v>
      </c>
      <c r="L5357" s="98">
        <f>IFERROR(VLOOKUP($F5357&amp;$C5357,Sales!$J:$W,9,0),0)</f>
        <v>2135125</v>
      </c>
      <c r="M5357" s="98">
        <f>IFERROR(VLOOKUP($F5357&amp;$C5357,Sales!$J:$W,10,0),0)</f>
        <v>4270250</v>
      </c>
      <c r="N5357" s="98">
        <f>IFERROR(VLOOKUP($F5357&amp;$C5357,Sales!$J:$W,11,0),0)</f>
        <v>0</v>
      </c>
      <c r="O5357" s="98">
        <f>IFERROR(VLOOKUP($F5357&amp;$C5357,Sales!$J:$W,12,0),0)</f>
        <v>19</v>
      </c>
      <c r="P5357" s="98">
        <f>IFERROR(VLOOKUP($F5357&amp;$C5357,Sales!$J:$W,13,0),0)</f>
        <v>2135125</v>
      </c>
      <c r="Q5357" s="98">
        <f>IFERROR(VLOOKUP($F5357&amp;$C5357,Sales!$A:$H,7,0),0)</f>
        <v>0</v>
      </c>
      <c r="R5357" s="41">
        <f t="shared" si="168"/>
        <v>0</v>
      </c>
      <c r="S5357" s="15">
        <v>0</v>
      </c>
      <c r="T5357" s="15"/>
      <c r="U5357" s="15"/>
      <c r="V5357" s="15">
        <v>0</v>
      </c>
      <c r="W5357" s="15">
        <v>0</v>
      </c>
      <c r="X5357" s="15">
        <v>0</v>
      </c>
      <c r="Y5357" s="41">
        <v>0</v>
      </c>
      <c r="Z5357" s="41">
        <v>0</v>
      </c>
      <c r="AA5357" s="15"/>
      <c r="AB5357" s="15"/>
      <c r="AC5357" s="15"/>
      <c r="AD5357" s="15"/>
      <c r="AE5357" s="15"/>
      <c r="AF5357" s="15"/>
      <c r="AG5357" s="15"/>
      <c r="AH5357" s="15"/>
      <c r="AI5357" s="15"/>
      <c r="AJ5357" s="15"/>
      <c r="AK5357" s="15"/>
      <c r="AL5357" s="15"/>
      <c r="AM5357" s="15"/>
      <c r="AN5357" s="15"/>
      <c r="AO5357" s="15"/>
      <c r="AP5357" s="15"/>
      <c r="AQ5357" s="15"/>
      <c r="AR5357" s="15"/>
      <c r="AS5357" s="15"/>
      <c r="AT5357" s="15"/>
      <c r="AU5357" s="15"/>
      <c r="AV5357" s="15"/>
      <c r="AW5357" s="15"/>
      <c r="AX5357" s="82"/>
      <c r="AY5357" s="10"/>
      <c r="AZ5357" s="10">
        <v>1</v>
      </c>
      <c r="BA5357" t="s">
        <v>22</v>
      </c>
      <c r="BB5357" t="s">
        <v>23</v>
      </c>
      <c r="BD5357" s="39" t="str">
        <f t="shared" si="169"/>
        <v>7014846751_ID-13265952023Herbal Essences</v>
      </c>
    </row>
    <row r="5358" spans="2:58" ht="13.5" customHeight="1" x14ac:dyDescent="0.35">
      <c r="B5358" s="10" t="s">
        <v>17</v>
      </c>
      <c r="C5358" s="10" t="s">
        <v>2329</v>
      </c>
      <c r="D5358" s="10" t="s">
        <v>248</v>
      </c>
      <c r="E5358" s="10" t="s">
        <v>194</v>
      </c>
      <c r="F5358" s="10" t="s">
        <v>13886</v>
      </c>
      <c r="G5358" s="137" t="s">
        <v>18362</v>
      </c>
      <c r="H5358" s="10"/>
      <c r="I5358" s="149" t="s">
        <v>13875</v>
      </c>
      <c r="J5358" s="162" t="s">
        <v>19770</v>
      </c>
      <c r="K5358" s="10" t="s">
        <v>13861</v>
      </c>
      <c r="L5358" s="98">
        <f>IFERROR(VLOOKUP($F5358&amp;$C5358,Sales!$J:$W,9,0),0)</f>
        <v>9430441.9999999981</v>
      </c>
      <c r="M5358" s="98">
        <f>IFERROR(VLOOKUP($F5358&amp;$C5358,Sales!$J:$W,10,0),0)</f>
        <v>2405724.9999999995</v>
      </c>
      <c r="N5358" s="98">
        <f>IFERROR(VLOOKUP($F5358&amp;$C5358,Sales!$J:$W,11,0),0)</f>
        <v>7120946</v>
      </c>
      <c r="O5358" s="98">
        <f>IFERROR(VLOOKUP($F5358&amp;$C5358,Sales!$J:$W,12,0),0)</f>
        <v>65.666666666666671</v>
      </c>
      <c r="P5358" s="98">
        <f>IFERROR(VLOOKUP($F5358&amp;$C5358,Sales!$J:$W,13,0),0)</f>
        <v>6319037.666666667</v>
      </c>
      <c r="Q5358" s="98">
        <f>IFERROR(VLOOKUP($F5358&amp;$C5358,Sales!$A:$H,7,0),0)</f>
        <v>0</v>
      </c>
      <c r="R5358" s="41">
        <f t="shared" si="168"/>
        <v>1</v>
      </c>
      <c r="S5358" s="15">
        <v>1</v>
      </c>
      <c r="T5358" s="15"/>
      <c r="U5358" s="15"/>
      <c r="V5358" s="15">
        <v>1</v>
      </c>
      <c r="W5358" s="15">
        <v>1</v>
      </c>
      <c r="X5358" s="15">
        <v>1</v>
      </c>
      <c r="Y5358" s="41">
        <v>1</v>
      </c>
      <c r="Z5358" s="41">
        <v>1</v>
      </c>
      <c r="AA5358" s="15"/>
      <c r="AB5358" s="15"/>
      <c r="AC5358" s="15"/>
      <c r="AD5358" s="15"/>
      <c r="AE5358" s="15"/>
      <c r="AF5358" s="15"/>
      <c r="AG5358" s="15"/>
      <c r="AH5358" s="15"/>
      <c r="AI5358" s="15"/>
      <c r="AJ5358" s="15"/>
      <c r="AK5358" s="15"/>
      <c r="AL5358" s="15"/>
      <c r="AM5358" s="15"/>
      <c r="AN5358" s="15"/>
      <c r="AO5358" s="15"/>
      <c r="AP5358" s="15"/>
      <c r="AQ5358" s="15"/>
      <c r="AR5358" s="15"/>
      <c r="AS5358" s="15"/>
      <c r="AT5358" s="15"/>
      <c r="AU5358" s="15"/>
      <c r="AV5358" s="15"/>
      <c r="AW5358" s="15"/>
      <c r="AX5358" s="82"/>
      <c r="AY5358" s="10"/>
      <c r="AZ5358" s="10">
        <v>1</v>
      </c>
      <c r="BA5358" t="s">
        <v>22</v>
      </c>
      <c r="BB5358" t="s">
        <v>23</v>
      </c>
      <c r="BD5358" s="39" t="str">
        <f t="shared" si="169"/>
        <v>7014904300_ID-13266014151Herbal Essences</v>
      </c>
    </row>
    <row r="5359" spans="2:58" ht="13.5" customHeight="1" x14ac:dyDescent="0.35">
      <c r="B5359" s="10" t="s">
        <v>17</v>
      </c>
      <c r="C5359" s="10" t="s">
        <v>2329</v>
      </c>
      <c r="D5359" s="10" t="s">
        <v>248</v>
      </c>
      <c r="E5359" s="10" t="s">
        <v>194</v>
      </c>
      <c r="F5359" s="10" t="s">
        <v>13887</v>
      </c>
      <c r="G5359" s="137" t="s">
        <v>18363</v>
      </c>
      <c r="H5359" s="10"/>
      <c r="I5359" s="149" t="s">
        <v>13876</v>
      </c>
      <c r="J5359" s="162" t="s">
        <v>19771</v>
      </c>
      <c r="K5359" s="10" t="s">
        <v>13860</v>
      </c>
      <c r="L5359" s="98">
        <f>IFERROR(VLOOKUP($F5359&amp;$C5359,Sales!$J:$W,9,0),0)</f>
        <v>12221083</v>
      </c>
      <c r="M5359" s="98">
        <f>IFERROR(VLOOKUP($F5359&amp;$C5359,Sales!$J:$W,10,0),0)</f>
        <v>8853068</v>
      </c>
      <c r="N5359" s="98">
        <f>IFERROR(VLOOKUP($F5359&amp;$C5359,Sales!$J:$W,11,0),0)</f>
        <v>8949297</v>
      </c>
      <c r="O5359" s="98">
        <f>IFERROR(VLOOKUP($F5359&amp;$C5359,Sales!$J:$W,12,0),0)</f>
        <v>104</v>
      </c>
      <c r="P5359" s="98">
        <f>IFERROR(VLOOKUP($F5359&amp;$C5359,Sales!$J:$W,13,0),0)</f>
        <v>10007816</v>
      </c>
      <c r="Q5359" s="98">
        <f>IFERROR(VLOOKUP($F5359&amp;$C5359,Sales!$A:$H,7,0),0)</f>
        <v>0</v>
      </c>
      <c r="R5359" s="41">
        <f t="shared" si="168"/>
        <v>1</v>
      </c>
      <c r="S5359" s="15">
        <v>1</v>
      </c>
      <c r="T5359" s="15"/>
      <c r="U5359" s="15"/>
      <c r="V5359" s="15">
        <v>1</v>
      </c>
      <c r="W5359" s="15">
        <v>1</v>
      </c>
      <c r="X5359" s="15">
        <v>1</v>
      </c>
      <c r="Y5359" s="41">
        <v>1</v>
      </c>
      <c r="Z5359" s="41">
        <v>1</v>
      </c>
      <c r="AA5359" s="15"/>
      <c r="AB5359" s="15"/>
      <c r="AC5359" s="15"/>
      <c r="AD5359" s="15"/>
      <c r="AE5359" s="15"/>
      <c r="AF5359" s="15"/>
      <c r="AG5359" s="15"/>
      <c r="AH5359" s="15"/>
      <c r="AI5359" s="15"/>
      <c r="AJ5359" s="15"/>
      <c r="AK5359" s="15"/>
      <c r="AL5359" s="15"/>
      <c r="AM5359" s="15"/>
      <c r="AN5359" s="15"/>
      <c r="AO5359" s="15"/>
      <c r="AP5359" s="15"/>
      <c r="AQ5359" s="15"/>
      <c r="AR5359" s="15"/>
      <c r="AS5359" s="15"/>
      <c r="AT5359" s="15"/>
      <c r="AU5359" s="15"/>
      <c r="AV5359" s="15"/>
      <c r="AW5359" s="15"/>
      <c r="AX5359" s="82"/>
      <c r="AY5359" s="10"/>
      <c r="AZ5359" s="10">
        <v>1</v>
      </c>
      <c r="BA5359" t="s">
        <v>22</v>
      </c>
      <c r="BB5359" t="s">
        <v>23</v>
      </c>
      <c r="BD5359" s="39" t="str">
        <f t="shared" si="169"/>
        <v>7015094538_ID-13266332637Herbal Essences</v>
      </c>
    </row>
    <row r="5360" spans="2:58" ht="13.5" customHeight="1" x14ac:dyDescent="0.35">
      <c r="B5360" s="10" t="s">
        <v>17</v>
      </c>
      <c r="C5360" s="10" t="s">
        <v>2329</v>
      </c>
      <c r="D5360" s="10" t="s">
        <v>248</v>
      </c>
      <c r="E5360" s="10" t="s">
        <v>194</v>
      </c>
      <c r="F5360" s="10" t="s">
        <v>13848</v>
      </c>
      <c r="G5360" s="137" t="s">
        <v>18364</v>
      </c>
      <c r="H5360" s="10"/>
      <c r="I5360" s="149" t="s">
        <v>13877</v>
      </c>
      <c r="J5360" s="162" t="s">
        <v>19772</v>
      </c>
      <c r="K5360" s="10" t="s">
        <v>13908</v>
      </c>
      <c r="L5360" s="98">
        <f>IFERROR(VLOOKUP($F5360&amp;$C5360,Sales!$J:$W,9,0),0)</f>
        <v>8315713</v>
      </c>
      <c r="M5360" s="98">
        <f>IFERROR(VLOOKUP($F5360&amp;$C5360,Sales!$J:$W,10,0),0)</f>
        <v>0</v>
      </c>
      <c r="N5360" s="98">
        <f>IFERROR(VLOOKUP($F5360&amp;$C5360,Sales!$J:$W,11,0),0)</f>
        <v>0</v>
      </c>
      <c r="O5360" s="98">
        <f>IFERROR(VLOOKUP($F5360&amp;$C5360,Sales!$J:$W,12,0),0)</f>
        <v>12.333333333333334</v>
      </c>
      <c r="P5360" s="98">
        <f>IFERROR(VLOOKUP($F5360&amp;$C5360,Sales!$J:$W,13,0),0)</f>
        <v>2771904.3333333335</v>
      </c>
      <c r="Q5360" s="98">
        <f>IFERROR(VLOOKUP($F5360&amp;$C5360,Sales!$A:$H,7,0),0)</f>
        <v>0</v>
      </c>
      <c r="R5360" s="41">
        <f t="shared" si="168"/>
        <v>1</v>
      </c>
      <c r="S5360" s="15">
        <v>1</v>
      </c>
      <c r="T5360" s="15"/>
      <c r="U5360" s="15"/>
      <c r="V5360" s="15">
        <v>1</v>
      </c>
      <c r="W5360" s="15">
        <v>1</v>
      </c>
      <c r="X5360" s="15">
        <v>1</v>
      </c>
      <c r="Y5360" s="41">
        <v>1</v>
      </c>
      <c r="Z5360" s="41">
        <v>1</v>
      </c>
      <c r="AA5360" s="15"/>
      <c r="AB5360" s="15"/>
      <c r="AC5360" s="15"/>
      <c r="AD5360" s="15"/>
      <c r="AE5360" s="15"/>
      <c r="AF5360" s="15"/>
      <c r="AG5360" s="15"/>
      <c r="AH5360" s="15"/>
      <c r="AI5360" s="15"/>
      <c r="AJ5360" s="15"/>
      <c r="AK5360" s="15"/>
      <c r="AL5360" s="15"/>
      <c r="AM5360" s="15"/>
      <c r="AN5360" s="15"/>
      <c r="AO5360" s="15"/>
      <c r="AP5360" s="15"/>
      <c r="AQ5360" s="15"/>
      <c r="AR5360" s="15"/>
      <c r="AS5360" s="15"/>
      <c r="AT5360" s="15"/>
      <c r="AU5360" s="15"/>
      <c r="AV5360" s="15"/>
      <c r="AW5360" s="15"/>
      <c r="AX5360" s="82"/>
      <c r="AY5360" s="10"/>
      <c r="AZ5360" s="10">
        <v>1</v>
      </c>
      <c r="BA5360" t="s">
        <v>22</v>
      </c>
      <c r="BB5360" t="s">
        <v>23</v>
      </c>
      <c r="BD5360" s="39" t="str">
        <f t="shared" si="169"/>
        <v>7015134132_ID-13266570260Herbal Essences</v>
      </c>
    </row>
    <row r="5361" spans="2:56" ht="13.5" customHeight="1" x14ac:dyDescent="0.35">
      <c r="B5361" s="10" t="s">
        <v>17</v>
      </c>
      <c r="C5361" s="10" t="s">
        <v>2329</v>
      </c>
      <c r="D5361" s="10" t="s">
        <v>65</v>
      </c>
      <c r="E5361" s="10" t="s">
        <v>66</v>
      </c>
      <c r="F5361" s="10" t="s">
        <v>13814</v>
      </c>
      <c r="G5361" s="137" t="s">
        <v>18365</v>
      </c>
      <c r="H5361" s="10"/>
      <c r="I5361" s="149">
        <v>4987176137708</v>
      </c>
      <c r="J5361" s="162" t="s">
        <v>19773</v>
      </c>
      <c r="K5361" s="10" t="s">
        <v>13796</v>
      </c>
      <c r="L5361" s="98">
        <f>IFERROR(VLOOKUP($F5361&amp;$C5361,Sales!$J:$W,9,0),0)</f>
        <v>740043.99999999988</v>
      </c>
      <c r="M5361" s="98">
        <f>IFERROR(VLOOKUP($F5361&amp;$C5361,Sales!$J:$W,10,0),0)</f>
        <v>0</v>
      </c>
      <c r="N5361" s="98">
        <f>IFERROR(VLOOKUP($F5361&amp;$C5361,Sales!$J:$W,11,0),0)</f>
        <v>0</v>
      </c>
      <c r="O5361" s="98">
        <f>IFERROR(VLOOKUP($F5361&amp;$C5361,Sales!$J:$W,12,0),0)</f>
        <v>11.333333333333334</v>
      </c>
      <c r="P5361" s="98">
        <f>IFERROR(VLOOKUP($F5361&amp;$C5361,Sales!$J:$W,13,0),0)</f>
        <v>246681.33333333328</v>
      </c>
      <c r="Q5361" s="98">
        <f>IFERROR(VLOOKUP($F5361&amp;$C5361,Sales!$A:$H,7,0),0)</f>
        <v>0</v>
      </c>
      <c r="R5361" s="41">
        <f t="shared" si="168"/>
        <v>1</v>
      </c>
      <c r="S5361" s="15">
        <v>1</v>
      </c>
      <c r="T5361" s="15"/>
      <c r="U5361" s="15"/>
      <c r="V5361" s="15">
        <v>1</v>
      </c>
      <c r="W5361" s="15">
        <v>1</v>
      </c>
      <c r="X5361" s="15">
        <v>1</v>
      </c>
      <c r="Y5361" s="41">
        <v>1</v>
      </c>
      <c r="Z5361" s="41">
        <v>1</v>
      </c>
      <c r="AA5361" s="15"/>
      <c r="AB5361" s="15"/>
      <c r="AC5361" s="15"/>
      <c r="AD5361" s="15"/>
      <c r="AE5361" s="15"/>
      <c r="AF5361" s="15"/>
      <c r="AG5361" s="15"/>
      <c r="AH5361" s="15"/>
      <c r="AI5361" s="15"/>
      <c r="AJ5361" s="15"/>
      <c r="AK5361" s="15"/>
      <c r="AL5361" s="15"/>
      <c r="AM5361" s="15"/>
      <c r="AN5361" s="15"/>
      <c r="AO5361" s="15"/>
      <c r="AP5361" s="15"/>
      <c r="AQ5361" s="15"/>
      <c r="AR5361" s="15"/>
      <c r="AS5361" s="15"/>
      <c r="AT5361" s="15"/>
      <c r="AU5361" s="15"/>
      <c r="AV5361" s="15"/>
      <c r="AW5361" s="15"/>
      <c r="AX5361" s="82"/>
      <c r="AY5361" s="10"/>
      <c r="AZ5361" s="10">
        <v>1</v>
      </c>
      <c r="BA5361" t="s">
        <v>22</v>
      </c>
      <c r="BB5361" t="s">
        <v>23</v>
      </c>
      <c r="BD5361" s="39" t="str">
        <f t="shared" si="169"/>
        <v>7065316907_ID-13352866769Downy</v>
      </c>
    </row>
    <row r="5362" spans="2:56" ht="13.5" customHeight="1" x14ac:dyDescent="0.35">
      <c r="B5362" s="10" t="s">
        <v>17</v>
      </c>
      <c r="C5362" s="10" t="s">
        <v>2329</v>
      </c>
      <c r="D5362" s="10" t="s">
        <v>65</v>
      </c>
      <c r="E5362" s="10" t="s">
        <v>66</v>
      </c>
      <c r="F5362" s="10" t="s">
        <v>13832</v>
      </c>
      <c r="G5362" s="137" t="s">
        <v>18719</v>
      </c>
      <c r="H5362" s="10"/>
      <c r="I5362" s="149" t="s">
        <v>13878</v>
      </c>
      <c r="J5362" s="162" t="s">
        <v>19774</v>
      </c>
      <c r="K5362" s="10" t="s">
        <v>13857</v>
      </c>
      <c r="L5362" s="98">
        <f>IFERROR(VLOOKUP($F5362&amp;$C5362,Sales!$J:$W,9,0),0)</f>
        <v>870620</v>
      </c>
      <c r="M5362" s="98">
        <f>IFERROR(VLOOKUP($F5362&amp;$C5362,Sales!$J:$W,10,0),0)</f>
        <v>0</v>
      </c>
      <c r="N5362" s="98">
        <f>IFERROR(VLOOKUP($F5362&amp;$C5362,Sales!$J:$W,11,0),0)</f>
        <v>0</v>
      </c>
      <c r="O5362" s="98">
        <f>IFERROR(VLOOKUP($F5362&amp;$C5362,Sales!$J:$W,12,0),0)</f>
        <v>6.666666666666667</v>
      </c>
      <c r="P5362" s="98">
        <f>IFERROR(VLOOKUP($F5362&amp;$C5362,Sales!$J:$W,13,0),0)</f>
        <v>290206.66666666669</v>
      </c>
      <c r="Q5362" s="98">
        <f>IFERROR(VLOOKUP($F5362&amp;$C5362,Sales!$A:$H,7,0),0)</f>
        <v>0</v>
      </c>
      <c r="R5362" s="41">
        <f t="shared" si="168"/>
        <v>1</v>
      </c>
      <c r="S5362" s="15">
        <v>1</v>
      </c>
      <c r="T5362" s="15"/>
      <c r="U5362" s="15"/>
      <c r="V5362" s="15">
        <v>1</v>
      </c>
      <c r="W5362" s="15">
        <v>1</v>
      </c>
      <c r="X5362" s="15">
        <v>1</v>
      </c>
      <c r="Y5362" s="41">
        <v>1</v>
      </c>
      <c r="Z5362" s="41">
        <v>1</v>
      </c>
      <c r="AA5362" s="15"/>
      <c r="AB5362" s="15"/>
      <c r="AC5362" s="15"/>
      <c r="AD5362" s="15"/>
      <c r="AE5362" s="15"/>
      <c r="AF5362" s="15"/>
      <c r="AG5362" s="15"/>
      <c r="AH5362" s="15"/>
      <c r="AI5362" s="15"/>
      <c r="AJ5362" s="15"/>
      <c r="AK5362" s="15"/>
      <c r="AL5362" s="15"/>
      <c r="AM5362" s="15"/>
      <c r="AN5362" s="15"/>
      <c r="AO5362" s="15"/>
      <c r="AP5362" s="15"/>
      <c r="AQ5362" s="15"/>
      <c r="AR5362" s="15"/>
      <c r="AS5362" s="15"/>
      <c r="AT5362" s="15"/>
      <c r="AU5362" s="15"/>
      <c r="AV5362" s="15"/>
      <c r="AW5362" s="15"/>
      <c r="AX5362" s="82"/>
      <c r="AY5362" s="10"/>
      <c r="AZ5362" s="10">
        <v>1</v>
      </c>
      <c r="BA5362" t="s">
        <v>22</v>
      </c>
      <c r="BB5362" t="s">
        <v>23</v>
      </c>
      <c r="BD5362" s="39" t="str">
        <f t="shared" si="169"/>
        <v>7065354593_ID-13352940048Downy</v>
      </c>
    </row>
    <row r="5363" spans="2:56" ht="13.5" customHeight="1" x14ac:dyDescent="0.35">
      <c r="B5363" s="10" t="s">
        <v>17</v>
      </c>
      <c r="C5363" s="10" t="s">
        <v>2329</v>
      </c>
      <c r="D5363" s="10" t="s">
        <v>65</v>
      </c>
      <c r="E5363" s="10" t="s">
        <v>66</v>
      </c>
      <c r="F5363" s="10" t="s">
        <v>13833</v>
      </c>
      <c r="G5363" s="137" t="s">
        <v>18366</v>
      </c>
      <c r="H5363" s="10"/>
      <c r="I5363" s="149" t="s">
        <v>13879</v>
      </c>
      <c r="J5363" s="162" t="s">
        <v>19775</v>
      </c>
      <c r="K5363" s="10" t="s">
        <v>13909</v>
      </c>
      <c r="L5363" s="98">
        <f>IFERROR(VLOOKUP($F5363&amp;$C5363,Sales!$J:$W,9,0),0)</f>
        <v>0</v>
      </c>
      <c r="M5363" s="98">
        <f>IFERROR(VLOOKUP($F5363&amp;$C5363,Sales!$J:$W,10,0),0)</f>
        <v>0</v>
      </c>
      <c r="N5363" s="98">
        <f>IFERROR(VLOOKUP($F5363&amp;$C5363,Sales!$J:$W,11,0),0)</f>
        <v>0</v>
      </c>
      <c r="O5363" s="98">
        <f>IFERROR(VLOOKUP($F5363&amp;$C5363,Sales!$J:$W,12,0),0)</f>
        <v>0</v>
      </c>
      <c r="P5363" s="98">
        <f>IFERROR(VLOOKUP($F5363&amp;$C5363,Sales!$J:$W,13,0),0)</f>
        <v>0</v>
      </c>
      <c r="Q5363" s="98">
        <f>IFERROR(VLOOKUP($F5363&amp;$C5363,Sales!$A:$H,7,0),0)</f>
        <v>0</v>
      </c>
      <c r="R5363" s="41">
        <f t="shared" si="168"/>
        <v>1</v>
      </c>
      <c r="S5363" s="15">
        <v>1</v>
      </c>
      <c r="T5363" s="15"/>
      <c r="U5363" s="15"/>
      <c r="V5363" s="15">
        <v>1</v>
      </c>
      <c r="W5363" s="15">
        <v>1</v>
      </c>
      <c r="X5363" s="15">
        <v>1</v>
      </c>
      <c r="Y5363" s="41">
        <v>1</v>
      </c>
      <c r="Z5363" s="41">
        <v>1</v>
      </c>
      <c r="AA5363" s="15"/>
      <c r="AB5363" s="15"/>
      <c r="AC5363" s="15"/>
      <c r="AD5363" s="15"/>
      <c r="AE5363" s="15"/>
      <c r="AF5363" s="15"/>
      <c r="AG5363" s="15"/>
      <c r="AH5363" s="15"/>
      <c r="AI5363" s="15"/>
      <c r="AJ5363" s="15"/>
      <c r="AK5363" s="15"/>
      <c r="AL5363" s="15"/>
      <c r="AM5363" s="15"/>
      <c r="AN5363" s="15"/>
      <c r="AO5363" s="15"/>
      <c r="AP5363" s="15"/>
      <c r="AQ5363" s="15"/>
      <c r="AR5363" s="15"/>
      <c r="AS5363" s="15"/>
      <c r="AT5363" s="15"/>
      <c r="AU5363" s="15"/>
      <c r="AV5363" s="15"/>
      <c r="AW5363" s="15"/>
      <c r="AX5363" s="82"/>
      <c r="AY5363" s="10"/>
      <c r="AZ5363" s="10">
        <v>1</v>
      </c>
      <c r="BA5363" t="s">
        <v>22</v>
      </c>
      <c r="BB5363" t="s">
        <v>23</v>
      </c>
      <c r="BD5363" s="39" t="str">
        <f t="shared" si="169"/>
        <v>7065380383_ID-13352880693Downy</v>
      </c>
    </row>
    <row r="5364" spans="2:56" ht="13.5" customHeight="1" x14ac:dyDescent="0.35">
      <c r="B5364" s="10" t="s">
        <v>17</v>
      </c>
      <c r="C5364" s="10" t="s">
        <v>2329</v>
      </c>
      <c r="D5364" s="10" t="s">
        <v>65</v>
      </c>
      <c r="E5364" s="10" t="s">
        <v>66</v>
      </c>
      <c r="F5364" s="10" t="s">
        <v>13834</v>
      </c>
      <c r="G5364" s="137" t="s">
        <v>18367</v>
      </c>
      <c r="H5364" s="10"/>
      <c r="I5364" s="149" t="s">
        <v>13880</v>
      </c>
      <c r="J5364" s="162" t="s">
        <v>19776</v>
      </c>
      <c r="K5364" s="10" t="s">
        <v>13862</v>
      </c>
      <c r="L5364" s="98">
        <f>IFERROR(VLOOKUP($F5364&amp;$C5364,Sales!$J:$W,9,0),0)</f>
        <v>0</v>
      </c>
      <c r="M5364" s="98">
        <f>IFERROR(VLOOKUP($F5364&amp;$C5364,Sales!$J:$W,10,0),0)</f>
        <v>0</v>
      </c>
      <c r="N5364" s="98">
        <f>IFERROR(VLOOKUP($F5364&amp;$C5364,Sales!$J:$W,11,0),0)</f>
        <v>0</v>
      </c>
      <c r="O5364" s="98">
        <f>IFERROR(VLOOKUP($F5364&amp;$C5364,Sales!$J:$W,12,0),0)</f>
        <v>0</v>
      </c>
      <c r="P5364" s="98">
        <f>IFERROR(VLOOKUP($F5364&amp;$C5364,Sales!$J:$W,13,0),0)</f>
        <v>0</v>
      </c>
      <c r="Q5364" s="98">
        <f>IFERROR(VLOOKUP($F5364&amp;$C5364,Sales!$A:$H,7,0),0)</f>
        <v>0</v>
      </c>
      <c r="R5364" s="41">
        <f t="shared" si="168"/>
        <v>1</v>
      </c>
      <c r="S5364" s="15">
        <v>1</v>
      </c>
      <c r="T5364" s="15"/>
      <c r="U5364" s="15"/>
      <c r="V5364" s="15">
        <v>1</v>
      </c>
      <c r="W5364" s="15">
        <v>1</v>
      </c>
      <c r="X5364" s="15">
        <v>1</v>
      </c>
      <c r="Y5364" s="41">
        <v>1</v>
      </c>
      <c r="Z5364" s="41">
        <v>1</v>
      </c>
      <c r="AA5364" s="15"/>
      <c r="AB5364" s="15"/>
      <c r="AC5364" s="15"/>
      <c r="AD5364" s="15"/>
      <c r="AE5364" s="15"/>
      <c r="AF5364" s="15"/>
      <c r="AG5364" s="15"/>
      <c r="AH5364" s="15"/>
      <c r="AI5364" s="15"/>
      <c r="AJ5364" s="15"/>
      <c r="AK5364" s="15"/>
      <c r="AL5364" s="15"/>
      <c r="AM5364" s="15"/>
      <c r="AN5364" s="15"/>
      <c r="AO5364" s="15"/>
      <c r="AP5364" s="15"/>
      <c r="AQ5364" s="15"/>
      <c r="AR5364" s="15"/>
      <c r="AS5364" s="15"/>
      <c r="AT5364" s="15"/>
      <c r="AU5364" s="15"/>
      <c r="AV5364" s="15"/>
      <c r="AW5364" s="15"/>
      <c r="AX5364" s="82"/>
      <c r="AY5364" s="10"/>
      <c r="AZ5364" s="10">
        <v>1</v>
      </c>
      <c r="BA5364" t="s">
        <v>22</v>
      </c>
      <c r="BB5364" t="s">
        <v>23</v>
      </c>
      <c r="BD5364" s="39" t="str">
        <f t="shared" si="169"/>
        <v>7065416623_ID-13353036010Downy</v>
      </c>
    </row>
    <row r="5365" spans="2:56" ht="13.5" customHeight="1" x14ac:dyDescent="0.35">
      <c r="B5365" s="10" t="s">
        <v>17</v>
      </c>
      <c r="C5365" s="10" t="s">
        <v>2329</v>
      </c>
      <c r="D5365" s="10" t="s">
        <v>65</v>
      </c>
      <c r="E5365" s="10" t="s">
        <v>66</v>
      </c>
      <c r="F5365" s="10" t="s">
        <v>13815</v>
      </c>
      <c r="G5365" s="137" t="s">
        <v>18368</v>
      </c>
      <c r="H5365" s="10"/>
      <c r="I5365" s="149">
        <v>4987176137722</v>
      </c>
      <c r="J5365" s="162" t="s">
        <v>19777</v>
      </c>
      <c r="K5365" s="10" t="s">
        <v>13794</v>
      </c>
      <c r="L5365" s="98">
        <f>IFERROR(VLOOKUP($F5365&amp;$C5365,Sales!$J:$W,9,0),0)</f>
        <v>206616</v>
      </c>
      <c r="M5365" s="98">
        <f>IFERROR(VLOOKUP($F5365&amp;$C5365,Sales!$J:$W,10,0),0)</f>
        <v>378795.99999999994</v>
      </c>
      <c r="N5365" s="98">
        <f>IFERROR(VLOOKUP($F5365&amp;$C5365,Sales!$J:$W,11,0),0)</f>
        <v>0</v>
      </c>
      <c r="O5365" s="98">
        <f>IFERROR(VLOOKUP($F5365&amp;$C5365,Sales!$J:$W,12,0),0)</f>
        <v>5.666666666666667</v>
      </c>
      <c r="P5365" s="98">
        <f>IFERROR(VLOOKUP($F5365&amp;$C5365,Sales!$J:$W,13,0),0)</f>
        <v>195137.33333333334</v>
      </c>
      <c r="Q5365" s="98">
        <f>IFERROR(VLOOKUP($F5365&amp;$C5365,Sales!$A:$H,7,0),0)</f>
        <v>0</v>
      </c>
      <c r="R5365" s="41">
        <f t="shared" si="168"/>
        <v>1</v>
      </c>
      <c r="S5365" s="15">
        <v>1</v>
      </c>
      <c r="T5365" s="15"/>
      <c r="U5365" s="15"/>
      <c r="V5365" s="15">
        <v>1</v>
      </c>
      <c r="W5365" s="15">
        <v>1</v>
      </c>
      <c r="X5365" s="15">
        <v>1</v>
      </c>
      <c r="Y5365" s="41">
        <v>1</v>
      </c>
      <c r="Z5365" s="41">
        <v>1</v>
      </c>
      <c r="AA5365" s="15"/>
      <c r="AB5365" s="15"/>
      <c r="AC5365" s="15"/>
      <c r="AD5365" s="15"/>
      <c r="AE5365" s="15"/>
      <c r="AF5365" s="15"/>
      <c r="AG5365" s="15"/>
      <c r="AH5365" s="15"/>
      <c r="AI5365" s="15"/>
      <c r="AJ5365" s="15"/>
      <c r="AK5365" s="15"/>
      <c r="AL5365" s="15"/>
      <c r="AM5365" s="15"/>
      <c r="AN5365" s="15"/>
      <c r="AO5365" s="15"/>
      <c r="AP5365" s="15"/>
      <c r="AQ5365" s="15"/>
      <c r="AR5365" s="15"/>
      <c r="AS5365" s="15"/>
      <c r="AT5365" s="15"/>
      <c r="AU5365" s="15"/>
      <c r="AV5365" s="15"/>
      <c r="AW5365" s="15"/>
      <c r="AX5365" s="82"/>
      <c r="AY5365" s="10"/>
      <c r="AZ5365" s="10">
        <v>1</v>
      </c>
      <c r="BA5365" t="s">
        <v>22</v>
      </c>
      <c r="BB5365" t="s">
        <v>23</v>
      </c>
      <c r="BD5365" s="39" t="str">
        <f t="shared" si="169"/>
        <v>7065456221_ID-13353008506Downy</v>
      </c>
    </row>
    <row r="5366" spans="2:56" ht="13.5" customHeight="1" x14ac:dyDescent="0.35">
      <c r="B5366" s="10" t="s">
        <v>17</v>
      </c>
      <c r="C5366" s="10" t="s">
        <v>2329</v>
      </c>
      <c r="D5366" s="10" t="s">
        <v>65</v>
      </c>
      <c r="E5366" s="10" t="s">
        <v>66</v>
      </c>
      <c r="F5366" s="10" t="s">
        <v>13835</v>
      </c>
      <c r="G5366" s="137" t="s">
        <v>18369</v>
      </c>
      <c r="H5366" s="10"/>
      <c r="I5366" s="149" t="s">
        <v>13881</v>
      </c>
      <c r="J5366" s="162" t="s">
        <v>19778</v>
      </c>
      <c r="K5366" s="10" t="s">
        <v>13820</v>
      </c>
      <c r="L5366" s="98">
        <f>IFERROR(VLOOKUP($F5366&amp;$C5366,Sales!$J:$W,9,0),0)</f>
        <v>1170824</v>
      </c>
      <c r="M5366" s="98">
        <f>IFERROR(VLOOKUP($F5366&amp;$C5366,Sales!$J:$W,10,0),0)</f>
        <v>0</v>
      </c>
      <c r="N5366" s="98">
        <f>IFERROR(VLOOKUP($F5366&amp;$C5366,Sales!$J:$W,11,0),0)</f>
        <v>1859544</v>
      </c>
      <c r="O5366" s="98">
        <f>IFERROR(VLOOKUP($F5366&amp;$C5366,Sales!$J:$W,12,0),0)</f>
        <v>14.666666666666666</v>
      </c>
      <c r="P5366" s="98">
        <f>IFERROR(VLOOKUP($F5366&amp;$C5366,Sales!$J:$W,13,0),0)</f>
        <v>1010122.6666666666</v>
      </c>
      <c r="Q5366" s="98">
        <f>IFERROR(VLOOKUP($F5366&amp;$C5366,Sales!$A:$H,7,0),0)</f>
        <v>0</v>
      </c>
      <c r="R5366" s="41">
        <f t="shared" si="168"/>
        <v>1</v>
      </c>
      <c r="S5366" s="15">
        <v>1</v>
      </c>
      <c r="T5366" s="15"/>
      <c r="U5366" s="15"/>
      <c r="V5366" s="15">
        <v>1</v>
      </c>
      <c r="W5366" s="15">
        <v>1</v>
      </c>
      <c r="X5366" s="15">
        <v>1</v>
      </c>
      <c r="Y5366" s="41">
        <v>1</v>
      </c>
      <c r="Z5366" s="41">
        <v>1</v>
      </c>
      <c r="AA5366" s="15"/>
      <c r="AB5366" s="15"/>
      <c r="AC5366" s="15"/>
      <c r="AD5366" s="15"/>
      <c r="AE5366" s="15"/>
      <c r="AF5366" s="15"/>
      <c r="AG5366" s="15"/>
      <c r="AH5366" s="15"/>
      <c r="AI5366" s="15"/>
      <c r="AJ5366" s="15"/>
      <c r="AK5366" s="15"/>
      <c r="AL5366" s="15"/>
      <c r="AM5366" s="15"/>
      <c r="AN5366" s="15"/>
      <c r="AO5366" s="15"/>
      <c r="AP5366" s="15"/>
      <c r="AQ5366" s="15"/>
      <c r="AR5366" s="15"/>
      <c r="AS5366" s="15"/>
      <c r="AT5366" s="15"/>
      <c r="AU5366" s="15"/>
      <c r="AV5366" s="15"/>
      <c r="AW5366" s="15"/>
      <c r="AX5366" s="82"/>
      <c r="AY5366" s="10"/>
      <c r="AZ5366" s="10">
        <v>1</v>
      </c>
      <c r="BA5366" t="s">
        <v>22</v>
      </c>
      <c r="BB5366" t="s">
        <v>23</v>
      </c>
      <c r="BD5366" s="39" t="str">
        <f t="shared" si="169"/>
        <v>7065450417_ID-13353020621Downy</v>
      </c>
    </row>
    <row r="5367" spans="2:56" ht="13.5" customHeight="1" x14ac:dyDescent="0.35">
      <c r="B5367" s="10" t="s">
        <v>17</v>
      </c>
      <c r="C5367" s="10" t="s">
        <v>2329</v>
      </c>
      <c r="D5367" s="10" t="s">
        <v>65</v>
      </c>
      <c r="E5367" s="10" t="s">
        <v>66</v>
      </c>
      <c r="F5367" s="10" t="s">
        <v>13836</v>
      </c>
      <c r="G5367" s="137" t="s">
        <v>18370</v>
      </c>
      <c r="H5367" s="10"/>
      <c r="I5367" s="149" t="s">
        <v>13882</v>
      </c>
      <c r="J5367" s="162" t="s">
        <v>19779</v>
      </c>
      <c r="K5367" s="10" t="s">
        <v>13858</v>
      </c>
      <c r="L5367" s="98">
        <f>IFERROR(VLOOKUP($F5367&amp;$C5367,Sales!$J:$W,9,0),0)</f>
        <v>0</v>
      </c>
      <c r="M5367" s="98">
        <f>IFERROR(VLOOKUP($F5367&amp;$C5367,Sales!$J:$W,10,0),0)</f>
        <v>0</v>
      </c>
      <c r="N5367" s="98">
        <f>IFERROR(VLOOKUP($F5367&amp;$C5367,Sales!$J:$W,11,0),0)</f>
        <v>0</v>
      </c>
      <c r="O5367" s="98">
        <f>IFERROR(VLOOKUP($F5367&amp;$C5367,Sales!$J:$W,12,0),0)</f>
        <v>0</v>
      </c>
      <c r="P5367" s="98">
        <f>IFERROR(VLOOKUP($F5367&amp;$C5367,Sales!$J:$W,13,0),0)</f>
        <v>0</v>
      </c>
      <c r="Q5367" s="98">
        <f>IFERROR(VLOOKUP($F5367&amp;$C5367,Sales!$A:$H,7,0),0)</f>
        <v>0</v>
      </c>
      <c r="R5367" s="41">
        <f t="shared" si="168"/>
        <v>1</v>
      </c>
      <c r="S5367" s="15">
        <v>1</v>
      </c>
      <c r="T5367" s="15"/>
      <c r="U5367" s="15"/>
      <c r="V5367" s="15">
        <v>1</v>
      </c>
      <c r="W5367" s="15">
        <v>1</v>
      </c>
      <c r="X5367" s="15">
        <v>1</v>
      </c>
      <c r="Y5367" s="41">
        <v>1</v>
      </c>
      <c r="Z5367" s="41">
        <v>1</v>
      </c>
      <c r="AA5367" s="15"/>
      <c r="AB5367" s="15"/>
      <c r="AC5367" s="15"/>
      <c r="AD5367" s="15"/>
      <c r="AE5367" s="15"/>
      <c r="AF5367" s="15"/>
      <c r="AG5367" s="15"/>
      <c r="AH5367" s="15"/>
      <c r="AI5367" s="15"/>
      <c r="AJ5367" s="15"/>
      <c r="AK5367" s="15"/>
      <c r="AL5367" s="15"/>
      <c r="AM5367" s="15"/>
      <c r="AN5367" s="15"/>
      <c r="AO5367" s="15"/>
      <c r="AP5367" s="15"/>
      <c r="AQ5367" s="15"/>
      <c r="AR5367" s="15"/>
      <c r="AS5367" s="15"/>
      <c r="AT5367" s="15"/>
      <c r="AU5367" s="15"/>
      <c r="AV5367" s="15"/>
      <c r="AW5367" s="15"/>
      <c r="AX5367" s="82"/>
      <c r="AY5367" s="10"/>
      <c r="AZ5367" s="10">
        <v>1</v>
      </c>
      <c r="BA5367" t="s">
        <v>22</v>
      </c>
      <c r="BB5367" t="s">
        <v>23</v>
      </c>
      <c r="BD5367" s="39" t="str">
        <f t="shared" si="169"/>
        <v>7065448683_ID-13353048370Downy</v>
      </c>
    </row>
    <row r="5368" spans="2:56" ht="13.5" customHeight="1" x14ac:dyDescent="0.35">
      <c r="B5368" s="10" t="s">
        <v>17</v>
      </c>
      <c r="C5368" s="10" t="s">
        <v>2329</v>
      </c>
      <c r="D5368" s="10" t="s">
        <v>65</v>
      </c>
      <c r="E5368" s="10" t="s">
        <v>66</v>
      </c>
      <c r="F5368" s="10" t="s">
        <v>13837</v>
      </c>
      <c r="G5368" s="137" t="s">
        <v>18371</v>
      </c>
      <c r="H5368" s="10"/>
      <c r="I5368" s="149" t="s">
        <v>13883</v>
      </c>
      <c r="J5368" s="162" t="s">
        <v>19780</v>
      </c>
      <c r="K5368" s="10" t="s">
        <v>13856</v>
      </c>
      <c r="L5368" s="98">
        <f>IFERROR(VLOOKUP($F5368&amp;$C5368,Sales!$J:$W,9,0),0)</f>
        <v>0</v>
      </c>
      <c r="M5368" s="98">
        <f>IFERROR(VLOOKUP($F5368&amp;$C5368,Sales!$J:$W,10,0),0)</f>
        <v>0</v>
      </c>
      <c r="N5368" s="98">
        <f>IFERROR(VLOOKUP($F5368&amp;$C5368,Sales!$J:$W,11,0),0)</f>
        <v>0</v>
      </c>
      <c r="O5368" s="98">
        <f>IFERROR(VLOOKUP($F5368&amp;$C5368,Sales!$J:$W,12,0),0)</f>
        <v>0</v>
      </c>
      <c r="P5368" s="98">
        <f>IFERROR(VLOOKUP($F5368&amp;$C5368,Sales!$J:$W,13,0),0)</f>
        <v>0</v>
      </c>
      <c r="Q5368" s="98">
        <f>IFERROR(VLOOKUP($F5368&amp;$C5368,Sales!$A:$H,7,0),0)</f>
        <v>0</v>
      </c>
      <c r="R5368" s="41">
        <f t="shared" si="168"/>
        <v>1</v>
      </c>
      <c r="S5368" s="15">
        <v>1</v>
      </c>
      <c r="T5368" s="15"/>
      <c r="U5368" s="15"/>
      <c r="V5368" s="15">
        <v>1</v>
      </c>
      <c r="W5368" s="15">
        <v>1</v>
      </c>
      <c r="X5368" s="15">
        <v>1</v>
      </c>
      <c r="Y5368" s="41">
        <v>1</v>
      </c>
      <c r="Z5368" s="41">
        <v>1</v>
      </c>
      <c r="AA5368" s="15"/>
      <c r="AB5368" s="15"/>
      <c r="AC5368" s="15"/>
      <c r="AD5368" s="15"/>
      <c r="AE5368" s="15"/>
      <c r="AF5368" s="15"/>
      <c r="AG5368" s="15"/>
      <c r="AH5368" s="15"/>
      <c r="AI5368" s="15"/>
      <c r="AJ5368" s="15"/>
      <c r="AK5368" s="15"/>
      <c r="AL5368" s="15"/>
      <c r="AM5368" s="15"/>
      <c r="AN5368" s="15"/>
      <c r="AO5368" s="15"/>
      <c r="AP5368" s="15"/>
      <c r="AQ5368" s="15"/>
      <c r="AR5368" s="15"/>
      <c r="AS5368" s="15"/>
      <c r="AT5368" s="15"/>
      <c r="AU5368" s="15"/>
      <c r="AV5368" s="15"/>
      <c r="AW5368" s="15"/>
      <c r="AX5368" s="82"/>
      <c r="AY5368" s="10"/>
      <c r="AZ5368" s="10">
        <v>1</v>
      </c>
      <c r="BA5368" t="s">
        <v>22</v>
      </c>
      <c r="BB5368" t="s">
        <v>23</v>
      </c>
      <c r="BD5368" s="39" t="str">
        <f t="shared" si="169"/>
        <v>7065502097_ID-13353008913Downy</v>
      </c>
    </row>
    <row r="5369" spans="2:56" ht="13.5" customHeight="1" x14ac:dyDescent="0.35">
      <c r="B5369" s="10" t="s">
        <v>17</v>
      </c>
      <c r="C5369" s="10" t="s">
        <v>2329</v>
      </c>
      <c r="D5369" s="10" t="s">
        <v>119</v>
      </c>
      <c r="E5369" s="10" t="s">
        <v>120</v>
      </c>
      <c r="F5369" s="10" t="s">
        <v>13802</v>
      </c>
      <c r="G5369" s="137" t="s">
        <v>18372</v>
      </c>
      <c r="H5369" s="10"/>
      <c r="I5369" s="149" t="s">
        <v>13884</v>
      </c>
      <c r="J5369" s="162" t="s">
        <v>19781</v>
      </c>
      <c r="K5369" s="10" t="s">
        <v>13859</v>
      </c>
      <c r="L5369" s="98">
        <f>IFERROR(VLOOKUP($F5369&amp;$C5369,Sales!$J:$W,9,0),0)</f>
        <v>0</v>
      </c>
      <c r="M5369" s="98">
        <f>IFERROR(VLOOKUP($F5369&amp;$C5369,Sales!$J:$W,10,0),0)</f>
        <v>0</v>
      </c>
      <c r="N5369" s="98">
        <f>IFERROR(VLOOKUP($F5369&amp;$C5369,Sales!$J:$W,11,0),0)</f>
        <v>0</v>
      </c>
      <c r="O5369" s="98">
        <f>IFERROR(VLOOKUP($F5369&amp;$C5369,Sales!$J:$W,12,0),0)</f>
        <v>0</v>
      </c>
      <c r="P5369" s="98">
        <f>IFERROR(VLOOKUP($F5369&amp;$C5369,Sales!$J:$W,13,0),0)</f>
        <v>0</v>
      </c>
      <c r="Q5369" s="98">
        <f>IFERROR(VLOOKUP($F5369&amp;$C5369,Sales!$A:$H,7,0),0)</f>
        <v>0</v>
      </c>
      <c r="R5369" s="41">
        <f t="shared" si="168"/>
        <v>1</v>
      </c>
      <c r="S5369" s="15">
        <v>1</v>
      </c>
      <c r="T5369" s="15"/>
      <c r="U5369" s="15"/>
      <c r="V5369" s="15">
        <v>1</v>
      </c>
      <c r="W5369" s="15">
        <v>1</v>
      </c>
      <c r="X5369" s="15">
        <v>1</v>
      </c>
      <c r="Y5369" s="41">
        <v>1</v>
      </c>
      <c r="Z5369" s="41">
        <v>1</v>
      </c>
      <c r="AA5369" s="15"/>
      <c r="AB5369" s="15"/>
      <c r="AC5369" s="15"/>
      <c r="AD5369" s="15"/>
      <c r="AE5369" s="15"/>
      <c r="AF5369" s="15"/>
      <c r="AG5369" s="15"/>
      <c r="AH5369" s="15"/>
      <c r="AI5369" s="15"/>
      <c r="AJ5369" s="15"/>
      <c r="AK5369" s="15"/>
      <c r="AL5369" s="15"/>
      <c r="AM5369" s="15"/>
      <c r="AN5369" s="15"/>
      <c r="AO5369" s="15"/>
      <c r="AP5369" s="15"/>
      <c r="AQ5369" s="15"/>
      <c r="AR5369" s="15"/>
      <c r="AS5369" s="15"/>
      <c r="AT5369" s="15"/>
      <c r="AU5369" s="15"/>
      <c r="AV5369" s="15"/>
      <c r="AW5369" s="15"/>
      <c r="AX5369" s="82"/>
      <c r="AY5369" s="10"/>
      <c r="AZ5369" s="10">
        <v>1</v>
      </c>
      <c r="BA5369" t="s">
        <v>22</v>
      </c>
      <c r="BB5369" t="s">
        <v>23</v>
      </c>
      <c r="BD5369" s="39" t="str">
        <f t="shared" si="169"/>
        <v>7017540134_ID-13270842775Gillette</v>
      </c>
    </row>
    <row r="5370" spans="2:56" ht="13.5" customHeight="1" x14ac:dyDescent="0.35">
      <c r="B5370" s="10" t="s">
        <v>17</v>
      </c>
      <c r="C5370" s="10" t="s">
        <v>2329</v>
      </c>
      <c r="D5370" s="10" t="s">
        <v>119</v>
      </c>
      <c r="E5370" s="10" t="s">
        <v>120</v>
      </c>
      <c r="F5370" s="10" t="s">
        <v>13803</v>
      </c>
      <c r="G5370" s="137" t="s">
        <v>18373</v>
      </c>
      <c r="H5370" s="10"/>
      <c r="I5370" s="149" t="s">
        <v>13885</v>
      </c>
      <c r="J5370" s="162" t="s">
        <v>19782</v>
      </c>
      <c r="K5370" s="10" t="s">
        <v>13910</v>
      </c>
      <c r="L5370" s="98">
        <f>IFERROR(VLOOKUP($F5370&amp;$C5370,Sales!$J:$W,9,0),0)</f>
        <v>294511</v>
      </c>
      <c r="M5370" s="98">
        <f>IFERROR(VLOOKUP($F5370&amp;$C5370,Sales!$J:$W,10,0),0)</f>
        <v>0</v>
      </c>
      <c r="N5370" s="98">
        <f>IFERROR(VLOOKUP($F5370&amp;$C5370,Sales!$J:$W,11,0),0)</f>
        <v>0</v>
      </c>
      <c r="O5370" s="98">
        <f>IFERROR(VLOOKUP($F5370&amp;$C5370,Sales!$J:$W,12,0),0)</f>
        <v>2.3333333333333335</v>
      </c>
      <c r="P5370" s="98">
        <f>IFERROR(VLOOKUP($F5370&amp;$C5370,Sales!$J:$W,13,0),0)</f>
        <v>98170.333333333328</v>
      </c>
      <c r="Q5370" s="98">
        <f>IFERROR(VLOOKUP($F5370&amp;$C5370,Sales!$A:$H,7,0),0)</f>
        <v>0</v>
      </c>
      <c r="R5370" s="41">
        <f t="shared" si="168"/>
        <v>1</v>
      </c>
      <c r="S5370" s="15">
        <v>1</v>
      </c>
      <c r="T5370" s="15"/>
      <c r="U5370" s="15"/>
      <c r="V5370" s="15">
        <v>1</v>
      </c>
      <c r="W5370" s="15">
        <v>1</v>
      </c>
      <c r="X5370" s="15">
        <v>1</v>
      </c>
      <c r="Y5370" s="41">
        <v>1</v>
      </c>
      <c r="Z5370" s="41">
        <v>1</v>
      </c>
      <c r="AA5370" s="15"/>
      <c r="AB5370" s="15"/>
      <c r="AC5370" s="15"/>
      <c r="AD5370" s="15"/>
      <c r="AE5370" s="15"/>
      <c r="AF5370" s="15"/>
      <c r="AG5370" s="15"/>
      <c r="AH5370" s="15"/>
      <c r="AI5370" s="15"/>
      <c r="AJ5370" s="15"/>
      <c r="AK5370" s="15"/>
      <c r="AL5370" s="15"/>
      <c r="AM5370" s="15"/>
      <c r="AN5370" s="15"/>
      <c r="AO5370" s="15"/>
      <c r="AP5370" s="15"/>
      <c r="AQ5370" s="15"/>
      <c r="AR5370" s="15"/>
      <c r="AS5370" s="15"/>
      <c r="AT5370" s="15"/>
      <c r="AU5370" s="15"/>
      <c r="AV5370" s="15"/>
      <c r="AW5370" s="15"/>
      <c r="AX5370" s="82"/>
      <c r="AY5370" s="10"/>
      <c r="AZ5370" s="10">
        <v>1</v>
      </c>
      <c r="BA5370" t="s">
        <v>22</v>
      </c>
      <c r="BB5370" t="s">
        <v>23</v>
      </c>
      <c r="BD5370" s="39" t="str">
        <f t="shared" si="169"/>
        <v>7017590029_ID-13270876955Gillette</v>
      </c>
    </row>
    <row r="5371" spans="2:56" ht="13.5" customHeight="1" x14ac:dyDescent="0.35">
      <c r="B5371" s="10" t="s">
        <v>17</v>
      </c>
      <c r="C5371" s="10" t="s">
        <v>2329</v>
      </c>
      <c r="D5371" s="10" t="s">
        <v>119</v>
      </c>
      <c r="E5371" s="10" t="s">
        <v>120</v>
      </c>
      <c r="F5371" s="10" t="s">
        <v>13800</v>
      </c>
      <c r="G5371" s="137" t="s">
        <v>18374</v>
      </c>
      <c r="H5371" s="10"/>
      <c r="I5371" s="149">
        <v>4987176121981</v>
      </c>
      <c r="J5371" s="162" t="s">
        <v>19783</v>
      </c>
      <c r="K5371" s="10" t="s">
        <v>13840</v>
      </c>
      <c r="L5371" s="98">
        <f>IFERROR(VLOOKUP($F5371&amp;$C5371,Sales!$J:$W,9,0),0)</f>
        <v>0</v>
      </c>
      <c r="M5371" s="98">
        <f>IFERROR(VLOOKUP($F5371&amp;$C5371,Sales!$J:$W,10,0),0)</f>
        <v>233627.99999999997</v>
      </c>
      <c r="N5371" s="98">
        <f>IFERROR(VLOOKUP($F5371&amp;$C5371,Sales!$J:$W,11,0),0)</f>
        <v>467255.99999999994</v>
      </c>
      <c r="O5371" s="98">
        <f>IFERROR(VLOOKUP($F5371&amp;$C5371,Sales!$J:$W,12,0),0)</f>
        <v>12</v>
      </c>
      <c r="P5371" s="98">
        <f>IFERROR(VLOOKUP($F5371&amp;$C5371,Sales!$J:$W,13,0),0)</f>
        <v>233627.99999999997</v>
      </c>
      <c r="Q5371" s="98">
        <f>IFERROR(VLOOKUP($F5371&amp;$C5371,Sales!$A:$H,7,0),0)</f>
        <v>0</v>
      </c>
      <c r="R5371" s="41">
        <f t="shared" si="168"/>
        <v>1</v>
      </c>
      <c r="S5371" s="15">
        <v>1</v>
      </c>
      <c r="T5371" s="15"/>
      <c r="U5371" s="15"/>
      <c r="V5371" s="15">
        <v>1</v>
      </c>
      <c r="W5371" s="15">
        <v>1</v>
      </c>
      <c r="X5371" s="15">
        <v>1</v>
      </c>
      <c r="Y5371" s="41">
        <v>1</v>
      </c>
      <c r="Z5371" s="41">
        <v>1</v>
      </c>
      <c r="AA5371" s="15"/>
      <c r="AB5371" s="15"/>
      <c r="AC5371" s="15"/>
      <c r="AD5371" s="15"/>
      <c r="AE5371" s="15"/>
      <c r="AF5371" s="15"/>
      <c r="AG5371" s="15"/>
      <c r="AH5371" s="15"/>
      <c r="AI5371" s="15"/>
      <c r="AJ5371" s="15"/>
      <c r="AK5371" s="15"/>
      <c r="AL5371" s="15"/>
      <c r="AM5371" s="15"/>
      <c r="AN5371" s="15"/>
      <c r="AO5371" s="15"/>
      <c r="AP5371" s="15"/>
      <c r="AQ5371" s="15"/>
      <c r="AR5371" s="15"/>
      <c r="AS5371" s="15"/>
      <c r="AT5371" s="15"/>
      <c r="AU5371" s="15"/>
      <c r="AV5371" s="15"/>
      <c r="AW5371" s="15"/>
      <c r="AX5371" s="82"/>
      <c r="AY5371" s="10"/>
      <c r="AZ5371" s="10">
        <v>1</v>
      </c>
      <c r="BA5371" t="s">
        <v>22</v>
      </c>
      <c r="BB5371" t="s">
        <v>23</v>
      </c>
      <c r="BD5371" s="39" t="str">
        <f t="shared" si="169"/>
        <v>7017586788_ID-13271006093Gillette</v>
      </c>
    </row>
    <row r="5372" spans="2:56" ht="13.5" customHeight="1" x14ac:dyDescent="0.35">
      <c r="B5372" s="10" t="s">
        <v>17</v>
      </c>
      <c r="C5372" s="10" t="s">
        <v>2329</v>
      </c>
      <c r="D5372" s="10" t="s">
        <v>119</v>
      </c>
      <c r="E5372" s="10" t="s">
        <v>120</v>
      </c>
      <c r="F5372" s="10" t="s">
        <v>13801</v>
      </c>
      <c r="G5372" s="137" t="s">
        <v>18375</v>
      </c>
      <c r="H5372" s="10"/>
      <c r="I5372" s="149">
        <v>4987176121998</v>
      </c>
      <c r="J5372" s="162" t="s">
        <v>19784</v>
      </c>
      <c r="K5372" s="10" t="s">
        <v>13841</v>
      </c>
      <c r="L5372" s="98">
        <f>IFERROR(VLOOKUP($F5372&amp;$C5372,Sales!$J:$W,9,0),0)</f>
        <v>661946</v>
      </c>
      <c r="M5372" s="98">
        <f>IFERROR(VLOOKUP($F5372&amp;$C5372,Sales!$J:$W,10,0),0)</f>
        <v>0</v>
      </c>
      <c r="N5372" s="98">
        <f>IFERROR(VLOOKUP($F5372&amp;$C5372,Sales!$J:$W,11,0),0)</f>
        <v>0</v>
      </c>
      <c r="O5372" s="98">
        <f>IFERROR(VLOOKUP($F5372&amp;$C5372,Sales!$J:$W,12,0),0)</f>
        <v>11.333333333333334</v>
      </c>
      <c r="P5372" s="98">
        <f>IFERROR(VLOOKUP($F5372&amp;$C5372,Sales!$J:$W,13,0),0)</f>
        <v>220648.66666666666</v>
      </c>
      <c r="Q5372" s="98">
        <f>IFERROR(VLOOKUP($F5372&amp;$C5372,Sales!$A:$H,7,0),0)</f>
        <v>0</v>
      </c>
      <c r="R5372" s="41">
        <f t="shared" si="168"/>
        <v>1</v>
      </c>
      <c r="S5372" s="15">
        <v>1</v>
      </c>
      <c r="T5372" s="15"/>
      <c r="U5372" s="15"/>
      <c r="V5372" s="15">
        <v>1</v>
      </c>
      <c r="W5372" s="15">
        <v>1</v>
      </c>
      <c r="X5372" s="15">
        <v>1</v>
      </c>
      <c r="Y5372" s="41">
        <v>1</v>
      </c>
      <c r="Z5372" s="41">
        <v>1</v>
      </c>
      <c r="AA5372" s="15"/>
      <c r="AB5372" s="15"/>
      <c r="AC5372" s="15"/>
      <c r="AD5372" s="15"/>
      <c r="AE5372" s="15"/>
      <c r="AF5372" s="15"/>
      <c r="AG5372" s="15"/>
      <c r="AH5372" s="15"/>
      <c r="AI5372" s="15"/>
      <c r="AJ5372" s="15"/>
      <c r="AK5372" s="15"/>
      <c r="AL5372" s="15"/>
      <c r="AM5372" s="15"/>
      <c r="AN5372" s="15"/>
      <c r="AO5372" s="15"/>
      <c r="AP5372" s="15"/>
      <c r="AQ5372" s="15"/>
      <c r="AR5372" s="15"/>
      <c r="AS5372" s="15"/>
      <c r="AT5372" s="15"/>
      <c r="AU5372" s="15"/>
      <c r="AV5372" s="15"/>
      <c r="AW5372" s="15"/>
      <c r="AX5372" s="82"/>
      <c r="AY5372" s="10"/>
      <c r="AZ5372" s="10">
        <v>1</v>
      </c>
      <c r="BA5372" t="s">
        <v>22</v>
      </c>
      <c r="BB5372" t="s">
        <v>23</v>
      </c>
      <c r="BD5372" s="39" t="str">
        <f t="shared" si="169"/>
        <v>7017608904_ID-13271032499Gillette</v>
      </c>
    </row>
    <row r="5373" spans="2:56" ht="13.5" customHeight="1" x14ac:dyDescent="0.35">
      <c r="B5373" s="10" t="s">
        <v>17</v>
      </c>
      <c r="C5373" s="10" t="s">
        <v>2329</v>
      </c>
      <c r="D5373" s="10" t="s">
        <v>19</v>
      </c>
      <c r="E5373" s="10" t="s">
        <v>20</v>
      </c>
      <c r="F5373" s="10" t="s">
        <v>62</v>
      </c>
      <c r="G5373" s="137" t="s">
        <v>4502</v>
      </c>
      <c r="H5373" s="10">
        <v>0</v>
      </c>
      <c r="I5373" s="149" t="s">
        <v>63</v>
      </c>
      <c r="J5373" s="83" t="s">
        <v>19785</v>
      </c>
      <c r="K5373" s="10" t="s">
        <v>10353</v>
      </c>
      <c r="L5373" s="98">
        <f>IFERROR(VLOOKUP($F5373&amp;$C5373,Sales!$J:$W,9,0),0)</f>
        <v>2662079.9999999995</v>
      </c>
      <c r="M5373" s="98">
        <f>IFERROR(VLOOKUP($F5373&amp;$C5373,Sales!$J:$W,10,0),0)</f>
        <v>7819860</v>
      </c>
      <c r="N5373" s="98">
        <f>IFERROR(VLOOKUP($F5373&amp;$C5373,Sales!$J:$W,11,0),0)</f>
        <v>6987959.9999999991</v>
      </c>
      <c r="O5373" s="98">
        <f>IFERROR(VLOOKUP($F5373&amp;$C5373,Sales!$J:$W,12,0),0)</f>
        <v>210</v>
      </c>
      <c r="P5373" s="98">
        <f>IFERROR(VLOOKUP($F5373&amp;$C5373,Sales!$J:$W,13,0),0)</f>
        <v>5823300</v>
      </c>
      <c r="Q5373" s="98">
        <f>IFERROR(VLOOKUP($F5373&amp;$C5373,Sales!$A:$H,7,0),0)</f>
        <v>0</v>
      </c>
      <c r="R5373" s="41">
        <f t="shared" si="168"/>
        <v>1</v>
      </c>
      <c r="S5373" s="15">
        <v>1</v>
      </c>
      <c r="T5373" s="15"/>
      <c r="U5373" s="15"/>
      <c r="V5373" s="15">
        <v>1</v>
      </c>
      <c r="W5373" s="15">
        <v>1</v>
      </c>
      <c r="X5373" s="15">
        <v>1</v>
      </c>
      <c r="Y5373" s="41">
        <v>1</v>
      </c>
      <c r="Z5373" s="41">
        <v>1</v>
      </c>
      <c r="AA5373" s="15"/>
      <c r="AB5373" s="15"/>
      <c r="AC5373" s="15"/>
      <c r="AD5373" s="15"/>
      <c r="AE5373" s="15"/>
      <c r="AF5373" s="15"/>
      <c r="AG5373" s="15"/>
      <c r="AH5373" s="15"/>
      <c r="AI5373" s="15"/>
      <c r="AJ5373" s="15"/>
      <c r="AK5373" s="15"/>
      <c r="AL5373" s="15"/>
      <c r="AM5373" s="15"/>
      <c r="AN5373" s="15"/>
      <c r="AO5373" s="15"/>
      <c r="AP5373" s="15"/>
      <c r="AQ5373" s="15"/>
      <c r="AR5373" s="15"/>
      <c r="AS5373" s="15"/>
      <c r="AT5373" s="15"/>
      <c r="AU5373" s="15"/>
      <c r="AV5373" s="15"/>
      <c r="AW5373" s="15"/>
      <c r="AX5373" s="15"/>
      <c r="AY5373" s="10"/>
      <c r="AZ5373" s="10">
        <v>1</v>
      </c>
      <c r="BA5373" t="s">
        <v>31</v>
      </c>
      <c r="BB5373" t="s">
        <v>23</v>
      </c>
      <c r="BD5373" s="39" t="str">
        <f t="shared" si="169"/>
        <v>1441248059_ID-2658056079Ambipur</v>
      </c>
    </row>
    <row r="5374" spans="2:56" ht="13.5" customHeight="1" x14ac:dyDescent="0.35">
      <c r="B5374" s="10" t="s">
        <v>17</v>
      </c>
      <c r="C5374" s="10" t="s">
        <v>2329</v>
      </c>
      <c r="D5374" s="10" t="s">
        <v>19</v>
      </c>
      <c r="E5374" s="10" t="s">
        <v>20</v>
      </c>
      <c r="F5374" s="10" t="s">
        <v>55</v>
      </c>
      <c r="G5374" s="137" t="s">
        <v>4486</v>
      </c>
      <c r="H5374" s="10">
        <v>0</v>
      </c>
      <c r="I5374" s="149" t="s">
        <v>56</v>
      </c>
      <c r="J5374" s="83" t="s">
        <v>19786</v>
      </c>
      <c r="K5374" s="10" t="s">
        <v>18376</v>
      </c>
      <c r="L5374" s="98">
        <f>IFERROR(VLOOKUP($F5374&amp;$C5374,Sales!$J:$W,9,0),0)</f>
        <v>4026671.9999999995</v>
      </c>
      <c r="M5374" s="98">
        <f>IFERROR(VLOOKUP($F5374&amp;$C5374,Sales!$J:$W,10,0),0)</f>
        <v>2535312</v>
      </c>
      <c r="N5374" s="98">
        <f>IFERROR(VLOOKUP($F5374&amp;$C5374,Sales!$J:$W,11,0),0)</f>
        <v>5368895.9999999991</v>
      </c>
      <c r="O5374" s="98">
        <f>IFERROR(VLOOKUP($F5374&amp;$C5374,Sales!$J:$W,12,0),0)</f>
        <v>106.66666666666667</v>
      </c>
      <c r="P5374" s="98">
        <f>IFERROR(VLOOKUP($F5374&amp;$C5374,Sales!$J:$W,13,0),0)</f>
        <v>3976960</v>
      </c>
      <c r="Q5374" s="98">
        <f>IFERROR(VLOOKUP($F5374&amp;$C5374,Sales!$A:$H,7,0),0)</f>
        <v>0</v>
      </c>
      <c r="R5374" s="41">
        <f t="shared" si="168"/>
        <v>1</v>
      </c>
      <c r="S5374" s="15">
        <v>1</v>
      </c>
      <c r="T5374" s="15"/>
      <c r="U5374" s="15"/>
      <c r="V5374" s="15">
        <v>1</v>
      </c>
      <c r="W5374" s="15">
        <v>1</v>
      </c>
      <c r="X5374" s="15">
        <v>1</v>
      </c>
      <c r="Y5374" s="41">
        <v>1</v>
      </c>
      <c r="Z5374" s="41">
        <v>1</v>
      </c>
      <c r="AA5374" s="15"/>
      <c r="AB5374" s="15"/>
      <c r="AC5374" s="15"/>
      <c r="AD5374" s="15"/>
      <c r="AE5374" s="15"/>
      <c r="AF5374" s="15"/>
      <c r="AG5374" s="15"/>
      <c r="AH5374" s="15"/>
      <c r="AI5374" s="15"/>
      <c r="AJ5374" s="15"/>
      <c r="AK5374" s="15"/>
      <c r="AL5374" s="15"/>
      <c r="AM5374" s="15"/>
      <c r="AN5374" s="15"/>
      <c r="AO5374" s="15"/>
      <c r="AP5374" s="15"/>
      <c r="AQ5374" s="15"/>
      <c r="AR5374" s="15"/>
      <c r="AS5374" s="15"/>
      <c r="AT5374" s="15"/>
      <c r="AU5374" s="15"/>
      <c r="AV5374" s="15"/>
      <c r="AW5374" s="15"/>
      <c r="AX5374" s="15"/>
      <c r="AY5374" s="10"/>
      <c r="AZ5374" s="10">
        <v>1</v>
      </c>
      <c r="BA5374" t="s">
        <v>31</v>
      </c>
      <c r="BB5374" t="s">
        <v>23</v>
      </c>
      <c r="BD5374" s="39" t="str">
        <f t="shared" si="169"/>
        <v>1441200693_ID-2658000886Ambipur</v>
      </c>
    </row>
    <row r="5375" spans="2:56" ht="13.5" customHeight="1" x14ac:dyDescent="0.35">
      <c r="B5375" s="10" t="s">
        <v>17</v>
      </c>
      <c r="C5375" s="10" t="s">
        <v>2329</v>
      </c>
      <c r="D5375" s="10" t="s">
        <v>19</v>
      </c>
      <c r="E5375" s="10" t="s">
        <v>20</v>
      </c>
      <c r="F5375" s="10" t="s">
        <v>39</v>
      </c>
      <c r="G5375" s="137" t="s">
        <v>4498</v>
      </c>
      <c r="H5375" s="10">
        <v>0</v>
      </c>
      <c r="I5375" s="149" t="s">
        <v>40</v>
      </c>
      <c r="J5375" s="83" t="s">
        <v>19787</v>
      </c>
      <c r="K5375" s="10" t="s">
        <v>18377</v>
      </c>
      <c r="L5375" s="98">
        <f>IFERROR(VLOOKUP($F5375&amp;$C5375,Sales!$J:$W,9,0),0)</f>
        <v>998280</v>
      </c>
      <c r="M5375" s="98">
        <f>IFERROR(VLOOKUP($F5375&amp;$C5375,Sales!$J:$W,10,0),0)</f>
        <v>1331040</v>
      </c>
      <c r="N5375" s="98">
        <f>IFERROR(VLOOKUP($F5375&amp;$C5375,Sales!$J:$W,11,0),0)</f>
        <v>1663800</v>
      </c>
      <c r="O5375" s="98">
        <f>IFERROR(VLOOKUP($F5375&amp;$C5375,Sales!$J:$W,12,0),0)</f>
        <v>48</v>
      </c>
      <c r="P5375" s="98">
        <f>IFERROR(VLOOKUP($F5375&amp;$C5375,Sales!$J:$W,13,0),0)</f>
        <v>1331040</v>
      </c>
      <c r="Q5375" s="98">
        <f>IFERROR(VLOOKUP($F5375&amp;$C5375,Sales!$A:$H,7,0),0)</f>
        <v>0</v>
      </c>
      <c r="R5375" s="41">
        <f t="shared" si="168"/>
        <v>1</v>
      </c>
      <c r="S5375" s="15">
        <v>1</v>
      </c>
      <c r="T5375" s="15"/>
      <c r="U5375" s="15"/>
      <c r="V5375" s="15">
        <v>1</v>
      </c>
      <c r="W5375" s="15">
        <v>1</v>
      </c>
      <c r="X5375" s="15">
        <v>1</v>
      </c>
      <c r="Y5375" s="41">
        <v>1</v>
      </c>
      <c r="Z5375" s="41">
        <v>1</v>
      </c>
      <c r="AA5375" s="15"/>
      <c r="AB5375" s="15"/>
      <c r="AC5375" s="15"/>
      <c r="AD5375" s="15"/>
      <c r="AE5375" s="15"/>
      <c r="AF5375" s="15"/>
      <c r="AG5375" s="15"/>
      <c r="AH5375" s="15"/>
      <c r="AI5375" s="15"/>
      <c r="AJ5375" s="15"/>
      <c r="AK5375" s="15"/>
      <c r="AL5375" s="15"/>
      <c r="AM5375" s="15"/>
      <c r="AN5375" s="15"/>
      <c r="AO5375" s="15"/>
      <c r="AP5375" s="15"/>
      <c r="AQ5375" s="15"/>
      <c r="AR5375" s="15"/>
      <c r="AS5375" s="15"/>
      <c r="AT5375" s="15"/>
      <c r="AU5375" s="15"/>
      <c r="AV5375" s="15"/>
      <c r="AW5375" s="15"/>
      <c r="AX5375" s="15"/>
      <c r="AY5375" s="10"/>
      <c r="AZ5375" s="10">
        <v>1</v>
      </c>
      <c r="BA5375" t="s">
        <v>31</v>
      </c>
      <c r="BB5375" t="s">
        <v>23</v>
      </c>
      <c r="BD5375" s="39" t="str">
        <f t="shared" si="169"/>
        <v>1441236255_ID-2658054066Ambipur</v>
      </c>
    </row>
    <row r="5376" spans="2:56" ht="13.5" customHeight="1" x14ac:dyDescent="0.35">
      <c r="B5376" s="10" t="s">
        <v>17</v>
      </c>
      <c r="C5376" s="10" t="s">
        <v>2329</v>
      </c>
      <c r="D5376" s="10" t="s">
        <v>19</v>
      </c>
      <c r="E5376" s="10" t="s">
        <v>20</v>
      </c>
      <c r="F5376" s="10" t="s">
        <v>803</v>
      </c>
      <c r="G5376" s="137" t="s">
        <v>4500</v>
      </c>
      <c r="H5376" s="10">
        <v>0</v>
      </c>
      <c r="I5376" s="149" t="s">
        <v>837</v>
      </c>
      <c r="J5376" s="83" t="s">
        <v>19788</v>
      </c>
      <c r="K5376" s="10" t="s">
        <v>18378</v>
      </c>
      <c r="L5376" s="98">
        <f>IFERROR(VLOOKUP($F5376&amp;$C5376,Sales!$J:$W,9,0),0)</f>
        <v>1193088</v>
      </c>
      <c r="M5376" s="98">
        <f>IFERROR(VLOOKUP($F5376&amp;$C5376,Sales!$J:$W,10,0),0)</f>
        <v>745680</v>
      </c>
      <c r="N5376" s="98">
        <f>IFERROR(VLOOKUP($F5376&amp;$C5376,Sales!$J:$W,11,0),0)</f>
        <v>745680</v>
      </c>
      <c r="O5376" s="98">
        <f>IFERROR(VLOOKUP($F5376&amp;$C5376,Sales!$J:$W,12,0),0)</f>
        <v>24</v>
      </c>
      <c r="P5376" s="98">
        <f>IFERROR(VLOOKUP($F5376&amp;$C5376,Sales!$J:$W,13,0),0)</f>
        <v>894816</v>
      </c>
      <c r="Q5376" s="98">
        <f>IFERROR(VLOOKUP($F5376&amp;$C5376,Sales!$A:$H,7,0),0)</f>
        <v>0</v>
      </c>
      <c r="R5376" s="41">
        <f t="shared" si="168"/>
        <v>1</v>
      </c>
      <c r="S5376" s="15">
        <v>1</v>
      </c>
      <c r="T5376" s="15"/>
      <c r="U5376" s="15"/>
      <c r="V5376" s="15">
        <v>1</v>
      </c>
      <c r="W5376" s="15">
        <v>1</v>
      </c>
      <c r="X5376" s="15">
        <v>1</v>
      </c>
      <c r="Y5376" s="41">
        <v>1</v>
      </c>
      <c r="Z5376" s="41">
        <v>1</v>
      </c>
      <c r="AA5376" s="15"/>
      <c r="AB5376" s="15"/>
      <c r="AC5376" s="15"/>
      <c r="AD5376" s="15"/>
      <c r="AE5376" s="15"/>
      <c r="AF5376" s="15"/>
      <c r="AG5376" s="15"/>
      <c r="AH5376" s="15"/>
      <c r="AI5376" s="15"/>
      <c r="AJ5376" s="15"/>
      <c r="AK5376" s="15"/>
      <c r="AL5376" s="15"/>
      <c r="AM5376" s="15"/>
      <c r="AN5376" s="15"/>
      <c r="AO5376" s="15"/>
      <c r="AP5376" s="15"/>
      <c r="AQ5376" s="15"/>
      <c r="AR5376" s="15"/>
      <c r="AS5376" s="15"/>
      <c r="AT5376" s="15"/>
      <c r="AU5376" s="15"/>
      <c r="AV5376" s="15"/>
      <c r="AW5376" s="15"/>
      <c r="AX5376" s="15"/>
      <c r="AY5376" s="10"/>
      <c r="AZ5376" s="10">
        <v>1</v>
      </c>
      <c r="BA5376" t="s">
        <v>31</v>
      </c>
      <c r="BB5376" t="s">
        <v>23</v>
      </c>
      <c r="BD5376" s="39" t="str">
        <f t="shared" si="169"/>
        <v>1441238226_ID-2658038779Ambipur</v>
      </c>
    </row>
    <row r="5377" spans="2:59" ht="13.5" customHeight="1" x14ac:dyDescent="0.35">
      <c r="B5377" s="10" t="s">
        <v>17</v>
      </c>
      <c r="C5377" s="10" t="s">
        <v>2329</v>
      </c>
      <c r="D5377" s="10" t="s">
        <v>19</v>
      </c>
      <c r="E5377" s="10" t="s">
        <v>20</v>
      </c>
      <c r="F5377" s="10" t="s">
        <v>58</v>
      </c>
      <c r="G5377" s="137" t="s">
        <v>4504</v>
      </c>
      <c r="H5377" s="10">
        <v>0</v>
      </c>
      <c r="I5377" s="149" t="s">
        <v>839</v>
      </c>
      <c r="J5377" s="83" t="s">
        <v>19789</v>
      </c>
      <c r="K5377" s="10" t="s">
        <v>10337</v>
      </c>
      <c r="L5377" s="98">
        <f>IFERROR(VLOOKUP($F5377&amp;$C5377,Sales!$J:$W,9,0),0)</f>
        <v>2087903.9999999998</v>
      </c>
      <c r="M5377" s="98">
        <f>IFERROR(VLOOKUP($F5377&amp;$C5377,Sales!$J:$W,10,0),0)</f>
        <v>1789631.9999999998</v>
      </c>
      <c r="N5377" s="98">
        <f>IFERROR(VLOOKUP($F5377&amp;$C5377,Sales!$J:$W,11,0),0)</f>
        <v>2535311.9999999995</v>
      </c>
      <c r="O5377" s="98">
        <f>IFERROR(VLOOKUP($F5377&amp;$C5377,Sales!$J:$W,12,0),0)</f>
        <v>57.333333333333336</v>
      </c>
      <c r="P5377" s="98">
        <f>IFERROR(VLOOKUP($F5377&amp;$C5377,Sales!$J:$W,13,0),0)</f>
        <v>2137615.9999999995</v>
      </c>
      <c r="Q5377" s="98">
        <f>IFERROR(VLOOKUP($F5377&amp;$C5377,Sales!$A:$H,7,0),0)</f>
        <v>0</v>
      </c>
      <c r="R5377" s="41">
        <f t="shared" si="168"/>
        <v>1</v>
      </c>
      <c r="S5377" s="15">
        <v>1</v>
      </c>
      <c r="T5377" s="15"/>
      <c r="U5377" s="15"/>
      <c r="V5377" s="15">
        <v>1</v>
      </c>
      <c r="W5377" s="15">
        <v>1</v>
      </c>
      <c r="X5377" s="15">
        <v>1</v>
      </c>
      <c r="Y5377" s="41">
        <v>1</v>
      </c>
      <c r="Z5377" s="41">
        <v>1</v>
      </c>
      <c r="AA5377" s="15"/>
      <c r="AB5377" s="15"/>
      <c r="AC5377" s="15"/>
      <c r="AD5377" s="15"/>
      <c r="AE5377" s="15"/>
      <c r="AF5377" s="15"/>
      <c r="AG5377" s="15"/>
      <c r="AH5377" s="15"/>
      <c r="AI5377" s="15"/>
      <c r="AJ5377" s="15"/>
      <c r="AK5377" s="15"/>
      <c r="AL5377" s="15"/>
      <c r="AM5377" s="15"/>
      <c r="AN5377" s="15"/>
      <c r="AO5377" s="15"/>
      <c r="AP5377" s="15"/>
      <c r="AQ5377" s="15"/>
      <c r="AR5377" s="15"/>
      <c r="AS5377" s="15"/>
      <c r="AT5377" s="15"/>
      <c r="AU5377" s="15"/>
      <c r="AV5377" s="15"/>
      <c r="AW5377" s="15"/>
      <c r="AX5377" s="15"/>
      <c r="AY5377" s="10"/>
      <c r="AZ5377" s="10">
        <v>1</v>
      </c>
      <c r="BA5377" t="s">
        <v>31</v>
      </c>
      <c r="BB5377" t="s">
        <v>23</v>
      </c>
      <c r="BD5377" s="39" t="str">
        <f t="shared" si="169"/>
        <v>1441248060_ID-2658060046Ambipur</v>
      </c>
    </row>
    <row r="5378" spans="2:59" ht="13.5" customHeight="1" x14ac:dyDescent="0.35">
      <c r="B5378" s="10" t="s">
        <v>17</v>
      </c>
      <c r="C5378" s="10" t="s">
        <v>2329</v>
      </c>
      <c r="D5378" s="10" t="s">
        <v>19</v>
      </c>
      <c r="E5378" s="10" t="s">
        <v>20</v>
      </c>
      <c r="F5378" s="10" t="s">
        <v>42</v>
      </c>
      <c r="G5378" s="137" t="s">
        <v>4495</v>
      </c>
      <c r="H5378" s="10">
        <v>0</v>
      </c>
      <c r="I5378" s="149" t="s">
        <v>43</v>
      </c>
      <c r="J5378" s="83" t="s">
        <v>19790</v>
      </c>
      <c r="K5378" s="10" t="s">
        <v>10242</v>
      </c>
      <c r="L5378" s="98">
        <f>IFERROR(VLOOKUP($F5378&amp;$C5378,Sales!$J:$W,9,0),0)</f>
        <v>4324944</v>
      </c>
      <c r="M5378" s="98">
        <f>IFERROR(VLOOKUP($F5378&amp;$C5378,Sales!$J:$W,10,0),0)</f>
        <v>4474080</v>
      </c>
      <c r="N5378" s="98">
        <f>IFERROR(VLOOKUP($F5378&amp;$C5378,Sales!$J:$W,11,0),0)</f>
        <v>7307663.9999999991</v>
      </c>
      <c r="O5378" s="98">
        <f>IFERROR(VLOOKUP($F5378&amp;$C5378,Sales!$J:$W,12,0),0)</f>
        <v>144</v>
      </c>
      <c r="P5378" s="98">
        <f>IFERROR(VLOOKUP($F5378&amp;$C5378,Sales!$J:$W,13,0),0)</f>
        <v>5368896</v>
      </c>
      <c r="Q5378" s="98">
        <f>IFERROR(VLOOKUP($F5378&amp;$C5378,Sales!$A:$H,7,0),0)</f>
        <v>0</v>
      </c>
      <c r="R5378" s="41">
        <f t="shared" si="168"/>
        <v>1</v>
      </c>
      <c r="S5378" s="15">
        <v>1</v>
      </c>
      <c r="T5378" s="15"/>
      <c r="U5378" s="15"/>
      <c r="V5378" s="15">
        <v>1</v>
      </c>
      <c r="W5378" s="15">
        <v>1</v>
      </c>
      <c r="X5378" s="15">
        <v>1</v>
      </c>
      <c r="Y5378" s="41">
        <v>1</v>
      </c>
      <c r="Z5378" s="41">
        <v>1</v>
      </c>
      <c r="AA5378" s="15"/>
      <c r="AB5378" s="15"/>
      <c r="AC5378" s="15"/>
      <c r="AD5378" s="15"/>
      <c r="AE5378" s="15"/>
      <c r="AF5378" s="15"/>
      <c r="AG5378" s="15"/>
      <c r="AH5378" s="15"/>
      <c r="AI5378" s="15"/>
      <c r="AJ5378" s="15"/>
      <c r="AK5378" s="15"/>
      <c r="AL5378" s="15"/>
      <c r="AM5378" s="15"/>
      <c r="AN5378" s="15"/>
      <c r="AO5378" s="15"/>
      <c r="AP5378" s="15"/>
      <c r="AQ5378" s="15"/>
      <c r="AR5378" s="15"/>
      <c r="AS5378" s="15"/>
      <c r="AT5378" s="15"/>
      <c r="AU5378" s="15"/>
      <c r="AV5378" s="15"/>
      <c r="AW5378" s="15"/>
      <c r="AX5378" s="15"/>
      <c r="AY5378" s="10"/>
      <c r="AZ5378" s="10">
        <v>1</v>
      </c>
      <c r="BA5378" t="s">
        <v>31</v>
      </c>
      <c r="BB5378" t="s">
        <v>23</v>
      </c>
      <c r="BD5378" s="39" t="str">
        <f t="shared" si="169"/>
        <v>1441234305_ID-2658046536Ambipur</v>
      </c>
    </row>
    <row r="5379" spans="2:59" ht="13.5" customHeight="1" x14ac:dyDescent="0.35">
      <c r="B5379" s="10" t="s">
        <v>17</v>
      </c>
      <c r="C5379" s="10" t="s">
        <v>2329</v>
      </c>
      <c r="D5379" s="10" t="s">
        <v>19</v>
      </c>
      <c r="E5379" s="10" t="s">
        <v>20</v>
      </c>
      <c r="F5379" s="10" t="s">
        <v>36</v>
      </c>
      <c r="G5379" s="137" t="s">
        <v>4491</v>
      </c>
      <c r="H5379" s="10">
        <v>0</v>
      </c>
      <c r="I5379" s="149" t="s">
        <v>37</v>
      </c>
      <c r="J5379" s="83" t="s">
        <v>19791</v>
      </c>
      <c r="K5379" s="10" t="s">
        <v>10384</v>
      </c>
      <c r="L5379" s="98">
        <f>IFERROR(VLOOKUP($F5379&amp;$C5379,Sales!$J:$W,9,0),0)</f>
        <v>1789631.9999999995</v>
      </c>
      <c r="M5379" s="98">
        <f>IFERROR(VLOOKUP($F5379&amp;$C5379,Sales!$J:$W,10,0),0)</f>
        <v>7009392</v>
      </c>
      <c r="N5379" s="98">
        <f>IFERROR(VLOOKUP($F5379&amp;$C5379,Sales!$J:$W,11,0),0)</f>
        <v>9693839.9999999981</v>
      </c>
      <c r="O5379" s="98">
        <f>IFERROR(VLOOKUP($F5379&amp;$C5379,Sales!$J:$W,12,0),0)</f>
        <v>165.33333333333334</v>
      </c>
      <c r="P5379" s="98">
        <f>IFERROR(VLOOKUP($F5379&amp;$C5379,Sales!$J:$W,13,0),0)</f>
        <v>6164288</v>
      </c>
      <c r="Q5379" s="98">
        <f>IFERROR(VLOOKUP($F5379&amp;$C5379,Sales!$A:$H,7,0),0)</f>
        <v>0</v>
      </c>
      <c r="R5379" s="41">
        <f t="shared" si="168"/>
        <v>1</v>
      </c>
      <c r="S5379" s="15">
        <v>1</v>
      </c>
      <c r="T5379" s="15"/>
      <c r="U5379" s="15"/>
      <c r="V5379" s="15">
        <v>1</v>
      </c>
      <c r="W5379" s="15">
        <v>1</v>
      </c>
      <c r="X5379" s="15">
        <v>1</v>
      </c>
      <c r="Y5379" s="41">
        <v>1</v>
      </c>
      <c r="Z5379" s="41">
        <v>1</v>
      </c>
      <c r="AA5379" s="15"/>
      <c r="AB5379" s="15"/>
      <c r="AC5379" s="15"/>
      <c r="AD5379" s="15"/>
      <c r="AE5379" s="15"/>
      <c r="AF5379" s="15"/>
      <c r="AG5379" s="15"/>
      <c r="AH5379" s="15"/>
      <c r="AI5379" s="15"/>
      <c r="AJ5379" s="15"/>
      <c r="AK5379" s="15"/>
      <c r="AL5379" s="15"/>
      <c r="AM5379" s="15"/>
      <c r="AN5379" s="15"/>
      <c r="AO5379" s="15"/>
      <c r="AP5379" s="15"/>
      <c r="AQ5379" s="15"/>
      <c r="AR5379" s="15"/>
      <c r="AS5379" s="15"/>
      <c r="AT5379" s="15"/>
      <c r="AU5379" s="15"/>
      <c r="AV5379" s="15"/>
      <c r="AW5379" s="15"/>
      <c r="AX5379" s="15"/>
      <c r="AY5379" s="10"/>
      <c r="AZ5379" s="10">
        <v>1</v>
      </c>
      <c r="BA5379" t="s">
        <v>31</v>
      </c>
      <c r="BB5379" t="s">
        <v>23</v>
      </c>
      <c r="BD5379" s="39" t="str">
        <f t="shared" si="169"/>
        <v>1441222392_ID-2658062009Ambipur</v>
      </c>
    </row>
    <row r="5380" spans="2:59" ht="13.5" customHeight="1" x14ac:dyDescent="0.35">
      <c r="B5380" s="10" t="s">
        <v>17</v>
      </c>
      <c r="C5380" s="10" t="s">
        <v>2329</v>
      </c>
      <c r="D5380" s="10" t="s">
        <v>65</v>
      </c>
      <c r="E5380" s="10" t="s">
        <v>66</v>
      </c>
      <c r="F5380" s="10" t="s">
        <v>4087</v>
      </c>
      <c r="G5380" s="137" t="s">
        <v>2370</v>
      </c>
      <c r="H5380" s="10">
        <v>0</v>
      </c>
      <c r="I5380" s="149" t="s">
        <v>2146</v>
      </c>
      <c r="J5380" s="10" t="s">
        <v>19792</v>
      </c>
      <c r="K5380" s="10" t="s">
        <v>18379</v>
      </c>
      <c r="L5380" s="98">
        <f>IFERROR(VLOOKUP($F5380&amp;$C5380,Sales!$J:$W,9,0),0)</f>
        <v>0</v>
      </c>
      <c r="M5380" s="98">
        <f>IFERROR(VLOOKUP($F5380&amp;$C5380,Sales!$J:$W,10,0),0)</f>
        <v>0</v>
      </c>
      <c r="N5380" s="98">
        <f>IFERROR(VLOOKUP($F5380&amp;$C5380,Sales!$J:$W,11,0),0)</f>
        <v>0</v>
      </c>
      <c r="O5380" s="98">
        <f>IFERROR(VLOOKUP($F5380&amp;$C5380,Sales!$J:$W,12,0),0)</f>
        <v>0</v>
      </c>
      <c r="P5380" s="98">
        <f>IFERROR(VLOOKUP($F5380&amp;$C5380,Sales!$J:$W,13,0),0)</f>
        <v>0</v>
      </c>
      <c r="Q5380" s="98">
        <f>IFERROR(VLOOKUP($F5380&amp;$C5380,Sales!$A:$H,7,0),0)</f>
        <v>0</v>
      </c>
      <c r="R5380" s="41">
        <f t="shared" si="168"/>
        <v>1</v>
      </c>
      <c r="S5380" s="15">
        <v>1</v>
      </c>
      <c r="T5380" s="15"/>
      <c r="U5380" s="15"/>
      <c r="V5380" s="15">
        <v>1</v>
      </c>
      <c r="W5380" s="15">
        <v>1</v>
      </c>
      <c r="X5380" s="15">
        <v>1</v>
      </c>
      <c r="Y5380" s="41">
        <v>1</v>
      </c>
      <c r="Z5380" s="41">
        <v>1</v>
      </c>
      <c r="AA5380" s="15"/>
      <c r="AB5380" s="15"/>
      <c r="AC5380" s="15"/>
      <c r="AD5380" s="15"/>
      <c r="AE5380" s="15"/>
      <c r="AF5380" s="15"/>
      <c r="AG5380" s="15"/>
      <c r="AH5380" s="15"/>
      <c r="AI5380" s="15"/>
      <c r="AJ5380" s="15"/>
      <c r="AK5380" s="15"/>
      <c r="AL5380" s="15"/>
      <c r="AM5380" s="15"/>
      <c r="AN5380" s="15"/>
      <c r="AO5380" s="15"/>
      <c r="AP5380" s="15"/>
      <c r="AQ5380" s="15"/>
      <c r="AR5380" s="15"/>
      <c r="AS5380" s="15"/>
      <c r="AT5380" s="15"/>
      <c r="AU5380" s="15"/>
      <c r="AV5380" s="15"/>
      <c r="AW5380" s="15"/>
      <c r="AX5380" s="15"/>
      <c r="AY5380" s="10"/>
      <c r="AZ5380" s="10">
        <v>1</v>
      </c>
      <c r="BA5380" t="s">
        <v>31</v>
      </c>
      <c r="BB5380" t="s">
        <v>23</v>
      </c>
      <c r="BD5380" s="39" t="str">
        <f t="shared" si="169"/>
        <v>580940234_ID-822414235Downy</v>
      </c>
    </row>
    <row r="5381" spans="2:59" ht="13.5" customHeight="1" x14ac:dyDescent="0.35">
      <c r="B5381" s="10" t="s">
        <v>17</v>
      </c>
      <c r="C5381" s="10" t="s">
        <v>2329</v>
      </c>
      <c r="D5381" s="10" t="s">
        <v>65</v>
      </c>
      <c r="E5381" s="10" t="s">
        <v>66</v>
      </c>
      <c r="F5381" s="10" t="s">
        <v>4304</v>
      </c>
      <c r="G5381" s="137" t="s">
        <v>4617</v>
      </c>
      <c r="H5381" s="10">
        <v>0</v>
      </c>
      <c r="I5381" s="149" t="s">
        <v>2276</v>
      </c>
      <c r="J5381" s="83" t="s">
        <v>19793</v>
      </c>
      <c r="K5381" s="10" t="s">
        <v>14234</v>
      </c>
      <c r="L5381" s="98">
        <f>IFERROR(VLOOKUP($F5381&amp;$C5381,Sales!$J:$W,9,0),0)</f>
        <v>0</v>
      </c>
      <c r="M5381" s="98">
        <f>IFERROR(VLOOKUP($F5381&amp;$C5381,Sales!$J:$W,10,0),0)</f>
        <v>0</v>
      </c>
      <c r="N5381" s="98">
        <f>IFERROR(VLOOKUP($F5381&amp;$C5381,Sales!$J:$W,11,0),0)</f>
        <v>0</v>
      </c>
      <c r="O5381" s="98">
        <f>IFERROR(VLOOKUP($F5381&amp;$C5381,Sales!$J:$W,12,0),0)</f>
        <v>0</v>
      </c>
      <c r="P5381" s="98">
        <f>IFERROR(VLOOKUP($F5381&amp;$C5381,Sales!$J:$W,13,0),0)</f>
        <v>0</v>
      </c>
      <c r="Q5381" s="98">
        <f>IFERROR(VLOOKUP($F5381&amp;$C5381,Sales!$A:$H,7,0),0)</f>
        <v>0</v>
      </c>
      <c r="R5381" s="41">
        <f t="shared" si="168"/>
        <v>1</v>
      </c>
      <c r="S5381" s="15">
        <v>1</v>
      </c>
      <c r="T5381" s="15"/>
      <c r="U5381" s="15"/>
      <c r="V5381" s="15">
        <v>1</v>
      </c>
      <c r="W5381" s="15">
        <v>1</v>
      </c>
      <c r="X5381" s="15">
        <v>1</v>
      </c>
      <c r="Y5381" s="41">
        <v>1</v>
      </c>
      <c r="Z5381" s="41">
        <v>1</v>
      </c>
      <c r="AA5381" s="15"/>
      <c r="AB5381" s="15"/>
      <c r="AC5381" s="15"/>
      <c r="AD5381" s="15"/>
      <c r="AE5381" s="15"/>
      <c r="AF5381" s="15"/>
      <c r="AG5381" s="15"/>
      <c r="AH5381" s="15"/>
      <c r="AI5381" s="15"/>
      <c r="AJ5381" s="15"/>
      <c r="AK5381" s="15"/>
      <c r="AL5381" s="15"/>
      <c r="AM5381" s="15"/>
      <c r="AN5381" s="15"/>
      <c r="AO5381" s="15"/>
      <c r="AP5381" s="15"/>
      <c r="AQ5381" s="15"/>
      <c r="AR5381" s="15"/>
      <c r="AS5381" s="15"/>
      <c r="AT5381" s="15"/>
      <c r="AU5381" s="15"/>
      <c r="AV5381" s="15"/>
      <c r="AW5381" s="15"/>
      <c r="AX5381" s="15"/>
      <c r="AY5381" s="10"/>
      <c r="AZ5381" s="10">
        <v>1</v>
      </c>
      <c r="BA5381" t="s">
        <v>22</v>
      </c>
      <c r="BB5381" t="s">
        <v>23</v>
      </c>
      <c r="BD5381" s="39" t="str">
        <f t="shared" si="169"/>
        <v>965448276_ID-1454988849Downy</v>
      </c>
      <c r="BE5381" s="101"/>
      <c r="BG5381" t="s">
        <v>17336</v>
      </c>
    </row>
    <row r="5382" spans="2:59" ht="13.5" customHeight="1" x14ac:dyDescent="0.35">
      <c r="B5382" s="10" t="s">
        <v>17</v>
      </c>
      <c r="C5382" s="10" t="s">
        <v>2329</v>
      </c>
      <c r="D5382" s="10" t="s">
        <v>65</v>
      </c>
      <c r="E5382" s="10" t="s">
        <v>66</v>
      </c>
      <c r="F5382" s="10" t="s">
        <v>4181</v>
      </c>
      <c r="G5382" s="137" t="s">
        <v>4614</v>
      </c>
      <c r="H5382" s="10">
        <v>0</v>
      </c>
      <c r="I5382" s="149" t="s">
        <v>2180</v>
      </c>
      <c r="J5382" s="83" t="s">
        <v>19794</v>
      </c>
      <c r="K5382" s="10" t="s">
        <v>18380</v>
      </c>
      <c r="L5382" s="98">
        <f>IFERROR(VLOOKUP($F5382&amp;$C5382,Sales!$J:$W,9,0),0)</f>
        <v>0</v>
      </c>
      <c r="M5382" s="98">
        <f>IFERROR(VLOOKUP($F5382&amp;$C5382,Sales!$J:$W,10,0),0)</f>
        <v>0</v>
      </c>
      <c r="N5382" s="98">
        <f>IFERROR(VLOOKUP($F5382&amp;$C5382,Sales!$J:$W,11,0),0)</f>
        <v>0</v>
      </c>
      <c r="O5382" s="98">
        <f>IFERROR(VLOOKUP($F5382&amp;$C5382,Sales!$J:$W,12,0),0)</f>
        <v>0</v>
      </c>
      <c r="P5382" s="98">
        <f>IFERROR(VLOOKUP($F5382&amp;$C5382,Sales!$J:$W,13,0),0)</f>
        <v>0</v>
      </c>
      <c r="Q5382" s="98">
        <f>IFERROR(VLOOKUP($F5382&amp;$C5382,Sales!$A:$H,7,0),0)</f>
        <v>0</v>
      </c>
      <c r="R5382" s="41">
        <f t="shared" si="168"/>
        <v>1</v>
      </c>
      <c r="S5382" s="15">
        <v>1</v>
      </c>
      <c r="T5382" s="15"/>
      <c r="U5382" s="15"/>
      <c r="V5382" s="15">
        <v>1</v>
      </c>
      <c r="W5382" s="15">
        <v>1</v>
      </c>
      <c r="X5382" s="15">
        <v>1</v>
      </c>
      <c r="Y5382" s="41">
        <v>1</v>
      </c>
      <c r="Z5382" s="41">
        <v>1</v>
      </c>
      <c r="AA5382" s="15"/>
      <c r="AB5382" s="15"/>
      <c r="AC5382" s="15"/>
      <c r="AD5382" s="15"/>
      <c r="AE5382" s="15"/>
      <c r="AF5382" s="15"/>
      <c r="AG5382" s="15"/>
      <c r="AH5382" s="15"/>
      <c r="AI5382" s="15"/>
      <c r="AJ5382" s="15"/>
      <c r="AK5382" s="15"/>
      <c r="AL5382" s="15"/>
      <c r="AM5382" s="15"/>
      <c r="AN5382" s="15"/>
      <c r="AO5382" s="15"/>
      <c r="AP5382" s="15"/>
      <c r="AQ5382" s="15"/>
      <c r="AR5382" s="15"/>
      <c r="AS5382" s="15"/>
      <c r="AT5382" s="15"/>
      <c r="AU5382" s="15"/>
      <c r="AV5382" s="15"/>
      <c r="AW5382" s="15"/>
      <c r="AX5382" s="15"/>
      <c r="AY5382" s="10"/>
      <c r="AZ5382" s="10">
        <v>1</v>
      </c>
      <c r="BA5382" t="s">
        <v>31</v>
      </c>
      <c r="BB5382" t="s">
        <v>23</v>
      </c>
      <c r="BD5382" s="39" t="str">
        <f t="shared" si="169"/>
        <v>965280503_ID-1454784517Downy</v>
      </c>
    </row>
    <row r="5383" spans="2:59" ht="13.5" customHeight="1" x14ac:dyDescent="0.35">
      <c r="B5383" s="10" t="s">
        <v>17</v>
      </c>
      <c r="C5383" s="10" t="s">
        <v>2329</v>
      </c>
      <c r="D5383" s="10" t="s">
        <v>65</v>
      </c>
      <c r="E5383" s="10" t="s">
        <v>66</v>
      </c>
      <c r="F5383" s="10" t="s">
        <v>6282</v>
      </c>
      <c r="G5383" s="137" t="s">
        <v>18381</v>
      </c>
      <c r="H5383" s="10">
        <v>0</v>
      </c>
      <c r="I5383" s="149" t="s">
        <v>2239</v>
      </c>
      <c r="J5383" s="83" t="s">
        <v>19795</v>
      </c>
      <c r="K5383" s="10" t="s">
        <v>14236</v>
      </c>
      <c r="L5383" s="98">
        <f>IFERROR(VLOOKUP($F5383&amp;$C5383,Sales!$J:$W,9,0),0)</f>
        <v>0</v>
      </c>
      <c r="M5383" s="98">
        <f>IFERROR(VLOOKUP($F5383&amp;$C5383,Sales!$J:$W,10,0),0)</f>
        <v>0</v>
      </c>
      <c r="N5383" s="98">
        <f>IFERROR(VLOOKUP($F5383&amp;$C5383,Sales!$J:$W,11,0),0)</f>
        <v>0</v>
      </c>
      <c r="O5383" s="98">
        <f>IFERROR(VLOOKUP($F5383&amp;$C5383,Sales!$J:$W,12,0),0)</f>
        <v>0</v>
      </c>
      <c r="P5383" s="98">
        <f>IFERROR(VLOOKUP($F5383&amp;$C5383,Sales!$J:$W,13,0),0)</f>
        <v>0</v>
      </c>
      <c r="Q5383" s="98">
        <f>IFERROR(VLOOKUP($F5383&amp;$C5383,Sales!$A:$H,7,0),0)</f>
        <v>0</v>
      </c>
      <c r="R5383" s="41">
        <f t="shared" si="168"/>
        <v>1</v>
      </c>
      <c r="S5383" s="15">
        <v>1</v>
      </c>
      <c r="T5383" s="15"/>
      <c r="U5383" s="15"/>
      <c r="V5383" s="15">
        <v>1</v>
      </c>
      <c r="W5383" s="15">
        <v>1</v>
      </c>
      <c r="X5383" s="15">
        <v>1</v>
      </c>
      <c r="Y5383" s="41">
        <v>1</v>
      </c>
      <c r="Z5383" s="41">
        <v>1</v>
      </c>
      <c r="AA5383" s="15"/>
      <c r="AB5383" s="15"/>
      <c r="AC5383" s="15"/>
      <c r="AD5383" s="15"/>
      <c r="AE5383" s="15"/>
      <c r="AF5383" s="15"/>
      <c r="AG5383" s="15"/>
      <c r="AH5383" s="15"/>
      <c r="AI5383" s="15"/>
      <c r="AJ5383" s="15"/>
      <c r="AK5383" s="15"/>
      <c r="AL5383" s="15"/>
      <c r="AM5383" s="15"/>
      <c r="AN5383" s="15"/>
      <c r="AO5383" s="15"/>
      <c r="AP5383" s="15"/>
      <c r="AQ5383" s="15"/>
      <c r="AR5383" s="15"/>
      <c r="AS5383" s="15"/>
      <c r="AT5383" s="15"/>
      <c r="AU5383" s="15"/>
      <c r="AV5383" s="15"/>
      <c r="AW5383" s="15"/>
      <c r="AX5383" s="15"/>
      <c r="AY5383" s="10"/>
      <c r="AZ5383" s="10">
        <v>1</v>
      </c>
      <c r="BA5383" t="s">
        <v>31</v>
      </c>
      <c r="BB5383" t="s">
        <v>23</v>
      </c>
      <c r="BD5383" s="39" t="str">
        <f t="shared" si="169"/>
        <v>1078152572_ID-1684632379Downy</v>
      </c>
    </row>
    <row r="5384" spans="2:59" ht="13.5" customHeight="1" x14ac:dyDescent="0.35">
      <c r="B5384" s="10" t="s">
        <v>17</v>
      </c>
      <c r="C5384" s="10" t="s">
        <v>2329</v>
      </c>
      <c r="D5384" s="10" t="s">
        <v>65</v>
      </c>
      <c r="E5384" s="10" t="s">
        <v>66</v>
      </c>
      <c r="F5384" s="10" t="s">
        <v>11756</v>
      </c>
      <c r="G5384" s="137" t="s">
        <v>4612</v>
      </c>
      <c r="H5384" s="10">
        <v>0</v>
      </c>
      <c r="I5384" s="149" t="s">
        <v>2227</v>
      </c>
      <c r="J5384" s="83" t="s">
        <v>19796</v>
      </c>
      <c r="K5384" s="10" t="s">
        <v>14248</v>
      </c>
      <c r="L5384" s="98">
        <f>IFERROR(VLOOKUP($F5384&amp;$C5384,Sales!$J:$W,9,0),0)</f>
        <v>11092761</v>
      </c>
      <c r="M5384" s="98">
        <f>IFERROR(VLOOKUP($F5384&amp;$C5384,Sales!$J:$W,10,0),0)</f>
        <v>0</v>
      </c>
      <c r="N5384" s="98">
        <f>IFERROR(VLOOKUP($F5384&amp;$C5384,Sales!$J:$W,11,0),0)</f>
        <v>0</v>
      </c>
      <c r="O5384" s="98">
        <f>IFERROR(VLOOKUP($F5384&amp;$C5384,Sales!$J:$W,12,0),0)</f>
        <v>29</v>
      </c>
      <c r="P5384" s="98">
        <f>IFERROR(VLOOKUP($F5384&amp;$C5384,Sales!$J:$W,13,0),0)</f>
        <v>3697587</v>
      </c>
      <c r="Q5384" s="98">
        <f>IFERROR(VLOOKUP($F5384&amp;$C5384,Sales!$A:$H,7,0),0)</f>
        <v>0</v>
      </c>
      <c r="R5384" s="41">
        <f t="shared" si="168"/>
        <v>1</v>
      </c>
      <c r="S5384" s="15">
        <v>1</v>
      </c>
      <c r="T5384" s="15"/>
      <c r="U5384" s="15"/>
      <c r="V5384" s="15">
        <v>1</v>
      </c>
      <c r="W5384" s="15">
        <v>1</v>
      </c>
      <c r="X5384" s="15">
        <v>1</v>
      </c>
      <c r="Y5384" s="41">
        <v>1</v>
      </c>
      <c r="Z5384" s="41">
        <v>1</v>
      </c>
      <c r="AA5384" s="15"/>
      <c r="AB5384" s="15"/>
      <c r="AC5384" s="15"/>
      <c r="AD5384" s="15"/>
      <c r="AE5384" s="15"/>
      <c r="AF5384" s="15"/>
      <c r="AG5384" s="15"/>
      <c r="AH5384" s="15"/>
      <c r="AI5384" s="15"/>
      <c r="AJ5384" s="15"/>
      <c r="AK5384" s="15"/>
      <c r="AL5384" s="15"/>
      <c r="AM5384" s="15"/>
      <c r="AN5384" s="15"/>
      <c r="AO5384" s="15"/>
      <c r="AP5384" s="15"/>
      <c r="AQ5384" s="15"/>
      <c r="AR5384" s="15"/>
      <c r="AS5384" s="15"/>
      <c r="AT5384" s="15"/>
      <c r="AU5384" s="15"/>
      <c r="AV5384" s="15"/>
      <c r="AW5384" s="15"/>
      <c r="AX5384" s="15"/>
      <c r="AY5384" s="10"/>
      <c r="AZ5384" s="10">
        <v>1</v>
      </c>
      <c r="BA5384" t="s">
        <v>31</v>
      </c>
      <c r="BB5384" t="s">
        <v>23</v>
      </c>
      <c r="BD5384" s="39" t="str">
        <f t="shared" si="169"/>
        <v>963512992_ID-1452908667Downy</v>
      </c>
    </row>
    <row r="5385" spans="2:59" ht="13.5" customHeight="1" x14ac:dyDescent="0.35">
      <c r="B5385" s="10" t="s">
        <v>17</v>
      </c>
      <c r="C5385" s="10" t="s">
        <v>2329</v>
      </c>
      <c r="D5385" s="10" t="s">
        <v>65</v>
      </c>
      <c r="E5385" s="10" t="s">
        <v>66</v>
      </c>
      <c r="F5385" s="10" t="s">
        <v>4084</v>
      </c>
      <c r="G5385" s="137" t="s">
        <v>2411</v>
      </c>
      <c r="H5385" s="10">
        <v>0</v>
      </c>
      <c r="I5385" s="10" t="s">
        <v>2174</v>
      </c>
      <c r="J5385" s="83" t="s">
        <v>19797</v>
      </c>
      <c r="K5385" s="10" t="s">
        <v>10381</v>
      </c>
      <c r="L5385" s="98">
        <f>IFERROR(VLOOKUP($F5385&amp;$C5385,Sales!$J:$W,9,0),0)</f>
        <v>0</v>
      </c>
      <c r="M5385" s="98">
        <f>IFERROR(VLOOKUP($F5385&amp;$C5385,Sales!$J:$W,10,0),0)</f>
        <v>0</v>
      </c>
      <c r="N5385" s="98">
        <f>IFERROR(VLOOKUP($F5385&amp;$C5385,Sales!$J:$W,11,0),0)</f>
        <v>0</v>
      </c>
      <c r="O5385" s="98">
        <f>IFERROR(VLOOKUP($F5385&amp;$C5385,Sales!$J:$W,12,0),0)</f>
        <v>0</v>
      </c>
      <c r="P5385" s="98">
        <f>IFERROR(VLOOKUP($F5385&amp;$C5385,Sales!$J:$W,13,0),0)</f>
        <v>0</v>
      </c>
      <c r="Q5385" s="98">
        <f>IFERROR(VLOOKUP($F5385&amp;$C5385,Sales!$A:$H,7,0),0)</f>
        <v>0</v>
      </c>
      <c r="R5385" s="41" t="str">
        <f t="shared" si="168"/>
        <v>ERROR</v>
      </c>
      <c r="S5385" s="15"/>
      <c r="T5385" s="15"/>
      <c r="U5385" s="15"/>
      <c r="V5385" s="15"/>
      <c r="W5385" s="15"/>
      <c r="X5385" s="15"/>
      <c r="Y5385" s="41"/>
      <c r="Z5385" s="41"/>
      <c r="AA5385" s="41"/>
      <c r="AB5385" s="15"/>
      <c r="AC5385" s="15"/>
      <c r="AD5385" s="15"/>
      <c r="AE5385" s="15"/>
      <c r="AF5385" s="15"/>
      <c r="AG5385" s="15"/>
      <c r="AH5385" s="15"/>
      <c r="AI5385" s="15"/>
      <c r="AJ5385" s="41"/>
      <c r="AK5385" s="15"/>
      <c r="AL5385" s="15"/>
      <c r="AM5385" s="15"/>
      <c r="AN5385" s="15"/>
      <c r="AO5385" s="15"/>
      <c r="AP5385" s="15"/>
      <c r="AQ5385" s="15"/>
      <c r="AR5385" s="15"/>
      <c r="AS5385" s="15"/>
      <c r="AT5385" s="15"/>
      <c r="AU5385" s="15"/>
      <c r="AV5385" s="15"/>
      <c r="AW5385" s="15"/>
      <c r="AX5385" s="15"/>
      <c r="AY5385" s="10"/>
      <c r="AZ5385" s="10">
        <v>1</v>
      </c>
      <c r="BA5385" t="s">
        <v>31</v>
      </c>
      <c r="BB5385" t="s">
        <v>88</v>
      </c>
      <c r="BD5385" s="39" t="str">
        <f t="shared" si="169"/>
        <v>DO886OTAAF5D1MANID-33575066Downy</v>
      </c>
      <c r="BE5385" s="1">
        <v>44952</v>
      </c>
      <c r="BF5385" t="s">
        <v>17364</v>
      </c>
    </row>
    <row r="5386" spans="2:59" ht="13.5" customHeight="1" x14ac:dyDescent="0.35">
      <c r="B5386" s="10" t="s">
        <v>17</v>
      </c>
      <c r="C5386" s="10" t="s">
        <v>2329</v>
      </c>
      <c r="D5386" s="10" t="s">
        <v>65</v>
      </c>
      <c r="E5386" s="10" t="s">
        <v>66</v>
      </c>
      <c r="F5386" s="10" t="s">
        <v>6108</v>
      </c>
      <c r="G5386" s="137" t="s">
        <v>4730</v>
      </c>
      <c r="H5386" s="10">
        <v>0</v>
      </c>
      <c r="I5386" s="149" t="s">
        <v>2246</v>
      </c>
      <c r="J5386" s="83" t="s">
        <v>19798</v>
      </c>
      <c r="K5386" s="10" t="s">
        <v>14250</v>
      </c>
      <c r="L5386" s="98">
        <f>IFERROR(VLOOKUP($F5386&amp;$C5386,Sales!$J:$W,9,0),0)</f>
        <v>0</v>
      </c>
      <c r="M5386" s="98">
        <f>IFERROR(VLOOKUP($F5386&amp;$C5386,Sales!$J:$W,10,0),0)</f>
        <v>0</v>
      </c>
      <c r="N5386" s="98">
        <f>IFERROR(VLOOKUP($F5386&amp;$C5386,Sales!$J:$W,11,0),0)</f>
        <v>0</v>
      </c>
      <c r="O5386" s="98">
        <f>IFERROR(VLOOKUP($F5386&amp;$C5386,Sales!$J:$W,12,0),0)</f>
        <v>0</v>
      </c>
      <c r="P5386" s="98">
        <f>IFERROR(VLOOKUP($F5386&amp;$C5386,Sales!$J:$W,13,0),0)</f>
        <v>0</v>
      </c>
      <c r="Q5386" s="98">
        <f>IFERROR(VLOOKUP($F5386&amp;$C5386,Sales!$A:$H,7,0),0)</f>
        <v>0</v>
      </c>
      <c r="R5386" s="41">
        <f t="shared" si="168"/>
        <v>1</v>
      </c>
      <c r="S5386" s="15">
        <v>1</v>
      </c>
      <c r="T5386" s="15"/>
      <c r="U5386" s="15"/>
      <c r="V5386" s="15">
        <v>1</v>
      </c>
      <c r="W5386" s="15">
        <v>1</v>
      </c>
      <c r="X5386" s="15">
        <v>1</v>
      </c>
      <c r="Y5386" s="41">
        <v>1</v>
      </c>
      <c r="Z5386" s="41">
        <v>1</v>
      </c>
      <c r="AA5386" s="15"/>
      <c r="AB5386" s="15"/>
      <c r="AC5386" s="15"/>
      <c r="AD5386" s="15"/>
      <c r="AE5386" s="15"/>
      <c r="AF5386" s="15"/>
      <c r="AG5386" s="15"/>
      <c r="AH5386" s="15"/>
      <c r="AI5386" s="15"/>
      <c r="AJ5386" s="15"/>
      <c r="AK5386" s="15"/>
      <c r="AL5386" s="15"/>
      <c r="AM5386" s="15"/>
      <c r="AN5386" s="15"/>
      <c r="AO5386" s="15"/>
      <c r="AP5386" s="15"/>
      <c r="AQ5386" s="15"/>
      <c r="AR5386" s="15"/>
      <c r="AS5386" s="15"/>
      <c r="AT5386" s="15"/>
      <c r="AU5386" s="15"/>
      <c r="AV5386" s="15"/>
      <c r="AW5386" s="15"/>
      <c r="AX5386" s="15"/>
      <c r="AY5386" s="10"/>
      <c r="AZ5386" s="10">
        <v>1</v>
      </c>
      <c r="BA5386" t="s">
        <v>31</v>
      </c>
      <c r="BB5386" t="s">
        <v>23</v>
      </c>
      <c r="BD5386" s="39" t="str">
        <f t="shared" si="169"/>
        <v>963656005_ID-1453010477Downy</v>
      </c>
    </row>
    <row r="5387" spans="2:59" ht="13.5" customHeight="1" x14ac:dyDescent="0.35">
      <c r="B5387" s="10" t="s">
        <v>17</v>
      </c>
      <c r="C5387" s="10" t="s">
        <v>2329</v>
      </c>
      <c r="D5387" s="10" t="s">
        <v>65</v>
      </c>
      <c r="E5387" s="10" t="s">
        <v>66</v>
      </c>
      <c r="F5387" s="10" t="s">
        <v>4118</v>
      </c>
      <c r="G5387" s="137" t="s">
        <v>2355</v>
      </c>
      <c r="H5387" s="10">
        <v>0</v>
      </c>
      <c r="I5387" s="10" t="s">
        <v>2154</v>
      </c>
      <c r="J5387" s="83" t="s">
        <v>19799</v>
      </c>
      <c r="K5387" s="10" t="s">
        <v>18382</v>
      </c>
      <c r="L5387" s="98">
        <f>IFERROR(VLOOKUP($F5387&amp;$C5387,Sales!$J:$W,9,0),0)</f>
        <v>0</v>
      </c>
      <c r="M5387" s="98">
        <f>IFERROR(VLOOKUP($F5387&amp;$C5387,Sales!$J:$W,10,0),0)</f>
        <v>0</v>
      </c>
      <c r="N5387" s="98">
        <f>IFERROR(VLOOKUP($F5387&amp;$C5387,Sales!$J:$W,11,0),0)</f>
        <v>0</v>
      </c>
      <c r="O5387" s="98">
        <f>IFERROR(VLOOKUP($F5387&amp;$C5387,Sales!$J:$W,12,0),0)</f>
        <v>0</v>
      </c>
      <c r="P5387" s="98">
        <f>IFERROR(VLOOKUP($F5387&amp;$C5387,Sales!$J:$W,13,0),0)</f>
        <v>0</v>
      </c>
      <c r="Q5387" s="98">
        <f>IFERROR(VLOOKUP($F5387&amp;$C5387,Sales!$A:$H,7,0),0)</f>
        <v>0</v>
      </c>
      <c r="R5387" s="41" t="str">
        <f t="shared" si="168"/>
        <v>ERROR</v>
      </c>
      <c r="S5387" s="15"/>
      <c r="T5387" s="15"/>
      <c r="U5387" s="15"/>
      <c r="V5387" s="15"/>
      <c r="W5387" s="15"/>
      <c r="X5387" s="15"/>
      <c r="Y5387" s="41"/>
      <c r="Z5387" s="41"/>
      <c r="AA5387" s="41"/>
      <c r="AB5387" s="15"/>
      <c r="AC5387" s="15"/>
      <c r="AD5387" s="15"/>
      <c r="AE5387" s="15"/>
      <c r="AF5387" s="15"/>
      <c r="AG5387" s="15"/>
      <c r="AH5387" s="15"/>
      <c r="AI5387" s="15"/>
      <c r="AJ5387" s="41"/>
      <c r="AK5387" s="15"/>
      <c r="AL5387" s="15"/>
      <c r="AM5387" s="15"/>
      <c r="AN5387" s="15"/>
      <c r="AO5387" s="15"/>
      <c r="AP5387" s="15"/>
      <c r="AQ5387" s="15"/>
      <c r="AR5387" s="15"/>
      <c r="AS5387" s="15"/>
      <c r="AT5387" s="15"/>
      <c r="AU5387" s="15"/>
      <c r="AV5387" s="15"/>
      <c r="AW5387" s="15"/>
      <c r="AX5387" s="15"/>
      <c r="AY5387" s="10"/>
      <c r="AZ5387" s="10">
        <v>1</v>
      </c>
      <c r="BA5387" t="s">
        <v>22</v>
      </c>
      <c r="BB5387" t="s">
        <v>88</v>
      </c>
      <c r="BD5387" s="39" t="str">
        <f t="shared" si="169"/>
        <v>407831186_ID-451133536Downy</v>
      </c>
      <c r="BE5387" s="101">
        <v>44883</v>
      </c>
      <c r="BF5387" t="s">
        <v>17366</v>
      </c>
      <c r="BG5387">
        <v>0</v>
      </c>
    </row>
    <row r="5388" spans="2:59" ht="13.5" customHeight="1" x14ac:dyDescent="0.35">
      <c r="B5388" s="10" t="s">
        <v>17</v>
      </c>
      <c r="C5388" s="10" t="s">
        <v>2329</v>
      </c>
      <c r="D5388" s="10" t="s">
        <v>65</v>
      </c>
      <c r="E5388" s="10" t="s">
        <v>66</v>
      </c>
      <c r="F5388" s="10" t="s">
        <v>2186</v>
      </c>
      <c r="G5388" s="137" t="s">
        <v>18383</v>
      </c>
      <c r="H5388" s="10">
        <v>0</v>
      </c>
      <c r="I5388" s="149" t="s">
        <v>6213</v>
      </c>
      <c r="J5388" s="83" t="s">
        <v>19800</v>
      </c>
      <c r="K5388" s="10" t="s">
        <v>18384</v>
      </c>
      <c r="L5388" s="98">
        <f>IFERROR(VLOOKUP($F5388&amp;$C5388,Sales!$J:$W,9,0),0)</f>
        <v>1151027.9999999998</v>
      </c>
      <c r="M5388" s="98">
        <f>IFERROR(VLOOKUP($F5388&amp;$C5388,Sales!$J:$W,10,0),0)</f>
        <v>1534703.9999999998</v>
      </c>
      <c r="N5388" s="98">
        <f>IFERROR(VLOOKUP($F5388&amp;$C5388,Sales!$J:$W,11,0),0)</f>
        <v>0</v>
      </c>
      <c r="O5388" s="98">
        <f>IFERROR(VLOOKUP($F5388&amp;$C5388,Sales!$J:$W,12,0),0)</f>
        <v>28</v>
      </c>
      <c r="P5388" s="98">
        <f>IFERROR(VLOOKUP($F5388&amp;$C5388,Sales!$J:$W,13,0),0)</f>
        <v>895243.99999999988</v>
      </c>
      <c r="Q5388" s="98">
        <f>IFERROR(VLOOKUP($F5388&amp;$C5388,Sales!$A:$H,7,0),0)</f>
        <v>0</v>
      </c>
      <c r="R5388" s="41">
        <f t="shared" si="168"/>
        <v>1</v>
      </c>
      <c r="S5388" s="15">
        <v>1</v>
      </c>
      <c r="T5388" s="15"/>
      <c r="U5388" s="15"/>
      <c r="V5388" s="15">
        <v>1</v>
      </c>
      <c r="W5388" s="15">
        <v>1</v>
      </c>
      <c r="X5388" s="15">
        <v>1</v>
      </c>
      <c r="Y5388" s="41">
        <v>1</v>
      </c>
      <c r="Z5388" s="41">
        <v>1</v>
      </c>
      <c r="AA5388" s="15"/>
      <c r="AB5388" s="15"/>
      <c r="AC5388" s="15"/>
      <c r="AD5388" s="15"/>
      <c r="AE5388" s="15"/>
      <c r="AF5388" s="15"/>
      <c r="AG5388" s="15"/>
      <c r="AH5388" s="15"/>
      <c r="AI5388" s="15"/>
      <c r="AJ5388" s="15"/>
      <c r="AK5388" s="15"/>
      <c r="AL5388" s="15"/>
      <c r="AM5388" s="15"/>
      <c r="AN5388" s="15"/>
      <c r="AO5388" s="15"/>
      <c r="AP5388" s="15"/>
      <c r="AQ5388" s="15"/>
      <c r="AR5388" s="15"/>
      <c r="AS5388" s="15"/>
      <c r="AT5388" s="15"/>
      <c r="AU5388" s="15"/>
      <c r="AV5388" s="15"/>
      <c r="AW5388" s="15"/>
      <c r="AX5388" s="15"/>
      <c r="AY5388" s="10"/>
      <c r="AZ5388" s="10">
        <v>1</v>
      </c>
      <c r="BA5388" t="s">
        <v>22</v>
      </c>
      <c r="BB5388" t="s">
        <v>23</v>
      </c>
      <c r="BD5388" s="39" t="str">
        <f t="shared" si="169"/>
        <v>DO886OTAABI881ANID-25831843Downy</v>
      </c>
      <c r="BE5388" s="101"/>
      <c r="BG5388" t="s">
        <v>17336</v>
      </c>
    </row>
    <row r="5389" spans="2:59" ht="13.5" customHeight="1" x14ac:dyDescent="0.35">
      <c r="B5389" s="10" t="s">
        <v>17</v>
      </c>
      <c r="C5389" s="10" t="s">
        <v>2329</v>
      </c>
      <c r="D5389" s="10" t="s">
        <v>65</v>
      </c>
      <c r="E5389" s="10" t="s">
        <v>66</v>
      </c>
      <c r="F5389" s="10" t="s">
        <v>5971</v>
      </c>
      <c r="G5389" s="137" t="s">
        <v>18385</v>
      </c>
      <c r="H5389" s="10">
        <v>0</v>
      </c>
      <c r="I5389" s="149" t="s">
        <v>5930</v>
      </c>
      <c r="J5389" s="83" t="s">
        <v>19801</v>
      </c>
      <c r="K5389" s="10" t="s">
        <v>6266</v>
      </c>
      <c r="L5389" s="98">
        <f>IFERROR(VLOOKUP($F5389&amp;$C5389,Sales!$J:$W,9,0),0)</f>
        <v>973931.99999999988</v>
      </c>
      <c r="M5389" s="98">
        <f>IFERROR(VLOOKUP($F5389&amp;$C5389,Sales!$J:$W,10,0),0)</f>
        <v>9901641.9999999981</v>
      </c>
      <c r="N5389" s="98">
        <f>IFERROR(VLOOKUP($F5389&amp;$C5389,Sales!$J:$W,11,0),0)</f>
        <v>16881487.999999996</v>
      </c>
      <c r="O5389" s="98">
        <f>IFERROR(VLOOKUP($F5389&amp;$C5389,Sales!$J:$W,12,0),0)</f>
        <v>57</v>
      </c>
      <c r="P5389" s="98">
        <f>IFERROR(VLOOKUP($F5389&amp;$C5389,Sales!$J:$W,13,0),0)</f>
        <v>9252353.9999999981</v>
      </c>
      <c r="Q5389" s="98">
        <f>IFERROR(VLOOKUP($F5389&amp;$C5389,Sales!$A:$H,7,0),0)</f>
        <v>0</v>
      </c>
      <c r="R5389" s="41">
        <f t="shared" si="168"/>
        <v>1</v>
      </c>
      <c r="S5389" s="15">
        <v>1</v>
      </c>
      <c r="T5389" s="15"/>
      <c r="U5389" s="15"/>
      <c r="V5389" s="15">
        <v>1</v>
      </c>
      <c r="W5389" s="15">
        <v>1</v>
      </c>
      <c r="X5389" s="15">
        <v>1</v>
      </c>
      <c r="Y5389" s="41">
        <v>1</v>
      </c>
      <c r="Z5389" s="41">
        <v>1</v>
      </c>
      <c r="AA5389" s="15"/>
      <c r="AB5389" s="15"/>
      <c r="AC5389" s="15"/>
      <c r="AD5389" s="15"/>
      <c r="AE5389" s="15"/>
      <c r="AF5389" s="15"/>
      <c r="AG5389" s="15"/>
      <c r="AH5389" s="15"/>
      <c r="AI5389" s="15"/>
      <c r="AJ5389" s="15"/>
      <c r="AK5389" s="15"/>
      <c r="AL5389" s="15"/>
      <c r="AM5389" s="15"/>
      <c r="AN5389" s="15"/>
      <c r="AO5389" s="15"/>
      <c r="AP5389" s="15"/>
      <c r="AQ5389" s="15"/>
      <c r="AR5389" s="15"/>
      <c r="AS5389" s="15"/>
      <c r="AT5389" s="15"/>
      <c r="AU5389" s="15"/>
      <c r="AV5389" s="15"/>
      <c r="AW5389" s="15"/>
      <c r="AX5389" s="15"/>
      <c r="AY5389" s="10"/>
      <c r="AZ5389" s="10">
        <v>1</v>
      </c>
      <c r="BA5389" t="s">
        <v>31</v>
      </c>
      <c r="BB5389" t="s">
        <v>23</v>
      </c>
      <c r="BD5389" s="39" t="str">
        <f t="shared" si="169"/>
        <v>5436670016_ID-10820906158Downy</v>
      </c>
    </row>
    <row r="5390" spans="2:59" ht="13.5" customHeight="1" x14ac:dyDescent="0.35">
      <c r="B5390" s="10" t="s">
        <v>17</v>
      </c>
      <c r="C5390" s="10" t="s">
        <v>2329</v>
      </c>
      <c r="D5390" s="10" t="s">
        <v>65</v>
      </c>
      <c r="E5390" s="10" t="s">
        <v>66</v>
      </c>
      <c r="F5390" s="10" t="s">
        <v>5975</v>
      </c>
      <c r="G5390" s="137" t="s">
        <v>18386</v>
      </c>
      <c r="H5390" s="10">
        <v>0</v>
      </c>
      <c r="I5390" s="149" t="s">
        <v>5926</v>
      </c>
      <c r="J5390" s="83" t="s">
        <v>19802</v>
      </c>
      <c r="K5390" s="10" t="s">
        <v>6271</v>
      </c>
      <c r="L5390" s="98">
        <f>IFERROR(VLOOKUP($F5390&amp;$C5390,Sales!$J:$W,9,0),0)</f>
        <v>4439175.9999999991</v>
      </c>
      <c r="M5390" s="98">
        <f>IFERROR(VLOOKUP($F5390&amp;$C5390,Sales!$J:$W,10,0),0)</f>
        <v>1566767.9999999998</v>
      </c>
      <c r="N5390" s="98">
        <f>IFERROR(VLOOKUP($F5390&amp;$C5390,Sales!$J:$W,11,0),0)</f>
        <v>8943633.9999999981</v>
      </c>
      <c r="O5390" s="98">
        <f>IFERROR(VLOOKUP($F5390&amp;$C5390,Sales!$J:$W,12,0),0)</f>
        <v>76.333333333333329</v>
      </c>
      <c r="P5390" s="98">
        <f>IFERROR(VLOOKUP($F5390&amp;$C5390,Sales!$J:$W,13,0),0)</f>
        <v>4983192.6666666651</v>
      </c>
      <c r="Q5390" s="98">
        <f>IFERROR(VLOOKUP($F5390&amp;$C5390,Sales!$A:$H,7,0),0)</f>
        <v>0</v>
      </c>
      <c r="R5390" s="41">
        <f t="shared" si="168"/>
        <v>1</v>
      </c>
      <c r="S5390" s="15">
        <v>1</v>
      </c>
      <c r="T5390" s="15"/>
      <c r="U5390" s="15"/>
      <c r="V5390" s="15">
        <v>1</v>
      </c>
      <c r="W5390" s="15">
        <v>1</v>
      </c>
      <c r="X5390" s="15">
        <v>1</v>
      </c>
      <c r="Y5390" s="41">
        <v>1</v>
      </c>
      <c r="Z5390" s="41">
        <v>1</v>
      </c>
      <c r="AA5390" s="15"/>
      <c r="AB5390" s="15"/>
      <c r="AC5390" s="15"/>
      <c r="AD5390" s="15"/>
      <c r="AE5390" s="15"/>
      <c r="AF5390" s="15"/>
      <c r="AG5390" s="15"/>
      <c r="AH5390" s="15"/>
      <c r="AI5390" s="15"/>
      <c r="AJ5390" s="15"/>
      <c r="AK5390" s="15"/>
      <c r="AL5390" s="15"/>
      <c r="AM5390" s="15"/>
      <c r="AN5390" s="15"/>
      <c r="AO5390" s="15"/>
      <c r="AP5390" s="15"/>
      <c r="AQ5390" s="15"/>
      <c r="AR5390" s="15"/>
      <c r="AS5390" s="15"/>
      <c r="AT5390" s="15"/>
      <c r="AU5390" s="15"/>
      <c r="AV5390" s="15"/>
      <c r="AW5390" s="15"/>
      <c r="AX5390" s="15"/>
      <c r="AY5390" s="10"/>
      <c r="AZ5390" s="10">
        <v>1</v>
      </c>
      <c r="BA5390" t="s">
        <v>31</v>
      </c>
      <c r="BB5390" t="s">
        <v>23</v>
      </c>
      <c r="BD5390" s="39" t="str">
        <f t="shared" si="169"/>
        <v>5436594759_ID-10820900336Downy</v>
      </c>
    </row>
    <row r="5391" spans="2:59" ht="13.5" customHeight="1" x14ac:dyDescent="0.35">
      <c r="B5391" s="10" t="s">
        <v>17</v>
      </c>
      <c r="C5391" s="10" t="s">
        <v>2329</v>
      </c>
      <c r="D5391" s="10" t="s">
        <v>65</v>
      </c>
      <c r="E5391" s="10" t="s">
        <v>66</v>
      </c>
      <c r="F5391" s="10" t="s">
        <v>18387</v>
      </c>
      <c r="G5391" s="137" t="s">
        <v>18388</v>
      </c>
      <c r="H5391" s="10">
        <v>0</v>
      </c>
      <c r="I5391" s="149" t="s">
        <v>2236</v>
      </c>
      <c r="J5391" s="83" t="s">
        <v>19803</v>
      </c>
      <c r="K5391" s="10" t="s">
        <v>18389</v>
      </c>
      <c r="L5391" s="98">
        <f>IFERROR(VLOOKUP($F5391&amp;$C5391,Sales!$J:$W,9,0),0)</f>
        <v>0</v>
      </c>
      <c r="M5391" s="98">
        <f>IFERROR(VLOOKUP($F5391&amp;$C5391,Sales!$J:$W,10,0),0)</f>
        <v>0</v>
      </c>
      <c r="N5391" s="98">
        <f>IFERROR(VLOOKUP($F5391&amp;$C5391,Sales!$J:$W,11,0),0)</f>
        <v>0</v>
      </c>
      <c r="O5391" s="98">
        <f>IFERROR(VLOOKUP($F5391&amp;$C5391,Sales!$J:$W,12,0),0)</f>
        <v>0</v>
      </c>
      <c r="P5391" s="98">
        <f>IFERROR(VLOOKUP($F5391&amp;$C5391,Sales!$J:$W,13,0),0)</f>
        <v>0</v>
      </c>
      <c r="Q5391" s="98">
        <f>IFERROR(VLOOKUP($F5391&amp;$C5391,Sales!$A:$H,7,0),0)</f>
        <v>0</v>
      </c>
      <c r="R5391" s="41">
        <f t="shared" si="168"/>
        <v>1</v>
      </c>
      <c r="S5391" s="15">
        <v>1</v>
      </c>
      <c r="T5391" s="15"/>
      <c r="U5391" s="15"/>
      <c r="V5391" s="15">
        <v>1</v>
      </c>
      <c r="W5391" s="15">
        <v>1</v>
      </c>
      <c r="X5391" s="15">
        <v>1</v>
      </c>
      <c r="Y5391" s="41">
        <v>1</v>
      </c>
      <c r="Z5391" s="41">
        <v>1</v>
      </c>
      <c r="AA5391" s="15"/>
      <c r="AB5391" s="15"/>
      <c r="AC5391" s="15"/>
      <c r="AD5391" s="15"/>
      <c r="AE5391" s="15"/>
      <c r="AF5391" s="15"/>
      <c r="AG5391" s="15"/>
      <c r="AH5391" s="15"/>
      <c r="AI5391" s="15"/>
      <c r="AJ5391" s="15"/>
      <c r="AK5391" s="15"/>
      <c r="AL5391" s="15"/>
      <c r="AM5391" s="15"/>
      <c r="AN5391" s="15"/>
      <c r="AO5391" s="15"/>
      <c r="AP5391" s="15"/>
      <c r="AQ5391" s="15"/>
      <c r="AR5391" s="15"/>
      <c r="AS5391" s="15"/>
      <c r="AT5391" s="15"/>
      <c r="AU5391" s="15"/>
      <c r="AV5391" s="15"/>
      <c r="AW5391" s="15"/>
      <c r="AX5391" s="15"/>
      <c r="AY5391" s="10"/>
      <c r="AZ5391" s="10">
        <v>1</v>
      </c>
      <c r="BA5391" t="s">
        <v>31</v>
      </c>
      <c r="BB5391" t="s">
        <v>23</v>
      </c>
      <c r="BD5391" s="39" t="str">
        <f t="shared" si="169"/>
        <v>4805202182_ID-8822120473Downy</v>
      </c>
    </row>
    <row r="5392" spans="2:59" ht="13.5" customHeight="1" x14ac:dyDescent="0.35">
      <c r="B5392" s="10" t="s">
        <v>17</v>
      </c>
      <c r="C5392" s="10" t="s">
        <v>2329</v>
      </c>
      <c r="D5392" s="10" t="s">
        <v>65</v>
      </c>
      <c r="E5392" s="10" t="s">
        <v>66</v>
      </c>
      <c r="F5392" s="10" t="s">
        <v>6122</v>
      </c>
      <c r="G5392" s="137" t="s">
        <v>18390</v>
      </c>
      <c r="H5392" s="10">
        <v>0</v>
      </c>
      <c r="I5392" s="149" t="s">
        <v>6294</v>
      </c>
      <c r="J5392" s="83" t="s">
        <v>19804</v>
      </c>
      <c r="K5392" s="10" t="s">
        <v>18391</v>
      </c>
      <c r="L5392" s="98">
        <f>IFERROR(VLOOKUP($F5392&amp;$C5392,Sales!$J:$W,9,0),0)</f>
        <v>0</v>
      </c>
      <c r="M5392" s="98">
        <f>IFERROR(VLOOKUP($F5392&amp;$C5392,Sales!$J:$W,10,0),0)</f>
        <v>0</v>
      </c>
      <c r="N5392" s="98">
        <f>IFERROR(VLOOKUP($F5392&amp;$C5392,Sales!$J:$W,11,0),0)</f>
        <v>0</v>
      </c>
      <c r="O5392" s="98">
        <f>IFERROR(VLOOKUP($F5392&amp;$C5392,Sales!$J:$W,12,0),0)</f>
        <v>0</v>
      </c>
      <c r="P5392" s="98">
        <f>IFERROR(VLOOKUP($F5392&amp;$C5392,Sales!$J:$W,13,0),0)</f>
        <v>0</v>
      </c>
      <c r="Q5392" s="98">
        <f>IFERROR(VLOOKUP($F5392&amp;$C5392,Sales!$A:$H,7,0),0)</f>
        <v>0</v>
      </c>
      <c r="R5392" s="41">
        <f t="shared" si="168"/>
        <v>1</v>
      </c>
      <c r="S5392" s="15">
        <v>1</v>
      </c>
      <c r="T5392" s="15"/>
      <c r="U5392" s="15"/>
      <c r="V5392" s="15">
        <v>1</v>
      </c>
      <c r="W5392" s="15">
        <v>1</v>
      </c>
      <c r="X5392" s="15">
        <v>1</v>
      </c>
      <c r="Y5392" s="41">
        <v>1</v>
      </c>
      <c r="Z5392" s="41">
        <v>1</v>
      </c>
      <c r="AA5392" s="15"/>
      <c r="AB5392" s="15"/>
      <c r="AC5392" s="15"/>
      <c r="AD5392" s="15"/>
      <c r="AE5392" s="15"/>
      <c r="AF5392" s="15"/>
      <c r="AG5392" s="15"/>
      <c r="AH5392" s="15"/>
      <c r="AI5392" s="15"/>
      <c r="AJ5392" s="15"/>
      <c r="AK5392" s="15"/>
      <c r="AL5392" s="15"/>
      <c r="AM5392" s="15"/>
      <c r="AN5392" s="15"/>
      <c r="AO5392" s="15"/>
      <c r="AP5392" s="15"/>
      <c r="AQ5392" s="15"/>
      <c r="AR5392" s="15"/>
      <c r="AS5392" s="15"/>
      <c r="AT5392" s="15"/>
      <c r="AU5392" s="15"/>
      <c r="AV5392" s="15"/>
      <c r="AW5392" s="15"/>
      <c r="AX5392" s="15"/>
      <c r="AY5392" s="10"/>
      <c r="AZ5392" s="10">
        <v>1</v>
      </c>
      <c r="BA5392" t="s">
        <v>31</v>
      </c>
      <c r="BB5392" t="s">
        <v>23</v>
      </c>
      <c r="BD5392" s="39" t="str">
        <f t="shared" si="169"/>
        <v>4805186341_ID-8822178063Downy</v>
      </c>
    </row>
    <row r="5393" spans="2:59" ht="13.5" customHeight="1" x14ac:dyDescent="0.35">
      <c r="B5393" s="10" t="s">
        <v>17</v>
      </c>
      <c r="C5393" s="10" t="s">
        <v>2329</v>
      </c>
      <c r="D5393" s="10" t="s">
        <v>65</v>
      </c>
      <c r="E5393" s="10" t="s">
        <v>66</v>
      </c>
      <c r="F5393" s="10" t="s">
        <v>5967</v>
      </c>
      <c r="G5393" s="137" t="s">
        <v>18392</v>
      </c>
      <c r="H5393" s="10">
        <v>0</v>
      </c>
      <c r="I5393" s="149" t="s">
        <v>5936</v>
      </c>
      <c r="J5393" s="83" t="s">
        <v>19805</v>
      </c>
      <c r="K5393" s="10" t="s">
        <v>6260</v>
      </c>
      <c r="L5393" s="98">
        <f>IFERROR(VLOOKUP($F5393&amp;$C5393,Sales!$J:$W,9,0),0)</f>
        <v>38307991.999999993</v>
      </c>
      <c r="M5393" s="98">
        <f>IFERROR(VLOOKUP($F5393&amp;$C5393,Sales!$J:$W,10,0),0)</f>
        <v>4869659.9999999991</v>
      </c>
      <c r="N5393" s="98">
        <f>IFERROR(VLOOKUP($F5393&amp;$C5393,Sales!$J:$W,11,0),0)</f>
        <v>44151583.999999993</v>
      </c>
      <c r="O5393" s="98">
        <f>IFERROR(VLOOKUP($F5393&amp;$C5393,Sales!$J:$W,12,0),0)</f>
        <v>179.33333333333334</v>
      </c>
      <c r="P5393" s="98">
        <f>IFERROR(VLOOKUP($F5393&amp;$C5393,Sales!$J:$W,13,0),0)</f>
        <v>29109745.333333328</v>
      </c>
      <c r="Q5393" s="98">
        <f>IFERROR(VLOOKUP($F5393&amp;$C5393,Sales!$A:$H,7,0),0)</f>
        <v>0</v>
      </c>
      <c r="R5393" s="41">
        <f t="shared" si="168"/>
        <v>1</v>
      </c>
      <c r="S5393" s="15">
        <v>1</v>
      </c>
      <c r="T5393" s="15"/>
      <c r="U5393" s="15"/>
      <c r="V5393" s="15">
        <v>1</v>
      </c>
      <c r="W5393" s="15">
        <v>1</v>
      </c>
      <c r="X5393" s="15">
        <v>1</v>
      </c>
      <c r="Y5393" s="41">
        <v>1</v>
      </c>
      <c r="Z5393" s="41">
        <v>1</v>
      </c>
      <c r="AA5393" s="15"/>
      <c r="AB5393" s="15"/>
      <c r="AC5393" s="15"/>
      <c r="AD5393" s="15"/>
      <c r="AE5393" s="15"/>
      <c r="AF5393" s="15"/>
      <c r="AG5393" s="15"/>
      <c r="AH5393" s="15"/>
      <c r="AI5393" s="15"/>
      <c r="AJ5393" s="15"/>
      <c r="AK5393" s="15"/>
      <c r="AL5393" s="15"/>
      <c r="AM5393" s="15"/>
      <c r="AN5393" s="15"/>
      <c r="AO5393" s="15"/>
      <c r="AP5393" s="15"/>
      <c r="AQ5393" s="15"/>
      <c r="AR5393" s="15"/>
      <c r="AS5393" s="15"/>
      <c r="AT5393" s="15"/>
      <c r="AU5393" s="15"/>
      <c r="AV5393" s="15"/>
      <c r="AW5393" s="15"/>
      <c r="AX5393" s="15"/>
      <c r="AY5393" s="10"/>
      <c r="AZ5393" s="10">
        <v>1</v>
      </c>
      <c r="BA5393" t="s">
        <v>31</v>
      </c>
      <c r="BB5393" t="s">
        <v>23</v>
      </c>
      <c r="BD5393" s="39" t="str">
        <f t="shared" si="169"/>
        <v>5436636272_ID-10820862716Downy</v>
      </c>
    </row>
    <row r="5394" spans="2:59" ht="13.5" customHeight="1" x14ac:dyDescent="0.35">
      <c r="B5394" s="10" t="s">
        <v>17</v>
      </c>
      <c r="C5394" s="10" t="s">
        <v>2329</v>
      </c>
      <c r="D5394" s="10" t="s">
        <v>65</v>
      </c>
      <c r="E5394" s="10" t="s">
        <v>66</v>
      </c>
      <c r="F5394" s="10" t="s">
        <v>6120</v>
      </c>
      <c r="G5394" s="137" t="s">
        <v>18393</v>
      </c>
      <c r="H5394" s="10">
        <v>0</v>
      </c>
      <c r="I5394" s="149" t="s">
        <v>6295</v>
      </c>
      <c r="J5394" s="83" t="s">
        <v>19806</v>
      </c>
      <c r="K5394" s="10" t="s">
        <v>14214</v>
      </c>
      <c r="L5394" s="98">
        <f>IFERROR(VLOOKUP($F5394&amp;$C5394,Sales!$J:$W,9,0),0)</f>
        <v>0</v>
      </c>
      <c r="M5394" s="98">
        <f>IFERROR(VLOOKUP($F5394&amp;$C5394,Sales!$J:$W,10,0),0)</f>
        <v>0</v>
      </c>
      <c r="N5394" s="98">
        <f>IFERROR(VLOOKUP($F5394&amp;$C5394,Sales!$J:$W,11,0),0)</f>
        <v>0</v>
      </c>
      <c r="O5394" s="98">
        <f>IFERROR(VLOOKUP($F5394&amp;$C5394,Sales!$J:$W,12,0),0)</f>
        <v>0</v>
      </c>
      <c r="P5394" s="98">
        <f>IFERROR(VLOOKUP($F5394&amp;$C5394,Sales!$J:$W,13,0),0)</f>
        <v>0</v>
      </c>
      <c r="Q5394" s="98">
        <f>IFERROR(VLOOKUP($F5394&amp;$C5394,Sales!$A:$H,7,0),0)</f>
        <v>0</v>
      </c>
      <c r="R5394" s="41">
        <f t="shared" si="168"/>
        <v>1</v>
      </c>
      <c r="S5394" s="15">
        <v>1</v>
      </c>
      <c r="T5394" s="15"/>
      <c r="U5394" s="15"/>
      <c r="V5394" s="15">
        <v>1</v>
      </c>
      <c r="W5394" s="15">
        <v>1</v>
      </c>
      <c r="X5394" s="15">
        <v>1</v>
      </c>
      <c r="Y5394" s="41">
        <v>1</v>
      </c>
      <c r="Z5394" s="41">
        <v>1</v>
      </c>
      <c r="AA5394" s="15"/>
      <c r="AB5394" s="15"/>
      <c r="AC5394" s="15"/>
      <c r="AD5394" s="15"/>
      <c r="AE5394" s="15"/>
      <c r="AF5394" s="15"/>
      <c r="AG5394" s="15"/>
      <c r="AH5394" s="15"/>
      <c r="AI5394" s="15"/>
      <c r="AJ5394" s="15"/>
      <c r="AK5394" s="15"/>
      <c r="AL5394" s="15"/>
      <c r="AM5394" s="15"/>
      <c r="AN5394" s="15"/>
      <c r="AO5394" s="15"/>
      <c r="AP5394" s="15"/>
      <c r="AQ5394" s="15"/>
      <c r="AR5394" s="15"/>
      <c r="AS5394" s="15"/>
      <c r="AT5394" s="15"/>
      <c r="AU5394" s="15"/>
      <c r="AV5394" s="15"/>
      <c r="AW5394" s="15"/>
      <c r="AX5394" s="15"/>
      <c r="AY5394" s="10"/>
      <c r="AZ5394" s="10">
        <v>1</v>
      </c>
      <c r="BA5394" t="s">
        <v>31</v>
      </c>
      <c r="BB5394" t="s">
        <v>23</v>
      </c>
      <c r="BD5394" s="39" t="str">
        <f t="shared" si="169"/>
        <v>4805118993_ID-8822092981Downy</v>
      </c>
    </row>
    <row r="5395" spans="2:59" ht="13.5" customHeight="1" x14ac:dyDescent="0.35">
      <c r="B5395" s="10" t="s">
        <v>17</v>
      </c>
      <c r="C5395" s="10" t="s">
        <v>2329</v>
      </c>
      <c r="D5395" s="10" t="s">
        <v>65</v>
      </c>
      <c r="E5395" s="10" t="s">
        <v>66</v>
      </c>
      <c r="F5395" s="10" t="s">
        <v>18394</v>
      </c>
      <c r="G5395" s="137" t="s">
        <v>18395</v>
      </c>
      <c r="H5395" s="10">
        <v>0</v>
      </c>
      <c r="I5395" s="149" t="s">
        <v>2096</v>
      </c>
      <c r="J5395" s="83" t="s">
        <v>19807</v>
      </c>
      <c r="K5395" s="10" t="s">
        <v>18396</v>
      </c>
      <c r="L5395" s="98">
        <f>IFERROR(VLOOKUP($F5395&amp;$C5395,Sales!$J:$W,9,0),0)</f>
        <v>0</v>
      </c>
      <c r="M5395" s="98">
        <f>IFERROR(VLOOKUP($F5395&amp;$C5395,Sales!$J:$W,10,0),0)</f>
        <v>0</v>
      </c>
      <c r="N5395" s="98">
        <f>IFERROR(VLOOKUP($F5395&amp;$C5395,Sales!$J:$W,11,0),0)</f>
        <v>0</v>
      </c>
      <c r="O5395" s="98">
        <f>IFERROR(VLOOKUP($F5395&amp;$C5395,Sales!$J:$W,12,0),0)</f>
        <v>0</v>
      </c>
      <c r="P5395" s="98">
        <f>IFERROR(VLOOKUP($F5395&amp;$C5395,Sales!$J:$W,13,0),0)</f>
        <v>0</v>
      </c>
      <c r="Q5395" s="98">
        <f>IFERROR(VLOOKUP($F5395&amp;$C5395,Sales!$A:$H,7,0),0)</f>
        <v>0</v>
      </c>
      <c r="R5395" s="41">
        <f t="shared" si="168"/>
        <v>1</v>
      </c>
      <c r="S5395" s="15">
        <v>1</v>
      </c>
      <c r="T5395" s="15"/>
      <c r="U5395" s="15"/>
      <c r="V5395" s="15">
        <v>1</v>
      </c>
      <c r="W5395" s="15">
        <v>1</v>
      </c>
      <c r="X5395" s="15">
        <v>1</v>
      </c>
      <c r="Y5395" s="41">
        <v>1</v>
      </c>
      <c r="Z5395" s="41">
        <v>1</v>
      </c>
      <c r="AA5395" s="15"/>
      <c r="AB5395" s="15"/>
      <c r="AC5395" s="15"/>
      <c r="AD5395" s="15"/>
      <c r="AE5395" s="15"/>
      <c r="AF5395" s="15"/>
      <c r="AG5395" s="15"/>
      <c r="AH5395" s="15"/>
      <c r="AI5395" s="15"/>
      <c r="AJ5395" s="15"/>
      <c r="AK5395" s="15"/>
      <c r="AL5395" s="15"/>
      <c r="AM5395" s="15"/>
      <c r="AN5395" s="15"/>
      <c r="AO5395" s="15"/>
      <c r="AP5395" s="15"/>
      <c r="AQ5395" s="15"/>
      <c r="AR5395" s="15"/>
      <c r="AS5395" s="15"/>
      <c r="AT5395" s="15"/>
      <c r="AU5395" s="15"/>
      <c r="AV5395" s="15"/>
      <c r="AW5395" s="15"/>
      <c r="AX5395" s="15"/>
      <c r="AY5395" s="10"/>
      <c r="AZ5395" s="10">
        <v>1</v>
      </c>
      <c r="BA5395" t="s">
        <v>31</v>
      </c>
      <c r="BB5395" t="s">
        <v>23</v>
      </c>
      <c r="BD5395" s="39" t="str">
        <f t="shared" si="169"/>
        <v>4805206129_ID-8822108612Downy</v>
      </c>
    </row>
    <row r="5396" spans="2:59" ht="13.5" customHeight="1" x14ac:dyDescent="0.35">
      <c r="B5396" s="10" t="s">
        <v>17</v>
      </c>
      <c r="C5396" s="10" t="s">
        <v>2329</v>
      </c>
      <c r="D5396" s="10" t="s">
        <v>65</v>
      </c>
      <c r="E5396" s="10" t="s">
        <v>66</v>
      </c>
      <c r="F5396" s="10" t="s">
        <v>6121</v>
      </c>
      <c r="G5396" s="137" t="s">
        <v>18397</v>
      </c>
      <c r="H5396" s="10">
        <v>0</v>
      </c>
      <c r="I5396" s="149" t="s">
        <v>2826</v>
      </c>
      <c r="J5396" s="10" t="s">
        <v>19808</v>
      </c>
      <c r="K5396" s="10" t="s">
        <v>18398</v>
      </c>
      <c r="L5396" s="98">
        <f>IFERROR(VLOOKUP($F5396&amp;$C5396,Sales!$J:$W,9,0),0)</f>
        <v>0</v>
      </c>
      <c r="M5396" s="98">
        <f>IFERROR(VLOOKUP($F5396&amp;$C5396,Sales!$J:$W,10,0),0)</f>
        <v>0</v>
      </c>
      <c r="N5396" s="98">
        <f>IFERROR(VLOOKUP($F5396&amp;$C5396,Sales!$J:$W,11,0),0)</f>
        <v>0</v>
      </c>
      <c r="O5396" s="98">
        <f>IFERROR(VLOOKUP($F5396&amp;$C5396,Sales!$J:$W,12,0),0)</f>
        <v>0</v>
      </c>
      <c r="P5396" s="98">
        <f>IFERROR(VLOOKUP($F5396&amp;$C5396,Sales!$J:$W,13,0),0)</f>
        <v>0</v>
      </c>
      <c r="Q5396" s="98">
        <f>IFERROR(VLOOKUP($F5396&amp;$C5396,Sales!$A:$H,7,0),0)</f>
        <v>0</v>
      </c>
      <c r="R5396" s="41">
        <f t="shared" si="168"/>
        <v>1</v>
      </c>
      <c r="S5396" s="15">
        <v>1</v>
      </c>
      <c r="T5396" s="15"/>
      <c r="U5396" s="15"/>
      <c r="V5396" s="15">
        <v>1</v>
      </c>
      <c r="W5396" s="15">
        <v>1</v>
      </c>
      <c r="X5396" s="15">
        <v>1</v>
      </c>
      <c r="Y5396" s="41">
        <v>1</v>
      </c>
      <c r="Z5396" s="41">
        <v>1</v>
      </c>
      <c r="AA5396" s="15"/>
      <c r="AB5396" s="15"/>
      <c r="AC5396" s="15"/>
      <c r="AD5396" s="15"/>
      <c r="AE5396" s="15"/>
      <c r="AF5396" s="15"/>
      <c r="AG5396" s="15"/>
      <c r="AH5396" s="15"/>
      <c r="AI5396" s="15"/>
      <c r="AJ5396" s="15"/>
      <c r="AK5396" s="15"/>
      <c r="AL5396" s="15"/>
      <c r="AM5396" s="15"/>
      <c r="AN5396" s="15"/>
      <c r="AO5396" s="15"/>
      <c r="AP5396" s="15"/>
      <c r="AQ5396" s="15"/>
      <c r="AR5396" s="15"/>
      <c r="AS5396" s="15"/>
      <c r="AT5396" s="15"/>
      <c r="AU5396" s="15"/>
      <c r="AV5396" s="15"/>
      <c r="AW5396" s="15"/>
      <c r="AX5396" s="15"/>
      <c r="AY5396" s="10"/>
      <c r="AZ5396" s="10">
        <v>1</v>
      </c>
      <c r="BA5396" t="s">
        <v>31</v>
      </c>
      <c r="BB5396" t="s">
        <v>23</v>
      </c>
      <c r="BD5396" s="39" t="str">
        <f t="shared" si="169"/>
        <v>4805198301_ID-8822088842Downy</v>
      </c>
    </row>
    <row r="5397" spans="2:59" ht="13.5" customHeight="1" x14ac:dyDescent="0.35">
      <c r="B5397" s="10" t="s">
        <v>17</v>
      </c>
      <c r="C5397" s="10" t="s">
        <v>2329</v>
      </c>
      <c r="D5397" s="10" t="s">
        <v>65</v>
      </c>
      <c r="E5397" s="10" t="s">
        <v>66</v>
      </c>
      <c r="F5397" s="10" t="s">
        <v>6117</v>
      </c>
      <c r="G5397" s="137" t="s">
        <v>18399</v>
      </c>
      <c r="H5397" s="10">
        <v>0</v>
      </c>
      <c r="I5397" s="10" t="s">
        <v>2168</v>
      </c>
      <c r="J5397" s="83" t="s">
        <v>19809</v>
      </c>
      <c r="K5397" s="10" t="s">
        <v>18400</v>
      </c>
      <c r="L5397" s="98">
        <f>IFERROR(VLOOKUP($F5397&amp;$C5397,Sales!$J:$W,9,0),0)</f>
        <v>0</v>
      </c>
      <c r="M5397" s="98">
        <f>IFERROR(VLOOKUP($F5397&amp;$C5397,Sales!$J:$W,10,0),0)</f>
        <v>0</v>
      </c>
      <c r="N5397" s="98">
        <f>IFERROR(VLOOKUP($F5397&amp;$C5397,Sales!$J:$W,11,0),0)</f>
        <v>0</v>
      </c>
      <c r="O5397" s="98">
        <f>IFERROR(VLOOKUP($F5397&amp;$C5397,Sales!$J:$W,12,0),0)</f>
        <v>0</v>
      </c>
      <c r="P5397" s="98">
        <f>IFERROR(VLOOKUP($F5397&amp;$C5397,Sales!$J:$W,13,0),0)</f>
        <v>0</v>
      </c>
      <c r="Q5397" s="98">
        <f>IFERROR(VLOOKUP($F5397&amp;$C5397,Sales!$A:$H,7,0),0)</f>
        <v>0</v>
      </c>
      <c r="R5397" s="41" t="str">
        <f t="shared" si="168"/>
        <v>ERROR</v>
      </c>
      <c r="S5397" s="15"/>
      <c r="T5397" s="15"/>
      <c r="U5397" s="15"/>
      <c r="V5397" s="15"/>
      <c r="W5397" s="15"/>
      <c r="X5397" s="15"/>
      <c r="Y5397" s="41"/>
      <c r="Z5397" s="41"/>
      <c r="AA5397" s="41"/>
      <c r="AB5397" s="15"/>
      <c r="AC5397" s="15"/>
      <c r="AD5397" s="15"/>
      <c r="AE5397" s="15"/>
      <c r="AF5397" s="15"/>
      <c r="AG5397" s="15"/>
      <c r="AH5397" s="15"/>
      <c r="AI5397" s="15"/>
      <c r="AJ5397" s="41"/>
      <c r="AK5397" s="15"/>
      <c r="AL5397" s="15"/>
      <c r="AM5397" s="15"/>
      <c r="AN5397" s="15"/>
      <c r="AO5397" s="15"/>
      <c r="AP5397" s="15"/>
      <c r="AQ5397" s="15"/>
      <c r="AR5397" s="15"/>
      <c r="AS5397" s="15"/>
      <c r="AT5397" s="15"/>
      <c r="AU5397" s="15"/>
      <c r="AV5397" s="15"/>
      <c r="AW5397" s="15"/>
      <c r="AX5397" s="15"/>
      <c r="AY5397" s="10"/>
      <c r="AZ5397" s="10">
        <v>1</v>
      </c>
      <c r="BA5397" t="s">
        <v>22</v>
      </c>
      <c r="BB5397" t="s">
        <v>88</v>
      </c>
      <c r="BD5397" s="39" t="str">
        <f t="shared" si="169"/>
        <v>4805192280_ID-8822150557Downy</v>
      </c>
      <c r="BE5397" s="101"/>
    </row>
    <row r="5398" spans="2:59" ht="13.5" customHeight="1" x14ac:dyDescent="0.35">
      <c r="B5398" s="10" t="s">
        <v>17</v>
      </c>
      <c r="C5398" s="10" t="s">
        <v>2329</v>
      </c>
      <c r="D5398" s="10" t="s">
        <v>65</v>
      </c>
      <c r="E5398" s="10" t="s">
        <v>66</v>
      </c>
      <c r="F5398" s="10" t="s">
        <v>4176</v>
      </c>
      <c r="G5398" s="137" t="s">
        <v>4623</v>
      </c>
      <c r="H5398" s="10">
        <v>0</v>
      </c>
      <c r="I5398" s="149" t="s">
        <v>3606</v>
      </c>
      <c r="J5398" s="83" t="s">
        <v>19810</v>
      </c>
      <c r="K5398" s="10" t="s">
        <v>14238</v>
      </c>
      <c r="L5398" s="98">
        <f>IFERROR(VLOOKUP($F5398&amp;$C5398,Sales!$J:$W,9,0),0)</f>
        <v>0</v>
      </c>
      <c r="M5398" s="98">
        <f>IFERROR(VLOOKUP($F5398&amp;$C5398,Sales!$J:$W,10,0),0)</f>
        <v>0</v>
      </c>
      <c r="N5398" s="98">
        <f>IFERROR(VLOOKUP($F5398&amp;$C5398,Sales!$J:$W,11,0),0)</f>
        <v>0</v>
      </c>
      <c r="O5398" s="98">
        <f>IFERROR(VLOOKUP($F5398&amp;$C5398,Sales!$J:$W,12,0),0)</f>
        <v>0</v>
      </c>
      <c r="P5398" s="98">
        <f>IFERROR(VLOOKUP($F5398&amp;$C5398,Sales!$J:$W,13,0),0)</f>
        <v>0</v>
      </c>
      <c r="Q5398" s="98">
        <f>IFERROR(VLOOKUP($F5398&amp;$C5398,Sales!$A:$H,7,0),0)</f>
        <v>0</v>
      </c>
      <c r="R5398" s="41">
        <f t="shared" ref="R5398:R5461" si="170">IFERROR(AVERAGE($S5398:$AW5398),"ERROR")</f>
        <v>1</v>
      </c>
      <c r="S5398" s="15">
        <v>1</v>
      </c>
      <c r="T5398" s="15"/>
      <c r="U5398" s="15"/>
      <c r="V5398" s="15">
        <v>1</v>
      </c>
      <c r="W5398" s="15">
        <v>1</v>
      </c>
      <c r="X5398" s="15">
        <v>1</v>
      </c>
      <c r="Y5398" s="41">
        <v>1</v>
      </c>
      <c r="Z5398" s="41">
        <v>1</v>
      </c>
      <c r="AA5398" s="15"/>
      <c r="AB5398" s="15"/>
      <c r="AC5398" s="15"/>
      <c r="AD5398" s="15"/>
      <c r="AE5398" s="15"/>
      <c r="AF5398" s="15"/>
      <c r="AG5398" s="15"/>
      <c r="AH5398" s="15"/>
      <c r="AI5398" s="15"/>
      <c r="AJ5398" s="15"/>
      <c r="AK5398" s="15"/>
      <c r="AL5398" s="15"/>
      <c r="AM5398" s="15"/>
      <c r="AN5398" s="15"/>
      <c r="AO5398" s="15"/>
      <c r="AP5398" s="15"/>
      <c r="AQ5398" s="15"/>
      <c r="AR5398" s="15"/>
      <c r="AS5398" s="15"/>
      <c r="AT5398" s="15"/>
      <c r="AU5398" s="15"/>
      <c r="AV5398" s="15"/>
      <c r="AW5398" s="15"/>
      <c r="AX5398" s="15"/>
      <c r="AY5398" s="10"/>
      <c r="AZ5398" s="10">
        <v>1</v>
      </c>
      <c r="BA5398" t="s">
        <v>31</v>
      </c>
      <c r="BB5398" t="s">
        <v>23</v>
      </c>
      <c r="BD5398" s="39" t="str">
        <f t="shared" si="169"/>
        <v>965894427_ID-1455398900Downy</v>
      </c>
    </row>
    <row r="5399" spans="2:59" ht="13.5" customHeight="1" x14ac:dyDescent="0.35">
      <c r="B5399" s="10" t="s">
        <v>17</v>
      </c>
      <c r="C5399" s="10" t="s">
        <v>2329</v>
      </c>
      <c r="D5399" s="10" t="s">
        <v>65</v>
      </c>
      <c r="E5399" s="10" t="s">
        <v>66</v>
      </c>
      <c r="F5399" s="10" t="s">
        <v>4086</v>
      </c>
      <c r="G5399" s="137" t="s">
        <v>2414</v>
      </c>
      <c r="H5399" s="10">
        <v>0</v>
      </c>
      <c r="I5399" s="149" t="s">
        <v>857</v>
      </c>
      <c r="J5399" s="83" t="s">
        <v>19811</v>
      </c>
      <c r="K5399" s="10" t="s">
        <v>14210</v>
      </c>
      <c r="L5399" s="98">
        <f>IFERROR(VLOOKUP($F5399&amp;$C5399,Sales!$J:$W,9,0),0)</f>
        <v>0</v>
      </c>
      <c r="M5399" s="98">
        <f>IFERROR(VLOOKUP($F5399&amp;$C5399,Sales!$J:$W,10,0),0)</f>
        <v>0</v>
      </c>
      <c r="N5399" s="98">
        <f>IFERROR(VLOOKUP($F5399&amp;$C5399,Sales!$J:$W,11,0),0)</f>
        <v>0</v>
      </c>
      <c r="O5399" s="98">
        <f>IFERROR(VLOOKUP($F5399&amp;$C5399,Sales!$J:$W,12,0),0)</f>
        <v>0</v>
      </c>
      <c r="P5399" s="98">
        <f>IFERROR(VLOOKUP($F5399&amp;$C5399,Sales!$J:$W,13,0),0)</f>
        <v>0</v>
      </c>
      <c r="Q5399" s="98">
        <f>IFERROR(VLOOKUP($F5399&amp;$C5399,Sales!$A:$H,7,0),0)</f>
        <v>0</v>
      </c>
      <c r="R5399" s="41">
        <f t="shared" si="170"/>
        <v>1</v>
      </c>
      <c r="S5399" s="15">
        <v>1</v>
      </c>
      <c r="T5399" s="15"/>
      <c r="U5399" s="15"/>
      <c r="V5399" s="15">
        <v>1</v>
      </c>
      <c r="W5399" s="15">
        <v>1</v>
      </c>
      <c r="X5399" s="15">
        <v>1</v>
      </c>
      <c r="Y5399" s="41">
        <v>1</v>
      </c>
      <c r="Z5399" s="41">
        <v>1</v>
      </c>
      <c r="AA5399" s="15"/>
      <c r="AB5399" s="15"/>
      <c r="AC5399" s="15"/>
      <c r="AD5399" s="15"/>
      <c r="AE5399" s="15"/>
      <c r="AF5399" s="15"/>
      <c r="AG5399" s="15"/>
      <c r="AH5399" s="15"/>
      <c r="AI5399" s="15"/>
      <c r="AJ5399" s="15"/>
      <c r="AK5399" s="15"/>
      <c r="AL5399" s="15"/>
      <c r="AM5399" s="15"/>
      <c r="AN5399" s="15"/>
      <c r="AO5399" s="15"/>
      <c r="AP5399" s="15"/>
      <c r="AQ5399" s="15"/>
      <c r="AR5399" s="15"/>
      <c r="AS5399" s="15"/>
      <c r="AT5399" s="15"/>
      <c r="AU5399" s="15"/>
      <c r="AV5399" s="15"/>
      <c r="AW5399" s="15"/>
      <c r="AX5399" s="15"/>
      <c r="AY5399" s="10"/>
      <c r="AZ5399" s="10">
        <v>1</v>
      </c>
      <c r="BA5399" t="s">
        <v>31</v>
      </c>
      <c r="BB5399" t="s">
        <v>23</v>
      </c>
      <c r="BD5399" s="39" t="str">
        <f t="shared" si="169"/>
        <v>DO886OTAAF5D1PANID-33575069Downy</v>
      </c>
    </row>
    <row r="5400" spans="2:59" ht="13.5" customHeight="1" x14ac:dyDescent="0.35">
      <c r="B5400" s="10" t="s">
        <v>17</v>
      </c>
      <c r="C5400" s="10" t="s">
        <v>2329</v>
      </c>
      <c r="D5400" s="10" t="s">
        <v>119</v>
      </c>
      <c r="E5400" s="10" t="s">
        <v>120</v>
      </c>
      <c r="F5400" s="10" t="s">
        <v>5922</v>
      </c>
      <c r="G5400" s="137" t="s">
        <v>18401</v>
      </c>
      <c r="H5400" s="10">
        <v>0</v>
      </c>
      <c r="I5400" s="10" t="s">
        <v>18402</v>
      </c>
      <c r="J5400" s="83" t="s">
        <v>19812</v>
      </c>
      <c r="K5400" s="10" t="s">
        <v>5946</v>
      </c>
      <c r="L5400" s="98">
        <f>IFERROR(VLOOKUP($F5400&amp;$C5400,Sales!$J:$W,9,0),0)</f>
        <v>0</v>
      </c>
      <c r="M5400" s="98">
        <f>IFERROR(VLOOKUP($F5400&amp;$C5400,Sales!$J:$W,10,0),0)</f>
        <v>0</v>
      </c>
      <c r="N5400" s="98">
        <f>IFERROR(VLOOKUP($F5400&amp;$C5400,Sales!$J:$W,11,0),0)</f>
        <v>0</v>
      </c>
      <c r="O5400" s="98">
        <f>IFERROR(VLOOKUP($F5400&amp;$C5400,Sales!$J:$W,12,0),0)</f>
        <v>0</v>
      </c>
      <c r="P5400" s="98">
        <f>IFERROR(VLOOKUP($F5400&amp;$C5400,Sales!$J:$W,13,0),0)</f>
        <v>0</v>
      </c>
      <c r="Q5400" s="98">
        <f>IFERROR(VLOOKUP($F5400&amp;$C5400,Sales!$A:$H,7,0),0)</f>
        <v>0</v>
      </c>
      <c r="R5400" s="41" t="str">
        <f t="shared" si="170"/>
        <v>ERROR</v>
      </c>
      <c r="S5400" s="15"/>
      <c r="T5400" s="15"/>
      <c r="U5400" s="15"/>
      <c r="V5400" s="15"/>
      <c r="W5400" s="15"/>
      <c r="X5400" s="15"/>
      <c r="Y5400" s="41"/>
      <c r="Z5400" s="41"/>
      <c r="AA5400" s="41"/>
      <c r="AB5400" s="15"/>
      <c r="AC5400" s="15"/>
      <c r="AD5400" s="15"/>
      <c r="AE5400" s="15"/>
      <c r="AF5400" s="15"/>
      <c r="AG5400" s="15"/>
      <c r="AH5400" s="15"/>
      <c r="AI5400" s="15"/>
      <c r="AJ5400" s="41"/>
      <c r="AK5400" s="15"/>
      <c r="AL5400" s="15"/>
      <c r="AM5400" s="15"/>
      <c r="AN5400" s="15"/>
      <c r="AO5400" s="15"/>
      <c r="AP5400" s="15"/>
      <c r="AQ5400" s="15"/>
      <c r="AR5400" s="15"/>
      <c r="AS5400" s="15"/>
      <c r="AT5400" s="15"/>
      <c r="AU5400" s="15"/>
      <c r="AV5400" s="15"/>
      <c r="AW5400" s="15"/>
      <c r="AX5400" s="15"/>
      <c r="AY5400" s="10"/>
      <c r="AZ5400" s="10">
        <v>1</v>
      </c>
      <c r="BA5400" t="s">
        <v>22</v>
      </c>
      <c r="BB5400" t="s">
        <v>88</v>
      </c>
      <c r="BD5400" s="39" t="str">
        <f t="shared" si="169"/>
        <v>5353054213_ID-10520560411Gillette</v>
      </c>
      <c r="BE5400" s="101" t="s">
        <v>13741</v>
      </c>
      <c r="BF5400" t="s">
        <v>13742</v>
      </c>
      <c r="BG5400">
        <v>0</v>
      </c>
    </row>
    <row r="5401" spans="2:59" ht="13.5" customHeight="1" x14ac:dyDescent="0.35">
      <c r="B5401" s="10" t="s">
        <v>17</v>
      </c>
      <c r="C5401" s="10" t="s">
        <v>2329</v>
      </c>
      <c r="D5401" s="10" t="s">
        <v>119</v>
      </c>
      <c r="E5401" s="10" t="s">
        <v>120</v>
      </c>
      <c r="F5401" s="10" t="s">
        <v>162</v>
      </c>
      <c r="G5401" s="137" t="s">
        <v>2423</v>
      </c>
      <c r="H5401" s="10">
        <v>0</v>
      </c>
      <c r="I5401" s="149" t="s">
        <v>163</v>
      </c>
      <c r="J5401" s="83" t="s">
        <v>19813</v>
      </c>
      <c r="K5401" s="10" t="s">
        <v>4380</v>
      </c>
      <c r="L5401" s="98">
        <f>IFERROR(VLOOKUP($F5401&amp;$C5401,Sales!$J:$W,9,0),0)</f>
        <v>113373599.99999999</v>
      </c>
      <c r="M5401" s="98">
        <f>IFERROR(VLOOKUP($F5401&amp;$C5401,Sales!$J:$W,10,0),0)</f>
        <v>20804639.999999996</v>
      </c>
      <c r="N5401" s="98">
        <f>IFERROR(VLOOKUP($F5401&amp;$C5401,Sales!$J:$W,11,0),0)</f>
        <v>0</v>
      </c>
      <c r="O5401" s="98">
        <f>IFERROR(VLOOKUP($F5401&amp;$C5401,Sales!$J:$W,12,0),0)</f>
        <v>765.33333333333337</v>
      </c>
      <c r="P5401" s="98">
        <f>IFERROR(VLOOKUP($F5401&amp;$C5401,Sales!$J:$W,13,0),0)</f>
        <v>44726079.999999993</v>
      </c>
      <c r="Q5401" s="98">
        <f>IFERROR(VLOOKUP($F5401&amp;$C5401,Sales!$A:$H,7,0),0)</f>
        <v>0</v>
      </c>
      <c r="R5401" s="41">
        <f t="shared" si="170"/>
        <v>1</v>
      </c>
      <c r="S5401" s="15">
        <v>1</v>
      </c>
      <c r="T5401" s="15"/>
      <c r="U5401" s="15"/>
      <c r="V5401" s="15">
        <v>1</v>
      </c>
      <c r="W5401" s="15">
        <v>1</v>
      </c>
      <c r="X5401" s="15">
        <v>1</v>
      </c>
      <c r="Y5401" s="41">
        <v>1</v>
      </c>
      <c r="Z5401" s="41">
        <v>1</v>
      </c>
      <c r="AA5401" s="15"/>
      <c r="AB5401" s="15"/>
      <c r="AC5401" s="15"/>
      <c r="AD5401" s="15"/>
      <c r="AE5401" s="15"/>
      <c r="AF5401" s="15"/>
      <c r="AG5401" s="15"/>
      <c r="AH5401" s="15"/>
      <c r="AI5401" s="15"/>
      <c r="AJ5401" s="15"/>
      <c r="AK5401" s="15"/>
      <c r="AL5401" s="15"/>
      <c r="AM5401" s="15"/>
      <c r="AN5401" s="15"/>
      <c r="AO5401" s="15"/>
      <c r="AP5401" s="15"/>
      <c r="AQ5401" s="15"/>
      <c r="AR5401" s="15"/>
      <c r="AS5401" s="15"/>
      <c r="AT5401" s="15"/>
      <c r="AU5401" s="15"/>
      <c r="AV5401" s="15"/>
      <c r="AW5401" s="15"/>
      <c r="AX5401" s="15"/>
      <c r="AY5401" s="10"/>
      <c r="AZ5401" s="10">
        <v>1</v>
      </c>
      <c r="BA5401" t="s">
        <v>31</v>
      </c>
      <c r="BB5401" t="s">
        <v>23</v>
      </c>
      <c r="BD5401" s="39" t="str">
        <f t="shared" si="169"/>
        <v>GI720HBAAV1766ANID-70138074Gillette</v>
      </c>
    </row>
    <row r="5402" spans="2:59" ht="13.5" customHeight="1" x14ac:dyDescent="0.35">
      <c r="B5402" s="10" t="s">
        <v>17</v>
      </c>
      <c r="C5402" s="10" t="s">
        <v>2329</v>
      </c>
      <c r="D5402" s="10" t="s">
        <v>119</v>
      </c>
      <c r="E5402" s="10" t="s">
        <v>120</v>
      </c>
      <c r="F5402" s="10" t="s">
        <v>139</v>
      </c>
      <c r="G5402" s="137" t="s">
        <v>18403</v>
      </c>
      <c r="H5402" s="10">
        <v>0</v>
      </c>
      <c r="I5402" s="149" t="s">
        <v>140</v>
      </c>
      <c r="J5402" s="83" t="s">
        <v>19814</v>
      </c>
      <c r="K5402" s="10" t="s">
        <v>6127</v>
      </c>
      <c r="L5402" s="98">
        <f>IFERROR(VLOOKUP($F5402&amp;$C5402,Sales!$J:$W,9,0),0)</f>
        <v>23084711.999999996</v>
      </c>
      <c r="M5402" s="98">
        <f>IFERROR(VLOOKUP($F5402&amp;$C5402,Sales!$J:$W,10,0),0)</f>
        <v>1648907.9999999998</v>
      </c>
      <c r="N5402" s="98">
        <f>IFERROR(VLOOKUP($F5402&amp;$C5402,Sales!$J:$W,11,0),0)</f>
        <v>1648907.9999999998</v>
      </c>
      <c r="O5402" s="98">
        <f>IFERROR(VLOOKUP($F5402&amp;$C5402,Sales!$J:$W,12,0),0)</f>
        <v>192</v>
      </c>
      <c r="P5402" s="98">
        <f>IFERROR(VLOOKUP($F5402&amp;$C5402,Sales!$J:$W,13,0),0)</f>
        <v>8794175.9999999981</v>
      </c>
      <c r="Q5402" s="98">
        <f>IFERROR(VLOOKUP($F5402&amp;$C5402,Sales!$A:$H,7,0),0)</f>
        <v>0</v>
      </c>
      <c r="R5402" s="41">
        <f t="shared" si="170"/>
        <v>1</v>
      </c>
      <c r="S5402" s="15">
        <v>1</v>
      </c>
      <c r="T5402" s="15"/>
      <c r="U5402" s="15"/>
      <c r="V5402" s="15">
        <v>1</v>
      </c>
      <c r="W5402" s="15">
        <v>1</v>
      </c>
      <c r="X5402" s="15">
        <v>1</v>
      </c>
      <c r="Y5402" s="41">
        <v>1</v>
      </c>
      <c r="Z5402" s="41">
        <v>1</v>
      </c>
      <c r="AA5402" s="15"/>
      <c r="AB5402" s="15"/>
      <c r="AC5402" s="15"/>
      <c r="AD5402" s="15"/>
      <c r="AE5402" s="15"/>
      <c r="AF5402" s="15"/>
      <c r="AG5402" s="15"/>
      <c r="AH5402" s="15"/>
      <c r="AI5402" s="15"/>
      <c r="AJ5402" s="15"/>
      <c r="AK5402" s="15"/>
      <c r="AL5402" s="15"/>
      <c r="AM5402" s="15"/>
      <c r="AN5402" s="15"/>
      <c r="AO5402" s="15"/>
      <c r="AP5402" s="15"/>
      <c r="AQ5402" s="15"/>
      <c r="AR5402" s="15"/>
      <c r="AS5402" s="15"/>
      <c r="AT5402" s="15"/>
      <c r="AU5402" s="15"/>
      <c r="AV5402" s="15"/>
      <c r="AW5402" s="15"/>
      <c r="AX5402" s="15"/>
      <c r="AY5402" s="10"/>
      <c r="AZ5402" s="10">
        <v>1</v>
      </c>
      <c r="BA5402" t="s">
        <v>31</v>
      </c>
      <c r="BB5402" t="s">
        <v>23</v>
      </c>
      <c r="BD5402" s="39" t="str">
        <f t="shared" si="169"/>
        <v>1500020782_ID-2820944514Gillette</v>
      </c>
    </row>
    <row r="5403" spans="2:59" ht="13.5" customHeight="1" x14ac:dyDescent="0.35">
      <c r="B5403" s="10" t="s">
        <v>17</v>
      </c>
      <c r="C5403" s="10" t="s">
        <v>2329</v>
      </c>
      <c r="D5403" s="10" t="s">
        <v>119</v>
      </c>
      <c r="E5403" s="10" t="s">
        <v>120</v>
      </c>
      <c r="F5403" s="10" t="s">
        <v>789</v>
      </c>
      <c r="G5403" s="137" t="s">
        <v>4674</v>
      </c>
      <c r="H5403" s="10">
        <v>0</v>
      </c>
      <c r="I5403" s="149" t="s">
        <v>956</v>
      </c>
      <c r="J5403" s="83" t="s">
        <v>19815</v>
      </c>
      <c r="K5403" s="10" t="s">
        <v>4362</v>
      </c>
      <c r="L5403" s="98">
        <f>IFERROR(VLOOKUP($F5403&amp;$C5403,Sales!$J:$W,9,0),0)</f>
        <v>0</v>
      </c>
      <c r="M5403" s="98">
        <f>IFERROR(VLOOKUP($F5403&amp;$C5403,Sales!$J:$W,10,0),0)</f>
        <v>1949145</v>
      </c>
      <c r="N5403" s="98">
        <f>IFERROR(VLOOKUP($F5403&amp;$C5403,Sales!$J:$W,11,0),0)</f>
        <v>5197720</v>
      </c>
      <c r="O5403" s="98">
        <f>IFERROR(VLOOKUP($F5403&amp;$C5403,Sales!$J:$W,12,0),0)</f>
        <v>18.333333333333332</v>
      </c>
      <c r="P5403" s="98">
        <f>IFERROR(VLOOKUP($F5403&amp;$C5403,Sales!$J:$W,13,0),0)</f>
        <v>2382288.3333333335</v>
      </c>
      <c r="Q5403" s="98">
        <f>IFERROR(VLOOKUP($F5403&amp;$C5403,Sales!$A:$H,7,0),0)</f>
        <v>0</v>
      </c>
      <c r="R5403" s="41">
        <f t="shared" si="170"/>
        <v>1</v>
      </c>
      <c r="S5403" s="15">
        <v>1</v>
      </c>
      <c r="T5403" s="15"/>
      <c r="U5403" s="15"/>
      <c r="V5403" s="15">
        <v>1</v>
      </c>
      <c r="W5403" s="15">
        <v>1</v>
      </c>
      <c r="X5403" s="15">
        <v>1</v>
      </c>
      <c r="Y5403" s="41">
        <v>1</v>
      </c>
      <c r="Z5403" s="41">
        <v>1</v>
      </c>
      <c r="AA5403" s="15"/>
      <c r="AB5403" s="15"/>
      <c r="AC5403" s="15"/>
      <c r="AD5403" s="15"/>
      <c r="AE5403" s="15"/>
      <c r="AF5403" s="15"/>
      <c r="AG5403" s="15"/>
      <c r="AH5403" s="15"/>
      <c r="AI5403" s="15"/>
      <c r="AJ5403" s="15"/>
      <c r="AK5403" s="15"/>
      <c r="AL5403" s="15"/>
      <c r="AM5403" s="15"/>
      <c r="AN5403" s="15"/>
      <c r="AO5403" s="15"/>
      <c r="AP5403" s="15"/>
      <c r="AQ5403" s="15"/>
      <c r="AR5403" s="15"/>
      <c r="AS5403" s="15"/>
      <c r="AT5403" s="15"/>
      <c r="AU5403" s="15"/>
      <c r="AV5403" s="15"/>
      <c r="AW5403" s="15"/>
      <c r="AX5403" s="15"/>
      <c r="AY5403" s="10"/>
      <c r="AZ5403" s="10">
        <v>1</v>
      </c>
      <c r="BA5403" t="s">
        <v>31</v>
      </c>
      <c r="BB5403" t="s">
        <v>23</v>
      </c>
      <c r="BD5403" s="39" t="str">
        <f t="shared" si="169"/>
        <v>GI720HBAC74HANID-118243Gillette</v>
      </c>
    </row>
    <row r="5404" spans="2:59" ht="13.5" customHeight="1" x14ac:dyDescent="0.35">
      <c r="B5404" s="10" t="s">
        <v>17</v>
      </c>
      <c r="C5404" s="10" t="s">
        <v>2329</v>
      </c>
      <c r="D5404" s="10" t="s">
        <v>119</v>
      </c>
      <c r="E5404" s="10" t="s">
        <v>120</v>
      </c>
      <c r="F5404" s="10" t="s">
        <v>2978</v>
      </c>
      <c r="G5404" s="137" t="s">
        <v>18404</v>
      </c>
      <c r="H5404" s="10">
        <v>0</v>
      </c>
      <c r="I5404" s="149" t="s">
        <v>6297</v>
      </c>
      <c r="J5404" s="83" t="s">
        <v>19816</v>
      </c>
      <c r="K5404" s="10" t="s">
        <v>6138</v>
      </c>
      <c r="L5404" s="98">
        <f>IFERROR(VLOOKUP($F5404&amp;$C5404,Sales!$J:$W,9,0),0)</f>
        <v>46130677.999999993</v>
      </c>
      <c r="M5404" s="98">
        <f>IFERROR(VLOOKUP($F5404&amp;$C5404,Sales!$J:$W,10,0),0)</f>
        <v>7609183.9999999991</v>
      </c>
      <c r="N5404" s="98">
        <f>IFERROR(VLOOKUP($F5404&amp;$C5404,Sales!$J:$W,11,0),0)</f>
        <v>0</v>
      </c>
      <c r="O5404" s="98">
        <f>IFERROR(VLOOKUP($F5404&amp;$C5404,Sales!$J:$W,12,0),0)</f>
        <v>37.666666666666664</v>
      </c>
      <c r="P5404" s="98">
        <f>IFERROR(VLOOKUP($F5404&amp;$C5404,Sales!$J:$W,13,0),0)</f>
        <v>17913287.333333332</v>
      </c>
      <c r="Q5404" s="98">
        <f>IFERROR(VLOOKUP($F5404&amp;$C5404,Sales!$A:$H,7,0),0)</f>
        <v>0</v>
      </c>
      <c r="R5404" s="41">
        <f t="shared" si="170"/>
        <v>1</v>
      </c>
      <c r="S5404" s="15">
        <v>1</v>
      </c>
      <c r="T5404" s="15"/>
      <c r="U5404" s="15"/>
      <c r="V5404" s="15">
        <v>1</v>
      </c>
      <c r="W5404" s="15">
        <v>1</v>
      </c>
      <c r="X5404" s="15">
        <v>1</v>
      </c>
      <c r="Y5404" s="41">
        <v>1</v>
      </c>
      <c r="Z5404" s="41">
        <v>1</v>
      </c>
      <c r="AA5404" s="15"/>
      <c r="AB5404" s="15"/>
      <c r="AC5404" s="15"/>
      <c r="AD5404" s="15"/>
      <c r="AE5404" s="15"/>
      <c r="AF5404" s="15"/>
      <c r="AG5404" s="15"/>
      <c r="AH5404" s="15"/>
      <c r="AI5404" s="15"/>
      <c r="AJ5404" s="15"/>
      <c r="AK5404" s="15"/>
      <c r="AL5404" s="15"/>
      <c r="AM5404" s="15"/>
      <c r="AN5404" s="15"/>
      <c r="AO5404" s="15"/>
      <c r="AP5404" s="15"/>
      <c r="AQ5404" s="15"/>
      <c r="AR5404" s="15"/>
      <c r="AS5404" s="15"/>
      <c r="AT5404" s="15"/>
      <c r="AU5404" s="15"/>
      <c r="AV5404" s="15"/>
      <c r="AW5404" s="15"/>
      <c r="AX5404" s="15"/>
      <c r="AY5404" s="10"/>
      <c r="AZ5404" s="10">
        <v>1</v>
      </c>
      <c r="BA5404" t="s">
        <v>31</v>
      </c>
      <c r="BB5404" t="s">
        <v>23</v>
      </c>
      <c r="BD5404" s="39" t="str">
        <f t="shared" si="169"/>
        <v>3205878361_ID-5604712498Gillette</v>
      </c>
    </row>
    <row r="5405" spans="2:59" ht="13.5" customHeight="1" x14ac:dyDescent="0.35">
      <c r="B5405" s="10" t="s">
        <v>17</v>
      </c>
      <c r="C5405" s="10" t="s">
        <v>2329</v>
      </c>
      <c r="D5405" s="10" t="s">
        <v>119</v>
      </c>
      <c r="E5405" s="10" t="s">
        <v>120</v>
      </c>
      <c r="F5405" s="10" t="s">
        <v>131</v>
      </c>
      <c r="G5405" s="137" t="s">
        <v>18405</v>
      </c>
      <c r="H5405" s="10">
        <v>0</v>
      </c>
      <c r="I5405" s="149" t="s">
        <v>132</v>
      </c>
      <c r="J5405" s="83" t="s">
        <v>19817</v>
      </c>
      <c r="K5405" s="10" t="s">
        <v>4358</v>
      </c>
      <c r="L5405" s="98">
        <f>IFERROR(VLOOKUP($F5405&amp;$C5405,Sales!$J:$W,9,0),0)</f>
        <v>0</v>
      </c>
      <c r="M5405" s="98">
        <f>IFERROR(VLOOKUP($F5405&amp;$C5405,Sales!$J:$W,10,0),0)</f>
        <v>2661139.9999999995</v>
      </c>
      <c r="N5405" s="98">
        <f>IFERROR(VLOOKUP($F5405&amp;$C5405,Sales!$J:$W,11,0),0)</f>
        <v>9580103.9999999981</v>
      </c>
      <c r="O5405" s="98">
        <f>IFERROR(VLOOKUP($F5405&amp;$C5405,Sales!$J:$W,12,0),0)</f>
        <v>30.666666666666668</v>
      </c>
      <c r="P5405" s="98">
        <f>IFERROR(VLOOKUP($F5405&amp;$C5405,Sales!$J:$W,13,0),0)</f>
        <v>4080414.666666666</v>
      </c>
      <c r="Q5405" s="98">
        <f>IFERROR(VLOOKUP($F5405&amp;$C5405,Sales!$A:$H,7,0),0)</f>
        <v>0</v>
      </c>
      <c r="R5405" s="41">
        <f t="shared" si="170"/>
        <v>1</v>
      </c>
      <c r="S5405" s="15">
        <v>1</v>
      </c>
      <c r="T5405" s="15"/>
      <c r="U5405" s="15"/>
      <c r="V5405" s="15">
        <v>1</v>
      </c>
      <c r="W5405" s="15">
        <v>1</v>
      </c>
      <c r="X5405" s="15">
        <v>1</v>
      </c>
      <c r="Y5405" s="41">
        <v>1</v>
      </c>
      <c r="Z5405" s="41">
        <v>1</v>
      </c>
      <c r="AA5405" s="15"/>
      <c r="AB5405" s="15"/>
      <c r="AC5405" s="15"/>
      <c r="AD5405" s="15"/>
      <c r="AE5405" s="15"/>
      <c r="AF5405" s="15"/>
      <c r="AG5405" s="15"/>
      <c r="AH5405" s="15"/>
      <c r="AI5405" s="15"/>
      <c r="AJ5405" s="15"/>
      <c r="AK5405" s="15"/>
      <c r="AL5405" s="15"/>
      <c r="AM5405" s="15"/>
      <c r="AN5405" s="15"/>
      <c r="AO5405" s="15"/>
      <c r="AP5405" s="15"/>
      <c r="AQ5405" s="15"/>
      <c r="AR5405" s="15"/>
      <c r="AS5405" s="15"/>
      <c r="AT5405" s="15"/>
      <c r="AU5405" s="15"/>
      <c r="AV5405" s="15"/>
      <c r="AW5405" s="15"/>
      <c r="AX5405" s="15"/>
      <c r="AY5405" s="10"/>
      <c r="AZ5405" s="10">
        <v>1</v>
      </c>
      <c r="BA5405" t="s">
        <v>31</v>
      </c>
      <c r="BB5405" t="s">
        <v>23</v>
      </c>
      <c r="BD5405" s="39" t="str">
        <f t="shared" ref="BD5405:BD5468" si="171">G5405&amp;D5405</f>
        <v>GI720HBAC74FANID-118241Gillette</v>
      </c>
    </row>
    <row r="5406" spans="2:59" ht="13.5" customHeight="1" x14ac:dyDescent="0.35">
      <c r="B5406" s="10" t="s">
        <v>17</v>
      </c>
      <c r="C5406" s="10" t="s">
        <v>2329</v>
      </c>
      <c r="D5406" s="10" t="s">
        <v>119</v>
      </c>
      <c r="E5406" s="10" t="s">
        <v>120</v>
      </c>
      <c r="F5406" s="10" t="s">
        <v>2975</v>
      </c>
      <c r="G5406" s="137" t="s">
        <v>18406</v>
      </c>
      <c r="H5406" s="10">
        <v>0</v>
      </c>
      <c r="I5406" s="149" t="s">
        <v>6301</v>
      </c>
      <c r="J5406" s="10" t="s">
        <v>19818</v>
      </c>
      <c r="K5406" s="10" t="s">
        <v>6145</v>
      </c>
      <c r="L5406" s="98">
        <f>IFERROR(VLOOKUP($F5406&amp;$C5406,Sales!$J:$W,9,0),0)</f>
        <v>9580103.9999999981</v>
      </c>
      <c r="M5406" s="98">
        <f>IFERROR(VLOOKUP($F5406&amp;$C5406,Sales!$J:$W,10,0),0)</f>
        <v>9580103.9999999981</v>
      </c>
      <c r="N5406" s="98">
        <f>IFERROR(VLOOKUP($F5406&amp;$C5406,Sales!$J:$W,11,0),0)</f>
        <v>25280830</v>
      </c>
      <c r="O5406" s="98">
        <f>IFERROR(VLOOKUP($F5406&amp;$C5406,Sales!$J:$W,12,0),0)</f>
        <v>55.666666666666664</v>
      </c>
      <c r="P5406" s="98">
        <f>IFERROR(VLOOKUP($F5406&amp;$C5406,Sales!$J:$W,13,0),0)</f>
        <v>14813679.333333334</v>
      </c>
      <c r="Q5406" s="98">
        <f>IFERROR(VLOOKUP($F5406&amp;$C5406,Sales!$A:$H,7,0),0)</f>
        <v>0</v>
      </c>
      <c r="R5406" s="41">
        <f t="shared" si="170"/>
        <v>1</v>
      </c>
      <c r="S5406" s="15">
        <v>1</v>
      </c>
      <c r="T5406" s="15"/>
      <c r="U5406" s="15"/>
      <c r="V5406" s="15">
        <v>1</v>
      </c>
      <c r="W5406" s="15">
        <v>1</v>
      </c>
      <c r="X5406" s="15">
        <v>1</v>
      </c>
      <c r="Y5406" s="41">
        <v>1</v>
      </c>
      <c r="Z5406" s="41">
        <v>1</v>
      </c>
      <c r="AA5406" s="15"/>
      <c r="AB5406" s="15"/>
      <c r="AC5406" s="15"/>
      <c r="AD5406" s="15"/>
      <c r="AE5406" s="15"/>
      <c r="AF5406" s="15"/>
      <c r="AG5406" s="15"/>
      <c r="AH5406" s="15"/>
      <c r="AI5406" s="15"/>
      <c r="AJ5406" s="15"/>
      <c r="AK5406" s="15"/>
      <c r="AL5406" s="15"/>
      <c r="AM5406" s="15"/>
      <c r="AN5406" s="15"/>
      <c r="AO5406" s="15"/>
      <c r="AP5406" s="15"/>
      <c r="AQ5406" s="15"/>
      <c r="AR5406" s="15"/>
      <c r="AS5406" s="15"/>
      <c r="AT5406" s="15"/>
      <c r="AU5406" s="15"/>
      <c r="AV5406" s="15"/>
      <c r="AW5406" s="15"/>
      <c r="AX5406" s="15"/>
      <c r="AY5406" s="10"/>
      <c r="AZ5406" s="10">
        <v>1</v>
      </c>
      <c r="BA5406" t="s">
        <v>31</v>
      </c>
      <c r="BB5406" t="s">
        <v>23</v>
      </c>
      <c r="BD5406" s="39" t="str">
        <f t="shared" si="171"/>
        <v>3205868476_ID-5604676945Gillette</v>
      </c>
    </row>
    <row r="5407" spans="2:59" ht="13.5" customHeight="1" x14ac:dyDescent="0.35">
      <c r="B5407" s="10" t="s">
        <v>17</v>
      </c>
      <c r="C5407" s="10" t="s">
        <v>2329</v>
      </c>
      <c r="D5407" s="10" t="s">
        <v>119</v>
      </c>
      <c r="E5407" s="10" t="s">
        <v>120</v>
      </c>
      <c r="F5407" s="10" t="s">
        <v>133</v>
      </c>
      <c r="G5407" s="137" t="s">
        <v>18407</v>
      </c>
      <c r="H5407" s="10">
        <v>0</v>
      </c>
      <c r="I5407" s="149" t="s">
        <v>134</v>
      </c>
      <c r="J5407" s="83" t="s">
        <v>19819</v>
      </c>
      <c r="K5407" s="10" t="s">
        <v>4359</v>
      </c>
      <c r="L5407" s="98">
        <f>IFERROR(VLOOKUP($F5407&amp;$C5407,Sales!$J:$W,9,0),0)</f>
        <v>0</v>
      </c>
      <c r="M5407" s="98">
        <f>IFERROR(VLOOKUP($F5407&amp;$C5407,Sales!$J:$W,10,0),0)</f>
        <v>0</v>
      </c>
      <c r="N5407" s="98">
        <f>IFERROR(VLOOKUP($F5407&amp;$C5407,Sales!$J:$W,11,0),0)</f>
        <v>0</v>
      </c>
      <c r="O5407" s="98">
        <f>IFERROR(VLOOKUP($F5407&amp;$C5407,Sales!$J:$W,12,0),0)</f>
        <v>0</v>
      </c>
      <c r="P5407" s="98">
        <f>IFERROR(VLOOKUP($F5407&amp;$C5407,Sales!$J:$W,13,0),0)</f>
        <v>0</v>
      </c>
      <c r="Q5407" s="98">
        <f>IFERROR(VLOOKUP($F5407&amp;$C5407,Sales!$A:$H,7,0),0)</f>
        <v>0</v>
      </c>
      <c r="R5407" s="41">
        <f t="shared" si="170"/>
        <v>1</v>
      </c>
      <c r="S5407" s="15">
        <v>1</v>
      </c>
      <c r="T5407" s="15"/>
      <c r="U5407" s="15"/>
      <c r="V5407" s="15">
        <v>1</v>
      </c>
      <c r="W5407" s="15">
        <v>1</v>
      </c>
      <c r="X5407" s="15">
        <v>1</v>
      </c>
      <c r="Y5407" s="41">
        <v>1</v>
      </c>
      <c r="Z5407" s="41">
        <v>1</v>
      </c>
      <c r="AA5407" s="15"/>
      <c r="AB5407" s="15"/>
      <c r="AC5407" s="15"/>
      <c r="AD5407" s="15"/>
      <c r="AE5407" s="15"/>
      <c r="AF5407" s="15"/>
      <c r="AG5407" s="15"/>
      <c r="AH5407" s="15"/>
      <c r="AI5407" s="15"/>
      <c r="AJ5407" s="15"/>
      <c r="AK5407" s="15"/>
      <c r="AL5407" s="15"/>
      <c r="AM5407" s="15"/>
      <c r="AN5407" s="15"/>
      <c r="AO5407" s="15"/>
      <c r="AP5407" s="15"/>
      <c r="AQ5407" s="15"/>
      <c r="AR5407" s="15"/>
      <c r="AS5407" s="15"/>
      <c r="AT5407" s="15"/>
      <c r="AU5407" s="15"/>
      <c r="AV5407" s="15"/>
      <c r="AW5407" s="15"/>
      <c r="AX5407" s="15"/>
      <c r="AY5407" s="10"/>
      <c r="AZ5407" s="10">
        <v>1</v>
      </c>
      <c r="BA5407" t="s">
        <v>31</v>
      </c>
      <c r="BB5407" t="s">
        <v>23</v>
      </c>
      <c r="BD5407" s="39" t="str">
        <f t="shared" si="171"/>
        <v>1500050259_ID-2820924664Gillette</v>
      </c>
    </row>
    <row r="5408" spans="2:59" ht="13.5" customHeight="1" x14ac:dyDescent="0.35">
      <c r="B5408" s="10" t="s">
        <v>17</v>
      </c>
      <c r="C5408" s="10" t="s">
        <v>2329</v>
      </c>
      <c r="D5408" s="10" t="s">
        <v>119</v>
      </c>
      <c r="E5408" s="10" t="s">
        <v>120</v>
      </c>
      <c r="F5408" s="10" t="s">
        <v>170</v>
      </c>
      <c r="G5408" s="137" t="s">
        <v>2419</v>
      </c>
      <c r="H5408" s="10">
        <v>0</v>
      </c>
      <c r="I5408" s="149" t="s">
        <v>171</v>
      </c>
      <c r="J5408" s="83" t="s">
        <v>19820</v>
      </c>
      <c r="K5408" s="10" t="s">
        <v>4356</v>
      </c>
      <c r="L5408" s="98">
        <f>IFERROR(VLOOKUP($F5408&amp;$C5408,Sales!$J:$W,9,0),0)</f>
        <v>0</v>
      </c>
      <c r="M5408" s="98">
        <f>IFERROR(VLOOKUP($F5408&amp;$C5408,Sales!$J:$W,10,0),0)</f>
        <v>2073899.9999999998</v>
      </c>
      <c r="N5408" s="98">
        <f>IFERROR(VLOOKUP($F5408&amp;$C5408,Sales!$J:$W,11,0),0)</f>
        <v>0</v>
      </c>
      <c r="O5408" s="98">
        <f>IFERROR(VLOOKUP($F5408&amp;$C5408,Sales!$J:$W,12,0),0)</f>
        <v>20</v>
      </c>
      <c r="P5408" s="98">
        <f>IFERROR(VLOOKUP($F5408&amp;$C5408,Sales!$J:$W,13,0),0)</f>
        <v>691299.99999999988</v>
      </c>
      <c r="Q5408" s="98">
        <f>IFERROR(VLOOKUP($F5408&amp;$C5408,Sales!$A:$H,7,0),0)</f>
        <v>0</v>
      </c>
      <c r="R5408" s="41">
        <f t="shared" si="170"/>
        <v>1</v>
      </c>
      <c r="S5408" s="15">
        <v>1</v>
      </c>
      <c r="T5408" s="15"/>
      <c r="U5408" s="15"/>
      <c r="V5408" s="15">
        <v>1</v>
      </c>
      <c r="W5408" s="15">
        <v>1</v>
      </c>
      <c r="X5408" s="15">
        <v>1</v>
      </c>
      <c r="Y5408" s="41">
        <v>1</v>
      </c>
      <c r="Z5408" s="41">
        <v>1</v>
      </c>
      <c r="AA5408" s="15"/>
      <c r="AB5408" s="15"/>
      <c r="AC5408" s="15"/>
      <c r="AD5408" s="15"/>
      <c r="AE5408" s="15"/>
      <c r="AF5408" s="15"/>
      <c r="AG5408" s="15"/>
      <c r="AH5408" s="15"/>
      <c r="AI5408" s="15"/>
      <c r="AJ5408" s="15"/>
      <c r="AK5408" s="15"/>
      <c r="AL5408" s="15"/>
      <c r="AM5408" s="15"/>
      <c r="AN5408" s="15"/>
      <c r="AO5408" s="15"/>
      <c r="AP5408" s="15"/>
      <c r="AQ5408" s="15"/>
      <c r="AR5408" s="15"/>
      <c r="AS5408" s="15"/>
      <c r="AT5408" s="15"/>
      <c r="AU5408" s="15"/>
      <c r="AV5408" s="15"/>
      <c r="AW5408" s="15"/>
      <c r="AX5408" s="82"/>
      <c r="AY5408" s="10"/>
      <c r="AZ5408" s="10">
        <v>1</v>
      </c>
      <c r="BA5408" t="s">
        <v>31</v>
      </c>
      <c r="BB5408" t="s">
        <v>23</v>
      </c>
      <c r="BD5408" s="39" t="str">
        <f t="shared" si="171"/>
        <v>GI720HB57PZAANID-49417Gillette</v>
      </c>
    </row>
    <row r="5409" spans="2:60" ht="13.5" customHeight="1" x14ac:dyDescent="0.35">
      <c r="B5409" s="10" t="s">
        <v>17</v>
      </c>
      <c r="C5409" s="10" t="s">
        <v>2329</v>
      </c>
      <c r="D5409" s="10" t="s">
        <v>119</v>
      </c>
      <c r="E5409" s="10" t="s">
        <v>120</v>
      </c>
      <c r="F5409" s="10" t="s">
        <v>2977</v>
      </c>
      <c r="G5409" s="137" t="s">
        <v>18408</v>
      </c>
      <c r="H5409" s="10">
        <v>0</v>
      </c>
      <c r="I5409" s="149" t="s">
        <v>6304</v>
      </c>
      <c r="J5409" s="83" t="s">
        <v>19821</v>
      </c>
      <c r="K5409" s="10" t="s">
        <v>18409</v>
      </c>
      <c r="L5409" s="98">
        <f>IFERROR(VLOOKUP($F5409&amp;$C5409,Sales!$J:$W,9,0),0)</f>
        <v>28205040</v>
      </c>
      <c r="M5409" s="98">
        <f>IFERROR(VLOOKUP($F5409&amp;$C5409,Sales!$J:$W,10,0),0)</f>
        <v>3318239.9999999995</v>
      </c>
      <c r="N5409" s="98">
        <f>IFERROR(VLOOKUP($F5409&amp;$C5409,Sales!$J:$W,11,0),0)</f>
        <v>59175280</v>
      </c>
      <c r="O5409" s="98">
        <f>IFERROR(VLOOKUP($F5409&amp;$C5409,Sales!$J:$W,12,0),0)</f>
        <v>437.33333333333331</v>
      </c>
      <c r="P5409" s="98">
        <f>IFERROR(VLOOKUP($F5409&amp;$C5409,Sales!$J:$W,13,0),0)</f>
        <v>30232853.333333332</v>
      </c>
      <c r="Q5409" s="98">
        <f>IFERROR(VLOOKUP($F5409&amp;$C5409,Sales!$A:$H,7,0),0)</f>
        <v>0</v>
      </c>
      <c r="R5409" s="41">
        <f t="shared" si="170"/>
        <v>1</v>
      </c>
      <c r="S5409" s="15">
        <v>1</v>
      </c>
      <c r="T5409" s="15"/>
      <c r="U5409" s="15"/>
      <c r="V5409" s="15">
        <v>1</v>
      </c>
      <c r="W5409" s="15">
        <v>1</v>
      </c>
      <c r="X5409" s="15">
        <v>1</v>
      </c>
      <c r="Y5409" s="41">
        <v>1</v>
      </c>
      <c r="Z5409" s="41">
        <v>1</v>
      </c>
      <c r="AA5409" s="15"/>
      <c r="AB5409" s="15"/>
      <c r="AC5409" s="15"/>
      <c r="AD5409" s="15"/>
      <c r="AE5409" s="15"/>
      <c r="AF5409" s="15"/>
      <c r="AG5409" s="15"/>
      <c r="AH5409" s="15"/>
      <c r="AI5409" s="15"/>
      <c r="AJ5409" s="15"/>
      <c r="AK5409" s="15"/>
      <c r="AL5409" s="15"/>
      <c r="AM5409" s="15"/>
      <c r="AN5409" s="15"/>
      <c r="AO5409" s="15"/>
      <c r="AP5409" s="15"/>
      <c r="AQ5409" s="15"/>
      <c r="AR5409" s="15"/>
      <c r="AS5409" s="15"/>
      <c r="AT5409" s="15"/>
      <c r="AU5409" s="15"/>
      <c r="AV5409" s="15"/>
      <c r="AW5409" s="15"/>
      <c r="AX5409" s="15"/>
      <c r="AY5409" s="10"/>
      <c r="AZ5409" s="10">
        <v>1</v>
      </c>
      <c r="BA5409" t="s">
        <v>31</v>
      </c>
      <c r="BB5409" t="s">
        <v>23</v>
      </c>
      <c r="BD5409" s="39" t="str">
        <f t="shared" si="171"/>
        <v>3205830860_ID-5604718381Gillette</v>
      </c>
    </row>
    <row r="5410" spans="2:60" ht="13.5" customHeight="1" x14ac:dyDescent="0.35">
      <c r="B5410" s="10" t="s">
        <v>17</v>
      </c>
      <c r="C5410" s="10" t="s">
        <v>2329</v>
      </c>
      <c r="D5410" s="10" t="s">
        <v>3622</v>
      </c>
      <c r="E5410" s="10" t="s">
        <v>3623</v>
      </c>
      <c r="F5410" s="10" t="s">
        <v>940</v>
      </c>
      <c r="G5410" s="137" t="s">
        <v>18410</v>
      </c>
      <c r="H5410" s="10">
        <v>0</v>
      </c>
      <c r="I5410" s="149" t="s">
        <v>941</v>
      </c>
      <c r="J5410" s="83" t="s">
        <v>19822</v>
      </c>
      <c r="K5410" s="10" t="s">
        <v>4353</v>
      </c>
      <c r="L5410" s="98">
        <f>IFERROR(VLOOKUP($F5410&amp;$C5410,Sales!$J:$W,9,0),0)</f>
        <v>1411200</v>
      </c>
      <c r="M5410" s="98">
        <f>IFERROR(VLOOKUP($F5410&amp;$C5410,Sales!$J:$W,10,0),0)</f>
        <v>0</v>
      </c>
      <c r="N5410" s="98">
        <f>IFERROR(VLOOKUP($F5410&amp;$C5410,Sales!$J:$W,11,0),0)</f>
        <v>0</v>
      </c>
      <c r="O5410" s="98">
        <f>IFERROR(VLOOKUP($F5410&amp;$C5410,Sales!$J:$W,12,0),0)</f>
        <v>32</v>
      </c>
      <c r="P5410" s="98">
        <f>IFERROR(VLOOKUP($F5410&amp;$C5410,Sales!$J:$W,13,0),0)</f>
        <v>470400</v>
      </c>
      <c r="Q5410" s="98">
        <f>IFERROR(VLOOKUP($F5410&amp;$C5410,Sales!$A:$H,7,0),0)</f>
        <v>0</v>
      </c>
      <c r="R5410" s="41" t="str">
        <f t="shared" si="170"/>
        <v>ERROR</v>
      </c>
      <c r="S5410" s="15"/>
      <c r="T5410" s="15"/>
      <c r="U5410" s="15"/>
      <c r="V5410" s="15"/>
      <c r="W5410" s="15"/>
      <c r="X5410" s="15"/>
      <c r="Y5410" s="41"/>
      <c r="Z5410" s="41"/>
      <c r="AA5410" s="41"/>
      <c r="AB5410" s="15"/>
      <c r="AC5410" s="15"/>
      <c r="AD5410" s="15"/>
      <c r="AE5410" s="15"/>
      <c r="AF5410" s="15"/>
      <c r="AG5410" s="15"/>
      <c r="AH5410" s="15"/>
      <c r="AI5410" s="15"/>
      <c r="AJ5410" s="41"/>
      <c r="AK5410" s="15"/>
      <c r="AL5410" s="15"/>
      <c r="AM5410" s="15"/>
      <c r="AN5410" s="15"/>
      <c r="AO5410" s="15"/>
      <c r="AP5410" s="15"/>
      <c r="AQ5410" s="15"/>
      <c r="AR5410" s="15"/>
      <c r="AS5410" s="15"/>
      <c r="AT5410" s="15"/>
      <c r="AU5410" s="15"/>
      <c r="AV5410" s="15"/>
      <c r="AW5410" s="15"/>
      <c r="AX5410" s="82"/>
      <c r="AY5410" s="10"/>
      <c r="AZ5410" s="10">
        <v>1</v>
      </c>
      <c r="BA5410" t="s">
        <v>31</v>
      </c>
      <c r="BB5410" t="s">
        <v>88</v>
      </c>
      <c r="BD5410" s="39" t="str">
        <f t="shared" si="171"/>
        <v>961176696_ID-1449452001Venus</v>
      </c>
    </row>
    <row r="5411" spans="2:60" ht="13.5" customHeight="1" x14ac:dyDescent="0.35">
      <c r="B5411" s="10" t="s">
        <v>17</v>
      </c>
      <c r="C5411" s="10" t="s">
        <v>2329</v>
      </c>
      <c r="D5411" s="10" t="s">
        <v>3622</v>
      </c>
      <c r="E5411" s="10" t="s">
        <v>3623</v>
      </c>
      <c r="F5411" s="10" t="s">
        <v>955</v>
      </c>
      <c r="G5411" s="137" t="s">
        <v>18411</v>
      </c>
      <c r="H5411" s="10">
        <v>0</v>
      </c>
      <c r="I5411" s="149" t="s">
        <v>1777</v>
      </c>
      <c r="J5411" s="83" t="s">
        <v>19823</v>
      </c>
      <c r="K5411" s="10" t="s">
        <v>4418</v>
      </c>
      <c r="L5411" s="98">
        <f>IFERROR(VLOOKUP($F5411&amp;$C5411,Sales!$J:$W,9,0),0)</f>
        <v>0</v>
      </c>
      <c r="M5411" s="98">
        <f>IFERROR(VLOOKUP($F5411&amp;$C5411,Sales!$J:$W,10,0),0)</f>
        <v>0</v>
      </c>
      <c r="N5411" s="98">
        <f>IFERROR(VLOOKUP($F5411&amp;$C5411,Sales!$J:$W,11,0),0)</f>
        <v>0</v>
      </c>
      <c r="O5411" s="98">
        <f>IFERROR(VLOOKUP($F5411&amp;$C5411,Sales!$J:$W,12,0),0)</f>
        <v>0</v>
      </c>
      <c r="P5411" s="98">
        <f>IFERROR(VLOOKUP($F5411&amp;$C5411,Sales!$J:$W,13,0),0)</f>
        <v>0</v>
      </c>
      <c r="Q5411" s="98">
        <f>IFERROR(VLOOKUP($F5411&amp;$C5411,Sales!$A:$H,7,0),0)</f>
        <v>0</v>
      </c>
      <c r="R5411" s="41">
        <f t="shared" si="170"/>
        <v>1</v>
      </c>
      <c r="S5411" s="15">
        <v>1</v>
      </c>
      <c r="T5411" s="15"/>
      <c r="U5411" s="15"/>
      <c r="V5411" s="15">
        <v>1</v>
      </c>
      <c r="W5411" s="15">
        <v>1</v>
      </c>
      <c r="X5411" s="15">
        <v>1</v>
      </c>
      <c r="Y5411" s="41">
        <v>1</v>
      </c>
      <c r="Z5411" s="41">
        <v>1</v>
      </c>
      <c r="AA5411" s="15"/>
      <c r="AB5411" s="15"/>
      <c r="AC5411" s="15"/>
      <c r="AD5411" s="15"/>
      <c r="AE5411" s="15"/>
      <c r="AF5411" s="15"/>
      <c r="AG5411" s="15"/>
      <c r="AH5411" s="15"/>
      <c r="AI5411" s="15"/>
      <c r="AJ5411" s="15"/>
      <c r="AK5411" s="15"/>
      <c r="AL5411" s="15"/>
      <c r="AM5411" s="15"/>
      <c r="AN5411" s="15"/>
      <c r="AO5411" s="15"/>
      <c r="AP5411" s="15"/>
      <c r="AQ5411" s="15"/>
      <c r="AR5411" s="15"/>
      <c r="AS5411" s="15"/>
      <c r="AT5411" s="15"/>
      <c r="AU5411" s="15"/>
      <c r="AV5411" s="15"/>
      <c r="AW5411" s="15"/>
      <c r="AX5411" s="82"/>
      <c r="AY5411" s="10"/>
      <c r="AZ5411" s="10">
        <v>1</v>
      </c>
      <c r="BA5411" t="s">
        <v>31</v>
      </c>
      <c r="BB5411" t="s">
        <v>23</v>
      </c>
      <c r="BD5411" s="39" t="str">
        <f t="shared" si="171"/>
        <v>963184888_ID-1452240084Venus</v>
      </c>
    </row>
    <row r="5412" spans="2:60" ht="13.5" customHeight="1" x14ac:dyDescent="0.35">
      <c r="B5412" s="10" t="s">
        <v>17</v>
      </c>
      <c r="C5412" s="10" t="s">
        <v>2329</v>
      </c>
      <c r="D5412" s="10" t="s">
        <v>119</v>
      </c>
      <c r="E5412" s="10" t="s">
        <v>120</v>
      </c>
      <c r="F5412" s="10" t="s">
        <v>137</v>
      </c>
      <c r="G5412" s="137" t="s">
        <v>2424</v>
      </c>
      <c r="H5412" s="10">
        <v>0</v>
      </c>
      <c r="I5412" s="149" t="s">
        <v>138</v>
      </c>
      <c r="J5412" s="83" t="s">
        <v>19824</v>
      </c>
      <c r="K5412" s="10" t="s">
        <v>4364</v>
      </c>
      <c r="L5412" s="98">
        <f>IFERROR(VLOOKUP($F5412&amp;$C5412,Sales!$J:$W,9,0),0)</f>
        <v>5704847.9999999981</v>
      </c>
      <c r="M5412" s="98">
        <f>IFERROR(VLOOKUP($F5412&amp;$C5412,Sales!$J:$W,10,0),0)</f>
        <v>3803231.9999999991</v>
      </c>
      <c r="N5412" s="98">
        <f>IFERROR(VLOOKUP($F5412&amp;$C5412,Sales!$J:$W,11,0),0)</f>
        <v>17114544</v>
      </c>
      <c r="O5412" s="98">
        <f>IFERROR(VLOOKUP($F5412&amp;$C5412,Sales!$J:$W,12,0),0)</f>
        <v>74.666666666666671</v>
      </c>
      <c r="P5412" s="98">
        <f>IFERROR(VLOOKUP($F5412&amp;$C5412,Sales!$J:$W,13,0),0)</f>
        <v>8874207.9999999981</v>
      </c>
      <c r="Q5412" s="98">
        <f>IFERROR(VLOOKUP($F5412&amp;$C5412,Sales!$A:$H,7,0),0)</f>
        <v>0</v>
      </c>
      <c r="R5412" s="41">
        <f t="shared" si="170"/>
        <v>1</v>
      </c>
      <c r="S5412" s="15">
        <v>1</v>
      </c>
      <c r="T5412" s="15"/>
      <c r="U5412" s="15"/>
      <c r="V5412" s="15">
        <v>1</v>
      </c>
      <c r="W5412" s="15">
        <v>1</v>
      </c>
      <c r="X5412" s="15">
        <v>1</v>
      </c>
      <c r="Y5412" s="41">
        <v>1</v>
      </c>
      <c r="Z5412" s="41">
        <v>1</v>
      </c>
      <c r="AA5412" s="15"/>
      <c r="AB5412" s="15"/>
      <c r="AC5412" s="15"/>
      <c r="AD5412" s="15"/>
      <c r="AE5412" s="15"/>
      <c r="AF5412" s="15"/>
      <c r="AG5412" s="15"/>
      <c r="AH5412" s="15"/>
      <c r="AI5412" s="15"/>
      <c r="AJ5412" s="15"/>
      <c r="AK5412" s="15"/>
      <c r="AL5412" s="15"/>
      <c r="AM5412" s="15"/>
      <c r="AN5412" s="15"/>
      <c r="AO5412" s="15"/>
      <c r="AP5412" s="15"/>
      <c r="AQ5412" s="15"/>
      <c r="AR5412" s="15"/>
      <c r="AS5412" s="15"/>
      <c r="AT5412" s="15"/>
      <c r="AU5412" s="15"/>
      <c r="AV5412" s="15"/>
      <c r="AW5412" s="15"/>
      <c r="AX5412" s="82"/>
      <c r="AY5412" s="10"/>
      <c r="AZ5412" s="10">
        <v>1</v>
      </c>
      <c r="BA5412" t="s">
        <v>31</v>
      </c>
      <c r="BB5412" t="s">
        <v>23</v>
      </c>
      <c r="BD5412" s="39" t="str">
        <f t="shared" si="171"/>
        <v>GI720HBBSM4OANID-2118115Gillette</v>
      </c>
    </row>
    <row r="5413" spans="2:60" ht="13.5" customHeight="1" x14ac:dyDescent="0.35">
      <c r="B5413" s="10" t="s">
        <v>17</v>
      </c>
      <c r="C5413" s="10" t="s">
        <v>2329</v>
      </c>
      <c r="D5413" s="10" t="s">
        <v>119</v>
      </c>
      <c r="E5413" s="10" t="s">
        <v>120</v>
      </c>
      <c r="F5413" s="10" t="s">
        <v>141</v>
      </c>
      <c r="G5413" s="137" t="s">
        <v>2421</v>
      </c>
      <c r="H5413" s="10">
        <v>0</v>
      </c>
      <c r="I5413" s="149" t="s">
        <v>142</v>
      </c>
      <c r="J5413" s="83" t="s">
        <v>19825</v>
      </c>
      <c r="K5413" s="10" t="s">
        <v>18412</v>
      </c>
      <c r="L5413" s="98">
        <f>IFERROR(VLOOKUP($F5413&amp;$C5413,Sales!$J:$W,9,0),0)</f>
        <v>0</v>
      </c>
      <c r="M5413" s="98">
        <f>IFERROR(VLOOKUP($F5413&amp;$C5413,Sales!$J:$W,10,0),0)</f>
        <v>0</v>
      </c>
      <c r="N5413" s="98">
        <f>IFERROR(VLOOKUP($F5413&amp;$C5413,Sales!$J:$W,11,0),0)</f>
        <v>0</v>
      </c>
      <c r="O5413" s="98">
        <f>IFERROR(VLOOKUP($F5413&amp;$C5413,Sales!$J:$W,12,0),0)</f>
        <v>0</v>
      </c>
      <c r="P5413" s="98">
        <f>IFERROR(VLOOKUP($F5413&amp;$C5413,Sales!$J:$W,13,0),0)</f>
        <v>0</v>
      </c>
      <c r="Q5413" s="98">
        <f>IFERROR(VLOOKUP($F5413&amp;$C5413,Sales!$A:$H,7,0),0)</f>
        <v>0</v>
      </c>
      <c r="R5413" s="41">
        <f t="shared" si="170"/>
        <v>1</v>
      </c>
      <c r="S5413" s="15">
        <v>1</v>
      </c>
      <c r="T5413" s="15"/>
      <c r="U5413" s="15"/>
      <c r="V5413" s="15">
        <v>1</v>
      </c>
      <c r="W5413" s="15">
        <v>1</v>
      </c>
      <c r="X5413" s="15">
        <v>1</v>
      </c>
      <c r="Y5413" s="41">
        <v>1</v>
      </c>
      <c r="Z5413" s="41">
        <v>1</v>
      </c>
      <c r="AA5413" s="15"/>
      <c r="AB5413" s="15"/>
      <c r="AC5413" s="15"/>
      <c r="AD5413" s="15"/>
      <c r="AE5413" s="15"/>
      <c r="AF5413" s="15"/>
      <c r="AG5413" s="15"/>
      <c r="AH5413" s="15"/>
      <c r="AI5413" s="15"/>
      <c r="AJ5413" s="15"/>
      <c r="AK5413" s="15"/>
      <c r="AL5413" s="15"/>
      <c r="AM5413" s="15"/>
      <c r="AN5413" s="15"/>
      <c r="AO5413" s="15"/>
      <c r="AP5413" s="15"/>
      <c r="AQ5413" s="15"/>
      <c r="AR5413" s="15"/>
      <c r="AS5413" s="15"/>
      <c r="AT5413" s="15"/>
      <c r="AU5413" s="15"/>
      <c r="AV5413" s="15"/>
      <c r="AW5413" s="15"/>
      <c r="AX5413" s="82"/>
      <c r="AY5413" s="10"/>
      <c r="AZ5413" s="10">
        <v>1</v>
      </c>
      <c r="BA5413" t="s">
        <v>31</v>
      </c>
      <c r="BB5413" t="s">
        <v>23</v>
      </c>
      <c r="BD5413" s="39" t="str">
        <f t="shared" si="171"/>
        <v>GI720HBAA5YQMCANID-12654917Gillette</v>
      </c>
    </row>
    <row r="5414" spans="2:60" ht="13.5" customHeight="1" x14ac:dyDescent="0.35">
      <c r="B5414" s="10" t="s">
        <v>17</v>
      </c>
      <c r="C5414" s="10" t="s">
        <v>2329</v>
      </c>
      <c r="D5414" s="10" t="s">
        <v>119</v>
      </c>
      <c r="E5414" s="10" t="s">
        <v>120</v>
      </c>
      <c r="F5414" s="10" t="s">
        <v>4081</v>
      </c>
      <c r="G5414" s="137" t="s">
        <v>18413</v>
      </c>
      <c r="H5414" s="10">
        <v>0</v>
      </c>
      <c r="I5414" s="149" t="s">
        <v>6184</v>
      </c>
      <c r="J5414" s="181" t="s">
        <v>19826</v>
      </c>
      <c r="K5414" s="10" t="s">
        <v>6315</v>
      </c>
      <c r="L5414" s="98">
        <f>IFERROR(VLOOKUP($F5414&amp;$C5414,Sales!$J:$W,9,0),0)</f>
        <v>0</v>
      </c>
      <c r="M5414" s="98">
        <f>IFERROR(VLOOKUP($F5414&amp;$C5414,Sales!$J:$W,10,0),0)</f>
        <v>0</v>
      </c>
      <c r="N5414" s="98">
        <f>IFERROR(VLOOKUP($F5414&amp;$C5414,Sales!$J:$W,11,0),0)</f>
        <v>0</v>
      </c>
      <c r="O5414" s="98">
        <f>IFERROR(VLOOKUP($F5414&amp;$C5414,Sales!$J:$W,12,0),0)</f>
        <v>0</v>
      </c>
      <c r="P5414" s="98">
        <f>IFERROR(VLOOKUP($F5414&amp;$C5414,Sales!$J:$W,13,0),0)</f>
        <v>0</v>
      </c>
      <c r="Q5414" s="98">
        <f>IFERROR(VLOOKUP($F5414&amp;$C5414,Sales!$A:$H,7,0),0)</f>
        <v>0</v>
      </c>
      <c r="R5414" s="41">
        <f t="shared" si="170"/>
        <v>1</v>
      </c>
      <c r="S5414" s="15">
        <v>1</v>
      </c>
      <c r="T5414" s="15"/>
      <c r="U5414" s="15"/>
      <c r="V5414" s="15">
        <v>1</v>
      </c>
      <c r="W5414" s="15">
        <v>1</v>
      </c>
      <c r="X5414" s="15">
        <v>1</v>
      </c>
      <c r="Y5414" s="41">
        <v>1</v>
      </c>
      <c r="Z5414" s="41">
        <v>1</v>
      </c>
      <c r="AA5414" s="15"/>
      <c r="AB5414" s="15"/>
      <c r="AC5414" s="15"/>
      <c r="AD5414" s="15"/>
      <c r="AE5414" s="15"/>
      <c r="AF5414" s="15"/>
      <c r="AG5414" s="15"/>
      <c r="AH5414" s="15"/>
      <c r="AI5414" s="15"/>
      <c r="AJ5414" s="15"/>
      <c r="AK5414" s="15"/>
      <c r="AL5414" s="15"/>
      <c r="AM5414" s="15"/>
      <c r="AN5414" s="15"/>
      <c r="AO5414" s="15"/>
      <c r="AP5414" s="15"/>
      <c r="AQ5414" s="15"/>
      <c r="AR5414" s="15"/>
      <c r="AS5414" s="15"/>
      <c r="AT5414" s="15"/>
      <c r="AU5414" s="15"/>
      <c r="AV5414" s="15"/>
      <c r="AW5414" s="15"/>
      <c r="AX5414" s="15"/>
      <c r="AY5414" s="10"/>
      <c r="AZ5414" s="10">
        <v>1</v>
      </c>
      <c r="BA5414" t="s">
        <v>31</v>
      </c>
      <c r="BB5414" t="s">
        <v>23</v>
      </c>
      <c r="BD5414" s="39" t="str">
        <f t="shared" si="171"/>
        <v>4188394485_ID-7063678065Gillette</v>
      </c>
      <c r="BE5414" s="1">
        <v>45075</v>
      </c>
      <c r="BF5414" t="s">
        <v>14057</v>
      </c>
      <c r="BH5414" s="1">
        <v>45089</v>
      </c>
    </row>
    <row r="5415" spans="2:60" ht="13.5" customHeight="1" x14ac:dyDescent="0.35">
      <c r="B5415" s="10" t="s">
        <v>17</v>
      </c>
      <c r="C5415" s="10" t="s">
        <v>2329</v>
      </c>
      <c r="D5415" s="10" t="s">
        <v>3622</v>
      </c>
      <c r="E5415" s="10" t="s">
        <v>3623</v>
      </c>
      <c r="F5415" s="10" t="s">
        <v>177</v>
      </c>
      <c r="G5415" s="176" t="s">
        <v>4668</v>
      </c>
      <c r="H5415" s="10">
        <v>0</v>
      </c>
      <c r="I5415" s="149" t="s">
        <v>178</v>
      </c>
      <c r="J5415" s="83" t="s">
        <v>19827</v>
      </c>
      <c r="K5415" s="10" t="s">
        <v>4670</v>
      </c>
      <c r="L5415" s="98">
        <f>IFERROR(VLOOKUP($F5415&amp;$C5415,Sales!$J:$W,9,0),0)</f>
        <v>0</v>
      </c>
      <c r="M5415" s="98">
        <f>IFERROR(VLOOKUP($F5415&amp;$C5415,Sales!$J:$W,10,0),0)</f>
        <v>0</v>
      </c>
      <c r="N5415" s="98">
        <f>IFERROR(VLOOKUP($F5415&amp;$C5415,Sales!$J:$W,11,0),0)</f>
        <v>0</v>
      </c>
      <c r="O5415" s="98">
        <f>IFERROR(VLOOKUP($F5415&amp;$C5415,Sales!$J:$W,12,0),0)</f>
        <v>0</v>
      </c>
      <c r="P5415" s="98">
        <f>IFERROR(VLOOKUP($F5415&amp;$C5415,Sales!$J:$W,13,0),0)</f>
        <v>0</v>
      </c>
      <c r="Q5415" s="98">
        <f>IFERROR(VLOOKUP($F5415&amp;$C5415,Sales!$A:$H,7,0),0)</f>
        <v>0</v>
      </c>
      <c r="R5415" s="41" t="str">
        <f t="shared" si="170"/>
        <v>ERROR</v>
      </c>
      <c r="S5415" s="15"/>
      <c r="T5415" s="15"/>
      <c r="U5415" s="15"/>
      <c r="V5415" s="15"/>
      <c r="W5415" s="15"/>
      <c r="X5415" s="15"/>
      <c r="Y5415" s="41"/>
      <c r="Z5415" s="41"/>
      <c r="AA5415" s="41"/>
      <c r="AB5415" s="15"/>
      <c r="AC5415" s="15"/>
      <c r="AD5415" s="15"/>
      <c r="AE5415" s="15"/>
      <c r="AF5415" s="15"/>
      <c r="AG5415" s="15"/>
      <c r="AH5415" s="15"/>
      <c r="AI5415" s="15"/>
      <c r="AJ5415" s="41"/>
      <c r="AK5415" s="15"/>
      <c r="AL5415" s="15"/>
      <c r="AM5415" s="15"/>
      <c r="AN5415" s="15"/>
      <c r="AO5415" s="15"/>
      <c r="AP5415" s="15"/>
      <c r="AQ5415" s="15"/>
      <c r="AR5415" s="15"/>
      <c r="AS5415" s="15"/>
      <c r="AT5415" s="15"/>
      <c r="AU5415" s="15"/>
      <c r="AV5415" s="15"/>
      <c r="AW5415" s="15"/>
      <c r="AX5415" s="15"/>
      <c r="AY5415" s="10"/>
      <c r="AZ5415" s="10">
        <v>1</v>
      </c>
      <c r="BA5415" t="s">
        <v>31</v>
      </c>
      <c r="BB5415" s="42" t="s">
        <v>88</v>
      </c>
      <c r="BD5415" s="39" t="str">
        <f t="shared" si="171"/>
        <v>GI720HBAAMLRXVANID-48800840Venus</v>
      </c>
      <c r="BE5415" s="1">
        <v>45094</v>
      </c>
      <c r="BF5415" t="s">
        <v>14057</v>
      </c>
      <c r="BG5415" t="s">
        <v>19041</v>
      </c>
    </row>
    <row r="5416" spans="2:60" ht="13.5" customHeight="1" x14ac:dyDescent="0.35">
      <c r="B5416" s="10" t="s">
        <v>17</v>
      </c>
      <c r="C5416" s="10" t="s">
        <v>2329</v>
      </c>
      <c r="D5416" s="10" t="s">
        <v>119</v>
      </c>
      <c r="E5416" s="10" t="s">
        <v>120</v>
      </c>
      <c r="F5416" s="10" t="s">
        <v>2982</v>
      </c>
      <c r="G5416" s="137" t="s">
        <v>18414</v>
      </c>
      <c r="H5416" s="10">
        <v>0</v>
      </c>
      <c r="I5416" s="149" t="s">
        <v>6316</v>
      </c>
      <c r="J5416" s="10" t="s">
        <v>19828</v>
      </c>
      <c r="K5416" s="10" t="s">
        <v>6135</v>
      </c>
      <c r="L5416" s="98">
        <f>IFERROR(VLOOKUP($F5416&amp;$C5416,Sales!$J:$W,9,0),0)</f>
        <v>29864787.999999996</v>
      </c>
      <c r="M5416" s="98">
        <f>IFERROR(VLOOKUP($F5416&amp;$C5416,Sales!$J:$W,10,0),0)</f>
        <v>14595112</v>
      </c>
      <c r="N5416" s="98">
        <f>IFERROR(VLOOKUP($F5416&amp;$C5416,Sales!$J:$W,11,0),0)</f>
        <v>43478716</v>
      </c>
      <c r="O5416" s="98">
        <f>IFERROR(VLOOKUP($F5416&amp;$C5416,Sales!$J:$W,12,0),0)</f>
        <v>478</v>
      </c>
      <c r="P5416" s="98">
        <f>IFERROR(VLOOKUP($F5416&amp;$C5416,Sales!$J:$W,13,0),0)</f>
        <v>29312872</v>
      </c>
      <c r="Q5416" s="98">
        <f>IFERROR(VLOOKUP($F5416&amp;$C5416,Sales!$A:$H,7,0),0)</f>
        <v>0</v>
      </c>
      <c r="R5416" s="41">
        <f t="shared" si="170"/>
        <v>1</v>
      </c>
      <c r="S5416" s="15">
        <v>1</v>
      </c>
      <c r="T5416" s="15"/>
      <c r="U5416" s="15"/>
      <c r="V5416" s="15">
        <v>1</v>
      </c>
      <c r="W5416" s="15">
        <v>1</v>
      </c>
      <c r="X5416" s="15">
        <v>1</v>
      </c>
      <c r="Y5416" s="41">
        <v>1</v>
      </c>
      <c r="Z5416" s="41">
        <v>1</v>
      </c>
      <c r="AA5416" s="15"/>
      <c r="AB5416" s="15"/>
      <c r="AC5416" s="15"/>
      <c r="AD5416" s="15"/>
      <c r="AE5416" s="15"/>
      <c r="AF5416" s="15"/>
      <c r="AG5416" s="15"/>
      <c r="AH5416" s="15"/>
      <c r="AI5416" s="15"/>
      <c r="AJ5416" s="15"/>
      <c r="AK5416" s="15"/>
      <c r="AL5416" s="15"/>
      <c r="AM5416" s="15"/>
      <c r="AN5416" s="15"/>
      <c r="AO5416" s="15"/>
      <c r="AP5416" s="15"/>
      <c r="AQ5416" s="15"/>
      <c r="AR5416" s="15"/>
      <c r="AS5416" s="15"/>
      <c r="AT5416" s="15"/>
      <c r="AU5416" s="15"/>
      <c r="AV5416" s="15"/>
      <c r="AW5416" s="15"/>
      <c r="AX5416" s="82"/>
      <c r="AY5416" s="10"/>
      <c r="AZ5416" s="10">
        <v>1</v>
      </c>
      <c r="BA5416" t="s">
        <v>31</v>
      </c>
      <c r="BB5416" t="s">
        <v>23</v>
      </c>
      <c r="BD5416" s="39" t="str">
        <f t="shared" si="171"/>
        <v>3204984214_ID-5603574290Gillette</v>
      </c>
    </row>
    <row r="5417" spans="2:60" ht="13.5" customHeight="1" x14ac:dyDescent="0.35">
      <c r="B5417" s="10" t="s">
        <v>17</v>
      </c>
      <c r="C5417" s="10" t="s">
        <v>2329</v>
      </c>
      <c r="D5417" s="10" t="s">
        <v>119</v>
      </c>
      <c r="E5417" s="10" t="s">
        <v>120</v>
      </c>
      <c r="F5417" s="10" t="s">
        <v>2981</v>
      </c>
      <c r="G5417" s="137" t="s">
        <v>18415</v>
      </c>
      <c r="H5417" s="10">
        <v>0</v>
      </c>
      <c r="I5417" s="149" t="s">
        <v>6317</v>
      </c>
      <c r="J5417" s="83" t="s">
        <v>19829</v>
      </c>
      <c r="K5417" s="10" t="s">
        <v>6147</v>
      </c>
      <c r="L5417" s="98">
        <f>IFERROR(VLOOKUP($F5417&amp;$C5417,Sales!$J:$W,9,0),0)</f>
        <v>3066199.9999999995</v>
      </c>
      <c r="M5417" s="98">
        <f>IFERROR(VLOOKUP($F5417&amp;$C5417,Sales!$J:$W,10,0),0)</f>
        <v>8830656</v>
      </c>
      <c r="N5417" s="98">
        <f>IFERROR(VLOOKUP($F5417&amp;$C5417,Sales!$J:$W,11,0),0)</f>
        <v>27105208</v>
      </c>
      <c r="O5417" s="98">
        <f>IFERROR(VLOOKUP($F5417&amp;$C5417,Sales!$J:$W,12,0),0)</f>
        <v>212</v>
      </c>
      <c r="P5417" s="98">
        <f>IFERROR(VLOOKUP($F5417&amp;$C5417,Sales!$J:$W,13,0),0)</f>
        <v>13000688</v>
      </c>
      <c r="Q5417" s="98">
        <f>IFERROR(VLOOKUP($F5417&amp;$C5417,Sales!$A:$H,7,0),0)</f>
        <v>0</v>
      </c>
      <c r="R5417" s="41">
        <f t="shared" si="170"/>
        <v>1</v>
      </c>
      <c r="S5417" s="15">
        <v>1</v>
      </c>
      <c r="T5417" s="15"/>
      <c r="U5417" s="15"/>
      <c r="V5417" s="15">
        <v>1</v>
      </c>
      <c r="W5417" s="15">
        <v>1</v>
      </c>
      <c r="X5417" s="15">
        <v>1</v>
      </c>
      <c r="Y5417" s="41">
        <v>1</v>
      </c>
      <c r="Z5417" s="41">
        <v>1</v>
      </c>
      <c r="AA5417" s="15"/>
      <c r="AB5417" s="15"/>
      <c r="AC5417" s="15"/>
      <c r="AD5417" s="15"/>
      <c r="AE5417" s="15"/>
      <c r="AF5417" s="15"/>
      <c r="AG5417" s="15"/>
      <c r="AH5417" s="15"/>
      <c r="AI5417" s="15"/>
      <c r="AJ5417" s="15"/>
      <c r="AK5417" s="15"/>
      <c r="AL5417" s="15"/>
      <c r="AM5417" s="15"/>
      <c r="AN5417" s="15"/>
      <c r="AO5417" s="15"/>
      <c r="AP5417" s="15"/>
      <c r="AQ5417" s="15"/>
      <c r="AR5417" s="15"/>
      <c r="AS5417" s="15"/>
      <c r="AT5417" s="15"/>
      <c r="AU5417" s="15"/>
      <c r="AV5417" s="15"/>
      <c r="AW5417" s="15"/>
      <c r="AX5417" s="82"/>
      <c r="AY5417" s="10"/>
      <c r="AZ5417" s="10">
        <v>1</v>
      </c>
      <c r="BA5417" t="s">
        <v>31</v>
      </c>
      <c r="BB5417" t="s">
        <v>23</v>
      </c>
      <c r="BD5417" s="39" t="str">
        <f t="shared" si="171"/>
        <v>3205864705_ID-5604696928Gillette</v>
      </c>
    </row>
    <row r="5418" spans="2:60" ht="13.5" customHeight="1" x14ac:dyDescent="0.35">
      <c r="B5418" s="10" t="s">
        <v>17</v>
      </c>
      <c r="C5418" s="10" t="s">
        <v>2329</v>
      </c>
      <c r="D5418" s="10" t="s">
        <v>119</v>
      </c>
      <c r="E5418" s="10" t="s">
        <v>120</v>
      </c>
      <c r="F5418" s="10" t="s">
        <v>125</v>
      </c>
      <c r="G5418" s="137" t="s">
        <v>18416</v>
      </c>
      <c r="H5418" s="10">
        <v>0</v>
      </c>
      <c r="I5418" s="149" t="s">
        <v>126</v>
      </c>
      <c r="J5418" s="83" t="s">
        <v>19830</v>
      </c>
      <c r="K5418" s="10" t="s">
        <v>10143</v>
      </c>
      <c r="L5418" s="98">
        <f>IFERROR(VLOOKUP($F5418&amp;$C5418,Sales!$J:$W,9,0),0)</f>
        <v>5626751.9999999991</v>
      </c>
      <c r="M5418" s="98">
        <f>IFERROR(VLOOKUP($F5418&amp;$C5418,Sales!$J:$W,10,0),0)</f>
        <v>0</v>
      </c>
      <c r="N5418" s="98">
        <f>IFERROR(VLOOKUP($F5418&amp;$C5418,Sales!$J:$W,11,0),0)</f>
        <v>17935272</v>
      </c>
      <c r="O5418" s="98">
        <f>IFERROR(VLOOKUP($F5418&amp;$C5418,Sales!$J:$W,12,0),0)</f>
        <v>134</v>
      </c>
      <c r="P5418" s="98">
        <f>IFERROR(VLOOKUP($F5418&amp;$C5418,Sales!$J:$W,13,0),0)</f>
        <v>7854008</v>
      </c>
      <c r="Q5418" s="98">
        <f>IFERROR(VLOOKUP($F5418&amp;$C5418,Sales!$A:$H,7,0),0)</f>
        <v>0</v>
      </c>
      <c r="R5418" s="41">
        <f t="shared" si="170"/>
        <v>1</v>
      </c>
      <c r="S5418" s="15">
        <v>1</v>
      </c>
      <c r="T5418" s="15"/>
      <c r="U5418" s="15"/>
      <c r="V5418" s="15">
        <v>1</v>
      </c>
      <c r="W5418" s="15">
        <v>1</v>
      </c>
      <c r="X5418" s="15">
        <v>1</v>
      </c>
      <c r="Y5418" s="41">
        <v>1</v>
      </c>
      <c r="Z5418" s="41">
        <v>1</v>
      </c>
      <c r="AA5418" s="15"/>
      <c r="AB5418" s="15"/>
      <c r="AC5418" s="15"/>
      <c r="AD5418" s="15"/>
      <c r="AE5418" s="15"/>
      <c r="AF5418" s="15"/>
      <c r="AG5418" s="15"/>
      <c r="AH5418" s="15"/>
      <c r="AI5418" s="15"/>
      <c r="AJ5418" s="15"/>
      <c r="AK5418" s="15"/>
      <c r="AL5418" s="15"/>
      <c r="AM5418" s="15"/>
      <c r="AN5418" s="15"/>
      <c r="AO5418" s="15"/>
      <c r="AP5418" s="15"/>
      <c r="AQ5418" s="15"/>
      <c r="AR5418" s="15"/>
      <c r="AS5418" s="15"/>
      <c r="AT5418" s="15"/>
      <c r="AU5418" s="15"/>
      <c r="AV5418" s="15"/>
      <c r="AW5418" s="15"/>
      <c r="AX5418" s="15"/>
      <c r="AY5418" s="10"/>
      <c r="AZ5418" s="10">
        <v>1</v>
      </c>
      <c r="BA5418" t="s">
        <v>31</v>
      </c>
      <c r="BB5418" t="s">
        <v>23</v>
      </c>
      <c r="BD5418" s="39" t="str">
        <f t="shared" si="171"/>
        <v>1500008844_ID-2820966117Gillette</v>
      </c>
      <c r="BE5418" s="1">
        <v>45071</v>
      </c>
      <c r="BF5418" t="s">
        <v>14057</v>
      </c>
      <c r="BH5418" s="1">
        <v>45089</v>
      </c>
    </row>
    <row r="5419" spans="2:60" ht="13.5" customHeight="1" x14ac:dyDescent="0.35">
      <c r="B5419" s="10" t="s">
        <v>17</v>
      </c>
      <c r="C5419" s="10" t="s">
        <v>2329</v>
      </c>
      <c r="D5419" s="10" t="s">
        <v>119</v>
      </c>
      <c r="E5419" s="10" t="s">
        <v>120</v>
      </c>
      <c r="F5419" s="10" t="s">
        <v>146</v>
      </c>
      <c r="G5419" s="137" t="s">
        <v>18417</v>
      </c>
      <c r="H5419" s="10">
        <v>0</v>
      </c>
      <c r="I5419" s="10" t="s">
        <v>147</v>
      </c>
      <c r="J5419" s="83" t="s">
        <v>19831</v>
      </c>
      <c r="K5419" s="10" t="s">
        <v>4361</v>
      </c>
      <c r="L5419" s="98">
        <f>IFERROR(VLOOKUP($F5419&amp;$C5419,Sales!$J:$W,9,0),0)</f>
        <v>0</v>
      </c>
      <c r="M5419" s="98">
        <f>IFERROR(VLOOKUP($F5419&amp;$C5419,Sales!$J:$W,10,0),0)</f>
        <v>0</v>
      </c>
      <c r="N5419" s="98">
        <f>IFERROR(VLOOKUP($F5419&amp;$C5419,Sales!$J:$W,11,0),0)</f>
        <v>0</v>
      </c>
      <c r="O5419" s="98">
        <f>IFERROR(VLOOKUP($F5419&amp;$C5419,Sales!$J:$W,12,0),0)</f>
        <v>0</v>
      </c>
      <c r="P5419" s="98">
        <f>IFERROR(VLOOKUP($F5419&amp;$C5419,Sales!$J:$W,13,0),0)</f>
        <v>0</v>
      </c>
      <c r="Q5419" s="98">
        <f>IFERROR(VLOOKUP($F5419&amp;$C5419,Sales!$A:$H,7,0),0)</f>
        <v>0</v>
      </c>
      <c r="R5419" s="41" t="str">
        <f t="shared" si="170"/>
        <v>ERROR</v>
      </c>
      <c r="S5419" s="15"/>
      <c r="T5419" s="15"/>
      <c r="U5419" s="15"/>
      <c r="V5419" s="15"/>
      <c r="W5419" s="15"/>
      <c r="X5419" s="15"/>
      <c r="Y5419" s="41"/>
      <c r="Z5419" s="41"/>
      <c r="AA5419" s="41"/>
      <c r="AB5419" s="15"/>
      <c r="AC5419" s="15"/>
      <c r="AD5419" s="15"/>
      <c r="AE5419" s="15"/>
      <c r="AF5419" s="15"/>
      <c r="AG5419" s="15"/>
      <c r="AH5419" s="15"/>
      <c r="AI5419" s="15"/>
      <c r="AJ5419" s="41"/>
      <c r="AK5419" s="15"/>
      <c r="AL5419" s="15"/>
      <c r="AM5419" s="15"/>
      <c r="AN5419" s="15"/>
      <c r="AO5419" s="15"/>
      <c r="AP5419" s="15"/>
      <c r="AQ5419" s="15"/>
      <c r="AR5419" s="15"/>
      <c r="AS5419" s="15"/>
      <c r="AT5419" s="15"/>
      <c r="AU5419" s="15"/>
      <c r="AV5419" s="15"/>
      <c r="AW5419" s="15"/>
      <c r="AX5419" s="15"/>
      <c r="AY5419" s="10"/>
      <c r="AZ5419" s="10">
        <v>1</v>
      </c>
      <c r="BA5419" t="s">
        <v>22</v>
      </c>
      <c r="BB5419" t="s">
        <v>88</v>
      </c>
      <c r="BD5419" s="39" t="str">
        <f t="shared" si="171"/>
        <v>GI720HBAA5YQMHANID-12654922Gillette</v>
      </c>
      <c r="BE5419" s="101">
        <v>44812</v>
      </c>
      <c r="BF5419" t="s">
        <v>13429</v>
      </c>
      <c r="BG5419" t="s">
        <v>17616</v>
      </c>
    </row>
    <row r="5420" spans="2:60" ht="13.5" customHeight="1" x14ac:dyDescent="0.35">
      <c r="B5420" s="10" t="s">
        <v>17</v>
      </c>
      <c r="C5420" s="10" t="s">
        <v>2329</v>
      </c>
      <c r="D5420" s="10" t="s">
        <v>119</v>
      </c>
      <c r="E5420" s="10" t="s">
        <v>120</v>
      </c>
      <c r="F5420" s="10" t="s">
        <v>155</v>
      </c>
      <c r="G5420" s="137" t="s">
        <v>2420</v>
      </c>
      <c r="H5420" s="10">
        <v>0</v>
      </c>
      <c r="I5420" s="149" t="s">
        <v>156</v>
      </c>
      <c r="J5420" s="83" t="s">
        <v>19832</v>
      </c>
      <c r="K5420" s="10" t="s">
        <v>4355</v>
      </c>
      <c r="L5420" s="98">
        <f>IFERROR(VLOOKUP($F5420&amp;$C5420,Sales!$J:$W,9,0),0)</f>
        <v>8262264</v>
      </c>
      <c r="M5420" s="98">
        <f>IFERROR(VLOOKUP($F5420&amp;$C5420,Sales!$J:$W,10,0),0)</f>
        <v>0</v>
      </c>
      <c r="N5420" s="98">
        <f>IFERROR(VLOOKUP($F5420&amp;$C5420,Sales!$J:$W,11,0),0)</f>
        <v>7827407.9999999981</v>
      </c>
      <c r="O5420" s="98">
        <f>IFERROR(VLOOKUP($F5420&amp;$C5420,Sales!$J:$W,12,0),0)</f>
        <v>296</v>
      </c>
      <c r="P5420" s="98">
        <f>IFERROR(VLOOKUP($F5420&amp;$C5420,Sales!$J:$W,13,0),0)</f>
        <v>5363223.9999999991</v>
      </c>
      <c r="Q5420" s="98">
        <f>IFERROR(VLOOKUP($F5420&amp;$C5420,Sales!$A:$H,7,0),0)</f>
        <v>0</v>
      </c>
      <c r="R5420" s="41">
        <f t="shared" si="170"/>
        <v>1</v>
      </c>
      <c r="S5420" s="15">
        <v>1</v>
      </c>
      <c r="T5420" s="15"/>
      <c r="U5420" s="15"/>
      <c r="V5420" s="15">
        <v>1</v>
      </c>
      <c r="W5420" s="15">
        <v>1</v>
      </c>
      <c r="X5420" s="15">
        <v>1</v>
      </c>
      <c r="Y5420" s="41">
        <v>1</v>
      </c>
      <c r="Z5420" s="41">
        <v>1</v>
      </c>
      <c r="AA5420" s="15"/>
      <c r="AB5420" s="15"/>
      <c r="AC5420" s="15"/>
      <c r="AD5420" s="15"/>
      <c r="AE5420" s="15"/>
      <c r="AF5420" s="15"/>
      <c r="AG5420" s="15"/>
      <c r="AH5420" s="15"/>
      <c r="AI5420" s="15"/>
      <c r="AJ5420" s="15"/>
      <c r="AK5420" s="15"/>
      <c r="AL5420" s="15"/>
      <c r="AM5420" s="15"/>
      <c r="AN5420" s="15"/>
      <c r="AO5420" s="15"/>
      <c r="AP5420" s="15"/>
      <c r="AQ5420" s="15"/>
      <c r="AR5420" s="15"/>
      <c r="AS5420" s="15"/>
      <c r="AT5420" s="15"/>
      <c r="AU5420" s="15"/>
      <c r="AV5420" s="15"/>
      <c r="AW5420" s="15"/>
      <c r="AX5420" s="82"/>
      <c r="AY5420" s="10"/>
      <c r="AZ5420" s="10">
        <v>1</v>
      </c>
      <c r="BA5420" t="s">
        <v>31</v>
      </c>
      <c r="BB5420" t="s">
        <v>23</v>
      </c>
      <c r="BD5420" s="39" t="str">
        <f t="shared" si="171"/>
        <v>GI720HB58PYZANID-49416Gillette</v>
      </c>
    </row>
    <row r="5421" spans="2:60" ht="13.5" customHeight="1" x14ac:dyDescent="0.35">
      <c r="B5421" s="10" t="s">
        <v>17</v>
      </c>
      <c r="C5421" s="10" t="s">
        <v>2329</v>
      </c>
      <c r="D5421" s="10" t="s">
        <v>3622</v>
      </c>
      <c r="E5421" s="10" t="s">
        <v>3623</v>
      </c>
      <c r="F5421" s="10" t="s">
        <v>2980</v>
      </c>
      <c r="G5421" s="137" t="s">
        <v>18418</v>
      </c>
      <c r="H5421" s="10">
        <v>0</v>
      </c>
      <c r="I5421" s="149" t="s">
        <v>6318</v>
      </c>
      <c r="J5421" s="83" t="s">
        <v>19833</v>
      </c>
      <c r="K5421" s="10" t="s">
        <v>18419</v>
      </c>
      <c r="L5421" s="98">
        <f>IFERROR(VLOOKUP($F5421&amp;$C5421,Sales!$J:$W,9,0),0)</f>
        <v>2256344.9999999995</v>
      </c>
      <c r="M5421" s="98">
        <f>IFERROR(VLOOKUP($F5421&amp;$C5421,Sales!$J:$W,10,0),0)</f>
        <v>712530</v>
      </c>
      <c r="N5421" s="98">
        <f>IFERROR(VLOOKUP($F5421&amp;$C5421,Sales!$J:$W,11,0),0)</f>
        <v>7837829.9999999991</v>
      </c>
      <c r="O5421" s="98">
        <f>IFERROR(VLOOKUP($F5421&amp;$C5421,Sales!$J:$W,12,0),0)</f>
        <v>30.333333333333332</v>
      </c>
      <c r="P5421" s="98">
        <f>IFERROR(VLOOKUP($F5421&amp;$C5421,Sales!$J:$W,13,0),0)</f>
        <v>3602234.9999999995</v>
      </c>
      <c r="Q5421" s="98">
        <f>IFERROR(VLOOKUP($F5421&amp;$C5421,Sales!$A:$H,7,0),0)</f>
        <v>0</v>
      </c>
      <c r="R5421" s="41">
        <f t="shared" si="170"/>
        <v>1</v>
      </c>
      <c r="S5421" s="15">
        <v>1</v>
      </c>
      <c r="T5421" s="15"/>
      <c r="U5421" s="15"/>
      <c r="V5421" s="15">
        <v>1</v>
      </c>
      <c r="W5421" s="15">
        <v>1</v>
      </c>
      <c r="X5421" s="15">
        <v>1</v>
      </c>
      <c r="Y5421" s="41">
        <v>1</v>
      </c>
      <c r="Z5421" s="41">
        <v>1</v>
      </c>
      <c r="AA5421" s="15"/>
      <c r="AB5421" s="15"/>
      <c r="AC5421" s="15"/>
      <c r="AD5421" s="15"/>
      <c r="AE5421" s="15"/>
      <c r="AF5421" s="15"/>
      <c r="AG5421" s="15"/>
      <c r="AH5421" s="15"/>
      <c r="AI5421" s="15"/>
      <c r="AJ5421" s="15"/>
      <c r="AK5421" s="15"/>
      <c r="AL5421" s="15"/>
      <c r="AM5421" s="15"/>
      <c r="AN5421" s="15"/>
      <c r="AO5421" s="15"/>
      <c r="AP5421" s="15"/>
      <c r="AQ5421" s="15"/>
      <c r="AR5421" s="15"/>
      <c r="AS5421" s="15"/>
      <c r="AT5421" s="15"/>
      <c r="AU5421" s="15"/>
      <c r="AV5421" s="15"/>
      <c r="AW5421" s="15"/>
      <c r="AX5421" s="82"/>
      <c r="AY5421" s="10"/>
      <c r="AZ5421" s="10">
        <v>1</v>
      </c>
      <c r="BA5421" t="s">
        <v>31</v>
      </c>
      <c r="BB5421" t="s">
        <v>23</v>
      </c>
      <c r="BD5421" s="39" t="str">
        <f t="shared" si="171"/>
        <v>3205854639_ID-5604686883Venus</v>
      </c>
    </row>
    <row r="5422" spans="2:60" ht="13.5" customHeight="1" x14ac:dyDescent="0.35">
      <c r="B5422" s="10" t="s">
        <v>17</v>
      </c>
      <c r="C5422" s="10" t="s">
        <v>2329</v>
      </c>
      <c r="D5422" s="10" t="s">
        <v>3622</v>
      </c>
      <c r="E5422" s="10" t="s">
        <v>3623</v>
      </c>
      <c r="F5422" s="10" t="s">
        <v>168</v>
      </c>
      <c r="G5422" s="137" t="s">
        <v>18420</v>
      </c>
      <c r="H5422" s="10">
        <v>0</v>
      </c>
      <c r="I5422" s="149" t="s">
        <v>169</v>
      </c>
      <c r="J5422" s="83" t="s">
        <v>19834</v>
      </c>
      <c r="K5422" s="10" t="s">
        <v>18421</v>
      </c>
      <c r="L5422" s="98">
        <f>IFERROR(VLOOKUP($F5422&amp;$C5422,Sales!$J:$W,9,0),0)</f>
        <v>7716659.9999999991</v>
      </c>
      <c r="M5422" s="98">
        <f>IFERROR(VLOOKUP($F5422&amp;$C5422,Sales!$J:$W,10,0),0)</f>
        <v>0</v>
      </c>
      <c r="N5422" s="98">
        <f>IFERROR(VLOOKUP($F5422&amp;$C5422,Sales!$J:$W,11,0),0)</f>
        <v>0</v>
      </c>
      <c r="O5422" s="98">
        <f>IFERROR(VLOOKUP($F5422&amp;$C5422,Sales!$J:$W,12,0),0)</f>
        <v>140</v>
      </c>
      <c r="P5422" s="98">
        <f>IFERROR(VLOOKUP($F5422&amp;$C5422,Sales!$J:$W,13,0),0)</f>
        <v>2572219.9999999995</v>
      </c>
      <c r="Q5422" s="98">
        <f>IFERROR(VLOOKUP($F5422&amp;$C5422,Sales!$A:$H,7,0),0)</f>
        <v>0</v>
      </c>
      <c r="R5422" s="41">
        <f t="shared" si="170"/>
        <v>1</v>
      </c>
      <c r="S5422" s="15">
        <v>1</v>
      </c>
      <c r="T5422" s="15"/>
      <c r="U5422" s="15"/>
      <c r="V5422" s="15">
        <v>1</v>
      </c>
      <c r="W5422" s="15">
        <v>1</v>
      </c>
      <c r="X5422" s="15">
        <v>1</v>
      </c>
      <c r="Y5422" s="41">
        <v>1</v>
      </c>
      <c r="Z5422" s="41">
        <v>1</v>
      </c>
      <c r="AA5422" s="15"/>
      <c r="AB5422" s="15"/>
      <c r="AC5422" s="15"/>
      <c r="AD5422" s="15"/>
      <c r="AE5422" s="15"/>
      <c r="AF5422" s="15"/>
      <c r="AG5422" s="15"/>
      <c r="AH5422" s="15"/>
      <c r="AI5422" s="15"/>
      <c r="AJ5422" s="15"/>
      <c r="AK5422" s="15"/>
      <c r="AL5422" s="15"/>
      <c r="AM5422" s="15"/>
      <c r="AN5422" s="15"/>
      <c r="AO5422" s="15"/>
      <c r="AP5422" s="15"/>
      <c r="AQ5422" s="15"/>
      <c r="AR5422" s="15"/>
      <c r="AS5422" s="15"/>
      <c r="AT5422" s="15"/>
      <c r="AU5422" s="15"/>
      <c r="AV5422" s="15"/>
      <c r="AW5422" s="15"/>
      <c r="AX5422" s="82"/>
      <c r="AY5422" s="10"/>
      <c r="AZ5422" s="10">
        <v>1</v>
      </c>
      <c r="BA5422" t="s">
        <v>22</v>
      </c>
      <c r="BB5422" t="s">
        <v>23</v>
      </c>
      <c r="BD5422" s="39" t="str">
        <f t="shared" si="171"/>
        <v>377903102_ID-406892836Venus</v>
      </c>
      <c r="BE5422" s="101"/>
      <c r="BG5422" t="s">
        <v>17336</v>
      </c>
    </row>
    <row r="5423" spans="2:60" ht="13.5" customHeight="1" x14ac:dyDescent="0.35">
      <c r="B5423" s="10" t="s">
        <v>17</v>
      </c>
      <c r="C5423" s="10" t="s">
        <v>2329</v>
      </c>
      <c r="D5423" s="10" t="s">
        <v>3622</v>
      </c>
      <c r="E5423" s="10" t="s">
        <v>3623</v>
      </c>
      <c r="F5423" s="10" t="s">
        <v>2979</v>
      </c>
      <c r="G5423" s="137" t="s">
        <v>4523</v>
      </c>
      <c r="H5423" s="10">
        <v>0</v>
      </c>
      <c r="I5423" s="149" t="s">
        <v>4524</v>
      </c>
      <c r="J5423" s="83" t="s">
        <v>19835</v>
      </c>
      <c r="K5423" s="10" t="s">
        <v>4526</v>
      </c>
      <c r="L5423" s="98">
        <f>IFERROR(VLOOKUP($F5423&amp;$C5423,Sales!$J:$W,9,0),0)</f>
        <v>1175872</v>
      </c>
      <c r="M5423" s="98">
        <f>IFERROR(VLOOKUP($F5423&amp;$C5423,Sales!$J:$W,10,0),0)</f>
        <v>0</v>
      </c>
      <c r="N5423" s="98">
        <f>IFERROR(VLOOKUP($F5423&amp;$C5423,Sales!$J:$W,11,0),0)</f>
        <v>0</v>
      </c>
      <c r="O5423" s="98">
        <f>IFERROR(VLOOKUP($F5423&amp;$C5423,Sales!$J:$W,12,0),0)</f>
        <v>10.666666666666666</v>
      </c>
      <c r="P5423" s="98">
        <f>IFERROR(VLOOKUP($F5423&amp;$C5423,Sales!$J:$W,13,0),0)</f>
        <v>391957.33333333331</v>
      </c>
      <c r="Q5423" s="98">
        <f>IFERROR(VLOOKUP($F5423&amp;$C5423,Sales!$A:$H,7,0),0)</f>
        <v>0</v>
      </c>
      <c r="R5423" s="41">
        <f t="shared" si="170"/>
        <v>1</v>
      </c>
      <c r="S5423" s="15">
        <v>1</v>
      </c>
      <c r="T5423" s="15"/>
      <c r="U5423" s="15"/>
      <c r="V5423" s="15">
        <v>1</v>
      </c>
      <c r="W5423" s="15">
        <v>1</v>
      </c>
      <c r="X5423" s="15">
        <v>1</v>
      </c>
      <c r="Y5423" s="41">
        <v>1</v>
      </c>
      <c r="Z5423" s="41">
        <v>1</v>
      </c>
      <c r="AA5423" s="15"/>
      <c r="AB5423" s="15"/>
      <c r="AC5423" s="15"/>
      <c r="AD5423" s="15"/>
      <c r="AE5423" s="15"/>
      <c r="AF5423" s="15"/>
      <c r="AG5423" s="15"/>
      <c r="AH5423" s="15"/>
      <c r="AI5423" s="15"/>
      <c r="AJ5423" s="15"/>
      <c r="AK5423" s="15"/>
      <c r="AL5423" s="15"/>
      <c r="AM5423" s="15"/>
      <c r="AN5423" s="15"/>
      <c r="AO5423" s="15"/>
      <c r="AP5423" s="15"/>
      <c r="AQ5423" s="15"/>
      <c r="AR5423" s="15"/>
      <c r="AS5423" s="15"/>
      <c r="AT5423" s="15"/>
      <c r="AU5423" s="15"/>
      <c r="AV5423" s="15"/>
      <c r="AW5423" s="15"/>
      <c r="AX5423" s="82"/>
      <c r="AY5423" s="10"/>
      <c r="AZ5423" s="10">
        <v>1</v>
      </c>
      <c r="BA5423" t="s">
        <v>31</v>
      </c>
      <c r="BB5423" t="s">
        <v>23</v>
      </c>
      <c r="BD5423" s="39" t="str">
        <f t="shared" si="171"/>
        <v>3205902028_ID-5604716384Venus</v>
      </c>
    </row>
    <row r="5424" spans="2:60" ht="13.5" customHeight="1" x14ac:dyDescent="0.35">
      <c r="B5424" s="10" t="s">
        <v>17</v>
      </c>
      <c r="C5424" s="10" t="s">
        <v>2329</v>
      </c>
      <c r="D5424" s="10" t="s">
        <v>3622</v>
      </c>
      <c r="E5424" s="10" t="s">
        <v>3623</v>
      </c>
      <c r="F5424" s="10" t="s">
        <v>5982</v>
      </c>
      <c r="G5424" s="156" t="s">
        <v>18422</v>
      </c>
      <c r="H5424" s="10">
        <v>0</v>
      </c>
      <c r="I5424" s="10" t="s">
        <v>18423</v>
      </c>
      <c r="J5424" s="83" t="s">
        <v>19836</v>
      </c>
      <c r="K5424" s="10" t="s">
        <v>5986</v>
      </c>
      <c r="L5424" s="98">
        <f>IFERROR(VLOOKUP($F5424&amp;$C5424,Sales!$J:$W,9,0),0)</f>
        <v>0</v>
      </c>
      <c r="M5424" s="98">
        <f>IFERROR(VLOOKUP($F5424&amp;$C5424,Sales!$J:$W,10,0),0)</f>
        <v>0</v>
      </c>
      <c r="N5424" s="98">
        <f>IFERROR(VLOOKUP($F5424&amp;$C5424,Sales!$J:$W,11,0),0)</f>
        <v>0</v>
      </c>
      <c r="O5424" s="98">
        <f>IFERROR(VLOOKUP($F5424&amp;$C5424,Sales!$J:$W,12,0),0)</f>
        <v>0</v>
      </c>
      <c r="P5424" s="98">
        <f>IFERROR(VLOOKUP($F5424&amp;$C5424,Sales!$J:$W,13,0),0)</f>
        <v>0</v>
      </c>
      <c r="Q5424" s="98">
        <f>IFERROR(VLOOKUP($F5424&amp;$C5424,Sales!$A:$H,7,0),0)</f>
        <v>0</v>
      </c>
      <c r="R5424" s="41" t="str">
        <f t="shared" si="170"/>
        <v>ERROR</v>
      </c>
      <c r="S5424" s="15"/>
      <c r="T5424" s="15"/>
      <c r="U5424" s="15"/>
      <c r="V5424" s="15"/>
      <c r="W5424" s="15"/>
      <c r="X5424" s="15"/>
      <c r="Y5424" s="41"/>
      <c r="Z5424" s="41"/>
      <c r="AA5424" s="41"/>
      <c r="AB5424" s="15"/>
      <c r="AC5424" s="15"/>
      <c r="AD5424" s="15"/>
      <c r="AE5424" s="15"/>
      <c r="AF5424" s="15"/>
      <c r="AG5424" s="15"/>
      <c r="AH5424" s="15"/>
      <c r="AI5424" s="15"/>
      <c r="AJ5424" s="41"/>
      <c r="AK5424" s="15"/>
      <c r="AL5424" s="15"/>
      <c r="AM5424" s="15"/>
      <c r="AN5424" s="15"/>
      <c r="AO5424" s="15"/>
      <c r="AP5424" s="15"/>
      <c r="AQ5424" s="15"/>
      <c r="AR5424" s="15"/>
      <c r="AS5424" s="15"/>
      <c r="AT5424" s="15"/>
      <c r="AU5424" s="15"/>
      <c r="AV5424" s="15"/>
      <c r="AW5424" s="15"/>
      <c r="AX5424" s="15"/>
      <c r="AY5424" s="10"/>
      <c r="AZ5424" s="10">
        <v>1</v>
      </c>
      <c r="BA5424" t="s">
        <v>31</v>
      </c>
      <c r="BB5424" t="s">
        <v>88</v>
      </c>
      <c r="BD5424" s="39" t="str">
        <f t="shared" si="171"/>
        <v>5426818058_ID-10793578648Venus</v>
      </c>
      <c r="BE5424" s="1">
        <v>44990</v>
      </c>
      <c r="BF5424" t="s">
        <v>17364</v>
      </c>
    </row>
    <row r="5425" spans="2:59" ht="13.5" customHeight="1" x14ac:dyDescent="0.35">
      <c r="B5425" s="10" t="s">
        <v>17</v>
      </c>
      <c r="C5425" s="10" t="s">
        <v>2329</v>
      </c>
      <c r="D5425" s="10" t="s">
        <v>3622</v>
      </c>
      <c r="E5425" s="10" t="s">
        <v>3623</v>
      </c>
      <c r="F5425" s="10" t="s">
        <v>5981</v>
      </c>
      <c r="G5425" s="137" t="s">
        <v>18424</v>
      </c>
      <c r="H5425" s="10">
        <v>0</v>
      </c>
      <c r="I5425" s="149" t="s">
        <v>18425</v>
      </c>
      <c r="J5425" s="83" t="s">
        <v>19837</v>
      </c>
      <c r="K5425" s="10" t="s">
        <v>5985</v>
      </c>
      <c r="L5425" s="98">
        <f>IFERROR(VLOOKUP($F5425&amp;$C5425,Sales!$J:$W,9,0),0)</f>
        <v>3370817.9999999995</v>
      </c>
      <c r="M5425" s="98">
        <f>IFERROR(VLOOKUP($F5425&amp;$C5425,Sales!$J:$W,10,0),0)</f>
        <v>3370818</v>
      </c>
      <c r="N5425" s="98">
        <f>IFERROR(VLOOKUP($F5425&amp;$C5425,Sales!$J:$W,11,0),0)</f>
        <v>6741635.9999999991</v>
      </c>
      <c r="O5425" s="98">
        <f>IFERROR(VLOOKUP($F5425&amp;$C5425,Sales!$J:$W,12,0),0)</f>
        <v>88</v>
      </c>
      <c r="P5425" s="98">
        <f>IFERROR(VLOOKUP($F5425&amp;$C5425,Sales!$J:$W,13,0),0)</f>
        <v>4494424</v>
      </c>
      <c r="Q5425" s="98">
        <f>IFERROR(VLOOKUP($F5425&amp;$C5425,Sales!$A:$H,7,0),0)</f>
        <v>0</v>
      </c>
      <c r="R5425" s="41">
        <f t="shared" si="170"/>
        <v>1</v>
      </c>
      <c r="S5425" s="15">
        <v>1</v>
      </c>
      <c r="T5425" s="15"/>
      <c r="U5425" s="15"/>
      <c r="V5425" s="15">
        <v>1</v>
      </c>
      <c r="W5425" s="15">
        <v>1</v>
      </c>
      <c r="X5425" s="15">
        <v>1</v>
      </c>
      <c r="Y5425" s="41">
        <v>1</v>
      </c>
      <c r="Z5425" s="41">
        <v>1</v>
      </c>
      <c r="AA5425" s="15"/>
      <c r="AB5425" s="15"/>
      <c r="AC5425" s="15"/>
      <c r="AD5425" s="15"/>
      <c r="AE5425" s="15"/>
      <c r="AF5425" s="15"/>
      <c r="AG5425" s="15"/>
      <c r="AH5425" s="15"/>
      <c r="AI5425" s="15"/>
      <c r="AJ5425" s="15"/>
      <c r="AK5425" s="15"/>
      <c r="AL5425" s="15"/>
      <c r="AM5425" s="15"/>
      <c r="AN5425" s="15"/>
      <c r="AO5425" s="15"/>
      <c r="AP5425" s="15"/>
      <c r="AQ5425" s="15"/>
      <c r="AR5425" s="15"/>
      <c r="AS5425" s="15"/>
      <c r="AT5425" s="15"/>
      <c r="AU5425" s="15"/>
      <c r="AV5425" s="15"/>
      <c r="AW5425" s="15"/>
      <c r="AX5425" s="82"/>
      <c r="AY5425" s="10"/>
      <c r="AZ5425" s="10">
        <v>1</v>
      </c>
      <c r="BA5425" t="s">
        <v>31</v>
      </c>
      <c r="BB5425" t="s">
        <v>23</v>
      </c>
      <c r="BD5425" s="39" t="str">
        <f t="shared" si="171"/>
        <v>5426754707_ID-10793574993Venus</v>
      </c>
    </row>
    <row r="5426" spans="2:59" ht="13.5" customHeight="1" x14ac:dyDescent="0.35">
      <c r="B5426" s="10" t="s">
        <v>17</v>
      </c>
      <c r="C5426" s="10" t="s">
        <v>2329</v>
      </c>
      <c r="D5426" s="10" t="s">
        <v>3622</v>
      </c>
      <c r="E5426" s="10" t="s">
        <v>3623</v>
      </c>
      <c r="F5426" s="10" t="s">
        <v>5779</v>
      </c>
      <c r="G5426" s="137" t="s">
        <v>18426</v>
      </c>
      <c r="H5426" s="10">
        <v>0</v>
      </c>
      <c r="I5426" s="10">
        <v>4987176039620</v>
      </c>
      <c r="J5426" s="83" t="s">
        <v>19838</v>
      </c>
      <c r="K5426" s="10" t="s">
        <v>18427</v>
      </c>
      <c r="L5426" s="98">
        <f>IFERROR(VLOOKUP($F5426&amp;$C5426,Sales!$J:$W,9,0),0)</f>
        <v>0</v>
      </c>
      <c r="M5426" s="98">
        <f>IFERROR(VLOOKUP($F5426&amp;$C5426,Sales!$J:$W,10,0),0)</f>
        <v>0</v>
      </c>
      <c r="N5426" s="98">
        <f>IFERROR(VLOOKUP($F5426&amp;$C5426,Sales!$J:$W,11,0),0)</f>
        <v>4144160</v>
      </c>
      <c r="O5426" s="98">
        <f>IFERROR(VLOOKUP($F5426&amp;$C5426,Sales!$J:$W,12,0),0)</f>
        <v>10.666666666666666</v>
      </c>
      <c r="P5426" s="98">
        <f>IFERROR(VLOOKUP($F5426&amp;$C5426,Sales!$J:$W,13,0),0)</f>
        <v>1381386.6666666667</v>
      </c>
      <c r="Q5426" s="98">
        <f>IFERROR(VLOOKUP($F5426&amp;$C5426,Sales!$A:$H,7,0),0)</f>
        <v>0</v>
      </c>
      <c r="R5426" s="41" t="str">
        <f t="shared" si="170"/>
        <v>ERROR</v>
      </c>
      <c r="S5426" s="15"/>
      <c r="T5426" s="15"/>
      <c r="U5426" s="15"/>
      <c r="V5426" s="15"/>
      <c r="W5426" s="15"/>
      <c r="X5426" s="15"/>
      <c r="Y5426" s="41"/>
      <c r="Z5426" s="41"/>
      <c r="AA5426" s="41"/>
      <c r="AB5426" s="15"/>
      <c r="AC5426" s="15"/>
      <c r="AD5426" s="15"/>
      <c r="AE5426" s="15"/>
      <c r="AF5426" s="15"/>
      <c r="AG5426" s="15"/>
      <c r="AH5426" s="15"/>
      <c r="AI5426" s="15"/>
      <c r="AJ5426" s="41"/>
      <c r="AK5426" s="15"/>
      <c r="AL5426" s="15"/>
      <c r="AM5426" s="15"/>
      <c r="AN5426" s="15"/>
      <c r="AO5426" s="15"/>
      <c r="AP5426" s="15"/>
      <c r="AQ5426" s="15"/>
      <c r="AR5426" s="15"/>
      <c r="AS5426" s="15"/>
      <c r="AT5426" s="15"/>
      <c r="AU5426" s="15"/>
      <c r="AV5426" s="15"/>
      <c r="AW5426" s="15"/>
      <c r="AX5426" s="15"/>
      <c r="AY5426" s="10"/>
      <c r="AZ5426" s="10">
        <v>1</v>
      </c>
      <c r="BA5426" t="s">
        <v>31</v>
      </c>
      <c r="BB5426" t="s">
        <v>88</v>
      </c>
      <c r="BD5426" s="39" t="str">
        <f t="shared" si="171"/>
        <v>5122414233_ID-9522016324Venus</v>
      </c>
      <c r="BE5426" s="1">
        <v>44930</v>
      </c>
      <c r="BF5426" t="s">
        <v>17618</v>
      </c>
    </row>
    <row r="5427" spans="2:59" ht="13.5" customHeight="1" x14ac:dyDescent="0.35">
      <c r="B5427" s="10" t="s">
        <v>17</v>
      </c>
      <c r="C5427" s="10" t="s">
        <v>2329</v>
      </c>
      <c r="D5427" s="10" t="s">
        <v>3622</v>
      </c>
      <c r="E5427" s="10" t="s">
        <v>3623</v>
      </c>
      <c r="F5427" s="10" t="s">
        <v>189</v>
      </c>
      <c r="G5427" s="137" t="s">
        <v>3377</v>
      </c>
      <c r="H5427" s="10">
        <v>0</v>
      </c>
      <c r="I5427" s="149" t="s">
        <v>190</v>
      </c>
      <c r="J5427" s="83" t="s">
        <v>19839</v>
      </c>
      <c r="K5427" s="10" t="s">
        <v>18428</v>
      </c>
      <c r="L5427" s="98">
        <f>IFERROR(VLOOKUP($F5427&amp;$C5427,Sales!$J:$W,9,0),0)</f>
        <v>2191296</v>
      </c>
      <c r="M5427" s="98">
        <f>IFERROR(VLOOKUP($F5427&amp;$C5427,Sales!$J:$W,10,0),0)</f>
        <v>4382592</v>
      </c>
      <c r="N5427" s="98">
        <f>IFERROR(VLOOKUP($F5427&amp;$C5427,Sales!$J:$W,11,0),0)</f>
        <v>7669536</v>
      </c>
      <c r="O5427" s="98">
        <f>IFERROR(VLOOKUP($F5427&amp;$C5427,Sales!$J:$W,12,0),0)</f>
        <v>104</v>
      </c>
      <c r="P5427" s="98">
        <f>IFERROR(VLOOKUP($F5427&amp;$C5427,Sales!$J:$W,13,0),0)</f>
        <v>4747808</v>
      </c>
      <c r="Q5427" s="98">
        <f>IFERROR(VLOOKUP($F5427&amp;$C5427,Sales!$A:$H,7,0),0)</f>
        <v>0</v>
      </c>
      <c r="R5427" s="41">
        <f t="shared" si="170"/>
        <v>1</v>
      </c>
      <c r="S5427" s="15">
        <v>1</v>
      </c>
      <c r="T5427" s="15"/>
      <c r="U5427" s="15"/>
      <c r="V5427" s="15">
        <v>1</v>
      </c>
      <c r="W5427" s="15">
        <v>1</v>
      </c>
      <c r="X5427" s="15">
        <v>1</v>
      </c>
      <c r="Y5427" s="41">
        <v>1</v>
      </c>
      <c r="Z5427" s="41">
        <v>1</v>
      </c>
      <c r="AA5427" s="15"/>
      <c r="AB5427" s="15"/>
      <c r="AC5427" s="15"/>
      <c r="AD5427" s="15"/>
      <c r="AE5427" s="15"/>
      <c r="AF5427" s="15"/>
      <c r="AG5427" s="15"/>
      <c r="AH5427" s="15"/>
      <c r="AI5427" s="15"/>
      <c r="AJ5427" s="15"/>
      <c r="AK5427" s="15"/>
      <c r="AL5427" s="15"/>
      <c r="AM5427" s="15"/>
      <c r="AN5427" s="15"/>
      <c r="AO5427" s="15"/>
      <c r="AP5427" s="15"/>
      <c r="AQ5427" s="15"/>
      <c r="AR5427" s="15"/>
      <c r="AS5427" s="15"/>
      <c r="AT5427" s="15"/>
      <c r="AU5427" s="15"/>
      <c r="AV5427" s="15"/>
      <c r="AW5427" s="15"/>
      <c r="AX5427" s="15"/>
      <c r="AY5427" s="10"/>
      <c r="AZ5427" s="10">
        <v>1</v>
      </c>
      <c r="BA5427" t="s">
        <v>31</v>
      </c>
      <c r="BB5427" t="s">
        <v>23</v>
      </c>
      <c r="BD5427" s="39" t="str">
        <f t="shared" si="171"/>
        <v>953908538_ID-1437848672Venus</v>
      </c>
    </row>
    <row r="5428" spans="2:59" ht="13.5" customHeight="1" x14ac:dyDescent="0.35">
      <c r="B5428" s="10" t="s">
        <v>17</v>
      </c>
      <c r="C5428" s="10" t="s">
        <v>2329</v>
      </c>
      <c r="D5428" s="10" t="s">
        <v>3622</v>
      </c>
      <c r="E5428" s="10" t="s">
        <v>3623</v>
      </c>
      <c r="F5428" s="10" t="s">
        <v>5980</v>
      </c>
      <c r="G5428" s="137" t="s">
        <v>18429</v>
      </c>
      <c r="H5428" s="10">
        <v>0</v>
      </c>
      <c r="I5428" s="149" t="s">
        <v>5983</v>
      </c>
      <c r="J5428" s="83" t="s">
        <v>19840</v>
      </c>
      <c r="K5428" s="10" t="s">
        <v>18430</v>
      </c>
      <c r="L5428" s="98">
        <f>IFERROR(VLOOKUP($F5428&amp;$C5428,Sales!$J:$W,9,0),0)</f>
        <v>6338808</v>
      </c>
      <c r="M5428" s="98">
        <f>IFERROR(VLOOKUP($F5428&amp;$C5428,Sales!$J:$W,10,0),0)</f>
        <v>1811087.9999999998</v>
      </c>
      <c r="N5428" s="98">
        <f>IFERROR(VLOOKUP($F5428&amp;$C5428,Sales!$J:$W,11,0),0)</f>
        <v>2716632</v>
      </c>
      <c r="O5428" s="98">
        <f>IFERROR(VLOOKUP($F5428&amp;$C5428,Sales!$J:$W,12,0),0)</f>
        <v>48</v>
      </c>
      <c r="P5428" s="98">
        <f>IFERROR(VLOOKUP($F5428&amp;$C5428,Sales!$J:$W,13,0),0)</f>
        <v>3622176</v>
      </c>
      <c r="Q5428" s="98">
        <f>IFERROR(VLOOKUP($F5428&amp;$C5428,Sales!$A:$H,7,0),0)</f>
        <v>0</v>
      </c>
      <c r="R5428" s="41">
        <f t="shared" si="170"/>
        <v>1</v>
      </c>
      <c r="S5428" s="15">
        <v>1</v>
      </c>
      <c r="T5428" s="15"/>
      <c r="U5428" s="15"/>
      <c r="V5428" s="15">
        <v>1</v>
      </c>
      <c r="W5428" s="15">
        <v>1</v>
      </c>
      <c r="X5428" s="15">
        <v>1</v>
      </c>
      <c r="Y5428" s="41">
        <v>1</v>
      </c>
      <c r="Z5428" s="41">
        <v>1</v>
      </c>
      <c r="AA5428" s="15"/>
      <c r="AB5428" s="15"/>
      <c r="AC5428" s="15"/>
      <c r="AD5428" s="15"/>
      <c r="AE5428" s="15"/>
      <c r="AF5428" s="15"/>
      <c r="AG5428" s="15"/>
      <c r="AH5428" s="15"/>
      <c r="AI5428" s="15"/>
      <c r="AJ5428" s="15"/>
      <c r="AK5428" s="15"/>
      <c r="AL5428" s="15"/>
      <c r="AM5428" s="15"/>
      <c r="AN5428" s="15"/>
      <c r="AO5428" s="15"/>
      <c r="AP5428" s="15"/>
      <c r="AQ5428" s="15"/>
      <c r="AR5428" s="15"/>
      <c r="AS5428" s="15"/>
      <c r="AT5428" s="15"/>
      <c r="AU5428" s="15"/>
      <c r="AV5428" s="15"/>
      <c r="AW5428" s="15"/>
      <c r="AX5428" s="82"/>
      <c r="AY5428" s="10"/>
      <c r="AZ5428" s="10">
        <v>1</v>
      </c>
      <c r="BA5428" t="s">
        <v>31</v>
      </c>
      <c r="BB5428" t="s">
        <v>23</v>
      </c>
      <c r="BD5428" s="39" t="str">
        <f t="shared" si="171"/>
        <v>5418748377_ID-10764004613Venus</v>
      </c>
    </row>
    <row r="5429" spans="2:59" ht="13.5" customHeight="1" x14ac:dyDescent="0.35">
      <c r="B5429" s="10" t="s">
        <v>17</v>
      </c>
      <c r="C5429" s="10" t="s">
        <v>2329</v>
      </c>
      <c r="D5429" s="10" t="s">
        <v>193</v>
      </c>
      <c r="E5429" s="10" t="s">
        <v>194</v>
      </c>
      <c r="F5429" s="10" t="s">
        <v>2425</v>
      </c>
      <c r="G5429" s="137" t="s">
        <v>2426</v>
      </c>
      <c r="H5429" s="10">
        <v>0</v>
      </c>
      <c r="I5429" s="149" t="s">
        <v>2427</v>
      </c>
      <c r="J5429" s="83" t="s">
        <v>19841</v>
      </c>
      <c r="K5429" s="10" t="s">
        <v>7649</v>
      </c>
      <c r="L5429" s="98">
        <f>IFERROR(VLOOKUP($F5429&amp;$C5429,Sales!$J:$W,9,0),0)</f>
        <v>482144313.99999994</v>
      </c>
      <c r="M5429" s="98">
        <f>IFERROR(VLOOKUP($F5429&amp;$C5429,Sales!$J:$W,10,0),0)</f>
        <v>0</v>
      </c>
      <c r="N5429" s="98">
        <f>IFERROR(VLOOKUP($F5429&amp;$C5429,Sales!$J:$W,11,0),0)</f>
        <v>1648475971</v>
      </c>
      <c r="O5429" s="98">
        <f>IFERROR(VLOOKUP($F5429&amp;$C5429,Sales!$J:$W,12,0),0)</f>
        <v>4221.666666666667</v>
      </c>
      <c r="P5429" s="98">
        <f>IFERROR(VLOOKUP($F5429&amp;$C5429,Sales!$J:$W,13,0),0)</f>
        <v>710206761.66666663</v>
      </c>
      <c r="Q5429" s="98">
        <f>IFERROR(VLOOKUP($F5429&amp;$C5429,Sales!$A:$H,7,0),0)</f>
        <v>0</v>
      </c>
      <c r="R5429" s="41">
        <f t="shared" si="170"/>
        <v>1</v>
      </c>
      <c r="S5429" s="15">
        <v>1</v>
      </c>
      <c r="T5429" s="15"/>
      <c r="U5429" s="15"/>
      <c r="V5429" s="15">
        <v>1</v>
      </c>
      <c r="W5429" s="15">
        <v>1</v>
      </c>
      <c r="X5429" s="15">
        <v>1</v>
      </c>
      <c r="Y5429" s="41">
        <v>1</v>
      </c>
      <c r="Z5429" s="41">
        <v>1</v>
      </c>
      <c r="AA5429" s="15"/>
      <c r="AB5429" s="15"/>
      <c r="AC5429" s="15"/>
      <c r="AD5429" s="15"/>
      <c r="AE5429" s="15"/>
      <c r="AF5429" s="15"/>
      <c r="AG5429" s="15"/>
      <c r="AH5429" s="15"/>
      <c r="AI5429" s="15"/>
      <c r="AJ5429" s="15"/>
      <c r="AK5429" s="15"/>
      <c r="AL5429" s="15"/>
      <c r="AM5429" s="15"/>
      <c r="AN5429" s="15"/>
      <c r="AO5429" s="15"/>
      <c r="AP5429" s="15"/>
      <c r="AQ5429" s="15"/>
      <c r="AR5429" s="15"/>
      <c r="AS5429" s="15"/>
      <c r="AT5429" s="15"/>
      <c r="AU5429" s="15"/>
      <c r="AV5429" s="15"/>
      <c r="AW5429" s="15"/>
      <c r="AX5429" s="82"/>
      <c r="AY5429" s="10"/>
      <c r="AZ5429" s="10">
        <v>1</v>
      </c>
      <c r="BA5429" t="s">
        <v>31</v>
      </c>
      <c r="BB5429" t="s">
        <v>23</v>
      </c>
      <c r="BD5429" s="39" t="str">
        <f t="shared" si="171"/>
        <v>HE178HBAA8ZHQDANID-21028208Head &amp; Shoulders</v>
      </c>
    </row>
    <row r="5430" spans="2:59" ht="13.5" customHeight="1" x14ac:dyDescent="0.35">
      <c r="B5430" s="10" t="s">
        <v>17</v>
      </c>
      <c r="C5430" s="10" t="s">
        <v>2329</v>
      </c>
      <c r="D5430" s="10" t="s">
        <v>193</v>
      </c>
      <c r="E5430" s="10" t="s">
        <v>194</v>
      </c>
      <c r="F5430" s="10" t="s">
        <v>1021</v>
      </c>
      <c r="G5430" s="137" t="s">
        <v>18431</v>
      </c>
      <c r="H5430" s="10">
        <v>0</v>
      </c>
      <c r="I5430" s="149" t="s">
        <v>1022</v>
      </c>
      <c r="J5430" s="83" t="s">
        <v>19842</v>
      </c>
      <c r="K5430" s="10" t="s">
        <v>7665</v>
      </c>
      <c r="L5430" s="98">
        <f>IFERROR(VLOOKUP($F5430&amp;$C5430,Sales!$J:$W,9,0),0)</f>
        <v>0</v>
      </c>
      <c r="M5430" s="98">
        <f>IFERROR(VLOOKUP($F5430&amp;$C5430,Sales!$J:$W,10,0),0)</f>
        <v>74780615</v>
      </c>
      <c r="N5430" s="98">
        <f>IFERROR(VLOOKUP($F5430&amp;$C5430,Sales!$J:$W,11,0),0)</f>
        <v>757400644</v>
      </c>
      <c r="O5430" s="98">
        <f>IFERROR(VLOOKUP($F5430&amp;$C5430,Sales!$J:$W,12,0),0)</f>
        <v>983</v>
      </c>
      <c r="P5430" s="98">
        <f>IFERROR(VLOOKUP($F5430&amp;$C5430,Sales!$J:$W,13,0),0)</f>
        <v>277393753</v>
      </c>
      <c r="Q5430" s="98">
        <f>IFERROR(VLOOKUP($F5430&amp;$C5430,Sales!$A:$H,7,0),0)</f>
        <v>0</v>
      </c>
      <c r="R5430" s="41">
        <f t="shared" si="170"/>
        <v>1</v>
      </c>
      <c r="S5430" s="15">
        <v>1</v>
      </c>
      <c r="T5430" s="15"/>
      <c r="U5430" s="15"/>
      <c r="V5430" s="15">
        <v>1</v>
      </c>
      <c r="W5430" s="15">
        <v>1</v>
      </c>
      <c r="X5430" s="15">
        <v>1</v>
      </c>
      <c r="Y5430" s="41">
        <v>1</v>
      </c>
      <c r="Z5430" s="41">
        <v>1</v>
      </c>
      <c r="AA5430" s="15"/>
      <c r="AB5430" s="15"/>
      <c r="AC5430" s="15"/>
      <c r="AD5430" s="15"/>
      <c r="AE5430" s="15"/>
      <c r="AF5430" s="15"/>
      <c r="AG5430" s="15"/>
      <c r="AH5430" s="15"/>
      <c r="AI5430" s="15"/>
      <c r="AJ5430" s="15"/>
      <c r="AK5430" s="15"/>
      <c r="AL5430" s="15"/>
      <c r="AM5430" s="15"/>
      <c r="AN5430" s="15"/>
      <c r="AO5430" s="15"/>
      <c r="AP5430" s="15"/>
      <c r="AQ5430" s="15"/>
      <c r="AR5430" s="15"/>
      <c r="AS5430" s="15"/>
      <c r="AT5430" s="15"/>
      <c r="AU5430" s="15"/>
      <c r="AV5430" s="15"/>
      <c r="AW5430" s="15"/>
      <c r="AX5430" s="15"/>
      <c r="AY5430" s="10"/>
      <c r="AZ5430" s="10">
        <v>1</v>
      </c>
      <c r="BA5430" t="s">
        <v>31</v>
      </c>
      <c r="BB5430" t="s">
        <v>23</v>
      </c>
      <c r="BD5430" s="39" t="str">
        <f t="shared" si="171"/>
        <v>985866392_ID-1480044295Head &amp; Shoulders</v>
      </c>
    </row>
    <row r="5431" spans="2:59" ht="13.5" customHeight="1" x14ac:dyDescent="0.35">
      <c r="B5431" s="10" t="s">
        <v>17</v>
      </c>
      <c r="C5431" s="10" t="s">
        <v>2329</v>
      </c>
      <c r="D5431" s="10" t="s">
        <v>193</v>
      </c>
      <c r="E5431" s="10" t="s">
        <v>194</v>
      </c>
      <c r="F5431" s="10" t="s">
        <v>1008</v>
      </c>
      <c r="G5431" s="137" t="s">
        <v>4632</v>
      </c>
      <c r="H5431" s="10">
        <v>0</v>
      </c>
      <c r="I5431" s="149" t="s">
        <v>1009</v>
      </c>
      <c r="J5431" s="83" t="s">
        <v>19843</v>
      </c>
      <c r="K5431" s="10" t="s">
        <v>7667</v>
      </c>
      <c r="L5431" s="98">
        <f>IFERROR(VLOOKUP($F5431&amp;$C5431,Sales!$J:$W,9,0),0)</f>
        <v>625335255.99999988</v>
      </c>
      <c r="M5431" s="98">
        <f>IFERROR(VLOOKUP($F5431&amp;$C5431,Sales!$J:$W,10,0),0)</f>
        <v>80424434.999999985</v>
      </c>
      <c r="N5431" s="98">
        <f>IFERROR(VLOOKUP($F5431&amp;$C5431,Sales!$J:$W,11,0),0)</f>
        <v>1250106130</v>
      </c>
      <c r="O5431" s="98">
        <f>IFERROR(VLOOKUP($F5431&amp;$C5431,Sales!$J:$W,12,0),0)</f>
        <v>2310.3333333333335</v>
      </c>
      <c r="P5431" s="98">
        <f>IFERROR(VLOOKUP($F5431&amp;$C5431,Sales!$J:$W,13,0),0)</f>
        <v>651955273.66666663</v>
      </c>
      <c r="Q5431" s="98">
        <f>IFERROR(VLOOKUP($F5431&amp;$C5431,Sales!$A:$H,7,0),0)</f>
        <v>0</v>
      </c>
      <c r="R5431" s="41">
        <f t="shared" si="170"/>
        <v>1</v>
      </c>
      <c r="S5431" s="15">
        <v>1</v>
      </c>
      <c r="T5431" s="15"/>
      <c r="U5431" s="15"/>
      <c r="V5431" s="15">
        <v>1</v>
      </c>
      <c r="W5431" s="15">
        <v>1</v>
      </c>
      <c r="X5431" s="15">
        <v>1</v>
      </c>
      <c r="Y5431" s="41">
        <v>1</v>
      </c>
      <c r="Z5431" s="41">
        <v>1</v>
      </c>
      <c r="AA5431" s="15"/>
      <c r="AB5431" s="15"/>
      <c r="AC5431" s="15"/>
      <c r="AD5431" s="15"/>
      <c r="AE5431" s="15"/>
      <c r="AF5431" s="15"/>
      <c r="AG5431" s="15"/>
      <c r="AH5431" s="15"/>
      <c r="AI5431" s="15"/>
      <c r="AJ5431" s="15"/>
      <c r="AK5431" s="15"/>
      <c r="AL5431" s="15"/>
      <c r="AM5431" s="15"/>
      <c r="AN5431" s="15"/>
      <c r="AO5431" s="15"/>
      <c r="AP5431" s="15"/>
      <c r="AQ5431" s="15"/>
      <c r="AR5431" s="15"/>
      <c r="AS5431" s="15"/>
      <c r="AT5431" s="15"/>
      <c r="AU5431" s="15"/>
      <c r="AV5431" s="15"/>
      <c r="AW5431" s="15"/>
      <c r="AX5431" s="15"/>
      <c r="AY5431" s="10"/>
      <c r="AZ5431" s="10">
        <v>1</v>
      </c>
      <c r="BA5431" t="s">
        <v>31</v>
      </c>
      <c r="BB5431" t="s">
        <v>23</v>
      </c>
      <c r="BD5431" s="39" t="str">
        <f t="shared" si="171"/>
        <v>985748057_ID-1479894669Head &amp; Shoulders</v>
      </c>
    </row>
    <row r="5432" spans="2:59" ht="13.5" customHeight="1" x14ac:dyDescent="0.35">
      <c r="B5432" s="10" t="s">
        <v>17</v>
      </c>
      <c r="C5432" s="10" t="s">
        <v>2329</v>
      </c>
      <c r="D5432" s="10" t="s">
        <v>248</v>
      </c>
      <c r="E5432" s="10" t="s">
        <v>194</v>
      </c>
      <c r="F5432" s="10" t="s">
        <v>3585</v>
      </c>
      <c r="G5432" s="137" t="s">
        <v>18432</v>
      </c>
      <c r="H5432" s="10">
        <v>0</v>
      </c>
      <c r="I5432" s="149" t="s">
        <v>6337</v>
      </c>
      <c r="J5432" s="83" t="s">
        <v>19844</v>
      </c>
      <c r="K5432" s="10" t="s">
        <v>18433</v>
      </c>
      <c r="L5432" s="98">
        <f>IFERROR(VLOOKUP($F5432&amp;$C5432,Sales!$J:$W,9,0),0)</f>
        <v>0</v>
      </c>
      <c r="M5432" s="98">
        <f>IFERROR(VLOOKUP($F5432&amp;$C5432,Sales!$J:$W,10,0),0)</f>
        <v>7287660</v>
      </c>
      <c r="N5432" s="98">
        <f>IFERROR(VLOOKUP($F5432&amp;$C5432,Sales!$J:$W,11,0),0)</f>
        <v>13603632</v>
      </c>
      <c r="O5432" s="98">
        <f>IFERROR(VLOOKUP($F5432&amp;$C5432,Sales!$J:$W,12,0),0)</f>
        <v>28.666666666666668</v>
      </c>
      <c r="P5432" s="98">
        <f>IFERROR(VLOOKUP($F5432&amp;$C5432,Sales!$J:$W,13,0),0)</f>
        <v>6963764</v>
      </c>
      <c r="Q5432" s="98">
        <f>IFERROR(VLOOKUP($F5432&amp;$C5432,Sales!$A:$H,7,0),0)</f>
        <v>0</v>
      </c>
      <c r="R5432" s="41">
        <f t="shared" si="170"/>
        <v>1</v>
      </c>
      <c r="S5432" s="15">
        <v>1</v>
      </c>
      <c r="T5432" s="15"/>
      <c r="U5432" s="15"/>
      <c r="V5432" s="15">
        <v>1</v>
      </c>
      <c r="W5432" s="15">
        <v>1</v>
      </c>
      <c r="X5432" s="15">
        <v>1</v>
      </c>
      <c r="Y5432" s="41">
        <v>1</v>
      </c>
      <c r="Z5432" s="41">
        <v>1</v>
      </c>
      <c r="AA5432" s="15"/>
      <c r="AB5432" s="15"/>
      <c r="AC5432" s="15"/>
      <c r="AD5432" s="15"/>
      <c r="AE5432" s="15"/>
      <c r="AF5432" s="15"/>
      <c r="AG5432" s="15"/>
      <c r="AH5432" s="15"/>
      <c r="AI5432" s="15"/>
      <c r="AJ5432" s="15"/>
      <c r="AK5432" s="15"/>
      <c r="AL5432" s="15"/>
      <c r="AM5432" s="15"/>
      <c r="AN5432" s="15"/>
      <c r="AO5432" s="15"/>
      <c r="AP5432" s="15"/>
      <c r="AQ5432" s="15"/>
      <c r="AR5432" s="15"/>
      <c r="AS5432" s="15"/>
      <c r="AT5432" s="15"/>
      <c r="AU5432" s="15"/>
      <c r="AV5432" s="15"/>
      <c r="AW5432" s="15"/>
      <c r="AX5432" s="15"/>
      <c r="AY5432" s="10"/>
      <c r="AZ5432" s="10">
        <v>1</v>
      </c>
      <c r="BA5432" t="s">
        <v>31</v>
      </c>
      <c r="BB5432" t="s">
        <v>23</v>
      </c>
      <c r="BD5432" s="39" t="str">
        <f t="shared" si="171"/>
        <v>4160194389_ID-7014784867Herbal Essences</v>
      </c>
    </row>
    <row r="5433" spans="2:59" ht="13.5" customHeight="1" x14ac:dyDescent="0.35">
      <c r="B5433" s="10" t="s">
        <v>17</v>
      </c>
      <c r="C5433" s="10" t="s">
        <v>2329</v>
      </c>
      <c r="D5433" s="10" t="s">
        <v>248</v>
      </c>
      <c r="E5433" s="10" t="s">
        <v>194</v>
      </c>
      <c r="F5433" s="10" t="s">
        <v>3458</v>
      </c>
      <c r="G5433" s="137" t="s">
        <v>18434</v>
      </c>
      <c r="H5433" s="10">
        <v>0</v>
      </c>
      <c r="I5433" s="149" t="s">
        <v>3315</v>
      </c>
      <c r="J5433" s="83" t="s">
        <v>19845</v>
      </c>
      <c r="K5433" s="10" t="s">
        <v>18435</v>
      </c>
      <c r="L5433" s="98">
        <f>IFERROR(VLOOKUP($F5433&amp;$C5433,Sales!$J:$W,9,0),0)</f>
        <v>24292199.999999996</v>
      </c>
      <c r="M5433" s="98">
        <f>IFERROR(VLOOKUP($F5433&amp;$C5433,Sales!$J:$W,10,0),0)</f>
        <v>0</v>
      </c>
      <c r="N5433" s="98">
        <f>IFERROR(VLOOKUP($F5433&amp;$C5433,Sales!$J:$W,11,0),0)</f>
        <v>18947916</v>
      </c>
      <c r="O5433" s="98">
        <f>IFERROR(VLOOKUP($F5433&amp;$C5433,Sales!$J:$W,12,0),0)</f>
        <v>59.333333333333336</v>
      </c>
      <c r="P5433" s="98">
        <f>IFERROR(VLOOKUP($F5433&amp;$C5433,Sales!$J:$W,13,0),0)</f>
        <v>14413372</v>
      </c>
      <c r="Q5433" s="98">
        <f>IFERROR(VLOOKUP($F5433&amp;$C5433,Sales!$A:$H,7,0),0)</f>
        <v>0</v>
      </c>
      <c r="R5433" s="41">
        <f t="shared" si="170"/>
        <v>1</v>
      </c>
      <c r="S5433" s="15">
        <v>1</v>
      </c>
      <c r="T5433" s="15"/>
      <c r="U5433" s="15"/>
      <c r="V5433" s="15">
        <v>1</v>
      </c>
      <c r="W5433" s="15">
        <v>1</v>
      </c>
      <c r="X5433" s="15">
        <v>1</v>
      </c>
      <c r="Y5433" s="41">
        <v>1</v>
      </c>
      <c r="Z5433" s="41">
        <v>1</v>
      </c>
      <c r="AA5433" s="15"/>
      <c r="AB5433" s="15"/>
      <c r="AC5433" s="15"/>
      <c r="AD5433" s="15"/>
      <c r="AE5433" s="15"/>
      <c r="AF5433" s="15"/>
      <c r="AG5433" s="15"/>
      <c r="AH5433" s="15"/>
      <c r="AI5433" s="15"/>
      <c r="AJ5433" s="15"/>
      <c r="AK5433" s="15"/>
      <c r="AL5433" s="15"/>
      <c r="AM5433" s="15"/>
      <c r="AN5433" s="15"/>
      <c r="AO5433" s="15"/>
      <c r="AP5433" s="15"/>
      <c r="AQ5433" s="15"/>
      <c r="AR5433" s="15"/>
      <c r="AS5433" s="15"/>
      <c r="AT5433" s="15"/>
      <c r="AU5433" s="15"/>
      <c r="AV5433" s="15"/>
      <c r="AW5433" s="15"/>
      <c r="AX5433" s="15"/>
      <c r="AY5433" s="10"/>
      <c r="AZ5433" s="10">
        <v>1</v>
      </c>
      <c r="BA5433" t="s">
        <v>31</v>
      </c>
      <c r="BB5433" t="s">
        <v>23</v>
      </c>
      <c r="BD5433" s="39" t="str">
        <f t="shared" si="171"/>
        <v>4160192379_ID-7014846162Herbal Essences</v>
      </c>
    </row>
    <row r="5434" spans="2:59" ht="13.5" customHeight="1" x14ac:dyDescent="0.35">
      <c r="B5434" s="10" t="s">
        <v>17</v>
      </c>
      <c r="C5434" s="10" t="s">
        <v>2329</v>
      </c>
      <c r="D5434" s="10" t="s">
        <v>248</v>
      </c>
      <c r="E5434" s="10" t="s">
        <v>194</v>
      </c>
      <c r="F5434" s="10" t="s">
        <v>1873</v>
      </c>
      <c r="G5434" s="137" t="s">
        <v>2375</v>
      </c>
      <c r="H5434" s="10">
        <v>0</v>
      </c>
      <c r="I5434" s="149" t="s">
        <v>1874</v>
      </c>
      <c r="J5434" s="10" t="s">
        <v>19846</v>
      </c>
      <c r="K5434" s="10" t="s">
        <v>18436</v>
      </c>
      <c r="L5434" s="98">
        <f>IFERROR(VLOOKUP($F5434&amp;$C5434,Sales!$J:$W,9,0),0)</f>
        <v>0</v>
      </c>
      <c r="M5434" s="98">
        <f>IFERROR(VLOOKUP($F5434&amp;$C5434,Sales!$J:$W,10,0),0)</f>
        <v>0</v>
      </c>
      <c r="N5434" s="98">
        <f>IFERROR(VLOOKUP($F5434&amp;$C5434,Sales!$J:$W,11,0),0)</f>
        <v>0</v>
      </c>
      <c r="O5434" s="98">
        <f>IFERROR(VLOOKUP($F5434&amp;$C5434,Sales!$J:$W,12,0),0)</f>
        <v>0</v>
      </c>
      <c r="P5434" s="98">
        <f>IFERROR(VLOOKUP($F5434&amp;$C5434,Sales!$J:$W,13,0),0)</f>
        <v>0</v>
      </c>
      <c r="Q5434" s="98">
        <f>IFERROR(VLOOKUP($F5434&amp;$C5434,Sales!$A:$H,7,0),0)</f>
        <v>0</v>
      </c>
      <c r="R5434" s="41">
        <f t="shared" si="170"/>
        <v>1</v>
      </c>
      <c r="S5434" s="15">
        <v>1</v>
      </c>
      <c r="T5434" s="15"/>
      <c r="U5434" s="15"/>
      <c r="V5434" s="15">
        <v>1</v>
      </c>
      <c r="W5434" s="15">
        <v>1</v>
      </c>
      <c r="X5434" s="15">
        <v>1</v>
      </c>
      <c r="Y5434" s="41">
        <v>1</v>
      </c>
      <c r="Z5434" s="41">
        <v>1</v>
      </c>
      <c r="AA5434" s="15"/>
      <c r="AB5434" s="15"/>
      <c r="AC5434" s="15"/>
      <c r="AD5434" s="15"/>
      <c r="AE5434" s="15"/>
      <c r="AF5434" s="15"/>
      <c r="AG5434" s="15"/>
      <c r="AH5434" s="15"/>
      <c r="AI5434" s="15"/>
      <c r="AJ5434" s="15"/>
      <c r="AK5434" s="15"/>
      <c r="AL5434" s="15"/>
      <c r="AM5434" s="15"/>
      <c r="AN5434" s="15"/>
      <c r="AO5434" s="15"/>
      <c r="AP5434" s="15"/>
      <c r="AQ5434" s="15"/>
      <c r="AR5434" s="15"/>
      <c r="AS5434" s="15"/>
      <c r="AT5434" s="15"/>
      <c r="AU5434" s="15"/>
      <c r="AV5434" s="15"/>
      <c r="AW5434" s="15"/>
      <c r="AX5434" s="15"/>
      <c r="AY5434" s="10"/>
      <c r="AZ5434" s="10">
        <v>1</v>
      </c>
      <c r="BA5434" t="s">
        <v>31</v>
      </c>
      <c r="BB5434" t="s">
        <v>23</v>
      </c>
      <c r="BD5434" s="39" t="str">
        <f t="shared" si="171"/>
        <v>637782809_ID-886824837Herbal Essences</v>
      </c>
    </row>
    <row r="5435" spans="2:59" ht="13.5" customHeight="1" x14ac:dyDescent="0.35">
      <c r="B5435" s="10" t="s">
        <v>17</v>
      </c>
      <c r="C5435" s="10" t="s">
        <v>2329</v>
      </c>
      <c r="D5435" s="10" t="s">
        <v>248</v>
      </c>
      <c r="E5435" s="10" t="s">
        <v>194</v>
      </c>
      <c r="F5435" s="10" t="s">
        <v>2554</v>
      </c>
      <c r="G5435" s="137" t="s">
        <v>18437</v>
      </c>
      <c r="H5435" s="10">
        <v>0</v>
      </c>
      <c r="I5435" s="149" t="s">
        <v>2555</v>
      </c>
      <c r="J5435" s="83" t="s">
        <v>19847</v>
      </c>
      <c r="K5435" s="10" t="s">
        <v>18438</v>
      </c>
      <c r="L5435" s="98">
        <f>IFERROR(VLOOKUP($F5435&amp;$C5435,Sales!$J:$W,9,0),0)</f>
        <v>25263888</v>
      </c>
      <c r="M5435" s="98">
        <f>IFERROR(VLOOKUP($F5435&amp;$C5435,Sales!$J:$W,10,0),0)</f>
        <v>9716879.9999999981</v>
      </c>
      <c r="N5435" s="98">
        <f>IFERROR(VLOOKUP($F5435&amp;$C5435,Sales!$J:$W,11,0),0)</f>
        <v>37733884</v>
      </c>
      <c r="O5435" s="98">
        <f>IFERROR(VLOOKUP($F5435&amp;$C5435,Sales!$J:$W,12,0),0)</f>
        <v>149.66666666666666</v>
      </c>
      <c r="P5435" s="98">
        <f>IFERROR(VLOOKUP($F5435&amp;$C5435,Sales!$J:$W,13,0),0)</f>
        <v>24238217.333333332</v>
      </c>
      <c r="Q5435" s="98">
        <f>IFERROR(VLOOKUP($F5435&amp;$C5435,Sales!$A:$H,7,0),0)</f>
        <v>0</v>
      </c>
      <c r="R5435" s="41">
        <f t="shared" si="170"/>
        <v>1</v>
      </c>
      <c r="S5435" s="15">
        <v>1</v>
      </c>
      <c r="T5435" s="15"/>
      <c r="U5435" s="15"/>
      <c r="V5435" s="15">
        <v>1</v>
      </c>
      <c r="W5435" s="15">
        <v>1</v>
      </c>
      <c r="X5435" s="15">
        <v>1</v>
      </c>
      <c r="Y5435" s="41">
        <v>1</v>
      </c>
      <c r="Z5435" s="41">
        <v>1</v>
      </c>
      <c r="AA5435" s="15"/>
      <c r="AB5435" s="15"/>
      <c r="AC5435" s="15"/>
      <c r="AD5435" s="15"/>
      <c r="AE5435" s="15"/>
      <c r="AF5435" s="15"/>
      <c r="AG5435" s="15"/>
      <c r="AH5435" s="15"/>
      <c r="AI5435" s="15"/>
      <c r="AJ5435" s="15"/>
      <c r="AK5435" s="15"/>
      <c r="AL5435" s="15"/>
      <c r="AM5435" s="15"/>
      <c r="AN5435" s="15"/>
      <c r="AO5435" s="15"/>
      <c r="AP5435" s="15"/>
      <c r="AQ5435" s="15"/>
      <c r="AR5435" s="15"/>
      <c r="AS5435" s="15"/>
      <c r="AT5435" s="15"/>
      <c r="AU5435" s="15"/>
      <c r="AV5435" s="15"/>
      <c r="AW5435" s="15"/>
      <c r="AX5435" s="15"/>
      <c r="AY5435" s="10"/>
      <c r="AZ5435" s="10">
        <v>1</v>
      </c>
      <c r="BA5435" t="s">
        <v>31</v>
      </c>
      <c r="BB5435" t="s">
        <v>23</v>
      </c>
      <c r="BD5435" s="39" t="str">
        <f t="shared" si="171"/>
        <v>637628966_ID-886576500Herbal Essences</v>
      </c>
    </row>
    <row r="5436" spans="2:59" ht="13.5" customHeight="1" x14ac:dyDescent="0.35">
      <c r="B5436" s="10" t="s">
        <v>17</v>
      </c>
      <c r="C5436" s="10" t="s">
        <v>2329</v>
      </c>
      <c r="D5436" s="10" t="s">
        <v>248</v>
      </c>
      <c r="E5436" s="10" t="s">
        <v>194</v>
      </c>
      <c r="F5436" s="10" t="s">
        <v>2376</v>
      </c>
      <c r="G5436" s="137" t="s">
        <v>2377</v>
      </c>
      <c r="H5436" s="10">
        <v>0</v>
      </c>
      <c r="I5436" s="149" t="s">
        <v>1878</v>
      </c>
      <c r="J5436" s="83" t="s">
        <v>19848</v>
      </c>
      <c r="K5436" s="10" t="s">
        <v>18439</v>
      </c>
      <c r="L5436" s="98">
        <f>IFERROR(VLOOKUP($F5436&amp;$C5436,Sales!$J:$W,9,0),0)</f>
        <v>9716880</v>
      </c>
      <c r="M5436" s="98">
        <f>IFERROR(VLOOKUP($F5436&amp;$C5436,Sales!$J:$W,10,0),0)</f>
        <v>3886751.9999999995</v>
      </c>
      <c r="N5436" s="98">
        <f>IFERROR(VLOOKUP($F5436&amp;$C5436,Sales!$J:$W,11,0),0)</f>
        <v>12469996</v>
      </c>
      <c r="O5436" s="98">
        <f>IFERROR(VLOOKUP($F5436&amp;$C5436,Sales!$J:$W,12,0),0)</f>
        <v>53.666666666666664</v>
      </c>
      <c r="P5436" s="98">
        <f>IFERROR(VLOOKUP($F5436&amp;$C5436,Sales!$J:$W,13,0),0)</f>
        <v>8691209.333333334</v>
      </c>
      <c r="Q5436" s="98">
        <f>IFERROR(VLOOKUP($F5436&amp;$C5436,Sales!$A:$H,7,0),0)</f>
        <v>0</v>
      </c>
      <c r="R5436" s="41">
        <f t="shared" si="170"/>
        <v>1</v>
      </c>
      <c r="S5436" s="15">
        <v>1</v>
      </c>
      <c r="T5436" s="15"/>
      <c r="U5436" s="15"/>
      <c r="V5436" s="15">
        <v>1</v>
      </c>
      <c r="W5436" s="15">
        <v>1</v>
      </c>
      <c r="X5436" s="15">
        <v>1</v>
      </c>
      <c r="Y5436" s="41">
        <v>1</v>
      </c>
      <c r="Z5436" s="41">
        <v>1</v>
      </c>
      <c r="AA5436" s="15"/>
      <c r="AB5436" s="15"/>
      <c r="AC5436" s="15"/>
      <c r="AD5436" s="15"/>
      <c r="AE5436" s="15"/>
      <c r="AF5436" s="15"/>
      <c r="AG5436" s="15"/>
      <c r="AH5436" s="15"/>
      <c r="AI5436" s="15"/>
      <c r="AJ5436" s="15"/>
      <c r="AK5436" s="15"/>
      <c r="AL5436" s="15"/>
      <c r="AM5436" s="15"/>
      <c r="AN5436" s="15"/>
      <c r="AO5436" s="15"/>
      <c r="AP5436" s="15"/>
      <c r="AQ5436" s="15"/>
      <c r="AR5436" s="15"/>
      <c r="AS5436" s="15"/>
      <c r="AT5436" s="15"/>
      <c r="AU5436" s="15"/>
      <c r="AV5436" s="15"/>
      <c r="AW5436" s="15"/>
      <c r="AX5436" s="15"/>
      <c r="AY5436" s="10"/>
      <c r="AZ5436" s="10">
        <v>1</v>
      </c>
      <c r="BA5436" t="s">
        <v>31</v>
      </c>
      <c r="BB5436" t="s">
        <v>23</v>
      </c>
      <c r="BD5436" s="39" t="str">
        <f t="shared" si="171"/>
        <v>637822592_ID-886882437Herbal Essences</v>
      </c>
    </row>
    <row r="5437" spans="2:59" ht="13.5" customHeight="1" x14ac:dyDescent="0.35">
      <c r="B5437" s="10" t="s">
        <v>17</v>
      </c>
      <c r="C5437" s="10" t="s">
        <v>2329</v>
      </c>
      <c r="D5437" s="10" t="s">
        <v>248</v>
      </c>
      <c r="E5437" s="10" t="s">
        <v>194</v>
      </c>
      <c r="F5437" s="10" t="s">
        <v>2984</v>
      </c>
      <c r="G5437" s="137" t="s">
        <v>18440</v>
      </c>
      <c r="H5437" s="10">
        <v>0</v>
      </c>
      <c r="I5437" s="149" t="s">
        <v>4188</v>
      </c>
      <c r="J5437" s="83" t="s">
        <v>19849</v>
      </c>
      <c r="K5437" s="10" t="s">
        <v>18441</v>
      </c>
      <c r="L5437" s="98">
        <f>IFERROR(VLOOKUP($F5437&amp;$C5437,Sales!$J:$W,9,0),0)</f>
        <v>6801815.9999999991</v>
      </c>
      <c r="M5437" s="98">
        <f>IFERROR(VLOOKUP($F5437&amp;$C5437,Sales!$J:$W,10,0),0)</f>
        <v>2915063.9999999995</v>
      </c>
      <c r="N5437" s="98">
        <f>IFERROR(VLOOKUP($F5437&amp;$C5437,Sales!$J:$W,11,0),0)</f>
        <v>2105324</v>
      </c>
      <c r="O5437" s="98">
        <f>IFERROR(VLOOKUP($F5437&amp;$C5437,Sales!$J:$W,12,0),0)</f>
        <v>24.333333333333332</v>
      </c>
      <c r="P5437" s="98">
        <f>IFERROR(VLOOKUP($F5437&amp;$C5437,Sales!$J:$W,13,0),0)</f>
        <v>3940734.666666666</v>
      </c>
      <c r="Q5437" s="98">
        <f>IFERROR(VLOOKUP($F5437&amp;$C5437,Sales!$A:$H,7,0),0)</f>
        <v>0</v>
      </c>
      <c r="R5437" s="41">
        <f t="shared" si="170"/>
        <v>1</v>
      </c>
      <c r="S5437" s="15">
        <v>1</v>
      </c>
      <c r="T5437" s="15"/>
      <c r="U5437" s="15"/>
      <c r="V5437" s="15">
        <v>1</v>
      </c>
      <c r="W5437" s="15">
        <v>1</v>
      </c>
      <c r="X5437" s="15">
        <v>1</v>
      </c>
      <c r="Y5437" s="41">
        <v>1</v>
      </c>
      <c r="Z5437" s="41">
        <v>1</v>
      </c>
      <c r="AA5437" s="15"/>
      <c r="AB5437" s="15"/>
      <c r="AC5437" s="15"/>
      <c r="AD5437" s="15"/>
      <c r="AE5437" s="15"/>
      <c r="AF5437" s="15"/>
      <c r="AG5437" s="15"/>
      <c r="AH5437" s="15"/>
      <c r="AI5437" s="15"/>
      <c r="AJ5437" s="15"/>
      <c r="AK5437" s="15"/>
      <c r="AL5437" s="15"/>
      <c r="AM5437" s="15"/>
      <c r="AN5437" s="15"/>
      <c r="AO5437" s="15"/>
      <c r="AP5437" s="15"/>
      <c r="AQ5437" s="15"/>
      <c r="AR5437" s="15"/>
      <c r="AS5437" s="15"/>
      <c r="AT5437" s="15"/>
      <c r="AU5437" s="15"/>
      <c r="AV5437" s="15"/>
      <c r="AW5437" s="15"/>
      <c r="AX5437" s="15"/>
      <c r="AY5437" s="10"/>
      <c r="AZ5437" s="10">
        <v>1</v>
      </c>
      <c r="BA5437" t="s">
        <v>22</v>
      </c>
      <c r="BB5437" t="s">
        <v>23</v>
      </c>
      <c r="BD5437" s="39" t="str">
        <f t="shared" si="171"/>
        <v>3412472347_ID-5857858236Herbal Essences</v>
      </c>
      <c r="BE5437" s="101"/>
      <c r="BG5437" t="s">
        <v>17336</v>
      </c>
    </row>
    <row r="5438" spans="2:59" ht="13.5" customHeight="1" x14ac:dyDescent="0.35">
      <c r="B5438" s="10" t="s">
        <v>17</v>
      </c>
      <c r="C5438" s="10" t="s">
        <v>2329</v>
      </c>
      <c r="D5438" s="10" t="s">
        <v>248</v>
      </c>
      <c r="E5438" s="10" t="s">
        <v>194</v>
      </c>
      <c r="F5438" s="10" t="s">
        <v>2378</v>
      </c>
      <c r="G5438" s="137" t="s">
        <v>2379</v>
      </c>
      <c r="H5438" s="10">
        <v>0</v>
      </c>
      <c r="I5438" s="149" t="s">
        <v>1885</v>
      </c>
      <c r="J5438" s="83" t="s">
        <v>19850</v>
      </c>
      <c r="K5438" s="10" t="s">
        <v>18442</v>
      </c>
      <c r="L5438" s="98">
        <f>IFERROR(VLOOKUP($F5438&amp;$C5438,Sales!$J:$W,9,0),0)</f>
        <v>0</v>
      </c>
      <c r="M5438" s="98">
        <f>IFERROR(VLOOKUP($F5438&amp;$C5438,Sales!$J:$W,10,0),0)</f>
        <v>12631943.999999998</v>
      </c>
      <c r="N5438" s="98">
        <f>IFERROR(VLOOKUP($F5438&amp;$C5438,Sales!$J:$W,11,0),0)</f>
        <v>9878828</v>
      </c>
      <c r="O5438" s="98">
        <f>IFERROR(VLOOKUP($F5438&amp;$C5438,Sales!$J:$W,12,0),0)</f>
        <v>46.333333333333336</v>
      </c>
      <c r="P5438" s="98">
        <f>IFERROR(VLOOKUP($F5438&amp;$C5438,Sales!$J:$W,13,0),0)</f>
        <v>7503590.666666667</v>
      </c>
      <c r="Q5438" s="98">
        <f>IFERROR(VLOOKUP($F5438&amp;$C5438,Sales!$A:$H,7,0),0)</f>
        <v>0</v>
      </c>
      <c r="R5438" s="41">
        <f t="shared" si="170"/>
        <v>1</v>
      </c>
      <c r="S5438" s="15">
        <v>1</v>
      </c>
      <c r="T5438" s="15"/>
      <c r="U5438" s="15"/>
      <c r="V5438" s="15">
        <v>1</v>
      </c>
      <c r="W5438" s="15">
        <v>1</v>
      </c>
      <c r="X5438" s="15">
        <v>1</v>
      </c>
      <c r="Y5438" s="41">
        <v>1</v>
      </c>
      <c r="Z5438" s="41">
        <v>1</v>
      </c>
      <c r="AA5438" s="15"/>
      <c r="AB5438" s="15"/>
      <c r="AC5438" s="15"/>
      <c r="AD5438" s="15"/>
      <c r="AE5438" s="15"/>
      <c r="AF5438" s="15"/>
      <c r="AG5438" s="15"/>
      <c r="AH5438" s="15"/>
      <c r="AI5438" s="15"/>
      <c r="AJ5438" s="15"/>
      <c r="AK5438" s="15"/>
      <c r="AL5438" s="15"/>
      <c r="AM5438" s="15"/>
      <c r="AN5438" s="15"/>
      <c r="AO5438" s="15"/>
      <c r="AP5438" s="15"/>
      <c r="AQ5438" s="15"/>
      <c r="AR5438" s="15"/>
      <c r="AS5438" s="15"/>
      <c r="AT5438" s="15"/>
      <c r="AU5438" s="15"/>
      <c r="AV5438" s="15"/>
      <c r="AW5438" s="15"/>
      <c r="AX5438" s="15"/>
      <c r="AY5438" s="10"/>
      <c r="AZ5438" s="10">
        <v>1</v>
      </c>
      <c r="BA5438" t="s">
        <v>31</v>
      </c>
      <c r="BB5438" t="s">
        <v>23</v>
      </c>
      <c r="BD5438" s="39" t="str">
        <f t="shared" si="171"/>
        <v>637844345_ID-886892790Herbal Essences</v>
      </c>
    </row>
    <row r="5439" spans="2:59" ht="13.5" customHeight="1" x14ac:dyDescent="0.35">
      <c r="B5439" s="10" t="s">
        <v>17</v>
      </c>
      <c r="C5439" s="10" t="s">
        <v>2329</v>
      </c>
      <c r="D5439" s="10" t="s">
        <v>248</v>
      </c>
      <c r="E5439" s="10" t="s">
        <v>194</v>
      </c>
      <c r="F5439" s="10" t="s">
        <v>2561</v>
      </c>
      <c r="G5439" s="137" t="s">
        <v>2961</v>
      </c>
      <c r="H5439" s="10">
        <v>0</v>
      </c>
      <c r="I5439" s="149" t="s">
        <v>2562</v>
      </c>
      <c r="J5439" s="83" t="s">
        <v>19851</v>
      </c>
      <c r="K5439" s="10" t="s">
        <v>18443</v>
      </c>
      <c r="L5439" s="98">
        <f>IFERROR(VLOOKUP($F5439&amp;$C5439,Sales!$J:$W,9,0),0)</f>
        <v>3886752</v>
      </c>
      <c r="M5439" s="98">
        <f>IFERROR(VLOOKUP($F5439&amp;$C5439,Sales!$J:$W,10,0),0)</f>
        <v>3400908</v>
      </c>
      <c r="N5439" s="98">
        <f>IFERROR(VLOOKUP($F5439&amp;$C5439,Sales!$J:$W,11,0),0)</f>
        <v>44373752</v>
      </c>
      <c r="O5439" s="98">
        <f>IFERROR(VLOOKUP($F5439&amp;$C5439,Sales!$J:$W,12,0),0)</f>
        <v>106.33333333333333</v>
      </c>
      <c r="P5439" s="98">
        <f>IFERROR(VLOOKUP($F5439&amp;$C5439,Sales!$J:$W,13,0),0)</f>
        <v>17220470.666666668</v>
      </c>
      <c r="Q5439" s="98">
        <f>IFERROR(VLOOKUP($F5439&amp;$C5439,Sales!$A:$H,7,0),0)</f>
        <v>0</v>
      </c>
      <c r="R5439" s="41">
        <f t="shared" si="170"/>
        <v>1</v>
      </c>
      <c r="S5439" s="15">
        <v>1</v>
      </c>
      <c r="T5439" s="15"/>
      <c r="U5439" s="15"/>
      <c r="V5439" s="15">
        <v>1</v>
      </c>
      <c r="W5439" s="15">
        <v>1</v>
      </c>
      <c r="X5439" s="15">
        <v>1</v>
      </c>
      <c r="Y5439" s="41">
        <v>1</v>
      </c>
      <c r="Z5439" s="41">
        <v>1</v>
      </c>
      <c r="AA5439" s="15"/>
      <c r="AB5439" s="15"/>
      <c r="AC5439" s="15"/>
      <c r="AD5439" s="15"/>
      <c r="AE5439" s="15"/>
      <c r="AF5439" s="15"/>
      <c r="AG5439" s="15"/>
      <c r="AH5439" s="15"/>
      <c r="AI5439" s="15"/>
      <c r="AJ5439" s="15"/>
      <c r="AK5439" s="15"/>
      <c r="AL5439" s="15"/>
      <c r="AM5439" s="15"/>
      <c r="AN5439" s="15"/>
      <c r="AO5439" s="15"/>
      <c r="AP5439" s="15"/>
      <c r="AQ5439" s="15"/>
      <c r="AR5439" s="15"/>
      <c r="AS5439" s="15"/>
      <c r="AT5439" s="15"/>
      <c r="AU5439" s="15"/>
      <c r="AV5439" s="15"/>
      <c r="AW5439" s="15"/>
      <c r="AX5439" s="15"/>
      <c r="AY5439" s="10"/>
      <c r="AZ5439" s="10">
        <v>1</v>
      </c>
      <c r="BA5439" t="s">
        <v>31</v>
      </c>
      <c r="BB5439" t="s">
        <v>23</v>
      </c>
      <c r="BD5439" s="39" t="str">
        <f t="shared" si="171"/>
        <v>637674106_ID-886592249Herbal Essences</v>
      </c>
    </row>
    <row r="5440" spans="2:59" ht="13.5" customHeight="1" x14ac:dyDescent="0.35">
      <c r="B5440" s="10" t="s">
        <v>17</v>
      </c>
      <c r="C5440" s="10" t="s">
        <v>2329</v>
      </c>
      <c r="D5440" s="10" t="s">
        <v>248</v>
      </c>
      <c r="E5440" s="10" t="s">
        <v>194</v>
      </c>
      <c r="F5440" s="10" t="s">
        <v>1889</v>
      </c>
      <c r="G5440" s="137" t="s">
        <v>2373</v>
      </c>
      <c r="H5440" s="10">
        <v>0</v>
      </c>
      <c r="I5440" s="149" t="s">
        <v>1890</v>
      </c>
      <c r="J5440" s="83" t="s">
        <v>19852</v>
      </c>
      <c r="K5440" s="10" t="s">
        <v>18444</v>
      </c>
      <c r="L5440" s="98">
        <f>IFERROR(VLOOKUP($F5440&amp;$C5440,Sales!$J:$W,9,0),0)</f>
        <v>0</v>
      </c>
      <c r="M5440" s="98">
        <f>IFERROR(VLOOKUP($F5440&amp;$C5440,Sales!$J:$W,10,0),0)</f>
        <v>4858439.9999999991</v>
      </c>
      <c r="N5440" s="98">
        <f>IFERROR(VLOOKUP($F5440&amp;$C5440,Sales!$J:$W,11,0),0)</f>
        <v>8907140</v>
      </c>
      <c r="O5440" s="98">
        <f>IFERROR(VLOOKUP($F5440&amp;$C5440,Sales!$J:$W,12,0),0)</f>
        <v>28.333333333333332</v>
      </c>
      <c r="P5440" s="98">
        <f>IFERROR(VLOOKUP($F5440&amp;$C5440,Sales!$J:$W,13,0),0)</f>
        <v>4588526.666666667</v>
      </c>
      <c r="Q5440" s="98">
        <f>IFERROR(VLOOKUP($F5440&amp;$C5440,Sales!$A:$H,7,0),0)</f>
        <v>0</v>
      </c>
      <c r="R5440" s="41">
        <f t="shared" si="170"/>
        <v>1</v>
      </c>
      <c r="S5440" s="15">
        <v>1</v>
      </c>
      <c r="T5440" s="15"/>
      <c r="U5440" s="15"/>
      <c r="V5440" s="15">
        <v>1</v>
      </c>
      <c r="W5440" s="15">
        <v>1</v>
      </c>
      <c r="X5440" s="15">
        <v>1</v>
      </c>
      <c r="Y5440" s="41">
        <v>1</v>
      </c>
      <c r="Z5440" s="41">
        <v>1</v>
      </c>
      <c r="AA5440" s="15"/>
      <c r="AB5440" s="15"/>
      <c r="AC5440" s="15"/>
      <c r="AD5440" s="15"/>
      <c r="AE5440" s="15"/>
      <c r="AF5440" s="15"/>
      <c r="AG5440" s="15"/>
      <c r="AH5440" s="15"/>
      <c r="AI5440" s="15"/>
      <c r="AJ5440" s="15"/>
      <c r="AK5440" s="15"/>
      <c r="AL5440" s="15"/>
      <c r="AM5440" s="15"/>
      <c r="AN5440" s="15"/>
      <c r="AO5440" s="15"/>
      <c r="AP5440" s="15"/>
      <c r="AQ5440" s="15"/>
      <c r="AR5440" s="15"/>
      <c r="AS5440" s="15"/>
      <c r="AT5440" s="15"/>
      <c r="AU5440" s="15"/>
      <c r="AV5440" s="15"/>
      <c r="AW5440" s="15"/>
      <c r="AX5440" s="15"/>
      <c r="AY5440" s="10"/>
      <c r="AZ5440" s="10">
        <v>1</v>
      </c>
      <c r="BA5440" t="s">
        <v>31</v>
      </c>
      <c r="BB5440" t="s">
        <v>23</v>
      </c>
      <c r="BD5440" s="39" t="str">
        <f t="shared" si="171"/>
        <v>637638980_ID-886582511Herbal Essences</v>
      </c>
    </row>
    <row r="5441" spans="2:60" ht="13.5" customHeight="1" x14ac:dyDescent="0.35">
      <c r="B5441" s="10" t="s">
        <v>17</v>
      </c>
      <c r="C5441" s="10" t="s">
        <v>2329</v>
      </c>
      <c r="D5441" s="10" t="s">
        <v>248</v>
      </c>
      <c r="E5441" s="10" t="s">
        <v>194</v>
      </c>
      <c r="F5441" s="10" t="s">
        <v>3586</v>
      </c>
      <c r="G5441" s="137" t="s">
        <v>18445</v>
      </c>
      <c r="H5441" s="10">
        <v>0</v>
      </c>
      <c r="I5441" s="149" t="s">
        <v>6343</v>
      </c>
      <c r="J5441" s="10" t="s">
        <v>19853</v>
      </c>
      <c r="K5441" s="10" t="s">
        <v>18446</v>
      </c>
      <c r="L5441" s="98">
        <f>IFERROR(VLOOKUP($F5441&amp;$C5441,Sales!$J:$W,9,0),0)</f>
        <v>0</v>
      </c>
      <c r="M5441" s="98">
        <f>IFERROR(VLOOKUP($F5441&amp;$C5441,Sales!$J:$W,10,0),0)</f>
        <v>0</v>
      </c>
      <c r="N5441" s="98">
        <f>IFERROR(VLOOKUP($F5441&amp;$C5441,Sales!$J:$W,11,0),0)</f>
        <v>13846554</v>
      </c>
      <c r="O5441" s="98">
        <f>IFERROR(VLOOKUP($F5441&amp;$C5441,Sales!$J:$W,12,0),0)</f>
        <v>19</v>
      </c>
      <c r="P5441" s="98">
        <f>IFERROR(VLOOKUP($F5441&amp;$C5441,Sales!$J:$W,13,0),0)</f>
        <v>4615518</v>
      </c>
      <c r="Q5441" s="98">
        <f>IFERROR(VLOOKUP($F5441&amp;$C5441,Sales!$A:$H,7,0),0)</f>
        <v>0</v>
      </c>
      <c r="R5441" s="41">
        <f t="shared" si="170"/>
        <v>1</v>
      </c>
      <c r="S5441" s="15">
        <v>1</v>
      </c>
      <c r="T5441" s="15"/>
      <c r="U5441" s="15"/>
      <c r="V5441" s="15">
        <v>1</v>
      </c>
      <c r="W5441" s="15">
        <v>1</v>
      </c>
      <c r="X5441" s="15">
        <v>1</v>
      </c>
      <c r="Y5441" s="41">
        <v>1</v>
      </c>
      <c r="Z5441" s="41">
        <v>1</v>
      </c>
      <c r="AA5441" s="15"/>
      <c r="AB5441" s="15"/>
      <c r="AC5441" s="15"/>
      <c r="AD5441" s="15"/>
      <c r="AE5441" s="15"/>
      <c r="AF5441" s="15"/>
      <c r="AG5441" s="15"/>
      <c r="AH5441" s="15"/>
      <c r="AI5441" s="15"/>
      <c r="AJ5441" s="15"/>
      <c r="AK5441" s="15"/>
      <c r="AL5441" s="15"/>
      <c r="AM5441" s="15"/>
      <c r="AN5441" s="15"/>
      <c r="AO5441" s="15"/>
      <c r="AP5441" s="15"/>
      <c r="AQ5441" s="15"/>
      <c r="AR5441" s="15"/>
      <c r="AS5441" s="15"/>
      <c r="AT5441" s="15"/>
      <c r="AU5441" s="15"/>
      <c r="AV5441" s="15"/>
      <c r="AW5441" s="15"/>
      <c r="AX5441" s="15"/>
      <c r="AY5441" s="10"/>
      <c r="AZ5441" s="10">
        <v>1</v>
      </c>
      <c r="BA5441" t="s">
        <v>31</v>
      </c>
      <c r="BB5441" t="s">
        <v>23</v>
      </c>
      <c r="BD5441" s="39" t="str">
        <f t="shared" si="171"/>
        <v>4160206275_ID-7014814832Herbal Essences</v>
      </c>
    </row>
    <row r="5442" spans="2:60" ht="13.5" customHeight="1" x14ac:dyDescent="0.35">
      <c r="B5442" s="10" t="s">
        <v>17</v>
      </c>
      <c r="C5442" s="10" t="s">
        <v>2329</v>
      </c>
      <c r="D5442" s="10" t="s">
        <v>248</v>
      </c>
      <c r="E5442" s="10" t="s">
        <v>194</v>
      </c>
      <c r="F5442" s="10" t="s">
        <v>2401</v>
      </c>
      <c r="G5442" s="176" t="s">
        <v>18447</v>
      </c>
      <c r="H5442" s="10">
        <v>0</v>
      </c>
      <c r="I5442" s="149" t="s">
        <v>3604</v>
      </c>
      <c r="J5442" s="83" t="s">
        <v>19854</v>
      </c>
      <c r="K5442" s="10" t="s">
        <v>18448</v>
      </c>
      <c r="L5442" s="98">
        <f>IFERROR(VLOOKUP($F5442&amp;$C5442,Sales!$J:$W,9,0),0)</f>
        <v>2402778</v>
      </c>
      <c r="M5442" s="98">
        <f>IFERROR(VLOOKUP($F5442&amp;$C5442,Sales!$J:$W,10,0),0)</f>
        <v>6521826</v>
      </c>
      <c r="N5442" s="98">
        <f>IFERROR(VLOOKUP($F5442&amp;$C5442,Sales!$J:$W,11,0),0)</f>
        <v>2402778</v>
      </c>
      <c r="O5442" s="98">
        <f>IFERROR(VLOOKUP($F5442&amp;$C5442,Sales!$J:$W,12,0),0)</f>
        <v>66</v>
      </c>
      <c r="P5442" s="98">
        <f>IFERROR(VLOOKUP($F5442&amp;$C5442,Sales!$J:$W,13,0),0)</f>
        <v>3775794</v>
      </c>
      <c r="Q5442" s="98">
        <f>IFERROR(VLOOKUP($F5442&amp;$C5442,Sales!$A:$H,7,0),0)</f>
        <v>0</v>
      </c>
      <c r="R5442" s="41">
        <f t="shared" si="170"/>
        <v>1</v>
      </c>
      <c r="S5442" s="15">
        <v>1</v>
      </c>
      <c r="T5442" s="15"/>
      <c r="U5442" s="15"/>
      <c r="V5442" s="15">
        <v>1</v>
      </c>
      <c r="W5442" s="15">
        <v>1</v>
      </c>
      <c r="X5442" s="15">
        <v>1</v>
      </c>
      <c r="Y5442" s="41">
        <v>1</v>
      </c>
      <c r="Z5442" s="41">
        <v>1</v>
      </c>
      <c r="AA5442" s="15"/>
      <c r="AB5442" s="15"/>
      <c r="AC5442" s="15"/>
      <c r="AD5442" s="15"/>
      <c r="AE5442" s="15"/>
      <c r="AF5442" s="15"/>
      <c r="AG5442" s="15"/>
      <c r="AH5442" s="15"/>
      <c r="AI5442" s="15"/>
      <c r="AJ5442" s="15"/>
      <c r="AK5442" s="15"/>
      <c r="AL5442" s="15"/>
      <c r="AM5442" s="15"/>
      <c r="AN5442" s="15"/>
      <c r="AO5442" s="15"/>
      <c r="AP5442" s="15"/>
      <c r="AQ5442" s="15"/>
      <c r="AR5442" s="15"/>
      <c r="AS5442" s="15"/>
      <c r="AT5442" s="15"/>
      <c r="AU5442" s="15"/>
      <c r="AV5442" s="15"/>
      <c r="AW5442" s="15"/>
      <c r="AX5442" s="15"/>
      <c r="AY5442" s="10"/>
      <c r="AZ5442" s="10">
        <v>1</v>
      </c>
      <c r="BA5442" t="s">
        <v>31</v>
      </c>
      <c r="BB5442" t="s">
        <v>23</v>
      </c>
      <c r="BD5442" s="39" t="str">
        <f t="shared" si="171"/>
        <v>955706312_ID-1440400846Herbal Essences</v>
      </c>
      <c r="BG5442" t="s">
        <v>13950</v>
      </c>
      <c r="BH5442" s="1">
        <v>45093</v>
      </c>
    </row>
    <row r="5443" spans="2:60" ht="13.5" customHeight="1" x14ac:dyDescent="0.35">
      <c r="B5443" s="10" t="s">
        <v>17</v>
      </c>
      <c r="C5443" s="10" t="s">
        <v>2329</v>
      </c>
      <c r="D5443" s="10" t="s">
        <v>248</v>
      </c>
      <c r="E5443" s="10" t="s">
        <v>194</v>
      </c>
      <c r="F5443" s="10" t="s">
        <v>3593</v>
      </c>
      <c r="G5443" s="137" t="s">
        <v>18449</v>
      </c>
      <c r="H5443" s="10">
        <v>0</v>
      </c>
      <c r="I5443" s="149" t="s">
        <v>6252</v>
      </c>
      <c r="J5443" s="83" t="s">
        <v>19855</v>
      </c>
      <c r="K5443" s="10" t="s">
        <v>18450</v>
      </c>
      <c r="L5443" s="98">
        <f>IFERROR(VLOOKUP($F5443&amp;$C5443,Sales!$J:$W,9,0),0)</f>
        <v>4290700</v>
      </c>
      <c r="M5443" s="98">
        <f>IFERROR(VLOOKUP($F5443&amp;$C5443,Sales!$J:$W,10,0),0)</f>
        <v>2574420</v>
      </c>
      <c r="N5443" s="98">
        <f>IFERROR(VLOOKUP($F5443&amp;$C5443,Sales!$J:$W,11,0),0)</f>
        <v>31665366</v>
      </c>
      <c r="O5443" s="98">
        <f>IFERROR(VLOOKUP($F5443&amp;$C5443,Sales!$J:$W,12,0),0)</f>
        <v>149.66666666666666</v>
      </c>
      <c r="P5443" s="98">
        <f>IFERROR(VLOOKUP($F5443&amp;$C5443,Sales!$J:$W,13,0),0)</f>
        <v>12843495.333333334</v>
      </c>
      <c r="Q5443" s="98">
        <f>IFERROR(VLOOKUP($F5443&amp;$C5443,Sales!$A:$H,7,0),0)</f>
        <v>0</v>
      </c>
      <c r="R5443" s="41">
        <f t="shared" si="170"/>
        <v>1</v>
      </c>
      <c r="S5443" s="15">
        <v>1</v>
      </c>
      <c r="T5443" s="15"/>
      <c r="U5443" s="15"/>
      <c r="V5443" s="15">
        <v>1</v>
      </c>
      <c r="W5443" s="15">
        <v>1</v>
      </c>
      <c r="X5443" s="15">
        <v>1</v>
      </c>
      <c r="Y5443" s="41">
        <v>1</v>
      </c>
      <c r="Z5443" s="41">
        <v>1</v>
      </c>
      <c r="AA5443" s="15"/>
      <c r="AB5443" s="15"/>
      <c r="AC5443" s="15"/>
      <c r="AD5443" s="15"/>
      <c r="AE5443" s="15"/>
      <c r="AF5443" s="15"/>
      <c r="AG5443" s="15"/>
      <c r="AH5443" s="15"/>
      <c r="AI5443" s="15"/>
      <c r="AJ5443" s="15"/>
      <c r="AK5443" s="15"/>
      <c r="AL5443" s="15"/>
      <c r="AM5443" s="15"/>
      <c r="AN5443" s="15"/>
      <c r="AO5443" s="15"/>
      <c r="AP5443" s="15"/>
      <c r="AQ5443" s="15"/>
      <c r="AR5443" s="15"/>
      <c r="AS5443" s="15"/>
      <c r="AT5443" s="15"/>
      <c r="AU5443" s="15"/>
      <c r="AV5443" s="15"/>
      <c r="AW5443" s="15"/>
      <c r="AX5443" s="82"/>
      <c r="AY5443" s="10"/>
      <c r="AZ5443" s="10">
        <v>1</v>
      </c>
      <c r="BA5443" t="s">
        <v>31</v>
      </c>
      <c r="BB5443" t="s">
        <v>23</v>
      </c>
      <c r="BD5443" s="39" t="str">
        <f t="shared" si="171"/>
        <v>4160182621_ID-7014802884Herbal Essences</v>
      </c>
    </row>
    <row r="5444" spans="2:60" ht="13.5" customHeight="1" x14ac:dyDescent="0.35">
      <c r="B5444" s="10" t="s">
        <v>17</v>
      </c>
      <c r="C5444" s="10" t="s">
        <v>2329</v>
      </c>
      <c r="D5444" s="10" t="s">
        <v>248</v>
      </c>
      <c r="E5444" s="10" t="s">
        <v>194</v>
      </c>
      <c r="F5444" s="10" t="s">
        <v>3588</v>
      </c>
      <c r="G5444" s="137" t="s">
        <v>18451</v>
      </c>
      <c r="H5444" s="10">
        <v>0</v>
      </c>
      <c r="I5444" s="149" t="s">
        <v>6346</v>
      </c>
      <c r="J5444" s="83" t="s">
        <v>19856</v>
      </c>
      <c r="K5444" s="10" t="s">
        <v>18452</v>
      </c>
      <c r="L5444" s="98">
        <f>IFERROR(VLOOKUP($F5444&amp;$C5444,Sales!$J:$W,9,0),0)</f>
        <v>12146100</v>
      </c>
      <c r="M5444" s="98">
        <f>IFERROR(VLOOKUP($F5444&amp;$C5444,Sales!$J:$W,10,0),0)</f>
        <v>4858440</v>
      </c>
      <c r="N5444" s="98">
        <f>IFERROR(VLOOKUP($F5444&amp;$C5444,Sales!$J:$W,11,0),0)</f>
        <v>34494924</v>
      </c>
      <c r="O5444" s="98">
        <f>IFERROR(VLOOKUP($F5444&amp;$C5444,Sales!$J:$W,12,0),0)</f>
        <v>70.666666666666671</v>
      </c>
      <c r="P5444" s="98">
        <f>IFERROR(VLOOKUP($F5444&amp;$C5444,Sales!$J:$W,13,0),0)</f>
        <v>17166488</v>
      </c>
      <c r="Q5444" s="98">
        <f>IFERROR(VLOOKUP($F5444&amp;$C5444,Sales!$A:$H,7,0),0)</f>
        <v>0</v>
      </c>
      <c r="R5444" s="41">
        <f t="shared" si="170"/>
        <v>1</v>
      </c>
      <c r="S5444" s="15">
        <v>1</v>
      </c>
      <c r="T5444" s="15"/>
      <c r="U5444" s="15"/>
      <c r="V5444" s="15">
        <v>1</v>
      </c>
      <c r="W5444" s="15">
        <v>1</v>
      </c>
      <c r="X5444" s="15">
        <v>1</v>
      </c>
      <c r="Y5444" s="41">
        <v>1</v>
      </c>
      <c r="Z5444" s="41">
        <v>1</v>
      </c>
      <c r="AA5444" s="15"/>
      <c r="AB5444" s="15"/>
      <c r="AC5444" s="15"/>
      <c r="AD5444" s="15"/>
      <c r="AE5444" s="15"/>
      <c r="AF5444" s="15"/>
      <c r="AG5444" s="15"/>
      <c r="AH5444" s="15"/>
      <c r="AI5444" s="15"/>
      <c r="AJ5444" s="15"/>
      <c r="AK5444" s="15"/>
      <c r="AL5444" s="15"/>
      <c r="AM5444" s="15"/>
      <c r="AN5444" s="15"/>
      <c r="AO5444" s="15"/>
      <c r="AP5444" s="15"/>
      <c r="AQ5444" s="15"/>
      <c r="AR5444" s="15"/>
      <c r="AS5444" s="15"/>
      <c r="AT5444" s="15"/>
      <c r="AU5444" s="15"/>
      <c r="AV5444" s="15"/>
      <c r="AW5444" s="15"/>
      <c r="AX5444" s="82"/>
      <c r="AY5444" s="10"/>
      <c r="AZ5444" s="10">
        <v>1</v>
      </c>
      <c r="BA5444" t="s">
        <v>31</v>
      </c>
      <c r="BB5444" t="s">
        <v>23</v>
      </c>
      <c r="BD5444" s="39" t="str">
        <f t="shared" si="171"/>
        <v>4160166789_ID-7014838437Herbal Essences</v>
      </c>
    </row>
    <row r="5445" spans="2:60" ht="13.5" customHeight="1" x14ac:dyDescent="0.35">
      <c r="B5445" s="10" t="s">
        <v>17</v>
      </c>
      <c r="C5445" s="10" t="s">
        <v>2329</v>
      </c>
      <c r="D5445" s="10" t="s">
        <v>248</v>
      </c>
      <c r="E5445" s="10" t="s">
        <v>194</v>
      </c>
      <c r="F5445" s="10" t="s">
        <v>2618</v>
      </c>
      <c r="G5445" s="137" t="s">
        <v>18453</v>
      </c>
      <c r="H5445" s="10">
        <v>0</v>
      </c>
      <c r="I5445" s="149" t="s">
        <v>3613</v>
      </c>
      <c r="J5445" s="83" t="s">
        <v>19857</v>
      </c>
      <c r="K5445" s="10" t="s">
        <v>18454</v>
      </c>
      <c r="L5445" s="98">
        <f>IFERROR(VLOOKUP($F5445&amp;$C5445,Sales!$J:$W,9,0),0)</f>
        <v>19794314</v>
      </c>
      <c r="M5445" s="98">
        <f>IFERROR(VLOOKUP($F5445&amp;$C5445,Sales!$J:$W,10,0),0)</f>
        <v>3775794</v>
      </c>
      <c r="N5445" s="98">
        <f>IFERROR(VLOOKUP($F5445&amp;$C5445,Sales!$J:$W,11,0),0)</f>
        <v>0</v>
      </c>
      <c r="O5445" s="98">
        <f>IFERROR(VLOOKUP($F5445&amp;$C5445,Sales!$J:$W,12,0),0)</f>
        <v>137.33333333333334</v>
      </c>
      <c r="P5445" s="98">
        <f>IFERROR(VLOOKUP($F5445&amp;$C5445,Sales!$J:$W,13,0),0)</f>
        <v>7856702.666666667</v>
      </c>
      <c r="Q5445" s="98">
        <f>IFERROR(VLOOKUP($F5445&amp;$C5445,Sales!$A:$H,7,0),0)</f>
        <v>0</v>
      </c>
      <c r="R5445" s="41">
        <f t="shared" si="170"/>
        <v>1</v>
      </c>
      <c r="S5445" s="15">
        <v>1</v>
      </c>
      <c r="T5445" s="15"/>
      <c r="U5445" s="15"/>
      <c r="V5445" s="15">
        <v>1</v>
      </c>
      <c r="W5445" s="15">
        <v>1</v>
      </c>
      <c r="X5445" s="15">
        <v>1</v>
      </c>
      <c r="Y5445" s="41">
        <v>1</v>
      </c>
      <c r="Z5445" s="41">
        <v>1</v>
      </c>
      <c r="AA5445" s="15"/>
      <c r="AB5445" s="15"/>
      <c r="AC5445" s="15"/>
      <c r="AD5445" s="15"/>
      <c r="AE5445" s="15"/>
      <c r="AF5445" s="15"/>
      <c r="AG5445" s="15"/>
      <c r="AH5445" s="15"/>
      <c r="AI5445" s="15"/>
      <c r="AJ5445" s="15"/>
      <c r="AK5445" s="15"/>
      <c r="AL5445" s="15"/>
      <c r="AM5445" s="15"/>
      <c r="AN5445" s="15"/>
      <c r="AO5445" s="15"/>
      <c r="AP5445" s="15"/>
      <c r="AQ5445" s="15"/>
      <c r="AR5445" s="15"/>
      <c r="AS5445" s="15"/>
      <c r="AT5445" s="15"/>
      <c r="AU5445" s="15"/>
      <c r="AV5445" s="15"/>
      <c r="AW5445" s="15"/>
      <c r="AX5445" s="15"/>
      <c r="AY5445" s="10"/>
      <c r="AZ5445" s="10">
        <v>1</v>
      </c>
      <c r="BA5445" t="s">
        <v>31</v>
      </c>
      <c r="BB5445" t="s">
        <v>23</v>
      </c>
      <c r="BD5445" s="39" t="str">
        <f t="shared" si="171"/>
        <v>956000257_ID-1440728054Herbal Essences</v>
      </c>
    </row>
    <row r="5446" spans="2:60" ht="13.5" customHeight="1" x14ac:dyDescent="0.35">
      <c r="B5446" s="10" t="s">
        <v>17</v>
      </c>
      <c r="C5446" s="10" t="s">
        <v>2329</v>
      </c>
      <c r="D5446" s="10" t="s">
        <v>248</v>
      </c>
      <c r="E5446" s="10" t="s">
        <v>194</v>
      </c>
      <c r="F5446" s="10" t="s">
        <v>2621</v>
      </c>
      <c r="G5446" s="137" t="s">
        <v>18455</v>
      </c>
      <c r="H5446" s="10">
        <v>0</v>
      </c>
      <c r="I5446" s="149" t="s">
        <v>4186</v>
      </c>
      <c r="J5446" s="83" t="s">
        <v>19858</v>
      </c>
      <c r="K5446" s="10" t="s">
        <v>18456</v>
      </c>
      <c r="L5446" s="98">
        <f>IFERROR(VLOOKUP($F5446&amp;$C5446,Sales!$J:$W,9,0),0)</f>
        <v>19565478</v>
      </c>
      <c r="M5446" s="98">
        <f>IFERROR(VLOOKUP($F5446&amp;$C5446,Sales!$J:$W,10,0),0)</f>
        <v>0</v>
      </c>
      <c r="N5446" s="98">
        <f>IFERROR(VLOOKUP($F5446&amp;$C5446,Sales!$J:$W,11,0),0)</f>
        <v>0</v>
      </c>
      <c r="O5446" s="98">
        <f>IFERROR(VLOOKUP($F5446&amp;$C5446,Sales!$J:$W,12,0),0)</f>
        <v>114</v>
      </c>
      <c r="P5446" s="98">
        <f>IFERROR(VLOOKUP($F5446&amp;$C5446,Sales!$J:$W,13,0),0)</f>
        <v>6521826</v>
      </c>
      <c r="Q5446" s="98">
        <f>IFERROR(VLOOKUP($F5446&amp;$C5446,Sales!$A:$H,7,0),0)</f>
        <v>0</v>
      </c>
      <c r="R5446" s="41">
        <f t="shared" si="170"/>
        <v>1</v>
      </c>
      <c r="S5446" s="15">
        <v>1</v>
      </c>
      <c r="T5446" s="15"/>
      <c r="U5446" s="15"/>
      <c r="V5446" s="15">
        <v>1</v>
      </c>
      <c r="W5446" s="15">
        <v>1</v>
      </c>
      <c r="X5446" s="15">
        <v>1</v>
      </c>
      <c r="Y5446" s="41">
        <v>1</v>
      </c>
      <c r="Z5446" s="41">
        <v>1</v>
      </c>
      <c r="AA5446" s="15"/>
      <c r="AB5446" s="15"/>
      <c r="AC5446" s="15"/>
      <c r="AD5446" s="15"/>
      <c r="AE5446" s="15"/>
      <c r="AF5446" s="15"/>
      <c r="AG5446" s="15"/>
      <c r="AH5446" s="15"/>
      <c r="AI5446" s="15"/>
      <c r="AJ5446" s="15"/>
      <c r="AK5446" s="15"/>
      <c r="AL5446" s="15"/>
      <c r="AM5446" s="15"/>
      <c r="AN5446" s="15"/>
      <c r="AO5446" s="15"/>
      <c r="AP5446" s="15"/>
      <c r="AQ5446" s="15"/>
      <c r="AR5446" s="15"/>
      <c r="AS5446" s="15"/>
      <c r="AT5446" s="15"/>
      <c r="AU5446" s="15"/>
      <c r="AV5446" s="15"/>
      <c r="AW5446" s="15"/>
      <c r="AX5446" s="15"/>
      <c r="AY5446" s="10"/>
      <c r="AZ5446" s="10">
        <v>1</v>
      </c>
      <c r="BA5446" t="s">
        <v>31</v>
      </c>
      <c r="BB5446" t="s">
        <v>23</v>
      </c>
      <c r="BD5446" s="39" t="str">
        <f t="shared" si="171"/>
        <v>956152832_ID-1441056907Herbal Essences</v>
      </c>
    </row>
    <row r="5447" spans="2:60" ht="13.5" customHeight="1" x14ac:dyDescent="0.35">
      <c r="B5447" s="10" t="s">
        <v>17</v>
      </c>
      <c r="C5447" s="10" t="s">
        <v>2329</v>
      </c>
      <c r="D5447" s="10" t="s">
        <v>248</v>
      </c>
      <c r="E5447" s="10" t="s">
        <v>194</v>
      </c>
      <c r="F5447" s="10" t="s">
        <v>3592</v>
      </c>
      <c r="G5447" s="137" t="s">
        <v>18457</v>
      </c>
      <c r="H5447" s="10">
        <v>0</v>
      </c>
      <c r="I5447" s="149" t="s">
        <v>6251</v>
      </c>
      <c r="J5447" s="83" t="s">
        <v>19859</v>
      </c>
      <c r="K5447" s="10" t="s">
        <v>18458</v>
      </c>
      <c r="L5447" s="98">
        <f>IFERROR(VLOOKUP($F5447&amp;$C5447,Sales!$J:$W,9,0),0)</f>
        <v>13730240</v>
      </c>
      <c r="M5447" s="98">
        <f>IFERROR(VLOOKUP($F5447&amp;$C5447,Sales!$J:$W,10,0),0)</f>
        <v>7723260</v>
      </c>
      <c r="N5447" s="98">
        <f>IFERROR(VLOOKUP($F5447&amp;$C5447,Sales!$J:$W,11,0),0)</f>
        <v>23598849.999999996</v>
      </c>
      <c r="O5447" s="98">
        <f>IFERROR(VLOOKUP($F5447&amp;$C5447,Sales!$J:$W,12,0),0)</f>
        <v>175</v>
      </c>
      <c r="P5447" s="98">
        <f>IFERROR(VLOOKUP($F5447&amp;$C5447,Sales!$J:$W,13,0),0)</f>
        <v>15017450</v>
      </c>
      <c r="Q5447" s="98">
        <f>IFERROR(VLOOKUP($F5447&amp;$C5447,Sales!$A:$H,7,0),0)</f>
        <v>0</v>
      </c>
      <c r="R5447" s="41">
        <f t="shared" si="170"/>
        <v>1</v>
      </c>
      <c r="S5447" s="15">
        <v>1</v>
      </c>
      <c r="T5447" s="15"/>
      <c r="U5447" s="15"/>
      <c r="V5447" s="15">
        <v>1</v>
      </c>
      <c r="W5447" s="15">
        <v>1</v>
      </c>
      <c r="X5447" s="15">
        <v>1</v>
      </c>
      <c r="Y5447" s="41">
        <v>1</v>
      </c>
      <c r="Z5447" s="41">
        <v>1</v>
      </c>
      <c r="AA5447" s="15"/>
      <c r="AB5447" s="15"/>
      <c r="AC5447" s="15"/>
      <c r="AD5447" s="15"/>
      <c r="AE5447" s="15"/>
      <c r="AF5447" s="15"/>
      <c r="AG5447" s="15"/>
      <c r="AH5447" s="15"/>
      <c r="AI5447" s="15"/>
      <c r="AJ5447" s="15"/>
      <c r="AK5447" s="15"/>
      <c r="AL5447" s="15"/>
      <c r="AM5447" s="15"/>
      <c r="AN5447" s="15"/>
      <c r="AO5447" s="15"/>
      <c r="AP5447" s="15"/>
      <c r="AQ5447" s="15"/>
      <c r="AR5447" s="15"/>
      <c r="AS5447" s="15"/>
      <c r="AT5447" s="15"/>
      <c r="AU5447" s="15"/>
      <c r="AV5447" s="15"/>
      <c r="AW5447" s="15"/>
      <c r="AX5447" s="82"/>
      <c r="AY5447" s="10"/>
      <c r="AZ5447" s="10">
        <v>1</v>
      </c>
      <c r="BA5447" t="s">
        <v>31</v>
      </c>
      <c r="BB5447" t="s">
        <v>23</v>
      </c>
      <c r="BD5447" s="39" t="str">
        <f t="shared" si="171"/>
        <v>4160208206_ID-7014786713Herbal Essences</v>
      </c>
    </row>
    <row r="5448" spans="2:60" ht="13.5" customHeight="1" x14ac:dyDescent="0.35">
      <c r="B5448" s="10" t="s">
        <v>17</v>
      </c>
      <c r="C5448" s="10" t="s">
        <v>2329</v>
      </c>
      <c r="D5448" s="10" t="s">
        <v>248</v>
      </c>
      <c r="E5448" s="10" t="s">
        <v>194</v>
      </c>
      <c r="F5448" s="10" t="s">
        <v>3591</v>
      </c>
      <c r="G5448" s="137" t="s">
        <v>18459</v>
      </c>
      <c r="H5448" s="10">
        <v>0</v>
      </c>
      <c r="I5448" s="149" t="s">
        <v>6250</v>
      </c>
      <c r="J5448" s="83" t="s">
        <v>19860</v>
      </c>
      <c r="K5448" s="10" t="s">
        <v>18460</v>
      </c>
      <c r="L5448" s="98">
        <f>IFERROR(VLOOKUP($F5448&amp;$C5448,Sales!$J:$W,9,0),0)</f>
        <v>10297680</v>
      </c>
      <c r="M5448" s="98">
        <f>IFERROR(VLOOKUP($F5448&amp;$C5448,Sales!$J:$W,10,0),0)</f>
        <v>3432560</v>
      </c>
      <c r="N5448" s="98">
        <f>IFERROR(VLOOKUP($F5448&amp;$C5448,Sales!$J:$W,11,0),0)</f>
        <v>13386984</v>
      </c>
      <c r="O5448" s="98">
        <f>IFERROR(VLOOKUP($F5448&amp;$C5448,Sales!$J:$W,12,0),0)</f>
        <v>105.33333333333333</v>
      </c>
      <c r="P5448" s="98">
        <f>IFERROR(VLOOKUP($F5448&amp;$C5448,Sales!$J:$W,13,0),0)</f>
        <v>9039074.666666666</v>
      </c>
      <c r="Q5448" s="98">
        <f>IFERROR(VLOOKUP($F5448&amp;$C5448,Sales!$A:$H,7,0),0)</f>
        <v>0</v>
      </c>
      <c r="R5448" s="41">
        <f t="shared" si="170"/>
        <v>1</v>
      </c>
      <c r="S5448" s="15">
        <v>1</v>
      </c>
      <c r="T5448" s="15"/>
      <c r="U5448" s="15"/>
      <c r="V5448" s="15">
        <v>1</v>
      </c>
      <c r="W5448" s="15">
        <v>1</v>
      </c>
      <c r="X5448" s="15">
        <v>1</v>
      </c>
      <c r="Y5448" s="41">
        <v>1</v>
      </c>
      <c r="Z5448" s="41">
        <v>1</v>
      </c>
      <c r="AA5448" s="15"/>
      <c r="AB5448" s="15"/>
      <c r="AC5448" s="15"/>
      <c r="AD5448" s="15"/>
      <c r="AE5448" s="15"/>
      <c r="AF5448" s="15"/>
      <c r="AG5448" s="15"/>
      <c r="AH5448" s="15"/>
      <c r="AI5448" s="15"/>
      <c r="AJ5448" s="15"/>
      <c r="AK5448" s="15"/>
      <c r="AL5448" s="15"/>
      <c r="AM5448" s="15"/>
      <c r="AN5448" s="15"/>
      <c r="AO5448" s="15"/>
      <c r="AP5448" s="15"/>
      <c r="AQ5448" s="15"/>
      <c r="AR5448" s="15"/>
      <c r="AS5448" s="15"/>
      <c r="AT5448" s="15"/>
      <c r="AU5448" s="15"/>
      <c r="AV5448" s="15"/>
      <c r="AW5448" s="15"/>
      <c r="AX5448" s="15"/>
      <c r="AY5448" s="10"/>
      <c r="AZ5448" s="10">
        <v>1</v>
      </c>
      <c r="BA5448" t="s">
        <v>31</v>
      </c>
      <c r="BB5448" t="s">
        <v>23</v>
      </c>
      <c r="BD5448" s="39" t="str">
        <f t="shared" si="171"/>
        <v>4160180644_ID-7014770962Herbal Essences</v>
      </c>
    </row>
    <row r="5449" spans="2:60" ht="13.5" customHeight="1" x14ac:dyDescent="0.35">
      <c r="B5449" s="10" t="s">
        <v>17</v>
      </c>
      <c r="C5449" s="10" t="s">
        <v>2329</v>
      </c>
      <c r="D5449" s="10" t="s">
        <v>248</v>
      </c>
      <c r="E5449" s="10" t="s">
        <v>194</v>
      </c>
      <c r="F5449" s="10" t="s">
        <v>3587</v>
      </c>
      <c r="G5449" s="137" t="s">
        <v>18461</v>
      </c>
      <c r="H5449" s="10">
        <v>0</v>
      </c>
      <c r="I5449" s="149" t="s">
        <v>6356</v>
      </c>
      <c r="J5449" s="83" t="s">
        <v>19861</v>
      </c>
      <c r="K5449" s="10" t="s">
        <v>18462</v>
      </c>
      <c r="L5449" s="98">
        <f>IFERROR(VLOOKUP($F5449&amp;$C5449,Sales!$J:$W,9,0),0)</f>
        <v>5830128</v>
      </c>
      <c r="M5449" s="98">
        <f>IFERROR(VLOOKUP($F5449&amp;$C5449,Sales!$J:$W,10,0),0)</f>
        <v>1457532</v>
      </c>
      <c r="N5449" s="98">
        <f>IFERROR(VLOOKUP($F5449&amp;$C5449,Sales!$J:$W,11,0),0)</f>
        <v>10445646</v>
      </c>
      <c r="O5449" s="98">
        <f>IFERROR(VLOOKUP($F5449&amp;$C5449,Sales!$J:$W,12,0),0)</f>
        <v>24.333333333333332</v>
      </c>
      <c r="P5449" s="98">
        <f>IFERROR(VLOOKUP($F5449&amp;$C5449,Sales!$J:$W,13,0),0)</f>
        <v>5911102</v>
      </c>
      <c r="Q5449" s="98">
        <f>IFERROR(VLOOKUP($F5449&amp;$C5449,Sales!$A:$H,7,0),0)</f>
        <v>0</v>
      </c>
      <c r="R5449" s="41">
        <f t="shared" si="170"/>
        <v>1</v>
      </c>
      <c r="S5449" s="15">
        <v>1</v>
      </c>
      <c r="T5449" s="15"/>
      <c r="U5449" s="15"/>
      <c r="V5449" s="15">
        <v>1</v>
      </c>
      <c r="W5449" s="15">
        <v>1</v>
      </c>
      <c r="X5449" s="15">
        <v>1</v>
      </c>
      <c r="Y5449" s="41">
        <v>1</v>
      </c>
      <c r="Z5449" s="41">
        <v>1</v>
      </c>
      <c r="AA5449" s="15"/>
      <c r="AB5449" s="15"/>
      <c r="AC5449" s="15"/>
      <c r="AD5449" s="15"/>
      <c r="AE5449" s="15"/>
      <c r="AF5449" s="15"/>
      <c r="AG5449" s="15"/>
      <c r="AH5449" s="15"/>
      <c r="AI5449" s="15"/>
      <c r="AJ5449" s="15"/>
      <c r="AK5449" s="15"/>
      <c r="AL5449" s="15"/>
      <c r="AM5449" s="15"/>
      <c r="AN5449" s="15"/>
      <c r="AO5449" s="15"/>
      <c r="AP5449" s="15"/>
      <c r="AQ5449" s="15"/>
      <c r="AR5449" s="15"/>
      <c r="AS5449" s="15"/>
      <c r="AT5449" s="15"/>
      <c r="AU5449" s="15"/>
      <c r="AV5449" s="15"/>
      <c r="AW5449" s="15"/>
      <c r="AX5449" s="82"/>
      <c r="AY5449" s="10"/>
      <c r="AZ5449" s="10">
        <v>1</v>
      </c>
      <c r="BA5449" t="s">
        <v>31</v>
      </c>
      <c r="BB5449" t="s">
        <v>23</v>
      </c>
      <c r="BD5449" s="39" t="str">
        <f t="shared" si="171"/>
        <v>4160184657_ID-7014828746Herbal Essences</v>
      </c>
    </row>
    <row r="5450" spans="2:60" ht="13.5" customHeight="1" x14ac:dyDescent="0.35">
      <c r="B5450" s="10" t="s">
        <v>17</v>
      </c>
      <c r="C5450" s="10" t="s">
        <v>2329</v>
      </c>
      <c r="D5450" s="10" t="s">
        <v>294</v>
      </c>
      <c r="E5450" s="10" t="s">
        <v>295</v>
      </c>
      <c r="F5450" s="10" t="s">
        <v>5754</v>
      </c>
      <c r="G5450" s="137" t="s">
        <v>18463</v>
      </c>
      <c r="H5450" s="10">
        <v>0</v>
      </c>
      <c r="I5450" s="149" t="s">
        <v>5764</v>
      </c>
      <c r="J5450" s="83" t="s">
        <v>19862</v>
      </c>
      <c r="K5450" s="10" t="s">
        <v>5753</v>
      </c>
      <c r="L5450" s="98">
        <f>IFERROR(VLOOKUP($F5450&amp;$C5450,Sales!$J:$W,9,0),0)</f>
        <v>5506332.9999999991</v>
      </c>
      <c r="M5450" s="98">
        <f>IFERROR(VLOOKUP($F5450&amp;$C5450,Sales!$J:$W,10,0),0)</f>
        <v>0</v>
      </c>
      <c r="N5450" s="98">
        <f>IFERROR(VLOOKUP($F5450&amp;$C5450,Sales!$J:$W,11,0),0)</f>
        <v>0</v>
      </c>
      <c r="O5450" s="98">
        <f>IFERROR(VLOOKUP($F5450&amp;$C5450,Sales!$J:$W,12,0),0)</f>
        <v>2.3333333333333335</v>
      </c>
      <c r="P5450" s="98">
        <f>IFERROR(VLOOKUP($F5450&amp;$C5450,Sales!$J:$W,13,0),0)</f>
        <v>1835444.333333333</v>
      </c>
      <c r="Q5450" s="98">
        <f>IFERROR(VLOOKUP($F5450&amp;$C5450,Sales!$A:$H,7,0),0)</f>
        <v>0</v>
      </c>
      <c r="R5450" s="41">
        <f t="shared" si="170"/>
        <v>1</v>
      </c>
      <c r="S5450" s="15">
        <v>1</v>
      </c>
      <c r="T5450" s="15"/>
      <c r="U5450" s="15"/>
      <c r="V5450" s="15">
        <v>1</v>
      </c>
      <c r="W5450" s="15">
        <v>1</v>
      </c>
      <c r="X5450" s="15">
        <v>1</v>
      </c>
      <c r="Y5450" s="41">
        <v>1</v>
      </c>
      <c r="Z5450" s="41">
        <v>1</v>
      </c>
      <c r="AA5450" s="15"/>
      <c r="AB5450" s="15"/>
      <c r="AC5450" s="15"/>
      <c r="AD5450" s="15"/>
      <c r="AE5450" s="15"/>
      <c r="AF5450" s="15"/>
      <c r="AG5450" s="15"/>
      <c r="AH5450" s="15"/>
      <c r="AI5450" s="15"/>
      <c r="AJ5450" s="15"/>
      <c r="AK5450" s="15"/>
      <c r="AL5450" s="15"/>
      <c r="AM5450" s="15"/>
      <c r="AN5450" s="15"/>
      <c r="AO5450" s="15"/>
      <c r="AP5450" s="15"/>
      <c r="AQ5450" s="15"/>
      <c r="AR5450" s="15"/>
      <c r="AS5450" s="15"/>
      <c r="AT5450" s="15"/>
      <c r="AU5450" s="15"/>
      <c r="AV5450" s="15"/>
      <c r="AW5450" s="15"/>
      <c r="AX5450" s="15"/>
      <c r="AY5450" s="10"/>
      <c r="AZ5450" s="10">
        <v>1</v>
      </c>
      <c r="BA5450" t="s">
        <v>31</v>
      </c>
      <c r="BB5450" t="s">
        <v>23</v>
      </c>
      <c r="BD5450" s="39" t="str">
        <f t="shared" si="171"/>
        <v>5121078032_ID-9519554397Olay</v>
      </c>
      <c r="BE5450" s="1"/>
    </row>
    <row r="5451" spans="2:60" ht="13.5" customHeight="1" x14ac:dyDescent="0.35">
      <c r="B5451" s="10" t="s">
        <v>17</v>
      </c>
      <c r="C5451" s="10" t="s">
        <v>2329</v>
      </c>
      <c r="D5451" s="10" t="s">
        <v>294</v>
      </c>
      <c r="E5451" s="10" t="s">
        <v>295</v>
      </c>
      <c r="F5451" s="10" t="s">
        <v>311</v>
      </c>
      <c r="G5451" s="176" t="s">
        <v>18464</v>
      </c>
      <c r="H5451" s="10">
        <v>0</v>
      </c>
      <c r="I5451" s="149" t="s">
        <v>312</v>
      </c>
      <c r="J5451" s="83" t="s">
        <v>19863</v>
      </c>
      <c r="K5451" s="10" t="s">
        <v>10348</v>
      </c>
      <c r="L5451" s="98">
        <f>IFERROR(VLOOKUP($F5451&amp;$C5451,Sales!$J:$W,9,0),0)</f>
        <v>0</v>
      </c>
      <c r="M5451" s="98">
        <f>IFERROR(VLOOKUP($F5451&amp;$C5451,Sales!$J:$W,10,0),0)</f>
        <v>0</v>
      </c>
      <c r="N5451" s="98">
        <f>IFERROR(VLOOKUP($F5451&amp;$C5451,Sales!$J:$W,11,0),0)</f>
        <v>0</v>
      </c>
      <c r="O5451" s="98">
        <f>IFERROR(VLOOKUP($F5451&amp;$C5451,Sales!$J:$W,12,0),0)</f>
        <v>0</v>
      </c>
      <c r="P5451" s="98">
        <f>IFERROR(VLOOKUP($F5451&amp;$C5451,Sales!$J:$W,13,0),0)</f>
        <v>0</v>
      </c>
      <c r="Q5451" s="98">
        <f>IFERROR(VLOOKUP($F5451&amp;$C5451,Sales!$A:$H,7,0),0)</f>
        <v>0</v>
      </c>
      <c r="R5451" s="41">
        <f t="shared" si="170"/>
        <v>1</v>
      </c>
      <c r="S5451" s="15">
        <v>1</v>
      </c>
      <c r="T5451" s="15"/>
      <c r="U5451" s="15"/>
      <c r="V5451" s="15">
        <v>1</v>
      </c>
      <c r="W5451" s="15">
        <v>1</v>
      </c>
      <c r="X5451" s="15">
        <v>1</v>
      </c>
      <c r="Y5451" s="41">
        <v>1</v>
      </c>
      <c r="Z5451" s="41">
        <v>1</v>
      </c>
      <c r="AA5451" s="15"/>
      <c r="AB5451" s="15"/>
      <c r="AC5451" s="15"/>
      <c r="AD5451" s="15"/>
      <c r="AE5451" s="15"/>
      <c r="AF5451" s="15"/>
      <c r="AG5451" s="15"/>
      <c r="AH5451" s="15"/>
      <c r="AI5451" s="15"/>
      <c r="AJ5451" s="15"/>
      <c r="AK5451" s="15"/>
      <c r="AL5451" s="15"/>
      <c r="AM5451" s="15"/>
      <c r="AN5451" s="15"/>
      <c r="AO5451" s="15"/>
      <c r="AP5451" s="15"/>
      <c r="AQ5451" s="15"/>
      <c r="AR5451" s="15"/>
      <c r="AS5451" s="15"/>
      <c r="AT5451" s="15"/>
      <c r="AU5451" s="15"/>
      <c r="AV5451" s="15"/>
      <c r="AW5451" s="15"/>
      <c r="AX5451" s="15"/>
      <c r="AY5451" s="10"/>
      <c r="AZ5451" s="10">
        <v>1</v>
      </c>
      <c r="BA5451" t="s">
        <v>31</v>
      </c>
      <c r="BB5451" t="s">
        <v>23</v>
      </c>
      <c r="BD5451" s="39" t="str">
        <f t="shared" si="171"/>
        <v>OL719HBAAMYLDIANID-49588399Olay</v>
      </c>
      <c r="BE5451" s="1"/>
      <c r="BH5451" s="1">
        <v>45093</v>
      </c>
    </row>
    <row r="5452" spans="2:60" ht="13.5" customHeight="1" x14ac:dyDescent="0.35">
      <c r="B5452" s="10" t="s">
        <v>17</v>
      </c>
      <c r="C5452" s="10" t="s">
        <v>2329</v>
      </c>
      <c r="D5452" s="10" t="s">
        <v>294</v>
      </c>
      <c r="E5452" s="10" t="s">
        <v>295</v>
      </c>
      <c r="F5452" s="10" t="s">
        <v>327</v>
      </c>
      <c r="G5452" s="137" t="s">
        <v>18465</v>
      </c>
      <c r="H5452" s="10">
        <v>0</v>
      </c>
      <c r="I5452" s="10" t="s">
        <v>328</v>
      </c>
      <c r="J5452" s="83" t="s">
        <v>19864</v>
      </c>
      <c r="K5452" s="10" t="s">
        <v>10316</v>
      </c>
      <c r="L5452" s="98">
        <f>IFERROR(VLOOKUP($F5452&amp;$C5452,Sales!$J:$W,9,0),0)</f>
        <v>85613880</v>
      </c>
      <c r="M5452" s="98">
        <f>IFERROR(VLOOKUP($F5452&amp;$C5452,Sales!$J:$W,10,0),0)</f>
        <v>28797396</v>
      </c>
      <c r="N5452" s="98">
        <f>IFERROR(VLOOKUP($F5452&amp;$C5452,Sales!$J:$W,11,0),0)</f>
        <v>27629933.999999996</v>
      </c>
      <c r="O5452" s="98">
        <f>IFERROR(VLOOKUP($F5452&amp;$C5452,Sales!$J:$W,12,0),0)</f>
        <v>121.66666666666667</v>
      </c>
      <c r="P5452" s="98">
        <f>IFERROR(VLOOKUP($F5452&amp;$C5452,Sales!$J:$W,13,0),0)</f>
        <v>47347070</v>
      </c>
      <c r="Q5452" s="98">
        <f>IFERROR(VLOOKUP($F5452&amp;$C5452,Sales!$A:$H,7,0),0)</f>
        <v>0</v>
      </c>
      <c r="R5452" s="41" t="str">
        <f t="shared" si="170"/>
        <v>ERROR</v>
      </c>
      <c r="S5452" s="15"/>
      <c r="T5452" s="15"/>
      <c r="U5452" s="15"/>
      <c r="V5452" s="15"/>
      <c r="W5452" s="15"/>
      <c r="X5452" s="15"/>
      <c r="Y5452" s="41"/>
      <c r="Z5452" s="41"/>
      <c r="AA5452" s="41"/>
      <c r="AB5452" s="15"/>
      <c r="AC5452" s="15"/>
      <c r="AD5452" s="15"/>
      <c r="AE5452" s="15"/>
      <c r="AF5452" s="15"/>
      <c r="AG5452" s="15"/>
      <c r="AH5452" s="15"/>
      <c r="AI5452" s="15"/>
      <c r="AJ5452" s="41"/>
      <c r="AK5452" s="15"/>
      <c r="AL5452" s="15"/>
      <c r="AM5452" s="15"/>
      <c r="AN5452" s="15"/>
      <c r="AO5452" s="15"/>
      <c r="AP5452" s="15"/>
      <c r="AQ5452" s="15"/>
      <c r="AR5452" s="15"/>
      <c r="AS5452" s="15"/>
      <c r="AT5452" s="15"/>
      <c r="AU5452" s="15"/>
      <c r="AV5452" s="15"/>
      <c r="AW5452" s="15"/>
      <c r="AX5452" s="15"/>
      <c r="AY5452" s="10"/>
      <c r="AZ5452" s="10">
        <v>1</v>
      </c>
      <c r="BA5452" t="s">
        <v>22</v>
      </c>
      <c r="BB5452" t="s">
        <v>88</v>
      </c>
      <c r="BD5452" s="39" t="str">
        <f t="shared" si="171"/>
        <v>OL719HBAA8ZHREANID-21028246Olay</v>
      </c>
      <c r="BE5452" s="101"/>
    </row>
    <row r="5453" spans="2:60" ht="13.5" customHeight="1" x14ac:dyDescent="0.35">
      <c r="B5453" s="10" t="s">
        <v>17</v>
      </c>
      <c r="C5453" s="10" t="s">
        <v>2329</v>
      </c>
      <c r="D5453" s="10" t="s">
        <v>294</v>
      </c>
      <c r="E5453" s="10" t="s">
        <v>295</v>
      </c>
      <c r="F5453" s="10" t="s">
        <v>1703</v>
      </c>
      <c r="G5453" s="137" t="s">
        <v>2389</v>
      </c>
      <c r="H5453" s="10">
        <v>0</v>
      </c>
      <c r="I5453" s="149" t="s">
        <v>1704</v>
      </c>
      <c r="J5453" s="83" t="s">
        <v>19865</v>
      </c>
      <c r="K5453" s="10" t="s">
        <v>18466</v>
      </c>
      <c r="L5453" s="98">
        <f>IFERROR(VLOOKUP($F5453&amp;$C5453,Sales!$J:$W,9,0),0)</f>
        <v>204343785</v>
      </c>
      <c r="M5453" s="98">
        <f>IFERROR(VLOOKUP($F5453&amp;$C5453,Sales!$J:$W,10,0),0)</f>
        <v>62639963.999999993</v>
      </c>
      <c r="N5453" s="98">
        <f>IFERROR(VLOOKUP($F5453&amp;$C5453,Sales!$J:$W,11,0),0)</f>
        <v>148196988</v>
      </c>
      <c r="O5453" s="98">
        <f>IFERROR(VLOOKUP($F5453&amp;$C5453,Sales!$J:$W,12,0),0)</f>
        <v>362.33333333333331</v>
      </c>
      <c r="P5453" s="98">
        <f>IFERROR(VLOOKUP($F5453&amp;$C5453,Sales!$J:$W,13,0),0)</f>
        <v>138393579</v>
      </c>
      <c r="Q5453" s="98">
        <f>IFERROR(VLOOKUP($F5453&amp;$C5453,Sales!$A:$H,7,0),0)</f>
        <v>0</v>
      </c>
      <c r="R5453" s="41">
        <f t="shared" si="170"/>
        <v>1</v>
      </c>
      <c r="S5453" s="15">
        <v>1</v>
      </c>
      <c r="T5453" s="15"/>
      <c r="U5453" s="15"/>
      <c r="V5453" s="15">
        <v>1</v>
      </c>
      <c r="W5453" s="15">
        <v>1</v>
      </c>
      <c r="X5453" s="15">
        <v>1</v>
      </c>
      <c r="Y5453" s="41">
        <v>1</v>
      </c>
      <c r="Z5453" s="41">
        <v>1</v>
      </c>
      <c r="AA5453" s="15"/>
      <c r="AB5453" s="15"/>
      <c r="AC5453" s="15"/>
      <c r="AD5453" s="15"/>
      <c r="AE5453" s="15"/>
      <c r="AF5453" s="15"/>
      <c r="AG5453" s="15"/>
      <c r="AH5453" s="15"/>
      <c r="AI5453" s="15"/>
      <c r="AJ5453" s="15"/>
      <c r="AK5453" s="15"/>
      <c r="AL5453" s="15"/>
      <c r="AM5453" s="15"/>
      <c r="AN5453" s="15"/>
      <c r="AO5453" s="15"/>
      <c r="AP5453" s="15"/>
      <c r="AQ5453" s="15"/>
      <c r="AR5453" s="15"/>
      <c r="AS5453" s="15"/>
      <c r="AT5453" s="15"/>
      <c r="AU5453" s="15"/>
      <c r="AV5453" s="15"/>
      <c r="AW5453" s="15"/>
      <c r="AX5453" s="82"/>
      <c r="AY5453" s="10"/>
      <c r="AZ5453" s="10">
        <v>1</v>
      </c>
      <c r="BA5453" t="s">
        <v>31</v>
      </c>
      <c r="BB5453" t="s">
        <v>23</v>
      </c>
      <c r="BD5453" s="39" t="str">
        <f t="shared" si="171"/>
        <v>848344276_ID-1220552732Olay</v>
      </c>
    </row>
    <row r="5454" spans="2:60" ht="13.5" customHeight="1" x14ac:dyDescent="0.35">
      <c r="B5454" s="10" t="s">
        <v>17</v>
      </c>
      <c r="C5454" s="10" t="s">
        <v>2329</v>
      </c>
      <c r="D5454" s="10" t="s">
        <v>294</v>
      </c>
      <c r="E5454" s="10" t="s">
        <v>295</v>
      </c>
      <c r="F5454" s="10" t="s">
        <v>1697</v>
      </c>
      <c r="G5454" s="137" t="s">
        <v>18467</v>
      </c>
      <c r="H5454" s="10">
        <v>0</v>
      </c>
      <c r="I5454" s="10" t="s">
        <v>1698</v>
      </c>
      <c r="J5454" s="83" t="s">
        <v>19866</v>
      </c>
      <c r="K5454" s="10" t="s">
        <v>18468</v>
      </c>
      <c r="L5454" s="98">
        <f>IFERROR(VLOOKUP($F5454&amp;$C5454,Sales!$J:$W,9,0),0)</f>
        <v>41093723.999999993</v>
      </c>
      <c r="M5454" s="98">
        <f>IFERROR(VLOOKUP($F5454&amp;$C5454,Sales!$J:$W,10,0),0)</f>
        <v>0</v>
      </c>
      <c r="N5454" s="98">
        <f>IFERROR(VLOOKUP($F5454&amp;$C5454,Sales!$J:$W,11,0),0)</f>
        <v>0</v>
      </c>
      <c r="O5454" s="98">
        <f>IFERROR(VLOOKUP($F5454&amp;$C5454,Sales!$J:$W,12,0),0)</f>
        <v>57.333333333333336</v>
      </c>
      <c r="P5454" s="98">
        <f>IFERROR(VLOOKUP($F5454&amp;$C5454,Sales!$J:$W,13,0),0)</f>
        <v>13697907.999999998</v>
      </c>
      <c r="Q5454" s="98">
        <f>IFERROR(VLOOKUP($F5454&amp;$C5454,Sales!$A:$H,7,0),0)</f>
        <v>0</v>
      </c>
      <c r="R5454" s="41" t="str">
        <f t="shared" si="170"/>
        <v>ERROR</v>
      </c>
      <c r="S5454" s="15"/>
      <c r="T5454" s="15"/>
      <c r="U5454" s="15"/>
      <c r="V5454" s="15"/>
      <c r="W5454" s="15"/>
      <c r="X5454" s="15"/>
      <c r="Y5454" s="41"/>
      <c r="Z5454" s="41"/>
      <c r="AA5454" s="41"/>
      <c r="AB5454" s="15"/>
      <c r="AC5454" s="15"/>
      <c r="AD5454" s="15"/>
      <c r="AE5454" s="15"/>
      <c r="AF5454" s="15"/>
      <c r="AG5454" s="15"/>
      <c r="AH5454" s="15"/>
      <c r="AI5454" s="15"/>
      <c r="AJ5454" s="41"/>
      <c r="AK5454" s="15"/>
      <c r="AL5454" s="15"/>
      <c r="AM5454" s="15"/>
      <c r="AN5454" s="15"/>
      <c r="AO5454" s="15"/>
      <c r="AP5454" s="15"/>
      <c r="AQ5454" s="15"/>
      <c r="AR5454" s="15"/>
      <c r="AS5454" s="15"/>
      <c r="AT5454" s="15"/>
      <c r="AU5454" s="15"/>
      <c r="AV5454" s="15"/>
      <c r="AW5454" s="15"/>
      <c r="AX5454" s="15"/>
      <c r="AY5454" s="10"/>
      <c r="AZ5454" s="10">
        <v>1</v>
      </c>
      <c r="BA5454" t="s">
        <v>22</v>
      </c>
      <c r="BB5454" t="s">
        <v>88</v>
      </c>
      <c r="BD5454" s="39" t="str">
        <f t="shared" si="171"/>
        <v>OL719HBAA8ZHRDANID-21028245Olay</v>
      </c>
      <c r="BE5454" s="101"/>
    </row>
    <row r="5455" spans="2:60" ht="13.5" customHeight="1" x14ac:dyDescent="0.35">
      <c r="B5455" s="10" t="s">
        <v>17</v>
      </c>
      <c r="C5455" s="10" t="s">
        <v>2329</v>
      </c>
      <c r="D5455" s="10" t="s">
        <v>294</v>
      </c>
      <c r="E5455" s="10" t="s">
        <v>295</v>
      </c>
      <c r="F5455" s="10" t="s">
        <v>1709</v>
      </c>
      <c r="G5455" s="137" t="s">
        <v>18469</v>
      </c>
      <c r="H5455" s="10">
        <v>0</v>
      </c>
      <c r="I5455" s="149" t="s">
        <v>1711</v>
      </c>
      <c r="J5455" s="83" t="s">
        <v>19867</v>
      </c>
      <c r="K5455" s="10" t="s">
        <v>18470</v>
      </c>
      <c r="L5455" s="98">
        <f>IFERROR(VLOOKUP($F5455&amp;$C5455,Sales!$J:$W,9,0),0)</f>
        <v>0</v>
      </c>
      <c r="M5455" s="98">
        <f>IFERROR(VLOOKUP($F5455&amp;$C5455,Sales!$J:$W,10,0),0)</f>
        <v>0</v>
      </c>
      <c r="N5455" s="98">
        <f>IFERROR(VLOOKUP($F5455&amp;$C5455,Sales!$J:$W,11,0),0)</f>
        <v>0</v>
      </c>
      <c r="O5455" s="98">
        <f>IFERROR(VLOOKUP($F5455&amp;$C5455,Sales!$J:$W,12,0),0)</f>
        <v>0</v>
      </c>
      <c r="P5455" s="98">
        <f>IFERROR(VLOOKUP($F5455&amp;$C5455,Sales!$J:$W,13,0),0)</f>
        <v>0</v>
      </c>
      <c r="Q5455" s="98">
        <f>IFERROR(VLOOKUP($F5455&amp;$C5455,Sales!$A:$H,7,0),0)</f>
        <v>0</v>
      </c>
      <c r="R5455" s="41">
        <f t="shared" si="170"/>
        <v>1</v>
      </c>
      <c r="S5455" s="15">
        <v>1</v>
      </c>
      <c r="T5455" s="15"/>
      <c r="U5455" s="15"/>
      <c r="V5455" s="15">
        <v>1</v>
      </c>
      <c r="W5455" s="15">
        <v>1</v>
      </c>
      <c r="X5455" s="15">
        <v>1</v>
      </c>
      <c r="Y5455" s="41">
        <v>1</v>
      </c>
      <c r="Z5455" s="41">
        <v>1</v>
      </c>
      <c r="AA5455" s="15"/>
      <c r="AB5455" s="15"/>
      <c r="AC5455" s="15"/>
      <c r="AD5455" s="15"/>
      <c r="AE5455" s="15"/>
      <c r="AF5455" s="15"/>
      <c r="AG5455" s="15"/>
      <c r="AH5455" s="15"/>
      <c r="AI5455" s="15"/>
      <c r="AJ5455" s="15"/>
      <c r="AK5455" s="15"/>
      <c r="AL5455" s="15"/>
      <c r="AM5455" s="15"/>
      <c r="AN5455" s="15"/>
      <c r="AO5455" s="15"/>
      <c r="AP5455" s="15"/>
      <c r="AQ5455" s="15"/>
      <c r="AR5455" s="15"/>
      <c r="AS5455" s="15"/>
      <c r="AT5455" s="15"/>
      <c r="AU5455" s="15"/>
      <c r="AV5455" s="15"/>
      <c r="AW5455" s="15"/>
      <c r="AX5455" s="15"/>
      <c r="AY5455" s="10"/>
      <c r="AZ5455" s="10">
        <v>1</v>
      </c>
      <c r="BA5455" t="s">
        <v>31</v>
      </c>
      <c r="BB5455" s="15" t="s">
        <v>23</v>
      </c>
      <c r="BD5455" s="39" t="str">
        <f t="shared" si="171"/>
        <v>848572316_ID-1220904280Olay</v>
      </c>
      <c r="BE5455" s="1">
        <v>45103</v>
      </c>
      <c r="BF5455" t="s">
        <v>14057</v>
      </c>
      <c r="BG5455" t="s">
        <v>19041</v>
      </c>
    </row>
    <row r="5456" spans="2:60" ht="13.5" customHeight="1" x14ac:dyDescent="0.35">
      <c r="B5456" s="10" t="s">
        <v>17</v>
      </c>
      <c r="C5456" s="10" t="s">
        <v>2329</v>
      </c>
      <c r="D5456" s="10" t="s">
        <v>294</v>
      </c>
      <c r="E5456" s="10" t="s">
        <v>295</v>
      </c>
      <c r="F5456" s="10" t="s">
        <v>1718</v>
      </c>
      <c r="G5456" s="137" t="s">
        <v>2380</v>
      </c>
      <c r="H5456" s="10">
        <v>0</v>
      </c>
      <c r="I5456" s="149" t="s">
        <v>1719</v>
      </c>
      <c r="J5456" s="83" t="s">
        <v>19868</v>
      </c>
      <c r="K5456" s="10" t="s">
        <v>18471</v>
      </c>
      <c r="L5456" s="98">
        <f>IFERROR(VLOOKUP($F5456&amp;$C5456,Sales!$J:$W,9,0),0)</f>
        <v>0</v>
      </c>
      <c r="M5456" s="98">
        <f>IFERROR(VLOOKUP($F5456&amp;$C5456,Sales!$J:$W,10,0),0)</f>
        <v>0</v>
      </c>
      <c r="N5456" s="98">
        <f>IFERROR(VLOOKUP($F5456&amp;$C5456,Sales!$J:$W,11,0),0)</f>
        <v>0</v>
      </c>
      <c r="O5456" s="98">
        <f>IFERROR(VLOOKUP($F5456&amp;$C5456,Sales!$J:$W,12,0),0)</f>
        <v>0</v>
      </c>
      <c r="P5456" s="98">
        <f>IFERROR(VLOOKUP($F5456&amp;$C5456,Sales!$J:$W,13,0),0)</f>
        <v>0</v>
      </c>
      <c r="Q5456" s="98">
        <f>IFERROR(VLOOKUP($F5456&amp;$C5456,Sales!$A:$H,7,0),0)</f>
        <v>0</v>
      </c>
      <c r="R5456" s="41">
        <f t="shared" si="170"/>
        <v>1</v>
      </c>
      <c r="S5456" s="15">
        <v>1</v>
      </c>
      <c r="T5456" s="15"/>
      <c r="U5456" s="15"/>
      <c r="V5456" s="15">
        <v>1</v>
      </c>
      <c r="W5456" s="15">
        <v>1</v>
      </c>
      <c r="X5456" s="15">
        <v>1</v>
      </c>
      <c r="Y5456" s="41">
        <v>1</v>
      </c>
      <c r="Z5456" s="41">
        <v>1</v>
      </c>
      <c r="AA5456" s="15"/>
      <c r="AB5456" s="15"/>
      <c r="AC5456" s="15"/>
      <c r="AD5456" s="15"/>
      <c r="AE5456" s="15"/>
      <c r="AF5456" s="15"/>
      <c r="AG5456" s="15"/>
      <c r="AH5456" s="15"/>
      <c r="AI5456" s="15"/>
      <c r="AJ5456" s="15"/>
      <c r="AK5456" s="15"/>
      <c r="AL5456" s="15"/>
      <c r="AM5456" s="15"/>
      <c r="AN5456" s="15"/>
      <c r="AO5456" s="15"/>
      <c r="AP5456" s="15"/>
      <c r="AQ5456" s="15"/>
      <c r="AR5456" s="15"/>
      <c r="AS5456" s="15"/>
      <c r="AT5456" s="15"/>
      <c r="AU5456" s="15"/>
      <c r="AV5456" s="15"/>
      <c r="AW5456" s="15"/>
      <c r="AX5456" s="15"/>
      <c r="AY5456" s="10"/>
      <c r="AZ5456" s="10">
        <v>1</v>
      </c>
      <c r="BA5456" t="s">
        <v>31</v>
      </c>
      <c r="BB5456" t="s">
        <v>23</v>
      </c>
      <c r="BD5456" s="39" t="str">
        <f t="shared" si="171"/>
        <v>719920779_ID-996534453Olay</v>
      </c>
    </row>
    <row r="5457" spans="2:63" ht="13.5" customHeight="1" x14ac:dyDescent="0.35">
      <c r="B5457" s="10" t="s">
        <v>17</v>
      </c>
      <c r="C5457" s="10" t="s">
        <v>2329</v>
      </c>
      <c r="D5457" s="10" t="s">
        <v>294</v>
      </c>
      <c r="E5457" s="10" t="s">
        <v>295</v>
      </c>
      <c r="F5457" s="10" t="s">
        <v>1724</v>
      </c>
      <c r="G5457" s="176" t="s">
        <v>2391</v>
      </c>
      <c r="H5457" s="10">
        <v>0</v>
      </c>
      <c r="I5457" s="149" t="s">
        <v>1726</v>
      </c>
      <c r="J5457" s="83" t="s">
        <v>19869</v>
      </c>
      <c r="K5457" s="10" t="s">
        <v>18472</v>
      </c>
      <c r="L5457" s="98">
        <f>IFERROR(VLOOKUP($F5457&amp;$C5457,Sales!$J:$W,9,0),0)</f>
        <v>0</v>
      </c>
      <c r="M5457" s="98">
        <f>IFERROR(VLOOKUP($F5457&amp;$C5457,Sales!$J:$W,10,0),0)</f>
        <v>0</v>
      </c>
      <c r="N5457" s="98">
        <f>IFERROR(VLOOKUP($F5457&amp;$C5457,Sales!$J:$W,11,0),0)</f>
        <v>0</v>
      </c>
      <c r="O5457" s="98">
        <f>IFERROR(VLOOKUP($F5457&amp;$C5457,Sales!$J:$W,12,0),0)</f>
        <v>0</v>
      </c>
      <c r="P5457" s="98">
        <f>IFERROR(VLOOKUP($F5457&amp;$C5457,Sales!$J:$W,13,0),0)</f>
        <v>0</v>
      </c>
      <c r="Q5457" s="98">
        <f>IFERROR(VLOOKUP($F5457&amp;$C5457,Sales!$A:$H,7,0),0)</f>
        <v>0</v>
      </c>
      <c r="R5457" s="41">
        <f t="shared" si="170"/>
        <v>0.83333333333333337</v>
      </c>
      <c r="S5457" s="15">
        <v>1</v>
      </c>
      <c r="T5457" s="15"/>
      <c r="U5457" s="15"/>
      <c r="V5457" s="15">
        <v>0</v>
      </c>
      <c r="W5457" s="15">
        <v>1</v>
      </c>
      <c r="X5457" s="15">
        <v>1</v>
      </c>
      <c r="Y5457" s="41">
        <v>1</v>
      </c>
      <c r="Z5457" s="41">
        <v>1</v>
      </c>
      <c r="AA5457" s="15"/>
      <c r="AB5457" s="15"/>
      <c r="AC5457" s="15"/>
      <c r="AD5457" s="15"/>
      <c r="AE5457" s="15"/>
      <c r="AF5457" s="15"/>
      <c r="AG5457" s="15"/>
      <c r="AH5457" s="15"/>
      <c r="AI5457" s="15"/>
      <c r="AJ5457" s="15"/>
      <c r="AK5457" s="15"/>
      <c r="AL5457" s="15"/>
      <c r="AM5457" s="15"/>
      <c r="AN5457" s="15"/>
      <c r="AO5457" s="15"/>
      <c r="AP5457" s="15"/>
      <c r="AQ5457" s="15"/>
      <c r="AR5457" s="15"/>
      <c r="AS5457" s="15"/>
      <c r="AT5457" s="15"/>
      <c r="AU5457" s="15"/>
      <c r="AV5457" s="15"/>
      <c r="AW5457" s="15"/>
      <c r="AX5457" s="15"/>
      <c r="AY5457" s="10"/>
      <c r="AZ5457" s="10">
        <v>1</v>
      </c>
      <c r="BA5457" t="s">
        <v>31</v>
      </c>
      <c r="BB5457" t="s">
        <v>23</v>
      </c>
      <c r="BD5457" s="39" t="str">
        <f t="shared" si="171"/>
        <v>848470612_ID-1220804191Olay</v>
      </c>
      <c r="BE5457" s="1"/>
      <c r="BH5457" s="1"/>
      <c r="BJ5457" s="1">
        <v>45093</v>
      </c>
      <c r="BK5457" t="s">
        <v>14057</v>
      </c>
    </row>
    <row r="5458" spans="2:63" ht="13.5" customHeight="1" x14ac:dyDescent="0.35">
      <c r="B5458" s="10" t="s">
        <v>17</v>
      </c>
      <c r="C5458" s="10" t="s">
        <v>2329</v>
      </c>
      <c r="D5458" s="10" t="s">
        <v>294</v>
      </c>
      <c r="E5458" s="10" t="s">
        <v>295</v>
      </c>
      <c r="F5458" s="10" t="s">
        <v>1202</v>
      </c>
      <c r="G5458" s="137" t="s">
        <v>4596</v>
      </c>
      <c r="H5458" s="10">
        <v>0</v>
      </c>
      <c r="I5458" s="149" t="s">
        <v>1203</v>
      </c>
      <c r="J5458" s="83" t="s">
        <v>19870</v>
      </c>
      <c r="K5458" s="10" t="s">
        <v>10274</v>
      </c>
      <c r="L5458" s="98">
        <f>IFERROR(VLOOKUP($F5458&amp;$C5458,Sales!$J:$W,9,0),0)</f>
        <v>174437901</v>
      </c>
      <c r="M5458" s="98">
        <f>IFERROR(VLOOKUP($F5458&amp;$C5458,Sales!$J:$W,10,0),0)</f>
        <v>0</v>
      </c>
      <c r="N5458" s="98">
        <f>IFERROR(VLOOKUP($F5458&amp;$C5458,Sales!$J:$W,11,0),0)</f>
        <v>0</v>
      </c>
      <c r="O5458" s="98">
        <f>IFERROR(VLOOKUP($F5458&amp;$C5458,Sales!$J:$W,12,0),0)</f>
        <v>99</v>
      </c>
      <c r="P5458" s="98">
        <f>IFERROR(VLOOKUP($F5458&amp;$C5458,Sales!$J:$W,13,0),0)</f>
        <v>58145967</v>
      </c>
      <c r="Q5458" s="98">
        <f>IFERROR(VLOOKUP($F5458&amp;$C5458,Sales!$A:$H,7,0),0)</f>
        <v>0</v>
      </c>
      <c r="R5458" s="41">
        <f t="shared" si="170"/>
        <v>1</v>
      </c>
      <c r="S5458" s="15">
        <v>1</v>
      </c>
      <c r="T5458" s="15"/>
      <c r="U5458" s="15"/>
      <c r="V5458" s="15">
        <v>1</v>
      </c>
      <c r="W5458" s="15">
        <v>1</v>
      </c>
      <c r="X5458" s="15">
        <v>1</v>
      </c>
      <c r="Y5458" s="41">
        <v>1</v>
      </c>
      <c r="Z5458" s="41">
        <v>1</v>
      </c>
      <c r="AA5458" s="15"/>
      <c r="AB5458" s="15"/>
      <c r="AC5458" s="15"/>
      <c r="AD5458" s="15"/>
      <c r="AE5458" s="15"/>
      <c r="AF5458" s="15"/>
      <c r="AG5458" s="15"/>
      <c r="AH5458" s="15"/>
      <c r="AI5458" s="15"/>
      <c r="AJ5458" s="15"/>
      <c r="AK5458" s="15"/>
      <c r="AL5458" s="15"/>
      <c r="AM5458" s="15"/>
      <c r="AN5458" s="15"/>
      <c r="AO5458" s="15"/>
      <c r="AP5458" s="15"/>
      <c r="AQ5458" s="15"/>
      <c r="AR5458" s="15"/>
      <c r="AS5458" s="15"/>
      <c r="AT5458" s="15"/>
      <c r="AU5458" s="15"/>
      <c r="AV5458" s="15"/>
      <c r="AW5458" s="15"/>
      <c r="AX5458" s="15"/>
      <c r="AY5458" s="10"/>
      <c r="AZ5458" s="10">
        <v>1</v>
      </c>
      <c r="BA5458" t="s">
        <v>31</v>
      </c>
      <c r="BB5458" t="s">
        <v>23</v>
      </c>
      <c r="BD5458" s="39" t="str">
        <f t="shared" si="171"/>
        <v>848480120_ID-1220722776Olay</v>
      </c>
    </row>
    <row r="5459" spans="2:63" ht="13.5" customHeight="1" x14ac:dyDescent="0.35">
      <c r="B5459" s="10" t="s">
        <v>17</v>
      </c>
      <c r="C5459" s="10" t="s">
        <v>2329</v>
      </c>
      <c r="D5459" s="10" t="s">
        <v>294</v>
      </c>
      <c r="E5459" s="10" t="s">
        <v>295</v>
      </c>
      <c r="F5459" s="10" t="s">
        <v>296</v>
      </c>
      <c r="G5459" s="137" t="s">
        <v>2382</v>
      </c>
      <c r="H5459" s="10">
        <v>0</v>
      </c>
      <c r="I5459" s="149" t="s">
        <v>297</v>
      </c>
      <c r="J5459" s="83" t="s">
        <v>19871</v>
      </c>
      <c r="K5459" s="10" t="s">
        <v>18473</v>
      </c>
      <c r="L5459" s="98">
        <f>IFERROR(VLOOKUP($F5459&amp;$C5459,Sales!$J:$W,9,0),0)</f>
        <v>12675784</v>
      </c>
      <c r="M5459" s="98">
        <f>IFERROR(VLOOKUP($F5459&amp;$C5459,Sales!$J:$W,10,0),0)</f>
        <v>0</v>
      </c>
      <c r="N5459" s="98">
        <f>IFERROR(VLOOKUP($F5459&amp;$C5459,Sales!$J:$W,11,0),0)</f>
        <v>0</v>
      </c>
      <c r="O5459" s="98">
        <f>IFERROR(VLOOKUP($F5459&amp;$C5459,Sales!$J:$W,12,0),0)</f>
        <v>9.6666666666666661</v>
      </c>
      <c r="P5459" s="98">
        <f>IFERROR(VLOOKUP($F5459&amp;$C5459,Sales!$J:$W,13,0),0)</f>
        <v>4225261.333333333</v>
      </c>
      <c r="Q5459" s="98">
        <f>IFERROR(VLOOKUP($F5459&amp;$C5459,Sales!$A:$H,7,0),0)</f>
        <v>0</v>
      </c>
      <c r="R5459" s="41">
        <f t="shared" si="170"/>
        <v>1</v>
      </c>
      <c r="S5459" s="15">
        <v>1</v>
      </c>
      <c r="T5459" s="15"/>
      <c r="U5459" s="15"/>
      <c r="V5459" s="15">
        <v>1</v>
      </c>
      <c r="W5459" s="15">
        <v>1</v>
      </c>
      <c r="X5459" s="15">
        <v>1</v>
      </c>
      <c r="Y5459" s="41">
        <v>1</v>
      </c>
      <c r="Z5459" s="41">
        <v>1</v>
      </c>
      <c r="AA5459" s="15"/>
      <c r="AB5459" s="15"/>
      <c r="AC5459" s="15"/>
      <c r="AD5459" s="15"/>
      <c r="AE5459" s="15"/>
      <c r="AF5459" s="15"/>
      <c r="AG5459" s="15"/>
      <c r="AH5459" s="15"/>
      <c r="AI5459" s="15"/>
      <c r="AJ5459" s="15"/>
      <c r="AK5459" s="15"/>
      <c r="AL5459" s="15"/>
      <c r="AM5459" s="15"/>
      <c r="AN5459" s="15"/>
      <c r="AO5459" s="15"/>
      <c r="AP5459" s="15"/>
      <c r="AQ5459" s="15"/>
      <c r="AR5459" s="15"/>
      <c r="AS5459" s="15"/>
      <c r="AT5459" s="15"/>
      <c r="AU5459" s="15"/>
      <c r="AV5459" s="15"/>
      <c r="AW5459" s="15"/>
      <c r="AX5459" s="15"/>
      <c r="AY5459" s="10"/>
      <c r="AZ5459" s="10">
        <v>1</v>
      </c>
      <c r="BA5459" t="s">
        <v>22</v>
      </c>
      <c r="BB5459" t="s">
        <v>23</v>
      </c>
      <c r="BD5459" s="39" t="str">
        <f t="shared" si="171"/>
        <v>719990076_ID-996526675Olay</v>
      </c>
      <c r="BE5459" s="1"/>
      <c r="BI5459" t="s">
        <v>17336</v>
      </c>
    </row>
    <row r="5460" spans="2:63" ht="13.5" customHeight="1" x14ac:dyDescent="0.35">
      <c r="B5460" s="10" t="s">
        <v>17</v>
      </c>
      <c r="C5460" s="10" t="s">
        <v>2329</v>
      </c>
      <c r="D5460" s="10" t="s">
        <v>294</v>
      </c>
      <c r="E5460" s="10" t="s">
        <v>295</v>
      </c>
      <c r="F5460" s="10" t="s">
        <v>4170</v>
      </c>
      <c r="G5460" s="137" t="s">
        <v>18474</v>
      </c>
      <c r="H5460" s="10">
        <v>0</v>
      </c>
      <c r="I5460" s="10" t="s">
        <v>19022</v>
      </c>
      <c r="J5460" s="83" t="s">
        <v>19872</v>
      </c>
      <c r="K5460" s="10" t="s">
        <v>18475</v>
      </c>
      <c r="L5460" s="98">
        <f>IFERROR(VLOOKUP($F5460&amp;$C5460,Sales!$J:$W,9,0),0)</f>
        <v>0</v>
      </c>
      <c r="M5460" s="98">
        <f>IFERROR(VLOOKUP($F5460&amp;$C5460,Sales!$J:$W,10,0),0)</f>
        <v>0</v>
      </c>
      <c r="N5460" s="98">
        <f>IFERROR(VLOOKUP($F5460&amp;$C5460,Sales!$J:$W,11,0),0)</f>
        <v>100210138</v>
      </c>
      <c r="O5460" s="98">
        <f>IFERROR(VLOOKUP($F5460&amp;$C5460,Sales!$J:$W,12,0),0)</f>
        <v>79.333333333333329</v>
      </c>
      <c r="P5460" s="98">
        <f>IFERROR(VLOOKUP($F5460&amp;$C5460,Sales!$J:$W,13,0),0)</f>
        <v>33403379.333333332</v>
      </c>
      <c r="Q5460" s="98">
        <f>IFERROR(VLOOKUP($F5460&amp;$C5460,Sales!$A:$H,7,0),0)</f>
        <v>113683770</v>
      </c>
      <c r="R5460" s="41">
        <f t="shared" si="170"/>
        <v>1</v>
      </c>
      <c r="S5460" s="15">
        <v>1</v>
      </c>
      <c r="T5460" s="15"/>
      <c r="U5460" s="15"/>
      <c r="V5460" s="15">
        <v>1</v>
      </c>
      <c r="W5460" s="15">
        <v>1</v>
      </c>
      <c r="X5460" s="15">
        <v>1</v>
      </c>
      <c r="Y5460" s="41">
        <v>1</v>
      </c>
      <c r="Z5460" s="41">
        <v>1</v>
      </c>
      <c r="AA5460" s="15"/>
      <c r="AB5460" s="15"/>
      <c r="AC5460" s="15"/>
      <c r="AD5460" s="15"/>
      <c r="AE5460" s="15"/>
      <c r="AF5460" s="15"/>
      <c r="AG5460" s="15"/>
      <c r="AH5460" s="15"/>
      <c r="AI5460" s="15"/>
      <c r="AJ5460" s="15"/>
      <c r="AK5460" s="15"/>
      <c r="AL5460" s="15"/>
      <c r="AM5460" s="15"/>
      <c r="AN5460" s="15"/>
      <c r="AO5460" s="15"/>
      <c r="AP5460" s="15"/>
      <c r="AQ5460" s="15"/>
      <c r="AR5460" s="15"/>
      <c r="AS5460" s="15"/>
      <c r="AT5460" s="15"/>
      <c r="AU5460" s="15"/>
      <c r="AV5460" s="15"/>
      <c r="AW5460" s="15"/>
      <c r="AX5460" s="15"/>
      <c r="AY5460" s="10"/>
      <c r="AZ5460" s="10">
        <v>1</v>
      </c>
      <c r="BA5460" s="163" t="s">
        <v>31</v>
      </c>
      <c r="BB5460" t="s">
        <v>23</v>
      </c>
      <c r="BD5460" s="39" t="str">
        <f t="shared" si="171"/>
        <v>4188888117_ID-7064492301Olay</v>
      </c>
      <c r="BE5460" s="1"/>
    </row>
    <row r="5461" spans="2:63" ht="13.5" customHeight="1" x14ac:dyDescent="0.35">
      <c r="B5461" s="10" t="s">
        <v>17</v>
      </c>
      <c r="C5461" s="10" t="s">
        <v>2329</v>
      </c>
      <c r="D5461" s="10" t="s">
        <v>294</v>
      </c>
      <c r="E5461" s="10" t="s">
        <v>295</v>
      </c>
      <c r="F5461" s="10" t="s">
        <v>1743</v>
      </c>
      <c r="G5461" s="137" t="s">
        <v>2392</v>
      </c>
      <c r="H5461" s="10">
        <v>0</v>
      </c>
      <c r="I5461" s="149" t="s">
        <v>1745</v>
      </c>
      <c r="J5461" s="83" t="s">
        <v>19873</v>
      </c>
      <c r="K5461" s="10" t="s">
        <v>18476</v>
      </c>
      <c r="L5461" s="98">
        <f>IFERROR(VLOOKUP($F5461&amp;$C5461,Sales!$J:$W,9,0),0)</f>
        <v>7615563.9999999981</v>
      </c>
      <c r="M5461" s="98">
        <f>IFERROR(VLOOKUP($F5461&amp;$C5461,Sales!$J:$W,10,0),0)</f>
        <v>0</v>
      </c>
      <c r="N5461" s="98">
        <f>IFERROR(VLOOKUP($F5461&amp;$C5461,Sales!$J:$W,11,0),0)</f>
        <v>0</v>
      </c>
      <c r="O5461" s="98">
        <f>IFERROR(VLOOKUP($F5461&amp;$C5461,Sales!$J:$W,12,0),0)</f>
        <v>7.333333333333333</v>
      </c>
      <c r="P5461" s="98">
        <f>IFERROR(VLOOKUP($F5461&amp;$C5461,Sales!$J:$W,13,0),0)</f>
        <v>2538521.3333333326</v>
      </c>
      <c r="Q5461" s="98">
        <f>IFERROR(VLOOKUP($F5461&amp;$C5461,Sales!$A:$H,7,0),0)</f>
        <v>0</v>
      </c>
      <c r="R5461" s="41">
        <f t="shared" si="170"/>
        <v>1</v>
      </c>
      <c r="S5461" s="15">
        <v>1</v>
      </c>
      <c r="T5461" s="15"/>
      <c r="U5461" s="15"/>
      <c r="V5461" s="15">
        <v>1</v>
      </c>
      <c r="W5461" s="15">
        <v>1</v>
      </c>
      <c r="X5461" s="15">
        <v>1</v>
      </c>
      <c r="Y5461" s="41">
        <v>1</v>
      </c>
      <c r="Z5461" s="41">
        <v>1</v>
      </c>
      <c r="AA5461" s="15"/>
      <c r="AB5461" s="15"/>
      <c r="AC5461" s="15"/>
      <c r="AD5461" s="15"/>
      <c r="AE5461" s="15"/>
      <c r="AF5461" s="15"/>
      <c r="AG5461" s="15"/>
      <c r="AH5461" s="15"/>
      <c r="AI5461" s="15"/>
      <c r="AJ5461" s="15"/>
      <c r="AK5461" s="15"/>
      <c r="AL5461" s="15"/>
      <c r="AM5461" s="15"/>
      <c r="AN5461" s="15"/>
      <c r="AO5461" s="15"/>
      <c r="AP5461" s="15"/>
      <c r="AQ5461" s="15"/>
      <c r="AR5461" s="15"/>
      <c r="AS5461" s="15"/>
      <c r="AT5461" s="15"/>
      <c r="AU5461" s="15"/>
      <c r="AV5461" s="15"/>
      <c r="AW5461" s="15"/>
      <c r="AX5461" s="15"/>
      <c r="AY5461" s="10"/>
      <c r="AZ5461" s="10">
        <v>1</v>
      </c>
      <c r="BA5461" t="s">
        <v>31</v>
      </c>
      <c r="BB5461" t="s">
        <v>23</v>
      </c>
      <c r="BD5461" s="39" t="str">
        <f t="shared" si="171"/>
        <v>848508480_ID-1220858172Olay</v>
      </c>
      <c r="BG5461" t="s">
        <v>17303</v>
      </c>
    </row>
    <row r="5462" spans="2:63" ht="13.5" customHeight="1" x14ac:dyDescent="0.35">
      <c r="B5462" s="10" t="s">
        <v>17</v>
      </c>
      <c r="C5462" s="10" t="s">
        <v>2329</v>
      </c>
      <c r="D5462" s="10" t="s">
        <v>294</v>
      </c>
      <c r="E5462" s="10" t="s">
        <v>295</v>
      </c>
      <c r="F5462" s="10" t="s">
        <v>2549</v>
      </c>
      <c r="G5462" s="137" t="s">
        <v>4588</v>
      </c>
      <c r="H5462" s="10">
        <v>0</v>
      </c>
      <c r="I5462" s="149" t="s">
        <v>2450</v>
      </c>
      <c r="J5462" s="83" t="s">
        <v>19874</v>
      </c>
      <c r="K5462" s="10" t="s">
        <v>18477</v>
      </c>
      <c r="L5462" s="98">
        <f>IFERROR(VLOOKUP($F5462&amp;$C5462,Sales!$J:$W,9,0),0)</f>
        <v>72351445.999999985</v>
      </c>
      <c r="M5462" s="98">
        <f>IFERROR(VLOOKUP($F5462&amp;$C5462,Sales!$J:$W,10,0),0)</f>
        <v>70297304</v>
      </c>
      <c r="N5462" s="98">
        <f>IFERROR(VLOOKUP($F5462&amp;$C5462,Sales!$J:$W,11,0),0)</f>
        <v>114347238</v>
      </c>
      <c r="O5462" s="98">
        <f>IFERROR(VLOOKUP($F5462&amp;$C5462,Sales!$J:$W,12,0),0)</f>
        <v>375.33333333333331</v>
      </c>
      <c r="P5462" s="98">
        <f>IFERROR(VLOOKUP($F5462&amp;$C5462,Sales!$J:$W,13,0),0)</f>
        <v>85665329.333333328</v>
      </c>
      <c r="Q5462" s="98">
        <f>IFERROR(VLOOKUP($F5462&amp;$C5462,Sales!$A:$H,7,0),0)</f>
        <v>0</v>
      </c>
      <c r="R5462" s="41">
        <f t="shared" ref="R5462:R5525" si="172">IFERROR(AVERAGE($S5462:$AW5462),"ERROR")</f>
        <v>1</v>
      </c>
      <c r="S5462" s="15">
        <v>1</v>
      </c>
      <c r="T5462" s="15"/>
      <c r="U5462" s="15"/>
      <c r="V5462" s="15">
        <v>1</v>
      </c>
      <c r="W5462" s="15">
        <v>1</v>
      </c>
      <c r="X5462" s="15">
        <v>1</v>
      </c>
      <c r="Y5462" s="41">
        <v>1</v>
      </c>
      <c r="Z5462" s="41">
        <v>1</v>
      </c>
      <c r="AA5462" s="15"/>
      <c r="AB5462" s="15"/>
      <c r="AC5462" s="15"/>
      <c r="AD5462" s="15"/>
      <c r="AE5462" s="15"/>
      <c r="AF5462" s="15"/>
      <c r="AG5462" s="15"/>
      <c r="AH5462" s="15"/>
      <c r="AI5462" s="15"/>
      <c r="AJ5462" s="15"/>
      <c r="AK5462" s="15"/>
      <c r="AL5462" s="15"/>
      <c r="AM5462" s="15"/>
      <c r="AN5462" s="15"/>
      <c r="AO5462" s="15"/>
      <c r="AP5462" s="15"/>
      <c r="AQ5462" s="15"/>
      <c r="AR5462" s="15"/>
      <c r="AS5462" s="15"/>
      <c r="AT5462" s="15"/>
      <c r="AU5462" s="15"/>
      <c r="AV5462" s="15"/>
      <c r="AW5462" s="15"/>
      <c r="AX5462" s="15"/>
      <c r="AY5462" s="10"/>
      <c r="AZ5462" s="10">
        <v>1</v>
      </c>
      <c r="BA5462" t="s">
        <v>31</v>
      </c>
      <c r="BB5462" t="s">
        <v>23</v>
      </c>
      <c r="BD5462" s="39" t="str">
        <f t="shared" si="171"/>
        <v>847176672_ID-1217722094Olay</v>
      </c>
    </row>
    <row r="5463" spans="2:63" ht="13.5" customHeight="1" x14ac:dyDescent="0.35">
      <c r="B5463" s="10" t="s">
        <v>17</v>
      </c>
      <c r="C5463" s="10" t="s">
        <v>2329</v>
      </c>
      <c r="D5463" s="10" t="s">
        <v>294</v>
      </c>
      <c r="E5463" s="10" t="s">
        <v>295</v>
      </c>
      <c r="F5463" s="10" t="s">
        <v>2324</v>
      </c>
      <c r="G5463" s="137" t="s">
        <v>18478</v>
      </c>
      <c r="H5463" s="10">
        <v>0</v>
      </c>
      <c r="I5463" s="149" t="s">
        <v>2450</v>
      </c>
      <c r="J5463" s="181" t="s">
        <v>19875</v>
      </c>
      <c r="K5463" s="10" t="s">
        <v>18479</v>
      </c>
      <c r="L5463" s="98">
        <f>IFERROR(VLOOKUP($F5463&amp;$C5463,Sales!$J:$W,9,0),0)</f>
        <v>12096613.999999998</v>
      </c>
      <c r="M5463" s="98">
        <f>IFERROR(VLOOKUP($F5463&amp;$C5463,Sales!$J:$W,10,0),0)</f>
        <v>0</v>
      </c>
      <c r="N5463" s="98">
        <f>IFERROR(VLOOKUP($F5463&amp;$C5463,Sales!$J:$W,11,0),0)</f>
        <v>0</v>
      </c>
      <c r="O5463" s="98">
        <f>IFERROR(VLOOKUP($F5463&amp;$C5463,Sales!$J:$W,12,0),0)</f>
        <v>17.666666666666668</v>
      </c>
      <c r="P5463" s="98">
        <f>IFERROR(VLOOKUP($F5463&amp;$C5463,Sales!$J:$W,13,0),0)</f>
        <v>4032204.666666666</v>
      </c>
      <c r="Q5463" s="98">
        <f>IFERROR(VLOOKUP($F5463&amp;$C5463,Sales!$A:$H,7,0),0)</f>
        <v>0</v>
      </c>
      <c r="R5463" s="41">
        <f t="shared" si="172"/>
        <v>1</v>
      </c>
      <c r="S5463" s="15">
        <v>1</v>
      </c>
      <c r="T5463" s="15"/>
      <c r="U5463" s="15"/>
      <c r="V5463" s="15">
        <v>1</v>
      </c>
      <c r="W5463" s="15">
        <v>1</v>
      </c>
      <c r="X5463" s="15">
        <v>1</v>
      </c>
      <c r="Y5463" s="41">
        <v>1</v>
      </c>
      <c r="Z5463" s="41">
        <v>1</v>
      </c>
      <c r="AA5463" s="15"/>
      <c r="AB5463" s="15"/>
      <c r="AC5463" s="15"/>
      <c r="AD5463" s="15"/>
      <c r="AE5463" s="15"/>
      <c r="AF5463" s="15"/>
      <c r="AG5463" s="15"/>
      <c r="AH5463" s="15"/>
      <c r="AI5463" s="15"/>
      <c r="AJ5463" s="15"/>
      <c r="AK5463" s="15"/>
      <c r="AL5463" s="15"/>
      <c r="AM5463" s="15"/>
      <c r="AN5463" s="15"/>
      <c r="AO5463" s="15"/>
      <c r="AP5463" s="15"/>
      <c r="AQ5463" s="15"/>
      <c r="AR5463" s="15"/>
      <c r="AS5463" s="15"/>
      <c r="AT5463" s="15"/>
      <c r="AU5463" s="15"/>
      <c r="AV5463" s="15"/>
      <c r="AW5463" s="15"/>
      <c r="AX5463" s="15"/>
      <c r="AY5463" s="10"/>
      <c r="AZ5463" s="10">
        <v>1</v>
      </c>
      <c r="BA5463" t="s">
        <v>31</v>
      </c>
      <c r="BB5463" t="s">
        <v>23</v>
      </c>
      <c r="BD5463" s="39" t="str">
        <f t="shared" si="171"/>
        <v>OL719HBAAMYLDJANID-49588400Olay</v>
      </c>
      <c r="BE5463" s="1">
        <v>45075</v>
      </c>
      <c r="BF5463" t="s">
        <v>14057</v>
      </c>
      <c r="BH5463" s="1">
        <v>45089</v>
      </c>
    </row>
    <row r="5464" spans="2:63" ht="13.5" customHeight="1" x14ac:dyDescent="0.35">
      <c r="B5464" s="10" t="s">
        <v>17</v>
      </c>
      <c r="C5464" s="10" t="s">
        <v>2329</v>
      </c>
      <c r="D5464" s="10" t="s">
        <v>294</v>
      </c>
      <c r="E5464" s="10" t="s">
        <v>295</v>
      </c>
      <c r="F5464" s="10" t="s">
        <v>309</v>
      </c>
      <c r="G5464" s="137" t="s">
        <v>18480</v>
      </c>
      <c r="H5464" s="10">
        <v>0</v>
      </c>
      <c r="I5464" s="149" t="s">
        <v>17094</v>
      </c>
      <c r="J5464" s="83" t="s">
        <v>19876</v>
      </c>
      <c r="K5464" s="10" t="s">
        <v>18481</v>
      </c>
      <c r="L5464" s="98">
        <f>IFERROR(VLOOKUP($F5464&amp;$C5464,Sales!$J:$W,9,0),0)</f>
        <v>0</v>
      </c>
      <c r="M5464" s="98">
        <f>IFERROR(VLOOKUP($F5464&amp;$C5464,Sales!$J:$W,10,0),0)</f>
        <v>0</v>
      </c>
      <c r="N5464" s="98">
        <f>IFERROR(VLOOKUP($F5464&amp;$C5464,Sales!$J:$W,11,0),0)</f>
        <v>0</v>
      </c>
      <c r="O5464" s="98">
        <f>IFERROR(VLOOKUP($F5464&amp;$C5464,Sales!$J:$W,12,0),0)</f>
        <v>0</v>
      </c>
      <c r="P5464" s="98">
        <f>IFERROR(VLOOKUP($F5464&amp;$C5464,Sales!$J:$W,13,0),0)</f>
        <v>0</v>
      </c>
      <c r="Q5464" s="98">
        <f>IFERROR(VLOOKUP($F5464&amp;$C5464,Sales!$A:$H,7,0),0)</f>
        <v>0</v>
      </c>
      <c r="R5464" s="41" t="str">
        <f t="shared" si="172"/>
        <v>ERROR</v>
      </c>
      <c r="S5464" s="15"/>
      <c r="T5464" s="15"/>
      <c r="U5464" s="15"/>
      <c r="V5464" s="15"/>
      <c r="W5464" s="15"/>
      <c r="X5464" s="15"/>
      <c r="Y5464" s="41"/>
      <c r="Z5464" s="41"/>
      <c r="AA5464" s="41"/>
      <c r="AB5464" s="15"/>
      <c r="AC5464" s="15"/>
      <c r="AD5464" s="15"/>
      <c r="AE5464" s="15"/>
      <c r="AF5464" s="15"/>
      <c r="AG5464" s="15"/>
      <c r="AH5464" s="15"/>
      <c r="AI5464" s="15"/>
      <c r="AJ5464" s="41"/>
      <c r="AK5464" s="15"/>
      <c r="AL5464" s="15"/>
      <c r="AM5464" s="15"/>
      <c r="AN5464" s="15"/>
      <c r="AO5464" s="15"/>
      <c r="AP5464" s="15"/>
      <c r="AQ5464" s="15"/>
      <c r="AR5464" s="15"/>
      <c r="AS5464" s="15"/>
      <c r="AT5464" s="15"/>
      <c r="AU5464" s="15"/>
      <c r="AV5464" s="15"/>
      <c r="AW5464" s="15"/>
      <c r="AX5464" s="15"/>
      <c r="AY5464" s="10"/>
      <c r="AZ5464" s="10">
        <v>1</v>
      </c>
      <c r="BA5464" t="s">
        <v>31</v>
      </c>
      <c r="BB5464" s="42" t="s">
        <v>13210</v>
      </c>
      <c r="BD5464" s="39" t="str">
        <f t="shared" si="171"/>
        <v>720896262_ID-997714068Olay</v>
      </c>
      <c r="BE5464" s="1">
        <v>45069</v>
      </c>
      <c r="BF5464" t="s">
        <v>14057</v>
      </c>
      <c r="BG5464" t="s">
        <v>18720</v>
      </c>
    </row>
    <row r="5465" spans="2:63" ht="13.5" customHeight="1" x14ac:dyDescent="0.35">
      <c r="B5465" s="10" t="s">
        <v>17</v>
      </c>
      <c r="C5465" s="10" t="s">
        <v>2329</v>
      </c>
      <c r="D5465" s="10" t="s">
        <v>294</v>
      </c>
      <c r="E5465" s="10" t="s">
        <v>295</v>
      </c>
      <c r="F5465" s="10" t="s">
        <v>377</v>
      </c>
      <c r="G5465" s="137" t="s">
        <v>18482</v>
      </c>
      <c r="H5465" s="10">
        <v>0</v>
      </c>
      <c r="I5465" s="149" t="s">
        <v>378</v>
      </c>
      <c r="J5465" s="83" t="s">
        <v>19877</v>
      </c>
      <c r="K5465" s="10" t="s">
        <v>18483</v>
      </c>
      <c r="L5465" s="98">
        <f>IFERROR(VLOOKUP($F5465&amp;$C5465,Sales!$J:$W,9,0),0)</f>
        <v>32316360</v>
      </c>
      <c r="M5465" s="98">
        <f>IFERROR(VLOOKUP($F5465&amp;$C5465,Sales!$J:$W,10,0),0)</f>
        <v>0</v>
      </c>
      <c r="N5465" s="98">
        <f>IFERROR(VLOOKUP($F5465&amp;$C5465,Sales!$J:$W,11,0),0)</f>
        <v>46881479.999999993</v>
      </c>
      <c r="O5465" s="98">
        <f>IFERROR(VLOOKUP($F5465&amp;$C5465,Sales!$J:$W,12,0),0)</f>
        <v>174</v>
      </c>
      <c r="P5465" s="98">
        <f>IFERROR(VLOOKUP($F5465&amp;$C5465,Sales!$J:$W,13,0),0)</f>
        <v>26399280</v>
      </c>
      <c r="Q5465" s="98">
        <f>IFERROR(VLOOKUP($F5465&amp;$C5465,Sales!$A:$H,7,0),0)</f>
        <v>0</v>
      </c>
      <c r="R5465" s="41">
        <f t="shared" si="172"/>
        <v>1</v>
      </c>
      <c r="S5465" s="15">
        <v>1</v>
      </c>
      <c r="T5465" s="15"/>
      <c r="U5465" s="15"/>
      <c r="V5465" s="15">
        <v>1</v>
      </c>
      <c r="W5465" s="15">
        <v>1</v>
      </c>
      <c r="X5465" s="15">
        <v>1</v>
      </c>
      <c r="Y5465" s="41">
        <v>1</v>
      </c>
      <c r="Z5465" s="41">
        <v>1</v>
      </c>
      <c r="AA5465" s="15"/>
      <c r="AB5465" s="15"/>
      <c r="AC5465" s="15"/>
      <c r="AD5465" s="15"/>
      <c r="AE5465" s="15"/>
      <c r="AF5465" s="15"/>
      <c r="AG5465" s="15"/>
      <c r="AH5465" s="15"/>
      <c r="AI5465" s="15"/>
      <c r="AJ5465" s="15"/>
      <c r="AK5465" s="15"/>
      <c r="AL5465" s="15"/>
      <c r="AM5465" s="15"/>
      <c r="AN5465" s="15"/>
      <c r="AO5465" s="15"/>
      <c r="AP5465" s="15"/>
      <c r="AQ5465" s="15"/>
      <c r="AR5465" s="15"/>
      <c r="AS5465" s="15"/>
      <c r="AT5465" s="15"/>
      <c r="AU5465" s="15"/>
      <c r="AV5465" s="15"/>
      <c r="AW5465" s="15"/>
      <c r="AX5465" s="15"/>
      <c r="AY5465" s="10"/>
      <c r="AZ5465" s="10">
        <v>1</v>
      </c>
      <c r="BA5465" t="s">
        <v>22</v>
      </c>
      <c r="BB5465" t="s">
        <v>23</v>
      </c>
      <c r="BD5465" s="39" t="str">
        <f t="shared" si="171"/>
        <v>OL719HBAAV175NANID-70138059Olay</v>
      </c>
      <c r="BE5465" s="101"/>
      <c r="BG5465" t="s">
        <v>17336</v>
      </c>
    </row>
    <row r="5466" spans="2:63" ht="13.5" customHeight="1" x14ac:dyDescent="0.35">
      <c r="B5466" s="10" t="s">
        <v>17</v>
      </c>
      <c r="C5466" s="10" t="s">
        <v>2329</v>
      </c>
      <c r="D5466" s="10" t="s">
        <v>294</v>
      </c>
      <c r="E5466" s="10" t="s">
        <v>295</v>
      </c>
      <c r="F5466" s="10" t="s">
        <v>303</v>
      </c>
      <c r="G5466" s="137" t="s">
        <v>2452</v>
      </c>
      <c r="H5466" s="10">
        <v>0</v>
      </c>
      <c r="I5466" s="149" t="s">
        <v>304</v>
      </c>
      <c r="J5466" s="83" t="s">
        <v>19878</v>
      </c>
      <c r="K5466" s="10" t="s">
        <v>18484</v>
      </c>
      <c r="L5466" s="98">
        <f>IFERROR(VLOOKUP($F5466&amp;$C5466,Sales!$J:$W,9,0),0)</f>
        <v>24275200</v>
      </c>
      <c r="M5466" s="98">
        <f>IFERROR(VLOOKUP($F5466&amp;$C5466,Sales!$J:$W,10,0),0)</f>
        <v>10165239.999999998</v>
      </c>
      <c r="N5466" s="98">
        <f>IFERROR(VLOOKUP($F5466&amp;$C5466,Sales!$J:$W,11,0),0)</f>
        <v>39902360</v>
      </c>
      <c r="O5466" s="98">
        <f>IFERROR(VLOOKUP($F5466&amp;$C5466,Sales!$J:$W,12,0),0)</f>
        <v>163.33333333333334</v>
      </c>
      <c r="P5466" s="98">
        <f>IFERROR(VLOOKUP($F5466&amp;$C5466,Sales!$J:$W,13,0),0)</f>
        <v>24780933.333333332</v>
      </c>
      <c r="Q5466" s="98">
        <f>IFERROR(VLOOKUP($F5466&amp;$C5466,Sales!$A:$H,7,0),0)</f>
        <v>0</v>
      </c>
      <c r="R5466" s="41">
        <f t="shared" si="172"/>
        <v>1</v>
      </c>
      <c r="S5466" s="15">
        <v>1</v>
      </c>
      <c r="T5466" s="15"/>
      <c r="U5466" s="15"/>
      <c r="V5466" s="15">
        <v>1</v>
      </c>
      <c r="W5466" s="15">
        <v>1</v>
      </c>
      <c r="X5466" s="15">
        <v>1</v>
      </c>
      <c r="Y5466" s="41">
        <v>1</v>
      </c>
      <c r="Z5466" s="41">
        <v>1</v>
      </c>
      <c r="AA5466" s="15"/>
      <c r="AB5466" s="15"/>
      <c r="AC5466" s="15"/>
      <c r="AD5466" s="15"/>
      <c r="AE5466" s="15"/>
      <c r="AF5466" s="15"/>
      <c r="AG5466" s="15"/>
      <c r="AH5466" s="15"/>
      <c r="AI5466" s="15"/>
      <c r="AJ5466" s="15"/>
      <c r="AK5466" s="15"/>
      <c r="AL5466" s="15"/>
      <c r="AM5466" s="15"/>
      <c r="AN5466" s="15"/>
      <c r="AO5466" s="15"/>
      <c r="AP5466" s="15"/>
      <c r="AQ5466" s="15"/>
      <c r="AR5466" s="15"/>
      <c r="AS5466" s="15"/>
      <c r="AT5466" s="15"/>
      <c r="AU5466" s="15"/>
      <c r="AV5466" s="15"/>
      <c r="AW5466" s="15"/>
      <c r="AX5466" s="82"/>
      <c r="AY5466" s="10"/>
      <c r="AZ5466" s="10">
        <v>1</v>
      </c>
      <c r="BA5466" t="s">
        <v>31</v>
      </c>
      <c r="BB5466" t="s">
        <v>23</v>
      </c>
      <c r="BD5466" s="39" t="str">
        <f t="shared" si="171"/>
        <v>OL719HBAAV175MANID-70138058Olay</v>
      </c>
    </row>
    <row r="5467" spans="2:63" ht="13.5" customHeight="1" x14ac:dyDescent="0.35">
      <c r="B5467" s="10" t="s">
        <v>17</v>
      </c>
      <c r="C5467" s="10" t="s">
        <v>2329</v>
      </c>
      <c r="D5467" s="10" t="s">
        <v>294</v>
      </c>
      <c r="E5467" s="10" t="s">
        <v>295</v>
      </c>
      <c r="F5467" s="10" t="s">
        <v>338</v>
      </c>
      <c r="G5467" s="137" t="s">
        <v>2442</v>
      </c>
      <c r="H5467" s="10">
        <v>0</v>
      </c>
      <c r="I5467" s="149" t="s">
        <v>339</v>
      </c>
      <c r="J5467" s="83" t="s">
        <v>19879</v>
      </c>
      <c r="K5467" s="10" t="s">
        <v>10128</v>
      </c>
      <c r="L5467" s="98">
        <f>IFERROR(VLOOKUP($F5467&amp;$C5467,Sales!$J:$W,9,0),0)</f>
        <v>49984122</v>
      </c>
      <c r="M5467" s="98">
        <f>IFERROR(VLOOKUP($F5467&amp;$C5467,Sales!$J:$W,10,0),0)</f>
        <v>0</v>
      </c>
      <c r="N5467" s="98">
        <f>IFERROR(VLOOKUP($F5467&amp;$C5467,Sales!$J:$W,11,0),0)</f>
        <v>7531854</v>
      </c>
      <c r="O5467" s="98">
        <f>IFERROR(VLOOKUP($F5467&amp;$C5467,Sales!$J:$W,12,0),0)</f>
        <v>168</v>
      </c>
      <c r="P5467" s="98">
        <f>IFERROR(VLOOKUP($F5467&amp;$C5467,Sales!$J:$W,13,0),0)</f>
        <v>19171992</v>
      </c>
      <c r="Q5467" s="98">
        <f>IFERROR(VLOOKUP($F5467&amp;$C5467,Sales!$A:$H,7,0),0)</f>
        <v>0</v>
      </c>
      <c r="R5467" s="41">
        <f t="shared" si="172"/>
        <v>1</v>
      </c>
      <c r="S5467" s="15">
        <v>1</v>
      </c>
      <c r="T5467" s="15"/>
      <c r="U5467" s="15"/>
      <c r="V5467" s="15">
        <v>1</v>
      </c>
      <c r="W5467" s="15">
        <v>1</v>
      </c>
      <c r="X5467" s="15">
        <v>1</v>
      </c>
      <c r="Y5467" s="41">
        <v>1</v>
      </c>
      <c r="Z5467" s="41">
        <v>1</v>
      </c>
      <c r="AA5467" s="15"/>
      <c r="AB5467" s="15"/>
      <c r="AC5467" s="15"/>
      <c r="AD5467" s="15"/>
      <c r="AE5467" s="15"/>
      <c r="AF5467" s="15"/>
      <c r="AG5467" s="15"/>
      <c r="AH5467" s="15"/>
      <c r="AI5467" s="15"/>
      <c r="AJ5467" s="15"/>
      <c r="AK5467" s="15"/>
      <c r="AL5467" s="15"/>
      <c r="AM5467" s="15"/>
      <c r="AN5467" s="15"/>
      <c r="AO5467" s="15"/>
      <c r="AP5467" s="15"/>
      <c r="AQ5467" s="15"/>
      <c r="AR5467" s="15"/>
      <c r="AS5467" s="15"/>
      <c r="AT5467" s="15"/>
      <c r="AU5467" s="15"/>
      <c r="AV5467" s="15"/>
      <c r="AW5467" s="15"/>
      <c r="AX5467" s="15"/>
      <c r="AY5467" s="10"/>
      <c r="AZ5467" s="10">
        <v>1</v>
      </c>
      <c r="BA5467" t="s">
        <v>31</v>
      </c>
      <c r="BB5467" t="s">
        <v>23</v>
      </c>
      <c r="BD5467" s="39" t="str">
        <f t="shared" si="171"/>
        <v>OL719HBAA3HWOQANID-6690856Olay</v>
      </c>
      <c r="BG5467" t="s">
        <v>17303</v>
      </c>
    </row>
    <row r="5468" spans="2:63" ht="13.5" customHeight="1" x14ac:dyDescent="0.35">
      <c r="B5468" s="10" t="s">
        <v>17</v>
      </c>
      <c r="C5468" s="10" t="s">
        <v>2329</v>
      </c>
      <c r="D5468" s="10" t="s">
        <v>294</v>
      </c>
      <c r="E5468" s="10" t="s">
        <v>295</v>
      </c>
      <c r="F5468" s="10" t="s">
        <v>317</v>
      </c>
      <c r="G5468" s="137" t="s">
        <v>2438</v>
      </c>
      <c r="H5468" s="10">
        <v>0</v>
      </c>
      <c r="I5468" s="149" t="s">
        <v>318</v>
      </c>
      <c r="J5468" s="83" t="s">
        <v>19880</v>
      </c>
      <c r="K5468" s="10" t="s">
        <v>10121</v>
      </c>
      <c r="L5468" s="98">
        <f>IFERROR(VLOOKUP($F5468&amp;$C5468,Sales!$J:$W,9,0),0)</f>
        <v>37659270</v>
      </c>
      <c r="M5468" s="98">
        <f>IFERROR(VLOOKUP($F5468&amp;$C5468,Sales!$J:$W,10,0),0)</f>
        <v>4792998</v>
      </c>
      <c r="N5468" s="98">
        <f>IFERROR(VLOOKUP($F5468&amp;$C5468,Sales!$J:$W,11,0),0)</f>
        <v>0</v>
      </c>
      <c r="O5468" s="98">
        <f>IFERROR(VLOOKUP($F5468&amp;$C5468,Sales!$J:$W,12,0),0)</f>
        <v>124</v>
      </c>
      <c r="P5468" s="98">
        <f>IFERROR(VLOOKUP($F5468&amp;$C5468,Sales!$J:$W,13,0),0)</f>
        <v>14150756</v>
      </c>
      <c r="Q5468" s="98">
        <f>IFERROR(VLOOKUP($F5468&amp;$C5468,Sales!$A:$H,7,0),0)</f>
        <v>0</v>
      </c>
      <c r="R5468" s="41">
        <f t="shared" si="172"/>
        <v>1</v>
      </c>
      <c r="S5468" s="15">
        <v>1</v>
      </c>
      <c r="T5468" s="15"/>
      <c r="U5468" s="15"/>
      <c r="V5468" s="15">
        <v>1</v>
      </c>
      <c r="W5468" s="15">
        <v>1</v>
      </c>
      <c r="X5468" s="15">
        <v>1</v>
      </c>
      <c r="Y5468" s="41">
        <v>1</v>
      </c>
      <c r="Z5468" s="41">
        <v>1</v>
      </c>
      <c r="AA5468" s="15"/>
      <c r="AB5468" s="15"/>
      <c r="AC5468" s="15"/>
      <c r="AD5468" s="15"/>
      <c r="AE5468" s="15"/>
      <c r="AF5468" s="15"/>
      <c r="AG5468" s="15"/>
      <c r="AH5468" s="15"/>
      <c r="AI5468" s="15"/>
      <c r="AJ5468" s="15"/>
      <c r="AK5468" s="15"/>
      <c r="AL5468" s="15"/>
      <c r="AM5468" s="15"/>
      <c r="AN5468" s="15"/>
      <c r="AO5468" s="15"/>
      <c r="AP5468" s="15"/>
      <c r="AQ5468" s="15"/>
      <c r="AR5468" s="15"/>
      <c r="AS5468" s="15"/>
      <c r="AT5468" s="15"/>
      <c r="AU5468" s="15"/>
      <c r="AV5468" s="15"/>
      <c r="AW5468" s="15"/>
      <c r="AX5468" s="15"/>
      <c r="AY5468" s="10"/>
      <c r="AZ5468" s="10">
        <v>1</v>
      </c>
      <c r="BA5468" t="s">
        <v>31</v>
      </c>
      <c r="BB5468" t="s">
        <v>23</v>
      </c>
      <c r="BD5468" s="39" t="str">
        <f t="shared" si="171"/>
        <v>OL719HB63PYUANID-49411Olay</v>
      </c>
    </row>
    <row r="5469" spans="2:63" ht="13.5" customHeight="1" x14ac:dyDescent="0.35">
      <c r="B5469" s="10" t="s">
        <v>17</v>
      </c>
      <c r="C5469" s="10" t="s">
        <v>2329</v>
      </c>
      <c r="D5469" s="10" t="s">
        <v>294</v>
      </c>
      <c r="E5469" s="10" t="s">
        <v>295</v>
      </c>
      <c r="F5469" s="10" t="s">
        <v>350</v>
      </c>
      <c r="G5469" s="137" t="s">
        <v>2444</v>
      </c>
      <c r="H5469" s="10">
        <v>0</v>
      </c>
      <c r="I5469" s="149" t="s">
        <v>351</v>
      </c>
      <c r="J5469" s="83" t="s">
        <v>19881</v>
      </c>
      <c r="K5469" s="10" t="s">
        <v>10122</v>
      </c>
      <c r="L5469" s="98">
        <f>IFERROR(VLOOKUP($F5469&amp;$C5469,Sales!$J:$W,9,0),0)</f>
        <v>0</v>
      </c>
      <c r="M5469" s="98">
        <f>IFERROR(VLOOKUP($F5469&amp;$C5469,Sales!$J:$W,10,0),0)</f>
        <v>0</v>
      </c>
      <c r="N5469" s="98">
        <f>IFERROR(VLOOKUP($F5469&amp;$C5469,Sales!$J:$W,11,0),0)</f>
        <v>39800927.999999993</v>
      </c>
      <c r="O5469" s="98">
        <f>IFERROR(VLOOKUP($F5469&amp;$C5469,Sales!$J:$W,12,0),0)</f>
        <v>118</v>
      </c>
      <c r="P5469" s="98">
        <f>IFERROR(VLOOKUP($F5469&amp;$C5469,Sales!$J:$W,13,0),0)</f>
        <v>13266975.999999998</v>
      </c>
      <c r="Q5469" s="98">
        <f>IFERROR(VLOOKUP($F5469&amp;$C5469,Sales!$A:$H,7,0),0)</f>
        <v>0</v>
      </c>
      <c r="R5469" s="41">
        <f t="shared" si="172"/>
        <v>1</v>
      </c>
      <c r="S5469" s="15">
        <v>1</v>
      </c>
      <c r="T5469" s="15"/>
      <c r="U5469" s="15"/>
      <c r="V5469" s="15">
        <v>1</v>
      </c>
      <c r="W5469" s="15">
        <v>1</v>
      </c>
      <c r="X5469" s="15">
        <v>1</v>
      </c>
      <c r="Y5469" s="41">
        <v>1</v>
      </c>
      <c r="Z5469" s="41">
        <v>1</v>
      </c>
      <c r="AA5469" s="15"/>
      <c r="AB5469" s="15"/>
      <c r="AC5469" s="15"/>
      <c r="AD5469" s="15"/>
      <c r="AE5469" s="15"/>
      <c r="AF5469" s="15"/>
      <c r="AG5469" s="15"/>
      <c r="AH5469" s="15"/>
      <c r="AI5469" s="15"/>
      <c r="AJ5469" s="15"/>
      <c r="AK5469" s="15"/>
      <c r="AL5469" s="15"/>
      <c r="AM5469" s="15"/>
      <c r="AN5469" s="15"/>
      <c r="AO5469" s="15"/>
      <c r="AP5469" s="15"/>
      <c r="AQ5469" s="15"/>
      <c r="AR5469" s="15"/>
      <c r="AS5469" s="15"/>
      <c r="AT5469" s="15"/>
      <c r="AU5469" s="15"/>
      <c r="AV5469" s="15"/>
      <c r="AW5469" s="15"/>
      <c r="AX5469" s="15"/>
      <c r="AY5469" s="10"/>
      <c r="AZ5469" s="10">
        <v>1</v>
      </c>
      <c r="BA5469" t="s">
        <v>31</v>
      </c>
      <c r="BB5469" t="s">
        <v>23</v>
      </c>
      <c r="BD5469" s="39" t="str">
        <f t="shared" ref="BD5469:BD5532" si="173">G5469&amp;D5469</f>
        <v>OL719HBAA3HWOTANID-6690859Olay</v>
      </c>
    </row>
    <row r="5470" spans="2:63" ht="13.5" customHeight="1" x14ac:dyDescent="0.35">
      <c r="B5470" s="10" t="s">
        <v>17</v>
      </c>
      <c r="C5470" s="10" t="s">
        <v>2329</v>
      </c>
      <c r="D5470" s="10" t="s">
        <v>294</v>
      </c>
      <c r="E5470" s="10" t="s">
        <v>295</v>
      </c>
      <c r="F5470" s="10" t="s">
        <v>372</v>
      </c>
      <c r="G5470" s="137" t="s">
        <v>18485</v>
      </c>
      <c r="H5470" s="10">
        <v>0</v>
      </c>
      <c r="I5470" s="149" t="s">
        <v>373</v>
      </c>
      <c r="J5470" s="83" t="s">
        <v>19882</v>
      </c>
      <c r="K5470" s="10" t="s">
        <v>10130</v>
      </c>
      <c r="L5470" s="98">
        <f>IFERROR(VLOOKUP($F5470&amp;$C5470,Sales!$J:$W,9,0),0)</f>
        <v>38451743.999999993</v>
      </c>
      <c r="M5470" s="98">
        <f>IFERROR(VLOOKUP($F5470&amp;$C5470,Sales!$J:$W,10,0),0)</f>
        <v>0</v>
      </c>
      <c r="N5470" s="98">
        <f>IFERROR(VLOOKUP($F5470&amp;$C5470,Sales!$J:$W,11,0),0)</f>
        <v>25634496</v>
      </c>
      <c r="O5470" s="98">
        <f>IFERROR(VLOOKUP($F5470&amp;$C5470,Sales!$J:$W,12,0),0)</f>
        <v>190</v>
      </c>
      <c r="P5470" s="98">
        <f>IFERROR(VLOOKUP($F5470&amp;$C5470,Sales!$J:$W,13,0),0)</f>
        <v>21362079.999999996</v>
      </c>
      <c r="Q5470" s="98">
        <f>IFERROR(VLOOKUP($F5470&amp;$C5470,Sales!$A:$H,7,0),0)</f>
        <v>0</v>
      </c>
      <c r="R5470" s="41">
        <f t="shared" si="172"/>
        <v>1</v>
      </c>
      <c r="S5470" s="15">
        <v>1</v>
      </c>
      <c r="T5470" s="15"/>
      <c r="U5470" s="15"/>
      <c r="V5470" s="15">
        <v>1</v>
      </c>
      <c r="W5470" s="15">
        <v>1</v>
      </c>
      <c r="X5470" s="15">
        <v>1</v>
      </c>
      <c r="Y5470" s="41">
        <v>1</v>
      </c>
      <c r="Z5470" s="41">
        <v>1</v>
      </c>
      <c r="AA5470" s="15"/>
      <c r="AB5470" s="15"/>
      <c r="AC5470" s="15"/>
      <c r="AD5470" s="15"/>
      <c r="AE5470" s="15"/>
      <c r="AF5470" s="15"/>
      <c r="AG5470" s="15"/>
      <c r="AH5470" s="15"/>
      <c r="AI5470" s="15"/>
      <c r="AJ5470" s="15"/>
      <c r="AK5470" s="15"/>
      <c r="AL5470" s="15"/>
      <c r="AM5470" s="15"/>
      <c r="AN5470" s="15"/>
      <c r="AO5470" s="15"/>
      <c r="AP5470" s="15"/>
      <c r="AQ5470" s="15"/>
      <c r="AR5470" s="15"/>
      <c r="AS5470" s="15"/>
      <c r="AT5470" s="15"/>
      <c r="AU5470" s="15"/>
      <c r="AV5470" s="15"/>
      <c r="AW5470" s="15"/>
      <c r="AX5470" s="15"/>
      <c r="AY5470" s="10"/>
      <c r="AZ5470" s="10">
        <v>1</v>
      </c>
      <c r="BA5470" t="s">
        <v>31</v>
      </c>
      <c r="BB5470" t="s">
        <v>23</v>
      </c>
      <c r="BD5470" s="39" t="str">
        <f t="shared" si="173"/>
        <v>OL719HB98QIZANID-49676Olay</v>
      </c>
    </row>
    <row r="5471" spans="2:63" ht="13.5" customHeight="1" x14ac:dyDescent="0.35">
      <c r="B5471" s="10" t="s">
        <v>17</v>
      </c>
      <c r="C5471" s="10" t="s">
        <v>2329</v>
      </c>
      <c r="D5471" s="10" t="s">
        <v>294</v>
      </c>
      <c r="E5471" s="10" t="s">
        <v>295</v>
      </c>
      <c r="F5471" s="10" t="s">
        <v>1750</v>
      </c>
      <c r="G5471" s="137" t="s">
        <v>18486</v>
      </c>
      <c r="H5471" s="10">
        <v>0</v>
      </c>
      <c r="I5471" s="149" t="s">
        <v>1751</v>
      </c>
      <c r="J5471" s="83" t="s">
        <v>19883</v>
      </c>
      <c r="K5471" s="10" t="s">
        <v>4747</v>
      </c>
      <c r="L5471" s="98">
        <f>IFERROR(VLOOKUP($F5471&amp;$C5471,Sales!$J:$W,9,0),0)</f>
        <v>31029408</v>
      </c>
      <c r="M5471" s="98">
        <f>IFERROR(VLOOKUP($F5471&amp;$C5471,Sales!$J:$W,10,0),0)</f>
        <v>0</v>
      </c>
      <c r="N5471" s="98">
        <f>IFERROR(VLOOKUP($F5471&amp;$C5471,Sales!$J:$W,11,0),0)</f>
        <v>36416458</v>
      </c>
      <c r="O5471" s="98">
        <f>IFERROR(VLOOKUP($F5471&amp;$C5471,Sales!$J:$W,12,0),0)</f>
        <v>104.33333333333333</v>
      </c>
      <c r="P5471" s="98">
        <f>IFERROR(VLOOKUP($F5471&amp;$C5471,Sales!$J:$W,13,0),0)</f>
        <v>22481955.333333332</v>
      </c>
      <c r="Q5471" s="98">
        <f>IFERROR(VLOOKUP($F5471&amp;$C5471,Sales!$A:$H,7,0),0)</f>
        <v>0</v>
      </c>
      <c r="R5471" s="41">
        <f t="shared" si="172"/>
        <v>1</v>
      </c>
      <c r="S5471" s="15">
        <v>1</v>
      </c>
      <c r="T5471" s="15"/>
      <c r="U5471" s="15"/>
      <c r="V5471" s="15">
        <v>1</v>
      </c>
      <c r="W5471" s="15">
        <v>1</v>
      </c>
      <c r="X5471" s="15">
        <v>1</v>
      </c>
      <c r="Y5471" s="41">
        <v>1</v>
      </c>
      <c r="Z5471" s="41">
        <v>1</v>
      </c>
      <c r="AA5471" s="15"/>
      <c r="AB5471" s="15"/>
      <c r="AC5471" s="15"/>
      <c r="AD5471" s="15"/>
      <c r="AE5471" s="15"/>
      <c r="AF5471" s="15"/>
      <c r="AG5471" s="15"/>
      <c r="AH5471" s="15"/>
      <c r="AI5471" s="15"/>
      <c r="AJ5471" s="15"/>
      <c r="AK5471" s="15"/>
      <c r="AL5471" s="15"/>
      <c r="AM5471" s="15"/>
      <c r="AN5471" s="15"/>
      <c r="AO5471" s="15"/>
      <c r="AP5471" s="15"/>
      <c r="AQ5471" s="15"/>
      <c r="AR5471" s="15"/>
      <c r="AS5471" s="15"/>
      <c r="AT5471" s="15"/>
      <c r="AU5471" s="15"/>
      <c r="AV5471" s="15"/>
      <c r="AW5471" s="15"/>
      <c r="AX5471" s="15"/>
      <c r="AY5471" s="10"/>
      <c r="AZ5471" s="10">
        <v>1</v>
      </c>
      <c r="BA5471" t="s">
        <v>22</v>
      </c>
      <c r="BB5471" t="s">
        <v>23</v>
      </c>
      <c r="BD5471" s="39" t="str">
        <f t="shared" si="173"/>
        <v>1623430277_ID-3132364577Olay</v>
      </c>
      <c r="BE5471" s="101"/>
      <c r="BG5471" t="s">
        <v>17336</v>
      </c>
    </row>
    <row r="5472" spans="2:63" ht="13.5" customHeight="1" x14ac:dyDescent="0.35">
      <c r="B5472" s="10" t="s">
        <v>17</v>
      </c>
      <c r="C5472" s="10" t="s">
        <v>2329</v>
      </c>
      <c r="D5472" s="10" t="s">
        <v>294</v>
      </c>
      <c r="E5472" s="10" t="s">
        <v>295</v>
      </c>
      <c r="F5472" s="10" t="s">
        <v>342</v>
      </c>
      <c r="G5472" s="137" t="s">
        <v>2448</v>
      </c>
      <c r="H5472" s="10">
        <v>0</v>
      </c>
      <c r="I5472" s="149" t="s">
        <v>343</v>
      </c>
      <c r="J5472" s="83" t="s">
        <v>19884</v>
      </c>
      <c r="K5472" s="10" t="s">
        <v>10125</v>
      </c>
      <c r="L5472" s="98">
        <f>IFERROR(VLOOKUP($F5472&amp;$C5472,Sales!$J:$W,9,0),0)</f>
        <v>8200499.9999999991</v>
      </c>
      <c r="M5472" s="98">
        <f>IFERROR(VLOOKUP($F5472&amp;$C5472,Sales!$J:$W,10,0),0)</f>
        <v>52717500</v>
      </c>
      <c r="N5472" s="98">
        <f>IFERROR(VLOOKUP($F5472&amp;$C5472,Sales!$J:$W,11,0),0)</f>
        <v>0</v>
      </c>
      <c r="O5472" s="98">
        <f>IFERROR(VLOOKUP($F5472&amp;$C5472,Sales!$J:$W,12,0),0)</f>
        <v>104</v>
      </c>
      <c r="P5472" s="98">
        <f>IFERROR(VLOOKUP($F5472&amp;$C5472,Sales!$J:$W,13,0),0)</f>
        <v>20306000</v>
      </c>
      <c r="Q5472" s="98">
        <f>IFERROR(VLOOKUP($F5472&amp;$C5472,Sales!$A:$H,7,0),0)</f>
        <v>0</v>
      </c>
      <c r="R5472" s="41">
        <f t="shared" si="172"/>
        <v>1</v>
      </c>
      <c r="S5472" s="15">
        <v>1</v>
      </c>
      <c r="T5472" s="15"/>
      <c r="U5472" s="15"/>
      <c r="V5472" s="15">
        <v>1</v>
      </c>
      <c r="W5472" s="15">
        <v>1</v>
      </c>
      <c r="X5472" s="15">
        <v>1</v>
      </c>
      <c r="Y5472" s="41">
        <v>1</v>
      </c>
      <c r="Z5472" s="41">
        <v>1</v>
      </c>
      <c r="AA5472" s="15"/>
      <c r="AB5472" s="15"/>
      <c r="AC5472" s="15"/>
      <c r="AD5472" s="15"/>
      <c r="AE5472" s="15"/>
      <c r="AF5472" s="15"/>
      <c r="AG5472" s="15"/>
      <c r="AH5472" s="15"/>
      <c r="AI5472" s="15"/>
      <c r="AJ5472" s="15"/>
      <c r="AK5472" s="15"/>
      <c r="AL5472" s="15"/>
      <c r="AM5472" s="15"/>
      <c r="AN5472" s="15"/>
      <c r="AO5472" s="15"/>
      <c r="AP5472" s="15"/>
      <c r="AQ5472" s="15"/>
      <c r="AR5472" s="15"/>
      <c r="AS5472" s="15"/>
      <c r="AT5472" s="15"/>
      <c r="AU5472" s="15"/>
      <c r="AV5472" s="15"/>
      <c r="AW5472" s="15"/>
      <c r="AX5472" s="15"/>
      <c r="AY5472" s="10"/>
      <c r="AZ5472" s="10">
        <v>1</v>
      </c>
      <c r="BA5472" t="s">
        <v>31</v>
      </c>
      <c r="BB5472" t="s">
        <v>23</v>
      </c>
      <c r="BD5472" s="39" t="str">
        <f t="shared" si="173"/>
        <v>OL719HBAA3ICR5ANID-6714861Olay</v>
      </c>
    </row>
    <row r="5473" spans="2:64" ht="13.5" customHeight="1" x14ac:dyDescent="0.35">
      <c r="B5473" s="10" t="s">
        <v>17</v>
      </c>
      <c r="C5473" s="10" t="s">
        <v>2329</v>
      </c>
      <c r="D5473" s="10" t="s">
        <v>294</v>
      </c>
      <c r="E5473" s="10" t="s">
        <v>295</v>
      </c>
      <c r="F5473" s="10" t="s">
        <v>6058</v>
      </c>
      <c r="G5473" s="137" t="s">
        <v>18487</v>
      </c>
      <c r="H5473" s="10">
        <v>0</v>
      </c>
      <c r="I5473" s="10" t="s">
        <v>18488</v>
      </c>
      <c r="J5473" s="83" t="s">
        <v>19885</v>
      </c>
      <c r="K5473" s="10" t="s">
        <v>18489</v>
      </c>
      <c r="L5473" s="98">
        <f>IFERROR(VLOOKUP($F5473&amp;$C5473,Sales!$J:$W,9,0),0)</f>
        <v>0</v>
      </c>
      <c r="M5473" s="98">
        <f>IFERROR(VLOOKUP($F5473&amp;$C5473,Sales!$J:$W,10,0),0)</f>
        <v>0</v>
      </c>
      <c r="N5473" s="98">
        <f>IFERROR(VLOOKUP($F5473&amp;$C5473,Sales!$J:$W,11,0),0)</f>
        <v>0</v>
      </c>
      <c r="O5473" s="98">
        <f>IFERROR(VLOOKUP($F5473&amp;$C5473,Sales!$J:$W,12,0),0)</f>
        <v>0</v>
      </c>
      <c r="P5473" s="98">
        <f>IFERROR(VLOOKUP($F5473&amp;$C5473,Sales!$J:$W,13,0),0)</f>
        <v>0</v>
      </c>
      <c r="Q5473" s="98">
        <f>IFERROR(VLOOKUP($F5473&amp;$C5473,Sales!$A:$H,7,0),0)</f>
        <v>0</v>
      </c>
      <c r="R5473" s="41" t="str">
        <f t="shared" si="172"/>
        <v>ERROR</v>
      </c>
      <c r="S5473" s="15"/>
      <c r="T5473" s="15"/>
      <c r="U5473" s="15"/>
      <c r="V5473" s="15"/>
      <c r="W5473" s="15"/>
      <c r="X5473" s="15"/>
      <c r="Y5473" s="41"/>
      <c r="Z5473" s="41"/>
      <c r="AA5473" s="41"/>
      <c r="AB5473" s="15"/>
      <c r="AC5473" s="15"/>
      <c r="AD5473" s="15"/>
      <c r="AE5473" s="15"/>
      <c r="AF5473" s="15"/>
      <c r="AG5473" s="15"/>
      <c r="AH5473" s="15"/>
      <c r="AI5473" s="15"/>
      <c r="AJ5473" s="41"/>
      <c r="AK5473" s="15"/>
      <c r="AL5473" s="15"/>
      <c r="AM5473" s="15"/>
      <c r="AN5473" s="15"/>
      <c r="AO5473" s="15"/>
      <c r="AP5473" s="15"/>
      <c r="AQ5473" s="15"/>
      <c r="AR5473" s="15"/>
      <c r="AS5473" s="15"/>
      <c r="AT5473" s="15"/>
      <c r="AU5473" s="15"/>
      <c r="AV5473" s="15"/>
      <c r="AW5473" s="15"/>
      <c r="AX5473" s="15"/>
      <c r="AY5473" s="10"/>
      <c r="AZ5473" s="10">
        <v>1</v>
      </c>
      <c r="BA5473" t="s">
        <v>31</v>
      </c>
      <c r="BB5473" t="s">
        <v>88</v>
      </c>
      <c r="BD5473" s="39" t="str">
        <f t="shared" si="173"/>
        <v>5428886840_ID-10799942683Olay</v>
      </c>
      <c r="BE5473" s="1">
        <v>44930</v>
      </c>
      <c r="BF5473" t="s">
        <v>17618</v>
      </c>
    </row>
    <row r="5474" spans="2:64" ht="13.5" customHeight="1" x14ac:dyDescent="0.35">
      <c r="B5474" s="10" t="s">
        <v>17</v>
      </c>
      <c r="C5474" s="10" t="s">
        <v>2329</v>
      </c>
      <c r="D5474" s="10" t="s">
        <v>294</v>
      </c>
      <c r="E5474" s="10" t="s">
        <v>295</v>
      </c>
      <c r="F5474" s="10" t="s">
        <v>3555</v>
      </c>
      <c r="G5474" s="137" t="s">
        <v>18490</v>
      </c>
      <c r="H5474" s="10">
        <v>0</v>
      </c>
      <c r="I5474" s="149" t="s">
        <v>3268</v>
      </c>
      <c r="J5474" s="83" t="s">
        <v>19886</v>
      </c>
      <c r="K5474" s="10" t="s">
        <v>18491</v>
      </c>
      <c r="L5474" s="98">
        <f>IFERROR(VLOOKUP($F5474&amp;$C5474,Sales!$J:$W,9,0),0)</f>
        <v>94812080</v>
      </c>
      <c r="M5474" s="98">
        <f>IFERROR(VLOOKUP($F5474&amp;$C5474,Sales!$J:$W,10,0),0)</f>
        <v>25426875.999999996</v>
      </c>
      <c r="N5474" s="98">
        <f>IFERROR(VLOOKUP($F5474&amp;$C5474,Sales!$J:$W,11,0),0)</f>
        <v>112050640</v>
      </c>
      <c r="O5474" s="98">
        <f>IFERROR(VLOOKUP($F5474&amp;$C5474,Sales!$J:$W,12,0),0)</f>
        <v>179.66666666666666</v>
      </c>
      <c r="P5474" s="98">
        <f>IFERROR(VLOOKUP($F5474&amp;$C5474,Sales!$J:$W,13,0),0)</f>
        <v>77429865.333333328</v>
      </c>
      <c r="Q5474" s="98">
        <f>IFERROR(VLOOKUP($F5474&amp;$C5474,Sales!$A:$H,7,0),0)</f>
        <v>0</v>
      </c>
      <c r="R5474" s="41">
        <f t="shared" si="172"/>
        <v>1</v>
      </c>
      <c r="S5474" s="15">
        <v>1</v>
      </c>
      <c r="T5474" s="15"/>
      <c r="U5474" s="15"/>
      <c r="V5474" s="15">
        <v>1</v>
      </c>
      <c r="W5474" s="15">
        <v>1</v>
      </c>
      <c r="X5474" s="15">
        <v>1</v>
      </c>
      <c r="Y5474" s="41">
        <v>1</v>
      </c>
      <c r="Z5474" s="41">
        <v>1</v>
      </c>
      <c r="AA5474" s="15"/>
      <c r="AB5474" s="15"/>
      <c r="AC5474" s="15"/>
      <c r="AD5474" s="15"/>
      <c r="AE5474" s="15"/>
      <c r="AF5474" s="15"/>
      <c r="AG5474" s="15"/>
      <c r="AH5474" s="15"/>
      <c r="AI5474" s="15"/>
      <c r="AJ5474" s="15"/>
      <c r="AK5474" s="15"/>
      <c r="AL5474" s="15"/>
      <c r="AM5474" s="15"/>
      <c r="AN5474" s="15"/>
      <c r="AO5474" s="15"/>
      <c r="AP5474" s="15"/>
      <c r="AQ5474" s="15"/>
      <c r="AR5474" s="15"/>
      <c r="AS5474" s="15"/>
      <c r="AT5474" s="15"/>
      <c r="AU5474" s="15"/>
      <c r="AV5474" s="15"/>
      <c r="AW5474" s="15"/>
      <c r="AX5474" s="15"/>
      <c r="AY5474" s="10"/>
      <c r="AZ5474" s="10">
        <v>1</v>
      </c>
      <c r="BA5474" t="s">
        <v>22</v>
      </c>
      <c r="BB5474" t="s">
        <v>23</v>
      </c>
      <c r="BD5474" s="39" t="str">
        <f t="shared" si="173"/>
        <v>4188846718_ID-7064450650Olay</v>
      </c>
      <c r="BE5474" s="101"/>
      <c r="BG5474" t="s">
        <v>17336</v>
      </c>
    </row>
    <row r="5475" spans="2:64" ht="13.5" customHeight="1" x14ac:dyDescent="0.35">
      <c r="B5475" s="10" t="s">
        <v>17</v>
      </c>
      <c r="C5475" s="10" t="s">
        <v>2329</v>
      </c>
      <c r="D5475" s="10" t="s">
        <v>294</v>
      </c>
      <c r="E5475" s="10" t="s">
        <v>295</v>
      </c>
      <c r="F5475" s="10" t="s">
        <v>313</v>
      </c>
      <c r="G5475" s="137" t="s">
        <v>18492</v>
      </c>
      <c r="H5475" s="10">
        <v>0</v>
      </c>
      <c r="I5475" s="149" t="s">
        <v>314</v>
      </c>
      <c r="J5475" s="83" t="s">
        <v>19887</v>
      </c>
      <c r="K5475" s="10" t="s">
        <v>10127</v>
      </c>
      <c r="L5475" s="98">
        <f>IFERROR(VLOOKUP($F5475&amp;$C5475,Sales!$J:$W,9,0),0)</f>
        <v>13204620</v>
      </c>
      <c r="M5475" s="98">
        <f>IFERROR(VLOOKUP($F5475&amp;$C5475,Sales!$J:$W,10,0),0)</f>
        <v>7042463.9999999991</v>
      </c>
      <c r="N5475" s="98">
        <f>IFERROR(VLOOKUP($F5475&amp;$C5475,Sales!$J:$W,11,0),0)</f>
        <v>32571395.999999996</v>
      </c>
      <c r="O5475" s="98">
        <f>IFERROR(VLOOKUP($F5475&amp;$C5475,Sales!$J:$W,12,0),0)</f>
        <v>120</v>
      </c>
      <c r="P5475" s="98">
        <f>IFERROR(VLOOKUP($F5475&amp;$C5475,Sales!$J:$W,13,0),0)</f>
        <v>17606160</v>
      </c>
      <c r="Q5475" s="98">
        <f>IFERROR(VLOOKUP($F5475&amp;$C5475,Sales!$A:$H,7,0),0)</f>
        <v>0</v>
      </c>
      <c r="R5475" s="41">
        <f t="shared" si="172"/>
        <v>1</v>
      </c>
      <c r="S5475" s="15">
        <v>1</v>
      </c>
      <c r="T5475" s="15"/>
      <c r="U5475" s="15"/>
      <c r="V5475" s="15">
        <v>1</v>
      </c>
      <c r="W5475" s="15">
        <v>1</v>
      </c>
      <c r="X5475" s="15">
        <v>1</v>
      </c>
      <c r="Y5475" s="41">
        <v>1</v>
      </c>
      <c r="Z5475" s="41">
        <v>1</v>
      </c>
      <c r="AA5475" s="15"/>
      <c r="AB5475" s="15"/>
      <c r="AC5475" s="15"/>
      <c r="AD5475" s="15"/>
      <c r="AE5475" s="15"/>
      <c r="AF5475" s="15"/>
      <c r="AG5475" s="15"/>
      <c r="AH5475" s="15"/>
      <c r="AI5475" s="15"/>
      <c r="AJ5475" s="15"/>
      <c r="AK5475" s="15"/>
      <c r="AL5475" s="15"/>
      <c r="AM5475" s="15"/>
      <c r="AN5475" s="15"/>
      <c r="AO5475" s="15"/>
      <c r="AP5475" s="15"/>
      <c r="AQ5475" s="15"/>
      <c r="AR5475" s="15"/>
      <c r="AS5475" s="15"/>
      <c r="AT5475" s="15"/>
      <c r="AU5475" s="15"/>
      <c r="AV5475" s="15"/>
      <c r="AW5475" s="15"/>
      <c r="AX5475" s="15"/>
      <c r="AY5475" s="10"/>
      <c r="AZ5475" s="10">
        <v>1</v>
      </c>
      <c r="BA5475" t="s">
        <v>31</v>
      </c>
      <c r="BB5475" t="s">
        <v>23</v>
      </c>
      <c r="BD5475" s="39" t="str">
        <f t="shared" si="173"/>
        <v>OL719HB92XLVANID-54657Olay</v>
      </c>
      <c r="BG5475" t="s">
        <v>17303</v>
      </c>
    </row>
    <row r="5476" spans="2:64" ht="13.5" customHeight="1" x14ac:dyDescent="0.35">
      <c r="B5476" s="10" t="s">
        <v>17</v>
      </c>
      <c r="C5476" s="10" t="s">
        <v>2329</v>
      </c>
      <c r="D5476" s="10" t="s">
        <v>294</v>
      </c>
      <c r="E5476" s="10" t="s">
        <v>295</v>
      </c>
      <c r="F5476" s="10" t="s">
        <v>321</v>
      </c>
      <c r="G5476" s="137" t="s">
        <v>18493</v>
      </c>
      <c r="H5476" s="10">
        <v>0</v>
      </c>
      <c r="I5476" s="149" t="s">
        <v>322</v>
      </c>
      <c r="J5476" s="83" t="s">
        <v>19888</v>
      </c>
      <c r="K5476" s="10" t="s">
        <v>10183</v>
      </c>
      <c r="L5476" s="98">
        <f>IFERROR(VLOOKUP($F5476&amp;$C5476,Sales!$J:$W,9,0),0)</f>
        <v>0</v>
      </c>
      <c r="M5476" s="98">
        <f>IFERROR(VLOOKUP($F5476&amp;$C5476,Sales!$J:$W,10,0),0)</f>
        <v>3521232</v>
      </c>
      <c r="N5476" s="98">
        <f>IFERROR(VLOOKUP($F5476&amp;$C5476,Sales!$J:$W,11,0),0)</f>
        <v>13204619.999999998</v>
      </c>
      <c r="O5476" s="98">
        <f>IFERROR(VLOOKUP($F5476&amp;$C5476,Sales!$J:$W,12,0),0)</f>
        <v>38</v>
      </c>
      <c r="P5476" s="98">
        <f>IFERROR(VLOOKUP($F5476&amp;$C5476,Sales!$J:$W,13,0),0)</f>
        <v>5575283.9999999991</v>
      </c>
      <c r="Q5476" s="98">
        <f>IFERROR(VLOOKUP($F5476&amp;$C5476,Sales!$A:$H,7,0),0)</f>
        <v>0</v>
      </c>
      <c r="R5476" s="41">
        <f t="shared" si="172"/>
        <v>1</v>
      </c>
      <c r="S5476" s="15">
        <v>1</v>
      </c>
      <c r="T5476" s="15"/>
      <c r="U5476" s="15"/>
      <c r="V5476" s="15">
        <v>1</v>
      </c>
      <c r="W5476" s="15">
        <v>1</v>
      </c>
      <c r="X5476" s="15">
        <v>1</v>
      </c>
      <c r="Y5476" s="41">
        <v>1</v>
      </c>
      <c r="Z5476" s="41">
        <v>1</v>
      </c>
      <c r="AA5476" s="15"/>
      <c r="AB5476" s="15"/>
      <c r="AC5476" s="15"/>
      <c r="AD5476" s="15"/>
      <c r="AE5476" s="15"/>
      <c r="AF5476" s="15"/>
      <c r="AG5476" s="15"/>
      <c r="AH5476" s="15"/>
      <c r="AI5476" s="15"/>
      <c r="AJ5476" s="15"/>
      <c r="AK5476" s="15"/>
      <c r="AL5476" s="15"/>
      <c r="AM5476" s="15"/>
      <c r="AN5476" s="15"/>
      <c r="AO5476" s="15"/>
      <c r="AP5476" s="15"/>
      <c r="AQ5476" s="15"/>
      <c r="AR5476" s="15"/>
      <c r="AS5476" s="15"/>
      <c r="AT5476" s="15"/>
      <c r="AU5476" s="15"/>
      <c r="AV5476" s="15"/>
      <c r="AW5476" s="15"/>
      <c r="AX5476" s="15"/>
      <c r="AY5476" s="10"/>
      <c r="AZ5476" s="10">
        <v>1</v>
      </c>
      <c r="BA5476" t="s">
        <v>31</v>
      </c>
      <c r="BB5476" t="s">
        <v>23</v>
      </c>
      <c r="BD5476" s="39" t="str">
        <f t="shared" si="173"/>
        <v>OL719HB91XLWANID-54658Olay</v>
      </c>
    </row>
    <row r="5477" spans="2:64" ht="13.5" customHeight="1" x14ac:dyDescent="0.35">
      <c r="B5477" s="10" t="s">
        <v>17</v>
      </c>
      <c r="C5477" s="10" t="s">
        <v>2329</v>
      </c>
      <c r="D5477" s="10" t="s">
        <v>294</v>
      </c>
      <c r="E5477" s="10" t="s">
        <v>295</v>
      </c>
      <c r="F5477" s="10" t="s">
        <v>396</v>
      </c>
      <c r="G5477" s="137" t="s">
        <v>18494</v>
      </c>
      <c r="H5477" s="10">
        <v>0</v>
      </c>
      <c r="I5477" s="149" t="s">
        <v>397</v>
      </c>
      <c r="J5477" s="83" t="s">
        <v>19889</v>
      </c>
      <c r="K5477" s="10" t="s">
        <v>1182</v>
      </c>
      <c r="L5477" s="98">
        <f>IFERROR(VLOOKUP($F5477&amp;$C5477,Sales!$J:$W,9,0),0)</f>
        <v>46544111.999999993</v>
      </c>
      <c r="M5477" s="98">
        <f>IFERROR(VLOOKUP($F5477&amp;$C5477,Sales!$J:$W,10,0),0)</f>
        <v>2585784</v>
      </c>
      <c r="N5477" s="98">
        <f>IFERROR(VLOOKUP($F5477&amp;$C5477,Sales!$J:$W,11,0),0)</f>
        <v>164412765.99999997</v>
      </c>
      <c r="O5477" s="98">
        <f>IFERROR(VLOOKUP($F5477&amp;$C5477,Sales!$J:$W,12,0),0)</f>
        <v>330.33333333333331</v>
      </c>
      <c r="P5477" s="98">
        <f>IFERROR(VLOOKUP($F5477&amp;$C5477,Sales!$J:$W,13,0),0)</f>
        <v>71180887.333333328</v>
      </c>
      <c r="Q5477" s="98">
        <f>IFERROR(VLOOKUP($F5477&amp;$C5477,Sales!$A:$H,7,0),0)</f>
        <v>0</v>
      </c>
      <c r="R5477" s="41">
        <f t="shared" si="172"/>
        <v>1</v>
      </c>
      <c r="S5477" s="15">
        <v>1</v>
      </c>
      <c r="T5477" s="15"/>
      <c r="U5477" s="15"/>
      <c r="V5477" s="15">
        <v>1</v>
      </c>
      <c r="W5477" s="15">
        <v>1</v>
      </c>
      <c r="X5477" s="15">
        <v>1</v>
      </c>
      <c r="Y5477" s="41">
        <v>1</v>
      </c>
      <c r="Z5477" s="41">
        <v>1</v>
      </c>
      <c r="AA5477" s="15"/>
      <c r="AB5477" s="15"/>
      <c r="AC5477" s="15"/>
      <c r="AD5477" s="15"/>
      <c r="AE5477" s="15"/>
      <c r="AF5477" s="15"/>
      <c r="AG5477" s="15"/>
      <c r="AH5477" s="15"/>
      <c r="AI5477" s="15"/>
      <c r="AJ5477" s="15"/>
      <c r="AK5477" s="15"/>
      <c r="AL5477" s="15"/>
      <c r="AM5477" s="15"/>
      <c r="AN5477" s="15"/>
      <c r="AO5477" s="15"/>
      <c r="AP5477" s="15"/>
      <c r="AQ5477" s="15"/>
      <c r="AR5477" s="15"/>
      <c r="AS5477" s="15"/>
      <c r="AT5477" s="15"/>
      <c r="AU5477" s="15"/>
      <c r="AV5477" s="15"/>
      <c r="AW5477" s="15"/>
      <c r="AX5477" s="15"/>
      <c r="AY5477" s="10"/>
      <c r="AZ5477" s="10">
        <v>1</v>
      </c>
      <c r="BA5477" t="s">
        <v>31</v>
      </c>
      <c r="BB5477" t="s">
        <v>23</v>
      </c>
      <c r="BD5477" s="39" t="str">
        <f t="shared" si="173"/>
        <v>2573136137_ID-4735016978Olay</v>
      </c>
    </row>
    <row r="5478" spans="2:64" ht="13.5" customHeight="1" x14ac:dyDescent="0.35">
      <c r="B5478" s="10" t="s">
        <v>17</v>
      </c>
      <c r="C5478" s="10" t="s">
        <v>2329</v>
      </c>
      <c r="D5478" s="10" t="s">
        <v>294</v>
      </c>
      <c r="E5478" s="10" t="s">
        <v>295</v>
      </c>
      <c r="F5478" s="10" t="s">
        <v>755</v>
      </c>
      <c r="G5478" s="137" t="s">
        <v>18495</v>
      </c>
      <c r="H5478" s="10">
        <v>0</v>
      </c>
      <c r="I5478" s="149" t="s">
        <v>756</v>
      </c>
      <c r="J5478" s="83" t="s">
        <v>19890</v>
      </c>
      <c r="K5478" s="10" t="s">
        <v>10339</v>
      </c>
      <c r="L5478" s="98">
        <f>IFERROR(VLOOKUP($F5478&amp;$C5478,Sales!$J:$W,9,0),0)</f>
        <v>377524464</v>
      </c>
      <c r="M5478" s="98">
        <f>IFERROR(VLOOKUP($F5478&amp;$C5478,Sales!$J:$W,10,0),0)</f>
        <v>0</v>
      </c>
      <c r="N5478" s="98">
        <f>IFERROR(VLOOKUP($F5478&amp;$C5478,Sales!$J:$W,11,0),0)</f>
        <v>0</v>
      </c>
      <c r="O5478" s="98">
        <f>IFERROR(VLOOKUP($F5478&amp;$C5478,Sales!$J:$W,12,0),0)</f>
        <v>584</v>
      </c>
      <c r="P5478" s="98">
        <f>IFERROR(VLOOKUP($F5478&amp;$C5478,Sales!$J:$W,13,0),0)</f>
        <v>125841488</v>
      </c>
      <c r="Q5478" s="98">
        <f>IFERROR(VLOOKUP($F5478&amp;$C5478,Sales!$A:$H,7,0),0)</f>
        <v>0</v>
      </c>
      <c r="R5478" s="41">
        <f t="shared" si="172"/>
        <v>1</v>
      </c>
      <c r="S5478" s="15">
        <v>1</v>
      </c>
      <c r="T5478" s="15"/>
      <c r="U5478" s="15"/>
      <c r="V5478" s="15">
        <v>1</v>
      </c>
      <c r="W5478" s="15">
        <v>1</v>
      </c>
      <c r="X5478" s="15">
        <v>1</v>
      </c>
      <c r="Y5478" s="41">
        <v>1</v>
      </c>
      <c r="Z5478" s="41">
        <v>1</v>
      </c>
      <c r="AA5478" s="15"/>
      <c r="AB5478" s="15"/>
      <c r="AC5478" s="15"/>
      <c r="AD5478" s="15"/>
      <c r="AE5478" s="15"/>
      <c r="AF5478" s="15"/>
      <c r="AG5478" s="15"/>
      <c r="AH5478" s="15"/>
      <c r="AI5478" s="15"/>
      <c r="AJ5478" s="15"/>
      <c r="AK5478" s="15"/>
      <c r="AL5478" s="15"/>
      <c r="AM5478" s="15"/>
      <c r="AN5478" s="15"/>
      <c r="AO5478" s="15"/>
      <c r="AP5478" s="15"/>
      <c r="AQ5478" s="15"/>
      <c r="AR5478" s="15"/>
      <c r="AS5478" s="15"/>
      <c r="AT5478" s="15"/>
      <c r="AU5478" s="15"/>
      <c r="AV5478" s="15"/>
      <c r="AW5478" s="15"/>
      <c r="AX5478" s="15"/>
      <c r="AY5478" s="10"/>
      <c r="AZ5478" s="10">
        <v>1</v>
      </c>
      <c r="BA5478" t="s">
        <v>31</v>
      </c>
      <c r="BB5478" t="s">
        <v>23</v>
      </c>
      <c r="BD5478" s="39" t="str">
        <f t="shared" si="173"/>
        <v>1623396805_ID-3132396239Olay</v>
      </c>
    </row>
    <row r="5479" spans="2:64" ht="13.5" customHeight="1" x14ac:dyDescent="0.35">
      <c r="B5479" s="10" t="s">
        <v>17</v>
      </c>
      <c r="C5479" s="10" t="s">
        <v>2329</v>
      </c>
      <c r="D5479" s="10" t="s">
        <v>294</v>
      </c>
      <c r="E5479" s="10" t="s">
        <v>295</v>
      </c>
      <c r="F5479" s="10" t="s">
        <v>374</v>
      </c>
      <c r="G5479" s="137" t="s">
        <v>18496</v>
      </c>
      <c r="H5479" s="10">
        <v>0</v>
      </c>
      <c r="I5479" s="149" t="s">
        <v>375</v>
      </c>
      <c r="J5479" s="10" t="s">
        <v>19891</v>
      </c>
      <c r="K5479" s="10" t="s">
        <v>6124</v>
      </c>
      <c r="L5479" s="98">
        <f>IFERROR(VLOOKUP($F5479&amp;$C5479,Sales!$J:$W,9,0),0)</f>
        <v>286745172</v>
      </c>
      <c r="M5479" s="98">
        <f>IFERROR(VLOOKUP($F5479&amp;$C5479,Sales!$J:$W,10,0),0)</f>
        <v>0</v>
      </c>
      <c r="N5479" s="98">
        <f>IFERROR(VLOOKUP($F5479&amp;$C5479,Sales!$J:$W,11,0),0)</f>
        <v>0</v>
      </c>
      <c r="O5479" s="98">
        <f>IFERROR(VLOOKUP($F5479&amp;$C5479,Sales!$J:$W,12,0),0)</f>
        <v>508</v>
      </c>
      <c r="P5479" s="98">
        <f>IFERROR(VLOOKUP($F5479&amp;$C5479,Sales!$J:$W,13,0),0)</f>
        <v>95581724</v>
      </c>
      <c r="Q5479" s="98">
        <f>IFERROR(VLOOKUP($F5479&amp;$C5479,Sales!$A:$H,7,0),0)</f>
        <v>16369311</v>
      </c>
      <c r="R5479" s="41">
        <f t="shared" si="172"/>
        <v>1</v>
      </c>
      <c r="S5479" s="15">
        <v>1</v>
      </c>
      <c r="T5479" s="15"/>
      <c r="U5479" s="15"/>
      <c r="V5479" s="15">
        <v>1</v>
      </c>
      <c r="W5479" s="15">
        <v>1</v>
      </c>
      <c r="X5479" s="15">
        <v>1</v>
      </c>
      <c r="Y5479" s="41">
        <v>1</v>
      </c>
      <c r="Z5479" s="41">
        <v>1</v>
      </c>
      <c r="AA5479" s="15"/>
      <c r="AB5479" s="15"/>
      <c r="AC5479" s="15"/>
      <c r="AD5479" s="15"/>
      <c r="AE5479" s="15"/>
      <c r="AF5479" s="15"/>
      <c r="AG5479" s="15"/>
      <c r="AH5479" s="15"/>
      <c r="AI5479" s="15"/>
      <c r="AJ5479" s="15"/>
      <c r="AK5479" s="15"/>
      <c r="AL5479" s="15"/>
      <c r="AM5479" s="15"/>
      <c r="AN5479" s="15"/>
      <c r="AO5479" s="15"/>
      <c r="AP5479" s="15"/>
      <c r="AQ5479" s="15"/>
      <c r="AR5479" s="15"/>
      <c r="AS5479" s="15"/>
      <c r="AT5479" s="15"/>
      <c r="AU5479" s="15"/>
      <c r="AV5479" s="15"/>
      <c r="AW5479" s="15"/>
      <c r="AX5479" s="15"/>
      <c r="AY5479" s="10"/>
      <c r="AZ5479" s="10">
        <v>1</v>
      </c>
      <c r="BA5479" t="s">
        <v>31</v>
      </c>
      <c r="BB5479" t="s">
        <v>23</v>
      </c>
      <c r="BD5479" s="39" t="str">
        <f t="shared" si="173"/>
        <v>OL719HB89XLYANID-54660Olay</v>
      </c>
    </row>
    <row r="5480" spans="2:64" ht="13.5" customHeight="1" x14ac:dyDescent="0.35">
      <c r="B5480" s="10" t="s">
        <v>17</v>
      </c>
      <c r="C5480" s="10" t="s">
        <v>2329</v>
      </c>
      <c r="D5480" s="10" t="s">
        <v>294</v>
      </c>
      <c r="E5480" s="10" t="s">
        <v>295</v>
      </c>
      <c r="F5480" s="10" t="s">
        <v>753</v>
      </c>
      <c r="G5480" s="137" t="s">
        <v>18497</v>
      </c>
      <c r="H5480" s="10">
        <v>0</v>
      </c>
      <c r="I5480" s="149" t="s">
        <v>754</v>
      </c>
      <c r="J5480" s="83" t="s">
        <v>19892</v>
      </c>
      <c r="K5480" s="10" t="s">
        <v>4517</v>
      </c>
      <c r="L5480" s="98">
        <f>IFERROR(VLOOKUP($F5480&amp;$C5480,Sales!$J:$W,9,0),0)</f>
        <v>76280627.999999985</v>
      </c>
      <c r="M5480" s="98">
        <f>IFERROR(VLOOKUP($F5480&amp;$C5480,Sales!$J:$W,10,0),0)</f>
        <v>27150731.999999996</v>
      </c>
      <c r="N5480" s="98">
        <f>IFERROR(VLOOKUP($F5480&amp;$C5480,Sales!$J:$W,11,0),0)</f>
        <v>87916655.999999985</v>
      </c>
      <c r="O5480" s="98">
        <f>IFERROR(VLOOKUP($F5480&amp;$C5480,Sales!$J:$W,12,0),0)</f>
        <v>296</v>
      </c>
      <c r="P5480" s="98">
        <f>IFERROR(VLOOKUP($F5480&amp;$C5480,Sales!$J:$W,13,0),0)</f>
        <v>63782671.999999993</v>
      </c>
      <c r="Q5480" s="98">
        <f>IFERROR(VLOOKUP($F5480&amp;$C5480,Sales!$A:$H,7,0),0)</f>
        <v>0</v>
      </c>
      <c r="R5480" s="41">
        <f t="shared" si="172"/>
        <v>1</v>
      </c>
      <c r="S5480" s="15">
        <v>1</v>
      </c>
      <c r="T5480" s="15"/>
      <c r="U5480" s="15"/>
      <c r="V5480" s="15">
        <v>1</v>
      </c>
      <c r="W5480" s="15">
        <v>1</v>
      </c>
      <c r="X5480" s="15">
        <v>1</v>
      </c>
      <c r="Y5480" s="41">
        <v>1</v>
      </c>
      <c r="Z5480" s="41">
        <v>1</v>
      </c>
      <c r="AA5480" s="15"/>
      <c r="AB5480" s="15"/>
      <c r="AC5480" s="15"/>
      <c r="AD5480" s="15"/>
      <c r="AE5480" s="15"/>
      <c r="AF5480" s="15"/>
      <c r="AG5480" s="15"/>
      <c r="AH5480" s="15"/>
      <c r="AI5480" s="15"/>
      <c r="AJ5480" s="15"/>
      <c r="AK5480" s="15"/>
      <c r="AL5480" s="15"/>
      <c r="AM5480" s="15"/>
      <c r="AN5480" s="15"/>
      <c r="AO5480" s="15"/>
      <c r="AP5480" s="15"/>
      <c r="AQ5480" s="15"/>
      <c r="AR5480" s="15"/>
      <c r="AS5480" s="15"/>
      <c r="AT5480" s="15"/>
      <c r="AU5480" s="15"/>
      <c r="AV5480" s="15"/>
      <c r="AW5480" s="15"/>
      <c r="AX5480" s="15"/>
      <c r="AY5480" s="10"/>
      <c r="AZ5480" s="10">
        <v>1</v>
      </c>
      <c r="BA5480" t="s">
        <v>31</v>
      </c>
      <c r="BB5480" t="s">
        <v>23</v>
      </c>
      <c r="BD5480" s="39" t="str">
        <f t="shared" si="173"/>
        <v>1623424336_ID-3132330891Olay</v>
      </c>
    </row>
    <row r="5481" spans="2:64" ht="13.5" customHeight="1" x14ac:dyDescent="0.35">
      <c r="B5481" s="10" t="s">
        <v>17</v>
      </c>
      <c r="C5481" s="10" t="s">
        <v>2329</v>
      </c>
      <c r="D5481" s="10" t="s">
        <v>294</v>
      </c>
      <c r="E5481" s="10" t="s">
        <v>295</v>
      </c>
      <c r="F5481" s="10" t="s">
        <v>360</v>
      </c>
      <c r="G5481" s="137" t="s">
        <v>18498</v>
      </c>
      <c r="H5481" s="10">
        <v>0</v>
      </c>
      <c r="I5481" s="149" t="s">
        <v>361</v>
      </c>
      <c r="J5481" s="83" t="s">
        <v>19893</v>
      </c>
      <c r="K5481" s="10" t="s">
        <v>6123</v>
      </c>
      <c r="L5481" s="98">
        <f>IFERROR(VLOOKUP($F5481&amp;$C5481,Sales!$J:$W,9,0),0)</f>
        <v>60647003.999999985</v>
      </c>
      <c r="M5481" s="98">
        <f>IFERROR(VLOOKUP($F5481&amp;$C5481,Sales!$J:$W,10,0),0)</f>
        <v>11850564</v>
      </c>
      <c r="N5481" s="98">
        <f>IFERROR(VLOOKUP($F5481&amp;$C5481,Sales!$J:$W,11,0),0)</f>
        <v>24398219.999999996</v>
      </c>
      <c r="O5481" s="98">
        <f>IFERROR(VLOOKUP($F5481&amp;$C5481,Sales!$J:$W,12,0),0)</f>
        <v>278</v>
      </c>
      <c r="P5481" s="98">
        <f>IFERROR(VLOOKUP($F5481&amp;$C5481,Sales!$J:$W,13,0),0)</f>
        <v>32298595.999999996</v>
      </c>
      <c r="Q5481" s="98">
        <f>IFERROR(VLOOKUP($F5481&amp;$C5481,Sales!$A:$H,7,0),0)</f>
        <v>0</v>
      </c>
      <c r="R5481" s="41">
        <f t="shared" si="172"/>
        <v>1</v>
      </c>
      <c r="S5481" s="15">
        <v>1</v>
      </c>
      <c r="T5481" s="15"/>
      <c r="U5481" s="15"/>
      <c r="V5481" s="15">
        <v>1</v>
      </c>
      <c r="W5481" s="15">
        <v>1</v>
      </c>
      <c r="X5481" s="15">
        <v>1</v>
      </c>
      <c r="Y5481" s="41">
        <v>1</v>
      </c>
      <c r="Z5481" s="41">
        <v>1</v>
      </c>
      <c r="AA5481" s="15"/>
      <c r="AB5481" s="15"/>
      <c r="AC5481" s="15"/>
      <c r="AD5481" s="15"/>
      <c r="AE5481" s="15"/>
      <c r="AF5481" s="15"/>
      <c r="AG5481" s="15"/>
      <c r="AH5481" s="15"/>
      <c r="AI5481" s="15"/>
      <c r="AJ5481" s="15"/>
      <c r="AK5481" s="15"/>
      <c r="AL5481" s="15"/>
      <c r="AM5481" s="15"/>
      <c r="AN5481" s="15"/>
      <c r="AO5481" s="15"/>
      <c r="AP5481" s="15"/>
      <c r="AQ5481" s="15"/>
      <c r="AR5481" s="15"/>
      <c r="AS5481" s="15"/>
      <c r="AT5481" s="15"/>
      <c r="AU5481" s="15"/>
      <c r="AV5481" s="15"/>
      <c r="AW5481" s="15"/>
      <c r="AX5481" s="15"/>
      <c r="AY5481" s="10"/>
      <c r="AZ5481" s="10">
        <v>1</v>
      </c>
      <c r="BA5481" t="s">
        <v>31</v>
      </c>
      <c r="BB5481" t="s">
        <v>23</v>
      </c>
      <c r="BD5481" s="39" t="str">
        <f t="shared" si="173"/>
        <v>OL719HBAA3HWOUANID-6690860Olay</v>
      </c>
    </row>
    <row r="5482" spans="2:64" ht="13.5" customHeight="1" x14ac:dyDescent="0.35">
      <c r="B5482" s="10" t="s">
        <v>17</v>
      </c>
      <c r="C5482" s="10" t="s">
        <v>2329</v>
      </c>
      <c r="D5482" s="10" t="s">
        <v>294</v>
      </c>
      <c r="E5482" s="10" t="s">
        <v>295</v>
      </c>
      <c r="F5482" s="10" t="s">
        <v>353</v>
      </c>
      <c r="G5482" s="137" t="s">
        <v>18499</v>
      </c>
      <c r="H5482" s="10">
        <v>0</v>
      </c>
      <c r="I5482" s="149" t="s">
        <v>354</v>
      </c>
      <c r="J5482" s="83" t="s">
        <v>19894</v>
      </c>
      <c r="K5482" s="10" t="s">
        <v>10120</v>
      </c>
      <c r="L5482" s="98">
        <f>IFERROR(VLOOKUP($F5482&amp;$C5482,Sales!$J:$W,9,0),0)</f>
        <v>116704416</v>
      </c>
      <c r="M5482" s="98">
        <f>IFERROR(VLOOKUP($F5482&amp;$C5482,Sales!$J:$W,10,0),0)</f>
        <v>22261535.999999996</v>
      </c>
      <c r="N5482" s="98">
        <f>IFERROR(VLOOKUP($F5482&amp;$C5482,Sales!$J:$W,11,0),0)</f>
        <v>87022368</v>
      </c>
      <c r="O5482" s="98">
        <f>IFERROR(VLOOKUP($F5482&amp;$C5482,Sales!$J:$W,12,0),0)</f>
        <v>670</v>
      </c>
      <c r="P5482" s="98">
        <f>IFERROR(VLOOKUP($F5482&amp;$C5482,Sales!$J:$W,13,0),0)</f>
        <v>75329440</v>
      </c>
      <c r="Q5482" s="98">
        <f>IFERROR(VLOOKUP($F5482&amp;$C5482,Sales!$A:$H,7,0),0)</f>
        <v>0</v>
      </c>
      <c r="R5482" s="41">
        <f t="shared" si="172"/>
        <v>1</v>
      </c>
      <c r="S5482" s="15">
        <v>1</v>
      </c>
      <c r="T5482" s="15"/>
      <c r="U5482" s="15"/>
      <c r="V5482" s="15">
        <v>1</v>
      </c>
      <c r="W5482" s="15">
        <v>1</v>
      </c>
      <c r="X5482" s="15">
        <v>1</v>
      </c>
      <c r="Y5482" s="41">
        <v>1</v>
      </c>
      <c r="Z5482" s="41">
        <v>1</v>
      </c>
      <c r="AA5482" s="15"/>
      <c r="AB5482" s="15"/>
      <c r="AC5482" s="15"/>
      <c r="AD5482" s="15"/>
      <c r="AE5482" s="15"/>
      <c r="AF5482" s="15"/>
      <c r="AG5482" s="15"/>
      <c r="AH5482" s="15"/>
      <c r="AI5482" s="15"/>
      <c r="AJ5482" s="15"/>
      <c r="AK5482" s="15"/>
      <c r="AL5482" s="15"/>
      <c r="AM5482" s="15"/>
      <c r="AN5482" s="15"/>
      <c r="AO5482" s="15"/>
      <c r="AP5482" s="15"/>
      <c r="AQ5482" s="15"/>
      <c r="AR5482" s="15"/>
      <c r="AS5482" s="15"/>
      <c r="AT5482" s="15"/>
      <c r="AU5482" s="15"/>
      <c r="AV5482" s="15"/>
      <c r="AW5482" s="15"/>
      <c r="AX5482" s="15"/>
      <c r="AY5482" s="10"/>
      <c r="AZ5482" s="10">
        <v>1</v>
      </c>
      <c r="BA5482" t="s">
        <v>31</v>
      </c>
      <c r="BB5482" t="s">
        <v>23</v>
      </c>
      <c r="BD5482" s="39" t="str">
        <f t="shared" si="173"/>
        <v>OL719HBAJ3KKANID-463986Olay</v>
      </c>
    </row>
    <row r="5483" spans="2:64" ht="13.5" customHeight="1" x14ac:dyDescent="0.35">
      <c r="B5483" s="10" t="s">
        <v>17</v>
      </c>
      <c r="C5483" s="10" t="s">
        <v>2329</v>
      </c>
      <c r="D5483" s="10" t="s">
        <v>294</v>
      </c>
      <c r="E5483" s="10" t="s">
        <v>295</v>
      </c>
      <c r="F5483" s="10" t="s">
        <v>325</v>
      </c>
      <c r="G5483" s="137" t="s">
        <v>4700</v>
      </c>
      <c r="H5483" s="10">
        <v>0</v>
      </c>
      <c r="I5483" s="149" t="s">
        <v>326</v>
      </c>
      <c r="J5483" s="83" t="s">
        <v>19895</v>
      </c>
      <c r="K5483" s="10" t="s">
        <v>10184</v>
      </c>
      <c r="L5483" s="98">
        <f>IFERROR(VLOOKUP($F5483&amp;$C5483,Sales!$J:$W,9,0),0)</f>
        <v>1688939.9999999998</v>
      </c>
      <c r="M5483" s="98">
        <f>IFERROR(VLOOKUP($F5483&amp;$C5483,Sales!$J:$W,10,0),0)</f>
        <v>0</v>
      </c>
      <c r="N5483" s="98">
        <f>IFERROR(VLOOKUP($F5483&amp;$C5483,Sales!$J:$W,11,0),0)</f>
        <v>20267279.999999996</v>
      </c>
      <c r="O5483" s="98">
        <f>IFERROR(VLOOKUP($F5483&amp;$C5483,Sales!$J:$W,12,0),0)</f>
        <v>65</v>
      </c>
      <c r="P5483" s="98">
        <f>IFERROR(VLOOKUP($F5483&amp;$C5483,Sales!$J:$W,13,0),0)</f>
        <v>7318739.9999999991</v>
      </c>
      <c r="Q5483" s="98">
        <f>IFERROR(VLOOKUP($F5483&amp;$C5483,Sales!$A:$H,7,0),0)</f>
        <v>0</v>
      </c>
      <c r="R5483" s="41">
        <f t="shared" si="172"/>
        <v>1</v>
      </c>
      <c r="S5483" s="15">
        <v>1</v>
      </c>
      <c r="T5483" s="15"/>
      <c r="U5483" s="15"/>
      <c r="V5483" s="15">
        <v>1</v>
      </c>
      <c r="W5483" s="15">
        <v>1</v>
      </c>
      <c r="X5483" s="15">
        <v>1</v>
      </c>
      <c r="Y5483" s="41">
        <v>1</v>
      </c>
      <c r="Z5483" s="41">
        <v>1</v>
      </c>
      <c r="AA5483" s="15"/>
      <c r="AB5483" s="15"/>
      <c r="AC5483" s="15"/>
      <c r="AD5483" s="15"/>
      <c r="AE5483" s="15"/>
      <c r="AF5483" s="15"/>
      <c r="AG5483" s="15"/>
      <c r="AH5483" s="15"/>
      <c r="AI5483" s="15"/>
      <c r="AJ5483" s="15"/>
      <c r="AK5483" s="15"/>
      <c r="AL5483" s="15"/>
      <c r="AM5483" s="15"/>
      <c r="AN5483" s="15"/>
      <c r="AO5483" s="15"/>
      <c r="AP5483" s="15"/>
      <c r="AQ5483" s="15"/>
      <c r="AR5483" s="15"/>
      <c r="AS5483" s="15"/>
      <c r="AT5483" s="15"/>
      <c r="AU5483" s="15"/>
      <c r="AV5483" s="15"/>
      <c r="AW5483" s="15"/>
      <c r="AX5483" s="15"/>
      <c r="AY5483" s="10"/>
      <c r="AZ5483" s="10">
        <v>1</v>
      </c>
      <c r="BA5483" t="s">
        <v>31</v>
      </c>
      <c r="BB5483" t="s">
        <v>23</v>
      </c>
      <c r="BD5483" s="39" t="str">
        <f t="shared" si="173"/>
        <v>OL719HBAA3ICQXANID-6714853Olay</v>
      </c>
    </row>
    <row r="5484" spans="2:64" ht="13.5" customHeight="1" x14ac:dyDescent="0.35">
      <c r="B5484" s="10" t="s">
        <v>17</v>
      </c>
      <c r="C5484" s="10" t="s">
        <v>2329</v>
      </c>
      <c r="D5484" s="10" t="s">
        <v>294</v>
      </c>
      <c r="E5484" s="10" t="s">
        <v>295</v>
      </c>
      <c r="F5484" s="10" t="s">
        <v>5627</v>
      </c>
      <c r="G5484" s="137" t="s">
        <v>18500</v>
      </c>
      <c r="H5484" s="10">
        <v>0</v>
      </c>
      <c r="I5484" s="149">
        <v>4902430759458</v>
      </c>
      <c r="J5484" s="83" t="s">
        <v>19896</v>
      </c>
      <c r="K5484" s="10" t="s">
        <v>18501</v>
      </c>
      <c r="L5484" s="98">
        <f>IFERROR(VLOOKUP($F5484&amp;$C5484,Sales!$J:$W,9,0),0)</f>
        <v>104508769.99999999</v>
      </c>
      <c r="M5484" s="98">
        <f>IFERROR(VLOOKUP($F5484&amp;$C5484,Sales!$J:$W,10,0),0)</f>
        <v>0</v>
      </c>
      <c r="N5484" s="98">
        <f>IFERROR(VLOOKUP($F5484&amp;$C5484,Sales!$J:$W,11,0),0)</f>
        <v>43958327.999999993</v>
      </c>
      <c r="O5484" s="98">
        <f>IFERROR(VLOOKUP($F5484&amp;$C5484,Sales!$J:$W,12,0),0)</f>
        <v>229.66666666666666</v>
      </c>
      <c r="P5484" s="98">
        <f>IFERROR(VLOOKUP($F5484&amp;$C5484,Sales!$J:$W,13,0),0)</f>
        <v>49489032.666666657</v>
      </c>
      <c r="Q5484" s="98">
        <f>IFERROR(VLOOKUP($F5484&amp;$C5484,Sales!$A:$H,7,0),0)</f>
        <v>0</v>
      </c>
      <c r="R5484" s="41">
        <f t="shared" si="172"/>
        <v>1</v>
      </c>
      <c r="S5484" s="15">
        <v>1</v>
      </c>
      <c r="T5484" s="15"/>
      <c r="U5484" s="15"/>
      <c r="V5484" s="15">
        <v>1</v>
      </c>
      <c r="W5484" s="15">
        <v>1</v>
      </c>
      <c r="X5484" s="15">
        <v>1</v>
      </c>
      <c r="Y5484" s="41">
        <v>1</v>
      </c>
      <c r="Z5484" s="41">
        <v>1</v>
      </c>
      <c r="AA5484" s="15"/>
      <c r="AB5484" s="15"/>
      <c r="AC5484" s="15"/>
      <c r="AD5484" s="15"/>
      <c r="AE5484" s="15"/>
      <c r="AF5484" s="15"/>
      <c r="AG5484" s="15"/>
      <c r="AH5484" s="15"/>
      <c r="AI5484" s="15"/>
      <c r="AJ5484" s="15"/>
      <c r="AK5484" s="15"/>
      <c r="AL5484" s="15"/>
      <c r="AM5484" s="15"/>
      <c r="AN5484" s="15"/>
      <c r="AO5484" s="15"/>
      <c r="AP5484" s="15"/>
      <c r="AQ5484" s="15"/>
      <c r="AR5484" s="15"/>
      <c r="AS5484" s="15"/>
      <c r="AT5484" s="15"/>
      <c r="AU5484" s="15"/>
      <c r="AV5484" s="15"/>
      <c r="AW5484" s="15"/>
      <c r="AX5484" s="15"/>
      <c r="AY5484" s="10"/>
      <c r="AZ5484" s="10">
        <v>1</v>
      </c>
      <c r="BA5484" t="s">
        <v>31</v>
      </c>
      <c r="BB5484" t="s">
        <v>23</v>
      </c>
      <c r="BD5484" s="39" t="str">
        <f t="shared" si="173"/>
        <v>4804630684_ID-8821724261Olay</v>
      </c>
    </row>
    <row r="5485" spans="2:64" ht="13.5" customHeight="1" x14ac:dyDescent="0.35">
      <c r="B5485" s="10" t="s">
        <v>17</v>
      </c>
      <c r="C5485" s="10" t="s">
        <v>2329</v>
      </c>
      <c r="D5485" s="10" t="s">
        <v>294</v>
      </c>
      <c r="E5485" s="10" t="s">
        <v>295</v>
      </c>
      <c r="F5485" s="10" t="s">
        <v>2514</v>
      </c>
      <c r="G5485" s="137" t="s">
        <v>18502</v>
      </c>
      <c r="H5485" s="10">
        <v>0</v>
      </c>
      <c r="I5485" s="149" t="s">
        <v>6171</v>
      </c>
      <c r="J5485" s="83" t="s">
        <v>19897</v>
      </c>
      <c r="K5485" s="10" t="s">
        <v>10323</v>
      </c>
      <c r="L5485" s="98">
        <f>IFERROR(VLOOKUP($F5485&amp;$C5485,Sales!$J:$W,9,0),0)</f>
        <v>33092879.999999996</v>
      </c>
      <c r="M5485" s="98">
        <f>IFERROR(VLOOKUP($F5485&amp;$C5485,Sales!$J:$W,10,0),0)</f>
        <v>0</v>
      </c>
      <c r="N5485" s="98">
        <f>IFERROR(VLOOKUP($F5485&amp;$C5485,Sales!$J:$W,11,0),0)</f>
        <v>0</v>
      </c>
      <c r="O5485" s="98">
        <f>IFERROR(VLOOKUP($F5485&amp;$C5485,Sales!$J:$W,12,0),0)</f>
        <v>26.666666666666668</v>
      </c>
      <c r="P5485" s="98">
        <f>IFERROR(VLOOKUP($F5485&amp;$C5485,Sales!$J:$W,13,0),0)</f>
        <v>11030959.999999998</v>
      </c>
      <c r="Q5485" s="98">
        <f>IFERROR(VLOOKUP($F5485&amp;$C5485,Sales!$A:$H,7,0),0)</f>
        <v>0</v>
      </c>
      <c r="R5485" s="41">
        <f t="shared" si="172"/>
        <v>1</v>
      </c>
      <c r="S5485" s="15">
        <v>1</v>
      </c>
      <c r="T5485" s="15"/>
      <c r="U5485" s="15"/>
      <c r="V5485" s="15">
        <v>1</v>
      </c>
      <c r="W5485" s="15">
        <v>1</v>
      </c>
      <c r="X5485" s="15">
        <v>1</v>
      </c>
      <c r="Y5485" s="41">
        <v>1</v>
      </c>
      <c r="Z5485" s="41">
        <v>1</v>
      </c>
      <c r="AA5485" s="15"/>
      <c r="AB5485" s="15"/>
      <c r="AC5485" s="15"/>
      <c r="AD5485" s="15"/>
      <c r="AE5485" s="15"/>
      <c r="AF5485" s="15"/>
      <c r="AG5485" s="15"/>
      <c r="AH5485" s="15"/>
      <c r="AI5485" s="15"/>
      <c r="AJ5485" s="15"/>
      <c r="AK5485" s="15"/>
      <c r="AL5485" s="15"/>
      <c r="AM5485" s="15"/>
      <c r="AN5485" s="15"/>
      <c r="AO5485" s="15"/>
      <c r="AP5485" s="15"/>
      <c r="AQ5485" s="15"/>
      <c r="AR5485" s="15"/>
      <c r="AS5485" s="15"/>
      <c r="AT5485" s="15"/>
      <c r="AU5485" s="15"/>
      <c r="AV5485" s="15"/>
      <c r="AW5485" s="15"/>
      <c r="AX5485" s="15"/>
      <c r="AY5485" s="10"/>
      <c r="AZ5485" s="10">
        <v>1</v>
      </c>
      <c r="BA5485" t="s">
        <v>31</v>
      </c>
      <c r="BB5485" t="s">
        <v>23</v>
      </c>
      <c r="BD5485" s="39" t="str">
        <f t="shared" si="173"/>
        <v>1676214909_ID-3249010714Olay</v>
      </c>
    </row>
    <row r="5486" spans="2:64" ht="13.5" customHeight="1" x14ac:dyDescent="0.35">
      <c r="B5486" s="10" t="s">
        <v>17</v>
      </c>
      <c r="C5486" s="10" t="s">
        <v>2329</v>
      </c>
      <c r="D5486" s="10" t="s">
        <v>405</v>
      </c>
      <c r="E5486" s="10" t="s">
        <v>406</v>
      </c>
      <c r="F5486" s="10" t="s">
        <v>440</v>
      </c>
      <c r="G5486" s="137" t="s">
        <v>18503</v>
      </c>
      <c r="H5486" s="10">
        <v>0</v>
      </c>
      <c r="I5486" s="10" t="s">
        <v>441</v>
      </c>
      <c r="J5486" s="83" t="s">
        <v>19898</v>
      </c>
      <c r="K5486" s="10" t="s">
        <v>7416</v>
      </c>
      <c r="L5486" s="98">
        <f>IFERROR(VLOOKUP($F5486&amp;$C5486,Sales!$J:$W,9,0),0)</f>
        <v>10204113</v>
      </c>
      <c r="M5486" s="98">
        <f>IFERROR(VLOOKUP($F5486&amp;$C5486,Sales!$J:$W,10,0),0)</f>
        <v>1858256.9999999998</v>
      </c>
      <c r="N5486" s="98">
        <f>IFERROR(VLOOKUP($F5486&amp;$C5486,Sales!$J:$W,11,0),0)</f>
        <v>391212</v>
      </c>
      <c r="O5486" s="98">
        <f>IFERROR(VLOOKUP($F5486&amp;$C5486,Sales!$J:$W,12,0),0)</f>
        <v>127.33333333333333</v>
      </c>
      <c r="P5486" s="98">
        <f>IFERROR(VLOOKUP($F5486&amp;$C5486,Sales!$J:$W,13,0),0)</f>
        <v>4151194</v>
      </c>
      <c r="Q5486" s="98">
        <f>IFERROR(VLOOKUP($F5486&amp;$C5486,Sales!$A:$H,7,0),0)</f>
        <v>0</v>
      </c>
      <c r="R5486" s="41">
        <f t="shared" si="172"/>
        <v>1</v>
      </c>
      <c r="S5486" s="15">
        <v>1</v>
      </c>
      <c r="T5486" s="15"/>
      <c r="U5486" s="15"/>
      <c r="V5486" s="15">
        <v>1</v>
      </c>
      <c r="W5486" s="15">
        <v>1</v>
      </c>
      <c r="X5486" s="15">
        <v>1</v>
      </c>
      <c r="Y5486" s="41">
        <v>1</v>
      </c>
      <c r="Z5486" s="41">
        <v>1</v>
      </c>
      <c r="AA5486" s="15"/>
      <c r="AB5486" s="15"/>
      <c r="AC5486" s="15"/>
      <c r="AD5486" s="15"/>
      <c r="AE5486" s="15"/>
      <c r="AF5486" s="15"/>
      <c r="AG5486" s="15"/>
      <c r="AH5486" s="15"/>
      <c r="AI5486" s="15"/>
      <c r="AJ5486" s="15"/>
      <c r="AK5486" s="15"/>
      <c r="AL5486" s="15"/>
      <c r="AM5486" s="15"/>
      <c r="AN5486" s="15"/>
      <c r="AO5486" s="15"/>
      <c r="AP5486" s="15"/>
      <c r="AQ5486" s="15"/>
      <c r="AR5486" s="15"/>
      <c r="AS5486" s="15"/>
      <c r="AT5486" s="15"/>
      <c r="AU5486" s="15"/>
      <c r="AV5486" s="15"/>
      <c r="AW5486" s="15"/>
      <c r="AX5486" s="15"/>
      <c r="AY5486" s="10"/>
      <c r="AZ5486" s="10">
        <v>1</v>
      </c>
      <c r="BA5486" t="s">
        <v>22</v>
      </c>
      <c r="BB5486" t="s">
        <v>23</v>
      </c>
      <c r="BD5486" s="39" t="str">
        <f t="shared" si="173"/>
        <v>2571230762_ID-4732486933Oral-B</v>
      </c>
      <c r="BE5486" s="1">
        <v>45050</v>
      </c>
      <c r="BF5486" t="s">
        <v>19048</v>
      </c>
      <c r="BG5486" t="s">
        <v>17303</v>
      </c>
    </row>
    <row r="5487" spans="2:64" ht="13.5" customHeight="1" x14ac:dyDescent="0.35">
      <c r="B5487" s="10" t="s">
        <v>17</v>
      </c>
      <c r="C5487" s="10" t="s">
        <v>2329</v>
      </c>
      <c r="D5487" s="10" t="s">
        <v>405</v>
      </c>
      <c r="E5487" s="10" t="s">
        <v>406</v>
      </c>
      <c r="F5487" s="10" t="s">
        <v>3013</v>
      </c>
      <c r="G5487" s="137" t="s">
        <v>18504</v>
      </c>
      <c r="H5487" s="10">
        <v>0</v>
      </c>
      <c r="I5487" s="10" t="s">
        <v>6366</v>
      </c>
      <c r="J5487" s="181" t="s">
        <v>19899</v>
      </c>
      <c r="K5487" s="10" t="s">
        <v>7887</v>
      </c>
      <c r="L5487" s="98">
        <f>IFERROR(VLOOKUP($F5487&amp;$C5487,Sales!$J:$W,9,0),0)</f>
        <v>70613766</v>
      </c>
      <c r="M5487" s="98">
        <f>IFERROR(VLOOKUP($F5487&amp;$C5487,Sales!$J:$W,10,0),0)</f>
        <v>10953936</v>
      </c>
      <c r="N5487" s="98">
        <f>IFERROR(VLOOKUP($F5487&amp;$C5487,Sales!$J:$W,11,0),0)</f>
        <v>0</v>
      </c>
      <c r="O5487" s="98">
        <f>IFERROR(VLOOKUP($F5487&amp;$C5487,Sales!$J:$W,12,0),0)</f>
        <v>139</v>
      </c>
      <c r="P5487" s="98">
        <f>IFERROR(VLOOKUP($F5487&amp;$C5487,Sales!$J:$W,13,0),0)</f>
        <v>27189234</v>
      </c>
      <c r="Q5487" s="98">
        <f>IFERROR(VLOOKUP($F5487&amp;$C5487,Sales!$A:$H,7,0),0)</f>
        <v>0</v>
      </c>
      <c r="R5487" s="41">
        <f t="shared" si="172"/>
        <v>1</v>
      </c>
      <c r="S5487" s="15">
        <v>1</v>
      </c>
      <c r="T5487" s="15"/>
      <c r="U5487" s="15"/>
      <c r="V5487" s="15">
        <v>1</v>
      </c>
      <c r="W5487" s="15">
        <v>1</v>
      </c>
      <c r="X5487" s="15">
        <v>1</v>
      </c>
      <c r="Y5487" s="41">
        <v>1</v>
      </c>
      <c r="Z5487" s="41">
        <v>1</v>
      </c>
      <c r="AA5487" s="15"/>
      <c r="AB5487" s="15"/>
      <c r="AC5487" s="15"/>
      <c r="AD5487" s="15"/>
      <c r="AE5487" s="15"/>
      <c r="AF5487" s="15"/>
      <c r="AG5487" s="15"/>
      <c r="AH5487" s="15"/>
      <c r="AI5487" s="15"/>
      <c r="AJ5487" s="15"/>
      <c r="AK5487" s="15"/>
      <c r="AL5487" s="15"/>
      <c r="AM5487" s="15"/>
      <c r="AN5487" s="15"/>
      <c r="AO5487" s="15"/>
      <c r="AP5487" s="15"/>
      <c r="AQ5487" s="15"/>
      <c r="AR5487" s="15"/>
      <c r="AS5487" s="15"/>
      <c r="AT5487" s="15"/>
      <c r="AU5487" s="15"/>
      <c r="AV5487" s="15"/>
      <c r="AW5487" s="15"/>
      <c r="AX5487" s="15"/>
      <c r="AY5487" s="10"/>
      <c r="AZ5487" s="10">
        <v>1</v>
      </c>
      <c r="BA5487" s="163" t="s">
        <v>31</v>
      </c>
      <c r="BB5487" t="s">
        <v>23</v>
      </c>
      <c r="BD5487" s="39" t="str">
        <f t="shared" si="173"/>
        <v>3265150852_ID-5679562755Oral-B</v>
      </c>
      <c r="BE5487" s="1">
        <v>45050</v>
      </c>
      <c r="BF5487" t="s">
        <v>19048</v>
      </c>
      <c r="BH5487" s="1">
        <v>45057</v>
      </c>
      <c r="BJ5487" s="1">
        <v>45069</v>
      </c>
      <c r="BK5487" t="s">
        <v>14057</v>
      </c>
      <c r="BL5487" t="s">
        <v>18717</v>
      </c>
    </row>
    <row r="5488" spans="2:64" ht="13.5" customHeight="1" x14ac:dyDescent="0.35">
      <c r="B5488" s="10" t="s">
        <v>17</v>
      </c>
      <c r="C5488" s="10" t="s">
        <v>2329</v>
      </c>
      <c r="D5488" s="10" t="s">
        <v>405</v>
      </c>
      <c r="E5488" s="10" t="s">
        <v>406</v>
      </c>
      <c r="F5488" s="10" t="s">
        <v>6094</v>
      </c>
      <c r="G5488" s="137" t="s">
        <v>18505</v>
      </c>
      <c r="H5488" s="10">
        <v>0</v>
      </c>
      <c r="I5488" s="149" t="s">
        <v>6369</v>
      </c>
      <c r="J5488" s="83" t="s">
        <v>19900</v>
      </c>
      <c r="K5488" s="10" t="s">
        <v>18506</v>
      </c>
      <c r="L5488" s="98">
        <f>IFERROR(VLOOKUP($F5488&amp;$C5488,Sales!$J:$W,9,0),0)</f>
        <v>74389139.999999985</v>
      </c>
      <c r="M5488" s="98">
        <f>IFERROR(VLOOKUP($F5488&amp;$C5488,Sales!$J:$W,10,0),0)</f>
        <v>0</v>
      </c>
      <c r="N5488" s="98">
        <f>IFERROR(VLOOKUP($F5488&amp;$C5488,Sales!$J:$W,11,0),0)</f>
        <v>0</v>
      </c>
      <c r="O5488" s="98">
        <f>IFERROR(VLOOKUP($F5488&amp;$C5488,Sales!$J:$W,12,0),0)</f>
        <v>140</v>
      </c>
      <c r="P5488" s="98">
        <f>IFERROR(VLOOKUP($F5488&amp;$C5488,Sales!$J:$W,13,0),0)</f>
        <v>24796379.999999996</v>
      </c>
      <c r="Q5488" s="98">
        <f>IFERROR(VLOOKUP($F5488&amp;$C5488,Sales!$A:$H,7,0),0)</f>
        <v>0</v>
      </c>
      <c r="R5488" s="41">
        <f t="shared" si="172"/>
        <v>1</v>
      </c>
      <c r="S5488" s="15">
        <v>1</v>
      </c>
      <c r="T5488" s="15"/>
      <c r="U5488" s="15"/>
      <c r="V5488" s="15">
        <v>1</v>
      </c>
      <c r="W5488" s="15">
        <v>1</v>
      </c>
      <c r="X5488" s="15">
        <v>1</v>
      </c>
      <c r="Y5488" s="41">
        <v>1</v>
      </c>
      <c r="Z5488" s="41">
        <v>1</v>
      </c>
      <c r="AA5488" s="15"/>
      <c r="AB5488" s="15"/>
      <c r="AC5488" s="15"/>
      <c r="AD5488" s="15"/>
      <c r="AE5488" s="15"/>
      <c r="AF5488" s="15"/>
      <c r="AG5488" s="15"/>
      <c r="AH5488" s="15"/>
      <c r="AI5488" s="15"/>
      <c r="AJ5488" s="15"/>
      <c r="AK5488" s="15"/>
      <c r="AL5488" s="15"/>
      <c r="AM5488" s="15"/>
      <c r="AN5488" s="15"/>
      <c r="AO5488" s="15"/>
      <c r="AP5488" s="15"/>
      <c r="AQ5488" s="15"/>
      <c r="AR5488" s="15"/>
      <c r="AS5488" s="15"/>
      <c r="AT5488" s="15"/>
      <c r="AU5488" s="15"/>
      <c r="AV5488" s="15"/>
      <c r="AW5488" s="15"/>
      <c r="AX5488" s="15"/>
      <c r="AY5488" s="10"/>
      <c r="AZ5488" s="10">
        <v>1</v>
      </c>
      <c r="BA5488" t="s">
        <v>31</v>
      </c>
      <c r="BB5488" t="s">
        <v>23</v>
      </c>
      <c r="BD5488" s="39" t="str">
        <f t="shared" si="173"/>
        <v>3205904224_ID-5604732455Oral-B</v>
      </c>
    </row>
    <row r="5489" spans="2:59" ht="13.5" customHeight="1" x14ac:dyDescent="0.35">
      <c r="B5489" s="10" t="s">
        <v>17</v>
      </c>
      <c r="C5489" s="10" t="s">
        <v>2329</v>
      </c>
      <c r="D5489" s="10" t="s">
        <v>405</v>
      </c>
      <c r="E5489" s="10" t="s">
        <v>406</v>
      </c>
      <c r="F5489" s="10" t="s">
        <v>3001</v>
      </c>
      <c r="G5489" s="137" t="s">
        <v>18507</v>
      </c>
      <c r="H5489" s="10">
        <v>0</v>
      </c>
      <c r="I5489" s="149" t="s">
        <v>6372</v>
      </c>
      <c r="J5489" s="83" t="s">
        <v>19901</v>
      </c>
      <c r="K5489" s="10" t="s">
        <v>18508</v>
      </c>
      <c r="L5489" s="98">
        <f>IFERROR(VLOOKUP($F5489&amp;$C5489,Sales!$J:$W,9,0),0)</f>
        <v>49081032</v>
      </c>
      <c r="M5489" s="98">
        <f>IFERROR(VLOOKUP($F5489&amp;$C5489,Sales!$J:$W,10,0),0)</f>
        <v>37395072</v>
      </c>
      <c r="N5489" s="98">
        <f>IFERROR(VLOOKUP($F5489&amp;$C5489,Sales!$J:$W,11,0),0)</f>
        <v>93487679.999999985</v>
      </c>
      <c r="O5489" s="98">
        <f>IFERROR(VLOOKUP($F5489&amp;$C5489,Sales!$J:$W,12,0),0)</f>
        <v>308</v>
      </c>
      <c r="P5489" s="98">
        <f>IFERROR(VLOOKUP($F5489&amp;$C5489,Sales!$J:$W,13,0),0)</f>
        <v>59987928</v>
      </c>
      <c r="Q5489" s="98">
        <f>IFERROR(VLOOKUP($F5489&amp;$C5489,Sales!$A:$H,7,0),0)</f>
        <v>0</v>
      </c>
      <c r="R5489" s="41">
        <f t="shared" si="172"/>
        <v>1</v>
      </c>
      <c r="S5489" s="15">
        <v>1</v>
      </c>
      <c r="T5489" s="15"/>
      <c r="U5489" s="15"/>
      <c r="V5489" s="15">
        <v>1</v>
      </c>
      <c r="W5489" s="15">
        <v>1</v>
      </c>
      <c r="X5489" s="15">
        <v>1</v>
      </c>
      <c r="Y5489" s="41">
        <v>1</v>
      </c>
      <c r="Z5489" s="41">
        <v>1</v>
      </c>
      <c r="AA5489" s="15"/>
      <c r="AB5489" s="15"/>
      <c r="AC5489" s="15"/>
      <c r="AD5489" s="15"/>
      <c r="AE5489" s="15"/>
      <c r="AF5489" s="15"/>
      <c r="AG5489" s="15"/>
      <c r="AH5489" s="15"/>
      <c r="AI5489" s="15"/>
      <c r="AJ5489" s="15"/>
      <c r="AK5489" s="15"/>
      <c r="AL5489" s="15"/>
      <c r="AM5489" s="15"/>
      <c r="AN5489" s="15"/>
      <c r="AO5489" s="15"/>
      <c r="AP5489" s="15"/>
      <c r="AQ5489" s="15"/>
      <c r="AR5489" s="15"/>
      <c r="AS5489" s="15"/>
      <c r="AT5489" s="15"/>
      <c r="AU5489" s="15"/>
      <c r="AV5489" s="15"/>
      <c r="AW5489" s="15"/>
      <c r="AX5489" s="15"/>
      <c r="AY5489" s="10"/>
      <c r="AZ5489" s="10">
        <v>1</v>
      </c>
      <c r="BA5489" t="s">
        <v>31</v>
      </c>
      <c r="BB5489" t="s">
        <v>23</v>
      </c>
      <c r="BD5489" s="39" t="str">
        <f t="shared" si="173"/>
        <v>3205916070_ID-5604724508Oral-B</v>
      </c>
    </row>
    <row r="5490" spans="2:59" ht="13.5" customHeight="1" x14ac:dyDescent="0.35">
      <c r="B5490" s="10" t="s">
        <v>17</v>
      </c>
      <c r="C5490" s="10" t="s">
        <v>2329</v>
      </c>
      <c r="D5490" s="10" t="s">
        <v>405</v>
      </c>
      <c r="E5490" s="10" t="s">
        <v>406</v>
      </c>
      <c r="F5490" s="10" t="s">
        <v>449</v>
      </c>
      <c r="G5490" s="137" t="s">
        <v>3382</v>
      </c>
      <c r="H5490" s="10">
        <v>0</v>
      </c>
      <c r="I5490" s="10" t="s">
        <v>450</v>
      </c>
      <c r="J5490" s="83" t="s">
        <v>19902</v>
      </c>
      <c r="K5490" s="10" t="s">
        <v>7543</v>
      </c>
      <c r="L5490" s="98">
        <f>IFERROR(VLOOKUP($F5490&amp;$C5490,Sales!$J:$W,9,0),0)</f>
        <v>0</v>
      </c>
      <c r="M5490" s="98">
        <f>IFERROR(VLOOKUP($F5490&amp;$C5490,Sales!$J:$W,10,0),0)</f>
        <v>0</v>
      </c>
      <c r="N5490" s="98">
        <f>IFERROR(VLOOKUP($F5490&amp;$C5490,Sales!$J:$W,11,0),0)</f>
        <v>2833920</v>
      </c>
      <c r="O5490" s="98">
        <f>IFERROR(VLOOKUP($F5490&amp;$C5490,Sales!$J:$W,12,0),0)</f>
        <v>32</v>
      </c>
      <c r="P5490" s="98">
        <f>IFERROR(VLOOKUP($F5490&amp;$C5490,Sales!$J:$W,13,0),0)</f>
        <v>944640</v>
      </c>
      <c r="Q5490" s="98">
        <f>IFERROR(VLOOKUP($F5490&amp;$C5490,Sales!$A:$H,7,0),0)</f>
        <v>0</v>
      </c>
      <c r="R5490" s="41" t="str">
        <f t="shared" si="172"/>
        <v>ERROR</v>
      </c>
      <c r="S5490" s="15"/>
      <c r="T5490" s="15"/>
      <c r="U5490" s="15"/>
      <c r="V5490" s="15"/>
      <c r="W5490" s="15"/>
      <c r="X5490" s="15"/>
      <c r="Y5490" s="41"/>
      <c r="Z5490" s="41"/>
      <c r="AA5490" s="41"/>
      <c r="AB5490" s="15"/>
      <c r="AC5490" s="15"/>
      <c r="AD5490" s="15"/>
      <c r="AE5490" s="15"/>
      <c r="AF5490" s="15"/>
      <c r="AG5490" s="15"/>
      <c r="AH5490" s="15"/>
      <c r="AI5490" s="15"/>
      <c r="AJ5490" s="41"/>
      <c r="AK5490" s="15"/>
      <c r="AL5490" s="15"/>
      <c r="AM5490" s="15"/>
      <c r="AN5490" s="15"/>
      <c r="AO5490" s="15"/>
      <c r="AP5490" s="15"/>
      <c r="AQ5490" s="15"/>
      <c r="AR5490" s="15"/>
      <c r="AS5490" s="15"/>
      <c r="AT5490" s="15"/>
      <c r="AU5490" s="15"/>
      <c r="AV5490" s="15"/>
      <c r="AW5490" s="15"/>
      <c r="AX5490" s="15"/>
      <c r="AY5490" s="10"/>
      <c r="AZ5490" s="10">
        <v>1</v>
      </c>
      <c r="BA5490" t="s">
        <v>22</v>
      </c>
      <c r="BB5490" t="s">
        <v>88</v>
      </c>
      <c r="BD5490" s="39" t="str">
        <f t="shared" si="173"/>
        <v>954852765_ID-1439428823Oral-B</v>
      </c>
      <c r="BE5490" s="101" t="s">
        <v>18509</v>
      </c>
      <c r="BF5490" t="s">
        <v>18510</v>
      </c>
      <c r="BG5490">
        <v>0</v>
      </c>
    </row>
    <row r="5491" spans="2:59" ht="13.5" customHeight="1" x14ac:dyDescent="0.35">
      <c r="B5491" s="10" t="s">
        <v>17</v>
      </c>
      <c r="C5491" s="10" t="s">
        <v>2329</v>
      </c>
      <c r="D5491" s="10" t="s">
        <v>405</v>
      </c>
      <c r="E5491" s="10" t="s">
        <v>406</v>
      </c>
      <c r="F5491" s="10" t="s">
        <v>443</v>
      </c>
      <c r="G5491" s="137" t="s">
        <v>3381</v>
      </c>
      <c r="H5491" s="10">
        <v>0</v>
      </c>
      <c r="I5491" s="149" t="s">
        <v>444</v>
      </c>
      <c r="J5491" s="83" t="s">
        <v>19903</v>
      </c>
      <c r="K5491" s="10" t="s">
        <v>10072</v>
      </c>
      <c r="L5491" s="98">
        <f>IFERROR(VLOOKUP($F5491&amp;$C5491,Sales!$J:$W,9,0),0)</f>
        <v>0</v>
      </c>
      <c r="M5491" s="98">
        <f>IFERROR(VLOOKUP($F5491&amp;$C5491,Sales!$J:$W,10,0),0)</f>
        <v>0</v>
      </c>
      <c r="N5491" s="98">
        <f>IFERROR(VLOOKUP($F5491&amp;$C5491,Sales!$J:$W,11,0),0)</f>
        <v>0</v>
      </c>
      <c r="O5491" s="98">
        <f>IFERROR(VLOOKUP($F5491&amp;$C5491,Sales!$J:$W,12,0),0)</f>
        <v>0</v>
      </c>
      <c r="P5491" s="98">
        <f>IFERROR(VLOOKUP($F5491&amp;$C5491,Sales!$J:$W,13,0),0)</f>
        <v>0</v>
      </c>
      <c r="Q5491" s="98">
        <f>IFERROR(VLOOKUP($F5491&amp;$C5491,Sales!$A:$H,7,0),0)</f>
        <v>0</v>
      </c>
      <c r="R5491" s="41">
        <f t="shared" si="172"/>
        <v>1</v>
      </c>
      <c r="S5491" s="15">
        <v>1</v>
      </c>
      <c r="T5491" s="15"/>
      <c r="U5491" s="15"/>
      <c r="V5491" s="15">
        <v>1</v>
      </c>
      <c r="W5491" s="15">
        <v>1</v>
      </c>
      <c r="X5491" s="15">
        <v>1</v>
      </c>
      <c r="Y5491" s="41">
        <v>1</v>
      </c>
      <c r="Z5491" s="41">
        <v>1</v>
      </c>
      <c r="AA5491" s="15"/>
      <c r="AB5491" s="15"/>
      <c r="AC5491" s="15"/>
      <c r="AD5491" s="15"/>
      <c r="AE5491" s="15"/>
      <c r="AF5491" s="15"/>
      <c r="AG5491" s="15"/>
      <c r="AH5491" s="15"/>
      <c r="AI5491" s="15"/>
      <c r="AJ5491" s="15"/>
      <c r="AK5491" s="15"/>
      <c r="AL5491" s="15"/>
      <c r="AM5491" s="15"/>
      <c r="AN5491" s="15"/>
      <c r="AO5491" s="15"/>
      <c r="AP5491" s="15"/>
      <c r="AQ5491" s="15"/>
      <c r="AR5491" s="15"/>
      <c r="AS5491" s="15"/>
      <c r="AT5491" s="15"/>
      <c r="AU5491" s="15"/>
      <c r="AV5491" s="15"/>
      <c r="AW5491" s="15"/>
      <c r="AX5491" s="15"/>
      <c r="AY5491" s="10"/>
      <c r="AZ5491" s="10">
        <v>1</v>
      </c>
      <c r="BA5491" t="s">
        <v>31</v>
      </c>
      <c r="BB5491" t="s">
        <v>23</v>
      </c>
      <c r="BD5491" s="39" t="str">
        <f t="shared" si="173"/>
        <v>954382760_ID-1438692310Oral-B</v>
      </c>
    </row>
    <row r="5492" spans="2:59" ht="13.5" customHeight="1" x14ac:dyDescent="0.35">
      <c r="B5492" s="10" t="s">
        <v>17</v>
      </c>
      <c r="C5492" s="10" t="s">
        <v>2329</v>
      </c>
      <c r="D5492" s="10" t="s">
        <v>405</v>
      </c>
      <c r="E5492" s="10" t="s">
        <v>406</v>
      </c>
      <c r="F5492" s="10" t="s">
        <v>3580</v>
      </c>
      <c r="G5492" s="137" t="s">
        <v>18511</v>
      </c>
      <c r="H5492" s="10">
        <v>0</v>
      </c>
      <c r="I5492" s="149" t="s">
        <v>3292</v>
      </c>
      <c r="J5492" s="83" t="s">
        <v>19904</v>
      </c>
      <c r="K5492" s="10" t="s">
        <v>18512</v>
      </c>
      <c r="L5492" s="98">
        <f>IFERROR(VLOOKUP($F5492&amp;$C5492,Sales!$J:$W,9,0),0)</f>
        <v>34984320</v>
      </c>
      <c r="M5492" s="98">
        <f>IFERROR(VLOOKUP($F5492&amp;$C5492,Sales!$J:$W,10,0),0)</f>
        <v>6268023.9999999991</v>
      </c>
      <c r="N5492" s="98">
        <f>IFERROR(VLOOKUP($F5492&amp;$C5492,Sales!$J:$W,11,0),0)</f>
        <v>52768016</v>
      </c>
      <c r="O5492" s="98">
        <f>IFERROR(VLOOKUP($F5492&amp;$C5492,Sales!$J:$W,12,0),0)</f>
        <v>215</v>
      </c>
      <c r="P5492" s="98">
        <f>IFERROR(VLOOKUP($F5492&amp;$C5492,Sales!$J:$W,13,0),0)</f>
        <v>31340120</v>
      </c>
      <c r="Q5492" s="98">
        <f>IFERROR(VLOOKUP($F5492&amp;$C5492,Sales!$A:$H,7,0),0)</f>
        <v>0</v>
      </c>
      <c r="R5492" s="41">
        <f t="shared" si="172"/>
        <v>1</v>
      </c>
      <c r="S5492" s="15">
        <v>1</v>
      </c>
      <c r="T5492" s="15"/>
      <c r="U5492" s="15"/>
      <c r="V5492" s="15">
        <v>1</v>
      </c>
      <c r="W5492" s="15">
        <v>1</v>
      </c>
      <c r="X5492" s="15">
        <v>1</v>
      </c>
      <c r="Y5492" s="41">
        <v>1</v>
      </c>
      <c r="Z5492" s="41">
        <v>1</v>
      </c>
      <c r="AA5492" s="15"/>
      <c r="AB5492" s="15"/>
      <c r="AC5492" s="15"/>
      <c r="AD5492" s="15"/>
      <c r="AE5492" s="15"/>
      <c r="AF5492" s="15"/>
      <c r="AG5492" s="15"/>
      <c r="AH5492" s="15"/>
      <c r="AI5492" s="15"/>
      <c r="AJ5492" s="15"/>
      <c r="AK5492" s="15"/>
      <c r="AL5492" s="15"/>
      <c r="AM5492" s="15"/>
      <c r="AN5492" s="15"/>
      <c r="AO5492" s="15"/>
      <c r="AP5492" s="15"/>
      <c r="AQ5492" s="15"/>
      <c r="AR5492" s="15"/>
      <c r="AS5492" s="15"/>
      <c r="AT5492" s="15"/>
      <c r="AU5492" s="15"/>
      <c r="AV5492" s="15"/>
      <c r="AW5492" s="15"/>
      <c r="AX5492" s="15"/>
      <c r="AY5492" s="10"/>
      <c r="AZ5492" s="10">
        <v>1</v>
      </c>
      <c r="BA5492" t="s">
        <v>31</v>
      </c>
      <c r="BB5492" t="s">
        <v>23</v>
      </c>
      <c r="BD5492" s="39" t="str">
        <f t="shared" si="173"/>
        <v>4190414031_ID-7068956737Oral-B</v>
      </c>
    </row>
    <row r="5493" spans="2:59" ht="13.5" customHeight="1" x14ac:dyDescent="0.35">
      <c r="B5493" s="10" t="s">
        <v>17</v>
      </c>
      <c r="C5493" s="10" t="s">
        <v>2329</v>
      </c>
      <c r="D5493" s="10" t="s">
        <v>405</v>
      </c>
      <c r="E5493" s="10" t="s">
        <v>406</v>
      </c>
      <c r="F5493" s="10" t="s">
        <v>3559</v>
      </c>
      <c r="G5493" s="137" t="s">
        <v>18513</v>
      </c>
      <c r="H5493" s="10">
        <v>0</v>
      </c>
      <c r="I5493" s="149" t="s">
        <v>3271</v>
      </c>
      <c r="J5493" s="83" t="s">
        <v>19905</v>
      </c>
      <c r="K5493" s="10" t="s">
        <v>18514</v>
      </c>
      <c r="L5493" s="98">
        <f>IFERROR(VLOOKUP($F5493&amp;$C5493,Sales!$J:$W,9,0),0)</f>
        <v>0</v>
      </c>
      <c r="M5493" s="98">
        <f>IFERROR(VLOOKUP($F5493&amp;$C5493,Sales!$J:$W,10,0),0)</f>
        <v>638603.99999999988</v>
      </c>
      <c r="N5493" s="98">
        <f>IFERROR(VLOOKUP($F5493&amp;$C5493,Sales!$J:$W,11,0),0)</f>
        <v>0</v>
      </c>
      <c r="O5493" s="98">
        <f>IFERROR(VLOOKUP($F5493&amp;$C5493,Sales!$J:$W,12,0),0)</f>
        <v>4</v>
      </c>
      <c r="P5493" s="98">
        <f>IFERROR(VLOOKUP($F5493&amp;$C5493,Sales!$J:$W,13,0),0)</f>
        <v>212867.99999999997</v>
      </c>
      <c r="Q5493" s="98">
        <f>IFERROR(VLOOKUP($F5493&amp;$C5493,Sales!$A:$H,7,0),0)</f>
        <v>0</v>
      </c>
      <c r="R5493" s="41">
        <f t="shared" si="172"/>
        <v>1</v>
      </c>
      <c r="S5493" s="15">
        <v>1</v>
      </c>
      <c r="T5493" s="15"/>
      <c r="U5493" s="15"/>
      <c r="V5493" s="15">
        <v>1</v>
      </c>
      <c r="W5493" s="15">
        <v>1</v>
      </c>
      <c r="X5493" s="15">
        <v>1</v>
      </c>
      <c r="Y5493" s="41">
        <v>1</v>
      </c>
      <c r="Z5493" s="41">
        <v>1</v>
      </c>
      <c r="AA5493" s="15"/>
      <c r="AB5493" s="15"/>
      <c r="AC5493" s="15"/>
      <c r="AD5493" s="15"/>
      <c r="AE5493" s="15"/>
      <c r="AF5493" s="15"/>
      <c r="AG5493" s="15"/>
      <c r="AH5493" s="15"/>
      <c r="AI5493" s="15"/>
      <c r="AJ5493" s="15"/>
      <c r="AK5493" s="15"/>
      <c r="AL5493" s="15"/>
      <c r="AM5493" s="15"/>
      <c r="AN5493" s="15"/>
      <c r="AO5493" s="15"/>
      <c r="AP5493" s="15"/>
      <c r="AQ5493" s="15"/>
      <c r="AR5493" s="15"/>
      <c r="AS5493" s="15"/>
      <c r="AT5493" s="15"/>
      <c r="AU5493" s="15"/>
      <c r="AV5493" s="15"/>
      <c r="AW5493" s="15"/>
      <c r="AX5493" s="15"/>
      <c r="AY5493" s="10"/>
      <c r="AZ5493" s="10">
        <v>1</v>
      </c>
      <c r="BA5493" t="s">
        <v>22</v>
      </c>
      <c r="BB5493" t="s">
        <v>23</v>
      </c>
      <c r="BD5493" s="39" t="str">
        <f t="shared" si="173"/>
        <v>4190390541_ID-7068988628Oral-B</v>
      </c>
      <c r="BE5493" s="101"/>
      <c r="BG5493" t="s">
        <v>17336</v>
      </c>
    </row>
    <row r="5494" spans="2:59" ht="13.5" customHeight="1" x14ac:dyDescent="0.35">
      <c r="B5494" s="10" t="s">
        <v>17</v>
      </c>
      <c r="C5494" s="10" t="s">
        <v>2329</v>
      </c>
      <c r="D5494" s="10" t="s">
        <v>405</v>
      </c>
      <c r="E5494" s="10" t="s">
        <v>406</v>
      </c>
      <c r="F5494" s="10" t="s">
        <v>3560</v>
      </c>
      <c r="G5494" s="137" t="s">
        <v>18515</v>
      </c>
      <c r="H5494" s="10">
        <v>0</v>
      </c>
      <c r="I5494" s="149" t="s">
        <v>3273</v>
      </c>
      <c r="J5494" s="83" t="s">
        <v>19906</v>
      </c>
      <c r="K5494" s="10" t="s">
        <v>18516</v>
      </c>
      <c r="L5494" s="98">
        <f>IFERROR(VLOOKUP($F5494&amp;$C5494,Sales!$J:$W,9,0),0)</f>
        <v>0</v>
      </c>
      <c r="M5494" s="98">
        <f>IFERROR(VLOOKUP($F5494&amp;$C5494,Sales!$J:$W,10,0),0)</f>
        <v>0</v>
      </c>
      <c r="N5494" s="98">
        <f>IFERROR(VLOOKUP($F5494&amp;$C5494,Sales!$J:$W,11,0),0)</f>
        <v>0</v>
      </c>
      <c r="O5494" s="98">
        <f>IFERROR(VLOOKUP($F5494&amp;$C5494,Sales!$J:$W,12,0),0)</f>
        <v>0</v>
      </c>
      <c r="P5494" s="98">
        <f>IFERROR(VLOOKUP($F5494&amp;$C5494,Sales!$J:$W,13,0),0)</f>
        <v>0</v>
      </c>
      <c r="Q5494" s="98">
        <f>IFERROR(VLOOKUP($F5494&amp;$C5494,Sales!$A:$H,7,0),0)</f>
        <v>0</v>
      </c>
      <c r="R5494" s="41">
        <f t="shared" si="172"/>
        <v>1</v>
      </c>
      <c r="S5494" s="15">
        <v>1</v>
      </c>
      <c r="T5494" s="15"/>
      <c r="U5494" s="15"/>
      <c r="V5494" s="15">
        <v>1</v>
      </c>
      <c r="W5494" s="15">
        <v>1</v>
      </c>
      <c r="X5494" s="15">
        <v>1</v>
      </c>
      <c r="Y5494" s="41">
        <v>1</v>
      </c>
      <c r="Z5494" s="41">
        <v>1</v>
      </c>
      <c r="AA5494" s="15"/>
      <c r="AB5494" s="15"/>
      <c r="AC5494" s="15"/>
      <c r="AD5494" s="15"/>
      <c r="AE5494" s="15"/>
      <c r="AF5494" s="15"/>
      <c r="AG5494" s="15"/>
      <c r="AH5494" s="15"/>
      <c r="AI5494" s="15"/>
      <c r="AJ5494" s="15"/>
      <c r="AK5494" s="15"/>
      <c r="AL5494" s="15"/>
      <c r="AM5494" s="15"/>
      <c r="AN5494" s="15"/>
      <c r="AO5494" s="15"/>
      <c r="AP5494" s="15"/>
      <c r="AQ5494" s="15"/>
      <c r="AR5494" s="15"/>
      <c r="AS5494" s="15"/>
      <c r="AT5494" s="15"/>
      <c r="AU5494" s="15"/>
      <c r="AV5494" s="15"/>
      <c r="AW5494" s="15"/>
      <c r="AX5494" s="15"/>
      <c r="AY5494" s="10"/>
      <c r="AZ5494" s="10">
        <v>1</v>
      </c>
      <c r="BA5494" t="s">
        <v>31</v>
      </c>
      <c r="BB5494" t="s">
        <v>23</v>
      </c>
      <c r="BD5494" s="39" t="str">
        <f t="shared" si="173"/>
        <v>3260218426_ID-5671746266Oral-B</v>
      </c>
    </row>
    <row r="5495" spans="2:59" ht="13.5" customHeight="1" x14ac:dyDescent="0.35">
      <c r="B5495" s="10" t="s">
        <v>17</v>
      </c>
      <c r="C5495" s="10" t="s">
        <v>2329</v>
      </c>
      <c r="D5495" s="10" t="s">
        <v>405</v>
      </c>
      <c r="E5495" s="10" t="s">
        <v>406</v>
      </c>
      <c r="F5495" s="10" t="s">
        <v>3562</v>
      </c>
      <c r="G5495" s="137" t="s">
        <v>18517</v>
      </c>
      <c r="H5495" s="10">
        <v>0</v>
      </c>
      <c r="I5495" s="149" t="s">
        <v>3275</v>
      </c>
      <c r="J5495" s="83" t="s">
        <v>19907</v>
      </c>
      <c r="K5495" s="10" t="s">
        <v>6224</v>
      </c>
      <c r="L5495" s="98">
        <f>IFERROR(VLOOKUP($F5495&amp;$C5495,Sales!$J:$W,9,0),0)</f>
        <v>18997199.999999996</v>
      </c>
      <c r="M5495" s="98">
        <f>IFERROR(VLOOKUP($F5495&amp;$C5495,Sales!$J:$W,10,0),0)</f>
        <v>3166199.9999999995</v>
      </c>
      <c r="N5495" s="98">
        <f>IFERROR(VLOOKUP($F5495&amp;$C5495,Sales!$J:$W,11,0),0)</f>
        <v>29023500</v>
      </c>
      <c r="O5495" s="98">
        <f>IFERROR(VLOOKUP($F5495&amp;$C5495,Sales!$J:$W,12,0),0)</f>
        <v>161.66666666666666</v>
      </c>
      <c r="P5495" s="98">
        <f>IFERROR(VLOOKUP($F5495&amp;$C5495,Sales!$J:$W,13,0),0)</f>
        <v>17062300</v>
      </c>
      <c r="Q5495" s="98">
        <f>IFERROR(VLOOKUP($F5495&amp;$C5495,Sales!$A:$H,7,0),0)</f>
        <v>0</v>
      </c>
      <c r="R5495" s="41">
        <f t="shared" si="172"/>
        <v>1</v>
      </c>
      <c r="S5495" s="15">
        <v>1</v>
      </c>
      <c r="T5495" s="15"/>
      <c r="U5495" s="15"/>
      <c r="V5495" s="15">
        <v>1</v>
      </c>
      <c r="W5495" s="15">
        <v>1</v>
      </c>
      <c r="X5495" s="15">
        <v>1</v>
      </c>
      <c r="Y5495" s="41">
        <v>1</v>
      </c>
      <c r="Z5495" s="41">
        <v>1</v>
      </c>
      <c r="AA5495" s="15"/>
      <c r="AB5495" s="15"/>
      <c r="AC5495" s="15"/>
      <c r="AD5495" s="15"/>
      <c r="AE5495" s="15"/>
      <c r="AF5495" s="15"/>
      <c r="AG5495" s="15"/>
      <c r="AH5495" s="15"/>
      <c r="AI5495" s="15"/>
      <c r="AJ5495" s="15"/>
      <c r="AK5495" s="15"/>
      <c r="AL5495" s="15"/>
      <c r="AM5495" s="15"/>
      <c r="AN5495" s="15"/>
      <c r="AO5495" s="15"/>
      <c r="AP5495" s="15"/>
      <c r="AQ5495" s="15"/>
      <c r="AR5495" s="15"/>
      <c r="AS5495" s="15"/>
      <c r="AT5495" s="15"/>
      <c r="AU5495" s="15"/>
      <c r="AV5495" s="15"/>
      <c r="AW5495" s="15"/>
      <c r="AX5495" s="82"/>
      <c r="AY5495" s="10"/>
      <c r="AZ5495" s="10">
        <v>1</v>
      </c>
      <c r="BA5495" t="s">
        <v>31</v>
      </c>
      <c r="BB5495" t="s">
        <v>23</v>
      </c>
      <c r="BD5495" s="39" t="str">
        <f t="shared" si="173"/>
        <v>4190394516_ID-7068986620Oral-B</v>
      </c>
    </row>
    <row r="5496" spans="2:59" ht="13.5" customHeight="1" x14ac:dyDescent="0.35">
      <c r="B5496" s="10" t="s">
        <v>17</v>
      </c>
      <c r="C5496" s="10" t="s">
        <v>2329</v>
      </c>
      <c r="D5496" s="10" t="s">
        <v>405</v>
      </c>
      <c r="E5496" s="10" t="s">
        <v>406</v>
      </c>
      <c r="F5496" s="10" t="s">
        <v>4155</v>
      </c>
      <c r="G5496" s="137" t="s">
        <v>18518</v>
      </c>
      <c r="H5496" s="10">
        <v>0</v>
      </c>
      <c r="I5496" s="149" t="s">
        <v>18519</v>
      </c>
      <c r="J5496" s="83" t="s">
        <v>19908</v>
      </c>
      <c r="K5496" s="10" t="s">
        <v>4279</v>
      </c>
      <c r="L5496" s="98">
        <f>IFERROR(VLOOKUP($F5496&amp;$C5496,Sales!$J:$W,9,0),0)</f>
        <v>0</v>
      </c>
      <c r="M5496" s="98">
        <f>IFERROR(VLOOKUP($F5496&amp;$C5496,Sales!$J:$W,10,0),0)</f>
        <v>0</v>
      </c>
      <c r="N5496" s="98">
        <f>IFERROR(VLOOKUP($F5496&amp;$C5496,Sales!$J:$W,11,0),0)</f>
        <v>1722528</v>
      </c>
      <c r="O5496" s="98">
        <f>IFERROR(VLOOKUP($F5496&amp;$C5496,Sales!$J:$W,12,0),0)</f>
        <v>32</v>
      </c>
      <c r="P5496" s="98">
        <f>IFERROR(VLOOKUP($F5496&amp;$C5496,Sales!$J:$W,13,0),0)</f>
        <v>574176</v>
      </c>
      <c r="Q5496" s="98">
        <f>IFERROR(VLOOKUP($F5496&amp;$C5496,Sales!$A:$H,7,0),0)</f>
        <v>0</v>
      </c>
      <c r="R5496" s="41">
        <f t="shared" si="172"/>
        <v>1</v>
      </c>
      <c r="S5496" s="15">
        <v>1</v>
      </c>
      <c r="T5496" s="15"/>
      <c r="U5496" s="15"/>
      <c r="V5496" s="15">
        <v>1</v>
      </c>
      <c r="W5496" s="15">
        <v>1</v>
      </c>
      <c r="X5496" s="15">
        <v>1</v>
      </c>
      <c r="Y5496" s="41">
        <v>1</v>
      </c>
      <c r="Z5496" s="41">
        <v>1</v>
      </c>
      <c r="AA5496" s="15"/>
      <c r="AB5496" s="15"/>
      <c r="AC5496" s="15"/>
      <c r="AD5496" s="15"/>
      <c r="AE5496" s="15"/>
      <c r="AF5496" s="15"/>
      <c r="AG5496" s="15"/>
      <c r="AH5496" s="15"/>
      <c r="AI5496" s="15"/>
      <c r="AJ5496" s="15"/>
      <c r="AK5496" s="15"/>
      <c r="AL5496" s="15"/>
      <c r="AM5496" s="15"/>
      <c r="AN5496" s="15"/>
      <c r="AO5496" s="15"/>
      <c r="AP5496" s="15"/>
      <c r="AQ5496" s="15"/>
      <c r="AR5496" s="15"/>
      <c r="AS5496" s="15"/>
      <c r="AT5496" s="15"/>
      <c r="AU5496" s="15"/>
      <c r="AV5496" s="15"/>
      <c r="AW5496" s="15"/>
      <c r="AX5496" s="15"/>
      <c r="AY5496" s="10"/>
      <c r="AZ5496" s="10">
        <v>1</v>
      </c>
      <c r="BA5496" t="s">
        <v>22</v>
      </c>
      <c r="BB5496" t="s">
        <v>23</v>
      </c>
      <c r="BD5496" s="39" t="str">
        <f t="shared" si="173"/>
        <v>4644754798_ID-8162994625Oral-B</v>
      </c>
      <c r="BE5496" s="101"/>
      <c r="BG5496" t="s">
        <v>17336</v>
      </c>
    </row>
    <row r="5497" spans="2:59" ht="13.5" customHeight="1" x14ac:dyDescent="0.35">
      <c r="B5497" s="10" t="s">
        <v>17</v>
      </c>
      <c r="C5497" s="10" t="s">
        <v>2329</v>
      </c>
      <c r="D5497" s="10" t="s">
        <v>405</v>
      </c>
      <c r="E5497" s="10" t="s">
        <v>406</v>
      </c>
      <c r="F5497" s="10" t="s">
        <v>4271</v>
      </c>
      <c r="G5497" s="137" t="s">
        <v>18520</v>
      </c>
      <c r="H5497" s="10">
        <v>0</v>
      </c>
      <c r="I5497" s="149" t="s">
        <v>4272</v>
      </c>
      <c r="J5497" s="83" t="s">
        <v>19909</v>
      </c>
      <c r="K5497" s="10" t="s">
        <v>4282</v>
      </c>
      <c r="L5497" s="98">
        <f>IFERROR(VLOOKUP($F5497&amp;$C5497,Sales!$J:$W,9,0),0)</f>
        <v>1076569.9999999998</v>
      </c>
      <c r="M5497" s="98">
        <f>IFERROR(VLOOKUP($F5497&amp;$C5497,Sales!$J:$W,10,0),0)</f>
        <v>2691425</v>
      </c>
      <c r="N5497" s="98">
        <f>IFERROR(VLOOKUP($F5497&amp;$C5497,Sales!$J:$W,11,0),0)</f>
        <v>5598163.9999999991</v>
      </c>
      <c r="O5497" s="98">
        <f>IFERROR(VLOOKUP($F5497&amp;$C5497,Sales!$J:$W,12,0),0)</f>
        <v>29</v>
      </c>
      <c r="P5497" s="98">
        <f>IFERROR(VLOOKUP($F5497&amp;$C5497,Sales!$J:$W,13,0),0)</f>
        <v>3122053</v>
      </c>
      <c r="Q5497" s="98">
        <f>IFERROR(VLOOKUP($F5497&amp;$C5497,Sales!$A:$H,7,0),0)</f>
        <v>0</v>
      </c>
      <c r="R5497" s="41">
        <f t="shared" si="172"/>
        <v>1</v>
      </c>
      <c r="S5497" s="15">
        <v>1</v>
      </c>
      <c r="T5497" s="15"/>
      <c r="U5497" s="15"/>
      <c r="V5497" s="15">
        <v>1</v>
      </c>
      <c r="W5497" s="15">
        <v>1</v>
      </c>
      <c r="X5497" s="15">
        <v>1</v>
      </c>
      <c r="Y5497" s="41">
        <v>1</v>
      </c>
      <c r="Z5497" s="41">
        <v>1</v>
      </c>
      <c r="AA5497" s="15"/>
      <c r="AB5497" s="15"/>
      <c r="AC5497" s="15"/>
      <c r="AD5497" s="15"/>
      <c r="AE5497" s="15"/>
      <c r="AF5497" s="15"/>
      <c r="AG5497" s="15"/>
      <c r="AH5497" s="15"/>
      <c r="AI5497" s="15"/>
      <c r="AJ5497" s="15"/>
      <c r="AK5497" s="15"/>
      <c r="AL5497" s="15"/>
      <c r="AM5497" s="15"/>
      <c r="AN5497" s="15"/>
      <c r="AO5497" s="15"/>
      <c r="AP5497" s="15"/>
      <c r="AQ5497" s="15"/>
      <c r="AR5497" s="15"/>
      <c r="AS5497" s="15"/>
      <c r="AT5497" s="15"/>
      <c r="AU5497" s="15"/>
      <c r="AV5497" s="15"/>
      <c r="AW5497" s="15"/>
      <c r="AX5497" s="15"/>
      <c r="AY5497" s="10"/>
      <c r="AZ5497" s="10">
        <v>1</v>
      </c>
      <c r="BA5497" t="s">
        <v>22</v>
      </c>
      <c r="BB5497" t="s">
        <v>23</v>
      </c>
      <c r="BD5497" s="39" t="str">
        <f t="shared" si="173"/>
        <v>4644758723_ID-8162998466Oral-B</v>
      </c>
      <c r="BE5497" s="101"/>
      <c r="BG5497" t="s">
        <v>17336</v>
      </c>
    </row>
    <row r="5498" spans="2:59" ht="13.5" customHeight="1" x14ac:dyDescent="0.35">
      <c r="B5498" s="10" t="s">
        <v>17</v>
      </c>
      <c r="C5498" s="10" t="s">
        <v>2329</v>
      </c>
      <c r="D5498" s="10" t="s">
        <v>405</v>
      </c>
      <c r="E5498" s="10" t="s">
        <v>406</v>
      </c>
      <c r="F5498" s="10" t="s">
        <v>3571</v>
      </c>
      <c r="G5498" s="137" t="s">
        <v>18521</v>
      </c>
      <c r="H5498" s="10">
        <v>0</v>
      </c>
      <c r="I5498" s="149" t="s">
        <v>6233</v>
      </c>
      <c r="J5498" s="83" t="s">
        <v>19910</v>
      </c>
      <c r="K5498" s="10" t="s">
        <v>6234</v>
      </c>
      <c r="L5498" s="98">
        <f>IFERROR(VLOOKUP($F5498&amp;$C5498,Sales!$J:$W,9,0),0)</f>
        <v>9860219.9999999981</v>
      </c>
      <c r="M5498" s="98">
        <f>IFERROR(VLOOKUP($F5498&amp;$C5498,Sales!$J:$W,10,0),0)</f>
        <v>0</v>
      </c>
      <c r="N5498" s="98">
        <f>IFERROR(VLOOKUP($F5498&amp;$C5498,Sales!$J:$W,11,0),0)</f>
        <v>7888176</v>
      </c>
      <c r="O5498" s="98">
        <f>IFERROR(VLOOKUP($F5498&amp;$C5498,Sales!$J:$W,12,0),0)</f>
        <v>36</v>
      </c>
      <c r="P5498" s="98">
        <f>IFERROR(VLOOKUP($F5498&amp;$C5498,Sales!$J:$W,13,0),0)</f>
        <v>5916132</v>
      </c>
      <c r="Q5498" s="98">
        <f>IFERROR(VLOOKUP($F5498&amp;$C5498,Sales!$A:$H,7,0),0)</f>
        <v>0</v>
      </c>
      <c r="R5498" s="41">
        <f t="shared" si="172"/>
        <v>1</v>
      </c>
      <c r="S5498" s="15">
        <v>1</v>
      </c>
      <c r="T5498" s="15"/>
      <c r="U5498" s="15"/>
      <c r="V5498" s="15">
        <v>1</v>
      </c>
      <c r="W5498" s="15">
        <v>1</v>
      </c>
      <c r="X5498" s="15">
        <v>1</v>
      </c>
      <c r="Y5498" s="41">
        <v>1</v>
      </c>
      <c r="Z5498" s="41">
        <v>1</v>
      </c>
      <c r="AA5498" s="15"/>
      <c r="AB5498" s="15"/>
      <c r="AC5498" s="15"/>
      <c r="AD5498" s="15"/>
      <c r="AE5498" s="15"/>
      <c r="AF5498" s="15"/>
      <c r="AG5498" s="15"/>
      <c r="AH5498" s="15"/>
      <c r="AI5498" s="15"/>
      <c r="AJ5498" s="15"/>
      <c r="AK5498" s="15"/>
      <c r="AL5498" s="15"/>
      <c r="AM5498" s="15"/>
      <c r="AN5498" s="15"/>
      <c r="AO5498" s="15"/>
      <c r="AP5498" s="15"/>
      <c r="AQ5498" s="15"/>
      <c r="AR5498" s="15"/>
      <c r="AS5498" s="15"/>
      <c r="AT5498" s="15"/>
      <c r="AU5498" s="15"/>
      <c r="AV5498" s="15"/>
      <c r="AW5498" s="15"/>
      <c r="AX5498" s="15"/>
      <c r="AY5498" s="10"/>
      <c r="AZ5498" s="10">
        <v>1</v>
      </c>
      <c r="BA5498" t="s">
        <v>22</v>
      </c>
      <c r="BB5498" t="s">
        <v>23</v>
      </c>
      <c r="BD5498" s="39" t="str">
        <f t="shared" si="173"/>
        <v>4190352852_ID-7068972546Oral-B</v>
      </c>
      <c r="BE5498" s="101"/>
      <c r="BG5498" t="s">
        <v>17336</v>
      </c>
    </row>
    <row r="5499" spans="2:59" ht="13.5" customHeight="1" x14ac:dyDescent="0.35">
      <c r="B5499" s="10" t="s">
        <v>17</v>
      </c>
      <c r="C5499" s="10" t="s">
        <v>2329</v>
      </c>
      <c r="D5499" s="10" t="s">
        <v>405</v>
      </c>
      <c r="E5499" s="10" t="s">
        <v>406</v>
      </c>
      <c r="F5499" s="10" t="s">
        <v>2992</v>
      </c>
      <c r="G5499" s="137" t="s">
        <v>6385</v>
      </c>
      <c r="H5499" s="10">
        <v>0</v>
      </c>
      <c r="I5499" s="149" t="s">
        <v>6386</v>
      </c>
      <c r="J5499" s="83" t="s">
        <v>19911</v>
      </c>
      <c r="K5499" s="10" t="s">
        <v>11082</v>
      </c>
      <c r="L5499" s="98">
        <f>IFERROR(VLOOKUP($F5499&amp;$C5499,Sales!$J:$W,9,0),0)</f>
        <v>37382799.999999993</v>
      </c>
      <c r="M5499" s="98">
        <f>IFERROR(VLOOKUP($F5499&amp;$C5499,Sales!$J:$W,10,0),0)</f>
        <v>0</v>
      </c>
      <c r="N5499" s="98">
        <f>IFERROR(VLOOKUP($F5499&amp;$C5499,Sales!$J:$W,11,0),0)</f>
        <v>57180200</v>
      </c>
      <c r="O5499" s="98">
        <f>IFERROR(VLOOKUP($F5499&amp;$C5499,Sales!$J:$W,12,0),0)</f>
        <v>285</v>
      </c>
      <c r="P5499" s="98">
        <f>IFERROR(VLOOKUP($F5499&amp;$C5499,Sales!$J:$W,13,0),0)</f>
        <v>31521000</v>
      </c>
      <c r="Q5499" s="98">
        <f>IFERROR(VLOOKUP($F5499&amp;$C5499,Sales!$A:$H,7,0),0)</f>
        <v>0</v>
      </c>
      <c r="R5499" s="41">
        <f t="shared" si="172"/>
        <v>1</v>
      </c>
      <c r="S5499" s="15">
        <v>1</v>
      </c>
      <c r="T5499" s="15"/>
      <c r="U5499" s="15"/>
      <c r="V5499" s="15">
        <v>1</v>
      </c>
      <c r="W5499" s="15">
        <v>1</v>
      </c>
      <c r="X5499" s="15">
        <v>1</v>
      </c>
      <c r="Y5499" s="41">
        <v>1</v>
      </c>
      <c r="Z5499" s="41">
        <v>1</v>
      </c>
      <c r="AA5499" s="15"/>
      <c r="AB5499" s="15"/>
      <c r="AC5499" s="15"/>
      <c r="AD5499" s="15"/>
      <c r="AE5499" s="15"/>
      <c r="AF5499" s="15"/>
      <c r="AG5499" s="15"/>
      <c r="AH5499" s="15"/>
      <c r="AI5499" s="15"/>
      <c r="AJ5499" s="15"/>
      <c r="AK5499" s="15"/>
      <c r="AL5499" s="15"/>
      <c r="AM5499" s="15"/>
      <c r="AN5499" s="15"/>
      <c r="AO5499" s="15"/>
      <c r="AP5499" s="15"/>
      <c r="AQ5499" s="15"/>
      <c r="AR5499" s="15"/>
      <c r="AS5499" s="15"/>
      <c r="AT5499" s="15"/>
      <c r="AU5499" s="15"/>
      <c r="AV5499" s="15"/>
      <c r="AW5499" s="15"/>
      <c r="AX5499" s="15"/>
      <c r="AY5499" s="10"/>
      <c r="AZ5499" s="10">
        <v>1</v>
      </c>
      <c r="BA5499" t="s">
        <v>31</v>
      </c>
      <c r="BB5499" t="s">
        <v>23</v>
      </c>
      <c r="BD5499" s="39" t="str">
        <f t="shared" si="173"/>
        <v>3260220419_ID-5671750273Oral-B</v>
      </c>
    </row>
    <row r="5500" spans="2:59" ht="13.5" customHeight="1" x14ac:dyDescent="0.35">
      <c r="B5500" s="10" t="s">
        <v>17</v>
      </c>
      <c r="C5500" s="10" t="s">
        <v>2329</v>
      </c>
      <c r="D5500" s="10" t="s">
        <v>405</v>
      </c>
      <c r="E5500" s="10" t="s">
        <v>406</v>
      </c>
      <c r="F5500" s="10" t="s">
        <v>2994</v>
      </c>
      <c r="G5500" s="137" t="s">
        <v>6388</v>
      </c>
      <c r="H5500" s="10">
        <v>0</v>
      </c>
      <c r="I5500" s="149" t="s">
        <v>5976</v>
      </c>
      <c r="J5500" s="83" t="s">
        <v>19912</v>
      </c>
      <c r="K5500" s="10" t="s">
        <v>18522</v>
      </c>
      <c r="L5500" s="98">
        <f>IFERROR(VLOOKUP($F5500&amp;$C5500,Sales!$J:$W,9,0),0)</f>
        <v>33290599.999999996</v>
      </c>
      <c r="M5500" s="98">
        <f>IFERROR(VLOOKUP($F5500&amp;$C5500,Sales!$J:$W,10,0),0)</f>
        <v>0</v>
      </c>
      <c r="N5500" s="98">
        <f>IFERROR(VLOOKUP($F5500&amp;$C5500,Sales!$J:$W,11,0),0)</f>
        <v>51650199.999999993</v>
      </c>
      <c r="O5500" s="98">
        <f>IFERROR(VLOOKUP($F5500&amp;$C5500,Sales!$J:$W,12,0),0)</f>
        <v>256</v>
      </c>
      <c r="P5500" s="98">
        <f>IFERROR(VLOOKUP($F5500&amp;$C5500,Sales!$J:$W,13,0),0)</f>
        <v>28313599.999999996</v>
      </c>
      <c r="Q5500" s="98">
        <f>IFERROR(VLOOKUP($F5500&amp;$C5500,Sales!$A:$H,7,0),0)</f>
        <v>0</v>
      </c>
      <c r="R5500" s="41">
        <f t="shared" si="172"/>
        <v>1</v>
      </c>
      <c r="S5500" s="15">
        <v>1</v>
      </c>
      <c r="T5500" s="15"/>
      <c r="U5500" s="15"/>
      <c r="V5500" s="15">
        <v>1</v>
      </c>
      <c r="W5500" s="15">
        <v>1</v>
      </c>
      <c r="X5500" s="15">
        <v>1</v>
      </c>
      <c r="Y5500" s="41">
        <v>1</v>
      </c>
      <c r="Z5500" s="41">
        <v>1</v>
      </c>
      <c r="AA5500" s="15"/>
      <c r="AB5500" s="15"/>
      <c r="AC5500" s="15"/>
      <c r="AD5500" s="15"/>
      <c r="AE5500" s="15"/>
      <c r="AF5500" s="15"/>
      <c r="AG5500" s="15"/>
      <c r="AH5500" s="15"/>
      <c r="AI5500" s="15"/>
      <c r="AJ5500" s="15"/>
      <c r="AK5500" s="15"/>
      <c r="AL5500" s="15"/>
      <c r="AM5500" s="15"/>
      <c r="AN5500" s="15"/>
      <c r="AO5500" s="15"/>
      <c r="AP5500" s="15"/>
      <c r="AQ5500" s="15"/>
      <c r="AR5500" s="15"/>
      <c r="AS5500" s="15"/>
      <c r="AT5500" s="15"/>
      <c r="AU5500" s="15"/>
      <c r="AV5500" s="15"/>
      <c r="AW5500" s="15"/>
      <c r="AX5500" s="15"/>
      <c r="AY5500" s="10"/>
      <c r="AZ5500" s="10">
        <v>1</v>
      </c>
      <c r="BA5500" t="s">
        <v>31</v>
      </c>
      <c r="BB5500" t="s">
        <v>23</v>
      </c>
      <c r="BD5500" s="39" t="str">
        <f t="shared" si="173"/>
        <v>3260160058_ID-5671626488Oral-B</v>
      </c>
    </row>
    <row r="5501" spans="2:59" ht="13.5" customHeight="1" x14ac:dyDescent="0.35">
      <c r="B5501" s="10" t="s">
        <v>17</v>
      </c>
      <c r="C5501" s="10" t="s">
        <v>2329</v>
      </c>
      <c r="D5501" s="10" t="s">
        <v>405</v>
      </c>
      <c r="E5501" s="10" t="s">
        <v>406</v>
      </c>
      <c r="F5501" s="10" t="s">
        <v>2996</v>
      </c>
      <c r="G5501" s="137" t="s">
        <v>6390</v>
      </c>
      <c r="H5501" s="10">
        <v>0</v>
      </c>
      <c r="I5501" s="149" t="s">
        <v>6391</v>
      </c>
      <c r="J5501" s="83" t="s">
        <v>19913</v>
      </c>
      <c r="K5501" s="10" t="s">
        <v>11083</v>
      </c>
      <c r="L5501" s="98">
        <f>IFERROR(VLOOKUP($F5501&amp;$C5501,Sales!$J:$W,9,0),0)</f>
        <v>22451800</v>
      </c>
      <c r="M5501" s="98">
        <f>IFERROR(VLOOKUP($F5501&amp;$C5501,Sales!$J:$W,10,0),0)</f>
        <v>3760399.9999999995</v>
      </c>
      <c r="N5501" s="98">
        <f>IFERROR(VLOOKUP($F5501&amp;$C5501,Sales!$J:$W,11,0),0)</f>
        <v>30968000</v>
      </c>
      <c r="O5501" s="98">
        <f>IFERROR(VLOOKUP($F5501&amp;$C5501,Sales!$J:$W,12,0),0)</f>
        <v>172.33333333333334</v>
      </c>
      <c r="P5501" s="98">
        <f>IFERROR(VLOOKUP($F5501&amp;$C5501,Sales!$J:$W,13,0),0)</f>
        <v>19060066.666666668</v>
      </c>
      <c r="Q5501" s="98">
        <f>IFERROR(VLOOKUP($F5501&amp;$C5501,Sales!$A:$H,7,0),0)</f>
        <v>0</v>
      </c>
      <c r="R5501" s="41">
        <f t="shared" si="172"/>
        <v>1</v>
      </c>
      <c r="S5501" s="15">
        <v>1</v>
      </c>
      <c r="T5501" s="15"/>
      <c r="U5501" s="15"/>
      <c r="V5501" s="15">
        <v>1</v>
      </c>
      <c r="W5501" s="15">
        <v>1</v>
      </c>
      <c r="X5501" s="15">
        <v>1</v>
      </c>
      <c r="Y5501" s="41">
        <v>1</v>
      </c>
      <c r="Z5501" s="41">
        <v>1</v>
      </c>
      <c r="AA5501" s="15"/>
      <c r="AB5501" s="15"/>
      <c r="AC5501" s="15"/>
      <c r="AD5501" s="15"/>
      <c r="AE5501" s="15"/>
      <c r="AF5501" s="15"/>
      <c r="AG5501" s="15"/>
      <c r="AH5501" s="15"/>
      <c r="AI5501" s="15"/>
      <c r="AJ5501" s="15"/>
      <c r="AK5501" s="15"/>
      <c r="AL5501" s="15"/>
      <c r="AM5501" s="15"/>
      <c r="AN5501" s="15"/>
      <c r="AO5501" s="15"/>
      <c r="AP5501" s="15"/>
      <c r="AQ5501" s="15"/>
      <c r="AR5501" s="15"/>
      <c r="AS5501" s="15"/>
      <c r="AT5501" s="15"/>
      <c r="AU5501" s="15"/>
      <c r="AV5501" s="15"/>
      <c r="AW5501" s="15"/>
      <c r="AX5501" s="15"/>
      <c r="AY5501" s="10"/>
      <c r="AZ5501" s="10">
        <v>1</v>
      </c>
      <c r="BA5501" t="s">
        <v>31</v>
      </c>
      <c r="BB5501" t="s">
        <v>23</v>
      </c>
      <c r="BD5501" s="39" t="str">
        <f t="shared" si="173"/>
        <v>3260112650_ID-5671600927Oral-B</v>
      </c>
    </row>
    <row r="5502" spans="2:59" ht="13.5" customHeight="1" x14ac:dyDescent="0.35">
      <c r="B5502" s="10" t="s">
        <v>17</v>
      </c>
      <c r="C5502" s="10" t="s">
        <v>2329</v>
      </c>
      <c r="D5502" s="10" t="s">
        <v>405</v>
      </c>
      <c r="E5502" s="10" t="s">
        <v>406</v>
      </c>
      <c r="F5502" s="10" t="s">
        <v>2998</v>
      </c>
      <c r="G5502" s="137" t="s">
        <v>18523</v>
      </c>
      <c r="H5502" s="10">
        <v>0</v>
      </c>
      <c r="I5502" s="149" t="s">
        <v>6393</v>
      </c>
      <c r="J5502" s="83" t="s">
        <v>19914</v>
      </c>
      <c r="K5502" s="10" t="s">
        <v>11084</v>
      </c>
      <c r="L5502" s="98">
        <f>IFERROR(VLOOKUP($F5502&amp;$C5502,Sales!$J:$W,9,0),0)</f>
        <v>5751199.9999999991</v>
      </c>
      <c r="M5502" s="98">
        <f>IFERROR(VLOOKUP($F5502&amp;$C5502,Sales!$J:$W,10,0),0)</f>
        <v>4645200</v>
      </c>
      <c r="N5502" s="98">
        <f>IFERROR(VLOOKUP($F5502&amp;$C5502,Sales!$J:$W,11,0),0)</f>
        <v>22562400</v>
      </c>
      <c r="O5502" s="98">
        <f>IFERROR(VLOOKUP($F5502&amp;$C5502,Sales!$J:$W,12,0),0)</f>
        <v>99.333333333333329</v>
      </c>
      <c r="P5502" s="98">
        <f>IFERROR(VLOOKUP($F5502&amp;$C5502,Sales!$J:$W,13,0),0)</f>
        <v>10986266.666666666</v>
      </c>
      <c r="Q5502" s="98">
        <f>IFERROR(VLOOKUP($F5502&amp;$C5502,Sales!$A:$H,7,0),0)</f>
        <v>0</v>
      </c>
      <c r="R5502" s="41">
        <f t="shared" si="172"/>
        <v>1</v>
      </c>
      <c r="S5502" s="15">
        <v>1</v>
      </c>
      <c r="T5502" s="15"/>
      <c r="U5502" s="15"/>
      <c r="V5502" s="15">
        <v>1</v>
      </c>
      <c r="W5502" s="15">
        <v>1</v>
      </c>
      <c r="X5502" s="15">
        <v>1</v>
      </c>
      <c r="Y5502" s="41">
        <v>1</v>
      </c>
      <c r="Z5502" s="41">
        <v>1</v>
      </c>
      <c r="AA5502" s="15"/>
      <c r="AB5502" s="15"/>
      <c r="AC5502" s="15"/>
      <c r="AD5502" s="15"/>
      <c r="AE5502" s="15"/>
      <c r="AF5502" s="15"/>
      <c r="AG5502" s="15"/>
      <c r="AH5502" s="15"/>
      <c r="AI5502" s="15"/>
      <c r="AJ5502" s="15"/>
      <c r="AK5502" s="15"/>
      <c r="AL5502" s="15"/>
      <c r="AM5502" s="15"/>
      <c r="AN5502" s="15"/>
      <c r="AO5502" s="15"/>
      <c r="AP5502" s="15"/>
      <c r="AQ5502" s="15"/>
      <c r="AR5502" s="15"/>
      <c r="AS5502" s="15"/>
      <c r="AT5502" s="15"/>
      <c r="AU5502" s="15"/>
      <c r="AV5502" s="15"/>
      <c r="AW5502" s="15"/>
      <c r="AX5502" s="15"/>
      <c r="AY5502" s="10"/>
      <c r="AZ5502" s="10">
        <v>1</v>
      </c>
      <c r="BA5502" t="s">
        <v>31</v>
      </c>
      <c r="BB5502" t="s">
        <v>23</v>
      </c>
      <c r="BD5502" s="39" t="str">
        <f t="shared" si="173"/>
        <v>3260162051_ID-5671614911Oral-B</v>
      </c>
    </row>
    <row r="5503" spans="2:59" ht="13.5" customHeight="1" x14ac:dyDescent="0.35">
      <c r="B5503" s="10" t="s">
        <v>17</v>
      </c>
      <c r="C5503" s="10" t="s">
        <v>2329</v>
      </c>
      <c r="D5503" s="10" t="s">
        <v>405</v>
      </c>
      <c r="E5503" s="10" t="s">
        <v>406</v>
      </c>
      <c r="F5503" s="10" t="s">
        <v>3003</v>
      </c>
      <c r="G5503" s="137" t="s">
        <v>18524</v>
      </c>
      <c r="H5503" s="10">
        <v>0</v>
      </c>
      <c r="I5503" s="149" t="s">
        <v>6395</v>
      </c>
      <c r="J5503" s="83" t="s">
        <v>19915</v>
      </c>
      <c r="K5503" s="10" t="s">
        <v>7875</v>
      </c>
      <c r="L5503" s="98">
        <f>IFERROR(VLOOKUP($F5503&amp;$C5503,Sales!$J:$W,9,0),0)</f>
        <v>7988608</v>
      </c>
      <c r="M5503" s="98">
        <f>IFERROR(VLOOKUP($F5503&amp;$C5503,Sales!$J:$W,10,0),0)</f>
        <v>9236828</v>
      </c>
      <c r="N5503" s="98">
        <f>IFERROR(VLOOKUP($F5503&amp;$C5503,Sales!$J:$W,11,0),0)</f>
        <v>11483624</v>
      </c>
      <c r="O5503" s="98">
        <f>IFERROR(VLOOKUP($F5503&amp;$C5503,Sales!$J:$W,12,0),0)</f>
        <v>38.333333333333336</v>
      </c>
      <c r="P5503" s="98">
        <f>IFERROR(VLOOKUP($F5503&amp;$C5503,Sales!$J:$W,13,0),0)</f>
        <v>9569686.666666666</v>
      </c>
      <c r="Q5503" s="98">
        <f>IFERROR(VLOOKUP($F5503&amp;$C5503,Sales!$A:$H,7,0),0)</f>
        <v>0</v>
      </c>
      <c r="R5503" s="41">
        <f t="shared" si="172"/>
        <v>1</v>
      </c>
      <c r="S5503" s="15">
        <v>1</v>
      </c>
      <c r="T5503" s="15"/>
      <c r="U5503" s="15"/>
      <c r="V5503" s="15">
        <v>1</v>
      </c>
      <c r="W5503" s="15">
        <v>1</v>
      </c>
      <c r="X5503" s="15">
        <v>1</v>
      </c>
      <c r="Y5503" s="41">
        <v>1</v>
      </c>
      <c r="Z5503" s="41">
        <v>1</v>
      </c>
      <c r="AA5503" s="15"/>
      <c r="AB5503" s="15"/>
      <c r="AC5503" s="15"/>
      <c r="AD5503" s="15"/>
      <c r="AE5503" s="15"/>
      <c r="AF5503" s="15"/>
      <c r="AG5503" s="15"/>
      <c r="AH5503" s="15"/>
      <c r="AI5503" s="15"/>
      <c r="AJ5503" s="15"/>
      <c r="AK5503" s="15"/>
      <c r="AL5503" s="15"/>
      <c r="AM5503" s="15"/>
      <c r="AN5503" s="15"/>
      <c r="AO5503" s="15"/>
      <c r="AP5503" s="15"/>
      <c r="AQ5503" s="15"/>
      <c r="AR5503" s="15"/>
      <c r="AS5503" s="15"/>
      <c r="AT5503" s="15"/>
      <c r="AU5503" s="15"/>
      <c r="AV5503" s="15"/>
      <c r="AW5503" s="15"/>
      <c r="AX5503" s="82"/>
      <c r="AY5503" s="10"/>
      <c r="AZ5503" s="10">
        <v>1</v>
      </c>
      <c r="BA5503" t="s">
        <v>31</v>
      </c>
      <c r="BB5503" t="s">
        <v>23</v>
      </c>
      <c r="BD5503" s="39" t="str">
        <f t="shared" si="173"/>
        <v>3250326207_ID-5660470263Oral-B</v>
      </c>
    </row>
    <row r="5504" spans="2:59" ht="13.5" customHeight="1" x14ac:dyDescent="0.35">
      <c r="B5504" s="10" t="s">
        <v>17</v>
      </c>
      <c r="C5504" s="10" t="s">
        <v>2329</v>
      </c>
      <c r="D5504" s="10" t="s">
        <v>405</v>
      </c>
      <c r="E5504" s="10" t="s">
        <v>406</v>
      </c>
      <c r="F5504" s="10" t="s">
        <v>3005</v>
      </c>
      <c r="G5504" s="137" t="s">
        <v>18525</v>
      </c>
      <c r="H5504" s="10">
        <v>0</v>
      </c>
      <c r="I5504" s="149" t="s">
        <v>6397</v>
      </c>
      <c r="J5504" s="83" t="s">
        <v>19916</v>
      </c>
      <c r="K5504" s="10" t="s">
        <v>18526</v>
      </c>
      <c r="L5504" s="98">
        <f>IFERROR(VLOOKUP($F5504&amp;$C5504,Sales!$J:$W,9,0),0)</f>
        <v>74641600</v>
      </c>
      <c r="M5504" s="98">
        <f>IFERROR(VLOOKUP($F5504&amp;$C5504,Sales!$J:$W,10,0),0)</f>
        <v>37554055</v>
      </c>
      <c r="N5504" s="98">
        <f>IFERROR(VLOOKUP($F5504&amp;$C5504,Sales!$J:$W,11,0),0)</f>
        <v>54115159.999999993</v>
      </c>
      <c r="O5504" s="98">
        <f>IFERROR(VLOOKUP($F5504&amp;$C5504,Sales!$J:$W,12,0),0)</f>
        <v>237.66666666666666</v>
      </c>
      <c r="P5504" s="98">
        <f>IFERROR(VLOOKUP($F5504&amp;$C5504,Sales!$J:$W,13,0),0)</f>
        <v>55436938.333333336</v>
      </c>
      <c r="Q5504" s="98">
        <f>IFERROR(VLOOKUP($F5504&amp;$C5504,Sales!$A:$H,7,0),0)</f>
        <v>0</v>
      </c>
      <c r="R5504" s="41">
        <f t="shared" si="172"/>
        <v>1</v>
      </c>
      <c r="S5504" s="15">
        <v>1</v>
      </c>
      <c r="T5504" s="15"/>
      <c r="U5504" s="15"/>
      <c r="V5504" s="15">
        <v>1</v>
      </c>
      <c r="W5504" s="15">
        <v>1</v>
      </c>
      <c r="X5504" s="15">
        <v>1</v>
      </c>
      <c r="Y5504" s="41">
        <v>1</v>
      </c>
      <c r="Z5504" s="41">
        <v>1</v>
      </c>
      <c r="AA5504" s="15"/>
      <c r="AB5504" s="15"/>
      <c r="AC5504" s="15"/>
      <c r="AD5504" s="15"/>
      <c r="AE5504" s="15"/>
      <c r="AF5504" s="15"/>
      <c r="AG5504" s="15"/>
      <c r="AH5504" s="15"/>
      <c r="AI5504" s="15"/>
      <c r="AJ5504" s="15"/>
      <c r="AK5504" s="15"/>
      <c r="AL5504" s="15"/>
      <c r="AM5504" s="15"/>
      <c r="AN5504" s="15"/>
      <c r="AO5504" s="15"/>
      <c r="AP5504" s="15"/>
      <c r="AQ5504" s="15"/>
      <c r="AR5504" s="15"/>
      <c r="AS5504" s="15"/>
      <c r="AT5504" s="15"/>
      <c r="AU5504" s="15"/>
      <c r="AV5504" s="15"/>
      <c r="AW5504" s="15"/>
      <c r="AX5504" s="82"/>
      <c r="AY5504" s="10"/>
      <c r="AZ5504" s="10">
        <v>1</v>
      </c>
      <c r="BA5504" t="s">
        <v>31</v>
      </c>
      <c r="BB5504" t="s">
        <v>23</v>
      </c>
      <c r="BD5504" s="39" t="str">
        <f t="shared" si="173"/>
        <v>3250288558_ID-5660482135Oral-B</v>
      </c>
    </row>
    <row r="5505" spans="2:61" ht="13.5" customHeight="1" x14ac:dyDescent="0.35">
      <c r="B5505" s="10" t="s">
        <v>17</v>
      </c>
      <c r="C5505" s="10" t="s">
        <v>2329</v>
      </c>
      <c r="D5505" s="10" t="s">
        <v>405</v>
      </c>
      <c r="E5505" s="10" t="s">
        <v>406</v>
      </c>
      <c r="F5505" s="10" t="s">
        <v>2338</v>
      </c>
      <c r="G5505" s="137" t="s">
        <v>2339</v>
      </c>
      <c r="H5505" s="10">
        <v>0</v>
      </c>
      <c r="I5505" s="149" t="s">
        <v>2340</v>
      </c>
      <c r="J5505" s="83" t="s">
        <v>19917</v>
      </c>
      <c r="K5505" s="10" t="s">
        <v>10042</v>
      </c>
      <c r="L5505" s="98">
        <f>IFERROR(VLOOKUP($F5505&amp;$C5505,Sales!$J:$W,9,0),0)</f>
        <v>0</v>
      </c>
      <c r="M5505" s="98">
        <f>IFERROR(VLOOKUP($F5505&amp;$C5505,Sales!$J:$W,10,0),0)</f>
        <v>771615.99999999988</v>
      </c>
      <c r="N5505" s="98">
        <f>IFERROR(VLOOKUP($F5505&amp;$C5505,Sales!$J:$W,11,0),0)</f>
        <v>1470893</v>
      </c>
      <c r="O5505" s="98">
        <f>IFERROR(VLOOKUP($F5505&amp;$C5505,Sales!$J:$W,12,0),0)</f>
        <v>31</v>
      </c>
      <c r="P5505" s="98">
        <f>IFERROR(VLOOKUP($F5505&amp;$C5505,Sales!$J:$W,13,0),0)</f>
        <v>747503</v>
      </c>
      <c r="Q5505" s="98">
        <f>IFERROR(VLOOKUP($F5505&amp;$C5505,Sales!$A:$H,7,0),0)</f>
        <v>0</v>
      </c>
      <c r="R5505" s="41">
        <f t="shared" si="172"/>
        <v>1</v>
      </c>
      <c r="S5505" s="15">
        <v>1</v>
      </c>
      <c r="T5505" s="15"/>
      <c r="U5505" s="15"/>
      <c r="V5505" s="15">
        <v>1</v>
      </c>
      <c r="W5505" s="15">
        <v>1</v>
      </c>
      <c r="X5505" s="15">
        <v>1</v>
      </c>
      <c r="Y5505" s="41">
        <v>1</v>
      </c>
      <c r="Z5505" s="41">
        <v>1</v>
      </c>
      <c r="AA5505" s="15"/>
      <c r="AB5505" s="15"/>
      <c r="AC5505" s="15"/>
      <c r="AD5505" s="15"/>
      <c r="AE5505" s="15"/>
      <c r="AF5505" s="15"/>
      <c r="AG5505" s="15"/>
      <c r="AH5505" s="15"/>
      <c r="AI5505" s="15"/>
      <c r="AJ5505" s="15"/>
      <c r="AK5505" s="15"/>
      <c r="AL5505" s="15"/>
      <c r="AM5505" s="15"/>
      <c r="AN5505" s="15"/>
      <c r="AO5505" s="15"/>
      <c r="AP5505" s="15"/>
      <c r="AQ5505" s="15"/>
      <c r="AR5505" s="15"/>
      <c r="AS5505" s="15"/>
      <c r="AT5505" s="15"/>
      <c r="AU5505" s="15"/>
      <c r="AV5505" s="15"/>
      <c r="AW5505" s="15"/>
      <c r="AX5505" s="15"/>
      <c r="AY5505" s="10"/>
      <c r="AZ5505" s="10">
        <v>1</v>
      </c>
      <c r="BA5505" t="s">
        <v>22</v>
      </c>
      <c r="BB5505" t="s">
        <v>23</v>
      </c>
      <c r="BD5505" s="39" t="str">
        <f t="shared" si="173"/>
        <v>407130960_ID-449942957Oral-B</v>
      </c>
      <c r="BE5505" s="101"/>
      <c r="BG5505" t="s">
        <v>17336</v>
      </c>
    </row>
    <row r="5506" spans="2:61" ht="13.5" customHeight="1" x14ac:dyDescent="0.35">
      <c r="B5506" s="10" t="s">
        <v>17</v>
      </c>
      <c r="C5506" s="10" t="s">
        <v>2329</v>
      </c>
      <c r="D5506" s="10" t="s">
        <v>405</v>
      </c>
      <c r="E5506" s="10" t="s">
        <v>406</v>
      </c>
      <c r="F5506" s="10" t="s">
        <v>429</v>
      </c>
      <c r="G5506" s="137" t="s">
        <v>2335</v>
      </c>
      <c r="H5506" s="10">
        <v>0</v>
      </c>
      <c r="I5506" s="149" t="s">
        <v>430</v>
      </c>
      <c r="J5506" s="83" t="s">
        <v>19918</v>
      </c>
      <c r="K5506" s="10" t="s">
        <v>10052</v>
      </c>
      <c r="L5506" s="98">
        <f>IFERROR(VLOOKUP($F5506&amp;$C5506,Sales!$J:$W,9,0),0)</f>
        <v>0</v>
      </c>
      <c r="M5506" s="98">
        <f>IFERROR(VLOOKUP($F5506&amp;$C5506,Sales!$J:$W,10,0),0)</f>
        <v>3584136</v>
      </c>
      <c r="N5506" s="98">
        <f>IFERROR(VLOOKUP($F5506&amp;$C5506,Sales!$J:$W,11,0),0)</f>
        <v>2278656</v>
      </c>
      <c r="O5506" s="98">
        <f>IFERROR(VLOOKUP($F5506&amp;$C5506,Sales!$J:$W,12,0),0)</f>
        <v>82.333333333333329</v>
      </c>
      <c r="P5506" s="98">
        <f>IFERROR(VLOOKUP($F5506&amp;$C5506,Sales!$J:$W,13,0),0)</f>
        <v>1954264</v>
      </c>
      <c r="Q5506" s="98">
        <f>IFERROR(VLOOKUP($F5506&amp;$C5506,Sales!$A:$H,7,0),0)</f>
        <v>0</v>
      </c>
      <c r="R5506" s="41">
        <f t="shared" si="172"/>
        <v>1</v>
      </c>
      <c r="S5506" s="15">
        <v>1</v>
      </c>
      <c r="T5506" s="15"/>
      <c r="U5506" s="15"/>
      <c r="V5506" s="15">
        <v>1</v>
      </c>
      <c r="W5506" s="15">
        <v>1</v>
      </c>
      <c r="X5506" s="15">
        <v>1</v>
      </c>
      <c r="Y5506" s="41">
        <v>1</v>
      </c>
      <c r="Z5506" s="41">
        <v>1</v>
      </c>
      <c r="AA5506" s="15"/>
      <c r="AB5506" s="15"/>
      <c r="AC5506" s="15"/>
      <c r="AD5506" s="15"/>
      <c r="AE5506" s="15"/>
      <c r="AF5506" s="15"/>
      <c r="AG5506" s="15"/>
      <c r="AH5506" s="15"/>
      <c r="AI5506" s="15"/>
      <c r="AJ5506" s="15"/>
      <c r="AK5506" s="15"/>
      <c r="AL5506" s="15"/>
      <c r="AM5506" s="15"/>
      <c r="AN5506" s="15"/>
      <c r="AO5506" s="15"/>
      <c r="AP5506" s="15"/>
      <c r="AQ5506" s="15"/>
      <c r="AR5506" s="15"/>
      <c r="AS5506" s="15"/>
      <c r="AT5506" s="15"/>
      <c r="AU5506" s="15"/>
      <c r="AV5506" s="15"/>
      <c r="AW5506" s="15"/>
      <c r="AX5506" s="15"/>
      <c r="AY5506" s="10"/>
      <c r="AZ5506" s="10">
        <v>1</v>
      </c>
      <c r="BA5506" t="s">
        <v>22</v>
      </c>
      <c r="BB5506" t="s">
        <v>23</v>
      </c>
      <c r="BD5506" s="39" t="str">
        <f t="shared" si="173"/>
        <v>407092584_ID-449893633Oral-B</v>
      </c>
      <c r="BE5506" s="101"/>
      <c r="BG5506" t="s">
        <v>17336</v>
      </c>
    </row>
    <row r="5507" spans="2:61" ht="13.5" customHeight="1" x14ac:dyDescent="0.35">
      <c r="B5507" s="10" t="s">
        <v>17</v>
      </c>
      <c r="C5507" s="10" t="s">
        <v>2329</v>
      </c>
      <c r="D5507" s="10" t="s">
        <v>405</v>
      </c>
      <c r="E5507" s="10" t="s">
        <v>406</v>
      </c>
      <c r="F5507" s="10" t="s">
        <v>2545</v>
      </c>
      <c r="G5507" s="137" t="s">
        <v>18527</v>
      </c>
      <c r="H5507" s="10">
        <v>0</v>
      </c>
      <c r="I5507" s="149" t="s">
        <v>3611</v>
      </c>
      <c r="J5507" s="83" t="s">
        <v>19919</v>
      </c>
      <c r="K5507" s="10" t="s">
        <v>18528</v>
      </c>
      <c r="L5507" s="98">
        <f>IFERROR(VLOOKUP($F5507&amp;$C5507,Sales!$J:$W,9,0),0)</f>
        <v>3750209</v>
      </c>
      <c r="M5507" s="98">
        <f>IFERROR(VLOOKUP($F5507&amp;$C5507,Sales!$J:$W,10,0),0)</f>
        <v>949419.99999999977</v>
      </c>
      <c r="N5507" s="98">
        <f>IFERROR(VLOOKUP($F5507&amp;$C5507,Sales!$J:$W,11,0),0)</f>
        <v>6645940</v>
      </c>
      <c r="O5507" s="98">
        <f>IFERROR(VLOOKUP($F5507&amp;$C5507,Sales!$J:$W,12,0),0)</f>
        <v>79.666666666666671</v>
      </c>
      <c r="P5507" s="98">
        <f>IFERROR(VLOOKUP($F5507&amp;$C5507,Sales!$J:$W,13,0),0)</f>
        <v>3781856.3333333335</v>
      </c>
      <c r="Q5507" s="98">
        <f>IFERROR(VLOOKUP($F5507&amp;$C5507,Sales!$A:$H,7,0),0)</f>
        <v>0</v>
      </c>
      <c r="R5507" s="41">
        <f t="shared" si="172"/>
        <v>1</v>
      </c>
      <c r="S5507" s="15">
        <v>1</v>
      </c>
      <c r="T5507" s="15"/>
      <c r="U5507" s="15"/>
      <c r="V5507" s="15">
        <v>1</v>
      </c>
      <c r="W5507" s="15">
        <v>1</v>
      </c>
      <c r="X5507" s="15">
        <v>1</v>
      </c>
      <c r="Y5507" s="41">
        <v>1</v>
      </c>
      <c r="Z5507" s="41">
        <v>1</v>
      </c>
      <c r="AA5507" s="15"/>
      <c r="AB5507" s="15"/>
      <c r="AC5507" s="15"/>
      <c r="AD5507" s="15"/>
      <c r="AE5507" s="15"/>
      <c r="AF5507" s="15"/>
      <c r="AG5507" s="15"/>
      <c r="AH5507" s="15"/>
      <c r="AI5507" s="15"/>
      <c r="AJ5507" s="15"/>
      <c r="AK5507" s="15"/>
      <c r="AL5507" s="15"/>
      <c r="AM5507" s="15"/>
      <c r="AN5507" s="15"/>
      <c r="AO5507" s="15"/>
      <c r="AP5507" s="15"/>
      <c r="AQ5507" s="15"/>
      <c r="AR5507" s="15"/>
      <c r="AS5507" s="15"/>
      <c r="AT5507" s="15"/>
      <c r="AU5507" s="15"/>
      <c r="AV5507" s="15"/>
      <c r="AW5507" s="15"/>
      <c r="AX5507" s="82"/>
      <c r="AY5507" s="10"/>
      <c r="AZ5507" s="10">
        <v>1</v>
      </c>
      <c r="BA5507" t="s">
        <v>22</v>
      </c>
      <c r="BB5507" t="s">
        <v>23</v>
      </c>
      <c r="BD5507" s="39" t="str">
        <f t="shared" si="173"/>
        <v>407134523_ID-449950078Oral-B</v>
      </c>
      <c r="BE5507" s="101"/>
      <c r="BG5507" t="s">
        <v>17336</v>
      </c>
    </row>
    <row r="5508" spans="2:61" ht="13.5" customHeight="1" x14ac:dyDescent="0.35">
      <c r="B5508" s="10" t="s">
        <v>17</v>
      </c>
      <c r="C5508" s="10" t="s">
        <v>2329</v>
      </c>
      <c r="D5508" s="10" t="s">
        <v>405</v>
      </c>
      <c r="E5508" s="10" t="s">
        <v>406</v>
      </c>
      <c r="F5508" s="10" t="s">
        <v>417</v>
      </c>
      <c r="G5508" s="137" t="s">
        <v>18529</v>
      </c>
      <c r="H5508" s="10">
        <v>0</v>
      </c>
      <c r="I5508" s="10" t="s">
        <v>418</v>
      </c>
      <c r="J5508" s="83" t="s">
        <v>19920</v>
      </c>
      <c r="K5508" s="10" t="s">
        <v>10038</v>
      </c>
      <c r="L5508" s="98">
        <f>IFERROR(VLOOKUP($F5508&amp;$C5508,Sales!$J:$W,9,0),0)</f>
        <v>0</v>
      </c>
      <c r="M5508" s="98">
        <f>IFERROR(VLOOKUP($F5508&amp;$C5508,Sales!$J:$W,10,0),0)</f>
        <v>0</v>
      </c>
      <c r="N5508" s="98">
        <f>IFERROR(VLOOKUP($F5508&amp;$C5508,Sales!$J:$W,11,0),0)</f>
        <v>0</v>
      </c>
      <c r="O5508" s="98">
        <f>IFERROR(VLOOKUP($F5508&amp;$C5508,Sales!$J:$W,12,0),0)</f>
        <v>0</v>
      </c>
      <c r="P5508" s="98">
        <f>IFERROR(VLOOKUP($F5508&amp;$C5508,Sales!$J:$W,13,0),0)</f>
        <v>0</v>
      </c>
      <c r="Q5508" s="98">
        <f>IFERROR(VLOOKUP($F5508&amp;$C5508,Sales!$A:$H,7,0),0)</f>
        <v>0</v>
      </c>
      <c r="R5508" s="41" t="str">
        <f t="shared" si="172"/>
        <v>ERROR</v>
      </c>
      <c r="S5508" s="15"/>
      <c r="T5508" s="15"/>
      <c r="U5508" s="15"/>
      <c r="V5508" s="15"/>
      <c r="W5508" s="15"/>
      <c r="X5508" s="15"/>
      <c r="Y5508" s="41"/>
      <c r="Z5508" s="41"/>
      <c r="AA5508" s="41"/>
      <c r="AB5508" s="15"/>
      <c r="AC5508" s="15"/>
      <c r="AD5508" s="15"/>
      <c r="AE5508" s="15"/>
      <c r="AF5508" s="15"/>
      <c r="AG5508" s="15"/>
      <c r="AH5508" s="15"/>
      <c r="AI5508" s="15"/>
      <c r="AJ5508" s="41"/>
      <c r="AK5508" s="15"/>
      <c r="AL5508" s="15"/>
      <c r="AM5508" s="15"/>
      <c r="AN5508" s="15"/>
      <c r="AO5508" s="15"/>
      <c r="AP5508" s="15"/>
      <c r="AQ5508" s="15"/>
      <c r="AR5508" s="15"/>
      <c r="AS5508" s="15"/>
      <c r="AT5508" s="15"/>
      <c r="AU5508" s="15"/>
      <c r="AV5508" s="15"/>
      <c r="AW5508" s="15"/>
      <c r="AX5508" s="15"/>
      <c r="AY5508" s="10"/>
      <c r="AZ5508" s="10">
        <v>1</v>
      </c>
      <c r="BA5508" t="s">
        <v>22</v>
      </c>
      <c r="BB5508" t="s">
        <v>88</v>
      </c>
      <c r="BD5508" s="39" t="str">
        <f t="shared" si="173"/>
        <v>407096293_ID-449889878Oral-B</v>
      </c>
      <c r="BE5508" s="101">
        <v>44904</v>
      </c>
      <c r="BF5508" t="s">
        <v>14057</v>
      </c>
      <c r="BG5508" t="s">
        <v>17364</v>
      </c>
    </row>
    <row r="5509" spans="2:61" ht="13.5" customHeight="1" x14ac:dyDescent="0.35">
      <c r="B5509" s="10" t="s">
        <v>17</v>
      </c>
      <c r="C5509" s="10" t="s">
        <v>2329</v>
      </c>
      <c r="D5509" s="10" t="s">
        <v>549</v>
      </c>
      <c r="E5509" s="10" t="s">
        <v>194</v>
      </c>
      <c r="F5509" s="10" t="s">
        <v>2491</v>
      </c>
      <c r="G5509" s="137" t="s">
        <v>2492</v>
      </c>
      <c r="H5509" s="10">
        <v>0</v>
      </c>
      <c r="I5509" s="149" t="s">
        <v>2493</v>
      </c>
      <c r="J5509" s="83" t="s">
        <v>19921</v>
      </c>
      <c r="K5509" s="124" t="s">
        <v>8052</v>
      </c>
      <c r="L5509" s="98">
        <f>IFERROR(VLOOKUP($F5509&amp;$C5509,Sales!$J:$W,9,0),0)</f>
        <v>0</v>
      </c>
      <c r="M5509" s="98">
        <f>IFERROR(VLOOKUP($F5509&amp;$C5509,Sales!$J:$W,10,0),0)</f>
        <v>0</v>
      </c>
      <c r="N5509" s="98">
        <f>IFERROR(VLOOKUP($F5509&amp;$C5509,Sales!$J:$W,11,0),0)</f>
        <v>270147343.99999994</v>
      </c>
      <c r="O5509" s="98">
        <f>IFERROR(VLOOKUP($F5509&amp;$C5509,Sales!$J:$W,12,0),0)</f>
        <v>540.66666666666663</v>
      </c>
      <c r="P5509" s="98">
        <f>IFERROR(VLOOKUP($F5509&amp;$C5509,Sales!$J:$W,13,0),0)</f>
        <v>90049114.666666642</v>
      </c>
      <c r="Q5509" s="98">
        <f>IFERROR(VLOOKUP($F5509&amp;$C5509,Sales!$A:$H,7,0),0)</f>
        <v>104594655.99999999</v>
      </c>
      <c r="R5509" s="41">
        <f t="shared" si="172"/>
        <v>1</v>
      </c>
      <c r="S5509" s="15">
        <v>1</v>
      </c>
      <c r="T5509" s="15"/>
      <c r="U5509" s="15"/>
      <c r="V5509" s="15">
        <v>1</v>
      </c>
      <c r="W5509" s="15">
        <v>1</v>
      </c>
      <c r="X5509" s="15">
        <v>1</v>
      </c>
      <c r="Y5509" s="41">
        <v>1</v>
      </c>
      <c r="Z5509" s="41">
        <v>1</v>
      </c>
      <c r="AA5509" s="15"/>
      <c r="AB5509" s="15"/>
      <c r="AC5509" s="15"/>
      <c r="AD5509" s="15"/>
      <c r="AE5509" s="15"/>
      <c r="AF5509" s="15"/>
      <c r="AG5509" s="15"/>
      <c r="AH5509" s="15"/>
      <c r="AI5509" s="15"/>
      <c r="AJ5509" s="15"/>
      <c r="AK5509" s="15"/>
      <c r="AL5509" s="15"/>
      <c r="AM5509" s="15"/>
      <c r="AN5509" s="15"/>
      <c r="AO5509" s="15"/>
      <c r="AP5509" s="15"/>
      <c r="AQ5509" s="15"/>
      <c r="AR5509" s="15"/>
      <c r="AS5509" s="15"/>
      <c r="AT5509" s="15"/>
      <c r="AU5509" s="15"/>
      <c r="AV5509" s="15"/>
      <c r="AW5509" s="15"/>
      <c r="AX5509" s="15"/>
      <c r="AY5509" s="10"/>
      <c r="AZ5509" s="10">
        <v>1</v>
      </c>
      <c r="BA5509" t="s">
        <v>31</v>
      </c>
      <c r="BB5509" t="s">
        <v>23</v>
      </c>
      <c r="BD5509" s="39" t="str">
        <f t="shared" si="173"/>
        <v>PA780HBAAKSJ01ANID-45109232Pantene</v>
      </c>
    </row>
    <row r="5510" spans="2:61" ht="13.5" customHeight="1" x14ac:dyDescent="0.35">
      <c r="B5510" s="10" t="s">
        <v>17</v>
      </c>
      <c r="C5510" s="10" t="s">
        <v>2329</v>
      </c>
      <c r="D5510" s="10" t="s">
        <v>549</v>
      </c>
      <c r="E5510" s="10" t="s">
        <v>194</v>
      </c>
      <c r="F5510" s="10" t="s">
        <v>5765</v>
      </c>
      <c r="G5510" s="137" t="s">
        <v>18530</v>
      </c>
      <c r="H5510" s="10">
        <v>0</v>
      </c>
      <c r="I5510" s="149" t="s">
        <v>5818</v>
      </c>
      <c r="J5510" s="83" t="s">
        <v>19922</v>
      </c>
      <c r="K5510" s="10" t="s">
        <v>5792</v>
      </c>
      <c r="L5510" s="98">
        <f>IFERROR(VLOOKUP($F5510&amp;$C5510,Sales!$J:$W,9,0),0)</f>
        <v>11107123.999999998</v>
      </c>
      <c r="M5510" s="98">
        <f>IFERROR(VLOOKUP($F5510&amp;$C5510,Sales!$J:$W,10,0),0)</f>
        <v>10427096</v>
      </c>
      <c r="N5510" s="98">
        <f>IFERROR(VLOOKUP($F5510&amp;$C5510,Sales!$J:$W,11,0),0)</f>
        <v>10427095.999999998</v>
      </c>
      <c r="O5510" s="98">
        <f>IFERROR(VLOOKUP($F5510&amp;$C5510,Sales!$J:$W,12,0),0)</f>
        <v>47</v>
      </c>
      <c r="P5510" s="98">
        <f>IFERROR(VLOOKUP($F5510&amp;$C5510,Sales!$J:$W,13,0),0)</f>
        <v>10653772</v>
      </c>
      <c r="Q5510" s="98">
        <f>IFERROR(VLOOKUP($F5510&amp;$C5510,Sales!$A:$H,7,0),0)</f>
        <v>0</v>
      </c>
      <c r="R5510" s="41">
        <f t="shared" si="172"/>
        <v>1</v>
      </c>
      <c r="S5510" s="15">
        <v>1</v>
      </c>
      <c r="T5510" s="15"/>
      <c r="U5510" s="15"/>
      <c r="V5510" s="15">
        <v>1</v>
      </c>
      <c r="W5510" s="15">
        <v>1</v>
      </c>
      <c r="X5510" s="15">
        <v>1</v>
      </c>
      <c r="Y5510" s="41">
        <v>1</v>
      </c>
      <c r="Z5510" s="41">
        <v>1</v>
      </c>
      <c r="AA5510" s="15"/>
      <c r="AB5510" s="15"/>
      <c r="AC5510" s="15"/>
      <c r="AD5510" s="15"/>
      <c r="AE5510" s="15"/>
      <c r="AF5510" s="15"/>
      <c r="AG5510" s="15"/>
      <c r="AH5510" s="15"/>
      <c r="AI5510" s="15"/>
      <c r="AJ5510" s="15"/>
      <c r="AK5510" s="15"/>
      <c r="AL5510" s="15"/>
      <c r="AM5510" s="15"/>
      <c r="AN5510" s="15"/>
      <c r="AO5510" s="15"/>
      <c r="AP5510" s="15"/>
      <c r="AQ5510" s="15"/>
      <c r="AR5510" s="15"/>
      <c r="AS5510" s="15"/>
      <c r="AT5510" s="15"/>
      <c r="AU5510" s="15"/>
      <c r="AV5510" s="15"/>
      <c r="AW5510" s="15"/>
      <c r="AX5510" s="15"/>
      <c r="AY5510" s="10"/>
      <c r="AZ5510" s="10">
        <v>1</v>
      </c>
      <c r="BA5510" t="s">
        <v>22</v>
      </c>
      <c r="BB5510" t="s">
        <v>23</v>
      </c>
      <c r="BD5510" s="39" t="str">
        <f t="shared" si="173"/>
        <v>4916566599_ID-9061734371Pantene</v>
      </c>
      <c r="BE5510" s="101"/>
      <c r="BG5510" t="s">
        <v>17336</v>
      </c>
    </row>
    <row r="5511" spans="2:61" ht="13.5" customHeight="1" x14ac:dyDescent="0.35">
      <c r="B5511" s="10" t="s">
        <v>17</v>
      </c>
      <c r="C5511" s="10" t="s">
        <v>2329</v>
      </c>
      <c r="D5511" s="10" t="s">
        <v>549</v>
      </c>
      <c r="E5511" s="10" t="s">
        <v>194</v>
      </c>
      <c r="F5511" s="10" t="s">
        <v>2410</v>
      </c>
      <c r="G5511" s="137" t="s">
        <v>18531</v>
      </c>
      <c r="H5511" s="10">
        <v>0</v>
      </c>
      <c r="I5511" s="149" t="s">
        <v>4629</v>
      </c>
      <c r="J5511" s="83" t="s">
        <v>19923</v>
      </c>
      <c r="K5511" s="10" t="s">
        <v>8096</v>
      </c>
      <c r="L5511" s="98">
        <f>IFERROR(VLOOKUP($F5511&amp;$C5511,Sales!$J:$W,9,0),0)</f>
        <v>0</v>
      </c>
      <c r="M5511" s="98">
        <f>IFERROR(VLOOKUP($F5511&amp;$C5511,Sales!$J:$W,10,0),0)</f>
        <v>0</v>
      </c>
      <c r="N5511" s="98">
        <f>IFERROR(VLOOKUP($F5511&amp;$C5511,Sales!$J:$W,11,0),0)</f>
        <v>0</v>
      </c>
      <c r="O5511" s="98">
        <f>IFERROR(VLOOKUP($F5511&amp;$C5511,Sales!$J:$W,12,0),0)</f>
        <v>0</v>
      </c>
      <c r="P5511" s="98">
        <f>IFERROR(VLOOKUP($F5511&amp;$C5511,Sales!$J:$W,13,0),0)</f>
        <v>0</v>
      </c>
      <c r="Q5511" s="98">
        <f>IFERROR(VLOOKUP($F5511&amp;$C5511,Sales!$A:$H,7,0),0)</f>
        <v>0</v>
      </c>
      <c r="R5511" s="41">
        <f t="shared" si="172"/>
        <v>1</v>
      </c>
      <c r="S5511" s="15">
        <v>1</v>
      </c>
      <c r="T5511" s="15"/>
      <c r="U5511" s="15"/>
      <c r="V5511" s="15">
        <v>1</v>
      </c>
      <c r="W5511" s="15">
        <v>1</v>
      </c>
      <c r="X5511" s="15">
        <v>1</v>
      </c>
      <c r="Y5511" s="41">
        <v>1</v>
      </c>
      <c r="Z5511" s="41">
        <v>1</v>
      </c>
      <c r="AA5511" s="15"/>
      <c r="AB5511" s="15"/>
      <c r="AC5511" s="15"/>
      <c r="AD5511" s="15"/>
      <c r="AE5511" s="15"/>
      <c r="AF5511" s="15"/>
      <c r="AG5511" s="15"/>
      <c r="AH5511" s="15"/>
      <c r="AI5511" s="15"/>
      <c r="AJ5511" s="15"/>
      <c r="AK5511" s="15"/>
      <c r="AL5511" s="15"/>
      <c r="AM5511" s="15"/>
      <c r="AN5511" s="15"/>
      <c r="AO5511" s="15"/>
      <c r="AP5511" s="15"/>
      <c r="AQ5511" s="15"/>
      <c r="AR5511" s="15"/>
      <c r="AS5511" s="15"/>
      <c r="AT5511" s="15"/>
      <c r="AU5511" s="15"/>
      <c r="AV5511" s="15"/>
      <c r="AW5511" s="15"/>
      <c r="AX5511" s="15"/>
      <c r="AY5511" s="10"/>
      <c r="AZ5511" s="10">
        <v>1</v>
      </c>
      <c r="BA5511" t="s">
        <v>22</v>
      </c>
      <c r="BB5511" t="s">
        <v>23</v>
      </c>
      <c r="BD5511" s="39" t="str">
        <f t="shared" si="173"/>
        <v>985360029_ID-1479710133Pantene</v>
      </c>
      <c r="BE5511" s="101"/>
      <c r="BG5511" t="s">
        <v>17336</v>
      </c>
    </row>
    <row r="5512" spans="2:61" ht="13.5" customHeight="1" x14ac:dyDescent="0.35">
      <c r="B5512" s="10" t="s">
        <v>17</v>
      </c>
      <c r="C5512" s="10" t="s">
        <v>2329</v>
      </c>
      <c r="D5512" s="10" t="s">
        <v>549</v>
      </c>
      <c r="E5512" s="10" t="s">
        <v>194</v>
      </c>
      <c r="F5512" s="10" t="s">
        <v>1930</v>
      </c>
      <c r="G5512" s="137" t="s">
        <v>4630</v>
      </c>
      <c r="H5512" s="10">
        <v>0</v>
      </c>
      <c r="I5512" s="149" t="s">
        <v>1932</v>
      </c>
      <c r="J5512" s="83" t="s">
        <v>19924</v>
      </c>
      <c r="K5512" s="10" t="s">
        <v>8102</v>
      </c>
      <c r="L5512" s="98">
        <f>IFERROR(VLOOKUP($F5512&amp;$C5512,Sales!$J:$W,9,0),0)</f>
        <v>135410304</v>
      </c>
      <c r="M5512" s="98">
        <f>IFERROR(VLOOKUP($F5512&amp;$C5512,Sales!$J:$W,10,0),0)</f>
        <v>0</v>
      </c>
      <c r="N5512" s="98">
        <f>IFERROR(VLOOKUP($F5512&amp;$C5512,Sales!$J:$W,11,0),0)</f>
        <v>131759536</v>
      </c>
      <c r="O5512" s="98">
        <f>IFERROR(VLOOKUP($F5512&amp;$C5512,Sales!$J:$W,12,0),0)</f>
        <v>268.33333333333331</v>
      </c>
      <c r="P5512" s="98">
        <f>IFERROR(VLOOKUP($F5512&amp;$C5512,Sales!$J:$W,13,0),0)</f>
        <v>89056613.333333328</v>
      </c>
      <c r="Q5512" s="98">
        <f>IFERROR(VLOOKUP($F5512&amp;$C5512,Sales!$A:$H,7,0),0)</f>
        <v>46796208</v>
      </c>
      <c r="R5512" s="41" t="str">
        <f t="shared" si="172"/>
        <v>ERROR</v>
      </c>
      <c r="S5512" s="15"/>
      <c r="T5512" s="15"/>
      <c r="U5512" s="15"/>
      <c r="V5512" s="15"/>
      <c r="W5512" s="15"/>
      <c r="X5512" s="15"/>
      <c r="Y5512" s="41"/>
      <c r="Z5512" s="41"/>
      <c r="AA5512" s="41"/>
      <c r="AB5512" s="15"/>
      <c r="AC5512" s="15"/>
      <c r="AD5512" s="15"/>
      <c r="AE5512" s="15"/>
      <c r="AF5512" s="15"/>
      <c r="AG5512" s="15"/>
      <c r="AH5512" s="15"/>
      <c r="AI5512" s="15"/>
      <c r="AJ5512" s="41"/>
      <c r="AK5512" s="15"/>
      <c r="AL5512" s="15"/>
      <c r="AM5512" s="15"/>
      <c r="AN5512" s="15"/>
      <c r="AO5512" s="15"/>
      <c r="AP5512" s="15"/>
      <c r="AQ5512" s="15"/>
      <c r="AR5512" s="15"/>
      <c r="AS5512" s="15"/>
      <c r="AT5512" s="15"/>
      <c r="AU5512" s="15"/>
      <c r="AV5512" s="15"/>
      <c r="AW5512" s="15"/>
      <c r="AX5512" s="15"/>
      <c r="AY5512" s="10"/>
      <c r="AZ5512" s="10">
        <v>1</v>
      </c>
      <c r="BA5512" t="s">
        <v>22</v>
      </c>
      <c r="BB5512" t="s">
        <v>13210</v>
      </c>
      <c r="BD5512" s="39" t="str">
        <f t="shared" si="173"/>
        <v>985492008_ID-1479728118Pantene</v>
      </c>
      <c r="BE5512" s="88">
        <v>45092</v>
      </c>
      <c r="BF5512" t="s">
        <v>14057</v>
      </c>
      <c r="BI5512" t="s">
        <v>17336</v>
      </c>
    </row>
    <row r="5513" spans="2:61" ht="13.5" customHeight="1" x14ac:dyDescent="0.35">
      <c r="B5513" s="10" t="s">
        <v>17</v>
      </c>
      <c r="C5513" s="10" t="s">
        <v>2329</v>
      </c>
      <c r="D5513" s="10" t="s">
        <v>549</v>
      </c>
      <c r="E5513" s="10" t="s">
        <v>194</v>
      </c>
      <c r="F5513" s="10" t="s">
        <v>2496</v>
      </c>
      <c r="G5513" s="137" t="s">
        <v>2497</v>
      </c>
      <c r="H5513" s="10">
        <v>0</v>
      </c>
      <c r="I5513" s="149" t="s">
        <v>3609</v>
      </c>
      <c r="J5513" s="83" t="s">
        <v>19925</v>
      </c>
      <c r="K5513" s="10" t="s">
        <v>18532</v>
      </c>
      <c r="L5513" s="98">
        <f>IFERROR(VLOOKUP($F5513&amp;$C5513,Sales!$J:$W,9,0),0)</f>
        <v>959569380</v>
      </c>
      <c r="M5513" s="98">
        <f>IFERROR(VLOOKUP($F5513&amp;$C5513,Sales!$J:$W,10,0),0)</f>
        <v>2215456</v>
      </c>
      <c r="N5513" s="98">
        <f>IFERROR(VLOOKUP($F5513&amp;$C5513,Sales!$J:$W,11,0),0)</f>
        <v>1890060900</v>
      </c>
      <c r="O5513" s="98">
        <f>IFERROR(VLOOKUP($F5513&amp;$C5513,Sales!$J:$W,12,0),0)</f>
        <v>3432.6666666666665</v>
      </c>
      <c r="P5513" s="98">
        <f>IFERROR(VLOOKUP($F5513&amp;$C5513,Sales!$J:$W,13,0),0)</f>
        <v>950615245.33333337</v>
      </c>
      <c r="Q5513" s="98">
        <f>IFERROR(VLOOKUP($F5513&amp;$C5513,Sales!$A:$H,7,0),0)</f>
        <v>0</v>
      </c>
      <c r="R5513" s="41">
        <f t="shared" si="172"/>
        <v>1</v>
      </c>
      <c r="S5513" s="15">
        <v>1</v>
      </c>
      <c r="T5513" s="15"/>
      <c r="U5513" s="15"/>
      <c r="V5513" s="15">
        <v>1</v>
      </c>
      <c r="W5513" s="15">
        <v>1</v>
      </c>
      <c r="X5513" s="15">
        <v>1</v>
      </c>
      <c r="Y5513" s="41">
        <v>1</v>
      </c>
      <c r="Z5513" s="41">
        <v>1</v>
      </c>
      <c r="AA5513" s="15"/>
      <c r="AB5513" s="15"/>
      <c r="AC5513" s="15"/>
      <c r="AD5513" s="15"/>
      <c r="AE5513" s="15"/>
      <c r="AF5513" s="15"/>
      <c r="AG5513" s="15"/>
      <c r="AH5513" s="15"/>
      <c r="AI5513" s="15"/>
      <c r="AJ5513" s="15"/>
      <c r="AK5513" s="15"/>
      <c r="AL5513" s="15"/>
      <c r="AM5513" s="15"/>
      <c r="AN5513" s="15"/>
      <c r="AO5513" s="15"/>
      <c r="AP5513" s="15"/>
      <c r="AQ5513" s="15"/>
      <c r="AR5513" s="15"/>
      <c r="AS5513" s="15"/>
      <c r="AT5513" s="15"/>
      <c r="AU5513" s="15"/>
      <c r="AV5513" s="15"/>
      <c r="AW5513" s="15"/>
      <c r="AX5513" s="15"/>
      <c r="AY5513" s="10"/>
      <c r="AZ5513" s="10">
        <v>1</v>
      </c>
      <c r="BA5513" t="s">
        <v>31</v>
      </c>
      <c r="BB5513" t="s">
        <v>23</v>
      </c>
      <c r="BD5513" s="39" t="str">
        <f t="shared" si="173"/>
        <v>805076382_ID-1137776456Pantene</v>
      </c>
    </row>
    <row r="5514" spans="2:61" ht="13.5" customHeight="1" x14ac:dyDescent="0.35">
      <c r="B5514" s="10" t="s">
        <v>17</v>
      </c>
      <c r="C5514" s="10" t="s">
        <v>2329</v>
      </c>
      <c r="D5514" s="10" t="s">
        <v>549</v>
      </c>
      <c r="E5514" s="10" t="s">
        <v>194</v>
      </c>
      <c r="F5514" s="10" t="s">
        <v>4083</v>
      </c>
      <c r="G5514" s="137" t="s">
        <v>18533</v>
      </c>
      <c r="H5514" s="10">
        <v>0</v>
      </c>
      <c r="I5514" s="149" t="s">
        <v>6248</v>
      </c>
      <c r="J5514" s="83" t="s">
        <v>19926</v>
      </c>
      <c r="K5514" s="10" t="s">
        <v>18534</v>
      </c>
      <c r="L5514" s="98">
        <f>IFERROR(VLOOKUP($F5514&amp;$C5514,Sales!$J:$W,9,0),0)</f>
        <v>138466000</v>
      </c>
      <c r="M5514" s="98">
        <f>IFERROR(VLOOKUP($F5514&amp;$C5514,Sales!$J:$W,10,0),0)</f>
        <v>33231840</v>
      </c>
      <c r="N5514" s="98">
        <f>IFERROR(VLOOKUP($F5514&amp;$C5514,Sales!$J:$W,11,0),0)</f>
        <v>161451356</v>
      </c>
      <c r="O5514" s="98">
        <f>IFERROR(VLOOKUP($F5514&amp;$C5514,Sales!$J:$W,12,0),0)</f>
        <v>401</v>
      </c>
      <c r="P5514" s="98">
        <f>IFERROR(VLOOKUP($F5514&amp;$C5514,Sales!$J:$W,13,0),0)</f>
        <v>111049732</v>
      </c>
      <c r="Q5514" s="98">
        <f>IFERROR(VLOOKUP($F5514&amp;$C5514,Sales!$A:$H,7,0),0)</f>
        <v>0</v>
      </c>
      <c r="R5514" s="41">
        <f t="shared" si="172"/>
        <v>1</v>
      </c>
      <c r="S5514" s="15">
        <v>1</v>
      </c>
      <c r="T5514" s="15"/>
      <c r="U5514" s="15"/>
      <c r="V5514" s="15">
        <v>1</v>
      </c>
      <c r="W5514" s="15">
        <v>1</v>
      </c>
      <c r="X5514" s="15">
        <v>1</v>
      </c>
      <c r="Y5514" s="41">
        <v>1</v>
      </c>
      <c r="Z5514" s="41">
        <v>1</v>
      </c>
      <c r="AA5514" s="15"/>
      <c r="AB5514" s="15"/>
      <c r="AC5514" s="15"/>
      <c r="AD5514" s="15"/>
      <c r="AE5514" s="15"/>
      <c r="AF5514" s="15"/>
      <c r="AG5514" s="15"/>
      <c r="AH5514" s="15"/>
      <c r="AI5514" s="15"/>
      <c r="AJ5514" s="15"/>
      <c r="AK5514" s="15"/>
      <c r="AL5514" s="15"/>
      <c r="AM5514" s="15"/>
      <c r="AN5514" s="15"/>
      <c r="AO5514" s="15"/>
      <c r="AP5514" s="15"/>
      <c r="AQ5514" s="15"/>
      <c r="AR5514" s="15"/>
      <c r="AS5514" s="15"/>
      <c r="AT5514" s="15"/>
      <c r="AU5514" s="15"/>
      <c r="AV5514" s="15"/>
      <c r="AW5514" s="15"/>
      <c r="AX5514" s="15"/>
      <c r="AY5514" s="10"/>
      <c r="AZ5514" s="10">
        <v>1</v>
      </c>
      <c r="BA5514" t="s">
        <v>31</v>
      </c>
      <c r="BB5514" t="s">
        <v>23</v>
      </c>
      <c r="BD5514" s="39" t="str">
        <f t="shared" si="173"/>
        <v>4195290459_ID-7075926705Pantene</v>
      </c>
    </row>
    <row r="5515" spans="2:61" ht="13.5" customHeight="1" x14ac:dyDescent="0.35">
      <c r="B5515" s="10" t="s">
        <v>17</v>
      </c>
      <c r="C5515" s="10" t="s">
        <v>2329</v>
      </c>
      <c r="D5515" s="10" t="s">
        <v>549</v>
      </c>
      <c r="E5515" s="10" t="s">
        <v>194</v>
      </c>
      <c r="F5515" s="10" t="s">
        <v>4284</v>
      </c>
      <c r="G5515" s="137" t="s">
        <v>18535</v>
      </c>
      <c r="H5515" s="10">
        <v>0</v>
      </c>
      <c r="I5515" s="149" t="s">
        <v>4286</v>
      </c>
      <c r="J5515" s="83" t="s">
        <v>19927</v>
      </c>
      <c r="K5515" s="10" t="s">
        <v>4291</v>
      </c>
      <c r="L5515" s="98">
        <f>IFERROR(VLOOKUP($F5515&amp;$C5515,Sales!$J:$W,9,0),0)</f>
        <v>350724839.99999994</v>
      </c>
      <c r="M5515" s="98">
        <f>IFERROR(VLOOKUP($F5515&amp;$C5515,Sales!$J:$W,10,0),0)</f>
        <v>246716784</v>
      </c>
      <c r="N5515" s="98">
        <f>IFERROR(VLOOKUP($F5515&amp;$C5515,Sales!$J:$W,11,0),0)</f>
        <v>615582564</v>
      </c>
      <c r="O5515" s="98">
        <f>IFERROR(VLOOKUP($F5515&amp;$C5515,Sales!$J:$W,12,0),0)</f>
        <v>1003</v>
      </c>
      <c r="P5515" s="98">
        <f>IFERROR(VLOOKUP($F5515&amp;$C5515,Sales!$J:$W,13,0),0)</f>
        <v>404341396</v>
      </c>
      <c r="Q5515" s="98">
        <f>IFERROR(VLOOKUP($F5515&amp;$C5515,Sales!$A:$H,7,0),0)</f>
        <v>0</v>
      </c>
      <c r="R5515" s="41">
        <f t="shared" si="172"/>
        <v>1</v>
      </c>
      <c r="S5515" s="15">
        <v>1</v>
      </c>
      <c r="T5515" s="15"/>
      <c r="U5515" s="15"/>
      <c r="V5515" s="15">
        <v>1</v>
      </c>
      <c r="W5515" s="15">
        <v>1</v>
      </c>
      <c r="X5515" s="15">
        <v>1</v>
      </c>
      <c r="Y5515" s="41">
        <v>1</v>
      </c>
      <c r="Z5515" s="41">
        <v>1</v>
      </c>
      <c r="AA5515" s="15"/>
      <c r="AB5515" s="15"/>
      <c r="AC5515" s="15"/>
      <c r="AD5515" s="15"/>
      <c r="AE5515" s="15"/>
      <c r="AF5515" s="15"/>
      <c r="AG5515" s="15"/>
      <c r="AH5515" s="15"/>
      <c r="AI5515" s="15"/>
      <c r="AJ5515" s="15"/>
      <c r="AK5515" s="15"/>
      <c r="AL5515" s="15"/>
      <c r="AM5515" s="15"/>
      <c r="AN5515" s="15"/>
      <c r="AO5515" s="15"/>
      <c r="AP5515" s="15"/>
      <c r="AQ5515" s="15"/>
      <c r="AR5515" s="15"/>
      <c r="AS5515" s="15"/>
      <c r="AT5515" s="15"/>
      <c r="AU5515" s="15"/>
      <c r="AV5515" s="15"/>
      <c r="AW5515" s="15"/>
      <c r="AX5515" s="15"/>
      <c r="AY5515" s="10"/>
      <c r="AZ5515" s="10">
        <v>1</v>
      </c>
      <c r="BA5515" t="s">
        <v>31</v>
      </c>
      <c r="BB5515" t="s">
        <v>23</v>
      </c>
      <c r="BD5515" s="39" t="str">
        <f t="shared" si="173"/>
        <v>4644782375_ID-8163010569Pantene</v>
      </c>
    </row>
    <row r="5516" spans="2:61" ht="13.5" customHeight="1" x14ac:dyDescent="0.35">
      <c r="B5516" s="10" t="s">
        <v>17</v>
      </c>
      <c r="C5516" s="10" t="s">
        <v>2329</v>
      </c>
      <c r="D5516" s="10" t="s">
        <v>549</v>
      </c>
      <c r="E5516" s="10" t="s">
        <v>194</v>
      </c>
      <c r="F5516" s="10" t="s">
        <v>2460</v>
      </c>
      <c r="G5516" s="137" t="s">
        <v>18536</v>
      </c>
      <c r="H5516" s="10">
        <v>0</v>
      </c>
      <c r="I5516" s="149" t="s">
        <v>2461</v>
      </c>
      <c r="J5516" s="83" t="s">
        <v>19928</v>
      </c>
      <c r="K5516" s="10" t="s">
        <v>18537</v>
      </c>
      <c r="L5516" s="98">
        <f>IFERROR(VLOOKUP($F5516&amp;$C5516,Sales!$J:$W,9,0),0)</f>
        <v>260320776</v>
      </c>
      <c r="M5516" s="98">
        <f>IFERROR(VLOOKUP($F5516&amp;$C5516,Sales!$J:$W,10,0),0)</f>
        <v>0</v>
      </c>
      <c r="N5516" s="98">
        <f>IFERROR(VLOOKUP($F5516&amp;$C5516,Sales!$J:$W,11,0),0)</f>
        <v>770802656</v>
      </c>
      <c r="O5516" s="98">
        <f>IFERROR(VLOOKUP($F5516&amp;$C5516,Sales!$J:$W,12,0),0)</f>
        <v>2063.6666666666665</v>
      </c>
      <c r="P5516" s="98">
        <f>IFERROR(VLOOKUP($F5516&amp;$C5516,Sales!$J:$W,13,0),0)</f>
        <v>343707810.66666669</v>
      </c>
      <c r="Q5516" s="98">
        <f>IFERROR(VLOOKUP($F5516&amp;$C5516,Sales!$A:$H,7,0),0)</f>
        <v>0</v>
      </c>
      <c r="R5516" s="41">
        <f t="shared" si="172"/>
        <v>1</v>
      </c>
      <c r="S5516" s="15">
        <v>1</v>
      </c>
      <c r="T5516" s="15"/>
      <c r="U5516" s="15"/>
      <c r="V5516" s="15">
        <v>1</v>
      </c>
      <c r="W5516" s="15">
        <v>1</v>
      </c>
      <c r="X5516" s="15">
        <v>1</v>
      </c>
      <c r="Y5516" s="41">
        <v>1</v>
      </c>
      <c r="Z5516" s="41">
        <v>1</v>
      </c>
      <c r="AA5516" s="15"/>
      <c r="AB5516" s="15"/>
      <c r="AC5516" s="15"/>
      <c r="AD5516" s="15"/>
      <c r="AE5516" s="15"/>
      <c r="AF5516" s="15"/>
      <c r="AG5516" s="15"/>
      <c r="AH5516" s="15"/>
      <c r="AI5516" s="15"/>
      <c r="AJ5516" s="15"/>
      <c r="AK5516" s="15"/>
      <c r="AL5516" s="15"/>
      <c r="AM5516" s="15"/>
      <c r="AN5516" s="15"/>
      <c r="AO5516" s="15"/>
      <c r="AP5516" s="15"/>
      <c r="AQ5516" s="15"/>
      <c r="AR5516" s="15"/>
      <c r="AS5516" s="15"/>
      <c r="AT5516" s="15"/>
      <c r="AU5516" s="15"/>
      <c r="AV5516" s="15"/>
      <c r="AW5516" s="15"/>
      <c r="AX5516" s="15"/>
      <c r="AY5516" s="10"/>
      <c r="AZ5516" s="10">
        <v>1</v>
      </c>
      <c r="BA5516" t="s">
        <v>31</v>
      </c>
      <c r="BB5516" t="s">
        <v>23</v>
      </c>
      <c r="BD5516" s="39" t="str">
        <f t="shared" si="173"/>
        <v>PA780HBAAKSJ03ANID-45109230Pantene</v>
      </c>
    </row>
    <row r="5517" spans="2:61" ht="13.5" customHeight="1" x14ac:dyDescent="0.35">
      <c r="B5517" s="10" t="s">
        <v>17</v>
      </c>
      <c r="C5517" s="10" t="s">
        <v>2329</v>
      </c>
      <c r="D5517" s="10" t="s">
        <v>549</v>
      </c>
      <c r="E5517" s="10" t="s">
        <v>194</v>
      </c>
      <c r="F5517" s="10" t="s">
        <v>2387</v>
      </c>
      <c r="G5517" s="137" t="s">
        <v>2388</v>
      </c>
      <c r="H5517" s="10">
        <v>0</v>
      </c>
      <c r="I5517" s="149" t="s">
        <v>3603</v>
      </c>
      <c r="J5517" s="83" t="s">
        <v>19929</v>
      </c>
      <c r="K5517" s="124" t="s">
        <v>18538</v>
      </c>
      <c r="L5517" s="98">
        <f>IFERROR(VLOOKUP($F5517&amp;$C5517,Sales!$J:$W,9,0),0)</f>
        <v>1244255476</v>
      </c>
      <c r="M5517" s="98">
        <f>IFERROR(VLOOKUP($F5517&amp;$C5517,Sales!$J:$W,10,0),0)</f>
        <v>0</v>
      </c>
      <c r="N5517" s="98">
        <f>IFERROR(VLOOKUP($F5517&amp;$C5517,Sales!$J:$W,11,0),0)</f>
        <v>1642483692</v>
      </c>
      <c r="O5517" s="98">
        <f>IFERROR(VLOOKUP($F5517&amp;$C5517,Sales!$J:$W,12,0),0)</f>
        <v>3474.6666666666665</v>
      </c>
      <c r="P5517" s="98">
        <f>IFERROR(VLOOKUP($F5517&amp;$C5517,Sales!$J:$W,13,0),0)</f>
        <v>962246389.33333337</v>
      </c>
      <c r="Q5517" s="98">
        <f>IFERROR(VLOOKUP($F5517&amp;$C5517,Sales!$A:$H,7,0),0)</f>
        <v>0</v>
      </c>
      <c r="R5517" s="41">
        <f t="shared" si="172"/>
        <v>1</v>
      </c>
      <c r="S5517" s="15">
        <v>1</v>
      </c>
      <c r="T5517" s="15"/>
      <c r="U5517" s="15"/>
      <c r="V5517" s="15">
        <v>1</v>
      </c>
      <c r="W5517" s="15">
        <v>1</v>
      </c>
      <c r="X5517" s="15">
        <v>1</v>
      </c>
      <c r="Y5517" s="41">
        <v>1</v>
      </c>
      <c r="Z5517" s="41">
        <v>1</v>
      </c>
      <c r="AA5517" s="15"/>
      <c r="AB5517" s="15"/>
      <c r="AC5517" s="15"/>
      <c r="AD5517" s="15"/>
      <c r="AE5517" s="15"/>
      <c r="AF5517" s="15"/>
      <c r="AG5517" s="15"/>
      <c r="AH5517" s="15"/>
      <c r="AI5517" s="15"/>
      <c r="AJ5517" s="15"/>
      <c r="AK5517" s="15"/>
      <c r="AL5517" s="15"/>
      <c r="AM5517" s="15"/>
      <c r="AN5517" s="15"/>
      <c r="AO5517" s="15"/>
      <c r="AP5517" s="15"/>
      <c r="AQ5517" s="15"/>
      <c r="AR5517" s="15"/>
      <c r="AS5517" s="15"/>
      <c r="AT5517" s="15"/>
      <c r="AU5517" s="15"/>
      <c r="AV5517" s="15"/>
      <c r="AW5517" s="15"/>
      <c r="AX5517" s="15"/>
      <c r="AY5517" s="10"/>
      <c r="AZ5517" s="10">
        <v>1</v>
      </c>
      <c r="BA5517" t="s">
        <v>31</v>
      </c>
      <c r="BB5517" t="s">
        <v>23</v>
      </c>
      <c r="BD5517" s="39" t="str">
        <f t="shared" si="173"/>
        <v>805056346_ID-1137754064Pantene</v>
      </c>
    </row>
    <row r="5518" spans="2:61" ht="13.5" customHeight="1" x14ac:dyDescent="0.35">
      <c r="B5518" s="10" t="s">
        <v>17</v>
      </c>
      <c r="C5518" s="10" t="s">
        <v>2329</v>
      </c>
      <c r="D5518" s="10" t="s">
        <v>549</v>
      </c>
      <c r="E5518" s="10" t="s">
        <v>194</v>
      </c>
      <c r="F5518" s="10" t="s">
        <v>1955</v>
      </c>
      <c r="G5518" s="137" t="s">
        <v>18539</v>
      </c>
      <c r="H5518" s="10">
        <v>0</v>
      </c>
      <c r="I5518" s="149" t="s">
        <v>1957</v>
      </c>
      <c r="J5518" s="83" t="s">
        <v>19930</v>
      </c>
      <c r="K5518" s="10" t="s">
        <v>8098</v>
      </c>
      <c r="L5518" s="98">
        <f>IFERROR(VLOOKUP($F5518&amp;$C5518,Sales!$J:$W,9,0),0)</f>
        <v>141384287.99999997</v>
      </c>
      <c r="M5518" s="98">
        <f>IFERROR(VLOOKUP($F5518&amp;$C5518,Sales!$J:$W,10,0),0)</f>
        <v>49451311.999999993</v>
      </c>
      <c r="N5518" s="98">
        <f>IFERROR(VLOOKUP($F5518&amp;$C5518,Sales!$J:$W,11,0),0)</f>
        <v>234644815.99999994</v>
      </c>
      <c r="O5518" s="98">
        <f>IFERROR(VLOOKUP($F5518&amp;$C5518,Sales!$J:$W,12,0),0)</f>
        <v>427.33333333333331</v>
      </c>
      <c r="P5518" s="98">
        <f>IFERROR(VLOOKUP($F5518&amp;$C5518,Sales!$J:$W,13,0),0)</f>
        <v>141826805.33333328</v>
      </c>
      <c r="Q5518" s="98">
        <f>IFERROR(VLOOKUP($F5518&amp;$C5518,Sales!$A:$H,7,0),0)</f>
        <v>0</v>
      </c>
      <c r="R5518" s="41">
        <f t="shared" si="172"/>
        <v>1</v>
      </c>
      <c r="S5518" s="15">
        <v>1</v>
      </c>
      <c r="T5518" s="15"/>
      <c r="U5518" s="15"/>
      <c r="V5518" s="15">
        <v>1</v>
      </c>
      <c r="W5518" s="15">
        <v>1</v>
      </c>
      <c r="X5518" s="15">
        <v>1</v>
      </c>
      <c r="Y5518" s="41">
        <v>1</v>
      </c>
      <c r="Z5518" s="41">
        <v>1</v>
      </c>
      <c r="AA5518" s="15"/>
      <c r="AB5518" s="15"/>
      <c r="AC5518" s="15"/>
      <c r="AD5518" s="15"/>
      <c r="AE5518" s="15"/>
      <c r="AF5518" s="15"/>
      <c r="AG5518" s="15"/>
      <c r="AH5518" s="15"/>
      <c r="AI5518" s="15"/>
      <c r="AJ5518" s="15"/>
      <c r="AK5518" s="15"/>
      <c r="AL5518" s="15"/>
      <c r="AM5518" s="15"/>
      <c r="AN5518" s="15"/>
      <c r="AO5518" s="15"/>
      <c r="AP5518" s="15"/>
      <c r="AQ5518" s="15"/>
      <c r="AR5518" s="15"/>
      <c r="AS5518" s="15"/>
      <c r="AT5518" s="15"/>
      <c r="AU5518" s="15"/>
      <c r="AV5518" s="15"/>
      <c r="AW5518" s="15"/>
      <c r="AX5518" s="15"/>
      <c r="AY5518" s="10"/>
      <c r="AZ5518" s="10">
        <v>1</v>
      </c>
      <c r="BA5518" t="s">
        <v>31</v>
      </c>
      <c r="BB5518" t="s">
        <v>23</v>
      </c>
      <c r="BD5518" s="39" t="str">
        <f t="shared" si="173"/>
        <v>984874132_ID-1479340609Pantene</v>
      </c>
    </row>
    <row r="5519" spans="2:61" ht="13.5" customHeight="1" x14ac:dyDescent="0.35">
      <c r="B5519" s="10" t="s">
        <v>17</v>
      </c>
      <c r="C5519" s="10" t="s">
        <v>2329</v>
      </c>
      <c r="D5519" s="10" t="s">
        <v>650</v>
      </c>
      <c r="E5519" s="10" t="s">
        <v>194</v>
      </c>
      <c r="F5519" s="10" t="s">
        <v>692</v>
      </c>
      <c r="G5519" s="137" t="s">
        <v>18540</v>
      </c>
      <c r="H5519" s="10">
        <v>0</v>
      </c>
      <c r="I5519" s="10">
        <v>4902430772051</v>
      </c>
      <c r="J5519" s="83" t="s">
        <v>19931</v>
      </c>
      <c r="K5519" s="10" t="s">
        <v>4383</v>
      </c>
      <c r="L5519" s="98">
        <f>IFERROR(VLOOKUP($F5519&amp;$C5519,Sales!$J:$W,9,0),0)</f>
        <v>0</v>
      </c>
      <c r="M5519" s="98">
        <f>IFERROR(VLOOKUP($F5519&amp;$C5519,Sales!$J:$W,10,0),0)</f>
        <v>0</v>
      </c>
      <c r="N5519" s="98">
        <f>IFERROR(VLOOKUP($F5519&amp;$C5519,Sales!$J:$W,11,0),0)</f>
        <v>917927.99999999988</v>
      </c>
      <c r="O5519" s="98">
        <f>IFERROR(VLOOKUP($F5519&amp;$C5519,Sales!$J:$W,12,0),0)</f>
        <v>8</v>
      </c>
      <c r="P5519" s="98">
        <f>IFERROR(VLOOKUP($F5519&amp;$C5519,Sales!$J:$W,13,0),0)</f>
        <v>305975.99999999994</v>
      </c>
      <c r="Q5519" s="98">
        <f>IFERROR(VLOOKUP($F5519&amp;$C5519,Sales!$A:$H,7,0),0)</f>
        <v>0</v>
      </c>
      <c r="R5519" s="41" t="str">
        <f t="shared" si="172"/>
        <v>ERROR</v>
      </c>
      <c r="S5519" s="15"/>
      <c r="T5519" s="15"/>
      <c r="U5519" s="15"/>
      <c r="V5519" s="15"/>
      <c r="W5519" s="15"/>
      <c r="X5519" s="15"/>
      <c r="Y5519" s="41"/>
      <c r="Z5519" s="41"/>
      <c r="AA5519" s="41"/>
      <c r="AB5519" s="15"/>
      <c r="AC5519" s="15"/>
      <c r="AD5519" s="15"/>
      <c r="AE5519" s="15"/>
      <c r="AF5519" s="15"/>
      <c r="AG5519" s="15"/>
      <c r="AH5519" s="15"/>
      <c r="AI5519" s="15"/>
      <c r="AJ5519" s="41"/>
      <c r="AK5519" s="15"/>
      <c r="AL5519" s="15"/>
      <c r="AM5519" s="15"/>
      <c r="AN5519" s="15"/>
      <c r="AO5519" s="15"/>
      <c r="AP5519" s="15"/>
      <c r="AQ5519" s="15"/>
      <c r="AR5519" s="15"/>
      <c r="AS5519" s="15"/>
      <c r="AT5519" s="15"/>
      <c r="AU5519" s="15"/>
      <c r="AV5519" s="15"/>
      <c r="AW5519" s="15"/>
      <c r="AX5519" s="15"/>
      <c r="AY5519" s="10"/>
      <c r="AZ5519" s="10">
        <v>1</v>
      </c>
      <c r="BA5519" t="s">
        <v>22</v>
      </c>
      <c r="BB5519" t="s">
        <v>88</v>
      </c>
      <c r="BD5519" s="39" t="str">
        <f t="shared" si="173"/>
        <v>RE930HBABEQ4S4ANID-115734832Rejoice</v>
      </c>
      <c r="BE5519" s="101">
        <v>45089</v>
      </c>
      <c r="BF5519" t="s">
        <v>13956</v>
      </c>
      <c r="BG5519" t="s">
        <v>17336</v>
      </c>
    </row>
    <row r="5520" spans="2:61" ht="13.5" customHeight="1" x14ac:dyDescent="0.35">
      <c r="B5520" s="10" t="s">
        <v>17</v>
      </c>
      <c r="C5520" s="10" t="s">
        <v>2329</v>
      </c>
      <c r="D5520" s="10" t="s">
        <v>650</v>
      </c>
      <c r="E5520" s="10" t="s">
        <v>194</v>
      </c>
      <c r="F5520" s="10" t="s">
        <v>668</v>
      </c>
      <c r="G5520" s="137" t="s">
        <v>18541</v>
      </c>
      <c r="H5520" s="10">
        <v>0</v>
      </c>
      <c r="I5520" s="10">
        <v>4902430432375</v>
      </c>
      <c r="J5520" s="83" t="s">
        <v>19932</v>
      </c>
      <c r="K5520" s="10" t="s">
        <v>18542</v>
      </c>
      <c r="L5520" s="98">
        <f>IFERROR(VLOOKUP($F5520&amp;$C5520,Sales!$J:$W,9,0),0)</f>
        <v>47134326</v>
      </c>
      <c r="M5520" s="98">
        <f>IFERROR(VLOOKUP($F5520&amp;$C5520,Sales!$J:$W,10,0),0)</f>
        <v>16777731</v>
      </c>
      <c r="N5520" s="98">
        <f>IFERROR(VLOOKUP($F5520&amp;$C5520,Sales!$J:$W,11,0),0)</f>
        <v>13056599.999999998</v>
      </c>
      <c r="O5520" s="98">
        <f>IFERROR(VLOOKUP($F5520&amp;$C5520,Sales!$J:$W,12,0),0)</f>
        <v>393</v>
      </c>
      <c r="P5520" s="98">
        <f>IFERROR(VLOOKUP($F5520&amp;$C5520,Sales!$J:$W,13,0),0)</f>
        <v>25656219</v>
      </c>
      <c r="Q5520" s="98">
        <f>IFERROR(VLOOKUP($F5520&amp;$C5520,Sales!$A:$H,7,0),0)</f>
        <v>0</v>
      </c>
      <c r="R5520" s="41">
        <f t="shared" si="172"/>
        <v>1</v>
      </c>
      <c r="S5520" s="15">
        <v>1</v>
      </c>
      <c r="T5520" s="15"/>
      <c r="U5520" s="15"/>
      <c r="V5520" s="15">
        <v>1</v>
      </c>
      <c r="W5520" s="15">
        <v>1</v>
      </c>
      <c r="X5520" s="15">
        <v>1</v>
      </c>
      <c r="Y5520" s="41">
        <v>1</v>
      </c>
      <c r="Z5520" s="41">
        <v>1</v>
      </c>
      <c r="AA5520" s="15"/>
      <c r="AB5520" s="15"/>
      <c r="AC5520" s="15"/>
      <c r="AD5520" s="15"/>
      <c r="AE5520" s="15"/>
      <c r="AF5520" s="15"/>
      <c r="AG5520" s="15"/>
      <c r="AH5520" s="15"/>
      <c r="AI5520" s="15"/>
      <c r="AJ5520" s="15"/>
      <c r="AK5520" s="15"/>
      <c r="AL5520" s="15"/>
      <c r="AM5520" s="15"/>
      <c r="AN5520" s="15"/>
      <c r="AO5520" s="15"/>
      <c r="AP5520" s="15"/>
      <c r="AQ5520" s="15"/>
      <c r="AR5520" s="15"/>
      <c r="AS5520" s="15"/>
      <c r="AT5520" s="15"/>
      <c r="AU5520" s="15"/>
      <c r="AV5520" s="15"/>
      <c r="AW5520" s="15"/>
      <c r="AX5520" s="15"/>
      <c r="AY5520" s="10"/>
      <c r="AZ5520" s="10">
        <v>1</v>
      </c>
      <c r="BA5520" t="s">
        <v>22</v>
      </c>
      <c r="BB5520" t="s">
        <v>23</v>
      </c>
      <c r="BD5520" s="39" t="str">
        <f t="shared" si="173"/>
        <v>506644840_ID-659006584Rejoice</v>
      </c>
      <c r="BE5520" s="101"/>
      <c r="BG5520" t="s">
        <v>17336</v>
      </c>
    </row>
    <row r="5521" spans="2:59" ht="13.5" customHeight="1" x14ac:dyDescent="0.35">
      <c r="B5521" s="10" t="s">
        <v>17</v>
      </c>
      <c r="C5521" s="10" t="s">
        <v>2329</v>
      </c>
      <c r="D5521" s="10" t="s">
        <v>650</v>
      </c>
      <c r="E5521" s="10" t="s">
        <v>194</v>
      </c>
      <c r="F5521" s="10" t="s">
        <v>2515</v>
      </c>
      <c r="G5521" s="137" t="s">
        <v>2501</v>
      </c>
      <c r="H5521" s="10">
        <v>0</v>
      </c>
      <c r="I5521" s="149" t="s">
        <v>2065</v>
      </c>
      <c r="J5521" s="83" t="s">
        <v>19933</v>
      </c>
      <c r="K5521" s="10" t="s">
        <v>8142</v>
      </c>
      <c r="L5521" s="98">
        <f>IFERROR(VLOOKUP($F5521&amp;$C5521,Sales!$J:$W,9,0),0)</f>
        <v>175480704</v>
      </c>
      <c r="M5521" s="98">
        <f>IFERROR(VLOOKUP($F5521&amp;$C5521,Sales!$J:$W,10,0),0)</f>
        <v>74292054</v>
      </c>
      <c r="N5521" s="98">
        <f>IFERROR(VLOOKUP($F5521&amp;$C5521,Sales!$J:$W,11,0),0)</f>
        <v>524222489.99999994</v>
      </c>
      <c r="O5521" s="98">
        <f>IFERROR(VLOOKUP($F5521&amp;$C5521,Sales!$J:$W,12,0),0)</f>
        <v>1976</v>
      </c>
      <c r="P5521" s="98">
        <f>IFERROR(VLOOKUP($F5521&amp;$C5521,Sales!$J:$W,13,0),0)</f>
        <v>257998416</v>
      </c>
      <c r="Q5521" s="98">
        <f>IFERROR(VLOOKUP($F5521&amp;$C5521,Sales!$A:$H,7,0),0)</f>
        <v>0</v>
      </c>
      <c r="R5521" s="41">
        <f t="shared" si="172"/>
        <v>1</v>
      </c>
      <c r="S5521" s="15">
        <v>1</v>
      </c>
      <c r="T5521" s="15"/>
      <c r="U5521" s="15"/>
      <c r="V5521" s="15">
        <v>1</v>
      </c>
      <c r="W5521" s="15">
        <v>1</v>
      </c>
      <c r="X5521" s="15">
        <v>1</v>
      </c>
      <c r="Y5521" s="41">
        <v>1</v>
      </c>
      <c r="Z5521" s="41">
        <v>1</v>
      </c>
      <c r="AA5521" s="15"/>
      <c r="AB5521" s="15"/>
      <c r="AC5521" s="15"/>
      <c r="AD5521" s="15"/>
      <c r="AE5521" s="15"/>
      <c r="AF5521" s="15"/>
      <c r="AG5521" s="15"/>
      <c r="AH5521" s="15"/>
      <c r="AI5521" s="15"/>
      <c r="AJ5521" s="15"/>
      <c r="AK5521" s="15"/>
      <c r="AL5521" s="15"/>
      <c r="AM5521" s="15"/>
      <c r="AN5521" s="15"/>
      <c r="AO5521" s="15"/>
      <c r="AP5521" s="15"/>
      <c r="AQ5521" s="15"/>
      <c r="AR5521" s="15"/>
      <c r="AS5521" s="15"/>
      <c r="AT5521" s="15"/>
      <c r="AU5521" s="15"/>
      <c r="AV5521" s="15"/>
      <c r="AW5521" s="15"/>
      <c r="AX5521" s="15"/>
      <c r="AY5521" s="10"/>
      <c r="AZ5521" s="10">
        <v>1</v>
      </c>
      <c r="BA5521" t="s">
        <v>31</v>
      </c>
      <c r="BB5521" t="s">
        <v>23</v>
      </c>
      <c r="BD5521" s="39" t="str">
        <f t="shared" si="173"/>
        <v>RE930HBAAV175QANID-70138062Rejoice</v>
      </c>
    </row>
    <row r="5522" spans="2:59" ht="13.5" customHeight="1" x14ac:dyDescent="0.35">
      <c r="B5522" s="10" t="s">
        <v>17</v>
      </c>
      <c r="C5522" s="10" t="s">
        <v>2329</v>
      </c>
      <c r="D5522" s="10" t="s">
        <v>694</v>
      </c>
      <c r="E5522" s="10" t="s">
        <v>695</v>
      </c>
      <c r="F5522" s="10" t="s">
        <v>696</v>
      </c>
      <c r="G5522" s="137" t="s">
        <v>4480</v>
      </c>
      <c r="H5522" s="10">
        <v>0</v>
      </c>
      <c r="I5522" s="10">
        <v>4902430393126</v>
      </c>
      <c r="J5522" s="83" t="s">
        <v>19934</v>
      </c>
      <c r="K5522" s="10" t="s">
        <v>18543</v>
      </c>
      <c r="L5522" s="98">
        <f>IFERROR(VLOOKUP($F5522&amp;$C5522,Sales!$J:$W,9,0),0)</f>
        <v>0</v>
      </c>
      <c r="M5522" s="98">
        <f>IFERROR(VLOOKUP($F5522&amp;$C5522,Sales!$J:$W,10,0),0)</f>
        <v>0</v>
      </c>
      <c r="N5522" s="98">
        <f>IFERROR(VLOOKUP($F5522&amp;$C5522,Sales!$J:$W,11,0),0)</f>
        <v>0</v>
      </c>
      <c r="O5522" s="98">
        <f>IFERROR(VLOOKUP($F5522&amp;$C5522,Sales!$J:$W,12,0),0)</f>
        <v>0</v>
      </c>
      <c r="P5522" s="98">
        <f>IFERROR(VLOOKUP($F5522&amp;$C5522,Sales!$J:$W,13,0),0)</f>
        <v>0</v>
      </c>
      <c r="Q5522" s="98">
        <f>IFERROR(VLOOKUP($F5522&amp;$C5522,Sales!$A:$H,7,0),0)</f>
        <v>0</v>
      </c>
      <c r="R5522" s="41">
        <f t="shared" si="172"/>
        <v>1</v>
      </c>
      <c r="S5522" s="15">
        <v>1</v>
      </c>
      <c r="T5522" s="15"/>
      <c r="U5522" s="15"/>
      <c r="V5522" s="15">
        <v>1</v>
      </c>
      <c r="W5522" s="15">
        <v>1</v>
      </c>
      <c r="X5522" s="15">
        <v>1</v>
      </c>
      <c r="Y5522" s="41">
        <v>1</v>
      </c>
      <c r="Z5522" s="41">
        <v>1</v>
      </c>
      <c r="AA5522" s="15"/>
      <c r="AB5522" s="15"/>
      <c r="AC5522" s="15"/>
      <c r="AD5522" s="15"/>
      <c r="AE5522" s="15"/>
      <c r="AF5522" s="15"/>
      <c r="AG5522" s="15"/>
      <c r="AH5522" s="15"/>
      <c r="AI5522" s="15"/>
      <c r="AJ5522" s="15"/>
      <c r="AK5522" s="15"/>
      <c r="AL5522" s="15"/>
      <c r="AM5522" s="15"/>
      <c r="AN5522" s="15"/>
      <c r="AO5522" s="15"/>
      <c r="AP5522" s="15"/>
      <c r="AQ5522" s="15"/>
      <c r="AR5522" s="15"/>
      <c r="AS5522" s="15"/>
      <c r="AT5522" s="15"/>
      <c r="AU5522" s="15"/>
      <c r="AV5522" s="15"/>
      <c r="AW5522" s="15"/>
      <c r="AX5522" s="15"/>
      <c r="AY5522" s="10"/>
      <c r="AZ5522" s="10">
        <v>1</v>
      </c>
      <c r="BA5522" t="s">
        <v>31</v>
      </c>
      <c r="BB5522" t="s">
        <v>23</v>
      </c>
      <c r="BD5522" s="39" t="str">
        <f t="shared" si="173"/>
        <v>1438302826_ID-2650164034Vicks</v>
      </c>
    </row>
    <row r="5523" spans="2:59" ht="13.5" customHeight="1" x14ac:dyDescent="0.35">
      <c r="B5523" s="10" t="s">
        <v>17</v>
      </c>
      <c r="C5523" s="10" t="s">
        <v>2329</v>
      </c>
      <c r="D5523" s="10" t="s">
        <v>694</v>
      </c>
      <c r="E5523" s="10" t="s">
        <v>695</v>
      </c>
      <c r="F5523" s="10" t="s">
        <v>702</v>
      </c>
      <c r="G5523" s="137" t="s">
        <v>18544</v>
      </c>
      <c r="H5523" s="10">
        <v>0</v>
      </c>
      <c r="I5523" s="10">
        <v>4987176600554</v>
      </c>
      <c r="J5523" s="10" t="s">
        <v>19935</v>
      </c>
      <c r="K5523" s="10" t="s">
        <v>7022</v>
      </c>
      <c r="L5523" s="98">
        <f>IFERROR(VLOOKUP($F5523&amp;$C5523,Sales!$J:$W,9,0),0)</f>
        <v>0</v>
      </c>
      <c r="M5523" s="98">
        <f>IFERROR(VLOOKUP($F5523&amp;$C5523,Sales!$J:$W,10,0),0)</f>
        <v>0</v>
      </c>
      <c r="N5523" s="98">
        <f>IFERROR(VLOOKUP($F5523&amp;$C5523,Sales!$J:$W,11,0),0)</f>
        <v>0</v>
      </c>
      <c r="O5523" s="98">
        <f>IFERROR(VLOOKUP($F5523&amp;$C5523,Sales!$J:$W,12,0),0)</f>
        <v>0</v>
      </c>
      <c r="P5523" s="98">
        <f>IFERROR(VLOOKUP($F5523&amp;$C5523,Sales!$J:$W,13,0),0)</f>
        <v>0</v>
      </c>
      <c r="Q5523" s="98">
        <f>IFERROR(VLOOKUP($F5523&amp;$C5523,Sales!$A:$H,7,0),0)</f>
        <v>0</v>
      </c>
      <c r="R5523" s="41">
        <f t="shared" si="172"/>
        <v>1</v>
      </c>
      <c r="S5523" s="15">
        <v>1</v>
      </c>
      <c r="T5523" s="15"/>
      <c r="U5523" s="15"/>
      <c r="V5523" s="15">
        <v>1</v>
      </c>
      <c r="W5523" s="15">
        <v>1</v>
      </c>
      <c r="X5523" s="15">
        <v>1</v>
      </c>
      <c r="Y5523" s="41">
        <v>1</v>
      </c>
      <c r="Z5523" s="41">
        <v>1</v>
      </c>
      <c r="AA5523" s="15"/>
      <c r="AB5523" s="15"/>
      <c r="AC5523" s="15"/>
      <c r="AD5523" s="15"/>
      <c r="AE5523" s="15"/>
      <c r="AF5523" s="15"/>
      <c r="AG5523" s="15"/>
      <c r="AH5523" s="15"/>
      <c r="AI5523" s="15"/>
      <c r="AJ5523" s="15"/>
      <c r="AK5523" s="15"/>
      <c r="AL5523" s="15"/>
      <c r="AM5523" s="15"/>
      <c r="AN5523" s="15"/>
      <c r="AO5523" s="15"/>
      <c r="AP5523" s="15"/>
      <c r="AQ5523" s="15"/>
      <c r="AR5523" s="15"/>
      <c r="AS5523" s="15"/>
      <c r="AT5523" s="15"/>
      <c r="AU5523" s="15"/>
      <c r="AV5523" s="15"/>
      <c r="AW5523" s="15"/>
      <c r="AX5523" s="15"/>
      <c r="AY5523" s="10"/>
      <c r="AZ5523" s="10">
        <v>1</v>
      </c>
      <c r="BA5523" t="s">
        <v>31</v>
      </c>
      <c r="BB5523" t="s">
        <v>23</v>
      </c>
      <c r="BD5523" s="39" t="str">
        <f t="shared" si="173"/>
        <v>1438362099_ID-2650130747Vicks</v>
      </c>
    </row>
    <row r="5524" spans="2:59" ht="13.5" customHeight="1" x14ac:dyDescent="0.35">
      <c r="B5524" s="10" t="s">
        <v>17</v>
      </c>
      <c r="C5524" s="10" t="s">
        <v>2329</v>
      </c>
      <c r="D5524" s="10" t="s">
        <v>694</v>
      </c>
      <c r="E5524" s="10" t="s">
        <v>695</v>
      </c>
      <c r="F5524" s="10" t="s">
        <v>707</v>
      </c>
      <c r="G5524" s="137" t="s">
        <v>4482</v>
      </c>
      <c r="H5524" s="10">
        <v>0</v>
      </c>
      <c r="I5524" s="10">
        <v>4987176008718</v>
      </c>
      <c r="J5524" s="83" t="s">
        <v>19936</v>
      </c>
      <c r="K5524" s="10" t="s">
        <v>7380</v>
      </c>
      <c r="L5524" s="98">
        <f>IFERROR(VLOOKUP($F5524&amp;$C5524,Sales!$J:$W,9,0),0)</f>
        <v>0</v>
      </c>
      <c r="M5524" s="98">
        <f>IFERROR(VLOOKUP($F5524&amp;$C5524,Sales!$J:$W,10,0),0)</f>
        <v>0</v>
      </c>
      <c r="N5524" s="98">
        <f>IFERROR(VLOOKUP($F5524&amp;$C5524,Sales!$J:$W,11,0),0)</f>
        <v>18655487.999999996</v>
      </c>
      <c r="O5524" s="98">
        <f>IFERROR(VLOOKUP($F5524&amp;$C5524,Sales!$J:$W,12,0),0)</f>
        <v>384</v>
      </c>
      <c r="P5524" s="98">
        <f>IFERROR(VLOOKUP($F5524&amp;$C5524,Sales!$J:$W,13,0),0)</f>
        <v>6218495.9999999991</v>
      </c>
      <c r="Q5524" s="98">
        <f>IFERROR(VLOOKUP($F5524&amp;$C5524,Sales!$A:$H,7,0),0)</f>
        <v>0</v>
      </c>
      <c r="R5524" s="41">
        <f t="shared" si="172"/>
        <v>1</v>
      </c>
      <c r="S5524" s="15">
        <v>1</v>
      </c>
      <c r="T5524" s="15"/>
      <c r="U5524" s="15"/>
      <c r="V5524" s="15">
        <v>1</v>
      </c>
      <c r="W5524" s="15">
        <v>1</v>
      </c>
      <c r="X5524" s="15">
        <v>1</v>
      </c>
      <c r="Y5524" s="41">
        <v>1</v>
      </c>
      <c r="Z5524" s="41">
        <v>1</v>
      </c>
      <c r="AA5524" s="15"/>
      <c r="AB5524" s="15"/>
      <c r="AC5524" s="15"/>
      <c r="AD5524" s="15"/>
      <c r="AE5524" s="15"/>
      <c r="AF5524" s="15"/>
      <c r="AG5524" s="15"/>
      <c r="AH5524" s="15"/>
      <c r="AI5524" s="15"/>
      <c r="AJ5524" s="15"/>
      <c r="AK5524" s="15"/>
      <c r="AL5524" s="15"/>
      <c r="AM5524" s="15"/>
      <c r="AN5524" s="15"/>
      <c r="AO5524" s="15"/>
      <c r="AP5524" s="15"/>
      <c r="AQ5524" s="15"/>
      <c r="AR5524" s="15"/>
      <c r="AS5524" s="15"/>
      <c r="AT5524" s="15"/>
      <c r="AU5524" s="15"/>
      <c r="AV5524" s="15"/>
      <c r="AW5524" s="15"/>
      <c r="AX5524" s="15"/>
      <c r="AY5524" s="10"/>
      <c r="AZ5524" s="10">
        <v>1</v>
      </c>
      <c r="BA5524" t="s">
        <v>31</v>
      </c>
      <c r="BB5524" t="s">
        <v>23</v>
      </c>
      <c r="BD5524" s="39" t="str">
        <f t="shared" si="173"/>
        <v>1438332329_ID-2650112634Vicks</v>
      </c>
    </row>
    <row r="5525" spans="2:59" ht="13.5" customHeight="1" x14ac:dyDescent="0.35">
      <c r="B5525" s="10" t="s">
        <v>17</v>
      </c>
      <c r="C5525" s="10" t="s">
        <v>2329</v>
      </c>
      <c r="D5525" s="10" t="s">
        <v>694</v>
      </c>
      <c r="E5525" s="10" t="s">
        <v>695</v>
      </c>
      <c r="F5525" s="10" t="s">
        <v>700</v>
      </c>
      <c r="G5525" s="137" t="s">
        <v>4484</v>
      </c>
      <c r="H5525" s="10">
        <v>0</v>
      </c>
      <c r="I5525" s="10">
        <v>4987176000552</v>
      </c>
      <c r="J5525" s="83" t="s">
        <v>19937</v>
      </c>
      <c r="K5525" s="10" t="s">
        <v>7024</v>
      </c>
      <c r="L5525" s="98">
        <f>IFERROR(VLOOKUP($F5525&amp;$C5525,Sales!$J:$W,9,0),0)</f>
        <v>0</v>
      </c>
      <c r="M5525" s="98">
        <f>IFERROR(VLOOKUP($F5525&amp;$C5525,Sales!$J:$W,10,0),0)</f>
        <v>0</v>
      </c>
      <c r="N5525" s="98">
        <f>IFERROR(VLOOKUP($F5525&amp;$C5525,Sales!$J:$W,11,0),0)</f>
        <v>0</v>
      </c>
      <c r="O5525" s="98">
        <f>IFERROR(VLOOKUP($F5525&amp;$C5525,Sales!$J:$W,12,0),0)</f>
        <v>0</v>
      </c>
      <c r="P5525" s="98">
        <f>IFERROR(VLOOKUP($F5525&amp;$C5525,Sales!$J:$W,13,0),0)</f>
        <v>0</v>
      </c>
      <c r="Q5525" s="98">
        <f>IFERROR(VLOOKUP($F5525&amp;$C5525,Sales!$A:$H,7,0),0)</f>
        <v>0</v>
      </c>
      <c r="R5525" s="41">
        <f t="shared" si="172"/>
        <v>1</v>
      </c>
      <c r="S5525" s="15">
        <v>1</v>
      </c>
      <c r="T5525" s="15"/>
      <c r="U5525" s="15"/>
      <c r="V5525" s="15">
        <v>1</v>
      </c>
      <c r="W5525" s="15">
        <v>1</v>
      </c>
      <c r="X5525" s="15">
        <v>1</v>
      </c>
      <c r="Y5525" s="41">
        <v>1</v>
      </c>
      <c r="Z5525" s="41">
        <v>1</v>
      </c>
      <c r="AA5525" s="15"/>
      <c r="AB5525" s="15"/>
      <c r="AC5525" s="15"/>
      <c r="AD5525" s="15"/>
      <c r="AE5525" s="15"/>
      <c r="AF5525" s="15"/>
      <c r="AG5525" s="15"/>
      <c r="AH5525" s="15"/>
      <c r="AI5525" s="15"/>
      <c r="AJ5525" s="15"/>
      <c r="AK5525" s="15"/>
      <c r="AL5525" s="15"/>
      <c r="AM5525" s="15"/>
      <c r="AN5525" s="15"/>
      <c r="AO5525" s="15"/>
      <c r="AP5525" s="15"/>
      <c r="AQ5525" s="15"/>
      <c r="AR5525" s="15"/>
      <c r="AS5525" s="15"/>
      <c r="AT5525" s="15"/>
      <c r="AU5525" s="15"/>
      <c r="AV5525" s="15"/>
      <c r="AW5525" s="15"/>
      <c r="AX5525" s="15"/>
      <c r="AY5525" s="10"/>
      <c r="AZ5525" s="10">
        <v>1</v>
      </c>
      <c r="BA5525" t="s">
        <v>31</v>
      </c>
      <c r="BB5525" t="s">
        <v>23</v>
      </c>
      <c r="BD5525" s="39" t="str">
        <f t="shared" si="173"/>
        <v>1438336272_ID-2650080972Vicks</v>
      </c>
    </row>
    <row r="5526" spans="2:59" ht="13.5" customHeight="1" x14ac:dyDescent="0.35">
      <c r="B5526" s="10" t="s">
        <v>17</v>
      </c>
      <c r="C5526" s="10" t="s">
        <v>2329</v>
      </c>
      <c r="D5526" s="10" t="s">
        <v>710</v>
      </c>
      <c r="E5526" s="10" t="s">
        <v>711</v>
      </c>
      <c r="F5526" s="10" t="s">
        <v>716</v>
      </c>
      <c r="G5526" s="137" t="s">
        <v>4476</v>
      </c>
      <c r="H5526" s="10">
        <v>0</v>
      </c>
      <c r="I5526" s="10">
        <v>4902430044233</v>
      </c>
      <c r="J5526" s="83" t="s">
        <v>19938</v>
      </c>
      <c r="K5526" s="10" t="s">
        <v>7030</v>
      </c>
      <c r="L5526" s="98">
        <f>IFERROR(VLOOKUP($F5526&amp;$C5526,Sales!$J:$W,9,0),0)</f>
        <v>9671616</v>
      </c>
      <c r="M5526" s="98">
        <f>IFERROR(VLOOKUP($F5526&amp;$C5526,Sales!$J:$W,10,0),0)</f>
        <v>0</v>
      </c>
      <c r="N5526" s="98">
        <f>IFERROR(VLOOKUP($F5526&amp;$C5526,Sales!$J:$W,11,0),0)</f>
        <v>0</v>
      </c>
      <c r="O5526" s="98">
        <f>IFERROR(VLOOKUP($F5526&amp;$C5526,Sales!$J:$W,12,0),0)</f>
        <v>232</v>
      </c>
      <c r="P5526" s="98">
        <f>IFERROR(VLOOKUP($F5526&amp;$C5526,Sales!$J:$W,13,0),0)</f>
        <v>3223872</v>
      </c>
      <c r="Q5526" s="98">
        <f>IFERROR(VLOOKUP($F5526&amp;$C5526,Sales!$A:$H,7,0),0)</f>
        <v>0</v>
      </c>
      <c r="R5526" s="41">
        <f t="shared" ref="R5526:R5589" si="174">IFERROR(AVERAGE($S5526:$AW5526),"ERROR")</f>
        <v>1</v>
      </c>
      <c r="S5526" s="15">
        <v>1</v>
      </c>
      <c r="T5526" s="15"/>
      <c r="U5526" s="15"/>
      <c r="V5526" s="15">
        <v>1</v>
      </c>
      <c r="W5526" s="15">
        <v>1</v>
      </c>
      <c r="X5526" s="15">
        <v>1</v>
      </c>
      <c r="Y5526" s="41">
        <v>1</v>
      </c>
      <c r="Z5526" s="41">
        <v>1</v>
      </c>
      <c r="AA5526" s="15"/>
      <c r="AB5526" s="15"/>
      <c r="AC5526" s="15"/>
      <c r="AD5526" s="15"/>
      <c r="AE5526" s="15"/>
      <c r="AF5526" s="15"/>
      <c r="AG5526" s="15"/>
      <c r="AH5526" s="15"/>
      <c r="AI5526" s="15"/>
      <c r="AJ5526" s="15"/>
      <c r="AK5526" s="15"/>
      <c r="AL5526" s="15"/>
      <c r="AM5526" s="15"/>
      <c r="AN5526" s="15"/>
      <c r="AO5526" s="15"/>
      <c r="AP5526" s="15"/>
      <c r="AQ5526" s="15"/>
      <c r="AR5526" s="15"/>
      <c r="AS5526" s="15"/>
      <c r="AT5526" s="15"/>
      <c r="AU5526" s="15"/>
      <c r="AV5526" s="15"/>
      <c r="AW5526" s="15"/>
      <c r="AX5526" s="15"/>
      <c r="AY5526" s="10"/>
      <c r="AZ5526" s="10">
        <v>1</v>
      </c>
      <c r="BA5526" t="s">
        <v>22</v>
      </c>
      <c r="BB5526" t="s">
        <v>23</v>
      </c>
      <c r="BD5526" s="39" t="str">
        <f t="shared" si="173"/>
        <v>1437842465_ID-2648894621Whisper</v>
      </c>
      <c r="BE5526" s="101"/>
      <c r="BG5526" t="s">
        <v>17336</v>
      </c>
    </row>
    <row r="5527" spans="2:59" ht="13.5" customHeight="1" x14ac:dyDescent="0.35">
      <c r="B5527" s="10" t="s">
        <v>17</v>
      </c>
      <c r="C5527" s="10" t="s">
        <v>2329</v>
      </c>
      <c r="D5527" s="10" t="s">
        <v>710</v>
      </c>
      <c r="E5527" s="10" t="s">
        <v>711</v>
      </c>
      <c r="F5527" s="10" t="s">
        <v>714</v>
      </c>
      <c r="G5527" s="137" t="s">
        <v>4478</v>
      </c>
      <c r="H5527" s="10">
        <v>0</v>
      </c>
      <c r="I5527" s="10">
        <v>4902430061155</v>
      </c>
      <c r="J5527" s="83" t="s">
        <v>19939</v>
      </c>
      <c r="K5527" s="10" t="s">
        <v>7087</v>
      </c>
      <c r="L5527" s="98">
        <f>IFERROR(VLOOKUP($F5527&amp;$C5527,Sales!$J:$W,9,0),0)</f>
        <v>13363055.999999998</v>
      </c>
      <c r="M5527" s="98">
        <f>IFERROR(VLOOKUP($F5527&amp;$C5527,Sales!$J:$W,10,0),0)</f>
        <v>5727023.9999999991</v>
      </c>
      <c r="N5527" s="98">
        <f>IFERROR(VLOOKUP($F5527&amp;$C5527,Sales!$J:$W,11,0),0)</f>
        <v>23544432</v>
      </c>
      <c r="O5527" s="98">
        <f>IFERROR(VLOOKUP($F5527&amp;$C5527,Sales!$J:$W,12,0),0)</f>
        <v>268</v>
      </c>
      <c r="P5527" s="98">
        <f>IFERROR(VLOOKUP($F5527&amp;$C5527,Sales!$J:$W,13,0),0)</f>
        <v>14211504</v>
      </c>
      <c r="Q5527" s="98">
        <f>IFERROR(VLOOKUP($F5527&amp;$C5527,Sales!$A:$H,7,0),0)</f>
        <v>0</v>
      </c>
      <c r="R5527" s="41">
        <f t="shared" si="174"/>
        <v>1</v>
      </c>
      <c r="S5527" s="15">
        <v>1</v>
      </c>
      <c r="T5527" s="15"/>
      <c r="U5527" s="15"/>
      <c r="V5527" s="15">
        <v>1</v>
      </c>
      <c r="W5527" s="15">
        <v>1</v>
      </c>
      <c r="X5527" s="15">
        <v>1</v>
      </c>
      <c r="Y5527" s="41">
        <v>1</v>
      </c>
      <c r="Z5527" s="41">
        <v>1</v>
      </c>
      <c r="AA5527" s="15"/>
      <c r="AB5527" s="15"/>
      <c r="AC5527" s="15"/>
      <c r="AD5527" s="15"/>
      <c r="AE5527" s="15"/>
      <c r="AF5527" s="15"/>
      <c r="AG5527" s="15"/>
      <c r="AH5527" s="15"/>
      <c r="AI5527" s="15"/>
      <c r="AJ5527" s="15"/>
      <c r="AK5527" s="15"/>
      <c r="AL5527" s="15"/>
      <c r="AM5527" s="15"/>
      <c r="AN5527" s="15"/>
      <c r="AO5527" s="15"/>
      <c r="AP5527" s="15"/>
      <c r="AQ5527" s="15"/>
      <c r="AR5527" s="15"/>
      <c r="AS5527" s="15"/>
      <c r="AT5527" s="15"/>
      <c r="AU5527" s="15"/>
      <c r="AV5527" s="15"/>
      <c r="AW5527" s="15"/>
      <c r="AX5527" s="15"/>
      <c r="AY5527" s="10"/>
      <c r="AZ5527" s="10">
        <v>1</v>
      </c>
      <c r="BA5527" t="s">
        <v>22</v>
      </c>
      <c r="BB5527" t="s">
        <v>23</v>
      </c>
      <c r="BD5527" s="39" t="str">
        <f t="shared" si="173"/>
        <v>1437852308_ID-2648916171Whisper</v>
      </c>
      <c r="BE5527" s="101"/>
      <c r="BG5527" t="s">
        <v>17336</v>
      </c>
    </row>
    <row r="5528" spans="2:59" ht="13.5" customHeight="1" x14ac:dyDescent="0.35">
      <c r="B5528" s="10" t="s">
        <v>17</v>
      </c>
      <c r="C5528" s="10" t="s">
        <v>2329</v>
      </c>
      <c r="D5528" s="10" t="s">
        <v>405</v>
      </c>
      <c r="E5528" s="10" t="s">
        <v>406</v>
      </c>
      <c r="F5528" s="10" t="s">
        <v>9703</v>
      </c>
      <c r="G5528" s="137" t="s">
        <v>18545</v>
      </c>
      <c r="H5528" s="10">
        <v>0</v>
      </c>
      <c r="I5528" s="149" t="s">
        <v>9708</v>
      </c>
      <c r="J5528" s="83" t="s">
        <v>19940</v>
      </c>
      <c r="K5528" s="10" t="s">
        <v>18546</v>
      </c>
      <c r="L5528" s="98">
        <f>IFERROR(VLOOKUP($F5528&amp;$C5528,Sales!$J:$W,9,0),0)</f>
        <v>8318352</v>
      </c>
      <c r="M5528" s="98">
        <f>IFERROR(VLOOKUP($F5528&amp;$C5528,Sales!$J:$W,10,0),0)</f>
        <v>0</v>
      </c>
      <c r="N5528" s="98">
        <f>IFERROR(VLOOKUP($F5528&amp;$C5528,Sales!$J:$W,11,0),0)</f>
        <v>6634876</v>
      </c>
      <c r="O5528" s="98">
        <f>IFERROR(VLOOKUP($F5528&amp;$C5528,Sales!$J:$W,12,0),0)</f>
        <v>201.33333333333334</v>
      </c>
      <c r="P5528" s="98">
        <f>IFERROR(VLOOKUP($F5528&amp;$C5528,Sales!$J:$W,13,0),0)</f>
        <v>4984409.333333333</v>
      </c>
      <c r="Q5528" s="98">
        <f>IFERROR(VLOOKUP($F5528&amp;$C5528,Sales!$A:$H,7,0),0)</f>
        <v>0</v>
      </c>
      <c r="R5528" s="41">
        <f t="shared" si="174"/>
        <v>1</v>
      </c>
      <c r="S5528" s="15">
        <v>1</v>
      </c>
      <c r="T5528" s="15"/>
      <c r="U5528" s="15"/>
      <c r="V5528" s="15">
        <v>1</v>
      </c>
      <c r="W5528" s="15">
        <v>1</v>
      </c>
      <c r="X5528" s="15">
        <v>1</v>
      </c>
      <c r="Y5528" s="41">
        <v>1</v>
      </c>
      <c r="Z5528" s="41">
        <v>1</v>
      </c>
      <c r="AA5528" s="15"/>
      <c r="AB5528" s="15"/>
      <c r="AC5528" s="15"/>
      <c r="AD5528" s="15"/>
      <c r="AE5528" s="15"/>
      <c r="AF5528" s="15"/>
      <c r="AG5528" s="15"/>
      <c r="AH5528" s="15"/>
      <c r="AI5528" s="15"/>
      <c r="AJ5528" s="15"/>
      <c r="AK5528" s="15"/>
      <c r="AL5528" s="15"/>
      <c r="AM5528" s="15"/>
      <c r="AN5528" s="15"/>
      <c r="AO5528" s="15"/>
      <c r="AP5528" s="15"/>
      <c r="AQ5528" s="15"/>
      <c r="AR5528" s="15"/>
      <c r="AS5528" s="15"/>
      <c r="AT5528" s="15"/>
      <c r="AU5528" s="15"/>
      <c r="AV5528" s="15"/>
      <c r="AW5528" s="15"/>
      <c r="AX5528" s="15"/>
      <c r="AY5528" s="10"/>
      <c r="AZ5528" s="10">
        <v>1</v>
      </c>
      <c r="BA5528" t="s">
        <v>31</v>
      </c>
      <c r="BB5528" t="s">
        <v>23</v>
      </c>
      <c r="BD5528" s="39" t="str">
        <f t="shared" si="173"/>
        <v>5669508537_ID-11114564630Oral-B</v>
      </c>
    </row>
    <row r="5529" spans="2:59" ht="13.5" customHeight="1" x14ac:dyDescent="0.35">
      <c r="B5529" s="10" t="s">
        <v>17</v>
      </c>
      <c r="C5529" s="10" t="s">
        <v>2329</v>
      </c>
      <c r="D5529" s="10" t="s">
        <v>650</v>
      </c>
      <c r="E5529" s="10" t="s">
        <v>194</v>
      </c>
      <c r="F5529" s="10" t="s">
        <v>9705</v>
      </c>
      <c r="G5529" s="137" t="s">
        <v>18547</v>
      </c>
      <c r="H5529" s="10">
        <v>0</v>
      </c>
      <c r="I5529" s="10" t="s">
        <v>5920</v>
      </c>
      <c r="J5529" s="83" t="s">
        <v>19941</v>
      </c>
      <c r="K5529" s="10" t="s">
        <v>18548</v>
      </c>
      <c r="L5529" s="98">
        <f>IFERROR(VLOOKUP($F5529&amp;$C5529,Sales!$J:$W,9,0),0)</f>
        <v>0</v>
      </c>
      <c r="M5529" s="98">
        <f>IFERROR(VLOOKUP($F5529&amp;$C5529,Sales!$J:$W,10,0),0)</f>
        <v>0</v>
      </c>
      <c r="N5529" s="98">
        <f>IFERROR(VLOOKUP($F5529&amp;$C5529,Sales!$J:$W,11,0),0)</f>
        <v>2035967.9999999998</v>
      </c>
      <c r="O5529" s="98">
        <f>IFERROR(VLOOKUP($F5529&amp;$C5529,Sales!$J:$W,12,0),0)</f>
        <v>8</v>
      </c>
      <c r="P5529" s="98">
        <f>IFERROR(VLOOKUP($F5529&amp;$C5529,Sales!$J:$W,13,0),0)</f>
        <v>678655.99999999988</v>
      </c>
      <c r="Q5529" s="98">
        <f>IFERROR(VLOOKUP($F5529&amp;$C5529,Sales!$A:$H,7,0),0)</f>
        <v>0</v>
      </c>
      <c r="R5529" s="41" t="str">
        <f t="shared" si="174"/>
        <v>ERROR</v>
      </c>
      <c r="S5529" s="15"/>
      <c r="T5529" s="15"/>
      <c r="U5529" s="15"/>
      <c r="V5529" s="15"/>
      <c r="W5529" s="15"/>
      <c r="X5529" s="15"/>
      <c r="Y5529" s="41"/>
      <c r="Z5529" s="41"/>
      <c r="AA5529" s="41"/>
      <c r="AB5529" s="15"/>
      <c r="AC5529" s="15"/>
      <c r="AD5529" s="15"/>
      <c r="AE5529" s="15"/>
      <c r="AF5529" s="15"/>
      <c r="AG5529" s="15"/>
      <c r="AH5529" s="15"/>
      <c r="AI5529" s="15"/>
      <c r="AJ5529" s="41"/>
      <c r="AK5529" s="15"/>
      <c r="AL5529" s="15"/>
      <c r="AM5529" s="15"/>
      <c r="AN5529" s="15"/>
      <c r="AO5529" s="15"/>
      <c r="AP5529" s="15"/>
      <c r="AQ5529" s="15"/>
      <c r="AR5529" s="15"/>
      <c r="AS5529" s="15"/>
      <c r="AT5529" s="15"/>
      <c r="AU5529" s="15"/>
      <c r="AV5529" s="15"/>
      <c r="AW5529" s="15"/>
      <c r="AX5529" s="15"/>
      <c r="AY5529" s="10"/>
      <c r="AZ5529" s="10">
        <v>1</v>
      </c>
      <c r="BA5529" t="s">
        <v>22</v>
      </c>
      <c r="BB5529" t="s">
        <v>88</v>
      </c>
      <c r="BD5529" s="39" t="str">
        <f t="shared" si="173"/>
        <v>5669692220_ID-11114818089Rejoice</v>
      </c>
      <c r="BE5529" s="101">
        <v>44916</v>
      </c>
      <c r="BF5529" t="s">
        <v>17505</v>
      </c>
      <c r="BG5529">
        <v>0</v>
      </c>
    </row>
    <row r="5530" spans="2:59" ht="13.5" customHeight="1" x14ac:dyDescent="0.35">
      <c r="B5530" s="10" t="s">
        <v>17</v>
      </c>
      <c r="C5530" s="10" t="s">
        <v>2329</v>
      </c>
      <c r="D5530" s="10" t="s">
        <v>650</v>
      </c>
      <c r="E5530" s="10" t="s">
        <v>194</v>
      </c>
      <c r="F5530" s="10" t="s">
        <v>9704</v>
      </c>
      <c r="G5530" s="137" t="s">
        <v>18549</v>
      </c>
      <c r="H5530" s="10">
        <v>0</v>
      </c>
      <c r="I5530" s="149" t="s">
        <v>18550</v>
      </c>
      <c r="J5530" s="83" t="s">
        <v>19942</v>
      </c>
      <c r="K5530" s="10" t="s">
        <v>18551</v>
      </c>
      <c r="L5530" s="98">
        <f>IFERROR(VLOOKUP($F5530&amp;$C5530,Sales!$J:$W,9,0),0)</f>
        <v>6107903.9999999991</v>
      </c>
      <c r="M5530" s="98">
        <f>IFERROR(VLOOKUP($F5530&amp;$C5530,Sales!$J:$W,10,0),0)</f>
        <v>0</v>
      </c>
      <c r="N5530" s="98">
        <f>IFERROR(VLOOKUP($F5530&amp;$C5530,Sales!$J:$W,11,0),0)</f>
        <v>0</v>
      </c>
      <c r="O5530" s="98">
        <f>IFERROR(VLOOKUP($F5530&amp;$C5530,Sales!$J:$W,12,0),0)</f>
        <v>24</v>
      </c>
      <c r="P5530" s="98">
        <f>IFERROR(VLOOKUP($F5530&amp;$C5530,Sales!$J:$W,13,0),0)</f>
        <v>2035967.9999999998</v>
      </c>
      <c r="Q5530" s="98">
        <f>IFERROR(VLOOKUP($F5530&amp;$C5530,Sales!$A:$H,7,0),0)</f>
        <v>0</v>
      </c>
      <c r="R5530" s="41">
        <f t="shared" si="174"/>
        <v>1</v>
      </c>
      <c r="S5530" s="15">
        <v>1</v>
      </c>
      <c r="T5530" s="15"/>
      <c r="U5530" s="15"/>
      <c r="V5530" s="15">
        <v>1</v>
      </c>
      <c r="W5530" s="15">
        <v>1</v>
      </c>
      <c r="X5530" s="15">
        <v>1</v>
      </c>
      <c r="Y5530" s="41">
        <v>1</v>
      </c>
      <c r="Z5530" s="41">
        <v>1</v>
      </c>
      <c r="AA5530" s="15"/>
      <c r="AB5530" s="15"/>
      <c r="AC5530" s="15"/>
      <c r="AD5530" s="15"/>
      <c r="AE5530" s="15"/>
      <c r="AF5530" s="15"/>
      <c r="AG5530" s="15"/>
      <c r="AH5530" s="15"/>
      <c r="AI5530" s="15"/>
      <c r="AJ5530" s="15"/>
      <c r="AK5530" s="15"/>
      <c r="AL5530" s="15"/>
      <c r="AM5530" s="15"/>
      <c r="AN5530" s="15"/>
      <c r="AO5530" s="15"/>
      <c r="AP5530" s="15"/>
      <c r="AQ5530" s="15"/>
      <c r="AR5530" s="15"/>
      <c r="AS5530" s="15"/>
      <c r="AT5530" s="15"/>
      <c r="AU5530" s="15"/>
      <c r="AV5530" s="15"/>
      <c r="AW5530" s="15"/>
      <c r="AX5530" s="15"/>
      <c r="AY5530" s="10"/>
      <c r="AZ5530" s="10">
        <v>1</v>
      </c>
      <c r="BA5530" t="s">
        <v>22</v>
      </c>
      <c r="BB5530" t="s">
        <v>23</v>
      </c>
      <c r="BD5530" s="39" t="str">
        <f t="shared" si="173"/>
        <v>5669648674_ID-11114816254Rejoice</v>
      </c>
      <c r="BE5530" s="101"/>
      <c r="BG5530" t="s">
        <v>17336</v>
      </c>
    </row>
    <row r="5531" spans="2:59" ht="13.5" customHeight="1" x14ac:dyDescent="0.35">
      <c r="B5531" s="10" t="s">
        <v>17</v>
      </c>
      <c r="C5531" s="10" t="s">
        <v>2329</v>
      </c>
      <c r="D5531" s="10" t="s">
        <v>549</v>
      </c>
      <c r="E5531" s="10" t="s">
        <v>194</v>
      </c>
      <c r="F5531" s="10" t="s">
        <v>9714</v>
      </c>
      <c r="G5531" s="137" t="s">
        <v>18552</v>
      </c>
      <c r="H5531" s="10">
        <v>0</v>
      </c>
      <c r="I5531" s="149" t="s">
        <v>9727</v>
      </c>
      <c r="J5531" s="173" t="s">
        <v>19943</v>
      </c>
      <c r="K5531" s="10" t="s">
        <v>9735</v>
      </c>
      <c r="L5531" s="98">
        <f>IFERROR(VLOOKUP($F5531&amp;$C5531,Sales!$J:$W,9,0),0)</f>
        <v>4080684</v>
      </c>
      <c r="M5531" s="98">
        <f>IFERROR(VLOOKUP($F5531&amp;$C5531,Sales!$J:$W,10,0),0)</f>
        <v>0</v>
      </c>
      <c r="N5531" s="98">
        <f>IFERROR(VLOOKUP($F5531&amp;$C5531,Sales!$J:$W,11,0),0)</f>
        <v>12242052</v>
      </c>
      <c r="O5531" s="98">
        <f>IFERROR(VLOOKUP($F5531&amp;$C5531,Sales!$J:$W,12,0),0)</f>
        <v>16</v>
      </c>
      <c r="P5531" s="98">
        <f>IFERROR(VLOOKUP($F5531&amp;$C5531,Sales!$J:$W,13,0),0)</f>
        <v>5440912</v>
      </c>
      <c r="Q5531" s="98">
        <f>IFERROR(VLOOKUP($F5531&amp;$C5531,Sales!$A:$H,7,0),0)</f>
        <v>0</v>
      </c>
      <c r="R5531" s="41">
        <f t="shared" si="174"/>
        <v>1</v>
      </c>
      <c r="S5531" s="15">
        <v>1</v>
      </c>
      <c r="T5531" s="15"/>
      <c r="U5531" s="15"/>
      <c r="V5531" s="15">
        <v>1</v>
      </c>
      <c r="W5531" s="15">
        <v>1</v>
      </c>
      <c r="X5531" s="15">
        <v>1</v>
      </c>
      <c r="Y5531" s="41">
        <v>1</v>
      </c>
      <c r="Z5531" s="41">
        <v>1</v>
      </c>
      <c r="AA5531" s="15"/>
      <c r="AB5531" s="15"/>
      <c r="AC5531" s="15"/>
      <c r="AD5531" s="15"/>
      <c r="AE5531" s="15"/>
      <c r="AF5531" s="15"/>
      <c r="AG5531" s="15"/>
      <c r="AH5531" s="15"/>
      <c r="AI5531" s="15"/>
      <c r="AJ5531" s="15"/>
      <c r="AK5531" s="15"/>
      <c r="AL5531" s="15"/>
      <c r="AM5531" s="15"/>
      <c r="AN5531" s="15"/>
      <c r="AO5531" s="15"/>
      <c r="AP5531" s="15"/>
      <c r="AQ5531" s="15"/>
      <c r="AR5531" s="15"/>
      <c r="AS5531" s="15"/>
      <c r="AT5531" s="15"/>
      <c r="AU5531" s="15"/>
      <c r="AV5531" s="15"/>
      <c r="AW5531" s="15"/>
      <c r="AX5531" s="15"/>
      <c r="AY5531" s="10"/>
      <c r="AZ5531" s="10">
        <v>1</v>
      </c>
      <c r="BA5531" t="s">
        <v>22</v>
      </c>
      <c r="BB5531" t="s">
        <v>23</v>
      </c>
      <c r="BD5531" s="39" t="str">
        <f t="shared" si="173"/>
        <v>5716634014_ID-11167838356Pantene</v>
      </c>
      <c r="BE5531" s="101"/>
      <c r="BG5531" t="s">
        <v>17336</v>
      </c>
    </row>
    <row r="5532" spans="2:59" ht="13.5" customHeight="1" x14ac:dyDescent="0.35">
      <c r="B5532" s="10" t="s">
        <v>17</v>
      </c>
      <c r="C5532" s="10" t="s">
        <v>2329</v>
      </c>
      <c r="D5532" s="10" t="s">
        <v>294</v>
      </c>
      <c r="E5532" s="10" t="s">
        <v>295</v>
      </c>
      <c r="F5532" s="10" t="s">
        <v>9715</v>
      </c>
      <c r="G5532" s="137" t="s">
        <v>18553</v>
      </c>
      <c r="H5532" s="10">
        <v>0</v>
      </c>
      <c r="I5532" s="10" t="s">
        <v>9728</v>
      </c>
      <c r="J5532" s="173" t="s">
        <v>19944</v>
      </c>
      <c r="K5532" s="10" t="s">
        <v>9736</v>
      </c>
      <c r="L5532" s="98">
        <f>IFERROR(VLOOKUP($F5532&amp;$C5532,Sales!$J:$W,9,0),0)</f>
        <v>0</v>
      </c>
      <c r="M5532" s="98">
        <f>IFERROR(VLOOKUP($F5532&amp;$C5532,Sales!$J:$W,10,0),0)</f>
        <v>0</v>
      </c>
      <c r="N5532" s="98">
        <f>IFERROR(VLOOKUP($F5532&amp;$C5532,Sales!$J:$W,11,0),0)</f>
        <v>15514680</v>
      </c>
      <c r="O5532" s="98">
        <f>IFERROR(VLOOKUP($F5532&amp;$C5532,Sales!$J:$W,12,0),0)</f>
        <v>8</v>
      </c>
      <c r="P5532" s="98">
        <f>IFERROR(VLOOKUP($F5532&amp;$C5532,Sales!$J:$W,13,0),0)</f>
        <v>5171560</v>
      </c>
      <c r="Q5532" s="98">
        <f>IFERROR(VLOOKUP($F5532&amp;$C5532,Sales!$A:$H,7,0),0)</f>
        <v>0</v>
      </c>
      <c r="R5532" s="41" t="str">
        <f t="shared" si="174"/>
        <v>ERROR</v>
      </c>
      <c r="S5532" s="15"/>
      <c r="T5532" s="15"/>
      <c r="U5532" s="15"/>
      <c r="V5532" s="15"/>
      <c r="W5532" s="15"/>
      <c r="X5532" s="15"/>
      <c r="Y5532" s="41"/>
      <c r="Z5532" s="41"/>
      <c r="AA5532" s="41"/>
      <c r="AB5532" s="15"/>
      <c r="AC5532" s="15"/>
      <c r="AD5532" s="15"/>
      <c r="AE5532" s="15"/>
      <c r="AF5532" s="15"/>
      <c r="AG5532" s="15"/>
      <c r="AH5532" s="15"/>
      <c r="AI5532" s="15"/>
      <c r="AJ5532" s="41"/>
      <c r="AK5532" s="15"/>
      <c r="AL5532" s="15"/>
      <c r="AM5532" s="15"/>
      <c r="AN5532" s="15"/>
      <c r="AO5532" s="15"/>
      <c r="AP5532" s="15"/>
      <c r="AQ5532" s="15"/>
      <c r="AR5532" s="15"/>
      <c r="AS5532" s="15"/>
      <c r="AT5532" s="15"/>
      <c r="AU5532" s="15"/>
      <c r="AV5532" s="15"/>
      <c r="AW5532" s="15"/>
      <c r="AX5532" s="15"/>
      <c r="AY5532" s="10"/>
      <c r="AZ5532" s="10">
        <v>1</v>
      </c>
      <c r="BA5532" t="s">
        <v>22</v>
      </c>
      <c r="BB5532" t="s">
        <v>88</v>
      </c>
      <c r="BD5532" s="39" t="str">
        <f t="shared" si="173"/>
        <v>5740884288_ID-11193580286Olay</v>
      </c>
      <c r="BE5532" s="101"/>
    </row>
    <row r="5533" spans="2:59" ht="13.5" customHeight="1" x14ac:dyDescent="0.35">
      <c r="B5533" s="10" t="s">
        <v>17</v>
      </c>
      <c r="C5533" s="10" t="s">
        <v>2329</v>
      </c>
      <c r="D5533" s="10" t="s">
        <v>294</v>
      </c>
      <c r="E5533" s="10" t="s">
        <v>295</v>
      </c>
      <c r="F5533" s="10" t="s">
        <v>9716</v>
      </c>
      <c r="G5533" s="137" t="s">
        <v>18554</v>
      </c>
      <c r="H5533" s="10">
        <v>0</v>
      </c>
      <c r="I5533" s="149" t="s">
        <v>9729</v>
      </c>
      <c r="J5533" s="173" t="s">
        <v>19945</v>
      </c>
      <c r="K5533" s="10" t="s">
        <v>9737</v>
      </c>
      <c r="L5533" s="98">
        <f>IFERROR(VLOOKUP($F5533&amp;$C5533,Sales!$J:$W,9,0),0)</f>
        <v>131874984</v>
      </c>
      <c r="M5533" s="98">
        <f>IFERROR(VLOOKUP($F5533&amp;$C5533,Sales!$J:$W,10,0),0)</f>
        <v>0</v>
      </c>
      <c r="N5533" s="98">
        <f>IFERROR(VLOOKUP($F5533&amp;$C5533,Sales!$J:$W,11,0),0)</f>
        <v>50853752</v>
      </c>
      <c r="O5533" s="98">
        <f>IFERROR(VLOOKUP($F5533&amp;$C5533,Sales!$J:$W,12,0),0)</f>
        <v>141.33333333333334</v>
      </c>
      <c r="P5533" s="98">
        <f>IFERROR(VLOOKUP($F5533&amp;$C5533,Sales!$J:$W,13,0),0)</f>
        <v>60909578.666666664</v>
      </c>
      <c r="Q5533" s="98">
        <f>IFERROR(VLOOKUP($F5533&amp;$C5533,Sales!$A:$H,7,0),0)</f>
        <v>0</v>
      </c>
      <c r="R5533" s="41">
        <f t="shared" si="174"/>
        <v>1</v>
      </c>
      <c r="S5533" s="15">
        <v>1</v>
      </c>
      <c r="T5533" s="15"/>
      <c r="U5533" s="15"/>
      <c r="V5533" s="15">
        <v>1</v>
      </c>
      <c r="W5533" s="15">
        <v>1</v>
      </c>
      <c r="X5533" s="15">
        <v>1</v>
      </c>
      <c r="Y5533" s="41">
        <v>1</v>
      </c>
      <c r="Z5533" s="41">
        <v>1</v>
      </c>
      <c r="AA5533" s="15"/>
      <c r="AB5533" s="15"/>
      <c r="AC5533" s="15"/>
      <c r="AD5533" s="15"/>
      <c r="AE5533" s="15"/>
      <c r="AF5533" s="15"/>
      <c r="AG5533" s="15"/>
      <c r="AH5533" s="15"/>
      <c r="AI5533" s="15"/>
      <c r="AJ5533" s="15"/>
      <c r="AK5533" s="15"/>
      <c r="AL5533" s="15"/>
      <c r="AM5533" s="15"/>
      <c r="AN5533" s="15"/>
      <c r="AO5533" s="15"/>
      <c r="AP5533" s="15"/>
      <c r="AQ5533" s="15"/>
      <c r="AR5533" s="15"/>
      <c r="AS5533" s="15"/>
      <c r="AT5533" s="15"/>
      <c r="AU5533" s="15"/>
      <c r="AV5533" s="15"/>
      <c r="AW5533" s="15"/>
      <c r="AX5533" s="15"/>
      <c r="AY5533" s="10"/>
      <c r="AZ5533" s="10">
        <v>1</v>
      </c>
      <c r="BA5533" t="s">
        <v>22</v>
      </c>
      <c r="BB5533" t="s">
        <v>23</v>
      </c>
      <c r="BD5533" s="39" t="str">
        <f t="shared" ref="BD5533:BD5554" si="175">G5533&amp;D5533</f>
        <v>5740918175_ID-11193614417Olay</v>
      </c>
      <c r="BE5533" s="101"/>
      <c r="BG5533" t="s">
        <v>17336</v>
      </c>
    </row>
    <row r="5534" spans="2:59" ht="13.5" customHeight="1" x14ac:dyDescent="0.35">
      <c r="B5534" s="10" t="s">
        <v>17</v>
      </c>
      <c r="C5534" s="10" t="s">
        <v>2329</v>
      </c>
      <c r="D5534" s="10" t="s">
        <v>294</v>
      </c>
      <c r="E5534" s="10" t="s">
        <v>295</v>
      </c>
      <c r="F5534" s="10" t="s">
        <v>9719</v>
      </c>
      <c r="G5534" s="137" t="s">
        <v>18555</v>
      </c>
      <c r="H5534" s="10">
        <v>0</v>
      </c>
      <c r="I5534" s="149">
        <v>4987176041418</v>
      </c>
      <c r="J5534" s="173" t="s">
        <v>19946</v>
      </c>
      <c r="K5534" s="10" t="s">
        <v>9740</v>
      </c>
      <c r="L5534" s="98">
        <f>IFERROR(VLOOKUP($F5534&amp;$C5534,Sales!$J:$W,9,0),0)</f>
        <v>39648688</v>
      </c>
      <c r="M5534" s="98">
        <f>IFERROR(VLOOKUP($F5534&amp;$C5534,Sales!$J:$W,10,0),0)</f>
        <v>0</v>
      </c>
      <c r="N5534" s="98">
        <f>IFERROR(VLOOKUP($F5534&amp;$C5534,Sales!$J:$W,11,0),0)</f>
        <v>24564948</v>
      </c>
      <c r="O5534" s="98">
        <f>IFERROR(VLOOKUP($F5534&amp;$C5534,Sales!$J:$W,12,0),0)</f>
        <v>99.333333333333329</v>
      </c>
      <c r="P5534" s="98">
        <f>IFERROR(VLOOKUP($F5534&amp;$C5534,Sales!$J:$W,13,0),0)</f>
        <v>21404545.333333332</v>
      </c>
      <c r="Q5534" s="98">
        <f>IFERROR(VLOOKUP($F5534&amp;$C5534,Sales!$A:$H,7,0),0)</f>
        <v>0</v>
      </c>
      <c r="R5534" s="41">
        <f t="shared" si="174"/>
        <v>1</v>
      </c>
      <c r="S5534" s="15">
        <v>1</v>
      </c>
      <c r="T5534" s="15"/>
      <c r="U5534" s="15"/>
      <c r="V5534" s="15">
        <v>1</v>
      </c>
      <c r="W5534" s="15">
        <v>1</v>
      </c>
      <c r="X5534" s="15">
        <v>1</v>
      </c>
      <c r="Y5534" s="41">
        <v>1</v>
      </c>
      <c r="Z5534" s="41">
        <v>1</v>
      </c>
      <c r="AA5534" s="15"/>
      <c r="AB5534" s="15"/>
      <c r="AC5534" s="15"/>
      <c r="AD5534" s="15"/>
      <c r="AE5534" s="15"/>
      <c r="AF5534" s="15"/>
      <c r="AG5534" s="15"/>
      <c r="AH5534" s="15"/>
      <c r="AI5534" s="15"/>
      <c r="AJ5534" s="15"/>
      <c r="AK5534" s="15"/>
      <c r="AL5534" s="15"/>
      <c r="AM5534" s="15"/>
      <c r="AN5534" s="15"/>
      <c r="AO5534" s="15"/>
      <c r="AP5534" s="15"/>
      <c r="AQ5534" s="15"/>
      <c r="AR5534" s="15"/>
      <c r="AS5534" s="15"/>
      <c r="AT5534" s="15"/>
      <c r="AU5534" s="15"/>
      <c r="AV5534" s="15"/>
      <c r="AW5534" s="15"/>
      <c r="AX5534" s="15"/>
      <c r="AY5534" s="10"/>
      <c r="AZ5534" s="10">
        <v>1</v>
      </c>
      <c r="BA5534" t="s">
        <v>22</v>
      </c>
      <c r="BB5534" t="s">
        <v>23</v>
      </c>
      <c r="BD5534" s="39" t="str">
        <f t="shared" si="175"/>
        <v>5738622684_ID-11191072999Olay</v>
      </c>
      <c r="BE5534" s="101"/>
      <c r="BG5534" t="s">
        <v>17336</v>
      </c>
    </row>
    <row r="5535" spans="2:59" ht="13.5" customHeight="1" x14ac:dyDescent="0.35">
      <c r="B5535" s="10" t="s">
        <v>17</v>
      </c>
      <c r="C5535" s="10" t="s">
        <v>2329</v>
      </c>
      <c r="D5535" s="10" t="s">
        <v>294</v>
      </c>
      <c r="E5535" s="10" t="s">
        <v>295</v>
      </c>
      <c r="F5535" s="10" t="s">
        <v>9720</v>
      </c>
      <c r="G5535" s="137" t="s">
        <v>18556</v>
      </c>
      <c r="H5535" s="10">
        <v>0</v>
      </c>
      <c r="I5535" s="149">
        <v>4987176041340</v>
      </c>
      <c r="J5535" s="173" t="s">
        <v>19947</v>
      </c>
      <c r="K5535" s="10" t="s">
        <v>9741</v>
      </c>
      <c r="L5535" s="98">
        <f>IFERROR(VLOOKUP($F5535&amp;$C5535,Sales!$J:$W,9,0),0)</f>
        <v>181435844</v>
      </c>
      <c r="M5535" s="98">
        <f>IFERROR(VLOOKUP($F5535&amp;$C5535,Sales!$J:$W,10,0),0)</f>
        <v>21979163.999999996</v>
      </c>
      <c r="N5535" s="98">
        <f>IFERROR(VLOOKUP($F5535&amp;$C5535,Sales!$J:$W,11,0),0)</f>
        <v>0</v>
      </c>
      <c r="O5535" s="98">
        <f>IFERROR(VLOOKUP($F5535&amp;$C5535,Sales!$J:$W,12,0),0)</f>
        <v>314.66666666666669</v>
      </c>
      <c r="P5535" s="98">
        <f>IFERROR(VLOOKUP($F5535&amp;$C5535,Sales!$J:$W,13,0),0)</f>
        <v>67805002.666666672</v>
      </c>
      <c r="Q5535" s="98">
        <f>IFERROR(VLOOKUP($F5535&amp;$C5535,Sales!$A:$H,7,0),0)</f>
        <v>0</v>
      </c>
      <c r="R5535" s="41">
        <f t="shared" si="174"/>
        <v>1</v>
      </c>
      <c r="S5535" s="15">
        <v>1</v>
      </c>
      <c r="T5535" s="15"/>
      <c r="U5535" s="15"/>
      <c r="V5535" s="15">
        <v>1</v>
      </c>
      <c r="W5535" s="15">
        <v>1</v>
      </c>
      <c r="X5535" s="15">
        <v>1</v>
      </c>
      <c r="Y5535" s="41">
        <v>1</v>
      </c>
      <c r="Z5535" s="41">
        <v>1</v>
      </c>
      <c r="AA5535" s="15"/>
      <c r="AB5535" s="15"/>
      <c r="AC5535" s="15"/>
      <c r="AD5535" s="15"/>
      <c r="AE5535" s="15"/>
      <c r="AF5535" s="15"/>
      <c r="AG5535" s="15"/>
      <c r="AH5535" s="15"/>
      <c r="AI5535" s="15"/>
      <c r="AJ5535" s="15"/>
      <c r="AK5535" s="15"/>
      <c r="AL5535" s="15"/>
      <c r="AM5535" s="15"/>
      <c r="AN5535" s="15"/>
      <c r="AO5535" s="15"/>
      <c r="AP5535" s="15"/>
      <c r="AQ5535" s="15"/>
      <c r="AR5535" s="15"/>
      <c r="AS5535" s="15"/>
      <c r="AT5535" s="15"/>
      <c r="AU5535" s="15"/>
      <c r="AV5535" s="15"/>
      <c r="AW5535" s="15"/>
      <c r="AX5535" s="15"/>
      <c r="AY5535" s="10"/>
      <c r="AZ5535" s="10">
        <v>1</v>
      </c>
      <c r="BA5535" t="s">
        <v>31</v>
      </c>
      <c r="BB5535" t="s">
        <v>23</v>
      </c>
      <c r="BD5535" s="39" t="str">
        <f t="shared" si="175"/>
        <v>5738692959_ID-11191194700Olay</v>
      </c>
    </row>
    <row r="5536" spans="2:59" ht="13.5" customHeight="1" x14ac:dyDescent="0.35">
      <c r="B5536" s="10" t="s">
        <v>17</v>
      </c>
      <c r="C5536" s="10" t="s">
        <v>2329</v>
      </c>
      <c r="D5536" s="10" t="s">
        <v>294</v>
      </c>
      <c r="E5536" s="10" t="s">
        <v>295</v>
      </c>
      <c r="F5536" s="10" t="s">
        <v>9709</v>
      </c>
      <c r="G5536" s="137" t="s">
        <v>18557</v>
      </c>
      <c r="H5536" s="10">
        <v>0</v>
      </c>
      <c r="I5536" s="149">
        <v>4987176054395</v>
      </c>
      <c r="J5536" s="173" t="s">
        <v>19948</v>
      </c>
      <c r="K5536" s="10" t="s">
        <v>18558</v>
      </c>
      <c r="L5536" s="98">
        <f>IFERROR(VLOOKUP($F5536&amp;$C5536,Sales!$J:$W,9,0),0)</f>
        <v>0</v>
      </c>
      <c r="M5536" s="98">
        <f>IFERROR(VLOOKUP($F5536&amp;$C5536,Sales!$J:$W,10,0),0)</f>
        <v>59660159.999999993</v>
      </c>
      <c r="N5536" s="98">
        <f>IFERROR(VLOOKUP($F5536&amp;$C5536,Sales!$J:$W,11,0),0)</f>
        <v>20881056</v>
      </c>
      <c r="O5536" s="98">
        <f>IFERROR(VLOOKUP($F5536&amp;$C5536,Sales!$J:$W,12,0),0)</f>
        <v>216</v>
      </c>
      <c r="P5536" s="98">
        <f>IFERROR(VLOOKUP($F5536&amp;$C5536,Sales!$J:$W,13,0),0)</f>
        <v>26847072</v>
      </c>
      <c r="Q5536" s="98">
        <f>IFERROR(VLOOKUP($F5536&amp;$C5536,Sales!$A:$H,7,0),0)</f>
        <v>0</v>
      </c>
      <c r="R5536" s="41">
        <f t="shared" si="174"/>
        <v>0.83333333333333337</v>
      </c>
      <c r="S5536" s="15">
        <v>1</v>
      </c>
      <c r="T5536" s="15"/>
      <c r="U5536" s="15"/>
      <c r="V5536" s="15">
        <v>1</v>
      </c>
      <c r="W5536" s="15">
        <v>1</v>
      </c>
      <c r="X5536" s="15">
        <v>1</v>
      </c>
      <c r="Y5536" s="41">
        <v>1</v>
      </c>
      <c r="Z5536" s="41">
        <v>0</v>
      </c>
      <c r="AA5536" s="15"/>
      <c r="AB5536" s="15"/>
      <c r="AC5536" s="15"/>
      <c r="AD5536" s="15"/>
      <c r="AE5536" s="15"/>
      <c r="AF5536" s="15"/>
      <c r="AG5536" s="15"/>
      <c r="AH5536" s="15"/>
      <c r="AI5536" s="15"/>
      <c r="AJ5536" s="15"/>
      <c r="AK5536" s="15"/>
      <c r="AL5536" s="15"/>
      <c r="AM5536" s="15"/>
      <c r="AN5536" s="15"/>
      <c r="AO5536" s="15"/>
      <c r="AP5536" s="15"/>
      <c r="AQ5536" s="15"/>
      <c r="AR5536" s="15"/>
      <c r="AS5536" s="15"/>
      <c r="AT5536" s="15"/>
      <c r="AU5536" s="15"/>
      <c r="AV5536" s="15"/>
      <c r="AW5536" s="15"/>
      <c r="AX5536" s="82"/>
      <c r="AY5536" s="10"/>
      <c r="AZ5536" s="10">
        <v>1</v>
      </c>
      <c r="BA5536" t="s">
        <v>31</v>
      </c>
      <c r="BB5536" t="s">
        <v>23</v>
      </c>
      <c r="BD5536" s="39" t="str">
        <f t="shared" si="175"/>
        <v>5739186255_ID-11191616414Olay</v>
      </c>
    </row>
    <row r="5537" spans="2:59" ht="13.5" customHeight="1" x14ac:dyDescent="0.35">
      <c r="B5537" s="10" t="s">
        <v>17</v>
      </c>
      <c r="C5537" s="10" t="s">
        <v>2329</v>
      </c>
      <c r="D5537" s="10" t="s">
        <v>119</v>
      </c>
      <c r="E5537" s="10" t="s">
        <v>120</v>
      </c>
      <c r="F5537" s="10" t="s">
        <v>9881</v>
      </c>
      <c r="G5537" s="137" t="s">
        <v>18559</v>
      </c>
      <c r="H5537" s="10">
        <v>0</v>
      </c>
      <c r="I5537" s="10">
        <v>4987176082893</v>
      </c>
      <c r="J5537" s="173" t="s">
        <v>19949</v>
      </c>
      <c r="K5537" s="10" t="s">
        <v>10015</v>
      </c>
      <c r="L5537" s="98">
        <f>IFERROR(VLOOKUP($F5537&amp;$C5537,Sales!$J:$W,9,0),0)</f>
        <v>0</v>
      </c>
      <c r="M5537" s="98">
        <f>IFERROR(VLOOKUP($F5537&amp;$C5537,Sales!$J:$W,10,0),0)</f>
        <v>0</v>
      </c>
      <c r="N5537" s="98">
        <f>IFERROR(VLOOKUP($F5537&amp;$C5537,Sales!$J:$W,11,0),0)</f>
        <v>5664623.9999999991</v>
      </c>
      <c r="O5537" s="98">
        <f>IFERROR(VLOOKUP($F5537&amp;$C5537,Sales!$J:$W,12,0),0)</f>
        <v>16</v>
      </c>
      <c r="P5537" s="98">
        <f>IFERROR(VLOOKUP($F5537&amp;$C5537,Sales!$J:$W,13,0),0)</f>
        <v>1888207.9999999998</v>
      </c>
      <c r="Q5537" s="98">
        <f>IFERROR(VLOOKUP($F5537&amp;$C5537,Sales!$A:$H,7,0),0)</f>
        <v>0</v>
      </c>
      <c r="R5537" s="41">
        <f t="shared" si="174"/>
        <v>1</v>
      </c>
      <c r="S5537" s="15">
        <v>1</v>
      </c>
      <c r="T5537" s="15"/>
      <c r="U5537" s="15"/>
      <c r="V5537" s="15">
        <v>1</v>
      </c>
      <c r="W5537" s="15">
        <v>1</v>
      </c>
      <c r="X5537" s="15">
        <v>1</v>
      </c>
      <c r="Y5537" s="41">
        <v>1</v>
      </c>
      <c r="Z5537" s="41">
        <v>1</v>
      </c>
      <c r="AA5537" s="15"/>
      <c r="AB5537" s="15"/>
      <c r="AC5537" s="15"/>
      <c r="AD5537" s="15"/>
      <c r="AE5537" s="15"/>
      <c r="AF5537" s="15"/>
      <c r="AG5537" s="15"/>
      <c r="AH5537" s="15"/>
      <c r="AI5537" s="15"/>
      <c r="AJ5537" s="15"/>
      <c r="AK5537" s="15"/>
      <c r="AL5537" s="15"/>
      <c r="AM5537" s="15"/>
      <c r="AN5537" s="15"/>
      <c r="AO5537" s="15"/>
      <c r="AP5537" s="15"/>
      <c r="AQ5537" s="15"/>
      <c r="AR5537" s="15"/>
      <c r="AS5537" s="15"/>
      <c r="AT5537" s="15"/>
      <c r="AU5537" s="15"/>
      <c r="AV5537" s="15"/>
      <c r="AW5537" s="15"/>
      <c r="AX5537" s="15"/>
      <c r="AY5537" s="10"/>
      <c r="AZ5537" s="10">
        <v>1</v>
      </c>
      <c r="BA5537" t="s">
        <v>31</v>
      </c>
      <c r="BB5537" t="s">
        <v>23</v>
      </c>
      <c r="BD5537" s="39" t="str">
        <f t="shared" si="175"/>
        <v>5786704014_ID-11243620399Gillette</v>
      </c>
    </row>
    <row r="5538" spans="2:59" ht="13.5" customHeight="1" x14ac:dyDescent="0.35">
      <c r="B5538" s="10" t="s">
        <v>17</v>
      </c>
      <c r="C5538" s="10" t="s">
        <v>2329</v>
      </c>
      <c r="D5538" s="10" t="s">
        <v>119</v>
      </c>
      <c r="E5538" s="10" t="s">
        <v>120</v>
      </c>
      <c r="F5538" s="10" t="s">
        <v>9883</v>
      </c>
      <c r="G5538" s="137" t="s">
        <v>18560</v>
      </c>
      <c r="H5538" s="10">
        <v>0</v>
      </c>
      <c r="I5538" s="10">
        <v>7702018469543</v>
      </c>
      <c r="J5538" s="173" t="s">
        <v>19950</v>
      </c>
      <c r="K5538" s="10" t="s">
        <v>9922</v>
      </c>
      <c r="L5538" s="98">
        <f>IFERROR(VLOOKUP($F5538&amp;$C5538,Sales!$J:$W,9,0),0)</f>
        <v>0</v>
      </c>
      <c r="M5538" s="98">
        <f>IFERROR(VLOOKUP($F5538&amp;$C5538,Sales!$J:$W,10,0),0)</f>
        <v>0</v>
      </c>
      <c r="N5538" s="98">
        <f>IFERROR(VLOOKUP($F5538&amp;$C5538,Sales!$J:$W,11,0),0)</f>
        <v>0</v>
      </c>
      <c r="O5538" s="98">
        <f>IFERROR(VLOOKUP($F5538&amp;$C5538,Sales!$J:$W,12,0),0)</f>
        <v>0</v>
      </c>
      <c r="P5538" s="98">
        <f>IFERROR(VLOOKUP($F5538&amp;$C5538,Sales!$J:$W,13,0),0)</f>
        <v>0</v>
      </c>
      <c r="Q5538" s="98">
        <f>IFERROR(VLOOKUP($F5538&amp;$C5538,Sales!$A:$H,7,0),0)</f>
        <v>0</v>
      </c>
      <c r="R5538" s="41">
        <f t="shared" si="174"/>
        <v>1</v>
      </c>
      <c r="S5538" s="15">
        <v>1</v>
      </c>
      <c r="T5538" s="15"/>
      <c r="U5538" s="15"/>
      <c r="V5538" s="15">
        <v>1</v>
      </c>
      <c r="W5538" s="15">
        <v>1</v>
      </c>
      <c r="X5538" s="15">
        <v>1</v>
      </c>
      <c r="Y5538" s="41">
        <v>1</v>
      </c>
      <c r="Z5538" s="41">
        <v>1</v>
      </c>
      <c r="AA5538" s="15"/>
      <c r="AB5538" s="15"/>
      <c r="AC5538" s="15"/>
      <c r="AD5538" s="15"/>
      <c r="AE5538" s="15"/>
      <c r="AF5538" s="15"/>
      <c r="AG5538" s="15"/>
      <c r="AH5538" s="15"/>
      <c r="AI5538" s="15"/>
      <c r="AJ5538" s="15"/>
      <c r="AK5538" s="15"/>
      <c r="AL5538" s="15"/>
      <c r="AM5538" s="15"/>
      <c r="AN5538" s="15"/>
      <c r="AO5538" s="15"/>
      <c r="AP5538" s="15"/>
      <c r="AQ5538" s="15"/>
      <c r="AR5538" s="15"/>
      <c r="AS5538" s="15"/>
      <c r="AT5538" s="15"/>
      <c r="AU5538" s="15"/>
      <c r="AV5538" s="15"/>
      <c r="AW5538" s="15"/>
      <c r="AX5538" s="15"/>
      <c r="AY5538" s="10"/>
      <c r="AZ5538" s="10">
        <v>1</v>
      </c>
      <c r="BA5538" t="s">
        <v>31</v>
      </c>
      <c r="BB5538" t="s">
        <v>23</v>
      </c>
      <c r="BD5538" s="39" t="str">
        <f t="shared" si="175"/>
        <v>5786710627_ID-11243670097Gillette</v>
      </c>
    </row>
    <row r="5539" spans="2:59" ht="13.5" customHeight="1" x14ac:dyDescent="0.35">
      <c r="B5539" s="10" t="s">
        <v>17</v>
      </c>
      <c r="C5539" s="10" t="s">
        <v>2329</v>
      </c>
      <c r="D5539" s="10" t="s">
        <v>119</v>
      </c>
      <c r="E5539" s="10" t="s">
        <v>120</v>
      </c>
      <c r="F5539" s="10" t="s">
        <v>9884</v>
      </c>
      <c r="G5539" s="137" t="s">
        <v>18561</v>
      </c>
      <c r="H5539" s="10">
        <v>0</v>
      </c>
      <c r="I5539" s="10">
        <v>7702018469567</v>
      </c>
      <c r="J5539" s="173" t="s">
        <v>19951</v>
      </c>
      <c r="K5539" s="10" t="s">
        <v>9923</v>
      </c>
      <c r="L5539" s="98">
        <f>IFERROR(VLOOKUP($F5539&amp;$C5539,Sales!$J:$W,9,0),0)</f>
        <v>0</v>
      </c>
      <c r="M5539" s="98">
        <f>IFERROR(VLOOKUP($F5539&amp;$C5539,Sales!$J:$W,10,0),0)</f>
        <v>19280591.999999996</v>
      </c>
      <c r="N5539" s="98">
        <f>IFERROR(VLOOKUP($F5539&amp;$C5539,Sales!$J:$W,11,0),0)</f>
        <v>28117530</v>
      </c>
      <c r="O5539" s="98">
        <f>IFERROR(VLOOKUP($F5539&amp;$C5539,Sales!$J:$W,12,0),0)</f>
        <v>59</v>
      </c>
      <c r="P5539" s="98">
        <f>IFERROR(VLOOKUP($F5539&amp;$C5539,Sales!$J:$W,13,0),0)</f>
        <v>15799374</v>
      </c>
      <c r="Q5539" s="98">
        <f>IFERROR(VLOOKUP($F5539&amp;$C5539,Sales!$A:$H,7,0),0)</f>
        <v>0</v>
      </c>
      <c r="R5539" s="41">
        <f t="shared" si="174"/>
        <v>1</v>
      </c>
      <c r="S5539" s="15">
        <v>1</v>
      </c>
      <c r="T5539" s="15"/>
      <c r="U5539" s="15"/>
      <c r="V5539" s="15">
        <v>1</v>
      </c>
      <c r="W5539" s="15">
        <v>1</v>
      </c>
      <c r="X5539" s="15">
        <v>1</v>
      </c>
      <c r="Y5539" s="41">
        <v>1</v>
      </c>
      <c r="Z5539" s="41">
        <v>1</v>
      </c>
      <c r="AA5539" s="15"/>
      <c r="AB5539" s="15"/>
      <c r="AC5539" s="15"/>
      <c r="AD5539" s="15"/>
      <c r="AE5539" s="15"/>
      <c r="AF5539" s="15"/>
      <c r="AG5539" s="15"/>
      <c r="AH5539" s="15"/>
      <c r="AI5539" s="15"/>
      <c r="AJ5539" s="15"/>
      <c r="AK5539" s="15"/>
      <c r="AL5539" s="15"/>
      <c r="AM5539" s="15"/>
      <c r="AN5539" s="15"/>
      <c r="AO5539" s="15"/>
      <c r="AP5539" s="15"/>
      <c r="AQ5539" s="15"/>
      <c r="AR5539" s="15"/>
      <c r="AS5539" s="15"/>
      <c r="AT5539" s="15"/>
      <c r="AU5539" s="15"/>
      <c r="AV5539" s="15"/>
      <c r="AW5539" s="15"/>
      <c r="AX5539" s="15"/>
      <c r="AY5539" s="10"/>
      <c r="AZ5539" s="10">
        <v>1</v>
      </c>
      <c r="BA5539" t="s">
        <v>31</v>
      </c>
      <c r="BB5539" t="s">
        <v>23</v>
      </c>
      <c r="BD5539" s="39" t="str">
        <f t="shared" si="175"/>
        <v>5786730465_ID-11243660491Gillette</v>
      </c>
    </row>
    <row r="5540" spans="2:59" ht="13.5" customHeight="1" x14ac:dyDescent="0.35">
      <c r="B5540" s="10" t="s">
        <v>17</v>
      </c>
      <c r="C5540" s="10" t="s">
        <v>2329</v>
      </c>
      <c r="D5540" s="10" t="s">
        <v>650</v>
      </c>
      <c r="E5540" s="10" t="s">
        <v>194</v>
      </c>
      <c r="F5540" s="10" t="s">
        <v>2066</v>
      </c>
      <c r="G5540" s="137" t="s">
        <v>18562</v>
      </c>
      <c r="H5540" s="10">
        <v>0</v>
      </c>
      <c r="I5540" s="149" t="s">
        <v>2068</v>
      </c>
      <c r="J5540" s="173" t="s">
        <v>19952</v>
      </c>
      <c r="K5540" s="10" t="s">
        <v>18563</v>
      </c>
      <c r="L5540" s="98">
        <f>IFERROR(VLOOKUP($F5540&amp;$C5540,Sales!$J:$W,9,0),0)</f>
        <v>0</v>
      </c>
      <c r="M5540" s="98">
        <f>IFERROR(VLOOKUP($F5540&amp;$C5540,Sales!$J:$W,10,0),0)</f>
        <v>0</v>
      </c>
      <c r="N5540" s="98">
        <f>IFERROR(VLOOKUP($F5540&amp;$C5540,Sales!$J:$W,11,0),0)</f>
        <v>0</v>
      </c>
      <c r="O5540" s="98">
        <f>IFERROR(VLOOKUP($F5540&amp;$C5540,Sales!$J:$W,12,0),0)</f>
        <v>0</v>
      </c>
      <c r="P5540" s="98">
        <f>IFERROR(VLOOKUP($F5540&amp;$C5540,Sales!$J:$W,13,0),0)</f>
        <v>0</v>
      </c>
      <c r="Q5540" s="98">
        <f>IFERROR(VLOOKUP($F5540&amp;$C5540,Sales!$A:$H,7,0),0)</f>
        <v>0</v>
      </c>
      <c r="R5540" s="41">
        <f t="shared" si="174"/>
        <v>1</v>
      </c>
      <c r="S5540" s="15">
        <v>1</v>
      </c>
      <c r="T5540" s="15"/>
      <c r="U5540" s="15"/>
      <c r="V5540" s="15">
        <v>1</v>
      </c>
      <c r="W5540" s="15">
        <v>1</v>
      </c>
      <c r="X5540" s="15">
        <v>1</v>
      </c>
      <c r="Y5540" s="41">
        <v>1</v>
      </c>
      <c r="Z5540" s="41">
        <v>1</v>
      </c>
      <c r="AA5540" s="15"/>
      <c r="AB5540" s="15"/>
      <c r="AC5540" s="15"/>
      <c r="AD5540" s="15"/>
      <c r="AE5540" s="15"/>
      <c r="AF5540" s="15"/>
      <c r="AG5540" s="15"/>
      <c r="AH5540" s="15"/>
      <c r="AI5540" s="15"/>
      <c r="AJ5540" s="15"/>
      <c r="AK5540" s="15"/>
      <c r="AL5540" s="15"/>
      <c r="AM5540" s="15"/>
      <c r="AN5540" s="15"/>
      <c r="AO5540" s="15"/>
      <c r="AP5540" s="15"/>
      <c r="AQ5540" s="15"/>
      <c r="AR5540" s="15"/>
      <c r="AS5540" s="15"/>
      <c r="AT5540" s="15"/>
      <c r="AU5540" s="15"/>
      <c r="AV5540" s="15"/>
      <c r="AW5540" s="15"/>
      <c r="AX5540" s="15"/>
      <c r="AY5540" s="10"/>
      <c r="AZ5540" s="10">
        <v>1</v>
      </c>
      <c r="BA5540" t="s">
        <v>22</v>
      </c>
      <c r="BB5540" t="s">
        <v>23</v>
      </c>
      <c r="BD5540" s="39" t="str">
        <f t="shared" si="175"/>
        <v>5669712438_ID-11114854099Rejoice</v>
      </c>
      <c r="BE5540" s="101"/>
      <c r="BG5540" t="s">
        <v>17336</v>
      </c>
    </row>
    <row r="5541" spans="2:59" ht="13.5" customHeight="1" x14ac:dyDescent="0.35">
      <c r="B5541" s="10" t="s">
        <v>17</v>
      </c>
      <c r="C5541" s="10" t="s">
        <v>2329</v>
      </c>
      <c r="D5541" s="10" t="s">
        <v>549</v>
      </c>
      <c r="E5541" s="10" t="s">
        <v>194</v>
      </c>
      <c r="F5541" s="10" t="s">
        <v>10093</v>
      </c>
      <c r="G5541" s="137" t="s">
        <v>18564</v>
      </c>
      <c r="H5541" s="10">
        <v>0</v>
      </c>
      <c r="I5541" s="149" t="s">
        <v>9906</v>
      </c>
      <c r="J5541" s="173" t="s">
        <v>19953</v>
      </c>
      <c r="K5541" s="10" t="s">
        <v>9835</v>
      </c>
      <c r="L5541" s="98">
        <f>IFERROR(VLOOKUP($F5541&amp;$C5541,Sales!$J:$W,9,0),0)</f>
        <v>0</v>
      </c>
      <c r="M5541" s="98">
        <f>IFERROR(VLOOKUP($F5541&amp;$C5541,Sales!$J:$W,10,0),0)</f>
        <v>0</v>
      </c>
      <c r="N5541" s="98">
        <f>IFERROR(VLOOKUP($F5541&amp;$C5541,Sales!$J:$W,11,0),0)</f>
        <v>0</v>
      </c>
      <c r="O5541" s="98">
        <f>IFERROR(VLOOKUP($F5541&amp;$C5541,Sales!$J:$W,12,0),0)</f>
        <v>0</v>
      </c>
      <c r="P5541" s="98">
        <f>IFERROR(VLOOKUP($F5541&amp;$C5541,Sales!$J:$W,13,0),0)</f>
        <v>0</v>
      </c>
      <c r="Q5541" s="98">
        <f>IFERROR(VLOOKUP($F5541&amp;$C5541,Sales!$A:$H,7,0),0)</f>
        <v>0</v>
      </c>
      <c r="R5541" s="41">
        <f t="shared" si="174"/>
        <v>1</v>
      </c>
      <c r="S5541" s="15">
        <v>1</v>
      </c>
      <c r="T5541" s="15"/>
      <c r="U5541" s="15"/>
      <c r="V5541" s="15">
        <v>1</v>
      </c>
      <c r="W5541" s="15">
        <v>1</v>
      </c>
      <c r="X5541" s="15">
        <v>1</v>
      </c>
      <c r="Y5541" s="41">
        <v>1</v>
      </c>
      <c r="Z5541" s="41">
        <v>1</v>
      </c>
      <c r="AA5541" s="15"/>
      <c r="AB5541" s="15"/>
      <c r="AC5541" s="15"/>
      <c r="AD5541" s="15"/>
      <c r="AE5541" s="15"/>
      <c r="AF5541" s="15"/>
      <c r="AG5541" s="15"/>
      <c r="AH5541" s="15"/>
      <c r="AI5541" s="15"/>
      <c r="AJ5541" s="15"/>
      <c r="AK5541" s="15"/>
      <c r="AL5541" s="15"/>
      <c r="AM5541" s="15"/>
      <c r="AN5541" s="15"/>
      <c r="AO5541" s="15"/>
      <c r="AP5541" s="15"/>
      <c r="AQ5541" s="15"/>
      <c r="AR5541" s="15"/>
      <c r="AS5541" s="15"/>
      <c r="AT5541" s="15"/>
      <c r="AU5541" s="15"/>
      <c r="AV5541" s="15"/>
      <c r="AW5541" s="15"/>
      <c r="AX5541" s="15"/>
      <c r="AY5541" s="10"/>
      <c r="AZ5541" s="10">
        <v>1</v>
      </c>
      <c r="BA5541" t="s">
        <v>31</v>
      </c>
      <c r="BB5541" t="s">
        <v>23</v>
      </c>
      <c r="BD5541" s="39" t="str">
        <f t="shared" si="175"/>
        <v>5826042309_ID-11285894961Pantene</v>
      </c>
    </row>
    <row r="5542" spans="2:59" ht="13.5" customHeight="1" x14ac:dyDescent="0.35">
      <c r="B5542" s="10" t="s">
        <v>17</v>
      </c>
      <c r="C5542" s="10" t="s">
        <v>2329</v>
      </c>
      <c r="D5542" s="10" t="s">
        <v>549</v>
      </c>
      <c r="E5542" s="10" t="s">
        <v>194</v>
      </c>
      <c r="F5542" s="10" t="s">
        <v>10096</v>
      </c>
      <c r="G5542" s="137" t="s">
        <v>18565</v>
      </c>
      <c r="H5542" s="10">
        <v>0</v>
      </c>
      <c r="I5542" s="10" t="s">
        <v>9912</v>
      </c>
      <c r="J5542" s="173" t="s">
        <v>19954</v>
      </c>
      <c r="K5542" s="10" t="s">
        <v>14650</v>
      </c>
      <c r="L5542" s="98">
        <f>IFERROR(VLOOKUP($F5542&amp;$C5542,Sales!$J:$W,9,0),0)</f>
        <v>0</v>
      </c>
      <c r="M5542" s="98">
        <f>IFERROR(VLOOKUP($F5542&amp;$C5542,Sales!$J:$W,10,0),0)</f>
        <v>0</v>
      </c>
      <c r="N5542" s="98">
        <f>IFERROR(VLOOKUP($F5542&amp;$C5542,Sales!$J:$W,11,0),0)</f>
        <v>0</v>
      </c>
      <c r="O5542" s="98">
        <f>IFERROR(VLOOKUP($F5542&amp;$C5542,Sales!$J:$W,12,0),0)</f>
        <v>0</v>
      </c>
      <c r="P5542" s="98">
        <f>IFERROR(VLOOKUP($F5542&amp;$C5542,Sales!$J:$W,13,0),0)</f>
        <v>0</v>
      </c>
      <c r="Q5542" s="98">
        <f>IFERROR(VLOOKUP($F5542&amp;$C5542,Sales!$A:$H,7,0),0)</f>
        <v>0</v>
      </c>
      <c r="R5542" s="41">
        <f t="shared" si="174"/>
        <v>1</v>
      </c>
      <c r="S5542" s="15">
        <v>1</v>
      </c>
      <c r="T5542" s="15"/>
      <c r="U5542" s="15"/>
      <c r="V5542" s="15">
        <v>1</v>
      </c>
      <c r="W5542" s="15">
        <v>1</v>
      </c>
      <c r="X5542" s="15">
        <v>1</v>
      </c>
      <c r="Y5542" s="41">
        <v>1</v>
      </c>
      <c r="Z5542" s="41">
        <v>1</v>
      </c>
      <c r="AA5542" s="15"/>
      <c r="AB5542" s="15"/>
      <c r="AC5542" s="15"/>
      <c r="AD5542" s="15"/>
      <c r="AE5542" s="15"/>
      <c r="AF5542" s="15"/>
      <c r="AG5542" s="15"/>
      <c r="AH5542" s="15"/>
      <c r="AI5542" s="15"/>
      <c r="AJ5542" s="15"/>
      <c r="AK5542" s="15"/>
      <c r="AL5542" s="15"/>
      <c r="AM5542" s="15"/>
      <c r="AN5542" s="15"/>
      <c r="AO5542" s="15"/>
      <c r="AP5542" s="15"/>
      <c r="AQ5542" s="15"/>
      <c r="AR5542" s="15"/>
      <c r="AS5542" s="15"/>
      <c r="AT5542" s="15"/>
      <c r="AU5542" s="15"/>
      <c r="AV5542" s="15"/>
      <c r="AW5542" s="15"/>
      <c r="AX5542" s="15"/>
      <c r="AY5542" s="10"/>
      <c r="AZ5542" s="10">
        <v>1</v>
      </c>
      <c r="BA5542" t="s">
        <v>22</v>
      </c>
      <c r="BB5542" t="s">
        <v>23</v>
      </c>
      <c r="BD5542" s="39" t="str">
        <f t="shared" si="175"/>
        <v>5828186158_ID-11287952182Pantene</v>
      </c>
      <c r="BE5542" s="101"/>
      <c r="BG5542" s="1"/>
    </row>
    <row r="5543" spans="2:59" ht="13.5" customHeight="1" x14ac:dyDescent="0.35">
      <c r="B5543" s="10" t="s">
        <v>17</v>
      </c>
      <c r="C5543" s="10" t="s">
        <v>2329</v>
      </c>
      <c r="D5543" s="10" t="s">
        <v>193</v>
      </c>
      <c r="E5543" s="10" t="s">
        <v>194</v>
      </c>
      <c r="F5543" s="10" t="s">
        <v>10102</v>
      </c>
      <c r="G5543" s="137" t="s">
        <v>18566</v>
      </c>
      <c r="H5543" s="10">
        <v>0</v>
      </c>
      <c r="I5543" s="149" t="s">
        <v>5919</v>
      </c>
      <c r="J5543" s="173" t="s">
        <v>19955</v>
      </c>
      <c r="K5543" s="10" t="s">
        <v>10086</v>
      </c>
      <c r="L5543" s="98">
        <f>IFERROR(VLOOKUP($F5543&amp;$C5543,Sales!$J:$W,9,0),0)</f>
        <v>0</v>
      </c>
      <c r="M5543" s="98">
        <f>IFERROR(VLOOKUP($F5543&amp;$C5543,Sales!$J:$W,10,0),0)</f>
        <v>0</v>
      </c>
      <c r="N5543" s="98">
        <f>IFERROR(VLOOKUP($F5543&amp;$C5543,Sales!$J:$W,11,0),0)</f>
        <v>0</v>
      </c>
      <c r="O5543" s="98">
        <f>IFERROR(VLOOKUP($F5543&amp;$C5543,Sales!$J:$W,12,0),0)</f>
        <v>0</v>
      </c>
      <c r="P5543" s="98">
        <f>IFERROR(VLOOKUP($F5543&amp;$C5543,Sales!$J:$W,13,0),0)</f>
        <v>0</v>
      </c>
      <c r="Q5543" s="98">
        <f>IFERROR(VLOOKUP($F5543&amp;$C5543,Sales!$A:$H,7,0),0)</f>
        <v>0</v>
      </c>
      <c r="R5543" s="41">
        <f t="shared" si="174"/>
        <v>1</v>
      </c>
      <c r="S5543" s="15">
        <v>1</v>
      </c>
      <c r="T5543" s="15"/>
      <c r="U5543" s="15"/>
      <c r="V5543" s="15">
        <v>1</v>
      </c>
      <c r="W5543" s="15">
        <v>1</v>
      </c>
      <c r="X5543" s="15">
        <v>1</v>
      </c>
      <c r="Y5543" s="41">
        <v>1</v>
      </c>
      <c r="Z5543" s="41">
        <v>1</v>
      </c>
      <c r="AA5543" s="15"/>
      <c r="AB5543" s="15"/>
      <c r="AC5543" s="15"/>
      <c r="AD5543" s="15"/>
      <c r="AE5543" s="15"/>
      <c r="AF5543" s="15"/>
      <c r="AG5543" s="15"/>
      <c r="AH5543" s="15"/>
      <c r="AI5543" s="15"/>
      <c r="AJ5543" s="15"/>
      <c r="AK5543" s="15"/>
      <c r="AL5543" s="15"/>
      <c r="AM5543" s="15"/>
      <c r="AN5543" s="15"/>
      <c r="AO5543" s="15"/>
      <c r="AP5543" s="15"/>
      <c r="AQ5543" s="15"/>
      <c r="AR5543" s="15"/>
      <c r="AS5543" s="15"/>
      <c r="AT5543" s="15"/>
      <c r="AU5543" s="15"/>
      <c r="AV5543" s="15"/>
      <c r="AW5543" s="15"/>
      <c r="AX5543" s="15"/>
      <c r="AY5543" s="10"/>
      <c r="AZ5543" s="10">
        <v>1</v>
      </c>
      <c r="BA5543" t="s">
        <v>31</v>
      </c>
      <c r="BB5543" t="s">
        <v>23</v>
      </c>
      <c r="BD5543" s="39" t="str">
        <f t="shared" si="175"/>
        <v>5829986114_ID-11289650525Head &amp; Shoulders</v>
      </c>
    </row>
    <row r="5544" spans="2:59" ht="13.5" customHeight="1" x14ac:dyDescent="0.35">
      <c r="B5544" s="10" t="s">
        <v>17</v>
      </c>
      <c r="C5544" s="10" t="s">
        <v>2329</v>
      </c>
      <c r="D5544" s="10" t="s">
        <v>193</v>
      </c>
      <c r="E5544" s="10" t="s">
        <v>194</v>
      </c>
      <c r="F5544" s="10" t="s">
        <v>18567</v>
      </c>
      <c r="G5544" s="137" t="s">
        <v>18568</v>
      </c>
      <c r="H5544" s="10">
        <v>0</v>
      </c>
      <c r="I5544" s="10" t="s">
        <v>1088</v>
      </c>
      <c r="J5544" s="173" t="s">
        <v>19956</v>
      </c>
      <c r="K5544" s="10" t="s">
        <v>18569</v>
      </c>
      <c r="L5544" s="98">
        <f>IFERROR(VLOOKUP($F5544&amp;$C5544,Sales!$J:$W,9,0),0)</f>
        <v>0</v>
      </c>
      <c r="M5544" s="98">
        <f>IFERROR(VLOOKUP($F5544&amp;$C5544,Sales!$J:$W,10,0),0)</f>
        <v>0</v>
      </c>
      <c r="N5544" s="98">
        <f>IFERROR(VLOOKUP($F5544&amp;$C5544,Sales!$J:$W,11,0),0)</f>
        <v>0</v>
      </c>
      <c r="O5544" s="98">
        <f>IFERROR(VLOOKUP($F5544&amp;$C5544,Sales!$J:$W,12,0),0)</f>
        <v>0</v>
      </c>
      <c r="P5544" s="98">
        <f>IFERROR(VLOOKUP($F5544&amp;$C5544,Sales!$J:$W,13,0),0)</f>
        <v>0</v>
      </c>
      <c r="Q5544" s="98">
        <f>IFERROR(VLOOKUP($F5544&amp;$C5544,Sales!$A:$H,7,0),0)</f>
        <v>0</v>
      </c>
      <c r="R5544" s="41" t="str">
        <f t="shared" si="174"/>
        <v>ERROR</v>
      </c>
      <c r="S5544" s="15"/>
      <c r="T5544" s="15"/>
      <c r="U5544" s="15"/>
      <c r="V5544" s="15"/>
      <c r="W5544" s="15"/>
      <c r="X5544" s="15"/>
      <c r="Y5544" s="41"/>
      <c r="Z5544" s="41"/>
      <c r="AA5544" s="41"/>
      <c r="AB5544" s="15"/>
      <c r="AC5544" s="15"/>
      <c r="AD5544" s="15"/>
      <c r="AE5544" s="15"/>
      <c r="AF5544" s="15"/>
      <c r="AG5544" s="15"/>
      <c r="AH5544" s="15"/>
      <c r="AI5544" s="15"/>
      <c r="AJ5544" s="41"/>
      <c r="AK5544" s="15"/>
      <c r="AL5544" s="15"/>
      <c r="AM5544" s="15"/>
      <c r="AN5544" s="15"/>
      <c r="AO5544" s="15"/>
      <c r="AP5544" s="15"/>
      <c r="AQ5544" s="15"/>
      <c r="AR5544" s="15"/>
      <c r="AS5544" s="15"/>
      <c r="AT5544" s="15"/>
      <c r="AU5544" s="15"/>
      <c r="AV5544" s="15"/>
      <c r="AW5544" s="15"/>
      <c r="AX5544" s="15"/>
      <c r="AY5544" s="10"/>
      <c r="AZ5544" s="10">
        <v>1</v>
      </c>
      <c r="BA5544" t="s">
        <v>22</v>
      </c>
      <c r="BB5544" t="s">
        <v>88</v>
      </c>
      <c r="BD5544" s="39" t="str">
        <f t="shared" si="175"/>
        <v>5831064670_ID-11290856044Head &amp; Shoulders</v>
      </c>
      <c r="BE5544" s="101"/>
    </row>
    <row r="5545" spans="2:59" ht="13.5" customHeight="1" x14ac:dyDescent="0.35">
      <c r="B5545" s="10" t="s">
        <v>17</v>
      </c>
      <c r="C5545" s="10" t="s">
        <v>2329</v>
      </c>
      <c r="D5545" s="10" t="s">
        <v>650</v>
      </c>
      <c r="E5545" s="10" t="s">
        <v>194</v>
      </c>
      <c r="F5545" s="10" t="s">
        <v>18570</v>
      </c>
      <c r="G5545" s="137" t="s">
        <v>18571</v>
      </c>
      <c r="H5545" s="10">
        <v>0</v>
      </c>
      <c r="I5545" s="10" t="s">
        <v>18572</v>
      </c>
      <c r="J5545" s="173" t="s">
        <v>19957</v>
      </c>
      <c r="K5545" s="10" t="s">
        <v>18573</v>
      </c>
      <c r="L5545" s="98">
        <f>IFERROR(VLOOKUP($F5545&amp;$C5545,Sales!$J:$W,9,0),0)</f>
        <v>0</v>
      </c>
      <c r="M5545" s="98">
        <f>IFERROR(VLOOKUP($F5545&amp;$C5545,Sales!$J:$W,10,0),0)</f>
        <v>0</v>
      </c>
      <c r="N5545" s="98">
        <f>IFERROR(VLOOKUP($F5545&amp;$C5545,Sales!$J:$W,11,0),0)</f>
        <v>0</v>
      </c>
      <c r="O5545" s="98">
        <f>IFERROR(VLOOKUP($F5545&amp;$C5545,Sales!$J:$W,12,0),0)</f>
        <v>0</v>
      </c>
      <c r="P5545" s="98">
        <f>IFERROR(VLOOKUP($F5545&amp;$C5545,Sales!$J:$W,13,0),0)</f>
        <v>0</v>
      </c>
      <c r="Q5545" s="98">
        <f>IFERROR(VLOOKUP($F5545&amp;$C5545,Sales!$A:$H,7,0),0)</f>
        <v>0</v>
      </c>
      <c r="R5545" s="41" t="str">
        <f t="shared" si="174"/>
        <v>ERROR</v>
      </c>
      <c r="S5545" s="15"/>
      <c r="T5545" s="15"/>
      <c r="U5545" s="15"/>
      <c r="V5545" s="15"/>
      <c r="W5545" s="15"/>
      <c r="X5545" s="15"/>
      <c r="Y5545" s="41"/>
      <c r="Z5545" s="41"/>
      <c r="AA5545" s="41"/>
      <c r="AB5545" s="15"/>
      <c r="AC5545" s="15"/>
      <c r="AD5545" s="15"/>
      <c r="AE5545" s="15"/>
      <c r="AF5545" s="15"/>
      <c r="AG5545" s="15"/>
      <c r="AH5545" s="15"/>
      <c r="AI5545" s="15"/>
      <c r="AJ5545" s="41"/>
      <c r="AK5545" s="15"/>
      <c r="AL5545" s="15"/>
      <c r="AM5545" s="15"/>
      <c r="AN5545" s="15"/>
      <c r="AO5545" s="15"/>
      <c r="AP5545" s="15"/>
      <c r="AQ5545" s="15"/>
      <c r="AR5545" s="15"/>
      <c r="AS5545" s="15"/>
      <c r="AT5545" s="15"/>
      <c r="AU5545" s="15"/>
      <c r="AV5545" s="15"/>
      <c r="AW5545" s="15"/>
      <c r="AX5545" s="15"/>
      <c r="AY5545" s="10"/>
      <c r="AZ5545" s="10">
        <v>1</v>
      </c>
      <c r="BA5545" t="s">
        <v>31</v>
      </c>
      <c r="BB5545" t="s">
        <v>88</v>
      </c>
      <c r="BD5545" s="39" t="str">
        <f t="shared" si="175"/>
        <v>5828348149_ID-11288086129Rejoice</v>
      </c>
      <c r="BE5545" s="1">
        <v>44972</v>
      </c>
      <c r="BF5545" t="s">
        <v>17364</v>
      </c>
    </row>
    <row r="5546" spans="2:59" ht="13.5" customHeight="1" x14ac:dyDescent="0.35">
      <c r="B5546" s="10" t="s">
        <v>17</v>
      </c>
      <c r="C5546" s="10" t="s">
        <v>2329</v>
      </c>
      <c r="D5546" s="10" t="s">
        <v>3622</v>
      </c>
      <c r="E5546" s="10" t="s">
        <v>3623</v>
      </c>
      <c r="F5546" s="10" t="s">
        <v>3556</v>
      </c>
      <c r="G5546" s="137" t="s">
        <v>18574</v>
      </c>
      <c r="H5546" s="10">
        <v>0</v>
      </c>
      <c r="I5546" s="149" t="s">
        <v>6275</v>
      </c>
      <c r="J5546" s="173" t="s">
        <v>19958</v>
      </c>
      <c r="K5546" s="10" t="s">
        <v>18575</v>
      </c>
      <c r="L5546" s="98">
        <f>IFERROR(VLOOKUP($F5546&amp;$C5546,Sales!$J:$W,9,0),0)</f>
        <v>5879359.9999999991</v>
      </c>
      <c r="M5546" s="98">
        <f>IFERROR(VLOOKUP($F5546&amp;$C5546,Sales!$J:$W,10,0),0)</f>
        <v>0</v>
      </c>
      <c r="N5546" s="98">
        <f>IFERROR(VLOOKUP($F5546&amp;$C5546,Sales!$J:$W,11,0),0)</f>
        <v>0</v>
      </c>
      <c r="O5546" s="98">
        <f>IFERROR(VLOOKUP($F5546&amp;$C5546,Sales!$J:$W,12,0),0)</f>
        <v>26.666666666666668</v>
      </c>
      <c r="P5546" s="98">
        <f>IFERROR(VLOOKUP($F5546&amp;$C5546,Sales!$J:$W,13,0),0)</f>
        <v>1959786.6666666663</v>
      </c>
      <c r="Q5546" s="98">
        <f>IFERROR(VLOOKUP($F5546&amp;$C5546,Sales!$A:$H,7,0),0)</f>
        <v>0</v>
      </c>
      <c r="R5546" s="41">
        <f t="shared" si="174"/>
        <v>1</v>
      </c>
      <c r="S5546" s="15">
        <v>1</v>
      </c>
      <c r="T5546" s="15"/>
      <c r="U5546" s="15"/>
      <c r="V5546" s="15">
        <v>1</v>
      </c>
      <c r="W5546" s="15">
        <v>1</v>
      </c>
      <c r="X5546" s="15">
        <v>1</v>
      </c>
      <c r="Y5546" s="41">
        <v>1</v>
      </c>
      <c r="Z5546" s="41">
        <v>1</v>
      </c>
      <c r="AA5546" s="15"/>
      <c r="AB5546" s="15"/>
      <c r="AC5546" s="15"/>
      <c r="AD5546" s="15"/>
      <c r="AE5546" s="15"/>
      <c r="AF5546" s="15"/>
      <c r="AG5546" s="15"/>
      <c r="AH5546" s="15"/>
      <c r="AI5546" s="15"/>
      <c r="AJ5546" s="15"/>
      <c r="AK5546" s="15"/>
      <c r="AL5546" s="15"/>
      <c r="AM5546" s="15"/>
      <c r="AN5546" s="15"/>
      <c r="AO5546" s="15"/>
      <c r="AP5546" s="15"/>
      <c r="AQ5546" s="15"/>
      <c r="AR5546" s="15"/>
      <c r="AS5546" s="15"/>
      <c r="AT5546" s="15"/>
      <c r="AU5546" s="15"/>
      <c r="AV5546" s="15"/>
      <c r="AW5546" s="15"/>
      <c r="AX5546" s="15"/>
      <c r="AY5546" s="10"/>
      <c r="AZ5546" s="10">
        <v>1</v>
      </c>
      <c r="BA5546" t="s">
        <v>31</v>
      </c>
      <c r="BB5546" t="s">
        <v>23</v>
      </c>
      <c r="BD5546" s="39" t="str">
        <f t="shared" si="175"/>
        <v>5828568757_ID-11288376587Venus</v>
      </c>
    </row>
    <row r="5547" spans="2:59" ht="13.5" customHeight="1" x14ac:dyDescent="0.35">
      <c r="B5547" s="10" t="s">
        <v>17</v>
      </c>
      <c r="C5547" s="10" t="s">
        <v>2329</v>
      </c>
      <c r="D5547" s="10" t="s">
        <v>119</v>
      </c>
      <c r="E5547" s="10" t="s">
        <v>120</v>
      </c>
      <c r="F5547" s="10" t="s">
        <v>18576</v>
      </c>
      <c r="G5547" s="137" t="s">
        <v>18577</v>
      </c>
      <c r="H5547" s="10">
        <v>0</v>
      </c>
      <c r="I5547" s="149" t="s">
        <v>10105</v>
      </c>
      <c r="J5547" s="10" t="s">
        <v>19959</v>
      </c>
      <c r="K5547" s="10" t="s">
        <v>18578</v>
      </c>
      <c r="L5547" s="98">
        <f>IFERROR(VLOOKUP($F5547&amp;$C5547,Sales!$J:$W,9,0),0)</f>
        <v>0</v>
      </c>
      <c r="M5547" s="98">
        <f>IFERROR(VLOOKUP($F5547&amp;$C5547,Sales!$J:$W,10,0),0)</f>
        <v>0</v>
      </c>
      <c r="N5547" s="98">
        <f>IFERROR(VLOOKUP($F5547&amp;$C5547,Sales!$J:$W,11,0),0)</f>
        <v>0</v>
      </c>
      <c r="O5547" s="98">
        <f>IFERROR(VLOOKUP($F5547&amp;$C5547,Sales!$J:$W,12,0),0)</f>
        <v>0</v>
      </c>
      <c r="P5547" s="98">
        <f>IFERROR(VLOOKUP($F5547&amp;$C5547,Sales!$J:$W,13,0),0)</f>
        <v>0</v>
      </c>
      <c r="Q5547" s="98">
        <f>IFERROR(VLOOKUP($F5547&amp;$C5547,Sales!$A:$H,7,0),0)</f>
        <v>0</v>
      </c>
      <c r="R5547" s="41">
        <f t="shared" si="174"/>
        <v>1</v>
      </c>
      <c r="S5547" s="15">
        <v>1</v>
      </c>
      <c r="T5547" s="15"/>
      <c r="U5547" s="15"/>
      <c r="V5547" s="15">
        <v>1</v>
      </c>
      <c r="W5547" s="15">
        <v>1</v>
      </c>
      <c r="X5547" s="15">
        <v>1</v>
      </c>
      <c r="Y5547" s="41">
        <v>1</v>
      </c>
      <c r="Z5547" s="41">
        <v>1</v>
      </c>
      <c r="AA5547" s="15"/>
      <c r="AB5547" s="15"/>
      <c r="AC5547" s="15"/>
      <c r="AD5547" s="15"/>
      <c r="AE5547" s="15"/>
      <c r="AF5547" s="15"/>
      <c r="AG5547" s="15"/>
      <c r="AH5547" s="15"/>
      <c r="AI5547" s="15"/>
      <c r="AJ5547" s="15"/>
      <c r="AK5547" s="15"/>
      <c r="AL5547" s="15"/>
      <c r="AM5547" s="15"/>
      <c r="AN5547" s="15"/>
      <c r="AO5547" s="15"/>
      <c r="AP5547" s="15"/>
      <c r="AQ5547" s="15"/>
      <c r="AR5547" s="15"/>
      <c r="AS5547" s="15"/>
      <c r="AT5547" s="15"/>
      <c r="AU5547" s="15"/>
      <c r="AV5547" s="15"/>
      <c r="AW5547" s="15"/>
      <c r="AX5547" s="15"/>
      <c r="AY5547" s="10"/>
      <c r="AZ5547" s="10">
        <v>1</v>
      </c>
      <c r="BA5547" t="s">
        <v>31</v>
      </c>
      <c r="BB5547" t="s">
        <v>23</v>
      </c>
      <c r="BD5547" s="39" t="str">
        <f t="shared" si="175"/>
        <v>5828624448_ID-11288406748Gillette</v>
      </c>
    </row>
    <row r="5548" spans="2:59" ht="13.5" customHeight="1" x14ac:dyDescent="0.35">
      <c r="B5548" s="10" t="s">
        <v>17</v>
      </c>
      <c r="C5548" s="10" t="s">
        <v>2329</v>
      </c>
      <c r="D5548" s="10" t="s">
        <v>10003</v>
      </c>
      <c r="E5548" s="10" t="s">
        <v>695</v>
      </c>
      <c r="F5548" s="10" t="s">
        <v>9827</v>
      </c>
      <c r="G5548" s="137" t="s">
        <v>18579</v>
      </c>
      <c r="H5548" s="10">
        <v>0</v>
      </c>
      <c r="I5548" s="10">
        <v>8994573390380</v>
      </c>
      <c r="J5548" s="173" t="s">
        <v>19960</v>
      </c>
      <c r="K5548" s="10" t="s">
        <v>9933</v>
      </c>
      <c r="L5548" s="98">
        <f>IFERROR(VLOOKUP($F5548&amp;$C5548,Sales!$J:$W,9,0),0)</f>
        <v>0</v>
      </c>
      <c r="M5548" s="98">
        <f>IFERROR(VLOOKUP($F5548&amp;$C5548,Sales!$J:$W,10,0),0)</f>
        <v>0</v>
      </c>
      <c r="N5548" s="98">
        <f>IFERROR(VLOOKUP($F5548&amp;$C5548,Sales!$J:$W,11,0),0)</f>
        <v>0</v>
      </c>
      <c r="O5548" s="98">
        <f>IFERROR(VLOOKUP($F5548&amp;$C5548,Sales!$J:$W,12,0),0)</f>
        <v>0</v>
      </c>
      <c r="P5548" s="98">
        <f>IFERROR(VLOOKUP($F5548&amp;$C5548,Sales!$J:$W,13,0),0)</f>
        <v>0</v>
      </c>
      <c r="Q5548" s="98">
        <f>IFERROR(VLOOKUP($F5548&amp;$C5548,Sales!$A:$H,7,0),0)</f>
        <v>0</v>
      </c>
      <c r="R5548" s="41" t="str">
        <f t="shared" si="174"/>
        <v>ERROR</v>
      </c>
      <c r="S5548" s="15"/>
      <c r="T5548" s="15"/>
      <c r="U5548" s="15"/>
      <c r="V5548" s="15"/>
      <c r="W5548" s="15"/>
      <c r="X5548" s="15"/>
      <c r="Y5548" s="41"/>
      <c r="Z5548" s="41"/>
      <c r="AA5548" s="41"/>
      <c r="AB5548" s="15"/>
      <c r="AC5548" s="15"/>
      <c r="AD5548" s="15"/>
      <c r="AE5548" s="15"/>
      <c r="AF5548" s="15"/>
      <c r="AG5548" s="15"/>
      <c r="AH5548" s="15"/>
      <c r="AI5548" s="15"/>
      <c r="AJ5548" s="41"/>
      <c r="AK5548" s="15"/>
      <c r="AL5548" s="15"/>
      <c r="AM5548" s="15"/>
      <c r="AN5548" s="15"/>
      <c r="AO5548" s="15"/>
      <c r="AP5548" s="15"/>
      <c r="AQ5548" s="15"/>
      <c r="AR5548" s="15"/>
      <c r="AS5548" s="15"/>
      <c r="AT5548" s="15"/>
      <c r="AU5548" s="15"/>
      <c r="AV5548" s="15"/>
      <c r="AW5548" s="15"/>
      <c r="AX5548" s="15"/>
      <c r="AY5548" s="10"/>
      <c r="AZ5548" s="10">
        <v>1</v>
      </c>
      <c r="BA5548" s="163" t="s">
        <v>31</v>
      </c>
      <c r="BB5548" t="s">
        <v>88</v>
      </c>
      <c r="BD5548" s="39" t="str">
        <f t="shared" si="175"/>
        <v>5864986625_ID-11328706107Sangobion</v>
      </c>
      <c r="BE5548" s="1">
        <v>45050</v>
      </c>
      <c r="BF5548" t="s">
        <v>14057</v>
      </c>
    </row>
    <row r="5549" spans="2:59" ht="13.5" customHeight="1" x14ac:dyDescent="0.35">
      <c r="B5549" s="10" t="s">
        <v>17</v>
      </c>
      <c r="C5549" s="10" t="s">
        <v>2329</v>
      </c>
      <c r="D5549" s="10" t="s">
        <v>10003</v>
      </c>
      <c r="E5549" s="10" t="s">
        <v>695</v>
      </c>
      <c r="F5549" s="10" t="s">
        <v>9876</v>
      </c>
      <c r="G5549" s="137" t="s">
        <v>18580</v>
      </c>
      <c r="H5549" s="10">
        <v>0</v>
      </c>
      <c r="I5549" s="149">
        <v>8994573590247</v>
      </c>
      <c r="J5549" s="173" t="s">
        <v>19961</v>
      </c>
      <c r="K5549" s="10" t="s">
        <v>18581</v>
      </c>
      <c r="L5549" s="98">
        <f>IFERROR(VLOOKUP($F5549&amp;$C5549,Sales!$J:$W,9,0),0)</f>
        <v>1225679.9999999998</v>
      </c>
      <c r="M5549" s="98">
        <f>IFERROR(VLOOKUP($F5549&amp;$C5549,Sales!$J:$W,10,0),0)</f>
        <v>0</v>
      </c>
      <c r="N5549" s="98">
        <f>IFERROR(VLOOKUP($F5549&amp;$C5549,Sales!$J:$W,11,0),0)</f>
        <v>34931880</v>
      </c>
      <c r="O5549" s="98">
        <f>IFERROR(VLOOKUP($F5549&amp;$C5549,Sales!$J:$W,12,0),0)</f>
        <v>786.66666666666663</v>
      </c>
      <c r="P5549" s="98">
        <f>IFERROR(VLOOKUP($F5549&amp;$C5549,Sales!$J:$W,13,0),0)</f>
        <v>12052520</v>
      </c>
      <c r="Q5549" s="98">
        <f>IFERROR(VLOOKUP($F5549&amp;$C5549,Sales!$A:$H,7,0),0)</f>
        <v>0</v>
      </c>
      <c r="R5549" s="41" t="str">
        <f t="shared" si="174"/>
        <v>ERROR</v>
      </c>
      <c r="S5549" s="15"/>
      <c r="T5549" s="15"/>
      <c r="U5549" s="15"/>
      <c r="V5549" s="15"/>
      <c r="W5549" s="15"/>
      <c r="X5549" s="15"/>
      <c r="Y5549" s="41"/>
      <c r="Z5549" s="41"/>
      <c r="AA5549" s="41"/>
      <c r="AB5549" s="15"/>
      <c r="AC5549" s="15"/>
      <c r="AD5549" s="15"/>
      <c r="AE5549" s="15"/>
      <c r="AF5549" s="15"/>
      <c r="AG5549" s="15"/>
      <c r="AH5549" s="15"/>
      <c r="AI5549" s="15"/>
      <c r="AJ5549" s="41"/>
      <c r="AK5549" s="15"/>
      <c r="AL5549" s="15"/>
      <c r="AM5549" s="15"/>
      <c r="AN5549" s="15"/>
      <c r="AO5549" s="15"/>
      <c r="AP5549" s="15"/>
      <c r="AQ5549" s="15"/>
      <c r="AR5549" s="15"/>
      <c r="AS5549" s="15"/>
      <c r="AT5549" s="15"/>
      <c r="AU5549" s="15"/>
      <c r="AV5549" s="15"/>
      <c r="AW5549" s="15"/>
      <c r="AX5549" s="15"/>
      <c r="AY5549" s="10"/>
      <c r="AZ5549" s="10">
        <v>1</v>
      </c>
      <c r="BA5549" t="s">
        <v>31</v>
      </c>
      <c r="BB5549" s="42" t="s">
        <v>13210</v>
      </c>
      <c r="BD5549" s="39" t="str">
        <f t="shared" si="175"/>
        <v>5864998661_ID-11328726354Sangobion</v>
      </c>
      <c r="BE5549" s="1">
        <v>45100</v>
      </c>
      <c r="BF5549" t="s">
        <v>14057</v>
      </c>
      <c r="BG5549" t="s">
        <v>13950</v>
      </c>
    </row>
    <row r="5550" spans="2:59" ht="13.5" customHeight="1" x14ac:dyDescent="0.35">
      <c r="B5550" s="10" t="s">
        <v>17</v>
      </c>
      <c r="C5550" s="10" t="s">
        <v>2329</v>
      </c>
      <c r="D5550" s="10" t="s">
        <v>65</v>
      </c>
      <c r="E5550" s="10" t="s">
        <v>66</v>
      </c>
      <c r="F5550" s="10" t="s">
        <v>11307</v>
      </c>
      <c r="G5550" s="137" t="s">
        <v>18582</v>
      </c>
      <c r="H5550" s="10"/>
      <c r="I5550" s="160" t="s">
        <v>11316</v>
      </c>
      <c r="J5550" s="10" t="s">
        <v>19962</v>
      </c>
      <c r="K5550" s="10" t="s">
        <v>11405</v>
      </c>
      <c r="L5550" s="98">
        <f>IFERROR(VLOOKUP($F5550&amp;$C5550,Sales!$J:$W,9,0),0)</f>
        <v>15582911.999999998</v>
      </c>
      <c r="M5550" s="98">
        <f>IFERROR(VLOOKUP($F5550&amp;$C5550,Sales!$J:$W,10,0),0)</f>
        <v>9739320</v>
      </c>
      <c r="N5550" s="98">
        <f>IFERROR(VLOOKUP($F5550&amp;$C5550,Sales!$J:$W,11,0),0)</f>
        <v>36847094</v>
      </c>
      <c r="O5550" s="98">
        <f>IFERROR(VLOOKUP($F5550&amp;$C5550,Sales!$J:$W,12,0),0)</f>
        <v>127.66666666666667</v>
      </c>
      <c r="P5550" s="98">
        <f>IFERROR(VLOOKUP($F5550&amp;$C5550,Sales!$J:$W,13,0),0)</f>
        <v>20723108.666666668</v>
      </c>
      <c r="Q5550" s="98">
        <f>IFERROR(VLOOKUP($F5550&amp;$C5550,Sales!$A:$H,7,0),0)</f>
        <v>0</v>
      </c>
      <c r="R5550" s="41">
        <f t="shared" si="174"/>
        <v>1</v>
      </c>
      <c r="S5550" s="15">
        <v>1</v>
      </c>
      <c r="T5550" s="15"/>
      <c r="U5550" s="15"/>
      <c r="V5550" s="15">
        <v>1</v>
      </c>
      <c r="W5550" s="15">
        <v>1</v>
      </c>
      <c r="X5550" s="15">
        <v>1</v>
      </c>
      <c r="Y5550" s="41">
        <v>1</v>
      </c>
      <c r="Z5550" s="41">
        <v>1</v>
      </c>
      <c r="AA5550" s="15"/>
      <c r="AB5550" s="15"/>
      <c r="AC5550" s="15"/>
      <c r="AD5550" s="15"/>
      <c r="AE5550" s="15"/>
      <c r="AF5550" s="15"/>
      <c r="AG5550" s="15"/>
      <c r="AH5550" s="15"/>
      <c r="AI5550" s="15"/>
      <c r="AJ5550" s="15"/>
      <c r="AK5550" s="15"/>
      <c r="AL5550" s="15"/>
      <c r="AM5550" s="15"/>
      <c r="AN5550" s="15"/>
      <c r="AO5550" s="15"/>
      <c r="AP5550" s="15"/>
      <c r="AQ5550" s="15"/>
      <c r="AR5550" s="15"/>
      <c r="AS5550" s="15"/>
      <c r="AT5550" s="15"/>
      <c r="AU5550" s="15"/>
      <c r="AV5550" s="15"/>
      <c r="AW5550" s="15"/>
      <c r="AX5550" s="15"/>
      <c r="AY5550" s="10"/>
      <c r="AZ5550" s="10">
        <v>1</v>
      </c>
      <c r="BA5550" t="s">
        <v>31</v>
      </c>
      <c r="BB5550" t="s">
        <v>23</v>
      </c>
      <c r="BD5550" s="39" t="str">
        <f t="shared" si="175"/>
        <v>6068222210_ID-11638138773Downy</v>
      </c>
    </row>
    <row r="5551" spans="2:59" ht="13.5" customHeight="1" x14ac:dyDescent="0.35">
      <c r="B5551" s="10" t="s">
        <v>17</v>
      </c>
      <c r="C5551" s="10" t="s">
        <v>2329</v>
      </c>
      <c r="D5551" s="10" t="s">
        <v>405</v>
      </c>
      <c r="E5551" s="10" t="s">
        <v>406</v>
      </c>
      <c r="F5551" s="10" t="s">
        <v>11568</v>
      </c>
      <c r="G5551" s="137" t="s">
        <v>18583</v>
      </c>
      <c r="H5551" s="10">
        <v>0</v>
      </c>
      <c r="I5551" s="149">
        <v>4987176109286</v>
      </c>
      <c r="J5551" s="10" t="s">
        <v>19963</v>
      </c>
      <c r="K5551" s="10" t="s">
        <v>11644</v>
      </c>
      <c r="L5551" s="98">
        <f>IFERROR(VLOOKUP($F5551&amp;$C5551,Sales!$J:$W,9,0),0)</f>
        <v>2282303.9999999995</v>
      </c>
      <c r="M5551" s="98">
        <f>IFERROR(VLOOKUP($F5551&amp;$C5551,Sales!$J:$W,10,0),0)</f>
        <v>0</v>
      </c>
      <c r="N5551" s="98">
        <f>IFERROR(VLOOKUP($F5551&amp;$C5551,Sales!$J:$W,11,0),0)</f>
        <v>1711727.9999999995</v>
      </c>
      <c r="O5551" s="98">
        <f>IFERROR(VLOOKUP($F5551&amp;$C5551,Sales!$J:$W,12,0),0)</f>
        <v>28</v>
      </c>
      <c r="P5551" s="98">
        <f>IFERROR(VLOOKUP($F5551&amp;$C5551,Sales!$J:$W,13,0),0)</f>
        <v>1331343.9999999998</v>
      </c>
      <c r="Q5551" s="98">
        <f>IFERROR(VLOOKUP($F5551&amp;$C5551,Sales!$A:$H,7,0),0)</f>
        <v>0</v>
      </c>
      <c r="R5551" s="41">
        <f t="shared" si="174"/>
        <v>1</v>
      </c>
      <c r="S5551" s="15">
        <v>1</v>
      </c>
      <c r="T5551" s="15"/>
      <c r="U5551" s="15"/>
      <c r="V5551" s="15">
        <v>1</v>
      </c>
      <c r="W5551" s="15">
        <v>1</v>
      </c>
      <c r="X5551" s="15">
        <v>1</v>
      </c>
      <c r="Y5551" s="41">
        <v>1</v>
      </c>
      <c r="Z5551" s="41">
        <v>1</v>
      </c>
      <c r="AA5551" s="15"/>
      <c r="AB5551" s="15"/>
      <c r="AC5551" s="15"/>
      <c r="AD5551" s="15"/>
      <c r="AE5551" s="15"/>
      <c r="AF5551" s="15"/>
      <c r="AG5551" s="15"/>
      <c r="AH5551" s="15"/>
      <c r="AI5551" s="15"/>
      <c r="AJ5551" s="15"/>
      <c r="AK5551" s="15"/>
      <c r="AL5551" s="15"/>
      <c r="AM5551" s="15"/>
      <c r="AN5551" s="15"/>
      <c r="AO5551" s="15"/>
      <c r="AP5551" s="15"/>
      <c r="AQ5551" s="15"/>
      <c r="AR5551" s="15"/>
      <c r="AS5551" s="15"/>
      <c r="AT5551" s="15"/>
      <c r="AU5551" s="15"/>
      <c r="AV5551" s="15"/>
      <c r="AW5551" s="15"/>
      <c r="AX5551" s="15"/>
      <c r="AY5551" s="10"/>
      <c r="AZ5551" s="10">
        <v>1</v>
      </c>
      <c r="BA5551" t="s">
        <v>31</v>
      </c>
      <c r="BB5551" t="s">
        <v>23</v>
      </c>
      <c r="BD5551" s="39" t="str">
        <f t="shared" si="175"/>
        <v>6223260807_ID-11826316554Oral-B</v>
      </c>
    </row>
    <row r="5552" spans="2:59" ht="13.5" customHeight="1" x14ac:dyDescent="0.35">
      <c r="B5552" s="10" t="s">
        <v>17</v>
      </c>
      <c r="C5552" s="10" t="s">
        <v>2329</v>
      </c>
      <c r="D5552" s="10" t="s">
        <v>19</v>
      </c>
      <c r="E5552" s="10" t="s">
        <v>20</v>
      </c>
      <c r="F5552" s="10" t="s">
        <v>51</v>
      </c>
      <c r="G5552" s="137" t="s">
        <v>4493</v>
      </c>
      <c r="H5552" s="10">
        <v>0</v>
      </c>
      <c r="I5552" s="149" t="s">
        <v>841</v>
      </c>
      <c r="J5552" s="10" t="s">
        <v>19964</v>
      </c>
      <c r="K5552" s="10" t="s">
        <v>10440</v>
      </c>
      <c r="L5552" s="98">
        <f>IFERROR(VLOOKUP($F5552&amp;$C5552,Sales!$J:$W,9,0),0)</f>
        <v>2828459.9999999995</v>
      </c>
      <c r="M5552" s="98">
        <f>IFERROR(VLOOKUP($F5552&amp;$C5552,Sales!$J:$W,10,0),0)</f>
        <v>2162939.9999999995</v>
      </c>
      <c r="N5552" s="98">
        <f>IFERROR(VLOOKUP($F5552&amp;$C5552,Sales!$J:$W,11,0),0)</f>
        <v>7320720</v>
      </c>
      <c r="O5552" s="98">
        <f>IFERROR(VLOOKUP($F5552&amp;$C5552,Sales!$J:$W,12,0),0)</f>
        <v>148</v>
      </c>
      <c r="P5552" s="98">
        <f>IFERROR(VLOOKUP($F5552&amp;$C5552,Sales!$J:$W,13,0),0)</f>
        <v>4104040</v>
      </c>
      <c r="Q5552" s="98">
        <f>IFERROR(VLOOKUP($F5552&amp;$C5552,Sales!$A:$H,7,0),0)</f>
        <v>0</v>
      </c>
      <c r="R5552" s="41">
        <f t="shared" si="174"/>
        <v>1</v>
      </c>
      <c r="S5552" s="15">
        <v>1</v>
      </c>
      <c r="T5552" s="15"/>
      <c r="U5552" s="15"/>
      <c r="V5552" s="15">
        <v>1</v>
      </c>
      <c r="W5552" s="15">
        <v>1</v>
      </c>
      <c r="X5552" s="15">
        <v>1</v>
      </c>
      <c r="Y5552" s="41">
        <v>1</v>
      </c>
      <c r="Z5552" s="41">
        <v>1</v>
      </c>
      <c r="AA5552" s="15"/>
      <c r="AB5552" s="15"/>
      <c r="AC5552" s="15"/>
      <c r="AD5552" s="15"/>
      <c r="AE5552" s="15"/>
      <c r="AF5552" s="15"/>
      <c r="AG5552" s="15"/>
      <c r="AH5552" s="15"/>
      <c r="AI5552" s="15"/>
      <c r="AJ5552" s="15"/>
      <c r="AK5552" s="15"/>
      <c r="AL5552" s="15"/>
      <c r="AM5552" s="15"/>
      <c r="AN5552" s="15"/>
      <c r="AO5552" s="15"/>
      <c r="AP5552" s="15"/>
      <c r="AQ5552" s="15"/>
      <c r="AR5552" s="15"/>
      <c r="AS5552" s="15"/>
      <c r="AT5552" s="15"/>
      <c r="AU5552" s="15"/>
      <c r="AV5552" s="15"/>
      <c r="AW5552" s="15"/>
      <c r="AX5552" s="15"/>
      <c r="AY5552" s="10"/>
      <c r="AZ5552" s="10">
        <v>1</v>
      </c>
      <c r="BA5552" t="s">
        <v>31</v>
      </c>
      <c r="BB5552" t="s">
        <v>23</v>
      </c>
      <c r="BD5552" s="39" t="str">
        <f t="shared" si="175"/>
        <v>1441230292_ID-2658030274Ambipur</v>
      </c>
    </row>
    <row r="5553" spans="2:61" ht="13.5" customHeight="1" x14ac:dyDescent="0.35">
      <c r="B5553" s="10" t="s">
        <v>17</v>
      </c>
      <c r="C5553" s="10" t="s">
        <v>2329</v>
      </c>
      <c r="D5553" s="10" t="s">
        <v>248</v>
      </c>
      <c r="E5553" s="10" t="s">
        <v>194</v>
      </c>
      <c r="F5553" s="10" t="s">
        <v>3460</v>
      </c>
      <c r="G5553" s="137" t="s">
        <v>18584</v>
      </c>
      <c r="H5553" s="10">
        <v>0</v>
      </c>
      <c r="I5553" s="10">
        <v>0</v>
      </c>
      <c r="J5553" s="10" t="s">
        <v>19965</v>
      </c>
      <c r="K5553" s="10" t="s">
        <v>18585</v>
      </c>
      <c r="L5553" s="98">
        <f>IFERROR(VLOOKUP($F5553&amp;$C5553,Sales!$J:$W,9,0),0)</f>
        <v>0</v>
      </c>
      <c r="M5553" s="98">
        <f>IFERROR(VLOOKUP($F5553&amp;$C5553,Sales!$J:$W,10,0),0)</f>
        <v>0</v>
      </c>
      <c r="N5553" s="98">
        <f>IFERROR(VLOOKUP($F5553&amp;$C5553,Sales!$J:$W,11,0),0)</f>
        <v>4858440</v>
      </c>
      <c r="O5553" s="98">
        <f>IFERROR(VLOOKUP($F5553&amp;$C5553,Sales!$J:$W,12,0),0)</f>
        <v>6.666666666666667</v>
      </c>
      <c r="P5553" s="98">
        <f>IFERROR(VLOOKUP($F5553&amp;$C5553,Sales!$J:$W,13,0),0)</f>
        <v>1619480</v>
      </c>
      <c r="Q5553" s="98">
        <f>IFERROR(VLOOKUP($F5553&amp;$C5553,Sales!$A:$H,7,0),0)</f>
        <v>0</v>
      </c>
      <c r="R5553" s="41" t="str">
        <f t="shared" si="174"/>
        <v>ERROR</v>
      </c>
      <c r="S5553" s="15"/>
      <c r="T5553" s="15"/>
      <c r="U5553" s="15"/>
      <c r="V5553" s="15"/>
      <c r="W5553" s="15"/>
      <c r="X5553" s="15"/>
      <c r="Y5553" s="41"/>
      <c r="Z5553" s="41"/>
      <c r="AA5553" s="41"/>
      <c r="AB5553" s="15"/>
      <c r="AC5553" s="15"/>
      <c r="AD5553" s="15"/>
      <c r="AE5553" s="15"/>
      <c r="AF5553" s="15"/>
      <c r="AG5553" s="15"/>
      <c r="AH5553" s="15"/>
      <c r="AI5553" s="15"/>
      <c r="AJ5553" s="41"/>
      <c r="AK5553" s="15"/>
      <c r="AL5553" s="15"/>
      <c r="AM5553" s="15"/>
      <c r="AN5553" s="15"/>
      <c r="AO5553" s="15"/>
      <c r="AP5553" s="15"/>
      <c r="AQ5553" s="15"/>
      <c r="AR5553" s="15"/>
      <c r="AS5553" s="15"/>
      <c r="AT5553" s="15"/>
      <c r="AU5553" s="15"/>
      <c r="AV5553" s="15"/>
      <c r="AW5553" s="15"/>
      <c r="AX5553" s="15"/>
      <c r="AY5553" s="10"/>
      <c r="AZ5553" s="10">
        <v>1</v>
      </c>
      <c r="BA5553" t="s">
        <v>31</v>
      </c>
      <c r="BB5553" t="s">
        <v>88</v>
      </c>
      <c r="BD5553" s="39" t="str">
        <f t="shared" si="175"/>
        <v>4160182622_ID-7014770961Herbal Essences</v>
      </c>
      <c r="BE5553" s="1">
        <v>44930</v>
      </c>
      <c r="BF5553" t="s">
        <v>17618</v>
      </c>
    </row>
    <row r="5554" spans="2:61" ht="13.5" customHeight="1" x14ac:dyDescent="0.35">
      <c r="B5554" s="10" t="s">
        <v>17</v>
      </c>
      <c r="C5554" s="10" t="s">
        <v>2329</v>
      </c>
      <c r="D5554" s="10" t="s">
        <v>3622</v>
      </c>
      <c r="E5554" s="10" t="s">
        <v>3623</v>
      </c>
      <c r="F5554" s="10" t="s">
        <v>5960</v>
      </c>
      <c r="G5554" s="137" t="s">
        <v>18586</v>
      </c>
      <c r="H5554" s="10">
        <v>0</v>
      </c>
      <c r="I5554" s="149">
        <v>4987176039385</v>
      </c>
      <c r="J5554" s="10" t="s">
        <v>19966</v>
      </c>
      <c r="K5554" s="10" t="s">
        <v>18587</v>
      </c>
      <c r="L5554" s="98">
        <f>IFERROR(VLOOKUP($F5554&amp;$C5554,Sales!$J:$W,9,0),0)</f>
        <v>14623360</v>
      </c>
      <c r="M5554" s="98">
        <f>IFERROR(VLOOKUP($F5554&amp;$C5554,Sales!$J:$W,10,0),0)</f>
        <v>0</v>
      </c>
      <c r="N5554" s="98">
        <f>IFERROR(VLOOKUP($F5554&amp;$C5554,Sales!$J:$W,11,0),0)</f>
        <v>4387007.9999999991</v>
      </c>
      <c r="O5554" s="98">
        <f>IFERROR(VLOOKUP($F5554&amp;$C5554,Sales!$J:$W,12,0),0)</f>
        <v>69.333333333333329</v>
      </c>
      <c r="P5554" s="98">
        <f>IFERROR(VLOOKUP($F5554&amp;$C5554,Sales!$J:$W,13,0),0)</f>
        <v>6336789.333333333</v>
      </c>
      <c r="Q5554" s="98">
        <f>IFERROR(VLOOKUP($F5554&amp;$C5554,Sales!$A:$H,7,0),0)</f>
        <v>0</v>
      </c>
      <c r="R5554" s="41">
        <f t="shared" si="174"/>
        <v>1</v>
      </c>
      <c r="S5554" s="15">
        <v>1</v>
      </c>
      <c r="T5554" s="15"/>
      <c r="U5554" s="15"/>
      <c r="V5554" s="15">
        <v>1</v>
      </c>
      <c r="W5554" s="15">
        <v>1</v>
      </c>
      <c r="X5554" s="15">
        <v>1</v>
      </c>
      <c r="Y5554" s="41">
        <v>1</v>
      </c>
      <c r="Z5554" s="41">
        <v>1</v>
      </c>
      <c r="AA5554" s="15"/>
      <c r="AB5554" s="15"/>
      <c r="AC5554" s="15"/>
      <c r="AD5554" s="15"/>
      <c r="AE5554" s="15"/>
      <c r="AF5554" s="15"/>
      <c r="AG5554" s="15"/>
      <c r="AH5554" s="15"/>
      <c r="AI5554" s="15"/>
      <c r="AJ5554" s="15"/>
      <c r="AK5554" s="15"/>
      <c r="AL5554" s="15"/>
      <c r="AM5554" s="15"/>
      <c r="AN5554" s="15"/>
      <c r="AO5554" s="15"/>
      <c r="AP5554" s="15"/>
      <c r="AQ5554" s="15"/>
      <c r="AR5554" s="15"/>
      <c r="AS5554" s="15"/>
      <c r="AT5554" s="15"/>
      <c r="AU5554" s="15"/>
      <c r="AV5554" s="15"/>
      <c r="AW5554" s="15"/>
      <c r="AX5554" s="15"/>
      <c r="AY5554" s="10"/>
      <c r="AZ5554" s="10">
        <v>1</v>
      </c>
      <c r="BA5554" t="s">
        <v>31</v>
      </c>
      <c r="BB5554" t="s">
        <v>23</v>
      </c>
      <c r="BD5554" s="39" t="str">
        <f t="shared" si="175"/>
        <v>5422900008_ID-10783832350Venus</v>
      </c>
    </row>
    <row r="5555" spans="2:61" ht="13.5" customHeight="1" x14ac:dyDescent="0.35">
      <c r="B5555" s="10" t="s">
        <v>17</v>
      </c>
      <c r="C5555" s="10" t="s">
        <v>2329</v>
      </c>
      <c r="D5555" s="10" t="s">
        <v>65</v>
      </c>
      <c r="E5555" s="10" t="s">
        <v>66</v>
      </c>
      <c r="F5555" s="10" t="s">
        <v>11285</v>
      </c>
      <c r="G5555" s="137" t="s">
        <v>4560</v>
      </c>
      <c r="H5555" s="10"/>
      <c r="I5555" s="149" t="s">
        <v>2160</v>
      </c>
      <c r="J5555" s="83" t="s">
        <v>19967</v>
      </c>
      <c r="K5555" s="10" t="s">
        <v>18588</v>
      </c>
      <c r="L5555" s="98">
        <f>IFERROR(VLOOKUP($F5555&amp;$C5555,Sales!$J:$W,9,0),0)</f>
        <v>0</v>
      </c>
      <c r="M5555" s="98">
        <f>IFERROR(VLOOKUP($F5555&amp;$C5555,Sales!$J:$W,10,0),0)</f>
        <v>0</v>
      </c>
      <c r="N5555" s="98">
        <f>IFERROR(VLOOKUP($F5555&amp;$C5555,Sales!$J:$W,11,0),0)</f>
        <v>1533312</v>
      </c>
      <c r="O5555" s="98">
        <f>IFERROR(VLOOKUP($F5555&amp;$C5555,Sales!$J:$W,12,0),0)</f>
        <v>8</v>
      </c>
      <c r="P5555" s="98">
        <f>IFERROR(VLOOKUP($F5555&amp;$C5555,Sales!$J:$W,13,0),0)</f>
        <v>511104</v>
      </c>
      <c r="Q5555" s="98">
        <f>IFERROR(VLOOKUP($F5555&amp;$C5555,Sales!$A:$H,7,0),0)</f>
        <v>0</v>
      </c>
      <c r="R5555" s="41">
        <f t="shared" si="174"/>
        <v>1</v>
      </c>
      <c r="S5555" s="15">
        <v>1</v>
      </c>
      <c r="T5555" s="15"/>
      <c r="U5555" s="15"/>
      <c r="V5555" s="15">
        <v>1</v>
      </c>
      <c r="W5555" s="15">
        <v>1</v>
      </c>
      <c r="X5555" s="15">
        <v>1</v>
      </c>
      <c r="Y5555" s="41">
        <v>1</v>
      </c>
      <c r="Z5555" s="41">
        <v>1</v>
      </c>
      <c r="AA5555" s="15"/>
      <c r="AB5555" s="15"/>
      <c r="AC5555" s="15"/>
      <c r="AD5555" s="15"/>
      <c r="AE5555" s="15"/>
      <c r="AF5555" s="15"/>
      <c r="AG5555" s="15"/>
      <c r="AH5555" s="15"/>
      <c r="AI5555" s="15"/>
      <c r="AJ5555" s="15"/>
      <c r="AK5555" s="15"/>
      <c r="AL5555" s="15"/>
      <c r="AM5555" s="15"/>
      <c r="AN5555" s="15"/>
      <c r="AO5555" s="15"/>
      <c r="AP5555" s="15"/>
      <c r="AQ5555" s="15"/>
      <c r="AR5555" s="15"/>
      <c r="AS5555" s="15"/>
      <c r="AT5555" s="15"/>
      <c r="AU5555" s="15"/>
      <c r="AV5555" s="15"/>
      <c r="AW5555" s="15"/>
      <c r="AX5555" s="15"/>
      <c r="AY5555" s="10"/>
      <c r="AZ5555" s="10">
        <v>1</v>
      </c>
      <c r="BA5555" t="s">
        <v>22</v>
      </c>
      <c r="BB5555" t="s">
        <v>23</v>
      </c>
      <c r="BD5555" s="39" t="s">
        <v>18589</v>
      </c>
      <c r="BE5555" s="88">
        <v>44938</v>
      </c>
      <c r="BF5555" t="s">
        <v>14734</v>
      </c>
    </row>
    <row r="5556" spans="2:61" ht="13.5" customHeight="1" x14ac:dyDescent="0.35">
      <c r="B5556" s="10" t="s">
        <v>17</v>
      </c>
      <c r="C5556" s="10" t="s">
        <v>2329</v>
      </c>
      <c r="D5556" s="10" t="s">
        <v>65</v>
      </c>
      <c r="E5556" s="10" t="s">
        <v>66</v>
      </c>
      <c r="F5556" s="10" t="s">
        <v>11272</v>
      </c>
      <c r="G5556" s="137" t="s">
        <v>18590</v>
      </c>
      <c r="H5556" s="10"/>
      <c r="I5556" s="149">
        <v>4902430870986</v>
      </c>
      <c r="J5556" s="83" t="s">
        <v>19968</v>
      </c>
      <c r="K5556" s="10" t="s">
        <v>18591</v>
      </c>
      <c r="L5556" s="98">
        <f>IFERROR(VLOOKUP($F5556&amp;$C5556,Sales!$J:$W,9,0),0)</f>
        <v>0</v>
      </c>
      <c r="M5556" s="98">
        <f>IFERROR(VLOOKUP($F5556&amp;$C5556,Sales!$J:$W,10,0),0)</f>
        <v>0</v>
      </c>
      <c r="N5556" s="98">
        <f>IFERROR(VLOOKUP($F5556&amp;$C5556,Sales!$J:$W,11,0),0)</f>
        <v>0</v>
      </c>
      <c r="O5556" s="98">
        <f>IFERROR(VLOOKUP($F5556&amp;$C5556,Sales!$J:$W,12,0),0)</f>
        <v>0</v>
      </c>
      <c r="P5556" s="98">
        <f>IFERROR(VLOOKUP($F5556&amp;$C5556,Sales!$J:$W,13,0),0)</f>
        <v>0</v>
      </c>
      <c r="Q5556" s="98">
        <f>IFERROR(VLOOKUP($F5556&amp;$C5556,Sales!$A:$H,7,0),0)</f>
        <v>0</v>
      </c>
      <c r="R5556" s="41">
        <f t="shared" si="174"/>
        <v>1</v>
      </c>
      <c r="S5556" s="15">
        <v>1</v>
      </c>
      <c r="T5556" s="15"/>
      <c r="U5556" s="15"/>
      <c r="V5556" s="15">
        <v>1</v>
      </c>
      <c r="W5556" s="15">
        <v>1</v>
      </c>
      <c r="X5556" s="15">
        <v>1</v>
      </c>
      <c r="Y5556" s="41">
        <v>1</v>
      </c>
      <c r="Z5556" s="41">
        <v>1</v>
      </c>
      <c r="AA5556" s="15"/>
      <c r="AB5556" s="15"/>
      <c r="AC5556" s="15"/>
      <c r="AD5556" s="15"/>
      <c r="AE5556" s="15"/>
      <c r="AF5556" s="15"/>
      <c r="AG5556" s="15"/>
      <c r="AH5556" s="15"/>
      <c r="AI5556" s="15"/>
      <c r="AJ5556" s="15"/>
      <c r="AK5556" s="15"/>
      <c r="AL5556" s="15"/>
      <c r="AM5556" s="15"/>
      <c r="AN5556" s="15"/>
      <c r="AO5556" s="15"/>
      <c r="AP5556" s="15"/>
      <c r="AQ5556" s="15"/>
      <c r="AR5556" s="15"/>
      <c r="AS5556" s="15"/>
      <c r="AT5556" s="15"/>
      <c r="AU5556" s="15"/>
      <c r="AV5556" s="15"/>
      <c r="AW5556" s="15"/>
      <c r="AX5556" s="15"/>
      <c r="AY5556" s="10"/>
      <c r="AZ5556" s="10">
        <v>1</v>
      </c>
      <c r="BA5556" t="s">
        <v>22</v>
      </c>
      <c r="BB5556" t="s">
        <v>23</v>
      </c>
      <c r="BD5556" s="39" t="s">
        <v>18592</v>
      </c>
      <c r="BE5556" s="88">
        <v>44938</v>
      </c>
      <c r="BF5556" t="s">
        <v>14734</v>
      </c>
    </row>
    <row r="5557" spans="2:61" ht="13.5" customHeight="1" x14ac:dyDescent="0.35">
      <c r="B5557" s="10" t="s">
        <v>17</v>
      </c>
      <c r="C5557" s="10" t="s">
        <v>2329</v>
      </c>
      <c r="D5557" s="10" t="s">
        <v>65</v>
      </c>
      <c r="E5557" s="10" t="s">
        <v>66</v>
      </c>
      <c r="F5557" s="10" t="s">
        <v>11507</v>
      </c>
      <c r="G5557" s="137" t="s">
        <v>4653</v>
      </c>
      <c r="H5557" s="10"/>
      <c r="I5557" s="149" t="s">
        <v>2256</v>
      </c>
      <c r="J5557" s="83" t="s">
        <v>19969</v>
      </c>
      <c r="K5557" s="10" t="s">
        <v>18593</v>
      </c>
      <c r="L5557" s="98">
        <f>IFERROR(VLOOKUP($F5557&amp;$C5557,Sales!$J:$W,9,0),0)</f>
        <v>0</v>
      </c>
      <c r="M5557" s="98">
        <f>IFERROR(VLOOKUP($F5557&amp;$C5557,Sales!$J:$W,10,0),0)</f>
        <v>0</v>
      </c>
      <c r="N5557" s="98">
        <f>IFERROR(VLOOKUP($F5557&amp;$C5557,Sales!$J:$W,11,0),0)</f>
        <v>0</v>
      </c>
      <c r="O5557" s="98">
        <f>IFERROR(VLOOKUP($F5557&amp;$C5557,Sales!$J:$W,12,0),0)</f>
        <v>0</v>
      </c>
      <c r="P5557" s="98">
        <f>IFERROR(VLOOKUP($F5557&amp;$C5557,Sales!$J:$W,13,0),0)</f>
        <v>0</v>
      </c>
      <c r="Q5557" s="98">
        <f>IFERROR(VLOOKUP($F5557&amp;$C5557,Sales!$A:$H,7,0),0)</f>
        <v>0</v>
      </c>
      <c r="R5557" s="41">
        <f t="shared" si="174"/>
        <v>0</v>
      </c>
      <c r="S5557" s="15">
        <v>0</v>
      </c>
      <c r="T5557" s="15"/>
      <c r="U5557" s="15"/>
      <c r="V5557" s="15">
        <v>0</v>
      </c>
      <c r="W5557" s="15">
        <v>0</v>
      </c>
      <c r="X5557" s="15">
        <v>0</v>
      </c>
      <c r="Y5557" s="41">
        <v>0</v>
      </c>
      <c r="Z5557" s="41">
        <v>0</v>
      </c>
      <c r="AA5557" s="15"/>
      <c r="AB5557" s="15"/>
      <c r="AC5557" s="15"/>
      <c r="AD5557" s="15"/>
      <c r="AE5557" s="15"/>
      <c r="AF5557" s="15"/>
      <c r="AG5557" s="15"/>
      <c r="AH5557" s="15"/>
      <c r="AI5557" s="15"/>
      <c r="AJ5557" s="15"/>
      <c r="AK5557" s="15"/>
      <c r="AL5557" s="15"/>
      <c r="AM5557" s="15"/>
      <c r="AN5557" s="15"/>
      <c r="AO5557" s="15"/>
      <c r="AP5557" s="15"/>
      <c r="AQ5557" s="15"/>
      <c r="AR5557" s="15"/>
      <c r="AS5557" s="15"/>
      <c r="AT5557" s="15"/>
      <c r="AU5557" s="15"/>
      <c r="AV5557" s="15"/>
      <c r="AW5557" s="15"/>
      <c r="AX5557" s="15"/>
      <c r="AY5557" s="10"/>
      <c r="AZ5557" s="10">
        <v>1</v>
      </c>
      <c r="BA5557" t="s">
        <v>22</v>
      </c>
      <c r="BB5557" t="s">
        <v>23</v>
      </c>
      <c r="BD5557" s="39" t="s">
        <v>18594</v>
      </c>
      <c r="BE5557" s="88">
        <v>44938</v>
      </c>
      <c r="BF5557" t="s">
        <v>14734</v>
      </c>
    </row>
    <row r="5558" spans="2:61" ht="13.5" customHeight="1" x14ac:dyDescent="0.35">
      <c r="B5558" s="10" t="s">
        <v>17</v>
      </c>
      <c r="C5558" s="10" t="s">
        <v>2329</v>
      </c>
      <c r="D5558" s="10" t="s">
        <v>65</v>
      </c>
      <c r="E5558" s="10" t="s">
        <v>66</v>
      </c>
      <c r="F5558" s="10" t="s">
        <v>11509</v>
      </c>
      <c r="G5558" s="137" t="s">
        <v>18595</v>
      </c>
      <c r="H5558" s="10"/>
      <c r="I5558" s="149" t="s">
        <v>2099</v>
      </c>
      <c r="J5558" s="83" t="s">
        <v>19970</v>
      </c>
      <c r="K5558" s="10" t="s">
        <v>18596</v>
      </c>
      <c r="L5558" s="98">
        <f>IFERROR(VLOOKUP($F5558&amp;$C5558,Sales!$J:$W,9,0),0)</f>
        <v>0</v>
      </c>
      <c r="M5558" s="98">
        <f>IFERROR(VLOOKUP($F5558&amp;$C5558,Sales!$J:$W,10,0),0)</f>
        <v>0</v>
      </c>
      <c r="N5558" s="98">
        <f>IFERROR(VLOOKUP($F5558&amp;$C5558,Sales!$J:$W,11,0),0)</f>
        <v>0</v>
      </c>
      <c r="O5558" s="98">
        <f>IFERROR(VLOOKUP($F5558&amp;$C5558,Sales!$J:$W,12,0),0)</f>
        <v>0</v>
      </c>
      <c r="P5558" s="98">
        <f>IFERROR(VLOOKUP($F5558&amp;$C5558,Sales!$J:$W,13,0),0)</f>
        <v>0</v>
      </c>
      <c r="Q5558" s="98">
        <f>IFERROR(VLOOKUP($F5558&amp;$C5558,Sales!$A:$H,7,0),0)</f>
        <v>0</v>
      </c>
      <c r="R5558" s="41">
        <f t="shared" si="174"/>
        <v>1</v>
      </c>
      <c r="S5558" s="15">
        <v>1</v>
      </c>
      <c r="T5558" s="15"/>
      <c r="U5558" s="15"/>
      <c r="V5558" s="15">
        <v>1</v>
      </c>
      <c r="W5558" s="15">
        <v>1</v>
      </c>
      <c r="X5558" s="15">
        <v>1</v>
      </c>
      <c r="Y5558" s="41">
        <v>1</v>
      </c>
      <c r="Z5558" s="41">
        <v>1</v>
      </c>
      <c r="AA5558" s="15"/>
      <c r="AB5558" s="15"/>
      <c r="AC5558" s="15"/>
      <c r="AD5558" s="15"/>
      <c r="AE5558" s="15"/>
      <c r="AF5558" s="15"/>
      <c r="AG5558" s="15"/>
      <c r="AH5558" s="15"/>
      <c r="AI5558" s="15"/>
      <c r="AJ5558" s="15"/>
      <c r="AK5558" s="15"/>
      <c r="AL5558" s="15"/>
      <c r="AM5558" s="15"/>
      <c r="AN5558" s="15"/>
      <c r="AO5558" s="15"/>
      <c r="AP5558" s="15"/>
      <c r="AQ5558" s="15"/>
      <c r="AR5558" s="15"/>
      <c r="AS5558" s="15"/>
      <c r="AT5558" s="15"/>
      <c r="AU5558" s="15"/>
      <c r="AV5558" s="15"/>
      <c r="AW5558" s="15"/>
      <c r="AX5558" s="15"/>
      <c r="AY5558" s="10"/>
      <c r="AZ5558" s="10">
        <v>1</v>
      </c>
      <c r="BA5558" t="s">
        <v>22</v>
      </c>
      <c r="BB5558" t="s">
        <v>23</v>
      </c>
      <c r="BD5558" s="39" t="s">
        <v>18597</v>
      </c>
      <c r="BE5558" s="88">
        <v>44938</v>
      </c>
      <c r="BF5558" t="s">
        <v>14734</v>
      </c>
    </row>
    <row r="5559" spans="2:61" ht="13.5" customHeight="1" x14ac:dyDescent="0.35">
      <c r="B5559" s="10" t="s">
        <v>17</v>
      </c>
      <c r="C5559" s="10" t="s">
        <v>2329</v>
      </c>
      <c r="D5559" s="10" t="s">
        <v>65</v>
      </c>
      <c r="E5559" s="10" t="s">
        <v>66</v>
      </c>
      <c r="F5559" s="10" t="s">
        <v>11504</v>
      </c>
      <c r="G5559" s="137" t="s">
        <v>18598</v>
      </c>
      <c r="H5559" s="10"/>
      <c r="I5559" s="149" t="s">
        <v>2217</v>
      </c>
      <c r="J5559" s="83" t="s">
        <v>19971</v>
      </c>
      <c r="K5559" s="10" t="s">
        <v>18599</v>
      </c>
      <c r="L5559" s="98">
        <f>IFERROR(VLOOKUP($F5559&amp;$C5559,Sales!$J:$W,9,0),0)</f>
        <v>0</v>
      </c>
      <c r="M5559" s="98">
        <f>IFERROR(VLOOKUP($F5559&amp;$C5559,Sales!$J:$W,10,0),0)</f>
        <v>0</v>
      </c>
      <c r="N5559" s="98">
        <f>IFERROR(VLOOKUP($F5559&amp;$C5559,Sales!$J:$W,11,0),0)</f>
        <v>0</v>
      </c>
      <c r="O5559" s="98">
        <f>IFERROR(VLOOKUP($F5559&amp;$C5559,Sales!$J:$W,12,0),0)</f>
        <v>0</v>
      </c>
      <c r="P5559" s="98">
        <f>IFERROR(VLOOKUP($F5559&amp;$C5559,Sales!$J:$W,13,0),0)</f>
        <v>0</v>
      </c>
      <c r="Q5559" s="98">
        <f>IFERROR(VLOOKUP($F5559&amp;$C5559,Sales!$A:$H,7,0),0)</f>
        <v>0</v>
      </c>
      <c r="R5559" s="41">
        <f t="shared" si="174"/>
        <v>0</v>
      </c>
      <c r="S5559" s="15">
        <v>0</v>
      </c>
      <c r="T5559" s="15"/>
      <c r="U5559" s="15"/>
      <c r="V5559" s="15">
        <v>0</v>
      </c>
      <c r="W5559" s="15">
        <v>0</v>
      </c>
      <c r="X5559" s="15">
        <v>0</v>
      </c>
      <c r="Y5559" s="41">
        <v>0</v>
      </c>
      <c r="Z5559" s="41">
        <v>0</v>
      </c>
      <c r="AA5559" s="15"/>
      <c r="AB5559" s="15"/>
      <c r="AC5559" s="15"/>
      <c r="AD5559" s="15"/>
      <c r="AE5559" s="15"/>
      <c r="AF5559" s="15"/>
      <c r="AG5559" s="15"/>
      <c r="AH5559" s="15"/>
      <c r="AI5559" s="15"/>
      <c r="AJ5559" s="15"/>
      <c r="AK5559" s="15"/>
      <c r="AL5559" s="15"/>
      <c r="AM5559" s="15"/>
      <c r="AN5559" s="15"/>
      <c r="AO5559" s="15"/>
      <c r="AP5559" s="15"/>
      <c r="AQ5559" s="15"/>
      <c r="AR5559" s="15"/>
      <c r="AS5559" s="15"/>
      <c r="AT5559" s="15"/>
      <c r="AU5559" s="15"/>
      <c r="AV5559" s="15"/>
      <c r="AW5559" s="15"/>
      <c r="AX5559" s="15"/>
      <c r="AY5559" s="10"/>
      <c r="AZ5559" s="10">
        <v>1</v>
      </c>
      <c r="BA5559" t="s">
        <v>22</v>
      </c>
      <c r="BB5559" t="s">
        <v>23</v>
      </c>
      <c r="BD5559" s="39" t="s">
        <v>18600</v>
      </c>
      <c r="BE5559" s="88">
        <v>44938</v>
      </c>
      <c r="BF5559" t="s">
        <v>14734</v>
      </c>
    </row>
    <row r="5560" spans="2:61" ht="13.5" customHeight="1" x14ac:dyDescent="0.35">
      <c r="B5560" s="10" t="s">
        <v>17</v>
      </c>
      <c r="C5560" s="10" t="s">
        <v>2329</v>
      </c>
      <c r="D5560" s="10" t="s">
        <v>65</v>
      </c>
      <c r="E5560" s="10" t="s">
        <v>66</v>
      </c>
      <c r="F5560" s="10" t="s">
        <v>11753</v>
      </c>
      <c r="G5560" s="137" t="s">
        <v>4519</v>
      </c>
      <c r="H5560" s="10"/>
      <c r="I5560" s="149" t="s">
        <v>2332</v>
      </c>
      <c r="J5560" s="83" t="s">
        <v>19972</v>
      </c>
      <c r="K5560" s="10" t="s">
        <v>18601</v>
      </c>
      <c r="L5560" s="98">
        <f>IFERROR(VLOOKUP($F5560&amp;$C5560,Sales!$J:$W,9,0),0)</f>
        <v>0</v>
      </c>
      <c r="M5560" s="98">
        <f>IFERROR(VLOOKUP($F5560&amp;$C5560,Sales!$J:$W,10,0),0)</f>
        <v>660900</v>
      </c>
      <c r="N5560" s="98">
        <f>IFERROR(VLOOKUP($F5560&amp;$C5560,Sales!$J:$W,11,0),0)</f>
        <v>2643600</v>
      </c>
      <c r="O5560" s="98">
        <f>IFERROR(VLOOKUP($F5560&amp;$C5560,Sales!$J:$W,12,0),0)</f>
        <v>10</v>
      </c>
      <c r="P5560" s="98">
        <f>IFERROR(VLOOKUP($F5560&amp;$C5560,Sales!$J:$W,13,0),0)</f>
        <v>1101500</v>
      </c>
      <c r="Q5560" s="98">
        <f>IFERROR(VLOOKUP($F5560&amp;$C5560,Sales!$A:$H,7,0),0)</f>
        <v>0</v>
      </c>
      <c r="R5560" s="41">
        <f t="shared" si="174"/>
        <v>1</v>
      </c>
      <c r="S5560" s="15">
        <v>1</v>
      </c>
      <c r="T5560" s="15"/>
      <c r="U5560" s="15"/>
      <c r="V5560" s="15">
        <v>1</v>
      </c>
      <c r="W5560" s="15">
        <v>1</v>
      </c>
      <c r="X5560" s="15">
        <v>1</v>
      </c>
      <c r="Y5560" s="41">
        <v>1</v>
      </c>
      <c r="Z5560" s="41">
        <v>1</v>
      </c>
      <c r="AA5560" s="15"/>
      <c r="AB5560" s="15"/>
      <c r="AC5560" s="15"/>
      <c r="AD5560" s="15"/>
      <c r="AE5560" s="15"/>
      <c r="AF5560" s="15"/>
      <c r="AG5560" s="15"/>
      <c r="AH5560" s="15"/>
      <c r="AI5560" s="15"/>
      <c r="AJ5560" s="15"/>
      <c r="AK5560" s="15"/>
      <c r="AL5560" s="15"/>
      <c r="AM5560" s="15"/>
      <c r="AN5560" s="15"/>
      <c r="AO5560" s="15"/>
      <c r="AP5560" s="15"/>
      <c r="AQ5560" s="15"/>
      <c r="AR5560" s="15"/>
      <c r="AS5560" s="15"/>
      <c r="AT5560" s="15"/>
      <c r="AU5560" s="15"/>
      <c r="AV5560" s="15"/>
      <c r="AW5560" s="15"/>
      <c r="AX5560" s="15"/>
      <c r="AY5560" s="10"/>
      <c r="AZ5560" s="10">
        <v>1</v>
      </c>
      <c r="BA5560" t="s">
        <v>22</v>
      </c>
      <c r="BB5560" t="s">
        <v>23</v>
      </c>
      <c r="BD5560" s="39" t="s">
        <v>18602</v>
      </c>
      <c r="BE5560" s="88">
        <v>45261</v>
      </c>
      <c r="BF5560" t="s">
        <v>14734</v>
      </c>
    </row>
    <row r="5561" spans="2:61" ht="13.5" customHeight="1" x14ac:dyDescent="0.35">
      <c r="B5561" s="10" t="s">
        <v>17</v>
      </c>
      <c r="C5561" s="10" t="s">
        <v>2329</v>
      </c>
      <c r="D5561" s="10" t="s">
        <v>65</v>
      </c>
      <c r="E5561" s="10" t="s">
        <v>66</v>
      </c>
      <c r="F5561" s="10" t="s">
        <v>11577</v>
      </c>
      <c r="G5561" s="137" t="s">
        <v>3369</v>
      </c>
      <c r="H5561" s="10"/>
      <c r="I5561" s="149">
        <v>4902430928779</v>
      </c>
      <c r="J5561" s="83" t="s">
        <v>19973</v>
      </c>
      <c r="K5561" s="10" t="s">
        <v>18603</v>
      </c>
      <c r="L5561" s="98">
        <f>IFERROR(VLOOKUP($F5561&amp;$C5561,Sales!$J:$W,9,0),0)</f>
        <v>0</v>
      </c>
      <c r="M5561" s="98">
        <f>IFERROR(VLOOKUP($F5561&amp;$C5561,Sales!$J:$W,10,0),0)</f>
        <v>0</v>
      </c>
      <c r="N5561" s="98">
        <f>IFERROR(VLOOKUP($F5561&amp;$C5561,Sales!$J:$W,11,0),0)</f>
        <v>0</v>
      </c>
      <c r="O5561" s="98">
        <f>IFERROR(VLOOKUP($F5561&amp;$C5561,Sales!$J:$W,12,0),0)</f>
        <v>0</v>
      </c>
      <c r="P5561" s="98">
        <f>IFERROR(VLOOKUP($F5561&amp;$C5561,Sales!$J:$W,13,0),0)</f>
        <v>0</v>
      </c>
      <c r="Q5561" s="98">
        <f>IFERROR(VLOOKUP($F5561&amp;$C5561,Sales!$A:$H,7,0),0)</f>
        <v>0</v>
      </c>
      <c r="R5561" s="41">
        <f t="shared" si="174"/>
        <v>1</v>
      </c>
      <c r="S5561" s="15">
        <v>1</v>
      </c>
      <c r="T5561" s="15"/>
      <c r="U5561" s="15"/>
      <c r="V5561" s="15">
        <v>1</v>
      </c>
      <c r="W5561" s="15">
        <v>1</v>
      </c>
      <c r="X5561" s="15">
        <v>1</v>
      </c>
      <c r="Y5561" s="41">
        <v>1</v>
      </c>
      <c r="Z5561" s="41">
        <v>1</v>
      </c>
      <c r="AA5561" s="15"/>
      <c r="AB5561" s="15"/>
      <c r="AC5561" s="15"/>
      <c r="AD5561" s="15"/>
      <c r="AE5561" s="15"/>
      <c r="AF5561" s="15"/>
      <c r="AG5561" s="15"/>
      <c r="AH5561" s="15"/>
      <c r="AI5561" s="15"/>
      <c r="AJ5561" s="15"/>
      <c r="AK5561" s="15"/>
      <c r="AL5561" s="15"/>
      <c r="AM5561" s="15"/>
      <c r="AN5561" s="15"/>
      <c r="AO5561" s="15"/>
      <c r="AP5561" s="15"/>
      <c r="AQ5561" s="15"/>
      <c r="AR5561" s="15"/>
      <c r="AS5561" s="15"/>
      <c r="AT5561" s="15"/>
      <c r="AU5561" s="15"/>
      <c r="AV5561" s="15"/>
      <c r="AW5561" s="15"/>
      <c r="AX5561" s="15"/>
      <c r="AY5561" s="10"/>
      <c r="AZ5561" s="10">
        <v>1</v>
      </c>
      <c r="BA5561" t="s">
        <v>22</v>
      </c>
      <c r="BB5561" t="s">
        <v>23</v>
      </c>
      <c r="BD5561" s="39" t="s">
        <v>18604</v>
      </c>
      <c r="BE5561" s="88">
        <v>44938</v>
      </c>
      <c r="BF5561" t="s">
        <v>14734</v>
      </c>
    </row>
    <row r="5562" spans="2:61" ht="13.5" customHeight="1" x14ac:dyDescent="0.35">
      <c r="B5562" s="10" t="s">
        <v>17</v>
      </c>
      <c r="C5562" s="10" t="s">
        <v>2329</v>
      </c>
      <c r="D5562" s="10" t="s">
        <v>65</v>
      </c>
      <c r="E5562" s="10" t="s">
        <v>66</v>
      </c>
      <c r="F5562" s="10" t="s">
        <v>13818</v>
      </c>
      <c r="G5562" s="137" t="s">
        <v>18605</v>
      </c>
      <c r="H5562" s="10"/>
      <c r="I5562" s="149" t="s">
        <v>2195</v>
      </c>
      <c r="J5562" s="83" t="s">
        <v>19974</v>
      </c>
      <c r="K5562" s="10" t="s">
        <v>18606</v>
      </c>
      <c r="L5562" s="98">
        <f>IFERROR(VLOOKUP($F5562&amp;$C5562,Sales!$J:$W,9,0),0)</f>
        <v>1277539.9999999998</v>
      </c>
      <c r="M5562" s="98">
        <f>IFERROR(VLOOKUP($F5562&amp;$C5562,Sales!$J:$W,10,0),0)</f>
        <v>5365668</v>
      </c>
      <c r="N5562" s="98">
        <f>IFERROR(VLOOKUP($F5562&amp;$C5562,Sales!$J:$W,11,0),0)</f>
        <v>0</v>
      </c>
      <c r="O5562" s="98">
        <f>IFERROR(VLOOKUP($F5562&amp;$C5562,Sales!$J:$W,12,0),0)</f>
        <v>17.333333333333332</v>
      </c>
      <c r="P5562" s="98">
        <f>IFERROR(VLOOKUP($F5562&amp;$C5562,Sales!$J:$W,13,0),0)</f>
        <v>2214402.6666666665</v>
      </c>
      <c r="Q5562" s="98">
        <f>IFERROR(VLOOKUP($F5562&amp;$C5562,Sales!$A:$H,7,0),0)</f>
        <v>0</v>
      </c>
      <c r="R5562" s="41">
        <f t="shared" si="174"/>
        <v>1</v>
      </c>
      <c r="S5562" s="15">
        <v>1</v>
      </c>
      <c r="T5562" s="15"/>
      <c r="U5562" s="15"/>
      <c r="V5562" s="15">
        <v>1</v>
      </c>
      <c r="W5562" s="15">
        <v>1</v>
      </c>
      <c r="X5562" s="15">
        <v>1</v>
      </c>
      <c r="Y5562" s="41">
        <v>1</v>
      </c>
      <c r="Z5562" s="41">
        <v>1</v>
      </c>
      <c r="AA5562" s="15"/>
      <c r="AB5562" s="15"/>
      <c r="AC5562" s="15"/>
      <c r="AD5562" s="15"/>
      <c r="AE5562" s="15"/>
      <c r="AF5562" s="15"/>
      <c r="AG5562" s="15"/>
      <c r="AH5562" s="15"/>
      <c r="AI5562" s="15"/>
      <c r="AJ5562" s="15"/>
      <c r="AK5562" s="15"/>
      <c r="AL5562" s="15"/>
      <c r="AM5562" s="15"/>
      <c r="AN5562" s="15"/>
      <c r="AO5562" s="15"/>
      <c r="AP5562" s="15"/>
      <c r="AQ5562" s="15"/>
      <c r="AR5562" s="15"/>
      <c r="AS5562" s="15"/>
      <c r="AT5562" s="15"/>
      <c r="AU5562" s="15"/>
      <c r="AV5562" s="15"/>
      <c r="AW5562" s="15"/>
      <c r="AX5562" s="15"/>
      <c r="AY5562" s="10"/>
      <c r="AZ5562" s="10">
        <v>1</v>
      </c>
      <c r="BA5562" t="s">
        <v>22</v>
      </c>
      <c r="BB5562" t="s">
        <v>23</v>
      </c>
      <c r="BD5562" s="39" t="s">
        <v>18607</v>
      </c>
      <c r="BE5562" s="88">
        <v>44938</v>
      </c>
      <c r="BF5562" t="s">
        <v>14734</v>
      </c>
    </row>
    <row r="5563" spans="2:61" ht="13.5" customHeight="1" x14ac:dyDescent="0.35">
      <c r="B5563" s="10" t="s">
        <v>17</v>
      </c>
      <c r="C5563" s="10" t="s">
        <v>2329</v>
      </c>
      <c r="D5563" s="10" t="s">
        <v>65</v>
      </c>
      <c r="E5563" s="10" t="s">
        <v>66</v>
      </c>
      <c r="F5563" s="10" t="s">
        <v>11744</v>
      </c>
      <c r="G5563" s="137" t="s">
        <v>18608</v>
      </c>
      <c r="H5563" s="10"/>
      <c r="I5563" s="149" t="s">
        <v>5655</v>
      </c>
      <c r="J5563" s="83" t="s">
        <v>19975</v>
      </c>
      <c r="K5563" s="10" t="s">
        <v>5740</v>
      </c>
      <c r="L5563" s="98">
        <f>IFERROR(VLOOKUP($F5563&amp;$C5563,Sales!$J:$W,9,0),0)</f>
        <v>0</v>
      </c>
      <c r="M5563" s="98">
        <f>IFERROR(VLOOKUP($F5563&amp;$C5563,Sales!$J:$W,10,0),0)</f>
        <v>0</v>
      </c>
      <c r="N5563" s="98">
        <f>IFERROR(VLOOKUP($F5563&amp;$C5563,Sales!$J:$W,11,0),0)</f>
        <v>0</v>
      </c>
      <c r="O5563" s="98">
        <f>IFERROR(VLOOKUP($F5563&amp;$C5563,Sales!$J:$W,12,0),0)</f>
        <v>0</v>
      </c>
      <c r="P5563" s="98">
        <f>IFERROR(VLOOKUP($F5563&amp;$C5563,Sales!$J:$W,13,0),0)</f>
        <v>0</v>
      </c>
      <c r="Q5563" s="98">
        <f>IFERROR(VLOOKUP($F5563&amp;$C5563,Sales!$A:$H,7,0),0)</f>
        <v>0</v>
      </c>
      <c r="R5563" s="41">
        <f t="shared" si="174"/>
        <v>1</v>
      </c>
      <c r="S5563" s="15">
        <v>1</v>
      </c>
      <c r="T5563" s="15"/>
      <c r="U5563" s="15"/>
      <c r="V5563" s="15">
        <v>1</v>
      </c>
      <c r="W5563" s="15">
        <v>1</v>
      </c>
      <c r="X5563" s="15">
        <v>1</v>
      </c>
      <c r="Y5563" s="41">
        <v>1</v>
      </c>
      <c r="Z5563" s="41">
        <v>1</v>
      </c>
      <c r="AA5563" s="15"/>
      <c r="AB5563" s="15"/>
      <c r="AC5563" s="15"/>
      <c r="AD5563" s="15"/>
      <c r="AE5563" s="15"/>
      <c r="AF5563" s="15"/>
      <c r="AG5563" s="15"/>
      <c r="AH5563" s="15"/>
      <c r="AI5563" s="15"/>
      <c r="AJ5563" s="15"/>
      <c r="AK5563" s="15"/>
      <c r="AL5563" s="15"/>
      <c r="AM5563" s="15"/>
      <c r="AN5563" s="15"/>
      <c r="AO5563" s="15"/>
      <c r="AP5563" s="15"/>
      <c r="AQ5563" s="15"/>
      <c r="AR5563" s="15"/>
      <c r="AS5563" s="15"/>
      <c r="AT5563" s="15"/>
      <c r="AU5563" s="15"/>
      <c r="AV5563" s="15"/>
      <c r="AW5563" s="15"/>
      <c r="AX5563" s="15"/>
      <c r="AY5563" s="10"/>
      <c r="AZ5563" s="10">
        <v>1</v>
      </c>
      <c r="BA5563" t="s">
        <v>22</v>
      </c>
      <c r="BB5563" t="s">
        <v>23</v>
      </c>
      <c r="BD5563" s="39" t="s">
        <v>18609</v>
      </c>
      <c r="BE5563" s="88">
        <v>45261</v>
      </c>
      <c r="BF5563" t="s">
        <v>14734</v>
      </c>
    </row>
    <row r="5564" spans="2:61" ht="13.5" customHeight="1" x14ac:dyDescent="0.35">
      <c r="B5564" s="10" t="s">
        <v>17</v>
      </c>
      <c r="C5564" s="10" t="s">
        <v>2329</v>
      </c>
      <c r="D5564" s="10" t="s">
        <v>65</v>
      </c>
      <c r="E5564" s="10" t="s">
        <v>66</v>
      </c>
      <c r="F5564" s="10" t="s">
        <v>11719</v>
      </c>
      <c r="G5564" s="137" t="s">
        <v>18610</v>
      </c>
      <c r="H5564" s="10"/>
      <c r="I5564" s="149">
        <v>4902430821995</v>
      </c>
      <c r="J5564" s="83" t="s">
        <v>19976</v>
      </c>
      <c r="K5564" s="10" t="s">
        <v>18611</v>
      </c>
      <c r="L5564" s="98">
        <f>IFERROR(VLOOKUP($F5564&amp;$C5564,Sales!$J:$W,9,0),0)</f>
        <v>255007.99999999997</v>
      </c>
      <c r="M5564" s="98">
        <f>IFERROR(VLOOKUP($F5564&amp;$C5564,Sales!$J:$W,10,0),0)</f>
        <v>0</v>
      </c>
      <c r="N5564" s="98">
        <f>IFERROR(VLOOKUP($F5564&amp;$C5564,Sales!$J:$W,11,0),0)</f>
        <v>510015.99999999994</v>
      </c>
      <c r="O5564" s="98">
        <f>IFERROR(VLOOKUP($F5564&amp;$C5564,Sales!$J:$W,12,0),0)</f>
        <v>8</v>
      </c>
      <c r="P5564" s="98">
        <f>IFERROR(VLOOKUP($F5564&amp;$C5564,Sales!$J:$W,13,0),0)</f>
        <v>255007.99999999997</v>
      </c>
      <c r="Q5564" s="98">
        <f>IFERROR(VLOOKUP($F5564&amp;$C5564,Sales!$A:$H,7,0),0)</f>
        <v>0</v>
      </c>
      <c r="R5564" s="41">
        <f t="shared" si="174"/>
        <v>1</v>
      </c>
      <c r="S5564" s="15">
        <v>1</v>
      </c>
      <c r="T5564" s="15"/>
      <c r="U5564" s="15"/>
      <c r="V5564" s="15">
        <v>1</v>
      </c>
      <c r="W5564" s="15">
        <v>1</v>
      </c>
      <c r="X5564" s="15">
        <v>1</v>
      </c>
      <c r="Y5564" s="41">
        <v>1</v>
      </c>
      <c r="Z5564" s="41">
        <v>1</v>
      </c>
      <c r="AA5564" s="15"/>
      <c r="AB5564" s="15"/>
      <c r="AC5564" s="15"/>
      <c r="AD5564" s="15"/>
      <c r="AE5564" s="15"/>
      <c r="AF5564" s="15"/>
      <c r="AG5564" s="15"/>
      <c r="AH5564" s="15"/>
      <c r="AI5564" s="15"/>
      <c r="AJ5564" s="15"/>
      <c r="AK5564" s="15"/>
      <c r="AL5564" s="15"/>
      <c r="AM5564" s="15"/>
      <c r="AN5564" s="15"/>
      <c r="AO5564" s="15"/>
      <c r="AP5564" s="15"/>
      <c r="AQ5564" s="15"/>
      <c r="AR5564" s="15"/>
      <c r="AS5564" s="15"/>
      <c r="AT5564" s="15"/>
      <c r="AU5564" s="15"/>
      <c r="AV5564" s="15"/>
      <c r="AW5564" s="15"/>
      <c r="AX5564" s="15"/>
      <c r="AY5564" s="10"/>
      <c r="AZ5564" s="10">
        <v>1</v>
      </c>
      <c r="BA5564" t="s">
        <v>22</v>
      </c>
      <c r="BB5564" t="s">
        <v>23</v>
      </c>
      <c r="BD5564" s="39" t="s">
        <v>18612</v>
      </c>
      <c r="BE5564" s="88">
        <v>45261</v>
      </c>
      <c r="BF5564" t="s">
        <v>14734</v>
      </c>
    </row>
    <row r="5565" spans="2:61" ht="13.5" customHeight="1" x14ac:dyDescent="0.35">
      <c r="B5565" s="10" t="s">
        <v>17</v>
      </c>
      <c r="C5565" s="10" t="s">
        <v>2329</v>
      </c>
      <c r="D5565" s="10" t="s">
        <v>65</v>
      </c>
      <c r="E5565" s="10" t="s">
        <v>66</v>
      </c>
      <c r="F5565" s="10" t="s">
        <v>11748</v>
      </c>
      <c r="G5565" s="137" t="s">
        <v>2354</v>
      </c>
      <c r="H5565" s="10"/>
      <c r="I5565" s="149" t="s">
        <v>871</v>
      </c>
      <c r="J5565" s="83" t="s">
        <v>19977</v>
      </c>
      <c r="K5565" s="10" t="s">
        <v>873</v>
      </c>
      <c r="L5565" s="98">
        <f>IFERROR(VLOOKUP($F5565&amp;$C5565,Sales!$J:$W,9,0),0)</f>
        <v>765023.99999999988</v>
      </c>
      <c r="M5565" s="98">
        <f>IFERROR(VLOOKUP($F5565&amp;$C5565,Sales!$J:$W,10,0),0)</f>
        <v>0</v>
      </c>
      <c r="N5565" s="98">
        <f>IFERROR(VLOOKUP($F5565&amp;$C5565,Sales!$J:$W,11,0),0)</f>
        <v>0</v>
      </c>
      <c r="O5565" s="98">
        <f>IFERROR(VLOOKUP($F5565&amp;$C5565,Sales!$J:$W,12,0),0)</f>
        <v>2.6666666666666665</v>
      </c>
      <c r="P5565" s="98">
        <f>IFERROR(VLOOKUP($F5565&amp;$C5565,Sales!$J:$W,13,0),0)</f>
        <v>255007.99999999997</v>
      </c>
      <c r="Q5565" s="98">
        <f>IFERROR(VLOOKUP($F5565&amp;$C5565,Sales!$A:$H,7,0),0)</f>
        <v>0</v>
      </c>
      <c r="R5565" s="41">
        <f t="shared" si="174"/>
        <v>1</v>
      </c>
      <c r="S5565" s="15">
        <v>1</v>
      </c>
      <c r="T5565" s="15"/>
      <c r="U5565" s="15"/>
      <c r="V5565" s="15">
        <v>1</v>
      </c>
      <c r="W5565" s="15">
        <v>1</v>
      </c>
      <c r="X5565" s="15">
        <v>1</v>
      </c>
      <c r="Y5565" s="41">
        <v>1</v>
      </c>
      <c r="Z5565" s="41">
        <v>1</v>
      </c>
      <c r="AA5565" s="15"/>
      <c r="AB5565" s="15"/>
      <c r="AC5565" s="15"/>
      <c r="AD5565" s="15"/>
      <c r="AE5565" s="15"/>
      <c r="AF5565" s="15"/>
      <c r="AG5565" s="15"/>
      <c r="AH5565" s="15"/>
      <c r="AI5565" s="15"/>
      <c r="AJ5565" s="15"/>
      <c r="AK5565" s="15"/>
      <c r="AL5565" s="15"/>
      <c r="AM5565" s="15"/>
      <c r="AN5565" s="15"/>
      <c r="AO5565" s="15"/>
      <c r="AP5565" s="15"/>
      <c r="AQ5565" s="15"/>
      <c r="AR5565" s="15"/>
      <c r="AS5565" s="15"/>
      <c r="AT5565" s="15"/>
      <c r="AU5565" s="15"/>
      <c r="AV5565" s="15"/>
      <c r="AW5565" s="15"/>
      <c r="AX5565" s="15"/>
      <c r="AY5565" s="10"/>
      <c r="AZ5565" s="10">
        <v>1</v>
      </c>
      <c r="BA5565" t="s">
        <v>22</v>
      </c>
      <c r="BB5565" t="s">
        <v>23</v>
      </c>
      <c r="BD5565" s="39" t="s">
        <v>18613</v>
      </c>
      <c r="BE5565" s="88">
        <v>44938</v>
      </c>
      <c r="BF5565" t="s">
        <v>14734</v>
      </c>
    </row>
    <row r="5566" spans="2:61" ht="13.5" customHeight="1" x14ac:dyDescent="0.35">
      <c r="B5566" s="10" t="s">
        <v>17</v>
      </c>
      <c r="C5566" s="10" t="s">
        <v>2329</v>
      </c>
      <c r="D5566" s="10" t="s">
        <v>65</v>
      </c>
      <c r="E5566" s="10" t="s">
        <v>66</v>
      </c>
      <c r="F5566" s="10" t="s">
        <v>11155</v>
      </c>
      <c r="G5566" s="137" t="s">
        <v>18614</v>
      </c>
      <c r="H5566" s="10"/>
      <c r="I5566" s="149" t="s">
        <v>929</v>
      </c>
      <c r="J5566" s="83" t="s">
        <v>19978</v>
      </c>
      <c r="K5566" s="10" t="s">
        <v>18615</v>
      </c>
      <c r="L5566" s="98">
        <f>IFERROR(VLOOKUP($F5566&amp;$C5566,Sales!$J:$W,9,0),0)</f>
        <v>0</v>
      </c>
      <c r="M5566" s="98">
        <f>IFERROR(VLOOKUP($F5566&amp;$C5566,Sales!$J:$W,10,0),0)</f>
        <v>0</v>
      </c>
      <c r="N5566" s="98">
        <f>IFERROR(VLOOKUP($F5566&amp;$C5566,Sales!$J:$W,11,0),0)</f>
        <v>0</v>
      </c>
      <c r="O5566" s="98">
        <f>IFERROR(VLOOKUP($F5566&amp;$C5566,Sales!$J:$W,12,0),0)</f>
        <v>0</v>
      </c>
      <c r="P5566" s="98">
        <f>IFERROR(VLOOKUP($F5566&amp;$C5566,Sales!$J:$W,13,0),0)</f>
        <v>0</v>
      </c>
      <c r="Q5566" s="98">
        <f>IFERROR(VLOOKUP($F5566&amp;$C5566,Sales!$A:$H,7,0),0)</f>
        <v>0</v>
      </c>
      <c r="R5566" s="41" t="str">
        <f t="shared" si="174"/>
        <v>ERROR</v>
      </c>
      <c r="S5566" s="15"/>
      <c r="T5566" s="15"/>
      <c r="U5566" s="15"/>
      <c r="V5566" s="15"/>
      <c r="W5566" s="15"/>
      <c r="X5566" s="15"/>
      <c r="Y5566" s="41"/>
      <c r="Z5566" s="41"/>
      <c r="AA5566" s="41"/>
      <c r="AB5566" s="15"/>
      <c r="AC5566" s="15"/>
      <c r="AD5566" s="15"/>
      <c r="AE5566" s="15"/>
      <c r="AF5566" s="15"/>
      <c r="AG5566" s="15"/>
      <c r="AH5566" s="15"/>
      <c r="AI5566" s="15"/>
      <c r="AJ5566" s="41"/>
      <c r="AK5566" s="15"/>
      <c r="AL5566" s="15"/>
      <c r="AM5566" s="15"/>
      <c r="AN5566" s="15"/>
      <c r="AO5566" s="15"/>
      <c r="AP5566" s="15"/>
      <c r="AQ5566" s="15"/>
      <c r="AR5566" s="15"/>
      <c r="AS5566" s="15"/>
      <c r="AT5566" s="15"/>
      <c r="AU5566" s="15"/>
      <c r="AV5566" s="15"/>
      <c r="AW5566" s="15"/>
      <c r="AX5566" s="15"/>
      <c r="AY5566" s="10"/>
      <c r="AZ5566" s="10">
        <v>1</v>
      </c>
      <c r="BA5566" t="s">
        <v>22</v>
      </c>
      <c r="BB5566" t="s">
        <v>88</v>
      </c>
      <c r="BD5566" s="39" t="s">
        <v>18616</v>
      </c>
      <c r="BE5566" s="88">
        <v>45069</v>
      </c>
      <c r="BF5566" t="s">
        <v>14057</v>
      </c>
    </row>
    <row r="5567" spans="2:61" ht="13.5" customHeight="1" x14ac:dyDescent="0.35">
      <c r="B5567" s="10" t="s">
        <v>17</v>
      </c>
      <c r="C5567" s="10" t="s">
        <v>2329</v>
      </c>
      <c r="D5567" s="10" t="s">
        <v>65</v>
      </c>
      <c r="E5567" s="10" t="s">
        <v>66</v>
      </c>
      <c r="F5567" s="10" t="s">
        <v>5968</v>
      </c>
      <c r="G5567" s="137" t="s">
        <v>18617</v>
      </c>
      <c r="H5567" s="10"/>
      <c r="I5567" s="149" t="s">
        <v>5927</v>
      </c>
      <c r="J5567" s="83" t="s">
        <v>19979</v>
      </c>
      <c r="K5567" s="10" t="s">
        <v>6262</v>
      </c>
      <c r="L5567" s="98">
        <f>IFERROR(VLOOKUP($F5567&amp;$C5567,Sales!$J:$W,9,0),0)</f>
        <v>0</v>
      </c>
      <c r="M5567" s="98">
        <f>IFERROR(VLOOKUP($F5567&amp;$C5567,Sales!$J:$W,10,0),0)</f>
        <v>0</v>
      </c>
      <c r="N5567" s="98">
        <f>IFERROR(VLOOKUP($F5567&amp;$C5567,Sales!$J:$W,11,0),0)</f>
        <v>826259.99999999988</v>
      </c>
      <c r="O5567" s="98">
        <f>IFERROR(VLOOKUP($F5567&amp;$C5567,Sales!$J:$W,12,0),0)</f>
        <v>4</v>
      </c>
      <c r="P5567" s="98">
        <f>IFERROR(VLOOKUP($F5567&amp;$C5567,Sales!$J:$W,13,0),0)</f>
        <v>275419.99999999994</v>
      </c>
      <c r="Q5567" s="98">
        <f>IFERROR(VLOOKUP($F5567&amp;$C5567,Sales!$A:$H,7,0),0)</f>
        <v>0</v>
      </c>
      <c r="R5567" s="41">
        <f t="shared" si="174"/>
        <v>1</v>
      </c>
      <c r="S5567" s="15">
        <v>1</v>
      </c>
      <c r="T5567" s="15"/>
      <c r="U5567" s="15"/>
      <c r="V5567" s="15">
        <v>1</v>
      </c>
      <c r="W5567" s="15">
        <v>1</v>
      </c>
      <c r="X5567" s="15">
        <v>1</v>
      </c>
      <c r="Y5567" s="41">
        <v>1</v>
      </c>
      <c r="Z5567" s="41">
        <v>1</v>
      </c>
      <c r="AA5567" s="15"/>
      <c r="AB5567" s="15"/>
      <c r="AC5567" s="15"/>
      <c r="AD5567" s="15"/>
      <c r="AE5567" s="15"/>
      <c r="AF5567" s="15"/>
      <c r="AG5567" s="15"/>
      <c r="AH5567" s="15"/>
      <c r="AI5567" s="15"/>
      <c r="AJ5567" s="15"/>
      <c r="AK5567" s="15"/>
      <c r="AL5567" s="15"/>
      <c r="AM5567" s="15"/>
      <c r="AN5567" s="15"/>
      <c r="AO5567" s="15"/>
      <c r="AP5567" s="15"/>
      <c r="AQ5567" s="15"/>
      <c r="AR5567" s="15"/>
      <c r="AS5567" s="15"/>
      <c r="AT5567" s="15"/>
      <c r="AU5567" s="15"/>
      <c r="AV5567" s="15"/>
      <c r="AW5567" s="15"/>
      <c r="AX5567" s="15"/>
      <c r="AY5567" s="10"/>
      <c r="AZ5567" s="10">
        <v>1</v>
      </c>
      <c r="BA5567" t="s">
        <v>22</v>
      </c>
      <c r="BB5567" t="s">
        <v>23</v>
      </c>
      <c r="BD5567" s="39" t="s">
        <v>18618</v>
      </c>
      <c r="BE5567" s="101"/>
      <c r="BF5567" t="s">
        <v>14734</v>
      </c>
      <c r="BG5567" s="88">
        <v>45261</v>
      </c>
    </row>
    <row r="5568" spans="2:61" ht="13.5" customHeight="1" x14ac:dyDescent="0.35">
      <c r="B5568" s="10" t="s">
        <v>17</v>
      </c>
      <c r="C5568" s="10" t="s">
        <v>2329</v>
      </c>
      <c r="D5568" s="10" t="s">
        <v>65</v>
      </c>
      <c r="E5568" s="10" t="s">
        <v>66</v>
      </c>
      <c r="F5568" s="10" t="s">
        <v>11624</v>
      </c>
      <c r="G5568" s="137" t="s">
        <v>18619</v>
      </c>
      <c r="H5568" s="10"/>
      <c r="I5568" s="149" t="s">
        <v>913</v>
      </c>
      <c r="J5568" s="83" t="s">
        <v>19980</v>
      </c>
      <c r="K5568" s="10" t="s">
        <v>18620</v>
      </c>
      <c r="L5568" s="98">
        <f>IFERROR(VLOOKUP($F5568&amp;$C5568,Sales!$J:$W,9,0),0)</f>
        <v>0</v>
      </c>
      <c r="M5568" s="98">
        <f>IFERROR(VLOOKUP($F5568&amp;$C5568,Sales!$J:$W,10,0),0)</f>
        <v>511015.99999999994</v>
      </c>
      <c r="N5568" s="98">
        <f>IFERROR(VLOOKUP($F5568&amp;$C5568,Sales!$J:$W,11,0),0)</f>
        <v>1533048</v>
      </c>
      <c r="O5568" s="98">
        <f>IFERROR(VLOOKUP($F5568&amp;$C5568,Sales!$J:$W,12,0),0)</f>
        <v>10.666666666666666</v>
      </c>
      <c r="P5568" s="98">
        <f>IFERROR(VLOOKUP($F5568&amp;$C5568,Sales!$J:$W,13,0),0)</f>
        <v>681354.66666666663</v>
      </c>
      <c r="Q5568" s="98">
        <f>IFERROR(VLOOKUP($F5568&amp;$C5568,Sales!$A:$H,7,0),0)</f>
        <v>0</v>
      </c>
      <c r="R5568" s="41">
        <f t="shared" si="174"/>
        <v>1</v>
      </c>
      <c r="S5568" s="15">
        <v>1</v>
      </c>
      <c r="T5568" s="15"/>
      <c r="U5568" s="15"/>
      <c r="V5568" s="15">
        <v>1</v>
      </c>
      <c r="W5568" s="15">
        <v>1</v>
      </c>
      <c r="X5568" s="15">
        <v>1</v>
      </c>
      <c r="Y5568" s="41">
        <v>1</v>
      </c>
      <c r="Z5568" s="41">
        <v>1</v>
      </c>
      <c r="AA5568" s="15"/>
      <c r="AB5568" s="15"/>
      <c r="AC5568" s="15"/>
      <c r="AD5568" s="15"/>
      <c r="AE5568" s="15"/>
      <c r="AF5568" s="15"/>
      <c r="AG5568" s="15"/>
      <c r="AH5568" s="15"/>
      <c r="AI5568" s="15"/>
      <c r="AJ5568" s="15"/>
      <c r="AK5568" s="15"/>
      <c r="AL5568" s="15"/>
      <c r="AM5568" s="15"/>
      <c r="AN5568" s="15"/>
      <c r="AO5568" s="15"/>
      <c r="AP5568" s="15"/>
      <c r="AQ5568" s="15"/>
      <c r="AR5568" s="15"/>
      <c r="AS5568" s="15"/>
      <c r="AT5568" s="15"/>
      <c r="AU5568" s="15"/>
      <c r="AV5568" s="15"/>
      <c r="AW5568" s="15"/>
      <c r="AX5568" s="15"/>
      <c r="AY5568" s="10"/>
      <c r="AZ5568" s="10">
        <v>1</v>
      </c>
      <c r="BA5568" t="s">
        <v>22</v>
      </c>
      <c r="BB5568" t="s">
        <v>23</v>
      </c>
      <c r="BD5568" s="39" t="s">
        <v>18621</v>
      </c>
      <c r="BE5568" s="101"/>
      <c r="BF5568" t="s">
        <v>14734</v>
      </c>
      <c r="BG5568" s="88">
        <v>44938</v>
      </c>
      <c r="BH5568" s="1">
        <v>45114</v>
      </c>
      <c r="BI5568" t="s">
        <v>20072</v>
      </c>
    </row>
    <row r="5569" spans="2:63" ht="13.5" customHeight="1" x14ac:dyDescent="0.35">
      <c r="B5569" s="10" t="s">
        <v>17</v>
      </c>
      <c r="C5569" s="10" t="s">
        <v>2329</v>
      </c>
      <c r="D5569" s="10" t="s">
        <v>65</v>
      </c>
      <c r="E5569" s="10" t="s">
        <v>66</v>
      </c>
      <c r="F5569" s="10" t="s">
        <v>11151</v>
      </c>
      <c r="G5569" s="137" t="s">
        <v>18622</v>
      </c>
      <c r="H5569" s="10"/>
      <c r="I5569" s="149" t="s">
        <v>2250</v>
      </c>
      <c r="J5569" s="83" t="s">
        <v>19981</v>
      </c>
      <c r="K5569" s="10" t="s">
        <v>18623</v>
      </c>
      <c r="L5569" s="98">
        <f>IFERROR(VLOOKUP($F5569&amp;$C5569,Sales!$J:$W,9,0),0)</f>
        <v>0</v>
      </c>
      <c r="M5569" s="98">
        <f>IFERROR(VLOOKUP($F5569&amp;$C5569,Sales!$J:$W,10,0),0)</f>
        <v>0</v>
      </c>
      <c r="N5569" s="98">
        <f>IFERROR(VLOOKUP($F5569&amp;$C5569,Sales!$J:$W,11,0),0)</f>
        <v>1829999.9999999998</v>
      </c>
      <c r="O5569" s="98">
        <f>IFERROR(VLOOKUP($F5569&amp;$C5569,Sales!$J:$W,12,0),0)</f>
        <v>8</v>
      </c>
      <c r="P5569" s="98">
        <f>IFERROR(VLOOKUP($F5569&amp;$C5569,Sales!$J:$W,13,0),0)</f>
        <v>609999.99999999988</v>
      </c>
      <c r="Q5569" s="98">
        <f>IFERROR(VLOOKUP($F5569&amp;$C5569,Sales!$A:$H,7,0),0)</f>
        <v>0</v>
      </c>
      <c r="R5569" s="41">
        <f t="shared" si="174"/>
        <v>1</v>
      </c>
      <c r="S5569" s="15">
        <v>1</v>
      </c>
      <c r="T5569" s="15"/>
      <c r="U5569" s="15"/>
      <c r="V5569" s="15">
        <v>1</v>
      </c>
      <c r="W5569" s="15">
        <v>1</v>
      </c>
      <c r="X5569" s="15">
        <v>1</v>
      </c>
      <c r="Y5569" s="41">
        <v>1</v>
      </c>
      <c r="Z5569" s="41">
        <v>1</v>
      </c>
      <c r="AA5569" s="15"/>
      <c r="AB5569" s="15"/>
      <c r="AC5569" s="15"/>
      <c r="AD5569" s="15"/>
      <c r="AE5569" s="15"/>
      <c r="AF5569" s="15"/>
      <c r="AG5569" s="15"/>
      <c r="AH5569" s="15"/>
      <c r="AI5569" s="15"/>
      <c r="AJ5569" s="15"/>
      <c r="AK5569" s="15"/>
      <c r="AL5569" s="15"/>
      <c r="AM5569" s="15"/>
      <c r="AN5569" s="15"/>
      <c r="AO5569" s="15"/>
      <c r="AP5569" s="15"/>
      <c r="AQ5569" s="15"/>
      <c r="AR5569" s="15"/>
      <c r="AS5569" s="15"/>
      <c r="AT5569" s="15"/>
      <c r="AU5569" s="15"/>
      <c r="AV5569" s="15"/>
      <c r="AW5569" s="15"/>
      <c r="AX5569" s="15"/>
      <c r="AY5569" s="10"/>
      <c r="AZ5569" s="10">
        <v>1</v>
      </c>
      <c r="BA5569" t="s">
        <v>22</v>
      </c>
      <c r="BB5569" t="s">
        <v>23</v>
      </c>
      <c r="BD5569" s="39" t="s">
        <v>18624</v>
      </c>
      <c r="BE5569" s="101"/>
      <c r="BF5569" t="s">
        <v>14734</v>
      </c>
      <c r="BG5569" s="88">
        <v>44938</v>
      </c>
    </row>
    <row r="5570" spans="2:63" ht="13.5" customHeight="1" x14ac:dyDescent="0.35">
      <c r="B5570" s="10" t="s">
        <v>17</v>
      </c>
      <c r="C5570" s="10" t="s">
        <v>2329</v>
      </c>
      <c r="D5570" s="10" t="s">
        <v>65</v>
      </c>
      <c r="E5570" s="10" t="s">
        <v>66</v>
      </c>
      <c r="F5570" s="10" t="s">
        <v>10432</v>
      </c>
      <c r="G5570" s="137" t="s">
        <v>18625</v>
      </c>
      <c r="H5570" s="10"/>
      <c r="I5570" s="149">
        <v>4902430844741</v>
      </c>
      <c r="J5570" s="83" t="s">
        <v>19982</v>
      </c>
      <c r="K5570" s="10" t="s">
        <v>10422</v>
      </c>
      <c r="L5570" s="98">
        <f>IFERROR(VLOOKUP($F5570&amp;$C5570,Sales!$J:$W,9,0),0)</f>
        <v>914999.99999999988</v>
      </c>
      <c r="M5570" s="98">
        <f>IFERROR(VLOOKUP($F5570&amp;$C5570,Sales!$J:$W,10,0),0)</f>
        <v>0</v>
      </c>
      <c r="N5570" s="98">
        <f>IFERROR(VLOOKUP($F5570&amp;$C5570,Sales!$J:$W,11,0),0)</f>
        <v>0</v>
      </c>
      <c r="O5570" s="98">
        <f>IFERROR(VLOOKUP($F5570&amp;$C5570,Sales!$J:$W,12,0),0)</f>
        <v>8</v>
      </c>
      <c r="P5570" s="98">
        <f>IFERROR(VLOOKUP($F5570&amp;$C5570,Sales!$J:$W,13,0),0)</f>
        <v>304999.99999999994</v>
      </c>
      <c r="Q5570" s="98">
        <f>IFERROR(VLOOKUP($F5570&amp;$C5570,Sales!$A:$H,7,0),0)</f>
        <v>0</v>
      </c>
      <c r="R5570" s="41">
        <f t="shared" si="174"/>
        <v>1</v>
      </c>
      <c r="S5570" s="15">
        <v>1</v>
      </c>
      <c r="T5570" s="15"/>
      <c r="U5570" s="15"/>
      <c r="V5570" s="15">
        <v>1</v>
      </c>
      <c r="W5570" s="15">
        <v>1</v>
      </c>
      <c r="X5570" s="15">
        <v>1</v>
      </c>
      <c r="Y5570" s="41">
        <v>1</v>
      </c>
      <c r="Z5570" s="41">
        <v>1</v>
      </c>
      <c r="AA5570" s="15"/>
      <c r="AB5570" s="15"/>
      <c r="AC5570" s="15"/>
      <c r="AD5570" s="15"/>
      <c r="AE5570" s="15"/>
      <c r="AF5570" s="15"/>
      <c r="AG5570" s="15"/>
      <c r="AH5570" s="15"/>
      <c r="AI5570" s="15"/>
      <c r="AJ5570" s="15"/>
      <c r="AK5570" s="15"/>
      <c r="AL5570" s="15"/>
      <c r="AM5570" s="15"/>
      <c r="AN5570" s="15"/>
      <c r="AO5570" s="15"/>
      <c r="AP5570" s="15"/>
      <c r="AQ5570" s="15"/>
      <c r="AR5570" s="15"/>
      <c r="AS5570" s="15"/>
      <c r="AT5570" s="15"/>
      <c r="AU5570" s="15"/>
      <c r="AV5570" s="15"/>
      <c r="AW5570" s="15"/>
      <c r="AX5570" s="15"/>
      <c r="AY5570" s="10"/>
      <c r="AZ5570" s="10">
        <v>1</v>
      </c>
      <c r="BA5570" t="s">
        <v>22</v>
      </c>
      <c r="BB5570" t="s">
        <v>23</v>
      </c>
      <c r="BD5570" s="39" t="s">
        <v>18626</v>
      </c>
      <c r="BE5570" s="101"/>
      <c r="BF5570" t="s">
        <v>14734</v>
      </c>
      <c r="BG5570" s="88">
        <v>44938</v>
      </c>
    </row>
    <row r="5571" spans="2:63" ht="13.5" customHeight="1" x14ac:dyDescent="0.35">
      <c r="B5571" s="10" t="s">
        <v>17</v>
      </c>
      <c r="C5571" s="10" t="s">
        <v>2329</v>
      </c>
      <c r="D5571" s="10" t="s">
        <v>65</v>
      </c>
      <c r="E5571" s="10" t="s">
        <v>66</v>
      </c>
      <c r="F5571" s="10" t="s">
        <v>4309</v>
      </c>
      <c r="G5571" s="137" t="s">
        <v>18627</v>
      </c>
      <c r="H5571" s="10"/>
      <c r="I5571" s="149" t="s">
        <v>2142</v>
      </c>
      <c r="J5571" s="83" t="s">
        <v>19983</v>
      </c>
      <c r="K5571" s="10" t="s">
        <v>5735</v>
      </c>
      <c r="L5571" s="98">
        <f>IFERROR(VLOOKUP($F5571&amp;$C5571,Sales!$J:$W,9,0),0)</f>
        <v>0</v>
      </c>
      <c r="M5571" s="98">
        <f>IFERROR(VLOOKUP($F5571&amp;$C5571,Sales!$J:$W,10,0),0)</f>
        <v>0</v>
      </c>
      <c r="N5571" s="98">
        <f>IFERROR(VLOOKUP($F5571&amp;$C5571,Sales!$J:$W,11,0),0)</f>
        <v>0</v>
      </c>
      <c r="O5571" s="98">
        <f>IFERROR(VLOOKUP($F5571&amp;$C5571,Sales!$J:$W,12,0),0)</f>
        <v>0</v>
      </c>
      <c r="P5571" s="98">
        <f>IFERROR(VLOOKUP($F5571&amp;$C5571,Sales!$J:$W,13,0),0)</f>
        <v>0</v>
      </c>
      <c r="Q5571" s="98">
        <f>IFERROR(VLOOKUP($F5571&amp;$C5571,Sales!$A:$H,7,0),0)</f>
        <v>0</v>
      </c>
      <c r="R5571" s="41">
        <f t="shared" si="174"/>
        <v>1</v>
      </c>
      <c r="S5571" s="15">
        <v>1</v>
      </c>
      <c r="T5571" s="15"/>
      <c r="U5571" s="15"/>
      <c r="V5571" s="15">
        <v>1</v>
      </c>
      <c r="W5571" s="15">
        <v>1</v>
      </c>
      <c r="X5571" s="15">
        <v>1</v>
      </c>
      <c r="Y5571" s="41">
        <v>1</v>
      </c>
      <c r="Z5571" s="41">
        <v>1</v>
      </c>
      <c r="AA5571" s="15"/>
      <c r="AB5571" s="15"/>
      <c r="AC5571" s="15"/>
      <c r="AD5571" s="15"/>
      <c r="AE5571" s="15"/>
      <c r="AF5571" s="15"/>
      <c r="AG5571" s="15"/>
      <c r="AH5571" s="15"/>
      <c r="AI5571" s="15"/>
      <c r="AJ5571" s="15"/>
      <c r="AK5571" s="15"/>
      <c r="AL5571" s="15"/>
      <c r="AM5571" s="15"/>
      <c r="AN5571" s="15"/>
      <c r="AO5571" s="15"/>
      <c r="AP5571" s="15"/>
      <c r="AQ5571" s="15"/>
      <c r="AR5571" s="15"/>
      <c r="AS5571" s="15"/>
      <c r="AT5571" s="15"/>
      <c r="AU5571" s="15"/>
      <c r="AV5571" s="15"/>
      <c r="AW5571" s="15"/>
      <c r="AX5571" s="15"/>
      <c r="AY5571" s="10"/>
      <c r="AZ5571" s="10">
        <v>1</v>
      </c>
      <c r="BA5571" t="s">
        <v>22</v>
      </c>
      <c r="BB5571" t="s">
        <v>23</v>
      </c>
      <c r="BD5571" s="39" t="s">
        <v>18628</v>
      </c>
      <c r="BE5571" s="101"/>
      <c r="BF5571" t="s">
        <v>14734</v>
      </c>
      <c r="BG5571" s="88">
        <v>44938</v>
      </c>
    </row>
    <row r="5572" spans="2:63" ht="13.5" customHeight="1" x14ac:dyDescent="0.35">
      <c r="B5572" s="10" t="s">
        <v>17</v>
      </c>
      <c r="C5572" s="10" t="s">
        <v>2329</v>
      </c>
      <c r="D5572" s="10" t="s">
        <v>65</v>
      </c>
      <c r="E5572" s="10" t="s">
        <v>66</v>
      </c>
      <c r="F5572" s="10" t="s">
        <v>4113</v>
      </c>
      <c r="G5572" s="137" t="s">
        <v>18629</v>
      </c>
      <c r="H5572" s="10"/>
      <c r="I5572" s="149" t="s">
        <v>2089</v>
      </c>
      <c r="J5572" s="83" t="s">
        <v>19984</v>
      </c>
      <c r="K5572" s="10" t="s">
        <v>5736</v>
      </c>
      <c r="L5572" s="98">
        <f>IFERROR(VLOOKUP($F5572&amp;$C5572,Sales!$J:$W,9,0),0)</f>
        <v>0</v>
      </c>
      <c r="M5572" s="98">
        <f>IFERROR(VLOOKUP($F5572&amp;$C5572,Sales!$J:$W,10,0),0)</f>
        <v>0</v>
      </c>
      <c r="N5572" s="98">
        <f>IFERROR(VLOOKUP($F5572&amp;$C5572,Sales!$J:$W,11,0),0)</f>
        <v>0</v>
      </c>
      <c r="O5572" s="98">
        <f>IFERROR(VLOOKUP($F5572&amp;$C5572,Sales!$J:$W,12,0),0)</f>
        <v>0</v>
      </c>
      <c r="P5572" s="98">
        <f>IFERROR(VLOOKUP($F5572&amp;$C5572,Sales!$J:$W,13,0),0)</f>
        <v>0</v>
      </c>
      <c r="Q5572" s="98">
        <f>IFERROR(VLOOKUP($F5572&amp;$C5572,Sales!$A:$H,7,0),0)</f>
        <v>0</v>
      </c>
      <c r="R5572" s="41">
        <f t="shared" si="174"/>
        <v>1</v>
      </c>
      <c r="S5572" s="15">
        <v>1</v>
      </c>
      <c r="T5572" s="15"/>
      <c r="U5572" s="15"/>
      <c r="V5572" s="15">
        <v>1</v>
      </c>
      <c r="W5572" s="15">
        <v>1</v>
      </c>
      <c r="X5572" s="15">
        <v>1</v>
      </c>
      <c r="Y5572" s="41">
        <v>1</v>
      </c>
      <c r="Z5572" s="41">
        <v>1</v>
      </c>
      <c r="AA5572" s="15"/>
      <c r="AB5572" s="15"/>
      <c r="AC5572" s="15"/>
      <c r="AD5572" s="15"/>
      <c r="AE5572" s="15"/>
      <c r="AF5572" s="15"/>
      <c r="AG5572" s="15"/>
      <c r="AH5572" s="15"/>
      <c r="AI5572" s="15"/>
      <c r="AJ5572" s="15"/>
      <c r="AK5572" s="15"/>
      <c r="AL5572" s="15"/>
      <c r="AM5572" s="15"/>
      <c r="AN5572" s="15"/>
      <c r="AO5572" s="15"/>
      <c r="AP5572" s="15"/>
      <c r="AQ5572" s="15"/>
      <c r="AR5572" s="15"/>
      <c r="AS5572" s="15"/>
      <c r="AT5572" s="15"/>
      <c r="AU5572" s="15"/>
      <c r="AV5572" s="15"/>
      <c r="AW5572" s="15"/>
      <c r="AX5572" s="15"/>
      <c r="AY5572" s="10"/>
      <c r="AZ5572" s="10">
        <v>1</v>
      </c>
      <c r="BA5572" t="s">
        <v>22</v>
      </c>
      <c r="BB5572" t="s">
        <v>23</v>
      </c>
      <c r="BD5572" s="39" t="s">
        <v>18630</v>
      </c>
      <c r="BE5572" s="101"/>
      <c r="BF5572" t="s">
        <v>14734</v>
      </c>
      <c r="BG5572" s="88">
        <v>44938</v>
      </c>
    </row>
    <row r="5573" spans="2:63" ht="13.5" customHeight="1" x14ac:dyDescent="0.35">
      <c r="B5573" s="10" t="s">
        <v>17</v>
      </c>
      <c r="C5573" s="10" t="s">
        <v>2329</v>
      </c>
      <c r="D5573" s="10" t="s">
        <v>65</v>
      </c>
      <c r="E5573" s="10" t="s">
        <v>66</v>
      </c>
      <c r="F5573" s="10" t="s">
        <v>11754</v>
      </c>
      <c r="G5573" s="137" t="s">
        <v>2416</v>
      </c>
      <c r="H5573" s="10"/>
      <c r="I5573" s="149" t="s">
        <v>2271</v>
      </c>
      <c r="J5573" s="83" t="s">
        <v>19985</v>
      </c>
      <c r="K5573" s="10" t="s">
        <v>18631</v>
      </c>
      <c r="L5573" s="98">
        <f>IFERROR(VLOOKUP($F5573&amp;$C5573,Sales!$J:$W,9,0),0)</f>
        <v>1870271.9999999998</v>
      </c>
      <c r="M5573" s="98">
        <f>IFERROR(VLOOKUP($F5573&amp;$C5573,Sales!$J:$W,10,0),0)</f>
        <v>0</v>
      </c>
      <c r="N5573" s="98">
        <f>IFERROR(VLOOKUP($F5573&amp;$C5573,Sales!$J:$W,11,0),0)</f>
        <v>0</v>
      </c>
      <c r="O5573" s="98">
        <f>IFERROR(VLOOKUP($F5573&amp;$C5573,Sales!$J:$W,12,0),0)</f>
        <v>5.666666666666667</v>
      </c>
      <c r="P5573" s="98">
        <f>IFERROR(VLOOKUP($F5573&amp;$C5573,Sales!$J:$W,13,0),0)</f>
        <v>623423.99999999988</v>
      </c>
      <c r="Q5573" s="98">
        <f>IFERROR(VLOOKUP($F5573&amp;$C5573,Sales!$A:$H,7,0),0)</f>
        <v>0</v>
      </c>
      <c r="R5573" s="41">
        <f t="shared" si="174"/>
        <v>1</v>
      </c>
      <c r="S5573" s="15">
        <v>1</v>
      </c>
      <c r="T5573" s="15"/>
      <c r="U5573" s="15"/>
      <c r="V5573" s="15">
        <v>1</v>
      </c>
      <c r="W5573" s="15">
        <v>1</v>
      </c>
      <c r="X5573" s="15">
        <v>1</v>
      </c>
      <c r="Y5573" s="41">
        <v>1</v>
      </c>
      <c r="Z5573" s="41">
        <v>1</v>
      </c>
      <c r="AA5573" s="15"/>
      <c r="AB5573" s="15"/>
      <c r="AC5573" s="15"/>
      <c r="AD5573" s="15"/>
      <c r="AE5573" s="15"/>
      <c r="AF5573" s="15"/>
      <c r="AG5573" s="15"/>
      <c r="AH5573" s="15"/>
      <c r="AI5573" s="15"/>
      <c r="AJ5573" s="15"/>
      <c r="AK5573" s="15"/>
      <c r="AL5573" s="15"/>
      <c r="AM5573" s="15"/>
      <c r="AN5573" s="15"/>
      <c r="AO5573" s="15"/>
      <c r="AP5573" s="15"/>
      <c r="AQ5573" s="15"/>
      <c r="AR5573" s="15"/>
      <c r="AS5573" s="15"/>
      <c r="AT5573" s="15"/>
      <c r="AU5573" s="15"/>
      <c r="AV5573" s="15"/>
      <c r="AW5573" s="15"/>
      <c r="AX5573" s="15"/>
      <c r="AY5573" s="10"/>
      <c r="AZ5573" s="10">
        <v>1</v>
      </c>
      <c r="BA5573" t="s">
        <v>22</v>
      </c>
      <c r="BB5573" t="s">
        <v>23</v>
      </c>
      <c r="BD5573" s="39" t="s">
        <v>18632</v>
      </c>
      <c r="BE5573" s="101"/>
      <c r="BF5573" t="s">
        <v>14734</v>
      </c>
      <c r="BG5573" s="88">
        <v>45261</v>
      </c>
    </row>
    <row r="5574" spans="2:63" ht="13.5" customHeight="1" x14ac:dyDescent="0.35">
      <c r="B5574" s="10" t="s">
        <v>17</v>
      </c>
      <c r="C5574" s="10" t="s">
        <v>2329</v>
      </c>
      <c r="D5574" s="10" t="s">
        <v>119</v>
      </c>
      <c r="E5574" s="10" t="s">
        <v>120</v>
      </c>
      <c r="F5574" s="10" t="s">
        <v>1789</v>
      </c>
      <c r="G5574" s="137" t="s">
        <v>18633</v>
      </c>
      <c r="H5574" s="10"/>
      <c r="I5574" s="149">
        <v>4902430305815</v>
      </c>
      <c r="J5574" s="83" t="s">
        <v>19986</v>
      </c>
      <c r="K5574" s="10" t="s">
        <v>18634</v>
      </c>
      <c r="L5574" s="98">
        <f>IFERROR(VLOOKUP($F5574&amp;$C5574,Sales!$J:$W,9,0),0)</f>
        <v>0</v>
      </c>
      <c r="M5574" s="98">
        <f>IFERROR(VLOOKUP($F5574&amp;$C5574,Sales!$J:$W,10,0),0)</f>
        <v>0</v>
      </c>
      <c r="N5574" s="98">
        <f>IFERROR(VLOOKUP($F5574&amp;$C5574,Sales!$J:$W,11,0),0)</f>
        <v>0</v>
      </c>
      <c r="O5574" s="98">
        <f>IFERROR(VLOOKUP($F5574&amp;$C5574,Sales!$J:$W,12,0),0)</f>
        <v>0</v>
      </c>
      <c r="P5574" s="98">
        <f>IFERROR(VLOOKUP($F5574&amp;$C5574,Sales!$J:$W,13,0),0)</f>
        <v>0</v>
      </c>
      <c r="Q5574" s="98">
        <f>IFERROR(VLOOKUP($F5574&amp;$C5574,Sales!$A:$H,7,0),0)</f>
        <v>0</v>
      </c>
      <c r="R5574" s="41">
        <f t="shared" si="174"/>
        <v>1</v>
      </c>
      <c r="S5574" s="15">
        <v>1</v>
      </c>
      <c r="T5574" s="15"/>
      <c r="U5574" s="15"/>
      <c r="V5574" s="15">
        <v>1</v>
      </c>
      <c r="W5574" s="15">
        <v>1</v>
      </c>
      <c r="X5574" s="15">
        <v>1</v>
      </c>
      <c r="Y5574" s="41">
        <v>1</v>
      </c>
      <c r="Z5574" s="41">
        <v>1</v>
      </c>
      <c r="AA5574" s="15"/>
      <c r="AB5574" s="15"/>
      <c r="AC5574" s="15"/>
      <c r="AD5574" s="15"/>
      <c r="AE5574" s="15"/>
      <c r="AF5574" s="15"/>
      <c r="AG5574" s="15"/>
      <c r="AH5574" s="15"/>
      <c r="AI5574" s="15"/>
      <c r="AJ5574" s="15"/>
      <c r="AK5574" s="15"/>
      <c r="AL5574" s="15"/>
      <c r="AM5574" s="15"/>
      <c r="AN5574" s="15"/>
      <c r="AO5574" s="15"/>
      <c r="AP5574" s="15"/>
      <c r="AQ5574" s="15"/>
      <c r="AR5574" s="15"/>
      <c r="AS5574" s="15"/>
      <c r="AT5574" s="15"/>
      <c r="AU5574" s="15"/>
      <c r="AV5574" s="15"/>
      <c r="AW5574" s="15"/>
      <c r="AX5574" s="15"/>
      <c r="AY5574" s="10"/>
      <c r="AZ5574" s="10">
        <v>1</v>
      </c>
      <c r="BA5574" t="s">
        <v>22</v>
      </c>
      <c r="BB5574" t="s">
        <v>23</v>
      </c>
      <c r="BD5574" s="39" t="s">
        <v>18635</v>
      </c>
      <c r="BE5574" s="101"/>
      <c r="BF5574" t="s">
        <v>14734</v>
      </c>
      <c r="BG5574" s="88">
        <v>44938</v>
      </c>
    </row>
    <row r="5575" spans="2:63" ht="13.5" customHeight="1" x14ac:dyDescent="0.35">
      <c r="B5575" s="10" t="s">
        <v>17</v>
      </c>
      <c r="C5575" s="10" t="s">
        <v>2329</v>
      </c>
      <c r="D5575" s="10" t="s">
        <v>119</v>
      </c>
      <c r="E5575" s="10" t="s">
        <v>120</v>
      </c>
      <c r="F5575" s="10" t="s">
        <v>1793</v>
      </c>
      <c r="G5575" s="137" t="s">
        <v>18636</v>
      </c>
      <c r="H5575" s="10"/>
      <c r="I5575" s="149">
        <v>4902430305877</v>
      </c>
      <c r="J5575" s="83" t="s">
        <v>19987</v>
      </c>
      <c r="K5575" s="10" t="s">
        <v>18637</v>
      </c>
      <c r="L5575" s="98">
        <f>IFERROR(VLOOKUP($F5575&amp;$C5575,Sales!$J:$W,9,0),0)</f>
        <v>0</v>
      </c>
      <c r="M5575" s="98">
        <f>IFERROR(VLOOKUP($F5575&amp;$C5575,Sales!$J:$W,10,0),0)</f>
        <v>0</v>
      </c>
      <c r="N5575" s="98">
        <f>IFERROR(VLOOKUP($F5575&amp;$C5575,Sales!$J:$W,11,0),0)</f>
        <v>0</v>
      </c>
      <c r="O5575" s="98">
        <f>IFERROR(VLOOKUP($F5575&amp;$C5575,Sales!$J:$W,12,0),0)</f>
        <v>0</v>
      </c>
      <c r="P5575" s="98">
        <f>IFERROR(VLOOKUP($F5575&amp;$C5575,Sales!$J:$W,13,0),0)</f>
        <v>0</v>
      </c>
      <c r="Q5575" s="98">
        <f>IFERROR(VLOOKUP($F5575&amp;$C5575,Sales!$A:$H,7,0),0)</f>
        <v>0</v>
      </c>
      <c r="R5575" s="41">
        <f t="shared" si="174"/>
        <v>0</v>
      </c>
      <c r="S5575" s="15">
        <v>0</v>
      </c>
      <c r="T5575" s="15"/>
      <c r="U5575" s="15"/>
      <c r="V5575" s="15">
        <v>0</v>
      </c>
      <c r="W5575" s="15">
        <v>0</v>
      </c>
      <c r="X5575" s="15">
        <v>0</v>
      </c>
      <c r="Y5575" s="41">
        <v>0</v>
      </c>
      <c r="Z5575" s="41">
        <v>0</v>
      </c>
      <c r="AA5575" s="15"/>
      <c r="AB5575" s="15"/>
      <c r="AC5575" s="15"/>
      <c r="AD5575" s="15"/>
      <c r="AE5575" s="15"/>
      <c r="AF5575" s="15"/>
      <c r="AG5575" s="15"/>
      <c r="AH5575" s="15"/>
      <c r="AI5575" s="15"/>
      <c r="AJ5575" s="15"/>
      <c r="AK5575" s="15"/>
      <c r="AL5575" s="15"/>
      <c r="AM5575" s="15"/>
      <c r="AN5575" s="15"/>
      <c r="AO5575" s="15"/>
      <c r="AP5575" s="15"/>
      <c r="AQ5575" s="15"/>
      <c r="AR5575" s="15"/>
      <c r="AS5575" s="15"/>
      <c r="AT5575" s="15"/>
      <c r="AU5575" s="15"/>
      <c r="AV5575" s="15"/>
      <c r="AW5575" s="15"/>
      <c r="AX5575" s="15"/>
      <c r="AY5575" s="10"/>
      <c r="AZ5575" s="10">
        <v>1</v>
      </c>
      <c r="BA5575" t="s">
        <v>22</v>
      </c>
      <c r="BB5575" t="s">
        <v>23</v>
      </c>
      <c r="BD5575" s="39" t="s">
        <v>18638</v>
      </c>
      <c r="BE5575" s="101"/>
      <c r="BF5575" t="s">
        <v>14734</v>
      </c>
      <c r="BG5575" s="88">
        <v>44938</v>
      </c>
    </row>
    <row r="5576" spans="2:63" ht="13.5" customHeight="1" x14ac:dyDescent="0.35">
      <c r="B5576" s="10" t="s">
        <v>17</v>
      </c>
      <c r="C5576" s="10" t="s">
        <v>2329</v>
      </c>
      <c r="D5576" s="10" t="s">
        <v>119</v>
      </c>
      <c r="E5576" s="10" t="s">
        <v>120</v>
      </c>
      <c r="F5576" s="10" t="s">
        <v>6074</v>
      </c>
      <c r="G5576" s="137" t="s">
        <v>18639</v>
      </c>
      <c r="H5576" s="10"/>
      <c r="I5576" s="149" t="s">
        <v>5747</v>
      </c>
      <c r="J5576" s="83" t="s">
        <v>19988</v>
      </c>
      <c r="K5576" s="10" t="s">
        <v>18640</v>
      </c>
      <c r="L5576" s="98">
        <f>IFERROR(VLOOKUP($F5576&amp;$C5576,Sales!$J:$W,9,0),0)</f>
        <v>2015736</v>
      </c>
      <c r="M5576" s="98">
        <f>IFERROR(VLOOKUP($F5576&amp;$C5576,Sales!$J:$W,10,0),0)</f>
        <v>0</v>
      </c>
      <c r="N5576" s="98">
        <f>IFERROR(VLOOKUP($F5576&amp;$C5576,Sales!$J:$W,11,0),0)</f>
        <v>0</v>
      </c>
      <c r="O5576" s="98">
        <f>IFERROR(VLOOKUP($F5576&amp;$C5576,Sales!$J:$W,12,0),0)</f>
        <v>8</v>
      </c>
      <c r="P5576" s="98">
        <f>IFERROR(VLOOKUP($F5576&amp;$C5576,Sales!$J:$W,13,0),0)</f>
        <v>671912</v>
      </c>
      <c r="Q5576" s="98">
        <f>IFERROR(VLOOKUP($F5576&amp;$C5576,Sales!$A:$H,7,0),0)</f>
        <v>0</v>
      </c>
      <c r="R5576" s="41" t="str">
        <f t="shared" si="174"/>
        <v>ERROR</v>
      </c>
      <c r="S5576" s="15"/>
      <c r="T5576" s="15"/>
      <c r="U5576" s="15"/>
      <c r="V5576" s="15"/>
      <c r="W5576" s="15"/>
      <c r="X5576" s="15"/>
      <c r="Y5576" s="41"/>
      <c r="Z5576" s="41"/>
      <c r="AA5576" s="41"/>
      <c r="AB5576" s="15"/>
      <c r="AC5576" s="15"/>
      <c r="AD5576" s="15"/>
      <c r="AE5576" s="15"/>
      <c r="AF5576" s="15"/>
      <c r="AG5576" s="15"/>
      <c r="AH5576" s="15"/>
      <c r="AI5576" s="15"/>
      <c r="AJ5576" s="41"/>
      <c r="AK5576" s="15"/>
      <c r="AL5576" s="15"/>
      <c r="AM5576" s="15"/>
      <c r="AN5576" s="15"/>
      <c r="AO5576" s="15"/>
      <c r="AP5576" s="15"/>
      <c r="AQ5576" s="15"/>
      <c r="AR5576" s="15"/>
      <c r="AS5576" s="15"/>
      <c r="AT5576" s="15"/>
      <c r="AU5576" s="15"/>
      <c r="AV5576" s="15"/>
      <c r="AW5576" s="15"/>
      <c r="AX5576" s="82"/>
      <c r="AY5576" s="10"/>
      <c r="AZ5576" s="10">
        <v>1</v>
      </c>
      <c r="BA5576" t="s">
        <v>22</v>
      </c>
      <c r="BB5576" t="s">
        <v>88</v>
      </c>
      <c r="BD5576" s="39" t="s">
        <v>18641</v>
      </c>
      <c r="BE5576" s="101"/>
      <c r="BF5576" t="s">
        <v>14734</v>
      </c>
      <c r="BG5576" s="88">
        <v>44938</v>
      </c>
      <c r="BJ5576" s="1">
        <v>45138</v>
      </c>
      <c r="BK5576" t="s">
        <v>14057</v>
      </c>
    </row>
    <row r="5577" spans="2:63" ht="13.5" customHeight="1" x14ac:dyDescent="0.35">
      <c r="B5577" s="10" t="s">
        <v>17</v>
      </c>
      <c r="C5577" s="10" t="s">
        <v>2329</v>
      </c>
      <c r="D5577" s="10" t="s">
        <v>119</v>
      </c>
      <c r="E5577" s="10" t="s">
        <v>120</v>
      </c>
      <c r="F5577" s="10" t="s">
        <v>6073</v>
      </c>
      <c r="G5577" s="137" t="s">
        <v>18642</v>
      </c>
      <c r="H5577" s="10"/>
      <c r="I5577" s="149" t="s">
        <v>5745</v>
      </c>
      <c r="J5577" s="83" t="s">
        <v>19989</v>
      </c>
      <c r="K5577" s="10" t="s">
        <v>18643</v>
      </c>
      <c r="L5577" s="98">
        <f>IFERROR(VLOOKUP($F5577&amp;$C5577,Sales!$J:$W,9,0),0)</f>
        <v>0</v>
      </c>
      <c r="M5577" s="98">
        <f>IFERROR(VLOOKUP($F5577&amp;$C5577,Sales!$J:$W,10,0),0)</f>
        <v>0</v>
      </c>
      <c r="N5577" s="98">
        <f>IFERROR(VLOOKUP($F5577&amp;$C5577,Sales!$J:$W,11,0),0)</f>
        <v>0</v>
      </c>
      <c r="O5577" s="98">
        <f>IFERROR(VLOOKUP($F5577&amp;$C5577,Sales!$J:$W,12,0),0)</f>
        <v>0</v>
      </c>
      <c r="P5577" s="98">
        <f>IFERROR(VLOOKUP($F5577&amp;$C5577,Sales!$J:$W,13,0),0)</f>
        <v>0</v>
      </c>
      <c r="Q5577" s="98">
        <f>IFERROR(VLOOKUP($F5577&amp;$C5577,Sales!$A:$H,7,0),0)</f>
        <v>0</v>
      </c>
      <c r="R5577" s="41">
        <f t="shared" si="174"/>
        <v>0.33333333333333331</v>
      </c>
      <c r="S5577" s="15">
        <v>1</v>
      </c>
      <c r="T5577" s="15"/>
      <c r="U5577" s="15"/>
      <c r="V5577" s="15">
        <v>1</v>
      </c>
      <c r="W5577" s="15">
        <v>0</v>
      </c>
      <c r="X5577" s="15">
        <v>0</v>
      </c>
      <c r="Y5577" s="41">
        <v>0</v>
      </c>
      <c r="Z5577" s="41">
        <v>0</v>
      </c>
      <c r="AA5577" s="15"/>
      <c r="AB5577" s="15"/>
      <c r="AC5577" s="15"/>
      <c r="AD5577" s="15"/>
      <c r="AE5577" s="15"/>
      <c r="AF5577" s="15"/>
      <c r="AG5577" s="15"/>
      <c r="AH5577" s="15"/>
      <c r="AI5577" s="15"/>
      <c r="AJ5577" s="15"/>
      <c r="AK5577" s="15"/>
      <c r="AL5577" s="15"/>
      <c r="AM5577" s="15"/>
      <c r="AN5577" s="15"/>
      <c r="AO5577" s="15"/>
      <c r="AP5577" s="15"/>
      <c r="AQ5577" s="15"/>
      <c r="AR5577" s="15"/>
      <c r="AS5577" s="15"/>
      <c r="AT5577" s="15"/>
      <c r="AU5577" s="15"/>
      <c r="AV5577" s="15"/>
      <c r="AW5577" s="15"/>
      <c r="AX5577" s="15"/>
      <c r="AY5577" s="10"/>
      <c r="AZ5577" s="10">
        <v>1</v>
      </c>
      <c r="BA5577" t="s">
        <v>22</v>
      </c>
      <c r="BB5577" t="s">
        <v>23</v>
      </c>
      <c r="BD5577" s="39" t="s">
        <v>18644</v>
      </c>
      <c r="BE5577" s="101"/>
      <c r="BF5577" t="s">
        <v>14734</v>
      </c>
      <c r="BG5577" s="88">
        <v>44938</v>
      </c>
    </row>
    <row r="5578" spans="2:63" ht="13.5" customHeight="1" x14ac:dyDescent="0.35">
      <c r="B5578" s="10" t="s">
        <v>17</v>
      </c>
      <c r="C5578" s="10" t="s">
        <v>2329</v>
      </c>
      <c r="D5578" s="10" t="s">
        <v>119</v>
      </c>
      <c r="E5578" s="10" t="s">
        <v>120</v>
      </c>
      <c r="F5578" s="10" t="s">
        <v>2976</v>
      </c>
      <c r="G5578" s="137" t="s">
        <v>6303</v>
      </c>
      <c r="H5578" s="10"/>
      <c r="I5578" s="149" t="s">
        <v>4522</v>
      </c>
      <c r="J5578" s="83" t="s">
        <v>19990</v>
      </c>
      <c r="K5578" s="10" t="s">
        <v>6137</v>
      </c>
      <c r="L5578" s="98">
        <f>IFERROR(VLOOKUP($F5578&amp;$C5578,Sales!$J:$W,9,0),0)</f>
        <v>13091835.999999998</v>
      </c>
      <c r="M5578" s="98">
        <f>IFERROR(VLOOKUP($F5578&amp;$C5578,Sales!$J:$W,10,0),0)</f>
        <v>2067131.9999999998</v>
      </c>
      <c r="N5578" s="98">
        <f>IFERROR(VLOOKUP($F5578&amp;$C5578,Sales!$J:$W,11,0),0)</f>
        <v>0</v>
      </c>
      <c r="O5578" s="98">
        <f>IFERROR(VLOOKUP($F5578&amp;$C5578,Sales!$J:$W,12,0),0)</f>
        <v>14.666666666666666</v>
      </c>
      <c r="P5578" s="98">
        <f>IFERROR(VLOOKUP($F5578&amp;$C5578,Sales!$J:$W,13,0),0)</f>
        <v>5052989.333333333</v>
      </c>
      <c r="Q5578" s="98">
        <f>IFERROR(VLOOKUP($F5578&amp;$C5578,Sales!$A:$H,7,0),0)</f>
        <v>0</v>
      </c>
      <c r="R5578" s="41">
        <f t="shared" si="174"/>
        <v>1</v>
      </c>
      <c r="S5578" s="15">
        <v>1</v>
      </c>
      <c r="T5578" s="15"/>
      <c r="U5578" s="15"/>
      <c r="V5578" s="15">
        <v>1</v>
      </c>
      <c r="W5578" s="15">
        <v>1</v>
      </c>
      <c r="X5578" s="15">
        <v>1</v>
      </c>
      <c r="Y5578" s="41">
        <v>1</v>
      </c>
      <c r="Z5578" s="41">
        <v>1</v>
      </c>
      <c r="AA5578" s="15"/>
      <c r="AB5578" s="15"/>
      <c r="AC5578" s="15"/>
      <c r="AD5578" s="15"/>
      <c r="AE5578" s="15"/>
      <c r="AF5578" s="15"/>
      <c r="AG5578" s="15"/>
      <c r="AH5578" s="15"/>
      <c r="AI5578" s="15"/>
      <c r="AJ5578" s="15"/>
      <c r="AK5578" s="15"/>
      <c r="AL5578" s="15"/>
      <c r="AM5578" s="15"/>
      <c r="AN5578" s="15"/>
      <c r="AO5578" s="15"/>
      <c r="AP5578" s="15"/>
      <c r="AQ5578" s="15"/>
      <c r="AR5578" s="15"/>
      <c r="AS5578" s="15"/>
      <c r="AT5578" s="15"/>
      <c r="AU5578" s="15"/>
      <c r="AV5578" s="15"/>
      <c r="AW5578" s="15"/>
      <c r="AX5578" s="15"/>
      <c r="AY5578" s="10"/>
      <c r="AZ5578" s="10">
        <v>1</v>
      </c>
      <c r="BA5578" t="s">
        <v>22</v>
      </c>
      <c r="BB5578" t="s">
        <v>23</v>
      </c>
      <c r="BD5578" s="39" t="s">
        <v>14735</v>
      </c>
      <c r="BE5578" s="101"/>
      <c r="BF5578" t="s">
        <v>14734</v>
      </c>
      <c r="BG5578" s="88">
        <v>44938</v>
      </c>
    </row>
    <row r="5579" spans="2:63" ht="13.5" customHeight="1" x14ac:dyDescent="0.35">
      <c r="B5579" s="10" t="s">
        <v>17</v>
      </c>
      <c r="C5579" s="10" t="s">
        <v>2329</v>
      </c>
      <c r="D5579" s="10" t="s">
        <v>119</v>
      </c>
      <c r="E5579" s="10" t="s">
        <v>120</v>
      </c>
      <c r="F5579" s="10" t="s">
        <v>943</v>
      </c>
      <c r="G5579" s="137" t="s">
        <v>6305</v>
      </c>
      <c r="H5579" s="10"/>
      <c r="I5579" s="149">
        <v>8888826016182</v>
      </c>
      <c r="J5579" s="83" t="s">
        <v>19991</v>
      </c>
      <c r="K5579" s="10" t="s">
        <v>6306</v>
      </c>
      <c r="L5579" s="98">
        <f>IFERROR(VLOOKUP($F5579&amp;$C5579,Sales!$J:$W,9,0),0)</f>
        <v>0</v>
      </c>
      <c r="M5579" s="98">
        <f>IFERROR(VLOOKUP($F5579&amp;$C5579,Sales!$J:$W,10,0),0)</f>
        <v>1392479.9999999998</v>
      </c>
      <c r="N5579" s="98">
        <f>IFERROR(VLOOKUP($F5579&amp;$C5579,Sales!$J:$W,11,0),0)</f>
        <v>2784960</v>
      </c>
      <c r="O5579" s="98">
        <f>IFERROR(VLOOKUP($F5579&amp;$C5579,Sales!$J:$W,12,0),0)</f>
        <v>72</v>
      </c>
      <c r="P5579" s="98">
        <f>IFERROR(VLOOKUP($F5579&amp;$C5579,Sales!$J:$W,13,0),0)</f>
        <v>1392480</v>
      </c>
      <c r="Q5579" s="98">
        <f>IFERROR(VLOOKUP($F5579&amp;$C5579,Sales!$A:$H,7,0),0)</f>
        <v>0</v>
      </c>
      <c r="R5579" s="41">
        <f t="shared" si="174"/>
        <v>1</v>
      </c>
      <c r="S5579" s="15">
        <v>1</v>
      </c>
      <c r="T5579" s="15"/>
      <c r="U5579" s="15"/>
      <c r="V5579" s="15">
        <v>1</v>
      </c>
      <c r="W5579" s="15">
        <v>1</v>
      </c>
      <c r="X5579" s="15">
        <v>1</v>
      </c>
      <c r="Y5579" s="41">
        <v>1</v>
      </c>
      <c r="Z5579" s="41">
        <v>1</v>
      </c>
      <c r="AA5579" s="15"/>
      <c r="AB5579" s="15"/>
      <c r="AC5579" s="15"/>
      <c r="AD5579" s="15"/>
      <c r="AE5579" s="15"/>
      <c r="AF5579" s="15"/>
      <c r="AG5579" s="15"/>
      <c r="AH5579" s="15"/>
      <c r="AI5579" s="15"/>
      <c r="AJ5579" s="15"/>
      <c r="AK5579" s="15"/>
      <c r="AL5579" s="15"/>
      <c r="AM5579" s="15"/>
      <c r="AN5579" s="15"/>
      <c r="AO5579" s="15"/>
      <c r="AP5579" s="15"/>
      <c r="AQ5579" s="15"/>
      <c r="AR5579" s="15"/>
      <c r="AS5579" s="15"/>
      <c r="AT5579" s="15"/>
      <c r="AU5579" s="15"/>
      <c r="AV5579" s="15"/>
      <c r="AW5579" s="15"/>
      <c r="AX5579" s="15"/>
      <c r="AY5579" s="10"/>
      <c r="AZ5579" s="10">
        <v>1</v>
      </c>
      <c r="BA5579" t="s">
        <v>22</v>
      </c>
      <c r="BB5579" t="s">
        <v>23</v>
      </c>
      <c r="BD5579" s="39" t="s">
        <v>14736</v>
      </c>
      <c r="BE5579" s="101"/>
      <c r="BF5579" t="s">
        <v>14734</v>
      </c>
      <c r="BG5579" s="88">
        <v>44938</v>
      </c>
    </row>
    <row r="5580" spans="2:63" ht="13.5" customHeight="1" x14ac:dyDescent="0.35">
      <c r="B5580" s="10" t="s">
        <v>17</v>
      </c>
      <c r="C5580" s="10" t="s">
        <v>2329</v>
      </c>
      <c r="D5580" s="10" t="s">
        <v>119</v>
      </c>
      <c r="E5580" s="10" t="s">
        <v>120</v>
      </c>
      <c r="F5580" s="10" t="s">
        <v>121</v>
      </c>
      <c r="G5580" s="137" t="s">
        <v>4733</v>
      </c>
      <c r="H5580" s="10"/>
      <c r="I5580" s="149" t="s">
        <v>122</v>
      </c>
      <c r="J5580" s="83" t="s">
        <v>19992</v>
      </c>
      <c r="K5580" s="10" t="s">
        <v>4735</v>
      </c>
      <c r="L5580" s="98">
        <f>IFERROR(VLOOKUP($F5580&amp;$C5580,Sales!$J:$W,9,0),0)</f>
        <v>0</v>
      </c>
      <c r="M5580" s="98">
        <f>IFERROR(VLOOKUP($F5580&amp;$C5580,Sales!$J:$W,10,0),0)</f>
        <v>0</v>
      </c>
      <c r="N5580" s="98">
        <f>IFERROR(VLOOKUP($F5580&amp;$C5580,Sales!$J:$W,11,0),0)</f>
        <v>0</v>
      </c>
      <c r="O5580" s="98">
        <f>IFERROR(VLOOKUP($F5580&amp;$C5580,Sales!$J:$W,12,0),0)</f>
        <v>0</v>
      </c>
      <c r="P5580" s="98">
        <f>IFERROR(VLOOKUP($F5580&amp;$C5580,Sales!$J:$W,13,0),0)</f>
        <v>0</v>
      </c>
      <c r="Q5580" s="98">
        <f>IFERROR(VLOOKUP($F5580&amp;$C5580,Sales!$A:$H,7,0),0)</f>
        <v>0</v>
      </c>
      <c r="R5580" s="41">
        <f t="shared" si="174"/>
        <v>1</v>
      </c>
      <c r="S5580" s="15">
        <v>1</v>
      </c>
      <c r="T5580" s="15"/>
      <c r="U5580" s="15"/>
      <c r="V5580" s="15">
        <v>1</v>
      </c>
      <c r="W5580" s="15">
        <v>1</v>
      </c>
      <c r="X5580" s="15">
        <v>1</v>
      </c>
      <c r="Y5580" s="41">
        <v>1</v>
      </c>
      <c r="Z5580" s="41">
        <v>1</v>
      </c>
      <c r="AA5580" s="15"/>
      <c r="AB5580" s="15"/>
      <c r="AC5580" s="15"/>
      <c r="AD5580" s="15"/>
      <c r="AE5580" s="15"/>
      <c r="AF5580" s="15"/>
      <c r="AG5580" s="15"/>
      <c r="AH5580" s="15"/>
      <c r="AI5580" s="15"/>
      <c r="AJ5580" s="15"/>
      <c r="AK5580" s="15"/>
      <c r="AL5580" s="15"/>
      <c r="AM5580" s="15"/>
      <c r="AN5580" s="15"/>
      <c r="AO5580" s="15"/>
      <c r="AP5580" s="15"/>
      <c r="AQ5580" s="15"/>
      <c r="AR5580" s="15"/>
      <c r="AS5580" s="15"/>
      <c r="AT5580" s="15"/>
      <c r="AU5580" s="15"/>
      <c r="AV5580" s="15"/>
      <c r="AW5580" s="15"/>
      <c r="AX5580" s="15"/>
      <c r="AY5580" s="10"/>
      <c r="AZ5580" s="10">
        <v>1</v>
      </c>
      <c r="BA5580" t="s">
        <v>22</v>
      </c>
      <c r="BB5580" t="s">
        <v>23</v>
      </c>
      <c r="BD5580" s="39" t="s">
        <v>14737</v>
      </c>
      <c r="BE5580" s="101"/>
      <c r="BF5580" t="s">
        <v>14734</v>
      </c>
      <c r="BG5580" s="88">
        <v>44938</v>
      </c>
    </row>
    <row r="5581" spans="2:63" ht="13.5" customHeight="1" x14ac:dyDescent="0.35">
      <c r="B5581" s="10" t="s">
        <v>17</v>
      </c>
      <c r="C5581" s="10" t="s">
        <v>2329</v>
      </c>
      <c r="D5581" s="10" t="s">
        <v>119</v>
      </c>
      <c r="E5581" s="10" t="s">
        <v>120</v>
      </c>
      <c r="F5581" s="10" t="s">
        <v>6076</v>
      </c>
      <c r="G5581" s="137" t="s">
        <v>6307</v>
      </c>
      <c r="H5581" s="10"/>
      <c r="I5581" s="149" t="s">
        <v>6308</v>
      </c>
      <c r="J5581" s="83" t="s">
        <v>19993</v>
      </c>
      <c r="K5581" s="10" t="s">
        <v>10355</v>
      </c>
      <c r="L5581" s="98">
        <f>IFERROR(VLOOKUP($F5581&amp;$C5581,Sales!$J:$W,9,0),0)</f>
        <v>0</v>
      </c>
      <c r="M5581" s="98">
        <f>IFERROR(VLOOKUP($F5581&amp;$C5581,Sales!$J:$W,10,0),0)</f>
        <v>0</v>
      </c>
      <c r="N5581" s="98">
        <f>IFERROR(VLOOKUP($F5581&amp;$C5581,Sales!$J:$W,11,0),0)</f>
        <v>3971759.9999999995</v>
      </c>
      <c r="O5581" s="98">
        <f>IFERROR(VLOOKUP($F5581&amp;$C5581,Sales!$J:$W,12,0),0)</f>
        <v>8</v>
      </c>
      <c r="P5581" s="98">
        <f>IFERROR(VLOOKUP($F5581&amp;$C5581,Sales!$J:$W,13,0),0)</f>
        <v>1323919.9999999998</v>
      </c>
      <c r="Q5581" s="98">
        <f>IFERROR(VLOOKUP($F5581&amp;$C5581,Sales!$A:$H,7,0),0)</f>
        <v>0</v>
      </c>
      <c r="R5581" s="41">
        <f t="shared" si="174"/>
        <v>1</v>
      </c>
      <c r="S5581" s="15">
        <v>1</v>
      </c>
      <c r="T5581" s="15"/>
      <c r="U5581" s="15"/>
      <c r="V5581" s="15">
        <v>1</v>
      </c>
      <c r="W5581" s="15">
        <v>1</v>
      </c>
      <c r="X5581" s="15">
        <v>1</v>
      </c>
      <c r="Y5581" s="41">
        <v>1</v>
      </c>
      <c r="Z5581" s="41">
        <v>1</v>
      </c>
      <c r="AA5581" s="15"/>
      <c r="AB5581" s="15"/>
      <c r="AC5581" s="15"/>
      <c r="AD5581" s="15"/>
      <c r="AE5581" s="15"/>
      <c r="AF5581" s="15"/>
      <c r="AG5581" s="15"/>
      <c r="AH5581" s="15"/>
      <c r="AI5581" s="15"/>
      <c r="AJ5581" s="15"/>
      <c r="AK5581" s="15"/>
      <c r="AL5581" s="15"/>
      <c r="AM5581" s="15"/>
      <c r="AN5581" s="15"/>
      <c r="AO5581" s="15"/>
      <c r="AP5581" s="15"/>
      <c r="AQ5581" s="15"/>
      <c r="AR5581" s="15"/>
      <c r="AS5581" s="15"/>
      <c r="AT5581" s="15"/>
      <c r="AU5581" s="15"/>
      <c r="AV5581" s="15"/>
      <c r="AW5581" s="15"/>
      <c r="AX5581" s="15"/>
      <c r="AY5581" s="10"/>
      <c r="AZ5581" s="10">
        <v>1</v>
      </c>
      <c r="BA5581" t="s">
        <v>22</v>
      </c>
      <c r="BB5581" t="s">
        <v>23</v>
      </c>
      <c r="BD5581" s="39" t="s">
        <v>14738</v>
      </c>
      <c r="BE5581" s="101"/>
      <c r="BF5581" t="s">
        <v>14734</v>
      </c>
      <c r="BG5581" s="88">
        <v>44938</v>
      </c>
    </row>
    <row r="5582" spans="2:63" ht="13.5" customHeight="1" x14ac:dyDescent="0.35">
      <c r="B5582" s="10" t="s">
        <v>17</v>
      </c>
      <c r="C5582" s="10" t="s">
        <v>2329</v>
      </c>
      <c r="D5582" s="10" t="s">
        <v>119</v>
      </c>
      <c r="E5582" s="10" t="s">
        <v>120</v>
      </c>
      <c r="F5582" s="10" t="s">
        <v>5774</v>
      </c>
      <c r="G5582" s="137" t="s">
        <v>6319</v>
      </c>
      <c r="H5582" s="10"/>
      <c r="I5582" s="149">
        <v>4987176039187</v>
      </c>
      <c r="J5582" s="83" t="s">
        <v>19994</v>
      </c>
      <c r="K5582" s="10" t="s">
        <v>5819</v>
      </c>
      <c r="L5582" s="98">
        <f>IFERROR(VLOOKUP($F5582&amp;$C5582,Sales!$J:$W,9,0),0)</f>
        <v>2362832.9999999995</v>
      </c>
      <c r="M5582" s="98">
        <f>IFERROR(VLOOKUP($F5582&amp;$C5582,Sales!$J:$W,10,0),0)</f>
        <v>0</v>
      </c>
      <c r="N5582" s="98">
        <f>IFERROR(VLOOKUP($F5582&amp;$C5582,Sales!$J:$W,11,0),0)</f>
        <v>0</v>
      </c>
      <c r="O5582" s="98">
        <f>IFERROR(VLOOKUP($F5582&amp;$C5582,Sales!$J:$W,12,0),0)</f>
        <v>9.6666666666666661</v>
      </c>
      <c r="P5582" s="98">
        <f>IFERROR(VLOOKUP($F5582&amp;$C5582,Sales!$J:$W,13,0),0)</f>
        <v>787610.99999999988</v>
      </c>
      <c r="Q5582" s="98">
        <f>IFERROR(VLOOKUP($F5582&amp;$C5582,Sales!$A:$H,7,0),0)</f>
        <v>0</v>
      </c>
      <c r="R5582" s="41">
        <f t="shared" si="174"/>
        <v>1</v>
      </c>
      <c r="S5582" s="15">
        <v>1</v>
      </c>
      <c r="T5582" s="15"/>
      <c r="U5582" s="15"/>
      <c r="V5582" s="15">
        <v>1</v>
      </c>
      <c r="W5582" s="15">
        <v>1</v>
      </c>
      <c r="X5582" s="15">
        <v>1</v>
      </c>
      <c r="Y5582" s="41">
        <v>1</v>
      </c>
      <c r="Z5582" s="41">
        <v>1</v>
      </c>
      <c r="AA5582" s="15"/>
      <c r="AB5582" s="15"/>
      <c r="AC5582" s="15"/>
      <c r="AD5582" s="15"/>
      <c r="AE5582" s="15"/>
      <c r="AF5582" s="15"/>
      <c r="AG5582" s="15"/>
      <c r="AH5582" s="15"/>
      <c r="AI5582" s="15"/>
      <c r="AJ5582" s="15"/>
      <c r="AK5582" s="15"/>
      <c r="AL5582" s="15"/>
      <c r="AM5582" s="15"/>
      <c r="AN5582" s="15"/>
      <c r="AO5582" s="15"/>
      <c r="AP5582" s="15"/>
      <c r="AQ5582" s="15"/>
      <c r="AR5582" s="15"/>
      <c r="AS5582" s="15"/>
      <c r="AT5582" s="15"/>
      <c r="AU5582" s="15"/>
      <c r="AV5582" s="15"/>
      <c r="AW5582" s="15"/>
      <c r="AX5582" s="15"/>
      <c r="AY5582" s="10"/>
      <c r="AZ5582" s="10">
        <v>1</v>
      </c>
      <c r="BA5582" t="s">
        <v>22</v>
      </c>
      <c r="BB5582" t="s">
        <v>23</v>
      </c>
      <c r="BD5582" s="39" t="s">
        <v>14739</v>
      </c>
      <c r="BE5582" s="101"/>
      <c r="BF5582" t="s">
        <v>14734</v>
      </c>
      <c r="BG5582" s="88">
        <v>44938</v>
      </c>
    </row>
    <row r="5583" spans="2:63" ht="13.5" customHeight="1" x14ac:dyDescent="0.35">
      <c r="B5583" s="10" t="s">
        <v>17</v>
      </c>
      <c r="C5583" s="10" t="s">
        <v>2329</v>
      </c>
      <c r="D5583" s="10" t="s">
        <v>119</v>
      </c>
      <c r="E5583" s="10" t="s">
        <v>120</v>
      </c>
      <c r="F5583" s="10" t="s">
        <v>5786</v>
      </c>
      <c r="G5583" s="137" t="s">
        <v>6320</v>
      </c>
      <c r="H5583" s="10"/>
      <c r="I5583" s="149" t="s">
        <v>5823</v>
      </c>
      <c r="J5583" s="83" t="s">
        <v>19995</v>
      </c>
      <c r="K5583" s="10" t="s">
        <v>5815</v>
      </c>
      <c r="L5583" s="98">
        <f>IFERROR(VLOOKUP($F5583&amp;$C5583,Sales!$J:$W,9,0),0)</f>
        <v>0</v>
      </c>
      <c r="M5583" s="98">
        <f>IFERROR(VLOOKUP($F5583&amp;$C5583,Sales!$J:$W,10,0),0)</f>
        <v>977723.99999999977</v>
      </c>
      <c r="N5583" s="98">
        <f>IFERROR(VLOOKUP($F5583&amp;$C5583,Sales!$J:$W,11,0),0)</f>
        <v>3910895.9999999991</v>
      </c>
      <c r="O5583" s="98">
        <f>IFERROR(VLOOKUP($F5583&amp;$C5583,Sales!$J:$W,12,0),0)</f>
        <v>10</v>
      </c>
      <c r="P5583" s="98">
        <f>IFERROR(VLOOKUP($F5583&amp;$C5583,Sales!$J:$W,13,0),0)</f>
        <v>1629539.9999999998</v>
      </c>
      <c r="Q5583" s="98">
        <f>IFERROR(VLOOKUP($F5583&amp;$C5583,Sales!$A:$H,7,0),0)</f>
        <v>0</v>
      </c>
      <c r="R5583" s="41">
        <f t="shared" si="174"/>
        <v>1</v>
      </c>
      <c r="S5583" s="15">
        <v>1</v>
      </c>
      <c r="T5583" s="15"/>
      <c r="U5583" s="15"/>
      <c r="V5583" s="15">
        <v>1</v>
      </c>
      <c r="W5583" s="15">
        <v>1</v>
      </c>
      <c r="X5583" s="15">
        <v>1</v>
      </c>
      <c r="Y5583" s="41">
        <v>1</v>
      </c>
      <c r="Z5583" s="41">
        <v>1</v>
      </c>
      <c r="AA5583" s="15"/>
      <c r="AB5583" s="15"/>
      <c r="AC5583" s="15"/>
      <c r="AD5583" s="15"/>
      <c r="AE5583" s="15"/>
      <c r="AF5583" s="15"/>
      <c r="AG5583" s="15"/>
      <c r="AH5583" s="15"/>
      <c r="AI5583" s="15"/>
      <c r="AJ5583" s="15"/>
      <c r="AK5583" s="15"/>
      <c r="AL5583" s="15"/>
      <c r="AM5583" s="15"/>
      <c r="AN5583" s="15"/>
      <c r="AO5583" s="15"/>
      <c r="AP5583" s="15"/>
      <c r="AQ5583" s="15"/>
      <c r="AR5583" s="15"/>
      <c r="AS5583" s="15"/>
      <c r="AT5583" s="15"/>
      <c r="AU5583" s="15"/>
      <c r="AV5583" s="15"/>
      <c r="AW5583" s="15"/>
      <c r="AX5583" s="82"/>
      <c r="AY5583" s="10"/>
      <c r="AZ5583" s="10">
        <v>1</v>
      </c>
      <c r="BA5583" t="s">
        <v>22</v>
      </c>
      <c r="BB5583" t="s">
        <v>23</v>
      </c>
      <c r="BD5583" s="39" t="s">
        <v>14740</v>
      </c>
      <c r="BE5583" s="101"/>
      <c r="BF5583" t="s">
        <v>14734</v>
      </c>
      <c r="BG5583" s="88">
        <v>44938</v>
      </c>
    </row>
    <row r="5584" spans="2:63" ht="13.5" customHeight="1" x14ac:dyDescent="0.35">
      <c r="B5584" s="10" t="s">
        <v>17</v>
      </c>
      <c r="C5584" s="10" t="s">
        <v>2329</v>
      </c>
      <c r="D5584" s="10" t="s">
        <v>119</v>
      </c>
      <c r="E5584" s="10" t="s">
        <v>120</v>
      </c>
      <c r="F5584" s="10" t="s">
        <v>6078</v>
      </c>
      <c r="G5584" s="137" t="s">
        <v>6321</v>
      </c>
      <c r="H5584" s="10"/>
      <c r="I5584" s="149" t="s">
        <v>5837</v>
      </c>
      <c r="J5584" s="83" t="s">
        <v>19996</v>
      </c>
      <c r="K5584" s="10" t="s">
        <v>11074</v>
      </c>
      <c r="L5584" s="98">
        <f>IFERROR(VLOOKUP($F5584&amp;$C5584,Sales!$J:$W,9,0),0)</f>
        <v>0</v>
      </c>
      <c r="M5584" s="98">
        <f>IFERROR(VLOOKUP($F5584&amp;$C5584,Sales!$J:$W,10,0),0)</f>
        <v>0</v>
      </c>
      <c r="N5584" s="98">
        <f>IFERROR(VLOOKUP($F5584&amp;$C5584,Sales!$J:$W,11,0),0)</f>
        <v>0</v>
      </c>
      <c r="O5584" s="98">
        <f>IFERROR(VLOOKUP($F5584&amp;$C5584,Sales!$J:$W,12,0),0)</f>
        <v>0</v>
      </c>
      <c r="P5584" s="98">
        <f>IFERROR(VLOOKUP($F5584&amp;$C5584,Sales!$J:$W,13,0),0)</f>
        <v>0</v>
      </c>
      <c r="Q5584" s="98">
        <f>IFERROR(VLOOKUP($F5584&amp;$C5584,Sales!$A:$H,7,0),0)</f>
        <v>0</v>
      </c>
      <c r="R5584" s="41">
        <f t="shared" si="174"/>
        <v>1</v>
      </c>
      <c r="S5584" s="15">
        <v>1</v>
      </c>
      <c r="T5584" s="15"/>
      <c r="U5584" s="15"/>
      <c r="V5584" s="15">
        <v>1</v>
      </c>
      <c r="W5584" s="15">
        <v>1</v>
      </c>
      <c r="X5584" s="15">
        <v>1</v>
      </c>
      <c r="Y5584" s="41">
        <v>1</v>
      </c>
      <c r="Z5584" s="41">
        <v>1</v>
      </c>
      <c r="AA5584" s="15"/>
      <c r="AB5584" s="15"/>
      <c r="AC5584" s="15"/>
      <c r="AD5584" s="15"/>
      <c r="AE5584" s="15"/>
      <c r="AF5584" s="15"/>
      <c r="AG5584" s="15"/>
      <c r="AH5584" s="15"/>
      <c r="AI5584" s="15"/>
      <c r="AJ5584" s="15"/>
      <c r="AK5584" s="15"/>
      <c r="AL5584" s="15"/>
      <c r="AM5584" s="15"/>
      <c r="AN5584" s="15"/>
      <c r="AO5584" s="15"/>
      <c r="AP5584" s="15"/>
      <c r="AQ5584" s="15"/>
      <c r="AR5584" s="15"/>
      <c r="AS5584" s="15"/>
      <c r="AT5584" s="15"/>
      <c r="AU5584" s="15"/>
      <c r="AV5584" s="15"/>
      <c r="AW5584" s="15"/>
      <c r="AX5584" s="15"/>
      <c r="AY5584" s="10"/>
      <c r="AZ5584" s="10">
        <v>1</v>
      </c>
      <c r="BA5584" t="s">
        <v>22</v>
      </c>
      <c r="BB5584" t="s">
        <v>23</v>
      </c>
      <c r="BD5584" s="39" t="s">
        <v>14741</v>
      </c>
      <c r="BE5584" s="101"/>
      <c r="BF5584" t="s">
        <v>14734</v>
      </c>
      <c r="BG5584" s="88">
        <v>44938</v>
      </c>
    </row>
    <row r="5585" spans="2:63" ht="13.5" customHeight="1" x14ac:dyDescent="0.35">
      <c r="B5585" s="10" t="s">
        <v>17</v>
      </c>
      <c r="C5585" s="10" t="s">
        <v>2329</v>
      </c>
      <c r="D5585" s="10" t="s">
        <v>119</v>
      </c>
      <c r="E5585" s="10" t="s">
        <v>120</v>
      </c>
      <c r="F5585" s="10" t="s">
        <v>5785</v>
      </c>
      <c r="G5585" s="137" t="s">
        <v>6322</v>
      </c>
      <c r="H5585" s="10"/>
      <c r="I5585" s="149" t="s">
        <v>5824</v>
      </c>
      <c r="J5585" s="83" t="s">
        <v>19997</v>
      </c>
      <c r="K5585" s="10" t="s">
        <v>11075</v>
      </c>
      <c r="L5585" s="98">
        <f>IFERROR(VLOOKUP($F5585&amp;$C5585,Sales!$J:$W,9,0),0)</f>
        <v>0</v>
      </c>
      <c r="M5585" s="98">
        <f>IFERROR(VLOOKUP($F5585&amp;$C5585,Sales!$J:$W,10,0),0)</f>
        <v>0</v>
      </c>
      <c r="N5585" s="98">
        <f>IFERROR(VLOOKUP($F5585&amp;$C5585,Sales!$J:$W,11,0),0)</f>
        <v>3701802</v>
      </c>
      <c r="O5585" s="98">
        <f>IFERROR(VLOOKUP($F5585&amp;$C5585,Sales!$J:$W,12,0),0)</f>
        <v>8.6666666666666661</v>
      </c>
      <c r="P5585" s="98">
        <f>IFERROR(VLOOKUP($F5585&amp;$C5585,Sales!$J:$W,13,0),0)</f>
        <v>1233934</v>
      </c>
      <c r="Q5585" s="98">
        <f>IFERROR(VLOOKUP($F5585&amp;$C5585,Sales!$A:$H,7,0),0)</f>
        <v>0</v>
      </c>
      <c r="R5585" s="41">
        <f t="shared" si="174"/>
        <v>1</v>
      </c>
      <c r="S5585" s="15">
        <v>1</v>
      </c>
      <c r="T5585" s="15"/>
      <c r="U5585" s="15"/>
      <c r="V5585" s="15">
        <v>1</v>
      </c>
      <c r="W5585" s="15">
        <v>1</v>
      </c>
      <c r="X5585" s="15">
        <v>1</v>
      </c>
      <c r="Y5585" s="41">
        <v>1</v>
      </c>
      <c r="Z5585" s="41">
        <v>1</v>
      </c>
      <c r="AA5585" s="15"/>
      <c r="AB5585" s="15"/>
      <c r="AC5585" s="15"/>
      <c r="AD5585" s="15"/>
      <c r="AE5585" s="15"/>
      <c r="AF5585" s="15"/>
      <c r="AG5585" s="15"/>
      <c r="AH5585" s="15"/>
      <c r="AI5585" s="15"/>
      <c r="AJ5585" s="15"/>
      <c r="AK5585" s="15"/>
      <c r="AL5585" s="15"/>
      <c r="AM5585" s="15"/>
      <c r="AN5585" s="15"/>
      <c r="AO5585" s="15"/>
      <c r="AP5585" s="15"/>
      <c r="AQ5585" s="15"/>
      <c r="AR5585" s="15"/>
      <c r="AS5585" s="15"/>
      <c r="AT5585" s="15"/>
      <c r="AU5585" s="15"/>
      <c r="AV5585" s="15"/>
      <c r="AW5585" s="15"/>
      <c r="AX5585" s="15"/>
      <c r="AY5585" s="10"/>
      <c r="AZ5585" s="10">
        <v>1</v>
      </c>
      <c r="BA5585" t="s">
        <v>22</v>
      </c>
      <c r="BB5585" t="s">
        <v>23</v>
      </c>
      <c r="BD5585" s="39" t="s">
        <v>14742</v>
      </c>
      <c r="BE5585" s="101"/>
      <c r="BF5585" t="s">
        <v>14734</v>
      </c>
      <c r="BG5585" s="88">
        <v>44938</v>
      </c>
    </row>
    <row r="5586" spans="2:63" ht="13.5" customHeight="1" x14ac:dyDescent="0.35">
      <c r="B5586" s="10" t="s">
        <v>17</v>
      </c>
      <c r="C5586" s="10" t="s">
        <v>2329</v>
      </c>
      <c r="D5586" s="10" t="s">
        <v>193</v>
      </c>
      <c r="E5586" s="10" t="s">
        <v>194</v>
      </c>
      <c r="F5586" s="10" t="s">
        <v>229</v>
      </c>
      <c r="G5586" s="137" t="s">
        <v>6325</v>
      </c>
      <c r="H5586" s="10"/>
      <c r="I5586" s="149">
        <v>4902430397964</v>
      </c>
      <c r="J5586" s="83" t="s">
        <v>19998</v>
      </c>
      <c r="K5586" s="10" t="s">
        <v>11077</v>
      </c>
      <c r="L5586" s="98">
        <f>IFERROR(VLOOKUP($F5586&amp;$C5586,Sales!$J:$W,9,0),0)</f>
        <v>5098740</v>
      </c>
      <c r="M5586" s="98">
        <f>IFERROR(VLOOKUP($F5586&amp;$C5586,Sales!$J:$W,10,0),0)</f>
        <v>0</v>
      </c>
      <c r="N5586" s="98">
        <f>IFERROR(VLOOKUP($F5586&amp;$C5586,Sales!$J:$W,11,0),0)</f>
        <v>1019747.9999999999</v>
      </c>
      <c r="O5586" s="98">
        <f>IFERROR(VLOOKUP($F5586&amp;$C5586,Sales!$J:$W,12,0),0)</f>
        <v>24</v>
      </c>
      <c r="P5586" s="98">
        <f>IFERROR(VLOOKUP($F5586&amp;$C5586,Sales!$J:$W,13,0),0)</f>
        <v>2039496</v>
      </c>
      <c r="Q5586" s="98">
        <f>IFERROR(VLOOKUP($F5586&amp;$C5586,Sales!$A:$H,7,0),0)</f>
        <v>0</v>
      </c>
      <c r="R5586" s="41">
        <f t="shared" si="174"/>
        <v>1</v>
      </c>
      <c r="S5586" s="15">
        <v>1</v>
      </c>
      <c r="T5586" s="15"/>
      <c r="U5586" s="15"/>
      <c r="V5586" s="15">
        <v>1</v>
      </c>
      <c r="W5586" s="15">
        <v>1</v>
      </c>
      <c r="X5586" s="15">
        <v>1</v>
      </c>
      <c r="Y5586" s="41">
        <v>1</v>
      </c>
      <c r="Z5586" s="41">
        <v>1</v>
      </c>
      <c r="AA5586" s="15"/>
      <c r="AB5586" s="15"/>
      <c r="AC5586" s="15"/>
      <c r="AD5586" s="15"/>
      <c r="AE5586" s="15"/>
      <c r="AF5586" s="15"/>
      <c r="AG5586" s="15"/>
      <c r="AH5586" s="15"/>
      <c r="AI5586" s="15"/>
      <c r="AJ5586" s="15"/>
      <c r="AK5586" s="15"/>
      <c r="AL5586" s="15"/>
      <c r="AM5586" s="15"/>
      <c r="AN5586" s="15"/>
      <c r="AO5586" s="15"/>
      <c r="AP5586" s="15"/>
      <c r="AQ5586" s="15"/>
      <c r="AR5586" s="15"/>
      <c r="AS5586" s="15"/>
      <c r="AT5586" s="15"/>
      <c r="AU5586" s="15"/>
      <c r="AV5586" s="15"/>
      <c r="AW5586" s="15"/>
      <c r="AX5586" s="15"/>
      <c r="AY5586" s="10"/>
      <c r="AZ5586" s="10">
        <v>1</v>
      </c>
      <c r="BA5586" t="s">
        <v>22</v>
      </c>
      <c r="BB5586" t="s">
        <v>23</v>
      </c>
      <c r="BD5586" s="39" t="s">
        <v>14743</v>
      </c>
      <c r="BE5586" s="101"/>
      <c r="BF5586" t="s">
        <v>14734</v>
      </c>
      <c r="BG5586" s="88">
        <v>45261</v>
      </c>
    </row>
    <row r="5587" spans="2:63" ht="13.5" customHeight="1" x14ac:dyDescent="0.35">
      <c r="B5587" s="10" t="s">
        <v>17</v>
      </c>
      <c r="C5587" s="10" t="s">
        <v>2329</v>
      </c>
      <c r="D5587" s="10" t="s">
        <v>193</v>
      </c>
      <c r="E5587" s="10" t="s">
        <v>194</v>
      </c>
      <c r="F5587" s="10" t="s">
        <v>213</v>
      </c>
      <c r="G5587" s="137" t="s">
        <v>6326</v>
      </c>
      <c r="H5587" s="10"/>
      <c r="I5587" s="149">
        <v>4902430553643</v>
      </c>
      <c r="J5587" s="83" t="s">
        <v>19999</v>
      </c>
      <c r="K5587" s="10" t="s">
        <v>7141</v>
      </c>
      <c r="L5587" s="98">
        <f>IFERROR(VLOOKUP($F5587&amp;$C5587,Sales!$J:$W,9,0),0)</f>
        <v>1034019</v>
      </c>
      <c r="M5587" s="98">
        <f>IFERROR(VLOOKUP($F5587&amp;$C5587,Sales!$J:$W,10,0),0)</f>
        <v>295433.99999999994</v>
      </c>
      <c r="N5587" s="98">
        <f>IFERROR(VLOOKUP($F5587&amp;$C5587,Sales!$J:$W,11,0),0)</f>
        <v>886302</v>
      </c>
      <c r="O5587" s="98">
        <f>IFERROR(VLOOKUP($F5587&amp;$C5587,Sales!$J:$W,12,0),0)</f>
        <v>15</v>
      </c>
      <c r="P5587" s="98">
        <f>IFERROR(VLOOKUP($F5587&amp;$C5587,Sales!$J:$W,13,0),0)</f>
        <v>738585</v>
      </c>
      <c r="Q5587" s="98">
        <f>IFERROR(VLOOKUP($F5587&amp;$C5587,Sales!$A:$H,7,0),0)</f>
        <v>0</v>
      </c>
      <c r="R5587" s="41">
        <f t="shared" si="174"/>
        <v>1</v>
      </c>
      <c r="S5587" s="15">
        <v>1</v>
      </c>
      <c r="T5587" s="15"/>
      <c r="U5587" s="15"/>
      <c r="V5587" s="15">
        <v>1</v>
      </c>
      <c r="W5587" s="15">
        <v>1</v>
      </c>
      <c r="X5587" s="15">
        <v>1</v>
      </c>
      <c r="Y5587" s="41">
        <v>1</v>
      </c>
      <c r="Z5587" s="41">
        <v>1</v>
      </c>
      <c r="AA5587" s="15"/>
      <c r="AB5587" s="15"/>
      <c r="AC5587" s="15"/>
      <c r="AD5587" s="15"/>
      <c r="AE5587" s="15"/>
      <c r="AF5587" s="15"/>
      <c r="AG5587" s="15"/>
      <c r="AH5587" s="15"/>
      <c r="AI5587" s="15"/>
      <c r="AJ5587" s="15"/>
      <c r="AK5587" s="15"/>
      <c r="AL5587" s="15"/>
      <c r="AM5587" s="15"/>
      <c r="AN5587" s="15"/>
      <c r="AO5587" s="15"/>
      <c r="AP5587" s="15"/>
      <c r="AQ5587" s="15"/>
      <c r="AR5587" s="15"/>
      <c r="AS5587" s="15"/>
      <c r="AT5587" s="15"/>
      <c r="AU5587" s="15"/>
      <c r="AV5587" s="15"/>
      <c r="AW5587" s="15"/>
      <c r="AX5587" s="15"/>
      <c r="AY5587" s="10"/>
      <c r="AZ5587" s="10">
        <v>1</v>
      </c>
      <c r="BA5587" t="s">
        <v>22</v>
      </c>
      <c r="BB5587" t="s">
        <v>23</v>
      </c>
      <c r="BD5587" s="39" t="s">
        <v>14744</v>
      </c>
      <c r="BE5587" s="101"/>
      <c r="BF5587" t="s">
        <v>14734</v>
      </c>
      <c r="BG5587" s="88">
        <v>44938</v>
      </c>
    </row>
    <row r="5588" spans="2:63" ht="13.5" customHeight="1" x14ac:dyDescent="0.35">
      <c r="B5588" s="10" t="s">
        <v>17</v>
      </c>
      <c r="C5588" s="10" t="s">
        <v>2329</v>
      </c>
      <c r="D5588" s="10" t="s">
        <v>193</v>
      </c>
      <c r="E5588" s="10" t="s">
        <v>194</v>
      </c>
      <c r="F5588" s="10" t="s">
        <v>2624</v>
      </c>
      <c r="G5588" s="137" t="s">
        <v>6330</v>
      </c>
      <c r="H5588" s="10"/>
      <c r="I5588" s="149" t="s">
        <v>2625</v>
      </c>
      <c r="J5588" s="83" t="s">
        <v>20000</v>
      </c>
      <c r="K5588" s="10" t="s">
        <v>6331</v>
      </c>
      <c r="L5588" s="98">
        <f>IFERROR(VLOOKUP($F5588&amp;$C5588,Sales!$J:$W,9,0),0)</f>
        <v>0</v>
      </c>
      <c r="M5588" s="98">
        <f>IFERROR(VLOOKUP($F5588&amp;$C5588,Sales!$J:$W,10,0),0)</f>
        <v>0</v>
      </c>
      <c r="N5588" s="98">
        <f>IFERROR(VLOOKUP($F5588&amp;$C5588,Sales!$J:$W,11,0),0)</f>
        <v>3744789.9999999995</v>
      </c>
      <c r="O5588" s="98">
        <f>IFERROR(VLOOKUP($F5588&amp;$C5588,Sales!$J:$W,12,0),0)</f>
        <v>11.666666666666666</v>
      </c>
      <c r="P5588" s="98">
        <f>IFERROR(VLOOKUP($F5588&amp;$C5588,Sales!$J:$W,13,0),0)</f>
        <v>1248263.3333333333</v>
      </c>
      <c r="Q5588" s="98">
        <f>IFERROR(VLOOKUP($F5588&amp;$C5588,Sales!$A:$H,7,0),0)</f>
        <v>0</v>
      </c>
      <c r="R5588" s="41">
        <f t="shared" si="174"/>
        <v>1</v>
      </c>
      <c r="S5588" s="15">
        <v>1</v>
      </c>
      <c r="T5588" s="15"/>
      <c r="U5588" s="15"/>
      <c r="V5588" s="15">
        <v>1</v>
      </c>
      <c r="W5588" s="15">
        <v>1</v>
      </c>
      <c r="X5588" s="15">
        <v>1</v>
      </c>
      <c r="Y5588" s="41">
        <v>1</v>
      </c>
      <c r="Z5588" s="41">
        <v>1</v>
      </c>
      <c r="AA5588" s="15"/>
      <c r="AB5588" s="15"/>
      <c r="AC5588" s="15"/>
      <c r="AD5588" s="15"/>
      <c r="AE5588" s="15"/>
      <c r="AF5588" s="15"/>
      <c r="AG5588" s="15"/>
      <c r="AH5588" s="15"/>
      <c r="AI5588" s="15"/>
      <c r="AJ5588" s="15"/>
      <c r="AK5588" s="15"/>
      <c r="AL5588" s="15"/>
      <c r="AM5588" s="15"/>
      <c r="AN5588" s="15"/>
      <c r="AO5588" s="15"/>
      <c r="AP5588" s="15"/>
      <c r="AQ5588" s="15"/>
      <c r="AR5588" s="15"/>
      <c r="AS5588" s="15"/>
      <c r="AT5588" s="15"/>
      <c r="AU5588" s="15"/>
      <c r="AV5588" s="15"/>
      <c r="AW5588" s="15"/>
      <c r="AX5588" s="15"/>
      <c r="AY5588" s="10"/>
      <c r="AZ5588" s="10">
        <v>1</v>
      </c>
      <c r="BA5588" t="s">
        <v>22</v>
      </c>
      <c r="BB5588" t="s">
        <v>23</v>
      </c>
      <c r="BD5588" s="39" t="s">
        <v>14745</v>
      </c>
      <c r="BE5588" s="101"/>
      <c r="BF5588" t="s">
        <v>14734</v>
      </c>
      <c r="BG5588" s="88">
        <v>44938</v>
      </c>
    </row>
    <row r="5589" spans="2:63" ht="13.5" customHeight="1" x14ac:dyDescent="0.35">
      <c r="B5589" s="10" t="s">
        <v>17</v>
      </c>
      <c r="C5589" s="10" t="s">
        <v>2329</v>
      </c>
      <c r="D5589" s="10" t="s">
        <v>193</v>
      </c>
      <c r="E5589" s="10" t="s">
        <v>194</v>
      </c>
      <c r="F5589" s="10" t="s">
        <v>6082</v>
      </c>
      <c r="G5589" s="137" t="s">
        <v>6332</v>
      </c>
      <c r="H5589" s="10"/>
      <c r="I5589" s="149" t="s">
        <v>6333</v>
      </c>
      <c r="J5589" s="83" t="s">
        <v>20001</v>
      </c>
      <c r="K5589" s="10" t="s">
        <v>6334</v>
      </c>
      <c r="L5589" s="98">
        <f>IFERROR(VLOOKUP($F5589&amp;$C5589,Sales!$J:$W,9,0),0)</f>
        <v>0</v>
      </c>
      <c r="M5589" s="98">
        <f>IFERROR(VLOOKUP($F5589&amp;$C5589,Sales!$J:$W,10,0),0)</f>
        <v>0</v>
      </c>
      <c r="N5589" s="98">
        <f>IFERROR(VLOOKUP($F5589&amp;$C5589,Sales!$J:$W,11,0),0)</f>
        <v>890340</v>
      </c>
      <c r="O5589" s="98">
        <f>IFERROR(VLOOKUP($F5589&amp;$C5589,Sales!$J:$W,12,0),0)</f>
        <v>4</v>
      </c>
      <c r="P5589" s="98">
        <f>IFERROR(VLOOKUP($F5589&amp;$C5589,Sales!$J:$W,13,0),0)</f>
        <v>296780</v>
      </c>
      <c r="Q5589" s="98">
        <f>IFERROR(VLOOKUP($F5589&amp;$C5589,Sales!$A:$H,7,0),0)</f>
        <v>0</v>
      </c>
      <c r="R5589" s="41">
        <f t="shared" si="174"/>
        <v>1</v>
      </c>
      <c r="S5589" s="15">
        <v>1</v>
      </c>
      <c r="T5589" s="15"/>
      <c r="U5589" s="15"/>
      <c r="V5589" s="15">
        <v>1</v>
      </c>
      <c r="W5589" s="15">
        <v>1</v>
      </c>
      <c r="X5589" s="15">
        <v>1</v>
      </c>
      <c r="Y5589" s="41">
        <v>1</v>
      </c>
      <c r="Z5589" s="41">
        <v>1</v>
      </c>
      <c r="AA5589" s="15"/>
      <c r="AB5589" s="15"/>
      <c r="AC5589" s="15"/>
      <c r="AD5589" s="15"/>
      <c r="AE5589" s="15"/>
      <c r="AF5589" s="15"/>
      <c r="AG5589" s="15"/>
      <c r="AH5589" s="15"/>
      <c r="AI5589" s="15"/>
      <c r="AJ5589" s="15"/>
      <c r="AK5589" s="15"/>
      <c r="AL5589" s="15"/>
      <c r="AM5589" s="15"/>
      <c r="AN5589" s="15"/>
      <c r="AO5589" s="15"/>
      <c r="AP5589" s="15"/>
      <c r="AQ5589" s="15"/>
      <c r="AR5589" s="15"/>
      <c r="AS5589" s="15"/>
      <c r="AT5589" s="15"/>
      <c r="AU5589" s="15"/>
      <c r="AV5589" s="15"/>
      <c r="AW5589" s="15"/>
      <c r="AX5589" s="15"/>
      <c r="AY5589" s="10"/>
      <c r="AZ5589" s="10">
        <v>1</v>
      </c>
      <c r="BA5589" t="s">
        <v>22</v>
      </c>
      <c r="BB5589" t="s">
        <v>23</v>
      </c>
      <c r="BD5589" s="39" t="s">
        <v>14746</v>
      </c>
      <c r="BE5589" s="101"/>
      <c r="BF5589" t="s">
        <v>14734</v>
      </c>
      <c r="BG5589" s="1">
        <v>44938</v>
      </c>
    </row>
    <row r="5590" spans="2:63" ht="13.5" customHeight="1" x14ac:dyDescent="0.35">
      <c r="B5590" s="10" t="s">
        <v>17</v>
      </c>
      <c r="C5590" s="10" t="s">
        <v>2329</v>
      </c>
      <c r="D5590" s="10" t="s">
        <v>248</v>
      </c>
      <c r="E5590" s="10" t="s">
        <v>194</v>
      </c>
      <c r="F5590" s="10" t="s">
        <v>3457</v>
      </c>
      <c r="G5590" s="137" t="s">
        <v>6340</v>
      </c>
      <c r="H5590" s="10"/>
      <c r="I5590" s="149" t="s">
        <v>3314</v>
      </c>
      <c r="J5590" s="83" t="s">
        <v>20002</v>
      </c>
      <c r="K5590" s="10" t="s">
        <v>11078</v>
      </c>
      <c r="L5590" s="98">
        <f>IFERROR(VLOOKUP($F5590&amp;$C5590,Sales!$J:$W,9,0),0)</f>
        <v>17004540</v>
      </c>
      <c r="M5590" s="98">
        <f>IFERROR(VLOOKUP($F5590&amp;$C5590,Sales!$J:$W,10,0),0)</f>
        <v>0</v>
      </c>
      <c r="N5590" s="98">
        <f>IFERROR(VLOOKUP($F5590&amp;$C5590,Sales!$J:$W,11,0),0)</f>
        <v>0</v>
      </c>
      <c r="O5590" s="98">
        <f>IFERROR(VLOOKUP($F5590&amp;$C5590,Sales!$J:$W,12,0),0)</f>
        <v>23.333333333333332</v>
      </c>
      <c r="P5590" s="98">
        <f>IFERROR(VLOOKUP($F5590&amp;$C5590,Sales!$J:$W,13,0),0)</f>
        <v>5668180</v>
      </c>
      <c r="Q5590" s="98">
        <f>IFERROR(VLOOKUP($F5590&amp;$C5590,Sales!$A:$H,7,0),0)</f>
        <v>0</v>
      </c>
      <c r="R5590" s="41">
        <f t="shared" ref="R5590:R5653" si="176">IFERROR(AVERAGE($S5590:$AW5590),"ERROR")</f>
        <v>1</v>
      </c>
      <c r="S5590" s="15">
        <v>1</v>
      </c>
      <c r="T5590" s="15"/>
      <c r="U5590" s="15"/>
      <c r="V5590" s="15">
        <v>1</v>
      </c>
      <c r="W5590" s="15">
        <v>1</v>
      </c>
      <c r="X5590" s="15">
        <v>1</v>
      </c>
      <c r="Y5590" s="41">
        <v>1</v>
      </c>
      <c r="Z5590" s="41">
        <v>1</v>
      </c>
      <c r="AA5590" s="15"/>
      <c r="AB5590" s="15"/>
      <c r="AC5590" s="15"/>
      <c r="AD5590" s="15"/>
      <c r="AE5590" s="15"/>
      <c r="AF5590" s="15"/>
      <c r="AG5590" s="15"/>
      <c r="AH5590" s="15"/>
      <c r="AI5590" s="15"/>
      <c r="AJ5590" s="15"/>
      <c r="AK5590" s="15"/>
      <c r="AL5590" s="15"/>
      <c r="AM5590" s="15"/>
      <c r="AN5590" s="15"/>
      <c r="AO5590" s="15"/>
      <c r="AP5590" s="15"/>
      <c r="AQ5590" s="15"/>
      <c r="AR5590" s="15"/>
      <c r="AS5590" s="15"/>
      <c r="AT5590" s="15"/>
      <c r="AU5590" s="15"/>
      <c r="AV5590" s="15"/>
      <c r="AW5590" s="15"/>
      <c r="AX5590" s="15"/>
      <c r="AY5590" s="10"/>
      <c r="AZ5590" s="10">
        <v>1</v>
      </c>
      <c r="BA5590" t="s">
        <v>22</v>
      </c>
      <c r="BB5590" t="s">
        <v>23</v>
      </c>
      <c r="BD5590" s="39" t="s">
        <v>14747</v>
      </c>
      <c r="BE5590" s="101"/>
      <c r="BF5590" t="s">
        <v>14734</v>
      </c>
      <c r="BG5590" s="88">
        <v>44938</v>
      </c>
    </row>
    <row r="5591" spans="2:63" ht="13.5" customHeight="1" x14ac:dyDescent="0.35">
      <c r="B5591" s="10" t="s">
        <v>17</v>
      </c>
      <c r="C5591" s="10" t="s">
        <v>2329</v>
      </c>
      <c r="D5591" s="10" t="s">
        <v>248</v>
      </c>
      <c r="E5591" s="10" t="s">
        <v>194</v>
      </c>
      <c r="F5591" s="10" t="s">
        <v>724</v>
      </c>
      <c r="G5591" s="137" t="s">
        <v>6342</v>
      </c>
      <c r="H5591" s="10"/>
      <c r="I5591" s="149">
        <v>8001090222510</v>
      </c>
      <c r="J5591" s="83" t="s">
        <v>20003</v>
      </c>
      <c r="K5591" s="10" t="s">
        <v>11079</v>
      </c>
      <c r="L5591" s="98">
        <f>IFERROR(VLOOKUP($F5591&amp;$C5591,Sales!$J:$W,9,0),0)</f>
        <v>0</v>
      </c>
      <c r="M5591" s="98">
        <f>IFERROR(VLOOKUP($F5591&amp;$C5591,Sales!$J:$W,10,0),0)</f>
        <v>0</v>
      </c>
      <c r="N5591" s="98">
        <f>IFERROR(VLOOKUP($F5591&amp;$C5591,Sales!$J:$W,11,0),0)</f>
        <v>0</v>
      </c>
      <c r="O5591" s="98">
        <f>IFERROR(VLOOKUP($F5591&amp;$C5591,Sales!$J:$W,12,0),0)</f>
        <v>0</v>
      </c>
      <c r="P5591" s="98">
        <f>IFERROR(VLOOKUP($F5591&amp;$C5591,Sales!$J:$W,13,0),0)</f>
        <v>0</v>
      </c>
      <c r="Q5591" s="98">
        <f>IFERROR(VLOOKUP($F5591&amp;$C5591,Sales!$A:$H,7,0),0)</f>
        <v>0</v>
      </c>
      <c r="R5591" s="41">
        <f t="shared" si="176"/>
        <v>1</v>
      </c>
      <c r="S5591" s="15">
        <v>1</v>
      </c>
      <c r="T5591" s="15"/>
      <c r="U5591" s="15"/>
      <c r="V5591" s="15">
        <v>1</v>
      </c>
      <c r="W5591" s="15">
        <v>1</v>
      </c>
      <c r="X5591" s="15">
        <v>1</v>
      </c>
      <c r="Y5591" s="41">
        <v>1</v>
      </c>
      <c r="Z5591" s="41">
        <v>1</v>
      </c>
      <c r="AA5591" s="15"/>
      <c r="AB5591" s="15"/>
      <c r="AC5591" s="15"/>
      <c r="AD5591" s="15"/>
      <c r="AE5591" s="15"/>
      <c r="AF5591" s="15"/>
      <c r="AG5591" s="15"/>
      <c r="AH5591" s="15"/>
      <c r="AI5591" s="15"/>
      <c r="AJ5591" s="15"/>
      <c r="AK5591" s="15"/>
      <c r="AL5591" s="15"/>
      <c r="AM5591" s="15"/>
      <c r="AN5591" s="15"/>
      <c r="AO5591" s="15"/>
      <c r="AP5591" s="15"/>
      <c r="AQ5591" s="15"/>
      <c r="AR5591" s="15"/>
      <c r="AS5591" s="15"/>
      <c r="AT5591" s="15"/>
      <c r="AU5591" s="15"/>
      <c r="AV5591" s="15"/>
      <c r="AW5591" s="15"/>
      <c r="AX5591" s="15"/>
      <c r="AY5591" s="10"/>
      <c r="AZ5591" s="10">
        <v>1</v>
      </c>
      <c r="BA5591" t="s">
        <v>22</v>
      </c>
      <c r="BB5591" t="s">
        <v>23</v>
      </c>
      <c r="BD5591" s="39" t="s">
        <v>14748</v>
      </c>
      <c r="BE5591" s="101"/>
      <c r="BF5591" t="s">
        <v>14734</v>
      </c>
      <c r="BG5591" s="88">
        <v>44938</v>
      </c>
    </row>
    <row r="5592" spans="2:63" ht="13.5" customHeight="1" x14ac:dyDescent="0.35">
      <c r="B5592" s="10" t="s">
        <v>17</v>
      </c>
      <c r="C5592" s="10" t="s">
        <v>2329</v>
      </c>
      <c r="D5592" s="10" t="s">
        <v>119</v>
      </c>
      <c r="E5592" s="10" t="s">
        <v>120</v>
      </c>
      <c r="F5592" s="10" t="s">
        <v>9882</v>
      </c>
      <c r="G5592" s="137" t="s">
        <v>10013</v>
      </c>
      <c r="H5592" s="10"/>
      <c r="I5592" s="149">
        <v>4987176082909</v>
      </c>
      <c r="J5592" s="182" t="s">
        <v>20004</v>
      </c>
      <c r="K5592" s="10" t="s">
        <v>10016</v>
      </c>
      <c r="L5592" s="98">
        <f>IFERROR(VLOOKUP($F5592&amp;$C5592,Sales!$J:$W,9,0),0)</f>
        <v>0</v>
      </c>
      <c r="M5592" s="98">
        <f>IFERROR(VLOOKUP($F5592&amp;$C5592,Sales!$J:$W,10,0),0)</f>
        <v>0</v>
      </c>
      <c r="N5592" s="98">
        <f>IFERROR(VLOOKUP($F5592&amp;$C5592,Sales!$J:$W,11,0),0)</f>
        <v>0</v>
      </c>
      <c r="O5592" s="98">
        <f>IFERROR(VLOOKUP($F5592&amp;$C5592,Sales!$J:$W,12,0),0)</f>
        <v>0</v>
      </c>
      <c r="P5592" s="98">
        <f>IFERROR(VLOOKUP($F5592&amp;$C5592,Sales!$J:$W,13,0),0)</f>
        <v>0</v>
      </c>
      <c r="Q5592" s="98">
        <f>IFERROR(VLOOKUP($F5592&amp;$C5592,Sales!$A:$H,7,0),0)</f>
        <v>0</v>
      </c>
      <c r="R5592" s="41" t="str">
        <f t="shared" si="176"/>
        <v>ERROR</v>
      </c>
      <c r="S5592" s="15"/>
      <c r="T5592" s="15"/>
      <c r="U5592" s="15"/>
      <c r="V5592" s="15"/>
      <c r="W5592" s="15"/>
      <c r="X5592" s="15"/>
      <c r="Y5592" s="41"/>
      <c r="Z5592" s="41"/>
      <c r="AA5592" s="41"/>
      <c r="AB5592" s="15"/>
      <c r="AC5592" s="15"/>
      <c r="AD5592" s="15"/>
      <c r="AE5592" s="15"/>
      <c r="AF5592" s="15"/>
      <c r="AG5592" s="15"/>
      <c r="AH5592" s="15"/>
      <c r="AI5592" s="15"/>
      <c r="AJ5592" s="41"/>
      <c r="AK5592" s="15"/>
      <c r="AL5592" s="15"/>
      <c r="AM5592" s="15"/>
      <c r="AN5592" s="15"/>
      <c r="AO5592" s="15"/>
      <c r="AP5592" s="15"/>
      <c r="AQ5592" s="15"/>
      <c r="AR5592" s="15"/>
      <c r="AS5592" s="15"/>
      <c r="AT5592" s="15"/>
      <c r="AU5592" s="15"/>
      <c r="AV5592" s="15"/>
      <c r="AW5592" s="15"/>
      <c r="AX5592" s="82"/>
      <c r="AY5592" s="10"/>
      <c r="AZ5592" s="10">
        <v>1</v>
      </c>
      <c r="BA5592" t="s">
        <v>22</v>
      </c>
      <c r="BB5592" t="s">
        <v>88</v>
      </c>
      <c r="BD5592" s="39" t="s">
        <v>14749</v>
      </c>
      <c r="BE5592" s="101"/>
      <c r="BF5592" t="s">
        <v>14734</v>
      </c>
      <c r="BG5592" s="88">
        <v>44938</v>
      </c>
      <c r="BJ5592" s="1">
        <v>45138</v>
      </c>
      <c r="BK5592" t="s">
        <v>14057</v>
      </c>
    </row>
    <row r="5593" spans="2:63" ht="13.5" customHeight="1" x14ac:dyDescent="0.35">
      <c r="B5593" s="10" t="s">
        <v>17</v>
      </c>
      <c r="C5593" s="10" t="s">
        <v>2329</v>
      </c>
      <c r="D5593" s="10" t="s">
        <v>65</v>
      </c>
      <c r="E5593" s="10" t="s">
        <v>66</v>
      </c>
      <c r="F5593" s="10" t="s">
        <v>11747</v>
      </c>
      <c r="G5593" s="137" t="s">
        <v>2369</v>
      </c>
      <c r="H5593" s="10"/>
      <c r="I5593" s="149" t="s">
        <v>2221</v>
      </c>
      <c r="J5593" s="83" t="s">
        <v>20005</v>
      </c>
      <c r="K5593" s="10" t="s">
        <v>14750</v>
      </c>
      <c r="L5593" s="98">
        <f>IFERROR(VLOOKUP($F5593&amp;$C5593,Sales!$J:$W,9,0),0)</f>
        <v>0</v>
      </c>
      <c r="M5593" s="98">
        <f>IFERROR(VLOOKUP($F5593&amp;$C5593,Sales!$J:$W,10,0),0)</f>
        <v>0</v>
      </c>
      <c r="N5593" s="98">
        <f>IFERROR(VLOOKUP($F5593&amp;$C5593,Sales!$J:$W,11,0),0)</f>
        <v>0</v>
      </c>
      <c r="O5593" s="98">
        <f>IFERROR(VLOOKUP($F5593&amp;$C5593,Sales!$J:$W,12,0),0)</f>
        <v>0</v>
      </c>
      <c r="P5593" s="98">
        <f>IFERROR(VLOOKUP($F5593&amp;$C5593,Sales!$J:$W,13,0),0)</f>
        <v>0</v>
      </c>
      <c r="Q5593" s="98">
        <f>IFERROR(VLOOKUP($F5593&amp;$C5593,Sales!$A:$H,7,0),0)</f>
        <v>0</v>
      </c>
      <c r="R5593" s="41">
        <f t="shared" si="176"/>
        <v>1</v>
      </c>
      <c r="S5593" s="15">
        <v>1</v>
      </c>
      <c r="T5593" s="15"/>
      <c r="U5593" s="15"/>
      <c r="V5593" s="15">
        <v>1</v>
      </c>
      <c r="W5593" s="15">
        <v>1</v>
      </c>
      <c r="X5593" s="15">
        <v>1</v>
      </c>
      <c r="Y5593" s="41">
        <v>1</v>
      </c>
      <c r="Z5593" s="41">
        <v>1</v>
      </c>
      <c r="AA5593" s="15"/>
      <c r="AB5593" s="15"/>
      <c r="AC5593" s="15"/>
      <c r="AD5593" s="15"/>
      <c r="AE5593" s="15"/>
      <c r="AF5593" s="15"/>
      <c r="AG5593" s="15"/>
      <c r="AH5593" s="15"/>
      <c r="AI5593" s="15"/>
      <c r="AJ5593" s="15"/>
      <c r="AK5593" s="15"/>
      <c r="AL5593" s="15"/>
      <c r="AM5593" s="15"/>
      <c r="AN5593" s="15"/>
      <c r="AO5593" s="15"/>
      <c r="AP5593" s="15"/>
      <c r="AQ5593" s="15"/>
      <c r="AR5593" s="15"/>
      <c r="AS5593" s="15"/>
      <c r="AT5593" s="15"/>
      <c r="AU5593" s="15"/>
      <c r="AV5593" s="15"/>
      <c r="AW5593" s="15"/>
      <c r="AX5593" s="15"/>
      <c r="AY5593" s="10"/>
      <c r="AZ5593" s="10">
        <v>1</v>
      </c>
      <c r="BA5593" t="s">
        <v>22</v>
      </c>
      <c r="BB5593" t="s">
        <v>23</v>
      </c>
      <c r="BD5593" s="39" t="s">
        <v>14751</v>
      </c>
      <c r="BE5593" s="101"/>
      <c r="BF5593" t="s">
        <v>14734</v>
      </c>
      <c r="BG5593" s="88">
        <v>44938</v>
      </c>
    </row>
    <row r="5594" spans="2:63" ht="13.5" customHeight="1" x14ac:dyDescent="0.35">
      <c r="B5594" s="10" t="s">
        <v>17</v>
      </c>
      <c r="C5594" s="10" t="s">
        <v>2329</v>
      </c>
      <c r="D5594" s="10" t="s">
        <v>65</v>
      </c>
      <c r="E5594" s="10" t="s">
        <v>66</v>
      </c>
      <c r="F5594" s="10" t="s">
        <v>11276</v>
      </c>
      <c r="G5594" s="137" t="s">
        <v>4619</v>
      </c>
      <c r="H5594" s="10"/>
      <c r="I5594" s="149" t="s">
        <v>2164</v>
      </c>
      <c r="J5594" s="83" t="s">
        <v>20006</v>
      </c>
      <c r="K5594" s="10" t="s">
        <v>14752</v>
      </c>
      <c r="L5594" s="98">
        <f>IFERROR(VLOOKUP($F5594&amp;$C5594,Sales!$J:$W,9,0),0)</f>
        <v>4291254</v>
      </c>
      <c r="M5594" s="98">
        <f>IFERROR(VLOOKUP($F5594&amp;$C5594,Sales!$J:$W,10,0),0)</f>
        <v>4161215.9999999991</v>
      </c>
      <c r="N5594" s="98">
        <f>IFERROR(VLOOKUP($F5594&amp;$C5594,Sales!$J:$W,11,0),0)</f>
        <v>0</v>
      </c>
      <c r="O5594" s="98">
        <f>IFERROR(VLOOKUP($F5594&amp;$C5594,Sales!$J:$W,12,0),0)</f>
        <v>21.666666666666668</v>
      </c>
      <c r="P5594" s="98">
        <f>IFERROR(VLOOKUP($F5594&amp;$C5594,Sales!$J:$W,13,0),0)</f>
        <v>2817490</v>
      </c>
      <c r="Q5594" s="98">
        <f>IFERROR(VLOOKUP($F5594&amp;$C5594,Sales!$A:$H,7,0),0)</f>
        <v>0</v>
      </c>
      <c r="R5594" s="41">
        <f t="shared" si="176"/>
        <v>1</v>
      </c>
      <c r="S5594" s="15">
        <v>1</v>
      </c>
      <c r="T5594" s="15"/>
      <c r="U5594" s="15"/>
      <c r="V5594" s="15">
        <v>1</v>
      </c>
      <c r="W5594" s="15">
        <v>1</v>
      </c>
      <c r="X5594" s="15">
        <v>1</v>
      </c>
      <c r="Y5594" s="41">
        <v>1</v>
      </c>
      <c r="Z5594" s="41">
        <v>1</v>
      </c>
      <c r="AA5594" s="15"/>
      <c r="AB5594" s="15"/>
      <c r="AC5594" s="15"/>
      <c r="AD5594" s="15"/>
      <c r="AE5594" s="15"/>
      <c r="AF5594" s="15"/>
      <c r="AG5594" s="15"/>
      <c r="AH5594" s="15"/>
      <c r="AI5594" s="15"/>
      <c r="AJ5594" s="15"/>
      <c r="AK5594" s="15"/>
      <c r="AL5594" s="15"/>
      <c r="AM5594" s="15"/>
      <c r="AN5594" s="15"/>
      <c r="AO5594" s="15"/>
      <c r="AP5594" s="15"/>
      <c r="AQ5594" s="15"/>
      <c r="AR5594" s="15"/>
      <c r="AS5594" s="15"/>
      <c r="AT5594" s="15"/>
      <c r="AU5594" s="15"/>
      <c r="AV5594" s="15"/>
      <c r="AW5594" s="15"/>
      <c r="AX5594" s="15"/>
      <c r="AY5594" s="10"/>
      <c r="AZ5594" s="10">
        <v>1</v>
      </c>
      <c r="BA5594" t="s">
        <v>22</v>
      </c>
      <c r="BB5594" t="s">
        <v>23</v>
      </c>
      <c r="BD5594" s="39" t="s">
        <v>14753</v>
      </c>
      <c r="BE5594" s="101"/>
      <c r="BF5594" t="s">
        <v>14734</v>
      </c>
      <c r="BG5594" s="88">
        <v>44938</v>
      </c>
    </row>
    <row r="5595" spans="2:63" ht="13.5" customHeight="1" x14ac:dyDescent="0.35">
      <c r="B5595" s="10" t="s">
        <v>17</v>
      </c>
      <c r="C5595" s="10" t="s">
        <v>2329</v>
      </c>
      <c r="D5595" s="10" t="s">
        <v>65</v>
      </c>
      <c r="E5595" s="10" t="s">
        <v>66</v>
      </c>
      <c r="F5595" s="10" t="s">
        <v>13855</v>
      </c>
      <c r="G5595" s="137" t="s">
        <v>14684</v>
      </c>
      <c r="H5595" s="10"/>
      <c r="I5595" s="149" t="s">
        <v>2199</v>
      </c>
      <c r="J5595" s="174" t="s">
        <v>20007</v>
      </c>
      <c r="K5595" s="10" t="s">
        <v>14754</v>
      </c>
      <c r="L5595" s="98">
        <f>IFERROR(VLOOKUP($F5595&amp;$C5595,Sales!$J:$W,9,0),0)</f>
        <v>0</v>
      </c>
      <c r="M5595" s="98">
        <f>IFERROR(VLOOKUP($F5595&amp;$C5595,Sales!$J:$W,10,0),0)</f>
        <v>0</v>
      </c>
      <c r="N5595" s="98">
        <f>IFERROR(VLOOKUP($F5595&amp;$C5595,Sales!$J:$W,11,0),0)</f>
        <v>0</v>
      </c>
      <c r="O5595" s="98">
        <f>IFERROR(VLOOKUP($F5595&amp;$C5595,Sales!$J:$W,12,0),0)</f>
        <v>0</v>
      </c>
      <c r="P5595" s="98">
        <f>IFERROR(VLOOKUP($F5595&amp;$C5595,Sales!$J:$W,13,0),0)</f>
        <v>0</v>
      </c>
      <c r="Q5595" s="98">
        <f>IFERROR(VLOOKUP($F5595&amp;$C5595,Sales!$A:$H,7,0),0)</f>
        <v>0</v>
      </c>
      <c r="R5595" s="41">
        <f t="shared" si="176"/>
        <v>1</v>
      </c>
      <c r="S5595" s="15">
        <v>1</v>
      </c>
      <c r="T5595" s="15"/>
      <c r="U5595" s="15"/>
      <c r="V5595" s="15">
        <v>1</v>
      </c>
      <c r="W5595" s="15">
        <v>1</v>
      </c>
      <c r="X5595" s="15">
        <v>1</v>
      </c>
      <c r="Y5595" s="41">
        <v>1</v>
      </c>
      <c r="Z5595" s="41">
        <v>1</v>
      </c>
      <c r="AA5595" s="15"/>
      <c r="AB5595" s="15"/>
      <c r="AC5595" s="15"/>
      <c r="AD5595" s="15"/>
      <c r="AE5595" s="15"/>
      <c r="AF5595" s="15"/>
      <c r="AG5595" s="15"/>
      <c r="AH5595" s="15"/>
      <c r="AI5595" s="15"/>
      <c r="AJ5595" s="15"/>
      <c r="AK5595" s="15"/>
      <c r="AL5595" s="15"/>
      <c r="AM5595" s="15"/>
      <c r="AN5595" s="15"/>
      <c r="AO5595" s="15"/>
      <c r="AP5595" s="15"/>
      <c r="AQ5595" s="15"/>
      <c r="AR5595" s="15"/>
      <c r="AS5595" s="15"/>
      <c r="AT5595" s="15"/>
      <c r="AU5595" s="15"/>
      <c r="AV5595" s="15"/>
      <c r="AW5595" s="15"/>
      <c r="AX5595" s="15"/>
      <c r="AY5595" s="10"/>
      <c r="AZ5595" s="10">
        <v>1</v>
      </c>
      <c r="BA5595" t="s">
        <v>22</v>
      </c>
      <c r="BB5595" t="s">
        <v>23</v>
      </c>
      <c r="BD5595" s="39" t="s">
        <v>14755</v>
      </c>
      <c r="BE5595" s="101"/>
      <c r="BF5595" t="s">
        <v>14734</v>
      </c>
      <c r="BG5595" s="101">
        <v>45261</v>
      </c>
    </row>
    <row r="5596" spans="2:63" ht="13.5" customHeight="1" x14ac:dyDescent="0.35">
      <c r="B5596" s="10" t="s">
        <v>17</v>
      </c>
      <c r="C5596" s="10" t="s">
        <v>2329</v>
      </c>
      <c r="D5596" s="10" t="s">
        <v>65</v>
      </c>
      <c r="E5596" s="10" t="s">
        <v>66</v>
      </c>
      <c r="F5596" s="10" t="s">
        <v>11154</v>
      </c>
      <c r="G5596" s="137" t="s">
        <v>2417</v>
      </c>
      <c r="H5596" s="10"/>
      <c r="I5596" s="149" t="s">
        <v>844</v>
      </c>
      <c r="J5596" s="83" t="s">
        <v>20008</v>
      </c>
      <c r="K5596" s="10" t="s">
        <v>14756</v>
      </c>
      <c r="L5596" s="98">
        <f>IFERROR(VLOOKUP($F5596&amp;$C5596,Sales!$J:$W,9,0),0)</f>
        <v>3444706.9999999991</v>
      </c>
      <c r="M5596" s="98">
        <f>IFERROR(VLOOKUP($F5596&amp;$C5596,Sales!$J:$W,10,0),0)</f>
        <v>0</v>
      </c>
      <c r="N5596" s="98">
        <f>IFERROR(VLOOKUP($F5596&amp;$C5596,Sales!$J:$W,11,0),0)</f>
        <v>0</v>
      </c>
      <c r="O5596" s="98">
        <f>IFERROR(VLOOKUP($F5596&amp;$C5596,Sales!$J:$W,12,0),0)</f>
        <v>9.6666666666666661</v>
      </c>
      <c r="P5596" s="98">
        <f>IFERROR(VLOOKUP($F5596&amp;$C5596,Sales!$J:$W,13,0),0)</f>
        <v>1148235.6666666663</v>
      </c>
      <c r="Q5596" s="98">
        <f>IFERROR(VLOOKUP($F5596&amp;$C5596,Sales!$A:$H,7,0),0)</f>
        <v>0</v>
      </c>
      <c r="R5596" s="41">
        <f t="shared" si="176"/>
        <v>1</v>
      </c>
      <c r="S5596" s="15">
        <v>1</v>
      </c>
      <c r="T5596" s="15"/>
      <c r="U5596" s="15"/>
      <c r="V5596" s="15">
        <v>1</v>
      </c>
      <c r="W5596" s="15">
        <v>1</v>
      </c>
      <c r="X5596" s="15">
        <v>1</v>
      </c>
      <c r="Y5596" s="41">
        <v>1</v>
      </c>
      <c r="Z5596" s="41">
        <v>1</v>
      </c>
      <c r="AA5596" s="15"/>
      <c r="AB5596" s="15"/>
      <c r="AC5596" s="15"/>
      <c r="AD5596" s="15"/>
      <c r="AE5596" s="15"/>
      <c r="AF5596" s="15"/>
      <c r="AG5596" s="15"/>
      <c r="AH5596" s="15"/>
      <c r="AI5596" s="15"/>
      <c r="AJ5596" s="15"/>
      <c r="AK5596" s="15"/>
      <c r="AL5596" s="15"/>
      <c r="AM5596" s="15"/>
      <c r="AN5596" s="15"/>
      <c r="AO5596" s="15"/>
      <c r="AP5596" s="15"/>
      <c r="AQ5596" s="15"/>
      <c r="AR5596" s="15"/>
      <c r="AS5596" s="15"/>
      <c r="AT5596" s="15"/>
      <c r="AU5596" s="15"/>
      <c r="AV5596" s="15"/>
      <c r="AW5596" s="15"/>
      <c r="AX5596" s="15"/>
      <c r="AY5596" s="10"/>
      <c r="AZ5596" s="10">
        <v>1</v>
      </c>
      <c r="BA5596" t="s">
        <v>22</v>
      </c>
      <c r="BB5596" t="s">
        <v>23</v>
      </c>
      <c r="BD5596" s="39" t="s">
        <v>14757</v>
      </c>
      <c r="BE5596" s="101"/>
      <c r="BF5596" t="s">
        <v>14734</v>
      </c>
      <c r="BG5596" s="101">
        <v>45261</v>
      </c>
    </row>
    <row r="5597" spans="2:63" ht="13.5" customHeight="1" x14ac:dyDescent="0.35">
      <c r="B5597" s="10" t="s">
        <v>17</v>
      </c>
      <c r="C5597" s="10" t="s">
        <v>2329</v>
      </c>
      <c r="D5597" s="10" t="s">
        <v>65</v>
      </c>
      <c r="E5597" s="10" t="s">
        <v>66</v>
      </c>
      <c r="F5597" s="10" t="s">
        <v>11145</v>
      </c>
      <c r="G5597" s="137" t="s">
        <v>2415</v>
      </c>
      <c r="H5597" s="10"/>
      <c r="I5597" s="149" t="s">
        <v>2124</v>
      </c>
      <c r="J5597" s="83" t="s">
        <v>20009</v>
      </c>
      <c r="K5597" s="10" t="s">
        <v>14758</v>
      </c>
      <c r="L5597" s="98">
        <f>IFERROR(VLOOKUP($F5597&amp;$C5597,Sales!$J:$W,9,0),0)</f>
        <v>0</v>
      </c>
      <c r="M5597" s="98">
        <f>IFERROR(VLOOKUP($F5597&amp;$C5597,Sales!$J:$W,10,0),0)</f>
        <v>0</v>
      </c>
      <c r="N5597" s="98">
        <f>IFERROR(VLOOKUP($F5597&amp;$C5597,Sales!$J:$W,11,0),0)</f>
        <v>0</v>
      </c>
      <c r="O5597" s="98">
        <f>IFERROR(VLOOKUP($F5597&amp;$C5597,Sales!$J:$W,12,0),0)</f>
        <v>0</v>
      </c>
      <c r="P5597" s="98">
        <f>IFERROR(VLOOKUP($F5597&amp;$C5597,Sales!$J:$W,13,0),0)</f>
        <v>0</v>
      </c>
      <c r="Q5597" s="98">
        <f>IFERROR(VLOOKUP($F5597&amp;$C5597,Sales!$A:$H,7,0),0)</f>
        <v>0</v>
      </c>
      <c r="R5597" s="41">
        <f t="shared" si="176"/>
        <v>1</v>
      </c>
      <c r="S5597" s="15">
        <v>1</v>
      </c>
      <c r="T5597" s="15"/>
      <c r="U5597" s="15"/>
      <c r="V5597" s="15">
        <v>1</v>
      </c>
      <c r="W5597" s="15">
        <v>1</v>
      </c>
      <c r="X5597" s="15">
        <v>1</v>
      </c>
      <c r="Y5597" s="41">
        <v>1</v>
      </c>
      <c r="Z5597" s="41">
        <v>1</v>
      </c>
      <c r="AA5597" s="15"/>
      <c r="AB5597" s="15"/>
      <c r="AC5597" s="15"/>
      <c r="AD5597" s="15"/>
      <c r="AE5597" s="15"/>
      <c r="AF5597" s="15"/>
      <c r="AG5597" s="15"/>
      <c r="AH5597" s="15"/>
      <c r="AI5597" s="15"/>
      <c r="AJ5597" s="15"/>
      <c r="AK5597" s="15"/>
      <c r="AL5597" s="15"/>
      <c r="AM5597" s="15"/>
      <c r="AN5597" s="15"/>
      <c r="AO5597" s="15"/>
      <c r="AP5597" s="15"/>
      <c r="AQ5597" s="15"/>
      <c r="AR5597" s="15"/>
      <c r="AS5597" s="15"/>
      <c r="AT5597" s="15"/>
      <c r="AU5597" s="15"/>
      <c r="AV5597" s="15"/>
      <c r="AW5597" s="15"/>
      <c r="AX5597" s="15"/>
      <c r="AY5597" s="10"/>
      <c r="AZ5597" s="10">
        <v>1</v>
      </c>
      <c r="BA5597" t="s">
        <v>22</v>
      </c>
      <c r="BB5597" t="s">
        <v>23</v>
      </c>
      <c r="BD5597" s="39" t="s">
        <v>14759</v>
      </c>
      <c r="BE5597" s="101"/>
      <c r="BF5597" t="s">
        <v>14734</v>
      </c>
      <c r="BG5597" s="101">
        <v>45261</v>
      </c>
    </row>
    <row r="5598" spans="2:63" ht="13.5" customHeight="1" x14ac:dyDescent="0.35">
      <c r="B5598" s="10" t="s">
        <v>17</v>
      </c>
      <c r="C5598" s="10" t="s">
        <v>2329</v>
      </c>
      <c r="D5598" s="10" t="s">
        <v>65</v>
      </c>
      <c r="E5598" s="10" t="s">
        <v>66</v>
      </c>
      <c r="F5598" s="10" t="s">
        <v>11757</v>
      </c>
      <c r="G5598" s="137" t="s">
        <v>2412</v>
      </c>
      <c r="H5598" s="10"/>
      <c r="I5598" s="149" t="s">
        <v>2413</v>
      </c>
      <c r="J5598" s="83" t="s">
        <v>20010</v>
      </c>
      <c r="K5598" s="10" t="s">
        <v>14203</v>
      </c>
      <c r="L5598" s="98">
        <f>IFERROR(VLOOKUP($F5598&amp;$C5598,Sales!$J:$W,9,0),0)</f>
        <v>2203353.9999999995</v>
      </c>
      <c r="M5598" s="98">
        <f>IFERROR(VLOOKUP($F5598&amp;$C5598,Sales!$J:$W,10,0),0)</f>
        <v>0</v>
      </c>
      <c r="N5598" s="98">
        <f>IFERROR(VLOOKUP($F5598&amp;$C5598,Sales!$J:$W,11,0),0)</f>
        <v>0</v>
      </c>
      <c r="O5598" s="98">
        <f>IFERROR(VLOOKUP($F5598&amp;$C5598,Sales!$J:$W,12,0),0)</f>
        <v>7.666666666666667</v>
      </c>
      <c r="P5598" s="98">
        <f>IFERROR(VLOOKUP($F5598&amp;$C5598,Sales!$J:$W,13,0),0)</f>
        <v>734451.33333333314</v>
      </c>
      <c r="Q5598" s="98">
        <f>IFERROR(VLOOKUP($F5598&amp;$C5598,Sales!$A:$H,7,0),0)</f>
        <v>0</v>
      </c>
      <c r="R5598" s="41">
        <f t="shared" si="176"/>
        <v>1</v>
      </c>
      <c r="S5598" s="15">
        <v>1</v>
      </c>
      <c r="T5598" s="15"/>
      <c r="U5598" s="15"/>
      <c r="V5598" s="15">
        <v>1</v>
      </c>
      <c r="W5598" s="15">
        <v>1</v>
      </c>
      <c r="X5598" s="15">
        <v>1</v>
      </c>
      <c r="Y5598" s="41">
        <v>1</v>
      </c>
      <c r="Z5598" s="41">
        <v>1</v>
      </c>
      <c r="AA5598" s="15"/>
      <c r="AB5598" s="15"/>
      <c r="AC5598" s="15"/>
      <c r="AD5598" s="15"/>
      <c r="AE5598" s="15"/>
      <c r="AF5598" s="15"/>
      <c r="AG5598" s="15"/>
      <c r="AH5598" s="15"/>
      <c r="AI5598" s="15"/>
      <c r="AJ5598" s="15"/>
      <c r="AK5598" s="15"/>
      <c r="AL5598" s="15"/>
      <c r="AM5598" s="15"/>
      <c r="AN5598" s="15"/>
      <c r="AO5598" s="15"/>
      <c r="AP5598" s="15"/>
      <c r="AQ5598" s="15"/>
      <c r="AR5598" s="15"/>
      <c r="AS5598" s="15"/>
      <c r="AT5598" s="15"/>
      <c r="AU5598" s="15"/>
      <c r="AV5598" s="15"/>
      <c r="AW5598" s="15"/>
      <c r="AX5598" s="15"/>
      <c r="AY5598" s="10"/>
      <c r="AZ5598" s="10">
        <v>1</v>
      </c>
      <c r="BA5598" t="s">
        <v>22</v>
      </c>
      <c r="BB5598" t="s">
        <v>23</v>
      </c>
      <c r="BD5598" s="39" t="s">
        <v>14760</v>
      </c>
      <c r="BE5598" s="101"/>
      <c r="BF5598" t="s">
        <v>14734</v>
      </c>
      <c r="BG5598" s="101">
        <v>44938</v>
      </c>
    </row>
    <row r="5599" spans="2:63" ht="13.5" customHeight="1" x14ac:dyDescent="0.35">
      <c r="B5599" s="10" t="s">
        <v>17</v>
      </c>
      <c r="C5599" s="10" t="s">
        <v>2329</v>
      </c>
      <c r="D5599" s="10" t="s">
        <v>65</v>
      </c>
      <c r="E5599" s="10" t="s">
        <v>66</v>
      </c>
      <c r="F5599" s="10" t="s">
        <v>95</v>
      </c>
      <c r="G5599" s="137" t="s">
        <v>14685</v>
      </c>
      <c r="H5599" s="10"/>
      <c r="I5599" s="149">
        <v>4902430504546</v>
      </c>
      <c r="J5599" s="83" t="s">
        <v>20011</v>
      </c>
      <c r="K5599" s="10" t="s">
        <v>14246</v>
      </c>
      <c r="L5599" s="98">
        <f>IFERROR(VLOOKUP($F5599&amp;$C5599,Sales!$J:$W,9,0),0)</f>
        <v>5362032</v>
      </c>
      <c r="M5599" s="98">
        <f>IFERROR(VLOOKUP($F5599&amp;$C5599,Sales!$J:$W,10,0),0)</f>
        <v>412463.99999999994</v>
      </c>
      <c r="N5599" s="98">
        <f>IFERROR(VLOOKUP($F5599&amp;$C5599,Sales!$J:$W,11,0),0)</f>
        <v>0</v>
      </c>
      <c r="O5599" s="98">
        <f>IFERROR(VLOOKUP($F5599&amp;$C5599,Sales!$J:$W,12,0),0)</f>
        <v>56</v>
      </c>
      <c r="P5599" s="98">
        <f>IFERROR(VLOOKUP($F5599&amp;$C5599,Sales!$J:$W,13,0),0)</f>
        <v>1924832</v>
      </c>
      <c r="Q5599" s="98">
        <f>IFERROR(VLOOKUP($F5599&amp;$C5599,Sales!$A:$H,7,0),0)</f>
        <v>0</v>
      </c>
      <c r="R5599" s="41">
        <f t="shared" si="176"/>
        <v>1</v>
      </c>
      <c r="S5599" s="15">
        <v>1</v>
      </c>
      <c r="T5599" s="15"/>
      <c r="U5599" s="15"/>
      <c r="V5599" s="15">
        <v>1</v>
      </c>
      <c r="W5599" s="15">
        <v>1</v>
      </c>
      <c r="X5599" s="15">
        <v>1</v>
      </c>
      <c r="Y5599" s="41">
        <v>1</v>
      </c>
      <c r="Z5599" s="41">
        <v>1</v>
      </c>
      <c r="AA5599" s="15"/>
      <c r="AB5599" s="15"/>
      <c r="AC5599" s="15"/>
      <c r="AD5599" s="15"/>
      <c r="AE5599" s="15"/>
      <c r="AF5599" s="15"/>
      <c r="AG5599" s="15"/>
      <c r="AH5599" s="15"/>
      <c r="AI5599" s="15"/>
      <c r="AJ5599" s="15"/>
      <c r="AK5599" s="15"/>
      <c r="AL5599" s="15"/>
      <c r="AM5599" s="15"/>
      <c r="AN5599" s="15"/>
      <c r="AO5599" s="15"/>
      <c r="AP5599" s="15"/>
      <c r="AQ5599" s="15"/>
      <c r="AR5599" s="15"/>
      <c r="AS5599" s="15"/>
      <c r="AT5599" s="15"/>
      <c r="AU5599" s="15"/>
      <c r="AV5599" s="15"/>
      <c r="AW5599" s="15"/>
      <c r="AX5599" s="15"/>
      <c r="AY5599" s="10"/>
      <c r="AZ5599" s="10">
        <v>1</v>
      </c>
      <c r="BA5599" t="s">
        <v>22</v>
      </c>
      <c r="BB5599" t="s">
        <v>23</v>
      </c>
      <c r="BD5599" s="39" t="s">
        <v>14761</v>
      </c>
      <c r="BE5599" s="101"/>
      <c r="BF5599" t="s">
        <v>14734</v>
      </c>
      <c r="BG5599" s="101">
        <v>45261</v>
      </c>
    </row>
    <row r="5600" spans="2:63" ht="13.5" customHeight="1" x14ac:dyDescent="0.35">
      <c r="B5600" s="10" t="s">
        <v>17</v>
      </c>
      <c r="C5600" s="10" t="s">
        <v>2329</v>
      </c>
      <c r="D5600" s="10" t="s">
        <v>65</v>
      </c>
      <c r="E5600" s="10" t="s">
        <v>66</v>
      </c>
      <c r="F5600" s="10" t="s">
        <v>11279</v>
      </c>
      <c r="G5600" s="137" t="s">
        <v>4508</v>
      </c>
      <c r="H5600" s="10"/>
      <c r="I5600" s="149" t="s">
        <v>922</v>
      </c>
      <c r="J5600" s="83" t="s">
        <v>20012</v>
      </c>
      <c r="K5600" s="10" t="s">
        <v>14762</v>
      </c>
      <c r="L5600" s="98">
        <f>IFERROR(VLOOKUP($F5600&amp;$C5600,Sales!$J:$W,9,0),0)</f>
        <v>686574</v>
      </c>
      <c r="M5600" s="98">
        <f>IFERROR(VLOOKUP($F5600&amp;$C5600,Sales!$J:$W,10,0),0)</f>
        <v>0</v>
      </c>
      <c r="N5600" s="98">
        <f>IFERROR(VLOOKUP($F5600&amp;$C5600,Sales!$J:$W,11,0),0)</f>
        <v>0</v>
      </c>
      <c r="O5600" s="98">
        <f>IFERROR(VLOOKUP($F5600&amp;$C5600,Sales!$J:$W,12,0),0)</f>
        <v>2</v>
      </c>
      <c r="P5600" s="98">
        <f>IFERROR(VLOOKUP($F5600&amp;$C5600,Sales!$J:$W,13,0),0)</f>
        <v>228858</v>
      </c>
      <c r="Q5600" s="98">
        <f>IFERROR(VLOOKUP($F5600&amp;$C5600,Sales!$A:$H,7,0),0)</f>
        <v>0</v>
      </c>
      <c r="R5600" s="41" t="str">
        <f t="shared" si="176"/>
        <v>ERROR</v>
      </c>
      <c r="S5600" s="15"/>
      <c r="T5600" s="15"/>
      <c r="U5600" s="15"/>
      <c r="V5600" s="15"/>
      <c r="W5600" s="15"/>
      <c r="X5600" s="15"/>
      <c r="Y5600" s="41"/>
      <c r="Z5600" s="41"/>
      <c r="AA5600" s="41"/>
      <c r="AB5600" s="15"/>
      <c r="AC5600" s="15"/>
      <c r="AD5600" s="15"/>
      <c r="AE5600" s="15"/>
      <c r="AF5600" s="15"/>
      <c r="AG5600" s="15"/>
      <c r="AH5600" s="15"/>
      <c r="AI5600" s="15"/>
      <c r="AJ5600" s="41"/>
      <c r="AK5600" s="15"/>
      <c r="AL5600" s="15"/>
      <c r="AM5600" s="15"/>
      <c r="AN5600" s="15"/>
      <c r="AO5600" s="15"/>
      <c r="AP5600" s="15"/>
      <c r="AQ5600" s="15"/>
      <c r="AR5600" s="15"/>
      <c r="AS5600" s="15"/>
      <c r="AT5600" s="15"/>
      <c r="AU5600" s="15"/>
      <c r="AV5600" s="15"/>
      <c r="AW5600" s="15"/>
      <c r="AX5600" s="15"/>
      <c r="AY5600" s="10"/>
      <c r="AZ5600" s="10">
        <v>1</v>
      </c>
      <c r="BA5600" t="s">
        <v>22</v>
      </c>
      <c r="BB5600" t="s">
        <v>88</v>
      </c>
      <c r="BD5600" s="39" t="s">
        <v>14763</v>
      </c>
      <c r="BE5600" s="101">
        <v>45089</v>
      </c>
      <c r="BF5600" t="s">
        <v>19029</v>
      </c>
      <c r="BG5600" s="101">
        <v>45261</v>
      </c>
    </row>
    <row r="5601" spans="2:59" ht="13.5" customHeight="1" x14ac:dyDescent="0.35">
      <c r="B5601" s="10" t="s">
        <v>17</v>
      </c>
      <c r="C5601" s="10" t="s">
        <v>2329</v>
      </c>
      <c r="D5601" s="10" t="s">
        <v>65</v>
      </c>
      <c r="E5601" s="10" t="s">
        <v>66</v>
      </c>
      <c r="F5601" s="10" t="s">
        <v>5973</v>
      </c>
      <c r="G5601" s="137" t="s">
        <v>14686</v>
      </c>
      <c r="H5601" s="10"/>
      <c r="I5601" s="149" t="s">
        <v>5932</v>
      </c>
      <c r="J5601" s="83" t="s">
        <v>20013</v>
      </c>
      <c r="K5601" s="10" t="s">
        <v>6268</v>
      </c>
      <c r="L5601" s="98">
        <f>IFERROR(VLOOKUP($F5601&amp;$C5601,Sales!$J:$W,9,0),0)</f>
        <v>0</v>
      </c>
      <c r="M5601" s="98">
        <f>IFERROR(VLOOKUP($F5601&amp;$C5601,Sales!$J:$W,10,0),0)</f>
        <v>4047483.9999999995</v>
      </c>
      <c r="N5601" s="98">
        <f>IFERROR(VLOOKUP($F5601&amp;$C5601,Sales!$J:$W,11,0),0)</f>
        <v>6397635.9999999991</v>
      </c>
      <c r="O5601" s="98">
        <f>IFERROR(VLOOKUP($F5601&amp;$C5601,Sales!$J:$W,12,0),0)</f>
        <v>53.333333333333336</v>
      </c>
      <c r="P5601" s="98">
        <f>IFERROR(VLOOKUP($F5601&amp;$C5601,Sales!$J:$W,13,0),0)</f>
        <v>3481706.666666666</v>
      </c>
      <c r="Q5601" s="98">
        <f>IFERROR(VLOOKUP($F5601&amp;$C5601,Sales!$A:$H,7,0),0)</f>
        <v>0</v>
      </c>
      <c r="R5601" s="41">
        <f t="shared" si="176"/>
        <v>1</v>
      </c>
      <c r="S5601" s="15">
        <v>1</v>
      </c>
      <c r="T5601" s="15"/>
      <c r="U5601" s="15"/>
      <c r="V5601" s="15">
        <v>1</v>
      </c>
      <c r="W5601" s="15">
        <v>1</v>
      </c>
      <c r="X5601" s="15">
        <v>1</v>
      </c>
      <c r="Y5601" s="41">
        <v>1</v>
      </c>
      <c r="Z5601" s="41">
        <v>1</v>
      </c>
      <c r="AA5601" s="15"/>
      <c r="AB5601" s="15"/>
      <c r="AC5601" s="15"/>
      <c r="AD5601" s="15"/>
      <c r="AE5601" s="15"/>
      <c r="AF5601" s="15"/>
      <c r="AG5601" s="15"/>
      <c r="AH5601" s="15"/>
      <c r="AI5601" s="15"/>
      <c r="AJ5601" s="15"/>
      <c r="AK5601" s="15"/>
      <c r="AL5601" s="15"/>
      <c r="AM5601" s="15"/>
      <c r="AN5601" s="15"/>
      <c r="AO5601" s="15"/>
      <c r="AP5601" s="15"/>
      <c r="AQ5601" s="15"/>
      <c r="AR5601" s="15"/>
      <c r="AS5601" s="15"/>
      <c r="AT5601" s="15"/>
      <c r="AU5601" s="15"/>
      <c r="AV5601" s="15"/>
      <c r="AW5601" s="15"/>
      <c r="AX5601" s="15"/>
      <c r="AY5601" s="10"/>
      <c r="AZ5601" s="10">
        <v>1</v>
      </c>
      <c r="BA5601" t="s">
        <v>22</v>
      </c>
      <c r="BB5601" t="s">
        <v>23</v>
      </c>
      <c r="BD5601" s="39" t="s">
        <v>14764</v>
      </c>
      <c r="BE5601" s="101"/>
      <c r="BF5601" t="s">
        <v>14734</v>
      </c>
      <c r="BG5601" s="101">
        <v>45261</v>
      </c>
    </row>
    <row r="5602" spans="2:59" ht="13.5" customHeight="1" x14ac:dyDescent="0.35">
      <c r="B5602" s="10" t="s">
        <v>17</v>
      </c>
      <c r="C5602" s="10" t="s">
        <v>2329</v>
      </c>
      <c r="D5602" s="10" t="s">
        <v>65</v>
      </c>
      <c r="E5602" s="10" t="s">
        <v>66</v>
      </c>
      <c r="F5602" s="10" t="s">
        <v>11751</v>
      </c>
      <c r="G5602" s="137" t="s">
        <v>14687</v>
      </c>
      <c r="H5602" s="10"/>
      <c r="I5602" s="149" t="s">
        <v>2280</v>
      </c>
      <c r="J5602" s="83" t="s">
        <v>20014</v>
      </c>
      <c r="K5602" s="10" t="s">
        <v>14386</v>
      </c>
      <c r="L5602" s="98">
        <f>IFERROR(VLOOKUP($F5602&amp;$C5602,Sales!$J:$W,9,0),0)</f>
        <v>2401874.9999999995</v>
      </c>
      <c r="M5602" s="98">
        <f>IFERROR(VLOOKUP($F5602&amp;$C5602,Sales!$J:$W,10,0),0)</f>
        <v>0</v>
      </c>
      <c r="N5602" s="98">
        <f>IFERROR(VLOOKUP($F5602&amp;$C5602,Sales!$J:$W,11,0),0)</f>
        <v>4117499.9999999991</v>
      </c>
      <c r="O5602" s="98">
        <f>IFERROR(VLOOKUP($F5602&amp;$C5602,Sales!$J:$W,12,0),0)</f>
        <v>19</v>
      </c>
      <c r="P5602" s="98">
        <f>IFERROR(VLOOKUP($F5602&amp;$C5602,Sales!$J:$W,13,0),0)</f>
        <v>2173124.9999999995</v>
      </c>
      <c r="Q5602" s="98">
        <f>IFERROR(VLOOKUP($F5602&amp;$C5602,Sales!$A:$H,7,0),0)</f>
        <v>0</v>
      </c>
      <c r="R5602" s="41">
        <f t="shared" si="176"/>
        <v>1</v>
      </c>
      <c r="S5602" s="15">
        <v>1</v>
      </c>
      <c r="T5602" s="15"/>
      <c r="U5602" s="15"/>
      <c r="V5602" s="15">
        <v>1</v>
      </c>
      <c r="W5602" s="15">
        <v>1</v>
      </c>
      <c r="X5602" s="15">
        <v>1</v>
      </c>
      <c r="Y5602" s="41">
        <v>1</v>
      </c>
      <c r="Z5602" s="41">
        <v>1</v>
      </c>
      <c r="AA5602" s="15"/>
      <c r="AB5602" s="15"/>
      <c r="AC5602" s="15"/>
      <c r="AD5602" s="15"/>
      <c r="AE5602" s="15"/>
      <c r="AF5602" s="15"/>
      <c r="AG5602" s="15"/>
      <c r="AH5602" s="15"/>
      <c r="AI5602" s="15"/>
      <c r="AJ5602" s="15"/>
      <c r="AK5602" s="15"/>
      <c r="AL5602" s="15"/>
      <c r="AM5602" s="15"/>
      <c r="AN5602" s="15"/>
      <c r="AO5602" s="15"/>
      <c r="AP5602" s="15"/>
      <c r="AQ5602" s="15"/>
      <c r="AR5602" s="15"/>
      <c r="AS5602" s="15"/>
      <c r="AT5602" s="15"/>
      <c r="AU5602" s="15"/>
      <c r="AV5602" s="15"/>
      <c r="AW5602" s="15"/>
      <c r="AX5602" s="15"/>
      <c r="AY5602" s="10"/>
      <c r="AZ5602" s="10">
        <v>1</v>
      </c>
      <c r="BA5602" t="s">
        <v>22</v>
      </c>
      <c r="BB5602" t="s">
        <v>23</v>
      </c>
      <c r="BD5602" s="39" t="s">
        <v>14765</v>
      </c>
      <c r="BE5602" s="101"/>
      <c r="BF5602" t="s">
        <v>14734</v>
      </c>
      <c r="BG5602" s="101">
        <v>45261</v>
      </c>
    </row>
    <row r="5603" spans="2:59" ht="13.5" customHeight="1" x14ac:dyDescent="0.35">
      <c r="B5603" s="10" t="s">
        <v>17</v>
      </c>
      <c r="C5603" s="10" t="s">
        <v>2329</v>
      </c>
      <c r="D5603" s="10" t="s">
        <v>119</v>
      </c>
      <c r="E5603" s="10" t="s">
        <v>120</v>
      </c>
      <c r="F5603" s="10" t="s">
        <v>2983</v>
      </c>
      <c r="G5603" s="137" t="s">
        <v>14688</v>
      </c>
      <c r="H5603" s="10"/>
      <c r="I5603" s="149" t="s">
        <v>6298</v>
      </c>
      <c r="J5603" s="83" t="s">
        <v>20015</v>
      </c>
      <c r="K5603" s="10" t="s">
        <v>6134</v>
      </c>
      <c r="L5603" s="98">
        <f>IFERROR(VLOOKUP($F5603&amp;$C5603,Sales!$J:$W,9,0),0)</f>
        <v>1741557.9999999998</v>
      </c>
      <c r="M5603" s="98">
        <f>IFERROR(VLOOKUP($F5603&amp;$C5603,Sales!$J:$W,10,0),0)</f>
        <v>2985528</v>
      </c>
      <c r="N5603" s="98">
        <f>IFERROR(VLOOKUP($F5603&amp;$C5603,Sales!$J:$W,11,0),0)</f>
        <v>10200554</v>
      </c>
      <c r="O5603" s="98">
        <f>IFERROR(VLOOKUP($F5603&amp;$C5603,Sales!$J:$W,12,0),0)</f>
        <v>20</v>
      </c>
      <c r="P5603" s="98">
        <f>IFERROR(VLOOKUP($F5603&amp;$C5603,Sales!$J:$W,13,0),0)</f>
        <v>4975880</v>
      </c>
      <c r="Q5603" s="98">
        <f>IFERROR(VLOOKUP($F5603&amp;$C5603,Sales!$A:$H,7,0),0)</f>
        <v>0</v>
      </c>
      <c r="R5603" s="41">
        <f t="shared" si="176"/>
        <v>1</v>
      </c>
      <c r="S5603" s="15">
        <v>1</v>
      </c>
      <c r="T5603" s="15"/>
      <c r="U5603" s="15"/>
      <c r="V5603" s="15">
        <v>1</v>
      </c>
      <c r="W5603" s="15">
        <v>1</v>
      </c>
      <c r="X5603" s="15">
        <v>1</v>
      </c>
      <c r="Y5603" s="41">
        <v>1</v>
      </c>
      <c r="Z5603" s="41">
        <v>1</v>
      </c>
      <c r="AA5603" s="15"/>
      <c r="AB5603" s="15"/>
      <c r="AC5603" s="15"/>
      <c r="AD5603" s="15"/>
      <c r="AE5603" s="15"/>
      <c r="AF5603" s="15"/>
      <c r="AG5603" s="15"/>
      <c r="AH5603" s="15"/>
      <c r="AI5603" s="15"/>
      <c r="AJ5603" s="15"/>
      <c r="AK5603" s="15"/>
      <c r="AL5603" s="15"/>
      <c r="AM5603" s="15"/>
      <c r="AN5603" s="15"/>
      <c r="AO5603" s="15"/>
      <c r="AP5603" s="15"/>
      <c r="AQ5603" s="15"/>
      <c r="AR5603" s="15"/>
      <c r="AS5603" s="15"/>
      <c r="AT5603" s="15"/>
      <c r="AU5603" s="15"/>
      <c r="AV5603" s="15"/>
      <c r="AW5603" s="15"/>
      <c r="AX5603" s="15"/>
      <c r="AY5603" s="10"/>
      <c r="AZ5603" s="10">
        <v>1</v>
      </c>
      <c r="BA5603" t="s">
        <v>22</v>
      </c>
      <c r="BB5603" t="s">
        <v>23</v>
      </c>
      <c r="BD5603" s="39" t="s">
        <v>14766</v>
      </c>
      <c r="BE5603" s="101"/>
      <c r="BF5603" t="s">
        <v>14734</v>
      </c>
      <c r="BG5603" s="101">
        <v>44938</v>
      </c>
    </row>
    <row r="5604" spans="2:59" ht="13.5" customHeight="1" x14ac:dyDescent="0.35">
      <c r="B5604" s="10" t="s">
        <v>17</v>
      </c>
      <c r="C5604" s="10" t="s">
        <v>2329</v>
      </c>
      <c r="D5604" s="10" t="s">
        <v>119</v>
      </c>
      <c r="E5604" s="10" t="s">
        <v>120</v>
      </c>
      <c r="F5604" s="10" t="s">
        <v>135</v>
      </c>
      <c r="G5604" s="137" t="s">
        <v>14689</v>
      </c>
      <c r="H5604" s="10"/>
      <c r="I5604" s="149">
        <v>4902430689366</v>
      </c>
      <c r="J5604" s="83" t="s">
        <v>20016</v>
      </c>
      <c r="K5604" s="10" t="s">
        <v>6125</v>
      </c>
      <c r="L5604" s="98">
        <f>IFERROR(VLOOKUP($F5604&amp;$C5604,Sales!$J:$W,9,0),0)</f>
        <v>0</v>
      </c>
      <c r="M5604" s="98">
        <f>IFERROR(VLOOKUP($F5604&amp;$C5604,Sales!$J:$W,10,0),0)</f>
        <v>0</v>
      </c>
      <c r="N5604" s="98">
        <f>IFERROR(VLOOKUP($F5604&amp;$C5604,Sales!$J:$W,11,0),0)</f>
        <v>0</v>
      </c>
      <c r="O5604" s="98">
        <f>IFERROR(VLOOKUP($F5604&amp;$C5604,Sales!$J:$W,12,0),0)</f>
        <v>0</v>
      </c>
      <c r="P5604" s="98">
        <f>IFERROR(VLOOKUP($F5604&amp;$C5604,Sales!$J:$W,13,0),0)</f>
        <v>0</v>
      </c>
      <c r="Q5604" s="98">
        <f>IFERROR(VLOOKUP($F5604&amp;$C5604,Sales!$A:$H,7,0),0)</f>
        <v>0</v>
      </c>
      <c r="R5604" s="41">
        <f t="shared" si="176"/>
        <v>1</v>
      </c>
      <c r="S5604" s="15">
        <v>1</v>
      </c>
      <c r="T5604" s="15"/>
      <c r="U5604" s="15"/>
      <c r="V5604" s="15">
        <v>1</v>
      </c>
      <c r="W5604" s="15">
        <v>1</v>
      </c>
      <c r="X5604" s="15">
        <v>1</v>
      </c>
      <c r="Y5604" s="41">
        <v>1</v>
      </c>
      <c r="Z5604" s="41">
        <v>1</v>
      </c>
      <c r="AA5604" s="15"/>
      <c r="AB5604" s="15"/>
      <c r="AC5604" s="15"/>
      <c r="AD5604" s="15"/>
      <c r="AE5604" s="15"/>
      <c r="AF5604" s="15"/>
      <c r="AG5604" s="15"/>
      <c r="AH5604" s="15"/>
      <c r="AI5604" s="15"/>
      <c r="AJ5604" s="15"/>
      <c r="AK5604" s="15"/>
      <c r="AL5604" s="15"/>
      <c r="AM5604" s="15"/>
      <c r="AN5604" s="15"/>
      <c r="AO5604" s="15"/>
      <c r="AP5604" s="15"/>
      <c r="AQ5604" s="15"/>
      <c r="AR5604" s="15"/>
      <c r="AS5604" s="15"/>
      <c r="AT5604" s="15"/>
      <c r="AU5604" s="15"/>
      <c r="AV5604" s="15"/>
      <c r="AW5604" s="15"/>
      <c r="AX5604" s="15"/>
      <c r="AY5604" s="10"/>
      <c r="AZ5604" s="10">
        <v>1</v>
      </c>
      <c r="BA5604" t="s">
        <v>22</v>
      </c>
      <c r="BB5604" t="s">
        <v>23</v>
      </c>
      <c r="BD5604" s="39" t="s">
        <v>14767</v>
      </c>
      <c r="BE5604" s="101"/>
      <c r="BF5604" t="s">
        <v>14734</v>
      </c>
      <c r="BG5604" s="101">
        <v>44938</v>
      </c>
    </row>
    <row r="5605" spans="2:59" ht="13.5" customHeight="1" x14ac:dyDescent="0.35">
      <c r="B5605" s="10" t="s">
        <v>17</v>
      </c>
      <c r="C5605" s="10" t="s">
        <v>2329</v>
      </c>
      <c r="D5605" s="10" t="s">
        <v>119</v>
      </c>
      <c r="E5605" s="10" t="s">
        <v>120</v>
      </c>
      <c r="F5605" s="10" t="s">
        <v>129</v>
      </c>
      <c r="G5605" s="137" t="s">
        <v>14690</v>
      </c>
      <c r="H5605" s="10"/>
      <c r="I5605" s="149">
        <v>47400115507</v>
      </c>
      <c r="J5605" s="83" t="s">
        <v>20017</v>
      </c>
      <c r="K5605" s="10" t="s">
        <v>6131</v>
      </c>
      <c r="L5605" s="98">
        <f>IFERROR(VLOOKUP($F5605&amp;$C5605,Sales!$J:$W,9,0),0)</f>
        <v>0</v>
      </c>
      <c r="M5605" s="98">
        <f>IFERROR(VLOOKUP($F5605&amp;$C5605,Sales!$J:$W,10,0),0)</f>
        <v>0</v>
      </c>
      <c r="N5605" s="98">
        <f>IFERROR(VLOOKUP($F5605&amp;$C5605,Sales!$J:$W,11,0),0)</f>
        <v>19099583.999999996</v>
      </c>
      <c r="O5605" s="98">
        <f>IFERROR(VLOOKUP($F5605&amp;$C5605,Sales!$J:$W,12,0),0)</f>
        <v>72</v>
      </c>
      <c r="P5605" s="98">
        <f>IFERROR(VLOOKUP($F5605&amp;$C5605,Sales!$J:$W,13,0),0)</f>
        <v>6366527.9999999991</v>
      </c>
      <c r="Q5605" s="98">
        <f>IFERROR(VLOOKUP($F5605&amp;$C5605,Sales!$A:$H,7,0),0)</f>
        <v>0</v>
      </c>
      <c r="R5605" s="41">
        <f t="shared" si="176"/>
        <v>1</v>
      </c>
      <c r="S5605" s="15">
        <v>1</v>
      </c>
      <c r="T5605" s="15"/>
      <c r="U5605" s="15"/>
      <c r="V5605" s="15">
        <v>1</v>
      </c>
      <c r="W5605" s="15">
        <v>1</v>
      </c>
      <c r="X5605" s="15">
        <v>1</v>
      </c>
      <c r="Y5605" s="41">
        <v>1</v>
      </c>
      <c r="Z5605" s="41">
        <v>1</v>
      </c>
      <c r="AA5605" s="15"/>
      <c r="AB5605" s="15"/>
      <c r="AC5605" s="15"/>
      <c r="AD5605" s="15"/>
      <c r="AE5605" s="15"/>
      <c r="AF5605" s="15"/>
      <c r="AG5605" s="15"/>
      <c r="AH5605" s="15"/>
      <c r="AI5605" s="15"/>
      <c r="AJ5605" s="15"/>
      <c r="AK5605" s="15"/>
      <c r="AL5605" s="15"/>
      <c r="AM5605" s="15"/>
      <c r="AN5605" s="15"/>
      <c r="AO5605" s="15"/>
      <c r="AP5605" s="15"/>
      <c r="AQ5605" s="15"/>
      <c r="AR5605" s="15"/>
      <c r="AS5605" s="15"/>
      <c r="AT5605" s="15"/>
      <c r="AU5605" s="15"/>
      <c r="AV5605" s="15"/>
      <c r="AW5605" s="15"/>
      <c r="AX5605" s="15"/>
      <c r="AY5605" s="10"/>
      <c r="AZ5605" s="10">
        <v>1</v>
      </c>
      <c r="BA5605" t="s">
        <v>22</v>
      </c>
      <c r="BB5605" t="s">
        <v>23</v>
      </c>
      <c r="BD5605" s="39" t="s">
        <v>14768</v>
      </c>
      <c r="BE5605" s="101"/>
      <c r="BF5605" t="s">
        <v>14734</v>
      </c>
      <c r="BG5605" s="101">
        <v>44938</v>
      </c>
    </row>
    <row r="5606" spans="2:59" ht="13.5" customHeight="1" x14ac:dyDescent="0.35">
      <c r="B5606" s="10" t="s">
        <v>17</v>
      </c>
      <c r="C5606" s="10" t="s">
        <v>2329</v>
      </c>
      <c r="D5606" s="10" t="s">
        <v>119</v>
      </c>
      <c r="E5606" s="10" t="s">
        <v>120</v>
      </c>
      <c r="F5606" s="10" t="s">
        <v>949</v>
      </c>
      <c r="G5606" s="137" t="s">
        <v>14691</v>
      </c>
      <c r="H5606" s="10"/>
      <c r="I5606" s="149">
        <v>47400179240</v>
      </c>
      <c r="J5606" s="83" t="s">
        <v>20018</v>
      </c>
      <c r="K5606" s="10" t="s">
        <v>14692</v>
      </c>
      <c r="L5606" s="98">
        <f>IFERROR(VLOOKUP($F5606&amp;$C5606,Sales!$J:$W,9,0),0)</f>
        <v>5262264</v>
      </c>
      <c r="M5606" s="98">
        <f>IFERROR(VLOOKUP($F5606&amp;$C5606,Sales!$J:$W,10,0),0)</f>
        <v>0</v>
      </c>
      <c r="N5606" s="98">
        <f>IFERROR(VLOOKUP($F5606&amp;$C5606,Sales!$J:$W,11,0),0)</f>
        <v>0</v>
      </c>
      <c r="O5606" s="98">
        <f>IFERROR(VLOOKUP($F5606&amp;$C5606,Sales!$J:$W,12,0),0)</f>
        <v>24</v>
      </c>
      <c r="P5606" s="98">
        <f>IFERROR(VLOOKUP($F5606&amp;$C5606,Sales!$J:$W,13,0),0)</f>
        <v>1754088</v>
      </c>
      <c r="Q5606" s="98">
        <f>IFERROR(VLOOKUP($F5606&amp;$C5606,Sales!$A:$H,7,0),0)</f>
        <v>0</v>
      </c>
      <c r="R5606" s="41">
        <f t="shared" si="176"/>
        <v>1</v>
      </c>
      <c r="S5606" s="15">
        <v>1</v>
      </c>
      <c r="T5606" s="15"/>
      <c r="U5606" s="15"/>
      <c r="V5606" s="15">
        <v>1</v>
      </c>
      <c r="W5606" s="15">
        <v>1</v>
      </c>
      <c r="X5606" s="15">
        <v>1</v>
      </c>
      <c r="Y5606" s="41">
        <v>1</v>
      </c>
      <c r="Z5606" s="41">
        <v>1</v>
      </c>
      <c r="AA5606" s="15"/>
      <c r="AB5606" s="15"/>
      <c r="AC5606" s="15"/>
      <c r="AD5606" s="15"/>
      <c r="AE5606" s="15"/>
      <c r="AF5606" s="15"/>
      <c r="AG5606" s="15"/>
      <c r="AH5606" s="15"/>
      <c r="AI5606" s="15"/>
      <c r="AJ5606" s="15"/>
      <c r="AK5606" s="15"/>
      <c r="AL5606" s="15"/>
      <c r="AM5606" s="15"/>
      <c r="AN5606" s="15"/>
      <c r="AO5606" s="15"/>
      <c r="AP5606" s="15"/>
      <c r="AQ5606" s="15"/>
      <c r="AR5606" s="15"/>
      <c r="AS5606" s="15"/>
      <c r="AT5606" s="15"/>
      <c r="AU5606" s="15"/>
      <c r="AV5606" s="15"/>
      <c r="AW5606" s="15"/>
      <c r="AX5606" s="15"/>
      <c r="AY5606" s="10"/>
      <c r="AZ5606" s="10">
        <v>1</v>
      </c>
      <c r="BA5606" t="s">
        <v>22</v>
      </c>
      <c r="BB5606" t="s">
        <v>23</v>
      </c>
      <c r="BD5606" s="39" t="s">
        <v>14769</v>
      </c>
      <c r="BE5606" s="101"/>
      <c r="BF5606" t="s">
        <v>14734</v>
      </c>
      <c r="BG5606" s="101">
        <v>44938</v>
      </c>
    </row>
    <row r="5607" spans="2:59" ht="13.5" customHeight="1" x14ac:dyDescent="0.35">
      <c r="B5607" s="10" t="s">
        <v>17</v>
      </c>
      <c r="C5607" s="10" t="s">
        <v>2329</v>
      </c>
      <c r="D5607" s="10" t="s">
        <v>119</v>
      </c>
      <c r="E5607" s="10" t="s">
        <v>120</v>
      </c>
      <c r="F5607" s="10" t="s">
        <v>148</v>
      </c>
      <c r="G5607" s="137" t="s">
        <v>14693</v>
      </c>
      <c r="H5607" s="10"/>
      <c r="I5607" s="149">
        <v>4902430689380</v>
      </c>
      <c r="J5607" s="174" t="s">
        <v>20019</v>
      </c>
      <c r="K5607" s="10" t="s">
        <v>6132</v>
      </c>
      <c r="L5607" s="98">
        <f>IFERROR(VLOOKUP($F5607&amp;$C5607,Sales!$J:$W,9,0),0)</f>
        <v>2134860</v>
      </c>
      <c r="M5607" s="98">
        <f>IFERROR(VLOOKUP($F5607&amp;$C5607,Sales!$J:$W,10,0),0)</f>
        <v>0</v>
      </c>
      <c r="N5607" s="98">
        <f>IFERROR(VLOOKUP($F5607&amp;$C5607,Sales!$J:$W,11,0),0)</f>
        <v>0</v>
      </c>
      <c r="O5607" s="98">
        <f>IFERROR(VLOOKUP($F5607&amp;$C5607,Sales!$J:$W,12,0),0)</f>
        <v>10</v>
      </c>
      <c r="P5607" s="98">
        <f>IFERROR(VLOOKUP($F5607&amp;$C5607,Sales!$J:$W,13,0),0)</f>
        <v>711620</v>
      </c>
      <c r="Q5607" s="98">
        <f>IFERROR(VLOOKUP($F5607&amp;$C5607,Sales!$A:$H,7,0),0)</f>
        <v>0</v>
      </c>
      <c r="R5607" s="41">
        <f t="shared" si="176"/>
        <v>1</v>
      </c>
      <c r="S5607" s="15">
        <v>1</v>
      </c>
      <c r="T5607" s="15"/>
      <c r="U5607" s="15"/>
      <c r="V5607" s="15">
        <v>1</v>
      </c>
      <c r="W5607" s="15">
        <v>1</v>
      </c>
      <c r="X5607" s="15">
        <v>1</v>
      </c>
      <c r="Y5607" s="41">
        <v>1</v>
      </c>
      <c r="Z5607" s="41">
        <v>1</v>
      </c>
      <c r="AA5607" s="15"/>
      <c r="AB5607" s="15"/>
      <c r="AC5607" s="15"/>
      <c r="AD5607" s="15"/>
      <c r="AE5607" s="15"/>
      <c r="AF5607" s="15"/>
      <c r="AG5607" s="15"/>
      <c r="AH5607" s="15"/>
      <c r="AI5607" s="15"/>
      <c r="AJ5607" s="15"/>
      <c r="AK5607" s="15"/>
      <c r="AL5607" s="15"/>
      <c r="AM5607" s="15"/>
      <c r="AN5607" s="15"/>
      <c r="AO5607" s="15"/>
      <c r="AP5607" s="15"/>
      <c r="AQ5607" s="15"/>
      <c r="AR5607" s="15"/>
      <c r="AS5607" s="15"/>
      <c r="AT5607" s="15"/>
      <c r="AU5607" s="15"/>
      <c r="AV5607" s="15"/>
      <c r="AW5607" s="15"/>
      <c r="AX5607" s="15"/>
      <c r="AY5607" s="10"/>
      <c r="AZ5607" s="10">
        <v>1</v>
      </c>
      <c r="BA5607" t="s">
        <v>22</v>
      </c>
      <c r="BB5607" t="s">
        <v>23</v>
      </c>
      <c r="BD5607" s="39" t="s">
        <v>14770</v>
      </c>
      <c r="BE5607" s="101"/>
      <c r="BF5607" t="s">
        <v>14734</v>
      </c>
      <c r="BG5607" s="101">
        <v>44938</v>
      </c>
    </row>
    <row r="5608" spans="2:59" ht="13.5" customHeight="1" x14ac:dyDescent="0.35">
      <c r="B5608" s="10" t="s">
        <v>17</v>
      </c>
      <c r="C5608" s="10" t="s">
        <v>2329</v>
      </c>
      <c r="D5608" s="10" t="s">
        <v>119</v>
      </c>
      <c r="E5608" s="10" t="s">
        <v>120</v>
      </c>
      <c r="F5608" s="10" t="s">
        <v>4080</v>
      </c>
      <c r="G5608" s="137" t="s">
        <v>14694</v>
      </c>
      <c r="H5608" s="10"/>
      <c r="I5608" s="149" t="s">
        <v>6183</v>
      </c>
      <c r="J5608" s="83" t="s">
        <v>20020</v>
      </c>
      <c r="K5608" s="10" t="s">
        <v>6314</v>
      </c>
      <c r="L5608" s="98">
        <f>IFERROR(VLOOKUP($F5608&amp;$C5608,Sales!$J:$W,9,0),0)</f>
        <v>0</v>
      </c>
      <c r="M5608" s="98">
        <f>IFERROR(VLOOKUP($F5608&amp;$C5608,Sales!$J:$W,10,0),0)</f>
        <v>5527140</v>
      </c>
      <c r="N5608" s="98">
        <f>IFERROR(VLOOKUP($F5608&amp;$C5608,Sales!$J:$W,11,0),0)</f>
        <v>4421712</v>
      </c>
      <c r="O5608" s="98">
        <f>IFERROR(VLOOKUP($F5608&amp;$C5608,Sales!$J:$W,12,0),0)</f>
        <v>12</v>
      </c>
      <c r="P5608" s="98">
        <f>IFERROR(VLOOKUP($F5608&amp;$C5608,Sales!$J:$W,13,0),0)</f>
        <v>3316284</v>
      </c>
      <c r="Q5608" s="98">
        <f>IFERROR(VLOOKUP($F5608&amp;$C5608,Sales!$A:$H,7,0),0)</f>
        <v>0</v>
      </c>
      <c r="R5608" s="41">
        <f t="shared" si="176"/>
        <v>1</v>
      </c>
      <c r="S5608" s="15">
        <v>1</v>
      </c>
      <c r="T5608" s="15"/>
      <c r="U5608" s="15"/>
      <c r="V5608" s="15">
        <v>1</v>
      </c>
      <c r="W5608" s="15">
        <v>1</v>
      </c>
      <c r="X5608" s="15">
        <v>1</v>
      </c>
      <c r="Y5608" s="41">
        <v>1</v>
      </c>
      <c r="Z5608" s="41">
        <v>1</v>
      </c>
      <c r="AA5608" s="15"/>
      <c r="AB5608" s="15"/>
      <c r="AC5608" s="15"/>
      <c r="AD5608" s="15"/>
      <c r="AE5608" s="15"/>
      <c r="AF5608" s="15"/>
      <c r="AG5608" s="15"/>
      <c r="AH5608" s="15"/>
      <c r="AI5608" s="15"/>
      <c r="AJ5608" s="15"/>
      <c r="AK5608" s="15"/>
      <c r="AL5608" s="15"/>
      <c r="AM5608" s="15"/>
      <c r="AN5608" s="15"/>
      <c r="AO5608" s="15"/>
      <c r="AP5608" s="15"/>
      <c r="AQ5608" s="15"/>
      <c r="AR5608" s="15"/>
      <c r="AS5608" s="15"/>
      <c r="AT5608" s="15"/>
      <c r="AU5608" s="15"/>
      <c r="AV5608" s="15"/>
      <c r="AW5608" s="15"/>
      <c r="AX5608" s="15"/>
      <c r="AY5608" s="10"/>
      <c r="AZ5608" s="10">
        <v>1</v>
      </c>
      <c r="BA5608" t="s">
        <v>22</v>
      </c>
      <c r="BB5608" t="s">
        <v>23</v>
      </c>
      <c r="BD5608" s="39" t="s">
        <v>14771</v>
      </c>
      <c r="BE5608" s="101"/>
      <c r="BF5608" t="s">
        <v>14734</v>
      </c>
      <c r="BG5608" s="101">
        <v>44938</v>
      </c>
    </row>
    <row r="5609" spans="2:59" ht="13.5" customHeight="1" x14ac:dyDescent="0.35">
      <c r="B5609" s="10" t="s">
        <v>17</v>
      </c>
      <c r="C5609" s="10" t="s">
        <v>2329</v>
      </c>
      <c r="D5609" s="10" t="s">
        <v>193</v>
      </c>
      <c r="E5609" s="10" t="s">
        <v>194</v>
      </c>
      <c r="F5609" s="10" t="s">
        <v>2433</v>
      </c>
      <c r="G5609" s="137" t="s">
        <v>2434</v>
      </c>
      <c r="H5609" s="10"/>
      <c r="I5609" s="149" t="s">
        <v>2435</v>
      </c>
      <c r="J5609" s="83" t="s">
        <v>20021</v>
      </c>
      <c r="K5609" s="10" t="s">
        <v>14695</v>
      </c>
      <c r="L5609" s="98">
        <f>IFERROR(VLOOKUP($F5609&amp;$C5609,Sales!$J:$W,9,0),0)</f>
        <v>0</v>
      </c>
      <c r="M5609" s="98">
        <f>IFERROR(VLOOKUP($F5609&amp;$C5609,Sales!$J:$W,10,0),0)</f>
        <v>0</v>
      </c>
      <c r="N5609" s="98">
        <f>IFERROR(VLOOKUP($F5609&amp;$C5609,Sales!$J:$W,11,0),0)</f>
        <v>0</v>
      </c>
      <c r="O5609" s="98">
        <f>IFERROR(VLOOKUP($F5609&amp;$C5609,Sales!$J:$W,12,0),0)</f>
        <v>0</v>
      </c>
      <c r="P5609" s="98">
        <f>IFERROR(VLOOKUP($F5609&amp;$C5609,Sales!$J:$W,13,0),0)</f>
        <v>0</v>
      </c>
      <c r="Q5609" s="98">
        <f>IFERROR(VLOOKUP($F5609&amp;$C5609,Sales!$A:$H,7,0),0)</f>
        <v>0</v>
      </c>
      <c r="R5609" s="41">
        <f t="shared" si="176"/>
        <v>1</v>
      </c>
      <c r="S5609" s="15">
        <v>1</v>
      </c>
      <c r="T5609" s="15"/>
      <c r="U5609" s="15"/>
      <c r="V5609" s="15">
        <v>1</v>
      </c>
      <c r="W5609" s="15">
        <v>1</v>
      </c>
      <c r="X5609" s="15">
        <v>1</v>
      </c>
      <c r="Y5609" s="41">
        <v>1</v>
      </c>
      <c r="Z5609" s="41">
        <v>1</v>
      </c>
      <c r="AA5609" s="15"/>
      <c r="AB5609" s="15"/>
      <c r="AC5609" s="15"/>
      <c r="AD5609" s="15"/>
      <c r="AE5609" s="15"/>
      <c r="AF5609" s="15"/>
      <c r="AG5609" s="15"/>
      <c r="AH5609" s="15"/>
      <c r="AI5609" s="15"/>
      <c r="AJ5609" s="15"/>
      <c r="AK5609" s="15"/>
      <c r="AL5609" s="15"/>
      <c r="AM5609" s="15"/>
      <c r="AN5609" s="15"/>
      <c r="AO5609" s="15"/>
      <c r="AP5609" s="15"/>
      <c r="AQ5609" s="15"/>
      <c r="AR5609" s="15"/>
      <c r="AS5609" s="15"/>
      <c r="AT5609" s="15"/>
      <c r="AU5609" s="15"/>
      <c r="AV5609" s="15"/>
      <c r="AW5609" s="15"/>
      <c r="AX5609" s="15"/>
      <c r="AY5609" s="10"/>
      <c r="AZ5609" s="10">
        <v>1</v>
      </c>
      <c r="BA5609" t="s">
        <v>22</v>
      </c>
      <c r="BB5609" t="s">
        <v>23</v>
      </c>
      <c r="BD5609" s="39" t="s">
        <v>14772</v>
      </c>
      <c r="BE5609" s="101"/>
      <c r="BF5609" t="s">
        <v>14734</v>
      </c>
      <c r="BG5609" s="101">
        <v>45261</v>
      </c>
    </row>
    <row r="5610" spans="2:59" ht="13.5" customHeight="1" x14ac:dyDescent="0.35">
      <c r="B5610" s="10" t="s">
        <v>17</v>
      </c>
      <c r="C5610" s="10" t="s">
        <v>2329</v>
      </c>
      <c r="D5610" s="10" t="s">
        <v>193</v>
      </c>
      <c r="E5610" s="10" t="s">
        <v>194</v>
      </c>
      <c r="F5610" s="10" t="s">
        <v>2485</v>
      </c>
      <c r="G5610" s="137" t="s">
        <v>2486</v>
      </c>
      <c r="H5610" s="10"/>
      <c r="I5610" s="149" t="s">
        <v>3608</v>
      </c>
      <c r="J5610" s="83" t="s">
        <v>20022</v>
      </c>
      <c r="K5610" s="10" t="s">
        <v>14696</v>
      </c>
      <c r="L5610" s="98">
        <f>IFERROR(VLOOKUP($F5610&amp;$C5610,Sales!$J:$W,9,0),0)</f>
        <v>14021590</v>
      </c>
      <c r="M5610" s="98">
        <f>IFERROR(VLOOKUP($F5610&amp;$C5610,Sales!$J:$W,10,0),0)</f>
        <v>3569132</v>
      </c>
      <c r="N5610" s="98">
        <f>IFERROR(VLOOKUP($F5610&amp;$C5610,Sales!$J:$W,11,0),0)</f>
        <v>20395040</v>
      </c>
      <c r="O5610" s="98">
        <f>IFERROR(VLOOKUP($F5610&amp;$C5610,Sales!$J:$W,12,0),0)</f>
        <v>49.666666666666664</v>
      </c>
      <c r="P5610" s="98">
        <f>IFERROR(VLOOKUP($F5610&amp;$C5610,Sales!$J:$W,13,0),0)</f>
        <v>12661920.666666666</v>
      </c>
      <c r="Q5610" s="98">
        <f>IFERROR(VLOOKUP($F5610&amp;$C5610,Sales!$A:$H,7,0),0)</f>
        <v>0</v>
      </c>
      <c r="R5610" s="41">
        <f t="shared" si="176"/>
        <v>1</v>
      </c>
      <c r="S5610" s="15">
        <v>1</v>
      </c>
      <c r="T5610" s="15"/>
      <c r="U5610" s="15"/>
      <c r="V5610" s="15">
        <v>1</v>
      </c>
      <c r="W5610" s="15">
        <v>1</v>
      </c>
      <c r="X5610" s="15">
        <v>1</v>
      </c>
      <c r="Y5610" s="41">
        <v>1</v>
      </c>
      <c r="Z5610" s="41">
        <v>1</v>
      </c>
      <c r="AA5610" s="15"/>
      <c r="AB5610" s="15"/>
      <c r="AC5610" s="15"/>
      <c r="AD5610" s="15"/>
      <c r="AE5610" s="15"/>
      <c r="AF5610" s="15"/>
      <c r="AG5610" s="15"/>
      <c r="AH5610" s="15"/>
      <c r="AI5610" s="15"/>
      <c r="AJ5610" s="15"/>
      <c r="AK5610" s="15"/>
      <c r="AL5610" s="15"/>
      <c r="AM5610" s="15"/>
      <c r="AN5610" s="15"/>
      <c r="AO5610" s="15"/>
      <c r="AP5610" s="15"/>
      <c r="AQ5610" s="15"/>
      <c r="AR5610" s="15"/>
      <c r="AS5610" s="15"/>
      <c r="AT5610" s="15"/>
      <c r="AU5610" s="15"/>
      <c r="AV5610" s="15"/>
      <c r="AW5610" s="15"/>
      <c r="AX5610" s="15"/>
      <c r="AY5610" s="10"/>
      <c r="AZ5610" s="10">
        <v>1</v>
      </c>
      <c r="BA5610" t="s">
        <v>22</v>
      </c>
      <c r="BB5610" t="s">
        <v>23</v>
      </c>
      <c r="BD5610" s="39" t="s">
        <v>14773</v>
      </c>
      <c r="BE5610" s="101"/>
      <c r="BF5610" t="s">
        <v>14734</v>
      </c>
      <c r="BG5610" s="101">
        <v>45261</v>
      </c>
    </row>
    <row r="5611" spans="2:59" ht="13.5" customHeight="1" x14ac:dyDescent="0.35">
      <c r="B5611" s="10" t="s">
        <v>17</v>
      </c>
      <c r="C5611" s="10" t="s">
        <v>2329</v>
      </c>
      <c r="D5611" s="10" t="s">
        <v>193</v>
      </c>
      <c r="E5611" s="10" t="s">
        <v>194</v>
      </c>
      <c r="F5611" s="10" t="s">
        <v>2484</v>
      </c>
      <c r="G5611" s="137" t="s">
        <v>14697</v>
      </c>
      <c r="H5611" s="10"/>
      <c r="I5611" s="149" t="s">
        <v>3607</v>
      </c>
      <c r="J5611" s="83" t="s">
        <v>20023</v>
      </c>
      <c r="K5611" s="10" t="s">
        <v>14698</v>
      </c>
      <c r="L5611" s="98">
        <f>IFERROR(VLOOKUP($F5611&amp;$C5611,Sales!$J:$W,9,0),0)</f>
        <v>8158015.9999999991</v>
      </c>
      <c r="M5611" s="98">
        <f>IFERROR(VLOOKUP($F5611&amp;$C5611,Sales!$J:$W,10,0),0)</f>
        <v>1529628</v>
      </c>
      <c r="N5611" s="98">
        <f>IFERROR(VLOOKUP($F5611&amp;$C5611,Sales!$J:$W,11,0),0)</f>
        <v>12237024</v>
      </c>
      <c r="O5611" s="98">
        <f>IFERROR(VLOOKUP($F5611&amp;$C5611,Sales!$J:$W,12,0),0)</f>
        <v>28.666666666666668</v>
      </c>
      <c r="P5611" s="98">
        <f>IFERROR(VLOOKUP($F5611&amp;$C5611,Sales!$J:$W,13,0),0)</f>
        <v>7308222.666666667</v>
      </c>
      <c r="Q5611" s="98">
        <f>IFERROR(VLOOKUP($F5611&amp;$C5611,Sales!$A:$H,7,0),0)</f>
        <v>0</v>
      </c>
      <c r="R5611" s="41">
        <f t="shared" si="176"/>
        <v>1</v>
      </c>
      <c r="S5611" s="15">
        <v>1</v>
      </c>
      <c r="T5611" s="15"/>
      <c r="U5611" s="15"/>
      <c r="V5611" s="15">
        <v>1</v>
      </c>
      <c r="W5611" s="15">
        <v>1</v>
      </c>
      <c r="X5611" s="15">
        <v>1</v>
      </c>
      <c r="Y5611" s="41">
        <v>1</v>
      </c>
      <c r="Z5611" s="41">
        <v>1</v>
      </c>
      <c r="AA5611" s="15"/>
      <c r="AB5611" s="15"/>
      <c r="AC5611" s="15"/>
      <c r="AD5611" s="15"/>
      <c r="AE5611" s="15"/>
      <c r="AF5611" s="15"/>
      <c r="AG5611" s="15"/>
      <c r="AH5611" s="15"/>
      <c r="AI5611" s="15"/>
      <c r="AJ5611" s="15"/>
      <c r="AK5611" s="15"/>
      <c r="AL5611" s="15"/>
      <c r="AM5611" s="15"/>
      <c r="AN5611" s="15"/>
      <c r="AO5611" s="15"/>
      <c r="AP5611" s="15"/>
      <c r="AQ5611" s="15"/>
      <c r="AR5611" s="15"/>
      <c r="AS5611" s="15"/>
      <c r="AT5611" s="15"/>
      <c r="AU5611" s="15"/>
      <c r="AV5611" s="15"/>
      <c r="AW5611" s="15"/>
      <c r="AX5611" s="15"/>
      <c r="AY5611" s="10"/>
      <c r="AZ5611" s="10">
        <v>1</v>
      </c>
      <c r="BA5611" t="s">
        <v>22</v>
      </c>
      <c r="BB5611" t="s">
        <v>23</v>
      </c>
      <c r="BD5611" s="39" t="s">
        <v>14774</v>
      </c>
      <c r="BE5611" s="101"/>
      <c r="BF5611" t="s">
        <v>14734</v>
      </c>
      <c r="BG5611" s="101">
        <v>45261</v>
      </c>
    </row>
    <row r="5612" spans="2:59" ht="13.5" customHeight="1" x14ac:dyDescent="0.35">
      <c r="B5612" s="10" t="s">
        <v>17</v>
      </c>
      <c r="C5612" s="10" t="s">
        <v>2329</v>
      </c>
      <c r="D5612" s="10" t="s">
        <v>193</v>
      </c>
      <c r="E5612" s="10" t="s">
        <v>194</v>
      </c>
      <c r="F5612" s="10" t="s">
        <v>5761</v>
      </c>
      <c r="G5612" s="137" t="s">
        <v>14699</v>
      </c>
      <c r="H5612" s="10"/>
      <c r="I5612" s="149" t="s">
        <v>5719</v>
      </c>
      <c r="J5612" s="83" t="s">
        <v>20024</v>
      </c>
      <c r="K5612" s="10" t="s">
        <v>5700</v>
      </c>
      <c r="L5612" s="98">
        <f>IFERROR(VLOOKUP($F5612&amp;$C5612,Sales!$J:$W,9,0),0)</f>
        <v>102871800</v>
      </c>
      <c r="M5612" s="98">
        <f>IFERROR(VLOOKUP($F5612&amp;$C5612,Sales!$J:$W,10,0),0)</f>
        <v>32918975.999999996</v>
      </c>
      <c r="N5612" s="98">
        <f>IFERROR(VLOOKUP($F5612&amp;$C5612,Sales!$J:$W,11,0),0)</f>
        <v>106300860</v>
      </c>
      <c r="O5612" s="98">
        <f>IFERROR(VLOOKUP($F5612&amp;$C5612,Sales!$J:$W,12,0),0)</f>
        <v>470.66666666666669</v>
      </c>
      <c r="P5612" s="98">
        <f>IFERROR(VLOOKUP($F5612&amp;$C5612,Sales!$J:$W,13,0),0)</f>
        <v>80697212</v>
      </c>
      <c r="Q5612" s="98">
        <f>IFERROR(VLOOKUP($F5612&amp;$C5612,Sales!$A:$H,7,0),0)</f>
        <v>0</v>
      </c>
      <c r="R5612" s="41">
        <f t="shared" si="176"/>
        <v>1</v>
      </c>
      <c r="S5612" s="15">
        <v>1</v>
      </c>
      <c r="T5612" s="15"/>
      <c r="U5612" s="15"/>
      <c r="V5612" s="15">
        <v>1</v>
      </c>
      <c r="W5612" s="15">
        <v>1</v>
      </c>
      <c r="X5612" s="15">
        <v>1</v>
      </c>
      <c r="Y5612" s="41">
        <v>1</v>
      </c>
      <c r="Z5612" s="41">
        <v>1</v>
      </c>
      <c r="AA5612" s="15"/>
      <c r="AB5612" s="15"/>
      <c r="AC5612" s="15"/>
      <c r="AD5612" s="15"/>
      <c r="AE5612" s="15"/>
      <c r="AF5612" s="15"/>
      <c r="AG5612" s="15"/>
      <c r="AH5612" s="15"/>
      <c r="AI5612" s="15"/>
      <c r="AJ5612" s="15"/>
      <c r="AK5612" s="15"/>
      <c r="AL5612" s="15"/>
      <c r="AM5612" s="15"/>
      <c r="AN5612" s="15"/>
      <c r="AO5612" s="15"/>
      <c r="AP5612" s="15"/>
      <c r="AQ5612" s="15"/>
      <c r="AR5612" s="15"/>
      <c r="AS5612" s="15"/>
      <c r="AT5612" s="15"/>
      <c r="AU5612" s="15"/>
      <c r="AV5612" s="15"/>
      <c r="AW5612" s="15"/>
      <c r="AX5612" s="15"/>
      <c r="AY5612" s="10"/>
      <c r="AZ5612" s="10">
        <v>1</v>
      </c>
      <c r="BA5612" t="s">
        <v>22</v>
      </c>
      <c r="BB5612" t="s">
        <v>23</v>
      </c>
      <c r="BD5612" s="39" t="s">
        <v>14775</v>
      </c>
      <c r="BE5612" s="101"/>
      <c r="BF5612" t="s">
        <v>14734</v>
      </c>
      <c r="BG5612" s="101">
        <v>45261</v>
      </c>
    </row>
    <row r="5613" spans="2:59" ht="13.5" customHeight="1" x14ac:dyDescent="0.35">
      <c r="B5613" s="10" t="s">
        <v>17</v>
      </c>
      <c r="C5613" s="10" t="s">
        <v>2329</v>
      </c>
      <c r="D5613" s="10" t="s">
        <v>248</v>
      </c>
      <c r="E5613" s="10" t="s">
        <v>194</v>
      </c>
      <c r="F5613" s="10" t="s">
        <v>6084</v>
      </c>
      <c r="G5613" s="137" t="s">
        <v>14700</v>
      </c>
      <c r="H5613" s="10"/>
      <c r="I5613" s="149" t="s">
        <v>6352</v>
      </c>
      <c r="J5613" s="83" t="s">
        <v>20025</v>
      </c>
      <c r="K5613" s="10" t="s">
        <v>7704</v>
      </c>
      <c r="L5613" s="98">
        <f>IFERROR(VLOOKUP($F5613&amp;$C5613,Sales!$J:$W,9,0),0)</f>
        <v>0</v>
      </c>
      <c r="M5613" s="98">
        <f>IFERROR(VLOOKUP($F5613&amp;$C5613,Sales!$J:$W,10,0),0)</f>
        <v>1029767.9999999999</v>
      </c>
      <c r="N5613" s="98">
        <f>IFERROR(VLOOKUP($F5613&amp;$C5613,Sales!$J:$W,11,0),0)</f>
        <v>2059535.9999999998</v>
      </c>
      <c r="O5613" s="98">
        <f>IFERROR(VLOOKUP($F5613&amp;$C5613,Sales!$J:$W,12,0),0)</f>
        <v>12</v>
      </c>
      <c r="P5613" s="98">
        <f>IFERROR(VLOOKUP($F5613&amp;$C5613,Sales!$J:$W,13,0),0)</f>
        <v>1029767.9999999999</v>
      </c>
      <c r="Q5613" s="98">
        <f>IFERROR(VLOOKUP($F5613&amp;$C5613,Sales!$A:$H,7,0),0)</f>
        <v>0</v>
      </c>
      <c r="R5613" s="41">
        <f t="shared" si="176"/>
        <v>1</v>
      </c>
      <c r="S5613" s="15">
        <v>1</v>
      </c>
      <c r="T5613" s="15"/>
      <c r="U5613" s="15"/>
      <c r="V5613" s="15">
        <v>1</v>
      </c>
      <c r="W5613" s="15">
        <v>1</v>
      </c>
      <c r="X5613" s="15">
        <v>1</v>
      </c>
      <c r="Y5613" s="41">
        <v>1</v>
      </c>
      <c r="Z5613" s="41">
        <v>1</v>
      </c>
      <c r="AA5613" s="15"/>
      <c r="AB5613" s="15"/>
      <c r="AC5613" s="15"/>
      <c r="AD5613" s="15"/>
      <c r="AE5613" s="15"/>
      <c r="AF5613" s="15"/>
      <c r="AG5613" s="15"/>
      <c r="AH5613" s="15"/>
      <c r="AI5613" s="15"/>
      <c r="AJ5613" s="15"/>
      <c r="AK5613" s="15"/>
      <c r="AL5613" s="15"/>
      <c r="AM5613" s="15"/>
      <c r="AN5613" s="15"/>
      <c r="AO5613" s="15"/>
      <c r="AP5613" s="15"/>
      <c r="AQ5613" s="15"/>
      <c r="AR5613" s="15"/>
      <c r="AS5613" s="15"/>
      <c r="AT5613" s="15"/>
      <c r="AU5613" s="15"/>
      <c r="AV5613" s="15"/>
      <c r="AW5613" s="15"/>
      <c r="AX5613" s="82"/>
      <c r="AY5613" s="10"/>
      <c r="AZ5613" s="10">
        <v>1</v>
      </c>
      <c r="BA5613" t="s">
        <v>22</v>
      </c>
      <c r="BB5613" t="s">
        <v>23</v>
      </c>
      <c r="BD5613" s="39" t="s">
        <v>14776</v>
      </c>
      <c r="BE5613" s="101"/>
      <c r="BF5613" t="s">
        <v>14734</v>
      </c>
      <c r="BG5613" s="101">
        <v>45261</v>
      </c>
    </row>
    <row r="5614" spans="2:59" ht="13.5" customHeight="1" x14ac:dyDescent="0.35">
      <c r="B5614" s="10" t="s">
        <v>17</v>
      </c>
      <c r="C5614" s="10" t="s">
        <v>2329</v>
      </c>
      <c r="D5614" s="10" t="s">
        <v>248</v>
      </c>
      <c r="E5614" s="10" t="s">
        <v>194</v>
      </c>
      <c r="F5614" s="10" t="s">
        <v>6085</v>
      </c>
      <c r="G5614" s="137" t="s">
        <v>14701</v>
      </c>
      <c r="H5614" s="10"/>
      <c r="I5614" s="149" t="s">
        <v>6353</v>
      </c>
      <c r="J5614" s="83" t="s">
        <v>20026</v>
      </c>
      <c r="K5614" s="10" t="s">
        <v>7708</v>
      </c>
      <c r="L5614" s="98">
        <f>IFERROR(VLOOKUP($F5614&amp;$C5614,Sales!$J:$W,9,0),0)</f>
        <v>514883.99999999994</v>
      </c>
      <c r="M5614" s="98">
        <f>IFERROR(VLOOKUP($F5614&amp;$C5614,Sales!$J:$W,10,0),0)</f>
        <v>1029767.9999999999</v>
      </c>
      <c r="N5614" s="98">
        <f>IFERROR(VLOOKUP($F5614&amp;$C5614,Sales!$J:$W,11,0),0)</f>
        <v>0</v>
      </c>
      <c r="O5614" s="98">
        <f>IFERROR(VLOOKUP($F5614&amp;$C5614,Sales!$J:$W,12,0),0)</f>
        <v>6</v>
      </c>
      <c r="P5614" s="98">
        <f>IFERROR(VLOOKUP($F5614&amp;$C5614,Sales!$J:$W,13,0),0)</f>
        <v>514883.99999999994</v>
      </c>
      <c r="Q5614" s="98">
        <f>IFERROR(VLOOKUP($F5614&amp;$C5614,Sales!$A:$H,7,0),0)</f>
        <v>0</v>
      </c>
      <c r="R5614" s="41">
        <f t="shared" si="176"/>
        <v>1</v>
      </c>
      <c r="S5614" s="15">
        <v>1</v>
      </c>
      <c r="T5614" s="15"/>
      <c r="U5614" s="15"/>
      <c r="V5614" s="15">
        <v>1</v>
      </c>
      <c r="W5614" s="15">
        <v>1</v>
      </c>
      <c r="X5614" s="15">
        <v>1</v>
      </c>
      <c r="Y5614" s="41">
        <v>1</v>
      </c>
      <c r="Z5614" s="41">
        <v>1</v>
      </c>
      <c r="AA5614" s="15"/>
      <c r="AB5614" s="15"/>
      <c r="AC5614" s="15"/>
      <c r="AD5614" s="15"/>
      <c r="AE5614" s="15"/>
      <c r="AF5614" s="15"/>
      <c r="AG5614" s="15"/>
      <c r="AH5614" s="15"/>
      <c r="AI5614" s="15"/>
      <c r="AJ5614" s="15"/>
      <c r="AK5614" s="15"/>
      <c r="AL5614" s="15"/>
      <c r="AM5614" s="15"/>
      <c r="AN5614" s="15"/>
      <c r="AO5614" s="15"/>
      <c r="AP5614" s="15"/>
      <c r="AQ5614" s="15"/>
      <c r="AR5614" s="15"/>
      <c r="AS5614" s="15"/>
      <c r="AT5614" s="15"/>
      <c r="AU5614" s="15"/>
      <c r="AV5614" s="15"/>
      <c r="AW5614" s="15"/>
      <c r="AX5614" s="15"/>
      <c r="AY5614" s="10"/>
      <c r="AZ5614" s="10">
        <v>1</v>
      </c>
      <c r="BA5614" t="s">
        <v>22</v>
      </c>
      <c r="BB5614" t="s">
        <v>23</v>
      </c>
      <c r="BD5614" s="39" t="s">
        <v>14777</v>
      </c>
      <c r="BE5614" s="101"/>
      <c r="BF5614" t="s">
        <v>14734</v>
      </c>
      <c r="BG5614" s="101">
        <v>45261</v>
      </c>
    </row>
    <row r="5615" spans="2:59" ht="13.5" customHeight="1" x14ac:dyDescent="0.35">
      <c r="B5615" s="10" t="s">
        <v>17</v>
      </c>
      <c r="C5615" s="10" t="s">
        <v>2329</v>
      </c>
      <c r="D5615" s="10" t="s">
        <v>405</v>
      </c>
      <c r="E5615" s="10" t="s">
        <v>406</v>
      </c>
      <c r="F5615" s="123" t="s">
        <v>3007</v>
      </c>
      <c r="G5615" s="137" t="s">
        <v>14800</v>
      </c>
      <c r="H5615" s="10"/>
      <c r="I5615" s="10" t="s">
        <v>14801</v>
      </c>
      <c r="J5615" s="153" t="s">
        <v>20027</v>
      </c>
      <c r="K5615" s="10" t="s">
        <v>14802</v>
      </c>
      <c r="L5615" s="98">
        <f>IFERROR(VLOOKUP($F5615&amp;$C5615,Sales!$J:$W,9,0),0)</f>
        <v>0</v>
      </c>
      <c r="M5615" s="98">
        <f>IFERROR(VLOOKUP($F5615&amp;$C5615,Sales!$J:$W,10,0),0)</f>
        <v>0</v>
      </c>
      <c r="N5615" s="98">
        <f>IFERROR(VLOOKUP($F5615&amp;$C5615,Sales!$J:$W,11,0),0)</f>
        <v>280329.99999999994</v>
      </c>
      <c r="O5615" s="98">
        <f>IFERROR(VLOOKUP($F5615&amp;$C5615,Sales!$J:$W,12,0),0)</f>
        <v>3.3333333333333335</v>
      </c>
      <c r="P5615" s="98">
        <f>IFERROR(VLOOKUP($F5615&amp;$C5615,Sales!$J:$W,13,0),0)</f>
        <v>93443.333333333314</v>
      </c>
      <c r="Q5615" s="98">
        <f>IFERROR(VLOOKUP($F5615&amp;$C5615,Sales!$A:$H,7,0),0)</f>
        <v>0</v>
      </c>
      <c r="R5615" s="41" t="str">
        <f t="shared" si="176"/>
        <v>ERROR</v>
      </c>
      <c r="S5615" s="15"/>
      <c r="T5615" s="15"/>
      <c r="U5615" s="15"/>
      <c r="V5615" s="15"/>
      <c r="W5615" s="15"/>
      <c r="X5615" s="15"/>
      <c r="Y5615" s="41"/>
      <c r="Z5615" s="41"/>
      <c r="AA5615" s="41"/>
      <c r="AB5615" s="15"/>
      <c r="AC5615" s="15"/>
      <c r="AD5615" s="15"/>
      <c r="AE5615" s="15"/>
      <c r="AF5615" s="15"/>
      <c r="AG5615" s="15"/>
      <c r="AH5615" s="15"/>
      <c r="AI5615" s="15"/>
      <c r="AJ5615" s="41"/>
      <c r="AK5615" s="15"/>
      <c r="AL5615" s="15"/>
      <c r="AM5615" s="15"/>
      <c r="AN5615" s="15"/>
      <c r="AO5615" s="15"/>
      <c r="AP5615" s="15"/>
      <c r="AQ5615" s="15"/>
      <c r="AR5615" s="15"/>
      <c r="AS5615" s="15"/>
      <c r="AT5615" s="15"/>
      <c r="AU5615" s="15"/>
      <c r="AV5615" s="15"/>
      <c r="AW5615" s="15"/>
      <c r="AX5615" s="15"/>
      <c r="AY5615" s="10"/>
      <c r="AZ5615" s="10">
        <v>1</v>
      </c>
      <c r="BA5615" t="s">
        <v>22</v>
      </c>
      <c r="BB5615" t="s">
        <v>88</v>
      </c>
      <c r="BD5615" s="39" t="s">
        <v>14777</v>
      </c>
      <c r="BE5615" s="1">
        <v>44964</v>
      </c>
      <c r="BF5615" t="s">
        <v>14068</v>
      </c>
      <c r="BG5615" t="s">
        <v>14834</v>
      </c>
    </row>
    <row r="5616" spans="2:59" ht="13.5" customHeight="1" x14ac:dyDescent="0.35">
      <c r="B5616" s="10" t="s">
        <v>17</v>
      </c>
      <c r="C5616" s="10" t="s">
        <v>2329</v>
      </c>
      <c r="D5616" s="10" t="s">
        <v>294</v>
      </c>
      <c r="E5616" s="10" t="s">
        <v>295</v>
      </c>
      <c r="F5616" s="123" t="s">
        <v>13850</v>
      </c>
      <c r="G5616" s="137" t="s">
        <v>14803</v>
      </c>
      <c r="H5616" s="10"/>
      <c r="I5616" s="150" t="s">
        <v>14804</v>
      </c>
      <c r="J5616" s="153" t="s">
        <v>20028</v>
      </c>
      <c r="K5616" s="10" t="s">
        <v>14805</v>
      </c>
      <c r="L5616" s="98">
        <f>IFERROR(VLOOKUP($F5616&amp;$C5616,Sales!$J:$W,9,0),0)</f>
        <v>12028298.999999998</v>
      </c>
      <c r="M5616" s="98">
        <f>IFERROR(VLOOKUP($F5616&amp;$C5616,Sales!$J:$W,10,0),0)</f>
        <v>2830188</v>
      </c>
      <c r="N5616" s="98">
        <f>IFERROR(VLOOKUP($F5616&amp;$C5616,Sales!$J:$W,11,0),0)</f>
        <v>11320752</v>
      </c>
      <c r="O5616" s="98">
        <f>IFERROR(VLOOKUP($F5616&amp;$C5616,Sales!$J:$W,12,0),0)</f>
        <v>37</v>
      </c>
      <c r="P5616" s="98">
        <f>IFERROR(VLOOKUP($F5616&amp;$C5616,Sales!$J:$W,13,0),0)</f>
        <v>8726413</v>
      </c>
      <c r="Q5616" s="98">
        <f>IFERROR(VLOOKUP($F5616&amp;$C5616,Sales!$A:$H,7,0),0)</f>
        <v>0</v>
      </c>
      <c r="R5616" s="41">
        <f t="shared" si="176"/>
        <v>1</v>
      </c>
      <c r="S5616" s="15">
        <v>1</v>
      </c>
      <c r="T5616" s="15"/>
      <c r="U5616" s="15"/>
      <c r="V5616" s="15">
        <v>1</v>
      </c>
      <c r="W5616" s="15">
        <v>1</v>
      </c>
      <c r="X5616" s="15">
        <v>1</v>
      </c>
      <c r="Y5616" s="41">
        <v>1</v>
      </c>
      <c r="Z5616" s="41">
        <v>1</v>
      </c>
      <c r="AA5616" s="15"/>
      <c r="AB5616" s="15"/>
      <c r="AC5616" s="15"/>
      <c r="AD5616" s="15"/>
      <c r="AE5616" s="15"/>
      <c r="AF5616" s="15"/>
      <c r="AG5616" s="15"/>
      <c r="AH5616" s="15"/>
      <c r="AI5616" s="15"/>
      <c r="AJ5616" s="15"/>
      <c r="AK5616" s="15"/>
      <c r="AL5616" s="15"/>
      <c r="AM5616" s="15"/>
      <c r="AN5616" s="15"/>
      <c r="AO5616" s="15"/>
      <c r="AP5616" s="15"/>
      <c r="AQ5616" s="15"/>
      <c r="AR5616" s="15"/>
      <c r="AS5616" s="15"/>
      <c r="AT5616" s="15"/>
      <c r="AU5616" s="15"/>
      <c r="AV5616" s="15"/>
      <c r="AW5616" s="15"/>
      <c r="AX5616" s="15"/>
      <c r="AY5616" s="10"/>
      <c r="AZ5616" s="10">
        <v>1</v>
      </c>
      <c r="BA5616" t="s">
        <v>22</v>
      </c>
      <c r="BB5616" t="s">
        <v>23</v>
      </c>
      <c r="BD5616" s="39" t="s">
        <v>14777</v>
      </c>
      <c r="BG5616" t="s">
        <v>14834</v>
      </c>
    </row>
    <row r="5617" spans="2:59" ht="13.5" customHeight="1" x14ac:dyDescent="0.35">
      <c r="B5617" s="10" t="s">
        <v>17</v>
      </c>
      <c r="C5617" s="10" t="s">
        <v>2329</v>
      </c>
      <c r="D5617" s="10" t="s">
        <v>294</v>
      </c>
      <c r="E5617" s="10" t="s">
        <v>295</v>
      </c>
      <c r="F5617" s="123" t="s">
        <v>13849</v>
      </c>
      <c r="G5617" s="137" t="s">
        <v>14806</v>
      </c>
      <c r="H5617" s="10"/>
      <c r="I5617" s="150" t="s">
        <v>14807</v>
      </c>
      <c r="J5617" s="153" t="s">
        <v>20029</v>
      </c>
      <c r="K5617" s="10" t="s">
        <v>14808</v>
      </c>
      <c r="L5617" s="98">
        <f>IFERROR(VLOOKUP($F5617&amp;$C5617,Sales!$J:$W,9,0),0)</f>
        <v>133333146</v>
      </c>
      <c r="M5617" s="98">
        <f>IFERROR(VLOOKUP($F5617&amp;$C5617,Sales!$J:$W,10,0),0)</f>
        <v>0</v>
      </c>
      <c r="N5617" s="98">
        <f>IFERROR(VLOOKUP($F5617&amp;$C5617,Sales!$J:$W,11,0),0)</f>
        <v>1955252</v>
      </c>
      <c r="O5617" s="98">
        <f>IFERROR(VLOOKUP($F5617&amp;$C5617,Sales!$J:$W,12,0),0)</f>
        <v>599.66666666666663</v>
      </c>
      <c r="P5617" s="98">
        <f>IFERROR(VLOOKUP($F5617&amp;$C5617,Sales!$J:$W,13,0),0)</f>
        <v>45096132.666666664</v>
      </c>
      <c r="Q5617" s="98">
        <f>IFERROR(VLOOKUP($F5617&amp;$C5617,Sales!$A:$H,7,0),0)</f>
        <v>0</v>
      </c>
      <c r="R5617" s="41">
        <f t="shared" si="176"/>
        <v>1</v>
      </c>
      <c r="S5617" s="15">
        <v>1</v>
      </c>
      <c r="T5617" s="15"/>
      <c r="U5617" s="15"/>
      <c r="V5617" s="15">
        <v>1</v>
      </c>
      <c r="W5617" s="15">
        <v>1</v>
      </c>
      <c r="X5617" s="15">
        <v>1</v>
      </c>
      <c r="Y5617" s="41">
        <v>1</v>
      </c>
      <c r="Z5617" s="41">
        <v>1</v>
      </c>
      <c r="AA5617" s="15"/>
      <c r="AB5617" s="15"/>
      <c r="AC5617" s="15"/>
      <c r="AD5617" s="15"/>
      <c r="AE5617" s="15"/>
      <c r="AF5617" s="15"/>
      <c r="AG5617" s="15"/>
      <c r="AH5617" s="15"/>
      <c r="AI5617" s="15"/>
      <c r="AJ5617" s="15"/>
      <c r="AK5617" s="15"/>
      <c r="AL5617" s="15"/>
      <c r="AM5617" s="15"/>
      <c r="AN5617" s="15"/>
      <c r="AO5617" s="15"/>
      <c r="AP5617" s="15"/>
      <c r="AQ5617" s="15"/>
      <c r="AR5617" s="15"/>
      <c r="AS5617" s="15"/>
      <c r="AT5617" s="15"/>
      <c r="AU5617" s="15"/>
      <c r="AV5617" s="15"/>
      <c r="AW5617" s="15"/>
      <c r="AX5617" s="15"/>
      <c r="AY5617" s="10"/>
      <c r="AZ5617" s="10">
        <v>1</v>
      </c>
      <c r="BA5617" t="s">
        <v>22</v>
      </c>
      <c r="BB5617" t="s">
        <v>23</v>
      </c>
      <c r="BD5617" s="39" t="s">
        <v>14777</v>
      </c>
      <c r="BG5617" t="s">
        <v>14834</v>
      </c>
    </row>
    <row r="5618" spans="2:59" ht="13.5" customHeight="1" x14ac:dyDescent="0.35">
      <c r="B5618" s="10" t="s">
        <v>17</v>
      </c>
      <c r="C5618" s="10" t="s">
        <v>2329</v>
      </c>
      <c r="D5618" s="10" t="s">
        <v>294</v>
      </c>
      <c r="E5618" s="10" t="s">
        <v>295</v>
      </c>
      <c r="F5618" s="123" t="s">
        <v>13816</v>
      </c>
      <c r="G5618" s="137" t="s">
        <v>14809</v>
      </c>
      <c r="H5618" s="10"/>
      <c r="I5618" s="150" t="s">
        <v>14810</v>
      </c>
      <c r="J5618" s="153" t="s">
        <v>20030</v>
      </c>
      <c r="K5618" s="10" t="s">
        <v>14811</v>
      </c>
      <c r="L5618" s="98">
        <f>IFERROR(VLOOKUP($F5618&amp;$C5618,Sales!$J:$W,9,0),0)</f>
        <v>100298187</v>
      </c>
      <c r="M5618" s="98">
        <f>IFERROR(VLOOKUP($F5618&amp;$C5618,Sales!$J:$W,10,0),0)</f>
        <v>4236804</v>
      </c>
      <c r="N5618" s="98">
        <f>IFERROR(VLOOKUP($F5618&amp;$C5618,Sales!$J:$W,11,0),0)</f>
        <v>71129421</v>
      </c>
      <c r="O5618" s="98">
        <f>IFERROR(VLOOKUP($F5618&amp;$C5618,Sales!$J:$W,12,0),0)</f>
        <v>718.66666666666663</v>
      </c>
      <c r="P5618" s="98">
        <f>IFERROR(VLOOKUP($F5618&amp;$C5618,Sales!$J:$W,13,0),0)</f>
        <v>58554804</v>
      </c>
      <c r="Q5618" s="98">
        <f>IFERROR(VLOOKUP($F5618&amp;$C5618,Sales!$A:$H,7,0),0)</f>
        <v>0</v>
      </c>
      <c r="R5618" s="41">
        <f t="shared" si="176"/>
        <v>1</v>
      </c>
      <c r="S5618" s="15">
        <v>1</v>
      </c>
      <c r="T5618" s="15"/>
      <c r="U5618" s="15"/>
      <c r="V5618" s="15">
        <v>1</v>
      </c>
      <c r="W5618" s="15">
        <v>1</v>
      </c>
      <c r="X5618" s="15">
        <v>1</v>
      </c>
      <c r="Y5618" s="41">
        <v>1</v>
      </c>
      <c r="Z5618" s="41">
        <v>1</v>
      </c>
      <c r="AA5618" s="15"/>
      <c r="AB5618" s="15"/>
      <c r="AC5618" s="15"/>
      <c r="AD5618" s="15"/>
      <c r="AE5618" s="15"/>
      <c r="AF5618" s="15"/>
      <c r="AG5618" s="15"/>
      <c r="AH5618" s="15"/>
      <c r="AI5618" s="15"/>
      <c r="AJ5618" s="15"/>
      <c r="AK5618" s="15"/>
      <c r="AL5618" s="15"/>
      <c r="AM5618" s="15"/>
      <c r="AN5618" s="15"/>
      <c r="AO5618" s="15"/>
      <c r="AP5618" s="15"/>
      <c r="AQ5618" s="15"/>
      <c r="AR5618" s="15"/>
      <c r="AS5618" s="15"/>
      <c r="AT5618" s="15"/>
      <c r="AU5618" s="15"/>
      <c r="AV5618" s="15"/>
      <c r="AW5618" s="15"/>
      <c r="AX5618" s="15"/>
      <c r="AY5618" s="10"/>
      <c r="AZ5618" s="10">
        <v>1</v>
      </c>
      <c r="BA5618" t="s">
        <v>22</v>
      </c>
      <c r="BB5618" t="s">
        <v>23</v>
      </c>
      <c r="BD5618" s="39" t="s">
        <v>14777</v>
      </c>
      <c r="BG5618" t="s">
        <v>14834</v>
      </c>
    </row>
    <row r="5619" spans="2:59" ht="13.5" customHeight="1" x14ac:dyDescent="0.35">
      <c r="B5619" s="10" t="s">
        <v>17</v>
      </c>
      <c r="C5619" s="10" t="s">
        <v>2329</v>
      </c>
      <c r="D5619" s="10" t="s">
        <v>65</v>
      </c>
      <c r="E5619" s="10" t="s">
        <v>66</v>
      </c>
      <c r="F5619" s="123" t="s">
        <v>14789</v>
      </c>
      <c r="G5619" s="137" t="s">
        <v>14812</v>
      </c>
      <c r="H5619" s="10"/>
      <c r="I5619" s="149">
        <v>4987176142948</v>
      </c>
      <c r="J5619" s="174" t="s">
        <v>20031</v>
      </c>
      <c r="K5619" s="10" t="s">
        <v>14813</v>
      </c>
      <c r="L5619" s="98">
        <f>IFERROR(VLOOKUP($F5619&amp;$C5619,Sales!$J:$W,9,0),0)</f>
        <v>0</v>
      </c>
      <c r="M5619" s="98">
        <f>IFERROR(VLOOKUP($F5619&amp;$C5619,Sales!$J:$W,10,0),0)</f>
        <v>0</v>
      </c>
      <c r="N5619" s="98">
        <f>IFERROR(VLOOKUP($F5619&amp;$C5619,Sales!$J:$W,11,0),0)</f>
        <v>1044528</v>
      </c>
      <c r="O5619" s="98">
        <f>IFERROR(VLOOKUP($F5619&amp;$C5619,Sales!$J:$W,12,0),0)</f>
        <v>16</v>
      </c>
      <c r="P5619" s="98">
        <f>IFERROR(VLOOKUP($F5619&amp;$C5619,Sales!$J:$W,13,0),0)</f>
        <v>348176</v>
      </c>
      <c r="Q5619" s="98">
        <f>IFERROR(VLOOKUP($F5619&amp;$C5619,Sales!$A:$H,7,0),0)</f>
        <v>0</v>
      </c>
      <c r="R5619" s="41">
        <f t="shared" si="176"/>
        <v>1</v>
      </c>
      <c r="S5619" s="15">
        <v>1</v>
      </c>
      <c r="T5619" s="15"/>
      <c r="U5619" s="15"/>
      <c r="V5619" s="15">
        <v>1</v>
      </c>
      <c r="W5619" s="15">
        <v>1</v>
      </c>
      <c r="X5619" s="15">
        <v>1</v>
      </c>
      <c r="Y5619" s="41">
        <v>1</v>
      </c>
      <c r="Z5619" s="41">
        <v>1</v>
      </c>
      <c r="AA5619" s="15"/>
      <c r="AB5619" s="15"/>
      <c r="AC5619" s="15"/>
      <c r="AD5619" s="15"/>
      <c r="AE5619" s="15"/>
      <c r="AF5619" s="15"/>
      <c r="AG5619" s="15"/>
      <c r="AH5619" s="15"/>
      <c r="AI5619" s="15"/>
      <c r="AJ5619" s="15"/>
      <c r="AK5619" s="15"/>
      <c r="AL5619" s="15"/>
      <c r="AM5619" s="15"/>
      <c r="AN5619" s="15"/>
      <c r="AO5619" s="15"/>
      <c r="AP5619" s="15"/>
      <c r="AQ5619" s="15"/>
      <c r="AR5619" s="15"/>
      <c r="AS5619" s="15"/>
      <c r="AT5619" s="15"/>
      <c r="AU5619" s="15"/>
      <c r="AV5619" s="15"/>
      <c r="AW5619" s="15"/>
      <c r="AX5619" s="15"/>
      <c r="AY5619" s="10"/>
      <c r="AZ5619" s="10">
        <v>1</v>
      </c>
      <c r="BA5619" t="s">
        <v>22</v>
      </c>
      <c r="BB5619" t="s">
        <v>23</v>
      </c>
      <c r="BD5619" s="39" t="s">
        <v>14777</v>
      </c>
      <c r="BG5619" t="s">
        <v>14835</v>
      </c>
    </row>
    <row r="5620" spans="2:59" ht="13.5" customHeight="1" x14ac:dyDescent="0.35">
      <c r="B5620" s="10" t="s">
        <v>17</v>
      </c>
      <c r="C5620" s="10" t="s">
        <v>2329</v>
      </c>
      <c r="D5620" s="10" t="s">
        <v>65</v>
      </c>
      <c r="E5620" s="10" t="s">
        <v>66</v>
      </c>
      <c r="F5620" s="123" t="s">
        <v>14790</v>
      </c>
      <c r="G5620" s="137" t="s">
        <v>14814</v>
      </c>
      <c r="H5620" s="10"/>
      <c r="I5620" s="149" t="s">
        <v>14815</v>
      </c>
      <c r="J5620" s="174" t="s">
        <v>20032</v>
      </c>
      <c r="K5620" s="10" t="s">
        <v>14816</v>
      </c>
      <c r="L5620" s="98">
        <f>IFERROR(VLOOKUP($F5620&amp;$C5620,Sales!$J:$W,9,0),0)</f>
        <v>261125.99999999997</v>
      </c>
      <c r="M5620" s="98">
        <f>IFERROR(VLOOKUP($F5620&amp;$C5620,Sales!$J:$W,10,0),0)</f>
        <v>0</v>
      </c>
      <c r="N5620" s="98">
        <f>IFERROR(VLOOKUP($F5620&amp;$C5620,Sales!$J:$W,11,0),0)</f>
        <v>0</v>
      </c>
      <c r="O5620" s="98">
        <f>IFERROR(VLOOKUP($F5620&amp;$C5620,Sales!$J:$W,12,0),0)</f>
        <v>2</v>
      </c>
      <c r="P5620" s="98">
        <f>IFERROR(VLOOKUP($F5620&amp;$C5620,Sales!$J:$W,13,0),0)</f>
        <v>87041.999999999985</v>
      </c>
      <c r="Q5620" s="98">
        <f>IFERROR(VLOOKUP($F5620&amp;$C5620,Sales!$A:$H,7,0),0)</f>
        <v>0</v>
      </c>
      <c r="R5620" s="41">
        <f t="shared" si="176"/>
        <v>1</v>
      </c>
      <c r="S5620" s="15">
        <v>1</v>
      </c>
      <c r="T5620" s="15"/>
      <c r="U5620" s="15"/>
      <c r="V5620" s="15">
        <v>1</v>
      </c>
      <c r="W5620" s="15">
        <v>1</v>
      </c>
      <c r="X5620" s="15">
        <v>1</v>
      </c>
      <c r="Y5620" s="41">
        <v>1</v>
      </c>
      <c r="Z5620" s="41">
        <v>1</v>
      </c>
      <c r="AA5620" s="15"/>
      <c r="AB5620" s="15"/>
      <c r="AC5620" s="15"/>
      <c r="AD5620" s="15"/>
      <c r="AE5620" s="15"/>
      <c r="AF5620" s="15"/>
      <c r="AG5620" s="15"/>
      <c r="AH5620" s="15"/>
      <c r="AI5620" s="15"/>
      <c r="AJ5620" s="15"/>
      <c r="AK5620" s="15"/>
      <c r="AL5620" s="15"/>
      <c r="AM5620" s="15"/>
      <c r="AN5620" s="15"/>
      <c r="AO5620" s="15"/>
      <c r="AP5620" s="15"/>
      <c r="AQ5620" s="15"/>
      <c r="AR5620" s="15"/>
      <c r="AS5620" s="15"/>
      <c r="AT5620" s="15"/>
      <c r="AU5620" s="15"/>
      <c r="AV5620" s="15"/>
      <c r="AW5620" s="15"/>
      <c r="AX5620" s="15"/>
      <c r="AY5620" s="10"/>
      <c r="AZ5620" s="10">
        <v>1</v>
      </c>
      <c r="BA5620" t="s">
        <v>22</v>
      </c>
      <c r="BB5620" t="s">
        <v>23</v>
      </c>
      <c r="BD5620" s="39" t="s">
        <v>14777</v>
      </c>
      <c r="BG5620" t="s">
        <v>14835</v>
      </c>
    </row>
    <row r="5621" spans="2:59" ht="13.5" customHeight="1" x14ac:dyDescent="0.35">
      <c r="B5621" s="10" t="s">
        <v>17</v>
      </c>
      <c r="C5621" s="10" t="s">
        <v>2329</v>
      </c>
      <c r="D5621" s="10" t="s">
        <v>65</v>
      </c>
      <c r="E5621" s="10" t="s">
        <v>66</v>
      </c>
      <c r="F5621" s="123" t="s">
        <v>14791</v>
      </c>
      <c r="G5621" s="137" t="s">
        <v>14817</v>
      </c>
      <c r="H5621" s="10"/>
      <c r="I5621" s="149" t="s">
        <v>14818</v>
      </c>
      <c r="J5621" s="174" t="s">
        <v>20033</v>
      </c>
      <c r="K5621" s="10" t="s">
        <v>14819</v>
      </c>
      <c r="L5621" s="98">
        <f>IFERROR(VLOOKUP($F5621&amp;$C5621,Sales!$J:$W,9,0),0)</f>
        <v>0</v>
      </c>
      <c r="M5621" s="98">
        <f>IFERROR(VLOOKUP($F5621&amp;$C5621,Sales!$J:$W,10,0),0)</f>
        <v>0</v>
      </c>
      <c r="N5621" s="98">
        <f>IFERROR(VLOOKUP($F5621&amp;$C5621,Sales!$J:$W,11,0),0)</f>
        <v>0</v>
      </c>
      <c r="O5621" s="98">
        <f>IFERROR(VLOOKUP($F5621&amp;$C5621,Sales!$J:$W,12,0),0)</f>
        <v>0</v>
      </c>
      <c r="P5621" s="98">
        <f>IFERROR(VLOOKUP($F5621&amp;$C5621,Sales!$J:$W,13,0),0)</f>
        <v>0</v>
      </c>
      <c r="Q5621" s="98">
        <f>IFERROR(VLOOKUP($F5621&amp;$C5621,Sales!$A:$H,7,0),0)</f>
        <v>0</v>
      </c>
      <c r="R5621" s="41">
        <f t="shared" si="176"/>
        <v>1</v>
      </c>
      <c r="S5621" s="15">
        <v>1</v>
      </c>
      <c r="T5621" s="15"/>
      <c r="U5621" s="15"/>
      <c r="V5621" s="15">
        <v>1</v>
      </c>
      <c r="W5621" s="15">
        <v>1</v>
      </c>
      <c r="X5621" s="15">
        <v>1</v>
      </c>
      <c r="Y5621" s="41">
        <v>1</v>
      </c>
      <c r="Z5621" s="41">
        <v>1</v>
      </c>
      <c r="AA5621" s="15"/>
      <c r="AB5621" s="15"/>
      <c r="AC5621" s="15"/>
      <c r="AD5621" s="15"/>
      <c r="AE5621" s="15"/>
      <c r="AF5621" s="15"/>
      <c r="AG5621" s="15"/>
      <c r="AH5621" s="15"/>
      <c r="AI5621" s="15"/>
      <c r="AJ5621" s="15"/>
      <c r="AK5621" s="15"/>
      <c r="AL5621" s="15"/>
      <c r="AM5621" s="15"/>
      <c r="AN5621" s="15"/>
      <c r="AO5621" s="15"/>
      <c r="AP5621" s="15"/>
      <c r="AQ5621" s="15"/>
      <c r="AR5621" s="15"/>
      <c r="AS5621" s="15"/>
      <c r="AT5621" s="15"/>
      <c r="AU5621" s="15"/>
      <c r="AV5621" s="15"/>
      <c r="AW5621" s="15"/>
      <c r="AX5621" s="15"/>
      <c r="AY5621" s="10"/>
      <c r="AZ5621" s="10">
        <v>1</v>
      </c>
      <c r="BA5621" t="s">
        <v>22</v>
      </c>
      <c r="BB5621" t="s">
        <v>23</v>
      </c>
      <c r="BD5621" s="39" t="s">
        <v>14777</v>
      </c>
      <c r="BG5621" t="s">
        <v>14835</v>
      </c>
    </row>
    <row r="5622" spans="2:59" ht="13.5" customHeight="1" x14ac:dyDescent="0.35">
      <c r="B5622" s="10" t="s">
        <v>17</v>
      </c>
      <c r="C5622" s="10" t="s">
        <v>2329</v>
      </c>
      <c r="D5622" s="10" t="s">
        <v>65</v>
      </c>
      <c r="E5622" s="10" t="s">
        <v>66</v>
      </c>
      <c r="F5622" s="123" t="s">
        <v>14792</v>
      </c>
      <c r="G5622" s="137" t="s">
        <v>14820</v>
      </c>
      <c r="H5622" s="10"/>
      <c r="I5622" s="149" t="s">
        <v>14821</v>
      </c>
      <c r="J5622" s="174" t="s">
        <v>20034</v>
      </c>
      <c r="K5622" s="10" t="s">
        <v>14822</v>
      </c>
      <c r="L5622" s="98">
        <f>IFERROR(VLOOKUP($F5622&amp;$C5622,Sales!$J:$W,9,0),0)</f>
        <v>0</v>
      </c>
      <c r="M5622" s="98">
        <f>IFERROR(VLOOKUP($F5622&amp;$C5622,Sales!$J:$W,10,0),0)</f>
        <v>0</v>
      </c>
      <c r="N5622" s="98">
        <f>IFERROR(VLOOKUP($F5622&amp;$C5622,Sales!$J:$W,11,0),0)</f>
        <v>0</v>
      </c>
      <c r="O5622" s="98">
        <f>IFERROR(VLOOKUP($F5622&amp;$C5622,Sales!$J:$W,12,0),0)</f>
        <v>0</v>
      </c>
      <c r="P5622" s="98">
        <f>IFERROR(VLOOKUP($F5622&amp;$C5622,Sales!$J:$W,13,0),0)</f>
        <v>0</v>
      </c>
      <c r="Q5622" s="98">
        <f>IFERROR(VLOOKUP($F5622&amp;$C5622,Sales!$A:$H,7,0),0)</f>
        <v>0</v>
      </c>
      <c r="R5622" s="41">
        <f t="shared" si="176"/>
        <v>1</v>
      </c>
      <c r="S5622" s="15">
        <v>1</v>
      </c>
      <c r="T5622" s="15"/>
      <c r="U5622" s="15"/>
      <c r="V5622" s="15">
        <v>1</v>
      </c>
      <c r="W5622" s="15">
        <v>1</v>
      </c>
      <c r="X5622" s="15">
        <v>1</v>
      </c>
      <c r="Y5622" s="41">
        <v>1</v>
      </c>
      <c r="Z5622" s="41">
        <v>1</v>
      </c>
      <c r="AA5622" s="15"/>
      <c r="AB5622" s="15"/>
      <c r="AC5622" s="15"/>
      <c r="AD5622" s="15"/>
      <c r="AE5622" s="15"/>
      <c r="AF5622" s="15"/>
      <c r="AG5622" s="15"/>
      <c r="AH5622" s="15"/>
      <c r="AI5622" s="15"/>
      <c r="AJ5622" s="15"/>
      <c r="AK5622" s="15"/>
      <c r="AL5622" s="15"/>
      <c r="AM5622" s="15"/>
      <c r="AN5622" s="15"/>
      <c r="AO5622" s="15"/>
      <c r="AP5622" s="15"/>
      <c r="AQ5622" s="15"/>
      <c r="AR5622" s="15"/>
      <c r="AS5622" s="15"/>
      <c r="AT5622" s="15"/>
      <c r="AU5622" s="15"/>
      <c r="AV5622" s="15"/>
      <c r="AW5622" s="15"/>
      <c r="AX5622" s="15"/>
      <c r="AY5622" s="10"/>
      <c r="AZ5622" s="10">
        <v>1</v>
      </c>
      <c r="BA5622" t="s">
        <v>22</v>
      </c>
      <c r="BB5622" t="s">
        <v>23</v>
      </c>
      <c r="BD5622" s="39" t="s">
        <v>14777</v>
      </c>
      <c r="BG5622" t="s">
        <v>14835</v>
      </c>
    </row>
    <row r="5623" spans="2:59" ht="13.5" customHeight="1" x14ac:dyDescent="0.35">
      <c r="B5623" s="10" t="s">
        <v>17</v>
      </c>
      <c r="C5623" s="10" t="s">
        <v>2329</v>
      </c>
      <c r="D5623" s="10" t="s">
        <v>65</v>
      </c>
      <c r="E5623" s="10" t="s">
        <v>66</v>
      </c>
      <c r="F5623" s="123" t="s">
        <v>14788</v>
      </c>
      <c r="G5623" s="137" t="s">
        <v>14823</v>
      </c>
      <c r="H5623" s="10"/>
      <c r="I5623" s="149">
        <v>4987176142931</v>
      </c>
      <c r="J5623" s="174" t="s">
        <v>20035</v>
      </c>
      <c r="K5623" s="10" t="s">
        <v>14824</v>
      </c>
      <c r="L5623" s="98">
        <f>IFERROR(VLOOKUP($F5623&amp;$C5623,Sales!$J:$W,9,0),0)</f>
        <v>0</v>
      </c>
      <c r="M5623" s="98">
        <f>IFERROR(VLOOKUP($F5623&amp;$C5623,Sales!$J:$W,10,0),0)</f>
        <v>206562</v>
      </c>
      <c r="N5623" s="98">
        <f>IFERROR(VLOOKUP($F5623&amp;$C5623,Sales!$J:$W,11,0),0)</f>
        <v>0</v>
      </c>
      <c r="O5623" s="98">
        <f>IFERROR(VLOOKUP($F5623&amp;$C5623,Sales!$J:$W,12,0),0)</f>
        <v>2</v>
      </c>
      <c r="P5623" s="98">
        <f>IFERROR(VLOOKUP($F5623&amp;$C5623,Sales!$J:$W,13,0),0)</f>
        <v>68854</v>
      </c>
      <c r="Q5623" s="98">
        <f>IFERROR(VLOOKUP($F5623&amp;$C5623,Sales!$A:$H,7,0),0)</f>
        <v>0</v>
      </c>
      <c r="R5623" s="41">
        <f t="shared" si="176"/>
        <v>1</v>
      </c>
      <c r="S5623" s="15">
        <v>1</v>
      </c>
      <c r="T5623" s="15"/>
      <c r="U5623" s="15"/>
      <c r="V5623" s="15">
        <v>1</v>
      </c>
      <c r="W5623" s="15">
        <v>1</v>
      </c>
      <c r="X5623" s="15">
        <v>1</v>
      </c>
      <c r="Y5623" s="41">
        <v>1</v>
      </c>
      <c r="Z5623" s="41">
        <v>1</v>
      </c>
      <c r="AA5623" s="15"/>
      <c r="AB5623" s="15"/>
      <c r="AC5623" s="15"/>
      <c r="AD5623" s="15"/>
      <c r="AE5623" s="15"/>
      <c r="AF5623" s="15"/>
      <c r="AG5623" s="15"/>
      <c r="AH5623" s="15"/>
      <c r="AI5623" s="15"/>
      <c r="AJ5623" s="15"/>
      <c r="AK5623" s="15"/>
      <c r="AL5623" s="15"/>
      <c r="AM5623" s="15"/>
      <c r="AN5623" s="15"/>
      <c r="AO5623" s="15"/>
      <c r="AP5623" s="15"/>
      <c r="AQ5623" s="15"/>
      <c r="AR5623" s="15"/>
      <c r="AS5623" s="15"/>
      <c r="AT5623" s="15"/>
      <c r="AU5623" s="15"/>
      <c r="AV5623" s="15"/>
      <c r="AW5623" s="15"/>
      <c r="AX5623" s="15"/>
      <c r="AY5623" s="10"/>
      <c r="AZ5623" s="10">
        <v>1</v>
      </c>
      <c r="BA5623" t="s">
        <v>22</v>
      </c>
      <c r="BB5623" t="s">
        <v>23</v>
      </c>
      <c r="BD5623" s="39" t="s">
        <v>14777</v>
      </c>
      <c r="BG5623" t="s">
        <v>14835</v>
      </c>
    </row>
    <row r="5624" spans="2:59" ht="13.5" customHeight="1" x14ac:dyDescent="0.35">
      <c r="B5624" s="10" t="s">
        <v>17</v>
      </c>
      <c r="C5624" s="10" t="s">
        <v>2329</v>
      </c>
      <c r="D5624" s="10" t="s">
        <v>65</v>
      </c>
      <c r="E5624" s="10" t="s">
        <v>66</v>
      </c>
      <c r="F5624" s="123" t="s">
        <v>14793</v>
      </c>
      <c r="G5624" s="137" t="s">
        <v>14825</v>
      </c>
      <c r="H5624" s="10"/>
      <c r="I5624" s="149" t="s">
        <v>14826</v>
      </c>
      <c r="J5624" s="174" t="s">
        <v>20036</v>
      </c>
      <c r="K5624" s="10" t="s">
        <v>14827</v>
      </c>
      <c r="L5624" s="98">
        <f>IFERROR(VLOOKUP($F5624&amp;$C5624,Sales!$J:$W,9,0),0)</f>
        <v>413129.99999999994</v>
      </c>
      <c r="M5624" s="98">
        <f>IFERROR(VLOOKUP($F5624&amp;$C5624,Sales!$J:$W,10,0),0)</f>
        <v>0</v>
      </c>
      <c r="N5624" s="98">
        <f>IFERROR(VLOOKUP($F5624&amp;$C5624,Sales!$J:$W,11,0),0)</f>
        <v>0</v>
      </c>
      <c r="O5624" s="98">
        <f>IFERROR(VLOOKUP($F5624&amp;$C5624,Sales!$J:$W,12,0),0)</f>
        <v>2</v>
      </c>
      <c r="P5624" s="98">
        <f>IFERROR(VLOOKUP($F5624&amp;$C5624,Sales!$J:$W,13,0),0)</f>
        <v>137709.99999999997</v>
      </c>
      <c r="Q5624" s="98">
        <f>IFERROR(VLOOKUP($F5624&amp;$C5624,Sales!$A:$H,7,0),0)</f>
        <v>0</v>
      </c>
      <c r="R5624" s="41">
        <f t="shared" si="176"/>
        <v>1</v>
      </c>
      <c r="S5624" s="15">
        <v>1</v>
      </c>
      <c r="T5624" s="15"/>
      <c r="U5624" s="15"/>
      <c r="V5624" s="15">
        <v>1</v>
      </c>
      <c r="W5624" s="15">
        <v>1</v>
      </c>
      <c r="X5624" s="15">
        <v>1</v>
      </c>
      <c r="Y5624" s="41">
        <v>1</v>
      </c>
      <c r="Z5624" s="41">
        <v>1</v>
      </c>
      <c r="AA5624" s="15"/>
      <c r="AB5624" s="15"/>
      <c r="AC5624" s="15"/>
      <c r="AD5624" s="15"/>
      <c r="AE5624" s="15"/>
      <c r="AF5624" s="15"/>
      <c r="AG5624" s="15"/>
      <c r="AH5624" s="15"/>
      <c r="AI5624" s="15"/>
      <c r="AJ5624" s="15"/>
      <c r="AK5624" s="15"/>
      <c r="AL5624" s="15"/>
      <c r="AM5624" s="15"/>
      <c r="AN5624" s="15"/>
      <c r="AO5624" s="15"/>
      <c r="AP5624" s="15"/>
      <c r="AQ5624" s="15"/>
      <c r="AR5624" s="15"/>
      <c r="AS5624" s="15"/>
      <c r="AT5624" s="15"/>
      <c r="AU5624" s="15"/>
      <c r="AV5624" s="15"/>
      <c r="AW5624" s="15"/>
      <c r="AX5624" s="15"/>
      <c r="AY5624" s="10"/>
      <c r="AZ5624" s="10">
        <v>1</v>
      </c>
      <c r="BA5624" t="s">
        <v>22</v>
      </c>
      <c r="BB5624" t="s">
        <v>23</v>
      </c>
      <c r="BD5624" s="39" t="s">
        <v>14777</v>
      </c>
      <c r="BG5624" t="s">
        <v>14835</v>
      </c>
    </row>
    <row r="5625" spans="2:59" ht="13.5" customHeight="1" x14ac:dyDescent="0.35">
      <c r="B5625" s="10" t="s">
        <v>17</v>
      </c>
      <c r="C5625" s="10" t="s">
        <v>2329</v>
      </c>
      <c r="D5625" s="10" t="s">
        <v>65</v>
      </c>
      <c r="E5625" s="10" t="s">
        <v>66</v>
      </c>
      <c r="F5625" s="123" t="s">
        <v>14794</v>
      </c>
      <c r="G5625" s="137" t="s">
        <v>14828</v>
      </c>
      <c r="H5625" s="10"/>
      <c r="I5625" s="149" t="s">
        <v>14829</v>
      </c>
      <c r="J5625" s="174" t="s">
        <v>20037</v>
      </c>
      <c r="K5625" s="10" t="s">
        <v>14830</v>
      </c>
      <c r="L5625" s="98">
        <f>IFERROR(VLOOKUP($F5625&amp;$C5625,Sales!$J:$W,9,0),0)</f>
        <v>0</v>
      </c>
      <c r="M5625" s="98">
        <f>IFERROR(VLOOKUP($F5625&amp;$C5625,Sales!$J:$W,10,0),0)</f>
        <v>2478767.9999999995</v>
      </c>
      <c r="N5625" s="98">
        <f>IFERROR(VLOOKUP($F5625&amp;$C5625,Sales!$J:$W,11,0),0)</f>
        <v>0</v>
      </c>
      <c r="O5625" s="98">
        <f>IFERROR(VLOOKUP($F5625&amp;$C5625,Sales!$J:$W,12,0),0)</f>
        <v>8</v>
      </c>
      <c r="P5625" s="98">
        <f>IFERROR(VLOOKUP($F5625&amp;$C5625,Sales!$J:$W,13,0),0)</f>
        <v>826255.99999999988</v>
      </c>
      <c r="Q5625" s="98">
        <f>IFERROR(VLOOKUP($F5625&amp;$C5625,Sales!$A:$H,7,0),0)</f>
        <v>0</v>
      </c>
      <c r="R5625" s="41">
        <f t="shared" si="176"/>
        <v>1</v>
      </c>
      <c r="S5625" s="15">
        <v>1</v>
      </c>
      <c r="T5625" s="15"/>
      <c r="U5625" s="15"/>
      <c r="V5625" s="15">
        <v>1</v>
      </c>
      <c r="W5625" s="15">
        <v>1</v>
      </c>
      <c r="X5625" s="15">
        <v>1</v>
      </c>
      <c r="Y5625" s="41">
        <v>1</v>
      </c>
      <c r="Z5625" s="41">
        <v>1</v>
      </c>
      <c r="AA5625" s="15"/>
      <c r="AB5625" s="15"/>
      <c r="AC5625" s="15"/>
      <c r="AD5625" s="15"/>
      <c r="AE5625" s="15"/>
      <c r="AF5625" s="15"/>
      <c r="AG5625" s="15"/>
      <c r="AH5625" s="15"/>
      <c r="AI5625" s="15"/>
      <c r="AJ5625" s="15"/>
      <c r="AK5625" s="15"/>
      <c r="AL5625" s="15"/>
      <c r="AM5625" s="15"/>
      <c r="AN5625" s="15"/>
      <c r="AO5625" s="15"/>
      <c r="AP5625" s="15"/>
      <c r="AQ5625" s="15"/>
      <c r="AR5625" s="15"/>
      <c r="AS5625" s="15"/>
      <c r="AT5625" s="15"/>
      <c r="AU5625" s="15"/>
      <c r="AV5625" s="15"/>
      <c r="AW5625" s="15"/>
      <c r="AX5625" s="15"/>
      <c r="AY5625" s="10"/>
      <c r="AZ5625" s="10">
        <v>1</v>
      </c>
      <c r="BA5625" t="s">
        <v>22</v>
      </c>
      <c r="BB5625" t="s">
        <v>23</v>
      </c>
      <c r="BD5625" s="39" t="s">
        <v>14777</v>
      </c>
      <c r="BG5625" t="s">
        <v>14835</v>
      </c>
    </row>
    <row r="5626" spans="2:59" ht="13.5" customHeight="1" x14ac:dyDescent="0.35">
      <c r="B5626" s="10" t="s">
        <v>17</v>
      </c>
      <c r="C5626" s="10" t="s">
        <v>2329</v>
      </c>
      <c r="D5626" s="10" t="s">
        <v>65</v>
      </c>
      <c r="E5626" s="10" t="s">
        <v>66</v>
      </c>
      <c r="F5626" s="123" t="s">
        <v>14795</v>
      </c>
      <c r="G5626" s="137" t="s">
        <v>14831</v>
      </c>
      <c r="H5626" s="10"/>
      <c r="I5626" s="149" t="s">
        <v>14832</v>
      </c>
      <c r="J5626" s="174" t="s">
        <v>20038</v>
      </c>
      <c r="K5626" s="10" t="s">
        <v>14833</v>
      </c>
      <c r="L5626" s="98">
        <f>IFERROR(VLOOKUP($F5626&amp;$C5626,Sales!$J:$W,9,0),0)</f>
        <v>0</v>
      </c>
      <c r="M5626" s="98">
        <f>IFERROR(VLOOKUP($F5626&amp;$C5626,Sales!$J:$W,10,0),0)</f>
        <v>0</v>
      </c>
      <c r="N5626" s="98">
        <f>IFERROR(VLOOKUP($F5626&amp;$C5626,Sales!$J:$W,11,0),0)</f>
        <v>0</v>
      </c>
      <c r="O5626" s="98">
        <f>IFERROR(VLOOKUP($F5626&amp;$C5626,Sales!$J:$W,12,0),0)</f>
        <v>0</v>
      </c>
      <c r="P5626" s="98">
        <f>IFERROR(VLOOKUP($F5626&amp;$C5626,Sales!$J:$W,13,0),0)</f>
        <v>0</v>
      </c>
      <c r="Q5626" s="98">
        <f>IFERROR(VLOOKUP($F5626&amp;$C5626,Sales!$A:$H,7,0),0)</f>
        <v>0</v>
      </c>
      <c r="R5626" s="41">
        <f t="shared" si="176"/>
        <v>1</v>
      </c>
      <c r="S5626" s="15">
        <v>1</v>
      </c>
      <c r="T5626" s="15"/>
      <c r="U5626" s="15"/>
      <c r="V5626" s="15">
        <v>1</v>
      </c>
      <c r="W5626" s="15">
        <v>1</v>
      </c>
      <c r="X5626" s="15">
        <v>1</v>
      </c>
      <c r="Y5626" s="41">
        <v>1</v>
      </c>
      <c r="Z5626" s="41">
        <v>1</v>
      </c>
      <c r="AA5626" s="15"/>
      <c r="AB5626" s="15"/>
      <c r="AC5626" s="15"/>
      <c r="AD5626" s="15"/>
      <c r="AE5626" s="15"/>
      <c r="AF5626" s="15"/>
      <c r="AG5626" s="15"/>
      <c r="AH5626" s="15"/>
      <c r="AI5626" s="15"/>
      <c r="AJ5626" s="15"/>
      <c r="AK5626" s="15"/>
      <c r="AL5626" s="15"/>
      <c r="AM5626" s="15"/>
      <c r="AN5626" s="15"/>
      <c r="AO5626" s="15"/>
      <c r="AP5626" s="15"/>
      <c r="AQ5626" s="15"/>
      <c r="AR5626" s="15"/>
      <c r="AS5626" s="15"/>
      <c r="AT5626" s="15"/>
      <c r="AU5626" s="15"/>
      <c r="AV5626" s="15"/>
      <c r="AW5626" s="15"/>
      <c r="AX5626" s="15"/>
      <c r="AY5626" s="10"/>
      <c r="AZ5626" s="10">
        <v>1</v>
      </c>
      <c r="BA5626" t="s">
        <v>22</v>
      </c>
      <c r="BB5626" t="s">
        <v>23</v>
      </c>
      <c r="BD5626" s="39" t="s">
        <v>14777</v>
      </c>
      <c r="BG5626" t="s">
        <v>14835</v>
      </c>
    </row>
    <row r="5627" spans="2:59" ht="13.5" customHeight="1" x14ac:dyDescent="0.35">
      <c r="B5627" s="10" t="s">
        <v>17</v>
      </c>
      <c r="C5627" s="10" t="s">
        <v>2329</v>
      </c>
      <c r="D5627" s="10" t="s">
        <v>294</v>
      </c>
      <c r="E5627" s="10" t="s">
        <v>295</v>
      </c>
      <c r="F5627" s="10" t="s">
        <v>13693</v>
      </c>
      <c r="G5627" s="137" t="s">
        <v>16846</v>
      </c>
      <c r="H5627" s="10"/>
      <c r="I5627" s="10" t="s">
        <v>13720</v>
      </c>
      <c r="J5627" s="10" t="s">
        <v>20039</v>
      </c>
      <c r="K5627" s="10" t="s">
        <v>16858</v>
      </c>
      <c r="L5627" s="98">
        <f>IFERROR(VLOOKUP($F5627&amp;$C5627,Sales!$J:$W,9,0),0)</f>
        <v>0</v>
      </c>
      <c r="M5627" s="98">
        <f>IFERROR(VLOOKUP($F5627&amp;$C5627,Sales!$J:$W,10,0),0)</f>
        <v>0</v>
      </c>
      <c r="N5627" s="98">
        <f>IFERROR(VLOOKUP($F5627&amp;$C5627,Sales!$J:$W,11,0),0)</f>
        <v>26287645</v>
      </c>
      <c r="O5627" s="98">
        <f>IFERROR(VLOOKUP($F5627&amp;$C5627,Sales!$J:$W,12,0),0)</f>
        <v>20.333333333333332</v>
      </c>
      <c r="P5627" s="98">
        <f>IFERROR(VLOOKUP($F5627&amp;$C5627,Sales!$J:$W,13,0),0)</f>
        <v>8762548.333333334</v>
      </c>
      <c r="Q5627" s="98">
        <f>IFERROR(VLOOKUP($F5627&amp;$C5627,Sales!$A:$H,7,0),0)</f>
        <v>0</v>
      </c>
      <c r="R5627" s="41">
        <f t="shared" si="176"/>
        <v>1</v>
      </c>
      <c r="S5627" s="15">
        <v>1</v>
      </c>
      <c r="T5627" s="15"/>
      <c r="U5627" s="15"/>
      <c r="V5627" s="15">
        <v>1</v>
      </c>
      <c r="W5627" s="15">
        <v>1</v>
      </c>
      <c r="X5627" s="15">
        <v>1</v>
      </c>
      <c r="Y5627" s="41">
        <v>1</v>
      </c>
      <c r="Z5627" s="41">
        <v>1</v>
      </c>
      <c r="AA5627" s="15"/>
      <c r="AB5627" s="15"/>
      <c r="AC5627" s="15"/>
      <c r="AD5627" s="15"/>
      <c r="AE5627" s="15"/>
      <c r="AF5627" s="15"/>
      <c r="AG5627" s="15"/>
      <c r="AH5627" s="15"/>
      <c r="AI5627" s="15"/>
      <c r="AJ5627" s="15"/>
      <c r="AK5627" s="15"/>
      <c r="AL5627" s="15"/>
      <c r="AM5627" s="15"/>
      <c r="AN5627" s="15"/>
      <c r="AO5627" s="15"/>
      <c r="AP5627" s="15"/>
      <c r="AQ5627" s="15"/>
      <c r="AR5627" s="15"/>
      <c r="AS5627" s="15"/>
      <c r="AT5627" s="15"/>
      <c r="AU5627" s="15"/>
      <c r="AV5627" s="15"/>
      <c r="AW5627" s="15"/>
      <c r="AX5627" s="15"/>
      <c r="AY5627" s="10"/>
      <c r="AZ5627" s="10">
        <v>1</v>
      </c>
      <c r="BA5627" t="s">
        <v>22</v>
      </c>
      <c r="BB5627" t="s">
        <v>23</v>
      </c>
      <c r="BD5627" t="str">
        <f t="shared" ref="BD5627:BD5658" si="177">G5627&amp;D5627</f>
        <v>6881124638_ID-13038290590Olay</v>
      </c>
      <c r="BF5627" t="s">
        <v>16865</v>
      </c>
    </row>
    <row r="5628" spans="2:59" ht="13.5" customHeight="1" x14ac:dyDescent="0.35">
      <c r="B5628" s="10" t="s">
        <v>17</v>
      </c>
      <c r="C5628" s="10" t="s">
        <v>2329</v>
      </c>
      <c r="D5628" s="10" t="s">
        <v>294</v>
      </c>
      <c r="E5628" s="10" t="s">
        <v>295</v>
      </c>
      <c r="F5628" s="10" t="s">
        <v>13690</v>
      </c>
      <c r="G5628" s="137" t="s">
        <v>16847</v>
      </c>
      <c r="H5628" s="10"/>
      <c r="I5628" s="10" t="s">
        <v>13716</v>
      </c>
      <c r="J5628" s="10" t="s">
        <v>20040</v>
      </c>
      <c r="K5628" s="10" t="s">
        <v>13728</v>
      </c>
      <c r="L5628" s="98">
        <f>IFERROR(VLOOKUP($F5628&amp;$C5628,Sales!$J:$W,9,0),0)</f>
        <v>0</v>
      </c>
      <c r="M5628" s="98">
        <f>IFERROR(VLOOKUP($F5628&amp;$C5628,Sales!$J:$W,10,0),0)</f>
        <v>0</v>
      </c>
      <c r="N5628" s="98">
        <f>IFERROR(VLOOKUP($F5628&amp;$C5628,Sales!$J:$W,11,0),0)</f>
        <v>0</v>
      </c>
      <c r="O5628" s="98">
        <f>IFERROR(VLOOKUP($F5628&amp;$C5628,Sales!$J:$W,12,0),0)</f>
        <v>0</v>
      </c>
      <c r="P5628" s="98">
        <f>IFERROR(VLOOKUP($F5628&amp;$C5628,Sales!$J:$W,13,0),0)</f>
        <v>0</v>
      </c>
      <c r="Q5628" s="98">
        <f>IFERROR(VLOOKUP($F5628&amp;$C5628,Sales!$A:$H,7,0),0)</f>
        <v>0</v>
      </c>
      <c r="R5628" s="41" t="str">
        <f t="shared" si="176"/>
        <v>ERROR</v>
      </c>
      <c r="S5628" s="15"/>
      <c r="T5628" s="15"/>
      <c r="U5628" s="15"/>
      <c r="V5628" s="15"/>
      <c r="W5628" s="15"/>
      <c r="X5628" s="15"/>
      <c r="Y5628" s="41"/>
      <c r="Z5628" s="41"/>
      <c r="AA5628" s="41"/>
      <c r="AB5628" s="15"/>
      <c r="AC5628" s="15"/>
      <c r="AD5628" s="15"/>
      <c r="AE5628" s="15"/>
      <c r="AF5628" s="15"/>
      <c r="AG5628" s="15"/>
      <c r="AH5628" s="15"/>
      <c r="AI5628" s="15"/>
      <c r="AJ5628" s="41"/>
      <c r="AK5628" s="15"/>
      <c r="AL5628" s="15"/>
      <c r="AM5628" s="15"/>
      <c r="AN5628" s="15"/>
      <c r="AO5628" s="15"/>
      <c r="AP5628" s="15"/>
      <c r="AQ5628" s="15"/>
      <c r="AR5628" s="15"/>
      <c r="AS5628" s="15"/>
      <c r="AT5628" s="41"/>
      <c r="AU5628" s="15"/>
      <c r="AV5628" s="15"/>
      <c r="AW5628" s="15"/>
      <c r="AX5628" s="15"/>
      <c r="AY5628" s="10"/>
      <c r="AZ5628" s="10">
        <v>1</v>
      </c>
      <c r="BA5628" t="s">
        <v>22</v>
      </c>
      <c r="BB5628" t="s">
        <v>88</v>
      </c>
      <c r="BD5628" t="str">
        <f t="shared" si="177"/>
        <v>6923310566_ID-13119410773Olay</v>
      </c>
      <c r="BF5628" t="s">
        <v>16865</v>
      </c>
    </row>
    <row r="5629" spans="2:59" ht="13.5" customHeight="1" x14ac:dyDescent="0.35">
      <c r="B5629" s="10" t="s">
        <v>17</v>
      </c>
      <c r="C5629" s="10" t="s">
        <v>2329</v>
      </c>
      <c r="D5629" s="10" t="s">
        <v>294</v>
      </c>
      <c r="E5629" s="10" t="s">
        <v>295</v>
      </c>
      <c r="F5629" s="10" t="s">
        <v>13684</v>
      </c>
      <c r="G5629" s="137" t="s">
        <v>16848</v>
      </c>
      <c r="H5629" s="10"/>
      <c r="I5629" s="10" t="s">
        <v>13714</v>
      </c>
      <c r="J5629" s="10" t="s">
        <v>20041</v>
      </c>
      <c r="K5629" s="10" t="s">
        <v>16859</v>
      </c>
      <c r="L5629" s="98">
        <f>IFERROR(VLOOKUP($F5629&amp;$C5629,Sales!$J:$W,9,0),0)</f>
        <v>0</v>
      </c>
      <c r="M5629" s="98">
        <f>IFERROR(VLOOKUP($F5629&amp;$C5629,Sales!$J:$W,10,0),0)</f>
        <v>0</v>
      </c>
      <c r="N5629" s="98">
        <f>IFERROR(VLOOKUP($F5629&amp;$C5629,Sales!$J:$W,11,0),0)</f>
        <v>0</v>
      </c>
      <c r="O5629" s="98">
        <f>IFERROR(VLOOKUP($F5629&amp;$C5629,Sales!$J:$W,12,0),0)</f>
        <v>0</v>
      </c>
      <c r="P5629" s="98">
        <f>IFERROR(VLOOKUP($F5629&amp;$C5629,Sales!$J:$W,13,0),0)</f>
        <v>0</v>
      </c>
      <c r="Q5629" s="98">
        <f>IFERROR(VLOOKUP($F5629&amp;$C5629,Sales!$A:$H,7,0),0)</f>
        <v>0</v>
      </c>
      <c r="R5629" s="41" t="str">
        <f t="shared" si="176"/>
        <v>ERROR</v>
      </c>
      <c r="S5629" s="15"/>
      <c r="T5629" s="15"/>
      <c r="U5629" s="15"/>
      <c r="V5629" s="15"/>
      <c r="W5629" s="15"/>
      <c r="X5629" s="15"/>
      <c r="Y5629" s="41"/>
      <c r="Z5629" s="41"/>
      <c r="AA5629" s="41"/>
      <c r="AB5629" s="15"/>
      <c r="AC5629" s="15"/>
      <c r="AD5629" s="15"/>
      <c r="AE5629" s="15"/>
      <c r="AF5629" s="15"/>
      <c r="AG5629" s="15"/>
      <c r="AH5629" s="15"/>
      <c r="AI5629" s="15"/>
      <c r="AJ5629" s="41"/>
      <c r="AK5629" s="15"/>
      <c r="AL5629" s="15"/>
      <c r="AM5629" s="15"/>
      <c r="AN5629" s="15"/>
      <c r="AO5629" s="15"/>
      <c r="AP5629" s="15"/>
      <c r="AQ5629" s="15"/>
      <c r="AR5629" s="15"/>
      <c r="AS5629" s="15"/>
      <c r="AT5629" s="41"/>
      <c r="AU5629" s="15"/>
      <c r="AV5629" s="15"/>
      <c r="AW5629" s="15"/>
      <c r="AX5629" s="15"/>
      <c r="AY5629" s="10"/>
      <c r="AZ5629" s="10">
        <v>1</v>
      </c>
      <c r="BA5629" t="s">
        <v>22</v>
      </c>
      <c r="BB5629" t="s">
        <v>88</v>
      </c>
      <c r="BD5629" t="str">
        <f t="shared" si="177"/>
        <v>6923256062_ID-13119248680Olay</v>
      </c>
      <c r="BF5629" t="s">
        <v>16865</v>
      </c>
    </row>
    <row r="5630" spans="2:59" ht="13.5" customHeight="1" x14ac:dyDescent="0.35">
      <c r="B5630" s="10" t="s">
        <v>17</v>
      </c>
      <c r="C5630" s="10" t="s">
        <v>2329</v>
      </c>
      <c r="D5630" s="10" t="s">
        <v>294</v>
      </c>
      <c r="E5630" s="10" t="s">
        <v>295</v>
      </c>
      <c r="F5630" s="10" t="s">
        <v>13688</v>
      </c>
      <c r="G5630" s="137" t="s">
        <v>16849</v>
      </c>
      <c r="H5630" s="10"/>
      <c r="I5630" s="10" t="s">
        <v>13715</v>
      </c>
      <c r="J5630" s="10" t="s">
        <v>20042</v>
      </c>
      <c r="K5630" s="10" t="s">
        <v>13727</v>
      </c>
      <c r="L5630" s="98">
        <f>IFERROR(VLOOKUP($F5630&amp;$C5630,Sales!$J:$W,9,0),0)</f>
        <v>0</v>
      </c>
      <c r="M5630" s="98">
        <f>IFERROR(VLOOKUP($F5630&amp;$C5630,Sales!$J:$W,10,0),0)</f>
        <v>0</v>
      </c>
      <c r="N5630" s="98">
        <f>IFERROR(VLOOKUP($F5630&amp;$C5630,Sales!$J:$W,11,0),0)</f>
        <v>0</v>
      </c>
      <c r="O5630" s="98">
        <f>IFERROR(VLOOKUP($F5630&amp;$C5630,Sales!$J:$W,12,0),0)</f>
        <v>0</v>
      </c>
      <c r="P5630" s="98">
        <f>IFERROR(VLOOKUP($F5630&amp;$C5630,Sales!$J:$W,13,0),0)</f>
        <v>0</v>
      </c>
      <c r="Q5630" s="98">
        <f>IFERROR(VLOOKUP($F5630&amp;$C5630,Sales!$A:$H,7,0),0)</f>
        <v>0</v>
      </c>
      <c r="R5630" s="41" t="str">
        <f t="shared" si="176"/>
        <v>ERROR</v>
      </c>
      <c r="S5630" s="15"/>
      <c r="T5630" s="15"/>
      <c r="U5630" s="15"/>
      <c r="V5630" s="15"/>
      <c r="W5630" s="15"/>
      <c r="X5630" s="15"/>
      <c r="Y5630" s="41"/>
      <c r="Z5630" s="41"/>
      <c r="AA5630" s="41"/>
      <c r="AB5630" s="15"/>
      <c r="AC5630" s="15"/>
      <c r="AD5630" s="15"/>
      <c r="AE5630" s="15"/>
      <c r="AF5630" s="15"/>
      <c r="AG5630" s="15"/>
      <c r="AH5630" s="15"/>
      <c r="AI5630" s="15"/>
      <c r="AJ5630" s="41"/>
      <c r="AK5630" s="15"/>
      <c r="AL5630" s="15"/>
      <c r="AM5630" s="15"/>
      <c r="AN5630" s="15"/>
      <c r="AO5630" s="15"/>
      <c r="AP5630" s="15"/>
      <c r="AQ5630" s="15"/>
      <c r="AR5630" s="15"/>
      <c r="AS5630" s="15"/>
      <c r="AT5630" s="41"/>
      <c r="AU5630" s="15"/>
      <c r="AV5630" s="15"/>
      <c r="AW5630" s="15"/>
      <c r="AX5630" s="15"/>
      <c r="AY5630" s="10"/>
      <c r="AZ5630" s="10">
        <v>1</v>
      </c>
      <c r="BA5630" t="s">
        <v>22</v>
      </c>
      <c r="BB5630" t="s">
        <v>88</v>
      </c>
      <c r="BD5630" t="str">
        <f t="shared" si="177"/>
        <v>6923278035_ID-13119344262Olay</v>
      </c>
      <c r="BF5630" t="s">
        <v>16865</v>
      </c>
    </row>
    <row r="5631" spans="2:59" ht="13.5" customHeight="1" x14ac:dyDescent="0.35">
      <c r="B5631" s="10" t="s">
        <v>17</v>
      </c>
      <c r="C5631" s="10" t="s">
        <v>2329</v>
      </c>
      <c r="D5631" s="10" t="s">
        <v>294</v>
      </c>
      <c r="E5631" s="10" t="s">
        <v>295</v>
      </c>
      <c r="F5631" s="10" t="s">
        <v>13685</v>
      </c>
      <c r="G5631" s="137" t="s">
        <v>16850</v>
      </c>
      <c r="H5631" s="10"/>
      <c r="I5631" s="10" t="s">
        <v>16856</v>
      </c>
      <c r="J5631" s="10" t="s">
        <v>20043</v>
      </c>
      <c r="K5631" s="10" t="s">
        <v>16860</v>
      </c>
      <c r="L5631" s="98">
        <f>IFERROR(VLOOKUP($F5631&amp;$C5631,Sales!$J:$W,9,0),0)</f>
        <v>0</v>
      </c>
      <c r="M5631" s="98">
        <f>IFERROR(VLOOKUP($F5631&amp;$C5631,Sales!$J:$W,10,0),0)</f>
        <v>0</v>
      </c>
      <c r="N5631" s="98">
        <f>IFERROR(VLOOKUP($F5631&amp;$C5631,Sales!$J:$W,11,0),0)</f>
        <v>9480767.9999999981</v>
      </c>
      <c r="O5631" s="98">
        <f>IFERROR(VLOOKUP($F5631&amp;$C5631,Sales!$J:$W,12,0),0)</f>
        <v>14.666666666666666</v>
      </c>
      <c r="P5631" s="98">
        <f>IFERROR(VLOOKUP($F5631&amp;$C5631,Sales!$J:$W,13,0),0)</f>
        <v>3160255.9999999995</v>
      </c>
      <c r="Q5631" s="98">
        <f>IFERROR(VLOOKUP($F5631&amp;$C5631,Sales!$A:$H,7,0),0)</f>
        <v>0</v>
      </c>
      <c r="R5631" s="41" t="str">
        <f t="shared" si="176"/>
        <v>ERROR</v>
      </c>
      <c r="S5631" s="15"/>
      <c r="T5631" s="15"/>
      <c r="U5631" s="15"/>
      <c r="V5631" s="15"/>
      <c r="W5631" s="15"/>
      <c r="X5631" s="15"/>
      <c r="Y5631" s="41"/>
      <c r="Z5631" s="41"/>
      <c r="AA5631" s="41"/>
      <c r="AB5631" s="15"/>
      <c r="AC5631" s="15"/>
      <c r="AD5631" s="15"/>
      <c r="AE5631" s="15"/>
      <c r="AF5631" s="15"/>
      <c r="AG5631" s="15"/>
      <c r="AH5631" s="15"/>
      <c r="AI5631" s="15"/>
      <c r="AJ5631" s="41"/>
      <c r="AK5631" s="15"/>
      <c r="AL5631" s="15"/>
      <c r="AM5631" s="15"/>
      <c r="AN5631" s="15"/>
      <c r="AO5631" s="15"/>
      <c r="AP5631" s="15"/>
      <c r="AQ5631" s="15"/>
      <c r="AR5631" s="15"/>
      <c r="AS5631" s="15"/>
      <c r="AT5631" s="41"/>
      <c r="AU5631" s="15"/>
      <c r="AV5631" s="15"/>
      <c r="AW5631" s="15"/>
      <c r="AX5631" s="15"/>
      <c r="AY5631" s="10"/>
      <c r="AZ5631" s="10">
        <v>1</v>
      </c>
      <c r="BA5631" t="s">
        <v>22</v>
      </c>
      <c r="BB5631" t="s">
        <v>88</v>
      </c>
      <c r="BD5631" t="str">
        <f t="shared" si="177"/>
        <v>6871286132_ID-13020866065Olay</v>
      </c>
      <c r="BF5631" t="s">
        <v>16865</v>
      </c>
    </row>
    <row r="5632" spans="2:59" ht="13.5" customHeight="1" x14ac:dyDescent="0.35">
      <c r="B5632" s="10" t="s">
        <v>17</v>
      </c>
      <c r="C5632" s="10" t="s">
        <v>2329</v>
      </c>
      <c r="D5632" s="10" t="s">
        <v>294</v>
      </c>
      <c r="E5632" s="10" t="s">
        <v>295</v>
      </c>
      <c r="F5632" s="10" t="s">
        <v>13686</v>
      </c>
      <c r="G5632" s="137" t="s">
        <v>16851</v>
      </c>
      <c r="H5632" s="10"/>
      <c r="I5632" s="10" t="s">
        <v>16857</v>
      </c>
      <c r="J5632" s="10" t="s">
        <v>20044</v>
      </c>
      <c r="K5632" s="10" t="s">
        <v>16861</v>
      </c>
      <c r="L5632" s="98">
        <f>IFERROR(VLOOKUP($F5632&amp;$C5632,Sales!$J:$W,9,0),0)</f>
        <v>0</v>
      </c>
      <c r="M5632" s="98">
        <f>IFERROR(VLOOKUP($F5632&amp;$C5632,Sales!$J:$W,10,0),0)</f>
        <v>0</v>
      </c>
      <c r="N5632" s="98">
        <f>IFERROR(VLOOKUP($F5632&amp;$C5632,Sales!$J:$W,11,0),0)</f>
        <v>0</v>
      </c>
      <c r="O5632" s="98">
        <f>IFERROR(VLOOKUP($F5632&amp;$C5632,Sales!$J:$W,12,0),0)</f>
        <v>0</v>
      </c>
      <c r="P5632" s="98">
        <f>IFERROR(VLOOKUP($F5632&amp;$C5632,Sales!$J:$W,13,0),0)</f>
        <v>0</v>
      </c>
      <c r="Q5632" s="98">
        <f>IFERROR(VLOOKUP($F5632&amp;$C5632,Sales!$A:$H,7,0),0)</f>
        <v>0</v>
      </c>
      <c r="R5632" s="41">
        <f t="shared" si="176"/>
        <v>1</v>
      </c>
      <c r="S5632" s="15">
        <v>1</v>
      </c>
      <c r="T5632" s="15"/>
      <c r="U5632" s="15"/>
      <c r="V5632" s="15">
        <v>1</v>
      </c>
      <c r="W5632" s="15">
        <v>1</v>
      </c>
      <c r="X5632" s="15">
        <v>1</v>
      </c>
      <c r="Y5632" s="41">
        <v>1</v>
      </c>
      <c r="Z5632" s="41">
        <v>1</v>
      </c>
      <c r="AA5632" s="15"/>
      <c r="AB5632" s="15"/>
      <c r="AC5632" s="15"/>
      <c r="AD5632" s="15"/>
      <c r="AE5632" s="15"/>
      <c r="AF5632" s="15"/>
      <c r="AG5632" s="15"/>
      <c r="AH5632" s="15"/>
      <c r="AI5632" s="15"/>
      <c r="AJ5632" s="15"/>
      <c r="AK5632" s="15"/>
      <c r="AL5632" s="15"/>
      <c r="AM5632" s="15"/>
      <c r="AN5632" s="15"/>
      <c r="AO5632" s="15"/>
      <c r="AP5632" s="15"/>
      <c r="AQ5632" s="15"/>
      <c r="AR5632" s="15"/>
      <c r="AS5632" s="15"/>
      <c r="AT5632" s="15"/>
      <c r="AU5632" s="15"/>
      <c r="AV5632" s="15"/>
      <c r="AW5632" s="15"/>
      <c r="AX5632" s="15"/>
      <c r="AY5632" s="10"/>
      <c r="AZ5632" s="10">
        <v>1</v>
      </c>
      <c r="BA5632" t="s">
        <v>22</v>
      </c>
      <c r="BB5632" t="s">
        <v>23</v>
      </c>
      <c r="BD5632" t="str">
        <f t="shared" si="177"/>
        <v>6871324797_ID-13020938400Olay</v>
      </c>
      <c r="BF5632" t="s">
        <v>16865</v>
      </c>
      <c r="BG5632" t="s">
        <v>17303</v>
      </c>
    </row>
    <row r="5633" spans="2:63" ht="13.5" customHeight="1" x14ac:dyDescent="0.35">
      <c r="B5633" s="10" t="s">
        <v>17</v>
      </c>
      <c r="C5633" s="10" t="s">
        <v>2329</v>
      </c>
      <c r="D5633" s="10" t="s">
        <v>294</v>
      </c>
      <c r="E5633" s="10" t="s">
        <v>295</v>
      </c>
      <c r="F5633" s="10" t="s">
        <v>13687</v>
      </c>
      <c r="G5633" s="137" t="s">
        <v>16852</v>
      </c>
      <c r="H5633" s="10"/>
      <c r="I5633" s="10" t="s">
        <v>13713</v>
      </c>
      <c r="J5633" s="10" t="s">
        <v>20045</v>
      </c>
      <c r="K5633" s="10" t="s">
        <v>16862</v>
      </c>
      <c r="L5633" s="98">
        <f>IFERROR(VLOOKUP($F5633&amp;$C5633,Sales!$J:$W,9,0),0)</f>
        <v>0</v>
      </c>
      <c r="M5633" s="98">
        <f>IFERROR(VLOOKUP($F5633&amp;$C5633,Sales!$J:$W,10,0),0)</f>
        <v>0</v>
      </c>
      <c r="N5633" s="98">
        <f>IFERROR(VLOOKUP($F5633&amp;$C5633,Sales!$J:$W,11,0),0)</f>
        <v>0</v>
      </c>
      <c r="O5633" s="98">
        <f>IFERROR(VLOOKUP($F5633&amp;$C5633,Sales!$J:$W,12,0),0)</f>
        <v>0</v>
      </c>
      <c r="P5633" s="98">
        <f>IFERROR(VLOOKUP($F5633&amp;$C5633,Sales!$J:$W,13,0),0)</f>
        <v>0</v>
      </c>
      <c r="Q5633" s="98">
        <f>IFERROR(VLOOKUP($F5633&amp;$C5633,Sales!$A:$H,7,0),0)</f>
        <v>0</v>
      </c>
      <c r="R5633" s="41" t="str">
        <f t="shared" si="176"/>
        <v>ERROR</v>
      </c>
      <c r="S5633" s="15"/>
      <c r="T5633" s="15"/>
      <c r="U5633" s="15"/>
      <c r="V5633" s="15"/>
      <c r="W5633" s="15"/>
      <c r="X5633" s="15"/>
      <c r="Y5633" s="41"/>
      <c r="Z5633" s="41"/>
      <c r="AA5633" s="41"/>
      <c r="AB5633" s="15"/>
      <c r="AC5633" s="15"/>
      <c r="AD5633" s="15"/>
      <c r="AE5633" s="15"/>
      <c r="AF5633" s="15"/>
      <c r="AG5633" s="15"/>
      <c r="AH5633" s="15"/>
      <c r="AI5633" s="15"/>
      <c r="AJ5633" s="41"/>
      <c r="AK5633" s="15"/>
      <c r="AL5633" s="15"/>
      <c r="AM5633" s="15"/>
      <c r="AN5633" s="15"/>
      <c r="AO5633" s="15"/>
      <c r="AP5633" s="15"/>
      <c r="AQ5633" s="15"/>
      <c r="AR5633" s="15"/>
      <c r="AS5633" s="15"/>
      <c r="AT5633" s="41"/>
      <c r="AU5633" s="15"/>
      <c r="AV5633" s="15"/>
      <c r="AW5633" s="15"/>
      <c r="AX5633" s="15"/>
      <c r="AY5633" s="10"/>
      <c r="AZ5633" s="10">
        <v>1</v>
      </c>
      <c r="BA5633" t="s">
        <v>22</v>
      </c>
      <c r="BB5633" t="s">
        <v>88</v>
      </c>
      <c r="BD5633" t="str">
        <f t="shared" si="177"/>
        <v>6923252408_ID-13119286496Olay</v>
      </c>
      <c r="BF5633" t="s">
        <v>16865</v>
      </c>
    </row>
    <row r="5634" spans="2:63" ht="13.5" customHeight="1" x14ac:dyDescent="0.35">
      <c r="B5634" s="10" t="s">
        <v>17</v>
      </c>
      <c r="C5634" s="10" t="s">
        <v>2329</v>
      </c>
      <c r="D5634" s="10" t="s">
        <v>294</v>
      </c>
      <c r="E5634" s="10" t="s">
        <v>295</v>
      </c>
      <c r="F5634" s="10" t="s">
        <v>13691</v>
      </c>
      <c r="G5634" s="137" t="s">
        <v>16853</v>
      </c>
      <c r="H5634" s="10"/>
      <c r="I5634" s="10" t="s">
        <v>13718</v>
      </c>
      <c r="J5634" s="10" t="s">
        <v>20046</v>
      </c>
      <c r="K5634" s="10" t="s">
        <v>16863</v>
      </c>
      <c r="L5634" s="98">
        <f>IFERROR(VLOOKUP($F5634&amp;$C5634,Sales!$J:$W,9,0),0)</f>
        <v>0</v>
      </c>
      <c r="M5634" s="98">
        <f>IFERROR(VLOOKUP($F5634&amp;$C5634,Sales!$J:$W,10,0),0)</f>
        <v>0</v>
      </c>
      <c r="N5634" s="98">
        <f>IFERROR(VLOOKUP($F5634&amp;$C5634,Sales!$J:$W,11,0),0)</f>
        <v>0</v>
      </c>
      <c r="O5634" s="98">
        <f>IFERROR(VLOOKUP($F5634&amp;$C5634,Sales!$J:$W,12,0),0)</f>
        <v>0</v>
      </c>
      <c r="P5634" s="98">
        <f>IFERROR(VLOOKUP($F5634&amp;$C5634,Sales!$J:$W,13,0),0)</f>
        <v>0</v>
      </c>
      <c r="Q5634" s="98">
        <f>IFERROR(VLOOKUP($F5634&amp;$C5634,Sales!$A:$H,7,0),0)</f>
        <v>0</v>
      </c>
      <c r="R5634" s="41" t="str">
        <f t="shared" si="176"/>
        <v>ERROR</v>
      </c>
      <c r="S5634" s="15"/>
      <c r="T5634" s="15"/>
      <c r="U5634" s="15"/>
      <c r="V5634" s="15"/>
      <c r="W5634" s="15"/>
      <c r="X5634" s="15"/>
      <c r="Y5634" s="41"/>
      <c r="Z5634" s="41"/>
      <c r="AA5634" s="41"/>
      <c r="AB5634" s="15"/>
      <c r="AC5634" s="15"/>
      <c r="AD5634" s="15"/>
      <c r="AE5634" s="15"/>
      <c r="AF5634" s="15"/>
      <c r="AG5634" s="15"/>
      <c r="AH5634" s="15"/>
      <c r="AI5634" s="15"/>
      <c r="AJ5634" s="41"/>
      <c r="AK5634" s="15"/>
      <c r="AL5634" s="15"/>
      <c r="AM5634" s="15"/>
      <c r="AN5634" s="15"/>
      <c r="AO5634" s="15"/>
      <c r="AP5634" s="15"/>
      <c r="AQ5634" s="15"/>
      <c r="AR5634" s="15"/>
      <c r="AS5634" s="15"/>
      <c r="AT5634" s="41"/>
      <c r="AU5634" s="15"/>
      <c r="AV5634" s="15"/>
      <c r="AW5634" s="15"/>
      <c r="AX5634" s="15"/>
      <c r="AY5634" s="10"/>
      <c r="AZ5634" s="10">
        <v>1</v>
      </c>
      <c r="BA5634" t="s">
        <v>22</v>
      </c>
      <c r="BB5634" t="s">
        <v>88</v>
      </c>
      <c r="BD5634" t="str">
        <f t="shared" si="177"/>
        <v>6923338364_ID-13119448436Olay</v>
      </c>
      <c r="BF5634" t="s">
        <v>16865</v>
      </c>
    </row>
    <row r="5635" spans="2:63" ht="13.5" customHeight="1" x14ac:dyDescent="0.35">
      <c r="B5635" s="10" t="s">
        <v>17</v>
      </c>
      <c r="C5635" s="10" t="s">
        <v>2329</v>
      </c>
      <c r="D5635" s="10" t="s">
        <v>294</v>
      </c>
      <c r="E5635" s="10" t="s">
        <v>295</v>
      </c>
      <c r="F5635" s="10" t="s">
        <v>13692</v>
      </c>
      <c r="G5635" s="137" t="s">
        <v>16854</v>
      </c>
      <c r="H5635" s="10"/>
      <c r="I5635" s="10" t="s">
        <v>13719</v>
      </c>
      <c r="J5635" s="10" t="s">
        <v>20047</v>
      </c>
      <c r="K5635" s="10" t="s">
        <v>16864</v>
      </c>
      <c r="L5635" s="98">
        <f>IFERROR(VLOOKUP($F5635&amp;$C5635,Sales!$J:$W,9,0),0)</f>
        <v>0</v>
      </c>
      <c r="M5635" s="98">
        <f>IFERROR(VLOOKUP($F5635&amp;$C5635,Sales!$J:$W,10,0),0)</f>
        <v>0</v>
      </c>
      <c r="N5635" s="98">
        <f>IFERROR(VLOOKUP($F5635&amp;$C5635,Sales!$J:$W,11,0),0)</f>
        <v>0</v>
      </c>
      <c r="O5635" s="98">
        <f>IFERROR(VLOOKUP($F5635&amp;$C5635,Sales!$J:$W,12,0),0)</f>
        <v>0</v>
      </c>
      <c r="P5635" s="98">
        <f>IFERROR(VLOOKUP($F5635&amp;$C5635,Sales!$J:$W,13,0),0)</f>
        <v>0</v>
      </c>
      <c r="Q5635" s="98">
        <f>IFERROR(VLOOKUP($F5635&amp;$C5635,Sales!$A:$H,7,0),0)</f>
        <v>0</v>
      </c>
      <c r="R5635" s="41" t="str">
        <f t="shared" si="176"/>
        <v>ERROR</v>
      </c>
      <c r="S5635" s="15"/>
      <c r="T5635" s="15"/>
      <c r="U5635" s="15"/>
      <c r="V5635" s="15"/>
      <c r="W5635" s="15"/>
      <c r="X5635" s="15"/>
      <c r="Y5635" s="41"/>
      <c r="Z5635" s="41"/>
      <c r="AA5635" s="41"/>
      <c r="AB5635" s="15"/>
      <c r="AC5635" s="15"/>
      <c r="AD5635" s="15"/>
      <c r="AE5635" s="15"/>
      <c r="AF5635" s="15"/>
      <c r="AG5635" s="15"/>
      <c r="AH5635" s="15"/>
      <c r="AI5635" s="15"/>
      <c r="AJ5635" s="41"/>
      <c r="AK5635" s="15"/>
      <c r="AL5635" s="15"/>
      <c r="AM5635" s="15"/>
      <c r="AN5635" s="15"/>
      <c r="AO5635" s="15"/>
      <c r="AP5635" s="15"/>
      <c r="AQ5635" s="15"/>
      <c r="AR5635" s="15"/>
      <c r="AS5635" s="15"/>
      <c r="AT5635" s="41"/>
      <c r="AU5635" s="15"/>
      <c r="AV5635" s="15"/>
      <c r="AW5635" s="15"/>
      <c r="AX5635" s="15"/>
      <c r="AY5635" s="10"/>
      <c r="AZ5635" s="10">
        <v>1</v>
      </c>
      <c r="BA5635" t="s">
        <v>22</v>
      </c>
      <c r="BB5635" t="s">
        <v>88</v>
      </c>
      <c r="BD5635" t="str">
        <f t="shared" si="177"/>
        <v>6923372036_ID-13119494497Olay</v>
      </c>
      <c r="BF5635" t="s">
        <v>16865</v>
      </c>
    </row>
    <row r="5636" spans="2:63" ht="13.5" customHeight="1" x14ac:dyDescent="0.35">
      <c r="B5636" s="10" t="s">
        <v>17</v>
      </c>
      <c r="C5636" s="10" t="s">
        <v>2329</v>
      </c>
      <c r="D5636" s="10" t="s">
        <v>294</v>
      </c>
      <c r="E5636" s="10" t="s">
        <v>295</v>
      </c>
      <c r="F5636" s="10" t="s">
        <v>13689</v>
      </c>
      <c r="G5636" s="137" t="s">
        <v>16855</v>
      </c>
      <c r="H5636" s="10"/>
      <c r="I5636" s="10" t="s">
        <v>13717</v>
      </c>
      <c r="J5636" s="10" t="s">
        <v>20048</v>
      </c>
      <c r="K5636" s="10" t="s">
        <v>13729</v>
      </c>
      <c r="L5636" s="98">
        <f>IFERROR(VLOOKUP($F5636&amp;$C5636,Sales!$J:$W,9,0),0)</f>
        <v>0</v>
      </c>
      <c r="M5636" s="98">
        <f>IFERROR(VLOOKUP($F5636&amp;$C5636,Sales!$J:$W,10,0),0)</f>
        <v>0</v>
      </c>
      <c r="N5636" s="98">
        <f>IFERROR(VLOOKUP($F5636&amp;$C5636,Sales!$J:$W,11,0),0)</f>
        <v>0</v>
      </c>
      <c r="O5636" s="98">
        <f>IFERROR(VLOOKUP($F5636&amp;$C5636,Sales!$J:$W,12,0),0)</f>
        <v>0</v>
      </c>
      <c r="P5636" s="98">
        <f>IFERROR(VLOOKUP($F5636&amp;$C5636,Sales!$J:$W,13,0),0)</f>
        <v>0</v>
      </c>
      <c r="Q5636" s="98">
        <f>IFERROR(VLOOKUP($F5636&amp;$C5636,Sales!$A:$H,7,0),0)</f>
        <v>0</v>
      </c>
      <c r="R5636" s="41" t="str">
        <f t="shared" si="176"/>
        <v>ERROR</v>
      </c>
      <c r="S5636" s="15"/>
      <c r="T5636" s="15"/>
      <c r="U5636" s="15"/>
      <c r="V5636" s="15"/>
      <c r="W5636" s="15"/>
      <c r="X5636" s="15"/>
      <c r="Y5636" s="41"/>
      <c r="Z5636" s="41"/>
      <c r="AA5636" s="41"/>
      <c r="AB5636" s="15"/>
      <c r="AC5636" s="15"/>
      <c r="AD5636" s="15"/>
      <c r="AE5636" s="15"/>
      <c r="AF5636" s="15"/>
      <c r="AG5636" s="15"/>
      <c r="AH5636" s="15"/>
      <c r="AI5636" s="15"/>
      <c r="AJ5636" s="41"/>
      <c r="AK5636" s="15"/>
      <c r="AL5636" s="15"/>
      <c r="AM5636" s="15"/>
      <c r="AN5636" s="15"/>
      <c r="AO5636" s="15"/>
      <c r="AP5636" s="15"/>
      <c r="AQ5636" s="15"/>
      <c r="AR5636" s="15"/>
      <c r="AS5636" s="15"/>
      <c r="AT5636" s="41"/>
      <c r="AU5636" s="15"/>
      <c r="AV5636" s="15"/>
      <c r="AW5636" s="15"/>
      <c r="AX5636" s="15"/>
      <c r="AY5636" s="10"/>
      <c r="AZ5636" s="10">
        <v>1</v>
      </c>
      <c r="BA5636" t="s">
        <v>22</v>
      </c>
      <c r="BB5636" t="s">
        <v>88</v>
      </c>
      <c r="BD5636" t="str">
        <f t="shared" si="177"/>
        <v>6923276376_ID-13119352465Olay</v>
      </c>
      <c r="BF5636" t="s">
        <v>16865</v>
      </c>
    </row>
    <row r="5637" spans="2:63" ht="13.5" customHeight="1" x14ac:dyDescent="0.35">
      <c r="B5637" s="10" t="s">
        <v>17</v>
      </c>
      <c r="C5637" s="10" t="s">
        <v>2329</v>
      </c>
      <c r="D5637" s="10" t="s">
        <v>549</v>
      </c>
      <c r="E5637" s="10" t="s">
        <v>194</v>
      </c>
      <c r="F5637" s="10" t="s">
        <v>626</v>
      </c>
      <c r="G5637" s="137" t="s">
        <v>16866</v>
      </c>
      <c r="H5637" s="10"/>
      <c r="I5637" s="149">
        <v>4902430404716</v>
      </c>
      <c r="J5637" s="10" t="s">
        <v>20049</v>
      </c>
      <c r="K5637" s="10" t="s">
        <v>16880</v>
      </c>
      <c r="L5637" s="98">
        <f>IFERROR(VLOOKUP($F5637&amp;$C5637,Sales!$J:$W,9,0),0)</f>
        <v>27693300</v>
      </c>
      <c r="M5637" s="98">
        <f>IFERROR(VLOOKUP($F5637&amp;$C5637,Sales!$J:$W,10,0),0)</f>
        <v>7200258</v>
      </c>
      <c r="N5637" s="98">
        <f>IFERROR(VLOOKUP($F5637&amp;$C5637,Sales!$J:$W,11,0),0)</f>
        <v>18277578</v>
      </c>
      <c r="O5637" s="98">
        <f>IFERROR(VLOOKUP($F5637&amp;$C5637,Sales!$J:$W,12,0),0)</f>
        <v>192</v>
      </c>
      <c r="P5637" s="98">
        <f>IFERROR(VLOOKUP($F5637&amp;$C5637,Sales!$J:$W,13,0),0)</f>
        <v>17723712</v>
      </c>
      <c r="Q5637" s="98">
        <f>IFERROR(VLOOKUP($F5637&amp;$C5637,Sales!$A:$H,7,0),0)</f>
        <v>0</v>
      </c>
      <c r="R5637" s="41">
        <f t="shared" si="176"/>
        <v>1</v>
      </c>
      <c r="S5637" s="15">
        <v>1</v>
      </c>
      <c r="T5637" s="15"/>
      <c r="U5637" s="15"/>
      <c r="V5637" s="15">
        <v>1</v>
      </c>
      <c r="W5637" s="15">
        <v>1</v>
      </c>
      <c r="X5637" s="15">
        <v>1</v>
      </c>
      <c r="Y5637" s="41">
        <v>1</v>
      </c>
      <c r="Z5637" s="41">
        <v>1</v>
      </c>
      <c r="AA5637" s="15"/>
      <c r="AB5637" s="15"/>
      <c r="AC5637" s="15"/>
      <c r="AD5637" s="15"/>
      <c r="AE5637" s="15"/>
      <c r="AF5637" s="15"/>
      <c r="AG5637" s="15"/>
      <c r="AH5637" s="15"/>
      <c r="AI5637" s="15"/>
      <c r="AJ5637" s="15"/>
      <c r="AK5637" s="15"/>
      <c r="AL5637" s="15"/>
      <c r="AM5637" s="15"/>
      <c r="AN5637" s="15"/>
      <c r="AO5637" s="15"/>
      <c r="AP5637" s="15"/>
      <c r="AQ5637" s="15"/>
      <c r="AR5637" s="15"/>
      <c r="AS5637" s="15"/>
      <c r="AT5637" s="15"/>
      <c r="AU5637" s="15"/>
      <c r="AV5637" s="15"/>
      <c r="AW5637" s="15"/>
      <c r="AX5637" s="15"/>
      <c r="AY5637" s="10"/>
      <c r="AZ5637" s="10">
        <v>1</v>
      </c>
      <c r="BA5637" t="s">
        <v>22</v>
      </c>
      <c r="BB5637" t="s">
        <v>23</v>
      </c>
      <c r="BD5637" t="str">
        <f t="shared" si="177"/>
        <v>PA780HB73TMSANID-55503Pantene</v>
      </c>
    </row>
    <row r="5638" spans="2:63" ht="13.5" customHeight="1" x14ac:dyDescent="0.35">
      <c r="B5638" s="10" t="s">
        <v>17</v>
      </c>
      <c r="C5638" s="10" t="s">
        <v>2329</v>
      </c>
      <c r="D5638" s="10" t="s">
        <v>65</v>
      </c>
      <c r="E5638" s="10" t="s">
        <v>66</v>
      </c>
      <c r="F5638" s="10" t="s">
        <v>11146</v>
      </c>
      <c r="G5638" s="137" t="s">
        <v>4563</v>
      </c>
      <c r="H5638" s="10"/>
      <c r="I5638" s="149" t="s">
        <v>2267</v>
      </c>
      <c r="J5638" s="186" t="s">
        <v>20050</v>
      </c>
      <c r="K5638" s="10" t="s">
        <v>16881</v>
      </c>
      <c r="L5638" s="98">
        <f>IFERROR(VLOOKUP($F5638&amp;$C5638,Sales!$J:$W,9,0),0)</f>
        <v>0</v>
      </c>
      <c r="M5638" s="98">
        <f>IFERROR(VLOOKUP($F5638&amp;$C5638,Sales!$J:$W,10,0),0)</f>
        <v>3566220</v>
      </c>
      <c r="N5638" s="98">
        <f>IFERROR(VLOOKUP($F5638&amp;$C5638,Sales!$J:$W,11,0),0)</f>
        <v>0</v>
      </c>
      <c r="O5638" s="98">
        <f>IFERROR(VLOOKUP($F5638&amp;$C5638,Sales!$J:$W,12,0),0)</f>
        <v>10</v>
      </c>
      <c r="P5638" s="98">
        <f>IFERROR(VLOOKUP($F5638&amp;$C5638,Sales!$J:$W,13,0),0)</f>
        <v>1188740</v>
      </c>
      <c r="Q5638" s="98">
        <f>IFERROR(VLOOKUP($F5638&amp;$C5638,Sales!$A:$H,7,0),0)</f>
        <v>0</v>
      </c>
      <c r="R5638" s="41">
        <f t="shared" si="176"/>
        <v>1</v>
      </c>
      <c r="S5638" s="15">
        <v>1</v>
      </c>
      <c r="T5638" s="15"/>
      <c r="U5638" s="15"/>
      <c r="V5638" s="15">
        <v>1</v>
      </c>
      <c r="W5638" s="15">
        <v>1</v>
      </c>
      <c r="X5638" s="15">
        <v>1</v>
      </c>
      <c r="Y5638" s="41">
        <v>1</v>
      </c>
      <c r="Z5638" s="41">
        <v>1</v>
      </c>
      <c r="AA5638" s="15"/>
      <c r="AB5638" s="15"/>
      <c r="AC5638" s="15"/>
      <c r="AD5638" s="15"/>
      <c r="AE5638" s="15"/>
      <c r="AF5638" s="15"/>
      <c r="AG5638" s="15"/>
      <c r="AH5638" s="15"/>
      <c r="AI5638" s="15"/>
      <c r="AJ5638" s="15"/>
      <c r="AK5638" s="15"/>
      <c r="AL5638" s="15"/>
      <c r="AM5638" s="15"/>
      <c r="AN5638" s="15"/>
      <c r="AO5638" s="15"/>
      <c r="AP5638" s="15"/>
      <c r="AQ5638" s="15"/>
      <c r="AR5638" s="15"/>
      <c r="AS5638" s="15"/>
      <c r="AT5638" s="15"/>
      <c r="AU5638" s="15"/>
      <c r="AV5638" s="15"/>
      <c r="AW5638" s="15"/>
      <c r="AX5638" s="82"/>
      <c r="AY5638" s="10"/>
      <c r="AZ5638" s="10">
        <v>1</v>
      </c>
      <c r="BA5638" t="s">
        <v>22</v>
      </c>
      <c r="BB5638" t="s">
        <v>23</v>
      </c>
      <c r="BD5638" t="str">
        <f t="shared" si="177"/>
        <v>580936287_ID-822376923Downy</v>
      </c>
    </row>
    <row r="5639" spans="2:63" ht="13.5" customHeight="1" x14ac:dyDescent="0.35">
      <c r="B5639" s="10" t="s">
        <v>17</v>
      </c>
      <c r="C5639" s="10" t="s">
        <v>2329</v>
      </c>
      <c r="D5639" s="10" t="s">
        <v>119</v>
      </c>
      <c r="E5639" s="10" t="s">
        <v>120</v>
      </c>
      <c r="F5639" s="10" t="s">
        <v>3556</v>
      </c>
      <c r="G5639" s="137" t="s">
        <v>16867</v>
      </c>
      <c r="H5639" s="10"/>
      <c r="I5639" s="149" t="s">
        <v>6275</v>
      </c>
      <c r="J5639" s="10" t="s">
        <v>20051</v>
      </c>
      <c r="K5639" s="10" t="s">
        <v>16882</v>
      </c>
      <c r="L5639" s="98">
        <f>IFERROR(VLOOKUP($F5639&amp;$C5639,Sales!$J:$W,9,0),0)</f>
        <v>5879359.9999999991</v>
      </c>
      <c r="M5639" s="98">
        <f>IFERROR(VLOOKUP($F5639&amp;$C5639,Sales!$J:$W,10,0),0)</f>
        <v>0</v>
      </c>
      <c r="N5639" s="98">
        <f>IFERROR(VLOOKUP($F5639&amp;$C5639,Sales!$J:$W,11,0),0)</f>
        <v>0</v>
      </c>
      <c r="O5639" s="98">
        <f>IFERROR(VLOOKUP($F5639&amp;$C5639,Sales!$J:$W,12,0),0)</f>
        <v>26.666666666666668</v>
      </c>
      <c r="P5639" s="98">
        <f>IFERROR(VLOOKUP($F5639&amp;$C5639,Sales!$J:$W,13,0),0)</f>
        <v>1959786.6666666663</v>
      </c>
      <c r="Q5639" s="98">
        <f>IFERROR(VLOOKUP($F5639&amp;$C5639,Sales!$A:$H,7,0),0)</f>
        <v>0</v>
      </c>
      <c r="R5639" s="41">
        <f t="shared" si="176"/>
        <v>1</v>
      </c>
      <c r="S5639" s="15">
        <v>1</v>
      </c>
      <c r="T5639" s="15"/>
      <c r="U5639" s="15"/>
      <c r="V5639" s="15">
        <v>1</v>
      </c>
      <c r="W5639" s="15">
        <v>1</v>
      </c>
      <c r="X5639" s="15">
        <v>1</v>
      </c>
      <c r="Y5639" s="41">
        <v>1</v>
      </c>
      <c r="Z5639" s="41">
        <v>1</v>
      </c>
      <c r="AA5639" s="15"/>
      <c r="AB5639" s="15"/>
      <c r="AC5639" s="15"/>
      <c r="AD5639" s="15"/>
      <c r="AE5639" s="15"/>
      <c r="AF5639" s="15"/>
      <c r="AG5639" s="15"/>
      <c r="AH5639" s="15"/>
      <c r="AI5639" s="15"/>
      <c r="AJ5639" s="15"/>
      <c r="AK5639" s="15"/>
      <c r="AL5639" s="15"/>
      <c r="AM5639" s="15"/>
      <c r="AN5639" s="15"/>
      <c r="AO5639" s="15"/>
      <c r="AP5639" s="15"/>
      <c r="AQ5639" s="15"/>
      <c r="AR5639" s="15"/>
      <c r="AS5639" s="15"/>
      <c r="AT5639" s="15"/>
      <c r="AU5639" s="15"/>
      <c r="AV5639" s="15"/>
      <c r="AW5639" s="15"/>
      <c r="AX5639" s="15"/>
      <c r="AY5639" s="10"/>
      <c r="AZ5639" s="10">
        <v>1</v>
      </c>
      <c r="BA5639" t="s">
        <v>22</v>
      </c>
      <c r="BB5639" t="s">
        <v>23</v>
      </c>
      <c r="BD5639" t="str">
        <f t="shared" si="177"/>
        <v>4188390590_ID-7063620865Gillette</v>
      </c>
    </row>
    <row r="5640" spans="2:63" ht="13.5" customHeight="1" x14ac:dyDescent="0.35">
      <c r="B5640" s="10" t="s">
        <v>17</v>
      </c>
      <c r="C5640" s="10" t="s">
        <v>2329</v>
      </c>
      <c r="D5640" s="10" t="s">
        <v>549</v>
      </c>
      <c r="E5640" s="10" t="s">
        <v>194</v>
      </c>
      <c r="F5640" s="10" t="s">
        <v>11568</v>
      </c>
      <c r="G5640" s="137" t="s">
        <v>16868</v>
      </c>
      <c r="H5640" s="10"/>
      <c r="I5640" s="149">
        <v>4987176109286</v>
      </c>
      <c r="J5640" s="10" t="s">
        <v>20052</v>
      </c>
      <c r="K5640" s="10" t="s">
        <v>11637</v>
      </c>
      <c r="L5640" s="98">
        <f>IFERROR(VLOOKUP($F5640&amp;$C5640,Sales!$J:$W,9,0),0)</f>
        <v>2282303.9999999995</v>
      </c>
      <c r="M5640" s="98">
        <f>IFERROR(VLOOKUP($F5640&amp;$C5640,Sales!$J:$W,10,0),0)</f>
        <v>0</v>
      </c>
      <c r="N5640" s="98">
        <f>IFERROR(VLOOKUP($F5640&amp;$C5640,Sales!$J:$W,11,0),0)</f>
        <v>1711727.9999999995</v>
      </c>
      <c r="O5640" s="98">
        <f>IFERROR(VLOOKUP($F5640&amp;$C5640,Sales!$J:$W,12,0),0)</f>
        <v>28</v>
      </c>
      <c r="P5640" s="98">
        <f>IFERROR(VLOOKUP($F5640&amp;$C5640,Sales!$J:$W,13,0),0)</f>
        <v>1331343.9999999998</v>
      </c>
      <c r="Q5640" s="98">
        <f>IFERROR(VLOOKUP($F5640&amp;$C5640,Sales!$A:$H,7,0),0)</f>
        <v>0</v>
      </c>
      <c r="R5640" s="41">
        <f t="shared" si="176"/>
        <v>1</v>
      </c>
      <c r="S5640" s="15">
        <v>1</v>
      </c>
      <c r="T5640" s="15"/>
      <c r="U5640" s="15"/>
      <c r="V5640" s="15">
        <v>1</v>
      </c>
      <c r="W5640" s="15">
        <v>1</v>
      </c>
      <c r="X5640" s="15">
        <v>1</v>
      </c>
      <c r="Y5640" s="41">
        <v>1</v>
      </c>
      <c r="Z5640" s="41">
        <v>1</v>
      </c>
      <c r="AA5640" s="15"/>
      <c r="AB5640" s="15"/>
      <c r="AC5640" s="15"/>
      <c r="AD5640" s="15"/>
      <c r="AE5640" s="15"/>
      <c r="AF5640" s="15"/>
      <c r="AG5640" s="15"/>
      <c r="AH5640" s="15"/>
      <c r="AI5640" s="15"/>
      <c r="AJ5640" s="15"/>
      <c r="AK5640" s="15"/>
      <c r="AL5640" s="15"/>
      <c r="AM5640" s="15"/>
      <c r="AN5640" s="15"/>
      <c r="AO5640" s="15"/>
      <c r="AP5640" s="15"/>
      <c r="AQ5640" s="15"/>
      <c r="AR5640" s="15"/>
      <c r="AS5640" s="15"/>
      <c r="AT5640" s="15"/>
      <c r="AU5640" s="15"/>
      <c r="AV5640" s="15"/>
      <c r="AW5640" s="15"/>
      <c r="AX5640" s="15"/>
      <c r="AY5640" s="10"/>
      <c r="AZ5640" s="10">
        <v>1</v>
      </c>
      <c r="BA5640" t="s">
        <v>22</v>
      </c>
      <c r="BB5640" t="s">
        <v>23</v>
      </c>
      <c r="BD5640" t="str">
        <f t="shared" si="177"/>
        <v>6223320306_ID-11826376619Pantene</v>
      </c>
    </row>
    <row r="5641" spans="2:63" ht="13.5" customHeight="1" x14ac:dyDescent="0.35">
      <c r="B5641" s="10" t="s">
        <v>17</v>
      </c>
      <c r="C5641" s="10" t="s">
        <v>2329</v>
      </c>
      <c r="D5641" s="10" t="s">
        <v>549</v>
      </c>
      <c r="E5641" s="10" t="s">
        <v>194</v>
      </c>
      <c r="F5641" s="10" t="s">
        <v>11567</v>
      </c>
      <c r="G5641" s="137" t="s">
        <v>16869</v>
      </c>
      <c r="H5641" s="10"/>
      <c r="I5641" s="149">
        <v>4987176109279</v>
      </c>
      <c r="J5641" s="10" t="s">
        <v>20053</v>
      </c>
      <c r="K5641" s="10" t="s">
        <v>11630</v>
      </c>
      <c r="L5641" s="98">
        <f>IFERROR(VLOOKUP($F5641&amp;$C5641,Sales!$J:$W,9,0),0)</f>
        <v>2002979.9999999998</v>
      </c>
      <c r="M5641" s="98">
        <f>IFERROR(VLOOKUP($F5641&amp;$C5641,Sales!$J:$W,10,0),0)</f>
        <v>286140</v>
      </c>
      <c r="N5641" s="98">
        <f>IFERROR(VLOOKUP($F5641&amp;$C5641,Sales!$J:$W,11,0),0)</f>
        <v>2289120</v>
      </c>
      <c r="O5641" s="98">
        <f>IFERROR(VLOOKUP($F5641&amp;$C5641,Sales!$J:$W,12,0),0)</f>
        <v>64</v>
      </c>
      <c r="P5641" s="98">
        <f>IFERROR(VLOOKUP($F5641&amp;$C5641,Sales!$J:$W,13,0),0)</f>
        <v>1526080</v>
      </c>
      <c r="Q5641" s="98">
        <f>IFERROR(VLOOKUP($F5641&amp;$C5641,Sales!$A:$H,7,0),0)</f>
        <v>0</v>
      </c>
      <c r="R5641" s="41">
        <f t="shared" si="176"/>
        <v>1</v>
      </c>
      <c r="S5641" s="15">
        <v>1</v>
      </c>
      <c r="T5641" s="15"/>
      <c r="U5641" s="15"/>
      <c r="V5641" s="15">
        <v>1</v>
      </c>
      <c r="W5641" s="15">
        <v>1</v>
      </c>
      <c r="X5641" s="15">
        <v>1</v>
      </c>
      <c r="Y5641" s="41">
        <v>1</v>
      </c>
      <c r="Z5641" s="41">
        <v>1</v>
      </c>
      <c r="AA5641" s="15"/>
      <c r="AB5641" s="15"/>
      <c r="AC5641" s="15"/>
      <c r="AD5641" s="15"/>
      <c r="AE5641" s="15"/>
      <c r="AF5641" s="15"/>
      <c r="AG5641" s="15"/>
      <c r="AH5641" s="15"/>
      <c r="AI5641" s="15"/>
      <c r="AJ5641" s="15"/>
      <c r="AK5641" s="15"/>
      <c r="AL5641" s="15"/>
      <c r="AM5641" s="15"/>
      <c r="AN5641" s="15"/>
      <c r="AO5641" s="15"/>
      <c r="AP5641" s="15"/>
      <c r="AQ5641" s="15"/>
      <c r="AR5641" s="15"/>
      <c r="AS5641" s="15"/>
      <c r="AT5641" s="15"/>
      <c r="AU5641" s="15"/>
      <c r="AV5641" s="15"/>
      <c r="AW5641" s="15"/>
      <c r="AX5641" s="15"/>
      <c r="AY5641" s="10"/>
      <c r="AZ5641" s="10">
        <v>1</v>
      </c>
      <c r="BA5641" t="s">
        <v>22</v>
      </c>
      <c r="BB5641" t="s">
        <v>23</v>
      </c>
      <c r="BD5641" t="str">
        <f t="shared" si="177"/>
        <v>6223316228_ID-11826316953Pantene</v>
      </c>
    </row>
    <row r="5642" spans="2:63" ht="13.5" customHeight="1" x14ac:dyDescent="0.35">
      <c r="B5642" s="10" t="s">
        <v>17</v>
      </c>
      <c r="C5642" s="10" t="s">
        <v>2329</v>
      </c>
      <c r="D5642" s="10" t="s">
        <v>650</v>
      </c>
      <c r="E5642" s="10" t="s">
        <v>194</v>
      </c>
      <c r="F5642" s="10" t="s">
        <v>11569</v>
      </c>
      <c r="G5642" s="137" t="s">
        <v>16870</v>
      </c>
      <c r="H5642" s="10"/>
      <c r="I5642" s="149">
        <v>4987176110725</v>
      </c>
      <c r="J5642" s="10" t="s">
        <v>20054</v>
      </c>
      <c r="K5642" s="10" t="s">
        <v>11646</v>
      </c>
      <c r="L5642" s="98">
        <f>IFERROR(VLOOKUP($F5642&amp;$C5642,Sales!$J:$W,9,0),0)</f>
        <v>1938599.9999999998</v>
      </c>
      <c r="M5642" s="98">
        <f>IFERROR(VLOOKUP($F5642&amp;$C5642,Sales!$J:$W,10,0),0)</f>
        <v>516959.99999999994</v>
      </c>
      <c r="N5642" s="98">
        <f>IFERROR(VLOOKUP($F5642&amp;$C5642,Sales!$J:$W,11,0),0)</f>
        <v>2584799.9999999995</v>
      </c>
      <c r="O5642" s="98">
        <f>IFERROR(VLOOKUP($F5642&amp;$C5642,Sales!$J:$W,12,0),0)</f>
        <v>78</v>
      </c>
      <c r="P5642" s="98">
        <f>IFERROR(VLOOKUP($F5642&amp;$C5642,Sales!$J:$W,13,0),0)</f>
        <v>1680119.9999999998</v>
      </c>
      <c r="Q5642" s="98">
        <f>IFERROR(VLOOKUP($F5642&amp;$C5642,Sales!$A:$H,7,0),0)</f>
        <v>0</v>
      </c>
      <c r="R5642" s="41">
        <f t="shared" si="176"/>
        <v>1</v>
      </c>
      <c r="S5642" s="15">
        <v>1</v>
      </c>
      <c r="T5642" s="15"/>
      <c r="U5642" s="15"/>
      <c r="V5642" s="15">
        <v>1</v>
      </c>
      <c r="W5642" s="15">
        <v>1</v>
      </c>
      <c r="X5642" s="15">
        <v>1</v>
      </c>
      <c r="Y5642" s="41">
        <v>1</v>
      </c>
      <c r="Z5642" s="41">
        <v>1</v>
      </c>
      <c r="AA5642" s="15"/>
      <c r="AB5642" s="15"/>
      <c r="AC5642" s="15"/>
      <c r="AD5642" s="15"/>
      <c r="AE5642" s="15"/>
      <c r="AF5642" s="15"/>
      <c r="AG5642" s="15"/>
      <c r="AH5642" s="15"/>
      <c r="AI5642" s="15"/>
      <c r="AJ5642" s="15"/>
      <c r="AK5642" s="15"/>
      <c r="AL5642" s="15"/>
      <c r="AM5642" s="15"/>
      <c r="AN5642" s="15"/>
      <c r="AO5642" s="15"/>
      <c r="AP5642" s="15"/>
      <c r="AQ5642" s="15"/>
      <c r="AR5642" s="15"/>
      <c r="AS5642" s="15"/>
      <c r="AT5642" s="15"/>
      <c r="AU5642" s="15"/>
      <c r="AV5642" s="15"/>
      <c r="AW5642" s="15"/>
      <c r="AX5642" s="15"/>
      <c r="AY5642" s="10"/>
      <c r="AZ5642" s="10">
        <v>1</v>
      </c>
      <c r="BA5642" t="s">
        <v>22</v>
      </c>
      <c r="BB5642" t="s">
        <v>23</v>
      </c>
      <c r="BD5642" t="str">
        <f t="shared" si="177"/>
        <v>6229008111_ID-11837494948Rejoice</v>
      </c>
    </row>
    <row r="5643" spans="2:63" ht="13.5" customHeight="1" x14ac:dyDescent="0.35">
      <c r="B5643" s="10" t="s">
        <v>17</v>
      </c>
      <c r="C5643" s="10" t="s">
        <v>2329</v>
      </c>
      <c r="D5643" s="10" t="s">
        <v>294</v>
      </c>
      <c r="E5643" s="10" t="s">
        <v>295</v>
      </c>
      <c r="F5643" s="10" t="s">
        <v>13696</v>
      </c>
      <c r="G5643" s="137" t="s">
        <v>16871</v>
      </c>
      <c r="H5643" s="10"/>
      <c r="I5643" s="10" t="s">
        <v>13724</v>
      </c>
      <c r="J5643" s="10" t="s">
        <v>20055</v>
      </c>
      <c r="K5643" s="10" t="s">
        <v>16883</v>
      </c>
      <c r="L5643" s="98">
        <f>IFERROR(VLOOKUP($F5643&amp;$C5643,Sales!$J:$W,9,0),0)</f>
        <v>0</v>
      </c>
      <c r="M5643" s="98">
        <f>IFERROR(VLOOKUP($F5643&amp;$C5643,Sales!$J:$W,10,0),0)</f>
        <v>0</v>
      </c>
      <c r="N5643" s="98">
        <f>IFERROR(VLOOKUP($F5643&amp;$C5643,Sales!$J:$W,11,0),0)</f>
        <v>7326218</v>
      </c>
      <c r="O5643" s="98">
        <f>IFERROR(VLOOKUP($F5643&amp;$C5643,Sales!$J:$W,12,0),0)</f>
        <v>5.666666666666667</v>
      </c>
      <c r="P5643" s="98">
        <f>IFERROR(VLOOKUP($F5643&amp;$C5643,Sales!$J:$W,13,0),0)</f>
        <v>2442072.6666666665</v>
      </c>
      <c r="Q5643" s="98">
        <f>IFERROR(VLOOKUP($F5643&amp;$C5643,Sales!$A:$H,7,0),0)</f>
        <v>0</v>
      </c>
      <c r="R5643" s="41">
        <f t="shared" si="176"/>
        <v>1</v>
      </c>
      <c r="S5643" s="15">
        <v>1</v>
      </c>
      <c r="T5643" s="15"/>
      <c r="U5643" s="15"/>
      <c r="V5643" s="15">
        <v>1</v>
      </c>
      <c r="W5643" s="15">
        <v>1</v>
      </c>
      <c r="X5643" s="15">
        <v>1</v>
      </c>
      <c r="Y5643" s="41">
        <v>1</v>
      </c>
      <c r="Z5643" s="41">
        <v>1</v>
      </c>
      <c r="AA5643" s="15"/>
      <c r="AB5643" s="15"/>
      <c r="AC5643" s="15"/>
      <c r="AD5643" s="15"/>
      <c r="AE5643" s="15"/>
      <c r="AF5643" s="15"/>
      <c r="AG5643" s="15"/>
      <c r="AH5643" s="15"/>
      <c r="AI5643" s="15"/>
      <c r="AJ5643" s="15"/>
      <c r="AK5643" s="15"/>
      <c r="AL5643" s="15"/>
      <c r="AM5643" s="15"/>
      <c r="AN5643" s="15"/>
      <c r="AO5643" s="15"/>
      <c r="AP5643" s="15"/>
      <c r="AQ5643" s="15"/>
      <c r="AR5643" s="15"/>
      <c r="AS5643" s="15"/>
      <c r="AT5643" s="15"/>
      <c r="AU5643" s="15"/>
      <c r="AV5643" s="15"/>
      <c r="AW5643" s="15"/>
      <c r="AX5643" s="15"/>
      <c r="AY5643" s="10"/>
      <c r="AZ5643" s="10">
        <v>1</v>
      </c>
      <c r="BA5643" t="s">
        <v>22</v>
      </c>
      <c r="BB5643" t="s">
        <v>23</v>
      </c>
      <c r="BD5643" t="str">
        <f t="shared" si="177"/>
        <v>6881282215_ID-13038554212Olay</v>
      </c>
      <c r="BE5643" s="1">
        <v>45050</v>
      </c>
      <c r="BF5643" t="s">
        <v>14057</v>
      </c>
    </row>
    <row r="5644" spans="2:63" ht="13.5" customHeight="1" x14ac:dyDescent="0.35">
      <c r="B5644" s="10" t="s">
        <v>17</v>
      </c>
      <c r="C5644" s="10" t="s">
        <v>2329</v>
      </c>
      <c r="D5644" s="10" t="s">
        <v>294</v>
      </c>
      <c r="E5644" s="10" t="s">
        <v>295</v>
      </c>
      <c r="F5644" s="10" t="s">
        <v>13773</v>
      </c>
      <c r="G5644" s="137" t="s">
        <v>16872</v>
      </c>
      <c r="H5644" s="10"/>
      <c r="I5644" s="149" t="s">
        <v>13774</v>
      </c>
      <c r="J5644" s="10" t="s">
        <v>20056</v>
      </c>
      <c r="K5644" s="10" t="s">
        <v>16884</v>
      </c>
      <c r="L5644" s="98">
        <f>IFERROR(VLOOKUP($F5644&amp;$C5644,Sales!$J:$W,9,0),0)</f>
        <v>0</v>
      </c>
      <c r="M5644" s="98">
        <f>IFERROR(VLOOKUP($F5644&amp;$C5644,Sales!$J:$W,10,0),0)</f>
        <v>0</v>
      </c>
      <c r="N5644" s="98">
        <f>IFERROR(VLOOKUP($F5644&amp;$C5644,Sales!$J:$W,11,0),0)</f>
        <v>0</v>
      </c>
      <c r="O5644" s="98">
        <f>IFERROR(VLOOKUP($F5644&amp;$C5644,Sales!$J:$W,12,0),0)</f>
        <v>0</v>
      </c>
      <c r="P5644" s="98">
        <f>IFERROR(VLOOKUP($F5644&amp;$C5644,Sales!$J:$W,13,0),0)</f>
        <v>0</v>
      </c>
      <c r="Q5644" s="98">
        <f>IFERROR(VLOOKUP($F5644&amp;$C5644,Sales!$A:$H,7,0),0)</f>
        <v>0</v>
      </c>
      <c r="R5644" s="41">
        <f t="shared" si="176"/>
        <v>1</v>
      </c>
      <c r="S5644" s="15">
        <v>1</v>
      </c>
      <c r="T5644" s="15"/>
      <c r="U5644" s="15"/>
      <c r="V5644" s="15">
        <v>1</v>
      </c>
      <c r="W5644" s="15">
        <v>1</v>
      </c>
      <c r="X5644" s="15">
        <v>1</v>
      </c>
      <c r="Y5644" s="41">
        <v>1</v>
      </c>
      <c r="Z5644" s="41">
        <v>1</v>
      </c>
      <c r="AA5644" s="15"/>
      <c r="AB5644" s="15"/>
      <c r="AC5644" s="15"/>
      <c r="AD5644" s="15"/>
      <c r="AE5644" s="15"/>
      <c r="AF5644" s="15"/>
      <c r="AG5644" s="15"/>
      <c r="AH5644" s="15"/>
      <c r="AI5644" s="15"/>
      <c r="AJ5644" s="15"/>
      <c r="AK5644" s="15"/>
      <c r="AL5644" s="15"/>
      <c r="AM5644" s="15"/>
      <c r="AN5644" s="15"/>
      <c r="AO5644" s="15"/>
      <c r="AP5644" s="15"/>
      <c r="AQ5644" s="15"/>
      <c r="AR5644" s="15"/>
      <c r="AS5644" s="15"/>
      <c r="AT5644" s="15"/>
      <c r="AU5644" s="15"/>
      <c r="AV5644" s="15"/>
      <c r="AW5644" s="15"/>
      <c r="AX5644" s="15"/>
      <c r="AY5644" s="10"/>
      <c r="AZ5644" s="10">
        <v>1</v>
      </c>
      <c r="BA5644" t="s">
        <v>22</v>
      </c>
      <c r="BB5644" t="s">
        <v>23</v>
      </c>
      <c r="BD5644" t="str">
        <f t="shared" si="177"/>
        <v>6881306227_ID-13038612195Olay</v>
      </c>
    </row>
    <row r="5645" spans="2:63" ht="13.5" customHeight="1" x14ac:dyDescent="0.35">
      <c r="B5645" s="10" t="s">
        <v>17</v>
      </c>
      <c r="C5645" s="10" t="s">
        <v>2329</v>
      </c>
      <c r="D5645" s="10" t="s">
        <v>294</v>
      </c>
      <c r="E5645" s="10" t="s">
        <v>295</v>
      </c>
      <c r="F5645" s="10" t="s">
        <v>13694</v>
      </c>
      <c r="G5645" s="137" t="s">
        <v>16873</v>
      </c>
      <c r="H5645" s="10"/>
      <c r="I5645" s="10" t="s">
        <v>13721</v>
      </c>
      <c r="J5645" s="10" t="s">
        <v>20057</v>
      </c>
      <c r="K5645" s="10" t="s">
        <v>16885</v>
      </c>
      <c r="L5645" s="98">
        <f>IFERROR(VLOOKUP($F5645&amp;$C5645,Sales!$J:$W,9,0),0)</f>
        <v>0</v>
      </c>
      <c r="M5645" s="98">
        <f>IFERROR(VLOOKUP($F5645&amp;$C5645,Sales!$J:$W,10,0),0)</f>
        <v>0</v>
      </c>
      <c r="N5645" s="98">
        <f>IFERROR(VLOOKUP($F5645&amp;$C5645,Sales!$J:$W,11,0),0)</f>
        <v>3447632</v>
      </c>
      <c r="O5645" s="98">
        <f>IFERROR(VLOOKUP($F5645&amp;$C5645,Sales!$J:$W,12,0),0)</f>
        <v>2.6666666666666665</v>
      </c>
      <c r="P5645" s="98">
        <f>IFERROR(VLOOKUP($F5645&amp;$C5645,Sales!$J:$W,13,0),0)</f>
        <v>1149210.6666666667</v>
      </c>
      <c r="Q5645" s="98">
        <f>IFERROR(VLOOKUP($F5645&amp;$C5645,Sales!$A:$H,7,0),0)</f>
        <v>0</v>
      </c>
      <c r="R5645" s="41">
        <f t="shared" si="176"/>
        <v>1</v>
      </c>
      <c r="S5645" s="15">
        <v>1</v>
      </c>
      <c r="T5645" s="15"/>
      <c r="U5645" s="15"/>
      <c r="V5645" s="15">
        <v>1</v>
      </c>
      <c r="W5645" s="15">
        <v>1</v>
      </c>
      <c r="X5645" s="15">
        <v>1</v>
      </c>
      <c r="Y5645" s="41">
        <v>1</v>
      </c>
      <c r="Z5645" s="41">
        <v>1</v>
      </c>
      <c r="AA5645" s="41"/>
      <c r="AB5645" s="15"/>
      <c r="AC5645" s="15"/>
      <c r="AD5645" s="15"/>
      <c r="AE5645" s="15"/>
      <c r="AF5645" s="15"/>
      <c r="AG5645" s="15"/>
      <c r="AH5645" s="15"/>
      <c r="AI5645" s="15"/>
      <c r="AJ5645" s="15"/>
      <c r="AK5645" s="15"/>
      <c r="AL5645" s="15"/>
      <c r="AM5645" s="15"/>
      <c r="AN5645" s="15"/>
      <c r="AO5645" s="15"/>
      <c r="AP5645" s="15"/>
      <c r="AQ5645" s="15"/>
      <c r="AR5645" s="15"/>
      <c r="AS5645" s="15"/>
      <c r="AT5645" s="15"/>
      <c r="AU5645" s="15"/>
      <c r="AV5645" s="15"/>
      <c r="AW5645" s="15"/>
      <c r="AX5645" s="15"/>
      <c r="AY5645" s="10"/>
      <c r="AZ5645" s="10">
        <v>1</v>
      </c>
      <c r="BA5645" t="s">
        <v>22</v>
      </c>
      <c r="BB5645" t="s">
        <v>23</v>
      </c>
      <c r="BD5645" t="str">
        <f t="shared" si="177"/>
        <v>6881142726_ID-13038352560Olay</v>
      </c>
      <c r="BE5645" s="1"/>
      <c r="BJ5645" s="1">
        <v>45138</v>
      </c>
      <c r="BK5645" t="s">
        <v>14057</v>
      </c>
    </row>
    <row r="5646" spans="2:63" ht="13.5" customHeight="1" x14ac:dyDescent="0.35">
      <c r="B5646" s="10" t="s">
        <v>17</v>
      </c>
      <c r="C5646" s="10" t="s">
        <v>2329</v>
      </c>
      <c r="D5646" s="10" t="s">
        <v>294</v>
      </c>
      <c r="E5646" s="10" t="s">
        <v>295</v>
      </c>
      <c r="F5646" s="10" t="s">
        <v>13453</v>
      </c>
      <c r="G5646" s="137" t="s">
        <v>16874</v>
      </c>
      <c r="H5646" s="10"/>
      <c r="I5646" s="149" t="s">
        <v>16878</v>
      </c>
      <c r="J5646" s="10" t="s">
        <v>20058</v>
      </c>
      <c r="K5646" s="10" t="s">
        <v>16886</v>
      </c>
      <c r="L5646" s="98">
        <f>IFERROR(VLOOKUP($F5646&amp;$C5646,Sales!$J:$W,9,0),0)</f>
        <v>0</v>
      </c>
      <c r="M5646" s="98">
        <f>IFERROR(VLOOKUP($F5646&amp;$C5646,Sales!$J:$W,10,0),0)</f>
        <v>0</v>
      </c>
      <c r="N5646" s="98">
        <f>IFERROR(VLOOKUP($F5646&amp;$C5646,Sales!$J:$W,11,0),0)</f>
        <v>0</v>
      </c>
      <c r="O5646" s="98">
        <f>IFERROR(VLOOKUP($F5646&amp;$C5646,Sales!$J:$W,12,0),0)</f>
        <v>0</v>
      </c>
      <c r="P5646" s="98">
        <f>IFERROR(VLOOKUP($F5646&amp;$C5646,Sales!$J:$W,13,0),0)</f>
        <v>0</v>
      </c>
      <c r="Q5646" s="98">
        <f>IFERROR(VLOOKUP($F5646&amp;$C5646,Sales!$A:$H,7,0),0)</f>
        <v>0</v>
      </c>
      <c r="R5646" s="41" t="str">
        <f t="shared" si="176"/>
        <v>ERROR</v>
      </c>
      <c r="S5646" s="15"/>
      <c r="T5646" s="15"/>
      <c r="U5646" s="15"/>
      <c r="V5646" s="15"/>
      <c r="W5646" s="15"/>
      <c r="X5646" s="15"/>
      <c r="Y5646" s="15"/>
      <c r="Z5646" s="15"/>
      <c r="AA5646" s="15"/>
      <c r="AB5646" s="15"/>
      <c r="AC5646" s="15"/>
      <c r="AD5646" s="15"/>
      <c r="AE5646" s="15"/>
      <c r="AF5646" s="15"/>
      <c r="AG5646" s="15"/>
      <c r="AH5646" s="15"/>
      <c r="AI5646" s="15"/>
      <c r="AJ5646" s="41"/>
      <c r="AK5646" s="15"/>
      <c r="AL5646" s="15"/>
      <c r="AM5646" s="15"/>
      <c r="AN5646" s="15"/>
      <c r="AO5646" s="15"/>
      <c r="AP5646" s="15"/>
      <c r="AQ5646" s="15"/>
      <c r="AR5646" s="15"/>
      <c r="AS5646" s="15"/>
      <c r="AT5646" s="15"/>
      <c r="AU5646" s="15"/>
      <c r="AV5646" s="15"/>
      <c r="AW5646" s="15"/>
      <c r="AX5646" s="15"/>
      <c r="AY5646" s="10"/>
      <c r="AZ5646" s="10">
        <v>1</v>
      </c>
      <c r="BA5646" t="s">
        <v>22</v>
      </c>
      <c r="BB5646" t="s">
        <v>13210</v>
      </c>
      <c r="BD5646" t="str">
        <f t="shared" si="177"/>
        <v>6842676292_ID-12970264563Olay</v>
      </c>
      <c r="BF5646" t="s">
        <v>19048</v>
      </c>
    </row>
    <row r="5647" spans="2:63" ht="13.5" customHeight="1" x14ac:dyDescent="0.35">
      <c r="B5647" s="10" t="s">
        <v>17</v>
      </c>
      <c r="C5647" s="10" t="s">
        <v>2329</v>
      </c>
      <c r="D5647" s="10" t="s">
        <v>294</v>
      </c>
      <c r="E5647" s="10" t="s">
        <v>295</v>
      </c>
      <c r="F5647" s="10" t="s">
        <v>13697</v>
      </c>
      <c r="G5647" s="137" t="s">
        <v>16875</v>
      </c>
      <c r="H5647" s="10"/>
      <c r="I5647" s="149" t="s">
        <v>13723</v>
      </c>
      <c r="J5647" s="10" t="s">
        <v>20059</v>
      </c>
      <c r="K5647" s="10" t="s">
        <v>16887</v>
      </c>
      <c r="L5647" s="98">
        <f>IFERROR(VLOOKUP($F5647&amp;$C5647,Sales!$J:$W,9,0),0)</f>
        <v>0</v>
      </c>
      <c r="M5647" s="98">
        <f>IFERROR(VLOOKUP($F5647&amp;$C5647,Sales!$J:$W,10,0),0)</f>
        <v>0</v>
      </c>
      <c r="N5647" s="98">
        <f>IFERROR(VLOOKUP($F5647&amp;$C5647,Sales!$J:$W,11,0),0)</f>
        <v>0</v>
      </c>
      <c r="O5647" s="98">
        <f>IFERROR(VLOOKUP($F5647&amp;$C5647,Sales!$J:$W,12,0),0)</f>
        <v>0</v>
      </c>
      <c r="P5647" s="98">
        <f>IFERROR(VLOOKUP($F5647&amp;$C5647,Sales!$J:$W,13,0),0)</f>
        <v>0</v>
      </c>
      <c r="Q5647" s="98">
        <f>IFERROR(VLOOKUP($F5647&amp;$C5647,Sales!$A:$H,7,0),0)</f>
        <v>0</v>
      </c>
      <c r="R5647" s="41">
        <f t="shared" si="176"/>
        <v>1</v>
      </c>
      <c r="S5647" s="15">
        <v>1</v>
      </c>
      <c r="T5647" s="15"/>
      <c r="U5647" s="15"/>
      <c r="V5647" s="15">
        <v>1</v>
      </c>
      <c r="W5647" s="15">
        <v>1</v>
      </c>
      <c r="X5647" s="15">
        <v>1</v>
      </c>
      <c r="Y5647" s="41">
        <v>1</v>
      </c>
      <c r="Z5647" s="41">
        <v>1</v>
      </c>
      <c r="AA5647" s="15"/>
      <c r="AB5647" s="15"/>
      <c r="AC5647" s="15"/>
      <c r="AD5647" s="15"/>
      <c r="AE5647" s="15"/>
      <c r="AF5647" s="15"/>
      <c r="AG5647" s="15"/>
      <c r="AH5647" s="15"/>
      <c r="AI5647" s="15"/>
      <c r="AJ5647" s="15"/>
      <c r="AK5647" s="15"/>
      <c r="AL5647" s="15"/>
      <c r="AM5647" s="15"/>
      <c r="AN5647" s="15"/>
      <c r="AO5647" s="15"/>
      <c r="AP5647" s="15"/>
      <c r="AQ5647" s="15"/>
      <c r="AR5647" s="15"/>
      <c r="AS5647" s="15"/>
      <c r="AT5647" s="15"/>
      <c r="AU5647" s="15"/>
      <c r="AV5647" s="15"/>
      <c r="AW5647" s="15"/>
      <c r="AX5647" s="15"/>
      <c r="AY5647" s="10"/>
      <c r="AZ5647" s="10">
        <v>1</v>
      </c>
      <c r="BA5647" t="s">
        <v>22</v>
      </c>
      <c r="BB5647" t="s">
        <v>23</v>
      </c>
      <c r="BD5647" t="str">
        <f t="shared" si="177"/>
        <v>6891528554_ID-13063172544Olay</v>
      </c>
    </row>
    <row r="5648" spans="2:63" ht="13.5" customHeight="1" x14ac:dyDescent="0.35">
      <c r="B5648" s="10" t="s">
        <v>17</v>
      </c>
      <c r="C5648" s="10" t="s">
        <v>2329</v>
      </c>
      <c r="D5648" s="10" t="s">
        <v>294</v>
      </c>
      <c r="E5648" s="10" t="s">
        <v>295</v>
      </c>
      <c r="F5648" s="10" t="s">
        <v>13695</v>
      </c>
      <c r="G5648" s="137" t="s">
        <v>16876</v>
      </c>
      <c r="H5648" s="10"/>
      <c r="I5648" s="149" t="s">
        <v>13722</v>
      </c>
      <c r="J5648" s="10" t="s">
        <v>20060</v>
      </c>
      <c r="K5648" s="10" t="s">
        <v>16888</v>
      </c>
      <c r="L5648" s="98">
        <f>IFERROR(VLOOKUP($F5648&amp;$C5648,Sales!$J:$W,9,0),0)</f>
        <v>3016678</v>
      </c>
      <c r="M5648" s="98">
        <f>IFERROR(VLOOKUP($F5648&amp;$C5648,Sales!$J:$W,10,0),0)</f>
        <v>2585724</v>
      </c>
      <c r="N5648" s="98">
        <f>IFERROR(VLOOKUP($F5648&amp;$C5648,Sales!$J:$W,11,0),0)</f>
        <v>10342896</v>
      </c>
      <c r="O5648" s="98">
        <f>IFERROR(VLOOKUP($F5648&amp;$C5648,Sales!$J:$W,12,0),0)</f>
        <v>12.333333333333334</v>
      </c>
      <c r="P5648" s="98">
        <f>IFERROR(VLOOKUP($F5648&amp;$C5648,Sales!$J:$W,13,0),0)</f>
        <v>5315099.333333333</v>
      </c>
      <c r="Q5648" s="98">
        <f>IFERROR(VLOOKUP($F5648&amp;$C5648,Sales!$A:$H,7,0),0)</f>
        <v>0</v>
      </c>
      <c r="R5648" s="41">
        <f t="shared" si="176"/>
        <v>1</v>
      </c>
      <c r="S5648" s="15">
        <v>1</v>
      </c>
      <c r="T5648" s="15"/>
      <c r="U5648" s="15"/>
      <c r="V5648" s="15">
        <v>1</v>
      </c>
      <c r="W5648" s="15">
        <v>1</v>
      </c>
      <c r="X5648" s="15">
        <v>1</v>
      </c>
      <c r="Y5648" s="41">
        <v>1</v>
      </c>
      <c r="Z5648" s="41">
        <v>1</v>
      </c>
      <c r="AA5648" s="15"/>
      <c r="AB5648" s="15"/>
      <c r="AC5648" s="15"/>
      <c r="AD5648" s="15"/>
      <c r="AE5648" s="15"/>
      <c r="AF5648" s="15"/>
      <c r="AG5648" s="15"/>
      <c r="AH5648" s="15"/>
      <c r="AI5648" s="15"/>
      <c r="AJ5648" s="15"/>
      <c r="AK5648" s="15"/>
      <c r="AL5648" s="15"/>
      <c r="AM5648" s="15"/>
      <c r="AN5648" s="15"/>
      <c r="AO5648" s="15"/>
      <c r="AP5648" s="15"/>
      <c r="AQ5648" s="15"/>
      <c r="AR5648" s="15"/>
      <c r="AS5648" s="15"/>
      <c r="AT5648" s="15"/>
      <c r="AU5648" s="15"/>
      <c r="AV5648" s="15"/>
      <c r="AW5648" s="15"/>
      <c r="AX5648" s="82"/>
      <c r="AY5648" s="10"/>
      <c r="AZ5648" s="10">
        <v>1</v>
      </c>
      <c r="BA5648" t="s">
        <v>22</v>
      </c>
      <c r="BB5648" t="s">
        <v>23</v>
      </c>
      <c r="BD5648" t="str">
        <f t="shared" si="177"/>
        <v>6881170819_ID-13038424085Olay</v>
      </c>
    </row>
    <row r="5649" spans="2:59" ht="13.5" customHeight="1" x14ac:dyDescent="0.35">
      <c r="B5649" s="10" t="s">
        <v>17</v>
      </c>
      <c r="C5649" s="10" t="s">
        <v>2329</v>
      </c>
      <c r="D5649" s="10" t="s">
        <v>294</v>
      </c>
      <c r="E5649" s="10" t="s">
        <v>295</v>
      </c>
      <c r="F5649" s="10" t="s">
        <v>13452</v>
      </c>
      <c r="G5649" s="137" t="s">
        <v>16877</v>
      </c>
      <c r="H5649" s="10"/>
      <c r="I5649" s="10" t="s">
        <v>16879</v>
      </c>
      <c r="J5649" s="10" t="s">
        <v>20061</v>
      </c>
      <c r="K5649" s="10" t="s">
        <v>16889</v>
      </c>
      <c r="L5649" s="98">
        <f>IFERROR(VLOOKUP($F5649&amp;$C5649,Sales!$J:$W,9,0),0)</f>
        <v>0</v>
      </c>
      <c r="M5649" s="98">
        <f>IFERROR(VLOOKUP($F5649&amp;$C5649,Sales!$J:$W,10,0),0)</f>
        <v>0</v>
      </c>
      <c r="N5649" s="98">
        <f>IFERROR(VLOOKUP($F5649&amp;$C5649,Sales!$J:$W,11,0),0)</f>
        <v>0</v>
      </c>
      <c r="O5649" s="98">
        <f>IFERROR(VLOOKUP($F5649&amp;$C5649,Sales!$J:$W,12,0),0)</f>
        <v>0</v>
      </c>
      <c r="P5649" s="98">
        <f>IFERROR(VLOOKUP($F5649&amp;$C5649,Sales!$J:$W,13,0),0)</f>
        <v>0</v>
      </c>
      <c r="Q5649" s="98">
        <f>IFERROR(VLOOKUP($F5649&amp;$C5649,Sales!$A:$H,7,0),0)</f>
        <v>0</v>
      </c>
      <c r="R5649" s="41" t="str">
        <f t="shared" si="176"/>
        <v>ERROR</v>
      </c>
      <c r="S5649" s="15"/>
      <c r="T5649" s="15"/>
      <c r="U5649" s="15"/>
      <c r="V5649" s="15"/>
      <c r="W5649" s="15"/>
      <c r="X5649" s="15"/>
      <c r="Y5649" s="41"/>
      <c r="Z5649" s="41"/>
      <c r="AA5649" s="41"/>
      <c r="AB5649" s="15"/>
      <c r="AC5649" s="15"/>
      <c r="AD5649" s="15"/>
      <c r="AE5649" s="15"/>
      <c r="AF5649" s="15"/>
      <c r="AG5649" s="15"/>
      <c r="AH5649" s="15"/>
      <c r="AI5649" s="15"/>
      <c r="AJ5649" s="41"/>
      <c r="AK5649" s="15"/>
      <c r="AL5649" s="15"/>
      <c r="AM5649" s="15"/>
      <c r="AN5649" s="15"/>
      <c r="AO5649" s="15"/>
      <c r="AP5649" s="15"/>
      <c r="AQ5649" s="15"/>
      <c r="AR5649" s="15"/>
      <c r="AS5649" s="15"/>
      <c r="AT5649" s="15"/>
      <c r="AU5649" s="15"/>
      <c r="AV5649" s="15"/>
      <c r="AW5649" s="15"/>
      <c r="AX5649" s="15"/>
      <c r="AY5649" s="10"/>
      <c r="AZ5649" s="10">
        <v>1</v>
      </c>
      <c r="BA5649" t="s">
        <v>22</v>
      </c>
      <c r="BB5649" t="s">
        <v>88</v>
      </c>
      <c r="BD5649" t="str">
        <f t="shared" si="177"/>
        <v>6842640117_ID-12970146898Olay</v>
      </c>
      <c r="BE5649" s="1">
        <v>45050</v>
      </c>
      <c r="BF5649" t="s">
        <v>14057</v>
      </c>
    </row>
    <row r="5650" spans="2:59" ht="13.5" customHeight="1" x14ac:dyDescent="0.35">
      <c r="B5650" s="10" t="s">
        <v>17</v>
      </c>
      <c r="C5650" s="10" t="s">
        <v>2329</v>
      </c>
      <c r="D5650" s="10" t="s">
        <v>119</v>
      </c>
      <c r="E5650" s="10" t="s">
        <v>120</v>
      </c>
      <c r="F5650" s="10" t="s">
        <v>131</v>
      </c>
      <c r="G5650" s="137" t="s">
        <v>16924</v>
      </c>
      <c r="H5650" s="10"/>
      <c r="I5650" s="149">
        <v>47400179349</v>
      </c>
      <c r="J5650" s="10" t="s">
        <v>20062</v>
      </c>
      <c r="K5650" s="10" t="s">
        <v>4358</v>
      </c>
      <c r="L5650" s="98">
        <f>IFERROR(VLOOKUP($F5650&amp;$C5650,Sales!$J:$W,9,0),0)</f>
        <v>0</v>
      </c>
      <c r="M5650" s="98">
        <f>IFERROR(VLOOKUP($F5650&amp;$C5650,Sales!$J:$W,10,0),0)</f>
        <v>2661139.9999999995</v>
      </c>
      <c r="N5650" s="98">
        <f>IFERROR(VLOOKUP($F5650&amp;$C5650,Sales!$J:$W,11,0),0)</f>
        <v>9580103.9999999981</v>
      </c>
      <c r="O5650" s="98">
        <f>IFERROR(VLOOKUP($F5650&amp;$C5650,Sales!$J:$W,12,0),0)</f>
        <v>30.666666666666668</v>
      </c>
      <c r="P5650" s="98">
        <f>IFERROR(VLOOKUP($F5650&amp;$C5650,Sales!$J:$W,13,0),0)</f>
        <v>4080414.666666666</v>
      </c>
      <c r="Q5650" s="98">
        <f>IFERROR(VLOOKUP($F5650&amp;$C5650,Sales!$A:$H,7,0),0)</f>
        <v>0</v>
      </c>
      <c r="R5650" s="41">
        <f t="shared" si="176"/>
        <v>1</v>
      </c>
      <c r="S5650" s="15">
        <v>1</v>
      </c>
      <c r="T5650" s="15"/>
      <c r="U5650" s="15"/>
      <c r="V5650" s="15">
        <v>1</v>
      </c>
      <c r="W5650" s="15">
        <v>1</v>
      </c>
      <c r="X5650" s="15">
        <v>1</v>
      </c>
      <c r="Y5650" s="41">
        <v>1</v>
      </c>
      <c r="Z5650" s="41">
        <v>1</v>
      </c>
      <c r="AA5650" s="15"/>
      <c r="AB5650" s="15"/>
      <c r="AC5650" s="15"/>
      <c r="AD5650" s="15"/>
      <c r="AE5650" s="15"/>
      <c r="AF5650" s="15"/>
      <c r="AG5650" s="15"/>
      <c r="AH5650" s="15"/>
      <c r="AI5650" s="15"/>
      <c r="AJ5650" s="15"/>
      <c r="AK5650" s="15"/>
      <c r="AL5650" s="15"/>
      <c r="AM5650" s="15"/>
      <c r="AN5650" s="15"/>
      <c r="AO5650" s="15"/>
      <c r="AP5650" s="15"/>
      <c r="AQ5650" s="15"/>
      <c r="AR5650" s="15"/>
      <c r="AS5650" s="15"/>
      <c r="AT5650" s="15"/>
      <c r="AU5650" s="15"/>
      <c r="AV5650" s="15"/>
      <c r="AW5650" s="15"/>
      <c r="AX5650" s="15"/>
      <c r="AY5650" s="10"/>
      <c r="AZ5650" s="10">
        <v>1</v>
      </c>
      <c r="BA5650" t="s">
        <v>22</v>
      </c>
      <c r="BB5650" t="s">
        <v>23</v>
      </c>
      <c r="BD5650" t="str">
        <f t="shared" si="177"/>
        <v>1499998999_ID-2820956283Gillette</v>
      </c>
      <c r="BG5650" t="s">
        <v>16930</v>
      </c>
    </row>
    <row r="5651" spans="2:59" ht="13.5" customHeight="1" x14ac:dyDescent="0.35">
      <c r="B5651" s="10" t="s">
        <v>17</v>
      </c>
      <c r="C5651" s="10" t="s">
        <v>2329</v>
      </c>
      <c r="D5651" s="10" t="s">
        <v>405</v>
      </c>
      <c r="E5651" s="10" t="s">
        <v>406</v>
      </c>
      <c r="F5651" s="10" t="s">
        <v>2992</v>
      </c>
      <c r="G5651" s="137" t="s">
        <v>6385</v>
      </c>
      <c r="H5651" s="10"/>
      <c r="I5651" s="149" t="s">
        <v>6386</v>
      </c>
      <c r="J5651" s="10" t="s">
        <v>20063</v>
      </c>
      <c r="K5651" s="10" t="s">
        <v>16927</v>
      </c>
      <c r="L5651" s="98">
        <f>IFERROR(VLOOKUP($F5651&amp;$C5651,Sales!$J:$W,9,0),0)</f>
        <v>37382799.999999993</v>
      </c>
      <c r="M5651" s="98">
        <f>IFERROR(VLOOKUP($F5651&amp;$C5651,Sales!$J:$W,10,0),0)</f>
        <v>0</v>
      </c>
      <c r="N5651" s="98">
        <f>IFERROR(VLOOKUP($F5651&amp;$C5651,Sales!$J:$W,11,0),0)</f>
        <v>57180200</v>
      </c>
      <c r="O5651" s="98">
        <f>IFERROR(VLOOKUP($F5651&amp;$C5651,Sales!$J:$W,12,0),0)</f>
        <v>285</v>
      </c>
      <c r="P5651" s="98">
        <f>IFERROR(VLOOKUP($F5651&amp;$C5651,Sales!$J:$W,13,0),0)</f>
        <v>31521000</v>
      </c>
      <c r="Q5651" s="98">
        <f>IFERROR(VLOOKUP($F5651&amp;$C5651,Sales!$A:$H,7,0),0)</f>
        <v>0</v>
      </c>
      <c r="R5651" s="41">
        <f t="shared" si="176"/>
        <v>1</v>
      </c>
      <c r="S5651" s="15">
        <v>1</v>
      </c>
      <c r="T5651" s="15"/>
      <c r="U5651" s="15"/>
      <c r="V5651" s="15">
        <v>1</v>
      </c>
      <c r="W5651" s="15">
        <v>1</v>
      </c>
      <c r="X5651" s="15">
        <v>1</v>
      </c>
      <c r="Y5651" s="41">
        <v>1</v>
      </c>
      <c r="Z5651" s="41">
        <v>1</v>
      </c>
      <c r="AA5651" s="15"/>
      <c r="AB5651" s="15"/>
      <c r="AC5651" s="15"/>
      <c r="AD5651" s="15"/>
      <c r="AE5651" s="15"/>
      <c r="AF5651" s="15"/>
      <c r="AG5651" s="15"/>
      <c r="AH5651" s="15"/>
      <c r="AI5651" s="15"/>
      <c r="AJ5651" s="15"/>
      <c r="AK5651" s="15"/>
      <c r="AL5651" s="15"/>
      <c r="AM5651" s="15"/>
      <c r="AN5651" s="15"/>
      <c r="AO5651" s="15"/>
      <c r="AP5651" s="15"/>
      <c r="AQ5651" s="15"/>
      <c r="AR5651" s="15"/>
      <c r="AS5651" s="15"/>
      <c r="AT5651" s="15"/>
      <c r="AU5651" s="15"/>
      <c r="AV5651" s="15"/>
      <c r="AW5651" s="15"/>
      <c r="AX5651" s="15"/>
      <c r="AY5651" s="10"/>
      <c r="AZ5651" s="10">
        <v>1</v>
      </c>
      <c r="BA5651" t="s">
        <v>22</v>
      </c>
      <c r="BB5651" t="s">
        <v>23</v>
      </c>
      <c r="BD5651" t="str">
        <f t="shared" si="177"/>
        <v>3260220419_ID-5671750273Oral-B</v>
      </c>
      <c r="BG5651" t="s">
        <v>16930</v>
      </c>
    </row>
    <row r="5652" spans="2:59" ht="13.5" customHeight="1" x14ac:dyDescent="0.35">
      <c r="B5652" s="10" t="s">
        <v>17</v>
      </c>
      <c r="C5652" s="10" t="s">
        <v>2329</v>
      </c>
      <c r="D5652" s="10" t="s">
        <v>405</v>
      </c>
      <c r="E5652" s="10" t="s">
        <v>406</v>
      </c>
      <c r="F5652" s="10" t="s">
        <v>2994</v>
      </c>
      <c r="G5652" s="137" t="s">
        <v>6388</v>
      </c>
      <c r="H5652" s="10"/>
      <c r="I5652" s="149" t="s">
        <v>5976</v>
      </c>
      <c r="J5652" s="10" t="s">
        <v>20064</v>
      </c>
      <c r="K5652" s="10" t="s">
        <v>16928</v>
      </c>
      <c r="L5652" s="98">
        <f>IFERROR(VLOOKUP($F5652&amp;$C5652,Sales!$J:$W,9,0),0)</f>
        <v>33290599.999999996</v>
      </c>
      <c r="M5652" s="98">
        <f>IFERROR(VLOOKUP($F5652&amp;$C5652,Sales!$J:$W,10,0),0)</f>
        <v>0</v>
      </c>
      <c r="N5652" s="98">
        <f>IFERROR(VLOOKUP($F5652&amp;$C5652,Sales!$J:$W,11,0),0)</f>
        <v>51650199.999999993</v>
      </c>
      <c r="O5652" s="98">
        <f>IFERROR(VLOOKUP($F5652&amp;$C5652,Sales!$J:$W,12,0),0)</f>
        <v>256</v>
      </c>
      <c r="P5652" s="98">
        <f>IFERROR(VLOOKUP($F5652&amp;$C5652,Sales!$J:$W,13,0),0)</f>
        <v>28313599.999999996</v>
      </c>
      <c r="Q5652" s="98">
        <f>IFERROR(VLOOKUP($F5652&amp;$C5652,Sales!$A:$H,7,0),0)</f>
        <v>0</v>
      </c>
      <c r="R5652" s="41">
        <f t="shared" si="176"/>
        <v>1</v>
      </c>
      <c r="S5652" s="15">
        <v>1</v>
      </c>
      <c r="T5652" s="15"/>
      <c r="U5652" s="15"/>
      <c r="V5652" s="15">
        <v>1</v>
      </c>
      <c r="W5652" s="15">
        <v>1</v>
      </c>
      <c r="X5652" s="15">
        <v>1</v>
      </c>
      <c r="Y5652" s="41">
        <v>1</v>
      </c>
      <c r="Z5652" s="41">
        <v>1</v>
      </c>
      <c r="AA5652" s="15"/>
      <c r="AB5652" s="15"/>
      <c r="AC5652" s="15"/>
      <c r="AD5652" s="15"/>
      <c r="AE5652" s="15"/>
      <c r="AF5652" s="15"/>
      <c r="AG5652" s="15"/>
      <c r="AH5652" s="15"/>
      <c r="AI5652" s="15"/>
      <c r="AJ5652" s="15"/>
      <c r="AK5652" s="15"/>
      <c r="AL5652" s="15"/>
      <c r="AM5652" s="15"/>
      <c r="AN5652" s="15"/>
      <c r="AO5652" s="15"/>
      <c r="AP5652" s="15"/>
      <c r="AQ5652" s="15"/>
      <c r="AR5652" s="15"/>
      <c r="AS5652" s="15"/>
      <c r="AT5652" s="15"/>
      <c r="AU5652" s="15"/>
      <c r="AV5652" s="15"/>
      <c r="AW5652" s="15"/>
      <c r="AX5652" s="15"/>
      <c r="AY5652" s="10"/>
      <c r="AZ5652" s="10">
        <v>1</v>
      </c>
      <c r="BA5652" t="s">
        <v>22</v>
      </c>
      <c r="BB5652" t="s">
        <v>23</v>
      </c>
      <c r="BD5652" t="str">
        <f t="shared" si="177"/>
        <v>3260160058_ID-5671626488Oral-B</v>
      </c>
      <c r="BG5652" t="s">
        <v>16930</v>
      </c>
    </row>
    <row r="5653" spans="2:59" ht="13.5" customHeight="1" x14ac:dyDescent="0.35">
      <c r="B5653" s="10" t="s">
        <v>17</v>
      </c>
      <c r="C5653" s="10" t="s">
        <v>2329</v>
      </c>
      <c r="D5653" s="10" t="s">
        <v>405</v>
      </c>
      <c r="E5653" s="10" t="s">
        <v>406</v>
      </c>
      <c r="F5653" s="10" t="s">
        <v>2996</v>
      </c>
      <c r="G5653" s="137" t="s">
        <v>6390</v>
      </c>
      <c r="H5653" s="10"/>
      <c r="I5653" s="149" t="s">
        <v>6391</v>
      </c>
      <c r="J5653" s="10" t="s">
        <v>20065</v>
      </c>
      <c r="K5653" s="10" t="s">
        <v>16929</v>
      </c>
      <c r="L5653" s="98">
        <f>IFERROR(VLOOKUP($F5653&amp;$C5653,Sales!$J:$W,9,0),0)</f>
        <v>22451800</v>
      </c>
      <c r="M5653" s="98">
        <f>IFERROR(VLOOKUP($F5653&amp;$C5653,Sales!$J:$W,10,0),0)</f>
        <v>3760399.9999999995</v>
      </c>
      <c r="N5653" s="98">
        <f>IFERROR(VLOOKUP($F5653&amp;$C5653,Sales!$J:$W,11,0),0)</f>
        <v>30968000</v>
      </c>
      <c r="O5653" s="98">
        <f>IFERROR(VLOOKUP($F5653&amp;$C5653,Sales!$J:$W,12,0),0)</f>
        <v>172.33333333333334</v>
      </c>
      <c r="P5653" s="98">
        <f>IFERROR(VLOOKUP($F5653&amp;$C5653,Sales!$J:$W,13,0),0)</f>
        <v>19060066.666666668</v>
      </c>
      <c r="Q5653" s="98">
        <f>IFERROR(VLOOKUP($F5653&amp;$C5653,Sales!$A:$H,7,0),0)</f>
        <v>0</v>
      </c>
      <c r="R5653" s="41">
        <f t="shared" si="176"/>
        <v>1</v>
      </c>
      <c r="S5653" s="15">
        <v>1</v>
      </c>
      <c r="T5653" s="15"/>
      <c r="U5653" s="15"/>
      <c r="V5653" s="15">
        <v>1</v>
      </c>
      <c r="W5653" s="15">
        <v>1</v>
      </c>
      <c r="X5653" s="15">
        <v>1</v>
      </c>
      <c r="Y5653" s="41">
        <v>1</v>
      </c>
      <c r="Z5653" s="41">
        <v>1</v>
      </c>
      <c r="AA5653" s="15"/>
      <c r="AB5653" s="15"/>
      <c r="AC5653" s="15"/>
      <c r="AD5653" s="15"/>
      <c r="AE5653" s="15"/>
      <c r="AF5653" s="15"/>
      <c r="AG5653" s="15"/>
      <c r="AH5653" s="15"/>
      <c r="AI5653" s="15"/>
      <c r="AJ5653" s="15"/>
      <c r="AK5653" s="15"/>
      <c r="AL5653" s="15"/>
      <c r="AM5653" s="15"/>
      <c r="AN5653" s="15"/>
      <c r="AO5653" s="15"/>
      <c r="AP5653" s="15"/>
      <c r="AQ5653" s="15"/>
      <c r="AR5653" s="15"/>
      <c r="AS5653" s="15"/>
      <c r="AT5653" s="15"/>
      <c r="AU5653" s="15"/>
      <c r="AV5653" s="15"/>
      <c r="AW5653" s="15"/>
      <c r="AX5653" s="15"/>
      <c r="AY5653" s="10"/>
      <c r="AZ5653" s="10">
        <v>1</v>
      </c>
      <c r="BA5653" t="s">
        <v>22</v>
      </c>
      <c r="BB5653" t="s">
        <v>23</v>
      </c>
      <c r="BD5653" t="str">
        <f t="shared" si="177"/>
        <v>3260112650_ID-5671600927Oral-B</v>
      </c>
      <c r="BG5653" t="s">
        <v>16930</v>
      </c>
    </row>
    <row r="5654" spans="2:59" ht="13.5" customHeight="1" x14ac:dyDescent="0.35">
      <c r="B5654" s="10" t="s">
        <v>17</v>
      </c>
      <c r="C5654" s="10" t="s">
        <v>2329</v>
      </c>
      <c r="D5654" s="10" t="s">
        <v>119</v>
      </c>
      <c r="E5654" s="10" t="s">
        <v>120</v>
      </c>
      <c r="F5654" s="10" t="s">
        <v>143</v>
      </c>
      <c r="G5654" s="137" t="s">
        <v>16925</v>
      </c>
      <c r="H5654" s="10"/>
      <c r="I5654" s="149">
        <v>7702018996575</v>
      </c>
      <c r="J5654" s="10" t="s">
        <v>20066</v>
      </c>
      <c r="K5654" s="10" t="s">
        <v>4357</v>
      </c>
      <c r="L5654" s="98">
        <f>IFERROR(VLOOKUP($F5654&amp;$C5654,Sales!$J:$W,9,0),0)</f>
        <v>4582619.9999999991</v>
      </c>
      <c r="M5654" s="98">
        <f>IFERROR(VLOOKUP($F5654&amp;$C5654,Sales!$J:$W,10,0),0)</f>
        <v>0</v>
      </c>
      <c r="N5654" s="98">
        <f>IFERROR(VLOOKUP($F5654&amp;$C5654,Sales!$J:$W,11,0),0)</f>
        <v>0</v>
      </c>
      <c r="O5654" s="98">
        <f>IFERROR(VLOOKUP($F5654&amp;$C5654,Sales!$J:$W,12,0),0)</f>
        <v>30</v>
      </c>
      <c r="P5654" s="98">
        <f>IFERROR(VLOOKUP($F5654&amp;$C5654,Sales!$J:$W,13,0),0)</f>
        <v>1527539.9999999998</v>
      </c>
      <c r="Q5654" s="98">
        <f>IFERROR(VLOOKUP($F5654&amp;$C5654,Sales!$A:$H,7,0),0)</f>
        <v>0</v>
      </c>
      <c r="R5654" s="41">
        <f t="shared" ref="R5654:R5699" si="178">IFERROR(AVERAGE($S5654:$AW5654),"ERROR")</f>
        <v>1</v>
      </c>
      <c r="S5654" s="15">
        <v>1</v>
      </c>
      <c r="T5654" s="15"/>
      <c r="U5654" s="15"/>
      <c r="V5654" s="15">
        <v>1</v>
      </c>
      <c r="W5654" s="15">
        <v>1</v>
      </c>
      <c r="X5654" s="15">
        <v>1</v>
      </c>
      <c r="Y5654" s="41">
        <v>1</v>
      </c>
      <c r="Z5654" s="41">
        <v>1</v>
      </c>
      <c r="AA5654" s="15"/>
      <c r="AB5654" s="15"/>
      <c r="AC5654" s="15"/>
      <c r="AD5654" s="15"/>
      <c r="AE5654" s="15"/>
      <c r="AF5654" s="15"/>
      <c r="AG5654" s="15"/>
      <c r="AH5654" s="15"/>
      <c r="AI5654" s="15"/>
      <c r="AJ5654" s="15"/>
      <c r="AK5654" s="15"/>
      <c r="AL5654" s="15"/>
      <c r="AM5654" s="15"/>
      <c r="AN5654" s="15"/>
      <c r="AO5654" s="15"/>
      <c r="AP5654" s="15"/>
      <c r="AQ5654" s="15"/>
      <c r="AR5654" s="15"/>
      <c r="AS5654" s="15"/>
      <c r="AT5654" s="15"/>
      <c r="AU5654" s="15"/>
      <c r="AV5654" s="15"/>
      <c r="AW5654" s="15"/>
      <c r="AX5654" s="15"/>
      <c r="AY5654" s="10"/>
      <c r="AZ5654" s="10">
        <v>1</v>
      </c>
      <c r="BA5654" t="s">
        <v>22</v>
      </c>
      <c r="BB5654" t="s">
        <v>23</v>
      </c>
      <c r="BD5654" t="str">
        <f t="shared" si="177"/>
        <v>GI720HBAAV1760ANID-70138072Gillette</v>
      </c>
      <c r="BG5654" t="s">
        <v>16930</v>
      </c>
    </row>
    <row r="5655" spans="2:59" ht="13.5" customHeight="1" x14ac:dyDescent="0.35">
      <c r="B5655" s="10" t="s">
        <v>17</v>
      </c>
      <c r="C5655" s="10" t="s">
        <v>2329</v>
      </c>
      <c r="D5655" s="10" t="s">
        <v>405</v>
      </c>
      <c r="E5655" s="10" t="s">
        <v>406</v>
      </c>
      <c r="F5655" s="10" t="s">
        <v>432</v>
      </c>
      <c r="G5655" s="137" t="s">
        <v>16926</v>
      </c>
      <c r="H5655" s="10"/>
      <c r="I5655" s="149">
        <v>4902430403900</v>
      </c>
      <c r="J5655" s="10" t="s">
        <v>19683</v>
      </c>
      <c r="K5655" s="10" t="s">
        <v>4153</v>
      </c>
      <c r="L5655" s="98">
        <f>IFERROR(VLOOKUP($F5655&amp;$C5655,Sales!$J:$W,9,0),0)</f>
        <v>5027351.9999999991</v>
      </c>
      <c r="M5655" s="98">
        <f>IFERROR(VLOOKUP($F5655&amp;$C5655,Sales!$J:$W,10,0),0)</f>
        <v>0</v>
      </c>
      <c r="N5655" s="98">
        <f>IFERROR(VLOOKUP($F5655&amp;$C5655,Sales!$J:$W,11,0),0)</f>
        <v>0</v>
      </c>
      <c r="O5655" s="98">
        <f>IFERROR(VLOOKUP($F5655&amp;$C5655,Sales!$J:$W,12,0),0)</f>
        <v>139</v>
      </c>
      <c r="P5655" s="98">
        <f>IFERROR(VLOOKUP($F5655&amp;$C5655,Sales!$J:$W,13,0),0)</f>
        <v>1675783.9999999998</v>
      </c>
      <c r="Q5655" s="98">
        <f>IFERROR(VLOOKUP($F5655&amp;$C5655,Sales!$A:$H,7,0),0)</f>
        <v>0</v>
      </c>
      <c r="R5655" s="41">
        <f t="shared" si="178"/>
        <v>1</v>
      </c>
      <c r="S5655" s="15">
        <v>1</v>
      </c>
      <c r="T5655" s="15"/>
      <c r="U5655" s="15"/>
      <c r="V5655" s="15">
        <v>1</v>
      </c>
      <c r="W5655" s="15">
        <v>1</v>
      </c>
      <c r="X5655" s="15">
        <v>1</v>
      </c>
      <c r="Y5655" s="41">
        <v>1</v>
      </c>
      <c r="Z5655" s="41">
        <v>1</v>
      </c>
      <c r="AA5655" s="15"/>
      <c r="AB5655" s="15"/>
      <c r="AC5655" s="15"/>
      <c r="AD5655" s="15"/>
      <c r="AE5655" s="15"/>
      <c r="AF5655" s="15"/>
      <c r="AG5655" s="15"/>
      <c r="AH5655" s="15"/>
      <c r="AI5655" s="15"/>
      <c r="AJ5655" s="15"/>
      <c r="AK5655" s="15"/>
      <c r="AL5655" s="15"/>
      <c r="AM5655" s="15"/>
      <c r="AN5655" s="15"/>
      <c r="AO5655" s="15"/>
      <c r="AP5655" s="15"/>
      <c r="AQ5655" s="15"/>
      <c r="AR5655" s="15"/>
      <c r="AS5655" s="15"/>
      <c r="AT5655" s="15"/>
      <c r="AU5655" s="15"/>
      <c r="AV5655" s="15"/>
      <c r="AW5655" s="15"/>
      <c r="AX5655" s="15"/>
      <c r="AY5655" s="10"/>
      <c r="AZ5655" s="10">
        <v>1</v>
      </c>
      <c r="BA5655" t="s">
        <v>22</v>
      </c>
      <c r="BB5655" t="s">
        <v>23</v>
      </c>
      <c r="BD5655" t="str">
        <f t="shared" si="177"/>
        <v>407087917_ID-449891665Oral-B</v>
      </c>
      <c r="BG5655" t="s">
        <v>16930</v>
      </c>
    </row>
    <row r="5656" spans="2:59" ht="13.5" customHeight="1" x14ac:dyDescent="0.35">
      <c r="B5656" s="10" t="s">
        <v>17</v>
      </c>
      <c r="C5656" s="10" t="s">
        <v>2329</v>
      </c>
      <c r="D5656" s="10" t="s">
        <v>119</v>
      </c>
      <c r="E5656" s="10" t="s">
        <v>120</v>
      </c>
      <c r="F5656" s="10"/>
      <c r="G5656" s="10" t="s">
        <v>2394</v>
      </c>
      <c r="H5656" s="10"/>
      <c r="I5656" s="170">
        <v>7702018967582</v>
      </c>
      <c r="J5656" s="10"/>
      <c r="K5656" s="10" t="s">
        <v>4451</v>
      </c>
      <c r="L5656" s="98">
        <f>IFERROR(VLOOKUP($F5656&amp;$C5656,Sales!$J:$W,9,0),0)</f>
        <v>0</v>
      </c>
      <c r="M5656" s="98">
        <f>IFERROR(VLOOKUP($F5656&amp;$C5656,Sales!$J:$W,10,0),0)</f>
        <v>0</v>
      </c>
      <c r="N5656" s="98">
        <f>IFERROR(VLOOKUP($F5656&amp;$C5656,Sales!$J:$W,11,0),0)</f>
        <v>0</v>
      </c>
      <c r="O5656" s="98">
        <f>IFERROR(VLOOKUP($F5656&amp;$C5656,Sales!$J:$W,12,0),0)</f>
        <v>0</v>
      </c>
      <c r="P5656" s="98">
        <f>IFERROR(VLOOKUP($F5656&amp;$C5656,Sales!$J:$W,13,0),0)</f>
        <v>0</v>
      </c>
      <c r="Q5656" s="98">
        <f>IFERROR(VLOOKUP($F5656&amp;$C5656,Sales!$A:$H,7,0),0)</f>
        <v>0</v>
      </c>
      <c r="R5656" s="41" t="str">
        <f t="shared" si="178"/>
        <v>ERROR</v>
      </c>
      <c r="S5656" s="15"/>
      <c r="T5656" s="15"/>
      <c r="U5656" s="15"/>
      <c r="V5656" s="15"/>
      <c r="W5656" s="15"/>
      <c r="X5656" s="15"/>
      <c r="Y5656" s="41"/>
      <c r="Z5656" s="41"/>
      <c r="AA5656" s="41"/>
      <c r="AB5656" s="15"/>
      <c r="AC5656" s="15"/>
      <c r="AD5656" s="15"/>
      <c r="AE5656" s="15"/>
      <c r="AF5656" s="15"/>
      <c r="AG5656" s="15"/>
      <c r="AH5656" s="15"/>
      <c r="AI5656" s="15"/>
      <c r="AJ5656" s="41"/>
      <c r="AK5656" s="15"/>
      <c r="AL5656" s="15"/>
      <c r="AM5656" s="15"/>
      <c r="AN5656" s="15"/>
      <c r="AO5656" s="15"/>
      <c r="AP5656" s="15"/>
      <c r="AQ5656" s="15"/>
      <c r="AR5656" s="15"/>
      <c r="AS5656" s="15"/>
      <c r="AT5656" s="41"/>
      <c r="AU5656" s="15"/>
      <c r="AV5656" s="15"/>
      <c r="AW5656" s="15"/>
      <c r="AX5656" s="15"/>
      <c r="AY5656" s="15"/>
      <c r="AZ5656" s="10">
        <v>1</v>
      </c>
      <c r="BA5656" s="171" t="s">
        <v>22</v>
      </c>
      <c r="BB5656" t="s">
        <v>88</v>
      </c>
      <c r="BD5656" t="str">
        <f t="shared" si="177"/>
        <v>954170086_ID-1438178474Gillette</v>
      </c>
    </row>
    <row r="5657" spans="2:59" ht="13.5" customHeight="1" x14ac:dyDescent="0.35">
      <c r="B5657" s="10" t="s">
        <v>17</v>
      </c>
      <c r="C5657" s="10" t="s">
        <v>2329</v>
      </c>
      <c r="D5657" s="10" t="s">
        <v>119</v>
      </c>
      <c r="E5657" s="10" t="s">
        <v>120</v>
      </c>
      <c r="F5657" s="10"/>
      <c r="G5657" s="10" t="s">
        <v>2395</v>
      </c>
      <c r="H5657" s="10"/>
      <c r="I5657" s="170">
        <v>4902430875905</v>
      </c>
      <c r="J5657" s="10"/>
      <c r="K5657" s="10" t="s">
        <v>4408</v>
      </c>
      <c r="L5657" s="98">
        <f>IFERROR(VLOOKUP($F5657&amp;$C5657,Sales!$J:$W,9,0),0)</f>
        <v>0</v>
      </c>
      <c r="M5657" s="98">
        <f>IFERROR(VLOOKUP($F5657&amp;$C5657,Sales!$J:$W,10,0),0)</f>
        <v>0</v>
      </c>
      <c r="N5657" s="98">
        <f>IFERROR(VLOOKUP($F5657&amp;$C5657,Sales!$J:$W,11,0),0)</f>
        <v>0</v>
      </c>
      <c r="O5657" s="98">
        <f>IFERROR(VLOOKUP($F5657&amp;$C5657,Sales!$J:$W,12,0),0)</f>
        <v>0</v>
      </c>
      <c r="P5657" s="98">
        <f>IFERROR(VLOOKUP($F5657&amp;$C5657,Sales!$J:$W,13,0),0)</f>
        <v>0</v>
      </c>
      <c r="Q5657" s="98">
        <f>IFERROR(VLOOKUP($F5657&amp;$C5657,Sales!$A:$H,7,0),0)</f>
        <v>0</v>
      </c>
      <c r="R5657" s="41" t="str">
        <f t="shared" si="178"/>
        <v>ERROR</v>
      </c>
      <c r="S5657" s="15"/>
      <c r="T5657" s="15"/>
      <c r="U5657" s="15"/>
      <c r="V5657" s="15"/>
      <c r="W5657" s="15"/>
      <c r="X5657" s="15"/>
      <c r="Y5657" s="41"/>
      <c r="Z5657" s="41"/>
      <c r="AA5657" s="41"/>
      <c r="AB5657" s="15"/>
      <c r="AC5657" s="15"/>
      <c r="AD5657" s="15"/>
      <c r="AE5657" s="15"/>
      <c r="AF5657" s="15"/>
      <c r="AG5657" s="15"/>
      <c r="AH5657" s="15"/>
      <c r="AI5657" s="15"/>
      <c r="AJ5657" s="41"/>
      <c r="AK5657" s="15"/>
      <c r="AL5657" s="15"/>
      <c r="AM5657" s="15"/>
      <c r="AN5657" s="15"/>
      <c r="AO5657" s="15"/>
      <c r="AP5657" s="15"/>
      <c r="AQ5657" s="15"/>
      <c r="AR5657" s="15"/>
      <c r="AS5657" s="15"/>
      <c r="AT5657" s="41"/>
      <c r="AU5657" s="15"/>
      <c r="AV5657" s="15"/>
      <c r="AW5657" s="15"/>
      <c r="AX5657" s="15"/>
      <c r="AY5657" s="15"/>
      <c r="AZ5657" s="10">
        <v>1</v>
      </c>
      <c r="BA5657" s="171" t="s">
        <v>22</v>
      </c>
      <c r="BB5657" t="s">
        <v>88</v>
      </c>
      <c r="BD5657" t="str">
        <f t="shared" si="177"/>
        <v>954194907_ID-1438380494Gillette</v>
      </c>
    </row>
    <row r="5658" spans="2:59" ht="13.5" customHeight="1" x14ac:dyDescent="0.35">
      <c r="B5658" s="10" t="s">
        <v>17</v>
      </c>
      <c r="C5658" s="10" t="s">
        <v>2329</v>
      </c>
      <c r="D5658" s="10" t="s">
        <v>193</v>
      </c>
      <c r="E5658" s="10" t="s">
        <v>194</v>
      </c>
      <c r="F5658" s="10"/>
      <c r="G5658" s="10" t="s">
        <v>18647</v>
      </c>
      <c r="H5658" s="10"/>
      <c r="I5658" s="170" t="s">
        <v>2437</v>
      </c>
      <c r="J5658" s="10"/>
      <c r="K5658" s="10" t="s">
        <v>3144</v>
      </c>
      <c r="L5658" s="98">
        <f>IFERROR(VLOOKUP($F5658&amp;$C5658,Sales!$J:$W,9,0),0)</f>
        <v>0</v>
      </c>
      <c r="M5658" s="98">
        <f>IFERROR(VLOOKUP($F5658&amp;$C5658,Sales!$J:$W,10,0),0)</f>
        <v>0</v>
      </c>
      <c r="N5658" s="98">
        <f>IFERROR(VLOOKUP($F5658&amp;$C5658,Sales!$J:$W,11,0),0)</f>
        <v>0</v>
      </c>
      <c r="O5658" s="98">
        <f>IFERROR(VLOOKUP($F5658&amp;$C5658,Sales!$J:$W,12,0),0)</f>
        <v>0</v>
      </c>
      <c r="P5658" s="98">
        <f>IFERROR(VLOOKUP($F5658&amp;$C5658,Sales!$J:$W,13,0),0)</f>
        <v>0</v>
      </c>
      <c r="Q5658" s="98">
        <f>IFERROR(VLOOKUP($F5658&amp;$C5658,Sales!$A:$H,7,0),0)</f>
        <v>0</v>
      </c>
      <c r="R5658" s="41" t="str">
        <f t="shared" si="178"/>
        <v>ERROR</v>
      </c>
      <c r="S5658" s="15"/>
      <c r="T5658" s="15"/>
      <c r="U5658" s="15"/>
      <c r="V5658" s="15"/>
      <c r="W5658" s="15"/>
      <c r="X5658" s="15"/>
      <c r="Y5658" s="41"/>
      <c r="Z5658" s="41"/>
      <c r="AA5658" s="41"/>
      <c r="AB5658" s="15"/>
      <c r="AC5658" s="15"/>
      <c r="AD5658" s="15"/>
      <c r="AE5658" s="15"/>
      <c r="AF5658" s="15"/>
      <c r="AG5658" s="15"/>
      <c r="AH5658" s="15"/>
      <c r="AI5658" s="15"/>
      <c r="AJ5658" s="41"/>
      <c r="AK5658" s="15"/>
      <c r="AL5658" s="15"/>
      <c r="AM5658" s="15"/>
      <c r="AN5658" s="15"/>
      <c r="AO5658" s="15"/>
      <c r="AP5658" s="15"/>
      <c r="AQ5658" s="15"/>
      <c r="AR5658" s="15"/>
      <c r="AS5658" s="15"/>
      <c r="AT5658" s="41"/>
      <c r="AU5658" s="15"/>
      <c r="AV5658" s="15"/>
      <c r="AW5658" s="15"/>
      <c r="AX5658" s="15"/>
      <c r="AY5658" s="15"/>
      <c r="AZ5658" s="10">
        <v>1</v>
      </c>
      <c r="BA5658" s="171" t="s">
        <v>22</v>
      </c>
      <c r="BB5658" t="s">
        <v>88</v>
      </c>
      <c r="BD5658" t="str">
        <f t="shared" si="177"/>
        <v>882712812_ID-1298952115Head &amp; Shoulders</v>
      </c>
    </row>
    <row r="5659" spans="2:59" ht="13.5" customHeight="1" x14ac:dyDescent="0.35">
      <c r="B5659" s="10" t="s">
        <v>17</v>
      </c>
      <c r="C5659" s="10" t="s">
        <v>2329</v>
      </c>
      <c r="D5659" s="10" t="s">
        <v>193</v>
      </c>
      <c r="E5659" s="10" t="s">
        <v>194</v>
      </c>
      <c r="F5659" s="10"/>
      <c r="G5659" s="10" t="s">
        <v>18648</v>
      </c>
      <c r="H5659" s="10"/>
      <c r="I5659" s="170" t="s">
        <v>2427</v>
      </c>
      <c r="J5659" s="10"/>
      <c r="K5659" s="10" t="s">
        <v>3145</v>
      </c>
      <c r="L5659" s="98">
        <f>IFERROR(VLOOKUP($F5659&amp;$C5659,Sales!$J:$W,9,0),0)</f>
        <v>0</v>
      </c>
      <c r="M5659" s="98">
        <f>IFERROR(VLOOKUP($F5659&amp;$C5659,Sales!$J:$W,10,0),0)</f>
        <v>0</v>
      </c>
      <c r="N5659" s="98">
        <f>IFERROR(VLOOKUP($F5659&amp;$C5659,Sales!$J:$W,11,0),0)</f>
        <v>0</v>
      </c>
      <c r="O5659" s="98">
        <f>IFERROR(VLOOKUP($F5659&amp;$C5659,Sales!$J:$W,12,0),0)</f>
        <v>0</v>
      </c>
      <c r="P5659" s="98">
        <f>IFERROR(VLOOKUP($F5659&amp;$C5659,Sales!$J:$W,13,0),0)</f>
        <v>0</v>
      </c>
      <c r="Q5659" s="98">
        <f>IFERROR(VLOOKUP($F5659&amp;$C5659,Sales!$A:$H,7,0),0)</f>
        <v>0</v>
      </c>
      <c r="R5659" s="41" t="str">
        <f t="shared" si="178"/>
        <v>ERROR</v>
      </c>
      <c r="S5659" s="15"/>
      <c r="T5659" s="15"/>
      <c r="U5659" s="15"/>
      <c r="V5659" s="15"/>
      <c r="W5659" s="15"/>
      <c r="X5659" s="15"/>
      <c r="Y5659" s="41"/>
      <c r="Z5659" s="41"/>
      <c r="AA5659" s="41"/>
      <c r="AB5659" s="15"/>
      <c r="AC5659" s="15"/>
      <c r="AD5659" s="15"/>
      <c r="AE5659" s="15"/>
      <c r="AF5659" s="15"/>
      <c r="AG5659" s="15"/>
      <c r="AH5659" s="15"/>
      <c r="AI5659" s="15"/>
      <c r="AJ5659" s="41"/>
      <c r="AK5659" s="15"/>
      <c r="AL5659" s="15"/>
      <c r="AM5659" s="15"/>
      <c r="AN5659" s="15"/>
      <c r="AO5659" s="15"/>
      <c r="AP5659" s="15"/>
      <c r="AQ5659" s="15"/>
      <c r="AR5659" s="15"/>
      <c r="AS5659" s="15"/>
      <c r="AT5659" s="41"/>
      <c r="AU5659" s="15"/>
      <c r="AV5659" s="15"/>
      <c r="AW5659" s="15"/>
      <c r="AX5659" s="15"/>
      <c r="AY5659" s="15"/>
      <c r="AZ5659" s="10">
        <v>1</v>
      </c>
      <c r="BA5659" s="171" t="s">
        <v>22</v>
      </c>
      <c r="BB5659" t="s">
        <v>88</v>
      </c>
      <c r="BD5659" t="str">
        <f t="shared" ref="BD5659:BD5690" si="179">G5659&amp;D5659</f>
        <v>882766090_ID-1298916641Head &amp; Shoulders</v>
      </c>
    </row>
    <row r="5660" spans="2:59" ht="13.5" customHeight="1" x14ac:dyDescent="0.35">
      <c r="B5660" s="10" t="s">
        <v>17</v>
      </c>
      <c r="C5660" s="10" t="s">
        <v>2329</v>
      </c>
      <c r="D5660" s="10" t="s">
        <v>193</v>
      </c>
      <c r="E5660" s="10" t="s">
        <v>194</v>
      </c>
      <c r="F5660" s="10"/>
      <c r="G5660" s="10" t="s">
        <v>18649</v>
      </c>
      <c r="H5660" s="10"/>
      <c r="I5660" s="170" t="s">
        <v>3608</v>
      </c>
      <c r="J5660" s="10"/>
      <c r="K5660" s="10" t="s">
        <v>18650</v>
      </c>
      <c r="L5660" s="98">
        <f>IFERROR(VLOOKUP($F5660&amp;$C5660,Sales!$J:$W,9,0),0)</f>
        <v>0</v>
      </c>
      <c r="M5660" s="98">
        <f>IFERROR(VLOOKUP($F5660&amp;$C5660,Sales!$J:$W,10,0),0)</f>
        <v>0</v>
      </c>
      <c r="N5660" s="98">
        <f>IFERROR(VLOOKUP($F5660&amp;$C5660,Sales!$J:$W,11,0),0)</f>
        <v>0</v>
      </c>
      <c r="O5660" s="98">
        <f>IFERROR(VLOOKUP($F5660&amp;$C5660,Sales!$J:$W,12,0),0)</f>
        <v>0</v>
      </c>
      <c r="P5660" s="98">
        <f>IFERROR(VLOOKUP($F5660&amp;$C5660,Sales!$J:$W,13,0),0)</f>
        <v>0</v>
      </c>
      <c r="Q5660" s="98">
        <f>IFERROR(VLOOKUP($F5660&amp;$C5660,Sales!$A:$H,7,0),0)</f>
        <v>0</v>
      </c>
      <c r="R5660" s="41" t="str">
        <f t="shared" si="178"/>
        <v>ERROR</v>
      </c>
      <c r="S5660" s="15"/>
      <c r="T5660" s="15"/>
      <c r="U5660" s="15"/>
      <c r="V5660" s="15"/>
      <c r="W5660" s="15"/>
      <c r="X5660" s="15"/>
      <c r="Y5660" s="41"/>
      <c r="Z5660" s="41"/>
      <c r="AA5660" s="41"/>
      <c r="AB5660" s="15"/>
      <c r="AC5660" s="15"/>
      <c r="AD5660" s="15"/>
      <c r="AE5660" s="15"/>
      <c r="AF5660" s="15"/>
      <c r="AG5660" s="15"/>
      <c r="AH5660" s="15"/>
      <c r="AI5660" s="15"/>
      <c r="AJ5660" s="41"/>
      <c r="AK5660" s="15"/>
      <c r="AL5660" s="15"/>
      <c r="AM5660" s="15"/>
      <c r="AN5660" s="15"/>
      <c r="AO5660" s="15"/>
      <c r="AP5660" s="15"/>
      <c r="AQ5660" s="15"/>
      <c r="AR5660" s="15"/>
      <c r="AS5660" s="15"/>
      <c r="AT5660" s="41"/>
      <c r="AU5660" s="15"/>
      <c r="AV5660" s="15"/>
      <c r="AW5660" s="15"/>
      <c r="AX5660" s="15"/>
      <c r="AY5660" s="15"/>
      <c r="AZ5660" s="10">
        <v>1</v>
      </c>
      <c r="BA5660" s="171" t="s">
        <v>22</v>
      </c>
      <c r="BB5660" t="s">
        <v>88</v>
      </c>
      <c r="BD5660" t="str">
        <f t="shared" si="179"/>
        <v>882736277_ID-1298908984Head &amp; Shoulders</v>
      </c>
    </row>
    <row r="5661" spans="2:59" ht="13.5" customHeight="1" x14ac:dyDescent="0.35">
      <c r="B5661" s="10" t="s">
        <v>17</v>
      </c>
      <c r="C5661" s="10" t="s">
        <v>2329</v>
      </c>
      <c r="D5661" s="10" t="s">
        <v>193</v>
      </c>
      <c r="E5661" s="10" t="s">
        <v>194</v>
      </c>
      <c r="F5661" s="10"/>
      <c r="G5661" s="10" t="s">
        <v>18651</v>
      </c>
      <c r="H5661" s="10"/>
      <c r="I5661" s="170">
        <v>4902430753357</v>
      </c>
      <c r="J5661" s="10"/>
      <c r="K5661" s="10" t="s">
        <v>18652</v>
      </c>
      <c r="L5661" s="98">
        <f>IFERROR(VLOOKUP($F5661&amp;$C5661,Sales!$J:$W,9,0),0)</f>
        <v>0</v>
      </c>
      <c r="M5661" s="98">
        <f>IFERROR(VLOOKUP($F5661&amp;$C5661,Sales!$J:$W,10,0),0)</f>
        <v>0</v>
      </c>
      <c r="N5661" s="98">
        <f>IFERROR(VLOOKUP($F5661&amp;$C5661,Sales!$J:$W,11,0),0)</f>
        <v>0</v>
      </c>
      <c r="O5661" s="98">
        <f>IFERROR(VLOOKUP($F5661&amp;$C5661,Sales!$J:$W,12,0),0)</f>
        <v>0</v>
      </c>
      <c r="P5661" s="98">
        <f>IFERROR(VLOOKUP($F5661&amp;$C5661,Sales!$J:$W,13,0),0)</f>
        <v>0</v>
      </c>
      <c r="Q5661" s="98">
        <f>IFERROR(VLOOKUP($F5661&amp;$C5661,Sales!$A:$H,7,0),0)</f>
        <v>0</v>
      </c>
      <c r="R5661" s="41" t="str">
        <f t="shared" si="178"/>
        <v>ERROR</v>
      </c>
      <c r="S5661" s="15"/>
      <c r="T5661" s="15"/>
      <c r="U5661" s="15"/>
      <c r="V5661" s="15"/>
      <c r="W5661" s="15"/>
      <c r="X5661" s="15"/>
      <c r="Y5661" s="41"/>
      <c r="Z5661" s="41"/>
      <c r="AA5661" s="41"/>
      <c r="AB5661" s="15"/>
      <c r="AC5661" s="15"/>
      <c r="AD5661" s="15"/>
      <c r="AE5661" s="15"/>
      <c r="AF5661" s="15"/>
      <c r="AG5661" s="15"/>
      <c r="AH5661" s="15"/>
      <c r="AI5661" s="15"/>
      <c r="AJ5661" s="41"/>
      <c r="AK5661" s="15"/>
      <c r="AL5661" s="15"/>
      <c r="AM5661" s="15"/>
      <c r="AN5661" s="15"/>
      <c r="AO5661" s="15"/>
      <c r="AP5661" s="15"/>
      <c r="AQ5661" s="15"/>
      <c r="AR5661" s="15"/>
      <c r="AS5661" s="15"/>
      <c r="AT5661" s="41"/>
      <c r="AU5661" s="15"/>
      <c r="AV5661" s="15"/>
      <c r="AW5661" s="15"/>
      <c r="AX5661" s="15"/>
      <c r="AY5661" s="15"/>
      <c r="AZ5661" s="10">
        <v>1</v>
      </c>
      <c r="BA5661" s="171" t="s">
        <v>22</v>
      </c>
      <c r="BB5661" t="s">
        <v>88</v>
      </c>
      <c r="BD5661" t="str">
        <f t="shared" si="179"/>
        <v>312355912_ID-314332853Head &amp; Shoulders</v>
      </c>
    </row>
    <row r="5662" spans="2:59" ht="13.5" customHeight="1" x14ac:dyDescent="0.35">
      <c r="B5662" s="10" t="s">
        <v>17</v>
      </c>
      <c r="C5662" s="10" t="s">
        <v>2329</v>
      </c>
      <c r="D5662" s="10" t="s">
        <v>193</v>
      </c>
      <c r="E5662" s="10" t="s">
        <v>194</v>
      </c>
      <c r="F5662" s="10"/>
      <c r="G5662" s="10" t="s">
        <v>18653</v>
      </c>
      <c r="H5662" s="10"/>
      <c r="I5662" s="170">
        <v>4902430553643</v>
      </c>
      <c r="J5662" s="10"/>
      <c r="K5662" s="10" t="s">
        <v>18654</v>
      </c>
      <c r="L5662" s="98">
        <f>IFERROR(VLOOKUP($F5662&amp;$C5662,Sales!$J:$W,9,0),0)</f>
        <v>0</v>
      </c>
      <c r="M5662" s="98">
        <f>IFERROR(VLOOKUP($F5662&amp;$C5662,Sales!$J:$W,10,0),0)</f>
        <v>0</v>
      </c>
      <c r="N5662" s="98">
        <f>IFERROR(VLOOKUP($F5662&amp;$C5662,Sales!$J:$W,11,0),0)</f>
        <v>0</v>
      </c>
      <c r="O5662" s="98">
        <f>IFERROR(VLOOKUP($F5662&amp;$C5662,Sales!$J:$W,12,0),0)</f>
        <v>0</v>
      </c>
      <c r="P5662" s="98">
        <f>IFERROR(VLOOKUP($F5662&amp;$C5662,Sales!$J:$W,13,0),0)</f>
        <v>0</v>
      </c>
      <c r="Q5662" s="98">
        <f>IFERROR(VLOOKUP($F5662&amp;$C5662,Sales!$A:$H,7,0),0)</f>
        <v>0</v>
      </c>
      <c r="R5662" s="41" t="str">
        <f t="shared" si="178"/>
        <v>ERROR</v>
      </c>
      <c r="S5662" s="15"/>
      <c r="T5662" s="15"/>
      <c r="U5662" s="15"/>
      <c r="V5662" s="15"/>
      <c r="W5662" s="15"/>
      <c r="X5662" s="15"/>
      <c r="Y5662" s="41"/>
      <c r="Z5662" s="41"/>
      <c r="AA5662" s="41"/>
      <c r="AB5662" s="15"/>
      <c r="AC5662" s="15"/>
      <c r="AD5662" s="15"/>
      <c r="AE5662" s="15"/>
      <c r="AF5662" s="15"/>
      <c r="AG5662" s="15"/>
      <c r="AH5662" s="15"/>
      <c r="AI5662" s="15"/>
      <c r="AJ5662" s="41"/>
      <c r="AK5662" s="15"/>
      <c r="AL5662" s="15"/>
      <c r="AM5662" s="15"/>
      <c r="AN5662" s="15"/>
      <c r="AO5662" s="15"/>
      <c r="AP5662" s="15"/>
      <c r="AQ5662" s="15"/>
      <c r="AR5662" s="15"/>
      <c r="AS5662" s="15"/>
      <c r="AT5662" s="41"/>
      <c r="AU5662" s="15"/>
      <c r="AV5662" s="15"/>
      <c r="AW5662" s="15"/>
      <c r="AX5662" s="15"/>
      <c r="AY5662" s="15"/>
      <c r="AZ5662" s="10">
        <v>1</v>
      </c>
      <c r="BA5662" s="171" t="s">
        <v>22</v>
      </c>
      <c r="BB5662" t="s">
        <v>88</v>
      </c>
      <c r="BD5662" t="str">
        <f t="shared" si="179"/>
        <v>HE779HBAC4UJANID-114557Head &amp; Shoulders</v>
      </c>
    </row>
    <row r="5663" spans="2:59" ht="13.5" customHeight="1" x14ac:dyDescent="0.35">
      <c r="B5663" s="10" t="s">
        <v>17</v>
      </c>
      <c r="C5663" s="10" t="s">
        <v>2329</v>
      </c>
      <c r="D5663" s="10" t="s">
        <v>193</v>
      </c>
      <c r="E5663" s="10" t="s">
        <v>194</v>
      </c>
      <c r="F5663" s="10"/>
      <c r="G5663" s="10" t="s">
        <v>18655</v>
      </c>
      <c r="H5663" s="10"/>
      <c r="I5663" s="170">
        <v>4902430706056</v>
      </c>
      <c r="J5663" s="10"/>
      <c r="K5663" s="10" t="s">
        <v>18656</v>
      </c>
      <c r="L5663" s="98">
        <f>IFERROR(VLOOKUP($F5663&amp;$C5663,Sales!$J:$W,9,0),0)</f>
        <v>0</v>
      </c>
      <c r="M5663" s="98">
        <f>IFERROR(VLOOKUP($F5663&amp;$C5663,Sales!$J:$W,10,0),0)</f>
        <v>0</v>
      </c>
      <c r="N5663" s="98">
        <f>IFERROR(VLOOKUP($F5663&amp;$C5663,Sales!$J:$W,11,0),0)</f>
        <v>0</v>
      </c>
      <c r="O5663" s="98">
        <f>IFERROR(VLOOKUP($F5663&amp;$C5663,Sales!$J:$W,12,0),0)</f>
        <v>0</v>
      </c>
      <c r="P5663" s="98">
        <f>IFERROR(VLOOKUP($F5663&amp;$C5663,Sales!$J:$W,13,0),0)</f>
        <v>0</v>
      </c>
      <c r="Q5663" s="98">
        <f>IFERROR(VLOOKUP($F5663&amp;$C5663,Sales!$A:$H,7,0),0)</f>
        <v>0</v>
      </c>
      <c r="R5663" s="41" t="str">
        <f t="shared" si="178"/>
        <v>ERROR</v>
      </c>
      <c r="S5663" s="15"/>
      <c r="T5663" s="15"/>
      <c r="U5663" s="15"/>
      <c r="V5663" s="15"/>
      <c r="W5663" s="15"/>
      <c r="X5663" s="15"/>
      <c r="Y5663" s="41"/>
      <c r="Z5663" s="41"/>
      <c r="AA5663" s="41"/>
      <c r="AB5663" s="15"/>
      <c r="AC5663" s="15"/>
      <c r="AD5663" s="15"/>
      <c r="AE5663" s="15"/>
      <c r="AF5663" s="15"/>
      <c r="AG5663" s="15"/>
      <c r="AH5663" s="15"/>
      <c r="AI5663" s="15"/>
      <c r="AJ5663" s="41"/>
      <c r="AK5663" s="15"/>
      <c r="AL5663" s="15"/>
      <c r="AM5663" s="15"/>
      <c r="AN5663" s="15"/>
      <c r="AO5663" s="15"/>
      <c r="AP5663" s="15"/>
      <c r="AQ5663" s="15"/>
      <c r="AR5663" s="15"/>
      <c r="AS5663" s="15"/>
      <c r="AT5663" s="41"/>
      <c r="AU5663" s="15"/>
      <c r="AV5663" s="15"/>
      <c r="AW5663" s="15"/>
      <c r="AX5663" s="15"/>
      <c r="AY5663" s="15"/>
      <c r="AZ5663" s="10">
        <v>1</v>
      </c>
      <c r="BA5663" s="171" t="s">
        <v>22</v>
      </c>
      <c r="BB5663" t="s">
        <v>88</v>
      </c>
      <c r="BD5663" t="str">
        <f t="shared" si="179"/>
        <v>363806623_ID-383524245Head &amp; Shoulders</v>
      </c>
    </row>
    <row r="5664" spans="2:59" ht="13.5" customHeight="1" x14ac:dyDescent="0.35">
      <c r="B5664" s="10" t="s">
        <v>17</v>
      </c>
      <c r="C5664" s="10" t="s">
        <v>2329</v>
      </c>
      <c r="D5664" s="10" t="s">
        <v>405</v>
      </c>
      <c r="E5664" s="10" t="s">
        <v>406</v>
      </c>
      <c r="F5664" s="10"/>
      <c r="G5664" s="10" t="s">
        <v>18657</v>
      </c>
      <c r="H5664" s="10"/>
      <c r="I5664" s="170" t="s">
        <v>6242</v>
      </c>
      <c r="J5664" s="10"/>
      <c r="K5664" s="10" t="s">
        <v>18658</v>
      </c>
      <c r="L5664" s="98">
        <f>IFERROR(VLOOKUP($F5664&amp;$C5664,Sales!$J:$W,9,0),0)</f>
        <v>0</v>
      </c>
      <c r="M5664" s="98">
        <f>IFERROR(VLOOKUP($F5664&amp;$C5664,Sales!$J:$W,10,0),0)</f>
        <v>0</v>
      </c>
      <c r="N5664" s="98">
        <f>IFERROR(VLOOKUP($F5664&amp;$C5664,Sales!$J:$W,11,0),0)</f>
        <v>0</v>
      </c>
      <c r="O5664" s="98">
        <f>IFERROR(VLOOKUP($F5664&amp;$C5664,Sales!$J:$W,12,0),0)</f>
        <v>0</v>
      </c>
      <c r="P5664" s="98">
        <f>IFERROR(VLOOKUP($F5664&amp;$C5664,Sales!$J:$W,13,0),0)</f>
        <v>0</v>
      </c>
      <c r="Q5664" s="98">
        <f>IFERROR(VLOOKUP($F5664&amp;$C5664,Sales!$A:$H,7,0),0)</f>
        <v>0</v>
      </c>
      <c r="R5664" s="41" t="str">
        <f t="shared" si="178"/>
        <v>ERROR</v>
      </c>
      <c r="S5664" s="15"/>
      <c r="T5664" s="15"/>
      <c r="U5664" s="15"/>
      <c r="V5664" s="15"/>
      <c r="W5664" s="15"/>
      <c r="X5664" s="15"/>
      <c r="Y5664" s="41"/>
      <c r="Z5664" s="41"/>
      <c r="AA5664" s="41"/>
      <c r="AB5664" s="15"/>
      <c r="AC5664" s="15"/>
      <c r="AD5664" s="15"/>
      <c r="AE5664" s="15"/>
      <c r="AF5664" s="15"/>
      <c r="AG5664" s="15"/>
      <c r="AH5664" s="15"/>
      <c r="AI5664" s="15"/>
      <c r="AJ5664" s="41"/>
      <c r="AK5664" s="15"/>
      <c r="AL5664" s="15"/>
      <c r="AM5664" s="15"/>
      <c r="AN5664" s="15"/>
      <c r="AO5664" s="15"/>
      <c r="AP5664" s="15"/>
      <c r="AQ5664" s="15"/>
      <c r="AR5664" s="15"/>
      <c r="AS5664" s="15"/>
      <c r="AT5664" s="41"/>
      <c r="AU5664" s="15"/>
      <c r="AV5664" s="15"/>
      <c r="AW5664" s="15"/>
      <c r="AX5664" s="15"/>
      <c r="AY5664" s="15"/>
      <c r="AZ5664" s="10">
        <v>1</v>
      </c>
      <c r="BA5664" s="171" t="s">
        <v>22</v>
      </c>
      <c r="BB5664" t="s">
        <v>88</v>
      </c>
      <c r="BD5664" t="str">
        <f t="shared" si="179"/>
        <v>4190394517_ID-7069024465Oral-B</v>
      </c>
    </row>
    <row r="5665" spans="2:56" ht="13.5" customHeight="1" x14ac:dyDescent="0.35">
      <c r="B5665" s="10" t="s">
        <v>17</v>
      </c>
      <c r="C5665" s="10" t="s">
        <v>2329</v>
      </c>
      <c r="D5665" s="10" t="s">
        <v>405</v>
      </c>
      <c r="E5665" s="10" t="s">
        <v>406</v>
      </c>
      <c r="F5665" s="10"/>
      <c r="G5665" s="10" t="s">
        <v>18659</v>
      </c>
      <c r="H5665" s="10"/>
      <c r="I5665" s="170" t="s">
        <v>6243</v>
      </c>
      <c r="J5665" s="10"/>
      <c r="K5665" s="10" t="s">
        <v>6244</v>
      </c>
      <c r="L5665" s="98">
        <f>IFERROR(VLOOKUP($F5665&amp;$C5665,Sales!$J:$W,9,0),0)</f>
        <v>0</v>
      </c>
      <c r="M5665" s="98">
        <f>IFERROR(VLOOKUP($F5665&amp;$C5665,Sales!$J:$W,10,0),0)</f>
        <v>0</v>
      </c>
      <c r="N5665" s="98">
        <f>IFERROR(VLOOKUP($F5665&amp;$C5665,Sales!$J:$W,11,0),0)</f>
        <v>0</v>
      </c>
      <c r="O5665" s="98">
        <f>IFERROR(VLOOKUP($F5665&amp;$C5665,Sales!$J:$W,12,0),0)</f>
        <v>0</v>
      </c>
      <c r="P5665" s="98">
        <f>IFERROR(VLOOKUP($F5665&amp;$C5665,Sales!$J:$W,13,0),0)</f>
        <v>0</v>
      </c>
      <c r="Q5665" s="98">
        <f>IFERROR(VLOOKUP($F5665&amp;$C5665,Sales!$A:$H,7,0),0)</f>
        <v>0</v>
      </c>
      <c r="R5665" s="41" t="str">
        <f t="shared" si="178"/>
        <v>ERROR</v>
      </c>
      <c r="S5665" s="15"/>
      <c r="T5665" s="15"/>
      <c r="U5665" s="15"/>
      <c r="V5665" s="15"/>
      <c r="W5665" s="15"/>
      <c r="X5665" s="15"/>
      <c r="Y5665" s="41"/>
      <c r="Z5665" s="41"/>
      <c r="AA5665" s="41"/>
      <c r="AB5665" s="15"/>
      <c r="AC5665" s="15"/>
      <c r="AD5665" s="15"/>
      <c r="AE5665" s="15"/>
      <c r="AF5665" s="15"/>
      <c r="AG5665" s="15"/>
      <c r="AH5665" s="15"/>
      <c r="AI5665" s="15"/>
      <c r="AJ5665" s="41"/>
      <c r="AK5665" s="15"/>
      <c r="AL5665" s="15"/>
      <c r="AM5665" s="15"/>
      <c r="AN5665" s="15"/>
      <c r="AO5665" s="15"/>
      <c r="AP5665" s="15"/>
      <c r="AQ5665" s="15"/>
      <c r="AR5665" s="15"/>
      <c r="AS5665" s="15"/>
      <c r="AT5665" s="41"/>
      <c r="AU5665" s="15"/>
      <c r="AV5665" s="15"/>
      <c r="AW5665" s="15"/>
      <c r="AX5665" s="15"/>
      <c r="AY5665" s="15"/>
      <c r="AZ5665" s="10">
        <v>1</v>
      </c>
      <c r="BA5665" s="171" t="s">
        <v>22</v>
      </c>
      <c r="BB5665" t="s">
        <v>88</v>
      </c>
      <c r="BD5665" t="str">
        <f t="shared" si="179"/>
        <v>4190402403_ID-7069008249Oral-B</v>
      </c>
    </row>
    <row r="5666" spans="2:56" ht="13.5" customHeight="1" x14ac:dyDescent="0.35">
      <c r="B5666" s="10" t="s">
        <v>17</v>
      </c>
      <c r="C5666" s="10" t="s">
        <v>2329</v>
      </c>
      <c r="D5666" s="10" t="s">
        <v>405</v>
      </c>
      <c r="E5666" s="10" t="s">
        <v>406</v>
      </c>
      <c r="F5666" s="10"/>
      <c r="G5666" s="10" t="s">
        <v>18660</v>
      </c>
      <c r="H5666" s="10"/>
      <c r="I5666" s="170" t="s">
        <v>3595</v>
      </c>
      <c r="J5666" s="10"/>
      <c r="K5666" s="10" t="s">
        <v>6246</v>
      </c>
      <c r="L5666" s="98">
        <f>IFERROR(VLOOKUP($F5666&amp;$C5666,Sales!$J:$W,9,0),0)</f>
        <v>0</v>
      </c>
      <c r="M5666" s="98">
        <f>IFERROR(VLOOKUP($F5666&amp;$C5666,Sales!$J:$W,10,0),0)</f>
        <v>0</v>
      </c>
      <c r="N5666" s="98">
        <f>IFERROR(VLOOKUP($F5666&amp;$C5666,Sales!$J:$W,11,0),0)</f>
        <v>0</v>
      </c>
      <c r="O5666" s="98">
        <f>IFERROR(VLOOKUP($F5666&amp;$C5666,Sales!$J:$W,12,0),0)</f>
        <v>0</v>
      </c>
      <c r="P5666" s="98">
        <f>IFERROR(VLOOKUP($F5666&amp;$C5666,Sales!$J:$W,13,0),0)</f>
        <v>0</v>
      </c>
      <c r="Q5666" s="98">
        <f>IFERROR(VLOOKUP($F5666&amp;$C5666,Sales!$A:$H,7,0),0)</f>
        <v>0</v>
      </c>
      <c r="R5666" s="41" t="str">
        <f t="shared" si="178"/>
        <v>ERROR</v>
      </c>
      <c r="S5666" s="15"/>
      <c r="T5666" s="15"/>
      <c r="U5666" s="15"/>
      <c r="V5666" s="15"/>
      <c r="W5666" s="15"/>
      <c r="X5666" s="15"/>
      <c r="Y5666" s="41"/>
      <c r="Z5666" s="41"/>
      <c r="AA5666" s="41"/>
      <c r="AB5666" s="15"/>
      <c r="AC5666" s="15"/>
      <c r="AD5666" s="15"/>
      <c r="AE5666" s="15"/>
      <c r="AF5666" s="15"/>
      <c r="AG5666" s="15"/>
      <c r="AH5666" s="15"/>
      <c r="AI5666" s="15"/>
      <c r="AJ5666" s="41"/>
      <c r="AK5666" s="15"/>
      <c r="AL5666" s="15"/>
      <c r="AM5666" s="15"/>
      <c r="AN5666" s="15"/>
      <c r="AO5666" s="15"/>
      <c r="AP5666" s="15"/>
      <c r="AQ5666" s="15"/>
      <c r="AR5666" s="15"/>
      <c r="AS5666" s="15"/>
      <c r="AT5666" s="41"/>
      <c r="AU5666" s="15"/>
      <c r="AV5666" s="15"/>
      <c r="AW5666" s="15"/>
      <c r="AX5666" s="15"/>
      <c r="AY5666" s="15"/>
      <c r="AZ5666" s="10">
        <v>1</v>
      </c>
      <c r="BA5666" s="171" t="s">
        <v>22</v>
      </c>
      <c r="BB5666" t="s">
        <v>88</v>
      </c>
      <c r="BD5666" t="str">
        <f t="shared" si="179"/>
        <v>4190384610_ID-7068976938Oral-B</v>
      </c>
    </row>
    <row r="5667" spans="2:56" ht="13.5" customHeight="1" x14ac:dyDescent="0.35">
      <c r="B5667" s="10" t="s">
        <v>17</v>
      </c>
      <c r="C5667" s="10" t="s">
        <v>2329</v>
      </c>
      <c r="D5667" s="10" t="s">
        <v>405</v>
      </c>
      <c r="E5667" s="10" t="s">
        <v>406</v>
      </c>
      <c r="F5667" s="10"/>
      <c r="G5667" s="10" t="s">
        <v>18661</v>
      </c>
      <c r="H5667" s="10"/>
      <c r="I5667" s="170" t="s">
        <v>3601</v>
      </c>
      <c r="J5667" s="10"/>
      <c r="K5667" s="10" t="s">
        <v>18662</v>
      </c>
      <c r="L5667" s="98">
        <f>IFERROR(VLOOKUP($F5667&amp;$C5667,Sales!$J:$W,9,0),0)</f>
        <v>0</v>
      </c>
      <c r="M5667" s="98">
        <f>IFERROR(VLOOKUP($F5667&amp;$C5667,Sales!$J:$W,10,0),0)</f>
        <v>0</v>
      </c>
      <c r="N5667" s="98">
        <f>IFERROR(VLOOKUP($F5667&amp;$C5667,Sales!$J:$W,11,0),0)</f>
        <v>0</v>
      </c>
      <c r="O5667" s="98">
        <f>IFERROR(VLOOKUP($F5667&amp;$C5667,Sales!$J:$W,12,0),0)</f>
        <v>0</v>
      </c>
      <c r="P5667" s="98">
        <f>IFERROR(VLOOKUP($F5667&amp;$C5667,Sales!$J:$W,13,0),0)</f>
        <v>0</v>
      </c>
      <c r="Q5667" s="98">
        <f>IFERROR(VLOOKUP($F5667&amp;$C5667,Sales!$A:$H,7,0),0)</f>
        <v>0</v>
      </c>
      <c r="R5667" s="41" t="str">
        <f t="shared" si="178"/>
        <v>ERROR</v>
      </c>
      <c r="S5667" s="15"/>
      <c r="T5667" s="15"/>
      <c r="U5667" s="15"/>
      <c r="V5667" s="15"/>
      <c r="W5667" s="15"/>
      <c r="X5667" s="15"/>
      <c r="Y5667" s="41"/>
      <c r="Z5667" s="41"/>
      <c r="AA5667" s="41"/>
      <c r="AB5667" s="15"/>
      <c r="AC5667" s="15"/>
      <c r="AD5667" s="15"/>
      <c r="AE5667" s="15"/>
      <c r="AF5667" s="15"/>
      <c r="AG5667" s="15"/>
      <c r="AH5667" s="15"/>
      <c r="AI5667" s="15"/>
      <c r="AJ5667" s="41"/>
      <c r="AK5667" s="15"/>
      <c r="AL5667" s="15"/>
      <c r="AM5667" s="15"/>
      <c r="AN5667" s="15"/>
      <c r="AO5667" s="15"/>
      <c r="AP5667" s="15"/>
      <c r="AQ5667" s="15"/>
      <c r="AR5667" s="15"/>
      <c r="AS5667" s="15"/>
      <c r="AT5667" s="41"/>
      <c r="AU5667" s="15"/>
      <c r="AV5667" s="15"/>
      <c r="AW5667" s="15"/>
      <c r="AX5667" s="15"/>
      <c r="AY5667" s="15"/>
      <c r="AZ5667" s="10">
        <v>1</v>
      </c>
      <c r="BA5667" s="171" t="s">
        <v>22</v>
      </c>
      <c r="BB5667" t="s">
        <v>88</v>
      </c>
      <c r="BD5667" t="str">
        <f t="shared" si="179"/>
        <v>4190422021_ID-7069026218Oral-B</v>
      </c>
    </row>
    <row r="5668" spans="2:56" ht="13.5" customHeight="1" x14ac:dyDescent="0.35">
      <c r="B5668" s="10" t="s">
        <v>17</v>
      </c>
      <c r="C5668" s="10" t="s">
        <v>2329</v>
      </c>
      <c r="D5668" s="10" t="s">
        <v>405</v>
      </c>
      <c r="E5668" s="10" t="s">
        <v>406</v>
      </c>
      <c r="F5668" s="10"/>
      <c r="G5668" s="10" t="s">
        <v>18663</v>
      </c>
      <c r="H5668" s="10"/>
      <c r="I5668" s="170" t="s">
        <v>6194</v>
      </c>
      <c r="J5668" s="10"/>
      <c r="K5668" s="10" t="s">
        <v>18664</v>
      </c>
      <c r="L5668" s="98">
        <f>IFERROR(VLOOKUP($F5668&amp;$C5668,Sales!$J:$W,9,0),0)</f>
        <v>0</v>
      </c>
      <c r="M5668" s="98">
        <f>IFERROR(VLOOKUP($F5668&amp;$C5668,Sales!$J:$W,10,0),0)</f>
        <v>0</v>
      </c>
      <c r="N5668" s="98">
        <f>IFERROR(VLOOKUP($F5668&amp;$C5668,Sales!$J:$W,11,0),0)</f>
        <v>0</v>
      </c>
      <c r="O5668" s="98">
        <f>IFERROR(VLOOKUP($F5668&amp;$C5668,Sales!$J:$W,12,0),0)</f>
        <v>0</v>
      </c>
      <c r="P5668" s="98">
        <f>IFERROR(VLOOKUP($F5668&amp;$C5668,Sales!$J:$W,13,0),0)</f>
        <v>0</v>
      </c>
      <c r="Q5668" s="98">
        <f>IFERROR(VLOOKUP($F5668&amp;$C5668,Sales!$A:$H,7,0),0)</f>
        <v>0</v>
      </c>
      <c r="R5668" s="41" t="str">
        <f t="shared" si="178"/>
        <v>ERROR</v>
      </c>
      <c r="S5668" s="15"/>
      <c r="T5668" s="15"/>
      <c r="U5668" s="15"/>
      <c r="V5668" s="15"/>
      <c r="W5668" s="15"/>
      <c r="X5668" s="15"/>
      <c r="Y5668" s="41"/>
      <c r="Z5668" s="41"/>
      <c r="AA5668" s="41"/>
      <c r="AB5668" s="15"/>
      <c r="AC5668" s="15"/>
      <c r="AD5668" s="15"/>
      <c r="AE5668" s="15"/>
      <c r="AF5668" s="15"/>
      <c r="AG5668" s="15"/>
      <c r="AH5668" s="15"/>
      <c r="AI5668" s="15"/>
      <c r="AJ5668" s="41"/>
      <c r="AK5668" s="15"/>
      <c r="AL5668" s="15"/>
      <c r="AM5668" s="15"/>
      <c r="AN5668" s="15"/>
      <c r="AO5668" s="15"/>
      <c r="AP5668" s="15"/>
      <c r="AQ5668" s="15"/>
      <c r="AR5668" s="15"/>
      <c r="AS5668" s="15"/>
      <c r="AT5668" s="41"/>
      <c r="AU5668" s="15"/>
      <c r="AV5668" s="15"/>
      <c r="AW5668" s="15"/>
      <c r="AX5668" s="15"/>
      <c r="AY5668" s="15"/>
      <c r="AZ5668" s="10">
        <v>1</v>
      </c>
      <c r="BA5668" s="171" t="s">
        <v>22</v>
      </c>
      <c r="BB5668" t="s">
        <v>88</v>
      </c>
      <c r="BD5668" t="str">
        <f t="shared" si="179"/>
        <v>4190388575_ID-7068994463Oral-B</v>
      </c>
    </row>
    <row r="5669" spans="2:56" ht="13.5" customHeight="1" x14ac:dyDescent="0.35">
      <c r="B5669" s="10" t="s">
        <v>17</v>
      </c>
      <c r="C5669" s="10" t="s">
        <v>2329</v>
      </c>
      <c r="D5669" s="10" t="s">
        <v>405</v>
      </c>
      <c r="E5669" s="10" t="s">
        <v>406</v>
      </c>
      <c r="F5669" s="10"/>
      <c r="G5669" s="10" t="s">
        <v>18665</v>
      </c>
      <c r="H5669" s="10"/>
      <c r="I5669" s="170" t="s">
        <v>6247</v>
      </c>
      <c r="J5669" s="10"/>
      <c r="K5669" s="10" t="s">
        <v>18666</v>
      </c>
      <c r="L5669" s="98">
        <f>IFERROR(VLOOKUP($F5669&amp;$C5669,Sales!$J:$W,9,0),0)</f>
        <v>0</v>
      </c>
      <c r="M5669" s="98">
        <f>IFERROR(VLOOKUP($F5669&amp;$C5669,Sales!$J:$W,10,0),0)</f>
        <v>0</v>
      </c>
      <c r="N5669" s="98">
        <f>IFERROR(VLOOKUP($F5669&amp;$C5669,Sales!$J:$W,11,0),0)</f>
        <v>0</v>
      </c>
      <c r="O5669" s="98">
        <f>IFERROR(VLOOKUP($F5669&amp;$C5669,Sales!$J:$W,12,0),0)</f>
        <v>0</v>
      </c>
      <c r="P5669" s="98">
        <f>IFERROR(VLOOKUP($F5669&amp;$C5669,Sales!$J:$W,13,0),0)</f>
        <v>0</v>
      </c>
      <c r="Q5669" s="98">
        <f>IFERROR(VLOOKUP($F5669&amp;$C5669,Sales!$A:$H,7,0),0)</f>
        <v>0</v>
      </c>
      <c r="R5669" s="41" t="str">
        <f t="shared" si="178"/>
        <v>ERROR</v>
      </c>
      <c r="S5669" s="15"/>
      <c r="T5669" s="15"/>
      <c r="U5669" s="15"/>
      <c r="V5669" s="15"/>
      <c r="W5669" s="15"/>
      <c r="X5669" s="15"/>
      <c r="Y5669" s="41"/>
      <c r="Z5669" s="41"/>
      <c r="AA5669" s="41"/>
      <c r="AB5669" s="15"/>
      <c r="AC5669" s="15"/>
      <c r="AD5669" s="15"/>
      <c r="AE5669" s="15"/>
      <c r="AF5669" s="15"/>
      <c r="AG5669" s="15"/>
      <c r="AH5669" s="15"/>
      <c r="AI5669" s="15"/>
      <c r="AJ5669" s="41"/>
      <c r="AK5669" s="15"/>
      <c r="AL5669" s="15"/>
      <c r="AM5669" s="15"/>
      <c r="AN5669" s="15"/>
      <c r="AO5669" s="15"/>
      <c r="AP5669" s="15"/>
      <c r="AQ5669" s="15"/>
      <c r="AR5669" s="15"/>
      <c r="AS5669" s="15"/>
      <c r="AT5669" s="41"/>
      <c r="AU5669" s="15"/>
      <c r="AV5669" s="15"/>
      <c r="AW5669" s="15"/>
      <c r="AX5669" s="15"/>
      <c r="AY5669" s="15"/>
      <c r="AZ5669" s="10">
        <v>1</v>
      </c>
      <c r="BA5669" s="171" t="s">
        <v>22</v>
      </c>
      <c r="BB5669" t="s">
        <v>88</v>
      </c>
      <c r="BD5669" t="str">
        <f t="shared" si="179"/>
        <v>3250328138_ID-5660448538Oral-B</v>
      </c>
    </row>
    <row r="5670" spans="2:56" ht="13.5" customHeight="1" x14ac:dyDescent="0.35">
      <c r="B5670" s="10" t="s">
        <v>17</v>
      </c>
      <c r="C5670" s="10" t="s">
        <v>2329</v>
      </c>
      <c r="D5670" s="10" t="s">
        <v>405</v>
      </c>
      <c r="E5670" s="10" t="s">
        <v>406</v>
      </c>
      <c r="F5670" s="10"/>
      <c r="G5670" s="10" t="s">
        <v>18667</v>
      </c>
      <c r="H5670" s="10"/>
      <c r="I5670" s="170" t="s">
        <v>1247</v>
      </c>
      <c r="J5670" s="10"/>
      <c r="K5670" s="10" t="s">
        <v>18668</v>
      </c>
      <c r="L5670" s="98">
        <f>IFERROR(VLOOKUP($F5670&amp;$C5670,Sales!$J:$W,9,0),0)</f>
        <v>0</v>
      </c>
      <c r="M5670" s="98">
        <f>IFERROR(VLOOKUP($F5670&amp;$C5670,Sales!$J:$W,10,0),0)</f>
        <v>0</v>
      </c>
      <c r="N5670" s="98">
        <f>IFERROR(VLOOKUP($F5670&amp;$C5670,Sales!$J:$W,11,0),0)</f>
        <v>0</v>
      </c>
      <c r="O5670" s="98">
        <f>IFERROR(VLOOKUP($F5670&amp;$C5670,Sales!$J:$W,12,0),0)</f>
        <v>0</v>
      </c>
      <c r="P5670" s="98">
        <f>IFERROR(VLOOKUP($F5670&amp;$C5670,Sales!$J:$W,13,0),0)</f>
        <v>0</v>
      </c>
      <c r="Q5670" s="98">
        <f>IFERROR(VLOOKUP($F5670&amp;$C5670,Sales!$A:$H,7,0),0)</f>
        <v>0</v>
      </c>
      <c r="R5670" s="41" t="str">
        <f t="shared" si="178"/>
        <v>ERROR</v>
      </c>
      <c r="S5670" s="15"/>
      <c r="T5670" s="15"/>
      <c r="U5670" s="15"/>
      <c r="V5670" s="15"/>
      <c r="W5670" s="15"/>
      <c r="X5670" s="15"/>
      <c r="Y5670" s="41"/>
      <c r="Z5670" s="41"/>
      <c r="AA5670" s="41"/>
      <c r="AB5670" s="15"/>
      <c r="AC5670" s="15"/>
      <c r="AD5670" s="15"/>
      <c r="AE5670" s="15"/>
      <c r="AF5670" s="15"/>
      <c r="AG5670" s="15"/>
      <c r="AH5670" s="15"/>
      <c r="AI5670" s="15"/>
      <c r="AJ5670" s="41"/>
      <c r="AK5670" s="15"/>
      <c r="AL5670" s="15"/>
      <c r="AM5670" s="15"/>
      <c r="AN5670" s="15"/>
      <c r="AO5670" s="15"/>
      <c r="AP5670" s="15"/>
      <c r="AQ5670" s="15"/>
      <c r="AR5670" s="15"/>
      <c r="AS5670" s="15"/>
      <c r="AT5670" s="41"/>
      <c r="AU5670" s="15"/>
      <c r="AV5670" s="15"/>
      <c r="AW5670" s="15"/>
      <c r="AX5670" s="15"/>
      <c r="AY5670" s="15"/>
      <c r="AZ5670" s="10">
        <v>1</v>
      </c>
      <c r="BA5670" s="171" t="s">
        <v>22</v>
      </c>
      <c r="BB5670" t="s">
        <v>88</v>
      </c>
      <c r="BD5670" t="str">
        <f t="shared" si="179"/>
        <v>407133551_ID-449941746Oral-B</v>
      </c>
    </row>
    <row r="5671" spans="2:56" ht="13.5" customHeight="1" x14ac:dyDescent="0.35">
      <c r="B5671" s="10" t="s">
        <v>17</v>
      </c>
      <c r="C5671" s="10" t="s">
        <v>2329</v>
      </c>
      <c r="D5671" s="10" t="s">
        <v>549</v>
      </c>
      <c r="E5671" s="10" t="s">
        <v>194</v>
      </c>
      <c r="F5671" s="10"/>
      <c r="G5671" s="10" t="s">
        <v>18669</v>
      </c>
      <c r="H5671" s="10"/>
      <c r="I5671" s="170" t="s">
        <v>2527</v>
      </c>
      <c r="J5671" s="10"/>
      <c r="K5671" s="10" t="s">
        <v>18670</v>
      </c>
      <c r="L5671" s="98">
        <f>IFERROR(VLOOKUP($F5671&amp;$C5671,Sales!$J:$W,9,0),0)</f>
        <v>0</v>
      </c>
      <c r="M5671" s="98">
        <f>IFERROR(VLOOKUP($F5671&amp;$C5671,Sales!$J:$W,10,0),0)</f>
        <v>0</v>
      </c>
      <c r="N5671" s="98">
        <f>IFERROR(VLOOKUP($F5671&amp;$C5671,Sales!$J:$W,11,0),0)</f>
        <v>0</v>
      </c>
      <c r="O5671" s="98">
        <f>IFERROR(VLOOKUP($F5671&amp;$C5671,Sales!$J:$W,12,0),0)</f>
        <v>0</v>
      </c>
      <c r="P5671" s="98">
        <f>IFERROR(VLOOKUP($F5671&amp;$C5671,Sales!$J:$W,13,0),0)</f>
        <v>0</v>
      </c>
      <c r="Q5671" s="98">
        <f>IFERROR(VLOOKUP($F5671&amp;$C5671,Sales!$A:$H,7,0),0)</f>
        <v>0</v>
      </c>
      <c r="R5671" s="41" t="str">
        <f t="shared" si="178"/>
        <v>ERROR</v>
      </c>
      <c r="S5671" s="15"/>
      <c r="T5671" s="15"/>
      <c r="U5671" s="15"/>
      <c r="V5671" s="15"/>
      <c r="W5671" s="15"/>
      <c r="X5671" s="15"/>
      <c r="Y5671" s="41"/>
      <c r="Z5671" s="41"/>
      <c r="AA5671" s="41"/>
      <c r="AB5671" s="15"/>
      <c r="AC5671" s="15"/>
      <c r="AD5671" s="15"/>
      <c r="AE5671" s="15"/>
      <c r="AF5671" s="15"/>
      <c r="AG5671" s="15"/>
      <c r="AH5671" s="15"/>
      <c r="AI5671" s="15"/>
      <c r="AJ5671" s="41"/>
      <c r="AK5671" s="15"/>
      <c r="AL5671" s="15"/>
      <c r="AM5671" s="15"/>
      <c r="AN5671" s="15"/>
      <c r="AO5671" s="15"/>
      <c r="AP5671" s="15"/>
      <c r="AQ5671" s="15"/>
      <c r="AR5671" s="15"/>
      <c r="AS5671" s="15"/>
      <c r="AT5671" s="41"/>
      <c r="AU5671" s="15"/>
      <c r="AV5671" s="15"/>
      <c r="AW5671" s="15"/>
      <c r="AX5671" s="15"/>
      <c r="AY5671" s="15"/>
      <c r="AZ5671" s="10">
        <v>1</v>
      </c>
      <c r="BA5671" s="171" t="s">
        <v>22</v>
      </c>
      <c r="BB5671" t="s">
        <v>88</v>
      </c>
      <c r="BD5671" t="str">
        <f t="shared" si="179"/>
        <v>882746079_ID-1298892933Pantene</v>
      </c>
    </row>
    <row r="5672" spans="2:56" ht="13.5" customHeight="1" x14ac:dyDescent="0.35">
      <c r="B5672" s="10" t="s">
        <v>17</v>
      </c>
      <c r="C5672" s="10" t="s">
        <v>2329</v>
      </c>
      <c r="D5672" s="10" t="s">
        <v>405</v>
      </c>
      <c r="E5672" s="10" t="s">
        <v>406</v>
      </c>
      <c r="F5672" s="10"/>
      <c r="G5672" s="10" t="s">
        <v>18671</v>
      </c>
      <c r="H5672" s="10"/>
      <c r="I5672" s="170" t="s">
        <v>6384</v>
      </c>
      <c r="J5672" s="10"/>
      <c r="K5672" s="10" t="s">
        <v>18672</v>
      </c>
      <c r="L5672" s="98">
        <f>IFERROR(VLOOKUP($F5672&amp;$C5672,Sales!$J:$W,9,0),0)</f>
        <v>0</v>
      </c>
      <c r="M5672" s="98">
        <f>IFERROR(VLOOKUP($F5672&amp;$C5672,Sales!$J:$W,10,0),0)</f>
        <v>0</v>
      </c>
      <c r="N5672" s="98">
        <f>IFERROR(VLOOKUP($F5672&amp;$C5672,Sales!$J:$W,11,0),0)</f>
        <v>0</v>
      </c>
      <c r="O5672" s="98">
        <f>IFERROR(VLOOKUP($F5672&amp;$C5672,Sales!$J:$W,12,0),0)</f>
        <v>0</v>
      </c>
      <c r="P5672" s="98">
        <f>IFERROR(VLOOKUP($F5672&amp;$C5672,Sales!$J:$W,13,0),0)</f>
        <v>0</v>
      </c>
      <c r="Q5672" s="98">
        <f>IFERROR(VLOOKUP($F5672&amp;$C5672,Sales!$A:$H,7,0),0)</f>
        <v>0</v>
      </c>
      <c r="R5672" s="41" t="str">
        <f t="shared" si="178"/>
        <v>ERROR</v>
      </c>
      <c r="S5672" s="15"/>
      <c r="T5672" s="15"/>
      <c r="U5672" s="15"/>
      <c r="V5672" s="15"/>
      <c r="W5672" s="15"/>
      <c r="X5672" s="15"/>
      <c r="Y5672" s="41"/>
      <c r="Z5672" s="41"/>
      <c r="AA5672" s="41"/>
      <c r="AB5672" s="15"/>
      <c r="AC5672" s="15"/>
      <c r="AD5672" s="15"/>
      <c r="AE5672" s="15"/>
      <c r="AF5672" s="15"/>
      <c r="AG5672" s="15"/>
      <c r="AH5672" s="15"/>
      <c r="AI5672" s="15"/>
      <c r="AJ5672" s="41"/>
      <c r="AK5672" s="15"/>
      <c r="AL5672" s="15"/>
      <c r="AM5672" s="15"/>
      <c r="AN5672" s="15"/>
      <c r="AO5672" s="15"/>
      <c r="AP5672" s="15"/>
      <c r="AQ5672" s="15"/>
      <c r="AR5672" s="15"/>
      <c r="AS5672" s="15"/>
      <c r="AT5672" s="41"/>
      <c r="AU5672" s="15"/>
      <c r="AV5672" s="15"/>
      <c r="AW5672" s="15"/>
      <c r="AX5672" s="15"/>
      <c r="AY5672" s="15"/>
      <c r="AZ5672" s="10">
        <v>1</v>
      </c>
      <c r="BA5672" s="171" t="s">
        <v>22</v>
      </c>
      <c r="BB5672" t="s">
        <v>88</v>
      </c>
      <c r="BD5672" t="str">
        <f t="shared" si="179"/>
        <v>4057702910_ID-6793412282Oral-B</v>
      </c>
    </row>
    <row r="5673" spans="2:56" ht="13.5" customHeight="1" x14ac:dyDescent="0.35">
      <c r="B5673" s="10" t="s">
        <v>17</v>
      </c>
      <c r="C5673" s="10" t="s">
        <v>2329</v>
      </c>
      <c r="D5673" s="10" t="s">
        <v>193</v>
      </c>
      <c r="E5673" s="10" t="s">
        <v>194</v>
      </c>
      <c r="F5673" s="10"/>
      <c r="G5673" s="10" t="s">
        <v>18673</v>
      </c>
      <c r="H5673" s="10"/>
      <c r="I5673" s="170"/>
      <c r="J5673" s="10"/>
      <c r="K5673" s="10" t="s">
        <v>18674</v>
      </c>
      <c r="L5673" s="98">
        <f>IFERROR(VLOOKUP($F5673&amp;$C5673,Sales!$J:$W,9,0),0)</f>
        <v>0</v>
      </c>
      <c r="M5673" s="98">
        <f>IFERROR(VLOOKUP($F5673&amp;$C5673,Sales!$J:$W,10,0),0)</f>
        <v>0</v>
      </c>
      <c r="N5673" s="98">
        <f>IFERROR(VLOOKUP($F5673&amp;$C5673,Sales!$J:$W,11,0),0)</f>
        <v>0</v>
      </c>
      <c r="O5673" s="98">
        <f>IFERROR(VLOOKUP($F5673&amp;$C5673,Sales!$J:$W,12,0),0)</f>
        <v>0</v>
      </c>
      <c r="P5673" s="98">
        <f>IFERROR(VLOOKUP($F5673&amp;$C5673,Sales!$J:$W,13,0),0)</f>
        <v>0</v>
      </c>
      <c r="Q5673" s="98">
        <f>IFERROR(VLOOKUP($F5673&amp;$C5673,Sales!$A:$H,7,0),0)</f>
        <v>0</v>
      </c>
      <c r="R5673" s="41" t="str">
        <f t="shared" si="178"/>
        <v>ERROR</v>
      </c>
      <c r="S5673" s="15"/>
      <c r="T5673" s="15"/>
      <c r="U5673" s="15"/>
      <c r="V5673" s="15"/>
      <c r="W5673" s="15"/>
      <c r="X5673" s="15"/>
      <c r="Y5673" s="41"/>
      <c r="Z5673" s="41"/>
      <c r="AA5673" s="41"/>
      <c r="AB5673" s="15"/>
      <c r="AC5673" s="15"/>
      <c r="AD5673" s="15"/>
      <c r="AE5673" s="15"/>
      <c r="AF5673" s="15"/>
      <c r="AG5673" s="15"/>
      <c r="AH5673" s="15"/>
      <c r="AI5673" s="15"/>
      <c r="AJ5673" s="41"/>
      <c r="AK5673" s="15"/>
      <c r="AL5673" s="15"/>
      <c r="AM5673" s="15"/>
      <c r="AN5673" s="15"/>
      <c r="AO5673" s="15"/>
      <c r="AP5673" s="15"/>
      <c r="AQ5673" s="15"/>
      <c r="AR5673" s="15"/>
      <c r="AS5673" s="15"/>
      <c r="AT5673" s="41"/>
      <c r="AU5673" s="15"/>
      <c r="AV5673" s="15"/>
      <c r="AW5673" s="15"/>
      <c r="AX5673" s="15"/>
      <c r="AY5673" s="15"/>
      <c r="AZ5673" s="10">
        <v>1</v>
      </c>
      <c r="BA5673" s="171" t="s">
        <v>22</v>
      </c>
      <c r="BB5673" t="s">
        <v>88</v>
      </c>
      <c r="BD5673" t="str">
        <f t="shared" si="179"/>
        <v>6651712975_ID-12649704927Head &amp; Shoulders</v>
      </c>
    </row>
    <row r="5674" spans="2:56" ht="13.5" customHeight="1" x14ac:dyDescent="0.35">
      <c r="B5674" s="10" t="s">
        <v>17</v>
      </c>
      <c r="C5674" s="10" t="s">
        <v>2329</v>
      </c>
      <c r="D5674" s="10" t="s">
        <v>193</v>
      </c>
      <c r="E5674" s="10" t="s">
        <v>194</v>
      </c>
      <c r="F5674" s="10"/>
      <c r="G5674" s="10" t="s">
        <v>18675</v>
      </c>
      <c r="H5674" s="10"/>
      <c r="I5674" s="170"/>
      <c r="J5674" s="10"/>
      <c r="K5674" s="10" t="s">
        <v>18676</v>
      </c>
      <c r="L5674" s="98">
        <f>IFERROR(VLOOKUP($F5674&amp;$C5674,Sales!$J:$W,9,0),0)</f>
        <v>0</v>
      </c>
      <c r="M5674" s="98">
        <f>IFERROR(VLOOKUP($F5674&amp;$C5674,Sales!$J:$W,10,0),0)</f>
        <v>0</v>
      </c>
      <c r="N5674" s="98">
        <f>IFERROR(VLOOKUP($F5674&amp;$C5674,Sales!$J:$W,11,0),0)</f>
        <v>0</v>
      </c>
      <c r="O5674" s="98">
        <f>IFERROR(VLOOKUP($F5674&amp;$C5674,Sales!$J:$W,12,0),0)</f>
        <v>0</v>
      </c>
      <c r="P5674" s="98">
        <f>IFERROR(VLOOKUP($F5674&amp;$C5674,Sales!$J:$W,13,0),0)</f>
        <v>0</v>
      </c>
      <c r="Q5674" s="98">
        <f>IFERROR(VLOOKUP($F5674&amp;$C5674,Sales!$A:$H,7,0),0)</f>
        <v>0</v>
      </c>
      <c r="R5674" s="41" t="str">
        <f t="shared" si="178"/>
        <v>ERROR</v>
      </c>
      <c r="S5674" s="15"/>
      <c r="T5674" s="15"/>
      <c r="U5674" s="15"/>
      <c r="V5674" s="15"/>
      <c r="W5674" s="15"/>
      <c r="X5674" s="15"/>
      <c r="Y5674" s="41"/>
      <c r="Z5674" s="41"/>
      <c r="AA5674" s="41"/>
      <c r="AB5674" s="15"/>
      <c r="AC5674" s="15"/>
      <c r="AD5674" s="15"/>
      <c r="AE5674" s="15"/>
      <c r="AF5674" s="15"/>
      <c r="AG5674" s="15"/>
      <c r="AH5674" s="15"/>
      <c r="AI5674" s="15"/>
      <c r="AJ5674" s="41"/>
      <c r="AK5674" s="15"/>
      <c r="AL5674" s="15"/>
      <c r="AM5674" s="15"/>
      <c r="AN5674" s="15"/>
      <c r="AO5674" s="15"/>
      <c r="AP5674" s="15"/>
      <c r="AQ5674" s="15"/>
      <c r="AR5674" s="15"/>
      <c r="AS5674" s="15"/>
      <c r="AT5674" s="41"/>
      <c r="AU5674" s="15"/>
      <c r="AV5674" s="15"/>
      <c r="AW5674" s="15"/>
      <c r="AX5674" s="15"/>
      <c r="AY5674" s="15"/>
      <c r="AZ5674" s="10">
        <v>1</v>
      </c>
      <c r="BA5674" s="171" t="s">
        <v>22</v>
      </c>
      <c r="BB5674" t="s">
        <v>88</v>
      </c>
      <c r="BD5674" t="str">
        <f t="shared" si="179"/>
        <v>6651698944_ID-12649706155Head &amp; Shoulders</v>
      </c>
    </row>
    <row r="5675" spans="2:56" ht="13.5" customHeight="1" x14ac:dyDescent="0.35">
      <c r="B5675" s="10" t="s">
        <v>17</v>
      </c>
      <c r="C5675" s="10" t="s">
        <v>2329</v>
      </c>
      <c r="D5675" s="10" t="s">
        <v>65</v>
      </c>
      <c r="E5675" s="10" t="s">
        <v>66</v>
      </c>
      <c r="F5675" s="10"/>
      <c r="G5675" s="10" t="s">
        <v>18677</v>
      </c>
      <c r="H5675" s="10"/>
      <c r="I5675" s="170" t="s">
        <v>2104</v>
      </c>
      <c r="J5675" s="10"/>
      <c r="K5675" s="10" t="s">
        <v>18678</v>
      </c>
      <c r="L5675" s="98">
        <f>IFERROR(VLOOKUP($F5675&amp;$C5675,Sales!$J:$W,9,0),0)</f>
        <v>0</v>
      </c>
      <c r="M5675" s="98">
        <f>IFERROR(VLOOKUP($F5675&amp;$C5675,Sales!$J:$W,10,0),0)</f>
        <v>0</v>
      </c>
      <c r="N5675" s="98">
        <f>IFERROR(VLOOKUP($F5675&amp;$C5675,Sales!$J:$W,11,0),0)</f>
        <v>0</v>
      </c>
      <c r="O5675" s="98">
        <f>IFERROR(VLOOKUP($F5675&amp;$C5675,Sales!$J:$W,12,0),0)</f>
        <v>0</v>
      </c>
      <c r="P5675" s="98">
        <f>IFERROR(VLOOKUP($F5675&amp;$C5675,Sales!$J:$W,13,0),0)</f>
        <v>0</v>
      </c>
      <c r="Q5675" s="98">
        <f>IFERROR(VLOOKUP($F5675&amp;$C5675,Sales!$A:$H,7,0),0)</f>
        <v>0</v>
      </c>
      <c r="R5675" s="41" t="str">
        <f t="shared" si="178"/>
        <v>ERROR</v>
      </c>
      <c r="S5675" s="15"/>
      <c r="T5675" s="15"/>
      <c r="U5675" s="15"/>
      <c r="V5675" s="15"/>
      <c r="W5675" s="15"/>
      <c r="X5675" s="15"/>
      <c r="Y5675" s="41"/>
      <c r="Z5675" s="41"/>
      <c r="AA5675" s="41"/>
      <c r="AB5675" s="15"/>
      <c r="AC5675" s="15"/>
      <c r="AD5675" s="15"/>
      <c r="AE5675" s="15"/>
      <c r="AF5675" s="15"/>
      <c r="AG5675" s="15"/>
      <c r="AH5675" s="15"/>
      <c r="AI5675" s="15"/>
      <c r="AJ5675" s="41"/>
      <c r="AK5675" s="15"/>
      <c r="AL5675" s="15"/>
      <c r="AM5675" s="15"/>
      <c r="AN5675" s="15"/>
      <c r="AO5675" s="15"/>
      <c r="AP5675" s="15"/>
      <c r="AQ5675" s="15"/>
      <c r="AR5675" s="15"/>
      <c r="AS5675" s="15"/>
      <c r="AT5675" s="41"/>
      <c r="AU5675" s="15"/>
      <c r="AV5675" s="15"/>
      <c r="AW5675" s="15"/>
      <c r="AX5675" s="15"/>
      <c r="AY5675" s="15"/>
      <c r="AZ5675" s="10">
        <v>1</v>
      </c>
      <c r="BA5675" s="171" t="s">
        <v>22</v>
      </c>
      <c r="BB5675" t="s">
        <v>88</v>
      </c>
      <c r="BD5675" t="str">
        <f t="shared" si="179"/>
        <v>DO886OTAAV25KZANID-70183569Downy</v>
      </c>
    </row>
    <row r="5676" spans="2:56" ht="13.5" customHeight="1" x14ac:dyDescent="0.35">
      <c r="B5676" s="10" t="s">
        <v>17</v>
      </c>
      <c r="C5676" s="10" t="s">
        <v>2329</v>
      </c>
      <c r="D5676" s="10" t="s">
        <v>65</v>
      </c>
      <c r="E5676" s="10" t="s">
        <v>66</v>
      </c>
      <c r="F5676" s="10"/>
      <c r="G5676" s="10" t="s">
        <v>18679</v>
      </c>
      <c r="H5676" s="10"/>
      <c r="I5676" s="170" t="s">
        <v>2202</v>
      </c>
      <c r="J5676" s="10"/>
      <c r="K5676" s="10" t="s">
        <v>18680</v>
      </c>
      <c r="L5676" s="98">
        <f>IFERROR(VLOOKUP($F5676&amp;$C5676,Sales!$J:$W,9,0),0)</f>
        <v>0</v>
      </c>
      <c r="M5676" s="98">
        <f>IFERROR(VLOOKUP($F5676&amp;$C5676,Sales!$J:$W,10,0),0)</f>
        <v>0</v>
      </c>
      <c r="N5676" s="98">
        <f>IFERROR(VLOOKUP($F5676&amp;$C5676,Sales!$J:$W,11,0),0)</f>
        <v>0</v>
      </c>
      <c r="O5676" s="98">
        <f>IFERROR(VLOOKUP($F5676&amp;$C5676,Sales!$J:$W,12,0),0)</f>
        <v>0</v>
      </c>
      <c r="P5676" s="98">
        <f>IFERROR(VLOOKUP($F5676&amp;$C5676,Sales!$J:$W,13,0),0)</f>
        <v>0</v>
      </c>
      <c r="Q5676" s="98">
        <f>IFERROR(VLOOKUP($F5676&amp;$C5676,Sales!$A:$H,7,0),0)</f>
        <v>0</v>
      </c>
      <c r="R5676" s="41" t="str">
        <f t="shared" si="178"/>
        <v>ERROR</v>
      </c>
      <c r="S5676" s="15"/>
      <c r="T5676" s="15"/>
      <c r="U5676" s="15"/>
      <c r="V5676" s="15"/>
      <c r="W5676" s="15"/>
      <c r="X5676" s="15"/>
      <c r="Y5676" s="41"/>
      <c r="Z5676" s="41"/>
      <c r="AA5676" s="41"/>
      <c r="AB5676" s="15"/>
      <c r="AC5676" s="15"/>
      <c r="AD5676" s="15"/>
      <c r="AE5676" s="15"/>
      <c r="AF5676" s="15"/>
      <c r="AG5676" s="15"/>
      <c r="AH5676" s="15"/>
      <c r="AI5676" s="15"/>
      <c r="AJ5676" s="41"/>
      <c r="AK5676" s="15"/>
      <c r="AL5676" s="15"/>
      <c r="AM5676" s="15"/>
      <c r="AN5676" s="15"/>
      <c r="AO5676" s="15"/>
      <c r="AP5676" s="15"/>
      <c r="AQ5676" s="15"/>
      <c r="AR5676" s="15"/>
      <c r="AS5676" s="15"/>
      <c r="AT5676" s="41"/>
      <c r="AU5676" s="15"/>
      <c r="AV5676" s="15"/>
      <c r="AW5676" s="15"/>
      <c r="AX5676" s="15"/>
      <c r="AY5676" s="15"/>
      <c r="AZ5676" s="10">
        <v>1</v>
      </c>
      <c r="BA5676" s="171" t="s">
        <v>22</v>
      </c>
      <c r="BB5676" t="s">
        <v>88</v>
      </c>
      <c r="BD5676" t="str">
        <f t="shared" si="179"/>
        <v>319651395_ID-325123451Downy</v>
      </c>
    </row>
    <row r="5677" spans="2:56" ht="13.5" customHeight="1" x14ac:dyDescent="0.35">
      <c r="B5677" s="10" t="s">
        <v>17</v>
      </c>
      <c r="C5677" s="10" t="s">
        <v>2329</v>
      </c>
      <c r="D5677" s="10" t="s">
        <v>65</v>
      </c>
      <c r="E5677" s="10" t="s">
        <v>66</v>
      </c>
      <c r="F5677" s="10"/>
      <c r="G5677" s="10" t="s">
        <v>18681</v>
      </c>
      <c r="H5677" s="10"/>
      <c r="I5677" s="170">
        <v>4902430807708</v>
      </c>
      <c r="J5677" s="10"/>
      <c r="K5677" s="10" t="s">
        <v>18682</v>
      </c>
      <c r="L5677" s="98">
        <f>IFERROR(VLOOKUP($F5677&amp;$C5677,Sales!$J:$W,9,0),0)</f>
        <v>0</v>
      </c>
      <c r="M5677" s="98">
        <f>IFERROR(VLOOKUP($F5677&amp;$C5677,Sales!$J:$W,10,0),0)</f>
        <v>0</v>
      </c>
      <c r="N5677" s="98">
        <f>IFERROR(VLOOKUP($F5677&amp;$C5677,Sales!$J:$W,11,0),0)</f>
        <v>0</v>
      </c>
      <c r="O5677" s="98">
        <f>IFERROR(VLOOKUP($F5677&amp;$C5677,Sales!$J:$W,12,0),0)</f>
        <v>0</v>
      </c>
      <c r="P5677" s="98">
        <f>IFERROR(VLOOKUP($F5677&amp;$C5677,Sales!$J:$W,13,0),0)</f>
        <v>0</v>
      </c>
      <c r="Q5677" s="98">
        <f>IFERROR(VLOOKUP($F5677&amp;$C5677,Sales!$A:$H,7,0),0)</f>
        <v>0</v>
      </c>
      <c r="R5677" s="41" t="str">
        <f t="shared" si="178"/>
        <v>ERROR</v>
      </c>
      <c r="S5677" s="15"/>
      <c r="T5677" s="15"/>
      <c r="U5677" s="15"/>
      <c r="V5677" s="15"/>
      <c r="W5677" s="15"/>
      <c r="X5677" s="15"/>
      <c r="Y5677" s="41"/>
      <c r="Z5677" s="41"/>
      <c r="AA5677" s="41"/>
      <c r="AB5677" s="15"/>
      <c r="AC5677" s="15"/>
      <c r="AD5677" s="15"/>
      <c r="AE5677" s="15"/>
      <c r="AF5677" s="15"/>
      <c r="AG5677" s="15"/>
      <c r="AH5677" s="15"/>
      <c r="AI5677" s="15"/>
      <c r="AJ5677" s="41"/>
      <c r="AK5677" s="15"/>
      <c r="AL5677" s="15"/>
      <c r="AM5677" s="15"/>
      <c r="AN5677" s="15"/>
      <c r="AO5677" s="15"/>
      <c r="AP5677" s="15"/>
      <c r="AQ5677" s="15"/>
      <c r="AR5677" s="15"/>
      <c r="AS5677" s="15"/>
      <c r="AT5677" s="41"/>
      <c r="AU5677" s="15"/>
      <c r="AV5677" s="15"/>
      <c r="AW5677" s="15"/>
      <c r="AX5677" s="15"/>
      <c r="AY5677" s="15"/>
      <c r="AZ5677" s="10">
        <v>1</v>
      </c>
      <c r="BA5677" s="171" t="s">
        <v>22</v>
      </c>
      <c r="BB5677" t="s">
        <v>88</v>
      </c>
      <c r="BD5677" t="str">
        <f t="shared" si="179"/>
        <v>319651396_ID-325123452Downy</v>
      </c>
    </row>
    <row r="5678" spans="2:56" ht="13.5" customHeight="1" x14ac:dyDescent="0.35">
      <c r="B5678" s="10" t="s">
        <v>17</v>
      </c>
      <c r="C5678" s="10" t="s">
        <v>2329</v>
      </c>
      <c r="D5678" s="10" t="s">
        <v>65</v>
      </c>
      <c r="E5678" s="10" t="s">
        <v>66</v>
      </c>
      <c r="F5678" s="10"/>
      <c r="G5678" s="10" t="s">
        <v>18683</v>
      </c>
      <c r="H5678" s="10"/>
      <c r="I5678" s="170"/>
      <c r="J5678" s="10"/>
      <c r="K5678" s="10" t="s">
        <v>10338</v>
      </c>
      <c r="L5678" s="98">
        <f>IFERROR(VLOOKUP($F5678&amp;$C5678,Sales!$J:$W,9,0),0)</f>
        <v>0</v>
      </c>
      <c r="M5678" s="98">
        <f>IFERROR(VLOOKUP($F5678&amp;$C5678,Sales!$J:$W,10,0),0)</f>
        <v>0</v>
      </c>
      <c r="N5678" s="98">
        <f>IFERROR(VLOOKUP($F5678&amp;$C5678,Sales!$J:$W,11,0),0)</f>
        <v>0</v>
      </c>
      <c r="O5678" s="98">
        <f>IFERROR(VLOOKUP($F5678&amp;$C5678,Sales!$J:$W,12,0),0)</f>
        <v>0</v>
      </c>
      <c r="P5678" s="98">
        <f>IFERROR(VLOOKUP($F5678&amp;$C5678,Sales!$J:$W,13,0),0)</f>
        <v>0</v>
      </c>
      <c r="Q5678" s="98">
        <f>IFERROR(VLOOKUP($F5678&amp;$C5678,Sales!$A:$H,7,0),0)</f>
        <v>0</v>
      </c>
      <c r="R5678" s="41" t="str">
        <f t="shared" si="178"/>
        <v>ERROR</v>
      </c>
      <c r="S5678" s="15"/>
      <c r="T5678" s="15"/>
      <c r="U5678" s="15"/>
      <c r="V5678" s="15"/>
      <c r="W5678" s="15"/>
      <c r="X5678" s="15"/>
      <c r="Y5678" s="41"/>
      <c r="Z5678" s="41"/>
      <c r="AA5678" s="41"/>
      <c r="AB5678" s="15"/>
      <c r="AC5678" s="15"/>
      <c r="AD5678" s="15"/>
      <c r="AE5678" s="15"/>
      <c r="AF5678" s="15"/>
      <c r="AG5678" s="15"/>
      <c r="AH5678" s="15"/>
      <c r="AI5678" s="15"/>
      <c r="AJ5678" s="41"/>
      <c r="AK5678" s="15"/>
      <c r="AL5678" s="15"/>
      <c r="AM5678" s="15"/>
      <c r="AN5678" s="15"/>
      <c r="AO5678" s="15"/>
      <c r="AP5678" s="15"/>
      <c r="AQ5678" s="15"/>
      <c r="AR5678" s="15"/>
      <c r="AS5678" s="15"/>
      <c r="AT5678" s="41"/>
      <c r="AU5678" s="15"/>
      <c r="AV5678" s="15"/>
      <c r="AW5678" s="15"/>
      <c r="AX5678" s="15"/>
      <c r="AY5678" s="15"/>
      <c r="AZ5678" s="10">
        <v>1</v>
      </c>
      <c r="BA5678" s="171" t="s">
        <v>22</v>
      </c>
      <c r="BB5678" t="s">
        <v>88</v>
      </c>
      <c r="BD5678" t="str">
        <f t="shared" si="179"/>
        <v>1500026594_ID-2820906744Downy</v>
      </c>
    </row>
    <row r="5679" spans="2:56" ht="13.5" customHeight="1" x14ac:dyDescent="0.35">
      <c r="B5679" s="10" t="s">
        <v>17</v>
      </c>
      <c r="C5679" s="10" t="s">
        <v>2329</v>
      </c>
      <c r="D5679" s="10" t="s">
        <v>65</v>
      </c>
      <c r="E5679" s="10" t="s">
        <v>66</v>
      </c>
      <c r="F5679" s="10"/>
      <c r="G5679" s="10" t="s">
        <v>18684</v>
      </c>
      <c r="H5679" s="10"/>
      <c r="I5679" s="170" t="s">
        <v>901</v>
      </c>
      <c r="J5679" s="10"/>
      <c r="K5679" s="10" t="s">
        <v>18685</v>
      </c>
      <c r="L5679" s="98">
        <f>IFERROR(VLOOKUP($F5679&amp;$C5679,Sales!$J:$W,9,0),0)</f>
        <v>0</v>
      </c>
      <c r="M5679" s="98">
        <f>IFERROR(VLOOKUP($F5679&amp;$C5679,Sales!$J:$W,10,0),0)</f>
        <v>0</v>
      </c>
      <c r="N5679" s="98">
        <f>IFERROR(VLOOKUP($F5679&amp;$C5679,Sales!$J:$W,11,0),0)</f>
        <v>0</v>
      </c>
      <c r="O5679" s="98">
        <f>IFERROR(VLOOKUP($F5679&amp;$C5679,Sales!$J:$W,12,0),0)</f>
        <v>0</v>
      </c>
      <c r="P5679" s="98">
        <f>IFERROR(VLOOKUP($F5679&amp;$C5679,Sales!$J:$W,13,0),0)</f>
        <v>0</v>
      </c>
      <c r="Q5679" s="98">
        <f>IFERROR(VLOOKUP($F5679&amp;$C5679,Sales!$A:$H,7,0),0)</f>
        <v>0</v>
      </c>
      <c r="R5679" s="41" t="str">
        <f t="shared" si="178"/>
        <v>ERROR</v>
      </c>
      <c r="S5679" s="15"/>
      <c r="T5679" s="15"/>
      <c r="U5679" s="15"/>
      <c r="V5679" s="15"/>
      <c r="W5679" s="15"/>
      <c r="X5679" s="15"/>
      <c r="Y5679" s="41"/>
      <c r="Z5679" s="41"/>
      <c r="AA5679" s="41"/>
      <c r="AB5679" s="15"/>
      <c r="AC5679" s="15"/>
      <c r="AD5679" s="15"/>
      <c r="AE5679" s="15"/>
      <c r="AF5679" s="15"/>
      <c r="AG5679" s="15"/>
      <c r="AH5679" s="15"/>
      <c r="AI5679" s="15"/>
      <c r="AJ5679" s="41"/>
      <c r="AK5679" s="15"/>
      <c r="AL5679" s="15"/>
      <c r="AM5679" s="15"/>
      <c r="AN5679" s="15"/>
      <c r="AO5679" s="15"/>
      <c r="AP5679" s="15"/>
      <c r="AQ5679" s="15"/>
      <c r="AR5679" s="15"/>
      <c r="AS5679" s="15"/>
      <c r="AT5679" s="41"/>
      <c r="AU5679" s="15"/>
      <c r="AV5679" s="15"/>
      <c r="AW5679" s="15"/>
      <c r="AX5679" s="15"/>
      <c r="AY5679" s="15"/>
      <c r="AZ5679" s="10">
        <v>1</v>
      </c>
      <c r="BA5679" s="171" t="s">
        <v>22</v>
      </c>
      <c r="BB5679" t="s">
        <v>88</v>
      </c>
      <c r="BD5679" t="str">
        <f t="shared" si="179"/>
        <v>407824564_ID-451130817Downy</v>
      </c>
    </row>
    <row r="5680" spans="2:56" ht="13.5" customHeight="1" x14ac:dyDescent="0.35">
      <c r="B5680" s="10" t="s">
        <v>17</v>
      </c>
      <c r="C5680" s="10" t="s">
        <v>2329</v>
      </c>
      <c r="D5680" s="10" t="s">
        <v>119</v>
      </c>
      <c r="E5680" s="10" t="s">
        <v>120</v>
      </c>
      <c r="F5680" s="10"/>
      <c r="G5680" s="10" t="s">
        <v>4677</v>
      </c>
      <c r="H5680" s="10"/>
      <c r="I5680" s="170">
        <v>3014260274917</v>
      </c>
      <c r="J5680" s="10"/>
      <c r="K5680" s="10" t="s">
        <v>4679</v>
      </c>
      <c r="L5680" s="98">
        <f>IFERROR(VLOOKUP($F5680&amp;$C5680,Sales!$J:$W,9,0),0)</f>
        <v>0</v>
      </c>
      <c r="M5680" s="98">
        <f>IFERROR(VLOOKUP($F5680&amp;$C5680,Sales!$J:$W,10,0),0)</f>
        <v>0</v>
      </c>
      <c r="N5680" s="98">
        <f>IFERROR(VLOOKUP($F5680&amp;$C5680,Sales!$J:$W,11,0),0)</f>
        <v>0</v>
      </c>
      <c r="O5680" s="98">
        <f>IFERROR(VLOOKUP($F5680&amp;$C5680,Sales!$J:$W,12,0),0)</f>
        <v>0</v>
      </c>
      <c r="P5680" s="98">
        <f>IFERROR(VLOOKUP($F5680&amp;$C5680,Sales!$J:$W,13,0),0)</f>
        <v>0</v>
      </c>
      <c r="Q5680" s="98">
        <f>IFERROR(VLOOKUP($F5680&amp;$C5680,Sales!$A:$H,7,0),0)</f>
        <v>0</v>
      </c>
      <c r="R5680" s="41" t="str">
        <f t="shared" si="178"/>
        <v>ERROR</v>
      </c>
      <c r="S5680" s="15"/>
      <c r="T5680" s="15"/>
      <c r="U5680" s="15"/>
      <c r="V5680" s="15"/>
      <c r="W5680" s="15"/>
      <c r="X5680" s="15"/>
      <c r="Y5680" s="41"/>
      <c r="Z5680" s="41"/>
      <c r="AA5680" s="41"/>
      <c r="AB5680" s="15"/>
      <c r="AC5680" s="15"/>
      <c r="AD5680" s="15"/>
      <c r="AE5680" s="15"/>
      <c r="AF5680" s="15"/>
      <c r="AG5680" s="15"/>
      <c r="AH5680" s="15"/>
      <c r="AI5680" s="15"/>
      <c r="AJ5680" s="41"/>
      <c r="AK5680" s="15"/>
      <c r="AL5680" s="15"/>
      <c r="AM5680" s="15"/>
      <c r="AN5680" s="15"/>
      <c r="AO5680" s="15"/>
      <c r="AP5680" s="15"/>
      <c r="AQ5680" s="15"/>
      <c r="AR5680" s="15"/>
      <c r="AS5680" s="15"/>
      <c r="AT5680" s="41"/>
      <c r="AU5680" s="15"/>
      <c r="AV5680" s="15"/>
      <c r="AW5680" s="15"/>
      <c r="AX5680" s="15"/>
      <c r="AY5680" s="15"/>
      <c r="AZ5680" s="10">
        <v>1</v>
      </c>
      <c r="BA5680" s="171" t="s">
        <v>22</v>
      </c>
      <c r="BB5680" t="s">
        <v>88</v>
      </c>
      <c r="BD5680" t="str">
        <f t="shared" si="179"/>
        <v>GI720HBAFL2WANID-269501Gillette</v>
      </c>
    </row>
    <row r="5681" spans="2:56" ht="13.5" customHeight="1" x14ac:dyDescent="0.35">
      <c r="B5681" s="10" t="s">
        <v>17</v>
      </c>
      <c r="C5681" s="10" t="s">
        <v>2329</v>
      </c>
      <c r="D5681" s="10" t="s">
        <v>119</v>
      </c>
      <c r="E5681" s="10" t="s">
        <v>120</v>
      </c>
      <c r="F5681" s="10"/>
      <c r="G5681" s="10" t="s">
        <v>18686</v>
      </c>
      <c r="H5681" s="10"/>
      <c r="I5681" s="170">
        <v>3014260220051</v>
      </c>
      <c r="J5681" s="10"/>
      <c r="K5681" s="10" t="s">
        <v>6126</v>
      </c>
      <c r="L5681" s="98">
        <f>IFERROR(VLOOKUP($F5681&amp;$C5681,Sales!$J:$W,9,0),0)</f>
        <v>0</v>
      </c>
      <c r="M5681" s="98">
        <f>IFERROR(VLOOKUP($F5681&amp;$C5681,Sales!$J:$W,10,0),0)</f>
        <v>0</v>
      </c>
      <c r="N5681" s="98">
        <f>IFERROR(VLOOKUP($F5681&amp;$C5681,Sales!$J:$W,11,0),0)</f>
        <v>0</v>
      </c>
      <c r="O5681" s="98">
        <f>IFERROR(VLOOKUP($F5681&amp;$C5681,Sales!$J:$W,12,0),0)</f>
        <v>0</v>
      </c>
      <c r="P5681" s="98">
        <f>IFERROR(VLOOKUP($F5681&amp;$C5681,Sales!$J:$W,13,0),0)</f>
        <v>0</v>
      </c>
      <c r="Q5681" s="98">
        <f>IFERROR(VLOOKUP($F5681&amp;$C5681,Sales!$A:$H,7,0),0)</f>
        <v>0</v>
      </c>
      <c r="R5681" s="41" t="str">
        <f t="shared" si="178"/>
        <v>ERROR</v>
      </c>
      <c r="S5681" s="15"/>
      <c r="T5681" s="15"/>
      <c r="U5681" s="15"/>
      <c r="V5681" s="15"/>
      <c r="W5681" s="15"/>
      <c r="X5681" s="15"/>
      <c r="Y5681" s="41"/>
      <c r="Z5681" s="41"/>
      <c r="AA5681" s="41"/>
      <c r="AB5681" s="15"/>
      <c r="AC5681" s="15"/>
      <c r="AD5681" s="15"/>
      <c r="AE5681" s="15"/>
      <c r="AF5681" s="15"/>
      <c r="AG5681" s="15"/>
      <c r="AH5681" s="15"/>
      <c r="AI5681" s="15"/>
      <c r="AJ5681" s="41"/>
      <c r="AK5681" s="15"/>
      <c r="AL5681" s="15"/>
      <c r="AM5681" s="15"/>
      <c r="AN5681" s="15"/>
      <c r="AO5681" s="15"/>
      <c r="AP5681" s="15"/>
      <c r="AQ5681" s="15"/>
      <c r="AR5681" s="15"/>
      <c r="AS5681" s="15"/>
      <c r="AT5681" s="41"/>
      <c r="AU5681" s="15"/>
      <c r="AV5681" s="15"/>
      <c r="AW5681" s="15"/>
      <c r="AX5681" s="15"/>
      <c r="AY5681" s="15"/>
      <c r="AZ5681" s="10">
        <v>1</v>
      </c>
      <c r="BA5681" s="171" t="s">
        <v>22</v>
      </c>
      <c r="BB5681" t="s">
        <v>88</v>
      </c>
      <c r="BD5681" t="str">
        <f t="shared" si="179"/>
        <v>GI720HBAA5YQMGANID-12654921Gillette</v>
      </c>
    </row>
    <row r="5682" spans="2:56" ht="13.5" customHeight="1" x14ac:dyDescent="0.35">
      <c r="B5682" s="10" t="s">
        <v>17</v>
      </c>
      <c r="C5682" s="10" t="s">
        <v>2329</v>
      </c>
      <c r="D5682" s="10" t="s">
        <v>65</v>
      </c>
      <c r="E5682" s="10" t="s">
        <v>66</v>
      </c>
      <c r="F5682" s="10"/>
      <c r="G5682" s="10" t="s">
        <v>4511</v>
      </c>
      <c r="H5682" s="10"/>
      <c r="I5682" s="170" t="s">
        <v>931</v>
      </c>
      <c r="J5682" s="10"/>
      <c r="K5682" s="10" t="s">
        <v>18687</v>
      </c>
      <c r="L5682" s="98">
        <f>IFERROR(VLOOKUP($F5682&amp;$C5682,Sales!$J:$W,9,0),0)</f>
        <v>0</v>
      </c>
      <c r="M5682" s="98">
        <f>IFERROR(VLOOKUP($F5682&amp;$C5682,Sales!$J:$W,10,0),0)</f>
        <v>0</v>
      </c>
      <c r="N5682" s="98">
        <f>IFERROR(VLOOKUP($F5682&amp;$C5682,Sales!$J:$W,11,0),0)</f>
        <v>0</v>
      </c>
      <c r="O5682" s="98">
        <f>IFERROR(VLOOKUP($F5682&amp;$C5682,Sales!$J:$W,12,0),0)</f>
        <v>0</v>
      </c>
      <c r="P5682" s="98">
        <f>IFERROR(VLOOKUP($F5682&amp;$C5682,Sales!$J:$W,13,0),0)</f>
        <v>0</v>
      </c>
      <c r="Q5682" s="98">
        <f>IFERROR(VLOOKUP($F5682&amp;$C5682,Sales!$A:$H,7,0),0)</f>
        <v>0</v>
      </c>
      <c r="R5682" s="41" t="str">
        <f t="shared" si="178"/>
        <v>ERROR</v>
      </c>
      <c r="S5682" s="15"/>
      <c r="T5682" s="15"/>
      <c r="U5682" s="15"/>
      <c r="V5682" s="15"/>
      <c r="W5682" s="15"/>
      <c r="X5682" s="15"/>
      <c r="Y5682" s="41"/>
      <c r="Z5682" s="41"/>
      <c r="AA5682" s="41"/>
      <c r="AB5682" s="15"/>
      <c r="AC5682" s="15"/>
      <c r="AD5682" s="15"/>
      <c r="AE5682" s="15"/>
      <c r="AF5682" s="15"/>
      <c r="AG5682" s="15"/>
      <c r="AH5682" s="15"/>
      <c r="AI5682" s="15"/>
      <c r="AJ5682" s="41"/>
      <c r="AK5682" s="15"/>
      <c r="AL5682" s="15"/>
      <c r="AM5682" s="15"/>
      <c r="AN5682" s="15"/>
      <c r="AO5682" s="15"/>
      <c r="AP5682" s="15"/>
      <c r="AQ5682" s="15"/>
      <c r="AR5682" s="15"/>
      <c r="AS5682" s="15"/>
      <c r="AT5682" s="41"/>
      <c r="AU5682" s="15"/>
      <c r="AV5682" s="15"/>
      <c r="AW5682" s="15"/>
      <c r="AX5682" s="15"/>
      <c r="AY5682" s="15"/>
      <c r="AZ5682" s="10">
        <v>1</v>
      </c>
      <c r="BA5682" s="171" t="s">
        <v>22</v>
      </c>
      <c r="BB5682" t="s">
        <v>88</v>
      </c>
      <c r="BD5682" t="str">
        <f t="shared" si="179"/>
        <v>1500382162_ID-2821920770Downy</v>
      </c>
    </row>
    <row r="5683" spans="2:56" ht="13.5" customHeight="1" x14ac:dyDescent="0.35">
      <c r="B5683" s="10" t="s">
        <v>17</v>
      </c>
      <c r="C5683" s="10" t="s">
        <v>2329</v>
      </c>
      <c r="D5683" s="10" t="s">
        <v>405</v>
      </c>
      <c r="E5683" s="10" t="s">
        <v>406</v>
      </c>
      <c r="F5683" s="10"/>
      <c r="G5683" s="10" t="s">
        <v>18688</v>
      </c>
      <c r="H5683" s="10"/>
      <c r="I5683" s="170">
        <v>4902430390095</v>
      </c>
      <c r="J5683" s="10"/>
      <c r="K5683" s="10" t="s">
        <v>6045</v>
      </c>
      <c r="L5683" s="98">
        <f>IFERROR(VLOOKUP($F5683&amp;$C5683,Sales!$J:$W,9,0),0)</f>
        <v>0</v>
      </c>
      <c r="M5683" s="98">
        <f>IFERROR(VLOOKUP($F5683&amp;$C5683,Sales!$J:$W,10,0),0)</f>
        <v>0</v>
      </c>
      <c r="N5683" s="98">
        <f>IFERROR(VLOOKUP($F5683&amp;$C5683,Sales!$J:$W,11,0),0)</f>
        <v>0</v>
      </c>
      <c r="O5683" s="98">
        <f>IFERROR(VLOOKUP($F5683&amp;$C5683,Sales!$J:$W,12,0),0)</f>
        <v>0</v>
      </c>
      <c r="P5683" s="98">
        <f>IFERROR(VLOOKUP($F5683&amp;$C5683,Sales!$J:$W,13,0),0)</f>
        <v>0</v>
      </c>
      <c r="Q5683" s="98">
        <f>IFERROR(VLOOKUP($F5683&amp;$C5683,Sales!$A:$H,7,0),0)</f>
        <v>0</v>
      </c>
      <c r="R5683" s="41" t="str">
        <f t="shared" si="178"/>
        <v>ERROR</v>
      </c>
      <c r="S5683" s="15"/>
      <c r="T5683" s="15"/>
      <c r="U5683" s="15"/>
      <c r="V5683" s="15"/>
      <c r="W5683" s="15"/>
      <c r="X5683" s="15"/>
      <c r="Y5683" s="41"/>
      <c r="Z5683" s="41"/>
      <c r="AA5683" s="41"/>
      <c r="AB5683" s="15"/>
      <c r="AC5683" s="15"/>
      <c r="AD5683" s="15"/>
      <c r="AE5683" s="15"/>
      <c r="AF5683" s="15"/>
      <c r="AG5683" s="15"/>
      <c r="AH5683" s="15"/>
      <c r="AI5683" s="15"/>
      <c r="AJ5683" s="41"/>
      <c r="AK5683" s="15"/>
      <c r="AL5683" s="15"/>
      <c r="AM5683" s="15"/>
      <c r="AN5683" s="15"/>
      <c r="AO5683" s="15"/>
      <c r="AP5683" s="15"/>
      <c r="AQ5683" s="15"/>
      <c r="AR5683" s="15"/>
      <c r="AS5683" s="15"/>
      <c r="AT5683" s="41"/>
      <c r="AU5683" s="15"/>
      <c r="AV5683" s="15"/>
      <c r="AW5683" s="15"/>
      <c r="AX5683" s="15"/>
      <c r="AY5683" s="15"/>
      <c r="AZ5683" s="10">
        <v>1</v>
      </c>
      <c r="BA5683" s="171" t="s">
        <v>22</v>
      </c>
      <c r="BB5683" t="s">
        <v>88</v>
      </c>
      <c r="BD5683" t="str">
        <f t="shared" si="179"/>
        <v>407087912_ID-449891660Oral-B</v>
      </c>
    </row>
    <row r="5684" spans="2:56" ht="13.5" customHeight="1" x14ac:dyDescent="0.35">
      <c r="B5684" s="10" t="s">
        <v>17</v>
      </c>
      <c r="C5684" s="10" t="s">
        <v>2329</v>
      </c>
      <c r="D5684" s="10" t="s">
        <v>65</v>
      </c>
      <c r="E5684" s="10" t="s">
        <v>66</v>
      </c>
      <c r="F5684" s="10"/>
      <c r="G5684" s="10" t="s">
        <v>18689</v>
      </c>
      <c r="H5684" s="10"/>
      <c r="I5684" s="170">
        <v>4902430821919</v>
      </c>
      <c r="J5684" s="10"/>
      <c r="K5684" s="10" t="s">
        <v>18690</v>
      </c>
      <c r="L5684" s="98">
        <f>IFERROR(VLOOKUP($F5684&amp;$C5684,Sales!$J:$W,9,0),0)</f>
        <v>0</v>
      </c>
      <c r="M5684" s="98">
        <f>IFERROR(VLOOKUP($F5684&amp;$C5684,Sales!$J:$W,10,0),0)</f>
        <v>0</v>
      </c>
      <c r="N5684" s="98">
        <f>IFERROR(VLOOKUP($F5684&amp;$C5684,Sales!$J:$W,11,0),0)</f>
        <v>0</v>
      </c>
      <c r="O5684" s="98">
        <f>IFERROR(VLOOKUP($F5684&amp;$C5684,Sales!$J:$W,12,0),0)</f>
        <v>0</v>
      </c>
      <c r="P5684" s="98">
        <f>IFERROR(VLOOKUP($F5684&amp;$C5684,Sales!$J:$W,13,0),0)</f>
        <v>0</v>
      </c>
      <c r="Q5684" s="98">
        <f>IFERROR(VLOOKUP($F5684&amp;$C5684,Sales!$A:$H,7,0),0)</f>
        <v>0</v>
      </c>
      <c r="R5684" s="41" t="str">
        <f t="shared" si="178"/>
        <v>ERROR</v>
      </c>
      <c r="S5684" s="15"/>
      <c r="T5684" s="15"/>
      <c r="U5684" s="15"/>
      <c r="V5684" s="15"/>
      <c r="W5684" s="15"/>
      <c r="X5684" s="15"/>
      <c r="Y5684" s="41"/>
      <c r="Z5684" s="41"/>
      <c r="AA5684" s="41"/>
      <c r="AB5684" s="15"/>
      <c r="AC5684" s="15"/>
      <c r="AD5684" s="15"/>
      <c r="AE5684" s="15"/>
      <c r="AF5684" s="15"/>
      <c r="AG5684" s="15"/>
      <c r="AH5684" s="15"/>
      <c r="AI5684" s="15"/>
      <c r="AJ5684" s="41"/>
      <c r="AK5684" s="15"/>
      <c r="AL5684" s="15"/>
      <c r="AM5684" s="15"/>
      <c r="AN5684" s="15"/>
      <c r="AO5684" s="15"/>
      <c r="AP5684" s="15"/>
      <c r="AQ5684" s="15"/>
      <c r="AR5684" s="15"/>
      <c r="AS5684" s="15"/>
      <c r="AT5684" s="41"/>
      <c r="AU5684" s="15"/>
      <c r="AV5684" s="15"/>
      <c r="AW5684" s="15"/>
      <c r="AX5684" s="15"/>
      <c r="AY5684" s="15"/>
      <c r="AZ5684" s="10">
        <v>1</v>
      </c>
      <c r="BA5684" s="171" t="s">
        <v>22</v>
      </c>
      <c r="BB5684" t="s">
        <v>88</v>
      </c>
      <c r="BD5684" t="str">
        <f t="shared" si="179"/>
        <v>407832121_ID-451139130Downy</v>
      </c>
    </row>
    <row r="5685" spans="2:56" ht="13.5" customHeight="1" x14ac:dyDescent="0.35">
      <c r="B5685" s="10" t="s">
        <v>17</v>
      </c>
      <c r="C5685" s="10" t="s">
        <v>2329</v>
      </c>
      <c r="D5685" s="10" t="s">
        <v>119</v>
      </c>
      <c r="E5685" s="10" t="s">
        <v>120</v>
      </c>
      <c r="F5685" s="10"/>
      <c r="G5685" s="10" t="s">
        <v>18691</v>
      </c>
      <c r="H5685" s="10"/>
      <c r="I5685" s="170">
        <v>7702018038183</v>
      </c>
      <c r="J5685" s="10"/>
      <c r="K5685" s="10" t="s">
        <v>18692</v>
      </c>
      <c r="L5685" s="98">
        <f>IFERROR(VLOOKUP($F5685&amp;$C5685,Sales!$J:$W,9,0),0)</f>
        <v>0</v>
      </c>
      <c r="M5685" s="98">
        <f>IFERROR(VLOOKUP($F5685&amp;$C5685,Sales!$J:$W,10,0),0)</f>
        <v>0</v>
      </c>
      <c r="N5685" s="98">
        <f>IFERROR(VLOOKUP($F5685&amp;$C5685,Sales!$J:$W,11,0),0)</f>
        <v>0</v>
      </c>
      <c r="O5685" s="98">
        <f>IFERROR(VLOOKUP($F5685&amp;$C5685,Sales!$J:$W,12,0),0)</f>
        <v>0</v>
      </c>
      <c r="P5685" s="98">
        <f>IFERROR(VLOOKUP($F5685&amp;$C5685,Sales!$J:$W,13,0),0)</f>
        <v>0</v>
      </c>
      <c r="Q5685" s="98">
        <f>IFERROR(VLOOKUP($F5685&amp;$C5685,Sales!$A:$H,7,0),0)</f>
        <v>0</v>
      </c>
      <c r="R5685" s="41" t="str">
        <f t="shared" si="178"/>
        <v>ERROR</v>
      </c>
      <c r="S5685" s="15"/>
      <c r="T5685" s="15"/>
      <c r="U5685" s="15"/>
      <c r="V5685" s="15"/>
      <c r="W5685" s="15"/>
      <c r="X5685" s="15"/>
      <c r="Y5685" s="41"/>
      <c r="Z5685" s="41"/>
      <c r="AA5685" s="41"/>
      <c r="AB5685" s="15"/>
      <c r="AC5685" s="15"/>
      <c r="AD5685" s="15"/>
      <c r="AE5685" s="15"/>
      <c r="AF5685" s="15"/>
      <c r="AG5685" s="15"/>
      <c r="AH5685" s="15"/>
      <c r="AI5685" s="15"/>
      <c r="AJ5685" s="41"/>
      <c r="AK5685" s="15"/>
      <c r="AL5685" s="15"/>
      <c r="AM5685" s="15"/>
      <c r="AN5685" s="15"/>
      <c r="AO5685" s="15"/>
      <c r="AP5685" s="15"/>
      <c r="AQ5685" s="15"/>
      <c r="AR5685" s="15"/>
      <c r="AS5685" s="15"/>
      <c r="AT5685" s="41"/>
      <c r="AU5685" s="15"/>
      <c r="AV5685" s="15"/>
      <c r="AW5685" s="15"/>
      <c r="AX5685" s="15"/>
      <c r="AY5685" s="15"/>
      <c r="AZ5685" s="10">
        <v>1</v>
      </c>
      <c r="BA5685" s="171" t="s">
        <v>22</v>
      </c>
      <c r="BB5685" t="s">
        <v>88</v>
      </c>
      <c r="BD5685" t="str">
        <f t="shared" si="179"/>
        <v>GI720HBABNGPANID-84570Gillette</v>
      </c>
    </row>
    <row r="5686" spans="2:56" ht="13.5" customHeight="1" x14ac:dyDescent="0.35">
      <c r="B5686" s="10" t="s">
        <v>17</v>
      </c>
      <c r="C5686" s="10" t="s">
        <v>2329</v>
      </c>
      <c r="D5686" s="10" t="s">
        <v>193</v>
      </c>
      <c r="E5686" s="10" t="s">
        <v>194</v>
      </c>
      <c r="F5686" s="10"/>
      <c r="G5686" s="10" t="s">
        <v>3372</v>
      </c>
      <c r="H5686" s="10"/>
      <c r="I5686" s="170">
        <v>4902430110778</v>
      </c>
      <c r="J5686" s="10"/>
      <c r="K5686" s="10" t="s">
        <v>7103</v>
      </c>
      <c r="L5686" s="98">
        <f>IFERROR(VLOOKUP($F5686&amp;$C5686,Sales!$J:$W,9,0),0)</f>
        <v>0</v>
      </c>
      <c r="M5686" s="98">
        <f>IFERROR(VLOOKUP($F5686&amp;$C5686,Sales!$J:$W,10,0),0)</f>
        <v>0</v>
      </c>
      <c r="N5686" s="98">
        <f>IFERROR(VLOOKUP($F5686&amp;$C5686,Sales!$J:$W,11,0),0)</f>
        <v>0</v>
      </c>
      <c r="O5686" s="98">
        <f>IFERROR(VLOOKUP($F5686&amp;$C5686,Sales!$J:$W,12,0),0)</f>
        <v>0</v>
      </c>
      <c r="P5686" s="98">
        <f>IFERROR(VLOOKUP($F5686&amp;$C5686,Sales!$J:$W,13,0),0)</f>
        <v>0</v>
      </c>
      <c r="Q5686" s="98">
        <f>IFERROR(VLOOKUP($F5686&amp;$C5686,Sales!$A:$H,7,0),0)</f>
        <v>0</v>
      </c>
      <c r="R5686" s="41" t="str">
        <f t="shared" si="178"/>
        <v>ERROR</v>
      </c>
      <c r="S5686" s="15"/>
      <c r="T5686" s="15"/>
      <c r="U5686" s="15"/>
      <c r="V5686" s="15"/>
      <c r="W5686" s="15"/>
      <c r="X5686" s="15"/>
      <c r="Y5686" s="41"/>
      <c r="Z5686" s="41"/>
      <c r="AA5686" s="41"/>
      <c r="AB5686" s="15"/>
      <c r="AC5686" s="15"/>
      <c r="AD5686" s="15"/>
      <c r="AE5686" s="15"/>
      <c r="AF5686" s="15"/>
      <c r="AG5686" s="15"/>
      <c r="AH5686" s="15"/>
      <c r="AI5686" s="15"/>
      <c r="AJ5686" s="41"/>
      <c r="AK5686" s="15"/>
      <c r="AL5686" s="15"/>
      <c r="AM5686" s="15"/>
      <c r="AN5686" s="15"/>
      <c r="AO5686" s="15"/>
      <c r="AP5686" s="15"/>
      <c r="AQ5686" s="15"/>
      <c r="AR5686" s="15"/>
      <c r="AS5686" s="15"/>
      <c r="AT5686" s="41"/>
      <c r="AU5686" s="15"/>
      <c r="AV5686" s="15"/>
      <c r="AW5686" s="15"/>
      <c r="AX5686" s="15"/>
      <c r="AY5686" s="15"/>
      <c r="AZ5686" s="10">
        <v>1</v>
      </c>
      <c r="BA5686" s="171" t="s">
        <v>22</v>
      </c>
      <c r="BB5686" t="s">
        <v>88</v>
      </c>
      <c r="BD5686" t="str">
        <f t="shared" si="179"/>
        <v>1173722406_ID-1857596306Head &amp; Shoulders</v>
      </c>
    </row>
    <row r="5687" spans="2:56" ht="13.5" customHeight="1" x14ac:dyDescent="0.35">
      <c r="B5687" s="10" t="s">
        <v>17</v>
      </c>
      <c r="C5687" s="10" t="s">
        <v>2329</v>
      </c>
      <c r="D5687" s="10" t="s">
        <v>193</v>
      </c>
      <c r="E5687" s="10" t="s">
        <v>194</v>
      </c>
      <c r="F5687" s="10"/>
      <c r="G5687" s="10" t="s">
        <v>18693</v>
      </c>
      <c r="H5687" s="10"/>
      <c r="I5687" s="170" t="s">
        <v>6840</v>
      </c>
      <c r="J5687" s="10"/>
      <c r="K5687" s="10" t="s">
        <v>7682</v>
      </c>
      <c r="L5687" s="98">
        <f>IFERROR(VLOOKUP($F5687&amp;$C5687,Sales!$J:$W,9,0),0)</f>
        <v>0</v>
      </c>
      <c r="M5687" s="98">
        <f>IFERROR(VLOOKUP($F5687&amp;$C5687,Sales!$J:$W,10,0),0)</f>
        <v>0</v>
      </c>
      <c r="N5687" s="98">
        <f>IFERROR(VLOOKUP($F5687&amp;$C5687,Sales!$J:$W,11,0),0)</f>
        <v>0</v>
      </c>
      <c r="O5687" s="98">
        <f>IFERROR(VLOOKUP($F5687&amp;$C5687,Sales!$J:$W,12,0),0)</f>
        <v>0</v>
      </c>
      <c r="P5687" s="98">
        <f>IFERROR(VLOOKUP($F5687&amp;$C5687,Sales!$J:$W,13,0),0)</f>
        <v>0</v>
      </c>
      <c r="Q5687" s="98">
        <f>IFERROR(VLOOKUP($F5687&amp;$C5687,Sales!$A:$H,7,0),0)</f>
        <v>0</v>
      </c>
      <c r="R5687" s="41" t="str">
        <f t="shared" si="178"/>
        <v>ERROR</v>
      </c>
      <c r="S5687" s="15"/>
      <c r="T5687" s="15"/>
      <c r="U5687" s="15"/>
      <c r="V5687" s="15"/>
      <c r="W5687" s="15"/>
      <c r="X5687" s="15"/>
      <c r="Y5687" s="41"/>
      <c r="Z5687" s="41"/>
      <c r="AA5687" s="41"/>
      <c r="AB5687" s="15"/>
      <c r="AC5687" s="15"/>
      <c r="AD5687" s="15"/>
      <c r="AE5687" s="15"/>
      <c r="AF5687" s="15"/>
      <c r="AG5687" s="15"/>
      <c r="AH5687" s="15"/>
      <c r="AI5687" s="15"/>
      <c r="AJ5687" s="41"/>
      <c r="AK5687" s="15"/>
      <c r="AL5687" s="15"/>
      <c r="AM5687" s="15"/>
      <c r="AN5687" s="15"/>
      <c r="AO5687" s="15"/>
      <c r="AP5687" s="15"/>
      <c r="AQ5687" s="15"/>
      <c r="AR5687" s="15"/>
      <c r="AS5687" s="15"/>
      <c r="AT5687" s="41"/>
      <c r="AU5687" s="15"/>
      <c r="AV5687" s="15"/>
      <c r="AW5687" s="15"/>
      <c r="AX5687" s="15"/>
      <c r="AY5687" s="15"/>
      <c r="AZ5687" s="10">
        <v>1</v>
      </c>
      <c r="BA5687" s="171" t="s">
        <v>22</v>
      </c>
      <c r="BB5687" t="s">
        <v>88</v>
      </c>
      <c r="BD5687" t="str">
        <f t="shared" si="179"/>
        <v>1173700793_ID-1857664128Head &amp; Shoulders</v>
      </c>
    </row>
    <row r="5688" spans="2:56" ht="13.5" customHeight="1" x14ac:dyDescent="0.35">
      <c r="B5688" s="10" t="s">
        <v>17</v>
      </c>
      <c r="C5688" s="10" t="s">
        <v>2329</v>
      </c>
      <c r="D5688" s="10" t="s">
        <v>193</v>
      </c>
      <c r="E5688" s="10" t="s">
        <v>194</v>
      </c>
      <c r="F5688" s="10"/>
      <c r="G5688" s="10" t="s">
        <v>18694</v>
      </c>
      <c r="H5688" s="10"/>
      <c r="I5688" s="170">
        <v>4902430430715</v>
      </c>
      <c r="J5688" s="10"/>
      <c r="K5688" s="10" t="s">
        <v>18695</v>
      </c>
      <c r="L5688" s="98">
        <f>IFERROR(VLOOKUP($F5688&amp;$C5688,Sales!$J:$W,9,0),0)</f>
        <v>0</v>
      </c>
      <c r="M5688" s="98">
        <f>IFERROR(VLOOKUP($F5688&amp;$C5688,Sales!$J:$W,10,0),0)</f>
        <v>0</v>
      </c>
      <c r="N5688" s="98">
        <f>IFERROR(VLOOKUP($F5688&amp;$C5688,Sales!$J:$W,11,0),0)</f>
        <v>0</v>
      </c>
      <c r="O5688" s="98">
        <f>IFERROR(VLOOKUP($F5688&amp;$C5688,Sales!$J:$W,12,0),0)</f>
        <v>0</v>
      </c>
      <c r="P5688" s="98">
        <f>IFERROR(VLOOKUP($F5688&amp;$C5688,Sales!$J:$W,13,0),0)</f>
        <v>0</v>
      </c>
      <c r="Q5688" s="98">
        <f>IFERROR(VLOOKUP($F5688&amp;$C5688,Sales!$A:$H,7,0),0)</f>
        <v>0</v>
      </c>
      <c r="R5688" s="41" t="str">
        <f t="shared" si="178"/>
        <v>ERROR</v>
      </c>
      <c r="S5688" s="15"/>
      <c r="T5688" s="15"/>
      <c r="U5688" s="15"/>
      <c r="V5688" s="15"/>
      <c r="W5688" s="15"/>
      <c r="X5688" s="15"/>
      <c r="Y5688" s="41"/>
      <c r="Z5688" s="41"/>
      <c r="AA5688" s="41"/>
      <c r="AB5688" s="15"/>
      <c r="AC5688" s="15"/>
      <c r="AD5688" s="15"/>
      <c r="AE5688" s="15"/>
      <c r="AF5688" s="15"/>
      <c r="AG5688" s="15"/>
      <c r="AH5688" s="15"/>
      <c r="AI5688" s="15"/>
      <c r="AJ5688" s="41"/>
      <c r="AK5688" s="15"/>
      <c r="AL5688" s="15"/>
      <c r="AM5688" s="15"/>
      <c r="AN5688" s="15"/>
      <c r="AO5688" s="15"/>
      <c r="AP5688" s="15"/>
      <c r="AQ5688" s="15"/>
      <c r="AR5688" s="15"/>
      <c r="AS5688" s="15"/>
      <c r="AT5688" s="41"/>
      <c r="AU5688" s="15"/>
      <c r="AV5688" s="15"/>
      <c r="AW5688" s="15"/>
      <c r="AX5688" s="15"/>
      <c r="AY5688" s="15"/>
      <c r="AZ5688" s="10">
        <v>1</v>
      </c>
      <c r="BA5688" s="171" t="s">
        <v>22</v>
      </c>
      <c r="BB5688" t="s">
        <v>88</v>
      </c>
      <c r="BD5688" t="str">
        <f t="shared" si="179"/>
        <v>HE178HBAZH8PANID-1086492Head &amp; Shoulders</v>
      </c>
    </row>
    <row r="5689" spans="2:56" ht="13.5" customHeight="1" x14ac:dyDescent="0.35">
      <c r="B5689" s="10" t="s">
        <v>17</v>
      </c>
      <c r="C5689" s="10" t="s">
        <v>2329</v>
      </c>
      <c r="D5689" s="10" t="s">
        <v>193</v>
      </c>
      <c r="E5689" s="10" t="s">
        <v>194</v>
      </c>
      <c r="F5689" s="10"/>
      <c r="G5689" s="10" t="s">
        <v>18696</v>
      </c>
      <c r="H5689" s="10"/>
      <c r="I5689" s="170" t="s">
        <v>18697</v>
      </c>
      <c r="J5689" s="10"/>
      <c r="K5689" s="10" t="s">
        <v>18698</v>
      </c>
      <c r="L5689" s="98">
        <f>IFERROR(VLOOKUP($F5689&amp;$C5689,Sales!$J:$W,9,0),0)</f>
        <v>0</v>
      </c>
      <c r="M5689" s="98">
        <f>IFERROR(VLOOKUP($F5689&amp;$C5689,Sales!$J:$W,10,0),0)</f>
        <v>0</v>
      </c>
      <c r="N5689" s="98">
        <f>IFERROR(VLOOKUP($F5689&amp;$C5689,Sales!$J:$W,11,0),0)</f>
        <v>0</v>
      </c>
      <c r="O5689" s="98">
        <f>IFERROR(VLOOKUP($F5689&amp;$C5689,Sales!$J:$W,12,0),0)</f>
        <v>0</v>
      </c>
      <c r="P5689" s="98">
        <f>IFERROR(VLOOKUP($F5689&amp;$C5689,Sales!$J:$W,13,0),0)</f>
        <v>0</v>
      </c>
      <c r="Q5689" s="98">
        <f>IFERROR(VLOOKUP($F5689&amp;$C5689,Sales!$A:$H,7,0),0)</f>
        <v>0</v>
      </c>
      <c r="R5689" s="41" t="str">
        <f t="shared" si="178"/>
        <v>ERROR</v>
      </c>
      <c r="S5689" s="15"/>
      <c r="T5689" s="15"/>
      <c r="U5689" s="15"/>
      <c r="V5689" s="15"/>
      <c r="W5689" s="15"/>
      <c r="X5689" s="15"/>
      <c r="Y5689" s="41"/>
      <c r="Z5689" s="41"/>
      <c r="AA5689" s="41"/>
      <c r="AB5689" s="15"/>
      <c r="AC5689" s="15"/>
      <c r="AD5689" s="15"/>
      <c r="AE5689" s="15"/>
      <c r="AF5689" s="15"/>
      <c r="AG5689" s="15"/>
      <c r="AH5689" s="15"/>
      <c r="AI5689" s="15"/>
      <c r="AJ5689" s="41"/>
      <c r="AK5689" s="15"/>
      <c r="AL5689" s="15"/>
      <c r="AM5689" s="15"/>
      <c r="AN5689" s="15"/>
      <c r="AO5689" s="15"/>
      <c r="AP5689" s="15"/>
      <c r="AQ5689" s="15"/>
      <c r="AR5689" s="15"/>
      <c r="AS5689" s="15"/>
      <c r="AT5689" s="41"/>
      <c r="AU5689" s="15"/>
      <c r="AV5689" s="15"/>
      <c r="AW5689" s="15"/>
      <c r="AX5689" s="15"/>
      <c r="AY5689" s="15"/>
      <c r="AZ5689" s="10">
        <v>1</v>
      </c>
      <c r="BA5689" s="171" t="s">
        <v>22</v>
      </c>
      <c r="BB5689" t="s">
        <v>88</v>
      </c>
      <c r="BD5689" t="str">
        <f t="shared" si="179"/>
        <v>882744152_ID-1298952051Head &amp; Shoulders</v>
      </c>
    </row>
    <row r="5690" spans="2:56" ht="13.5" customHeight="1" x14ac:dyDescent="0.35">
      <c r="B5690" s="10" t="s">
        <v>17</v>
      </c>
      <c r="C5690" s="10" t="s">
        <v>2329</v>
      </c>
      <c r="D5690" s="10" t="s">
        <v>549</v>
      </c>
      <c r="E5690" s="10" t="s">
        <v>194</v>
      </c>
      <c r="F5690" s="10"/>
      <c r="G5690" s="10" t="s">
        <v>18699</v>
      </c>
      <c r="H5690" s="10"/>
      <c r="I5690" s="170" t="s">
        <v>18700</v>
      </c>
      <c r="J5690" s="10"/>
      <c r="K5690" s="10" t="s">
        <v>18701</v>
      </c>
      <c r="L5690" s="98">
        <f>IFERROR(VLOOKUP($F5690&amp;$C5690,Sales!$J:$W,9,0),0)</f>
        <v>0</v>
      </c>
      <c r="M5690" s="98">
        <f>IFERROR(VLOOKUP($F5690&amp;$C5690,Sales!$J:$W,10,0),0)</f>
        <v>0</v>
      </c>
      <c r="N5690" s="98">
        <f>IFERROR(VLOOKUP($F5690&amp;$C5690,Sales!$J:$W,11,0),0)</f>
        <v>0</v>
      </c>
      <c r="O5690" s="98">
        <f>IFERROR(VLOOKUP($F5690&amp;$C5690,Sales!$J:$W,12,0),0)</f>
        <v>0</v>
      </c>
      <c r="P5690" s="98">
        <f>IFERROR(VLOOKUP($F5690&amp;$C5690,Sales!$J:$W,13,0),0)</f>
        <v>0</v>
      </c>
      <c r="Q5690" s="98">
        <f>IFERROR(VLOOKUP($F5690&amp;$C5690,Sales!$A:$H,7,0),0)</f>
        <v>0</v>
      </c>
      <c r="R5690" s="41" t="str">
        <f t="shared" si="178"/>
        <v>ERROR</v>
      </c>
      <c r="S5690" s="15"/>
      <c r="T5690" s="15"/>
      <c r="U5690" s="15"/>
      <c r="V5690" s="15"/>
      <c r="W5690" s="15"/>
      <c r="X5690" s="15"/>
      <c r="Y5690" s="41"/>
      <c r="Z5690" s="41"/>
      <c r="AA5690" s="41"/>
      <c r="AB5690" s="15"/>
      <c r="AC5690" s="15"/>
      <c r="AD5690" s="15"/>
      <c r="AE5690" s="15"/>
      <c r="AF5690" s="15"/>
      <c r="AG5690" s="15"/>
      <c r="AH5690" s="15"/>
      <c r="AI5690" s="15"/>
      <c r="AJ5690" s="41"/>
      <c r="AK5690" s="15"/>
      <c r="AL5690" s="15"/>
      <c r="AM5690" s="15"/>
      <c r="AN5690" s="15"/>
      <c r="AO5690" s="15"/>
      <c r="AP5690" s="15"/>
      <c r="AQ5690" s="15"/>
      <c r="AR5690" s="15"/>
      <c r="AS5690" s="15"/>
      <c r="AT5690" s="41"/>
      <c r="AU5690" s="15"/>
      <c r="AV5690" s="15"/>
      <c r="AW5690" s="15"/>
      <c r="AX5690" s="15"/>
      <c r="AY5690" s="15"/>
      <c r="AZ5690" s="10">
        <v>1</v>
      </c>
      <c r="BA5690" s="171" t="s">
        <v>22</v>
      </c>
      <c r="BB5690" t="s">
        <v>88</v>
      </c>
      <c r="BD5690" t="str">
        <f t="shared" si="179"/>
        <v>882730389_ID-1298902651Pantene</v>
      </c>
    </row>
    <row r="5691" spans="2:56" ht="13.5" customHeight="1" x14ac:dyDescent="0.35">
      <c r="B5691" s="10" t="s">
        <v>17</v>
      </c>
      <c r="C5691" s="10" t="s">
        <v>2329</v>
      </c>
      <c r="D5691" s="10" t="s">
        <v>650</v>
      </c>
      <c r="E5691" s="10" t="s">
        <v>194</v>
      </c>
      <c r="F5691" s="10"/>
      <c r="G5691" s="10" t="s">
        <v>18702</v>
      </c>
      <c r="H5691" s="10"/>
      <c r="I5691" s="170">
        <v>4902430450379</v>
      </c>
      <c r="J5691" s="10"/>
      <c r="K5691" s="10" t="s">
        <v>7341</v>
      </c>
      <c r="L5691" s="98">
        <f>IFERROR(VLOOKUP($F5691&amp;$C5691,Sales!$J:$W,9,0),0)</f>
        <v>0</v>
      </c>
      <c r="M5691" s="98">
        <f>IFERROR(VLOOKUP($F5691&amp;$C5691,Sales!$J:$W,10,0),0)</f>
        <v>0</v>
      </c>
      <c r="N5691" s="98">
        <f>IFERROR(VLOOKUP($F5691&amp;$C5691,Sales!$J:$W,11,0),0)</f>
        <v>0</v>
      </c>
      <c r="O5691" s="98">
        <f>IFERROR(VLOOKUP($F5691&amp;$C5691,Sales!$J:$W,12,0),0)</f>
        <v>0</v>
      </c>
      <c r="P5691" s="98">
        <f>IFERROR(VLOOKUP($F5691&amp;$C5691,Sales!$J:$W,13,0),0)</f>
        <v>0</v>
      </c>
      <c r="Q5691" s="98">
        <f>IFERROR(VLOOKUP($F5691&amp;$C5691,Sales!$A:$H,7,0),0)</f>
        <v>0</v>
      </c>
      <c r="R5691" s="41" t="str">
        <f t="shared" si="178"/>
        <v>ERROR</v>
      </c>
      <c r="S5691" s="15"/>
      <c r="T5691" s="15"/>
      <c r="U5691" s="15"/>
      <c r="V5691" s="15"/>
      <c r="W5691" s="15"/>
      <c r="X5691" s="15"/>
      <c r="Y5691" s="41"/>
      <c r="Z5691" s="41"/>
      <c r="AA5691" s="41"/>
      <c r="AB5691" s="15"/>
      <c r="AC5691" s="15"/>
      <c r="AD5691" s="15"/>
      <c r="AE5691" s="15"/>
      <c r="AF5691" s="15"/>
      <c r="AG5691" s="15"/>
      <c r="AH5691" s="15"/>
      <c r="AI5691" s="15"/>
      <c r="AJ5691" s="41"/>
      <c r="AK5691" s="15"/>
      <c r="AL5691" s="15"/>
      <c r="AM5691" s="15"/>
      <c r="AN5691" s="15"/>
      <c r="AO5691" s="15"/>
      <c r="AP5691" s="15"/>
      <c r="AQ5691" s="15"/>
      <c r="AR5691" s="15"/>
      <c r="AS5691" s="15"/>
      <c r="AT5691" s="41"/>
      <c r="AU5691" s="15"/>
      <c r="AV5691" s="15"/>
      <c r="AW5691" s="15"/>
      <c r="AX5691" s="15"/>
      <c r="AY5691" s="15"/>
      <c r="AZ5691" s="10">
        <v>1</v>
      </c>
      <c r="BA5691" s="171" t="s">
        <v>22</v>
      </c>
      <c r="BB5691" t="s">
        <v>88</v>
      </c>
      <c r="BD5691" t="str">
        <f t="shared" ref="BD5691:BD5699" si="180">G5691&amp;D5691</f>
        <v>RE930HBAALP8TTANID-46875877Rejoice</v>
      </c>
    </row>
    <row r="5692" spans="2:56" ht="13.5" customHeight="1" x14ac:dyDescent="0.35">
      <c r="B5692" s="10" t="s">
        <v>17</v>
      </c>
      <c r="C5692" s="10" t="s">
        <v>2329</v>
      </c>
      <c r="D5692" s="10" t="s">
        <v>650</v>
      </c>
      <c r="E5692" s="10" t="s">
        <v>194</v>
      </c>
      <c r="F5692" s="10"/>
      <c r="G5692" s="10" t="s">
        <v>18703</v>
      </c>
      <c r="H5692" s="10"/>
      <c r="I5692" s="170" t="s">
        <v>6725</v>
      </c>
      <c r="J5692" s="10"/>
      <c r="K5692" s="10" t="s">
        <v>8164</v>
      </c>
      <c r="L5692" s="98">
        <f>IFERROR(VLOOKUP($F5692&amp;$C5692,Sales!$J:$W,9,0),0)</f>
        <v>0</v>
      </c>
      <c r="M5692" s="98">
        <f>IFERROR(VLOOKUP($F5692&amp;$C5692,Sales!$J:$W,10,0),0)</f>
        <v>0</v>
      </c>
      <c r="N5692" s="98">
        <f>IFERROR(VLOOKUP($F5692&amp;$C5692,Sales!$J:$W,11,0),0)</f>
        <v>0</v>
      </c>
      <c r="O5692" s="98">
        <f>IFERROR(VLOOKUP($F5692&amp;$C5692,Sales!$J:$W,12,0),0)</f>
        <v>0</v>
      </c>
      <c r="P5692" s="98">
        <f>IFERROR(VLOOKUP($F5692&amp;$C5692,Sales!$J:$W,13,0),0)</f>
        <v>0</v>
      </c>
      <c r="Q5692" s="98">
        <f>IFERROR(VLOOKUP($F5692&amp;$C5692,Sales!$A:$H,7,0),0)</f>
        <v>0</v>
      </c>
      <c r="R5692" s="41" t="str">
        <f t="shared" si="178"/>
        <v>ERROR</v>
      </c>
      <c r="S5692" s="15"/>
      <c r="T5692" s="15"/>
      <c r="U5692" s="15"/>
      <c r="V5692" s="15"/>
      <c r="W5692" s="15"/>
      <c r="X5692" s="15"/>
      <c r="Y5692" s="41"/>
      <c r="Z5692" s="41"/>
      <c r="AA5692" s="41"/>
      <c r="AB5692" s="15"/>
      <c r="AC5692" s="15"/>
      <c r="AD5692" s="15"/>
      <c r="AE5692" s="15"/>
      <c r="AF5692" s="15"/>
      <c r="AG5692" s="15"/>
      <c r="AH5692" s="15"/>
      <c r="AI5692" s="15"/>
      <c r="AJ5692" s="41"/>
      <c r="AK5692" s="15"/>
      <c r="AL5692" s="15"/>
      <c r="AM5692" s="15"/>
      <c r="AN5692" s="15"/>
      <c r="AO5692" s="15"/>
      <c r="AP5692" s="15"/>
      <c r="AQ5692" s="15"/>
      <c r="AR5692" s="15"/>
      <c r="AS5692" s="15"/>
      <c r="AT5692" s="41"/>
      <c r="AU5692" s="15"/>
      <c r="AV5692" s="15"/>
      <c r="AW5692" s="15"/>
      <c r="AX5692" s="15"/>
      <c r="AY5692" s="15"/>
      <c r="AZ5692" s="10">
        <v>1</v>
      </c>
      <c r="BA5692" s="171" t="s">
        <v>22</v>
      </c>
      <c r="BB5692" t="s">
        <v>88</v>
      </c>
      <c r="BD5692" t="str">
        <f t="shared" si="180"/>
        <v>488966520_ID-606272752Rejoice</v>
      </c>
    </row>
    <row r="5693" spans="2:56" ht="13.5" customHeight="1" x14ac:dyDescent="0.35">
      <c r="B5693" s="10" t="s">
        <v>17</v>
      </c>
      <c r="C5693" s="10" t="s">
        <v>2329</v>
      </c>
      <c r="D5693" s="10" t="s">
        <v>650</v>
      </c>
      <c r="E5693" s="10" t="s">
        <v>194</v>
      </c>
      <c r="F5693" s="10"/>
      <c r="G5693" s="10" t="s">
        <v>18704</v>
      </c>
      <c r="H5693" s="10"/>
      <c r="I5693" s="170">
        <v>4902430396554</v>
      </c>
      <c r="J5693" s="10"/>
      <c r="K5693" s="10" t="s">
        <v>7371</v>
      </c>
      <c r="L5693" s="98">
        <f>IFERROR(VLOOKUP($F5693&amp;$C5693,Sales!$J:$W,9,0),0)</f>
        <v>0</v>
      </c>
      <c r="M5693" s="98">
        <f>IFERROR(VLOOKUP($F5693&amp;$C5693,Sales!$J:$W,10,0),0)</f>
        <v>0</v>
      </c>
      <c r="N5693" s="98">
        <f>IFERROR(VLOOKUP($F5693&amp;$C5693,Sales!$J:$W,11,0),0)</f>
        <v>0</v>
      </c>
      <c r="O5693" s="98">
        <f>IFERROR(VLOOKUP($F5693&amp;$C5693,Sales!$J:$W,12,0),0)</f>
        <v>0</v>
      </c>
      <c r="P5693" s="98">
        <f>IFERROR(VLOOKUP($F5693&amp;$C5693,Sales!$J:$W,13,0),0)</f>
        <v>0</v>
      </c>
      <c r="Q5693" s="98">
        <f>IFERROR(VLOOKUP($F5693&amp;$C5693,Sales!$A:$H,7,0),0)</f>
        <v>0</v>
      </c>
      <c r="R5693" s="41" t="str">
        <f t="shared" si="178"/>
        <v>ERROR</v>
      </c>
      <c r="S5693" s="15"/>
      <c r="T5693" s="15"/>
      <c r="U5693" s="15"/>
      <c r="V5693" s="15"/>
      <c r="W5693" s="15"/>
      <c r="X5693" s="15"/>
      <c r="Y5693" s="41"/>
      <c r="Z5693" s="41"/>
      <c r="AA5693" s="41"/>
      <c r="AB5693" s="15"/>
      <c r="AC5693" s="15"/>
      <c r="AD5693" s="15"/>
      <c r="AE5693" s="15"/>
      <c r="AF5693" s="15"/>
      <c r="AG5693" s="15"/>
      <c r="AH5693" s="15"/>
      <c r="AI5693" s="15"/>
      <c r="AJ5693" s="41"/>
      <c r="AK5693" s="15"/>
      <c r="AL5693" s="15"/>
      <c r="AM5693" s="15"/>
      <c r="AN5693" s="15"/>
      <c r="AO5693" s="15"/>
      <c r="AP5693" s="15"/>
      <c r="AQ5693" s="15"/>
      <c r="AR5693" s="15"/>
      <c r="AS5693" s="15"/>
      <c r="AT5693" s="41"/>
      <c r="AU5693" s="15"/>
      <c r="AV5693" s="15"/>
      <c r="AW5693" s="15"/>
      <c r="AX5693" s="15"/>
      <c r="AY5693" s="15"/>
      <c r="AZ5693" s="10">
        <v>1</v>
      </c>
      <c r="BA5693" s="171" t="s">
        <v>22</v>
      </c>
      <c r="BB5693" t="s">
        <v>88</v>
      </c>
      <c r="BD5693" t="str">
        <f t="shared" si="180"/>
        <v>RE930HBAALP8TSANID-46875876Rejoice</v>
      </c>
    </row>
    <row r="5694" spans="2:56" ht="13.5" customHeight="1" x14ac:dyDescent="0.35">
      <c r="B5694" s="10" t="s">
        <v>17</v>
      </c>
      <c r="C5694" s="10" t="s">
        <v>2329</v>
      </c>
      <c r="D5694" s="10" t="s">
        <v>119</v>
      </c>
      <c r="E5694" s="10" t="s">
        <v>120</v>
      </c>
      <c r="F5694" s="10"/>
      <c r="G5694" s="10" t="s">
        <v>18705</v>
      </c>
      <c r="H5694" s="10"/>
      <c r="I5694" s="170" t="s">
        <v>6308</v>
      </c>
      <c r="J5694" s="10"/>
      <c r="K5694" s="10" t="s">
        <v>18706</v>
      </c>
      <c r="L5694" s="98">
        <f>IFERROR(VLOOKUP($F5694&amp;$C5694,Sales!$J:$W,9,0),0)</f>
        <v>0</v>
      </c>
      <c r="M5694" s="98">
        <f>IFERROR(VLOOKUP($F5694&amp;$C5694,Sales!$J:$W,10,0),0)</f>
        <v>0</v>
      </c>
      <c r="N5694" s="98">
        <f>IFERROR(VLOOKUP($F5694&amp;$C5694,Sales!$J:$W,11,0),0)</f>
        <v>0</v>
      </c>
      <c r="O5694" s="98">
        <f>IFERROR(VLOOKUP($F5694&amp;$C5694,Sales!$J:$W,12,0),0)</f>
        <v>0</v>
      </c>
      <c r="P5694" s="98">
        <f>IFERROR(VLOOKUP($F5694&amp;$C5694,Sales!$J:$W,13,0),0)</f>
        <v>0</v>
      </c>
      <c r="Q5694" s="98">
        <f>IFERROR(VLOOKUP($F5694&amp;$C5694,Sales!$A:$H,7,0),0)</f>
        <v>0</v>
      </c>
      <c r="R5694" s="41" t="str">
        <f t="shared" si="178"/>
        <v>ERROR</v>
      </c>
      <c r="S5694" s="15"/>
      <c r="T5694" s="15"/>
      <c r="U5694" s="15"/>
      <c r="V5694" s="15"/>
      <c r="W5694" s="15"/>
      <c r="X5694" s="15"/>
      <c r="Y5694" s="41"/>
      <c r="Z5694" s="41"/>
      <c r="AA5694" s="41"/>
      <c r="AB5694" s="15"/>
      <c r="AC5694" s="15"/>
      <c r="AD5694" s="15"/>
      <c r="AE5694" s="15"/>
      <c r="AF5694" s="15"/>
      <c r="AG5694" s="15"/>
      <c r="AH5694" s="15"/>
      <c r="AI5694" s="15"/>
      <c r="AJ5694" s="41"/>
      <c r="AK5694" s="15"/>
      <c r="AL5694" s="15"/>
      <c r="AM5694" s="15"/>
      <c r="AN5694" s="15"/>
      <c r="AO5694" s="15"/>
      <c r="AP5694" s="15"/>
      <c r="AQ5694" s="15"/>
      <c r="AR5694" s="15"/>
      <c r="AS5694" s="15"/>
      <c r="AT5694" s="41"/>
      <c r="AU5694" s="15"/>
      <c r="AV5694" s="15"/>
      <c r="AW5694" s="15"/>
      <c r="AX5694" s="15"/>
      <c r="AY5694" s="15"/>
      <c r="AZ5694" s="10">
        <v>1</v>
      </c>
      <c r="BA5694" s="171" t="s">
        <v>22</v>
      </c>
      <c r="BB5694" t="s">
        <v>88</v>
      </c>
      <c r="BD5694" t="str">
        <f t="shared" si="180"/>
        <v>3051388623_ID-5418770667Gillette</v>
      </c>
    </row>
    <row r="5695" spans="2:56" ht="13.5" customHeight="1" x14ac:dyDescent="0.35">
      <c r="B5695" s="10" t="s">
        <v>17</v>
      </c>
      <c r="C5695" s="10" t="s">
        <v>2329</v>
      </c>
      <c r="D5695" s="10" t="s">
        <v>405</v>
      </c>
      <c r="E5695" s="10" t="s">
        <v>406</v>
      </c>
      <c r="F5695" s="10"/>
      <c r="G5695" s="10" t="s">
        <v>18707</v>
      </c>
      <c r="H5695" s="10"/>
      <c r="I5695" s="170">
        <v>4902430599610</v>
      </c>
      <c r="J5695" s="10"/>
      <c r="K5695" s="10" t="s">
        <v>7412</v>
      </c>
      <c r="L5695" s="98">
        <f>IFERROR(VLOOKUP($F5695&amp;$C5695,Sales!$J:$W,9,0),0)</f>
        <v>0</v>
      </c>
      <c r="M5695" s="98">
        <f>IFERROR(VLOOKUP($F5695&amp;$C5695,Sales!$J:$W,10,0),0)</f>
        <v>0</v>
      </c>
      <c r="N5695" s="98">
        <f>IFERROR(VLOOKUP($F5695&amp;$C5695,Sales!$J:$W,11,0),0)</f>
        <v>0</v>
      </c>
      <c r="O5695" s="98">
        <f>IFERROR(VLOOKUP($F5695&amp;$C5695,Sales!$J:$W,12,0),0)</f>
        <v>0</v>
      </c>
      <c r="P5695" s="98">
        <f>IFERROR(VLOOKUP($F5695&amp;$C5695,Sales!$J:$W,13,0),0)</f>
        <v>0</v>
      </c>
      <c r="Q5695" s="98">
        <f>IFERROR(VLOOKUP($F5695&amp;$C5695,Sales!$A:$H,7,0),0)</f>
        <v>0</v>
      </c>
      <c r="R5695" s="41" t="str">
        <f t="shared" si="178"/>
        <v>ERROR</v>
      </c>
      <c r="S5695" s="15"/>
      <c r="T5695" s="15"/>
      <c r="U5695" s="15"/>
      <c r="V5695" s="15"/>
      <c r="W5695" s="15"/>
      <c r="X5695" s="15"/>
      <c r="Y5695" s="41"/>
      <c r="Z5695" s="41"/>
      <c r="AA5695" s="41"/>
      <c r="AB5695" s="15"/>
      <c r="AC5695" s="15"/>
      <c r="AD5695" s="15"/>
      <c r="AE5695" s="15"/>
      <c r="AF5695" s="15"/>
      <c r="AG5695" s="15"/>
      <c r="AH5695" s="15"/>
      <c r="AI5695" s="15"/>
      <c r="AJ5695" s="41"/>
      <c r="AK5695" s="15"/>
      <c r="AL5695" s="15"/>
      <c r="AM5695" s="15"/>
      <c r="AN5695" s="15"/>
      <c r="AO5695" s="15"/>
      <c r="AP5695" s="15"/>
      <c r="AQ5695" s="15"/>
      <c r="AR5695" s="15"/>
      <c r="AS5695" s="15"/>
      <c r="AT5695" s="41"/>
      <c r="AU5695" s="15"/>
      <c r="AV5695" s="15"/>
      <c r="AW5695" s="15"/>
      <c r="AX5695" s="15"/>
      <c r="AY5695" s="15"/>
      <c r="AZ5695" s="10">
        <v>1</v>
      </c>
      <c r="BA5695" s="171" t="s">
        <v>22</v>
      </c>
      <c r="BB5695" t="s">
        <v>88</v>
      </c>
      <c r="BD5695" t="str">
        <f t="shared" si="180"/>
        <v>407094353_ID-449897263Oral-B</v>
      </c>
    </row>
    <row r="5696" spans="2:56" ht="13.5" customHeight="1" x14ac:dyDescent="0.35">
      <c r="B5696" s="10" t="s">
        <v>17</v>
      </c>
      <c r="C5696" s="10" t="s">
        <v>2329</v>
      </c>
      <c r="D5696" s="10" t="s">
        <v>405</v>
      </c>
      <c r="E5696" s="10" t="s">
        <v>406</v>
      </c>
      <c r="F5696" s="10"/>
      <c r="G5696" s="10" t="s">
        <v>18708</v>
      </c>
      <c r="H5696" s="10"/>
      <c r="I5696" s="170" t="s">
        <v>18709</v>
      </c>
      <c r="J5696" s="10"/>
      <c r="K5696" s="10" t="s">
        <v>18710</v>
      </c>
      <c r="L5696" s="98">
        <f>IFERROR(VLOOKUP($F5696&amp;$C5696,Sales!$J:$W,9,0),0)</f>
        <v>0</v>
      </c>
      <c r="M5696" s="98">
        <f>IFERROR(VLOOKUP($F5696&amp;$C5696,Sales!$J:$W,10,0),0)</f>
        <v>0</v>
      </c>
      <c r="N5696" s="98">
        <f>IFERROR(VLOOKUP($F5696&amp;$C5696,Sales!$J:$W,11,0),0)</f>
        <v>0</v>
      </c>
      <c r="O5696" s="98">
        <f>IFERROR(VLOOKUP($F5696&amp;$C5696,Sales!$J:$W,12,0),0)</f>
        <v>0</v>
      </c>
      <c r="P5696" s="98">
        <f>IFERROR(VLOOKUP($F5696&amp;$C5696,Sales!$J:$W,13,0),0)</f>
        <v>0</v>
      </c>
      <c r="Q5696" s="98">
        <f>IFERROR(VLOOKUP($F5696&amp;$C5696,Sales!$A:$H,7,0),0)</f>
        <v>0</v>
      </c>
      <c r="R5696" s="41" t="str">
        <f t="shared" si="178"/>
        <v>ERROR</v>
      </c>
      <c r="S5696" s="15"/>
      <c r="T5696" s="15"/>
      <c r="U5696" s="15"/>
      <c r="V5696" s="15"/>
      <c r="W5696" s="15"/>
      <c r="X5696" s="15"/>
      <c r="Y5696" s="41"/>
      <c r="Z5696" s="41"/>
      <c r="AA5696" s="41"/>
      <c r="AB5696" s="15"/>
      <c r="AC5696" s="15"/>
      <c r="AD5696" s="15"/>
      <c r="AE5696" s="15"/>
      <c r="AF5696" s="15"/>
      <c r="AG5696" s="15"/>
      <c r="AH5696" s="15"/>
      <c r="AI5696" s="15"/>
      <c r="AJ5696" s="41"/>
      <c r="AK5696" s="15"/>
      <c r="AL5696" s="15"/>
      <c r="AM5696" s="15"/>
      <c r="AN5696" s="15"/>
      <c r="AO5696" s="15"/>
      <c r="AP5696" s="15"/>
      <c r="AQ5696" s="15"/>
      <c r="AR5696" s="15"/>
      <c r="AS5696" s="15"/>
      <c r="AT5696" s="41"/>
      <c r="AU5696" s="15"/>
      <c r="AV5696" s="15"/>
      <c r="AW5696" s="15"/>
      <c r="AX5696" s="15"/>
      <c r="AY5696" s="15"/>
      <c r="AZ5696" s="10">
        <v>1</v>
      </c>
      <c r="BA5696" s="171" t="s">
        <v>22</v>
      </c>
      <c r="BB5696" t="s">
        <v>88</v>
      </c>
      <c r="BD5696" t="str">
        <f t="shared" si="180"/>
        <v>3250282744_ID-5660448537Oral-B</v>
      </c>
    </row>
    <row r="5697" spans="2:56" ht="13.5" customHeight="1" x14ac:dyDescent="0.35">
      <c r="B5697" s="10" t="s">
        <v>17</v>
      </c>
      <c r="C5697" s="10" t="s">
        <v>2329</v>
      </c>
      <c r="D5697" s="10" t="s">
        <v>405</v>
      </c>
      <c r="E5697" s="10" t="s">
        <v>406</v>
      </c>
      <c r="F5697" s="10"/>
      <c r="G5697" s="10" t="s">
        <v>18711</v>
      </c>
      <c r="H5697" s="10"/>
      <c r="I5697" s="170" t="s">
        <v>18712</v>
      </c>
      <c r="J5697" s="10"/>
      <c r="K5697" s="10" t="s">
        <v>18713</v>
      </c>
      <c r="L5697" s="98">
        <f>IFERROR(VLOOKUP($F5697&amp;$C5697,Sales!$J:$W,9,0),0)</f>
        <v>0</v>
      </c>
      <c r="M5697" s="98">
        <f>IFERROR(VLOOKUP($F5697&amp;$C5697,Sales!$J:$W,10,0),0)</f>
        <v>0</v>
      </c>
      <c r="N5697" s="98">
        <f>IFERROR(VLOOKUP($F5697&amp;$C5697,Sales!$J:$W,11,0),0)</f>
        <v>0</v>
      </c>
      <c r="O5697" s="98">
        <f>IFERROR(VLOOKUP($F5697&amp;$C5697,Sales!$J:$W,12,0),0)</f>
        <v>0</v>
      </c>
      <c r="P5697" s="98">
        <f>IFERROR(VLOOKUP($F5697&amp;$C5697,Sales!$J:$W,13,0),0)</f>
        <v>0</v>
      </c>
      <c r="Q5697" s="98">
        <f>IFERROR(VLOOKUP($F5697&amp;$C5697,Sales!$A:$H,7,0),0)</f>
        <v>0</v>
      </c>
      <c r="R5697" s="41" t="str">
        <f t="shared" si="178"/>
        <v>ERROR</v>
      </c>
      <c r="S5697" s="15"/>
      <c r="T5697" s="15"/>
      <c r="U5697" s="15"/>
      <c r="V5697" s="15"/>
      <c r="W5697" s="15"/>
      <c r="X5697" s="15"/>
      <c r="Y5697" s="41"/>
      <c r="Z5697" s="41"/>
      <c r="AA5697" s="41"/>
      <c r="AB5697" s="15"/>
      <c r="AC5697" s="15"/>
      <c r="AD5697" s="15"/>
      <c r="AE5697" s="15"/>
      <c r="AF5697" s="15"/>
      <c r="AG5697" s="15"/>
      <c r="AH5697" s="15"/>
      <c r="AI5697" s="15"/>
      <c r="AJ5697" s="41"/>
      <c r="AK5697" s="15"/>
      <c r="AL5697" s="15"/>
      <c r="AM5697" s="15"/>
      <c r="AN5697" s="15"/>
      <c r="AO5697" s="15"/>
      <c r="AP5697" s="15"/>
      <c r="AQ5697" s="15"/>
      <c r="AR5697" s="15"/>
      <c r="AS5697" s="15"/>
      <c r="AT5697" s="41"/>
      <c r="AU5697" s="15"/>
      <c r="AV5697" s="15"/>
      <c r="AW5697" s="15"/>
      <c r="AX5697" s="15"/>
      <c r="AY5697" s="15"/>
      <c r="AZ5697" s="10">
        <v>1</v>
      </c>
      <c r="BA5697" s="171" t="s">
        <v>22</v>
      </c>
      <c r="BB5697" t="s">
        <v>88</v>
      </c>
      <c r="BD5697" t="str">
        <f t="shared" si="180"/>
        <v>407131699_ID-449944573Oral-B</v>
      </c>
    </row>
    <row r="5698" spans="2:56" ht="13.5" customHeight="1" x14ac:dyDescent="0.35">
      <c r="B5698" s="10" t="s">
        <v>17</v>
      </c>
      <c r="C5698" s="10" t="s">
        <v>2329</v>
      </c>
      <c r="D5698" s="10" t="s">
        <v>5406</v>
      </c>
      <c r="E5698" s="10" t="s">
        <v>20</v>
      </c>
      <c r="F5698" s="10"/>
      <c r="G5698" s="10" t="s">
        <v>18714</v>
      </c>
      <c r="H5698" s="10"/>
      <c r="I5698" s="170">
        <v>4902430377195</v>
      </c>
      <c r="J5698" s="10"/>
      <c r="K5698" s="10" t="s">
        <v>18715</v>
      </c>
      <c r="L5698" s="98">
        <f>IFERROR(VLOOKUP($F5698&amp;$C5698,Sales!$J:$W,9,0),0)</f>
        <v>0</v>
      </c>
      <c r="M5698" s="98">
        <f>IFERROR(VLOOKUP($F5698&amp;$C5698,Sales!$J:$W,10,0),0)</f>
        <v>0</v>
      </c>
      <c r="N5698" s="98">
        <f>IFERROR(VLOOKUP($F5698&amp;$C5698,Sales!$J:$W,11,0),0)</f>
        <v>0</v>
      </c>
      <c r="O5698" s="98">
        <f>IFERROR(VLOOKUP($F5698&amp;$C5698,Sales!$J:$W,12,0),0)</f>
        <v>0</v>
      </c>
      <c r="P5698" s="98">
        <f>IFERROR(VLOOKUP($F5698&amp;$C5698,Sales!$J:$W,13,0),0)</f>
        <v>0</v>
      </c>
      <c r="Q5698" s="98">
        <f>IFERROR(VLOOKUP($F5698&amp;$C5698,Sales!$A:$H,7,0),0)</f>
        <v>0</v>
      </c>
      <c r="R5698" s="41" t="str">
        <f t="shared" si="178"/>
        <v>ERROR</v>
      </c>
      <c r="S5698" s="15"/>
      <c r="T5698" s="15"/>
      <c r="U5698" s="15"/>
      <c r="V5698" s="15"/>
      <c r="W5698" s="15"/>
      <c r="X5698" s="15"/>
      <c r="Y5698" s="41"/>
      <c r="Z5698" s="41"/>
      <c r="AA5698" s="41"/>
      <c r="AB5698" s="15"/>
      <c r="AC5698" s="15"/>
      <c r="AD5698" s="15"/>
      <c r="AE5698" s="15"/>
      <c r="AF5698" s="15"/>
      <c r="AG5698" s="15"/>
      <c r="AH5698" s="15"/>
      <c r="AI5698" s="15"/>
      <c r="AJ5698" s="41"/>
      <c r="AK5698" s="15"/>
      <c r="AL5698" s="15"/>
      <c r="AM5698" s="15"/>
      <c r="AN5698" s="15"/>
      <c r="AO5698" s="15"/>
      <c r="AP5698" s="15"/>
      <c r="AQ5698" s="15"/>
      <c r="AR5698" s="15"/>
      <c r="AS5698" s="15"/>
      <c r="AT5698" s="41"/>
      <c r="AU5698" s="15"/>
      <c r="AV5698" s="15"/>
      <c r="AW5698" s="15"/>
      <c r="AX5698" s="15"/>
      <c r="AY5698" s="15"/>
      <c r="AZ5698" s="10">
        <v>1</v>
      </c>
      <c r="BA5698" s="171" t="s">
        <v>22</v>
      </c>
      <c r="BB5698" t="s">
        <v>88</v>
      </c>
      <c r="BD5698" t="str">
        <f t="shared" si="180"/>
        <v>1441200692_ID-2658042370AmbiPur</v>
      </c>
    </row>
    <row r="5699" spans="2:56" ht="13.5" customHeight="1" x14ac:dyDescent="0.35">
      <c r="B5699" s="185" t="s">
        <v>17</v>
      </c>
      <c r="C5699" s="185" t="s">
        <v>2329</v>
      </c>
      <c r="D5699" s="185" t="s">
        <v>294</v>
      </c>
      <c r="E5699" s="185" t="s">
        <v>295</v>
      </c>
      <c r="G5699" s="48" t="s">
        <v>20091</v>
      </c>
      <c r="I5699">
        <v>4987176204813</v>
      </c>
      <c r="J5699" t="s">
        <v>20092</v>
      </c>
      <c r="K5699" t="s">
        <v>20093</v>
      </c>
      <c r="L5699" s="98">
        <f>IFERROR(VLOOKUP($F5699&amp;$C5699,#REF!,9,0),0)</f>
        <v>0</v>
      </c>
      <c r="M5699" s="98">
        <f>IFERROR(VLOOKUP($F5699&amp;$C5699,#REF!,10,0),0)</f>
        <v>0</v>
      </c>
      <c r="N5699" s="98">
        <f>IFERROR(VLOOKUP($F5699&amp;$C5699,#REF!,11,0),0)</f>
        <v>0</v>
      </c>
      <c r="O5699" s="98">
        <f>IFERROR(VLOOKUP($F5699&amp;$C5699,#REF!,12,0),0)</f>
        <v>0</v>
      </c>
      <c r="P5699" s="98">
        <f>IFERROR(VLOOKUP($F5699&amp;$C5699,#REF!,13,0),0)</f>
        <v>0</v>
      </c>
      <c r="Q5699" s="98">
        <f>IFERROR(VLOOKUP($F5699&amp;$C5699,#REF!,7,0),0)</f>
        <v>0</v>
      </c>
      <c r="R5699" s="41">
        <f t="shared" si="178"/>
        <v>0.66666666666666663</v>
      </c>
      <c r="S5699" s="15">
        <v>0</v>
      </c>
      <c r="T5699" s="15"/>
      <c r="U5699" s="15"/>
      <c r="V5699" s="15">
        <v>0</v>
      </c>
      <c r="W5699" s="15">
        <v>1</v>
      </c>
      <c r="X5699" s="15">
        <v>1</v>
      </c>
      <c r="Y5699" s="41">
        <v>1</v>
      </c>
      <c r="Z5699" s="41">
        <v>1</v>
      </c>
      <c r="AA5699" s="15"/>
      <c r="AB5699" s="15"/>
      <c r="AC5699" s="15"/>
      <c r="AF5699" s="15"/>
      <c r="AG5699" s="15"/>
      <c r="AH5699" s="15"/>
      <c r="AJ5699" s="15"/>
      <c r="AL5699" s="15"/>
      <c r="AM5699" s="15"/>
      <c r="AN5699" s="15"/>
      <c r="AO5699" s="15"/>
      <c r="AP5699" s="15"/>
      <c r="AQ5699" s="15"/>
      <c r="AR5699" s="15"/>
      <c r="AS5699" s="15"/>
      <c r="AT5699" s="15"/>
      <c r="AU5699" s="15"/>
      <c r="AV5699" s="15"/>
      <c r="BA5699" s="171" t="s">
        <v>22</v>
      </c>
      <c r="BB5699" t="s">
        <v>23</v>
      </c>
      <c r="BD5699" t="str">
        <f t="shared" si="180"/>
        <v>7570488273_ID-13981234303Olay</v>
      </c>
    </row>
  </sheetData>
  <autoFilter ref="A3:BL5699" xr:uid="{00000000-0001-0000-0600-000000000000}"/>
  <sortState xmlns:xlrd2="http://schemas.microsoft.com/office/spreadsheetml/2017/richdata2" ref="A4:BD1360">
    <sortCondition ref="A4:A1360" customList="1A,2A,3A,1B,2B,3B"/>
  </sortState>
  <conditionalFormatting sqref="G5361">
    <cfRule type="duplicateValues" dxfId="28" priority="2"/>
  </conditionalFormatting>
  <conditionalFormatting sqref="G5362">
    <cfRule type="duplicateValues" dxfId="27" priority="1"/>
  </conditionalFormatting>
  <conditionalFormatting sqref="G2240:H2242 G1345:H2238">
    <cfRule type="duplicateValues" dxfId="26" priority="2545"/>
  </conditionalFormatting>
  <conditionalFormatting sqref="I3763 F3745 F4612:F4613 F4431:F4609 F4245:F4429 F4126:F4243 F4080:F4124 F4078 F4034:F4075 F4025:F4032 F3782:F4023 F3763 I3782:I4023 I4025:I4032 I4034:I4075 I4078 I4080:I4124 I4126:I4243 I4245:I4429 I4431:I4609 I4612:I4613 I3745">
    <cfRule type="duplicateValues" dxfId="25" priority="2112"/>
  </conditionalFormatting>
  <conditionalFormatting sqref="I4612:I4613">
    <cfRule type="duplicateValues" dxfId="24" priority="2134"/>
  </conditionalFormatting>
  <conditionalFormatting sqref="J633:J752">
    <cfRule type="duplicateValues" dxfId="23" priority="2215"/>
  </conditionalFormatting>
  <conditionalFormatting sqref="J2586">
    <cfRule type="duplicateValues" dxfId="22" priority="2219"/>
  </conditionalFormatting>
  <conditionalFormatting sqref="J2671">
    <cfRule type="duplicateValues" dxfId="21" priority="2216"/>
  </conditionalFormatting>
  <conditionalFormatting sqref="J2803">
    <cfRule type="duplicateValues" dxfId="20" priority="2217"/>
  </conditionalFormatting>
  <conditionalFormatting sqref="J2996">
    <cfRule type="duplicateValues" dxfId="19" priority="2218"/>
  </conditionalFormatting>
  <conditionalFormatting sqref="J4637:J5626">
    <cfRule type="duplicateValues" dxfId="18" priority="2227"/>
  </conditionalFormatting>
  <conditionalFormatting sqref="J4644:J5554 J4637:J4642">
    <cfRule type="duplicateValues" dxfId="17" priority="2228"/>
  </conditionalFormatting>
  <conditionalFormatting sqref="J5329:J5554 J4644:J5267 J4637:J4642 J5269:J5326">
    <cfRule type="duplicateValues" dxfId="16" priority="2230"/>
  </conditionalFormatting>
  <conditionalFormatting sqref="J5373:J5554">
    <cfRule type="duplicateValues" dxfId="15" priority="2234"/>
  </conditionalFormatting>
  <conditionalFormatting sqref="J5552:J5554">
    <cfRule type="duplicateValues" dxfId="14" priority="2235"/>
  </conditionalFormatting>
  <conditionalFormatting sqref="J5553">
    <cfRule type="duplicateValues" dxfId="13" priority="2236"/>
    <cfRule type="duplicateValues" dxfId="12" priority="2237"/>
  </conditionalFormatting>
  <conditionalFormatting sqref="J5554">
    <cfRule type="duplicateValues" dxfId="11" priority="2238"/>
    <cfRule type="duplicateValues" dxfId="10" priority="2239"/>
  </conditionalFormatting>
  <conditionalFormatting sqref="J5555:J5614">
    <cfRule type="duplicateValues" dxfId="9" priority="2240"/>
  </conditionalFormatting>
  <conditionalFormatting sqref="J5593:J5614">
    <cfRule type="duplicateValues" dxfId="8" priority="2241"/>
  </conditionalFormatting>
  <conditionalFormatting sqref="J5615:J5618">
    <cfRule type="duplicateValues" dxfId="7" priority="2242"/>
  </conditionalFormatting>
  <conditionalFormatting sqref="J5627:J5649">
    <cfRule type="duplicateValues" dxfId="6" priority="2243"/>
  </conditionalFormatting>
  <conditionalFormatting sqref="J5650:J5655">
    <cfRule type="duplicateValues" dxfId="5" priority="2245"/>
  </conditionalFormatting>
  <conditionalFormatting sqref="J5700:J1048576 J2672:J2757 J1:J2166 J2804:J2995 J2587:J2592 J2997:J3009 J2759:J2802 J2603:J2670 J2569:J2580 J3110 J2594:J2601 J3112:J3135 J3323:J4636 J3137:J3138 J2240:J2567 J3011:J3016 J3105:J3106 J3190:J3257 J3140:J3188 J3260:J3321 J3018:J3103 J2582:J2585 J2168:J2169 J2171:J2238">
    <cfRule type="duplicateValues" dxfId="4" priority="2220"/>
  </conditionalFormatting>
  <conditionalFormatting sqref="J5700:J1048576">
    <cfRule type="duplicateValues" dxfId="3" priority="2226"/>
  </conditionalFormatting>
  <conditionalFormatting sqref="K2240:K2242 K1345:K1550 K1552:K2238">
    <cfRule type="duplicateValues" dxfId="2" priority="2548"/>
  </conditionalFormatting>
  <conditionalFormatting sqref="K5361:K5368">
    <cfRule type="duplicateValues" dxfId="1" priority="3"/>
  </conditionalFormatting>
  <conditionalFormatting sqref="K5550">
    <cfRule type="duplicateValues" dxfId="0" priority="8"/>
  </conditionalFormatting>
  <hyperlinks>
    <hyperlink ref="J5615" r:id="rId1" display="https://www.lazada.co.id/products/oral-b-sikat-gigi-ultrathin-compact-soft-1s-paket-isi-3-i3250312348.html?spm=a2o4j.searchlist.list.1.158637be1a5nW4" xr:uid="{00000000-0004-0000-0600-000000000000}"/>
    <hyperlink ref="J5616" r:id="rId2" display="https://www.lazada.co.id/products/lebih-hemat-olay-total-effects-serum-50ml-x2-i6737300722.html?spm=a2o4j.searchlist.list.1.25b4330b9mRamB" xr:uid="{00000000-0004-0000-0600-000001000000}"/>
    <hyperlink ref="J5617" r:id="rId3" display="https://www.lazada.co.id/products/lebih-hemat-olay-total-effects-cleanser-100gr-x2-i6737324389.html?spm=a2o4j.searchlist.list.1.68ec7087n9xNgc" xr:uid="{00000000-0004-0000-0600-000002000000}"/>
    <hyperlink ref="J5618" r:id="rId4" display="https://www.lazada.co.id/products/lebih-hemat-olay-regenerist-cleanser-100gr-x2-i6737366099.html?spm=a2o4j.searchlist.list.1.164142a56etbdo" xr:uid="{00000000-0004-0000-0600-000003000000}"/>
    <hyperlink ref="J5487" r:id="rId5" display="https://www.lazada.co.id/products/oral-b-bilas-mulut-rinse-prohealth-500ml-paket-isi-6-i3265150852-s5679562755.html?spm=a2o4j.searchlist.list.2.345618c7iki91a&amp;search=1" xr:uid="{00000000-0004-0000-0600-000004000000}"/>
    <hyperlink ref="J5414" r:id="rId6" display="https://www.lazada.co.id/products/gillette-pisau-cukur-silet-london-bridge-20-box-i4188394485-s7063678065.html?spm=a2o4j.searchlist.list.2.e7825dfb2uNh4x&amp;search=1" xr:uid="{00000000-0004-0000-0600-000005000000}"/>
    <hyperlink ref="J5463" r:id="rId7" display="https://www.lazada.co.id/products/lebih-hemat-olay-set-perawatan-anti-aging-skincare-cream-wajah-glowing-krim-wajah-bpom-i160036241-s181904937.html?spm=a2o4j.searchlist.list.1.3dc54991igViRv&amp;search=1" xr:uid="{00000000-0004-0000-0600-000006000000}"/>
    <hyperlink ref="J4927" r:id="rId8" xr:uid="{8E5F13A9-DB9F-494F-90B8-302047047C75}"/>
    <hyperlink ref="J2756" r:id="rId9" xr:uid="{F769A315-546D-4AD0-83DE-6E3D9AD4F67E}"/>
    <hyperlink ref="J4813" r:id="rId10" xr:uid="{BCFCBD15-EF9C-477D-B0AA-C68410D7CFEC}"/>
    <hyperlink ref="J5638" r:id="rId11" xr:uid="{C36A7061-F541-494F-B7DC-AF5149121398}"/>
    <hyperlink ref="J1465" r:id="rId12" xr:uid="{BA017FD6-C193-436A-A4AD-582BDAE78C67}"/>
    <hyperlink ref="J1464" r:id="rId13" xr:uid="{7D71F58A-EC83-4005-8FDD-C655F94AC24D}"/>
    <hyperlink ref="J1675" r:id="rId14" xr:uid="{805F0319-49A2-4C4B-B2A4-B1C43AE03568}"/>
    <hyperlink ref="J2581" r:id="rId15" display="https://www.tokopedia.com/pgofficialstore/downy-pelembut-pakaian-wangi-parfum-mewah-1350-ml-isi-1-passion" xr:uid="{E2807B4B-6431-4A90-94B6-647D5F85FA8D}"/>
  </hyperlinks>
  <printOptions gridLines="1"/>
  <pageMargins left="0.7" right="0.7" top="0.75" bottom="0.75" header="0.3" footer="0.3"/>
  <pageSetup paperSize="9" orientation="portrait" horizontalDpi="300" verticalDpi="300" r:id="rId1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AC7097"/>
  <sheetViews>
    <sheetView showGridLines="0" zoomScale="85" zoomScaleNormal="85" workbookViewId="0">
      <pane ySplit="4" topLeftCell="A5" activePane="bottomLeft" state="frozen"/>
      <selection activeCell="AY5643" sqref="AY5643"/>
      <selection pane="bottomLeft" activeCell="E9" sqref="E9"/>
    </sheetView>
  </sheetViews>
  <sheetFormatPr defaultRowHeight="14.5" x14ac:dyDescent="0.35"/>
  <cols>
    <col min="1" max="1" width="27.1796875" bestFit="1" customWidth="1"/>
    <col min="2" max="2" width="15.1796875" bestFit="1" customWidth="1"/>
    <col min="3" max="3" width="10.81640625" bestFit="1" customWidth="1"/>
    <col min="4" max="4" width="8.453125" bestFit="1" customWidth="1"/>
    <col min="5" max="5" width="15.453125" bestFit="1" customWidth="1"/>
    <col min="6" max="6" width="9.1796875" style="67" bestFit="1" customWidth="1"/>
    <col min="7" max="7" width="23.453125" style="67" bestFit="1" customWidth="1"/>
    <col min="8" max="8" width="7.54296875" bestFit="1" customWidth="1"/>
    <col min="9" max="9" width="1.81640625" customWidth="1"/>
    <col min="10" max="10" width="34" customWidth="1"/>
    <col min="11" max="11" width="15.1796875" bestFit="1" customWidth="1"/>
    <col min="12" max="12" width="11.81640625" customWidth="1"/>
    <col min="13" max="13" width="28.54296875" customWidth="1"/>
    <col min="14" max="14" width="25.81640625" customWidth="1"/>
    <col min="15" max="15" width="8.81640625" bestFit="1" customWidth="1"/>
    <col min="16" max="16" width="9.453125" bestFit="1" customWidth="1"/>
    <col min="17" max="17" width="9.81640625" bestFit="1" customWidth="1"/>
    <col min="18" max="18" width="15.81640625" style="79" bestFit="1" customWidth="1"/>
    <col min="19" max="20" width="16" style="79" bestFit="1" customWidth="1"/>
    <col min="21" max="21" width="10" bestFit="1" customWidth="1"/>
    <col min="22" max="22" width="15.81640625" bestFit="1" customWidth="1"/>
    <col min="23" max="23" width="8.1796875" bestFit="1" customWidth="1"/>
    <col min="25" max="25" width="18.81640625" bestFit="1" customWidth="1"/>
    <col min="26" max="26" width="13.453125" bestFit="1" customWidth="1"/>
    <col min="28" max="28" width="10.1796875" bestFit="1" customWidth="1"/>
  </cols>
  <sheetData>
    <row r="1" spans="1:29" x14ac:dyDescent="0.35">
      <c r="A1" s="5" t="s">
        <v>3030</v>
      </c>
      <c r="B1" s="6"/>
      <c r="C1" s="6"/>
      <c r="D1" s="6"/>
      <c r="K1" s="129" t="s">
        <v>3091</v>
      </c>
      <c r="L1" s="129"/>
      <c r="M1" s="129"/>
      <c r="N1" s="129"/>
      <c r="O1" s="208" t="s">
        <v>3034</v>
      </c>
      <c r="P1" s="208"/>
      <c r="Q1" s="208"/>
      <c r="R1" s="208"/>
      <c r="S1" s="208" t="s">
        <v>3035</v>
      </c>
      <c r="T1" s="208"/>
      <c r="U1" s="208"/>
      <c r="V1" s="208"/>
      <c r="Y1" s="9" t="s">
        <v>3038</v>
      </c>
      <c r="AB1" s="9" t="s">
        <v>3043</v>
      </c>
      <c r="AC1" s="8"/>
    </row>
    <row r="2" spans="1:29" x14ac:dyDescent="0.35">
      <c r="A2" s="3" t="s">
        <v>2963</v>
      </c>
      <c r="B2" s="4" t="s">
        <v>2964</v>
      </c>
      <c r="C2" s="4" t="s">
        <v>2965</v>
      </c>
      <c r="D2" s="4" t="s">
        <v>2966</v>
      </c>
      <c r="E2" s="4" t="s">
        <v>2967</v>
      </c>
      <c r="F2" s="68" t="s">
        <v>16177</v>
      </c>
      <c r="G2" s="68" t="s">
        <v>16178</v>
      </c>
      <c r="H2" s="3" t="s">
        <v>16</v>
      </c>
      <c r="J2" s="3" t="s">
        <v>2963</v>
      </c>
      <c r="K2" s="178" t="s">
        <v>2964</v>
      </c>
      <c r="L2" s="178" t="s">
        <v>2965</v>
      </c>
      <c r="M2" s="178" t="s">
        <v>2966</v>
      </c>
      <c r="N2" s="178" t="s">
        <v>2967</v>
      </c>
      <c r="O2" s="179" t="s">
        <v>20067</v>
      </c>
      <c r="P2" s="179" t="s">
        <v>20687</v>
      </c>
      <c r="Q2" s="179" t="s">
        <v>20688</v>
      </c>
      <c r="R2" s="179" t="s">
        <v>20067</v>
      </c>
      <c r="S2" s="179" t="s">
        <v>20687</v>
      </c>
      <c r="T2" s="179" t="s">
        <v>20688</v>
      </c>
      <c r="U2" t="s">
        <v>3031</v>
      </c>
      <c r="V2" t="s">
        <v>3032</v>
      </c>
      <c r="W2" s="3" t="s">
        <v>16</v>
      </c>
      <c r="Y2" t="s">
        <v>2</v>
      </c>
      <c r="Z2" t="s">
        <v>3036</v>
      </c>
      <c r="AB2" t="s">
        <v>3042</v>
      </c>
      <c r="AC2" t="s">
        <v>3040</v>
      </c>
    </row>
    <row r="3" spans="1:29" x14ac:dyDescent="0.35">
      <c r="A3" t="str">
        <f t="shared" ref="A3:A66" si="0">B3&amp;E3</f>
        <v>01/07060401ATOKOPEDIA</v>
      </c>
      <c r="B3" s="76" t="s">
        <v>696</v>
      </c>
      <c r="C3" s="4" t="s">
        <v>18724</v>
      </c>
      <c r="D3" t="s">
        <v>2513</v>
      </c>
      <c r="E3" t="s">
        <v>18726</v>
      </c>
      <c r="F3">
        <v>8</v>
      </c>
      <c r="G3" s="75">
        <v>129009.00900900899</v>
      </c>
      <c r="H3" t="str">
        <f>IFERROR(VLOOKUP($A3,OSA!$BD:$BD,1,0),0)</f>
        <v>01/07060401ATokopedia</v>
      </c>
      <c r="J3" t="str">
        <f t="shared" ref="J3:J29" si="1">K3&amp;N3</f>
        <v>01/07060401ABUKALAPAK</v>
      </c>
      <c r="K3" t="s">
        <v>696</v>
      </c>
      <c r="L3" s="4" t="s">
        <v>18724</v>
      </c>
      <c r="M3" t="s">
        <v>2513</v>
      </c>
      <c r="N3" s="4" t="s">
        <v>18725</v>
      </c>
      <c r="P3">
        <v>1</v>
      </c>
      <c r="S3" s="79">
        <v>16126.126126126124</v>
      </c>
      <c r="U3" s="69">
        <f t="shared" ref="U3:U66" si="2">SUM(O3:Q3)/3</f>
        <v>0.33333333333333331</v>
      </c>
      <c r="V3" s="75">
        <f t="shared" ref="V3:V66" si="3">SUM(R3:T3)/3</f>
        <v>5375.3753753753745</v>
      </c>
      <c r="W3" t="str">
        <f>IFERROR(VLOOKUP($J4,OSA!$BD:$BD,1,0),0)</f>
        <v>01/07060401ATokopedia</v>
      </c>
      <c r="Y3" t="s">
        <v>2974</v>
      </c>
      <c r="Z3" t="s">
        <v>3037</v>
      </c>
      <c r="AB3" t="s">
        <v>1645</v>
      </c>
      <c r="AC3" t="s">
        <v>3041</v>
      </c>
    </row>
    <row r="4" spans="1:29" x14ac:dyDescent="0.35">
      <c r="A4" t="str">
        <f t="shared" si="0"/>
        <v>01/07060502ATOKOPEDIA</v>
      </c>
      <c r="B4" s="4" t="s">
        <v>702</v>
      </c>
      <c r="C4" s="4" t="s">
        <v>18724</v>
      </c>
      <c r="D4" t="s">
        <v>18727</v>
      </c>
      <c r="E4" t="s">
        <v>18726</v>
      </c>
      <c r="F4">
        <v>42</v>
      </c>
      <c r="G4" s="75">
        <v>302702.70270270272</v>
      </c>
      <c r="H4" t="str">
        <f>IFERROR(VLOOKUP($A4,OSA!$BD:$BD,1,0),0)</f>
        <v>01/07060502ATokopedia</v>
      </c>
      <c r="J4" t="str">
        <f t="shared" si="1"/>
        <v>01/07060401ATOKOPEDIA</v>
      </c>
      <c r="K4" t="s">
        <v>696</v>
      </c>
      <c r="L4" s="4" t="s">
        <v>18724</v>
      </c>
      <c r="M4" t="s">
        <v>2513</v>
      </c>
      <c r="N4" s="4" t="s">
        <v>18726</v>
      </c>
      <c r="O4">
        <v>80</v>
      </c>
      <c r="P4">
        <v>58</v>
      </c>
      <c r="Q4">
        <v>194</v>
      </c>
      <c r="R4" s="79">
        <v>1290090.0900900902</v>
      </c>
      <c r="S4" s="79">
        <v>935315.31531531527</v>
      </c>
      <c r="T4" s="79">
        <v>3128468.4684684649</v>
      </c>
      <c r="U4" s="69">
        <f t="shared" si="2"/>
        <v>110.66666666666667</v>
      </c>
      <c r="V4" s="75">
        <f t="shared" si="3"/>
        <v>1784624.6246246237</v>
      </c>
      <c r="W4">
        <f>IFERROR(VLOOKUP($J5,OSA!$BD:$BD,1,0),0)</f>
        <v>0</v>
      </c>
      <c r="Y4" t="s">
        <v>2972</v>
      </c>
      <c r="Z4" t="s">
        <v>66</v>
      </c>
      <c r="AB4" t="s">
        <v>2329</v>
      </c>
      <c r="AC4" t="s">
        <v>3039</v>
      </c>
    </row>
    <row r="5" spans="1:29" x14ac:dyDescent="0.35">
      <c r="A5" t="str">
        <f t="shared" si="0"/>
        <v>01/07060503BTOKOPEDIA</v>
      </c>
      <c r="B5" s="76" t="s">
        <v>700</v>
      </c>
      <c r="C5" s="4" t="s">
        <v>18724</v>
      </c>
      <c r="D5" t="s">
        <v>2511</v>
      </c>
      <c r="E5" t="s">
        <v>18726</v>
      </c>
      <c r="F5">
        <v>23</v>
      </c>
      <c r="G5" s="75">
        <v>735585.58558558545</v>
      </c>
      <c r="H5" t="str">
        <f>IFERROR(VLOOKUP($A5,OSA!$BD:$BD,1,0),0)</f>
        <v>01/07060503BTokopedia</v>
      </c>
      <c r="J5" t="str">
        <f t="shared" si="1"/>
        <v>01/07060502ABLIBLI</v>
      </c>
      <c r="K5" t="s">
        <v>702</v>
      </c>
      <c r="L5" s="4" t="s">
        <v>18724</v>
      </c>
      <c r="M5" t="s">
        <v>18727</v>
      </c>
      <c r="N5" s="4" t="s">
        <v>20689</v>
      </c>
      <c r="O5">
        <v>240</v>
      </c>
      <c r="P5">
        <v>216</v>
      </c>
      <c r="Q5">
        <v>552</v>
      </c>
      <c r="R5" s="79">
        <v>1555919.9999999998</v>
      </c>
      <c r="S5" s="79">
        <v>1400327.9999999998</v>
      </c>
      <c r="T5" s="79">
        <v>3578615.9999999995</v>
      </c>
      <c r="U5" s="69">
        <f t="shared" si="2"/>
        <v>336</v>
      </c>
      <c r="V5" s="75">
        <f t="shared" si="3"/>
        <v>2178287.9999999995</v>
      </c>
      <c r="W5" t="str">
        <f>IFERROR(VLOOKUP($J6,OSA!$BD:$BD,1,0),0)</f>
        <v>01/07060502ABukalapak</v>
      </c>
      <c r="Y5" t="s">
        <v>2969</v>
      </c>
      <c r="Z5" t="s">
        <v>194</v>
      </c>
    </row>
    <row r="6" spans="1:29" x14ac:dyDescent="0.35">
      <c r="A6" t="str">
        <f t="shared" si="0"/>
        <v>01/08070603ATOKOPEDIA</v>
      </c>
      <c r="B6" s="4" t="s">
        <v>315</v>
      </c>
      <c r="C6" s="4" t="s">
        <v>2968</v>
      </c>
      <c r="D6" t="s">
        <v>18728</v>
      </c>
      <c r="E6" t="s">
        <v>18726</v>
      </c>
      <c r="F6">
        <v>10</v>
      </c>
      <c r="G6" s="75">
        <v>545045.04504504497</v>
      </c>
      <c r="H6" t="str">
        <f>IFERROR(VLOOKUP($A6,OSA!$BD:$BD,1,0),0)</f>
        <v>01/08070603ATokopedia</v>
      </c>
      <c r="J6" t="str">
        <f t="shared" si="1"/>
        <v>01/07060502ABUKALAPAK</v>
      </c>
      <c r="K6" t="s">
        <v>702</v>
      </c>
      <c r="L6" s="4" t="s">
        <v>18724</v>
      </c>
      <c r="M6" t="s">
        <v>18727</v>
      </c>
      <c r="N6" s="4" t="s">
        <v>18725</v>
      </c>
      <c r="P6">
        <v>14</v>
      </c>
      <c r="S6" s="79">
        <v>100900.90090090089</v>
      </c>
      <c r="U6" s="69">
        <f t="shared" si="2"/>
        <v>4.666666666666667</v>
      </c>
      <c r="V6" s="75">
        <f t="shared" si="3"/>
        <v>33633.633633633632</v>
      </c>
      <c r="W6" t="str">
        <f>IFERROR(VLOOKUP($J7,OSA!$BD:$BD,1,0),0)</f>
        <v>01/07060502ATokopedia</v>
      </c>
      <c r="Y6" t="s">
        <v>2968</v>
      </c>
      <c r="Z6" t="s">
        <v>295</v>
      </c>
    </row>
    <row r="7" spans="1:29" x14ac:dyDescent="0.35">
      <c r="A7" t="str">
        <f t="shared" si="0"/>
        <v>01/18023203ATOKOPEDIA</v>
      </c>
      <c r="B7" s="76" t="s">
        <v>718</v>
      </c>
      <c r="C7" s="4" t="s">
        <v>18729</v>
      </c>
      <c r="D7" t="s">
        <v>18730</v>
      </c>
      <c r="E7" t="s">
        <v>18726</v>
      </c>
      <c r="F7">
        <v>38</v>
      </c>
      <c r="G7" s="75">
        <v>595675.67567567562</v>
      </c>
      <c r="H7" t="str">
        <f>IFERROR(VLOOKUP($A7,OSA!$BD:$BD,1,0),0)</f>
        <v>01/18023203ATokopedia</v>
      </c>
      <c r="J7" t="str">
        <f t="shared" si="1"/>
        <v>01/07060502ATOKOPEDIA</v>
      </c>
      <c r="K7" t="s">
        <v>702</v>
      </c>
      <c r="L7" s="4" t="s">
        <v>18724</v>
      </c>
      <c r="M7" t="s">
        <v>18727</v>
      </c>
      <c r="N7" s="4" t="s">
        <v>18726</v>
      </c>
      <c r="O7">
        <v>266</v>
      </c>
      <c r="P7">
        <v>320</v>
      </c>
      <c r="Q7">
        <v>500</v>
      </c>
      <c r="R7" s="79">
        <v>1917117.117117116</v>
      </c>
      <c r="S7" s="79">
        <v>2306306.3063063021</v>
      </c>
      <c r="T7" s="79">
        <v>3603603.6036035954</v>
      </c>
      <c r="U7" s="69">
        <f t="shared" si="2"/>
        <v>362</v>
      </c>
      <c r="V7" s="75">
        <f t="shared" si="3"/>
        <v>2609009.0090090041</v>
      </c>
      <c r="W7">
        <f>IFERROR(VLOOKUP($J8,OSA!$BD:$BD,1,0),0)</f>
        <v>0</v>
      </c>
      <c r="Y7" t="s">
        <v>2970</v>
      </c>
      <c r="Z7" t="s">
        <v>194</v>
      </c>
    </row>
    <row r="8" spans="1:29" x14ac:dyDescent="0.35">
      <c r="A8" t="str">
        <f t="shared" si="0"/>
        <v>01/18023204ATOKOPEDIA</v>
      </c>
      <c r="B8" s="4" t="s">
        <v>712</v>
      </c>
      <c r="C8" s="4" t="s">
        <v>18729</v>
      </c>
      <c r="D8" t="s">
        <v>4128</v>
      </c>
      <c r="E8" t="s">
        <v>18726</v>
      </c>
      <c r="F8">
        <v>11</v>
      </c>
      <c r="G8" s="75">
        <v>311171.17117117113</v>
      </c>
      <c r="H8" t="str">
        <f>IFERROR(VLOOKUP($A8,OSA!$BD:$BD,1,0),0)</f>
        <v>01/18023204ATokopedia</v>
      </c>
      <c r="J8" t="str">
        <f t="shared" si="1"/>
        <v>01/07060503BBLIBLI</v>
      </c>
      <c r="K8" t="s">
        <v>700</v>
      </c>
      <c r="L8" s="4" t="s">
        <v>18724</v>
      </c>
      <c r="M8" t="s">
        <v>2511</v>
      </c>
      <c r="N8" s="4" t="s">
        <v>20689</v>
      </c>
      <c r="Q8">
        <v>47</v>
      </c>
      <c r="T8" s="79">
        <v>1371553.9999999998</v>
      </c>
      <c r="U8" s="69">
        <f t="shared" si="2"/>
        <v>15.666666666666666</v>
      </c>
      <c r="V8" s="75">
        <f t="shared" si="3"/>
        <v>457184.66666666657</v>
      </c>
      <c r="W8" t="str">
        <f>IFERROR(VLOOKUP($J9,OSA!$BD:$BD,1,0),0)</f>
        <v>01/07060503BBukalapak</v>
      </c>
      <c r="Y8" t="s">
        <v>2971</v>
      </c>
      <c r="Z8" t="s">
        <v>194</v>
      </c>
    </row>
    <row r="9" spans="1:29" x14ac:dyDescent="0.35">
      <c r="A9" t="str">
        <f t="shared" si="0"/>
        <v>01/18023301ATOKOPEDIA</v>
      </c>
      <c r="B9" s="4" t="s">
        <v>716</v>
      </c>
      <c r="C9" s="4" t="s">
        <v>18729</v>
      </c>
      <c r="D9" t="s">
        <v>2509</v>
      </c>
      <c r="E9" t="s">
        <v>18726</v>
      </c>
      <c r="F9">
        <v>49</v>
      </c>
      <c r="G9" s="75">
        <v>723963.96396396402</v>
      </c>
      <c r="H9" t="str">
        <f>IFERROR(VLOOKUP($A9,OSA!$BD:$BD,1,0),0)</f>
        <v>01/18023301ATokopedia</v>
      </c>
      <c r="J9" t="str">
        <f t="shared" si="1"/>
        <v>01/07060503BBUKALAPAK</v>
      </c>
      <c r="K9" t="s">
        <v>700</v>
      </c>
      <c r="L9" s="4" t="s">
        <v>18724</v>
      </c>
      <c r="M9" t="s">
        <v>2511</v>
      </c>
      <c r="N9" s="4" t="s">
        <v>18725</v>
      </c>
      <c r="O9">
        <v>1</v>
      </c>
      <c r="P9">
        <v>24</v>
      </c>
      <c r="R9" s="79">
        <v>31981.981981981979</v>
      </c>
      <c r="S9" s="79">
        <v>767567.56756756746</v>
      </c>
      <c r="U9" s="69">
        <f t="shared" si="2"/>
        <v>8.3333333333333339</v>
      </c>
      <c r="V9" s="75">
        <f t="shared" si="3"/>
        <v>266516.51651651651</v>
      </c>
      <c r="W9" t="str">
        <f>IFERROR(VLOOKUP($J10,OSA!$BD:$BD,1,0),0)</f>
        <v>01/07060503BTokopedia</v>
      </c>
      <c r="Y9" t="s">
        <v>2908</v>
      </c>
      <c r="Z9" t="s">
        <v>2909</v>
      </c>
    </row>
    <row r="10" spans="1:29" x14ac:dyDescent="0.35">
      <c r="A10" t="str">
        <f t="shared" si="0"/>
        <v>01/214420902MTOKOPEDIA</v>
      </c>
      <c r="B10" s="76" t="s">
        <v>13380</v>
      </c>
      <c r="C10" s="4" t="s">
        <v>18731</v>
      </c>
      <c r="D10" t="s">
        <v>20121</v>
      </c>
      <c r="E10" t="s">
        <v>18726</v>
      </c>
      <c r="F10">
        <v>3</v>
      </c>
      <c r="G10" s="75">
        <v>148648.64864864864</v>
      </c>
      <c r="H10" t="str">
        <f>IFERROR(VLOOKUP($A10,OSA!$BD:$BD,1,0),0)</f>
        <v>01/214420902MTokopedia</v>
      </c>
      <c r="J10" t="str">
        <f t="shared" si="1"/>
        <v>01/07060503BTOKOPEDIA</v>
      </c>
      <c r="K10" t="s">
        <v>700</v>
      </c>
      <c r="L10" s="4" t="s">
        <v>18724</v>
      </c>
      <c r="M10" t="s">
        <v>2511</v>
      </c>
      <c r="N10" s="4" t="s">
        <v>18726</v>
      </c>
      <c r="O10">
        <v>266</v>
      </c>
      <c r="P10">
        <v>284</v>
      </c>
      <c r="Q10">
        <v>449</v>
      </c>
      <c r="R10" s="79">
        <v>8507207.2072071936</v>
      </c>
      <c r="S10" s="79">
        <v>9082882.8828828707</v>
      </c>
      <c r="T10" s="79">
        <v>14359909.909909887</v>
      </c>
      <c r="U10" s="69">
        <f t="shared" si="2"/>
        <v>333</v>
      </c>
      <c r="V10" s="75">
        <f t="shared" si="3"/>
        <v>10649999.999999985</v>
      </c>
      <c r="W10">
        <f>IFERROR(VLOOKUP($J11,OSA!$BD:$BD,1,0),0)</f>
        <v>0</v>
      </c>
    </row>
    <row r="11" spans="1:29" x14ac:dyDescent="0.35">
      <c r="A11" t="str">
        <f t="shared" si="0"/>
        <v>01/214420902NTOKOPEDIA</v>
      </c>
      <c r="B11" s="4" t="s">
        <v>13800</v>
      </c>
      <c r="C11" s="4" t="s">
        <v>18731</v>
      </c>
      <c r="D11" t="s">
        <v>18733</v>
      </c>
      <c r="E11" t="s">
        <v>18726</v>
      </c>
      <c r="F11">
        <v>5</v>
      </c>
      <c r="G11" s="75">
        <v>112612.6126126126</v>
      </c>
      <c r="H11">
        <f>IFERROR(VLOOKUP($A11,OSA!$BD:$BD,1,0),0)</f>
        <v>0</v>
      </c>
      <c r="J11" t="str">
        <f t="shared" si="1"/>
        <v>01/08070602ABLIBLI</v>
      </c>
      <c r="K11" t="s">
        <v>786</v>
      </c>
      <c r="L11" s="4" t="s">
        <v>2968</v>
      </c>
      <c r="M11" t="s">
        <v>4148</v>
      </c>
      <c r="N11" s="4" t="s">
        <v>20689</v>
      </c>
      <c r="Q11">
        <v>30</v>
      </c>
      <c r="T11" s="79">
        <v>1211130</v>
      </c>
      <c r="U11" s="69">
        <f t="shared" si="2"/>
        <v>10</v>
      </c>
      <c r="V11" s="75">
        <f t="shared" si="3"/>
        <v>403710</v>
      </c>
      <c r="W11" t="str">
        <f>IFERROR(VLOOKUP($J12,OSA!$BD:$BD,1,0),0)</f>
        <v>01/08070602ABukalapak</v>
      </c>
    </row>
    <row r="12" spans="1:29" x14ac:dyDescent="0.35">
      <c r="A12" t="str">
        <f t="shared" si="0"/>
        <v>01/214420902OTOKOPEDIA</v>
      </c>
      <c r="B12" s="4" t="s">
        <v>13801</v>
      </c>
      <c r="C12" s="4" t="s">
        <v>18731</v>
      </c>
      <c r="D12" t="s">
        <v>18734</v>
      </c>
      <c r="E12" t="s">
        <v>18726</v>
      </c>
      <c r="F12">
        <v>8</v>
      </c>
      <c r="G12" s="75">
        <v>180180.18018018015</v>
      </c>
      <c r="H12">
        <f>IFERROR(VLOOKUP($A12,OSA!$BD:$BD,1,0),0)</f>
        <v>0</v>
      </c>
      <c r="J12" t="str">
        <f t="shared" si="1"/>
        <v>01/08070602ABUKALAPAK</v>
      </c>
      <c r="K12" t="s">
        <v>786</v>
      </c>
      <c r="L12" s="4" t="s">
        <v>2968</v>
      </c>
      <c r="M12" t="s">
        <v>4148</v>
      </c>
      <c r="N12" s="4" t="s">
        <v>18725</v>
      </c>
      <c r="P12">
        <v>1</v>
      </c>
      <c r="Q12">
        <v>4</v>
      </c>
      <c r="S12" s="79">
        <v>45045.045045045044</v>
      </c>
      <c r="T12" s="79">
        <v>180180.18018018018</v>
      </c>
      <c r="U12" s="69">
        <f t="shared" si="2"/>
        <v>1.6666666666666667</v>
      </c>
      <c r="V12" s="75">
        <f t="shared" si="3"/>
        <v>75075.075075075074</v>
      </c>
      <c r="W12">
        <f>IFERROR(VLOOKUP($J13,OSA!$BD:$BD,1,0),0)</f>
        <v>0</v>
      </c>
    </row>
    <row r="13" spans="1:29" x14ac:dyDescent="0.35">
      <c r="A13" t="str">
        <f t="shared" si="0"/>
        <v>01/214420902PTOKOPEDIA</v>
      </c>
      <c r="B13" s="4" t="s">
        <v>13802</v>
      </c>
      <c r="C13" s="4" t="s">
        <v>18731</v>
      </c>
      <c r="D13" t="s">
        <v>18735</v>
      </c>
      <c r="E13" t="s">
        <v>18726</v>
      </c>
      <c r="F13">
        <v>4</v>
      </c>
      <c r="G13" s="75">
        <v>172972.97297297296</v>
      </c>
      <c r="H13">
        <f>IFERROR(VLOOKUP($A13,OSA!$BD:$BD,1,0),0)</f>
        <v>0</v>
      </c>
      <c r="J13" t="str">
        <f t="shared" si="1"/>
        <v>01/08070602ALAZADA</v>
      </c>
      <c r="K13" t="s">
        <v>786</v>
      </c>
      <c r="L13" s="4" t="s">
        <v>2968</v>
      </c>
      <c r="M13" t="s">
        <v>4148</v>
      </c>
      <c r="N13" s="4" t="s">
        <v>20117</v>
      </c>
      <c r="P13">
        <v>320</v>
      </c>
      <c r="Q13">
        <v>432</v>
      </c>
      <c r="S13" s="79">
        <v>12918720</v>
      </c>
      <c r="T13" s="79">
        <v>17440272</v>
      </c>
      <c r="U13" s="69">
        <f t="shared" si="2"/>
        <v>250.66666666666666</v>
      </c>
      <c r="V13" s="75">
        <f t="shared" si="3"/>
        <v>10119664</v>
      </c>
      <c r="W13" t="str">
        <f>IFERROR(VLOOKUP($J14,OSA!$BD:$BD,1,0),0)</f>
        <v>01/08070602ATokopedia</v>
      </c>
    </row>
    <row r="14" spans="1:29" x14ac:dyDescent="0.35">
      <c r="A14" t="str">
        <f t="shared" si="0"/>
        <v>01/214420902QTOKOPEDIA</v>
      </c>
      <c r="B14" s="4" t="s">
        <v>13803</v>
      </c>
      <c r="C14" s="4" t="s">
        <v>18731</v>
      </c>
      <c r="D14" t="s">
        <v>18736</v>
      </c>
      <c r="E14" t="s">
        <v>18726</v>
      </c>
      <c r="F14">
        <v>3</v>
      </c>
      <c r="G14" s="75">
        <v>143243.24324324323</v>
      </c>
      <c r="H14">
        <f>IFERROR(VLOOKUP($A14,OSA!$BD:$BD,1,0),0)</f>
        <v>0</v>
      </c>
      <c r="J14" t="str">
        <f t="shared" si="1"/>
        <v>01/08070602ATOKOPEDIA</v>
      </c>
      <c r="K14" t="s">
        <v>786</v>
      </c>
      <c r="L14" s="4" t="s">
        <v>2968</v>
      </c>
      <c r="M14" t="s">
        <v>4148</v>
      </c>
      <c r="N14" s="4" t="s">
        <v>18726</v>
      </c>
      <c r="O14">
        <v>90</v>
      </c>
      <c r="P14">
        <v>129</v>
      </c>
      <c r="Q14">
        <v>106</v>
      </c>
      <c r="R14" s="79">
        <v>4054054.0540540563</v>
      </c>
      <c r="S14" s="79">
        <v>5810810.8108108137</v>
      </c>
      <c r="T14" s="79">
        <v>4774774.7747747786</v>
      </c>
      <c r="U14" s="69">
        <f t="shared" si="2"/>
        <v>108.33333333333333</v>
      </c>
      <c r="V14" s="75">
        <f t="shared" si="3"/>
        <v>4879879.8798798835</v>
      </c>
      <c r="W14">
        <f>IFERROR(VLOOKUP($J15,OSA!$BD:$BD,1,0),0)</f>
        <v>0</v>
      </c>
    </row>
    <row r="15" spans="1:29" x14ac:dyDescent="0.35">
      <c r="A15" t="str">
        <f t="shared" si="0"/>
        <v>01/214420904ATOKOPEDIA</v>
      </c>
      <c r="B15" s="76" t="s">
        <v>158</v>
      </c>
      <c r="C15" s="4" t="s">
        <v>18731</v>
      </c>
      <c r="D15" t="s">
        <v>18737</v>
      </c>
      <c r="E15" t="s">
        <v>18726</v>
      </c>
      <c r="F15">
        <v>2</v>
      </c>
      <c r="G15" s="75">
        <v>36036.036036036036</v>
      </c>
      <c r="H15" t="str">
        <f>IFERROR(VLOOKUP($A15,OSA!$BD:$BD,1,0),0)</f>
        <v>01/214420904ATokopedia</v>
      </c>
      <c r="J15" t="str">
        <f t="shared" si="1"/>
        <v>01/08070603ALAZADA</v>
      </c>
      <c r="K15" t="s">
        <v>315</v>
      </c>
      <c r="L15" s="4" t="s">
        <v>2968</v>
      </c>
      <c r="M15" t="s">
        <v>18728</v>
      </c>
      <c r="N15" s="4" t="s">
        <v>20117</v>
      </c>
      <c r="O15">
        <v>936</v>
      </c>
      <c r="P15">
        <v>96</v>
      </c>
      <c r="Q15">
        <v>96</v>
      </c>
      <c r="R15" s="79">
        <v>45731088</v>
      </c>
      <c r="S15" s="79">
        <v>4690368</v>
      </c>
      <c r="T15" s="79">
        <v>4690368</v>
      </c>
      <c r="U15" s="69">
        <f t="shared" si="2"/>
        <v>376</v>
      </c>
      <c r="V15" s="75">
        <f t="shared" si="3"/>
        <v>18370608</v>
      </c>
      <c r="W15" t="str">
        <f>IFERROR(VLOOKUP($J16,OSA!$BD:$BD,1,0),0)</f>
        <v>01/08070603ATokopedia</v>
      </c>
    </row>
    <row r="16" spans="1:29" x14ac:dyDescent="0.35">
      <c r="A16" t="str">
        <f t="shared" si="0"/>
        <v>01/214422401HTOKOPEDIA</v>
      </c>
      <c r="B16" s="76" t="s">
        <v>148</v>
      </c>
      <c r="C16" s="4" t="s">
        <v>18731</v>
      </c>
      <c r="D16" t="s">
        <v>18738</v>
      </c>
      <c r="E16" t="s">
        <v>18726</v>
      </c>
      <c r="F16">
        <v>2</v>
      </c>
      <c r="G16" s="75">
        <v>166666.66666666666</v>
      </c>
      <c r="H16" t="str">
        <f>IFERROR(VLOOKUP($A16,OSA!$BD:$BD,1,0),0)</f>
        <v>01/214422401HTokopedia</v>
      </c>
      <c r="J16" t="str">
        <f t="shared" si="1"/>
        <v>01/08070603ATOKOPEDIA</v>
      </c>
      <c r="K16" t="s">
        <v>315</v>
      </c>
      <c r="L16" s="4" t="s">
        <v>2968</v>
      </c>
      <c r="M16" t="s">
        <v>18728</v>
      </c>
      <c r="N16" s="4" t="s">
        <v>18726</v>
      </c>
      <c r="O16">
        <v>109</v>
      </c>
      <c r="P16">
        <v>214</v>
      </c>
      <c r="Q16">
        <v>337</v>
      </c>
      <c r="R16" s="79">
        <v>5940990.9909909964</v>
      </c>
      <c r="S16" s="79">
        <v>11663963.963963943</v>
      </c>
      <c r="T16" s="79">
        <v>18368018.018017959</v>
      </c>
      <c r="U16" s="69">
        <f t="shared" si="2"/>
        <v>220</v>
      </c>
      <c r="V16" s="75">
        <f t="shared" si="3"/>
        <v>11990990.990990967</v>
      </c>
      <c r="W16" t="str">
        <f>IFERROR(VLOOKUP($J17,OSA!$BD:$BD,1,0),0)</f>
        <v>01/080717601ATokopedia</v>
      </c>
    </row>
    <row r="17" spans="1:23" x14ac:dyDescent="0.35">
      <c r="A17" t="str">
        <f t="shared" si="0"/>
        <v>01/214422401ITOKOPEDIA</v>
      </c>
      <c r="B17" s="76" t="s">
        <v>5922</v>
      </c>
      <c r="C17" s="4" t="s">
        <v>18731</v>
      </c>
      <c r="D17" t="s">
        <v>18739</v>
      </c>
      <c r="E17" t="s">
        <v>18726</v>
      </c>
      <c r="F17">
        <v>7</v>
      </c>
      <c r="G17" s="75">
        <v>1632702.7027027027</v>
      </c>
      <c r="H17" t="str">
        <f>IFERROR(VLOOKUP($A17,OSA!$BD:$BD,1,0),0)</f>
        <v>01/214422401ITokopedia</v>
      </c>
      <c r="J17" t="str">
        <f t="shared" si="1"/>
        <v>01/080717601ATOKOPEDIA</v>
      </c>
      <c r="K17" t="s">
        <v>787</v>
      </c>
      <c r="L17" s="4" t="s">
        <v>2968</v>
      </c>
      <c r="M17" t="s">
        <v>16184</v>
      </c>
      <c r="N17" s="4" t="s">
        <v>18726</v>
      </c>
      <c r="O17">
        <v>10</v>
      </c>
      <c r="R17" s="79">
        <v>1350450.4594594592</v>
      </c>
      <c r="U17" s="69">
        <f t="shared" si="2"/>
        <v>3.3333333333333335</v>
      </c>
      <c r="V17" s="75">
        <f t="shared" si="3"/>
        <v>450150.15315315308</v>
      </c>
      <c r="W17" t="str">
        <f>IFERROR(VLOOKUP($J18,OSA!$BD:$BD,1,0),0)</f>
        <v>01/18023203ABukalapak</v>
      </c>
    </row>
    <row r="18" spans="1:23" x14ac:dyDescent="0.35">
      <c r="A18" t="str">
        <f t="shared" si="0"/>
        <v>01/214422402ABUKALAPAK</v>
      </c>
      <c r="B18" s="4" t="s">
        <v>143</v>
      </c>
      <c r="C18" s="4" t="s">
        <v>18731</v>
      </c>
      <c r="D18" t="s">
        <v>18740</v>
      </c>
      <c r="E18" t="s">
        <v>18725</v>
      </c>
      <c r="F18">
        <v>1</v>
      </c>
      <c r="G18" s="75">
        <v>58108.108108108107</v>
      </c>
      <c r="H18" t="str">
        <f>IFERROR(VLOOKUP($A18,OSA!$BD:$BD,1,0),0)</f>
        <v>01/214422402ABukalapak</v>
      </c>
      <c r="J18" t="str">
        <f t="shared" si="1"/>
        <v>01/18023203ABUKALAPAK</v>
      </c>
      <c r="K18" t="s">
        <v>718</v>
      </c>
      <c r="L18" s="4" t="s">
        <v>18729</v>
      </c>
      <c r="M18" t="s">
        <v>18730</v>
      </c>
      <c r="N18" s="4" t="s">
        <v>18725</v>
      </c>
      <c r="Q18">
        <v>4</v>
      </c>
      <c r="T18" s="79">
        <v>62702.7027027027</v>
      </c>
      <c r="U18" s="69">
        <f t="shared" si="2"/>
        <v>1.3333333333333333</v>
      </c>
      <c r="V18" s="75">
        <f t="shared" si="3"/>
        <v>20900.900900900899</v>
      </c>
      <c r="W18">
        <f>IFERROR(VLOOKUP($J19,OSA!$BD:$BD,1,0),0)</f>
        <v>0</v>
      </c>
    </row>
    <row r="19" spans="1:23" x14ac:dyDescent="0.35">
      <c r="A19" t="str">
        <f t="shared" si="0"/>
        <v>01/214422402ATOKOPEDIA</v>
      </c>
      <c r="B19" s="76" t="s">
        <v>143</v>
      </c>
      <c r="C19" s="4" t="s">
        <v>18731</v>
      </c>
      <c r="D19" t="s">
        <v>18740</v>
      </c>
      <c r="E19" t="s">
        <v>18726</v>
      </c>
      <c r="F19">
        <v>2</v>
      </c>
      <c r="G19" s="75">
        <v>116216.21621621621</v>
      </c>
      <c r="H19" t="str">
        <f>IFERROR(VLOOKUP($A19,OSA!$BD:$BD,1,0),0)</f>
        <v>01/214422402ATokopedia</v>
      </c>
      <c r="J19" t="str">
        <f t="shared" si="1"/>
        <v>01/18023203ALAZADA</v>
      </c>
      <c r="K19" t="s">
        <v>718</v>
      </c>
      <c r="L19" s="4" t="s">
        <v>18729</v>
      </c>
      <c r="M19" t="s">
        <v>18730</v>
      </c>
      <c r="N19" s="4" t="s">
        <v>20117</v>
      </c>
      <c r="O19">
        <v>192</v>
      </c>
      <c r="R19" s="79">
        <v>2830656</v>
      </c>
      <c r="U19" s="69">
        <f t="shared" si="2"/>
        <v>64</v>
      </c>
      <c r="V19" s="75">
        <f t="shared" si="3"/>
        <v>943552</v>
      </c>
      <c r="W19" t="str">
        <f>IFERROR(VLOOKUP($J20,OSA!$BD:$BD,1,0),0)</f>
        <v>01/18023203ATokopedia</v>
      </c>
    </row>
    <row r="20" spans="1:23" x14ac:dyDescent="0.35">
      <c r="A20" t="str">
        <f t="shared" si="0"/>
        <v>01/214422403ATOKOPEDIA</v>
      </c>
      <c r="B20" s="4" t="s">
        <v>131</v>
      </c>
      <c r="C20" s="4" t="s">
        <v>18731</v>
      </c>
      <c r="D20" t="s">
        <v>18741</v>
      </c>
      <c r="E20" t="s">
        <v>18726</v>
      </c>
      <c r="F20">
        <v>8</v>
      </c>
      <c r="G20" s="75">
        <v>1214414.405405405</v>
      </c>
      <c r="H20" t="str">
        <f>IFERROR(VLOOKUP($A20,OSA!$BD:$BD,1,0),0)</f>
        <v>01/214422403ATokopedia</v>
      </c>
      <c r="J20" t="str">
        <f t="shared" si="1"/>
        <v>01/18023203ATOKOPEDIA</v>
      </c>
      <c r="K20" t="s">
        <v>718</v>
      </c>
      <c r="L20" s="4" t="s">
        <v>18729</v>
      </c>
      <c r="M20" t="s">
        <v>18730</v>
      </c>
      <c r="N20" s="4" t="s">
        <v>18726</v>
      </c>
      <c r="O20">
        <v>191</v>
      </c>
      <c r="P20">
        <v>293</v>
      </c>
      <c r="Q20">
        <v>227</v>
      </c>
      <c r="R20" s="79">
        <v>2994054.0540540554</v>
      </c>
      <c r="S20" s="79">
        <v>4592972.972972977</v>
      </c>
      <c r="T20" s="79">
        <v>3558378.3783783815</v>
      </c>
      <c r="U20" s="69">
        <f t="shared" si="2"/>
        <v>237</v>
      </c>
      <c r="V20" s="75">
        <f t="shared" si="3"/>
        <v>3715135.1351351379</v>
      </c>
      <c r="W20">
        <f>IFERROR(VLOOKUP($J21,OSA!$BD:$BD,1,0),0)</f>
        <v>0</v>
      </c>
    </row>
    <row r="21" spans="1:23" x14ac:dyDescent="0.35">
      <c r="A21" t="str">
        <f t="shared" si="0"/>
        <v>01/214422403KTOKOPEDIA</v>
      </c>
      <c r="B21" s="76" t="s">
        <v>135</v>
      </c>
      <c r="C21" s="4" t="s">
        <v>18731</v>
      </c>
      <c r="D21" t="s">
        <v>18742</v>
      </c>
      <c r="E21" t="s">
        <v>18726</v>
      </c>
      <c r="F21">
        <v>2</v>
      </c>
      <c r="G21" s="75">
        <v>215315.3153153153</v>
      </c>
      <c r="H21" t="str">
        <f>IFERROR(VLOOKUP($A21,OSA!$BD:$BD,1,0),0)</f>
        <v>01/214422403KTokopedia</v>
      </c>
      <c r="J21" t="str">
        <f t="shared" si="1"/>
        <v>01/18023204ABLIBLI</v>
      </c>
      <c r="K21" t="s">
        <v>712</v>
      </c>
      <c r="L21" s="4" t="s">
        <v>18729</v>
      </c>
      <c r="M21" t="s">
        <v>4128</v>
      </c>
      <c r="N21" s="4" t="s">
        <v>20689</v>
      </c>
      <c r="Q21">
        <v>36</v>
      </c>
      <c r="T21" s="79">
        <v>958680</v>
      </c>
      <c r="U21" s="69">
        <f t="shared" si="2"/>
        <v>12</v>
      </c>
      <c r="V21" s="75">
        <f t="shared" si="3"/>
        <v>319560</v>
      </c>
      <c r="W21">
        <f>IFERROR(VLOOKUP($J22,OSA!$BD:$BD,1,0),0)</f>
        <v>0</v>
      </c>
    </row>
    <row r="22" spans="1:23" x14ac:dyDescent="0.35">
      <c r="A22" t="str">
        <f t="shared" si="0"/>
        <v>01/214424901ITOKOPEDIA</v>
      </c>
      <c r="B22" s="76" t="s">
        <v>141</v>
      </c>
      <c r="C22" s="4" t="s">
        <v>18731</v>
      </c>
      <c r="D22" t="s">
        <v>18744</v>
      </c>
      <c r="E22" t="s">
        <v>18726</v>
      </c>
      <c r="F22">
        <v>4</v>
      </c>
      <c r="G22" s="75">
        <v>1126846.8468468469</v>
      </c>
      <c r="H22" t="str">
        <f>IFERROR(VLOOKUP($A22,OSA!$BD:$BD,1,0),0)</f>
        <v>01/214424901ITokopedia</v>
      </c>
      <c r="J22" t="str">
        <f t="shared" si="1"/>
        <v>01/18023204ALAZADA</v>
      </c>
      <c r="K22" t="s">
        <v>712</v>
      </c>
      <c r="L22" s="4" t="s">
        <v>18729</v>
      </c>
      <c r="M22" t="s">
        <v>4128</v>
      </c>
      <c r="N22" s="4" t="s">
        <v>20117</v>
      </c>
      <c r="O22">
        <v>24</v>
      </c>
      <c r="Q22">
        <v>84</v>
      </c>
      <c r="R22" s="79">
        <v>639119.99999999988</v>
      </c>
      <c r="T22" s="79">
        <v>2236919.9999999995</v>
      </c>
      <c r="U22" s="69">
        <f t="shared" si="2"/>
        <v>36</v>
      </c>
      <c r="V22" s="75">
        <f t="shared" si="3"/>
        <v>958679.99999999988</v>
      </c>
      <c r="W22" t="str">
        <f>IFERROR(VLOOKUP($J23,OSA!$BD:$BD,1,0),0)</f>
        <v>01/18023204ATokopedia</v>
      </c>
    </row>
    <row r="23" spans="1:23" x14ac:dyDescent="0.35">
      <c r="A23" t="str">
        <f t="shared" si="0"/>
        <v>01/214424901KTOKOPEDIA</v>
      </c>
      <c r="B23" s="4" t="s">
        <v>162</v>
      </c>
      <c r="C23" s="4" t="s">
        <v>18731</v>
      </c>
      <c r="D23" t="s">
        <v>18745</v>
      </c>
      <c r="E23" t="s">
        <v>18726</v>
      </c>
      <c r="F23">
        <v>5</v>
      </c>
      <c r="G23" s="75">
        <v>324324.32432432432</v>
      </c>
      <c r="H23" t="str">
        <f>IFERROR(VLOOKUP($A23,OSA!$BD:$BD,1,0),0)</f>
        <v>01/214424901KTokopedia</v>
      </c>
      <c r="J23" t="str">
        <f t="shared" si="1"/>
        <v>01/18023204ATOKOPEDIA</v>
      </c>
      <c r="K23" t="s">
        <v>712</v>
      </c>
      <c r="L23" s="4" t="s">
        <v>18729</v>
      </c>
      <c r="M23" t="s">
        <v>4128</v>
      </c>
      <c r="N23" s="4" t="s">
        <v>18726</v>
      </c>
      <c r="O23">
        <v>173</v>
      </c>
      <c r="P23">
        <v>200</v>
      </c>
      <c r="Q23">
        <v>151</v>
      </c>
      <c r="R23" s="79">
        <v>4893873.8738738652</v>
      </c>
      <c r="S23" s="79">
        <v>5657657.6576576494</v>
      </c>
      <c r="T23" s="79">
        <v>4271531.5315315295</v>
      </c>
      <c r="U23" s="69">
        <f t="shared" si="2"/>
        <v>174.66666666666666</v>
      </c>
      <c r="V23" s="75">
        <f t="shared" si="3"/>
        <v>4941021.021021015</v>
      </c>
      <c r="W23">
        <f>IFERROR(VLOOKUP($J24,OSA!$BD:$BD,1,0),0)</f>
        <v>0</v>
      </c>
    </row>
    <row r="24" spans="1:23" x14ac:dyDescent="0.35">
      <c r="A24" t="str">
        <f t="shared" si="0"/>
        <v>01/214424901LTOKOPEDIA</v>
      </c>
      <c r="B24" s="4" t="s">
        <v>151</v>
      </c>
      <c r="C24" s="4" t="s">
        <v>18731</v>
      </c>
      <c r="D24" t="s">
        <v>18746</v>
      </c>
      <c r="E24" t="s">
        <v>18726</v>
      </c>
      <c r="F24">
        <v>2</v>
      </c>
      <c r="G24" s="75">
        <v>125405.4054054054</v>
      </c>
      <c r="H24" t="str">
        <f>IFERROR(VLOOKUP($A24,OSA!$BD:$BD,1,0),0)</f>
        <v>01/214424901LTokopedia</v>
      </c>
      <c r="J24" t="str">
        <f t="shared" si="1"/>
        <v>01/18023301ABLIBLI</v>
      </c>
      <c r="K24" t="s">
        <v>716</v>
      </c>
      <c r="L24" s="4" t="s">
        <v>18729</v>
      </c>
      <c r="M24" t="s">
        <v>2509</v>
      </c>
      <c r="N24" s="4" t="s">
        <v>20689</v>
      </c>
      <c r="O24">
        <v>60</v>
      </c>
      <c r="P24">
        <v>120</v>
      </c>
      <c r="Q24">
        <v>312</v>
      </c>
      <c r="R24" s="79">
        <v>833759.99999999988</v>
      </c>
      <c r="S24" s="79">
        <v>1667520</v>
      </c>
      <c r="T24" s="79">
        <v>4335552</v>
      </c>
      <c r="U24" s="69">
        <f t="shared" si="2"/>
        <v>164</v>
      </c>
      <c r="V24" s="75">
        <f t="shared" si="3"/>
        <v>2278944</v>
      </c>
      <c r="W24">
        <f>IFERROR(VLOOKUP($J25,OSA!$BD:$BD,1,0),0)</f>
        <v>0</v>
      </c>
    </row>
    <row r="25" spans="1:23" x14ac:dyDescent="0.35">
      <c r="A25" t="str">
        <f t="shared" si="0"/>
        <v>01/214424901OTOKOPEDIA</v>
      </c>
      <c r="B25" s="4" t="s">
        <v>125</v>
      </c>
      <c r="C25" s="4" t="s">
        <v>18731</v>
      </c>
      <c r="D25" t="s">
        <v>18748</v>
      </c>
      <c r="E25" t="s">
        <v>18726</v>
      </c>
      <c r="F25">
        <v>5</v>
      </c>
      <c r="G25" s="75">
        <v>330180.18018018018</v>
      </c>
      <c r="H25" t="str">
        <f>IFERROR(VLOOKUP($A25,OSA!$BD:$BD,1,0),0)</f>
        <v>01/214424901OTokopedia</v>
      </c>
      <c r="J25" t="str">
        <f t="shared" si="1"/>
        <v>01/18023301ABUKALAPAK</v>
      </c>
      <c r="K25" t="s">
        <v>716</v>
      </c>
      <c r="L25" s="4" t="s">
        <v>18729</v>
      </c>
      <c r="M25" t="s">
        <v>2509</v>
      </c>
      <c r="N25" s="4" t="s">
        <v>18725</v>
      </c>
      <c r="O25">
        <v>1</v>
      </c>
      <c r="Q25">
        <v>4</v>
      </c>
      <c r="R25" s="79">
        <v>14774.774774774773</v>
      </c>
      <c r="T25" s="79">
        <v>59099.09909909909</v>
      </c>
      <c r="U25" s="69">
        <f t="shared" si="2"/>
        <v>1.6666666666666667</v>
      </c>
      <c r="V25" s="75">
        <f t="shared" si="3"/>
        <v>24624.624624624619</v>
      </c>
      <c r="W25">
        <f>IFERROR(VLOOKUP($J26,OSA!$BD:$BD,1,0),0)</f>
        <v>0</v>
      </c>
    </row>
    <row r="26" spans="1:23" x14ac:dyDescent="0.35">
      <c r="A26" t="str">
        <f t="shared" si="0"/>
        <v>01/214424901STOKOPEDIA</v>
      </c>
      <c r="B26" s="4" t="s">
        <v>137</v>
      </c>
      <c r="C26" s="4" t="s">
        <v>18731</v>
      </c>
      <c r="D26" t="s">
        <v>18749</v>
      </c>
      <c r="E26" t="s">
        <v>18726</v>
      </c>
      <c r="F26">
        <v>2</v>
      </c>
      <c r="G26" s="75">
        <v>280720.72072072071</v>
      </c>
      <c r="H26" t="str">
        <f>IFERROR(VLOOKUP($A26,OSA!$BD:$BD,1,0),0)</f>
        <v>01/214424901STokopedia</v>
      </c>
      <c r="J26" t="str">
        <f t="shared" si="1"/>
        <v>01/18023301ALAZADA</v>
      </c>
      <c r="K26" t="s">
        <v>716</v>
      </c>
      <c r="L26" s="4" t="s">
        <v>18729</v>
      </c>
      <c r="M26" t="s">
        <v>2509</v>
      </c>
      <c r="N26" s="4" t="s">
        <v>20117</v>
      </c>
      <c r="O26">
        <v>696</v>
      </c>
      <c r="R26" s="79">
        <v>9671616</v>
      </c>
      <c r="U26" s="69">
        <f t="shared" si="2"/>
        <v>232</v>
      </c>
      <c r="V26" s="75">
        <f t="shared" si="3"/>
        <v>3223872</v>
      </c>
      <c r="W26" t="str">
        <f>IFERROR(VLOOKUP($J27,OSA!$BD:$BD,1,0),0)</f>
        <v>01/18023301ATokopedia</v>
      </c>
    </row>
    <row r="27" spans="1:23" x14ac:dyDescent="0.35">
      <c r="A27" t="str">
        <f t="shared" si="0"/>
        <v>01/214424901TTOKOPEDIA</v>
      </c>
      <c r="B27" s="76" t="s">
        <v>168</v>
      </c>
      <c r="C27" s="4" t="s">
        <v>18731</v>
      </c>
      <c r="D27" t="s">
        <v>18750</v>
      </c>
      <c r="E27" t="s">
        <v>18726</v>
      </c>
      <c r="F27">
        <v>1</v>
      </c>
      <c r="G27" s="75">
        <v>21081.08108108108</v>
      </c>
      <c r="H27" t="str">
        <f>IFERROR(VLOOKUP($A27,OSA!$BD:$BD,1,0),0)</f>
        <v>01/214424901TTokopedia</v>
      </c>
      <c r="J27" t="str">
        <f t="shared" si="1"/>
        <v>01/18023301ATOKOPEDIA</v>
      </c>
      <c r="K27" t="s">
        <v>716</v>
      </c>
      <c r="L27" s="4" t="s">
        <v>18729</v>
      </c>
      <c r="M27" t="s">
        <v>2509</v>
      </c>
      <c r="N27" s="4" t="s">
        <v>18726</v>
      </c>
      <c r="O27">
        <v>1703</v>
      </c>
      <c r="P27">
        <v>1876</v>
      </c>
      <c r="Q27">
        <v>2051</v>
      </c>
      <c r="R27" s="79">
        <v>25161441.441441547</v>
      </c>
      <c r="S27" s="79">
        <v>27717477.477477584</v>
      </c>
      <c r="T27" s="79">
        <v>30303063.063063182</v>
      </c>
      <c r="U27" s="69">
        <f t="shared" si="2"/>
        <v>1876.6666666666667</v>
      </c>
      <c r="V27" s="75">
        <f t="shared" si="3"/>
        <v>27727327.327327441</v>
      </c>
      <c r="W27">
        <f>IFERROR(VLOOKUP($J28,OSA!$BD:$BD,1,0),0)</f>
        <v>0</v>
      </c>
    </row>
    <row r="28" spans="1:23" x14ac:dyDescent="0.35">
      <c r="A28" t="str">
        <f t="shared" si="0"/>
        <v>01/214424901YTOKOPEDIA</v>
      </c>
      <c r="B28" s="4" t="s">
        <v>1835</v>
      </c>
      <c r="C28" s="4" t="s">
        <v>18731</v>
      </c>
      <c r="D28" t="s">
        <v>18752</v>
      </c>
      <c r="E28" t="s">
        <v>18726</v>
      </c>
      <c r="F28">
        <v>3</v>
      </c>
      <c r="G28" s="75">
        <v>204054.05405405405</v>
      </c>
      <c r="H28" t="str">
        <f>IFERROR(VLOOKUP($A28,OSA!$BD:$BD,1,0),0)</f>
        <v>01/214424901YTokopedia</v>
      </c>
      <c r="J28" t="str">
        <f t="shared" si="1"/>
        <v>01/214420902GBLIBLI</v>
      </c>
      <c r="K28" t="s">
        <v>127</v>
      </c>
      <c r="L28" s="4" t="s">
        <v>18731</v>
      </c>
      <c r="M28" t="s">
        <v>20118</v>
      </c>
      <c r="N28" s="4" t="s">
        <v>20689</v>
      </c>
      <c r="O28">
        <v>12</v>
      </c>
      <c r="Q28">
        <v>12</v>
      </c>
      <c r="R28" s="79">
        <v>425459.99999999994</v>
      </c>
      <c r="T28" s="79">
        <v>425459.99999999994</v>
      </c>
      <c r="U28" s="69">
        <f t="shared" si="2"/>
        <v>8</v>
      </c>
      <c r="V28" s="75">
        <f t="shared" si="3"/>
        <v>283639.99999999994</v>
      </c>
      <c r="W28" t="str">
        <f>IFERROR(VLOOKUP($J29,OSA!$BD:$BD,1,0),0)</f>
        <v>01/214420902ITokopedia</v>
      </c>
    </row>
    <row r="29" spans="1:23" x14ac:dyDescent="0.35">
      <c r="A29" t="str">
        <f t="shared" si="0"/>
        <v>01/214424902CTOKOPEDIA</v>
      </c>
      <c r="B29" s="4" t="s">
        <v>1789</v>
      </c>
      <c r="C29" s="4" t="s">
        <v>18731</v>
      </c>
      <c r="D29" t="s">
        <v>18753</v>
      </c>
      <c r="E29" t="s">
        <v>18726</v>
      </c>
      <c r="F29">
        <v>2</v>
      </c>
      <c r="G29" s="75">
        <v>54594.594594594593</v>
      </c>
      <c r="H29" t="str">
        <f>IFERROR(VLOOKUP($A29,OSA!$BD:$BD,1,0),0)</f>
        <v>01/214424902CTokopedia</v>
      </c>
      <c r="J29" t="str">
        <f t="shared" si="1"/>
        <v>01/214420902ITOKOPEDIA</v>
      </c>
      <c r="K29" t="s">
        <v>175</v>
      </c>
      <c r="L29" s="4" t="s">
        <v>18731</v>
      </c>
      <c r="M29" t="s">
        <v>20119</v>
      </c>
      <c r="N29" s="4" t="s">
        <v>18726</v>
      </c>
      <c r="P29">
        <v>10</v>
      </c>
      <c r="S29" s="79">
        <v>495495.49549549544</v>
      </c>
      <c r="U29" s="69">
        <f t="shared" si="2"/>
        <v>3.3333333333333335</v>
      </c>
      <c r="V29" s="75">
        <f t="shared" si="3"/>
        <v>165165.16516516515</v>
      </c>
      <c r="W29">
        <f>IFERROR(VLOOKUP($J30,OSA!$BD:$BD,1,0),0)</f>
        <v>0</v>
      </c>
    </row>
    <row r="30" spans="1:23" x14ac:dyDescent="0.35">
      <c r="A30" t="str">
        <f t="shared" si="0"/>
        <v>01/214424902ETOKOPEDIA</v>
      </c>
      <c r="B30" s="76" t="s">
        <v>973</v>
      </c>
      <c r="C30" s="4" t="s">
        <v>18731</v>
      </c>
      <c r="D30" t="s">
        <v>18754</v>
      </c>
      <c r="E30" t="s">
        <v>18726</v>
      </c>
      <c r="F30">
        <v>1</v>
      </c>
      <c r="G30" s="75">
        <v>40900.900900900895</v>
      </c>
      <c r="H30" t="str">
        <f>IFERROR(VLOOKUP($A30,OSA!$BD:$BD,1,0),0)</f>
        <v>01/214424902ETokopedia</v>
      </c>
      <c r="J30" t="str">
        <f t="shared" ref="J30:J52" si="4">K30&amp;N30</f>
        <v>01/214420902JBUKALAPAK</v>
      </c>
      <c r="K30" t="s">
        <v>3554</v>
      </c>
      <c r="L30" s="4" t="s">
        <v>18731</v>
      </c>
      <c r="M30" t="s">
        <v>20120</v>
      </c>
      <c r="N30" s="4" t="s">
        <v>18725</v>
      </c>
      <c r="O30">
        <v>1</v>
      </c>
      <c r="R30" s="79">
        <v>10360.360360360359</v>
      </c>
      <c r="U30" s="69">
        <f t="shared" si="2"/>
        <v>0.33333333333333331</v>
      </c>
      <c r="V30" s="75">
        <f t="shared" si="3"/>
        <v>3453.4534534534528</v>
      </c>
      <c r="W30">
        <f>IFERROR(VLOOKUP($J31,OSA!$BD:$BD,1,0),0)</f>
        <v>0</v>
      </c>
    </row>
    <row r="31" spans="1:23" x14ac:dyDescent="0.35">
      <c r="A31" t="str">
        <f t="shared" si="0"/>
        <v>01/214424902HTOKOPEDIA</v>
      </c>
      <c r="B31" s="76" t="s">
        <v>5989</v>
      </c>
      <c r="C31" s="4" t="s">
        <v>18731</v>
      </c>
      <c r="D31" t="s">
        <v>20125</v>
      </c>
      <c r="E31" t="s">
        <v>18726</v>
      </c>
      <c r="F31">
        <v>1</v>
      </c>
      <c r="G31" s="75">
        <v>122612.6126126126</v>
      </c>
      <c r="H31" t="str">
        <f>IFERROR(VLOOKUP($A31,OSA!$BD:$BD,1,0),0)</f>
        <v>01/214424902HTokopedia</v>
      </c>
      <c r="J31" t="str">
        <f t="shared" si="4"/>
        <v>01/214420902KLAZADA</v>
      </c>
      <c r="K31" t="s">
        <v>9881</v>
      </c>
      <c r="L31" s="4" t="s">
        <v>18731</v>
      </c>
      <c r="M31" t="s">
        <v>18732</v>
      </c>
      <c r="N31" s="4" t="s">
        <v>20117</v>
      </c>
      <c r="Q31">
        <v>48</v>
      </c>
      <c r="T31" s="79">
        <v>5664623.9999999991</v>
      </c>
      <c r="U31" s="69">
        <f t="shared" si="2"/>
        <v>16</v>
      </c>
      <c r="V31" s="75">
        <f t="shared" si="3"/>
        <v>1888207.9999999998</v>
      </c>
      <c r="W31" t="str">
        <f>IFERROR(VLOOKUP($J32,OSA!$BD:$BD,1,0),0)</f>
        <v>01/214420902KTokopedia</v>
      </c>
    </row>
    <row r="32" spans="1:23" x14ac:dyDescent="0.35">
      <c r="A32" t="str">
        <f t="shared" si="0"/>
        <v>01/214424902ITOKOPEDIA</v>
      </c>
      <c r="B32" s="4" t="s">
        <v>5980</v>
      </c>
      <c r="C32" s="4" t="s">
        <v>18731</v>
      </c>
      <c r="D32" t="s">
        <v>18756</v>
      </c>
      <c r="E32" t="s">
        <v>18726</v>
      </c>
      <c r="F32">
        <v>5</v>
      </c>
      <c r="G32" s="75">
        <v>449999.99999999994</v>
      </c>
      <c r="H32" t="str">
        <f>IFERROR(VLOOKUP($A32,OSA!$BD:$BD,1,0),0)</f>
        <v>01/214424902ITokopedia</v>
      </c>
      <c r="J32" t="str">
        <f t="shared" si="4"/>
        <v>01/214420902KTOKOPEDIA</v>
      </c>
      <c r="K32" t="s">
        <v>9881</v>
      </c>
      <c r="L32" s="4" t="s">
        <v>18731</v>
      </c>
      <c r="M32" t="s">
        <v>18732</v>
      </c>
      <c r="N32" s="4" t="s">
        <v>18726</v>
      </c>
      <c r="O32">
        <v>12</v>
      </c>
      <c r="P32">
        <v>22</v>
      </c>
      <c r="Q32">
        <v>27</v>
      </c>
      <c r="R32" s="79">
        <v>1578378.3783783785</v>
      </c>
      <c r="S32" s="79">
        <v>2893693.6936936928</v>
      </c>
      <c r="T32" s="79">
        <v>3551351.351351351</v>
      </c>
      <c r="U32" s="69">
        <f t="shared" si="2"/>
        <v>20.333333333333332</v>
      </c>
      <c r="V32" s="75">
        <f t="shared" si="3"/>
        <v>2674474.4744744743</v>
      </c>
      <c r="W32">
        <f>IFERROR(VLOOKUP($J33,OSA!$BD:$BD,1,0),0)</f>
        <v>0</v>
      </c>
    </row>
    <row r="33" spans="1:23" x14ac:dyDescent="0.35">
      <c r="A33" t="str">
        <f t="shared" si="0"/>
        <v>01/214424902JTOKOPEDIA</v>
      </c>
      <c r="B33" s="76" t="s">
        <v>5959</v>
      </c>
      <c r="C33" s="4" t="s">
        <v>18731</v>
      </c>
      <c r="D33" t="s">
        <v>20126</v>
      </c>
      <c r="E33" t="s">
        <v>18726</v>
      </c>
      <c r="F33">
        <v>1</v>
      </c>
      <c r="G33" s="75">
        <v>145405.40540540538</v>
      </c>
      <c r="H33" t="str">
        <f>IFERROR(VLOOKUP($A33,OSA!$BD:$BD,1,0),0)</f>
        <v>01/214424902JTokopedia</v>
      </c>
      <c r="J33" t="str">
        <f t="shared" si="4"/>
        <v>01/214420902MLAZADA</v>
      </c>
      <c r="K33" t="s">
        <v>13380</v>
      </c>
      <c r="L33" s="4" t="s">
        <v>18731</v>
      </c>
      <c r="M33" t="s">
        <v>20121</v>
      </c>
      <c r="N33" s="4" t="s">
        <v>20117</v>
      </c>
      <c r="O33">
        <v>19</v>
      </c>
      <c r="P33">
        <v>12</v>
      </c>
      <c r="Q33">
        <v>288</v>
      </c>
      <c r="R33" s="79">
        <v>844435.99999999988</v>
      </c>
      <c r="S33" s="79">
        <v>533327.99999999988</v>
      </c>
      <c r="T33" s="79">
        <v>12799871.999999998</v>
      </c>
      <c r="U33" s="69">
        <f t="shared" si="2"/>
        <v>106.33333333333333</v>
      </c>
      <c r="V33" s="75">
        <f t="shared" si="3"/>
        <v>4725878.666666666</v>
      </c>
      <c r="W33" t="str">
        <f>IFERROR(VLOOKUP($J34,OSA!$BD:$BD,1,0),0)</f>
        <v>01/214420902MTokopedia</v>
      </c>
    </row>
    <row r="34" spans="1:23" x14ac:dyDescent="0.35">
      <c r="A34" t="str">
        <f t="shared" si="0"/>
        <v>01/214424902LTOKOPEDIA</v>
      </c>
      <c r="B34" s="76" t="s">
        <v>5776</v>
      </c>
      <c r="C34" s="4" t="s">
        <v>18731</v>
      </c>
      <c r="D34" t="s">
        <v>20127</v>
      </c>
      <c r="E34" t="s">
        <v>18726</v>
      </c>
      <c r="F34">
        <v>1</v>
      </c>
      <c r="G34" s="75">
        <v>163513.51351351349</v>
      </c>
      <c r="H34" t="str">
        <f>IFERROR(VLOOKUP($A34,OSA!$BD:$BD,1,0),0)</f>
        <v>01/214424902LTokopedia</v>
      </c>
      <c r="J34" t="str">
        <f t="shared" si="4"/>
        <v>01/214420902MTOKOPEDIA</v>
      </c>
      <c r="K34" t="s">
        <v>13380</v>
      </c>
      <c r="L34" s="4" t="s">
        <v>18731</v>
      </c>
      <c r="M34" t="s">
        <v>20121</v>
      </c>
      <c r="N34" s="4" t="s">
        <v>18726</v>
      </c>
      <c r="O34">
        <v>26</v>
      </c>
      <c r="P34">
        <v>20</v>
      </c>
      <c r="Q34">
        <v>29</v>
      </c>
      <c r="R34" s="79">
        <v>1288288.2882882885</v>
      </c>
      <c r="S34" s="79">
        <v>990990.99099099112</v>
      </c>
      <c r="T34" s="79">
        <v>1436936.9369369373</v>
      </c>
      <c r="U34" s="69">
        <f t="shared" si="2"/>
        <v>25</v>
      </c>
      <c r="V34" s="75">
        <f t="shared" si="3"/>
        <v>1238738.7387387389</v>
      </c>
      <c r="W34">
        <f>IFERROR(VLOOKUP($J35,OSA!$BD:$BD,1,0),0)</f>
        <v>0</v>
      </c>
    </row>
    <row r="35" spans="1:23" x14ac:dyDescent="0.35">
      <c r="A35" t="str">
        <f t="shared" si="0"/>
        <v>01/214424902QTOKOPEDIA</v>
      </c>
      <c r="B35" s="76" t="s">
        <v>9883</v>
      </c>
      <c r="C35" s="4" t="s">
        <v>18731</v>
      </c>
      <c r="D35" t="s">
        <v>20128</v>
      </c>
      <c r="E35" t="s">
        <v>18726</v>
      </c>
      <c r="F35">
        <v>1</v>
      </c>
      <c r="G35" s="75">
        <v>271801.80180180178</v>
      </c>
      <c r="H35" t="str">
        <f>IFERROR(VLOOKUP($A35,OSA!$BD:$BD,1,0),0)</f>
        <v>01/214424902QTokopedia</v>
      </c>
      <c r="J35" t="str">
        <f t="shared" si="4"/>
        <v>01/214420902NLAZADA</v>
      </c>
      <c r="K35" t="s">
        <v>13800</v>
      </c>
      <c r="L35" s="4" t="s">
        <v>18731</v>
      </c>
      <c r="M35" t="s">
        <v>18733</v>
      </c>
      <c r="N35" s="4" t="s">
        <v>20117</v>
      </c>
      <c r="P35">
        <v>12</v>
      </c>
      <c r="Q35">
        <v>24</v>
      </c>
      <c r="S35" s="79">
        <v>233627.99999999997</v>
      </c>
      <c r="T35" s="79">
        <v>467255.99999999994</v>
      </c>
      <c r="U35" s="69">
        <f t="shared" si="2"/>
        <v>12</v>
      </c>
      <c r="V35" s="75">
        <f t="shared" si="3"/>
        <v>233627.99999999997</v>
      </c>
      <c r="W35">
        <f>IFERROR(VLOOKUP($J36,OSA!$BD:$BD,1,0),0)</f>
        <v>0</v>
      </c>
    </row>
    <row r="36" spans="1:23" x14ac:dyDescent="0.35">
      <c r="A36" t="str">
        <f t="shared" si="0"/>
        <v>01/214424902RTOKOPEDIA</v>
      </c>
      <c r="B36" s="76" t="s">
        <v>9884</v>
      </c>
      <c r="C36" s="4" t="s">
        <v>18731</v>
      </c>
      <c r="D36" t="s">
        <v>18761</v>
      </c>
      <c r="E36" t="s">
        <v>18726</v>
      </c>
      <c r="F36">
        <v>2</v>
      </c>
      <c r="G36" s="75">
        <v>634594.59459459456</v>
      </c>
      <c r="H36" t="str">
        <f>IFERROR(VLOOKUP($A36,OSA!$BD:$BD,1,0),0)</f>
        <v>01/214424902RTokopedia</v>
      </c>
      <c r="J36" t="str">
        <f t="shared" si="4"/>
        <v>01/214420902NTOKOPEDIA</v>
      </c>
      <c r="K36" t="s">
        <v>13800</v>
      </c>
      <c r="L36" s="4" t="s">
        <v>18731</v>
      </c>
      <c r="M36" t="s">
        <v>18733</v>
      </c>
      <c r="N36" s="4" t="s">
        <v>18726</v>
      </c>
      <c r="O36">
        <v>61</v>
      </c>
      <c r="P36">
        <v>64</v>
      </c>
      <c r="Q36">
        <v>78</v>
      </c>
      <c r="R36" s="79">
        <v>1373873.8738738743</v>
      </c>
      <c r="S36" s="79">
        <v>1441441.4414414421</v>
      </c>
      <c r="T36" s="79">
        <v>1756756.7567567586</v>
      </c>
      <c r="U36" s="69">
        <f t="shared" si="2"/>
        <v>67.666666666666671</v>
      </c>
      <c r="V36" s="75">
        <f t="shared" si="3"/>
        <v>1524024.0240240248</v>
      </c>
      <c r="W36">
        <f>IFERROR(VLOOKUP($J37,OSA!$BD:$BD,1,0),0)</f>
        <v>0</v>
      </c>
    </row>
    <row r="37" spans="1:23" x14ac:dyDescent="0.35">
      <c r="A37" t="str">
        <f t="shared" si="0"/>
        <v>01/214424902STOKOPEDIA</v>
      </c>
      <c r="B37" s="4" t="s">
        <v>14705</v>
      </c>
      <c r="C37" s="4" t="s">
        <v>18731</v>
      </c>
      <c r="D37" t="s">
        <v>18762</v>
      </c>
      <c r="E37" t="s">
        <v>18726</v>
      </c>
      <c r="F37">
        <v>2</v>
      </c>
      <c r="G37" s="75">
        <v>218018.01801801799</v>
      </c>
      <c r="H37" t="str">
        <f>IFERROR(VLOOKUP($A37,OSA!$BD:$BD,1,0),0)</f>
        <v>01/214424902STokopedia</v>
      </c>
      <c r="J37" t="str">
        <f t="shared" si="4"/>
        <v>01/214420902OLAZADA</v>
      </c>
      <c r="K37" t="s">
        <v>13801</v>
      </c>
      <c r="L37" s="4" t="s">
        <v>18731</v>
      </c>
      <c r="M37" t="s">
        <v>18734</v>
      </c>
      <c r="N37" s="4" t="s">
        <v>20117</v>
      </c>
      <c r="O37">
        <v>34</v>
      </c>
      <c r="R37" s="79">
        <v>661946</v>
      </c>
      <c r="U37" s="69">
        <f t="shared" si="2"/>
        <v>11.333333333333334</v>
      </c>
      <c r="V37" s="75">
        <f t="shared" si="3"/>
        <v>220648.66666666666</v>
      </c>
      <c r="W37">
        <f>IFERROR(VLOOKUP($J38,OSA!$BD:$BD,1,0),0)</f>
        <v>0</v>
      </c>
    </row>
    <row r="38" spans="1:23" x14ac:dyDescent="0.35">
      <c r="A38" t="str">
        <f t="shared" si="0"/>
        <v>01/214424902TTOKOPEDIA</v>
      </c>
      <c r="B38" s="76" t="s">
        <v>19010</v>
      </c>
      <c r="C38" s="4" t="s">
        <v>18731</v>
      </c>
      <c r="D38" t="s">
        <v>19011</v>
      </c>
      <c r="E38" t="s">
        <v>18726</v>
      </c>
      <c r="F38">
        <v>8</v>
      </c>
      <c r="G38" s="75">
        <v>135495.49549549547</v>
      </c>
      <c r="H38">
        <f>IFERROR(VLOOKUP($A38,OSA!$BD:$BD,1,0),0)</f>
        <v>0</v>
      </c>
      <c r="J38" t="str">
        <f t="shared" si="4"/>
        <v>01/214420902OTOKOPEDIA</v>
      </c>
      <c r="K38" t="s">
        <v>13801</v>
      </c>
      <c r="L38" s="4" t="s">
        <v>18731</v>
      </c>
      <c r="M38" t="s">
        <v>18734</v>
      </c>
      <c r="N38" s="4" t="s">
        <v>18726</v>
      </c>
      <c r="O38">
        <v>59</v>
      </c>
      <c r="P38">
        <v>65</v>
      </c>
      <c r="Q38">
        <v>64</v>
      </c>
      <c r="R38" s="79">
        <v>1328828.8288288291</v>
      </c>
      <c r="S38" s="79">
        <v>1463963.9639639647</v>
      </c>
      <c r="T38" s="79">
        <v>1441441.4414414419</v>
      </c>
      <c r="U38" s="69">
        <f t="shared" si="2"/>
        <v>62.666666666666664</v>
      </c>
      <c r="V38" s="75">
        <f t="shared" si="3"/>
        <v>1411411.4114114121</v>
      </c>
      <c r="W38">
        <f>IFERROR(VLOOKUP($J39,OSA!$BD:$BD,1,0),0)</f>
        <v>0</v>
      </c>
    </row>
    <row r="39" spans="1:23" x14ac:dyDescent="0.35">
      <c r="A39" t="str">
        <f t="shared" si="0"/>
        <v>01/214424902UTOKOPEDIA</v>
      </c>
      <c r="B39" s="4" t="s">
        <v>19008</v>
      </c>
      <c r="C39" s="4" t="s">
        <v>18731</v>
      </c>
      <c r="D39" t="s">
        <v>19009</v>
      </c>
      <c r="E39" t="s">
        <v>18726</v>
      </c>
      <c r="F39">
        <v>9</v>
      </c>
      <c r="G39" s="75">
        <v>303243.2432432432</v>
      </c>
      <c r="H39" t="str">
        <f>IFERROR(VLOOKUP($A39,OSA!$BD:$BD,1,0),0)</f>
        <v>01/214424902UTokopedia</v>
      </c>
      <c r="J39" t="str">
        <f t="shared" si="4"/>
        <v>01/214420902PBUKALAPAK</v>
      </c>
      <c r="K39" t="s">
        <v>13802</v>
      </c>
      <c r="L39" s="4" t="s">
        <v>18731</v>
      </c>
      <c r="M39" t="s">
        <v>18735</v>
      </c>
      <c r="N39" s="4" t="s">
        <v>18725</v>
      </c>
      <c r="Q39">
        <v>1</v>
      </c>
      <c r="T39" s="79">
        <v>43243.24324324324</v>
      </c>
      <c r="U39" s="69">
        <f t="shared" si="2"/>
        <v>0.33333333333333331</v>
      </c>
      <c r="V39" s="75">
        <f t="shared" si="3"/>
        <v>14414.414414414414</v>
      </c>
      <c r="W39">
        <f>IFERROR(VLOOKUP($J40,OSA!$BD:$BD,1,0),0)</f>
        <v>0</v>
      </c>
    </row>
    <row r="40" spans="1:23" x14ac:dyDescent="0.35">
      <c r="A40" t="str">
        <f t="shared" si="0"/>
        <v>01/214424902VTOKOPEDIA</v>
      </c>
      <c r="B40" s="76" t="s">
        <v>20129</v>
      </c>
      <c r="C40" s="4" t="s">
        <v>18731</v>
      </c>
      <c r="D40" t="s">
        <v>20130</v>
      </c>
      <c r="E40" t="s">
        <v>18726</v>
      </c>
      <c r="F40">
        <v>1</v>
      </c>
      <c r="G40" s="75">
        <v>161351.35135135133</v>
      </c>
      <c r="H40">
        <f>IFERROR(VLOOKUP($A40,OSA!$BD:$BD,1,0),0)</f>
        <v>0</v>
      </c>
      <c r="J40" t="str">
        <f t="shared" si="4"/>
        <v>01/214420902PTOKOPEDIA</v>
      </c>
      <c r="K40" t="s">
        <v>13802</v>
      </c>
      <c r="L40" s="4" t="s">
        <v>18731</v>
      </c>
      <c r="M40" t="s">
        <v>18735</v>
      </c>
      <c r="N40" s="4" t="s">
        <v>18726</v>
      </c>
      <c r="O40">
        <v>18</v>
      </c>
      <c r="P40">
        <v>62</v>
      </c>
      <c r="Q40">
        <v>45</v>
      </c>
      <c r="R40" s="79">
        <v>778378.37837837823</v>
      </c>
      <c r="S40" s="79">
        <v>2681081.0810810803</v>
      </c>
      <c r="T40" s="79">
        <v>1945945.9459459467</v>
      </c>
      <c r="U40" s="69">
        <f t="shared" si="2"/>
        <v>41.666666666666664</v>
      </c>
      <c r="V40" s="75">
        <f t="shared" si="3"/>
        <v>1801801.8018018017</v>
      </c>
      <c r="W40">
        <f>IFERROR(VLOOKUP($J41,OSA!$BD:$BD,1,0),0)</f>
        <v>0</v>
      </c>
    </row>
    <row r="41" spans="1:23" x14ac:dyDescent="0.35">
      <c r="A41" t="str">
        <f t="shared" si="0"/>
        <v>01/214424902WTOKOPEDIA</v>
      </c>
      <c r="B41" s="4" t="s">
        <v>20131</v>
      </c>
      <c r="C41" s="4" t="s">
        <v>18731</v>
      </c>
      <c r="D41" t="s">
        <v>20132</v>
      </c>
      <c r="E41" t="s">
        <v>18726</v>
      </c>
      <c r="F41">
        <v>3</v>
      </c>
      <c r="G41" s="75">
        <v>360675.67567567562</v>
      </c>
      <c r="H41">
        <f>IFERROR(VLOOKUP($A41,OSA!$BD:$BD,1,0),0)</f>
        <v>0</v>
      </c>
      <c r="J41" t="str">
        <f t="shared" si="4"/>
        <v>01/214420902QLAZADA</v>
      </c>
      <c r="K41" t="s">
        <v>13803</v>
      </c>
      <c r="L41" s="4" t="s">
        <v>18731</v>
      </c>
      <c r="M41" t="s">
        <v>18736</v>
      </c>
      <c r="N41" s="4" t="s">
        <v>20117</v>
      </c>
      <c r="O41">
        <v>7</v>
      </c>
      <c r="R41" s="79">
        <v>294511</v>
      </c>
      <c r="U41" s="69">
        <f t="shared" si="2"/>
        <v>2.3333333333333335</v>
      </c>
      <c r="V41" s="75">
        <f t="shared" si="3"/>
        <v>98170.333333333328</v>
      </c>
      <c r="W41">
        <f>IFERROR(VLOOKUP($J42,OSA!$BD:$BD,1,0),0)</f>
        <v>0</v>
      </c>
    </row>
    <row r="42" spans="1:23" x14ac:dyDescent="0.35">
      <c r="A42" t="str">
        <f t="shared" si="0"/>
        <v>01/214427001ABUKALAPAK</v>
      </c>
      <c r="B42" s="76" t="s">
        <v>139</v>
      </c>
      <c r="C42" s="4" t="s">
        <v>18731</v>
      </c>
      <c r="D42" t="s">
        <v>18763</v>
      </c>
      <c r="E42" t="s">
        <v>18725</v>
      </c>
      <c r="F42">
        <v>1</v>
      </c>
      <c r="G42" s="75">
        <v>53423.423423423417</v>
      </c>
      <c r="H42" t="str">
        <f>IFERROR(VLOOKUP($A42,OSA!$BD:$BD,1,0),0)</f>
        <v>01/214427001ABukalapak</v>
      </c>
      <c r="J42" t="str">
        <f t="shared" si="4"/>
        <v>01/214420902QTOKOPEDIA</v>
      </c>
      <c r="K42" t="s">
        <v>13803</v>
      </c>
      <c r="L42" s="4" t="s">
        <v>18731</v>
      </c>
      <c r="M42" t="s">
        <v>18736</v>
      </c>
      <c r="N42" s="4" t="s">
        <v>18726</v>
      </c>
      <c r="O42">
        <v>41</v>
      </c>
      <c r="P42">
        <v>54</v>
      </c>
      <c r="Q42">
        <v>62</v>
      </c>
      <c r="R42" s="79">
        <v>1957657.6576576561</v>
      </c>
      <c r="S42" s="79">
        <v>2578378.3783783764</v>
      </c>
      <c r="T42" s="79">
        <v>2960360.3603603579</v>
      </c>
      <c r="U42" s="69">
        <f t="shared" si="2"/>
        <v>52.333333333333336</v>
      </c>
      <c r="V42" s="75">
        <f t="shared" si="3"/>
        <v>2498798.7987987967</v>
      </c>
      <c r="W42">
        <f>IFERROR(VLOOKUP($J43,OSA!$BD:$BD,1,0),0)</f>
        <v>0</v>
      </c>
    </row>
    <row r="43" spans="1:23" x14ac:dyDescent="0.35">
      <c r="A43" t="str">
        <f t="shared" si="0"/>
        <v>01/214427001ATOKOPEDIA</v>
      </c>
      <c r="B43" s="76" t="s">
        <v>139</v>
      </c>
      <c r="C43" s="4" t="s">
        <v>18731</v>
      </c>
      <c r="D43" t="s">
        <v>18763</v>
      </c>
      <c r="E43" t="s">
        <v>18726</v>
      </c>
      <c r="F43">
        <v>7</v>
      </c>
      <c r="G43" s="75">
        <v>373963.96396396396</v>
      </c>
      <c r="H43" t="str">
        <f>IFERROR(VLOOKUP($A43,OSA!$BD:$BD,1,0),0)</f>
        <v>01/214427001ATokopedia</v>
      </c>
      <c r="J43" t="str">
        <f t="shared" si="4"/>
        <v>01/214420903ATOKOPEDIA</v>
      </c>
      <c r="K43" t="s">
        <v>3551</v>
      </c>
      <c r="L43" s="4" t="s">
        <v>18731</v>
      </c>
      <c r="M43" t="s">
        <v>20122</v>
      </c>
      <c r="N43" s="4" t="s">
        <v>18726</v>
      </c>
      <c r="O43">
        <v>48</v>
      </c>
      <c r="P43">
        <v>96</v>
      </c>
      <c r="R43" s="79">
        <v>454054.05405405402</v>
      </c>
      <c r="S43" s="79">
        <v>908108.10810810805</v>
      </c>
      <c r="U43" s="69">
        <f t="shared" si="2"/>
        <v>48</v>
      </c>
      <c r="V43" s="75">
        <f t="shared" si="3"/>
        <v>454054.05405405402</v>
      </c>
      <c r="W43">
        <f>IFERROR(VLOOKUP($J44,OSA!$BD:$BD,1,0),0)</f>
        <v>0</v>
      </c>
    </row>
    <row r="44" spans="1:23" x14ac:dyDescent="0.35">
      <c r="A44" t="str">
        <f t="shared" si="0"/>
        <v>01/214427001BBUKALAPAK</v>
      </c>
      <c r="B44" s="4" t="s">
        <v>959</v>
      </c>
      <c r="C44" s="4" t="s">
        <v>18731</v>
      </c>
      <c r="D44" t="s">
        <v>18764</v>
      </c>
      <c r="E44" t="s">
        <v>18725</v>
      </c>
      <c r="F44">
        <v>1</v>
      </c>
      <c r="G44" s="75">
        <v>57657.657657657655</v>
      </c>
      <c r="H44" t="str">
        <f>IFERROR(VLOOKUP($A44,OSA!$BD:$BD,1,0),0)</f>
        <v>01/214427001BBukalapak</v>
      </c>
      <c r="J44" t="str">
        <f t="shared" si="4"/>
        <v>01/214420904ALAZADA</v>
      </c>
      <c r="K44" t="s">
        <v>158</v>
      </c>
      <c r="L44" s="4" t="s">
        <v>18731</v>
      </c>
      <c r="M44" t="s">
        <v>18737</v>
      </c>
      <c r="N44" s="4" t="s">
        <v>20117</v>
      </c>
      <c r="P44">
        <v>72</v>
      </c>
      <c r="S44" s="79">
        <v>1026432</v>
      </c>
      <c r="U44" s="69">
        <f t="shared" si="2"/>
        <v>24</v>
      </c>
      <c r="V44" s="75">
        <f t="shared" si="3"/>
        <v>342144</v>
      </c>
      <c r="W44" t="str">
        <f>IFERROR(VLOOKUP($J45,OSA!$BD:$BD,1,0),0)</f>
        <v>01/214420904ATokopedia</v>
      </c>
    </row>
    <row r="45" spans="1:23" x14ac:dyDescent="0.35">
      <c r="A45" t="str">
        <f t="shared" si="0"/>
        <v>01/214427001BTOKOPEDIA</v>
      </c>
      <c r="B45" s="76" t="s">
        <v>959</v>
      </c>
      <c r="C45" s="4" t="s">
        <v>18731</v>
      </c>
      <c r="D45" t="s">
        <v>18764</v>
      </c>
      <c r="E45" t="s">
        <v>18726</v>
      </c>
      <c r="F45">
        <v>4</v>
      </c>
      <c r="G45" s="75">
        <v>230630.63963963962</v>
      </c>
      <c r="H45" t="str">
        <f>IFERROR(VLOOKUP($A45,OSA!$BD:$BD,1,0),0)</f>
        <v>01/214427001BTokopedia</v>
      </c>
      <c r="J45" t="str">
        <f t="shared" si="4"/>
        <v>01/214420904ATOKOPEDIA</v>
      </c>
      <c r="K45" t="s">
        <v>158</v>
      </c>
      <c r="L45" s="4" t="s">
        <v>18731</v>
      </c>
      <c r="M45" t="s">
        <v>18737</v>
      </c>
      <c r="N45" s="4" t="s">
        <v>18726</v>
      </c>
      <c r="O45">
        <v>28</v>
      </c>
      <c r="P45">
        <v>18</v>
      </c>
      <c r="Q45">
        <v>33</v>
      </c>
      <c r="R45" s="79">
        <v>504504.50450450415</v>
      </c>
      <c r="S45" s="79">
        <v>324324.32432432426</v>
      </c>
      <c r="T45" s="79">
        <v>594594.59459459421</v>
      </c>
      <c r="U45" s="69">
        <f t="shared" si="2"/>
        <v>26.333333333333332</v>
      </c>
      <c r="V45" s="75">
        <f t="shared" si="3"/>
        <v>474474.47447447415</v>
      </c>
      <c r="W45">
        <f>IFERROR(VLOOKUP($J46,OSA!$BD:$BD,1,0),0)</f>
        <v>0</v>
      </c>
    </row>
    <row r="46" spans="1:23" x14ac:dyDescent="0.35">
      <c r="A46" t="str">
        <f t="shared" si="0"/>
        <v>01/214427001ITOKOPEDIA</v>
      </c>
      <c r="B46" s="76" t="s">
        <v>957</v>
      </c>
      <c r="C46" s="4" t="s">
        <v>18731</v>
      </c>
      <c r="D46" t="s">
        <v>18765</v>
      </c>
      <c r="E46" t="s">
        <v>18726</v>
      </c>
      <c r="F46">
        <v>4</v>
      </c>
      <c r="G46" s="75">
        <v>83243.24324324324</v>
      </c>
      <c r="H46" t="str">
        <f>IFERROR(VLOOKUP($A46,OSA!$BD:$BD,1,0),0)</f>
        <v>01/214427001ITokopedia</v>
      </c>
      <c r="J46" t="str">
        <f t="shared" si="4"/>
        <v>01/214422401HBLIBLI</v>
      </c>
      <c r="K46" t="s">
        <v>148</v>
      </c>
      <c r="L46" s="4" t="s">
        <v>18731</v>
      </c>
      <c r="M46" t="s">
        <v>18738</v>
      </c>
      <c r="N46" s="4" t="s">
        <v>20689</v>
      </c>
      <c r="P46">
        <v>12</v>
      </c>
      <c r="S46" s="79">
        <v>853943.99999999988</v>
      </c>
      <c r="U46" s="69">
        <f t="shared" si="2"/>
        <v>4</v>
      </c>
      <c r="V46" s="75">
        <f t="shared" si="3"/>
        <v>284647.99999999994</v>
      </c>
      <c r="W46" t="str">
        <f>IFERROR(VLOOKUP($J47,OSA!$BD:$BD,1,0),0)</f>
        <v>01/214422401HBukalapak</v>
      </c>
    </row>
    <row r="47" spans="1:23" x14ac:dyDescent="0.35">
      <c r="A47" t="str">
        <f t="shared" si="0"/>
        <v>01/214427001PTOKOPEDIA</v>
      </c>
      <c r="B47" s="76" t="s">
        <v>13357</v>
      </c>
      <c r="C47" s="4" t="s">
        <v>18731</v>
      </c>
      <c r="D47" t="s">
        <v>18767</v>
      </c>
      <c r="E47" t="s">
        <v>18726</v>
      </c>
      <c r="F47">
        <v>15</v>
      </c>
      <c r="G47" s="75">
        <v>743243.24324324308</v>
      </c>
      <c r="H47">
        <f>IFERROR(VLOOKUP($A47,OSA!$BD:$BD,1,0),0)</f>
        <v>0</v>
      </c>
      <c r="J47" t="str">
        <f t="shared" si="4"/>
        <v>01/214422401HBUKALAPAK</v>
      </c>
      <c r="K47" t="s">
        <v>148</v>
      </c>
      <c r="L47" s="4" t="s">
        <v>18731</v>
      </c>
      <c r="M47" t="s">
        <v>18738</v>
      </c>
      <c r="N47" s="4" t="s">
        <v>18725</v>
      </c>
      <c r="Q47">
        <v>1</v>
      </c>
      <c r="T47" s="79">
        <v>83333.333333333328</v>
      </c>
      <c r="U47" s="69">
        <f t="shared" si="2"/>
        <v>0.33333333333333331</v>
      </c>
      <c r="V47" s="75">
        <f t="shared" si="3"/>
        <v>27777.777777777777</v>
      </c>
      <c r="W47" t="str">
        <f>IFERROR(VLOOKUP($J48,OSA!$BD:$BD,1,0),0)</f>
        <v>01/214422401HLazada</v>
      </c>
    </row>
    <row r="48" spans="1:23" x14ac:dyDescent="0.35">
      <c r="A48" t="str">
        <f t="shared" si="0"/>
        <v>01/214427002ATOKOPEDIA</v>
      </c>
      <c r="B48" s="76" t="s">
        <v>961</v>
      </c>
      <c r="C48" s="4" t="s">
        <v>18731</v>
      </c>
      <c r="D48" t="s">
        <v>20134</v>
      </c>
      <c r="E48" t="s">
        <v>18726</v>
      </c>
      <c r="F48">
        <v>1</v>
      </c>
      <c r="G48" s="75">
        <v>32252.252252252249</v>
      </c>
      <c r="H48" t="str">
        <f>IFERROR(VLOOKUP($A48,OSA!$BD:$BD,1,0),0)</f>
        <v>01/214427002ATokopedia</v>
      </c>
      <c r="J48" t="str">
        <f t="shared" si="4"/>
        <v>01/214422401HLAZADA</v>
      </c>
      <c r="K48" t="s">
        <v>148</v>
      </c>
      <c r="L48" s="4" t="s">
        <v>18731</v>
      </c>
      <c r="M48" t="s">
        <v>18738</v>
      </c>
      <c r="N48" s="4" t="s">
        <v>20117</v>
      </c>
      <c r="O48">
        <v>30</v>
      </c>
      <c r="R48" s="79">
        <v>2134860</v>
      </c>
      <c r="U48" s="69">
        <f t="shared" si="2"/>
        <v>10</v>
      </c>
      <c r="V48" s="75">
        <f t="shared" si="3"/>
        <v>711620</v>
      </c>
      <c r="W48" t="str">
        <f>IFERROR(VLOOKUP($J49,OSA!$BD:$BD,1,0),0)</f>
        <v>01/214422401HTokopedia</v>
      </c>
    </row>
    <row r="49" spans="1:23" x14ac:dyDescent="0.35">
      <c r="A49" t="str">
        <f t="shared" si="0"/>
        <v>01/235725801ATOKOPEDIA</v>
      </c>
      <c r="B49" s="4" t="s">
        <v>714</v>
      </c>
      <c r="C49" s="4" t="s">
        <v>18729</v>
      </c>
      <c r="D49" t="s">
        <v>2510</v>
      </c>
      <c r="E49" t="s">
        <v>18726</v>
      </c>
      <c r="F49">
        <v>14</v>
      </c>
      <c r="G49" s="75">
        <v>775675.67567567562</v>
      </c>
      <c r="H49" t="str">
        <f>IFERROR(VLOOKUP($A49,OSA!$BD:$BD,1,0),0)</f>
        <v>01/235725801ATokopedia</v>
      </c>
      <c r="J49" t="str">
        <f t="shared" si="4"/>
        <v>01/214422401HTOKOPEDIA</v>
      </c>
      <c r="K49" t="s">
        <v>148</v>
      </c>
      <c r="L49" s="4" t="s">
        <v>18731</v>
      </c>
      <c r="M49" t="s">
        <v>18738</v>
      </c>
      <c r="N49" s="4" t="s">
        <v>18726</v>
      </c>
      <c r="O49">
        <v>186</v>
      </c>
      <c r="P49">
        <v>145</v>
      </c>
      <c r="Q49">
        <v>177</v>
      </c>
      <c r="R49" s="79">
        <v>15499999.828828854</v>
      </c>
      <c r="S49" s="79">
        <v>12083333.234234247</v>
      </c>
      <c r="T49" s="79">
        <v>14749999.693693692</v>
      </c>
      <c r="U49" s="69">
        <f t="shared" si="2"/>
        <v>169.33333333333334</v>
      </c>
      <c r="V49" s="75">
        <f t="shared" si="3"/>
        <v>14111110.91891893</v>
      </c>
      <c r="W49">
        <f>IFERROR(VLOOKUP($J50,OSA!$BD:$BD,1,0),0)</f>
        <v>0</v>
      </c>
    </row>
    <row r="50" spans="1:23" x14ac:dyDescent="0.35">
      <c r="A50" t="str">
        <f t="shared" si="0"/>
        <v>01/244521101DTOKOPEDIA</v>
      </c>
      <c r="B50" s="76" t="s">
        <v>2702</v>
      </c>
      <c r="C50" s="4" t="s">
        <v>18768</v>
      </c>
      <c r="D50" t="s">
        <v>20138</v>
      </c>
      <c r="E50" t="s">
        <v>18726</v>
      </c>
      <c r="F50">
        <v>3</v>
      </c>
      <c r="G50" s="75">
        <v>88918.918918918906</v>
      </c>
      <c r="H50" t="str">
        <f>IFERROR(VLOOKUP($A50,OSA!$BD:$BD,1,0),0)</f>
        <v>01/244521101DTokopedia</v>
      </c>
      <c r="J50" t="str">
        <f t="shared" si="4"/>
        <v>01/214422401IBLIBLI</v>
      </c>
      <c r="K50" t="s">
        <v>5922</v>
      </c>
      <c r="L50" s="4" t="s">
        <v>18731</v>
      </c>
      <c r="M50" t="s">
        <v>18739</v>
      </c>
      <c r="N50" s="4" t="s">
        <v>20689</v>
      </c>
      <c r="O50">
        <v>12</v>
      </c>
      <c r="P50">
        <v>12</v>
      </c>
      <c r="R50" s="79">
        <v>2398739.9999999995</v>
      </c>
      <c r="S50" s="79">
        <v>2398739.9999999995</v>
      </c>
      <c r="U50" s="69">
        <f t="shared" si="2"/>
        <v>8</v>
      </c>
      <c r="V50" s="75">
        <f t="shared" si="3"/>
        <v>1599159.9999999998</v>
      </c>
      <c r="W50">
        <f>IFERROR(VLOOKUP($J51,OSA!$BD:$BD,1,0),0)</f>
        <v>0</v>
      </c>
    </row>
    <row r="51" spans="1:23" x14ac:dyDescent="0.35">
      <c r="A51" t="str">
        <f t="shared" si="0"/>
        <v>01/244521101ETOKOPEDIA</v>
      </c>
      <c r="B51" s="76" t="s">
        <v>209</v>
      </c>
      <c r="C51" s="4" t="s">
        <v>18768</v>
      </c>
      <c r="D51" t="s">
        <v>18769</v>
      </c>
      <c r="E51" t="s">
        <v>18726</v>
      </c>
      <c r="F51">
        <v>1</v>
      </c>
      <c r="G51" s="75">
        <v>58468.468468468462</v>
      </c>
      <c r="H51" t="str">
        <f>IFERROR(VLOOKUP($A51,OSA!$BD:$BD,1,0),0)</f>
        <v>01/244521101ETokopedia</v>
      </c>
      <c r="J51" t="str">
        <f t="shared" si="4"/>
        <v>01/214422401IBUKALAPAK</v>
      </c>
      <c r="K51" t="s">
        <v>5922</v>
      </c>
      <c r="L51" s="4" t="s">
        <v>18731</v>
      </c>
      <c r="M51" t="s">
        <v>18739</v>
      </c>
      <c r="N51" s="4" t="s">
        <v>18725</v>
      </c>
      <c r="P51">
        <v>1</v>
      </c>
      <c r="S51" s="79">
        <v>233243.24324324323</v>
      </c>
      <c r="U51" s="69">
        <f t="shared" si="2"/>
        <v>0.33333333333333331</v>
      </c>
      <c r="V51" s="75">
        <f t="shared" si="3"/>
        <v>77747.747747747737</v>
      </c>
      <c r="W51" t="str">
        <f>IFERROR(VLOOKUP($J52,OSA!$BD:$BD,1,0),0)</f>
        <v>01/214422401ITokopedia</v>
      </c>
    </row>
    <row r="52" spans="1:23" x14ac:dyDescent="0.35">
      <c r="A52" t="str">
        <f t="shared" si="0"/>
        <v>01/244521101FBUKALAPAK</v>
      </c>
      <c r="B52" s="4" t="s">
        <v>784</v>
      </c>
      <c r="C52" s="4" t="s">
        <v>18768</v>
      </c>
      <c r="D52" t="s">
        <v>5997</v>
      </c>
      <c r="E52" t="s">
        <v>18725</v>
      </c>
      <c r="F52">
        <v>1</v>
      </c>
      <c r="G52" s="75">
        <v>29639.639639639638</v>
      </c>
      <c r="H52" t="str">
        <f>IFERROR(VLOOKUP($A52,OSA!$BD:$BD,1,0),0)</f>
        <v>01/244521101FBukalapak</v>
      </c>
      <c r="J52" t="str">
        <f t="shared" si="4"/>
        <v>01/214422401ITOKOPEDIA</v>
      </c>
      <c r="K52" t="s">
        <v>5922</v>
      </c>
      <c r="L52" s="4" t="s">
        <v>18731</v>
      </c>
      <c r="M52" t="s">
        <v>18739</v>
      </c>
      <c r="N52" s="4" t="s">
        <v>18726</v>
      </c>
      <c r="O52">
        <v>117</v>
      </c>
      <c r="P52">
        <v>92</v>
      </c>
      <c r="Q52">
        <v>138</v>
      </c>
      <c r="R52" s="79">
        <v>27289459.396396417</v>
      </c>
      <c r="S52" s="79">
        <v>21458378.32432434</v>
      </c>
      <c r="T52" s="79">
        <v>32187567.468468495</v>
      </c>
      <c r="U52" s="69">
        <f t="shared" si="2"/>
        <v>115.66666666666667</v>
      </c>
      <c r="V52" s="75">
        <f t="shared" si="3"/>
        <v>26978468.396396417</v>
      </c>
      <c r="W52">
        <f>IFERROR(VLOOKUP($J53,OSA!$BD:$BD,1,0),0)</f>
        <v>0</v>
      </c>
    </row>
    <row r="53" spans="1:23" x14ac:dyDescent="0.35">
      <c r="A53" t="str">
        <f t="shared" si="0"/>
        <v>01/244521101OBUKALAPAK</v>
      </c>
      <c r="B53" s="4" t="s">
        <v>240</v>
      </c>
      <c r="C53" s="4" t="s">
        <v>18768</v>
      </c>
      <c r="D53" t="s">
        <v>18770</v>
      </c>
      <c r="E53" t="s">
        <v>18725</v>
      </c>
      <c r="F53">
        <v>1</v>
      </c>
      <c r="G53" s="75">
        <v>29639.639639639638</v>
      </c>
      <c r="H53" t="str">
        <f>IFERROR(VLOOKUP($A53,OSA!$BD:$BD,1,0),0)</f>
        <v>01/244521101OBukalapak</v>
      </c>
      <c r="J53" t="str">
        <f t="shared" ref="J53:J79" si="5">K53&amp;N53</f>
        <v>01/214422402ABLIBLI</v>
      </c>
      <c r="K53" t="s">
        <v>143</v>
      </c>
      <c r="L53" s="4" t="s">
        <v>18731</v>
      </c>
      <c r="M53" t="s">
        <v>18740</v>
      </c>
      <c r="N53" s="4" t="s">
        <v>20689</v>
      </c>
      <c r="P53">
        <v>12</v>
      </c>
      <c r="Q53">
        <v>24</v>
      </c>
      <c r="S53" s="79">
        <v>611016</v>
      </c>
      <c r="T53" s="79">
        <v>1222032</v>
      </c>
      <c r="U53" s="69">
        <f t="shared" si="2"/>
        <v>12</v>
      </c>
      <c r="V53" s="75">
        <f t="shared" si="3"/>
        <v>611016</v>
      </c>
      <c r="W53" t="str">
        <f>IFERROR(VLOOKUP($J54,OSA!$BD:$BD,1,0),0)</f>
        <v>01/214422402ABukalapak</v>
      </c>
    </row>
    <row r="54" spans="1:23" x14ac:dyDescent="0.35">
      <c r="A54" t="str">
        <f t="shared" si="0"/>
        <v>01/244521101OTOKOPEDIA</v>
      </c>
      <c r="B54" s="76" t="s">
        <v>240</v>
      </c>
      <c r="C54" s="4" t="s">
        <v>18768</v>
      </c>
      <c r="D54" t="s">
        <v>18770</v>
      </c>
      <c r="E54" t="s">
        <v>18726</v>
      </c>
      <c r="F54">
        <v>3</v>
      </c>
      <c r="G54" s="75">
        <v>88918.918918918906</v>
      </c>
      <c r="H54" t="str">
        <f>IFERROR(VLOOKUP($A54,OSA!$BD:$BD,1,0),0)</f>
        <v>01/244521101OTokopedia</v>
      </c>
      <c r="J54" t="str">
        <f t="shared" si="5"/>
        <v>01/214422402ABUKALAPAK</v>
      </c>
      <c r="K54" t="s">
        <v>143</v>
      </c>
      <c r="L54" s="4" t="s">
        <v>18731</v>
      </c>
      <c r="M54" t="s">
        <v>18740</v>
      </c>
      <c r="N54" s="4" t="s">
        <v>18725</v>
      </c>
      <c r="P54">
        <v>9</v>
      </c>
      <c r="Q54">
        <v>2</v>
      </c>
      <c r="S54" s="79">
        <v>522972.99099099095</v>
      </c>
      <c r="T54" s="79">
        <v>116216.21621621621</v>
      </c>
      <c r="U54" s="69">
        <f t="shared" si="2"/>
        <v>3.6666666666666665</v>
      </c>
      <c r="V54" s="75">
        <f t="shared" si="3"/>
        <v>213063.06906906902</v>
      </c>
      <c r="W54">
        <f>IFERROR(VLOOKUP($J55,OSA!$BD:$BD,1,0),0)</f>
        <v>0</v>
      </c>
    </row>
    <row r="55" spans="1:23" x14ac:dyDescent="0.35">
      <c r="A55" t="str">
        <f t="shared" si="0"/>
        <v>01/244521101RTOKOPEDIA</v>
      </c>
      <c r="B55" s="4" t="s">
        <v>5695</v>
      </c>
      <c r="C55" s="4" t="s">
        <v>18768</v>
      </c>
      <c r="D55" t="s">
        <v>18773</v>
      </c>
      <c r="E55" t="s">
        <v>18726</v>
      </c>
      <c r="F55">
        <v>45</v>
      </c>
      <c r="G55" s="75">
        <v>2833783.7837837837</v>
      </c>
      <c r="H55" t="str">
        <f>IFERROR(VLOOKUP($A55,OSA!$BD:$BD,1,0),0)</f>
        <v>01/244521101RTokopedia</v>
      </c>
      <c r="J55" t="str">
        <f t="shared" si="5"/>
        <v>01/214422402ALAZADA</v>
      </c>
      <c r="K55" t="s">
        <v>143</v>
      </c>
      <c r="L55" s="4" t="s">
        <v>18731</v>
      </c>
      <c r="M55" t="s">
        <v>18740</v>
      </c>
      <c r="N55" s="4" t="s">
        <v>20117</v>
      </c>
      <c r="O55">
        <v>90</v>
      </c>
      <c r="R55" s="79">
        <v>4582619.9999999991</v>
      </c>
      <c r="U55" s="69">
        <f t="shared" si="2"/>
        <v>30</v>
      </c>
      <c r="V55" s="75">
        <f t="shared" si="3"/>
        <v>1527539.9999999998</v>
      </c>
      <c r="W55" t="str">
        <f>IFERROR(VLOOKUP($J56,OSA!$BD:$BD,1,0),0)</f>
        <v>01/214422402ATokopedia</v>
      </c>
    </row>
    <row r="56" spans="1:23" x14ac:dyDescent="0.35">
      <c r="A56" t="str">
        <f t="shared" si="0"/>
        <v>01/244521101SBUKALAPAK</v>
      </c>
      <c r="B56" s="76" t="s">
        <v>5696</v>
      </c>
      <c r="C56" s="4" t="s">
        <v>18768</v>
      </c>
      <c r="D56" t="s">
        <v>18774</v>
      </c>
      <c r="E56" t="s">
        <v>18725</v>
      </c>
      <c r="F56">
        <v>3</v>
      </c>
      <c r="G56" s="75">
        <v>180810.8108108108</v>
      </c>
      <c r="H56">
        <f>IFERROR(VLOOKUP($A56,OSA!$BD:$BD,1,0),0)</f>
        <v>0</v>
      </c>
      <c r="J56" t="str">
        <f t="shared" si="5"/>
        <v>01/214422402ATOKOPEDIA</v>
      </c>
      <c r="K56" t="s">
        <v>143</v>
      </c>
      <c r="L56" s="4" t="s">
        <v>18731</v>
      </c>
      <c r="M56" t="s">
        <v>18740</v>
      </c>
      <c r="N56" s="4" t="s">
        <v>18726</v>
      </c>
      <c r="O56">
        <v>117</v>
      </c>
      <c r="P56">
        <v>268</v>
      </c>
      <c r="Q56">
        <v>272</v>
      </c>
      <c r="R56" s="79">
        <v>6798648.6576576475</v>
      </c>
      <c r="S56" s="79">
        <v>15572973.16216217</v>
      </c>
      <c r="T56" s="79">
        <v>15805405.648648655</v>
      </c>
      <c r="U56" s="69">
        <f t="shared" si="2"/>
        <v>219</v>
      </c>
      <c r="V56" s="75">
        <f t="shared" si="3"/>
        <v>12725675.822822824</v>
      </c>
      <c r="W56" t="str">
        <f>IFERROR(VLOOKUP($J57,OSA!$BD:$BD,1,0),0)</f>
        <v>01/214422403ABukalapak</v>
      </c>
    </row>
    <row r="57" spans="1:23" x14ac:dyDescent="0.35">
      <c r="A57" t="str">
        <f t="shared" si="0"/>
        <v>01/244521101STOKOPEDIA</v>
      </c>
      <c r="B57" s="76" t="s">
        <v>5696</v>
      </c>
      <c r="C57" s="4" t="s">
        <v>18768</v>
      </c>
      <c r="D57" t="s">
        <v>18774</v>
      </c>
      <c r="E57" t="s">
        <v>18726</v>
      </c>
      <c r="F57">
        <v>16</v>
      </c>
      <c r="G57" s="75">
        <v>964324.32432432438</v>
      </c>
      <c r="H57" t="str">
        <f>IFERROR(VLOOKUP($A57,OSA!$BD:$BD,1,0),0)</f>
        <v>01/244521101STokopedia</v>
      </c>
      <c r="J57" t="str">
        <f t="shared" si="5"/>
        <v>01/214422403ABUKALAPAK</v>
      </c>
      <c r="K57" t="s">
        <v>131</v>
      </c>
      <c r="L57" s="4" t="s">
        <v>18731</v>
      </c>
      <c r="M57" t="s">
        <v>18741</v>
      </c>
      <c r="N57" s="4" t="s">
        <v>18725</v>
      </c>
      <c r="P57">
        <v>1</v>
      </c>
      <c r="S57" s="79">
        <v>151801.80180180178</v>
      </c>
      <c r="U57" s="69">
        <f t="shared" si="2"/>
        <v>0.33333333333333331</v>
      </c>
      <c r="V57" s="75">
        <f t="shared" si="3"/>
        <v>50600.600600600592</v>
      </c>
      <c r="W57">
        <f>IFERROR(VLOOKUP($J58,OSA!$BD:$BD,1,0),0)</f>
        <v>0</v>
      </c>
    </row>
    <row r="58" spans="1:23" x14ac:dyDescent="0.35">
      <c r="A58" t="str">
        <f t="shared" si="0"/>
        <v>01/244521101UTOKOPEDIA</v>
      </c>
      <c r="B58" s="76" t="s">
        <v>11707</v>
      </c>
      <c r="C58" s="4" t="s">
        <v>18768</v>
      </c>
      <c r="D58" t="s">
        <v>18776</v>
      </c>
      <c r="E58" t="s">
        <v>18726</v>
      </c>
      <c r="F58">
        <v>8</v>
      </c>
      <c r="G58" s="75">
        <v>237117.1171171171</v>
      </c>
      <c r="H58" t="str">
        <f>IFERROR(VLOOKUP($A58,OSA!$BD:$BD,1,0),0)</f>
        <v>01/244521101UTokopedia</v>
      </c>
      <c r="J58" t="str">
        <f t="shared" si="5"/>
        <v>01/214422403ALAZADA</v>
      </c>
      <c r="K58" t="s">
        <v>131</v>
      </c>
      <c r="L58" s="4" t="s">
        <v>18731</v>
      </c>
      <c r="M58" t="s">
        <v>18741</v>
      </c>
      <c r="N58" s="4" t="s">
        <v>20117</v>
      </c>
      <c r="P58">
        <v>20</v>
      </c>
      <c r="Q58">
        <v>72</v>
      </c>
      <c r="S58" s="79">
        <v>2661139.9999999995</v>
      </c>
      <c r="T58" s="79">
        <v>9580103.9999999981</v>
      </c>
      <c r="U58" s="69">
        <f t="shared" si="2"/>
        <v>30.666666666666668</v>
      </c>
      <c r="V58" s="75">
        <f t="shared" si="3"/>
        <v>4080414.666666666</v>
      </c>
      <c r="W58" t="str">
        <f>IFERROR(VLOOKUP($J59,OSA!$BD:$BD,1,0),0)</f>
        <v>01/214422403ATokopedia</v>
      </c>
    </row>
    <row r="59" spans="1:23" x14ac:dyDescent="0.35">
      <c r="A59" t="str">
        <f t="shared" si="0"/>
        <v>01/244521101VTOKOPEDIA</v>
      </c>
      <c r="B59" s="76" t="s">
        <v>5698</v>
      </c>
      <c r="C59" s="4" t="s">
        <v>18768</v>
      </c>
      <c r="D59" t="s">
        <v>18777</v>
      </c>
      <c r="E59" t="s">
        <v>18726</v>
      </c>
      <c r="F59">
        <v>2</v>
      </c>
      <c r="G59" s="75">
        <v>120540.54054054053</v>
      </c>
      <c r="H59" t="str">
        <f>IFERROR(VLOOKUP($A59,OSA!$BD:$BD,1,0),0)</f>
        <v>01/244521101VTokopedia</v>
      </c>
      <c r="J59" t="str">
        <f t="shared" si="5"/>
        <v>01/214422403ATOKOPEDIA</v>
      </c>
      <c r="K59" t="s">
        <v>131</v>
      </c>
      <c r="L59" s="4" t="s">
        <v>18731</v>
      </c>
      <c r="M59" t="s">
        <v>18741</v>
      </c>
      <c r="N59" s="4" t="s">
        <v>18726</v>
      </c>
      <c r="O59">
        <v>257</v>
      </c>
      <c r="P59">
        <v>400</v>
      </c>
      <c r="Q59">
        <v>314</v>
      </c>
      <c r="R59" s="79">
        <v>39013063.018017977</v>
      </c>
      <c r="S59" s="79">
        <v>60720720.441441372</v>
      </c>
      <c r="T59" s="79">
        <v>47665765.693693578</v>
      </c>
      <c r="U59" s="69">
        <f t="shared" si="2"/>
        <v>323.66666666666669</v>
      </c>
      <c r="V59" s="75">
        <f t="shared" si="3"/>
        <v>49133183.051050983</v>
      </c>
      <c r="W59" t="str">
        <f>IFERROR(VLOOKUP($J60,OSA!$BD:$BD,1,0),0)</f>
        <v>01/214422403KBukalapak</v>
      </c>
    </row>
    <row r="60" spans="1:23" x14ac:dyDescent="0.35">
      <c r="A60" t="str">
        <f t="shared" si="0"/>
        <v>01/244521102YBUKALAPAK</v>
      </c>
      <c r="B60" s="4" t="s">
        <v>233</v>
      </c>
      <c r="C60" s="4" t="s">
        <v>18768</v>
      </c>
      <c r="D60" t="s">
        <v>18778</v>
      </c>
      <c r="E60" t="s">
        <v>18725</v>
      </c>
      <c r="F60">
        <v>3</v>
      </c>
      <c r="G60" s="75">
        <v>307837.83783783781</v>
      </c>
      <c r="H60" t="str">
        <f>IFERROR(VLOOKUP($A60,OSA!$BD:$BD,1,0),0)</f>
        <v>01/244521102YBukalapak</v>
      </c>
      <c r="J60" t="str">
        <f t="shared" si="5"/>
        <v>01/214422403KBUKALAPAK</v>
      </c>
      <c r="K60" t="s">
        <v>135</v>
      </c>
      <c r="L60" s="4" t="s">
        <v>18731</v>
      </c>
      <c r="M60" t="s">
        <v>18742</v>
      </c>
      <c r="N60" s="4" t="s">
        <v>18725</v>
      </c>
      <c r="P60">
        <v>2</v>
      </c>
      <c r="S60" s="79">
        <v>215315.3153153153</v>
      </c>
      <c r="U60" s="69">
        <f t="shared" si="2"/>
        <v>0.66666666666666663</v>
      </c>
      <c r="V60" s="75">
        <f t="shared" si="3"/>
        <v>71771.771771771761</v>
      </c>
      <c r="W60" t="str">
        <f>IFERROR(VLOOKUP($J61,OSA!$BD:$BD,1,0),0)</f>
        <v>01/214422403KTokopedia</v>
      </c>
    </row>
    <row r="61" spans="1:23" x14ac:dyDescent="0.35">
      <c r="A61" t="str">
        <f t="shared" si="0"/>
        <v>01/244521102YTOKOPEDIA</v>
      </c>
      <c r="B61" s="76" t="s">
        <v>233</v>
      </c>
      <c r="C61" s="4" t="s">
        <v>18768</v>
      </c>
      <c r="D61" t="s">
        <v>18778</v>
      </c>
      <c r="E61" t="s">
        <v>18726</v>
      </c>
      <c r="F61">
        <v>98</v>
      </c>
      <c r="G61" s="75">
        <v>10056036.036036031</v>
      </c>
      <c r="H61" t="str">
        <f>IFERROR(VLOOKUP($A61,OSA!$BD:$BD,1,0),0)</f>
        <v>01/244521102YTokopedia</v>
      </c>
      <c r="J61" t="str">
        <f t="shared" si="5"/>
        <v>01/214422403KTOKOPEDIA</v>
      </c>
      <c r="K61" t="s">
        <v>135</v>
      </c>
      <c r="L61" s="4" t="s">
        <v>18731</v>
      </c>
      <c r="M61" t="s">
        <v>18742</v>
      </c>
      <c r="N61" s="4" t="s">
        <v>18726</v>
      </c>
      <c r="O61">
        <v>68</v>
      </c>
      <c r="P61">
        <v>67</v>
      </c>
      <c r="Q61">
        <v>72</v>
      </c>
      <c r="R61" s="79">
        <v>7320720.7657657694</v>
      </c>
      <c r="S61" s="79">
        <v>7213063.0900900941</v>
      </c>
      <c r="T61" s="79">
        <v>7751351.3783783838</v>
      </c>
      <c r="U61" s="69">
        <f t="shared" si="2"/>
        <v>69</v>
      </c>
      <c r="V61" s="75">
        <f t="shared" si="3"/>
        <v>7428378.4114114158</v>
      </c>
      <c r="W61" t="str">
        <f>IFERROR(VLOOKUP($J62,OSA!$BD:$BD,1,0),0)</f>
        <v>01/214424901HBukalapak</v>
      </c>
    </row>
    <row r="62" spans="1:23" x14ac:dyDescent="0.35">
      <c r="A62" t="str">
        <f t="shared" si="0"/>
        <v>01/244521102ZTOKOPEDIA</v>
      </c>
      <c r="B62" s="4" t="s">
        <v>237</v>
      </c>
      <c r="C62" s="4" t="s">
        <v>18768</v>
      </c>
      <c r="D62" t="s">
        <v>18779</v>
      </c>
      <c r="E62" t="s">
        <v>18726</v>
      </c>
      <c r="F62">
        <v>31</v>
      </c>
      <c r="G62" s="75">
        <v>3180990.8918918921</v>
      </c>
      <c r="H62" t="str">
        <f>IFERROR(VLOOKUP($A62,OSA!$BD:$BD,1,0),0)</f>
        <v>01/244521102ZTokopedia</v>
      </c>
      <c r="J62" t="str">
        <f t="shared" si="5"/>
        <v>01/214424901HBUKALAPAK</v>
      </c>
      <c r="K62" t="s">
        <v>789</v>
      </c>
      <c r="L62" s="4" t="s">
        <v>18731</v>
      </c>
      <c r="M62" t="s">
        <v>18743</v>
      </c>
      <c r="N62" s="4" t="s">
        <v>18725</v>
      </c>
      <c r="P62">
        <v>1</v>
      </c>
      <c r="S62" s="79">
        <v>154414.41441441441</v>
      </c>
      <c r="U62" s="69">
        <f t="shared" si="2"/>
        <v>0.33333333333333331</v>
      </c>
      <c r="V62" s="75">
        <f t="shared" si="3"/>
        <v>51471.471471471472</v>
      </c>
      <c r="W62">
        <f>IFERROR(VLOOKUP($J63,OSA!$BD:$BD,1,0),0)</f>
        <v>0</v>
      </c>
    </row>
    <row r="63" spans="1:23" x14ac:dyDescent="0.35">
      <c r="A63" t="str">
        <f t="shared" si="0"/>
        <v>01/244521103KTOKOPEDIA</v>
      </c>
      <c r="B63" s="4" t="s">
        <v>1852</v>
      </c>
      <c r="C63" s="4" t="s">
        <v>18768</v>
      </c>
      <c r="D63" t="s">
        <v>20139</v>
      </c>
      <c r="E63" t="s">
        <v>18726</v>
      </c>
      <c r="F63">
        <v>1</v>
      </c>
      <c r="G63" s="75">
        <v>29639.639639639638</v>
      </c>
      <c r="H63" t="str">
        <f>IFERROR(VLOOKUP($A63,OSA!$BD:$BD,1,0),0)</f>
        <v>01/244521103KTokopedia</v>
      </c>
      <c r="J63" t="str">
        <f t="shared" si="5"/>
        <v>01/214424901HLAZADA</v>
      </c>
      <c r="K63" t="s">
        <v>789</v>
      </c>
      <c r="L63" s="4" t="s">
        <v>18731</v>
      </c>
      <c r="M63" t="s">
        <v>18743</v>
      </c>
      <c r="N63" s="4" t="s">
        <v>20117</v>
      </c>
      <c r="P63">
        <v>15</v>
      </c>
      <c r="Q63">
        <v>40</v>
      </c>
      <c r="S63" s="79">
        <v>1949145</v>
      </c>
      <c r="T63" s="79">
        <v>5197720</v>
      </c>
      <c r="U63" s="69">
        <f t="shared" si="2"/>
        <v>18.333333333333332</v>
      </c>
      <c r="V63" s="75">
        <f t="shared" si="3"/>
        <v>2382288.3333333335</v>
      </c>
      <c r="W63" t="str">
        <f>IFERROR(VLOOKUP($J64,OSA!$BD:$BD,1,0),0)</f>
        <v>01/214424901HTokopedia</v>
      </c>
    </row>
    <row r="64" spans="1:23" x14ac:dyDescent="0.35">
      <c r="A64" t="str">
        <f t="shared" si="0"/>
        <v>01/244521103VTOKOPEDIA</v>
      </c>
      <c r="B64" s="4" t="s">
        <v>774</v>
      </c>
      <c r="C64" s="4" t="s">
        <v>18768</v>
      </c>
      <c r="D64" t="s">
        <v>20140</v>
      </c>
      <c r="E64" t="s">
        <v>18726</v>
      </c>
      <c r="F64">
        <v>5</v>
      </c>
      <c r="G64" s="75">
        <v>148198.19819819817</v>
      </c>
      <c r="H64" t="str">
        <f>IFERROR(VLOOKUP($A64,OSA!$BD:$BD,1,0),0)</f>
        <v>01/244521103VTokopedia</v>
      </c>
      <c r="J64" t="str">
        <f t="shared" si="5"/>
        <v>01/214424901HTOKOPEDIA</v>
      </c>
      <c r="K64" t="s">
        <v>789</v>
      </c>
      <c r="L64" s="4" t="s">
        <v>18731</v>
      </c>
      <c r="M64" t="s">
        <v>18743</v>
      </c>
      <c r="N64" s="4" t="s">
        <v>18726</v>
      </c>
      <c r="O64">
        <v>32</v>
      </c>
      <c r="P64">
        <v>38</v>
      </c>
      <c r="Q64">
        <v>36</v>
      </c>
      <c r="R64" s="79">
        <v>4941261.2612612573</v>
      </c>
      <c r="S64" s="79">
        <v>5867747.7477477426</v>
      </c>
      <c r="T64" s="79">
        <v>5558918.9189189151</v>
      </c>
      <c r="U64" s="69">
        <f t="shared" si="2"/>
        <v>35.333333333333336</v>
      </c>
      <c r="V64" s="75">
        <f t="shared" si="3"/>
        <v>5455975.9759759717</v>
      </c>
      <c r="W64">
        <f>IFERROR(VLOOKUP($J65,OSA!$BD:$BD,1,0),0)</f>
        <v>0</v>
      </c>
    </row>
    <row r="65" spans="1:23" x14ac:dyDescent="0.35">
      <c r="A65" t="str">
        <f t="shared" si="0"/>
        <v>01/244521103WTOKOPEDIA</v>
      </c>
      <c r="B65" s="4" t="s">
        <v>1869</v>
      </c>
      <c r="C65" s="4" t="s">
        <v>18768</v>
      </c>
      <c r="D65" t="s">
        <v>18781</v>
      </c>
      <c r="E65" t="s">
        <v>18726</v>
      </c>
      <c r="F65">
        <v>1</v>
      </c>
      <c r="G65" s="75">
        <v>29639.639639639638</v>
      </c>
      <c r="H65" t="str">
        <f>IFERROR(VLOOKUP($A65,OSA!$BD:$BD,1,0),0)</f>
        <v>01/244521103WTokopedia</v>
      </c>
      <c r="J65" t="str">
        <f t="shared" si="5"/>
        <v>01/214424901IBLIBLI</v>
      </c>
      <c r="K65" t="s">
        <v>141</v>
      </c>
      <c r="L65" s="4" t="s">
        <v>18731</v>
      </c>
      <c r="M65" t="s">
        <v>18744</v>
      </c>
      <c r="N65" s="4" t="s">
        <v>20689</v>
      </c>
      <c r="Q65">
        <v>12</v>
      </c>
      <c r="T65" s="79">
        <v>2853443.9999999995</v>
      </c>
      <c r="U65" s="69">
        <f t="shared" si="2"/>
        <v>4</v>
      </c>
      <c r="V65" s="75">
        <f t="shared" si="3"/>
        <v>951147.99999999988</v>
      </c>
      <c r="W65" t="str">
        <f>IFERROR(VLOOKUP($J66,OSA!$BD:$BD,1,0),0)</f>
        <v>01/214424901IBukalapak</v>
      </c>
    </row>
    <row r="66" spans="1:23" x14ac:dyDescent="0.35">
      <c r="A66" t="str">
        <f t="shared" si="0"/>
        <v>01/244521103YTOKOPEDIA</v>
      </c>
      <c r="B66" s="4" t="s">
        <v>201</v>
      </c>
      <c r="C66" s="4" t="s">
        <v>18768</v>
      </c>
      <c r="D66" t="s">
        <v>18783</v>
      </c>
      <c r="E66" t="s">
        <v>18726</v>
      </c>
      <c r="F66">
        <v>2</v>
      </c>
      <c r="G66" s="75">
        <v>116936.93693693692</v>
      </c>
      <c r="H66" t="str">
        <f>IFERROR(VLOOKUP($A66,OSA!$BD:$BD,1,0),0)</f>
        <v>01/244521103YTokopedia</v>
      </c>
      <c r="J66" t="str">
        <f t="shared" si="5"/>
        <v>01/214424901IBUKALAPAK</v>
      </c>
      <c r="K66" t="s">
        <v>141</v>
      </c>
      <c r="L66" s="4" t="s">
        <v>18731</v>
      </c>
      <c r="M66" t="s">
        <v>18744</v>
      </c>
      <c r="N66" s="4" t="s">
        <v>18725</v>
      </c>
      <c r="P66">
        <v>1</v>
      </c>
      <c r="S66" s="79">
        <v>281711.71171171172</v>
      </c>
      <c r="U66" s="69">
        <f t="shared" si="2"/>
        <v>0.33333333333333331</v>
      </c>
      <c r="V66" s="75">
        <f t="shared" si="3"/>
        <v>93903.903903903905</v>
      </c>
      <c r="W66" t="str">
        <f>IFERROR(VLOOKUP($J67,OSA!$BD:$BD,1,0),0)</f>
        <v>01/214424901ITokopedia</v>
      </c>
    </row>
    <row r="67" spans="1:23" x14ac:dyDescent="0.35">
      <c r="A67" t="str">
        <f t="shared" ref="A67:A130" si="6">B67&amp;E67</f>
        <v>01/244521104PTOKOPEDIA</v>
      </c>
      <c r="B67" s="76" t="s">
        <v>205</v>
      </c>
      <c r="C67" s="4" t="s">
        <v>18768</v>
      </c>
      <c r="D67" t="s">
        <v>20141</v>
      </c>
      <c r="E67" t="s">
        <v>18726</v>
      </c>
      <c r="F67">
        <v>3</v>
      </c>
      <c r="G67" s="75">
        <v>160810.80180180178</v>
      </c>
      <c r="H67" t="str">
        <f>IFERROR(VLOOKUP($A67,OSA!$BD:$BD,1,0),0)</f>
        <v>01/244521104PTokopedia</v>
      </c>
      <c r="J67" t="str">
        <f t="shared" si="5"/>
        <v>01/214424901ITOKOPEDIA</v>
      </c>
      <c r="K67" t="s">
        <v>141</v>
      </c>
      <c r="L67" s="4" t="s">
        <v>18731</v>
      </c>
      <c r="M67" t="s">
        <v>18744</v>
      </c>
      <c r="N67" s="4" t="s">
        <v>18726</v>
      </c>
      <c r="O67">
        <v>116</v>
      </c>
      <c r="P67">
        <v>160</v>
      </c>
      <c r="Q67">
        <v>127</v>
      </c>
      <c r="R67" s="79">
        <v>32678558.558558598</v>
      </c>
      <c r="S67" s="79">
        <v>45073873.873873934</v>
      </c>
      <c r="T67" s="79">
        <v>35777387.387387425</v>
      </c>
      <c r="U67" s="69">
        <f t="shared" ref="U67:U130" si="7">SUM(O67:Q67)/3</f>
        <v>134.33333333333334</v>
      </c>
      <c r="V67" s="75">
        <f t="shared" ref="V67:V130" si="8">SUM(R67:T67)/3</f>
        <v>37843273.273273319</v>
      </c>
      <c r="W67">
        <f>IFERROR(VLOOKUP($J68,OSA!$BD:$BD,1,0),0)</f>
        <v>0</v>
      </c>
    </row>
    <row r="68" spans="1:23" x14ac:dyDescent="0.35">
      <c r="A68" t="str">
        <f t="shared" si="6"/>
        <v>01/244521105KTOKOPEDIA</v>
      </c>
      <c r="B68" s="4" t="s">
        <v>225</v>
      </c>
      <c r="C68" s="4" t="s">
        <v>18768</v>
      </c>
      <c r="D68" t="s">
        <v>6000</v>
      </c>
      <c r="E68" t="s">
        <v>18726</v>
      </c>
      <c r="F68">
        <v>3</v>
      </c>
      <c r="G68" s="75">
        <v>180810.8108108108</v>
      </c>
      <c r="H68" t="str">
        <f>IFERROR(VLOOKUP($A68,OSA!$BD:$BD,1,0),0)</f>
        <v>01/244521105KTokopedia</v>
      </c>
      <c r="J68" t="str">
        <f t="shared" si="5"/>
        <v>01/214424901KBLIBLI</v>
      </c>
      <c r="K68" t="s">
        <v>162</v>
      </c>
      <c r="L68" s="4" t="s">
        <v>18731</v>
      </c>
      <c r="M68" t="s">
        <v>18745</v>
      </c>
      <c r="N68" s="4" t="s">
        <v>20689</v>
      </c>
      <c r="P68">
        <v>12</v>
      </c>
      <c r="Q68">
        <v>36</v>
      </c>
      <c r="S68" s="79">
        <v>701280</v>
      </c>
      <c r="T68" s="79">
        <v>2103839.9999999995</v>
      </c>
      <c r="U68" s="69">
        <f t="shared" si="7"/>
        <v>16</v>
      </c>
      <c r="V68" s="75">
        <f t="shared" si="8"/>
        <v>935039.99999999988</v>
      </c>
      <c r="W68" t="str">
        <f>IFERROR(VLOOKUP($J69,OSA!$BD:$BD,1,0),0)</f>
        <v>01/214424901KBukalapak</v>
      </c>
    </row>
    <row r="69" spans="1:23" x14ac:dyDescent="0.35">
      <c r="A69" t="str">
        <f t="shared" si="6"/>
        <v>01/244521105LTOKOPEDIA</v>
      </c>
      <c r="B69" s="76" t="s">
        <v>231</v>
      </c>
      <c r="C69" s="4" t="s">
        <v>18768</v>
      </c>
      <c r="D69" t="s">
        <v>18785</v>
      </c>
      <c r="E69" t="s">
        <v>18726</v>
      </c>
      <c r="F69">
        <v>86</v>
      </c>
      <c r="G69" s="75">
        <v>5183243.2432432445</v>
      </c>
      <c r="H69" t="str">
        <f>IFERROR(VLOOKUP($A69,OSA!$BD:$BD,1,0),0)</f>
        <v>01/244521105LTokopedia</v>
      </c>
      <c r="J69" t="str">
        <f t="shared" si="5"/>
        <v>01/214424901KBUKALAPAK</v>
      </c>
      <c r="K69" t="s">
        <v>162</v>
      </c>
      <c r="L69" s="4" t="s">
        <v>18731</v>
      </c>
      <c r="M69" t="s">
        <v>18745</v>
      </c>
      <c r="N69" s="4" t="s">
        <v>18725</v>
      </c>
      <c r="O69">
        <v>24</v>
      </c>
      <c r="P69">
        <v>20</v>
      </c>
      <c r="Q69">
        <v>51</v>
      </c>
      <c r="R69" s="79">
        <v>1556756.7567567567</v>
      </c>
      <c r="S69" s="79">
        <v>1297297.2972972973</v>
      </c>
      <c r="T69" s="79">
        <v>3308108.1081081079</v>
      </c>
      <c r="U69" s="69">
        <f t="shared" si="7"/>
        <v>31.666666666666668</v>
      </c>
      <c r="V69" s="75">
        <f t="shared" si="8"/>
        <v>2054054.0540540542</v>
      </c>
      <c r="W69">
        <f>IFERROR(VLOOKUP($J70,OSA!$BD:$BD,1,0),0)</f>
        <v>0</v>
      </c>
    </row>
    <row r="70" spans="1:23" x14ac:dyDescent="0.35">
      <c r="A70" t="str">
        <f t="shared" si="6"/>
        <v>01/244521105MTOKOPEDIA</v>
      </c>
      <c r="B70" s="4" t="s">
        <v>221</v>
      </c>
      <c r="C70" s="4" t="s">
        <v>18768</v>
      </c>
      <c r="D70" t="s">
        <v>18786</v>
      </c>
      <c r="E70" t="s">
        <v>18726</v>
      </c>
      <c r="F70">
        <v>24</v>
      </c>
      <c r="G70" s="75">
        <v>1446486.4864864866</v>
      </c>
      <c r="H70" t="str">
        <f>IFERROR(VLOOKUP($A70,OSA!$BD:$BD,1,0),0)</f>
        <v>01/244521105MTokopedia</v>
      </c>
      <c r="J70" t="str">
        <f t="shared" si="5"/>
        <v>01/214424901KLAZADA</v>
      </c>
      <c r="K70" t="s">
        <v>162</v>
      </c>
      <c r="L70" s="4" t="s">
        <v>18731</v>
      </c>
      <c r="M70" t="s">
        <v>18745</v>
      </c>
      <c r="N70" s="4" t="s">
        <v>20117</v>
      </c>
      <c r="O70">
        <v>1940</v>
      </c>
      <c r="P70">
        <v>356</v>
      </c>
      <c r="R70" s="79">
        <v>113373599.99999999</v>
      </c>
      <c r="S70" s="79">
        <v>20804639.999999996</v>
      </c>
      <c r="U70" s="69">
        <f t="shared" si="7"/>
        <v>765.33333333333337</v>
      </c>
      <c r="V70" s="75">
        <f t="shared" si="8"/>
        <v>44726079.999999993</v>
      </c>
      <c r="W70" t="str">
        <f>IFERROR(VLOOKUP($J71,OSA!$BD:$BD,1,0),0)</f>
        <v>01/214424901KTokopedia</v>
      </c>
    </row>
    <row r="71" spans="1:23" x14ac:dyDescent="0.35">
      <c r="A71" t="str">
        <f t="shared" si="6"/>
        <v>01/244521105NTOKOPEDIA</v>
      </c>
      <c r="B71" s="4" t="s">
        <v>217</v>
      </c>
      <c r="C71" s="4" t="s">
        <v>18768</v>
      </c>
      <c r="D71" t="s">
        <v>18787</v>
      </c>
      <c r="E71" t="s">
        <v>18726</v>
      </c>
      <c r="F71">
        <v>26</v>
      </c>
      <c r="G71" s="75">
        <v>1567027.0270270272</v>
      </c>
      <c r="H71" t="str">
        <f>IFERROR(VLOOKUP($A71,OSA!$BD:$BD,1,0),0)</f>
        <v>01/244521105NTokopedia</v>
      </c>
      <c r="J71" t="str">
        <f t="shared" si="5"/>
        <v>01/214424901KTOKOPEDIA</v>
      </c>
      <c r="K71" t="s">
        <v>162</v>
      </c>
      <c r="L71" s="4" t="s">
        <v>18731</v>
      </c>
      <c r="M71" t="s">
        <v>18745</v>
      </c>
      <c r="N71" s="4" t="s">
        <v>18726</v>
      </c>
      <c r="O71">
        <v>84</v>
      </c>
      <c r="P71">
        <v>91</v>
      </c>
      <c r="Q71">
        <v>86</v>
      </c>
      <c r="R71" s="79">
        <v>5448648.6486486541</v>
      </c>
      <c r="S71" s="79">
        <v>5902702.7027027113</v>
      </c>
      <c r="T71" s="79">
        <v>5578378.3783783857</v>
      </c>
      <c r="U71" s="69">
        <f t="shared" si="7"/>
        <v>87</v>
      </c>
      <c r="V71" s="75">
        <f t="shared" si="8"/>
        <v>5643243.2432432501</v>
      </c>
      <c r="W71">
        <f>IFERROR(VLOOKUP($J72,OSA!$BD:$BD,1,0),0)</f>
        <v>0</v>
      </c>
    </row>
    <row r="72" spans="1:23" x14ac:dyDescent="0.35">
      <c r="A72" t="str">
        <f t="shared" si="6"/>
        <v>01/244521105OTOKOPEDIA</v>
      </c>
      <c r="B72" s="4" t="s">
        <v>219</v>
      </c>
      <c r="C72" s="4" t="s">
        <v>18768</v>
      </c>
      <c r="D72" t="s">
        <v>18788</v>
      </c>
      <c r="E72" t="s">
        <v>18726</v>
      </c>
      <c r="F72">
        <v>3</v>
      </c>
      <c r="G72" s="75">
        <v>160810.8108108108</v>
      </c>
      <c r="H72" t="str">
        <f>IFERROR(VLOOKUP($A72,OSA!$BD:$BD,1,0),0)</f>
        <v>01/244521105OTokopedia</v>
      </c>
      <c r="J72" t="str">
        <f t="shared" si="5"/>
        <v>01/214424901LBLIBLI</v>
      </c>
      <c r="K72" t="s">
        <v>151</v>
      </c>
      <c r="L72" s="4" t="s">
        <v>18731</v>
      </c>
      <c r="M72" t="s">
        <v>18746</v>
      </c>
      <c r="N72" s="4" t="s">
        <v>20689</v>
      </c>
      <c r="Q72">
        <v>24</v>
      </c>
      <c r="T72" s="79">
        <v>1312367.9999999998</v>
      </c>
      <c r="U72" s="69">
        <f t="shared" si="7"/>
        <v>8</v>
      </c>
      <c r="V72" s="75">
        <f t="shared" si="8"/>
        <v>437455.99999999994</v>
      </c>
      <c r="W72">
        <f>IFERROR(VLOOKUP($J73,OSA!$BD:$BD,1,0),0)</f>
        <v>0</v>
      </c>
    </row>
    <row r="73" spans="1:23" x14ac:dyDescent="0.35">
      <c r="A73" t="str">
        <f t="shared" si="6"/>
        <v>01/244521105QTOKOPEDIA</v>
      </c>
      <c r="B73" s="76" t="s">
        <v>203</v>
      </c>
      <c r="C73" s="4" t="s">
        <v>18768</v>
      </c>
      <c r="D73" t="s">
        <v>1036</v>
      </c>
      <c r="E73" t="s">
        <v>18726</v>
      </c>
      <c r="F73">
        <v>1</v>
      </c>
      <c r="G73" s="75">
        <v>53603.603603603602</v>
      </c>
      <c r="H73" t="str">
        <f>IFERROR(VLOOKUP($A73,OSA!$BD:$BD,1,0),0)</f>
        <v>01/244521105QTokopedia</v>
      </c>
      <c r="J73" t="str">
        <f t="shared" si="5"/>
        <v>01/214424901LLAZADA</v>
      </c>
      <c r="K73" t="s">
        <v>151</v>
      </c>
      <c r="L73" s="4" t="s">
        <v>18731</v>
      </c>
      <c r="M73" t="s">
        <v>18746</v>
      </c>
      <c r="N73" s="4" t="s">
        <v>20117</v>
      </c>
      <c r="Q73">
        <v>48</v>
      </c>
      <c r="T73" s="79">
        <v>2624735.9999999995</v>
      </c>
      <c r="U73" s="69">
        <f t="shared" si="7"/>
        <v>16</v>
      </c>
      <c r="V73" s="75">
        <f t="shared" si="8"/>
        <v>874911.99999999988</v>
      </c>
      <c r="W73" t="str">
        <f>IFERROR(VLOOKUP($J74,OSA!$BD:$BD,1,0),0)</f>
        <v>01/214424901LTokopedia</v>
      </c>
    </row>
    <row r="74" spans="1:23" x14ac:dyDescent="0.35">
      <c r="A74" t="str">
        <f t="shared" si="6"/>
        <v>01/244521105TTOKOPEDIA</v>
      </c>
      <c r="B74" s="76" t="s">
        <v>783</v>
      </c>
      <c r="C74" s="4" t="s">
        <v>18768</v>
      </c>
      <c r="D74" t="s">
        <v>18790</v>
      </c>
      <c r="E74" t="s">
        <v>18726</v>
      </c>
      <c r="F74">
        <v>1</v>
      </c>
      <c r="G74" s="75">
        <v>29639.639639639638</v>
      </c>
      <c r="H74" t="str">
        <f>IFERROR(VLOOKUP($A74,OSA!$BD:$BD,1,0),0)</f>
        <v>01/244521105TTokopedia</v>
      </c>
      <c r="J74" t="str">
        <f t="shared" si="5"/>
        <v>01/214424901LTOKOPEDIA</v>
      </c>
      <c r="K74" t="s">
        <v>151</v>
      </c>
      <c r="L74" s="4" t="s">
        <v>18731</v>
      </c>
      <c r="M74" t="s">
        <v>18746</v>
      </c>
      <c r="N74" s="4" t="s">
        <v>18726</v>
      </c>
      <c r="O74">
        <v>38</v>
      </c>
      <c r="P74">
        <v>43</v>
      </c>
      <c r="Q74">
        <v>41</v>
      </c>
      <c r="R74" s="79">
        <v>2382702.702702702</v>
      </c>
      <c r="S74" s="79">
        <v>2696216.2162162149</v>
      </c>
      <c r="T74" s="79">
        <v>2570810.81081081</v>
      </c>
      <c r="U74" s="69">
        <f t="shared" si="7"/>
        <v>40.666666666666664</v>
      </c>
      <c r="V74" s="75">
        <f t="shared" si="8"/>
        <v>2549909.9099099091</v>
      </c>
      <c r="W74">
        <f>IFERROR(VLOOKUP($J75,OSA!$BD:$BD,1,0),0)</f>
        <v>0</v>
      </c>
    </row>
    <row r="75" spans="1:23" x14ac:dyDescent="0.35">
      <c r="A75" t="str">
        <f t="shared" si="6"/>
        <v>01/244521105VTOKOPEDIA</v>
      </c>
      <c r="B75" s="76" t="s">
        <v>776</v>
      </c>
      <c r="C75" s="4" t="s">
        <v>18768</v>
      </c>
      <c r="D75" t="s">
        <v>6001</v>
      </c>
      <c r="E75" t="s">
        <v>18726</v>
      </c>
      <c r="F75">
        <v>1</v>
      </c>
      <c r="G75" s="75">
        <v>29639.639639639638</v>
      </c>
      <c r="H75" t="str">
        <f>IFERROR(VLOOKUP($A75,OSA!$BD:$BD,1,0),0)</f>
        <v>01/244521105VTokopedia</v>
      </c>
      <c r="J75" t="str">
        <f t="shared" si="5"/>
        <v>01/214424901MBUKALAPAK</v>
      </c>
      <c r="K75" t="s">
        <v>177</v>
      </c>
      <c r="L75" s="4" t="s">
        <v>18731</v>
      </c>
      <c r="M75" t="s">
        <v>18747</v>
      </c>
      <c r="N75" s="4" t="s">
        <v>18725</v>
      </c>
      <c r="O75">
        <v>84</v>
      </c>
      <c r="P75">
        <v>134</v>
      </c>
      <c r="R75" s="79">
        <v>2830269.9909909898</v>
      </c>
      <c r="S75" s="79">
        <v>4514954.4864864862</v>
      </c>
      <c r="U75" s="69">
        <f t="shared" si="7"/>
        <v>72.666666666666671</v>
      </c>
      <c r="V75" s="75">
        <f t="shared" si="8"/>
        <v>2448408.1591591588</v>
      </c>
      <c r="W75">
        <f>IFERROR(VLOOKUP($J76,OSA!$BD:$BD,1,0),0)</f>
        <v>0</v>
      </c>
    </row>
    <row r="76" spans="1:23" x14ac:dyDescent="0.35">
      <c r="A76" t="str">
        <f t="shared" si="6"/>
        <v>01/244521106DTOKOPEDIA</v>
      </c>
      <c r="B76" s="76" t="s">
        <v>13358</v>
      </c>
      <c r="C76" s="4" t="s">
        <v>18768</v>
      </c>
      <c r="D76" t="s">
        <v>18791</v>
      </c>
      <c r="E76" t="s">
        <v>18726</v>
      </c>
      <c r="F76">
        <v>1</v>
      </c>
      <c r="G76" s="75">
        <v>29639.639639639638</v>
      </c>
      <c r="H76">
        <f>IFERROR(VLOOKUP($A76,OSA!$BD:$BD,1,0),0)</f>
        <v>0</v>
      </c>
      <c r="J76" t="str">
        <f t="shared" si="5"/>
        <v>01/214424901MTOKOPEDIA</v>
      </c>
      <c r="K76" t="s">
        <v>177</v>
      </c>
      <c r="L76" s="4" t="s">
        <v>18731</v>
      </c>
      <c r="M76" t="s">
        <v>18747</v>
      </c>
      <c r="N76" s="4" t="s">
        <v>18726</v>
      </c>
      <c r="O76">
        <v>276</v>
      </c>
      <c r="P76">
        <v>37</v>
      </c>
      <c r="R76" s="79">
        <v>9299458.6036035977</v>
      </c>
      <c r="S76" s="79">
        <v>1246666.5585585588</v>
      </c>
      <c r="U76" s="69">
        <f t="shared" si="7"/>
        <v>104.33333333333333</v>
      </c>
      <c r="V76" s="75">
        <f t="shared" si="8"/>
        <v>3515375.0540540521</v>
      </c>
      <c r="W76">
        <f>IFERROR(VLOOKUP($J77,OSA!$BD:$BD,1,0),0)</f>
        <v>0</v>
      </c>
    </row>
    <row r="77" spans="1:23" x14ac:dyDescent="0.35">
      <c r="A77" t="str">
        <f t="shared" si="6"/>
        <v>01/244521106ETOKOPEDIA</v>
      </c>
      <c r="B77" s="76" t="s">
        <v>13359</v>
      </c>
      <c r="C77" s="4" t="s">
        <v>18768</v>
      </c>
      <c r="D77" t="s">
        <v>18792</v>
      </c>
      <c r="E77" t="s">
        <v>18726</v>
      </c>
      <c r="F77">
        <v>5</v>
      </c>
      <c r="G77" s="75">
        <v>268018</v>
      </c>
      <c r="H77">
        <f>IFERROR(VLOOKUP($A77,OSA!$BD:$BD,1,0),0)</f>
        <v>0</v>
      </c>
      <c r="J77" t="str">
        <f t="shared" si="5"/>
        <v>01/214424901OBLIBLI</v>
      </c>
      <c r="K77" t="s">
        <v>125</v>
      </c>
      <c r="L77" s="4" t="s">
        <v>18731</v>
      </c>
      <c r="M77" t="s">
        <v>18748</v>
      </c>
      <c r="N77" s="4" t="s">
        <v>20689</v>
      </c>
      <c r="P77">
        <v>60</v>
      </c>
      <c r="Q77">
        <v>48</v>
      </c>
      <c r="S77" s="79">
        <v>3516720</v>
      </c>
      <c r="T77" s="79">
        <v>2813376</v>
      </c>
      <c r="U77" s="69">
        <f t="shared" si="7"/>
        <v>36</v>
      </c>
      <c r="V77" s="75">
        <f t="shared" si="8"/>
        <v>2110032</v>
      </c>
      <c r="W77">
        <f>IFERROR(VLOOKUP($J78,OSA!$BD:$BD,1,0),0)</f>
        <v>0</v>
      </c>
    </row>
    <row r="78" spans="1:23" x14ac:dyDescent="0.35">
      <c r="A78" t="str">
        <f t="shared" si="6"/>
        <v>01/244521106GTOKOPEDIA</v>
      </c>
      <c r="B78" s="4" t="s">
        <v>13361</v>
      </c>
      <c r="C78" s="4" t="s">
        <v>18768</v>
      </c>
      <c r="D78" t="s">
        <v>18794</v>
      </c>
      <c r="E78" t="s">
        <v>18726</v>
      </c>
      <c r="F78">
        <v>2</v>
      </c>
      <c r="G78" s="75">
        <v>59279.279279279275</v>
      </c>
      <c r="H78">
        <f>IFERROR(VLOOKUP($A78,OSA!$BD:$BD,1,0),0)</f>
        <v>0</v>
      </c>
      <c r="J78" t="str">
        <f t="shared" si="5"/>
        <v>01/214424901OLAZADA</v>
      </c>
      <c r="K78" t="s">
        <v>125</v>
      </c>
      <c r="L78" s="4" t="s">
        <v>18731</v>
      </c>
      <c r="M78" t="s">
        <v>18748</v>
      </c>
      <c r="N78" s="4" t="s">
        <v>20117</v>
      </c>
      <c r="O78">
        <v>96</v>
      </c>
      <c r="Q78">
        <v>306</v>
      </c>
      <c r="R78" s="79">
        <v>5626751.9999999991</v>
      </c>
      <c r="T78" s="79">
        <v>17935272</v>
      </c>
      <c r="U78" s="69">
        <f t="shared" si="7"/>
        <v>134</v>
      </c>
      <c r="V78" s="75">
        <f t="shared" si="8"/>
        <v>7854008</v>
      </c>
      <c r="W78" t="str">
        <f>IFERROR(VLOOKUP($J79,OSA!$BD:$BD,1,0),0)</f>
        <v>01/214424901OTokopedia</v>
      </c>
    </row>
    <row r="79" spans="1:23" x14ac:dyDescent="0.35">
      <c r="A79" t="str">
        <f t="shared" si="6"/>
        <v>01/244521108FTOKOPEDIA</v>
      </c>
      <c r="B79" s="4" t="s">
        <v>229</v>
      </c>
      <c r="C79" s="4" t="s">
        <v>18768</v>
      </c>
      <c r="D79" t="s">
        <v>6003</v>
      </c>
      <c r="E79" t="s">
        <v>18726</v>
      </c>
      <c r="F79">
        <v>2</v>
      </c>
      <c r="G79" s="75">
        <v>185405.40540540538</v>
      </c>
      <c r="H79" t="str">
        <f>IFERROR(VLOOKUP($A79,OSA!$BD:$BD,1,0),0)</f>
        <v>01/244521108FTokopedia</v>
      </c>
      <c r="J79" t="str">
        <f t="shared" si="5"/>
        <v>01/214424901OTOKOPEDIA</v>
      </c>
      <c r="K79" t="s">
        <v>125</v>
      </c>
      <c r="L79" s="4" t="s">
        <v>18731</v>
      </c>
      <c r="M79" t="s">
        <v>18748</v>
      </c>
      <c r="N79" s="4" t="s">
        <v>18726</v>
      </c>
      <c r="O79">
        <v>251</v>
      </c>
      <c r="P79">
        <v>214</v>
      </c>
      <c r="Q79">
        <v>227</v>
      </c>
      <c r="R79" s="79">
        <v>16575045.450450512</v>
      </c>
      <c r="S79" s="79">
        <v>14131712.009009065</v>
      </c>
      <c r="T79" s="79">
        <v>14990180.576576633</v>
      </c>
      <c r="U79" s="69">
        <f t="shared" si="7"/>
        <v>230.66666666666666</v>
      </c>
      <c r="V79" s="75">
        <f t="shared" si="8"/>
        <v>15232312.678678736</v>
      </c>
      <c r="W79">
        <f>IFERROR(VLOOKUP($J80,OSA!$BD:$BD,1,0),0)</f>
        <v>0</v>
      </c>
    </row>
    <row r="80" spans="1:23" x14ac:dyDescent="0.35">
      <c r="A80" t="str">
        <f t="shared" si="6"/>
        <v>01/244621008GTOKOPEDIA</v>
      </c>
      <c r="B80" s="4" t="s">
        <v>253</v>
      </c>
      <c r="C80" s="4" t="s">
        <v>2969</v>
      </c>
      <c r="D80" t="s">
        <v>4146</v>
      </c>
      <c r="E80" t="s">
        <v>18726</v>
      </c>
      <c r="F80">
        <v>4</v>
      </c>
      <c r="G80" s="75">
        <v>392792.79279279278</v>
      </c>
      <c r="H80" t="str">
        <f>IFERROR(VLOOKUP($A80,OSA!$BD:$BD,1,0),0)</f>
        <v>01/244621008GTokopedia</v>
      </c>
      <c r="J80" t="str">
        <f t="shared" ref="J80:J103" si="9">K80&amp;N80</f>
        <v>01/214424901SBLIBLI</v>
      </c>
      <c r="K80" t="s">
        <v>137</v>
      </c>
      <c r="L80" s="4" t="s">
        <v>18731</v>
      </c>
      <c r="M80" t="s">
        <v>18749</v>
      </c>
      <c r="N80" s="4" t="s">
        <v>20689</v>
      </c>
      <c r="P80">
        <v>12</v>
      </c>
      <c r="Q80">
        <v>12</v>
      </c>
      <c r="S80" s="79">
        <v>1426212</v>
      </c>
      <c r="T80" s="79">
        <v>1426212</v>
      </c>
      <c r="U80" s="69">
        <f t="shared" si="7"/>
        <v>8</v>
      </c>
      <c r="V80" s="75">
        <f t="shared" si="8"/>
        <v>950808</v>
      </c>
      <c r="W80" t="str">
        <f>IFERROR(VLOOKUP($J81,OSA!$BD:$BD,1,0),0)</f>
        <v>01/214424901SBukalapak</v>
      </c>
    </row>
    <row r="81" spans="1:23" x14ac:dyDescent="0.35">
      <c r="A81" t="str">
        <f t="shared" si="6"/>
        <v>01/244621008ITOKOPEDIA</v>
      </c>
      <c r="B81" s="76" t="s">
        <v>257</v>
      </c>
      <c r="C81" s="4" t="s">
        <v>2969</v>
      </c>
      <c r="D81" t="s">
        <v>4147</v>
      </c>
      <c r="E81" t="s">
        <v>18726</v>
      </c>
      <c r="F81">
        <v>1</v>
      </c>
      <c r="G81" s="75">
        <v>98198.198198198195</v>
      </c>
      <c r="H81" t="str">
        <f>IFERROR(VLOOKUP($A81,OSA!$BD:$BD,1,0),0)</f>
        <v>01/244621008ITokopedia</v>
      </c>
      <c r="J81" t="str">
        <f t="shared" si="9"/>
        <v>01/214424901SBUKALAPAK</v>
      </c>
      <c r="K81" t="s">
        <v>137</v>
      </c>
      <c r="L81" s="4" t="s">
        <v>18731</v>
      </c>
      <c r="M81" t="s">
        <v>18749</v>
      </c>
      <c r="N81" s="4" t="s">
        <v>18725</v>
      </c>
      <c r="P81">
        <v>2</v>
      </c>
      <c r="S81" s="79">
        <v>280720.72072072071</v>
      </c>
      <c r="U81" s="69">
        <f t="shared" si="7"/>
        <v>0.66666666666666663</v>
      </c>
      <c r="V81" s="75">
        <f t="shared" si="8"/>
        <v>93573.573573573565</v>
      </c>
      <c r="W81">
        <f>IFERROR(VLOOKUP($J82,OSA!$BD:$BD,1,0),0)</f>
        <v>0</v>
      </c>
    </row>
    <row r="82" spans="1:23" x14ac:dyDescent="0.35">
      <c r="A82" t="str">
        <f t="shared" si="6"/>
        <v>01/244621008JTOKOPEDIA</v>
      </c>
      <c r="B82" s="4" t="s">
        <v>249</v>
      </c>
      <c r="C82" s="4" t="s">
        <v>2969</v>
      </c>
      <c r="D82" t="s">
        <v>18796</v>
      </c>
      <c r="E82" t="s">
        <v>18726</v>
      </c>
      <c r="F82">
        <v>3</v>
      </c>
      <c r="G82" s="75">
        <v>294594.59459459456</v>
      </c>
      <c r="H82" t="str">
        <f>IFERROR(VLOOKUP($A82,OSA!$BD:$BD,1,0),0)</f>
        <v>01/244621008JTokopedia</v>
      </c>
      <c r="J82" t="str">
        <f t="shared" si="9"/>
        <v>01/214424901SLAZADA</v>
      </c>
      <c r="K82" t="s">
        <v>137</v>
      </c>
      <c r="L82" s="4" t="s">
        <v>18731</v>
      </c>
      <c r="M82" t="s">
        <v>18749</v>
      </c>
      <c r="N82" s="4" t="s">
        <v>20117</v>
      </c>
      <c r="O82">
        <v>48</v>
      </c>
      <c r="P82">
        <v>32</v>
      </c>
      <c r="Q82">
        <v>144</v>
      </c>
      <c r="R82" s="79">
        <v>5704847.9999999981</v>
      </c>
      <c r="S82" s="79">
        <v>3803231.9999999991</v>
      </c>
      <c r="T82" s="79">
        <v>17114544</v>
      </c>
      <c r="U82" s="69">
        <f t="shared" si="7"/>
        <v>74.666666666666671</v>
      </c>
      <c r="V82" s="75">
        <f t="shared" si="8"/>
        <v>8874207.9999999981</v>
      </c>
      <c r="W82" t="str">
        <f>IFERROR(VLOOKUP($J83,OSA!$BD:$BD,1,0),0)</f>
        <v>01/214424901STokopedia</v>
      </c>
    </row>
    <row r="83" spans="1:23" x14ac:dyDescent="0.35">
      <c r="A83" t="str">
        <f t="shared" si="6"/>
        <v>01/244621008KTOKOPEDIA</v>
      </c>
      <c r="B83" s="76" t="s">
        <v>276</v>
      </c>
      <c r="C83" s="4" t="s">
        <v>2969</v>
      </c>
      <c r="D83" t="s">
        <v>18797</v>
      </c>
      <c r="E83" t="s">
        <v>18726</v>
      </c>
      <c r="F83">
        <v>5</v>
      </c>
      <c r="G83" s="75">
        <v>159009.00900900899</v>
      </c>
      <c r="H83" t="str">
        <f>IFERROR(VLOOKUP($A83,OSA!$BD:$BD,1,0),0)</f>
        <v>01/244621008KTokopedia</v>
      </c>
      <c r="J83" t="str">
        <f t="shared" si="9"/>
        <v>01/214424901STOKOPEDIA</v>
      </c>
      <c r="K83" t="s">
        <v>137</v>
      </c>
      <c r="L83" s="4" t="s">
        <v>18731</v>
      </c>
      <c r="M83" t="s">
        <v>18749</v>
      </c>
      <c r="N83" s="4" t="s">
        <v>18726</v>
      </c>
      <c r="O83">
        <v>36</v>
      </c>
      <c r="P83">
        <v>56</v>
      </c>
      <c r="Q83">
        <v>44</v>
      </c>
      <c r="R83" s="79">
        <v>5052972.9729729732</v>
      </c>
      <c r="S83" s="79">
        <v>7860180.1801801836</v>
      </c>
      <c r="T83" s="79">
        <v>6175855.855855858</v>
      </c>
      <c r="U83" s="69">
        <f t="shared" si="7"/>
        <v>45.333333333333336</v>
      </c>
      <c r="V83" s="75">
        <f t="shared" si="8"/>
        <v>6363003.0030030049</v>
      </c>
      <c r="W83">
        <f>IFERROR(VLOOKUP($J84,OSA!$BD:$BD,1,0),0)</f>
        <v>0</v>
      </c>
    </row>
    <row r="84" spans="1:23" x14ac:dyDescent="0.35">
      <c r="A84" t="str">
        <f t="shared" si="6"/>
        <v>01/244621008LTOKOPEDIA</v>
      </c>
      <c r="B84" s="76" t="s">
        <v>291</v>
      </c>
      <c r="C84" s="4" t="s">
        <v>2969</v>
      </c>
      <c r="D84" t="s">
        <v>18798</v>
      </c>
      <c r="E84" t="s">
        <v>18726</v>
      </c>
      <c r="F84">
        <v>1</v>
      </c>
      <c r="G84" s="75">
        <v>31801.801801801797</v>
      </c>
      <c r="H84" t="str">
        <f>IFERROR(VLOOKUP($A84,OSA!$BD:$BD,1,0),0)</f>
        <v>01/244621008LTokopedia</v>
      </c>
      <c r="J84" t="str">
        <f t="shared" si="9"/>
        <v>01/214424901TBLIBLI</v>
      </c>
      <c r="K84" t="s">
        <v>168</v>
      </c>
      <c r="L84" s="4" t="s">
        <v>18731</v>
      </c>
      <c r="M84" t="s">
        <v>18750</v>
      </c>
      <c r="N84" s="4" t="s">
        <v>20689</v>
      </c>
      <c r="Q84">
        <v>12</v>
      </c>
      <c r="T84" s="79">
        <v>220475.99999999997</v>
      </c>
      <c r="U84" s="69">
        <f t="shared" si="7"/>
        <v>4</v>
      </c>
      <c r="V84" s="75">
        <f t="shared" si="8"/>
        <v>73491.999999999985</v>
      </c>
      <c r="W84">
        <f>IFERROR(VLOOKUP($J85,OSA!$BD:$BD,1,0),0)</f>
        <v>0</v>
      </c>
    </row>
    <row r="85" spans="1:23" x14ac:dyDescent="0.35">
      <c r="A85" t="str">
        <f t="shared" si="6"/>
        <v>01/244621008MTOKOPEDIA</v>
      </c>
      <c r="B85" s="4" t="s">
        <v>273</v>
      </c>
      <c r="C85" s="4" t="s">
        <v>2969</v>
      </c>
      <c r="D85" t="s">
        <v>18799</v>
      </c>
      <c r="E85" t="s">
        <v>18726</v>
      </c>
      <c r="F85">
        <v>6</v>
      </c>
      <c r="G85" s="75">
        <v>190810.81081081077</v>
      </c>
      <c r="H85" t="str">
        <f>IFERROR(VLOOKUP($A85,OSA!$BD:$BD,1,0),0)</f>
        <v>01/244621008MTokopedia</v>
      </c>
      <c r="J85" t="str">
        <f t="shared" si="9"/>
        <v>01/214424901TLAZADA</v>
      </c>
      <c r="K85" t="s">
        <v>168</v>
      </c>
      <c r="L85" s="4" t="s">
        <v>18731</v>
      </c>
      <c r="M85" t="s">
        <v>18750</v>
      </c>
      <c r="N85" s="4" t="s">
        <v>20117</v>
      </c>
      <c r="O85">
        <v>420</v>
      </c>
      <c r="R85" s="79">
        <v>7716659.9999999991</v>
      </c>
      <c r="U85" s="69">
        <f t="shared" si="7"/>
        <v>140</v>
      </c>
      <c r="V85" s="75">
        <f t="shared" si="8"/>
        <v>2572219.9999999995</v>
      </c>
      <c r="W85" t="str">
        <f>IFERROR(VLOOKUP($J86,OSA!$BD:$BD,1,0),0)</f>
        <v>01/214424901TTokopedia</v>
      </c>
    </row>
    <row r="86" spans="1:23" x14ac:dyDescent="0.35">
      <c r="A86" t="str">
        <f t="shared" si="6"/>
        <v>01/244621008NTOKOPEDIA</v>
      </c>
      <c r="B86" s="4" t="s">
        <v>724</v>
      </c>
      <c r="C86" s="4" t="s">
        <v>2969</v>
      </c>
      <c r="D86" t="s">
        <v>18800</v>
      </c>
      <c r="E86" t="s">
        <v>18726</v>
      </c>
      <c r="F86">
        <v>1</v>
      </c>
      <c r="G86" s="75">
        <v>98198.198198198195</v>
      </c>
      <c r="H86" t="str">
        <f>IFERROR(VLOOKUP($A86,OSA!$BD:$BD,1,0),0)</f>
        <v>01/244621008NTokopedia</v>
      </c>
      <c r="J86" t="str">
        <f t="shared" si="9"/>
        <v>01/214424901TTOKOPEDIA</v>
      </c>
      <c r="K86" t="s">
        <v>168</v>
      </c>
      <c r="L86" s="4" t="s">
        <v>18731</v>
      </c>
      <c r="M86" t="s">
        <v>18750</v>
      </c>
      <c r="N86" s="4" t="s">
        <v>18726</v>
      </c>
      <c r="O86">
        <v>99</v>
      </c>
      <c r="P86">
        <v>99</v>
      </c>
      <c r="Q86">
        <v>71</v>
      </c>
      <c r="R86" s="79">
        <v>2087027.0180180187</v>
      </c>
      <c r="S86" s="79">
        <v>2087027.0180180194</v>
      </c>
      <c r="T86" s="79">
        <v>1496756.7567567574</v>
      </c>
      <c r="U86" s="69">
        <f t="shared" si="7"/>
        <v>89.666666666666671</v>
      </c>
      <c r="V86" s="75">
        <f t="shared" si="8"/>
        <v>1890270.2642642651</v>
      </c>
      <c r="W86">
        <f>IFERROR(VLOOKUP($J87,OSA!$BD:$BD,1,0),0)</f>
        <v>0</v>
      </c>
    </row>
    <row r="87" spans="1:23" x14ac:dyDescent="0.35">
      <c r="A87" t="str">
        <f t="shared" si="6"/>
        <v>01/244621008OTOKOPEDIA</v>
      </c>
      <c r="B87" s="4" t="s">
        <v>722</v>
      </c>
      <c r="C87" s="4" t="s">
        <v>2969</v>
      </c>
      <c r="D87" t="s">
        <v>18801</v>
      </c>
      <c r="E87" t="s">
        <v>18726</v>
      </c>
      <c r="F87">
        <v>1</v>
      </c>
      <c r="G87" s="75">
        <v>98198.198198198195</v>
      </c>
      <c r="H87" t="str">
        <f>IFERROR(VLOOKUP($A87,OSA!$BD:$BD,1,0),0)</f>
        <v>01/244621008OTokopedia</v>
      </c>
      <c r="J87" t="str">
        <f t="shared" si="9"/>
        <v>01/214424901VBLIBLI</v>
      </c>
      <c r="K87" t="s">
        <v>189</v>
      </c>
      <c r="L87" s="4" t="s">
        <v>18731</v>
      </c>
      <c r="M87" t="s">
        <v>18751</v>
      </c>
      <c r="N87" s="4" t="s">
        <v>20689</v>
      </c>
      <c r="P87">
        <v>12</v>
      </c>
      <c r="Q87">
        <v>12</v>
      </c>
      <c r="S87" s="79">
        <v>547824</v>
      </c>
      <c r="T87" s="79">
        <v>547824</v>
      </c>
      <c r="U87" s="69">
        <f t="shared" si="7"/>
        <v>8</v>
      </c>
      <c r="V87" s="75">
        <f t="shared" si="8"/>
        <v>365216</v>
      </c>
      <c r="W87">
        <f>IFERROR(VLOOKUP($J88,OSA!$BD:$BD,1,0),0)</f>
        <v>0</v>
      </c>
    </row>
    <row r="88" spans="1:23" x14ac:dyDescent="0.35">
      <c r="A88" t="str">
        <f t="shared" si="6"/>
        <v>01/244621008PTOKOPEDIA</v>
      </c>
      <c r="B88" s="4" t="s">
        <v>13804</v>
      </c>
      <c r="C88" s="4" t="s">
        <v>2969</v>
      </c>
      <c r="D88" t="s">
        <v>18802</v>
      </c>
      <c r="E88" t="s">
        <v>18726</v>
      </c>
      <c r="F88">
        <v>5</v>
      </c>
      <c r="G88" s="75">
        <v>291441.44144144142</v>
      </c>
      <c r="H88" t="str">
        <f>IFERROR(VLOOKUP($A88,OSA!$BD:$BD,1,0),0)</f>
        <v>01/244621008PTokopedia</v>
      </c>
      <c r="J88" t="str">
        <f t="shared" si="9"/>
        <v>01/214424901VLAZADA</v>
      </c>
      <c r="K88" t="s">
        <v>189</v>
      </c>
      <c r="L88" s="4" t="s">
        <v>18731</v>
      </c>
      <c r="M88" t="s">
        <v>18751</v>
      </c>
      <c r="N88" s="4" t="s">
        <v>20117</v>
      </c>
      <c r="O88">
        <v>48</v>
      </c>
      <c r="P88">
        <v>96</v>
      </c>
      <c r="Q88">
        <v>168</v>
      </c>
      <c r="R88" s="79">
        <v>2191296</v>
      </c>
      <c r="S88" s="79">
        <v>4382592</v>
      </c>
      <c r="T88" s="79">
        <v>7669536</v>
      </c>
      <c r="U88" s="69">
        <f t="shared" si="7"/>
        <v>104</v>
      </c>
      <c r="V88" s="75">
        <f t="shared" si="8"/>
        <v>4747808</v>
      </c>
      <c r="W88" t="str">
        <f>IFERROR(VLOOKUP($J89,OSA!$BD:$BD,1,0),0)</f>
        <v>01/214424901VTokopedia</v>
      </c>
    </row>
    <row r="89" spans="1:23" x14ac:dyDescent="0.35">
      <c r="A89" t="str">
        <f t="shared" si="6"/>
        <v>01/244621008RTOKOPEDIA</v>
      </c>
      <c r="B89" s="4" t="s">
        <v>13806</v>
      </c>
      <c r="C89" s="4" t="s">
        <v>2969</v>
      </c>
      <c r="D89" t="s">
        <v>18804</v>
      </c>
      <c r="E89" t="s">
        <v>18726</v>
      </c>
      <c r="F89">
        <v>10</v>
      </c>
      <c r="G89" s="75">
        <v>1260360.3603603602</v>
      </c>
      <c r="H89" t="str">
        <f>IFERROR(VLOOKUP($A89,OSA!$BD:$BD,1,0),0)</f>
        <v>01/244621008RTokopedia</v>
      </c>
      <c r="J89" t="str">
        <f t="shared" si="9"/>
        <v>01/214424901VTOKOPEDIA</v>
      </c>
      <c r="K89" t="s">
        <v>189</v>
      </c>
      <c r="L89" s="4" t="s">
        <v>18731</v>
      </c>
      <c r="M89" t="s">
        <v>18751</v>
      </c>
      <c r="N89" s="4" t="s">
        <v>18726</v>
      </c>
      <c r="O89">
        <v>56</v>
      </c>
      <c r="P89">
        <v>36</v>
      </c>
      <c r="Q89">
        <v>18</v>
      </c>
      <c r="R89" s="79">
        <v>3047207.2072072043</v>
      </c>
      <c r="S89" s="79">
        <v>1958918.9189189195</v>
      </c>
      <c r="T89" s="79">
        <v>979459.45945945976</v>
      </c>
      <c r="U89" s="69">
        <f t="shared" si="7"/>
        <v>36.666666666666664</v>
      </c>
      <c r="V89" s="75">
        <f t="shared" si="8"/>
        <v>1995195.1951951943</v>
      </c>
      <c r="W89">
        <f>IFERROR(VLOOKUP($J90,OSA!$BD:$BD,1,0),0)</f>
        <v>0</v>
      </c>
    </row>
    <row r="90" spans="1:23" x14ac:dyDescent="0.35">
      <c r="A90" t="str">
        <f t="shared" si="6"/>
        <v>01/244621008TTOKOPEDIA</v>
      </c>
      <c r="B90" s="4" t="s">
        <v>16843</v>
      </c>
      <c r="C90" s="4" t="s">
        <v>2969</v>
      </c>
      <c r="D90" t="s">
        <v>19013</v>
      </c>
      <c r="E90" t="s">
        <v>18726</v>
      </c>
      <c r="F90">
        <v>3</v>
      </c>
      <c r="G90" s="75">
        <v>294594.59459459456</v>
      </c>
      <c r="H90" t="str">
        <f>IFERROR(VLOOKUP($A90,OSA!$BD:$BD,1,0),0)</f>
        <v>01/244621008TTokopedia</v>
      </c>
      <c r="J90" t="str">
        <f t="shared" si="9"/>
        <v>01/214424901YLAZADA</v>
      </c>
      <c r="K90" t="s">
        <v>1835</v>
      </c>
      <c r="L90" s="4" t="s">
        <v>18731</v>
      </c>
      <c r="M90" t="s">
        <v>18752</v>
      </c>
      <c r="N90" s="4" t="s">
        <v>20117</v>
      </c>
      <c r="O90">
        <v>20</v>
      </c>
      <c r="R90" s="79">
        <v>1187559.9999999998</v>
      </c>
      <c r="U90" s="69">
        <f t="shared" si="7"/>
        <v>6.666666666666667</v>
      </c>
      <c r="V90" s="75">
        <f t="shared" si="8"/>
        <v>395853.33333333326</v>
      </c>
      <c r="W90" t="str">
        <f>IFERROR(VLOOKUP($J91,OSA!$BD:$BD,1,0),0)</f>
        <v>01/214424901YTokopedia</v>
      </c>
    </row>
    <row r="91" spans="1:23" x14ac:dyDescent="0.35">
      <c r="A91" t="str">
        <f t="shared" si="6"/>
        <v>01/244621109ETOKOPEDIA</v>
      </c>
      <c r="B91" s="4" t="s">
        <v>265</v>
      </c>
      <c r="C91" s="4" t="s">
        <v>2969</v>
      </c>
      <c r="D91" t="s">
        <v>18805</v>
      </c>
      <c r="E91" t="s">
        <v>18726</v>
      </c>
      <c r="F91">
        <v>8</v>
      </c>
      <c r="G91" s="75">
        <v>785585.58558558568</v>
      </c>
      <c r="H91" t="str">
        <f>IFERROR(VLOOKUP($A91,OSA!$BD:$BD,1,0),0)</f>
        <v>01/244621109ETokopedia</v>
      </c>
      <c r="J91" t="str">
        <f t="shared" si="9"/>
        <v>01/214424901YTOKOPEDIA</v>
      </c>
      <c r="K91" t="s">
        <v>1835</v>
      </c>
      <c r="L91" s="4" t="s">
        <v>18731</v>
      </c>
      <c r="M91" t="s">
        <v>18752</v>
      </c>
      <c r="N91" s="4" t="s">
        <v>18726</v>
      </c>
      <c r="O91">
        <v>63</v>
      </c>
      <c r="P91">
        <v>49</v>
      </c>
      <c r="Q91">
        <v>38</v>
      </c>
      <c r="R91" s="79">
        <v>4285135.1351351347</v>
      </c>
      <c r="S91" s="79">
        <v>3332882.8828828819</v>
      </c>
      <c r="T91" s="79">
        <v>2584684.684684684</v>
      </c>
      <c r="U91" s="69">
        <f t="shared" si="7"/>
        <v>50</v>
      </c>
      <c r="V91" s="75">
        <f t="shared" si="8"/>
        <v>3400900.9009009004</v>
      </c>
      <c r="W91" t="str">
        <f>IFERROR(VLOOKUP($J92,OSA!$BD:$BD,1,0),0)</f>
        <v>01/214424902CBukalapak</v>
      </c>
    </row>
    <row r="92" spans="1:23" x14ac:dyDescent="0.35">
      <c r="A92" t="str">
        <f t="shared" si="6"/>
        <v>01/244621109FTOKOPEDIA</v>
      </c>
      <c r="B92" s="76" t="s">
        <v>263</v>
      </c>
      <c r="C92" s="4" t="s">
        <v>2969</v>
      </c>
      <c r="D92" t="s">
        <v>18806</v>
      </c>
      <c r="E92" t="s">
        <v>18726</v>
      </c>
      <c r="F92">
        <v>2</v>
      </c>
      <c r="G92" s="75">
        <v>196396.39639639639</v>
      </c>
      <c r="H92" t="str">
        <f>IFERROR(VLOOKUP($A92,OSA!$BD:$BD,1,0),0)</f>
        <v>01/244621109FTokopedia</v>
      </c>
      <c r="J92" t="str">
        <f t="shared" si="9"/>
        <v>01/214424902CBUKALAPAK</v>
      </c>
      <c r="K92" t="s">
        <v>1789</v>
      </c>
      <c r="L92" s="4" t="s">
        <v>18731</v>
      </c>
      <c r="M92" t="s">
        <v>18753</v>
      </c>
      <c r="N92" s="4" t="s">
        <v>18725</v>
      </c>
      <c r="O92">
        <v>1</v>
      </c>
      <c r="R92" s="79">
        <v>27297.297297297297</v>
      </c>
      <c r="U92" s="69">
        <f t="shared" si="7"/>
        <v>0.33333333333333331</v>
      </c>
      <c r="V92" s="75">
        <f t="shared" si="8"/>
        <v>9099.0990990990995</v>
      </c>
      <c r="W92" t="str">
        <f>IFERROR(VLOOKUP($J93,OSA!$BD:$BD,1,0),0)</f>
        <v>01/214424902CTokopedia</v>
      </c>
    </row>
    <row r="93" spans="1:23" x14ac:dyDescent="0.35">
      <c r="A93" t="str">
        <f t="shared" si="6"/>
        <v>01/244621109GTOKOPEDIA</v>
      </c>
      <c r="B93" s="4" t="s">
        <v>259</v>
      </c>
      <c r="C93" s="4" t="s">
        <v>2969</v>
      </c>
      <c r="D93" t="s">
        <v>18807</v>
      </c>
      <c r="E93" t="s">
        <v>18726</v>
      </c>
      <c r="F93">
        <v>1</v>
      </c>
      <c r="G93" s="75">
        <v>98198.198198198195</v>
      </c>
      <c r="H93" t="str">
        <f>IFERROR(VLOOKUP($A93,OSA!$BD:$BD,1,0),0)</f>
        <v>01/244621109GTokopedia</v>
      </c>
      <c r="J93" t="str">
        <f t="shared" si="9"/>
        <v>01/214424902CTOKOPEDIA</v>
      </c>
      <c r="K93" t="s">
        <v>1789</v>
      </c>
      <c r="L93" s="4" t="s">
        <v>18731</v>
      </c>
      <c r="M93" t="s">
        <v>18753</v>
      </c>
      <c r="N93" s="4" t="s">
        <v>18726</v>
      </c>
      <c r="O93">
        <v>22</v>
      </c>
      <c r="P93">
        <v>17</v>
      </c>
      <c r="Q93">
        <v>31</v>
      </c>
      <c r="R93" s="79">
        <v>600540.54054054036</v>
      </c>
      <c r="S93" s="79">
        <v>464054.05405405391</v>
      </c>
      <c r="T93" s="79">
        <v>846216.21621621598</v>
      </c>
      <c r="U93" s="69">
        <f t="shared" si="7"/>
        <v>23.333333333333332</v>
      </c>
      <c r="V93" s="75">
        <f t="shared" si="8"/>
        <v>636936.93693693681</v>
      </c>
      <c r="W93" t="str">
        <f>IFERROR(VLOOKUP($J94,OSA!$BD:$BD,1,0),0)</f>
        <v>01/214424902DBukalapak</v>
      </c>
    </row>
    <row r="94" spans="1:23" x14ac:dyDescent="0.35">
      <c r="A94" t="str">
        <f t="shared" si="6"/>
        <v>01/244621109HTOKOPEDIA</v>
      </c>
      <c r="B94" s="76" t="s">
        <v>269</v>
      </c>
      <c r="C94" s="4" t="s">
        <v>2969</v>
      </c>
      <c r="D94" t="s">
        <v>18808</v>
      </c>
      <c r="E94" t="s">
        <v>18726</v>
      </c>
      <c r="F94">
        <v>7</v>
      </c>
      <c r="G94" s="75">
        <v>687387.38738738734</v>
      </c>
      <c r="H94" t="str">
        <f>IFERROR(VLOOKUP($A94,OSA!$BD:$BD,1,0),0)</f>
        <v>01/244621109HTokopedia</v>
      </c>
      <c r="J94" t="str">
        <f t="shared" si="9"/>
        <v>01/214424902DBUKALAPAK</v>
      </c>
      <c r="K94" t="s">
        <v>1793</v>
      </c>
      <c r="L94" s="4" t="s">
        <v>18731</v>
      </c>
      <c r="M94" t="s">
        <v>20123</v>
      </c>
      <c r="N94" s="4" t="s">
        <v>18725</v>
      </c>
      <c r="O94">
        <v>1</v>
      </c>
      <c r="Q94">
        <v>2</v>
      </c>
      <c r="R94" s="79">
        <v>49099.099099099098</v>
      </c>
      <c r="T94" s="79">
        <v>98198.198198198195</v>
      </c>
      <c r="U94" s="69">
        <f t="shared" si="7"/>
        <v>1</v>
      </c>
      <c r="V94" s="75">
        <f t="shared" si="8"/>
        <v>49099.09909909909</v>
      </c>
      <c r="W94" t="str">
        <f>IFERROR(VLOOKUP($J95,OSA!$BD:$BD,1,0),0)</f>
        <v>01/214424902DTokopedia</v>
      </c>
    </row>
    <row r="95" spans="1:23" x14ac:dyDescent="0.35">
      <c r="A95" t="str">
        <f t="shared" si="6"/>
        <v>01/244621109ITOKOPEDIA</v>
      </c>
      <c r="B95" s="4" t="s">
        <v>279</v>
      </c>
      <c r="C95" s="4" t="s">
        <v>2969</v>
      </c>
      <c r="D95" t="s">
        <v>18809</v>
      </c>
      <c r="E95" t="s">
        <v>18726</v>
      </c>
      <c r="F95">
        <v>31</v>
      </c>
      <c r="G95" s="75">
        <v>985855.85585585563</v>
      </c>
      <c r="H95" t="str">
        <f>IFERROR(VLOOKUP($A95,OSA!$BD:$BD,1,0),0)</f>
        <v>01/244621109ITokopedia</v>
      </c>
      <c r="J95" t="str">
        <f t="shared" si="9"/>
        <v>01/214424902DTOKOPEDIA</v>
      </c>
      <c r="K95" t="s">
        <v>1793</v>
      </c>
      <c r="L95" s="4" t="s">
        <v>18731</v>
      </c>
      <c r="M95" t="s">
        <v>20123</v>
      </c>
      <c r="N95" s="4" t="s">
        <v>18726</v>
      </c>
      <c r="O95">
        <v>41</v>
      </c>
      <c r="P95">
        <v>18</v>
      </c>
      <c r="Q95">
        <v>7</v>
      </c>
      <c r="R95" s="79">
        <v>2013063.0630630634</v>
      </c>
      <c r="S95" s="79">
        <v>883783.78378378344</v>
      </c>
      <c r="T95" s="79">
        <v>343693.69369369373</v>
      </c>
      <c r="U95" s="69">
        <f t="shared" si="7"/>
        <v>22</v>
      </c>
      <c r="V95" s="75">
        <f t="shared" si="8"/>
        <v>1080180.1801801801</v>
      </c>
      <c r="W95" t="str">
        <f>IFERROR(VLOOKUP($J96,OSA!$BD:$BD,1,0),0)</f>
        <v>01/214424902EBukalapak</v>
      </c>
    </row>
    <row r="96" spans="1:23" x14ac:dyDescent="0.35">
      <c r="A96" t="str">
        <f t="shared" si="6"/>
        <v>01/244621109JTOKOPEDIA</v>
      </c>
      <c r="B96" s="4" t="s">
        <v>283</v>
      </c>
      <c r="C96" s="4" t="s">
        <v>2969</v>
      </c>
      <c r="D96" t="s">
        <v>18810</v>
      </c>
      <c r="E96" t="s">
        <v>18726</v>
      </c>
      <c r="F96">
        <v>4</v>
      </c>
      <c r="G96" s="75">
        <v>127207.20720720719</v>
      </c>
      <c r="H96" t="str">
        <f>IFERROR(VLOOKUP($A96,OSA!$BD:$BD,1,0),0)</f>
        <v>01/244621109JTokopedia</v>
      </c>
      <c r="J96" t="str">
        <f t="shared" si="9"/>
        <v>01/214424902EBUKALAPAK</v>
      </c>
      <c r="K96" t="s">
        <v>973</v>
      </c>
      <c r="L96" s="4" t="s">
        <v>18731</v>
      </c>
      <c r="M96" t="s">
        <v>18754</v>
      </c>
      <c r="N96" s="4" t="s">
        <v>18725</v>
      </c>
      <c r="O96">
        <v>1</v>
      </c>
      <c r="R96" s="79">
        <v>40900.900900900895</v>
      </c>
      <c r="U96" s="69">
        <f t="shared" si="7"/>
        <v>0.33333333333333331</v>
      </c>
      <c r="V96" s="75">
        <f t="shared" si="8"/>
        <v>13633.633633633632</v>
      </c>
      <c r="W96">
        <f>IFERROR(VLOOKUP($J97,OSA!$BD:$BD,1,0),0)</f>
        <v>0</v>
      </c>
    </row>
    <row r="97" spans="1:23" x14ac:dyDescent="0.35">
      <c r="A97" t="str">
        <f t="shared" si="6"/>
        <v>01/244621109KTOKOPEDIA</v>
      </c>
      <c r="B97" s="76" t="s">
        <v>287</v>
      </c>
      <c r="C97" s="4" t="s">
        <v>2969</v>
      </c>
      <c r="D97" t="s">
        <v>18811</v>
      </c>
      <c r="E97" t="s">
        <v>18726</v>
      </c>
      <c r="F97">
        <v>21</v>
      </c>
      <c r="G97" s="75">
        <v>667837.83783783775</v>
      </c>
      <c r="H97" t="str">
        <f>IFERROR(VLOOKUP($A97,OSA!$BD:$BD,1,0),0)</f>
        <v>01/244621109KTokopedia</v>
      </c>
      <c r="J97" t="str">
        <f t="shared" si="9"/>
        <v>01/214424902ELAZADA</v>
      </c>
      <c r="K97" t="s">
        <v>973</v>
      </c>
      <c r="L97" s="4" t="s">
        <v>18731</v>
      </c>
      <c r="M97" t="s">
        <v>18754</v>
      </c>
      <c r="N97" s="4" t="s">
        <v>20117</v>
      </c>
      <c r="O97">
        <v>24</v>
      </c>
      <c r="Q97">
        <v>72</v>
      </c>
      <c r="R97" s="79">
        <v>839423.99999999988</v>
      </c>
      <c r="T97" s="79">
        <v>2518271.9999999995</v>
      </c>
      <c r="U97" s="69">
        <f t="shared" si="7"/>
        <v>32</v>
      </c>
      <c r="V97" s="75">
        <f t="shared" si="8"/>
        <v>1119231.9999999998</v>
      </c>
      <c r="W97" t="str">
        <f>IFERROR(VLOOKUP($J98,OSA!$BD:$BD,1,0),0)</f>
        <v>01/214424902ETokopedia</v>
      </c>
    </row>
    <row r="98" spans="1:23" x14ac:dyDescent="0.35">
      <c r="A98" t="str">
        <f t="shared" si="6"/>
        <v>01/244621109LTOKOPEDIA</v>
      </c>
      <c r="B98" s="4" t="s">
        <v>723</v>
      </c>
      <c r="C98" s="4" t="s">
        <v>2969</v>
      </c>
      <c r="D98" t="s">
        <v>18812</v>
      </c>
      <c r="E98" t="s">
        <v>18726</v>
      </c>
      <c r="F98">
        <v>6</v>
      </c>
      <c r="G98" s="75">
        <v>589189.18918918911</v>
      </c>
      <c r="H98" t="str">
        <f>IFERROR(VLOOKUP($A98,OSA!$BD:$BD,1,0),0)</f>
        <v>01/244621109LTokopedia</v>
      </c>
      <c r="J98" t="str">
        <f t="shared" si="9"/>
        <v>01/214424902ETOKOPEDIA</v>
      </c>
      <c r="K98" t="s">
        <v>973</v>
      </c>
      <c r="L98" s="4" t="s">
        <v>18731</v>
      </c>
      <c r="M98" t="s">
        <v>18754</v>
      </c>
      <c r="N98" s="4" t="s">
        <v>18726</v>
      </c>
      <c r="O98">
        <v>29</v>
      </c>
      <c r="P98">
        <v>18</v>
      </c>
      <c r="Q98">
        <v>28</v>
      </c>
      <c r="R98" s="79">
        <v>1186126.1261261266</v>
      </c>
      <c r="S98" s="79">
        <v>736216.21621621621</v>
      </c>
      <c r="T98" s="79">
        <v>1145225.2252252256</v>
      </c>
      <c r="U98" s="69">
        <f t="shared" si="7"/>
        <v>25</v>
      </c>
      <c r="V98" s="75">
        <f t="shared" si="8"/>
        <v>1022522.5225225227</v>
      </c>
      <c r="W98" t="str">
        <f>IFERROR(VLOOKUP($J99,OSA!$BD:$BD,1,0),0)</f>
        <v>01/214424902FLazada</v>
      </c>
    </row>
    <row r="99" spans="1:23" x14ac:dyDescent="0.35">
      <c r="A99" t="str">
        <f t="shared" si="6"/>
        <v>01/244621109MTOKOPEDIA</v>
      </c>
      <c r="B99" s="76" t="s">
        <v>721</v>
      </c>
      <c r="C99" s="4" t="s">
        <v>2969</v>
      </c>
      <c r="D99" t="s">
        <v>18813</v>
      </c>
      <c r="E99" t="s">
        <v>18726</v>
      </c>
      <c r="F99">
        <v>2</v>
      </c>
      <c r="G99" s="75">
        <v>196396.39639639639</v>
      </c>
      <c r="H99" t="str">
        <f>IFERROR(VLOOKUP($A99,OSA!$BD:$BD,1,0),0)</f>
        <v>01/244621109MTokopedia</v>
      </c>
      <c r="J99" t="str">
        <f t="shared" si="9"/>
        <v>01/214424902FLAZADA</v>
      </c>
      <c r="K99" t="s">
        <v>5774</v>
      </c>
      <c r="L99" s="4" t="s">
        <v>18731</v>
      </c>
      <c r="M99" t="s">
        <v>20124</v>
      </c>
      <c r="N99" s="4" t="s">
        <v>20117</v>
      </c>
      <c r="O99">
        <v>29</v>
      </c>
      <c r="R99" s="79">
        <v>2362832.9999999995</v>
      </c>
      <c r="U99" s="69">
        <f t="shared" si="7"/>
        <v>9.6666666666666661</v>
      </c>
      <c r="V99" s="75">
        <f t="shared" si="8"/>
        <v>787610.99999999988</v>
      </c>
      <c r="W99" t="str">
        <f>IFERROR(VLOOKUP($J100,OSA!$BD:$BD,1,0),0)</f>
        <v>01/214424902FTokopedia</v>
      </c>
    </row>
    <row r="100" spans="1:23" x14ac:dyDescent="0.35">
      <c r="A100" t="str">
        <f t="shared" si="6"/>
        <v>01/244621109NTOKOPEDIA</v>
      </c>
      <c r="B100" s="4" t="s">
        <v>13823</v>
      </c>
      <c r="C100" s="4" t="s">
        <v>2969</v>
      </c>
      <c r="D100" t="s">
        <v>18814</v>
      </c>
      <c r="E100" t="s">
        <v>18726</v>
      </c>
      <c r="F100">
        <v>7</v>
      </c>
      <c r="G100" s="75">
        <v>408018.01801801799</v>
      </c>
      <c r="H100" t="str">
        <f>IFERROR(VLOOKUP($A100,OSA!$BD:$BD,1,0),0)</f>
        <v>01/244621109NTokopedia</v>
      </c>
      <c r="J100" t="str">
        <f t="shared" si="9"/>
        <v>01/214424902FTOKOPEDIA</v>
      </c>
      <c r="K100" t="s">
        <v>5774</v>
      </c>
      <c r="L100" s="4" t="s">
        <v>18731</v>
      </c>
      <c r="M100" t="s">
        <v>20124</v>
      </c>
      <c r="N100" s="4" t="s">
        <v>18726</v>
      </c>
      <c r="O100">
        <v>10</v>
      </c>
      <c r="P100">
        <v>13</v>
      </c>
      <c r="Q100">
        <v>24</v>
      </c>
      <c r="R100" s="79">
        <v>972072.07207207207</v>
      </c>
      <c r="S100" s="79">
        <v>1263693.6936936935</v>
      </c>
      <c r="T100" s="79">
        <v>2332972.9729729723</v>
      </c>
      <c r="U100" s="69">
        <f t="shared" si="7"/>
        <v>15.666666666666666</v>
      </c>
      <c r="V100" s="75">
        <f t="shared" si="8"/>
        <v>1522912.9129129127</v>
      </c>
      <c r="W100">
        <f>IFERROR(VLOOKUP($J101,OSA!$BD:$BD,1,0),0)</f>
        <v>0</v>
      </c>
    </row>
    <row r="101" spans="1:23" x14ac:dyDescent="0.35">
      <c r="A101" t="str">
        <f t="shared" si="6"/>
        <v>01/244621109OTOKOPEDIA</v>
      </c>
      <c r="B101" s="76" t="s">
        <v>13817</v>
      </c>
      <c r="C101" s="4" t="s">
        <v>2969</v>
      </c>
      <c r="D101" t="s">
        <v>18815</v>
      </c>
      <c r="E101" t="s">
        <v>18726</v>
      </c>
      <c r="F101">
        <v>6</v>
      </c>
      <c r="G101" s="75">
        <v>349729.7297297297</v>
      </c>
      <c r="H101" t="str">
        <f>IFERROR(VLOOKUP($A101,OSA!$BD:$BD,1,0),0)</f>
        <v>01/244621109OTokopedia</v>
      </c>
      <c r="J101" t="str">
        <f t="shared" si="9"/>
        <v>01/214424902GLAZADA</v>
      </c>
      <c r="K101" t="s">
        <v>5775</v>
      </c>
      <c r="L101" s="4" t="s">
        <v>18731</v>
      </c>
      <c r="M101" t="s">
        <v>18755</v>
      </c>
      <c r="N101" s="4" t="s">
        <v>20117</v>
      </c>
      <c r="Q101">
        <v>32</v>
      </c>
      <c r="T101" s="79">
        <v>1948799.9999999998</v>
      </c>
      <c r="U101" s="69">
        <f t="shared" si="7"/>
        <v>10.666666666666666</v>
      </c>
      <c r="V101" s="75">
        <f t="shared" si="8"/>
        <v>649599.99999999988</v>
      </c>
      <c r="W101" t="str">
        <f>IFERROR(VLOOKUP($J102,OSA!$BD:$BD,1,0),0)</f>
        <v>01/214424902GTokopedia</v>
      </c>
    </row>
    <row r="102" spans="1:23" x14ac:dyDescent="0.35">
      <c r="A102" t="str">
        <f t="shared" si="6"/>
        <v>01/244621109PTOKOPEDIA</v>
      </c>
      <c r="B102" s="76" t="s">
        <v>13824</v>
      </c>
      <c r="C102" s="4" t="s">
        <v>2969</v>
      </c>
      <c r="D102" t="s">
        <v>18816</v>
      </c>
      <c r="E102" t="s">
        <v>18726</v>
      </c>
      <c r="F102">
        <v>14</v>
      </c>
      <c r="G102" s="75">
        <v>1764504.5045045039</v>
      </c>
      <c r="H102" t="str">
        <f>IFERROR(VLOOKUP($A102,OSA!$BD:$BD,1,0),0)</f>
        <v>01/244621109PTokopedia</v>
      </c>
      <c r="J102" t="str">
        <f t="shared" si="9"/>
        <v>01/214424902GTOKOPEDIA</v>
      </c>
      <c r="K102" t="s">
        <v>5775</v>
      </c>
      <c r="L102" s="4" t="s">
        <v>18731</v>
      </c>
      <c r="M102" t="s">
        <v>18755</v>
      </c>
      <c r="N102" s="4" t="s">
        <v>18726</v>
      </c>
      <c r="O102">
        <v>11</v>
      </c>
      <c r="P102">
        <v>12</v>
      </c>
      <c r="Q102">
        <v>16</v>
      </c>
      <c r="R102" s="79">
        <v>798738.7387387387</v>
      </c>
      <c r="S102" s="79">
        <v>871351.35135135101</v>
      </c>
      <c r="T102" s="79">
        <v>1161801.8018018012</v>
      </c>
      <c r="U102" s="69">
        <f t="shared" si="7"/>
        <v>13</v>
      </c>
      <c r="V102" s="75">
        <f t="shared" si="8"/>
        <v>943963.96396396367</v>
      </c>
      <c r="W102">
        <f>IFERROR(VLOOKUP($J103,OSA!$BD:$BD,1,0),0)</f>
        <v>0</v>
      </c>
    </row>
    <row r="103" spans="1:23" x14ac:dyDescent="0.35">
      <c r="A103" t="str">
        <f t="shared" si="6"/>
        <v>01/244621109RTOKOPEDIA</v>
      </c>
      <c r="B103" s="76" t="s">
        <v>16829</v>
      </c>
      <c r="C103" s="4" t="s">
        <v>2969</v>
      </c>
      <c r="D103" t="s">
        <v>19014</v>
      </c>
      <c r="E103" t="s">
        <v>18726</v>
      </c>
      <c r="F103">
        <v>8</v>
      </c>
      <c r="G103" s="75">
        <v>785585.58558558556</v>
      </c>
      <c r="H103" t="str">
        <f>IFERROR(VLOOKUP($A103,OSA!$BD:$BD,1,0),0)</f>
        <v>01/244621109RTokopedia</v>
      </c>
      <c r="J103" t="str">
        <f t="shared" si="9"/>
        <v>01/214424902HLAZADA</v>
      </c>
      <c r="K103" t="s">
        <v>5989</v>
      </c>
      <c r="L103" s="4" t="s">
        <v>18731</v>
      </c>
      <c r="M103" t="s">
        <v>20125</v>
      </c>
      <c r="N103" s="4" t="s">
        <v>20117</v>
      </c>
      <c r="Q103">
        <v>80</v>
      </c>
      <c r="T103" s="79">
        <v>8227919.9999999991</v>
      </c>
      <c r="U103" s="69">
        <f t="shared" si="7"/>
        <v>26.666666666666668</v>
      </c>
      <c r="V103" s="75">
        <f t="shared" si="8"/>
        <v>2742639.9999999995</v>
      </c>
      <c r="W103" t="str">
        <f>IFERROR(VLOOKUP($J104,OSA!$BD:$BD,1,0),0)</f>
        <v>01/214424902HTokopedia</v>
      </c>
    </row>
    <row r="104" spans="1:23" x14ac:dyDescent="0.35">
      <c r="A104" t="str">
        <f t="shared" si="6"/>
        <v>01/245121002WBUKALAPAK</v>
      </c>
      <c r="B104" s="76" t="s">
        <v>563</v>
      </c>
      <c r="C104" s="4" t="s">
        <v>2970</v>
      </c>
      <c r="D104" t="s">
        <v>4163</v>
      </c>
      <c r="E104" t="s">
        <v>18725</v>
      </c>
      <c r="F104">
        <v>1</v>
      </c>
      <c r="G104" s="75">
        <v>49459.459459459453</v>
      </c>
      <c r="H104" t="str">
        <f>IFERROR(VLOOKUP($A104,OSA!$BD:$BD,1,0),0)</f>
        <v>01/245121002WBukalapak</v>
      </c>
      <c r="J104" t="str">
        <f t="shared" ref="J104:J126" si="10">K104&amp;N104</f>
        <v>01/214424902HTOKOPEDIA</v>
      </c>
      <c r="K104" t="s">
        <v>5989</v>
      </c>
      <c r="L104" s="4" t="s">
        <v>18731</v>
      </c>
      <c r="M104" t="s">
        <v>20125</v>
      </c>
      <c r="N104" s="4" t="s">
        <v>18726</v>
      </c>
      <c r="O104">
        <v>26</v>
      </c>
      <c r="P104">
        <v>7</v>
      </c>
      <c r="Q104">
        <v>24</v>
      </c>
      <c r="R104" s="79">
        <v>3187927.9279279266</v>
      </c>
      <c r="S104" s="79">
        <v>858288.28828828805</v>
      </c>
      <c r="T104" s="79">
        <v>2942702.7027027016</v>
      </c>
      <c r="U104" s="69">
        <f t="shared" si="7"/>
        <v>19</v>
      </c>
      <c r="V104" s="75">
        <f t="shared" si="8"/>
        <v>2329639.6396396388</v>
      </c>
      <c r="W104">
        <f>IFERROR(VLOOKUP($J105,OSA!$BD:$BD,1,0),0)</f>
        <v>0</v>
      </c>
    </row>
    <row r="105" spans="1:23" x14ac:dyDescent="0.35">
      <c r="A105" t="str">
        <f t="shared" si="6"/>
        <v>01/245121002WTOKOPEDIA</v>
      </c>
      <c r="B105" s="4" t="s">
        <v>563</v>
      </c>
      <c r="C105" s="4" t="s">
        <v>2970</v>
      </c>
      <c r="D105" t="s">
        <v>4163</v>
      </c>
      <c r="E105" t="s">
        <v>18726</v>
      </c>
      <c r="F105">
        <v>4</v>
      </c>
      <c r="G105" s="75">
        <v>197837.83783783781</v>
      </c>
      <c r="H105" t="str">
        <f>IFERROR(VLOOKUP($A105,OSA!$BD:$BD,1,0),0)</f>
        <v>01/245121002WTokopedia</v>
      </c>
      <c r="J105" t="str">
        <f t="shared" si="10"/>
        <v>01/214424902ILAZADA</v>
      </c>
      <c r="K105" t="s">
        <v>5980</v>
      </c>
      <c r="L105" s="4" t="s">
        <v>18731</v>
      </c>
      <c r="M105" t="s">
        <v>18756</v>
      </c>
      <c r="N105" s="4" t="s">
        <v>20117</v>
      </c>
      <c r="O105">
        <v>84</v>
      </c>
      <c r="P105">
        <v>24</v>
      </c>
      <c r="Q105">
        <v>36</v>
      </c>
      <c r="R105" s="79">
        <v>6338808</v>
      </c>
      <c r="S105" s="79">
        <v>1811087.9999999998</v>
      </c>
      <c r="T105" s="79">
        <v>2716632</v>
      </c>
      <c r="U105" s="69">
        <f t="shared" si="7"/>
        <v>48</v>
      </c>
      <c r="V105" s="75">
        <f t="shared" si="8"/>
        <v>3622176</v>
      </c>
      <c r="W105" t="str">
        <f>IFERROR(VLOOKUP($J106,OSA!$BD:$BD,1,0),0)</f>
        <v>01/214424902ITokopedia</v>
      </c>
    </row>
    <row r="106" spans="1:23" x14ac:dyDescent="0.35">
      <c r="A106" t="str">
        <f t="shared" si="6"/>
        <v>01/245121002XTOKOPEDIA</v>
      </c>
      <c r="B106" s="4" t="s">
        <v>649</v>
      </c>
      <c r="C106" s="4" t="s">
        <v>2970</v>
      </c>
      <c r="D106" t="s">
        <v>18817</v>
      </c>
      <c r="E106" t="s">
        <v>18726</v>
      </c>
      <c r="F106">
        <v>3</v>
      </c>
      <c r="G106" s="75">
        <v>148378.37837837834</v>
      </c>
      <c r="H106" t="str">
        <f>IFERROR(VLOOKUP($A106,OSA!$BD:$BD,1,0),0)</f>
        <v>01/245121002XTokopedia</v>
      </c>
      <c r="J106" t="str">
        <f t="shared" si="10"/>
        <v>01/214424902ITOKOPEDIA</v>
      </c>
      <c r="K106" t="s">
        <v>5980</v>
      </c>
      <c r="L106" s="4" t="s">
        <v>18731</v>
      </c>
      <c r="M106" t="s">
        <v>18756</v>
      </c>
      <c r="N106" s="4" t="s">
        <v>18726</v>
      </c>
      <c r="O106">
        <v>83</v>
      </c>
      <c r="P106">
        <v>89</v>
      </c>
      <c r="Q106">
        <v>85</v>
      </c>
      <c r="R106" s="79">
        <v>7469999.9999999991</v>
      </c>
      <c r="S106" s="79">
        <v>8009999.9999999991</v>
      </c>
      <c r="T106" s="79">
        <v>7649999.9999999991</v>
      </c>
      <c r="U106" s="69">
        <f t="shared" si="7"/>
        <v>85.666666666666671</v>
      </c>
      <c r="V106" s="75">
        <f t="shared" si="8"/>
        <v>7709999.9999999991</v>
      </c>
      <c r="W106">
        <f>IFERROR(VLOOKUP($J107,OSA!$BD:$BD,1,0),0)</f>
        <v>0</v>
      </c>
    </row>
    <row r="107" spans="1:23" x14ac:dyDescent="0.35">
      <c r="A107" t="str">
        <f t="shared" si="6"/>
        <v>01/245121002ZTOKOPEDIA</v>
      </c>
      <c r="B107" s="76" t="s">
        <v>561</v>
      </c>
      <c r="C107" s="4" t="s">
        <v>2970</v>
      </c>
      <c r="D107" t="s">
        <v>4166</v>
      </c>
      <c r="E107" t="s">
        <v>18726</v>
      </c>
      <c r="F107">
        <v>14</v>
      </c>
      <c r="G107" s="75">
        <v>692432.43243243243</v>
      </c>
      <c r="H107" t="str">
        <f>IFERROR(VLOOKUP($A107,OSA!$BD:$BD,1,0),0)</f>
        <v>01/245121002ZTokopedia</v>
      </c>
      <c r="J107" t="str">
        <f t="shared" si="10"/>
        <v>01/214424902JLAZADA</v>
      </c>
      <c r="K107" t="s">
        <v>5959</v>
      </c>
      <c r="L107" s="4" t="s">
        <v>18731</v>
      </c>
      <c r="M107" t="s">
        <v>20126</v>
      </c>
      <c r="N107" s="4" t="s">
        <v>20117</v>
      </c>
      <c r="Q107">
        <v>80</v>
      </c>
      <c r="T107" s="79">
        <v>9751359.9999999981</v>
      </c>
      <c r="U107" s="69">
        <f t="shared" si="7"/>
        <v>26.666666666666668</v>
      </c>
      <c r="V107" s="75">
        <f t="shared" si="8"/>
        <v>3250453.3333333326</v>
      </c>
      <c r="W107" t="str">
        <f>IFERROR(VLOOKUP($J108,OSA!$BD:$BD,1,0),0)</f>
        <v>01/214424902JTokopedia</v>
      </c>
    </row>
    <row r="108" spans="1:23" x14ac:dyDescent="0.35">
      <c r="A108" t="str">
        <f t="shared" si="6"/>
        <v>01/245121003RTOKOPEDIA</v>
      </c>
      <c r="B108" s="4" t="s">
        <v>556</v>
      </c>
      <c r="C108" s="4" t="s">
        <v>2970</v>
      </c>
      <c r="D108" t="s">
        <v>18818</v>
      </c>
      <c r="E108" t="s">
        <v>18726</v>
      </c>
      <c r="F108">
        <v>2</v>
      </c>
      <c r="G108" s="75">
        <v>98918.918918918906</v>
      </c>
      <c r="H108" t="str">
        <f>IFERROR(VLOOKUP($A108,OSA!$BD:$BD,1,0),0)</f>
        <v>01/245121003RTokopedia</v>
      </c>
      <c r="J108" t="str">
        <f t="shared" si="10"/>
        <v>01/214424902JTOKOPEDIA</v>
      </c>
      <c r="K108" t="s">
        <v>5959</v>
      </c>
      <c r="L108" s="4" t="s">
        <v>18731</v>
      </c>
      <c r="M108" t="s">
        <v>20126</v>
      </c>
      <c r="N108" s="4" t="s">
        <v>18726</v>
      </c>
      <c r="O108">
        <v>24</v>
      </c>
      <c r="P108">
        <v>29</v>
      </c>
      <c r="Q108">
        <v>22</v>
      </c>
      <c r="R108" s="79">
        <v>3489729.7297297302</v>
      </c>
      <c r="S108" s="79">
        <v>4216756.7567567574</v>
      </c>
      <c r="T108" s="79">
        <v>3198918.9189189193</v>
      </c>
      <c r="U108" s="69">
        <f t="shared" si="7"/>
        <v>25</v>
      </c>
      <c r="V108" s="75">
        <f t="shared" si="8"/>
        <v>3635135.1351351351</v>
      </c>
      <c r="W108">
        <f>IFERROR(VLOOKUP($J109,OSA!$BD:$BD,1,0),0)</f>
        <v>0</v>
      </c>
    </row>
    <row r="109" spans="1:23" x14ac:dyDescent="0.35">
      <c r="A109" t="str">
        <f t="shared" si="6"/>
        <v>01/245121004BTOKOPEDIA</v>
      </c>
      <c r="B109" s="4" t="s">
        <v>550</v>
      </c>
      <c r="C109" s="4" t="s">
        <v>2970</v>
      </c>
      <c r="D109" t="s">
        <v>20149</v>
      </c>
      <c r="E109" t="s">
        <v>18726</v>
      </c>
      <c r="F109">
        <v>1</v>
      </c>
      <c r="G109" s="75">
        <v>53963.963963963957</v>
      </c>
      <c r="H109" t="str">
        <f>IFERROR(VLOOKUP($A109,OSA!$BD:$BD,1,0),0)</f>
        <v>01/245121004BTokopedia</v>
      </c>
      <c r="J109" t="str">
        <f t="shared" si="10"/>
        <v>01/214424902KLAZADA</v>
      </c>
      <c r="K109" t="s">
        <v>5960</v>
      </c>
      <c r="L109" s="4" t="s">
        <v>18731</v>
      </c>
      <c r="M109" t="s">
        <v>18757</v>
      </c>
      <c r="N109" s="4" t="s">
        <v>20117</v>
      </c>
      <c r="O109">
        <v>160</v>
      </c>
      <c r="Q109">
        <v>48</v>
      </c>
      <c r="R109" s="79">
        <v>14623360</v>
      </c>
      <c r="T109" s="79">
        <v>4387007.9999999991</v>
      </c>
      <c r="U109" s="69">
        <f t="shared" si="7"/>
        <v>69.333333333333329</v>
      </c>
      <c r="V109" s="75">
        <f t="shared" si="8"/>
        <v>6336789.333333333</v>
      </c>
      <c r="W109" t="str">
        <f>IFERROR(VLOOKUP($J110,OSA!$BD:$BD,1,0),0)</f>
        <v>01/214424902KTokopedia</v>
      </c>
    </row>
    <row r="110" spans="1:23" x14ac:dyDescent="0.35">
      <c r="A110" t="str">
        <f t="shared" si="6"/>
        <v>01/245121004CTOKOPEDIA</v>
      </c>
      <c r="B110" s="4" t="s">
        <v>554</v>
      </c>
      <c r="C110" s="4" t="s">
        <v>2970</v>
      </c>
      <c r="D110" t="s">
        <v>18820</v>
      </c>
      <c r="E110" t="s">
        <v>18726</v>
      </c>
      <c r="F110">
        <v>6</v>
      </c>
      <c r="G110" s="75">
        <v>323783.78378378373</v>
      </c>
      <c r="H110" t="str">
        <f>IFERROR(VLOOKUP($A110,OSA!$BD:$BD,1,0),0)</f>
        <v>01/245121004CTokopedia</v>
      </c>
      <c r="J110" t="str">
        <f t="shared" si="10"/>
        <v>01/214424902KTOKOPEDIA</v>
      </c>
      <c r="K110" t="s">
        <v>5960</v>
      </c>
      <c r="L110" s="4" t="s">
        <v>18731</v>
      </c>
      <c r="M110" t="s">
        <v>18757</v>
      </c>
      <c r="N110" s="4" t="s">
        <v>18726</v>
      </c>
      <c r="O110">
        <v>39</v>
      </c>
      <c r="P110">
        <v>48</v>
      </c>
      <c r="Q110">
        <v>42</v>
      </c>
      <c r="R110" s="79">
        <v>4251351.3513513552</v>
      </c>
      <c r="S110" s="79">
        <v>5232432.4324324373</v>
      </c>
      <c r="T110" s="79">
        <v>4578378.3783783829</v>
      </c>
      <c r="U110" s="69">
        <f t="shared" si="7"/>
        <v>43</v>
      </c>
      <c r="V110" s="75">
        <f t="shared" si="8"/>
        <v>4687387.3873873921</v>
      </c>
      <c r="W110">
        <f>IFERROR(VLOOKUP($J111,OSA!$BD:$BD,1,0),0)</f>
        <v>0</v>
      </c>
    </row>
    <row r="111" spans="1:23" x14ac:dyDescent="0.35">
      <c r="A111" t="str">
        <f t="shared" si="6"/>
        <v>01/245121004DTOKOPEDIA</v>
      </c>
      <c r="B111" s="4" t="s">
        <v>552</v>
      </c>
      <c r="C111" s="4" t="s">
        <v>2970</v>
      </c>
      <c r="D111" t="s">
        <v>18821</v>
      </c>
      <c r="E111" t="s">
        <v>18726</v>
      </c>
      <c r="F111">
        <v>2</v>
      </c>
      <c r="G111" s="75">
        <v>107927.92792792791</v>
      </c>
      <c r="H111" t="str">
        <f>IFERROR(VLOOKUP($A111,OSA!$BD:$BD,1,0),0)</f>
        <v>01/245121004DTokopedia</v>
      </c>
      <c r="J111" t="str">
        <f t="shared" si="10"/>
        <v>01/214424902LLAZADA</v>
      </c>
      <c r="K111" t="s">
        <v>5776</v>
      </c>
      <c r="L111" s="4" t="s">
        <v>18731</v>
      </c>
      <c r="M111" t="s">
        <v>20127</v>
      </c>
      <c r="N111" s="4" t="s">
        <v>20117</v>
      </c>
      <c r="O111">
        <v>7</v>
      </c>
      <c r="P111">
        <v>6</v>
      </c>
      <c r="Q111">
        <v>16</v>
      </c>
      <c r="R111" s="79">
        <v>959980</v>
      </c>
      <c r="S111" s="79">
        <v>822840</v>
      </c>
      <c r="T111" s="79">
        <v>2194239.9999999995</v>
      </c>
      <c r="U111" s="69">
        <f t="shared" si="7"/>
        <v>9.6666666666666661</v>
      </c>
      <c r="V111" s="75">
        <f t="shared" si="8"/>
        <v>1325686.6666666665</v>
      </c>
      <c r="W111" t="str">
        <f>IFERROR(VLOOKUP($J112,OSA!$BD:$BD,1,0),0)</f>
        <v>01/214424902LTokopedia</v>
      </c>
    </row>
    <row r="112" spans="1:23" x14ac:dyDescent="0.35">
      <c r="A112" t="str">
        <f t="shared" si="6"/>
        <v>01/245121004FTOKOPEDIA</v>
      </c>
      <c r="B112" s="4" t="s">
        <v>728</v>
      </c>
      <c r="C112" s="4" t="s">
        <v>2970</v>
      </c>
      <c r="D112" t="s">
        <v>4164</v>
      </c>
      <c r="E112" t="s">
        <v>18726</v>
      </c>
      <c r="F112">
        <v>6</v>
      </c>
      <c r="G112" s="75">
        <v>383243.2432432432</v>
      </c>
      <c r="H112" t="str">
        <f>IFERROR(VLOOKUP($A112,OSA!$BD:$BD,1,0),0)</f>
        <v>01/245121004FTokopedia</v>
      </c>
      <c r="J112" t="str">
        <f t="shared" si="10"/>
        <v>01/214424902LTOKOPEDIA</v>
      </c>
      <c r="K112" t="s">
        <v>5776</v>
      </c>
      <c r="L112" s="4" t="s">
        <v>18731</v>
      </c>
      <c r="M112" t="s">
        <v>20127</v>
      </c>
      <c r="N112" s="4" t="s">
        <v>18726</v>
      </c>
      <c r="O112">
        <v>24</v>
      </c>
      <c r="P112">
        <v>5</v>
      </c>
      <c r="Q112">
        <v>15</v>
      </c>
      <c r="R112" s="79">
        <v>3924324.3243243229</v>
      </c>
      <c r="S112" s="79">
        <v>817567.56756756746</v>
      </c>
      <c r="T112" s="79">
        <v>2452702.702702702</v>
      </c>
      <c r="U112" s="69">
        <f t="shared" si="7"/>
        <v>14.666666666666666</v>
      </c>
      <c r="V112" s="75">
        <f t="shared" si="8"/>
        <v>2398198.1981981974</v>
      </c>
      <c r="W112">
        <f>IFERROR(VLOOKUP($J113,OSA!$BD:$BD,1,0),0)</f>
        <v>0</v>
      </c>
    </row>
    <row r="113" spans="1:23" x14ac:dyDescent="0.35">
      <c r="A113" t="str">
        <f t="shared" si="6"/>
        <v>01/245121004GTOKOPEDIA</v>
      </c>
      <c r="B113" s="4" t="s">
        <v>730</v>
      </c>
      <c r="C113" s="4" t="s">
        <v>2970</v>
      </c>
      <c r="D113" t="s">
        <v>4165</v>
      </c>
      <c r="E113" t="s">
        <v>18726</v>
      </c>
      <c r="F113">
        <v>11</v>
      </c>
      <c r="G113" s="75">
        <v>702612.61261261255</v>
      </c>
      <c r="H113" t="str">
        <f>IFERROR(VLOOKUP($A113,OSA!$BD:$BD,1,0),0)</f>
        <v>01/245121004GTokopedia</v>
      </c>
      <c r="J113" t="str">
        <f t="shared" si="10"/>
        <v>01/214424902MLAZADA</v>
      </c>
      <c r="K113" t="s">
        <v>5777</v>
      </c>
      <c r="L113" s="4" t="s">
        <v>18731</v>
      </c>
      <c r="M113" t="s">
        <v>18758</v>
      </c>
      <c r="N113" s="4" t="s">
        <v>20117</v>
      </c>
      <c r="O113">
        <v>27</v>
      </c>
      <c r="R113" s="79">
        <v>2776923</v>
      </c>
      <c r="U113" s="69">
        <f t="shared" si="7"/>
        <v>9</v>
      </c>
      <c r="V113" s="75">
        <f t="shared" si="8"/>
        <v>925641</v>
      </c>
      <c r="W113" t="str">
        <f>IFERROR(VLOOKUP($J114,OSA!$BD:$BD,1,0),0)</f>
        <v>01/214424902MTokopedia</v>
      </c>
    </row>
    <row r="114" spans="1:23" x14ac:dyDescent="0.35">
      <c r="A114" t="str">
        <f t="shared" si="6"/>
        <v>01/245121004STOKOPEDIA</v>
      </c>
      <c r="B114" s="76" t="s">
        <v>9865</v>
      </c>
      <c r="C114" s="4" t="s">
        <v>2970</v>
      </c>
      <c r="D114" t="s">
        <v>18824</v>
      </c>
      <c r="E114" t="s">
        <v>18726</v>
      </c>
      <c r="F114">
        <v>5</v>
      </c>
      <c r="G114" s="75">
        <v>281531.53153153148</v>
      </c>
      <c r="H114" t="str">
        <f>IFERROR(VLOOKUP($A114,OSA!$BD:$BD,1,0),0)</f>
        <v>01/245121004STokopedia</v>
      </c>
      <c r="J114" t="str">
        <f t="shared" si="10"/>
        <v>01/214424902MTOKOPEDIA</v>
      </c>
      <c r="K114" t="s">
        <v>5777</v>
      </c>
      <c r="L114" s="4" t="s">
        <v>18731</v>
      </c>
      <c r="M114" t="s">
        <v>18758</v>
      </c>
      <c r="N114" s="4" t="s">
        <v>18726</v>
      </c>
      <c r="O114">
        <v>16</v>
      </c>
      <c r="P114">
        <v>25</v>
      </c>
      <c r="Q114">
        <v>17</v>
      </c>
      <c r="R114" s="79">
        <v>1961801.801801801</v>
      </c>
      <c r="S114" s="79">
        <v>3065315.3153153141</v>
      </c>
      <c r="T114" s="79">
        <v>2084414.4144144135</v>
      </c>
      <c r="U114" s="69">
        <f t="shared" si="7"/>
        <v>19.333333333333332</v>
      </c>
      <c r="V114" s="75">
        <f t="shared" si="8"/>
        <v>2370510.5105105094</v>
      </c>
      <c r="W114">
        <f>IFERROR(VLOOKUP($J115,OSA!$BD:$BD,1,0),0)</f>
        <v>0</v>
      </c>
    </row>
    <row r="115" spans="1:23" x14ac:dyDescent="0.35">
      <c r="A115" t="str">
        <f t="shared" si="6"/>
        <v>01/245121004TTOKOPEDIA</v>
      </c>
      <c r="B115" s="76" t="s">
        <v>9866</v>
      </c>
      <c r="C115" s="4" t="s">
        <v>2970</v>
      </c>
      <c r="D115" t="s">
        <v>18825</v>
      </c>
      <c r="E115" t="s">
        <v>18726</v>
      </c>
      <c r="F115">
        <v>20</v>
      </c>
      <c r="G115" s="75">
        <v>1126126.1261261262</v>
      </c>
      <c r="H115" t="str">
        <f>IFERROR(VLOOKUP($A115,OSA!$BD:$BD,1,0),0)</f>
        <v>01/245121004TTokopedia</v>
      </c>
      <c r="J115" t="str">
        <f t="shared" si="10"/>
        <v>01/214424902NLAZADA</v>
      </c>
      <c r="K115" t="s">
        <v>5778</v>
      </c>
      <c r="L115" s="4" t="s">
        <v>18731</v>
      </c>
      <c r="M115" t="s">
        <v>18759</v>
      </c>
      <c r="N115" s="4" t="s">
        <v>20117</v>
      </c>
      <c r="Q115">
        <v>32</v>
      </c>
      <c r="T115" s="79">
        <v>5485760</v>
      </c>
      <c r="U115" s="69">
        <f t="shared" si="7"/>
        <v>10.666666666666666</v>
      </c>
      <c r="V115" s="75">
        <f t="shared" si="8"/>
        <v>1828586.6666666667</v>
      </c>
      <c r="W115" t="str">
        <f>IFERROR(VLOOKUP($J116,OSA!$BD:$BD,1,0),0)</f>
        <v>01/214424902NTokopedia</v>
      </c>
    </row>
    <row r="116" spans="1:23" x14ac:dyDescent="0.35">
      <c r="A116" t="str">
        <f t="shared" si="6"/>
        <v>01/245121004UTOKOPEDIA</v>
      </c>
      <c r="B116" s="4" t="s">
        <v>9867</v>
      </c>
      <c r="C116" s="4" t="s">
        <v>2970</v>
      </c>
      <c r="D116" t="s">
        <v>13362</v>
      </c>
      <c r="E116" t="s">
        <v>18726</v>
      </c>
      <c r="F116">
        <v>12</v>
      </c>
      <c r="G116" s="75">
        <v>344864.86486486479</v>
      </c>
      <c r="H116" t="str">
        <f>IFERROR(VLOOKUP($A116,OSA!$BD:$BD,1,0),0)</f>
        <v>01/245121004UTokopedia</v>
      </c>
      <c r="J116" t="str">
        <f t="shared" si="10"/>
        <v>01/214424902NTOKOPEDIA</v>
      </c>
      <c r="K116" t="s">
        <v>5778</v>
      </c>
      <c r="L116" s="4" t="s">
        <v>18731</v>
      </c>
      <c r="M116" t="s">
        <v>18759</v>
      </c>
      <c r="N116" s="4" t="s">
        <v>18726</v>
      </c>
      <c r="O116">
        <v>10</v>
      </c>
      <c r="P116">
        <v>13</v>
      </c>
      <c r="Q116">
        <v>6</v>
      </c>
      <c r="R116" s="79">
        <v>2044144.1441441441</v>
      </c>
      <c r="S116" s="79">
        <v>2657387.3873873875</v>
      </c>
      <c r="T116" s="79">
        <v>1226486.4864864864</v>
      </c>
      <c r="U116" s="69">
        <f t="shared" si="7"/>
        <v>9.6666666666666661</v>
      </c>
      <c r="V116" s="75">
        <f t="shared" si="8"/>
        <v>1976006.0060060059</v>
      </c>
      <c r="W116">
        <f>IFERROR(VLOOKUP($J117,OSA!$BD:$BD,1,0),0)</f>
        <v>0</v>
      </c>
    </row>
    <row r="117" spans="1:23" x14ac:dyDescent="0.35">
      <c r="A117" t="str">
        <f t="shared" si="6"/>
        <v>01/245121004VTOKOPEDIA</v>
      </c>
      <c r="B117" s="4" t="s">
        <v>9868</v>
      </c>
      <c r="C117" s="4" t="s">
        <v>2970</v>
      </c>
      <c r="D117" t="s">
        <v>13363</v>
      </c>
      <c r="E117" t="s">
        <v>18726</v>
      </c>
      <c r="F117">
        <v>59</v>
      </c>
      <c r="G117" s="75">
        <v>1695585.5855855853</v>
      </c>
      <c r="H117" t="str">
        <f>IFERROR(VLOOKUP($A117,OSA!$BD:$BD,1,0),0)</f>
        <v>01/245121004VTokopedia</v>
      </c>
      <c r="J117" t="str">
        <f t="shared" si="10"/>
        <v>01/214424902OLAZADA</v>
      </c>
      <c r="K117" t="s">
        <v>5779</v>
      </c>
      <c r="L117" s="4" t="s">
        <v>18731</v>
      </c>
      <c r="M117" t="s">
        <v>18760</v>
      </c>
      <c r="N117" s="4" t="s">
        <v>20117</v>
      </c>
      <c r="Q117">
        <v>32</v>
      </c>
      <c r="T117" s="79">
        <v>4144160</v>
      </c>
      <c r="U117" s="69">
        <f t="shared" si="7"/>
        <v>10.666666666666666</v>
      </c>
      <c r="V117" s="75">
        <f t="shared" si="8"/>
        <v>1381386.6666666667</v>
      </c>
      <c r="W117" t="str">
        <f>IFERROR(VLOOKUP($J118,OSA!$BD:$BD,1,0),0)</f>
        <v>01/214424902OTokopedia</v>
      </c>
    </row>
    <row r="118" spans="1:23" x14ac:dyDescent="0.35">
      <c r="A118" t="str">
        <f t="shared" si="6"/>
        <v>01/245121004YTOKOPEDIA</v>
      </c>
      <c r="B118" s="4" t="s">
        <v>9822</v>
      </c>
      <c r="C118" s="4" t="s">
        <v>2970</v>
      </c>
      <c r="D118" t="s">
        <v>18826</v>
      </c>
      <c r="E118" t="s">
        <v>18726</v>
      </c>
      <c r="F118">
        <v>2</v>
      </c>
      <c r="G118" s="75">
        <v>273693.69369369367</v>
      </c>
      <c r="H118" t="str">
        <f>IFERROR(VLOOKUP($A118,OSA!$BD:$BD,1,0),0)</f>
        <v>01/245121004YTokopedia</v>
      </c>
      <c r="J118" t="str">
        <f t="shared" si="10"/>
        <v>01/214424902OTOKOPEDIA</v>
      </c>
      <c r="K118" t="s">
        <v>5779</v>
      </c>
      <c r="L118" s="4" t="s">
        <v>18731</v>
      </c>
      <c r="M118" t="s">
        <v>18760</v>
      </c>
      <c r="N118" s="4" t="s">
        <v>18726</v>
      </c>
      <c r="O118">
        <v>24</v>
      </c>
      <c r="P118">
        <v>17</v>
      </c>
      <c r="Q118">
        <v>20</v>
      </c>
      <c r="R118" s="79">
        <v>3705945.9459459437</v>
      </c>
      <c r="S118" s="79">
        <v>2625045.0450450443</v>
      </c>
      <c r="T118" s="79">
        <v>3088288.2882882869</v>
      </c>
      <c r="U118" s="69">
        <f t="shared" si="7"/>
        <v>20.333333333333332</v>
      </c>
      <c r="V118" s="75">
        <f t="shared" si="8"/>
        <v>3139759.7597597581</v>
      </c>
      <c r="W118">
        <f>IFERROR(VLOOKUP($J119,OSA!$BD:$BD,1,0),0)</f>
        <v>0</v>
      </c>
    </row>
    <row r="119" spans="1:23" x14ac:dyDescent="0.35">
      <c r="A119" t="str">
        <f t="shared" si="6"/>
        <v>01/245121004ZTOKOPEDIA</v>
      </c>
      <c r="B119" s="76" t="s">
        <v>9823</v>
      </c>
      <c r="C119" s="4" t="s">
        <v>2970</v>
      </c>
      <c r="D119" t="s">
        <v>20152</v>
      </c>
      <c r="E119" t="s">
        <v>18726</v>
      </c>
      <c r="F119">
        <v>2</v>
      </c>
      <c r="G119" s="75">
        <v>179999.99999999997</v>
      </c>
      <c r="H119" t="str">
        <f>IFERROR(VLOOKUP($A119,OSA!$BD:$BD,1,0),0)</f>
        <v>01/245121004ZTokopedia</v>
      </c>
      <c r="J119" t="str">
        <f t="shared" si="10"/>
        <v>01/214424902QBLIBLI</v>
      </c>
      <c r="K119" t="s">
        <v>9883</v>
      </c>
      <c r="L119" s="4" t="s">
        <v>18731</v>
      </c>
      <c r="M119" t="s">
        <v>20128</v>
      </c>
      <c r="N119" s="4" t="s">
        <v>20689</v>
      </c>
      <c r="P119">
        <v>12</v>
      </c>
      <c r="S119" s="79">
        <v>2789052</v>
      </c>
      <c r="U119" s="69">
        <f t="shared" si="7"/>
        <v>4</v>
      </c>
      <c r="V119" s="75">
        <f t="shared" si="8"/>
        <v>929684</v>
      </c>
      <c r="W119" t="str">
        <f>IFERROR(VLOOKUP($J120,OSA!$BD:$BD,1,0),0)</f>
        <v>01/214424902QTokopedia</v>
      </c>
    </row>
    <row r="120" spans="1:23" x14ac:dyDescent="0.35">
      <c r="A120" t="str">
        <f t="shared" si="6"/>
        <v>01/245121005MTOKOPEDIA</v>
      </c>
      <c r="B120" s="4" t="s">
        <v>569</v>
      </c>
      <c r="C120" s="4" t="s">
        <v>2970</v>
      </c>
      <c r="D120" t="s">
        <v>18827</v>
      </c>
      <c r="E120" t="s">
        <v>18726</v>
      </c>
      <c r="F120">
        <v>5</v>
      </c>
      <c r="G120" s="75">
        <v>74324.32432432432</v>
      </c>
      <c r="H120" t="str">
        <f>IFERROR(VLOOKUP($A120,OSA!$BD:$BD,1,0),0)</f>
        <v>01/245121005MTokopedia</v>
      </c>
      <c r="J120" t="str">
        <f t="shared" si="10"/>
        <v>01/214424902QTOKOPEDIA</v>
      </c>
      <c r="K120" t="s">
        <v>9883</v>
      </c>
      <c r="L120" s="4" t="s">
        <v>18731</v>
      </c>
      <c r="M120" t="s">
        <v>20128</v>
      </c>
      <c r="N120" s="4" t="s">
        <v>18726</v>
      </c>
      <c r="O120">
        <v>36</v>
      </c>
      <c r="P120">
        <v>17</v>
      </c>
      <c r="Q120">
        <v>18</v>
      </c>
      <c r="R120" s="79">
        <v>9784864.8648648653</v>
      </c>
      <c r="S120" s="79">
        <v>4620630.6306306291</v>
      </c>
      <c r="T120" s="79">
        <v>4892432.4324324308</v>
      </c>
      <c r="U120" s="69">
        <f t="shared" si="7"/>
        <v>23.666666666666668</v>
      </c>
      <c r="V120" s="75">
        <f t="shared" si="8"/>
        <v>6432642.6426426424</v>
      </c>
      <c r="W120">
        <f>IFERROR(VLOOKUP($J121,OSA!$BD:$BD,1,0),0)</f>
        <v>0</v>
      </c>
    </row>
    <row r="121" spans="1:23" x14ac:dyDescent="0.35">
      <c r="A121" t="str">
        <f t="shared" si="6"/>
        <v>01/245121005PTOKOPEDIA</v>
      </c>
      <c r="B121" s="4" t="s">
        <v>11567</v>
      </c>
      <c r="C121" s="4" t="s">
        <v>2970</v>
      </c>
      <c r="D121" t="s">
        <v>18828</v>
      </c>
      <c r="E121" t="s">
        <v>18726</v>
      </c>
      <c r="F121">
        <v>13</v>
      </c>
      <c r="G121" s="75">
        <v>373603.60360360349</v>
      </c>
      <c r="H121" t="str">
        <f>IFERROR(VLOOKUP($A121,OSA!$BD:$BD,1,0),0)</f>
        <v>01/245121005PTokopedia</v>
      </c>
      <c r="J121" t="str">
        <f t="shared" si="10"/>
        <v>01/214424902RBLIBLI</v>
      </c>
      <c r="K121" t="s">
        <v>9884</v>
      </c>
      <c r="L121" s="4" t="s">
        <v>18731</v>
      </c>
      <c r="M121" t="s">
        <v>18761</v>
      </c>
      <c r="N121" s="4" t="s">
        <v>20689</v>
      </c>
      <c r="P121">
        <v>12</v>
      </c>
      <c r="Q121">
        <v>12</v>
      </c>
      <c r="S121" s="79">
        <v>3213431.9999999995</v>
      </c>
      <c r="T121" s="79">
        <v>3213431.9999999995</v>
      </c>
      <c r="U121" s="69">
        <f t="shared" si="7"/>
        <v>8</v>
      </c>
      <c r="V121" s="75">
        <f t="shared" si="8"/>
        <v>2142287.9999999995</v>
      </c>
      <c r="W121">
        <f>IFERROR(VLOOKUP($J122,OSA!$BD:$BD,1,0),0)</f>
        <v>0</v>
      </c>
    </row>
    <row r="122" spans="1:23" x14ac:dyDescent="0.35">
      <c r="A122" t="str">
        <f t="shared" si="6"/>
        <v>01/245121005QTOKOPEDIA</v>
      </c>
      <c r="B122" s="76" t="s">
        <v>11568</v>
      </c>
      <c r="C122" s="4" t="s">
        <v>2970</v>
      </c>
      <c r="D122" t="s">
        <v>18829</v>
      </c>
      <c r="E122" t="s">
        <v>18726</v>
      </c>
      <c r="F122">
        <v>6</v>
      </c>
      <c r="G122" s="75">
        <v>337837.83783783781</v>
      </c>
      <c r="H122" t="str">
        <f>IFERROR(VLOOKUP($A122,OSA!$BD:$BD,1,0),0)</f>
        <v>01/245121005QTokopedia</v>
      </c>
      <c r="J122" t="str">
        <f t="shared" si="10"/>
        <v>01/214424902RLAZADA</v>
      </c>
      <c r="K122" t="s">
        <v>9884</v>
      </c>
      <c r="L122" s="4" t="s">
        <v>18731</v>
      </c>
      <c r="M122" t="s">
        <v>18761</v>
      </c>
      <c r="N122" s="4" t="s">
        <v>20117</v>
      </c>
      <c r="P122">
        <v>72</v>
      </c>
      <c r="Q122">
        <v>105</v>
      </c>
      <c r="S122" s="79">
        <v>19280591.999999996</v>
      </c>
      <c r="T122" s="79">
        <v>28117530</v>
      </c>
      <c r="U122" s="69">
        <f t="shared" si="7"/>
        <v>59</v>
      </c>
      <c r="V122" s="75">
        <f t="shared" si="8"/>
        <v>15799374</v>
      </c>
      <c r="W122" t="str">
        <f>IFERROR(VLOOKUP($J123,OSA!$BD:$BD,1,0),0)</f>
        <v>01/214424902RTokopedia</v>
      </c>
    </row>
    <row r="123" spans="1:23" x14ac:dyDescent="0.35">
      <c r="A123" t="str">
        <f t="shared" si="6"/>
        <v>01/245121005YTOKOPEDIA</v>
      </c>
      <c r="B123" s="76" t="s">
        <v>13844</v>
      </c>
      <c r="C123" s="4" t="s">
        <v>2970</v>
      </c>
      <c r="D123" t="s">
        <v>18830</v>
      </c>
      <c r="E123" t="s">
        <v>18726</v>
      </c>
      <c r="F123">
        <v>4</v>
      </c>
      <c r="G123" s="75">
        <v>359999.99999999994</v>
      </c>
      <c r="H123">
        <f>IFERROR(VLOOKUP($A123,OSA!$BD:$BD,1,0),0)</f>
        <v>0</v>
      </c>
      <c r="J123" t="str">
        <f t="shared" si="10"/>
        <v>01/214424902RTOKOPEDIA</v>
      </c>
      <c r="K123" t="s">
        <v>9884</v>
      </c>
      <c r="L123" s="4" t="s">
        <v>18731</v>
      </c>
      <c r="M123" t="s">
        <v>18761</v>
      </c>
      <c r="N123" s="4" t="s">
        <v>18726</v>
      </c>
      <c r="O123">
        <v>63</v>
      </c>
      <c r="P123">
        <v>67</v>
      </c>
      <c r="Q123">
        <v>95</v>
      </c>
      <c r="R123" s="79">
        <v>19989729.729729738</v>
      </c>
      <c r="S123" s="79">
        <v>21258918.918918934</v>
      </c>
      <c r="T123" s="79">
        <v>30143243.243243281</v>
      </c>
      <c r="U123" s="69">
        <f t="shared" si="7"/>
        <v>75</v>
      </c>
      <c r="V123" s="75">
        <f t="shared" si="8"/>
        <v>23797297.297297318</v>
      </c>
      <c r="W123">
        <f>IFERROR(VLOOKUP($J124,OSA!$BD:$BD,1,0),0)</f>
        <v>0</v>
      </c>
    </row>
    <row r="124" spans="1:23" x14ac:dyDescent="0.35">
      <c r="A124" t="str">
        <f t="shared" si="6"/>
        <v>01/245121005ZTOKOPEDIA</v>
      </c>
      <c r="B124" s="4" t="s">
        <v>13845</v>
      </c>
      <c r="C124" s="4" t="s">
        <v>2970</v>
      </c>
      <c r="D124" t="s">
        <v>20153</v>
      </c>
      <c r="E124" t="s">
        <v>18726</v>
      </c>
      <c r="F124">
        <v>6</v>
      </c>
      <c r="G124" s="75">
        <v>821081.08108108095</v>
      </c>
      <c r="H124">
        <f>IFERROR(VLOOKUP($A124,OSA!$BD:$BD,1,0),0)</f>
        <v>0</v>
      </c>
      <c r="J124" t="str">
        <f t="shared" si="10"/>
        <v>01/214424902SBLIBLI</v>
      </c>
      <c r="K124" t="s">
        <v>14705</v>
      </c>
      <c r="L124" s="4" t="s">
        <v>18731</v>
      </c>
      <c r="M124" t="s">
        <v>18762</v>
      </c>
      <c r="N124" s="4" t="s">
        <v>20689</v>
      </c>
      <c r="O124">
        <v>48</v>
      </c>
      <c r="P124">
        <v>24</v>
      </c>
      <c r="Q124">
        <v>48</v>
      </c>
      <c r="R124" s="79">
        <v>4386672</v>
      </c>
      <c r="S124" s="79">
        <v>2193336</v>
      </c>
      <c r="T124" s="79">
        <v>4386672</v>
      </c>
      <c r="U124" s="69">
        <f t="shared" si="7"/>
        <v>40</v>
      </c>
      <c r="V124" s="75">
        <f t="shared" si="8"/>
        <v>3655560</v>
      </c>
      <c r="W124">
        <f>IFERROR(VLOOKUP($J125,OSA!$BD:$BD,1,0),0)</f>
        <v>0</v>
      </c>
    </row>
    <row r="125" spans="1:23" x14ac:dyDescent="0.35">
      <c r="A125" t="str">
        <f t="shared" si="6"/>
        <v>01/245121101RTOKOPEDIA</v>
      </c>
      <c r="B125" s="4" t="s">
        <v>613</v>
      </c>
      <c r="C125" s="4" t="s">
        <v>2970</v>
      </c>
      <c r="D125" t="s">
        <v>18831</v>
      </c>
      <c r="E125" t="s">
        <v>18726</v>
      </c>
      <c r="F125">
        <v>44</v>
      </c>
      <c r="G125" s="75">
        <v>2572612.612612613</v>
      </c>
      <c r="H125" t="str">
        <f>IFERROR(VLOOKUP($A125,OSA!$BD:$BD,1,0),0)</f>
        <v>01/245121101RTokopedia</v>
      </c>
      <c r="J125" t="str">
        <f t="shared" si="10"/>
        <v>01/214424902SLAZADA</v>
      </c>
      <c r="K125" t="s">
        <v>14705</v>
      </c>
      <c r="L125" s="4" t="s">
        <v>18731</v>
      </c>
      <c r="M125" t="s">
        <v>18762</v>
      </c>
      <c r="N125" s="4" t="s">
        <v>20117</v>
      </c>
      <c r="Q125">
        <v>324</v>
      </c>
      <c r="T125" s="79">
        <v>29610035.999999996</v>
      </c>
      <c r="U125" s="69">
        <f t="shared" si="7"/>
        <v>108</v>
      </c>
      <c r="V125" s="75">
        <f t="shared" si="8"/>
        <v>9870011.9999999981</v>
      </c>
      <c r="W125" t="str">
        <f>IFERROR(VLOOKUP($J126,OSA!$BD:$BD,1,0),0)</f>
        <v>01/214424902STokopedia</v>
      </c>
    </row>
    <row r="126" spans="1:23" x14ac:dyDescent="0.35">
      <c r="A126" t="str">
        <f t="shared" si="6"/>
        <v>01/245121101STOKOPEDIA</v>
      </c>
      <c r="B126" s="76" t="s">
        <v>589</v>
      </c>
      <c r="C126" s="4" t="s">
        <v>2970</v>
      </c>
      <c r="D126" t="s">
        <v>6013</v>
      </c>
      <c r="E126" t="s">
        <v>18726</v>
      </c>
      <c r="F126">
        <v>19</v>
      </c>
      <c r="G126" s="75">
        <v>1110900.9009009008</v>
      </c>
      <c r="H126" t="str">
        <f>IFERROR(VLOOKUP($A126,OSA!$BD:$BD,1,0),0)</f>
        <v>01/245121101STokopedia</v>
      </c>
      <c r="J126" t="str">
        <f t="shared" si="10"/>
        <v>01/214424902STOKOPEDIA</v>
      </c>
      <c r="K126" t="s">
        <v>14705</v>
      </c>
      <c r="L126" s="4" t="s">
        <v>18731</v>
      </c>
      <c r="M126" t="s">
        <v>18762</v>
      </c>
      <c r="N126" s="4" t="s">
        <v>18726</v>
      </c>
      <c r="O126">
        <v>38</v>
      </c>
      <c r="P126">
        <v>50</v>
      </c>
      <c r="Q126">
        <v>40</v>
      </c>
      <c r="R126" s="79">
        <v>4142342.342342345</v>
      </c>
      <c r="S126" s="79">
        <v>5450450.4504504567</v>
      </c>
      <c r="T126" s="79">
        <v>4360360.3603603635</v>
      </c>
      <c r="U126" s="69">
        <f t="shared" si="7"/>
        <v>42.666666666666664</v>
      </c>
      <c r="V126" s="75">
        <f t="shared" si="8"/>
        <v>4651051.0510510551</v>
      </c>
      <c r="W126">
        <f>IFERROR(VLOOKUP($J127,OSA!$BD:$BD,1,0),0)</f>
        <v>0</v>
      </c>
    </row>
    <row r="127" spans="1:23" x14ac:dyDescent="0.35">
      <c r="A127" t="str">
        <f t="shared" si="6"/>
        <v>01/245121101TTOKOPEDIA</v>
      </c>
      <c r="B127" s="4" t="s">
        <v>595</v>
      </c>
      <c r="C127" s="4" t="s">
        <v>2970</v>
      </c>
      <c r="D127" t="s">
        <v>2599</v>
      </c>
      <c r="E127" t="s">
        <v>18726</v>
      </c>
      <c r="F127">
        <v>4</v>
      </c>
      <c r="G127" s="75">
        <v>233873.87387387385</v>
      </c>
      <c r="H127" t="str">
        <f>IFERROR(VLOOKUP($A127,OSA!$BD:$BD,1,0),0)</f>
        <v>01/245121101TTokopedia</v>
      </c>
      <c r="J127" t="str">
        <f t="shared" ref="J127:J144" si="11">K127&amp;N127</f>
        <v>01/214424902TBLIBLI</v>
      </c>
      <c r="K127" t="s">
        <v>19010</v>
      </c>
      <c r="L127" s="4" t="s">
        <v>18731</v>
      </c>
      <c r="M127" t="s">
        <v>19011</v>
      </c>
      <c r="N127" s="4" t="s">
        <v>20689</v>
      </c>
      <c r="Q127">
        <v>24</v>
      </c>
      <c r="T127" s="79">
        <v>352799.99999999994</v>
      </c>
      <c r="U127" s="69">
        <f t="shared" si="7"/>
        <v>8</v>
      </c>
      <c r="V127" s="75">
        <f t="shared" si="8"/>
        <v>117599.99999999999</v>
      </c>
      <c r="W127">
        <f>IFERROR(VLOOKUP($J128,OSA!$BD:$BD,1,0),0)</f>
        <v>0</v>
      </c>
    </row>
    <row r="128" spans="1:23" x14ac:dyDescent="0.35">
      <c r="A128" t="str">
        <f t="shared" si="6"/>
        <v>01/245121101UTOKOPEDIA</v>
      </c>
      <c r="B128" s="4" t="s">
        <v>609</v>
      </c>
      <c r="C128" s="4" t="s">
        <v>2970</v>
      </c>
      <c r="D128" t="s">
        <v>18832</v>
      </c>
      <c r="E128" t="s">
        <v>18726</v>
      </c>
      <c r="F128">
        <v>246</v>
      </c>
      <c r="G128" s="75">
        <v>14383243.243243245</v>
      </c>
      <c r="H128" t="str">
        <f>IFERROR(VLOOKUP($A128,OSA!$BD:$BD,1,0),0)</f>
        <v>01/245121101UTokopedia</v>
      </c>
      <c r="J128" t="str">
        <f t="shared" si="11"/>
        <v>01/214424902TBUKALAPAK</v>
      </c>
      <c r="K128" t="s">
        <v>19010</v>
      </c>
      <c r="L128" s="4" t="s">
        <v>18731</v>
      </c>
      <c r="M128" t="s">
        <v>19011</v>
      </c>
      <c r="N128" s="4" t="s">
        <v>18725</v>
      </c>
      <c r="O128">
        <v>2</v>
      </c>
      <c r="R128" s="79">
        <v>33873.873873873868</v>
      </c>
      <c r="U128" s="69">
        <f t="shared" si="7"/>
        <v>0.66666666666666663</v>
      </c>
      <c r="V128" s="75">
        <f t="shared" si="8"/>
        <v>11291.291291291289</v>
      </c>
      <c r="W128">
        <f>IFERROR(VLOOKUP($J129,OSA!$BD:$BD,1,0),0)</f>
        <v>0</v>
      </c>
    </row>
    <row r="129" spans="1:23" x14ac:dyDescent="0.35">
      <c r="A129" t="str">
        <f t="shared" si="6"/>
        <v>01/245121101WTOKOPEDIA</v>
      </c>
      <c r="B129" s="76" t="s">
        <v>607</v>
      </c>
      <c r="C129" s="4" t="s">
        <v>2970</v>
      </c>
      <c r="D129" t="s">
        <v>18833</v>
      </c>
      <c r="E129" t="s">
        <v>18726</v>
      </c>
      <c r="F129">
        <v>84</v>
      </c>
      <c r="G129" s="75">
        <v>4911351.3513513515</v>
      </c>
      <c r="H129" t="str">
        <f>IFERROR(VLOOKUP($A129,OSA!$BD:$BD,1,0),0)</f>
        <v>01/245121101WTokopedia</v>
      </c>
      <c r="J129" t="str">
        <f t="shared" si="11"/>
        <v>01/214424902TLAZADA</v>
      </c>
      <c r="K129" t="s">
        <v>19010</v>
      </c>
      <c r="L129" s="4" t="s">
        <v>18731</v>
      </c>
      <c r="M129" t="s">
        <v>19011</v>
      </c>
      <c r="N129" s="4" t="s">
        <v>20117</v>
      </c>
      <c r="O129">
        <v>339</v>
      </c>
      <c r="P129">
        <v>294</v>
      </c>
      <c r="Q129">
        <v>479</v>
      </c>
      <c r="R129" s="79">
        <v>4983300</v>
      </c>
      <c r="S129" s="79">
        <v>4321799.9999999991</v>
      </c>
      <c r="T129" s="79">
        <v>7041299.9999999991</v>
      </c>
      <c r="U129" s="69">
        <f t="shared" si="7"/>
        <v>370.66666666666669</v>
      </c>
      <c r="V129" s="75">
        <f t="shared" si="8"/>
        <v>5448800</v>
      </c>
      <c r="W129">
        <f>IFERROR(VLOOKUP($J130,OSA!$BD:$BD,1,0),0)</f>
        <v>0</v>
      </c>
    </row>
    <row r="130" spans="1:23" x14ac:dyDescent="0.35">
      <c r="A130" t="str">
        <f t="shared" si="6"/>
        <v>01/245121102DTOKOPEDIA</v>
      </c>
      <c r="B130" s="4" t="s">
        <v>738</v>
      </c>
      <c r="C130" s="4" t="s">
        <v>2970</v>
      </c>
      <c r="D130" t="s">
        <v>6015</v>
      </c>
      <c r="E130" t="s">
        <v>18726</v>
      </c>
      <c r="F130">
        <v>1</v>
      </c>
      <c r="G130" s="75">
        <v>49459.459459459453</v>
      </c>
      <c r="H130" t="str">
        <f>IFERROR(VLOOKUP($A130,OSA!$BD:$BD,1,0),0)</f>
        <v>01/245121102DTokopedia</v>
      </c>
      <c r="J130" t="str">
        <f t="shared" si="11"/>
        <v>01/214424902TTOKOPEDIA</v>
      </c>
      <c r="K130" t="s">
        <v>19010</v>
      </c>
      <c r="L130" s="4" t="s">
        <v>18731</v>
      </c>
      <c r="M130" t="s">
        <v>19011</v>
      </c>
      <c r="N130" s="4" t="s">
        <v>18726</v>
      </c>
      <c r="O130">
        <v>56</v>
      </c>
      <c r="P130">
        <v>118</v>
      </c>
      <c r="Q130">
        <v>84</v>
      </c>
      <c r="R130" s="79">
        <v>948468.46846846794</v>
      </c>
      <c r="S130" s="79">
        <v>1998558.5585585609</v>
      </c>
      <c r="T130" s="79">
        <v>1422702.7027027032</v>
      </c>
      <c r="U130" s="69">
        <f t="shared" si="7"/>
        <v>86</v>
      </c>
      <c r="V130" s="75">
        <f t="shared" si="8"/>
        <v>1456576.5765765773</v>
      </c>
      <c r="W130">
        <f>IFERROR(VLOOKUP($J131,OSA!$BD:$BD,1,0),0)</f>
        <v>0</v>
      </c>
    </row>
    <row r="131" spans="1:23" x14ac:dyDescent="0.35">
      <c r="A131" t="str">
        <f t="shared" ref="A131:A194" si="12">B131&amp;E131</f>
        <v>01/245121102ETOKOPEDIA</v>
      </c>
      <c r="B131" s="76" t="s">
        <v>744</v>
      </c>
      <c r="C131" s="4" t="s">
        <v>2970</v>
      </c>
      <c r="D131" t="s">
        <v>6016</v>
      </c>
      <c r="E131" t="s">
        <v>18726</v>
      </c>
      <c r="F131">
        <v>2</v>
      </c>
      <c r="G131" s="75">
        <v>98918.918918918906</v>
      </c>
      <c r="H131" t="str">
        <f>IFERROR(VLOOKUP($A131,OSA!$BD:$BD,1,0),0)</f>
        <v>01/245121102ETokopedia</v>
      </c>
      <c r="J131" t="str">
        <f t="shared" si="11"/>
        <v>01/214424902UBLIBLI</v>
      </c>
      <c r="K131" t="s">
        <v>19008</v>
      </c>
      <c r="L131" s="4" t="s">
        <v>18731</v>
      </c>
      <c r="M131" t="s">
        <v>19009</v>
      </c>
      <c r="N131" s="4" t="s">
        <v>20689</v>
      </c>
      <c r="P131">
        <v>84</v>
      </c>
      <c r="Q131">
        <v>72</v>
      </c>
      <c r="S131" s="79">
        <v>2498244</v>
      </c>
      <c r="T131" s="79">
        <v>2141352</v>
      </c>
      <c r="U131" s="69">
        <f t="shared" ref="U131:U194" si="13">SUM(O131:Q131)/3</f>
        <v>52</v>
      </c>
      <c r="V131" s="75">
        <f t="shared" ref="V131:V194" si="14">SUM(R131:T131)/3</f>
        <v>1546532</v>
      </c>
      <c r="W131" t="str">
        <f>IFERROR(VLOOKUP($J132,OSA!$BD:$BD,1,0),0)</f>
        <v>01/214424902UBukalapak</v>
      </c>
    </row>
    <row r="132" spans="1:23" x14ac:dyDescent="0.35">
      <c r="A132" t="str">
        <f t="shared" si="12"/>
        <v>01/245121102HTOKOPEDIA</v>
      </c>
      <c r="B132" s="4" t="s">
        <v>740</v>
      </c>
      <c r="C132" s="4" t="s">
        <v>2970</v>
      </c>
      <c r="D132" t="s">
        <v>18835</v>
      </c>
      <c r="E132" t="s">
        <v>18726</v>
      </c>
      <c r="F132">
        <v>8</v>
      </c>
      <c r="G132" s="75">
        <v>395675.67567567562</v>
      </c>
      <c r="H132" t="str">
        <f>IFERROR(VLOOKUP($A132,OSA!$BD:$BD,1,0),0)</f>
        <v>01/245121102HTokopedia</v>
      </c>
      <c r="J132" t="str">
        <f t="shared" si="11"/>
        <v>01/214424902UBUKALAPAK</v>
      </c>
      <c r="K132" t="s">
        <v>19008</v>
      </c>
      <c r="L132" s="4" t="s">
        <v>18731</v>
      </c>
      <c r="M132" t="s">
        <v>19009</v>
      </c>
      <c r="N132" s="4" t="s">
        <v>18725</v>
      </c>
      <c r="O132">
        <v>8</v>
      </c>
      <c r="R132" s="79">
        <v>269549.54954954953</v>
      </c>
      <c r="U132" s="69">
        <f t="shared" si="13"/>
        <v>2.6666666666666665</v>
      </c>
      <c r="V132" s="75">
        <f t="shared" si="14"/>
        <v>89849.849849849837</v>
      </c>
      <c r="W132">
        <f>IFERROR(VLOOKUP($J133,OSA!$BD:$BD,1,0),0)</f>
        <v>0</v>
      </c>
    </row>
    <row r="133" spans="1:23" x14ac:dyDescent="0.35">
      <c r="A133" t="str">
        <f t="shared" si="12"/>
        <v>01/245121102ITOKOPEDIA</v>
      </c>
      <c r="B133" s="4" t="s">
        <v>734</v>
      </c>
      <c r="C133" s="4" t="s">
        <v>2970</v>
      </c>
      <c r="D133" t="s">
        <v>6018</v>
      </c>
      <c r="E133" t="s">
        <v>18726</v>
      </c>
      <c r="F133">
        <v>1</v>
      </c>
      <c r="G133" s="75">
        <v>49459.459459459453</v>
      </c>
      <c r="H133" t="str">
        <f>IFERROR(VLOOKUP($A133,OSA!$BD:$BD,1,0),0)</f>
        <v>01/245121102ITokopedia</v>
      </c>
      <c r="J133" t="str">
        <f t="shared" si="11"/>
        <v>01/214424902ULAZADA</v>
      </c>
      <c r="K133" t="s">
        <v>19008</v>
      </c>
      <c r="L133" s="4" t="s">
        <v>18731</v>
      </c>
      <c r="M133" t="s">
        <v>19009</v>
      </c>
      <c r="N133" s="4" t="s">
        <v>20117</v>
      </c>
      <c r="O133">
        <v>132</v>
      </c>
      <c r="P133">
        <v>23</v>
      </c>
      <c r="Q133">
        <v>132</v>
      </c>
      <c r="R133" s="79">
        <v>3925811.9999999995</v>
      </c>
      <c r="S133" s="79">
        <v>684043</v>
      </c>
      <c r="T133" s="79">
        <v>3925811.9999999995</v>
      </c>
      <c r="U133" s="69">
        <f t="shared" si="13"/>
        <v>95.666666666666671</v>
      </c>
      <c r="V133" s="75">
        <f t="shared" si="14"/>
        <v>2845222.3333333335</v>
      </c>
      <c r="W133" t="str">
        <f>IFERROR(VLOOKUP($J134,OSA!$BD:$BD,1,0),0)</f>
        <v>01/214424902UTokopedia</v>
      </c>
    </row>
    <row r="134" spans="1:23" x14ac:dyDescent="0.35">
      <c r="A134" t="str">
        <f t="shared" si="12"/>
        <v>01/245121102NTOKOPEDIA</v>
      </c>
      <c r="B134" s="76" t="s">
        <v>736</v>
      </c>
      <c r="C134" s="4" t="s">
        <v>2970</v>
      </c>
      <c r="D134" t="s">
        <v>18837</v>
      </c>
      <c r="E134" t="s">
        <v>18726</v>
      </c>
      <c r="F134">
        <v>1</v>
      </c>
      <c r="G134" s="75">
        <v>49459.459459459453</v>
      </c>
      <c r="H134" t="str">
        <f>IFERROR(VLOOKUP($A134,OSA!$BD:$BD,1,0),0)</f>
        <v>01/245121102NTokopedia</v>
      </c>
      <c r="J134" t="str">
        <f t="shared" si="11"/>
        <v>01/214424902UTOKOPEDIA</v>
      </c>
      <c r="K134" t="s">
        <v>19008</v>
      </c>
      <c r="L134" s="4" t="s">
        <v>18731</v>
      </c>
      <c r="M134" t="s">
        <v>19009</v>
      </c>
      <c r="N134" s="4" t="s">
        <v>18726</v>
      </c>
      <c r="O134">
        <v>54</v>
      </c>
      <c r="P134">
        <v>133</v>
      </c>
      <c r="Q134">
        <v>195</v>
      </c>
      <c r="R134" s="79">
        <v>1819459.4594594599</v>
      </c>
      <c r="S134" s="79">
        <v>4481261.2612612639</v>
      </c>
      <c r="T134" s="79">
        <v>6570270.2702702731</v>
      </c>
      <c r="U134" s="69">
        <f t="shared" si="13"/>
        <v>127.33333333333333</v>
      </c>
      <c r="V134" s="75">
        <f t="shared" si="14"/>
        <v>4290330.3303303318</v>
      </c>
      <c r="W134">
        <f>IFERROR(VLOOKUP($J135,OSA!$BD:$BD,1,0),0)</f>
        <v>0</v>
      </c>
    </row>
    <row r="135" spans="1:23" x14ac:dyDescent="0.35">
      <c r="A135" t="str">
        <f t="shared" si="12"/>
        <v>01/245121102OTOKOPEDIA</v>
      </c>
      <c r="B135" s="76" t="s">
        <v>746</v>
      </c>
      <c r="C135" s="4" t="s">
        <v>2970</v>
      </c>
      <c r="D135" t="s">
        <v>20155</v>
      </c>
      <c r="E135" t="s">
        <v>18726</v>
      </c>
      <c r="F135">
        <v>3</v>
      </c>
      <c r="G135" s="75">
        <v>148378.37837837834</v>
      </c>
      <c r="H135" t="str">
        <f>IFERROR(VLOOKUP($A135,OSA!$BD:$BD,1,0),0)</f>
        <v>01/245121102OTokopedia</v>
      </c>
      <c r="J135" t="str">
        <f t="shared" si="11"/>
        <v>01/214424902VBLIBLI</v>
      </c>
      <c r="K135" t="s">
        <v>20129</v>
      </c>
      <c r="L135" s="4" t="s">
        <v>18731</v>
      </c>
      <c r="M135" t="s">
        <v>20130</v>
      </c>
      <c r="N135" s="4" t="s">
        <v>20689</v>
      </c>
      <c r="P135">
        <v>24</v>
      </c>
      <c r="S135" s="79">
        <v>3276431.9999999995</v>
      </c>
      <c r="U135" s="69">
        <f t="shared" si="13"/>
        <v>8</v>
      </c>
      <c r="V135" s="75">
        <f t="shared" si="14"/>
        <v>1092143.9999999998</v>
      </c>
      <c r="W135">
        <f>IFERROR(VLOOKUP($J136,OSA!$BD:$BD,1,0),0)</f>
        <v>0</v>
      </c>
    </row>
    <row r="136" spans="1:23" x14ac:dyDescent="0.35">
      <c r="A136" t="str">
        <f t="shared" si="12"/>
        <v>01/245121102XTOKOPEDIA</v>
      </c>
      <c r="B136" s="4" t="s">
        <v>583</v>
      </c>
      <c r="C136" s="4" t="s">
        <v>2970</v>
      </c>
      <c r="D136" t="s">
        <v>18838</v>
      </c>
      <c r="E136" t="s">
        <v>18726</v>
      </c>
      <c r="F136">
        <v>4</v>
      </c>
      <c r="G136" s="75">
        <v>215855.85585585583</v>
      </c>
      <c r="H136" t="str">
        <f>IFERROR(VLOOKUP($A136,OSA!$BD:$BD,1,0),0)</f>
        <v>01/245121102XTokopedia</v>
      </c>
      <c r="J136" t="str">
        <f t="shared" si="11"/>
        <v>01/214424902VLAZADA</v>
      </c>
      <c r="K136" t="s">
        <v>20129</v>
      </c>
      <c r="L136" s="4" t="s">
        <v>18731</v>
      </c>
      <c r="M136" t="s">
        <v>20130</v>
      </c>
      <c r="N136" s="4" t="s">
        <v>20117</v>
      </c>
      <c r="P136">
        <v>15</v>
      </c>
      <c r="S136" s="79">
        <v>2047770</v>
      </c>
      <c r="U136" s="69">
        <f t="shared" si="13"/>
        <v>5</v>
      </c>
      <c r="V136" s="75">
        <f t="shared" si="14"/>
        <v>682590</v>
      </c>
      <c r="W136">
        <f>IFERROR(VLOOKUP($J137,OSA!$BD:$BD,1,0),0)</f>
        <v>0</v>
      </c>
    </row>
    <row r="137" spans="1:23" x14ac:dyDescent="0.35">
      <c r="A137" t="str">
        <f t="shared" si="12"/>
        <v>01/245121102YTOKOPEDIA</v>
      </c>
      <c r="B137" s="76" t="s">
        <v>577</v>
      </c>
      <c r="C137" s="4" t="s">
        <v>2970</v>
      </c>
      <c r="D137" t="s">
        <v>18839</v>
      </c>
      <c r="E137" t="s">
        <v>18726</v>
      </c>
      <c r="F137">
        <v>2</v>
      </c>
      <c r="G137" s="75">
        <v>107927.92792792791</v>
      </c>
      <c r="H137" t="str">
        <f>IFERROR(VLOOKUP($A137,OSA!$BD:$BD,1,0),0)</f>
        <v>01/245121102YTokopedia</v>
      </c>
      <c r="J137" t="str">
        <f t="shared" si="11"/>
        <v>01/214424902VTOKOPEDIA</v>
      </c>
      <c r="K137" t="s">
        <v>20129</v>
      </c>
      <c r="L137" s="4" t="s">
        <v>18731</v>
      </c>
      <c r="M137" t="s">
        <v>20130</v>
      </c>
      <c r="N137" s="4" t="s">
        <v>18726</v>
      </c>
      <c r="P137">
        <v>5</v>
      </c>
      <c r="Q137">
        <v>10</v>
      </c>
      <c r="S137" s="79">
        <v>806756.75675675669</v>
      </c>
      <c r="T137" s="79">
        <v>1613513.5135135131</v>
      </c>
      <c r="U137" s="69">
        <f t="shared" si="13"/>
        <v>5</v>
      </c>
      <c r="V137" s="75">
        <f t="shared" si="14"/>
        <v>806756.75675675657</v>
      </c>
      <c r="W137">
        <f>IFERROR(VLOOKUP($J138,OSA!$BD:$BD,1,0),0)</f>
        <v>0</v>
      </c>
    </row>
    <row r="138" spans="1:23" x14ac:dyDescent="0.35">
      <c r="A138" t="str">
        <f t="shared" si="12"/>
        <v>01/245121103BTOKOPEDIA</v>
      </c>
      <c r="B138" s="4" t="s">
        <v>636</v>
      </c>
      <c r="C138" s="4" t="s">
        <v>2970</v>
      </c>
      <c r="D138" t="s">
        <v>18840</v>
      </c>
      <c r="E138" t="s">
        <v>18726</v>
      </c>
      <c r="F138">
        <v>8</v>
      </c>
      <c r="G138" s="75">
        <v>510990.99099099089</v>
      </c>
      <c r="H138" t="str">
        <f>IFERROR(VLOOKUP($A138,OSA!$BD:$BD,1,0),0)</f>
        <v>01/245121103BTokopedia</v>
      </c>
      <c r="J138" t="str">
        <f t="shared" si="11"/>
        <v>01/214424902WBLIBLI</v>
      </c>
      <c r="K138" t="s">
        <v>20131</v>
      </c>
      <c r="L138" s="4" t="s">
        <v>18731</v>
      </c>
      <c r="M138" t="s">
        <v>20132</v>
      </c>
      <c r="N138" s="4" t="s">
        <v>20689</v>
      </c>
      <c r="P138">
        <v>24</v>
      </c>
      <c r="S138" s="79">
        <v>2441303.9999999995</v>
      </c>
      <c r="U138" s="69">
        <f t="shared" si="13"/>
        <v>8</v>
      </c>
      <c r="V138" s="75">
        <f t="shared" si="14"/>
        <v>813767.99999999988</v>
      </c>
      <c r="W138">
        <f>IFERROR(VLOOKUP($J139,OSA!$BD:$BD,1,0),0)</f>
        <v>0</v>
      </c>
    </row>
    <row r="139" spans="1:23" x14ac:dyDescent="0.35">
      <c r="A139" t="str">
        <f t="shared" si="12"/>
        <v>01/245121103CTOKOPEDIA</v>
      </c>
      <c r="B139" s="4" t="s">
        <v>634</v>
      </c>
      <c r="C139" s="4" t="s">
        <v>2970</v>
      </c>
      <c r="D139" t="s">
        <v>18841</v>
      </c>
      <c r="E139" t="s">
        <v>18726</v>
      </c>
      <c r="F139">
        <v>6</v>
      </c>
      <c r="G139" s="75">
        <v>383243.2432432432</v>
      </c>
      <c r="H139" t="str">
        <f>IFERROR(VLOOKUP($A139,OSA!$BD:$BD,1,0),0)</f>
        <v>01/245121103CTokopedia</v>
      </c>
      <c r="J139" t="str">
        <f t="shared" si="11"/>
        <v>01/214424902WLAZADA</v>
      </c>
      <c r="K139" t="s">
        <v>20131</v>
      </c>
      <c r="L139" s="4" t="s">
        <v>18731</v>
      </c>
      <c r="M139" t="s">
        <v>20132</v>
      </c>
      <c r="N139" s="4" t="s">
        <v>20117</v>
      </c>
      <c r="P139">
        <v>15</v>
      </c>
      <c r="S139" s="79">
        <v>1525830</v>
      </c>
      <c r="U139" s="69">
        <f t="shared" si="13"/>
        <v>5</v>
      </c>
      <c r="V139" s="75">
        <f t="shared" si="14"/>
        <v>508610</v>
      </c>
      <c r="W139">
        <f>IFERROR(VLOOKUP($J140,OSA!$BD:$BD,1,0),0)</f>
        <v>0</v>
      </c>
    </row>
    <row r="140" spans="1:23" x14ac:dyDescent="0.35">
      <c r="A140" t="str">
        <f t="shared" si="12"/>
        <v>01/245121103MTOKOPEDIA</v>
      </c>
      <c r="B140" s="4" t="s">
        <v>3549</v>
      </c>
      <c r="C140" s="4" t="s">
        <v>2970</v>
      </c>
      <c r="D140" t="s">
        <v>4088</v>
      </c>
      <c r="E140" t="s">
        <v>18726</v>
      </c>
      <c r="F140">
        <v>17</v>
      </c>
      <c r="G140" s="75">
        <v>1775045.045045045</v>
      </c>
      <c r="H140" t="str">
        <f>IFERROR(VLOOKUP($A140,OSA!$BD:$BD,1,0),0)</f>
        <v>01/245121103MTokopedia</v>
      </c>
      <c r="J140" t="str">
        <f t="shared" si="11"/>
        <v>01/214424902WTOKOPEDIA</v>
      </c>
      <c r="K140" t="s">
        <v>20131</v>
      </c>
      <c r="L140" s="4" t="s">
        <v>18731</v>
      </c>
      <c r="M140" t="s">
        <v>20132</v>
      </c>
      <c r="N140" s="4" t="s">
        <v>18726</v>
      </c>
      <c r="P140">
        <v>16</v>
      </c>
      <c r="Q140">
        <v>42</v>
      </c>
      <c r="S140" s="79">
        <v>1923603.6036036029</v>
      </c>
      <c r="T140" s="79">
        <v>5049459.4594594557</v>
      </c>
      <c r="U140" s="69">
        <f t="shared" si="13"/>
        <v>19.333333333333332</v>
      </c>
      <c r="V140" s="75">
        <f t="shared" si="14"/>
        <v>2324354.3543543532</v>
      </c>
      <c r="W140">
        <f>IFERROR(VLOOKUP($J141,OSA!$BD:$BD,1,0),0)</f>
        <v>0</v>
      </c>
    </row>
    <row r="141" spans="1:23" x14ac:dyDescent="0.35">
      <c r="A141" t="str">
        <f t="shared" si="12"/>
        <v>01/245121104KTOKOPEDIA</v>
      </c>
      <c r="B141" s="4" t="s">
        <v>4266</v>
      </c>
      <c r="C141" s="4" t="s">
        <v>2970</v>
      </c>
      <c r="D141" t="s">
        <v>18843</v>
      </c>
      <c r="E141" t="s">
        <v>18726</v>
      </c>
      <c r="F141">
        <v>17</v>
      </c>
      <c r="G141" s="75">
        <v>2519369.3693693695</v>
      </c>
      <c r="H141" t="str">
        <f>IFERROR(VLOOKUP($A141,OSA!$BD:$BD,1,0),0)</f>
        <v>01/245121104KTokopedia</v>
      </c>
      <c r="J141" t="str">
        <f t="shared" si="11"/>
        <v>01/214427001ABLIBLI</v>
      </c>
      <c r="K141" t="s">
        <v>139</v>
      </c>
      <c r="L141" s="4" t="s">
        <v>18731</v>
      </c>
      <c r="M141" t="s">
        <v>18763</v>
      </c>
      <c r="N141" s="4" t="s">
        <v>20689</v>
      </c>
      <c r="P141">
        <v>12</v>
      </c>
      <c r="Q141">
        <v>36</v>
      </c>
      <c r="S141" s="79">
        <v>549635.99999999988</v>
      </c>
      <c r="T141" s="79">
        <v>1648907.9999999995</v>
      </c>
      <c r="U141" s="69">
        <f t="shared" si="13"/>
        <v>16</v>
      </c>
      <c r="V141" s="75">
        <f t="shared" si="14"/>
        <v>732847.99999999988</v>
      </c>
      <c r="W141" t="str">
        <f>IFERROR(VLOOKUP($J142,OSA!$BD:$BD,1,0),0)</f>
        <v>01/214427001ABukalapak</v>
      </c>
    </row>
    <row r="142" spans="1:23" x14ac:dyDescent="0.35">
      <c r="A142" t="str">
        <f t="shared" si="12"/>
        <v>01/245121104MTOKOPEDIA</v>
      </c>
      <c r="B142" s="4" t="s">
        <v>5751</v>
      </c>
      <c r="C142" s="4" t="s">
        <v>2970</v>
      </c>
      <c r="D142" t="s">
        <v>18845</v>
      </c>
      <c r="E142" t="s">
        <v>18726</v>
      </c>
      <c r="F142">
        <v>1</v>
      </c>
      <c r="G142" s="75">
        <v>136846.84684684683</v>
      </c>
      <c r="H142" t="str">
        <f>IFERROR(VLOOKUP($A142,OSA!$BD:$BD,1,0),0)</f>
        <v>01/245121104MTokopedia</v>
      </c>
      <c r="J142" t="str">
        <f t="shared" si="11"/>
        <v>01/214427001ABUKALAPAK</v>
      </c>
      <c r="K142" t="s">
        <v>139</v>
      </c>
      <c r="L142" s="4" t="s">
        <v>18731</v>
      </c>
      <c r="M142" t="s">
        <v>18763</v>
      </c>
      <c r="N142" s="4" t="s">
        <v>18725</v>
      </c>
      <c r="O142">
        <v>7</v>
      </c>
      <c r="P142">
        <v>11</v>
      </c>
      <c r="Q142">
        <v>10</v>
      </c>
      <c r="R142" s="79">
        <v>373963.95495495491</v>
      </c>
      <c r="S142" s="79">
        <v>587657.63063063065</v>
      </c>
      <c r="T142" s="79">
        <v>534234.20720720722</v>
      </c>
      <c r="U142" s="69">
        <f t="shared" si="13"/>
        <v>9.3333333333333339</v>
      </c>
      <c r="V142" s="75">
        <f t="shared" si="14"/>
        <v>498618.59759759763</v>
      </c>
      <c r="W142">
        <f>IFERROR(VLOOKUP($J143,OSA!$BD:$BD,1,0),0)</f>
        <v>0</v>
      </c>
    </row>
    <row r="143" spans="1:23" x14ac:dyDescent="0.35">
      <c r="A143" t="str">
        <f t="shared" si="12"/>
        <v>01/245121104OTOKOPEDIA</v>
      </c>
      <c r="B143" s="4" t="s">
        <v>9824</v>
      </c>
      <c r="C143" s="4" t="s">
        <v>2970</v>
      </c>
      <c r="D143" t="s">
        <v>18846</v>
      </c>
      <c r="E143" t="s">
        <v>18726</v>
      </c>
      <c r="F143">
        <v>2</v>
      </c>
      <c r="G143" s="75">
        <v>273693.69369369367</v>
      </c>
      <c r="H143" t="str">
        <f>IFERROR(VLOOKUP($A143,OSA!$BD:$BD,1,0),0)</f>
        <v>01/245121104OTokopedia</v>
      </c>
      <c r="J143" t="str">
        <f t="shared" si="11"/>
        <v>01/214427001ALAZADA</v>
      </c>
      <c r="K143" t="s">
        <v>139</v>
      </c>
      <c r="L143" s="4" t="s">
        <v>18731</v>
      </c>
      <c r="M143" t="s">
        <v>18763</v>
      </c>
      <c r="N143" s="4" t="s">
        <v>20117</v>
      </c>
      <c r="O143">
        <v>504</v>
      </c>
      <c r="P143">
        <v>36</v>
      </c>
      <c r="Q143">
        <v>36</v>
      </c>
      <c r="R143" s="79">
        <v>23084711.999999996</v>
      </c>
      <c r="S143" s="79">
        <v>1648907.9999999998</v>
      </c>
      <c r="T143" s="79">
        <v>1648907.9999999998</v>
      </c>
      <c r="U143" s="69">
        <f t="shared" si="13"/>
        <v>192</v>
      </c>
      <c r="V143" s="75">
        <f t="shared" si="14"/>
        <v>8794175.9999999981</v>
      </c>
      <c r="W143" t="str">
        <f>IFERROR(VLOOKUP($J144,OSA!$BD:$BD,1,0),0)</f>
        <v>01/214427001ATokopedia</v>
      </c>
    </row>
    <row r="144" spans="1:23" x14ac:dyDescent="0.35">
      <c r="A144" t="str">
        <f t="shared" si="12"/>
        <v>01/245121104PTOKOPEDIA</v>
      </c>
      <c r="B144" s="76" t="s">
        <v>9825</v>
      </c>
      <c r="C144" s="4" t="s">
        <v>2970</v>
      </c>
      <c r="D144" t="s">
        <v>18847</v>
      </c>
      <c r="E144" t="s">
        <v>18726</v>
      </c>
      <c r="F144">
        <v>1</v>
      </c>
      <c r="G144" s="75">
        <v>89999.999999999985</v>
      </c>
      <c r="H144" t="str">
        <f>IFERROR(VLOOKUP($A144,OSA!$BD:$BD,1,0),0)</f>
        <v>01/245121104PTokopedia</v>
      </c>
      <c r="J144" t="str">
        <f t="shared" si="11"/>
        <v>01/214427001ATOKOPEDIA</v>
      </c>
      <c r="K144" t="s">
        <v>139</v>
      </c>
      <c r="L144" s="4" t="s">
        <v>18731</v>
      </c>
      <c r="M144" t="s">
        <v>18763</v>
      </c>
      <c r="N144" s="4" t="s">
        <v>18726</v>
      </c>
      <c r="O144">
        <v>206</v>
      </c>
      <c r="P144">
        <v>297</v>
      </c>
      <c r="Q144">
        <v>209</v>
      </c>
      <c r="R144" s="79">
        <v>11005224.909909874</v>
      </c>
      <c r="S144" s="79">
        <v>15866756.360360278</v>
      </c>
      <c r="T144" s="79">
        <v>11165495.225225195</v>
      </c>
      <c r="U144" s="69">
        <f t="shared" si="13"/>
        <v>237.33333333333334</v>
      </c>
      <c r="V144" s="75">
        <f t="shared" si="14"/>
        <v>12679158.831831783</v>
      </c>
      <c r="W144">
        <f>IFERROR(VLOOKUP($J145,OSA!$BD:$BD,1,0),0)</f>
        <v>0</v>
      </c>
    </row>
    <row r="145" spans="1:23" x14ac:dyDescent="0.35">
      <c r="A145" t="str">
        <f t="shared" si="12"/>
        <v>01/245121104ZTOKOPEDIA</v>
      </c>
      <c r="B145" s="76" t="s">
        <v>18848</v>
      </c>
      <c r="C145" s="4" t="s">
        <v>2970</v>
      </c>
      <c r="D145" t="s">
        <v>18849</v>
      </c>
      <c r="E145" t="s">
        <v>18726</v>
      </c>
      <c r="F145">
        <v>4</v>
      </c>
      <c r="G145" s="75">
        <v>107747.74774774774</v>
      </c>
      <c r="H145">
        <f>IFERROR(VLOOKUP($A145,OSA!$BD:$BD,1,0),0)</f>
        <v>0</v>
      </c>
      <c r="J145" t="str">
        <f t="shared" ref="J145:J172" si="15">K145&amp;N145</f>
        <v>01/214427001BBLIBLI</v>
      </c>
      <c r="K145" t="s">
        <v>959</v>
      </c>
      <c r="L145" s="4" t="s">
        <v>18731</v>
      </c>
      <c r="M145" t="s">
        <v>18764</v>
      </c>
      <c r="N145" s="4" t="s">
        <v>20689</v>
      </c>
      <c r="O145">
        <v>12</v>
      </c>
      <c r="R145" s="79">
        <v>608867.99999999988</v>
      </c>
      <c r="U145" s="69">
        <f t="shared" si="13"/>
        <v>4</v>
      </c>
      <c r="V145" s="75">
        <f t="shared" si="14"/>
        <v>202955.99999999997</v>
      </c>
      <c r="W145" t="str">
        <f>IFERROR(VLOOKUP($J146,OSA!$BD:$BD,1,0),0)</f>
        <v>01/214427001BBukalapak</v>
      </c>
    </row>
    <row r="146" spans="1:23" x14ac:dyDescent="0.35">
      <c r="A146" t="str">
        <f t="shared" si="12"/>
        <v>01/245121105CTOKOPEDIA</v>
      </c>
      <c r="B146" s="76" t="s">
        <v>13846</v>
      </c>
      <c r="C146" s="4" t="s">
        <v>2970</v>
      </c>
      <c r="D146" t="s">
        <v>18850</v>
      </c>
      <c r="E146" t="s">
        <v>18726</v>
      </c>
      <c r="F146">
        <v>4</v>
      </c>
      <c r="G146" s="75">
        <v>547387.38738738734</v>
      </c>
      <c r="H146">
        <f>IFERROR(VLOOKUP($A146,OSA!$BD:$BD,1,0),0)</f>
        <v>0</v>
      </c>
      <c r="J146" t="str">
        <f t="shared" si="15"/>
        <v>01/214427001BBUKALAPAK</v>
      </c>
      <c r="K146" t="s">
        <v>959</v>
      </c>
      <c r="L146" s="4" t="s">
        <v>18731</v>
      </c>
      <c r="M146" t="s">
        <v>18764</v>
      </c>
      <c r="N146" s="4" t="s">
        <v>18725</v>
      </c>
      <c r="O146">
        <v>6</v>
      </c>
      <c r="P146">
        <v>9</v>
      </c>
      <c r="Q146">
        <v>10</v>
      </c>
      <c r="R146" s="79">
        <v>345945.96396396391</v>
      </c>
      <c r="S146" s="79">
        <v>518918.93693693687</v>
      </c>
      <c r="T146" s="79">
        <v>576576.60360360355</v>
      </c>
      <c r="U146" s="69">
        <f t="shared" si="13"/>
        <v>8.3333333333333339</v>
      </c>
      <c r="V146" s="75">
        <f t="shared" si="14"/>
        <v>480480.50150150148</v>
      </c>
      <c r="W146">
        <f>IFERROR(VLOOKUP($J147,OSA!$BD:$BD,1,0),0)</f>
        <v>0</v>
      </c>
    </row>
    <row r="147" spans="1:23" x14ac:dyDescent="0.35">
      <c r="A147" t="str">
        <f t="shared" si="12"/>
        <v>01/245121105DTOKOPEDIA</v>
      </c>
      <c r="B147" s="4" t="s">
        <v>13847</v>
      </c>
      <c r="C147" s="4" t="s">
        <v>2970</v>
      </c>
      <c r="D147" t="s">
        <v>20158</v>
      </c>
      <c r="E147" t="s">
        <v>18726</v>
      </c>
      <c r="F147">
        <v>3</v>
      </c>
      <c r="G147" s="75">
        <v>269999.99999999994</v>
      </c>
      <c r="H147">
        <f>IFERROR(VLOOKUP($A147,OSA!$BD:$BD,1,0),0)</f>
        <v>0</v>
      </c>
      <c r="J147" t="str">
        <f t="shared" si="15"/>
        <v>01/214427001BLAZADA</v>
      </c>
      <c r="K147" t="s">
        <v>959</v>
      </c>
      <c r="L147" s="4" t="s">
        <v>18731</v>
      </c>
      <c r="M147" t="s">
        <v>18764</v>
      </c>
      <c r="N147" s="4" t="s">
        <v>20117</v>
      </c>
      <c r="O147">
        <v>168</v>
      </c>
      <c r="Q147">
        <v>180</v>
      </c>
      <c r="R147" s="79">
        <v>8524152</v>
      </c>
      <c r="T147" s="79">
        <v>9133020</v>
      </c>
      <c r="U147" s="69">
        <f t="shared" si="13"/>
        <v>116</v>
      </c>
      <c r="V147" s="75">
        <f t="shared" si="14"/>
        <v>5885724</v>
      </c>
      <c r="W147" t="str">
        <f>IFERROR(VLOOKUP($J148,OSA!$BD:$BD,1,0),0)</f>
        <v>01/214427001BTokopedia</v>
      </c>
    </row>
    <row r="148" spans="1:23" x14ac:dyDescent="0.35">
      <c r="A148" t="str">
        <f t="shared" si="12"/>
        <v>01/245121105ETOKOPEDIA</v>
      </c>
      <c r="B148" s="4" t="s">
        <v>13808</v>
      </c>
      <c r="C148" s="4" t="s">
        <v>2970</v>
      </c>
      <c r="D148" t="s">
        <v>18851</v>
      </c>
      <c r="E148" t="s">
        <v>18726</v>
      </c>
      <c r="F148">
        <v>4</v>
      </c>
      <c r="G148" s="75">
        <v>360000</v>
      </c>
      <c r="H148">
        <f>IFERROR(VLOOKUP($A148,OSA!$BD:$BD,1,0),0)</f>
        <v>0</v>
      </c>
      <c r="J148" t="str">
        <f t="shared" si="15"/>
        <v>01/214427001BTOKOPEDIA</v>
      </c>
      <c r="K148" t="s">
        <v>959</v>
      </c>
      <c r="L148" s="4" t="s">
        <v>18731</v>
      </c>
      <c r="M148" t="s">
        <v>18764</v>
      </c>
      <c r="N148" s="4" t="s">
        <v>18726</v>
      </c>
      <c r="O148">
        <v>92</v>
      </c>
      <c r="P148">
        <v>142</v>
      </c>
      <c r="Q148">
        <v>165</v>
      </c>
      <c r="R148" s="79">
        <v>5304504.6126126163</v>
      </c>
      <c r="S148" s="79">
        <v>8187387.6036036126</v>
      </c>
      <c r="T148" s="79">
        <v>9513513.702702703</v>
      </c>
      <c r="U148" s="69">
        <f t="shared" si="13"/>
        <v>133</v>
      </c>
      <c r="V148" s="75">
        <f t="shared" si="14"/>
        <v>7668468.639639643</v>
      </c>
      <c r="W148">
        <f>IFERROR(VLOOKUP($J149,OSA!$BD:$BD,1,0),0)</f>
        <v>0</v>
      </c>
    </row>
    <row r="149" spans="1:23" x14ac:dyDescent="0.35">
      <c r="A149" t="str">
        <f t="shared" si="12"/>
        <v>01/245121112UTOKOPEDIA</v>
      </c>
      <c r="B149" s="76" t="s">
        <v>749</v>
      </c>
      <c r="C149" s="4" t="s">
        <v>2970</v>
      </c>
      <c r="D149" t="s">
        <v>18852</v>
      </c>
      <c r="E149" t="s">
        <v>18726</v>
      </c>
      <c r="F149">
        <v>4</v>
      </c>
      <c r="G149" s="75">
        <v>95495.495495495488</v>
      </c>
      <c r="H149" t="str">
        <f>IFERROR(VLOOKUP($A149,OSA!$BD:$BD,1,0),0)</f>
        <v>01/245121112UTokopedia</v>
      </c>
      <c r="J149" t="str">
        <f t="shared" si="15"/>
        <v>01/214427001ILAZADA</v>
      </c>
      <c r="K149" t="s">
        <v>957</v>
      </c>
      <c r="L149" s="4" t="s">
        <v>18731</v>
      </c>
      <c r="M149" t="s">
        <v>18765</v>
      </c>
      <c r="N149" s="4" t="s">
        <v>20117</v>
      </c>
      <c r="O149">
        <v>70</v>
      </c>
      <c r="Q149">
        <v>288</v>
      </c>
      <c r="R149" s="79">
        <v>1261119.9999999998</v>
      </c>
      <c r="T149" s="79">
        <v>5188607.9999999991</v>
      </c>
      <c r="U149" s="69">
        <f t="shared" si="13"/>
        <v>119.33333333333333</v>
      </c>
      <c r="V149" s="75">
        <f t="shared" si="14"/>
        <v>2149909.333333333</v>
      </c>
      <c r="W149" t="str">
        <f>IFERROR(VLOOKUP($J150,OSA!$BD:$BD,1,0),0)</f>
        <v>01/214427001ITokopedia</v>
      </c>
    </row>
    <row r="150" spans="1:23" x14ac:dyDescent="0.35">
      <c r="A150" t="str">
        <f t="shared" si="12"/>
        <v>01/245121113XTOKOPEDIA</v>
      </c>
      <c r="B150" s="4" t="s">
        <v>1348</v>
      </c>
      <c r="C150" s="4" t="s">
        <v>2970</v>
      </c>
      <c r="D150" t="s">
        <v>18853</v>
      </c>
      <c r="E150" t="s">
        <v>18726</v>
      </c>
      <c r="F150">
        <v>2</v>
      </c>
      <c r="G150" s="75">
        <v>116936.93693693692</v>
      </c>
      <c r="H150" t="str">
        <f>IFERROR(VLOOKUP($A150,OSA!$BD:$BD,1,0),0)</f>
        <v>01/245121113XTokopedia</v>
      </c>
      <c r="J150" t="str">
        <f t="shared" si="15"/>
        <v>01/214427001ITOKOPEDIA</v>
      </c>
      <c r="K150" t="s">
        <v>957</v>
      </c>
      <c r="L150" s="4" t="s">
        <v>18731</v>
      </c>
      <c r="M150" t="s">
        <v>18765</v>
      </c>
      <c r="N150" s="4" t="s">
        <v>18726</v>
      </c>
      <c r="O150">
        <v>44</v>
      </c>
      <c r="P150">
        <v>15</v>
      </c>
      <c r="Q150">
        <v>23</v>
      </c>
      <c r="R150" s="79">
        <v>915675.67567567551</v>
      </c>
      <c r="S150" s="79">
        <v>312162.16216216213</v>
      </c>
      <c r="T150" s="79">
        <v>478648.6486486487</v>
      </c>
      <c r="U150" s="69">
        <f t="shared" si="13"/>
        <v>27.333333333333332</v>
      </c>
      <c r="V150" s="75">
        <f t="shared" si="14"/>
        <v>568828.82882882876</v>
      </c>
      <c r="W150">
        <f>IFERROR(VLOOKUP($J151,OSA!$BD:$BD,1,0),0)</f>
        <v>0</v>
      </c>
    </row>
    <row r="151" spans="1:23" x14ac:dyDescent="0.35">
      <c r="A151" t="str">
        <f t="shared" si="12"/>
        <v>01/245121114NTOKOPEDIA</v>
      </c>
      <c r="B151" s="4" t="s">
        <v>623</v>
      </c>
      <c r="C151" s="4" t="s">
        <v>2970</v>
      </c>
      <c r="D151" t="s">
        <v>20159</v>
      </c>
      <c r="E151" t="s">
        <v>18726</v>
      </c>
      <c r="F151">
        <v>2</v>
      </c>
      <c r="G151" s="75">
        <v>179999.99999999997</v>
      </c>
      <c r="H151" t="str">
        <f>IFERROR(VLOOKUP($A151,OSA!$BD:$BD,1,0),0)</f>
        <v>01/245121114NTokopedia</v>
      </c>
      <c r="J151" t="str">
        <f t="shared" si="15"/>
        <v>01/214427001JLAZADA</v>
      </c>
      <c r="K151" t="s">
        <v>953</v>
      </c>
      <c r="L151" s="4" t="s">
        <v>18731</v>
      </c>
      <c r="M151" t="s">
        <v>20133</v>
      </c>
      <c r="N151" s="4" t="s">
        <v>20117</v>
      </c>
      <c r="O151">
        <v>336</v>
      </c>
      <c r="R151" s="79">
        <v>3264575.9999999991</v>
      </c>
      <c r="U151" s="69">
        <f t="shared" si="13"/>
        <v>112</v>
      </c>
      <c r="V151" s="75">
        <f t="shared" si="14"/>
        <v>1088191.9999999998</v>
      </c>
      <c r="W151">
        <f>IFERROR(VLOOKUP($J152,OSA!$BD:$BD,1,0),0)</f>
        <v>0</v>
      </c>
    </row>
    <row r="152" spans="1:23" x14ac:dyDescent="0.35">
      <c r="A152" t="str">
        <f t="shared" si="12"/>
        <v>01/245121114QTOKOPEDIA</v>
      </c>
      <c r="B152" s="4" t="s">
        <v>621</v>
      </c>
      <c r="C152" s="4" t="s">
        <v>2970</v>
      </c>
      <c r="D152" t="s">
        <v>18854</v>
      </c>
      <c r="E152" t="s">
        <v>18726</v>
      </c>
      <c r="F152">
        <v>1</v>
      </c>
      <c r="G152" s="75">
        <v>89999.999999999985</v>
      </c>
      <c r="H152" t="str">
        <f>IFERROR(VLOOKUP($A152,OSA!$BD:$BD,1,0),0)</f>
        <v>01/245121114QTokopedia</v>
      </c>
      <c r="J152" t="str">
        <f t="shared" si="15"/>
        <v>01/214427001MBUKALAPAK</v>
      </c>
      <c r="K152" t="s">
        <v>9882</v>
      </c>
      <c r="L152" s="4" t="s">
        <v>18731</v>
      </c>
      <c r="M152" t="s">
        <v>18766</v>
      </c>
      <c r="N152" s="4" t="s">
        <v>18725</v>
      </c>
      <c r="O152">
        <v>1</v>
      </c>
      <c r="R152" s="79">
        <v>104504.5045045045</v>
      </c>
      <c r="U152" s="69">
        <f t="shared" si="13"/>
        <v>0.33333333333333331</v>
      </c>
      <c r="V152" s="75">
        <f t="shared" si="14"/>
        <v>34834.83483483483</v>
      </c>
      <c r="W152" t="str">
        <f>IFERROR(VLOOKUP($J153,OSA!$BD:$BD,1,0),0)</f>
        <v>01/214427001MTokopedia</v>
      </c>
    </row>
    <row r="153" spans="1:23" x14ac:dyDescent="0.35">
      <c r="A153" t="str">
        <f t="shared" si="12"/>
        <v>01/245121114STOKOPEDIA</v>
      </c>
      <c r="B153" s="4" t="s">
        <v>617</v>
      </c>
      <c r="C153" s="4" t="s">
        <v>2970</v>
      </c>
      <c r="D153" t="s">
        <v>18855</v>
      </c>
      <c r="E153" t="s">
        <v>18726</v>
      </c>
      <c r="F153">
        <v>11</v>
      </c>
      <c r="G153" s="75">
        <v>990000</v>
      </c>
      <c r="H153" t="str">
        <f>IFERROR(VLOOKUP($A153,OSA!$BD:$BD,1,0),0)</f>
        <v>01/245121114STokopedia</v>
      </c>
      <c r="J153" t="str">
        <f t="shared" si="15"/>
        <v>01/214427001MTOKOPEDIA</v>
      </c>
      <c r="K153" t="s">
        <v>9882</v>
      </c>
      <c r="L153" s="4" t="s">
        <v>18731</v>
      </c>
      <c r="M153" t="s">
        <v>18766</v>
      </c>
      <c r="N153" s="4" t="s">
        <v>18726</v>
      </c>
      <c r="O153">
        <v>20</v>
      </c>
      <c r="P153">
        <v>10</v>
      </c>
      <c r="R153" s="79">
        <v>2090090.0900900904</v>
      </c>
      <c r="S153" s="79">
        <v>1045045.045045045</v>
      </c>
      <c r="U153" s="69">
        <f t="shared" si="13"/>
        <v>10</v>
      </c>
      <c r="V153" s="75">
        <f t="shared" si="14"/>
        <v>1045045.0450450452</v>
      </c>
      <c r="W153">
        <f>IFERROR(VLOOKUP($J154,OSA!$BD:$BD,1,0),0)</f>
        <v>0</v>
      </c>
    </row>
    <row r="154" spans="1:23" x14ac:dyDescent="0.35">
      <c r="A154" t="str">
        <f t="shared" si="12"/>
        <v>01/245121114TTOKOPEDIA</v>
      </c>
      <c r="B154" s="4" t="s">
        <v>1963</v>
      </c>
      <c r="C154" s="4" t="s">
        <v>2970</v>
      </c>
      <c r="D154" t="s">
        <v>18856</v>
      </c>
      <c r="E154" t="s">
        <v>18726</v>
      </c>
      <c r="F154">
        <v>12</v>
      </c>
      <c r="G154" s="75">
        <v>701621.62162162154</v>
      </c>
      <c r="H154" t="str">
        <f>IFERROR(VLOOKUP($A154,OSA!$BD:$BD,1,0),0)</f>
        <v>01/245121114TTokopedia</v>
      </c>
      <c r="J154" t="str">
        <f t="shared" si="15"/>
        <v>01/214427001PBLIBLI</v>
      </c>
      <c r="K154" t="s">
        <v>13357</v>
      </c>
      <c r="L154" s="4" t="s">
        <v>18731</v>
      </c>
      <c r="M154" t="s">
        <v>18767</v>
      </c>
      <c r="N154" s="4" t="s">
        <v>20689</v>
      </c>
      <c r="O154">
        <v>24</v>
      </c>
      <c r="P154">
        <v>48</v>
      </c>
      <c r="Q154">
        <v>84</v>
      </c>
      <c r="R154" s="79">
        <v>1045271.9999999999</v>
      </c>
      <c r="S154" s="79">
        <v>2090543.9999999998</v>
      </c>
      <c r="T154" s="79">
        <v>3658451.9999999995</v>
      </c>
      <c r="U154" s="69">
        <f t="shared" si="13"/>
        <v>52</v>
      </c>
      <c r="V154" s="75">
        <f t="shared" si="14"/>
        <v>2264755.9999999995</v>
      </c>
      <c r="W154">
        <f>IFERROR(VLOOKUP($J155,OSA!$BD:$BD,1,0),0)</f>
        <v>0</v>
      </c>
    </row>
    <row r="155" spans="1:23" x14ac:dyDescent="0.35">
      <c r="A155" t="str">
        <f t="shared" si="12"/>
        <v>01/245121114UTOKOPEDIA</v>
      </c>
      <c r="B155" s="76" t="s">
        <v>638</v>
      </c>
      <c r="C155" s="4" t="s">
        <v>2970</v>
      </c>
      <c r="D155" t="s">
        <v>4168</v>
      </c>
      <c r="E155" t="s">
        <v>18726</v>
      </c>
      <c r="F155">
        <v>12</v>
      </c>
      <c r="G155" s="75">
        <v>1501621.6216216215</v>
      </c>
      <c r="H155" t="str">
        <f>IFERROR(VLOOKUP($A155,OSA!$BD:$BD,1,0),0)</f>
        <v>01/245121114UTokopedia</v>
      </c>
      <c r="J155" t="str">
        <f t="shared" si="15"/>
        <v>01/214427001PBUKALAPAK</v>
      </c>
      <c r="K155" t="s">
        <v>13357</v>
      </c>
      <c r="L155" s="4" t="s">
        <v>18731</v>
      </c>
      <c r="M155" t="s">
        <v>18767</v>
      </c>
      <c r="N155" s="4" t="s">
        <v>18725</v>
      </c>
      <c r="P155">
        <v>1</v>
      </c>
      <c r="S155" s="79">
        <v>49549.549549549542</v>
      </c>
      <c r="U155" s="69">
        <f t="shared" si="13"/>
        <v>0.33333333333333331</v>
      </c>
      <c r="V155" s="75">
        <f t="shared" si="14"/>
        <v>16516.516516516513</v>
      </c>
      <c r="W155">
        <f>IFERROR(VLOOKUP($J156,OSA!$BD:$BD,1,0),0)</f>
        <v>0</v>
      </c>
    </row>
    <row r="156" spans="1:23" x14ac:dyDescent="0.35">
      <c r="A156" t="str">
        <f t="shared" si="12"/>
        <v>01/245121114VTOKOPEDIA</v>
      </c>
      <c r="B156" s="4" t="s">
        <v>642</v>
      </c>
      <c r="C156" s="4" t="s">
        <v>2970</v>
      </c>
      <c r="D156" t="s">
        <v>1414</v>
      </c>
      <c r="E156" t="s">
        <v>18726</v>
      </c>
      <c r="F156">
        <v>4</v>
      </c>
      <c r="G156" s="75">
        <v>500540.54054054047</v>
      </c>
      <c r="H156" t="str">
        <f>IFERROR(VLOOKUP($A156,OSA!$BD:$BD,1,0),0)</f>
        <v>01/245121114VTokopedia</v>
      </c>
      <c r="J156" t="str">
        <f t="shared" si="15"/>
        <v>01/214427001PLAZADA</v>
      </c>
      <c r="K156" t="s">
        <v>13357</v>
      </c>
      <c r="L156" s="4" t="s">
        <v>18731</v>
      </c>
      <c r="M156" t="s">
        <v>18767</v>
      </c>
      <c r="N156" s="4" t="s">
        <v>20117</v>
      </c>
      <c r="O156">
        <v>172</v>
      </c>
      <c r="P156">
        <v>80</v>
      </c>
      <c r="Q156">
        <v>288</v>
      </c>
      <c r="R156" s="79">
        <v>7491116</v>
      </c>
      <c r="S156" s="79">
        <v>3484239.9999999995</v>
      </c>
      <c r="T156" s="79">
        <v>12543263.999999998</v>
      </c>
      <c r="U156" s="69">
        <f t="shared" si="13"/>
        <v>180</v>
      </c>
      <c r="V156" s="75">
        <f t="shared" si="14"/>
        <v>7839540</v>
      </c>
      <c r="W156">
        <f>IFERROR(VLOOKUP($J157,OSA!$BD:$BD,1,0),0)</f>
        <v>0</v>
      </c>
    </row>
    <row r="157" spans="1:23" x14ac:dyDescent="0.35">
      <c r="A157" t="str">
        <f t="shared" si="12"/>
        <v>01/245121114WBUKALAPAK</v>
      </c>
      <c r="B157" s="4" t="s">
        <v>645</v>
      </c>
      <c r="C157" s="4" t="s">
        <v>2970</v>
      </c>
      <c r="D157" t="s">
        <v>18857</v>
      </c>
      <c r="E157" t="s">
        <v>18725</v>
      </c>
      <c r="F157">
        <v>1</v>
      </c>
      <c r="G157" s="75">
        <v>125135.13513513512</v>
      </c>
      <c r="H157" t="str">
        <f>IFERROR(VLOOKUP($A157,OSA!$BD:$BD,1,0),0)</f>
        <v>01/245121114WBukalapak</v>
      </c>
      <c r="J157" t="str">
        <f t="shared" si="15"/>
        <v>01/214427001PTOKOPEDIA</v>
      </c>
      <c r="K157" t="s">
        <v>13357</v>
      </c>
      <c r="L157" s="4" t="s">
        <v>18731</v>
      </c>
      <c r="M157" t="s">
        <v>18767</v>
      </c>
      <c r="N157" s="4" t="s">
        <v>18726</v>
      </c>
      <c r="O157">
        <v>90</v>
      </c>
      <c r="P157">
        <v>103</v>
      </c>
      <c r="Q157">
        <v>95</v>
      </c>
      <c r="R157" s="79">
        <v>4459459.4594594557</v>
      </c>
      <c r="S157" s="79">
        <v>5103603.6036036024</v>
      </c>
      <c r="T157" s="79">
        <v>4707207.207207202</v>
      </c>
      <c r="U157" s="69">
        <f t="shared" si="13"/>
        <v>96</v>
      </c>
      <c r="V157" s="75">
        <f t="shared" si="14"/>
        <v>4756756.7567567537</v>
      </c>
      <c r="W157">
        <f>IFERROR(VLOOKUP($J158,OSA!$BD:$BD,1,0),0)</f>
        <v>0</v>
      </c>
    </row>
    <row r="158" spans="1:23" x14ac:dyDescent="0.35">
      <c r="A158" t="str">
        <f t="shared" si="12"/>
        <v>01/245121114WTOKOPEDIA</v>
      </c>
      <c r="B158" s="4" t="s">
        <v>645</v>
      </c>
      <c r="C158" s="4" t="s">
        <v>2970</v>
      </c>
      <c r="D158" t="s">
        <v>18857</v>
      </c>
      <c r="E158" t="s">
        <v>18726</v>
      </c>
      <c r="F158">
        <v>12</v>
      </c>
      <c r="G158" s="75">
        <v>1501621.6216216215</v>
      </c>
      <c r="H158" t="str">
        <f>IFERROR(VLOOKUP($A158,OSA!$BD:$BD,1,0),0)</f>
        <v>01/245121114WTokopedia</v>
      </c>
      <c r="J158" t="str">
        <f t="shared" si="15"/>
        <v>01/214427002ABLIBLI</v>
      </c>
      <c r="K158" t="s">
        <v>961</v>
      </c>
      <c r="L158" s="4" t="s">
        <v>18731</v>
      </c>
      <c r="M158" t="s">
        <v>20134</v>
      </c>
      <c r="N158" s="4" t="s">
        <v>20689</v>
      </c>
      <c r="Q158">
        <v>12</v>
      </c>
      <c r="T158" s="79">
        <v>346451.99999999994</v>
      </c>
      <c r="U158" s="69">
        <f t="shared" si="13"/>
        <v>4</v>
      </c>
      <c r="V158" s="75">
        <f t="shared" si="14"/>
        <v>115483.99999999999</v>
      </c>
      <c r="W158" t="str">
        <f>IFERROR(VLOOKUP($J159,OSA!$BD:$BD,1,0),0)</f>
        <v>01/214427002ABukalapak</v>
      </c>
    </row>
    <row r="159" spans="1:23" x14ac:dyDescent="0.35">
      <c r="A159" t="str">
        <f t="shared" si="12"/>
        <v>01/245121115CTOKOPEDIA</v>
      </c>
      <c r="B159" s="76" t="s">
        <v>599</v>
      </c>
      <c r="C159" s="4" t="s">
        <v>2970</v>
      </c>
      <c r="D159" t="s">
        <v>18858</v>
      </c>
      <c r="E159" t="s">
        <v>18726</v>
      </c>
      <c r="F159">
        <v>23</v>
      </c>
      <c r="G159" s="75">
        <v>2070000</v>
      </c>
      <c r="H159" t="str">
        <f>IFERROR(VLOOKUP($A159,OSA!$BD:$BD,1,0),0)</f>
        <v>01/245121115CTokopedia</v>
      </c>
      <c r="J159" t="str">
        <f t="shared" si="15"/>
        <v>01/214427002ABUKALAPAK</v>
      </c>
      <c r="K159" t="s">
        <v>961</v>
      </c>
      <c r="L159" s="4" t="s">
        <v>18731</v>
      </c>
      <c r="M159" t="s">
        <v>20134</v>
      </c>
      <c r="N159" s="4" t="s">
        <v>18725</v>
      </c>
      <c r="O159">
        <v>1</v>
      </c>
      <c r="R159" s="79">
        <v>32252.252252252249</v>
      </c>
      <c r="U159" s="69">
        <f t="shared" si="13"/>
        <v>0.33333333333333331</v>
      </c>
      <c r="V159" s="75">
        <f t="shared" si="14"/>
        <v>10750.750750750749</v>
      </c>
      <c r="W159" t="str">
        <f>IFERROR(VLOOKUP($J160,OSA!$BD:$BD,1,0),0)</f>
        <v>01/214427002ATokopedia</v>
      </c>
    </row>
    <row r="160" spans="1:23" x14ac:dyDescent="0.35">
      <c r="A160" t="str">
        <f t="shared" si="12"/>
        <v>01/245121115GTOKOPEDIA</v>
      </c>
      <c r="B160" s="76" t="s">
        <v>626</v>
      </c>
      <c r="C160" s="4" t="s">
        <v>2970</v>
      </c>
      <c r="D160" t="s">
        <v>18859</v>
      </c>
      <c r="E160" t="s">
        <v>18726</v>
      </c>
      <c r="F160">
        <v>17</v>
      </c>
      <c r="G160" s="75">
        <v>1775045.0450450452</v>
      </c>
      <c r="H160" t="str">
        <f>IFERROR(VLOOKUP($A160,OSA!$BD:$BD,1,0),0)</f>
        <v>01/245121115GTokopedia</v>
      </c>
      <c r="J160" t="str">
        <f t="shared" si="15"/>
        <v>01/214427002ATOKOPEDIA</v>
      </c>
      <c r="K160" t="s">
        <v>961</v>
      </c>
      <c r="L160" s="4" t="s">
        <v>18731</v>
      </c>
      <c r="M160" t="s">
        <v>20134</v>
      </c>
      <c r="N160" s="4" t="s">
        <v>18726</v>
      </c>
      <c r="O160">
        <v>9</v>
      </c>
      <c r="P160">
        <v>3</v>
      </c>
      <c r="Q160">
        <v>7</v>
      </c>
      <c r="R160" s="79">
        <v>290270.27027027024</v>
      </c>
      <c r="S160" s="79">
        <v>96756.756756756746</v>
      </c>
      <c r="T160" s="79">
        <v>225765.76576576574</v>
      </c>
      <c r="U160" s="69">
        <f t="shared" si="13"/>
        <v>6.333333333333333</v>
      </c>
      <c r="V160" s="75">
        <f t="shared" si="14"/>
        <v>204264.26426426423</v>
      </c>
      <c r="W160">
        <f>IFERROR(VLOOKUP($J161,OSA!$BD:$BD,1,0),0)</f>
        <v>0</v>
      </c>
    </row>
    <row r="161" spans="1:23" x14ac:dyDescent="0.35">
      <c r="A161" t="str">
        <f t="shared" si="12"/>
        <v>01/245121115HTOKOPEDIA</v>
      </c>
      <c r="B161" s="4" t="s">
        <v>630</v>
      </c>
      <c r="C161" s="4" t="s">
        <v>2970</v>
      </c>
      <c r="D161" t="s">
        <v>6024</v>
      </c>
      <c r="E161" t="s">
        <v>18726</v>
      </c>
      <c r="F161">
        <v>23</v>
      </c>
      <c r="G161" s="75">
        <v>2401531.5315315314</v>
      </c>
      <c r="H161" t="str">
        <f>IFERROR(VLOOKUP($A161,OSA!$BD:$BD,1,0),0)</f>
        <v>01/245121115HTokopedia</v>
      </c>
      <c r="J161" t="str">
        <f t="shared" si="15"/>
        <v>01/214427002BLAZADA</v>
      </c>
      <c r="K161" t="s">
        <v>965</v>
      </c>
      <c r="L161" s="4" t="s">
        <v>18731</v>
      </c>
      <c r="M161" t="s">
        <v>20135</v>
      </c>
      <c r="N161" s="4" t="s">
        <v>20117</v>
      </c>
      <c r="O161">
        <v>13</v>
      </c>
      <c r="R161" s="79">
        <v>395408</v>
      </c>
      <c r="U161" s="69">
        <f t="shared" si="13"/>
        <v>4.333333333333333</v>
      </c>
      <c r="V161" s="75">
        <f t="shared" si="14"/>
        <v>131802.66666666666</v>
      </c>
      <c r="W161" t="str">
        <f>IFERROR(VLOOKUP($J162,OSA!$BD:$BD,1,0),0)</f>
        <v>01/214427002BTokopedia</v>
      </c>
    </row>
    <row r="162" spans="1:23" x14ac:dyDescent="0.35">
      <c r="A162" t="str">
        <f t="shared" si="12"/>
        <v>01/245121115JTOKOPEDIA</v>
      </c>
      <c r="B162" s="4" t="s">
        <v>601</v>
      </c>
      <c r="C162" s="4" t="s">
        <v>2970</v>
      </c>
      <c r="D162" t="s">
        <v>6025</v>
      </c>
      <c r="E162" t="s">
        <v>18726</v>
      </c>
      <c r="F162">
        <v>1</v>
      </c>
      <c r="G162" s="75">
        <v>104414.41441441441</v>
      </c>
      <c r="H162" t="str">
        <f>IFERROR(VLOOKUP($A162,OSA!$BD:$BD,1,0),0)</f>
        <v>01/245121115JTokopedia</v>
      </c>
      <c r="J162" t="str">
        <f t="shared" si="15"/>
        <v>01/214427002BTOKOPEDIA</v>
      </c>
      <c r="K162" t="s">
        <v>965</v>
      </c>
      <c r="L162" s="4" t="s">
        <v>18731</v>
      </c>
      <c r="M162" t="s">
        <v>20135</v>
      </c>
      <c r="N162" s="4" t="s">
        <v>18726</v>
      </c>
      <c r="O162">
        <v>3</v>
      </c>
      <c r="P162">
        <v>3</v>
      </c>
      <c r="Q162">
        <v>7</v>
      </c>
      <c r="R162" s="79">
        <v>103513.51351351352</v>
      </c>
      <c r="S162" s="79">
        <v>103513.51351351352</v>
      </c>
      <c r="T162" s="79">
        <v>241531.52252252251</v>
      </c>
      <c r="U162" s="69">
        <f t="shared" si="13"/>
        <v>4.333333333333333</v>
      </c>
      <c r="V162" s="75">
        <f t="shared" si="14"/>
        <v>149519.51651651654</v>
      </c>
      <c r="W162" t="str">
        <f>IFERROR(VLOOKUP($J163,OSA!$BD:$BD,1,0),0)</f>
        <v>01/214427003ATokopedia</v>
      </c>
    </row>
    <row r="163" spans="1:23" x14ac:dyDescent="0.35">
      <c r="A163" t="str">
        <f t="shared" si="12"/>
        <v>01/245124501YTOKOPEDIA</v>
      </c>
      <c r="B163" s="4" t="s">
        <v>9869</v>
      </c>
      <c r="C163" s="4" t="s">
        <v>2970</v>
      </c>
      <c r="D163" t="s">
        <v>18860</v>
      </c>
      <c r="E163" t="s">
        <v>18726</v>
      </c>
      <c r="F163">
        <v>15</v>
      </c>
      <c r="G163" s="75">
        <v>108108.10810810809</v>
      </c>
      <c r="H163" t="str">
        <f>IFERROR(VLOOKUP($A163,OSA!$BD:$BD,1,0),0)</f>
        <v>01/245124501YTokopedia</v>
      </c>
      <c r="J163" t="str">
        <f t="shared" si="15"/>
        <v>01/214427003ATOKOPEDIA</v>
      </c>
      <c r="K163" t="s">
        <v>963</v>
      </c>
      <c r="L163" s="4" t="s">
        <v>18731</v>
      </c>
      <c r="M163" t="s">
        <v>20136</v>
      </c>
      <c r="N163" s="4" t="s">
        <v>18726</v>
      </c>
      <c r="O163">
        <v>7</v>
      </c>
      <c r="P163">
        <v>18</v>
      </c>
      <c r="Q163">
        <v>8</v>
      </c>
      <c r="R163" s="79">
        <v>125495.49549549549</v>
      </c>
      <c r="S163" s="79">
        <v>322702.72072072071</v>
      </c>
      <c r="T163" s="79">
        <v>143423.43243243243</v>
      </c>
      <c r="U163" s="69">
        <f t="shared" si="13"/>
        <v>11</v>
      </c>
      <c r="V163" s="75">
        <f t="shared" si="14"/>
        <v>197207.21621621621</v>
      </c>
      <c r="W163" t="str">
        <f>IFERROR(VLOOKUP($J164,OSA!$BD:$BD,1,0),0)</f>
        <v>01/225026509VTokopedia</v>
      </c>
    </row>
    <row r="164" spans="1:23" x14ac:dyDescent="0.35">
      <c r="A164" t="str">
        <f t="shared" si="12"/>
        <v>01/245124501ZTOKOPEDIA</v>
      </c>
      <c r="B164" s="4" t="s">
        <v>9870</v>
      </c>
      <c r="C164" s="4" t="s">
        <v>2970</v>
      </c>
      <c r="D164" t="s">
        <v>18861</v>
      </c>
      <c r="E164" t="s">
        <v>18726</v>
      </c>
      <c r="F164">
        <v>32</v>
      </c>
      <c r="G164" s="75">
        <v>230630.63063063065</v>
      </c>
      <c r="H164" t="str">
        <f>IFERROR(VLOOKUP($A164,OSA!$BD:$BD,1,0),0)</f>
        <v>01/245124501ZTokopedia</v>
      </c>
      <c r="J164" t="str">
        <f t="shared" si="15"/>
        <v>01/225026509VTOKOPEDIA</v>
      </c>
      <c r="K164" t="s">
        <v>494</v>
      </c>
      <c r="L164" s="4" t="s">
        <v>20137</v>
      </c>
      <c r="M164" t="s">
        <v>5996</v>
      </c>
      <c r="N164" s="4" t="s">
        <v>18726</v>
      </c>
      <c r="O164">
        <v>1</v>
      </c>
      <c r="R164" s="79">
        <v>124414.41441441441</v>
      </c>
      <c r="U164" s="69">
        <f t="shared" si="13"/>
        <v>0.33333333333333331</v>
      </c>
      <c r="V164" s="75">
        <f t="shared" si="14"/>
        <v>41471.471471471472</v>
      </c>
      <c r="W164" t="str">
        <f>IFERROR(VLOOKUP($J165,OSA!$BD:$BD,1,0),0)</f>
        <v>01/225026509ZTokopedia</v>
      </c>
    </row>
    <row r="165" spans="1:23" x14ac:dyDescent="0.35">
      <c r="A165" t="str">
        <f t="shared" si="12"/>
        <v>01/245321002STOKOPEDIA</v>
      </c>
      <c r="B165" s="4" t="s">
        <v>11263</v>
      </c>
      <c r="C165" s="4" t="s">
        <v>2971</v>
      </c>
      <c r="D165" t="s">
        <v>18862</v>
      </c>
      <c r="E165" t="s">
        <v>18726</v>
      </c>
      <c r="F165">
        <v>5</v>
      </c>
      <c r="G165" s="75">
        <v>114864.86486486485</v>
      </c>
      <c r="H165" t="str">
        <f>IFERROR(VLOOKUP($A165,OSA!$BD:$BD,1,0),0)</f>
        <v>01/245321002STokopedia</v>
      </c>
      <c r="J165" t="str">
        <f t="shared" si="15"/>
        <v>01/225026509ZTOKOPEDIA</v>
      </c>
      <c r="K165" t="s">
        <v>483</v>
      </c>
      <c r="L165" s="4" t="s">
        <v>20137</v>
      </c>
      <c r="M165" t="s">
        <v>2605</v>
      </c>
      <c r="N165" s="4" t="s">
        <v>18726</v>
      </c>
      <c r="O165">
        <v>7</v>
      </c>
      <c r="R165" s="79">
        <v>1893153.1531531529</v>
      </c>
      <c r="U165" s="69">
        <f t="shared" si="13"/>
        <v>2.3333333333333335</v>
      </c>
      <c r="V165" s="75">
        <f t="shared" si="14"/>
        <v>631051.05105105101</v>
      </c>
      <c r="W165">
        <f>IFERROR(VLOOKUP($J166,OSA!$BD:$BD,1,0),0)</f>
        <v>0</v>
      </c>
    </row>
    <row r="166" spans="1:23" x14ac:dyDescent="0.35">
      <c r="A166" t="str">
        <f t="shared" si="12"/>
        <v>01/245321002UTOKOPEDIA</v>
      </c>
      <c r="B166" s="4" t="s">
        <v>11569</v>
      </c>
      <c r="C166" s="4" t="s">
        <v>2971</v>
      </c>
      <c r="D166" t="s">
        <v>18863</v>
      </c>
      <c r="E166" t="s">
        <v>18726</v>
      </c>
      <c r="F166">
        <v>2</v>
      </c>
      <c r="G166" s="75">
        <v>45945.945945945939</v>
      </c>
      <c r="H166" t="str">
        <f>IFERROR(VLOOKUP($A166,OSA!$BD:$BD,1,0),0)</f>
        <v>01/245321002UTokopedia</v>
      </c>
      <c r="J166" t="str">
        <f t="shared" si="15"/>
        <v>01/235725801ABLIBLI</v>
      </c>
      <c r="K166" t="s">
        <v>714</v>
      </c>
      <c r="L166" s="4" t="s">
        <v>18729</v>
      </c>
      <c r="M166" t="s">
        <v>2510</v>
      </c>
      <c r="N166" s="4" t="s">
        <v>20689</v>
      </c>
      <c r="P166">
        <v>84</v>
      </c>
      <c r="Q166">
        <v>72</v>
      </c>
      <c r="S166" s="79">
        <v>4454351.9999999991</v>
      </c>
      <c r="T166" s="79">
        <v>3818015.9999999995</v>
      </c>
      <c r="U166" s="69">
        <f t="shared" si="13"/>
        <v>52</v>
      </c>
      <c r="V166" s="75">
        <f t="shared" si="14"/>
        <v>2757455.9999999995</v>
      </c>
      <c r="W166" t="str">
        <f>IFERROR(VLOOKUP($J167,OSA!$BD:$BD,1,0),0)</f>
        <v>01/235725801ABukalapak</v>
      </c>
    </row>
    <row r="167" spans="1:23" x14ac:dyDescent="0.35">
      <c r="A167" t="str">
        <f t="shared" si="12"/>
        <v>01/245321003BTOKOPEDIA</v>
      </c>
      <c r="B167" s="4" t="s">
        <v>660</v>
      </c>
      <c r="C167" s="4" t="s">
        <v>2971</v>
      </c>
      <c r="D167" t="s">
        <v>2596</v>
      </c>
      <c r="E167" t="s">
        <v>18726</v>
      </c>
      <c r="F167">
        <v>8</v>
      </c>
      <c r="G167" s="75">
        <v>356756.7567567568</v>
      </c>
      <c r="H167" t="str">
        <f>IFERROR(VLOOKUP($A167,OSA!$BD:$BD,1,0),0)</f>
        <v>01/245321003BTokopedia</v>
      </c>
      <c r="J167" t="str">
        <f t="shared" si="15"/>
        <v>01/235725801ABUKALAPAK</v>
      </c>
      <c r="K167" t="s">
        <v>714</v>
      </c>
      <c r="L167" s="4" t="s">
        <v>18729</v>
      </c>
      <c r="M167" t="s">
        <v>2510</v>
      </c>
      <c r="N167" s="4" t="s">
        <v>18725</v>
      </c>
      <c r="O167">
        <v>2</v>
      </c>
      <c r="P167">
        <v>12</v>
      </c>
      <c r="Q167">
        <v>16</v>
      </c>
      <c r="R167" s="79">
        <v>110810.8108108108</v>
      </c>
      <c r="S167" s="79">
        <v>664864.86486486485</v>
      </c>
      <c r="T167" s="79">
        <v>886486.48648648639</v>
      </c>
      <c r="U167" s="69">
        <f t="shared" si="13"/>
        <v>10</v>
      </c>
      <c r="V167" s="75">
        <f t="shared" si="14"/>
        <v>554054.05405405397</v>
      </c>
      <c r="W167">
        <f>IFERROR(VLOOKUP($J168,OSA!$BD:$BD,1,0),0)</f>
        <v>0</v>
      </c>
    </row>
    <row r="168" spans="1:23" x14ac:dyDescent="0.35">
      <c r="A168" t="str">
        <f t="shared" si="12"/>
        <v>01/245321101WTOKOPEDIA</v>
      </c>
      <c r="B168" s="4" t="s">
        <v>680</v>
      </c>
      <c r="C168" s="4" t="s">
        <v>2971</v>
      </c>
      <c r="D168" t="s">
        <v>18865</v>
      </c>
      <c r="E168" t="s">
        <v>18726</v>
      </c>
      <c r="F168">
        <v>4</v>
      </c>
      <c r="G168" s="75">
        <v>178378.37837837837</v>
      </c>
      <c r="H168" t="str">
        <f>IFERROR(VLOOKUP($A168,OSA!$BD:$BD,1,0),0)</f>
        <v>01/245321101WTokopedia</v>
      </c>
      <c r="J168" t="str">
        <f t="shared" si="15"/>
        <v>01/235725801ALAZADA</v>
      </c>
      <c r="K168" t="s">
        <v>714</v>
      </c>
      <c r="L168" s="4" t="s">
        <v>18729</v>
      </c>
      <c r="M168" t="s">
        <v>2510</v>
      </c>
      <c r="N168" s="4" t="s">
        <v>20117</v>
      </c>
      <c r="O168">
        <v>252</v>
      </c>
      <c r="P168">
        <v>108</v>
      </c>
      <c r="Q168">
        <v>444</v>
      </c>
      <c r="R168" s="79">
        <v>13363055.999999998</v>
      </c>
      <c r="S168" s="79">
        <v>5727023.9999999991</v>
      </c>
      <c r="T168" s="79">
        <v>23544432</v>
      </c>
      <c r="U168" s="69">
        <f t="shared" si="13"/>
        <v>268</v>
      </c>
      <c r="V168" s="75">
        <f t="shared" si="14"/>
        <v>14211504</v>
      </c>
      <c r="W168" t="str">
        <f>IFERROR(VLOOKUP($J169,OSA!$BD:$BD,1,0),0)</f>
        <v>01/235725801ATokopedia</v>
      </c>
    </row>
    <row r="169" spans="1:23" x14ac:dyDescent="0.35">
      <c r="A169" t="str">
        <f t="shared" si="12"/>
        <v>01/245321101YTOKOPEDIA</v>
      </c>
      <c r="B169" s="76" t="s">
        <v>762</v>
      </c>
      <c r="C169" s="4" t="s">
        <v>2971</v>
      </c>
      <c r="D169" t="s">
        <v>20162</v>
      </c>
      <c r="E169" t="s">
        <v>18726</v>
      </c>
      <c r="F169">
        <v>1</v>
      </c>
      <c r="G169" s="75">
        <v>44594.594594594593</v>
      </c>
      <c r="H169" t="str">
        <f>IFERROR(VLOOKUP($A169,OSA!$BD:$BD,1,0),0)</f>
        <v>01/245321101YTokopedia</v>
      </c>
      <c r="J169" t="str">
        <f t="shared" si="15"/>
        <v>01/235725801ATOKOPEDIA</v>
      </c>
      <c r="K169" t="s">
        <v>714</v>
      </c>
      <c r="L169" s="4" t="s">
        <v>18729</v>
      </c>
      <c r="M169" t="s">
        <v>2510</v>
      </c>
      <c r="N169" s="4" t="s">
        <v>18726</v>
      </c>
      <c r="O169">
        <v>425</v>
      </c>
      <c r="P169">
        <v>370</v>
      </c>
      <c r="Q169">
        <v>570</v>
      </c>
      <c r="R169" s="79">
        <v>23547297.297297344</v>
      </c>
      <c r="S169" s="79">
        <v>20500000.000000026</v>
      </c>
      <c r="T169" s="79">
        <v>31581081.081081193</v>
      </c>
      <c r="U169" s="69">
        <f t="shared" si="13"/>
        <v>455</v>
      </c>
      <c r="V169" s="75">
        <f t="shared" si="14"/>
        <v>25209459.459459525</v>
      </c>
      <c r="W169" t="str">
        <f>IFERROR(VLOOKUP($J170,OSA!$BD:$BD,1,0),0)</f>
        <v>01/244521101DTokopedia</v>
      </c>
    </row>
    <row r="170" spans="1:23" x14ac:dyDescent="0.35">
      <c r="A170" t="str">
        <f t="shared" si="12"/>
        <v>01/245321104WTOKOPEDIA</v>
      </c>
      <c r="B170" s="4" t="s">
        <v>11715</v>
      </c>
      <c r="C170" s="4" t="s">
        <v>2971</v>
      </c>
      <c r="D170" t="s">
        <v>20165</v>
      </c>
      <c r="E170" t="s">
        <v>18726</v>
      </c>
      <c r="F170">
        <v>2</v>
      </c>
      <c r="G170" s="75">
        <v>45945.945945945939</v>
      </c>
      <c r="H170" t="str">
        <f>IFERROR(VLOOKUP($A170,OSA!$BD:$BD,1,0),0)</f>
        <v>01/245321104WTokopedia</v>
      </c>
      <c r="J170" t="str">
        <f t="shared" si="15"/>
        <v>01/244521101DTOKOPEDIA</v>
      </c>
      <c r="K170" t="s">
        <v>2702</v>
      </c>
      <c r="L170" s="4" t="s">
        <v>18768</v>
      </c>
      <c r="M170" t="s">
        <v>20138</v>
      </c>
      <c r="N170" s="4" t="s">
        <v>18726</v>
      </c>
      <c r="O170">
        <v>25</v>
      </c>
      <c r="P170">
        <v>34</v>
      </c>
      <c r="Q170">
        <v>30</v>
      </c>
      <c r="R170" s="79">
        <v>740990.99099099101</v>
      </c>
      <c r="S170" s="79">
        <v>1007747.7477477478</v>
      </c>
      <c r="T170" s="79">
        <v>889189.18918918923</v>
      </c>
      <c r="U170" s="69">
        <f t="shared" si="13"/>
        <v>29.666666666666668</v>
      </c>
      <c r="V170" s="75">
        <f t="shared" si="14"/>
        <v>879309.30930930935</v>
      </c>
      <c r="W170">
        <f>IFERROR(VLOOKUP($J171,OSA!$BD:$BD,1,0),0)</f>
        <v>0</v>
      </c>
    </row>
    <row r="171" spans="1:23" x14ac:dyDescent="0.35">
      <c r="A171" t="str">
        <f t="shared" si="12"/>
        <v>01/245321104YTOKOPEDIA</v>
      </c>
      <c r="B171" s="4" t="s">
        <v>11716</v>
      </c>
      <c r="C171" s="4" t="s">
        <v>2971</v>
      </c>
      <c r="D171" t="s">
        <v>20166</v>
      </c>
      <c r="E171" t="s">
        <v>18726</v>
      </c>
      <c r="F171">
        <v>2</v>
      </c>
      <c r="G171" s="75">
        <v>45945.945945945939</v>
      </c>
      <c r="H171" t="str">
        <f>IFERROR(VLOOKUP($A171,OSA!$BD:$BD,1,0),0)</f>
        <v>01/245321104YTokopedia</v>
      </c>
      <c r="J171" t="str">
        <f t="shared" si="15"/>
        <v>01/244521101ELAZADA</v>
      </c>
      <c r="K171" t="s">
        <v>209</v>
      </c>
      <c r="L171" s="4" t="s">
        <v>18768</v>
      </c>
      <c r="M171" t="s">
        <v>18769</v>
      </c>
      <c r="N171" s="4" t="s">
        <v>20117</v>
      </c>
      <c r="Q171">
        <v>24</v>
      </c>
      <c r="T171" s="79">
        <v>1273512</v>
      </c>
      <c r="U171" s="69">
        <f t="shared" si="13"/>
        <v>8</v>
      </c>
      <c r="V171" s="75">
        <f t="shared" si="14"/>
        <v>424504</v>
      </c>
      <c r="W171" t="str">
        <f>IFERROR(VLOOKUP($J172,OSA!$BD:$BD,1,0),0)</f>
        <v>01/244521101ETokopedia</v>
      </c>
    </row>
    <row r="172" spans="1:23" x14ac:dyDescent="0.35">
      <c r="A172" t="str">
        <f t="shared" si="12"/>
        <v>01/245321105CTOKOPEDIA</v>
      </c>
      <c r="B172" s="4" t="s">
        <v>684</v>
      </c>
      <c r="C172" s="4" t="s">
        <v>2971</v>
      </c>
      <c r="D172" t="s">
        <v>18867</v>
      </c>
      <c r="E172" t="s">
        <v>18726</v>
      </c>
      <c r="F172">
        <v>21</v>
      </c>
      <c r="G172" s="75">
        <v>1430270.2702702703</v>
      </c>
      <c r="H172" t="str">
        <f>IFERROR(VLOOKUP($A172,OSA!$BD:$BD,1,0),0)</f>
        <v>01/245321105CTokopedia</v>
      </c>
      <c r="J172" t="str">
        <f t="shared" si="15"/>
        <v>01/244521101ETOKOPEDIA</v>
      </c>
      <c r="K172" t="s">
        <v>209</v>
      </c>
      <c r="L172" s="4" t="s">
        <v>18768</v>
      </c>
      <c r="M172" t="s">
        <v>18769</v>
      </c>
      <c r="N172" s="4" t="s">
        <v>18726</v>
      </c>
      <c r="O172">
        <v>13</v>
      </c>
      <c r="P172">
        <v>13</v>
      </c>
      <c r="Q172">
        <v>30</v>
      </c>
      <c r="R172" s="79">
        <v>760090.09909909894</v>
      </c>
      <c r="S172" s="79">
        <v>760090.09009008971</v>
      </c>
      <c r="T172" s="79">
        <v>1754054.0720720713</v>
      </c>
      <c r="U172" s="69">
        <f t="shared" si="13"/>
        <v>18.666666666666668</v>
      </c>
      <c r="V172" s="75">
        <f t="shared" si="14"/>
        <v>1091411.4204204201</v>
      </c>
      <c r="W172" t="str">
        <f>IFERROR(VLOOKUP($J173,OSA!$BD:$BD,1,0),0)</f>
        <v>01/244521101FTokopedia</v>
      </c>
    </row>
    <row r="173" spans="1:23" x14ac:dyDescent="0.35">
      <c r="A173" t="str">
        <f t="shared" si="12"/>
        <v>01/245321105DTOKOPEDIA</v>
      </c>
      <c r="B173" s="76" t="s">
        <v>668</v>
      </c>
      <c r="C173" s="4" t="s">
        <v>2971</v>
      </c>
      <c r="D173" t="s">
        <v>6034</v>
      </c>
      <c r="E173" t="s">
        <v>18726</v>
      </c>
      <c r="F173">
        <v>1</v>
      </c>
      <c r="G173" s="75">
        <v>68108.108108108107</v>
      </c>
      <c r="H173" t="str">
        <f>IFERROR(VLOOKUP($A173,OSA!$BD:$BD,1,0),0)</f>
        <v>01/245321105DTokopedia</v>
      </c>
      <c r="J173" t="str">
        <f t="shared" ref="J173:J190" si="16">K173&amp;N173</f>
        <v>01/244521101FTOKOPEDIA</v>
      </c>
      <c r="K173" t="s">
        <v>784</v>
      </c>
      <c r="L173" s="4" t="s">
        <v>18768</v>
      </c>
      <c r="M173" t="s">
        <v>5997</v>
      </c>
      <c r="N173" s="4" t="s">
        <v>18726</v>
      </c>
      <c r="O173">
        <v>19</v>
      </c>
      <c r="P173">
        <v>34</v>
      </c>
      <c r="Q173">
        <v>32</v>
      </c>
      <c r="R173" s="79">
        <v>563153.15315315314</v>
      </c>
      <c r="S173" s="79">
        <v>1007747.7477477478</v>
      </c>
      <c r="T173" s="79">
        <v>948468.46846846852</v>
      </c>
      <c r="U173" s="69">
        <f t="shared" si="13"/>
        <v>28.333333333333332</v>
      </c>
      <c r="V173" s="75">
        <f t="shared" si="14"/>
        <v>839789.78978978982</v>
      </c>
      <c r="W173" t="str">
        <f>IFERROR(VLOOKUP($J174,OSA!$BD:$BD,1,0),0)</f>
        <v>01/244521101GBukalapak</v>
      </c>
    </row>
    <row r="174" spans="1:23" x14ac:dyDescent="0.35">
      <c r="A174" t="str">
        <f t="shared" si="12"/>
        <v>01/245321105JTOKOPEDIA</v>
      </c>
      <c r="B174" s="4" t="s">
        <v>13809</v>
      </c>
      <c r="C174" s="4" t="s">
        <v>2971</v>
      </c>
      <c r="D174" t="s">
        <v>18869</v>
      </c>
      <c r="E174" t="s">
        <v>18726</v>
      </c>
      <c r="F174">
        <v>21</v>
      </c>
      <c r="G174" s="75">
        <v>1133243.2432432431</v>
      </c>
      <c r="H174" t="str">
        <f>IFERROR(VLOOKUP($A174,OSA!$BD:$BD,1,0),0)</f>
        <v>01/245321105JTokopedia</v>
      </c>
      <c r="J174" t="str">
        <f t="shared" si="16"/>
        <v>01/244521101GBUKALAPAK</v>
      </c>
      <c r="K174" t="s">
        <v>197</v>
      </c>
      <c r="L174" s="4" t="s">
        <v>18768</v>
      </c>
      <c r="M174" t="s">
        <v>5998</v>
      </c>
      <c r="N174" s="4" t="s">
        <v>18725</v>
      </c>
      <c r="P174">
        <v>1</v>
      </c>
      <c r="S174" s="79">
        <v>53603.603603603602</v>
      </c>
      <c r="U174" s="69">
        <f t="shared" si="13"/>
        <v>0.33333333333333331</v>
      </c>
      <c r="V174" s="75">
        <f t="shared" si="14"/>
        <v>17867.867867867866</v>
      </c>
      <c r="W174" t="str">
        <f>IFERROR(VLOOKUP($J175,OSA!$BD:$BD,1,0),0)</f>
        <v>01/244521101OBukalapak</v>
      </c>
    </row>
    <row r="175" spans="1:23" x14ac:dyDescent="0.35">
      <c r="A175" t="str">
        <f t="shared" si="12"/>
        <v>01/245321105KTOKOPEDIA</v>
      </c>
      <c r="B175" s="4" t="s">
        <v>13810</v>
      </c>
      <c r="C175" s="4" t="s">
        <v>2971</v>
      </c>
      <c r="D175" t="s">
        <v>18870</v>
      </c>
      <c r="E175" t="s">
        <v>18726</v>
      </c>
      <c r="F175">
        <v>13</v>
      </c>
      <c r="G175" s="75">
        <v>701531.53153153136</v>
      </c>
      <c r="H175" t="str">
        <f>IFERROR(VLOOKUP($A175,OSA!$BD:$BD,1,0),0)</f>
        <v>01/245321105KTokopedia</v>
      </c>
      <c r="J175" t="str">
        <f t="shared" si="16"/>
        <v>01/244521101OBUKALAPAK</v>
      </c>
      <c r="K175" t="s">
        <v>240</v>
      </c>
      <c r="L175" s="4" t="s">
        <v>18768</v>
      </c>
      <c r="M175" t="s">
        <v>18770</v>
      </c>
      <c r="N175" s="4" t="s">
        <v>18725</v>
      </c>
      <c r="O175">
        <v>2</v>
      </c>
      <c r="R175" s="79">
        <v>59279.279279279275</v>
      </c>
      <c r="U175" s="69">
        <f t="shared" si="13"/>
        <v>0.66666666666666663</v>
      </c>
      <c r="V175" s="75">
        <f t="shared" si="14"/>
        <v>19759.75975975976</v>
      </c>
      <c r="W175">
        <f>IFERROR(VLOOKUP($J176,OSA!$BD:$BD,1,0),0)</f>
        <v>0</v>
      </c>
    </row>
    <row r="176" spans="1:23" x14ac:dyDescent="0.35">
      <c r="A176" t="str">
        <f t="shared" si="12"/>
        <v>01/245321105LTOKOPEDIA</v>
      </c>
      <c r="B176" s="76" t="s">
        <v>13811</v>
      </c>
      <c r="C176" s="4" t="s">
        <v>2971</v>
      </c>
      <c r="D176" t="s">
        <v>18871</v>
      </c>
      <c r="E176" t="s">
        <v>18726</v>
      </c>
      <c r="F176">
        <v>9</v>
      </c>
      <c r="G176" s="75">
        <v>485675.67567567562</v>
      </c>
      <c r="H176" t="str">
        <f>IFERROR(VLOOKUP($A176,OSA!$BD:$BD,1,0),0)</f>
        <v>01/245321105LTokopedia</v>
      </c>
      <c r="J176" t="str">
        <f t="shared" si="16"/>
        <v>01/244521101OLAZADA</v>
      </c>
      <c r="K176" t="s">
        <v>240</v>
      </c>
      <c r="L176" s="4" t="s">
        <v>18768</v>
      </c>
      <c r="M176" t="s">
        <v>18770</v>
      </c>
      <c r="N176" s="4" t="s">
        <v>20117</v>
      </c>
      <c r="O176">
        <v>96</v>
      </c>
      <c r="R176" s="79">
        <v>2608415.9999999995</v>
      </c>
      <c r="U176" s="69">
        <f t="shared" si="13"/>
        <v>32</v>
      </c>
      <c r="V176" s="75">
        <f t="shared" si="14"/>
        <v>869471.99999999988</v>
      </c>
      <c r="W176" t="str">
        <f>IFERROR(VLOOKUP($J177,OSA!$BD:$BD,1,0),0)</f>
        <v>01/244521101OTokopedia</v>
      </c>
    </row>
    <row r="177" spans="1:23" x14ac:dyDescent="0.35">
      <c r="A177" t="str">
        <f t="shared" si="12"/>
        <v>01/245321106GTOKOPEDIA</v>
      </c>
      <c r="B177" s="4" t="s">
        <v>2638</v>
      </c>
      <c r="C177" s="4" t="s">
        <v>2971</v>
      </c>
      <c r="D177" t="s">
        <v>20172</v>
      </c>
      <c r="E177" t="s">
        <v>18726</v>
      </c>
      <c r="F177">
        <v>11</v>
      </c>
      <c r="G177" s="75">
        <v>490540.54054054053</v>
      </c>
      <c r="H177" t="str">
        <f>IFERROR(VLOOKUP($A177,OSA!$BD:$BD,1,0),0)</f>
        <v>01/245321106GTokopedia</v>
      </c>
      <c r="J177" t="str">
        <f t="shared" si="16"/>
        <v>01/244521101OTOKOPEDIA</v>
      </c>
      <c r="K177" t="s">
        <v>240</v>
      </c>
      <c r="L177" s="4" t="s">
        <v>18768</v>
      </c>
      <c r="M177" t="s">
        <v>18770</v>
      </c>
      <c r="N177" s="4" t="s">
        <v>18726</v>
      </c>
      <c r="O177">
        <v>82</v>
      </c>
      <c r="P177">
        <v>74</v>
      </c>
      <c r="Q177">
        <v>90</v>
      </c>
      <c r="R177" s="79">
        <v>2430450.4504504493</v>
      </c>
      <c r="S177" s="79">
        <v>2193333.3333333321</v>
      </c>
      <c r="T177" s="79">
        <v>2667567.5675675659</v>
      </c>
      <c r="U177" s="69">
        <f t="shared" si="13"/>
        <v>82</v>
      </c>
      <c r="V177" s="75">
        <f t="shared" si="14"/>
        <v>2430450.4504504488</v>
      </c>
      <c r="W177" t="str">
        <f>IFERROR(VLOOKUP($J178,OSA!$BD:$BD,1,0),0)</f>
        <v>01/244521101PBukalapak</v>
      </c>
    </row>
    <row r="178" spans="1:23" x14ac:dyDescent="0.35">
      <c r="A178" t="str">
        <f t="shared" si="12"/>
        <v>01/265522101KBLIBLI</v>
      </c>
      <c r="B178" s="4" t="s">
        <v>11532</v>
      </c>
      <c r="C178" s="4" t="s">
        <v>18724</v>
      </c>
      <c r="D178" t="s">
        <v>18872</v>
      </c>
      <c r="E178" t="s">
        <v>20689</v>
      </c>
      <c r="F178">
        <v>3</v>
      </c>
      <c r="G178" s="75">
        <v>56541</v>
      </c>
      <c r="H178">
        <f>IFERROR(VLOOKUP($A178,OSA!$BD:$BD,1,0),0)</f>
        <v>0</v>
      </c>
      <c r="J178" t="str">
        <f t="shared" si="16"/>
        <v>01/244521101PBUKALAPAK</v>
      </c>
      <c r="K178" t="s">
        <v>245</v>
      </c>
      <c r="L178" s="4" t="s">
        <v>18768</v>
      </c>
      <c r="M178" t="s">
        <v>18771</v>
      </c>
      <c r="N178" s="4" t="s">
        <v>18725</v>
      </c>
      <c r="O178">
        <v>3</v>
      </c>
      <c r="P178">
        <v>3</v>
      </c>
      <c r="Q178">
        <v>3</v>
      </c>
      <c r="R178" s="79">
        <v>160810.80180180178</v>
      </c>
      <c r="S178" s="79">
        <v>160810.80180180178</v>
      </c>
      <c r="T178" s="79">
        <v>160810.80180180178</v>
      </c>
      <c r="U178" s="69">
        <f t="shared" si="13"/>
        <v>3</v>
      </c>
      <c r="V178" s="75">
        <f t="shared" si="14"/>
        <v>160810.80180180178</v>
      </c>
      <c r="W178">
        <f>IFERROR(VLOOKUP($J179,OSA!$BD:$BD,1,0),0)</f>
        <v>0</v>
      </c>
    </row>
    <row r="179" spans="1:23" x14ac:dyDescent="0.35">
      <c r="A179" t="str">
        <f t="shared" si="12"/>
        <v>01/265522101KTOKOPEDIA</v>
      </c>
      <c r="B179" s="4" t="s">
        <v>11532</v>
      </c>
      <c r="C179" s="4" t="s">
        <v>18724</v>
      </c>
      <c r="D179" t="s">
        <v>18872</v>
      </c>
      <c r="E179" t="s">
        <v>18726</v>
      </c>
      <c r="F179">
        <v>11</v>
      </c>
      <c r="G179" s="75">
        <v>239819.81981981982</v>
      </c>
      <c r="H179" t="str">
        <f>IFERROR(VLOOKUP($A179,OSA!$BD:$BD,1,0),0)</f>
        <v>01/265522101KTokopedia</v>
      </c>
      <c r="J179" t="str">
        <f t="shared" si="16"/>
        <v>01/244521101PLAZADA</v>
      </c>
      <c r="K179" t="s">
        <v>245</v>
      </c>
      <c r="L179" s="4" t="s">
        <v>18768</v>
      </c>
      <c r="M179" t="s">
        <v>18771</v>
      </c>
      <c r="N179" s="4" t="s">
        <v>20117</v>
      </c>
      <c r="O179">
        <v>12</v>
      </c>
      <c r="R179" s="79">
        <v>590867.99999999988</v>
      </c>
      <c r="U179" s="69">
        <f t="shared" si="13"/>
        <v>4</v>
      </c>
      <c r="V179" s="75">
        <f t="shared" si="14"/>
        <v>196955.99999999997</v>
      </c>
      <c r="W179" t="str">
        <f>IFERROR(VLOOKUP($J180,OSA!$BD:$BD,1,0),0)</f>
        <v>01/244521101PTokopedia</v>
      </c>
    </row>
    <row r="180" spans="1:23" x14ac:dyDescent="0.35">
      <c r="A180" t="str">
        <f t="shared" si="12"/>
        <v>01/265522901BTOKOPEDIA</v>
      </c>
      <c r="B180" s="76" t="s">
        <v>705</v>
      </c>
      <c r="C180" s="4" t="s">
        <v>18724</v>
      </c>
      <c r="D180" t="s">
        <v>6036</v>
      </c>
      <c r="E180" t="s">
        <v>18726</v>
      </c>
      <c r="F180">
        <v>2</v>
      </c>
      <c r="G180" s="75">
        <v>32252.252252252249</v>
      </c>
      <c r="H180" t="str">
        <f>IFERROR(VLOOKUP($A180,OSA!$BD:$BD,1,0),0)</f>
        <v>01/265522901BTokopedia</v>
      </c>
      <c r="J180" t="str">
        <f t="shared" si="16"/>
        <v>01/244521101PTOKOPEDIA</v>
      </c>
      <c r="K180" t="s">
        <v>245</v>
      </c>
      <c r="L180" s="4" t="s">
        <v>18768</v>
      </c>
      <c r="M180" t="s">
        <v>18771</v>
      </c>
      <c r="N180" s="4" t="s">
        <v>18726</v>
      </c>
      <c r="O180">
        <v>14</v>
      </c>
      <c r="P180">
        <v>22</v>
      </c>
      <c r="Q180">
        <v>14</v>
      </c>
      <c r="R180" s="79">
        <v>750450.41441441432</v>
      </c>
      <c r="S180" s="79">
        <v>1179279.2162162161</v>
      </c>
      <c r="T180" s="79">
        <v>750450.4144144142</v>
      </c>
      <c r="U180" s="69">
        <f t="shared" si="13"/>
        <v>16.666666666666668</v>
      </c>
      <c r="V180" s="75">
        <f t="shared" si="14"/>
        <v>893393.34834834829</v>
      </c>
      <c r="W180" t="str">
        <f>IFERROR(VLOOKUP($J181,OSA!$BD:$BD,1,0),0)</f>
        <v>01/244521101QTokopedia</v>
      </c>
    </row>
    <row r="181" spans="1:23" x14ac:dyDescent="0.35">
      <c r="A181" t="str">
        <f t="shared" si="12"/>
        <v>01/265522901DTOKOPEDIA</v>
      </c>
      <c r="B181" s="4" t="s">
        <v>14704</v>
      </c>
      <c r="C181" s="4" t="s">
        <v>18724</v>
      </c>
      <c r="D181" t="s">
        <v>18873</v>
      </c>
      <c r="E181" t="s">
        <v>18726</v>
      </c>
      <c r="F181">
        <v>6</v>
      </c>
      <c r="G181" s="75">
        <v>169729.7297297297</v>
      </c>
      <c r="H181">
        <f>IFERROR(VLOOKUP($A181,OSA!$BD:$BD,1,0),0)</f>
        <v>0</v>
      </c>
      <c r="J181" t="str">
        <f t="shared" si="16"/>
        <v>01/244521101QTOKOPEDIA</v>
      </c>
      <c r="K181" t="s">
        <v>242</v>
      </c>
      <c r="L181" s="4" t="s">
        <v>18768</v>
      </c>
      <c r="M181" t="s">
        <v>18772</v>
      </c>
      <c r="N181" s="4" t="s">
        <v>18726</v>
      </c>
      <c r="O181">
        <v>14</v>
      </c>
      <c r="P181">
        <v>16</v>
      </c>
      <c r="Q181">
        <v>20</v>
      </c>
      <c r="R181" s="79">
        <v>414954.95495495497</v>
      </c>
      <c r="S181" s="79">
        <v>474234.23423423426</v>
      </c>
      <c r="T181" s="79">
        <v>592792.79279279278</v>
      </c>
      <c r="U181" s="69">
        <f t="shared" si="13"/>
        <v>16.666666666666668</v>
      </c>
      <c r="V181" s="75">
        <f t="shared" si="14"/>
        <v>493993.99399399402</v>
      </c>
      <c r="W181">
        <f>IFERROR(VLOOKUP($J182,OSA!$BD:$BD,1,0),0)</f>
        <v>0</v>
      </c>
    </row>
    <row r="182" spans="1:23" x14ac:dyDescent="0.35">
      <c r="A182" t="str">
        <f t="shared" si="12"/>
        <v>01/265525501ATOKOPEDIA</v>
      </c>
      <c r="B182" s="4" t="s">
        <v>707</v>
      </c>
      <c r="C182" s="4" t="s">
        <v>18724</v>
      </c>
      <c r="D182" t="s">
        <v>2512</v>
      </c>
      <c r="E182" t="s">
        <v>18726</v>
      </c>
      <c r="F182">
        <v>4</v>
      </c>
      <c r="G182" s="75">
        <v>71351.351351351346</v>
      </c>
      <c r="H182" t="str">
        <f>IFERROR(VLOOKUP($A182,OSA!$BD:$BD,1,0),0)</f>
        <v>01/265525501ATokopedia</v>
      </c>
      <c r="J182" t="str">
        <f t="shared" si="16"/>
        <v>01/244521101RBLIBLI</v>
      </c>
      <c r="K182" t="s">
        <v>5695</v>
      </c>
      <c r="L182" s="4" t="s">
        <v>18768</v>
      </c>
      <c r="M182" t="s">
        <v>18773</v>
      </c>
      <c r="N182" s="4" t="s">
        <v>20689</v>
      </c>
      <c r="O182">
        <v>12</v>
      </c>
      <c r="Q182">
        <v>72</v>
      </c>
      <c r="R182" s="79">
        <v>685811.99999999988</v>
      </c>
      <c r="T182" s="79">
        <v>4114871.9999999991</v>
      </c>
      <c r="U182" s="69">
        <f t="shared" si="13"/>
        <v>28</v>
      </c>
      <c r="V182" s="75">
        <f t="shared" si="14"/>
        <v>1600227.9999999998</v>
      </c>
      <c r="W182">
        <f>IFERROR(VLOOKUP($J183,OSA!$BD:$BD,1,0),0)</f>
        <v>0</v>
      </c>
    </row>
    <row r="183" spans="1:23" x14ac:dyDescent="0.35">
      <c r="A183" t="str">
        <f t="shared" si="12"/>
        <v>01/267230401ATOKOPEDIA</v>
      </c>
      <c r="B183" s="4" t="s">
        <v>9826</v>
      </c>
      <c r="C183" s="4" t="s">
        <v>18874</v>
      </c>
      <c r="D183" t="s">
        <v>18875</v>
      </c>
      <c r="E183" t="s">
        <v>18726</v>
      </c>
      <c r="F183">
        <v>30</v>
      </c>
      <c r="G183" s="75">
        <v>1259459.4594594594</v>
      </c>
      <c r="H183" t="str">
        <f>IFERROR(VLOOKUP($A183,OSA!$BD:$BD,1,0),0)</f>
        <v>01/267230401ATokopedia</v>
      </c>
      <c r="J183" t="str">
        <f t="shared" si="16"/>
        <v>01/244521101RLAZADA</v>
      </c>
      <c r="K183" t="s">
        <v>5695</v>
      </c>
      <c r="L183" s="4" t="s">
        <v>18768</v>
      </c>
      <c r="M183" t="s">
        <v>18773</v>
      </c>
      <c r="N183" s="4" t="s">
        <v>20117</v>
      </c>
      <c r="O183">
        <v>612</v>
      </c>
      <c r="P183">
        <v>36</v>
      </c>
      <c r="Q183">
        <v>252</v>
      </c>
      <c r="R183" s="79">
        <v>34976411.999999993</v>
      </c>
      <c r="S183" s="79">
        <v>2057435.9999999998</v>
      </c>
      <c r="T183" s="79">
        <v>14402052</v>
      </c>
      <c r="U183" s="69">
        <f t="shared" si="13"/>
        <v>300</v>
      </c>
      <c r="V183" s="75">
        <f t="shared" si="14"/>
        <v>17145299.999999996</v>
      </c>
      <c r="W183" t="str">
        <f>IFERROR(VLOOKUP($J184,OSA!$BD:$BD,1,0),0)</f>
        <v>01/244521101RTokopedia</v>
      </c>
    </row>
    <row r="184" spans="1:23" x14ac:dyDescent="0.35">
      <c r="A184" t="str">
        <f t="shared" si="12"/>
        <v>01/267230401EBLIBLI</v>
      </c>
      <c r="B184" s="4" t="s">
        <v>9886</v>
      </c>
      <c r="C184" s="4" t="s">
        <v>18874</v>
      </c>
      <c r="D184" t="s">
        <v>18878</v>
      </c>
      <c r="E184" t="s">
        <v>20689</v>
      </c>
      <c r="F184">
        <v>4</v>
      </c>
      <c r="G184" s="75">
        <v>254840</v>
      </c>
      <c r="H184">
        <f>IFERROR(VLOOKUP($A184,OSA!$BD:$BD,1,0),0)</f>
        <v>0</v>
      </c>
      <c r="J184" t="str">
        <f t="shared" si="16"/>
        <v>01/244521101RTOKOPEDIA</v>
      </c>
      <c r="K184" t="s">
        <v>5695</v>
      </c>
      <c r="L184" s="4" t="s">
        <v>18768</v>
      </c>
      <c r="M184" t="s">
        <v>18773</v>
      </c>
      <c r="N184" s="4" t="s">
        <v>18726</v>
      </c>
      <c r="O184">
        <v>641</v>
      </c>
      <c r="P184">
        <v>634</v>
      </c>
      <c r="Q184">
        <v>966</v>
      </c>
      <c r="R184" s="79">
        <v>40365675.675675839</v>
      </c>
      <c r="S184" s="79">
        <v>39924864.864864983</v>
      </c>
      <c r="T184" s="79">
        <v>60831891.891892381</v>
      </c>
      <c r="U184" s="69">
        <f t="shared" si="13"/>
        <v>747</v>
      </c>
      <c r="V184" s="75">
        <f t="shared" si="14"/>
        <v>47040810.810811065</v>
      </c>
      <c r="W184">
        <f>IFERROR(VLOOKUP($J185,OSA!$BD:$BD,1,0),0)</f>
        <v>0</v>
      </c>
    </row>
    <row r="185" spans="1:23" x14ac:dyDescent="0.35">
      <c r="A185" t="str">
        <f t="shared" si="12"/>
        <v>01/267230401ETOKOPEDIA</v>
      </c>
      <c r="B185" s="76" t="s">
        <v>9886</v>
      </c>
      <c r="C185" s="4" t="s">
        <v>18874</v>
      </c>
      <c r="D185" t="s">
        <v>18878</v>
      </c>
      <c r="E185" t="s">
        <v>18726</v>
      </c>
      <c r="F185">
        <v>2</v>
      </c>
      <c r="G185" s="75">
        <v>160720.72072072071</v>
      </c>
      <c r="H185" t="str">
        <f>IFERROR(VLOOKUP($A185,OSA!$BD:$BD,1,0),0)</f>
        <v>01/267230401ETokopedia</v>
      </c>
      <c r="J185" t="str">
        <f t="shared" si="16"/>
        <v>01/244521101SBUKALAPAK</v>
      </c>
      <c r="K185" t="s">
        <v>5696</v>
      </c>
      <c r="L185" s="4" t="s">
        <v>18768</v>
      </c>
      <c r="M185" t="s">
        <v>18774</v>
      </c>
      <c r="N185" s="4" t="s">
        <v>18725</v>
      </c>
      <c r="O185">
        <v>29</v>
      </c>
      <c r="P185">
        <v>5</v>
      </c>
      <c r="Q185">
        <v>7</v>
      </c>
      <c r="R185" s="79">
        <v>1747837.8378378381</v>
      </c>
      <c r="S185" s="79">
        <v>301351.35135135136</v>
      </c>
      <c r="T185" s="79">
        <v>421891.89189189184</v>
      </c>
      <c r="U185" s="69">
        <f t="shared" si="13"/>
        <v>13.666666666666666</v>
      </c>
      <c r="V185" s="75">
        <f t="shared" si="14"/>
        <v>823693.69369369373</v>
      </c>
      <c r="W185">
        <f>IFERROR(VLOOKUP($J186,OSA!$BD:$BD,1,0),0)</f>
        <v>0</v>
      </c>
    </row>
    <row r="186" spans="1:23" x14ac:dyDescent="0.35">
      <c r="A186" t="str">
        <f t="shared" si="12"/>
        <v>01/267230401FTOKOPEDIA</v>
      </c>
      <c r="B186" s="4" t="s">
        <v>9876</v>
      </c>
      <c r="C186" s="4" t="s">
        <v>18874</v>
      </c>
      <c r="D186" t="s">
        <v>18879</v>
      </c>
      <c r="E186" t="s">
        <v>18726</v>
      </c>
      <c r="F186">
        <v>18</v>
      </c>
      <c r="G186" s="75">
        <v>361686.48648648645</v>
      </c>
      <c r="H186" t="str">
        <f>IFERROR(VLOOKUP($A186,OSA!$BD:$BD,1,0),0)</f>
        <v>01/267230401FTokopedia</v>
      </c>
      <c r="J186" t="str">
        <f t="shared" si="16"/>
        <v>01/244521101SLAZADA</v>
      </c>
      <c r="K186" t="s">
        <v>5696</v>
      </c>
      <c r="L186" s="4" t="s">
        <v>18768</v>
      </c>
      <c r="M186" t="s">
        <v>18774</v>
      </c>
      <c r="N186" s="4" t="s">
        <v>20117</v>
      </c>
      <c r="O186">
        <v>108</v>
      </c>
      <c r="P186">
        <v>18</v>
      </c>
      <c r="R186" s="79">
        <v>6056207.9999999991</v>
      </c>
      <c r="S186" s="79">
        <v>1009367.9999999999</v>
      </c>
      <c r="U186" s="69">
        <f t="shared" si="13"/>
        <v>42</v>
      </c>
      <c r="V186" s="75">
        <f t="shared" si="14"/>
        <v>2355191.9999999995</v>
      </c>
      <c r="W186" t="str">
        <f>IFERROR(VLOOKUP($J187,OSA!$BD:$BD,1,0),0)</f>
        <v>01/244521101STokopedia</v>
      </c>
    </row>
    <row r="187" spans="1:23" x14ac:dyDescent="0.35">
      <c r="A187" t="str">
        <f t="shared" si="12"/>
        <v>01/267430601ATOKOPEDIA</v>
      </c>
      <c r="B187" s="4" t="s">
        <v>9877</v>
      </c>
      <c r="C187" s="4" t="s">
        <v>20174</v>
      </c>
      <c r="D187" t="s">
        <v>20175</v>
      </c>
      <c r="E187" t="s">
        <v>18726</v>
      </c>
      <c r="F187">
        <v>12</v>
      </c>
      <c r="G187" s="75">
        <v>371675.67567567562</v>
      </c>
      <c r="H187" t="str">
        <f>IFERROR(VLOOKUP($A187,OSA!$BD:$BD,1,0),0)</f>
        <v>01/267430601ATokopedia</v>
      </c>
      <c r="J187" t="str">
        <f t="shared" si="16"/>
        <v>01/244521101STOKOPEDIA</v>
      </c>
      <c r="K187" t="s">
        <v>5696</v>
      </c>
      <c r="L187" s="4" t="s">
        <v>18768</v>
      </c>
      <c r="M187" t="s">
        <v>18774</v>
      </c>
      <c r="N187" s="4" t="s">
        <v>18726</v>
      </c>
      <c r="O187">
        <v>319</v>
      </c>
      <c r="P187">
        <v>294</v>
      </c>
      <c r="Q187">
        <v>695</v>
      </c>
      <c r="R187" s="79">
        <v>19226216.216216166</v>
      </c>
      <c r="S187" s="79">
        <v>17719459.45945939</v>
      </c>
      <c r="T187" s="79">
        <v>41887837.837837875</v>
      </c>
      <c r="U187" s="69">
        <f t="shared" si="13"/>
        <v>436</v>
      </c>
      <c r="V187" s="75">
        <f t="shared" si="14"/>
        <v>26277837.837837812</v>
      </c>
      <c r="W187">
        <f>IFERROR(VLOOKUP($J188,OSA!$BD:$BD,1,0),0)</f>
        <v>0</v>
      </c>
    </row>
    <row r="188" spans="1:23" x14ac:dyDescent="0.35">
      <c r="A188" t="str">
        <f t="shared" si="12"/>
        <v>01/267530301DBLIBLI</v>
      </c>
      <c r="B188" s="76" t="s">
        <v>20758</v>
      </c>
      <c r="C188" s="4" t="s">
        <v>20176</v>
      </c>
      <c r="D188" t="s">
        <v>20759</v>
      </c>
      <c r="E188" t="s">
        <v>20689</v>
      </c>
      <c r="F188">
        <v>8</v>
      </c>
      <c r="G188" s="75">
        <v>509864</v>
      </c>
      <c r="H188">
        <f>IFERROR(VLOOKUP($A188,OSA!$BD:$BD,1,0),0)</f>
        <v>0</v>
      </c>
      <c r="J188" t="str">
        <f t="shared" si="16"/>
        <v>01/244521101TLAZADA</v>
      </c>
      <c r="K188" t="s">
        <v>5697</v>
      </c>
      <c r="L188" s="4" t="s">
        <v>18768</v>
      </c>
      <c r="M188" t="s">
        <v>18775</v>
      </c>
      <c r="N188" s="4" t="s">
        <v>20117</v>
      </c>
      <c r="Q188">
        <v>24</v>
      </c>
      <c r="T188" s="79">
        <v>1181735.9999999998</v>
      </c>
      <c r="U188" s="69">
        <f t="shared" si="13"/>
        <v>8</v>
      </c>
      <c r="V188" s="75">
        <f t="shared" si="14"/>
        <v>393911.99999999994</v>
      </c>
      <c r="W188" t="str">
        <f>IFERROR(VLOOKUP($J189,OSA!$BD:$BD,1,0),0)</f>
        <v>01/244521101TTokopedia</v>
      </c>
    </row>
    <row r="189" spans="1:23" x14ac:dyDescent="0.35">
      <c r="A189" t="str">
        <f t="shared" si="12"/>
        <v>01/274921302BTOKOPEDIA</v>
      </c>
      <c r="B189" s="76" t="s">
        <v>6038</v>
      </c>
      <c r="C189" s="4" t="s">
        <v>13812</v>
      </c>
      <c r="D189" t="s">
        <v>18881</v>
      </c>
      <c r="E189" t="s">
        <v>18726</v>
      </c>
      <c r="F189">
        <v>6</v>
      </c>
      <c r="G189" s="75">
        <v>48648.648648648646</v>
      </c>
      <c r="H189" t="str">
        <f>IFERROR(VLOOKUP($A189,OSA!$BD:$BD,1,0),0)</f>
        <v>01/274921302BTokopedia</v>
      </c>
      <c r="J189" t="str">
        <f t="shared" si="16"/>
        <v>01/244521101TTOKOPEDIA</v>
      </c>
      <c r="K189" t="s">
        <v>5697</v>
      </c>
      <c r="L189" s="4" t="s">
        <v>18768</v>
      </c>
      <c r="M189" t="s">
        <v>18775</v>
      </c>
      <c r="N189" s="4" t="s">
        <v>18726</v>
      </c>
      <c r="O189">
        <v>33</v>
      </c>
      <c r="P189">
        <v>59</v>
      </c>
      <c r="Q189">
        <v>38</v>
      </c>
      <c r="R189" s="79">
        <v>1768918.9189189188</v>
      </c>
      <c r="S189" s="79">
        <v>3162612.6126126139</v>
      </c>
      <c r="T189" s="79">
        <v>2036936.9369369366</v>
      </c>
      <c r="U189" s="69">
        <f t="shared" si="13"/>
        <v>43.333333333333336</v>
      </c>
      <c r="V189" s="75">
        <f t="shared" si="14"/>
        <v>2322822.8228228232</v>
      </c>
      <c r="W189" t="str">
        <f>IFERROR(VLOOKUP($J190,OSA!$BD:$BD,1,0),0)</f>
        <v>01/244521101UTokopedia</v>
      </c>
    </row>
    <row r="190" spans="1:23" x14ac:dyDescent="0.35">
      <c r="A190" t="str">
        <f t="shared" si="12"/>
        <v>01/274921602CTOKOPEDIA</v>
      </c>
      <c r="B190" s="76" t="s">
        <v>409</v>
      </c>
      <c r="C190" s="4" t="s">
        <v>13812</v>
      </c>
      <c r="D190" t="s">
        <v>1233</v>
      </c>
      <c r="E190" t="s">
        <v>18726</v>
      </c>
      <c r="F190">
        <v>3</v>
      </c>
      <c r="G190" s="75">
        <v>93783.783783783772</v>
      </c>
      <c r="H190" t="str">
        <f>IFERROR(VLOOKUP($A190,OSA!$BD:$BD,1,0),0)</f>
        <v>01/274921602CTokopedia</v>
      </c>
      <c r="J190" t="str">
        <f t="shared" si="16"/>
        <v>01/244521101UTOKOPEDIA</v>
      </c>
      <c r="K190" t="s">
        <v>11707</v>
      </c>
      <c r="L190" s="4" t="s">
        <v>18768</v>
      </c>
      <c r="M190" t="s">
        <v>18776</v>
      </c>
      <c r="N190" s="4" t="s">
        <v>18726</v>
      </c>
      <c r="O190">
        <v>20</v>
      </c>
      <c r="P190">
        <v>29</v>
      </c>
      <c r="Q190">
        <v>20</v>
      </c>
      <c r="R190" s="79">
        <v>592792.79279279278</v>
      </c>
      <c r="S190" s="79">
        <v>859549.54954954959</v>
      </c>
      <c r="T190" s="79">
        <v>592792.79279279278</v>
      </c>
      <c r="U190" s="69">
        <f t="shared" si="13"/>
        <v>23</v>
      </c>
      <c r="V190" s="75">
        <f t="shared" si="14"/>
        <v>681711.71171171172</v>
      </c>
      <c r="W190">
        <f>IFERROR(VLOOKUP($J191,OSA!$BD:$BD,1,0),0)</f>
        <v>0</v>
      </c>
    </row>
    <row r="191" spans="1:23" x14ac:dyDescent="0.35">
      <c r="A191" t="str">
        <f t="shared" si="12"/>
        <v>01/274921602DTOKOPEDIA</v>
      </c>
      <c r="B191" s="76" t="s">
        <v>2631</v>
      </c>
      <c r="C191" s="4" t="s">
        <v>13812</v>
      </c>
      <c r="D191" t="s">
        <v>6040</v>
      </c>
      <c r="E191" t="s">
        <v>18726</v>
      </c>
      <c r="F191">
        <v>9</v>
      </c>
      <c r="G191" s="75">
        <v>281351.35135135124</v>
      </c>
      <c r="H191" t="str">
        <f>IFERROR(VLOOKUP($A191,OSA!$BD:$BD,1,0),0)</f>
        <v>01/274921602DTokopedia</v>
      </c>
      <c r="J191" t="str">
        <f t="shared" ref="J191:J214" si="17">K191&amp;N191</f>
        <v>01/244521101VBUKALAPAK</v>
      </c>
      <c r="K191" t="s">
        <v>5698</v>
      </c>
      <c r="L191" s="4" t="s">
        <v>18768</v>
      </c>
      <c r="M191" t="s">
        <v>18777</v>
      </c>
      <c r="N191" s="4" t="s">
        <v>18725</v>
      </c>
      <c r="P191">
        <v>3</v>
      </c>
      <c r="S191" s="79">
        <v>180810.8108108108</v>
      </c>
      <c r="U191" s="69">
        <f t="shared" si="13"/>
        <v>1</v>
      </c>
      <c r="V191" s="75">
        <f t="shared" si="14"/>
        <v>60270.270270270266</v>
      </c>
      <c r="W191">
        <f>IFERROR(VLOOKUP($J192,OSA!$BD:$BD,1,0),0)</f>
        <v>0</v>
      </c>
    </row>
    <row r="192" spans="1:23" x14ac:dyDescent="0.35">
      <c r="A192" t="str">
        <f t="shared" si="12"/>
        <v>01/274922301FTOKOPEDIA</v>
      </c>
      <c r="B192" s="76" t="s">
        <v>1256</v>
      </c>
      <c r="C192" s="4" t="s">
        <v>13812</v>
      </c>
      <c r="D192" t="s">
        <v>20177</v>
      </c>
      <c r="E192" t="s">
        <v>18726</v>
      </c>
      <c r="F192">
        <v>1</v>
      </c>
      <c r="G192" s="75">
        <v>8018.0180180180178</v>
      </c>
      <c r="H192" t="str">
        <f>IFERROR(VLOOKUP($A192,OSA!$BD:$BD,1,0),0)</f>
        <v>01/274922301FTokopedia</v>
      </c>
      <c r="J192" t="str">
        <f t="shared" si="17"/>
        <v>01/244521101VLAZADA</v>
      </c>
      <c r="K192" t="s">
        <v>5698</v>
      </c>
      <c r="L192" s="4" t="s">
        <v>18768</v>
      </c>
      <c r="M192" t="s">
        <v>18777</v>
      </c>
      <c r="N192" s="4" t="s">
        <v>20117</v>
      </c>
      <c r="Q192">
        <v>18</v>
      </c>
      <c r="T192" s="79">
        <v>1009781.9999999999</v>
      </c>
      <c r="U192" s="69">
        <f t="shared" si="13"/>
        <v>6</v>
      </c>
      <c r="V192" s="75">
        <f t="shared" si="14"/>
        <v>336593.99999999994</v>
      </c>
      <c r="W192" t="str">
        <f>IFERROR(VLOOKUP($J193,OSA!$BD:$BD,1,0),0)</f>
        <v>01/244521101VTokopedia</v>
      </c>
    </row>
    <row r="193" spans="1:23" x14ac:dyDescent="0.35">
      <c r="A193" t="str">
        <f t="shared" si="12"/>
        <v>01/274922301GTOKOPEDIA</v>
      </c>
      <c r="B193" s="4" t="s">
        <v>443</v>
      </c>
      <c r="C193" s="4" t="s">
        <v>13812</v>
      </c>
      <c r="D193" t="s">
        <v>18882</v>
      </c>
      <c r="E193" t="s">
        <v>18726</v>
      </c>
      <c r="F193">
        <v>12</v>
      </c>
      <c r="G193" s="75">
        <v>240000</v>
      </c>
      <c r="H193" t="str">
        <f>IFERROR(VLOOKUP($A193,OSA!$BD:$BD,1,0),0)</f>
        <v>01/274922301GTokopedia</v>
      </c>
      <c r="J193" t="str">
        <f t="shared" si="17"/>
        <v>01/244521101VTOKOPEDIA</v>
      </c>
      <c r="K193" t="s">
        <v>5698</v>
      </c>
      <c r="L193" s="4" t="s">
        <v>18768</v>
      </c>
      <c r="M193" t="s">
        <v>18777</v>
      </c>
      <c r="N193" s="4" t="s">
        <v>18726</v>
      </c>
      <c r="O193">
        <v>198</v>
      </c>
      <c r="P193">
        <v>250</v>
      </c>
      <c r="Q193">
        <v>187</v>
      </c>
      <c r="R193" s="79">
        <v>11933513.513513496</v>
      </c>
      <c r="S193" s="79">
        <v>15067567.567567525</v>
      </c>
      <c r="T193" s="79">
        <v>11270540.540540518</v>
      </c>
      <c r="U193" s="69">
        <f t="shared" si="13"/>
        <v>211.66666666666666</v>
      </c>
      <c r="V193" s="75">
        <f t="shared" si="14"/>
        <v>12757207.207207181</v>
      </c>
      <c r="W193">
        <f>IFERROR(VLOOKUP($J194,OSA!$BD:$BD,1,0),0)</f>
        <v>0</v>
      </c>
    </row>
    <row r="194" spans="1:23" x14ac:dyDescent="0.35">
      <c r="A194" t="str">
        <f t="shared" si="12"/>
        <v>01/274922301JTOKOPEDIA</v>
      </c>
      <c r="B194" s="4" t="s">
        <v>11571</v>
      </c>
      <c r="C194" s="4" t="s">
        <v>13812</v>
      </c>
      <c r="D194" t="s">
        <v>18885</v>
      </c>
      <c r="E194" t="s">
        <v>18726</v>
      </c>
      <c r="F194">
        <v>10</v>
      </c>
      <c r="G194" s="75">
        <v>102702.70270270269</v>
      </c>
      <c r="H194" t="str">
        <f>IFERROR(VLOOKUP($A194,OSA!$BD:$BD,1,0),0)</f>
        <v>01/274922301JTokopedia</v>
      </c>
      <c r="J194" t="str">
        <f t="shared" si="17"/>
        <v>01/244521102YBLIBLI</v>
      </c>
      <c r="K194" t="s">
        <v>233</v>
      </c>
      <c r="L194" s="4" t="s">
        <v>18768</v>
      </c>
      <c r="M194" t="s">
        <v>18778</v>
      </c>
      <c r="N194" s="4" t="s">
        <v>20689</v>
      </c>
      <c r="P194">
        <v>36</v>
      </c>
      <c r="Q194">
        <v>24</v>
      </c>
      <c r="S194" s="79">
        <v>3386304</v>
      </c>
      <c r="T194" s="79">
        <v>2257536</v>
      </c>
      <c r="U194" s="69">
        <f t="shared" si="13"/>
        <v>20</v>
      </c>
      <c r="V194" s="75">
        <f t="shared" si="14"/>
        <v>1881280</v>
      </c>
      <c r="W194" t="str">
        <f>IFERROR(VLOOKUP($J195,OSA!$BD:$BD,1,0),0)</f>
        <v>01/244521102YBukalapak</v>
      </c>
    </row>
    <row r="195" spans="1:23" x14ac:dyDescent="0.35">
      <c r="A195" t="str">
        <f t="shared" ref="A195:A258" si="18">B195&amp;E195</f>
        <v>01/274922301KTOKOPEDIA</v>
      </c>
      <c r="B195" s="4" t="s">
        <v>11572</v>
      </c>
      <c r="C195" s="4" t="s">
        <v>13812</v>
      </c>
      <c r="D195" t="s">
        <v>18886</v>
      </c>
      <c r="E195" t="s">
        <v>18726</v>
      </c>
      <c r="F195">
        <v>42</v>
      </c>
      <c r="G195" s="75">
        <v>858918.91891891905</v>
      </c>
      <c r="H195" t="str">
        <f>IFERROR(VLOOKUP($A195,OSA!$BD:$BD,1,0),0)</f>
        <v>01/274922301KTokopedia</v>
      </c>
      <c r="J195" t="str">
        <f t="shared" si="17"/>
        <v>01/244521102YBUKALAPAK</v>
      </c>
      <c r="K195" t="s">
        <v>233</v>
      </c>
      <c r="L195" s="4" t="s">
        <v>18768</v>
      </c>
      <c r="M195" t="s">
        <v>18778</v>
      </c>
      <c r="N195" s="4" t="s">
        <v>18725</v>
      </c>
      <c r="O195">
        <v>26</v>
      </c>
      <c r="P195">
        <v>18</v>
      </c>
      <c r="Q195">
        <v>36</v>
      </c>
      <c r="R195" s="79">
        <v>2667927.927927928</v>
      </c>
      <c r="S195" s="79">
        <v>1847027.027027027</v>
      </c>
      <c r="T195" s="79">
        <v>3694054.054054053</v>
      </c>
      <c r="U195" s="69">
        <f t="shared" ref="U195:U258" si="19">SUM(O195:Q195)/3</f>
        <v>26.666666666666668</v>
      </c>
      <c r="V195" s="75">
        <f t="shared" ref="V195:V258" si="20">SUM(R195:T195)/3</f>
        <v>2736336.3363363356</v>
      </c>
      <c r="W195">
        <f>IFERROR(VLOOKUP($J196,OSA!$BD:$BD,1,0),0)</f>
        <v>0</v>
      </c>
    </row>
    <row r="196" spans="1:23" x14ac:dyDescent="0.35">
      <c r="A196" t="str">
        <f t="shared" si="18"/>
        <v>01/274922801ATOKOPEDIA</v>
      </c>
      <c r="B196" s="76" t="s">
        <v>453</v>
      </c>
      <c r="C196" s="4" t="s">
        <v>13812</v>
      </c>
      <c r="D196" t="s">
        <v>4157</v>
      </c>
      <c r="E196" t="s">
        <v>18726</v>
      </c>
      <c r="F196">
        <v>7</v>
      </c>
      <c r="G196" s="75">
        <v>334864.86486486479</v>
      </c>
      <c r="H196" t="str">
        <f>IFERROR(VLOOKUP($A196,OSA!$BD:$BD,1,0),0)</f>
        <v>01/274922801ATokopedia</v>
      </c>
      <c r="J196" t="str">
        <f t="shared" si="17"/>
        <v>01/244521102YLAZADA</v>
      </c>
      <c r="K196" t="s">
        <v>233</v>
      </c>
      <c r="L196" s="4" t="s">
        <v>18768</v>
      </c>
      <c r="M196" t="s">
        <v>18778</v>
      </c>
      <c r="N196" s="4" t="s">
        <v>20117</v>
      </c>
      <c r="O196">
        <v>252</v>
      </c>
      <c r="P196">
        <v>91</v>
      </c>
      <c r="Q196">
        <v>258</v>
      </c>
      <c r="R196" s="79">
        <v>23704127.999999996</v>
      </c>
      <c r="S196" s="79">
        <v>8559823.9999999981</v>
      </c>
      <c r="T196" s="79">
        <v>24268512</v>
      </c>
      <c r="U196" s="69">
        <f t="shared" si="19"/>
        <v>200.33333333333334</v>
      </c>
      <c r="V196" s="75">
        <f t="shared" si="20"/>
        <v>18844154.666666664</v>
      </c>
      <c r="W196" t="str">
        <f>IFERROR(VLOOKUP($J197,OSA!$BD:$BD,1,0),0)</f>
        <v>01/244521102YTokopedia</v>
      </c>
    </row>
    <row r="197" spans="1:23" x14ac:dyDescent="0.35">
      <c r="A197" t="str">
        <f t="shared" si="18"/>
        <v>01/274922801CTOKOPEDIA</v>
      </c>
      <c r="B197" s="76" t="s">
        <v>417</v>
      </c>
      <c r="C197" s="4" t="s">
        <v>13812</v>
      </c>
      <c r="D197" t="s">
        <v>4158</v>
      </c>
      <c r="E197" t="s">
        <v>18726</v>
      </c>
      <c r="F197">
        <v>7</v>
      </c>
      <c r="G197" s="75">
        <v>334864.86486486485</v>
      </c>
      <c r="H197" t="str">
        <f>IFERROR(VLOOKUP($A197,OSA!$BD:$BD,1,0),0)</f>
        <v>01/274922801CTokopedia</v>
      </c>
      <c r="J197" t="str">
        <f t="shared" si="17"/>
        <v>01/244521102YTOKOPEDIA</v>
      </c>
      <c r="K197" t="s">
        <v>233</v>
      </c>
      <c r="L197" s="4" t="s">
        <v>18768</v>
      </c>
      <c r="M197" t="s">
        <v>18778</v>
      </c>
      <c r="N197" s="4" t="s">
        <v>18726</v>
      </c>
      <c r="O197">
        <v>748</v>
      </c>
      <c r="P197">
        <v>634</v>
      </c>
      <c r="Q197">
        <v>1936</v>
      </c>
      <c r="R197" s="79">
        <v>76754234.234234467</v>
      </c>
      <c r="S197" s="79">
        <v>65056396.396396361</v>
      </c>
      <c r="T197" s="79">
        <v>198658018.01801902</v>
      </c>
      <c r="U197" s="69">
        <f t="shared" si="19"/>
        <v>1106</v>
      </c>
      <c r="V197" s="75">
        <f t="shared" si="20"/>
        <v>113489549.54954994</v>
      </c>
      <c r="W197">
        <f>IFERROR(VLOOKUP($J198,OSA!$BD:$BD,1,0),0)</f>
        <v>0</v>
      </c>
    </row>
    <row r="198" spans="1:23" x14ac:dyDescent="0.35">
      <c r="A198" t="str">
        <f t="shared" si="18"/>
        <v>01/274923201BTOKOPEDIA</v>
      </c>
      <c r="B198" s="76" t="s">
        <v>6448</v>
      </c>
      <c r="C198" s="4" t="s">
        <v>13812</v>
      </c>
      <c r="D198" t="s">
        <v>18888</v>
      </c>
      <c r="E198" t="s">
        <v>18726</v>
      </c>
      <c r="F198">
        <v>33</v>
      </c>
      <c r="G198" s="75">
        <v>318108.10810810811</v>
      </c>
      <c r="H198" t="str">
        <f>IFERROR(VLOOKUP($A198,OSA!$BD:$BD,1,0),0)</f>
        <v>01/274923201BTokopedia</v>
      </c>
      <c r="J198" t="str">
        <f t="shared" si="17"/>
        <v>01/244521102ZBLIBLI</v>
      </c>
      <c r="K198" t="s">
        <v>237</v>
      </c>
      <c r="L198" s="4" t="s">
        <v>18768</v>
      </c>
      <c r="M198" t="s">
        <v>18779</v>
      </c>
      <c r="N198" s="4" t="s">
        <v>20689</v>
      </c>
      <c r="Q198">
        <v>12</v>
      </c>
      <c r="T198" s="79">
        <v>1128768</v>
      </c>
      <c r="U198" s="69">
        <f t="shared" si="19"/>
        <v>4</v>
      </c>
      <c r="V198" s="75">
        <f t="shared" si="20"/>
        <v>376256</v>
      </c>
      <c r="W198" t="str">
        <f>IFERROR(VLOOKUP($J199,OSA!$BD:$BD,1,0),0)</f>
        <v>01/244521102ZBukalapak</v>
      </c>
    </row>
    <row r="199" spans="1:23" x14ac:dyDescent="0.35">
      <c r="A199" t="str">
        <f t="shared" si="18"/>
        <v>01/274923801BTOKOPEDIA</v>
      </c>
      <c r="B199" s="76" t="s">
        <v>2637</v>
      </c>
      <c r="C199" s="4" t="s">
        <v>13812</v>
      </c>
      <c r="D199" t="s">
        <v>18889</v>
      </c>
      <c r="E199" t="s">
        <v>18726</v>
      </c>
      <c r="F199">
        <v>1</v>
      </c>
      <c r="G199" s="75">
        <v>16216.216216216215</v>
      </c>
      <c r="H199" t="str">
        <f>IFERROR(VLOOKUP($A199,OSA!$BD:$BD,1,0),0)</f>
        <v>01/274923801BTokopedia</v>
      </c>
      <c r="J199" t="str">
        <f t="shared" si="17"/>
        <v>01/244521102ZBUKALAPAK</v>
      </c>
      <c r="K199" t="s">
        <v>237</v>
      </c>
      <c r="L199" s="4" t="s">
        <v>18768</v>
      </c>
      <c r="M199" t="s">
        <v>18779</v>
      </c>
      <c r="N199" s="4" t="s">
        <v>18725</v>
      </c>
      <c r="O199">
        <v>20</v>
      </c>
      <c r="Q199">
        <v>13</v>
      </c>
      <c r="R199" s="79">
        <v>2052252.2072072071</v>
      </c>
      <c r="T199" s="79">
        <v>1333963.927927928</v>
      </c>
      <c r="U199" s="69">
        <f t="shared" si="19"/>
        <v>11</v>
      </c>
      <c r="V199" s="75">
        <f t="shared" si="20"/>
        <v>1128738.7117117117</v>
      </c>
      <c r="W199">
        <f>IFERROR(VLOOKUP($J200,OSA!$BD:$BD,1,0),0)</f>
        <v>0</v>
      </c>
    </row>
    <row r="200" spans="1:23" x14ac:dyDescent="0.35">
      <c r="A200" t="str">
        <f t="shared" si="18"/>
        <v>01/274923801CTOKOPEDIA</v>
      </c>
      <c r="B200" s="76" t="s">
        <v>2640</v>
      </c>
      <c r="C200" s="4" t="s">
        <v>13812</v>
      </c>
      <c r="D200" t="s">
        <v>18890</v>
      </c>
      <c r="E200" t="s">
        <v>18726</v>
      </c>
      <c r="F200">
        <v>1</v>
      </c>
      <c r="G200" s="75">
        <v>22792.792792792792</v>
      </c>
      <c r="H200" t="str">
        <f>IFERROR(VLOOKUP($A200,OSA!$BD:$BD,1,0),0)</f>
        <v>01/274923801CTokopedia</v>
      </c>
      <c r="J200" t="str">
        <f t="shared" si="17"/>
        <v>01/244521102ZLAZADA</v>
      </c>
      <c r="K200" t="s">
        <v>237</v>
      </c>
      <c r="L200" s="4" t="s">
        <v>18768</v>
      </c>
      <c r="M200" t="s">
        <v>18779</v>
      </c>
      <c r="N200" s="4" t="s">
        <v>20117</v>
      </c>
      <c r="O200">
        <v>121</v>
      </c>
      <c r="P200">
        <v>61</v>
      </c>
      <c r="Q200">
        <v>192</v>
      </c>
      <c r="R200" s="79">
        <v>11381743.999999998</v>
      </c>
      <c r="S200" s="79">
        <v>5737904</v>
      </c>
      <c r="T200" s="79">
        <v>18060288</v>
      </c>
      <c r="U200" s="69">
        <f t="shared" si="19"/>
        <v>124.66666666666667</v>
      </c>
      <c r="V200" s="75">
        <f t="shared" si="20"/>
        <v>11726645.333333334</v>
      </c>
      <c r="W200" t="str">
        <f>IFERROR(VLOOKUP($J201,OSA!$BD:$BD,1,0),0)</f>
        <v>01/244521102ZTokopedia</v>
      </c>
    </row>
    <row r="201" spans="1:23" x14ac:dyDescent="0.35">
      <c r="A201" t="str">
        <f t="shared" si="18"/>
        <v>01/274923801GTOKOPEDIA</v>
      </c>
      <c r="B201" s="76" t="s">
        <v>6041</v>
      </c>
      <c r="C201" s="4" t="s">
        <v>13812</v>
      </c>
      <c r="D201" t="s">
        <v>18892</v>
      </c>
      <c r="E201" t="s">
        <v>18726</v>
      </c>
      <c r="F201">
        <v>2</v>
      </c>
      <c r="G201" s="75">
        <v>38378.378378378373</v>
      </c>
      <c r="H201" t="str">
        <f>IFERROR(VLOOKUP($A201,OSA!$BD:$BD,1,0),0)</f>
        <v>01/274923801GTokopedia</v>
      </c>
      <c r="J201" t="str">
        <f t="shared" si="17"/>
        <v>01/244521102ZTOKOPEDIA</v>
      </c>
      <c r="K201" t="s">
        <v>237</v>
      </c>
      <c r="L201" s="4" t="s">
        <v>18768</v>
      </c>
      <c r="M201" t="s">
        <v>18779</v>
      </c>
      <c r="N201" s="4" t="s">
        <v>18726</v>
      </c>
      <c r="O201">
        <v>312</v>
      </c>
      <c r="P201">
        <v>469</v>
      </c>
      <c r="Q201">
        <v>675</v>
      </c>
      <c r="R201" s="79">
        <v>32015134.342342351</v>
      </c>
      <c r="S201" s="79">
        <v>48125314.153153174</v>
      </c>
      <c r="T201" s="79">
        <v>69263511.738738775</v>
      </c>
      <c r="U201" s="69">
        <f t="shared" si="19"/>
        <v>485.33333333333331</v>
      </c>
      <c r="V201" s="75">
        <f t="shared" si="20"/>
        <v>49801320.078078099</v>
      </c>
      <c r="W201" t="str">
        <f>IFERROR(VLOOKUP($J202,OSA!$BD:$BD,1,0),0)</f>
        <v>01/244521103KTokopedia</v>
      </c>
    </row>
    <row r="202" spans="1:23" x14ac:dyDescent="0.35">
      <c r="A202" t="str">
        <f t="shared" si="18"/>
        <v>01/274923801HTOKOPEDIA</v>
      </c>
      <c r="B202" s="76" t="s">
        <v>2630</v>
      </c>
      <c r="C202" s="4" t="s">
        <v>13812</v>
      </c>
      <c r="D202" t="s">
        <v>18893</v>
      </c>
      <c r="E202" t="s">
        <v>18726</v>
      </c>
      <c r="F202">
        <v>3</v>
      </c>
      <c r="G202" s="75">
        <v>77837.837837837826</v>
      </c>
      <c r="H202" t="str">
        <f>IFERROR(VLOOKUP($A202,OSA!$BD:$BD,1,0),0)</f>
        <v>01/274923801HTokopedia</v>
      </c>
      <c r="J202" t="str">
        <f t="shared" si="17"/>
        <v>01/244521103KTOKOPEDIA</v>
      </c>
      <c r="K202" t="s">
        <v>1852</v>
      </c>
      <c r="L202" s="4" t="s">
        <v>18768</v>
      </c>
      <c r="M202" t="s">
        <v>20139</v>
      </c>
      <c r="N202" s="4" t="s">
        <v>18726</v>
      </c>
      <c r="O202">
        <v>11</v>
      </c>
      <c r="P202">
        <v>19</v>
      </c>
      <c r="Q202">
        <v>21</v>
      </c>
      <c r="R202" s="79">
        <v>326036.03603603604</v>
      </c>
      <c r="S202" s="79">
        <v>563153.15315315314</v>
      </c>
      <c r="T202" s="79">
        <v>622432.43243243243</v>
      </c>
      <c r="U202" s="69">
        <f t="shared" si="19"/>
        <v>17</v>
      </c>
      <c r="V202" s="75">
        <f t="shared" si="20"/>
        <v>503873.87387387385</v>
      </c>
      <c r="W202" t="str">
        <f>IFERROR(VLOOKUP($J203,OSA!$BD:$BD,1,0),0)</f>
        <v>01/244521103MTokopedia</v>
      </c>
    </row>
    <row r="203" spans="1:23" x14ac:dyDescent="0.35">
      <c r="A203" t="str">
        <f t="shared" si="18"/>
        <v>01/274926401GTOKOPEDIA</v>
      </c>
      <c r="B203" s="76" t="s">
        <v>2319</v>
      </c>
      <c r="C203" s="4" t="s">
        <v>13812</v>
      </c>
      <c r="D203" t="s">
        <v>6045</v>
      </c>
      <c r="E203" t="s">
        <v>18726</v>
      </c>
      <c r="F203">
        <v>25</v>
      </c>
      <c r="G203" s="75">
        <v>252252.25225225222</v>
      </c>
      <c r="H203" t="str">
        <f>IFERROR(VLOOKUP($A203,OSA!$BD:$BD,1,0),0)</f>
        <v>01/274926401GTokopedia</v>
      </c>
      <c r="J203" t="str">
        <f t="shared" si="17"/>
        <v>01/244521103MTOKOPEDIA</v>
      </c>
      <c r="K203" t="s">
        <v>1044</v>
      </c>
      <c r="L203" s="4" t="s">
        <v>18768</v>
      </c>
      <c r="M203" t="s">
        <v>18780</v>
      </c>
      <c r="N203" s="4" t="s">
        <v>18726</v>
      </c>
      <c r="O203">
        <v>37</v>
      </c>
      <c r="P203">
        <v>20</v>
      </c>
      <c r="R203" s="79">
        <v>1096666.6666666665</v>
      </c>
      <c r="S203" s="79">
        <v>592792.79279279278</v>
      </c>
      <c r="U203" s="69">
        <f t="shared" si="19"/>
        <v>19</v>
      </c>
      <c r="V203" s="75">
        <f t="shared" si="20"/>
        <v>563153.15315315314</v>
      </c>
      <c r="W203" t="str">
        <f>IFERROR(VLOOKUP($J204,OSA!$BD:$BD,1,0),0)</f>
        <v>01/244521103VBukalapak</v>
      </c>
    </row>
    <row r="204" spans="1:23" x14ac:dyDescent="0.35">
      <c r="A204" t="str">
        <f t="shared" si="18"/>
        <v>01/274926401HTOKOPEDIA</v>
      </c>
      <c r="B204" s="76" t="s">
        <v>2588</v>
      </c>
      <c r="C204" s="4" t="s">
        <v>13812</v>
      </c>
      <c r="D204" t="s">
        <v>6046</v>
      </c>
      <c r="E204" t="s">
        <v>18726</v>
      </c>
      <c r="F204">
        <v>2</v>
      </c>
      <c r="G204" s="75">
        <v>20180.180180180178</v>
      </c>
      <c r="H204" t="str">
        <f>IFERROR(VLOOKUP($A204,OSA!$BD:$BD,1,0),0)</f>
        <v>01/274926401HTokopedia</v>
      </c>
      <c r="J204" t="str">
        <f t="shared" si="17"/>
        <v>01/244521103VBUKALAPAK</v>
      </c>
      <c r="K204" t="s">
        <v>774</v>
      </c>
      <c r="L204" s="4" t="s">
        <v>18768</v>
      </c>
      <c r="M204" t="s">
        <v>20140</v>
      </c>
      <c r="N204" s="4" t="s">
        <v>18725</v>
      </c>
      <c r="O204">
        <v>4</v>
      </c>
      <c r="R204" s="79">
        <v>118558.55855855855</v>
      </c>
      <c r="U204" s="69">
        <f t="shared" si="19"/>
        <v>1.3333333333333333</v>
      </c>
      <c r="V204" s="75">
        <f t="shared" si="20"/>
        <v>39519.519519519519</v>
      </c>
      <c r="W204" t="str">
        <f>IFERROR(VLOOKUP($J205,OSA!$BD:$BD,1,0),0)</f>
        <v>01/244521103VTokopedia</v>
      </c>
    </row>
    <row r="205" spans="1:23" x14ac:dyDescent="0.35">
      <c r="A205" t="str">
        <f t="shared" si="18"/>
        <v>01/274926401ITOKOPEDIA</v>
      </c>
      <c r="B205" s="76" t="s">
        <v>435</v>
      </c>
      <c r="C205" s="4" t="s">
        <v>13812</v>
      </c>
      <c r="D205" t="s">
        <v>6047</v>
      </c>
      <c r="E205" t="s">
        <v>18726</v>
      </c>
      <c r="F205">
        <v>11</v>
      </c>
      <c r="G205" s="75">
        <v>149639.63963963964</v>
      </c>
      <c r="H205" t="str">
        <f>IFERROR(VLOOKUP($A205,OSA!$BD:$BD,1,0),0)</f>
        <v>01/274926401ITokopedia</v>
      </c>
      <c r="J205" t="str">
        <f t="shared" si="17"/>
        <v>01/244521103VTOKOPEDIA</v>
      </c>
      <c r="K205" t="s">
        <v>774</v>
      </c>
      <c r="L205" s="4" t="s">
        <v>18768</v>
      </c>
      <c r="M205" t="s">
        <v>20140</v>
      </c>
      <c r="N205" s="4" t="s">
        <v>18726</v>
      </c>
      <c r="O205">
        <v>32</v>
      </c>
      <c r="P205">
        <v>18</v>
      </c>
      <c r="Q205">
        <v>47</v>
      </c>
      <c r="R205" s="79">
        <v>948468.46846846852</v>
      </c>
      <c r="S205" s="79">
        <v>533513.51351351349</v>
      </c>
      <c r="T205" s="79">
        <v>1393063.063063062</v>
      </c>
      <c r="U205" s="69">
        <f t="shared" si="19"/>
        <v>32.333333333333336</v>
      </c>
      <c r="V205" s="75">
        <f t="shared" si="20"/>
        <v>958348.34834834805</v>
      </c>
      <c r="W205" t="str">
        <f>IFERROR(VLOOKUP($J206,OSA!$BD:$BD,1,0),0)</f>
        <v>01/244521103WTokopedia</v>
      </c>
    </row>
    <row r="206" spans="1:23" x14ac:dyDescent="0.35">
      <c r="A206" t="str">
        <f t="shared" si="18"/>
        <v>01/274926401JBUKALAPAK</v>
      </c>
      <c r="B206" s="76" t="s">
        <v>432</v>
      </c>
      <c r="C206" s="4" t="s">
        <v>13812</v>
      </c>
      <c r="D206" t="s">
        <v>4153</v>
      </c>
      <c r="E206" t="s">
        <v>18725</v>
      </c>
      <c r="F206">
        <v>1</v>
      </c>
      <c r="G206" s="75">
        <v>13603.603603603602</v>
      </c>
      <c r="H206" t="str">
        <f>IFERROR(VLOOKUP($A206,OSA!$BD:$BD,1,0),0)</f>
        <v>01/274926401JBukalapak</v>
      </c>
      <c r="J206" t="str">
        <f t="shared" si="17"/>
        <v>01/244521103WTOKOPEDIA</v>
      </c>
      <c r="K206" t="s">
        <v>1869</v>
      </c>
      <c r="L206" s="4" t="s">
        <v>18768</v>
      </c>
      <c r="M206" t="s">
        <v>18781</v>
      </c>
      <c r="N206" s="4" t="s">
        <v>18726</v>
      </c>
      <c r="O206">
        <v>15</v>
      </c>
      <c r="P206">
        <v>16</v>
      </c>
      <c r="Q206">
        <v>22</v>
      </c>
      <c r="R206" s="79">
        <v>444594.59459459462</v>
      </c>
      <c r="S206" s="79">
        <v>474234.23423423426</v>
      </c>
      <c r="T206" s="79">
        <v>652072.07207207207</v>
      </c>
      <c r="U206" s="69">
        <f t="shared" si="19"/>
        <v>17.666666666666668</v>
      </c>
      <c r="V206" s="75">
        <f t="shared" si="20"/>
        <v>523633.63363363361</v>
      </c>
      <c r="W206" t="str">
        <f>IFERROR(VLOOKUP($J207,OSA!$BD:$BD,1,0),0)</f>
        <v>01/244521103XTokopedia</v>
      </c>
    </row>
    <row r="207" spans="1:23" x14ac:dyDescent="0.35">
      <c r="A207" t="str">
        <f t="shared" si="18"/>
        <v>01/274926401JTOKOPEDIA</v>
      </c>
      <c r="B207" s="76" t="s">
        <v>432</v>
      </c>
      <c r="C207" s="4" t="s">
        <v>13812</v>
      </c>
      <c r="D207" t="s">
        <v>4153</v>
      </c>
      <c r="E207" t="s">
        <v>18726</v>
      </c>
      <c r="F207">
        <v>7</v>
      </c>
      <c r="G207" s="75">
        <v>95225.225225225207</v>
      </c>
      <c r="H207" t="str">
        <f>IFERROR(VLOOKUP($A207,OSA!$BD:$BD,1,0),0)</f>
        <v>01/274926401JTokopedia</v>
      </c>
      <c r="J207" t="str">
        <f t="shared" si="17"/>
        <v>01/244521103XTOKOPEDIA</v>
      </c>
      <c r="K207" t="s">
        <v>790</v>
      </c>
      <c r="L207" s="4" t="s">
        <v>18768</v>
      </c>
      <c r="M207" t="s">
        <v>18782</v>
      </c>
      <c r="N207" s="4" t="s">
        <v>18726</v>
      </c>
      <c r="O207">
        <v>21</v>
      </c>
      <c r="P207">
        <v>22</v>
      </c>
      <c r="Q207">
        <v>43</v>
      </c>
      <c r="R207" s="79">
        <v>1227837.8378378374</v>
      </c>
      <c r="S207" s="79">
        <v>1286306.3063063058</v>
      </c>
      <c r="T207" s="79">
        <v>2514144.1441441434</v>
      </c>
      <c r="U207" s="69">
        <f t="shared" si="19"/>
        <v>28.666666666666668</v>
      </c>
      <c r="V207" s="75">
        <f t="shared" si="20"/>
        <v>1676096.0960960954</v>
      </c>
      <c r="W207" t="str">
        <f>IFERROR(VLOOKUP($J208,OSA!$BD:$BD,1,0),0)</f>
        <v>01/244521103YTokopedia</v>
      </c>
    </row>
    <row r="208" spans="1:23" x14ac:dyDescent="0.35">
      <c r="A208" t="str">
        <f t="shared" si="18"/>
        <v>01/274927101ATOKOPEDIA</v>
      </c>
      <c r="B208" s="76" t="s">
        <v>6637</v>
      </c>
      <c r="C208" s="4" t="s">
        <v>13812</v>
      </c>
      <c r="D208" t="s">
        <v>18894</v>
      </c>
      <c r="E208" t="s">
        <v>18726</v>
      </c>
      <c r="F208">
        <v>5</v>
      </c>
      <c r="G208" s="75">
        <v>105855.85585585584</v>
      </c>
      <c r="H208" t="str">
        <f>IFERROR(VLOOKUP($A208,OSA!$BD:$BD,1,0),0)</f>
        <v>01/274927101ATokopedia</v>
      </c>
      <c r="J208" t="str">
        <f t="shared" si="17"/>
        <v>01/244521103YTOKOPEDIA</v>
      </c>
      <c r="K208" t="s">
        <v>201</v>
      </c>
      <c r="L208" s="4" t="s">
        <v>18768</v>
      </c>
      <c r="M208" t="s">
        <v>18783</v>
      </c>
      <c r="N208" s="4" t="s">
        <v>18726</v>
      </c>
      <c r="O208">
        <v>27</v>
      </c>
      <c r="P208">
        <v>21</v>
      </c>
      <c r="Q208">
        <v>35</v>
      </c>
      <c r="R208" s="79">
        <v>1578648.666666666</v>
      </c>
      <c r="S208" s="79">
        <v>1227837.8378378374</v>
      </c>
      <c r="T208" s="79">
        <v>2046396.4234234227</v>
      </c>
      <c r="U208" s="69">
        <f t="shared" si="19"/>
        <v>27.666666666666668</v>
      </c>
      <c r="V208" s="75">
        <f t="shared" si="20"/>
        <v>1617627.6426426421</v>
      </c>
      <c r="W208">
        <f>IFERROR(VLOOKUP($J209,OSA!$BD:$BD,1,0),0)</f>
        <v>0</v>
      </c>
    </row>
    <row r="209" spans="1:23" x14ac:dyDescent="0.35">
      <c r="A209" t="str">
        <f t="shared" si="18"/>
        <v>01/274927101BTOKOPEDIA</v>
      </c>
      <c r="B209" s="76" t="s">
        <v>1914</v>
      </c>
      <c r="C209" s="4" t="s">
        <v>13812</v>
      </c>
      <c r="D209" t="s">
        <v>20180</v>
      </c>
      <c r="E209" t="s">
        <v>18726</v>
      </c>
      <c r="F209">
        <v>1</v>
      </c>
      <c r="G209" s="75">
        <v>21171.171171171169</v>
      </c>
      <c r="H209" t="str">
        <f>IFERROR(VLOOKUP($A209,OSA!$BD:$BD,1,0),0)</f>
        <v>01/274927101BTokopedia</v>
      </c>
      <c r="J209" t="str">
        <f t="shared" si="17"/>
        <v>01/244521104PBLIBLI</v>
      </c>
      <c r="K209" t="s">
        <v>205</v>
      </c>
      <c r="L209" s="4" t="s">
        <v>18768</v>
      </c>
      <c r="M209" t="s">
        <v>20141</v>
      </c>
      <c r="N209" s="4" t="s">
        <v>20689</v>
      </c>
      <c r="O209">
        <v>12</v>
      </c>
      <c r="P209">
        <v>12</v>
      </c>
      <c r="R209" s="79">
        <v>591383.99999999988</v>
      </c>
      <c r="S209" s="79">
        <v>591383.99999999988</v>
      </c>
      <c r="U209" s="69">
        <f t="shared" si="19"/>
        <v>8</v>
      </c>
      <c r="V209" s="75">
        <f t="shared" si="20"/>
        <v>394255.99999999994</v>
      </c>
      <c r="W209">
        <f>IFERROR(VLOOKUP($J210,OSA!$BD:$BD,1,0),0)</f>
        <v>0</v>
      </c>
    </row>
    <row r="210" spans="1:23" x14ac:dyDescent="0.35">
      <c r="A210" t="str">
        <f t="shared" si="18"/>
        <v>01/274927101OTOKOPEDIA</v>
      </c>
      <c r="B210" s="76" t="s">
        <v>1921</v>
      </c>
      <c r="C210" s="4" t="s">
        <v>13812</v>
      </c>
      <c r="D210" t="s">
        <v>18895</v>
      </c>
      <c r="E210" t="s">
        <v>18726</v>
      </c>
      <c r="F210">
        <v>1</v>
      </c>
      <c r="G210" s="75">
        <v>18198.198198198195</v>
      </c>
      <c r="H210" t="str">
        <f>IFERROR(VLOOKUP($A210,OSA!$BD:$BD,1,0),0)</f>
        <v>01/274927101OTokopedia</v>
      </c>
      <c r="J210" t="str">
        <f t="shared" si="17"/>
        <v>01/244521104PLAZADA</v>
      </c>
      <c r="K210" t="s">
        <v>205</v>
      </c>
      <c r="L210" s="4" t="s">
        <v>18768</v>
      </c>
      <c r="M210" t="s">
        <v>20141</v>
      </c>
      <c r="N210" s="4" t="s">
        <v>20117</v>
      </c>
      <c r="Q210">
        <v>28</v>
      </c>
      <c r="T210" s="79">
        <v>1379895.9999999998</v>
      </c>
      <c r="U210" s="69">
        <f t="shared" si="19"/>
        <v>9.3333333333333339</v>
      </c>
      <c r="V210" s="75">
        <f t="shared" si="20"/>
        <v>459965.33333333326</v>
      </c>
      <c r="W210" t="str">
        <f>IFERROR(VLOOKUP($J211,OSA!$BD:$BD,1,0),0)</f>
        <v>01/244521104PTokopedia</v>
      </c>
    </row>
    <row r="211" spans="1:23" x14ac:dyDescent="0.35">
      <c r="A211" t="str">
        <f t="shared" si="18"/>
        <v>01/274927101QTOKOPEDIA</v>
      </c>
      <c r="B211" s="76" t="s">
        <v>422</v>
      </c>
      <c r="C211" s="4" t="s">
        <v>13812</v>
      </c>
      <c r="D211" t="s">
        <v>20181</v>
      </c>
      <c r="E211" t="s">
        <v>18726</v>
      </c>
      <c r="F211">
        <v>2</v>
      </c>
      <c r="G211" s="75">
        <v>21261.261261261261</v>
      </c>
      <c r="H211" t="str">
        <f>IFERROR(VLOOKUP($A211,OSA!$BD:$BD,1,0),0)</f>
        <v>01/274927101QTokopedia</v>
      </c>
      <c r="J211" t="str">
        <f t="shared" si="17"/>
        <v>01/244521104PTOKOPEDIA</v>
      </c>
      <c r="K211" t="s">
        <v>205</v>
      </c>
      <c r="L211" s="4" t="s">
        <v>18768</v>
      </c>
      <c r="M211" t="s">
        <v>20141</v>
      </c>
      <c r="N211" s="4" t="s">
        <v>18726</v>
      </c>
      <c r="O211">
        <v>24</v>
      </c>
      <c r="P211">
        <v>34</v>
      </c>
      <c r="Q211">
        <v>51</v>
      </c>
      <c r="R211" s="79">
        <v>1286486.4324324322</v>
      </c>
      <c r="S211" s="79">
        <v>1822522.4324324317</v>
      </c>
      <c r="T211" s="79">
        <v>2733783.6756756757</v>
      </c>
      <c r="U211" s="69">
        <f t="shared" si="19"/>
        <v>36.333333333333336</v>
      </c>
      <c r="V211" s="75">
        <f t="shared" si="20"/>
        <v>1947597.5135135131</v>
      </c>
      <c r="W211" t="str">
        <f>IFERROR(VLOOKUP($J212,OSA!$BD:$BD,1,0),0)</f>
        <v>01/244521104RBukalapak</v>
      </c>
    </row>
    <row r="212" spans="1:23" x14ac:dyDescent="0.35">
      <c r="A212" t="str">
        <f t="shared" si="18"/>
        <v>01/274927101RTOKOPEDIA</v>
      </c>
      <c r="B212" s="76" t="s">
        <v>429</v>
      </c>
      <c r="C212" s="4" t="s">
        <v>13812</v>
      </c>
      <c r="D212" t="s">
        <v>18896</v>
      </c>
      <c r="E212" t="s">
        <v>18726</v>
      </c>
      <c r="F212">
        <v>10</v>
      </c>
      <c r="G212" s="75">
        <v>271171.17117117113</v>
      </c>
      <c r="H212" t="str">
        <f>IFERROR(VLOOKUP($A212,OSA!$BD:$BD,1,0),0)</f>
        <v>01/274927101RTokopedia</v>
      </c>
      <c r="J212" t="str">
        <f t="shared" si="17"/>
        <v>01/244521104RBUKALAPAK</v>
      </c>
      <c r="K212" t="s">
        <v>199</v>
      </c>
      <c r="L212" s="4" t="s">
        <v>18768</v>
      </c>
      <c r="M212" t="s">
        <v>20142</v>
      </c>
      <c r="N212" s="4" t="s">
        <v>18725</v>
      </c>
      <c r="O212">
        <v>1</v>
      </c>
      <c r="P212">
        <v>1</v>
      </c>
      <c r="R212" s="79">
        <v>60270.270270270266</v>
      </c>
      <c r="S212" s="79">
        <v>60270.270270270266</v>
      </c>
      <c r="U212" s="69">
        <f t="shared" si="19"/>
        <v>0.66666666666666663</v>
      </c>
      <c r="V212" s="75">
        <f t="shared" si="20"/>
        <v>40180.180180180178</v>
      </c>
      <c r="W212" t="str">
        <f>IFERROR(VLOOKUP($J213,OSA!$BD:$BD,1,0),0)</f>
        <v>01/244521104RTokopedia</v>
      </c>
    </row>
    <row r="213" spans="1:23" x14ac:dyDescent="0.35">
      <c r="A213" t="str">
        <f t="shared" si="18"/>
        <v>01/274928901DTOKOPEDIA</v>
      </c>
      <c r="B213" s="76" t="s">
        <v>440</v>
      </c>
      <c r="C213" s="4" t="s">
        <v>13812</v>
      </c>
      <c r="D213" t="s">
        <v>4150</v>
      </c>
      <c r="E213" t="s">
        <v>18726</v>
      </c>
      <c r="F213">
        <v>12</v>
      </c>
      <c r="G213" s="75">
        <v>527567.56756756746</v>
      </c>
      <c r="H213" t="str">
        <f>IFERROR(VLOOKUP($A213,OSA!$BD:$BD,1,0),0)</f>
        <v>01/274928901DTokopedia</v>
      </c>
      <c r="J213" t="str">
        <f t="shared" si="17"/>
        <v>01/244521104RTOKOPEDIA</v>
      </c>
      <c r="K213" t="s">
        <v>199</v>
      </c>
      <c r="L213" s="4" t="s">
        <v>18768</v>
      </c>
      <c r="M213" t="s">
        <v>20142</v>
      </c>
      <c r="N213" s="4" t="s">
        <v>18726</v>
      </c>
      <c r="O213">
        <v>9</v>
      </c>
      <c r="R213" s="79">
        <v>542432.43243243243</v>
      </c>
      <c r="U213" s="69">
        <f t="shared" si="19"/>
        <v>3</v>
      </c>
      <c r="V213" s="75">
        <f t="shared" si="20"/>
        <v>180810.8108108108</v>
      </c>
      <c r="W213">
        <f>IFERROR(VLOOKUP($J214,OSA!$BD:$BD,1,0),0)</f>
        <v>0</v>
      </c>
    </row>
    <row r="214" spans="1:23" x14ac:dyDescent="0.35">
      <c r="A214" t="str">
        <f t="shared" si="18"/>
        <v>01/274928902BTOKOPEDIA</v>
      </c>
      <c r="B214" s="76" t="s">
        <v>1229</v>
      </c>
      <c r="C214" s="4" t="s">
        <v>13812</v>
      </c>
      <c r="D214" t="s">
        <v>18897</v>
      </c>
      <c r="E214" t="s">
        <v>18726</v>
      </c>
      <c r="F214">
        <v>23</v>
      </c>
      <c r="G214" s="75">
        <v>756306.30630630627</v>
      </c>
      <c r="H214" t="str">
        <f>IFERROR(VLOOKUP($A214,OSA!$BD:$BD,1,0),0)</f>
        <v>01/274928902BTokopedia</v>
      </c>
      <c r="J214" t="str">
        <f t="shared" si="17"/>
        <v>01/244521104YBLIBLI</v>
      </c>
      <c r="K214" t="s">
        <v>211</v>
      </c>
      <c r="L214" s="4" t="s">
        <v>18768</v>
      </c>
      <c r="M214" t="s">
        <v>18784</v>
      </c>
      <c r="N214" s="4" t="s">
        <v>20689</v>
      </c>
      <c r="O214">
        <v>48</v>
      </c>
      <c r="P214">
        <v>72</v>
      </c>
      <c r="Q214">
        <v>36</v>
      </c>
      <c r="R214" s="79">
        <v>2702688</v>
      </c>
      <c r="S214" s="79">
        <v>4054032</v>
      </c>
      <c r="T214" s="79">
        <v>2027015.9999999995</v>
      </c>
      <c r="U214" s="69">
        <f t="shared" si="19"/>
        <v>52</v>
      </c>
      <c r="V214" s="75">
        <f t="shared" si="20"/>
        <v>2927912</v>
      </c>
      <c r="W214" t="str">
        <f>IFERROR(VLOOKUP($J215,OSA!$BD:$BD,1,0),0)</f>
        <v>01/244521104YBukalapak</v>
      </c>
    </row>
    <row r="215" spans="1:23" x14ac:dyDescent="0.35">
      <c r="A215" t="str">
        <f t="shared" si="18"/>
        <v>01/284422402DBUKALAPAK</v>
      </c>
      <c r="B215" s="76" t="s">
        <v>164</v>
      </c>
      <c r="C215" s="4" t="s">
        <v>18731</v>
      </c>
      <c r="D215" t="s">
        <v>18898</v>
      </c>
      <c r="E215" t="s">
        <v>18725</v>
      </c>
      <c r="F215">
        <v>1</v>
      </c>
      <c r="G215" s="75">
        <v>34594.585585585584</v>
      </c>
      <c r="H215" t="str">
        <f>IFERROR(VLOOKUP($A215,OSA!$BD:$BD,1,0),0)</f>
        <v>01/284422402DBukalapak</v>
      </c>
      <c r="J215" t="str">
        <f t="shared" ref="J215:J233" si="21">K215&amp;N215</f>
        <v>01/244521104YBUKALAPAK</v>
      </c>
      <c r="K215" t="s">
        <v>211</v>
      </c>
      <c r="L215" s="4" t="s">
        <v>18768</v>
      </c>
      <c r="M215" t="s">
        <v>18784</v>
      </c>
      <c r="N215" s="4" t="s">
        <v>18725</v>
      </c>
      <c r="O215">
        <v>1</v>
      </c>
      <c r="R215" s="79">
        <v>62972.972972972966</v>
      </c>
      <c r="U215" s="69">
        <f t="shared" si="19"/>
        <v>0.33333333333333331</v>
      </c>
      <c r="V215" s="75">
        <f t="shared" si="20"/>
        <v>20990.990990990987</v>
      </c>
      <c r="W215" t="str">
        <f>IFERROR(VLOOKUP($J216,OSA!$BD:$BD,1,0),0)</f>
        <v>01/244521104YTokopedia</v>
      </c>
    </row>
    <row r="216" spans="1:23" x14ac:dyDescent="0.35">
      <c r="A216" t="str">
        <f t="shared" si="18"/>
        <v>01/284422402DTOKOPEDIA</v>
      </c>
      <c r="B216" s="76" t="s">
        <v>164</v>
      </c>
      <c r="C216" s="4" t="s">
        <v>18731</v>
      </c>
      <c r="D216" t="s">
        <v>18898</v>
      </c>
      <c r="E216" t="s">
        <v>18726</v>
      </c>
      <c r="F216">
        <v>16</v>
      </c>
      <c r="G216" s="75">
        <v>553513.42342342343</v>
      </c>
      <c r="H216" t="str">
        <f>IFERROR(VLOOKUP($A216,OSA!$BD:$BD,1,0),0)</f>
        <v>01/284422402DTokopedia</v>
      </c>
      <c r="J216" t="str">
        <f t="shared" si="21"/>
        <v>01/244521104YTOKOPEDIA</v>
      </c>
      <c r="K216" t="s">
        <v>211</v>
      </c>
      <c r="L216" s="4" t="s">
        <v>18768</v>
      </c>
      <c r="M216" t="s">
        <v>18784</v>
      </c>
      <c r="N216" s="4" t="s">
        <v>18726</v>
      </c>
      <c r="O216">
        <v>95</v>
      </c>
      <c r="P216">
        <v>295</v>
      </c>
      <c r="Q216">
        <v>37</v>
      </c>
      <c r="R216" s="79">
        <v>5982432.4324324345</v>
      </c>
      <c r="S216" s="79">
        <v>18577027.027027003</v>
      </c>
      <c r="T216" s="79">
        <v>2329999.9999999995</v>
      </c>
      <c r="U216" s="69">
        <f t="shared" si="19"/>
        <v>142.33333333333334</v>
      </c>
      <c r="V216" s="75">
        <f t="shared" si="20"/>
        <v>8963153.1531531457</v>
      </c>
      <c r="W216" t="str">
        <f>IFERROR(VLOOKUP($J217,OSA!$BD:$BD,1,0),0)</f>
        <v>01/244521104ZBukalapak</v>
      </c>
    </row>
    <row r="217" spans="1:23" x14ac:dyDescent="0.35">
      <c r="A217" t="str">
        <f t="shared" si="18"/>
        <v>01/284422402GBUKALAPAK</v>
      </c>
      <c r="B217" s="76" t="s">
        <v>794</v>
      </c>
      <c r="C217" s="4" t="s">
        <v>18731</v>
      </c>
      <c r="D217" t="s">
        <v>18899</v>
      </c>
      <c r="E217" t="s">
        <v>18725</v>
      </c>
      <c r="F217">
        <v>2</v>
      </c>
      <c r="G217" s="75">
        <v>69189.180180180178</v>
      </c>
      <c r="H217" t="str">
        <f>IFERROR(VLOOKUP($A217,OSA!$BD:$BD,1,0),0)</f>
        <v>01/284422402GBukalapak</v>
      </c>
      <c r="J217" t="str">
        <f t="shared" si="21"/>
        <v>01/244521104ZBUKALAPAK</v>
      </c>
      <c r="K217" t="s">
        <v>223</v>
      </c>
      <c r="L217" s="4" t="s">
        <v>18768</v>
      </c>
      <c r="M217" t="s">
        <v>2602</v>
      </c>
      <c r="N217" s="4" t="s">
        <v>18725</v>
      </c>
      <c r="O217">
        <v>2</v>
      </c>
      <c r="R217" s="79">
        <v>125945.94594594593</v>
      </c>
      <c r="U217" s="69">
        <f t="shared" si="19"/>
        <v>0.66666666666666663</v>
      </c>
      <c r="V217" s="75">
        <f t="shared" si="20"/>
        <v>41981.981981981975</v>
      </c>
      <c r="W217">
        <f>IFERROR(VLOOKUP($J218,OSA!$BD:$BD,1,0),0)</f>
        <v>0</v>
      </c>
    </row>
    <row r="218" spans="1:23" x14ac:dyDescent="0.35">
      <c r="A218" t="str">
        <f t="shared" si="18"/>
        <v>01/284422402GTOKOPEDIA</v>
      </c>
      <c r="B218" s="76" t="s">
        <v>794</v>
      </c>
      <c r="C218" s="4" t="s">
        <v>18731</v>
      </c>
      <c r="D218" t="s">
        <v>18899</v>
      </c>
      <c r="E218" t="s">
        <v>18726</v>
      </c>
      <c r="F218">
        <v>2</v>
      </c>
      <c r="G218" s="75">
        <v>69189.180180180178</v>
      </c>
      <c r="H218" t="str">
        <f>IFERROR(VLOOKUP($A218,OSA!$BD:$BD,1,0),0)</f>
        <v>01/284422402GTokopedia</v>
      </c>
      <c r="J218" t="str">
        <f t="shared" si="21"/>
        <v>01/244521105KBLIBLI</v>
      </c>
      <c r="K218" t="s">
        <v>225</v>
      </c>
      <c r="L218" s="4" t="s">
        <v>18768</v>
      </c>
      <c r="M218" t="s">
        <v>6000</v>
      </c>
      <c r="N218" s="4" t="s">
        <v>20689</v>
      </c>
      <c r="O218">
        <v>12</v>
      </c>
      <c r="P218">
        <v>48</v>
      </c>
      <c r="Q218">
        <v>48</v>
      </c>
      <c r="R218" s="79">
        <v>672911.99999999988</v>
      </c>
      <c r="S218" s="79">
        <v>2691647.9999999995</v>
      </c>
      <c r="T218" s="79">
        <v>2691647.9999999995</v>
      </c>
      <c r="U218" s="69">
        <f t="shared" si="19"/>
        <v>36</v>
      </c>
      <c r="V218" s="75">
        <f t="shared" si="20"/>
        <v>2018735.9999999998</v>
      </c>
      <c r="W218" t="str">
        <f>IFERROR(VLOOKUP($J219,OSA!$BD:$BD,1,0),0)</f>
        <v>01/244521105KBukalapak</v>
      </c>
    </row>
    <row r="219" spans="1:23" x14ac:dyDescent="0.35">
      <c r="A219" t="str">
        <f t="shared" si="18"/>
        <v>01/284422402MTOKOPEDIA</v>
      </c>
      <c r="B219" s="76" t="s">
        <v>5981</v>
      </c>
      <c r="C219" s="4" t="s">
        <v>18731</v>
      </c>
      <c r="D219" t="s">
        <v>18900</v>
      </c>
      <c r="E219" t="s">
        <v>18726</v>
      </c>
      <c r="F219">
        <v>8</v>
      </c>
      <c r="G219" s="75">
        <v>451171.17117117113</v>
      </c>
      <c r="H219" t="str">
        <f>IFERROR(VLOOKUP($A219,OSA!$BD:$BD,1,0),0)</f>
        <v>01/284422402MTokopedia</v>
      </c>
      <c r="J219" t="str">
        <f t="shared" si="21"/>
        <v>01/244521105KBUKALAPAK</v>
      </c>
      <c r="K219" t="s">
        <v>225</v>
      </c>
      <c r="L219" s="4" t="s">
        <v>18768</v>
      </c>
      <c r="M219" t="s">
        <v>6000</v>
      </c>
      <c r="N219" s="4" t="s">
        <v>18725</v>
      </c>
      <c r="Q219">
        <v>1</v>
      </c>
      <c r="T219" s="79">
        <v>60270.270270270266</v>
      </c>
      <c r="U219" s="69">
        <f t="shared" si="19"/>
        <v>0.33333333333333331</v>
      </c>
      <c r="V219" s="75">
        <f t="shared" si="20"/>
        <v>20090.090090090089</v>
      </c>
      <c r="W219" t="str">
        <f>IFERROR(VLOOKUP($J220,OSA!$BD:$BD,1,0),0)</f>
        <v>01/244521105KTokopedia</v>
      </c>
    </row>
    <row r="220" spans="1:23" x14ac:dyDescent="0.35">
      <c r="A220" t="str">
        <f t="shared" si="18"/>
        <v>01/294823701MTOKOPEDIA</v>
      </c>
      <c r="B220" s="76" t="s">
        <v>11186</v>
      </c>
      <c r="C220" s="4" t="s">
        <v>2968</v>
      </c>
      <c r="D220" t="s">
        <v>11227</v>
      </c>
      <c r="E220" t="s">
        <v>18726</v>
      </c>
      <c r="F220">
        <v>3</v>
      </c>
      <c r="G220" s="75">
        <v>109459.45945945945</v>
      </c>
      <c r="H220" t="str">
        <f>IFERROR(VLOOKUP($A220,OSA!$BD:$BD,1,0),0)</f>
        <v>01/294823701MTokopedia</v>
      </c>
      <c r="J220" t="str">
        <f t="shared" si="21"/>
        <v>01/244521105KTOKOPEDIA</v>
      </c>
      <c r="K220" t="s">
        <v>225</v>
      </c>
      <c r="L220" s="4" t="s">
        <v>18768</v>
      </c>
      <c r="M220" t="s">
        <v>6000</v>
      </c>
      <c r="N220" s="4" t="s">
        <v>18726</v>
      </c>
      <c r="O220">
        <v>167</v>
      </c>
      <c r="P220">
        <v>212</v>
      </c>
      <c r="Q220">
        <v>242</v>
      </c>
      <c r="R220" s="79">
        <v>10065135.135135124</v>
      </c>
      <c r="S220" s="79">
        <v>12777297.297297264</v>
      </c>
      <c r="T220" s="79">
        <v>14585405.405405372</v>
      </c>
      <c r="U220" s="69">
        <f t="shared" si="19"/>
        <v>207</v>
      </c>
      <c r="V220" s="75">
        <f t="shared" si="20"/>
        <v>12475945.945945919</v>
      </c>
      <c r="W220">
        <f>IFERROR(VLOOKUP($J221,OSA!$BD:$BD,1,0),0)</f>
        <v>0</v>
      </c>
    </row>
    <row r="221" spans="1:23" x14ac:dyDescent="0.35">
      <c r="A221" t="str">
        <f t="shared" si="18"/>
        <v>01/294825206ETOKOPEDIA</v>
      </c>
      <c r="B221" s="76" t="s">
        <v>313</v>
      </c>
      <c r="C221" s="4" t="s">
        <v>2968</v>
      </c>
      <c r="D221" t="s">
        <v>18905</v>
      </c>
      <c r="E221" t="s">
        <v>18726</v>
      </c>
      <c r="F221">
        <v>2</v>
      </c>
      <c r="G221" s="75">
        <v>360180.18018018018</v>
      </c>
      <c r="H221" t="str">
        <f>IFERROR(VLOOKUP($A221,OSA!$BD:$BD,1,0),0)</f>
        <v>01/294825206ETokopedia</v>
      </c>
      <c r="J221" t="str">
        <f t="shared" si="21"/>
        <v>01/244521105LBLIBLI</v>
      </c>
      <c r="K221" t="s">
        <v>231</v>
      </c>
      <c r="L221" s="4" t="s">
        <v>18768</v>
      </c>
      <c r="M221" t="s">
        <v>18785</v>
      </c>
      <c r="N221" s="4" t="s">
        <v>20689</v>
      </c>
      <c r="O221">
        <v>12</v>
      </c>
      <c r="P221">
        <v>72</v>
      </c>
      <c r="Q221">
        <v>96</v>
      </c>
      <c r="R221" s="79">
        <v>672911.99999999988</v>
      </c>
      <c r="S221" s="79">
        <v>4037471.9999999991</v>
      </c>
      <c r="T221" s="79">
        <v>5383295.9999999991</v>
      </c>
      <c r="U221" s="69">
        <f t="shared" si="19"/>
        <v>60</v>
      </c>
      <c r="V221" s="75">
        <f t="shared" si="20"/>
        <v>3364559.9999999995</v>
      </c>
      <c r="W221" t="str">
        <f>IFERROR(VLOOKUP($J222,OSA!$BD:$BD,1,0),0)</f>
        <v>01/244521105LBukalapak</v>
      </c>
    </row>
    <row r="222" spans="1:23" x14ac:dyDescent="0.35">
      <c r="A222" t="str">
        <f t="shared" si="18"/>
        <v>01/294825206GTOKOPEDIA</v>
      </c>
      <c r="B222" s="76" t="s">
        <v>347</v>
      </c>
      <c r="C222" s="4" t="s">
        <v>2968</v>
      </c>
      <c r="D222" t="s">
        <v>18906</v>
      </c>
      <c r="E222" t="s">
        <v>18726</v>
      </c>
      <c r="F222">
        <v>3</v>
      </c>
      <c r="G222" s="75">
        <v>751081.08108108095</v>
      </c>
      <c r="H222" t="str">
        <f>IFERROR(VLOOKUP($A222,OSA!$BD:$BD,1,0),0)</f>
        <v>01/294825206GTokopedia</v>
      </c>
      <c r="J222" t="str">
        <f t="shared" si="21"/>
        <v>01/244521105LBUKALAPAK</v>
      </c>
      <c r="K222" t="s">
        <v>231</v>
      </c>
      <c r="L222" s="4" t="s">
        <v>18768</v>
      </c>
      <c r="M222" t="s">
        <v>18785</v>
      </c>
      <c r="N222" s="4" t="s">
        <v>18725</v>
      </c>
      <c r="P222">
        <v>1</v>
      </c>
      <c r="Q222">
        <v>1</v>
      </c>
      <c r="S222" s="79">
        <v>60270.270270270266</v>
      </c>
      <c r="T222" s="79">
        <v>60270.270270270266</v>
      </c>
      <c r="U222" s="69">
        <f t="shared" si="19"/>
        <v>0.66666666666666663</v>
      </c>
      <c r="V222" s="75">
        <f t="shared" si="20"/>
        <v>40180.180180180178</v>
      </c>
      <c r="W222">
        <f>IFERROR(VLOOKUP($J223,OSA!$BD:$BD,1,0),0)</f>
        <v>0</v>
      </c>
    </row>
    <row r="223" spans="1:23" x14ac:dyDescent="0.35">
      <c r="A223" t="str">
        <f t="shared" si="18"/>
        <v>01/294825206OTOKOPEDIA</v>
      </c>
      <c r="B223" s="76" t="s">
        <v>342</v>
      </c>
      <c r="C223" s="4" t="s">
        <v>2968</v>
      </c>
      <c r="D223" t="s">
        <v>18907</v>
      </c>
      <c r="E223" t="s">
        <v>18726</v>
      </c>
      <c r="F223">
        <v>3</v>
      </c>
      <c r="G223" s="75">
        <v>751081.08108108095</v>
      </c>
      <c r="H223" t="str">
        <f>IFERROR(VLOOKUP($A223,OSA!$BD:$BD,1,0),0)</f>
        <v>01/294825206OTokopedia</v>
      </c>
      <c r="J223" t="str">
        <f t="shared" si="21"/>
        <v>01/244521105LLAZADA</v>
      </c>
      <c r="K223" t="s">
        <v>231</v>
      </c>
      <c r="L223" s="4" t="s">
        <v>18768</v>
      </c>
      <c r="M223" t="s">
        <v>18785</v>
      </c>
      <c r="N223" s="4" t="s">
        <v>20117</v>
      </c>
      <c r="O223">
        <v>281</v>
      </c>
      <c r="P223">
        <v>66</v>
      </c>
      <c r="Q223">
        <v>216</v>
      </c>
      <c r="R223" s="79">
        <v>15757356</v>
      </c>
      <c r="S223" s="79">
        <v>3701016</v>
      </c>
      <c r="T223" s="79">
        <v>12112415.999999998</v>
      </c>
      <c r="U223" s="69">
        <f t="shared" si="19"/>
        <v>187.66666666666666</v>
      </c>
      <c r="V223" s="75">
        <f t="shared" si="20"/>
        <v>10523596</v>
      </c>
      <c r="W223" t="str">
        <f>IFERROR(VLOOKUP($J224,OSA!$BD:$BD,1,0),0)</f>
        <v>01/244521105LTokopedia</v>
      </c>
    </row>
    <row r="224" spans="1:23" x14ac:dyDescent="0.35">
      <c r="A224" t="str">
        <f t="shared" si="18"/>
        <v>01/294825206PLAZADA</v>
      </c>
      <c r="B224" s="76" t="s">
        <v>365</v>
      </c>
      <c r="C224" s="4" t="s">
        <v>2968</v>
      </c>
      <c r="D224" t="s">
        <v>2519</v>
      </c>
      <c r="E224" t="s">
        <v>20117</v>
      </c>
      <c r="F224">
        <v>78</v>
      </c>
      <c r="G224" s="75">
        <v>12366743.999999998</v>
      </c>
      <c r="H224">
        <f>IFERROR(VLOOKUP($A224,OSA!$BD:$BD,1,0),0)</f>
        <v>0</v>
      </c>
      <c r="J224" t="str">
        <f t="shared" si="21"/>
        <v>01/244521105LTOKOPEDIA</v>
      </c>
      <c r="K224" t="s">
        <v>231</v>
      </c>
      <c r="L224" s="4" t="s">
        <v>18768</v>
      </c>
      <c r="M224" t="s">
        <v>18785</v>
      </c>
      <c r="N224" s="4" t="s">
        <v>18726</v>
      </c>
      <c r="O224">
        <v>2948</v>
      </c>
      <c r="P224">
        <v>1627</v>
      </c>
      <c r="Q224">
        <v>2511</v>
      </c>
      <c r="R224" s="79">
        <v>177676756.75675386</v>
      </c>
      <c r="S224" s="79">
        <v>98059729.729729354</v>
      </c>
      <c r="T224" s="79">
        <v>151338648.64864787</v>
      </c>
      <c r="U224" s="69">
        <f t="shared" si="19"/>
        <v>2362</v>
      </c>
      <c r="V224" s="75">
        <f t="shared" si="20"/>
        <v>142358378.37837705</v>
      </c>
      <c r="W224">
        <f>IFERROR(VLOOKUP($J225,OSA!$BD:$BD,1,0),0)</f>
        <v>0</v>
      </c>
    </row>
    <row r="225" spans="1:23" x14ac:dyDescent="0.35">
      <c r="A225" t="str">
        <f t="shared" si="18"/>
        <v>01/294825207BTOKOPEDIA</v>
      </c>
      <c r="B225" s="76" t="s">
        <v>338</v>
      </c>
      <c r="C225" s="4" t="s">
        <v>2968</v>
      </c>
      <c r="D225" t="s">
        <v>18908</v>
      </c>
      <c r="E225" t="s">
        <v>18726</v>
      </c>
      <c r="F225">
        <v>1</v>
      </c>
      <c r="G225" s="75">
        <v>136486.48648648648</v>
      </c>
      <c r="H225" t="str">
        <f>IFERROR(VLOOKUP($A225,OSA!$BD:$BD,1,0),0)</f>
        <v>01/294825207BTokopedia</v>
      </c>
      <c r="J225" t="str">
        <f t="shared" si="21"/>
        <v>01/244521105MBLIBLI</v>
      </c>
      <c r="K225" t="s">
        <v>221</v>
      </c>
      <c r="L225" s="4" t="s">
        <v>18768</v>
      </c>
      <c r="M225" t="s">
        <v>18786</v>
      </c>
      <c r="N225" s="4" t="s">
        <v>20689</v>
      </c>
      <c r="P225">
        <v>24</v>
      </c>
      <c r="Q225">
        <v>60</v>
      </c>
      <c r="S225" s="79">
        <v>1345823.9999999998</v>
      </c>
      <c r="T225" s="79">
        <v>3364559.9999999995</v>
      </c>
      <c r="U225" s="69">
        <f t="shared" si="19"/>
        <v>28</v>
      </c>
      <c r="V225" s="75">
        <f t="shared" si="20"/>
        <v>1570127.9999999998</v>
      </c>
      <c r="W225">
        <f>IFERROR(VLOOKUP($J226,OSA!$BD:$BD,1,0),0)</f>
        <v>0</v>
      </c>
    </row>
    <row r="226" spans="1:23" x14ac:dyDescent="0.35">
      <c r="A226" t="str">
        <f t="shared" si="18"/>
        <v>01/294825207FTOKOPEDIA</v>
      </c>
      <c r="B226" s="76" t="s">
        <v>350</v>
      </c>
      <c r="C226" s="4" t="s">
        <v>2968</v>
      </c>
      <c r="D226" t="s">
        <v>18910</v>
      </c>
      <c r="E226" t="s">
        <v>18726</v>
      </c>
      <c r="F226">
        <v>3</v>
      </c>
      <c r="G226" s="75">
        <v>409459.45945945941</v>
      </c>
      <c r="H226" t="str">
        <f>IFERROR(VLOOKUP($A226,OSA!$BD:$BD,1,0),0)</f>
        <v>01/294825207FTokopedia</v>
      </c>
      <c r="J226" t="str">
        <f t="shared" si="21"/>
        <v>01/244521105MLAZADA</v>
      </c>
      <c r="K226" t="s">
        <v>221</v>
      </c>
      <c r="L226" s="4" t="s">
        <v>18768</v>
      </c>
      <c r="M226" t="s">
        <v>18786</v>
      </c>
      <c r="N226" s="4" t="s">
        <v>20117</v>
      </c>
      <c r="O226">
        <v>3058</v>
      </c>
      <c r="Q226">
        <v>1719</v>
      </c>
      <c r="R226" s="79">
        <v>171480408</v>
      </c>
      <c r="T226" s="79">
        <v>96394643.999999985</v>
      </c>
      <c r="U226" s="69">
        <f t="shared" si="19"/>
        <v>1592.3333333333333</v>
      </c>
      <c r="V226" s="75">
        <f t="shared" si="20"/>
        <v>89291684</v>
      </c>
      <c r="W226" t="str">
        <f>IFERROR(VLOOKUP($J227,OSA!$BD:$BD,1,0),0)</f>
        <v>01/244521105MTokopedia</v>
      </c>
    </row>
    <row r="227" spans="1:23" x14ac:dyDescent="0.35">
      <c r="A227" t="str">
        <f t="shared" si="18"/>
        <v>01/294825207GTOKOPEDIA</v>
      </c>
      <c r="B227" s="76" t="s">
        <v>353</v>
      </c>
      <c r="C227" s="4" t="s">
        <v>2968</v>
      </c>
      <c r="D227" t="s">
        <v>18911</v>
      </c>
      <c r="E227" t="s">
        <v>18726</v>
      </c>
      <c r="F227">
        <v>1</v>
      </c>
      <c r="G227" s="75">
        <v>136486.48648648648</v>
      </c>
      <c r="H227" t="str">
        <f>IFERROR(VLOOKUP($A227,OSA!$BD:$BD,1,0),0)</f>
        <v>01/294825207GTokopedia</v>
      </c>
      <c r="J227" t="str">
        <f t="shared" si="21"/>
        <v>01/244521105MTOKOPEDIA</v>
      </c>
      <c r="K227" t="s">
        <v>221</v>
      </c>
      <c r="L227" s="4" t="s">
        <v>18768</v>
      </c>
      <c r="M227" t="s">
        <v>18786</v>
      </c>
      <c r="N227" s="4" t="s">
        <v>18726</v>
      </c>
      <c r="O227">
        <v>291</v>
      </c>
      <c r="P227">
        <v>314</v>
      </c>
      <c r="Q227">
        <v>567</v>
      </c>
      <c r="R227" s="79">
        <v>17538648.648648575</v>
      </c>
      <c r="S227" s="79">
        <v>18924864.864864781</v>
      </c>
      <c r="T227" s="79">
        <v>34173243.243242949</v>
      </c>
      <c r="U227" s="69">
        <f t="shared" si="19"/>
        <v>390.66666666666669</v>
      </c>
      <c r="V227" s="75">
        <f t="shared" si="20"/>
        <v>23545585.585585434</v>
      </c>
      <c r="W227">
        <f>IFERROR(VLOOKUP($J228,OSA!$BD:$BD,1,0),0)</f>
        <v>0</v>
      </c>
    </row>
    <row r="228" spans="1:23" x14ac:dyDescent="0.35">
      <c r="A228" t="str">
        <f t="shared" si="18"/>
        <v>01/294825207JTOKOPEDIA</v>
      </c>
      <c r="B228" s="76" t="s">
        <v>335</v>
      </c>
      <c r="C228" s="4" t="s">
        <v>2968</v>
      </c>
      <c r="D228" t="s">
        <v>2574</v>
      </c>
      <c r="E228" t="s">
        <v>18726</v>
      </c>
      <c r="F228">
        <v>4</v>
      </c>
      <c r="G228" s="75">
        <v>178378.37837837837</v>
      </c>
      <c r="H228" t="str">
        <f>IFERROR(VLOOKUP($A228,OSA!$BD:$BD,1,0),0)</f>
        <v>01/294825207JTokopedia</v>
      </c>
      <c r="J228" t="str">
        <f t="shared" si="21"/>
        <v>01/244521105NBLIBLI</v>
      </c>
      <c r="K228" t="s">
        <v>217</v>
      </c>
      <c r="L228" s="4" t="s">
        <v>18768</v>
      </c>
      <c r="M228" t="s">
        <v>18787</v>
      </c>
      <c r="N228" s="4" t="s">
        <v>20689</v>
      </c>
      <c r="O228">
        <v>36</v>
      </c>
      <c r="P228">
        <v>36</v>
      </c>
      <c r="Q228">
        <v>60</v>
      </c>
      <c r="R228" s="79">
        <v>2018735.9999999998</v>
      </c>
      <c r="S228" s="79">
        <v>2018735.9999999995</v>
      </c>
      <c r="T228" s="79">
        <v>3364560</v>
      </c>
      <c r="U228" s="69">
        <f t="shared" si="19"/>
        <v>44</v>
      </c>
      <c r="V228" s="75">
        <f t="shared" si="20"/>
        <v>2467343.9999999995</v>
      </c>
      <c r="W228" t="str">
        <f>IFERROR(VLOOKUP($J229,OSA!$BD:$BD,1,0),0)</f>
        <v>01/244521105NBukalapak</v>
      </c>
    </row>
    <row r="229" spans="1:23" x14ac:dyDescent="0.35">
      <c r="A229" t="str">
        <f t="shared" si="18"/>
        <v>01/294825207OTOKOPEDIA</v>
      </c>
      <c r="B229" s="76" t="s">
        <v>345</v>
      </c>
      <c r="C229" s="4" t="s">
        <v>2968</v>
      </c>
      <c r="D229" t="s">
        <v>18913</v>
      </c>
      <c r="E229" t="s">
        <v>18726</v>
      </c>
      <c r="F229">
        <v>1</v>
      </c>
      <c r="G229" s="75">
        <v>136486.48648648648</v>
      </c>
      <c r="H229" t="str">
        <f>IFERROR(VLOOKUP($A229,OSA!$BD:$BD,1,0),0)</f>
        <v>01/294825207OTokopedia</v>
      </c>
      <c r="J229" t="str">
        <f t="shared" si="21"/>
        <v>01/244521105NBUKALAPAK</v>
      </c>
      <c r="K229" t="s">
        <v>217</v>
      </c>
      <c r="L229" s="4" t="s">
        <v>18768</v>
      </c>
      <c r="M229" t="s">
        <v>18787</v>
      </c>
      <c r="N229" s="4" t="s">
        <v>18725</v>
      </c>
      <c r="O229">
        <v>1</v>
      </c>
      <c r="R229" s="79">
        <v>60270.270270270266</v>
      </c>
      <c r="U229" s="69">
        <f t="shared" si="19"/>
        <v>0.33333333333333331</v>
      </c>
      <c r="V229" s="75">
        <f t="shared" si="20"/>
        <v>20090.090090090089</v>
      </c>
      <c r="W229">
        <f>IFERROR(VLOOKUP($J230,OSA!$BD:$BD,1,0),0)</f>
        <v>0</v>
      </c>
    </row>
    <row r="230" spans="1:23" x14ac:dyDescent="0.35">
      <c r="A230" t="str">
        <f t="shared" si="18"/>
        <v>01/294825208QBLIBLI</v>
      </c>
      <c r="B230" s="76" t="s">
        <v>20185</v>
      </c>
      <c r="C230" s="4" t="s">
        <v>2968</v>
      </c>
      <c r="D230" t="s">
        <v>20186</v>
      </c>
      <c r="E230" t="s">
        <v>20689</v>
      </c>
      <c r="F230">
        <v>60</v>
      </c>
      <c r="G230" s="75">
        <v>8215680</v>
      </c>
      <c r="H230">
        <f>IFERROR(VLOOKUP($A230,OSA!$BD:$BD,1,0),0)</f>
        <v>0</v>
      </c>
      <c r="J230" t="str">
        <f t="shared" si="21"/>
        <v>01/244521105NLAZADA</v>
      </c>
      <c r="K230" t="s">
        <v>217</v>
      </c>
      <c r="L230" s="4" t="s">
        <v>18768</v>
      </c>
      <c r="M230" t="s">
        <v>18787</v>
      </c>
      <c r="N230" s="4" t="s">
        <v>20117</v>
      </c>
      <c r="O230">
        <v>4710</v>
      </c>
      <c r="P230">
        <v>555</v>
      </c>
      <c r="R230" s="79">
        <v>264117959.99999997</v>
      </c>
      <c r="S230" s="79">
        <v>31122179.999999996</v>
      </c>
      <c r="U230" s="69">
        <f t="shared" si="19"/>
        <v>1755</v>
      </c>
      <c r="V230" s="75">
        <f t="shared" si="20"/>
        <v>98413379.999999985</v>
      </c>
      <c r="W230" t="str">
        <f>IFERROR(VLOOKUP($J231,OSA!$BD:$BD,1,0),0)</f>
        <v>01/244521105NTokopedia</v>
      </c>
    </row>
    <row r="231" spans="1:23" x14ac:dyDescent="0.35">
      <c r="A231" t="str">
        <f t="shared" si="18"/>
        <v>01/294825208QTOKOPEDIA</v>
      </c>
      <c r="B231" s="76" t="s">
        <v>20185</v>
      </c>
      <c r="C231" s="4" t="s">
        <v>2968</v>
      </c>
      <c r="D231" t="s">
        <v>20186</v>
      </c>
      <c r="E231" t="s">
        <v>18726</v>
      </c>
      <c r="F231">
        <v>8</v>
      </c>
      <c r="G231" s="75">
        <v>1310270.2702702701</v>
      </c>
      <c r="H231">
        <f>IFERROR(VLOOKUP($A231,OSA!$BD:$BD,1,0),0)</f>
        <v>0</v>
      </c>
      <c r="J231" t="str">
        <f t="shared" si="21"/>
        <v>01/244521105NTOKOPEDIA</v>
      </c>
      <c r="K231" t="s">
        <v>217</v>
      </c>
      <c r="L231" s="4" t="s">
        <v>18768</v>
      </c>
      <c r="M231" t="s">
        <v>18787</v>
      </c>
      <c r="N231" s="4" t="s">
        <v>18726</v>
      </c>
      <c r="O231">
        <v>1488</v>
      </c>
      <c r="P231">
        <v>1074</v>
      </c>
      <c r="Q231">
        <v>1117</v>
      </c>
      <c r="R231" s="79">
        <v>89682162.162161902</v>
      </c>
      <c r="S231" s="79">
        <v>64730270.270270504</v>
      </c>
      <c r="T231" s="79">
        <v>67321891.891892239</v>
      </c>
      <c r="U231" s="69">
        <f t="shared" si="19"/>
        <v>1226.3333333333333</v>
      </c>
      <c r="V231" s="75">
        <f t="shared" si="20"/>
        <v>73911441.441441551</v>
      </c>
      <c r="W231">
        <f>IFERROR(VLOOKUP($J232,OSA!$BD:$BD,1,0),0)</f>
        <v>0</v>
      </c>
    </row>
    <row r="232" spans="1:23" x14ac:dyDescent="0.35">
      <c r="A232" t="str">
        <f t="shared" si="18"/>
        <v>01/294825208RBLIBLI</v>
      </c>
      <c r="B232" s="76" t="s">
        <v>20187</v>
      </c>
      <c r="C232" s="4" t="s">
        <v>2968</v>
      </c>
      <c r="D232" t="s">
        <v>20188</v>
      </c>
      <c r="E232" t="s">
        <v>20689</v>
      </c>
      <c r="F232">
        <v>200</v>
      </c>
      <c r="G232" s="75">
        <v>27385599.999999996</v>
      </c>
      <c r="H232">
        <f>IFERROR(VLOOKUP($A232,OSA!$BD:$BD,1,0),0)</f>
        <v>0</v>
      </c>
      <c r="J232" t="str">
        <f t="shared" si="21"/>
        <v>01/244521105OBLIBLI</v>
      </c>
      <c r="K232" t="s">
        <v>219</v>
      </c>
      <c r="L232" s="4" t="s">
        <v>18768</v>
      </c>
      <c r="M232" t="s">
        <v>18788</v>
      </c>
      <c r="N232" s="4" t="s">
        <v>20689</v>
      </c>
      <c r="O232">
        <v>12</v>
      </c>
      <c r="R232" s="79">
        <v>590867.99999999988</v>
      </c>
      <c r="U232" s="69">
        <f t="shared" si="19"/>
        <v>4</v>
      </c>
      <c r="V232" s="75">
        <f t="shared" si="20"/>
        <v>196955.99999999997</v>
      </c>
      <c r="W232">
        <f>IFERROR(VLOOKUP($J233,OSA!$BD:$BD,1,0),0)</f>
        <v>0</v>
      </c>
    </row>
    <row r="233" spans="1:23" x14ac:dyDescent="0.35">
      <c r="A233" t="str">
        <f t="shared" si="18"/>
        <v>01/294825208RTOKOPEDIA</v>
      </c>
      <c r="B233" s="76" t="s">
        <v>20187</v>
      </c>
      <c r="C233" s="4" t="s">
        <v>2968</v>
      </c>
      <c r="D233" t="s">
        <v>20188</v>
      </c>
      <c r="E233" t="s">
        <v>18726</v>
      </c>
      <c r="F233">
        <v>8</v>
      </c>
      <c r="G233" s="75">
        <v>1310270.2702702701</v>
      </c>
      <c r="H233">
        <f>IFERROR(VLOOKUP($A233,OSA!$BD:$BD,1,0),0)</f>
        <v>0</v>
      </c>
      <c r="J233" t="str">
        <f t="shared" si="21"/>
        <v>01/244521105OLAZADA</v>
      </c>
      <c r="K233" t="s">
        <v>219</v>
      </c>
      <c r="L233" s="4" t="s">
        <v>18768</v>
      </c>
      <c r="M233" t="s">
        <v>18788</v>
      </c>
      <c r="N233" s="4" t="s">
        <v>20117</v>
      </c>
      <c r="Q233">
        <v>32</v>
      </c>
      <c r="T233" s="79">
        <v>1575647.9999999998</v>
      </c>
      <c r="U233" s="69">
        <f t="shared" si="19"/>
        <v>10.666666666666666</v>
      </c>
      <c r="V233" s="75">
        <f t="shared" si="20"/>
        <v>525215.99999999988</v>
      </c>
      <c r="W233" t="str">
        <f>IFERROR(VLOOKUP($J234,OSA!$BD:$BD,1,0),0)</f>
        <v>01/244521105OTokopedia</v>
      </c>
    </row>
    <row r="234" spans="1:23" x14ac:dyDescent="0.35">
      <c r="A234" t="str">
        <f t="shared" si="18"/>
        <v>01/294826003KLAZADA</v>
      </c>
      <c r="B234" s="76" t="s">
        <v>374</v>
      </c>
      <c r="C234" s="4" t="s">
        <v>2968</v>
      </c>
      <c r="D234" t="s">
        <v>2572</v>
      </c>
      <c r="E234" t="s">
        <v>20117</v>
      </c>
      <c r="F234">
        <v>87</v>
      </c>
      <c r="G234" s="75">
        <v>16369311</v>
      </c>
      <c r="H234">
        <f>IFERROR(VLOOKUP($A234,OSA!$BD:$BD,1,0),0)</f>
        <v>0</v>
      </c>
      <c r="J234" t="str">
        <f t="shared" ref="J234:J258" si="22">K234&amp;N234</f>
        <v>01/244521105OTOKOPEDIA</v>
      </c>
      <c r="K234" t="s">
        <v>219</v>
      </c>
      <c r="L234" s="4" t="s">
        <v>18768</v>
      </c>
      <c r="M234" t="s">
        <v>18788</v>
      </c>
      <c r="N234" s="4" t="s">
        <v>18726</v>
      </c>
      <c r="O234">
        <v>31</v>
      </c>
      <c r="P234">
        <v>22</v>
      </c>
      <c r="Q234">
        <v>30</v>
      </c>
      <c r="R234" s="79">
        <v>1661711.711711711</v>
      </c>
      <c r="S234" s="79">
        <v>1179279.2792792793</v>
      </c>
      <c r="T234" s="79">
        <v>1608108.1081081072</v>
      </c>
      <c r="U234" s="69">
        <f t="shared" si="19"/>
        <v>27.666666666666668</v>
      </c>
      <c r="V234" s="75">
        <f t="shared" si="20"/>
        <v>1483033.0330330327</v>
      </c>
      <c r="W234">
        <f>IFERROR(VLOOKUP($J235,OSA!$BD:$BD,1,0),0)</f>
        <v>0</v>
      </c>
    </row>
    <row r="235" spans="1:23" x14ac:dyDescent="0.35">
      <c r="A235" t="str">
        <f t="shared" si="18"/>
        <v>01/294826003KTOKOPEDIA</v>
      </c>
      <c r="B235" s="76" t="s">
        <v>374</v>
      </c>
      <c r="C235" s="4" t="s">
        <v>2968</v>
      </c>
      <c r="D235" t="s">
        <v>2572</v>
      </c>
      <c r="E235" t="s">
        <v>18726</v>
      </c>
      <c r="F235">
        <v>3</v>
      </c>
      <c r="G235" s="75">
        <v>722972.9729729729</v>
      </c>
      <c r="H235" t="str">
        <f>IFERROR(VLOOKUP($A235,OSA!$BD:$BD,1,0),0)</f>
        <v>01/294826003KTokopedia</v>
      </c>
      <c r="J235" t="str">
        <f t="shared" si="22"/>
        <v>01/244521105PBLIBLI</v>
      </c>
      <c r="K235" t="s">
        <v>207</v>
      </c>
      <c r="L235" s="4" t="s">
        <v>18768</v>
      </c>
      <c r="M235" t="s">
        <v>18789</v>
      </c>
      <c r="N235" s="4" t="s">
        <v>20689</v>
      </c>
      <c r="P235">
        <v>23</v>
      </c>
      <c r="Q235">
        <v>24</v>
      </c>
      <c r="S235" s="79">
        <v>1132496.9999999998</v>
      </c>
      <c r="T235" s="79">
        <v>1181735.9999999998</v>
      </c>
      <c r="U235" s="69">
        <f t="shared" si="19"/>
        <v>15.666666666666666</v>
      </c>
      <c r="V235" s="75">
        <f t="shared" si="20"/>
        <v>771410.99999999988</v>
      </c>
      <c r="W235" t="str">
        <f>IFERROR(VLOOKUP($J236,OSA!$BD:$BD,1,0),0)</f>
        <v>01/244521105PTokopedia</v>
      </c>
    </row>
    <row r="236" spans="1:23" x14ac:dyDescent="0.35">
      <c r="A236" t="str">
        <f t="shared" si="18"/>
        <v>01/294826004BTOKOPEDIA</v>
      </c>
      <c r="B236" s="76" t="s">
        <v>5628</v>
      </c>
      <c r="C236" s="4" t="s">
        <v>2968</v>
      </c>
      <c r="D236" t="s">
        <v>20191</v>
      </c>
      <c r="E236" t="s">
        <v>18726</v>
      </c>
      <c r="F236">
        <v>1</v>
      </c>
      <c r="G236" s="75">
        <v>271981.98198198195</v>
      </c>
      <c r="H236" t="str">
        <f>IFERROR(VLOOKUP($A236,OSA!$BD:$BD,1,0),0)</f>
        <v>01/294826004BTokopedia</v>
      </c>
      <c r="J236" t="str">
        <f t="shared" si="22"/>
        <v>01/244521105PTOKOPEDIA</v>
      </c>
      <c r="K236" t="s">
        <v>207</v>
      </c>
      <c r="L236" s="4" t="s">
        <v>18768</v>
      </c>
      <c r="M236" t="s">
        <v>18789</v>
      </c>
      <c r="N236" s="4" t="s">
        <v>18726</v>
      </c>
      <c r="O236">
        <v>79</v>
      </c>
      <c r="P236">
        <v>81</v>
      </c>
      <c r="Q236">
        <v>72</v>
      </c>
      <c r="R236" s="79">
        <v>4234684.4774774797</v>
      </c>
      <c r="S236" s="79">
        <v>4341891.6846846873</v>
      </c>
      <c r="T236" s="79">
        <v>3859459.3153153169</v>
      </c>
      <c r="U236" s="69">
        <f t="shared" si="19"/>
        <v>77.333333333333329</v>
      </c>
      <c r="V236" s="75">
        <f t="shared" si="20"/>
        <v>4145345.1591591612</v>
      </c>
      <c r="W236">
        <f>IFERROR(VLOOKUP($J237,OSA!$BD:$BD,1,0),0)</f>
        <v>0</v>
      </c>
    </row>
    <row r="237" spans="1:23" x14ac:dyDescent="0.35">
      <c r="A237" t="str">
        <f t="shared" si="18"/>
        <v>01/294826004FTOKOPEDIA</v>
      </c>
      <c r="B237" s="76" t="s">
        <v>11574</v>
      </c>
      <c r="C237" s="4" t="s">
        <v>2968</v>
      </c>
      <c r="D237" t="s">
        <v>18920</v>
      </c>
      <c r="E237" t="s">
        <v>18726</v>
      </c>
      <c r="F237">
        <v>1</v>
      </c>
      <c r="G237" s="75">
        <v>271981.98198198195</v>
      </c>
      <c r="H237" t="str">
        <f>IFERROR(VLOOKUP($A237,OSA!$BD:$BD,1,0),0)</f>
        <v>01/294826004FTokopedia</v>
      </c>
      <c r="J237" t="str">
        <f t="shared" si="22"/>
        <v>01/244521105QLAZADA</v>
      </c>
      <c r="K237" t="s">
        <v>203</v>
      </c>
      <c r="L237" s="4" t="s">
        <v>18768</v>
      </c>
      <c r="M237" t="s">
        <v>1036</v>
      </c>
      <c r="N237" s="4" t="s">
        <v>20117</v>
      </c>
      <c r="O237">
        <v>8</v>
      </c>
      <c r="Q237">
        <v>24</v>
      </c>
      <c r="R237" s="79">
        <v>393912</v>
      </c>
      <c r="T237" s="79">
        <v>1181735.9999999998</v>
      </c>
      <c r="U237" s="69">
        <f t="shared" si="19"/>
        <v>10.666666666666666</v>
      </c>
      <c r="V237" s="75">
        <f t="shared" si="20"/>
        <v>525215.99999999988</v>
      </c>
      <c r="W237" t="str">
        <f>IFERROR(VLOOKUP($J238,OSA!$BD:$BD,1,0),0)</f>
        <v>01/244521105QTokopedia</v>
      </c>
    </row>
    <row r="238" spans="1:23" x14ac:dyDescent="0.35">
      <c r="A238" t="str">
        <f t="shared" si="18"/>
        <v>01/294826004GTOKOPEDIA</v>
      </c>
      <c r="B238" s="76" t="s">
        <v>11575</v>
      </c>
      <c r="C238" s="4" t="s">
        <v>2968</v>
      </c>
      <c r="D238" t="s">
        <v>18921</v>
      </c>
      <c r="E238" t="s">
        <v>18726</v>
      </c>
      <c r="F238">
        <v>2</v>
      </c>
      <c r="G238" s="75">
        <v>543963.96396396391</v>
      </c>
      <c r="H238" t="str">
        <f>IFERROR(VLOOKUP($A238,OSA!$BD:$BD,1,0),0)</f>
        <v>01/294826004GTokopedia</v>
      </c>
      <c r="J238" t="str">
        <f t="shared" si="22"/>
        <v>01/244521105QTOKOPEDIA</v>
      </c>
      <c r="K238" t="s">
        <v>203</v>
      </c>
      <c r="L238" s="4" t="s">
        <v>18768</v>
      </c>
      <c r="M238" t="s">
        <v>1036</v>
      </c>
      <c r="N238" s="4" t="s">
        <v>18726</v>
      </c>
      <c r="O238">
        <v>21</v>
      </c>
      <c r="P238">
        <v>5</v>
      </c>
      <c r="Q238">
        <v>6</v>
      </c>
      <c r="R238" s="79">
        <v>1125675.6486486485</v>
      </c>
      <c r="S238" s="79">
        <v>268018.01801801799</v>
      </c>
      <c r="T238" s="79">
        <v>321621.6126126126</v>
      </c>
      <c r="U238" s="69">
        <f t="shared" si="19"/>
        <v>10.666666666666666</v>
      </c>
      <c r="V238" s="75">
        <f t="shared" si="20"/>
        <v>571771.75975975965</v>
      </c>
      <c r="W238">
        <f>IFERROR(VLOOKUP($J239,OSA!$BD:$BD,1,0),0)</f>
        <v>0</v>
      </c>
    </row>
    <row r="239" spans="1:23" x14ac:dyDescent="0.35">
      <c r="A239" t="str">
        <f t="shared" si="18"/>
        <v>01/294826004ILAZADA</v>
      </c>
      <c r="B239" s="76" t="s">
        <v>11804</v>
      </c>
      <c r="C239" s="4" t="s">
        <v>2968</v>
      </c>
      <c r="D239" t="s">
        <v>18923</v>
      </c>
      <c r="E239" t="s">
        <v>20117</v>
      </c>
      <c r="F239">
        <v>120</v>
      </c>
      <c r="G239" s="75">
        <v>27089519.999999996</v>
      </c>
      <c r="H239">
        <f>IFERROR(VLOOKUP($A239,OSA!$BD:$BD,1,0),0)</f>
        <v>0</v>
      </c>
      <c r="J239" t="str">
        <f t="shared" si="22"/>
        <v>01/244521105RLAZADA</v>
      </c>
      <c r="K239" t="s">
        <v>791</v>
      </c>
      <c r="L239" s="4" t="s">
        <v>18768</v>
      </c>
      <c r="M239" t="s">
        <v>20143</v>
      </c>
      <c r="N239" s="4" t="s">
        <v>20117</v>
      </c>
      <c r="O239">
        <v>12</v>
      </c>
      <c r="P239">
        <v>12</v>
      </c>
      <c r="R239" s="79">
        <v>590867.99999999988</v>
      </c>
      <c r="S239" s="79">
        <v>590867.99999999988</v>
      </c>
      <c r="U239" s="69">
        <f t="shared" si="19"/>
        <v>8</v>
      </c>
      <c r="V239" s="75">
        <f t="shared" si="20"/>
        <v>393911.99999999994</v>
      </c>
      <c r="W239" t="str">
        <f>IFERROR(VLOOKUP($J240,OSA!$BD:$BD,1,0),0)</f>
        <v>01/244521105SLazada</v>
      </c>
    </row>
    <row r="240" spans="1:23" x14ac:dyDescent="0.35">
      <c r="A240" t="str">
        <f t="shared" si="18"/>
        <v>01/294826801ETOKOPEDIA</v>
      </c>
      <c r="B240" s="76" t="s">
        <v>753</v>
      </c>
      <c r="C240" s="4" t="s">
        <v>2968</v>
      </c>
      <c r="D240" t="s">
        <v>18928</v>
      </c>
      <c r="E240" t="s">
        <v>18726</v>
      </c>
      <c r="F240">
        <v>2</v>
      </c>
      <c r="G240" s="75">
        <v>543963.96396396391</v>
      </c>
      <c r="H240" t="str">
        <f>IFERROR(VLOOKUP($A240,OSA!$BD:$BD,1,0),0)</f>
        <v>01/294826801ETokopedia</v>
      </c>
      <c r="J240" t="str">
        <f t="shared" si="22"/>
        <v>01/244521105SLAZADA</v>
      </c>
      <c r="K240" t="s">
        <v>213</v>
      </c>
      <c r="L240" s="4" t="s">
        <v>18768</v>
      </c>
      <c r="M240" t="s">
        <v>20144</v>
      </c>
      <c r="N240" s="4" t="s">
        <v>20117</v>
      </c>
      <c r="O240">
        <v>21</v>
      </c>
      <c r="P240">
        <v>6</v>
      </c>
      <c r="Q240">
        <v>18</v>
      </c>
      <c r="R240" s="79">
        <v>1034019</v>
      </c>
      <c r="S240" s="79">
        <v>295433.99999999994</v>
      </c>
      <c r="T240" s="79">
        <v>886302</v>
      </c>
      <c r="U240" s="69">
        <f t="shared" si="19"/>
        <v>15</v>
      </c>
      <c r="V240" s="75">
        <f t="shared" si="20"/>
        <v>738585</v>
      </c>
      <c r="W240" t="str">
        <f>IFERROR(VLOOKUP($J241,OSA!$BD:$BD,1,0),0)</f>
        <v>01/244521105STokopedia</v>
      </c>
    </row>
    <row r="241" spans="1:23" x14ac:dyDescent="0.35">
      <c r="A241" t="str">
        <f t="shared" si="18"/>
        <v>01/294826801FTOKOPEDIA</v>
      </c>
      <c r="B241" s="76" t="s">
        <v>755</v>
      </c>
      <c r="C241" s="4" t="s">
        <v>2968</v>
      </c>
      <c r="D241" t="s">
        <v>18929</v>
      </c>
      <c r="E241" t="s">
        <v>18726</v>
      </c>
      <c r="F241">
        <v>2</v>
      </c>
      <c r="G241" s="75">
        <v>543963.96396396391</v>
      </c>
      <c r="H241" t="str">
        <f>IFERROR(VLOOKUP($A241,OSA!$BD:$BD,1,0),0)</f>
        <v>01/294826801FTokopedia</v>
      </c>
      <c r="J241" t="str">
        <f t="shared" si="22"/>
        <v>01/244521105STOKOPEDIA</v>
      </c>
      <c r="K241" t="s">
        <v>213</v>
      </c>
      <c r="L241" s="4" t="s">
        <v>18768</v>
      </c>
      <c r="M241" t="s">
        <v>20144</v>
      </c>
      <c r="N241" s="4" t="s">
        <v>18726</v>
      </c>
      <c r="O241">
        <v>17</v>
      </c>
      <c r="P241">
        <v>8</v>
      </c>
      <c r="Q241">
        <v>16</v>
      </c>
      <c r="R241" s="79">
        <v>911261.26126126107</v>
      </c>
      <c r="S241" s="79">
        <v>428828.82882882882</v>
      </c>
      <c r="T241" s="79">
        <v>857657.65765765752</v>
      </c>
      <c r="U241" s="69">
        <f t="shared" si="19"/>
        <v>13.666666666666666</v>
      </c>
      <c r="V241" s="75">
        <f t="shared" si="20"/>
        <v>732582.58258258237</v>
      </c>
      <c r="W241" t="str">
        <f>IFERROR(VLOOKUP($J242,OSA!$BD:$BD,1,0),0)</f>
        <v>01/244521105TBukalapak</v>
      </c>
    </row>
    <row r="242" spans="1:23" x14ac:dyDescent="0.35">
      <c r="A242" t="str">
        <f t="shared" si="18"/>
        <v>01/294826801JTOKOPEDIA</v>
      </c>
      <c r="B242" s="76" t="s">
        <v>3548</v>
      </c>
      <c r="C242" s="4" t="s">
        <v>2968</v>
      </c>
      <c r="D242" t="s">
        <v>18932</v>
      </c>
      <c r="E242" t="s">
        <v>18726</v>
      </c>
      <c r="F242">
        <v>2</v>
      </c>
      <c r="G242" s="75">
        <v>89909.909909909897</v>
      </c>
      <c r="H242" t="str">
        <f>IFERROR(VLOOKUP($A242,OSA!$BD:$BD,1,0),0)</f>
        <v>01/294826801JTokopedia</v>
      </c>
      <c r="J242" t="str">
        <f t="shared" si="22"/>
        <v>01/244521105TBUKALAPAK</v>
      </c>
      <c r="K242" t="s">
        <v>783</v>
      </c>
      <c r="L242" s="4" t="s">
        <v>18768</v>
      </c>
      <c r="M242" t="s">
        <v>18790</v>
      </c>
      <c r="N242" s="4" t="s">
        <v>18725</v>
      </c>
      <c r="P242">
        <v>1</v>
      </c>
      <c r="S242" s="79">
        <v>29639.639639639638</v>
      </c>
      <c r="U242" s="69">
        <f t="shared" si="19"/>
        <v>0.33333333333333331</v>
      </c>
      <c r="V242" s="75">
        <f t="shared" si="20"/>
        <v>9879.8798798798798</v>
      </c>
      <c r="W242" t="str">
        <f>IFERROR(VLOOKUP($J243,OSA!$BD:$BD,1,0),0)</f>
        <v>01/244521105TTokopedia</v>
      </c>
    </row>
    <row r="243" spans="1:23" x14ac:dyDescent="0.35">
      <c r="A243" t="str">
        <f t="shared" si="18"/>
        <v>01/294826801OTOKOPEDIA</v>
      </c>
      <c r="B243" s="76" t="s">
        <v>9719</v>
      </c>
      <c r="C243" s="4" t="s">
        <v>2968</v>
      </c>
      <c r="D243" t="s">
        <v>18935</v>
      </c>
      <c r="E243" t="s">
        <v>18726</v>
      </c>
      <c r="F243">
        <v>2</v>
      </c>
      <c r="G243" s="75">
        <v>543963.96396396391</v>
      </c>
      <c r="H243" t="str">
        <f>IFERROR(VLOOKUP($A243,OSA!$BD:$BD,1,0),0)</f>
        <v>01/294826801OTokopedia</v>
      </c>
      <c r="J243" t="str">
        <f t="shared" si="22"/>
        <v>01/244521105TTOKOPEDIA</v>
      </c>
      <c r="K243" t="s">
        <v>783</v>
      </c>
      <c r="L243" s="4" t="s">
        <v>18768</v>
      </c>
      <c r="M243" t="s">
        <v>18790</v>
      </c>
      <c r="N243" s="4" t="s">
        <v>18726</v>
      </c>
      <c r="O243">
        <v>14</v>
      </c>
      <c r="P243">
        <v>14</v>
      </c>
      <c r="Q243">
        <v>7</v>
      </c>
      <c r="R243" s="79">
        <v>414954.95495495497</v>
      </c>
      <c r="S243" s="79">
        <v>414954.95495495497</v>
      </c>
      <c r="T243" s="79">
        <v>207477.47747747746</v>
      </c>
      <c r="U243" s="69">
        <f t="shared" si="19"/>
        <v>11.666666666666666</v>
      </c>
      <c r="V243" s="75">
        <f t="shared" si="20"/>
        <v>345795.7957957958</v>
      </c>
      <c r="W243" t="str">
        <f>IFERROR(VLOOKUP($J244,OSA!$BD:$BD,1,0),0)</f>
        <v>01/244521105UTokopedia</v>
      </c>
    </row>
    <row r="244" spans="1:23" x14ac:dyDescent="0.35">
      <c r="A244" t="str">
        <f t="shared" si="18"/>
        <v>01/294826801YBUKALAPAK</v>
      </c>
      <c r="B244" s="76" t="s">
        <v>16181</v>
      </c>
      <c r="C244" s="4" t="s">
        <v>2968</v>
      </c>
      <c r="D244" t="s">
        <v>19007</v>
      </c>
      <c r="E244" t="s">
        <v>18725</v>
      </c>
      <c r="F244">
        <v>1</v>
      </c>
      <c r="G244" s="75">
        <v>53153.153153153151</v>
      </c>
      <c r="H244">
        <f>IFERROR(VLOOKUP($A244,OSA!$BD:$BD,1,0),0)</f>
        <v>0</v>
      </c>
      <c r="J244" t="str">
        <f t="shared" si="22"/>
        <v>01/244521105UTOKOPEDIA</v>
      </c>
      <c r="K244" t="s">
        <v>1848</v>
      </c>
      <c r="L244" s="4" t="s">
        <v>18768</v>
      </c>
      <c r="M244" t="s">
        <v>20145</v>
      </c>
      <c r="N244" s="4" t="s">
        <v>18726</v>
      </c>
      <c r="O244">
        <v>23</v>
      </c>
      <c r="P244">
        <v>13</v>
      </c>
      <c r="Q244">
        <v>20</v>
      </c>
      <c r="R244" s="79">
        <v>681711.71171171172</v>
      </c>
      <c r="S244" s="79">
        <v>385315.31531531533</v>
      </c>
      <c r="T244" s="79">
        <v>592792.79279279278</v>
      </c>
      <c r="U244" s="69">
        <f t="shared" si="19"/>
        <v>18.666666666666668</v>
      </c>
      <c r="V244" s="75">
        <f t="shared" si="20"/>
        <v>553273.27327327325</v>
      </c>
      <c r="W244" t="str">
        <f>IFERROR(VLOOKUP($J245,OSA!$BD:$BD,1,0),0)</f>
        <v>01/244521105VTokopedia</v>
      </c>
    </row>
    <row r="245" spans="1:23" x14ac:dyDescent="0.35">
      <c r="A245" t="str">
        <f t="shared" si="18"/>
        <v>01/294826801YTOKOPEDIA</v>
      </c>
      <c r="B245" s="76" t="s">
        <v>16181</v>
      </c>
      <c r="C245" s="4" t="s">
        <v>2968</v>
      </c>
      <c r="D245" t="s">
        <v>19007</v>
      </c>
      <c r="E245" t="s">
        <v>18726</v>
      </c>
      <c r="F245">
        <v>1</v>
      </c>
      <c r="G245" s="75">
        <v>53153.153153153151</v>
      </c>
      <c r="H245" t="str">
        <f>IFERROR(VLOOKUP($A245,OSA!$BD:$BD,1,0),0)</f>
        <v>01/294826801YTokopedia</v>
      </c>
      <c r="J245" t="str">
        <f t="shared" si="22"/>
        <v>01/244521105VTOKOPEDIA</v>
      </c>
      <c r="K245" t="s">
        <v>776</v>
      </c>
      <c r="L245" s="4" t="s">
        <v>18768</v>
      </c>
      <c r="M245" t="s">
        <v>6001</v>
      </c>
      <c r="N245" s="4" t="s">
        <v>18726</v>
      </c>
      <c r="O245">
        <v>23</v>
      </c>
      <c r="P245">
        <v>22</v>
      </c>
      <c r="Q245">
        <v>39</v>
      </c>
      <c r="R245" s="79">
        <v>681711.71171171172</v>
      </c>
      <c r="S245" s="79">
        <v>652072.07207207207</v>
      </c>
      <c r="T245" s="79">
        <v>1155945.945945946</v>
      </c>
      <c r="U245" s="69">
        <f t="shared" si="19"/>
        <v>28</v>
      </c>
      <c r="V245" s="75">
        <f t="shared" si="20"/>
        <v>829909.90990990994</v>
      </c>
      <c r="W245" t="str">
        <f>IFERROR(VLOOKUP($J246,OSA!$BD:$BD,1,0),0)</f>
        <v>01/244521105WBukalapak</v>
      </c>
    </row>
    <row r="246" spans="1:23" x14ac:dyDescent="0.35">
      <c r="A246" t="str">
        <f t="shared" si="18"/>
        <v>01/294826801ZBLIBLI</v>
      </c>
      <c r="B246" s="76" t="s">
        <v>20084</v>
      </c>
      <c r="C246" s="4" t="s">
        <v>2968</v>
      </c>
      <c r="D246" t="s">
        <v>20194</v>
      </c>
      <c r="E246" t="s">
        <v>20689</v>
      </c>
      <c r="F246">
        <v>114</v>
      </c>
      <c r="G246" s="75">
        <v>28305972</v>
      </c>
      <c r="H246">
        <f>IFERROR(VLOOKUP($A246,OSA!$BD:$BD,1,0),0)</f>
        <v>0</v>
      </c>
      <c r="J246" t="str">
        <f t="shared" si="22"/>
        <v>01/244521105WBUKALAPAK</v>
      </c>
      <c r="K246" t="s">
        <v>778</v>
      </c>
      <c r="L246" s="4" t="s">
        <v>18768</v>
      </c>
      <c r="M246" t="s">
        <v>20146</v>
      </c>
      <c r="N246" s="4" t="s">
        <v>18725</v>
      </c>
      <c r="O246">
        <v>1</v>
      </c>
      <c r="Q246">
        <v>1</v>
      </c>
      <c r="R246" s="79">
        <v>29639.639639639638</v>
      </c>
      <c r="T246" s="79">
        <v>29639.639639639638</v>
      </c>
      <c r="U246" s="69">
        <f t="shared" si="19"/>
        <v>0.66666666666666663</v>
      </c>
      <c r="V246" s="75">
        <f t="shared" si="20"/>
        <v>19759.75975975976</v>
      </c>
      <c r="W246" t="str">
        <f>IFERROR(VLOOKUP($J247,OSA!$BD:$BD,1,0),0)</f>
        <v>01/244521105WTokopedia</v>
      </c>
    </row>
    <row r="247" spans="1:23" x14ac:dyDescent="0.35">
      <c r="A247" t="str">
        <f t="shared" si="18"/>
        <v>01/294826801ZLAZADA</v>
      </c>
      <c r="B247" s="76" t="s">
        <v>20084</v>
      </c>
      <c r="C247" s="4" t="s">
        <v>2968</v>
      </c>
      <c r="D247" t="s">
        <v>20194</v>
      </c>
      <c r="E247" t="s">
        <v>20117</v>
      </c>
      <c r="F247">
        <v>515</v>
      </c>
      <c r="G247" s="75">
        <v>127873984.99999999</v>
      </c>
      <c r="H247">
        <f>IFERROR(VLOOKUP($A247,OSA!$BD:$BD,1,0),0)</f>
        <v>0</v>
      </c>
      <c r="J247" t="str">
        <f t="shared" si="22"/>
        <v>01/244521105WTOKOPEDIA</v>
      </c>
      <c r="K247" t="s">
        <v>778</v>
      </c>
      <c r="L247" s="4" t="s">
        <v>18768</v>
      </c>
      <c r="M247" t="s">
        <v>20146</v>
      </c>
      <c r="N247" s="4" t="s">
        <v>18726</v>
      </c>
      <c r="O247">
        <v>9</v>
      </c>
      <c r="P247">
        <v>11</v>
      </c>
      <c r="Q247">
        <v>7</v>
      </c>
      <c r="R247" s="79">
        <v>266756.75675675675</v>
      </c>
      <c r="S247" s="79">
        <v>326036.03603603604</v>
      </c>
      <c r="T247" s="79">
        <v>207477.47747747749</v>
      </c>
      <c r="U247" s="69">
        <f t="shared" si="19"/>
        <v>9</v>
      </c>
      <c r="V247" s="75">
        <f t="shared" si="20"/>
        <v>266756.75675675675</v>
      </c>
      <c r="W247" t="str">
        <f>IFERROR(VLOOKUP($J248,OSA!$BD:$BD,1,0),0)</f>
        <v>01/244521105XBukalapak</v>
      </c>
    </row>
    <row r="248" spans="1:23" x14ac:dyDescent="0.35">
      <c r="A248" t="str">
        <f t="shared" si="18"/>
        <v>01/294826801ZTOKOPEDIA</v>
      </c>
      <c r="B248" s="76" t="s">
        <v>20084</v>
      </c>
      <c r="C248" s="4" t="s">
        <v>2968</v>
      </c>
      <c r="D248" t="s">
        <v>20194</v>
      </c>
      <c r="E248" t="s">
        <v>18726</v>
      </c>
      <c r="F248">
        <v>1</v>
      </c>
      <c r="G248" s="75">
        <v>313405.40540540538</v>
      </c>
      <c r="H248">
        <f>IFERROR(VLOOKUP($A248,OSA!$BD:$BD,1,0),0)</f>
        <v>0</v>
      </c>
      <c r="J248" t="str">
        <f t="shared" si="22"/>
        <v>01/244521105XBUKALAPAK</v>
      </c>
      <c r="K248" t="s">
        <v>782</v>
      </c>
      <c r="L248" s="4" t="s">
        <v>18768</v>
      </c>
      <c r="M248" t="s">
        <v>20147</v>
      </c>
      <c r="N248" s="4" t="s">
        <v>18725</v>
      </c>
      <c r="Q248">
        <v>1</v>
      </c>
      <c r="T248" s="79">
        <v>29639.639639639638</v>
      </c>
      <c r="U248" s="69">
        <f t="shared" si="19"/>
        <v>0.33333333333333331</v>
      </c>
      <c r="V248" s="75">
        <f t="shared" si="20"/>
        <v>9879.8798798798798</v>
      </c>
      <c r="W248" t="str">
        <f>IFERROR(VLOOKUP($J249,OSA!$BD:$BD,1,0),0)</f>
        <v>01/244521105XTokopedia</v>
      </c>
    </row>
    <row r="249" spans="1:23" x14ac:dyDescent="0.35">
      <c r="A249" t="str">
        <f t="shared" si="18"/>
        <v>01/294826802ABLIBLI</v>
      </c>
      <c r="B249" s="76" t="s">
        <v>20069</v>
      </c>
      <c r="C249" s="4" t="s">
        <v>2968</v>
      </c>
      <c r="D249" t="s">
        <v>20195</v>
      </c>
      <c r="E249" t="s">
        <v>20689</v>
      </c>
      <c r="F249">
        <v>246</v>
      </c>
      <c r="G249" s="75">
        <v>58501505.999999993</v>
      </c>
      <c r="H249">
        <f>IFERROR(VLOOKUP($A249,OSA!$BD:$BD,1,0),0)</f>
        <v>0</v>
      </c>
      <c r="J249" t="str">
        <f t="shared" si="22"/>
        <v>01/244521105XTOKOPEDIA</v>
      </c>
      <c r="K249" t="s">
        <v>782</v>
      </c>
      <c r="L249" s="4" t="s">
        <v>18768</v>
      </c>
      <c r="M249" t="s">
        <v>20147</v>
      </c>
      <c r="N249" s="4" t="s">
        <v>18726</v>
      </c>
      <c r="P249">
        <v>10</v>
      </c>
      <c r="Q249">
        <v>5</v>
      </c>
      <c r="S249" s="79">
        <v>296396.39639639639</v>
      </c>
      <c r="T249" s="79">
        <v>148198.1981981982</v>
      </c>
      <c r="U249" s="69">
        <f t="shared" si="19"/>
        <v>5</v>
      </c>
      <c r="V249" s="75">
        <f t="shared" si="20"/>
        <v>148198.1981981982</v>
      </c>
      <c r="W249">
        <f>IFERROR(VLOOKUP($J250,OSA!$BD:$BD,1,0),0)</f>
        <v>0</v>
      </c>
    </row>
    <row r="250" spans="1:23" x14ac:dyDescent="0.35">
      <c r="A250" t="str">
        <f t="shared" si="18"/>
        <v>01/294826802ATOKOPEDIA</v>
      </c>
      <c r="B250" s="76" t="s">
        <v>20069</v>
      </c>
      <c r="C250" s="4" t="s">
        <v>2968</v>
      </c>
      <c r="D250" t="s">
        <v>20195</v>
      </c>
      <c r="E250" t="s">
        <v>18726</v>
      </c>
      <c r="F250">
        <v>1</v>
      </c>
      <c r="G250" s="75">
        <v>300432.43243243243</v>
      </c>
      <c r="H250" t="str">
        <f>IFERROR(VLOOKUP($A250,OSA!$BD:$BD,1,0),0)</f>
        <v>01/294826802ATokopedia</v>
      </c>
      <c r="J250" t="str">
        <f t="shared" si="22"/>
        <v>01/244521106DLAZADA</v>
      </c>
      <c r="K250" t="s">
        <v>13358</v>
      </c>
      <c r="L250" s="4" t="s">
        <v>18768</v>
      </c>
      <c r="M250" t="s">
        <v>18791</v>
      </c>
      <c r="N250" s="4" t="s">
        <v>20117</v>
      </c>
      <c r="Q250">
        <v>24</v>
      </c>
      <c r="T250" s="79">
        <v>652103.99999999988</v>
      </c>
      <c r="U250" s="69">
        <f t="shared" si="19"/>
        <v>8</v>
      </c>
      <c r="V250" s="75">
        <f t="shared" si="20"/>
        <v>217367.99999999997</v>
      </c>
      <c r="W250">
        <f>IFERROR(VLOOKUP($J251,OSA!$BD:$BD,1,0),0)</f>
        <v>0</v>
      </c>
    </row>
    <row r="251" spans="1:23" x14ac:dyDescent="0.35">
      <c r="A251" t="str">
        <f t="shared" si="18"/>
        <v>01/316027110BBUKALAPAK</v>
      </c>
      <c r="B251" s="76" t="s">
        <v>51</v>
      </c>
      <c r="C251" s="4" t="s">
        <v>18940</v>
      </c>
      <c r="D251" t="s">
        <v>4132</v>
      </c>
      <c r="E251" t="s">
        <v>18725</v>
      </c>
      <c r="F251">
        <v>1</v>
      </c>
      <c r="G251" s="75">
        <v>30450.450450450448</v>
      </c>
      <c r="H251" t="str">
        <f>IFERROR(VLOOKUP($A251,OSA!$BD:$BD,1,0),0)</f>
        <v>01/316027110BBukalapak</v>
      </c>
      <c r="J251" t="str">
        <f t="shared" si="22"/>
        <v>01/244521106DTOKOPEDIA</v>
      </c>
      <c r="K251" t="s">
        <v>13358</v>
      </c>
      <c r="L251" s="4" t="s">
        <v>18768</v>
      </c>
      <c r="M251" t="s">
        <v>18791</v>
      </c>
      <c r="N251" s="4" t="s">
        <v>18726</v>
      </c>
      <c r="O251">
        <v>28</v>
      </c>
      <c r="P251">
        <v>28</v>
      </c>
      <c r="Q251">
        <v>22</v>
      </c>
      <c r="R251" s="79">
        <v>829909.90990990994</v>
      </c>
      <c r="S251" s="79">
        <v>829909.90990990994</v>
      </c>
      <c r="T251" s="79">
        <v>652072.07207207207</v>
      </c>
      <c r="U251" s="69">
        <f t="shared" si="19"/>
        <v>26</v>
      </c>
      <c r="V251" s="75">
        <f t="shared" si="20"/>
        <v>770630.63063063065</v>
      </c>
      <c r="W251">
        <f>IFERROR(VLOOKUP($J252,OSA!$BD:$BD,1,0),0)</f>
        <v>0</v>
      </c>
    </row>
    <row r="252" spans="1:23" x14ac:dyDescent="0.35">
      <c r="A252" t="str">
        <f t="shared" si="18"/>
        <v>01/316027110BTOKOPEDIA</v>
      </c>
      <c r="B252" s="76" t="s">
        <v>51</v>
      </c>
      <c r="C252" s="4" t="s">
        <v>18940</v>
      </c>
      <c r="D252" t="s">
        <v>4132</v>
      </c>
      <c r="E252" t="s">
        <v>18726</v>
      </c>
      <c r="F252">
        <v>38</v>
      </c>
      <c r="G252" s="75">
        <v>1157117.1171171172</v>
      </c>
      <c r="H252" t="str">
        <f>IFERROR(VLOOKUP($A252,OSA!$BD:$BD,1,0),0)</f>
        <v>01/316027110BTokopedia</v>
      </c>
      <c r="J252" t="str">
        <f t="shared" si="22"/>
        <v>01/244521106ELAZADA</v>
      </c>
      <c r="K252" t="s">
        <v>13359</v>
      </c>
      <c r="L252" s="4" t="s">
        <v>18768</v>
      </c>
      <c r="M252" t="s">
        <v>18792</v>
      </c>
      <c r="N252" s="4" t="s">
        <v>20117</v>
      </c>
      <c r="Q252">
        <v>24</v>
      </c>
      <c r="T252" s="79">
        <v>1181735.9999999998</v>
      </c>
      <c r="U252" s="69">
        <f t="shared" si="19"/>
        <v>8</v>
      </c>
      <c r="V252" s="75">
        <f t="shared" si="20"/>
        <v>393911.99999999994</v>
      </c>
      <c r="W252">
        <f>IFERROR(VLOOKUP($J253,OSA!$BD:$BD,1,0),0)</f>
        <v>0</v>
      </c>
    </row>
    <row r="253" spans="1:23" x14ac:dyDescent="0.35">
      <c r="A253" t="str">
        <f t="shared" si="18"/>
        <v>01/316027110CBUKALAPAK</v>
      </c>
      <c r="B253" s="76" t="s">
        <v>32</v>
      </c>
      <c r="C253" s="4" t="s">
        <v>18940</v>
      </c>
      <c r="D253" t="s">
        <v>4131</v>
      </c>
      <c r="E253" t="s">
        <v>18725</v>
      </c>
      <c r="F253">
        <v>2</v>
      </c>
      <c r="G253" s="75">
        <v>60900.900900900895</v>
      </c>
      <c r="H253" t="str">
        <f>IFERROR(VLOOKUP($A253,OSA!$BD:$BD,1,0),0)</f>
        <v>01/316027110CBukalapak</v>
      </c>
      <c r="J253" t="str">
        <f t="shared" si="22"/>
        <v>01/244521106ETOKOPEDIA</v>
      </c>
      <c r="K253" t="s">
        <v>13359</v>
      </c>
      <c r="L253" s="4" t="s">
        <v>18768</v>
      </c>
      <c r="M253" t="s">
        <v>18792</v>
      </c>
      <c r="N253" s="4" t="s">
        <v>18726</v>
      </c>
      <c r="O253">
        <v>108</v>
      </c>
      <c r="P253">
        <v>76</v>
      </c>
      <c r="Q253">
        <v>87</v>
      </c>
      <c r="R253" s="79">
        <v>5789188.8918918902</v>
      </c>
      <c r="S253" s="79">
        <v>4073873.6846846845</v>
      </c>
      <c r="T253" s="79">
        <v>4663513.2792792777</v>
      </c>
      <c r="U253" s="69">
        <f t="shared" si="19"/>
        <v>90.333333333333329</v>
      </c>
      <c r="V253" s="75">
        <f t="shared" si="20"/>
        <v>4842191.9519519508</v>
      </c>
      <c r="W253">
        <f>IFERROR(VLOOKUP($J254,OSA!$BD:$BD,1,0),0)</f>
        <v>0</v>
      </c>
    </row>
    <row r="254" spans="1:23" x14ac:dyDescent="0.35">
      <c r="A254" t="str">
        <f t="shared" si="18"/>
        <v>01/316027110CTOKOPEDIA</v>
      </c>
      <c r="B254" s="76" t="s">
        <v>32</v>
      </c>
      <c r="C254" s="4" t="s">
        <v>18940</v>
      </c>
      <c r="D254" t="s">
        <v>4131</v>
      </c>
      <c r="E254" t="s">
        <v>18726</v>
      </c>
      <c r="F254">
        <v>8</v>
      </c>
      <c r="G254" s="75">
        <v>243603.60360360358</v>
      </c>
      <c r="H254" t="str">
        <f>IFERROR(VLOOKUP($A254,OSA!$BD:$BD,1,0),0)</f>
        <v>01/316027110CTokopedia</v>
      </c>
      <c r="J254" t="str">
        <f t="shared" si="22"/>
        <v>01/244521106FLAZADA</v>
      </c>
      <c r="K254" t="s">
        <v>13360</v>
      </c>
      <c r="L254" s="4" t="s">
        <v>18768</v>
      </c>
      <c r="M254" t="s">
        <v>18793</v>
      </c>
      <c r="N254" s="4" t="s">
        <v>20117</v>
      </c>
      <c r="P254">
        <v>100</v>
      </c>
      <c r="S254" s="79">
        <v>4923900</v>
      </c>
      <c r="U254" s="69">
        <f t="shared" si="19"/>
        <v>33.333333333333336</v>
      </c>
      <c r="V254" s="75">
        <f t="shared" si="20"/>
        <v>1641300</v>
      </c>
      <c r="W254">
        <f>IFERROR(VLOOKUP($J255,OSA!$BD:$BD,1,0),0)</f>
        <v>0</v>
      </c>
    </row>
    <row r="255" spans="1:23" x14ac:dyDescent="0.35">
      <c r="A255" t="str">
        <f t="shared" si="18"/>
        <v>01/316027110EBUKALAPAK</v>
      </c>
      <c r="B255" s="76" t="s">
        <v>62</v>
      </c>
      <c r="C255" s="4" t="s">
        <v>18940</v>
      </c>
      <c r="D255" t="s">
        <v>4130</v>
      </c>
      <c r="E255" t="s">
        <v>18725</v>
      </c>
      <c r="F255">
        <v>1</v>
      </c>
      <c r="G255" s="75">
        <v>30450.450450450448</v>
      </c>
      <c r="H255" t="str">
        <f>IFERROR(VLOOKUP($A255,OSA!$BD:$BD,1,0),0)</f>
        <v>01/316027110EBukalapak</v>
      </c>
      <c r="J255" t="str">
        <f t="shared" si="22"/>
        <v>01/244521106FTOKOPEDIA</v>
      </c>
      <c r="K255" t="s">
        <v>13360</v>
      </c>
      <c r="L255" s="4" t="s">
        <v>18768</v>
      </c>
      <c r="M255" t="s">
        <v>18793</v>
      </c>
      <c r="N255" s="4" t="s">
        <v>18726</v>
      </c>
      <c r="O255">
        <v>33</v>
      </c>
      <c r="P255">
        <v>24</v>
      </c>
      <c r="Q255">
        <v>12</v>
      </c>
      <c r="R255" s="79">
        <v>1768918.8198198192</v>
      </c>
      <c r="S255" s="79">
        <v>1286486.4324324322</v>
      </c>
      <c r="T255" s="79">
        <v>643243.23423423409</v>
      </c>
      <c r="U255" s="69">
        <f t="shared" si="19"/>
        <v>23</v>
      </c>
      <c r="V255" s="75">
        <f t="shared" si="20"/>
        <v>1232882.8288288284</v>
      </c>
      <c r="W255">
        <f>IFERROR(VLOOKUP($J256,OSA!$BD:$BD,1,0),0)</f>
        <v>0</v>
      </c>
    </row>
    <row r="256" spans="1:23" x14ac:dyDescent="0.35">
      <c r="A256" t="str">
        <f t="shared" si="18"/>
        <v>01/316027110ETOKOPEDIA</v>
      </c>
      <c r="B256" s="76" t="s">
        <v>62</v>
      </c>
      <c r="C256" s="4" t="s">
        <v>18940</v>
      </c>
      <c r="D256" t="s">
        <v>4130</v>
      </c>
      <c r="E256" t="s">
        <v>18726</v>
      </c>
      <c r="F256">
        <v>13</v>
      </c>
      <c r="G256" s="75">
        <v>395855.85585585592</v>
      </c>
      <c r="H256" t="str">
        <f>IFERROR(VLOOKUP($A256,OSA!$BD:$BD,1,0),0)</f>
        <v>01/316027110ETokopedia</v>
      </c>
      <c r="J256" t="str">
        <f t="shared" si="22"/>
        <v>01/244521106GBLIBLI</v>
      </c>
      <c r="K256" t="s">
        <v>13361</v>
      </c>
      <c r="L256" s="4" t="s">
        <v>18768</v>
      </c>
      <c r="M256" t="s">
        <v>18794</v>
      </c>
      <c r="N256" s="4" t="s">
        <v>20689</v>
      </c>
      <c r="Q256">
        <v>12</v>
      </c>
      <c r="T256" s="79">
        <v>326051.99999999994</v>
      </c>
      <c r="U256" s="69">
        <f t="shared" si="19"/>
        <v>4</v>
      </c>
      <c r="V256" s="75">
        <f t="shared" si="20"/>
        <v>108683.99999999999</v>
      </c>
      <c r="W256">
        <f>IFERROR(VLOOKUP($J257,OSA!$BD:$BD,1,0),0)</f>
        <v>0</v>
      </c>
    </row>
    <row r="257" spans="1:23" x14ac:dyDescent="0.35">
      <c r="A257" t="str">
        <f t="shared" si="18"/>
        <v>01/316027110FTOKOPEDIA</v>
      </c>
      <c r="B257" s="76" t="s">
        <v>48</v>
      </c>
      <c r="C257" s="4" t="s">
        <v>18940</v>
      </c>
      <c r="D257" t="s">
        <v>18941</v>
      </c>
      <c r="E257" t="s">
        <v>18726</v>
      </c>
      <c r="F257">
        <v>2</v>
      </c>
      <c r="G257" s="75">
        <v>60900.900900900895</v>
      </c>
      <c r="H257" t="str">
        <f>IFERROR(VLOOKUP($A257,OSA!$BD:$BD,1,0),0)</f>
        <v>01/316027110FTokopedia</v>
      </c>
      <c r="J257" t="str">
        <f t="shared" si="22"/>
        <v>01/244521106GLAZADA</v>
      </c>
      <c r="K257" t="s">
        <v>13361</v>
      </c>
      <c r="L257" s="4" t="s">
        <v>18768</v>
      </c>
      <c r="M257" t="s">
        <v>18794</v>
      </c>
      <c r="N257" s="4" t="s">
        <v>20117</v>
      </c>
      <c r="P257">
        <v>100</v>
      </c>
      <c r="S257" s="79">
        <v>2717099.9999999995</v>
      </c>
      <c r="U257" s="69">
        <f t="shared" si="19"/>
        <v>33.333333333333336</v>
      </c>
      <c r="V257" s="75">
        <f t="shared" si="20"/>
        <v>905699.99999999988</v>
      </c>
      <c r="W257">
        <f>IFERROR(VLOOKUP($J258,OSA!$BD:$BD,1,0),0)</f>
        <v>0</v>
      </c>
    </row>
    <row r="258" spans="1:23" x14ac:dyDescent="0.35">
      <c r="A258" t="str">
        <f t="shared" si="18"/>
        <v>01/316027110GTOKOPEDIA</v>
      </c>
      <c r="B258" s="76" t="s">
        <v>39</v>
      </c>
      <c r="C258" s="4" t="s">
        <v>18940</v>
      </c>
      <c r="D258" t="s">
        <v>18942</v>
      </c>
      <c r="E258" t="s">
        <v>18726</v>
      </c>
      <c r="F258">
        <v>5</v>
      </c>
      <c r="G258" s="75">
        <v>152252.25225225225</v>
      </c>
      <c r="H258" t="str">
        <f>IFERROR(VLOOKUP($A258,OSA!$BD:$BD,1,0),0)</f>
        <v>01/316027110GTokopedia</v>
      </c>
      <c r="J258" t="str">
        <f t="shared" si="22"/>
        <v>01/244521106GTOKOPEDIA</v>
      </c>
      <c r="K258" t="s">
        <v>13361</v>
      </c>
      <c r="L258" s="4" t="s">
        <v>18768</v>
      </c>
      <c r="M258" t="s">
        <v>18794</v>
      </c>
      <c r="N258" s="4" t="s">
        <v>18726</v>
      </c>
      <c r="O258">
        <v>8</v>
      </c>
      <c r="P258">
        <v>6</v>
      </c>
      <c r="Q258">
        <v>19</v>
      </c>
      <c r="R258" s="79">
        <v>237117.11711711713</v>
      </c>
      <c r="S258" s="79">
        <v>177837.83783783784</v>
      </c>
      <c r="T258" s="79">
        <v>563153.15315315314</v>
      </c>
      <c r="U258" s="69">
        <f t="shared" si="19"/>
        <v>11</v>
      </c>
      <c r="V258" s="75">
        <f t="shared" si="20"/>
        <v>326036.03603603604</v>
      </c>
      <c r="W258">
        <f>IFERROR(VLOOKUP($J259,OSA!$BD:$BD,1,0),0)</f>
        <v>0</v>
      </c>
    </row>
    <row r="259" spans="1:23" x14ac:dyDescent="0.35">
      <c r="A259" t="str">
        <f t="shared" ref="A259:A322" si="23">B259&amp;E259</f>
        <v>01/316027110HTOKOPEDIA</v>
      </c>
      <c r="B259" s="76" t="s">
        <v>28</v>
      </c>
      <c r="C259" s="4" t="s">
        <v>18940</v>
      </c>
      <c r="D259" t="s">
        <v>18943</v>
      </c>
      <c r="E259" t="s">
        <v>18726</v>
      </c>
      <c r="F259">
        <v>8</v>
      </c>
      <c r="G259" s="75">
        <v>243603.60360360358</v>
      </c>
      <c r="H259" t="str">
        <f>IFERROR(VLOOKUP($A259,OSA!$BD:$BD,1,0),0)</f>
        <v>01/316027110HTokopedia</v>
      </c>
      <c r="J259" t="str">
        <f t="shared" ref="J259:J278" si="24">K259&amp;N259</f>
        <v>01/244521108FBLIBLI</v>
      </c>
      <c r="K259" t="s">
        <v>229</v>
      </c>
      <c r="L259" s="4" t="s">
        <v>18768</v>
      </c>
      <c r="M259" t="s">
        <v>6003</v>
      </c>
      <c r="N259" s="4" t="s">
        <v>20689</v>
      </c>
      <c r="O259">
        <v>12</v>
      </c>
      <c r="R259" s="79">
        <v>1019747.9999999999</v>
      </c>
      <c r="U259" s="69">
        <f t="shared" ref="U259:U322" si="25">SUM(O259:Q259)/3</f>
        <v>4</v>
      </c>
      <c r="V259" s="75">
        <f t="shared" ref="V259:V322" si="26">SUM(R259:T259)/3</f>
        <v>339915.99999999994</v>
      </c>
      <c r="W259" t="str">
        <f>IFERROR(VLOOKUP($J260,OSA!$BD:$BD,1,0),0)</f>
        <v>01/244521108FLazada</v>
      </c>
    </row>
    <row r="260" spans="1:23" x14ac:dyDescent="0.35">
      <c r="A260" t="str">
        <f t="shared" si="23"/>
        <v>01/316027111GTOKOPEDIA</v>
      </c>
      <c r="B260" s="76" t="s">
        <v>6063</v>
      </c>
      <c r="C260" s="4" t="s">
        <v>18940</v>
      </c>
      <c r="D260" t="s">
        <v>18944</v>
      </c>
      <c r="E260" t="s">
        <v>18726</v>
      </c>
      <c r="F260">
        <v>72</v>
      </c>
      <c r="G260" s="75">
        <v>3502702.702702703</v>
      </c>
      <c r="H260" t="str">
        <f>IFERROR(VLOOKUP($A260,OSA!$BD:$BD,1,0),0)</f>
        <v>01/316027111GTokopedia</v>
      </c>
      <c r="J260" t="str">
        <f t="shared" si="24"/>
        <v>01/244521108FLAZADA</v>
      </c>
      <c r="K260" t="s">
        <v>229</v>
      </c>
      <c r="L260" s="4" t="s">
        <v>18768</v>
      </c>
      <c r="M260" t="s">
        <v>6003</v>
      </c>
      <c r="N260" s="4" t="s">
        <v>20117</v>
      </c>
      <c r="O260">
        <v>60</v>
      </c>
      <c r="Q260">
        <v>12</v>
      </c>
      <c r="R260" s="79">
        <v>5098740</v>
      </c>
      <c r="T260" s="79">
        <v>1019747.9999999999</v>
      </c>
      <c r="U260" s="69">
        <f t="shared" si="25"/>
        <v>24</v>
      </c>
      <c r="V260" s="75">
        <f t="shared" si="26"/>
        <v>2039496</v>
      </c>
      <c r="W260" t="str">
        <f>IFERROR(VLOOKUP($J261,OSA!$BD:$BD,1,0),0)</f>
        <v>01/244521108FTokopedia</v>
      </c>
    </row>
    <row r="261" spans="1:23" x14ac:dyDescent="0.35">
      <c r="A261" t="str">
        <f t="shared" si="23"/>
        <v>01/316027111HTOKOPEDIA</v>
      </c>
      <c r="B261" s="76" t="s">
        <v>799</v>
      </c>
      <c r="C261" s="4" t="s">
        <v>18940</v>
      </c>
      <c r="D261" t="s">
        <v>18945</v>
      </c>
      <c r="E261" t="s">
        <v>18726</v>
      </c>
      <c r="F261">
        <v>1</v>
      </c>
      <c r="G261" s="75">
        <v>30450.450450450448</v>
      </c>
      <c r="H261" t="str">
        <f>IFERROR(VLOOKUP($A261,OSA!$BD:$BD,1,0),0)</f>
        <v>01/316027111HTokopedia</v>
      </c>
      <c r="J261" t="str">
        <f t="shared" si="24"/>
        <v>01/244521108FTOKOPEDIA</v>
      </c>
      <c r="K261" t="s">
        <v>229</v>
      </c>
      <c r="L261" s="4" t="s">
        <v>18768</v>
      </c>
      <c r="M261" t="s">
        <v>6003</v>
      </c>
      <c r="N261" s="4" t="s">
        <v>18726</v>
      </c>
      <c r="O261">
        <v>57</v>
      </c>
      <c r="P261">
        <v>59</v>
      </c>
      <c r="Q261">
        <v>99</v>
      </c>
      <c r="R261" s="79">
        <v>5284054.0540540526</v>
      </c>
      <c r="S261" s="79">
        <v>5469459.4594594603</v>
      </c>
      <c r="T261" s="79">
        <v>9177567.5675675683</v>
      </c>
      <c r="U261" s="69">
        <f t="shared" si="25"/>
        <v>71.666666666666671</v>
      </c>
      <c r="V261" s="75">
        <f t="shared" si="26"/>
        <v>6643693.6936936937</v>
      </c>
      <c r="W261">
        <f>IFERROR(VLOOKUP($J262,OSA!$BD:$BD,1,0),0)</f>
        <v>0</v>
      </c>
    </row>
    <row r="262" spans="1:23" x14ac:dyDescent="0.35">
      <c r="A262" t="str">
        <f t="shared" si="23"/>
        <v>01/316027111LTOKOPEDIA</v>
      </c>
      <c r="B262" s="76" t="s">
        <v>801</v>
      </c>
      <c r="C262" s="4" t="s">
        <v>18940</v>
      </c>
      <c r="D262" t="s">
        <v>4129</v>
      </c>
      <c r="E262" t="s">
        <v>18726</v>
      </c>
      <c r="F262">
        <v>14</v>
      </c>
      <c r="G262" s="75">
        <v>426306.30630630627</v>
      </c>
      <c r="H262" t="str">
        <f>IFERROR(VLOOKUP($A262,OSA!$BD:$BD,1,0),0)</f>
        <v>01/316027111LTokopedia</v>
      </c>
      <c r="J262" t="str">
        <f t="shared" si="24"/>
        <v>01/244521109GLAZADA</v>
      </c>
      <c r="K262" t="s">
        <v>227</v>
      </c>
      <c r="L262" s="4" t="s">
        <v>18768</v>
      </c>
      <c r="M262" t="s">
        <v>6004</v>
      </c>
      <c r="N262" s="4" t="s">
        <v>20117</v>
      </c>
      <c r="O262">
        <v>53</v>
      </c>
      <c r="P262">
        <v>28</v>
      </c>
      <c r="Q262">
        <v>54</v>
      </c>
      <c r="R262" s="79">
        <v>4503886.9999999991</v>
      </c>
      <c r="S262" s="79">
        <v>2379412</v>
      </c>
      <c r="T262" s="79">
        <v>4588865.9999999991</v>
      </c>
      <c r="U262" s="69">
        <f t="shared" si="25"/>
        <v>45</v>
      </c>
      <c r="V262" s="75">
        <f t="shared" si="26"/>
        <v>3824054.9999999995</v>
      </c>
      <c r="W262" t="str">
        <f>IFERROR(VLOOKUP($J263,OSA!$BD:$BD,1,0),0)</f>
        <v>01/244521109GTokopedia</v>
      </c>
    </row>
    <row r="263" spans="1:23" x14ac:dyDescent="0.35">
      <c r="A263" t="str">
        <f t="shared" si="23"/>
        <v>01/316027112ATOKOPEDIA</v>
      </c>
      <c r="B263" s="76" t="s">
        <v>42</v>
      </c>
      <c r="C263" s="4" t="s">
        <v>18940</v>
      </c>
      <c r="D263" t="s">
        <v>18946</v>
      </c>
      <c r="E263" t="s">
        <v>18726</v>
      </c>
      <c r="F263">
        <v>3</v>
      </c>
      <c r="G263" s="75">
        <v>122432.43243243243</v>
      </c>
      <c r="H263" t="str">
        <f>IFERROR(VLOOKUP($A263,OSA!$BD:$BD,1,0),0)</f>
        <v>01/316027112ATokopedia</v>
      </c>
      <c r="J263" t="str">
        <f t="shared" si="24"/>
        <v>01/244521109GTOKOPEDIA</v>
      </c>
      <c r="K263" t="s">
        <v>227</v>
      </c>
      <c r="L263" s="4" t="s">
        <v>18768</v>
      </c>
      <c r="M263" t="s">
        <v>6004</v>
      </c>
      <c r="N263" s="4" t="s">
        <v>18726</v>
      </c>
      <c r="O263">
        <v>30</v>
      </c>
      <c r="P263">
        <v>31</v>
      </c>
      <c r="Q263">
        <v>51</v>
      </c>
      <c r="R263" s="79">
        <v>2781080.9999999991</v>
      </c>
      <c r="S263" s="79">
        <v>2873783.702702702</v>
      </c>
      <c r="T263" s="79">
        <v>4727837.702702703</v>
      </c>
      <c r="U263" s="69">
        <f t="shared" si="25"/>
        <v>37.333333333333336</v>
      </c>
      <c r="V263" s="75">
        <f t="shared" si="26"/>
        <v>3460900.8018018012</v>
      </c>
      <c r="W263">
        <f>IFERROR(VLOOKUP($J264,OSA!$BD:$BD,1,0),0)</f>
        <v>0</v>
      </c>
    </row>
    <row r="264" spans="1:23" x14ac:dyDescent="0.35">
      <c r="A264" t="str">
        <f t="shared" si="23"/>
        <v>01/316027112BBUKALAPAK</v>
      </c>
      <c r="B264" s="76" t="s">
        <v>45</v>
      </c>
      <c r="C264" s="4" t="s">
        <v>18940</v>
      </c>
      <c r="D264" t="s">
        <v>4137</v>
      </c>
      <c r="E264" t="s">
        <v>18725</v>
      </c>
      <c r="F264">
        <v>1</v>
      </c>
      <c r="G264" s="75">
        <v>40810.810810810806</v>
      </c>
      <c r="H264" t="str">
        <f>IFERROR(VLOOKUP($A264,OSA!$BD:$BD,1,0),0)</f>
        <v>01/316027112BBukalapak</v>
      </c>
      <c r="J264" t="str">
        <f t="shared" si="24"/>
        <v>01/244621008GLAZADA</v>
      </c>
      <c r="K264" t="s">
        <v>253</v>
      </c>
      <c r="L264" s="4" t="s">
        <v>2969</v>
      </c>
      <c r="M264" t="s">
        <v>4146</v>
      </c>
      <c r="N264" s="4" t="s">
        <v>20117</v>
      </c>
      <c r="Q264">
        <v>30</v>
      </c>
      <c r="T264" s="79">
        <v>2429220</v>
      </c>
      <c r="U264" s="69">
        <f t="shared" si="25"/>
        <v>10</v>
      </c>
      <c r="V264" s="75">
        <f t="shared" si="26"/>
        <v>809740</v>
      </c>
      <c r="W264" t="str">
        <f>IFERROR(VLOOKUP($J265,OSA!$BD:$BD,1,0),0)</f>
        <v>01/244621008GTokopedia</v>
      </c>
    </row>
    <row r="265" spans="1:23" x14ac:dyDescent="0.35">
      <c r="A265" t="str">
        <f t="shared" si="23"/>
        <v>01/316027112CTOKOPEDIA</v>
      </c>
      <c r="B265" s="76" t="s">
        <v>58</v>
      </c>
      <c r="C265" s="4" t="s">
        <v>18940</v>
      </c>
      <c r="D265" t="s">
        <v>4136</v>
      </c>
      <c r="E265" t="s">
        <v>18726</v>
      </c>
      <c r="F265">
        <v>5</v>
      </c>
      <c r="G265" s="75">
        <v>204054.05405405402</v>
      </c>
      <c r="H265" t="str">
        <f>IFERROR(VLOOKUP($A265,OSA!$BD:$BD,1,0),0)</f>
        <v>01/316027112CTokopedia</v>
      </c>
      <c r="J265" t="str">
        <f t="shared" si="24"/>
        <v>01/244621008GTOKOPEDIA</v>
      </c>
      <c r="K265" t="s">
        <v>253</v>
      </c>
      <c r="L265" s="4" t="s">
        <v>2969</v>
      </c>
      <c r="M265" t="s">
        <v>4146</v>
      </c>
      <c r="N265" s="4" t="s">
        <v>18726</v>
      </c>
      <c r="O265">
        <v>76</v>
      </c>
      <c r="P265">
        <v>56</v>
      </c>
      <c r="Q265">
        <v>67</v>
      </c>
      <c r="R265" s="79">
        <v>7463063.0630630683</v>
      </c>
      <c r="S265" s="79">
        <v>5499099.0990991034</v>
      </c>
      <c r="T265" s="79">
        <v>6579279.2792792832</v>
      </c>
      <c r="U265" s="69">
        <f t="shared" si="25"/>
        <v>66.333333333333329</v>
      </c>
      <c r="V265" s="75">
        <f t="shared" si="26"/>
        <v>6513813.8138138177</v>
      </c>
      <c r="W265">
        <f>IFERROR(VLOOKUP($J266,OSA!$BD:$BD,1,0),0)</f>
        <v>0</v>
      </c>
    </row>
    <row r="266" spans="1:23" x14ac:dyDescent="0.35">
      <c r="A266" t="str">
        <f t="shared" si="23"/>
        <v>01/316027112DTOKOPEDIA</v>
      </c>
      <c r="B266" s="76" t="s">
        <v>36</v>
      </c>
      <c r="C266" s="4" t="s">
        <v>18940</v>
      </c>
      <c r="D266" t="s">
        <v>4133</v>
      </c>
      <c r="E266" t="s">
        <v>18726</v>
      </c>
      <c r="F266">
        <v>3</v>
      </c>
      <c r="G266" s="75">
        <v>122432.43243243243</v>
      </c>
      <c r="H266" t="str">
        <f>IFERROR(VLOOKUP($A266,OSA!$BD:$BD,1,0),0)</f>
        <v>01/316027112DTokopedia</v>
      </c>
      <c r="J266" t="str">
        <f t="shared" si="24"/>
        <v>01/244621008HLAZADA</v>
      </c>
      <c r="K266" t="s">
        <v>251</v>
      </c>
      <c r="L266" s="4" t="s">
        <v>2969</v>
      </c>
      <c r="M266" t="s">
        <v>18795</v>
      </c>
      <c r="N266" s="4" t="s">
        <v>20117</v>
      </c>
      <c r="P266">
        <v>18</v>
      </c>
      <c r="S266" s="79">
        <v>1457532</v>
      </c>
      <c r="U266" s="69">
        <f t="shared" si="25"/>
        <v>6</v>
      </c>
      <c r="V266" s="75">
        <f t="shared" si="26"/>
        <v>485844</v>
      </c>
      <c r="W266" t="str">
        <f>IFERROR(VLOOKUP($J267,OSA!$BD:$BD,1,0),0)</f>
        <v>01/244621008HTokopedia</v>
      </c>
    </row>
    <row r="267" spans="1:23" x14ac:dyDescent="0.35">
      <c r="A267" t="str">
        <f t="shared" si="23"/>
        <v>01/316027112FTOKOPEDIA</v>
      </c>
      <c r="B267" s="76" t="s">
        <v>803</v>
      </c>
      <c r="C267" s="4" t="s">
        <v>18940</v>
      </c>
      <c r="D267" t="s">
        <v>4135</v>
      </c>
      <c r="E267" t="s">
        <v>18726</v>
      </c>
      <c r="F267">
        <v>2</v>
      </c>
      <c r="G267" s="75">
        <v>81621.621621621613</v>
      </c>
      <c r="H267" t="str">
        <f>IFERROR(VLOOKUP($A267,OSA!$BD:$BD,1,0),0)</f>
        <v>01/316027112FTokopedia</v>
      </c>
      <c r="J267" t="str">
        <f t="shared" si="24"/>
        <v>01/244621008HTOKOPEDIA</v>
      </c>
      <c r="K267" t="s">
        <v>251</v>
      </c>
      <c r="L267" s="4" t="s">
        <v>2969</v>
      </c>
      <c r="M267" t="s">
        <v>18795</v>
      </c>
      <c r="N267" s="4" t="s">
        <v>18726</v>
      </c>
      <c r="O267">
        <v>39</v>
      </c>
      <c r="P267">
        <v>57</v>
      </c>
      <c r="Q267">
        <v>45</v>
      </c>
      <c r="R267" s="79">
        <v>3829729.7297297306</v>
      </c>
      <c r="S267" s="79">
        <v>5597297.2972972998</v>
      </c>
      <c r="T267" s="79">
        <v>4418918.9189189207</v>
      </c>
      <c r="U267" s="69">
        <f t="shared" si="25"/>
        <v>47</v>
      </c>
      <c r="V267" s="75">
        <f t="shared" si="26"/>
        <v>4615315.3153153164</v>
      </c>
      <c r="W267">
        <f>IFERROR(VLOOKUP($J268,OSA!$BD:$BD,1,0),0)</f>
        <v>0</v>
      </c>
    </row>
    <row r="268" spans="1:23" x14ac:dyDescent="0.35">
      <c r="A268" t="str">
        <f t="shared" si="23"/>
        <v>01/316027112GTOKOPEDIA</v>
      </c>
      <c r="B268" s="76" t="s">
        <v>55</v>
      </c>
      <c r="C268" s="4" t="s">
        <v>18940</v>
      </c>
      <c r="D268" t="s">
        <v>4134</v>
      </c>
      <c r="E268" t="s">
        <v>18726</v>
      </c>
      <c r="F268">
        <v>6</v>
      </c>
      <c r="G268" s="75">
        <v>244864.86486486482</v>
      </c>
      <c r="H268" t="str">
        <f>IFERROR(VLOOKUP($A268,OSA!$BD:$BD,1,0),0)</f>
        <v>01/316027112GTokopedia</v>
      </c>
      <c r="J268" t="str">
        <f t="shared" si="24"/>
        <v>01/244621008ILAZADA</v>
      </c>
      <c r="K268" t="s">
        <v>257</v>
      </c>
      <c r="L268" s="4" t="s">
        <v>2969</v>
      </c>
      <c r="M268" t="s">
        <v>4147</v>
      </c>
      <c r="N268" s="4" t="s">
        <v>20117</v>
      </c>
      <c r="Q268">
        <v>12</v>
      </c>
      <c r="T268" s="79">
        <v>971687.99999999988</v>
      </c>
      <c r="U268" s="69">
        <f t="shared" si="25"/>
        <v>4</v>
      </c>
      <c r="V268" s="75">
        <f t="shared" si="26"/>
        <v>323895.99999999994</v>
      </c>
      <c r="W268" t="str">
        <f>IFERROR(VLOOKUP($J269,OSA!$BD:$BD,1,0),0)</f>
        <v>01/244621008ITokopedia</v>
      </c>
    </row>
    <row r="269" spans="1:23" x14ac:dyDescent="0.35">
      <c r="A269" t="str">
        <f t="shared" si="23"/>
        <v>01/316027112KBUKALAPAK</v>
      </c>
      <c r="B269" s="76" t="s">
        <v>805</v>
      </c>
      <c r="C269" s="4" t="s">
        <v>18940</v>
      </c>
      <c r="D269" t="s">
        <v>18947</v>
      </c>
      <c r="E269" t="s">
        <v>18725</v>
      </c>
      <c r="F269">
        <v>1</v>
      </c>
      <c r="G269" s="75">
        <v>40810.810810810806</v>
      </c>
      <c r="H269">
        <f>IFERROR(VLOOKUP($A269,OSA!$BD:$BD,1,0),0)</f>
        <v>0</v>
      </c>
      <c r="J269" t="str">
        <f t="shared" si="24"/>
        <v>01/244621008ITOKOPEDIA</v>
      </c>
      <c r="K269" t="s">
        <v>257</v>
      </c>
      <c r="L269" s="4" t="s">
        <v>2969</v>
      </c>
      <c r="M269" t="s">
        <v>4147</v>
      </c>
      <c r="N269" s="4" t="s">
        <v>18726</v>
      </c>
      <c r="O269">
        <v>36</v>
      </c>
      <c r="P269">
        <v>28</v>
      </c>
      <c r="Q269">
        <v>22</v>
      </c>
      <c r="R269" s="79">
        <v>3535135.1351351347</v>
      </c>
      <c r="S269" s="79">
        <v>2749549.5495495494</v>
      </c>
      <c r="T269" s="79">
        <v>2160360.3603603598</v>
      </c>
      <c r="U269" s="69">
        <f t="shared" si="25"/>
        <v>28.666666666666668</v>
      </c>
      <c r="V269" s="75">
        <f t="shared" si="26"/>
        <v>2815015.0150150149</v>
      </c>
      <c r="W269" t="str">
        <f>IFERROR(VLOOKUP($J270,OSA!$BD:$BD,1,0),0)</f>
        <v>01/244621008JTokopedia</v>
      </c>
    </row>
    <row r="270" spans="1:23" x14ac:dyDescent="0.35">
      <c r="A270" t="str">
        <f t="shared" si="23"/>
        <v>01/326127203ETOKOPEDIA</v>
      </c>
      <c r="B270" s="76" t="s">
        <v>2273</v>
      </c>
      <c r="C270" s="4" t="s">
        <v>2972</v>
      </c>
      <c r="D270" t="s">
        <v>18948</v>
      </c>
      <c r="E270" t="s">
        <v>18726</v>
      </c>
      <c r="F270">
        <v>3</v>
      </c>
      <c r="G270" s="75">
        <v>115945.94594594593</v>
      </c>
      <c r="H270" t="str">
        <f>IFERROR(VLOOKUP($A270,OSA!$BD:$BD,1,0),0)</f>
        <v>01/326127203ETokopedia</v>
      </c>
      <c r="J270" t="str">
        <f t="shared" si="24"/>
        <v>01/244621008JTOKOPEDIA</v>
      </c>
      <c r="K270" t="s">
        <v>249</v>
      </c>
      <c r="L270" s="4" t="s">
        <v>2969</v>
      </c>
      <c r="M270" t="s">
        <v>18796</v>
      </c>
      <c r="N270" s="4" t="s">
        <v>18726</v>
      </c>
      <c r="O270">
        <v>43</v>
      </c>
      <c r="P270">
        <v>43</v>
      </c>
      <c r="Q270">
        <v>57</v>
      </c>
      <c r="R270" s="79">
        <v>4222522.5225225249</v>
      </c>
      <c r="S270" s="79">
        <v>4222522.522522524</v>
      </c>
      <c r="T270" s="79">
        <v>5597297.2972972998</v>
      </c>
      <c r="U270" s="69">
        <f t="shared" si="25"/>
        <v>47.666666666666664</v>
      </c>
      <c r="V270" s="75">
        <f t="shared" si="26"/>
        <v>4680780.780780782</v>
      </c>
      <c r="W270">
        <f>IFERROR(VLOOKUP($J271,OSA!$BD:$BD,1,0),0)</f>
        <v>0</v>
      </c>
    </row>
    <row r="271" spans="1:23" x14ac:dyDescent="0.35">
      <c r="A271" t="str">
        <f t="shared" si="23"/>
        <v>01/326127203ITOKOPEDIA</v>
      </c>
      <c r="B271" s="76" t="s">
        <v>95</v>
      </c>
      <c r="C271" s="4" t="s">
        <v>2972</v>
      </c>
      <c r="D271" t="s">
        <v>18949</v>
      </c>
      <c r="E271" t="s">
        <v>18726</v>
      </c>
      <c r="F271">
        <v>9</v>
      </c>
      <c r="G271" s="75">
        <v>347837.83783783781</v>
      </c>
      <c r="H271" t="str">
        <f>IFERROR(VLOOKUP($A271,OSA!$BD:$BD,1,0),0)</f>
        <v>01/326127203ITokopedia</v>
      </c>
      <c r="J271" t="str">
        <f t="shared" si="24"/>
        <v>01/244621008KBLIBLI</v>
      </c>
      <c r="K271" t="s">
        <v>276</v>
      </c>
      <c r="L271" s="4" t="s">
        <v>2969</v>
      </c>
      <c r="M271" t="s">
        <v>18797</v>
      </c>
      <c r="N271" s="4" t="s">
        <v>20689</v>
      </c>
      <c r="Q271">
        <v>36</v>
      </c>
      <c r="T271" s="79">
        <v>1014551.9999999999</v>
      </c>
      <c r="U271" s="69">
        <f t="shared" si="25"/>
        <v>12</v>
      </c>
      <c r="V271" s="75">
        <f t="shared" si="26"/>
        <v>338183.99999999994</v>
      </c>
      <c r="W271" t="str">
        <f>IFERROR(VLOOKUP($J272,OSA!$BD:$BD,1,0),0)</f>
        <v>01/244621008KBukalapak</v>
      </c>
    </row>
    <row r="272" spans="1:23" x14ac:dyDescent="0.35">
      <c r="A272" t="str">
        <f t="shared" si="23"/>
        <v>01/326127303MTOKOPEDIA</v>
      </c>
      <c r="B272" s="76" t="s">
        <v>2186</v>
      </c>
      <c r="C272" s="4" t="s">
        <v>2972</v>
      </c>
      <c r="D272" t="s">
        <v>18950</v>
      </c>
      <c r="E272" t="s">
        <v>18726</v>
      </c>
      <c r="F272">
        <v>4</v>
      </c>
      <c r="G272" s="75">
        <v>137657.65765765763</v>
      </c>
      <c r="H272">
        <f>IFERROR(VLOOKUP($A272,OSA!$BD:$BD,1,0),0)</f>
        <v>0</v>
      </c>
      <c r="J272" t="str">
        <f t="shared" si="24"/>
        <v>01/244621008KBUKALAPAK</v>
      </c>
      <c r="K272" t="s">
        <v>276</v>
      </c>
      <c r="L272" s="4" t="s">
        <v>2969</v>
      </c>
      <c r="M272" t="s">
        <v>18797</v>
      </c>
      <c r="N272" s="4" t="s">
        <v>18725</v>
      </c>
      <c r="P272">
        <v>1</v>
      </c>
      <c r="Q272">
        <v>1</v>
      </c>
      <c r="S272" s="79">
        <v>31801.801801801797</v>
      </c>
      <c r="T272" s="79">
        <v>31801.801801801797</v>
      </c>
      <c r="U272" s="69">
        <f t="shared" si="25"/>
        <v>0.66666666666666663</v>
      </c>
      <c r="V272" s="75">
        <f t="shared" si="26"/>
        <v>21201.201201201198</v>
      </c>
      <c r="W272">
        <f>IFERROR(VLOOKUP($J273,OSA!$BD:$BD,1,0),0)</f>
        <v>0</v>
      </c>
    </row>
    <row r="273" spans="1:23" x14ac:dyDescent="0.35">
      <c r="A273" t="str">
        <f t="shared" si="23"/>
        <v>01/326127307NTOKOPEDIA</v>
      </c>
      <c r="B273" s="76" t="s">
        <v>5941</v>
      </c>
      <c r="C273" s="4" t="s">
        <v>2972</v>
      </c>
      <c r="D273" t="s">
        <v>18951</v>
      </c>
      <c r="E273" t="s">
        <v>18726</v>
      </c>
      <c r="F273">
        <v>1</v>
      </c>
      <c r="G273" s="75">
        <v>37747.747747747744</v>
      </c>
      <c r="H273" t="str">
        <f>IFERROR(VLOOKUP($A273,OSA!$BD:$BD,1,0),0)</f>
        <v>01/326127307NTokopedia</v>
      </c>
      <c r="J273" t="str">
        <f t="shared" si="24"/>
        <v>01/244621008KLAZADA</v>
      </c>
      <c r="K273" t="s">
        <v>276</v>
      </c>
      <c r="L273" s="4" t="s">
        <v>2969</v>
      </c>
      <c r="M273" t="s">
        <v>18797</v>
      </c>
      <c r="N273" s="4" t="s">
        <v>20117</v>
      </c>
      <c r="O273">
        <v>108</v>
      </c>
      <c r="P273">
        <v>6</v>
      </c>
      <c r="Q273">
        <v>48</v>
      </c>
      <c r="R273" s="79">
        <v>3043655.9999999995</v>
      </c>
      <c r="S273" s="79">
        <v>169091.99999999997</v>
      </c>
      <c r="T273" s="79">
        <v>1352735.9999999998</v>
      </c>
      <c r="U273" s="69">
        <f t="shared" si="25"/>
        <v>54</v>
      </c>
      <c r="V273" s="75">
        <f t="shared" si="26"/>
        <v>1521827.9999999998</v>
      </c>
      <c r="W273" t="str">
        <f>IFERROR(VLOOKUP($J274,OSA!$BD:$BD,1,0),0)</f>
        <v>01/244621008KTokopedia</v>
      </c>
    </row>
    <row r="274" spans="1:23" x14ac:dyDescent="0.35">
      <c r="A274" t="str">
        <f t="shared" si="23"/>
        <v>01/326127307OTOKOPEDIA</v>
      </c>
      <c r="B274" s="76" t="s">
        <v>5942</v>
      </c>
      <c r="C274" s="4" t="s">
        <v>2972</v>
      </c>
      <c r="D274" t="s">
        <v>18952</v>
      </c>
      <c r="E274" t="s">
        <v>18726</v>
      </c>
      <c r="F274">
        <v>32</v>
      </c>
      <c r="G274" s="75">
        <v>1899819.8198198196</v>
      </c>
      <c r="H274" t="str">
        <f>IFERROR(VLOOKUP($A274,OSA!$BD:$BD,1,0),0)</f>
        <v>01/326127307OTokopedia</v>
      </c>
      <c r="J274" t="str">
        <f t="shared" si="24"/>
        <v>01/244621008KTOKOPEDIA</v>
      </c>
      <c r="K274" t="s">
        <v>276</v>
      </c>
      <c r="L274" s="4" t="s">
        <v>2969</v>
      </c>
      <c r="M274" t="s">
        <v>18797</v>
      </c>
      <c r="N274" s="4" t="s">
        <v>18726</v>
      </c>
      <c r="O274">
        <v>200</v>
      </c>
      <c r="P274">
        <v>206</v>
      </c>
      <c r="Q274">
        <v>220</v>
      </c>
      <c r="R274" s="79">
        <v>6360360.3603603505</v>
      </c>
      <c r="S274" s="79">
        <v>6551171.1711711586</v>
      </c>
      <c r="T274" s="79">
        <v>6996396.3963963836</v>
      </c>
      <c r="U274" s="69">
        <f t="shared" si="25"/>
        <v>208.66666666666666</v>
      </c>
      <c r="V274" s="75">
        <f t="shared" si="26"/>
        <v>6635975.9759759642</v>
      </c>
      <c r="W274">
        <f>IFERROR(VLOOKUP($J275,OSA!$BD:$BD,1,0),0)</f>
        <v>0</v>
      </c>
    </row>
    <row r="275" spans="1:23" x14ac:dyDescent="0.35">
      <c r="A275" t="str">
        <f t="shared" si="23"/>
        <v>01/326127307PTOKOPEDIA</v>
      </c>
      <c r="B275" s="76" t="s">
        <v>5938</v>
      </c>
      <c r="C275" s="4" t="s">
        <v>2972</v>
      </c>
      <c r="D275" t="s">
        <v>18953</v>
      </c>
      <c r="E275" t="s">
        <v>18726</v>
      </c>
      <c r="F275">
        <v>3</v>
      </c>
      <c r="G275" s="75">
        <v>113243.24324324324</v>
      </c>
      <c r="H275" t="str">
        <f>IFERROR(VLOOKUP($A275,OSA!$BD:$BD,1,0),0)</f>
        <v>01/326127307PTokopedia</v>
      </c>
      <c r="J275" t="str">
        <f t="shared" si="24"/>
        <v>01/244621008LBLIBLI</v>
      </c>
      <c r="K275" t="s">
        <v>291</v>
      </c>
      <c r="L275" s="4" t="s">
        <v>2969</v>
      </c>
      <c r="M275" t="s">
        <v>18798</v>
      </c>
      <c r="N275" s="4" t="s">
        <v>20689</v>
      </c>
      <c r="P275">
        <v>12</v>
      </c>
      <c r="Q275">
        <v>12</v>
      </c>
      <c r="S275" s="79">
        <v>338183.99999999994</v>
      </c>
      <c r="T275" s="79">
        <v>338183.99999999994</v>
      </c>
      <c r="U275" s="69">
        <f t="shared" si="25"/>
        <v>8</v>
      </c>
      <c r="V275" s="75">
        <f t="shared" si="26"/>
        <v>225455.99999999997</v>
      </c>
      <c r="W275" t="str">
        <f>IFERROR(VLOOKUP($J276,OSA!$BD:$BD,1,0),0)</f>
        <v>01/244621008LBukalapak</v>
      </c>
    </row>
    <row r="276" spans="1:23" x14ac:dyDescent="0.35">
      <c r="A276" t="str">
        <f t="shared" si="23"/>
        <v>01/326127307QTOKOPEDIA</v>
      </c>
      <c r="B276" s="76" t="s">
        <v>5939</v>
      </c>
      <c r="C276" s="4" t="s">
        <v>2972</v>
      </c>
      <c r="D276" t="s">
        <v>18954</v>
      </c>
      <c r="E276" t="s">
        <v>18726</v>
      </c>
      <c r="F276">
        <v>12</v>
      </c>
      <c r="G276" s="75">
        <v>712432.43243243243</v>
      </c>
      <c r="H276" t="str">
        <f>IFERROR(VLOOKUP($A276,OSA!$BD:$BD,1,0),0)</f>
        <v>01/326127307QTokopedia</v>
      </c>
      <c r="J276" t="str">
        <f t="shared" si="24"/>
        <v>01/244621008LBUKALAPAK</v>
      </c>
      <c r="K276" t="s">
        <v>291</v>
      </c>
      <c r="L276" s="4" t="s">
        <v>2969</v>
      </c>
      <c r="M276" t="s">
        <v>18798</v>
      </c>
      <c r="N276" s="4" t="s">
        <v>18725</v>
      </c>
      <c r="P276">
        <v>1</v>
      </c>
      <c r="S276" s="79">
        <v>31801.801801801797</v>
      </c>
      <c r="U276" s="69">
        <f t="shared" si="25"/>
        <v>0.33333333333333331</v>
      </c>
      <c r="V276" s="75">
        <f t="shared" si="26"/>
        <v>10600.600600600599</v>
      </c>
      <c r="W276">
        <f>IFERROR(VLOOKUP($J277,OSA!$BD:$BD,1,0),0)</f>
        <v>0</v>
      </c>
    </row>
    <row r="277" spans="1:23" x14ac:dyDescent="0.35">
      <c r="A277" t="str">
        <f t="shared" si="23"/>
        <v>01/326127307RTOKOPEDIA</v>
      </c>
      <c r="B277" s="76" t="s">
        <v>5940</v>
      </c>
      <c r="C277" s="4" t="s">
        <v>2972</v>
      </c>
      <c r="D277" t="s">
        <v>18955</v>
      </c>
      <c r="E277" t="s">
        <v>18726</v>
      </c>
      <c r="F277">
        <v>125</v>
      </c>
      <c r="G277" s="75">
        <v>2984234.2342342343</v>
      </c>
      <c r="H277" t="str">
        <f>IFERROR(VLOOKUP($A277,OSA!$BD:$BD,1,0),0)</f>
        <v>01/326127307RTokopedia</v>
      </c>
      <c r="J277" t="str">
        <f t="shared" si="24"/>
        <v>01/244621008LLAZADA</v>
      </c>
      <c r="K277" t="s">
        <v>291</v>
      </c>
      <c r="L277" s="4" t="s">
        <v>2969</v>
      </c>
      <c r="M277" t="s">
        <v>18798</v>
      </c>
      <c r="N277" s="4" t="s">
        <v>20117</v>
      </c>
      <c r="O277">
        <v>66</v>
      </c>
      <c r="Q277">
        <v>12</v>
      </c>
      <c r="R277" s="79">
        <v>1860012</v>
      </c>
      <c r="T277" s="79">
        <v>338183.99999999994</v>
      </c>
      <c r="U277" s="69">
        <f t="shared" si="25"/>
        <v>26</v>
      </c>
      <c r="V277" s="75">
        <f t="shared" si="26"/>
        <v>732732</v>
      </c>
      <c r="W277" t="str">
        <f>IFERROR(VLOOKUP($J278,OSA!$BD:$BD,1,0),0)</f>
        <v>01/244621008LTokopedia</v>
      </c>
    </row>
    <row r="278" spans="1:23" x14ac:dyDescent="0.35">
      <c r="A278" t="str">
        <f t="shared" si="23"/>
        <v>01/326127307STOKOPEDIA</v>
      </c>
      <c r="B278" s="76" t="s">
        <v>5937</v>
      </c>
      <c r="C278" s="4" t="s">
        <v>2972</v>
      </c>
      <c r="D278" t="s">
        <v>18956</v>
      </c>
      <c r="E278" t="s">
        <v>18726</v>
      </c>
      <c r="F278">
        <v>169</v>
      </c>
      <c r="G278" s="75">
        <v>4034684.6846846864</v>
      </c>
      <c r="H278" t="str">
        <f>IFERROR(VLOOKUP($A278,OSA!$BD:$BD,1,0),0)</f>
        <v>01/326127307STokopedia</v>
      </c>
      <c r="J278" t="str">
        <f t="shared" si="24"/>
        <v>01/244621008LTOKOPEDIA</v>
      </c>
      <c r="K278" t="s">
        <v>291</v>
      </c>
      <c r="L278" s="4" t="s">
        <v>2969</v>
      </c>
      <c r="M278" t="s">
        <v>18798</v>
      </c>
      <c r="N278" s="4" t="s">
        <v>18726</v>
      </c>
      <c r="O278">
        <v>112</v>
      </c>
      <c r="P278">
        <v>155</v>
      </c>
      <c r="Q278">
        <v>102</v>
      </c>
      <c r="R278" s="79">
        <v>3561801.8018017993</v>
      </c>
      <c r="S278" s="79">
        <v>4929279.279279273</v>
      </c>
      <c r="T278" s="79">
        <v>3243783.7837837809</v>
      </c>
      <c r="U278" s="69">
        <f t="shared" si="25"/>
        <v>123</v>
      </c>
      <c r="V278" s="75">
        <f t="shared" si="26"/>
        <v>3911621.6216216176</v>
      </c>
      <c r="W278">
        <f>IFERROR(VLOOKUP($J279,OSA!$BD:$BD,1,0),0)</f>
        <v>0</v>
      </c>
    </row>
    <row r="279" spans="1:23" x14ac:dyDescent="0.35">
      <c r="A279" t="str">
        <f t="shared" si="23"/>
        <v>01/326127307WTOKOPEDIA</v>
      </c>
      <c r="B279" s="76" t="s">
        <v>11264</v>
      </c>
      <c r="C279" s="4" t="s">
        <v>2972</v>
      </c>
      <c r="D279" t="s">
        <v>18957</v>
      </c>
      <c r="E279" t="s">
        <v>18726</v>
      </c>
      <c r="F279">
        <v>17</v>
      </c>
      <c r="G279" s="75">
        <v>405855.8558558558</v>
      </c>
      <c r="H279" t="str">
        <f>IFERROR(VLOOKUP($A279,OSA!$BD:$BD,1,0),0)</f>
        <v>01/326127307WTokopedia</v>
      </c>
      <c r="J279" t="str">
        <f t="shared" ref="J279:J303" si="27">K279&amp;N279</f>
        <v>01/244621008MBLIBLI</v>
      </c>
      <c r="K279" t="s">
        <v>273</v>
      </c>
      <c r="L279" s="4" t="s">
        <v>2969</v>
      </c>
      <c r="M279" t="s">
        <v>18799</v>
      </c>
      <c r="N279" s="4" t="s">
        <v>20689</v>
      </c>
      <c r="P279">
        <v>12</v>
      </c>
      <c r="S279" s="79">
        <v>338183.99999999994</v>
      </c>
      <c r="U279" s="69">
        <f t="shared" si="25"/>
        <v>4</v>
      </c>
      <c r="V279" s="75">
        <f t="shared" si="26"/>
        <v>112727.99999999999</v>
      </c>
      <c r="W279" t="str">
        <f>IFERROR(VLOOKUP($J280,OSA!$BD:$BD,1,0),0)</f>
        <v>01/244621008MBukalapak</v>
      </c>
    </row>
    <row r="280" spans="1:23" x14ac:dyDescent="0.35">
      <c r="A280" t="str">
        <f t="shared" si="23"/>
        <v>01/326127307XTOKOPEDIA</v>
      </c>
      <c r="B280" s="76" t="s">
        <v>11265</v>
      </c>
      <c r="C280" s="4" t="s">
        <v>2972</v>
      </c>
      <c r="D280" t="s">
        <v>20199</v>
      </c>
      <c r="E280" t="s">
        <v>18726</v>
      </c>
      <c r="F280">
        <v>8</v>
      </c>
      <c r="G280" s="75">
        <v>301981.98198198195</v>
      </c>
      <c r="H280" t="str">
        <f>IFERROR(VLOOKUP($A280,OSA!$BD:$BD,1,0),0)</f>
        <v>01/326127307XTokopedia</v>
      </c>
      <c r="J280" t="str">
        <f t="shared" si="27"/>
        <v>01/244621008MBUKALAPAK</v>
      </c>
      <c r="K280" t="s">
        <v>273</v>
      </c>
      <c r="L280" s="4" t="s">
        <v>2969</v>
      </c>
      <c r="M280" t="s">
        <v>18799</v>
      </c>
      <c r="N280" s="4" t="s">
        <v>18725</v>
      </c>
      <c r="P280">
        <v>1</v>
      </c>
      <c r="S280" s="79">
        <v>31801.801801801797</v>
      </c>
      <c r="U280" s="69">
        <f t="shared" si="25"/>
        <v>0.33333333333333331</v>
      </c>
      <c r="V280" s="75">
        <f t="shared" si="26"/>
        <v>10600.600600600599</v>
      </c>
      <c r="W280">
        <f>IFERROR(VLOOKUP($J281,OSA!$BD:$BD,1,0),0)</f>
        <v>0</v>
      </c>
    </row>
    <row r="281" spans="1:23" x14ac:dyDescent="0.35">
      <c r="A281" t="str">
        <f t="shared" si="23"/>
        <v>01/326127307YTOKOPEDIA</v>
      </c>
      <c r="B281" s="76" t="s">
        <v>11266</v>
      </c>
      <c r="C281" s="4" t="s">
        <v>2972</v>
      </c>
      <c r="D281" t="s">
        <v>18958</v>
      </c>
      <c r="E281" t="s">
        <v>18726</v>
      </c>
      <c r="F281">
        <v>59</v>
      </c>
      <c r="G281" s="75">
        <v>3502792.7927927915</v>
      </c>
      <c r="H281" t="str">
        <f>IFERROR(VLOOKUP($A281,OSA!$BD:$BD,1,0),0)</f>
        <v>01/326127307YTokopedia</v>
      </c>
      <c r="J281" t="str">
        <f t="shared" si="27"/>
        <v>01/244621008MLAZADA</v>
      </c>
      <c r="K281" t="s">
        <v>273</v>
      </c>
      <c r="L281" s="4" t="s">
        <v>2969</v>
      </c>
      <c r="M281" t="s">
        <v>18799</v>
      </c>
      <c r="N281" s="4" t="s">
        <v>20117</v>
      </c>
      <c r="O281">
        <v>84</v>
      </c>
      <c r="P281">
        <v>12</v>
      </c>
      <c r="Q281">
        <v>96</v>
      </c>
      <c r="R281" s="79">
        <v>2367288</v>
      </c>
      <c r="S281" s="79">
        <v>338183.99999999994</v>
      </c>
      <c r="T281" s="79">
        <v>2705472</v>
      </c>
      <c r="U281" s="69">
        <f t="shared" si="25"/>
        <v>64</v>
      </c>
      <c r="V281" s="75">
        <f t="shared" si="26"/>
        <v>1803648</v>
      </c>
      <c r="W281" t="str">
        <f>IFERROR(VLOOKUP($J282,OSA!$BD:$BD,1,0),0)</f>
        <v>01/244621008MTokopedia</v>
      </c>
    </row>
    <row r="282" spans="1:23" x14ac:dyDescent="0.35">
      <c r="A282" t="str">
        <f t="shared" si="23"/>
        <v>01/326127308BBLIBLI</v>
      </c>
      <c r="B282" s="76" t="s">
        <v>11268</v>
      </c>
      <c r="C282" s="4" t="s">
        <v>2972</v>
      </c>
      <c r="D282" t="s">
        <v>18959</v>
      </c>
      <c r="E282" t="s">
        <v>20689</v>
      </c>
      <c r="F282">
        <v>80</v>
      </c>
      <c r="G282" s="75">
        <v>2600720</v>
      </c>
      <c r="H282">
        <f>IFERROR(VLOOKUP($A282,OSA!$BD:$BD,1,0),0)</f>
        <v>0</v>
      </c>
      <c r="J282" t="str">
        <f t="shared" si="27"/>
        <v>01/244621008MTOKOPEDIA</v>
      </c>
      <c r="K282" t="s">
        <v>273</v>
      </c>
      <c r="L282" s="4" t="s">
        <v>2969</v>
      </c>
      <c r="M282" t="s">
        <v>18799</v>
      </c>
      <c r="N282" s="4" t="s">
        <v>18726</v>
      </c>
      <c r="O282">
        <v>149</v>
      </c>
      <c r="P282">
        <v>146</v>
      </c>
      <c r="Q282">
        <v>117</v>
      </c>
      <c r="R282" s="79">
        <v>4738468.468468463</v>
      </c>
      <c r="S282" s="79">
        <v>4643063.063063059</v>
      </c>
      <c r="T282" s="79">
        <v>3720810.8108108076</v>
      </c>
      <c r="U282" s="69">
        <f t="shared" si="25"/>
        <v>137.33333333333334</v>
      </c>
      <c r="V282" s="75">
        <f t="shared" si="26"/>
        <v>4367447.4474474434</v>
      </c>
      <c r="W282" t="str">
        <f>IFERROR(VLOOKUP($J283,OSA!$BD:$BD,1,0),0)</f>
        <v>01/244621008NTokopedia</v>
      </c>
    </row>
    <row r="283" spans="1:23" x14ac:dyDescent="0.35">
      <c r="A283" t="str">
        <f t="shared" si="23"/>
        <v>01/326127308BTOKOPEDIA</v>
      </c>
      <c r="B283" s="76" t="s">
        <v>11268</v>
      </c>
      <c r="C283" s="4" t="s">
        <v>2972</v>
      </c>
      <c r="D283" t="s">
        <v>18959</v>
      </c>
      <c r="E283" t="s">
        <v>18726</v>
      </c>
      <c r="F283">
        <v>16</v>
      </c>
      <c r="G283" s="75">
        <v>560720.72072072071</v>
      </c>
      <c r="H283" t="str">
        <f>IFERROR(VLOOKUP($A283,OSA!$BD:$BD,1,0),0)</f>
        <v>01/326127308BTokopedia</v>
      </c>
      <c r="J283" t="str">
        <f t="shared" si="27"/>
        <v>01/244621008NTOKOPEDIA</v>
      </c>
      <c r="K283" t="s">
        <v>724</v>
      </c>
      <c r="L283" s="4" t="s">
        <v>2969</v>
      </c>
      <c r="M283" t="s">
        <v>18800</v>
      </c>
      <c r="N283" s="4" t="s">
        <v>18726</v>
      </c>
      <c r="O283">
        <v>19</v>
      </c>
      <c r="P283">
        <v>22</v>
      </c>
      <c r="Q283">
        <v>21</v>
      </c>
      <c r="R283" s="79">
        <v>1865765.7657657652</v>
      </c>
      <c r="S283" s="79">
        <v>2160360.3603603598</v>
      </c>
      <c r="T283" s="79">
        <v>2062162.1621621612</v>
      </c>
      <c r="U283" s="69">
        <f t="shared" si="25"/>
        <v>20.666666666666668</v>
      </c>
      <c r="V283" s="75">
        <f t="shared" si="26"/>
        <v>2029429.4294294287</v>
      </c>
      <c r="W283">
        <f>IFERROR(VLOOKUP($J284,OSA!$BD:$BD,1,0),0)</f>
        <v>0</v>
      </c>
    </row>
    <row r="284" spans="1:23" x14ac:dyDescent="0.35">
      <c r="A284" t="str">
        <f t="shared" si="23"/>
        <v>01/326127308CBLIBLI</v>
      </c>
      <c r="B284" s="76" t="s">
        <v>11269</v>
      </c>
      <c r="C284" s="4" t="s">
        <v>2972</v>
      </c>
      <c r="D284" t="s">
        <v>18960</v>
      </c>
      <c r="E284" t="s">
        <v>20689</v>
      </c>
      <c r="F284">
        <v>80</v>
      </c>
      <c r="G284" s="75">
        <v>2372160</v>
      </c>
      <c r="H284">
        <f>IFERROR(VLOOKUP($A284,OSA!$BD:$BD,1,0),0)</f>
        <v>0</v>
      </c>
      <c r="J284" t="str">
        <f t="shared" si="27"/>
        <v>01/244621008OBLIBLI</v>
      </c>
      <c r="K284" t="s">
        <v>722</v>
      </c>
      <c r="L284" s="4" t="s">
        <v>2969</v>
      </c>
      <c r="M284" t="s">
        <v>18801</v>
      </c>
      <c r="N284" s="4" t="s">
        <v>20689</v>
      </c>
      <c r="P284">
        <v>12</v>
      </c>
      <c r="S284" s="79">
        <v>971687.99999999988</v>
      </c>
      <c r="U284" s="69">
        <f t="shared" si="25"/>
        <v>4</v>
      </c>
      <c r="V284" s="75">
        <f t="shared" si="26"/>
        <v>323895.99999999994</v>
      </c>
      <c r="W284" t="str">
        <f>IFERROR(VLOOKUP($J285,OSA!$BD:$BD,1,0),0)</f>
        <v>01/244621008OBukalapak</v>
      </c>
    </row>
    <row r="285" spans="1:23" x14ac:dyDescent="0.35">
      <c r="A285" t="str">
        <f t="shared" si="23"/>
        <v>01/326127308CTOKOPEDIA</v>
      </c>
      <c r="B285" s="76" t="s">
        <v>11269</v>
      </c>
      <c r="C285" s="4" t="s">
        <v>2972</v>
      </c>
      <c r="D285" t="s">
        <v>18960</v>
      </c>
      <c r="E285" t="s">
        <v>18726</v>
      </c>
      <c r="F285">
        <v>6</v>
      </c>
      <c r="G285" s="75">
        <v>191891.89189189186</v>
      </c>
      <c r="H285" t="str">
        <f>IFERROR(VLOOKUP($A285,OSA!$BD:$BD,1,0),0)</f>
        <v>01/326127308CTokopedia</v>
      </c>
      <c r="J285" t="str">
        <f t="shared" si="27"/>
        <v>01/244621008OBUKALAPAK</v>
      </c>
      <c r="K285" t="s">
        <v>722</v>
      </c>
      <c r="L285" s="4" t="s">
        <v>2969</v>
      </c>
      <c r="M285" t="s">
        <v>18801</v>
      </c>
      <c r="N285" s="4" t="s">
        <v>18725</v>
      </c>
      <c r="Q285">
        <v>2</v>
      </c>
      <c r="T285" s="79">
        <v>196396.39639639639</v>
      </c>
      <c r="U285" s="69">
        <f t="shared" si="25"/>
        <v>0.66666666666666663</v>
      </c>
      <c r="V285" s="75">
        <f t="shared" si="26"/>
        <v>65465.465465465466</v>
      </c>
      <c r="W285" t="str">
        <f>IFERROR(VLOOKUP($J286,OSA!$BD:$BD,1,0),0)</f>
        <v>01/244621008OTokopedia</v>
      </c>
    </row>
    <row r="286" spans="1:23" x14ac:dyDescent="0.35">
      <c r="A286" t="str">
        <f t="shared" si="23"/>
        <v>01/326127308DTOKOPEDIA</v>
      </c>
      <c r="B286" s="76" t="s">
        <v>11718</v>
      </c>
      <c r="C286" s="4" t="s">
        <v>2972</v>
      </c>
      <c r="D286" t="s">
        <v>20200</v>
      </c>
      <c r="E286" t="s">
        <v>18726</v>
      </c>
      <c r="F286">
        <v>6</v>
      </c>
      <c r="G286" s="75">
        <v>251351.35135135133</v>
      </c>
      <c r="H286" t="str">
        <f>IFERROR(VLOOKUP($A286,OSA!$BD:$BD,1,0),0)</f>
        <v>01/326127308DTokopedia</v>
      </c>
      <c r="J286" t="str">
        <f t="shared" si="27"/>
        <v>01/244621008OTOKOPEDIA</v>
      </c>
      <c r="K286" t="s">
        <v>722</v>
      </c>
      <c r="L286" s="4" t="s">
        <v>2969</v>
      </c>
      <c r="M286" t="s">
        <v>18801</v>
      </c>
      <c r="N286" s="4" t="s">
        <v>18726</v>
      </c>
      <c r="O286">
        <v>28</v>
      </c>
      <c r="P286">
        <v>30</v>
      </c>
      <c r="Q286">
        <v>19</v>
      </c>
      <c r="R286" s="79">
        <v>2749549.5495495494</v>
      </c>
      <c r="S286" s="79">
        <v>2945945.9459459465</v>
      </c>
      <c r="T286" s="79">
        <v>1865765.7657657657</v>
      </c>
      <c r="U286" s="69">
        <f t="shared" si="25"/>
        <v>25.666666666666668</v>
      </c>
      <c r="V286" s="75">
        <f t="shared" si="26"/>
        <v>2520420.4204204208</v>
      </c>
      <c r="W286">
        <f>IFERROR(VLOOKUP($J287,OSA!$BD:$BD,1,0),0)</f>
        <v>0</v>
      </c>
    </row>
    <row r="287" spans="1:23" x14ac:dyDescent="0.35">
      <c r="A287" t="str">
        <f t="shared" si="23"/>
        <v>01/326127308EBLIBLI</v>
      </c>
      <c r="B287" s="76" t="s">
        <v>11565</v>
      </c>
      <c r="C287" s="4" t="s">
        <v>2972</v>
      </c>
      <c r="D287" t="s">
        <v>18961</v>
      </c>
      <c r="E287" t="s">
        <v>20689</v>
      </c>
      <c r="F287">
        <v>60</v>
      </c>
      <c r="G287" s="75">
        <v>3304499.9999999995</v>
      </c>
      <c r="H287">
        <f>IFERROR(VLOOKUP($A287,OSA!$BD:$BD,1,0),0)</f>
        <v>0</v>
      </c>
      <c r="J287" t="str">
        <f t="shared" si="27"/>
        <v>01/244621008PLAZADA</v>
      </c>
      <c r="K287" t="s">
        <v>13804</v>
      </c>
      <c r="L287" s="4" t="s">
        <v>2969</v>
      </c>
      <c r="M287" t="s">
        <v>18802</v>
      </c>
      <c r="N287" s="4" t="s">
        <v>20117</v>
      </c>
      <c r="O287">
        <v>26</v>
      </c>
      <c r="R287" s="79">
        <v>1250990</v>
      </c>
      <c r="U287" s="69">
        <f t="shared" si="25"/>
        <v>8.6666666666666661</v>
      </c>
      <c r="V287" s="75">
        <f t="shared" si="26"/>
        <v>416996.66666666669</v>
      </c>
      <c r="W287" t="str">
        <f>IFERROR(VLOOKUP($J288,OSA!$BD:$BD,1,0),0)</f>
        <v>01/244621008PTokopedia</v>
      </c>
    </row>
    <row r="288" spans="1:23" x14ac:dyDescent="0.35">
      <c r="A288" t="str">
        <f t="shared" si="23"/>
        <v>01/326127308ETOKOPEDIA</v>
      </c>
      <c r="B288" s="76" t="s">
        <v>11565</v>
      </c>
      <c r="C288" s="4" t="s">
        <v>2972</v>
      </c>
      <c r="D288" t="s">
        <v>18961</v>
      </c>
      <c r="E288" t="s">
        <v>18726</v>
      </c>
      <c r="F288">
        <v>10</v>
      </c>
      <c r="G288" s="75">
        <v>593693.69369369373</v>
      </c>
      <c r="H288" t="str">
        <f>IFERROR(VLOOKUP($A288,OSA!$BD:$BD,1,0),0)</f>
        <v>01/326127308ETokopedia</v>
      </c>
      <c r="J288" t="str">
        <f t="shared" si="27"/>
        <v>01/244621008PTOKOPEDIA</v>
      </c>
      <c r="K288" t="s">
        <v>13804</v>
      </c>
      <c r="L288" s="4" t="s">
        <v>2969</v>
      </c>
      <c r="M288" t="s">
        <v>18802</v>
      </c>
      <c r="N288" s="4" t="s">
        <v>18726</v>
      </c>
      <c r="O288">
        <v>59</v>
      </c>
      <c r="P288">
        <v>72</v>
      </c>
      <c r="Q288">
        <v>72</v>
      </c>
      <c r="R288" s="79">
        <v>3439009.0090090088</v>
      </c>
      <c r="S288" s="79">
        <v>4196756.7567567565</v>
      </c>
      <c r="T288" s="79">
        <v>4196756.7567567565</v>
      </c>
      <c r="U288" s="69">
        <f t="shared" si="25"/>
        <v>67.666666666666671</v>
      </c>
      <c r="V288" s="75">
        <f t="shared" si="26"/>
        <v>3944174.1741741742</v>
      </c>
      <c r="W288">
        <f>IFERROR(VLOOKUP($J289,OSA!$BD:$BD,1,0),0)</f>
        <v>0</v>
      </c>
    </row>
    <row r="289" spans="1:23" x14ac:dyDescent="0.35">
      <c r="A289" t="str">
        <f t="shared" si="23"/>
        <v>01/326127308FBLIBLI</v>
      </c>
      <c r="B289" s="76" t="s">
        <v>11270</v>
      </c>
      <c r="C289" s="4" t="s">
        <v>2972</v>
      </c>
      <c r="D289" t="s">
        <v>18962</v>
      </c>
      <c r="E289" t="s">
        <v>20689</v>
      </c>
      <c r="F289">
        <v>80</v>
      </c>
      <c r="G289" s="75">
        <v>2370479.9999999995</v>
      </c>
      <c r="H289">
        <f>IFERROR(VLOOKUP($A289,OSA!$BD:$BD,1,0),0)</f>
        <v>0</v>
      </c>
      <c r="J289" t="str">
        <f t="shared" si="27"/>
        <v>01/244621008QLAZADA</v>
      </c>
      <c r="K289" t="s">
        <v>13805</v>
      </c>
      <c r="L289" s="4" t="s">
        <v>2969</v>
      </c>
      <c r="M289" t="s">
        <v>18803</v>
      </c>
      <c r="N289" s="4" t="s">
        <v>20117</v>
      </c>
      <c r="O289">
        <v>6</v>
      </c>
      <c r="R289" s="79">
        <v>288690</v>
      </c>
      <c r="U289" s="69">
        <f t="shared" si="25"/>
        <v>2</v>
      </c>
      <c r="V289" s="75">
        <f t="shared" si="26"/>
        <v>96230</v>
      </c>
      <c r="W289" t="str">
        <f>IFERROR(VLOOKUP($J290,OSA!$BD:$BD,1,0),0)</f>
        <v>01/244621008QTokopedia</v>
      </c>
    </row>
    <row r="290" spans="1:23" x14ac:dyDescent="0.35">
      <c r="A290" t="str">
        <f t="shared" si="23"/>
        <v>01/326127308FTOKOPEDIA</v>
      </c>
      <c r="B290" s="76" t="s">
        <v>11270</v>
      </c>
      <c r="C290" s="4" t="s">
        <v>2972</v>
      </c>
      <c r="D290" t="s">
        <v>18962</v>
      </c>
      <c r="E290" t="s">
        <v>18726</v>
      </c>
      <c r="F290">
        <v>120</v>
      </c>
      <c r="G290" s="75">
        <v>3837837.837837839</v>
      </c>
      <c r="H290" t="str">
        <f>IFERROR(VLOOKUP($A290,OSA!$BD:$BD,1,0),0)</f>
        <v>01/326127308FTokopedia</v>
      </c>
      <c r="J290" t="str">
        <f t="shared" si="27"/>
        <v>01/244621008QTOKOPEDIA</v>
      </c>
      <c r="K290" t="s">
        <v>13805</v>
      </c>
      <c r="L290" s="4" t="s">
        <v>2969</v>
      </c>
      <c r="M290" t="s">
        <v>18803</v>
      </c>
      <c r="N290" s="4" t="s">
        <v>18726</v>
      </c>
      <c r="O290">
        <v>56</v>
      </c>
      <c r="P290">
        <v>56</v>
      </c>
      <c r="Q290">
        <v>52</v>
      </c>
      <c r="R290" s="79">
        <v>3264144.1441441439</v>
      </c>
      <c r="S290" s="79">
        <v>3264144.1441441439</v>
      </c>
      <c r="T290" s="79">
        <v>3030990.9909909908</v>
      </c>
      <c r="U290" s="69">
        <f t="shared" si="25"/>
        <v>54.666666666666664</v>
      </c>
      <c r="V290" s="75">
        <f t="shared" si="26"/>
        <v>3186426.426426426</v>
      </c>
      <c r="W290">
        <f>IFERROR(VLOOKUP($J291,OSA!$BD:$BD,1,0),0)</f>
        <v>0</v>
      </c>
    </row>
    <row r="291" spans="1:23" x14ac:dyDescent="0.35">
      <c r="A291" t="str">
        <f t="shared" si="23"/>
        <v>01/326127308HTOKOPEDIA</v>
      </c>
      <c r="B291" s="76" t="s">
        <v>11271</v>
      </c>
      <c r="C291" s="4" t="s">
        <v>2972</v>
      </c>
      <c r="D291" t="s">
        <v>18964</v>
      </c>
      <c r="E291" t="s">
        <v>18726</v>
      </c>
      <c r="F291">
        <v>42</v>
      </c>
      <c r="G291" s="75">
        <v>2493513.5135135138</v>
      </c>
      <c r="H291" t="str">
        <f>IFERROR(VLOOKUP($A291,OSA!$BD:$BD,1,0),0)</f>
        <v>01/326127308HTokopedia</v>
      </c>
      <c r="J291" t="str">
        <f t="shared" si="27"/>
        <v>01/244621008RBLIBLI</v>
      </c>
      <c r="K291" t="s">
        <v>13806</v>
      </c>
      <c r="L291" s="4" t="s">
        <v>2969</v>
      </c>
      <c r="M291" t="s">
        <v>18804</v>
      </c>
      <c r="N291" s="4" t="s">
        <v>20689</v>
      </c>
      <c r="Q291">
        <v>12</v>
      </c>
      <c r="T291" s="79">
        <v>1348499.9999999998</v>
      </c>
      <c r="U291" s="69">
        <f t="shared" si="25"/>
        <v>4</v>
      </c>
      <c r="V291" s="75">
        <f t="shared" si="26"/>
        <v>449499.99999999994</v>
      </c>
      <c r="W291">
        <f>IFERROR(VLOOKUP($J292,OSA!$BD:$BD,1,0),0)</f>
        <v>0</v>
      </c>
    </row>
    <row r="292" spans="1:23" x14ac:dyDescent="0.35">
      <c r="A292" t="str">
        <f t="shared" si="23"/>
        <v>01/326127308ITOKOPEDIA</v>
      </c>
      <c r="B292" s="76" t="s">
        <v>11272</v>
      </c>
      <c r="C292" s="4" t="s">
        <v>2972</v>
      </c>
      <c r="D292" t="s">
        <v>18965</v>
      </c>
      <c r="E292" t="s">
        <v>18726</v>
      </c>
      <c r="F292">
        <v>14</v>
      </c>
      <c r="G292" s="75">
        <v>490630.63063063065</v>
      </c>
      <c r="H292" t="str">
        <f>IFERROR(VLOOKUP($A292,OSA!$BD:$BD,1,0),0)</f>
        <v>01/326127308ITokopedia</v>
      </c>
      <c r="J292" t="str">
        <f t="shared" si="27"/>
        <v>01/244621008RLAZADA</v>
      </c>
      <c r="K292" t="s">
        <v>13806</v>
      </c>
      <c r="L292" s="4" t="s">
        <v>2969</v>
      </c>
      <c r="M292" t="s">
        <v>18804</v>
      </c>
      <c r="N292" s="4" t="s">
        <v>20117</v>
      </c>
      <c r="Q292">
        <v>16</v>
      </c>
      <c r="T292" s="79">
        <v>1797999.9999999998</v>
      </c>
      <c r="U292" s="69">
        <f t="shared" si="25"/>
        <v>5.333333333333333</v>
      </c>
      <c r="V292" s="75">
        <f t="shared" si="26"/>
        <v>599333.33333333326</v>
      </c>
      <c r="W292" t="str">
        <f>IFERROR(VLOOKUP($J293,OSA!$BD:$BD,1,0),0)</f>
        <v>01/244621008RTokopedia</v>
      </c>
    </row>
    <row r="293" spans="1:23" x14ac:dyDescent="0.35">
      <c r="A293" t="str">
        <f t="shared" si="23"/>
        <v>01/326127308JBLIBLI</v>
      </c>
      <c r="B293" s="76" t="s">
        <v>11141</v>
      </c>
      <c r="C293" s="4" t="s">
        <v>2972</v>
      </c>
      <c r="D293" t="s">
        <v>18966</v>
      </c>
      <c r="E293" t="s">
        <v>20689</v>
      </c>
      <c r="F293">
        <v>120</v>
      </c>
      <c r="G293" s="75">
        <v>7132440</v>
      </c>
      <c r="H293">
        <f>IFERROR(VLOOKUP($A293,OSA!$BD:$BD,1,0),0)</f>
        <v>0</v>
      </c>
      <c r="J293" t="str">
        <f t="shared" si="27"/>
        <v>01/244621008RTOKOPEDIA</v>
      </c>
      <c r="K293" t="s">
        <v>13806</v>
      </c>
      <c r="L293" s="4" t="s">
        <v>2969</v>
      </c>
      <c r="M293" t="s">
        <v>18804</v>
      </c>
      <c r="N293" s="4" t="s">
        <v>18726</v>
      </c>
      <c r="O293">
        <v>86</v>
      </c>
      <c r="P293">
        <v>65</v>
      </c>
      <c r="Q293">
        <v>92</v>
      </c>
      <c r="R293" s="79">
        <v>10839099.099099111</v>
      </c>
      <c r="S293" s="79">
        <v>8192342.3423423395</v>
      </c>
      <c r="T293" s="79">
        <v>11595315.315315327</v>
      </c>
      <c r="U293" s="69">
        <f t="shared" si="25"/>
        <v>81</v>
      </c>
      <c r="V293" s="75">
        <f t="shared" si="26"/>
        <v>10208918.918918924</v>
      </c>
      <c r="W293">
        <f>IFERROR(VLOOKUP($J294,OSA!$BD:$BD,1,0),0)</f>
        <v>0</v>
      </c>
    </row>
    <row r="294" spans="1:23" x14ac:dyDescent="0.35">
      <c r="A294" t="str">
        <f t="shared" si="23"/>
        <v>01/326127308JTOKOPEDIA</v>
      </c>
      <c r="B294" s="76" t="s">
        <v>11141</v>
      </c>
      <c r="C294" s="4" t="s">
        <v>2972</v>
      </c>
      <c r="D294" t="s">
        <v>18966</v>
      </c>
      <c r="E294" t="s">
        <v>18726</v>
      </c>
      <c r="F294">
        <v>30</v>
      </c>
      <c r="G294" s="75">
        <v>1970270.2702702698</v>
      </c>
      <c r="H294" t="str">
        <f>IFERROR(VLOOKUP($A294,OSA!$BD:$BD,1,0),0)</f>
        <v>01/326127308JTokopedia</v>
      </c>
      <c r="J294" t="str">
        <f t="shared" si="27"/>
        <v>01/244621008TBLIBLI</v>
      </c>
      <c r="K294" t="s">
        <v>16843</v>
      </c>
      <c r="L294" s="4" t="s">
        <v>2969</v>
      </c>
      <c r="M294" t="s">
        <v>19013</v>
      </c>
      <c r="N294" s="4" t="s">
        <v>20689</v>
      </c>
      <c r="Q294">
        <v>12</v>
      </c>
      <c r="T294" s="79">
        <v>971687.99999999988</v>
      </c>
      <c r="U294" s="69">
        <f t="shared" si="25"/>
        <v>4</v>
      </c>
      <c r="V294" s="75">
        <f t="shared" si="26"/>
        <v>323895.99999999994</v>
      </c>
      <c r="W294">
        <f>IFERROR(VLOOKUP($J295,OSA!$BD:$BD,1,0),0)</f>
        <v>0</v>
      </c>
    </row>
    <row r="295" spans="1:23" x14ac:dyDescent="0.35">
      <c r="A295" t="str">
        <f t="shared" si="23"/>
        <v>01/326127308NTOKOPEDIA</v>
      </c>
      <c r="B295" s="76" t="s">
        <v>11720</v>
      </c>
      <c r="C295" s="4" t="s">
        <v>2972</v>
      </c>
      <c r="D295" t="s">
        <v>18967</v>
      </c>
      <c r="E295" t="s">
        <v>18726</v>
      </c>
      <c r="F295">
        <v>6</v>
      </c>
      <c r="G295" s="75">
        <v>210270.27027027024</v>
      </c>
      <c r="H295" t="str">
        <f>IFERROR(VLOOKUP($A295,OSA!$BD:$BD,1,0),0)</f>
        <v>01/326127308NTokopedia</v>
      </c>
      <c r="J295" t="str">
        <f t="shared" si="27"/>
        <v>01/244621008TLAZADA</v>
      </c>
      <c r="K295" t="s">
        <v>16843</v>
      </c>
      <c r="L295" s="4" t="s">
        <v>2969</v>
      </c>
      <c r="M295" t="s">
        <v>19013</v>
      </c>
      <c r="N295" s="4" t="s">
        <v>20117</v>
      </c>
      <c r="O295">
        <v>19</v>
      </c>
      <c r="P295">
        <v>12</v>
      </c>
      <c r="Q295">
        <v>36</v>
      </c>
      <c r="R295" s="79">
        <v>1538505.9999999998</v>
      </c>
      <c r="S295" s="79">
        <v>971687.99999999988</v>
      </c>
      <c r="T295" s="79">
        <v>2915063.9999999995</v>
      </c>
      <c r="U295" s="69">
        <f t="shared" si="25"/>
        <v>22.333333333333332</v>
      </c>
      <c r="V295" s="75">
        <f t="shared" si="26"/>
        <v>1808419.333333333</v>
      </c>
      <c r="W295" t="str">
        <f>IFERROR(VLOOKUP($J296,OSA!$BD:$BD,1,0),0)</f>
        <v>01/244621008TTokopedia</v>
      </c>
    </row>
    <row r="296" spans="1:23" x14ac:dyDescent="0.35">
      <c r="A296" t="str">
        <f t="shared" si="23"/>
        <v>01/326127308OTOKOPEDIA</v>
      </c>
      <c r="B296" s="76" t="s">
        <v>11576</v>
      </c>
      <c r="C296" s="4" t="s">
        <v>2972</v>
      </c>
      <c r="D296" t="s">
        <v>18968</v>
      </c>
      <c r="E296" t="s">
        <v>18726</v>
      </c>
      <c r="F296">
        <v>1</v>
      </c>
      <c r="G296" s="75">
        <v>35045.045045045044</v>
      </c>
      <c r="H296" t="str">
        <f>IFERROR(VLOOKUP($A296,OSA!$BD:$BD,1,0),0)</f>
        <v>01/326127308OTokopedia</v>
      </c>
      <c r="J296" t="str">
        <f t="shared" si="27"/>
        <v>01/244621008TTOKOPEDIA</v>
      </c>
      <c r="K296" t="s">
        <v>16843</v>
      </c>
      <c r="L296" s="4" t="s">
        <v>2969</v>
      </c>
      <c r="M296" t="s">
        <v>19013</v>
      </c>
      <c r="N296" s="4" t="s">
        <v>18726</v>
      </c>
      <c r="O296">
        <v>43</v>
      </c>
      <c r="P296">
        <v>36</v>
      </c>
      <c r="Q296">
        <v>35</v>
      </c>
      <c r="R296" s="79">
        <v>4222522.522522524</v>
      </c>
      <c r="S296" s="79">
        <v>3535135.1351351365</v>
      </c>
      <c r="T296" s="79">
        <v>3436936.9369369373</v>
      </c>
      <c r="U296" s="69">
        <f t="shared" si="25"/>
        <v>38</v>
      </c>
      <c r="V296" s="75">
        <f t="shared" si="26"/>
        <v>3731531.5315315328</v>
      </c>
      <c r="W296">
        <f>IFERROR(VLOOKUP($J297,OSA!$BD:$BD,1,0),0)</f>
        <v>0</v>
      </c>
    </row>
    <row r="297" spans="1:23" x14ac:dyDescent="0.35">
      <c r="A297" t="str">
        <f t="shared" si="23"/>
        <v>01/326127308PTOKOPEDIA</v>
      </c>
      <c r="B297" s="76" t="s">
        <v>11274</v>
      </c>
      <c r="C297" s="4" t="s">
        <v>2972</v>
      </c>
      <c r="D297" t="s">
        <v>18969</v>
      </c>
      <c r="E297" t="s">
        <v>18726</v>
      </c>
      <c r="F297">
        <v>1</v>
      </c>
      <c r="G297" s="75">
        <v>65675.675675675666</v>
      </c>
      <c r="H297" t="str">
        <f>IFERROR(VLOOKUP($A297,OSA!$BD:$BD,1,0),0)</f>
        <v>01/326127308PTokopedia</v>
      </c>
      <c r="J297" t="str">
        <f t="shared" si="27"/>
        <v>01/244621109EBLIBLI</v>
      </c>
      <c r="K297" t="s">
        <v>265</v>
      </c>
      <c r="L297" s="4" t="s">
        <v>2969</v>
      </c>
      <c r="M297" t="s">
        <v>18805</v>
      </c>
      <c r="N297" s="4" t="s">
        <v>20689</v>
      </c>
      <c r="P297">
        <v>12</v>
      </c>
      <c r="Q297">
        <v>12</v>
      </c>
      <c r="S297" s="79">
        <v>971687.99999999988</v>
      </c>
      <c r="T297" s="79">
        <v>971687.99999999988</v>
      </c>
      <c r="U297" s="69">
        <f t="shared" si="25"/>
        <v>8</v>
      </c>
      <c r="V297" s="75">
        <f t="shared" si="26"/>
        <v>647791.99999999988</v>
      </c>
      <c r="W297" t="str">
        <f>IFERROR(VLOOKUP($J298,OSA!$BD:$BD,1,0),0)</f>
        <v>01/244621109EBukalapak</v>
      </c>
    </row>
    <row r="298" spans="1:23" x14ac:dyDescent="0.35">
      <c r="A298" t="str">
        <f t="shared" si="23"/>
        <v>01/326127308QTOKOPEDIA</v>
      </c>
      <c r="B298" s="76" t="s">
        <v>11721</v>
      </c>
      <c r="C298" s="4" t="s">
        <v>2972</v>
      </c>
      <c r="D298" t="s">
        <v>18970</v>
      </c>
      <c r="E298" t="s">
        <v>18726</v>
      </c>
      <c r="F298">
        <v>3</v>
      </c>
      <c r="G298" s="75">
        <v>125675.67567567567</v>
      </c>
      <c r="H298" t="str">
        <f>IFERROR(VLOOKUP($A298,OSA!$BD:$BD,1,0),0)</f>
        <v>01/326127308QTokopedia</v>
      </c>
      <c r="J298" t="str">
        <f t="shared" si="27"/>
        <v>01/244621109EBUKALAPAK</v>
      </c>
      <c r="K298" t="s">
        <v>265</v>
      </c>
      <c r="L298" s="4" t="s">
        <v>2969</v>
      </c>
      <c r="M298" t="s">
        <v>18805</v>
      </c>
      <c r="N298" s="4" t="s">
        <v>18725</v>
      </c>
      <c r="O298">
        <v>1</v>
      </c>
      <c r="R298" s="79">
        <v>98198.198198198195</v>
      </c>
      <c r="U298" s="69">
        <f t="shared" si="25"/>
        <v>0.33333333333333331</v>
      </c>
      <c r="V298" s="75">
        <f t="shared" si="26"/>
        <v>32732.732732732733</v>
      </c>
      <c r="W298">
        <f>IFERROR(VLOOKUP($J299,OSA!$BD:$BD,1,0),0)</f>
        <v>0</v>
      </c>
    </row>
    <row r="299" spans="1:23" x14ac:dyDescent="0.35">
      <c r="A299" t="str">
        <f t="shared" si="23"/>
        <v>01/326127308RBLIBLI</v>
      </c>
      <c r="B299" s="76" t="s">
        <v>11142</v>
      </c>
      <c r="C299" s="4" t="s">
        <v>2972</v>
      </c>
      <c r="D299" t="s">
        <v>18971</v>
      </c>
      <c r="E299" t="s">
        <v>20689</v>
      </c>
      <c r="F299">
        <v>120</v>
      </c>
      <c r="G299" s="75">
        <v>7127040</v>
      </c>
      <c r="H299">
        <f>IFERROR(VLOOKUP($A299,OSA!$BD:$BD,1,0),0)</f>
        <v>0</v>
      </c>
      <c r="J299" t="str">
        <f t="shared" si="27"/>
        <v>01/244621109ELAZADA</v>
      </c>
      <c r="K299" t="s">
        <v>265</v>
      </c>
      <c r="L299" s="4" t="s">
        <v>2969</v>
      </c>
      <c r="M299" t="s">
        <v>18805</v>
      </c>
      <c r="N299" s="4" t="s">
        <v>20117</v>
      </c>
      <c r="P299">
        <v>60</v>
      </c>
      <c r="Q299">
        <v>18</v>
      </c>
      <c r="S299" s="79">
        <v>4858440</v>
      </c>
      <c r="T299" s="79">
        <v>1457532</v>
      </c>
      <c r="U299" s="69">
        <f t="shared" si="25"/>
        <v>26</v>
      </c>
      <c r="V299" s="75">
        <f t="shared" si="26"/>
        <v>2105324</v>
      </c>
      <c r="W299" t="str">
        <f>IFERROR(VLOOKUP($J300,OSA!$BD:$BD,1,0),0)</f>
        <v>01/244621109ETokopedia</v>
      </c>
    </row>
    <row r="300" spans="1:23" x14ac:dyDescent="0.35">
      <c r="A300" t="str">
        <f t="shared" si="23"/>
        <v>01/326127308RTOKOPEDIA</v>
      </c>
      <c r="B300" s="76" t="s">
        <v>11142</v>
      </c>
      <c r="C300" s="4" t="s">
        <v>2972</v>
      </c>
      <c r="D300" t="s">
        <v>18971</v>
      </c>
      <c r="E300" t="s">
        <v>18726</v>
      </c>
      <c r="F300">
        <v>65</v>
      </c>
      <c r="G300" s="75">
        <v>4268918.9189189207</v>
      </c>
      <c r="H300" t="str">
        <f>IFERROR(VLOOKUP($A300,OSA!$BD:$BD,1,0),0)</f>
        <v>01/326127308RTokopedia</v>
      </c>
      <c r="J300" t="str">
        <f t="shared" si="27"/>
        <v>01/244621109ETOKOPEDIA</v>
      </c>
      <c r="K300" t="s">
        <v>265</v>
      </c>
      <c r="L300" s="4" t="s">
        <v>2969</v>
      </c>
      <c r="M300" t="s">
        <v>18805</v>
      </c>
      <c r="N300" s="4" t="s">
        <v>18726</v>
      </c>
      <c r="O300">
        <v>164</v>
      </c>
      <c r="P300">
        <v>118</v>
      </c>
      <c r="Q300">
        <v>170</v>
      </c>
      <c r="R300" s="79">
        <v>16104504.504504485</v>
      </c>
      <c r="S300" s="79">
        <v>11587387.387387382</v>
      </c>
      <c r="T300" s="79">
        <v>16693693.693693683</v>
      </c>
      <c r="U300" s="69">
        <f t="shared" si="25"/>
        <v>150.66666666666666</v>
      </c>
      <c r="V300" s="75">
        <f t="shared" si="26"/>
        <v>14795195.195195183</v>
      </c>
      <c r="W300" t="str">
        <f>IFERROR(VLOOKUP($J301,OSA!$BD:$BD,1,0),0)</f>
        <v>01/244621109FBukalapak</v>
      </c>
    </row>
    <row r="301" spans="1:23" x14ac:dyDescent="0.35">
      <c r="A301" t="str">
        <f t="shared" si="23"/>
        <v>01/326127308STOKOPEDIA</v>
      </c>
      <c r="B301" s="76" t="s">
        <v>10432</v>
      </c>
      <c r="C301" s="4" t="s">
        <v>2972</v>
      </c>
      <c r="D301" t="s">
        <v>18972</v>
      </c>
      <c r="E301" t="s">
        <v>18726</v>
      </c>
      <c r="F301">
        <v>1</v>
      </c>
      <c r="G301" s="75">
        <v>41891.891891891886</v>
      </c>
      <c r="H301" t="str">
        <f>IFERROR(VLOOKUP($A301,OSA!$BD:$BD,1,0),0)</f>
        <v>01/326127308STokopedia</v>
      </c>
      <c r="J301" t="str">
        <f t="shared" si="27"/>
        <v>01/244621109FBUKALAPAK</v>
      </c>
      <c r="K301" t="s">
        <v>263</v>
      </c>
      <c r="L301" s="4" t="s">
        <v>2969</v>
      </c>
      <c r="M301" t="s">
        <v>18806</v>
      </c>
      <c r="N301" s="4" t="s">
        <v>18725</v>
      </c>
      <c r="Q301">
        <v>1</v>
      </c>
      <c r="T301" s="79">
        <v>98198.198198198195</v>
      </c>
      <c r="U301" s="69">
        <f t="shared" si="25"/>
        <v>0.33333333333333331</v>
      </c>
      <c r="V301" s="75">
        <f t="shared" si="26"/>
        <v>32732.732732732733</v>
      </c>
      <c r="W301">
        <f>IFERROR(VLOOKUP($J302,OSA!$BD:$BD,1,0),0)</f>
        <v>0</v>
      </c>
    </row>
    <row r="302" spans="1:23" x14ac:dyDescent="0.35">
      <c r="A302" t="str">
        <f t="shared" si="23"/>
        <v>01/326127308TTOKOPEDIA</v>
      </c>
      <c r="B302" s="76" t="s">
        <v>11143</v>
      </c>
      <c r="C302" s="4" t="s">
        <v>2972</v>
      </c>
      <c r="D302" t="s">
        <v>18973</v>
      </c>
      <c r="E302" t="s">
        <v>18726</v>
      </c>
      <c r="F302">
        <v>49</v>
      </c>
      <c r="G302" s="75">
        <v>3218108.1081081089</v>
      </c>
      <c r="H302" t="str">
        <f>IFERROR(VLOOKUP($A302,OSA!$BD:$BD,1,0),0)</f>
        <v>01/326127308TTokopedia</v>
      </c>
      <c r="J302" t="str">
        <f t="shared" si="27"/>
        <v>01/244621109FLAZADA</v>
      </c>
      <c r="K302" t="s">
        <v>263</v>
      </c>
      <c r="L302" s="4" t="s">
        <v>2969</v>
      </c>
      <c r="M302" t="s">
        <v>18806</v>
      </c>
      <c r="N302" s="4" t="s">
        <v>20117</v>
      </c>
      <c r="Q302">
        <v>42</v>
      </c>
      <c r="T302" s="79">
        <v>3400908</v>
      </c>
      <c r="U302" s="69">
        <f t="shared" si="25"/>
        <v>14</v>
      </c>
      <c r="V302" s="75">
        <f t="shared" si="26"/>
        <v>1133636</v>
      </c>
      <c r="W302" t="str">
        <f>IFERROR(VLOOKUP($J303,OSA!$BD:$BD,1,0),0)</f>
        <v>01/244621109FTokopedia</v>
      </c>
    </row>
    <row r="303" spans="1:23" x14ac:dyDescent="0.35">
      <c r="A303" t="str">
        <f t="shared" si="23"/>
        <v>01/326127308VBLIBLI</v>
      </c>
      <c r="B303" s="76" t="s">
        <v>11577</v>
      </c>
      <c r="C303" s="4" t="s">
        <v>2972</v>
      </c>
      <c r="D303" t="s">
        <v>18974</v>
      </c>
      <c r="E303" t="s">
        <v>20689</v>
      </c>
      <c r="F303">
        <v>80</v>
      </c>
      <c r="G303" s="75">
        <v>2555120</v>
      </c>
      <c r="H303">
        <f>IFERROR(VLOOKUP($A303,OSA!$BD:$BD,1,0),0)</f>
        <v>0</v>
      </c>
      <c r="J303" t="str">
        <f t="shared" si="27"/>
        <v>01/244621109FTOKOPEDIA</v>
      </c>
      <c r="K303" t="s">
        <v>263</v>
      </c>
      <c r="L303" s="4" t="s">
        <v>2969</v>
      </c>
      <c r="M303" t="s">
        <v>18806</v>
      </c>
      <c r="N303" s="4" t="s">
        <v>18726</v>
      </c>
      <c r="O303">
        <v>97</v>
      </c>
      <c r="P303">
        <v>106</v>
      </c>
      <c r="Q303">
        <v>101</v>
      </c>
      <c r="R303" s="79">
        <v>9525225.2252252251</v>
      </c>
      <c r="S303" s="79">
        <v>10409009.009009007</v>
      </c>
      <c r="T303" s="79">
        <v>9918018.0180180166</v>
      </c>
      <c r="U303" s="69">
        <f t="shared" si="25"/>
        <v>101.33333333333333</v>
      </c>
      <c r="V303" s="75">
        <f t="shared" si="26"/>
        <v>9950750.7507507503</v>
      </c>
      <c r="W303">
        <f>IFERROR(VLOOKUP($J304,OSA!$BD:$BD,1,0),0)</f>
        <v>0</v>
      </c>
    </row>
    <row r="304" spans="1:23" x14ac:dyDescent="0.35">
      <c r="A304" t="str">
        <f t="shared" si="23"/>
        <v>01/326127308VTOKOPEDIA</v>
      </c>
      <c r="B304" s="76" t="s">
        <v>11577</v>
      </c>
      <c r="C304" s="4" t="s">
        <v>2972</v>
      </c>
      <c r="D304" t="s">
        <v>18974</v>
      </c>
      <c r="E304" t="s">
        <v>18726</v>
      </c>
      <c r="F304">
        <v>4</v>
      </c>
      <c r="G304" s="75">
        <v>140180.18018018018</v>
      </c>
      <c r="H304" t="str">
        <f>IFERROR(VLOOKUP($A304,OSA!$BD:$BD,1,0),0)</f>
        <v>01/326127308VTokopedia</v>
      </c>
      <c r="J304" t="str">
        <f t="shared" ref="J304:J328" si="28">K304&amp;N304</f>
        <v>01/244621109GBLIBLI</v>
      </c>
      <c r="K304" t="s">
        <v>259</v>
      </c>
      <c r="L304" s="4" t="s">
        <v>2969</v>
      </c>
      <c r="M304" t="s">
        <v>18807</v>
      </c>
      <c r="N304" s="4" t="s">
        <v>20689</v>
      </c>
      <c r="O304">
        <v>12</v>
      </c>
      <c r="P304">
        <v>12</v>
      </c>
      <c r="R304" s="79">
        <v>971687.99999999988</v>
      </c>
      <c r="S304" s="79">
        <v>971687.99999999988</v>
      </c>
      <c r="U304" s="69">
        <f t="shared" si="25"/>
        <v>8</v>
      </c>
      <c r="V304" s="75">
        <f t="shared" si="26"/>
        <v>647791.99999999988</v>
      </c>
      <c r="W304">
        <f>IFERROR(VLOOKUP($J305,OSA!$BD:$BD,1,0),0)</f>
        <v>0</v>
      </c>
    </row>
    <row r="305" spans="1:23" x14ac:dyDescent="0.35">
      <c r="A305" t="str">
        <f t="shared" si="23"/>
        <v>01/326127308YTOKOPEDIA</v>
      </c>
      <c r="B305" s="76" t="s">
        <v>11722</v>
      </c>
      <c r="C305" s="4" t="s">
        <v>2972</v>
      </c>
      <c r="D305" t="s">
        <v>18977</v>
      </c>
      <c r="E305" t="s">
        <v>18726</v>
      </c>
      <c r="F305">
        <v>46</v>
      </c>
      <c r="G305" s="75">
        <v>1612072.0720720722</v>
      </c>
      <c r="H305" t="str">
        <f>IFERROR(VLOOKUP($A305,OSA!$BD:$BD,1,0),0)</f>
        <v>01/326127308YTokopedia</v>
      </c>
      <c r="J305" t="str">
        <f t="shared" si="28"/>
        <v>01/244621109GLAZADA</v>
      </c>
      <c r="K305" t="s">
        <v>259</v>
      </c>
      <c r="L305" s="4" t="s">
        <v>2969</v>
      </c>
      <c r="M305" t="s">
        <v>18807</v>
      </c>
      <c r="N305" s="4" t="s">
        <v>20117</v>
      </c>
      <c r="P305">
        <v>24</v>
      </c>
      <c r="Q305">
        <v>24</v>
      </c>
      <c r="S305" s="79">
        <v>1943376</v>
      </c>
      <c r="T305" s="79">
        <v>1943375.9999999998</v>
      </c>
      <c r="U305" s="69">
        <f t="shared" si="25"/>
        <v>16</v>
      </c>
      <c r="V305" s="75">
        <f t="shared" si="26"/>
        <v>1295584</v>
      </c>
      <c r="W305" t="str">
        <f>IFERROR(VLOOKUP($J306,OSA!$BD:$BD,1,0),0)</f>
        <v>01/244621109GTokopedia</v>
      </c>
    </row>
    <row r="306" spans="1:23" x14ac:dyDescent="0.35">
      <c r="A306" t="str">
        <f t="shared" si="23"/>
        <v>01/326127308ZTOKOPEDIA</v>
      </c>
      <c r="B306" s="76" t="s">
        <v>11579</v>
      </c>
      <c r="C306" s="4" t="s">
        <v>2972</v>
      </c>
      <c r="D306" t="s">
        <v>18978</v>
      </c>
      <c r="E306" t="s">
        <v>18726</v>
      </c>
      <c r="F306">
        <v>24</v>
      </c>
      <c r="G306" s="75">
        <v>841081.08108108095</v>
      </c>
      <c r="H306" t="str">
        <f>IFERROR(VLOOKUP($A306,OSA!$BD:$BD,1,0),0)</f>
        <v>01/326127308ZTokopedia</v>
      </c>
      <c r="J306" t="str">
        <f t="shared" si="28"/>
        <v>01/244621109GTOKOPEDIA</v>
      </c>
      <c r="K306" t="s">
        <v>259</v>
      </c>
      <c r="L306" s="4" t="s">
        <v>2969</v>
      </c>
      <c r="M306" t="s">
        <v>18807</v>
      </c>
      <c r="N306" s="4" t="s">
        <v>18726</v>
      </c>
      <c r="O306">
        <v>72</v>
      </c>
      <c r="P306">
        <v>67</v>
      </c>
      <c r="Q306">
        <v>73</v>
      </c>
      <c r="R306" s="79">
        <v>7070270.2702702722</v>
      </c>
      <c r="S306" s="79">
        <v>6579279.2792792823</v>
      </c>
      <c r="T306" s="79">
        <v>7168468.4684684714</v>
      </c>
      <c r="U306" s="69">
        <f t="shared" si="25"/>
        <v>70.666666666666671</v>
      </c>
      <c r="V306" s="75">
        <f t="shared" si="26"/>
        <v>6939339.339339342</v>
      </c>
      <c r="W306">
        <f>IFERROR(VLOOKUP($J307,OSA!$BD:$BD,1,0),0)</f>
        <v>0</v>
      </c>
    </row>
    <row r="307" spans="1:23" x14ac:dyDescent="0.35">
      <c r="A307" t="str">
        <f t="shared" si="23"/>
        <v>01/326127309BTOKOPEDIA</v>
      </c>
      <c r="B307" s="76" t="s">
        <v>13814</v>
      </c>
      <c r="C307" s="4" t="s">
        <v>2972</v>
      </c>
      <c r="D307" t="s">
        <v>18979</v>
      </c>
      <c r="E307" t="s">
        <v>18726</v>
      </c>
      <c r="F307">
        <v>107</v>
      </c>
      <c r="G307" s="75">
        <v>2554504.5045045041</v>
      </c>
      <c r="H307">
        <f>IFERROR(VLOOKUP($A307,OSA!$BD:$BD,1,0),0)</f>
        <v>0</v>
      </c>
      <c r="J307" t="str">
        <f t="shared" si="28"/>
        <v>01/244621109HBLIBLI</v>
      </c>
      <c r="K307" t="s">
        <v>269</v>
      </c>
      <c r="L307" s="4" t="s">
        <v>2969</v>
      </c>
      <c r="M307" t="s">
        <v>18808</v>
      </c>
      <c r="N307" s="4" t="s">
        <v>20689</v>
      </c>
      <c r="P307">
        <v>12</v>
      </c>
      <c r="S307" s="79">
        <v>971687.99999999988</v>
      </c>
      <c r="U307" s="69">
        <f t="shared" si="25"/>
        <v>4</v>
      </c>
      <c r="V307" s="75">
        <f t="shared" si="26"/>
        <v>323895.99999999994</v>
      </c>
      <c r="W307" t="str">
        <f>IFERROR(VLOOKUP($J308,OSA!$BD:$BD,1,0),0)</f>
        <v>01/244621109HBukalapak</v>
      </c>
    </row>
    <row r="308" spans="1:23" x14ac:dyDescent="0.35">
      <c r="A308" t="str">
        <f t="shared" si="23"/>
        <v>01/326127309CTOKOPEDIA</v>
      </c>
      <c r="B308" s="76" t="s">
        <v>13815</v>
      </c>
      <c r="C308" s="4" t="s">
        <v>2972</v>
      </c>
      <c r="D308" t="s">
        <v>18980</v>
      </c>
      <c r="E308" t="s">
        <v>18726</v>
      </c>
      <c r="F308">
        <v>6</v>
      </c>
      <c r="G308" s="75">
        <v>226486.48648648645</v>
      </c>
      <c r="H308">
        <f>IFERROR(VLOOKUP($A308,OSA!$BD:$BD,1,0),0)</f>
        <v>0</v>
      </c>
      <c r="J308" t="str">
        <f t="shared" si="28"/>
        <v>01/244621109HBUKALAPAK</v>
      </c>
      <c r="K308" t="s">
        <v>269</v>
      </c>
      <c r="L308" s="4" t="s">
        <v>2969</v>
      </c>
      <c r="M308" t="s">
        <v>18808</v>
      </c>
      <c r="N308" s="4" t="s">
        <v>18725</v>
      </c>
      <c r="P308">
        <v>1</v>
      </c>
      <c r="S308" s="79">
        <v>98198.198198198195</v>
      </c>
      <c r="U308" s="69">
        <f t="shared" si="25"/>
        <v>0.33333333333333331</v>
      </c>
      <c r="V308" s="75">
        <f t="shared" si="26"/>
        <v>32732.732732732733</v>
      </c>
      <c r="W308">
        <f>IFERROR(VLOOKUP($J309,OSA!$BD:$BD,1,0),0)</f>
        <v>0</v>
      </c>
    </row>
    <row r="309" spans="1:23" x14ac:dyDescent="0.35">
      <c r="A309" t="str">
        <f t="shared" si="23"/>
        <v>01/326127309DTOKOPEDIA</v>
      </c>
      <c r="B309" s="76" t="s">
        <v>14788</v>
      </c>
      <c r="C309" s="4" t="s">
        <v>2972</v>
      </c>
      <c r="D309" t="s">
        <v>19005</v>
      </c>
      <c r="E309" t="s">
        <v>18726</v>
      </c>
      <c r="F309">
        <v>11</v>
      </c>
      <c r="G309" s="75">
        <v>415225.22522522521</v>
      </c>
      <c r="H309" t="str">
        <f>IFERROR(VLOOKUP($A309,OSA!$BD:$BD,1,0),0)</f>
        <v>01/326127309DTokopedia</v>
      </c>
      <c r="J309" t="str">
        <f t="shared" si="28"/>
        <v>01/244621109HLAZADA</v>
      </c>
      <c r="K309" t="s">
        <v>269</v>
      </c>
      <c r="L309" s="4" t="s">
        <v>2969</v>
      </c>
      <c r="M309" t="s">
        <v>18808</v>
      </c>
      <c r="N309" s="4" t="s">
        <v>20117</v>
      </c>
      <c r="Q309">
        <v>48</v>
      </c>
      <c r="T309" s="79">
        <v>3886751.9999999995</v>
      </c>
      <c r="U309" s="69">
        <f t="shared" si="25"/>
        <v>16</v>
      </c>
      <c r="V309" s="75">
        <f t="shared" si="26"/>
        <v>1295583.9999999998</v>
      </c>
      <c r="W309" t="str">
        <f>IFERROR(VLOOKUP($J310,OSA!$BD:$BD,1,0),0)</f>
        <v>01/244621109HTokopedia</v>
      </c>
    </row>
    <row r="310" spans="1:23" x14ac:dyDescent="0.35">
      <c r="A310" t="str">
        <f t="shared" si="23"/>
        <v>01/326127309ETOKOPEDIA</v>
      </c>
      <c r="B310" s="76" t="s">
        <v>14789</v>
      </c>
      <c r="C310" s="4" t="s">
        <v>2972</v>
      </c>
      <c r="D310" t="s">
        <v>19006</v>
      </c>
      <c r="E310" t="s">
        <v>18726</v>
      </c>
      <c r="F310">
        <v>35</v>
      </c>
      <c r="G310" s="75">
        <v>835585.58558558568</v>
      </c>
      <c r="H310" t="str">
        <f>IFERROR(VLOOKUP($A310,OSA!$BD:$BD,1,0),0)</f>
        <v>01/326127309ETokopedia</v>
      </c>
      <c r="J310" t="str">
        <f t="shared" si="28"/>
        <v>01/244621109HTOKOPEDIA</v>
      </c>
      <c r="K310" t="s">
        <v>269</v>
      </c>
      <c r="L310" s="4" t="s">
        <v>2969</v>
      </c>
      <c r="M310" t="s">
        <v>18808</v>
      </c>
      <c r="N310" s="4" t="s">
        <v>18726</v>
      </c>
      <c r="O310">
        <v>132</v>
      </c>
      <c r="P310">
        <v>175</v>
      </c>
      <c r="Q310">
        <v>188</v>
      </c>
      <c r="R310" s="79">
        <v>12962162.162162153</v>
      </c>
      <c r="S310" s="79">
        <v>17184684.684684668</v>
      </c>
      <c r="T310" s="79">
        <v>18461261.26126124</v>
      </c>
      <c r="U310" s="69">
        <f t="shared" si="25"/>
        <v>165</v>
      </c>
      <c r="V310" s="75">
        <f t="shared" si="26"/>
        <v>16202702.702702686</v>
      </c>
      <c r="W310">
        <f>IFERROR(VLOOKUP($J311,OSA!$BD:$BD,1,0),0)</f>
        <v>0</v>
      </c>
    </row>
    <row r="311" spans="1:23" x14ac:dyDescent="0.35">
      <c r="A311" t="str">
        <f t="shared" si="23"/>
        <v>01/331010801ABUKALAPAK</v>
      </c>
      <c r="B311" s="76" t="s">
        <v>155</v>
      </c>
      <c r="C311" s="4" t="s">
        <v>18731</v>
      </c>
      <c r="D311" t="s">
        <v>18982</v>
      </c>
      <c r="E311" t="s">
        <v>18725</v>
      </c>
      <c r="F311">
        <v>1</v>
      </c>
      <c r="G311" s="75">
        <v>20270.27027027027</v>
      </c>
      <c r="H311" t="str">
        <f>IFERROR(VLOOKUP($A311,OSA!$BD:$BD,1,0),0)</f>
        <v>01/331010801ABukalapak</v>
      </c>
      <c r="J311" t="str">
        <f t="shared" si="28"/>
        <v>01/244621109IBLIBLI</v>
      </c>
      <c r="K311" t="s">
        <v>279</v>
      </c>
      <c r="L311" s="4" t="s">
        <v>2969</v>
      </c>
      <c r="M311" t="s">
        <v>18809</v>
      </c>
      <c r="N311" s="4" t="s">
        <v>20689</v>
      </c>
      <c r="O311">
        <v>24</v>
      </c>
      <c r="P311">
        <v>48</v>
      </c>
      <c r="Q311">
        <v>48</v>
      </c>
      <c r="R311" s="79">
        <v>676367.99999999988</v>
      </c>
      <c r="S311" s="79">
        <v>1352735.9999999998</v>
      </c>
      <c r="T311" s="79">
        <v>1352735.9999999998</v>
      </c>
      <c r="U311" s="69">
        <f t="shared" si="25"/>
        <v>40</v>
      </c>
      <c r="V311" s="75">
        <f t="shared" si="26"/>
        <v>1127279.9999999998</v>
      </c>
      <c r="W311" t="str">
        <f>IFERROR(VLOOKUP($J312,OSA!$BD:$BD,1,0),0)</f>
        <v>01/244621109IBukalapak</v>
      </c>
    </row>
    <row r="312" spans="1:23" x14ac:dyDescent="0.35">
      <c r="A312" t="str">
        <f t="shared" si="23"/>
        <v>01/331010801ATOKOPEDIA</v>
      </c>
      <c r="B312" s="76" t="s">
        <v>155</v>
      </c>
      <c r="C312" s="4" t="s">
        <v>18731</v>
      </c>
      <c r="D312" t="s">
        <v>18982</v>
      </c>
      <c r="E312" t="s">
        <v>18726</v>
      </c>
      <c r="F312">
        <v>11</v>
      </c>
      <c r="G312" s="75">
        <v>222972.97297297296</v>
      </c>
      <c r="H312" t="str">
        <f>IFERROR(VLOOKUP($A312,OSA!$BD:$BD,1,0),0)</f>
        <v>01/331010801ATokopedia</v>
      </c>
      <c r="J312" t="str">
        <f t="shared" si="28"/>
        <v>01/244621109IBUKALAPAK</v>
      </c>
      <c r="K312" t="s">
        <v>279</v>
      </c>
      <c r="L312" s="4" t="s">
        <v>2969</v>
      </c>
      <c r="M312" t="s">
        <v>18809</v>
      </c>
      <c r="N312" s="4" t="s">
        <v>18725</v>
      </c>
      <c r="O312">
        <v>3</v>
      </c>
      <c r="P312">
        <v>1</v>
      </c>
      <c r="Q312">
        <v>1</v>
      </c>
      <c r="R312" s="79">
        <v>95405.4054054054</v>
      </c>
      <c r="S312" s="79">
        <v>31801.801801801797</v>
      </c>
      <c r="T312" s="79">
        <v>31801.801801801797</v>
      </c>
      <c r="U312" s="69">
        <f t="shared" si="25"/>
        <v>1.6666666666666667</v>
      </c>
      <c r="V312" s="75">
        <f t="shared" si="26"/>
        <v>53003.003003002996</v>
      </c>
      <c r="W312">
        <f>IFERROR(VLOOKUP($J313,OSA!$BD:$BD,1,0),0)</f>
        <v>0</v>
      </c>
    </row>
    <row r="313" spans="1:23" x14ac:dyDescent="0.35">
      <c r="A313" t="str">
        <f t="shared" si="23"/>
        <v>01/331010901ABUKALAPAK</v>
      </c>
      <c r="B313" s="76" t="s">
        <v>943</v>
      </c>
      <c r="C313" s="4" t="s">
        <v>18731</v>
      </c>
      <c r="D313" t="s">
        <v>18983</v>
      </c>
      <c r="E313" t="s">
        <v>18725</v>
      </c>
      <c r="F313">
        <v>3</v>
      </c>
      <c r="G313" s="75">
        <v>64594.594594594586</v>
      </c>
      <c r="H313" t="str">
        <f>IFERROR(VLOOKUP($A313,OSA!$BD:$BD,1,0),0)</f>
        <v>01/331010901ABukalapak</v>
      </c>
      <c r="J313" t="str">
        <f t="shared" si="28"/>
        <v>01/244621109ILAZADA</v>
      </c>
      <c r="K313" t="s">
        <v>279</v>
      </c>
      <c r="L313" s="4" t="s">
        <v>2969</v>
      </c>
      <c r="M313" t="s">
        <v>18809</v>
      </c>
      <c r="N313" s="4" t="s">
        <v>20117</v>
      </c>
      <c r="O313">
        <v>120</v>
      </c>
      <c r="P313">
        <v>36</v>
      </c>
      <c r="Q313">
        <v>120</v>
      </c>
      <c r="R313" s="79">
        <v>3381839.9999999995</v>
      </c>
      <c r="S313" s="79">
        <v>1014551.9999999999</v>
      </c>
      <c r="T313" s="79">
        <v>3381839.9999999995</v>
      </c>
      <c r="U313" s="69">
        <f t="shared" si="25"/>
        <v>92</v>
      </c>
      <c r="V313" s="75">
        <f t="shared" si="26"/>
        <v>2592743.9999999995</v>
      </c>
      <c r="W313" t="str">
        <f>IFERROR(VLOOKUP($J314,OSA!$BD:$BD,1,0),0)</f>
        <v>01/244621109ITokopedia</v>
      </c>
    </row>
    <row r="314" spans="1:23" x14ac:dyDescent="0.35">
      <c r="A314" t="str">
        <f t="shared" si="23"/>
        <v>01/331010901ATOKOPEDIA</v>
      </c>
      <c r="B314" s="76" t="s">
        <v>943</v>
      </c>
      <c r="C314" s="4" t="s">
        <v>18731</v>
      </c>
      <c r="D314" t="s">
        <v>18983</v>
      </c>
      <c r="E314" t="s">
        <v>18726</v>
      </c>
      <c r="F314">
        <v>4</v>
      </c>
      <c r="G314" s="75">
        <v>86126.126126126124</v>
      </c>
      <c r="H314" t="str">
        <f>IFERROR(VLOOKUP($A314,OSA!$BD:$BD,1,0),0)</f>
        <v>01/331010901ATokopedia</v>
      </c>
      <c r="J314" t="str">
        <f t="shared" si="28"/>
        <v>01/244621109ITOKOPEDIA</v>
      </c>
      <c r="K314" t="s">
        <v>279</v>
      </c>
      <c r="L314" s="4" t="s">
        <v>2969</v>
      </c>
      <c r="M314" t="s">
        <v>18809</v>
      </c>
      <c r="N314" s="4" t="s">
        <v>18726</v>
      </c>
      <c r="O314">
        <v>502</v>
      </c>
      <c r="P314">
        <v>419</v>
      </c>
      <c r="Q314">
        <v>436</v>
      </c>
      <c r="R314" s="79">
        <v>15964504.50450452</v>
      </c>
      <c r="S314" s="79">
        <v>13324954.954954986</v>
      </c>
      <c r="T314" s="79">
        <v>13865585.585585602</v>
      </c>
      <c r="U314" s="69">
        <f t="shared" si="25"/>
        <v>452.33333333333331</v>
      </c>
      <c r="V314" s="75">
        <f t="shared" si="26"/>
        <v>14385015.015015036</v>
      </c>
      <c r="W314">
        <f>IFERROR(VLOOKUP($J315,OSA!$BD:$BD,1,0),0)</f>
        <v>0</v>
      </c>
    </row>
    <row r="315" spans="1:23" x14ac:dyDescent="0.35">
      <c r="A315" t="str">
        <f t="shared" si="23"/>
        <v>01/331010902ATOKOPEDIA</v>
      </c>
      <c r="B315" s="76" t="s">
        <v>170</v>
      </c>
      <c r="C315" s="4" t="s">
        <v>18731</v>
      </c>
      <c r="D315" t="s">
        <v>18984</v>
      </c>
      <c r="E315" t="s">
        <v>18726</v>
      </c>
      <c r="F315">
        <v>8</v>
      </c>
      <c r="G315" s="75">
        <v>309189.18918918917</v>
      </c>
      <c r="H315" t="str">
        <f>IFERROR(VLOOKUP($A315,OSA!$BD:$BD,1,0),0)</f>
        <v>01/331010902ATokopedia</v>
      </c>
      <c r="J315" t="str">
        <f t="shared" si="28"/>
        <v>01/244621109JBLIBLI</v>
      </c>
      <c r="K315" t="s">
        <v>283</v>
      </c>
      <c r="L315" s="4" t="s">
        <v>2969</v>
      </c>
      <c r="M315" t="s">
        <v>18810</v>
      </c>
      <c r="N315" s="4" t="s">
        <v>20689</v>
      </c>
      <c r="P315">
        <v>108</v>
      </c>
      <c r="Q315">
        <v>48</v>
      </c>
      <c r="S315" s="79">
        <v>3043655.9999999995</v>
      </c>
      <c r="T315" s="79">
        <v>1352735.9999999998</v>
      </c>
      <c r="U315" s="69">
        <f t="shared" si="25"/>
        <v>52</v>
      </c>
      <c r="V315" s="75">
        <f t="shared" si="26"/>
        <v>1465463.9999999998</v>
      </c>
      <c r="W315" t="str">
        <f>IFERROR(VLOOKUP($J316,OSA!$BD:$BD,1,0),0)</f>
        <v>01/244621109JBukalapak</v>
      </c>
    </row>
    <row r="316" spans="1:23" x14ac:dyDescent="0.35">
      <c r="A316" t="str">
        <f t="shared" si="23"/>
        <v>01/33109101ATOKOPEDIA</v>
      </c>
      <c r="B316" s="76" t="s">
        <v>940</v>
      </c>
      <c r="C316" s="4" t="s">
        <v>18731</v>
      </c>
      <c r="D316" t="s">
        <v>18985</v>
      </c>
      <c r="E316" t="s">
        <v>18726</v>
      </c>
      <c r="F316">
        <v>8</v>
      </c>
      <c r="G316" s="75">
        <v>135495.52252252251</v>
      </c>
      <c r="H316" t="str">
        <f>IFERROR(VLOOKUP($A316,OSA!$BD:$BD,1,0),0)</f>
        <v>01/33109101ATokopedia</v>
      </c>
      <c r="J316" t="str">
        <f t="shared" si="28"/>
        <v>01/244621109JBUKALAPAK</v>
      </c>
      <c r="K316" t="s">
        <v>283</v>
      </c>
      <c r="L316" s="4" t="s">
        <v>2969</v>
      </c>
      <c r="M316" t="s">
        <v>18810</v>
      </c>
      <c r="N316" s="4" t="s">
        <v>18725</v>
      </c>
      <c r="P316">
        <v>1</v>
      </c>
      <c r="S316" s="79">
        <v>31801.801801801797</v>
      </c>
      <c r="U316" s="69">
        <f t="shared" si="25"/>
        <v>0.33333333333333331</v>
      </c>
      <c r="V316" s="75">
        <f t="shared" si="26"/>
        <v>10600.600600600599</v>
      </c>
      <c r="W316">
        <f>IFERROR(VLOOKUP($J317,OSA!$BD:$BD,1,0),0)</f>
        <v>0</v>
      </c>
    </row>
    <row r="317" spans="1:23" x14ac:dyDescent="0.35">
      <c r="A317" t="str">
        <f t="shared" si="23"/>
        <v>01/33109501ATOKOPEDIA</v>
      </c>
      <c r="B317" s="76" t="s">
        <v>6067</v>
      </c>
      <c r="C317" s="4" t="s">
        <v>18731</v>
      </c>
      <c r="D317" t="s">
        <v>18986</v>
      </c>
      <c r="E317" t="s">
        <v>18726</v>
      </c>
      <c r="F317">
        <v>1</v>
      </c>
      <c r="G317" s="75">
        <v>9009.0090090090089</v>
      </c>
      <c r="H317" t="str">
        <f>IFERROR(VLOOKUP($A317,OSA!$BD:$BD,1,0),0)</f>
        <v>01/33109501ATokopedia</v>
      </c>
      <c r="J317" t="str">
        <f t="shared" si="28"/>
        <v>01/244621109JLAZADA</v>
      </c>
      <c r="K317" t="s">
        <v>283</v>
      </c>
      <c r="L317" s="4" t="s">
        <v>2969</v>
      </c>
      <c r="M317" t="s">
        <v>18810</v>
      </c>
      <c r="N317" s="4" t="s">
        <v>20117</v>
      </c>
      <c r="O317">
        <v>42</v>
      </c>
      <c r="P317">
        <v>54</v>
      </c>
      <c r="Q317">
        <v>48</v>
      </c>
      <c r="R317" s="79">
        <v>1183644</v>
      </c>
      <c r="S317" s="79">
        <v>1521827.9999999998</v>
      </c>
      <c r="T317" s="79">
        <v>1352735.9999999998</v>
      </c>
      <c r="U317" s="69">
        <f t="shared" si="25"/>
        <v>48</v>
      </c>
      <c r="V317" s="75">
        <f t="shared" si="26"/>
        <v>1352736</v>
      </c>
      <c r="W317" t="str">
        <f>IFERROR(VLOOKUP($J318,OSA!$BD:$BD,1,0),0)</f>
        <v>01/244621109JTokopedia</v>
      </c>
    </row>
    <row r="318" spans="1:23" x14ac:dyDescent="0.35">
      <c r="A318" t="str">
        <f t="shared" si="23"/>
        <v>01/33109701ATOKOPEDIA</v>
      </c>
      <c r="B318" s="76" t="s">
        <v>133</v>
      </c>
      <c r="C318" s="4" t="s">
        <v>18731</v>
      </c>
      <c r="D318" t="s">
        <v>18987</v>
      </c>
      <c r="E318" t="s">
        <v>18726</v>
      </c>
      <c r="F318">
        <v>6</v>
      </c>
      <c r="G318" s="75">
        <v>1180000.018018018</v>
      </c>
      <c r="H318" t="str">
        <f>IFERROR(VLOOKUP($A318,OSA!$BD:$BD,1,0),0)</f>
        <v>01/33109701ATokopedia</v>
      </c>
      <c r="J318" t="str">
        <f t="shared" si="28"/>
        <v>01/244621109JTOKOPEDIA</v>
      </c>
      <c r="K318" t="s">
        <v>283</v>
      </c>
      <c r="L318" s="4" t="s">
        <v>2969</v>
      </c>
      <c r="M318" t="s">
        <v>18810</v>
      </c>
      <c r="N318" s="4" t="s">
        <v>18726</v>
      </c>
      <c r="O318">
        <v>274</v>
      </c>
      <c r="P318">
        <v>318</v>
      </c>
      <c r="Q318">
        <v>306</v>
      </c>
      <c r="R318" s="79">
        <v>8713693.6936936826</v>
      </c>
      <c r="S318" s="79">
        <v>10112972.972972982</v>
      </c>
      <c r="T318" s="79">
        <v>9731351.3513513375</v>
      </c>
      <c r="U318" s="69">
        <f t="shared" si="25"/>
        <v>299.33333333333331</v>
      </c>
      <c r="V318" s="75">
        <f t="shared" si="26"/>
        <v>9519339.3393393327</v>
      </c>
      <c r="W318">
        <f>IFERROR(VLOOKUP($J319,OSA!$BD:$BD,1,0),0)</f>
        <v>0</v>
      </c>
    </row>
    <row r="319" spans="1:23" x14ac:dyDescent="0.35">
      <c r="A319" t="str">
        <f t="shared" si="23"/>
        <v>01/33109901ABUKALAPAK</v>
      </c>
      <c r="B319" s="76" t="s">
        <v>949</v>
      </c>
      <c r="C319" s="4" t="s">
        <v>18731</v>
      </c>
      <c r="D319" t="s">
        <v>18988</v>
      </c>
      <c r="E319" t="s">
        <v>18725</v>
      </c>
      <c r="F319">
        <v>1</v>
      </c>
      <c r="G319" s="75">
        <v>83333.333333333328</v>
      </c>
      <c r="H319" t="str">
        <f>IFERROR(VLOOKUP($A319,OSA!$BD:$BD,1,0),0)</f>
        <v>01/33109901ABukalapak</v>
      </c>
      <c r="J319" t="str">
        <f t="shared" si="28"/>
        <v>01/244621109KBLIBLI</v>
      </c>
      <c r="K319" t="s">
        <v>287</v>
      </c>
      <c r="L319" s="4" t="s">
        <v>2969</v>
      </c>
      <c r="M319" t="s">
        <v>18811</v>
      </c>
      <c r="N319" s="4" t="s">
        <v>20689</v>
      </c>
      <c r="P319">
        <v>24</v>
      </c>
      <c r="Q319">
        <v>12</v>
      </c>
      <c r="S319" s="79">
        <v>676367.99999999988</v>
      </c>
      <c r="T319" s="79">
        <v>338183.99999999994</v>
      </c>
      <c r="U319" s="69">
        <f t="shared" si="25"/>
        <v>12</v>
      </c>
      <c r="V319" s="75">
        <f t="shared" si="26"/>
        <v>338183.99999999994</v>
      </c>
      <c r="W319">
        <f>IFERROR(VLOOKUP($J320,OSA!$BD:$BD,1,0),0)</f>
        <v>0</v>
      </c>
    </row>
    <row r="320" spans="1:23" x14ac:dyDescent="0.35">
      <c r="A320" t="str">
        <f t="shared" si="23"/>
        <v>01/33109901ATOKOPEDIA</v>
      </c>
      <c r="B320" s="76" t="s">
        <v>949</v>
      </c>
      <c r="C320" s="4" t="s">
        <v>18731</v>
      </c>
      <c r="D320" t="s">
        <v>18988</v>
      </c>
      <c r="E320" t="s">
        <v>18726</v>
      </c>
      <c r="F320">
        <v>13</v>
      </c>
      <c r="G320" s="75">
        <v>1083333.2972972973</v>
      </c>
      <c r="H320" t="str">
        <f>IFERROR(VLOOKUP($A320,OSA!$BD:$BD,1,0),0)</f>
        <v>01/33109901ATokopedia</v>
      </c>
      <c r="J320" t="str">
        <f t="shared" si="28"/>
        <v>01/244621109KLAZADA</v>
      </c>
      <c r="K320" t="s">
        <v>287</v>
      </c>
      <c r="L320" s="4" t="s">
        <v>2969</v>
      </c>
      <c r="M320" t="s">
        <v>18811</v>
      </c>
      <c r="N320" s="4" t="s">
        <v>20117</v>
      </c>
      <c r="O320">
        <v>84</v>
      </c>
      <c r="P320">
        <v>42</v>
      </c>
      <c r="Q320">
        <v>54</v>
      </c>
      <c r="R320" s="79">
        <v>2367288</v>
      </c>
      <c r="S320" s="79">
        <v>1183643.9999999998</v>
      </c>
      <c r="T320" s="79">
        <v>1521828</v>
      </c>
      <c r="U320" s="69">
        <f t="shared" si="25"/>
        <v>60</v>
      </c>
      <c r="V320" s="75">
        <f t="shared" si="26"/>
        <v>1690920</v>
      </c>
      <c r="W320" t="str">
        <f>IFERROR(VLOOKUP($J321,OSA!$BD:$BD,1,0),0)</f>
        <v>01/244621109KTokopedia</v>
      </c>
    </row>
    <row r="321" spans="1:23" x14ac:dyDescent="0.35">
      <c r="A321" t="str">
        <f t="shared" si="23"/>
        <v>01/331111101BTOKOPEDIA</v>
      </c>
      <c r="B321" s="76" t="s">
        <v>2566</v>
      </c>
      <c r="C321" s="4" t="s">
        <v>18731</v>
      </c>
      <c r="D321" t="s">
        <v>18989</v>
      </c>
      <c r="E321" t="s">
        <v>18726</v>
      </c>
      <c r="F321">
        <v>22</v>
      </c>
      <c r="G321" s="75">
        <v>354774.77477477473</v>
      </c>
      <c r="H321" t="str">
        <f>IFERROR(VLOOKUP($A321,OSA!$BD:$BD,1,0),0)</f>
        <v>01/331111101BTokopedia</v>
      </c>
      <c r="J321" t="str">
        <f t="shared" si="28"/>
        <v>01/244621109KTOKOPEDIA</v>
      </c>
      <c r="K321" t="s">
        <v>287</v>
      </c>
      <c r="L321" s="4" t="s">
        <v>2969</v>
      </c>
      <c r="M321" t="s">
        <v>18811</v>
      </c>
      <c r="N321" s="4" t="s">
        <v>18726</v>
      </c>
      <c r="O321">
        <v>515</v>
      </c>
      <c r="P321">
        <v>378</v>
      </c>
      <c r="Q321">
        <v>295</v>
      </c>
      <c r="R321" s="79">
        <v>16377927.927927947</v>
      </c>
      <c r="S321" s="79">
        <v>12021081.081081089</v>
      </c>
      <c r="T321" s="79">
        <v>9381531.5315315202</v>
      </c>
      <c r="U321" s="69">
        <f t="shared" si="25"/>
        <v>396</v>
      </c>
      <c r="V321" s="75">
        <f t="shared" si="26"/>
        <v>12593513.513513518</v>
      </c>
      <c r="W321">
        <f>IFERROR(VLOOKUP($J322,OSA!$BD:$BD,1,0),0)</f>
        <v>0</v>
      </c>
    </row>
    <row r="322" spans="1:23" x14ac:dyDescent="0.35">
      <c r="A322" t="str">
        <f t="shared" si="23"/>
        <v>01/341313501ATOKOPEDIA</v>
      </c>
      <c r="B322" s="76" t="s">
        <v>424</v>
      </c>
      <c r="C322" s="4" t="s">
        <v>13812</v>
      </c>
      <c r="D322" t="s">
        <v>18990</v>
      </c>
      <c r="E322" t="s">
        <v>18726</v>
      </c>
      <c r="F322">
        <v>12</v>
      </c>
      <c r="G322" s="75">
        <v>254054.05405405402</v>
      </c>
      <c r="H322" t="str">
        <f>IFERROR(VLOOKUP($A322,OSA!$BD:$BD,1,0),0)</f>
        <v>01/341313501ATokopedia</v>
      </c>
      <c r="J322" t="str">
        <f t="shared" si="28"/>
        <v>01/244621109LBLIBLI</v>
      </c>
      <c r="K322" t="s">
        <v>723</v>
      </c>
      <c r="L322" s="4" t="s">
        <v>2969</v>
      </c>
      <c r="M322" t="s">
        <v>18812</v>
      </c>
      <c r="N322" s="4" t="s">
        <v>20689</v>
      </c>
      <c r="P322">
        <v>12</v>
      </c>
      <c r="S322" s="79">
        <v>971687.99999999988</v>
      </c>
      <c r="U322" s="69">
        <f t="shared" si="25"/>
        <v>4</v>
      </c>
      <c r="V322" s="75">
        <f t="shared" si="26"/>
        <v>323895.99999999994</v>
      </c>
      <c r="W322" t="str">
        <f>IFERROR(VLOOKUP($J323,OSA!$BD:$BD,1,0),0)</f>
        <v>01/244621109LTokopedia</v>
      </c>
    </row>
    <row r="323" spans="1:23" x14ac:dyDescent="0.35">
      <c r="A323" t="str">
        <f t="shared" ref="A323:A386" si="29">B323&amp;E323</f>
        <v>01/341313502ATOKOPEDIA</v>
      </c>
      <c r="B323" s="76" t="s">
        <v>414</v>
      </c>
      <c r="C323" s="4" t="s">
        <v>13812</v>
      </c>
      <c r="D323" t="s">
        <v>18991</v>
      </c>
      <c r="E323" t="s">
        <v>18726</v>
      </c>
      <c r="F323">
        <v>14</v>
      </c>
      <c r="G323" s="75">
        <v>296396.39639639633</v>
      </c>
      <c r="H323" t="str">
        <f>IFERROR(VLOOKUP($A323,OSA!$BD:$BD,1,0),0)</f>
        <v>01/341313502ATokopedia</v>
      </c>
      <c r="J323" t="str">
        <f t="shared" si="28"/>
        <v>01/244621109LTOKOPEDIA</v>
      </c>
      <c r="K323" t="s">
        <v>723</v>
      </c>
      <c r="L323" s="4" t="s">
        <v>2969</v>
      </c>
      <c r="M323" t="s">
        <v>18812</v>
      </c>
      <c r="N323" s="4" t="s">
        <v>18726</v>
      </c>
      <c r="O323">
        <v>50</v>
      </c>
      <c r="P323">
        <v>65</v>
      </c>
      <c r="Q323">
        <v>93</v>
      </c>
      <c r="R323" s="79">
        <v>4909909.9099099115</v>
      </c>
      <c r="S323" s="79">
        <v>6382882.8828828856</v>
      </c>
      <c r="T323" s="79">
        <v>9132432.4324324355</v>
      </c>
      <c r="U323" s="69">
        <f t="shared" ref="U323:U386" si="30">SUM(O323:Q323)/3</f>
        <v>69.333333333333329</v>
      </c>
      <c r="V323" s="75">
        <f t="shared" ref="V323:V386" si="31">SUM(R323:T323)/3</f>
        <v>6808408.4084084108</v>
      </c>
      <c r="W323">
        <f>IFERROR(VLOOKUP($J324,OSA!$BD:$BD,1,0),0)</f>
        <v>0</v>
      </c>
    </row>
    <row r="324" spans="1:23" x14ac:dyDescent="0.35">
      <c r="A324" t="str">
        <f t="shared" si="29"/>
        <v>01/341313503ATOKOPEDIA</v>
      </c>
      <c r="B324" s="76" t="s">
        <v>411</v>
      </c>
      <c r="C324" s="4" t="s">
        <v>13812</v>
      </c>
      <c r="D324" t="s">
        <v>18992</v>
      </c>
      <c r="E324" t="s">
        <v>18726</v>
      </c>
      <c r="F324">
        <v>14</v>
      </c>
      <c r="G324" s="75">
        <v>296396.39639639639</v>
      </c>
      <c r="H324" t="str">
        <f>IFERROR(VLOOKUP($A324,OSA!$BD:$BD,1,0),0)</f>
        <v>01/341313503ATokopedia</v>
      </c>
      <c r="J324" t="str">
        <f t="shared" si="28"/>
        <v>01/244621109MBLIBLI</v>
      </c>
      <c r="K324" t="s">
        <v>721</v>
      </c>
      <c r="L324" s="4" t="s">
        <v>2969</v>
      </c>
      <c r="M324" t="s">
        <v>18813</v>
      </c>
      <c r="N324" s="4" t="s">
        <v>20689</v>
      </c>
      <c r="P324">
        <v>12</v>
      </c>
      <c r="S324" s="79">
        <v>971687.99999999988</v>
      </c>
      <c r="U324" s="69">
        <f t="shared" si="30"/>
        <v>4</v>
      </c>
      <c r="V324" s="75">
        <f t="shared" si="31"/>
        <v>323895.99999999994</v>
      </c>
      <c r="W324" t="str">
        <f>IFERROR(VLOOKUP($J325,OSA!$BD:$BD,1,0),0)</f>
        <v>01/244621109MBukalapak</v>
      </c>
    </row>
    <row r="325" spans="1:23" x14ac:dyDescent="0.35">
      <c r="A325" t="str">
        <f t="shared" si="29"/>
        <v>01/341313504ATOKOPEDIA</v>
      </c>
      <c r="B325" s="76" t="s">
        <v>407</v>
      </c>
      <c r="C325" s="4" t="s">
        <v>13812</v>
      </c>
      <c r="D325" t="s">
        <v>6068</v>
      </c>
      <c r="E325" t="s">
        <v>18726</v>
      </c>
      <c r="F325">
        <v>5</v>
      </c>
      <c r="G325" s="75">
        <v>105855.85585585584</v>
      </c>
      <c r="H325" t="str">
        <f>IFERROR(VLOOKUP($A325,OSA!$BD:$BD,1,0),0)</f>
        <v>01/341313504ATokopedia</v>
      </c>
      <c r="J325" t="str">
        <f t="shared" si="28"/>
        <v>01/244621109MBUKALAPAK</v>
      </c>
      <c r="K325" t="s">
        <v>721</v>
      </c>
      <c r="L325" s="4" t="s">
        <v>2969</v>
      </c>
      <c r="M325" t="s">
        <v>18813</v>
      </c>
      <c r="N325" s="4" t="s">
        <v>18725</v>
      </c>
      <c r="Q325">
        <v>1</v>
      </c>
      <c r="T325" s="79">
        <v>98198.198198198195</v>
      </c>
      <c r="U325" s="69">
        <f t="shared" si="30"/>
        <v>0.33333333333333331</v>
      </c>
      <c r="V325" s="75">
        <f t="shared" si="31"/>
        <v>32732.732732732733</v>
      </c>
      <c r="W325">
        <f>IFERROR(VLOOKUP($J326,OSA!$BD:$BD,1,0),0)</f>
        <v>0</v>
      </c>
    </row>
    <row r="326" spans="1:23" x14ac:dyDescent="0.35">
      <c r="A326" t="str">
        <f t="shared" si="29"/>
        <v>01/341313901ATOKOPEDIA</v>
      </c>
      <c r="B326" s="76" t="s">
        <v>449</v>
      </c>
      <c r="C326" s="4" t="s">
        <v>13812</v>
      </c>
      <c r="D326" t="s">
        <v>4151</v>
      </c>
      <c r="E326" t="s">
        <v>18726</v>
      </c>
      <c r="F326">
        <v>12</v>
      </c>
      <c r="G326" s="75">
        <v>407567.56756756757</v>
      </c>
      <c r="H326" t="str">
        <f>IFERROR(VLOOKUP($A326,OSA!$BD:$BD,1,0),0)</f>
        <v>01/341313901ATokopedia</v>
      </c>
      <c r="J326" t="str">
        <f t="shared" si="28"/>
        <v>01/244621109MLAZADA</v>
      </c>
      <c r="K326" t="s">
        <v>721</v>
      </c>
      <c r="L326" s="4" t="s">
        <v>2969</v>
      </c>
      <c r="M326" t="s">
        <v>18813</v>
      </c>
      <c r="N326" s="4" t="s">
        <v>20117</v>
      </c>
      <c r="O326">
        <v>10</v>
      </c>
      <c r="P326">
        <v>24</v>
      </c>
      <c r="Q326">
        <v>12</v>
      </c>
      <c r="R326" s="79">
        <v>809740</v>
      </c>
      <c r="S326" s="79">
        <v>1943375.9999999998</v>
      </c>
      <c r="T326" s="79">
        <v>971687.99999999988</v>
      </c>
      <c r="U326" s="69">
        <f t="shared" si="30"/>
        <v>15.333333333333334</v>
      </c>
      <c r="V326" s="75">
        <f t="shared" si="31"/>
        <v>1241601.3333333333</v>
      </c>
      <c r="W326" t="str">
        <f>IFERROR(VLOOKUP($J327,OSA!$BD:$BD,1,0),0)</f>
        <v>01/244621109MTokopedia</v>
      </c>
    </row>
    <row r="327" spans="1:23" x14ac:dyDescent="0.35">
      <c r="A327" t="str">
        <f t="shared" si="29"/>
        <v>01/341314001ATOKOPEDIA</v>
      </c>
      <c r="B327" s="76" t="s">
        <v>446</v>
      </c>
      <c r="C327" s="4" t="s">
        <v>13812</v>
      </c>
      <c r="D327" t="s">
        <v>4152</v>
      </c>
      <c r="E327" t="s">
        <v>18726</v>
      </c>
      <c r="F327">
        <v>9</v>
      </c>
      <c r="G327" s="75">
        <v>337297.29729729722</v>
      </c>
      <c r="H327" t="str">
        <f>IFERROR(VLOOKUP($A327,OSA!$BD:$BD,1,0),0)</f>
        <v>01/341314001ATokopedia</v>
      </c>
      <c r="J327" t="str">
        <f t="shared" si="28"/>
        <v>01/244621109MTOKOPEDIA</v>
      </c>
      <c r="K327" t="s">
        <v>721</v>
      </c>
      <c r="L327" s="4" t="s">
        <v>2969</v>
      </c>
      <c r="M327" t="s">
        <v>18813</v>
      </c>
      <c r="N327" s="4" t="s">
        <v>18726</v>
      </c>
      <c r="O327">
        <v>67</v>
      </c>
      <c r="P327">
        <v>65</v>
      </c>
      <c r="Q327">
        <v>68</v>
      </c>
      <c r="R327" s="79">
        <v>6579279.2792792823</v>
      </c>
      <c r="S327" s="79">
        <v>6382882.8828828856</v>
      </c>
      <c r="T327" s="79">
        <v>6677477.4774774807</v>
      </c>
      <c r="U327" s="69">
        <f t="shared" si="30"/>
        <v>66.666666666666671</v>
      </c>
      <c r="V327" s="75">
        <f t="shared" si="31"/>
        <v>6546546.5465465495</v>
      </c>
      <c r="W327">
        <f>IFERROR(VLOOKUP($J328,OSA!$BD:$BD,1,0),0)</f>
        <v>0</v>
      </c>
    </row>
    <row r="328" spans="1:23" x14ac:dyDescent="0.35">
      <c r="A328" t="str">
        <f t="shared" si="29"/>
        <v>01/341314301ATOKOPEDIA</v>
      </c>
      <c r="B328" s="76" t="s">
        <v>438</v>
      </c>
      <c r="C328" s="4" t="s">
        <v>13812</v>
      </c>
      <c r="D328" t="s">
        <v>18993</v>
      </c>
      <c r="E328" t="s">
        <v>18726</v>
      </c>
      <c r="F328">
        <v>18</v>
      </c>
      <c r="G328" s="75">
        <v>539999.99999999988</v>
      </c>
      <c r="H328" t="str">
        <f>IFERROR(VLOOKUP($A328,OSA!$BD:$BD,1,0),0)</f>
        <v>01/341314301ATokopedia</v>
      </c>
      <c r="J328" t="str">
        <f t="shared" si="28"/>
        <v>01/244621109NBLIBLI</v>
      </c>
      <c r="K328" t="s">
        <v>13823</v>
      </c>
      <c r="L328" s="4" t="s">
        <v>2969</v>
      </c>
      <c r="M328" t="s">
        <v>18814</v>
      </c>
      <c r="N328" s="4" t="s">
        <v>20689</v>
      </c>
      <c r="P328">
        <v>12</v>
      </c>
      <c r="Q328">
        <v>12</v>
      </c>
      <c r="S328" s="79">
        <v>577380</v>
      </c>
      <c r="T328" s="79">
        <v>577380</v>
      </c>
      <c r="U328" s="69">
        <f t="shared" si="30"/>
        <v>8</v>
      </c>
      <c r="V328" s="75">
        <f t="shared" si="31"/>
        <v>384920</v>
      </c>
      <c r="W328">
        <f>IFERROR(VLOOKUP($J329,OSA!$BD:$BD,1,0),0)</f>
        <v>0</v>
      </c>
    </row>
    <row r="329" spans="1:23" x14ac:dyDescent="0.35">
      <c r="A329" t="str">
        <f t="shared" si="29"/>
        <v>01/34133402ATOKOPEDIA</v>
      </c>
      <c r="B329" s="76" t="s">
        <v>6070</v>
      </c>
      <c r="C329" s="4" t="s">
        <v>13812</v>
      </c>
      <c r="D329" t="s">
        <v>6071</v>
      </c>
      <c r="E329" t="s">
        <v>18726</v>
      </c>
      <c r="F329">
        <v>1</v>
      </c>
      <c r="G329" s="75">
        <v>4864.8648648648641</v>
      </c>
      <c r="H329" t="str">
        <f>IFERROR(VLOOKUP($A329,OSA!$BD:$BD,1,0),0)</f>
        <v>01/34133402ATokopedia</v>
      </c>
      <c r="J329" t="str">
        <f t="shared" ref="J329:J346" si="32">K329&amp;N329</f>
        <v>01/244621109NLAZADA</v>
      </c>
      <c r="K329" t="s">
        <v>13823</v>
      </c>
      <c r="L329" s="4" t="s">
        <v>2969</v>
      </c>
      <c r="M329" t="s">
        <v>18814</v>
      </c>
      <c r="N329" s="4" t="s">
        <v>20117</v>
      </c>
      <c r="P329">
        <v>22</v>
      </c>
      <c r="Q329">
        <v>54</v>
      </c>
      <c r="S329" s="79">
        <v>1058530</v>
      </c>
      <c r="T329" s="79">
        <v>2598210</v>
      </c>
      <c r="U329" s="69">
        <f t="shared" si="30"/>
        <v>25.333333333333332</v>
      </c>
      <c r="V329" s="75">
        <f t="shared" si="31"/>
        <v>1218913.3333333333</v>
      </c>
      <c r="W329" t="str">
        <f>IFERROR(VLOOKUP($J330,OSA!$BD:$BD,1,0),0)</f>
        <v>01/244621109NTokopedia</v>
      </c>
    </row>
    <row r="330" spans="1:23" x14ac:dyDescent="0.35">
      <c r="A330" t="str">
        <f t="shared" si="29"/>
        <v>01/376929216PBUKALAPAK</v>
      </c>
      <c r="B330" s="76" t="s">
        <v>18995</v>
      </c>
      <c r="C330" s="4" t="s">
        <v>2974</v>
      </c>
      <c r="D330" t="s">
        <v>18996</v>
      </c>
      <c r="E330" t="s">
        <v>18725</v>
      </c>
      <c r="F330">
        <v>1</v>
      </c>
      <c r="G330" s="75">
        <v>1</v>
      </c>
      <c r="H330">
        <f>IFERROR(VLOOKUP($A330,OSA!$BD:$BD,1,0),0)</f>
        <v>0</v>
      </c>
      <c r="J330" t="str">
        <f t="shared" si="32"/>
        <v>01/244621109NTOKOPEDIA</v>
      </c>
      <c r="K330" t="s">
        <v>13823</v>
      </c>
      <c r="L330" s="4" t="s">
        <v>2969</v>
      </c>
      <c r="M330" t="s">
        <v>18814</v>
      </c>
      <c r="N330" s="4" t="s">
        <v>18726</v>
      </c>
      <c r="O330">
        <v>78</v>
      </c>
      <c r="P330">
        <v>96</v>
      </c>
      <c r="Q330">
        <v>82</v>
      </c>
      <c r="R330" s="79">
        <v>4546486.4864864834</v>
      </c>
      <c r="S330" s="79">
        <v>5595675.675675666</v>
      </c>
      <c r="T330" s="79">
        <v>4779639.6396396365</v>
      </c>
      <c r="U330" s="69">
        <f t="shared" si="30"/>
        <v>85.333333333333329</v>
      </c>
      <c r="V330" s="75">
        <f t="shared" si="31"/>
        <v>4973933.9339339286</v>
      </c>
      <c r="W330">
        <f>IFERROR(VLOOKUP($J331,OSA!$BD:$BD,1,0),0)</f>
        <v>0</v>
      </c>
    </row>
    <row r="331" spans="1:23" x14ac:dyDescent="0.35">
      <c r="A331" t="str">
        <f t="shared" si="29"/>
        <v>01/376929216PTOKOPEDIA</v>
      </c>
      <c r="B331" s="76" t="s">
        <v>18995</v>
      </c>
      <c r="C331" s="4" t="s">
        <v>2974</v>
      </c>
      <c r="D331" t="s">
        <v>18996</v>
      </c>
      <c r="E331" t="s">
        <v>18726</v>
      </c>
      <c r="F331">
        <v>3</v>
      </c>
      <c r="G331" s="75">
        <v>3</v>
      </c>
      <c r="H331">
        <f>IFERROR(VLOOKUP($A331,OSA!$BD:$BD,1,0),0)</f>
        <v>0</v>
      </c>
      <c r="J331" t="str">
        <f t="shared" si="32"/>
        <v>01/244621109OBLIBLI</v>
      </c>
      <c r="K331" t="s">
        <v>13817</v>
      </c>
      <c r="L331" s="4" t="s">
        <v>2969</v>
      </c>
      <c r="M331" t="s">
        <v>18815</v>
      </c>
      <c r="N331" s="4" t="s">
        <v>20689</v>
      </c>
      <c r="Q331">
        <v>12</v>
      </c>
      <c r="T331" s="79">
        <v>577380</v>
      </c>
      <c r="U331" s="69">
        <f t="shared" si="30"/>
        <v>4</v>
      </c>
      <c r="V331" s="75">
        <f t="shared" si="31"/>
        <v>192460</v>
      </c>
      <c r="W331">
        <f>IFERROR(VLOOKUP($J332,OSA!$BD:$BD,1,0),0)</f>
        <v>0</v>
      </c>
    </row>
    <row r="332" spans="1:23" x14ac:dyDescent="0.35">
      <c r="A332" t="str">
        <f t="shared" si="29"/>
        <v>01/376929223LTOKOPEDIA</v>
      </c>
      <c r="B332" s="76" t="s">
        <v>20220</v>
      </c>
      <c r="C332" s="4" t="s">
        <v>2974</v>
      </c>
      <c r="D332" t="s">
        <v>20221</v>
      </c>
      <c r="E332" t="s">
        <v>18726</v>
      </c>
      <c r="F332">
        <v>9</v>
      </c>
      <c r="G332" s="75">
        <v>6</v>
      </c>
      <c r="H332">
        <f>IFERROR(VLOOKUP($A332,OSA!$BD:$BD,1,0),0)</f>
        <v>0</v>
      </c>
      <c r="J332" t="str">
        <f t="shared" si="32"/>
        <v>01/244621109OLAZADA</v>
      </c>
      <c r="K332" t="s">
        <v>13817</v>
      </c>
      <c r="L332" s="4" t="s">
        <v>2969</v>
      </c>
      <c r="M332" t="s">
        <v>18815</v>
      </c>
      <c r="N332" s="4" t="s">
        <v>20117</v>
      </c>
      <c r="O332">
        <v>42</v>
      </c>
      <c r="P332">
        <v>9</v>
      </c>
      <c r="R332" s="79">
        <v>2020829.9999999998</v>
      </c>
      <c r="S332" s="79">
        <v>433034.99999999994</v>
      </c>
      <c r="U332" s="69">
        <f t="shared" si="30"/>
        <v>17</v>
      </c>
      <c r="V332" s="75">
        <f t="shared" si="31"/>
        <v>817954.99999999988</v>
      </c>
      <c r="W332" t="str">
        <f>IFERROR(VLOOKUP($J333,OSA!$BD:$BD,1,0),0)</f>
        <v>01/244621109OTokopedia</v>
      </c>
    </row>
    <row r="333" spans="1:23" x14ac:dyDescent="0.35">
      <c r="A333" t="str">
        <f t="shared" si="29"/>
        <v>01/376929228KTOKOPEDIA</v>
      </c>
      <c r="B333" s="76" t="s">
        <v>20232</v>
      </c>
      <c r="C333" s="4" t="s">
        <v>2974</v>
      </c>
      <c r="D333" t="s">
        <v>20233</v>
      </c>
      <c r="E333" t="s">
        <v>18726</v>
      </c>
      <c r="F333">
        <v>1</v>
      </c>
      <c r="G333" s="75">
        <v>1</v>
      </c>
      <c r="H333">
        <f>IFERROR(VLOOKUP($A333,OSA!$BD:$BD,1,0),0)</f>
        <v>0</v>
      </c>
      <c r="J333" t="str">
        <f t="shared" si="32"/>
        <v>01/244621109OTOKOPEDIA</v>
      </c>
      <c r="K333" t="s">
        <v>13817</v>
      </c>
      <c r="L333" s="4" t="s">
        <v>2969</v>
      </c>
      <c r="M333" t="s">
        <v>18815</v>
      </c>
      <c r="N333" s="4" t="s">
        <v>18726</v>
      </c>
      <c r="O333">
        <v>93</v>
      </c>
      <c r="P333">
        <v>80</v>
      </c>
      <c r="Q333">
        <v>75</v>
      </c>
      <c r="R333" s="79">
        <v>5420810.8108108044</v>
      </c>
      <c r="S333" s="79">
        <v>4663063.0630630609</v>
      </c>
      <c r="T333" s="79">
        <v>4371621.6216216199</v>
      </c>
      <c r="U333" s="69">
        <f t="shared" si="30"/>
        <v>82.666666666666671</v>
      </c>
      <c r="V333" s="75">
        <f t="shared" si="31"/>
        <v>4818498.4984984947</v>
      </c>
      <c r="W333">
        <f>IFERROR(VLOOKUP($J334,OSA!$BD:$BD,1,0),0)</f>
        <v>0</v>
      </c>
    </row>
    <row r="334" spans="1:23" x14ac:dyDescent="0.35">
      <c r="A334" t="str">
        <f t="shared" si="29"/>
        <v>01/376929228LTOKOPEDIA</v>
      </c>
      <c r="B334" s="76" t="s">
        <v>20234</v>
      </c>
      <c r="C334" s="4" t="s">
        <v>2974</v>
      </c>
      <c r="D334" t="s">
        <v>20235</v>
      </c>
      <c r="E334" t="s">
        <v>18726</v>
      </c>
      <c r="F334">
        <v>1</v>
      </c>
      <c r="G334" s="75">
        <v>1</v>
      </c>
      <c r="H334">
        <f>IFERROR(VLOOKUP($A334,OSA!$BD:$BD,1,0),0)</f>
        <v>0</v>
      </c>
      <c r="J334" t="str">
        <f t="shared" si="32"/>
        <v>01/244621109PBLIBLI</v>
      </c>
      <c r="K334" t="s">
        <v>13824</v>
      </c>
      <c r="L334" s="4" t="s">
        <v>2969</v>
      </c>
      <c r="M334" t="s">
        <v>18816</v>
      </c>
      <c r="N334" s="4" t="s">
        <v>20689</v>
      </c>
      <c r="P334">
        <v>12</v>
      </c>
      <c r="Q334">
        <v>12</v>
      </c>
      <c r="S334" s="79">
        <v>1348499.9999999998</v>
      </c>
      <c r="T334" s="79">
        <v>1348499.9999999998</v>
      </c>
      <c r="U334" s="69">
        <f t="shared" si="30"/>
        <v>8</v>
      </c>
      <c r="V334" s="75">
        <f t="shared" si="31"/>
        <v>898999.99999999988</v>
      </c>
      <c r="W334">
        <f>IFERROR(VLOOKUP($J335,OSA!$BD:$BD,1,0),0)</f>
        <v>0</v>
      </c>
    </row>
    <row r="335" spans="1:23" x14ac:dyDescent="0.35">
      <c r="A335" t="str">
        <f t="shared" si="29"/>
        <v>01/376929232FTOKOPEDIA</v>
      </c>
      <c r="B335" s="76" t="s">
        <v>20260</v>
      </c>
      <c r="C335" s="4" t="s">
        <v>2974</v>
      </c>
      <c r="D335" t="s">
        <v>20261</v>
      </c>
      <c r="E335" t="s">
        <v>18726</v>
      </c>
      <c r="F335">
        <v>2</v>
      </c>
      <c r="G335" s="75">
        <v>2</v>
      </c>
      <c r="H335">
        <f>IFERROR(VLOOKUP($A335,OSA!$BD:$BD,1,0),0)</f>
        <v>0</v>
      </c>
      <c r="J335" t="str">
        <f t="shared" si="32"/>
        <v>01/244621109PLAZADA</v>
      </c>
      <c r="K335" t="s">
        <v>13824</v>
      </c>
      <c r="L335" s="4" t="s">
        <v>2969</v>
      </c>
      <c r="M335" t="s">
        <v>18816</v>
      </c>
      <c r="N335" s="4" t="s">
        <v>20117</v>
      </c>
      <c r="O335">
        <v>19</v>
      </c>
      <c r="P335">
        <v>38</v>
      </c>
      <c r="R335" s="79">
        <v>2135125</v>
      </c>
      <c r="S335" s="79">
        <v>4270250</v>
      </c>
      <c r="U335" s="69">
        <f t="shared" si="30"/>
        <v>19</v>
      </c>
      <c r="V335" s="75">
        <f t="shared" si="31"/>
        <v>2135125</v>
      </c>
      <c r="W335" t="str">
        <f>IFERROR(VLOOKUP($J336,OSA!$BD:$BD,1,0),0)</f>
        <v>01/244621109PTokopedia</v>
      </c>
    </row>
    <row r="336" spans="1:23" x14ac:dyDescent="0.35">
      <c r="A336" t="str">
        <f t="shared" si="29"/>
        <v>01/394529503QLAZADA</v>
      </c>
      <c r="B336" s="76" t="s">
        <v>5757</v>
      </c>
      <c r="C336" s="4" t="s">
        <v>18768</v>
      </c>
      <c r="D336" t="s">
        <v>20305</v>
      </c>
      <c r="E336" t="s">
        <v>20117</v>
      </c>
      <c r="F336">
        <v>159</v>
      </c>
      <c r="G336" s="75">
        <v>26748411</v>
      </c>
      <c r="H336">
        <f>IFERROR(VLOOKUP($A336,OSA!$BD:$BD,1,0),0)</f>
        <v>0</v>
      </c>
      <c r="J336" t="str">
        <f t="shared" si="32"/>
        <v>01/244621109PTOKOPEDIA</v>
      </c>
      <c r="K336" t="s">
        <v>13824</v>
      </c>
      <c r="L336" s="4" t="s">
        <v>2969</v>
      </c>
      <c r="M336" t="s">
        <v>18816</v>
      </c>
      <c r="N336" s="4" t="s">
        <v>18726</v>
      </c>
      <c r="O336">
        <v>148</v>
      </c>
      <c r="P336">
        <v>169</v>
      </c>
      <c r="Q336">
        <v>183</v>
      </c>
      <c r="R336" s="79">
        <v>18653333.333333392</v>
      </c>
      <c r="S336" s="79">
        <v>21300090.090090156</v>
      </c>
      <c r="T336" s="79">
        <v>23064594.594594676</v>
      </c>
      <c r="U336" s="69">
        <f t="shared" si="30"/>
        <v>166.66666666666666</v>
      </c>
      <c r="V336" s="75">
        <f t="shared" si="31"/>
        <v>21006006.006006073</v>
      </c>
      <c r="W336">
        <f>IFERROR(VLOOKUP($J337,OSA!$BD:$BD,1,0),0)</f>
        <v>0</v>
      </c>
    </row>
    <row r="337" spans="1:23" x14ac:dyDescent="0.35">
      <c r="A337" t="str">
        <f t="shared" si="29"/>
        <v>01/394829504KLAZADA</v>
      </c>
      <c r="B337" s="76" t="s">
        <v>6168</v>
      </c>
      <c r="C337" s="4" t="s">
        <v>2968</v>
      </c>
      <c r="D337" t="s">
        <v>20342</v>
      </c>
      <c r="E337" t="s">
        <v>20117</v>
      </c>
      <c r="F337">
        <v>300</v>
      </c>
      <c r="G337" s="75">
        <v>124098299.99999999</v>
      </c>
      <c r="H337">
        <f>IFERROR(VLOOKUP($A337,OSA!$BD:$BD,1,0),0)</f>
        <v>0</v>
      </c>
      <c r="J337" t="str">
        <f t="shared" si="32"/>
        <v>01/244621109RBLIBLI</v>
      </c>
      <c r="K337" t="s">
        <v>16829</v>
      </c>
      <c r="L337" s="4" t="s">
        <v>2969</v>
      </c>
      <c r="M337" t="s">
        <v>19014</v>
      </c>
      <c r="N337" s="4" t="s">
        <v>20689</v>
      </c>
      <c r="P337">
        <v>24</v>
      </c>
      <c r="Q337">
        <v>12</v>
      </c>
      <c r="S337" s="79">
        <v>1943375.9999999998</v>
      </c>
      <c r="T337" s="79">
        <v>971687.99999999988</v>
      </c>
      <c r="U337" s="69">
        <f t="shared" si="30"/>
        <v>12</v>
      </c>
      <c r="V337" s="75">
        <f t="shared" si="31"/>
        <v>971687.99999999988</v>
      </c>
      <c r="W337">
        <f>IFERROR(VLOOKUP($J338,OSA!$BD:$BD,1,0),0)</f>
        <v>0</v>
      </c>
    </row>
    <row r="338" spans="1:23" x14ac:dyDescent="0.35">
      <c r="A338" t="str">
        <f t="shared" si="29"/>
        <v>01/394829504PLAZADA</v>
      </c>
      <c r="B338" s="76" t="s">
        <v>4170</v>
      </c>
      <c r="C338" s="4" t="s">
        <v>2968</v>
      </c>
      <c r="D338" t="s">
        <v>20346</v>
      </c>
      <c r="E338" t="s">
        <v>20117</v>
      </c>
      <c r="F338">
        <v>270</v>
      </c>
      <c r="G338" s="75">
        <v>113683770</v>
      </c>
      <c r="H338">
        <f>IFERROR(VLOOKUP($A338,OSA!$BD:$BD,1,0),0)</f>
        <v>0</v>
      </c>
      <c r="J338" t="str">
        <f t="shared" si="32"/>
        <v>01/244621109RLAZADA</v>
      </c>
      <c r="K338" t="s">
        <v>16829</v>
      </c>
      <c r="L338" s="4" t="s">
        <v>2969</v>
      </c>
      <c r="M338" t="s">
        <v>19014</v>
      </c>
      <c r="N338" s="4" t="s">
        <v>20117</v>
      </c>
      <c r="O338">
        <v>27</v>
      </c>
      <c r="P338">
        <v>19</v>
      </c>
      <c r="Q338">
        <v>330</v>
      </c>
      <c r="R338" s="79">
        <v>2186298</v>
      </c>
      <c r="S338" s="79">
        <v>1538505.9999999998</v>
      </c>
      <c r="T338" s="79">
        <v>26721420</v>
      </c>
      <c r="U338" s="69">
        <f t="shared" si="30"/>
        <v>125.33333333333333</v>
      </c>
      <c r="V338" s="75">
        <f t="shared" si="31"/>
        <v>10148741.333333334</v>
      </c>
      <c r="W338" t="str">
        <f>IFERROR(VLOOKUP($J339,OSA!$BD:$BD,1,0),0)</f>
        <v>01/244621109RTokopedia</v>
      </c>
    </row>
    <row r="339" spans="1:23" x14ac:dyDescent="0.35">
      <c r="A339" t="str">
        <f t="shared" si="29"/>
        <v>01/394829507WLAZADA</v>
      </c>
      <c r="B339" s="76" t="s">
        <v>20367</v>
      </c>
      <c r="C339" s="4" t="s">
        <v>2968</v>
      </c>
      <c r="D339" t="s">
        <v>20368</v>
      </c>
      <c r="E339" t="s">
        <v>20117</v>
      </c>
      <c r="F339">
        <v>87</v>
      </c>
      <c r="G339" s="75">
        <v>37304469</v>
      </c>
      <c r="H339">
        <f>IFERROR(VLOOKUP($A339,OSA!$BD:$BD,1,0),0)</f>
        <v>0</v>
      </c>
      <c r="J339" t="str">
        <f t="shared" si="32"/>
        <v>01/244621109RTOKOPEDIA</v>
      </c>
      <c r="K339" t="s">
        <v>16829</v>
      </c>
      <c r="L339" s="4" t="s">
        <v>2969</v>
      </c>
      <c r="M339" t="s">
        <v>19014</v>
      </c>
      <c r="N339" s="4" t="s">
        <v>18726</v>
      </c>
      <c r="O339">
        <v>104</v>
      </c>
      <c r="P339">
        <v>140</v>
      </c>
      <c r="Q339">
        <v>138</v>
      </c>
      <c r="R339" s="79">
        <v>10212612.612612618</v>
      </c>
      <c r="S339" s="79">
        <v>13747747.74774773</v>
      </c>
      <c r="T339" s="79">
        <v>13551351.351351345</v>
      </c>
      <c r="U339" s="69">
        <f t="shared" si="30"/>
        <v>127.33333333333333</v>
      </c>
      <c r="V339" s="75">
        <f t="shared" si="31"/>
        <v>12503903.903903896</v>
      </c>
      <c r="W339" t="str">
        <f>IFERROR(VLOOKUP($J340,OSA!$BD:$BD,1,0),0)</f>
        <v>01/245121001ZTokopedia</v>
      </c>
    </row>
    <row r="340" spans="1:23" x14ac:dyDescent="0.35">
      <c r="A340" t="str">
        <f t="shared" si="29"/>
        <v>01/395129502XLAZADA</v>
      </c>
      <c r="B340" s="76" t="s">
        <v>2491</v>
      </c>
      <c r="C340" s="4" t="s">
        <v>2970</v>
      </c>
      <c r="D340" t="s">
        <v>20437</v>
      </c>
      <c r="E340" t="s">
        <v>20117</v>
      </c>
      <c r="F340">
        <v>628</v>
      </c>
      <c r="G340" s="75">
        <v>104594655.99999999</v>
      </c>
      <c r="H340">
        <f>IFERROR(VLOOKUP($A340,OSA!$BD:$BD,1,0),0)</f>
        <v>0</v>
      </c>
      <c r="J340" t="str">
        <f t="shared" si="32"/>
        <v>01/245121001ZTOKOPEDIA</v>
      </c>
      <c r="K340" t="s">
        <v>11708</v>
      </c>
      <c r="L340" s="4" t="s">
        <v>2970</v>
      </c>
      <c r="M340" t="s">
        <v>20148</v>
      </c>
      <c r="N340" s="4" t="s">
        <v>18726</v>
      </c>
      <c r="O340">
        <v>3</v>
      </c>
      <c r="P340">
        <v>4</v>
      </c>
      <c r="Q340">
        <v>2</v>
      </c>
      <c r="R340" s="79">
        <v>80810.810810810799</v>
      </c>
      <c r="S340" s="79">
        <v>107747.74774774774</v>
      </c>
      <c r="T340" s="79">
        <v>53873.873873873868</v>
      </c>
      <c r="U340" s="69">
        <f t="shared" si="30"/>
        <v>3</v>
      </c>
      <c r="V340" s="75">
        <f t="shared" si="31"/>
        <v>80810.810810810799</v>
      </c>
      <c r="W340" t="str">
        <f>IFERROR(VLOOKUP($J341,OSA!$BD:$BD,1,0),0)</f>
        <v>01/245121002WBukalapak</v>
      </c>
    </row>
    <row r="341" spans="1:23" x14ac:dyDescent="0.35">
      <c r="A341" t="str">
        <f t="shared" si="29"/>
        <v>01/395129505MLAZADA</v>
      </c>
      <c r="B341" s="76" t="s">
        <v>1998</v>
      </c>
      <c r="C341" s="4" t="s">
        <v>2970</v>
      </c>
      <c r="D341" t="s">
        <v>20453</v>
      </c>
      <c r="E341" t="s">
        <v>20117</v>
      </c>
      <c r="F341">
        <v>18</v>
      </c>
      <c r="G341" s="75">
        <v>5973984</v>
      </c>
      <c r="H341">
        <f>IFERROR(VLOOKUP($A341,OSA!$BD:$BD,1,0),0)</f>
        <v>0</v>
      </c>
      <c r="J341" t="str">
        <f t="shared" si="32"/>
        <v>01/245121002WBUKALAPAK</v>
      </c>
      <c r="K341" t="s">
        <v>563</v>
      </c>
      <c r="L341" s="4" t="s">
        <v>2970</v>
      </c>
      <c r="M341" t="s">
        <v>4163</v>
      </c>
      <c r="N341" s="4" t="s">
        <v>18725</v>
      </c>
      <c r="O341">
        <v>1</v>
      </c>
      <c r="R341" s="79">
        <v>49459.459459459453</v>
      </c>
      <c r="U341" s="69">
        <f t="shared" si="30"/>
        <v>0.33333333333333331</v>
      </c>
      <c r="V341" s="75">
        <f t="shared" si="31"/>
        <v>16486.486486486483</v>
      </c>
      <c r="W341">
        <f>IFERROR(VLOOKUP($J342,OSA!$BD:$BD,1,0),0)</f>
        <v>0</v>
      </c>
    </row>
    <row r="342" spans="1:23" x14ac:dyDescent="0.35">
      <c r="A342" t="str">
        <f t="shared" si="29"/>
        <v>01/395129505NLAZADA</v>
      </c>
      <c r="B342" s="76" t="s">
        <v>1930</v>
      </c>
      <c r="C342" s="4" t="s">
        <v>2970</v>
      </c>
      <c r="D342" t="s">
        <v>20454</v>
      </c>
      <c r="E342" t="s">
        <v>20117</v>
      </c>
      <c r="F342">
        <v>141</v>
      </c>
      <c r="G342" s="75">
        <v>46796208</v>
      </c>
      <c r="H342">
        <f>IFERROR(VLOOKUP($A342,OSA!$BD:$BD,1,0),0)</f>
        <v>0</v>
      </c>
      <c r="J342" t="str">
        <f t="shared" si="32"/>
        <v>01/245121002WLAZADA</v>
      </c>
      <c r="K342" t="s">
        <v>563</v>
      </c>
      <c r="L342" s="4" t="s">
        <v>2970</v>
      </c>
      <c r="M342" t="s">
        <v>4163</v>
      </c>
      <c r="N342" s="4" t="s">
        <v>20117</v>
      </c>
      <c r="O342">
        <v>401</v>
      </c>
      <c r="R342" s="79">
        <v>18488907</v>
      </c>
      <c r="U342" s="69">
        <f t="shared" si="30"/>
        <v>133.66666666666666</v>
      </c>
      <c r="V342" s="75">
        <f t="shared" si="31"/>
        <v>6162969</v>
      </c>
      <c r="W342" t="str">
        <f>IFERROR(VLOOKUP($J343,OSA!$BD:$BD,1,0),0)</f>
        <v>01/245121002WTokopedia</v>
      </c>
    </row>
    <row r="343" spans="1:23" x14ac:dyDescent="0.35">
      <c r="A343" t="str">
        <f t="shared" si="29"/>
        <v>01/396129509LBLIBLI</v>
      </c>
      <c r="B343" s="76" t="s">
        <v>5967</v>
      </c>
      <c r="C343" s="4" t="s">
        <v>2972</v>
      </c>
      <c r="D343" t="s">
        <v>20499</v>
      </c>
      <c r="E343" t="s">
        <v>20689</v>
      </c>
      <c r="F343">
        <v>36</v>
      </c>
      <c r="G343" s="75">
        <v>5843592</v>
      </c>
      <c r="H343">
        <f>IFERROR(VLOOKUP($A343,OSA!$BD:$BD,1,0),0)</f>
        <v>0</v>
      </c>
      <c r="J343" t="str">
        <f t="shared" si="32"/>
        <v>01/245121002WTOKOPEDIA</v>
      </c>
      <c r="K343" t="s">
        <v>563</v>
      </c>
      <c r="L343" s="4" t="s">
        <v>2970</v>
      </c>
      <c r="M343" t="s">
        <v>4163</v>
      </c>
      <c r="N343" s="4" t="s">
        <v>18726</v>
      </c>
      <c r="O343">
        <v>139</v>
      </c>
      <c r="P343">
        <v>144</v>
      </c>
      <c r="Q343">
        <v>136</v>
      </c>
      <c r="R343" s="79">
        <v>6874864.8648648597</v>
      </c>
      <c r="S343" s="79">
        <v>7122162.1621621577</v>
      </c>
      <c r="T343" s="79">
        <v>6726486.4864864815</v>
      </c>
      <c r="U343" s="69">
        <f t="shared" si="30"/>
        <v>139.66666666666666</v>
      </c>
      <c r="V343" s="75">
        <f t="shared" si="31"/>
        <v>6907837.837837833</v>
      </c>
      <c r="W343" t="str">
        <f>IFERROR(VLOOKUP($J344,OSA!$BD:$BD,1,0),0)</f>
        <v>01/245121002XBukalapak</v>
      </c>
    </row>
    <row r="344" spans="1:23" x14ac:dyDescent="0.35">
      <c r="A344" t="str">
        <f t="shared" si="29"/>
        <v>01/396129510IBLIBLI</v>
      </c>
      <c r="B344" s="76" t="s">
        <v>11505</v>
      </c>
      <c r="C344" s="4" t="s">
        <v>2972</v>
      </c>
      <c r="D344" t="s">
        <v>20760</v>
      </c>
      <c r="E344" t="s">
        <v>20689</v>
      </c>
      <c r="F344">
        <v>24</v>
      </c>
      <c r="G344" s="75">
        <v>2340671.9999999995</v>
      </c>
      <c r="H344">
        <f>IFERROR(VLOOKUP($A344,OSA!$BD:$BD,1,0),0)</f>
        <v>0</v>
      </c>
      <c r="J344" t="str">
        <f t="shared" si="32"/>
        <v>01/245121002XBUKALAPAK</v>
      </c>
      <c r="K344" t="s">
        <v>649</v>
      </c>
      <c r="L344" s="4" t="s">
        <v>2970</v>
      </c>
      <c r="M344" t="s">
        <v>18817</v>
      </c>
      <c r="N344" s="4" t="s">
        <v>18725</v>
      </c>
      <c r="P344">
        <v>1</v>
      </c>
      <c r="S344" s="79">
        <v>49459.459459459453</v>
      </c>
      <c r="U344" s="69">
        <f t="shared" si="30"/>
        <v>0.33333333333333331</v>
      </c>
      <c r="V344" s="75">
        <f t="shared" si="31"/>
        <v>16486.486486486483</v>
      </c>
      <c r="W344">
        <f>IFERROR(VLOOKUP($J345,OSA!$BD:$BD,1,0),0)</f>
        <v>0</v>
      </c>
    </row>
    <row r="345" spans="1:23" x14ac:dyDescent="0.35">
      <c r="A345" t="str">
        <f t="shared" si="29"/>
        <v>01/396129510JBLIBLI</v>
      </c>
      <c r="B345" s="76" t="s">
        <v>11276</v>
      </c>
      <c r="C345" s="4" t="s">
        <v>2972</v>
      </c>
      <c r="D345" t="s">
        <v>20508</v>
      </c>
      <c r="E345" t="s">
        <v>20689</v>
      </c>
      <c r="F345">
        <v>16</v>
      </c>
      <c r="G345" s="75">
        <v>2080607.9999999998</v>
      </c>
      <c r="H345">
        <f>IFERROR(VLOOKUP($A345,OSA!$BD:$BD,1,0),0)</f>
        <v>0</v>
      </c>
      <c r="J345" t="str">
        <f t="shared" si="32"/>
        <v>01/245121002XLAZADA</v>
      </c>
      <c r="K345" t="s">
        <v>649</v>
      </c>
      <c r="L345" s="4" t="s">
        <v>2970</v>
      </c>
      <c r="M345" t="s">
        <v>18817</v>
      </c>
      <c r="N345" s="4" t="s">
        <v>20117</v>
      </c>
      <c r="P345">
        <v>60</v>
      </c>
      <c r="Q345">
        <v>120</v>
      </c>
      <c r="S345" s="79">
        <v>2766420</v>
      </c>
      <c r="T345" s="79">
        <v>5532840</v>
      </c>
      <c r="U345" s="69">
        <f t="shared" si="30"/>
        <v>60</v>
      </c>
      <c r="V345" s="75">
        <f t="shared" si="31"/>
        <v>2766420</v>
      </c>
      <c r="W345" t="str">
        <f>IFERROR(VLOOKUP($J346,OSA!$BD:$BD,1,0),0)</f>
        <v>01/245121002XTokopedia</v>
      </c>
    </row>
    <row r="346" spans="1:23" x14ac:dyDescent="0.35">
      <c r="A346" t="str">
        <f t="shared" si="29"/>
        <v>01/396129510KBLIBLI</v>
      </c>
      <c r="B346" s="76" t="s">
        <v>11539</v>
      </c>
      <c r="C346" s="4" t="s">
        <v>2972</v>
      </c>
      <c r="D346" t="s">
        <v>20751</v>
      </c>
      <c r="E346" t="s">
        <v>20689</v>
      </c>
      <c r="F346">
        <v>24</v>
      </c>
      <c r="G346" s="79">
        <v>1423319.9999999998</v>
      </c>
      <c r="H346">
        <f>IFERROR(VLOOKUP($A346,OSA!$BD:$BD,1,0),0)</f>
        <v>0</v>
      </c>
      <c r="J346" t="str">
        <f t="shared" si="32"/>
        <v>01/245121002XTOKOPEDIA</v>
      </c>
      <c r="K346" t="s">
        <v>649</v>
      </c>
      <c r="L346" s="4" t="s">
        <v>2970</v>
      </c>
      <c r="M346" t="s">
        <v>18817</v>
      </c>
      <c r="N346" s="4" t="s">
        <v>18726</v>
      </c>
      <c r="O346">
        <v>43</v>
      </c>
      <c r="P346">
        <v>45</v>
      </c>
      <c r="Q346">
        <v>26</v>
      </c>
      <c r="R346" s="79">
        <v>2126756.756756756</v>
      </c>
      <c r="S346" s="79">
        <v>2225675.6756756748</v>
      </c>
      <c r="T346" s="79">
        <v>1285945.9459459456</v>
      </c>
      <c r="U346" s="69">
        <f t="shared" si="30"/>
        <v>38</v>
      </c>
      <c r="V346" s="75">
        <f t="shared" si="31"/>
        <v>1879459.4594594587</v>
      </c>
      <c r="W346">
        <f>IFERROR(VLOOKUP($J347,OSA!$BD:$BD,1,0),0)</f>
        <v>0</v>
      </c>
    </row>
    <row r="347" spans="1:23" x14ac:dyDescent="0.35">
      <c r="A347" t="str">
        <f t="shared" si="29"/>
        <v>01/396129510LBLIBLI</v>
      </c>
      <c r="B347" s="76" t="s">
        <v>11503</v>
      </c>
      <c r="C347" s="4" t="s">
        <v>2972</v>
      </c>
      <c r="D347" t="s">
        <v>20761</v>
      </c>
      <c r="E347" t="s">
        <v>20689</v>
      </c>
      <c r="F347">
        <v>24</v>
      </c>
      <c r="G347" s="79">
        <v>2134968</v>
      </c>
      <c r="H347">
        <f>IFERROR(VLOOKUP($A347,OSA!$BD:$BD,1,0),0)</f>
        <v>0</v>
      </c>
      <c r="J347" t="str">
        <f t="shared" ref="J347:J358" si="33">K347&amp;N347</f>
        <v>01/245121002ZBLIBLI</v>
      </c>
      <c r="K347" t="s">
        <v>561</v>
      </c>
      <c r="L347" s="4" t="s">
        <v>2970</v>
      </c>
      <c r="M347" t="s">
        <v>4166</v>
      </c>
      <c r="N347" s="4" t="s">
        <v>20689</v>
      </c>
      <c r="O347">
        <v>12</v>
      </c>
      <c r="Q347">
        <v>12</v>
      </c>
      <c r="R347" s="79">
        <v>553272</v>
      </c>
      <c r="T347" s="79">
        <v>553272</v>
      </c>
      <c r="U347" s="69">
        <f t="shared" si="30"/>
        <v>8</v>
      </c>
      <c r="V347" s="75">
        <f t="shared" si="31"/>
        <v>368848</v>
      </c>
      <c r="W347" t="str">
        <f>IFERROR(VLOOKUP($J348,OSA!$BD:$BD,1,0),0)</f>
        <v>01/245121002ZBukalapak</v>
      </c>
    </row>
    <row r="348" spans="1:23" x14ac:dyDescent="0.35">
      <c r="A348" t="str">
        <f t="shared" si="29"/>
        <v>01/396129510MBLIBLI</v>
      </c>
      <c r="B348" s="76" t="s">
        <v>13855</v>
      </c>
      <c r="C348" s="4" t="s">
        <v>2972</v>
      </c>
      <c r="D348" t="s">
        <v>20509</v>
      </c>
      <c r="E348" t="s">
        <v>20689</v>
      </c>
      <c r="F348">
        <v>16</v>
      </c>
      <c r="G348" s="79">
        <v>1897760</v>
      </c>
      <c r="H348">
        <f>IFERROR(VLOOKUP($A348,OSA!$BD:$BD,1,0),0)</f>
        <v>0</v>
      </c>
      <c r="J348" t="str">
        <f t="shared" si="33"/>
        <v>01/245121002ZBUKALAPAK</v>
      </c>
      <c r="K348" t="s">
        <v>561</v>
      </c>
      <c r="L348" s="4" t="s">
        <v>2970</v>
      </c>
      <c r="M348" t="s">
        <v>4166</v>
      </c>
      <c r="N348" s="4" t="s">
        <v>18725</v>
      </c>
      <c r="Q348">
        <v>1</v>
      </c>
      <c r="T348" s="79">
        <v>49459.459459459453</v>
      </c>
      <c r="U348" s="69">
        <f t="shared" si="30"/>
        <v>0.33333333333333331</v>
      </c>
      <c r="V348" s="75">
        <f t="shared" si="31"/>
        <v>16486.486486486483</v>
      </c>
      <c r="W348">
        <f>IFERROR(VLOOKUP($J349,OSA!$BD:$BD,1,0),0)</f>
        <v>0</v>
      </c>
    </row>
    <row r="349" spans="1:23" x14ac:dyDescent="0.35">
      <c r="A349" t="str">
        <f t="shared" si="29"/>
        <v>01/396129510PBLIBLI</v>
      </c>
      <c r="B349" s="76" t="s">
        <v>11286</v>
      </c>
      <c r="C349" s="4" t="s">
        <v>2972</v>
      </c>
      <c r="D349" t="s">
        <v>20511</v>
      </c>
      <c r="E349" t="s">
        <v>20689</v>
      </c>
      <c r="F349">
        <v>24</v>
      </c>
      <c r="G349" s="79">
        <v>1422287.9999999998</v>
      </c>
      <c r="H349">
        <f>IFERROR(VLOOKUP($A349,OSA!$BD:$BD,1,0),0)</f>
        <v>0</v>
      </c>
      <c r="J349" t="str">
        <f t="shared" si="33"/>
        <v>01/245121002ZLAZADA</v>
      </c>
      <c r="K349" t="s">
        <v>561</v>
      </c>
      <c r="L349" s="4" t="s">
        <v>2970</v>
      </c>
      <c r="M349" t="s">
        <v>4166</v>
      </c>
      <c r="N349" s="4" t="s">
        <v>20117</v>
      </c>
      <c r="O349">
        <v>262</v>
      </c>
      <c r="P349">
        <v>27</v>
      </c>
      <c r="R349" s="79">
        <v>12080033.999999998</v>
      </c>
      <c r="S349" s="79">
        <v>1244889</v>
      </c>
      <c r="U349" s="69">
        <f t="shared" si="30"/>
        <v>96.333333333333329</v>
      </c>
      <c r="V349" s="75">
        <f t="shared" si="31"/>
        <v>4441640.9999999991</v>
      </c>
      <c r="W349" t="str">
        <f>IFERROR(VLOOKUP($J350,OSA!$BD:$BD,1,0),0)</f>
        <v>01/245121002ZTokopedia</v>
      </c>
    </row>
    <row r="350" spans="1:23" x14ac:dyDescent="0.35">
      <c r="A350" t="str">
        <f t="shared" si="29"/>
        <v>01/396129510QBLIBLI</v>
      </c>
      <c r="B350" s="76" t="s">
        <v>11164</v>
      </c>
      <c r="C350" s="4" t="s">
        <v>2972</v>
      </c>
      <c r="D350" t="s">
        <v>20512</v>
      </c>
      <c r="E350" t="s">
        <v>20689</v>
      </c>
      <c r="F350">
        <v>24</v>
      </c>
      <c r="G350" s="79">
        <v>2133432</v>
      </c>
      <c r="H350">
        <f>IFERROR(VLOOKUP($A350,OSA!$BD:$BD,1,0),0)</f>
        <v>0</v>
      </c>
      <c r="J350" t="str">
        <f t="shared" si="33"/>
        <v>01/245121002ZTOKOPEDIA</v>
      </c>
      <c r="K350" t="s">
        <v>561</v>
      </c>
      <c r="L350" s="4" t="s">
        <v>2970</v>
      </c>
      <c r="M350" t="s">
        <v>4166</v>
      </c>
      <c r="N350" s="4" t="s">
        <v>18726</v>
      </c>
      <c r="O350">
        <v>137</v>
      </c>
      <c r="P350">
        <v>144</v>
      </c>
      <c r="Q350">
        <v>145</v>
      </c>
      <c r="R350" s="79">
        <v>6775945.9459459409</v>
      </c>
      <c r="S350" s="79">
        <v>7122162.1621621577</v>
      </c>
      <c r="T350" s="79">
        <v>7171621.6216216162</v>
      </c>
      <c r="U350" s="69">
        <f t="shared" si="30"/>
        <v>142</v>
      </c>
      <c r="V350" s="75">
        <f t="shared" si="31"/>
        <v>7023243.2432432389</v>
      </c>
      <c r="W350">
        <f>IFERROR(VLOOKUP($J351,OSA!$BD:$BD,1,0),0)</f>
        <v>0</v>
      </c>
    </row>
    <row r="351" spans="1:23" x14ac:dyDescent="0.35">
      <c r="A351" t="str">
        <f t="shared" si="29"/>
        <v>01/396129510RBLIBLI</v>
      </c>
      <c r="B351" s="76" t="s">
        <v>11745</v>
      </c>
      <c r="C351" s="4" t="s">
        <v>2972</v>
      </c>
      <c r="D351" t="s">
        <v>20513</v>
      </c>
      <c r="E351" t="s">
        <v>20689</v>
      </c>
      <c r="F351">
        <v>24</v>
      </c>
      <c r="G351" s="79">
        <v>2844599.9999999995</v>
      </c>
      <c r="H351">
        <f>IFERROR(VLOOKUP($A351,OSA!$BD:$BD,1,0),0)</f>
        <v>0</v>
      </c>
      <c r="J351" t="str">
        <f t="shared" si="33"/>
        <v>01/245121003RLAZADA</v>
      </c>
      <c r="K351" t="s">
        <v>556</v>
      </c>
      <c r="L351" s="4" t="s">
        <v>2970</v>
      </c>
      <c r="M351" t="s">
        <v>18818</v>
      </c>
      <c r="N351" s="4" t="s">
        <v>20117</v>
      </c>
      <c r="O351">
        <v>87</v>
      </c>
      <c r="R351" s="79">
        <v>4011309</v>
      </c>
      <c r="U351" s="69">
        <f t="shared" si="30"/>
        <v>29</v>
      </c>
      <c r="V351" s="75">
        <f t="shared" si="31"/>
        <v>1337103</v>
      </c>
      <c r="W351" t="str">
        <f>IFERROR(VLOOKUP($J352,OSA!$BD:$BD,1,0),0)</f>
        <v>01/245121003RTokopedia</v>
      </c>
    </row>
    <row r="352" spans="1:23" x14ac:dyDescent="0.35">
      <c r="A352" t="str">
        <f t="shared" si="29"/>
        <v>01/396129510TBLIBLI</v>
      </c>
      <c r="B352" s="76" t="s">
        <v>11746</v>
      </c>
      <c r="C352" s="4" t="s">
        <v>2972</v>
      </c>
      <c r="D352" t="s">
        <v>20515</v>
      </c>
      <c r="E352" t="s">
        <v>20689</v>
      </c>
      <c r="F352">
        <v>24</v>
      </c>
      <c r="G352" s="79">
        <v>2793360</v>
      </c>
      <c r="H352">
        <f>IFERROR(VLOOKUP($A352,OSA!$BD:$BD,1,0),0)</f>
        <v>0</v>
      </c>
      <c r="J352" t="str">
        <f t="shared" si="33"/>
        <v>01/245121003RTOKOPEDIA</v>
      </c>
      <c r="K352" t="s">
        <v>556</v>
      </c>
      <c r="L352" s="4" t="s">
        <v>2970</v>
      </c>
      <c r="M352" t="s">
        <v>18818</v>
      </c>
      <c r="N352" s="4" t="s">
        <v>18726</v>
      </c>
      <c r="O352">
        <v>66</v>
      </c>
      <c r="P352">
        <v>66</v>
      </c>
      <c r="Q352">
        <v>75</v>
      </c>
      <c r="R352" s="79">
        <v>3264324.3243243229</v>
      </c>
      <c r="S352" s="79">
        <v>3264324.3243243229</v>
      </c>
      <c r="T352" s="79">
        <v>3709459.459459458</v>
      </c>
      <c r="U352" s="69">
        <f t="shared" si="30"/>
        <v>69</v>
      </c>
      <c r="V352" s="75">
        <f t="shared" si="31"/>
        <v>3412702.7027027011</v>
      </c>
      <c r="W352">
        <f>IFERROR(VLOOKUP($J353,OSA!$BD:$BD,1,0),0)</f>
        <v>0</v>
      </c>
    </row>
    <row r="353" spans="1:23" x14ac:dyDescent="0.35">
      <c r="A353" t="str">
        <f t="shared" si="29"/>
        <v>01/396129511LBLIBLI</v>
      </c>
      <c r="B353" s="76" t="s">
        <v>11281</v>
      </c>
      <c r="C353" s="4" t="s">
        <v>2972</v>
      </c>
      <c r="D353" t="s">
        <v>20756</v>
      </c>
      <c r="E353" t="s">
        <v>20689</v>
      </c>
      <c r="F353">
        <v>24</v>
      </c>
      <c r="G353" s="79">
        <v>1560455.9999999998</v>
      </c>
      <c r="H353">
        <f>IFERROR(VLOOKUP($A353,OSA!$BD:$BD,1,0),0)</f>
        <v>0</v>
      </c>
      <c r="J353" t="str">
        <f t="shared" si="33"/>
        <v>01/245121003WBUKALAPAK</v>
      </c>
      <c r="K353" t="s">
        <v>1330</v>
      </c>
      <c r="L353" s="4" t="s">
        <v>2970</v>
      </c>
      <c r="M353" t="s">
        <v>18819</v>
      </c>
      <c r="N353" s="4" t="s">
        <v>18725</v>
      </c>
      <c r="P353">
        <v>4</v>
      </c>
      <c r="S353" s="79">
        <v>107747.74774774774</v>
      </c>
      <c r="U353" s="69">
        <f t="shared" si="30"/>
        <v>1.3333333333333333</v>
      </c>
      <c r="V353" s="75">
        <f t="shared" si="31"/>
        <v>35915.91591591591</v>
      </c>
      <c r="W353" t="str">
        <f>IFERROR(VLOOKUP($J354,OSA!$BD:$BD,1,0),0)</f>
        <v>01/245121003WTokopedia</v>
      </c>
    </row>
    <row r="354" spans="1:23" x14ac:dyDescent="0.35">
      <c r="A354" t="str">
        <f t="shared" si="29"/>
        <v>01/396129511NBLIBLI</v>
      </c>
      <c r="B354" s="76" t="s">
        <v>13355</v>
      </c>
      <c r="C354" s="4" t="s">
        <v>2972</v>
      </c>
      <c r="D354" t="s">
        <v>20523</v>
      </c>
      <c r="E354" t="s">
        <v>20689</v>
      </c>
      <c r="F354">
        <v>36</v>
      </c>
      <c r="G354" s="79">
        <v>6415163.9999999991</v>
      </c>
      <c r="H354">
        <f>IFERROR(VLOOKUP($A354,OSA!$BD:$BD,1,0),0)</f>
        <v>0</v>
      </c>
      <c r="J354" t="str">
        <f t="shared" si="33"/>
        <v>01/245121003WTOKOPEDIA</v>
      </c>
      <c r="K354" t="s">
        <v>1330</v>
      </c>
      <c r="L354" s="4" t="s">
        <v>2970</v>
      </c>
      <c r="M354" t="s">
        <v>18819</v>
      </c>
      <c r="N354" s="4" t="s">
        <v>18726</v>
      </c>
      <c r="O354">
        <v>51</v>
      </c>
      <c r="P354">
        <v>63</v>
      </c>
      <c r="Q354">
        <v>52</v>
      </c>
      <c r="R354" s="79">
        <v>1373783.7837837841</v>
      </c>
      <c r="S354" s="79">
        <v>1697027.0270270268</v>
      </c>
      <c r="T354" s="79">
        <v>1400720.7207207207</v>
      </c>
      <c r="U354" s="69">
        <f t="shared" si="30"/>
        <v>55.333333333333336</v>
      </c>
      <c r="V354" s="75">
        <f t="shared" si="31"/>
        <v>1490510.5105105105</v>
      </c>
      <c r="W354" t="str">
        <f>IFERROR(VLOOKUP($J355,OSA!$BD:$BD,1,0),0)</f>
        <v>01/245121004BTokopedia</v>
      </c>
    </row>
    <row r="355" spans="1:23" x14ac:dyDescent="0.35">
      <c r="A355" t="str">
        <f t="shared" si="29"/>
        <v>01/396129511TBLIBLI</v>
      </c>
      <c r="B355" s="76" t="s">
        <v>11282</v>
      </c>
      <c r="C355" s="4" t="s">
        <v>2972</v>
      </c>
      <c r="D355" t="s">
        <v>20528</v>
      </c>
      <c r="E355" t="s">
        <v>20689</v>
      </c>
      <c r="F355">
        <v>36</v>
      </c>
      <c r="G355" s="79">
        <v>5940863.9999999991</v>
      </c>
      <c r="H355">
        <f>IFERROR(VLOOKUP($A355,OSA!$BD:$BD,1,0),0)</f>
        <v>0</v>
      </c>
      <c r="J355" t="str">
        <f t="shared" si="33"/>
        <v>01/245121004BTOKOPEDIA</v>
      </c>
      <c r="K355" t="s">
        <v>550</v>
      </c>
      <c r="L355" s="4" t="s">
        <v>2970</v>
      </c>
      <c r="M355" t="s">
        <v>20149</v>
      </c>
      <c r="N355" s="4" t="s">
        <v>18726</v>
      </c>
      <c r="O355">
        <v>18</v>
      </c>
      <c r="P355">
        <v>14</v>
      </c>
      <c r="Q355">
        <v>12</v>
      </c>
      <c r="R355" s="79">
        <v>971351.35135135124</v>
      </c>
      <c r="S355" s="79">
        <v>755495.49549549539</v>
      </c>
      <c r="T355" s="79">
        <v>647567.56756756734</v>
      </c>
      <c r="U355" s="69">
        <f t="shared" si="30"/>
        <v>14.666666666666666</v>
      </c>
      <c r="V355" s="75">
        <f t="shared" si="31"/>
        <v>791471.47147147136</v>
      </c>
      <c r="W355" t="str">
        <f>IFERROR(VLOOKUP($J356,OSA!$BD:$BD,1,0),0)</f>
        <v>01/245121004CTokopedia</v>
      </c>
    </row>
    <row r="356" spans="1:23" x14ac:dyDescent="0.35">
      <c r="A356" t="str">
        <f t="shared" si="29"/>
        <v>01/396129511UBLIBLI</v>
      </c>
      <c r="B356" s="76" t="s">
        <v>11146</v>
      </c>
      <c r="C356" s="4" t="s">
        <v>2972</v>
      </c>
      <c r="D356" t="s">
        <v>20529</v>
      </c>
      <c r="E356" t="s">
        <v>20689</v>
      </c>
      <c r="F356">
        <v>36</v>
      </c>
      <c r="G356" s="79">
        <v>4279464</v>
      </c>
      <c r="H356">
        <f>IFERROR(VLOOKUP($A356,OSA!$BD:$BD,1,0),0)</f>
        <v>0</v>
      </c>
      <c r="J356" t="str">
        <f t="shared" si="33"/>
        <v>01/245121004CTOKOPEDIA</v>
      </c>
      <c r="K356" t="s">
        <v>554</v>
      </c>
      <c r="L356" s="4" t="s">
        <v>2970</v>
      </c>
      <c r="M356" t="s">
        <v>18820</v>
      </c>
      <c r="N356" s="4" t="s">
        <v>18726</v>
      </c>
      <c r="O356">
        <v>40</v>
      </c>
      <c r="P356">
        <v>59</v>
      </c>
      <c r="Q356">
        <v>49</v>
      </c>
      <c r="R356" s="79">
        <v>2158558.5585585581</v>
      </c>
      <c r="S356" s="79">
        <v>3183873.8738738731</v>
      </c>
      <c r="T356" s="79">
        <v>2644234.2342342343</v>
      </c>
      <c r="U356" s="69">
        <f t="shared" si="30"/>
        <v>49.333333333333336</v>
      </c>
      <c r="V356" s="75">
        <f t="shared" si="31"/>
        <v>2662222.222222222</v>
      </c>
      <c r="W356">
        <f>IFERROR(VLOOKUP($J357,OSA!$BD:$BD,1,0),0)</f>
        <v>0</v>
      </c>
    </row>
    <row r="357" spans="1:23" x14ac:dyDescent="0.35">
      <c r="A357" t="str">
        <f t="shared" si="29"/>
        <v>01/396129511VBLIBLI</v>
      </c>
      <c r="B357" s="76" t="s">
        <v>11147</v>
      </c>
      <c r="C357" s="4" t="s">
        <v>2972</v>
      </c>
      <c r="D357" t="s">
        <v>20530</v>
      </c>
      <c r="E357" t="s">
        <v>20689</v>
      </c>
      <c r="F357">
        <v>120</v>
      </c>
      <c r="G357" s="79">
        <v>21397439.999999996</v>
      </c>
      <c r="H357">
        <f>IFERROR(VLOOKUP($A357,OSA!$BD:$BD,1,0),0)</f>
        <v>0</v>
      </c>
      <c r="J357" t="str">
        <f t="shared" si="33"/>
        <v>01/245121004DLAZADA</v>
      </c>
      <c r="K357" t="s">
        <v>552</v>
      </c>
      <c r="L357" s="4" t="s">
        <v>2970</v>
      </c>
      <c r="M357" t="s">
        <v>18821</v>
      </c>
      <c r="N357" s="4" t="s">
        <v>20117</v>
      </c>
      <c r="O357">
        <v>24</v>
      </c>
      <c r="R357" s="79">
        <v>1193784</v>
      </c>
      <c r="U357" s="69">
        <f t="shared" si="30"/>
        <v>8</v>
      </c>
      <c r="V357" s="75">
        <f t="shared" si="31"/>
        <v>397928</v>
      </c>
      <c r="W357" t="str">
        <f>IFERROR(VLOOKUP($J358,OSA!$BD:$BD,1,0),0)</f>
        <v>01/245121004DTokopedia</v>
      </c>
    </row>
    <row r="358" spans="1:23" x14ac:dyDescent="0.35">
      <c r="A358" t="str">
        <f t="shared" si="29"/>
        <v>01/396129511ZBLIBLI</v>
      </c>
      <c r="B358" s="76" t="s">
        <v>13356</v>
      </c>
      <c r="C358" s="4" t="s">
        <v>2972</v>
      </c>
      <c r="D358" t="s">
        <v>20532</v>
      </c>
      <c r="E358" t="s">
        <v>20689</v>
      </c>
      <c r="F358">
        <v>33</v>
      </c>
      <c r="G358" s="79">
        <v>5879774.9999999991</v>
      </c>
      <c r="H358">
        <f>IFERROR(VLOOKUP($A358,OSA!$BD:$BD,1,0),0)</f>
        <v>0</v>
      </c>
      <c r="J358" t="str">
        <f t="shared" si="33"/>
        <v>01/245121004DTOKOPEDIA</v>
      </c>
      <c r="K358" t="s">
        <v>552</v>
      </c>
      <c r="L358" s="4" t="s">
        <v>2970</v>
      </c>
      <c r="M358" t="s">
        <v>18821</v>
      </c>
      <c r="N358" s="4" t="s">
        <v>18726</v>
      </c>
      <c r="O358">
        <v>57</v>
      </c>
      <c r="P358">
        <v>42</v>
      </c>
      <c r="Q358">
        <v>39</v>
      </c>
      <c r="R358" s="79">
        <v>3075945.945945946</v>
      </c>
      <c r="S358" s="79">
        <v>2266486.4864864871</v>
      </c>
      <c r="T358" s="79">
        <v>2104594.594594595</v>
      </c>
      <c r="U358" s="69">
        <f t="shared" si="30"/>
        <v>46</v>
      </c>
      <c r="V358" s="75">
        <f t="shared" si="31"/>
        <v>2482342.3423423427</v>
      </c>
      <c r="W358">
        <f>IFERROR(VLOOKUP($J359,OSA!$BD:$BD,1,0),0)</f>
        <v>0</v>
      </c>
    </row>
    <row r="359" spans="1:23" x14ac:dyDescent="0.35">
      <c r="A359" t="str">
        <f t="shared" si="29"/>
        <v>01/396129512ABLIBLI</v>
      </c>
      <c r="B359" s="76" t="s">
        <v>11154</v>
      </c>
      <c r="C359" s="4" t="s">
        <v>2972</v>
      </c>
      <c r="D359" t="s">
        <v>20533</v>
      </c>
      <c r="E359" t="s">
        <v>20689</v>
      </c>
      <c r="F359">
        <v>36</v>
      </c>
      <c r="G359" s="79">
        <v>4276187.9999999991</v>
      </c>
      <c r="H359">
        <f>IFERROR(VLOOKUP($A359,OSA!$BD:$BD,1,0),0)</f>
        <v>0</v>
      </c>
      <c r="J359" t="str">
        <f t="shared" ref="J359:J379" si="34">K359&amp;N359</f>
        <v>01/245121004FBLIBLI</v>
      </c>
      <c r="K359" t="s">
        <v>728</v>
      </c>
      <c r="L359" s="4" t="s">
        <v>2970</v>
      </c>
      <c r="M359" t="s">
        <v>4164</v>
      </c>
      <c r="N359" s="4" t="s">
        <v>20689</v>
      </c>
      <c r="P359">
        <v>12</v>
      </c>
      <c r="Q359">
        <v>12</v>
      </c>
      <c r="S359" s="79">
        <v>706475.99999999988</v>
      </c>
      <c r="T359" s="79">
        <v>706475.99999999988</v>
      </c>
      <c r="U359" s="69">
        <f t="shared" si="30"/>
        <v>8</v>
      </c>
      <c r="V359" s="75">
        <f t="shared" si="31"/>
        <v>470983.99999999994</v>
      </c>
      <c r="W359">
        <f>IFERROR(VLOOKUP($J360,OSA!$BD:$BD,1,0),0)</f>
        <v>0</v>
      </c>
    </row>
    <row r="360" spans="1:23" x14ac:dyDescent="0.35">
      <c r="A360" t="str">
        <f t="shared" si="29"/>
        <v>01/396129512BBLIBLI</v>
      </c>
      <c r="B360" s="76" t="s">
        <v>11283</v>
      </c>
      <c r="C360" s="4" t="s">
        <v>2972</v>
      </c>
      <c r="D360" t="s">
        <v>20534</v>
      </c>
      <c r="E360" t="s">
        <v>20689</v>
      </c>
      <c r="F360">
        <v>114</v>
      </c>
      <c r="G360" s="79">
        <v>20311950</v>
      </c>
      <c r="H360">
        <f>IFERROR(VLOOKUP($A360,OSA!$BD:$BD,1,0),0)</f>
        <v>0</v>
      </c>
      <c r="J360" t="str">
        <f t="shared" si="34"/>
        <v>01/245121004FLAZADA</v>
      </c>
      <c r="K360" t="s">
        <v>728</v>
      </c>
      <c r="L360" s="4" t="s">
        <v>2970</v>
      </c>
      <c r="M360" t="s">
        <v>4164</v>
      </c>
      <c r="N360" s="4" t="s">
        <v>20117</v>
      </c>
      <c r="O360">
        <v>480</v>
      </c>
      <c r="P360">
        <v>60</v>
      </c>
      <c r="R360" s="79">
        <v>28259040</v>
      </c>
      <c r="S360" s="79">
        <v>3532379.9999999995</v>
      </c>
      <c r="U360" s="69">
        <f t="shared" si="30"/>
        <v>180</v>
      </c>
      <c r="V360" s="75">
        <f t="shared" si="31"/>
        <v>10597140</v>
      </c>
      <c r="W360" t="str">
        <f>IFERROR(VLOOKUP($J361,OSA!$BD:$BD,1,0),0)</f>
        <v>01/245121004FTokopedia</v>
      </c>
    </row>
    <row r="361" spans="1:23" x14ac:dyDescent="0.35">
      <c r="A361" t="str">
        <f t="shared" si="29"/>
        <v>01/326127309DTOKOPEDIA</v>
      </c>
      <c r="B361" s="76" t="s">
        <v>14788</v>
      </c>
      <c r="C361" s="4" t="s">
        <v>2972</v>
      </c>
      <c r="D361" t="s">
        <v>19005</v>
      </c>
      <c r="E361" t="s">
        <v>18726</v>
      </c>
      <c r="F361">
        <v>15</v>
      </c>
      <c r="G361" s="79">
        <v>566216.2162162161</v>
      </c>
      <c r="H361" t="str">
        <f>IFERROR(VLOOKUP($A361,OSA!$BD:$BD,1,0),0)</f>
        <v>01/326127309DTokopedia</v>
      </c>
      <c r="J361" t="str">
        <f t="shared" si="34"/>
        <v>01/245121004FTOKOPEDIA</v>
      </c>
      <c r="K361" t="s">
        <v>728</v>
      </c>
      <c r="L361" s="4" t="s">
        <v>2970</v>
      </c>
      <c r="M361" t="s">
        <v>4164</v>
      </c>
      <c r="N361" s="4" t="s">
        <v>18726</v>
      </c>
      <c r="O361">
        <v>133</v>
      </c>
      <c r="P361">
        <v>154</v>
      </c>
      <c r="Q361">
        <v>118</v>
      </c>
      <c r="R361" s="79">
        <v>8495225.2252252251</v>
      </c>
      <c r="S361" s="79">
        <v>9836576.5765765831</v>
      </c>
      <c r="T361" s="79">
        <v>7537117.1171171181</v>
      </c>
      <c r="U361" s="69">
        <f t="shared" si="30"/>
        <v>135</v>
      </c>
      <c r="V361" s="75">
        <f t="shared" si="31"/>
        <v>8622972.972972976</v>
      </c>
      <c r="W361">
        <f>IFERROR(VLOOKUP($J362,OSA!$BD:$BD,1,0),0)</f>
        <v>0</v>
      </c>
    </row>
    <row r="362" spans="1:23" x14ac:dyDescent="0.35">
      <c r="A362" t="str">
        <f t="shared" si="29"/>
        <v>01/294826801YTOKOPEDIA</v>
      </c>
      <c r="B362" s="76" t="s">
        <v>16181</v>
      </c>
      <c r="C362" s="4" t="s">
        <v>2968</v>
      </c>
      <c r="D362" t="s">
        <v>19007</v>
      </c>
      <c r="E362" t="s">
        <v>18726</v>
      </c>
      <c r="F362">
        <v>20</v>
      </c>
      <c r="G362" s="79">
        <v>1063063.063063063</v>
      </c>
      <c r="H362" t="str">
        <f>IFERROR(VLOOKUP($A362,OSA!$BD:$BD,1,0),0)</f>
        <v>01/294826801YTokopedia</v>
      </c>
      <c r="J362" t="str">
        <f t="shared" si="34"/>
        <v>01/245121004GBLIBLI</v>
      </c>
      <c r="K362" t="s">
        <v>730</v>
      </c>
      <c r="L362" s="4" t="s">
        <v>2970</v>
      </c>
      <c r="M362" t="s">
        <v>4165</v>
      </c>
      <c r="N362" s="4" t="s">
        <v>20689</v>
      </c>
      <c r="P362">
        <v>12</v>
      </c>
      <c r="Q362">
        <v>24</v>
      </c>
      <c r="S362" s="79">
        <v>706475.99999999988</v>
      </c>
      <c r="T362" s="79">
        <v>1412951.9999999998</v>
      </c>
      <c r="U362" s="69">
        <f t="shared" si="30"/>
        <v>12</v>
      </c>
      <c r="V362" s="75">
        <f t="shared" si="31"/>
        <v>706475.99999999988</v>
      </c>
      <c r="W362">
        <f>IFERROR(VLOOKUP($J363,OSA!$BD:$BD,1,0),0)</f>
        <v>0</v>
      </c>
    </row>
    <row r="363" spans="1:23" x14ac:dyDescent="0.35">
      <c r="A363" t="str">
        <f t="shared" si="29"/>
        <v>01/214424902UTOKOPEDIA</v>
      </c>
      <c r="B363" s="76" t="s">
        <v>19008</v>
      </c>
      <c r="C363" s="4" t="s">
        <v>18731</v>
      </c>
      <c r="D363" t="s">
        <v>19009</v>
      </c>
      <c r="E363" t="s">
        <v>18726</v>
      </c>
      <c r="F363">
        <v>4</v>
      </c>
      <c r="G363" s="79">
        <v>134774.77477477476</v>
      </c>
      <c r="H363" t="str">
        <f>IFERROR(VLOOKUP($A363,OSA!$BD:$BD,1,0),0)</f>
        <v>01/214424902UTokopedia</v>
      </c>
      <c r="J363" t="str">
        <f t="shared" si="34"/>
        <v>01/245121004GLAZADA</v>
      </c>
      <c r="K363" t="s">
        <v>730</v>
      </c>
      <c r="L363" s="4" t="s">
        <v>2970</v>
      </c>
      <c r="M363" t="s">
        <v>4165</v>
      </c>
      <c r="N363" s="4" t="s">
        <v>20117</v>
      </c>
      <c r="O363">
        <v>192</v>
      </c>
      <c r="P363">
        <v>120</v>
      </c>
      <c r="Q363">
        <v>156</v>
      </c>
      <c r="R363" s="79">
        <v>11303616</v>
      </c>
      <c r="S363" s="79">
        <v>7064759.9999999981</v>
      </c>
      <c r="T363" s="79">
        <v>9184187.9999999981</v>
      </c>
      <c r="U363" s="69">
        <f t="shared" si="30"/>
        <v>156</v>
      </c>
      <c r="V363" s="75">
        <f t="shared" si="31"/>
        <v>9184188</v>
      </c>
      <c r="W363" t="str">
        <f>IFERROR(VLOOKUP($J364,OSA!$BD:$BD,1,0),0)</f>
        <v>01/245121004GTokopedia</v>
      </c>
    </row>
    <row r="364" spans="1:23" x14ac:dyDescent="0.35">
      <c r="A364" t="str">
        <f t="shared" si="29"/>
        <v>01/214424902TTOKOPEDIA</v>
      </c>
      <c r="B364" s="76" t="s">
        <v>19010</v>
      </c>
      <c r="C364" s="4" t="s">
        <v>18731</v>
      </c>
      <c r="D364" t="s">
        <v>19011</v>
      </c>
      <c r="E364" t="s">
        <v>18726</v>
      </c>
      <c r="F364">
        <v>9</v>
      </c>
      <c r="G364" s="79">
        <v>152432.4324324324</v>
      </c>
      <c r="H364">
        <f>IFERROR(VLOOKUP($A364,OSA!$BD:$BD,1,0),0)</f>
        <v>0</v>
      </c>
      <c r="J364" t="str">
        <f t="shared" si="34"/>
        <v>01/245121004GTOKOPEDIA</v>
      </c>
      <c r="K364" t="s">
        <v>730</v>
      </c>
      <c r="L364" s="4" t="s">
        <v>2970</v>
      </c>
      <c r="M364" t="s">
        <v>4165</v>
      </c>
      <c r="N364" s="4" t="s">
        <v>18726</v>
      </c>
      <c r="O364">
        <v>87</v>
      </c>
      <c r="P364">
        <v>93</v>
      </c>
      <c r="Q364">
        <v>81</v>
      </c>
      <c r="R364" s="79">
        <v>5557027.0270270277</v>
      </c>
      <c r="S364" s="79">
        <v>5940270.2702702722</v>
      </c>
      <c r="T364" s="79">
        <v>5173783.783783786</v>
      </c>
      <c r="U364" s="69">
        <f t="shared" si="30"/>
        <v>87</v>
      </c>
      <c r="V364" s="75">
        <f t="shared" si="31"/>
        <v>5557027.0270270286</v>
      </c>
      <c r="W364" t="str">
        <f>IFERROR(VLOOKUP($J365,OSA!$BD:$BD,1,0),0)</f>
        <v>01/245121004ITokopedia</v>
      </c>
    </row>
    <row r="365" spans="1:23" x14ac:dyDescent="0.35">
      <c r="A365" t="str">
        <f t="shared" si="29"/>
        <v>01/244621008TTOKOPEDIA</v>
      </c>
      <c r="B365" s="76" t="s">
        <v>16843</v>
      </c>
      <c r="C365" s="4" t="s">
        <v>2969</v>
      </c>
      <c r="D365" t="s">
        <v>19013</v>
      </c>
      <c r="E365" t="s">
        <v>18726</v>
      </c>
      <c r="F365">
        <v>6</v>
      </c>
      <c r="G365" s="79">
        <v>589189.18918918923</v>
      </c>
      <c r="H365" t="str">
        <f>IFERROR(VLOOKUP($A365,OSA!$BD:$BD,1,0),0)</f>
        <v>01/244621008TTokopedia</v>
      </c>
      <c r="J365" t="str">
        <f t="shared" si="34"/>
        <v>01/245121004ITOKOPEDIA</v>
      </c>
      <c r="K365" t="s">
        <v>6007</v>
      </c>
      <c r="L365" s="4" t="s">
        <v>2970</v>
      </c>
      <c r="M365" t="s">
        <v>20150</v>
      </c>
      <c r="N365" s="4" t="s">
        <v>18726</v>
      </c>
      <c r="O365">
        <v>14</v>
      </c>
      <c r="P365">
        <v>11</v>
      </c>
      <c r="Q365">
        <v>14</v>
      </c>
      <c r="R365" s="79">
        <v>377117.11711711704</v>
      </c>
      <c r="S365" s="79">
        <v>296306.30630630621</v>
      </c>
      <c r="T365" s="79">
        <v>377117.11711711704</v>
      </c>
      <c r="U365" s="69">
        <f t="shared" si="30"/>
        <v>13</v>
      </c>
      <c r="V365" s="75">
        <f t="shared" si="31"/>
        <v>350180.18018018006</v>
      </c>
      <c r="W365" t="str">
        <f>IFERROR(VLOOKUP($J366,OSA!$BD:$BD,1,0),0)</f>
        <v>01/245121004JTokopedia</v>
      </c>
    </row>
    <row r="366" spans="1:23" x14ac:dyDescent="0.35">
      <c r="A366" t="str">
        <f t="shared" si="29"/>
        <v>01/244621109RTOKOPEDIA</v>
      </c>
      <c r="B366" s="76" t="s">
        <v>16829</v>
      </c>
      <c r="C366" s="4" t="s">
        <v>2969</v>
      </c>
      <c r="D366" t="s">
        <v>19014</v>
      </c>
      <c r="E366" t="s">
        <v>18726</v>
      </c>
      <c r="F366">
        <v>18</v>
      </c>
      <c r="G366" s="79">
        <v>1767567.5675675676</v>
      </c>
      <c r="H366" t="str">
        <f>IFERROR(VLOOKUP($A366,OSA!$BD:$BD,1,0),0)</f>
        <v>01/244621109RTokopedia</v>
      </c>
      <c r="J366" t="str">
        <f t="shared" si="34"/>
        <v>01/245121004JTOKOPEDIA</v>
      </c>
      <c r="K366" t="s">
        <v>11709</v>
      </c>
      <c r="L366" s="4" t="s">
        <v>2970</v>
      </c>
      <c r="M366" t="s">
        <v>20151</v>
      </c>
      <c r="N366" s="4" t="s">
        <v>18726</v>
      </c>
      <c r="O366">
        <v>14</v>
      </c>
      <c r="R366" s="79">
        <v>377117.11711711698</v>
      </c>
      <c r="U366" s="69">
        <f t="shared" si="30"/>
        <v>4.666666666666667</v>
      </c>
      <c r="V366" s="75">
        <f t="shared" si="31"/>
        <v>125705.70570570567</v>
      </c>
      <c r="W366">
        <f>IFERROR(VLOOKUP($J367,OSA!$BD:$BD,1,0),0)</f>
        <v>0</v>
      </c>
    </row>
    <row r="367" spans="1:23" x14ac:dyDescent="0.35">
      <c r="A367" t="str">
        <f t="shared" si="29"/>
        <v>01/376929230DTOKOPEDIA</v>
      </c>
      <c r="B367" s="76" t="s">
        <v>19017</v>
      </c>
      <c r="C367" s="4" t="s">
        <v>2974</v>
      </c>
      <c r="D367" t="s">
        <v>19018</v>
      </c>
      <c r="E367" t="s">
        <v>18726</v>
      </c>
      <c r="F367">
        <v>3</v>
      </c>
      <c r="G367" s="79">
        <v>3</v>
      </c>
      <c r="H367">
        <f>IFERROR(VLOOKUP($A367,OSA!$BD:$BD,1,0),0)</f>
        <v>0</v>
      </c>
      <c r="J367" t="str">
        <f t="shared" si="34"/>
        <v>01/245121004QBUKALAPAK</v>
      </c>
      <c r="K367" t="s">
        <v>5749</v>
      </c>
      <c r="L367" s="4" t="s">
        <v>2970</v>
      </c>
      <c r="M367" t="s">
        <v>18822</v>
      </c>
      <c r="N367" s="4" t="s">
        <v>18725</v>
      </c>
      <c r="P367">
        <v>1</v>
      </c>
      <c r="S367" s="79">
        <v>89999.999999999985</v>
      </c>
      <c r="U367" s="69">
        <f t="shared" si="30"/>
        <v>0.33333333333333331</v>
      </c>
      <c r="V367" s="75">
        <f t="shared" si="31"/>
        <v>29999.999999999996</v>
      </c>
      <c r="W367">
        <f>IFERROR(VLOOKUP($J368,OSA!$BD:$BD,1,0),0)</f>
        <v>0</v>
      </c>
    </row>
    <row r="368" spans="1:23" x14ac:dyDescent="0.35">
      <c r="A368" t="str">
        <f t="shared" si="29"/>
        <v>01/B376929235OTOKOPEDIA</v>
      </c>
      <c r="B368" s="76" t="s">
        <v>19015</v>
      </c>
      <c r="C368" s="4" t="s">
        <v>2974</v>
      </c>
      <c r="D368" t="s">
        <v>19016</v>
      </c>
      <c r="E368" t="s">
        <v>18726</v>
      </c>
      <c r="F368">
        <v>1</v>
      </c>
      <c r="G368" s="79">
        <v>1</v>
      </c>
      <c r="H368">
        <f>IFERROR(VLOOKUP($A368,OSA!$BD:$BD,1,0),0)</f>
        <v>0</v>
      </c>
      <c r="J368" t="str">
        <f t="shared" si="34"/>
        <v>01/245121004QLAZADA</v>
      </c>
      <c r="K368" t="s">
        <v>5749</v>
      </c>
      <c r="L368" s="4" t="s">
        <v>2970</v>
      </c>
      <c r="M368" t="s">
        <v>18822</v>
      </c>
      <c r="N368" s="4" t="s">
        <v>20117</v>
      </c>
      <c r="O368">
        <v>8</v>
      </c>
      <c r="R368" s="79">
        <v>596088</v>
      </c>
      <c r="U368" s="69">
        <f t="shared" si="30"/>
        <v>2.6666666666666665</v>
      </c>
      <c r="V368" s="75">
        <f t="shared" si="31"/>
        <v>198696</v>
      </c>
      <c r="W368" t="str">
        <f>IFERROR(VLOOKUP($J369,OSA!$BD:$BD,1,0),0)</f>
        <v>01/245121004QTokopedia</v>
      </c>
    </row>
    <row r="369" spans="1:23" x14ac:dyDescent="0.35">
      <c r="A369" t="str">
        <f t="shared" si="29"/>
        <v/>
      </c>
      <c r="B369" s="76"/>
      <c r="C369" s="4"/>
      <c r="F369"/>
      <c r="G369" s="79"/>
      <c r="H369">
        <f>IFERROR(VLOOKUP($A369,OSA!$BD:$BD,1,0),0)</f>
        <v>0</v>
      </c>
      <c r="J369" t="str">
        <f t="shared" si="34"/>
        <v>01/245121004QTOKOPEDIA</v>
      </c>
      <c r="K369" t="s">
        <v>5749</v>
      </c>
      <c r="L369" s="4" t="s">
        <v>2970</v>
      </c>
      <c r="M369" t="s">
        <v>18822</v>
      </c>
      <c r="N369" s="4" t="s">
        <v>18726</v>
      </c>
      <c r="O369">
        <v>51</v>
      </c>
      <c r="P369">
        <v>37</v>
      </c>
      <c r="Q369">
        <v>44</v>
      </c>
      <c r="R369" s="79">
        <v>4589999.9999999991</v>
      </c>
      <c r="S369" s="79">
        <v>3329999.9999999995</v>
      </c>
      <c r="T369" s="79">
        <v>3959999.9999999995</v>
      </c>
      <c r="U369" s="69">
        <f t="shared" si="30"/>
        <v>44</v>
      </c>
      <c r="V369" s="75">
        <f t="shared" si="31"/>
        <v>3959999.9999999995</v>
      </c>
      <c r="W369">
        <f>IFERROR(VLOOKUP($J370,OSA!$BD:$BD,1,0),0)</f>
        <v>0</v>
      </c>
    </row>
    <row r="370" spans="1:23" x14ac:dyDescent="0.35">
      <c r="A370" t="str">
        <f t="shared" si="29"/>
        <v/>
      </c>
      <c r="B370" s="76"/>
      <c r="C370" s="4"/>
      <c r="F370"/>
      <c r="G370" s="79"/>
      <c r="H370">
        <f>IFERROR(VLOOKUP($A370,OSA!$BD:$BD,1,0),0)</f>
        <v>0</v>
      </c>
      <c r="J370" t="str">
        <f t="shared" si="34"/>
        <v>01/245121004RLAZADA</v>
      </c>
      <c r="K370" t="s">
        <v>5781</v>
      </c>
      <c r="L370" s="4" t="s">
        <v>2970</v>
      </c>
      <c r="M370" t="s">
        <v>18823</v>
      </c>
      <c r="N370" s="4" t="s">
        <v>20117</v>
      </c>
      <c r="O370">
        <v>39</v>
      </c>
      <c r="R370" s="79">
        <v>4418504.9999999991</v>
      </c>
      <c r="U370" s="69">
        <f t="shared" si="30"/>
        <v>13</v>
      </c>
      <c r="V370" s="75">
        <f t="shared" si="31"/>
        <v>1472834.9999999998</v>
      </c>
      <c r="W370" t="str">
        <f>IFERROR(VLOOKUP($J371,OSA!$BD:$BD,1,0),0)</f>
        <v>01/245121004RTokopedia</v>
      </c>
    </row>
    <row r="371" spans="1:23" x14ac:dyDescent="0.35">
      <c r="A371" t="str">
        <f t="shared" si="29"/>
        <v/>
      </c>
      <c r="B371" s="76"/>
      <c r="C371" s="4"/>
      <c r="F371"/>
      <c r="G371" s="79"/>
      <c r="H371">
        <f>IFERROR(VLOOKUP($A371,OSA!$BD:$BD,1,0),0)</f>
        <v>0</v>
      </c>
      <c r="J371" t="str">
        <f t="shared" si="34"/>
        <v>01/245121004RTOKOPEDIA</v>
      </c>
      <c r="K371" t="s">
        <v>5781</v>
      </c>
      <c r="L371" s="4" t="s">
        <v>2970</v>
      </c>
      <c r="M371" t="s">
        <v>18823</v>
      </c>
      <c r="N371" s="4" t="s">
        <v>18726</v>
      </c>
      <c r="O371">
        <v>43</v>
      </c>
      <c r="P371">
        <v>60</v>
      </c>
      <c r="Q371">
        <v>37</v>
      </c>
      <c r="R371" s="79">
        <v>5884414.4144144142</v>
      </c>
      <c r="S371" s="79">
        <v>8210810.8108108109</v>
      </c>
      <c r="T371" s="79">
        <v>5063333.333333333</v>
      </c>
      <c r="U371" s="69">
        <f t="shared" si="30"/>
        <v>46.666666666666664</v>
      </c>
      <c r="V371" s="75">
        <f t="shared" si="31"/>
        <v>6386186.186186186</v>
      </c>
      <c r="W371">
        <f>IFERROR(VLOOKUP($J372,OSA!$BD:$BD,1,0),0)</f>
        <v>0</v>
      </c>
    </row>
    <row r="372" spans="1:23" x14ac:dyDescent="0.35">
      <c r="A372" t="str">
        <f t="shared" si="29"/>
        <v/>
      </c>
      <c r="B372" s="76"/>
      <c r="C372" s="4"/>
      <c r="F372"/>
      <c r="G372" s="79"/>
      <c r="H372">
        <f>IFERROR(VLOOKUP($A372,OSA!$BD:$BD,1,0),0)</f>
        <v>0</v>
      </c>
      <c r="J372" t="str">
        <f t="shared" si="34"/>
        <v>01/245121004SBLIBLI</v>
      </c>
      <c r="K372" t="s">
        <v>9865</v>
      </c>
      <c r="L372" s="4" t="s">
        <v>2970</v>
      </c>
      <c r="M372" t="s">
        <v>18824</v>
      </c>
      <c r="N372" s="4" t="s">
        <v>20689</v>
      </c>
      <c r="P372">
        <v>12</v>
      </c>
      <c r="Q372">
        <v>36</v>
      </c>
      <c r="S372" s="79">
        <v>570575.99999999988</v>
      </c>
      <c r="T372" s="79">
        <v>1711728</v>
      </c>
      <c r="U372" s="69">
        <f t="shared" si="30"/>
        <v>16</v>
      </c>
      <c r="V372" s="75">
        <f t="shared" si="31"/>
        <v>760768</v>
      </c>
      <c r="W372" t="str">
        <f>IFERROR(VLOOKUP($J373,OSA!$BD:$BD,1,0),0)</f>
        <v>01/245121004SBukalapak</v>
      </c>
    </row>
    <row r="373" spans="1:23" x14ac:dyDescent="0.35">
      <c r="A373" t="str">
        <f t="shared" si="29"/>
        <v/>
      </c>
      <c r="B373" s="76"/>
      <c r="C373" s="4"/>
      <c r="F373"/>
      <c r="G373" s="79"/>
      <c r="H373">
        <f>IFERROR(VLOOKUP($A373,OSA!$BD:$BD,1,0),0)</f>
        <v>0</v>
      </c>
      <c r="J373" t="str">
        <f t="shared" si="34"/>
        <v>01/245121004SBUKALAPAK</v>
      </c>
      <c r="K373" t="s">
        <v>9865</v>
      </c>
      <c r="L373" s="4" t="s">
        <v>2970</v>
      </c>
      <c r="M373" t="s">
        <v>18824</v>
      </c>
      <c r="N373" s="4" t="s">
        <v>18725</v>
      </c>
      <c r="O373">
        <v>1</v>
      </c>
      <c r="P373">
        <v>3</v>
      </c>
      <c r="R373" s="79">
        <v>56306.306306306302</v>
      </c>
      <c r="S373" s="79">
        <v>168918.91891891891</v>
      </c>
      <c r="U373" s="69">
        <f t="shared" si="30"/>
        <v>1.3333333333333333</v>
      </c>
      <c r="V373" s="75">
        <f t="shared" si="31"/>
        <v>75075.075075075074</v>
      </c>
      <c r="W373">
        <f>IFERROR(VLOOKUP($J374,OSA!$BD:$BD,1,0),0)</f>
        <v>0</v>
      </c>
    </row>
    <row r="374" spans="1:23" x14ac:dyDescent="0.35">
      <c r="A374" t="str">
        <f t="shared" si="29"/>
        <v/>
      </c>
      <c r="B374" s="76"/>
      <c r="C374" s="4"/>
      <c r="F374"/>
      <c r="G374" s="79"/>
      <c r="H374">
        <f>IFERROR(VLOOKUP($A374,OSA!$BD:$BD,1,0),0)</f>
        <v>0</v>
      </c>
      <c r="J374" t="str">
        <f t="shared" si="34"/>
        <v>01/245121004SLAZADA</v>
      </c>
      <c r="K374" t="s">
        <v>9865</v>
      </c>
      <c r="L374" s="4" t="s">
        <v>2970</v>
      </c>
      <c r="M374" t="s">
        <v>18824</v>
      </c>
      <c r="N374" s="4" t="s">
        <v>20117</v>
      </c>
      <c r="O374">
        <v>1584</v>
      </c>
      <c r="P374">
        <v>396</v>
      </c>
      <c r="Q374">
        <v>2196</v>
      </c>
      <c r="R374" s="79">
        <v>75316032</v>
      </c>
      <c r="S374" s="79">
        <v>18829007.999999996</v>
      </c>
      <c r="T374" s="79">
        <v>104415408</v>
      </c>
      <c r="U374" s="69">
        <f t="shared" si="30"/>
        <v>1392</v>
      </c>
      <c r="V374" s="75">
        <f t="shared" si="31"/>
        <v>66186816</v>
      </c>
      <c r="W374" t="str">
        <f>IFERROR(VLOOKUP($J375,OSA!$BD:$BD,1,0),0)</f>
        <v>01/245121004STokopedia</v>
      </c>
    </row>
    <row r="375" spans="1:23" x14ac:dyDescent="0.35">
      <c r="A375" t="str">
        <f t="shared" si="29"/>
        <v/>
      </c>
      <c r="B375" s="76"/>
      <c r="C375" s="4"/>
      <c r="F375"/>
      <c r="G375" s="79"/>
      <c r="H375">
        <f>IFERROR(VLOOKUP($A375,OSA!$BD:$BD,1,0),0)</f>
        <v>0</v>
      </c>
      <c r="J375" t="str">
        <f t="shared" si="34"/>
        <v>01/245121004STOKOPEDIA</v>
      </c>
      <c r="K375" t="s">
        <v>9865</v>
      </c>
      <c r="L375" s="4" t="s">
        <v>2970</v>
      </c>
      <c r="M375" t="s">
        <v>18824</v>
      </c>
      <c r="N375" s="4" t="s">
        <v>18726</v>
      </c>
      <c r="O375">
        <v>253</v>
      </c>
      <c r="P375">
        <v>490</v>
      </c>
      <c r="Q375">
        <v>372</v>
      </c>
      <c r="R375" s="79">
        <v>14245495.495495489</v>
      </c>
      <c r="S375" s="79">
        <v>27590090.090090077</v>
      </c>
      <c r="T375" s="79">
        <v>20945945.945945937</v>
      </c>
      <c r="U375" s="69">
        <f t="shared" si="30"/>
        <v>371.66666666666669</v>
      </c>
      <c r="V375" s="75">
        <f t="shared" si="31"/>
        <v>20927177.177177165</v>
      </c>
      <c r="W375">
        <f>IFERROR(VLOOKUP($J376,OSA!$BD:$BD,1,0),0)</f>
        <v>0</v>
      </c>
    </row>
    <row r="376" spans="1:23" x14ac:dyDescent="0.35">
      <c r="A376" t="str">
        <f t="shared" si="29"/>
        <v/>
      </c>
      <c r="B376" s="76"/>
      <c r="C376" s="4"/>
      <c r="F376"/>
      <c r="G376" s="79"/>
      <c r="H376">
        <f>IFERROR(VLOOKUP($A376,OSA!$BD:$BD,1,0),0)</f>
        <v>0</v>
      </c>
      <c r="J376" t="str">
        <f t="shared" si="34"/>
        <v>01/245121004TLAZADA</v>
      </c>
      <c r="K376" t="s">
        <v>9866</v>
      </c>
      <c r="L376" s="4" t="s">
        <v>2970</v>
      </c>
      <c r="M376" t="s">
        <v>18825</v>
      </c>
      <c r="N376" s="4" t="s">
        <v>20117</v>
      </c>
      <c r="O376">
        <v>816</v>
      </c>
      <c r="P376">
        <v>216</v>
      </c>
      <c r="Q376">
        <v>420</v>
      </c>
      <c r="R376" s="79">
        <v>38799167.999999993</v>
      </c>
      <c r="S376" s="79">
        <v>10270368</v>
      </c>
      <c r="T376" s="79">
        <v>19970159.999999996</v>
      </c>
      <c r="U376" s="69">
        <f t="shared" si="30"/>
        <v>484</v>
      </c>
      <c r="V376" s="75">
        <f t="shared" si="31"/>
        <v>23013231.999999996</v>
      </c>
      <c r="W376" t="str">
        <f>IFERROR(VLOOKUP($J377,OSA!$BD:$BD,1,0),0)</f>
        <v>01/245121004TTokopedia</v>
      </c>
    </row>
    <row r="377" spans="1:23" x14ac:dyDescent="0.35">
      <c r="A377" t="str">
        <f t="shared" si="29"/>
        <v/>
      </c>
      <c r="B377" s="76"/>
      <c r="C377" s="4"/>
      <c r="F377"/>
      <c r="G377" s="79"/>
      <c r="H377">
        <f>IFERROR(VLOOKUP($A377,OSA!$BD:$BD,1,0),0)</f>
        <v>0</v>
      </c>
      <c r="J377" t="str">
        <f t="shared" si="34"/>
        <v>01/245121004TTOKOPEDIA</v>
      </c>
      <c r="K377" t="s">
        <v>9866</v>
      </c>
      <c r="L377" s="4" t="s">
        <v>2970</v>
      </c>
      <c r="M377" t="s">
        <v>18825</v>
      </c>
      <c r="N377" s="4" t="s">
        <v>18726</v>
      </c>
      <c r="O377">
        <v>374</v>
      </c>
      <c r="P377">
        <v>338</v>
      </c>
      <c r="Q377">
        <v>318</v>
      </c>
      <c r="R377" s="79">
        <v>21058558.55855855</v>
      </c>
      <c r="S377" s="79">
        <v>19031531.531531524</v>
      </c>
      <c r="T377" s="79">
        <v>17905405.405405398</v>
      </c>
      <c r="U377" s="69">
        <f t="shared" si="30"/>
        <v>343.33333333333331</v>
      </c>
      <c r="V377" s="75">
        <f t="shared" si="31"/>
        <v>19331831.831831824</v>
      </c>
      <c r="W377">
        <f>IFERROR(VLOOKUP($J378,OSA!$BD:$BD,1,0),0)</f>
        <v>0</v>
      </c>
    </row>
    <row r="378" spans="1:23" x14ac:dyDescent="0.35">
      <c r="A378" t="str">
        <f t="shared" si="29"/>
        <v/>
      </c>
      <c r="B378" s="76"/>
      <c r="C378" s="4"/>
      <c r="F378"/>
      <c r="G378" s="79"/>
      <c r="H378">
        <f>IFERROR(VLOOKUP($A378,OSA!$BD:$BD,1,0),0)</f>
        <v>0</v>
      </c>
      <c r="J378" t="str">
        <f t="shared" si="34"/>
        <v>01/245121004UBLIBLI</v>
      </c>
      <c r="K378" t="s">
        <v>9867</v>
      </c>
      <c r="L378" s="4" t="s">
        <v>2970</v>
      </c>
      <c r="M378" t="s">
        <v>13362</v>
      </c>
      <c r="N378" s="4" t="s">
        <v>20689</v>
      </c>
      <c r="P378">
        <v>12</v>
      </c>
      <c r="Q378">
        <v>12</v>
      </c>
      <c r="S378" s="79">
        <v>286140</v>
      </c>
      <c r="T378" s="79">
        <v>286140</v>
      </c>
      <c r="U378" s="69">
        <f t="shared" si="30"/>
        <v>8</v>
      </c>
      <c r="V378" s="75">
        <f t="shared" si="31"/>
        <v>190760</v>
      </c>
      <c r="W378" t="str">
        <f>IFERROR(VLOOKUP($J379,OSA!$BD:$BD,1,0),0)</f>
        <v>01/245121004UBukalapak</v>
      </c>
    </row>
    <row r="379" spans="1:23" x14ac:dyDescent="0.35">
      <c r="A379" t="str">
        <f t="shared" si="29"/>
        <v/>
      </c>
      <c r="B379" s="76"/>
      <c r="C379" s="4"/>
      <c r="F379"/>
      <c r="G379" s="79"/>
      <c r="H379">
        <f>IFERROR(VLOOKUP($A379,OSA!$BD:$BD,1,0),0)</f>
        <v>0</v>
      </c>
      <c r="J379" t="str">
        <f t="shared" si="34"/>
        <v>01/245121004UBUKALAPAK</v>
      </c>
      <c r="K379" t="s">
        <v>9867</v>
      </c>
      <c r="L379" s="4" t="s">
        <v>2970</v>
      </c>
      <c r="M379" t="s">
        <v>13362</v>
      </c>
      <c r="N379" s="4" t="s">
        <v>18725</v>
      </c>
      <c r="P379">
        <v>3</v>
      </c>
      <c r="S379" s="79">
        <v>86216.216216216213</v>
      </c>
      <c r="U379" s="69">
        <f t="shared" si="30"/>
        <v>1</v>
      </c>
      <c r="V379" s="75">
        <f t="shared" si="31"/>
        <v>28738.738738738739</v>
      </c>
      <c r="W379">
        <f>IFERROR(VLOOKUP($J380,OSA!$BD:$BD,1,0),0)</f>
        <v>0</v>
      </c>
    </row>
    <row r="380" spans="1:23" x14ac:dyDescent="0.35">
      <c r="A380" t="str">
        <f t="shared" si="29"/>
        <v/>
      </c>
      <c r="B380" s="76"/>
      <c r="C380" s="4"/>
      <c r="F380"/>
      <c r="G380" s="79"/>
      <c r="H380">
        <f>IFERROR(VLOOKUP($A380,OSA!$BD:$BD,1,0),0)</f>
        <v>0</v>
      </c>
      <c r="J380" t="str">
        <f t="shared" ref="J380:J403" si="35">K380&amp;N380</f>
        <v>01/245121004ULAZADA</v>
      </c>
      <c r="K380" t="s">
        <v>9867</v>
      </c>
      <c r="L380" s="4" t="s">
        <v>2970</v>
      </c>
      <c r="M380" t="s">
        <v>13362</v>
      </c>
      <c r="N380" s="4" t="s">
        <v>20117</v>
      </c>
      <c r="O380">
        <v>6588</v>
      </c>
      <c r="P380">
        <v>1440</v>
      </c>
      <c r="Q380">
        <v>6312</v>
      </c>
      <c r="R380" s="79">
        <v>157090860</v>
      </c>
      <c r="S380" s="79">
        <v>34336800</v>
      </c>
      <c r="T380" s="79">
        <v>150509639.99999997</v>
      </c>
      <c r="U380" s="69">
        <f t="shared" si="30"/>
        <v>4780</v>
      </c>
      <c r="V380" s="75">
        <f t="shared" si="31"/>
        <v>113979100</v>
      </c>
      <c r="W380" t="str">
        <f>IFERROR(VLOOKUP($J381,OSA!$BD:$BD,1,0),0)</f>
        <v>01/245121004UTokopedia</v>
      </c>
    </row>
    <row r="381" spans="1:23" x14ac:dyDescent="0.35">
      <c r="A381" t="str">
        <f t="shared" si="29"/>
        <v/>
      </c>
      <c r="B381" s="76"/>
      <c r="C381" s="4"/>
      <c r="F381"/>
      <c r="G381" s="79"/>
      <c r="H381">
        <f>IFERROR(VLOOKUP($A381,OSA!$BD:$BD,1,0),0)</f>
        <v>0</v>
      </c>
      <c r="J381" t="str">
        <f t="shared" si="35"/>
        <v>01/245121004UTOKOPEDIA</v>
      </c>
      <c r="K381" t="s">
        <v>9867</v>
      </c>
      <c r="L381" s="4" t="s">
        <v>2970</v>
      </c>
      <c r="M381" t="s">
        <v>13362</v>
      </c>
      <c r="N381" s="4" t="s">
        <v>18726</v>
      </c>
      <c r="O381">
        <v>539</v>
      </c>
      <c r="P381">
        <v>403</v>
      </c>
      <c r="Q381">
        <v>349</v>
      </c>
      <c r="R381" s="79">
        <v>15490180.180180168</v>
      </c>
      <c r="S381" s="79">
        <v>11581711.711711716</v>
      </c>
      <c r="T381" s="79">
        <v>10029819.819819827</v>
      </c>
      <c r="U381" s="69">
        <f t="shared" si="30"/>
        <v>430.33333333333331</v>
      </c>
      <c r="V381" s="75">
        <f t="shared" si="31"/>
        <v>12367237.237237236</v>
      </c>
      <c r="W381">
        <f>IFERROR(VLOOKUP($J382,OSA!$BD:$BD,1,0),0)</f>
        <v>0</v>
      </c>
    </row>
    <row r="382" spans="1:23" x14ac:dyDescent="0.35">
      <c r="A382" t="str">
        <f t="shared" si="29"/>
        <v/>
      </c>
      <c r="B382" s="76"/>
      <c r="C382" s="4"/>
      <c r="F382"/>
      <c r="G382" s="79"/>
      <c r="H382">
        <f>IFERROR(VLOOKUP($A382,OSA!$BD:$BD,1,0),0)</f>
        <v>0</v>
      </c>
      <c r="J382" t="str">
        <f t="shared" si="35"/>
        <v>01/245121004VBLIBLI</v>
      </c>
      <c r="K382" t="s">
        <v>9868</v>
      </c>
      <c r="L382" s="4" t="s">
        <v>2970</v>
      </c>
      <c r="M382" t="s">
        <v>13363</v>
      </c>
      <c r="N382" s="4" t="s">
        <v>20689</v>
      </c>
      <c r="O382">
        <v>12</v>
      </c>
      <c r="P382">
        <v>12</v>
      </c>
      <c r="Q382">
        <v>36</v>
      </c>
      <c r="R382" s="79">
        <v>286140</v>
      </c>
      <c r="S382" s="79">
        <v>286140</v>
      </c>
      <c r="T382" s="79">
        <v>858419.99999999988</v>
      </c>
      <c r="U382" s="69">
        <f t="shared" si="30"/>
        <v>20</v>
      </c>
      <c r="V382" s="75">
        <f t="shared" si="31"/>
        <v>476900</v>
      </c>
      <c r="W382" t="str">
        <f>IFERROR(VLOOKUP($J383,OSA!$BD:$BD,1,0),0)</f>
        <v>01/245121004VBukalapak</v>
      </c>
    </row>
    <row r="383" spans="1:23" x14ac:dyDescent="0.35">
      <c r="A383" t="str">
        <f t="shared" si="29"/>
        <v/>
      </c>
      <c r="B383" s="76"/>
      <c r="C383" s="4"/>
      <c r="F383"/>
      <c r="G383" s="79"/>
      <c r="H383">
        <f>IFERROR(VLOOKUP($A383,OSA!$BD:$BD,1,0),0)</f>
        <v>0</v>
      </c>
      <c r="J383" t="str">
        <f t="shared" si="35"/>
        <v>01/245121004VBUKALAPAK</v>
      </c>
      <c r="K383" t="s">
        <v>9868</v>
      </c>
      <c r="L383" s="4" t="s">
        <v>2970</v>
      </c>
      <c r="M383" t="s">
        <v>13363</v>
      </c>
      <c r="N383" s="4" t="s">
        <v>18725</v>
      </c>
      <c r="O383">
        <v>3</v>
      </c>
      <c r="P383">
        <v>3</v>
      </c>
      <c r="R383" s="79">
        <v>86216.216216216213</v>
      </c>
      <c r="S383" s="79">
        <v>86216.216216216213</v>
      </c>
      <c r="U383" s="69">
        <f t="shared" si="30"/>
        <v>2</v>
      </c>
      <c r="V383" s="75">
        <f t="shared" si="31"/>
        <v>57477.477477477478</v>
      </c>
      <c r="W383">
        <f>IFERROR(VLOOKUP($J384,OSA!$BD:$BD,1,0),0)</f>
        <v>0</v>
      </c>
    </row>
    <row r="384" spans="1:23" x14ac:dyDescent="0.35">
      <c r="A384" t="str">
        <f t="shared" si="29"/>
        <v/>
      </c>
      <c r="B384" s="76"/>
      <c r="C384" s="4"/>
      <c r="F384"/>
      <c r="G384" s="79"/>
      <c r="H384">
        <f>IFERROR(VLOOKUP($A384,OSA!$BD:$BD,1,0),0)</f>
        <v>0</v>
      </c>
      <c r="J384" t="str">
        <f t="shared" si="35"/>
        <v>01/245121004VLAZADA</v>
      </c>
      <c r="K384" t="s">
        <v>9868</v>
      </c>
      <c r="L384" s="4" t="s">
        <v>2970</v>
      </c>
      <c r="M384" t="s">
        <v>13363</v>
      </c>
      <c r="N384" s="4" t="s">
        <v>20117</v>
      </c>
      <c r="O384">
        <v>8172</v>
      </c>
      <c r="P384">
        <v>1320</v>
      </c>
      <c r="Q384">
        <v>10704</v>
      </c>
      <c r="R384" s="79">
        <v>194861340</v>
      </c>
      <c r="S384" s="79">
        <v>31475399.999999996</v>
      </c>
      <c r="T384" s="79">
        <v>255236880</v>
      </c>
      <c r="U384" s="69">
        <f t="shared" si="30"/>
        <v>6732</v>
      </c>
      <c r="V384" s="75">
        <f t="shared" si="31"/>
        <v>160524540</v>
      </c>
      <c r="W384" t="str">
        <f>IFERROR(VLOOKUP($J385,OSA!$BD:$BD,1,0),0)</f>
        <v>01/245121004VTokopedia</v>
      </c>
    </row>
    <row r="385" spans="1:23" x14ac:dyDescent="0.35">
      <c r="A385" t="str">
        <f t="shared" si="29"/>
        <v/>
      </c>
      <c r="B385" s="76"/>
      <c r="C385" s="4"/>
      <c r="F385"/>
      <c r="G385" s="79"/>
      <c r="H385">
        <f>IFERROR(VLOOKUP($A385,OSA!$BD:$BD,1,0),0)</f>
        <v>0</v>
      </c>
      <c r="J385" t="str">
        <f t="shared" si="35"/>
        <v>01/245121004VTOKOPEDIA</v>
      </c>
      <c r="K385" t="s">
        <v>9868</v>
      </c>
      <c r="L385" s="4" t="s">
        <v>2970</v>
      </c>
      <c r="M385" t="s">
        <v>13363</v>
      </c>
      <c r="N385" s="4" t="s">
        <v>18726</v>
      </c>
      <c r="O385">
        <v>1206</v>
      </c>
      <c r="P385">
        <v>1733</v>
      </c>
      <c r="Q385">
        <v>1077</v>
      </c>
      <c r="R385" s="79">
        <v>34658918.918918818</v>
      </c>
      <c r="S385" s="79">
        <v>49804234.234233916</v>
      </c>
      <c r="T385" s="79">
        <v>30951621.621621504</v>
      </c>
      <c r="U385" s="69">
        <f t="shared" si="30"/>
        <v>1338.6666666666667</v>
      </c>
      <c r="V385" s="75">
        <f t="shared" si="31"/>
        <v>38471591.59159141</v>
      </c>
      <c r="W385" t="str">
        <f>IFERROR(VLOOKUP($J386,OSA!$BD:$BD,1,0),0)</f>
        <v>01/245121004YTokopedia</v>
      </c>
    </row>
    <row r="386" spans="1:23" x14ac:dyDescent="0.35">
      <c r="A386" t="str">
        <f t="shared" si="29"/>
        <v/>
      </c>
      <c r="B386" s="76"/>
      <c r="C386" s="4"/>
      <c r="F386"/>
      <c r="G386" s="79"/>
      <c r="H386">
        <f>IFERROR(VLOOKUP($A386,OSA!$BD:$BD,1,0),0)</f>
        <v>0</v>
      </c>
      <c r="J386" t="str">
        <f t="shared" si="35"/>
        <v>01/245121004YTOKOPEDIA</v>
      </c>
      <c r="K386" t="s">
        <v>9822</v>
      </c>
      <c r="L386" s="4" t="s">
        <v>2970</v>
      </c>
      <c r="M386" t="s">
        <v>18826</v>
      </c>
      <c r="N386" s="4" t="s">
        <v>18726</v>
      </c>
      <c r="O386">
        <v>25</v>
      </c>
      <c r="P386">
        <v>26</v>
      </c>
      <c r="Q386">
        <v>28</v>
      </c>
      <c r="R386" s="79">
        <v>3421171.1711711711</v>
      </c>
      <c r="S386" s="79">
        <v>3558018.018018018</v>
      </c>
      <c r="T386" s="79">
        <v>3831711.7117117117</v>
      </c>
      <c r="U386" s="69">
        <f t="shared" si="30"/>
        <v>26.333333333333332</v>
      </c>
      <c r="V386" s="75">
        <f t="shared" si="31"/>
        <v>3603633.6336336336</v>
      </c>
      <c r="W386">
        <f>IFERROR(VLOOKUP($J387,OSA!$BD:$BD,1,0),0)</f>
        <v>0</v>
      </c>
    </row>
    <row r="387" spans="1:23" x14ac:dyDescent="0.35">
      <c r="A387" t="str">
        <f t="shared" ref="A387:A450" si="36">B387&amp;E387</f>
        <v/>
      </c>
      <c r="B387" s="76"/>
      <c r="C387" s="4"/>
      <c r="F387"/>
      <c r="G387" s="79"/>
      <c r="H387">
        <f>IFERROR(VLOOKUP($A387,OSA!$BD:$BD,1,0),0)</f>
        <v>0</v>
      </c>
      <c r="J387" t="str">
        <f t="shared" si="35"/>
        <v>01/245121004ZLAZADA</v>
      </c>
      <c r="K387" t="s">
        <v>9823</v>
      </c>
      <c r="L387" s="4" t="s">
        <v>2970</v>
      </c>
      <c r="M387" t="s">
        <v>20152</v>
      </c>
      <c r="N387" s="4" t="s">
        <v>20117</v>
      </c>
      <c r="O387">
        <v>24</v>
      </c>
      <c r="P387">
        <v>12</v>
      </c>
      <c r="R387" s="79">
        <v>1788263.9999999998</v>
      </c>
      <c r="S387" s="79">
        <v>894131.99999999988</v>
      </c>
      <c r="U387" s="69">
        <f t="shared" ref="U387:U450" si="37">SUM(O387:Q387)/3</f>
        <v>12</v>
      </c>
      <c r="V387" s="75">
        <f t="shared" ref="V387:V450" si="38">SUM(R387:T387)/3</f>
        <v>894131.99999999988</v>
      </c>
      <c r="W387" t="str">
        <f>IFERROR(VLOOKUP($J388,OSA!$BD:$BD,1,0),0)</f>
        <v>01/245121004ZTokopedia</v>
      </c>
    </row>
    <row r="388" spans="1:23" x14ac:dyDescent="0.35">
      <c r="A388" t="str">
        <f t="shared" si="36"/>
        <v/>
      </c>
      <c r="B388" s="76"/>
      <c r="C388" s="4"/>
      <c r="F388"/>
      <c r="G388" s="79"/>
      <c r="H388">
        <f>IFERROR(VLOOKUP($A388,OSA!$BD:$BD,1,0),0)</f>
        <v>0</v>
      </c>
      <c r="J388" t="str">
        <f t="shared" si="35"/>
        <v>01/245121004ZTOKOPEDIA</v>
      </c>
      <c r="K388" t="s">
        <v>9823</v>
      </c>
      <c r="L388" s="4" t="s">
        <v>2970</v>
      </c>
      <c r="M388" t="s">
        <v>20152</v>
      </c>
      <c r="N388" s="4" t="s">
        <v>18726</v>
      </c>
      <c r="O388">
        <v>25</v>
      </c>
      <c r="P388">
        <v>15</v>
      </c>
      <c r="Q388">
        <v>26</v>
      </c>
      <c r="R388" s="79">
        <v>2249999.9999999995</v>
      </c>
      <c r="S388" s="79">
        <v>1349999.9999999998</v>
      </c>
      <c r="T388" s="79">
        <v>2339999.9999999995</v>
      </c>
      <c r="U388" s="69">
        <f t="shared" si="37"/>
        <v>22</v>
      </c>
      <c r="V388" s="75">
        <f t="shared" si="38"/>
        <v>1979999.9999999993</v>
      </c>
      <c r="W388">
        <f>IFERROR(VLOOKUP($J389,OSA!$BD:$BD,1,0),0)</f>
        <v>0</v>
      </c>
    </row>
    <row r="389" spans="1:23" x14ac:dyDescent="0.35">
      <c r="A389" t="str">
        <f t="shared" si="36"/>
        <v/>
      </c>
      <c r="B389" s="76"/>
      <c r="C389" s="4"/>
      <c r="F389"/>
      <c r="G389" s="79"/>
      <c r="H389">
        <f>IFERROR(VLOOKUP($A389,OSA!$BD:$BD,1,0),0)</f>
        <v>0</v>
      </c>
      <c r="J389" t="str">
        <f t="shared" si="35"/>
        <v>01/245121005MBLIBLI</v>
      </c>
      <c r="K389" t="s">
        <v>569</v>
      </c>
      <c r="L389" s="4" t="s">
        <v>2970</v>
      </c>
      <c r="M389" t="s">
        <v>18827</v>
      </c>
      <c r="N389" s="4" t="s">
        <v>20689</v>
      </c>
      <c r="O389">
        <v>12</v>
      </c>
      <c r="P389">
        <v>24</v>
      </c>
      <c r="Q389">
        <v>36</v>
      </c>
      <c r="R389" s="79">
        <v>148968</v>
      </c>
      <c r="S389" s="79">
        <v>297936</v>
      </c>
      <c r="T389" s="79">
        <v>446904</v>
      </c>
      <c r="U389" s="69">
        <f t="shared" si="37"/>
        <v>24</v>
      </c>
      <c r="V389" s="75">
        <f t="shared" si="38"/>
        <v>297936</v>
      </c>
      <c r="W389" t="str">
        <f>IFERROR(VLOOKUP($J390,OSA!$BD:$BD,1,0),0)</f>
        <v>01/245121005MBukalapak</v>
      </c>
    </row>
    <row r="390" spans="1:23" x14ac:dyDescent="0.35">
      <c r="A390" t="str">
        <f t="shared" si="36"/>
        <v/>
      </c>
      <c r="B390" s="4"/>
      <c r="C390" s="4"/>
      <c r="F390"/>
      <c r="G390" s="79"/>
      <c r="H390">
        <f>IFERROR(VLOOKUP($A390,OSA!$BD:$BD,1,0),0)</f>
        <v>0</v>
      </c>
      <c r="J390" t="str">
        <f t="shared" si="35"/>
        <v>01/245121005MBUKALAPAK</v>
      </c>
      <c r="K390" t="s">
        <v>569</v>
      </c>
      <c r="L390" s="4" t="s">
        <v>2970</v>
      </c>
      <c r="M390" t="s">
        <v>18827</v>
      </c>
      <c r="N390" s="4" t="s">
        <v>18725</v>
      </c>
      <c r="P390">
        <v>2</v>
      </c>
      <c r="S390" s="79">
        <v>29729.729729729726</v>
      </c>
      <c r="U390" s="69">
        <f t="shared" si="37"/>
        <v>0.66666666666666663</v>
      </c>
      <c r="V390" s="75">
        <f t="shared" si="38"/>
        <v>9909.9099099099094</v>
      </c>
      <c r="W390">
        <f>IFERROR(VLOOKUP($J391,OSA!$BD:$BD,1,0),0)</f>
        <v>0</v>
      </c>
    </row>
    <row r="391" spans="1:23" x14ac:dyDescent="0.35">
      <c r="A391" t="str">
        <f t="shared" si="36"/>
        <v/>
      </c>
      <c r="B391" s="4"/>
      <c r="C391" s="4"/>
      <c r="F391"/>
      <c r="G391" s="79"/>
      <c r="H391">
        <f>IFERROR(VLOOKUP($A391,OSA!$BD:$BD,1,0),0)</f>
        <v>0</v>
      </c>
      <c r="J391" t="str">
        <f t="shared" si="35"/>
        <v>01/245121005MLAZADA</v>
      </c>
      <c r="K391" t="s">
        <v>569</v>
      </c>
      <c r="L391" s="4" t="s">
        <v>2970</v>
      </c>
      <c r="M391" t="s">
        <v>18827</v>
      </c>
      <c r="N391" s="4" t="s">
        <v>20117</v>
      </c>
      <c r="Q391">
        <v>250</v>
      </c>
      <c r="T391" s="79">
        <v>3103500</v>
      </c>
      <c r="U391" s="69">
        <f t="shared" si="37"/>
        <v>83.333333333333329</v>
      </c>
      <c r="V391" s="75">
        <f t="shared" si="38"/>
        <v>1034500</v>
      </c>
      <c r="W391" t="str">
        <f>IFERROR(VLOOKUP($J392,OSA!$BD:$BD,1,0),0)</f>
        <v>01/245121005MTokopedia</v>
      </c>
    </row>
    <row r="392" spans="1:23" x14ac:dyDescent="0.35">
      <c r="A392" t="str">
        <f t="shared" si="36"/>
        <v/>
      </c>
      <c r="B392" s="4"/>
      <c r="C392" s="4"/>
      <c r="F392"/>
      <c r="G392" s="79"/>
      <c r="H392">
        <f>IFERROR(VLOOKUP($A392,OSA!$BD:$BD,1,0),0)</f>
        <v>0</v>
      </c>
      <c r="J392" t="str">
        <f t="shared" si="35"/>
        <v>01/245121005MTOKOPEDIA</v>
      </c>
      <c r="K392" t="s">
        <v>569</v>
      </c>
      <c r="L392" s="4" t="s">
        <v>2970</v>
      </c>
      <c r="M392" t="s">
        <v>18827</v>
      </c>
      <c r="N392" s="4" t="s">
        <v>18726</v>
      </c>
      <c r="O392">
        <v>268</v>
      </c>
      <c r="P392">
        <v>130</v>
      </c>
      <c r="Q392">
        <v>226</v>
      </c>
      <c r="R392" s="79">
        <v>3983783.7837837818</v>
      </c>
      <c r="S392" s="79">
        <v>1932432.4324324315</v>
      </c>
      <c r="T392" s="79">
        <v>3359459.4594594571</v>
      </c>
      <c r="U392" s="69">
        <f t="shared" si="37"/>
        <v>208</v>
      </c>
      <c r="V392" s="75">
        <f t="shared" si="38"/>
        <v>3091891.8918918897</v>
      </c>
      <c r="W392">
        <f>IFERROR(VLOOKUP($J393,OSA!$BD:$BD,1,0),0)</f>
        <v>0</v>
      </c>
    </row>
    <row r="393" spans="1:23" x14ac:dyDescent="0.35">
      <c r="A393" t="str">
        <f t="shared" si="36"/>
        <v/>
      </c>
      <c r="B393" s="76"/>
      <c r="C393" s="4"/>
      <c r="F393"/>
      <c r="G393" s="79"/>
      <c r="H393">
        <f>IFERROR(VLOOKUP($A393,OSA!$BD:$BD,1,0),0)</f>
        <v>0</v>
      </c>
      <c r="J393" t="str">
        <f t="shared" si="35"/>
        <v>01/245121005PBLIBLI</v>
      </c>
      <c r="K393" t="s">
        <v>11567</v>
      </c>
      <c r="L393" s="4" t="s">
        <v>2970</v>
      </c>
      <c r="M393" t="s">
        <v>18828</v>
      </c>
      <c r="N393" s="4" t="s">
        <v>20689</v>
      </c>
      <c r="O393">
        <v>12</v>
      </c>
      <c r="Q393">
        <v>24</v>
      </c>
      <c r="R393" s="79">
        <v>286140</v>
      </c>
      <c r="T393" s="79">
        <v>572280</v>
      </c>
      <c r="U393" s="69">
        <f t="shared" si="37"/>
        <v>12</v>
      </c>
      <c r="V393" s="75">
        <f t="shared" si="38"/>
        <v>286140</v>
      </c>
      <c r="W393">
        <f>IFERROR(VLOOKUP($J394,OSA!$BD:$BD,1,0),0)</f>
        <v>0</v>
      </c>
    </row>
    <row r="394" spans="1:23" x14ac:dyDescent="0.35">
      <c r="A394" t="str">
        <f t="shared" si="36"/>
        <v/>
      </c>
      <c r="B394" s="76"/>
      <c r="C394" s="4"/>
      <c r="F394"/>
      <c r="G394" s="79"/>
      <c r="H394">
        <f>IFERROR(VLOOKUP($A394,OSA!$BD:$BD,1,0),0)</f>
        <v>0</v>
      </c>
      <c r="J394" t="str">
        <f t="shared" si="35"/>
        <v>01/245121005PLAZADA</v>
      </c>
      <c r="K394" t="s">
        <v>11567</v>
      </c>
      <c r="L394" s="4" t="s">
        <v>2970</v>
      </c>
      <c r="M394" t="s">
        <v>18828</v>
      </c>
      <c r="N394" s="4" t="s">
        <v>20117</v>
      </c>
      <c r="O394">
        <v>84</v>
      </c>
      <c r="P394">
        <v>12</v>
      </c>
      <c r="Q394">
        <v>96</v>
      </c>
      <c r="R394" s="79">
        <v>2002979.9999999998</v>
      </c>
      <c r="S394" s="79">
        <v>286140</v>
      </c>
      <c r="T394" s="79">
        <v>2289120</v>
      </c>
      <c r="U394" s="69">
        <f t="shared" si="37"/>
        <v>64</v>
      </c>
      <c r="V394" s="75">
        <f t="shared" si="38"/>
        <v>1526080</v>
      </c>
      <c r="W394" t="str">
        <f>IFERROR(VLOOKUP($J395,OSA!$BD:$BD,1,0),0)</f>
        <v>01/245121005PTokopedia</v>
      </c>
    </row>
    <row r="395" spans="1:23" x14ac:dyDescent="0.35">
      <c r="A395" t="str">
        <f t="shared" si="36"/>
        <v/>
      </c>
      <c r="B395" s="76"/>
      <c r="C395" s="4"/>
      <c r="F395"/>
      <c r="G395" s="79"/>
      <c r="H395">
        <f>IFERROR(VLOOKUP($A395,OSA!$BD:$BD,1,0),0)</f>
        <v>0</v>
      </c>
      <c r="J395" t="str">
        <f t="shared" si="35"/>
        <v>01/245121005PTOKOPEDIA</v>
      </c>
      <c r="K395" t="s">
        <v>11567</v>
      </c>
      <c r="L395" s="4" t="s">
        <v>2970</v>
      </c>
      <c r="M395" t="s">
        <v>18828</v>
      </c>
      <c r="N395" s="4" t="s">
        <v>18726</v>
      </c>
      <c r="O395">
        <v>248</v>
      </c>
      <c r="P395">
        <v>225</v>
      </c>
      <c r="Q395">
        <v>263</v>
      </c>
      <c r="R395" s="79">
        <v>7127207.2072072122</v>
      </c>
      <c r="S395" s="79">
        <v>6466216.2162162261</v>
      </c>
      <c r="T395" s="79">
        <v>7558288.2882882971</v>
      </c>
      <c r="U395" s="69">
        <f t="shared" si="37"/>
        <v>245.33333333333334</v>
      </c>
      <c r="V395" s="75">
        <f t="shared" si="38"/>
        <v>7050570.5705705779</v>
      </c>
      <c r="W395">
        <f>IFERROR(VLOOKUP($J396,OSA!$BD:$BD,1,0),0)</f>
        <v>0</v>
      </c>
    </row>
    <row r="396" spans="1:23" x14ac:dyDescent="0.35">
      <c r="A396" t="str">
        <f t="shared" si="36"/>
        <v/>
      </c>
      <c r="B396" s="4"/>
      <c r="C396" s="4"/>
      <c r="F396"/>
      <c r="G396" s="79"/>
      <c r="H396">
        <f>IFERROR(VLOOKUP($A396,OSA!$BD:$BD,1,0),0)</f>
        <v>0</v>
      </c>
      <c r="J396" t="str">
        <f t="shared" si="35"/>
        <v>01/245121005QLAZADA</v>
      </c>
      <c r="K396" t="s">
        <v>11568</v>
      </c>
      <c r="L396" s="4" t="s">
        <v>2970</v>
      </c>
      <c r="M396" t="s">
        <v>18829</v>
      </c>
      <c r="N396" s="4" t="s">
        <v>20117</v>
      </c>
      <c r="O396">
        <v>48</v>
      </c>
      <c r="Q396">
        <v>36</v>
      </c>
      <c r="R396" s="79">
        <v>2282303.9999999995</v>
      </c>
      <c r="T396" s="79">
        <v>1711727.9999999995</v>
      </c>
      <c r="U396" s="69">
        <f t="shared" si="37"/>
        <v>28</v>
      </c>
      <c r="V396" s="75">
        <f t="shared" si="38"/>
        <v>1331343.9999999998</v>
      </c>
      <c r="W396" t="str">
        <f>IFERROR(VLOOKUP($J397,OSA!$BD:$BD,1,0),0)</f>
        <v>01/245121005QTokopedia</v>
      </c>
    </row>
    <row r="397" spans="1:23" x14ac:dyDescent="0.35">
      <c r="A397" t="str">
        <f t="shared" si="36"/>
        <v/>
      </c>
      <c r="B397" s="76"/>
      <c r="C397" s="4"/>
      <c r="F397"/>
      <c r="G397" s="79"/>
      <c r="H397">
        <f>IFERROR(VLOOKUP($A397,OSA!$BD:$BD,1,0),0)</f>
        <v>0</v>
      </c>
      <c r="J397" t="str">
        <f t="shared" si="35"/>
        <v>01/245121005QTOKOPEDIA</v>
      </c>
      <c r="K397" t="s">
        <v>11568</v>
      </c>
      <c r="L397" s="4" t="s">
        <v>2970</v>
      </c>
      <c r="M397" t="s">
        <v>18829</v>
      </c>
      <c r="N397" s="4" t="s">
        <v>18726</v>
      </c>
      <c r="O397">
        <v>187</v>
      </c>
      <c r="P397">
        <v>151</v>
      </c>
      <c r="Q397">
        <v>199</v>
      </c>
      <c r="R397" s="79">
        <v>10529279.279279275</v>
      </c>
      <c r="S397" s="79">
        <v>8502252.252252249</v>
      </c>
      <c r="T397" s="79">
        <v>11204954.95495495</v>
      </c>
      <c r="U397" s="69">
        <f t="shared" si="37"/>
        <v>179</v>
      </c>
      <c r="V397" s="75">
        <f t="shared" si="38"/>
        <v>10078828.828828825</v>
      </c>
      <c r="W397">
        <f>IFERROR(VLOOKUP($J398,OSA!$BD:$BD,1,0),0)</f>
        <v>0</v>
      </c>
    </row>
    <row r="398" spans="1:23" x14ac:dyDescent="0.35">
      <c r="A398" t="str">
        <f t="shared" si="36"/>
        <v/>
      </c>
      <c r="B398" s="76"/>
      <c r="C398" s="4"/>
      <c r="F398"/>
      <c r="G398" s="79"/>
      <c r="H398">
        <f>IFERROR(VLOOKUP($A398,OSA!$BD:$BD,1,0),0)</f>
        <v>0</v>
      </c>
      <c r="J398" t="str">
        <f t="shared" si="35"/>
        <v>01/245121005YLAZADA</v>
      </c>
      <c r="K398" t="s">
        <v>13844</v>
      </c>
      <c r="L398" s="4" t="s">
        <v>2970</v>
      </c>
      <c r="M398" t="s">
        <v>18830</v>
      </c>
      <c r="N398" s="4" t="s">
        <v>20117</v>
      </c>
      <c r="P398">
        <v>2</v>
      </c>
      <c r="Q398">
        <v>24</v>
      </c>
      <c r="S398" s="79">
        <v>149020</v>
      </c>
      <c r="T398" s="79">
        <v>1788239.9999999998</v>
      </c>
      <c r="U398" s="69">
        <f t="shared" si="37"/>
        <v>8.6666666666666661</v>
      </c>
      <c r="V398" s="75">
        <f t="shared" si="38"/>
        <v>645753.33333333326</v>
      </c>
      <c r="W398">
        <f>IFERROR(VLOOKUP($J399,OSA!$BD:$BD,1,0),0)</f>
        <v>0</v>
      </c>
    </row>
    <row r="399" spans="1:23" x14ac:dyDescent="0.35">
      <c r="A399" t="str">
        <f t="shared" si="36"/>
        <v/>
      </c>
      <c r="B399" s="76"/>
      <c r="C399" s="4"/>
      <c r="F399"/>
      <c r="G399" s="79"/>
      <c r="H399">
        <f>IFERROR(VLOOKUP($A399,OSA!$BD:$BD,1,0),0)</f>
        <v>0</v>
      </c>
      <c r="J399" t="str">
        <f t="shared" si="35"/>
        <v>01/245121005YTOKOPEDIA</v>
      </c>
      <c r="K399" t="s">
        <v>13844</v>
      </c>
      <c r="L399" s="4" t="s">
        <v>2970</v>
      </c>
      <c r="M399" t="s">
        <v>18830</v>
      </c>
      <c r="N399" s="4" t="s">
        <v>18726</v>
      </c>
      <c r="O399">
        <v>22</v>
      </c>
      <c r="P399">
        <v>18</v>
      </c>
      <c r="Q399">
        <v>27</v>
      </c>
      <c r="R399" s="79">
        <v>1979999.9999999998</v>
      </c>
      <c r="S399" s="79">
        <v>1619999.9999999998</v>
      </c>
      <c r="T399" s="79">
        <v>2429999.9999999995</v>
      </c>
      <c r="U399" s="69">
        <f t="shared" si="37"/>
        <v>22.333333333333332</v>
      </c>
      <c r="V399" s="75">
        <f t="shared" si="38"/>
        <v>2009999.9999999998</v>
      </c>
      <c r="W399">
        <f>IFERROR(VLOOKUP($J400,OSA!$BD:$BD,1,0),0)</f>
        <v>0</v>
      </c>
    </row>
    <row r="400" spans="1:23" x14ac:dyDescent="0.35">
      <c r="A400" t="str">
        <f t="shared" si="36"/>
        <v/>
      </c>
      <c r="B400" s="76"/>
      <c r="C400" s="4"/>
      <c r="F400"/>
      <c r="G400" s="79"/>
      <c r="H400">
        <f>IFERROR(VLOOKUP($A400,OSA!$BD:$BD,1,0),0)</f>
        <v>0</v>
      </c>
      <c r="J400" t="str">
        <f t="shared" si="35"/>
        <v>01/245121005ZLAZADA</v>
      </c>
      <c r="K400" t="s">
        <v>13845</v>
      </c>
      <c r="L400" s="4" t="s">
        <v>2970</v>
      </c>
      <c r="M400" t="s">
        <v>20153</v>
      </c>
      <c r="N400" s="4" t="s">
        <v>20117</v>
      </c>
      <c r="Q400">
        <v>24</v>
      </c>
      <c r="T400" s="79">
        <v>2719079.9999999995</v>
      </c>
      <c r="U400" s="69">
        <f t="shared" si="37"/>
        <v>8</v>
      </c>
      <c r="V400" s="75">
        <f t="shared" si="38"/>
        <v>906359.99999999988</v>
      </c>
      <c r="W400">
        <f>IFERROR(VLOOKUP($J401,OSA!$BD:$BD,1,0),0)</f>
        <v>0</v>
      </c>
    </row>
    <row r="401" spans="1:23" x14ac:dyDescent="0.35">
      <c r="A401" t="str">
        <f t="shared" si="36"/>
        <v/>
      </c>
      <c r="B401" s="76"/>
      <c r="C401" s="4"/>
      <c r="F401"/>
      <c r="G401" s="79"/>
      <c r="H401">
        <f>IFERROR(VLOOKUP($A401,OSA!$BD:$BD,1,0),0)</f>
        <v>0</v>
      </c>
      <c r="J401" t="str">
        <f t="shared" si="35"/>
        <v>01/245121005ZTOKOPEDIA</v>
      </c>
      <c r="K401" t="s">
        <v>13845</v>
      </c>
      <c r="L401" s="4" t="s">
        <v>2970</v>
      </c>
      <c r="M401" t="s">
        <v>20153</v>
      </c>
      <c r="N401" s="4" t="s">
        <v>18726</v>
      </c>
      <c r="O401">
        <v>23</v>
      </c>
      <c r="P401">
        <v>29</v>
      </c>
      <c r="Q401">
        <v>25</v>
      </c>
      <c r="R401" s="79">
        <v>3147477.4774774774</v>
      </c>
      <c r="S401" s="79">
        <v>3968558.5585585586</v>
      </c>
      <c r="T401" s="79">
        <v>3421171.1711711711</v>
      </c>
      <c r="U401" s="69">
        <f t="shared" si="37"/>
        <v>25.666666666666668</v>
      </c>
      <c r="V401" s="75">
        <f t="shared" si="38"/>
        <v>3512402.4024024024</v>
      </c>
      <c r="W401">
        <f>IFERROR(VLOOKUP($J402,OSA!$BD:$BD,1,0),0)</f>
        <v>0</v>
      </c>
    </row>
    <row r="402" spans="1:23" x14ac:dyDescent="0.35">
      <c r="A402" t="str">
        <f t="shared" si="36"/>
        <v/>
      </c>
      <c r="B402" s="76"/>
      <c r="C402" s="4"/>
      <c r="F402"/>
      <c r="G402" s="79"/>
      <c r="H402">
        <f>IFERROR(VLOOKUP($A402,OSA!$BD:$BD,1,0),0)</f>
        <v>0</v>
      </c>
      <c r="J402" t="str">
        <f t="shared" si="35"/>
        <v>01/245121006FLAZADA</v>
      </c>
      <c r="K402" t="s">
        <v>13807</v>
      </c>
      <c r="L402" s="4" t="s">
        <v>2970</v>
      </c>
      <c r="M402" t="s">
        <v>20154</v>
      </c>
      <c r="N402" s="4" t="s">
        <v>20117</v>
      </c>
      <c r="Q402">
        <v>12</v>
      </c>
      <c r="T402" s="79">
        <v>553272</v>
      </c>
      <c r="U402" s="69">
        <f t="shared" si="37"/>
        <v>4</v>
      </c>
      <c r="V402" s="75">
        <f t="shared" si="38"/>
        <v>184424</v>
      </c>
      <c r="W402">
        <f>IFERROR(VLOOKUP($J403,OSA!$BD:$BD,1,0),0)</f>
        <v>0</v>
      </c>
    </row>
    <row r="403" spans="1:23" x14ac:dyDescent="0.35">
      <c r="A403" t="str">
        <f t="shared" si="36"/>
        <v/>
      </c>
      <c r="B403" s="76"/>
      <c r="C403" s="4"/>
      <c r="F403"/>
      <c r="G403" s="79"/>
      <c r="H403">
        <f>IFERROR(VLOOKUP($A403,OSA!$BD:$BD,1,0),0)</f>
        <v>0</v>
      </c>
      <c r="J403" t="str">
        <f t="shared" si="35"/>
        <v>01/245121006FTOKOPEDIA</v>
      </c>
      <c r="K403" t="s">
        <v>13807</v>
      </c>
      <c r="L403" s="4" t="s">
        <v>2970</v>
      </c>
      <c r="M403" t="s">
        <v>20154</v>
      </c>
      <c r="N403" s="4" t="s">
        <v>18726</v>
      </c>
      <c r="O403">
        <v>26</v>
      </c>
      <c r="P403">
        <v>32</v>
      </c>
      <c r="Q403">
        <v>22</v>
      </c>
      <c r="R403" s="79">
        <v>1285945.9459459456</v>
      </c>
      <c r="S403" s="79">
        <v>1582702.7027027023</v>
      </c>
      <c r="T403" s="79">
        <v>1088108.1081081077</v>
      </c>
      <c r="U403" s="69">
        <f t="shared" si="37"/>
        <v>26.666666666666668</v>
      </c>
      <c r="V403" s="75">
        <f t="shared" si="38"/>
        <v>1318918.9189189186</v>
      </c>
      <c r="W403">
        <f>IFERROR(VLOOKUP($J404,OSA!$BD:$BD,1,0),0)</f>
        <v>0</v>
      </c>
    </row>
    <row r="404" spans="1:23" x14ac:dyDescent="0.35">
      <c r="A404" t="str">
        <f t="shared" si="36"/>
        <v/>
      </c>
      <c r="B404" s="76"/>
      <c r="C404" s="4"/>
      <c r="F404"/>
      <c r="G404" s="79"/>
      <c r="H404">
        <f>IFERROR(VLOOKUP($A404,OSA!$BD:$BD,1,0),0)</f>
        <v>0</v>
      </c>
      <c r="J404" t="str">
        <f t="shared" ref="J404:J423" si="39">K404&amp;N404</f>
        <v>01/245121101RBLIBLI</v>
      </c>
      <c r="K404" t="s">
        <v>613</v>
      </c>
      <c r="L404" s="4" t="s">
        <v>2970</v>
      </c>
      <c r="M404" t="s">
        <v>18831</v>
      </c>
      <c r="N404" s="4" t="s">
        <v>20689</v>
      </c>
      <c r="O404">
        <v>48</v>
      </c>
      <c r="P404">
        <v>60</v>
      </c>
      <c r="Q404">
        <v>60</v>
      </c>
      <c r="R404" s="79">
        <v>2664815.9999999995</v>
      </c>
      <c r="S404" s="79">
        <v>3331019.9999999995</v>
      </c>
      <c r="T404" s="79">
        <v>3331020</v>
      </c>
      <c r="U404" s="69">
        <f t="shared" si="37"/>
        <v>56</v>
      </c>
      <c r="V404" s="75">
        <f t="shared" si="38"/>
        <v>3108952</v>
      </c>
      <c r="W404" t="str">
        <f>IFERROR(VLOOKUP($J405,OSA!$BD:$BD,1,0),0)</f>
        <v>01/245121101RBukalapak</v>
      </c>
    </row>
    <row r="405" spans="1:23" x14ac:dyDescent="0.35">
      <c r="A405" t="str">
        <f t="shared" si="36"/>
        <v/>
      </c>
      <c r="B405" s="76"/>
      <c r="C405" s="4"/>
      <c r="F405"/>
      <c r="G405" s="79"/>
      <c r="H405">
        <f>IFERROR(VLOOKUP($A405,OSA!$BD:$BD,1,0),0)</f>
        <v>0</v>
      </c>
      <c r="J405" t="str">
        <f t="shared" si="39"/>
        <v>01/245121101RBUKALAPAK</v>
      </c>
      <c r="K405" t="s">
        <v>613</v>
      </c>
      <c r="L405" s="4" t="s">
        <v>2970</v>
      </c>
      <c r="M405" t="s">
        <v>18831</v>
      </c>
      <c r="N405" s="4" t="s">
        <v>18725</v>
      </c>
      <c r="O405">
        <v>18</v>
      </c>
      <c r="P405">
        <v>32</v>
      </c>
      <c r="Q405">
        <v>18</v>
      </c>
      <c r="R405" s="79">
        <v>1052432.4324324322</v>
      </c>
      <c r="S405" s="79">
        <v>1870990.9909909908</v>
      </c>
      <c r="T405" s="79">
        <v>1052432.4324324324</v>
      </c>
      <c r="U405" s="69">
        <f t="shared" si="37"/>
        <v>22.666666666666668</v>
      </c>
      <c r="V405" s="75">
        <f t="shared" si="38"/>
        <v>1325285.285285285</v>
      </c>
      <c r="W405">
        <f>IFERROR(VLOOKUP($J406,OSA!$BD:$BD,1,0),0)</f>
        <v>0</v>
      </c>
    </row>
    <row r="406" spans="1:23" x14ac:dyDescent="0.35">
      <c r="A406" t="str">
        <f t="shared" si="36"/>
        <v/>
      </c>
      <c r="B406" s="76"/>
      <c r="C406" s="4"/>
      <c r="F406"/>
      <c r="G406" s="79"/>
      <c r="H406">
        <f>IFERROR(VLOOKUP($A406,OSA!$BD:$BD,1,0),0)</f>
        <v>0</v>
      </c>
      <c r="J406" t="str">
        <f t="shared" si="39"/>
        <v>01/245121101RLAZADA</v>
      </c>
      <c r="K406" t="s">
        <v>613</v>
      </c>
      <c r="L406" s="4" t="s">
        <v>2970</v>
      </c>
      <c r="M406" t="s">
        <v>18831</v>
      </c>
      <c r="N406" s="4" t="s">
        <v>20117</v>
      </c>
      <c r="O406">
        <v>282</v>
      </c>
      <c r="P406">
        <v>60</v>
      </c>
      <c r="Q406">
        <v>198</v>
      </c>
      <c r="R406" s="79">
        <v>15655794</v>
      </c>
      <c r="S406" s="79">
        <v>3331020</v>
      </c>
      <c r="T406" s="79">
        <v>10992365.999999998</v>
      </c>
      <c r="U406" s="69">
        <f t="shared" si="37"/>
        <v>180</v>
      </c>
      <c r="V406" s="75">
        <f t="shared" si="38"/>
        <v>9993060</v>
      </c>
      <c r="W406" t="str">
        <f>IFERROR(VLOOKUP($J407,OSA!$BD:$BD,1,0),0)</f>
        <v>01/245121101RTokopedia</v>
      </c>
    </row>
    <row r="407" spans="1:23" x14ac:dyDescent="0.35">
      <c r="A407" t="str">
        <f t="shared" si="36"/>
        <v/>
      </c>
      <c r="B407" s="76"/>
      <c r="C407" s="4"/>
      <c r="F407"/>
      <c r="G407" s="79"/>
      <c r="H407">
        <f>IFERROR(VLOOKUP($A407,OSA!$BD:$BD,1,0),0)</f>
        <v>0</v>
      </c>
      <c r="J407" t="str">
        <f t="shared" si="39"/>
        <v>01/245121101RTOKOPEDIA</v>
      </c>
      <c r="K407" t="s">
        <v>613</v>
      </c>
      <c r="L407" s="4" t="s">
        <v>2970</v>
      </c>
      <c r="M407" t="s">
        <v>18831</v>
      </c>
      <c r="N407" s="4" t="s">
        <v>18726</v>
      </c>
      <c r="O407">
        <v>1207</v>
      </c>
      <c r="P407">
        <v>776</v>
      </c>
      <c r="Q407">
        <v>2642</v>
      </c>
      <c r="R407" s="79">
        <v>70571441.44144085</v>
      </c>
      <c r="S407" s="79">
        <v>45371531.531531349</v>
      </c>
      <c r="T407" s="79">
        <v>154473693.6936928</v>
      </c>
      <c r="U407" s="69">
        <f t="shared" si="37"/>
        <v>1541.6666666666667</v>
      </c>
      <c r="V407" s="75">
        <f t="shared" si="38"/>
        <v>90138888.888888344</v>
      </c>
      <c r="W407" t="str">
        <f>IFERROR(VLOOKUP($J408,OSA!$BD:$BD,1,0),0)</f>
        <v>01/245121101SBukalapak</v>
      </c>
    </row>
    <row r="408" spans="1:23" x14ac:dyDescent="0.35">
      <c r="A408" t="str">
        <f t="shared" si="36"/>
        <v/>
      </c>
      <c r="B408" s="76"/>
      <c r="C408" s="4"/>
      <c r="F408"/>
      <c r="G408" s="79"/>
      <c r="H408">
        <f>IFERROR(VLOOKUP($A408,OSA!$BD:$BD,1,0),0)</f>
        <v>0</v>
      </c>
      <c r="J408" t="str">
        <f t="shared" si="39"/>
        <v>01/245121101SBUKALAPAK</v>
      </c>
      <c r="K408" t="s">
        <v>589</v>
      </c>
      <c r="L408" s="4" t="s">
        <v>2970</v>
      </c>
      <c r="M408" t="s">
        <v>6013</v>
      </c>
      <c r="N408" s="4" t="s">
        <v>18725</v>
      </c>
      <c r="O408">
        <v>12</v>
      </c>
      <c r="R408" s="79">
        <v>701621.62162162154</v>
      </c>
      <c r="U408" s="69">
        <f t="shared" si="37"/>
        <v>4</v>
      </c>
      <c r="V408" s="75">
        <f t="shared" si="38"/>
        <v>233873.87387387385</v>
      </c>
      <c r="W408">
        <f>IFERROR(VLOOKUP($J409,OSA!$BD:$BD,1,0),0)</f>
        <v>0</v>
      </c>
    </row>
    <row r="409" spans="1:23" x14ac:dyDescent="0.35">
      <c r="A409" t="str">
        <f t="shared" si="36"/>
        <v/>
      </c>
      <c r="B409" s="76"/>
      <c r="C409" s="4"/>
      <c r="F409"/>
      <c r="G409" s="79"/>
      <c r="H409">
        <f>IFERROR(VLOOKUP($A409,OSA!$BD:$BD,1,0),0)</f>
        <v>0</v>
      </c>
      <c r="J409" t="str">
        <f t="shared" si="39"/>
        <v>01/245121101SLAZADA</v>
      </c>
      <c r="K409" t="s">
        <v>589</v>
      </c>
      <c r="L409" s="4" t="s">
        <v>2970</v>
      </c>
      <c r="M409" t="s">
        <v>6013</v>
      </c>
      <c r="N409" s="4" t="s">
        <v>20117</v>
      </c>
      <c r="O409">
        <v>66</v>
      </c>
      <c r="P409">
        <v>102</v>
      </c>
      <c r="Q409">
        <v>154</v>
      </c>
      <c r="R409" s="79">
        <v>3664121.9999999995</v>
      </c>
      <c r="S409" s="79">
        <v>5662734</v>
      </c>
      <c r="T409" s="79">
        <v>8549618</v>
      </c>
      <c r="U409" s="69">
        <f t="shared" si="37"/>
        <v>107.33333333333333</v>
      </c>
      <c r="V409" s="75">
        <f t="shared" si="38"/>
        <v>5958824.666666667</v>
      </c>
      <c r="W409" t="str">
        <f>IFERROR(VLOOKUP($J410,OSA!$BD:$BD,1,0),0)</f>
        <v>01/245121101STokopedia</v>
      </c>
    </row>
    <row r="410" spans="1:23" x14ac:dyDescent="0.35">
      <c r="A410" t="str">
        <f t="shared" si="36"/>
        <v/>
      </c>
      <c r="B410" s="76"/>
      <c r="C410" s="4"/>
      <c r="F410"/>
      <c r="G410" s="79"/>
      <c r="H410">
        <f>IFERROR(VLOOKUP($A410,OSA!$BD:$BD,1,0),0)</f>
        <v>0</v>
      </c>
      <c r="J410" t="str">
        <f t="shared" si="39"/>
        <v>01/245121101STOKOPEDIA</v>
      </c>
      <c r="K410" t="s">
        <v>589</v>
      </c>
      <c r="L410" s="4" t="s">
        <v>2970</v>
      </c>
      <c r="M410" t="s">
        <v>6013</v>
      </c>
      <c r="N410" s="4" t="s">
        <v>18726</v>
      </c>
      <c r="O410">
        <v>330</v>
      </c>
      <c r="P410">
        <v>141</v>
      </c>
      <c r="Q410">
        <v>258</v>
      </c>
      <c r="R410" s="79">
        <v>19294594.594594609</v>
      </c>
      <c r="S410" s="79">
        <v>8244054.054054061</v>
      </c>
      <c r="T410" s="79">
        <v>15084864.864864878</v>
      </c>
      <c r="U410" s="69">
        <f t="shared" si="37"/>
        <v>243</v>
      </c>
      <c r="V410" s="75">
        <f t="shared" si="38"/>
        <v>14207837.837837851</v>
      </c>
      <c r="W410">
        <f>IFERROR(VLOOKUP($J411,OSA!$BD:$BD,1,0),0)</f>
        <v>0</v>
      </c>
    </row>
    <row r="411" spans="1:23" x14ac:dyDescent="0.35">
      <c r="A411" t="str">
        <f t="shared" si="36"/>
        <v/>
      </c>
      <c r="B411" s="76"/>
      <c r="C411" s="4"/>
      <c r="F411"/>
      <c r="G411" s="79"/>
      <c r="H411">
        <f>IFERROR(VLOOKUP($A411,OSA!$BD:$BD,1,0),0)</f>
        <v>0</v>
      </c>
      <c r="J411" t="str">
        <f t="shared" si="39"/>
        <v>01/245121101TBLIBLI</v>
      </c>
      <c r="K411" t="s">
        <v>595</v>
      </c>
      <c r="L411" s="4" t="s">
        <v>2970</v>
      </c>
      <c r="M411" t="s">
        <v>2599</v>
      </c>
      <c r="N411" s="4" t="s">
        <v>20689</v>
      </c>
      <c r="Q411">
        <v>24</v>
      </c>
      <c r="T411" s="79">
        <v>1332407.9999999998</v>
      </c>
      <c r="U411" s="69">
        <f t="shared" si="37"/>
        <v>8</v>
      </c>
      <c r="V411" s="75">
        <f t="shared" si="38"/>
        <v>444135.99999999994</v>
      </c>
      <c r="W411" t="str">
        <f>IFERROR(VLOOKUP($J412,OSA!$BD:$BD,1,0),0)</f>
        <v>01/245121101TBukalapak</v>
      </c>
    </row>
    <row r="412" spans="1:23" x14ac:dyDescent="0.35">
      <c r="A412" t="str">
        <f t="shared" si="36"/>
        <v/>
      </c>
      <c r="B412" s="4"/>
      <c r="C412" s="4"/>
      <c r="F412"/>
      <c r="G412" s="79"/>
      <c r="H412">
        <f>IFERROR(VLOOKUP($A412,OSA!$BD:$BD,1,0),0)</f>
        <v>0</v>
      </c>
      <c r="J412" t="str">
        <f t="shared" si="39"/>
        <v>01/245121101TBUKALAPAK</v>
      </c>
      <c r="K412" t="s">
        <v>595</v>
      </c>
      <c r="L412" s="4" t="s">
        <v>2970</v>
      </c>
      <c r="M412" t="s">
        <v>2599</v>
      </c>
      <c r="N412" s="4" t="s">
        <v>18725</v>
      </c>
      <c r="O412">
        <v>12</v>
      </c>
      <c r="Q412">
        <v>12</v>
      </c>
      <c r="R412" s="79">
        <v>701621.62162162154</v>
      </c>
      <c r="T412" s="79">
        <v>701621.62162162154</v>
      </c>
      <c r="U412" s="69">
        <f t="shared" si="37"/>
        <v>8</v>
      </c>
      <c r="V412" s="75">
        <f t="shared" si="38"/>
        <v>467747.74774774769</v>
      </c>
      <c r="W412">
        <f>IFERROR(VLOOKUP($J413,OSA!$BD:$BD,1,0),0)</f>
        <v>0</v>
      </c>
    </row>
    <row r="413" spans="1:23" x14ac:dyDescent="0.35">
      <c r="A413" t="str">
        <f t="shared" si="36"/>
        <v/>
      </c>
      <c r="B413" s="76"/>
      <c r="C413" s="4"/>
      <c r="F413"/>
      <c r="G413" s="79"/>
      <c r="H413">
        <f>IFERROR(VLOOKUP($A413,OSA!$BD:$BD,1,0),0)</f>
        <v>0</v>
      </c>
      <c r="J413" t="str">
        <f t="shared" si="39"/>
        <v>01/245121101TLAZADA</v>
      </c>
      <c r="K413" t="s">
        <v>595</v>
      </c>
      <c r="L413" s="4" t="s">
        <v>2970</v>
      </c>
      <c r="M413" t="s">
        <v>2599</v>
      </c>
      <c r="N413" s="4" t="s">
        <v>20117</v>
      </c>
      <c r="O413">
        <v>114</v>
      </c>
      <c r="P413">
        <v>45</v>
      </c>
      <c r="Q413">
        <v>84</v>
      </c>
      <c r="R413" s="79">
        <v>6328938</v>
      </c>
      <c r="S413" s="79">
        <v>2498265</v>
      </c>
      <c r="T413" s="79">
        <v>4663427.9999999991</v>
      </c>
      <c r="U413" s="69">
        <f t="shared" si="37"/>
        <v>81</v>
      </c>
      <c r="V413" s="75">
        <f t="shared" si="38"/>
        <v>4496877</v>
      </c>
      <c r="W413" t="str">
        <f>IFERROR(VLOOKUP($J414,OSA!$BD:$BD,1,0),0)</f>
        <v>01/245121101TTokopedia</v>
      </c>
    </row>
    <row r="414" spans="1:23" x14ac:dyDescent="0.35">
      <c r="A414" t="str">
        <f t="shared" si="36"/>
        <v/>
      </c>
      <c r="B414" s="48"/>
      <c r="C414" s="4"/>
      <c r="F414"/>
      <c r="G414" s="79"/>
      <c r="H414">
        <f>IFERROR(VLOOKUP($A414,OSA!$BD:$BD,1,0),0)</f>
        <v>0</v>
      </c>
      <c r="J414" t="str">
        <f t="shared" si="39"/>
        <v>01/245121101TTOKOPEDIA</v>
      </c>
      <c r="K414" t="s">
        <v>595</v>
      </c>
      <c r="L414" s="4" t="s">
        <v>2970</v>
      </c>
      <c r="M414" t="s">
        <v>2599</v>
      </c>
      <c r="N414" s="4" t="s">
        <v>18726</v>
      </c>
      <c r="O414">
        <v>59</v>
      </c>
      <c r="P414">
        <v>60</v>
      </c>
      <c r="Q414">
        <v>68</v>
      </c>
      <c r="R414" s="79">
        <v>3449639.6396396407</v>
      </c>
      <c r="S414" s="79">
        <v>3508108.1081081103</v>
      </c>
      <c r="T414" s="79">
        <v>3975855.8558558584</v>
      </c>
      <c r="U414" s="69">
        <f t="shared" si="37"/>
        <v>62.333333333333336</v>
      </c>
      <c r="V414" s="75">
        <f t="shared" si="38"/>
        <v>3644534.5345345363</v>
      </c>
      <c r="W414">
        <f>IFERROR(VLOOKUP($J415,OSA!$BD:$BD,1,0),0)</f>
        <v>0</v>
      </c>
    </row>
    <row r="415" spans="1:23" x14ac:dyDescent="0.35">
      <c r="A415" t="str">
        <f t="shared" si="36"/>
        <v/>
      </c>
      <c r="B415" s="48"/>
      <c r="C415" s="4"/>
      <c r="F415"/>
      <c r="G415" s="79"/>
      <c r="H415">
        <f>IFERROR(VLOOKUP($A415,OSA!$BD:$BD,1,0),0)</f>
        <v>0</v>
      </c>
      <c r="J415" t="str">
        <f t="shared" si="39"/>
        <v>01/245121101UBLIBLI</v>
      </c>
      <c r="K415" t="s">
        <v>609</v>
      </c>
      <c r="L415" s="4" t="s">
        <v>2970</v>
      </c>
      <c r="M415" t="s">
        <v>18832</v>
      </c>
      <c r="N415" s="4" t="s">
        <v>20689</v>
      </c>
      <c r="O415">
        <v>24</v>
      </c>
      <c r="P415">
        <v>48</v>
      </c>
      <c r="Q415">
        <v>84</v>
      </c>
      <c r="R415" s="79">
        <v>1332407.9999999998</v>
      </c>
      <c r="S415" s="79">
        <v>2664815.9999999995</v>
      </c>
      <c r="T415" s="79">
        <v>4663427.9999999991</v>
      </c>
      <c r="U415" s="69">
        <f t="shared" si="37"/>
        <v>52</v>
      </c>
      <c r="V415" s="75">
        <f t="shared" si="38"/>
        <v>2886883.9999999995</v>
      </c>
      <c r="W415" t="str">
        <f>IFERROR(VLOOKUP($J416,OSA!$BD:$BD,1,0),0)</f>
        <v>01/245121101UBukalapak</v>
      </c>
    </row>
    <row r="416" spans="1:23" x14ac:dyDescent="0.35">
      <c r="A416" t="str">
        <f t="shared" si="36"/>
        <v/>
      </c>
      <c r="B416" s="48"/>
      <c r="C416" s="4"/>
      <c r="F416"/>
      <c r="G416" s="79"/>
      <c r="H416">
        <f>IFERROR(VLOOKUP($A416,OSA!$BD:$BD,1,0),0)</f>
        <v>0</v>
      </c>
      <c r="J416" t="str">
        <f t="shared" si="39"/>
        <v>01/245121101UBUKALAPAK</v>
      </c>
      <c r="K416" t="s">
        <v>609</v>
      </c>
      <c r="L416" s="4" t="s">
        <v>2970</v>
      </c>
      <c r="M416" t="s">
        <v>18832</v>
      </c>
      <c r="N416" s="4" t="s">
        <v>18725</v>
      </c>
      <c r="O416">
        <v>32</v>
      </c>
      <c r="P416">
        <v>31</v>
      </c>
      <c r="Q416">
        <v>24</v>
      </c>
      <c r="R416" s="79">
        <v>1870990.9909909908</v>
      </c>
      <c r="S416" s="79">
        <v>1812522.5225225226</v>
      </c>
      <c r="T416" s="79">
        <v>1403243.2432432431</v>
      </c>
      <c r="U416" s="69">
        <f t="shared" si="37"/>
        <v>29</v>
      </c>
      <c r="V416" s="75">
        <f t="shared" si="38"/>
        <v>1695585.5855855856</v>
      </c>
      <c r="W416">
        <f>IFERROR(VLOOKUP($J417,OSA!$BD:$BD,1,0),0)</f>
        <v>0</v>
      </c>
    </row>
    <row r="417" spans="1:23" x14ac:dyDescent="0.35">
      <c r="A417" t="str">
        <f t="shared" si="36"/>
        <v/>
      </c>
      <c r="B417" s="48"/>
      <c r="C417" s="4"/>
      <c r="F417"/>
      <c r="G417" s="79"/>
      <c r="H417">
        <f>IFERROR(VLOOKUP($A417,OSA!$BD:$BD,1,0),0)</f>
        <v>0</v>
      </c>
      <c r="J417" t="str">
        <f t="shared" si="39"/>
        <v>01/245121101ULAZADA</v>
      </c>
      <c r="K417" t="s">
        <v>609</v>
      </c>
      <c r="L417" s="4" t="s">
        <v>2970</v>
      </c>
      <c r="M417" t="s">
        <v>18832</v>
      </c>
      <c r="N417" s="4" t="s">
        <v>20117</v>
      </c>
      <c r="O417">
        <v>324</v>
      </c>
      <c r="P417">
        <v>60</v>
      </c>
      <c r="Q417">
        <v>288</v>
      </c>
      <c r="R417" s="79">
        <v>17987508</v>
      </c>
      <c r="S417" s="79">
        <v>3331020</v>
      </c>
      <c r="T417" s="79">
        <v>15988895.999999996</v>
      </c>
      <c r="U417" s="69">
        <f t="shared" si="37"/>
        <v>224</v>
      </c>
      <c r="V417" s="75">
        <f t="shared" si="38"/>
        <v>12435808</v>
      </c>
      <c r="W417" t="str">
        <f>IFERROR(VLOOKUP($J418,OSA!$BD:$BD,1,0),0)</f>
        <v>01/245121101UTokopedia</v>
      </c>
    </row>
    <row r="418" spans="1:23" x14ac:dyDescent="0.35">
      <c r="A418" t="str">
        <f t="shared" si="36"/>
        <v/>
      </c>
      <c r="B418" s="48"/>
      <c r="C418" s="4"/>
      <c r="F418"/>
      <c r="G418" s="79"/>
      <c r="H418">
        <f>IFERROR(VLOOKUP($A418,OSA!$BD:$BD,1,0),0)</f>
        <v>0</v>
      </c>
      <c r="J418" t="str">
        <f t="shared" si="39"/>
        <v>01/245121101UTOKOPEDIA</v>
      </c>
      <c r="K418" t="s">
        <v>609</v>
      </c>
      <c r="L418" s="4" t="s">
        <v>2970</v>
      </c>
      <c r="M418" t="s">
        <v>18832</v>
      </c>
      <c r="N418" s="4" t="s">
        <v>18726</v>
      </c>
      <c r="O418">
        <v>1787</v>
      </c>
      <c r="P418">
        <v>1387</v>
      </c>
      <c r="Q418">
        <v>3430</v>
      </c>
      <c r="R418" s="79">
        <v>104483153.15315285</v>
      </c>
      <c r="S418" s="79">
        <v>81095765.765765205</v>
      </c>
      <c r="T418" s="79">
        <v>200546846.84684485</v>
      </c>
      <c r="U418" s="69">
        <f t="shared" si="37"/>
        <v>2201.3333333333335</v>
      </c>
      <c r="V418" s="75">
        <f t="shared" si="38"/>
        <v>128708588.58858764</v>
      </c>
      <c r="W418">
        <f>IFERROR(VLOOKUP($J419,OSA!$BD:$BD,1,0),0)</f>
        <v>0</v>
      </c>
    </row>
    <row r="419" spans="1:23" x14ac:dyDescent="0.35">
      <c r="A419" t="str">
        <f t="shared" si="36"/>
        <v/>
      </c>
      <c r="B419" s="48"/>
      <c r="C419" s="4"/>
      <c r="F419"/>
      <c r="G419" s="79"/>
      <c r="H419">
        <f>IFERROR(VLOOKUP($A419,OSA!$BD:$BD,1,0),0)</f>
        <v>0</v>
      </c>
      <c r="J419" t="str">
        <f t="shared" si="39"/>
        <v>01/245121101WBLIBLI</v>
      </c>
      <c r="K419" t="s">
        <v>607</v>
      </c>
      <c r="L419" s="4" t="s">
        <v>2970</v>
      </c>
      <c r="M419" t="s">
        <v>18833</v>
      </c>
      <c r="N419" s="4" t="s">
        <v>20689</v>
      </c>
      <c r="P419">
        <v>36</v>
      </c>
      <c r="Q419">
        <v>48</v>
      </c>
      <c r="S419" s="79">
        <v>1998611.9999999995</v>
      </c>
      <c r="T419" s="79">
        <v>2664815.9999999995</v>
      </c>
      <c r="U419" s="69">
        <f t="shared" si="37"/>
        <v>28</v>
      </c>
      <c r="V419" s="75">
        <f t="shared" si="38"/>
        <v>1554475.9999999998</v>
      </c>
      <c r="W419" t="str">
        <f>IFERROR(VLOOKUP($J420,OSA!$BD:$BD,1,0),0)</f>
        <v>01/245121101WBukalapak</v>
      </c>
    </row>
    <row r="420" spans="1:23" x14ac:dyDescent="0.35">
      <c r="A420" t="str">
        <f t="shared" si="36"/>
        <v/>
      </c>
      <c r="B420" s="48"/>
      <c r="C420" s="4"/>
      <c r="F420"/>
      <c r="G420" s="79"/>
      <c r="H420">
        <f>IFERROR(VLOOKUP($A420,OSA!$BD:$BD,1,0),0)</f>
        <v>0</v>
      </c>
      <c r="J420" t="str">
        <f t="shared" si="39"/>
        <v>01/245121101WBUKALAPAK</v>
      </c>
      <c r="K420" t="s">
        <v>607</v>
      </c>
      <c r="L420" s="4" t="s">
        <v>2970</v>
      </c>
      <c r="M420" t="s">
        <v>18833</v>
      </c>
      <c r="N420" s="4" t="s">
        <v>18725</v>
      </c>
      <c r="O420">
        <v>6</v>
      </c>
      <c r="P420">
        <v>15</v>
      </c>
      <c r="Q420">
        <v>12</v>
      </c>
      <c r="R420" s="79">
        <v>350810.81081081077</v>
      </c>
      <c r="S420" s="79">
        <v>877027.02702702698</v>
      </c>
      <c r="T420" s="79">
        <v>701621.62162162154</v>
      </c>
      <c r="U420" s="69">
        <f t="shared" si="37"/>
        <v>11</v>
      </c>
      <c r="V420" s="75">
        <f t="shared" si="38"/>
        <v>643153.15315315302</v>
      </c>
      <c r="W420">
        <f>IFERROR(VLOOKUP($J421,OSA!$BD:$BD,1,0),0)</f>
        <v>0</v>
      </c>
    </row>
    <row r="421" spans="1:23" x14ac:dyDescent="0.35">
      <c r="A421" t="str">
        <f t="shared" si="36"/>
        <v/>
      </c>
      <c r="B421" s="48"/>
      <c r="C421" s="4"/>
      <c r="F421"/>
      <c r="G421" s="79"/>
      <c r="H421">
        <f>IFERROR(VLOOKUP($A421,OSA!$BD:$BD,1,0),0)</f>
        <v>0</v>
      </c>
      <c r="J421" t="str">
        <f t="shared" si="39"/>
        <v>01/245121101WLAZADA</v>
      </c>
      <c r="K421" t="s">
        <v>607</v>
      </c>
      <c r="L421" s="4" t="s">
        <v>2970</v>
      </c>
      <c r="M421" t="s">
        <v>18833</v>
      </c>
      <c r="N421" s="4" t="s">
        <v>20117</v>
      </c>
      <c r="O421">
        <v>295</v>
      </c>
      <c r="P421">
        <v>39</v>
      </c>
      <c r="Q421">
        <v>318</v>
      </c>
      <c r="R421" s="79">
        <v>16377515</v>
      </c>
      <c r="S421" s="79">
        <v>2165162.9999999995</v>
      </c>
      <c r="T421" s="79">
        <v>17654406</v>
      </c>
      <c r="U421" s="69">
        <f t="shared" si="37"/>
        <v>217.33333333333334</v>
      </c>
      <c r="V421" s="75">
        <f t="shared" si="38"/>
        <v>12065694.666666666</v>
      </c>
      <c r="W421" t="str">
        <f>IFERROR(VLOOKUP($J422,OSA!$BD:$BD,1,0),0)</f>
        <v>01/245121101WTokopedia</v>
      </c>
    </row>
    <row r="422" spans="1:23" x14ac:dyDescent="0.35">
      <c r="A422" t="str">
        <f t="shared" si="36"/>
        <v/>
      </c>
      <c r="B422" s="48"/>
      <c r="C422" s="4"/>
      <c r="F422"/>
      <c r="G422" s="79"/>
      <c r="H422">
        <f>IFERROR(VLOOKUP($A422,OSA!$BD:$BD,1,0),0)</f>
        <v>0</v>
      </c>
      <c r="J422" t="str">
        <f t="shared" si="39"/>
        <v>01/245121101WTOKOPEDIA</v>
      </c>
      <c r="K422" t="s">
        <v>607</v>
      </c>
      <c r="L422" s="4" t="s">
        <v>2970</v>
      </c>
      <c r="M422" t="s">
        <v>18833</v>
      </c>
      <c r="N422" s="4" t="s">
        <v>18726</v>
      </c>
      <c r="O422">
        <v>1027</v>
      </c>
      <c r="P422">
        <v>642</v>
      </c>
      <c r="Q422">
        <v>942</v>
      </c>
      <c r="R422" s="79">
        <v>60047117.117116764</v>
      </c>
      <c r="S422" s="79">
        <v>37536756.756756738</v>
      </c>
      <c r="T422" s="79">
        <v>55077297.297297053</v>
      </c>
      <c r="U422" s="69">
        <f t="shared" si="37"/>
        <v>870.33333333333337</v>
      </c>
      <c r="V422" s="75">
        <f t="shared" si="38"/>
        <v>50887057.057056852</v>
      </c>
      <c r="W422">
        <f>IFERROR(VLOOKUP($J423,OSA!$BD:$BD,1,0),0)</f>
        <v>0</v>
      </c>
    </row>
    <row r="423" spans="1:23" x14ac:dyDescent="0.35">
      <c r="A423" t="str">
        <f t="shared" si="36"/>
        <v/>
      </c>
      <c r="B423" s="48"/>
      <c r="C423" s="4"/>
      <c r="F423"/>
      <c r="G423" s="79"/>
      <c r="H423">
        <f>IFERROR(VLOOKUP($A423,OSA!$BD:$BD,1,0),0)</f>
        <v>0</v>
      </c>
      <c r="J423" t="str">
        <f t="shared" si="39"/>
        <v>01/245121102DLAZADA</v>
      </c>
      <c r="K423" t="s">
        <v>738</v>
      </c>
      <c r="L423" s="4" t="s">
        <v>2970</v>
      </c>
      <c r="M423" t="s">
        <v>6015</v>
      </c>
      <c r="N423" s="4" t="s">
        <v>20117</v>
      </c>
      <c r="O423">
        <v>20</v>
      </c>
      <c r="Q423">
        <v>24</v>
      </c>
      <c r="R423" s="79">
        <v>921039.99999999988</v>
      </c>
      <c r="T423" s="79">
        <v>1105248</v>
      </c>
      <c r="U423" s="69">
        <f t="shared" si="37"/>
        <v>14.666666666666666</v>
      </c>
      <c r="V423" s="75">
        <f t="shared" si="38"/>
        <v>675429.33333333337</v>
      </c>
      <c r="W423" t="str">
        <f>IFERROR(VLOOKUP($J424,OSA!$BD:$BD,1,0),0)</f>
        <v>01/245121102DTokopedia</v>
      </c>
    </row>
    <row r="424" spans="1:23" x14ac:dyDescent="0.35">
      <c r="A424" t="str">
        <f t="shared" si="36"/>
        <v/>
      </c>
      <c r="B424" s="48"/>
      <c r="C424" s="4"/>
      <c r="F424"/>
      <c r="G424" s="79"/>
      <c r="H424">
        <f>IFERROR(VLOOKUP($A424,OSA!$BD:$BD,1,0),0)</f>
        <v>0</v>
      </c>
      <c r="J424" t="str">
        <f t="shared" ref="J424:J451" si="40">K424&amp;N424</f>
        <v>01/245121102DTOKOPEDIA</v>
      </c>
      <c r="K424" t="s">
        <v>738</v>
      </c>
      <c r="L424" s="4" t="s">
        <v>2970</v>
      </c>
      <c r="M424" t="s">
        <v>6015</v>
      </c>
      <c r="N424" s="4" t="s">
        <v>18726</v>
      </c>
      <c r="O424">
        <v>15</v>
      </c>
      <c r="P424">
        <v>11</v>
      </c>
      <c r="Q424">
        <v>17</v>
      </c>
      <c r="R424" s="79">
        <v>741891.89189189184</v>
      </c>
      <c r="S424" s="79">
        <v>544054.05405405397</v>
      </c>
      <c r="T424" s="79">
        <v>840810.81081081065</v>
      </c>
      <c r="U424" s="69">
        <f t="shared" si="37"/>
        <v>14.333333333333334</v>
      </c>
      <c r="V424" s="75">
        <f t="shared" si="38"/>
        <v>708918.91891891882</v>
      </c>
      <c r="W424" t="str">
        <f>IFERROR(VLOOKUP($J425,OSA!$BD:$BD,1,0),0)</f>
        <v>01/245121102EBukalapak</v>
      </c>
    </row>
    <row r="425" spans="1:23" x14ac:dyDescent="0.35">
      <c r="A425" t="str">
        <f t="shared" si="36"/>
        <v/>
      </c>
      <c r="B425" s="48"/>
      <c r="C425" s="4"/>
      <c r="F425"/>
      <c r="G425" s="79"/>
      <c r="H425">
        <f>IFERROR(VLOOKUP($A425,OSA!$BD:$BD,1,0),0)</f>
        <v>0</v>
      </c>
      <c r="J425" t="str">
        <f t="shared" si="40"/>
        <v>01/245121102EBUKALAPAK</v>
      </c>
      <c r="K425" t="s">
        <v>744</v>
      </c>
      <c r="L425" s="4" t="s">
        <v>2970</v>
      </c>
      <c r="M425" t="s">
        <v>6016</v>
      </c>
      <c r="N425" s="4" t="s">
        <v>18725</v>
      </c>
      <c r="Q425">
        <v>3</v>
      </c>
      <c r="T425" s="79">
        <v>148378.37837837837</v>
      </c>
      <c r="U425" s="69">
        <f t="shared" si="37"/>
        <v>1</v>
      </c>
      <c r="V425" s="75">
        <f t="shared" si="38"/>
        <v>49459.45945945946</v>
      </c>
      <c r="W425">
        <f>IFERROR(VLOOKUP($J426,OSA!$BD:$BD,1,0),0)</f>
        <v>0</v>
      </c>
    </row>
    <row r="426" spans="1:23" x14ac:dyDescent="0.35">
      <c r="A426" t="str">
        <f t="shared" si="36"/>
        <v/>
      </c>
      <c r="B426" s="48"/>
      <c r="C426" s="4"/>
      <c r="F426"/>
      <c r="G426" s="79"/>
      <c r="H426">
        <f>IFERROR(VLOOKUP($A426,OSA!$BD:$BD,1,0),0)</f>
        <v>0</v>
      </c>
      <c r="J426" t="str">
        <f t="shared" si="40"/>
        <v>01/245121102ELAZADA</v>
      </c>
      <c r="K426" t="s">
        <v>744</v>
      </c>
      <c r="L426" s="4" t="s">
        <v>2970</v>
      </c>
      <c r="M426" t="s">
        <v>6016</v>
      </c>
      <c r="N426" s="4" t="s">
        <v>20117</v>
      </c>
      <c r="O426">
        <v>27</v>
      </c>
      <c r="P426">
        <v>34</v>
      </c>
      <c r="Q426">
        <v>24</v>
      </c>
      <c r="R426" s="79">
        <v>1243404</v>
      </c>
      <c r="S426" s="79">
        <v>1565768</v>
      </c>
      <c r="T426" s="79">
        <v>1105248</v>
      </c>
      <c r="U426" s="69">
        <f t="shared" si="37"/>
        <v>28.333333333333332</v>
      </c>
      <c r="V426" s="75">
        <f t="shared" si="38"/>
        <v>1304806.6666666667</v>
      </c>
      <c r="W426" t="str">
        <f>IFERROR(VLOOKUP($J427,OSA!$BD:$BD,1,0),0)</f>
        <v>01/245121102ETokopedia</v>
      </c>
    </row>
    <row r="427" spans="1:23" x14ac:dyDescent="0.35">
      <c r="A427" t="str">
        <f t="shared" si="36"/>
        <v/>
      </c>
      <c r="B427" s="48"/>
      <c r="C427" s="4"/>
      <c r="F427"/>
      <c r="G427" s="79"/>
      <c r="H427">
        <f>IFERROR(VLOOKUP($A427,OSA!$BD:$BD,1,0),0)</f>
        <v>0</v>
      </c>
      <c r="J427" t="str">
        <f t="shared" si="40"/>
        <v>01/245121102ETOKOPEDIA</v>
      </c>
      <c r="K427" t="s">
        <v>744</v>
      </c>
      <c r="L427" s="4" t="s">
        <v>2970</v>
      </c>
      <c r="M427" t="s">
        <v>6016</v>
      </c>
      <c r="N427" s="4" t="s">
        <v>18726</v>
      </c>
      <c r="O427">
        <v>17</v>
      </c>
      <c r="P427">
        <v>25</v>
      </c>
      <c r="Q427">
        <v>22</v>
      </c>
      <c r="R427" s="79">
        <v>840810.81081081077</v>
      </c>
      <c r="S427" s="79">
        <v>1236486.4864864862</v>
      </c>
      <c r="T427" s="79">
        <v>1088108.1081081082</v>
      </c>
      <c r="U427" s="69">
        <f t="shared" si="37"/>
        <v>21.333333333333332</v>
      </c>
      <c r="V427" s="75">
        <f t="shared" si="38"/>
        <v>1055135.1351351349</v>
      </c>
      <c r="W427" t="str">
        <f>IFERROR(VLOOKUP($J428,OSA!$BD:$BD,1,0),0)</f>
        <v>01/245121102FTokopedia</v>
      </c>
    </row>
    <row r="428" spans="1:23" x14ac:dyDescent="0.35">
      <c r="A428" t="str">
        <f t="shared" si="36"/>
        <v/>
      </c>
      <c r="B428" s="48"/>
      <c r="C428" s="4"/>
      <c r="F428"/>
      <c r="G428" s="79"/>
      <c r="H428">
        <f>IFERROR(VLOOKUP($A428,OSA!$BD:$BD,1,0),0)</f>
        <v>0</v>
      </c>
      <c r="J428" t="str">
        <f t="shared" si="40"/>
        <v>01/245121102FTOKOPEDIA</v>
      </c>
      <c r="K428" t="s">
        <v>732</v>
      </c>
      <c r="L428" s="4" t="s">
        <v>2970</v>
      </c>
      <c r="M428" t="s">
        <v>18834</v>
      </c>
      <c r="N428" s="4" t="s">
        <v>18726</v>
      </c>
      <c r="O428">
        <v>5</v>
      </c>
      <c r="P428">
        <v>5</v>
      </c>
      <c r="Q428">
        <v>7</v>
      </c>
      <c r="R428" s="79">
        <v>247297.29729729725</v>
      </c>
      <c r="S428" s="79">
        <v>247297.29729729728</v>
      </c>
      <c r="T428" s="79">
        <v>346216.21621621621</v>
      </c>
      <c r="U428" s="69">
        <f t="shared" si="37"/>
        <v>5.666666666666667</v>
      </c>
      <c r="V428" s="75">
        <f t="shared" si="38"/>
        <v>280270.27027027024</v>
      </c>
      <c r="W428">
        <f>IFERROR(VLOOKUP($J429,OSA!$BD:$BD,1,0),0)</f>
        <v>0</v>
      </c>
    </row>
    <row r="429" spans="1:23" x14ac:dyDescent="0.35">
      <c r="A429" t="str">
        <f t="shared" si="36"/>
        <v/>
      </c>
      <c r="B429" s="48"/>
      <c r="C429" s="4"/>
      <c r="F429"/>
      <c r="G429" s="79"/>
      <c r="H429">
        <f>IFERROR(VLOOKUP($A429,OSA!$BD:$BD,1,0),0)</f>
        <v>0</v>
      </c>
      <c r="J429" t="str">
        <f t="shared" si="40"/>
        <v>01/245121102GLAZADA</v>
      </c>
      <c r="K429" t="s">
        <v>742</v>
      </c>
      <c r="L429" s="4" t="s">
        <v>2970</v>
      </c>
      <c r="M429" t="s">
        <v>6017</v>
      </c>
      <c r="N429" s="4" t="s">
        <v>20117</v>
      </c>
      <c r="O429">
        <v>33</v>
      </c>
      <c r="R429" s="79">
        <v>1519715.9999999998</v>
      </c>
      <c r="U429" s="69">
        <f t="shared" si="37"/>
        <v>11</v>
      </c>
      <c r="V429" s="75">
        <f t="shared" si="38"/>
        <v>506571.99999999994</v>
      </c>
      <c r="W429" t="str">
        <f>IFERROR(VLOOKUP($J430,OSA!$BD:$BD,1,0),0)</f>
        <v>01/245121102GTokopedia</v>
      </c>
    </row>
    <row r="430" spans="1:23" x14ac:dyDescent="0.35">
      <c r="A430" t="str">
        <f t="shared" si="36"/>
        <v/>
      </c>
      <c r="B430" s="48"/>
      <c r="C430" s="4"/>
      <c r="F430"/>
      <c r="G430" s="79"/>
      <c r="H430">
        <f>IFERROR(VLOOKUP($A430,OSA!$BD:$BD,1,0),0)</f>
        <v>0</v>
      </c>
      <c r="J430" t="str">
        <f t="shared" si="40"/>
        <v>01/245121102GTOKOPEDIA</v>
      </c>
      <c r="K430" t="s">
        <v>742</v>
      </c>
      <c r="L430" s="4" t="s">
        <v>2970</v>
      </c>
      <c r="M430" t="s">
        <v>6017</v>
      </c>
      <c r="N430" s="4" t="s">
        <v>18726</v>
      </c>
      <c r="O430">
        <v>19</v>
      </c>
      <c r="P430">
        <v>15</v>
      </c>
      <c r="Q430">
        <v>38</v>
      </c>
      <c r="R430" s="79">
        <v>939729.7297297297</v>
      </c>
      <c r="S430" s="79">
        <v>741891.89189189184</v>
      </c>
      <c r="T430" s="79">
        <v>1879459.4594594592</v>
      </c>
      <c r="U430" s="69">
        <f t="shared" si="37"/>
        <v>24</v>
      </c>
      <c r="V430" s="75">
        <f t="shared" si="38"/>
        <v>1187027.027027027</v>
      </c>
      <c r="W430">
        <f>IFERROR(VLOOKUP($J431,OSA!$BD:$BD,1,0),0)</f>
        <v>0</v>
      </c>
    </row>
    <row r="431" spans="1:23" x14ac:dyDescent="0.35">
      <c r="A431" t="str">
        <f t="shared" si="36"/>
        <v/>
      </c>
      <c r="B431" s="48"/>
      <c r="C431" s="4"/>
      <c r="F431"/>
      <c r="G431" s="79"/>
      <c r="H431">
        <f>IFERROR(VLOOKUP($A431,OSA!$BD:$BD,1,0),0)</f>
        <v>0</v>
      </c>
      <c r="J431" t="str">
        <f t="shared" si="40"/>
        <v>01/245121102HBLIBLI</v>
      </c>
      <c r="K431" t="s">
        <v>740</v>
      </c>
      <c r="L431" s="4" t="s">
        <v>2970</v>
      </c>
      <c r="M431" t="s">
        <v>18835</v>
      </c>
      <c r="N431" s="4" t="s">
        <v>20689</v>
      </c>
      <c r="P431">
        <v>12</v>
      </c>
      <c r="Q431">
        <v>12</v>
      </c>
      <c r="S431" s="79">
        <v>552624</v>
      </c>
      <c r="T431" s="79">
        <v>552624</v>
      </c>
      <c r="U431" s="69">
        <f t="shared" si="37"/>
        <v>8</v>
      </c>
      <c r="V431" s="75">
        <f t="shared" si="38"/>
        <v>368416</v>
      </c>
      <c r="W431">
        <f>IFERROR(VLOOKUP($J432,OSA!$BD:$BD,1,0),0)</f>
        <v>0</v>
      </c>
    </row>
    <row r="432" spans="1:23" x14ac:dyDescent="0.35">
      <c r="A432" t="str">
        <f t="shared" si="36"/>
        <v/>
      </c>
      <c r="B432" s="48"/>
      <c r="C432" s="4"/>
      <c r="F432"/>
      <c r="G432" s="79"/>
      <c r="H432">
        <f>IFERROR(VLOOKUP($A432,OSA!$BD:$BD,1,0),0)</f>
        <v>0</v>
      </c>
      <c r="J432" t="str">
        <f t="shared" si="40"/>
        <v>01/245121102HLAZADA</v>
      </c>
      <c r="K432" t="s">
        <v>740</v>
      </c>
      <c r="L432" s="4" t="s">
        <v>2970</v>
      </c>
      <c r="M432" t="s">
        <v>18835</v>
      </c>
      <c r="N432" s="4" t="s">
        <v>20117</v>
      </c>
      <c r="O432">
        <v>57</v>
      </c>
      <c r="P432">
        <v>33</v>
      </c>
      <c r="Q432">
        <v>60</v>
      </c>
      <c r="R432" s="79">
        <v>2624963.9999999995</v>
      </c>
      <c r="S432" s="79">
        <v>1519716</v>
      </c>
      <c r="T432" s="79">
        <v>2763120</v>
      </c>
      <c r="U432" s="69">
        <f t="shared" si="37"/>
        <v>50</v>
      </c>
      <c r="V432" s="75">
        <f t="shared" si="38"/>
        <v>2302600</v>
      </c>
      <c r="W432" t="str">
        <f>IFERROR(VLOOKUP($J433,OSA!$BD:$BD,1,0),0)</f>
        <v>01/245121102HTokopedia</v>
      </c>
    </row>
    <row r="433" spans="1:23" x14ac:dyDescent="0.35">
      <c r="A433" t="str">
        <f t="shared" si="36"/>
        <v/>
      </c>
      <c r="B433" s="48"/>
      <c r="C433" s="4"/>
      <c r="F433"/>
      <c r="G433" s="79"/>
      <c r="H433">
        <f>IFERROR(VLOOKUP($A433,OSA!$BD:$BD,1,0),0)</f>
        <v>0</v>
      </c>
      <c r="J433" t="str">
        <f t="shared" si="40"/>
        <v>01/245121102HTOKOPEDIA</v>
      </c>
      <c r="K433" t="s">
        <v>740</v>
      </c>
      <c r="L433" s="4" t="s">
        <v>2970</v>
      </c>
      <c r="M433" t="s">
        <v>18835</v>
      </c>
      <c r="N433" s="4" t="s">
        <v>18726</v>
      </c>
      <c r="O433">
        <v>103</v>
      </c>
      <c r="P433">
        <v>107</v>
      </c>
      <c r="Q433">
        <v>97</v>
      </c>
      <c r="R433" s="79">
        <v>5094324.3243243219</v>
      </c>
      <c r="S433" s="79">
        <v>5292162.1621621586</v>
      </c>
      <c r="T433" s="79">
        <v>4797567.5675675655</v>
      </c>
      <c r="U433" s="69">
        <f t="shared" si="37"/>
        <v>102.33333333333333</v>
      </c>
      <c r="V433" s="75">
        <f t="shared" si="38"/>
        <v>5061351.3513513478</v>
      </c>
      <c r="W433">
        <f>IFERROR(VLOOKUP($J434,OSA!$BD:$BD,1,0),0)</f>
        <v>0</v>
      </c>
    </row>
    <row r="434" spans="1:23" x14ac:dyDescent="0.35">
      <c r="A434" t="str">
        <f t="shared" si="36"/>
        <v/>
      </c>
      <c r="B434" s="48"/>
      <c r="C434" s="4"/>
      <c r="F434"/>
      <c r="G434" s="79"/>
      <c r="H434">
        <f>IFERROR(VLOOKUP($A434,OSA!$BD:$BD,1,0),0)</f>
        <v>0</v>
      </c>
      <c r="J434" t="str">
        <f t="shared" si="40"/>
        <v>01/245121102IBLIBLI</v>
      </c>
      <c r="K434" t="s">
        <v>734</v>
      </c>
      <c r="L434" s="4" t="s">
        <v>2970</v>
      </c>
      <c r="M434" t="s">
        <v>6018</v>
      </c>
      <c r="N434" s="4" t="s">
        <v>20689</v>
      </c>
      <c r="Q434">
        <v>12</v>
      </c>
      <c r="T434" s="79">
        <v>552624</v>
      </c>
      <c r="U434" s="69">
        <f t="shared" si="37"/>
        <v>4</v>
      </c>
      <c r="V434" s="75">
        <f t="shared" si="38"/>
        <v>184208</v>
      </c>
      <c r="W434">
        <f>IFERROR(VLOOKUP($J435,OSA!$BD:$BD,1,0),0)</f>
        <v>0</v>
      </c>
    </row>
    <row r="435" spans="1:23" x14ac:dyDescent="0.35">
      <c r="A435" t="str">
        <f t="shared" si="36"/>
        <v/>
      </c>
      <c r="B435" s="48"/>
      <c r="C435" s="4"/>
      <c r="F435"/>
      <c r="G435" s="79"/>
      <c r="H435">
        <f>IFERROR(VLOOKUP($A435,OSA!$BD:$BD,1,0),0)</f>
        <v>0</v>
      </c>
      <c r="J435" t="str">
        <f t="shared" si="40"/>
        <v>01/245121102ILAZADA</v>
      </c>
      <c r="K435" t="s">
        <v>734</v>
      </c>
      <c r="L435" s="4" t="s">
        <v>2970</v>
      </c>
      <c r="M435" t="s">
        <v>6018</v>
      </c>
      <c r="N435" s="4" t="s">
        <v>20117</v>
      </c>
      <c r="P435">
        <v>24</v>
      </c>
      <c r="S435" s="79">
        <v>1105248</v>
      </c>
      <c r="U435" s="69">
        <f t="shared" si="37"/>
        <v>8</v>
      </c>
      <c r="V435" s="75">
        <f t="shared" si="38"/>
        <v>368416</v>
      </c>
      <c r="W435" t="str">
        <f>IFERROR(VLOOKUP($J436,OSA!$BD:$BD,1,0),0)</f>
        <v>01/245121102ITokopedia</v>
      </c>
    </row>
    <row r="436" spans="1:23" x14ac:dyDescent="0.35">
      <c r="A436" t="str">
        <f t="shared" si="36"/>
        <v/>
      </c>
      <c r="B436" s="48"/>
      <c r="C436" s="4"/>
      <c r="F436"/>
      <c r="G436" s="79"/>
      <c r="H436">
        <f>IFERROR(VLOOKUP($A436,OSA!$BD:$BD,1,0),0)</f>
        <v>0</v>
      </c>
      <c r="J436" t="str">
        <f t="shared" si="40"/>
        <v>01/245121102ITOKOPEDIA</v>
      </c>
      <c r="K436" t="s">
        <v>734</v>
      </c>
      <c r="L436" s="4" t="s">
        <v>2970</v>
      </c>
      <c r="M436" t="s">
        <v>6018</v>
      </c>
      <c r="N436" s="4" t="s">
        <v>18726</v>
      </c>
      <c r="O436">
        <v>45</v>
      </c>
      <c r="P436">
        <v>46</v>
      </c>
      <c r="Q436">
        <v>43</v>
      </c>
      <c r="R436" s="79">
        <v>2225675.6756756748</v>
      </c>
      <c r="S436" s="79">
        <v>2275135.1351351338</v>
      </c>
      <c r="T436" s="79">
        <v>2126756.756756756</v>
      </c>
      <c r="U436" s="69">
        <f t="shared" si="37"/>
        <v>44.666666666666664</v>
      </c>
      <c r="V436" s="75">
        <f t="shared" si="38"/>
        <v>2209189.1891891882</v>
      </c>
      <c r="W436" t="str">
        <f>IFERROR(VLOOKUP($J437,OSA!$BD:$BD,1,0),0)</f>
        <v>01/245121102MTokopedia</v>
      </c>
    </row>
    <row r="437" spans="1:23" x14ac:dyDescent="0.35">
      <c r="A437" t="str">
        <f t="shared" si="36"/>
        <v/>
      </c>
      <c r="B437" s="48"/>
      <c r="C437" s="4"/>
      <c r="F437"/>
      <c r="G437" s="79"/>
      <c r="H437">
        <f>IFERROR(VLOOKUP($A437,OSA!$BD:$BD,1,0),0)</f>
        <v>0</v>
      </c>
      <c r="J437" t="str">
        <f t="shared" si="40"/>
        <v>01/245121102MTOKOPEDIA</v>
      </c>
      <c r="K437" t="s">
        <v>1356</v>
      </c>
      <c r="L437" s="4" t="s">
        <v>2970</v>
      </c>
      <c r="M437" t="s">
        <v>18836</v>
      </c>
      <c r="N437" s="4" t="s">
        <v>18726</v>
      </c>
      <c r="O437">
        <v>30</v>
      </c>
      <c r="P437">
        <v>20</v>
      </c>
      <c r="Q437">
        <v>13</v>
      </c>
      <c r="R437" s="79">
        <v>808108.10810810793</v>
      </c>
      <c r="S437" s="79">
        <v>538738.73873873858</v>
      </c>
      <c r="T437" s="79">
        <v>350180.18018018012</v>
      </c>
      <c r="U437" s="69">
        <f t="shared" si="37"/>
        <v>21</v>
      </c>
      <c r="V437" s="75">
        <f t="shared" si="38"/>
        <v>565675.67567567551</v>
      </c>
      <c r="W437">
        <f>IFERROR(VLOOKUP($J438,OSA!$BD:$BD,1,0),0)</f>
        <v>0</v>
      </c>
    </row>
    <row r="438" spans="1:23" x14ac:dyDescent="0.35">
      <c r="A438" t="str">
        <f t="shared" si="36"/>
        <v/>
      </c>
      <c r="B438" s="48"/>
      <c r="C438" s="4"/>
      <c r="F438"/>
      <c r="G438" s="79"/>
      <c r="H438">
        <f>IFERROR(VLOOKUP($A438,OSA!$BD:$BD,1,0),0)</f>
        <v>0</v>
      </c>
      <c r="J438" t="str">
        <f t="shared" si="40"/>
        <v>01/245121102NBLIBLI</v>
      </c>
      <c r="K438" t="s">
        <v>736</v>
      </c>
      <c r="L438" s="4" t="s">
        <v>2970</v>
      </c>
      <c r="M438" t="s">
        <v>18837</v>
      </c>
      <c r="N438" s="4" t="s">
        <v>20689</v>
      </c>
      <c r="O438">
        <v>12</v>
      </c>
      <c r="R438" s="79">
        <v>552624</v>
      </c>
      <c r="U438" s="69">
        <f t="shared" si="37"/>
        <v>4</v>
      </c>
      <c r="V438" s="75">
        <f t="shared" si="38"/>
        <v>184208</v>
      </c>
      <c r="W438" t="str">
        <f>IFERROR(VLOOKUP($J439,OSA!$BD:$BD,1,0),0)</f>
        <v>01/245121102NBukalapak</v>
      </c>
    </row>
    <row r="439" spans="1:23" x14ac:dyDescent="0.35">
      <c r="A439" t="str">
        <f t="shared" si="36"/>
        <v/>
      </c>
      <c r="B439" s="48"/>
      <c r="C439" s="4"/>
      <c r="F439"/>
      <c r="G439" s="79"/>
      <c r="H439">
        <f>IFERROR(VLOOKUP($A439,OSA!$BD:$BD,1,0),0)</f>
        <v>0</v>
      </c>
      <c r="J439" t="str">
        <f t="shared" si="40"/>
        <v>01/245121102NBUKALAPAK</v>
      </c>
      <c r="K439" t="s">
        <v>736</v>
      </c>
      <c r="L439" s="4" t="s">
        <v>2970</v>
      </c>
      <c r="M439" t="s">
        <v>18837</v>
      </c>
      <c r="N439" s="4" t="s">
        <v>18725</v>
      </c>
      <c r="P439">
        <v>1</v>
      </c>
      <c r="S439" s="79">
        <v>49459.459459459453</v>
      </c>
      <c r="U439" s="69">
        <f t="shared" si="37"/>
        <v>0.33333333333333331</v>
      </c>
      <c r="V439" s="75">
        <f t="shared" si="38"/>
        <v>16486.486486486483</v>
      </c>
      <c r="W439">
        <f>IFERROR(VLOOKUP($J440,OSA!$BD:$BD,1,0),0)</f>
        <v>0</v>
      </c>
    </row>
    <row r="440" spans="1:23" x14ac:dyDescent="0.35">
      <c r="A440" t="str">
        <f t="shared" si="36"/>
        <v/>
      </c>
      <c r="B440" s="48"/>
      <c r="C440" s="4"/>
      <c r="F440"/>
      <c r="G440" s="79"/>
      <c r="H440">
        <f>IFERROR(VLOOKUP($A440,OSA!$BD:$BD,1,0),0)</f>
        <v>0</v>
      </c>
      <c r="J440" t="str">
        <f t="shared" si="40"/>
        <v>01/245121102NLAZADA</v>
      </c>
      <c r="K440" t="s">
        <v>736</v>
      </c>
      <c r="L440" s="4" t="s">
        <v>2970</v>
      </c>
      <c r="M440" t="s">
        <v>18837</v>
      </c>
      <c r="N440" s="4" t="s">
        <v>20117</v>
      </c>
      <c r="O440">
        <v>22</v>
      </c>
      <c r="P440">
        <v>13</v>
      </c>
      <c r="Q440">
        <v>48</v>
      </c>
      <c r="R440" s="79">
        <v>1013144</v>
      </c>
      <c r="S440" s="79">
        <v>598676</v>
      </c>
      <c r="T440" s="79">
        <v>2210496</v>
      </c>
      <c r="U440" s="69">
        <f t="shared" si="37"/>
        <v>27.666666666666668</v>
      </c>
      <c r="V440" s="75">
        <f t="shared" si="38"/>
        <v>1274105.3333333333</v>
      </c>
      <c r="W440" t="str">
        <f>IFERROR(VLOOKUP($J441,OSA!$BD:$BD,1,0),0)</f>
        <v>01/245121102NTokopedia</v>
      </c>
    </row>
    <row r="441" spans="1:23" x14ac:dyDescent="0.35">
      <c r="A441" t="str">
        <f t="shared" si="36"/>
        <v/>
      </c>
      <c r="B441" s="48"/>
      <c r="C441" s="4"/>
      <c r="F441"/>
      <c r="G441" s="79"/>
      <c r="H441">
        <f>IFERROR(VLOOKUP($A441,OSA!$BD:$BD,1,0),0)</f>
        <v>0</v>
      </c>
      <c r="J441" t="str">
        <f t="shared" si="40"/>
        <v>01/245121102NTOKOPEDIA</v>
      </c>
      <c r="K441" t="s">
        <v>736</v>
      </c>
      <c r="L441" s="4" t="s">
        <v>2970</v>
      </c>
      <c r="M441" t="s">
        <v>18837</v>
      </c>
      <c r="N441" s="4" t="s">
        <v>18726</v>
      </c>
      <c r="O441">
        <v>14</v>
      </c>
      <c r="P441">
        <v>40</v>
      </c>
      <c r="Q441">
        <v>28</v>
      </c>
      <c r="R441" s="79">
        <v>692432.43243243231</v>
      </c>
      <c r="S441" s="79">
        <v>1978378.3783783775</v>
      </c>
      <c r="T441" s="79">
        <v>1384864.8648648644</v>
      </c>
      <c r="U441" s="69">
        <f t="shared" si="37"/>
        <v>27.333333333333332</v>
      </c>
      <c r="V441" s="75">
        <f t="shared" si="38"/>
        <v>1351891.8918918914</v>
      </c>
      <c r="W441">
        <f>IFERROR(VLOOKUP($J442,OSA!$BD:$BD,1,0),0)</f>
        <v>0</v>
      </c>
    </row>
    <row r="442" spans="1:23" x14ac:dyDescent="0.35">
      <c r="A442" t="str">
        <f t="shared" si="36"/>
        <v/>
      </c>
      <c r="B442" s="48"/>
      <c r="C442" s="4"/>
      <c r="F442"/>
      <c r="G442" s="79"/>
      <c r="H442">
        <f>IFERROR(VLOOKUP($A442,OSA!$BD:$BD,1,0),0)</f>
        <v>0</v>
      </c>
      <c r="J442" t="str">
        <f t="shared" si="40"/>
        <v>01/245121102OLAZADA</v>
      </c>
      <c r="K442" t="s">
        <v>746</v>
      </c>
      <c r="L442" s="4" t="s">
        <v>2970</v>
      </c>
      <c r="M442" t="s">
        <v>20155</v>
      </c>
      <c r="N442" s="4" t="s">
        <v>20117</v>
      </c>
      <c r="O442">
        <v>22</v>
      </c>
      <c r="R442" s="79">
        <v>1013144</v>
      </c>
      <c r="U442" s="69">
        <f t="shared" si="37"/>
        <v>7.333333333333333</v>
      </c>
      <c r="V442" s="75">
        <f t="shared" si="38"/>
        <v>337714.66666666669</v>
      </c>
      <c r="W442" t="str">
        <f>IFERROR(VLOOKUP($J443,OSA!$BD:$BD,1,0),0)</f>
        <v>01/245121102OTokopedia</v>
      </c>
    </row>
    <row r="443" spans="1:23" x14ac:dyDescent="0.35">
      <c r="A443" t="str">
        <f t="shared" si="36"/>
        <v/>
      </c>
      <c r="B443" s="48"/>
      <c r="C443" s="4"/>
      <c r="F443"/>
      <c r="G443" s="79"/>
      <c r="H443">
        <f>IFERROR(VLOOKUP($A443,OSA!$BD:$BD,1,0),0)</f>
        <v>0</v>
      </c>
      <c r="J443" t="str">
        <f t="shared" si="40"/>
        <v>01/245121102OTOKOPEDIA</v>
      </c>
      <c r="K443" t="s">
        <v>746</v>
      </c>
      <c r="L443" s="4" t="s">
        <v>2970</v>
      </c>
      <c r="M443" t="s">
        <v>20155</v>
      </c>
      <c r="N443" s="4" t="s">
        <v>18726</v>
      </c>
      <c r="O443">
        <v>13</v>
      </c>
      <c r="P443">
        <v>25</v>
      </c>
      <c r="Q443">
        <v>21</v>
      </c>
      <c r="R443" s="79">
        <v>642972.97297297278</v>
      </c>
      <c r="S443" s="79">
        <v>1236486.4864864859</v>
      </c>
      <c r="T443" s="79">
        <v>1038648.6486486483</v>
      </c>
      <c r="U443" s="69">
        <f t="shared" si="37"/>
        <v>19.666666666666668</v>
      </c>
      <c r="V443" s="75">
        <f t="shared" si="38"/>
        <v>972702.70270270237</v>
      </c>
      <c r="W443">
        <f>IFERROR(VLOOKUP($J444,OSA!$BD:$BD,1,0),0)</f>
        <v>0</v>
      </c>
    </row>
    <row r="444" spans="1:23" x14ac:dyDescent="0.35">
      <c r="A444" t="str">
        <f t="shared" si="36"/>
        <v/>
      </c>
      <c r="B444" s="48"/>
      <c r="C444" s="4"/>
      <c r="F444"/>
      <c r="G444" s="79"/>
      <c r="H444">
        <f>IFERROR(VLOOKUP($A444,OSA!$BD:$BD,1,0),0)</f>
        <v>0</v>
      </c>
      <c r="J444" t="str">
        <f t="shared" si="40"/>
        <v>01/245121102XLAZADA</v>
      </c>
      <c r="K444" t="s">
        <v>583</v>
      </c>
      <c r="L444" s="4" t="s">
        <v>2970</v>
      </c>
      <c r="M444" t="s">
        <v>18838</v>
      </c>
      <c r="N444" s="4" t="s">
        <v>20117</v>
      </c>
      <c r="O444">
        <v>18</v>
      </c>
      <c r="R444" s="79">
        <v>894239.99999999977</v>
      </c>
      <c r="U444" s="69">
        <f t="shared" si="37"/>
        <v>6</v>
      </c>
      <c r="V444" s="75">
        <f t="shared" si="38"/>
        <v>298079.99999999994</v>
      </c>
      <c r="W444" t="str">
        <f>IFERROR(VLOOKUP($J445,OSA!$BD:$BD,1,0),0)</f>
        <v>01/245121102XTokopedia</v>
      </c>
    </row>
    <row r="445" spans="1:23" x14ac:dyDescent="0.35">
      <c r="A445" t="str">
        <f t="shared" si="36"/>
        <v/>
      </c>
      <c r="B445" s="48"/>
      <c r="C445" s="4"/>
      <c r="F445"/>
      <c r="G445" s="79"/>
      <c r="H445">
        <f>IFERROR(VLOOKUP($A445,OSA!$BD:$BD,1,0),0)</f>
        <v>0</v>
      </c>
      <c r="J445" t="str">
        <f t="shared" si="40"/>
        <v>01/245121102XTOKOPEDIA</v>
      </c>
      <c r="K445" t="s">
        <v>583</v>
      </c>
      <c r="L445" s="4" t="s">
        <v>2970</v>
      </c>
      <c r="M445" t="s">
        <v>18838</v>
      </c>
      <c r="N445" s="4" t="s">
        <v>18726</v>
      </c>
      <c r="O445">
        <v>29</v>
      </c>
      <c r="P445">
        <v>56</v>
      </c>
      <c r="Q445">
        <v>47</v>
      </c>
      <c r="R445" s="79">
        <v>1564954.9549549546</v>
      </c>
      <c r="S445" s="79">
        <v>3021981.981981982</v>
      </c>
      <c r="T445" s="79">
        <v>2536306.3063063067</v>
      </c>
      <c r="U445" s="69">
        <f t="shared" si="37"/>
        <v>44</v>
      </c>
      <c r="V445" s="75">
        <f t="shared" si="38"/>
        <v>2374414.4144144147</v>
      </c>
      <c r="W445">
        <f>IFERROR(VLOOKUP($J446,OSA!$BD:$BD,1,0),0)</f>
        <v>0</v>
      </c>
    </row>
    <row r="446" spans="1:23" x14ac:dyDescent="0.35">
      <c r="A446" t="str">
        <f t="shared" si="36"/>
        <v/>
      </c>
      <c r="B446" s="48"/>
      <c r="C446" s="4"/>
      <c r="F446"/>
      <c r="G446" s="79"/>
      <c r="H446">
        <f>IFERROR(VLOOKUP($A446,OSA!$BD:$BD,1,0),0)</f>
        <v>0</v>
      </c>
      <c r="J446" t="str">
        <f t="shared" si="40"/>
        <v>01/245121102YLAZADA</v>
      </c>
      <c r="K446" t="s">
        <v>577</v>
      </c>
      <c r="L446" s="4" t="s">
        <v>2970</v>
      </c>
      <c r="M446" t="s">
        <v>18839</v>
      </c>
      <c r="N446" s="4" t="s">
        <v>20117</v>
      </c>
      <c r="O446">
        <v>42</v>
      </c>
      <c r="R446" s="79">
        <v>2086559.9999999998</v>
      </c>
      <c r="U446" s="69">
        <f t="shared" si="37"/>
        <v>14</v>
      </c>
      <c r="V446" s="75">
        <f t="shared" si="38"/>
        <v>695519.99999999988</v>
      </c>
      <c r="W446" t="str">
        <f>IFERROR(VLOOKUP($J447,OSA!$BD:$BD,1,0),0)</f>
        <v>01/245121102YTokopedia</v>
      </c>
    </row>
    <row r="447" spans="1:23" x14ac:dyDescent="0.35">
      <c r="A447" t="str">
        <f t="shared" si="36"/>
        <v/>
      </c>
      <c r="B447" s="48"/>
      <c r="C447" s="4"/>
      <c r="F447"/>
      <c r="G447" s="79"/>
      <c r="H447">
        <f>IFERROR(VLOOKUP($A447,OSA!$BD:$BD,1,0),0)</f>
        <v>0</v>
      </c>
      <c r="J447" t="str">
        <f t="shared" si="40"/>
        <v>01/245121102YTOKOPEDIA</v>
      </c>
      <c r="K447" t="s">
        <v>577</v>
      </c>
      <c r="L447" s="4" t="s">
        <v>2970</v>
      </c>
      <c r="M447" t="s">
        <v>18839</v>
      </c>
      <c r="N447" s="4" t="s">
        <v>18726</v>
      </c>
      <c r="O447">
        <v>49</v>
      </c>
      <c r="P447">
        <v>35</v>
      </c>
      <c r="Q447">
        <v>44</v>
      </c>
      <c r="R447" s="79">
        <v>2644234.2342342348</v>
      </c>
      <c r="S447" s="79">
        <v>1888738.7387387385</v>
      </c>
      <c r="T447" s="79">
        <v>2374414.4144144151</v>
      </c>
      <c r="U447" s="69">
        <f t="shared" si="37"/>
        <v>42.666666666666664</v>
      </c>
      <c r="V447" s="75">
        <f t="shared" si="38"/>
        <v>2302462.462462463</v>
      </c>
      <c r="W447">
        <f>IFERROR(VLOOKUP($J448,OSA!$BD:$BD,1,0),0)</f>
        <v>0</v>
      </c>
    </row>
    <row r="448" spans="1:23" x14ac:dyDescent="0.35">
      <c r="A448" t="str">
        <f t="shared" si="36"/>
        <v/>
      </c>
      <c r="B448" s="48"/>
      <c r="C448" s="4"/>
      <c r="F448"/>
      <c r="G448" s="79"/>
      <c r="H448">
        <f>IFERROR(VLOOKUP($A448,OSA!$BD:$BD,1,0),0)</f>
        <v>0</v>
      </c>
      <c r="J448" t="str">
        <f t="shared" si="40"/>
        <v>01/245121103BBLIBLI</v>
      </c>
      <c r="K448" t="s">
        <v>636</v>
      </c>
      <c r="L448" s="4" t="s">
        <v>2970</v>
      </c>
      <c r="M448" t="s">
        <v>18840</v>
      </c>
      <c r="N448" s="4" t="s">
        <v>20689</v>
      </c>
      <c r="P448">
        <v>48</v>
      </c>
      <c r="Q448">
        <v>12</v>
      </c>
      <c r="S448" s="79">
        <v>2845056</v>
      </c>
      <c r="T448" s="79">
        <v>711264</v>
      </c>
      <c r="U448" s="69">
        <f t="shared" si="37"/>
        <v>20</v>
      </c>
      <c r="V448" s="75">
        <f t="shared" si="38"/>
        <v>1185440</v>
      </c>
      <c r="W448">
        <f>IFERROR(VLOOKUP($J449,OSA!$BD:$BD,1,0),0)</f>
        <v>0</v>
      </c>
    </row>
    <row r="449" spans="1:23" x14ac:dyDescent="0.35">
      <c r="A449" t="str">
        <f t="shared" si="36"/>
        <v/>
      </c>
      <c r="B449" s="48"/>
      <c r="C449" s="4"/>
      <c r="F449"/>
      <c r="G449" s="79"/>
      <c r="H449">
        <f>IFERROR(VLOOKUP($A449,OSA!$BD:$BD,1,0),0)</f>
        <v>0</v>
      </c>
      <c r="J449" t="str">
        <f t="shared" si="40"/>
        <v>01/245121103BLAZADA</v>
      </c>
      <c r="K449" t="s">
        <v>636</v>
      </c>
      <c r="L449" s="4" t="s">
        <v>2970</v>
      </c>
      <c r="M449" t="s">
        <v>18840</v>
      </c>
      <c r="N449" s="4" t="s">
        <v>20117</v>
      </c>
      <c r="O449">
        <v>72</v>
      </c>
      <c r="P449">
        <v>42</v>
      </c>
      <c r="Q449">
        <v>30</v>
      </c>
      <c r="R449" s="79">
        <v>4267584</v>
      </c>
      <c r="S449" s="79">
        <v>2489424</v>
      </c>
      <c r="T449" s="79">
        <v>1778160</v>
      </c>
      <c r="U449" s="69">
        <f t="shared" si="37"/>
        <v>48</v>
      </c>
      <c r="V449" s="75">
        <f t="shared" si="38"/>
        <v>2845056</v>
      </c>
      <c r="W449" t="str">
        <f>IFERROR(VLOOKUP($J450,OSA!$BD:$BD,1,0),0)</f>
        <v>01/245121103BTokopedia</v>
      </c>
    </row>
    <row r="450" spans="1:23" x14ac:dyDescent="0.35">
      <c r="A450" t="str">
        <f t="shared" si="36"/>
        <v/>
      </c>
      <c r="B450" s="48"/>
      <c r="C450" s="4"/>
      <c r="F450"/>
      <c r="G450" s="79"/>
      <c r="H450">
        <f>IFERROR(VLOOKUP($A450,OSA!$BD:$BD,1,0),0)</f>
        <v>0</v>
      </c>
      <c r="J450" t="str">
        <f t="shared" si="40"/>
        <v>01/245121103BTOKOPEDIA</v>
      </c>
      <c r="K450" t="s">
        <v>636</v>
      </c>
      <c r="L450" s="4" t="s">
        <v>2970</v>
      </c>
      <c r="M450" t="s">
        <v>18840</v>
      </c>
      <c r="N450" s="4" t="s">
        <v>18726</v>
      </c>
      <c r="O450">
        <v>186</v>
      </c>
      <c r="P450">
        <v>200</v>
      </c>
      <c r="Q450">
        <v>181</v>
      </c>
      <c r="R450" s="79">
        <v>11880540.540540561</v>
      </c>
      <c r="S450" s="79">
        <v>12774774.774774797</v>
      </c>
      <c r="T450" s="79">
        <v>11561171.171171192</v>
      </c>
      <c r="U450" s="69">
        <f t="shared" si="37"/>
        <v>189</v>
      </c>
      <c r="V450" s="75">
        <f t="shared" si="38"/>
        <v>12072162.162162185</v>
      </c>
      <c r="W450">
        <f>IFERROR(VLOOKUP($J451,OSA!$BD:$BD,1,0),0)</f>
        <v>0</v>
      </c>
    </row>
    <row r="451" spans="1:23" x14ac:dyDescent="0.35">
      <c r="A451" t="str">
        <f t="shared" ref="A451:A514" si="41">B451&amp;E451</f>
        <v/>
      </c>
      <c r="B451" s="48"/>
      <c r="C451" s="4"/>
      <c r="F451"/>
      <c r="G451" s="79"/>
      <c r="H451">
        <f>IFERROR(VLOOKUP($A451,OSA!$BD:$BD,1,0),0)</f>
        <v>0</v>
      </c>
      <c r="J451" t="str">
        <f t="shared" si="40"/>
        <v>01/245121103CBLIBLI</v>
      </c>
      <c r="K451" t="s">
        <v>634</v>
      </c>
      <c r="L451" s="4" t="s">
        <v>2970</v>
      </c>
      <c r="M451" t="s">
        <v>18841</v>
      </c>
      <c r="N451" s="4" t="s">
        <v>20689</v>
      </c>
      <c r="O451">
        <v>24</v>
      </c>
      <c r="Q451">
        <v>24</v>
      </c>
      <c r="R451" s="79">
        <v>1422528</v>
      </c>
      <c r="T451" s="79">
        <v>1422528</v>
      </c>
      <c r="U451" s="69">
        <f t="shared" ref="U451:U514" si="42">SUM(O451:Q451)/3</f>
        <v>16</v>
      </c>
      <c r="V451" s="75">
        <f t="shared" ref="V451:V514" si="43">SUM(R451:T451)/3</f>
        <v>948352</v>
      </c>
      <c r="W451" t="str">
        <f>IFERROR(VLOOKUP($J452,OSA!$BD:$BD,1,0),0)</f>
        <v>01/245121103CBukalapak</v>
      </c>
    </row>
    <row r="452" spans="1:23" x14ac:dyDescent="0.35">
      <c r="A452" t="str">
        <f t="shared" si="41"/>
        <v/>
      </c>
      <c r="B452" s="48"/>
      <c r="C452" s="4"/>
      <c r="F452"/>
      <c r="G452" s="79"/>
      <c r="H452">
        <f>IFERROR(VLOOKUP($A452,OSA!$BD:$BD,1,0),0)</f>
        <v>0</v>
      </c>
      <c r="J452" t="str">
        <f t="shared" ref="J452:J479" si="44">K452&amp;N452</f>
        <v>01/245121103CBUKALAPAK</v>
      </c>
      <c r="K452" t="s">
        <v>634</v>
      </c>
      <c r="L452" s="4" t="s">
        <v>2970</v>
      </c>
      <c r="M452" t="s">
        <v>18841</v>
      </c>
      <c r="N452" s="4" t="s">
        <v>18725</v>
      </c>
      <c r="Q452">
        <v>1</v>
      </c>
      <c r="T452" s="79">
        <v>63873.873873873868</v>
      </c>
      <c r="U452" s="69">
        <f t="shared" si="42"/>
        <v>0.33333333333333331</v>
      </c>
      <c r="V452" s="75">
        <f t="shared" si="43"/>
        <v>21291.291291291291</v>
      </c>
      <c r="W452">
        <f>IFERROR(VLOOKUP($J453,OSA!$BD:$BD,1,0),0)</f>
        <v>0</v>
      </c>
    </row>
    <row r="453" spans="1:23" x14ac:dyDescent="0.35">
      <c r="A453" t="str">
        <f t="shared" si="41"/>
        <v/>
      </c>
      <c r="B453" s="48"/>
      <c r="C453" s="4"/>
      <c r="F453"/>
      <c r="G453" s="79"/>
      <c r="H453">
        <f>IFERROR(VLOOKUP($A453,OSA!$BD:$BD,1,0),0)</f>
        <v>0</v>
      </c>
      <c r="J453" t="str">
        <f t="shared" si="44"/>
        <v>01/245121103CLAZADA</v>
      </c>
      <c r="K453" t="s">
        <v>634</v>
      </c>
      <c r="L453" s="4" t="s">
        <v>2970</v>
      </c>
      <c r="M453" t="s">
        <v>18841</v>
      </c>
      <c r="N453" s="4" t="s">
        <v>20117</v>
      </c>
      <c r="O453">
        <v>84</v>
      </c>
      <c r="P453">
        <v>12</v>
      </c>
      <c r="R453" s="79">
        <v>4978848</v>
      </c>
      <c r="S453" s="79">
        <v>711264</v>
      </c>
      <c r="U453" s="69">
        <f t="shared" si="42"/>
        <v>32</v>
      </c>
      <c r="V453" s="75">
        <f t="shared" si="43"/>
        <v>1896704</v>
      </c>
      <c r="W453" t="str">
        <f>IFERROR(VLOOKUP($J454,OSA!$BD:$BD,1,0),0)</f>
        <v>01/245121103CTokopedia</v>
      </c>
    </row>
    <row r="454" spans="1:23" x14ac:dyDescent="0.35">
      <c r="A454" t="str">
        <f t="shared" si="41"/>
        <v/>
      </c>
      <c r="B454" s="48"/>
      <c r="C454" s="4"/>
      <c r="F454"/>
      <c r="G454" s="79"/>
      <c r="H454">
        <f>IFERROR(VLOOKUP($A454,OSA!$BD:$BD,1,0),0)</f>
        <v>0</v>
      </c>
      <c r="J454" t="str">
        <f t="shared" si="44"/>
        <v>01/245121103CTOKOPEDIA</v>
      </c>
      <c r="K454" t="s">
        <v>634</v>
      </c>
      <c r="L454" s="4" t="s">
        <v>2970</v>
      </c>
      <c r="M454" t="s">
        <v>18841</v>
      </c>
      <c r="N454" s="4" t="s">
        <v>18726</v>
      </c>
      <c r="O454">
        <v>178</v>
      </c>
      <c r="P454">
        <v>226</v>
      </c>
      <c r="Q454">
        <v>190</v>
      </c>
      <c r="R454" s="79">
        <v>11369549.549549557</v>
      </c>
      <c r="S454" s="79">
        <v>14435495.495495522</v>
      </c>
      <c r="T454" s="79">
        <v>12136036.036036052</v>
      </c>
      <c r="U454" s="69">
        <f t="shared" si="42"/>
        <v>198</v>
      </c>
      <c r="V454" s="75">
        <f t="shared" si="43"/>
        <v>12647027.027027043</v>
      </c>
      <c r="W454" t="str">
        <f>IFERROR(VLOOKUP($J455,OSA!$BD:$BD,1,0),0)</f>
        <v>01/245121103MBukalapak</v>
      </c>
    </row>
    <row r="455" spans="1:23" x14ac:dyDescent="0.35">
      <c r="A455" t="str">
        <f t="shared" si="41"/>
        <v/>
      </c>
      <c r="B455" s="48"/>
      <c r="C455" s="4"/>
      <c r="F455"/>
      <c r="G455" s="79"/>
      <c r="H455">
        <f>IFERROR(VLOOKUP($A455,OSA!$BD:$BD,1,0),0)</f>
        <v>0</v>
      </c>
      <c r="J455" t="str">
        <f t="shared" si="44"/>
        <v>01/245121103MBUKALAPAK</v>
      </c>
      <c r="K455" t="s">
        <v>3549</v>
      </c>
      <c r="L455" s="4" t="s">
        <v>2970</v>
      </c>
      <c r="M455" t="s">
        <v>4088</v>
      </c>
      <c r="N455" s="4" t="s">
        <v>18725</v>
      </c>
      <c r="O455">
        <v>1</v>
      </c>
      <c r="P455">
        <v>3</v>
      </c>
      <c r="Q455">
        <v>3</v>
      </c>
      <c r="R455" s="79">
        <v>104414.41441441441</v>
      </c>
      <c r="S455" s="79">
        <v>313243.2432432432</v>
      </c>
      <c r="T455" s="79">
        <v>313243.2432432432</v>
      </c>
      <c r="U455" s="69">
        <f t="shared" si="42"/>
        <v>2.3333333333333335</v>
      </c>
      <c r="V455" s="75">
        <f t="shared" si="43"/>
        <v>243633.63363363361</v>
      </c>
      <c r="W455">
        <f>IFERROR(VLOOKUP($J456,OSA!$BD:$BD,1,0),0)</f>
        <v>0</v>
      </c>
    </row>
    <row r="456" spans="1:23" x14ac:dyDescent="0.35">
      <c r="A456" t="str">
        <f t="shared" si="41"/>
        <v/>
      </c>
      <c r="B456" s="48"/>
      <c r="C456" s="4"/>
      <c r="F456"/>
      <c r="G456" s="79"/>
      <c r="H456">
        <f>IFERROR(VLOOKUP($A456,OSA!$BD:$BD,1,0),0)</f>
        <v>0</v>
      </c>
      <c r="J456" t="str">
        <f t="shared" si="44"/>
        <v>01/245121103MLAZADA</v>
      </c>
      <c r="K456" t="s">
        <v>3549</v>
      </c>
      <c r="L456" s="4" t="s">
        <v>2970</v>
      </c>
      <c r="M456" t="s">
        <v>4088</v>
      </c>
      <c r="N456" s="4" t="s">
        <v>20117</v>
      </c>
      <c r="O456">
        <v>60</v>
      </c>
      <c r="P456">
        <v>10</v>
      </c>
      <c r="R456" s="79">
        <v>5538660</v>
      </c>
      <c r="S456" s="79">
        <v>923109.99999999988</v>
      </c>
      <c r="U456" s="69">
        <f t="shared" si="42"/>
        <v>23.333333333333332</v>
      </c>
      <c r="V456" s="75">
        <f t="shared" si="43"/>
        <v>2153923.3333333335</v>
      </c>
      <c r="W456" t="str">
        <f>IFERROR(VLOOKUP($J457,OSA!$BD:$BD,1,0),0)</f>
        <v>01/245121103MTokopedia</v>
      </c>
    </row>
    <row r="457" spans="1:23" x14ac:dyDescent="0.35">
      <c r="A457" t="str">
        <f t="shared" si="41"/>
        <v/>
      </c>
      <c r="B457" s="48"/>
      <c r="C457" s="4"/>
      <c r="F457"/>
      <c r="G457" s="79"/>
      <c r="H457">
        <f>IFERROR(VLOOKUP($A457,OSA!$BD:$BD,1,0),0)</f>
        <v>0</v>
      </c>
      <c r="J457" t="str">
        <f t="shared" si="44"/>
        <v>01/245121103MTOKOPEDIA</v>
      </c>
      <c r="K457" t="s">
        <v>3549</v>
      </c>
      <c r="L457" s="4" t="s">
        <v>2970</v>
      </c>
      <c r="M457" t="s">
        <v>4088</v>
      </c>
      <c r="N457" s="4" t="s">
        <v>18726</v>
      </c>
      <c r="O457">
        <v>272</v>
      </c>
      <c r="P457">
        <v>328</v>
      </c>
      <c r="Q457">
        <v>453</v>
      </c>
      <c r="R457" s="79">
        <v>28400720.720720731</v>
      </c>
      <c r="S457" s="79">
        <v>34247927.927927889</v>
      </c>
      <c r="T457" s="79">
        <v>47299729.729729623</v>
      </c>
      <c r="U457" s="69">
        <f t="shared" si="42"/>
        <v>351</v>
      </c>
      <c r="V457" s="75">
        <f t="shared" si="43"/>
        <v>36649459.459459417</v>
      </c>
      <c r="W457" t="str">
        <f>IFERROR(VLOOKUP($J458,OSA!$BD:$BD,1,0),0)</f>
        <v>01/245121103OTokopedia</v>
      </c>
    </row>
    <row r="458" spans="1:23" x14ac:dyDescent="0.35">
      <c r="A458" t="str">
        <f t="shared" si="41"/>
        <v/>
      </c>
      <c r="B458" s="48"/>
      <c r="C458" s="4"/>
      <c r="F458"/>
      <c r="G458" s="79"/>
      <c r="H458">
        <f>IFERROR(VLOOKUP($A458,OSA!$BD:$BD,1,0),0)</f>
        <v>0</v>
      </c>
      <c r="J458" t="str">
        <f t="shared" si="44"/>
        <v>01/245121103OTOKOPEDIA</v>
      </c>
      <c r="K458" t="s">
        <v>11802</v>
      </c>
      <c r="L458" s="4" t="s">
        <v>2970</v>
      </c>
      <c r="M458" t="s">
        <v>18842</v>
      </c>
      <c r="N458" s="4" t="s">
        <v>18726</v>
      </c>
      <c r="O458">
        <v>14</v>
      </c>
      <c r="P458">
        <v>6</v>
      </c>
      <c r="Q458">
        <v>12</v>
      </c>
      <c r="R458" s="79">
        <v>377117.11711711698</v>
      </c>
      <c r="S458" s="79">
        <v>161621.6216216216</v>
      </c>
      <c r="T458" s="79">
        <v>323243.2432432432</v>
      </c>
      <c r="U458" s="69">
        <f t="shared" si="42"/>
        <v>10.666666666666666</v>
      </c>
      <c r="V458" s="75">
        <f t="shared" si="43"/>
        <v>287327.32732732728</v>
      </c>
      <c r="W458" t="str">
        <f>IFERROR(VLOOKUP($J459,OSA!$BD:$BD,1,0),0)</f>
        <v>01/245121103QTokopedia</v>
      </c>
    </row>
    <row r="459" spans="1:23" x14ac:dyDescent="0.35">
      <c r="A459" t="str">
        <f t="shared" si="41"/>
        <v/>
      </c>
      <c r="B459" s="48"/>
      <c r="C459" s="4"/>
      <c r="F459"/>
      <c r="G459" s="79"/>
      <c r="H459">
        <f>IFERROR(VLOOKUP($A459,OSA!$BD:$BD,1,0),0)</f>
        <v>0</v>
      </c>
      <c r="J459" t="str">
        <f t="shared" si="44"/>
        <v>01/245121103QTOKOPEDIA</v>
      </c>
      <c r="K459" t="s">
        <v>11711</v>
      </c>
      <c r="L459" s="4" t="s">
        <v>2970</v>
      </c>
      <c r="M459" t="s">
        <v>20156</v>
      </c>
      <c r="N459" s="4" t="s">
        <v>18726</v>
      </c>
      <c r="O459">
        <v>10</v>
      </c>
      <c r="P459">
        <v>14</v>
      </c>
      <c r="Q459">
        <v>8</v>
      </c>
      <c r="R459" s="79">
        <v>269369.36936936929</v>
      </c>
      <c r="S459" s="79">
        <v>377117.11711711698</v>
      </c>
      <c r="T459" s="79">
        <v>215495.49549549544</v>
      </c>
      <c r="U459" s="69">
        <f t="shared" si="42"/>
        <v>10.666666666666666</v>
      </c>
      <c r="V459" s="75">
        <f t="shared" si="43"/>
        <v>287327.32732732728</v>
      </c>
      <c r="W459" t="str">
        <f>IFERROR(VLOOKUP($J460,OSA!$BD:$BD,1,0),0)</f>
        <v>01/245121103TTokopedia</v>
      </c>
    </row>
    <row r="460" spans="1:23" x14ac:dyDescent="0.35">
      <c r="A460" t="str">
        <f t="shared" si="41"/>
        <v/>
      </c>
      <c r="B460" s="48"/>
      <c r="C460" s="4"/>
      <c r="F460"/>
      <c r="G460" s="79"/>
      <c r="H460">
        <f>IFERROR(VLOOKUP($A460,OSA!$BD:$BD,1,0),0)</f>
        <v>0</v>
      </c>
      <c r="J460" t="str">
        <f t="shared" si="44"/>
        <v>01/245121103TTOKOPEDIA</v>
      </c>
      <c r="K460" t="s">
        <v>11713</v>
      </c>
      <c r="L460" s="4" t="s">
        <v>2970</v>
      </c>
      <c r="M460" t="s">
        <v>20157</v>
      </c>
      <c r="N460" s="4" t="s">
        <v>18726</v>
      </c>
      <c r="O460">
        <v>9</v>
      </c>
      <c r="P460">
        <v>11</v>
      </c>
      <c r="Q460">
        <v>8</v>
      </c>
      <c r="R460" s="79">
        <v>242432.43243243237</v>
      </c>
      <c r="S460" s="79">
        <v>296306.30630630621</v>
      </c>
      <c r="T460" s="79">
        <v>215495.49549549547</v>
      </c>
      <c r="U460" s="69">
        <f t="shared" si="42"/>
        <v>9.3333333333333339</v>
      </c>
      <c r="V460" s="75">
        <f t="shared" si="43"/>
        <v>251411.41141141136</v>
      </c>
      <c r="W460">
        <f>IFERROR(VLOOKUP($J461,OSA!$BD:$BD,1,0),0)</f>
        <v>0</v>
      </c>
    </row>
    <row r="461" spans="1:23" x14ac:dyDescent="0.35">
      <c r="A461" t="str">
        <f t="shared" si="41"/>
        <v/>
      </c>
      <c r="B461" s="48"/>
      <c r="C461" s="4"/>
      <c r="F461"/>
      <c r="G461" s="79"/>
      <c r="H461">
        <f>IFERROR(VLOOKUP($A461,OSA!$BD:$BD,1,0),0)</f>
        <v>0</v>
      </c>
      <c r="J461" t="str">
        <f t="shared" si="44"/>
        <v>01/245121104KBLIBLI</v>
      </c>
      <c r="K461" t="s">
        <v>4266</v>
      </c>
      <c r="L461" s="4" t="s">
        <v>2970</v>
      </c>
      <c r="M461" t="s">
        <v>18843</v>
      </c>
      <c r="N461" s="4" t="s">
        <v>20689</v>
      </c>
      <c r="P461">
        <v>12</v>
      </c>
      <c r="Q461">
        <v>12</v>
      </c>
      <c r="S461" s="79">
        <v>1612523.9999999998</v>
      </c>
      <c r="T461" s="79">
        <v>1612523.9999999998</v>
      </c>
      <c r="U461" s="69">
        <f t="shared" si="42"/>
        <v>8</v>
      </c>
      <c r="V461" s="75">
        <f t="shared" si="43"/>
        <v>1075015.9999999998</v>
      </c>
      <c r="W461" t="str">
        <f>IFERROR(VLOOKUP($J462,OSA!$BD:$BD,1,0),0)</f>
        <v>01/245121104KBukalapak</v>
      </c>
    </row>
    <row r="462" spans="1:23" x14ac:dyDescent="0.35">
      <c r="A462" t="str">
        <f t="shared" si="41"/>
        <v/>
      </c>
      <c r="B462" s="48"/>
      <c r="C462" s="4"/>
      <c r="F462"/>
      <c r="G462" s="79"/>
      <c r="H462">
        <f>IFERROR(VLOOKUP($A462,OSA!$BD:$BD,1,0),0)</f>
        <v>0</v>
      </c>
      <c r="J462" t="str">
        <f t="shared" si="44"/>
        <v>01/245121104KBUKALAPAK</v>
      </c>
      <c r="K462" t="s">
        <v>4266</v>
      </c>
      <c r="L462" s="4" t="s">
        <v>2970</v>
      </c>
      <c r="M462" t="s">
        <v>18843</v>
      </c>
      <c r="N462" s="4" t="s">
        <v>18725</v>
      </c>
      <c r="O462">
        <v>2</v>
      </c>
      <c r="P462">
        <v>2</v>
      </c>
      <c r="Q462">
        <v>1</v>
      </c>
      <c r="R462" s="79">
        <v>296396.39639639639</v>
      </c>
      <c r="S462" s="79">
        <v>296396.39639639639</v>
      </c>
      <c r="T462" s="79">
        <v>148198.1981981982</v>
      </c>
      <c r="U462" s="69">
        <f t="shared" si="42"/>
        <v>1.6666666666666667</v>
      </c>
      <c r="V462" s="75">
        <f t="shared" si="43"/>
        <v>246996.99699699701</v>
      </c>
      <c r="W462">
        <f>IFERROR(VLOOKUP($J463,OSA!$BD:$BD,1,0),0)</f>
        <v>0</v>
      </c>
    </row>
    <row r="463" spans="1:23" x14ac:dyDescent="0.35">
      <c r="A463" t="str">
        <f t="shared" si="41"/>
        <v/>
      </c>
      <c r="B463" s="48"/>
      <c r="C463" s="4"/>
      <c r="F463"/>
      <c r="G463" s="79"/>
      <c r="H463">
        <f>IFERROR(VLOOKUP($A463,OSA!$BD:$BD,1,0),0)</f>
        <v>0</v>
      </c>
      <c r="J463" t="str">
        <f t="shared" si="44"/>
        <v>01/245121104KLAZADA</v>
      </c>
      <c r="K463" t="s">
        <v>4266</v>
      </c>
      <c r="L463" s="4" t="s">
        <v>2970</v>
      </c>
      <c r="M463" t="s">
        <v>18843</v>
      </c>
      <c r="N463" s="4" t="s">
        <v>20117</v>
      </c>
      <c r="O463">
        <v>280</v>
      </c>
      <c r="P463">
        <v>100</v>
      </c>
      <c r="Q463">
        <v>138</v>
      </c>
      <c r="R463" s="79">
        <v>37625559.999999993</v>
      </c>
      <c r="S463" s="79">
        <v>13437699.999999998</v>
      </c>
      <c r="T463" s="79">
        <v>18544026</v>
      </c>
      <c r="U463" s="69">
        <f t="shared" si="42"/>
        <v>172.66666666666666</v>
      </c>
      <c r="V463" s="75">
        <f t="shared" si="43"/>
        <v>23202428.666666668</v>
      </c>
      <c r="W463" t="str">
        <f>IFERROR(VLOOKUP($J464,OSA!$BD:$BD,1,0),0)</f>
        <v>01/245121104KTokopedia</v>
      </c>
    </row>
    <row r="464" spans="1:23" x14ac:dyDescent="0.35">
      <c r="A464" t="str">
        <f t="shared" si="41"/>
        <v/>
      </c>
      <c r="B464" s="48"/>
      <c r="C464" s="4"/>
      <c r="F464"/>
      <c r="G464" s="79"/>
      <c r="H464">
        <f>IFERROR(VLOOKUP($A464,OSA!$BD:$BD,1,0),0)</f>
        <v>0</v>
      </c>
      <c r="J464" t="str">
        <f t="shared" si="44"/>
        <v>01/245121104KTOKOPEDIA</v>
      </c>
      <c r="K464" t="s">
        <v>4266</v>
      </c>
      <c r="L464" s="4" t="s">
        <v>2970</v>
      </c>
      <c r="M464" t="s">
        <v>18843</v>
      </c>
      <c r="N464" s="4" t="s">
        <v>18726</v>
      </c>
      <c r="O464">
        <v>221</v>
      </c>
      <c r="P464">
        <v>284</v>
      </c>
      <c r="Q464">
        <v>330</v>
      </c>
      <c r="R464" s="79">
        <v>32751801.801801801</v>
      </c>
      <c r="S464" s="79">
        <v>42088288.288288318</v>
      </c>
      <c r="T464" s="79">
        <v>48905405.405405506</v>
      </c>
      <c r="U464" s="69">
        <f t="shared" si="42"/>
        <v>278.33333333333331</v>
      </c>
      <c r="V464" s="75">
        <f t="shared" si="43"/>
        <v>41248498.498498544</v>
      </c>
      <c r="W464">
        <f>IFERROR(VLOOKUP($J465,OSA!$BD:$BD,1,0),0)</f>
        <v>0</v>
      </c>
    </row>
    <row r="465" spans="1:23" x14ac:dyDescent="0.35">
      <c r="A465" t="str">
        <f t="shared" si="41"/>
        <v/>
      </c>
      <c r="B465" s="48"/>
      <c r="C465" s="4"/>
      <c r="F465"/>
      <c r="G465" s="79"/>
      <c r="H465">
        <f>IFERROR(VLOOKUP($A465,OSA!$BD:$BD,1,0),0)</f>
        <v>0</v>
      </c>
      <c r="J465" t="str">
        <f t="shared" si="44"/>
        <v>01/245121104LBUKALAPAK</v>
      </c>
      <c r="K465" t="s">
        <v>5750</v>
      </c>
      <c r="L465" s="4" t="s">
        <v>2970</v>
      </c>
      <c r="M465" t="s">
        <v>18844</v>
      </c>
      <c r="N465" s="4" t="s">
        <v>18725</v>
      </c>
      <c r="P465">
        <v>1</v>
      </c>
      <c r="S465" s="79">
        <v>89999.999999999985</v>
      </c>
      <c r="U465" s="69">
        <f t="shared" si="42"/>
        <v>0.33333333333333331</v>
      </c>
      <c r="V465" s="75">
        <f t="shared" si="43"/>
        <v>29999.999999999996</v>
      </c>
      <c r="W465">
        <f>IFERROR(VLOOKUP($J466,OSA!$BD:$BD,1,0),0)</f>
        <v>0</v>
      </c>
    </row>
    <row r="466" spans="1:23" x14ac:dyDescent="0.35">
      <c r="A466" t="str">
        <f t="shared" si="41"/>
        <v/>
      </c>
      <c r="B466" s="48"/>
      <c r="C466" s="4"/>
      <c r="F466"/>
      <c r="G466" s="79"/>
      <c r="H466">
        <f>IFERROR(VLOOKUP($A466,OSA!$BD:$BD,1,0),0)</f>
        <v>0</v>
      </c>
      <c r="J466" t="str">
        <f t="shared" si="44"/>
        <v>01/245121104LLAZADA</v>
      </c>
      <c r="K466" t="s">
        <v>5750</v>
      </c>
      <c r="L466" s="4" t="s">
        <v>2970</v>
      </c>
      <c r="M466" t="s">
        <v>18844</v>
      </c>
      <c r="N466" s="4" t="s">
        <v>20117</v>
      </c>
      <c r="O466">
        <v>32</v>
      </c>
      <c r="P466">
        <v>39</v>
      </c>
      <c r="Q466">
        <v>60</v>
      </c>
      <c r="R466" s="79">
        <v>2386143.9999999995</v>
      </c>
      <c r="S466" s="79">
        <v>2908113</v>
      </c>
      <c r="T466" s="79">
        <v>4474019.9999999991</v>
      </c>
      <c r="U466" s="69">
        <f t="shared" si="42"/>
        <v>43.666666666666664</v>
      </c>
      <c r="V466" s="75">
        <f t="shared" si="43"/>
        <v>3256092.3333333335</v>
      </c>
      <c r="W466" t="str">
        <f>IFERROR(VLOOKUP($J467,OSA!$BD:$BD,1,0),0)</f>
        <v>01/245121104LTokopedia</v>
      </c>
    </row>
    <row r="467" spans="1:23" x14ac:dyDescent="0.35">
      <c r="A467" t="str">
        <f t="shared" si="41"/>
        <v/>
      </c>
      <c r="B467" s="48"/>
      <c r="C467" s="4"/>
      <c r="F467"/>
      <c r="G467" s="79"/>
      <c r="H467">
        <f>IFERROR(VLOOKUP($A467,OSA!$BD:$BD,1,0),0)</f>
        <v>0</v>
      </c>
      <c r="J467" t="str">
        <f t="shared" si="44"/>
        <v>01/245121104LTOKOPEDIA</v>
      </c>
      <c r="K467" t="s">
        <v>5750</v>
      </c>
      <c r="L467" s="4" t="s">
        <v>2970</v>
      </c>
      <c r="M467" t="s">
        <v>18844</v>
      </c>
      <c r="N467" s="4" t="s">
        <v>18726</v>
      </c>
      <c r="O467">
        <v>51</v>
      </c>
      <c r="P467">
        <v>47</v>
      </c>
      <c r="Q467">
        <v>44</v>
      </c>
      <c r="R467" s="79">
        <v>4589999.9999999991</v>
      </c>
      <c r="S467" s="79">
        <v>4229999.9999999991</v>
      </c>
      <c r="T467" s="79">
        <v>3959999.9999999995</v>
      </c>
      <c r="U467" s="69">
        <f t="shared" si="42"/>
        <v>47.333333333333336</v>
      </c>
      <c r="V467" s="75">
        <f t="shared" si="43"/>
        <v>4259999.9999999991</v>
      </c>
      <c r="W467">
        <f>IFERROR(VLOOKUP($J468,OSA!$BD:$BD,1,0),0)</f>
        <v>0</v>
      </c>
    </row>
    <row r="468" spans="1:23" x14ac:dyDescent="0.35">
      <c r="A468" t="str">
        <f t="shared" si="41"/>
        <v/>
      </c>
      <c r="B468" s="48"/>
      <c r="C468" s="4"/>
      <c r="F468"/>
      <c r="G468" s="79"/>
      <c r="H468">
        <f>IFERROR(VLOOKUP($A468,OSA!$BD:$BD,1,0),0)</f>
        <v>0</v>
      </c>
      <c r="J468" t="str">
        <f t="shared" si="44"/>
        <v>01/245121104MLAZADA</v>
      </c>
      <c r="K468" t="s">
        <v>5751</v>
      </c>
      <c r="L468" s="4" t="s">
        <v>2970</v>
      </c>
      <c r="M468" t="s">
        <v>18845</v>
      </c>
      <c r="N468" s="4" t="s">
        <v>20117</v>
      </c>
      <c r="O468">
        <v>38</v>
      </c>
      <c r="P468">
        <v>12</v>
      </c>
      <c r="Q468">
        <v>12</v>
      </c>
      <c r="R468" s="79">
        <v>4308516</v>
      </c>
      <c r="S468" s="79">
        <v>1360583.9999999998</v>
      </c>
      <c r="T468" s="79">
        <v>1360583.9999999998</v>
      </c>
      <c r="U468" s="69">
        <f t="shared" si="42"/>
        <v>20.666666666666668</v>
      </c>
      <c r="V468" s="75">
        <f t="shared" si="43"/>
        <v>2343228</v>
      </c>
      <c r="W468" t="str">
        <f>IFERROR(VLOOKUP($J469,OSA!$BD:$BD,1,0),0)</f>
        <v>01/245121104MTokopedia</v>
      </c>
    </row>
    <row r="469" spans="1:23" x14ac:dyDescent="0.35">
      <c r="A469" t="str">
        <f t="shared" si="41"/>
        <v/>
      </c>
      <c r="B469" s="48"/>
      <c r="C469" s="4"/>
      <c r="F469"/>
      <c r="G469" s="79"/>
      <c r="H469">
        <f>IFERROR(VLOOKUP($A469,OSA!$BD:$BD,1,0),0)</f>
        <v>0</v>
      </c>
      <c r="J469" t="str">
        <f t="shared" si="44"/>
        <v>01/245121104MTOKOPEDIA</v>
      </c>
      <c r="K469" t="s">
        <v>5751</v>
      </c>
      <c r="L469" s="4" t="s">
        <v>2970</v>
      </c>
      <c r="M469" t="s">
        <v>18845</v>
      </c>
      <c r="N469" s="4" t="s">
        <v>18726</v>
      </c>
      <c r="O469">
        <v>64</v>
      </c>
      <c r="P469">
        <v>67</v>
      </c>
      <c r="Q469">
        <v>44</v>
      </c>
      <c r="R469" s="79">
        <v>8758198.1981981974</v>
      </c>
      <c r="S469" s="79">
        <v>9168738.738738738</v>
      </c>
      <c r="T469" s="79">
        <v>6021261.2612612611</v>
      </c>
      <c r="U469" s="69">
        <f t="shared" si="42"/>
        <v>58.333333333333336</v>
      </c>
      <c r="V469" s="75">
        <f t="shared" si="43"/>
        <v>7982732.7327327328</v>
      </c>
      <c r="W469">
        <f>IFERROR(VLOOKUP($J470,OSA!$BD:$BD,1,0),0)</f>
        <v>0</v>
      </c>
    </row>
    <row r="470" spans="1:23" x14ac:dyDescent="0.35">
      <c r="A470" t="str">
        <f t="shared" si="41"/>
        <v/>
      </c>
      <c r="B470" s="48"/>
      <c r="C470" s="4"/>
      <c r="F470"/>
      <c r="G470" s="79"/>
      <c r="H470">
        <f>IFERROR(VLOOKUP($A470,OSA!$BD:$BD,1,0),0)</f>
        <v>0</v>
      </c>
      <c r="J470" t="str">
        <f t="shared" si="44"/>
        <v>01/245121104OLAZADA</v>
      </c>
      <c r="K470" t="s">
        <v>9824</v>
      </c>
      <c r="L470" s="4" t="s">
        <v>2970</v>
      </c>
      <c r="M470" t="s">
        <v>18846</v>
      </c>
      <c r="N470" s="4" t="s">
        <v>20117</v>
      </c>
      <c r="P470">
        <v>12</v>
      </c>
      <c r="Q470">
        <v>48</v>
      </c>
      <c r="S470" s="79">
        <v>1360583.9999999998</v>
      </c>
      <c r="T470" s="79">
        <v>5442335.9999999991</v>
      </c>
      <c r="U470" s="69">
        <f t="shared" si="42"/>
        <v>20</v>
      </c>
      <c r="V470" s="75">
        <f t="shared" si="43"/>
        <v>2267639.9999999995</v>
      </c>
      <c r="W470" t="str">
        <f>IFERROR(VLOOKUP($J471,OSA!$BD:$BD,1,0),0)</f>
        <v>01/245121104OTokopedia</v>
      </c>
    </row>
    <row r="471" spans="1:23" x14ac:dyDescent="0.35">
      <c r="A471" t="str">
        <f t="shared" si="41"/>
        <v/>
      </c>
      <c r="B471" s="48"/>
      <c r="C471" s="4"/>
      <c r="F471"/>
      <c r="G471" s="79"/>
      <c r="H471">
        <f>IFERROR(VLOOKUP($A471,OSA!$BD:$BD,1,0),0)</f>
        <v>0</v>
      </c>
      <c r="J471" t="str">
        <f t="shared" si="44"/>
        <v>01/245121104OTOKOPEDIA</v>
      </c>
      <c r="K471" t="s">
        <v>9824</v>
      </c>
      <c r="L471" s="4" t="s">
        <v>2970</v>
      </c>
      <c r="M471" t="s">
        <v>18846</v>
      </c>
      <c r="N471" s="4" t="s">
        <v>18726</v>
      </c>
      <c r="O471">
        <v>54</v>
      </c>
      <c r="P471">
        <v>52</v>
      </c>
      <c r="Q471">
        <v>69</v>
      </c>
      <c r="R471" s="79">
        <v>7389729.7297297297</v>
      </c>
      <c r="S471" s="79">
        <v>7116036.036036036</v>
      </c>
      <c r="T471" s="79">
        <v>9442432.4324324317</v>
      </c>
      <c r="U471" s="69">
        <f t="shared" si="42"/>
        <v>58.333333333333336</v>
      </c>
      <c r="V471" s="75">
        <f t="shared" si="43"/>
        <v>7982732.7327327328</v>
      </c>
      <c r="W471">
        <f>IFERROR(VLOOKUP($J472,OSA!$BD:$BD,1,0),0)</f>
        <v>0</v>
      </c>
    </row>
    <row r="472" spans="1:23" x14ac:dyDescent="0.35">
      <c r="A472" t="str">
        <f t="shared" si="41"/>
        <v/>
      </c>
      <c r="B472" s="48"/>
      <c r="C472" s="4"/>
      <c r="F472"/>
      <c r="G472" s="79"/>
      <c r="H472">
        <f>IFERROR(VLOOKUP($A472,OSA!$BD:$BD,1,0),0)</f>
        <v>0</v>
      </c>
      <c r="J472" t="str">
        <f t="shared" si="44"/>
        <v>01/245121104PLAZADA</v>
      </c>
      <c r="K472" t="s">
        <v>9825</v>
      </c>
      <c r="L472" s="4" t="s">
        <v>2970</v>
      </c>
      <c r="M472" t="s">
        <v>18847</v>
      </c>
      <c r="N472" s="4" t="s">
        <v>20117</v>
      </c>
      <c r="O472">
        <v>48</v>
      </c>
      <c r="P472">
        <v>12</v>
      </c>
      <c r="Q472">
        <v>36</v>
      </c>
      <c r="R472" s="79">
        <v>3579215.9999999995</v>
      </c>
      <c r="S472" s="79">
        <v>894803.99999999988</v>
      </c>
      <c r="T472" s="79">
        <v>2684411.9999999995</v>
      </c>
      <c r="U472" s="69">
        <f t="shared" si="42"/>
        <v>32</v>
      </c>
      <c r="V472" s="75">
        <f t="shared" si="43"/>
        <v>2386143.9999999995</v>
      </c>
      <c r="W472" t="str">
        <f>IFERROR(VLOOKUP($J473,OSA!$BD:$BD,1,0),0)</f>
        <v>01/245121104PTokopedia</v>
      </c>
    </row>
    <row r="473" spans="1:23" x14ac:dyDescent="0.35">
      <c r="A473" t="str">
        <f t="shared" si="41"/>
        <v/>
      </c>
      <c r="B473" s="48"/>
      <c r="C473" s="4"/>
      <c r="F473"/>
      <c r="G473" s="79"/>
      <c r="H473">
        <f>IFERROR(VLOOKUP($A473,OSA!$BD:$BD,1,0),0)</f>
        <v>0</v>
      </c>
      <c r="J473" t="str">
        <f t="shared" si="44"/>
        <v>01/245121104PTOKOPEDIA</v>
      </c>
      <c r="K473" t="s">
        <v>9825</v>
      </c>
      <c r="L473" s="4" t="s">
        <v>2970</v>
      </c>
      <c r="M473" t="s">
        <v>18847</v>
      </c>
      <c r="N473" s="4" t="s">
        <v>18726</v>
      </c>
      <c r="O473">
        <v>44</v>
      </c>
      <c r="P473">
        <v>50</v>
      </c>
      <c r="Q473">
        <v>39</v>
      </c>
      <c r="R473" s="79">
        <v>3959999.9999999995</v>
      </c>
      <c r="S473" s="79">
        <v>4499999.9999999991</v>
      </c>
      <c r="T473" s="79">
        <v>3509999.9999999995</v>
      </c>
      <c r="U473" s="69">
        <f t="shared" si="42"/>
        <v>44.333333333333336</v>
      </c>
      <c r="V473" s="75">
        <f t="shared" si="43"/>
        <v>3989999.9999999995</v>
      </c>
      <c r="W473">
        <f>IFERROR(VLOOKUP($J474,OSA!$BD:$BD,1,0),0)</f>
        <v>0</v>
      </c>
    </row>
    <row r="474" spans="1:23" x14ac:dyDescent="0.35">
      <c r="A474" t="str">
        <f t="shared" si="41"/>
        <v/>
      </c>
      <c r="B474" s="48"/>
      <c r="C474" s="4"/>
      <c r="F474"/>
      <c r="G474" s="79"/>
      <c r="H474">
        <f>IFERROR(VLOOKUP($A474,OSA!$BD:$BD,1,0),0)</f>
        <v>0</v>
      </c>
      <c r="J474" t="str">
        <f t="shared" si="44"/>
        <v>01/245121104ZTOKOPEDIA</v>
      </c>
      <c r="K474" t="s">
        <v>18848</v>
      </c>
      <c r="L474" s="4" t="s">
        <v>2970</v>
      </c>
      <c r="M474" t="s">
        <v>18849</v>
      </c>
      <c r="N474" s="4" t="s">
        <v>18726</v>
      </c>
      <c r="O474">
        <v>25</v>
      </c>
      <c r="P474">
        <v>30</v>
      </c>
      <c r="Q474">
        <v>21</v>
      </c>
      <c r="R474" s="79">
        <v>673423.4234234232</v>
      </c>
      <c r="S474" s="79">
        <v>808108.10810810782</v>
      </c>
      <c r="T474" s="79">
        <v>565675.67567567551</v>
      </c>
      <c r="U474" s="69">
        <f t="shared" si="42"/>
        <v>25.333333333333332</v>
      </c>
      <c r="V474" s="75">
        <f t="shared" si="43"/>
        <v>682402.40240240213</v>
      </c>
      <c r="W474">
        <f>IFERROR(VLOOKUP($J475,OSA!$BD:$BD,1,0),0)</f>
        <v>0</v>
      </c>
    </row>
    <row r="475" spans="1:23" x14ac:dyDescent="0.35">
      <c r="A475" t="str">
        <f t="shared" si="41"/>
        <v/>
      </c>
      <c r="B475" s="48"/>
      <c r="C475" s="4"/>
      <c r="F475"/>
      <c r="G475" s="79"/>
      <c r="H475">
        <f>IFERROR(VLOOKUP($A475,OSA!$BD:$BD,1,0),0)</f>
        <v>0</v>
      </c>
      <c r="J475" t="str">
        <f t="shared" si="44"/>
        <v>01/245121105CLAZADA</v>
      </c>
      <c r="K475" t="s">
        <v>13846</v>
      </c>
      <c r="L475" s="4" t="s">
        <v>2970</v>
      </c>
      <c r="M475" t="s">
        <v>18850</v>
      </c>
      <c r="N475" s="4" t="s">
        <v>20117</v>
      </c>
      <c r="Q475">
        <v>35</v>
      </c>
      <c r="T475" s="79">
        <v>3968369.9999999991</v>
      </c>
      <c r="U475" s="69">
        <f t="shared" si="42"/>
        <v>11.666666666666666</v>
      </c>
      <c r="V475" s="75">
        <f t="shared" si="43"/>
        <v>1322789.9999999998</v>
      </c>
      <c r="W475">
        <f>IFERROR(VLOOKUP($J476,OSA!$BD:$BD,1,0),0)</f>
        <v>0</v>
      </c>
    </row>
    <row r="476" spans="1:23" x14ac:dyDescent="0.35">
      <c r="A476" t="str">
        <f t="shared" si="41"/>
        <v/>
      </c>
      <c r="B476" s="48"/>
      <c r="C476" s="4"/>
      <c r="F476"/>
      <c r="G476" s="79"/>
      <c r="H476">
        <f>IFERROR(VLOOKUP($A476,OSA!$BD:$BD,1,0),0)</f>
        <v>0</v>
      </c>
      <c r="J476" t="str">
        <f t="shared" si="44"/>
        <v>01/245121105CTOKOPEDIA</v>
      </c>
      <c r="K476" t="s">
        <v>13846</v>
      </c>
      <c r="L476" s="4" t="s">
        <v>2970</v>
      </c>
      <c r="M476" t="s">
        <v>18850</v>
      </c>
      <c r="N476" s="4" t="s">
        <v>18726</v>
      </c>
      <c r="O476">
        <v>35</v>
      </c>
      <c r="P476">
        <v>50</v>
      </c>
      <c r="Q476">
        <v>38</v>
      </c>
      <c r="R476" s="79">
        <v>4789639.6396396393</v>
      </c>
      <c r="S476" s="79">
        <v>6842342.3423423423</v>
      </c>
      <c r="T476" s="79">
        <v>5200180.1801801799</v>
      </c>
      <c r="U476" s="69">
        <f t="shared" si="42"/>
        <v>41</v>
      </c>
      <c r="V476" s="75">
        <f t="shared" si="43"/>
        <v>5610720.7207207205</v>
      </c>
      <c r="W476">
        <f>IFERROR(VLOOKUP($J477,OSA!$BD:$BD,1,0),0)</f>
        <v>0</v>
      </c>
    </row>
    <row r="477" spans="1:23" x14ac:dyDescent="0.35">
      <c r="A477" t="str">
        <f t="shared" si="41"/>
        <v/>
      </c>
      <c r="B477" s="48"/>
      <c r="C477" s="4"/>
      <c r="F477"/>
      <c r="G477" s="79"/>
      <c r="H477">
        <f>IFERROR(VLOOKUP($A477,OSA!$BD:$BD,1,0),0)</f>
        <v>0</v>
      </c>
      <c r="J477" t="str">
        <f t="shared" si="44"/>
        <v>01/245121105DLAZADA</v>
      </c>
      <c r="K477" t="s">
        <v>13847</v>
      </c>
      <c r="L477" s="4" t="s">
        <v>2970</v>
      </c>
      <c r="M477" t="s">
        <v>20158</v>
      </c>
      <c r="N477" s="4" t="s">
        <v>20117</v>
      </c>
      <c r="P477">
        <v>18</v>
      </c>
      <c r="Q477">
        <v>12</v>
      </c>
      <c r="S477" s="79">
        <v>1342205.9999999998</v>
      </c>
      <c r="T477" s="79">
        <v>894803.99999999988</v>
      </c>
      <c r="U477" s="69">
        <f t="shared" si="42"/>
        <v>10</v>
      </c>
      <c r="V477" s="75">
        <f t="shared" si="43"/>
        <v>745669.99999999988</v>
      </c>
      <c r="W477">
        <f>IFERROR(VLOOKUP($J478,OSA!$BD:$BD,1,0),0)</f>
        <v>0</v>
      </c>
    </row>
    <row r="478" spans="1:23" x14ac:dyDescent="0.35">
      <c r="A478" t="str">
        <f t="shared" si="41"/>
        <v/>
      </c>
      <c r="B478" s="48"/>
      <c r="C478" s="4"/>
      <c r="F478"/>
      <c r="G478" s="79"/>
      <c r="H478">
        <f>IFERROR(VLOOKUP($A478,OSA!$BD:$BD,1,0),0)</f>
        <v>0</v>
      </c>
      <c r="J478" t="str">
        <f t="shared" si="44"/>
        <v>01/245121105DTOKOPEDIA</v>
      </c>
      <c r="K478" t="s">
        <v>13847</v>
      </c>
      <c r="L478" s="4" t="s">
        <v>2970</v>
      </c>
      <c r="M478" t="s">
        <v>20158</v>
      </c>
      <c r="N478" s="4" t="s">
        <v>18726</v>
      </c>
      <c r="O478">
        <v>40</v>
      </c>
      <c r="P478">
        <v>40</v>
      </c>
      <c r="Q478">
        <v>40</v>
      </c>
      <c r="R478" s="79">
        <v>3599999.9999999995</v>
      </c>
      <c r="S478" s="79">
        <v>3599999.9999999995</v>
      </c>
      <c r="T478" s="79">
        <v>3599999.9999999995</v>
      </c>
      <c r="U478" s="69">
        <f t="shared" si="42"/>
        <v>40</v>
      </c>
      <c r="V478" s="75">
        <f t="shared" si="43"/>
        <v>3599999.9999999995</v>
      </c>
      <c r="W478">
        <f>IFERROR(VLOOKUP($J479,OSA!$BD:$BD,1,0),0)</f>
        <v>0</v>
      </c>
    </row>
    <row r="479" spans="1:23" x14ac:dyDescent="0.35">
      <c r="A479" t="str">
        <f t="shared" si="41"/>
        <v/>
      </c>
      <c r="B479" s="48"/>
      <c r="C479" s="4"/>
      <c r="F479"/>
      <c r="G479" s="79"/>
      <c r="H479">
        <f>IFERROR(VLOOKUP($A479,OSA!$BD:$BD,1,0),0)</f>
        <v>0</v>
      </c>
      <c r="J479" t="str">
        <f t="shared" si="44"/>
        <v>01/245121105ELAZADA</v>
      </c>
      <c r="K479" t="s">
        <v>13808</v>
      </c>
      <c r="L479" s="4" t="s">
        <v>2970</v>
      </c>
      <c r="M479" t="s">
        <v>18851</v>
      </c>
      <c r="N479" s="4" t="s">
        <v>20117</v>
      </c>
      <c r="O479">
        <v>51</v>
      </c>
      <c r="P479">
        <v>30</v>
      </c>
      <c r="R479" s="79">
        <v>4217036.9999999991</v>
      </c>
      <c r="S479" s="79">
        <v>2480610</v>
      </c>
      <c r="U479" s="69">
        <f t="shared" si="42"/>
        <v>27</v>
      </c>
      <c r="V479" s="75">
        <f t="shared" si="43"/>
        <v>2232548.9999999995</v>
      </c>
      <c r="W479">
        <f>IFERROR(VLOOKUP($J480,OSA!$BD:$BD,1,0),0)</f>
        <v>0</v>
      </c>
    </row>
    <row r="480" spans="1:23" x14ac:dyDescent="0.35">
      <c r="A480" t="str">
        <f t="shared" si="41"/>
        <v/>
      </c>
      <c r="B480" s="48"/>
      <c r="C480" s="4"/>
      <c r="F480"/>
      <c r="G480" s="79"/>
      <c r="H480">
        <f>IFERROR(VLOOKUP($A480,OSA!$BD:$BD,1,0),0)</f>
        <v>0</v>
      </c>
      <c r="J480" t="str">
        <f t="shared" ref="J480:J497" si="45">K480&amp;N480</f>
        <v>01/245121105ETOKOPEDIA</v>
      </c>
      <c r="K480" t="s">
        <v>13808</v>
      </c>
      <c r="L480" s="4" t="s">
        <v>2970</v>
      </c>
      <c r="M480" t="s">
        <v>18851</v>
      </c>
      <c r="N480" s="4" t="s">
        <v>18726</v>
      </c>
      <c r="O480">
        <v>71</v>
      </c>
      <c r="P480">
        <v>53</v>
      </c>
      <c r="Q480">
        <v>79</v>
      </c>
      <c r="R480" s="79">
        <v>6390000</v>
      </c>
      <c r="S480" s="79">
        <v>4769999.9999999991</v>
      </c>
      <c r="T480" s="79">
        <v>7110000</v>
      </c>
      <c r="U480" s="69">
        <f t="shared" si="42"/>
        <v>67.666666666666671</v>
      </c>
      <c r="V480" s="75">
        <f t="shared" si="43"/>
        <v>6090000</v>
      </c>
      <c r="W480">
        <f>IFERROR(VLOOKUP($J481,OSA!$BD:$BD,1,0),0)</f>
        <v>0</v>
      </c>
    </row>
    <row r="481" spans="1:23" x14ac:dyDescent="0.35">
      <c r="A481" t="str">
        <f t="shared" si="41"/>
        <v/>
      </c>
      <c r="B481" s="48"/>
      <c r="C481" s="4"/>
      <c r="F481"/>
      <c r="G481" s="79"/>
      <c r="H481">
        <f>IFERROR(VLOOKUP($A481,OSA!$BD:$BD,1,0),0)</f>
        <v>0</v>
      </c>
      <c r="J481" t="str">
        <f t="shared" si="45"/>
        <v>01/245121112UBLIBLI</v>
      </c>
      <c r="K481" t="s">
        <v>749</v>
      </c>
      <c r="L481" s="4" t="s">
        <v>2970</v>
      </c>
      <c r="M481" t="s">
        <v>18852</v>
      </c>
      <c r="N481" s="4" t="s">
        <v>20689</v>
      </c>
      <c r="O481">
        <v>12</v>
      </c>
      <c r="P481">
        <v>48</v>
      </c>
      <c r="Q481">
        <v>36</v>
      </c>
      <c r="R481" s="79">
        <v>256763.99999999997</v>
      </c>
      <c r="S481" s="79">
        <v>1027055.9999999999</v>
      </c>
      <c r="T481" s="79">
        <v>770291.99999999988</v>
      </c>
      <c r="U481" s="69">
        <f t="shared" si="42"/>
        <v>32</v>
      </c>
      <c r="V481" s="75">
        <f t="shared" si="43"/>
        <v>684703.99999999988</v>
      </c>
      <c r="W481" t="str">
        <f>IFERROR(VLOOKUP($J482,OSA!$BD:$BD,1,0),0)</f>
        <v>01/245121112UBukalapak</v>
      </c>
    </row>
    <row r="482" spans="1:23" x14ac:dyDescent="0.35">
      <c r="A482" t="str">
        <f t="shared" si="41"/>
        <v/>
      </c>
      <c r="B482" s="48"/>
      <c r="C482" s="4"/>
      <c r="F482"/>
      <c r="G482" s="79"/>
      <c r="H482">
        <f>IFERROR(VLOOKUP($A482,OSA!$BD:$BD,1,0),0)</f>
        <v>0</v>
      </c>
      <c r="J482" t="str">
        <f t="shared" si="45"/>
        <v>01/245121112UBUKALAPAK</v>
      </c>
      <c r="K482" t="s">
        <v>749</v>
      </c>
      <c r="L482" s="4" t="s">
        <v>2970</v>
      </c>
      <c r="M482" t="s">
        <v>18852</v>
      </c>
      <c r="N482" s="4" t="s">
        <v>18725</v>
      </c>
      <c r="O482">
        <v>1</v>
      </c>
      <c r="R482" s="79">
        <v>23873.873873873872</v>
      </c>
      <c r="U482" s="69">
        <f t="shared" si="42"/>
        <v>0.33333333333333331</v>
      </c>
      <c r="V482" s="75">
        <f t="shared" si="43"/>
        <v>7957.9579579579577</v>
      </c>
      <c r="W482">
        <f>IFERROR(VLOOKUP($J483,OSA!$BD:$BD,1,0),0)</f>
        <v>0</v>
      </c>
    </row>
    <row r="483" spans="1:23" x14ac:dyDescent="0.35">
      <c r="A483" t="str">
        <f t="shared" si="41"/>
        <v/>
      </c>
      <c r="B483" s="48"/>
      <c r="C483" s="4"/>
      <c r="F483"/>
      <c r="G483" s="79"/>
      <c r="H483">
        <f>IFERROR(VLOOKUP($A483,OSA!$BD:$BD,1,0),0)</f>
        <v>0</v>
      </c>
      <c r="J483" t="str">
        <f t="shared" si="45"/>
        <v>01/245121112ULAZADA</v>
      </c>
      <c r="K483" t="s">
        <v>749</v>
      </c>
      <c r="L483" s="4" t="s">
        <v>2970</v>
      </c>
      <c r="M483" t="s">
        <v>18852</v>
      </c>
      <c r="N483" s="4" t="s">
        <v>20117</v>
      </c>
      <c r="O483">
        <v>432</v>
      </c>
      <c r="P483">
        <v>16</v>
      </c>
      <c r="R483" s="79">
        <v>9243503.9999999981</v>
      </c>
      <c r="S483" s="79">
        <v>342352</v>
      </c>
      <c r="U483" s="69">
        <f t="shared" si="42"/>
        <v>149.33333333333334</v>
      </c>
      <c r="V483" s="75">
        <f t="shared" si="43"/>
        <v>3195285.3333333326</v>
      </c>
      <c r="W483" t="str">
        <f>IFERROR(VLOOKUP($J484,OSA!$BD:$BD,1,0),0)</f>
        <v>01/245121112UTokopedia</v>
      </c>
    </row>
    <row r="484" spans="1:23" x14ac:dyDescent="0.35">
      <c r="A484" t="str">
        <f t="shared" si="41"/>
        <v/>
      </c>
      <c r="B484" s="48"/>
      <c r="C484" s="4"/>
      <c r="F484"/>
      <c r="G484" s="79"/>
      <c r="H484">
        <f>IFERROR(VLOOKUP($A484,OSA!$BD:$BD,1,0),0)</f>
        <v>0</v>
      </c>
      <c r="J484" t="str">
        <f t="shared" si="45"/>
        <v>01/245121112UTOKOPEDIA</v>
      </c>
      <c r="K484" t="s">
        <v>749</v>
      </c>
      <c r="L484" s="4" t="s">
        <v>2970</v>
      </c>
      <c r="M484" t="s">
        <v>18852</v>
      </c>
      <c r="N484" s="4" t="s">
        <v>18726</v>
      </c>
      <c r="O484">
        <v>40</v>
      </c>
      <c r="P484">
        <v>42</v>
      </c>
      <c r="Q484">
        <v>34</v>
      </c>
      <c r="R484" s="79">
        <v>954954.95495495445</v>
      </c>
      <c r="S484" s="79">
        <v>1002702.7027027019</v>
      </c>
      <c r="T484" s="79">
        <v>811711.71171171125</v>
      </c>
      <c r="U484" s="69">
        <f t="shared" si="42"/>
        <v>38.666666666666664</v>
      </c>
      <c r="V484" s="75">
        <f t="shared" si="43"/>
        <v>923123.1231231225</v>
      </c>
      <c r="W484">
        <f>IFERROR(VLOOKUP($J485,OSA!$BD:$BD,1,0),0)</f>
        <v>0</v>
      </c>
    </row>
    <row r="485" spans="1:23" x14ac:dyDescent="0.35">
      <c r="A485" t="str">
        <f t="shared" si="41"/>
        <v/>
      </c>
      <c r="B485" s="48"/>
      <c r="C485" s="4"/>
      <c r="F485"/>
      <c r="G485" s="79"/>
      <c r="H485">
        <f>IFERROR(VLOOKUP($A485,OSA!$BD:$BD,1,0),0)</f>
        <v>0</v>
      </c>
      <c r="J485" t="str">
        <f t="shared" si="45"/>
        <v>01/245121113XBLIBLI</v>
      </c>
      <c r="K485" t="s">
        <v>1348</v>
      </c>
      <c r="L485" s="4" t="s">
        <v>2970</v>
      </c>
      <c r="M485" t="s">
        <v>18853</v>
      </c>
      <c r="N485" s="4" t="s">
        <v>20689</v>
      </c>
      <c r="Q485">
        <v>36</v>
      </c>
      <c r="T485" s="79">
        <v>1997099.9999999998</v>
      </c>
      <c r="U485" s="69">
        <f t="shared" si="42"/>
        <v>12</v>
      </c>
      <c r="V485" s="75">
        <f t="shared" si="43"/>
        <v>665699.99999999988</v>
      </c>
      <c r="W485">
        <f>IFERROR(VLOOKUP($J486,OSA!$BD:$BD,1,0),0)</f>
        <v>0</v>
      </c>
    </row>
    <row r="486" spans="1:23" x14ac:dyDescent="0.35">
      <c r="A486" t="str">
        <f t="shared" si="41"/>
        <v/>
      </c>
      <c r="B486" s="48"/>
      <c r="C486" s="4"/>
      <c r="F486"/>
      <c r="G486" s="79"/>
      <c r="H486">
        <f>IFERROR(VLOOKUP($A486,OSA!$BD:$BD,1,0),0)</f>
        <v>0</v>
      </c>
      <c r="J486" t="str">
        <f t="shared" si="45"/>
        <v>01/245121113XLAZADA</v>
      </c>
      <c r="K486" t="s">
        <v>1348</v>
      </c>
      <c r="L486" s="4" t="s">
        <v>2970</v>
      </c>
      <c r="M486" t="s">
        <v>18853</v>
      </c>
      <c r="N486" s="4" t="s">
        <v>20117</v>
      </c>
      <c r="O486">
        <v>6</v>
      </c>
      <c r="R486" s="79">
        <v>332849.99999999994</v>
      </c>
      <c r="U486" s="69">
        <f t="shared" si="42"/>
        <v>2</v>
      </c>
      <c r="V486" s="75">
        <f t="shared" si="43"/>
        <v>110949.99999999999</v>
      </c>
      <c r="W486" t="str">
        <f>IFERROR(VLOOKUP($J487,OSA!$BD:$BD,1,0),0)</f>
        <v>01/245121113XTokopedia</v>
      </c>
    </row>
    <row r="487" spans="1:23" x14ac:dyDescent="0.35">
      <c r="A487" t="str">
        <f t="shared" si="41"/>
        <v/>
      </c>
      <c r="B487" s="48"/>
      <c r="C487" s="4"/>
      <c r="F487"/>
      <c r="G487" s="79"/>
      <c r="H487">
        <f>IFERROR(VLOOKUP($A487,OSA!$BD:$BD,1,0),0)</f>
        <v>0</v>
      </c>
      <c r="J487" t="str">
        <f t="shared" si="45"/>
        <v>01/245121113XTOKOPEDIA</v>
      </c>
      <c r="K487" t="s">
        <v>1348</v>
      </c>
      <c r="L487" s="4" t="s">
        <v>2970</v>
      </c>
      <c r="M487" t="s">
        <v>18853</v>
      </c>
      <c r="N487" s="4" t="s">
        <v>18726</v>
      </c>
      <c r="O487">
        <v>23</v>
      </c>
      <c r="P487">
        <v>40</v>
      </c>
      <c r="Q487">
        <v>56</v>
      </c>
      <c r="R487" s="79">
        <v>1344774.774774774</v>
      </c>
      <c r="S487" s="79">
        <v>2338738.7387387389</v>
      </c>
      <c r="T487" s="79">
        <v>3274234.2342342348</v>
      </c>
      <c r="U487" s="69">
        <f t="shared" si="42"/>
        <v>39.666666666666664</v>
      </c>
      <c r="V487" s="75">
        <f t="shared" si="43"/>
        <v>2319249.2492492492</v>
      </c>
      <c r="W487">
        <f>IFERROR(VLOOKUP($J488,OSA!$BD:$BD,1,0),0)</f>
        <v>0</v>
      </c>
    </row>
    <row r="488" spans="1:23" x14ac:dyDescent="0.35">
      <c r="A488" t="str">
        <f t="shared" si="41"/>
        <v/>
      </c>
      <c r="B488" s="48"/>
      <c r="C488" s="4"/>
      <c r="F488"/>
      <c r="G488" s="79"/>
      <c r="H488">
        <f>IFERROR(VLOOKUP($A488,OSA!$BD:$BD,1,0),0)</f>
        <v>0</v>
      </c>
      <c r="J488" t="str">
        <f t="shared" si="45"/>
        <v>01/245121114NLAZADA</v>
      </c>
      <c r="K488" t="s">
        <v>623</v>
      </c>
      <c r="L488" s="4" t="s">
        <v>2970</v>
      </c>
      <c r="M488" t="s">
        <v>20159</v>
      </c>
      <c r="N488" s="4" t="s">
        <v>20117</v>
      </c>
      <c r="O488">
        <v>40</v>
      </c>
      <c r="R488" s="79">
        <v>3307480</v>
      </c>
      <c r="U488" s="69">
        <f t="shared" si="42"/>
        <v>13.333333333333334</v>
      </c>
      <c r="V488" s="75">
        <f t="shared" si="43"/>
        <v>1102493.3333333333</v>
      </c>
      <c r="W488" t="str">
        <f>IFERROR(VLOOKUP($J489,OSA!$BD:$BD,1,0),0)</f>
        <v>01/245121114NTokopedia</v>
      </c>
    </row>
    <row r="489" spans="1:23" x14ac:dyDescent="0.35">
      <c r="A489" t="str">
        <f t="shared" si="41"/>
        <v/>
      </c>
      <c r="B489" s="48"/>
      <c r="C489" s="4"/>
      <c r="F489"/>
      <c r="G489" s="79"/>
      <c r="H489">
        <f>IFERROR(VLOOKUP($A489,OSA!$BD:$BD,1,0),0)</f>
        <v>0</v>
      </c>
      <c r="J489" t="str">
        <f t="shared" si="45"/>
        <v>01/245121114NTOKOPEDIA</v>
      </c>
      <c r="K489" t="s">
        <v>623</v>
      </c>
      <c r="L489" s="4" t="s">
        <v>2970</v>
      </c>
      <c r="M489" t="s">
        <v>20159</v>
      </c>
      <c r="N489" s="4" t="s">
        <v>18726</v>
      </c>
      <c r="O489">
        <v>22</v>
      </c>
      <c r="P489">
        <v>20</v>
      </c>
      <c r="Q489">
        <v>66</v>
      </c>
      <c r="R489" s="79">
        <v>1979999.9999999998</v>
      </c>
      <c r="S489" s="79">
        <v>1800000</v>
      </c>
      <c r="T489" s="79">
        <v>5940000</v>
      </c>
      <c r="U489" s="69">
        <f t="shared" si="42"/>
        <v>36</v>
      </c>
      <c r="V489" s="75">
        <f t="shared" si="43"/>
        <v>3240000</v>
      </c>
      <c r="W489">
        <f>IFERROR(VLOOKUP($J490,OSA!$BD:$BD,1,0),0)</f>
        <v>0</v>
      </c>
    </row>
    <row r="490" spans="1:23" x14ac:dyDescent="0.35">
      <c r="A490" t="str">
        <f t="shared" si="41"/>
        <v/>
      </c>
      <c r="B490" s="48"/>
      <c r="C490" s="4"/>
      <c r="F490"/>
      <c r="G490" s="79"/>
      <c r="H490">
        <f>IFERROR(VLOOKUP($A490,OSA!$BD:$BD,1,0),0)</f>
        <v>0</v>
      </c>
      <c r="J490" t="str">
        <f t="shared" si="45"/>
        <v>01/245121114OLAZADA</v>
      </c>
      <c r="K490" t="s">
        <v>591</v>
      </c>
      <c r="L490" s="4" t="s">
        <v>2970</v>
      </c>
      <c r="M490" t="s">
        <v>20160</v>
      </c>
      <c r="N490" s="4" t="s">
        <v>20117</v>
      </c>
      <c r="P490">
        <v>18</v>
      </c>
      <c r="Q490">
        <v>12</v>
      </c>
      <c r="S490" s="79">
        <v>1488366</v>
      </c>
      <c r="T490" s="79">
        <v>992244</v>
      </c>
      <c r="U490" s="69">
        <f t="shared" si="42"/>
        <v>10</v>
      </c>
      <c r="V490" s="75">
        <f t="shared" si="43"/>
        <v>826870</v>
      </c>
      <c r="W490" t="str">
        <f>IFERROR(VLOOKUP($J491,OSA!$BD:$BD,1,0),0)</f>
        <v>01/245121114OTokopedia</v>
      </c>
    </row>
    <row r="491" spans="1:23" x14ac:dyDescent="0.35">
      <c r="A491" t="str">
        <f t="shared" si="41"/>
        <v/>
      </c>
      <c r="B491" s="48"/>
      <c r="C491" s="4"/>
      <c r="F491"/>
      <c r="G491" s="79"/>
      <c r="H491">
        <f>IFERROR(VLOOKUP($A491,OSA!$BD:$BD,1,0),0)</f>
        <v>0</v>
      </c>
      <c r="J491" t="str">
        <f t="shared" si="45"/>
        <v>01/245121114OTOKOPEDIA</v>
      </c>
      <c r="K491" t="s">
        <v>591</v>
      </c>
      <c r="L491" s="4" t="s">
        <v>2970</v>
      </c>
      <c r="M491" t="s">
        <v>20160</v>
      </c>
      <c r="N491" s="4" t="s">
        <v>18726</v>
      </c>
      <c r="O491">
        <v>7</v>
      </c>
      <c r="P491">
        <v>8</v>
      </c>
      <c r="Q491">
        <v>5</v>
      </c>
      <c r="R491" s="79">
        <v>629999.99999999988</v>
      </c>
      <c r="S491" s="79">
        <v>719999.99999999988</v>
      </c>
      <c r="T491" s="79">
        <v>449999.99999999988</v>
      </c>
      <c r="U491" s="69">
        <f t="shared" si="42"/>
        <v>6.666666666666667</v>
      </c>
      <c r="V491" s="75">
        <f t="shared" si="43"/>
        <v>599999.99999999988</v>
      </c>
      <c r="W491" t="str">
        <f>IFERROR(VLOOKUP($J492,OSA!$BD:$BD,1,0),0)</f>
        <v>01/245121114QBukalapak</v>
      </c>
    </row>
    <row r="492" spans="1:23" x14ac:dyDescent="0.35">
      <c r="A492" t="str">
        <f t="shared" si="41"/>
        <v/>
      </c>
      <c r="B492" s="48"/>
      <c r="C492" s="4"/>
      <c r="F492"/>
      <c r="G492" s="79"/>
      <c r="H492">
        <f>IFERROR(VLOOKUP($A492,OSA!$BD:$BD,1,0),0)</f>
        <v>0</v>
      </c>
      <c r="J492" t="str">
        <f t="shared" si="45"/>
        <v>01/245121114QBUKALAPAK</v>
      </c>
      <c r="K492" t="s">
        <v>621</v>
      </c>
      <c r="L492" s="4" t="s">
        <v>2970</v>
      </c>
      <c r="M492" t="s">
        <v>18854</v>
      </c>
      <c r="N492" s="4" t="s">
        <v>18725</v>
      </c>
      <c r="O492">
        <v>1</v>
      </c>
      <c r="R492" s="79">
        <v>89999.999999999985</v>
      </c>
      <c r="U492" s="69">
        <f t="shared" si="42"/>
        <v>0.33333333333333331</v>
      </c>
      <c r="V492" s="75">
        <f t="shared" si="43"/>
        <v>29999.999999999996</v>
      </c>
      <c r="W492">
        <f>IFERROR(VLOOKUP($J493,OSA!$BD:$BD,1,0),0)</f>
        <v>0</v>
      </c>
    </row>
    <row r="493" spans="1:23" x14ac:dyDescent="0.35">
      <c r="A493" t="str">
        <f t="shared" si="41"/>
        <v/>
      </c>
      <c r="B493" s="48"/>
      <c r="C493" s="4"/>
      <c r="F493"/>
      <c r="G493" s="79"/>
      <c r="H493">
        <f>IFERROR(VLOOKUP($A493,OSA!$BD:$BD,1,0),0)</f>
        <v>0</v>
      </c>
      <c r="J493" t="str">
        <f t="shared" si="45"/>
        <v>01/245121114QLAZADA</v>
      </c>
      <c r="K493" t="s">
        <v>621</v>
      </c>
      <c r="L493" s="4" t="s">
        <v>2970</v>
      </c>
      <c r="M493" t="s">
        <v>18854</v>
      </c>
      <c r="N493" s="4" t="s">
        <v>20117</v>
      </c>
      <c r="O493">
        <v>36</v>
      </c>
      <c r="R493" s="79">
        <v>2976731.9999999995</v>
      </c>
      <c r="U493" s="69">
        <f t="shared" si="42"/>
        <v>12</v>
      </c>
      <c r="V493" s="75">
        <f t="shared" si="43"/>
        <v>992243.99999999988</v>
      </c>
      <c r="W493" t="str">
        <f>IFERROR(VLOOKUP($J494,OSA!$BD:$BD,1,0),0)</f>
        <v>01/245121114QTokopedia</v>
      </c>
    </row>
    <row r="494" spans="1:23" x14ac:dyDescent="0.35">
      <c r="A494" t="str">
        <f t="shared" si="41"/>
        <v/>
      </c>
      <c r="B494" s="48"/>
      <c r="C494" s="4"/>
      <c r="F494"/>
      <c r="G494" s="79"/>
      <c r="H494">
        <f>IFERROR(VLOOKUP($A494,OSA!$BD:$BD,1,0),0)</f>
        <v>0</v>
      </c>
      <c r="J494" t="str">
        <f t="shared" si="45"/>
        <v>01/245121114QTOKOPEDIA</v>
      </c>
      <c r="K494" t="s">
        <v>621</v>
      </c>
      <c r="L494" s="4" t="s">
        <v>2970</v>
      </c>
      <c r="M494" t="s">
        <v>18854</v>
      </c>
      <c r="N494" s="4" t="s">
        <v>18726</v>
      </c>
      <c r="O494">
        <v>25</v>
      </c>
      <c r="P494">
        <v>15</v>
      </c>
      <c r="Q494">
        <v>56</v>
      </c>
      <c r="R494" s="79">
        <v>2250000</v>
      </c>
      <c r="S494" s="79">
        <v>1349999.9999999998</v>
      </c>
      <c r="T494" s="79">
        <v>5039999.9999999991</v>
      </c>
      <c r="U494" s="69">
        <f t="shared" si="42"/>
        <v>32</v>
      </c>
      <c r="V494" s="75">
        <f t="shared" si="43"/>
        <v>2880000</v>
      </c>
      <c r="W494" t="str">
        <f>IFERROR(VLOOKUP($J495,OSA!$BD:$BD,1,0),0)</f>
        <v>01/245121114SBukalapak</v>
      </c>
    </row>
    <row r="495" spans="1:23" x14ac:dyDescent="0.35">
      <c r="A495" t="str">
        <f t="shared" si="41"/>
        <v/>
      </c>
      <c r="B495" s="48"/>
      <c r="C495" s="4"/>
      <c r="F495"/>
      <c r="G495" s="79"/>
      <c r="H495">
        <f>IFERROR(VLOOKUP($A495,OSA!$BD:$BD,1,0),0)</f>
        <v>0</v>
      </c>
      <c r="J495" t="str">
        <f t="shared" si="45"/>
        <v>01/245121114SBUKALAPAK</v>
      </c>
      <c r="K495" t="s">
        <v>617</v>
      </c>
      <c r="L495" s="4" t="s">
        <v>2970</v>
      </c>
      <c r="M495" t="s">
        <v>18855</v>
      </c>
      <c r="N495" s="4" t="s">
        <v>18725</v>
      </c>
      <c r="P495">
        <v>3</v>
      </c>
      <c r="S495" s="79">
        <v>270000</v>
      </c>
      <c r="U495" s="69">
        <f t="shared" si="42"/>
        <v>1</v>
      </c>
      <c r="V495" s="75">
        <f t="shared" si="43"/>
        <v>90000</v>
      </c>
      <c r="W495">
        <f>IFERROR(VLOOKUP($J496,OSA!$BD:$BD,1,0),0)</f>
        <v>0</v>
      </c>
    </row>
    <row r="496" spans="1:23" x14ac:dyDescent="0.35">
      <c r="A496" t="str">
        <f t="shared" si="41"/>
        <v/>
      </c>
      <c r="B496" s="48"/>
      <c r="C496" s="4"/>
      <c r="F496"/>
      <c r="G496" s="79"/>
      <c r="H496">
        <f>IFERROR(VLOOKUP($A496,OSA!$BD:$BD,1,0),0)</f>
        <v>0</v>
      </c>
      <c r="J496" t="str">
        <f t="shared" si="45"/>
        <v>01/245121114SLAZADA</v>
      </c>
      <c r="K496" t="s">
        <v>617</v>
      </c>
      <c r="L496" s="4" t="s">
        <v>2970</v>
      </c>
      <c r="M496" t="s">
        <v>18855</v>
      </c>
      <c r="N496" s="4" t="s">
        <v>20117</v>
      </c>
      <c r="O496">
        <v>6</v>
      </c>
      <c r="R496" s="79">
        <v>496122</v>
      </c>
      <c r="U496" s="69">
        <f t="shared" si="42"/>
        <v>2</v>
      </c>
      <c r="V496" s="75">
        <f t="shared" si="43"/>
        <v>165374</v>
      </c>
      <c r="W496" t="str">
        <f>IFERROR(VLOOKUP($J497,OSA!$BD:$BD,1,0),0)</f>
        <v>01/245121114STokopedia</v>
      </c>
    </row>
    <row r="497" spans="1:23" x14ac:dyDescent="0.35">
      <c r="A497" t="str">
        <f t="shared" si="41"/>
        <v/>
      </c>
      <c r="B497" s="48"/>
      <c r="C497" s="4"/>
      <c r="F497"/>
      <c r="G497" s="79"/>
      <c r="H497">
        <f>IFERROR(VLOOKUP($A497,OSA!$BD:$BD,1,0),0)</f>
        <v>0</v>
      </c>
      <c r="J497" t="str">
        <f t="shared" si="45"/>
        <v>01/245121114STOKOPEDIA</v>
      </c>
      <c r="K497" t="s">
        <v>617</v>
      </c>
      <c r="L497" s="4" t="s">
        <v>2970</v>
      </c>
      <c r="M497" t="s">
        <v>18855</v>
      </c>
      <c r="N497" s="4" t="s">
        <v>18726</v>
      </c>
      <c r="O497">
        <v>66</v>
      </c>
      <c r="P497">
        <v>26</v>
      </c>
      <c r="Q497">
        <v>25</v>
      </c>
      <c r="R497" s="79">
        <v>5940000</v>
      </c>
      <c r="S497" s="79">
        <v>2340000</v>
      </c>
      <c r="T497" s="79">
        <v>2250000</v>
      </c>
      <c r="U497" s="69">
        <f t="shared" si="42"/>
        <v>39</v>
      </c>
      <c r="V497" s="75">
        <f t="shared" si="43"/>
        <v>3510000</v>
      </c>
      <c r="W497">
        <f>IFERROR(VLOOKUP($J498,OSA!$BD:$BD,1,0),0)</f>
        <v>0</v>
      </c>
    </row>
    <row r="498" spans="1:23" x14ac:dyDescent="0.35">
      <c r="A498" t="str">
        <f t="shared" si="41"/>
        <v/>
      </c>
      <c r="B498" s="48"/>
      <c r="C498" s="4"/>
      <c r="F498"/>
      <c r="G498" s="79"/>
      <c r="H498">
        <f>IFERROR(VLOOKUP($A498,OSA!$BD:$BD,1,0),0)</f>
        <v>0</v>
      </c>
      <c r="J498" t="str">
        <f t="shared" ref="J498:J515" si="46">K498&amp;N498</f>
        <v>01/245121114TLAZADA</v>
      </c>
      <c r="K498" t="s">
        <v>1963</v>
      </c>
      <c r="L498" s="4" t="s">
        <v>2970</v>
      </c>
      <c r="M498" t="s">
        <v>18856</v>
      </c>
      <c r="N498" s="4" t="s">
        <v>20117</v>
      </c>
      <c r="O498">
        <v>90</v>
      </c>
      <c r="P498">
        <v>18</v>
      </c>
      <c r="Q498">
        <v>90</v>
      </c>
      <c r="R498" s="79">
        <v>4996529.9999999991</v>
      </c>
      <c r="S498" s="79">
        <v>999305.99999999977</v>
      </c>
      <c r="T498" s="79">
        <v>4996530</v>
      </c>
      <c r="U498" s="69">
        <f t="shared" si="42"/>
        <v>66</v>
      </c>
      <c r="V498" s="75">
        <f t="shared" si="43"/>
        <v>3664122</v>
      </c>
      <c r="W498" t="str">
        <f>IFERROR(VLOOKUP($J499,OSA!$BD:$BD,1,0),0)</f>
        <v>01/245121114TTokopedia</v>
      </c>
    </row>
    <row r="499" spans="1:23" x14ac:dyDescent="0.35">
      <c r="A499" t="str">
        <f t="shared" si="41"/>
        <v/>
      </c>
      <c r="B499" s="48"/>
      <c r="C499" s="4"/>
      <c r="F499"/>
      <c r="G499" s="79"/>
      <c r="H499">
        <f>IFERROR(VLOOKUP($A499,OSA!$BD:$BD,1,0),0)</f>
        <v>0</v>
      </c>
      <c r="J499" t="str">
        <f t="shared" si="46"/>
        <v>01/245121114TTOKOPEDIA</v>
      </c>
      <c r="K499" t="s">
        <v>1963</v>
      </c>
      <c r="L499" s="4" t="s">
        <v>2970</v>
      </c>
      <c r="M499" t="s">
        <v>18856</v>
      </c>
      <c r="N499" s="4" t="s">
        <v>18726</v>
      </c>
      <c r="O499">
        <v>154</v>
      </c>
      <c r="P499">
        <v>157</v>
      </c>
      <c r="Q499">
        <v>141</v>
      </c>
      <c r="R499" s="79">
        <v>9004144.1441441569</v>
      </c>
      <c r="S499" s="79">
        <v>9179549.5495495629</v>
      </c>
      <c r="T499" s="79">
        <v>8244054.0540540628</v>
      </c>
      <c r="U499" s="69">
        <f t="shared" si="42"/>
        <v>150.66666666666666</v>
      </c>
      <c r="V499" s="75">
        <f t="shared" si="43"/>
        <v>8809249.2492492609</v>
      </c>
      <c r="W499">
        <f>IFERROR(VLOOKUP($J500,OSA!$BD:$BD,1,0),0)</f>
        <v>0</v>
      </c>
    </row>
    <row r="500" spans="1:23" x14ac:dyDescent="0.35">
      <c r="A500" t="str">
        <f t="shared" si="41"/>
        <v/>
      </c>
      <c r="B500" s="48"/>
      <c r="C500" s="4"/>
      <c r="F500"/>
      <c r="G500" s="79"/>
      <c r="H500">
        <f>IFERROR(VLOOKUP($A500,OSA!$BD:$BD,1,0),0)</f>
        <v>0</v>
      </c>
      <c r="J500" t="str">
        <f t="shared" si="46"/>
        <v>01/245121114ULAZADA</v>
      </c>
      <c r="K500" t="s">
        <v>638</v>
      </c>
      <c r="L500" s="4" t="s">
        <v>2970</v>
      </c>
      <c r="M500" t="s">
        <v>4168</v>
      </c>
      <c r="N500" s="4" t="s">
        <v>20117</v>
      </c>
      <c r="O500">
        <v>126</v>
      </c>
      <c r="R500" s="79">
        <v>13939253.999999998</v>
      </c>
      <c r="U500" s="69">
        <f t="shared" si="42"/>
        <v>42</v>
      </c>
      <c r="V500" s="75">
        <f t="shared" si="43"/>
        <v>4646417.9999999991</v>
      </c>
      <c r="W500" t="str">
        <f>IFERROR(VLOOKUP($J501,OSA!$BD:$BD,1,0),0)</f>
        <v>01/245121114UTokopedia</v>
      </c>
    </row>
    <row r="501" spans="1:23" x14ac:dyDescent="0.35">
      <c r="A501" t="str">
        <f t="shared" si="41"/>
        <v/>
      </c>
      <c r="B501" s="48"/>
      <c r="C501" s="4"/>
      <c r="F501"/>
      <c r="G501" s="79"/>
      <c r="H501">
        <f>IFERROR(VLOOKUP($A501,OSA!$BD:$BD,1,0),0)</f>
        <v>0</v>
      </c>
      <c r="J501" t="str">
        <f t="shared" si="46"/>
        <v>01/245121114UTOKOPEDIA</v>
      </c>
      <c r="K501" t="s">
        <v>638</v>
      </c>
      <c r="L501" s="4" t="s">
        <v>2970</v>
      </c>
      <c r="M501" t="s">
        <v>4168</v>
      </c>
      <c r="N501" s="4" t="s">
        <v>18726</v>
      </c>
      <c r="O501">
        <v>86</v>
      </c>
      <c r="P501">
        <v>78</v>
      </c>
      <c r="Q501">
        <v>78</v>
      </c>
      <c r="R501" s="79">
        <v>10761621.621621609</v>
      </c>
      <c r="S501" s="79">
        <v>9760540.5405405294</v>
      </c>
      <c r="T501" s="79">
        <v>9760540.5405405294</v>
      </c>
      <c r="U501" s="69">
        <f t="shared" si="42"/>
        <v>80.666666666666671</v>
      </c>
      <c r="V501" s="75">
        <f t="shared" si="43"/>
        <v>10094234.234234223</v>
      </c>
      <c r="W501">
        <f>IFERROR(VLOOKUP($J502,OSA!$BD:$BD,1,0),0)</f>
        <v>0</v>
      </c>
    </row>
    <row r="502" spans="1:23" x14ac:dyDescent="0.35">
      <c r="A502" t="str">
        <f t="shared" si="41"/>
        <v/>
      </c>
      <c r="B502" s="48"/>
      <c r="C502" s="4"/>
      <c r="F502"/>
      <c r="G502" s="79"/>
      <c r="H502">
        <f>IFERROR(VLOOKUP($A502,OSA!$BD:$BD,1,0),0)</f>
        <v>0</v>
      </c>
      <c r="J502" t="str">
        <f t="shared" si="46"/>
        <v>01/245121114VLAZADA</v>
      </c>
      <c r="K502" t="s">
        <v>642</v>
      </c>
      <c r="L502" s="4" t="s">
        <v>2970</v>
      </c>
      <c r="M502" t="s">
        <v>1414</v>
      </c>
      <c r="N502" s="4" t="s">
        <v>20117</v>
      </c>
      <c r="O502">
        <v>6</v>
      </c>
      <c r="P502">
        <v>18</v>
      </c>
      <c r="Q502">
        <v>24</v>
      </c>
      <c r="R502" s="79">
        <v>663774</v>
      </c>
      <c r="S502" s="79">
        <v>1991322</v>
      </c>
      <c r="T502" s="79">
        <v>2655096</v>
      </c>
      <c r="U502" s="69">
        <f t="shared" si="42"/>
        <v>16</v>
      </c>
      <c r="V502" s="75">
        <f t="shared" si="43"/>
        <v>1770064</v>
      </c>
      <c r="W502" t="str">
        <f>IFERROR(VLOOKUP($J503,OSA!$BD:$BD,1,0),0)</f>
        <v>01/245121114VTokopedia</v>
      </c>
    </row>
    <row r="503" spans="1:23" x14ac:dyDescent="0.35">
      <c r="A503" t="str">
        <f t="shared" si="41"/>
        <v/>
      </c>
      <c r="B503" s="48"/>
      <c r="C503" s="4"/>
      <c r="F503"/>
      <c r="G503" s="79"/>
      <c r="H503">
        <f>IFERROR(VLOOKUP($A503,OSA!$BD:$BD,1,0),0)</f>
        <v>0</v>
      </c>
      <c r="J503" t="str">
        <f t="shared" si="46"/>
        <v>01/245121114VTOKOPEDIA</v>
      </c>
      <c r="K503" t="s">
        <v>642</v>
      </c>
      <c r="L503" s="4" t="s">
        <v>2970</v>
      </c>
      <c r="M503" t="s">
        <v>1414</v>
      </c>
      <c r="N503" s="4" t="s">
        <v>18726</v>
      </c>
      <c r="O503">
        <v>50</v>
      </c>
      <c r="P503">
        <v>40</v>
      </c>
      <c r="Q503">
        <v>64</v>
      </c>
      <c r="R503" s="79">
        <v>6256756.7567567527</v>
      </c>
      <c r="S503" s="79">
        <v>5005405.405405404</v>
      </c>
      <c r="T503" s="79">
        <v>8008648.6486486411</v>
      </c>
      <c r="U503" s="69">
        <f t="shared" si="42"/>
        <v>51.333333333333336</v>
      </c>
      <c r="V503" s="75">
        <f t="shared" si="43"/>
        <v>6423603.6036035987</v>
      </c>
      <c r="W503">
        <f>IFERROR(VLOOKUP($J504,OSA!$BD:$BD,1,0),0)</f>
        <v>0</v>
      </c>
    </row>
    <row r="504" spans="1:23" x14ac:dyDescent="0.35">
      <c r="A504" t="str">
        <f t="shared" si="41"/>
        <v/>
      </c>
      <c r="B504" s="48"/>
      <c r="C504" s="4"/>
      <c r="F504"/>
      <c r="G504" s="79"/>
      <c r="H504">
        <f>IFERROR(VLOOKUP($A504,OSA!$BD:$BD,1,0),0)</f>
        <v>0</v>
      </c>
      <c r="J504" t="str">
        <f t="shared" si="46"/>
        <v>01/245121114WBLIBLI</v>
      </c>
      <c r="K504" t="s">
        <v>645</v>
      </c>
      <c r="L504" s="4" t="s">
        <v>2970</v>
      </c>
      <c r="M504" t="s">
        <v>18857</v>
      </c>
      <c r="N504" s="4" t="s">
        <v>20689</v>
      </c>
      <c r="P504">
        <v>12</v>
      </c>
      <c r="Q504">
        <v>12</v>
      </c>
      <c r="S504" s="79">
        <v>1327548</v>
      </c>
      <c r="T504" s="79">
        <v>1327548</v>
      </c>
      <c r="U504" s="69">
        <f t="shared" si="42"/>
        <v>8</v>
      </c>
      <c r="V504" s="75">
        <f t="shared" si="43"/>
        <v>885032</v>
      </c>
      <c r="W504">
        <f>IFERROR(VLOOKUP($J505,OSA!$BD:$BD,1,0),0)</f>
        <v>0</v>
      </c>
    </row>
    <row r="505" spans="1:23" x14ac:dyDescent="0.35">
      <c r="A505" t="str">
        <f t="shared" si="41"/>
        <v/>
      </c>
      <c r="B505" s="48"/>
      <c r="C505" s="4"/>
      <c r="F505"/>
      <c r="G505" s="79"/>
      <c r="H505">
        <f>IFERROR(VLOOKUP($A505,OSA!$BD:$BD,1,0),0)</f>
        <v>0</v>
      </c>
      <c r="J505" t="str">
        <f t="shared" si="46"/>
        <v>01/245121114WLAZADA</v>
      </c>
      <c r="K505" t="s">
        <v>645</v>
      </c>
      <c r="L505" s="4" t="s">
        <v>2970</v>
      </c>
      <c r="M505" t="s">
        <v>18857</v>
      </c>
      <c r="N505" s="4" t="s">
        <v>20117</v>
      </c>
      <c r="Q505">
        <v>210</v>
      </c>
      <c r="T505" s="79">
        <v>23232090</v>
      </c>
      <c r="U505" s="69">
        <f t="shared" si="42"/>
        <v>70</v>
      </c>
      <c r="V505" s="75">
        <f t="shared" si="43"/>
        <v>7744030</v>
      </c>
      <c r="W505" t="str">
        <f>IFERROR(VLOOKUP($J506,OSA!$BD:$BD,1,0),0)</f>
        <v>01/245121114WTokopedia</v>
      </c>
    </row>
    <row r="506" spans="1:23" x14ac:dyDescent="0.35">
      <c r="A506" t="str">
        <f t="shared" si="41"/>
        <v/>
      </c>
      <c r="B506" s="48"/>
      <c r="C506" s="4"/>
      <c r="F506"/>
      <c r="G506" s="79"/>
      <c r="H506">
        <f>IFERROR(VLOOKUP($A506,OSA!$BD:$BD,1,0),0)</f>
        <v>0</v>
      </c>
      <c r="J506" t="str">
        <f t="shared" si="46"/>
        <v>01/245121114WTOKOPEDIA</v>
      </c>
      <c r="K506" t="s">
        <v>645</v>
      </c>
      <c r="L506" s="4" t="s">
        <v>2970</v>
      </c>
      <c r="M506" t="s">
        <v>18857</v>
      </c>
      <c r="N506" s="4" t="s">
        <v>18726</v>
      </c>
      <c r="O506">
        <v>253</v>
      </c>
      <c r="P506">
        <v>256</v>
      </c>
      <c r="Q506">
        <v>296</v>
      </c>
      <c r="R506" s="79">
        <v>31659189.189189229</v>
      </c>
      <c r="S506" s="79">
        <v>32034594.594594657</v>
      </c>
      <c r="T506" s="79">
        <v>37040000.00000006</v>
      </c>
      <c r="U506" s="69">
        <f t="shared" si="42"/>
        <v>268.33333333333331</v>
      </c>
      <c r="V506" s="75">
        <f t="shared" si="43"/>
        <v>33577927.927927978</v>
      </c>
      <c r="W506">
        <f>IFERROR(VLOOKUP($J507,OSA!$BD:$BD,1,0),0)</f>
        <v>0</v>
      </c>
    </row>
    <row r="507" spans="1:23" x14ac:dyDescent="0.35">
      <c r="A507" t="str">
        <f t="shared" si="41"/>
        <v/>
      </c>
      <c r="B507" s="48"/>
      <c r="C507" s="4"/>
      <c r="F507"/>
      <c r="G507" s="79"/>
      <c r="H507">
        <f>IFERROR(VLOOKUP($A507,OSA!$BD:$BD,1,0),0)</f>
        <v>0</v>
      </c>
      <c r="J507" t="str">
        <f t="shared" si="46"/>
        <v>01/245121115CBLIBLI</v>
      </c>
      <c r="K507" t="s">
        <v>599</v>
      </c>
      <c r="L507" s="4" t="s">
        <v>2970</v>
      </c>
      <c r="M507" t="s">
        <v>18858</v>
      </c>
      <c r="N507" s="4" t="s">
        <v>20689</v>
      </c>
      <c r="O507">
        <v>48</v>
      </c>
      <c r="Q507">
        <v>12</v>
      </c>
      <c r="R507" s="79">
        <v>3968976</v>
      </c>
      <c r="T507" s="79">
        <v>992244</v>
      </c>
      <c r="U507" s="69">
        <f t="shared" si="42"/>
        <v>20</v>
      </c>
      <c r="V507" s="75">
        <f t="shared" si="43"/>
        <v>1653740</v>
      </c>
      <c r="W507">
        <f>IFERROR(VLOOKUP($J508,OSA!$BD:$BD,1,0),0)</f>
        <v>0</v>
      </c>
    </row>
    <row r="508" spans="1:23" x14ac:dyDescent="0.35">
      <c r="A508" t="str">
        <f t="shared" si="41"/>
        <v/>
      </c>
      <c r="B508" s="48"/>
      <c r="C508" s="4"/>
      <c r="F508"/>
      <c r="G508" s="79"/>
      <c r="H508">
        <f>IFERROR(VLOOKUP($A508,OSA!$BD:$BD,1,0),0)</f>
        <v>0</v>
      </c>
      <c r="J508" t="str">
        <f t="shared" si="46"/>
        <v>01/245121115CLAZADA</v>
      </c>
      <c r="K508" t="s">
        <v>599</v>
      </c>
      <c r="L508" s="4" t="s">
        <v>2970</v>
      </c>
      <c r="M508" t="s">
        <v>18858</v>
      </c>
      <c r="N508" s="4" t="s">
        <v>20117</v>
      </c>
      <c r="O508">
        <v>264</v>
      </c>
      <c r="P508">
        <v>168</v>
      </c>
      <c r="R508" s="79">
        <v>21829367.999999996</v>
      </c>
      <c r="S508" s="79">
        <v>13891415.999999998</v>
      </c>
      <c r="U508" s="69">
        <f t="shared" si="42"/>
        <v>144</v>
      </c>
      <c r="V508" s="75">
        <f t="shared" si="43"/>
        <v>11906927.999999998</v>
      </c>
      <c r="W508" t="str">
        <f>IFERROR(VLOOKUP($J509,OSA!$BD:$BD,1,0),0)</f>
        <v>01/245121115CTokopedia</v>
      </c>
    </row>
    <row r="509" spans="1:23" x14ac:dyDescent="0.35">
      <c r="A509" t="str">
        <f t="shared" si="41"/>
        <v/>
      </c>
      <c r="B509" s="48"/>
      <c r="C509" s="4"/>
      <c r="F509"/>
      <c r="G509" s="79"/>
      <c r="H509">
        <f>IFERROR(VLOOKUP($A509,OSA!$BD:$BD,1,0),0)</f>
        <v>0</v>
      </c>
      <c r="J509" t="str">
        <f t="shared" si="46"/>
        <v>01/245121115CTOKOPEDIA</v>
      </c>
      <c r="K509" t="s">
        <v>599</v>
      </c>
      <c r="L509" s="4" t="s">
        <v>2970</v>
      </c>
      <c r="M509" t="s">
        <v>18858</v>
      </c>
      <c r="N509" s="4" t="s">
        <v>18726</v>
      </c>
      <c r="O509">
        <v>515</v>
      </c>
      <c r="P509">
        <v>546</v>
      </c>
      <c r="Q509">
        <v>898</v>
      </c>
      <c r="R509" s="79">
        <v>46350000</v>
      </c>
      <c r="S509" s="79">
        <v>49140000</v>
      </c>
      <c r="T509" s="79">
        <v>80820000</v>
      </c>
      <c r="U509" s="69">
        <f t="shared" si="42"/>
        <v>653</v>
      </c>
      <c r="V509" s="75">
        <f t="shared" si="43"/>
        <v>58770000</v>
      </c>
      <c r="W509">
        <f>IFERROR(VLOOKUP($J510,OSA!$BD:$BD,1,0),0)</f>
        <v>0</v>
      </c>
    </row>
    <row r="510" spans="1:23" x14ac:dyDescent="0.35">
      <c r="A510" t="str">
        <f t="shared" si="41"/>
        <v/>
      </c>
      <c r="B510" s="48"/>
      <c r="C510" s="4"/>
      <c r="G510" s="79"/>
      <c r="H510">
        <f>IFERROR(VLOOKUP($A510,OSA!$BD:$BD,1,0),0)</f>
        <v>0</v>
      </c>
      <c r="J510" t="str">
        <f t="shared" si="46"/>
        <v>01/245121115GBLIBLI</v>
      </c>
      <c r="K510" t="s">
        <v>626</v>
      </c>
      <c r="L510" s="4" t="s">
        <v>2970</v>
      </c>
      <c r="M510" t="s">
        <v>18859</v>
      </c>
      <c r="N510" s="4" t="s">
        <v>20689</v>
      </c>
      <c r="P510">
        <v>24</v>
      </c>
      <c r="Q510">
        <v>24</v>
      </c>
      <c r="S510" s="79">
        <v>2215439.9999999995</v>
      </c>
      <c r="T510" s="79">
        <v>2215439.9999999995</v>
      </c>
      <c r="U510" s="69">
        <f t="shared" si="42"/>
        <v>16</v>
      </c>
      <c r="V510" s="75">
        <f t="shared" si="43"/>
        <v>1476959.9999999998</v>
      </c>
      <c r="W510" t="str">
        <f>IFERROR(VLOOKUP($J511,OSA!$BD:$BD,1,0),0)</f>
        <v>01/245121115GBukalapak</v>
      </c>
    </row>
    <row r="511" spans="1:23" x14ac:dyDescent="0.35">
      <c r="A511" t="str">
        <f t="shared" si="41"/>
        <v/>
      </c>
      <c r="B511" s="48"/>
      <c r="C511" s="4"/>
      <c r="G511" s="79"/>
      <c r="H511">
        <f>IFERROR(VLOOKUP($A511,OSA!$BD:$BD,1,0),0)</f>
        <v>0</v>
      </c>
      <c r="J511" t="str">
        <f t="shared" si="46"/>
        <v>01/245121115GBUKALAPAK</v>
      </c>
      <c r="K511" t="s">
        <v>626</v>
      </c>
      <c r="L511" s="4" t="s">
        <v>2970</v>
      </c>
      <c r="M511" t="s">
        <v>18859</v>
      </c>
      <c r="N511" s="4" t="s">
        <v>18725</v>
      </c>
      <c r="P511">
        <v>2</v>
      </c>
      <c r="S511" s="79">
        <v>208828.82882882882</v>
      </c>
      <c r="U511" s="69">
        <f t="shared" si="42"/>
        <v>0.66666666666666663</v>
      </c>
      <c r="V511" s="75">
        <f t="shared" si="43"/>
        <v>69609.609609609601</v>
      </c>
      <c r="W511">
        <f>IFERROR(VLOOKUP($J512,OSA!$BD:$BD,1,0),0)</f>
        <v>0</v>
      </c>
    </row>
    <row r="512" spans="1:23" x14ac:dyDescent="0.35">
      <c r="A512" t="str">
        <f t="shared" si="41"/>
        <v/>
      </c>
      <c r="B512" s="48"/>
      <c r="C512" s="4"/>
      <c r="G512" s="79"/>
      <c r="H512">
        <f>IFERROR(VLOOKUP($A512,OSA!$BD:$BD,1,0),0)</f>
        <v>0</v>
      </c>
      <c r="J512" t="str">
        <f t="shared" si="46"/>
        <v>01/245121115GLAZADA</v>
      </c>
      <c r="K512" t="s">
        <v>626</v>
      </c>
      <c r="L512" s="4" t="s">
        <v>2970</v>
      </c>
      <c r="M512" t="s">
        <v>18859</v>
      </c>
      <c r="N512" s="4" t="s">
        <v>20117</v>
      </c>
      <c r="O512">
        <v>300</v>
      </c>
      <c r="P512">
        <v>78</v>
      </c>
      <c r="Q512">
        <v>198</v>
      </c>
      <c r="R512" s="79">
        <v>27693300</v>
      </c>
      <c r="S512" s="79">
        <v>7200258</v>
      </c>
      <c r="T512" s="79">
        <v>18277578</v>
      </c>
      <c r="U512" s="69">
        <f t="shared" si="42"/>
        <v>192</v>
      </c>
      <c r="V512" s="75">
        <f t="shared" si="43"/>
        <v>17723712</v>
      </c>
      <c r="W512" t="str">
        <f>IFERROR(VLOOKUP($J513,OSA!$BD:$BD,1,0),0)</f>
        <v>01/245121115GTokopedia</v>
      </c>
    </row>
    <row r="513" spans="1:23" x14ac:dyDescent="0.35">
      <c r="A513" t="str">
        <f t="shared" si="41"/>
        <v/>
      </c>
      <c r="B513" s="48"/>
      <c r="C513" s="4"/>
      <c r="G513" s="79"/>
      <c r="H513">
        <f>IFERROR(VLOOKUP($A513,OSA!$BD:$BD,1,0),0)</f>
        <v>0</v>
      </c>
      <c r="J513" t="str">
        <f t="shared" si="46"/>
        <v>01/245121115GTOKOPEDIA</v>
      </c>
      <c r="K513" t="s">
        <v>626</v>
      </c>
      <c r="L513" s="4" t="s">
        <v>2970</v>
      </c>
      <c r="M513" t="s">
        <v>18859</v>
      </c>
      <c r="N513" s="4" t="s">
        <v>18726</v>
      </c>
      <c r="O513">
        <v>629</v>
      </c>
      <c r="P513">
        <v>426</v>
      </c>
      <c r="Q513">
        <v>691</v>
      </c>
      <c r="R513" s="79">
        <v>65676666.666666329</v>
      </c>
      <c r="S513" s="79">
        <v>44480540.540540367</v>
      </c>
      <c r="T513" s="79">
        <v>72150360.360360116</v>
      </c>
      <c r="U513" s="69">
        <f t="shared" si="42"/>
        <v>582</v>
      </c>
      <c r="V513" s="75">
        <f t="shared" si="43"/>
        <v>60769189.189188935</v>
      </c>
      <c r="W513">
        <f>IFERROR(VLOOKUP($J514,OSA!$BD:$BD,1,0),0)</f>
        <v>0</v>
      </c>
    </row>
    <row r="514" spans="1:23" x14ac:dyDescent="0.35">
      <c r="A514" t="str">
        <f t="shared" si="41"/>
        <v/>
      </c>
      <c r="B514" s="48"/>
      <c r="C514" s="4"/>
      <c r="G514" s="79"/>
      <c r="H514">
        <f>IFERROR(VLOOKUP($A514,OSA!$BD:$BD,1,0),0)</f>
        <v>0</v>
      </c>
      <c r="J514" t="str">
        <f t="shared" si="46"/>
        <v>01/245121115HBLIBLI</v>
      </c>
      <c r="K514" t="s">
        <v>630</v>
      </c>
      <c r="L514" s="4" t="s">
        <v>2970</v>
      </c>
      <c r="M514" t="s">
        <v>6024</v>
      </c>
      <c r="N514" s="4" t="s">
        <v>20689</v>
      </c>
      <c r="Q514">
        <v>12</v>
      </c>
      <c r="T514" s="79">
        <v>1107719.9999999998</v>
      </c>
      <c r="U514" s="69">
        <f t="shared" si="42"/>
        <v>4</v>
      </c>
      <c r="V514" s="75">
        <f t="shared" si="43"/>
        <v>369239.99999999994</v>
      </c>
      <c r="W514" t="str">
        <f>IFERROR(VLOOKUP($J515,OSA!$BD:$BD,1,0),0)</f>
        <v>01/245121115HBukalapak</v>
      </c>
    </row>
    <row r="515" spans="1:23" x14ac:dyDescent="0.35">
      <c r="A515" t="str">
        <f t="shared" ref="A515:A578" si="47">B515&amp;E515</f>
        <v/>
      </c>
      <c r="B515" s="48"/>
      <c r="C515" s="4"/>
      <c r="G515" s="79"/>
      <c r="H515">
        <f>IFERROR(VLOOKUP($A515,OSA!$BD:$BD,1,0),0)</f>
        <v>0</v>
      </c>
      <c r="J515" t="str">
        <f t="shared" si="46"/>
        <v>01/245121115HBUKALAPAK</v>
      </c>
      <c r="K515" t="s">
        <v>630</v>
      </c>
      <c r="L515" s="4" t="s">
        <v>2970</v>
      </c>
      <c r="M515" t="s">
        <v>6024</v>
      </c>
      <c r="N515" s="4" t="s">
        <v>18725</v>
      </c>
      <c r="O515">
        <v>1</v>
      </c>
      <c r="R515" s="79">
        <v>104414.41441441441</v>
      </c>
      <c r="U515" s="69">
        <f t="shared" ref="U515:U578" si="48">SUM(O515:Q515)/3</f>
        <v>0.33333333333333331</v>
      </c>
      <c r="V515" s="75">
        <f t="shared" ref="V515:V578" si="49">SUM(R515:T515)/3</f>
        <v>34804.8048048048</v>
      </c>
      <c r="W515">
        <f>IFERROR(VLOOKUP($J516,OSA!$BD:$BD,1,0),0)</f>
        <v>0</v>
      </c>
    </row>
    <row r="516" spans="1:23" x14ac:dyDescent="0.35">
      <c r="A516" t="str">
        <f t="shared" si="47"/>
        <v/>
      </c>
      <c r="B516" s="48"/>
      <c r="C516" s="4"/>
      <c r="G516" s="79"/>
      <c r="H516">
        <f>IFERROR(VLOOKUP($A516,OSA!$BD:$BD,1,0),0)</f>
        <v>0</v>
      </c>
      <c r="J516" t="str">
        <f t="shared" ref="J516:J544" si="50">K516&amp;N516</f>
        <v>01/245121115HLAZADA</v>
      </c>
      <c r="K516" t="s">
        <v>630</v>
      </c>
      <c r="L516" s="4" t="s">
        <v>2970</v>
      </c>
      <c r="M516" t="s">
        <v>6024</v>
      </c>
      <c r="N516" s="4" t="s">
        <v>20117</v>
      </c>
      <c r="O516">
        <v>246</v>
      </c>
      <c r="P516">
        <v>72</v>
      </c>
      <c r="Q516">
        <v>138</v>
      </c>
      <c r="R516" s="79">
        <v>22708505.999999996</v>
      </c>
      <c r="S516" s="79">
        <v>6646391.9999999991</v>
      </c>
      <c r="T516" s="79">
        <v>12738918</v>
      </c>
      <c r="U516" s="69">
        <f t="shared" si="48"/>
        <v>152</v>
      </c>
      <c r="V516" s="75">
        <f t="shared" si="49"/>
        <v>14031272</v>
      </c>
      <c r="W516" t="str">
        <f>IFERROR(VLOOKUP($J517,OSA!$BD:$BD,1,0),0)</f>
        <v>01/245121115HTokopedia</v>
      </c>
    </row>
    <row r="517" spans="1:23" x14ac:dyDescent="0.35">
      <c r="A517" t="str">
        <f t="shared" si="47"/>
        <v/>
      </c>
      <c r="B517" s="48"/>
      <c r="C517" s="4"/>
      <c r="G517" s="79"/>
      <c r="H517">
        <f>IFERROR(VLOOKUP($A517,OSA!$BD:$BD,1,0),0)</f>
        <v>0</v>
      </c>
      <c r="J517" t="str">
        <f t="shared" si="50"/>
        <v>01/245121115HTOKOPEDIA</v>
      </c>
      <c r="K517" t="s">
        <v>630</v>
      </c>
      <c r="L517" s="4" t="s">
        <v>2970</v>
      </c>
      <c r="M517" t="s">
        <v>6024</v>
      </c>
      <c r="N517" s="4" t="s">
        <v>18726</v>
      </c>
      <c r="O517">
        <v>638</v>
      </c>
      <c r="P517">
        <v>494</v>
      </c>
      <c r="Q517">
        <v>928</v>
      </c>
      <c r="R517" s="79">
        <v>66616396.396396041</v>
      </c>
      <c r="S517" s="79">
        <v>51580720.720720492</v>
      </c>
      <c r="T517" s="79">
        <v>96896576.576576442</v>
      </c>
      <c r="U517" s="69">
        <f t="shared" si="48"/>
        <v>686.66666666666663</v>
      </c>
      <c r="V517" s="75">
        <f t="shared" si="49"/>
        <v>71697897.897897661</v>
      </c>
      <c r="W517">
        <f>IFERROR(VLOOKUP($J518,OSA!$BD:$BD,1,0),0)</f>
        <v>0</v>
      </c>
    </row>
    <row r="518" spans="1:23" x14ac:dyDescent="0.35">
      <c r="A518" t="str">
        <f t="shared" si="47"/>
        <v/>
      </c>
      <c r="B518" s="48"/>
      <c r="C518" s="4"/>
      <c r="G518" s="79"/>
      <c r="H518">
        <f>IFERROR(VLOOKUP($A518,OSA!$BD:$BD,1,0),0)</f>
        <v>0</v>
      </c>
      <c r="J518" t="str">
        <f t="shared" si="50"/>
        <v>01/245121115JLAZADA</v>
      </c>
      <c r="K518" t="s">
        <v>601</v>
      </c>
      <c r="L518" s="4" t="s">
        <v>2970</v>
      </c>
      <c r="M518" t="s">
        <v>6025</v>
      </c>
      <c r="N518" s="4" t="s">
        <v>20117</v>
      </c>
      <c r="O518">
        <v>66</v>
      </c>
      <c r="P518">
        <v>42</v>
      </c>
      <c r="Q518">
        <v>36</v>
      </c>
      <c r="R518" s="79">
        <v>6092525.9999999991</v>
      </c>
      <c r="S518" s="79">
        <v>3877062</v>
      </c>
      <c r="T518" s="79">
        <v>3323196</v>
      </c>
      <c r="U518" s="69">
        <f t="shared" si="48"/>
        <v>48</v>
      </c>
      <c r="V518" s="75">
        <f t="shared" si="49"/>
        <v>4430928</v>
      </c>
      <c r="W518" t="str">
        <f>IFERROR(VLOOKUP($J519,OSA!$BD:$BD,1,0),0)</f>
        <v>01/245121115JTokopedia</v>
      </c>
    </row>
    <row r="519" spans="1:23" x14ac:dyDescent="0.35">
      <c r="A519" t="str">
        <f t="shared" si="47"/>
        <v/>
      </c>
      <c r="B519" s="48"/>
      <c r="C519" s="4"/>
      <c r="G519" s="79"/>
      <c r="H519">
        <f>IFERROR(VLOOKUP($A519,OSA!$BD:$BD,1,0),0)</f>
        <v>0</v>
      </c>
      <c r="J519" t="str">
        <f t="shared" si="50"/>
        <v>01/245121115JTOKOPEDIA</v>
      </c>
      <c r="K519" t="s">
        <v>601</v>
      </c>
      <c r="L519" s="4" t="s">
        <v>2970</v>
      </c>
      <c r="M519" t="s">
        <v>6025</v>
      </c>
      <c r="N519" s="4" t="s">
        <v>18726</v>
      </c>
      <c r="O519">
        <v>59</v>
      </c>
      <c r="P519">
        <v>37</v>
      </c>
      <c r="Q519">
        <v>29</v>
      </c>
      <c r="R519" s="79">
        <v>6160450.4504504474</v>
      </c>
      <c r="S519" s="79">
        <v>3863333.3333333316</v>
      </c>
      <c r="T519" s="79">
        <v>3028018.0180180166</v>
      </c>
      <c r="U519" s="69">
        <f t="shared" si="48"/>
        <v>41.666666666666664</v>
      </c>
      <c r="V519" s="75">
        <f t="shared" si="49"/>
        <v>4350600.6006005984</v>
      </c>
      <c r="W519" t="str">
        <f>IFERROR(VLOOKUP($J520,OSA!$BD:$BD,1,0),0)</f>
        <v>01/245121117PTokopedia</v>
      </c>
    </row>
    <row r="520" spans="1:23" x14ac:dyDescent="0.35">
      <c r="A520" t="str">
        <f t="shared" si="47"/>
        <v/>
      </c>
      <c r="B520" s="48"/>
      <c r="C520" s="4"/>
      <c r="G520" s="79"/>
      <c r="H520">
        <f>IFERROR(VLOOKUP($A520,OSA!$BD:$BD,1,0),0)</f>
        <v>0</v>
      </c>
      <c r="J520" t="str">
        <f t="shared" si="50"/>
        <v>01/245121117PTOKOPEDIA</v>
      </c>
      <c r="K520" t="s">
        <v>748</v>
      </c>
      <c r="L520" s="4" t="s">
        <v>2970</v>
      </c>
      <c r="M520" t="s">
        <v>6026</v>
      </c>
      <c r="N520" s="4" t="s">
        <v>18726</v>
      </c>
      <c r="O520">
        <v>31</v>
      </c>
      <c r="P520">
        <v>22</v>
      </c>
      <c r="R520" s="79">
        <v>1002612.612612613</v>
      </c>
      <c r="S520" s="79">
        <v>711531.5315315316</v>
      </c>
      <c r="U520" s="69">
        <f t="shared" si="48"/>
        <v>17.666666666666668</v>
      </c>
      <c r="V520" s="75">
        <f t="shared" si="49"/>
        <v>571381.38138138154</v>
      </c>
      <c r="W520" t="str">
        <f>IFERROR(VLOOKUP($J521,OSA!$BD:$BD,1,0),0)</f>
        <v>01/245121117UTokopedia</v>
      </c>
    </row>
    <row r="521" spans="1:23" x14ac:dyDescent="0.35">
      <c r="A521" t="str">
        <f t="shared" si="47"/>
        <v/>
      </c>
      <c r="B521" s="48"/>
      <c r="C521" s="4"/>
      <c r="G521" s="79"/>
      <c r="H521">
        <f>IFERROR(VLOOKUP($A521,OSA!$BD:$BD,1,0),0)</f>
        <v>0</v>
      </c>
      <c r="J521" t="str">
        <f t="shared" si="50"/>
        <v>01/245121117UTOKOPEDIA</v>
      </c>
      <c r="K521" t="s">
        <v>752</v>
      </c>
      <c r="L521" s="4" t="s">
        <v>2970</v>
      </c>
      <c r="M521" t="s">
        <v>6028</v>
      </c>
      <c r="N521" s="4" t="s">
        <v>18726</v>
      </c>
      <c r="O521">
        <v>6</v>
      </c>
      <c r="P521">
        <v>6</v>
      </c>
      <c r="Q521">
        <v>7</v>
      </c>
      <c r="R521" s="79">
        <v>194054.05405405405</v>
      </c>
      <c r="S521" s="79">
        <v>194054.05405405405</v>
      </c>
      <c r="T521" s="79">
        <v>226396.39639639639</v>
      </c>
      <c r="U521" s="69">
        <f t="shared" si="48"/>
        <v>6.333333333333333</v>
      </c>
      <c r="V521" s="75">
        <f t="shared" si="49"/>
        <v>204834.83483483482</v>
      </c>
      <c r="W521" t="str">
        <f>IFERROR(VLOOKUP($J522,OSA!$BD:$BD,1,0),0)</f>
        <v>01/245124501YTokopedia</v>
      </c>
    </row>
    <row r="522" spans="1:23" x14ac:dyDescent="0.35">
      <c r="A522" t="str">
        <f t="shared" si="47"/>
        <v/>
      </c>
      <c r="B522" s="48"/>
      <c r="C522" s="4"/>
      <c r="G522" s="79"/>
      <c r="H522">
        <f>IFERROR(VLOOKUP($A522,OSA!$BD:$BD,1,0),0)</f>
        <v>0</v>
      </c>
      <c r="J522" t="str">
        <f t="shared" si="50"/>
        <v>01/245124501YTOKOPEDIA</v>
      </c>
      <c r="K522" t="s">
        <v>9869</v>
      </c>
      <c r="L522" s="4" t="s">
        <v>2970</v>
      </c>
      <c r="M522" t="s">
        <v>18860</v>
      </c>
      <c r="N522" s="4" t="s">
        <v>18726</v>
      </c>
      <c r="O522">
        <v>417</v>
      </c>
      <c r="P522">
        <v>331</v>
      </c>
      <c r="Q522">
        <v>361</v>
      </c>
      <c r="R522" s="79">
        <v>3005405.4054053994</v>
      </c>
      <c r="S522" s="79">
        <v>2385585.5855855821</v>
      </c>
      <c r="T522" s="79">
        <v>2601801.8018017975</v>
      </c>
      <c r="U522" s="69">
        <f t="shared" si="48"/>
        <v>369.66666666666669</v>
      </c>
      <c r="V522" s="75">
        <f t="shared" si="49"/>
        <v>2664264.2642642595</v>
      </c>
      <c r="W522">
        <f>IFERROR(VLOOKUP($J523,OSA!$BD:$BD,1,0),0)</f>
        <v>0</v>
      </c>
    </row>
    <row r="523" spans="1:23" x14ac:dyDescent="0.35">
      <c r="A523" t="str">
        <f t="shared" si="47"/>
        <v/>
      </c>
      <c r="B523" s="48"/>
      <c r="C523" s="4"/>
      <c r="G523" s="79"/>
      <c r="H523">
        <f>IFERROR(VLOOKUP($A523,OSA!$BD:$BD,1,0),0)</f>
        <v>0</v>
      </c>
      <c r="J523" t="str">
        <f t="shared" si="50"/>
        <v>01/245124501ZLAZADA</v>
      </c>
      <c r="K523" t="s">
        <v>9870</v>
      </c>
      <c r="L523" s="4" t="s">
        <v>2970</v>
      </c>
      <c r="M523" t="s">
        <v>18861</v>
      </c>
      <c r="N523" s="4" t="s">
        <v>20117</v>
      </c>
      <c r="Q523">
        <v>168</v>
      </c>
      <c r="T523" s="79">
        <v>988176</v>
      </c>
      <c r="U523" s="69">
        <f t="shared" si="48"/>
        <v>56</v>
      </c>
      <c r="V523" s="75">
        <f t="shared" si="49"/>
        <v>329392</v>
      </c>
      <c r="W523" t="str">
        <f>IFERROR(VLOOKUP($J524,OSA!$BD:$BD,1,0),0)</f>
        <v>01/245124501ZTokopedia</v>
      </c>
    </row>
    <row r="524" spans="1:23" x14ac:dyDescent="0.35">
      <c r="A524" t="str">
        <f t="shared" si="47"/>
        <v/>
      </c>
      <c r="B524" s="48"/>
      <c r="C524" s="4"/>
      <c r="G524" s="79"/>
      <c r="H524">
        <f>IFERROR(VLOOKUP($A524,OSA!$BD:$BD,1,0),0)</f>
        <v>0</v>
      </c>
      <c r="J524" t="str">
        <f t="shared" si="50"/>
        <v>01/245124501ZTOKOPEDIA</v>
      </c>
      <c r="K524" t="s">
        <v>9870</v>
      </c>
      <c r="L524" s="4" t="s">
        <v>2970</v>
      </c>
      <c r="M524" t="s">
        <v>18861</v>
      </c>
      <c r="N524" s="4" t="s">
        <v>18726</v>
      </c>
      <c r="O524">
        <v>298</v>
      </c>
      <c r="P524">
        <v>335</v>
      </c>
      <c r="Q524">
        <v>265</v>
      </c>
      <c r="R524" s="79">
        <v>2147747.7477477449</v>
      </c>
      <c r="S524" s="79">
        <v>2414414.4144144119</v>
      </c>
      <c r="T524" s="79">
        <v>1909909.9099099075</v>
      </c>
      <c r="U524" s="69">
        <f t="shared" si="48"/>
        <v>299.33333333333331</v>
      </c>
      <c r="V524" s="75">
        <f t="shared" si="49"/>
        <v>2157357.3573573548</v>
      </c>
      <c r="W524" t="str">
        <f>IFERROR(VLOOKUP($J525,OSA!$BD:$BD,1,0),0)</f>
        <v>01/245321001UBukalapak</v>
      </c>
    </row>
    <row r="525" spans="1:23" x14ac:dyDescent="0.35">
      <c r="A525" t="str">
        <f t="shared" si="47"/>
        <v/>
      </c>
      <c r="B525" s="48"/>
      <c r="C525" s="4"/>
      <c r="G525" s="79"/>
      <c r="H525">
        <f>IFERROR(VLOOKUP($A525,OSA!$BD:$BD,1,0),0)</f>
        <v>0</v>
      </c>
      <c r="J525" t="str">
        <f t="shared" si="50"/>
        <v>01/245321001UBUKALAPAK</v>
      </c>
      <c r="K525" t="s">
        <v>654</v>
      </c>
      <c r="L525" s="4" t="s">
        <v>2971</v>
      </c>
      <c r="M525" t="s">
        <v>20161</v>
      </c>
      <c r="N525" s="4" t="s">
        <v>18725</v>
      </c>
      <c r="O525">
        <v>1</v>
      </c>
      <c r="R525" s="79">
        <v>21801.801801801801</v>
      </c>
      <c r="U525" s="69">
        <f t="shared" si="48"/>
        <v>0.33333333333333331</v>
      </c>
      <c r="V525" s="75">
        <f t="shared" si="49"/>
        <v>7267.267267267267</v>
      </c>
      <c r="W525" t="str">
        <f>IFERROR(VLOOKUP($J526,OSA!$BD:$BD,1,0),0)</f>
        <v>01/245321002STokopedia</v>
      </c>
    </row>
    <row r="526" spans="1:23" x14ac:dyDescent="0.35">
      <c r="A526" t="str">
        <f t="shared" si="47"/>
        <v/>
      </c>
      <c r="B526" s="48"/>
      <c r="C526" s="4"/>
      <c r="G526" s="79"/>
      <c r="H526">
        <f>IFERROR(VLOOKUP($A526,OSA!$BD:$BD,1,0),0)</f>
        <v>0</v>
      </c>
      <c r="J526" t="str">
        <f t="shared" si="50"/>
        <v>01/245321002STOKOPEDIA</v>
      </c>
      <c r="K526" t="s">
        <v>11263</v>
      </c>
      <c r="L526" s="4" t="s">
        <v>2971</v>
      </c>
      <c r="M526" t="s">
        <v>18862</v>
      </c>
      <c r="N526" s="4" t="s">
        <v>18726</v>
      </c>
      <c r="O526">
        <v>25</v>
      </c>
      <c r="P526">
        <v>28</v>
      </c>
      <c r="Q526">
        <v>36</v>
      </c>
      <c r="R526" s="79">
        <v>574324.32432432426</v>
      </c>
      <c r="S526" s="79">
        <v>643243.24324324308</v>
      </c>
      <c r="T526" s="79">
        <v>827027.02702702733</v>
      </c>
      <c r="U526" s="69">
        <f t="shared" si="48"/>
        <v>29.666666666666668</v>
      </c>
      <c r="V526" s="75">
        <f t="shared" si="49"/>
        <v>681531.53153153148</v>
      </c>
      <c r="W526">
        <f>IFERROR(VLOOKUP($J527,OSA!$BD:$BD,1,0),0)</f>
        <v>0</v>
      </c>
    </row>
    <row r="527" spans="1:23" x14ac:dyDescent="0.35">
      <c r="A527" t="str">
        <f t="shared" si="47"/>
        <v/>
      </c>
      <c r="B527" s="48"/>
      <c r="C527" s="4"/>
      <c r="G527" s="79"/>
      <c r="H527">
        <f>IFERROR(VLOOKUP($A527,OSA!$BD:$BD,1,0),0)</f>
        <v>0</v>
      </c>
      <c r="J527" t="str">
        <f t="shared" si="50"/>
        <v>01/245321002UBLIBLI</v>
      </c>
      <c r="K527" t="s">
        <v>11569</v>
      </c>
      <c r="L527" s="4" t="s">
        <v>2971</v>
      </c>
      <c r="M527" t="s">
        <v>18863</v>
      </c>
      <c r="N527" s="4" t="s">
        <v>20689</v>
      </c>
      <c r="Q527">
        <v>12</v>
      </c>
      <c r="T527" s="79">
        <v>258479.99999999997</v>
      </c>
      <c r="U527" s="69">
        <f t="shared" si="48"/>
        <v>4</v>
      </c>
      <c r="V527" s="75">
        <f t="shared" si="49"/>
        <v>86159.999999999985</v>
      </c>
      <c r="W527">
        <f>IFERROR(VLOOKUP($J528,OSA!$BD:$BD,1,0),0)</f>
        <v>0</v>
      </c>
    </row>
    <row r="528" spans="1:23" x14ac:dyDescent="0.35">
      <c r="A528" t="str">
        <f t="shared" si="47"/>
        <v/>
      </c>
      <c r="B528" s="48"/>
      <c r="C528" s="4"/>
      <c r="G528" s="79"/>
      <c r="H528">
        <f>IFERROR(VLOOKUP($A528,OSA!$BD:$BD,1,0),0)</f>
        <v>0</v>
      </c>
      <c r="J528" t="str">
        <f t="shared" si="50"/>
        <v>01/245321002UBUKALAPAK</v>
      </c>
      <c r="K528" t="s">
        <v>11569</v>
      </c>
      <c r="L528" s="4" t="s">
        <v>2971</v>
      </c>
      <c r="M528" t="s">
        <v>18863</v>
      </c>
      <c r="N528" s="4" t="s">
        <v>18725</v>
      </c>
      <c r="O528">
        <v>3</v>
      </c>
      <c r="R528" s="79">
        <v>68918.91891891892</v>
      </c>
      <c r="U528" s="69">
        <f t="shared" si="48"/>
        <v>1</v>
      </c>
      <c r="V528" s="75">
        <f t="shared" si="49"/>
        <v>22972.972972972973</v>
      </c>
      <c r="W528">
        <f>IFERROR(VLOOKUP($J529,OSA!$BD:$BD,1,0),0)</f>
        <v>0</v>
      </c>
    </row>
    <row r="529" spans="1:23" x14ac:dyDescent="0.35">
      <c r="A529" t="str">
        <f t="shared" si="47"/>
        <v/>
      </c>
      <c r="B529" s="48"/>
      <c r="C529" s="4"/>
      <c r="G529" s="79"/>
      <c r="H529">
        <f>IFERROR(VLOOKUP($A529,OSA!$BD:$BD,1,0),0)</f>
        <v>0</v>
      </c>
      <c r="J529" t="str">
        <f t="shared" si="50"/>
        <v>01/245321002ULAZADA</v>
      </c>
      <c r="K529" t="s">
        <v>11569</v>
      </c>
      <c r="L529" s="4" t="s">
        <v>2971</v>
      </c>
      <c r="M529" t="s">
        <v>18863</v>
      </c>
      <c r="N529" s="4" t="s">
        <v>20117</v>
      </c>
      <c r="O529">
        <v>90</v>
      </c>
      <c r="P529">
        <v>24</v>
      </c>
      <c r="Q529">
        <v>120</v>
      </c>
      <c r="R529" s="79">
        <v>1938599.9999999998</v>
      </c>
      <c r="S529" s="79">
        <v>516959.99999999994</v>
      </c>
      <c r="T529" s="79">
        <v>2584799.9999999995</v>
      </c>
      <c r="U529" s="69">
        <f t="shared" si="48"/>
        <v>78</v>
      </c>
      <c r="V529" s="75">
        <f t="shared" si="49"/>
        <v>1680119.9999999998</v>
      </c>
      <c r="W529" t="str">
        <f>IFERROR(VLOOKUP($J530,OSA!$BD:$BD,1,0),0)</f>
        <v>01/245321002UTokopedia</v>
      </c>
    </row>
    <row r="530" spans="1:23" x14ac:dyDescent="0.35">
      <c r="A530" t="str">
        <f t="shared" si="47"/>
        <v/>
      </c>
      <c r="B530" s="48"/>
      <c r="C530" s="4"/>
      <c r="G530" s="79"/>
      <c r="H530">
        <f>IFERROR(VLOOKUP($A530,OSA!$BD:$BD,1,0),0)</f>
        <v>0</v>
      </c>
      <c r="J530" t="str">
        <f t="shared" si="50"/>
        <v>01/245321002UTOKOPEDIA</v>
      </c>
      <c r="K530" t="s">
        <v>11569</v>
      </c>
      <c r="L530" s="4" t="s">
        <v>2971</v>
      </c>
      <c r="M530" t="s">
        <v>18863</v>
      </c>
      <c r="N530" s="4" t="s">
        <v>18726</v>
      </c>
      <c r="O530">
        <v>80</v>
      </c>
      <c r="P530">
        <v>96</v>
      </c>
      <c r="Q530">
        <v>94</v>
      </c>
      <c r="R530" s="79">
        <v>1837837.8378378388</v>
      </c>
      <c r="S530" s="79">
        <v>2205405.4054054059</v>
      </c>
      <c r="T530" s="79">
        <v>2159459.4594594603</v>
      </c>
      <c r="U530" s="69">
        <f t="shared" si="48"/>
        <v>90</v>
      </c>
      <c r="V530" s="75">
        <f t="shared" si="49"/>
        <v>2067567.5675675683</v>
      </c>
      <c r="W530">
        <f>IFERROR(VLOOKUP($J531,OSA!$BD:$BD,1,0),0)</f>
        <v>0</v>
      </c>
    </row>
    <row r="531" spans="1:23" x14ac:dyDescent="0.35">
      <c r="A531" t="str">
        <f t="shared" si="47"/>
        <v/>
      </c>
      <c r="B531" s="48"/>
      <c r="C531" s="4"/>
      <c r="G531" s="79"/>
      <c r="H531">
        <f>IFERROR(VLOOKUP($A531,OSA!$BD:$BD,1,0),0)</f>
        <v>0</v>
      </c>
      <c r="J531" t="str">
        <f t="shared" si="50"/>
        <v>01/245321003BBLIBLI</v>
      </c>
      <c r="K531" t="s">
        <v>660</v>
      </c>
      <c r="L531" s="4" t="s">
        <v>2971</v>
      </c>
      <c r="M531" t="s">
        <v>2596</v>
      </c>
      <c r="N531" s="4" t="s">
        <v>20689</v>
      </c>
      <c r="O531">
        <v>24</v>
      </c>
      <c r="Q531">
        <v>24</v>
      </c>
      <c r="R531" s="79">
        <v>1017983.9999999999</v>
      </c>
      <c r="T531" s="79">
        <v>1017983.9999999999</v>
      </c>
      <c r="U531" s="69">
        <f t="shared" si="48"/>
        <v>16</v>
      </c>
      <c r="V531" s="75">
        <f t="shared" si="49"/>
        <v>678655.99999999988</v>
      </c>
      <c r="W531">
        <f>IFERROR(VLOOKUP($J532,OSA!$BD:$BD,1,0),0)</f>
        <v>0</v>
      </c>
    </row>
    <row r="532" spans="1:23" x14ac:dyDescent="0.35">
      <c r="A532" t="str">
        <f t="shared" si="47"/>
        <v/>
      </c>
      <c r="B532" s="48"/>
      <c r="C532" s="4"/>
      <c r="G532" s="79"/>
      <c r="H532">
        <f>IFERROR(VLOOKUP($A532,OSA!$BD:$BD,1,0),0)</f>
        <v>0</v>
      </c>
      <c r="J532" t="str">
        <f t="shared" si="50"/>
        <v>01/245321003BLAZADA</v>
      </c>
      <c r="K532" t="s">
        <v>660</v>
      </c>
      <c r="L532" s="4" t="s">
        <v>2971</v>
      </c>
      <c r="M532" t="s">
        <v>2596</v>
      </c>
      <c r="N532" s="4" t="s">
        <v>20117</v>
      </c>
      <c r="O532">
        <v>336</v>
      </c>
      <c r="P532">
        <v>156</v>
      </c>
      <c r="Q532">
        <v>100</v>
      </c>
      <c r="R532" s="79">
        <v>14251775.999999998</v>
      </c>
      <c r="S532" s="79">
        <v>6616896</v>
      </c>
      <c r="T532" s="79">
        <v>4241600</v>
      </c>
      <c r="U532" s="69">
        <f t="shared" si="48"/>
        <v>197.33333333333334</v>
      </c>
      <c r="V532" s="75">
        <f t="shared" si="49"/>
        <v>8370090.666666667</v>
      </c>
      <c r="W532" t="str">
        <f>IFERROR(VLOOKUP($J533,OSA!$BD:$BD,1,0),0)</f>
        <v>01/245321003BTokopedia</v>
      </c>
    </row>
    <row r="533" spans="1:23" x14ac:dyDescent="0.35">
      <c r="A533" t="str">
        <f t="shared" si="47"/>
        <v/>
      </c>
      <c r="B533" s="48"/>
      <c r="C533" s="4"/>
      <c r="G533" s="79"/>
      <c r="H533">
        <f>IFERROR(VLOOKUP($A533,OSA!$BD:$BD,1,0),0)</f>
        <v>0</v>
      </c>
      <c r="J533" t="str">
        <f t="shared" si="50"/>
        <v>01/245321003BTOKOPEDIA</v>
      </c>
      <c r="K533" t="s">
        <v>660</v>
      </c>
      <c r="L533" s="4" t="s">
        <v>2971</v>
      </c>
      <c r="M533" t="s">
        <v>2596</v>
      </c>
      <c r="N533" s="4" t="s">
        <v>18726</v>
      </c>
      <c r="O533">
        <v>161</v>
      </c>
      <c r="P533">
        <v>156</v>
      </c>
      <c r="Q533">
        <v>179</v>
      </c>
      <c r="R533" s="79">
        <v>7179729.7297297362</v>
      </c>
      <c r="S533" s="79">
        <v>6956756.7567567676</v>
      </c>
      <c r="T533" s="79">
        <v>7982432.4324324457</v>
      </c>
      <c r="U533" s="69">
        <f t="shared" si="48"/>
        <v>165.33333333333334</v>
      </c>
      <c r="V533" s="75">
        <f t="shared" si="49"/>
        <v>7372972.9729729826</v>
      </c>
      <c r="W533" t="str">
        <f>IFERROR(VLOOKUP($J534,OSA!$BD:$BD,1,0),0)</f>
        <v>01/245321101VTokopedia</v>
      </c>
    </row>
    <row r="534" spans="1:23" x14ac:dyDescent="0.35">
      <c r="A534" t="str">
        <f t="shared" si="47"/>
        <v/>
      </c>
      <c r="B534" s="48"/>
      <c r="C534" s="4"/>
      <c r="G534" s="79"/>
      <c r="H534">
        <f>IFERROR(VLOOKUP($A534,OSA!$BD:$BD,1,0),0)</f>
        <v>0</v>
      </c>
      <c r="J534" t="str">
        <f t="shared" si="50"/>
        <v>01/245321101VTOKOPEDIA</v>
      </c>
      <c r="K534" t="s">
        <v>764</v>
      </c>
      <c r="L534" s="4" t="s">
        <v>2971</v>
      </c>
      <c r="M534" t="s">
        <v>18864</v>
      </c>
      <c r="N534" s="4" t="s">
        <v>18726</v>
      </c>
      <c r="O534">
        <v>7</v>
      </c>
      <c r="P534">
        <v>8</v>
      </c>
      <c r="Q534">
        <v>12</v>
      </c>
      <c r="R534" s="79">
        <v>312162.11711711704</v>
      </c>
      <c r="S534" s="79">
        <v>356756.69369369361</v>
      </c>
      <c r="T534" s="79">
        <v>535135.05405405397</v>
      </c>
      <c r="U534" s="69">
        <f t="shared" si="48"/>
        <v>9</v>
      </c>
      <c r="V534" s="75">
        <f t="shared" si="49"/>
        <v>401351.28828828823</v>
      </c>
      <c r="W534" t="str">
        <f>IFERROR(VLOOKUP($J535,OSA!$BD:$BD,1,0),0)</f>
        <v>01/245321101WBukalapak</v>
      </c>
    </row>
    <row r="535" spans="1:23" x14ac:dyDescent="0.35">
      <c r="A535" t="str">
        <f t="shared" si="47"/>
        <v/>
      </c>
      <c r="B535" s="48"/>
      <c r="C535" s="4"/>
      <c r="G535" s="79"/>
      <c r="H535">
        <f>IFERROR(VLOOKUP($A535,OSA!$BD:$BD,1,0),0)</f>
        <v>0</v>
      </c>
      <c r="J535" t="str">
        <f t="shared" si="50"/>
        <v>01/245321101WBUKALAPAK</v>
      </c>
      <c r="K535" t="s">
        <v>680</v>
      </c>
      <c r="L535" s="4" t="s">
        <v>2971</v>
      </c>
      <c r="M535" t="s">
        <v>18865</v>
      </c>
      <c r="N535" s="4" t="s">
        <v>18725</v>
      </c>
      <c r="O535">
        <v>1</v>
      </c>
      <c r="Q535">
        <v>1</v>
      </c>
      <c r="R535" s="79">
        <v>44594.594594594593</v>
      </c>
      <c r="T535" s="79">
        <v>44594.594594594593</v>
      </c>
      <c r="U535" s="69">
        <f t="shared" si="48"/>
        <v>0.66666666666666663</v>
      </c>
      <c r="V535" s="75">
        <f t="shared" si="49"/>
        <v>29729.72972972973</v>
      </c>
      <c r="W535">
        <f>IFERROR(VLOOKUP($J536,OSA!$BD:$BD,1,0),0)</f>
        <v>0</v>
      </c>
    </row>
    <row r="536" spans="1:23" x14ac:dyDescent="0.35">
      <c r="A536" t="str">
        <f t="shared" si="47"/>
        <v/>
      </c>
      <c r="B536" s="48"/>
      <c r="C536" s="4"/>
      <c r="G536" s="79"/>
      <c r="H536">
        <f>IFERROR(VLOOKUP($A536,OSA!$BD:$BD,1,0),0)</f>
        <v>0</v>
      </c>
      <c r="J536" t="str">
        <f t="shared" si="50"/>
        <v>01/245321101WLAZADA</v>
      </c>
      <c r="K536" t="s">
        <v>680</v>
      </c>
      <c r="L536" s="4" t="s">
        <v>2971</v>
      </c>
      <c r="M536" t="s">
        <v>18865</v>
      </c>
      <c r="N536" s="4" t="s">
        <v>20117</v>
      </c>
      <c r="O536">
        <v>13</v>
      </c>
      <c r="R536" s="79">
        <v>551408</v>
      </c>
      <c r="U536" s="69">
        <f t="shared" si="48"/>
        <v>4.333333333333333</v>
      </c>
      <c r="V536" s="75">
        <f t="shared" si="49"/>
        <v>183802.66666666666</v>
      </c>
      <c r="W536" t="str">
        <f>IFERROR(VLOOKUP($J537,OSA!$BD:$BD,1,0),0)</f>
        <v>01/245321101WTokopedia</v>
      </c>
    </row>
    <row r="537" spans="1:23" x14ac:dyDescent="0.35">
      <c r="A537" t="str">
        <f t="shared" si="47"/>
        <v/>
      </c>
      <c r="B537" s="48"/>
      <c r="C537" s="4"/>
      <c r="G537" s="79"/>
      <c r="H537">
        <f>IFERROR(VLOOKUP($A537,OSA!$BD:$BD,1,0),0)</f>
        <v>0</v>
      </c>
      <c r="J537" t="str">
        <f t="shared" si="50"/>
        <v>01/245321101WTOKOPEDIA</v>
      </c>
      <c r="K537" t="s">
        <v>680</v>
      </c>
      <c r="L537" s="4" t="s">
        <v>2971</v>
      </c>
      <c r="M537" t="s">
        <v>18865</v>
      </c>
      <c r="N537" s="4" t="s">
        <v>18726</v>
      </c>
      <c r="O537">
        <v>60</v>
      </c>
      <c r="P537">
        <v>15</v>
      </c>
      <c r="Q537">
        <v>22</v>
      </c>
      <c r="R537" s="79">
        <v>2675675.6756756753</v>
      </c>
      <c r="S537" s="79">
        <v>668918.91891891893</v>
      </c>
      <c r="T537" s="79">
        <v>981081.08108108118</v>
      </c>
      <c r="U537" s="69">
        <f t="shared" si="48"/>
        <v>32.333333333333336</v>
      </c>
      <c r="V537" s="75">
        <f t="shared" si="49"/>
        <v>1441891.8918918918</v>
      </c>
      <c r="W537" t="str">
        <f>IFERROR(VLOOKUP($J538,OSA!$BD:$BD,1,0),0)</f>
        <v>01/245321101XTokopedia</v>
      </c>
    </row>
    <row r="538" spans="1:23" x14ac:dyDescent="0.35">
      <c r="A538" t="str">
        <f t="shared" si="47"/>
        <v/>
      </c>
      <c r="B538" s="48"/>
      <c r="C538" s="4"/>
      <c r="G538" s="79"/>
      <c r="H538">
        <f>IFERROR(VLOOKUP($A538,OSA!$BD:$BD,1,0),0)</f>
        <v>0</v>
      </c>
      <c r="J538" t="str">
        <f t="shared" si="50"/>
        <v>01/245321101XTOKOPEDIA</v>
      </c>
      <c r="K538" t="s">
        <v>678</v>
      </c>
      <c r="L538" s="4" t="s">
        <v>2971</v>
      </c>
      <c r="M538" t="s">
        <v>18866</v>
      </c>
      <c r="N538" s="4" t="s">
        <v>18726</v>
      </c>
      <c r="O538">
        <v>9</v>
      </c>
      <c r="P538">
        <v>14</v>
      </c>
      <c r="Q538">
        <v>10</v>
      </c>
      <c r="R538" s="79">
        <v>401351.35135135136</v>
      </c>
      <c r="S538" s="79">
        <v>624324.32432432426</v>
      </c>
      <c r="T538" s="79">
        <v>445945.94594594598</v>
      </c>
      <c r="U538" s="69">
        <f t="shared" si="48"/>
        <v>11</v>
      </c>
      <c r="V538" s="75">
        <f t="shared" si="49"/>
        <v>490540.54054054053</v>
      </c>
      <c r="W538" t="str">
        <f>IFERROR(VLOOKUP($J539,OSA!$BD:$BD,1,0),0)</f>
        <v>01/245321101YTokopedia</v>
      </c>
    </row>
    <row r="539" spans="1:23" x14ac:dyDescent="0.35">
      <c r="A539" t="str">
        <f t="shared" si="47"/>
        <v/>
      </c>
      <c r="B539" s="48"/>
      <c r="C539" s="4"/>
      <c r="G539" s="79"/>
      <c r="H539">
        <f>IFERROR(VLOOKUP($A539,OSA!$BD:$BD,1,0),0)</f>
        <v>0</v>
      </c>
      <c r="J539" t="str">
        <f t="shared" si="50"/>
        <v>01/245321101YTOKOPEDIA</v>
      </c>
      <c r="K539" t="s">
        <v>762</v>
      </c>
      <c r="L539" s="4" t="s">
        <v>2971</v>
      </c>
      <c r="M539" t="s">
        <v>20162</v>
      </c>
      <c r="N539" s="4" t="s">
        <v>18726</v>
      </c>
      <c r="O539">
        <v>15</v>
      </c>
      <c r="P539">
        <v>19</v>
      </c>
      <c r="Q539">
        <v>16</v>
      </c>
      <c r="R539" s="79">
        <v>668918.91891891893</v>
      </c>
      <c r="S539" s="79">
        <v>847297.29729729716</v>
      </c>
      <c r="T539" s="79">
        <v>713513.51351351349</v>
      </c>
      <c r="U539" s="69">
        <f t="shared" si="48"/>
        <v>16.666666666666668</v>
      </c>
      <c r="V539" s="75">
        <f t="shared" si="49"/>
        <v>743243.2432432432</v>
      </c>
      <c r="W539">
        <f>IFERROR(VLOOKUP($J540,OSA!$BD:$BD,1,0),0)</f>
        <v>0</v>
      </c>
    </row>
    <row r="540" spans="1:23" x14ac:dyDescent="0.35">
      <c r="A540" t="str">
        <f t="shared" si="47"/>
        <v/>
      </c>
      <c r="B540" s="48"/>
      <c r="C540" s="4"/>
      <c r="G540" s="79"/>
      <c r="H540">
        <f>IFERROR(VLOOKUP($A540,OSA!$BD:$BD,1,0),0)</f>
        <v>0</v>
      </c>
      <c r="J540" t="str">
        <f t="shared" si="50"/>
        <v>01/245321103ZBLIBLI</v>
      </c>
      <c r="K540" t="s">
        <v>692</v>
      </c>
      <c r="L540" s="4" t="s">
        <v>2971</v>
      </c>
      <c r="M540" t="s">
        <v>20163</v>
      </c>
      <c r="N540" s="4" t="s">
        <v>20689</v>
      </c>
      <c r="O540">
        <v>12</v>
      </c>
      <c r="R540" s="79">
        <v>458963.99999999994</v>
      </c>
      <c r="U540" s="69">
        <f t="shared" si="48"/>
        <v>4</v>
      </c>
      <c r="V540" s="75">
        <f t="shared" si="49"/>
        <v>152987.99999999997</v>
      </c>
      <c r="W540" t="str">
        <f>IFERROR(VLOOKUP($J541,OSA!$BD:$BD,1,0),0)</f>
        <v>01/245321103ZBukalapak</v>
      </c>
    </row>
    <row r="541" spans="1:23" x14ac:dyDescent="0.35">
      <c r="A541" t="str">
        <f t="shared" si="47"/>
        <v/>
      </c>
      <c r="B541" s="48"/>
      <c r="C541" s="4"/>
      <c r="G541" s="79"/>
      <c r="H541">
        <f>IFERROR(VLOOKUP($A541,OSA!$BD:$BD,1,0),0)</f>
        <v>0</v>
      </c>
      <c r="J541" t="str">
        <f t="shared" si="50"/>
        <v>01/245321103ZBUKALAPAK</v>
      </c>
      <c r="K541" t="s">
        <v>692</v>
      </c>
      <c r="L541" s="4" t="s">
        <v>2971</v>
      </c>
      <c r="M541" t="s">
        <v>20163</v>
      </c>
      <c r="N541" s="4" t="s">
        <v>18725</v>
      </c>
      <c r="Q541">
        <v>4</v>
      </c>
      <c r="T541" s="79">
        <v>163603.60360360358</v>
      </c>
      <c r="U541" s="69">
        <f t="shared" si="48"/>
        <v>1.3333333333333333</v>
      </c>
      <c r="V541" s="75">
        <f t="shared" si="49"/>
        <v>54534.534534534527</v>
      </c>
      <c r="W541">
        <f>IFERROR(VLOOKUP($J542,OSA!$BD:$BD,1,0),0)</f>
        <v>0</v>
      </c>
    </row>
    <row r="542" spans="1:23" x14ac:dyDescent="0.35">
      <c r="A542" t="str">
        <f t="shared" si="47"/>
        <v/>
      </c>
      <c r="B542" s="48"/>
      <c r="C542" s="4"/>
      <c r="G542" s="79"/>
      <c r="H542">
        <f>IFERROR(VLOOKUP($A542,OSA!$BD:$BD,1,0),0)</f>
        <v>0</v>
      </c>
      <c r="J542" t="str">
        <f t="shared" si="50"/>
        <v>01/245321103ZLAZADA</v>
      </c>
      <c r="K542" t="s">
        <v>692</v>
      </c>
      <c r="L542" s="4" t="s">
        <v>2971</v>
      </c>
      <c r="M542" t="s">
        <v>20163</v>
      </c>
      <c r="N542" s="4" t="s">
        <v>20117</v>
      </c>
      <c r="Q542">
        <v>24</v>
      </c>
      <c r="T542" s="79">
        <v>917927.99999999988</v>
      </c>
      <c r="U542" s="69">
        <f t="shared" si="48"/>
        <v>8</v>
      </c>
      <c r="V542" s="75">
        <f t="shared" si="49"/>
        <v>305975.99999999994</v>
      </c>
      <c r="W542" t="str">
        <f>IFERROR(VLOOKUP($J543,OSA!$BD:$BD,1,0),0)</f>
        <v>01/245321104FBukalapak</v>
      </c>
    </row>
    <row r="543" spans="1:23" x14ac:dyDescent="0.35">
      <c r="A543" t="str">
        <f t="shared" si="47"/>
        <v/>
      </c>
      <c r="B543" s="48"/>
      <c r="C543" s="4"/>
      <c r="G543" s="79"/>
      <c r="H543">
        <f>IFERROR(VLOOKUP($A543,OSA!$BD:$BD,1,0),0)</f>
        <v>0</v>
      </c>
      <c r="J543" t="str">
        <f t="shared" si="50"/>
        <v>01/245321104FBUKALAPAK</v>
      </c>
      <c r="K543" t="s">
        <v>664</v>
      </c>
      <c r="L543" s="4" t="s">
        <v>2971</v>
      </c>
      <c r="M543" t="s">
        <v>20690</v>
      </c>
      <c r="N543" s="4" t="s">
        <v>18725</v>
      </c>
      <c r="Q543">
        <v>1</v>
      </c>
      <c r="T543" s="79">
        <v>40900.900900900895</v>
      </c>
      <c r="U543" s="69">
        <f t="shared" si="48"/>
        <v>0.33333333333333331</v>
      </c>
      <c r="V543" s="75">
        <f t="shared" si="49"/>
        <v>13633.633633633632</v>
      </c>
      <c r="W543" t="str">
        <f>IFERROR(VLOOKUP($J544,OSA!$BD:$BD,1,0),0)</f>
        <v>01/245321104VTokopedia</v>
      </c>
    </row>
    <row r="544" spans="1:23" x14ac:dyDescent="0.35">
      <c r="A544" t="str">
        <f t="shared" si="47"/>
        <v/>
      </c>
      <c r="B544" s="48"/>
      <c r="C544" s="4"/>
      <c r="G544" s="79"/>
      <c r="H544">
        <f>IFERROR(VLOOKUP($A544,OSA!$BD:$BD,1,0),0)</f>
        <v>0</v>
      </c>
      <c r="J544" t="str">
        <f t="shared" si="50"/>
        <v>01/245321104VTOKOPEDIA</v>
      </c>
      <c r="K544" t="s">
        <v>6033</v>
      </c>
      <c r="L544" s="4" t="s">
        <v>2971</v>
      </c>
      <c r="M544" t="s">
        <v>20164</v>
      </c>
      <c r="N544" s="4" t="s">
        <v>18726</v>
      </c>
      <c r="O544">
        <v>6</v>
      </c>
      <c r="P544">
        <v>7</v>
      </c>
      <c r="Q544">
        <v>12</v>
      </c>
      <c r="R544" s="79">
        <v>137837.83783783781</v>
      </c>
      <c r="S544" s="79">
        <v>160810.81081081077</v>
      </c>
      <c r="T544" s="79">
        <v>275675.67567567556</v>
      </c>
      <c r="U544" s="69">
        <f t="shared" si="48"/>
        <v>8.3333333333333339</v>
      </c>
      <c r="V544" s="75">
        <f t="shared" si="49"/>
        <v>191441.44144144139</v>
      </c>
      <c r="W544" t="str">
        <f>IFERROR(VLOOKUP($J545,OSA!$BD:$BD,1,0),0)</f>
        <v>01/245321104WTokopedia</v>
      </c>
    </row>
    <row r="545" spans="1:23" x14ac:dyDescent="0.35">
      <c r="A545" t="str">
        <f t="shared" si="47"/>
        <v/>
      </c>
      <c r="B545" s="48"/>
      <c r="C545" s="4"/>
      <c r="G545" s="79"/>
      <c r="H545">
        <f>IFERROR(VLOOKUP($A545,OSA!$BD:$BD,1,0),0)</f>
        <v>0</v>
      </c>
      <c r="J545" t="str">
        <f t="shared" ref="J545:J564" si="51">K545&amp;N545</f>
        <v>01/245321104WTOKOPEDIA</v>
      </c>
      <c r="K545" t="s">
        <v>11715</v>
      </c>
      <c r="L545" s="4" t="s">
        <v>2971</v>
      </c>
      <c r="M545" t="s">
        <v>20165</v>
      </c>
      <c r="N545" s="4" t="s">
        <v>18726</v>
      </c>
      <c r="O545">
        <v>25</v>
      </c>
      <c r="P545">
        <v>16</v>
      </c>
      <c r="Q545">
        <v>12</v>
      </c>
      <c r="R545" s="79">
        <v>574324.32432432414</v>
      </c>
      <c r="S545" s="79">
        <v>367567.5675675674</v>
      </c>
      <c r="T545" s="79">
        <v>275675.67567567556</v>
      </c>
      <c r="U545" s="69">
        <f t="shared" si="48"/>
        <v>17.666666666666668</v>
      </c>
      <c r="V545" s="75">
        <f t="shared" si="49"/>
        <v>405855.85585585568</v>
      </c>
      <c r="W545" t="str">
        <f>IFERROR(VLOOKUP($J546,OSA!$BD:$BD,1,0),0)</f>
        <v>01/245321104YTokopedia</v>
      </c>
    </row>
    <row r="546" spans="1:23" x14ac:dyDescent="0.35">
      <c r="A546" t="str">
        <f t="shared" si="47"/>
        <v/>
      </c>
      <c r="B546" s="48"/>
      <c r="C546" s="4"/>
      <c r="G546" s="79"/>
      <c r="H546">
        <f>IFERROR(VLOOKUP($A546,OSA!$BD:$BD,1,0),0)</f>
        <v>0</v>
      </c>
      <c r="J546" t="str">
        <f t="shared" si="51"/>
        <v>01/245321104YTOKOPEDIA</v>
      </c>
      <c r="K546" t="s">
        <v>11716</v>
      </c>
      <c r="L546" s="4" t="s">
        <v>2971</v>
      </c>
      <c r="M546" t="s">
        <v>20166</v>
      </c>
      <c r="N546" s="4" t="s">
        <v>18726</v>
      </c>
      <c r="O546">
        <v>11</v>
      </c>
      <c r="P546">
        <v>12</v>
      </c>
      <c r="Q546">
        <v>3</v>
      </c>
      <c r="R546" s="79">
        <v>252702.70270270266</v>
      </c>
      <c r="S546" s="79">
        <v>275675.67567567556</v>
      </c>
      <c r="T546" s="79">
        <v>68918.918918918906</v>
      </c>
      <c r="U546" s="69">
        <f t="shared" si="48"/>
        <v>8.6666666666666661</v>
      </c>
      <c r="V546" s="75">
        <f t="shared" si="49"/>
        <v>199099.09909909905</v>
      </c>
      <c r="W546" t="str">
        <f>IFERROR(VLOOKUP($J547,OSA!$BD:$BD,1,0),0)</f>
        <v>01/245321104ZTokopedia</v>
      </c>
    </row>
    <row r="547" spans="1:23" x14ac:dyDescent="0.35">
      <c r="A547" t="str">
        <f t="shared" si="47"/>
        <v/>
      </c>
      <c r="B547" s="48"/>
      <c r="C547" s="4"/>
      <c r="G547" s="79"/>
      <c r="H547">
        <f>IFERROR(VLOOKUP($A547,OSA!$BD:$BD,1,0),0)</f>
        <v>0</v>
      </c>
      <c r="J547" t="str">
        <f t="shared" si="51"/>
        <v>01/245321104ZTOKOPEDIA</v>
      </c>
      <c r="K547" t="s">
        <v>11717</v>
      </c>
      <c r="L547" s="4" t="s">
        <v>2971</v>
      </c>
      <c r="M547" t="s">
        <v>20167</v>
      </c>
      <c r="N547" s="4" t="s">
        <v>18726</v>
      </c>
      <c r="O547">
        <v>5</v>
      </c>
      <c r="P547">
        <v>6</v>
      </c>
      <c r="Q547">
        <v>5</v>
      </c>
      <c r="R547" s="79">
        <v>114864.86486486487</v>
      </c>
      <c r="S547" s="79">
        <v>137837.83783783781</v>
      </c>
      <c r="T547" s="79">
        <v>114864.86486486485</v>
      </c>
      <c r="U547" s="69">
        <f t="shared" si="48"/>
        <v>5.333333333333333</v>
      </c>
      <c r="V547" s="75">
        <f t="shared" si="49"/>
        <v>122522.5225225225</v>
      </c>
      <c r="W547">
        <f>IFERROR(VLOOKUP($J548,OSA!$BD:$BD,1,0),0)</f>
        <v>0</v>
      </c>
    </row>
    <row r="548" spans="1:23" x14ac:dyDescent="0.35">
      <c r="A548" t="str">
        <f t="shared" si="47"/>
        <v/>
      </c>
      <c r="B548" s="48"/>
      <c r="C548" s="4"/>
      <c r="G548" s="79"/>
      <c r="H548">
        <f>IFERROR(VLOOKUP($A548,OSA!$BD:$BD,1,0),0)</f>
        <v>0</v>
      </c>
      <c r="J548" t="str">
        <f t="shared" si="51"/>
        <v>01/245321105CBLIBLI</v>
      </c>
      <c r="K548" t="s">
        <v>684</v>
      </c>
      <c r="L548" s="4" t="s">
        <v>2971</v>
      </c>
      <c r="M548" t="s">
        <v>18867</v>
      </c>
      <c r="N548" s="4" t="s">
        <v>20689</v>
      </c>
      <c r="O548">
        <v>12</v>
      </c>
      <c r="P548">
        <v>12</v>
      </c>
      <c r="Q548">
        <v>24</v>
      </c>
      <c r="R548" s="79">
        <v>783396</v>
      </c>
      <c r="S548" s="79">
        <v>783396</v>
      </c>
      <c r="T548" s="79">
        <v>1566792</v>
      </c>
      <c r="U548" s="69">
        <f t="shared" si="48"/>
        <v>16</v>
      </c>
      <c r="V548" s="75">
        <f t="shared" si="49"/>
        <v>1044528</v>
      </c>
      <c r="W548" t="str">
        <f>IFERROR(VLOOKUP($J549,OSA!$BD:$BD,1,0),0)</f>
        <v>01/245321105CBukalapak</v>
      </c>
    </row>
    <row r="549" spans="1:23" x14ac:dyDescent="0.35">
      <c r="A549" t="str">
        <f t="shared" si="47"/>
        <v/>
      </c>
      <c r="B549" s="48"/>
      <c r="C549" s="4"/>
      <c r="G549" s="79"/>
      <c r="H549">
        <f>IFERROR(VLOOKUP($A549,OSA!$BD:$BD,1,0),0)</f>
        <v>0</v>
      </c>
      <c r="J549" t="str">
        <f t="shared" si="51"/>
        <v>01/245321105CBUKALAPAK</v>
      </c>
      <c r="K549" t="s">
        <v>684</v>
      </c>
      <c r="L549" s="4" t="s">
        <v>2971</v>
      </c>
      <c r="M549" t="s">
        <v>18867</v>
      </c>
      <c r="N549" s="4" t="s">
        <v>18725</v>
      </c>
      <c r="P549">
        <v>12</v>
      </c>
      <c r="Q549">
        <v>18</v>
      </c>
      <c r="S549" s="79">
        <v>817297.29729729728</v>
      </c>
      <c r="T549" s="79">
        <v>1225945.945945946</v>
      </c>
      <c r="U549" s="69">
        <f t="shared" si="48"/>
        <v>10</v>
      </c>
      <c r="V549" s="75">
        <f t="shared" si="49"/>
        <v>681081.08108108107</v>
      </c>
      <c r="W549" t="str">
        <f>IFERROR(VLOOKUP($J550,OSA!$BD:$BD,1,0),0)</f>
        <v>01/245321105CTokopedia</v>
      </c>
    </row>
    <row r="550" spans="1:23" x14ac:dyDescent="0.35">
      <c r="A550" t="str">
        <f t="shared" si="47"/>
        <v/>
      </c>
      <c r="B550" s="48"/>
      <c r="C550" s="4"/>
      <c r="G550" s="79"/>
      <c r="H550">
        <f>IFERROR(VLOOKUP($A550,OSA!$BD:$BD,1,0),0)</f>
        <v>0</v>
      </c>
      <c r="J550" t="str">
        <f t="shared" si="51"/>
        <v>01/245321105CTOKOPEDIA</v>
      </c>
      <c r="K550" t="s">
        <v>684</v>
      </c>
      <c r="L550" s="4" t="s">
        <v>2971</v>
      </c>
      <c r="M550" t="s">
        <v>18867</v>
      </c>
      <c r="N550" s="4" t="s">
        <v>18726</v>
      </c>
      <c r="O550">
        <v>798</v>
      </c>
      <c r="P550">
        <v>647</v>
      </c>
      <c r="Q550">
        <v>1969</v>
      </c>
      <c r="R550" s="79">
        <v>54350270.270270213</v>
      </c>
      <c r="S550" s="79">
        <v>44065945.945945941</v>
      </c>
      <c r="T550" s="79">
        <v>134104864.86486527</v>
      </c>
      <c r="U550" s="69">
        <f t="shared" si="48"/>
        <v>1138</v>
      </c>
      <c r="V550" s="75">
        <f t="shared" si="49"/>
        <v>77507027.027027145</v>
      </c>
      <c r="W550" t="str">
        <f>IFERROR(VLOOKUP($J551,OSA!$BD:$BD,1,0),0)</f>
        <v>01/245321105DBukalapak</v>
      </c>
    </row>
    <row r="551" spans="1:23" x14ac:dyDescent="0.35">
      <c r="A551" t="str">
        <f t="shared" si="47"/>
        <v/>
      </c>
      <c r="B551" s="48"/>
      <c r="C551" s="4"/>
      <c r="G551" s="79"/>
      <c r="H551">
        <f>IFERROR(VLOOKUP($A551,OSA!$BD:$BD,1,0),0)</f>
        <v>0</v>
      </c>
      <c r="J551" t="str">
        <f t="shared" si="51"/>
        <v>01/245321105DBUKALAPAK</v>
      </c>
      <c r="K551" t="s">
        <v>668</v>
      </c>
      <c r="L551" s="4" t="s">
        <v>2971</v>
      </c>
      <c r="M551" t="s">
        <v>6034</v>
      </c>
      <c r="N551" s="4" t="s">
        <v>18725</v>
      </c>
      <c r="P551">
        <v>2</v>
      </c>
      <c r="Q551">
        <v>1</v>
      </c>
      <c r="S551" s="79">
        <v>136216.21621621621</v>
      </c>
      <c r="T551" s="79">
        <v>68108.108108108107</v>
      </c>
      <c r="U551" s="69">
        <f t="shared" si="48"/>
        <v>1</v>
      </c>
      <c r="V551" s="75">
        <f t="shared" si="49"/>
        <v>68108.108108108107</v>
      </c>
      <c r="W551">
        <f>IFERROR(VLOOKUP($J552,OSA!$BD:$BD,1,0),0)</f>
        <v>0</v>
      </c>
    </row>
    <row r="552" spans="1:23" x14ac:dyDescent="0.35">
      <c r="A552" t="str">
        <f t="shared" si="47"/>
        <v/>
      </c>
      <c r="B552" s="48"/>
      <c r="C552" s="4"/>
      <c r="G552" s="79"/>
      <c r="H552">
        <f>IFERROR(VLOOKUP($A552,OSA!$BD:$BD,1,0),0)</f>
        <v>0</v>
      </c>
      <c r="J552" t="str">
        <f t="shared" si="51"/>
        <v>01/245321105DLAZADA</v>
      </c>
      <c r="K552" t="s">
        <v>668</v>
      </c>
      <c r="L552" s="4" t="s">
        <v>2971</v>
      </c>
      <c r="M552" t="s">
        <v>6034</v>
      </c>
      <c r="N552" s="4" t="s">
        <v>20117</v>
      </c>
      <c r="O552">
        <v>722</v>
      </c>
      <c r="P552">
        <v>257</v>
      </c>
      <c r="Q552">
        <v>200</v>
      </c>
      <c r="R552" s="79">
        <v>47134326</v>
      </c>
      <c r="S552" s="79">
        <v>16777731</v>
      </c>
      <c r="T552" s="79">
        <v>13056599.999999998</v>
      </c>
      <c r="U552" s="69">
        <f t="shared" si="48"/>
        <v>393</v>
      </c>
      <c r="V552" s="75">
        <f t="shared" si="49"/>
        <v>25656219</v>
      </c>
      <c r="W552" t="str">
        <f>IFERROR(VLOOKUP($J553,OSA!$BD:$BD,1,0),0)</f>
        <v>01/245321105DTokopedia</v>
      </c>
    </row>
    <row r="553" spans="1:23" x14ac:dyDescent="0.35">
      <c r="A553" t="str">
        <f t="shared" si="47"/>
        <v/>
      </c>
      <c r="B553" s="48"/>
      <c r="C553" s="4"/>
      <c r="G553" s="79"/>
      <c r="H553">
        <f>IFERROR(VLOOKUP($A553,OSA!$BD:$BD,1,0),0)</f>
        <v>0</v>
      </c>
      <c r="J553" t="str">
        <f t="shared" si="51"/>
        <v>01/245321105DTOKOPEDIA</v>
      </c>
      <c r="K553" t="s">
        <v>668</v>
      </c>
      <c r="L553" s="4" t="s">
        <v>2971</v>
      </c>
      <c r="M553" t="s">
        <v>6034</v>
      </c>
      <c r="N553" s="4" t="s">
        <v>18726</v>
      </c>
      <c r="O553">
        <v>41</v>
      </c>
      <c r="P553">
        <v>43</v>
      </c>
      <c r="Q553">
        <v>38</v>
      </c>
      <c r="R553" s="79">
        <v>2792432.4324324317</v>
      </c>
      <c r="S553" s="79">
        <v>2928648.6486486467</v>
      </c>
      <c r="T553" s="79">
        <v>2588108.1081081075</v>
      </c>
      <c r="U553" s="69">
        <f t="shared" si="48"/>
        <v>40.666666666666664</v>
      </c>
      <c r="V553" s="75">
        <f t="shared" si="49"/>
        <v>2769729.7297297288</v>
      </c>
      <c r="W553" t="str">
        <f>IFERROR(VLOOKUP($J554,OSA!$BD:$BD,1,0),0)</f>
        <v>01/245321105EBukalapak</v>
      </c>
    </row>
    <row r="554" spans="1:23" x14ac:dyDescent="0.35">
      <c r="A554" t="str">
        <f t="shared" si="47"/>
        <v/>
      </c>
      <c r="B554" s="48"/>
      <c r="C554" s="4"/>
      <c r="G554" s="79"/>
      <c r="H554">
        <f>IFERROR(VLOOKUP($A554,OSA!$BD:$BD,1,0),0)</f>
        <v>0</v>
      </c>
      <c r="J554" t="str">
        <f t="shared" si="51"/>
        <v>01/245321105EBUKALAPAK</v>
      </c>
      <c r="K554" t="s">
        <v>672</v>
      </c>
      <c r="L554" s="4" t="s">
        <v>2971</v>
      </c>
      <c r="M554" t="s">
        <v>20168</v>
      </c>
      <c r="N554" s="4" t="s">
        <v>18725</v>
      </c>
      <c r="Q554">
        <v>4</v>
      </c>
      <c r="T554" s="79">
        <v>272432.43243243243</v>
      </c>
      <c r="U554" s="69">
        <f t="shared" si="48"/>
        <v>1.3333333333333333</v>
      </c>
      <c r="V554" s="75">
        <f t="shared" si="49"/>
        <v>90810.810810810814</v>
      </c>
      <c r="W554" t="str">
        <f>IFERROR(VLOOKUP($J555,OSA!$BD:$BD,1,0),0)</f>
        <v>01/245321105FBukalapak</v>
      </c>
    </row>
    <row r="555" spans="1:23" x14ac:dyDescent="0.35">
      <c r="A555" t="str">
        <f t="shared" si="47"/>
        <v/>
      </c>
      <c r="B555" s="48"/>
      <c r="C555" s="4"/>
      <c r="G555" s="79"/>
      <c r="H555">
        <f>IFERROR(VLOOKUP($A555,OSA!$BD:$BD,1,0),0)</f>
        <v>0</v>
      </c>
      <c r="J555" t="str">
        <f t="shared" si="51"/>
        <v>01/245321105FBUKALAPAK</v>
      </c>
      <c r="K555" t="s">
        <v>674</v>
      </c>
      <c r="L555" s="4" t="s">
        <v>2971</v>
      </c>
      <c r="M555" t="s">
        <v>20169</v>
      </c>
      <c r="N555" s="4" t="s">
        <v>18725</v>
      </c>
      <c r="O555">
        <v>4</v>
      </c>
      <c r="P555">
        <v>8</v>
      </c>
      <c r="R555" s="79">
        <v>272432.43243243243</v>
      </c>
      <c r="S555" s="79">
        <v>544864.86486486485</v>
      </c>
      <c r="U555" s="69">
        <f t="shared" si="48"/>
        <v>4</v>
      </c>
      <c r="V555" s="75">
        <f t="shared" si="49"/>
        <v>272432.43243243243</v>
      </c>
      <c r="W555">
        <f>IFERROR(VLOOKUP($J556,OSA!$BD:$BD,1,0),0)</f>
        <v>0</v>
      </c>
    </row>
    <row r="556" spans="1:23" x14ac:dyDescent="0.35">
      <c r="A556" t="str">
        <f t="shared" si="47"/>
        <v/>
      </c>
      <c r="B556" s="48"/>
      <c r="C556" s="4"/>
      <c r="G556" s="79"/>
      <c r="H556">
        <f>IFERROR(VLOOKUP($A556,OSA!$BD:$BD,1,0),0)</f>
        <v>0</v>
      </c>
      <c r="J556" t="str">
        <f t="shared" si="51"/>
        <v>01/245321105HLAZADA</v>
      </c>
      <c r="K556" t="s">
        <v>11679</v>
      </c>
      <c r="L556" s="4" t="s">
        <v>2971</v>
      </c>
      <c r="M556" t="s">
        <v>20170</v>
      </c>
      <c r="N556" s="4" t="s">
        <v>20117</v>
      </c>
      <c r="O556">
        <v>144</v>
      </c>
      <c r="R556" s="79">
        <v>3101760</v>
      </c>
      <c r="U556" s="69">
        <f t="shared" si="48"/>
        <v>48</v>
      </c>
      <c r="V556" s="75">
        <f t="shared" si="49"/>
        <v>1033920</v>
      </c>
      <c r="W556">
        <f>IFERROR(VLOOKUP($J557,OSA!$BD:$BD,1,0),0)</f>
        <v>0</v>
      </c>
    </row>
    <row r="557" spans="1:23" x14ac:dyDescent="0.35">
      <c r="A557" t="str">
        <f t="shared" si="47"/>
        <v/>
      </c>
      <c r="B557" s="48"/>
      <c r="C557" s="4"/>
      <c r="G557" s="79"/>
      <c r="H557">
        <f>IFERROR(VLOOKUP($A557,OSA!$BD:$BD,1,0),0)</f>
        <v>0</v>
      </c>
      <c r="J557" t="str">
        <f t="shared" si="51"/>
        <v>01/245321105IBUKALAPAK</v>
      </c>
      <c r="K557" t="s">
        <v>11570</v>
      </c>
      <c r="L557" s="4" t="s">
        <v>2971</v>
      </c>
      <c r="M557" t="s">
        <v>18868</v>
      </c>
      <c r="N557" s="4" t="s">
        <v>18725</v>
      </c>
      <c r="P557">
        <v>3</v>
      </c>
      <c r="S557" s="79">
        <v>133783.78378378376</v>
      </c>
      <c r="U557" s="69">
        <f t="shared" si="48"/>
        <v>1</v>
      </c>
      <c r="V557" s="75">
        <f t="shared" si="49"/>
        <v>44594.594594594586</v>
      </c>
      <c r="W557">
        <f>IFERROR(VLOOKUP($J558,OSA!$BD:$BD,1,0),0)</f>
        <v>0</v>
      </c>
    </row>
    <row r="558" spans="1:23" x14ac:dyDescent="0.35">
      <c r="A558" t="str">
        <f t="shared" si="47"/>
        <v/>
      </c>
      <c r="B558" s="48"/>
      <c r="C558" s="4"/>
      <c r="G558" s="79"/>
      <c r="H558">
        <f>IFERROR(VLOOKUP($A558,OSA!$BD:$BD,1,0),0)</f>
        <v>0</v>
      </c>
      <c r="J558" t="str">
        <f t="shared" si="51"/>
        <v>01/245321105ILAZADA</v>
      </c>
      <c r="K558" t="s">
        <v>11570</v>
      </c>
      <c r="L558" s="4" t="s">
        <v>2971</v>
      </c>
      <c r="M558" t="s">
        <v>18868</v>
      </c>
      <c r="N558" s="4" t="s">
        <v>20117</v>
      </c>
      <c r="Q558">
        <v>28</v>
      </c>
      <c r="T558" s="79">
        <v>1187648</v>
      </c>
      <c r="U558" s="69">
        <f t="shared" si="48"/>
        <v>9.3333333333333339</v>
      </c>
      <c r="V558" s="75">
        <f t="shared" si="49"/>
        <v>395882.66666666669</v>
      </c>
      <c r="W558" t="str">
        <f>IFERROR(VLOOKUP($J559,OSA!$BD:$BD,1,0),0)</f>
        <v>01/245321105ITokopedia</v>
      </c>
    </row>
    <row r="559" spans="1:23" x14ac:dyDescent="0.35">
      <c r="A559" t="str">
        <f t="shared" si="47"/>
        <v/>
      </c>
      <c r="B559" s="48"/>
      <c r="C559" s="4"/>
      <c r="G559" s="79"/>
      <c r="H559">
        <f>IFERROR(VLOOKUP($A559,OSA!$BD:$BD,1,0),0)</f>
        <v>0</v>
      </c>
      <c r="J559" t="str">
        <f t="shared" si="51"/>
        <v>01/245321105ITOKOPEDIA</v>
      </c>
      <c r="K559" t="s">
        <v>11570</v>
      </c>
      <c r="L559" s="4" t="s">
        <v>2971</v>
      </c>
      <c r="M559" t="s">
        <v>18868</v>
      </c>
      <c r="N559" s="4" t="s">
        <v>18726</v>
      </c>
      <c r="O559">
        <v>30</v>
      </c>
      <c r="P559">
        <v>78</v>
      </c>
      <c r="Q559">
        <v>36</v>
      </c>
      <c r="R559" s="79">
        <v>1337837.8378378374</v>
      </c>
      <c r="S559" s="79">
        <v>3478378.3783783768</v>
      </c>
      <c r="T559" s="79">
        <v>1605405.405405405</v>
      </c>
      <c r="U559" s="69">
        <f t="shared" si="48"/>
        <v>48</v>
      </c>
      <c r="V559" s="75">
        <f t="shared" si="49"/>
        <v>2140540.5405405397</v>
      </c>
      <c r="W559">
        <f>IFERROR(VLOOKUP($J560,OSA!$BD:$BD,1,0),0)</f>
        <v>0</v>
      </c>
    </row>
    <row r="560" spans="1:23" x14ac:dyDescent="0.35">
      <c r="A560" t="str">
        <f t="shared" si="47"/>
        <v/>
      </c>
      <c r="B560" s="48"/>
      <c r="C560" s="4"/>
      <c r="G560" s="79"/>
      <c r="H560">
        <f>IFERROR(VLOOKUP($A560,OSA!$BD:$BD,1,0),0)</f>
        <v>0</v>
      </c>
      <c r="J560" t="str">
        <f t="shared" si="51"/>
        <v>01/245321105JBLIBLI</v>
      </c>
      <c r="K560" t="s">
        <v>13809</v>
      </c>
      <c r="L560" s="4" t="s">
        <v>2971</v>
      </c>
      <c r="M560" t="s">
        <v>18869</v>
      </c>
      <c r="N560" s="4" t="s">
        <v>20689</v>
      </c>
      <c r="P560">
        <v>12</v>
      </c>
      <c r="S560" s="79">
        <v>615756</v>
      </c>
      <c r="U560" s="69">
        <f t="shared" si="48"/>
        <v>4</v>
      </c>
      <c r="V560" s="75">
        <f t="shared" si="49"/>
        <v>205252</v>
      </c>
      <c r="W560">
        <f>IFERROR(VLOOKUP($J561,OSA!$BD:$BD,1,0),0)</f>
        <v>0</v>
      </c>
    </row>
    <row r="561" spans="1:23" x14ac:dyDescent="0.35">
      <c r="A561" t="str">
        <f t="shared" si="47"/>
        <v/>
      </c>
      <c r="B561" s="48"/>
      <c r="C561" s="4"/>
      <c r="G561" s="79"/>
      <c r="H561">
        <f>IFERROR(VLOOKUP($A561,OSA!$BD:$BD,1,0),0)</f>
        <v>0</v>
      </c>
      <c r="J561" t="str">
        <f t="shared" si="51"/>
        <v>01/245321105JLAZADA</v>
      </c>
      <c r="K561" t="s">
        <v>13809</v>
      </c>
      <c r="L561" s="4" t="s">
        <v>2971</v>
      </c>
      <c r="M561" t="s">
        <v>18869</v>
      </c>
      <c r="N561" s="4" t="s">
        <v>20117</v>
      </c>
      <c r="O561">
        <v>64</v>
      </c>
      <c r="R561" s="79">
        <v>3284032</v>
      </c>
      <c r="U561" s="69">
        <f t="shared" si="48"/>
        <v>21.333333333333332</v>
      </c>
      <c r="V561" s="75">
        <f t="shared" si="49"/>
        <v>1094677.3333333333</v>
      </c>
      <c r="W561" t="str">
        <f>IFERROR(VLOOKUP($J562,OSA!$BD:$BD,1,0),0)</f>
        <v>01/245321105JTokopedia</v>
      </c>
    </row>
    <row r="562" spans="1:23" x14ac:dyDescent="0.35">
      <c r="A562" t="str">
        <f t="shared" si="47"/>
        <v/>
      </c>
      <c r="B562" s="48"/>
      <c r="C562" s="4"/>
      <c r="G562" s="79"/>
      <c r="H562">
        <f>IFERROR(VLOOKUP($A562,OSA!$BD:$BD,1,0),0)</f>
        <v>0</v>
      </c>
      <c r="J562" t="str">
        <f t="shared" si="51"/>
        <v>01/245321105JTOKOPEDIA</v>
      </c>
      <c r="K562" t="s">
        <v>13809</v>
      </c>
      <c r="L562" s="4" t="s">
        <v>2971</v>
      </c>
      <c r="M562" t="s">
        <v>18869</v>
      </c>
      <c r="N562" s="4" t="s">
        <v>18726</v>
      </c>
      <c r="O562">
        <v>119</v>
      </c>
      <c r="P562">
        <v>168</v>
      </c>
      <c r="Q562">
        <v>268</v>
      </c>
      <c r="R562" s="79">
        <v>6421711.711711715</v>
      </c>
      <c r="S562" s="79">
        <v>9065945.9459459502</v>
      </c>
      <c r="T562" s="79">
        <v>14462342.342342328</v>
      </c>
      <c r="U562" s="69">
        <f t="shared" si="48"/>
        <v>185</v>
      </c>
      <c r="V562" s="75">
        <f t="shared" si="49"/>
        <v>9983333.3333333302</v>
      </c>
      <c r="W562">
        <f>IFERROR(VLOOKUP($J563,OSA!$BD:$BD,1,0),0)</f>
        <v>0</v>
      </c>
    </row>
    <row r="563" spans="1:23" x14ac:dyDescent="0.35">
      <c r="A563" t="str">
        <f t="shared" si="47"/>
        <v/>
      </c>
      <c r="B563" s="48"/>
      <c r="C563" s="4"/>
      <c r="G563" s="79"/>
      <c r="H563">
        <f>IFERROR(VLOOKUP($A563,OSA!$BD:$BD,1,0),0)</f>
        <v>0</v>
      </c>
      <c r="J563" t="str">
        <f t="shared" si="51"/>
        <v>01/245321105KBLIBLI</v>
      </c>
      <c r="K563" t="s">
        <v>13810</v>
      </c>
      <c r="L563" s="4" t="s">
        <v>2971</v>
      </c>
      <c r="M563" t="s">
        <v>18870</v>
      </c>
      <c r="N563" s="4" t="s">
        <v>20689</v>
      </c>
      <c r="Q563">
        <v>12</v>
      </c>
      <c r="T563" s="79">
        <v>615756</v>
      </c>
      <c r="U563" s="69">
        <f t="shared" si="48"/>
        <v>4</v>
      </c>
      <c r="V563" s="75">
        <f t="shared" si="49"/>
        <v>205252</v>
      </c>
      <c r="W563">
        <f>IFERROR(VLOOKUP($J564,OSA!$BD:$BD,1,0),0)</f>
        <v>0</v>
      </c>
    </row>
    <row r="564" spans="1:23" x14ac:dyDescent="0.35">
      <c r="A564" t="str">
        <f t="shared" si="47"/>
        <v/>
      </c>
      <c r="B564" s="48"/>
      <c r="C564" s="4"/>
      <c r="G564" s="79"/>
      <c r="H564">
        <f>IFERROR(VLOOKUP($A564,OSA!$BD:$BD,1,0),0)</f>
        <v>0</v>
      </c>
      <c r="J564" t="str">
        <f t="shared" si="51"/>
        <v>01/245321105KBUKALAPAK</v>
      </c>
      <c r="K564" t="s">
        <v>13810</v>
      </c>
      <c r="L564" s="4" t="s">
        <v>2971</v>
      </c>
      <c r="M564" t="s">
        <v>18870</v>
      </c>
      <c r="N564" s="4" t="s">
        <v>18725</v>
      </c>
      <c r="O564">
        <v>1</v>
      </c>
      <c r="R564" s="79">
        <v>53963.963963963957</v>
      </c>
      <c r="U564" s="69">
        <f t="shared" si="48"/>
        <v>0.33333333333333331</v>
      </c>
      <c r="V564" s="75">
        <f t="shared" si="49"/>
        <v>17987.987987987985</v>
      </c>
      <c r="W564">
        <f>IFERROR(VLOOKUP($J565,OSA!$BD:$BD,1,0),0)</f>
        <v>0</v>
      </c>
    </row>
    <row r="565" spans="1:23" x14ac:dyDescent="0.35">
      <c r="A565" t="str">
        <f t="shared" si="47"/>
        <v/>
      </c>
      <c r="B565" s="48"/>
      <c r="C565" s="4"/>
      <c r="G565" s="79"/>
      <c r="H565">
        <f>IFERROR(VLOOKUP($A565,OSA!$BD:$BD,1,0),0)</f>
        <v>0</v>
      </c>
      <c r="J565" t="str">
        <f t="shared" ref="J565:J586" si="52">K565&amp;N565</f>
        <v>01/245321105KLAZADA</v>
      </c>
      <c r="K565" t="s">
        <v>13810</v>
      </c>
      <c r="L565" s="4" t="s">
        <v>2971</v>
      </c>
      <c r="M565" t="s">
        <v>18870</v>
      </c>
      <c r="N565" s="4" t="s">
        <v>20117</v>
      </c>
      <c r="O565">
        <v>48</v>
      </c>
      <c r="P565">
        <v>6</v>
      </c>
      <c r="R565" s="79">
        <v>2463024</v>
      </c>
      <c r="S565" s="79">
        <v>307878</v>
      </c>
      <c r="U565" s="69">
        <f t="shared" si="48"/>
        <v>18</v>
      </c>
      <c r="V565" s="75">
        <f t="shared" si="49"/>
        <v>923634</v>
      </c>
      <c r="W565" t="str">
        <f>IFERROR(VLOOKUP($J566,OSA!$BD:$BD,1,0),0)</f>
        <v>01/245321105KTokopedia</v>
      </c>
    </row>
    <row r="566" spans="1:23" x14ac:dyDescent="0.35">
      <c r="A566" t="str">
        <f t="shared" si="47"/>
        <v/>
      </c>
      <c r="B566" s="48"/>
      <c r="C566" s="4"/>
      <c r="G566" s="79"/>
      <c r="H566">
        <f>IFERROR(VLOOKUP($A566,OSA!$BD:$BD,1,0),0)</f>
        <v>0</v>
      </c>
      <c r="J566" t="str">
        <f t="shared" si="52"/>
        <v>01/245321105KTOKOPEDIA</v>
      </c>
      <c r="K566" t="s">
        <v>13810</v>
      </c>
      <c r="L566" s="4" t="s">
        <v>2971</v>
      </c>
      <c r="M566" t="s">
        <v>18870</v>
      </c>
      <c r="N566" s="4" t="s">
        <v>18726</v>
      </c>
      <c r="O566">
        <v>119</v>
      </c>
      <c r="P566">
        <v>82</v>
      </c>
      <c r="Q566">
        <v>132</v>
      </c>
      <c r="R566" s="79">
        <v>6421711.711711714</v>
      </c>
      <c r="S566" s="79">
        <v>4425045.0450450461</v>
      </c>
      <c r="T566" s="79">
        <v>7123243.2432432473</v>
      </c>
      <c r="U566" s="69">
        <f t="shared" si="48"/>
        <v>111</v>
      </c>
      <c r="V566" s="75">
        <f t="shared" si="49"/>
        <v>5990000.0000000028</v>
      </c>
      <c r="W566">
        <f>IFERROR(VLOOKUP($J567,OSA!$BD:$BD,1,0),0)</f>
        <v>0</v>
      </c>
    </row>
    <row r="567" spans="1:23" x14ac:dyDescent="0.35">
      <c r="A567" t="str">
        <f t="shared" si="47"/>
        <v/>
      </c>
      <c r="B567" s="48"/>
      <c r="C567" s="4"/>
      <c r="G567" s="79"/>
      <c r="H567">
        <f>IFERROR(VLOOKUP($A567,OSA!$BD:$BD,1,0),0)</f>
        <v>0</v>
      </c>
      <c r="J567" t="str">
        <f t="shared" si="52"/>
        <v>01/245321105LLAZADA</v>
      </c>
      <c r="K567" t="s">
        <v>13811</v>
      </c>
      <c r="L567" s="4" t="s">
        <v>2971</v>
      </c>
      <c r="M567" t="s">
        <v>18871</v>
      </c>
      <c r="N567" s="4" t="s">
        <v>20117</v>
      </c>
      <c r="O567">
        <v>44</v>
      </c>
      <c r="R567" s="79">
        <v>2257771.9999999995</v>
      </c>
      <c r="U567" s="69">
        <f t="shared" si="48"/>
        <v>14.666666666666666</v>
      </c>
      <c r="V567" s="75">
        <f t="shared" si="49"/>
        <v>752590.66666666651</v>
      </c>
      <c r="W567" t="str">
        <f>IFERROR(VLOOKUP($J568,OSA!$BD:$BD,1,0),0)</f>
        <v>01/245321105LTokopedia</v>
      </c>
    </row>
    <row r="568" spans="1:23" x14ac:dyDescent="0.35">
      <c r="A568" t="str">
        <f t="shared" si="47"/>
        <v/>
      </c>
      <c r="B568" s="48"/>
      <c r="C568" s="4"/>
      <c r="G568" s="79"/>
      <c r="H568">
        <f>IFERROR(VLOOKUP($A568,OSA!$BD:$BD,1,0),0)</f>
        <v>0</v>
      </c>
      <c r="J568" t="str">
        <f t="shared" si="52"/>
        <v>01/245321105LTOKOPEDIA</v>
      </c>
      <c r="K568" t="s">
        <v>13811</v>
      </c>
      <c r="L568" s="4" t="s">
        <v>2971</v>
      </c>
      <c r="M568" t="s">
        <v>18871</v>
      </c>
      <c r="N568" s="4" t="s">
        <v>18726</v>
      </c>
      <c r="O568">
        <v>148</v>
      </c>
      <c r="P568">
        <v>150</v>
      </c>
      <c r="Q568">
        <v>155</v>
      </c>
      <c r="R568" s="79">
        <v>7986666.6666666716</v>
      </c>
      <c r="S568" s="79">
        <v>8094594.5945945987</v>
      </c>
      <c r="T568" s="79">
        <v>8364414.4144144198</v>
      </c>
      <c r="U568" s="69">
        <f t="shared" si="48"/>
        <v>151</v>
      </c>
      <c r="V568" s="75">
        <f t="shared" si="49"/>
        <v>8148558.5585585637</v>
      </c>
      <c r="W568" t="str">
        <f>IFERROR(VLOOKUP($J569,OSA!$BD:$BD,1,0),0)</f>
        <v>01/245321106BTokopedia</v>
      </c>
    </row>
    <row r="569" spans="1:23" x14ac:dyDescent="0.35">
      <c r="A569" t="str">
        <f t="shared" si="47"/>
        <v/>
      </c>
      <c r="B569" s="48"/>
      <c r="C569" s="4"/>
      <c r="G569" s="79"/>
      <c r="H569">
        <f>IFERROR(VLOOKUP($A569,OSA!$BD:$BD,1,0),0)</f>
        <v>0</v>
      </c>
      <c r="J569" t="str">
        <f t="shared" si="52"/>
        <v>01/245321106BTOKOPEDIA</v>
      </c>
      <c r="K569" t="s">
        <v>760</v>
      </c>
      <c r="L569" s="4" t="s">
        <v>2971</v>
      </c>
      <c r="M569" t="s">
        <v>20171</v>
      </c>
      <c r="N569" s="4" t="s">
        <v>18726</v>
      </c>
      <c r="P569">
        <v>7</v>
      </c>
      <c r="Q569">
        <v>4</v>
      </c>
      <c r="S569" s="79">
        <v>312162.16216216219</v>
      </c>
      <c r="T569" s="79">
        <v>178378.37837837837</v>
      </c>
      <c r="U569" s="69">
        <f t="shared" si="48"/>
        <v>3.6666666666666665</v>
      </c>
      <c r="V569" s="75">
        <f t="shared" si="49"/>
        <v>163513.51351351352</v>
      </c>
      <c r="W569">
        <f>IFERROR(VLOOKUP($J570,OSA!$BD:$BD,1,0),0)</f>
        <v>0</v>
      </c>
    </row>
    <row r="570" spans="1:23" x14ac:dyDescent="0.35">
      <c r="A570" t="str">
        <f t="shared" si="47"/>
        <v/>
      </c>
      <c r="B570" s="48"/>
      <c r="C570" s="4"/>
      <c r="G570" s="79"/>
      <c r="H570">
        <f>IFERROR(VLOOKUP($A570,OSA!$BD:$BD,1,0),0)</f>
        <v>0</v>
      </c>
      <c r="J570" t="str">
        <f t="shared" si="52"/>
        <v>01/245321106GBLIBLI</v>
      </c>
      <c r="K570" t="s">
        <v>2638</v>
      </c>
      <c r="L570" s="4" t="s">
        <v>2971</v>
      </c>
      <c r="M570" t="s">
        <v>20172</v>
      </c>
      <c r="N570" s="4" t="s">
        <v>20689</v>
      </c>
      <c r="Q570">
        <v>12</v>
      </c>
      <c r="T570" s="79">
        <v>508991.99999999994</v>
      </c>
      <c r="U570" s="69">
        <f t="shared" si="48"/>
        <v>4</v>
      </c>
      <c r="V570" s="75">
        <f t="shared" si="49"/>
        <v>169663.99999999997</v>
      </c>
      <c r="W570" t="str">
        <f>IFERROR(VLOOKUP($J571,OSA!$BD:$BD,1,0),0)</f>
        <v>01/245321106GTokopedia</v>
      </c>
    </row>
    <row r="571" spans="1:23" x14ac:dyDescent="0.35">
      <c r="A571" t="str">
        <f t="shared" si="47"/>
        <v/>
      </c>
      <c r="B571" s="48"/>
      <c r="C571" s="4"/>
      <c r="G571" s="79"/>
      <c r="H571">
        <f>IFERROR(VLOOKUP($A571,OSA!$BD:$BD,1,0),0)</f>
        <v>0</v>
      </c>
      <c r="J571" t="str">
        <f t="shared" si="52"/>
        <v>01/245321106GTOKOPEDIA</v>
      </c>
      <c r="K571" t="s">
        <v>2638</v>
      </c>
      <c r="L571" s="4" t="s">
        <v>2971</v>
      </c>
      <c r="M571" t="s">
        <v>20172</v>
      </c>
      <c r="N571" s="4" t="s">
        <v>18726</v>
      </c>
      <c r="O571">
        <v>67</v>
      </c>
      <c r="P571">
        <v>34</v>
      </c>
      <c r="Q571">
        <v>31</v>
      </c>
      <c r="R571" s="79">
        <v>2987837.8378378367</v>
      </c>
      <c r="S571" s="79">
        <v>1516216.2162162156</v>
      </c>
      <c r="T571" s="79">
        <v>1382432.4324324324</v>
      </c>
      <c r="U571" s="69">
        <f t="shared" si="48"/>
        <v>44</v>
      </c>
      <c r="V571" s="75">
        <f t="shared" si="49"/>
        <v>1962162.1621621617</v>
      </c>
      <c r="W571">
        <f>IFERROR(VLOOKUP($J572,OSA!$BD:$BD,1,0),0)</f>
        <v>0</v>
      </c>
    </row>
    <row r="572" spans="1:23" x14ac:dyDescent="0.35">
      <c r="A572" t="str">
        <f t="shared" si="47"/>
        <v/>
      </c>
      <c r="B572" s="48"/>
      <c r="C572" s="4"/>
      <c r="G572" s="79"/>
      <c r="H572">
        <f>IFERROR(VLOOKUP($A572,OSA!$BD:$BD,1,0),0)</f>
        <v>0</v>
      </c>
      <c r="J572" t="str">
        <f t="shared" si="52"/>
        <v>01/265522101KBLIBLI</v>
      </c>
      <c r="K572" t="s">
        <v>11532</v>
      </c>
      <c r="L572" s="4" t="s">
        <v>18724</v>
      </c>
      <c r="M572" t="s">
        <v>18872</v>
      </c>
      <c r="N572" s="4" t="s">
        <v>20689</v>
      </c>
      <c r="P572">
        <v>3</v>
      </c>
      <c r="S572" s="79">
        <v>56541</v>
      </c>
      <c r="U572" s="69">
        <f t="shared" si="48"/>
        <v>1</v>
      </c>
      <c r="V572" s="75">
        <f t="shared" si="49"/>
        <v>18847</v>
      </c>
      <c r="W572">
        <f>IFERROR(VLOOKUP($J573,OSA!$BD:$BD,1,0),0)</f>
        <v>0</v>
      </c>
    </row>
    <row r="573" spans="1:23" x14ac:dyDescent="0.35">
      <c r="A573" t="str">
        <f t="shared" si="47"/>
        <v/>
      </c>
      <c r="B573" s="48"/>
      <c r="C573" s="4"/>
      <c r="G573" s="79"/>
      <c r="H573">
        <f>IFERROR(VLOOKUP($A573,OSA!$BD:$BD,1,0),0)</f>
        <v>0</v>
      </c>
      <c r="J573" t="str">
        <f t="shared" si="52"/>
        <v>01/265522101KLAZADA</v>
      </c>
      <c r="K573" t="s">
        <v>11532</v>
      </c>
      <c r="L573" s="4" t="s">
        <v>18724</v>
      </c>
      <c r="M573" t="s">
        <v>18872</v>
      </c>
      <c r="N573" s="4" t="s">
        <v>20117</v>
      </c>
      <c r="O573">
        <v>28</v>
      </c>
      <c r="R573" s="79">
        <v>527716</v>
      </c>
      <c r="U573" s="69">
        <f t="shared" si="48"/>
        <v>9.3333333333333339</v>
      </c>
      <c r="V573" s="75">
        <f t="shared" si="49"/>
        <v>175905.33333333334</v>
      </c>
      <c r="W573" t="str">
        <f>IFERROR(VLOOKUP($J574,OSA!$BD:$BD,1,0),0)</f>
        <v>01/265522101KTokopedia</v>
      </c>
    </row>
    <row r="574" spans="1:23" x14ac:dyDescent="0.35">
      <c r="A574" t="str">
        <f t="shared" si="47"/>
        <v/>
      </c>
      <c r="B574" s="48"/>
      <c r="C574" s="4"/>
      <c r="G574" s="79"/>
      <c r="H574">
        <f>IFERROR(VLOOKUP($A574,OSA!$BD:$BD,1,0),0)</f>
        <v>0</v>
      </c>
      <c r="J574" t="str">
        <f t="shared" si="52"/>
        <v>01/265522101KTOKOPEDIA</v>
      </c>
      <c r="K574" t="s">
        <v>11532</v>
      </c>
      <c r="L574" s="4" t="s">
        <v>18724</v>
      </c>
      <c r="M574" t="s">
        <v>18872</v>
      </c>
      <c r="N574" s="4" t="s">
        <v>18726</v>
      </c>
      <c r="O574">
        <v>20</v>
      </c>
      <c r="P574">
        <v>18</v>
      </c>
      <c r="Q574">
        <v>7</v>
      </c>
      <c r="R574" s="79">
        <v>436036.03603603598</v>
      </c>
      <c r="S574" s="79">
        <v>392432.43243243237</v>
      </c>
      <c r="T574" s="79">
        <v>152612.6126126126</v>
      </c>
      <c r="U574" s="69">
        <f t="shared" si="48"/>
        <v>15</v>
      </c>
      <c r="V574" s="75">
        <f t="shared" si="49"/>
        <v>327027.02702702698</v>
      </c>
      <c r="W574">
        <f>IFERROR(VLOOKUP($J575,OSA!$BD:$BD,1,0),0)</f>
        <v>0</v>
      </c>
    </row>
    <row r="575" spans="1:23" x14ac:dyDescent="0.35">
      <c r="A575" t="str">
        <f t="shared" si="47"/>
        <v/>
      </c>
      <c r="B575" s="48"/>
      <c r="C575" s="4"/>
      <c r="G575" s="79"/>
      <c r="H575">
        <f>IFERROR(VLOOKUP($A575,OSA!$BD:$BD,1,0),0)</f>
        <v>0</v>
      </c>
      <c r="J575" t="str">
        <f t="shared" si="52"/>
        <v>01/265522901BLAZADA</v>
      </c>
      <c r="K575" t="s">
        <v>705</v>
      </c>
      <c r="L575" s="4" t="s">
        <v>18724</v>
      </c>
      <c r="M575" t="s">
        <v>6036</v>
      </c>
      <c r="N575" s="4" t="s">
        <v>20117</v>
      </c>
      <c r="Q575">
        <v>6</v>
      </c>
      <c r="T575" s="79">
        <v>87767.999999999985</v>
      </c>
      <c r="U575" s="69">
        <f t="shared" si="48"/>
        <v>2</v>
      </c>
      <c r="V575" s="75">
        <f t="shared" si="49"/>
        <v>29255.999999999996</v>
      </c>
      <c r="W575" t="str">
        <f>IFERROR(VLOOKUP($J576,OSA!$BD:$BD,1,0),0)</f>
        <v>01/265522901BTokopedia</v>
      </c>
    </row>
    <row r="576" spans="1:23" x14ac:dyDescent="0.35">
      <c r="A576" t="str">
        <f t="shared" si="47"/>
        <v/>
      </c>
      <c r="B576" s="48"/>
      <c r="C576" s="4"/>
      <c r="G576" s="79"/>
      <c r="H576">
        <f>IFERROR(VLOOKUP($A576,OSA!$BD:$BD,1,0),0)</f>
        <v>0</v>
      </c>
      <c r="J576" t="str">
        <f t="shared" si="52"/>
        <v>01/265522901BTOKOPEDIA</v>
      </c>
      <c r="K576" t="s">
        <v>705</v>
      </c>
      <c r="L576" s="4" t="s">
        <v>18724</v>
      </c>
      <c r="M576" t="s">
        <v>6036</v>
      </c>
      <c r="N576" s="4" t="s">
        <v>18726</v>
      </c>
      <c r="O576">
        <v>146</v>
      </c>
      <c r="P576">
        <v>154</v>
      </c>
      <c r="Q576">
        <v>175</v>
      </c>
      <c r="R576" s="79">
        <v>2354414.4144144142</v>
      </c>
      <c r="S576" s="79">
        <v>2483423.4234234248</v>
      </c>
      <c r="T576" s="79">
        <v>2822072.0720720724</v>
      </c>
      <c r="U576" s="69">
        <f t="shared" si="48"/>
        <v>158.33333333333334</v>
      </c>
      <c r="V576" s="75">
        <f t="shared" si="49"/>
        <v>2553303.3033033037</v>
      </c>
      <c r="W576">
        <f>IFERROR(VLOOKUP($J577,OSA!$BD:$BD,1,0),0)</f>
        <v>0</v>
      </c>
    </row>
    <row r="577" spans="1:23" x14ac:dyDescent="0.35">
      <c r="A577" t="str">
        <f t="shared" si="47"/>
        <v/>
      </c>
      <c r="B577" s="48"/>
      <c r="C577" s="4"/>
      <c r="G577" s="79"/>
      <c r="H577">
        <f>IFERROR(VLOOKUP($A577,OSA!$BD:$BD,1,0),0)</f>
        <v>0</v>
      </c>
      <c r="J577" t="str">
        <f t="shared" si="52"/>
        <v>01/265522901DLAZADA</v>
      </c>
      <c r="K577" t="s">
        <v>14704</v>
      </c>
      <c r="L577" s="4" t="s">
        <v>18724</v>
      </c>
      <c r="M577" t="s">
        <v>18873</v>
      </c>
      <c r="N577" s="4" t="s">
        <v>20117</v>
      </c>
      <c r="Q577">
        <v>288</v>
      </c>
      <c r="T577" s="79">
        <v>7408224</v>
      </c>
      <c r="U577" s="69">
        <f t="shared" si="48"/>
        <v>96</v>
      </c>
      <c r="V577" s="75">
        <f t="shared" si="49"/>
        <v>2469408</v>
      </c>
      <c r="W577">
        <f>IFERROR(VLOOKUP($J578,OSA!$BD:$BD,1,0),0)</f>
        <v>0</v>
      </c>
    </row>
    <row r="578" spans="1:23" x14ac:dyDescent="0.35">
      <c r="A578" t="str">
        <f t="shared" si="47"/>
        <v/>
      </c>
      <c r="B578" s="48"/>
      <c r="C578" s="4"/>
      <c r="G578" s="79"/>
      <c r="H578">
        <f>IFERROR(VLOOKUP($A578,OSA!$BD:$BD,1,0),0)</f>
        <v>0</v>
      </c>
      <c r="J578" t="str">
        <f t="shared" si="52"/>
        <v>01/265522901DTOKOPEDIA</v>
      </c>
      <c r="K578" t="s">
        <v>14704</v>
      </c>
      <c r="L578" s="4" t="s">
        <v>18724</v>
      </c>
      <c r="M578" t="s">
        <v>18873</v>
      </c>
      <c r="N578" s="4" t="s">
        <v>18726</v>
      </c>
      <c r="O578">
        <v>107</v>
      </c>
      <c r="P578">
        <v>248</v>
      </c>
      <c r="Q578">
        <v>171</v>
      </c>
      <c r="R578" s="79">
        <v>3026846.8468468464</v>
      </c>
      <c r="S578" s="79">
        <v>7015495.4954954814</v>
      </c>
      <c r="T578" s="79">
        <v>4837297.2972972933</v>
      </c>
      <c r="U578" s="69">
        <f t="shared" si="48"/>
        <v>175.33333333333334</v>
      </c>
      <c r="V578" s="75">
        <f t="shared" si="49"/>
        <v>4959879.8798798742</v>
      </c>
      <c r="W578">
        <f>IFERROR(VLOOKUP($J579,OSA!$BD:$BD,1,0),0)</f>
        <v>0</v>
      </c>
    </row>
    <row r="579" spans="1:23" x14ac:dyDescent="0.35">
      <c r="A579" t="str">
        <f t="shared" ref="A579:A642" si="53">B579&amp;E579</f>
        <v/>
      </c>
      <c r="B579" s="48"/>
      <c r="C579" s="4"/>
      <c r="G579" s="79"/>
      <c r="H579">
        <f>IFERROR(VLOOKUP($A579,OSA!$BD:$BD,1,0),0)</f>
        <v>0</v>
      </c>
      <c r="J579" t="str">
        <f t="shared" si="52"/>
        <v>01/265525501ABLIBLI</v>
      </c>
      <c r="K579" t="s">
        <v>707</v>
      </c>
      <c r="L579" s="4" t="s">
        <v>18724</v>
      </c>
      <c r="M579" t="s">
        <v>2512</v>
      </c>
      <c r="N579" s="4" t="s">
        <v>20689</v>
      </c>
      <c r="P579">
        <v>146</v>
      </c>
      <c r="S579" s="79">
        <v>2364323.9999999995</v>
      </c>
      <c r="U579" s="69">
        <f t="shared" ref="U579:U642" si="54">SUM(O579:Q579)/3</f>
        <v>48.666666666666664</v>
      </c>
      <c r="V579" s="75">
        <f t="shared" ref="V579:V642" si="55">SUM(R579:T579)/3</f>
        <v>788107.99999999988</v>
      </c>
      <c r="W579">
        <f>IFERROR(VLOOKUP($J580,OSA!$BD:$BD,1,0),0)</f>
        <v>0</v>
      </c>
    </row>
    <row r="580" spans="1:23" x14ac:dyDescent="0.35">
      <c r="A580" t="str">
        <f t="shared" si="53"/>
        <v/>
      </c>
      <c r="B580" s="48"/>
      <c r="C580" s="4"/>
      <c r="G580" s="79"/>
      <c r="H580">
        <f>IFERROR(VLOOKUP($A580,OSA!$BD:$BD,1,0),0)</f>
        <v>0</v>
      </c>
      <c r="J580" t="str">
        <f t="shared" si="52"/>
        <v>01/265525501ALAZADA</v>
      </c>
      <c r="K580" t="s">
        <v>707</v>
      </c>
      <c r="L580" s="4" t="s">
        <v>18724</v>
      </c>
      <c r="M580" t="s">
        <v>2512</v>
      </c>
      <c r="N580" s="4" t="s">
        <v>20117</v>
      </c>
      <c r="Q580">
        <v>1152</v>
      </c>
      <c r="T580" s="79">
        <v>18655487.999999996</v>
      </c>
      <c r="U580" s="69">
        <f t="shared" si="54"/>
        <v>384</v>
      </c>
      <c r="V580" s="75">
        <f t="shared" si="55"/>
        <v>6218495.9999999991</v>
      </c>
      <c r="W580" t="str">
        <f>IFERROR(VLOOKUP($J581,OSA!$BD:$BD,1,0),0)</f>
        <v>01/265525501ATokopedia</v>
      </c>
    </row>
    <row r="581" spans="1:23" x14ac:dyDescent="0.35">
      <c r="A581" t="str">
        <f t="shared" si="53"/>
        <v/>
      </c>
      <c r="B581" s="48"/>
      <c r="C581" s="4"/>
      <c r="G581" s="79"/>
      <c r="H581">
        <f>IFERROR(VLOOKUP($A581,OSA!$BD:$BD,1,0),0)</f>
        <v>0</v>
      </c>
      <c r="J581" t="str">
        <f t="shared" si="52"/>
        <v>01/265525501ATOKOPEDIA</v>
      </c>
      <c r="K581" t="s">
        <v>707</v>
      </c>
      <c r="L581" s="4" t="s">
        <v>18724</v>
      </c>
      <c r="M581" t="s">
        <v>2512</v>
      </c>
      <c r="N581" s="4" t="s">
        <v>18726</v>
      </c>
      <c r="O581">
        <v>291</v>
      </c>
      <c r="P581">
        <v>137</v>
      </c>
      <c r="Q581">
        <v>191</v>
      </c>
      <c r="R581" s="79">
        <v>5190810.8108108034</v>
      </c>
      <c r="S581" s="79">
        <v>2443783.7837837846</v>
      </c>
      <c r="T581" s="79">
        <v>3407027.0270270272</v>
      </c>
      <c r="U581" s="69">
        <f t="shared" si="54"/>
        <v>206.33333333333334</v>
      </c>
      <c r="V581" s="75">
        <f t="shared" si="55"/>
        <v>3680540.5405405387</v>
      </c>
      <c r="W581">
        <f>IFERROR(VLOOKUP($J582,OSA!$BD:$BD,1,0),0)</f>
        <v>0</v>
      </c>
    </row>
    <row r="582" spans="1:23" x14ac:dyDescent="0.35">
      <c r="A582" t="str">
        <f t="shared" si="53"/>
        <v/>
      </c>
      <c r="B582" s="48"/>
      <c r="C582" s="4"/>
      <c r="G582" s="79"/>
      <c r="H582">
        <f>IFERROR(VLOOKUP($A582,OSA!$BD:$BD,1,0),0)</f>
        <v>0</v>
      </c>
      <c r="J582" t="str">
        <f t="shared" si="52"/>
        <v>01/267230401ABLIBLI</v>
      </c>
      <c r="K582" t="s">
        <v>9826</v>
      </c>
      <c r="L582" s="4" t="s">
        <v>18874</v>
      </c>
      <c r="M582" t="s">
        <v>18875</v>
      </c>
      <c r="N582" s="4" t="s">
        <v>20689</v>
      </c>
      <c r="P582">
        <v>25</v>
      </c>
      <c r="S582" s="79">
        <v>831649.99999999988</v>
      </c>
      <c r="U582" s="69">
        <f t="shared" si="54"/>
        <v>8.3333333333333339</v>
      </c>
      <c r="V582" s="75">
        <f t="shared" si="55"/>
        <v>277216.66666666663</v>
      </c>
      <c r="W582" t="str">
        <f>IFERROR(VLOOKUP($J583,OSA!$BD:$BD,1,0),0)</f>
        <v>01/267230401ABukalapak</v>
      </c>
    </row>
    <row r="583" spans="1:23" x14ac:dyDescent="0.35">
      <c r="A583" t="str">
        <f t="shared" si="53"/>
        <v/>
      </c>
      <c r="B583" s="48"/>
      <c r="C583" s="4"/>
      <c r="G583" s="79"/>
      <c r="H583">
        <f>IFERROR(VLOOKUP($A583,OSA!$BD:$BD,1,0),0)</f>
        <v>0</v>
      </c>
      <c r="J583" t="str">
        <f t="shared" si="52"/>
        <v>01/267230401ABUKALAPAK</v>
      </c>
      <c r="K583" t="s">
        <v>9826</v>
      </c>
      <c r="L583" s="4" t="s">
        <v>18874</v>
      </c>
      <c r="M583" t="s">
        <v>18875</v>
      </c>
      <c r="N583" s="4" t="s">
        <v>18725</v>
      </c>
      <c r="Q583">
        <v>1</v>
      </c>
      <c r="T583" s="79">
        <v>41981.981981981975</v>
      </c>
      <c r="U583" s="69">
        <f t="shared" si="54"/>
        <v>0.33333333333333331</v>
      </c>
      <c r="V583" s="75">
        <f t="shared" si="55"/>
        <v>13993.993993993992</v>
      </c>
      <c r="W583" t="str">
        <f>IFERROR(VLOOKUP($J584,OSA!$BD:$BD,1,0),0)</f>
        <v>01/267230401ATokopedia</v>
      </c>
    </row>
    <row r="584" spans="1:23" x14ac:dyDescent="0.35">
      <c r="A584" t="str">
        <f t="shared" si="53"/>
        <v/>
      </c>
      <c r="B584" s="48"/>
      <c r="C584" s="4"/>
      <c r="G584" s="79"/>
      <c r="H584">
        <f>IFERROR(VLOOKUP($A584,OSA!$BD:$BD,1,0),0)</f>
        <v>0</v>
      </c>
      <c r="J584" t="str">
        <f t="shared" si="52"/>
        <v>01/267230401ATOKOPEDIA</v>
      </c>
      <c r="K584" t="s">
        <v>9826</v>
      </c>
      <c r="L584" s="4" t="s">
        <v>18874</v>
      </c>
      <c r="M584" t="s">
        <v>18875</v>
      </c>
      <c r="N584" s="4" t="s">
        <v>18726</v>
      </c>
      <c r="O584">
        <v>278</v>
      </c>
      <c r="P584">
        <v>260</v>
      </c>
      <c r="Q584">
        <v>226</v>
      </c>
      <c r="R584" s="79">
        <v>11670990.990990967</v>
      </c>
      <c r="S584" s="79">
        <v>10915315.315315288</v>
      </c>
      <c r="T584" s="79">
        <v>9487927.9279279076</v>
      </c>
      <c r="U584" s="69">
        <f t="shared" si="54"/>
        <v>254.66666666666666</v>
      </c>
      <c r="V584" s="75">
        <f t="shared" si="55"/>
        <v>10691411.411411388</v>
      </c>
      <c r="W584" t="str">
        <f>IFERROR(VLOOKUP($J585,OSA!$BD:$BD,1,0),0)</f>
        <v>01/267230401BBukalapak</v>
      </c>
    </row>
    <row r="585" spans="1:23" x14ac:dyDescent="0.35">
      <c r="A585" t="str">
        <f t="shared" si="53"/>
        <v/>
      </c>
      <c r="B585" s="48"/>
      <c r="C585" s="4"/>
      <c r="G585" s="79"/>
      <c r="H585">
        <f>IFERROR(VLOOKUP($A585,OSA!$BD:$BD,1,0),0)</f>
        <v>0</v>
      </c>
      <c r="J585" t="str">
        <f t="shared" si="52"/>
        <v>01/267230401BBUKALAPAK</v>
      </c>
      <c r="K585" t="s">
        <v>9827</v>
      </c>
      <c r="L585" s="4" t="s">
        <v>18874</v>
      </c>
      <c r="M585" t="s">
        <v>18876</v>
      </c>
      <c r="N585" s="4" t="s">
        <v>18725</v>
      </c>
      <c r="O585">
        <v>4</v>
      </c>
      <c r="P585">
        <v>4</v>
      </c>
      <c r="R585" s="79">
        <v>205405.40540540538</v>
      </c>
      <c r="S585" s="79">
        <v>205405.40540540538</v>
      </c>
      <c r="U585" s="69">
        <f t="shared" si="54"/>
        <v>2.6666666666666665</v>
      </c>
      <c r="V585" s="75">
        <f t="shared" si="55"/>
        <v>136936.93693693692</v>
      </c>
      <c r="W585" t="str">
        <f>IFERROR(VLOOKUP($J586,OSA!$BD:$BD,1,0),0)</f>
        <v>01/267230401BTokopedia</v>
      </c>
    </row>
    <row r="586" spans="1:23" x14ac:dyDescent="0.35">
      <c r="A586" t="str">
        <f t="shared" si="53"/>
        <v/>
      </c>
      <c r="B586" s="48"/>
      <c r="C586" s="4"/>
      <c r="G586" s="79"/>
      <c r="H586">
        <f>IFERROR(VLOOKUP($A586,OSA!$BD:$BD,1,0),0)</f>
        <v>0</v>
      </c>
      <c r="J586" t="str">
        <f t="shared" si="52"/>
        <v>01/267230401BTOKOPEDIA</v>
      </c>
      <c r="K586" t="s">
        <v>9827</v>
      </c>
      <c r="L586" s="4" t="s">
        <v>18874</v>
      </c>
      <c r="M586" t="s">
        <v>18876</v>
      </c>
      <c r="N586" s="4" t="s">
        <v>18726</v>
      </c>
      <c r="O586">
        <v>33</v>
      </c>
      <c r="P586">
        <v>82</v>
      </c>
      <c r="Q586">
        <v>22</v>
      </c>
      <c r="R586" s="79">
        <v>1694594.5945945943</v>
      </c>
      <c r="S586" s="79">
        <v>4210810.810810809</v>
      </c>
      <c r="T586" s="79">
        <v>1129729.7297297297</v>
      </c>
      <c r="U586" s="69">
        <f t="shared" si="54"/>
        <v>45.666666666666664</v>
      </c>
      <c r="V586" s="75">
        <f t="shared" si="55"/>
        <v>2345045.0450450443</v>
      </c>
      <c r="W586" t="str">
        <f>IFERROR(VLOOKUP($J587,OSA!$BD:$BD,1,0),0)</f>
        <v>01/267230401CBukalapak</v>
      </c>
    </row>
    <row r="587" spans="1:23" x14ac:dyDescent="0.35">
      <c r="A587" t="str">
        <f t="shared" si="53"/>
        <v/>
      </c>
      <c r="B587" s="48"/>
      <c r="C587" s="4"/>
      <c r="G587" s="79"/>
      <c r="H587">
        <f>IFERROR(VLOOKUP($A587,OSA!$BD:$BD,1,0),0)</f>
        <v>0</v>
      </c>
      <c r="J587" t="str">
        <f t="shared" ref="J587:J632" si="56">K587&amp;N587</f>
        <v>01/267230401CBUKALAPAK</v>
      </c>
      <c r="K587" t="s">
        <v>9878</v>
      </c>
      <c r="L587" s="4" t="s">
        <v>18874</v>
      </c>
      <c r="M587" t="s">
        <v>20173</v>
      </c>
      <c r="N587" s="4" t="s">
        <v>18725</v>
      </c>
      <c r="P587">
        <v>1</v>
      </c>
      <c r="S587" s="79">
        <v>39369.369369369364</v>
      </c>
      <c r="U587" s="69">
        <f t="shared" si="54"/>
        <v>0.33333333333333331</v>
      </c>
      <c r="V587" s="75">
        <f t="shared" si="55"/>
        <v>13123.123123123121</v>
      </c>
      <c r="W587" t="str">
        <f>IFERROR(VLOOKUP($J588,OSA!$BD:$BD,1,0),0)</f>
        <v>01/267230401CTokopedia</v>
      </c>
    </row>
    <row r="588" spans="1:23" x14ac:dyDescent="0.35">
      <c r="A588" t="str">
        <f t="shared" si="53"/>
        <v/>
      </c>
      <c r="B588" s="48"/>
      <c r="C588" s="4"/>
      <c r="G588" s="79"/>
      <c r="H588">
        <f>IFERROR(VLOOKUP($A588,OSA!$BD:$BD,1,0),0)</f>
        <v>0</v>
      </c>
      <c r="J588" t="str">
        <f t="shared" si="56"/>
        <v>01/267230401CTOKOPEDIA</v>
      </c>
      <c r="K588" t="s">
        <v>9878</v>
      </c>
      <c r="L588" s="4" t="s">
        <v>18874</v>
      </c>
      <c r="M588" t="s">
        <v>20173</v>
      </c>
      <c r="N588" s="4" t="s">
        <v>18726</v>
      </c>
      <c r="O588">
        <v>112</v>
      </c>
      <c r="P588">
        <v>160</v>
      </c>
      <c r="Q588">
        <v>152</v>
      </c>
      <c r="R588" s="79">
        <v>4409369.3693693718</v>
      </c>
      <c r="S588" s="79">
        <v>6299099.0990990996</v>
      </c>
      <c r="T588" s="79">
        <v>5984144.144144142</v>
      </c>
      <c r="U588" s="69">
        <f t="shared" si="54"/>
        <v>141.33333333333334</v>
      </c>
      <c r="V588" s="75">
        <f t="shared" si="55"/>
        <v>5564204.2042042045</v>
      </c>
      <c r="W588" t="str">
        <f>IFERROR(VLOOKUP($J589,OSA!$BD:$BD,1,0),0)</f>
        <v>01/267230401DTokopedia</v>
      </c>
    </row>
    <row r="589" spans="1:23" x14ac:dyDescent="0.35">
      <c r="A589" t="str">
        <f t="shared" si="53"/>
        <v/>
      </c>
      <c r="B589" s="48"/>
      <c r="C589" s="4"/>
      <c r="G589" s="79"/>
      <c r="H589">
        <f>IFERROR(VLOOKUP($A589,OSA!$BD:$BD,1,0),0)</f>
        <v>0</v>
      </c>
      <c r="J589" t="str">
        <f t="shared" si="56"/>
        <v>01/267230401DTOKOPEDIA</v>
      </c>
      <c r="K589" t="s">
        <v>9885</v>
      </c>
      <c r="L589" s="4" t="s">
        <v>18874</v>
      </c>
      <c r="M589" t="s">
        <v>18877</v>
      </c>
      <c r="N589" s="4" t="s">
        <v>18726</v>
      </c>
      <c r="O589">
        <v>10</v>
      </c>
      <c r="P589">
        <v>44</v>
      </c>
      <c r="Q589">
        <v>31</v>
      </c>
      <c r="R589" s="79">
        <v>728828.82882882864</v>
      </c>
      <c r="S589" s="79">
        <v>3206846.8468468455</v>
      </c>
      <c r="T589" s="79">
        <v>2259369.3693693685</v>
      </c>
      <c r="U589" s="69">
        <f t="shared" si="54"/>
        <v>28.333333333333332</v>
      </c>
      <c r="V589" s="75">
        <f t="shared" si="55"/>
        <v>2065015.0150150142</v>
      </c>
      <c r="W589">
        <f>IFERROR(VLOOKUP($J590,OSA!$BD:$BD,1,0),0)</f>
        <v>0</v>
      </c>
    </row>
    <row r="590" spans="1:23" x14ac:dyDescent="0.35">
      <c r="A590" t="str">
        <f t="shared" si="53"/>
        <v/>
      </c>
      <c r="B590" s="48"/>
      <c r="C590" s="4"/>
      <c r="G590" s="79"/>
      <c r="H590">
        <f>IFERROR(VLOOKUP($A590,OSA!$BD:$BD,1,0),0)</f>
        <v>0</v>
      </c>
      <c r="J590" t="str">
        <f t="shared" si="56"/>
        <v>01/267230401EBLIBLI</v>
      </c>
      <c r="K590" t="s">
        <v>9886</v>
      </c>
      <c r="L590" s="4" t="s">
        <v>18874</v>
      </c>
      <c r="M590" t="s">
        <v>18878</v>
      </c>
      <c r="N590" s="4" t="s">
        <v>20689</v>
      </c>
      <c r="P590">
        <v>6</v>
      </c>
      <c r="S590" s="79">
        <v>367559.99999999994</v>
      </c>
      <c r="U590" s="69">
        <f t="shared" si="54"/>
        <v>2</v>
      </c>
      <c r="V590" s="75">
        <f t="shared" si="55"/>
        <v>122519.99999999999</v>
      </c>
      <c r="W590" t="str">
        <f>IFERROR(VLOOKUP($J591,OSA!$BD:$BD,1,0),0)</f>
        <v>01/267230401ETokopedia</v>
      </c>
    </row>
    <row r="591" spans="1:23" x14ac:dyDescent="0.35">
      <c r="A591" t="str">
        <f t="shared" si="53"/>
        <v/>
      </c>
      <c r="B591" s="48"/>
      <c r="C591" s="4"/>
      <c r="G591" s="79"/>
      <c r="H591">
        <f>IFERROR(VLOOKUP($A591,OSA!$BD:$BD,1,0),0)</f>
        <v>0</v>
      </c>
      <c r="J591" t="str">
        <f t="shared" si="56"/>
        <v>01/267230401ETOKOPEDIA</v>
      </c>
      <c r="K591" t="s">
        <v>9886</v>
      </c>
      <c r="L591" s="4" t="s">
        <v>18874</v>
      </c>
      <c r="M591" t="s">
        <v>18878</v>
      </c>
      <c r="N591" s="4" t="s">
        <v>18726</v>
      </c>
      <c r="O591">
        <v>58</v>
      </c>
      <c r="P591">
        <v>59</v>
      </c>
      <c r="Q591">
        <v>60</v>
      </c>
      <c r="R591" s="79">
        <v>4483243.2432432445</v>
      </c>
      <c r="S591" s="79">
        <v>4560540.5405405397</v>
      </c>
      <c r="T591" s="79">
        <v>4637837.8378378395</v>
      </c>
      <c r="U591" s="69">
        <f t="shared" si="54"/>
        <v>59</v>
      </c>
      <c r="V591" s="75">
        <f t="shared" si="55"/>
        <v>4560540.5405405415</v>
      </c>
      <c r="W591">
        <f>IFERROR(VLOOKUP($J592,OSA!$BD:$BD,1,0),0)</f>
        <v>0</v>
      </c>
    </row>
    <row r="592" spans="1:23" x14ac:dyDescent="0.35">
      <c r="A592" t="str">
        <f t="shared" si="53"/>
        <v/>
      </c>
      <c r="B592" s="48"/>
      <c r="C592" s="4"/>
      <c r="G592" s="79"/>
      <c r="H592">
        <f>IFERROR(VLOOKUP($A592,OSA!$BD:$BD,1,0),0)</f>
        <v>0</v>
      </c>
      <c r="J592" t="str">
        <f t="shared" si="56"/>
        <v>01/267230401FLAZADA</v>
      </c>
      <c r="K592" t="s">
        <v>9876</v>
      </c>
      <c r="L592" s="4" t="s">
        <v>18874</v>
      </c>
      <c r="M592" t="s">
        <v>18879</v>
      </c>
      <c r="N592" s="4" t="s">
        <v>20117</v>
      </c>
      <c r="O592">
        <v>80</v>
      </c>
      <c r="Q592">
        <v>2280</v>
      </c>
      <c r="R592" s="79">
        <v>1225679.9999999998</v>
      </c>
      <c r="T592" s="79">
        <v>34931880</v>
      </c>
      <c r="U592" s="69">
        <f t="shared" si="54"/>
        <v>786.66666666666663</v>
      </c>
      <c r="V592" s="75">
        <f t="shared" si="55"/>
        <v>12052520</v>
      </c>
      <c r="W592" t="str">
        <f>IFERROR(VLOOKUP($J593,OSA!$BD:$BD,1,0),0)</f>
        <v>01/267230401FTokopedia</v>
      </c>
    </row>
    <row r="593" spans="1:23" x14ac:dyDescent="0.35">
      <c r="A593" t="str">
        <f t="shared" si="53"/>
        <v/>
      </c>
      <c r="B593" s="48"/>
      <c r="C593" s="4"/>
      <c r="G593" s="79"/>
      <c r="H593">
        <f>IFERROR(VLOOKUP($A593,OSA!$BD:$BD,1,0),0)</f>
        <v>0</v>
      </c>
      <c r="J593" t="str">
        <f t="shared" si="56"/>
        <v>01/267230401FTOKOPEDIA</v>
      </c>
      <c r="K593" t="s">
        <v>9876</v>
      </c>
      <c r="L593" s="4" t="s">
        <v>18874</v>
      </c>
      <c r="M593" t="s">
        <v>18879</v>
      </c>
      <c r="N593" s="4" t="s">
        <v>18726</v>
      </c>
      <c r="O593">
        <v>460</v>
      </c>
      <c r="P593">
        <v>474</v>
      </c>
      <c r="Q593">
        <v>522</v>
      </c>
      <c r="R593" s="79">
        <v>8888360.3603603505</v>
      </c>
      <c r="S593" s="79">
        <v>9158875.6756756734</v>
      </c>
      <c r="T593" s="79">
        <v>10086356.756756743</v>
      </c>
      <c r="U593" s="69">
        <f t="shared" si="54"/>
        <v>485.33333333333331</v>
      </c>
      <c r="V593" s="75">
        <f t="shared" si="55"/>
        <v>9377864.2642642558</v>
      </c>
      <c r="W593">
        <f>IFERROR(VLOOKUP($J594,OSA!$BD:$BD,1,0),0)</f>
        <v>0</v>
      </c>
    </row>
    <row r="594" spans="1:23" x14ac:dyDescent="0.35">
      <c r="A594" t="str">
        <f t="shared" si="53"/>
        <v/>
      </c>
      <c r="B594" s="48"/>
      <c r="C594" s="4"/>
      <c r="G594" s="79"/>
      <c r="H594">
        <f>IFERROR(VLOOKUP($A594,OSA!$BD:$BD,1,0),0)</f>
        <v>0</v>
      </c>
      <c r="J594" t="str">
        <f t="shared" si="56"/>
        <v>01/267430601ALAZADA</v>
      </c>
      <c r="K594" t="s">
        <v>9877</v>
      </c>
      <c r="L594" s="4" t="s">
        <v>20174</v>
      </c>
      <c r="M594" t="s">
        <v>20175</v>
      </c>
      <c r="N594" s="4" t="s">
        <v>20117</v>
      </c>
      <c r="Q594">
        <v>200</v>
      </c>
      <c r="T594" s="79">
        <v>4911400</v>
      </c>
      <c r="U594" s="69">
        <f t="shared" si="54"/>
        <v>66.666666666666671</v>
      </c>
      <c r="V594" s="75">
        <f t="shared" si="55"/>
        <v>1637133.3333333333</v>
      </c>
      <c r="W594" t="str">
        <f>IFERROR(VLOOKUP($J595,OSA!$BD:$BD,1,0),0)</f>
        <v>01/267430601ATokopedia</v>
      </c>
    </row>
    <row r="595" spans="1:23" x14ac:dyDescent="0.35">
      <c r="A595" t="str">
        <f t="shared" si="53"/>
        <v/>
      </c>
      <c r="B595" s="48"/>
      <c r="C595" s="4"/>
      <c r="G595" s="79"/>
      <c r="H595">
        <f>IFERROR(VLOOKUP($A595,OSA!$BD:$BD,1,0),0)</f>
        <v>0</v>
      </c>
      <c r="J595" t="str">
        <f t="shared" si="56"/>
        <v>01/267430601ATOKOPEDIA</v>
      </c>
      <c r="K595" t="s">
        <v>9877</v>
      </c>
      <c r="L595" s="4" t="s">
        <v>20174</v>
      </c>
      <c r="M595" t="s">
        <v>20175</v>
      </c>
      <c r="N595" s="4" t="s">
        <v>18726</v>
      </c>
      <c r="O595">
        <v>127</v>
      </c>
      <c r="P595">
        <v>105</v>
      </c>
      <c r="Q595">
        <v>134</v>
      </c>
      <c r="R595" s="79">
        <v>3933567.5675675655</v>
      </c>
      <c r="S595" s="79">
        <v>3252162.1621621619</v>
      </c>
      <c r="T595" s="79">
        <v>4150378.3783783768</v>
      </c>
      <c r="U595" s="69">
        <f t="shared" si="54"/>
        <v>122</v>
      </c>
      <c r="V595" s="75">
        <f t="shared" si="55"/>
        <v>3778702.7027027011</v>
      </c>
      <c r="W595" t="str">
        <f>IFERROR(VLOOKUP($J596,OSA!$BD:$BD,1,0),0)</f>
        <v>01/274921302ATokopedia</v>
      </c>
    </row>
    <row r="596" spans="1:23" x14ac:dyDescent="0.35">
      <c r="A596" t="str">
        <f t="shared" si="53"/>
        <v/>
      </c>
      <c r="B596" s="48"/>
      <c r="C596" s="4"/>
      <c r="G596" s="79"/>
      <c r="H596">
        <f>IFERROR(VLOOKUP($A596,OSA!$BD:$BD,1,0),0)</f>
        <v>0</v>
      </c>
      <c r="J596" t="str">
        <f t="shared" si="56"/>
        <v>01/274921302ATOKOPEDIA</v>
      </c>
      <c r="K596" t="s">
        <v>6037</v>
      </c>
      <c r="L596" s="4" t="s">
        <v>13812</v>
      </c>
      <c r="M596" t="s">
        <v>18880</v>
      </c>
      <c r="N596" s="4" t="s">
        <v>18726</v>
      </c>
      <c r="O596">
        <v>81</v>
      </c>
      <c r="P596">
        <v>126</v>
      </c>
      <c r="Q596">
        <v>104</v>
      </c>
      <c r="R596" s="79">
        <v>656756.7567567568</v>
      </c>
      <c r="S596" s="79">
        <v>1021621.6216216222</v>
      </c>
      <c r="T596" s="79">
        <v>843243.24324324401</v>
      </c>
      <c r="U596" s="69">
        <f t="shared" si="54"/>
        <v>103.66666666666667</v>
      </c>
      <c r="V596" s="75">
        <f t="shared" si="55"/>
        <v>840540.54054054106</v>
      </c>
      <c r="W596" t="str">
        <f>IFERROR(VLOOKUP($J597,OSA!$BD:$BD,1,0),0)</f>
        <v>01/274921302BBukalapak</v>
      </c>
    </row>
    <row r="597" spans="1:23" x14ac:dyDescent="0.35">
      <c r="A597" t="str">
        <f t="shared" si="53"/>
        <v/>
      </c>
      <c r="B597" s="48"/>
      <c r="C597" s="4"/>
      <c r="G597" s="79"/>
      <c r="H597">
        <f>IFERROR(VLOOKUP($A597,OSA!$BD:$BD,1,0),0)</f>
        <v>0</v>
      </c>
      <c r="J597" t="str">
        <f t="shared" si="56"/>
        <v>01/274921302BBUKALAPAK</v>
      </c>
      <c r="K597" t="s">
        <v>6038</v>
      </c>
      <c r="L597" s="4" t="s">
        <v>13812</v>
      </c>
      <c r="M597" t="s">
        <v>18881</v>
      </c>
      <c r="N597" s="4" t="s">
        <v>18725</v>
      </c>
      <c r="P597">
        <v>1</v>
      </c>
      <c r="S597" s="79">
        <v>8108.1081081081074</v>
      </c>
      <c r="U597" s="69">
        <f t="shared" si="54"/>
        <v>0.33333333333333331</v>
      </c>
      <c r="V597" s="75">
        <f t="shared" si="55"/>
        <v>2702.7027027027025</v>
      </c>
      <c r="W597" t="str">
        <f>IFERROR(VLOOKUP($J598,OSA!$BD:$BD,1,0),0)</f>
        <v>01/274921302BTokopedia</v>
      </c>
    </row>
    <row r="598" spans="1:23" x14ac:dyDescent="0.35">
      <c r="A598" t="str">
        <f t="shared" si="53"/>
        <v/>
      </c>
      <c r="B598" s="48"/>
      <c r="C598" s="4"/>
      <c r="G598" s="79"/>
      <c r="H598">
        <f>IFERROR(VLOOKUP($A598,OSA!$BD:$BD,1,0),0)</f>
        <v>0</v>
      </c>
      <c r="J598" t="str">
        <f t="shared" si="56"/>
        <v>01/274921302BTOKOPEDIA</v>
      </c>
      <c r="K598" t="s">
        <v>6038</v>
      </c>
      <c r="L598" s="4" t="s">
        <v>13812</v>
      </c>
      <c r="M598" t="s">
        <v>18881</v>
      </c>
      <c r="N598" s="4" t="s">
        <v>18726</v>
      </c>
      <c r="O598">
        <v>110</v>
      </c>
      <c r="P598">
        <v>123</v>
      </c>
      <c r="Q598">
        <v>184</v>
      </c>
      <c r="R598" s="79">
        <v>891891.89189189242</v>
      </c>
      <c r="S598" s="79">
        <v>997297.29729729739</v>
      </c>
      <c r="T598" s="79">
        <v>1491891.8918918925</v>
      </c>
      <c r="U598" s="69">
        <f t="shared" si="54"/>
        <v>139</v>
      </c>
      <c r="V598" s="75">
        <f t="shared" si="55"/>
        <v>1127027.0270270274</v>
      </c>
      <c r="W598" t="str">
        <f>IFERROR(VLOOKUP($J599,OSA!$BD:$BD,1,0),0)</f>
        <v>01/274921601CTokopedia</v>
      </c>
    </row>
    <row r="599" spans="1:23" x14ac:dyDescent="0.35">
      <c r="A599" t="str">
        <f t="shared" si="53"/>
        <v/>
      </c>
      <c r="B599" s="48"/>
      <c r="C599" s="4"/>
      <c r="G599" s="79"/>
      <c r="H599">
        <f>IFERROR(VLOOKUP($A599,OSA!$BD:$BD,1,0),0)</f>
        <v>0</v>
      </c>
      <c r="J599" t="str">
        <f t="shared" si="56"/>
        <v>01/274921601CTOKOPEDIA</v>
      </c>
      <c r="K599" t="s">
        <v>1901</v>
      </c>
      <c r="L599" s="4" t="s">
        <v>13812</v>
      </c>
      <c r="M599" t="s">
        <v>6039</v>
      </c>
      <c r="N599" s="4" t="s">
        <v>18726</v>
      </c>
      <c r="O599">
        <v>68</v>
      </c>
      <c r="P599">
        <v>47</v>
      </c>
      <c r="R599" s="79">
        <v>1372252.2522522518</v>
      </c>
      <c r="S599" s="79">
        <v>948468.46846846817</v>
      </c>
      <c r="U599" s="69">
        <f t="shared" si="54"/>
        <v>38.333333333333336</v>
      </c>
      <c r="V599" s="75">
        <f t="shared" si="55"/>
        <v>773573.57357357338</v>
      </c>
      <c r="W599">
        <f>IFERROR(VLOOKUP($J600,OSA!$BD:$BD,1,0),0)</f>
        <v>0</v>
      </c>
    </row>
    <row r="600" spans="1:23" x14ac:dyDescent="0.35">
      <c r="A600" t="str">
        <f t="shared" si="53"/>
        <v/>
      </c>
      <c r="B600" s="48"/>
      <c r="C600" s="4"/>
      <c r="G600" s="79"/>
      <c r="H600">
        <f>IFERROR(VLOOKUP($A600,OSA!$BD:$BD,1,0),0)</f>
        <v>0</v>
      </c>
      <c r="J600" t="str">
        <f t="shared" si="56"/>
        <v>01/274921602CLAZADA</v>
      </c>
      <c r="K600" t="s">
        <v>409</v>
      </c>
      <c r="L600" s="4" t="s">
        <v>13812</v>
      </c>
      <c r="M600" t="s">
        <v>1233</v>
      </c>
      <c r="N600" s="4" t="s">
        <v>20117</v>
      </c>
      <c r="Q600">
        <v>192</v>
      </c>
      <c r="T600" s="79">
        <v>5302079.9999999991</v>
      </c>
      <c r="U600" s="69">
        <f t="shared" si="54"/>
        <v>64</v>
      </c>
      <c r="V600" s="75">
        <f t="shared" si="55"/>
        <v>1767359.9999999998</v>
      </c>
      <c r="W600" t="str">
        <f>IFERROR(VLOOKUP($J601,OSA!$BD:$BD,1,0),0)</f>
        <v>01/274921602CTokopedia</v>
      </c>
    </row>
    <row r="601" spans="1:23" x14ac:dyDescent="0.35">
      <c r="A601" t="str">
        <f t="shared" si="53"/>
        <v/>
      </c>
      <c r="B601" s="48"/>
      <c r="C601" s="4"/>
      <c r="G601" s="79"/>
      <c r="H601">
        <f>IFERROR(VLOOKUP($A601,OSA!$BD:$BD,1,0),0)</f>
        <v>0</v>
      </c>
      <c r="J601" t="str">
        <f t="shared" si="56"/>
        <v>01/274921602CTOKOPEDIA</v>
      </c>
      <c r="K601" t="s">
        <v>409</v>
      </c>
      <c r="L601" s="4" t="s">
        <v>13812</v>
      </c>
      <c r="M601" t="s">
        <v>1233</v>
      </c>
      <c r="N601" s="4" t="s">
        <v>18726</v>
      </c>
      <c r="O601">
        <v>179</v>
      </c>
      <c r="P601">
        <v>207</v>
      </c>
      <c r="Q601">
        <v>198</v>
      </c>
      <c r="R601" s="79">
        <v>5595765.765765761</v>
      </c>
      <c r="S601" s="79">
        <v>6471081.0810810765</v>
      </c>
      <c r="T601" s="79">
        <v>6189729.729729726</v>
      </c>
      <c r="U601" s="69">
        <f t="shared" si="54"/>
        <v>194.66666666666666</v>
      </c>
      <c r="V601" s="75">
        <f t="shared" si="55"/>
        <v>6085525.5255255215</v>
      </c>
      <c r="W601" t="str">
        <f>IFERROR(VLOOKUP($J602,OSA!$BD:$BD,1,0),0)</f>
        <v>01/274921602DBukalapak</v>
      </c>
    </row>
    <row r="602" spans="1:23" x14ac:dyDescent="0.35">
      <c r="A602" t="str">
        <f t="shared" si="53"/>
        <v/>
      </c>
      <c r="B602" s="48"/>
      <c r="C602" s="4"/>
      <c r="G602" s="79"/>
      <c r="H602">
        <f>IFERROR(VLOOKUP($A602,OSA!$BD:$BD,1,0),0)</f>
        <v>0</v>
      </c>
      <c r="J602" t="str">
        <f t="shared" si="56"/>
        <v>01/274921602DBUKALAPAK</v>
      </c>
      <c r="K602" t="s">
        <v>2631</v>
      </c>
      <c r="L602" s="4" t="s">
        <v>13812</v>
      </c>
      <c r="M602" t="s">
        <v>6040</v>
      </c>
      <c r="N602" s="4" t="s">
        <v>18725</v>
      </c>
      <c r="Q602">
        <v>2</v>
      </c>
      <c r="T602" s="79">
        <v>62522.522522522515</v>
      </c>
      <c r="U602" s="69">
        <f t="shared" si="54"/>
        <v>0.66666666666666663</v>
      </c>
      <c r="V602" s="75">
        <f t="shared" si="55"/>
        <v>20840.84084084084</v>
      </c>
      <c r="W602" t="str">
        <f>IFERROR(VLOOKUP($J603,OSA!$BD:$BD,1,0),0)</f>
        <v>01/274921602DTokopedia</v>
      </c>
    </row>
    <row r="603" spans="1:23" x14ac:dyDescent="0.35">
      <c r="A603" t="str">
        <f t="shared" si="53"/>
        <v/>
      </c>
      <c r="B603" s="48"/>
      <c r="C603" s="4"/>
      <c r="G603" s="79"/>
      <c r="H603">
        <f>IFERROR(VLOOKUP($A603,OSA!$BD:$BD,1,0),0)</f>
        <v>0</v>
      </c>
      <c r="J603" t="str">
        <f t="shared" si="56"/>
        <v>01/274921602DTOKOPEDIA</v>
      </c>
      <c r="K603" t="s">
        <v>2631</v>
      </c>
      <c r="L603" s="4" t="s">
        <v>13812</v>
      </c>
      <c r="M603" t="s">
        <v>6040</v>
      </c>
      <c r="N603" s="4" t="s">
        <v>18726</v>
      </c>
      <c r="O603">
        <v>152</v>
      </c>
      <c r="P603">
        <v>208</v>
      </c>
      <c r="Q603">
        <v>291</v>
      </c>
      <c r="R603" s="79">
        <v>4751711.7117117085</v>
      </c>
      <c r="S603" s="79">
        <v>6502342.3423423301</v>
      </c>
      <c r="T603" s="79">
        <v>9097027.0270270146</v>
      </c>
      <c r="U603" s="69">
        <f t="shared" si="54"/>
        <v>217</v>
      </c>
      <c r="V603" s="75">
        <f t="shared" si="55"/>
        <v>6783693.6936936853</v>
      </c>
      <c r="W603">
        <f>IFERROR(VLOOKUP($J604,OSA!$BD:$BD,1,0),0)</f>
        <v>0</v>
      </c>
    </row>
    <row r="604" spans="1:23" x14ac:dyDescent="0.35">
      <c r="A604" t="str">
        <f t="shared" si="53"/>
        <v/>
      </c>
      <c r="B604" s="48"/>
      <c r="C604" s="4"/>
      <c r="G604" s="79"/>
      <c r="H604">
        <f>IFERROR(VLOOKUP($A604,OSA!$BD:$BD,1,0),0)</f>
        <v>0</v>
      </c>
      <c r="J604" t="str">
        <f t="shared" si="56"/>
        <v>01/274922301FBLIBLI</v>
      </c>
      <c r="K604" t="s">
        <v>1256</v>
      </c>
      <c r="L604" s="4" t="s">
        <v>13812</v>
      </c>
      <c r="M604" t="s">
        <v>20177</v>
      </c>
      <c r="N604" s="4" t="s">
        <v>20689</v>
      </c>
      <c r="P604">
        <v>24</v>
      </c>
      <c r="Q604">
        <v>48</v>
      </c>
      <c r="S604" s="79">
        <v>168960</v>
      </c>
      <c r="T604" s="79">
        <v>337920</v>
      </c>
      <c r="U604" s="69">
        <f t="shared" si="54"/>
        <v>24</v>
      </c>
      <c r="V604" s="75">
        <f t="shared" si="55"/>
        <v>168960</v>
      </c>
      <c r="W604" t="str">
        <f>IFERROR(VLOOKUP($J605,OSA!$BD:$BD,1,0),0)</f>
        <v>01/274922301FBukalapak</v>
      </c>
    </row>
    <row r="605" spans="1:23" x14ac:dyDescent="0.35">
      <c r="A605" t="str">
        <f t="shared" si="53"/>
        <v/>
      </c>
      <c r="B605" s="48"/>
      <c r="C605" s="4"/>
      <c r="G605" s="79"/>
      <c r="H605">
        <f>IFERROR(VLOOKUP($A605,OSA!$BD:$BD,1,0),0)</f>
        <v>0</v>
      </c>
      <c r="J605" t="str">
        <f t="shared" si="56"/>
        <v>01/274922301FBUKALAPAK</v>
      </c>
      <c r="K605" t="s">
        <v>1256</v>
      </c>
      <c r="L605" s="4" t="s">
        <v>13812</v>
      </c>
      <c r="M605" t="s">
        <v>20177</v>
      </c>
      <c r="N605" s="4" t="s">
        <v>18725</v>
      </c>
      <c r="Q605">
        <v>2</v>
      </c>
      <c r="T605" s="79">
        <v>16036.036036036036</v>
      </c>
      <c r="U605" s="69">
        <f t="shared" si="54"/>
        <v>0.66666666666666663</v>
      </c>
      <c r="V605" s="75">
        <f t="shared" si="55"/>
        <v>5345.3453453453449</v>
      </c>
      <c r="W605" t="str">
        <f>IFERROR(VLOOKUP($J606,OSA!$BD:$BD,1,0),0)</f>
        <v>01/274922301FTokopedia</v>
      </c>
    </row>
    <row r="606" spans="1:23" x14ac:dyDescent="0.35">
      <c r="A606" t="str">
        <f t="shared" si="53"/>
        <v/>
      </c>
      <c r="B606" s="48"/>
      <c r="C606" s="4"/>
      <c r="G606" s="79"/>
      <c r="H606">
        <f>IFERROR(VLOOKUP($A606,OSA!$BD:$BD,1,0),0)</f>
        <v>0</v>
      </c>
      <c r="J606" t="str">
        <f t="shared" si="56"/>
        <v>01/274922301FTOKOPEDIA</v>
      </c>
      <c r="K606" t="s">
        <v>1256</v>
      </c>
      <c r="L606" s="4" t="s">
        <v>13812</v>
      </c>
      <c r="M606" t="s">
        <v>20177</v>
      </c>
      <c r="N606" s="4" t="s">
        <v>18726</v>
      </c>
      <c r="O606">
        <v>68</v>
      </c>
      <c r="P606">
        <v>34</v>
      </c>
      <c r="Q606">
        <v>94</v>
      </c>
      <c r="R606" s="79">
        <v>545225.22522522474</v>
      </c>
      <c r="S606" s="79">
        <v>272612.6126126126</v>
      </c>
      <c r="T606" s="79">
        <v>753693.69369369303</v>
      </c>
      <c r="U606" s="69">
        <f t="shared" si="54"/>
        <v>65.333333333333329</v>
      </c>
      <c r="V606" s="75">
        <f t="shared" si="55"/>
        <v>523843.8438438435</v>
      </c>
      <c r="W606">
        <f>IFERROR(VLOOKUP($J607,OSA!$BD:$BD,1,0),0)</f>
        <v>0</v>
      </c>
    </row>
    <row r="607" spans="1:23" x14ac:dyDescent="0.35">
      <c r="A607" t="str">
        <f t="shared" si="53"/>
        <v/>
      </c>
      <c r="B607" s="48"/>
      <c r="C607" s="4"/>
      <c r="G607" s="79"/>
      <c r="H607">
        <f>IFERROR(VLOOKUP($A607,OSA!$BD:$BD,1,0),0)</f>
        <v>0</v>
      </c>
      <c r="J607" t="str">
        <f t="shared" si="56"/>
        <v>01/274922301GBLIBLI</v>
      </c>
      <c r="K607" t="s">
        <v>443</v>
      </c>
      <c r="L607" s="4" t="s">
        <v>13812</v>
      </c>
      <c r="M607" t="s">
        <v>18882</v>
      </c>
      <c r="N607" s="4" t="s">
        <v>20689</v>
      </c>
      <c r="P607">
        <v>132</v>
      </c>
      <c r="Q607">
        <v>120</v>
      </c>
      <c r="S607" s="79">
        <v>2321880</v>
      </c>
      <c r="T607" s="79">
        <v>2110799.9999999995</v>
      </c>
      <c r="U607" s="69">
        <f t="shared" si="54"/>
        <v>84</v>
      </c>
      <c r="V607" s="75">
        <f t="shared" si="55"/>
        <v>1477560</v>
      </c>
      <c r="W607" t="str">
        <f>IFERROR(VLOOKUP($J608,OSA!$BD:$BD,1,0),0)</f>
        <v>01/274922301GBukalapak</v>
      </c>
    </row>
    <row r="608" spans="1:23" x14ac:dyDescent="0.35">
      <c r="A608" t="str">
        <f t="shared" si="53"/>
        <v/>
      </c>
      <c r="B608" s="48"/>
      <c r="C608" s="4"/>
      <c r="G608" s="79"/>
      <c r="H608">
        <f>IFERROR(VLOOKUP($A608,OSA!$BD:$BD,1,0),0)</f>
        <v>0</v>
      </c>
      <c r="J608" t="str">
        <f t="shared" si="56"/>
        <v>01/274922301GBUKALAPAK</v>
      </c>
      <c r="K608" t="s">
        <v>443</v>
      </c>
      <c r="L608" s="4" t="s">
        <v>13812</v>
      </c>
      <c r="M608" t="s">
        <v>18882</v>
      </c>
      <c r="N608" s="4" t="s">
        <v>18725</v>
      </c>
      <c r="P608">
        <v>1</v>
      </c>
      <c r="S608" s="79">
        <v>20000</v>
      </c>
      <c r="U608" s="69">
        <f t="shared" si="54"/>
        <v>0.33333333333333331</v>
      </c>
      <c r="V608" s="75">
        <f t="shared" si="55"/>
        <v>6666.666666666667</v>
      </c>
      <c r="W608" t="str">
        <f>IFERROR(VLOOKUP($J609,OSA!$BD:$BD,1,0),0)</f>
        <v>01/274922301GTokopedia</v>
      </c>
    </row>
    <row r="609" spans="1:23" x14ac:dyDescent="0.35">
      <c r="A609" t="str">
        <f t="shared" si="53"/>
        <v/>
      </c>
      <c r="B609" s="48"/>
      <c r="C609" s="4"/>
      <c r="G609" s="79"/>
      <c r="H609">
        <f>IFERROR(VLOOKUP($A609,OSA!$BD:$BD,1,0),0)</f>
        <v>0</v>
      </c>
      <c r="J609" t="str">
        <f t="shared" si="56"/>
        <v>01/274922301GTOKOPEDIA</v>
      </c>
      <c r="K609" t="s">
        <v>443</v>
      </c>
      <c r="L609" s="4" t="s">
        <v>13812</v>
      </c>
      <c r="M609" t="s">
        <v>18882</v>
      </c>
      <c r="N609" s="4" t="s">
        <v>18726</v>
      </c>
      <c r="O609">
        <v>469</v>
      </c>
      <c r="P609">
        <v>472</v>
      </c>
      <c r="Q609">
        <v>722</v>
      </c>
      <c r="R609" s="79">
        <v>9380000</v>
      </c>
      <c r="S609" s="79">
        <v>9440000</v>
      </c>
      <c r="T609" s="79">
        <v>14440000</v>
      </c>
      <c r="U609" s="69">
        <f t="shared" si="54"/>
        <v>554.33333333333337</v>
      </c>
      <c r="V609" s="75">
        <f t="shared" si="55"/>
        <v>11086666.666666666</v>
      </c>
      <c r="W609" t="str">
        <f>IFERROR(VLOOKUP($J610,OSA!$BD:$BD,1,0),0)</f>
        <v>01/274922301HTokopedia</v>
      </c>
    </row>
    <row r="610" spans="1:23" x14ac:dyDescent="0.35">
      <c r="A610" t="str">
        <f t="shared" si="53"/>
        <v/>
      </c>
      <c r="B610" s="48"/>
      <c r="C610" s="4"/>
      <c r="G610" s="79"/>
      <c r="H610">
        <f>IFERROR(VLOOKUP($A610,OSA!$BD:$BD,1,0),0)</f>
        <v>0</v>
      </c>
      <c r="J610" t="str">
        <f t="shared" si="56"/>
        <v>01/274922301HTOKOPEDIA</v>
      </c>
      <c r="K610" t="s">
        <v>4154</v>
      </c>
      <c r="L610" s="4" t="s">
        <v>13812</v>
      </c>
      <c r="M610" t="s">
        <v>18883</v>
      </c>
      <c r="N610" s="4" t="s">
        <v>18726</v>
      </c>
      <c r="O610">
        <v>51</v>
      </c>
      <c r="P610">
        <v>41</v>
      </c>
      <c r="Q610">
        <v>57</v>
      </c>
      <c r="R610" s="79">
        <v>523783.78378378379</v>
      </c>
      <c r="S610" s="79">
        <v>421081.0810810813</v>
      </c>
      <c r="T610" s="79">
        <v>585405.40540540579</v>
      </c>
      <c r="U610" s="69">
        <f t="shared" si="54"/>
        <v>49.666666666666664</v>
      </c>
      <c r="V610" s="75">
        <f t="shared" si="55"/>
        <v>510090.09009009023</v>
      </c>
      <c r="W610">
        <f>IFERROR(VLOOKUP($J611,OSA!$BD:$BD,1,0),0)</f>
        <v>0</v>
      </c>
    </row>
    <row r="611" spans="1:23" x14ac:dyDescent="0.35">
      <c r="A611" t="str">
        <f t="shared" si="53"/>
        <v/>
      </c>
      <c r="B611" s="48"/>
      <c r="C611" s="4"/>
      <c r="G611" s="79"/>
      <c r="H611">
        <f>IFERROR(VLOOKUP($A611,OSA!$BD:$BD,1,0),0)</f>
        <v>0</v>
      </c>
      <c r="J611" t="str">
        <f t="shared" si="56"/>
        <v>01/274922301IBLIBLI</v>
      </c>
      <c r="K611" t="s">
        <v>4155</v>
      </c>
      <c r="L611" s="4" t="s">
        <v>13812</v>
      </c>
      <c r="M611" t="s">
        <v>18884</v>
      </c>
      <c r="N611" s="4" t="s">
        <v>20689</v>
      </c>
      <c r="O611">
        <v>12</v>
      </c>
      <c r="R611" s="79">
        <v>215316</v>
      </c>
      <c r="U611" s="69">
        <f t="shared" si="54"/>
        <v>4</v>
      </c>
      <c r="V611" s="75">
        <f t="shared" si="55"/>
        <v>71772</v>
      </c>
      <c r="W611" t="str">
        <f>IFERROR(VLOOKUP($J612,OSA!$BD:$BD,1,0),0)</f>
        <v>01/274922301IBukalapak</v>
      </c>
    </row>
    <row r="612" spans="1:23" x14ac:dyDescent="0.35">
      <c r="A612" t="str">
        <f t="shared" si="53"/>
        <v/>
      </c>
      <c r="B612" s="48"/>
      <c r="C612" s="4"/>
      <c r="G612" s="79"/>
      <c r="H612">
        <f>IFERROR(VLOOKUP($A612,OSA!$BD:$BD,1,0),0)</f>
        <v>0</v>
      </c>
      <c r="J612" t="str">
        <f t="shared" si="56"/>
        <v>01/274922301IBUKALAPAK</v>
      </c>
      <c r="K612" t="s">
        <v>4155</v>
      </c>
      <c r="L612" s="4" t="s">
        <v>13812</v>
      </c>
      <c r="M612" t="s">
        <v>18884</v>
      </c>
      <c r="N612" s="4" t="s">
        <v>18725</v>
      </c>
      <c r="Q612">
        <v>6</v>
      </c>
      <c r="T612" s="79">
        <v>122702.70270270269</v>
      </c>
      <c r="U612" s="69">
        <f t="shared" si="54"/>
        <v>2</v>
      </c>
      <c r="V612" s="75">
        <f t="shared" si="55"/>
        <v>40900.900900900895</v>
      </c>
      <c r="W612">
        <f>IFERROR(VLOOKUP($J613,OSA!$BD:$BD,1,0),0)</f>
        <v>0</v>
      </c>
    </row>
    <row r="613" spans="1:23" x14ac:dyDescent="0.35">
      <c r="A613" t="str">
        <f t="shared" si="53"/>
        <v/>
      </c>
      <c r="B613" s="48"/>
      <c r="C613" s="4"/>
      <c r="G613" s="79"/>
      <c r="H613">
        <f>IFERROR(VLOOKUP($A613,OSA!$BD:$BD,1,0),0)</f>
        <v>0</v>
      </c>
      <c r="J613" t="str">
        <f t="shared" si="56"/>
        <v>01/274922301ILAZADA</v>
      </c>
      <c r="K613" t="s">
        <v>4155</v>
      </c>
      <c r="L613" s="4" t="s">
        <v>13812</v>
      </c>
      <c r="M613" t="s">
        <v>18884</v>
      </c>
      <c r="N613" s="4" t="s">
        <v>20117</v>
      </c>
      <c r="Q613">
        <v>96</v>
      </c>
      <c r="T613" s="79">
        <v>1722528</v>
      </c>
      <c r="U613" s="69">
        <f t="shared" si="54"/>
        <v>32</v>
      </c>
      <c r="V613" s="75">
        <f t="shared" si="55"/>
        <v>574176</v>
      </c>
      <c r="W613" t="str">
        <f>IFERROR(VLOOKUP($J614,OSA!$BD:$BD,1,0),0)</f>
        <v>01/274922301ITokopedia</v>
      </c>
    </row>
    <row r="614" spans="1:23" x14ac:dyDescent="0.35">
      <c r="A614" t="str">
        <f t="shared" si="53"/>
        <v/>
      </c>
      <c r="B614" s="48"/>
      <c r="C614" s="4"/>
      <c r="G614" s="79"/>
      <c r="H614">
        <f>IFERROR(VLOOKUP($A614,OSA!$BD:$BD,1,0),0)</f>
        <v>0</v>
      </c>
      <c r="J614" t="str">
        <f t="shared" si="56"/>
        <v>01/274922301ITOKOPEDIA</v>
      </c>
      <c r="K614" t="s">
        <v>4155</v>
      </c>
      <c r="L614" s="4" t="s">
        <v>13812</v>
      </c>
      <c r="M614" t="s">
        <v>18884</v>
      </c>
      <c r="N614" s="4" t="s">
        <v>18726</v>
      </c>
      <c r="O614">
        <v>103</v>
      </c>
      <c r="P614">
        <v>103</v>
      </c>
      <c r="Q614">
        <v>128</v>
      </c>
      <c r="R614" s="79">
        <v>2106396.3963963953</v>
      </c>
      <c r="S614" s="79">
        <v>2106396.3963963948</v>
      </c>
      <c r="T614" s="79">
        <v>2617657.6576576587</v>
      </c>
      <c r="U614" s="69">
        <f t="shared" si="54"/>
        <v>111.33333333333333</v>
      </c>
      <c r="V614" s="75">
        <f t="shared" si="55"/>
        <v>2276816.8168168161</v>
      </c>
      <c r="W614">
        <f>IFERROR(VLOOKUP($J615,OSA!$BD:$BD,1,0),0)</f>
        <v>0</v>
      </c>
    </row>
    <row r="615" spans="1:23" x14ac:dyDescent="0.35">
      <c r="A615" t="str">
        <f t="shared" si="53"/>
        <v/>
      </c>
      <c r="B615" s="48"/>
      <c r="C615" s="4"/>
      <c r="G615" s="79"/>
      <c r="H615">
        <f>IFERROR(VLOOKUP($A615,OSA!$BD:$BD,1,0),0)</f>
        <v>0</v>
      </c>
      <c r="J615" t="str">
        <f t="shared" si="56"/>
        <v>01/274922301JBUKALAPAK</v>
      </c>
      <c r="K615" t="s">
        <v>11571</v>
      </c>
      <c r="L615" s="4" t="s">
        <v>13812</v>
      </c>
      <c r="M615" t="s">
        <v>18885</v>
      </c>
      <c r="N615" s="4" t="s">
        <v>18725</v>
      </c>
      <c r="Q615">
        <v>24</v>
      </c>
      <c r="T615" s="79">
        <v>246486.48648648645</v>
      </c>
      <c r="U615" s="69">
        <f t="shared" si="54"/>
        <v>8</v>
      </c>
      <c r="V615" s="75">
        <f t="shared" si="55"/>
        <v>82162.162162162145</v>
      </c>
      <c r="W615" t="str">
        <f>IFERROR(VLOOKUP($J616,OSA!$BD:$BD,1,0),0)</f>
        <v>01/274922301JTokopedia</v>
      </c>
    </row>
    <row r="616" spans="1:23" x14ac:dyDescent="0.35">
      <c r="A616" t="str">
        <f t="shared" si="53"/>
        <v/>
      </c>
      <c r="B616" s="48"/>
      <c r="C616" s="4"/>
      <c r="G616" s="79"/>
      <c r="H616">
        <f>IFERROR(VLOOKUP($A616,OSA!$BD:$BD,1,0),0)</f>
        <v>0</v>
      </c>
      <c r="J616" t="str">
        <f t="shared" si="56"/>
        <v>01/274922301JTOKOPEDIA</v>
      </c>
      <c r="K616" t="s">
        <v>11571</v>
      </c>
      <c r="L616" s="4" t="s">
        <v>13812</v>
      </c>
      <c r="M616" t="s">
        <v>18885</v>
      </c>
      <c r="N616" s="4" t="s">
        <v>18726</v>
      </c>
      <c r="O616">
        <v>98</v>
      </c>
      <c r="P616">
        <v>137</v>
      </c>
      <c r="Q616">
        <v>112</v>
      </c>
      <c r="R616" s="79">
        <v>1006486.4864864869</v>
      </c>
      <c r="S616" s="79">
        <v>1407027.0270270279</v>
      </c>
      <c r="T616" s="79">
        <v>1150270.270270271</v>
      </c>
      <c r="U616" s="69">
        <f t="shared" si="54"/>
        <v>115.66666666666667</v>
      </c>
      <c r="V616" s="75">
        <f t="shared" si="55"/>
        <v>1187927.9279279287</v>
      </c>
      <c r="W616">
        <f>IFERROR(VLOOKUP($J617,OSA!$BD:$BD,1,0),0)</f>
        <v>0</v>
      </c>
    </row>
    <row r="617" spans="1:23" x14ac:dyDescent="0.35">
      <c r="A617" t="str">
        <f t="shared" si="53"/>
        <v/>
      </c>
      <c r="B617" s="48"/>
      <c r="C617" s="4"/>
      <c r="G617" s="79"/>
      <c r="H617">
        <f>IFERROR(VLOOKUP($A617,OSA!$BD:$BD,1,0),0)</f>
        <v>0</v>
      </c>
      <c r="J617" t="str">
        <f t="shared" si="56"/>
        <v>01/274922301KBLIBLI</v>
      </c>
      <c r="K617" t="s">
        <v>11572</v>
      </c>
      <c r="L617" s="4" t="s">
        <v>13812</v>
      </c>
      <c r="M617" t="s">
        <v>18886</v>
      </c>
      <c r="N617" s="4" t="s">
        <v>20689</v>
      </c>
      <c r="O617">
        <v>12</v>
      </c>
      <c r="P617">
        <v>48</v>
      </c>
      <c r="Q617">
        <v>84</v>
      </c>
      <c r="R617" s="79">
        <v>215316</v>
      </c>
      <c r="S617" s="79">
        <v>861264</v>
      </c>
      <c r="T617" s="79">
        <v>1507212</v>
      </c>
      <c r="U617" s="69">
        <f t="shared" si="54"/>
        <v>48</v>
      </c>
      <c r="V617" s="75">
        <f t="shared" si="55"/>
        <v>861264</v>
      </c>
      <c r="W617">
        <f>IFERROR(VLOOKUP($J618,OSA!$BD:$BD,1,0),0)</f>
        <v>0</v>
      </c>
    </row>
    <row r="618" spans="1:23" x14ac:dyDescent="0.35">
      <c r="A618" t="str">
        <f t="shared" si="53"/>
        <v/>
      </c>
      <c r="B618" s="48"/>
      <c r="C618" s="4"/>
      <c r="G618" s="79"/>
      <c r="H618">
        <f>IFERROR(VLOOKUP($A618,OSA!$BD:$BD,1,0),0)</f>
        <v>0</v>
      </c>
      <c r="J618" t="str">
        <f t="shared" si="56"/>
        <v>01/274922301KBUKALAPAK</v>
      </c>
      <c r="K618" t="s">
        <v>11572</v>
      </c>
      <c r="L618" s="4" t="s">
        <v>13812</v>
      </c>
      <c r="M618" t="s">
        <v>18886</v>
      </c>
      <c r="N618" s="4" t="s">
        <v>18725</v>
      </c>
      <c r="Q618">
        <v>12</v>
      </c>
      <c r="T618" s="79">
        <v>245405.40540540538</v>
      </c>
      <c r="U618" s="69">
        <f t="shared" si="54"/>
        <v>4</v>
      </c>
      <c r="V618" s="75">
        <f t="shared" si="55"/>
        <v>81801.80180180179</v>
      </c>
      <c r="W618">
        <f>IFERROR(VLOOKUP($J619,OSA!$BD:$BD,1,0),0)</f>
        <v>0</v>
      </c>
    </row>
    <row r="619" spans="1:23" x14ac:dyDescent="0.35">
      <c r="A619" t="str">
        <f t="shared" si="53"/>
        <v/>
      </c>
      <c r="B619" s="48"/>
      <c r="C619" s="4"/>
      <c r="G619" s="79"/>
      <c r="H619">
        <f>IFERROR(VLOOKUP($A619,OSA!$BD:$BD,1,0),0)</f>
        <v>0</v>
      </c>
      <c r="J619" t="str">
        <f t="shared" si="56"/>
        <v>01/274922301KLAZADA</v>
      </c>
      <c r="K619" t="s">
        <v>11572</v>
      </c>
      <c r="L619" s="4" t="s">
        <v>13812</v>
      </c>
      <c r="M619" t="s">
        <v>18886</v>
      </c>
      <c r="N619" s="4" t="s">
        <v>20117</v>
      </c>
      <c r="P619">
        <v>192</v>
      </c>
      <c r="Q619">
        <v>672</v>
      </c>
      <c r="S619" s="79">
        <v>3445056</v>
      </c>
      <c r="T619" s="79">
        <v>12057696</v>
      </c>
      <c r="U619" s="69">
        <f t="shared" si="54"/>
        <v>288</v>
      </c>
      <c r="V619" s="75">
        <f t="shared" si="55"/>
        <v>5167584</v>
      </c>
      <c r="W619" t="str">
        <f>IFERROR(VLOOKUP($J620,OSA!$BD:$BD,1,0),0)</f>
        <v>01/274922301KTokopedia</v>
      </c>
    </row>
    <row r="620" spans="1:23" x14ac:dyDescent="0.35">
      <c r="A620" t="str">
        <f t="shared" si="53"/>
        <v/>
      </c>
      <c r="B620" s="48"/>
      <c r="C620" s="4"/>
      <c r="G620" s="79"/>
      <c r="H620">
        <f>IFERROR(VLOOKUP($A620,OSA!$BD:$BD,1,0),0)</f>
        <v>0</v>
      </c>
      <c r="J620" t="str">
        <f t="shared" si="56"/>
        <v>01/274922301KTOKOPEDIA</v>
      </c>
      <c r="K620" t="s">
        <v>11572</v>
      </c>
      <c r="L620" s="4" t="s">
        <v>13812</v>
      </c>
      <c r="M620" t="s">
        <v>18886</v>
      </c>
      <c r="N620" s="4" t="s">
        <v>18726</v>
      </c>
      <c r="O620">
        <v>753</v>
      </c>
      <c r="P620">
        <v>903</v>
      </c>
      <c r="Q620">
        <v>744</v>
      </c>
      <c r="R620" s="79">
        <v>15399189.198198142</v>
      </c>
      <c r="S620" s="79">
        <v>18466756.756756648</v>
      </c>
      <c r="T620" s="79">
        <v>15215135.135135071</v>
      </c>
      <c r="U620" s="69">
        <f t="shared" si="54"/>
        <v>800</v>
      </c>
      <c r="V620" s="75">
        <f t="shared" si="55"/>
        <v>16360360.363363286</v>
      </c>
      <c r="W620" t="str">
        <f>IFERROR(VLOOKUP($J621,OSA!$BD:$BD,1,0),0)</f>
        <v>01/274922301LTokopedia</v>
      </c>
    </row>
    <row r="621" spans="1:23" x14ac:dyDescent="0.35">
      <c r="A621" t="str">
        <f t="shared" si="53"/>
        <v/>
      </c>
      <c r="B621" s="48"/>
      <c r="C621" s="4"/>
      <c r="G621" s="79"/>
      <c r="H621">
        <f>IFERROR(VLOOKUP($A621,OSA!$BD:$BD,1,0),0)</f>
        <v>0</v>
      </c>
      <c r="J621" t="str">
        <f t="shared" si="56"/>
        <v>01/274922301LTOKOPEDIA</v>
      </c>
      <c r="K621" t="s">
        <v>11573</v>
      </c>
      <c r="L621" t="s">
        <v>13812</v>
      </c>
      <c r="M621" t="s">
        <v>20178</v>
      </c>
      <c r="N621" s="4" t="s">
        <v>18726</v>
      </c>
      <c r="O621">
        <v>107</v>
      </c>
      <c r="Q621">
        <v>24</v>
      </c>
      <c r="R621" s="79">
        <v>2178558.5585585595</v>
      </c>
      <c r="T621" s="79">
        <v>488648.64864864858</v>
      </c>
      <c r="U621" s="69">
        <f t="shared" si="54"/>
        <v>43.666666666666664</v>
      </c>
      <c r="V621" s="75">
        <f t="shared" si="55"/>
        <v>889069.06906906934</v>
      </c>
      <c r="W621">
        <f>IFERROR(VLOOKUP($J622,OSA!$BD:$BD,1,0),0)</f>
        <v>0</v>
      </c>
    </row>
    <row r="622" spans="1:23" x14ac:dyDescent="0.35">
      <c r="A622" t="str">
        <f t="shared" si="53"/>
        <v/>
      </c>
      <c r="B622" s="48"/>
      <c r="C622" s="4"/>
      <c r="G622" s="79"/>
      <c r="H622">
        <f>IFERROR(VLOOKUP($A622,OSA!$BD:$BD,1,0),0)</f>
        <v>0</v>
      </c>
      <c r="J622" t="str">
        <f t="shared" si="56"/>
        <v>01/274922801ABLIBLI</v>
      </c>
      <c r="K622" t="s">
        <v>453</v>
      </c>
      <c r="L622" t="s">
        <v>13812</v>
      </c>
      <c r="M622" t="s">
        <v>4157</v>
      </c>
      <c r="N622" s="4" t="s">
        <v>20689</v>
      </c>
      <c r="Q622">
        <v>36</v>
      </c>
      <c r="T622" s="79">
        <v>1497851.9999999998</v>
      </c>
      <c r="U622" s="69">
        <f t="shared" si="54"/>
        <v>12</v>
      </c>
      <c r="V622" s="75">
        <f t="shared" si="55"/>
        <v>499283.99999999994</v>
      </c>
      <c r="W622" t="str">
        <f>IFERROR(VLOOKUP($J623,OSA!$BD:$BD,1,0),0)</f>
        <v>01/274922801ABukalapak</v>
      </c>
    </row>
    <row r="623" spans="1:23" x14ac:dyDescent="0.35">
      <c r="A623" t="str">
        <f t="shared" si="53"/>
        <v/>
      </c>
      <c r="B623" s="48"/>
      <c r="C623" s="4"/>
      <c r="G623" s="79"/>
      <c r="H623">
        <f>IFERROR(VLOOKUP($A623,OSA!$BD:$BD,1,0),0)</f>
        <v>0</v>
      </c>
      <c r="J623" t="str">
        <f t="shared" si="56"/>
        <v>01/274922801ABUKALAPAK</v>
      </c>
      <c r="K623" t="s">
        <v>453</v>
      </c>
      <c r="L623" t="s">
        <v>13812</v>
      </c>
      <c r="M623" t="s">
        <v>4157</v>
      </c>
      <c r="N623" s="4" t="s">
        <v>18725</v>
      </c>
      <c r="O623">
        <v>24</v>
      </c>
      <c r="P623">
        <v>12</v>
      </c>
      <c r="R623" s="79">
        <v>1148108.1081081079</v>
      </c>
      <c r="S623" s="79">
        <v>574054.05405405397</v>
      </c>
      <c r="U623" s="69">
        <f t="shared" si="54"/>
        <v>12</v>
      </c>
      <c r="V623" s="75">
        <f t="shared" si="55"/>
        <v>574054.05405405397</v>
      </c>
      <c r="W623" t="str">
        <f>IFERROR(VLOOKUP($J624,OSA!$BD:$BD,1,0),0)</f>
        <v>01/274922801ATokopedia</v>
      </c>
    </row>
    <row r="624" spans="1:23" x14ac:dyDescent="0.35">
      <c r="A624" t="str">
        <f t="shared" si="53"/>
        <v/>
      </c>
      <c r="B624" s="48"/>
      <c r="C624" s="4"/>
      <c r="G624" s="79"/>
      <c r="H624">
        <f>IFERROR(VLOOKUP($A624,OSA!$BD:$BD,1,0),0)</f>
        <v>0</v>
      </c>
      <c r="J624" t="str">
        <f t="shared" si="56"/>
        <v>01/274922801ATOKOPEDIA</v>
      </c>
      <c r="K624" t="s">
        <v>453</v>
      </c>
      <c r="L624" t="s">
        <v>13812</v>
      </c>
      <c r="M624" t="s">
        <v>4157</v>
      </c>
      <c r="N624" s="4" t="s">
        <v>18726</v>
      </c>
      <c r="O624">
        <v>214</v>
      </c>
      <c r="P624">
        <v>239</v>
      </c>
      <c r="Q624">
        <v>258</v>
      </c>
      <c r="R624" s="79">
        <v>10237297.297297278</v>
      </c>
      <c r="S624" s="79">
        <v>11433243.243243225</v>
      </c>
      <c r="T624" s="79">
        <v>12342162.162162138</v>
      </c>
      <c r="U624" s="69">
        <f t="shared" si="54"/>
        <v>237</v>
      </c>
      <c r="V624" s="75">
        <f t="shared" si="55"/>
        <v>11337567.567567548</v>
      </c>
      <c r="W624" t="str">
        <f>IFERROR(VLOOKUP($J625,OSA!$BD:$BD,1,0),0)</f>
        <v>01/274922801BBukalapak</v>
      </c>
    </row>
    <row r="625" spans="1:23" x14ac:dyDescent="0.35">
      <c r="A625" t="str">
        <f t="shared" si="53"/>
        <v/>
      </c>
      <c r="B625" s="48"/>
      <c r="C625" s="4"/>
      <c r="G625" s="79"/>
      <c r="H625">
        <f>IFERROR(VLOOKUP($A625,OSA!$BD:$BD,1,0),0)</f>
        <v>0</v>
      </c>
      <c r="J625" t="str">
        <f t="shared" si="56"/>
        <v>01/274922801BBUKALAPAK</v>
      </c>
      <c r="K625" t="s">
        <v>1922</v>
      </c>
      <c r="L625" t="s">
        <v>13812</v>
      </c>
      <c r="M625" t="s">
        <v>18887</v>
      </c>
      <c r="N625" s="4" t="s">
        <v>18725</v>
      </c>
      <c r="Q625">
        <v>2</v>
      </c>
      <c r="T625" s="79">
        <v>40540.54054054054</v>
      </c>
      <c r="U625" s="69">
        <f t="shared" si="54"/>
        <v>0.66666666666666663</v>
      </c>
      <c r="V625" s="75">
        <f t="shared" si="55"/>
        <v>13513.513513513513</v>
      </c>
      <c r="W625">
        <f>IFERROR(VLOOKUP($J626,OSA!$BD:$BD,1,0),0)</f>
        <v>0</v>
      </c>
    </row>
    <row r="626" spans="1:23" x14ac:dyDescent="0.35">
      <c r="A626" t="str">
        <f t="shared" si="53"/>
        <v/>
      </c>
      <c r="B626" s="48"/>
      <c r="C626" s="4"/>
      <c r="G626" s="79"/>
      <c r="H626">
        <f>IFERROR(VLOOKUP($A626,OSA!$BD:$BD,1,0),0)</f>
        <v>0</v>
      </c>
      <c r="J626" t="str">
        <f t="shared" si="56"/>
        <v>01/274922801BLAZADA</v>
      </c>
      <c r="K626" t="s">
        <v>1922</v>
      </c>
      <c r="L626" t="s">
        <v>13812</v>
      </c>
      <c r="M626" t="s">
        <v>18887</v>
      </c>
      <c r="N626" s="4" t="s">
        <v>20117</v>
      </c>
      <c r="O626">
        <v>50</v>
      </c>
      <c r="P626">
        <v>6</v>
      </c>
      <c r="Q626">
        <v>96</v>
      </c>
      <c r="R626" s="79">
        <v>865800</v>
      </c>
      <c r="S626" s="79">
        <v>103895.99999999999</v>
      </c>
      <c r="T626" s="79">
        <v>1662335.9999999998</v>
      </c>
      <c r="U626" s="69">
        <f t="shared" si="54"/>
        <v>50.666666666666664</v>
      </c>
      <c r="V626" s="75">
        <f t="shared" si="55"/>
        <v>877344</v>
      </c>
      <c r="W626" t="str">
        <f>IFERROR(VLOOKUP($J627,OSA!$BD:$BD,1,0),0)</f>
        <v>01/274922801BTokopedia</v>
      </c>
    </row>
    <row r="627" spans="1:23" x14ac:dyDescent="0.35">
      <c r="A627" t="str">
        <f t="shared" si="53"/>
        <v/>
      </c>
      <c r="B627" s="48"/>
      <c r="C627" s="4"/>
      <c r="G627" s="79"/>
      <c r="H627">
        <f>IFERROR(VLOOKUP($A627,OSA!$BD:$BD,1,0),0)</f>
        <v>0</v>
      </c>
      <c r="J627" t="str">
        <f t="shared" si="56"/>
        <v>01/274922801BTOKOPEDIA</v>
      </c>
      <c r="K627" t="s">
        <v>1922</v>
      </c>
      <c r="L627" t="s">
        <v>13812</v>
      </c>
      <c r="M627" t="s">
        <v>18887</v>
      </c>
      <c r="N627" s="4" t="s">
        <v>18726</v>
      </c>
      <c r="O627">
        <v>55</v>
      </c>
      <c r="P627">
        <v>26</v>
      </c>
      <c r="Q627">
        <v>14</v>
      </c>
      <c r="R627" s="79">
        <v>1114864.8648648653</v>
      </c>
      <c r="S627" s="79">
        <v>527027.0270270271</v>
      </c>
      <c r="T627" s="79">
        <v>283783.78378378379</v>
      </c>
      <c r="U627" s="69">
        <f t="shared" si="54"/>
        <v>31.666666666666668</v>
      </c>
      <c r="V627" s="75">
        <f t="shared" si="55"/>
        <v>641891.89189189207</v>
      </c>
      <c r="W627">
        <f>IFERROR(VLOOKUP($J628,OSA!$BD:$BD,1,0),0)</f>
        <v>0</v>
      </c>
    </row>
    <row r="628" spans="1:23" x14ac:dyDescent="0.35">
      <c r="A628" t="str">
        <f t="shared" si="53"/>
        <v/>
      </c>
      <c r="B628" s="48"/>
      <c r="C628" s="4"/>
      <c r="G628" s="79"/>
      <c r="H628">
        <f>IFERROR(VLOOKUP($A628,OSA!$BD:$BD,1,0),0)</f>
        <v>0</v>
      </c>
      <c r="J628" t="str">
        <f t="shared" si="56"/>
        <v>01/274922801CBLIBLI</v>
      </c>
      <c r="K628" t="s">
        <v>417</v>
      </c>
      <c r="L628" t="s">
        <v>13812</v>
      </c>
      <c r="M628" t="s">
        <v>4158</v>
      </c>
      <c r="N628" s="4" t="s">
        <v>20689</v>
      </c>
      <c r="O628">
        <v>24</v>
      </c>
      <c r="P628">
        <v>12</v>
      </c>
      <c r="Q628">
        <v>24</v>
      </c>
      <c r="R628" s="79">
        <v>998567.99999999988</v>
      </c>
      <c r="S628" s="79">
        <v>499283.99999999994</v>
      </c>
      <c r="T628" s="79">
        <v>998567.99999999988</v>
      </c>
      <c r="U628" s="69">
        <f t="shared" si="54"/>
        <v>20</v>
      </c>
      <c r="V628" s="75">
        <f t="shared" si="55"/>
        <v>832139.99999999988</v>
      </c>
      <c r="W628" t="str">
        <f>IFERROR(VLOOKUP($J629,OSA!$BD:$BD,1,0),0)</f>
        <v>01/274922801CBukalapak</v>
      </c>
    </row>
    <row r="629" spans="1:23" x14ac:dyDescent="0.35">
      <c r="A629" t="str">
        <f t="shared" si="53"/>
        <v/>
      </c>
      <c r="B629" s="48"/>
      <c r="C629" s="4"/>
      <c r="G629" s="79"/>
      <c r="H629">
        <f>IFERROR(VLOOKUP($A629,OSA!$BD:$BD,1,0),0)</f>
        <v>0</v>
      </c>
      <c r="J629" t="str">
        <f t="shared" si="56"/>
        <v>01/274922801CBUKALAPAK</v>
      </c>
      <c r="K629" t="s">
        <v>417</v>
      </c>
      <c r="L629" t="s">
        <v>13812</v>
      </c>
      <c r="M629" t="s">
        <v>4158</v>
      </c>
      <c r="N629" s="4" t="s">
        <v>18725</v>
      </c>
      <c r="O629">
        <v>36</v>
      </c>
      <c r="P629">
        <v>18</v>
      </c>
      <c r="Q629">
        <v>2</v>
      </c>
      <c r="R629" s="79">
        <v>1722162.1621621619</v>
      </c>
      <c r="S629" s="79">
        <v>861081.08108108095</v>
      </c>
      <c r="T629" s="79">
        <v>95675.675675675666</v>
      </c>
      <c r="U629" s="69">
        <f t="shared" si="54"/>
        <v>18.666666666666668</v>
      </c>
      <c r="V629" s="75">
        <f t="shared" si="55"/>
        <v>892972.97297297278</v>
      </c>
      <c r="W629" t="str">
        <f>IFERROR(VLOOKUP($J630,OSA!$BD:$BD,1,0),0)</f>
        <v>01/274922801CTokopedia</v>
      </c>
    </row>
    <row r="630" spans="1:23" x14ac:dyDescent="0.35">
      <c r="A630" t="str">
        <f t="shared" si="53"/>
        <v/>
      </c>
      <c r="B630" s="48"/>
      <c r="C630" s="4"/>
      <c r="G630" s="79"/>
      <c r="H630">
        <f>IFERROR(VLOOKUP($A630,OSA!$BD:$BD,1,0),0)</f>
        <v>0</v>
      </c>
      <c r="J630" t="str">
        <f t="shared" si="56"/>
        <v>01/274922801CTOKOPEDIA</v>
      </c>
      <c r="K630" t="s">
        <v>417</v>
      </c>
      <c r="L630" t="s">
        <v>13812</v>
      </c>
      <c r="M630" t="s">
        <v>4158</v>
      </c>
      <c r="N630" s="4" t="s">
        <v>18726</v>
      </c>
      <c r="O630">
        <v>306</v>
      </c>
      <c r="P630">
        <v>264</v>
      </c>
      <c r="Q630">
        <v>248</v>
      </c>
      <c r="R630" s="79">
        <v>14638378.378378367</v>
      </c>
      <c r="S630" s="79">
        <v>12629189.189189171</v>
      </c>
      <c r="T630" s="79">
        <v>11863783.783783771</v>
      </c>
      <c r="U630" s="69">
        <f t="shared" si="54"/>
        <v>272.66666666666669</v>
      </c>
      <c r="V630" s="75">
        <f t="shared" si="55"/>
        <v>13043783.783783769</v>
      </c>
      <c r="W630">
        <f>IFERROR(VLOOKUP($J631,OSA!$BD:$BD,1,0),0)</f>
        <v>0</v>
      </c>
    </row>
    <row r="631" spans="1:23" x14ac:dyDescent="0.35">
      <c r="A631" t="str">
        <f t="shared" si="53"/>
        <v/>
      </c>
      <c r="B631" s="48"/>
      <c r="C631" s="4"/>
      <c r="G631" s="79"/>
      <c r="H631">
        <f>IFERROR(VLOOKUP($A631,OSA!$BD:$BD,1,0),0)</f>
        <v>0</v>
      </c>
      <c r="J631" t="str">
        <f t="shared" si="56"/>
        <v>01/274922801DLAZADA</v>
      </c>
      <c r="K631" t="s">
        <v>1926</v>
      </c>
      <c r="L631" t="s">
        <v>13812</v>
      </c>
      <c r="M631" t="s">
        <v>20179</v>
      </c>
      <c r="N631" s="4" t="s">
        <v>20117</v>
      </c>
      <c r="P631">
        <v>31</v>
      </c>
      <c r="Q631">
        <v>192</v>
      </c>
      <c r="S631" s="79">
        <v>536796</v>
      </c>
      <c r="T631" s="79">
        <v>3324671.9999999995</v>
      </c>
      <c r="U631" s="69">
        <f t="shared" si="54"/>
        <v>74.333333333333329</v>
      </c>
      <c r="V631" s="75">
        <f t="shared" si="55"/>
        <v>1287155.9999999998</v>
      </c>
      <c r="W631" t="str">
        <f>IFERROR(VLOOKUP($J632,OSA!$BD:$BD,1,0),0)</f>
        <v>01/274922801DTokopedia</v>
      </c>
    </row>
    <row r="632" spans="1:23" x14ac:dyDescent="0.35">
      <c r="A632" t="str">
        <f t="shared" si="53"/>
        <v/>
      </c>
      <c r="B632" s="48"/>
      <c r="C632" s="4"/>
      <c r="G632" s="79"/>
      <c r="H632">
        <f>IFERROR(VLOOKUP($A632,OSA!$BD:$BD,1,0),0)</f>
        <v>0</v>
      </c>
      <c r="J632" t="str">
        <f t="shared" si="56"/>
        <v>01/274922801DTOKOPEDIA</v>
      </c>
      <c r="K632" t="s">
        <v>1926</v>
      </c>
      <c r="L632" t="s">
        <v>13812</v>
      </c>
      <c r="M632" t="s">
        <v>20179</v>
      </c>
      <c r="N632" s="4" t="s">
        <v>18726</v>
      </c>
      <c r="O632">
        <v>36</v>
      </c>
      <c r="P632">
        <v>20</v>
      </c>
      <c r="Q632">
        <v>8</v>
      </c>
      <c r="R632" s="79">
        <v>729729.72972972982</v>
      </c>
      <c r="S632" s="79">
        <v>405405.4054054055</v>
      </c>
      <c r="T632" s="79">
        <v>162162.16216216216</v>
      </c>
      <c r="U632" s="69">
        <f t="shared" si="54"/>
        <v>21.333333333333332</v>
      </c>
      <c r="V632" s="75">
        <f t="shared" si="55"/>
        <v>432432.43243243248</v>
      </c>
      <c r="W632">
        <f>IFERROR(VLOOKUP($J633,OSA!$BD:$BD,1,0),0)</f>
        <v>0</v>
      </c>
    </row>
    <row r="633" spans="1:23" x14ac:dyDescent="0.35">
      <c r="A633" t="str">
        <f t="shared" si="53"/>
        <v/>
      </c>
      <c r="B633" s="48"/>
      <c r="C633" s="4"/>
      <c r="G633" s="79"/>
      <c r="H633">
        <f>IFERROR(VLOOKUP($A633,OSA!$BD:$BD,1,0),0)</f>
        <v>0</v>
      </c>
      <c r="J633" t="str">
        <f t="shared" ref="J633:J679" si="57">K633&amp;N633</f>
        <v>01/274923201BBUKALAPAK</v>
      </c>
      <c r="K633" t="s">
        <v>6448</v>
      </c>
      <c r="L633" t="s">
        <v>13812</v>
      </c>
      <c r="M633" t="s">
        <v>18888</v>
      </c>
      <c r="N633" s="4" t="s">
        <v>18725</v>
      </c>
      <c r="P633">
        <v>2</v>
      </c>
      <c r="S633" s="79">
        <v>19279.279279279279</v>
      </c>
      <c r="U633" s="69">
        <f t="shared" si="54"/>
        <v>0.66666666666666663</v>
      </c>
      <c r="V633" s="75">
        <f t="shared" si="55"/>
        <v>6426.4264264264266</v>
      </c>
      <c r="W633" t="str">
        <f>IFERROR(VLOOKUP($J634,OSA!$BD:$BD,1,0),0)</f>
        <v>01/274923201BTokopedia</v>
      </c>
    </row>
    <row r="634" spans="1:23" x14ac:dyDescent="0.35">
      <c r="A634" t="str">
        <f t="shared" si="53"/>
        <v/>
      </c>
      <c r="B634" s="48"/>
      <c r="C634" s="4"/>
      <c r="G634" s="79"/>
      <c r="H634">
        <f>IFERROR(VLOOKUP($A634,OSA!$BD:$BD,1,0),0)</f>
        <v>0</v>
      </c>
      <c r="J634" t="str">
        <f t="shared" si="57"/>
        <v>01/274923201BTOKOPEDIA</v>
      </c>
      <c r="K634" t="s">
        <v>6448</v>
      </c>
      <c r="L634" t="s">
        <v>13812</v>
      </c>
      <c r="M634" t="s">
        <v>18888</v>
      </c>
      <c r="N634" s="4" t="s">
        <v>18726</v>
      </c>
      <c r="O634">
        <v>1454</v>
      </c>
      <c r="P634">
        <v>1278</v>
      </c>
      <c r="Q634">
        <v>1492</v>
      </c>
      <c r="R634" s="79">
        <v>14016036.036035987</v>
      </c>
      <c r="S634" s="79">
        <v>12319459.459459431</v>
      </c>
      <c r="T634" s="79">
        <v>14382342.342342276</v>
      </c>
      <c r="U634" s="69">
        <f t="shared" si="54"/>
        <v>1408</v>
      </c>
      <c r="V634" s="75">
        <f t="shared" si="55"/>
        <v>13572612.612612566</v>
      </c>
      <c r="W634" t="str">
        <f>IFERROR(VLOOKUP($J635,OSA!$BD:$BD,1,0),0)</f>
        <v>01/274923801BTokopedia</v>
      </c>
    </row>
    <row r="635" spans="1:23" x14ac:dyDescent="0.35">
      <c r="A635" t="str">
        <f t="shared" si="53"/>
        <v/>
      </c>
      <c r="B635" s="48"/>
      <c r="C635" s="4"/>
      <c r="G635" s="79"/>
      <c r="H635">
        <f>IFERROR(VLOOKUP($A635,OSA!$BD:$BD,1,0),0)</f>
        <v>0</v>
      </c>
      <c r="J635" t="str">
        <f t="shared" si="57"/>
        <v>01/274923801BTOKOPEDIA</v>
      </c>
      <c r="K635" t="s">
        <v>2637</v>
      </c>
      <c r="L635" t="s">
        <v>13812</v>
      </c>
      <c r="M635" t="s">
        <v>18889</v>
      </c>
      <c r="N635" s="4" t="s">
        <v>18726</v>
      </c>
      <c r="O635">
        <v>81</v>
      </c>
      <c r="P635">
        <v>64</v>
      </c>
      <c r="Q635">
        <v>34</v>
      </c>
      <c r="R635" s="79">
        <v>1313513.5135135136</v>
      </c>
      <c r="S635" s="79">
        <v>1037837.8378378378</v>
      </c>
      <c r="T635" s="79">
        <v>551351.35135135136</v>
      </c>
      <c r="U635" s="69">
        <f t="shared" si="54"/>
        <v>59.666666666666664</v>
      </c>
      <c r="V635" s="75">
        <f t="shared" si="55"/>
        <v>967567.56756756769</v>
      </c>
      <c r="W635">
        <f>IFERROR(VLOOKUP($J636,OSA!$BD:$BD,1,0),0)</f>
        <v>0</v>
      </c>
    </row>
    <row r="636" spans="1:23" x14ac:dyDescent="0.35">
      <c r="A636" t="str">
        <f t="shared" si="53"/>
        <v/>
      </c>
      <c r="B636" s="48"/>
      <c r="C636" s="4"/>
      <c r="G636" s="79"/>
      <c r="H636">
        <f>IFERROR(VLOOKUP($A636,OSA!$BD:$BD,1,0),0)</f>
        <v>0</v>
      </c>
      <c r="J636" t="str">
        <f t="shared" si="57"/>
        <v>01/274923801CBLIBLI</v>
      </c>
      <c r="K636" t="s">
        <v>2640</v>
      </c>
      <c r="L636" t="s">
        <v>13812</v>
      </c>
      <c r="M636" t="s">
        <v>18890</v>
      </c>
      <c r="N636" s="4" t="s">
        <v>20689</v>
      </c>
      <c r="Q636">
        <v>12</v>
      </c>
      <c r="T636" s="79">
        <v>241271.99999999997</v>
      </c>
      <c r="U636" s="69">
        <f t="shared" si="54"/>
        <v>4</v>
      </c>
      <c r="V636" s="75">
        <f t="shared" si="55"/>
        <v>80423.999999999985</v>
      </c>
      <c r="W636" t="str">
        <f>IFERROR(VLOOKUP($J637,OSA!$BD:$BD,1,0),0)</f>
        <v>01/274923801CBukalapak</v>
      </c>
    </row>
    <row r="637" spans="1:23" x14ac:dyDescent="0.35">
      <c r="A637" t="str">
        <f t="shared" si="53"/>
        <v/>
      </c>
      <c r="B637" s="48"/>
      <c r="C637" s="4"/>
      <c r="G637" s="79"/>
      <c r="H637">
        <f>IFERROR(VLOOKUP($A637,OSA!$BD:$BD,1,0),0)</f>
        <v>0</v>
      </c>
      <c r="J637" t="str">
        <f t="shared" si="57"/>
        <v>01/274923801CBUKALAPAK</v>
      </c>
      <c r="K637" t="s">
        <v>2640</v>
      </c>
      <c r="L637" t="s">
        <v>13812</v>
      </c>
      <c r="M637" t="s">
        <v>18890</v>
      </c>
      <c r="N637" s="4" t="s">
        <v>18725</v>
      </c>
      <c r="Q637">
        <v>3</v>
      </c>
      <c r="T637" s="79">
        <v>68378.378378378373</v>
      </c>
      <c r="U637" s="69">
        <f t="shared" si="54"/>
        <v>1</v>
      </c>
      <c r="V637" s="75">
        <f t="shared" si="55"/>
        <v>22792.792792792792</v>
      </c>
      <c r="W637" t="str">
        <f>IFERROR(VLOOKUP($J638,OSA!$BD:$BD,1,0),0)</f>
        <v>01/274923801CTokopedia</v>
      </c>
    </row>
    <row r="638" spans="1:23" x14ac:dyDescent="0.35">
      <c r="A638" t="str">
        <f t="shared" si="53"/>
        <v/>
      </c>
      <c r="B638" s="48"/>
      <c r="C638" s="4"/>
      <c r="G638" s="79"/>
      <c r="H638">
        <f>IFERROR(VLOOKUP($A638,OSA!$BD:$BD,1,0),0)</f>
        <v>0</v>
      </c>
      <c r="J638" t="str">
        <f t="shared" si="57"/>
        <v>01/274923801CTOKOPEDIA</v>
      </c>
      <c r="K638" t="s">
        <v>2640</v>
      </c>
      <c r="L638" t="s">
        <v>13812</v>
      </c>
      <c r="M638" t="s">
        <v>18890</v>
      </c>
      <c r="N638" s="4" t="s">
        <v>18726</v>
      </c>
      <c r="O638">
        <v>144</v>
      </c>
      <c r="P638">
        <v>115</v>
      </c>
      <c r="Q638">
        <v>100</v>
      </c>
      <c r="R638" s="79">
        <v>3282162.1621621642</v>
      </c>
      <c r="S638" s="79">
        <v>2621171.1711711739</v>
      </c>
      <c r="T638" s="79">
        <v>2279279.2792792809</v>
      </c>
      <c r="U638" s="69">
        <f t="shared" si="54"/>
        <v>119.66666666666667</v>
      </c>
      <c r="V638" s="75">
        <f t="shared" si="55"/>
        <v>2727537.5375375394</v>
      </c>
      <c r="W638">
        <f>IFERROR(VLOOKUP($J639,OSA!$BD:$BD,1,0),0)</f>
        <v>0</v>
      </c>
    </row>
    <row r="639" spans="1:23" x14ac:dyDescent="0.35">
      <c r="A639" t="str">
        <f t="shared" si="53"/>
        <v/>
      </c>
      <c r="B639" s="48"/>
      <c r="C639" s="4"/>
      <c r="G639" s="79"/>
      <c r="H639">
        <f>IFERROR(VLOOKUP($A639,OSA!$BD:$BD,1,0),0)</f>
        <v>0</v>
      </c>
      <c r="J639" t="str">
        <f t="shared" si="57"/>
        <v>01/274923801FBUKALAPAK</v>
      </c>
      <c r="K639" t="s">
        <v>427</v>
      </c>
      <c r="L639" t="s">
        <v>13812</v>
      </c>
      <c r="M639" t="s">
        <v>18891</v>
      </c>
      <c r="N639" s="4" t="s">
        <v>18725</v>
      </c>
      <c r="Q639">
        <v>2</v>
      </c>
      <c r="T639" s="79">
        <v>62702.7027027027</v>
      </c>
      <c r="U639" s="69">
        <f t="shared" si="54"/>
        <v>0.66666666666666663</v>
      </c>
      <c r="V639" s="75">
        <f t="shared" si="55"/>
        <v>20900.900900900899</v>
      </c>
      <c r="W639">
        <f>IFERROR(VLOOKUP($J640,OSA!$BD:$BD,1,0),0)</f>
        <v>0</v>
      </c>
    </row>
    <row r="640" spans="1:23" x14ac:dyDescent="0.35">
      <c r="A640" t="str">
        <f t="shared" si="53"/>
        <v/>
      </c>
      <c r="B640" s="48"/>
      <c r="C640" s="4"/>
      <c r="G640" s="79"/>
      <c r="H640">
        <f>IFERROR(VLOOKUP($A640,OSA!$BD:$BD,1,0),0)</f>
        <v>0</v>
      </c>
      <c r="J640" t="str">
        <f t="shared" si="57"/>
        <v>01/274923801FTOKOPEDIA</v>
      </c>
      <c r="K640" t="s">
        <v>427</v>
      </c>
      <c r="L640" t="s">
        <v>13812</v>
      </c>
      <c r="M640" t="s">
        <v>18891</v>
      </c>
      <c r="N640" s="4" t="s">
        <v>18726</v>
      </c>
      <c r="O640">
        <v>93</v>
      </c>
      <c r="P640">
        <v>80</v>
      </c>
      <c r="Q640">
        <v>115</v>
      </c>
      <c r="R640" s="79">
        <v>2915675.6756756757</v>
      </c>
      <c r="S640" s="79">
        <v>2508108.1081081056</v>
      </c>
      <c r="T640" s="79">
        <v>3605405.405405404</v>
      </c>
      <c r="U640" s="69">
        <f t="shared" si="54"/>
        <v>96</v>
      </c>
      <c r="V640" s="75">
        <f t="shared" si="55"/>
        <v>3009729.7297297283</v>
      </c>
      <c r="W640" t="str">
        <f>IFERROR(VLOOKUP($J641,OSA!$BD:$BD,1,0),0)</f>
        <v>01/274923801GTokopedia</v>
      </c>
    </row>
    <row r="641" spans="1:23" x14ac:dyDescent="0.35">
      <c r="A641" t="str">
        <f t="shared" si="53"/>
        <v/>
      </c>
      <c r="B641" s="48"/>
      <c r="C641" s="4"/>
      <c r="G641" s="79"/>
      <c r="H641">
        <f>IFERROR(VLOOKUP($A641,OSA!$BD:$BD,1,0),0)</f>
        <v>0</v>
      </c>
      <c r="J641" t="str">
        <f t="shared" si="57"/>
        <v>01/274923801GTOKOPEDIA</v>
      </c>
      <c r="K641" t="s">
        <v>6041</v>
      </c>
      <c r="L641" t="s">
        <v>13812</v>
      </c>
      <c r="M641" t="s">
        <v>18892</v>
      </c>
      <c r="N641" s="4" t="s">
        <v>18726</v>
      </c>
      <c r="O641">
        <v>41</v>
      </c>
      <c r="P641">
        <v>42</v>
      </c>
      <c r="Q641">
        <v>74</v>
      </c>
      <c r="R641" s="79">
        <v>786756.7567567568</v>
      </c>
      <c r="S641" s="79">
        <v>805945.9459459458</v>
      </c>
      <c r="T641" s="79">
        <v>1420000</v>
      </c>
      <c r="U641" s="69">
        <f t="shared" si="54"/>
        <v>52.333333333333336</v>
      </c>
      <c r="V641" s="75">
        <f t="shared" si="55"/>
        <v>1004234.2342342342</v>
      </c>
      <c r="W641" t="str">
        <f>IFERROR(VLOOKUP($J642,OSA!$BD:$BD,1,0),0)</f>
        <v>01/274923801HTokopedia</v>
      </c>
    </row>
    <row r="642" spans="1:23" x14ac:dyDescent="0.35">
      <c r="A642" t="str">
        <f t="shared" si="53"/>
        <v/>
      </c>
      <c r="B642" s="48"/>
      <c r="C642" s="4"/>
      <c r="G642" s="79"/>
      <c r="H642">
        <f>IFERROR(VLOOKUP($A642,OSA!$BD:$BD,1,0),0)</f>
        <v>0</v>
      </c>
      <c r="J642" t="str">
        <f t="shared" si="57"/>
        <v>01/274923801HTOKOPEDIA</v>
      </c>
      <c r="K642" t="s">
        <v>2630</v>
      </c>
      <c r="L642" t="s">
        <v>13812</v>
      </c>
      <c r="M642" t="s">
        <v>18893</v>
      </c>
      <c r="N642" s="4" t="s">
        <v>18726</v>
      </c>
      <c r="O642">
        <v>146</v>
      </c>
      <c r="P642">
        <v>46</v>
      </c>
      <c r="Q642">
        <v>94</v>
      </c>
      <c r="R642" s="79">
        <v>3788108.1081081065</v>
      </c>
      <c r="S642" s="79">
        <v>1193513.5135135131</v>
      </c>
      <c r="T642" s="79">
        <v>2438918.9189189197</v>
      </c>
      <c r="U642" s="69">
        <f t="shared" si="54"/>
        <v>95.333333333333329</v>
      </c>
      <c r="V642" s="75">
        <f t="shared" si="55"/>
        <v>2473513.5135135134</v>
      </c>
      <c r="W642" t="str">
        <f>IFERROR(VLOOKUP($J643,OSA!$BD:$BD,1,0),0)</f>
        <v>01/274926401ATokopedia</v>
      </c>
    </row>
    <row r="643" spans="1:23" x14ac:dyDescent="0.35">
      <c r="A643" t="str">
        <f t="shared" ref="A643:A706" si="58">B643&amp;E643</f>
        <v/>
      </c>
      <c r="B643" s="48"/>
      <c r="C643" s="4"/>
      <c r="G643" s="79"/>
      <c r="H643">
        <f>IFERROR(VLOOKUP($A643,OSA!$BD:$BD,1,0),0)</f>
        <v>0</v>
      </c>
      <c r="J643" t="str">
        <f t="shared" si="57"/>
        <v>01/274926401ATOKOPEDIA</v>
      </c>
      <c r="K643" t="s">
        <v>2585</v>
      </c>
      <c r="L643" t="s">
        <v>13812</v>
      </c>
      <c r="M643" t="s">
        <v>6042</v>
      </c>
      <c r="N643" s="4" t="s">
        <v>18726</v>
      </c>
      <c r="O643">
        <v>21</v>
      </c>
      <c r="P643">
        <v>37</v>
      </c>
      <c r="Q643">
        <v>31</v>
      </c>
      <c r="R643" s="79">
        <v>128648.64864864864</v>
      </c>
      <c r="S643" s="79">
        <v>226666.66666666663</v>
      </c>
      <c r="T643" s="79">
        <v>189909.90990990988</v>
      </c>
      <c r="U643" s="69">
        <f t="shared" ref="U643:U706" si="59">SUM(O643:Q643)/3</f>
        <v>29.666666666666668</v>
      </c>
      <c r="V643" s="75">
        <f t="shared" ref="V643:V706" si="60">SUM(R643:T643)/3</f>
        <v>181741.74174174169</v>
      </c>
      <c r="W643" t="str">
        <f>IFERROR(VLOOKUP($J644,OSA!$BD:$BD,1,0),0)</f>
        <v>01/274926401BTokopedia</v>
      </c>
    </row>
    <row r="644" spans="1:23" x14ac:dyDescent="0.35">
      <c r="A644" t="str">
        <f t="shared" si="58"/>
        <v/>
      </c>
      <c r="B644" s="48"/>
      <c r="C644" s="4"/>
      <c r="G644" s="79"/>
      <c r="H644">
        <f>IFERROR(VLOOKUP($A644,OSA!$BD:$BD,1,0),0)</f>
        <v>0</v>
      </c>
      <c r="J644" t="str">
        <f t="shared" si="57"/>
        <v>01/274926401BTOKOPEDIA</v>
      </c>
      <c r="K644" t="s">
        <v>6043</v>
      </c>
      <c r="L644" t="s">
        <v>13812</v>
      </c>
      <c r="M644" t="s">
        <v>6044</v>
      </c>
      <c r="N644" s="4" t="s">
        <v>18726</v>
      </c>
      <c r="O644">
        <v>6</v>
      </c>
      <c r="P644">
        <v>9</v>
      </c>
      <c r="Q644">
        <v>27</v>
      </c>
      <c r="R644" s="79">
        <v>36756.756756756753</v>
      </c>
      <c r="S644" s="79">
        <v>55135.135135135126</v>
      </c>
      <c r="T644" s="79">
        <v>165405.40540540538</v>
      </c>
      <c r="U644" s="69">
        <f t="shared" si="59"/>
        <v>14</v>
      </c>
      <c r="V644" s="75">
        <f t="shared" si="60"/>
        <v>85765.765765765755</v>
      </c>
      <c r="W644">
        <f>IFERROR(VLOOKUP($J645,OSA!$BD:$BD,1,0),0)</f>
        <v>0</v>
      </c>
    </row>
    <row r="645" spans="1:23" x14ac:dyDescent="0.35">
      <c r="A645" t="str">
        <f t="shared" si="58"/>
        <v/>
      </c>
      <c r="B645" s="48"/>
      <c r="C645" s="4"/>
      <c r="G645" s="79"/>
      <c r="H645">
        <f>IFERROR(VLOOKUP($A645,OSA!$BD:$BD,1,0),0)</f>
        <v>0</v>
      </c>
      <c r="J645" t="str">
        <f t="shared" si="57"/>
        <v>01/274926401GBLIBLI</v>
      </c>
      <c r="K645" t="s">
        <v>2319</v>
      </c>
      <c r="L645" t="s">
        <v>13812</v>
      </c>
      <c r="M645" t="s">
        <v>6045</v>
      </c>
      <c r="N645" s="4" t="s">
        <v>20689</v>
      </c>
      <c r="O645">
        <v>24</v>
      </c>
      <c r="P645">
        <v>12</v>
      </c>
      <c r="R645" s="79">
        <v>212879.99999999997</v>
      </c>
      <c r="S645" s="79">
        <v>106439.99999999999</v>
      </c>
      <c r="U645" s="69">
        <f t="shared" si="59"/>
        <v>12</v>
      </c>
      <c r="V645" s="75">
        <f t="shared" si="60"/>
        <v>106439.99999999999</v>
      </c>
      <c r="W645" t="str">
        <f>IFERROR(VLOOKUP($J646,OSA!$BD:$BD,1,0),0)</f>
        <v>01/274926401GTokopedia</v>
      </c>
    </row>
    <row r="646" spans="1:23" x14ac:dyDescent="0.35">
      <c r="A646" t="str">
        <f t="shared" si="58"/>
        <v/>
      </c>
      <c r="B646" s="48"/>
      <c r="C646" s="4"/>
      <c r="G646" s="79"/>
      <c r="H646">
        <f>IFERROR(VLOOKUP($A646,OSA!$BD:$BD,1,0),0)</f>
        <v>0</v>
      </c>
      <c r="J646" t="str">
        <f t="shared" si="57"/>
        <v>01/274926401GTOKOPEDIA</v>
      </c>
      <c r="K646" t="s">
        <v>2319</v>
      </c>
      <c r="L646" t="s">
        <v>13812</v>
      </c>
      <c r="M646" t="s">
        <v>6045</v>
      </c>
      <c r="N646" s="4" t="s">
        <v>18726</v>
      </c>
      <c r="O646">
        <v>100</v>
      </c>
      <c r="P646">
        <v>97</v>
      </c>
      <c r="Q646">
        <v>199</v>
      </c>
      <c r="R646" s="79">
        <v>1009009.0090090088</v>
      </c>
      <c r="S646" s="79">
        <v>978738.73873873823</v>
      </c>
      <c r="T646" s="79">
        <v>2007927.9279279283</v>
      </c>
      <c r="U646" s="69">
        <f t="shared" si="59"/>
        <v>132</v>
      </c>
      <c r="V646" s="75">
        <f t="shared" si="60"/>
        <v>1331891.8918918918</v>
      </c>
      <c r="W646" t="str">
        <f>IFERROR(VLOOKUP($J647,OSA!$BD:$BD,1,0),0)</f>
        <v>01/274926401HBukalapak</v>
      </c>
    </row>
    <row r="647" spans="1:23" x14ac:dyDescent="0.35">
      <c r="A647" t="str">
        <f t="shared" si="58"/>
        <v/>
      </c>
      <c r="B647" s="48"/>
      <c r="C647" s="4"/>
      <c r="G647" s="79"/>
      <c r="H647">
        <f>IFERROR(VLOOKUP($A647,OSA!$BD:$BD,1,0),0)</f>
        <v>0</v>
      </c>
      <c r="J647" t="str">
        <f t="shared" si="57"/>
        <v>01/274926401HBUKALAPAK</v>
      </c>
      <c r="K647" t="s">
        <v>2588</v>
      </c>
      <c r="L647" t="s">
        <v>13812</v>
      </c>
      <c r="M647" t="s">
        <v>6046</v>
      </c>
      <c r="N647" s="4" t="s">
        <v>18725</v>
      </c>
      <c r="O647">
        <v>1</v>
      </c>
      <c r="R647" s="79">
        <v>10090.090090090089</v>
      </c>
      <c r="U647" s="69">
        <f t="shared" si="59"/>
        <v>0.33333333333333331</v>
      </c>
      <c r="V647" s="75">
        <f t="shared" si="60"/>
        <v>3363.3633633633631</v>
      </c>
      <c r="W647" t="str">
        <f>IFERROR(VLOOKUP($J648,OSA!$BD:$BD,1,0),0)</f>
        <v>01/274926401HTokopedia</v>
      </c>
    </row>
    <row r="648" spans="1:23" x14ac:dyDescent="0.35">
      <c r="A648" t="str">
        <f t="shared" si="58"/>
        <v/>
      </c>
      <c r="B648" s="48"/>
      <c r="C648" s="4"/>
      <c r="G648" s="79"/>
      <c r="H648">
        <f>IFERROR(VLOOKUP($A648,OSA!$BD:$BD,1,0),0)</f>
        <v>0</v>
      </c>
      <c r="J648" t="str">
        <f t="shared" si="57"/>
        <v>01/274926401HTOKOPEDIA</v>
      </c>
      <c r="K648" t="s">
        <v>2588</v>
      </c>
      <c r="L648" t="s">
        <v>13812</v>
      </c>
      <c r="M648" t="s">
        <v>6046</v>
      </c>
      <c r="N648" s="4" t="s">
        <v>18726</v>
      </c>
      <c r="O648">
        <v>8</v>
      </c>
      <c r="P648">
        <v>9</v>
      </c>
      <c r="Q648">
        <v>37</v>
      </c>
      <c r="R648" s="79">
        <v>80720.72072072071</v>
      </c>
      <c r="S648" s="79">
        <v>90810.810810810799</v>
      </c>
      <c r="T648" s="79">
        <v>373333.33333333326</v>
      </c>
      <c r="U648" s="69">
        <f t="shared" si="59"/>
        <v>18</v>
      </c>
      <c r="V648" s="75">
        <f t="shared" si="60"/>
        <v>181621.62162162157</v>
      </c>
      <c r="W648">
        <f>IFERROR(VLOOKUP($J649,OSA!$BD:$BD,1,0),0)</f>
        <v>0</v>
      </c>
    </row>
    <row r="649" spans="1:23" x14ac:dyDescent="0.35">
      <c r="A649" t="str">
        <f t="shared" si="58"/>
        <v/>
      </c>
      <c r="B649" s="48"/>
      <c r="C649" s="4"/>
      <c r="G649" s="79"/>
      <c r="H649">
        <f>IFERROR(VLOOKUP($A649,OSA!$BD:$BD,1,0),0)</f>
        <v>0</v>
      </c>
      <c r="J649" t="str">
        <f t="shared" si="57"/>
        <v>01/274926401IBLIBLI</v>
      </c>
      <c r="K649" t="s">
        <v>435</v>
      </c>
      <c r="L649" t="s">
        <v>13812</v>
      </c>
      <c r="M649" t="s">
        <v>6047</v>
      </c>
      <c r="N649" s="4" t="s">
        <v>20689</v>
      </c>
      <c r="P649">
        <v>132</v>
      </c>
      <c r="Q649">
        <v>180</v>
      </c>
      <c r="S649" s="79">
        <v>1591391.9999999998</v>
      </c>
      <c r="T649" s="79">
        <v>2170080</v>
      </c>
      <c r="U649" s="69">
        <f t="shared" si="59"/>
        <v>104</v>
      </c>
      <c r="V649" s="75">
        <f t="shared" si="60"/>
        <v>1253824</v>
      </c>
      <c r="W649" t="str">
        <f>IFERROR(VLOOKUP($J650,OSA!$BD:$BD,1,0),0)</f>
        <v>01/274926401IBukalapak</v>
      </c>
    </row>
    <row r="650" spans="1:23" x14ac:dyDescent="0.35">
      <c r="A650" t="str">
        <f t="shared" si="58"/>
        <v/>
      </c>
      <c r="B650" s="48"/>
      <c r="C650" s="4"/>
      <c r="G650" s="79"/>
      <c r="H650">
        <f>IFERROR(VLOOKUP($A650,OSA!$BD:$BD,1,0),0)</f>
        <v>0</v>
      </c>
      <c r="J650" t="str">
        <f t="shared" si="57"/>
        <v>01/274926401IBUKALAPAK</v>
      </c>
      <c r="K650" t="s">
        <v>435</v>
      </c>
      <c r="L650" t="s">
        <v>13812</v>
      </c>
      <c r="M650" t="s">
        <v>6047</v>
      </c>
      <c r="N650" s="4" t="s">
        <v>18725</v>
      </c>
      <c r="O650">
        <v>6</v>
      </c>
      <c r="P650">
        <v>1</v>
      </c>
      <c r="R650" s="79">
        <v>81621.621621621613</v>
      </c>
      <c r="S650" s="79">
        <v>13603.603603603602</v>
      </c>
      <c r="U650" s="69">
        <f t="shared" si="59"/>
        <v>2.3333333333333335</v>
      </c>
      <c r="V650" s="75">
        <f t="shared" si="60"/>
        <v>31741.741741741735</v>
      </c>
      <c r="W650">
        <f>IFERROR(VLOOKUP($J651,OSA!$BD:$BD,1,0),0)</f>
        <v>0</v>
      </c>
    </row>
    <row r="651" spans="1:23" x14ac:dyDescent="0.35">
      <c r="A651" t="str">
        <f t="shared" si="58"/>
        <v/>
      </c>
      <c r="B651" s="48"/>
      <c r="C651" s="4"/>
      <c r="G651" s="79"/>
      <c r="H651">
        <f>IFERROR(VLOOKUP($A651,OSA!$BD:$BD,1,0),0)</f>
        <v>0</v>
      </c>
      <c r="J651" t="str">
        <f t="shared" si="57"/>
        <v>01/274926401ILAZADA</v>
      </c>
      <c r="K651" t="s">
        <v>435</v>
      </c>
      <c r="L651" t="s">
        <v>13812</v>
      </c>
      <c r="M651" t="s">
        <v>6047</v>
      </c>
      <c r="N651" s="4" t="s">
        <v>20117</v>
      </c>
      <c r="O651">
        <v>792</v>
      </c>
      <c r="R651" s="79">
        <v>9548351.9999999981</v>
      </c>
      <c r="U651" s="69">
        <f t="shared" si="59"/>
        <v>264</v>
      </c>
      <c r="V651" s="75">
        <f t="shared" si="60"/>
        <v>3182783.9999999995</v>
      </c>
      <c r="W651" t="str">
        <f>IFERROR(VLOOKUP($J652,OSA!$BD:$BD,1,0),0)</f>
        <v>01/274926401ITokopedia</v>
      </c>
    </row>
    <row r="652" spans="1:23" x14ac:dyDescent="0.35">
      <c r="A652" t="str">
        <f t="shared" si="58"/>
        <v/>
      </c>
      <c r="B652" s="48"/>
      <c r="C652" s="4"/>
      <c r="G652" s="79"/>
      <c r="H652">
        <f>IFERROR(VLOOKUP($A652,OSA!$BD:$BD,1,0),0)</f>
        <v>0</v>
      </c>
      <c r="J652" t="str">
        <f t="shared" si="57"/>
        <v>01/274926401ITOKOPEDIA</v>
      </c>
      <c r="K652" t="s">
        <v>435</v>
      </c>
      <c r="L652" t="s">
        <v>13812</v>
      </c>
      <c r="M652" t="s">
        <v>6047</v>
      </c>
      <c r="N652" s="4" t="s">
        <v>18726</v>
      </c>
      <c r="O652">
        <v>489</v>
      </c>
      <c r="P652">
        <v>535</v>
      </c>
      <c r="Q652">
        <v>526</v>
      </c>
      <c r="R652" s="79">
        <v>6652162.1621621661</v>
      </c>
      <c r="S652" s="79">
        <v>7277927.9279279346</v>
      </c>
      <c r="T652" s="79">
        <v>7155495.4954954954</v>
      </c>
      <c r="U652" s="69">
        <f t="shared" si="59"/>
        <v>516.66666666666663</v>
      </c>
      <c r="V652" s="75">
        <f t="shared" si="60"/>
        <v>7028528.5285285311</v>
      </c>
      <c r="W652" t="str">
        <f>IFERROR(VLOOKUP($J653,OSA!$BD:$BD,1,0),0)</f>
        <v>01/274926401JBukalapak</v>
      </c>
    </row>
    <row r="653" spans="1:23" x14ac:dyDescent="0.35">
      <c r="A653" t="str">
        <f t="shared" si="58"/>
        <v/>
      </c>
      <c r="B653" s="48"/>
      <c r="C653" s="4"/>
      <c r="G653" s="79"/>
      <c r="H653">
        <f>IFERROR(VLOOKUP($A653,OSA!$BD:$BD,1,0),0)</f>
        <v>0</v>
      </c>
      <c r="J653" t="str">
        <f t="shared" si="57"/>
        <v>01/274926401JBUKALAPAK</v>
      </c>
      <c r="K653" t="s">
        <v>432</v>
      </c>
      <c r="L653" t="s">
        <v>13812</v>
      </c>
      <c r="M653" t="s">
        <v>4153</v>
      </c>
      <c r="N653" s="4" t="s">
        <v>18725</v>
      </c>
      <c r="P653">
        <v>1</v>
      </c>
      <c r="Q653">
        <v>1</v>
      </c>
      <c r="S653" s="79">
        <v>13603.603603603602</v>
      </c>
      <c r="T653" s="79">
        <v>13603.603603603602</v>
      </c>
      <c r="U653" s="69">
        <f t="shared" si="59"/>
        <v>0.66666666666666663</v>
      </c>
      <c r="V653" s="75">
        <f t="shared" si="60"/>
        <v>9069.0690690690681</v>
      </c>
      <c r="W653">
        <f>IFERROR(VLOOKUP($J654,OSA!$BD:$BD,1,0),0)</f>
        <v>0</v>
      </c>
    </row>
    <row r="654" spans="1:23" x14ac:dyDescent="0.35">
      <c r="A654" t="str">
        <f t="shared" si="58"/>
        <v/>
      </c>
      <c r="B654" s="48"/>
      <c r="C654" s="4"/>
      <c r="G654" s="79"/>
      <c r="H654">
        <f>IFERROR(VLOOKUP($A654,OSA!$BD:$BD,1,0),0)</f>
        <v>0</v>
      </c>
      <c r="J654" t="str">
        <f t="shared" si="57"/>
        <v>01/274926401JLAZADA</v>
      </c>
      <c r="K654" t="s">
        <v>432</v>
      </c>
      <c r="L654" t="s">
        <v>13812</v>
      </c>
      <c r="M654" t="s">
        <v>4153</v>
      </c>
      <c r="N654" s="4" t="s">
        <v>20117</v>
      </c>
      <c r="O654">
        <v>417</v>
      </c>
      <c r="R654" s="79">
        <v>5027351.9999999991</v>
      </c>
      <c r="U654" s="69">
        <f t="shared" si="59"/>
        <v>139</v>
      </c>
      <c r="V654" s="75">
        <f t="shared" si="60"/>
        <v>1675783.9999999998</v>
      </c>
      <c r="W654" t="str">
        <f>IFERROR(VLOOKUP($J655,OSA!$BD:$BD,1,0),0)</f>
        <v>01/274926401JTokopedia</v>
      </c>
    </row>
    <row r="655" spans="1:23" x14ac:dyDescent="0.35">
      <c r="A655" t="str">
        <f t="shared" si="58"/>
        <v/>
      </c>
      <c r="B655" s="48"/>
      <c r="C655" s="4"/>
      <c r="G655" s="79"/>
      <c r="H655">
        <f>IFERROR(VLOOKUP($A655,OSA!$BD:$BD,1,0),0)</f>
        <v>0</v>
      </c>
      <c r="J655" t="str">
        <f t="shared" si="57"/>
        <v>01/274926401JTOKOPEDIA</v>
      </c>
      <c r="K655" t="s">
        <v>432</v>
      </c>
      <c r="L655" t="s">
        <v>13812</v>
      </c>
      <c r="M655" t="s">
        <v>4153</v>
      </c>
      <c r="N655" s="4" t="s">
        <v>18726</v>
      </c>
      <c r="O655">
        <v>498</v>
      </c>
      <c r="P655">
        <v>356</v>
      </c>
      <c r="Q655">
        <v>517</v>
      </c>
      <c r="R655" s="79">
        <v>6774594.5945945876</v>
      </c>
      <c r="S655" s="79">
        <v>4842882.8828828838</v>
      </c>
      <c r="T655" s="79">
        <v>7033063.0630630711</v>
      </c>
      <c r="U655" s="69">
        <f t="shared" si="59"/>
        <v>457</v>
      </c>
      <c r="V655" s="75">
        <f t="shared" si="60"/>
        <v>6216846.8468468478</v>
      </c>
      <c r="W655">
        <f>IFERROR(VLOOKUP($J656,OSA!$BD:$BD,1,0),0)</f>
        <v>0</v>
      </c>
    </row>
    <row r="656" spans="1:23" x14ac:dyDescent="0.35">
      <c r="A656" t="str">
        <f t="shared" si="58"/>
        <v/>
      </c>
      <c r="B656" s="48"/>
      <c r="C656" s="4"/>
      <c r="G656" s="79"/>
      <c r="H656">
        <f>IFERROR(VLOOKUP($A656,OSA!$BD:$BD,1,0),0)</f>
        <v>0</v>
      </c>
      <c r="J656" t="str">
        <f t="shared" si="57"/>
        <v>01/274927101ABLIBLI</v>
      </c>
      <c r="K656" t="s">
        <v>6637</v>
      </c>
      <c r="L656" t="s">
        <v>13812</v>
      </c>
      <c r="M656" t="s">
        <v>18894</v>
      </c>
      <c r="N656" s="4" t="s">
        <v>20689</v>
      </c>
      <c r="Q656">
        <v>24</v>
      </c>
      <c r="T656" s="79">
        <v>442679.99999999994</v>
      </c>
      <c r="U656" s="69">
        <f t="shared" si="59"/>
        <v>8</v>
      </c>
      <c r="V656" s="75">
        <f t="shared" si="60"/>
        <v>147559.99999999997</v>
      </c>
      <c r="W656" t="str">
        <f>IFERROR(VLOOKUP($J657,OSA!$BD:$BD,1,0),0)</f>
        <v>01/274927101ATokopedia</v>
      </c>
    </row>
    <row r="657" spans="1:23" x14ac:dyDescent="0.35">
      <c r="A657" t="str">
        <f t="shared" si="58"/>
        <v/>
      </c>
      <c r="B657" s="48"/>
      <c r="C657" s="4"/>
      <c r="G657" s="79"/>
      <c r="H657">
        <f>IFERROR(VLOOKUP($A657,OSA!$BD:$BD,1,0),0)</f>
        <v>0</v>
      </c>
      <c r="J657" t="str">
        <f t="shared" si="57"/>
        <v>01/274927101ATOKOPEDIA</v>
      </c>
      <c r="K657" t="s">
        <v>6637</v>
      </c>
      <c r="L657" t="s">
        <v>13812</v>
      </c>
      <c r="M657" t="s">
        <v>18894</v>
      </c>
      <c r="N657" s="4" t="s">
        <v>18726</v>
      </c>
      <c r="O657">
        <v>106</v>
      </c>
      <c r="P657">
        <v>200</v>
      </c>
      <c r="Q657">
        <v>297</v>
      </c>
      <c r="R657" s="79">
        <v>2244144.144144143</v>
      </c>
      <c r="S657" s="79">
        <v>4234234.2342342315</v>
      </c>
      <c r="T657" s="79">
        <v>6287837.8378378367</v>
      </c>
      <c r="U657" s="69">
        <f t="shared" si="59"/>
        <v>201</v>
      </c>
      <c r="V657" s="75">
        <f t="shared" si="60"/>
        <v>4255405.4054054031</v>
      </c>
      <c r="W657" t="str">
        <f>IFERROR(VLOOKUP($J658,OSA!$BD:$BD,1,0),0)</f>
        <v>01/274927101BTokopedia</v>
      </c>
    </row>
    <row r="658" spans="1:23" x14ac:dyDescent="0.35">
      <c r="A658" t="str">
        <f t="shared" si="58"/>
        <v/>
      </c>
      <c r="B658" s="48"/>
      <c r="C658" s="4"/>
      <c r="G658" s="79"/>
      <c r="H658">
        <f>IFERROR(VLOOKUP($A658,OSA!$BD:$BD,1,0),0)</f>
        <v>0</v>
      </c>
      <c r="J658" t="str">
        <f t="shared" si="57"/>
        <v>01/274927101BTOKOPEDIA</v>
      </c>
      <c r="K658" t="s">
        <v>1914</v>
      </c>
      <c r="L658" t="s">
        <v>13812</v>
      </c>
      <c r="M658" t="s">
        <v>20180</v>
      </c>
      <c r="N658" s="4" t="s">
        <v>18726</v>
      </c>
      <c r="O658">
        <v>9</v>
      </c>
      <c r="P658">
        <v>13</v>
      </c>
      <c r="Q658">
        <v>40</v>
      </c>
      <c r="R658" s="79">
        <v>190540.54054054053</v>
      </c>
      <c r="S658" s="79">
        <v>275225.22522522521</v>
      </c>
      <c r="T658" s="79">
        <v>846846.84684684675</v>
      </c>
      <c r="U658" s="69">
        <f t="shared" si="59"/>
        <v>20.666666666666668</v>
      </c>
      <c r="V658" s="75">
        <f t="shared" si="60"/>
        <v>437537.53753753752</v>
      </c>
      <c r="W658" t="str">
        <f>IFERROR(VLOOKUP($J659,OSA!$BD:$BD,1,0),0)</f>
        <v>01/274927101ETokopedia</v>
      </c>
    </row>
    <row r="659" spans="1:23" x14ac:dyDescent="0.35">
      <c r="A659" t="str">
        <f t="shared" si="58"/>
        <v/>
      </c>
      <c r="B659" s="48"/>
      <c r="C659" s="4"/>
      <c r="G659" s="79"/>
      <c r="H659">
        <f>IFERROR(VLOOKUP($A659,OSA!$BD:$BD,1,0),0)</f>
        <v>0</v>
      </c>
      <c r="J659" t="str">
        <f t="shared" si="57"/>
        <v>01/274927101ETOKOPEDIA</v>
      </c>
      <c r="K659" t="s">
        <v>1900</v>
      </c>
      <c r="L659" t="s">
        <v>13812</v>
      </c>
      <c r="M659" t="s">
        <v>6048</v>
      </c>
      <c r="N659" s="4" t="s">
        <v>18726</v>
      </c>
      <c r="O659">
        <v>11</v>
      </c>
      <c r="P659">
        <v>6</v>
      </c>
      <c r="Q659">
        <v>10</v>
      </c>
      <c r="R659" s="79">
        <v>227927.92792792787</v>
      </c>
      <c r="S659" s="79">
        <v>124324.32432432429</v>
      </c>
      <c r="T659" s="79">
        <v>207207.20720720716</v>
      </c>
      <c r="U659" s="69">
        <f t="shared" si="59"/>
        <v>9</v>
      </c>
      <c r="V659" s="75">
        <f t="shared" si="60"/>
        <v>186486.48648648648</v>
      </c>
      <c r="W659" t="str">
        <f>IFERROR(VLOOKUP($J660,OSA!$BD:$BD,1,0),0)</f>
        <v>01/274927101MTokopedia</v>
      </c>
    </row>
    <row r="660" spans="1:23" x14ac:dyDescent="0.35">
      <c r="A660" t="str">
        <f t="shared" si="58"/>
        <v/>
      </c>
      <c r="B660" s="48"/>
      <c r="C660" s="4"/>
      <c r="G660" s="79"/>
      <c r="H660">
        <f>IFERROR(VLOOKUP($A660,OSA!$BD:$BD,1,0),0)</f>
        <v>0</v>
      </c>
      <c r="J660" t="str">
        <f t="shared" si="57"/>
        <v>01/274927101MTOKOPEDIA</v>
      </c>
      <c r="K660" t="s">
        <v>2635</v>
      </c>
      <c r="L660" t="s">
        <v>13812</v>
      </c>
      <c r="M660" t="s">
        <v>6049</v>
      </c>
      <c r="N660" s="4" t="s">
        <v>18726</v>
      </c>
      <c r="O660">
        <v>21</v>
      </c>
      <c r="P660">
        <v>43</v>
      </c>
      <c r="Q660">
        <v>46</v>
      </c>
      <c r="R660" s="79">
        <v>652702.70270270249</v>
      </c>
      <c r="S660" s="79">
        <v>1336486.4864864862</v>
      </c>
      <c r="T660" s="79">
        <v>1429729.7297297295</v>
      </c>
      <c r="U660" s="69">
        <f t="shared" si="59"/>
        <v>36.666666666666664</v>
      </c>
      <c r="V660" s="75">
        <f t="shared" si="60"/>
        <v>1139639.6396396393</v>
      </c>
      <c r="W660">
        <f>IFERROR(VLOOKUP($J661,OSA!$BD:$BD,1,0),0)</f>
        <v>0</v>
      </c>
    </row>
    <row r="661" spans="1:23" x14ac:dyDescent="0.35">
      <c r="A661" t="str">
        <f t="shared" si="58"/>
        <v/>
      </c>
      <c r="B661" s="48"/>
      <c r="C661" s="4"/>
      <c r="G661" s="79"/>
      <c r="H661">
        <f>IFERROR(VLOOKUP($A661,OSA!$BD:$BD,1,0),0)</f>
        <v>0</v>
      </c>
      <c r="J661" t="str">
        <f t="shared" si="57"/>
        <v>01/274927101OBLIBLI</v>
      </c>
      <c r="K661" t="s">
        <v>1921</v>
      </c>
      <c r="L661" t="s">
        <v>13812</v>
      </c>
      <c r="M661" t="s">
        <v>18895</v>
      </c>
      <c r="N661" s="4" t="s">
        <v>20689</v>
      </c>
      <c r="P661">
        <v>36</v>
      </c>
      <c r="S661" s="79">
        <v>575280</v>
      </c>
      <c r="U661" s="69">
        <f t="shared" si="59"/>
        <v>12</v>
      </c>
      <c r="V661" s="75">
        <f t="shared" si="60"/>
        <v>191760</v>
      </c>
      <c r="W661" t="str">
        <f>IFERROR(VLOOKUP($J662,OSA!$BD:$BD,1,0),0)</f>
        <v>01/274927101OTokopedia</v>
      </c>
    </row>
    <row r="662" spans="1:23" x14ac:dyDescent="0.35">
      <c r="A662" t="str">
        <f t="shared" si="58"/>
        <v/>
      </c>
      <c r="B662" s="48"/>
      <c r="C662" s="4"/>
      <c r="G662" s="79"/>
      <c r="H662">
        <f>IFERROR(VLOOKUP($A662,OSA!$BD:$BD,1,0),0)</f>
        <v>0</v>
      </c>
      <c r="J662" t="str">
        <f t="shared" si="57"/>
        <v>01/274927101OTOKOPEDIA</v>
      </c>
      <c r="K662" t="s">
        <v>1921</v>
      </c>
      <c r="L662" t="s">
        <v>13812</v>
      </c>
      <c r="M662" t="s">
        <v>18895</v>
      </c>
      <c r="N662" s="4" t="s">
        <v>18726</v>
      </c>
      <c r="O662">
        <v>93</v>
      </c>
      <c r="P662">
        <v>57</v>
      </c>
      <c r="Q662">
        <v>122</v>
      </c>
      <c r="R662" s="79">
        <v>1692432.4324324317</v>
      </c>
      <c r="S662" s="79">
        <v>1037297.2972972974</v>
      </c>
      <c r="T662" s="79">
        <v>2220180.1801801799</v>
      </c>
      <c r="U662" s="69">
        <f t="shared" si="59"/>
        <v>90.666666666666671</v>
      </c>
      <c r="V662" s="75">
        <f t="shared" si="60"/>
        <v>1649969.9699699699</v>
      </c>
      <c r="W662">
        <f>IFERROR(VLOOKUP($J663,OSA!$BD:$BD,1,0),0)</f>
        <v>0</v>
      </c>
    </row>
    <row r="663" spans="1:23" x14ac:dyDescent="0.35">
      <c r="A663" t="str">
        <f t="shared" si="58"/>
        <v/>
      </c>
      <c r="B663" s="48"/>
      <c r="C663" s="4"/>
      <c r="G663" s="79"/>
      <c r="H663">
        <f>IFERROR(VLOOKUP($A663,OSA!$BD:$BD,1,0),0)</f>
        <v>0</v>
      </c>
      <c r="J663" t="str">
        <f t="shared" si="57"/>
        <v>01/274927101QBLIBLI</v>
      </c>
      <c r="K663" t="s">
        <v>422</v>
      </c>
      <c r="L663" t="s">
        <v>13812</v>
      </c>
      <c r="M663" t="s">
        <v>20181</v>
      </c>
      <c r="N663" s="4" t="s">
        <v>20689</v>
      </c>
      <c r="P663">
        <v>24</v>
      </c>
      <c r="Q663">
        <v>12</v>
      </c>
      <c r="S663" s="79">
        <v>224279.99999999997</v>
      </c>
      <c r="T663" s="79">
        <v>112139.99999999999</v>
      </c>
      <c r="U663" s="69">
        <f t="shared" si="59"/>
        <v>12</v>
      </c>
      <c r="V663" s="75">
        <f t="shared" si="60"/>
        <v>112139.99999999999</v>
      </c>
      <c r="W663" t="str">
        <f>IFERROR(VLOOKUP($J664,OSA!$BD:$BD,1,0),0)</f>
        <v>01/274927101QTokopedia</v>
      </c>
    </row>
    <row r="664" spans="1:23" x14ac:dyDescent="0.35">
      <c r="A664" t="str">
        <f t="shared" si="58"/>
        <v/>
      </c>
      <c r="B664" s="48"/>
      <c r="C664" s="4"/>
      <c r="G664" s="79"/>
      <c r="H664">
        <f>IFERROR(VLOOKUP($A664,OSA!$BD:$BD,1,0),0)</f>
        <v>0</v>
      </c>
      <c r="J664" t="str">
        <f t="shared" si="57"/>
        <v>01/274927101QTOKOPEDIA</v>
      </c>
      <c r="K664" t="s">
        <v>422</v>
      </c>
      <c r="L664" t="s">
        <v>13812</v>
      </c>
      <c r="M664" t="s">
        <v>20181</v>
      </c>
      <c r="N664" s="4" t="s">
        <v>18726</v>
      </c>
      <c r="O664">
        <v>116</v>
      </c>
      <c r="P664">
        <v>20</v>
      </c>
      <c r="Q664">
        <v>212</v>
      </c>
      <c r="R664" s="79">
        <v>1233153.1531531531</v>
      </c>
      <c r="S664" s="79">
        <v>212612.61261261257</v>
      </c>
      <c r="T664" s="79">
        <v>2253693.6936936937</v>
      </c>
      <c r="U664" s="69">
        <f t="shared" si="59"/>
        <v>116</v>
      </c>
      <c r="V664" s="75">
        <f t="shared" si="60"/>
        <v>1233153.1531531531</v>
      </c>
      <c r="W664">
        <f>IFERROR(VLOOKUP($J665,OSA!$BD:$BD,1,0),0)</f>
        <v>0</v>
      </c>
    </row>
    <row r="665" spans="1:23" x14ac:dyDescent="0.35">
      <c r="A665" t="str">
        <f t="shared" si="58"/>
        <v/>
      </c>
      <c r="B665" s="48"/>
      <c r="C665" s="4"/>
      <c r="G665" s="79"/>
      <c r="H665">
        <f>IFERROR(VLOOKUP($A665,OSA!$BD:$BD,1,0),0)</f>
        <v>0</v>
      </c>
      <c r="J665" t="str">
        <f t="shared" si="57"/>
        <v>01/274927101RBLIBLI</v>
      </c>
      <c r="K665" t="s">
        <v>429</v>
      </c>
      <c r="L665" t="s">
        <v>13812</v>
      </c>
      <c r="M665" t="s">
        <v>18896</v>
      </c>
      <c r="N665" s="4" t="s">
        <v>20689</v>
      </c>
      <c r="P665">
        <v>24</v>
      </c>
      <c r="Q665">
        <v>60</v>
      </c>
      <c r="S665" s="79">
        <v>569664</v>
      </c>
      <c r="T665" s="79">
        <v>1424160</v>
      </c>
      <c r="U665" s="69">
        <f t="shared" si="59"/>
        <v>28</v>
      </c>
      <c r="V665" s="75">
        <f t="shared" si="60"/>
        <v>664608</v>
      </c>
      <c r="W665" t="str">
        <f>IFERROR(VLOOKUP($J666,OSA!$BD:$BD,1,0),0)</f>
        <v>01/274927101RBukalapak</v>
      </c>
    </row>
    <row r="666" spans="1:23" x14ac:dyDescent="0.35">
      <c r="A666" t="str">
        <f t="shared" si="58"/>
        <v/>
      </c>
      <c r="B666" s="48"/>
      <c r="C666" s="4"/>
      <c r="G666" s="79"/>
      <c r="H666">
        <f>IFERROR(VLOOKUP($A666,OSA!$BD:$BD,1,0),0)</f>
        <v>0</v>
      </c>
      <c r="J666" t="str">
        <f t="shared" si="57"/>
        <v>01/274927101RBUKALAPAK</v>
      </c>
      <c r="K666" t="s">
        <v>429</v>
      </c>
      <c r="L666" t="s">
        <v>13812</v>
      </c>
      <c r="M666" t="s">
        <v>18896</v>
      </c>
      <c r="N666" s="4" t="s">
        <v>18725</v>
      </c>
      <c r="Q666">
        <v>1</v>
      </c>
      <c r="T666" s="79">
        <v>27117.117117117115</v>
      </c>
      <c r="U666" s="69">
        <f t="shared" si="59"/>
        <v>0.33333333333333331</v>
      </c>
      <c r="V666" s="75">
        <f t="shared" si="60"/>
        <v>9039.0390390390385</v>
      </c>
      <c r="W666">
        <f>IFERROR(VLOOKUP($J667,OSA!$BD:$BD,1,0),0)</f>
        <v>0</v>
      </c>
    </row>
    <row r="667" spans="1:23" x14ac:dyDescent="0.35">
      <c r="A667" t="str">
        <f t="shared" si="58"/>
        <v/>
      </c>
      <c r="B667" s="48"/>
      <c r="C667" s="4"/>
      <c r="G667" s="79"/>
      <c r="H667">
        <f>IFERROR(VLOOKUP($A667,OSA!$BD:$BD,1,0),0)</f>
        <v>0</v>
      </c>
      <c r="J667" t="str">
        <f t="shared" si="57"/>
        <v>01/274927101RLAZADA</v>
      </c>
      <c r="K667" t="s">
        <v>429</v>
      </c>
      <c r="L667" t="s">
        <v>13812</v>
      </c>
      <c r="M667" t="s">
        <v>18896</v>
      </c>
      <c r="N667" s="4" t="s">
        <v>20117</v>
      </c>
      <c r="P667">
        <v>151</v>
      </c>
      <c r="Q667">
        <v>96</v>
      </c>
      <c r="S667" s="79">
        <v>3584136</v>
      </c>
      <c r="T667" s="79">
        <v>2278656</v>
      </c>
      <c r="U667" s="69">
        <f t="shared" si="59"/>
        <v>82.333333333333329</v>
      </c>
      <c r="V667" s="75">
        <f t="shared" si="60"/>
        <v>1954264</v>
      </c>
      <c r="W667" t="str">
        <f>IFERROR(VLOOKUP($J668,OSA!$BD:$BD,1,0),0)</f>
        <v>01/274927101RTokopedia</v>
      </c>
    </row>
    <row r="668" spans="1:23" x14ac:dyDescent="0.35">
      <c r="A668" t="str">
        <f t="shared" si="58"/>
        <v/>
      </c>
      <c r="B668" s="48"/>
      <c r="C668" s="4"/>
      <c r="G668" s="79"/>
      <c r="H668">
        <f>IFERROR(VLOOKUP($A668,OSA!$BD:$BD,1,0),0)</f>
        <v>0</v>
      </c>
      <c r="J668" t="str">
        <f t="shared" si="57"/>
        <v>01/274927101RTOKOPEDIA</v>
      </c>
      <c r="K668" t="s">
        <v>429</v>
      </c>
      <c r="L668" t="s">
        <v>13812</v>
      </c>
      <c r="M668" t="s">
        <v>18896</v>
      </c>
      <c r="N668" s="4" t="s">
        <v>18726</v>
      </c>
      <c r="O668">
        <v>189</v>
      </c>
      <c r="P668">
        <v>151</v>
      </c>
      <c r="Q668">
        <v>344</v>
      </c>
      <c r="R668" s="79">
        <v>5125135.1351351384</v>
      </c>
      <c r="S668" s="79">
        <v>4094684.6846846887</v>
      </c>
      <c r="T668" s="79">
        <v>9328288.2882882934</v>
      </c>
      <c r="U668" s="69">
        <f t="shared" si="59"/>
        <v>228</v>
      </c>
      <c r="V668" s="75">
        <f t="shared" si="60"/>
        <v>6182702.7027027057</v>
      </c>
      <c r="W668" t="str">
        <f>IFERROR(VLOOKUP($J669,OSA!$BD:$BD,1,0),0)</f>
        <v>01/274927102ATokopedia</v>
      </c>
    </row>
    <row r="669" spans="1:23" x14ac:dyDescent="0.35">
      <c r="A669" t="str">
        <f t="shared" si="58"/>
        <v/>
      </c>
      <c r="B669" s="48"/>
      <c r="C669" s="4"/>
      <c r="G669" s="79"/>
      <c r="H669">
        <f>IFERROR(VLOOKUP($A669,OSA!$BD:$BD,1,0),0)</f>
        <v>0</v>
      </c>
      <c r="J669" t="str">
        <f t="shared" si="57"/>
        <v>01/274927102ATOKOPEDIA</v>
      </c>
      <c r="K669" t="s">
        <v>419</v>
      </c>
      <c r="L669" t="s">
        <v>13812</v>
      </c>
      <c r="M669" t="s">
        <v>1228</v>
      </c>
      <c r="N669" s="4" t="s">
        <v>18726</v>
      </c>
      <c r="O669">
        <v>53</v>
      </c>
      <c r="P669">
        <v>26</v>
      </c>
      <c r="R669" s="79">
        <v>1790540.5405405404</v>
      </c>
      <c r="S669" s="79">
        <v>878378.37837837834</v>
      </c>
      <c r="U669" s="69">
        <f t="shared" si="59"/>
        <v>26.333333333333332</v>
      </c>
      <c r="V669" s="75">
        <f t="shared" si="60"/>
        <v>889639.63963963964</v>
      </c>
      <c r="W669" t="str">
        <f>IFERROR(VLOOKUP($J670,OSA!$BD:$BD,1,0),0)</f>
        <v>01/274927102BTokopedia</v>
      </c>
    </row>
    <row r="670" spans="1:23" x14ac:dyDescent="0.35">
      <c r="A670" t="str">
        <f t="shared" si="58"/>
        <v/>
      </c>
      <c r="B670" s="48"/>
      <c r="C670" s="4"/>
      <c r="G670" s="79"/>
      <c r="H670">
        <f>IFERROR(VLOOKUP($A670,OSA!$BD:$BD,1,0),0)</f>
        <v>0</v>
      </c>
      <c r="J670" t="str">
        <f t="shared" si="57"/>
        <v>01/274927102BTOKOPEDIA</v>
      </c>
      <c r="K670" t="s">
        <v>2633</v>
      </c>
      <c r="L670" t="s">
        <v>13812</v>
      </c>
      <c r="M670" t="s">
        <v>6050</v>
      </c>
      <c r="N670" s="4" t="s">
        <v>18726</v>
      </c>
      <c r="O670">
        <v>66</v>
      </c>
      <c r="P670">
        <v>31</v>
      </c>
      <c r="R670" s="79">
        <v>2081081.0810810809</v>
      </c>
      <c r="S670" s="79">
        <v>977477.47747747716</v>
      </c>
      <c r="U670" s="69">
        <f t="shared" si="59"/>
        <v>32.333333333333336</v>
      </c>
      <c r="V670" s="75">
        <f t="shared" si="60"/>
        <v>1019519.5195195194</v>
      </c>
      <c r="W670">
        <f>IFERROR(VLOOKUP($J671,OSA!$BD:$BD,1,0),0)</f>
        <v>0</v>
      </c>
    </row>
    <row r="671" spans="1:23" x14ac:dyDescent="0.35">
      <c r="A671" t="str">
        <f t="shared" si="58"/>
        <v/>
      </c>
      <c r="B671" s="48"/>
      <c r="C671" s="4"/>
      <c r="G671" s="79"/>
      <c r="H671">
        <f>IFERROR(VLOOKUP($A671,OSA!$BD:$BD,1,0),0)</f>
        <v>0</v>
      </c>
      <c r="J671" t="str">
        <f t="shared" si="57"/>
        <v>01/274928901DBLIBLI</v>
      </c>
      <c r="K671" t="s">
        <v>440</v>
      </c>
      <c r="L671" t="s">
        <v>13812</v>
      </c>
      <c r="M671" t="s">
        <v>4150</v>
      </c>
      <c r="N671" s="4" t="s">
        <v>20689</v>
      </c>
      <c r="P671">
        <v>36</v>
      </c>
      <c r="Q671">
        <v>108</v>
      </c>
      <c r="S671" s="79">
        <v>1173635.9999999998</v>
      </c>
      <c r="T671" s="79">
        <v>3520907.9999999991</v>
      </c>
      <c r="U671" s="69">
        <f t="shared" si="59"/>
        <v>48</v>
      </c>
      <c r="V671" s="75">
        <f t="shared" si="60"/>
        <v>1564847.9999999998</v>
      </c>
      <c r="W671" t="str">
        <f>IFERROR(VLOOKUP($J672,OSA!$BD:$BD,1,0),0)</f>
        <v>01/274928901DBukalapak</v>
      </c>
    </row>
    <row r="672" spans="1:23" x14ac:dyDescent="0.35">
      <c r="A672" t="str">
        <f t="shared" si="58"/>
        <v/>
      </c>
      <c r="B672" s="48"/>
      <c r="C672" s="4"/>
      <c r="G672" s="79"/>
      <c r="H672">
        <f>IFERROR(VLOOKUP($A672,OSA!$BD:$BD,1,0),0)</f>
        <v>0</v>
      </c>
      <c r="J672" t="str">
        <f t="shared" si="57"/>
        <v>01/274928901DBUKALAPAK</v>
      </c>
      <c r="K672" t="s">
        <v>440</v>
      </c>
      <c r="L672" t="s">
        <v>13812</v>
      </c>
      <c r="M672" t="s">
        <v>4150</v>
      </c>
      <c r="N672" s="4" t="s">
        <v>18725</v>
      </c>
      <c r="O672">
        <v>3</v>
      </c>
      <c r="P672">
        <v>1</v>
      </c>
      <c r="R672" s="79">
        <v>131891.89189189189</v>
      </c>
      <c r="S672" s="79">
        <v>43963.963963963957</v>
      </c>
      <c r="U672" s="69">
        <f t="shared" si="59"/>
        <v>1.3333333333333333</v>
      </c>
      <c r="V672" s="75">
        <f t="shared" si="60"/>
        <v>58618.618618618617</v>
      </c>
      <c r="W672">
        <f>IFERROR(VLOOKUP($J673,OSA!$BD:$BD,1,0),0)</f>
        <v>0</v>
      </c>
    </row>
    <row r="673" spans="1:23" x14ac:dyDescent="0.35">
      <c r="A673" t="str">
        <f t="shared" si="58"/>
        <v/>
      </c>
      <c r="B673" s="48"/>
      <c r="C673" s="4"/>
      <c r="G673" s="79"/>
      <c r="H673">
        <f>IFERROR(VLOOKUP($A673,OSA!$BD:$BD,1,0),0)</f>
        <v>0</v>
      </c>
      <c r="J673" t="str">
        <f t="shared" si="57"/>
        <v>01/274928901DLAZADA</v>
      </c>
      <c r="K673" t="s">
        <v>440</v>
      </c>
      <c r="L673" t="s">
        <v>13812</v>
      </c>
      <c r="M673" t="s">
        <v>4150</v>
      </c>
      <c r="N673" s="4" t="s">
        <v>20117</v>
      </c>
      <c r="O673">
        <v>313</v>
      </c>
      <c r="P673">
        <v>57</v>
      </c>
      <c r="Q673">
        <v>12</v>
      </c>
      <c r="R673" s="79">
        <v>10204113</v>
      </c>
      <c r="S673" s="79">
        <v>1858256.9999999998</v>
      </c>
      <c r="T673" s="79">
        <v>391212</v>
      </c>
      <c r="U673" s="69">
        <f t="shared" si="59"/>
        <v>127.33333333333333</v>
      </c>
      <c r="V673" s="75">
        <f t="shared" si="60"/>
        <v>4151194</v>
      </c>
      <c r="W673" t="str">
        <f>IFERROR(VLOOKUP($J674,OSA!$BD:$BD,1,0),0)</f>
        <v>01/274928901DTokopedia</v>
      </c>
    </row>
    <row r="674" spans="1:23" x14ac:dyDescent="0.35">
      <c r="A674" t="str">
        <f t="shared" si="58"/>
        <v/>
      </c>
      <c r="B674" s="48"/>
      <c r="C674" s="4"/>
      <c r="G674" s="79"/>
      <c r="H674">
        <f>IFERROR(VLOOKUP($A674,OSA!$BD:$BD,1,0),0)</f>
        <v>0</v>
      </c>
      <c r="J674" t="str">
        <f t="shared" si="57"/>
        <v>01/274928901DTOKOPEDIA</v>
      </c>
      <c r="K674" t="s">
        <v>440</v>
      </c>
      <c r="L674" t="s">
        <v>13812</v>
      </c>
      <c r="M674" t="s">
        <v>4150</v>
      </c>
      <c r="N674" s="4" t="s">
        <v>18726</v>
      </c>
      <c r="O674">
        <v>423</v>
      </c>
      <c r="P674">
        <v>388</v>
      </c>
      <c r="Q674">
        <v>340</v>
      </c>
      <c r="R674" s="79">
        <v>18596756.756756723</v>
      </c>
      <c r="S674" s="79">
        <v>17058018.018017989</v>
      </c>
      <c r="T674" s="79">
        <v>14947747.747747727</v>
      </c>
      <c r="U674" s="69">
        <f t="shared" si="59"/>
        <v>383.66666666666669</v>
      </c>
      <c r="V674" s="75">
        <f t="shared" si="60"/>
        <v>16867507.507507481</v>
      </c>
      <c r="W674">
        <f>IFERROR(VLOOKUP($J675,OSA!$BD:$BD,1,0),0)</f>
        <v>0</v>
      </c>
    </row>
    <row r="675" spans="1:23" x14ac:dyDescent="0.35">
      <c r="A675" t="str">
        <f t="shared" si="58"/>
        <v/>
      </c>
      <c r="B675" s="48"/>
      <c r="C675" s="4"/>
      <c r="G675" s="79"/>
      <c r="H675">
        <f>IFERROR(VLOOKUP($A675,OSA!$BD:$BD,1,0),0)</f>
        <v>0</v>
      </c>
      <c r="J675" t="str">
        <f t="shared" si="57"/>
        <v>01/274928902BBLIBLI</v>
      </c>
      <c r="K675" t="s">
        <v>1229</v>
      </c>
      <c r="L675" t="s">
        <v>13812</v>
      </c>
      <c r="M675" t="s">
        <v>18897</v>
      </c>
      <c r="N675" s="4" t="s">
        <v>20689</v>
      </c>
      <c r="O675">
        <v>12</v>
      </c>
      <c r="Q675">
        <v>24</v>
      </c>
      <c r="R675" s="79">
        <v>339444</v>
      </c>
      <c r="T675" s="79">
        <v>678888</v>
      </c>
      <c r="U675" s="69">
        <f t="shared" si="59"/>
        <v>12</v>
      </c>
      <c r="V675" s="75">
        <f t="shared" si="60"/>
        <v>339444</v>
      </c>
      <c r="W675" t="str">
        <f>IFERROR(VLOOKUP($J676,OSA!$BD:$BD,1,0),0)</f>
        <v>01/274928902BBukalapak</v>
      </c>
    </row>
    <row r="676" spans="1:23" x14ac:dyDescent="0.35">
      <c r="A676" t="str">
        <f t="shared" si="58"/>
        <v/>
      </c>
      <c r="B676" s="48"/>
      <c r="C676" s="4"/>
      <c r="G676" s="79"/>
      <c r="H676">
        <f>IFERROR(VLOOKUP($A676,OSA!$BD:$BD,1,0),0)</f>
        <v>0</v>
      </c>
      <c r="J676" t="str">
        <f t="shared" si="57"/>
        <v>01/274928902BBUKALAPAK</v>
      </c>
      <c r="K676" t="s">
        <v>1229</v>
      </c>
      <c r="L676" t="s">
        <v>13812</v>
      </c>
      <c r="M676" t="s">
        <v>18897</v>
      </c>
      <c r="N676" s="4" t="s">
        <v>18725</v>
      </c>
      <c r="P676">
        <v>2</v>
      </c>
      <c r="Q676">
        <v>6</v>
      </c>
      <c r="S676" s="79">
        <v>65765.765765765755</v>
      </c>
      <c r="T676" s="79">
        <v>197297.29729729728</v>
      </c>
      <c r="U676" s="69">
        <f t="shared" si="59"/>
        <v>2.6666666666666665</v>
      </c>
      <c r="V676" s="75">
        <f t="shared" si="60"/>
        <v>87687.687687687678</v>
      </c>
      <c r="W676">
        <f>IFERROR(VLOOKUP($J677,OSA!$BD:$BD,1,0),0)</f>
        <v>0</v>
      </c>
    </row>
    <row r="677" spans="1:23" x14ac:dyDescent="0.35">
      <c r="A677" t="str">
        <f t="shared" si="58"/>
        <v/>
      </c>
      <c r="B677" s="48"/>
      <c r="C677" s="4"/>
      <c r="G677" s="79"/>
      <c r="H677">
        <f>IFERROR(VLOOKUP($A677,OSA!$BD:$BD,1,0),0)</f>
        <v>0</v>
      </c>
      <c r="J677" t="str">
        <f t="shared" si="57"/>
        <v>01/274928902BLAZADA</v>
      </c>
      <c r="K677" t="s">
        <v>1229</v>
      </c>
      <c r="L677" t="s">
        <v>13812</v>
      </c>
      <c r="M677" t="s">
        <v>18897</v>
      </c>
      <c r="N677" s="4" t="s">
        <v>20117</v>
      </c>
      <c r="Q677">
        <v>144</v>
      </c>
      <c r="T677" s="79">
        <v>4073327.9999999995</v>
      </c>
      <c r="U677" s="69">
        <f t="shared" si="59"/>
        <v>48</v>
      </c>
      <c r="V677" s="75">
        <f t="shared" si="60"/>
        <v>1357775.9999999998</v>
      </c>
      <c r="W677" t="str">
        <f>IFERROR(VLOOKUP($J678,OSA!$BD:$BD,1,0),0)</f>
        <v>01/274928902BTokopedia</v>
      </c>
    </row>
    <row r="678" spans="1:23" x14ac:dyDescent="0.35">
      <c r="A678" t="str">
        <f t="shared" si="58"/>
        <v/>
      </c>
      <c r="B678" s="48"/>
      <c r="C678" s="4"/>
      <c r="G678" s="79"/>
      <c r="H678">
        <f>IFERROR(VLOOKUP($A678,OSA!$BD:$BD,1,0),0)</f>
        <v>0</v>
      </c>
      <c r="J678" t="str">
        <f t="shared" si="57"/>
        <v>01/274928902BTOKOPEDIA</v>
      </c>
      <c r="K678" t="s">
        <v>1229</v>
      </c>
      <c r="L678" t="s">
        <v>13812</v>
      </c>
      <c r="M678" t="s">
        <v>18897</v>
      </c>
      <c r="N678" s="4" t="s">
        <v>18726</v>
      </c>
      <c r="O678">
        <v>261</v>
      </c>
      <c r="P678">
        <v>580</v>
      </c>
      <c r="Q678">
        <v>426</v>
      </c>
      <c r="R678" s="79">
        <v>8582432.4324324299</v>
      </c>
      <c r="S678" s="79">
        <v>19072072.072072089</v>
      </c>
      <c r="T678" s="79">
        <v>14008108.108108111</v>
      </c>
      <c r="U678" s="69">
        <f t="shared" si="59"/>
        <v>422.33333333333331</v>
      </c>
      <c r="V678" s="75">
        <f t="shared" si="60"/>
        <v>13887537.537537543</v>
      </c>
      <c r="W678" t="str">
        <f>IFERROR(VLOOKUP($J679,OSA!$BD:$BD,1,0),0)</f>
        <v>01/274928902CTokopedia</v>
      </c>
    </row>
    <row r="679" spans="1:23" x14ac:dyDescent="0.35">
      <c r="A679" t="str">
        <f t="shared" si="58"/>
        <v/>
      </c>
      <c r="B679" s="48"/>
      <c r="C679" s="4"/>
      <c r="G679" s="79"/>
      <c r="H679">
        <f>IFERROR(VLOOKUP($A679,OSA!$BD:$BD,1,0),0)</f>
        <v>0</v>
      </c>
      <c r="J679" t="str">
        <f t="shared" si="57"/>
        <v>01/274928902CTOKOPEDIA</v>
      </c>
      <c r="K679" t="s">
        <v>2634</v>
      </c>
      <c r="L679" t="s">
        <v>13812</v>
      </c>
      <c r="M679" t="s">
        <v>4156</v>
      </c>
      <c r="N679" s="4" t="s">
        <v>18726</v>
      </c>
      <c r="O679">
        <v>88</v>
      </c>
      <c r="P679">
        <v>98</v>
      </c>
      <c r="Q679">
        <v>65</v>
      </c>
      <c r="R679" s="79">
        <v>3797477.4774774765</v>
      </c>
      <c r="S679" s="79">
        <v>4229009.0090090083</v>
      </c>
      <c r="T679" s="79">
        <v>2804954.9549549543</v>
      </c>
      <c r="U679" s="69">
        <f t="shared" si="59"/>
        <v>83.666666666666671</v>
      </c>
      <c r="V679" s="75">
        <f t="shared" si="60"/>
        <v>3610480.4804804795</v>
      </c>
      <c r="W679">
        <f>IFERROR(VLOOKUP($J680,OSA!$BD:$BD,1,0),0)</f>
        <v>0</v>
      </c>
    </row>
    <row r="680" spans="1:23" x14ac:dyDescent="0.35">
      <c r="A680" t="str">
        <f t="shared" si="58"/>
        <v/>
      </c>
      <c r="B680" s="48"/>
      <c r="C680" s="4"/>
      <c r="G680" s="79"/>
      <c r="H680">
        <f>IFERROR(VLOOKUP($A680,OSA!$BD:$BD,1,0),0)</f>
        <v>0</v>
      </c>
      <c r="J680" t="str">
        <f t="shared" ref="J680:J723" si="61">K680&amp;N680</f>
        <v>01/284422402DBLIBLI</v>
      </c>
      <c r="K680" t="s">
        <v>164</v>
      </c>
      <c r="L680" t="s">
        <v>18731</v>
      </c>
      <c r="M680" t="s">
        <v>18898</v>
      </c>
      <c r="N680" s="4" t="s">
        <v>20689</v>
      </c>
      <c r="P680">
        <v>36</v>
      </c>
      <c r="Q680">
        <v>24</v>
      </c>
      <c r="S680" s="79">
        <v>1103832</v>
      </c>
      <c r="T680" s="79">
        <v>735888</v>
      </c>
      <c r="U680" s="69">
        <f t="shared" si="59"/>
        <v>20</v>
      </c>
      <c r="V680" s="75">
        <f t="shared" si="60"/>
        <v>613240</v>
      </c>
      <c r="W680" t="str">
        <f>IFERROR(VLOOKUP($J681,OSA!$BD:$BD,1,0),0)</f>
        <v>01/284422402DBukalapak</v>
      </c>
    </row>
    <row r="681" spans="1:23" x14ac:dyDescent="0.35">
      <c r="A681" t="str">
        <f t="shared" si="58"/>
        <v/>
      </c>
      <c r="B681" s="48"/>
      <c r="C681" s="4"/>
      <c r="G681" s="79"/>
      <c r="H681">
        <f>IFERROR(VLOOKUP($A681,OSA!$BD:$BD,1,0),0)</f>
        <v>0</v>
      </c>
      <c r="J681" t="str">
        <f t="shared" si="61"/>
        <v>01/284422402DBUKALAPAK</v>
      </c>
      <c r="K681" t="s">
        <v>164</v>
      </c>
      <c r="L681" t="s">
        <v>18731</v>
      </c>
      <c r="M681" t="s">
        <v>18898</v>
      </c>
      <c r="N681" s="4" t="s">
        <v>18725</v>
      </c>
      <c r="P681">
        <v>23</v>
      </c>
      <c r="Q681">
        <v>8</v>
      </c>
      <c r="S681" s="79">
        <v>795675.56756756757</v>
      </c>
      <c r="T681" s="79">
        <v>276756.72072072071</v>
      </c>
      <c r="U681" s="69">
        <f t="shared" si="59"/>
        <v>10.333333333333334</v>
      </c>
      <c r="V681" s="75">
        <f t="shared" si="60"/>
        <v>357477.42942942941</v>
      </c>
      <c r="W681">
        <f>IFERROR(VLOOKUP($J682,OSA!$BD:$BD,1,0),0)</f>
        <v>0</v>
      </c>
    </row>
    <row r="682" spans="1:23" x14ac:dyDescent="0.35">
      <c r="A682" t="str">
        <f t="shared" si="58"/>
        <v/>
      </c>
      <c r="B682" s="48"/>
      <c r="C682" s="4"/>
      <c r="G682" s="79"/>
      <c r="H682">
        <f>IFERROR(VLOOKUP($A682,OSA!$BD:$BD,1,0),0)</f>
        <v>0</v>
      </c>
      <c r="J682" t="str">
        <f t="shared" si="61"/>
        <v>01/284422402DLAZADA</v>
      </c>
      <c r="K682" t="s">
        <v>164</v>
      </c>
      <c r="L682" t="s">
        <v>18731</v>
      </c>
      <c r="M682" t="s">
        <v>18898</v>
      </c>
      <c r="N682" s="4" t="s">
        <v>20117</v>
      </c>
      <c r="O682">
        <v>12</v>
      </c>
      <c r="Q682">
        <v>24</v>
      </c>
      <c r="R682" s="79">
        <v>367944</v>
      </c>
      <c r="T682" s="79">
        <v>735888</v>
      </c>
      <c r="U682" s="69">
        <f t="shared" si="59"/>
        <v>12</v>
      </c>
      <c r="V682" s="75">
        <f t="shared" si="60"/>
        <v>367944</v>
      </c>
      <c r="W682" t="str">
        <f>IFERROR(VLOOKUP($J683,OSA!$BD:$BD,1,0),0)</f>
        <v>01/284422402DTokopedia</v>
      </c>
    </row>
    <row r="683" spans="1:23" x14ac:dyDescent="0.35">
      <c r="A683" t="str">
        <f t="shared" si="58"/>
        <v/>
      </c>
      <c r="B683" s="48"/>
      <c r="C683" s="4"/>
      <c r="G683" s="79"/>
      <c r="H683">
        <f>IFERROR(VLOOKUP($A683,OSA!$BD:$BD,1,0),0)</f>
        <v>0</v>
      </c>
      <c r="J683" t="str">
        <f t="shared" si="61"/>
        <v>01/284422402DTOKOPEDIA</v>
      </c>
      <c r="K683" t="s">
        <v>164</v>
      </c>
      <c r="L683" t="s">
        <v>18731</v>
      </c>
      <c r="M683" t="s">
        <v>18898</v>
      </c>
      <c r="N683" s="4" t="s">
        <v>18726</v>
      </c>
      <c r="O683">
        <v>616</v>
      </c>
      <c r="P683">
        <v>817</v>
      </c>
      <c r="Q683">
        <v>1067</v>
      </c>
      <c r="R683" s="79">
        <v>21310267.027027108</v>
      </c>
      <c r="S683" s="79">
        <v>28263779.594594762</v>
      </c>
      <c r="T683" s="79">
        <v>36912427.045045152</v>
      </c>
      <c r="U683" s="69">
        <f t="shared" si="59"/>
        <v>833.33333333333337</v>
      </c>
      <c r="V683" s="75">
        <f t="shared" si="60"/>
        <v>28828824.555555671</v>
      </c>
      <c r="W683" t="str">
        <f>IFERROR(VLOOKUP($J684,OSA!$BD:$BD,1,0),0)</f>
        <v>01/284422402GBukalapak</v>
      </c>
    </row>
    <row r="684" spans="1:23" x14ac:dyDescent="0.35">
      <c r="A684" t="str">
        <f t="shared" si="58"/>
        <v/>
      </c>
      <c r="B684" s="48"/>
      <c r="C684" s="4"/>
      <c r="G684" s="79"/>
      <c r="H684">
        <f>IFERROR(VLOOKUP($A684,OSA!$BD:$BD,1,0),0)</f>
        <v>0</v>
      </c>
      <c r="J684" t="str">
        <f t="shared" si="61"/>
        <v>01/284422402GBUKALAPAK</v>
      </c>
      <c r="K684" t="s">
        <v>794</v>
      </c>
      <c r="L684" t="s">
        <v>18731</v>
      </c>
      <c r="M684" t="s">
        <v>18899</v>
      </c>
      <c r="N684" s="4" t="s">
        <v>18725</v>
      </c>
      <c r="O684">
        <v>6</v>
      </c>
      <c r="P684">
        <v>6</v>
      </c>
      <c r="Q684">
        <v>24</v>
      </c>
      <c r="R684" s="79">
        <v>207567.54054054053</v>
      </c>
      <c r="S684" s="79">
        <v>207567.54054054053</v>
      </c>
      <c r="T684" s="79">
        <v>830270.16216216213</v>
      </c>
      <c r="U684" s="69">
        <f t="shared" si="59"/>
        <v>12</v>
      </c>
      <c r="V684" s="75">
        <f t="shared" si="60"/>
        <v>415135.08108108101</v>
      </c>
      <c r="W684">
        <f>IFERROR(VLOOKUP($J685,OSA!$BD:$BD,1,0),0)</f>
        <v>0</v>
      </c>
    </row>
    <row r="685" spans="1:23" x14ac:dyDescent="0.35">
      <c r="A685" t="str">
        <f t="shared" si="58"/>
        <v/>
      </c>
      <c r="B685" s="48"/>
      <c r="C685" s="4"/>
      <c r="G685" s="79"/>
      <c r="H685">
        <f>IFERROR(VLOOKUP($A685,OSA!$BD:$BD,1,0),0)</f>
        <v>0</v>
      </c>
      <c r="J685" t="str">
        <f t="shared" si="61"/>
        <v>01/284422402GLAZADA</v>
      </c>
      <c r="K685" t="s">
        <v>794</v>
      </c>
      <c r="L685" t="s">
        <v>18731</v>
      </c>
      <c r="M685" t="s">
        <v>18899</v>
      </c>
      <c r="N685" s="4" t="s">
        <v>20117</v>
      </c>
      <c r="P685">
        <v>24</v>
      </c>
      <c r="S685" s="79">
        <v>735888</v>
      </c>
      <c r="U685" s="69">
        <f t="shared" si="59"/>
        <v>8</v>
      </c>
      <c r="V685" s="75">
        <f t="shared" si="60"/>
        <v>245296</v>
      </c>
      <c r="W685" t="str">
        <f>IFERROR(VLOOKUP($J686,OSA!$BD:$BD,1,0),0)</f>
        <v>01/284422402GTokopedia</v>
      </c>
    </row>
    <row r="686" spans="1:23" x14ac:dyDescent="0.35">
      <c r="A686" t="str">
        <f t="shared" si="58"/>
        <v/>
      </c>
      <c r="B686" s="48"/>
      <c r="C686" s="4"/>
      <c r="G686" s="79"/>
      <c r="H686">
        <f>IFERROR(VLOOKUP($A686,OSA!$BD:$BD,1,0),0)</f>
        <v>0</v>
      </c>
      <c r="J686" t="str">
        <f t="shared" si="61"/>
        <v>01/284422402GTOKOPEDIA</v>
      </c>
      <c r="K686" t="s">
        <v>794</v>
      </c>
      <c r="L686" t="s">
        <v>18731</v>
      </c>
      <c r="M686" t="s">
        <v>18899</v>
      </c>
      <c r="N686" s="4" t="s">
        <v>18726</v>
      </c>
      <c r="O686">
        <v>464</v>
      </c>
      <c r="P686">
        <v>394</v>
      </c>
      <c r="Q686">
        <v>649</v>
      </c>
      <c r="R686" s="79">
        <v>16051889.549549574</v>
      </c>
      <c r="S686" s="79">
        <v>13630268.279279303</v>
      </c>
      <c r="T686" s="79">
        <v>22451888.837837905</v>
      </c>
      <c r="U686" s="69">
        <f t="shared" si="59"/>
        <v>502.33333333333331</v>
      </c>
      <c r="V686" s="75">
        <f t="shared" si="60"/>
        <v>17378015.555555593</v>
      </c>
      <c r="W686">
        <f>IFERROR(VLOOKUP($J687,OSA!$BD:$BD,1,0),0)</f>
        <v>0</v>
      </c>
    </row>
    <row r="687" spans="1:23" x14ac:dyDescent="0.35">
      <c r="A687" t="str">
        <f t="shared" si="58"/>
        <v/>
      </c>
      <c r="B687" s="48"/>
      <c r="C687" s="4"/>
      <c r="G687" s="79"/>
      <c r="H687">
        <f>IFERROR(VLOOKUP($A687,OSA!$BD:$BD,1,0),0)</f>
        <v>0</v>
      </c>
      <c r="J687" t="str">
        <f t="shared" si="61"/>
        <v>01/284422402MBUKALAPAK</v>
      </c>
      <c r="K687" t="s">
        <v>5981</v>
      </c>
      <c r="L687" t="s">
        <v>18731</v>
      </c>
      <c r="M687" t="s">
        <v>18900</v>
      </c>
      <c r="N687" s="4" t="s">
        <v>18725</v>
      </c>
      <c r="O687">
        <v>4</v>
      </c>
      <c r="P687">
        <v>4</v>
      </c>
      <c r="Q687">
        <v>12</v>
      </c>
      <c r="R687" s="79">
        <v>225585.58558558556</v>
      </c>
      <c r="S687" s="79">
        <v>225585.58558558556</v>
      </c>
      <c r="T687" s="79">
        <v>676756.75675675669</v>
      </c>
      <c r="U687" s="69">
        <f t="shared" si="59"/>
        <v>6.666666666666667</v>
      </c>
      <c r="V687" s="75">
        <f t="shared" si="60"/>
        <v>375975.97597597592</v>
      </c>
      <c r="W687">
        <f>IFERROR(VLOOKUP($J688,OSA!$BD:$BD,1,0),0)</f>
        <v>0</v>
      </c>
    </row>
    <row r="688" spans="1:23" x14ac:dyDescent="0.35">
      <c r="A688" t="str">
        <f t="shared" si="58"/>
        <v/>
      </c>
      <c r="B688" s="48"/>
      <c r="C688" s="4"/>
      <c r="G688" s="79"/>
      <c r="H688">
        <f>IFERROR(VLOOKUP($A688,OSA!$BD:$BD,1,0),0)</f>
        <v>0</v>
      </c>
      <c r="J688" t="str">
        <f t="shared" si="61"/>
        <v>01/284422402MLAZADA</v>
      </c>
      <c r="K688" t="s">
        <v>5981</v>
      </c>
      <c r="L688" t="s">
        <v>18731</v>
      </c>
      <c r="M688" t="s">
        <v>18900</v>
      </c>
      <c r="N688" s="4" t="s">
        <v>20117</v>
      </c>
      <c r="O688">
        <v>66</v>
      </c>
      <c r="P688">
        <v>66</v>
      </c>
      <c r="Q688">
        <v>132</v>
      </c>
      <c r="R688" s="79">
        <v>3370817.9999999995</v>
      </c>
      <c r="S688" s="79">
        <v>3370818</v>
      </c>
      <c r="T688" s="79">
        <v>6741635.9999999991</v>
      </c>
      <c r="U688" s="69">
        <f t="shared" si="59"/>
        <v>88</v>
      </c>
      <c r="V688" s="75">
        <f t="shared" si="60"/>
        <v>4494424</v>
      </c>
      <c r="W688" t="str">
        <f>IFERROR(VLOOKUP($J689,OSA!$BD:$BD,1,0),0)</f>
        <v>01/284422402MTokopedia</v>
      </c>
    </row>
    <row r="689" spans="1:23" x14ac:dyDescent="0.35">
      <c r="A689" t="str">
        <f t="shared" si="58"/>
        <v/>
      </c>
      <c r="B689" s="48"/>
      <c r="C689" s="4"/>
      <c r="G689" s="79"/>
      <c r="H689">
        <f>IFERROR(VLOOKUP($A689,OSA!$BD:$BD,1,0),0)</f>
        <v>0</v>
      </c>
      <c r="J689" t="str">
        <f t="shared" si="61"/>
        <v>01/284422402MTOKOPEDIA</v>
      </c>
      <c r="K689" t="s">
        <v>5981</v>
      </c>
      <c r="L689" t="s">
        <v>18731</v>
      </c>
      <c r="M689" t="s">
        <v>18900</v>
      </c>
      <c r="N689" s="4" t="s">
        <v>18726</v>
      </c>
      <c r="O689">
        <v>136</v>
      </c>
      <c r="P689">
        <v>148</v>
      </c>
      <c r="Q689">
        <v>104</v>
      </c>
      <c r="R689" s="79">
        <v>7669909.9099099217</v>
      </c>
      <c r="S689" s="79">
        <v>8346666.6666666791</v>
      </c>
      <c r="T689" s="79">
        <v>5865225.2252252297</v>
      </c>
      <c r="U689" s="69">
        <f t="shared" si="59"/>
        <v>129.33333333333334</v>
      </c>
      <c r="V689" s="75">
        <f t="shared" si="60"/>
        <v>7293933.9339339435</v>
      </c>
      <c r="W689" t="str">
        <f>IFERROR(VLOOKUP($J690,OSA!$BD:$BD,1,0),0)</f>
        <v>01/294823701KTokopedia</v>
      </c>
    </row>
    <row r="690" spans="1:23" x14ac:dyDescent="0.35">
      <c r="A690" t="str">
        <f t="shared" si="58"/>
        <v/>
      </c>
      <c r="B690" s="48"/>
      <c r="C690" s="4"/>
      <c r="G690" s="79"/>
      <c r="H690">
        <f>IFERROR(VLOOKUP($A690,OSA!$BD:$BD,1,0),0)</f>
        <v>0</v>
      </c>
      <c r="J690" t="str">
        <f t="shared" si="61"/>
        <v>01/294823701KTOKOPEDIA</v>
      </c>
      <c r="K690" t="s">
        <v>4102</v>
      </c>
      <c r="L690" t="s">
        <v>2968</v>
      </c>
      <c r="M690" t="s">
        <v>20182</v>
      </c>
      <c r="N690" s="4" t="s">
        <v>18726</v>
      </c>
      <c r="O690">
        <v>25</v>
      </c>
      <c r="P690">
        <v>5</v>
      </c>
      <c r="R690" s="79">
        <v>898648.70270270261</v>
      </c>
      <c r="S690" s="79">
        <v>179729.73873873873</v>
      </c>
      <c r="U690" s="69">
        <f t="shared" si="59"/>
        <v>10</v>
      </c>
      <c r="V690" s="75">
        <f t="shared" si="60"/>
        <v>359459.48048048047</v>
      </c>
      <c r="W690">
        <f>IFERROR(VLOOKUP($J691,OSA!$BD:$BD,1,0),0)</f>
        <v>0</v>
      </c>
    </row>
    <row r="691" spans="1:23" x14ac:dyDescent="0.35">
      <c r="A691" t="str">
        <f t="shared" si="58"/>
        <v/>
      </c>
      <c r="B691" s="48"/>
      <c r="C691" s="4"/>
      <c r="G691" s="79"/>
      <c r="H691">
        <f>IFERROR(VLOOKUP($A691,OSA!$BD:$BD,1,0),0)</f>
        <v>0</v>
      </c>
      <c r="J691" t="str">
        <f t="shared" si="61"/>
        <v>01/294823701LTOKOPEDIA</v>
      </c>
      <c r="K691" t="s">
        <v>4103</v>
      </c>
      <c r="L691" t="s">
        <v>2968</v>
      </c>
      <c r="M691" t="s">
        <v>18901</v>
      </c>
      <c r="N691" s="4" t="s">
        <v>18726</v>
      </c>
      <c r="O691">
        <v>14</v>
      </c>
      <c r="P691">
        <v>3</v>
      </c>
      <c r="Q691">
        <v>6</v>
      </c>
      <c r="R691" s="79">
        <v>503243.27927927929</v>
      </c>
      <c r="S691" s="79">
        <v>107837.84684684683</v>
      </c>
      <c r="T691" s="79">
        <v>215675.69369369367</v>
      </c>
      <c r="U691" s="69">
        <f t="shared" si="59"/>
        <v>7.666666666666667</v>
      </c>
      <c r="V691" s="75">
        <f t="shared" si="60"/>
        <v>275585.60660660663</v>
      </c>
      <c r="W691" t="str">
        <f>IFERROR(VLOOKUP($J692,OSA!$BD:$BD,1,0),0)</f>
        <v>01/294823701MTokopedia</v>
      </c>
    </row>
    <row r="692" spans="1:23" x14ac:dyDescent="0.35">
      <c r="A692" t="str">
        <f t="shared" si="58"/>
        <v/>
      </c>
      <c r="B692" s="48"/>
      <c r="C692" s="4"/>
      <c r="G692" s="79"/>
      <c r="H692">
        <f>IFERROR(VLOOKUP($A692,OSA!$BD:$BD,1,0),0)</f>
        <v>0</v>
      </c>
      <c r="J692" t="str">
        <f t="shared" si="61"/>
        <v>01/294823701MTOKOPEDIA</v>
      </c>
      <c r="K692" t="s">
        <v>11186</v>
      </c>
      <c r="L692" t="s">
        <v>2968</v>
      </c>
      <c r="M692" t="s">
        <v>11227</v>
      </c>
      <c r="N692" s="4" t="s">
        <v>18726</v>
      </c>
      <c r="O692">
        <v>8</v>
      </c>
      <c r="Q692">
        <v>17</v>
      </c>
      <c r="R692" s="79">
        <v>291891.89189189189</v>
      </c>
      <c r="T692" s="79">
        <v>620270.2702702703</v>
      </c>
      <c r="U692" s="69">
        <f t="shared" si="59"/>
        <v>8.3333333333333339</v>
      </c>
      <c r="V692" s="75">
        <f t="shared" si="60"/>
        <v>304054.05405405402</v>
      </c>
      <c r="W692" t="str">
        <f>IFERROR(VLOOKUP($J693,OSA!$BD:$BD,1,0),0)</f>
        <v>01/294823701NTokopedia</v>
      </c>
    </row>
    <row r="693" spans="1:23" x14ac:dyDescent="0.35">
      <c r="A693" t="str">
        <f t="shared" si="58"/>
        <v/>
      </c>
      <c r="B693" s="48"/>
      <c r="C693" s="4"/>
      <c r="G693" s="79"/>
      <c r="H693">
        <f>IFERROR(VLOOKUP($A693,OSA!$BD:$BD,1,0),0)</f>
        <v>0</v>
      </c>
      <c r="J693" t="str">
        <f t="shared" si="61"/>
        <v>01/294823701NTOKOPEDIA</v>
      </c>
      <c r="K693" t="s">
        <v>11192</v>
      </c>
      <c r="L693" t="s">
        <v>2968</v>
      </c>
      <c r="M693" t="s">
        <v>11233</v>
      </c>
      <c r="N693" s="4" t="s">
        <v>18726</v>
      </c>
      <c r="O693">
        <v>3</v>
      </c>
      <c r="P693">
        <v>6</v>
      </c>
      <c r="Q693">
        <v>11</v>
      </c>
      <c r="R693" s="79">
        <v>109459.45945945947</v>
      </c>
      <c r="S693" s="79">
        <v>218918.91891891891</v>
      </c>
      <c r="T693" s="79">
        <v>401351.35135135136</v>
      </c>
      <c r="U693" s="69">
        <f t="shared" si="59"/>
        <v>6.666666666666667</v>
      </c>
      <c r="V693" s="75">
        <f t="shared" si="60"/>
        <v>243243.24324324323</v>
      </c>
      <c r="W693" t="str">
        <f>IFERROR(VLOOKUP($J694,OSA!$BD:$BD,1,0),0)</f>
        <v>01/294823701OTokopedia</v>
      </c>
    </row>
    <row r="694" spans="1:23" x14ac:dyDescent="0.35">
      <c r="A694" t="str">
        <f t="shared" si="58"/>
        <v/>
      </c>
      <c r="B694" s="48"/>
      <c r="C694" s="4"/>
      <c r="G694" s="79"/>
      <c r="H694">
        <f>IFERROR(VLOOKUP($A694,OSA!$BD:$BD,1,0),0)</f>
        <v>0</v>
      </c>
      <c r="J694" t="str">
        <f t="shared" si="61"/>
        <v>01/294823701OTOKOPEDIA</v>
      </c>
      <c r="K694" t="s">
        <v>11195</v>
      </c>
      <c r="L694" t="s">
        <v>2968</v>
      </c>
      <c r="M694" t="s">
        <v>11236</v>
      </c>
      <c r="N694" s="4" t="s">
        <v>18726</v>
      </c>
      <c r="O694">
        <v>4</v>
      </c>
      <c r="P694">
        <v>10</v>
      </c>
      <c r="R694" s="79">
        <v>145945.94594594595</v>
      </c>
      <c r="S694" s="79">
        <v>364864.86486486485</v>
      </c>
      <c r="U694" s="69">
        <f t="shared" si="59"/>
        <v>4.666666666666667</v>
      </c>
      <c r="V694" s="75">
        <f t="shared" si="60"/>
        <v>170270.27027027027</v>
      </c>
      <c r="W694">
        <f>IFERROR(VLOOKUP($J695,OSA!$BD:$BD,1,0),0)</f>
        <v>0</v>
      </c>
    </row>
    <row r="695" spans="1:23" x14ac:dyDescent="0.35">
      <c r="A695" t="str">
        <f t="shared" si="58"/>
        <v/>
      </c>
      <c r="B695" s="48"/>
      <c r="C695" s="4"/>
      <c r="G695" s="79"/>
      <c r="H695">
        <f>IFERROR(VLOOKUP($A695,OSA!$BD:$BD,1,0),0)</f>
        <v>0</v>
      </c>
      <c r="J695" t="str">
        <f t="shared" si="61"/>
        <v>01/294825205IBLIBLI</v>
      </c>
      <c r="K695" t="s">
        <v>372</v>
      </c>
      <c r="L695" t="s">
        <v>2968</v>
      </c>
      <c r="M695" t="s">
        <v>18902</v>
      </c>
      <c r="N695" s="4" t="s">
        <v>20689</v>
      </c>
      <c r="O695">
        <v>400</v>
      </c>
      <c r="P695">
        <v>120</v>
      </c>
      <c r="R695" s="79">
        <v>44972799.999999993</v>
      </c>
      <c r="S695" s="79">
        <v>13491840</v>
      </c>
      <c r="U695" s="69">
        <f t="shared" si="59"/>
        <v>173.33333333333334</v>
      </c>
      <c r="V695" s="75">
        <f t="shared" si="60"/>
        <v>19488213.333333332</v>
      </c>
      <c r="W695">
        <f>IFERROR(VLOOKUP($J696,OSA!$BD:$BD,1,0),0)</f>
        <v>0</v>
      </c>
    </row>
    <row r="696" spans="1:23" x14ac:dyDescent="0.35">
      <c r="A696" t="str">
        <f t="shared" si="58"/>
        <v/>
      </c>
      <c r="B696" s="48"/>
      <c r="C696" s="4"/>
      <c r="G696" s="79"/>
      <c r="H696">
        <f>IFERROR(VLOOKUP($A696,OSA!$BD:$BD,1,0),0)</f>
        <v>0</v>
      </c>
      <c r="J696" t="str">
        <f t="shared" si="61"/>
        <v>01/294825205ILAZADA</v>
      </c>
      <c r="K696" t="s">
        <v>372</v>
      </c>
      <c r="L696" t="s">
        <v>2968</v>
      </c>
      <c r="M696" t="s">
        <v>18902</v>
      </c>
      <c r="N696" s="4" t="s">
        <v>20117</v>
      </c>
      <c r="O696">
        <v>342</v>
      </c>
      <c r="Q696">
        <v>228</v>
      </c>
      <c r="R696" s="79">
        <v>38451743.999999993</v>
      </c>
      <c r="T696" s="79">
        <v>25634496</v>
      </c>
      <c r="U696" s="69">
        <f t="shared" si="59"/>
        <v>190</v>
      </c>
      <c r="V696" s="75">
        <f t="shared" si="60"/>
        <v>21362079.999999996</v>
      </c>
      <c r="W696" t="str">
        <f>IFERROR(VLOOKUP($J697,OSA!$BD:$BD,1,0),0)</f>
        <v>01/294825205ITokopedia</v>
      </c>
    </row>
    <row r="697" spans="1:23" x14ac:dyDescent="0.35">
      <c r="A697" t="str">
        <f t="shared" si="58"/>
        <v/>
      </c>
      <c r="B697" s="48"/>
      <c r="C697" s="4"/>
      <c r="G697" s="79"/>
      <c r="H697">
        <f>IFERROR(VLOOKUP($A697,OSA!$BD:$BD,1,0),0)</f>
        <v>0</v>
      </c>
      <c r="J697" t="str">
        <f t="shared" si="61"/>
        <v>01/294825205ITOKOPEDIA</v>
      </c>
      <c r="K697" t="s">
        <v>372</v>
      </c>
      <c r="L697" t="s">
        <v>2968</v>
      </c>
      <c r="M697" t="s">
        <v>18902</v>
      </c>
      <c r="N697" s="4" t="s">
        <v>18726</v>
      </c>
      <c r="O697">
        <v>37</v>
      </c>
      <c r="P697">
        <v>20</v>
      </c>
      <c r="Q697">
        <v>24</v>
      </c>
      <c r="R697" s="79">
        <v>5049999.9999999991</v>
      </c>
      <c r="S697" s="79">
        <v>2729729.7297297297</v>
      </c>
      <c r="T697" s="79">
        <v>3275675.6756756757</v>
      </c>
      <c r="U697" s="69">
        <f t="shared" si="59"/>
        <v>27</v>
      </c>
      <c r="V697" s="75">
        <f t="shared" si="60"/>
        <v>3685135.1351351347</v>
      </c>
      <c r="W697">
        <f>IFERROR(VLOOKUP($J698,OSA!$BD:$BD,1,0),0)</f>
        <v>0</v>
      </c>
    </row>
    <row r="698" spans="1:23" x14ac:dyDescent="0.35">
      <c r="A698" t="str">
        <f t="shared" si="58"/>
        <v/>
      </c>
      <c r="B698" s="48"/>
      <c r="C698" s="4"/>
      <c r="G698" s="80"/>
      <c r="H698">
        <f>IFERROR(VLOOKUP($A698,OSA!$BD:$BD,1,0),0)</f>
        <v>0</v>
      </c>
      <c r="J698" t="str">
        <f t="shared" si="61"/>
        <v>01/294825206BLAZADA</v>
      </c>
      <c r="K698" t="s">
        <v>321</v>
      </c>
      <c r="L698" t="s">
        <v>2968</v>
      </c>
      <c r="M698" t="s">
        <v>18903</v>
      </c>
      <c r="N698" s="4" t="s">
        <v>20117</v>
      </c>
      <c r="P698">
        <v>24</v>
      </c>
      <c r="Q698">
        <v>90</v>
      </c>
      <c r="S698" s="79">
        <v>3521232</v>
      </c>
      <c r="T698" s="79">
        <v>13204619.999999998</v>
      </c>
      <c r="U698" s="69">
        <f t="shared" si="59"/>
        <v>38</v>
      </c>
      <c r="V698" s="75">
        <f t="shared" si="60"/>
        <v>5575283.9999999991</v>
      </c>
      <c r="W698" t="str">
        <f>IFERROR(VLOOKUP($J699,OSA!$BD:$BD,1,0),0)</f>
        <v>01/294825206BTokopedia</v>
      </c>
    </row>
    <row r="699" spans="1:23" x14ac:dyDescent="0.35">
      <c r="A699" t="str">
        <f t="shared" si="58"/>
        <v/>
      </c>
      <c r="B699" s="48"/>
      <c r="C699" s="4"/>
      <c r="G699" s="80"/>
      <c r="H699">
        <f>IFERROR(VLOOKUP($A699,OSA!$BD:$BD,1,0),0)</f>
        <v>0</v>
      </c>
      <c r="J699" t="str">
        <f t="shared" si="61"/>
        <v>01/294825206BTOKOPEDIA</v>
      </c>
      <c r="K699" t="s">
        <v>321</v>
      </c>
      <c r="L699" t="s">
        <v>2968</v>
      </c>
      <c r="M699" t="s">
        <v>18903</v>
      </c>
      <c r="N699" s="4" t="s">
        <v>18726</v>
      </c>
      <c r="O699">
        <v>36</v>
      </c>
      <c r="P699">
        <v>49</v>
      </c>
      <c r="Q699">
        <v>61</v>
      </c>
      <c r="R699" s="79">
        <v>6483243.2432432445</v>
      </c>
      <c r="S699" s="79">
        <v>8824414.4144144189</v>
      </c>
      <c r="T699" s="79">
        <v>10985495.495495504</v>
      </c>
      <c r="U699" s="69">
        <f t="shared" si="59"/>
        <v>48.666666666666664</v>
      </c>
      <c r="V699" s="75">
        <f t="shared" si="60"/>
        <v>8764384.3843843881</v>
      </c>
      <c r="W699">
        <f>IFERROR(VLOOKUP($J700,OSA!$BD:$BD,1,0),0)</f>
        <v>0</v>
      </c>
    </row>
    <row r="700" spans="1:23" x14ac:dyDescent="0.35">
      <c r="A700" t="str">
        <f t="shared" si="58"/>
        <v/>
      </c>
      <c r="B700" s="48"/>
      <c r="C700" s="4"/>
      <c r="G700" s="80"/>
      <c r="H700">
        <f>IFERROR(VLOOKUP($A700,OSA!$BD:$BD,1,0),0)</f>
        <v>0</v>
      </c>
      <c r="J700" t="str">
        <f t="shared" si="61"/>
        <v>01/294825206CLAZADA</v>
      </c>
      <c r="K700" t="s">
        <v>1143</v>
      </c>
      <c r="L700" t="s">
        <v>2968</v>
      </c>
      <c r="M700" t="s">
        <v>4149</v>
      </c>
      <c r="N700" s="4" t="s">
        <v>20117</v>
      </c>
      <c r="P700">
        <v>84</v>
      </c>
      <c r="Q700">
        <v>24</v>
      </c>
      <c r="S700" s="79">
        <v>12324312</v>
      </c>
      <c r="T700" s="79">
        <v>3521231.9999999995</v>
      </c>
      <c r="U700" s="69">
        <f t="shared" si="59"/>
        <v>36</v>
      </c>
      <c r="V700" s="75">
        <f t="shared" si="60"/>
        <v>5281848</v>
      </c>
      <c r="W700" t="str">
        <f>IFERROR(VLOOKUP($J701,OSA!$BD:$BD,1,0),0)</f>
        <v>01/294825206CTokopedia</v>
      </c>
    </row>
    <row r="701" spans="1:23" x14ac:dyDescent="0.35">
      <c r="A701" t="str">
        <f t="shared" si="58"/>
        <v/>
      </c>
      <c r="B701" s="48"/>
      <c r="C701" s="4"/>
      <c r="G701" s="80"/>
      <c r="H701">
        <f>IFERROR(VLOOKUP($A701,OSA!$BD:$BD,1,0),0)</f>
        <v>0</v>
      </c>
      <c r="J701" t="str">
        <f t="shared" si="61"/>
        <v>01/294825206CTOKOPEDIA</v>
      </c>
      <c r="K701" t="s">
        <v>1143</v>
      </c>
      <c r="L701" t="s">
        <v>2968</v>
      </c>
      <c r="M701" t="s">
        <v>4149</v>
      </c>
      <c r="N701" s="4" t="s">
        <v>18726</v>
      </c>
      <c r="O701">
        <v>32</v>
      </c>
      <c r="P701">
        <v>19</v>
      </c>
      <c r="Q701">
        <v>21</v>
      </c>
      <c r="R701" s="79">
        <v>5762882.8828828847</v>
      </c>
      <c r="S701" s="79">
        <v>3421711.7117117108</v>
      </c>
      <c r="T701" s="79">
        <v>3781891.8918918911</v>
      </c>
      <c r="U701" s="69">
        <f t="shared" si="59"/>
        <v>24</v>
      </c>
      <c r="V701" s="75">
        <f t="shared" si="60"/>
        <v>4322162.1621621624</v>
      </c>
      <c r="W701">
        <f>IFERROR(VLOOKUP($J702,OSA!$BD:$BD,1,0),0)</f>
        <v>0</v>
      </c>
    </row>
    <row r="702" spans="1:23" x14ac:dyDescent="0.35">
      <c r="A702" t="str">
        <f t="shared" si="58"/>
        <v/>
      </c>
      <c r="B702" s="48"/>
      <c r="C702" s="4"/>
      <c r="G702" s="80"/>
      <c r="H702">
        <f>IFERROR(VLOOKUP($A702,OSA!$BD:$BD,1,0),0)</f>
        <v>0</v>
      </c>
      <c r="J702" t="str">
        <f t="shared" si="61"/>
        <v>01/294825206DBLIBLI</v>
      </c>
      <c r="K702" t="s">
        <v>795</v>
      </c>
      <c r="L702" t="s">
        <v>2968</v>
      </c>
      <c r="M702" t="s">
        <v>18904</v>
      </c>
      <c r="N702" s="4" t="s">
        <v>20689</v>
      </c>
      <c r="Q702">
        <v>50</v>
      </c>
      <c r="T702" s="79">
        <v>2036899.9999999998</v>
      </c>
      <c r="U702" s="69">
        <f t="shared" si="59"/>
        <v>16.666666666666668</v>
      </c>
      <c r="V702" s="75">
        <f t="shared" si="60"/>
        <v>678966.66666666663</v>
      </c>
      <c r="W702">
        <f>IFERROR(VLOOKUP($J703,OSA!$BD:$BD,1,0),0)</f>
        <v>0</v>
      </c>
    </row>
    <row r="703" spans="1:23" x14ac:dyDescent="0.35">
      <c r="A703" t="str">
        <f t="shared" si="58"/>
        <v/>
      </c>
      <c r="B703" s="48"/>
      <c r="C703" s="4"/>
      <c r="G703" s="80"/>
      <c r="H703">
        <f>IFERROR(VLOOKUP($A703,OSA!$BD:$BD,1,0),0)</f>
        <v>0</v>
      </c>
      <c r="J703" t="str">
        <f t="shared" si="61"/>
        <v>01/294825206DLAZADA</v>
      </c>
      <c r="K703" t="s">
        <v>795</v>
      </c>
      <c r="L703" t="s">
        <v>2968</v>
      </c>
      <c r="M703" t="s">
        <v>18904</v>
      </c>
      <c r="N703" s="4" t="s">
        <v>20117</v>
      </c>
      <c r="P703">
        <v>264</v>
      </c>
      <c r="Q703">
        <v>828</v>
      </c>
      <c r="S703" s="79">
        <v>10754831.999999998</v>
      </c>
      <c r="T703" s="79">
        <v>33731064</v>
      </c>
      <c r="U703" s="69">
        <f t="shared" si="59"/>
        <v>364</v>
      </c>
      <c r="V703" s="75">
        <f t="shared" si="60"/>
        <v>14828632</v>
      </c>
      <c r="W703" t="str">
        <f>IFERROR(VLOOKUP($J704,OSA!$BD:$BD,1,0),0)</f>
        <v>01/294825206DTokopedia</v>
      </c>
    </row>
    <row r="704" spans="1:23" x14ac:dyDescent="0.35">
      <c r="A704" t="str">
        <f t="shared" si="58"/>
        <v/>
      </c>
      <c r="B704" s="48"/>
      <c r="C704" s="4"/>
      <c r="G704" s="80"/>
      <c r="H704">
        <f>IFERROR(VLOOKUP($A704,OSA!$BD:$BD,1,0),0)</f>
        <v>0</v>
      </c>
      <c r="J704" t="str">
        <f t="shared" si="61"/>
        <v>01/294825206DTOKOPEDIA</v>
      </c>
      <c r="K704" t="s">
        <v>795</v>
      </c>
      <c r="L704" t="s">
        <v>2968</v>
      </c>
      <c r="M704" t="s">
        <v>18904</v>
      </c>
      <c r="N704" s="4" t="s">
        <v>18726</v>
      </c>
      <c r="O704">
        <v>311</v>
      </c>
      <c r="P704">
        <v>243</v>
      </c>
      <c r="Q704">
        <v>277</v>
      </c>
      <c r="R704" s="79">
        <v>15129729.729729749</v>
      </c>
      <c r="S704" s="79">
        <v>11821621.621621639</v>
      </c>
      <c r="T704" s="79">
        <v>13475675.675675703</v>
      </c>
      <c r="U704" s="69">
        <f t="shared" si="59"/>
        <v>277</v>
      </c>
      <c r="V704" s="75">
        <f t="shared" si="60"/>
        <v>13475675.675675698</v>
      </c>
      <c r="W704">
        <f>IFERROR(VLOOKUP($J705,OSA!$BD:$BD,1,0),0)</f>
        <v>0</v>
      </c>
    </row>
    <row r="705" spans="1:23" x14ac:dyDescent="0.35">
      <c r="A705" t="str">
        <f t="shared" si="58"/>
        <v/>
      </c>
      <c r="B705" s="48"/>
      <c r="C705" s="4"/>
      <c r="G705" s="80"/>
      <c r="H705">
        <f>IFERROR(VLOOKUP($A705,OSA!$BD:$BD,1,0),0)</f>
        <v>0</v>
      </c>
      <c r="J705" t="str">
        <f t="shared" si="61"/>
        <v>01/294825206EBLIBLI</v>
      </c>
      <c r="K705" t="s">
        <v>313</v>
      </c>
      <c r="L705" t="s">
        <v>2968</v>
      </c>
      <c r="M705" t="s">
        <v>18905</v>
      </c>
      <c r="N705" s="4" t="s">
        <v>20689</v>
      </c>
      <c r="O705">
        <v>30</v>
      </c>
      <c r="P705">
        <v>60</v>
      </c>
      <c r="Q705">
        <v>48</v>
      </c>
      <c r="R705" s="79">
        <v>4401540</v>
      </c>
      <c r="S705" s="79">
        <v>8803080</v>
      </c>
      <c r="T705" s="79">
        <v>7042463.9999999991</v>
      </c>
      <c r="U705" s="69">
        <f t="shared" si="59"/>
        <v>46</v>
      </c>
      <c r="V705" s="75">
        <f t="shared" si="60"/>
        <v>6749028</v>
      </c>
      <c r="W705">
        <f>IFERROR(VLOOKUP($J706,OSA!$BD:$BD,1,0),0)</f>
        <v>0</v>
      </c>
    </row>
    <row r="706" spans="1:23" x14ac:dyDescent="0.35">
      <c r="A706" t="str">
        <f t="shared" si="58"/>
        <v/>
      </c>
      <c r="B706" s="48"/>
      <c r="C706" s="4"/>
      <c r="G706" s="80"/>
      <c r="H706">
        <f>IFERROR(VLOOKUP($A706,OSA!$BD:$BD,1,0),0)</f>
        <v>0</v>
      </c>
      <c r="J706" t="str">
        <f t="shared" si="61"/>
        <v>01/294825206ELAZADA</v>
      </c>
      <c r="K706" t="s">
        <v>313</v>
      </c>
      <c r="L706" t="s">
        <v>2968</v>
      </c>
      <c r="M706" t="s">
        <v>18905</v>
      </c>
      <c r="N706" s="4" t="s">
        <v>20117</v>
      </c>
      <c r="O706">
        <v>90</v>
      </c>
      <c r="P706">
        <v>48</v>
      </c>
      <c r="Q706">
        <v>222</v>
      </c>
      <c r="R706" s="79">
        <v>13204620</v>
      </c>
      <c r="S706" s="79">
        <v>7042463.9999999991</v>
      </c>
      <c r="T706" s="79">
        <v>32571395.999999996</v>
      </c>
      <c r="U706" s="69">
        <f t="shared" si="59"/>
        <v>120</v>
      </c>
      <c r="V706" s="75">
        <f t="shared" si="60"/>
        <v>17606160</v>
      </c>
      <c r="W706" t="str">
        <f>IFERROR(VLOOKUP($J707,OSA!$BD:$BD,1,0),0)</f>
        <v>01/294825206ETokopedia</v>
      </c>
    </row>
    <row r="707" spans="1:23" x14ac:dyDescent="0.35">
      <c r="A707" t="str">
        <f t="shared" ref="A707:A770" si="62">B707&amp;E707</f>
        <v/>
      </c>
      <c r="B707" s="48"/>
      <c r="C707" s="4"/>
      <c r="G707" s="80"/>
      <c r="H707">
        <f>IFERROR(VLOOKUP($A707,OSA!$BD:$BD,1,0),0)</f>
        <v>0</v>
      </c>
      <c r="J707" t="str">
        <f t="shared" si="61"/>
        <v>01/294825206ETOKOPEDIA</v>
      </c>
      <c r="K707" t="s">
        <v>313</v>
      </c>
      <c r="L707" t="s">
        <v>2968</v>
      </c>
      <c r="M707" t="s">
        <v>18905</v>
      </c>
      <c r="N707" s="4" t="s">
        <v>18726</v>
      </c>
      <c r="O707">
        <v>48</v>
      </c>
      <c r="P707">
        <v>49</v>
      </c>
      <c r="Q707">
        <v>74</v>
      </c>
      <c r="R707" s="79">
        <v>8644324.3243243266</v>
      </c>
      <c r="S707" s="79">
        <v>8824414.4144144189</v>
      </c>
      <c r="T707" s="79">
        <v>13326666.666666677</v>
      </c>
      <c r="U707" s="69">
        <f t="shared" ref="U707:U770" si="63">SUM(O707:Q707)/3</f>
        <v>57</v>
      </c>
      <c r="V707" s="75">
        <f t="shared" ref="V707:V770" si="64">SUM(R707:T707)/3</f>
        <v>10265135.135135142</v>
      </c>
      <c r="W707">
        <f>IFERROR(VLOOKUP($J708,OSA!$BD:$BD,1,0),0)</f>
        <v>0</v>
      </c>
    </row>
    <row r="708" spans="1:23" x14ac:dyDescent="0.35">
      <c r="A708" t="str">
        <f t="shared" si="62"/>
        <v/>
      </c>
      <c r="B708" s="48"/>
      <c r="C708" s="4"/>
      <c r="G708" s="80"/>
      <c r="H708">
        <f>IFERROR(VLOOKUP($A708,OSA!$BD:$BD,1,0),0)</f>
        <v>0</v>
      </c>
      <c r="J708" t="str">
        <f t="shared" si="61"/>
        <v>01/294825206GBLIBLI</v>
      </c>
      <c r="K708" t="s">
        <v>347</v>
      </c>
      <c r="L708" t="s">
        <v>2968</v>
      </c>
      <c r="M708" t="s">
        <v>18906</v>
      </c>
      <c r="N708" s="4" t="s">
        <v>20689</v>
      </c>
      <c r="O708">
        <v>36</v>
      </c>
      <c r="P708">
        <v>450</v>
      </c>
      <c r="R708" s="79">
        <v>7028999.9999999991</v>
      </c>
      <c r="S708" s="79">
        <v>87862500</v>
      </c>
      <c r="U708" s="69">
        <f t="shared" si="63"/>
        <v>162</v>
      </c>
      <c r="V708" s="75">
        <f t="shared" si="64"/>
        <v>31630500</v>
      </c>
      <c r="W708" t="str">
        <f>IFERROR(VLOOKUP($J709,OSA!$BD:$BD,1,0),0)</f>
        <v>01/294825206GBukalapak</v>
      </c>
    </row>
    <row r="709" spans="1:23" x14ac:dyDescent="0.35">
      <c r="A709" t="str">
        <f t="shared" si="62"/>
        <v/>
      </c>
      <c r="B709" s="48"/>
      <c r="C709" s="4"/>
      <c r="G709" s="80"/>
      <c r="H709">
        <f>IFERROR(VLOOKUP($A709,OSA!$BD:$BD,1,0),0)</f>
        <v>0</v>
      </c>
      <c r="J709" t="str">
        <f t="shared" si="61"/>
        <v>01/294825206GBUKALAPAK</v>
      </c>
      <c r="K709" t="s">
        <v>347</v>
      </c>
      <c r="L709" t="s">
        <v>2968</v>
      </c>
      <c r="M709" t="s">
        <v>18906</v>
      </c>
      <c r="N709" s="4" t="s">
        <v>18725</v>
      </c>
      <c r="P709">
        <v>2</v>
      </c>
      <c r="Q709">
        <v>1</v>
      </c>
      <c r="S709" s="79">
        <v>500720.72072072065</v>
      </c>
      <c r="T709" s="79">
        <v>250360.36036036033</v>
      </c>
      <c r="U709" s="69">
        <f t="shared" si="63"/>
        <v>1</v>
      </c>
      <c r="V709" s="75">
        <f t="shared" si="64"/>
        <v>250360.36036036033</v>
      </c>
      <c r="W709">
        <f>IFERROR(VLOOKUP($J710,OSA!$BD:$BD,1,0),0)</f>
        <v>0</v>
      </c>
    </row>
    <row r="710" spans="1:23" x14ac:dyDescent="0.35">
      <c r="A710" t="str">
        <f t="shared" si="62"/>
        <v/>
      </c>
      <c r="B710" s="48"/>
      <c r="C710" s="4"/>
      <c r="G710" s="80"/>
      <c r="H710">
        <f>IFERROR(VLOOKUP($A710,OSA!$BD:$BD,1,0),0)</f>
        <v>0</v>
      </c>
      <c r="J710" t="str">
        <f t="shared" si="61"/>
        <v>01/294825206GLAZADA</v>
      </c>
      <c r="K710" t="s">
        <v>347</v>
      </c>
      <c r="L710" t="s">
        <v>2968</v>
      </c>
      <c r="M710" t="s">
        <v>18906</v>
      </c>
      <c r="N710" s="4" t="s">
        <v>20117</v>
      </c>
      <c r="O710">
        <v>798</v>
      </c>
      <c r="P710">
        <v>132</v>
      </c>
      <c r="Q710">
        <v>564</v>
      </c>
      <c r="R710" s="79">
        <v>155809499.99999997</v>
      </c>
      <c r="S710" s="79">
        <v>25772999.999999996</v>
      </c>
      <c r="T710" s="79">
        <v>110120999.99999999</v>
      </c>
      <c r="U710" s="69">
        <f t="shared" si="63"/>
        <v>498</v>
      </c>
      <c r="V710" s="75">
        <f t="shared" si="64"/>
        <v>97234499.999999985</v>
      </c>
      <c r="W710" t="str">
        <f>IFERROR(VLOOKUP($J711,OSA!$BD:$BD,1,0),0)</f>
        <v>01/294825206GTokopedia</v>
      </c>
    </row>
    <row r="711" spans="1:23" x14ac:dyDescent="0.35">
      <c r="A711" t="str">
        <f t="shared" si="62"/>
        <v/>
      </c>
      <c r="B711" s="48"/>
      <c r="C711" s="4"/>
      <c r="G711" s="80"/>
      <c r="H711">
        <f>IFERROR(VLOOKUP($A711,OSA!$BD:$BD,1,0),0)</f>
        <v>0</v>
      </c>
      <c r="J711" t="str">
        <f t="shared" si="61"/>
        <v>01/294825206GTOKOPEDIA</v>
      </c>
      <c r="K711" t="s">
        <v>347</v>
      </c>
      <c r="L711" t="s">
        <v>2968</v>
      </c>
      <c r="M711" t="s">
        <v>18906</v>
      </c>
      <c r="N711" s="4" t="s">
        <v>18726</v>
      </c>
      <c r="O711">
        <v>119</v>
      </c>
      <c r="P711">
        <v>160</v>
      </c>
      <c r="Q711">
        <v>222</v>
      </c>
      <c r="R711" s="79">
        <v>29792882.882882927</v>
      </c>
      <c r="S711" s="79">
        <v>40057657.657657743</v>
      </c>
      <c r="T711" s="79">
        <v>55580000.000000171</v>
      </c>
      <c r="U711" s="69">
        <f t="shared" si="63"/>
        <v>167</v>
      </c>
      <c r="V711" s="75">
        <f t="shared" si="64"/>
        <v>41810180.180180281</v>
      </c>
      <c r="W711">
        <f>IFERROR(VLOOKUP($J712,OSA!$BD:$BD,1,0),0)</f>
        <v>0</v>
      </c>
    </row>
    <row r="712" spans="1:23" x14ac:dyDescent="0.35">
      <c r="A712" t="str">
        <f t="shared" si="62"/>
        <v/>
      </c>
      <c r="B712" s="48"/>
      <c r="C712" s="4"/>
      <c r="G712" s="80"/>
      <c r="H712">
        <f>IFERROR(VLOOKUP($A712,OSA!$BD:$BD,1,0),0)</f>
        <v>0</v>
      </c>
      <c r="J712" t="str">
        <f t="shared" si="61"/>
        <v>01/294825206OBLIBLI</v>
      </c>
      <c r="K712" t="s">
        <v>342</v>
      </c>
      <c r="L712" t="s">
        <v>2968</v>
      </c>
      <c r="M712" t="s">
        <v>18907</v>
      </c>
      <c r="N712" s="4" t="s">
        <v>20689</v>
      </c>
      <c r="O712">
        <v>36</v>
      </c>
      <c r="P712">
        <v>460</v>
      </c>
      <c r="R712" s="79">
        <v>7028999.9999999991</v>
      </c>
      <c r="S712" s="79">
        <v>89815000</v>
      </c>
      <c r="U712" s="69">
        <f t="shared" si="63"/>
        <v>165.33333333333334</v>
      </c>
      <c r="V712" s="75">
        <f t="shared" si="64"/>
        <v>32281333.333333332</v>
      </c>
      <c r="W712" t="str">
        <f>IFERROR(VLOOKUP($J713,OSA!$BD:$BD,1,0),0)</f>
        <v>01/294825206OBukalapak</v>
      </c>
    </row>
    <row r="713" spans="1:23" x14ac:dyDescent="0.35">
      <c r="A713" t="str">
        <f t="shared" si="62"/>
        <v/>
      </c>
      <c r="B713" s="48"/>
      <c r="C713" s="4"/>
      <c r="G713" s="80"/>
      <c r="H713">
        <f>IFERROR(VLOOKUP($A713,OSA!$BD:$BD,1,0),0)</f>
        <v>0</v>
      </c>
      <c r="J713" t="str">
        <f t="shared" si="61"/>
        <v>01/294825206OBUKALAPAK</v>
      </c>
      <c r="K713" t="s">
        <v>342</v>
      </c>
      <c r="L713" t="s">
        <v>2968</v>
      </c>
      <c r="M713" t="s">
        <v>18907</v>
      </c>
      <c r="N713" s="4" t="s">
        <v>18725</v>
      </c>
      <c r="P713">
        <v>1</v>
      </c>
      <c r="Q713">
        <v>1</v>
      </c>
      <c r="S713" s="79">
        <v>250360.36036036033</v>
      </c>
      <c r="T713" s="79">
        <v>250360.36036036033</v>
      </c>
      <c r="U713" s="69">
        <f t="shared" si="63"/>
        <v>0.66666666666666663</v>
      </c>
      <c r="V713" s="75">
        <f t="shared" si="64"/>
        <v>166906.90690690689</v>
      </c>
      <c r="W713">
        <f>IFERROR(VLOOKUP($J714,OSA!$BD:$BD,1,0),0)</f>
        <v>0</v>
      </c>
    </row>
    <row r="714" spans="1:23" x14ac:dyDescent="0.35">
      <c r="A714" t="str">
        <f t="shared" si="62"/>
        <v/>
      </c>
      <c r="B714" s="48"/>
      <c r="C714" s="4"/>
      <c r="G714" s="80"/>
      <c r="H714">
        <f>IFERROR(VLOOKUP($A714,OSA!$BD:$BD,1,0),0)</f>
        <v>0</v>
      </c>
      <c r="J714" t="str">
        <f t="shared" si="61"/>
        <v>01/294825206OLAZADA</v>
      </c>
      <c r="K714" t="s">
        <v>342</v>
      </c>
      <c r="L714" t="s">
        <v>2968</v>
      </c>
      <c r="M714" t="s">
        <v>18907</v>
      </c>
      <c r="N714" s="4" t="s">
        <v>20117</v>
      </c>
      <c r="O714">
        <v>42</v>
      </c>
      <c r="P714">
        <v>270</v>
      </c>
      <c r="R714" s="79">
        <v>8200499.9999999991</v>
      </c>
      <c r="S714" s="79">
        <v>52717500</v>
      </c>
      <c r="U714" s="69">
        <f t="shared" si="63"/>
        <v>104</v>
      </c>
      <c r="V714" s="75">
        <f t="shared" si="64"/>
        <v>20306000</v>
      </c>
      <c r="W714" t="str">
        <f>IFERROR(VLOOKUP($J715,OSA!$BD:$BD,1,0),0)</f>
        <v>01/294825206OTokopedia</v>
      </c>
    </row>
    <row r="715" spans="1:23" x14ac:dyDescent="0.35">
      <c r="A715" t="str">
        <f t="shared" si="62"/>
        <v/>
      </c>
      <c r="B715" s="48"/>
      <c r="C715" s="4"/>
      <c r="G715" s="80"/>
      <c r="H715">
        <f>IFERROR(VLOOKUP($A715,OSA!$BD:$BD,1,0),0)</f>
        <v>0</v>
      </c>
      <c r="J715" t="str">
        <f t="shared" si="61"/>
        <v>01/294825206OTOKOPEDIA</v>
      </c>
      <c r="K715" t="s">
        <v>342</v>
      </c>
      <c r="L715" t="s">
        <v>2968</v>
      </c>
      <c r="M715" t="s">
        <v>18907</v>
      </c>
      <c r="N715" s="4" t="s">
        <v>18726</v>
      </c>
      <c r="O715">
        <v>127</v>
      </c>
      <c r="P715">
        <v>296</v>
      </c>
      <c r="Q715">
        <v>200</v>
      </c>
      <c r="R715" s="79">
        <v>31795765.765765823</v>
      </c>
      <c r="S715" s="79">
        <v>74106666.666666716</v>
      </c>
      <c r="T715" s="79">
        <v>50072072.072072215</v>
      </c>
      <c r="U715" s="69">
        <f t="shared" si="63"/>
        <v>207.66666666666666</v>
      </c>
      <c r="V715" s="75">
        <f t="shared" si="64"/>
        <v>51991501.501501583</v>
      </c>
      <c r="W715">
        <f>IFERROR(VLOOKUP($J716,OSA!$BD:$BD,1,0),0)</f>
        <v>0</v>
      </c>
    </row>
    <row r="716" spans="1:23" x14ac:dyDescent="0.35">
      <c r="A716" t="str">
        <f t="shared" si="62"/>
        <v/>
      </c>
      <c r="B716" s="48"/>
      <c r="C716" s="4"/>
      <c r="G716" s="80"/>
      <c r="H716">
        <f>IFERROR(VLOOKUP($A716,OSA!$BD:$BD,1,0),0)</f>
        <v>0</v>
      </c>
      <c r="J716" t="str">
        <f t="shared" si="61"/>
        <v>01/294825206PBLIBLI</v>
      </c>
      <c r="K716" t="s">
        <v>365</v>
      </c>
      <c r="L716" t="s">
        <v>2968</v>
      </c>
      <c r="M716" t="s">
        <v>2519</v>
      </c>
      <c r="N716" s="4" t="s">
        <v>20689</v>
      </c>
      <c r="O716">
        <v>400</v>
      </c>
      <c r="R716" s="79">
        <v>63419199.999999993</v>
      </c>
      <c r="U716" s="69">
        <f t="shared" si="63"/>
        <v>133.33333333333334</v>
      </c>
      <c r="V716" s="75">
        <f t="shared" si="64"/>
        <v>21139733.333333332</v>
      </c>
      <c r="W716" t="str">
        <f>IFERROR(VLOOKUP($J717,OSA!$BD:$BD,1,0),0)</f>
        <v>01/294825206PBukalapak</v>
      </c>
    </row>
    <row r="717" spans="1:23" x14ac:dyDescent="0.35">
      <c r="A717" t="str">
        <f t="shared" si="62"/>
        <v/>
      </c>
      <c r="B717" s="48"/>
      <c r="C717" s="4"/>
      <c r="G717" s="80"/>
      <c r="H717">
        <f>IFERROR(VLOOKUP($A717,OSA!$BD:$BD,1,0),0)</f>
        <v>0</v>
      </c>
      <c r="J717" t="str">
        <f t="shared" si="61"/>
        <v>01/294825206PBUKALAPAK</v>
      </c>
      <c r="K717" t="s">
        <v>365</v>
      </c>
      <c r="L717" t="s">
        <v>2968</v>
      </c>
      <c r="M717" t="s">
        <v>2519</v>
      </c>
      <c r="N717" s="4" t="s">
        <v>18725</v>
      </c>
      <c r="Q717">
        <v>1</v>
      </c>
      <c r="T717" s="79">
        <v>199999.99999999997</v>
      </c>
      <c r="U717" s="69">
        <f t="shared" si="63"/>
        <v>0.33333333333333331</v>
      </c>
      <c r="V717" s="75">
        <f t="shared" si="64"/>
        <v>66666.666666666657</v>
      </c>
      <c r="W717">
        <f>IFERROR(VLOOKUP($J718,OSA!$BD:$BD,1,0),0)</f>
        <v>0</v>
      </c>
    </row>
    <row r="718" spans="1:23" x14ac:dyDescent="0.35">
      <c r="A718" t="str">
        <f t="shared" si="62"/>
        <v/>
      </c>
      <c r="B718" s="48"/>
      <c r="C718" s="4"/>
      <c r="G718" s="80"/>
      <c r="H718">
        <f>IFERROR(VLOOKUP($A718,OSA!$BD:$BD,1,0),0)</f>
        <v>0</v>
      </c>
      <c r="J718" t="str">
        <f t="shared" si="61"/>
        <v>01/294825206PLAZADA</v>
      </c>
      <c r="K718" t="s">
        <v>365</v>
      </c>
      <c r="L718" t="s">
        <v>2968</v>
      </c>
      <c r="M718" t="s">
        <v>2519</v>
      </c>
      <c r="N718" s="4" t="s">
        <v>20117</v>
      </c>
      <c r="O718">
        <v>18</v>
      </c>
      <c r="P718">
        <v>204</v>
      </c>
      <c r="Q718">
        <v>306</v>
      </c>
      <c r="R718" s="79">
        <v>2853864</v>
      </c>
      <c r="S718" s="79">
        <v>32343792</v>
      </c>
      <c r="T718" s="79">
        <v>48515688</v>
      </c>
      <c r="U718" s="69">
        <f t="shared" si="63"/>
        <v>176</v>
      </c>
      <c r="V718" s="75">
        <f t="shared" si="64"/>
        <v>27904448</v>
      </c>
      <c r="W718" t="str">
        <f>IFERROR(VLOOKUP($J719,OSA!$BD:$BD,1,0),0)</f>
        <v>01/294825206PTokopedia</v>
      </c>
    </row>
    <row r="719" spans="1:23" x14ac:dyDescent="0.35">
      <c r="A719" t="str">
        <f t="shared" si="62"/>
        <v/>
      </c>
      <c r="B719" s="48"/>
      <c r="C719" s="4"/>
      <c r="G719" s="80"/>
      <c r="H719">
        <f>IFERROR(VLOOKUP($A719,OSA!$BD:$BD,1,0),0)</f>
        <v>0</v>
      </c>
      <c r="J719" t="str">
        <f t="shared" si="61"/>
        <v>01/294825206PTOKOPEDIA</v>
      </c>
      <c r="K719" t="s">
        <v>365</v>
      </c>
      <c r="L719" t="s">
        <v>2968</v>
      </c>
      <c r="M719" t="s">
        <v>2519</v>
      </c>
      <c r="N719" s="4" t="s">
        <v>18726</v>
      </c>
      <c r="O719">
        <v>37</v>
      </c>
      <c r="P719">
        <v>71</v>
      </c>
      <c r="Q719">
        <v>80</v>
      </c>
      <c r="R719" s="79">
        <v>7399999.9999999991</v>
      </c>
      <c r="S719" s="79">
        <v>14199999.999999998</v>
      </c>
      <c r="T719" s="79">
        <v>16000000</v>
      </c>
      <c r="U719" s="69">
        <f t="shared" si="63"/>
        <v>62.666666666666664</v>
      </c>
      <c r="V719" s="75">
        <f t="shared" si="64"/>
        <v>12533333.333333334</v>
      </c>
      <c r="W719">
        <f>IFERROR(VLOOKUP($J720,OSA!$BD:$BD,1,0),0)</f>
        <v>0</v>
      </c>
    </row>
    <row r="720" spans="1:23" x14ac:dyDescent="0.35">
      <c r="A720" t="str">
        <f t="shared" si="62"/>
        <v/>
      </c>
      <c r="B720" s="48"/>
      <c r="C720" s="4"/>
      <c r="G720" s="80"/>
      <c r="H720">
        <f>IFERROR(VLOOKUP($A720,OSA!$BD:$BD,1,0),0)</f>
        <v>0</v>
      </c>
      <c r="J720" t="str">
        <f t="shared" si="61"/>
        <v>01/294825207BLAZADA</v>
      </c>
      <c r="K720" t="s">
        <v>338</v>
      </c>
      <c r="L720" t="s">
        <v>2968</v>
      </c>
      <c r="M720" t="s">
        <v>18908</v>
      </c>
      <c r="N720" s="4" t="s">
        <v>20117</v>
      </c>
      <c r="O720">
        <v>438</v>
      </c>
      <c r="Q720">
        <v>66</v>
      </c>
      <c r="R720" s="79">
        <v>49984122</v>
      </c>
      <c r="T720" s="79">
        <v>7531854</v>
      </c>
      <c r="U720" s="69">
        <f t="shared" si="63"/>
        <v>168</v>
      </c>
      <c r="V720" s="75">
        <f t="shared" si="64"/>
        <v>19171992</v>
      </c>
      <c r="W720" t="str">
        <f>IFERROR(VLOOKUP($J721,OSA!$BD:$BD,1,0),0)</f>
        <v>01/294825207BTokopedia</v>
      </c>
    </row>
    <row r="721" spans="1:23" x14ac:dyDescent="0.35">
      <c r="A721" t="str">
        <f t="shared" si="62"/>
        <v/>
      </c>
      <c r="B721" s="48"/>
      <c r="C721" s="4"/>
      <c r="G721" s="80"/>
      <c r="H721">
        <f>IFERROR(VLOOKUP($A721,OSA!$BD:$BD,1,0),0)</f>
        <v>0</v>
      </c>
      <c r="J721" t="str">
        <f t="shared" si="61"/>
        <v>01/294825207BTOKOPEDIA</v>
      </c>
      <c r="K721" t="s">
        <v>338</v>
      </c>
      <c r="L721" t="s">
        <v>2968</v>
      </c>
      <c r="M721" t="s">
        <v>18908</v>
      </c>
      <c r="N721" s="4" t="s">
        <v>18726</v>
      </c>
      <c r="O721">
        <v>65</v>
      </c>
      <c r="P721">
        <v>78</v>
      </c>
      <c r="Q721">
        <v>67</v>
      </c>
      <c r="R721" s="79">
        <v>8871621.6216216162</v>
      </c>
      <c r="S721" s="79">
        <v>10645945.945945945</v>
      </c>
      <c r="T721" s="79">
        <v>9144594.5945945904</v>
      </c>
      <c r="U721" s="69">
        <f t="shared" si="63"/>
        <v>70</v>
      </c>
      <c r="V721" s="75">
        <f t="shared" si="64"/>
        <v>9554054.0540540498</v>
      </c>
      <c r="W721" t="str">
        <f>IFERROR(VLOOKUP($J722,OSA!$BD:$BD,1,0),0)</f>
        <v>01/294825207CTokopedia</v>
      </c>
    </row>
    <row r="722" spans="1:23" x14ac:dyDescent="0.35">
      <c r="A722" t="str">
        <f t="shared" si="62"/>
        <v/>
      </c>
      <c r="B722" s="48"/>
      <c r="C722" s="4"/>
      <c r="G722" s="80"/>
      <c r="H722">
        <f>IFERROR(VLOOKUP($A722,OSA!$BD:$BD,1,0),0)</f>
        <v>0</v>
      </c>
      <c r="J722" t="str">
        <f t="shared" si="61"/>
        <v>01/294825207CTOKOPEDIA</v>
      </c>
      <c r="K722" t="s">
        <v>319</v>
      </c>
      <c r="L722" t="s">
        <v>2968</v>
      </c>
      <c r="M722" t="s">
        <v>20183</v>
      </c>
      <c r="N722" s="4" t="s">
        <v>18726</v>
      </c>
      <c r="O722">
        <v>1</v>
      </c>
      <c r="R722" s="79">
        <v>59369.369369369364</v>
      </c>
      <c r="U722" s="69">
        <f t="shared" si="63"/>
        <v>0.33333333333333331</v>
      </c>
      <c r="V722" s="75">
        <f t="shared" si="64"/>
        <v>19789.789789789789</v>
      </c>
      <c r="W722">
        <f>IFERROR(VLOOKUP($J723,OSA!$BD:$BD,1,0),0)</f>
        <v>0</v>
      </c>
    </row>
    <row r="723" spans="1:23" x14ac:dyDescent="0.35">
      <c r="A723" t="str">
        <f t="shared" si="62"/>
        <v/>
      </c>
      <c r="B723" s="48"/>
      <c r="C723" s="4"/>
      <c r="G723" s="80"/>
      <c r="H723">
        <f>IFERROR(VLOOKUP($A723,OSA!$BD:$BD,1,0),0)</f>
        <v>0</v>
      </c>
      <c r="J723" t="str">
        <f t="shared" si="61"/>
        <v>01/294825207DBLIBLI</v>
      </c>
      <c r="K723" t="s">
        <v>340</v>
      </c>
      <c r="L723" t="s">
        <v>2968</v>
      </c>
      <c r="M723" t="s">
        <v>18909</v>
      </c>
      <c r="N723" s="4" t="s">
        <v>20689</v>
      </c>
      <c r="O723">
        <v>20</v>
      </c>
      <c r="R723" s="79">
        <v>1082660</v>
      </c>
      <c r="U723" s="69">
        <f t="shared" si="63"/>
        <v>6.666666666666667</v>
      </c>
      <c r="V723" s="75">
        <f t="shared" si="64"/>
        <v>360886.66666666669</v>
      </c>
      <c r="W723" t="str">
        <f>IFERROR(VLOOKUP($J724,OSA!$BD:$BD,1,0),0)</f>
        <v>01/294825207DBukalapak</v>
      </c>
    </row>
    <row r="724" spans="1:23" x14ac:dyDescent="0.35">
      <c r="A724" t="str">
        <f t="shared" si="62"/>
        <v/>
      </c>
      <c r="B724" s="48"/>
      <c r="C724" s="4"/>
      <c r="G724" s="80"/>
      <c r="H724">
        <f>IFERROR(VLOOKUP($A724,OSA!$BD:$BD,1,0),0)</f>
        <v>0</v>
      </c>
      <c r="J724" t="str">
        <f t="shared" ref="J724:J728" si="65">K724&amp;N724</f>
        <v>01/294825207DBUKALAPAK</v>
      </c>
      <c r="K724" t="s">
        <v>340</v>
      </c>
      <c r="L724" t="s">
        <v>2968</v>
      </c>
      <c r="M724" t="s">
        <v>18909</v>
      </c>
      <c r="N724" s="4" t="s">
        <v>18725</v>
      </c>
      <c r="P724">
        <v>1</v>
      </c>
      <c r="S724" s="79">
        <v>59369.369369369364</v>
      </c>
      <c r="U724" s="69">
        <f t="shared" si="63"/>
        <v>0.33333333333333331</v>
      </c>
      <c r="V724" s="75">
        <f t="shared" si="64"/>
        <v>19789.789789789789</v>
      </c>
      <c r="W724">
        <f>IFERROR(VLOOKUP($J725,OSA!$BD:$BD,1,0),0)</f>
        <v>0</v>
      </c>
    </row>
    <row r="725" spans="1:23" x14ac:dyDescent="0.35">
      <c r="A725" t="str">
        <f t="shared" si="62"/>
        <v/>
      </c>
      <c r="B725" s="48"/>
      <c r="C725" s="4"/>
      <c r="G725" s="80"/>
      <c r="H725">
        <f>IFERROR(VLOOKUP($A725,OSA!$BD:$BD,1,0),0)</f>
        <v>0</v>
      </c>
      <c r="J725" t="str">
        <f t="shared" si="65"/>
        <v>01/294825207DLAZADA</v>
      </c>
      <c r="K725" t="s">
        <v>340</v>
      </c>
      <c r="L725" t="s">
        <v>2968</v>
      </c>
      <c r="M725" t="s">
        <v>18909</v>
      </c>
      <c r="N725" s="4" t="s">
        <v>20117</v>
      </c>
      <c r="O725">
        <v>126</v>
      </c>
      <c r="P725">
        <v>30</v>
      </c>
      <c r="Q725">
        <v>240</v>
      </c>
      <c r="R725" s="79">
        <v>6820758</v>
      </c>
      <c r="S725" s="79">
        <v>1623989.9999999998</v>
      </c>
      <c r="T725" s="79">
        <v>12991919.999999998</v>
      </c>
      <c r="U725" s="69">
        <f t="shared" si="63"/>
        <v>132</v>
      </c>
      <c r="V725" s="75">
        <f t="shared" si="64"/>
        <v>7145556</v>
      </c>
      <c r="W725" t="str">
        <f>IFERROR(VLOOKUP($J726,OSA!$BD:$BD,1,0),0)</f>
        <v>01/294825207DTokopedia</v>
      </c>
    </row>
    <row r="726" spans="1:23" x14ac:dyDescent="0.35">
      <c r="A726" t="str">
        <f t="shared" si="62"/>
        <v/>
      </c>
      <c r="B726" s="48"/>
      <c r="C726" s="4"/>
      <c r="G726" s="80"/>
      <c r="H726">
        <f>IFERROR(VLOOKUP($A726,OSA!$BD:$BD,1,0),0)</f>
        <v>0</v>
      </c>
      <c r="J726" t="str">
        <f t="shared" si="65"/>
        <v>01/294825207DTOKOPEDIA</v>
      </c>
      <c r="K726" t="s">
        <v>340</v>
      </c>
      <c r="L726" t="s">
        <v>2968</v>
      </c>
      <c r="M726" t="s">
        <v>18909</v>
      </c>
      <c r="N726" s="4" t="s">
        <v>18726</v>
      </c>
      <c r="O726">
        <v>26</v>
      </c>
      <c r="P726">
        <v>11</v>
      </c>
      <c r="Q726">
        <v>28</v>
      </c>
      <c r="R726" s="79">
        <v>1543603.603603604</v>
      </c>
      <c r="S726" s="79">
        <v>653063.06306306296</v>
      </c>
      <c r="T726" s="79">
        <v>1662342.3423423432</v>
      </c>
      <c r="U726" s="69">
        <f t="shared" si="63"/>
        <v>21.666666666666668</v>
      </c>
      <c r="V726" s="75">
        <f t="shared" si="64"/>
        <v>1286336.3363363368</v>
      </c>
      <c r="W726" t="str">
        <f>IFERROR(VLOOKUP($J727,OSA!$BD:$BD,1,0),0)</f>
        <v>01/294825207FBukalapak</v>
      </c>
    </row>
    <row r="727" spans="1:23" x14ac:dyDescent="0.35">
      <c r="A727" t="str">
        <f t="shared" si="62"/>
        <v/>
      </c>
      <c r="B727" s="48"/>
      <c r="C727" s="4"/>
      <c r="G727" s="80"/>
      <c r="H727">
        <f>IFERROR(VLOOKUP($A727,OSA!$BD:$BD,1,0),0)</f>
        <v>0</v>
      </c>
      <c r="J727" t="str">
        <f t="shared" si="65"/>
        <v>01/294825207FBUKALAPAK</v>
      </c>
      <c r="K727" t="s">
        <v>350</v>
      </c>
      <c r="L727" t="s">
        <v>2968</v>
      </c>
      <c r="M727" t="s">
        <v>18910</v>
      </c>
      <c r="N727" s="4" t="s">
        <v>18725</v>
      </c>
      <c r="O727">
        <v>1</v>
      </c>
      <c r="P727">
        <v>6</v>
      </c>
      <c r="Q727">
        <v>2</v>
      </c>
      <c r="R727" s="79">
        <v>136486.48648648648</v>
      </c>
      <c r="S727" s="79">
        <v>818918.91891891882</v>
      </c>
      <c r="T727" s="79">
        <v>272972.97297297296</v>
      </c>
      <c r="U727" s="69">
        <f t="shared" si="63"/>
        <v>3</v>
      </c>
      <c r="V727" s="75">
        <f t="shared" si="64"/>
        <v>409459.45945945941</v>
      </c>
      <c r="W727">
        <f>IFERROR(VLOOKUP($J728,OSA!$BD:$BD,1,0),0)</f>
        <v>0</v>
      </c>
    </row>
    <row r="728" spans="1:23" x14ac:dyDescent="0.35">
      <c r="A728" t="str">
        <f t="shared" si="62"/>
        <v/>
      </c>
      <c r="B728" s="48"/>
      <c r="C728" s="4"/>
      <c r="G728" s="80"/>
      <c r="H728">
        <f>IFERROR(VLOOKUP($A728,OSA!$BD:$BD,1,0),0)</f>
        <v>0</v>
      </c>
      <c r="J728" t="str">
        <f t="shared" si="65"/>
        <v>01/294825207FLAZADA</v>
      </c>
      <c r="K728" t="s">
        <v>350</v>
      </c>
      <c r="L728" t="s">
        <v>2968</v>
      </c>
      <c r="M728" t="s">
        <v>18910</v>
      </c>
      <c r="N728" s="4" t="s">
        <v>20117</v>
      </c>
      <c r="Q728">
        <v>354</v>
      </c>
      <c r="T728" s="79">
        <v>39800927.999999993</v>
      </c>
      <c r="U728" s="69">
        <f t="shared" si="63"/>
        <v>118</v>
      </c>
      <c r="V728" s="75">
        <f t="shared" si="64"/>
        <v>13266975.999999998</v>
      </c>
      <c r="W728" t="str">
        <f>IFERROR(VLOOKUP($J729,OSA!$BD:$BD,1,0),0)</f>
        <v>01/294825207FTokopedia</v>
      </c>
    </row>
    <row r="729" spans="1:23" x14ac:dyDescent="0.35">
      <c r="A729" t="str">
        <f t="shared" si="62"/>
        <v/>
      </c>
      <c r="B729" s="48"/>
      <c r="C729" s="4"/>
      <c r="G729" s="80"/>
      <c r="H729">
        <f>IFERROR(VLOOKUP($A729,OSA!$BD:$BD,1,0),0)</f>
        <v>0</v>
      </c>
      <c r="J729" t="str">
        <f t="shared" ref="J729:J733" si="66">K729&amp;N729</f>
        <v>01/294825207FTOKOPEDIA</v>
      </c>
      <c r="K729" t="s">
        <v>350</v>
      </c>
      <c r="L729" t="s">
        <v>2968</v>
      </c>
      <c r="M729" t="s">
        <v>18910</v>
      </c>
      <c r="N729" s="4" t="s">
        <v>18726</v>
      </c>
      <c r="O729">
        <v>276</v>
      </c>
      <c r="P729">
        <v>355</v>
      </c>
      <c r="Q729">
        <v>353</v>
      </c>
      <c r="R729" s="79">
        <v>37670270.270270377</v>
      </c>
      <c r="S729" s="79">
        <v>48452702.70270285</v>
      </c>
      <c r="T729" s="79">
        <v>48179729.729729883</v>
      </c>
      <c r="U729" s="69">
        <f t="shared" si="63"/>
        <v>328</v>
      </c>
      <c r="V729" s="75">
        <f t="shared" si="64"/>
        <v>44767567.567567706</v>
      </c>
      <c r="W729">
        <f>IFERROR(VLOOKUP($J730,OSA!$BD:$BD,1,0),0)</f>
        <v>0</v>
      </c>
    </row>
    <row r="730" spans="1:23" x14ac:dyDescent="0.35">
      <c r="A730" t="str">
        <f t="shared" si="62"/>
        <v/>
      </c>
      <c r="B730" s="48"/>
      <c r="C730" s="4"/>
      <c r="G730" s="80"/>
      <c r="H730">
        <f>IFERROR(VLOOKUP($A730,OSA!$BD:$BD,1,0),0)</f>
        <v>0</v>
      </c>
      <c r="J730" t="str">
        <f t="shared" si="66"/>
        <v>01/294825207GBLIBLI</v>
      </c>
      <c r="K730" t="s">
        <v>353</v>
      </c>
      <c r="L730" t="s">
        <v>2968</v>
      </c>
      <c r="M730" t="s">
        <v>18911</v>
      </c>
      <c r="N730" s="4" t="s">
        <v>20689</v>
      </c>
      <c r="O730">
        <v>9380</v>
      </c>
      <c r="P730">
        <v>700</v>
      </c>
      <c r="Q730">
        <v>360</v>
      </c>
      <c r="R730" s="79">
        <v>1054612159.9999999</v>
      </c>
      <c r="S730" s="79">
        <v>78702399.999999985</v>
      </c>
      <c r="T730" s="79">
        <v>40475520</v>
      </c>
      <c r="U730" s="69">
        <f t="shared" si="63"/>
        <v>3480</v>
      </c>
      <c r="V730" s="75">
        <f t="shared" si="64"/>
        <v>391263359.99999994</v>
      </c>
      <c r="W730" t="str">
        <f>IFERROR(VLOOKUP($J731,OSA!$BD:$BD,1,0),0)</f>
        <v>01/294825207GBukalapak</v>
      </c>
    </row>
    <row r="731" spans="1:23" x14ac:dyDescent="0.35">
      <c r="A731" t="str">
        <f t="shared" si="62"/>
        <v/>
      </c>
      <c r="B731" s="48"/>
      <c r="C731" s="4"/>
      <c r="G731" s="80"/>
      <c r="H731">
        <f>IFERROR(VLOOKUP($A731,OSA!$BD:$BD,1,0),0)</f>
        <v>0</v>
      </c>
      <c r="J731" t="str">
        <f t="shared" si="66"/>
        <v>01/294825207GBUKALAPAK</v>
      </c>
      <c r="K731" t="s">
        <v>353</v>
      </c>
      <c r="L731" t="s">
        <v>2968</v>
      </c>
      <c r="M731" t="s">
        <v>18911</v>
      </c>
      <c r="N731" s="4" t="s">
        <v>18725</v>
      </c>
      <c r="O731">
        <v>1</v>
      </c>
      <c r="P731">
        <v>1</v>
      </c>
      <c r="Q731">
        <v>1</v>
      </c>
      <c r="R731" s="79">
        <v>136486.48648648648</v>
      </c>
      <c r="S731" s="79">
        <v>136486.48648648648</v>
      </c>
      <c r="T731" s="79">
        <v>136486.48648648648</v>
      </c>
      <c r="U731" s="69">
        <f t="shared" si="63"/>
        <v>1</v>
      </c>
      <c r="V731" s="75">
        <f t="shared" si="64"/>
        <v>136486.48648648648</v>
      </c>
      <c r="W731">
        <f>IFERROR(VLOOKUP($J732,OSA!$BD:$BD,1,0),0)</f>
        <v>0</v>
      </c>
    </row>
    <row r="732" spans="1:23" x14ac:dyDescent="0.35">
      <c r="A732" t="str">
        <f t="shared" si="62"/>
        <v/>
      </c>
      <c r="B732" s="48"/>
      <c r="C732" s="4"/>
      <c r="G732" s="80"/>
      <c r="H732">
        <f>IFERROR(VLOOKUP($A732,OSA!$BD:$BD,1,0),0)</f>
        <v>0</v>
      </c>
      <c r="J732" t="str">
        <f t="shared" si="66"/>
        <v>01/294825207GLAZADA</v>
      </c>
      <c r="K732" t="s">
        <v>353</v>
      </c>
      <c r="L732" t="s">
        <v>2968</v>
      </c>
      <c r="M732" t="s">
        <v>18911</v>
      </c>
      <c r="N732" s="4" t="s">
        <v>20117</v>
      </c>
      <c r="O732">
        <v>1038</v>
      </c>
      <c r="P732">
        <v>198</v>
      </c>
      <c r="Q732">
        <v>774</v>
      </c>
      <c r="R732" s="79">
        <v>116704416</v>
      </c>
      <c r="S732" s="79">
        <v>22261535.999999996</v>
      </c>
      <c r="T732" s="79">
        <v>87022368</v>
      </c>
      <c r="U732" s="69">
        <f t="shared" si="63"/>
        <v>670</v>
      </c>
      <c r="V732" s="75">
        <f t="shared" si="64"/>
        <v>75329440</v>
      </c>
      <c r="W732" t="str">
        <f>IFERROR(VLOOKUP($J733,OSA!$BD:$BD,1,0),0)</f>
        <v>01/294825207GTokopedia</v>
      </c>
    </row>
    <row r="733" spans="1:23" x14ac:dyDescent="0.35">
      <c r="A733" t="str">
        <f t="shared" si="62"/>
        <v/>
      </c>
      <c r="B733" s="48"/>
      <c r="C733" s="4"/>
      <c r="G733" s="80"/>
      <c r="H733">
        <f>IFERROR(VLOOKUP($A733,OSA!$BD:$BD,1,0),0)</f>
        <v>0</v>
      </c>
      <c r="J733" t="str">
        <f t="shared" si="66"/>
        <v>01/294825207GTOKOPEDIA</v>
      </c>
      <c r="K733" t="s">
        <v>353</v>
      </c>
      <c r="L733" t="s">
        <v>2968</v>
      </c>
      <c r="M733" t="s">
        <v>18911</v>
      </c>
      <c r="N733" s="4" t="s">
        <v>18726</v>
      </c>
      <c r="O733">
        <v>396</v>
      </c>
      <c r="P733">
        <v>380</v>
      </c>
      <c r="Q733">
        <v>359</v>
      </c>
      <c r="R733" s="79">
        <v>54048648.648648836</v>
      </c>
      <c r="S733" s="79">
        <v>51864864.864865027</v>
      </c>
      <c r="T733" s="79">
        <v>48998648.648648806</v>
      </c>
      <c r="U733" s="69">
        <f t="shared" si="63"/>
        <v>378.33333333333331</v>
      </c>
      <c r="V733" s="75">
        <f t="shared" si="64"/>
        <v>51637387.387387551</v>
      </c>
      <c r="W733">
        <f>IFERROR(VLOOKUP($J734,OSA!$BD:$BD,1,0),0)</f>
        <v>0</v>
      </c>
    </row>
    <row r="734" spans="1:23" x14ac:dyDescent="0.35">
      <c r="A734" t="str">
        <f t="shared" si="62"/>
        <v/>
      </c>
      <c r="B734" s="48"/>
      <c r="C734" s="4"/>
      <c r="G734" s="80"/>
      <c r="H734">
        <f>IFERROR(VLOOKUP($A734,OSA!$BD:$BD,1,0),0)</f>
        <v>0</v>
      </c>
      <c r="J734" t="str">
        <f t="shared" ref="J734:J774" si="67">K734&amp;N734</f>
        <v>01/294825207IBLIBLI</v>
      </c>
      <c r="K734" t="s">
        <v>360</v>
      </c>
      <c r="L734" t="s">
        <v>2968</v>
      </c>
      <c r="M734" t="s">
        <v>2575</v>
      </c>
      <c r="N734" s="4" t="s">
        <v>20689</v>
      </c>
      <c r="O734">
        <v>400</v>
      </c>
      <c r="R734" s="79">
        <v>46472799.999999993</v>
      </c>
      <c r="U734" s="69">
        <f t="shared" si="63"/>
        <v>133.33333333333334</v>
      </c>
      <c r="V734" s="75">
        <f t="shared" si="64"/>
        <v>15490933.33333333</v>
      </c>
      <c r="W734" t="str">
        <f>IFERROR(VLOOKUP($J735,OSA!$BD:$BD,1,0),0)</f>
        <v>01/294825207IBukalapak</v>
      </c>
    </row>
    <row r="735" spans="1:23" x14ac:dyDescent="0.35">
      <c r="A735" t="str">
        <f t="shared" si="62"/>
        <v/>
      </c>
      <c r="B735" s="48"/>
      <c r="C735" s="4"/>
      <c r="G735" s="80"/>
      <c r="H735">
        <f>IFERROR(VLOOKUP($A735,OSA!$BD:$BD,1,0),0)</f>
        <v>0</v>
      </c>
      <c r="J735" t="str">
        <f t="shared" si="67"/>
        <v>01/294825207IBUKALAPAK</v>
      </c>
      <c r="K735" t="s">
        <v>360</v>
      </c>
      <c r="L735" t="s">
        <v>2968</v>
      </c>
      <c r="M735" t="s">
        <v>2575</v>
      </c>
      <c r="N735" s="4" t="s">
        <v>18725</v>
      </c>
      <c r="Q735">
        <v>5</v>
      </c>
      <c r="T735" s="79">
        <v>704954.95495495491</v>
      </c>
      <c r="U735" s="69">
        <f t="shared" si="63"/>
        <v>1.6666666666666667</v>
      </c>
      <c r="V735" s="75">
        <f t="shared" si="64"/>
        <v>234984.98498498497</v>
      </c>
      <c r="W735">
        <f>IFERROR(VLOOKUP($J736,OSA!$BD:$BD,1,0),0)</f>
        <v>0</v>
      </c>
    </row>
    <row r="736" spans="1:23" x14ac:dyDescent="0.35">
      <c r="A736" t="str">
        <f t="shared" si="62"/>
        <v/>
      </c>
      <c r="B736" s="48"/>
      <c r="C736" s="4"/>
      <c r="G736" s="80"/>
      <c r="H736">
        <f>IFERROR(VLOOKUP($A736,OSA!$BD:$BD,1,0),0)</f>
        <v>0</v>
      </c>
      <c r="J736" t="str">
        <f t="shared" si="67"/>
        <v>01/294825207ILAZADA</v>
      </c>
      <c r="K736" t="s">
        <v>360</v>
      </c>
      <c r="L736" t="s">
        <v>2968</v>
      </c>
      <c r="M736" t="s">
        <v>2575</v>
      </c>
      <c r="N736" s="4" t="s">
        <v>20117</v>
      </c>
      <c r="O736">
        <v>522</v>
      </c>
      <c r="P736">
        <v>102</v>
      </c>
      <c r="Q736">
        <v>210</v>
      </c>
      <c r="R736" s="79">
        <v>60647003.999999985</v>
      </c>
      <c r="S736" s="79">
        <v>11850564</v>
      </c>
      <c r="T736" s="79">
        <v>24398219.999999996</v>
      </c>
      <c r="U736" s="69">
        <f t="shared" si="63"/>
        <v>278</v>
      </c>
      <c r="V736" s="75">
        <f t="shared" si="64"/>
        <v>32298595.999999996</v>
      </c>
      <c r="W736" t="str">
        <f>IFERROR(VLOOKUP($J737,OSA!$BD:$BD,1,0),0)</f>
        <v>01/294825207ITokopedia</v>
      </c>
    </row>
    <row r="737" spans="1:23" x14ac:dyDescent="0.35">
      <c r="A737" t="str">
        <f t="shared" si="62"/>
        <v/>
      </c>
      <c r="B737" s="48"/>
      <c r="C737" s="4"/>
      <c r="G737" s="80"/>
      <c r="H737">
        <f>IFERROR(VLOOKUP($A737,OSA!$BD:$BD,1,0),0)</f>
        <v>0</v>
      </c>
      <c r="J737" t="str">
        <f t="shared" si="67"/>
        <v>01/294825207ITOKOPEDIA</v>
      </c>
      <c r="K737" t="s">
        <v>360</v>
      </c>
      <c r="L737" t="s">
        <v>2968</v>
      </c>
      <c r="M737" t="s">
        <v>2575</v>
      </c>
      <c r="N737" s="4" t="s">
        <v>18726</v>
      </c>
      <c r="O737">
        <v>229</v>
      </c>
      <c r="P737">
        <v>206</v>
      </c>
      <c r="Q737">
        <v>332</v>
      </c>
      <c r="R737" s="79">
        <v>32286936.936937027</v>
      </c>
      <c r="S737" s="79">
        <v>29044144.144144207</v>
      </c>
      <c r="T737" s="79">
        <v>46809009.009009071</v>
      </c>
      <c r="U737" s="69">
        <f t="shared" si="63"/>
        <v>255.66666666666666</v>
      </c>
      <c r="V737" s="75">
        <f t="shared" si="64"/>
        <v>36046696.696696766</v>
      </c>
      <c r="W737" t="str">
        <f>IFERROR(VLOOKUP($J738,OSA!$BD:$BD,1,0),0)</f>
        <v>01/294825207JBukalapak</v>
      </c>
    </row>
    <row r="738" spans="1:23" x14ac:dyDescent="0.35">
      <c r="A738" t="str">
        <f t="shared" si="62"/>
        <v/>
      </c>
      <c r="B738" s="48"/>
      <c r="C738" s="4"/>
      <c r="G738" s="80"/>
      <c r="H738">
        <f>IFERROR(VLOOKUP($A738,OSA!$BD:$BD,1,0),0)</f>
        <v>0</v>
      </c>
      <c r="J738" t="str">
        <f t="shared" si="67"/>
        <v>01/294825207JBUKALAPAK</v>
      </c>
      <c r="K738" t="s">
        <v>335</v>
      </c>
      <c r="L738" t="s">
        <v>2968</v>
      </c>
      <c r="M738" t="s">
        <v>2574</v>
      </c>
      <c r="N738" s="4" t="s">
        <v>18725</v>
      </c>
      <c r="O738">
        <v>1</v>
      </c>
      <c r="P738">
        <v>1</v>
      </c>
      <c r="Q738">
        <v>2</v>
      </c>
      <c r="R738" s="79">
        <v>44594.594594594593</v>
      </c>
      <c r="S738" s="79">
        <v>44594.594594594593</v>
      </c>
      <c r="T738" s="79">
        <v>89189.189189189186</v>
      </c>
      <c r="U738" s="69">
        <f t="shared" si="63"/>
        <v>1.3333333333333333</v>
      </c>
      <c r="V738" s="75">
        <f t="shared" si="64"/>
        <v>59459.45945945946</v>
      </c>
      <c r="W738">
        <f>IFERROR(VLOOKUP($J739,OSA!$BD:$BD,1,0),0)</f>
        <v>0</v>
      </c>
    </row>
    <row r="739" spans="1:23" x14ac:dyDescent="0.35">
      <c r="A739" t="str">
        <f t="shared" si="62"/>
        <v/>
      </c>
      <c r="B739" s="48"/>
      <c r="C739" s="4"/>
      <c r="G739" s="80"/>
      <c r="H739">
        <f>IFERROR(VLOOKUP($A739,OSA!$BD:$BD,1,0),0)</f>
        <v>0</v>
      </c>
      <c r="J739" t="str">
        <f t="shared" si="67"/>
        <v>01/294825207JLAZADA</v>
      </c>
      <c r="K739" t="s">
        <v>335</v>
      </c>
      <c r="L739" t="s">
        <v>2968</v>
      </c>
      <c r="M739" t="s">
        <v>2574</v>
      </c>
      <c r="N739" s="4" t="s">
        <v>20117</v>
      </c>
      <c r="O739">
        <v>1368</v>
      </c>
      <c r="P739">
        <v>324</v>
      </c>
      <c r="Q739">
        <v>1188</v>
      </c>
      <c r="R739" s="79">
        <v>50677559.999999993</v>
      </c>
      <c r="S739" s="79">
        <v>12002580</v>
      </c>
      <c r="T739" s="79">
        <v>44009460</v>
      </c>
      <c r="U739" s="69">
        <f t="shared" si="63"/>
        <v>960</v>
      </c>
      <c r="V739" s="75">
        <f t="shared" si="64"/>
        <v>35563200</v>
      </c>
      <c r="W739" t="str">
        <f>IFERROR(VLOOKUP($J740,OSA!$BD:$BD,1,0),0)</f>
        <v>01/294825207JTokopedia</v>
      </c>
    </row>
    <row r="740" spans="1:23" x14ac:dyDescent="0.35">
      <c r="A740" t="str">
        <f t="shared" si="62"/>
        <v/>
      </c>
      <c r="B740" s="48"/>
      <c r="C740" s="4"/>
      <c r="G740" s="80"/>
      <c r="H740">
        <f>IFERROR(VLOOKUP($A740,OSA!$BD:$BD,1,0),0)</f>
        <v>0</v>
      </c>
      <c r="J740" t="str">
        <f t="shared" si="67"/>
        <v>01/294825207JTOKOPEDIA</v>
      </c>
      <c r="K740" t="s">
        <v>335</v>
      </c>
      <c r="L740" t="s">
        <v>2968</v>
      </c>
      <c r="M740" t="s">
        <v>2574</v>
      </c>
      <c r="N740" s="4" t="s">
        <v>18726</v>
      </c>
      <c r="O740">
        <v>385</v>
      </c>
      <c r="P740">
        <v>413</v>
      </c>
      <c r="Q740">
        <v>408</v>
      </c>
      <c r="R740" s="79">
        <v>17168918.918918926</v>
      </c>
      <c r="S740" s="79">
        <v>18417567.567567568</v>
      </c>
      <c r="T740" s="79">
        <v>18194594.594594598</v>
      </c>
      <c r="U740" s="69">
        <f t="shared" si="63"/>
        <v>402</v>
      </c>
      <c r="V740" s="75">
        <f t="shared" si="64"/>
        <v>17927027.02702703</v>
      </c>
      <c r="W740">
        <f>IFERROR(VLOOKUP($J741,OSA!$BD:$BD,1,0),0)</f>
        <v>0</v>
      </c>
    </row>
    <row r="741" spans="1:23" x14ac:dyDescent="0.35">
      <c r="A741" t="str">
        <f t="shared" si="62"/>
        <v/>
      </c>
      <c r="B741" s="48"/>
      <c r="C741" s="4"/>
      <c r="G741" s="80"/>
      <c r="H741">
        <f>IFERROR(VLOOKUP($A741,OSA!$BD:$BD,1,0),0)</f>
        <v>0</v>
      </c>
      <c r="J741" t="str">
        <f t="shared" si="67"/>
        <v>01/294825207KLAZADA</v>
      </c>
      <c r="K741" t="s">
        <v>1165</v>
      </c>
      <c r="L741" t="s">
        <v>2968</v>
      </c>
      <c r="M741" t="s">
        <v>6051</v>
      </c>
      <c r="N741" s="4" t="s">
        <v>20117</v>
      </c>
      <c r="O741">
        <v>120</v>
      </c>
      <c r="R741" s="79">
        <v>3130800</v>
      </c>
      <c r="U741" s="69">
        <f t="shared" si="63"/>
        <v>40</v>
      </c>
      <c r="V741" s="75">
        <f t="shared" si="64"/>
        <v>1043600</v>
      </c>
      <c r="W741" t="str">
        <f>IFERROR(VLOOKUP($J742,OSA!$BD:$BD,1,0),0)</f>
        <v>01/294825207KTokopedia</v>
      </c>
    </row>
    <row r="742" spans="1:23" x14ac:dyDescent="0.35">
      <c r="A742" t="str">
        <f t="shared" si="62"/>
        <v/>
      </c>
      <c r="B742" s="48"/>
      <c r="C742" s="4"/>
      <c r="G742" s="80"/>
      <c r="H742">
        <f>IFERROR(VLOOKUP($A742,OSA!$BD:$BD,1,0),0)</f>
        <v>0</v>
      </c>
      <c r="J742" t="str">
        <f t="shared" si="67"/>
        <v>01/294825207KTOKOPEDIA</v>
      </c>
      <c r="K742" t="s">
        <v>1165</v>
      </c>
      <c r="L742" t="s">
        <v>2968</v>
      </c>
      <c r="M742" t="s">
        <v>6051</v>
      </c>
      <c r="N742" s="4" t="s">
        <v>18726</v>
      </c>
      <c r="O742">
        <v>26</v>
      </c>
      <c r="P742">
        <v>49</v>
      </c>
      <c r="Q742">
        <v>52</v>
      </c>
      <c r="R742" s="79">
        <v>808108.10810810782</v>
      </c>
      <c r="S742" s="79">
        <v>1522972.9729729737</v>
      </c>
      <c r="T742" s="79">
        <v>1616216.2162162175</v>
      </c>
      <c r="U742" s="69">
        <f t="shared" si="63"/>
        <v>42.333333333333336</v>
      </c>
      <c r="V742" s="75">
        <f t="shared" si="64"/>
        <v>1315765.7657657664</v>
      </c>
      <c r="W742">
        <f>IFERROR(VLOOKUP($J743,OSA!$BD:$BD,1,0),0)</f>
        <v>0</v>
      </c>
    </row>
    <row r="743" spans="1:23" x14ac:dyDescent="0.35">
      <c r="A743" t="str">
        <f t="shared" si="62"/>
        <v/>
      </c>
      <c r="B743" s="48"/>
      <c r="C743" s="4"/>
      <c r="G743" s="80"/>
      <c r="H743">
        <f>IFERROR(VLOOKUP($A743,OSA!$BD:$BD,1,0),0)</f>
        <v>0</v>
      </c>
      <c r="J743" t="str">
        <f t="shared" si="67"/>
        <v>01/294825207NBLIBLI</v>
      </c>
      <c r="K743" t="s">
        <v>317</v>
      </c>
      <c r="L743" t="s">
        <v>2968</v>
      </c>
      <c r="M743" t="s">
        <v>18912</v>
      </c>
      <c r="N743" s="4" t="s">
        <v>20689</v>
      </c>
      <c r="O743">
        <v>1340</v>
      </c>
      <c r="R743" s="79">
        <v>152919459.99999997</v>
      </c>
      <c r="U743" s="69">
        <f t="shared" si="63"/>
        <v>446.66666666666669</v>
      </c>
      <c r="V743" s="75">
        <f t="shared" si="64"/>
        <v>50973153.333333321</v>
      </c>
      <c r="W743" t="str">
        <f>IFERROR(VLOOKUP($J744,OSA!$BD:$BD,1,0),0)</f>
        <v>01/294825207NBukalapak</v>
      </c>
    </row>
    <row r="744" spans="1:23" x14ac:dyDescent="0.35">
      <c r="A744" t="str">
        <f t="shared" si="62"/>
        <v/>
      </c>
      <c r="B744" s="48"/>
      <c r="C744" s="4"/>
      <c r="G744" s="80"/>
      <c r="H744">
        <f>IFERROR(VLOOKUP($A744,OSA!$BD:$BD,1,0),0)</f>
        <v>0</v>
      </c>
      <c r="J744" t="str">
        <f t="shared" si="67"/>
        <v>01/294825207NBUKALAPAK</v>
      </c>
      <c r="K744" t="s">
        <v>317</v>
      </c>
      <c r="L744" t="s">
        <v>2968</v>
      </c>
      <c r="M744" t="s">
        <v>18912</v>
      </c>
      <c r="N744" s="4" t="s">
        <v>18725</v>
      </c>
      <c r="O744">
        <v>1</v>
      </c>
      <c r="P744">
        <v>4</v>
      </c>
      <c r="Q744">
        <v>2</v>
      </c>
      <c r="R744" s="79">
        <v>136486.48648648648</v>
      </c>
      <c r="S744" s="79">
        <v>545945.94594594592</v>
      </c>
      <c r="T744" s="79">
        <v>272972.97297297296</v>
      </c>
      <c r="U744" s="69">
        <f t="shared" si="63"/>
        <v>2.3333333333333335</v>
      </c>
      <c r="V744" s="75">
        <f t="shared" si="64"/>
        <v>318468.46846846846</v>
      </c>
      <c r="W744">
        <f>IFERROR(VLOOKUP($J745,OSA!$BD:$BD,1,0),0)</f>
        <v>0</v>
      </c>
    </row>
    <row r="745" spans="1:23" x14ac:dyDescent="0.35">
      <c r="A745" t="str">
        <f t="shared" si="62"/>
        <v/>
      </c>
      <c r="B745" s="48"/>
      <c r="C745" s="4"/>
      <c r="G745" s="80"/>
      <c r="H745">
        <f>IFERROR(VLOOKUP($A745,OSA!$BD:$BD,1,0),0)</f>
        <v>0</v>
      </c>
      <c r="J745" t="str">
        <f t="shared" si="67"/>
        <v>01/294825207NLAZADA</v>
      </c>
      <c r="K745" t="s">
        <v>317</v>
      </c>
      <c r="L745" t="s">
        <v>2968</v>
      </c>
      <c r="M745" t="s">
        <v>18912</v>
      </c>
      <c r="N745" s="4" t="s">
        <v>20117</v>
      </c>
      <c r="O745">
        <v>330</v>
      </c>
      <c r="P745">
        <v>42</v>
      </c>
      <c r="R745" s="79">
        <v>37659270</v>
      </c>
      <c r="S745" s="79">
        <v>4792998</v>
      </c>
      <c r="U745" s="69">
        <f t="shared" si="63"/>
        <v>124</v>
      </c>
      <c r="V745" s="75">
        <f t="shared" si="64"/>
        <v>14150756</v>
      </c>
      <c r="W745" t="str">
        <f>IFERROR(VLOOKUP($J746,OSA!$BD:$BD,1,0),0)</f>
        <v>01/294825207NTokopedia</v>
      </c>
    </row>
    <row r="746" spans="1:23" x14ac:dyDescent="0.35">
      <c r="A746" t="str">
        <f t="shared" si="62"/>
        <v/>
      </c>
      <c r="B746" s="48"/>
      <c r="C746" s="4"/>
      <c r="G746" s="80"/>
      <c r="H746">
        <f>IFERROR(VLOOKUP($A746,OSA!$BD:$BD,1,0),0)</f>
        <v>0</v>
      </c>
      <c r="J746" t="str">
        <f t="shared" si="67"/>
        <v>01/294825207NTOKOPEDIA</v>
      </c>
      <c r="K746" t="s">
        <v>317</v>
      </c>
      <c r="L746" t="s">
        <v>2968</v>
      </c>
      <c r="M746" t="s">
        <v>18912</v>
      </c>
      <c r="N746" s="4" t="s">
        <v>18726</v>
      </c>
      <c r="O746">
        <v>143</v>
      </c>
      <c r="P746">
        <v>135</v>
      </c>
      <c r="Q746">
        <v>192</v>
      </c>
      <c r="R746" s="79">
        <v>19517567.567567594</v>
      </c>
      <c r="S746" s="79">
        <v>18425675.675675701</v>
      </c>
      <c r="T746" s="79">
        <v>26205405.405405466</v>
      </c>
      <c r="U746" s="69">
        <f t="shared" si="63"/>
        <v>156.66666666666666</v>
      </c>
      <c r="V746" s="75">
        <f t="shared" si="64"/>
        <v>21382882.882882919</v>
      </c>
      <c r="W746">
        <f>IFERROR(VLOOKUP($J747,OSA!$BD:$BD,1,0),0)</f>
        <v>0</v>
      </c>
    </row>
    <row r="747" spans="1:23" x14ac:dyDescent="0.35">
      <c r="A747" t="str">
        <f t="shared" si="62"/>
        <v/>
      </c>
      <c r="B747" s="48"/>
      <c r="C747" s="4"/>
      <c r="G747" s="80"/>
      <c r="H747">
        <f>IFERROR(VLOOKUP($A747,OSA!$BD:$BD,1,0),0)</f>
        <v>0</v>
      </c>
      <c r="J747" t="str">
        <f t="shared" si="67"/>
        <v>01/294825207OBLIBLI</v>
      </c>
      <c r="K747" t="s">
        <v>345</v>
      </c>
      <c r="L747" t="s">
        <v>2968</v>
      </c>
      <c r="M747" t="s">
        <v>18913</v>
      </c>
      <c r="N747" s="4" t="s">
        <v>20689</v>
      </c>
      <c r="O747">
        <v>60</v>
      </c>
      <c r="R747" s="79">
        <v>6847139.9999999981</v>
      </c>
      <c r="U747" s="69">
        <f t="shared" si="63"/>
        <v>20</v>
      </c>
      <c r="V747" s="75">
        <f t="shared" si="64"/>
        <v>2282379.9999999995</v>
      </c>
      <c r="W747">
        <f>IFERROR(VLOOKUP($J748,OSA!$BD:$BD,1,0),0)</f>
        <v>0</v>
      </c>
    </row>
    <row r="748" spans="1:23" x14ac:dyDescent="0.35">
      <c r="A748" t="str">
        <f t="shared" si="62"/>
        <v/>
      </c>
      <c r="B748" s="48"/>
      <c r="C748" s="4"/>
      <c r="G748" s="80"/>
      <c r="H748">
        <f>IFERROR(VLOOKUP($A748,OSA!$BD:$BD,1,0),0)</f>
        <v>0</v>
      </c>
      <c r="J748" t="str">
        <f t="shared" si="67"/>
        <v>01/294825207OLAZADA</v>
      </c>
      <c r="K748" t="s">
        <v>345</v>
      </c>
      <c r="L748" t="s">
        <v>2968</v>
      </c>
      <c r="M748" t="s">
        <v>18913</v>
      </c>
      <c r="N748" s="4" t="s">
        <v>20117</v>
      </c>
      <c r="O748">
        <v>36</v>
      </c>
      <c r="P748">
        <v>6</v>
      </c>
      <c r="R748" s="79">
        <v>4108284</v>
      </c>
      <c r="S748" s="79">
        <v>684714</v>
      </c>
      <c r="U748" s="69">
        <f t="shared" si="63"/>
        <v>14</v>
      </c>
      <c r="V748" s="75">
        <f t="shared" si="64"/>
        <v>1597666</v>
      </c>
      <c r="W748" t="str">
        <f>IFERROR(VLOOKUP($J749,OSA!$BD:$BD,1,0),0)</f>
        <v>01/294825207OTokopedia</v>
      </c>
    </row>
    <row r="749" spans="1:23" x14ac:dyDescent="0.35">
      <c r="A749" t="str">
        <f t="shared" si="62"/>
        <v/>
      </c>
      <c r="B749" s="48"/>
      <c r="C749" s="4"/>
      <c r="G749" s="80"/>
      <c r="H749">
        <f>IFERROR(VLOOKUP($A749,OSA!$BD:$BD,1,0),0)</f>
        <v>0</v>
      </c>
      <c r="J749" t="str">
        <f t="shared" si="67"/>
        <v>01/294825207OTOKOPEDIA</v>
      </c>
      <c r="K749" t="s">
        <v>345</v>
      </c>
      <c r="L749" t="s">
        <v>2968</v>
      </c>
      <c r="M749" t="s">
        <v>18913</v>
      </c>
      <c r="N749" s="4" t="s">
        <v>18726</v>
      </c>
      <c r="O749">
        <v>26</v>
      </c>
      <c r="P749">
        <v>45</v>
      </c>
      <c r="Q749">
        <v>34</v>
      </c>
      <c r="R749" s="79">
        <v>3548648.648648649</v>
      </c>
      <c r="S749" s="79">
        <v>6141891.8918918893</v>
      </c>
      <c r="T749" s="79">
        <v>4640540.5405405406</v>
      </c>
      <c r="U749" s="69">
        <f t="shared" si="63"/>
        <v>35</v>
      </c>
      <c r="V749" s="75">
        <f t="shared" si="64"/>
        <v>4777027.0270270268</v>
      </c>
      <c r="W749" t="str">
        <f>IFERROR(VLOOKUP($J750,OSA!$BD:$BD,1,0),0)</f>
        <v>01/294825208GBukalapak</v>
      </c>
    </row>
    <row r="750" spans="1:23" x14ac:dyDescent="0.35">
      <c r="A750" t="str">
        <f t="shared" si="62"/>
        <v/>
      </c>
      <c r="B750" s="48"/>
      <c r="C750" s="4"/>
      <c r="G750" s="80"/>
      <c r="H750">
        <f>IFERROR(VLOOKUP($A750,OSA!$BD:$BD,1,0),0)</f>
        <v>0</v>
      </c>
      <c r="J750" t="str">
        <f t="shared" si="67"/>
        <v>01/294825208GBUKALAPAK</v>
      </c>
      <c r="K750" t="s">
        <v>333</v>
      </c>
      <c r="L750" t="s">
        <v>2968</v>
      </c>
      <c r="M750" t="s">
        <v>18914</v>
      </c>
      <c r="N750" s="4" t="s">
        <v>18725</v>
      </c>
      <c r="Q750">
        <v>2</v>
      </c>
      <c r="T750" s="79">
        <v>75495.495495495488</v>
      </c>
      <c r="U750" s="69">
        <f t="shared" si="63"/>
        <v>0.66666666666666663</v>
      </c>
      <c r="V750" s="75">
        <f t="shared" si="64"/>
        <v>25165.165165165163</v>
      </c>
      <c r="W750">
        <f>IFERROR(VLOOKUP($J751,OSA!$BD:$BD,1,0),0)</f>
        <v>0</v>
      </c>
    </row>
    <row r="751" spans="1:23" x14ac:dyDescent="0.35">
      <c r="A751" t="str">
        <f t="shared" si="62"/>
        <v/>
      </c>
      <c r="B751" s="48"/>
      <c r="C751" s="4"/>
      <c r="G751" s="80"/>
      <c r="H751">
        <f>IFERROR(VLOOKUP($A751,OSA!$BD:$BD,1,0),0)</f>
        <v>0</v>
      </c>
      <c r="J751" t="str">
        <f t="shared" si="67"/>
        <v>01/294825208GLAZADA</v>
      </c>
      <c r="K751" t="s">
        <v>333</v>
      </c>
      <c r="L751" t="s">
        <v>2968</v>
      </c>
      <c r="M751" t="s">
        <v>18914</v>
      </c>
      <c r="N751" s="4" t="s">
        <v>20117</v>
      </c>
      <c r="O751">
        <v>576</v>
      </c>
      <c r="P751">
        <v>17</v>
      </c>
      <c r="R751" s="79">
        <v>19420415.999999996</v>
      </c>
      <c r="S751" s="79">
        <v>573172</v>
      </c>
      <c r="U751" s="69">
        <f t="shared" si="63"/>
        <v>197.66666666666666</v>
      </c>
      <c r="V751" s="75">
        <f t="shared" si="64"/>
        <v>6664529.3333333321</v>
      </c>
      <c r="W751" t="str">
        <f>IFERROR(VLOOKUP($J752,OSA!$BD:$BD,1,0),0)</f>
        <v>01/294825208GTokopedia</v>
      </c>
    </row>
    <row r="752" spans="1:23" x14ac:dyDescent="0.35">
      <c r="A752" t="str">
        <f t="shared" si="62"/>
        <v/>
      </c>
      <c r="B752" s="48"/>
      <c r="C752" s="4"/>
      <c r="G752" s="80"/>
      <c r="H752">
        <f>IFERROR(VLOOKUP($A752,OSA!$BD:$BD,1,0),0)</f>
        <v>0</v>
      </c>
      <c r="J752" t="str">
        <f t="shared" si="67"/>
        <v>01/294825208GTOKOPEDIA</v>
      </c>
      <c r="K752" t="s">
        <v>333</v>
      </c>
      <c r="L752" t="s">
        <v>2968</v>
      </c>
      <c r="M752" t="s">
        <v>18914</v>
      </c>
      <c r="N752" s="4" t="s">
        <v>18726</v>
      </c>
      <c r="O752">
        <v>41</v>
      </c>
      <c r="P752">
        <v>42</v>
      </c>
      <c r="Q752">
        <v>51</v>
      </c>
      <c r="R752" s="79">
        <v>1547657.6756756746</v>
      </c>
      <c r="S752" s="79">
        <v>1585405.44144144</v>
      </c>
      <c r="T752" s="79">
        <v>1925135.1711711693</v>
      </c>
      <c r="U752" s="69">
        <f t="shared" si="63"/>
        <v>44.666666666666664</v>
      </c>
      <c r="V752" s="75">
        <f t="shared" si="64"/>
        <v>1686066.0960960947</v>
      </c>
      <c r="W752">
        <f>IFERROR(VLOOKUP($J753,OSA!$BD:$BD,1,0),0)</f>
        <v>0</v>
      </c>
    </row>
    <row r="753" spans="1:23" x14ac:dyDescent="0.35">
      <c r="A753" t="str">
        <f t="shared" si="62"/>
        <v/>
      </c>
      <c r="B753" s="48"/>
      <c r="C753" s="4"/>
      <c r="G753" s="80"/>
      <c r="H753">
        <f>IFERROR(VLOOKUP($A753,OSA!$BD:$BD,1,0),0)</f>
        <v>0</v>
      </c>
      <c r="J753" t="str">
        <f t="shared" si="67"/>
        <v>01/294825208HLAZADA</v>
      </c>
      <c r="K753" t="s">
        <v>796</v>
      </c>
      <c r="L753" t="s">
        <v>2968</v>
      </c>
      <c r="M753" t="s">
        <v>1146</v>
      </c>
      <c r="N753" s="4" t="s">
        <v>20117</v>
      </c>
      <c r="O753">
        <v>242</v>
      </c>
      <c r="Q753">
        <v>42</v>
      </c>
      <c r="R753" s="79">
        <v>51375873.999999993</v>
      </c>
      <c r="T753" s="79">
        <v>8916474</v>
      </c>
      <c r="U753" s="69">
        <f t="shared" si="63"/>
        <v>94.666666666666671</v>
      </c>
      <c r="V753" s="75">
        <f t="shared" si="64"/>
        <v>20097449.333333332</v>
      </c>
      <c r="W753" t="str">
        <f>IFERROR(VLOOKUP($J754,OSA!$BD:$BD,1,0),0)</f>
        <v>01/294825208HTokopedia</v>
      </c>
    </row>
    <row r="754" spans="1:23" x14ac:dyDescent="0.35">
      <c r="A754" t="str">
        <f t="shared" si="62"/>
        <v/>
      </c>
      <c r="B754" s="48"/>
      <c r="C754" s="4"/>
      <c r="G754" s="80"/>
      <c r="H754">
        <f>IFERROR(VLOOKUP($A754,OSA!$BD:$BD,1,0),0)</f>
        <v>0</v>
      </c>
      <c r="J754" t="str">
        <f t="shared" si="67"/>
        <v>01/294825208HTOKOPEDIA</v>
      </c>
      <c r="K754" t="s">
        <v>796</v>
      </c>
      <c r="L754" t="s">
        <v>2968</v>
      </c>
      <c r="M754" t="s">
        <v>1146</v>
      </c>
      <c r="N754" s="4" t="s">
        <v>18726</v>
      </c>
      <c r="O754">
        <v>27</v>
      </c>
      <c r="P754">
        <v>24</v>
      </c>
      <c r="Q754">
        <v>27</v>
      </c>
      <c r="R754" s="79">
        <v>7343513.5135135083</v>
      </c>
      <c r="S754" s="79">
        <v>6527567.5675675636</v>
      </c>
      <c r="T754" s="79">
        <v>7343513.5135135092</v>
      </c>
      <c r="U754" s="69">
        <f t="shared" si="63"/>
        <v>26</v>
      </c>
      <c r="V754" s="75">
        <f t="shared" si="64"/>
        <v>7071531.5315315276</v>
      </c>
      <c r="W754" t="str">
        <f>IFERROR(VLOOKUP($J755,OSA!$BD:$BD,1,0),0)</f>
        <v>01/294825208ITokopedia</v>
      </c>
    </row>
    <row r="755" spans="1:23" x14ac:dyDescent="0.35">
      <c r="A755" t="str">
        <f t="shared" si="62"/>
        <v/>
      </c>
      <c r="B755" s="48"/>
      <c r="C755" s="4"/>
      <c r="G755" s="80"/>
      <c r="H755">
        <f>IFERROR(VLOOKUP($A755,OSA!$BD:$BD,1,0),0)</f>
        <v>0</v>
      </c>
      <c r="J755" t="str">
        <f t="shared" si="67"/>
        <v>01/294825208ITOKOPEDIA</v>
      </c>
      <c r="K755" t="s">
        <v>301</v>
      </c>
      <c r="L755" t="s">
        <v>2968</v>
      </c>
      <c r="M755" t="s">
        <v>1159</v>
      </c>
      <c r="N755" s="4" t="s">
        <v>18726</v>
      </c>
      <c r="O755">
        <v>4</v>
      </c>
      <c r="P755">
        <v>4</v>
      </c>
      <c r="Q755">
        <v>13</v>
      </c>
      <c r="R755" s="79">
        <v>1087927.9279279278</v>
      </c>
      <c r="S755" s="79">
        <v>1087927.9279279278</v>
      </c>
      <c r="T755" s="79">
        <v>3535765.7657657657</v>
      </c>
      <c r="U755" s="69">
        <f t="shared" si="63"/>
        <v>7</v>
      </c>
      <c r="V755" s="75">
        <f t="shared" si="64"/>
        <v>1903873.8738738738</v>
      </c>
      <c r="W755">
        <f>IFERROR(VLOOKUP($J756,OSA!$BD:$BD,1,0),0)</f>
        <v>0</v>
      </c>
    </row>
    <row r="756" spans="1:23" x14ac:dyDescent="0.35">
      <c r="A756" t="str">
        <f t="shared" si="62"/>
        <v/>
      </c>
      <c r="B756" s="48"/>
      <c r="C756" s="4"/>
      <c r="G756" s="80"/>
      <c r="H756">
        <f>IFERROR(VLOOKUP($A756,OSA!$BD:$BD,1,0),0)</f>
        <v>0</v>
      </c>
      <c r="J756" t="str">
        <f t="shared" si="67"/>
        <v>01/294825208JLAZADA</v>
      </c>
      <c r="K756" t="s">
        <v>798</v>
      </c>
      <c r="L756" t="s">
        <v>2968</v>
      </c>
      <c r="M756" t="s">
        <v>1154</v>
      </c>
      <c r="N756" s="4" t="s">
        <v>20117</v>
      </c>
      <c r="O756">
        <v>192</v>
      </c>
      <c r="Q756">
        <v>48</v>
      </c>
      <c r="R756" s="79">
        <v>8212224</v>
      </c>
      <c r="T756" s="79">
        <v>2053056</v>
      </c>
      <c r="U756" s="69">
        <f t="shared" si="63"/>
        <v>80</v>
      </c>
      <c r="V756" s="75">
        <f t="shared" si="64"/>
        <v>3421760</v>
      </c>
      <c r="W756" t="str">
        <f>IFERROR(VLOOKUP($J757,OSA!$BD:$BD,1,0),0)</f>
        <v>01/294825208JTokopedia</v>
      </c>
    </row>
    <row r="757" spans="1:23" x14ac:dyDescent="0.35">
      <c r="A757" t="str">
        <f t="shared" si="62"/>
        <v/>
      </c>
      <c r="B757" s="48"/>
      <c r="C757" s="4"/>
      <c r="G757" s="80"/>
      <c r="H757">
        <f>IFERROR(VLOOKUP($A757,OSA!$BD:$BD,1,0),0)</f>
        <v>0</v>
      </c>
      <c r="J757" t="str">
        <f t="shared" si="67"/>
        <v>01/294825208JTOKOPEDIA</v>
      </c>
      <c r="K757" t="s">
        <v>798</v>
      </c>
      <c r="L757" t="s">
        <v>2968</v>
      </c>
      <c r="M757" t="s">
        <v>1154</v>
      </c>
      <c r="N757" s="4" t="s">
        <v>18726</v>
      </c>
      <c r="O757">
        <v>33</v>
      </c>
      <c r="P757">
        <v>26</v>
      </c>
      <c r="Q757">
        <v>161</v>
      </c>
      <c r="R757" s="79">
        <v>1780810.8108108109</v>
      </c>
      <c r="S757" s="79">
        <v>1403063.0630630627</v>
      </c>
      <c r="T757" s="79">
        <v>8688198.1981981993</v>
      </c>
      <c r="U757" s="69">
        <f t="shared" si="63"/>
        <v>73.333333333333329</v>
      </c>
      <c r="V757" s="75">
        <f t="shared" si="64"/>
        <v>3957357.3573573581</v>
      </c>
      <c r="W757">
        <f>IFERROR(VLOOKUP($J758,OSA!$BD:$BD,1,0),0)</f>
        <v>0</v>
      </c>
    </row>
    <row r="758" spans="1:23" x14ac:dyDescent="0.35">
      <c r="A758" t="str">
        <f t="shared" si="62"/>
        <v/>
      </c>
      <c r="B758" s="48"/>
      <c r="C758" s="4"/>
      <c r="G758" s="80"/>
      <c r="H758">
        <f>IFERROR(VLOOKUP($A758,OSA!$BD:$BD,1,0),0)</f>
        <v>0</v>
      </c>
      <c r="J758" t="str">
        <f t="shared" si="67"/>
        <v>01/294825208NBLIBLI</v>
      </c>
      <c r="K758" t="s">
        <v>9709</v>
      </c>
      <c r="L758" t="s">
        <v>2968</v>
      </c>
      <c r="M758" t="s">
        <v>20184</v>
      </c>
      <c r="N758" s="4" t="s">
        <v>20689</v>
      </c>
      <c r="O758">
        <v>672</v>
      </c>
      <c r="P758">
        <v>200</v>
      </c>
      <c r="R758" s="79">
        <v>83524224</v>
      </c>
      <c r="S758" s="79">
        <v>24858399.999999996</v>
      </c>
      <c r="U758" s="69">
        <f t="shared" si="63"/>
        <v>290.66666666666669</v>
      </c>
      <c r="V758" s="75">
        <f t="shared" si="64"/>
        <v>36127541.333333336</v>
      </c>
      <c r="W758">
        <f>IFERROR(VLOOKUP($J759,OSA!$BD:$BD,1,0),0)</f>
        <v>0</v>
      </c>
    </row>
    <row r="759" spans="1:23" x14ac:dyDescent="0.35">
      <c r="A759" t="str">
        <f t="shared" si="62"/>
        <v/>
      </c>
      <c r="B759" s="48"/>
      <c r="C759" s="4"/>
      <c r="G759" s="80"/>
      <c r="H759">
        <f>IFERROR(VLOOKUP($A759,OSA!$BD:$BD,1,0),0)</f>
        <v>0</v>
      </c>
      <c r="J759" t="str">
        <f t="shared" si="67"/>
        <v>01/294825208NBUKALAPAK</v>
      </c>
      <c r="K759" t="s">
        <v>9709</v>
      </c>
      <c r="L759" t="s">
        <v>2968</v>
      </c>
      <c r="M759" t="s">
        <v>20184</v>
      </c>
      <c r="N759" s="4" t="s">
        <v>18725</v>
      </c>
      <c r="P759">
        <v>1</v>
      </c>
      <c r="Q759">
        <v>2</v>
      </c>
      <c r="S759" s="79">
        <v>136486.48648648648</v>
      </c>
      <c r="T759" s="79">
        <v>272972.97297297296</v>
      </c>
      <c r="U759" s="69">
        <f t="shared" si="63"/>
        <v>1</v>
      </c>
      <c r="V759" s="75">
        <f t="shared" si="64"/>
        <v>136486.48648648648</v>
      </c>
      <c r="W759">
        <f>IFERROR(VLOOKUP($J760,OSA!$BD:$BD,1,0),0)</f>
        <v>0</v>
      </c>
    </row>
    <row r="760" spans="1:23" x14ac:dyDescent="0.35">
      <c r="A760" t="str">
        <f t="shared" si="62"/>
        <v/>
      </c>
      <c r="B760" s="48"/>
      <c r="C760" s="4"/>
      <c r="G760" s="80"/>
      <c r="H760">
        <f>IFERROR(VLOOKUP($A760,OSA!$BD:$BD,1,0),0)</f>
        <v>0</v>
      </c>
      <c r="J760" t="str">
        <f t="shared" si="67"/>
        <v>01/294825208NLAZADA</v>
      </c>
      <c r="K760" t="s">
        <v>9709</v>
      </c>
      <c r="L760" t="s">
        <v>2968</v>
      </c>
      <c r="M760" t="s">
        <v>20184</v>
      </c>
      <c r="N760" s="4" t="s">
        <v>20117</v>
      </c>
      <c r="P760">
        <v>480</v>
      </c>
      <c r="Q760">
        <v>168</v>
      </c>
      <c r="S760" s="79">
        <v>59660159.999999993</v>
      </c>
      <c r="T760" s="79">
        <v>20881056</v>
      </c>
      <c r="U760" s="69">
        <f t="shared" si="63"/>
        <v>216</v>
      </c>
      <c r="V760" s="75">
        <f t="shared" si="64"/>
        <v>26847072</v>
      </c>
      <c r="W760" t="str">
        <f>IFERROR(VLOOKUP($J761,OSA!$BD:$BD,1,0),0)</f>
        <v>01/294825208NTokopedia</v>
      </c>
    </row>
    <row r="761" spans="1:23" x14ac:dyDescent="0.35">
      <c r="A761" t="str">
        <f t="shared" si="62"/>
        <v/>
      </c>
      <c r="B761" s="48"/>
      <c r="C761" s="4"/>
      <c r="G761" s="80"/>
      <c r="H761">
        <f>IFERROR(VLOOKUP($A761,OSA!$BD:$BD,1,0),0)</f>
        <v>0</v>
      </c>
      <c r="J761" t="str">
        <f t="shared" si="67"/>
        <v>01/294825208NTOKOPEDIA</v>
      </c>
      <c r="K761" t="s">
        <v>9709</v>
      </c>
      <c r="L761" t="s">
        <v>2968</v>
      </c>
      <c r="M761" t="s">
        <v>20184</v>
      </c>
      <c r="N761" s="4" t="s">
        <v>18726</v>
      </c>
      <c r="O761">
        <v>104</v>
      </c>
      <c r="P761">
        <v>220</v>
      </c>
      <c r="Q761">
        <v>170</v>
      </c>
      <c r="R761" s="79">
        <v>14194594.594594611</v>
      </c>
      <c r="S761" s="79">
        <v>30027027.027027104</v>
      </c>
      <c r="T761" s="79">
        <v>23202702.702702753</v>
      </c>
      <c r="U761" s="69">
        <f t="shared" si="63"/>
        <v>164.66666666666666</v>
      </c>
      <c r="V761" s="75">
        <f t="shared" si="64"/>
        <v>22474774.77477482</v>
      </c>
      <c r="W761">
        <f>IFERROR(VLOOKUP($J762,OSA!$BD:$BD,1,0),0)</f>
        <v>0</v>
      </c>
    </row>
    <row r="762" spans="1:23" x14ac:dyDescent="0.35">
      <c r="A762" t="str">
        <f t="shared" si="62"/>
        <v/>
      </c>
      <c r="B762" s="48"/>
      <c r="C762" s="4"/>
      <c r="G762" s="80"/>
      <c r="H762">
        <f>IFERROR(VLOOKUP($A762,OSA!$BD:$BD,1,0),0)</f>
        <v>0</v>
      </c>
      <c r="J762" t="str">
        <f t="shared" si="67"/>
        <v>01/294825208OBLIBLI</v>
      </c>
      <c r="K762" t="s">
        <v>9722</v>
      </c>
      <c r="L762" t="s">
        <v>2968</v>
      </c>
      <c r="M762" t="s">
        <v>18915</v>
      </c>
      <c r="N762" s="4" t="s">
        <v>20689</v>
      </c>
      <c r="O762">
        <v>60</v>
      </c>
      <c r="P762">
        <v>50</v>
      </c>
      <c r="R762" s="79">
        <v>1692060</v>
      </c>
      <c r="S762" s="79">
        <v>1410049.9999999998</v>
      </c>
      <c r="U762" s="69">
        <f t="shared" si="63"/>
        <v>36.666666666666664</v>
      </c>
      <c r="V762" s="75">
        <f t="shared" si="64"/>
        <v>1034036.6666666666</v>
      </c>
      <c r="W762">
        <f>IFERROR(VLOOKUP($J763,OSA!$BD:$BD,1,0),0)</f>
        <v>0</v>
      </c>
    </row>
    <row r="763" spans="1:23" x14ac:dyDescent="0.35">
      <c r="A763" t="str">
        <f t="shared" si="62"/>
        <v/>
      </c>
      <c r="B763" s="48"/>
      <c r="C763" s="4"/>
      <c r="G763" s="80"/>
      <c r="H763">
        <f>IFERROR(VLOOKUP($A763,OSA!$BD:$BD,1,0),0)</f>
        <v>0</v>
      </c>
      <c r="J763" t="str">
        <f t="shared" si="67"/>
        <v>01/294825208OBUKALAPAK</v>
      </c>
      <c r="K763" t="s">
        <v>9722</v>
      </c>
      <c r="L763" t="s">
        <v>2968</v>
      </c>
      <c r="M763" t="s">
        <v>18915</v>
      </c>
      <c r="N763" s="4" t="s">
        <v>18725</v>
      </c>
      <c r="O763">
        <v>1</v>
      </c>
      <c r="P763">
        <v>5</v>
      </c>
      <c r="R763" s="79">
        <v>31531.531531531527</v>
      </c>
      <c r="S763" s="79">
        <v>157657.65765765763</v>
      </c>
      <c r="U763" s="69">
        <f t="shared" si="63"/>
        <v>2</v>
      </c>
      <c r="V763" s="75">
        <f t="shared" si="64"/>
        <v>63063.063063063055</v>
      </c>
      <c r="W763">
        <f>IFERROR(VLOOKUP($J764,OSA!$BD:$BD,1,0),0)</f>
        <v>0</v>
      </c>
    </row>
    <row r="764" spans="1:23" x14ac:dyDescent="0.35">
      <c r="A764" t="str">
        <f t="shared" si="62"/>
        <v/>
      </c>
      <c r="B764" s="48"/>
      <c r="C764" s="4"/>
      <c r="G764" s="80"/>
      <c r="H764">
        <f>IFERROR(VLOOKUP($A764,OSA!$BD:$BD,1,0),0)</f>
        <v>0</v>
      </c>
      <c r="J764" t="str">
        <f t="shared" si="67"/>
        <v>01/294825208OLAZADA</v>
      </c>
      <c r="K764" t="s">
        <v>9722</v>
      </c>
      <c r="L764" t="s">
        <v>2968</v>
      </c>
      <c r="M764" t="s">
        <v>18915</v>
      </c>
      <c r="N764" s="4" t="s">
        <v>20117</v>
      </c>
      <c r="O764">
        <v>1980</v>
      </c>
      <c r="P764">
        <v>276</v>
      </c>
      <c r="R764" s="79">
        <v>55837980</v>
      </c>
      <c r="S764" s="79">
        <v>7783475.9999999991</v>
      </c>
      <c r="U764" s="69">
        <f t="shared" si="63"/>
        <v>752</v>
      </c>
      <c r="V764" s="75">
        <f t="shared" si="64"/>
        <v>21207152</v>
      </c>
      <c r="W764" t="str">
        <f>IFERROR(VLOOKUP($J765,OSA!$BD:$BD,1,0),0)</f>
        <v>01/294825208OTokopedia</v>
      </c>
    </row>
    <row r="765" spans="1:23" x14ac:dyDescent="0.35">
      <c r="A765" t="str">
        <f t="shared" si="62"/>
        <v/>
      </c>
      <c r="B765" s="48"/>
      <c r="C765" s="4"/>
      <c r="G765" s="80"/>
      <c r="H765">
        <f>IFERROR(VLOOKUP($A765,OSA!$BD:$BD,1,0),0)</f>
        <v>0</v>
      </c>
      <c r="J765" t="str">
        <f t="shared" si="67"/>
        <v>01/294825208OTOKOPEDIA</v>
      </c>
      <c r="K765" t="s">
        <v>9722</v>
      </c>
      <c r="L765" t="s">
        <v>2968</v>
      </c>
      <c r="M765" t="s">
        <v>18915</v>
      </c>
      <c r="N765" s="4" t="s">
        <v>18726</v>
      </c>
      <c r="O765">
        <v>133</v>
      </c>
      <c r="P765">
        <v>130</v>
      </c>
      <c r="Q765">
        <v>144</v>
      </c>
      <c r="R765" s="79">
        <v>4193693.603603601</v>
      </c>
      <c r="S765" s="79">
        <v>4099098.9999999967</v>
      </c>
      <c r="T765" s="79">
        <v>4540540.4234234216</v>
      </c>
      <c r="U765" s="69">
        <f t="shared" si="63"/>
        <v>135.66666666666666</v>
      </c>
      <c r="V765" s="75">
        <f t="shared" si="64"/>
        <v>4277777.6756756725</v>
      </c>
      <c r="W765">
        <f>IFERROR(VLOOKUP($J766,OSA!$BD:$BD,1,0),0)</f>
        <v>0</v>
      </c>
    </row>
    <row r="766" spans="1:23" x14ac:dyDescent="0.35">
      <c r="A766" t="str">
        <f t="shared" si="62"/>
        <v/>
      </c>
      <c r="B766" s="48"/>
      <c r="C766" s="4"/>
      <c r="G766" s="80"/>
      <c r="H766">
        <f>IFERROR(VLOOKUP($A766,OSA!$BD:$BD,1,0),0)</f>
        <v>0</v>
      </c>
      <c r="J766" t="str">
        <f t="shared" si="67"/>
        <v>01/294825208PBLIBLI</v>
      </c>
      <c r="K766" t="s">
        <v>11803</v>
      </c>
      <c r="L766" t="s">
        <v>2968</v>
      </c>
      <c r="M766" t="s">
        <v>18916</v>
      </c>
      <c r="N766" s="4" t="s">
        <v>20689</v>
      </c>
      <c r="P766">
        <v>100</v>
      </c>
      <c r="Q766">
        <v>280</v>
      </c>
      <c r="S766" s="79">
        <v>38339100</v>
      </c>
      <c r="T766" s="79">
        <v>107349480</v>
      </c>
      <c r="U766" s="69">
        <f t="shared" si="63"/>
        <v>126.66666666666667</v>
      </c>
      <c r="V766" s="75">
        <f t="shared" si="64"/>
        <v>48562860</v>
      </c>
      <c r="W766">
        <f>IFERROR(VLOOKUP($J767,OSA!$BD:$BD,1,0),0)</f>
        <v>0</v>
      </c>
    </row>
    <row r="767" spans="1:23" x14ac:dyDescent="0.35">
      <c r="A767" t="str">
        <f t="shared" si="62"/>
        <v/>
      </c>
      <c r="B767" s="48"/>
      <c r="C767" s="4"/>
      <c r="G767" s="80"/>
      <c r="H767">
        <f>IFERROR(VLOOKUP($A767,OSA!$BD:$BD,1,0),0)</f>
        <v>0</v>
      </c>
      <c r="J767" t="str">
        <f t="shared" si="67"/>
        <v>01/294825208PLAZADA</v>
      </c>
      <c r="K767" t="s">
        <v>11803</v>
      </c>
      <c r="L767" t="s">
        <v>2968</v>
      </c>
      <c r="M767" t="s">
        <v>18916</v>
      </c>
      <c r="N767" s="4" t="s">
        <v>20117</v>
      </c>
      <c r="O767">
        <v>385</v>
      </c>
      <c r="R767" s="79">
        <v>147605535</v>
      </c>
      <c r="U767" s="69">
        <f t="shared" si="63"/>
        <v>128.33333333333334</v>
      </c>
      <c r="V767" s="75">
        <f t="shared" si="64"/>
        <v>49201845</v>
      </c>
      <c r="W767" t="str">
        <f>IFERROR(VLOOKUP($J768,OSA!$BD:$BD,1,0),0)</f>
        <v>01/294825208PTokopedia</v>
      </c>
    </row>
    <row r="768" spans="1:23" x14ac:dyDescent="0.35">
      <c r="A768" t="str">
        <f t="shared" si="62"/>
        <v/>
      </c>
      <c r="B768" s="48"/>
      <c r="C768" s="4"/>
      <c r="G768" s="80"/>
      <c r="H768">
        <f>IFERROR(VLOOKUP($A768,OSA!$BD:$BD,1,0),0)</f>
        <v>0</v>
      </c>
      <c r="J768" t="str">
        <f t="shared" si="67"/>
        <v>01/294825208PTOKOPEDIA</v>
      </c>
      <c r="K768" t="s">
        <v>11803</v>
      </c>
      <c r="L768" t="s">
        <v>2968</v>
      </c>
      <c r="M768" t="s">
        <v>18916</v>
      </c>
      <c r="N768" s="4" t="s">
        <v>18726</v>
      </c>
      <c r="O768">
        <v>121</v>
      </c>
      <c r="P768">
        <v>53</v>
      </c>
      <c r="Q768">
        <v>15</v>
      </c>
      <c r="R768" s="79">
        <v>55431081.081081152</v>
      </c>
      <c r="S768" s="79">
        <v>24279729.729729723</v>
      </c>
      <c r="T768" s="79">
        <v>6871621.6216216199</v>
      </c>
      <c r="U768" s="69">
        <f t="shared" si="63"/>
        <v>63</v>
      </c>
      <c r="V768" s="75">
        <f t="shared" si="64"/>
        <v>28860810.810810834</v>
      </c>
      <c r="W768">
        <f>IFERROR(VLOOKUP($J769,OSA!$BD:$BD,1,0),0)</f>
        <v>0</v>
      </c>
    </row>
    <row r="769" spans="1:23" x14ac:dyDescent="0.35">
      <c r="A769" t="str">
        <f t="shared" si="62"/>
        <v/>
      </c>
      <c r="B769" s="48"/>
      <c r="C769" s="4"/>
      <c r="G769" s="80"/>
      <c r="H769">
        <f>IFERROR(VLOOKUP($A769,OSA!$BD:$BD,1,0),0)</f>
        <v>0</v>
      </c>
      <c r="J769" t="str">
        <f t="shared" si="67"/>
        <v>01/294825208QBLIBLI</v>
      </c>
      <c r="K769" t="s">
        <v>20185</v>
      </c>
      <c r="L769" t="s">
        <v>2968</v>
      </c>
      <c r="M769" t="s">
        <v>20186</v>
      </c>
      <c r="N769" s="4" t="s">
        <v>20689</v>
      </c>
      <c r="P769">
        <v>851</v>
      </c>
      <c r="Q769">
        <v>400</v>
      </c>
      <c r="S769" s="79">
        <v>116525728</v>
      </c>
      <c r="T769" s="79">
        <v>54771200</v>
      </c>
      <c r="U769" s="69">
        <f t="shared" si="63"/>
        <v>417</v>
      </c>
      <c r="V769" s="75">
        <f t="shared" si="64"/>
        <v>57098976</v>
      </c>
      <c r="W769">
        <f>IFERROR(VLOOKUP($J770,OSA!$BD:$BD,1,0),0)</f>
        <v>0</v>
      </c>
    </row>
    <row r="770" spans="1:23" x14ac:dyDescent="0.35">
      <c r="A770" t="str">
        <f t="shared" si="62"/>
        <v/>
      </c>
      <c r="B770" s="48"/>
      <c r="C770" s="4"/>
      <c r="G770" s="80"/>
      <c r="H770">
        <f>IFERROR(VLOOKUP($A770,OSA!$BD:$BD,1,0),0)</f>
        <v>0</v>
      </c>
      <c r="J770" t="str">
        <f t="shared" si="67"/>
        <v>01/294825208QLAZADA</v>
      </c>
      <c r="K770" t="s">
        <v>20185</v>
      </c>
      <c r="L770" t="s">
        <v>2968</v>
      </c>
      <c r="M770" t="s">
        <v>20186</v>
      </c>
      <c r="N770" s="4" t="s">
        <v>20117</v>
      </c>
      <c r="P770">
        <v>315</v>
      </c>
      <c r="Q770">
        <v>1282</v>
      </c>
      <c r="S770" s="79">
        <v>43132320</v>
      </c>
      <c r="T770" s="79">
        <v>175541696</v>
      </c>
      <c r="U770" s="69">
        <f t="shared" si="63"/>
        <v>532.33333333333337</v>
      </c>
      <c r="V770" s="75">
        <f t="shared" si="64"/>
        <v>72891338.666666672</v>
      </c>
      <c r="W770">
        <f>IFERROR(VLOOKUP($J771,OSA!$BD:$BD,1,0),0)</f>
        <v>0</v>
      </c>
    </row>
    <row r="771" spans="1:23" x14ac:dyDescent="0.35">
      <c r="A771" t="str">
        <f t="shared" ref="A771:A834" si="68">B771&amp;E771</f>
        <v/>
      </c>
      <c r="B771" s="48"/>
      <c r="C771" s="4"/>
      <c r="G771" s="80"/>
      <c r="H771">
        <f>IFERROR(VLOOKUP($A771,OSA!$BD:$BD,1,0),0)</f>
        <v>0</v>
      </c>
      <c r="J771" t="str">
        <f t="shared" si="67"/>
        <v>01/294825208QTOKOPEDIA</v>
      </c>
      <c r="K771" t="s">
        <v>20185</v>
      </c>
      <c r="L771" t="s">
        <v>2968</v>
      </c>
      <c r="M771" t="s">
        <v>20186</v>
      </c>
      <c r="N771" s="4" t="s">
        <v>18726</v>
      </c>
      <c r="P771">
        <v>301</v>
      </c>
      <c r="Q771">
        <v>442</v>
      </c>
      <c r="S771" s="79">
        <v>49298918.918919012</v>
      </c>
      <c r="T771" s="79">
        <v>72392432.432432517</v>
      </c>
      <c r="U771" s="69">
        <f t="shared" ref="U771:U834" si="69">SUM(O771:Q771)/3</f>
        <v>247.66666666666666</v>
      </c>
      <c r="V771" s="75">
        <f t="shared" ref="V771:V834" si="70">SUM(R771:T771)/3</f>
        <v>40563783.783783846</v>
      </c>
      <c r="W771">
        <f>IFERROR(VLOOKUP($J772,OSA!$BD:$BD,1,0),0)</f>
        <v>0</v>
      </c>
    </row>
    <row r="772" spans="1:23" x14ac:dyDescent="0.35">
      <c r="A772" t="str">
        <f t="shared" si="68"/>
        <v/>
      </c>
      <c r="B772" s="48"/>
      <c r="C772" s="4"/>
      <c r="G772" s="80"/>
      <c r="H772">
        <f>IFERROR(VLOOKUP($A772,OSA!$BD:$BD,1,0),0)</f>
        <v>0</v>
      </c>
      <c r="J772" t="str">
        <f t="shared" si="67"/>
        <v>01/294825208RBLIBLI</v>
      </c>
      <c r="K772" t="s">
        <v>20187</v>
      </c>
      <c r="L772" t="s">
        <v>2968</v>
      </c>
      <c r="M772" t="s">
        <v>20188</v>
      </c>
      <c r="N772" s="4" t="s">
        <v>20689</v>
      </c>
      <c r="P772">
        <v>500</v>
      </c>
      <c r="S772" s="79">
        <v>68464000</v>
      </c>
      <c r="U772" s="69">
        <f t="shared" si="69"/>
        <v>166.66666666666666</v>
      </c>
      <c r="V772" s="75">
        <f t="shared" si="70"/>
        <v>22821333.333333332</v>
      </c>
      <c r="W772">
        <f>IFERROR(VLOOKUP($J773,OSA!$BD:$BD,1,0),0)</f>
        <v>0</v>
      </c>
    </row>
    <row r="773" spans="1:23" x14ac:dyDescent="0.35">
      <c r="A773" t="str">
        <f t="shared" si="68"/>
        <v/>
      </c>
      <c r="B773" s="48"/>
      <c r="C773" s="4"/>
      <c r="G773" s="80"/>
      <c r="H773">
        <f>IFERROR(VLOOKUP($A773,OSA!$BD:$BD,1,0),0)</f>
        <v>0</v>
      </c>
      <c r="J773" t="str">
        <f t="shared" si="67"/>
        <v>01/294825208RBUKALAPAK</v>
      </c>
      <c r="K773" t="s">
        <v>20187</v>
      </c>
      <c r="L773" t="s">
        <v>2968</v>
      </c>
      <c r="M773" t="s">
        <v>20188</v>
      </c>
      <c r="N773" s="4" t="s">
        <v>18725</v>
      </c>
      <c r="P773">
        <v>2</v>
      </c>
      <c r="Q773">
        <v>3</v>
      </c>
      <c r="S773" s="79">
        <v>327567.56756756752</v>
      </c>
      <c r="T773" s="79">
        <v>491351.35135135124</v>
      </c>
      <c r="U773" s="69">
        <f t="shared" si="69"/>
        <v>1.6666666666666667</v>
      </c>
      <c r="V773" s="75">
        <f t="shared" si="70"/>
        <v>272972.97297297296</v>
      </c>
      <c r="W773">
        <f>IFERROR(VLOOKUP($J774,OSA!$BD:$BD,1,0),0)</f>
        <v>0</v>
      </c>
    </row>
    <row r="774" spans="1:23" x14ac:dyDescent="0.35">
      <c r="A774" t="str">
        <f t="shared" si="68"/>
        <v/>
      </c>
      <c r="B774" s="48"/>
      <c r="C774" s="4"/>
      <c r="G774" s="80"/>
      <c r="H774">
        <f>IFERROR(VLOOKUP($A774,OSA!$BD:$BD,1,0),0)</f>
        <v>0</v>
      </c>
      <c r="J774" t="str">
        <f t="shared" si="67"/>
        <v>01/294825208RLAZADA</v>
      </c>
      <c r="K774" t="s">
        <v>20187</v>
      </c>
      <c r="L774" t="s">
        <v>2968</v>
      </c>
      <c r="M774" t="s">
        <v>20188</v>
      </c>
      <c r="N774" s="4" t="s">
        <v>20117</v>
      </c>
      <c r="P774">
        <v>823</v>
      </c>
      <c r="Q774">
        <v>3499</v>
      </c>
      <c r="S774" s="79">
        <v>112691744</v>
      </c>
      <c r="T774" s="79">
        <v>479111071.99999994</v>
      </c>
      <c r="U774" s="69">
        <f t="shared" si="69"/>
        <v>1440.6666666666667</v>
      </c>
      <c r="V774" s="75">
        <f t="shared" si="70"/>
        <v>197267605.33333334</v>
      </c>
      <c r="W774">
        <f>IFERROR(VLOOKUP($J775,OSA!$BD:$BD,1,0),0)</f>
        <v>0</v>
      </c>
    </row>
    <row r="775" spans="1:23" x14ac:dyDescent="0.35">
      <c r="A775" t="str">
        <f t="shared" si="68"/>
        <v/>
      </c>
      <c r="B775" s="48"/>
      <c r="C775" s="4"/>
      <c r="G775" s="80"/>
      <c r="H775">
        <f>IFERROR(VLOOKUP($A775,OSA!$BD:$BD,1,0),0)</f>
        <v>0</v>
      </c>
      <c r="J775" t="str">
        <f t="shared" ref="J775:J820" si="71">K775&amp;N775</f>
        <v>01/294825208RTOKOPEDIA</v>
      </c>
      <c r="K775" t="s">
        <v>20187</v>
      </c>
      <c r="L775" t="s">
        <v>2968</v>
      </c>
      <c r="M775" t="s">
        <v>20188</v>
      </c>
      <c r="N775" s="4" t="s">
        <v>18726</v>
      </c>
      <c r="P775">
        <v>154</v>
      </c>
      <c r="Q775">
        <v>289</v>
      </c>
      <c r="S775" s="79">
        <v>25222702.702702656</v>
      </c>
      <c r="T775" s="79">
        <v>47333513.51351358</v>
      </c>
      <c r="U775" s="69">
        <f t="shared" si="69"/>
        <v>147.66666666666666</v>
      </c>
      <c r="V775" s="75">
        <f t="shared" si="70"/>
        <v>24185405.405405413</v>
      </c>
      <c r="W775">
        <f>IFERROR(VLOOKUP($J776,OSA!$BD:$BD,1,0),0)</f>
        <v>0</v>
      </c>
    </row>
    <row r="776" spans="1:23" x14ac:dyDescent="0.35">
      <c r="A776" t="str">
        <f t="shared" si="68"/>
        <v/>
      </c>
      <c r="B776" s="48"/>
      <c r="C776" s="4"/>
      <c r="G776" s="80"/>
      <c r="H776">
        <f>IFERROR(VLOOKUP($A776,OSA!$BD:$BD,1,0),0)</f>
        <v>0</v>
      </c>
      <c r="J776" t="str">
        <f t="shared" si="71"/>
        <v>01/294826002CBLIBLI</v>
      </c>
      <c r="K776" t="s">
        <v>402</v>
      </c>
      <c r="L776" t="s">
        <v>2968</v>
      </c>
      <c r="M776" t="s">
        <v>18917</v>
      </c>
      <c r="N776" s="4" t="s">
        <v>20689</v>
      </c>
      <c r="P776">
        <v>30</v>
      </c>
      <c r="Q776">
        <v>40</v>
      </c>
      <c r="S776" s="79">
        <v>6464459.9999999991</v>
      </c>
      <c r="T776" s="79">
        <v>8619280</v>
      </c>
      <c r="U776" s="69">
        <f t="shared" si="69"/>
        <v>23.333333333333332</v>
      </c>
      <c r="V776" s="75">
        <f t="shared" si="70"/>
        <v>5027913.333333333</v>
      </c>
      <c r="W776" t="str">
        <f>IFERROR(VLOOKUP($J777,OSA!$BD:$BD,1,0),0)</f>
        <v>01/294826002CBukalapak</v>
      </c>
    </row>
    <row r="777" spans="1:23" x14ac:dyDescent="0.35">
      <c r="A777" t="str">
        <f t="shared" si="68"/>
        <v/>
      </c>
      <c r="B777" s="48"/>
      <c r="C777" s="4"/>
      <c r="G777" s="80"/>
      <c r="H777">
        <f>IFERROR(VLOOKUP($A777,OSA!$BD:$BD,1,0),0)</f>
        <v>0</v>
      </c>
      <c r="J777" t="str">
        <f t="shared" si="71"/>
        <v>01/294826002CBUKALAPAK</v>
      </c>
      <c r="K777" t="s">
        <v>402</v>
      </c>
      <c r="L777" t="s">
        <v>2968</v>
      </c>
      <c r="M777" t="s">
        <v>18917</v>
      </c>
      <c r="N777" s="4" t="s">
        <v>18725</v>
      </c>
      <c r="Q777">
        <v>1</v>
      </c>
      <c r="T777" s="79">
        <v>271981.98198198195</v>
      </c>
      <c r="U777" s="69">
        <f t="shared" si="69"/>
        <v>0.33333333333333331</v>
      </c>
      <c r="V777" s="75">
        <f t="shared" si="70"/>
        <v>90660.660660660651</v>
      </c>
      <c r="W777">
        <f>IFERROR(VLOOKUP($J778,OSA!$BD:$BD,1,0),0)</f>
        <v>0</v>
      </c>
    </row>
    <row r="778" spans="1:23" x14ac:dyDescent="0.35">
      <c r="A778" t="str">
        <f t="shared" si="68"/>
        <v/>
      </c>
      <c r="B778" s="48"/>
      <c r="C778" s="4"/>
      <c r="G778" s="80"/>
      <c r="H778">
        <f>IFERROR(VLOOKUP($A778,OSA!$BD:$BD,1,0),0)</f>
        <v>0</v>
      </c>
      <c r="J778" t="str">
        <f t="shared" si="71"/>
        <v>01/294826002CLAZADA</v>
      </c>
      <c r="K778" t="s">
        <v>402</v>
      </c>
      <c r="L778" t="s">
        <v>2968</v>
      </c>
      <c r="M778" t="s">
        <v>18917</v>
      </c>
      <c r="N778" s="4" t="s">
        <v>20117</v>
      </c>
      <c r="O778">
        <v>56</v>
      </c>
      <c r="P778">
        <v>6</v>
      </c>
      <c r="R778" s="79">
        <v>12066992</v>
      </c>
      <c r="S778" s="79">
        <v>1292892</v>
      </c>
      <c r="U778" s="69">
        <f t="shared" si="69"/>
        <v>20.666666666666668</v>
      </c>
      <c r="V778" s="75">
        <f t="shared" si="70"/>
        <v>4453294.666666667</v>
      </c>
      <c r="W778" t="str">
        <f>IFERROR(VLOOKUP($J779,OSA!$BD:$BD,1,0),0)</f>
        <v>01/294826002CTokopedia</v>
      </c>
    </row>
    <row r="779" spans="1:23" x14ac:dyDescent="0.35">
      <c r="A779" t="str">
        <f t="shared" si="68"/>
        <v/>
      </c>
      <c r="B779" s="48"/>
      <c r="C779" s="4"/>
      <c r="G779" s="80"/>
      <c r="H779">
        <f>IFERROR(VLOOKUP($A779,OSA!$BD:$BD,1,0),0)</f>
        <v>0</v>
      </c>
      <c r="J779" t="str">
        <f t="shared" si="71"/>
        <v>01/294826002CTOKOPEDIA</v>
      </c>
      <c r="K779" t="s">
        <v>402</v>
      </c>
      <c r="L779" t="s">
        <v>2968</v>
      </c>
      <c r="M779" t="s">
        <v>18917</v>
      </c>
      <c r="N779" s="4" t="s">
        <v>18726</v>
      </c>
      <c r="O779">
        <v>22</v>
      </c>
      <c r="P779">
        <v>18</v>
      </c>
      <c r="Q779">
        <v>26</v>
      </c>
      <c r="R779" s="79">
        <v>5983603.6036036005</v>
      </c>
      <c r="S779" s="79">
        <v>4895675.6756756753</v>
      </c>
      <c r="T779" s="79">
        <v>7071531.5315315286</v>
      </c>
      <c r="U779" s="69">
        <f t="shared" si="69"/>
        <v>22</v>
      </c>
      <c r="V779" s="75">
        <f t="shared" si="70"/>
        <v>5983603.6036036015</v>
      </c>
      <c r="W779" t="str">
        <f>IFERROR(VLOOKUP($J780,OSA!$BD:$BD,1,0),0)</f>
        <v>01/294826003DBukalapak</v>
      </c>
    </row>
    <row r="780" spans="1:23" x14ac:dyDescent="0.35">
      <c r="A780" t="str">
        <f t="shared" si="68"/>
        <v/>
      </c>
      <c r="B780" s="48"/>
      <c r="C780" s="4"/>
      <c r="G780" s="80"/>
      <c r="H780">
        <f>IFERROR(VLOOKUP($A780,OSA!$BD:$BD,1,0),0)</f>
        <v>0</v>
      </c>
      <c r="J780" t="str">
        <f t="shared" si="71"/>
        <v>01/294826003DBUKALAPAK</v>
      </c>
      <c r="K780" t="s">
        <v>325</v>
      </c>
      <c r="L780" t="s">
        <v>2968</v>
      </c>
      <c r="M780" t="s">
        <v>20189</v>
      </c>
      <c r="N780" s="4" t="s">
        <v>18725</v>
      </c>
      <c r="P780">
        <v>3</v>
      </c>
      <c r="Q780">
        <v>1</v>
      </c>
      <c r="S780" s="79">
        <v>409459.45945945941</v>
      </c>
      <c r="T780" s="79">
        <v>136486.48648648648</v>
      </c>
      <c r="U780" s="69">
        <f t="shared" si="69"/>
        <v>1.3333333333333333</v>
      </c>
      <c r="V780" s="75">
        <f t="shared" si="70"/>
        <v>181981.98198198198</v>
      </c>
      <c r="W780">
        <f>IFERROR(VLOOKUP($J781,OSA!$BD:$BD,1,0),0)</f>
        <v>0</v>
      </c>
    </row>
    <row r="781" spans="1:23" x14ac:dyDescent="0.35">
      <c r="A781" t="str">
        <f t="shared" si="68"/>
        <v/>
      </c>
      <c r="B781" s="48"/>
      <c r="C781" s="4"/>
      <c r="G781" s="80"/>
      <c r="H781">
        <f>IFERROR(VLOOKUP($A781,OSA!$BD:$BD,1,0),0)</f>
        <v>0</v>
      </c>
      <c r="J781" t="str">
        <f t="shared" si="71"/>
        <v>01/294826003DLAZADA</v>
      </c>
      <c r="K781" t="s">
        <v>325</v>
      </c>
      <c r="L781" t="s">
        <v>2968</v>
      </c>
      <c r="M781" t="s">
        <v>20189</v>
      </c>
      <c r="N781" s="4" t="s">
        <v>20117</v>
      </c>
      <c r="O781">
        <v>15</v>
      </c>
      <c r="Q781">
        <v>180</v>
      </c>
      <c r="R781" s="79">
        <v>1688939.9999999998</v>
      </c>
      <c r="T781" s="79">
        <v>20267279.999999996</v>
      </c>
      <c r="U781" s="69">
        <f t="shared" si="69"/>
        <v>65</v>
      </c>
      <c r="V781" s="75">
        <f t="shared" si="70"/>
        <v>7318739.9999999991</v>
      </c>
      <c r="W781" t="str">
        <f>IFERROR(VLOOKUP($J782,OSA!$BD:$BD,1,0),0)</f>
        <v>01/294826003DTokopedia</v>
      </c>
    </row>
    <row r="782" spans="1:23" x14ac:dyDescent="0.35">
      <c r="A782" t="str">
        <f t="shared" si="68"/>
        <v/>
      </c>
      <c r="B782" s="48"/>
      <c r="C782" s="4"/>
      <c r="G782" s="80"/>
      <c r="H782">
        <f>IFERROR(VLOOKUP($A782,OSA!$BD:$BD,1,0),0)</f>
        <v>0</v>
      </c>
      <c r="J782" t="str">
        <f t="shared" si="71"/>
        <v>01/294826003DTOKOPEDIA</v>
      </c>
      <c r="K782" t="s">
        <v>325</v>
      </c>
      <c r="L782" t="s">
        <v>2968</v>
      </c>
      <c r="M782" t="s">
        <v>20189</v>
      </c>
      <c r="N782" s="4" t="s">
        <v>18726</v>
      </c>
      <c r="O782">
        <v>76</v>
      </c>
      <c r="P782">
        <v>63</v>
      </c>
      <c r="Q782">
        <v>87</v>
      </c>
      <c r="R782" s="79">
        <v>10372972.972972974</v>
      </c>
      <c r="S782" s="79">
        <v>8598648.648648642</v>
      </c>
      <c r="T782" s="79">
        <v>11874324.32432433</v>
      </c>
      <c r="U782" s="69">
        <f t="shared" si="69"/>
        <v>75.333333333333329</v>
      </c>
      <c r="V782" s="75">
        <f t="shared" si="70"/>
        <v>10281981.981981983</v>
      </c>
      <c r="W782" t="str">
        <f>IFERROR(VLOOKUP($J783,OSA!$BD:$BD,1,0),0)</f>
        <v>01/294826003JBukalapak</v>
      </c>
    </row>
    <row r="783" spans="1:23" x14ac:dyDescent="0.35">
      <c r="A783" t="str">
        <f t="shared" si="68"/>
        <v/>
      </c>
      <c r="B783" s="48"/>
      <c r="C783" s="4"/>
      <c r="G783" s="80"/>
      <c r="H783">
        <f>IFERROR(VLOOKUP($A783,OSA!$BD:$BD,1,0),0)</f>
        <v>0</v>
      </c>
      <c r="J783" t="str">
        <f t="shared" si="71"/>
        <v>01/294826003JBUKALAPAK</v>
      </c>
      <c r="K783" t="s">
        <v>356</v>
      </c>
      <c r="L783" t="s">
        <v>2968</v>
      </c>
      <c r="M783" t="s">
        <v>4184</v>
      </c>
      <c r="N783" s="4" t="s">
        <v>18725</v>
      </c>
      <c r="Q783">
        <v>1</v>
      </c>
      <c r="T783" s="79">
        <v>235585.58558558556</v>
      </c>
      <c r="U783" s="69">
        <f t="shared" si="69"/>
        <v>0.33333333333333331</v>
      </c>
      <c r="V783" s="75">
        <f t="shared" si="70"/>
        <v>78528.528528528521</v>
      </c>
      <c r="W783">
        <f>IFERROR(VLOOKUP($J784,OSA!$BD:$BD,1,0),0)</f>
        <v>0</v>
      </c>
    </row>
    <row r="784" spans="1:23" x14ac:dyDescent="0.35">
      <c r="A784" t="str">
        <f t="shared" si="68"/>
        <v/>
      </c>
      <c r="B784" s="48"/>
      <c r="C784" s="4"/>
      <c r="G784" s="80"/>
      <c r="H784">
        <f>IFERROR(VLOOKUP($A784,OSA!$BD:$BD,1,0),0)</f>
        <v>0</v>
      </c>
      <c r="J784" t="str">
        <f t="shared" si="71"/>
        <v>01/294826003JLAZADA</v>
      </c>
      <c r="K784" t="s">
        <v>356</v>
      </c>
      <c r="L784" t="s">
        <v>2968</v>
      </c>
      <c r="M784" t="s">
        <v>4184</v>
      </c>
      <c r="N784" s="4" t="s">
        <v>20117</v>
      </c>
      <c r="O784">
        <v>402</v>
      </c>
      <c r="R784" s="79">
        <v>72939281.999999985</v>
      </c>
      <c r="U784" s="69">
        <f t="shared" si="69"/>
        <v>134</v>
      </c>
      <c r="V784" s="75">
        <f t="shared" si="70"/>
        <v>24313093.999999996</v>
      </c>
      <c r="W784" t="str">
        <f>IFERROR(VLOOKUP($J785,OSA!$BD:$BD,1,0),0)</f>
        <v>01/294826003JTokopedia</v>
      </c>
    </row>
    <row r="785" spans="1:23" x14ac:dyDescent="0.35">
      <c r="A785" t="str">
        <f t="shared" si="68"/>
        <v/>
      </c>
      <c r="B785" s="48"/>
      <c r="C785" s="4"/>
      <c r="G785" s="80"/>
      <c r="H785">
        <f>IFERROR(VLOOKUP($A785,OSA!$BD:$BD,1,0),0)</f>
        <v>0</v>
      </c>
      <c r="J785" t="str">
        <f t="shared" si="71"/>
        <v>01/294826003JTOKOPEDIA</v>
      </c>
      <c r="K785" t="s">
        <v>356</v>
      </c>
      <c r="L785" t="s">
        <v>2968</v>
      </c>
      <c r="M785" t="s">
        <v>4184</v>
      </c>
      <c r="N785" s="4" t="s">
        <v>18726</v>
      </c>
      <c r="O785">
        <v>48</v>
      </c>
      <c r="P785">
        <v>33</v>
      </c>
      <c r="Q785">
        <v>39</v>
      </c>
      <c r="R785" s="79">
        <v>11308108.108108107</v>
      </c>
      <c r="S785" s="79">
        <v>7774324.3243243285</v>
      </c>
      <c r="T785" s="79">
        <v>9187837.8378378376</v>
      </c>
      <c r="U785" s="69">
        <f t="shared" si="69"/>
        <v>40</v>
      </c>
      <c r="V785" s="75">
        <f t="shared" si="70"/>
        <v>9423423.4234234244</v>
      </c>
      <c r="W785">
        <f>IFERROR(VLOOKUP($J786,OSA!$BD:$BD,1,0),0)</f>
        <v>0</v>
      </c>
    </row>
    <row r="786" spans="1:23" x14ac:dyDescent="0.35">
      <c r="A786" t="str">
        <f t="shared" si="68"/>
        <v/>
      </c>
      <c r="B786" s="48"/>
      <c r="C786" s="4"/>
      <c r="G786" s="80"/>
      <c r="H786">
        <f>IFERROR(VLOOKUP($A786,OSA!$BD:$BD,1,0),0)</f>
        <v>0</v>
      </c>
      <c r="J786" t="str">
        <f t="shared" si="71"/>
        <v>01/294826003KBLIBLI</v>
      </c>
      <c r="K786" t="s">
        <v>374</v>
      </c>
      <c r="L786" t="s">
        <v>2968</v>
      </c>
      <c r="M786" t="s">
        <v>2572</v>
      </c>
      <c r="N786" s="4" t="s">
        <v>20689</v>
      </c>
      <c r="O786">
        <v>30</v>
      </c>
      <c r="P786">
        <v>60</v>
      </c>
      <c r="R786" s="79">
        <v>5644590</v>
      </c>
      <c r="S786" s="79">
        <v>11289180</v>
      </c>
      <c r="U786" s="69">
        <f t="shared" si="69"/>
        <v>30</v>
      </c>
      <c r="V786" s="75">
        <f t="shared" si="70"/>
        <v>5644590</v>
      </c>
      <c r="W786" t="str">
        <f>IFERROR(VLOOKUP($J787,OSA!$BD:$BD,1,0),0)</f>
        <v>01/294826003KBukalapak</v>
      </c>
    </row>
    <row r="787" spans="1:23" x14ac:dyDescent="0.35">
      <c r="A787" t="str">
        <f t="shared" si="68"/>
        <v/>
      </c>
      <c r="B787" s="48"/>
      <c r="C787" s="4"/>
      <c r="G787" s="80"/>
      <c r="H787">
        <f>IFERROR(VLOOKUP($A787,OSA!$BD:$BD,1,0),0)</f>
        <v>0</v>
      </c>
      <c r="J787" t="str">
        <f t="shared" si="71"/>
        <v>01/294826003KBUKALAPAK</v>
      </c>
      <c r="K787" t="s">
        <v>374</v>
      </c>
      <c r="L787" t="s">
        <v>2968</v>
      </c>
      <c r="M787" t="s">
        <v>2572</v>
      </c>
      <c r="N787" s="4" t="s">
        <v>18725</v>
      </c>
      <c r="P787">
        <v>1</v>
      </c>
      <c r="S787" s="79">
        <v>240990.99099099098</v>
      </c>
      <c r="U787" s="69">
        <f t="shared" si="69"/>
        <v>0.33333333333333331</v>
      </c>
      <c r="V787" s="75">
        <f t="shared" si="70"/>
        <v>80330.330330330326</v>
      </c>
      <c r="W787">
        <f>IFERROR(VLOOKUP($J788,OSA!$BD:$BD,1,0),0)</f>
        <v>0</v>
      </c>
    </row>
    <row r="788" spans="1:23" x14ac:dyDescent="0.35">
      <c r="A788" t="str">
        <f t="shared" si="68"/>
        <v/>
      </c>
      <c r="B788" s="48"/>
      <c r="C788" s="4"/>
      <c r="G788" s="80"/>
      <c r="H788">
        <f>IFERROR(VLOOKUP($A788,OSA!$BD:$BD,1,0),0)</f>
        <v>0</v>
      </c>
      <c r="J788" t="str">
        <f t="shared" si="71"/>
        <v>01/294826003KLAZADA</v>
      </c>
      <c r="K788" t="s">
        <v>374</v>
      </c>
      <c r="L788" t="s">
        <v>2968</v>
      </c>
      <c r="M788" t="s">
        <v>2572</v>
      </c>
      <c r="N788" s="4" t="s">
        <v>20117</v>
      </c>
      <c r="O788">
        <v>1524</v>
      </c>
      <c r="R788" s="79">
        <v>286745172</v>
      </c>
      <c r="U788" s="69">
        <f t="shared" si="69"/>
        <v>508</v>
      </c>
      <c r="V788" s="75">
        <f t="shared" si="70"/>
        <v>95581724</v>
      </c>
      <c r="W788" t="str">
        <f>IFERROR(VLOOKUP($J789,OSA!$BD:$BD,1,0),0)</f>
        <v>01/294826003KTokopedia</v>
      </c>
    </row>
    <row r="789" spans="1:23" x14ac:dyDescent="0.35">
      <c r="A789" t="str">
        <f t="shared" si="68"/>
        <v/>
      </c>
      <c r="B789" s="48"/>
      <c r="C789" s="4"/>
      <c r="G789" s="80"/>
      <c r="H789">
        <f>IFERROR(VLOOKUP($A789,OSA!$BD:$BD,1,0),0)</f>
        <v>0</v>
      </c>
      <c r="J789" t="str">
        <f t="shared" si="71"/>
        <v>01/294826003KTOKOPEDIA</v>
      </c>
      <c r="K789" t="s">
        <v>374</v>
      </c>
      <c r="L789" t="s">
        <v>2968</v>
      </c>
      <c r="M789" t="s">
        <v>2572</v>
      </c>
      <c r="N789" s="4" t="s">
        <v>18726</v>
      </c>
      <c r="O789">
        <v>142</v>
      </c>
      <c r="P789">
        <v>208</v>
      </c>
      <c r="Q789">
        <v>223</v>
      </c>
      <c r="R789" s="79">
        <v>34220720.72072079</v>
      </c>
      <c r="S789" s="79">
        <v>50126126.126126088</v>
      </c>
      <c r="T789" s="79">
        <v>53740990.990990996</v>
      </c>
      <c r="U789" s="69">
        <f t="shared" si="69"/>
        <v>191</v>
      </c>
      <c r="V789" s="75">
        <f t="shared" si="70"/>
        <v>46029279.279279292</v>
      </c>
      <c r="W789">
        <f>IFERROR(VLOOKUP($J790,OSA!$BD:$BD,1,0),0)</f>
        <v>0</v>
      </c>
    </row>
    <row r="790" spans="1:23" x14ac:dyDescent="0.35">
      <c r="A790" t="str">
        <f t="shared" si="68"/>
        <v/>
      </c>
      <c r="B790" s="48"/>
      <c r="C790" s="4"/>
      <c r="G790" s="80"/>
      <c r="H790">
        <f>IFERROR(VLOOKUP($A790,OSA!$BD:$BD,1,0),0)</f>
        <v>0</v>
      </c>
      <c r="J790" t="str">
        <f t="shared" si="71"/>
        <v>01/294826003WLAZADA</v>
      </c>
      <c r="K790" t="s">
        <v>299</v>
      </c>
      <c r="L790" t="s">
        <v>2968</v>
      </c>
      <c r="M790" t="s">
        <v>20190</v>
      </c>
      <c r="N790" s="4" t="s">
        <v>20117</v>
      </c>
      <c r="O790">
        <v>15</v>
      </c>
      <c r="R790" s="79">
        <v>3232229.9999999995</v>
      </c>
      <c r="U790" s="69">
        <f t="shared" si="69"/>
        <v>5</v>
      </c>
      <c r="V790" s="75">
        <f t="shared" si="70"/>
        <v>1077409.9999999998</v>
      </c>
      <c r="W790" t="str">
        <f>IFERROR(VLOOKUP($J791,OSA!$BD:$BD,1,0),0)</f>
        <v>01/294826003WTokopedia</v>
      </c>
    </row>
    <row r="791" spans="1:23" x14ac:dyDescent="0.35">
      <c r="A791" t="str">
        <f t="shared" si="68"/>
        <v/>
      </c>
      <c r="B791" s="48"/>
      <c r="C791" s="4"/>
      <c r="G791" s="80"/>
      <c r="H791">
        <f>IFERROR(VLOOKUP($A791,OSA!$BD:$BD,1,0),0)</f>
        <v>0</v>
      </c>
      <c r="J791" t="str">
        <f t="shared" si="71"/>
        <v>01/294826003WTOKOPEDIA</v>
      </c>
      <c r="K791" t="s">
        <v>299</v>
      </c>
      <c r="L791" t="s">
        <v>2968</v>
      </c>
      <c r="M791" t="s">
        <v>20190</v>
      </c>
      <c r="N791" s="4" t="s">
        <v>18726</v>
      </c>
      <c r="O791">
        <v>1</v>
      </c>
      <c r="Q791">
        <v>1</v>
      </c>
      <c r="R791" s="79">
        <v>271981.98198198195</v>
      </c>
      <c r="T791" s="79">
        <v>271981.98198198195</v>
      </c>
      <c r="U791" s="69">
        <f t="shared" si="69"/>
        <v>0.66666666666666663</v>
      </c>
      <c r="V791" s="75">
        <f t="shared" si="70"/>
        <v>181321.3213213213</v>
      </c>
      <c r="W791">
        <f>IFERROR(VLOOKUP($J792,OSA!$BD:$BD,1,0),0)</f>
        <v>0</v>
      </c>
    </row>
    <row r="792" spans="1:23" x14ac:dyDescent="0.35">
      <c r="A792" t="str">
        <f t="shared" si="68"/>
        <v/>
      </c>
      <c r="B792" s="48"/>
      <c r="C792" s="4"/>
      <c r="G792" s="80"/>
      <c r="H792">
        <f>IFERROR(VLOOKUP($A792,OSA!$BD:$BD,1,0),0)</f>
        <v>0</v>
      </c>
      <c r="J792" t="str">
        <f t="shared" si="71"/>
        <v>01/294826004BBLIBLI</v>
      </c>
      <c r="K792" t="s">
        <v>5628</v>
      </c>
      <c r="L792" t="s">
        <v>2968</v>
      </c>
      <c r="M792" t="s">
        <v>20191</v>
      </c>
      <c r="N792" s="4" t="s">
        <v>20689</v>
      </c>
      <c r="P792">
        <v>3</v>
      </c>
      <c r="S792" s="79">
        <v>646446</v>
      </c>
      <c r="U792" s="69">
        <f t="shared" si="69"/>
        <v>1</v>
      </c>
      <c r="V792" s="75">
        <f t="shared" si="70"/>
        <v>215482</v>
      </c>
      <c r="W792">
        <f>IFERROR(VLOOKUP($J793,OSA!$BD:$BD,1,0),0)</f>
        <v>0</v>
      </c>
    </row>
    <row r="793" spans="1:23" x14ac:dyDescent="0.35">
      <c r="A793" t="str">
        <f t="shared" si="68"/>
        <v/>
      </c>
      <c r="B793" s="48"/>
      <c r="C793" s="4"/>
      <c r="G793" s="80"/>
      <c r="H793">
        <f>IFERROR(VLOOKUP($A793,OSA!$BD:$BD,1,0),0)</f>
        <v>0</v>
      </c>
      <c r="J793" t="str">
        <f t="shared" si="71"/>
        <v>01/294826004BLAZADA</v>
      </c>
      <c r="K793" t="s">
        <v>5628</v>
      </c>
      <c r="L793" t="s">
        <v>2968</v>
      </c>
      <c r="M793" t="s">
        <v>20191</v>
      </c>
      <c r="N793" s="4" t="s">
        <v>20117</v>
      </c>
      <c r="O793">
        <v>15</v>
      </c>
      <c r="R793" s="79">
        <v>3232230</v>
      </c>
      <c r="U793" s="69">
        <f t="shared" si="69"/>
        <v>5</v>
      </c>
      <c r="V793" s="75">
        <f t="shared" si="70"/>
        <v>1077410</v>
      </c>
      <c r="W793" t="str">
        <f>IFERROR(VLOOKUP($J794,OSA!$BD:$BD,1,0),0)</f>
        <v>01/294826004BTokopedia</v>
      </c>
    </row>
    <row r="794" spans="1:23" x14ac:dyDescent="0.35">
      <c r="A794" t="str">
        <f t="shared" si="68"/>
        <v/>
      </c>
      <c r="B794" s="48"/>
      <c r="C794" s="4"/>
      <c r="G794" s="80"/>
      <c r="H794">
        <f>IFERROR(VLOOKUP($A794,OSA!$BD:$BD,1,0),0)</f>
        <v>0</v>
      </c>
      <c r="J794" t="str">
        <f t="shared" si="71"/>
        <v>01/294826004BTOKOPEDIA</v>
      </c>
      <c r="K794" t="s">
        <v>5628</v>
      </c>
      <c r="L794" t="s">
        <v>2968</v>
      </c>
      <c r="M794" t="s">
        <v>20191</v>
      </c>
      <c r="N794" s="4" t="s">
        <v>18726</v>
      </c>
      <c r="O794">
        <v>2</v>
      </c>
      <c r="P794">
        <v>8</v>
      </c>
      <c r="Q794">
        <v>7</v>
      </c>
      <c r="R794" s="79">
        <v>543963.96396396391</v>
      </c>
      <c r="S794" s="79">
        <v>2175855.8558558556</v>
      </c>
      <c r="T794" s="79">
        <v>1903873.8738738738</v>
      </c>
      <c r="U794" s="69">
        <f t="shared" si="69"/>
        <v>5.666666666666667</v>
      </c>
      <c r="V794" s="75">
        <f t="shared" si="70"/>
        <v>1541231.2312312312</v>
      </c>
      <c r="W794">
        <f>IFERROR(VLOOKUP($J795,OSA!$BD:$BD,1,0),0)</f>
        <v>0</v>
      </c>
    </row>
    <row r="795" spans="1:23" x14ac:dyDescent="0.35">
      <c r="A795" t="str">
        <f t="shared" si="68"/>
        <v/>
      </c>
      <c r="B795" s="48"/>
      <c r="C795" s="4"/>
      <c r="G795" s="80"/>
      <c r="H795">
        <f>IFERROR(VLOOKUP($A795,OSA!$BD:$BD,1,0),0)</f>
        <v>0</v>
      </c>
      <c r="J795" t="str">
        <f t="shared" si="71"/>
        <v>01/294826004CBLIBLI</v>
      </c>
      <c r="K795" t="s">
        <v>5627</v>
      </c>
      <c r="L795" t="s">
        <v>2968</v>
      </c>
      <c r="M795" t="s">
        <v>18918</v>
      </c>
      <c r="N795" s="4" t="s">
        <v>20689</v>
      </c>
      <c r="P795">
        <v>30</v>
      </c>
      <c r="S795" s="79">
        <v>6464459.9999999991</v>
      </c>
      <c r="U795" s="69">
        <f t="shared" si="69"/>
        <v>10</v>
      </c>
      <c r="V795" s="75">
        <f t="shared" si="70"/>
        <v>2154819.9999999995</v>
      </c>
      <c r="W795">
        <f>IFERROR(VLOOKUP($J796,OSA!$BD:$BD,1,0),0)</f>
        <v>0</v>
      </c>
    </row>
    <row r="796" spans="1:23" x14ac:dyDescent="0.35">
      <c r="A796" t="str">
        <f t="shared" si="68"/>
        <v/>
      </c>
      <c r="B796" s="48"/>
      <c r="C796" s="4"/>
      <c r="G796" s="80"/>
      <c r="H796">
        <f>IFERROR(VLOOKUP($A796,OSA!$BD:$BD,1,0),0)</f>
        <v>0</v>
      </c>
      <c r="J796" t="str">
        <f t="shared" si="71"/>
        <v>01/294826004CBUKALAPAK</v>
      </c>
      <c r="K796" t="s">
        <v>5627</v>
      </c>
      <c r="L796" t="s">
        <v>2968</v>
      </c>
      <c r="M796" t="s">
        <v>18918</v>
      </c>
      <c r="N796" s="4" t="s">
        <v>18725</v>
      </c>
      <c r="Q796">
        <v>1</v>
      </c>
      <c r="T796" s="79">
        <v>271981.98198198195</v>
      </c>
      <c r="U796" s="69">
        <f t="shared" si="69"/>
        <v>0.33333333333333331</v>
      </c>
      <c r="V796" s="75">
        <f t="shared" si="70"/>
        <v>90660.660660660651</v>
      </c>
      <c r="W796">
        <f>IFERROR(VLOOKUP($J797,OSA!$BD:$BD,1,0),0)</f>
        <v>0</v>
      </c>
    </row>
    <row r="797" spans="1:23" x14ac:dyDescent="0.35">
      <c r="A797" t="str">
        <f t="shared" si="68"/>
        <v/>
      </c>
      <c r="B797" s="48"/>
      <c r="C797" s="4"/>
      <c r="G797" s="80"/>
      <c r="H797">
        <f>IFERROR(VLOOKUP($A797,OSA!$BD:$BD,1,0),0)</f>
        <v>0</v>
      </c>
      <c r="J797" t="str">
        <f t="shared" si="71"/>
        <v>01/294826004CLAZADA</v>
      </c>
      <c r="K797" t="s">
        <v>5627</v>
      </c>
      <c r="L797" t="s">
        <v>2968</v>
      </c>
      <c r="M797" t="s">
        <v>18918</v>
      </c>
      <c r="N797" s="4" t="s">
        <v>20117</v>
      </c>
      <c r="O797">
        <v>485</v>
      </c>
      <c r="Q797">
        <v>204</v>
      </c>
      <c r="R797" s="79">
        <v>104508769.99999999</v>
      </c>
      <c r="T797" s="79">
        <v>43958327.999999993</v>
      </c>
      <c r="U797" s="69">
        <f t="shared" si="69"/>
        <v>229.66666666666666</v>
      </c>
      <c r="V797" s="75">
        <f t="shared" si="70"/>
        <v>49489032.666666657</v>
      </c>
      <c r="W797" t="str">
        <f>IFERROR(VLOOKUP($J798,OSA!$BD:$BD,1,0),0)</f>
        <v>01/294826004CTokopedia</v>
      </c>
    </row>
    <row r="798" spans="1:23" x14ac:dyDescent="0.35">
      <c r="A798" t="str">
        <f t="shared" si="68"/>
        <v/>
      </c>
      <c r="B798" s="48"/>
      <c r="C798" s="4"/>
      <c r="G798" s="80"/>
      <c r="H798">
        <f>IFERROR(VLOOKUP($A798,OSA!$BD:$BD,1,0),0)</f>
        <v>0</v>
      </c>
      <c r="J798" t="str">
        <f t="shared" si="71"/>
        <v>01/294826004CTOKOPEDIA</v>
      </c>
      <c r="K798" t="s">
        <v>5627</v>
      </c>
      <c r="L798" t="s">
        <v>2968</v>
      </c>
      <c r="M798" t="s">
        <v>18918</v>
      </c>
      <c r="N798" s="4" t="s">
        <v>18726</v>
      </c>
      <c r="O798">
        <v>33</v>
      </c>
      <c r="P798">
        <v>58</v>
      </c>
      <c r="Q798">
        <v>61</v>
      </c>
      <c r="R798" s="79">
        <v>8975405.4054053985</v>
      </c>
      <c r="S798" s="79">
        <v>15774954.954954939</v>
      </c>
      <c r="T798" s="79">
        <v>16590900.900900884</v>
      </c>
      <c r="U798" s="69">
        <f t="shared" si="69"/>
        <v>50.666666666666664</v>
      </c>
      <c r="V798" s="75">
        <f t="shared" si="70"/>
        <v>13780420.420420408</v>
      </c>
      <c r="W798" t="str">
        <f>IFERROR(VLOOKUP($J799,OSA!$BD:$BD,1,0),0)</f>
        <v>01/294826004DTokopedia</v>
      </c>
    </row>
    <row r="799" spans="1:23" x14ac:dyDescent="0.35">
      <c r="A799" t="str">
        <f t="shared" si="68"/>
        <v/>
      </c>
      <c r="B799" s="48"/>
      <c r="C799" s="4"/>
      <c r="G799" s="80"/>
      <c r="H799">
        <f>IFERROR(VLOOKUP($A799,OSA!$BD:$BD,1,0),0)</f>
        <v>0</v>
      </c>
      <c r="J799" t="str">
        <f t="shared" si="71"/>
        <v>01/294826004DTOKOPEDIA</v>
      </c>
      <c r="K799" t="s">
        <v>5626</v>
      </c>
      <c r="L799" t="s">
        <v>2968</v>
      </c>
      <c r="M799" t="s">
        <v>18919</v>
      </c>
      <c r="N799" s="4" t="s">
        <v>18726</v>
      </c>
      <c r="O799">
        <v>2</v>
      </c>
      <c r="P799">
        <v>3</v>
      </c>
      <c r="R799" s="79">
        <v>543963.96396396391</v>
      </c>
      <c r="S799" s="79">
        <v>815945.9459459458</v>
      </c>
      <c r="U799" s="69">
        <f t="shared" si="69"/>
        <v>1.6666666666666667</v>
      </c>
      <c r="V799" s="75">
        <f t="shared" si="70"/>
        <v>453303.3033033032</v>
      </c>
      <c r="W799">
        <f>IFERROR(VLOOKUP($J800,OSA!$BD:$BD,1,0),0)</f>
        <v>0</v>
      </c>
    </row>
    <row r="800" spans="1:23" x14ac:dyDescent="0.35">
      <c r="A800" t="str">
        <f t="shared" si="68"/>
        <v/>
      </c>
      <c r="B800" s="48"/>
      <c r="C800" s="4"/>
      <c r="G800" s="80"/>
      <c r="H800">
        <f>IFERROR(VLOOKUP($A800,OSA!$BD:$BD,1,0),0)</f>
        <v>0</v>
      </c>
      <c r="J800" t="str">
        <f t="shared" si="71"/>
        <v>01/294826004FBLIBLI</v>
      </c>
      <c r="K800" t="s">
        <v>11574</v>
      </c>
      <c r="L800" t="s">
        <v>2968</v>
      </c>
      <c r="M800" t="s">
        <v>18920</v>
      </c>
      <c r="N800" s="4" t="s">
        <v>20689</v>
      </c>
      <c r="O800">
        <v>30</v>
      </c>
      <c r="R800" s="79">
        <v>6464459.9999999991</v>
      </c>
      <c r="U800" s="69">
        <f t="shared" si="69"/>
        <v>10</v>
      </c>
      <c r="V800" s="75">
        <f t="shared" si="70"/>
        <v>2154819.9999999995</v>
      </c>
      <c r="W800">
        <f>IFERROR(VLOOKUP($J801,OSA!$BD:$BD,1,0),0)</f>
        <v>0</v>
      </c>
    </row>
    <row r="801" spans="1:23" x14ac:dyDescent="0.35">
      <c r="A801" t="str">
        <f t="shared" si="68"/>
        <v/>
      </c>
      <c r="B801" s="48"/>
      <c r="C801" s="4"/>
      <c r="G801" s="80"/>
      <c r="H801">
        <f>IFERROR(VLOOKUP($A801,OSA!$BD:$BD,1,0),0)</f>
        <v>0</v>
      </c>
      <c r="J801" t="str">
        <f t="shared" si="71"/>
        <v>01/294826004FBUKALAPAK</v>
      </c>
      <c r="K801" t="s">
        <v>11574</v>
      </c>
      <c r="L801" t="s">
        <v>2968</v>
      </c>
      <c r="M801" t="s">
        <v>18920</v>
      </c>
      <c r="N801" s="4" t="s">
        <v>18725</v>
      </c>
      <c r="Q801">
        <v>1</v>
      </c>
      <c r="T801" s="79">
        <v>271981.98198198195</v>
      </c>
      <c r="U801" s="69">
        <f t="shared" si="69"/>
        <v>0.33333333333333331</v>
      </c>
      <c r="V801" s="75">
        <f t="shared" si="70"/>
        <v>90660.660660660651</v>
      </c>
      <c r="W801">
        <f>IFERROR(VLOOKUP($J802,OSA!$BD:$BD,1,0),0)</f>
        <v>0</v>
      </c>
    </row>
    <row r="802" spans="1:23" x14ac:dyDescent="0.35">
      <c r="A802" t="str">
        <f t="shared" si="68"/>
        <v/>
      </c>
      <c r="B802" s="48"/>
      <c r="C802" s="4"/>
      <c r="G802" s="80"/>
      <c r="H802">
        <f>IFERROR(VLOOKUP($A802,OSA!$BD:$BD,1,0),0)</f>
        <v>0</v>
      </c>
      <c r="J802" t="str">
        <f t="shared" si="71"/>
        <v>01/294826004FLAZADA</v>
      </c>
      <c r="K802" t="s">
        <v>11574</v>
      </c>
      <c r="L802" t="s">
        <v>2968</v>
      </c>
      <c r="M802" t="s">
        <v>18920</v>
      </c>
      <c r="N802" s="4" t="s">
        <v>20117</v>
      </c>
      <c r="P802">
        <v>30</v>
      </c>
      <c r="Q802">
        <v>56</v>
      </c>
      <c r="S802" s="79">
        <v>6464459.9999999991</v>
      </c>
      <c r="T802" s="79">
        <v>12066991.999999998</v>
      </c>
      <c r="U802" s="69">
        <f t="shared" si="69"/>
        <v>28.666666666666668</v>
      </c>
      <c r="V802" s="75">
        <f t="shared" si="70"/>
        <v>6177150.6666666651</v>
      </c>
      <c r="W802" t="str">
        <f>IFERROR(VLOOKUP($J803,OSA!$BD:$BD,1,0),0)</f>
        <v>01/294826004FTokopedia</v>
      </c>
    </row>
    <row r="803" spans="1:23" x14ac:dyDescent="0.35">
      <c r="A803" t="str">
        <f t="shared" si="68"/>
        <v/>
      </c>
      <c r="B803" s="48"/>
      <c r="C803" s="4"/>
      <c r="G803" s="80"/>
      <c r="H803">
        <f>IFERROR(VLOOKUP($A803,OSA!$BD:$BD,1,0),0)</f>
        <v>0</v>
      </c>
      <c r="J803" t="str">
        <f t="shared" si="71"/>
        <v>01/294826004FTOKOPEDIA</v>
      </c>
      <c r="K803" t="s">
        <v>11574</v>
      </c>
      <c r="L803" t="s">
        <v>2968</v>
      </c>
      <c r="M803" t="s">
        <v>18920</v>
      </c>
      <c r="N803" s="4" t="s">
        <v>18726</v>
      </c>
      <c r="O803">
        <v>55</v>
      </c>
      <c r="P803">
        <v>67</v>
      </c>
      <c r="Q803">
        <v>55</v>
      </c>
      <c r="R803" s="79">
        <v>14959009.009008992</v>
      </c>
      <c r="S803" s="79">
        <v>18222792.792792771</v>
      </c>
      <c r="T803" s="79">
        <v>14959009.009008992</v>
      </c>
      <c r="U803" s="69">
        <f t="shared" si="69"/>
        <v>59</v>
      </c>
      <c r="V803" s="75">
        <f t="shared" si="70"/>
        <v>16046936.936936921</v>
      </c>
      <c r="W803">
        <f>IFERROR(VLOOKUP($J804,OSA!$BD:$BD,1,0),0)</f>
        <v>0</v>
      </c>
    </row>
    <row r="804" spans="1:23" x14ac:dyDescent="0.35">
      <c r="A804" t="str">
        <f t="shared" si="68"/>
        <v/>
      </c>
      <c r="B804" s="48"/>
      <c r="C804" s="4"/>
      <c r="G804" s="80"/>
      <c r="H804">
        <f>IFERROR(VLOOKUP($A804,OSA!$BD:$BD,1,0),0)</f>
        <v>0</v>
      </c>
      <c r="J804" t="str">
        <f t="shared" si="71"/>
        <v>01/294826004GBLIBLI</v>
      </c>
      <c r="K804" t="s">
        <v>11575</v>
      </c>
      <c r="L804" t="s">
        <v>2968</v>
      </c>
      <c r="M804" t="s">
        <v>18921</v>
      </c>
      <c r="N804" s="4" t="s">
        <v>20689</v>
      </c>
      <c r="Q804">
        <v>12</v>
      </c>
      <c r="T804" s="79">
        <v>2585784</v>
      </c>
      <c r="U804" s="69">
        <f t="shared" si="69"/>
        <v>4</v>
      </c>
      <c r="V804" s="75">
        <f t="shared" si="70"/>
        <v>861928</v>
      </c>
      <c r="W804">
        <f>IFERROR(VLOOKUP($J805,OSA!$BD:$BD,1,0),0)</f>
        <v>0</v>
      </c>
    </row>
    <row r="805" spans="1:23" x14ac:dyDescent="0.35">
      <c r="A805" t="str">
        <f t="shared" si="68"/>
        <v/>
      </c>
      <c r="B805" s="48"/>
      <c r="C805" s="4"/>
      <c r="G805" s="80"/>
      <c r="H805">
        <f>IFERROR(VLOOKUP($A805,OSA!$BD:$BD,1,0),0)</f>
        <v>0</v>
      </c>
      <c r="J805" t="str">
        <f t="shared" si="71"/>
        <v>01/294826004GBUKALAPAK</v>
      </c>
      <c r="K805" t="s">
        <v>11575</v>
      </c>
      <c r="L805" t="s">
        <v>2968</v>
      </c>
      <c r="M805" t="s">
        <v>18921</v>
      </c>
      <c r="N805" s="4" t="s">
        <v>18725</v>
      </c>
      <c r="P805">
        <v>2</v>
      </c>
      <c r="S805" s="79">
        <v>543963.96396396391</v>
      </c>
      <c r="U805" s="69">
        <f t="shared" si="69"/>
        <v>0.66666666666666663</v>
      </c>
      <c r="V805" s="75">
        <f t="shared" si="70"/>
        <v>181321.3213213213</v>
      </c>
      <c r="W805">
        <f>IFERROR(VLOOKUP($J806,OSA!$BD:$BD,1,0),0)</f>
        <v>0</v>
      </c>
    </row>
    <row r="806" spans="1:23" x14ac:dyDescent="0.35">
      <c r="A806" t="str">
        <f t="shared" si="68"/>
        <v/>
      </c>
      <c r="B806" s="48"/>
      <c r="C806" s="4"/>
      <c r="G806" s="80"/>
      <c r="H806">
        <f>IFERROR(VLOOKUP($A806,OSA!$BD:$BD,1,0),0)</f>
        <v>0</v>
      </c>
      <c r="J806" t="str">
        <f t="shared" si="71"/>
        <v>01/294826004GLAZADA</v>
      </c>
      <c r="K806" t="s">
        <v>11575</v>
      </c>
      <c r="L806" t="s">
        <v>2968</v>
      </c>
      <c r="M806" t="s">
        <v>18921</v>
      </c>
      <c r="N806" s="4" t="s">
        <v>20117</v>
      </c>
      <c r="Q806">
        <v>149</v>
      </c>
      <c r="T806" s="79">
        <v>32106817.999999996</v>
      </c>
      <c r="U806" s="69">
        <f t="shared" si="69"/>
        <v>49.666666666666664</v>
      </c>
      <c r="V806" s="75">
        <f t="shared" si="70"/>
        <v>10702272.666666666</v>
      </c>
      <c r="W806" t="str">
        <f>IFERROR(VLOOKUP($J807,OSA!$BD:$BD,1,0),0)</f>
        <v>01/294826004GTokopedia</v>
      </c>
    </row>
    <row r="807" spans="1:23" x14ac:dyDescent="0.35">
      <c r="A807" t="str">
        <f t="shared" si="68"/>
        <v/>
      </c>
      <c r="B807" s="48"/>
      <c r="C807" s="4"/>
      <c r="G807" s="77"/>
      <c r="H807">
        <f>IFERROR(VLOOKUP($A807,OSA!$BD:$BD,1,0),0)</f>
        <v>0</v>
      </c>
      <c r="J807" t="str">
        <f t="shared" si="71"/>
        <v>01/294826004GTOKOPEDIA</v>
      </c>
      <c r="K807" t="s">
        <v>11575</v>
      </c>
      <c r="L807" t="s">
        <v>2968</v>
      </c>
      <c r="M807" t="s">
        <v>18921</v>
      </c>
      <c r="N807" s="4" t="s">
        <v>18726</v>
      </c>
      <c r="O807">
        <v>66</v>
      </c>
      <c r="P807">
        <v>82</v>
      </c>
      <c r="Q807">
        <v>75</v>
      </c>
      <c r="R807" s="79">
        <v>17950810.810810789</v>
      </c>
      <c r="S807" s="79">
        <v>22302522.522522494</v>
      </c>
      <c r="T807" s="79">
        <v>20398648.648648623</v>
      </c>
      <c r="U807" s="69">
        <f t="shared" si="69"/>
        <v>74.333333333333329</v>
      </c>
      <c r="V807" s="75">
        <f t="shared" si="70"/>
        <v>20217327.3273273</v>
      </c>
      <c r="W807" t="str">
        <f>IFERROR(VLOOKUP($J808,OSA!$BD:$BD,1,0),0)</f>
        <v>01/294826004HTokopedia</v>
      </c>
    </row>
    <row r="808" spans="1:23" x14ac:dyDescent="0.35">
      <c r="A808" t="str">
        <f t="shared" si="68"/>
        <v/>
      </c>
      <c r="B808" s="48"/>
      <c r="C808" s="4"/>
      <c r="G808" s="77"/>
      <c r="H808">
        <f>IFERROR(VLOOKUP($A808,OSA!$BD:$BD,1,0),0)</f>
        <v>0</v>
      </c>
      <c r="J808" t="str">
        <f t="shared" si="71"/>
        <v>01/294826004HTOKOPEDIA</v>
      </c>
      <c r="K808" t="s">
        <v>13813</v>
      </c>
      <c r="L808" t="s">
        <v>2968</v>
      </c>
      <c r="M808" t="s">
        <v>18922</v>
      </c>
      <c r="N808" s="4" t="s">
        <v>18726</v>
      </c>
      <c r="O808">
        <v>28</v>
      </c>
      <c r="P808">
        <v>25</v>
      </c>
      <c r="Q808">
        <v>16</v>
      </c>
      <c r="R808" s="79">
        <v>1258738.7387387389</v>
      </c>
      <c r="S808" s="79">
        <v>1123873.8738738736</v>
      </c>
      <c r="T808" s="79">
        <v>719279.27927927917</v>
      </c>
      <c r="U808" s="69">
        <f t="shared" si="69"/>
        <v>23</v>
      </c>
      <c r="V808" s="75">
        <f t="shared" si="70"/>
        <v>1033963.9639639639</v>
      </c>
      <c r="W808">
        <f>IFERROR(VLOOKUP($J809,OSA!$BD:$BD,1,0),0)</f>
        <v>0</v>
      </c>
    </row>
    <row r="809" spans="1:23" x14ac:dyDescent="0.35">
      <c r="A809" t="str">
        <f t="shared" si="68"/>
        <v/>
      </c>
      <c r="B809" s="48"/>
      <c r="C809" s="4"/>
      <c r="G809" s="77"/>
      <c r="H809">
        <f>IFERROR(VLOOKUP($A809,OSA!$BD:$BD,1,0),0)</f>
        <v>0</v>
      </c>
      <c r="J809" t="str">
        <f t="shared" si="71"/>
        <v>01/294826004IBLIBLI</v>
      </c>
      <c r="K809" t="s">
        <v>11804</v>
      </c>
      <c r="L809" t="s">
        <v>2968</v>
      </c>
      <c r="M809" t="s">
        <v>18923</v>
      </c>
      <c r="N809" s="4" t="s">
        <v>20689</v>
      </c>
      <c r="Q809">
        <v>576</v>
      </c>
      <c r="T809" s="79">
        <v>130029696</v>
      </c>
      <c r="U809" s="69">
        <f t="shared" si="69"/>
        <v>192</v>
      </c>
      <c r="V809" s="75">
        <f t="shared" si="70"/>
        <v>43343232</v>
      </c>
      <c r="W809">
        <f>IFERROR(VLOOKUP($J810,OSA!$BD:$BD,1,0),0)</f>
        <v>0</v>
      </c>
    </row>
    <row r="810" spans="1:23" x14ac:dyDescent="0.35">
      <c r="A810" t="str">
        <f t="shared" si="68"/>
        <v/>
      </c>
      <c r="B810" s="48"/>
      <c r="C810" s="4"/>
      <c r="G810" s="77"/>
      <c r="H810">
        <f>IFERROR(VLOOKUP($A810,OSA!$BD:$BD,1,0),0)</f>
        <v>0</v>
      </c>
      <c r="J810" t="str">
        <f t="shared" si="71"/>
        <v>01/294826004ILAZADA</v>
      </c>
      <c r="K810" t="s">
        <v>11804</v>
      </c>
      <c r="L810" t="s">
        <v>2968</v>
      </c>
      <c r="M810" t="s">
        <v>18923</v>
      </c>
      <c r="N810" s="4" t="s">
        <v>20117</v>
      </c>
      <c r="P810">
        <v>2</v>
      </c>
      <c r="Q810">
        <v>150</v>
      </c>
      <c r="S810" s="79">
        <v>451491.99999999994</v>
      </c>
      <c r="T810" s="79">
        <v>33861900</v>
      </c>
      <c r="U810" s="69">
        <f t="shared" si="69"/>
        <v>50.666666666666664</v>
      </c>
      <c r="V810" s="75">
        <f t="shared" si="70"/>
        <v>11437797.333333334</v>
      </c>
      <c r="W810" t="str">
        <f>IFERROR(VLOOKUP($J811,OSA!$BD:$BD,1,0),0)</f>
        <v>01/294826004ITokopedia</v>
      </c>
    </row>
    <row r="811" spans="1:23" x14ac:dyDescent="0.35">
      <c r="A811" t="str">
        <f t="shared" si="68"/>
        <v/>
      </c>
      <c r="B811" s="48"/>
      <c r="C811" s="4"/>
      <c r="G811" s="77"/>
      <c r="H811">
        <f>IFERROR(VLOOKUP($A811,OSA!$BD:$BD,1,0),0)</f>
        <v>0</v>
      </c>
      <c r="J811" t="str">
        <f t="shared" si="71"/>
        <v>01/294826004ITOKOPEDIA</v>
      </c>
      <c r="K811" t="s">
        <v>11804</v>
      </c>
      <c r="L811" t="s">
        <v>2968</v>
      </c>
      <c r="M811" t="s">
        <v>18923</v>
      </c>
      <c r="N811" s="4" t="s">
        <v>18726</v>
      </c>
      <c r="O811">
        <v>77</v>
      </c>
      <c r="P811">
        <v>64</v>
      </c>
      <c r="Q811">
        <v>30</v>
      </c>
      <c r="R811" s="79">
        <v>20290540.54054052</v>
      </c>
      <c r="S811" s="79">
        <v>16864864.864864852</v>
      </c>
      <c r="T811" s="79">
        <v>7905405.4054054087</v>
      </c>
      <c r="U811" s="69">
        <f t="shared" si="69"/>
        <v>57</v>
      </c>
      <c r="V811" s="75">
        <f t="shared" si="70"/>
        <v>15020270.27027026</v>
      </c>
      <c r="W811">
        <f>IFERROR(VLOOKUP($J812,OSA!$BD:$BD,1,0),0)</f>
        <v>0</v>
      </c>
    </row>
    <row r="812" spans="1:23" x14ac:dyDescent="0.35">
      <c r="A812" t="str">
        <f t="shared" si="68"/>
        <v/>
      </c>
      <c r="B812" s="48"/>
      <c r="C812" s="4"/>
      <c r="G812" s="77"/>
      <c r="H812">
        <f>IFERROR(VLOOKUP($A812,OSA!$BD:$BD,1,0),0)</f>
        <v>0</v>
      </c>
      <c r="J812" t="str">
        <f t="shared" si="71"/>
        <v>01/294826004JBLIBLI</v>
      </c>
      <c r="K812" t="s">
        <v>12714</v>
      </c>
      <c r="L812" t="s">
        <v>2968</v>
      </c>
      <c r="M812" t="s">
        <v>18924</v>
      </c>
      <c r="N812" s="4" t="s">
        <v>20689</v>
      </c>
      <c r="Q812">
        <v>40</v>
      </c>
      <c r="T812" s="79">
        <v>8619280</v>
      </c>
      <c r="U812" s="69">
        <f t="shared" si="69"/>
        <v>13.333333333333334</v>
      </c>
      <c r="V812" s="75">
        <f t="shared" si="70"/>
        <v>2873093.3333333335</v>
      </c>
      <c r="W812">
        <f>IFERROR(VLOOKUP($J813,OSA!$BD:$BD,1,0),0)</f>
        <v>0</v>
      </c>
    </row>
    <row r="813" spans="1:23" x14ac:dyDescent="0.35">
      <c r="A813" t="str">
        <f t="shared" si="68"/>
        <v/>
      </c>
      <c r="B813" s="48"/>
      <c r="C813" s="4"/>
      <c r="G813" s="77"/>
      <c r="H813">
        <f>IFERROR(VLOOKUP($A813,OSA!$BD:$BD,1,0),0)</f>
        <v>0</v>
      </c>
      <c r="J813" t="str">
        <f t="shared" si="71"/>
        <v>01/294826004JLAZADA</v>
      </c>
      <c r="K813" t="s">
        <v>12714</v>
      </c>
      <c r="L813" t="s">
        <v>2968</v>
      </c>
      <c r="M813" t="s">
        <v>18924</v>
      </c>
      <c r="N813" s="4" t="s">
        <v>20117</v>
      </c>
      <c r="P813">
        <v>30</v>
      </c>
      <c r="Q813">
        <v>108</v>
      </c>
      <c r="S813" s="79">
        <v>6464459.9999999991</v>
      </c>
      <c r="T813" s="79">
        <v>23272056</v>
      </c>
      <c r="U813" s="69">
        <f t="shared" si="69"/>
        <v>46</v>
      </c>
      <c r="V813" s="75">
        <f t="shared" si="70"/>
        <v>9912172</v>
      </c>
      <c r="W813" t="str">
        <f>IFERROR(VLOOKUP($J814,OSA!$BD:$BD,1,0),0)</f>
        <v>01/294826004JTokopedia</v>
      </c>
    </row>
    <row r="814" spans="1:23" x14ac:dyDescent="0.35">
      <c r="A814" t="str">
        <f t="shared" si="68"/>
        <v/>
      </c>
      <c r="B814" s="48"/>
      <c r="C814" s="4"/>
      <c r="G814" s="77"/>
      <c r="H814">
        <f>IFERROR(VLOOKUP($A814,OSA!$BD:$BD,1,0),0)</f>
        <v>0</v>
      </c>
      <c r="J814" t="str">
        <f t="shared" si="71"/>
        <v>01/294826004JTOKOPEDIA</v>
      </c>
      <c r="K814" t="s">
        <v>12714</v>
      </c>
      <c r="L814" t="s">
        <v>2968</v>
      </c>
      <c r="M814" t="s">
        <v>18924</v>
      </c>
      <c r="N814" s="4" t="s">
        <v>18726</v>
      </c>
      <c r="O814">
        <v>22</v>
      </c>
      <c r="P814">
        <v>32</v>
      </c>
      <c r="Q814">
        <v>28</v>
      </c>
      <c r="R814" s="79">
        <v>5985585.5855855839</v>
      </c>
      <c r="S814" s="79">
        <v>8706306.3063063044</v>
      </c>
      <c r="T814" s="79">
        <v>7618018.0180180157</v>
      </c>
      <c r="U814" s="69">
        <f t="shared" si="69"/>
        <v>27.333333333333332</v>
      </c>
      <c r="V814" s="75">
        <f t="shared" si="70"/>
        <v>7436636.6366366344</v>
      </c>
      <c r="W814">
        <f>IFERROR(VLOOKUP($J815,OSA!$BD:$BD,1,0),0)</f>
        <v>0</v>
      </c>
    </row>
    <row r="815" spans="1:23" x14ac:dyDescent="0.35">
      <c r="A815" t="str">
        <f t="shared" si="68"/>
        <v/>
      </c>
      <c r="B815" s="48"/>
      <c r="C815" s="4"/>
      <c r="G815" s="77"/>
      <c r="H815">
        <f>IFERROR(VLOOKUP($A815,OSA!$BD:$BD,1,0),0)</f>
        <v>0</v>
      </c>
      <c r="J815" t="str">
        <f t="shared" si="71"/>
        <v>01/294826004KBUKALAPAK</v>
      </c>
      <c r="K815" t="s">
        <v>13452</v>
      </c>
      <c r="L815" t="s">
        <v>2968</v>
      </c>
      <c r="M815" t="s">
        <v>18925</v>
      </c>
      <c r="N815" s="4" t="s">
        <v>18725</v>
      </c>
      <c r="P815">
        <v>1</v>
      </c>
      <c r="S815" s="79">
        <v>134234.23423423423</v>
      </c>
      <c r="U815" s="69">
        <f t="shared" si="69"/>
        <v>0.33333333333333331</v>
      </c>
      <c r="V815" s="75">
        <f t="shared" si="70"/>
        <v>44744.744744744741</v>
      </c>
      <c r="W815" t="str">
        <f>IFERROR(VLOOKUP($J816,OSA!$BD:$BD,1,0),0)</f>
        <v>01/294826004KTokopedia</v>
      </c>
    </row>
    <row r="816" spans="1:23" x14ac:dyDescent="0.35">
      <c r="A816" t="str">
        <f t="shared" si="68"/>
        <v/>
      </c>
      <c r="B816" s="48"/>
      <c r="C816" s="4"/>
      <c r="G816" s="77"/>
      <c r="H816">
        <f>IFERROR(VLOOKUP($A816,OSA!$BD:$BD,1,0),0)</f>
        <v>0</v>
      </c>
      <c r="J816" t="str">
        <f t="shared" si="71"/>
        <v>01/294826004KTOKOPEDIA</v>
      </c>
      <c r="K816" t="s">
        <v>13452</v>
      </c>
      <c r="L816" t="s">
        <v>2968</v>
      </c>
      <c r="M816" t="s">
        <v>18925</v>
      </c>
      <c r="N816" s="4" t="s">
        <v>18726</v>
      </c>
      <c r="O816">
        <v>39</v>
      </c>
      <c r="P816">
        <v>31</v>
      </c>
      <c r="Q816">
        <v>41</v>
      </c>
      <c r="R816" s="79">
        <v>5235135.1351351365</v>
      </c>
      <c r="S816" s="79">
        <v>4161261.2612612629</v>
      </c>
      <c r="T816" s="79">
        <v>5503603.6036036052</v>
      </c>
      <c r="U816" s="69">
        <f t="shared" si="69"/>
        <v>37</v>
      </c>
      <c r="V816" s="75">
        <f t="shared" si="70"/>
        <v>4966666.6666666679</v>
      </c>
      <c r="W816" t="str">
        <f>IFERROR(VLOOKUP($J817,OSA!$BD:$BD,1,0),0)</f>
        <v>01/294826004LTokopedia</v>
      </c>
    </row>
    <row r="817" spans="1:23" x14ac:dyDescent="0.35">
      <c r="A817" t="str">
        <f t="shared" si="68"/>
        <v/>
      </c>
      <c r="B817" s="48"/>
      <c r="C817" s="4"/>
      <c r="G817" s="77"/>
      <c r="H817">
        <f>IFERROR(VLOOKUP($A817,OSA!$BD:$BD,1,0),0)</f>
        <v>0</v>
      </c>
      <c r="J817" t="str">
        <f t="shared" si="71"/>
        <v>01/294826004LTOKOPEDIA</v>
      </c>
      <c r="K817" t="s">
        <v>13453</v>
      </c>
      <c r="L817" t="s">
        <v>2968</v>
      </c>
      <c r="M817" t="s">
        <v>18926</v>
      </c>
      <c r="N817" s="4" t="s">
        <v>18726</v>
      </c>
      <c r="O817">
        <v>68</v>
      </c>
      <c r="P817">
        <v>16</v>
      </c>
      <c r="Q817">
        <v>6</v>
      </c>
      <c r="R817" s="79">
        <v>9127927.9279279318</v>
      </c>
      <c r="S817" s="79">
        <v>2147747.7477477482</v>
      </c>
      <c r="T817" s="79">
        <v>805405.40540540533</v>
      </c>
      <c r="U817" s="69">
        <f t="shared" si="69"/>
        <v>30</v>
      </c>
      <c r="V817" s="75">
        <f t="shared" si="70"/>
        <v>4027027.0270270281</v>
      </c>
      <c r="W817">
        <f>IFERROR(VLOOKUP($J818,OSA!$BD:$BD,1,0),0)</f>
        <v>0</v>
      </c>
    </row>
    <row r="818" spans="1:23" x14ac:dyDescent="0.35">
      <c r="A818" t="str">
        <f t="shared" si="68"/>
        <v/>
      </c>
      <c r="B818" s="48"/>
      <c r="C818" s="4"/>
      <c r="G818" s="77"/>
      <c r="H818">
        <f>IFERROR(VLOOKUP($A818,OSA!$BD:$BD,1,0),0)</f>
        <v>0</v>
      </c>
      <c r="J818" t="str">
        <f t="shared" si="71"/>
        <v>01/294826801DBLIBLI</v>
      </c>
      <c r="K818" t="s">
        <v>396</v>
      </c>
      <c r="L818" t="s">
        <v>2968</v>
      </c>
      <c r="M818" t="s">
        <v>18927</v>
      </c>
      <c r="N818" s="4" t="s">
        <v>20689</v>
      </c>
      <c r="O818">
        <v>132</v>
      </c>
      <c r="P818">
        <v>160</v>
      </c>
      <c r="Q818">
        <v>100</v>
      </c>
      <c r="R818" s="79">
        <v>28443624</v>
      </c>
      <c r="S818" s="79">
        <v>34477119.999999993</v>
      </c>
      <c r="T818" s="79">
        <v>21548199.999999996</v>
      </c>
      <c r="U818" s="69">
        <f t="shared" si="69"/>
        <v>130.66666666666666</v>
      </c>
      <c r="V818" s="75">
        <f t="shared" si="70"/>
        <v>28156314.66666666</v>
      </c>
      <c r="W818" t="str">
        <f>IFERROR(VLOOKUP($J819,OSA!$BD:$BD,1,0),0)</f>
        <v>01/294826801DBukalapak</v>
      </c>
    </row>
    <row r="819" spans="1:23" x14ac:dyDescent="0.35">
      <c r="A819" t="str">
        <f t="shared" si="68"/>
        <v/>
      </c>
      <c r="B819" s="48"/>
      <c r="C819" s="4"/>
      <c r="G819" s="77"/>
      <c r="H819">
        <f>IFERROR(VLOOKUP($A819,OSA!$BD:$BD,1,0),0)</f>
        <v>0</v>
      </c>
      <c r="J819" t="str">
        <f t="shared" si="71"/>
        <v>01/294826801DBUKALAPAK</v>
      </c>
      <c r="K819" t="s">
        <v>396</v>
      </c>
      <c r="L819" t="s">
        <v>2968</v>
      </c>
      <c r="M819" t="s">
        <v>18927</v>
      </c>
      <c r="N819" s="4" t="s">
        <v>18725</v>
      </c>
      <c r="P819">
        <v>2</v>
      </c>
      <c r="S819" s="79">
        <v>543963.96396396391</v>
      </c>
      <c r="U819" s="69">
        <f t="shared" si="69"/>
        <v>0.66666666666666663</v>
      </c>
      <c r="V819" s="75">
        <f t="shared" si="70"/>
        <v>181321.3213213213</v>
      </c>
      <c r="W819">
        <f>IFERROR(VLOOKUP($J820,OSA!$BD:$BD,1,0),0)</f>
        <v>0</v>
      </c>
    </row>
    <row r="820" spans="1:23" x14ac:dyDescent="0.35">
      <c r="A820" t="str">
        <f t="shared" si="68"/>
        <v/>
      </c>
      <c r="B820" s="48"/>
      <c r="C820" s="4"/>
      <c r="G820" s="77"/>
      <c r="H820">
        <f>IFERROR(VLOOKUP($A820,OSA!$BD:$BD,1,0),0)</f>
        <v>0</v>
      </c>
      <c r="J820" t="str">
        <f t="shared" si="71"/>
        <v>01/294826801DLAZADA</v>
      </c>
      <c r="K820" t="s">
        <v>396</v>
      </c>
      <c r="L820" t="s">
        <v>2968</v>
      </c>
      <c r="M820" t="s">
        <v>18927</v>
      </c>
      <c r="N820" s="4" t="s">
        <v>20117</v>
      </c>
      <c r="O820">
        <v>216</v>
      </c>
      <c r="P820">
        <v>12</v>
      </c>
      <c r="Q820">
        <v>763</v>
      </c>
      <c r="R820" s="79">
        <v>46544111.999999993</v>
      </c>
      <c r="S820" s="79">
        <v>2585784</v>
      </c>
      <c r="T820" s="79">
        <v>164412765.99999997</v>
      </c>
      <c r="U820" s="69">
        <f t="shared" si="69"/>
        <v>330.33333333333331</v>
      </c>
      <c r="V820" s="75">
        <f t="shared" si="70"/>
        <v>71180887.333333328</v>
      </c>
      <c r="W820" t="str">
        <f>IFERROR(VLOOKUP($J821,OSA!$BD:$BD,1,0),0)</f>
        <v>01/294826801DTokopedia</v>
      </c>
    </row>
    <row r="821" spans="1:23" x14ac:dyDescent="0.35">
      <c r="A821" t="str">
        <f t="shared" si="68"/>
        <v/>
      </c>
      <c r="B821" s="48"/>
      <c r="C821" s="4"/>
      <c r="G821" s="77"/>
      <c r="H821">
        <f>IFERROR(VLOOKUP($A821,OSA!$BD:$BD,1,0),0)</f>
        <v>0</v>
      </c>
      <c r="J821" t="str">
        <f t="shared" ref="J821:J863" si="72">K821&amp;N821</f>
        <v>01/294826801DTOKOPEDIA</v>
      </c>
      <c r="K821" t="s">
        <v>396</v>
      </c>
      <c r="L821" t="s">
        <v>2968</v>
      </c>
      <c r="M821" t="s">
        <v>18927</v>
      </c>
      <c r="N821" s="4" t="s">
        <v>18726</v>
      </c>
      <c r="O821">
        <v>70</v>
      </c>
      <c r="P821">
        <v>82</v>
      </c>
      <c r="Q821">
        <v>84</v>
      </c>
      <c r="R821" s="79">
        <v>19038738.738738716</v>
      </c>
      <c r="S821" s="79">
        <v>22302522.522522494</v>
      </c>
      <c r="T821" s="79">
        <v>22846486.486486461</v>
      </c>
      <c r="U821" s="69">
        <f t="shared" si="69"/>
        <v>78.666666666666671</v>
      </c>
      <c r="V821" s="75">
        <f t="shared" si="70"/>
        <v>21395915.915915892</v>
      </c>
      <c r="W821">
        <f>IFERROR(VLOOKUP($J822,OSA!$BD:$BD,1,0),0)</f>
        <v>0</v>
      </c>
    </row>
    <row r="822" spans="1:23" x14ac:dyDescent="0.35">
      <c r="A822" t="str">
        <f t="shared" si="68"/>
        <v/>
      </c>
      <c r="B822" s="48"/>
      <c r="C822" s="4"/>
      <c r="G822" s="77"/>
      <c r="H822">
        <f>IFERROR(VLOOKUP($A822,OSA!$BD:$BD,1,0),0)</f>
        <v>0</v>
      </c>
      <c r="J822" t="str">
        <f t="shared" si="72"/>
        <v>01/294826801EBLIBLI</v>
      </c>
      <c r="K822" t="s">
        <v>753</v>
      </c>
      <c r="L822" t="s">
        <v>2968</v>
      </c>
      <c r="M822" t="s">
        <v>18928</v>
      </c>
      <c r="N822" s="4" t="s">
        <v>20689</v>
      </c>
      <c r="O822">
        <v>37</v>
      </c>
      <c r="R822" s="79">
        <v>7972833.9999999991</v>
      </c>
      <c r="U822" s="69">
        <f t="shared" si="69"/>
        <v>12.333333333333334</v>
      </c>
      <c r="V822" s="75">
        <f t="shared" si="70"/>
        <v>2657611.333333333</v>
      </c>
      <c r="W822" t="str">
        <f>IFERROR(VLOOKUP($J823,OSA!$BD:$BD,1,0),0)</f>
        <v>01/294826801EBukalapak</v>
      </c>
    </row>
    <row r="823" spans="1:23" x14ac:dyDescent="0.35">
      <c r="A823" t="str">
        <f t="shared" si="68"/>
        <v/>
      </c>
      <c r="B823" s="48"/>
      <c r="C823" s="4"/>
      <c r="G823" s="77"/>
      <c r="H823">
        <f>IFERROR(VLOOKUP($A823,OSA!$BD:$BD,1,0),0)</f>
        <v>0</v>
      </c>
      <c r="J823" t="str">
        <f t="shared" si="72"/>
        <v>01/294826801EBUKALAPAK</v>
      </c>
      <c r="K823" t="s">
        <v>753</v>
      </c>
      <c r="L823" t="s">
        <v>2968</v>
      </c>
      <c r="M823" t="s">
        <v>18928</v>
      </c>
      <c r="N823" s="4" t="s">
        <v>18725</v>
      </c>
      <c r="O823">
        <v>2</v>
      </c>
      <c r="P823">
        <v>1</v>
      </c>
      <c r="R823" s="79">
        <v>543963.96396396391</v>
      </c>
      <c r="S823" s="79">
        <v>271981.98198198195</v>
      </c>
      <c r="U823" s="69">
        <f t="shared" si="69"/>
        <v>1</v>
      </c>
      <c r="V823" s="75">
        <f t="shared" si="70"/>
        <v>271981.98198198195</v>
      </c>
      <c r="W823">
        <f>IFERROR(VLOOKUP($J824,OSA!$BD:$BD,1,0),0)</f>
        <v>0</v>
      </c>
    </row>
    <row r="824" spans="1:23" x14ac:dyDescent="0.35">
      <c r="A824" t="str">
        <f t="shared" si="68"/>
        <v/>
      </c>
      <c r="B824" s="48"/>
      <c r="C824" s="4"/>
      <c r="G824" s="77"/>
      <c r="H824">
        <f>IFERROR(VLOOKUP($A824,OSA!$BD:$BD,1,0),0)</f>
        <v>0</v>
      </c>
      <c r="J824" t="str">
        <f t="shared" si="72"/>
        <v>01/294826801ELAZADA</v>
      </c>
      <c r="K824" t="s">
        <v>753</v>
      </c>
      <c r="L824" t="s">
        <v>2968</v>
      </c>
      <c r="M824" t="s">
        <v>18928</v>
      </c>
      <c r="N824" s="4" t="s">
        <v>20117</v>
      </c>
      <c r="O824">
        <v>354</v>
      </c>
      <c r="P824">
        <v>126</v>
      </c>
      <c r="Q824">
        <v>408</v>
      </c>
      <c r="R824" s="79">
        <v>76280627.999999985</v>
      </c>
      <c r="S824" s="79">
        <v>27150731.999999996</v>
      </c>
      <c r="T824" s="79">
        <v>87916655.999999985</v>
      </c>
      <c r="U824" s="69">
        <f t="shared" si="69"/>
        <v>296</v>
      </c>
      <c r="V824" s="75">
        <f t="shared" si="70"/>
        <v>63782671.999999993</v>
      </c>
      <c r="W824" t="str">
        <f>IFERROR(VLOOKUP($J825,OSA!$BD:$BD,1,0),0)</f>
        <v>01/294826801ETokopedia</v>
      </c>
    </row>
    <row r="825" spans="1:23" x14ac:dyDescent="0.35">
      <c r="A825" t="str">
        <f t="shared" si="68"/>
        <v/>
      </c>
      <c r="B825" s="48"/>
      <c r="C825" s="4"/>
      <c r="G825" s="77"/>
      <c r="H825">
        <f>IFERROR(VLOOKUP($A825,OSA!$BD:$BD,1,0),0)</f>
        <v>0</v>
      </c>
      <c r="J825" t="str">
        <f t="shared" si="72"/>
        <v>01/294826801ETOKOPEDIA</v>
      </c>
      <c r="K825" t="s">
        <v>753</v>
      </c>
      <c r="L825" t="s">
        <v>2968</v>
      </c>
      <c r="M825" t="s">
        <v>18928</v>
      </c>
      <c r="N825" s="4" t="s">
        <v>18726</v>
      </c>
      <c r="O825">
        <v>175</v>
      </c>
      <c r="P825">
        <v>162</v>
      </c>
      <c r="Q825">
        <v>179</v>
      </c>
      <c r="R825" s="79">
        <v>47596846.846846946</v>
      </c>
      <c r="S825" s="79">
        <v>44061081.081081122</v>
      </c>
      <c r="T825" s="79">
        <v>48684774.774774864</v>
      </c>
      <c r="U825" s="69">
        <f t="shared" si="69"/>
        <v>172</v>
      </c>
      <c r="V825" s="75">
        <f t="shared" si="70"/>
        <v>46780900.900900982</v>
      </c>
      <c r="W825">
        <f>IFERROR(VLOOKUP($J826,OSA!$BD:$BD,1,0),0)</f>
        <v>0</v>
      </c>
    </row>
    <row r="826" spans="1:23" x14ac:dyDescent="0.35">
      <c r="A826" t="str">
        <f t="shared" si="68"/>
        <v/>
      </c>
      <c r="B826" s="48"/>
      <c r="C826" s="4"/>
      <c r="G826" s="77"/>
      <c r="H826">
        <f>IFERROR(VLOOKUP($A826,OSA!$BD:$BD,1,0),0)</f>
        <v>0</v>
      </c>
      <c r="J826" t="str">
        <f t="shared" si="72"/>
        <v>01/294826801FBLIBLI</v>
      </c>
      <c r="K826" t="s">
        <v>755</v>
      </c>
      <c r="L826" t="s">
        <v>2968</v>
      </c>
      <c r="M826" t="s">
        <v>18929</v>
      </c>
      <c r="N826" s="4" t="s">
        <v>20689</v>
      </c>
      <c r="O826">
        <v>250</v>
      </c>
      <c r="P826">
        <v>400</v>
      </c>
      <c r="R826" s="79">
        <v>53870499.999999993</v>
      </c>
      <c r="S826" s="79">
        <v>86192799.999999985</v>
      </c>
      <c r="U826" s="69">
        <f t="shared" si="69"/>
        <v>216.66666666666666</v>
      </c>
      <c r="V826" s="75">
        <f t="shared" si="70"/>
        <v>46687766.666666657</v>
      </c>
      <c r="W826" t="str">
        <f>IFERROR(VLOOKUP($J827,OSA!$BD:$BD,1,0),0)</f>
        <v>01/294826801FBukalapak</v>
      </c>
    </row>
    <row r="827" spans="1:23" x14ac:dyDescent="0.35">
      <c r="A827" t="str">
        <f t="shared" si="68"/>
        <v/>
      </c>
      <c r="B827" s="48"/>
      <c r="C827" s="4"/>
      <c r="G827" s="77"/>
      <c r="H827">
        <f>IFERROR(VLOOKUP($A827,OSA!$BD:$BD,1,0),0)</f>
        <v>0</v>
      </c>
      <c r="J827" t="str">
        <f t="shared" si="72"/>
        <v>01/294826801FBUKALAPAK</v>
      </c>
      <c r="K827" t="s">
        <v>755</v>
      </c>
      <c r="L827" t="s">
        <v>2968</v>
      </c>
      <c r="M827" t="s">
        <v>18929</v>
      </c>
      <c r="N827" s="4" t="s">
        <v>18725</v>
      </c>
      <c r="P827">
        <v>1</v>
      </c>
      <c r="S827" s="79">
        <v>271981.98198198195</v>
      </c>
      <c r="U827" s="69">
        <f t="shared" si="69"/>
        <v>0.33333333333333331</v>
      </c>
      <c r="V827" s="75">
        <f t="shared" si="70"/>
        <v>90660.660660660651</v>
      </c>
      <c r="W827">
        <f>IFERROR(VLOOKUP($J828,OSA!$BD:$BD,1,0),0)</f>
        <v>0</v>
      </c>
    </row>
    <row r="828" spans="1:23" x14ac:dyDescent="0.35">
      <c r="A828" t="str">
        <f t="shared" si="68"/>
        <v/>
      </c>
      <c r="B828" s="48"/>
      <c r="C828" s="4"/>
      <c r="G828" s="77"/>
      <c r="H828">
        <f>IFERROR(VLOOKUP($A828,OSA!$BD:$BD,1,0),0)</f>
        <v>0</v>
      </c>
      <c r="J828" t="str">
        <f t="shared" si="72"/>
        <v>01/294826801FLAZADA</v>
      </c>
      <c r="K828" t="s">
        <v>755</v>
      </c>
      <c r="L828" t="s">
        <v>2968</v>
      </c>
      <c r="M828" t="s">
        <v>18929</v>
      </c>
      <c r="N828" s="4" t="s">
        <v>20117</v>
      </c>
      <c r="O828">
        <v>1752</v>
      </c>
      <c r="R828" s="79">
        <v>377524464</v>
      </c>
      <c r="U828" s="69">
        <f t="shared" si="69"/>
        <v>584</v>
      </c>
      <c r="V828" s="75">
        <f t="shared" si="70"/>
        <v>125841488</v>
      </c>
      <c r="W828" t="str">
        <f>IFERROR(VLOOKUP($J829,OSA!$BD:$BD,1,0),0)</f>
        <v>01/294826801FTokopedia</v>
      </c>
    </row>
    <row r="829" spans="1:23" x14ac:dyDescent="0.35">
      <c r="A829" t="str">
        <f t="shared" si="68"/>
        <v/>
      </c>
      <c r="B829" s="48"/>
      <c r="C829" s="4"/>
      <c r="G829" s="77"/>
      <c r="H829">
        <f>IFERROR(VLOOKUP($A829,OSA!$BD:$BD,1,0),0)</f>
        <v>0</v>
      </c>
      <c r="J829" t="str">
        <f t="shared" si="72"/>
        <v>01/294826801FTOKOPEDIA</v>
      </c>
      <c r="K829" t="s">
        <v>755</v>
      </c>
      <c r="L829" t="s">
        <v>2968</v>
      </c>
      <c r="M829" t="s">
        <v>18929</v>
      </c>
      <c r="N829" s="4" t="s">
        <v>18726</v>
      </c>
      <c r="O829">
        <v>257</v>
      </c>
      <c r="P829">
        <v>250</v>
      </c>
      <c r="Q829">
        <v>369</v>
      </c>
      <c r="R829" s="79">
        <v>69899369.369369701</v>
      </c>
      <c r="S829" s="79">
        <v>67995495.495495826</v>
      </c>
      <c r="T829" s="79">
        <v>100361351.35135111</v>
      </c>
      <c r="U829" s="69">
        <f t="shared" si="69"/>
        <v>292</v>
      </c>
      <c r="V829" s="75">
        <f t="shared" si="70"/>
        <v>79418738.73873888</v>
      </c>
      <c r="W829">
        <f>IFERROR(VLOOKUP($J830,OSA!$BD:$BD,1,0),0)</f>
        <v>0</v>
      </c>
    </row>
    <row r="830" spans="1:23" x14ac:dyDescent="0.35">
      <c r="A830" t="str">
        <f t="shared" si="68"/>
        <v/>
      </c>
      <c r="B830" s="48"/>
      <c r="C830" s="4"/>
      <c r="G830" s="77"/>
      <c r="H830">
        <f>IFERROR(VLOOKUP($A830,OSA!$BD:$BD,1,0),0)</f>
        <v>0</v>
      </c>
      <c r="J830" t="str">
        <f t="shared" si="72"/>
        <v>01/294826801GBLIBLI</v>
      </c>
      <c r="K830" t="s">
        <v>1750</v>
      </c>
      <c r="L830" t="s">
        <v>2968</v>
      </c>
      <c r="M830" t="s">
        <v>18930</v>
      </c>
      <c r="N830" s="4" t="s">
        <v>20689</v>
      </c>
      <c r="P830">
        <v>112</v>
      </c>
      <c r="S830" s="79">
        <v>24133983.999999996</v>
      </c>
      <c r="U830" s="69">
        <f t="shared" si="69"/>
        <v>37.333333333333336</v>
      </c>
      <c r="V830" s="75">
        <f t="shared" si="70"/>
        <v>8044661.3333333321</v>
      </c>
      <c r="W830" t="str">
        <f>IFERROR(VLOOKUP($J831,OSA!$BD:$BD,1,0),0)</f>
        <v>01/294826801GBukalapak</v>
      </c>
    </row>
    <row r="831" spans="1:23" x14ac:dyDescent="0.35">
      <c r="A831" t="str">
        <f t="shared" si="68"/>
        <v/>
      </c>
      <c r="B831" s="48"/>
      <c r="C831" s="4"/>
      <c r="G831" s="77"/>
      <c r="H831">
        <f>IFERROR(VLOOKUP($A831,OSA!$BD:$BD,1,0),0)</f>
        <v>0</v>
      </c>
      <c r="J831" t="str">
        <f t="shared" si="72"/>
        <v>01/294826801GBUKALAPAK</v>
      </c>
      <c r="K831" t="s">
        <v>1750</v>
      </c>
      <c r="L831" t="s">
        <v>2968</v>
      </c>
      <c r="M831" t="s">
        <v>18930</v>
      </c>
      <c r="N831" s="4" t="s">
        <v>18725</v>
      </c>
      <c r="O831">
        <v>1</v>
      </c>
      <c r="R831" s="79">
        <v>271981.98198198195</v>
      </c>
      <c r="U831" s="69">
        <f t="shared" si="69"/>
        <v>0.33333333333333331</v>
      </c>
      <c r="V831" s="75">
        <f t="shared" si="70"/>
        <v>90660.660660660651</v>
      </c>
      <c r="W831">
        <f>IFERROR(VLOOKUP($J832,OSA!$BD:$BD,1,0),0)</f>
        <v>0</v>
      </c>
    </row>
    <row r="832" spans="1:23" x14ac:dyDescent="0.35">
      <c r="A832" t="str">
        <f t="shared" si="68"/>
        <v/>
      </c>
      <c r="B832" s="48"/>
      <c r="C832" s="4"/>
      <c r="G832" s="77"/>
      <c r="H832">
        <f>IFERROR(VLOOKUP($A832,OSA!$BD:$BD,1,0),0)</f>
        <v>0</v>
      </c>
      <c r="J832" t="str">
        <f t="shared" si="72"/>
        <v>01/294826801GLAZADA</v>
      </c>
      <c r="K832" t="s">
        <v>1750</v>
      </c>
      <c r="L832" t="s">
        <v>2968</v>
      </c>
      <c r="M832" t="s">
        <v>18930</v>
      </c>
      <c r="N832" s="4" t="s">
        <v>20117</v>
      </c>
      <c r="O832">
        <v>144</v>
      </c>
      <c r="Q832">
        <v>169</v>
      </c>
      <c r="R832" s="79">
        <v>31029408</v>
      </c>
      <c r="T832" s="79">
        <v>36416458</v>
      </c>
      <c r="U832" s="69">
        <f t="shared" si="69"/>
        <v>104.33333333333333</v>
      </c>
      <c r="V832" s="75">
        <f t="shared" si="70"/>
        <v>22481955.333333332</v>
      </c>
      <c r="W832" t="str">
        <f>IFERROR(VLOOKUP($J833,OSA!$BD:$BD,1,0),0)</f>
        <v>01/294826801GTokopedia</v>
      </c>
    </row>
    <row r="833" spans="1:23" x14ac:dyDescent="0.35">
      <c r="A833" t="str">
        <f t="shared" si="68"/>
        <v/>
      </c>
      <c r="B833" s="48"/>
      <c r="C833" s="4"/>
      <c r="G833" s="77"/>
      <c r="H833">
        <f>IFERROR(VLOOKUP($A833,OSA!$BD:$BD,1,0),0)</f>
        <v>0</v>
      </c>
      <c r="J833" t="str">
        <f t="shared" si="72"/>
        <v>01/294826801GTOKOPEDIA</v>
      </c>
      <c r="K833" t="s">
        <v>1750</v>
      </c>
      <c r="L833" t="s">
        <v>2968</v>
      </c>
      <c r="M833" t="s">
        <v>18930</v>
      </c>
      <c r="N833" s="4" t="s">
        <v>18726</v>
      </c>
      <c r="O833">
        <v>55</v>
      </c>
      <c r="P833">
        <v>52</v>
      </c>
      <c r="Q833">
        <v>64</v>
      </c>
      <c r="R833" s="79">
        <v>14959009.009008994</v>
      </c>
      <c r="S833" s="79">
        <v>14143063.063063048</v>
      </c>
      <c r="T833" s="79">
        <v>17406846.846846826</v>
      </c>
      <c r="U833" s="69">
        <f t="shared" si="69"/>
        <v>57</v>
      </c>
      <c r="V833" s="75">
        <f t="shared" si="70"/>
        <v>15502972.972972957</v>
      </c>
      <c r="W833">
        <f>IFERROR(VLOOKUP($J834,OSA!$BD:$BD,1,0),0)</f>
        <v>0</v>
      </c>
    </row>
    <row r="834" spans="1:23" x14ac:dyDescent="0.35">
      <c r="A834" t="str">
        <f t="shared" si="68"/>
        <v/>
      </c>
      <c r="B834" s="48"/>
      <c r="C834" s="4"/>
      <c r="G834" s="77"/>
      <c r="H834">
        <f>IFERROR(VLOOKUP($A834,OSA!$BD:$BD,1,0),0)</f>
        <v>0</v>
      </c>
      <c r="J834" t="str">
        <f t="shared" si="72"/>
        <v>01/294826801HBLIBLI</v>
      </c>
      <c r="K834" t="s">
        <v>3547</v>
      </c>
      <c r="L834" t="s">
        <v>2968</v>
      </c>
      <c r="M834" t="s">
        <v>18931</v>
      </c>
      <c r="N834" s="4" t="s">
        <v>20689</v>
      </c>
      <c r="P834">
        <v>20</v>
      </c>
      <c r="S834" s="79">
        <v>712780</v>
      </c>
      <c r="U834" s="69">
        <f t="shared" si="69"/>
        <v>6.666666666666667</v>
      </c>
      <c r="V834" s="75">
        <f t="shared" si="70"/>
        <v>237593.33333333334</v>
      </c>
      <c r="W834">
        <f>IFERROR(VLOOKUP($J835,OSA!$BD:$BD,1,0),0)</f>
        <v>0</v>
      </c>
    </row>
    <row r="835" spans="1:23" x14ac:dyDescent="0.35">
      <c r="A835" t="str">
        <f t="shared" ref="A835:A898" si="73">B835&amp;E835</f>
        <v/>
      </c>
      <c r="B835" s="48"/>
      <c r="C835" s="4"/>
      <c r="G835" s="77"/>
      <c r="H835">
        <f>IFERROR(VLOOKUP($A835,OSA!$BD:$BD,1,0),0)</f>
        <v>0</v>
      </c>
      <c r="J835" t="str">
        <f t="shared" si="72"/>
        <v>01/294826801HLAZADA</v>
      </c>
      <c r="K835" t="s">
        <v>3547</v>
      </c>
      <c r="L835" t="s">
        <v>2968</v>
      </c>
      <c r="M835" t="s">
        <v>18931</v>
      </c>
      <c r="N835" s="4" t="s">
        <v>20117</v>
      </c>
      <c r="O835">
        <v>1640</v>
      </c>
      <c r="P835">
        <v>590</v>
      </c>
      <c r="Q835">
        <v>2088</v>
      </c>
      <c r="R835" s="79">
        <v>58447959.999999993</v>
      </c>
      <c r="S835" s="79">
        <v>21027010</v>
      </c>
      <c r="T835" s="79">
        <v>74414231.999999985</v>
      </c>
      <c r="U835" s="69">
        <f t="shared" ref="U835:U898" si="74">SUM(O835:Q835)/3</f>
        <v>1439.3333333333333</v>
      </c>
      <c r="V835" s="75">
        <f t="shared" ref="V835:V898" si="75">SUM(R835:T835)/3</f>
        <v>51296400.666666664</v>
      </c>
      <c r="W835" t="str">
        <f>IFERROR(VLOOKUP($J836,OSA!$BD:$BD,1,0),0)</f>
        <v>01/294826801HTokopedia</v>
      </c>
    </row>
    <row r="836" spans="1:23" x14ac:dyDescent="0.35">
      <c r="A836" t="str">
        <f t="shared" si="73"/>
        <v/>
      </c>
      <c r="B836" s="48"/>
      <c r="C836" s="4"/>
      <c r="G836" s="77"/>
      <c r="H836">
        <f>IFERROR(VLOOKUP($A836,OSA!$BD:$BD,1,0),0)</f>
        <v>0</v>
      </c>
      <c r="J836" t="str">
        <f t="shared" si="72"/>
        <v>01/294826801HTOKOPEDIA</v>
      </c>
      <c r="K836" s="48" t="s">
        <v>3547</v>
      </c>
      <c r="L836" t="s">
        <v>2968</v>
      </c>
      <c r="M836" t="s">
        <v>18931</v>
      </c>
      <c r="N836" s="4" t="s">
        <v>18726</v>
      </c>
      <c r="O836">
        <v>126</v>
      </c>
      <c r="P836">
        <v>88</v>
      </c>
      <c r="Q836">
        <v>126</v>
      </c>
      <c r="R836" s="79">
        <v>5664324.3243243145</v>
      </c>
      <c r="S836" s="79">
        <v>3956036.0360360323</v>
      </c>
      <c r="T836" s="79">
        <v>5664324.3243243154</v>
      </c>
      <c r="U836" s="69">
        <f t="shared" si="74"/>
        <v>113.33333333333333</v>
      </c>
      <c r="V836" s="75">
        <f t="shared" si="75"/>
        <v>5094894.8948948877</v>
      </c>
      <c r="W836">
        <f>IFERROR(VLOOKUP($J837,OSA!$BD:$BD,1,0),0)</f>
        <v>0</v>
      </c>
    </row>
    <row r="837" spans="1:23" x14ac:dyDescent="0.35">
      <c r="A837" t="str">
        <f t="shared" si="73"/>
        <v/>
      </c>
      <c r="B837" s="48"/>
      <c r="C837" s="4"/>
      <c r="G837" s="77"/>
      <c r="H837">
        <f>IFERROR(VLOOKUP($A837,OSA!$BD:$BD,1,0),0)</f>
        <v>0</v>
      </c>
      <c r="J837" t="str">
        <f t="shared" si="72"/>
        <v>01/294826801JBLIBLI</v>
      </c>
      <c r="K837" s="48" t="s">
        <v>3548</v>
      </c>
      <c r="L837" t="s">
        <v>2968</v>
      </c>
      <c r="M837" t="s">
        <v>18932</v>
      </c>
      <c r="N837" s="4" t="s">
        <v>20689</v>
      </c>
      <c r="P837">
        <v>20</v>
      </c>
      <c r="S837" s="79">
        <v>712780</v>
      </c>
      <c r="U837" s="69">
        <f t="shared" si="74"/>
        <v>6.666666666666667</v>
      </c>
      <c r="V837" s="75">
        <f t="shared" si="75"/>
        <v>237593.33333333334</v>
      </c>
      <c r="W837">
        <f>IFERROR(VLOOKUP($J838,OSA!$BD:$BD,1,0),0)</f>
        <v>0</v>
      </c>
    </row>
    <row r="838" spans="1:23" x14ac:dyDescent="0.35">
      <c r="A838" t="str">
        <f t="shared" si="73"/>
        <v/>
      </c>
      <c r="B838" s="48"/>
      <c r="C838" s="4"/>
      <c r="G838" s="77"/>
      <c r="H838">
        <f>IFERROR(VLOOKUP($A838,OSA!$BD:$BD,1,0),0)</f>
        <v>0</v>
      </c>
      <c r="J838" t="str">
        <f t="shared" si="72"/>
        <v>01/294826801JLAZADA</v>
      </c>
      <c r="K838" s="48" t="s">
        <v>3548</v>
      </c>
      <c r="L838" t="s">
        <v>2968</v>
      </c>
      <c r="M838" t="s">
        <v>18932</v>
      </c>
      <c r="N838" s="4" t="s">
        <v>20117</v>
      </c>
      <c r="O838">
        <v>1480</v>
      </c>
      <c r="P838">
        <v>370</v>
      </c>
      <c r="Q838">
        <v>756</v>
      </c>
      <c r="R838" s="79">
        <v>52745719.999999993</v>
      </c>
      <c r="S838" s="79">
        <v>13186430</v>
      </c>
      <c r="T838" s="79">
        <v>26943084</v>
      </c>
      <c r="U838" s="69">
        <f t="shared" si="74"/>
        <v>868.66666666666663</v>
      </c>
      <c r="V838" s="75">
        <f t="shared" si="75"/>
        <v>30958411.333333332</v>
      </c>
      <c r="W838" t="str">
        <f>IFERROR(VLOOKUP($J839,OSA!$BD:$BD,1,0),0)</f>
        <v>01/294826801JTokopedia</v>
      </c>
    </row>
    <row r="839" spans="1:23" x14ac:dyDescent="0.35">
      <c r="A839" t="str">
        <f t="shared" si="73"/>
        <v/>
      </c>
      <c r="B839" s="48"/>
      <c r="C839" s="4"/>
      <c r="G839" s="77"/>
      <c r="H839">
        <f>IFERROR(VLOOKUP($A839,OSA!$BD:$BD,1,0),0)</f>
        <v>0</v>
      </c>
      <c r="J839" t="str">
        <f t="shared" si="72"/>
        <v>01/294826801JTOKOPEDIA</v>
      </c>
      <c r="K839" s="48" t="s">
        <v>3548</v>
      </c>
      <c r="L839" t="s">
        <v>2968</v>
      </c>
      <c r="M839" t="s">
        <v>18932</v>
      </c>
      <c r="N839" s="4" t="s">
        <v>18726</v>
      </c>
      <c r="O839">
        <v>85</v>
      </c>
      <c r="P839">
        <v>89</v>
      </c>
      <c r="Q839">
        <v>71</v>
      </c>
      <c r="R839" s="79">
        <v>3821171.1711711674</v>
      </c>
      <c r="S839" s="79">
        <v>4000990.9909909861</v>
      </c>
      <c r="T839" s="79">
        <v>3191801.8018017993</v>
      </c>
      <c r="U839" s="69">
        <f t="shared" si="74"/>
        <v>81.666666666666671</v>
      </c>
      <c r="V839" s="75">
        <f t="shared" si="75"/>
        <v>3671321.3213213175</v>
      </c>
      <c r="W839" t="str">
        <f>IFERROR(VLOOKUP($J840,OSA!$BD:$BD,1,0),0)</f>
        <v>01/294826801LTokopedia</v>
      </c>
    </row>
    <row r="840" spans="1:23" x14ac:dyDescent="0.35">
      <c r="A840" t="str">
        <f t="shared" si="73"/>
        <v/>
      </c>
      <c r="B840" s="48"/>
      <c r="C840" s="4"/>
      <c r="G840" s="77"/>
      <c r="H840">
        <f>IFERROR(VLOOKUP($A840,OSA!$BD:$BD,1,0),0)</f>
        <v>0</v>
      </c>
      <c r="J840" t="str">
        <f t="shared" si="72"/>
        <v>01/294826801LTOKOPEDIA</v>
      </c>
      <c r="K840" s="48" t="s">
        <v>6058</v>
      </c>
      <c r="L840" t="s">
        <v>2968</v>
      </c>
      <c r="M840" t="s">
        <v>20192</v>
      </c>
      <c r="N840" s="4" t="s">
        <v>18726</v>
      </c>
      <c r="P840">
        <v>1</v>
      </c>
      <c r="Q840">
        <v>3</v>
      </c>
      <c r="S840" s="79">
        <v>199099.09909909908</v>
      </c>
      <c r="T840" s="79">
        <v>597297.29729729728</v>
      </c>
      <c r="U840" s="69">
        <f t="shared" si="74"/>
        <v>1.3333333333333333</v>
      </c>
      <c r="V840" s="75">
        <f t="shared" si="75"/>
        <v>265465.46546546544</v>
      </c>
      <c r="W840">
        <f>IFERROR(VLOOKUP($J841,OSA!$BD:$BD,1,0),0)</f>
        <v>0</v>
      </c>
    </row>
    <row r="841" spans="1:23" x14ac:dyDescent="0.35">
      <c r="A841" t="str">
        <f t="shared" si="73"/>
        <v/>
      </c>
      <c r="B841" s="48"/>
      <c r="C841" s="4"/>
      <c r="G841" s="77"/>
      <c r="H841">
        <f>IFERROR(VLOOKUP($A841,OSA!$BD:$BD,1,0),0)</f>
        <v>0</v>
      </c>
      <c r="J841" t="str">
        <f t="shared" si="72"/>
        <v>01/294826801MBLIBLI</v>
      </c>
      <c r="K841" s="48" t="s">
        <v>9721</v>
      </c>
      <c r="L841" t="s">
        <v>2968</v>
      </c>
      <c r="M841" t="s">
        <v>18933</v>
      </c>
      <c r="N841" s="4" t="s">
        <v>20689</v>
      </c>
      <c r="O841">
        <v>16</v>
      </c>
      <c r="P841">
        <v>30</v>
      </c>
      <c r="Q841">
        <v>42</v>
      </c>
      <c r="R841" s="79">
        <v>3447711.9999999995</v>
      </c>
      <c r="S841" s="79">
        <v>6464459.9999999991</v>
      </c>
      <c r="T841" s="79">
        <v>9050244</v>
      </c>
      <c r="U841" s="69">
        <f t="shared" si="74"/>
        <v>29.333333333333332</v>
      </c>
      <c r="V841" s="75">
        <f t="shared" si="75"/>
        <v>6320805.333333333</v>
      </c>
      <c r="W841">
        <f>IFERROR(VLOOKUP($J842,OSA!$BD:$BD,1,0),0)</f>
        <v>0</v>
      </c>
    </row>
    <row r="842" spans="1:23" x14ac:dyDescent="0.35">
      <c r="A842" t="str">
        <f t="shared" si="73"/>
        <v/>
      </c>
      <c r="B842" s="48"/>
      <c r="C842" s="4"/>
      <c r="G842" s="77"/>
      <c r="H842">
        <f>IFERROR(VLOOKUP($A842,OSA!$BD:$BD,1,0),0)</f>
        <v>0</v>
      </c>
      <c r="J842" t="str">
        <f t="shared" si="72"/>
        <v>01/294826801MLAZADA</v>
      </c>
      <c r="K842" s="48" t="s">
        <v>9721</v>
      </c>
      <c r="L842" t="s">
        <v>2968</v>
      </c>
      <c r="M842" t="s">
        <v>18933</v>
      </c>
      <c r="N842" s="4" t="s">
        <v>20117</v>
      </c>
      <c r="O842">
        <v>15</v>
      </c>
      <c r="P842">
        <v>24</v>
      </c>
      <c r="Q842">
        <v>66</v>
      </c>
      <c r="R842" s="79">
        <v>3232229.9999999995</v>
      </c>
      <c r="S842" s="79">
        <v>5171568</v>
      </c>
      <c r="T842" s="79">
        <v>14221812</v>
      </c>
      <c r="U842" s="69">
        <f t="shared" si="74"/>
        <v>35</v>
      </c>
      <c r="V842" s="75">
        <f t="shared" si="75"/>
        <v>7541870</v>
      </c>
      <c r="W842" t="str">
        <f>IFERROR(VLOOKUP($J843,OSA!$BD:$BD,1,0),0)</f>
        <v>01/294826801MTokopedia</v>
      </c>
    </row>
    <row r="843" spans="1:23" x14ac:dyDescent="0.35">
      <c r="A843" t="str">
        <f t="shared" si="73"/>
        <v/>
      </c>
      <c r="B843" s="48"/>
      <c r="C843" s="4"/>
      <c r="G843" s="77"/>
      <c r="H843">
        <f>IFERROR(VLOOKUP($A843,OSA!$BD:$BD,1,0),0)</f>
        <v>0</v>
      </c>
      <c r="J843" t="str">
        <f t="shared" si="72"/>
        <v>01/294826801MTOKOPEDIA</v>
      </c>
      <c r="K843" s="48" t="s">
        <v>9721</v>
      </c>
      <c r="L843" t="s">
        <v>2968</v>
      </c>
      <c r="M843" t="s">
        <v>18933</v>
      </c>
      <c r="N843" s="4" t="s">
        <v>18726</v>
      </c>
      <c r="O843">
        <v>29</v>
      </c>
      <c r="P843">
        <v>23</v>
      </c>
      <c r="Q843">
        <v>30</v>
      </c>
      <c r="R843" s="79">
        <v>7887477.4774774713</v>
      </c>
      <c r="S843" s="79">
        <v>6255585.5855855821</v>
      </c>
      <c r="T843" s="79">
        <v>8159459.4594594538</v>
      </c>
      <c r="U843" s="69">
        <f t="shared" si="74"/>
        <v>27.333333333333332</v>
      </c>
      <c r="V843" s="75">
        <f t="shared" si="75"/>
        <v>7434174.17417417</v>
      </c>
      <c r="W843">
        <f>IFERROR(VLOOKUP($J844,OSA!$BD:$BD,1,0),0)</f>
        <v>0</v>
      </c>
    </row>
    <row r="844" spans="1:23" x14ac:dyDescent="0.35">
      <c r="A844" t="str">
        <f t="shared" si="73"/>
        <v/>
      </c>
      <c r="B844" s="48"/>
      <c r="C844" s="4"/>
      <c r="G844" s="77"/>
      <c r="H844">
        <f>IFERROR(VLOOKUP($A844,OSA!$BD:$BD,1,0),0)</f>
        <v>0</v>
      </c>
      <c r="J844" t="str">
        <f t="shared" si="72"/>
        <v>01/294826801NBLIBLI</v>
      </c>
      <c r="K844" s="48" t="s">
        <v>9720</v>
      </c>
      <c r="L844" t="s">
        <v>2968</v>
      </c>
      <c r="M844" t="s">
        <v>18934</v>
      </c>
      <c r="N844" s="4" t="s">
        <v>20689</v>
      </c>
      <c r="O844">
        <v>60</v>
      </c>
      <c r="R844" s="79">
        <v>12928919.999999998</v>
      </c>
      <c r="U844" s="69">
        <f t="shared" si="74"/>
        <v>20</v>
      </c>
      <c r="V844" s="75">
        <f t="shared" si="75"/>
        <v>4309639.9999999991</v>
      </c>
      <c r="W844">
        <f>IFERROR(VLOOKUP($J845,OSA!$BD:$BD,1,0),0)</f>
        <v>0</v>
      </c>
    </row>
    <row r="845" spans="1:23" x14ac:dyDescent="0.35">
      <c r="A845" t="str">
        <f t="shared" si="73"/>
        <v/>
      </c>
      <c r="B845" s="48"/>
      <c r="C845" s="4"/>
      <c r="G845" s="77"/>
      <c r="H845">
        <f>IFERROR(VLOOKUP($A845,OSA!$BD:$BD,1,0),0)</f>
        <v>0</v>
      </c>
      <c r="J845" t="str">
        <f t="shared" si="72"/>
        <v>01/294826801NBUKALAPAK</v>
      </c>
      <c r="K845" s="48" t="s">
        <v>9720</v>
      </c>
      <c r="L845" t="s">
        <v>2968</v>
      </c>
      <c r="M845" t="s">
        <v>18934</v>
      </c>
      <c r="N845" s="4" t="s">
        <v>18725</v>
      </c>
      <c r="P845">
        <v>1</v>
      </c>
      <c r="S845" s="79">
        <v>271981.98198198195</v>
      </c>
      <c r="U845" s="69">
        <f t="shared" si="74"/>
        <v>0.33333333333333331</v>
      </c>
      <c r="V845" s="75">
        <f t="shared" si="75"/>
        <v>90660.660660660651</v>
      </c>
      <c r="W845">
        <f>IFERROR(VLOOKUP($J846,OSA!$BD:$BD,1,0),0)</f>
        <v>0</v>
      </c>
    </row>
    <row r="846" spans="1:23" x14ac:dyDescent="0.35">
      <c r="A846" t="str">
        <f t="shared" si="73"/>
        <v/>
      </c>
      <c r="B846" s="48"/>
      <c r="C846" s="4"/>
      <c r="G846" s="77"/>
      <c r="H846">
        <f>IFERROR(VLOOKUP($A846,OSA!$BD:$BD,1,0),0)</f>
        <v>0</v>
      </c>
      <c r="J846" t="str">
        <f t="shared" si="72"/>
        <v>01/294826801NLAZADA</v>
      </c>
      <c r="K846" s="48" t="s">
        <v>9720</v>
      </c>
      <c r="L846" t="s">
        <v>2968</v>
      </c>
      <c r="M846" t="s">
        <v>18934</v>
      </c>
      <c r="N846" s="4" t="s">
        <v>20117</v>
      </c>
      <c r="O846">
        <v>842</v>
      </c>
      <c r="P846">
        <v>102</v>
      </c>
      <c r="R846" s="79">
        <v>181435844</v>
      </c>
      <c r="S846" s="79">
        <v>21979163.999999996</v>
      </c>
      <c r="U846" s="69">
        <f t="shared" si="74"/>
        <v>314.66666666666669</v>
      </c>
      <c r="V846" s="75">
        <f t="shared" si="75"/>
        <v>67805002.666666672</v>
      </c>
      <c r="W846" t="str">
        <f>IFERROR(VLOOKUP($J847,OSA!$BD:$BD,1,0),0)</f>
        <v>01/294826801NTokopedia</v>
      </c>
    </row>
    <row r="847" spans="1:23" x14ac:dyDescent="0.35">
      <c r="A847" t="str">
        <f t="shared" si="73"/>
        <v/>
      </c>
      <c r="B847" s="48"/>
      <c r="C847" s="4"/>
      <c r="G847" s="77"/>
      <c r="H847">
        <f>IFERROR(VLOOKUP($A847,OSA!$BD:$BD,1,0),0)</f>
        <v>0</v>
      </c>
      <c r="J847" t="str">
        <f t="shared" si="72"/>
        <v>01/294826801NTOKOPEDIA</v>
      </c>
      <c r="K847" s="48" t="s">
        <v>9720</v>
      </c>
      <c r="L847" t="s">
        <v>2968</v>
      </c>
      <c r="M847" t="s">
        <v>18934</v>
      </c>
      <c r="N847" s="4" t="s">
        <v>18726</v>
      </c>
      <c r="O847">
        <v>180</v>
      </c>
      <c r="P847">
        <v>189</v>
      </c>
      <c r="Q847">
        <v>215</v>
      </c>
      <c r="R847" s="79">
        <v>48956756.756756887</v>
      </c>
      <c r="S847" s="79">
        <v>51404594.594594762</v>
      </c>
      <c r="T847" s="79">
        <v>58476126.126126349</v>
      </c>
      <c r="U847" s="69">
        <f t="shared" si="74"/>
        <v>194.66666666666666</v>
      </c>
      <c r="V847" s="75">
        <f t="shared" si="75"/>
        <v>52945825.825825997</v>
      </c>
      <c r="W847">
        <f>IFERROR(VLOOKUP($J848,OSA!$BD:$BD,1,0),0)</f>
        <v>0</v>
      </c>
    </row>
    <row r="848" spans="1:23" x14ac:dyDescent="0.35">
      <c r="A848" t="str">
        <f t="shared" si="73"/>
        <v/>
      </c>
      <c r="B848" s="48"/>
      <c r="C848" s="4"/>
      <c r="G848" s="77"/>
      <c r="H848">
        <f>IFERROR(VLOOKUP($A848,OSA!$BD:$BD,1,0),0)</f>
        <v>0</v>
      </c>
      <c r="J848" t="str">
        <f t="shared" si="72"/>
        <v>01/294826801OBLIBLI</v>
      </c>
      <c r="K848" s="48" t="s">
        <v>9719</v>
      </c>
      <c r="L848" t="s">
        <v>2968</v>
      </c>
      <c r="M848" t="s">
        <v>18935</v>
      </c>
      <c r="N848" s="4" t="s">
        <v>20689</v>
      </c>
      <c r="Q848">
        <v>12</v>
      </c>
      <c r="T848" s="79">
        <v>2585784</v>
      </c>
      <c r="U848" s="69">
        <f t="shared" si="74"/>
        <v>4</v>
      </c>
      <c r="V848" s="75">
        <f t="shared" si="75"/>
        <v>861928</v>
      </c>
      <c r="W848">
        <f>IFERROR(VLOOKUP($J849,OSA!$BD:$BD,1,0),0)</f>
        <v>0</v>
      </c>
    </row>
    <row r="849" spans="1:23" x14ac:dyDescent="0.35">
      <c r="A849" t="str">
        <f t="shared" si="73"/>
        <v/>
      </c>
      <c r="B849" s="48"/>
      <c r="C849" s="4"/>
      <c r="G849" s="77"/>
      <c r="H849">
        <f>IFERROR(VLOOKUP($A849,OSA!$BD:$BD,1,0),0)</f>
        <v>0</v>
      </c>
      <c r="J849" t="str">
        <f t="shared" si="72"/>
        <v>01/294826801OLAZADA</v>
      </c>
      <c r="K849" s="48" t="s">
        <v>9719</v>
      </c>
      <c r="L849" t="s">
        <v>2968</v>
      </c>
      <c r="M849" t="s">
        <v>18935</v>
      </c>
      <c r="N849" s="4" t="s">
        <v>20117</v>
      </c>
      <c r="O849">
        <v>184</v>
      </c>
      <c r="Q849">
        <v>114</v>
      </c>
      <c r="R849" s="79">
        <v>39648688</v>
      </c>
      <c r="T849" s="79">
        <v>24564948</v>
      </c>
      <c r="U849" s="69">
        <f t="shared" si="74"/>
        <v>99.333333333333329</v>
      </c>
      <c r="V849" s="75">
        <f t="shared" si="75"/>
        <v>21404545.333333332</v>
      </c>
      <c r="W849" t="str">
        <f>IFERROR(VLOOKUP($J850,OSA!$BD:$BD,1,0),0)</f>
        <v>01/294826801OTokopedia</v>
      </c>
    </row>
    <row r="850" spans="1:23" x14ac:dyDescent="0.35">
      <c r="A850" t="str">
        <f t="shared" si="73"/>
        <v/>
      </c>
      <c r="B850" s="48"/>
      <c r="C850" s="4"/>
      <c r="G850" s="77"/>
      <c r="H850">
        <f>IFERROR(VLOOKUP($A850,OSA!$BD:$BD,1,0),0)</f>
        <v>0</v>
      </c>
      <c r="J850" t="str">
        <f t="shared" si="72"/>
        <v>01/294826801OTOKOPEDIA</v>
      </c>
      <c r="K850" s="48" t="s">
        <v>9719</v>
      </c>
      <c r="L850" t="s">
        <v>2968</v>
      </c>
      <c r="M850" t="s">
        <v>18935</v>
      </c>
      <c r="N850" s="4" t="s">
        <v>18726</v>
      </c>
      <c r="O850">
        <v>75</v>
      </c>
      <c r="P850">
        <v>74</v>
      </c>
      <c r="Q850">
        <v>96</v>
      </c>
      <c r="R850" s="79">
        <v>20398648.648648623</v>
      </c>
      <c r="S850" s="79">
        <v>20126666.666666646</v>
      </c>
      <c r="T850" s="79">
        <v>26110270.270270236</v>
      </c>
      <c r="U850" s="69">
        <f t="shared" si="74"/>
        <v>81.666666666666671</v>
      </c>
      <c r="V850" s="75">
        <f t="shared" si="75"/>
        <v>22211861.861861836</v>
      </c>
      <c r="W850" t="str">
        <f>IFERROR(VLOOKUP($J851,OSA!$BD:$BD,1,0),0)</f>
        <v>01/294826801QTokopedia</v>
      </c>
    </row>
    <row r="851" spans="1:23" x14ac:dyDescent="0.35">
      <c r="A851" t="str">
        <f t="shared" si="73"/>
        <v/>
      </c>
      <c r="B851" s="48"/>
      <c r="C851" s="4"/>
      <c r="G851" s="77"/>
      <c r="H851">
        <f>IFERROR(VLOOKUP($A851,OSA!$BD:$BD,1,0),0)</f>
        <v>0</v>
      </c>
      <c r="J851" t="str">
        <f t="shared" si="72"/>
        <v>01/294826801QTOKOPEDIA</v>
      </c>
      <c r="K851" s="48" t="s">
        <v>9879</v>
      </c>
      <c r="L851" t="s">
        <v>2968</v>
      </c>
      <c r="M851" t="s">
        <v>18936</v>
      </c>
      <c r="N851" s="4" t="s">
        <v>18726</v>
      </c>
      <c r="O851">
        <v>5</v>
      </c>
      <c r="P851">
        <v>2</v>
      </c>
      <c r="Q851">
        <v>2</v>
      </c>
      <c r="R851" s="79">
        <v>1177927.9279279278</v>
      </c>
      <c r="S851" s="79">
        <v>471171.17117117113</v>
      </c>
      <c r="T851" s="79">
        <v>471171.17117117113</v>
      </c>
      <c r="U851" s="69">
        <f t="shared" si="74"/>
        <v>3</v>
      </c>
      <c r="V851" s="75">
        <f t="shared" si="75"/>
        <v>706756.7567567568</v>
      </c>
      <c r="W851" t="str">
        <f>IFERROR(VLOOKUP($J852,OSA!$BD:$BD,1,0),0)</f>
        <v>01/294826801RTokopedia</v>
      </c>
    </row>
    <row r="852" spans="1:23" x14ac:dyDescent="0.35">
      <c r="A852" t="str">
        <f t="shared" si="73"/>
        <v/>
      </c>
      <c r="B852" s="48"/>
      <c r="C852" s="4"/>
      <c r="G852" s="77"/>
      <c r="H852">
        <f>IFERROR(VLOOKUP($A852,OSA!$BD:$BD,1,0),0)</f>
        <v>0</v>
      </c>
      <c r="J852" t="str">
        <f t="shared" si="72"/>
        <v>01/294826801RTOKOPEDIA</v>
      </c>
      <c r="K852" s="48" t="s">
        <v>11174</v>
      </c>
      <c r="L852" t="s">
        <v>2968</v>
      </c>
      <c r="M852" t="s">
        <v>11175</v>
      </c>
      <c r="N852" s="4" t="s">
        <v>18726</v>
      </c>
      <c r="O852">
        <v>16</v>
      </c>
      <c r="P852">
        <v>16</v>
      </c>
      <c r="Q852">
        <v>11</v>
      </c>
      <c r="R852" s="79">
        <v>583783.78378378379</v>
      </c>
      <c r="S852" s="79">
        <v>583783.78378378379</v>
      </c>
      <c r="T852" s="79">
        <v>401351.35135135136</v>
      </c>
      <c r="U852" s="69">
        <f t="shared" si="74"/>
        <v>14.333333333333334</v>
      </c>
      <c r="V852" s="75">
        <f t="shared" si="75"/>
        <v>522972.97297297296</v>
      </c>
      <c r="W852" t="str">
        <f>IFERROR(VLOOKUP($J853,OSA!$BD:$BD,1,0),0)</f>
        <v>01/294826801STokopedia</v>
      </c>
    </row>
    <row r="853" spans="1:23" x14ac:dyDescent="0.35">
      <c r="A853" t="str">
        <f t="shared" si="73"/>
        <v/>
      </c>
      <c r="B853" s="48"/>
      <c r="C853" s="4"/>
      <c r="G853" s="77"/>
      <c r="H853">
        <f>IFERROR(VLOOKUP($A853,OSA!$BD:$BD,1,0),0)</f>
        <v>0</v>
      </c>
      <c r="J853" t="str">
        <f t="shared" si="72"/>
        <v>01/294826801STOKOPEDIA</v>
      </c>
      <c r="K853" s="48" t="s">
        <v>11189</v>
      </c>
      <c r="L853" t="s">
        <v>2968</v>
      </c>
      <c r="M853" t="s">
        <v>11230</v>
      </c>
      <c r="N853" s="4" t="s">
        <v>18726</v>
      </c>
      <c r="O853">
        <v>4</v>
      </c>
      <c r="P853">
        <v>15</v>
      </c>
      <c r="Q853">
        <v>13</v>
      </c>
      <c r="R853" s="79">
        <v>145945.94594594595</v>
      </c>
      <c r="S853" s="79">
        <v>547297.29729729728</v>
      </c>
      <c r="T853" s="79">
        <v>474324.32432432438</v>
      </c>
      <c r="U853" s="69">
        <f t="shared" si="74"/>
        <v>10.666666666666666</v>
      </c>
      <c r="V853" s="75">
        <f t="shared" si="75"/>
        <v>389189.18918918917</v>
      </c>
      <c r="W853">
        <f>IFERROR(VLOOKUP($J854,OSA!$BD:$BD,1,0),0)</f>
        <v>0</v>
      </c>
    </row>
    <row r="854" spans="1:23" x14ac:dyDescent="0.35">
      <c r="A854" t="str">
        <f t="shared" si="73"/>
        <v/>
      </c>
      <c r="B854" s="48"/>
      <c r="C854" s="4"/>
      <c r="G854" s="77"/>
      <c r="H854">
        <f>IFERROR(VLOOKUP($A854,OSA!$BD:$BD,1,0),0)</f>
        <v>0</v>
      </c>
      <c r="J854" t="str">
        <f t="shared" si="72"/>
        <v>01/294826801TBLIBLI</v>
      </c>
      <c r="K854" s="48" t="s">
        <v>11805</v>
      </c>
      <c r="L854" t="s">
        <v>2968</v>
      </c>
      <c r="M854" t="s">
        <v>18937</v>
      </c>
      <c r="N854" s="4" t="s">
        <v>20689</v>
      </c>
      <c r="P854">
        <v>50</v>
      </c>
      <c r="Q854">
        <v>20</v>
      </c>
      <c r="S854" s="79">
        <v>19817650</v>
      </c>
      <c r="T854" s="79">
        <v>7927059.9999999991</v>
      </c>
      <c r="U854" s="69">
        <f t="shared" si="74"/>
        <v>23.333333333333332</v>
      </c>
      <c r="V854" s="75">
        <f t="shared" si="75"/>
        <v>9248236.666666666</v>
      </c>
      <c r="W854">
        <f>IFERROR(VLOOKUP($J855,OSA!$BD:$BD,1,0),0)</f>
        <v>0</v>
      </c>
    </row>
    <row r="855" spans="1:23" x14ac:dyDescent="0.35">
      <c r="A855" t="str">
        <f t="shared" si="73"/>
        <v/>
      </c>
      <c r="B855" s="48"/>
      <c r="C855" s="4"/>
      <c r="G855" s="77"/>
      <c r="H855">
        <f>IFERROR(VLOOKUP($A855,OSA!$BD:$BD,1,0),0)</f>
        <v>0</v>
      </c>
      <c r="J855" t="str">
        <f t="shared" si="72"/>
        <v>01/294826801TLAZADA</v>
      </c>
      <c r="K855" s="48" t="s">
        <v>11805</v>
      </c>
      <c r="L855" t="s">
        <v>2968</v>
      </c>
      <c r="M855" t="s">
        <v>18937</v>
      </c>
      <c r="N855" s="4" t="s">
        <v>20117</v>
      </c>
      <c r="O855">
        <v>150</v>
      </c>
      <c r="R855" s="79">
        <v>59452949.999999993</v>
      </c>
      <c r="U855" s="69">
        <f t="shared" si="74"/>
        <v>50</v>
      </c>
      <c r="V855" s="75">
        <f t="shared" si="75"/>
        <v>19817649.999999996</v>
      </c>
      <c r="W855">
        <f>IFERROR(VLOOKUP($J856,OSA!$BD:$BD,1,0),0)</f>
        <v>0</v>
      </c>
    </row>
    <row r="856" spans="1:23" x14ac:dyDescent="0.35">
      <c r="A856" t="str">
        <f t="shared" si="73"/>
        <v/>
      </c>
      <c r="B856" s="48"/>
      <c r="C856" s="4"/>
      <c r="G856" s="77"/>
      <c r="H856">
        <f>IFERROR(VLOOKUP($A856,OSA!$BD:$BD,1,0),0)</f>
        <v>0</v>
      </c>
      <c r="J856" t="str">
        <f t="shared" si="72"/>
        <v>01/294826801TTOKOPEDIA</v>
      </c>
      <c r="K856" s="48" t="s">
        <v>11805</v>
      </c>
      <c r="L856" t="s">
        <v>2968</v>
      </c>
      <c r="M856" t="s">
        <v>18937</v>
      </c>
      <c r="N856" s="4" t="s">
        <v>18726</v>
      </c>
      <c r="O856">
        <v>109</v>
      </c>
      <c r="P856">
        <v>52</v>
      </c>
      <c r="Q856">
        <v>7</v>
      </c>
      <c r="R856" s="79">
        <v>54499999.999999993</v>
      </c>
      <c r="S856" s="79">
        <v>25999999.999999996</v>
      </c>
      <c r="T856" s="79">
        <v>3499999.9999999995</v>
      </c>
      <c r="U856" s="69">
        <f t="shared" si="74"/>
        <v>56</v>
      </c>
      <c r="V856" s="75">
        <f t="shared" si="75"/>
        <v>27999999.999999996</v>
      </c>
      <c r="W856">
        <f>IFERROR(VLOOKUP($J857,OSA!$BD:$BD,1,0),0)</f>
        <v>0</v>
      </c>
    </row>
    <row r="857" spans="1:23" x14ac:dyDescent="0.35">
      <c r="A857" t="str">
        <f t="shared" si="73"/>
        <v/>
      </c>
      <c r="B857" s="48"/>
      <c r="C857" s="4"/>
      <c r="G857" s="77"/>
      <c r="H857">
        <f>IFERROR(VLOOKUP($A857,OSA!$BD:$BD,1,0),0)</f>
        <v>0</v>
      </c>
      <c r="J857" t="str">
        <f t="shared" si="72"/>
        <v>01/294826801UBLIBLI</v>
      </c>
      <c r="K857" s="48" t="s">
        <v>12709</v>
      </c>
      <c r="L857" t="s">
        <v>2968</v>
      </c>
      <c r="M857" t="s">
        <v>18938</v>
      </c>
      <c r="N857" s="4" t="s">
        <v>20689</v>
      </c>
      <c r="O857">
        <v>40</v>
      </c>
      <c r="R857" s="79">
        <v>25122999.999999996</v>
      </c>
      <c r="U857" s="69">
        <f t="shared" si="74"/>
        <v>13.333333333333334</v>
      </c>
      <c r="V857" s="75">
        <f t="shared" si="75"/>
        <v>8374333.3333333321</v>
      </c>
      <c r="W857" t="str">
        <f>IFERROR(VLOOKUP($J858,OSA!$BD:$BD,1,0),0)</f>
        <v>01/294826801UTokopedia</v>
      </c>
    </row>
    <row r="858" spans="1:23" x14ac:dyDescent="0.35">
      <c r="A858" t="str">
        <f t="shared" si="73"/>
        <v/>
      </c>
      <c r="B858" s="48"/>
      <c r="C858" s="4"/>
      <c r="G858" s="77"/>
      <c r="H858">
        <f>IFERROR(VLOOKUP($A858,OSA!$BD:$BD,1,0),0)</f>
        <v>0</v>
      </c>
      <c r="J858" t="str">
        <f t="shared" si="72"/>
        <v>01/294826801UTOKOPEDIA</v>
      </c>
      <c r="K858" s="48" t="s">
        <v>12709</v>
      </c>
      <c r="L858" t="s">
        <v>2968</v>
      </c>
      <c r="M858" t="s">
        <v>18938</v>
      </c>
      <c r="N858" s="4" t="s">
        <v>18726</v>
      </c>
      <c r="O858">
        <v>59</v>
      </c>
      <c r="P858">
        <v>35</v>
      </c>
      <c r="Q858">
        <v>2</v>
      </c>
      <c r="R858" s="79">
        <v>46588738.738738701</v>
      </c>
      <c r="S858" s="79">
        <v>27637387.387387369</v>
      </c>
      <c r="T858" s="79">
        <v>1579279.2792792791</v>
      </c>
      <c r="U858" s="69">
        <f t="shared" si="74"/>
        <v>32</v>
      </c>
      <c r="V858" s="75">
        <f t="shared" si="75"/>
        <v>25268468.468468446</v>
      </c>
      <c r="W858">
        <f>IFERROR(VLOOKUP($J859,OSA!$BD:$BD,1,0),0)</f>
        <v>0</v>
      </c>
    </row>
    <row r="859" spans="1:23" x14ac:dyDescent="0.35">
      <c r="A859" t="str">
        <f t="shared" si="73"/>
        <v/>
      </c>
      <c r="B859" s="48"/>
      <c r="C859" s="4"/>
      <c r="G859" s="77"/>
      <c r="H859">
        <f>IFERROR(VLOOKUP($A859,OSA!$BD:$BD,1,0),0)</f>
        <v>0</v>
      </c>
      <c r="J859" t="str">
        <f t="shared" si="72"/>
        <v>01/294826801VLAZADA</v>
      </c>
      <c r="K859" s="48" t="s">
        <v>13685</v>
      </c>
      <c r="L859" t="s">
        <v>2968</v>
      </c>
      <c r="M859" t="s">
        <v>18939</v>
      </c>
      <c r="N859" s="4" t="s">
        <v>20117</v>
      </c>
      <c r="Q859">
        <v>44</v>
      </c>
      <c r="T859" s="79">
        <v>9480767.9999999981</v>
      </c>
      <c r="U859" s="69">
        <f t="shared" si="74"/>
        <v>14.666666666666666</v>
      </c>
      <c r="V859" s="75">
        <f t="shared" si="75"/>
        <v>3160255.9999999995</v>
      </c>
      <c r="W859" t="str">
        <f>IFERROR(VLOOKUP($J860,OSA!$BD:$BD,1,0),0)</f>
        <v>01/294826801VTokopedia</v>
      </c>
    </row>
    <row r="860" spans="1:23" x14ac:dyDescent="0.35">
      <c r="A860" t="str">
        <f t="shared" si="73"/>
        <v/>
      </c>
      <c r="B860" s="48"/>
      <c r="C860" s="4"/>
      <c r="G860" s="77"/>
      <c r="H860">
        <f>IFERROR(VLOOKUP($A860,OSA!$BD:$BD,1,0),0)</f>
        <v>0</v>
      </c>
      <c r="J860" t="str">
        <f t="shared" si="72"/>
        <v>01/294826801VTOKOPEDIA</v>
      </c>
      <c r="K860" s="48" t="s">
        <v>13685</v>
      </c>
      <c r="L860" t="s">
        <v>2968</v>
      </c>
      <c r="M860" t="s">
        <v>18939</v>
      </c>
      <c r="N860" s="4" t="s">
        <v>18726</v>
      </c>
      <c r="O860">
        <v>22</v>
      </c>
      <c r="P860">
        <v>26</v>
      </c>
      <c r="Q860">
        <v>23</v>
      </c>
      <c r="R860" s="79">
        <v>5926126.1261261245</v>
      </c>
      <c r="S860" s="79">
        <v>7003603.6036036005</v>
      </c>
      <c r="T860" s="79">
        <v>6195495.4954954935</v>
      </c>
      <c r="U860" s="69">
        <f t="shared" si="74"/>
        <v>23.666666666666668</v>
      </c>
      <c r="V860" s="75">
        <f t="shared" si="75"/>
        <v>6375075.0750750722</v>
      </c>
      <c r="W860" t="str">
        <f>IFERROR(VLOOKUP($J861,OSA!$BD:$BD,1,0),0)</f>
        <v>01/294826801WTokopedia</v>
      </c>
    </row>
    <row r="861" spans="1:23" x14ac:dyDescent="0.35">
      <c r="A861" t="str">
        <f t="shared" si="73"/>
        <v/>
      </c>
      <c r="B861" s="48"/>
      <c r="C861" s="4"/>
      <c r="G861" s="77"/>
      <c r="H861">
        <f>IFERROR(VLOOKUP($A861,OSA!$BD:$BD,1,0),0)</f>
        <v>0</v>
      </c>
      <c r="J861" t="str">
        <f t="shared" si="72"/>
        <v>01/294826801WTOKOPEDIA</v>
      </c>
      <c r="K861" s="48" t="s">
        <v>13686</v>
      </c>
      <c r="L861" t="s">
        <v>2968</v>
      </c>
      <c r="M861" t="s">
        <v>20193</v>
      </c>
      <c r="N861" s="4" t="s">
        <v>18726</v>
      </c>
      <c r="O861">
        <v>16</v>
      </c>
      <c r="P861">
        <v>25</v>
      </c>
      <c r="Q861">
        <v>22</v>
      </c>
      <c r="R861" s="79">
        <v>4309909.9099099105</v>
      </c>
      <c r="S861" s="79">
        <v>6734234.2342342325</v>
      </c>
      <c r="T861" s="79">
        <v>5926126.1261261245</v>
      </c>
      <c r="U861" s="69">
        <f t="shared" si="74"/>
        <v>21</v>
      </c>
      <c r="V861" s="75">
        <f t="shared" si="75"/>
        <v>5656756.7567567565</v>
      </c>
      <c r="W861">
        <f>IFERROR(VLOOKUP($J862,OSA!$BD:$BD,1,0),0)</f>
        <v>0</v>
      </c>
    </row>
    <row r="862" spans="1:23" x14ac:dyDescent="0.35">
      <c r="A862" t="str">
        <f t="shared" si="73"/>
        <v/>
      </c>
      <c r="B862" s="48"/>
      <c r="C862" s="4"/>
      <c r="G862" s="77"/>
      <c r="H862">
        <f>IFERROR(VLOOKUP($A862,OSA!$BD:$BD,1,0),0)</f>
        <v>0</v>
      </c>
      <c r="J862" t="str">
        <f t="shared" si="72"/>
        <v>01/294826801YBLIBLI</v>
      </c>
      <c r="K862" s="48" t="s">
        <v>16181</v>
      </c>
      <c r="L862" t="s">
        <v>2968</v>
      </c>
      <c r="M862" t="s">
        <v>19007</v>
      </c>
      <c r="N862" s="4" t="s">
        <v>20689</v>
      </c>
      <c r="O862">
        <v>300</v>
      </c>
      <c r="P862">
        <v>120</v>
      </c>
      <c r="R862" s="79">
        <v>12633299.999999998</v>
      </c>
      <c r="S862" s="79">
        <v>5053320</v>
      </c>
      <c r="U862" s="69">
        <f t="shared" si="74"/>
        <v>140</v>
      </c>
      <c r="V862" s="75">
        <f t="shared" si="75"/>
        <v>5895540</v>
      </c>
      <c r="W862">
        <f>IFERROR(VLOOKUP($J863,OSA!$BD:$BD,1,0),0)</f>
        <v>0</v>
      </c>
    </row>
    <row r="863" spans="1:23" x14ac:dyDescent="0.35">
      <c r="A863" t="str">
        <f t="shared" si="73"/>
        <v/>
      </c>
      <c r="B863" s="48"/>
      <c r="C863" s="4"/>
      <c r="G863" s="77"/>
      <c r="H863">
        <f>IFERROR(VLOOKUP($A863,OSA!$BD:$BD,1,0),0)</f>
        <v>0</v>
      </c>
      <c r="J863" t="str">
        <f t="shared" si="72"/>
        <v>01/294826801YLAZADA</v>
      </c>
      <c r="K863" s="48" t="s">
        <v>16181</v>
      </c>
      <c r="L863" t="s">
        <v>2968</v>
      </c>
      <c r="M863" t="s">
        <v>19007</v>
      </c>
      <c r="N863" s="4" t="s">
        <v>20117</v>
      </c>
      <c r="O863">
        <v>242</v>
      </c>
      <c r="P863">
        <v>192</v>
      </c>
      <c r="R863" s="79">
        <v>10190861.999999998</v>
      </c>
      <c r="S863" s="79">
        <v>8085311.9999999991</v>
      </c>
      <c r="U863" s="69">
        <f t="shared" si="74"/>
        <v>144.66666666666666</v>
      </c>
      <c r="V863" s="75">
        <f t="shared" si="75"/>
        <v>6092057.9999999991</v>
      </c>
      <c r="W863" t="str">
        <f>IFERROR(VLOOKUP($J864,OSA!$BD:$BD,1,0),0)</f>
        <v>01/294826801YTokopedia</v>
      </c>
    </row>
    <row r="864" spans="1:23" x14ac:dyDescent="0.35">
      <c r="A864" t="str">
        <f t="shared" si="73"/>
        <v/>
      </c>
      <c r="B864" s="48"/>
      <c r="C864" s="4"/>
      <c r="G864" s="77"/>
      <c r="H864">
        <f>IFERROR(VLOOKUP($A864,OSA!$BD:$BD,1,0),0)</f>
        <v>0</v>
      </c>
      <c r="J864" t="str">
        <f t="shared" ref="J864:J927" si="76">K864&amp;N864</f>
        <v>01/294826801YTOKOPEDIA</v>
      </c>
      <c r="K864" s="48" t="s">
        <v>16181</v>
      </c>
      <c r="L864" t="s">
        <v>2968</v>
      </c>
      <c r="M864" t="s">
        <v>19007</v>
      </c>
      <c r="N864" s="4" t="s">
        <v>18726</v>
      </c>
      <c r="O864">
        <v>217</v>
      </c>
      <c r="P864">
        <v>172</v>
      </c>
      <c r="Q864">
        <v>224</v>
      </c>
      <c r="R864" s="79">
        <v>11534234.234234232</v>
      </c>
      <c r="S864" s="79">
        <v>9142342.3423423413</v>
      </c>
      <c r="T864" s="79">
        <v>11906306.306306304</v>
      </c>
      <c r="U864" s="69">
        <f t="shared" si="74"/>
        <v>204.33333333333334</v>
      </c>
      <c r="V864" s="75">
        <f t="shared" si="75"/>
        <v>10860960.96096096</v>
      </c>
      <c r="W864">
        <f>IFERROR(VLOOKUP($J865,OSA!$BD:$BD,1,0),0)</f>
        <v>0</v>
      </c>
    </row>
    <row r="865" spans="1:23" x14ac:dyDescent="0.35">
      <c r="A865" t="str">
        <f t="shared" si="73"/>
        <v/>
      </c>
      <c r="B865" s="48"/>
      <c r="C865" s="4"/>
      <c r="G865" s="77"/>
      <c r="H865">
        <f>IFERROR(VLOOKUP($A865,OSA!$BD:$BD,1,0),0)</f>
        <v>0</v>
      </c>
      <c r="J865" t="str">
        <f t="shared" si="76"/>
        <v>01/294826801ZBLIBLI</v>
      </c>
      <c r="K865" s="48" t="s">
        <v>20084</v>
      </c>
      <c r="L865" t="s">
        <v>2968</v>
      </c>
      <c r="M865" t="s">
        <v>20194</v>
      </c>
      <c r="N865" s="4" t="s">
        <v>20689</v>
      </c>
      <c r="P865">
        <v>132</v>
      </c>
      <c r="Q865">
        <v>75</v>
      </c>
      <c r="S865" s="79">
        <v>32775335.999999996</v>
      </c>
      <c r="T865" s="79">
        <v>18622349.999999996</v>
      </c>
      <c r="U865" s="69">
        <f t="shared" si="74"/>
        <v>69</v>
      </c>
      <c r="V865" s="75">
        <f t="shared" si="75"/>
        <v>17132561.999999996</v>
      </c>
      <c r="W865">
        <f>IFERROR(VLOOKUP($J866,OSA!$BD:$BD,1,0),0)</f>
        <v>0</v>
      </c>
    </row>
    <row r="866" spans="1:23" x14ac:dyDescent="0.35">
      <c r="A866" t="str">
        <f t="shared" si="73"/>
        <v/>
      </c>
      <c r="B866" s="48"/>
      <c r="C866" s="4"/>
      <c r="G866" s="77"/>
      <c r="H866">
        <f>IFERROR(VLOOKUP($A866,OSA!$BD:$BD,1,0),0)</f>
        <v>0</v>
      </c>
      <c r="J866" t="str">
        <f t="shared" si="76"/>
        <v>01/294826801ZLAZADA</v>
      </c>
      <c r="K866" s="48" t="s">
        <v>20084</v>
      </c>
      <c r="L866" t="s">
        <v>2968</v>
      </c>
      <c r="M866" t="s">
        <v>20194</v>
      </c>
      <c r="N866" s="4" t="s">
        <v>20117</v>
      </c>
      <c r="P866">
        <v>500</v>
      </c>
      <c r="Q866">
        <v>947</v>
      </c>
      <c r="S866" s="79">
        <v>124149500</v>
      </c>
      <c r="T866" s="79">
        <v>235139146</v>
      </c>
      <c r="U866" s="69">
        <f t="shared" si="74"/>
        <v>482.33333333333331</v>
      </c>
      <c r="V866" s="75">
        <f t="shared" si="75"/>
        <v>119762882</v>
      </c>
      <c r="W866">
        <f>IFERROR(VLOOKUP($J867,OSA!$BD:$BD,1,0),0)</f>
        <v>0</v>
      </c>
    </row>
    <row r="867" spans="1:23" x14ac:dyDescent="0.35">
      <c r="A867" t="str">
        <f t="shared" si="73"/>
        <v/>
      </c>
      <c r="B867" s="48"/>
      <c r="C867" s="4"/>
      <c r="G867" s="77"/>
      <c r="H867">
        <f>IFERROR(VLOOKUP($A867,OSA!$BD:$BD,1,0),0)</f>
        <v>0</v>
      </c>
      <c r="J867" t="str">
        <f t="shared" si="76"/>
        <v>01/294826801ZTOKOPEDIA</v>
      </c>
      <c r="K867" s="48" t="s">
        <v>20084</v>
      </c>
      <c r="L867" t="s">
        <v>2968</v>
      </c>
      <c r="M867" t="s">
        <v>20194</v>
      </c>
      <c r="N867" s="4" t="s">
        <v>18726</v>
      </c>
      <c r="P867">
        <v>61</v>
      </c>
      <c r="Q867">
        <v>99</v>
      </c>
      <c r="S867" s="79">
        <v>19117729.729729738</v>
      </c>
      <c r="T867" s="79">
        <v>31027135.135135163</v>
      </c>
      <c r="U867" s="69">
        <f t="shared" si="74"/>
        <v>53.333333333333336</v>
      </c>
      <c r="V867" s="75">
        <f t="shared" si="75"/>
        <v>16714954.954954967</v>
      </c>
      <c r="W867">
        <f>IFERROR(VLOOKUP($J868,OSA!$BD:$BD,1,0),0)</f>
        <v>0</v>
      </c>
    </row>
    <row r="868" spans="1:23" x14ac:dyDescent="0.35">
      <c r="A868" t="str">
        <f t="shared" si="73"/>
        <v/>
      </c>
      <c r="B868" s="48"/>
      <c r="C868" s="4"/>
      <c r="G868" s="77"/>
      <c r="H868">
        <f>IFERROR(VLOOKUP($A868,OSA!$BD:$BD,1,0),0)</f>
        <v>0</v>
      </c>
      <c r="J868" t="str">
        <f t="shared" si="76"/>
        <v>01/294826802ABLIBLI</v>
      </c>
      <c r="K868" s="48" t="s">
        <v>20069</v>
      </c>
      <c r="L868" t="s">
        <v>2968</v>
      </c>
      <c r="M868" t="s">
        <v>20195</v>
      </c>
      <c r="N868" s="4" t="s">
        <v>20689</v>
      </c>
      <c r="P868">
        <v>327</v>
      </c>
      <c r="Q868">
        <v>30</v>
      </c>
      <c r="S868" s="79">
        <v>77764197</v>
      </c>
      <c r="T868" s="79">
        <v>7134329.9999999991</v>
      </c>
      <c r="U868" s="69">
        <f t="shared" si="74"/>
        <v>119</v>
      </c>
      <c r="V868" s="75">
        <f t="shared" si="75"/>
        <v>28299509</v>
      </c>
      <c r="W868">
        <f>IFERROR(VLOOKUP($J869,OSA!$BD:$BD,1,0),0)</f>
        <v>0</v>
      </c>
    </row>
    <row r="869" spans="1:23" x14ac:dyDescent="0.35">
      <c r="A869" t="str">
        <f t="shared" si="73"/>
        <v/>
      </c>
      <c r="B869" s="48"/>
      <c r="C869" s="4"/>
      <c r="G869" s="77"/>
      <c r="H869">
        <f>IFERROR(VLOOKUP($A869,OSA!$BD:$BD,1,0),0)</f>
        <v>0</v>
      </c>
      <c r="J869" t="str">
        <f t="shared" si="76"/>
        <v>01/294826802ALAZADA</v>
      </c>
      <c r="K869" s="48" t="s">
        <v>20069</v>
      </c>
      <c r="L869" t="s">
        <v>2968</v>
      </c>
      <c r="M869" t="s">
        <v>20195</v>
      </c>
      <c r="N869" s="4" t="s">
        <v>20117</v>
      </c>
      <c r="P869">
        <v>283</v>
      </c>
      <c r="Q869">
        <v>1526</v>
      </c>
      <c r="S869" s="79">
        <v>67300513</v>
      </c>
      <c r="T869" s="79">
        <v>362899586</v>
      </c>
      <c r="U869" s="69">
        <f t="shared" si="74"/>
        <v>603</v>
      </c>
      <c r="V869" s="75">
        <f t="shared" si="75"/>
        <v>143400033</v>
      </c>
      <c r="W869" t="str">
        <f>IFERROR(VLOOKUP($J870,OSA!$BD:$BD,1,0),0)</f>
        <v>01/294826802ATokopedia</v>
      </c>
    </row>
    <row r="870" spans="1:23" x14ac:dyDescent="0.35">
      <c r="A870" t="str">
        <f t="shared" si="73"/>
        <v/>
      </c>
      <c r="B870" s="48"/>
      <c r="C870" s="4"/>
      <c r="G870" s="77"/>
      <c r="H870">
        <f>IFERROR(VLOOKUP($A870,OSA!$BD:$BD,1,0),0)</f>
        <v>0</v>
      </c>
      <c r="J870" t="str">
        <f t="shared" si="76"/>
        <v>01/294826802ATOKOPEDIA</v>
      </c>
      <c r="K870" s="48" t="s">
        <v>20069</v>
      </c>
      <c r="L870" t="s">
        <v>2968</v>
      </c>
      <c r="M870" t="s">
        <v>20195</v>
      </c>
      <c r="N870" s="4" t="s">
        <v>18726</v>
      </c>
      <c r="P870">
        <v>63</v>
      </c>
      <c r="Q870">
        <v>39</v>
      </c>
      <c r="S870" s="79">
        <v>18927243.243243229</v>
      </c>
      <c r="T870" s="79">
        <v>11716864.86486486</v>
      </c>
      <c r="U870" s="69">
        <f t="shared" si="74"/>
        <v>34</v>
      </c>
      <c r="V870" s="75">
        <f t="shared" si="75"/>
        <v>10214702.702702696</v>
      </c>
      <c r="W870" t="str">
        <f>IFERROR(VLOOKUP($J871,OSA!$BD:$BD,1,0),0)</f>
        <v>01/294827701ABukalapak</v>
      </c>
    </row>
    <row r="871" spans="1:23" x14ac:dyDescent="0.35">
      <c r="A871" t="str">
        <f t="shared" si="73"/>
        <v/>
      </c>
      <c r="B871" s="48"/>
      <c r="C871" s="4"/>
      <c r="G871" s="77"/>
      <c r="H871">
        <f>IFERROR(VLOOKUP($A871,OSA!$BD:$BD,1,0),0)</f>
        <v>0</v>
      </c>
      <c r="J871" t="str">
        <f t="shared" si="76"/>
        <v>01/294827701ABUKALAPAK</v>
      </c>
      <c r="K871" s="48" t="s">
        <v>329</v>
      </c>
      <c r="L871" t="s">
        <v>2968</v>
      </c>
      <c r="M871" t="s">
        <v>6062</v>
      </c>
      <c r="N871" s="4" t="s">
        <v>18725</v>
      </c>
      <c r="O871">
        <v>1</v>
      </c>
      <c r="Q871">
        <v>2</v>
      </c>
      <c r="R871" s="79">
        <v>24234.234234234231</v>
      </c>
      <c r="T871" s="79">
        <v>48468.468468468462</v>
      </c>
      <c r="U871" s="69">
        <f t="shared" si="74"/>
        <v>1</v>
      </c>
      <c r="V871" s="75">
        <f t="shared" si="75"/>
        <v>24234.234234234231</v>
      </c>
      <c r="W871">
        <f>IFERROR(VLOOKUP($J872,OSA!$BD:$BD,1,0),0)</f>
        <v>0</v>
      </c>
    </row>
    <row r="872" spans="1:23" x14ac:dyDescent="0.35">
      <c r="A872" t="str">
        <f t="shared" si="73"/>
        <v/>
      </c>
      <c r="B872" s="48"/>
      <c r="C872" s="4"/>
      <c r="G872" s="77"/>
      <c r="H872">
        <f>IFERROR(VLOOKUP($A872,OSA!$BD:$BD,1,0),0)</f>
        <v>0</v>
      </c>
      <c r="J872" t="str">
        <f t="shared" si="76"/>
        <v>01/294827701ALAZADA</v>
      </c>
      <c r="K872" s="48" t="s">
        <v>329</v>
      </c>
      <c r="L872" t="s">
        <v>2968</v>
      </c>
      <c r="M872" t="s">
        <v>6062</v>
      </c>
      <c r="N872" s="4" t="s">
        <v>20117</v>
      </c>
      <c r="O872">
        <v>624</v>
      </c>
      <c r="P872">
        <v>240</v>
      </c>
      <c r="Q872">
        <v>720</v>
      </c>
      <c r="R872" s="79">
        <v>12724607.999999998</v>
      </c>
      <c r="S872" s="79">
        <v>4894079.9999999991</v>
      </c>
      <c r="T872" s="79">
        <v>14682240</v>
      </c>
      <c r="U872" s="69">
        <f t="shared" si="74"/>
        <v>528</v>
      </c>
      <c r="V872" s="75">
        <f t="shared" si="75"/>
        <v>10766975.999999998</v>
      </c>
      <c r="W872" t="str">
        <f>IFERROR(VLOOKUP($J873,OSA!$BD:$BD,1,0),0)</f>
        <v>01/294827701ATokopedia</v>
      </c>
    </row>
    <row r="873" spans="1:23" x14ac:dyDescent="0.35">
      <c r="A873" t="str">
        <f t="shared" si="73"/>
        <v/>
      </c>
      <c r="B873" s="48"/>
      <c r="C873" s="4"/>
      <c r="G873" s="77"/>
      <c r="H873">
        <f>IFERROR(VLOOKUP($A873,OSA!$BD:$BD,1,0),0)</f>
        <v>0</v>
      </c>
      <c r="J873" t="str">
        <f t="shared" si="76"/>
        <v>01/294827701ATOKOPEDIA</v>
      </c>
      <c r="K873" s="48" t="s">
        <v>329</v>
      </c>
      <c r="L873" t="s">
        <v>2968</v>
      </c>
      <c r="M873" t="s">
        <v>6062</v>
      </c>
      <c r="N873" s="4" t="s">
        <v>18726</v>
      </c>
      <c r="O873">
        <v>58</v>
      </c>
      <c r="P873">
        <v>48</v>
      </c>
      <c r="Q873">
        <v>68</v>
      </c>
      <c r="R873" s="79">
        <v>1405585.5855855849</v>
      </c>
      <c r="S873" s="79">
        <v>1163243.2432432426</v>
      </c>
      <c r="T873" s="79">
        <v>1647927.9279279285</v>
      </c>
      <c r="U873" s="69">
        <f t="shared" si="74"/>
        <v>58</v>
      </c>
      <c r="V873" s="75">
        <f t="shared" si="75"/>
        <v>1405585.5855855856</v>
      </c>
      <c r="W873">
        <f>IFERROR(VLOOKUP($J874,OSA!$BD:$BD,1,0),0)</f>
        <v>0</v>
      </c>
    </row>
    <row r="874" spans="1:23" x14ac:dyDescent="0.35">
      <c r="A874" t="str">
        <f t="shared" si="73"/>
        <v/>
      </c>
      <c r="B874" s="48"/>
      <c r="C874" s="4"/>
      <c r="G874" s="77"/>
      <c r="H874">
        <f>IFERROR(VLOOKUP($A874,OSA!$BD:$BD,1,0),0)</f>
        <v>0</v>
      </c>
      <c r="J874" t="str">
        <f t="shared" si="76"/>
        <v>01/316027110BBLIBLI</v>
      </c>
      <c r="K874" s="48" t="s">
        <v>51</v>
      </c>
      <c r="L874" t="s">
        <v>18940</v>
      </c>
      <c r="M874" t="s">
        <v>4132</v>
      </c>
      <c r="N874" s="4" t="s">
        <v>20689</v>
      </c>
      <c r="O874">
        <v>12</v>
      </c>
      <c r="Q874">
        <v>12</v>
      </c>
      <c r="R874" s="79">
        <v>332759.99999999994</v>
      </c>
      <c r="T874" s="79">
        <v>332759.99999999994</v>
      </c>
      <c r="U874" s="69">
        <f t="shared" si="74"/>
        <v>8</v>
      </c>
      <c r="V874" s="75">
        <f t="shared" si="75"/>
        <v>221839.99999999997</v>
      </c>
      <c r="W874" t="str">
        <f>IFERROR(VLOOKUP($J875,OSA!$BD:$BD,1,0),0)</f>
        <v>01/316027110BBukalapak</v>
      </c>
    </row>
    <row r="875" spans="1:23" x14ac:dyDescent="0.35">
      <c r="A875" t="str">
        <f t="shared" si="73"/>
        <v/>
      </c>
      <c r="B875" s="48"/>
      <c r="C875" s="4"/>
      <c r="G875" s="77"/>
      <c r="H875">
        <f>IFERROR(VLOOKUP($A875,OSA!$BD:$BD,1,0),0)</f>
        <v>0</v>
      </c>
      <c r="J875" t="str">
        <f t="shared" si="76"/>
        <v>01/316027110BBUKALAPAK</v>
      </c>
      <c r="K875" s="48" t="s">
        <v>51</v>
      </c>
      <c r="L875" t="s">
        <v>18940</v>
      </c>
      <c r="M875" t="s">
        <v>4132</v>
      </c>
      <c r="N875" s="4" t="s">
        <v>18725</v>
      </c>
      <c r="O875">
        <v>5</v>
      </c>
      <c r="P875">
        <v>3</v>
      </c>
      <c r="Q875">
        <v>3</v>
      </c>
      <c r="R875" s="79">
        <v>152252.25225225225</v>
      </c>
      <c r="S875" s="79">
        <v>91351.351351351346</v>
      </c>
      <c r="T875" s="79">
        <v>91351.351351351346</v>
      </c>
      <c r="U875" s="69">
        <f t="shared" si="74"/>
        <v>3.6666666666666665</v>
      </c>
      <c r="V875" s="75">
        <f t="shared" si="75"/>
        <v>111651.65165165166</v>
      </c>
      <c r="W875">
        <f>IFERROR(VLOOKUP($J876,OSA!$BD:$BD,1,0),0)</f>
        <v>0</v>
      </c>
    </row>
    <row r="876" spans="1:23" x14ac:dyDescent="0.35">
      <c r="A876" t="str">
        <f t="shared" si="73"/>
        <v/>
      </c>
      <c r="B876" s="48"/>
      <c r="C876" s="4"/>
      <c r="G876" s="77"/>
      <c r="H876">
        <f>IFERROR(VLOOKUP($A876,OSA!$BD:$BD,1,0),0)</f>
        <v>0</v>
      </c>
      <c r="J876" t="str">
        <f t="shared" si="76"/>
        <v>01/316027110BLAZADA</v>
      </c>
      <c r="K876" s="48" t="s">
        <v>51</v>
      </c>
      <c r="L876" t="s">
        <v>18940</v>
      </c>
      <c r="M876" t="s">
        <v>4132</v>
      </c>
      <c r="N876" s="4" t="s">
        <v>20117</v>
      </c>
      <c r="O876">
        <v>102</v>
      </c>
      <c r="P876">
        <v>78</v>
      </c>
      <c r="Q876">
        <v>264</v>
      </c>
      <c r="R876" s="79">
        <v>2828459.9999999995</v>
      </c>
      <c r="S876" s="79">
        <v>2162939.9999999995</v>
      </c>
      <c r="T876" s="79">
        <v>7320720</v>
      </c>
      <c r="U876" s="69">
        <f t="shared" si="74"/>
        <v>148</v>
      </c>
      <c r="V876" s="75">
        <f t="shared" si="75"/>
        <v>4104040</v>
      </c>
      <c r="W876" t="str">
        <f>IFERROR(VLOOKUP($J877,OSA!$BD:$BD,1,0),0)</f>
        <v>01/316027110BTokopedia</v>
      </c>
    </row>
    <row r="877" spans="1:23" x14ac:dyDescent="0.35">
      <c r="A877" t="str">
        <f t="shared" si="73"/>
        <v/>
      </c>
      <c r="B877" s="48"/>
      <c r="C877" s="4"/>
      <c r="G877" s="77"/>
      <c r="H877">
        <f>IFERROR(VLOOKUP($A877,OSA!$BD:$BD,1,0),0)</f>
        <v>0</v>
      </c>
      <c r="J877" t="str">
        <f t="shared" si="76"/>
        <v>01/316027110BTOKOPEDIA</v>
      </c>
      <c r="K877" s="48" t="s">
        <v>51</v>
      </c>
      <c r="L877" t="s">
        <v>18940</v>
      </c>
      <c r="M877" t="s">
        <v>4132</v>
      </c>
      <c r="N877" s="4" t="s">
        <v>18726</v>
      </c>
      <c r="O877">
        <v>361</v>
      </c>
      <c r="P877">
        <v>281</v>
      </c>
      <c r="Q877">
        <v>340</v>
      </c>
      <c r="R877" s="79">
        <v>10992612.612612594</v>
      </c>
      <c r="S877" s="79">
        <v>8556576.5765765756</v>
      </c>
      <c r="T877" s="79">
        <v>10353153.153153131</v>
      </c>
      <c r="U877" s="69">
        <f t="shared" si="74"/>
        <v>327.33333333333331</v>
      </c>
      <c r="V877" s="75">
        <f t="shared" si="75"/>
        <v>9967447.4474474341</v>
      </c>
      <c r="W877">
        <f>IFERROR(VLOOKUP($J878,OSA!$BD:$BD,1,0),0)</f>
        <v>0</v>
      </c>
    </row>
    <row r="878" spans="1:23" x14ac:dyDescent="0.35">
      <c r="A878" t="str">
        <f t="shared" si="73"/>
        <v/>
      </c>
      <c r="B878" s="48"/>
      <c r="C878" s="4"/>
      <c r="G878" s="77"/>
      <c r="H878">
        <f>IFERROR(VLOOKUP($A878,OSA!$BD:$BD,1,0),0)</f>
        <v>0</v>
      </c>
      <c r="J878" t="str">
        <f t="shared" si="76"/>
        <v>01/316027110CBLIBLI</v>
      </c>
      <c r="K878" s="48" t="s">
        <v>32</v>
      </c>
      <c r="L878" t="s">
        <v>18940</v>
      </c>
      <c r="M878" t="s">
        <v>4131</v>
      </c>
      <c r="N878" s="4" t="s">
        <v>20689</v>
      </c>
      <c r="Q878">
        <v>12</v>
      </c>
      <c r="T878" s="79">
        <v>332759.99999999994</v>
      </c>
      <c r="U878" s="69">
        <f t="shared" si="74"/>
        <v>4</v>
      </c>
      <c r="V878" s="75">
        <f t="shared" si="75"/>
        <v>110919.99999999999</v>
      </c>
      <c r="W878" t="str">
        <f>IFERROR(VLOOKUP($J879,OSA!$BD:$BD,1,0),0)</f>
        <v>01/316027110CBukalapak</v>
      </c>
    </row>
    <row r="879" spans="1:23" x14ac:dyDescent="0.35">
      <c r="A879" t="str">
        <f t="shared" si="73"/>
        <v/>
      </c>
      <c r="B879" s="48"/>
      <c r="C879" s="4"/>
      <c r="G879" s="77"/>
      <c r="H879">
        <f>IFERROR(VLOOKUP($A879,OSA!$BD:$BD,1,0),0)</f>
        <v>0</v>
      </c>
      <c r="J879" t="str">
        <f t="shared" si="76"/>
        <v>01/316027110CBUKALAPAK</v>
      </c>
      <c r="K879" s="48" t="s">
        <v>32</v>
      </c>
      <c r="L879" t="s">
        <v>18940</v>
      </c>
      <c r="M879" t="s">
        <v>4131</v>
      </c>
      <c r="N879" s="4" t="s">
        <v>18725</v>
      </c>
      <c r="O879">
        <v>6</v>
      </c>
      <c r="P879">
        <v>8</v>
      </c>
      <c r="Q879">
        <v>3</v>
      </c>
      <c r="R879" s="79">
        <v>182702.70270270269</v>
      </c>
      <c r="S879" s="79">
        <v>243603.60360360358</v>
      </c>
      <c r="T879" s="79">
        <v>91351.351351351346</v>
      </c>
      <c r="U879" s="69">
        <f t="shared" si="74"/>
        <v>5.666666666666667</v>
      </c>
      <c r="V879" s="75">
        <f t="shared" si="75"/>
        <v>172552.55255255254</v>
      </c>
      <c r="W879">
        <f>IFERROR(VLOOKUP($J880,OSA!$BD:$BD,1,0),0)</f>
        <v>0</v>
      </c>
    </row>
    <row r="880" spans="1:23" x14ac:dyDescent="0.35">
      <c r="A880" t="str">
        <f t="shared" si="73"/>
        <v/>
      </c>
      <c r="B880" s="48"/>
      <c r="C880" s="4"/>
      <c r="G880" s="77"/>
      <c r="H880">
        <f>IFERROR(VLOOKUP($A880,OSA!$BD:$BD,1,0),0)</f>
        <v>0</v>
      </c>
      <c r="J880" t="str">
        <f t="shared" si="76"/>
        <v>01/316027110CLAZADA</v>
      </c>
      <c r="K880" s="48" t="s">
        <v>32</v>
      </c>
      <c r="L880" t="s">
        <v>18940</v>
      </c>
      <c r="M880" t="s">
        <v>4131</v>
      </c>
      <c r="N880" s="4" t="s">
        <v>20117</v>
      </c>
      <c r="O880">
        <v>6</v>
      </c>
      <c r="P880">
        <v>54</v>
      </c>
      <c r="Q880">
        <v>36</v>
      </c>
      <c r="R880" s="79">
        <v>166379.99999999997</v>
      </c>
      <c r="S880" s="79">
        <v>1497419.9999999998</v>
      </c>
      <c r="T880" s="79">
        <v>998279.99999999977</v>
      </c>
      <c r="U880" s="69">
        <f t="shared" si="74"/>
        <v>32</v>
      </c>
      <c r="V880" s="75">
        <f t="shared" si="75"/>
        <v>887359.99999999988</v>
      </c>
      <c r="W880" t="str">
        <f>IFERROR(VLOOKUP($J881,OSA!$BD:$BD,1,0),0)</f>
        <v>01/316027110CTokopedia</v>
      </c>
    </row>
    <row r="881" spans="1:23" x14ac:dyDescent="0.35">
      <c r="A881" t="str">
        <f t="shared" si="73"/>
        <v/>
      </c>
      <c r="B881" s="48"/>
      <c r="C881" s="4"/>
      <c r="G881" s="77"/>
      <c r="H881">
        <f>IFERROR(VLOOKUP($A881,OSA!$BD:$BD,1,0),0)</f>
        <v>0</v>
      </c>
      <c r="J881" t="str">
        <f t="shared" si="76"/>
        <v>01/316027110CTOKOPEDIA</v>
      </c>
      <c r="K881" s="48" t="s">
        <v>32</v>
      </c>
      <c r="L881" t="s">
        <v>18940</v>
      </c>
      <c r="M881" t="s">
        <v>4131</v>
      </c>
      <c r="N881" s="4" t="s">
        <v>18726</v>
      </c>
      <c r="O881">
        <v>210</v>
      </c>
      <c r="P881">
        <v>220</v>
      </c>
      <c r="Q881">
        <v>256</v>
      </c>
      <c r="R881" s="79">
        <v>6394594.5945945922</v>
      </c>
      <c r="S881" s="79">
        <v>6699099.099099094</v>
      </c>
      <c r="T881" s="79">
        <v>7795315.3153153164</v>
      </c>
      <c r="U881" s="69">
        <f t="shared" si="74"/>
        <v>228.66666666666666</v>
      </c>
      <c r="V881" s="75">
        <f t="shared" si="75"/>
        <v>6963003.0030030012</v>
      </c>
      <c r="W881">
        <f>IFERROR(VLOOKUP($J882,OSA!$BD:$BD,1,0),0)</f>
        <v>0</v>
      </c>
    </row>
    <row r="882" spans="1:23" x14ac:dyDescent="0.35">
      <c r="A882" t="str">
        <f t="shared" si="73"/>
        <v/>
      </c>
      <c r="B882" s="48"/>
      <c r="C882" s="4"/>
      <c r="G882" s="77"/>
      <c r="H882">
        <f>IFERROR(VLOOKUP($A882,OSA!$BD:$BD,1,0),0)</f>
        <v>0</v>
      </c>
      <c r="J882" t="str">
        <f t="shared" si="76"/>
        <v>01/316027110EBLIBLI</v>
      </c>
      <c r="K882" s="48" t="s">
        <v>62</v>
      </c>
      <c r="L882" t="s">
        <v>18940</v>
      </c>
      <c r="M882" t="s">
        <v>4130</v>
      </c>
      <c r="N882" s="4" t="s">
        <v>20689</v>
      </c>
      <c r="O882">
        <v>12</v>
      </c>
      <c r="Q882">
        <v>12</v>
      </c>
      <c r="R882" s="79">
        <v>332759.99999999994</v>
      </c>
      <c r="T882" s="79">
        <v>332759.99999999994</v>
      </c>
      <c r="U882" s="69">
        <f t="shared" si="74"/>
        <v>8</v>
      </c>
      <c r="V882" s="75">
        <f t="shared" si="75"/>
        <v>221839.99999999997</v>
      </c>
      <c r="W882" t="str">
        <f>IFERROR(VLOOKUP($J883,OSA!$BD:$BD,1,0),0)</f>
        <v>01/316027110EBukalapak</v>
      </c>
    </row>
    <row r="883" spans="1:23" x14ac:dyDescent="0.35">
      <c r="A883" t="str">
        <f t="shared" si="73"/>
        <v/>
      </c>
      <c r="B883" s="48"/>
      <c r="C883" s="4"/>
      <c r="G883" s="77"/>
      <c r="H883">
        <f>IFERROR(VLOOKUP($A883,OSA!$BD:$BD,1,0),0)</f>
        <v>0</v>
      </c>
      <c r="J883" t="str">
        <f t="shared" si="76"/>
        <v>01/316027110EBUKALAPAK</v>
      </c>
      <c r="K883" s="48" t="s">
        <v>62</v>
      </c>
      <c r="L883" t="s">
        <v>18940</v>
      </c>
      <c r="M883" t="s">
        <v>4130</v>
      </c>
      <c r="N883" s="4" t="s">
        <v>18725</v>
      </c>
      <c r="O883">
        <v>9</v>
      </c>
      <c r="P883">
        <v>11</v>
      </c>
      <c r="R883" s="79">
        <v>274054.05405405402</v>
      </c>
      <c r="S883" s="79">
        <v>334954.95495495497</v>
      </c>
      <c r="U883" s="69">
        <f t="shared" si="74"/>
        <v>6.666666666666667</v>
      </c>
      <c r="V883" s="75">
        <f t="shared" si="75"/>
        <v>203003.00300300299</v>
      </c>
      <c r="W883">
        <f>IFERROR(VLOOKUP($J884,OSA!$BD:$BD,1,0),0)</f>
        <v>0</v>
      </c>
    </row>
    <row r="884" spans="1:23" x14ac:dyDescent="0.35">
      <c r="A884" t="str">
        <f t="shared" si="73"/>
        <v/>
      </c>
      <c r="B884" s="48"/>
      <c r="C884" s="4"/>
      <c r="G884" s="77"/>
      <c r="H884">
        <f>IFERROR(VLOOKUP($A884,OSA!$BD:$BD,1,0),0)</f>
        <v>0</v>
      </c>
      <c r="J884" t="str">
        <f t="shared" si="76"/>
        <v>01/316027110ELAZADA</v>
      </c>
      <c r="K884" s="48" t="s">
        <v>62</v>
      </c>
      <c r="L884" t="s">
        <v>18940</v>
      </c>
      <c r="M884" t="s">
        <v>4130</v>
      </c>
      <c r="N884" s="4" t="s">
        <v>20117</v>
      </c>
      <c r="O884">
        <v>96</v>
      </c>
      <c r="P884">
        <v>282</v>
      </c>
      <c r="Q884">
        <v>252</v>
      </c>
      <c r="R884" s="79">
        <v>2662079.9999999995</v>
      </c>
      <c r="S884" s="79">
        <v>7819860</v>
      </c>
      <c r="T884" s="79">
        <v>6987959.9999999991</v>
      </c>
      <c r="U884" s="69">
        <f t="shared" si="74"/>
        <v>210</v>
      </c>
      <c r="V884" s="75">
        <f t="shared" si="75"/>
        <v>5823300</v>
      </c>
      <c r="W884" t="str">
        <f>IFERROR(VLOOKUP($J885,OSA!$BD:$BD,1,0),0)</f>
        <v>01/316027110ETokopedia</v>
      </c>
    </row>
    <row r="885" spans="1:23" x14ac:dyDescent="0.35">
      <c r="A885" t="str">
        <f t="shared" si="73"/>
        <v/>
      </c>
      <c r="B885" s="48"/>
      <c r="C885" s="4"/>
      <c r="G885" s="77"/>
      <c r="H885">
        <f>IFERROR(VLOOKUP($A885,OSA!$BD:$BD,1,0),0)</f>
        <v>0</v>
      </c>
      <c r="J885" t="str">
        <f t="shared" si="76"/>
        <v>01/316027110ETOKOPEDIA</v>
      </c>
      <c r="K885" s="48" t="s">
        <v>62</v>
      </c>
      <c r="L885" t="s">
        <v>18940</v>
      </c>
      <c r="M885" t="s">
        <v>4130</v>
      </c>
      <c r="N885" s="4" t="s">
        <v>18726</v>
      </c>
      <c r="O885">
        <v>268</v>
      </c>
      <c r="P885">
        <v>240</v>
      </c>
      <c r="Q885">
        <v>385</v>
      </c>
      <c r="R885" s="79">
        <v>8160720.7207207168</v>
      </c>
      <c r="S885" s="79">
        <v>7308108.1081081014</v>
      </c>
      <c r="T885" s="79">
        <v>11723423.423423402</v>
      </c>
      <c r="U885" s="69">
        <f t="shared" si="74"/>
        <v>297.66666666666669</v>
      </c>
      <c r="V885" s="75">
        <f t="shared" si="75"/>
        <v>9064084.0840840731</v>
      </c>
      <c r="W885" t="str">
        <f>IFERROR(VLOOKUP($J886,OSA!$BD:$BD,1,0),0)</f>
        <v>01/316027110FBukalapak</v>
      </c>
    </row>
    <row r="886" spans="1:23" x14ac:dyDescent="0.35">
      <c r="A886" t="str">
        <f t="shared" si="73"/>
        <v/>
      </c>
      <c r="B886" s="48"/>
      <c r="C886" s="4"/>
      <c r="G886" s="77"/>
      <c r="H886">
        <f>IFERROR(VLOOKUP($A886,OSA!$BD:$BD,1,0),0)</f>
        <v>0</v>
      </c>
      <c r="J886" t="str">
        <f t="shared" si="76"/>
        <v>01/316027110FBUKALAPAK</v>
      </c>
      <c r="K886" s="48" t="s">
        <v>48</v>
      </c>
      <c r="L886" t="s">
        <v>18940</v>
      </c>
      <c r="M886" t="s">
        <v>18941</v>
      </c>
      <c r="N886" s="4" t="s">
        <v>18725</v>
      </c>
      <c r="O886">
        <v>4</v>
      </c>
      <c r="R886" s="79">
        <v>121801.80180180179</v>
      </c>
      <c r="U886" s="69">
        <f t="shared" si="74"/>
        <v>1.3333333333333333</v>
      </c>
      <c r="V886" s="75">
        <f t="shared" si="75"/>
        <v>40600.600600600599</v>
      </c>
      <c r="W886" t="str">
        <f>IFERROR(VLOOKUP($J887,OSA!$BD:$BD,1,0),0)</f>
        <v>01/316027110FTokopedia</v>
      </c>
    </row>
    <row r="887" spans="1:23" x14ac:dyDescent="0.35">
      <c r="A887" t="str">
        <f t="shared" si="73"/>
        <v/>
      </c>
      <c r="B887" s="48"/>
      <c r="C887" s="4"/>
      <c r="G887" s="77"/>
      <c r="H887">
        <f>IFERROR(VLOOKUP($A887,OSA!$BD:$BD,1,0),0)</f>
        <v>0</v>
      </c>
      <c r="J887" t="str">
        <f t="shared" si="76"/>
        <v>01/316027110FTOKOPEDIA</v>
      </c>
      <c r="K887" s="48" t="s">
        <v>48</v>
      </c>
      <c r="L887" t="s">
        <v>18940</v>
      </c>
      <c r="M887" t="s">
        <v>18941</v>
      </c>
      <c r="N887" s="4" t="s">
        <v>18726</v>
      </c>
      <c r="O887">
        <v>123</v>
      </c>
      <c r="P887">
        <v>96</v>
      </c>
      <c r="Q887">
        <v>22</v>
      </c>
      <c r="R887" s="79">
        <v>3745405.4054054082</v>
      </c>
      <c r="S887" s="79">
        <v>2923243.2432432445</v>
      </c>
      <c r="T887" s="79">
        <v>669909.90990990982</v>
      </c>
      <c r="U887" s="69">
        <f t="shared" si="74"/>
        <v>80.333333333333329</v>
      </c>
      <c r="V887" s="75">
        <f t="shared" si="75"/>
        <v>2446186.1861861874</v>
      </c>
      <c r="W887" t="str">
        <f>IFERROR(VLOOKUP($J888,OSA!$BD:$BD,1,0),0)</f>
        <v>01/316027110GBukalapak</v>
      </c>
    </row>
    <row r="888" spans="1:23" x14ac:dyDescent="0.35">
      <c r="A888" t="str">
        <f t="shared" si="73"/>
        <v/>
      </c>
      <c r="B888" s="48"/>
      <c r="C888" s="4"/>
      <c r="G888" s="77"/>
      <c r="H888">
        <f>IFERROR(VLOOKUP($A888,OSA!$BD:$BD,1,0),0)</f>
        <v>0</v>
      </c>
      <c r="J888" t="str">
        <f t="shared" si="76"/>
        <v>01/316027110GBUKALAPAK</v>
      </c>
      <c r="K888" s="48" t="s">
        <v>39</v>
      </c>
      <c r="L888" t="s">
        <v>18940</v>
      </c>
      <c r="M888" t="s">
        <v>18942</v>
      </c>
      <c r="N888" s="4" t="s">
        <v>18725</v>
      </c>
      <c r="O888">
        <v>1</v>
      </c>
      <c r="P888">
        <v>6</v>
      </c>
      <c r="Q888">
        <v>4</v>
      </c>
      <c r="R888" s="79">
        <v>30450.450450450448</v>
      </c>
      <c r="S888" s="79">
        <v>182702.70270270269</v>
      </c>
      <c r="T888" s="79">
        <v>121801.80180180179</v>
      </c>
      <c r="U888" s="69">
        <f t="shared" si="74"/>
        <v>3.6666666666666665</v>
      </c>
      <c r="V888" s="75">
        <f t="shared" si="75"/>
        <v>111651.65165165164</v>
      </c>
      <c r="W888">
        <f>IFERROR(VLOOKUP($J889,OSA!$BD:$BD,1,0),0)</f>
        <v>0</v>
      </c>
    </row>
    <row r="889" spans="1:23" x14ac:dyDescent="0.35">
      <c r="A889" t="str">
        <f t="shared" si="73"/>
        <v/>
      </c>
      <c r="B889" s="48"/>
      <c r="C889" s="4"/>
      <c r="G889" s="77"/>
      <c r="H889">
        <f>IFERROR(VLOOKUP($A889,OSA!$BD:$BD,1,0),0)</f>
        <v>0</v>
      </c>
      <c r="J889" t="str">
        <f t="shared" si="76"/>
        <v>01/316027110GLAZADA</v>
      </c>
      <c r="K889" s="48" t="s">
        <v>39</v>
      </c>
      <c r="L889" t="s">
        <v>18940</v>
      </c>
      <c r="M889" t="s">
        <v>18942</v>
      </c>
      <c r="N889" s="4" t="s">
        <v>20117</v>
      </c>
      <c r="O889">
        <v>36</v>
      </c>
      <c r="P889">
        <v>48</v>
      </c>
      <c r="Q889">
        <v>60</v>
      </c>
      <c r="R889" s="79">
        <v>998280</v>
      </c>
      <c r="S889" s="79">
        <v>1331040</v>
      </c>
      <c r="T889" s="79">
        <v>1663800</v>
      </c>
      <c r="U889" s="69">
        <f t="shared" si="74"/>
        <v>48</v>
      </c>
      <c r="V889" s="75">
        <f t="shared" si="75"/>
        <v>1331040</v>
      </c>
      <c r="W889" t="str">
        <f>IFERROR(VLOOKUP($J890,OSA!$BD:$BD,1,0),0)</f>
        <v>01/316027110GTokopedia</v>
      </c>
    </row>
    <row r="890" spans="1:23" x14ac:dyDescent="0.35">
      <c r="A890" t="str">
        <f t="shared" si="73"/>
        <v/>
      </c>
      <c r="B890" s="48"/>
      <c r="C890" s="4"/>
      <c r="G890" s="77"/>
      <c r="H890">
        <f>IFERROR(VLOOKUP($A890,OSA!$BD:$BD,1,0),0)</f>
        <v>0</v>
      </c>
      <c r="J890" t="str">
        <f t="shared" si="76"/>
        <v>01/316027110GTOKOPEDIA</v>
      </c>
      <c r="K890" s="48" t="s">
        <v>39</v>
      </c>
      <c r="L890" t="s">
        <v>18940</v>
      </c>
      <c r="M890" t="s">
        <v>18942</v>
      </c>
      <c r="N890" s="4" t="s">
        <v>18726</v>
      </c>
      <c r="O890">
        <v>134</v>
      </c>
      <c r="P890">
        <v>98</v>
      </c>
      <c r="Q890">
        <v>147</v>
      </c>
      <c r="R890" s="79">
        <v>4080360.3603603621</v>
      </c>
      <c r="S890" s="79">
        <v>2984144.1441441467</v>
      </c>
      <c r="T890" s="79">
        <v>4476216.2162162196</v>
      </c>
      <c r="U890" s="69">
        <f t="shared" si="74"/>
        <v>126.33333333333333</v>
      </c>
      <c r="V890" s="75">
        <f t="shared" si="75"/>
        <v>3846906.9069069098</v>
      </c>
      <c r="W890">
        <f>IFERROR(VLOOKUP($J891,OSA!$BD:$BD,1,0),0)</f>
        <v>0</v>
      </c>
    </row>
    <row r="891" spans="1:23" x14ac:dyDescent="0.35">
      <c r="A891" t="str">
        <f t="shared" si="73"/>
        <v/>
      </c>
      <c r="B891" s="48"/>
      <c r="C891" s="4"/>
      <c r="G891" s="77"/>
      <c r="H891">
        <f>IFERROR(VLOOKUP($A891,OSA!$BD:$BD,1,0),0)</f>
        <v>0</v>
      </c>
      <c r="J891" t="str">
        <f t="shared" si="76"/>
        <v>01/316027110HBLIBLI</v>
      </c>
      <c r="K891" s="48" t="s">
        <v>28</v>
      </c>
      <c r="L891" t="s">
        <v>18940</v>
      </c>
      <c r="M891" t="s">
        <v>18943</v>
      </c>
      <c r="N891" s="4" t="s">
        <v>20689</v>
      </c>
      <c r="Q891">
        <v>12</v>
      </c>
      <c r="T891" s="79">
        <v>332759.99999999994</v>
      </c>
      <c r="U891" s="69">
        <f t="shared" si="74"/>
        <v>4</v>
      </c>
      <c r="V891" s="75">
        <f t="shared" si="75"/>
        <v>110919.99999999999</v>
      </c>
      <c r="W891" t="str">
        <f>IFERROR(VLOOKUP($J892,OSA!$BD:$BD,1,0),0)</f>
        <v>01/316027110HBukalapak</v>
      </c>
    </row>
    <row r="892" spans="1:23" x14ac:dyDescent="0.35">
      <c r="A892" t="str">
        <f t="shared" si="73"/>
        <v/>
      </c>
      <c r="B892" s="48"/>
      <c r="C892" s="4"/>
      <c r="G892" s="77"/>
      <c r="H892">
        <f>IFERROR(VLOOKUP($A892,OSA!$BD:$BD,1,0),0)</f>
        <v>0</v>
      </c>
      <c r="J892" t="str">
        <f t="shared" si="76"/>
        <v>01/316027110HBUKALAPAK</v>
      </c>
      <c r="K892" s="48" t="s">
        <v>28</v>
      </c>
      <c r="L892" t="s">
        <v>18940</v>
      </c>
      <c r="M892" t="s">
        <v>18943</v>
      </c>
      <c r="N892" s="4" t="s">
        <v>18725</v>
      </c>
      <c r="O892">
        <v>2</v>
      </c>
      <c r="Q892">
        <v>2</v>
      </c>
      <c r="R892" s="79">
        <v>60900.900900900895</v>
      </c>
      <c r="T892" s="79">
        <v>60900.900900900895</v>
      </c>
      <c r="U892" s="69">
        <f t="shared" si="74"/>
        <v>1.3333333333333333</v>
      </c>
      <c r="V892" s="75">
        <f t="shared" si="75"/>
        <v>40600.600600600599</v>
      </c>
      <c r="W892" t="str">
        <f>IFERROR(VLOOKUP($J893,OSA!$BD:$BD,1,0),0)</f>
        <v>01/316027110HTokopedia</v>
      </c>
    </row>
    <row r="893" spans="1:23" x14ac:dyDescent="0.35">
      <c r="A893" t="str">
        <f t="shared" si="73"/>
        <v/>
      </c>
      <c r="B893" s="48"/>
      <c r="C893" s="4"/>
      <c r="G893" s="77"/>
      <c r="H893">
        <f>IFERROR(VLOOKUP($A893,OSA!$BD:$BD,1,0),0)</f>
        <v>0</v>
      </c>
      <c r="J893" t="str">
        <f t="shared" si="76"/>
        <v>01/316027110HTOKOPEDIA</v>
      </c>
      <c r="K893" s="48" t="s">
        <v>28</v>
      </c>
      <c r="L893" t="s">
        <v>18940</v>
      </c>
      <c r="M893" t="s">
        <v>18943</v>
      </c>
      <c r="N893" s="4" t="s">
        <v>18726</v>
      </c>
      <c r="O893">
        <v>182</v>
      </c>
      <c r="P893">
        <v>186</v>
      </c>
      <c r="Q893">
        <v>225</v>
      </c>
      <c r="R893" s="79">
        <v>5541981.9819819853</v>
      </c>
      <c r="S893" s="79">
        <v>5663783.7837837832</v>
      </c>
      <c r="T893" s="79">
        <v>6851351.3513513459</v>
      </c>
      <c r="U893" s="69">
        <f t="shared" si="74"/>
        <v>197.66666666666666</v>
      </c>
      <c r="V893" s="75">
        <f t="shared" si="75"/>
        <v>6019039.0390390381</v>
      </c>
      <c r="W893">
        <f>IFERROR(VLOOKUP($J894,OSA!$BD:$BD,1,0),0)</f>
        <v>0</v>
      </c>
    </row>
    <row r="894" spans="1:23" x14ac:dyDescent="0.35">
      <c r="A894" t="str">
        <f t="shared" si="73"/>
        <v/>
      </c>
      <c r="B894" s="48"/>
      <c r="C894" s="4"/>
      <c r="G894" s="77"/>
      <c r="H894">
        <f>IFERROR(VLOOKUP($A894,OSA!$BD:$BD,1,0),0)</f>
        <v>0</v>
      </c>
      <c r="J894" t="str">
        <f t="shared" si="76"/>
        <v>01/316027111GBLIBLI</v>
      </c>
      <c r="K894" s="48" t="s">
        <v>6063</v>
      </c>
      <c r="L894" t="s">
        <v>18940</v>
      </c>
      <c r="M894" t="s">
        <v>18944</v>
      </c>
      <c r="N894" s="4" t="s">
        <v>20689</v>
      </c>
      <c r="O894">
        <v>12</v>
      </c>
      <c r="Q894">
        <v>12</v>
      </c>
      <c r="R894" s="79">
        <v>532296</v>
      </c>
      <c r="T894" s="79">
        <v>532296</v>
      </c>
      <c r="U894" s="69">
        <f t="shared" si="74"/>
        <v>8</v>
      </c>
      <c r="V894" s="75">
        <f t="shared" si="75"/>
        <v>354864</v>
      </c>
      <c r="W894">
        <f>IFERROR(VLOOKUP($J895,OSA!$BD:$BD,1,0),0)</f>
        <v>0</v>
      </c>
    </row>
    <row r="895" spans="1:23" x14ac:dyDescent="0.35">
      <c r="A895" t="str">
        <f t="shared" si="73"/>
        <v/>
      </c>
      <c r="B895" s="48"/>
      <c r="C895" s="4"/>
      <c r="G895" s="77"/>
      <c r="H895">
        <f>IFERROR(VLOOKUP($A895,OSA!$BD:$BD,1,0),0)</f>
        <v>0</v>
      </c>
      <c r="J895" t="str">
        <f t="shared" si="76"/>
        <v>01/316027111GBUKALAPAK</v>
      </c>
      <c r="K895" s="48" t="s">
        <v>6063</v>
      </c>
      <c r="L895" t="s">
        <v>18940</v>
      </c>
      <c r="M895" t="s">
        <v>18944</v>
      </c>
      <c r="N895" s="4" t="s">
        <v>18725</v>
      </c>
      <c r="O895">
        <v>1</v>
      </c>
      <c r="P895">
        <v>4</v>
      </c>
      <c r="Q895">
        <v>2</v>
      </c>
      <c r="R895" s="79">
        <v>48648.648648648646</v>
      </c>
      <c r="S895" s="79">
        <v>194594.59459459459</v>
      </c>
      <c r="T895" s="79">
        <v>97297.297297297293</v>
      </c>
      <c r="U895" s="69">
        <f t="shared" si="74"/>
        <v>2.3333333333333335</v>
      </c>
      <c r="V895" s="75">
        <f t="shared" si="75"/>
        <v>113513.51351351351</v>
      </c>
      <c r="W895" t="str">
        <f>IFERROR(VLOOKUP($J896,OSA!$BD:$BD,1,0),0)</f>
        <v>01/316027111GTokopedia</v>
      </c>
    </row>
    <row r="896" spans="1:23" x14ac:dyDescent="0.35">
      <c r="A896" t="str">
        <f t="shared" si="73"/>
        <v/>
      </c>
      <c r="B896" s="48"/>
      <c r="C896" s="4"/>
      <c r="G896" s="77"/>
      <c r="H896">
        <f>IFERROR(VLOOKUP($A896,OSA!$BD:$BD,1,0),0)</f>
        <v>0</v>
      </c>
      <c r="J896" t="str">
        <f t="shared" si="76"/>
        <v>01/316027111GTOKOPEDIA</v>
      </c>
      <c r="K896" s="48" t="s">
        <v>6063</v>
      </c>
      <c r="L896" t="s">
        <v>18940</v>
      </c>
      <c r="M896" t="s">
        <v>18944</v>
      </c>
      <c r="N896" s="4" t="s">
        <v>18726</v>
      </c>
      <c r="O896">
        <v>459</v>
      </c>
      <c r="P896">
        <v>411</v>
      </c>
      <c r="Q896">
        <v>768</v>
      </c>
      <c r="R896" s="79">
        <v>22329729.729729816</v>
      </c>
      <c r="S896" s="79">
        <v>19994594.594594661</v>
      </c>
      <c r="T896" s="79">
        <v>37362162.162162416</v>
      </c>
      <c r="U896" s="69">
        <f t="shared" si="74"/>
        <v>546</v>
      </c>
      <c r="V896" s="75">
        <f t="shared" si="75"/>
        <v>26562162.162162293</v>
      </c>
      <c r="W896">
        <f>IFERROR(VLOOKUP($J897,OSA!$BD:$BD,1,0),0)</f>
        <v>0</v>
      </c>
    </row>
    <row r="897" spans="1:23" x14ac:dyDescent="0.35">
      <c r="A897" t="str">
        <f t="shared" si="73"/>
        <v/>
      </c>
      <c r="B897" s="48"/>
      <c r="C897" s="4"/>
      <c r="G897" s="77"/>
      <c r="H897">
        <f>IFERROR(VLOOKUP($A897,OSA!$BD:$BD,1,0),0)</f>
        <v>0</v>
      </c>
      <c r="J897" t="str">
        <f t="shared" si="76"/>
        <v>01/316027111HBLIBLI</v>
      </c>
      <c r="K897" s="48" t="s">
        <v>799</v>
      </c>
      <c r="L897" t="s">
        <v>18940</v>
      </c>
      <c r="M897" t="s">
        <v>18945</v>
      </c>
      <c r="N897" s="4" t="s">
        <v>20689</v>
      </c>
      <c r="O897">
        <v>12</v>
      </c>
      <c r="R897" s="79">
        <v>333299.99999999994</v>
      </c>
      <c r="U897" s="69">
        <f t="shared" si="74"/>
        <v>4</v>
      </c>
      <c r="V897" s="75">
        <f t="shared" si="75"/>
        <v>111099.99999999999</v>
      </c>
      <c r="W897" t="str">
        <f>IFERROR(VLOOKUP($J898,OSA!$BD:$BD,1,0),0)</f>
        <v>01/316027111HBukalapak</v>
      </c>
    </row>
    <row r="898" spans="1:23" x14ac:dyDescent="0.35">
      <c r="A898" t="str">
        <f t="shared" si="73"/>
        <v/>
      </c>
      <c r="B898" s="48"/>
      <c r="C898" s="4"/>
      <c r="G898" s="77"/>
      <c r="H898">
        <f>IFERROR(VLOOKUP($A898,OSA!$BD:$BD,1,0),0)</f>
        <v>0</v>
      </c>
      <c r="J898" t="str">
        <f t="shared" si="76"/>
        <v>01/316027111HBUKALAPAK</v>
      </c>
      <c r="K898" s="48" t="s">
        <v>799</v>
      </c>
      <c r="L898" t="s">
        <v>18940</v>
      </c>
      <c r="M898" t="s">
        <v>18945</v>
      </c>
      <c r="N898" s="4" t="s">
        <v>18725</v>
      </c>
      <c r="O898">
        <v>4</v>
      </c>
      <c r="P898">
        <v>1</v>
      </c>
      <c r="Q898">
        <v>8</v>
      </c>
      <c r="R898" s="79">
        <v>121801.80180180179</v>
      </c>
      <c r="S898" s="79">
        <v>30450.450450450448</v>
      </c>
      <c r="T898" s="79">
        <v>243603.60360360358</v>
      </c>
      <c r="U898" s="69">
        <f t="shared" si="74"/>
        <v>4.333333333333333</v>
      </c>
      <c r="V898" s="75">
        <f t="shared" si="75"/>
        <v>131951.95195195195</v>
      </c>
      <c r="W898" t="str">
        <f>IFERROR(VLOOKUP($J899,OSA!$BD:$BD,1,0),0)</f>
        <v>01/316027111HTokopedia</v>
      </c>
    </row>
    <row r="899" spans="1:23" x14ac:dyDescent="0.35">
      <c r="A899" t="str">
        <f t="shared" ref="A899:A962" si="77">B899&amp;E899</f>
        <v/>
      </c>
      <c r="B899" s="48"/>
      <c r="C899" s="4"/>
      <c r="G899" s="77"/>
      <c r="H899">
        <f>IFERROR(VLOOKUP($A899,OSA!$BD:$BD,1,0),0)</f>
        <v>0</v>
      </c>
      <c r="J899" t="str">
        <f t="shared" si="76"/>
        <v>01/316027111HTOKOPEDIA</v>
      </c>
      <c r="K899" s="48" t="s">
        <v>799</v>
      </c>
      <c r="L899" t="s">
        <v>18940</v>
      </c>
      <c r="M899" t="s">
        <v>18945</v>
      </c>
      <c r="N899" s="4" t="s">
        <v>18726</v>
      </c>
      <c r="O899">
        <v>229</v>
      </c>
      <c r="P899">
        <v>225</v>
      </c>
      <c r="Q899">
        <v>272</v>
      </c>
      <c r="R899" s="79">
        <v>6973153.1531531541</v>
      </c>
      <c r="S899" s="79">
        <v>6851351.3513513524</v>
      </c>
      <c r="T899" s="79">
        <v>8282522.5225225221</v>
      </c>
      <c r="U899" s="69">
        <f t="shared" ref="U899:U962" si="78">SUM(O899:Q899)/3</f>
        <v>242</v>
      </c>
      <c r="V899" s="75">
        <f t="shared" ref="V899:V962" si="79">SUM(R899:T899)/3</f>
        <v>7369009.0090090083</v>
      </c>
      <c r="W899">
        <f>IFERROR(VLOOKUP($J900,OSA!$BD:$BD,1,0),0)</f>
        <v>0</v>
      </c>
    </row>
    <row r="900" spans="1:23" x14ac:dyDescent="0.35">
      <c r="A900" t="str">
        <f t="shared" si="77"/>
        <v/>
      </c>
      <c r="B900" s="48"/>
      <c r="C900" s="4"/>
      <c r="G900" s="77"/>
      <c r="H900">
        <f>IFERROR(VLOOKUP($A900,OSA!$BD:$BD,1,0),0)</f>
        <v>0</v>
      </c>
      <c r="J900" t="str">
        <f t="shared" si="76"/>
        <v>01/316027111KLAZADA</v>
      </c>
      <c r="K900" s="48" t="s">
        <v>829</v>
      </c>
      <c r="L900" t="s">
        <v>18940</v>
      </c>
      <c r="M900" t="s">
        <v>20196</v>
      </c>
      <c r="N900" s="4" t="s">
        <v>20117</v>
      </c>
      <c r="P900">
        <v>360</v>
      </c>
      <c r="S900" s="79">
        <v>9999000</v>
      </c>
      <c r="U900" s="69">
        <f t="shared" si="78"/>
        <v>120</v>
      </c>
      <c r="V900" s="75">
        <f t="shared" si="79"/>
        <v>3333000</v>
      </c>
      <c r="W900">
        <f>IFERROR(VLOOKUP($J901,OSA!$BD:$BD,1,0),0)</f>
        <v>0</v>
      </c>
    </row>
    <row r="901" spans="1:23" x14ac:dyDescent="0.35">
      <c r="A901" t="str">
        <f t="shared" si="77"/>
        <v/>
      </c>
      <c r="B901" s="48"/>
      <c r="C901" s="4"/>
      <c r="G901" s="77"/>
      <c r="H901">
        <f>IFERROR(VLOOKUP($A901,OSA!$BD:$BD,1,0),0)</f>
        <v>0</v>
      </c>
      <c r="J901" t="str">
        <f t="shared" si="76"/>
        <v>01/316027111LBLIBLI</v>
      </c>
      <c r="K901" s="48" t="s">
        <v>801</v>
      </c>
      <c r="L901" t="s">
        <v>18940</v>
      </c>
      <c r="M901" t="s">
        <v>4129</v>
      </c>
      <c r="N901" s="4" t="s">
        <v>20689</v>
      </c>
      <c r="O901">
        <v>12</v>
      </c>
      <c r="Q901">
        <v>12</v>
      </c>
      <c r="R901" s="79">
        <v>333299.99999999994</v>
      </c>
      <c r="T901" s="79">
        <v>333299.99999999994</v>
      </c>
      <c r="U901" s="69">
        <f t="shared" si="78"/>
        <v>8</v>
      </c>
      <c r="V901" s="75">
        <f t="shared" si="79"/>
        <v>222199.99999999997</v>
      </c>
      <c r="W901" t="str">
        <f>IFERROR(VLOOKUP($J902,OSA!$BD:$BD,1,0),0)</f>
        <v>01/316027111LBukalapak</v>
      </c>
    </row>
    <row r="902" spans="1:23" x14ac:dyDescent="0.35">
      <c r="A902" t="str">
        <f t="shared" si="77"/>
        <v/>
      </c>
      <c r="B902" s="48"/>
      <c r="C902" s="4"/>
      <c r="G902" s="77"/>
      <c r="H902">
        <f>IFERROR(VLOOKUP($A902,OSA!$BD:$BD,1,0),0)</f>
        <v>0</v>
      </c>
      <c r="J902" t="str">
        <f t="shared" si="76"/>
        <v>01/316027111LBUKALAPAK</v>
      </c>
      <c r="K902" s="48" t="s">
        <v>801</v>
      </c>
      <c r="L902" t="s">
        <v>18940</v>
      </c>
      <c r="M902" t="s">
        <v>4129</v>
      </c>
      <c r="N902" s="4" t="s">
        <v>18725</v>
      </c>
      <c r="P902">
        <v>1</v>
      </c>
      <c r="S902" s="79">
        <v>30450.450450450448</v>
      </c>
      <c r="U902" s="69">
        <f t="shared" si="78"/>
        <v>0.33333333333333331</v>
      </c>
      <c r="V902" s="75">
        <f t="shared" si="79"/>
        <v>10150.15015015015</v>
      </c>
      <c r="W902">
        <f>IFERROR(VLOOKUP($J903,OSA!$BD:$BD,1,0),0)</f>
        <v>0</v>
      </c>
    </row>
    <row r="903" spans="1:23" x14ac:dyDescent="0.35">
      <c r="A903" t="str">
        <f t="shared" si="77"/>
        <v/>
      </c>
      <c r="B903" s="48"/>
      <c r="C903" s="4"/>
      <c r="G903" s="77"/>
      <c r="H903">
        <f>IFERROR(VLOOKUP($A903,OSA!$BD:$BD,1,0),0)</f>
        <v>0</v>
      </c>
      <c r="J903" t="str">
        <f t="shared" si="76"/>
        <v>01/316027111LLAZADA</v>
      </c>
      <c r="K903" s="48" t="s">
        <v>801</v>
      </c>
      <c r="L903" t="s">
        <v>18940</v>
      </c>
      <c r="M903" t="s">
        <v>4129</v>
      </c>
      <c r="N903" s="4" t="s">
        <v>20117</v>
      </c>
      <c r="O903">
        <v>36</v>
      </c>
      <c r="P903">
        <v>18</v>
      </c>
      <c r="Q903">
        <v>60</v>
      </c>
      <c r="R903" s="79">
        <v>999899.99999999988</v>
      </c>
      <c r="S903" s="79">
        <v>499949.99999999994</v>
      </c>
      <c r="T903" s="79">
        <v>1666499.9999999995</v>
      </c>
      <c r="U903" s="69">
        <f t="shared" si="78"/>
        <v>38</v>
      </c>
      <c r="V903" s="75">
        <f t="shared" si="79"/>
        <v>1055449.9999999998</v>
      </c>
      <c r="W903" t="str">
        <f>IFERROR(VLOOKUP($J904,OSA!$BD:$BD,1,0),0)</f>
        <v>01/316027111LTokopedia</v>
      </c>
    </row>
    <row r="904" spans="1:23" x14ac:dyDescent="0.35">
      <c r="A904" t="str">
        <f t="shared" si="77"/>
        <v/>
      </c>
      <c r="B904" s="48"/>
      <c r="C904" s="4"/>
      <c r="G904" s="77"/>
      <c r="H904">
        <f>IFERROR(VLOOKUP($A904,OSA!$BD:$BD,1,0),0)</f>
        <v>0</v>
      </c>
      <c r="J904" t="str">
        <f t="shared" si="76"/>
        <v>01/316027111LTOKOPEDIA</v>
      </c>
      <c r="K904" s="48" t="s">
        <v>801</v>
      </c>
      <c r="L904" t="s">
        <v>18940</v>
      </c>
      <c r="M904" t="s">
        <v>4129</v>
      </c>
      <c r="N904" s="4" t="s">
        <v>18726</v>
      </c>
      <c r="O904">
        <v>382</v>
      </c>
      <c r="P904">
        <v>398</v>
      </c>
      <c r="Q904">
        <v>330</v>
      </c>
      <c r="R904" s="79">
        <v>11632072.072072068</v>
      </c>
      <c r="S904" s="79">
        <v>12119279.279279275</v>
      </c>
      <c r="T904" s="79">
        <v>10048648.648648649</v>
      </c>
      <c r="U904" s="69">
        <f t="shared" si="78"/>
        <v>370</v>
      </c>
      <c r="V904" s="75">
        <f t="shared" si="79"/>
        <v>11266666.666666664</v>
      </c>
      <c r="W904">
        <f>IFERROR(VLOOKUP($J905,OSA!$BD:$BD,1,0),0)</f>
        <v>0</v>
      </c>
    </row>
    <row r="905" spans="1:23" x14ac:dyDescent="0.35">
      <c r="A905" t="str">
        <f t="shared" si="77"/>
        <v/>
      </c>
      <c r="B905" s="48"/>
      <c r="C905" s="4"/>
      <c r="G905" s="77"/>
      <c r="H905">
        <f>IFERROR(VLOOKUP($A905,OSA!$BD:$BD,1,0),0)</f>
        <v>0</v>
      </c>
      <c r="J905" t="str">
        <f t="shared" si="76"/>
        <v>01/316027112ABLIBLI</v>
      </c>
      <c r="K905" s="48" t="s">
        <v>42</v>
      </c>
      <c r="L905" t="s">
        <v>18940</v>
      </c>
      <c r="M905" t="s">
        <v>18946</v>
      </c>
      <c r="N905" s="4" t="s">
        <v>20689</v>
      </c>
      <c r="O905">
        <v>12</v>
      </c>
      <c r="R905" s="79">
        <v>447407.99999999994</v>
      </c>
      <c r="U905" s="69">
        <f t="shared" si="78"/>
        <v>4</v>
      </c>
      <c r="V905" s="75">
        <f t="shared" si="79"/>
        <v>149135.99999999997</v>
      </c>
      <c r="W905">
        <f>IFERROR(VLOOKUP($J906,OSA!$BD:$BD,1,0),0)</f>
        <v>0</v>
      </c>
    </row>
    <row r="906" spans="1:23" x14ac:dyDescent="0.35">
      <c r="A906" t="str">
        <f t="shared" si="77"/>
        <v/>
      </c>
      <c r="B906" s="48"/>
      <c r="C906" s="4"/>
      <c r="G906" s="77"/>
      <c r="H906">
        <f>IFERROR(VLOOKUP($A906,OSA!$BD:$BD,1,0),0)</f>
        <v>0</v>
      </c>
      <c r="J906" t="str">
        <f t="shared" si="76"/>
        <v>01/316027112ALAZADA</v>
      </c>
      <c r="K906" s="48" t="s">
        <v>42</v>
      </c>
      <c r="L906" t="s">
        <v>18940</v>
      </c>
      <c r="M906" t="s">
        <v>18946</v>
      </c>
      <c r="N906" s="4" t="s">
        <v>20117</v>
      </c>
      <c r="O906">
        <v>116</v>
      </c>
      <c r="P906">
        <v>120</v>
      </c>
      <c r="Q906">
        <v>196</v>
      </c>
      <c r="R906" s="79">
        <v>4324944</v>
      </c>
      <c r="S906" s="79">
        <v>4474080</v>
      </c>
      <c r="T906" s="79">
        <v>7307663.9999999991</v>
      </c>
      <c r="U906" s="69">
        <f t="shared" si="78"/>
        <v>144</v>
      </c>
      <c r="V906" s="75">
        <f t="shared" si="79"/>
        <v>5368896</v>
      </c>
      <c r="W906" t="str">
        <f>IFERROR(VLOOKUP($J907,OSA!$BD:$BD,1,0),0)</f>
        <v>01/316027112ATokopedia</v>
      </c>
    </row>
    <row r="907" spans="1:23" x14ac:dyDescent="0.35">
      <c r="A907" t="str">
        <f t="shared" si="77"/>
        <v/>
      </c>
      <c r="B907" s="48"/>
      <c r="C907" s="4"/>
      <c r="G907" s="77"/>
      <c r="H907">
        <f>IFERROR(VLOOKUP($A907,OSA!$BD:$BD,1,0),0)</f>
        <v>0</v>
      </c>
      <c r="J907" t="str">
        <f t="shared" si="76"/>
        <v>01/316027112ATOKOPEDIA</v>
      </c>
      <c r="K907" s="48" t="s">
        <v>42</v>
      </c>
      <c r="L907" t="s">
        <v>18940</v>
      </c>
      <c r="M907" t="s">
        <v>18946</v>
      </c>
      <c r="N907" s="4" t="s">
        <v>18726</v>
      </c>
      <c r="O907">
        <v>202</v>
      </c>
      <c r="P907">
        <v>218</v>
      </c>
      <c r="Q907">
        <v>192</v>
      </c>
      <c r="R907" s="79">
        <v>8243783.7837837916</v>
      </c>
      <c r="S907" s="79">
        <v>8896756.7567567565</v>
      </c>
      <c r="T907" s="79">
        <v>7835675.6756756818</v>
      </c>
      <c r="U907" s="69">
        <f t="shared" si="78"/>
        <v>204</v>
      </c>
      <c r="V907" s="75">
        <f t="shared" si="79"/>
        <v>8325405.4054054096</v>
      </c>
      <c r="W907" t="str">
        <f>IFERROR(VLOOKUP($J908,OSA!$BD:$BD,1,0),0)</f>
        <v>01/316027112BBukalapak</v>
      </c>
    </row>
    <row r="908" spans="1:23" x14ac:dyDescent="0.35">
      <c r="A908" t="str">
        <f t="shared" si="77"/>
        <v/>
      </c>
      <c r="B908" s="48"/>
      <c r="C908" s="4"/>
      <c r="G908" s="77"/>
      <c r="H908">
        <f>IFERROR(VLOOKUP($A908,OSA!$BD:$BD,1,0),0)</f>
        <v>0</v>
      </c>
      <c r="J908" t="str">
        <f t="shared" si="76"/>
        <v>01/316027112BBUKALAPAK</v>
      </c>
      <c r="K908" s="48" t="s">
        <v>45</v>
      </c>
      <c r="L908" t="s">
        <v>18940</v>
      </c>
      <c r="M908" t="s">
        <v>4137</v>
      </c>
      <c r="N908" s="4" t="s">
        <v>18725</v>
      </c>
      <c r="O908">
        <v>2</v>
      </c>
      <c r="Q908">
        <v>1</v>
      </c>
      <c r="R908" s="79">
        <v>81621.621621621613</v>
      </c>
      <c r="T908" s="79">
        <v>40810.810810810806</v>
      </c>
      <c r="U908" s="69">
        <f t="shared" si="78"/>
        <v>1</v>
      </c>
      <c r="V908" s="75">
        <f t="shared" si="79"/>
        <v>40810.810810810806</v>
      </c>
      <c r="W908">
        <f>IFERROR(VLOOKUP($J909,OSA!$BD:$BD,1,0),0)</f>
        <v>0</v>
      </c>
    </row>
    <row r="909" spans="1:23" x14ac:dyDescent="0.35">
      <c r="A909" t="str">
        <f t="shared" si="77"/>
        <v/>
      </c>
      <c r="B909" s="48"/>
      <c r="C909" s="4"/>
      <c r="G909" s="77"/>
      <c r="H909">
        <f>IFERROR(VLOOKUP($A909,OSA!$BD:$BD,1,0),0)</f>
        <v>0</v>
      </c>
      <c r="J909" t="str">
        <f t="shared" si="76"/>
        <v>01/316027112BLAZADA</v>
      </c>
      <c r="K909" s="48" t="s">
        <v>45</v>
      </c>
      <c r="L909" t="s">
        <v>18940</v>
      </c>
      <c r="M909" t="s">
        <v>4137</v>
      </c>
      <c r="N909" s="4" t="s">
        <v>20117</v>
      </c>
      <c r="O909">
        <v>12</v>
      </c>
      <c r="R909" s="79">
        <v>447407.99999999988</v>
      </c>
      <c r="U909" s="69">
        <f t="shared" si="78"/>
        <v>4</v>
      </c>
      <c r="V909" s="75">
        <f t="shared" si="79"/>
        <v>149135.99999999997</v>
      </c>
      <c r="W909" t="str">
        <f>IFERROR(VLOOKUP($J910,OSA!$BD:$BD,1,0),0)</f>
        <v>01/316027112BTokopedia</v>
      </c>
    </row>
    <row r="910" spans="1:23" x14ac:dyDescent="0.35">
      <c r="A910" t="str">
        <f t="shared" si="77"/>
        <v/>
      </c>
      <c r="B910" s="48"/>
      <c r="C910" s="4"/>
      <c r="G910" s="77"/>
      <c r="H910">
        <f>IFERROR(VLOOKUP($A910,OSA!$BD:$BD,1,0),0)</f>
        <v>0</v>
      </c>
      <c r="J910" t="str">
        <f t="shared" si="76"/>
        <v>01/316027112BTOKOPEDIA</v>
      </c>
      <c r="K910" s="48" t="s">
        <v>45</v>
      </c>
      <c r="L910" t="s">
        <v>18940</v>
      </c>
      <c r="M910" t="s">
        <v>4137</v>
      </c>
      <c r="N910" s="4" t="s">
        <v>18726</v>
      </c>
      <c r="O910">
        <v>128</v>
      </c>
      <c r="P910">
        <v>135</v>
      </c>
      <c r="Q910">
        <v>101</v>
      </c>
      <c r="R910" s="79">
        <v>5223783.783783786</v>
      </c>
      <c r="S910" s="79">
        <v>5509459.4594594622</v>
      </c>
      <c r="T910" s="79">
        <v>4121891.8918918949</v>
      </c>
      <c r="U910" s="69">
        <f t="shared" si="78"/>
        <v>121.33333333333333</v>
      </c>
      <c r="V910" s="75">
        <f t="shared" si="79"/>
        <v>4951711.711711714</v>
      </c>
      <c r="W910">
        <f>IFERROR(VLOOKUP($J911,OSA!$BD:$BD,1,0),0)</f>
        <v>0</v>
      </c>
    </row>
    <row r="911" spans="1:23" x14ac:dyDescent="0.35">
      <c r="A911" t="str">
        <f t="shared" si="77"/>
        <v/>
      </c>
      <c r="B911" s="48"/>
      <c r="C911" s="4"/>
      <c r="G911" s="77"/>
      <c r="H911">
        <f>IFERROR(VLOOKUP($A911,OSA!$BD:$BD,1,0),0)</f>
        <v>0</v>
      </c>
      <c r="J911" t="str">
        <f t="shared" si="76"/>
        <v>01/316027112CBLIBLI</v>
      </c>
      <c r="K911" s="48" t="s">
        <v>58</v>
      </c>
      <c r="L911" t="s">
        <v>18940</v>
      </c>
      <c r="M911" t="s">
        <v>4136</v>
      </c>
      <c r="N911" s="4" t="s">
        <v>20689</v>
      </c>
      <c r="Q911">
        <v>12</v>
      </c>
      <c r="T911" s="79">
        <v>447407.99999999994</v>
      </c>
      <c r="U911" s="69">
        <f t="shared" si="78"/>
        <v>4</v>
      </c>
      <c r="V911" s="75">
        <f t="shared" si="79"/>
        <v>149135.99999999997</v>
      </c>
      <c r="W911">
        <f>IFERROR(VLOOKUP($J912,OSA!$BD:$BD,1,0),0)</f>
        <v>0</v>
      </c>
    </row>
    <row r="912" spans="1:23" x14ac:dyDescent="0.35">
      <c r="A912" t="str">
        <f t="shared" si="77"/>
        <v/>
      </c>
      <c r="B912" s="48"/>
      <c r="C912" s="4"/>
      <c r="G912" s="77"/>
      <c r="H912">
        <f>IFERROR(VLOOKUP($A912,OSA!$BD:$BD,1,0),0)</f>
        <v>0</v>
      </c>
      <c r="J912" t="str">
        <f t="shared" si="76"/>
        <v>01/316027112CLAZADA</v>
      </c>
      <c r="K912" s="48" t="s">
        <v>58</v>
      </c>
      <c r="L912" t="s">
        <v>18940</v>
      </c>
      <c r="M912" t="s">
        <v>4136</v>
      </c>
      <c r="N912" s="4" t="s">
        <v>20117</v>
      </c>
      <c r="O912">
        <v>56</v>
      </c>
      <c r="P912">
        <v>48</v>
      </c>
      <c r="Q912">
        <v>68</v>
      </c>
      <c r="R912" s="79">
        <v>2087903.9999999998</v>
      </c>
      <c r="S912" s="79">
        <v>1789631.9999999998</v>
      </c>
      <c r="T912" s="79">
        <v>2535311.9999999995</v>
      </c>
      <c r="U912" s="69">
        <f t="shared" si="78"/>
        <v>57.333333333333336</v>
      </c>
      <c r="V912" s="75">
        <f t="shared" si="79"/>
        <v>2137615.9999999995</v>
      </c>
      <c r="W912" t="str">
        <f>IFERROR(VLOOKUP($J913,OSA!$BD:$BD,1,0),0)</f>
        <v>01/316027112CTokopedia</v>
      </c>
    </row>
    <row r="913" spans="1:23" x14ac:dyDescent="0.35">
      <c r="A913" t="str">
        <f t="shared" si="77"/>
        <v/>
      </c>
      <c r="B913" s="48"/>
      <c r="C913" s="4"/>
      <c r="G913" s="77"/>
      <c r="H913">
        <f>IFERROR(VLOOKUP($A913,OSA!$BD:$BD,1,0),0)</f>
        <v>0</v>
      </c>
      <c r="J913" t="str">
        <f t="shared" si="76"/>
        <v>01/316027112CTOKOPEDIA</v>
      </c>
      <c r="K913" s="48" t="s">
        <v>58</v>
      </c>
      <c r="L913" t="s">
        <v>18940</v>
      </c>
      <c r="M913" t="s">
        <v>4136</v>
      </c>
      <c r="N913" s="4" t="s">
        <v>18726</v>
      </c>
      <c r="O913">
        <v>93</v>
      </c>
      <c r="P913">
        <v>93</v>
      </c>
      <c r="Q913">
        <v>115</v>
      </c>
      <c r="R913" s="79">
        <v>3795405.4054054078</v>
      </c>
      <c r="S913" s="79">
        <v>3795405.4054054059</v>
      </c>
      <c r="T913" s="79">
        <v>4693243.2432432463</v>
      </c>
      <c r="U913" s="69">
        <f t="shared" si="78"/>
        <v>100.33333333333333</v>
      </c>
      <c r="V913" s="75">
        <f t="shared" si="79"/>
        <v>4094684.6846846864</v>
      </c>
      <c r="W913" t="str">
        <f>IFERROR(VLOOKUP($J914,OSA!$BD:$BD,1,0),0)</f>
        <v>01/316027112DBukalapak</v>
      </c>
    </row>
    <row r="914" spans="1:23" x14ac:dyDescent="0.35">
      <c r="A914" t="str">
        <f t="shared" si="77"/>
        <v/>
      </c>
      <c r="B914" s="48"/>
      <c r="C914" s="4"/>
      <c r="G914" s="77"/>
      <c r="H914">
        <f>IFERROR(VLOOKUP($A914,OSA!$BD:$BD,1,0),0)</f>
        <v>0</v>
      </c>
      <c r="J914" t="str">
        <f t="shared" si="76"/>
        <v>01/316027112DBUKALAPAK</v>
      </c>
      <c r="K914" s="48" t="s">
        <v>36</v>
      </c>
      <c r="L914" t="s">
        <v>18940</v>
      </c>
      <c r="M914" t="s">
        <v>4133</v>
      </c>
      <c r="N914" s="4" t="s">
        <v>18725</v>
      </c>
      <c r="O914">
        <v>3</v>
      </c>
      <c r="Q914">
        <v>1</v>
      </c>
      <c r="R914" s="79">
        <v>122432.43243243243</v>
      </c>
      <c r="T914" s="79">
        <v>40810.810810810806</v>
      </c>
      <c r="U914" s="69">
        <f t="shared" si="78"/>
        <v>1.3333333333333333</v>
      </c>
      <c r="V914" s="75">
        <f t="shared" si="79"/>
        <v>54414.414414414408</v>
      </c>
      <c r="W914">
        <f>IFERROR(VLOOKUP($J915,OSA!$BD:$BD,1,0),0)</f>
        <v>0</v>
      </c>
    </row>
    <row r="915" spans="1:23" x14ac:dyDescent="0.35">
      <c r="A915" t="str">
        <f t="shared" si="77"/>
        <v/>
      </c>
      <c r="B915" s="48"/>
      <c r="C915" s="4"/>
      <c r="G915" s="77"/>
      <c r="H915">
        <f>IFERROR(VLOOKUP($A915,OSA!$BD:$BD,1,0),0)</f>
        <v>0</v>
      </c>
      <c r="J915" t="str">
        <f t="shared" si="76"/>
        <v>01/316027112DLAZADA</v>
      </c>
      <c r="K915" s="48" t="s">
        <v>36</v>
      </c>
      <c r="L915" t="s">
        <v>18940</v>
      </c>
      <c r="M915" t="s">
        <v>4133</v>
      </c>
      <c r="N915" s="4" t="s">
        <v>20117</v>
      </c>
      <c r="O915">
        <v>48</v>
      </c>
      <c r="P915">
        <v>188</v>
      </c>
      <c r="Q915">
        <v>260</v>
      </c>
      <c r="R915" s="79">
        <v>1789631.9999999995</v>
      </c>
      <c r="S915" s="79">
        <v>7009392</v>
      </c>
      <c r="T915" s="79">
        <v>9693839.9999999981</v>
      </c>
      <c r="U915" s="69">
        <f t="shared" si="78"/>
        <v>165.33333333333334</v>
      </c>
      <c r="V915" s="75">
        <f t="shared" si="79"/>
        <v>6164288</v>
      </c>
      <c r="W915" t="str">
        <f>IFERROR(VLOOKUP($J916,OSA!$BD:$BD,1,0),0)</f>
        <v>01/316027112DTokopedia</v>
      </c>
    </row>
    <row r="916" spans="1:23" x14ac:dyDescent="0.35">
      <c r="A916" t="str">
        <f t="shared" si="77"/>
        <v/>
      </c>
      <c r="B916" s="48"/>
      <c r="C916" s="4"/>
      <c r="G916" s="77"/>
      <c r="H916">
        <f>IFERROR(VLOOKUP($A916,OSA!$BD:$BD,1,0),0)</f>
        <v>0</v>
      </c>
      <c r="J916" t="str">
        <f t="shared" si="76"/>
        <v>01/316027112DTOKOPEDIA</v>
      </c>
      <c r="K916" s="48" t="s">
        <v>36</v>
      </c>
      <c r="L916" t="s">
        <v>18940</v>
      </c>
      <c r="M916" t="s">
        <v>4133</v>
      </c>
      <c r="N916" s="4" t="s">
        <v>18726</v>
      </c>
      <c r="O916">
        <v>252</v>
      </c>
      <c r="P916">
        <v>255</v>
      </c>
      <c r="Q916">
        <v>419</v>
      </c>
      <c r="R916" s="79">
        <v>10284324.324324306</v>
      </c>
      <c r="S916" s="79">
        <v>10406756.756756758</v>
      </c>
      <c r="T916" s="79">
        <v>17099729.729729686</v>
      </c>
      <c r="U916" s="69">
        <f t="shared" si="78"/>
        <v>308.66666666666669</v>
      </c>
      <c r="V916" s="75">
        <f t="shared" si="79"/>
        <v>12596936.936936915</v>
      </c>
      <c r="W916" t="str">
        <f>IFERROR(VLOOKUP($J917,OSA!$BD:$BD,1,0),0)</f>
        <v>01/316027112EBukalapak</v>
      </c>
    </row>
    <row r="917" spans="1:23" x14ac:dyDescent="0.35">
      <c r="A917" t="str">
        <f t="shared" si="77"/>
        <v/>
      </c>
      <c r="B917" s="48"/>
      <c r="C917" s="4"/>
      <c r="G917" s="77"/>
      <c r="H917">
        <f>IFERROR(VLOOKUP($A917,OSA!$BD:$BD,1,0),0)</f>
        <v>0</v>
      </c>
      <c r="J917" t="str">
        <f t="shared" si="76"/>
        <v>01/316027112EBUKALAPAK</v>
      </c>
      <c r="K917" s="48" t="s">
        <v>53</v>
      </c>
      <c r="L917" t="s">
        <v>18940</v>
      </c>
      <c r="M917" t="s">
        <v>20197</v>
      </c>
      <c r="N917" s="4" t="s">
        <v>18725</v>
      </c>
      <c r="Q917">
        <v>1</v>
      </c>
      <c r="T917" s="79">
        <v>40810.810810810806</v>
      </c>
      <c r="U917" s="69">
        <f t="shared" si="78"/>
        <v>0.33333333333333331</v>
      </c>
      <c r="V917" s="75">
        <f t="shared" si="79"/>
        <v>13603.603603603602</v>
      </c>
      <c r="W917" t="str">
        <f>IFERROR(VLOOKUP($J918,OSA!$BD:$BD,1,0),0)</f>
        <v>01/316027112ETokopedia</v>
      </c>
    </row>
    <row r="918" spans="1:23" x14ac:dyDescent="0.35">
      <c r="A918" t="str">
        <f t="shared" si="77"/>
        <v/>
      </c>
      <c r="B918" s="48"/>
      <c r="C918" s="4"/>
      <c r="G918" s="77"/>
      <c r="H918">
        <f>IFERROR(VLOOKUP($A918,OSA!$BD:$BD,1,0),0)</f>
        <v>0</v>
      </c>
      <c r="J918" t="str">
        <f t="shared" si="76"/>
        <v>01/316027112ETOKOPEDIA</v>
      </c>
      <c r="K918" s="48" t="s">
        <v>53</v>
      </c>
      <c r="L918" t="s">
        <v>18940</v>
      </c>
      <c r="M918" t="s">
        <v>20197</v>
      </c>
      <c r="N918" s="4" t="s">
        <v>18726</v>
      </c>
      <c r="O918">
        <v>59</v>
      </c>
      <c r="P918">
        <v>31</v>
      </c>
      <c r="R918" s="79">
        <v>2407837.837837839</v>
      </c>
      <c r="S918" s="79">
        <v>1265135.1351351351</v>
      </c>
      <c r="U918" s="69">
        <f t="shared" si="78"/>
        <v>30</v>
      </c>
      <c r="V918" s="75">
        <f t="shared" si="79"/>
        <v>1224324.3243243247</v>
      </c>
      <c r="W918">
        <f>IFERROR(VLOOKUP($J919,OSA!$BD:$BD,1,0),0)</f>
        <v>0</v>
      </c>
    </row>
    <row r="919" spans="1:23" x14ac:dyDescent="0.35">
      <c r="A919" t="str">
        <f t="shared" si="77"/>
        <v/>
      </c>
      <c r="B919" s="48"/>
      <c r="C919" s="4"/>
      <c r="G919" s="77"/>
      <c r="H919">
        <f>IFERROR(VLOOKUP($A919,OSA!$BD:$BD,1,0),0)</f>
        <v>0</v>
      </c>
      <c r="J919" t="str">
        <f t="shared" si="76"/>
        <v>01/316027112FLAZADA</v>
      </c>
      <c r="K919" s="48" t="s">
        <v>803</v>
      </c>
      <c r="L919" t="s">
        <v>18940</v>
      </c>
      <c r="M919" t="s">
        <v>4135</v>
      </c>
      <c r="N919" s="4" t="s">
        <v>20117</v>
      </c>
      <c r="O919">
        <v>32</v>
      </c>
      <c r="P919">
        <v>20</v>
      </c>
      <c r="Q919">
        <v>20</v>
      </c>
      <c r="R919" s="79">
        <v>1193088</v>
      </c>
      <c r="S919" s="79">
        <v>745680</v>
      </c>
      <c r="T919" s="79">
        <v>745680</v>
      </c>
      <c r="U919" s="69">
        <f t="shared" si="78"/>
        <v>24</v>
      </c>
      <c r="V919" s="75">
        <f t="shared" si="79"/>
        <v>894816</v>
      </c>
      <c r="W919" t="str">
        <f>IFERROR(VLOOKUP($J920,OSA!$BD:$BD,1,0),0)</f>
        <v>01/316027112FTokopedia</v>
      </c>
    </row>
    <row r="920" spans="1:23" x14ac:dyDescent="0.35">
      <c r="A920" t="str">
        <f t="shared" si="77"/>
        <v/>
      </c>
      <c r="B920" s="48"/>
      <c r="C920" s="4"/>
      <c r="G920" s="77"/>
      <c r="H920">
        <f>IFERROR(VLOOKUP($A920,OSA!$BD:$BD,1,0),0)</f>
        <v>0</v>
      </c>
      <c r="J920" t="str">
        <f t="shared" si="76"/>
        <v>01/316027112FTOKOPEDIA</v>
      </c>
      <c r="K920" s="48" t="s">
        <v>803</v>
      </c>
      <c r="L920" t="s">
        <v>18940</v>
      </c>
      <c r="M920" t="s">
        <v>4135</v>
      </c>
      <c r="N920" s="4" t="s">
        <v>18726</v>
      </c>
      <c r="O920">
        <v>67</v>
      </c>
      <c r="P920">
        <v>96</v>
      </c>
      <c r="Q920">
        <v>90</v>
      </c>
      <c r="R920" s="79">
        <v>2734324.3243243243</v>
      </c>
      <c r="S920" s="79">
        <v>3917837.837837839</v>
      </c>
      <c r="T920" s="79">
        <v>3672972.9729729732</v>
      </c>
      <c r="U920" s="69">
        <f t="shared" si="78"/>
        <v>84.333333333333329</v>
      </c>
      <c r="V920" s="75">
        <f t="shared" si="79"/>
        <v>3441711.7117117122</v>
      </c>
      <c r="W920" t="str">
        <f>IFERROR(VLOOKUP($J921,OSA!$BD:$BD,1,0),0)</f>
        <v>01/316027112GBukalapak</v>
      </c>
    </row>
    <row r="921" spans="1:23" x14ac:dyDescent="0.35">
      <c r="A921" t="str">
        <f t="shared" si="77"/>
        <v/>
      </c>
      <c r="B921" s="48"/>
      <c r="C921" s="4"/>
      <c r="G921" s="77"/>
      <c r="H921">
        <f>IFERROR(VLOOKUP($A921,OSA!$BD:$BD,1,0),0)</f>
        <v>0</v>
      </c>
      <c r="J921" t="str">
        <f t="shared" si="76"/>
        <v>01/316027112GBUKALAPAK</v>
      </c>
      <c r="K921" s="48" t="s">
        <v>55</v>
      </c>
      <c r="L921" t="s">
        <v>18940</v>
      </c>
      <c r="M921" t="s">
        <v>4134</v>
      </c>
      <c r="N921" s="4" t="s">
        <v>18725</v>
      </c>
      <c r="O921">
        <v>3</v>
      </c>
      <c r="P921">
        <v>6</v>
      </c>
      <c r="Q921">
        <v>5</v>
      </c>
      <c r="R921" s="79">
        <v>122432.43243243243</v>
      </c>
      <c r="S921" s="79">
        <v>244864.86486486482</v>
      </c>
      <c r="T921" s="79">
        <v>204054.05405405402</v>
      </c>
      <c r="U921" s="69">
        <f t="shared" si="78"/>
        <v>4.666666666666667</v>
      </c>
      <c r="V921" s="75">
        <f t="shared" si="79"/>
        <v>190450.45045045041</v>
      </c>
      <c r="W921">
        <f>IFERROR(VLOOKUP($J922,OSA!$BD:$BD,1,0),0)</f>
        <v>0</v>
      </c>
    </row>
    <row r="922" spans="1:23" x14ac:dyDescent="0.35">
      <c r="A922" t="str">
        <f t="shared" si="77"/>
        <v/>
      </c>
      <c r="B922" s="48"/>
      <c r="C922" s="4"/>
      <c r="G922" s="77"/>
      <c r="H922">
        <f>IFERROR(VLOOKUP($A922,OSA!$BD:$BD,1,0),0)</f>
        <v>0</v>
      </c>
      <c r="J922" t="str">
        <f t="shared" si="76"/>
        <v>01/316027112GLAZADA</v>
      </c>
      <c r="K922" s="48" t="s">
        <v>55</v>
      </c>
      <c r="L922" t="s">
        <v>18940</v>
      </c>
      <c r="M922" t="s">
        <v>4134</v>
      </c>
      <c r="N922" s="4" t="s">
        <v>20117</v>
      </c>
      <c r="O922">
        <v>108</v>
      </c>
      <c r="P922">
        <v>68</v>
      </c>
      <c r="Q922">
        <v>144</v>
      </c>
      <c r="R922" s="79">
        <v>4026671.9999999995</v>
      </c>
      <c r="S922" s="79">
        <v>2535312</v>
      </c>
      <c r="T922" s="79">
        <v>5368895.9999999991</v>
      </c>
      <c r="U922" s="69">
        <f t="shared" si="78"/>
        <v>106.66666666666667</v>
      </c>
      <c r="V922" s="75">
        <f t="shared" si="79"/>
        <v>3976960</v>
      </c>
      <c r="W922" t="str">
        <f>IFERROR(VLOOKUP($J923,OSA!$BD:$BD,1,0),0)</f>
        <v>01/316027112GTokopedia</v>
      </c>
    </row>
    <row r="923" spans="1:23" x14ac:dyDescent="0.35">
      <c r="A923" t="str">
        <f t="shared" si="77"/>
        <v/>
      </c>
      <c r="B923" s="48"/>
      <c r="C923" s="4"/>
      <c r="G923" s="77"/>
      <c r="H923">
        <f>IFERROR(VLOOKUP($A923,OSA!$BD:$BD,1,0),0)</f>
        <v>0</v>
      </c>
      <c r="J923" t="str">
        <f t="shared" si="76"/>
        <v>01/316027112GTOKOPEDIA</v>
      </c>
      <c r="K923" s="48" t="s">
        <v>55</v>
      </c>
      <c r="L923" t="s">
        <v>18940</v>
      </c>
      <c r="M923" t="s">
        <v>4134</v>
      </c>
      <c r="N923" s="4" t="s">
        <v>18726</v>
      </c>
      <c r="O923">
        <v>103</v>
      </c>
      <c r="P923">
        <v>123</v>
      </c>
      <c r="Q923">
        <v>132</v>
      </c>
      <c r="R923" s="79">
        <v>4203513.5135135157</v>
      </c>
      <c r="S923" s="79">
        <v>5019729.7297297316</v>
      </c>
      <c r="T923" s="79">
        <v>5387027.0270270305</v>
      </c>
      <c r="U923" s="69">
        <f t="shared" si="78"/>
        <v>119.33333333333333</v>
      </c>
      <c r="V923" s="75">
        <f t="shared" si="79"/>
        <v>4870090.0900900923</v>
      </c>
      <c r="W923">
        <f>IFERROR(VLOOKUP($J924,OSA!$BD:$BD,1,0),0)</f>
        <v>0</v>
      </c>
    </row>
    <row r="924" spans="1:23" x14ac:dyDescent="0.35">
      <c r="A924" t="str">
        <f t="shared" si="77"/>
        <v/>
      </c>
      <c r="B924" s="48"/>
      <c r="C924" s="4"/>
      <c r="G924" s="77"/>
      <c r="H924">
        <f>IFERROR(VLOOKUP($A924,OSA!$BD:$BD,1,0),0)</f>
        <v>0</v>
      </c>
      <c r="J924" t="str">
        <f t="shared" si="76"/>
        <v>01/316027112KBUKALAPAK</v>
      </c>
      <c r="K924" s="48" t="s">
        <v>805</v>
      </c>
      <c r="L924" t="s">
        <v>18940</v>
      </c>
      <c r="M924" t="s">
        <v>18947</v>
      </c>
      <c r="N924" s="4" t="s">
        <v>18725</v>
      </c>
      <c r="O924">
        <v>2</v>
      </c>
      <c r="R924" s="79">
        <v>81621.621621621613</v>
      </c>
      <c r="U924" s="69">
        <f t="shared" si="78"/>
        <v>0.66666666666666663</v>
      </c>
      <c r="V924" s="75">
        <f t="shared" si="79"/>
        <v>27207.207207207204</v>
      </c>
      <c r="W924" t="str">
        <f>IFERROR(VLOOKUP($J925,OSA!$BD:$BD,1,0),0)</f>
        <v>01/316027112KTokopedia</v>
      </c>
    </row>
    <row r="925" spans="1:23" x14ac:dyDescent="0.35">
      <c r="A925" t="str">
        <f t="shared" si="77"/>
        <v/>
      </c>
      <c r="B925" s="48"/>
      <c r="C925" s="4"/>
      <c r="G925" s="77"/>
      <c r="H925">
        <f>IFERROR(VLOOKUP($A925,OSA!$BD:$BD,1,0),0)</f>
        <v>0</v>
      </c>
      <c r="J925" t="str">
        <f t="shared" si="76"/>
        <v>01/316027112KTOKOPEDIA</v>
      </c>
      <c r="K925" s="48" t="s">
        <v>805</v>
      </c>
      <c r="L925" t="s">
        <v>18940</v>
      </c>
      <c r="M925" t="s">
        <v>18947</v>
      </c>
      <c r="N925" s="4" t="s">
        <v>18726</v>
      </c>
      <c r="O925">
        <v>134</v>
      </c>
      <c r="P925">
        <v>104</v>
      </c>
      <c r="Q925">
        <v>125</v>
      </c>
      <c r="R925" s="79">
        <v>5468648.6486486513</v>
      </c>
      <c r="S925" s="79">
        <v>4244324.3243243266</v>
      </c>
      <c r="T925" s="79">
        <v>5101351.3513513552</v>
      </c>
      <c r="U925" s="69">
        <f t="shared" si="78"/>
        <v>121</v>
      </c>
      <c r="V925" s="75">
        <f t="shared" si="79"/>
        <v>4938108.1081081107</v>
      </c>
      <c r="W925">
        <f>IFERROR(VLOOKUP($J926,OSA!$BD:$BD,1,0),0)</f>
        <v>0</v>
      </c>
    </row>
    <row r="926" spans="1:23" x14ac:dyDescent="0.35">
      <c r="A926" t="str">
        <f t="shared" si="77"/>
        <v/>
      </c>
      <c r="B926" s="48"/>
      <c r="C926" s="4"/>
      <c r="G926" s="77"/>
      <c r="H926">
        <f>IFERROR(VLOOKUP($A926,OSA!$BD:$BD,1,0),0)</f>
        <v>0</v>
      </c>
      <c r="J926" t="str">
        <f t="shared" si="76"/>
        <v>01/326127203EBLIBLI</v>
      </c>
      <c r="K926" s="48" t="s">
        <v>2273</v>
      </c>
      <c r="L926" t="s">
        <v>2972</v>
      </c>
      <c r="M926" t="s">
        <v>18948</v>
      </c>
      <c r="N926" s="4" t="s">
        <v>20689</v>
      </c>
      <c r="Q926">
        <v>36</v>
      </c>
      <c r="T926" s="79">
        <v>1237392</v>
      </c>
      <c r="U926" s="69">
        <f t="shared" si="78"/>
        <v>12</v>
      </c>
      <c r="V926" s="75">
        <f t="shared" si="79"/>
        <v>412464</v>
      </c>
      <c r="W926" t="str">
        <f>IFERROR(VLOOKUP($J927,OSA!$BD:$BD,1,0),0)</f>
        <v>01/326127203EBukalapak</v>
      </c>
    </row>
    <row r="927" spans="1:23" x14ac:dyDescent="0.35">
      <c r="A927" t="str">
        <f t="shared" si="77"/>
        <v/>
      </c>
      <c r="B927" s="48"/>
      <c r="C927" s="4"/>
      <c r="G927" s="77"/>
      <c r="H927">
        <f>IFERROR(VLOOKUP($A927,OSA!$BD:$BD,1,0),0)</f>
        <v>0</v>
      </c>
      <c r="J927" t="str">
        <f t="shared" si="76"/>
        <v>01/326127203EBUKALAPAK</v>
      </c>
      <c r="K927" s="48" t="s">
        <v>2273</v>
      </c>
      <c r="L927" t="s">
        <v>2972</v>
      </c>
      <c r="M927" t="s">
        <v>18948</v>
      </c>
      <c r="N927" s="4" t="s">
        <v>18725</v>
      </c>
      <c r="P927">
        <v>10</v>
      </c>
      <c r="S927" s="79">
        <v>386486.48648648645</v>
      </c>
      <c r="U927" s="69">
        <f t="shared" si="78"/>
        <v>3.3333333333333335</v>
      </c>
      <c r="V927" s="75">
        <f t="shared" si="79"/>
        <v>128828.82882882882</v>
      </c>
      <c r="W927" t="str">
        <f>IFERROR(VLOOKUP($J928,OSA!$BD:$BD,1,0),0)</f>
        <v>01/326127203ETokopedia</v>
      </c>
    </row>
    <row r="928" spans="1:23" x14ac:dyDescent="0.35">
      <c r="A928" t="str">
        <f t="shared" si="77"/>
        <v/>
      </c>
      <c r="B928" s="48"/>
      <c r="C928" s="4"/>
      <c r="G928" s="77"/>
      <c r="H928">
        <f>IFERROR(VLOOKUP($A928,OSA!$BD:$BD,1,0),0)</f>
        <v>0</v>
      </c>
      <c r="J928" t="str">
        <f t="shared" ref="J928:J991" si="80">K928&amp;N928</f>
        <v>01/326127203ETOKOPEDIA</v>
      </c>
      <c r="K928" s="48" t="s">
        <v>2273</v>
      </c>
      <c r="L928" t="s">
        <v>2972</v>
      </c>
      <c r="M928" t="s">
        <v>18948</v>
      </c>
      <c r="N928" s="4" t="s">
        <v>18726</v>
      </c>
      <c r="O928">
        <v>30</v>
      </c>
      <c r="P928">
        <v>58</v>
      </c>
      <c r="Q928">
        <v>19</v>
      </c>
      <c r="R928" s="79">
        <v>1159459.4594594594</v>
      </c>
      <c r="S928" s="79">
        <v>2241621.6216216222</v>
      </c>
      <c r="T928" s="79">
        <v>734324.32432432426</v>
      </c>
      <c r="U928" s="69">
        <f t="shared" si="78"/>
        <v>35.666666666666664</v>
      </c>
      <c r="V928" s="75">
        <f t="shared" si="79"/>
        <v>1378468.4684684686</v>
      </c>
      <c r="W928">
        <f>IFERROR(VLOOKUP($J929,OSA!$BD:$BD,1,0),0)</f>
        <v>0</v>
      </c>
    </row>
    <row r="929" spans="1:23" x14ac:dyDescent="0.35">
      <c r="A929" t="str">
        <f t="shared" si="77"/>
        <v/>
      </c>
      <c r="B929" s="48"/>
      <c r="C929" s="4"/>
      <c r="G929" s="77"/>
      <c r="H929">
        <f>IFERROR(VLOOKUP($A929,OSA!$BD:$BD,1,0),0)</f>
        <v>0</v>
      </c>
      <c r="J929" t="str">
        <f t="shared" si="80"/>
        <v>01/326127203IBLIBLI</v>
      </c>
      <c r="K929" s="48" t="s">
        <v>95</v>
      </c>
      <c r="L929" t="s">
        <v>2972</v>
      </c>
      <c r="M929" t="s">
        <v>18949</v>
      </c>
      <c r="N929" s="4" t="s">
        <v>20689</v>
      </c>
      <c r="P929">
        <v>65</v>
      </c>
      <c r="Q929">
        <v>36</v>
      </c>
      <c r="S929" s="79">
        <v>2234180</v>
      </c>
      <c r="T929" s="79">
        <v>1237391.9999999998</v>
      </c>
      <c r="U929" s="69">
        <f t="shared" si="78"/>
        <v>33.666666666666664</v>
      </c>
      <c r="V929" s="75">
        <f t="shared" si="79"/>
        <v>1157190.6666666667</v>
      </c>
      <c r="W929" t="str">
        <f>IFERROR(VLOOKUP($J930,OSA!$BD:$BD,1,0),0)</f>
        <v>01/326127203IBukalapak</v>
      </c>
    </row>
    <row r="930" spans="1:23" x14ac:dyDescent="0.35">
      <c r="A930" t="str">
        <f t="shared" si="77"/>
        <v/>
      </c>
      <c r="B930" s="48"/>
      <c r="C930" s="4"/>
      <c r="G930" s="77"/>
      <c r="H930">
        <f>IFERROR(VLOOKUP($A930,OSA!$BD:$BD,1,0),0)</f>
        <v>0</v>
      </c>
      <c r="J930" t="str">
        <f t="shared" si="80"/>
        <v>01/326127203IBUKALAPAK</v>
      </c>
      <c r="K930" s="48" t="s">
        <v>95</v>
      </c>
      <c r="L930" t="s">
        <v>2972</v>
      </c>
      <c r="M930" t="s">
        <v>18949</v>
      </c>
      <c r="N930" s="4" t="s">
        <v>18725</v>
      </c>
      <c r="P930">
        <v>10</v>
      </c>
      <c r="S930" s="79">
        <v>386486.48648648645</v>
      </c>
      <c r="U930" s="69">
        <f t="shared" si="78"/>
        <v>3.3333333333333335</v>
      </c>
      <c r="V930" s="75">
        <f t="shared" si="79"/>
        <v>128828.82882882882</v>
      </c>
      <c r="W930" t="str">
        <f>IFERROR(VLOOKUP($J931,OSA!$BD:$BD,1,0),0)</f>
        <v>01/326127203ILazada</v>
      </c>
    </row>
    <row r="931" spans="1:23" x14ac:dyDescent="0.35">
      <c r="A931" t="str">
        <f t="shared" si="77"/>
        <v/>
      </c>
      <c r="B931" s="48"/>
      <c r="C931" s="4"/>
      <c r="G931" s="77"/>
      <c r="H931">
        <f>IFERROR(VLOOKUP($A931,OSA!$BD:$BD,1,0),0)</f>
        <v>0</v>
      </c>
      <c r="J931" t="str">
        <f t="shared" si="80"/>
        <v>01/326127203ILAZADA</v>
      </c>
      <c r="K931" s="48" t="s">
        <v>95</v>
      </c>
      <c r="L931" t="s">
        <v>2972</v>
      </c>
      <c r="M931" t="s">
        <v>18949</v>
      </c>
      <c r="N931" s="4" t="s">
        <v>20117</v>
      </c>
      <c r="O931">
        <v>156</v>
      </c>
      <c r="P931">
        <v>12</v>
      </c>
      <c r="R931" s="79">
        <v>5362032</v>
      </c>
      <c r="S931" s="79">
        <v>412463.99999999994</v>
      </c>
      <c r="U931" s="69">
        <f t="shared" si="78"/>
        <v>56</v>
      </c>
      <c r="V931" s="75">
        <f t="shared" si="79"/>
        <v>1924832</v>
      </c>
      <c r="W931" t="str">
        <f>IFERROR(VLOOKUP($J932,OSA!$BD:$BD,1,0),0)</f>
        <v>01/326127203ITokopedia</v>
      </c>
    </row>
    <row r="932" spans="1:23" x14ac:dyDescent="0.35">
      <c r="A932" t="str">
        <f t="shared" si="77"/>
        <v/>
      </c>
      <c r="B932" s="48"/>
      <c r="C932" s="4"/>
      <c r="G932" s="77"/>
      <c r="H932">
        <f>IFERROR(VLOOKUP($A932,OSA!$BD:$BD,1,0),0)</f>
        <v>0</v>
      </c>
      <c r="J932" t="str">
        <f t="shared" si="80"/>
        <v>01/326127203ITOKOPEDIA</v>
      </c>
      <c r="K932" s="48" t="s">
        <v>95</v>
      </c>
      <c r="L932" t="s">
        <v>2972</v>
      </c>
      <c r="M932" t="s">
        <v>18949</v>
      </c>
      <c r="N932" s="4" t="s">
        <v>18726</v>
      </c>
      <c r="O932">
        <v>48</v>
      </c>
      <c r="P932">
        <v>88</v>
      </c>
      <c r="Q932">
        <v>49</v>
      </c>
      <c r="R932" s="79">
        <v>1855135.1351351372</v>
      </c>
      <c r="S932" s="79">
        <v>3401081.0810810793</v>
      </c>
      <c r="T932" s="79">
        <v>1893783.7837837855</v>
      </c>
      <c r="U932" s="69">
        <f t="shared" si="78"/>
        <v>61.666666666666664</v>
      </c>
      <c r="V932" s="75">
        <f t="shared" si="79"/>
        <v>2383333.333333334</v>
      </c>
      <c r="W932">
        <f>IFERROR(VLOOKUP($J933,OSA!$BD:$BD,1,0),0)</f>
        <v>0</v>
      </c>
    </row>
    <row r="933" spans="1:23" x14ac:dyDescent="0.35">
      <c r="A933" t="str">
        <f t="shared" si="77"/>
        <v/>
      </c>
      <c r="B933" s="48"/>
      <c r="C933" s="4"/>
      <c r="G933" s="77"/>
      <c r="H933">
        <f>IFERROR(VLOOKUP($A933,OSA!$BD:$BD,1,0),0)</f>
        <v>0</v>
      </c>
      <c r="J933" t="str">
        <f t="shared" si="80"/>
        <v>01/326127303MBLIBLI</v>
      </c>
      <c r="K933" s="48" t="s">
        <v>2186</v>
      </c>
      <c r="L933" t="s">
        <v>2972</v>
      </c>
      <c r="M933" t="s">
        <v>18950</v>
      </c>
      <c r="N933" s="4" t="s">
        <v>20689</v>
      </c>
      <c r="O933">
        <v>12</v>
      </c>
      <c r="P933">
        <v>12</v>
      </c>
      <c r="Q933">
        <v>36</v>
      </c>
      <c r="R933" s="79">
        <v>383675.99999999994</v>
      </c>
      <c r="S933" s="79">
        <v>383675.99999999994</v>
      </c>
      <c r="T933" s="79">
        <v>1151028</v>
      </c>
      <c r="U933" s="69">
        <f t="shared" si="78"/>
        <v>20</v>
      </c>
      <c r="V933" s="75">
        <f t="shared" si="79"/>
        <v>639460</v>
      </c>
      <c r="W933" t="str">
        <f>IFERROR(VLOOKUP($J934,OSA!$BD:$BD,1,0),0)</f>
        <v>01/326127303MBukalapak</v>
      </c>
    </row>
    <row r="934" spans="1:23" x14ac:dyDescent="0.35">
      <c r="A934" t="str">
        <f t="shared" si="77"/>
        <v/>
      </c>
      <c r="B934" s="48"/>
      <c r="C934" s="4"/>
      <c r="G934" s="77"/>
      <c r="H934">
        <f>IFERROR(VLOOKUP($A934,OSA!$BD:$BD,1,0),0)</f>
        <v>0</v>
      </c>
      <c r="J934" t="str">
        <f t="shared" si="80"/>
        <v>01/326127303MBUKALAPAK</v>
      </c>
      <c r="K934" s="48" t="s">
        <v>2186</v>
      </c>
      <c r="L934" t="s">
        <v>2972</v>
      </c>
      <c r="M934" t="s">
        <v>18950</v>
      </c>
      <c r="N934" s="4" t="s">
        <v>18725</v>
      </c>
      <c r="O934">
        <v>1</v>
      </c>
      <c r="R934" s="79">
        <v>34414.414414414408</v>
      </c>
      <c r="U934" s="69">
        <f t="shared" si="78"/>
        <v>0.33333333333333331</v>
      </c>
      <c r="V934" s="75">
        <f t="shared" si="79"/>
        <v>11471.47147147147</v>
      </c>
      <c r="W934">
        <f>IFERROR(VLOOKUP($J935,OSA!$BD:$BD,1,0),0)</f>
        <v>0</v>
      </c>
    </row>
    <row r="935" spans="1:23" x14ac:dyDescent="0.35">
      <c r="A935" t="str">
        <f t="shared" si="77"/>
        <v/>
      </c>
      <c r="B935" s="48"/>
      <c r="C935" s="4"/>
      <c r="G935" s="77"/>
      <c r="H935">
        <f>IFERROR(VLOOKUP($A935,OSA!$BD:$BD,1,0),0)</f>
        <v>0</v>
      </c>
      <c r="J935" t="str">
        <f t="shared" si="80"/>
        <v>01/326127303MLAZADA</v>
      </c>
      <c r="K935" s="48" t="s">
        <v>2186</v>
      </c>
      <c r="L935" t="s">
        <v>2972</v>
      </c>
      <c r="M935" t="s">
        <v>18950</v>
      </c>
      <c r="N935" s="4" t="s">
        <v>20117</v>
      </c>
      <c r="O935">
        <v>36</v>
      </c>
      <c r="P935">
        <v>48</v>
      </c>
      <c r="R935" s="79">
        <v>1151027.9999999998</v>
      </c>
      <c r="S935" s="79">
        <v>1534703.9999999998</v>
      </c>
      <c r="U935" s="69">
        <f t="shared" si="78"/>
        <v>28</v>
      </c>
      <c r="V935" s="75">
        <f t="shared" si="79"/>
        <v>895243.99999999988</v>
      </c>
      <c r="W935">
        <f>IFERROR(VLOOKUP($J936,OSA!$BD:$BD,1,0),0)</f>
        <v>0</v>
      </c>
    </row>
    <row r="936" spans="1:23" x14ac:dyDescent="0.35">
      <c r="A936" t="str">
        <f t="shared" si="77"/>
        <v/>
      </c>
      <c r="B936" s="48"/>
      <c r="C936" s="4"/>
      <c r="G936" s="77"/>
      <c r="H936">
        <f>IFERROR(VLOOKUP($A936,OSA!$BD:$BD,1,0),0)</f>
        <v>0</v>
      </c>
      <c r="J936" t="str">
        <f t="shared" si="80"/>
        <v>01/326127303MTOKOPEDIA</v>
      </c>
      <c r="K936" s="48" t="s">
        <v>2186</v>
      </c>
      <c r="L936" t="s">
        <v>2972</v>
      </c>
      <c r="M936" t="s">
        <v>18950</v>
      </c>
      <c r="N936" s="4" t="s">
        <v>18726</v>
      </c>
      <c r="O936">
        <v>193</v>
      </c>
      <c r="P936">
        <v>174</v>
      </c>
      <c r="Q936">
        <v>186</v>
      </c>
      <c r="R936" s="79">
        <v>6641981.9819819666</v>
      </c>
      <c r="S936" s="79">
        <v>5988108.1081080921</v>
      </c>
      <c r="T936" s="79">
        <v>6401081.0810810635</v>
      </c>
      <c r="U936" s="69">
        <f t="shared" si="78"/>
        <v>184.33333333333334</v>
      </c>
      <c r="V936" s="75">
        <f t="shared" si="79"/>
        <v>6343723.7237237068</v>
      </c>
      <c r="W936">
        <f>IFERROR(VLOOKUP($J937,OSA!$BD:$BD,1,0),0)</f>
        <v>0</v>
      </c>
    </row>
    <row r="937" spans="1:23" x14ac:dyDescent="0.35">
      <c r="A937" t="str">
        <f t="shared" si="77"/>
        <v/>
      </c>
      <c r="B937" s="48"/>
      <c r="C937" s="4"/>
      <c r="G937" s="77"/>
      <c r="H937">
        <f>IFERROR(VLOOKUP($A937,OSA!$BD:$BD,1,0),0)</f>
        <v>0</v>
      </c>
      <c r="J937" t="str">
        <f t="shared" si="80"/>
        <v>01/326127306KTOKOPEDIA</v>
      </c>
      <c r="K937" s="48" t="s">
        <v>2973</v>
      </c>
      <c r="L937" t="s">
        <v>2972</v>
      </c>
      <c r="M937" t="s">
        <v>20198</v>
      </c>
      <c r="N937" s="4" t="s">
        <v>18726</v>
      </c>
      <c r="O937">
        <v>2</v>
      </c>
      <c r="R937" s="79">
        <v>103575.99999999999</v>
      </c>
      <c r="U937" s="69">
        <f t="shared" si="78"/>
        <v>0.66666666666666663</v>
      </c>
      <c r="V937" s="75">
        <f t="shared" si="79"/>
        <v>34525.333333333328</v>
      </c>
      <c r="W937">
        <f>IFERROR(VLOOKUP($J938,OSA!$BD:$BD,1,0),0)</f>
        <v>0</v>
      </c>
    </row>
    <row r="938" spans="1:23" x14ac:dyDescent="0.35">
      <c r="A938" t="str">
        <f t="shared" si="77"/>
        <v/>
      </c>
      <c r="B938" s="48"/>
      <c r="C938" s="4"/>
      <c r="G938" s="77"/>
      <c r="H938">
        <f>IFERROR(VLOOKUP($A938,OSA!$BD:$BD,1,0),0)</f>
        <v>0</v>
      </c>
      <c r="J938" t="str">
        <f t="shared" si="80"/>
        <v>01/326127307NBLIBLI</v>
      </c>
      <c r="K938" s="48" t="s">
        <v>5941</v>
      </c>
      <c r="L938" t="s">
        <v>2972</v>
      </c>
      <c r="M938" t="s">
        <v>18951</v>
      </c>
      <c r="N938" s="4" t="s">
        <v>20689</v>
      </c>
      <c r="P938">
        <v>72</v>
      </c>
      <c r="S938" s="79">
        <v>2478744</v>
      </c>
      <c r="U938" s="69">
        <f t="shared" si="78"/>
        <v>24</v>
      </c>
      <c r="V938" s="75">
        <f t="shared" si="79"/>
        <v>826248</v>
      </c>
      <c r="W938">
        <f>IFERROR(VLOOKUP($J939,OSA!$BD:$BD,1,0),0)</f>
        <v>0</v>
      </c>
    </row>
    <row r="939" spans="1:23" x14ac:dyDescent="0.35">
      <c r="A939" t="str">
        <f t="shared" si="77"/>
        <v/>
      </c>
      <c r="B939" s="48"/>
      <c r="C939" s="4"/>
      <c r="G939" s="77"/>
      <c r="H939">
        <f>IFERROR(VLOOKUP($A939,OSA!$BD:$BD,1,0),0)</f>
        <v>0</v>
      </c>
      <c r="J939" t="str">
        <f t="shared" si="80"/>
        <v>01/326127307NLAZADA</v>
      </c>
      <c r="K939" s="48" t="s">
        <v>5941</v>
      </c>
      <c r="L939" t="s">
        <v>2972</v>
      </c>
      <c r="M939" t="s">
        <v>18951</v>
      </c>
      <c r="N939" s="4" t="s">
        <v>20117</v>
      </c>
      <c r="O939">
        <v>24</v>
      </c>
      <c r="R939" s="79">
        <v>826248</v>
      </c>
      <c r="U939" s="69">
        <f t="shared" si="78"/>
        <v>8</v>
      </c>
      <c r="V939" s="75">
        <f t="shared" si="79"/>
        <v>275416</v>
      </c>
      <c r="W939" t="str">
        <f>IFERROR(VLOOKUP($J940,OSA!$BD:$BD,1,0),0)</f>
        <v>01/326127307NTokopedia</v>
      </c>
    </row>
    <row r="940" spans="1:23" x14ac:dyDescent="0.35">
      <c r="A940" t="str">
        <f t="shared" si="77"/>
        <v/>
      </c>
      <c r="B940" s="48"/>
      <c r="C940" s="4"/>
      <c r="G940" s="77"/>
      <c r="H940">
        <f>IFERROR(VLOOKUP($A940,OSA!$BD:$BD,1,0),0)</f>
        <v>0</v>
      </c>
      <c r="J940" t="str">
        <f t="shared" si="80"/>
        <v>01/326127307NTOKOPEDIA</v>
      </c>
      <c r="K940" s="48" t="s">
        <v>5941</v>
      </c>
      <c r="L940" t="s">
        <v>2972</v>
      </c>
      <c r="M940" t="s">
        <v>18951</v>
      </c>
      <c r="N940" s="4" t="s">
        <v>18726</v>
      </c>
      <c r="O940">
        <v>36</v>
      </c>
      <c r="P940">
        <v>71</v>
      </c>
      <c r="Q940">
        <v>42</v>
      </c>
      <c r="R940" s="79">
        <v>1358918.9189189188</v>
      </c>
      <c r="S940" s="79">
        <v>2680090.0900900895</v>
      </c>
      <c r="T940" s="79">
        <v>1585405.405405405</v>
      </c>
      <c r="U940" s="69">
        <f t="shared" si="78"/>
        <v>49.666666666666664</v>
      </c>
      <c r="V940" s="75">
        <f t="shared" si="79"/>
        <v>1874804.8048048045</v>
      </c>
      <c r="W940">
        <f>IFERROR(VLOOKUP($J941,OSA!$BD:$BD,1,0),0)</f>
        <v>0</v>
      </c>
    </row>
    <row r="941" spans="1:23" x14ac:dyDescent="0.35">
      <c r="A941" t="str">
        <f t="shared" si="77"/>
        <v/>
      </c>
      <c r="B941" s="48"/>
      <c r="C941" s="4"/>
      <c r="G941" s="77"/>
      <c r="H941">
        <f>IFERROR(VLOOKUP($A941,OSA!$BD:$BD,1,0),0)</f>
        <v>0</v>
      </c>
      <c r="J941" t="str">
        <f t="shared" si="80"/>
        <v>01/326127307OBLIBLI</v>
      </c>
      <c r="K941" s="48" t="s">
        <v>5942</v>
      </c>
      <c r="L941" t="s">
        <v>2972</v>
      </c>
      <c r="M941" t="s">
        <v>18952</v>
      </c>
      <c r="N941" s="4" t="s">
        <v>20689</v>
      </c>
      <c r="O941">
        <v>36</v>
      </c>
      <c r="P941">
        <v>360</v>
      </c>
      <c r="R941" s="79">
        <v>1947851.9999999995</v>
      </c>
      <c r="S941" s="79">
        <v>19478520</v>
      </c>
      <c r="U941" s="69">
        <f t="shared" si="78"/>
        <v>132</v>
      </c>
      <c r="V941" s="75">
        <f t="shared" si="79"/>
        <v>7142124</v>
      </c>
      <c r="W941" t="str">
        <f>IFERROR(VLOOKUP($J942,OSA!$BD:$BD,1,0),0)</f>
        <v>01/326127307OTokopedia</v>
      </c>
    </row>
    <row r="942" spans="1:23" x14ac:dyDescent="0.35">
      <c r="A942" t="str">
        <f t="shared" si="77"/>
        <v/>
      </c>
      <c r="B942" s="48"/>
      <c r="C942" s="4"/>
      <c r="G942" s="77"/>
      <c r="H942">
        <f>IFERROR(VLOOKUP($A942,OSA!$BD:$BD,1,0),0)</f>
        <v>0</v>
      </c>
      <c r="J942" t="str">
        <f t="shared" si="80"/>
        <v>01/326127307OTOKOPEDIA</v>
      </c>
      <c r="K942" s="48" t="s">
        <v>5942</v>
      </c>
      <c r="L942" t="s">
        <v>2972</v>
      </c>
      <c r="M942" t="s">
        <v>18952</v>
      </c>
      <c r="N942" s="4" t="s">
        <v>18726</v>
      </c>
      <c r="O942">
        <v>744</v>
      </c>
      <c r="P942">
        <v>1322</v>
      </c>
      <c r="Q942">
        <v>1093</v>
      </c>
      <c r="R942" s="79">
        <v>44170810.810810871</v>
      </c>
      <c r="S942" s="79">
        <v>78486306.306306586</v>
      </c>
      <c r="T942" s="79">
        <v>64890720.720720917</v>
      </c>
      <c r="U942" s="69">
        <f t="shared" si="78"/>
        <v>1053</v>
      </c>
      <c r="V942" s="75">
        <f t="shared" si="79"/>
        <v>62515945.945946127</v>
      </c>
      <c r="W942">
        <f>IFERROR(VLOOKUP($J943,OSA!$BD:$BD,1,0),0)</f>
        <v>0</v>
      </c>
    </row>
    <row r="943" spans="1:23" x14ac:dyDescent="0.35">
      <c r="A943" t="str">
        <f t="shared" si="77"/>
        <v/>
      </c>
      <c r="B943" s="48"/>
      <c r="C943" s="4"/>
      <c r="G943" s="77"/>
      <c r="H943">
        <f>IFERROR(VLOOKUP($A943,OSA!$BD:$BD,1,0),0)</f>
        <v>0</v>
      </c>
      <c r="J943" t="str">
        <f t="shared" si="80"/>
        <v>01/326127307PBLIBLI</v>
      </c>
      <c r="K943" s="48" t="s">
        <v>5938</v>
      </c>
      <c r="L943" t="s">
        <v>2972</v>
      </c>
      <c r="M943" t="s">
        <v>18953</v>
      </c>
      <c r="N943" s="4" t="s">
        <v>20689</v>
      </c>
      <c r="O943">
        <v>12</v>
      </c>
      <c r="P943">
        <v>12</v>
      </c>
      <c r="R943" s="79">
        <v>413124</v>
      </c>
      <c r="S943" s="79">
        <v>413124</v>
      </c>
      <c r="U943" s="69">
        <f t="shared" si="78"/>
        <v>8</v>
      </c>
      <c r="V943" s="75">
        <f t="shared" si="79"/>
        <v>275416</v>
      </c>
      <c r="W943" t="str">
        <f>IFERROR(VLOOKUP($J944,OSA!$BD:$BD,1,0),0)</f>
        <v>01/326127307PTokopedia</v>
      </c>
    </row>
    <row r="944" spans="1:23" x14ac:dyDescent="0.35">
      <c r="A944" t="str">
        <f t="shared" si="77"/>
        <v/>
      </c>
      <c r="B944" s="48"/>
      <c r="C944" s="4"/>
      <c r="G944" s="77"/>
      <c r="H944">
        <f>IFERROR(VLOOKUP($A944,OSA!$BD:$BD,1,0),0)</f>
        <v>0</v>
      </c>
      <c r="J944" t="str">
        <f t="shared" si="80"/>
        <v>01/326127307PTOKOPEDIA</v>
      </c>
      <c r="K944" s="48" t="s">
        <v>5938</v>
      </c>
      <c r="L944" t="s">
        <v>2972</v>
      </c>
      <c r="M944" t="s">
        <v>18953</v>
      </c>
      <c r="N944" s="4" t="s">
        <v>18726</v>
      </c>
      <c r="O944">
        <v>30</v>
      </c>
      <c r="P944">
        <v>88</v>
      </c>
      <c r="Q944">
        <v>115</v>
      </c>
      <c r="R944" s="79">
        <v>1132432.4324324322</v>
      </c>
      <c r="S944" s="79">
        <v>3321801.8018018007</v>
      </c>
      <c r="T944" s="79">
        <v>4340990.990990988</v>
      </c>
      <c r="U944" s="69">
        <f t="shared" si="78"/>
        <v>77.666666666666671</v>
      </c>
      <c r="V944" s="75">
        <f t="shared" si="79"/>
        <v>2931741.7417417406</v>
      </c>
      <c r="W944">
        <f>IFERROR(VLOOKUP($J945,OSA!$BD:$BD,1,0),0)</f>
        <v>0</v>
      </c>
    </row>
    <row r="945" spans="1:23" x14ac:dyDescent="0.35">
      <c r="A945" t="str">
        <f t="shared" si="77"/>
        <v/>
      </c>
      <c r="B945" s="48"/>
      <c r="C945" s="4"/>
      <c r="G945" s="77"/>
      <c r="H945">
        <f>IFERROR(VLOOKUP($A945,OSA!$BD:$BD,1,0),0)</f>
        <v>0</v>
      </c>
      <c r="J945" t="str">
        <f t="shared" si="80"/>
        <v>01/326127307QBLIBLI</v>
      </c>
      <c r="K945" s="48" t="s">
        <v>5939</v>
      </c>
      <c r="L945" t="s">
        <v>2972</v>
      </c>
      <c r="M945" t="s">
        <v>18954</v>
      </c>
      <c r="N945" s="4" t="s">
        <v>20689</v>
      </c>
      <c r="O945">
        <v>48</v>
      </c>
      <c r="P945">
        <v>240</v>
      </c>
      <c r="Q945">
        <v>72</v>
      </c>
      <c r="R945" s="79">
        <v>2597136</v>
      </c>
      <c r="S945" s="79">
        <v>12985680</v>
      </c>
      <c r="T945" s="79">
        <v>3895704</v>
      </c>
      <c r="U945" s="69">
        <f t="shared" si="78"/>
        <v>120</v>
      </c>
      <c r="V945" s="75">
        <f t="shared" si="79"/>
        <v>6492840</v>
      </c>
      <c r="W945" t="str">
        <f>IFERROR(VLOOKUP($J946,OSA!$BD:$BD,1,0),0)</f>
        <v>01/326127307QBukalapak</v>
      </c>
    </row>
    <row r="946" spans="1:23" x14ac:dyDescent="0.35">
      <c r="A946" t="str">
        <f t="shared" si="77"/>
        <v/>
      </c>
      <c r="B946" s="48"/>
      <c r="C946" s="4"/>
      <c r="G946" s="77"/>
      <c r="H946">
        <f>IFERROR(VLOOKUP($A946,OSA!$BD:$BD,1,0),0)</f>
        <v>0</v>
      </c>
      <c r="J946" t="str">
        <f t="shared" si="80"/>
        <v>01/326127307QBUKALAPAK</v>
      </c>
      <c r="K946" s="48" t="s">
        <v>5939</v>
      </c>
      <c r="L946" t="s">
        <v>2972</v>
      </c>
      <c r="M946" t="s">
        <v>18954</v>
      </c>
      <c r="N946" s="4" t="s">
        <v>18725</v>
      </c>
      <c r="O946">
        <v>3</v>
      </c>
      <c r="P946">
        <v>3</v>
      </c>
      <c r="Q946">
        <v>3</v>
      </c>
      <c r="R946" s="79">
        <v>178108.10810810811</v>
      </c>
      <c r="S946" s="79">
        <v>178108.10810810811</v>
      </c>
      <c r="T946" s="79">
        <v>178108.10810810811</v>
      </c>
      <c r="U946" s="69">
        <f t="shared" si="78"/>
        <v>3</v>
      </c>
      <c r="V946" s="75">
        <f t="shared" si="79"/>
        <v>178108.10810810808</v>
      </c>
      <c r="W946">
        <f>IFERROR(VLOOKUP($J947,OSA!$BD:$BD,1,0),0)</f>
        <v>0</v>
      </c>
    </row>
    <row r="947" spans="1:23" x14ac:dyDescent="0.35">
      <c r="A947" t="str">
        <f t="shared" si="77"/>
        <v/>
      </c>
      <c r="B947" s="48"/>
      <c r="C947" s="4"/>
      <c r="G947" s="77"/>
      <c r="H947">
        <f>IFERROR(VLOOKUP($A947,OSA!$BD:$BD,1,0),0)</f>
        <v>0</v>
      </c>
      <c r="J947" t="str">
        <f t="shared" si="80"/>
        <v>01/326127307QLAZADA</v>
      </c>
      <c r="K947" s="48" t="s">
        <v>5939</v>
      </c>
      <c r="L947" t="s">
        <v>2972</v>
      </c>
      <c r="M947" t="s">
        <v>18954</v>
      </c>
      <c r="N947" s="4" t="s">
        <v>20117</v>
      </c>
      <c r="O947">
        <v>6</v>
      </c>
      <c r="R947" s="79">
        <v>324641.99999999994</v>
      </c>
      <c r="U947" s="69">
        <f t="shared" si="78"/>
        <v>2</v>
      </c>
      <c r="V947" s="75">
        <f t="shared" si="79"/>
        <v>108213.99999999999</v>
      </c>
      <c r="W947" t="str">
        <f>IFERROR(VLOOKUP($J948,OSA!$BD:$BD,1,0),0)</f>
        <v>01/326127307QTokopedia</v>
      </c>
    </row>
    <row r="948" spans="1:23" x14ac:dyDescent="0.35">
      <c r="A948" t="str">
        <f t="shared" si="77"/>
        <v/>
      </c>
      <c r="B948" s="48"/>
      <c r="C948" s="4"/>
      <c r="G948" s="77"/>
      <c r="H948">
        <f>IFERROR(VLOOKUP($A948,OSA!$BD:$BD,1,0),0)</f>
        <v>0</v>
      </c>
      <c r="J948" t="str">
        <f t="shared" si="80"/>
        <v>01/326127307QTOKOPEDIA</v>
      </c>
      <c r="K948" s="48" t="s">
        <v>5939</v>
      </c>
      <c r="L948" t="s">
        <v>2972</v>
      </c>
      <c r="M948" t="s">
        <v>18954</v>
      </c>
      <c r="N948" s="4" t="s">
        <v>18726</v>
      </c>
      <c r="O948">
        <v>560</v>
      </c>
      <c r="P948">
        <v>697</v>
      </c>
      <c r="Q948">
        <v>977</v>
      </c>
      <c r="R948" s="79">
        <v>33246846.846846793</v>
      </c>
      <c r="S948" s="79">
        <v>41380450.45045042</v>
      </c>
      <c r="T948" s="79">
        <v>58003873.873874031</v>
      </c>
      <c r="U948" s="69">
        <f t="shared" si="78"/>
        <v>744.66666666666663</v>
      </c>
      <c r="V948" s="75">
        <f t="shared" si="79"/>
        <v>44210390.390390418</v>
      </c>
      <c r="W948">
        <f>IFERROR(VLOOKUP($J949,OSA!$BD:$BD,1,0),0)</f>
        <v>0</v>
      </c>
    </row>
    <row r="949" spans="1:23" x14ac:dyDescent="0.35">
      <c r="A949" t="str">
        <f t="shared" si="77"/>
        <v/>
      </c>
      <c r="B949" s="48"/>
      <c r="C949" s="4"/>
      <c r="G949" s="77"/>
      <c r="H949">
        <f>IFERROR(VLOOKUP($A949,OSA!$BD:$BD,1,0),0)</f>
        <v>0</v>
      </c>
      <c r="J949" t="str">
        <f t="shared" si="80"/>
        <v>01/326127307RBLIBLI</v>
      </c>
      <c r="K949" s="48" t="s">
        <v>5940</v>
      </c>
      <c r="L949" t="s">
        <v>2972</v>
      </c>
      <c r="M949" t="s">
        <v>18955</v>
      </c>
      <c r="N949" s="4" t="s">
        <v>20689</v>
      </c>
      <c r="P949">
        <v>216</v>
      </c>
      <c r="S949" s="79">
        <v>4700376</v>
      </c>
      <c r="U949" s="69">
        <f t="shared" si="78"/>
        <v>72</v>
      </c>
      <c r="V949" s="75">
        <f t="shared" si="79"/>
        <v>1566792</v>
      </c>
      <c r="W949">
        <f>IFERROR(VLOOKUP($J950,OSA!$BD:$BD,1,0),0)</f>
        <v>0</v>
      </c>
    </row>
    <row r="950" spans="1:23" x14ac:dyDescent="0.35">
      <c r="A950" t="str">
        <f t="shared" si="77"/>
        <v/>
      </c>
      <c r="B950" s="48"/>
      <c r="C950" s="4"/>
      <c r="G950" s="77"/>
      <c r="H950">
        <f>IFERROR(VLOOKUP($A950,OSA!$BD:$BD,1,0),0)</f>
        <v>0</v>
      </c>
      <c r="J950" t="str">
        <f t="shared" si="80"/>
        <v>01/326127307RBUKALAPAK</v>
      </c>
      <c r="K950" s="48" t="s">
        <v>5940</v>
      </c>
      <c r="L950" t="s">
        <v>2972</v>
      </c>
      <c r="M950" t="s">
        <v>18955</v>
      </c>
      <c r="N950" s="4" t="s">
        <v>18725</v>
      </c>
      <c r="Q950">
        <v>4</v>
      </c>
      <c r="T950" s="79">
        <v>95495.495495495488</v>
      </c>
      <c r="U950" s="69">
        <f t="shared" si="78"/>
        <v>1.3333333333333333</v>
      </c>
      <c r="V950" s="75">
        <f t="shared" si="79"/>
        <v>31831.831831831831</v>
      </c>
      <c r="W950">
        <f>IFERROR(VLOOKUP($J951,OSA!$BD:$BD,1,0),0)</f>
        <v>0</v>
      </c>
    </row>
    <row r="951" spans="1:23" x14ac:dyDescent="0.35">
      <c r="A951" t="str">
        <f t="shared" si="77"/>
        <v/>
      </c>
      <c r="B951" s="48"/>
      <c r="C951" s="4"/>
      <c r="G951" s="77"/>
      <c r="H951">
        <f>IFERROR(VLOOKUP($A951,OSA!$BD:$BD,1,0),0)</f>
        <v>0</v>
      </c>
      <c r="J951" t="str">
        <f t="shared" si="80"/>
        <v>01/326127307RLAZADA</v>
      </c>
      <c r="K951" s="48" t="s">
        <v>5940</v>
      </c>
      <c r="L951" t="s">
        <v>2972</v>
      </c>
      <c r="M951" t="s">
        <v>18955</v>
      </c>
      <c r="N951" s="4" t="s">
        <v>20117</v>
      </c>
      <c r="P951">
        <v>24</v>
      </c>
      <c r="Q951">
        <v>48</v>
      </c>
      <c r="S951" s="79">
        <v>522264</v>
      </c>
      <c r="T951" s="79">
        <v>1044528</v>
      </c>
      <c r="U951" s="69">
        <f t="shared" si="78"/>
        <v>24</v>
      </c>
      <c r="V951" s="75">
        <f t="shared" si="79"/>
        <v>522264</v>
      </c>
      <c r="W951" t="str">
        <f>IFERROR(VLOOKUP($J952,OSA!$BD:$BD,1,0),0)</f>
        <v>01/326127307RTokopedia</v>
      </c>
    </row>
    <row r="952" spans="1:23" x14ac:dyDescent="0.35">
      <c r="A952" t="str">
        <f t="shared" si="77"/>
        <v/>
      </c>
      <c r="B952" s="48"/>
      <c r="C952" s="4"/>
      <c r="G952" s="77"/>
      <c r="H952">
        <f>IFERROR(VLOOKUP($A952,OSA!$BD:$BD,1,0),0)</f>
        <v>0</v>
      </c>
      <c r="J952" t="str">
        <f t="shared" si="80"/>
        <v>01/326127307RTOKOPEDIA</v>
      </c>
      <c r="K952" s="48" t="s">
        <v>5940</v>
      </c>
      <c r="L952" t="s">
        <v>2972</v>
      </c>
      <c r="M952" t="s">
        <v>18955</v>
      </c>
      <c r="N952" s="4" t="s">
        <v>18726</v>
      </c>
      <c r="O952">
        <v>1321</v>
      </c>
      <c r="P952">
        <v>1266</v>
      </c>
      <c r="Q952">
        <v>1079</v>
      </c>
      <c r="R952" s="79">
        <v>31537387.387387317</v>
      </c>
      <c r="S952" s="79">
        <v>30224324.324324287</v>
      </c>
      <c r="T952" s="79">
        <v>25759909.909909889</v>
      </c>
      <c r="U952" s="69">
        <f t="shared" si="78"/>
        <v>1222</v>
      </c>
      <c r="V952" s="75">
        <f t="shared" si="79"/>
        <v>29173873.87387383</v>
      </c>
      <c r="W952">
        <f>IFERROR(VLOOKUP($J953,OSA!$BD:$BD,1,0),0)</f>
        <v>0</v>
      </c>
    </row>
    <row r="953" spans="1:23" x14ac:dyDescent="0.35">
      <c r="A953" t="str">
        <f t="shared" si="77"/>
        <v/>
      </c>
      <c r="B953" s="48"/>
      <c r="C953" s="4"/>
      <c r="G953" s="77"/>
      <c r="H953">
        <f>IFERROR(VLOOKUP($A953,OSA!$BD:$BD,1,0),0)</f>
        <v>0</v>
      </c>
      <c r="J953" t="str">
        <f t="shared" si="80"/>
        <v>01/326127307SBLIBLI</v>
      </c>
      <c r="K953" s="48" t="s">
        <v>5937</v>
      </c>
      <c r="L953" t="s">
        <v>2972</v>
      </c>
      <c r="M953" t="s">
        <v>18956</v>
      </c>
      <c r="N953" s="4" t="s">
        <v>20689</v>
      </c>
      <c r="P953">
        <v>108</v>
      </c>
      <c r="S953" s="79">
        <v>2350188</v>
      </c>
      <c r="U953" s="69">
        <f t="shared" si="78"/>
        <v>36</v>
      </c>
      <c r="V953" s="75">
        <f t="shared" si="79"/>
        <v>783396</v>
      </c>
      <c r="W953">
        <f>IFERROR(VLOOKUP($J954,OSA!$BD:$BD,1,0),0)</f>
        <v>0</v>
      </c>
    </row>
    <row r="954" spans="1:23" x14ac:dyDescent="0.35">
      <c r="A954" t="str">
        <f t="shared" si="77"/>
        <v/>
      </c>
      <c r="B954" s="48"/>
      <c r="C954" s="4"/>
      <c r="G954" s="77"/>
      <c r="H954">
        <f>IFERROR(VLOOKUP($A954,OSA!$BD:$BD,1,0),0)</f>
        <v>0</v>
      </c>
      <c r="J954" t="str">
        <f t="shared" si="80"/>
        <v>01/326127307SLAZADA</v>
      </c>
      <c r="K954" s="48" t="s">
        <v>5937</v>
      </c>
      <c r="L954" t="s">
        <v>2972</v>
      </c>
      <c r="M954" t="s">
        <v>18956</v>
      </c>
      <c r="N954" s="4" t="s">
        <v>20117</v>
      </c>
      <c r="O954">
        <v>48</v>
      </c>
      <c r="Q954">
        <v>72</v>
      </c>
      <c r="R954" s="79">
        <v>1044528</v>
      </c>
      <c r="T954" s="79">
        <v>1566792</v>
      </c>
      <c r="U954" s="69">
        <f t="shared" si="78"/>
        <v>40</v>
      </c>
      <c r="V954" s="75">
        <f t="shared" si="79"/>
        <v>870440</v>
      </c>
      <c r="W954" t="str">
        <f>IFERROR(VLOOKUP($J955,OSA!$BD:$BD,1,0),0)</f>
        <v>01/326127307STokopedia</v>
      </c>
    </row>
    <row r="955" spans="1:23" x14ac:dyDescent="0.35">
      <c r="A955" t="str">
        <f t="shared" si="77"/>
        <v/>
      </c>
      <c r="B955" s="48"/>
      <c r="C955" s="4"/>
      <c r="G955" s="77"/>
      <c r="H955">
        <f>IFERROR(VLOOKUP($A955,OSA!$BD:$BD,1,0),0)</f>
        <v>0</v>
      </c>
      <c r="J955" t="str">
        <f t="shared" si="80"/>
        <v>01/326127307STOKOPEDIA</v>
      </c>
      <c r="K955" s="48" t="s">
        <v>5937</v>
      </c>
      <c r="L955" t="s">
        <v>2972</v>
      </c>
      <c r="M955" t="s">
        <v>18956</v>
      </c>
      <c r="N955" s="4" t="s">
        <v>18726</v>
      </c>
      <c r="O955">
        <v>1568</v>
      </c>
      <c r="P955">
        <v>855</v>
      </c>
      <c r="Q955">
        <v>1049</v>
      </c>
      <c r="R955" s="79">
        <v>37434234.234234124</v>
      </c>
      <c r="S955" s="79">
        <v>20412162.162162185</v>
      </c>
      <c r="T955" s="79">
        <v>25043693.693693697</v>
      </c>
      <c r="U955" s="69">
        <f t="shared" si="78"/>
        <v>1157.3333333333333</v>
      </c>
      <c r="V955" s="75">
        <f t="shared" si="79"/>
        <v>27630030.030030001</v>
      </c>
      <c r="W955">
        <f>IFERROR(VLOOKUP($J956,OSA!$BD:$BD,1,0),0)</f>
        <v>0</v>
      </c>
    </row>
    <row r="956" spans="1:23" x14ac:dyDescent="0.35">
      <c r="A956" t="str">
        <f t="shared" si="77"/>
        <v/>
      </c>
      <c r="B956" s="48"/>
      <c r="C956" s="4"/>
      <c r="G956" s="77"/>
      <c r="H956">
        <f>IFERROR(VLOOKUP($A956,OSA!$BD:$BD,1,0),0)</f>
        <v>0</v>
      </c>
      <c r="J956" t="str">
        <f t="shared" si="80"/>
        <v>01/326127307WBLIBLI</v>
      </c>
      <c r="K956" s="48" t="s">
        <v>11264</v>
      </c>
      <c r="L956" t="s">
        <v>2972</v>
      </c>
      <c r="M956" t="s">
        <v>18957</v>
      </c>
      <c r="N956" s="4" t="s">
        <v>20689</v>
      </c>
      <c r="P956">
        <v>12</v>
      </c>
      <c r="Q956">
        <v>24</v>
      </c>
      <c r="S956" s="79">
        <v>261132</v>
      </c>
      <c r="T956" s="79">
        <v>522264</v>
      </c>
      <c r="U956" s="69">
        <f t="shared" si="78"/>
        <v>12</v>
      </c>
      <c r="V956" s="75">
        <f t="shared" si="79"/>
        <v>261132</v>
      </c>
      <c r="W956" t="str">
        <f>IFERROR(VLOOKUP($J957,OSA!$BD:$BD,1,0),0)</f>
        <v>01/326127307WBukalapak</v>
      </c>
    </row>
    <row r="957" spans="1:23" x14ac:dyDescent="0.35">
      <c r="A957" t="str">
        <f t="shared" si="77"/>
        <v/>
      </c>
      <c r="B957" s="48"/>
      <c r="C957" s="4"/>
      <c r="G957" s="77"/>
      <c r="H957">
        <f>IFERROR(VLOOKUP($A957,OSA!$BD:$BD,1,0),0)</f>
        <v>0</v>
      </c>
      <c r="J957" t="str">
        <f t="shared" si="80"/>
        <v>01/326127307WBUKALAPAK</v>
      </c>
      <c r="K957" s="48" t="s">
        <v>11264</v>
      </c>
      <c r="L957" t="s">
        <v>2972</v>
      </c>
      <c r="M957" t="s">
        <v>18957</v>
      </c>
      <c r="N957" s="4" t="s">
        <v>18725</v>
      </c>
      <c r="Q957">
        <v>3</v>
      </c>
      <c r="T957" s="79">
        <v>71621.621621621613</v>
      </c>
      <c r="U957" s="69">
        <f t="shared" si="78"/>
        <v>1</v>
      </c>
      <c r="V957" s="75">
        <f t="shared" si="79"/>
        <v>23873.873873873872</v>
      </c>
      <c r="W957">
        <f>IFERROR(VLOOKUP($J958,OSA!$BD:$BD,1,0),0)</f>
        <v>0</v>
      </c>
    </row>
    <row r="958" spans="1:23" x14ac:dyDescent="0.35">
      <c r="A958" t="str">
        <f t="shared" si="77"/>
        <v/>
      </c>
      <c r="B958" s="48"/>
      <c r="C958" s="4"/>
      <c r="G958" s="77"/>
      <c r="H958">
        <f>IFERROR(VLOOKUP($A958,OSA!$BD:$BD,1,0),0)</f>
        <v>0</v>
      </c>
      <c r="J958" t="str">
        <f t="shared" si="80"/>
        <v>01/326127307WLAZADA</v>
      </c>
      <c r="K958" s="48" t="s">
        <v>11264</v>
      </c>
      <c r="L958" t="s">
        <v>2972</v>
      </c>
      <c r="M958" t="s">
        <v>18957</v>
      </c>
      <c r="N958" s="4" t="s">
        <v>20117</v>
      </c>
      <c r="Q958">
        <v>12</v>
      </c>
      <c r="T958" s="79">
        <v>261132</v>
      </c>
      <c r="U958" s="69">
        <f t="shared" si="78"/>
        <v>4</v>
      </c>
      <c r="V958" s="75">
        <f t="shared" si="79"/>
        <v>87044</v>
      </c>
      <c r="W958" t="str">
        <f>IFERROR(VLOOKUP($J959,OSA!$BD:$BD,1,0),0)</f>
        <v>01/326127307WTokopedia</v>
      </c>
    </row>
    <row r="959" spans="1:23" x14ac:dyDescent="0.35">
      <c r="A959" t="str">
        <f t="shared" si="77"/>
        <v/>
      </c>
      <c r="B959" s="48"/>
      <c r="C959" s="4"/>
      <c r="G959" s="77"/>
      <c r="H959">
        <f>IFERROR(VLOOKUP($A959,OSA!$BD:$BD,1,0),0)</f>
        <v>0</v>
      </c>
      <c r="J959" t="str">
        <f t="shared" si="80"/>
        <v>01/326127307WTOKOPEDIA</v>
      </c>
      <c r="K959" s="48" t="s">
        <v>11264</v>
      </c>
      <c r="L959" t="s">
        <v>2972</v>
      </c>
      <c r="M959" t="s">
        <v>18957</v>
      </c>
      <c r="N959" s="4" t="s">
        <v>18726</v>
      </c>
      <c r="O959">
        <v>703</v>
      </c>
      <c r="P959">
        <v>847</v>
      </c>
      <c r="Q959">
        <v>583</v>
      </c>
      <c r="R959" s="79">
        <v>16783333.333333381</v>
      </c>
      <c r="S959" s="79">
        <v>20221171.171171155</v>
      </c>
      <c r="T959" s="79">
        <v>13918468.468468485</v>
      </c>
      <c r="U959" s="69">
        <f t="shared" si="78"/>
        <v>711</v>
      </c>
      <c r="V959" s="75">
        <f t="shared" si="79"/>
        <v>16974324.32432434</v>
      </c>
      <c r="W959">
        <f>IFERROR(VLOOKUP($J960,OSA!$BD:$BD,1,0),0)</f>
        <v>0</v>
      </c>
    </row>
    <row r="960" spans="1:23" x14ac:dyDescent="0.35">
      <c r="A960" t="str">
        <f t="shared" si="77"/>
        <v/>
      </c>
      <c r="B960" s="48"/>
      <c r="C960" s="4"/>
      <c r="G960" s="77"/>
      <c r="H960">
        <f>IFERROR(VLOOKUP($A960,OSA!$BD:$BD,1,0),0)</f>
        <v>0</v>
      </c>
      <c r="J960" t="str">
        <f t="shared" si="80"/>
        <v>01/326127307XBLIBLI</v>
      </c>
      <c r="K960" s="48" t="s">
        <v>11265</v>
      </c>
      <c r="L960" t="s">
        <v>2972</v>
      </c>
      <c r="M960" t="s">
        <v>20199</v>
      </c>
      <c r="N960" s="4" t="s">
        <v>20689</v>
      </c>
      <c r="Q960">
        <v>12</v>
      </c>
      <c r="T960" s="79">
        <v>413124</v>
      </c>
      <c r="U960" s="69">
        <f t="shared" si="78"/>
        <v>4</v>
      </c>
      <c r="V960" s="75">
        <f t="shared" si="79"/>
        <v>137708</v>
      </c>
      <c r="W960" t="str">
        <f>IFERROR(VLOOKUP($J961,OSA!$BD:$BD,1,0),0)</f>
        <v>01/326127307XTokopedia</v>
      </c>
    </row>
    <row r="961" spans="1:23" x14ac:dyDescent="0.35">
      <c r="A961" t="str">
        <f t="shared" si="77"/>
        <v/>
      </c>
      <c r="B961" s="48"/>
      <c r="C961" s="4"/>
      <c r="G961" s="77"/>
      <c r="H961">
        <f>IFERROR(VLOOKUP($A961,OSA!$BD:$BD,1,0),0)</f>
        <v>0</v>
      </c>
      <c r="J961" t="str">
        <f t="shared" si="80"/>
        <v>01/326127307XTOKOPEDIA</v>
      </c>
      <c r="K961" s="48" t="s">
        <v>11265</v>
      </c>
      <c r="L961" t="s">
        <v>2972</v>
      </c>
      <c r="M961" t="s">
        <v>20199</v>
      </c>
      <c r="N961" s="4" t="s">
        <v>18726</v>
      </c>
      <c r="O961">
        <v>46</v>
      </c>
      <c r="P961">
        <v>147</v>
      </c>
      <c r="Q961">
        <v>124</v>
      </c>
      <c r="R961" s="79">
        <v>1736396.3963963962</v>
      </c>
      <c r="S961" s="79">
        <v>5548918.918918917</v>
      </c>
      <c r="T961" s="79">
        <v>4680720.7207207177</v>
      </c>
      <c r="U961" s="69">
        <f t="shared" si="78"/>
        <v>105.66666666666667</v>
      </c>
      <c r="V961" s="75">
        <f t="shared" si="79"/>
        <v>3988678.678678677</v>
      </c>
      <c r="W961">
        <f>IFERROR(VLOOKUP($J962,OSA!$BD:$BD,1,0),0)</f>
        <v>0</v>
      </c>
    </row>
    <row r="962" spans="1:23" x14ac:dyDescent="0.35">
      <c r="A962" t="str">
        <f t="shared" si="77"/>
        <v/>
      </c>
      <c r="B962" s="48"/>
      <c r="C962" s="4"/>
      <c r="G962" s="77"/>
      <c r="H962">
        <f>IFERROR(VLOOKUP($A962,OSA!$BD:$BD,1,0),0)</f>
        <v>0</v>
      </c>
      <c r="J962" t="str">
        <f t="shared" si="80"/>
        <v>01/326127307YBLIBLI</v>
      </c>
      <c r="K962" s="48" t="s">
        <v>11266</v>
      </c>
      <c r="L962" t="s">
        <v>2972</v>
      </c>
      <c r="M962" t="s">
        <v>18958</v>
      </c>
      <c r="N962" s="4" t="s">
        <v>20689</v>
      </c>
      <c r="O962">
        <v>12</v>
      </c>
      <c r="P962">
        <v>240</v>
      </c>
      <c r="R962" s="79">
        <v>649283.99999999988</v>
      </c>
      <c r="S962" s="79">
        <v>12985680</v>
      </c>
      <c r="U962" s="69">
        <f t="shared" si="78"/>
        <v>84</v>
      </c>
      <c r="V962" s="75">
        <f t="shared" si="79"/>
        <v>4544988</v>
      </c>
      <c r="W962">
        <f>IFERROR(VLOOKUP($J963,OSA!$BD:$BD,1,0),0)</f>
        <v>0</v>
      </c>
    </row>
    <row r="963" spans="1:23" x14ac:dyDescent="0.35">
      <c r="A963" t="str">
        <f t="shared" ref="A963:A1026" si="81">B963&amp;E963</f>
        <v/>
      </c>
      <c r="B963" s="48"/>
      <c r="C963" s="4"/>
      <c r="G963" s="77"/>
      <c r="H963">
        <f>IFERROR(VLOOKUP($A963,OSA!$BD:$BD,1,0),0)</f>
        <v>0</v>
      </c>
      <c r="J963" t="str">
        <f t="shared" si="80"/>
        <v>01/326127307YLAZADA</v>
      </c>
      <c r="K963" s="48" t="s">
        <v>11266</v>
      </c>
      <c r="L963" t="s">
        <v>2972</v>
      </c>
      <c r="M963" t="s">
        <v>18958</v>
      </c>
      <c r="N963" s="4" t="s">
        <v>20117</v>
      </c>
      <c r="O963">
        <v>24</v>
      </c>
      <c r="R963" s="79">
        <v>1298568</v>
      </c>
      <c r="U963" s="69">
        <f t="shared" ref="U963:U1026" si="82">SUM(O963:Q963)/3</f>
        <v>8</v>
      </c>
      <c r="V963" s="75">
        <f t="shared" ref="V963:V1026" si="83">SUM(R963:T963)/3</f>
        <v>432856</v>
      </c>
      <c r="W963" t="str">
        <f>IFERROR(VLOOKUP($J964,OSA!$BD:$BD,1,0),0)</f>
        <v>01/326127307YTokopedia</v>
      </c>
    </row>
    <row r="964" spans="1:23" x14ac:dyDescent="0.35">
      <c r="A964" t="str">
        <f t="shared" si="81"/>
        <v/>
      </c>
      <c r="B964" s="48"/>
      <c r="C964" s="4"/>
      <c r="G964" s="77"/>
      <c r="H964">
        <f>IFERROR(VLOOKUP($A964,OSA!$BD:$BD,1,0),0)</f>
        <v>0</v>
      </c>
      <c r="J964" t="str">
        <f t="shared" si="80"/>
        <v>01/326127307YTOKOPEDIA</v>
      </c>
      <c r="K964" s="48" t="s">
        <v>11266</v>
      </c>
      <c r="L964" t="s">
        <v>2972</v>
      </c>
      <c r="M964" t="s">
        <v>18958</v>
      </c>
      <c r="N964" s="4" t="s">
        <v>18726</v>
      </c>
      <c r="O964">
        <v>732</v>
      </c>
      <c r="P964">
        <v>803</v>
      </c>
      <c r="Q964">
        <v>737</v>
      </c>
      <c r="R964" s="79">
        <v>43458378.378378421</v>
      </c>
      <c r="S964" s="79">
        <v>47673603.603603497</v>
      </c>
      <c r="T964" s="79">
        <v>43755225.225225128</v>
      </c>
      <c r="U964" s="69">
        <f t="shared" si="82"/>
        <v>757.33333333333337</v>
      </c>
      <c r="V964" s="75">
        <f t="shared" si="83"/>
        <v>44962402.402402349</v>
      </c>
      <c r="W964">
        <f>IFERROR(VLOOKUP($J965,OSA!$BD:$BD,1,0),0)</f>
        <v>0</v>
      </c>
    </row>
    <row r="965" spans="1:23" x14ac:dyDescent="0.35">
      <c r="A965" t="str">
        <f t="shared" si="81"/>
        <v/>
      </c>
      <c r="B965" s="48"/>
      <c r="C965" s="4"/>
      <c r="G965" s="77"/>
      <c r="H965">
        <f>IFERROR(VLOOKUP($A965,OSA!$BD:$BD,1,0),0)</f>
        <v>0</v>
      </c>
      <c r="J965" t="str">
        <f t="shared" si="80"/>
        <v>01/326127308BBLIBLI</v>
      </c>
      <c r="K965" s="48" t="s">
        <v>11268</v>
      </c>
      <c r="L965" t="s">
        <v>2972</v>
      </c>
      <c r="M965" t="s">
        <v>18959</v>
      </c>
      <c r="N965" s="4" t="s">
        <v>20689</v>
      </c>
      <c r="P965">
        <v>120</v>
      </c>
      <c r="S965" s="79">
        <v>3901079.9999999995</v>
      </c>
      <c r="U965" s="69">
        <f t="shared" si="82"/>
        <v>40</v>
      </c>
      <c r="V965" s="75">
        <f t="shared" si="83"/>
        <v>1300359.9999999998</v>
      </c>
      <c r="W965">
        <f>IFERROR(VLOOKUP($J966,OSA!$BD:$BD,1,0),0)</f>
        <v>0</v>
      </c>
    </row>
    <row r="966" spans="1:23" x14ac:dyDescent="0.35">
      <c r="A966" t="str">
        <f t="shared" si="81"/>
        <v/>
      </c>
      <c r="B966" s="48"/>
      <c r="C966" s="4"/>
      <c r="G966" s="77"/>
      <c r="H966">
        <f>IFERROR(VLOOKUP($A966,OSA!$BD:$BD,1,0),0)</f>
        <v>0</v>
      </c>
      <c r="J966" t="str">
        <f t="shared" si="80"/>
        <v>01/326127308BLAZADA</v>
      </c>
      <c r="K966" s="48" t="s">
        <v>11268</v>
      </c>
      <c r="L966" t="s">
        <v>2972</v>
      </c>
      <c r="M966" t="s">
        <v>18959</v>
      </c>
      <c r="N966" s="4" t="s">
        <v>20117</v>
      </c>
      <c r="O966">
        <v>16</v>
      </c>
      <c r="P966">
        <v>32</v>
      </c>
      <c r="R966" s="79">
        <v>520143.99999999994</v>
      </c>
      <c r="S966" s="79">
        <v>1040287.9999999999</v>
      </c>
      <c r="U966" s="69">
        <f t="shared" si="82"/>
        <v>16</v>
      </c>
      <c r="V966" s="75">
        <f t="shared" si="83"/>
        <v>520143.99999999994</v>
      </c>
      <c r="W966" t="str">
        <f>IFERROR(VLOOKUP($J967,OSA!$BD:$BD,1,0),0)</f>
        <v>01/326127308BTokopedia</v>
      </c>
    </row>
    <row r="967" spans="1:23" x14ac:dyDescent="0.35">
      <c r="A967" t="str">
        <f t="shared" si="81"/>
        <v/>
      </c>
      <c r="B967" s="48"/>
      <c r="C967" s="4"/>
      <c r="G967" s="77"/>
      <c r="H967">
        <f>IFERROR(VLOOKUP($A967,OSA!$BD:$BD,1,0),0)</f>
        <v>0</v>
      </c>
      <c r="J967" t="str">
        <f t="shared" si="80"/>
        <v>01/326127308BTOKOPEDIA</v>
      </c>
      <c r="K967" s="48" t="s">
        <v>11268</v>
      </c>
      <c r="L967" t="s">
        <v>2972</v>
      </c>
      <c r="M967" t="s">
        <v>18959</v>
      </c>
      <c r="N967" s="4" t="s">
        <v>18726</v>
      </c>
      <c r="O967">
        <v>253</v>
      </c>
      <c r="P967">
        <v>412</v>
      </c>
      <c r="Q967">
        <v>234</v>
      </c>
      <c r="R967" s="79">
        <v>8866396.396396393</v>
      </c>
      <c r="S967" s="79">
        <v>14438558.558558568</v>
      </c>
      <c r="T967" s="79">
        <v>8200540.5405405397</v>
      </c>
      <c r="U967" s="69">
        <f t="shared" si="82"/>
        <v>299.66666666666669</v>
      </c>
      <c r="V967" s="75">
        <f t="shared" si="83"/>
        <v>10501831.831831833</v>
      </c>
      <c r="W967">
        <f>IFERROR(VLOOKUP($J968,OSA!$BD:$BD,1,0),0)</f>
        <v>0</v>
      </c>
    </row>
    <row r="968" spans="1:23" x14ac:dyDescent="0.35">
      <c r="A968" t="str">
        <f t="shared" si="81"/>
        <v/>
      </c>
      <c r="B968" s="48"/>
      <c r="C968" s="4"/>
      <c r="G968" s="77"/>
      <c r="H968">
        <f>IFERROR(VLOOKUP($A968,OSA!$BD:$BD,1,0),0)</f>
        <v>0</v>
      </c>
      <c r="J968" t="str">
        <f t="shared" si="80"/>
        <v>01/326127308CBLIBLI</v>
      </c>
      <c r="K968" s="48" t="s">
        <v>11269</v>
      </c>
      <c r="L968" t="s">
        <v>2972</v>
      </c>
      <c r="M968" t="s">
        <v>18960</v>
      </c>
      <c r="N968" s="4" t="s">
        <v>20689</v>
      </c>
      <c r="O968">
        <v>182</v>
      </c>
      <c r="P968">
        <v>180</v>
      </c>
      <c r="R968" s="79">
        <v>5396664</v>
      </c>
      <c r="S968" s="79">
        <v>5337360</v>
      </c>
      <c r="U968" s="69">
        <f t="shared" si="82"/>
        <v>120.66666666666667</v>
      </c>
      <c r="V968" s="75">
        <f t="shared" si="83"/>
        <v>3578008</v>
      </c>
      <c r="W968">
        <f>IFERROR(VLOOKUP($J969,OSA!$BD:$BD,1,0),0)</f>
        <v>0</v>
      </c>
    </row>
    <row r="969" spans="1:23" x14ac:dyDescent="0.35">
      <c r="A969" t="str">
        <f t="shared" si="81"/>
        <v/>
      </c>
      <c r="B969" s="48"/>
      <c r="C969" s="4"/>
      <c r="G969" s="77"/>
      <c r="H969">
        <f>IFERROR(VLOOKUP($A969,OSA!$BD:$BD,1,0),0)</f>
        <v>0</v>
      </c>
      <c r="J969" t="str">
        <f t="shared" si="80"/>
        <v>01/326127308CLAZADA</v>
      </c>
      <c r="K969" s="48" t="s">
        <v>11269</v>
      </c>
      <c r="L969" t="s">
        <v>2972</v>
      </c>
      <c r="M969" t="s">
        <v>18960</v>
      </c>
      <c r="N969" s="4" t="s">
        <v>20117</v>
      </c>
      <c r="O969">
        <v>112</v>
      </c>
      <c r="P969">
        <v>8</v>
      </c>
      <c r="R969" s="79">
        <v>3321024</v>
      </c>
      <c r="S969" s="79">
        <v>237216</v>
      </c>
      <c r="U969" s="69">
        <f t="shared" si="82"/>
        <v>40</v>
      </c>
      <c r="V969" s="75">
        <f t="shared" si="83"/>
        <v>1186080</v>
      </c>
      <c r="W969" t="str">
        <f>IFERROR(VLOOKUP($J970,OSA!$BD:$BD,1,0),0)</f>
        <v>01/326127308CTokopedia</v>
      </c>
    </row>
    <row r="970" spans="1:23" x14ac:dyDescent="0.35">
      <c r="A970" t="str">
        <f t="shared" si="81"/>
        <v/>
      </c>
      <c r="B970" s="48"/>
      <c r="C970" s="4"/>
      <c r="G970" s="77"/>
      <c r="H970">
        <f>IFERROR(VLOOKUP($A970,OSA!$BD:$BD,1,0),0)</f>
        <v>0</v>
      </c>
      <c r="J970" t="str">
        <f t="shared" si="80"/>
        <v>01/326127308CTOKOPEDIA</v>
      </c>
      <c r="K970" s="48" t="s">
        <v>11269</v>
      </c>
      <c r="L970" t="s">
        <v>2972</v>
      </c>
      <c r="M970" t="s">
        <v>18960</v>
      </c>
      <c r="N970" s="4" t="s">
        <v>18726</v>
      </c>
      <c r="O970">
        <v>205</v>
      </c>
      <c r="P970">
        <v>182</v>
      </c>
      <c r="Q970">
        <v>168</v>
      </c>
      <c r="R970" s="79">
        <v>6556306.3063063016</v>
      </c>
      <c r="S970" s="79">
        <v>5820720.7207207177</v>
      </c>
      <c r="T970" s="79">
        <v>5372972.9729729723</v>
      </c>
      <c r="U970" s="69">
        <f t="shared" si="82"/>
        <v>185</v>
      </c>
      <c r="V970" s="75">
        <f t="shared" si="83"/>
        <v>5916666.6666666642</v>
      </c>
      <c r="W970">
        <f>IFERROR(VLOOKUP($J971,OSA!$BD:$BD,1,0),0)</f>
        <v>0</v>
      </c>
    </row>
    <row r="971" spans="1:23" x14ac:dyDescent="0.35">
      <c r="A971" t="str">
        <f t="shared" si="81"/>
        <v/>
      </c>
      <c r="B971" s="48"/>
      <c r="C971" s="4"/>
      <c r="G971" s="77"/>
      <c r="H971">
        <f>IFERROR(VLOOKUP($A971,OSA!$BD:$BD,1,0),0)</f>
        <v>0</v>
      </c>
      <c r="J971" t="str">
        <f t="shared" si="80"/>
        <v>01/326127308DBLIBLI</v>
      </c>
      <c r="K971" s="48" t="s">
        <v>11718</v>
      </c>
      <c r="L971" t="s">
        <v>2972</v>
      </c>
      <c r="M971" t="s">
        <v>20200</v>
      </c>
      <c r="N971" s="4" t="s">
        <v>20689</v>
      </c>
      <c r="Q971">
        <v>24</v>
      </c>
      <c r="T971" s="79">
        <v>932256</v>
      </c>
      <c r="U971" s="69">
        <f t="shared" si="82"/>
        <v>8</v>
      </c>
      <c r="V971" s="75">
        <f t="shared" si="83"/>
        <v>310752</v>
      </c>
      <c r="W971" t="str">
        <f>IFERROR(VLOOKUP($J972,OSA!$BD:$BD,1,0),0)</f>
        <v>01/326127308DTokopedia</v>
      </c>
    </row>
    <row r="972" spans="1:23" x14ac:dyDescent="0.35">
      <c r="A972" t="str">
        <f t="shared" si="81"/>
        <v/>
      </c>
      <c r="B972" s="48"/>
      <c r="C972" s="4"/>
      <c r="G972" s="77"/>
      <c r="H972">
        <f>IFERROR(VLOOKUP($A972,OSA!$BD:$BD,1,0),0)</f>
        <v>0</v>
      </c>
      <c r="J972" t="str">
        <f t="shared" si="80"/>
        <v>01/326127308DTOKOPEDIA</v>
      </c>
      <c r="K972" s="48" t="s">
        <v>11718</v>
      </c>
      <c r="L972" t="s">
        <v>2972</v>
      </c>
      <c r="M972" t="s">
        <v>20200</v>
      </c>
      <c r="N972" s="4" t="s">
        <v>18726</v>
      </c>
      <c r="O972">
        <v>20</v>
      </c>
      <c r="P972">
        <v>15</v>
      </c>
      <c r="Q972">
        <v>46</v>
      </c>
      <c r="R972" s="79">
        <v>837837.83783783775</v>
      </c>
      <c r="S972" s="79">
        <v>628378.37837837823</v>
      </c>
      <c r="T972" s="79">
        <v>1927027.0270270268</v>
      </c>
      <c r="U972" s="69">
        <f t="shared" si="82"/>
        <v>27</v>
      </c>
      <c r="V972" s="75">
        <f t="shared" si="83"/>
        <v>1131081.0810810809</v>
      </c>
      <c r="W972">
        <f>IFERROR(VLOOKUP($J973,OSA!$BD:$BD,1,0),0)</f>
        <v>0</v>
      </c>
    </row>
    <row r="973" spans="1:23" x14ac:dyDescent="0.35">
      <c r="A973" t="str">
        <f t="shared" si="81"/>
        <v/>
      </c>
      <c r="B973" s="48"/>
      <c r="C973" s="4"/>
      <c r="G973" s="77"/>
      <c r="H973">
        <f>IFERROR(VLOOKUP($A973,OSA!$BD:$BD,1,0),0)</f>
        <v>0</v>
      </c>
      <c r="J973" t="str">
        <f t="shared" si="80"/>
        <v>01/326127308EBLIBLI</v>
      </c>
      <c r="K973" s="48" t="s">
        <v>11565</v>
      </c>
      <c r="L973" t="s">
        <v>2972</v>
      </c>
      <c r="M973" t="s">
        <v>18961</v>
      </c>
      <c r="N973" s="4" t="s">
        <v>20689</v>
      </c>
      <c r="O973">
        <v>60</v>
      </c>
      <c r="Q973">
        <v>12</v>
      </c>
      <c r="R973" s="79">
        <v>3304499.9999999995</v>
      </c>
      <c r="T973" s="79">
        <v>660900</v>
      </c>
      <c r="U973" s="69">
        <f t="shared" si="82"/>
        <v>24</v>
      </c>
      <c r="V973" s="75">
        <f t="shared" si="83"/>
        <v>1321799.9999999998</v>
      </c>
      <c r="W973">
        <f>IFERROR(VLOOKUP($J974,OSA!$BD:$BD,1,0),0)</f>
        <v>0</v>
      </c>
    </row>
    <row r="974" spans="1:23" x14ac:dyDescent="0.35">
      <c r="A974" t="str">
        <f t="shared" si="81"/>
        <v/>
      </c>
      <c r="B974" s="48"/>
      <c r="C974" s="4"/>
      <c r="G974" s="77"/>
      <c r="H974">
        <f>IFERROR(VLOOKUP($A974,OSA!$BD:$BD,1,0),0)</f>
        <v>0</v>
      </c>
      <c r="J974" t="str">
        <f t="shared" si="80"/>
        <v>01/326127308ELAZADA</v>
      </c>
      <c r="K974" s="48" t="s">
        <v>11565</v>
      </c>
      <c r="L974" t="s">
        <v>2972</v>
      </c>
      <c r="M974" t="s">
        <v>18961</v>
      </c>
      <c r="N974" s="4" t="s">
        <v>20117</v>
      </c>
      <c r="Q974">
        <v>6</v>
      </c>
      <c r="T974" s="79">
        <v>330450</v>
      </c>
      <c r="U974" s="69">
        <f t="shared" si="82"/>
        <v>2</v>
      </c>
      <c r="V974" s="75">
        <f t="shared" si="83"/>
        <v>110150</v>
      </c>
      <c r="W974" t="str">
        <f>IFERROR(VLOOKUP($J975,OSA!$BD:$BD,1,0),0)</f>
        <v>01/326127308ETokopedia</v>
      </c>
    </row>
    <row r="975" spans="1:23" x14ac:dyDescent="0.35">
      <c r="A975" t="str">
        <f t="shared" si="81"/>
        <v/>
      </c>
      <c r="B975" s="48"/>
      <c r="C975" s="4"/>
      <c r="G975" s="77"/>
      <c r="H975">
        <f>IFERROR(VLOOKUP($A975,OSA!$BD:$BD,1,0),0)</f>
        <v>0</v>
      </c>
      <c r="J975" t="str">
        <f t="shared" si="80"/>
        <v>01/326127308ETOKOPEDIA</v>
      </c>
      <c r="K975" s="48" t="s">
        <v>11565</v>
      </c>
      <c r="L975" t="s">
        <v>2972</v>
      </c>
      <c r="M975" t="s">
        <v>18961</v>
      </c>
      <c r="N975" s="4" t="s">
        <v>18726</v>
      </c>
      <c r="O975">
        <v>343</v>
      </c>
      <c r="P975">
        <v>314</v>
      </c>
      <c r="Q975">
        <v>223</v>
      </c>
      <c r="R975" s="79">
        <v>20363693.693693679</v>
      </c>
      <c r="S975" s="79">
        <v>18641981.981981955</v>
      </c>
      <c r="T975" s="79">
        <v>13239369.369369369</v>
      </c>
      <c r="U975" s="69">
        <f t="shared" si="82"/>
        <v>293.33333333333331</v>
      </c>
      <c r="V975" s="75">
        <f t="shared" si="83"/>
        <v>17415015.015015002</v>
      </c>
      <c r="W975">
        <f>IFERROR(VLOOKUP($J976,OSA!$BD:$BD,1,0),0)</f>
        <v>0</v>
      </c>
    </row>
    <row r="976" spans="1:23" x14ac:dyDescent="0.35">
      <c r="A976" t="str">
        <f t="shared" si="81"/>
        <v/>
      </c>
      <c r="B976" s="48"/>
      <c r="C976" s="4"/>
      <c r="G976" s="77"/>
      <c r="H976">
        <f>IFERROR(VLOOKUP($A976,OSA!$BD:$BD,1,0),0)</f>
        <v>0</v>
      </c>
      <c r="J976" t="str">
        <f t="shared" si="80"/>
        <v>01/326127308FBLIBLI</v>
      </c>
      <c r="K976" s="48" t="s">
        <v>11270</v>
      </c>
      <c r="L976" t="s">
        <v>2972</v>
      </c>
      <c r="M976" t="s">
        <v>18962</v>
      </c>
      <c r="N976" s="4" t="s">
        <v>20689</v>
      </c>
      <c r="O976">
        <v>24</v>
      </c>
      <c r="P976">
        <v>24</v>
      </c>
      <c r="R976" s="79">
        <v>711143.99999999988</v>
      </c>
      <c r="S976" s="79">
        <v>711143.99999999988</v>
      </c>
      <c r="U976" s="69">
        <f t="shared" si="82"/>
        <v>16</v>
      </c>
      <c r="V976" s="75">
        <f t="shared" si="83"/>
        <v>474095.99999999994</v>
      </c>
      <c r="W976" t="str">
        <f>IFERROR(VLOOKUP($J977,OSA!$BD:$BD,1,0),0)</f>
        <v>01/326127308FTokopedia</v>
      </c>
    </row>
    <row r="977" spans="1:23" x14ac:dyDescent="0.35">
      <c r="A977" t="str">
        <f t="shared" si="81"/>
        <v/>
      </c>
      <c r="B977" s="48"/>
      <c r="C977" s="4"/>
      <c r="G977" s="77"/>
      <c r="H977">
        <f>IFERROR(VLOOKUP($A977,OSA!$BD:$BD,1,0),0)</f>
        <v>0</v>
      </c>
      <c r="J977" t="str">
        <f t="shared" si="80"/>
        <v>01/326127308FTOKOPEDIA</v>
      </c>
      <c r="K977" s="48" t="s">
        <v>11270</v>
      </c>
      <c r="L977" t="s">
        <v>2972</v>
      </c>
      <c r="M977" t="s">
        <v>18962</v>
      </c>
      <c r="N977" s="4" t="s">
        <v>18726</v>
      </c>
      <c r="O977">
        <v>2805</v>
      </c>
      <c r="P977">
        <v>2786</v>
      </c>
      <c r="Q977">
        <v>2609</v>
      </c>
      <c r="R977" s="79">
        <v>89709459.45945929</v>
      </c>
      <c r="S977" s="79">
        <v>89101801.801801652</v>
      </c>
      <c r="T977" s="79">
        <v>83440990.990991145</v>
      </c>
      <c r="U977" s="69">
        <f t="shared" si="82"/>
        <v>2733.3333333333335</v>
      </c>
      <c r="V977" s="75">
        <f t="shared" si="83"/>
        <v>87417417.417417362</v>
      </c>
      <c r="W977">
        <f>IFERROR(VLOOKUP($J978,OSA!$BD:$BD,1,0),0)</f>
        <v>0</v>
      </c>
    </row>
    <row r="978" spans="1:23" x14ac:dyDescent="0.35">
      <c r="A978" t="str">
        <f t="shared" si="81"/>
        <v/>
      </c>
      <c r="B978" s="48"/>
      <c r="C978" s="4"/>
      <c r="G978" s="77"/>
      <c r="H978">
        <f>IFERROR(VLOOKUP($A978,OSA!$BD:$BD,1,0),0)</f>
        <v>0</v>
      </c>
      <c r="J978" t="str">
        <f t="shared" si="80"/>
        <v>01/326127308GBLIBLI</v>
      </c>
      <c r="K978" s="48" t="s">
        <v>11152</v>
      </c>
      <c r="L978" t="s">
        <v>2972</v>
      </c>
      <c r="M978" t="s">
        <v>18963</v>
      </c>
      <c r="N978" s="4" t="s">
        <v>20689</v>
      </c>
      <c r="O978">
        <v>60</v>
      </c>
      <c r="P978">
        <v>72</v>
      </c>
      <c r="Q978">
        <v>12</v>
      </c>
      <c r="R978" s="79">
        <v>2327820</v>
      </c>
      <c r="S978" s="79">
        <v>2793384</v>
      </c>
      <c r="T978" s="79">
        <v>465563.99999999994</v>
      </c>
      <c r="U978" s="69">
        <f t="shared" si="82"/>
        <v>48</v>
      </c>
      <c r="V978" s="75">
        <f t="shared" si="83"/>
        <v>1862256</v>
      </c>
      <c r="W978" t="str">
        <f>IFERROR(VLOOKUP($J979,OSA!$BD:$BD,1,0),0)</f>
        <v>01/326127308GTokopedia</v>
      </c>
    </row>
    <row r="979" spans="1:23" x14ac:dyDescent="0.35">
      <c r="A979" t="str">
        <f t="shared" si="81"/>
        <v/>
      </c>
      <c r="B979" s="48"/>
      <c r="C979" s="4"/>
      <c r="G979" s="77"/>
      <c r="H979">
        <f>IFERROR(VLOOKUP($A979,OSA!$BD:$BD,1,0),0)</f>
        <v>0</v>
      </c>
      <c r="J979" t="str">
        <f t="shared" si="80"/>
        <v>01/326127308GTOKOPEDIA</v>
      </c>
      <c r="K979" s="48" t="s">
        <v>11152</v>
      </c>
      <c r="L979" t="s">
        <v>2972</v>
      </c>
      <c r="M979" t="s">
        <v>18963</v>
      </c>
      <c r="N979" s="4" t="s">
        <v>18726</v>
      </c>
      <c r="O979">
        <v>81</v>
      </c>
      <c r="P979">
        <v>83</v>
      </c>
      <c r="Q979">
        <v>56</v>
      </c>
      <c r="R979" s="79">
        <v>3393243.243243244</v>
      </c>
      <c r="S979" s="79">
        <v>3477027.0270270281</v>
      </c>
      <c r="T979" s="79">
        <v>2345945.9459459465</v>
      </c>
      <c r="U979" s="69">
        <f t="shared" si="82"/>
        <v>73.333333333333329</v>
      </c>
      <c r="V979" s="75">
        <f t="shared" si="83"/>
        <v>3072072.0720720724</v>
      </c>
      <c r="W979">
        <f>IFERROR(VLOOKUP($J980,OSA!$BD:$BD,1,0),0)</f>
        <v>0</v>
      </c>
    </row>
    <row r="980" spans="1:23" x14ac:dyDescent="0.35">
      <c r="A980" t="str">
        <f t="shared" si="81"/>
        <v/>
      </c>
      <c r="B980" s="48"/>
      <c r="C980" s="4"/>
      <c r="G980" s="77"/>
      <c r="H980">
        <f>IFERROR(VLOOKUP($A980,OSA!$BD:$BD,1,0),0)</f>
        <v>0</v>
      </c>
      <c r="J980" t="str">
        <f t="shared" si="80"/>
        <v>01/326127308HBLIBLI</v>
      </c>
      <c r="K980" s="48" t="s">
        <v>11271</v>
      </c>
      <c r="L980" t="s">
        <v>2972</v>
      </c>
      <c r="M980" t="s">
        <v>18964</v>
      </c>
      <c r="N980" s="4" t="s">
        <v>20689</v>
      </c>
      <c r="O980">
        <v>60</v>
      </c>
      <c r="P980">
        <v>360</v>
      </c>
      <c r="R980" s="79">
        <v>3300479.9999999995</v>
      </c>
      <c r="S980" s="79">
        <v>19802879.999999996</v>
      </c>
      <c r="U980" s="69">
        <f t="shared" si="82"/>
        <v>140</v>
      </c>
      <c r="V980" s="75">
        <f t="shared" si="83"/>
        <v>7701119.9999999991</v>
      </c>
      <c r="W980" t="str">
        <f>IFERROR(VLOOKUP($J981,OSA!$BD:$BD,1,0),0)</f>
        <v>01/326127308HBukalapak</v>
      </c>
    </row>
    <row r="981" spans="1:23" x14ac:dyDescent="0.35">
      <c r="A981" t="str">
        <f t="shared" si="81"/>
        <v/>
      </c>
      <c r="B981" s="48"/>
      <c r="C981" s="4"/>
      <c r="G981" s="77"/>
      <c r="H981">
        <f>IFERROR(VLOOKUP($A981,OSA!$BD:$BD,1,0),0)</f>
        <v>0</v>
      </c>
      <c r="J981" t="str">
        <f t="shared" si="80"/>
        <v>01/326127308HBUKALAPAK</v>
      </c>
      <c r="K981" s="48" t="s">
        <v>11271</v>
      </c>
      <c r="L981" t="s">
        <v>2972</v>
      </c>
      <c r="M981" t="s">
        <v>18964</v>
      </c>
      <c r="N981" s="4" t="s">
        <v>18725</v>
      </c>
      <c r="O981">
        <v>2</v>
      </c>
      <c r="R981" s="79">
        <v>118738.73873873873</v>
      </c>
      <c r="U981" s="69">
        <f t="shared" si="82"/>
        <v>0.66666666666666663</v>
      </c>
      <c r="V981" s="75">
        <f t="shared" si="83"/>
        <v>39579.579579579578</v>
      </c>
      <c r="W981">
        <f>IFERROR(VLOOKUP($J982,OSA!$BD:$BD,1,0),0)</f>
        <v>0</v>
      </c>
    </row>
    <row r="982" spans="1:23" x14ac:dyDescent="0.35">
      <c r="A982" t="str">
        <f t="shared" si="81"/>
        <v/>
      </c>
      <c r="B982" s="48"/>
      <c r="C982" s="4"/>
      <c r="G982" s="77"/>
      <c r="H982">
        <f>IFERROR(VLOOKUP($A982,OSA!$BD:$BD,1,0),0)</f>
        <v>0</v>
      </c>
      <c r="J982" t="str">
        <f t="shared" si="80"/>
        <v>01/326127308HLAZADA</v>
      </c>
      <c r="K982" s="48" t="s">
        <v>11271</v>
      </c>
      <c r="L982" t="s">
        <v>2972</v>
      </c>
      <c r="M982" t="s">
        <v>18964</v>
      </c>
      <c r="N982" s="4" t="s">
        <v>20117</v>
      </c>
      <c r="O982">
        <v>36</v>
      </c>
      <c r="R982" s="79">
        <v>1980288</v>
      </c>
      <c r="U982" s="69">
        <f t="shared" si="82"/>
        <v>12</v>
      </c>
      <c r="V982" s="75">
        <f t="shared" si="83"/>
        <v>660096</v>
      </c>
      <c r="W982" t="str">
        <f>IFERROR(VLOOKUP($J983,OSA!$BD:$BD,1,0),0)</f>
        <v>01/326127308HTokopedia</v>
      </c>
    </row>
    <row r="983" spans="1:23" x14ac:dyDescent="0.35">
      <c r="A983" t="str">
        <f t="shared" si="81"/>
        <v/>
      </c>
      <c r="B983" s="48"/>
      <c r="C983" s="4"/>
      <c r="G983" s="77"/>
      <c r="H983">
        <f>IFERROR(VLOOKUP($A983,OSA!$BD:$BD,1,0),0)</f>
        <v>0</v>
      </c>
      <c r="J983" t="str">
        <f t="shared" si="80"/>
        <v>01/326127308HTOKOPEDIA</v>
      </c>
      <c r="K983" s="48" t="s">
        <v>11271</v>
      </c>
      <c r="L983" t="s">
        <v>2972</v>
      </c>
      <c r="M983" t="s">
        <v>18964</v>
      </c>
      <c r="N983" s="4" t="s">
        <v>18726</v>
      </c>
      <c r="O983">
        <v>1800</v>
      </c>
      <c r="P983">
        <v>1420</v>
      </c>
      <c r="Q983">
        <v>2195</v>
      </c>
      <c r="R983" s="79">
        <v>106864864.86486493</v>
      </c>
      <c r="S983" s="79">
        <v>84304504.504504651</v>
      </c>
      <c r="T983" s="79">
        <v>130315765.76576629</v>
      </c>
      <c r="U983" s="69">
        <f t="shared" si="82"/>
        <v>1805</v>
      </c>
      <c r="V983" s="75">
        <f t="shared" si="83"/>
        <v>107161711.71171196</v>
      </c>
      <c r="W983">
        <f>IFERROR(VLOOKUP($J984,OSA!$BD:$BD,1,0),0)</f>
        <v>0</v>
      </c>
    </row>
    <row r="984" spans="1:23" x14ac:dyDescent="0.35">
      <c r="A984" t="str">
        <f t="shared" si="81"/>
        <v/>
      </c>
      <c r="B984" s="48"/>
      <c r="C984" s="4"/>
      <c r="G984" s="77"/>
      <c r="H984">
        <f>IFERROR(VLOOKUP($A984,OSA!$BD:$BD,1,0),0)</f>
        <v>0</v>
      </c>
      <c r="J984" t="str">
        <f t="shared" si="80"/>
        <v>01/326127308IBLIBLI</v>
      </c>
      <c r="K984" s="48" t="s">
        <v>11272</v>
      </c>
      <c r="L984" t="s">
        <v>2972</v>
      </c>
      <c r="M984" t="s">
        <v>18965</v>
      </c>
      <c r="N984" s="4" t="s">
        <v>20689</v>
      </c>
      <c r="P984">
        <v>152</v>
      </c>
      <c r="Q984">
        <v>80</v>
      </c>
      <c r="S984" s="79">
        <v>4855487.9999999991</v>
      </c>
      <c r="T984" s="79">
        <v>2555520</v>
      </c>
      <c r="U984" s="69">
        <f t="shared" si="82"/>
        <v>77.333333333333329</v>
      </c>
      <c r="V984" s="75">
        <f t="shared" si="83"/>
        <v>2470335.9999999995</v>
      </c>
      <c r="W984" t="str">
        <f>IFERROR(VLOOKUP($J985,OSA!$BD:$BD,1,0),0)</f>
        <v>01/326127308ITokopedia</v>
      </c>
    </row>
    <row r="985" spans="1:23" x14ac:dyDescent="0.35">
      <c r="A985" t="str">
        <f t="shared" si="81"/>
        <v/>
      </c>
      <c r="B985" s="48"/>
      <c r="C985" s="4"/>
      <c r="G985" s="77"/>
      <c r="H985">
        <f>IFERROR(VLOOKUP($A985,OSA!$BD:$BD,1,0),0)</f>
        <v>0</v>
      </c>
      <c r="J985" t="str">
        <f t="shared" si="80"/>
        <v>01/326127308ITOKOPEDIA</v>
      </c>
      <c r="K985" s="48" t="s">
        <v>11272</v>
      </c>
      <c r="L985" t="s">
        <v>2972</v>
      </c>
      <c r="M985" t="s">
        <v>18965</v>
      </c>
      <c r="N985" s="4" t="s">
        <v>18726</v>
      </c>
      <c r="O985">
        <v>522</v>
      </c>
      <c r="P985">
        <v>397</v>
      </c>
      <c r="Q985">
        <v>150</v>
      </c>
      <c r="R985" s="79">
        <v>18293513.513513528</v>
      </c>
      <c r="S985" s="79">
        <v>13912882.882882869</v>
      </c>
      <c r="T985" s="79">
        <v>5256756.7567567574</v>
      </c>
      <c r="U985" s="69">
        <f t="shared" si="82"/>
        <v>356.33333333333331</v>
      </c>
      <c r="V985" s="75">
        <f t="shared" si="83"/>
        <v>12487717.71771772</v>
      </c>
      <c r="W985">
        <f>IFERROR(VLOOKUP($J986,OSA!$BD:$BD,1,0),0)</f>
        <v>0</v>
      </c>
    </row>
    <row r="986" spans="1:23" x14ac:dyDescent="0.35">
      <c r="A986" t="str">
        <f t="shared" si="81"/>
        <v/>
      </c>
      <c r="B986" s="48"/>
      <c r="C986" s="4"/>
      <c r="G986" s="77"/>
      <c r="H986">
        <f>IFERROR(VLOOKUP($A986,OSA!$BD:$BD,1,0),0)</f>
        <v>0</v>
      </c>
      <c r="J986" t="str">
        <f t="shared" si="80"/>
        <v>01/326127308JBLIBLI</v>
      </c>
      <c r="K986" s="48" t="s">
        <v>11141</v>
      </c>
      <c r="L986" t="s">
        <v>2972</v>
      </c>
      <c r="M986" t="s">
        <v>18966</v>
      </c>
      <c r="N986" s="4" t="s">
        <v>20689</v>
      </c>
      <c r="O986">
        <v>60</v>
      </c>
      <c r="P986">
        <v>180</v>
      </c>
      <c r="Q986">
        <v>60</v>
      </c>
      <c r="R986" s="79">
        <v>3566220</v>
      </c>
      <c r="S986" s="79">
        <v>10698660</v>
      </c>
      <c r="T986" s="79">
        <v>3566220</v>
      </c>
      <c r="U986" s="69">
        <f t="shared" si="82"/>
        <v>100</v>
      </c>
      <c r="V986" s="75">
        <f t="shared" si="83"/>
        <v>5943700</v>
      </c>
      <c r="W986">
        <f>IFERROR(VLOOKUP($J987,OSA!$BD:$BD,1,0),0)</f>
        <v>0</v>
      </c>
    </row>
    <row r="987" spans="1:23" x14ac:dyDescent="0.35">
      <c r="A987" t="str">
        <f t="shared" si="81"/>
        <v/>
      </c>
      <c r="B987" s="48"/>
      <c r="C987" s="4"/>
      <c r="G987" s="77"/>
      <c r="H987">
        <f>IFERROR(VLOOKUP($A987,OSA!$BD:$BD,1,0),0)</f>
        <v>0</v>
      </c>
      <c r="J987" t="str">
        <f t="shared" si="80"/>
        <v>01/326127308JLAZADA</v>
      </c>
      <c r="K987" s="48" t="s">
        <v>11141</v>
      </c>
      <c r="L987" t="s">
        <v>2972</v>
      </c>
      <c r="M987" t="s">
        <v>18966</v>
      </c>
      <c r="N987" s="4" t="s">
        <v>20117</v>
      </c>
      <c r="P987">
        <v>6</v>
      </c>
      <c r="Q987">
        <v>24</v>
      </c>
      <c r="S987" s="79">
        <v>356621.99999999994</v>
      </c>
      <c r="T987" s="79">
        <v>1426487.9999999998</v>
      </c>
      <c r="U987" s="69">
        <f t="shared" si="82"/>
        <v>10</v>
      </c>
      <c r="V987" s="75">
        <f t="shared" si="83"/>
        <v>594369.99999999988</v>
      </c>
      <c r="W987" t="str">
        <f>IFERROR(VLOOKUP($J988,OSA!$BD:$BD,1,0),0)</f>
        <v>01/326127308JTokopedia</v>
      </c>
    </row>
    <row r="988" spans="1:23" x14ac:dyDescent="0.35">
      <c r="A988" t="str">
        <f t="shared" si="81"/>
        <v/>
      </c>
      <c r="B988" s="48"/>
      <c r="C988" s="4"/>
      <c r="G988" s="77"/>
      <c r="H988">
        <f>IFERROR(VLOOKUP($A988,OSA!$BD:$BD,1,0),0)</f>
        <v>0</v>
      </c>
      <c r="J988" t="str">
        <f t="shared" si="80"/>
        <v>01/326127308JTOKOPEDIA</v>
      </c>
      <c r="K988" s="48" t="s">
        <v>11141</v>
      </c>
      <c r="L988" t="s">
        <v>2972</v>
      </c>
      <c r="M988" t="s">
        <v>18966</v>
      </c>
      <c r="N988" s="4" t="s">
        <v>18726</v>
      </c>
      <c r="O988">
        <v>850</v>
      </c>
      <c r="P988">
        <v>650</v>
      </c>
      <c r="Q988">
        <v>739</v>
      </c>
      <c r="R988" s="79">
        <v>55824324.324324116</v>
      </c>
      <c r="S988" s="79">
        <v>42689189.189189069</v>
      </c>
      <c r="T988" s="79">
        <v>48534324.324324153</v>
      </c>
      <c r="U988" s="69">
        <f t="shared" si="82"/>
        <v>746.33333333333337</v>
      </c>
      <c r="V988" s="75">
        <f t="shared" si="83"/>
        <v>49015945.945945777</v>
      </c>
      <c r="W988" t="str">
        <f>IFERROR(VLOOKUP($J989,OSA!$BD:$BD,1,0),0)</f>
        <v>01/326127308KLazada</v>
      </c>
    </row>
    <row r="989" spans="1:23" x14ac:dyDescent="0.35">
      <c r="A989" t="str">
        <f t="shared" si="81"/>
        <v/>
      </c>
      <c r="B989" s="48"/>
      <c r="C989" s="4"/>
      <c r="G989" s="77"/>
      <c r="H989">
        <f>IFERROR(VLOOKUP($A989,OSA!$BD:$BD,1,0),0)</f>
        <v>0</v>
      </c>
      <c r="J989" t="str">
        <f t="shared" si="80"/>
        <v>01/326127308KLAZADA</v>
      </c>
      <c r="K989" s="48" t="s">
        <v>11719</v>
      </c>
      <c r="L989" t="s">
        <v>2972</v>
      </c>
      <c r="M989" t="s">
        <v>20201</v>
      </c>
      <c r="N989" s="4" t="s">
        <v>20117</v>
      </c>
      <c r="O989">
        <v>8</v>
      </c>
      <c r="Q989">
        <v>16</v>
      </c>
      <c r="R989" s="79">
        <v>255007.99999999997</v>
      </c>
      <c r="T989" s="79">
        <v>510015.99999999994</v>
      </c>
      <c r="U989" s="69">
        <f t="shared" si="82"/>
        <v>8</v>
      </c>
      <c r="V989" s="75">
        <f t="shared" si="83"/>
        <v>255007.99999999997</v>
      </c>
      <c r="W989" t="str">
        <f>IFERROR(VLOOKUP($J990,OSA!$BD:$BD,1,0),0)</f>
        <v>01/326127308KTokopedia</v>
      </c>
    </row>
    <row r="990" spans="1:23" x14ac:dyDescent="0.35">
      <c r="A990" t="str">
        <f t="shared" si="81"/>
        <v/>
      </c>
      <c r="B990" s="48"/>
      <c r="C990" s="4"/>
      <c r="G990" s="77"/>
      <c r="H990">
        <f>IFERROR(VLOOKUP($A990,OSA!$BD:$BD,1,0),0)</f>
        <v>0</v>
      </c>
      <c r="J990" t="str">
        <f t="shared" si="80"/>
        <v>01/326127308KTOKOPEDIA</v>
      </c>
      <c r="K990" s="48" t="s">
        <v>11719</v>
      </c>
      <c r="L990" t="s">
        <v>2972</v>
      </c>
      <c r="M990" t="s">
        <v>20201</v>
      </c>
      <c r="N990" s="4" t="s">
        <v>18726</v>
      </c>
      <c r="O990">
        <v>40</v>
      </c>
      <c r="P990">
        <v>18</v>
      </c>
      <c r="Q990">
        <v>18</v>
      </c>
      <c r="R990" s="79">
        <v>1401801.8018018014</v>
      </c>
      <c r="S990" s="79">
        <v>630810.81081081065</v>
      </c>
      <c r="T990" s="79">
        <v>630810.81081081077</v>
      </c>
      <c r="U990" s="69">
        <f t="shared" si="82"/>
        <v>25.333333333333332</v>
      </c>
      <c r="V990" s="75">
        <f t="shared" si="83"/>
        <v>887807.80780780769</v>
      </c>
      <c r="W990" t="str">
        <f>IFERROR(VLOOKUP($J991,OSA!$BD:$BD,1,0),0)</f>
        <v>01/326127308MTokopedia</v>
      </c>
    </row>
    <row r="991" spans="1:23" x14ac:dyDescent="0.35">
      <c r="A991" t="str">
        <f t="shared" si="81"/>
        <v/>
      </c>
      <c r="B991" s="48"/>
      <c r="C991" s="4"/>
      <c r="G991" s="77"/>
      <c r="H991">
        <f>IFERROR(VLOOKUP($A991,OSA!$BD:$BD,1,0),0)</f>
        <v>0</v>
      </c>
      <c r="J991" t="str">
        <f t="shared" si="80"/>
        <v>01/326127308MTOKOPEDIA</v>
      </c>
      <c r="K991" s="48" t="s">
        <v>11273</v>
      </c>
      <c r="L991" t="s">
        <v>2972</v>
      </c>
      <c r="M991" t="s">
        <v>20202</v>
      </c>
      <c r="N991" s="4" t="s">
        <v>18726</v>
      </c>
      <c r="O991">
        <v>58</v>
      </c>
      <c r="R991" s="79">
        <v>2429729.7297297297</v>
      </c>
      <c r="U991" s="69">
        <f t="shared" si="82"/>
        <v>19.333333333333332</v>
      </c>
      <c r="V991" s="75">
        <f t="shared" si="83"/>
        <v>809909.90990990994</v>
      </c>
      <c r="W991" t="str">
        <f>IFERROR(VLOOKUP($J992,OSA!$BD:$BD,1,0),0)</f>
        <v>01/326127308NTokopedia</v>
      </c>
    </row>
    <row r="992" spans="1:23" x14ac:dyDescent="0.35">
      <c r="A992" t="str">
        <f t="shared" si="81"/>
        <v/>
      </c>
      <c r="B992" s="48"/>
      <c r="C992" s="4"/>
      <c r="G992" s="77"/>
      <c r="H992">
        <f>IFERROR(VLOOKUP($A992,OSA!$BD:$BD,1,0),0)</f>
        <v>0</v>
      </c>
      <c r="J992" t="str">
        <f t="shared" ref="J992:J1055" si="84">K992&amp;N992</f>
        <v>01/326127308NTOKOPEDIA</v>
      </c>
      <c r="K992" s="48" t="s">
        <v>11720</v>
      </c>
      <c r="L992" t="s">
        <v>2972</v>
      </c>
      <c r="M992" t="s">
        <v>18967</v>
      </c>
      <c r="N992" s="4" t="s">
        <v>18726</v>
      </c>
      <c r="O992">
        <v>133</v>
      </c>
      <c r="P992">
        <v>160</v>
      </c>
      <c r="Q992">
        <v>168</v>
      </c>
      <c r="R992" s="79">
        <v>4660990.9909909898</v>
      </c>
      <c r="S992" s="79">
        <v>5607207.2072072057</v>
      </c>
      <c r="T992" s="79">
        <v>5887567.5675675655</v>
      </c>
      <c r="U992" s="69">
        <f t="shared" si="82"/>
        <v>153.66666666666666</v>
      </c>
      <c r="V992" s="75">
        <f t="shared" si="83"/>
        <v>5385255.2552552531</v>
      </c>
      <c r="W992">
        <f>IFERROR(VLOOKUP($J993,OSA!$BD:$BD,1,0),0)</f>
        <v>0</v>
      </c>
    </row>
    <row r="993" spans="1:23" x14ac:dyDescent="0.35">
      <c r="A993" t="str">
        <f t="shared" si="81"/>
        <v/>
      </c>
      <c r="B993" s="48"/>
      <c r="C993" s="4"/>
      <c r="G993" s="77"/>
      <c r="H993">
        <f>IFERROR(VLOOKUP($A993,OSA!$BD:$BD,1,0),0)</f>
        <v>0</v>
      </c>
      <c r="J993" t="str">
        <f t="shared" si="84"/>
        <v>01/326127308OLAZADA</v>
      </c>
      <c r="K993" s="48" t="s">
        <v>11576</v>
      </c>
      <c r="L993" t="s">
        <v>2972</v>
      </c>
      <c r="M993" t="s">
        <v>18968</v>
      </c>
      <c r="N993" s="4" t="s">
        <v>20117</v>
      </c>
      <c r="O993">
        <v>14</v>
      </c>
      <c r="Q993">
        <v>32</v>
      </c>
      <c r="R993" s="79">
        <v>446865.99999999994</v>
      </c>
      <c r="T993" s="79">
        <v>1021407.9999999998</v>
      </c>
      <c r="U993" s="69">
        <f t="shared" si="82"/>
        <v>15.333333333333334</v>
      </c>
      <c r="V993" s="75">
        <f t="shared" si="83"/>
        <v>489424.66666666657</v>
      </c>
      <c r="W993" t="str">
        <f>IFERROR(VLOOKUP($J994,OSA!$BD:$BD,1,0),0)</f>
        <v>01/326127308OTokopedia</v>
      </c>
    </row>
    <row r="994" spans="1:23" x14ac:dyDescent="0.35">
      <c r="A994" t="str">
        <f t="shared" si="81"/>
        <v/>
      </c>
      <c r="B994" s="48"/>
      <c r="C994" s="4"/>
      <c r="G994" s="77"/>
      <c r="H994">
        <f>IFERROR(VLOOKUP($A994,OSA!$BD:$BD,1,0),0)</f>
        <v>0</v>
      </c>
      <c r="J994" t="str">
        <f t="shared" si="84"/>
        <v>01/326127308OTOKOPEDIA</v>
      </c>
      <c r="K994" s="48" t="s">
        <v>11576</v>
      </c>
      <c r="L994" t="s">
        <v>2972</v>
      </c>
      <c r="M994" t="s">
        <v>18968</v>
      </c>
      <c r="N994" s="4" t="s">
        <v>18726</v>
      </c>
      <c r="O994">
        <v>258</v>
      </c>
      <c r="P994">
        <v>151</v>
      </c>
      <c r="Q994">
        <v>184</v>
      </c>
      <c r="R994" s="79">
        <v>9041621.6216216218</v>
      </c>
      <c r="S994" s="79">
        <v>5291801.8018018017</v>
      </c>
      <c r="T994" s="79">
        <v>6448288.2882882878</v>
      </c>
      <c r="U994" s="69">
        <f t="shared" si="82"/>
        <v>197.66666666666666</v>
      </c>
      <c r="V994" s="75">
        <f t="shared" si="83"/>
        <v>6927237.2372372374</v>
      </c>
      <c r="W994">
        <f>IFERROR(VLOOKUP($J995,OSA!$BD:$BD,1,0),0)</f>
        <v>0</v>
      </c>
    </row>
    <row r="995" spans="1:23" x14ac:dyDescent="0.35">
      <c r="A995" t="str">
        <f t="shared" si="81"/>
        <v/>
      </c>
      <c r="B995" s="48"/>
      <c r="C995" s="4"/>
      <c r="G995" s="77"/>
      <c r="H995">
        <f>IFERROR(VLOOKUP($A995,OSA!$BD:$BD,1,0),0)</f>
        <v>0</v>
      </c>
      <c r="J995" t="str">
        <f t="shared" si="84"/>
        <v>01/326127308PBLIBLI</v>
      </c>
      <c r="K995" s="48" t="s">
        <v>11274</v>
      </c>
      <c r="L995" t="s">
        <v>2972</v>
      </c>
      <c r="M995" t="s">
        <v>18969</v>
      </c>
      <c r="N995" s="4" t="s">
        <v>20689</v>
      </c>
      <c r="O995">
        <v>60</v>
      </c>
      <c r="P995">
        <v>138</v>
      </c>
      <c r="R995" s="79">
        <v>3563519.9999999991</v>
      </c>
      <c r="S995" s="79">
        <v>8196095.9999999981</v>
      </c>
      <c r="U995" s="69">
        <f t="shared" si="82"/>
        <v>66</v>
      </c>
      <c r="V995" s="75">
        <f t="shared" si="83"/>
        <v>3919871.9999999986</v>
      </c>
      <c r="W995" t="str">
        <f>IFERROR(VLOOKUP($J996,OSA!$BD:$BD,1,0),0)</f>
        <v>01/326127308PTokopedia</v>
      </c>
    </row>
    <row r="996" spans="1:23" x14ac:dyDescent="0.35">
      <c r="A996" t="str">
        <f t="shared" si="81"/>
        <v/>
      </c>
      <c r="B996" s="48"/>
      <c r="C996" s="4"/>
      <c r="G996" s="77"/>
      <c r="H996">
        <f>IFERROR(VLOOKUP($A996,OSA!$BD:$BD,1,0),0)</f>
        <v>0</v>
      </c>
      <c r="J996" t="str">
        <f t="shared" si="84"/>
        <v>01/326127308PTOKOPEDIA</v>
      </c>
      <c r="K996" s="48" t="s">
        <v>11274</v>
      </c>
      <c r="L996" t="s">
        <v>2972</v>
      </c>
      <c r="M996" t="s">
        <v>18969</v>
      </c>
      <c r="N996" s="4" t="s">
        <v>18726</v>
      </c>
      <c r="O996">
        <v>385</v>
      </c>
      <c r="P996">
        <v>336</v>
      </c>
      <c r="Q996">
        <v>377</v>
      </c>
      <c r="R996" s="79">
        <v>25285135.135135103</v>
      </c>
      <c r="S996" s="79">
        <v>22067027.027027011</v>
      </c>
      <c r="T996" s="79">
        <v>24759729.729729697</v>
      </c>
      <c r="U996" s="69">
        <f t="shared" si="82"/>
        <v>366</v>
      </c>
      <c r="V996" s="75">
        <f t="shared" si="83"/>
        <v>24037297.297297269</v>
      </c>
      <c r="W996">
        <f>IFERROR(VLOOKUP($J997,OSA!$BD:$BD,1,0),0)</f>
        <v>0</v>
      </c>
    </row>
    <row r="997" spans="1:23" x14ac:dyDescent="0.35">
      <c r="A997" t="str">
        <f t="shared" si="81"/>
        <v/>
      </c>
      <c r="B997" s="48"/>
      <c r="C997" s="4"/>
      <c r="G997" s="77"/>
      <c r="H997">
        <f>IFERROR(VLOOKUP($A997,OSA!$BD:$BD,1,0),0)</f>
        <v>0</v>
      </c>
      <c r="J997" t="str">
        <f t="shared" si="84"/>
        <v>01/326127308QBLIBLI</v>
      </c>
      <c r="K997" s="48" t="s">
        <v>11721</v>
      </c>
      <c r="L997" t="s">
        <v>2972</v>
      </c>
      <c r="M997" t="s">
        <v>18970</v>
      </c>
      <c r="N997" s="4" t="s">
        <v>20689</v>
      </c>
      <c r="O997">
        <v>60</v>
      </c>
      <c r="P997">
        <v>240</v>
      </c>
      <c r="R997" s="79">
        <v>2287500</v>
      </c>
      <c r="S997" s="79">
        <v>9150000</v>
      </c>
      <c r="U997" s="69">
        <f t="shared" si="82"/>
        <v>100</v>
      </c>
      <c r="V997" s="75">
        <f t="shared" si="83"/>
        <v>3812500</v>
      </c>
      <c r="W997">
        <f>IFERROR(VLOOKUP($J998,OSA!$BD:$BD,1,0),0)</f>
        <v>0</v>
      </c>
    </row>
    <row r="998" spans="1:23" x14ac:dyDescent="0.35">
      <c r="A998" t="str">
        <f t="shared" si="81"/>
        <v/>
      </c>
      <c r="B998" s="48"/>
      <c r="C998" s="4"/>
      <c r="H998">
        <f>IFERROR(VLOOKUP($A998,OSA!$BD:$BD,1,0),0)</f>
        <v>0</v>
      </c>
      <c r="J998" t="str">
        <f t="shared" si="84"/>
        <v>01/326127308QLAZADA</v>
      </c>
      <c r="K998" s="48" t="s">
        <v>11721</v>
      </c>
      <c r="L998" t="s">
        <v>2972</v>
      </c>
      <c r="M998" t="s">
        <v>18970</v>
      </c>
      <c r="N998" s="4" t="s">
        <v>20117</v>
      </c>
      <c r="P998">
        <v>12</v>
      </c>
      <c r="Q998">
        <v>12</v>
      </c>
      <c r="S998" s="79">
        <v>457499.99999999994</v>
      </c>
      <c r="T998" s="79">
        <v>457499.99999999994</v>
      </c>
      <c r="U998" s="69">
        <f t="shared" si="82"/>
        <v>8</v>
      </c>
      <c r="V998" s="75">
        <f t="shared" si="83"/>
        <v>304999.99999999994</v>
      </c>
      <c r="W998" t="str">
        <f>IFERROR(VLOOKUP($J999,OSA!$BD:$BD,1,0),0)</f>
        <v>01/326127308QTokopedia</v>
      </c>
    </row>
    <row r="999" spans="1:23" x14ac:dyDescent="0.35">
      <c r="A999" t="str">
        <f t="shared" si="81"/>
        <v/>
      </c>
      <c r="B999" s="48"/>
      <c r="C999" s="4"/>
      <c r="H999">
        <f>IFERROR(VLOOKUP($A999,OSA!$BD:$BD,1,0),0)</f>
        <v>0</v>
      </c>
      <c r="J999" t="str">
        <f t="shared" si="84"/>
        <v>01/326127308QTOKOPEDIA</v>
      </c>
      <c r="K999" s="48" t="s">
        <v>11721</v>
      </c>
      <c r="L999" t="s">
        <v>2972</v>
      </c>
      <c r="M999" t="s">
        <v>18970</v>
      </c>
      <c r="N999" s="4" t="s">
        <v>18726</v>
      </c>
      <c r="O999">
        <v>139</v>
      </c>
      <c r="P999">
        <v>98</v>
      </c>
      <c r="Q999">
        <v>151</v>
      </c>
      <c r="R999" s="79">
        <v>5822972.9729729723</v>
      </c>
      <c r="S999" s="79">
        <v>4105405.4054054054</v>
      </c>
      <c r="T999" s="79">
        <v>6325675.6756756734</v>
      </c>
      <c r="U999" s="69">
        <f t="shared" si="82"/>
        <v>129.33333333333334</v>
      </c>
      <c r="V999" s="75">
        <f t="shared" si="83"/>
        <v>5418018.0180180175</v>
      </c>
      <c r="W999">
        <f>IFERROR(VLOOKUP($J1000,OSA!$BD:$BD,1,0),0)</f>
        <v>0</v>
      </c>
    </row>
    <row r="1000" spans="1:23" x14ac:dyDescent="0.35">
      <c r="A1000" t="str">
        <f t="shared" si="81"/>
        <v/>
      </c>
      <c r="B1000" s="48"/>
      <c r="C1000" s="4"/>
      <c r="H1000">
        <f>IFERROR(VLOOKUP($A1000,OSA!$BD:$BD,1,0),0)</f>
        <v>0</v>
      </c>
      <c r="J1000" t="str">
        <f t="shared" si="84"/>
        <v>01/326127308RBLIBLI</v>
      </c>
      <c r="K1000" s="48" t="s">
        <v>11142</v>
      </c>
      <c r="L1000" t="s">
        <v>2972</v>
      </c>
      <c r="M1000" t="s">
        <v>18971</v>
      </c>
      <c r="N1000" s="4" t="s">
        <v>20689</v>
      </c>
      <c r="O1000">
        <v>84</v>
      </c>
      <c r="P1000">
        <v>480</v>
      </c>
      <c r="R1000" s="79">
        <v>4988928</v>
      </c>
      <c r="S1000" s="79">
        <v>28508160</v>
      </c>
      <c r="U1000" s="69">
        <f t="shared" si="82"/>
        <v>188</v>
      </c>
      <c r="V1000" s="75">
        <f t="shared" si="83"/>
        <v>11165696</v>
      </c>
      <c r="W1000">
        <f>IFERROR(VLOOKUP($J1001,OSA!$BD:$BD,1,0),0)</f>
        <v>0</v>
      </c>
    </row>
    <row r="1001" spans="1:23" x14ac:dyDescent="0.35">
      <c r="A1001" t="str">
        <f t="shared" si="81"/>
        <v/>
      </c>
      <c r="B1001" s="48"/>
      <c r="C1001" s="4"/>
      <c r="H1001">
        <f>IFERROR(VLOOKUP($A1001,OSA!$BD:$BD,1,0),0)</f>
        <v>0</v>
      </c>
      <c r="J1001" t="str">
        <f t="shared" si="84"/>
        <v>01/326127308RBUKALAPAK</v>
      </c>
      <c r="K1001" s="48" t="s">
        <v>11142</v>
      </c>
      <c r="L1001" t="s">
        <v>2972</v>
      </c>
      <c r="M1001" t="s">
        <v>18971</v>
      </c>
      <c r="N1001" s="4" t="s">
        <v>18725</v>
      </c>
      <c r="O1001">
        <v>9</v>
      </c>
      <c r="P1001">
        <v>3</v>
      </c>
      <c r="R1001" s="79">
        <v>591081.08108108107</v>
      </c>
      <c r="S1001" s="79">
        <v>197027.02702702701</v>
      </c>
      <c r="U1001" s="69">
        <f t="shared" si="82"/>
        <v>4</v>
      </c>
      <c r="V1001" s="75">
        <f t="shared" si="83"/>
        <v>262702.70270270266</v>
      </c>
      <c r="W1001">
        <f>IFERROR(VLOOKUP($J1002,OSA!$BD:$BD,1,0),0)</f>
        <v>0</v>
      </c>
    </row>
    <row r="1002" spans="1:23" x14ac:dyDescent="0.35">
      <c r="A1002" t="str">
        <f t="shared" si="81"/>
        <v/>
      </c>
      <c r="B1002" s="48"/>
      <c r="C1002" s="4"/>
      <c r="H1002">
        <f>IFERROR(VLOOKUP($A1002,OSA!$BD:$BD,1,0),0)</f>
        <v>0</v>
      </c>
      <c r="J1002" t="str">
        <f t="shared" si="84"/>
        <v>01/326127308RLAZADA</v>
      </c>
      <c r="K1002" s="48" t="s">
        <v>11142</v>
      </c>
      <c r="L1002" t="s">
        <v>2972</v>
      </c>
      <c r="M1002" t="s">
        <v>18971</v>
      </c>
      <c r="N1002" s="4" t="s">
        <v>20117</v>
      </c>
      <c r="Q1002">
        <v>24</v>
      </c>
      <c r="T1002" s="79">
        <v>1425407.9999999998</v>
      </c>
      <c r="U1002" s="69">
        <f t="shared" si="82"/>
        <v>8</v>
      </c>
      <c r="V1002" s="75">
        <f t="shared" si="83"/>
        <v>475135.99999999994</v>
      </c>
      <c r="W1002" t="str">
        <f>IFERROR(VLOOKUP($J1003,OSA!$BD:$BD,1,0),0)</f>
        <v>01/326127308RTokopedia</v>
      </c>
    </row>
    <row r="1003" spans="1:23" x14ac:dyDescent="0.35">
      <c r="A1003" t="str">
        <f t="shared" si="81"/>
        <v/>
      </c>
      <c r="B1003" s="48"/>
      <c r="C1003" s="4"/>
      <c r="H1003">
        <f>IFERROR(VLOOKUP($A1003,OSA!$BD:$BD,1,0),0)</f>
        <v>0</v>
      </c>
      <c r="J1003" t="str">
        <f t="shared" si="84"/>
        <v>01/326127308RTOKOPEDIA</v>
      </c>
      <c r="K1003" s="48" t="s">
        <v>11142</v>
      </c>
      <c r="L1003" t="s">
        <v>2972</v>
      </c>
      <c r="M1003" t="s">
        <v>18971</v>
      </c>
      <c r="N1003" s="4" t="s">
        <v>18726</v>
      </c>
      <c r="O1003">
        <v>2005</v>
      </c>
      <c r="P1003">
        <v>1058</v>
      </c>
      <c r="Q1003">
        <v>1717</v>
      </c>
      <c r="R1003" s="79">
        <v>131679729.72972909</v>
      </c>
      <c r="S1003" s="79">
        <v>69484864.864864573</v>
      </c>
      <c r="T1003" s="79">
        <v>112765135.13513455</v>
      </c>
      <c r="U1003" s="69">
        <f t="shared" si="82"/>
        <v>1593.3333333333333</v>
      </c>
      <c r="V1003" s="75">
        <f t="shared" si="83"/>
        <v>104643243.24324274</v>
      </c>
      <c r="W1003" t="str">
        <f>IFERROR(VLOOKUP($J1004,OSA!$BD:$BD,1,0),0)</f>
        <v>01/326127308SLazada</v>
      </c>
    </row>
    <row r="1004" spans="1:23" x14ac:dyDescent="0.35">
      <c r="A1004" t="str">
        <f t="shared" si="81"/>
        <v/>
      </c>
      <c r="B1004" s="48"/>
      <c r="C1004" s="4"/>
      <c r="H1004">
        <f>IFERROR(VLOOKUP($A1004,OSA!$BD:$BD,1,0),0)</f>
        <v>0</v>
      </c>
      <c r="J1004" t="str">
        <f t="shared" si="84"/>
        <v>01/326127308SLAZADA</v>
      </c>
      <c r="K1004" s="48" t="s">
        <v>10432</v>
      </c>
      <c r="L1004" t="s">
        <v>2972</v>
      </c>
      <c r="M1004" t="s">
        <v>18972</v>
      </c>
      <c r="N1004" s="4" t="s">
        <v>20117</v>
      </c>
      <c r="O1004">
        <v>24</v>
      </c>
      <c r="R1004" s="79">
        <v>914999.99999999988</v>
      </c>
      <c r="U1004" s="69">
        <f t="shared" si="82"/>
        <v>8</v>
      </c>
      <c r="V1004" s="75">
        <f t="shared" si="83"/>
        <v>304999.99999999994</v>
      </c>
      <c r="W1004" t="str">
        <f>IFERROR(VLOOKUP($J1005,OSA!$BD:$BD,1,0),0)</f>
        <v>01/326127308STokopedia</v>
      </c>
    </row>
    <row r="1005" spans="1:23" x14ac:dyDescent="0.35">
      <c r="A1005" t="str">
        <f t="shared" si="81"/>
        <v/>
      </c>
      <c r="B1005" s="48"/>
      <c r="C1005" s="4"/>
      <c r="H1005">
        <f>IFERROR(VLOOKUP($A1005,OSA!$BD:$BD,1,0),0)</f>
        <v>0</v>
      </c>
      <c r="J1005" t="str">
        <f t="shared" si="84"/>
        <v>01/326127308STOKOPEDIA</v>
      </c>
      <c r="K1005" s="48" t="s">
        <v>10432</v>
      </c>
      <c r="L1005" t="s">
        <v>2972</v>
      </c>
      <c r="M1005" t="s">
        <v>18972</v>
      </c>
      <c r="N1005" s="4" t="s">
        <v>18726</v>
      </c>
      <c r="O1005">
        <v>32</v>
      </c>
      <c r="P1005">
        <v>85</v>
      </c>
      <c r="Q1005">
        <v>97</v>
      </c>
      <c r="R1005" s="79">
        <v>1340540.5405405404</v>
      </c>
      <c r="S1005" s="79">
        <v>3560810.8108108104</v>
      </c>
      <c r="T1005" s="79">
        <v>4063513.5135135124</v>
      </c>
      <c r="U1005" s="69">
        <f t="shared" si="82"/>
        <v>71.333333333333329</v>
      </c>
      <c r="V1005" s="75">
        <f t="shared" si="83"/>
        <v>2988288.2882882878</v>
      </c>
      <c r="W1005">
        <f>IFERROR(VLOOKUP($J1006,OSA!$BD:$BD,1,0),0)</f>
        <v>0</v>
      </c>
    </row>
    <row r="1006" spans="1:23" x14ac:dyDescent="0.35">
      <c r="A1006" t="str">
        <f t="shared" si="81"/>
        <v/>
      </c>
      <c r="B1006" s="48"/>
      <c r="C1006" s="4"/>
      <c r="H1006">
        <f>IFERROR(VLOOKUP($A1006,OSA!$BD:$BD,1,0),0)</f>
        <v>0</v>
      </c>
      <c r="J1006" t="str">
        <f t="shared" si="84"/>
        <v>01/326127308TBLIBLI</v>
      </c>
      <c r="K1006" s="48" t="s">
        <v>11143</v>
      </c>
      <c r="L1006" t="s">
        <v>2972</v>
      </c>
      <c r="M1006" t="s">
        <v>18973</v>
      </c>
      <c r="N1006" s="4" t="s">
        <v>20689</v>
      </c>
      <c r="O1006">
        <v>18</v>
      </c>
      <c r="P1006">
        <v>240</v>
      </c>
      <c r="R1006" s="79">
        <v>1069200</v>
      </c>
      <c r="S1006" s="79">
        <v>14255999.999999998</v>
      </c>
      <c r="U1006" s="69">
        <f t="shared" si="82"/>
        <v>86</v>
      </c>
      <c r="V1006" s="75">
        <f t="shared" si="83"/>
        <v>5108399.9999999991</v>
      </c>
      <c r="W1006">
        <f>IFERROR(VLOOKUP($J1007,OSA!$BD:$BD,1,0),0)</f>
        <v>0</v>
      </c>
    </row>
    <row r="1007" spans="1:23" x14ac:dyDescent="0.35">
      <c r="A1007" t="str">
        <f t="shared" si="81"/>
        <v/>
      </c>
      <c r="B1007" s="48"/>
      <c r="C1007" s="4"/>
      <c r="H1007">
        <f>IFERROR(VLOOKUP($A1007,OSA!$BD:$BD,1,0),0)</f>
        <v>0</v>
      </c>
      <c r="J1007" t="str">
        <f t="shared" si="84"/>
        <v>01/326127308TLAZADA</v>
      </c>
      <c r="K1007" s="48" t="s">
        <v>11143</v>
      </c>
      <c r="L1007" t="s">
        <v>2972</v>
      </c>
      <c r="M1007" t="s">
        <v>18973</v>
      </c>
      <c r="N1007" s="4" t="s">
        <v>20117</v>
      </c>
      <c r="O1007">
        <v>12</v>
      </c>
      <c r="R1007" s="79">
        <v>712799.99999999988</v>
      </c>
      <c r="U1007" s="69">
        <f t="shared" si="82"/>
        <v>4</v>
      </c>
      <c r="V1007" s="75">
        <f t="shared" si="83"/>
        <v>237599.99999999997</v>
      </c>
      <c r="W1007" t="str">
        <f>IFERROR(VLOOKUP($J1008,OSA!$BD:$BD,1,0),0)</f>
        <v>01/326127308TTokopedia</v>
      </c>
    </row>
    <row r="1008" spans="1:23" x14ac:dyDescent="0.35">
      <c r="A1008" t="str">
        <f t="shared" si="81"/>
        <v/>
      </c>
      <c r="B1008" s="48"/>
      <c r="C1008" s="4"/>
      <c r="H1008">
        <f>IFERROR(VLOOKUP($A1008,OSA!$BD:$BD,1,0),0)</f>
        <v>0</v>
      </c>
      <c r="J1008" t="str">
        <f t="shared" si="84"/>
        <v>01/326127308TTOKOPEDIA</v>
      </c>
      <c r="K1008" s="48" t="s">
        <v>11143</v>
      </c>
      <c r="L1008" t="s">
        <v>2972</v>
      </c>
      <c r="M1008" t="s">
        <v>18973</v>
      </c>
      <c r="N1008" s="4" t="s">
        <v>18726</v>
      </c>
      <c r="O1008">
        <v>930</v>
      </c>
      <c r="P1008">
        <v>623</v>
      </c>
      <c r="Q1008">
        <v>573</v>
      </c>
      <c r="R1008" s="79">
        <v>61078378.378378168</v>
      </c>
      <c r="S1008" s="79">
        <v>40915945.945945837</v>
      </c>
      <c r="T1008" s="79">
        <v>37632162.162162066</v>
      </c>
      <c r="U1008" s="69">
        <f t="shared" si="82"/>
        <v>708.66666666666663</v>
      </c>
      <c r="V1008" s="75">
        <f t="shared" si="83"/>
        <v>46542162.162162028</v>
      </c>
      <c r="W1008">
        <f>IFERROR(VLOOKUP($J1009,OSA!$BD:$BD,1,0),0)</f>
        <v>0</v>
      </c>
    </row>
    <row r="1009" spans="1:23" x14ac:dyDescent="0.35">
      <c r="A1009" t="str">
        <f t="shared" si="81"/>
        <v/>
      </c>
      <c r="B1009" s="48"/>
      <c r="C1009" s="4"/>
      <c r="H1009">
        <f>IFERROR(VLOOKUP($A1009,OSA!$BD:$BD,1,0),0)</f>
        <v>0</v>
      </c>
      <c r="J1009" t="str">
        <f t="shared" si="84"/>
        <v>01/326127308VBLIBLI</v>
      </c>
      <c r="K1009" s="48" t="s">
        <v>11577</v>
      </c>
      <c r="L1009" t="s">
        <v>2972</v>
      </c>
      <c r="M1009" t="s">
        <v>18974</v>
      </c>
      <c r="N1009" s="4" t="s">
        <v>20689</v>
      </c>
      <c r="P1009">
        <v>64</v>
      </c>
      <c r="S1009" s="79">
        <v>2044095.9999999998</v>
      </c>
      <c r="U1009" s="69">
        <f t="shared" si="82"/>
        <v>21.333333333333332</v>
      </c>
      <c r="V1009" s="75">
        <f t="shared" si="83"/>
        <v>681365.33333333326</v>
      </c>
      <c r="W1009" t="str">
        <f>IFERROR(VLOOKUP($J1010,OSA!$BD:$BD,1,0),0)</f>
        <v>01/326127308VTokopedia</v>
      </c>
    </row>
    <row r="1010" spans="1:23" x14ac:dyDescent="0.35">
      <c r="A1010" t="str">
        <f t="shared" si="81"/>
        <v/>
      </c>
      <c r="B1010" s="48"/>
      <c r="C1010" s="4"/>
      <c r="H1010">
        <f>IFERROR(VLOOKUP($A1010,OSA!$BD:$BD,1,0),0)</f>
        <v>0</v>
      </c>
      <c r="J1010" t="str">
        <f t="shared" si="84"/>
        <v>01/326127308VTOKOPEDIA</v>
      </c>
      <c r="K1010" s="48" t="s">
        <v>11577</v>
      </c>
      <c r="L1010" t="s">
        <v>2972</v>
      </c>
      <c r="M1010" t="s">
        <v>18974</v>
      </c>
      <c r="N1010" s="4" t="s">
        <v>18726</v>
      </c>
      <c r="O1010">
        <v>324</v>
      </c>
      <c r="P1010">
        <v>105</v>
      </c>
      <c r="Q1010">
        <v>70</v>
      </c>
      <c r="R1010" s="79">
        <v>11354594.594594592</v>
      </c>
      <c r="S1010" s="79">
        <v>3679729.7297297311</v>
      </c>
      <c r="T1010" s="79">
        <v>2453153.1531531531</v>
      </c>
      <c r="U1010" s="69">
        <f t="shared" si="82"/>
        <v>166.33333333333334</v>
      </c>
      <c r="V1010" s="75">
        <f t="shared" si="83"/>
        <v>5829159.1591591584</v>
      </c>
      <c r="W1010" t="str">
        <f>IFERROR(VLOOKUP($J1011,OSA!$BD:$BD,1,0),0)</f>
        <v>01/326127308WTokopedia</v>
      </c>
    </row>
    <row r="1011" spans="1:23" x14ac:dyDescent="0.35">
      <c r="A1011" t="str">
        <f t="shared" si="81"/>
        <v/>
      </c>
      <c r="B1011" s="48"/>
      <c r="C1011" s="4"/>
      <c r="H1011">
        <f>IFERROR(VLOOKUP($A1011,OSA!$BD:$BD,1,0),0)</f>
        <v>0</v>
      </c>
      <c r="J1011" t="str">
        <f t="shared" si="84"/>
        <v>01/326127308WTOKOPEDIA</v>
      </c>
      <c r="K1011" s="48" t="s">
        <v>11566</v>
      </c>
      <c r="L1011" t="s">
        <v>2972</v>
      </c>
      <c r="M1011" t="s">
        <v>18975</v>
      </c>
      <c r="N1011" s="4" t="s">
        <v>18726</v>
      </c>
      <c r="O1011">
        <v>188</v>
      </c>
      <c r="P1011">
        <v>77</v>
      </c>
      <c r="R1011" s="79">
        <v>12347027.027027028</v>
      </c>
      <c r="S1011" s="79">
        <v>5057027.0270270286</v>
      </c>
      <c r="U1011" s="69">
        <f t="shared" si="82"/>
        <v>88.333333333333329</v>
      </c>
      <c r="V1011" s="75">
        <f t="shared" si="83"/>
        <v>5801351.3513513515</v>
      </c>
      <c r="W1011" t="str">
        <f>IFERROR(VLOOKUP($J1012,OSA!$BD:$BD,1,0),0)</f>
        <v>01/326127308XTokopedia</v>
      </c>
    </row>
    <row r="1012" spans="1:23" x14ac:dyDescent="0.35">
      <c r="A1012" t="str">
        <f t="shared" si="81"/>
        <v/>
      </c>
      <c r="B1012" s="48"/>
      <c r="C1012" s="4"/>
      <c r="H1012">
        <f>IFERROR(VLOOKUP($A1012,OSA!$BD:$BD,1,0),0)</f>
        <v>0</v>
      </c>
      <c r="J1012" t="str">
        <f t="shared" si="84"/>
        <v>01/326127308XTOKOPEDIA</v>
      </c>
      <c r="K1012" s="48" t="s">
        <v>11578</v>
      </c>
      <c r="L1012" t="s">
        <v>2972</v>
      </c>
      <c r="M1012" t="s">
        <v>18976</v>
      </c>
      <c r="N1012" s="4" t="s">
        <v>18726</v>
      </c>
      <c r="O1012">
        <v>156</v>
      </c>
      <c r="P1012">
        <v>53</v>
      </c>
      <c r="Q1012">
        <v>12</v>
      </c>
      <c r="R1012" s="79">
        <v>5467027.0270270295</v>
      </c>
      <c r="S1012" s="79">
        <v>1857387.387387387</v>
      </c>
      <c r="T1012" s="79">
        <v>420540.54054054047</v>
      </c>
      <c r="U1012" s="69">
        <f t="shared" si="82"/>
        <v>73.666666666666671</v>
      </c>
      <c r="V1012" s="75">
        <f t="shared" si="83"/>
        <v>2581651.6516516525</v>
      </c>
      <c r="W1012">
        <f>IFERROR(VLOOKUP($J1013,OSA!$BD:$BD,1,0),0)</f>
        <v>0</v>
      </c>
    </row>
    <row r="1013" spans="1:23" x14ac:dyDescent="0.35">
      <c r="A1013" t="str">
        <f t="shared" si="81"/>
        <v/>
      </c>
      <c r="B1013" s="48"/>
      <c r="C1013" s="4"/>
      <c r="H1013">
        <f>IFERROR(VLOOKUP($A1013,OSA!$BD:$BD,1,0),0)</f>
        <v>0</v>
      </c>
      <c r="J1013" t="str">
        <f t="shared" si="84"/>
        <v>01/326127308YBLIBLI</v>
      </c>
      <c r="K1013" s="48" t="s">
        <v>11722</v>
      </c>
      <c r="L1013" t="s">
        <v>2972</v>
      </c>
      <c r="M1013" t="s">
        <v>18977</v>
      </c>
      <c r="N1013" s="4" t="s">
        <v>20689</v>
      </c>
      <c r="O1013">
        <v>40</v>
      </c>
      <c r="Q1013">
        <v>80</v>
      </c>
      <c r="R1013" s="79">
        <v>1275039.9999999998</v>
      </c>
      <c r="T1013" s="79">
        <v>2550079.9999999995</v>
      </c>
      <c r="U1013" s="69">
        <f t="shared" si="82"/>
        <v>40</v>
      </c>
      <c r="V1013" s="75">
        <f t="shared" si="83"/>
        <v>1275039.9999999998</v>
      </c>
      <c r="W1013" t="str">
        <f>IFERROR(VLOOKUP($J1014,OSA!$BD:$BD,1,0),0)</f>
        <v>01/326127308YBukalapak</v>
      </c>
    </row>
    <row r="1014" spans="1:23" x14ac:dyDescent="0.35">
      <c r="A1014" t="str">
        <f t="shared" si="81"/>
        <v/>
      </c>
      <c r="B1014" s="48"/>
      <c r="C1014" s="4"/>
      <c r="H1014">
        <f>IFERROR(VLOOKUP($A1014,OSA!$BD:$BD,1,0),0)</f>
        <v>0</v>
      </c>
      <c r="J1014" t="str">
        <f t="shared" si="84"/>
        <v>01/326127308YBUKALAPAK</v>
      </c>
      <c r="K1014" s="48" t="s">
        <v>11722</v>
      </c>
      <c r="L1014" t="s">
        <v>2972</v>
      </c>
      <c r="M1014" t="s">
        <v>18977</v>
      </c>
      <c r="N1014" s="4" t="s">
        <v>18725</v>
      </c>
      <c r="P1014">
        <v>4</v>
      </c>
      <c r="S1014" s="79">
        <v>140180.18018018018</v>
      </c>
      <c r="U1014" s="69">
        <f t="shared" si="82"/>
        <v>1.3333333333333333</v>
      </c>
      <c r="V1014" s="75">
        <f t="shared" si="83"/>
        <v>46726.726726726723</v>
      </c>
      <c r="W1014" t="str">
        <f>IFERROR(VLOOKUP($J1015,OSA!$BD:$BD,1,0),0)</f>
        <v>01/326127308YTokopedia</v>
      </c>
    </row>
    <row r="1015" spans="1:23" x14ac:dyDescent="0.35">
      <c r="A1015" t="str">
        <f t="shared" si="81"/>
        <v/>
      </c>
      <c r="B1015" s="48"/>
      <c r="C1015" s="4"/>
      <c r="H1015">
        <f>IFERROR(VLOOKUP($A1015,OSA!$BD:$BD,1,0),0)</f>
        <v>0</v>
      </c>
      <c r="J1015" t="str">
        <f t="shared" si="84"/>
        <v>01/326127308YTOKOPEDIA</v>
      </c>
      <c r="K1015" s="48" t="s">
        <v>11722</v>
      </c>
      <c r="L1015" t="s">
        <v>2972</v>
      </c>
      <c r="M1015" t="s">
        <v>18977</v>
      </c>
      <c r="N1015" s="4" t="s">
        <v>18726</v>
      </c>
      <c r="O1015">
        <v>2171</v>
      </c>
      <c r="P1015">
        <v>1745</v>
      </c>
      <c r="Q1015">
        <v>1587</v>
      </c>
      <c r="R1015" s="79">
        <v>76082792.792792335</v>
      </c>
      <c r="S1015" s="79">
        <v>61153603.603603542</v>
      </c>
      <c r="T1015" s="79">
        <v>55616486.486486427</v>
      </c>
      <c r="U1015" s="69">
        <f t="shared" si="82"/>
        <v>1834.3333333333333</v>
      </c>
      <c r="V1015" s="75">
        <f t="shared" si="83"/>
        <v>64284294.294294097</v>
      </c>
      <c r="W1015">
        <f>IFERROR(VLOOKUP($J1016,OSA!$BD:$BD,1,0),0)</f>
        <v>0</v>
      </c>
    </row>
    <row r="1016" spans="1:23" x14ac:dyDescent="0.35">
      <c r="A1016" t="str">
        <f t="shared" si="81"/>
        <v/>
      </c>
      <c r="B1016" s="48"/>
      <c r="C1016" s="4"/>
      <c r="H1016">
        <f>IFERROR(VLOOKUP($A1016,OSA!$BD:$BD,1,0),0)</f>
        <v>0</v>
      </c>
      <c r="J1016" t="str">
        <f t="shared" si="84"/>
        <v>01/326127308ZLAZADA</v>
      </c>
      <c r="K1016" s="48" t="s">
        <v>11579</v>
      </c>
      <c r="L1016" t="s">
        <v>2972</v>
      </c>
      <c r="M1016" t="s">
        <v>18978</v>
      </c>
      <c r="N1016" s="4" t="s">
        <v>20117</v>
      </c>
      <c r="Q1016">
        <v>16</v>
      </c>
      <c r="T1016" s="79">
        <v>510927.99999999994</v>
      </c>
      <c r="U1016" s="69">
        <f t="shared" si="82"/>
        <v>5.333333333333333</v>
      </c>
      <c r="V1016" s="75">
        <f t="shared" si="83"/>
        <v>170309.33333333331</v>
      </c>
      <c r="W1016" t="str">
        <f>IFERROR(VLOOKUP($J1017,OSA!$BD:$BD,1,0),0)</f>
        <v>01/326127308ZTokopedia</v>
      </c>
    </row>
    <row r="1017" spans="1:23" x14ac:dyDescent="0.35">
      <c r="A1017" t="str">
        <f t="shared" si="81"/>
        <v/>
      </c>
      <c r="B1017" s="48"/>
      <c r="C1017" s="4"/>
      <c r="H1017">
        <f>IFERROR(VLOOKUP($A1017,OSA!$BD:$BD,1,0),0)</f>
        <v>0</v>
      </c>
      <c r="J1017" t="str">
        <f t="shared" si="84"/>
        <v>01/326127308ZTOKOPEDIA</v>
      </c>
      <c r="K1017" s="48" t="s">
        <v>11579</v>
      </c>
      <c r="L1017" t="s">
        <v>2972</v>
      </c>
      <c r="M1017" t="s">
        <v>18978</v>
      </c>
      <c r="N1017" s="4" t="s">
        <v>18726</v>
      </c>
      <c r="O1017">
        <v>696</v>
      </c>
      <c r="P1017">
        <v>517</v>
      </c>
      <c r="Q1017">
        <v>439</v>
      </c>
      <c r="R1017" s="79">
        <v>24391351.351351358</v>
      </c>
      <c r="S1017" s="79">
        <v>18118288.28828828</v>
      </c>
      <c r="T1017" s="79">
        <v>15384774.774774758</v>
      </c>
      <c r="U1017" s="69">
        <f t="shared" si="82"/>
        <v>550.66666666666663</v>
      </c>
      <c r="V1017" s="75">
        <f t="shared" si="83"/>
        <v>19298138.138138134</v>
      </c>
      <c r="W1017">
        <f>IFERROR(VLOOKUP($J1018,OSA!$BD:$BD,1,0),0)</f>
        <v>0</v>
      </c>
    </row>
    <row r="1018" spans="1:23" x14ac:dyDescent="0.35">
      <c r="A1018" t="str">
        <f t="shared" si="81"/>
        <v/>
      </c>
      <c r="B1018" s="48"/>
      <c r="C1018" s="4"/>
      <c r="H1018">
        <f>IFERROR(VLOOKUP($A1018,OSA!$BD:$BD,1,0),0)</f>
        <v>0</v>
      </c>
      <c r="J1018" t="str">
        <f t="shared" si="84"/>
        <v>01/326127309BBLIBLI</v>
      </c>
      <c r="K1018" s="48" t="s">
        <v>13814</v>
      </c>
      <c r="L1018" t="s">
        <v>2972</v>
      </c>
      <c r="M1018" t="s">
        <v>18979</v>
      </c>
      <c r="N1018" s="4" t="s">
        <v>20689</v>
      </c>
      <c r="P1018">
        <v>120</v>
      </c>
      <c r="S1018" s="79">
        <v>2611920</v>
      </c>
      <c r="U1018" s="69">
        <f t="shared" si="82"/>
        <v>40</v>
      </c>
      <c r="V1018" s="75">
        <f t="shared" si="83"/>
        <v>870640</v>
      </c>
      <c r="W1018">
        <f>IFERROR(VLOOKUP($J1019,OSA!$BD:$BD,1,0),0)</f>
        <v>0</v>
      </c>
    </row>
    <row r="1019" spans="1:23" x14ac:dyDescent="0.35">
      <c r="A1019" t="str">
        <f t="shared" si="81"/>
        <v/>
      </c>
      <c r="B1019" s="48"/>
      <c r="C1019" s="4"/>
      <c r="H1019">
        <f>IFERROR(VLOOKUP($A1019,OSA!$BD:$BD,1,0),0)</f>
        <v>0</v>
      </c>
      <c r="J1019" t="str">
        <f t="shared" si="84"/>
        <v>01/326127309BBUKALAPAK</v>
      </c>
      <c r="K1019" s="48" t="s">
        <v>13814</v>
      </c>
      <c r="L1019" t="s">
        <v>2972</v>
      </c>
      <c r="M1019" t="s">
        <v>18979</v>
      </c>
      <c r="N1019" s="4" t="s">
        <v>18725</v>
      </c>
      <c r="O1019">
        <v>3</v>
      </c>
      <c r="R1019" s="79">
        <v>71621.621621621613</v>
      </c>
      <c r="U1019" s="69">
        <f t="shared" si="82"/>
        <v>1</v>
      </c>
      <c r="V1019" s="75">
        <f t="shared" si="83"/>
        <v>23873.873873873872</v>
      </c>
      <c r="W1019">
        <f>IFERROR(VLOOKUP($J1020,OSA!$BD:$BD,1,0),0)</f>
        <v>0</v>
      </c>
    </row>
    <row r="1020" spans="1:23" x14ac:dyDescent="0.35">
      <c r="A1020" t="str">
        <f t="shared" si="81"/>
        <v/>
      </c>
      <c r="B1020" s="48"/>
      <c r="C1020" s="4"/>
      <c r="H1020">
        <f>IFERROR(VLOOKUP($A1020,OSA!$BD:$BD,1,0),0)</f>
        <v>0</v>
      </c>
      <c r="J1020" t="str">
        <f t="shared" si="84"/>
        <v>01/326127309BLAZADA</v>
      </c>
      <c r="K1020" s="48" t="s">
        <v>13814</v>
      </c>
      <c r="L1020" t="s">
        <v>2972</v>
      </c>
      <c r="M1020" t="s">
        <v>18979</v>
      </c>
      <c r="N1020" s="4" t="s">
        <v>20117</v>
      </c>
      <c r="O1020">
        <v>34</v>
      </c>
      <c r="R1020" s="79">
        <v>740043.99999999988</v>
      </c>
      <c r="U1020" s="69">
        <f t="shared" si="82"/>
        <v>11.333333333333334</v>
      </c>
      <c r="V1020" s="75">
        <f t="shared" si="83"/>
        <v>246681.33333333328</v>
      </c>
      <c r="W1020">
        <f>IFERROR(VLOOKUP($J1021,OSA!$BD:$BD,1,0),0)</f>
        <v>0</v>
      </c>
    </row>
    <row r="1021" spans="1:23" x14ac:dyDescent="0.35">
      <c r="A1021" t="str">
        <f t="shared" si="81"/>
        <v/>
      </c>
      <c r="B1021" s="48"/>
      <c r="C1021" s="4"/>
      <c r="H1021">
        <f>IFERROR(VLOOKUP($A1021,OSA!$BD:$BD,1,0),0)</f>
        <v>0</v>
      </c>
      <c r="J1021" t="str">
        <f t="shared" si="84"/>
        <v>01/326127309BTOKOPEDIA</v>
      </c>
      <c r="K1021" s="48" t="s">
        <v>13814</v>
      </c>
      <c r="L1021" t="s">
        <v>2972</v>
      </c>
      <c r="M1021" t="s">
        <v>18979</v>
      </c>
      <c r="N1021" s="4" t="s">
        <v>18726</v>
      </c>
      <c r="O1021">
        <v>2400</v>
      </c>
      <c r="P1021">
        <v>1626</v>
      </c>
      <c r="Q1021">
        <v>2684</v>
      </c>
      <c r="R1021" s="79">
        <v>57297297.297297657</v>
      </c>
      <c r="S1021" s="79">
        <v>38818918.918918833</v>
      </c>
      <c r="T1021" s="79">
        <v>64077477.477477878</v>
      </c>
      <c r="U1021" s="69">
        <f t="shared" si="82"/>
        <v>2236.6666666666665</v>
      </c>
      <c r="V1021" s="75">
        <f t="shared" si="83"/>
        <v>53397897.897898115</v>
      </c>
      <c r="W1021">
        <f>IFERROR(VLOOKUP($J1022,OSA!$BD:$BD,1,0),0)</f>
        <v>0</v>
      </c>
    </row>
    <row r="1022" spans="1:23" x14ac:dyDescent="0.35">
      <c r="A1022" t="str">
        <f t="shared" si="81"/>
        <v/>
      </c>
      <c r="B1022" s="48"/>
      <c r="C1022" s="4"/>
      <c r="H1022">
        <f>IFERROR(VLOOKUP($A1022,OSA!$BD:$BD,1,0),0)</f>
        <v>0</v>
      </c>
      <c r="J1022" t="str">
        <f t="shared" si="84"/>
        <v>01/326127309CBLIBLI</v>
      </c>
      <c r="K1022" s="48" t="s">
        <v>13815</v>
      </c>
      <c r="L1022" t="s">
        <v>2972</v>
      </c>
      <c r="M1022" t="s">
        <v>18980</v>
      </c>
      <c r="N1022" s="4" t="s">
        <v>20689</v>
      </c>
      <c r="Q1022">
        <v>12</v>
      </c>
      <c r="T1022" s="79">
        <v>413232</v>
      </c>
      <c r="U1022" s="69">
        <f t="shared" si="82"/>
        <v>4</v>
      </c>
      <c r="V1022" s="75">
        <f t="shared" si="83"/>
        <v>137744</v>
      </c>
      <c r="W1022">
        <f>IFERROR(VLOOKUP($J1023,OSA!$BD:$BD,1,0),0)</f>
        <v>0</v>
      </c>
    </row>
    <row r="1023" spans="1:23" x14ac:dyDescent="0.35">
      <c r="A1023" t="str">
        <f t="shared" si="81"/>
        <v/>
      </c>
      <c r="B1023" s="48"/>
      <c r="C1023" s="4"/>
      <c r="H1023">
        <f>IFERROR(VLOOKUP($A1023,OSA!$BD:$BD,1,0),0)</f>
        <v>0</v>
      </c>
      <c r="J1023" t="str">
        <f t="shared" si="84"/>
        <v>01/326127309CLAZADA</v>
      </c>
      <c r="K1023" s="48" t="s">
        <v>13815</v>
      </c>
      <c r="L1023" t="s">
        <v>2972</v>
      </c>
      <c r="M1023" t="s">
        <v>18980</v>
      </c>
      <c r="N1023" s="4" t="s">
        <v>20117</v>
      </c>
      <c r="O1023">
        <v>6</v>
      </c>
      <c r="P1023">
        <v>11</v>
      </c>
      <c r="R1023" s="79">
        <v>206616</v>
      </c>
      <c r="S1023" s="79">
        <v>378795.99999999994</v>
      </c>
      <c r="U1023" s="69">
        <f t="shared" si="82"/>
        <v>5.666666666666667</v>
      </c>
      <c r="V1023" s="75">
        <f t="shared" si="83"/>
        <v>195137.33333333334</v>
      </c>
      <c r="W1023">
        <f>IFERROR(VLOOKUP($J1024,OSA!$BD:$BD,1,0),0)</f>
        <v>0</v>
      </c>
    </row>
    <row r="1024" spans="1:23" x14ac:dyDescent="0.35">
      <c r="A1024" t="str">
        <f t="shared" si="81"/>
        <v/>
      </c>
      <c r="B1024" s="48"/>
      <c r="C1024" s="4"/>
      <c r="H1024">
        <f>IFERROR(VLOOKUP($A1024,OSA!$BD:$BD,1,0),0)</f>
        <v>0</v>
      </c>
      <c r="J1024" t="str">
        <f t="shared" si="84"/>
        <v>01/326127309CTOKOPEDIA</v>
      </c>
      <c r="K1024" s="48" t="s">
        <v>13815</v>
      </c>
      <c r="L1024" t="s">
        <v>2972</v>
      </c>
      <c r="M1024" t="s">
        <v>18980</v>
      </c>
      <c r="N1024" s="4" t="s">
        <v>18726</v>
      </c>
      <c r="O1024">
        <v>119</v>
      </c>
      <c r="P1024">
        <v>245</v>
      </c>
      <c r="Q1024">
        <v>54</v>
      </c>
      <c r="R1024" s="79">
        <v>4491981.9819819806</v>
      </c>
      <c r="S1024" s="79">
        <v>9248198.1981981955</v>
      </c>
      <c r="T1024" s="79">
        <v>2038378.378378378</v>
      </c>
      <c r="U1024" s="69">
        <f t="shared" si="82"/>
        <v>139.33333333333334</v>
      </c>
      <c r="V1024" s="75">
        <f t="shared" si="83"/>
        <v>5259519.5195195181</v>
      </c>
      <c r="W1024">
        <f>IFERROR(VLOOKUP($J1025,OSA!$BD:$BD,1,0),0)</f>
        <v>0</v>
      </c>
    </row>
    <row r="1025" spans="1:23" x14ac:dyDescent="0.35">
      <c r="A1025" t="str">
        <f t="shared" si="81"/>
        <v/>
      </c>
      <c r="B1025" s="48"/>
      <c r="C1025" s="4"/>
      <c r="H1025">
        <f>IFERROR(VLOOKUP($A1025,OSA!$BD:$BD,1,0),0)</f>
        <v>0</v>
      </c>
      <c r="J1025" t="str">
        <f t="shared" si="84"/>
        <v>01/326127309DBLIBLI</v>
      </c>
      <c r="K1025" s="48" t="s">
        <v>14788</v>
      </c>
      <c r="L1025" t="s">
        <v>2972</v>
      </c>
      <c r="M1025" t="s">
        <v>19005</v>
      </c>
      <c r="N1025" s="4" t="s">
        <v>20689</v>
      </c>
      <c r="O1025">
        <v>180</v>
      </c>
      <c r="Q1025">
        <v>24</v>
      </c>
      <c r="R1025" s="79">
        <v>6196860</v>
      </c>
      <c r="T1025" s="79">
        <v>826248</v>
      </c>
      <c r="U1025" s="69">
        <f t="shared" si="82"/>
        <v>68</v>
      </c>
      <c r="V1025" s="75">
        <f t="shared" si="83"/>
        <v>2341036</v>
      </c>
      <c r="W1025">
        <f>IFERROR(VLOOKUP($J1026,OSA!$BD:$BD,1,0),0)</f>
        <v>0</v>
      </c>
    </row>
    <row r="1026" spans="1:23" x14ac:dyDescent="0.35">
      <c r="A1026" t="str">
        <f t="shared" si="81"/>
        <v/>
      </c>
      <c r="B1026" s="48"/>
      <c r="C1026" s="4"/>
      <c r="H1026">
        <f>IFERROR(VLOOKUP($A1026,OSA!$BD:$BD,1,0),0)</f>
        <v>0</v>
      </c>
      <c r="J1026" t="str">
        <f t="shared" si="84"/>
        <v>01/326127309DBUKALAPAK</v>
      </c>
      <c r="K1026" s="48" t="s">
        <v>14788</v>
      </c>
      <c r="L1026" t="s">
        <v>2972</v>
      </c>
      <c r="M1026" t="s">
        <v>19005</v>
      </c>
      <c r="N1026" s="4" t="s">
        <v>18725</v>
      </c>
      <c r="Q1026">
        <v>3</v>
      </c>
      <c r="T1026" s="79">
        <v>113243.24324324324</v>
      </c>
      <c r="U1026" s="69">
        <f t="shared" si="82"/>
        <v>1</v>
      </c>
      <c r="V1026" s="75">
        <f t="shared" si="83"/>
        <v>37747.747747747744</v>
      </c>
      <c r="W1026">
        <f>IFERROR(VLOOKUP($J1027,OSA!$BD:$BD,1,0),0)</f>
        <v>0</v>
      </c>
    </row>
    <row r="1027" spans="1:23" x14ac:dyDescent="0.35">
      <c r="A1027" t="str">
        <f t="shared" ref="A1027:A1090" si="85">B1027&amp;E1027</f>
        <v/>
      </c>
      <c r="B1027" s="48"/>
      <c r="C1027" s="4"/>
      <c r="H1027">
        <f>IFERROR(VLOOKUP($A1027,OSA!$BD:$BD,1,0),0)</f>
        <v>0</v>
      </c>
      <c r="J1027" t="str">
        <f t="shared" si="84"/>
        <v>01/326127309DLAZADA</v>
      </c>
      <c r="K1027" s="48" t="s">
        <v>14788</v>
      </c>
      <c r="L1027" t="s">
        <v>2972</v>
      </c>
      <c r="M1027" t="s">
        <v>19005</v>
      </c>
      <c r="N1027" s="4" t="s">
        <v>20117</v>
      </c>
      <c r="P1027">
        <v>6</v>
      </c>
      <c r="S1027" s="79">
        <v>206562</v>
      </c>
      <c r="U1027" s="69">
        <f t="shared" ref="U1027:U1090" si="86">SUM(O1027:Q1027)/3</f>
        <v>2</v>
      </c>
      <c r="V1027" s="75">
        <f t="shared" ref="V1027:V1090" si="87">SUM(R1027:T1027)/3</f>
        <v>68854</v>
      </c>
      <c r="W1027" t="str">
        <f>IFERROR(VLOOKUP($J1028,OSA!$BD:$BD,1,0),0)</f>
        <v>01/326127309DTokopedia</v>
      </c>
    </row>
    <row r="1028" spans="1:23" x14ac:dyDescent="0.35">
      <c r="A1028" t="str">
        <f t="shared" si="85"/>
        <v/>
      </c>
      <c r="B1028" s="48"/>
      <c r="C1028" s="4"/>
      <c r="H1028">
        <f>IFERROR(VLOOKUP($A1028,OSA!$BD:$BD,1,0),0)</f>
        <v>0</v>
      </c>
      <c r="J1028" t="str">
        <f t="shared" si="84"/>
        <v>01/326127309DTOKOPEDIA</v>
      </c>
      <c r="K1028" s="48" t="s">
        <v>14788</v>
      </c>
      <c r="L1028" t="s">
        <v>2972</v>
      </c>
      <c r="M1028" t="s">
        <v>19005</v>
      </c>
      <c r="N1028" s="4" t="s">
        <v>18726</v>
      </c>
      <c r="O1028">
        <v>136</v>
      </c>
      <c r="P1028">
        <v>171</v>
      </c>
      <c r="Q1028">
        <v>96</v>
      </c>
      <c r="R1028" s="79">
        <v>5133693.6936936947</v>
      </c>
      <c r="S1028" s="79">
        <v>6454864.8648648653</v>
      </c>
      <c r="T1028" s="79">
        <v>3623783.7837837813</v>
      </c>
      <c r="U1028" s="69">
        <f t="shared" si="86"/>
        <v>134.33333333333334</v>
      </c>
      <c r="V1028" s="75">
        <f t="shared" si="87"/>
        <v>5070780.7807807811</v>
      </c>
      <c r="W1028">
        <f>IFERROR(VLOOKUP($J1029,OSA!$BD:$BD,1,0),0)</f>
        <v>0</v>
      </c>
    </row>
    <row r="1029" spans="1:23" x14ac:dyDescent="0.35">
      <c r="A1029" t="str">
        <f t="shared" si="85"/>
        <v/>
      </c>
      <c r="B1029" s="48"/>
      <c r="C1029" s="4"/>
      <c r="H1029">
        <f>IFERROR(VLOOKUP($A1029,OSA!$BD:$BD,1,0),0)</f>
        <v>0</v>
      </c>
      <c r="J1029" t="str">
        <f t="shared" si="84"/>
        <v>01/326127309EBLIBLI</v>
      </c>
      <c r="K1029" s="48" t="s">
        <v>14789</v>
      </c>
      <c r="L1029" t="s">
        <v>2972</v>
      </c>
      <c r="M1029" t="s">
        <v>19006</v>
      </c>
      <c r="N1029" s="4" t="s">
        <v>20689</v>
      </c>
      <c r="O1029">
        <v>120</v>
      </c>
      <c r="P1029">
        <v>180</v>
      </c>
      <c r="Q1029">
        <v>12</v>
      </c>
      <c r="R1029" s="79">
        <v>2611320</v>
      </c>
      <c r="S1029" s="79">
        <v>3916980</v>
      </c>
      <c r="T1029" s="79">
        <v>261132</v>
      </c>
      <c r="U1029" s="69">
        <f t="shared" si="86"/>
        <v>104</v>
      </c>
      <c r="V1029" s="75">
        <f t="shared" si="87"/>
        <v>2263144</v>
      </c>
      <c r="W1029">
        <f>IFERROR(VLOOKUP($J1030,OSA!$BD:$BD,1,0),0)</f>
        <v>0</v>
      </c>
    </row>
    <row r="1030" spans="1:23" x14ac:dyDescent="0.35">
      <c r="A1030" t="str">
        <f t="shared" si="85"/>
        <v/>
      </c>
      <c r="B1030" s="48"/>
      <c r="C1030" s="4"/>
      <c r="H1030">
        <f>IFERROR(VLOOKUP($A1030,OSA!$BD:$BD,1,0),0)</f>
        <v>0</v>
      </c>
      <c r="J1030" t="str">
        <f t="shared" si="84"/>
        <v>01/326127309EBUKALAPAK</v>
      </c>
      <c r="K1030" s="48" t="s">
        <v>14789</v>
      </c>
      <c r="L1030" t="s">
        <v>2972</v>
      </c>
      <c r="M1030" t="s">
        <v>19006</v>
      </c>
      <c r="N1030" s="4" t="s">
        <v>18725</v>
      </c>
      <c r="Q1030">
        <v>1</v>
      </c>
      <c r="T1030" s="79">
        <v>23873.873873873872</v>
      </c>
      <c r="U1030" s="69">
        <f t="shared" si="86"/>
        <v>0.33333333333333331</v>
      </c>
      <c r="V1030" s="75">
        <f t="shared" si="87"/>
        <v>7957.9579579579577</v>
      </c>
      <c r="W1030">
        <f>IFERROR(VLOOKUP($J1031,OSA!$BD:$BD,1,0),0)</f>
        <v>0</v>
      </c>
    </row>
    <row r="1031" spans="1:23" x14ac:dyDescent="0.35">
      <c r="A1031" t="str">
        <f t="shared" si="85"/>
        <v/>
      </c>
      <c r="B1031" s="48"/>
      <c r="C1031" s="4"/>
      <c r="H1031">
        <f>IFERROR(VLOOKUP($A1031,OSA!$BD:$BD,1,0),0)</f>
        <v>0</v>
      </c>
      <c r="J1031" t="str">
        <f t="shared" si="84"/>
        <v>01/326127309ELAZADA</v>
      </c>
      <c r="K1031" s="48" t="s">
        <v>14789</v>
      </c>
      <c r="L1031" t="s">
        <v>2972</v>
      </c>
      <c r="M1031" t="s">
        <v>19006</v>
      </c>
      <c r="N1031" s="4" t="s">
        <v>20117</v>
      </c>
      <c r="Q1031">
        <v>48</v>
      </c>
      <c r="T1031" s="79">
        <v>1044528</v>
      </c>
      <c r="U1031" s="69">
        <f t="shared" si="86"/>
        <v>16</v>
      </c>
      <c r="V1031" s="75">
        <f t="shared" si="87"/>
        <v>348176</v>
      </c>
      <c r="W1031" t="str">
        <f>IFERROR(VLOOKUP($J1032,OSA!$BD:$BD,1,0),0)</f>
        <v>01/326127309ETokopedia</v>
      </c>
    </row>
    <row r="1032" spans="1:23" x14ac:dyDescent="0.35">
      <c r="A1032" t="str">
        <f t="shared" si="85"/>
        <v/>
      </c>
      <c r="B1032" s="48"/>
      <c r="C1032" s="4"/>
      <c r="H1032">
        <f>IFERROR(VLOOKUP($A1032,OSA!$BD:$BD,1,0),0)</f>
        <v>0</v>
      </c>
      <c r="J1032" t="str">
        <f t="shared" si="84"/>
        <v>01/326127309ETOKOPEDIA</v>
      </c>
      <c r="K1032" s="48" t="s">
        <v>14789</v>
      </c>
      <c r="L1032" t="s">
        <v>2972</v>
      </c>
      <c r="M1032" t="s">
        <v>19006</v>
      </c>
      <c r="N1032" s="4" t="s">
        <v>18726</v>
      </c>
      <c r="O1032">
        <v>1400</v>
      </c>
      <c r="P1032">
        <v>1333</v>
      </c>
      <c r="Q1032">
        <v>855</v>
      </c>
      <c r="R1032" s="79">
        <v>33423423.423423391</v>
      </c>
      <c r="S1032" s="79">
        <v>31823873.87387386</v>
      </c>
      <c r="T1032" s="79">
        <v>20412162.162162177</v>
      </c>
      <c r="U1032" s="69">
        <f t="shared" si="86"/>
        <v>1196</v>
      </c>
      <c r="V1032" s="75">
        <f t="shared" si="87"/>
        <v>28553153.15315314</v>
      </c>
      <c r="W1032" t="str">
        <f>IFERROR(VLOOKUP($J1033,OSA!$BD:$BD,1,0),0)</f>
        <v>01/331010002ABukalapak</v>
      </c>
    </row>
    <row r="1033" spans="1:23" x14ac:dyDescent="0.35">
      <c r="A1033" t="str">
        <f t="shared" si="85"/>
        <v/>
      </c>
      <c r="B1033" s="48"/>
      <c r="C1033" s="4"/>
      <c r="H1033">
        <f>IFERROR(VLOOKUP($A1033,OSA!$BD:$BD,1,0),0)</f>
        <v>0</v>
      </c>
      <c r="J1033" t="str">
        <f t="shared" si="84"/>
        <v>01/331010002ABUKALAPAK</v>
      </c>
      <c r="K1033" s="48" t="s">
        <v>129</v>
      </c>
      <c r="L1033" t="s">
        <v>18731</v>
      </c>
      <c r="M1033" t="s">
        <v>18981</v>
      </c>
      <c r="N1033" s="4" t="s">
        <v>18725</v>
      </c>
      <c r="O1033">
        <v>4</v>
      </c>
      <c r="R1033" s="79">
        <v>399999.99999999994</v>
      </c>
      <c r="U1033" s="69">
        <f t="shared" si="86"/>
        <v>1.3333333333333333</v>
      </c>
      <c r="V1033" s="75">
        <f t="shared" si="87"/>
        <v>133333.33333333331</v>
      </c>
      <c r="W1033" t="str">
        <f>IFERROR(VLOOKUP($J1034,OSA!$BD:$BD,1,0),0)</f>
        <v>01/331010002ALazada</v>
      </c>
    </row>
    <row r="1034" spans="1:23" x14ac:dyDescent="0.35">
      <c r="A1034" t="str">
        <f t="shared" si="85"/>
        <v/>
      </c>
      <c r="B1034" s="48"/>
      <c r="C1034" s="4"/>
      <c r="H1034">
        <f>IFERROR(VLOOKUP($A1034,OSA!$BD:$BD,1,0),0)</f>
        <v>0</v>
      </c>
      <c r="J1034" t="str">
        <f t="shared" si="84"/>
        <v>01/331010002ALAZADA</v>
      </c>
      <c r="K1034" s="48" t="s">
        <v>129</v>
      </c>
      <c r="L1034" t="s">
        <v>18731</v>
      </c>
      <c r="M1034" t="s">
        <v>18981</v>
      </c>
      <c r="N1034" s="4" t="s">
        <v>20117</v>
      </c>
      <c r="Q1034">
        <v>216</v>
      </c>
      <c r="T1034" s="79">
        <v>19099583.999999996</v>
      </c>
      <c r="U1034" s="69">
        <f t="shared" si="86"/>
        <v>72</v>
      </c>
      <c r="V1034" s="75">
        <f t="shared" si="87"/>
        <v>6366527.9999999991</v>
      </c>
      <c r="W1034" t="str">
        <f>IFERROR(VLOOKUP($J1035,OSA!$BD:$BD,1,0),0)</f>
        <v>01/331010002ATokopedia</v>
      </c>
    </row>
    <row r="1035" spans="1:23" x14ac:dyDescent="0.35">
      <c r="A1035" t="str">
        <f t="shared" si="85"/>
        <v/>
      </c>
      <c r="B1035" s="48"/>
      <c r="C1035" s="4"/>
      <c r="H1035">
        <f>IFERROR(VLOOKUP($A1035,OSA!$BD:$BD,1,0),0)</f>
        <v>0</v>
      </c>
      <c r="J1035" t="str">
        <f t="shared" si="84"/>
        <v>01/331010002ATOKOPEDIA</v>
      </c>
      <c r="K1035" s="48" t="s">
        <v>129</v>
      </c>
      <c r="L1035" t="s">
        <v>18731</v>
      </c>
      <c r="M1035" t="s">
        <v>18981</v>
      </c>
      <c r="N1035" s="4" t="s">
        <v>18726</v>
      </c>
      <c r="O1035">
        <v>31</v>
      </c>
      <c r="P1035">
        <v>25</v>
      </c>
      <c r="Q1035">
        <v>22</v>
      </c>
      <c r="R1035" s="79">
        <v>3099999.9999999995</v>
      </c>
      <c r="S1035" s="79">
        <v>2499999.9999999995</v>
      </c>
      <c r="T1035" s="79">
        <v>2199999.9999999995</v>
      </c>
      <c r="U1035" s="69">
        <f t="shared" si="86"/>
        <v>26</v>
      </c>
      <c r="V1035" s="75">
        <f t="shared" si="87"/>
        <v>2599999.9999999995</v>
      </c>
      <c r="W1035">
        <f>IFERROR(VLOOKUP($J1036,OSA!$BD:$BD,1,0),0)</f>
        <v>0</v>
      </c>
    </row>
    <row r="1036" spans="1:23" x14ac:dyDescent="0.35">
      <c r="A1036" t="str">
        <f t="shared" si="85"/>
        <v/>
      </c>
      <c r="B1036" s="48"/>
      <c r="C1036" s="4"/>
      <c r="H1036">
        <f>IFERROR(VLOOKUP($A1036,OSA!$BD:$BD,1,0),0)</f>
        <v>0</v>
      </c>
      <c r="J1036" t="str">
        <f t="shared" si="84"/>
        <v>01/331010801ABLIBLI</v>
      </c>
      <c r="K1036" s="48" t="s">
        <v>155</v>
      </c>
      <c r="L1036" t="s">
        <v>18731</v>
      </c>
      <c r="M1036" t="s">
        <v>18982</v>
      </c>
      <c r="N1036" s="4" t="s">
        <v>20689</v>
      </c>
      <c r="O1036">
        <v>48</v>
      </c>
      <c r="P1036">
        <v>48</v>
      </c>
      <c r="Q1036">
        <v>24</v>
      </c>
      <c r="R1036" s="79">
        <v>869711.99999999988</v>
      </c>
      <c r="S1036" s="79">
        <v>869711.99999999988</v>
      </c>
      <c r="T1036" s="79">
        <v>434855.99999999994</v>
      </c>
      <c r="U1036" s="69">
        <f t="shared" si="86"/>
        <v>40</v>
      </c>
      <c r="V1036" s="75">
        <f t="shared" si="87"/>
        <v>724759.99999999988</v>
      </c>
      <c r="W1036" t="str">
        <f>IFERROR(VLOOKUP($J1037,OSA!$BD:$BD,1,0),0)</f>
        <v>01/331010801ABukalapak</v>
      </c>
    </row>
    <row r="1037" spans="1:23" x14ac:dyDescent="0.35">
      <c r="A1037" t="str">
        <f t="shared" si="85"/>
        <v/>
      </c>
      <c r="B1037" s="48"/>
      <c r="C1037" s="4"/>
      <c r="H1037">
        <f>IFERROR(VLOOKUP($A1037,OSA!$BD:$BD,1,0),0)</f>
        <v>0</v>
      </c>
      <c r="J1037" t="str">
        <f t="shared" si="84"/>
        <v>01/331010801ABUKALAPAK</v>
      </c>
      <c r="K1037" s="48" t="s">
        <v>155</v>
      </c>
      <c r="L1037" t="s">
        <v>18731</v>
      </c>
      <c r="M1037" t="s">
        <v>18982</v>
      </c>
      <c r="N1037" s="4" t="s">
        <v>18725</v>
      </c>
      <c r="Q1037">
        <v>4</v>
      </c>
      <c r="T1037" s="79">
        <v>81081.08108108108</v>
      </c>
      <c r="U1037" s="69">
        <f t="shared" si="86"/>
        <v>1.3333333333333333</v>
      </c>
      <c r="V1037" s="75">
        <f t="shared" si="87"/>
        <v>27027.027027027027</v>
      </c>
      <c r="W1037">
        <f>IFERROR(VLOOKUP($J1038,OSA!$BD:$BD,1,0),0)</f>
        <v>0</v>
      </c>
    </row>
    <row r="1038" spans="1:23" x14ac:dyDescent="0.35">
      <c r="A1038" t="str">
        <f t="shared" si="85"/>
        <v/>
      </c>
      <c r="B1038" s="48"/>
      <c r="C1038" s="4"/>
      <c r="H1038">
        <f>IFERROR(VLOOKUP($A1038,OSA!$BD:$BD,1,0),0)</f>
        <v>0</v>
      </c>
      <c r="J1038" t="str">
        <f t="shared" si="84"/>
        <v>01/331010801ALAZADA</v>
      </c>
      <c r="K1038" s="48" t="s">
        <v>155</v>
      </c>
      <c r="L1038" t="s">
        <v>18731</v>
      </c>
      <c r="M1038" t="s">
        <v>18982</v>
      </c>
      <c r="N1038" s="4" t="s">
        <v>20117</v>
      </c>
      <c r="O1038">
        <v>456</v>
      </c>
      <c r="Q1038">
        <v>432</v>
      </c>
      <c r="R1038" s="79">
        <v>8262264</v>
      </c>
      <c r="T1038" s="79">
        <v>7827407.9999999981</v>
      </c>
      <c r="U1038" s="69">
        <f t="shared" si="86"/>
        <v>296</v>
      </c>
      <c r="V1038" s="75">
        <f t="shared" si="87"/>
        <v>5363223.9999999991</v>
      </c>
      <c r="W1038" t="str">
        <f>IFERROR(VLOOKUP($J1039,OSA!$BD:$BD,1,0),0)</f>
        <v>01/331010801ATokopedia</v>
      </c>
    </row>
    <row r="1039" spans="1:23" x14ac:dyDescent="0.35">
      <c r="A1039" t="str">
        <f t="shared" si="85"/>
        <v/>
      </c>
      <c r="B1039" s="48"/>
      <c r="C1039" s="4"/>
      <c r="H1039">
        <f>IFERROR(VLOOKUP($A1039,OSA!$BD:$BD,1,0),0)</f>
        <v>0</v>
      </c>
      <c r="J1039" t="str">
        <f t="shared" si="84"/>
        <v>01/331010801ATOKOPEDIA</v>
      </c>
      <c r="K1039" s="48" t="s">
        <v>155</v>
      </c>
      <c r="L1039" t="s">
        <v>18731</v>
      </c>
      <c r="M1039" t="s">
        <v>18982</v>
      </c>
      <c r="N1039" s="4" t="s">
        <v>18726</v>
      </c>
      <c r="O1039">
        <v>242</v>
      </c>
      <c r="P1039">
        <v>389</v>
      </c>
      <c r="Q1039">
        <v>402</v>
      </c>
      <c r="R1039" s="79">
        <v>4905405.4054054106</v>
      </c>
      <c r="S1039" s="79">
        <v>7885135.1351351431</v>
      </c>
      <c r="T1039" s="79">
        <v>8148648.6486486578</v>
      </c>
      <c r="U1039" s="69">
        <f t="shared" si="86"/>
        <v>344.33333333333331</v>
      </c>
      <c r="V1039" s="75">
        <f t="shared" si="87"/>
        <v>6979729.7297297372</v>
      </c>
      <c r="W1039">
        <f>IFERROR(VLOOKUP($J1040,OSA!$BD:$BD,1,0),0)</f>
        <v>0</v>
      </c>
    </row>
    <row r="1040" spans="1:23" x14ac:dyDescent="0.35">
      <c r="A1040" t="str">
        <f t="shared" si="85"/>
        <v/>
      </c>
      <c r="B1040" s="48"/>
      <c r="C1040" s="4"/>
      <c r="H1040">
        <f>IFERROR(VLOOKUP($A1040,OSA!$BD:$BD,1,0),0)</f>
        <v>0</v>
      </c>
      <c r="J1040" t="str">
        <f t="shared" si="84"/>
        <v>01/331010901ABLIBLI</v>
      </c>
      <c r="K1040" s="48" t="s">
        <v>943</v>
      </c>
      <c r="L1040" t="s">
        <v>18731</v>
      </c>
      <c r="M1040" t="s">
        <v>18983</v>
      </c>
      <c r="N1040" s="4" t="s">
        <v>20689</v>
      </c>
      <c r="O1040">
        <v>24</v>
      </c>
      <c r="P1040">
        <v>24</v>
      </c>
      <c r="Q1040">
        <v>24</v>
      </c>
      <c r="R1040" s="79">
        <v>464159.99999999994</v>
      </c>
      <c r="S1040" s="79">
        <v>464159.99999999994</v>
      </c>
      <c r="T1040" s="79">
        <v>464159.99999999994</v>
      </c>
      <c r="U1040" s="69">
        <f t="shared" si="86"/>
        <v>24</v>
      </c>
      <c r="V1040" s="75">
        <f t="shared" si="87"/>
        <v>464159.99999999994</v>
      </c>
      <c r="W1040" t="str">
        <f>IFERROR(VLOOKUP($J1041,OSA!$BD:$BD,1,0),0)</f>
        <v>01/331010901ABukalapak</v>
      </c>
    </row>
    <row r="1041" spans="1:23" x14ac:dyDescent="0.35">
      <c r="A1041" t="str">
        <f t="shared" si="85"/>
        <v/>
      </c>
      <c r="B1041" s="48"/>
      <c r="C1041" s="4"/>
      <c r="H1041">
        <f>IFERROR(VLOOKUP($A1041,OSA!$BD:$BD,1,0),0)</f>
        <v>0</v>
      </c>
      <c r="J1041" t="str">
        <f t="shared" si="84"/>
        <v>01/331010901ABUKALAPAK</v>
      </c>
      <c r="K1041" s="48" t="s">
        <v>943</v>
      </c>
      <c r="L1041" t="s">
        <v>18731</v>
      </c>
      <c r="M1041" t="s">
        <v>18983</v>
      </c>
      <c r="N1041" s="4" t="s">
        <v>18725</v>
      </c>
      <c r="P1041">
        <v>1</v>
      </c>
      <c r="S1041" s="79">
        <v>21531.531531531531</v>
      </c>
      <c r="U1041" s="69">
        <f t="shared" si="86"/>
        <v>0.33333333333333331</v>
      </c>
      <c r="V1041" s="75">
        <f t="shared" si="87"/>
        <v>7177.1771771771773</v>
      </c>
      <c r="W1041" t="str">
        <f>IFERROR(VLOOKUP($J1042,OSA!$BD:$BD,1,0),0)</f>
        <v>01/331010901ALazada</v>
      </c>
    </row>
    <row r="1042" spans="1:23" x14ac:dyDescent="0.35">
      <c r="A1042" t="str">
        <f t="shared" si="85"/>
        <v/>
      </c>
      <c r="B1042" s="48"/>
      <c r="C1042" s="4"/>
      <c r="H1042">
        <f>IFERROR(VLOOKUP($A1042,OSA!$BD:$BD,1,0),0)</f>
        <v>0</v>
      </c>
      <c r="J1042" t="str">
        <f t="shared" si="84"/>
        <v>01/331010901ALAZADA</v>
      </c>
      <c r="K1042" s="48" t="s">
        <v>943</v>
      </c>
      <c r="L1042" t="s">
        <v>18731</v>
      </c>
      <c r="M1042" t="s">
        <v>18983</v>
      </c>
      <c r="N1042" s="4" t="s">
        <v>20117</v>
      </c>
      <c r="P1042">
        <v>72</v>
      </c>
      <c r="Q1042">
        <v>144</v>
      </c>
      <c r="S1042" s="79">
        <v>1392479.9999999998</v>
      </c>
      <c r="T1042" s="79">
        <v>2784960</v>
      </c>
      <c r="U1042" s="69">
        <f t="shared" si="86"/>
        <v>72</v>
      </c>
      <c r="V1042" s="75">
        <f t="shared" si="87"/>
        <v>1392480</v>
      </c>
      <c r="W1042" t="str">
        <f>IFERROR(VLOOKUP($J1043,OSA!$BD:$BD,1,0),0)</f>
        <v>01/331010901ATokopedia</v>
      </c>
    </row>
    <row r="1043" spans="1:23" x14ac:dyDescent="0.35">
      <c r="A1043" t="str">
        <f t="shared" si="85"/>
        <v/>
      </c>
      <c r="B1043" s="48"/>
      <c r="C1043" s="4"/>
      <c r="H1043">
        <f>IFERROR(VLOOKUP($A1043,OSA!$BD:$BD,1,0),0)</f>
        <v>0</v>
      </c>
      <c r="J1043" t="str">
        <f t="shared" si="84"/>
        <v>01/331010901ATOKOPEDIA</v>
      </c>
      <c r="K1043" s="48" t="s">
        <v>943</v>
      </c>
      <c r="L1043" t="s">
        <v>18731</v>
      </c>
      <c r="M1043" t="s">
        <v>18983</v>
      </c>
      <c r="N1043" s="4" t="s">
        <v>18726</v>
      </c>
      <c r="O1043">
        <v>157</v>
      </c>
      <c r="P1043">
        <v>135</v>
      </c>
      <c r="Q1043">
        <v>161</v>
      </c>
      <c r="R1043" s="79">
        <v>3380450.4504504451</v>
      </c>
      <c r="S1043" s="79">
        <v>2906756.7567567527</v>
      </c>
      <c r="T1043" s="79">
        <v>3466576.5765765696</v>
      </c>
      <c r="U1043" s="69">
        <f t="shared" si="86"/>
        <v>151</v>
      </c>
      <c r="V1043" s="75">
        <f t="shared" si="87"/>
        <v>3251261.2612612559</v>
      </c>
      <c r="W1043">
        <f>IFERROR(VLOOKUP($J1044,OSA!$BD:$BD,1,0),0)</f>
        <v>0</v>
      </c>
    </row>
    <row r="1044" spans="1:23" x14ac:dyDescent="0.35">
      <c r="A1044" t="str">
        <f t="shared" si="85"/>
        <v/>
      </c>
      <c r="B1044" s="48"/>
      <c r="C1044" s="4"/>
      <c r="H1044">
        <f>IFERROR(VLOOKUP($A1044,OSA!$BD:$BD,1,0),0)</f>
        <v>0</v>
      </c>
      <c r="J1044" t="str">
        <f t="shared" si="84"/>
        <v>01/331010902ABLIBLI</v>
      </c>
      <c r="K1044" s="48" t="s">
        <v>170</v>
      </c>
      <c r="L1044" t="s">
        <v>18731</v>
      </c>
      <c r="M1044" t="s">
        <v>18984</v>
      </c>
      <c r="N1044" s="4" t="s">
        <v>20689</v>
      </c>
      <c r="O1044">
        <v>12</v>
      </c>
      <c r="P1044">
        <v>24</v>
      </c>
      <c r="Q1044">
        <v>48</v>
      </c>
      <c r="R1044" s="79">
        <v>414779.99999999994</v>
      </c>
      <c r="S1044" s="79">
        <v>829559.99999999988</v>
      </c>
      <c r="T1044" s="79">
        <v>1659119.9999999998</v>
      </c>
      <c r="U1044" s="69">
        <f t="shared" si="86"/>
        <v>28</v>
      </c>
      <c r="V1044" s="75">
        <f t="shared" si="87"/>
        <v>967819.99999999988</v>
      </c>
      <c r="W1044" t="str">
        <f>IFERROR(VLOOKUP($J1045,OSA!$BD:$BD,1,0),0)</f>
        <v>01/331010902ABukalapak</v>
      </c>
    </row>
    <row r="1045" spans="1:23" x14ac:dyDescent="0.35">
      <c r="A1045" t="str">
        <f t="shared" si="85"/>
        <v/>
      </c>
      <c r="B1045" s="48"/>
      <c r="C1045" s="4"/>
      <c r="H1045">
        <f>IFERROR(VLOOKUP($A1045,OSA!$BD:$BD,1,0),0)</f>
        <v>0</v>
      </c>
      <c r="J1045" t="str">
        <f t="shared" si="84"/>
        <v>01/331010902ABUKALAPAK</v>
      </c>
      <c r="K1045" s="48" t="s">
        <v>170</v>
      </c>
      <c r="L1045" t="s">
        <v>18731</v>
      </c>
      <c r="M1045" t="s">
        <v>18984</v>
      </c>
      <c r="N1045" s="4" t="s">
        <v>18725</v>
      </c>
      <c r="O1045">
        <v>52</v>
      </c>
      <c r="P1045">
        <v>14</v>
      </c>
      <c r="Q1045">
        <v>24</v>
      </c>
      <c r="R1045" s="79">
        <v>2009729.7297297295</v>
      </c>
      <c r="S1045" s="79">
        <v>541081.08108108107</v>
      </c>
      <c r="T1045" s="79">
        <v>927567.56756756746</v>
      </c>
      <c r="U1045" s="69">
        <f t="shared" si="86"/>
        <v>30</v>
      </c>
      <c r="V1045" s="75">
        <f t="shared" si="87"/>
        <v>1159459.4594594592</v>
      </c>
      <c r="W1045">
        <f>IFERROR(VLOOKUP($J1046,OSA!$BD:$BD,1,0),0)</f>
        <v>0</v>
      </c>
    </row>
    <row r="1046" spans="1:23" x14ac:dyDescent="0.35">
      <c r="A1046" t="str">
        <f t="shared" si="85"/>
        <v/>
      </c>
      <c r="B1046" s="48"/>
      <c r="C1046" s="4"/>
      <c r="H1046">
        <f>IFERROR(VLOOKUP($A1046,OSA!$BD:$BD,1,0),0)</f>
        <v>0</v>
      </c>
      <c r="J1046" t="str">
        <f t="shared" si="84"/>
        <v>01/331010902ALAZADA</v>
      </c>
      <c r="K1046" s="48" t="s">
        <v>170</v>
      </c>
      <c r="L1046" t="s">
        <v>18731</v>
      </c>
      <c r="M1046" t="s">
        <v>18984</v>
      </c>
      <c r="N1046" s="4" t="s">
        <v>20117</v>
      </c>
      <c r="P1046">
        <v>60</v>
      </c>
      <c r="S1046" s="79">
        <v>2073899.9999999998</v>
      </c>
      <c r="U1046" s="69">
        <f t="shared" si="86"/>
        <v>20</v>
      </c>
      <c r="V1046" s="75">
        <f t="shared" si="87"/>
        <v>691299.99999999988</v>
      </c>
      <c r="W1046" t="str">
        <f>IFERROR(VLOOKUP($J1047,OSA!$BD:$BD,1,0),0)</f>
        <v>01/331010902ATokopedia</v>
      </c>
    </row>
    <row r="1047" spans="1:23" x14ac:dyDescent="0.35">
      <c r="A1047" t="str">
        <f t="shared" si="85"/>
        <v/>
      </c>
      <c r="B1047" s="48"/>
      <c r="C1047" s="4"/>
      <c r="H1047">
        <f>IFERROR(VLOOKUP($A1047,OSA!$BD:$BD,1,0),0)</f>
        <v>0</v>
      </c>
      <c r="J1047" t="str">
        <f t="shared" si="84"/>
        <v>01/331010902ATOKOPEDIA</v>
      </c>
      <c r="K1047" s="48" t="s">
        <v>170</v>
      </c>
      <c r="L1047" t="s">
        <v>18731</v>
      </c>
      <c r="M1047" t="s">
        <v>18984</v>
      </c>
      <c r="N1047" s="4" t="s">
        <v>18726</v>
      </c>
      <c r="O1047">
        <v>385</v>
      </c>
      <c r="P1047">
        <v>283</v>
      </c>
      <c r="Q1047">
        <v>366</v>
      </c>
      <c r="R1047" s="79">
        <v>14879729.711711742</v>
      </c>
      <c r="S1047" s="79">
        <v>10937567.567567574</v>
      </c>
      <c r="T1047" s="79">
        <v>14145405.396396421</v>
      </c>
      <c r="U1047" s="69">
        <f t="shared" si="86"/>
        <v>344.66666666666669</v>
      </c>
      <c r="V1047" s="75">
        <f t="shared" si="87"/>
        <v>13320900.891891912</v>
      </c>
      <c r="W1047">
        <f>IFERROR(VLOOKUP($J1048,OSA!$BD:$BD,1,0),0)</f>
        <v>0</v>
      </c>
    </row>
    <row r="1048" spans="1:23" x14ac:dyDescent="0.35">
      <c r="A1048" t="str">
        <f t="shared" si="85"/>
        <v/>
      </c>
      <c r="B1048" s="48"/>
      <c r="C1048" s="4"/>
      <c r="H1048">
        <f>IFERROR(VLOOKUP($A1048,OSA!$BD:$BD,1,0),0)</f>
        <v>0</v>
      </c>
      <c r="J1048" t="str">
        <f t="shared" si="84"/>
        <v>01/33109101ABLIBLI</v>
      </c>
      <c r="K1048" s="48" t="s">
        <v>940</v>
      </c>
      <c r="L1048" t="s">
        <v>18731</v>
      </c>
      <c r="M1048" t="s">
        <v>18985</v>
      </c>
      <c r="N1048" s="4" t="s">
        <v>20689</v>
      </c>
      <c r="O1048">
        <v>24</v>
      </c>
      <c r="Q1048">
        <v>36</v>
      </c>
      <c r="R1048" s="79">
        <v>352799.99999999994</v>
      </c>
      <c r="T1048" s="79">
        <v>529199.99999999988</v>
      </c>
      <c r="U1048" s="69">
        <f t="shared" si="86"/>
        <v>20</v>
      </c>
      <c r="V1048" s="75">
        <f t="shared" si="87"/>
        <v>293999.99999999994</v>
      </c>
      <c r="W1048">
        <f>IFERROR(VLOOKUP($J1049,OSA!$BD:$BD,1,0),0)</f>
        <v>0</v>
      </c>
    </row>
    <row r="1049" spans="1:23" x14ac:dyDescent="0.35">
      <c r="A1049" t="str">
        <f t="shared" si="85"/>
        <v/>
      </c>
      <c r="B1049" s="48"/>
      <c r="C1049" s="4"/>
      <c r="H1049">
        <f>IFERROR(VLOOKUP($A1049,OSA!$BD:$BD,1,0),0)</f>
        <v>0</v>
      </c>
      <c r="J1049" t="str">
        <f t="shared" si="84"/>
        <v>01/33109101ALAZADA</v>
      </c>
      <c r="K1049" s="48" t="s">
        <v>940</v>
      </c>
      <c r="L1049" t="s">
        <v>18731</v>
      </c>
      <c r="M1049" t="s">
        <v>18985</v>
      </c>
      <c r="N1049" s="4" t="s">
        <v>20117</v>
      </c>
      <c r="O1049">
        <v>96</v>
      </c>
      <c r="R1049" s="79">
        <v>1411200</v>
      </c>
      <c r="U1049" s="69">
        <f t="shared" si="86"/>
        <v>32</v>
      </c>
      <c r="V1049" s="75">
        <f t="shared" si="87"/>
        <v>470400</v>
      </c>
      <c r="W1049" t="str">
        <f>IFERROR(VLOOKUP($J1050,OSA!$BD:$BD,1,0),0)</f>
        <v>01/33109101ATokopedia</v>
      </c>
    </row>
    <row r="1050" spans="1:23" x14ac:dyDescent="0.35">
      <c r="A1050" t="str">
        <f t="shared" si="85"/>
        <v/>
      </c>
      <c r="B1050" s="48"/>
      <c r="C1050" s="4"/>
      <c r="H1050">
        <f>IFERROR(VLOOKUP($A1050,OSA!$BD:$BD,1,0),0)</f>
        <v>0</v>
      </c>
      <c r="J1050" t="str">
        <f t="shared" si="84"/>
        <v>01/33109101ATOKOPEDIA</v>
      </c>
      <c r="K1050" s="48" t="s">
        <v>940</v>
      </c>
      <c r="L1050" t="s">
        <v>18731</v>
      </c>
      <c r="M1050" t="s">
        <v>18985</v>
      </c>
      <c r="N1050" s="4" t="s">
        <v>18726</v>
      </c>
      <c r="O1050">
        <v>23</v>
      </c>
      <c r="P1050">
        <v>64</v>
      </c>
      <c r="Q1050">
        <v>48</v>
      </c>
      <c r="R1050" s="79">
        <v>389549.5675675674</v>
      </c>
      <c r="S1050" s="79">
        <v>1083964.0990990987</v>
      </c>
      <c r="T1050" s="79">
        <v>812973.10810810782</v>
      </c>
      <c r="U1050" s="69">
        <f t="shared" si="86"/>
        <v>45</v>
      </c>
      <c r="V1050" s="75">
        <f t="shared" si="87"/>
        <v>762162.25825825799</v>
      </c>
      <c r="W1050">
        <f>IFERROR(VLOOKUP($J1051,OSA!$BD:$BD,1,0),0)</f>
        <v>0</v>
      </c>
    </row>
    <row r="1051" spans="1:23" x14ac:dyDescent="0.35">
      <c r="A1051" t="str">
        <f t="shared" si="85"/>
        <v/>
      </c>
      <c r="B1051" s="48"/>
      <c r="C1051" s="4"/>
      <c r="H1051">
        <f>IFERROR(VLOOKUP($A1051,OSA!$BD:$BD,1,0),0)</f>
        <v>0</v>
      </c>
      <c r="J1051" t="str">
        <f t="shared" si="84"/>
        <v>01/33109501ABUKALAPAK</v>
      </c>
      <c r="K1051" s="48" t="s">
        <v>6067</v>
      </c>
      <c r="L1051" t="s">
        <v>18731</v>
      </c>
      <c r="M1051" t="s">
        <v>18986</v>
      </c>
      <c r="N1051" s="4" t="s">
        <v>18725</v>
      </c>
      <c r="P1051">
        <v>4</v>
      </c>
      <c r="S1051" s="79">
        <v>36036.036036036036</v>
      </c>
      <c r="U1051" s="69">
        <f t="shared" si="86"/>
        <v>1.3333333333333333</v>
      </c>
      <c r="V1051" s="75">
        <f t="shared" si="87"/>
        <v>12012.012012012012</v>
      </c>
      <c r="W1051" t="str">
        <f>IFERROR(VLOOKUP($J1052,OSA!$BD:$BD,1,0),0)</f>
        <v>01/33109501ATokopedia</v>
      </c>
    </row>
    <row r="1052" spans="1:23" x14ac:dyDescent="0.35">
      <c r="A1052" t="str">
        <f t="shared" si="85"/>
        <v/>
      </c>
      <c r="B1052" s="48"/>
      <c r="C1052" s="4"/>
      <c r="H1052">
        <f>IFERROR(VLOOKUP($A1052,OSA!$BD:$BD,1,0),0)</f>
        <v>0</v>
      </c>
      <c r="J1052" t="str">
        <f t="shared" si="84"/>
        <v>01/33109501ATOKOPEDIA</v>
      </c>
      <c r="K1052" s="48" t="s">
        <v>6067</v>
      </c>
      <c r="L1052" t="s">
        <v>18731</v>
      </c>
      <c r="M1052" t="s">
        <v>18986</v>
      </c>
      <c r="N1052" s="4" t="s">
        <v>18726</v>
      </c>
      <c r="O1052">
        <v>121</v>
      </c>
      <c r="P1052">
        <v>51</v>
      </c>
      <c r="Q1052">
        <v>61</v>
      </c>
      <c r="R1052" s="79">
        <v>1090090.0900900897</v>
      </c>
      <c r="S1052" s="79">
        <v>459459.45945945941</v>
      </c>
      <c r="T1052" s="79">
        <v>549549.54954954935</v>
      </c>
      <c r="U1052" s="69">
        <f t="shared" si="86"/>
        <v>77.666666666666671</v>
      </c>
      <c r="V1052" s="75">
        <f t="shared" si="87"/>
        <v>699699.69969969953</v>
      </c>
      <c r="W1052" t="str">
        <f>IFERROR(VLOOKUP($J1053,OSA!$BD:$BD,1,0),0)</f>
        <v>01/33109701ABukalapak</v>
      </c>
    </row>
    <row r="1053" spans="1:23" x14ac:dyDescent="0.35">
      <c r="A1053" t="str">
        <f t="shared" si="85"/>
        <v/>
      </c>
      <c r="B1053" s="48"/>
      <c r="C1053" s="4"/>
      <c r="H1053">
        <f>IFERROR(VLOOKUP($A1053,OSA!$BD:$BD,1,0),0)</f>
        <v>0</v>
      </c>
      <c r="J1053" t="str">
        <f t="shared" si="84"/>
        <v>01/33109701ABUKALAPAK</v>
      </c>
      <c r="K1053" s="48" t="s">
        <v>133</v>
      </c>
      <c r="L1053" t="s">
        <v>18731</v>
      </c>
      <c r="M1053" t="s">
        <v>18987</v>
      </c>
      <c r="N1053" s="4" t="s">
        <v>18725</v>
      </c>
      <c r="O1053">
        <v>2</v>
      </c>
      <c r="Q1053">
        <v>5</v>
      </c>
      <c r="R1053" s="79">
        <v>393333.34234234231</v>
      </c>
      <c r="T1053" s="79">
        <v>983333.34234234225</v>
      </c>
      <c r="U1053" s="69">
        <f t="shared" si="86"/>
        <v>2.3333333333333335</v>
      </c>
      <c r="V1053" s="75">
        <f t="shared" si="87"/>
        <v>458888.89489489485</v>
      </c>
      <c r="W1053" t="str">
        <f>IFERROR(VLOOKUP($J1054,OSA!$BD:$BD,1,0),0)</f>
        <v>01/33109701ATokopedia</v>
      </c>
    </row>
    <row r="1054" spans="1:23" x14ac:dyDescent="0.35">
      <c r="A1054" t="str">
        <f t="shared" si="85"/>
        <v/>
      </c>
      <c r="B1054" s="48"/>
      <c r="C1054" s="4"/>
      <c r="H1054">
        <f>IFERROR(VLOOKUP($A1054,OSA!$BD:$BD,1,0),0)</f>
        <v>0</v>
      </c>
      <c r="J1054" t="str">
        <f t="shared" si="84"/>
        <v>01/33109701ATOKOPEDIA</v>
      </c>
      <c r="K1054" s="48" t="s">
        <v>133</v>
      </c>
      <c r="L1054" t="s">
        <v>18731</v>
      </c>
      <c r="M1054" t="s">
        <v>18987</v>
      </c>
      <c r="N1054" s="4" t="s">
        <v>18726</v>
      </c>
      <c r="O1054">
        <v>87</v>
      </c>
      <c r="P1054">
        <v>102</v>
      </c>
      <c r="Q1054">
        <v>67</v>
      </c>
      <c r="R1054" s="79">
        <v>17110000.234234236</v>
      </c>
      <c r="S1054" s="79">
        <v>20060000.279279295</v>
      </c>
      <c r="T1054" s="79">
        <v>13176666.864864869</v>
      </c>
      <c r="U1054" s="69">
        <f t="shared" si="86"/>
        <v>85.333333333333329</v>
      </c>
      <c r="V1054" s="75">
        <f t="shared" si="87"/>
        <v>16782222.459459469</v>
      </c>
      <c r="W1054" t="str">
        <f>IFERROR(VLOOKUP($J1055,OSA!$BD:$BD,1,0),0)</f>
        <v>01/33109901ABukalapak</v>
      </c>
    </row>
    <row r="1055" spans="1:23" x14ac:dyDescent="0.35">
      <c r="A1055" t="str">
        <f t="shared" si="85"/>
        <v/>
      </c>
      <c r="B1055" s="48"/>
      <c r="C1055" s="4"/>
      <c r="H1055">
        <f>IFERROR(VLOOKUP($A1055,OSA!$BD:$BD,1,0),0)</f>
        <v>0</v>
      </c>
      <c r="J1055" t="str">
        <f t="shared" si="84"/>
        <v>01/33109901ABUKALAPAK</v>
      </c>
      <c r="K1055" s="48" t="s">
        <v>949</v>
      </c>
      <c r="L1055" t="s">
        <v>18731</v>
      </c>
      <c r="M1055" t="s">
        <v>18988</v>
      </c>
      <c r="N1055" s="4" t="s">
        <v>18725</v>
      </c>
      <c r="Q1055">
        <v>1</v>
      </c>
      <c r="T1055" s="79">
        <v>83333.333333333328</v>
      </c>
      <c r="U1055" s="69">
        <f t="shared" si="86"/>
        <v>0.33333333333333331</v>
      </c>
      <c r="V1055" s="75">
        <f t="shared" si="87"/>
        <v>27777.777777777777</v>
      </c>
      <c r="W1055" t="str">
        <f>IFERROR(VLOOKUP($J1056,OSA!$BD:$BD,1,0),0)</f>
        <v>01/33109901ALazada</v>
      </c>
    </row>
    <row r="1056" spans="1:23" x14ac:dyDescent="0.35">
      <c r="A1056" t="str">
        <f t="shared" si="85"/>
        <v/>
      </c>
      <c r="B1056" s="48"/>
      <c r="C1056" s="4"/>
      <c r="H1056">
        <f>IFERROR(VLOOKUP($A1056,OSA!$BD:$BD,1,0),0)</f>
        <v>0</v>
      </c>
      <c r="J1056" t="str">
        <f t="shared" ref="J1056:J1119" si="88">K1056&amp;N1056</f>
        <v>01/33109901ALAZADA</v>
      </c>
      <c r="K1056" s="48" t="s">
        <v>949</v>
      </c>
      <c r="L1056" t="s">
        <v>18731</v>
      </c>
      <c r="M1056" t="s">
        <v>18988</v>
      </c>
      <c r="N1056" s="4" t="s">
        <v>20117</v>
      </c>
      <c r="O1056">
        <v>72</v>
      </c>
      <c r="R1056" s="79">
        <v>5262264</v>
      </c>
      <c r="U1056" s="69">
        <f t="shared" si="86"/>
        <v>24</v>
      </c>
      <c r="V1056" s="75">
        <f t="shared" si="87"/>
        <v>1754088</v>
      </c>
      <c r="W1056" t="str">
        <f>IFERROR(VLOOKUP($J1057,OSA!$BD:$BD,1,0),0)</f>
        <v>01/33109901ATokopedia</v>
      </c>
    </row>
    <row r="1057" spans="1:23" x14ac:dyDescent="0.35">
      <c r="A1057" t="str">
        <f t="shared" si="85"/>
        <v/>
      </c>
      <c r="B1057" s="48"/>
      <c r="C1057" s="4"/>
      <c r="H1057">
        <f>IFERROR(VLOOKUP($A1057,OSA!$BD:$BD,1,0),0)</f>
        <v>0</v>
      </c>
      <c r="J1057" t="str">
        <f t="shared" si="88"/>
        <v>01/33109901ATOKOPEDIA</v>
      </c>
      <c r="K1057" s="48" t="s">
        <v>949</v>
      </c>
      <c r="L1057" t="s">
        <v>18731</v>
      </c>
      <c r="M1057" t="s">
        <v>18988</v>
      </c>
      <c r="N1057" s="4" t="s">
        <v>18726</v>
      </c>
      <c r="O1057">
        <v>77</v>
      </c>
      <c r="P1057">
        <v>71</v>
      </c>
      <c r="Q1057">
        <v>57</v>
      </c>
      <c r="R1057" s="79">
        <v>6416666.6036035987</v>
      </c>
      <c r="S1057" s="79">
        <v>5916666.6486486457</v>
      </c>
      <c r="T1057" s="79">
        <v>4749999.9729729742</v>
      </c>
      <c r="U1057" s="69">
        <f t="shared" si="86"/>
        <v>68.333333333333329</v>
      </c>
      <c r="V1057" s="75">
        <f t="shared" si="87"/>
        <v>5694444.4084084062</v>
      </c>
      <c r="W1057" t="str">
        <f>IFERROR(VLOOKUP($J1058,OSA!$BD:$BD,1,0),0)</f>
        <v>01/331111101BBukalapak</v>
      </c>
    </row>
    <row r="1058" spans="1:23" x14ac:dyDescent="0.35">
      <c r="A1058" t="str">
        <f t="shared" si="85"/>
        <v/>
      </c>
      <c r="B1058" s="48"/>
      <c r="C1058" s="4"/>
      <c r="H1058">
        <f>IFERROR(VLOOKUP($A1058,OSA!$BD:$BD,1,0),0)</f>
        <v>0</v>
      </c>
      <c r="J1058" t="str">
        <f t="shared" si="88"/>
        <v>01/331111101BBUKALAPAK</v>
      </c>
      <c r="K1058" s="48" t="s">
        <v>2566</v>
      </c>
      <c r="L1058" t="s">
        <v>18731</v>
      </c>
      <c r="M1058" t="s">
        <v>18989</v>
      </c>
      <c r="N1058" s="4" t="s">
        <v>18725</v>
      </c>
      <c r="Q1058">
        <v>1</v>
      </c>
      <c r="T1058" s="79">
        <v>16126.126126126124</v>
      </c>
      <c r="U1058" s="69">
        <f t="shared" si="86"/>
        <v>0.33333333333333331</v>
      </c>
      <c r="V1058" s="75">
        <f t="shared" si="87"/>
        <v>5375.3753753753745</v>
      </c>
      <c r="W1058">
        <f>IFERROR(VLOOKUP($J1059,OSA!$BD:$BD,1,0),0)</f>
        <v>0</v>
      </c>
    </row>
    <row r="1059" spans="1:23" x14ac:dyDescent="0.35">
      <c r="A1059" t="str">
        <f t="shared" si="85"/>
        <v/>
      </c>
      <c r="B1059" s="48"/>
      <c r="C1059" s="4"/>
      <c r="H1059">
        <f>IFERROR(VLOOKUP($A1059,OSA!$BD:$BD,1,0),0)</f>
        <v>0</v>
      </c>
      <c r="J1059" t="str">
        <f t="shared" si="88"/>
        <v>01/331111101BLAZADA</v>
      </c>
      <c r="K1059" s="48" t="s">
        <v>2566</v>
      </c>
      <c r="L1059" t="s">
        <v>18731</v>
      </c>
      <c r="M1059" t="s">
        <v>18989</v>
      </c>
      <c r="N1059" s="4" t="s">
        <v>20117</v>
      </c>
      <c r="O1059">
        <v>160</v>
      </c>
      <c r="Q1059">
        <v>20</v>
      </c>
      <c r="R1059" s="79">
        <v>2210879.9999999995</v>
      </c>
      <c r="T1059" s="79">
        <v>276359.99999999994</v>
      </c>
      <c r="U1059" s="69">
        <f t="shared" si="86"/>
        <v>60</v>
      </c>
      <c r="V1059" s="75">
        <f t="shared" si="87"/>
        <v>829079.99999999988</v>
      </c>
      <c r="W1059" t="str">
        <f>IFERROR(VLOOKUP($J1060,OSA!$BD:$BD,1,0),0)</f>
        <v>01/331111101BTokopedia</v>
      </c>
    </row>
    <row r="1060" spans="1:23" x14ac:dyDescent="0.35">
      <c r="A1060" t="str">
        <f t="shared" si="85"/>
        <v/>
      </c>
      <c r="B1060" s="48"/>
      <c r="C1060" s="4"/>
      <c r="H1060">
        <f>IFERROR(VLOOKUP($A1060,OSA!$BD:$BD,1,0),0)</f>
        <v>0</v>
      </c>
      <c r="J1060" t="str">
        <f t="shared" si="88"/>
        <v>01/331111101BTOKOPEDIA</v>
      </c>
      <c r="K1060" s="48" t="s">
        <v>2566</v>
      </c>
      <c r="L1060" t="s">
        <v>18731</v>
      </c>
      <c r="M1060" t="s">
        <v>18989</v>
      </c>
      <c r="N1060" s="4" t="s">
        <v>18726</v>
      </c>
      <c r="O1060">
        <v>142</v>
      </c>
      <c r="P1060">
        <v>136</v>
      </c>
      <c r="Q1060">
        <v>221</v>
      </c>
      <c r="R1060" s="79">
        <v>2289909.909909911</v>
      </c>
      <c r="S1060" s="79">
        <v>2193153.1531531545</v>
      </c>
      <c r="T1060" s="79">
        <v>3563873.873873869</v>
      </c>
      <c r="U1060" s="69">
        <f t="shared" si="86"/>
        <v>166.33333333333334</v>
      </c>
      <c r="V1060" s="75">
        <f t="shared" si="87"/>
        <v>2682312.3123123115</v>
      </c>
      <c r="W1060">
        <f>IFERROR(VLOOKUP($J1061,OSA!$BD:$BD,1,0),0)</f>
        <v>0</v>
      </c>
    </row>
    <row r="1061" spans="1:23" x14ac:dyDescent="0.35">
      <c r="A1061" t="str">
        <f t="shared" si="85"/>
        <v/>
      </c>
      <c r="B1061" s="48"/>
      <c r="C1061" s="4"/>
      <c r="H1061">
        <f>IFERROR(VLOOKUP($A1061,OSA!$BD:$BD,1,0),0)</f>
        <v>0</v>
      </c>
      <c r="J1061" t="str">
        <f t="shared" si="88"/>
        <v>01/331111201ABUKALAPAK</v>
      </c>
      <c r="K1061" s="48" t="s">
        <v>3550</v>
      </c>
      <c r="L1061" t="s">
        <v>18731</v>
      </c>
      <c r="M1061" t="s">
        <v>20203</v>
      </c>
      <c r="N1061" s="4" t="s">
        <v>18725</v>
      </c>
      <c r="O1061">
        <v>20</v>
      </c>
      <c r="R1061" s="79">
        <v>52252.252252252249</v>
      </c>
      <c r="U1061" s="69">
        <f t="shared" si="86"/>
        <v>6.666666666666667</v>
      </c>
      <c r="V1061" s="75">
        <f t="shared" si="87"/>
        <v>17417.417417417415</v>
      </c>
      <c r="W1061">
        <f>IFERROR(VLOOKUP($J1062,OSA!$BD:$BD,1,0),0)</f>
        <v>0</v>
      </c>
    </row>
    <row r="1062" spans="1:23" x14ac:dyDescent="0.35">
      <c r="A1062" t="str">
        <f t="shared" si="85"/>
        <v/>
      </c>
      <c r="B1062" s="48"/>
      <c r="C1062" s="4"/>
      <c r="H1062">
        <f>IFERROR(VLOOKUP($A1062,OSA!$BD:$BD,1,0),0)</f>
        <v>0</v>
      </c>
      <c r="J1062" t="str">
        <f t="shared" si="88"/>
        <v>01/341313501ABLIBLI</v>
      </c>
      <c r="K1062" s="48" t="s">
        <v>424</v>
      </c>
      <c r="L1062" t="s">
        <v>13812</v>
      </c>
      <c r="M1062" t="s">
        <v>18990</v>
      </c>
      <c r="N1062" s="4" t="s">
        <v>20689</v>
      </c>
      <c r="Q1062">
        <v>120</v>
      </c>
      <c r="T1062" s="79">
        <v>2212079.9999999995</v>
      </c>
      <c r="U1062" s="69">
        <f t="shared" si="86"/>
        <v>40</v>
      </c>
      <c r="V1062" s="75">
        <f t="shared" si="87"/>
        <v>737359.99999999988</v>
      </c>
      <c r="W1062" t="str">
        <f>IFERROR(VLOOKUP($J1063,OSA!$BD:$BD,1,0),0)</f>
        <v>01/341313501ABukalapak</v>
      </c>
    </row>
    <row r="1063" spans="1:23" x14ac:dyDescent="0.35">
      <c r="A1063" t="str">
        <f t="shared" si="85"/>
        <v/>
      </c>
      <c r="B1063" s="48"/>
      <c r="C1063" s="4"/>
      <c r="H1063">
        <f>IFERROR(VLOOKUP($A1063,OSA!$BD:$BD,1,0),0)</f>
        <v>0</v>
      </c>
      <c r="J1063" t="str">
        <f t="shared" si="88"/>
        <v>01/341313501ABUKALAPAK</v>
      </c>
      <c r="K1063" s="48" t="s">
        <v>424</v>
      </c>
      <c r="L1063" t="s">
        <v>13812</v>
      </c>
      <c r="M1063" t="s">
        <v>18990</v>
      </c>
      <c r="N1063" s="4" t="s">
        <v>18725</v>
      </c>
      <c r="P1063">
        <v>1</v>
      </c>
      <c r="S1063" s="79">
        <v>21171.171171171169</v>
      </c>
      <c r="U1063" s="69">
        <f t="shared" si="86"/>
        <v>0.33333333333333331</v>
      </c>
      <c r="V1063" s="75">
        <f t="shared" si="87"/>
        <v>7057.0570570570562</v>
      </c>
      <c r="W1063" t="str">
        <f>IFERROR(VLOOKUP($J1064,OSA!$BD:$BD,1,0),0)</f>
        <v>01/341313501ATokopedia</v>
      </c>
    </row>
    <row r="1064" spans="1:23" x14ac:dyDescent="0.35">
      <c r="A1064" t="str">
        <f t="shared" si="85"/>
        <v/>
      </c>
      <c r="B1064" s="48"/>
      <c r="C1064" s="4"/>
      <c r="H1064">
        <f>IFERROR(VLOOKUP($A1064,OSA!$BD:$BD,1,0),0)</f>
        <v>0</v>
      </c>
      <c r="J1064" t="str">
        <f t="shared" si="88"/>
        <v>01/341313501ATOKOPEDIA</v>
      </c>
      <c r="K1064" s="48" t="s">
        <v>424</v>
      </c>
      <c r="L1064" t="s">
        <v>13812</v>
      </c>
      <c r="M1064" t="s">
        <v>18990</v>
      </c>
      <c r="N1064" s="4" t="s">
        <v>18726</v>
      </c>
      <c r="O1064">
        <v>596</v>
      </c>
      <c r="P1064">
        <v>278</v>
      </c>
      <c r="Q1064">
        <v>339</v>
      </c>
      <c r="R1064" s="79">
        <v>12618018.018018028</v>
      </c>
      <c r="S1064" s="79">
        <v>5885585.5855855839</v>
      </c>
      <c r="T1064" s="79">
        <v>7177027.0270270221</v>
      </c>
      <c r="U1064" s="69">
        <f t="shared" si="86"/>
        <v>404.33333333333331</v>
      </c>
      <c r="V1064" s="75">
        <f t="shared" si="87"/>
        <v>8560210.2102102116</v>
      </c>
      <c r="W1064">
        <f>IFERROR(VLOOKUP($J1065,OSA!$BD:$BD,1,0),0)</f>
        <v>0</v>
      </c>
    </row>
    <row r="1065" spans="1:23" x14ac:dyDescent="0.35">
      <c r="A1065" t="str">
        <f t="shared" si="85"/>
        <v/>
      </c>
      <c r="B1065" s="48"/>
      <c r="C1065" s="4"/>
      <c r="H1065">
        <f>IFERROR(VLOOKUP($A1065,OSA!$BD:$BD,1,0),0)</f>
        <v>0</v>
      </c>
      <c r="J1065" t="str">
        <f t="shared" si="88"/>
        <v>01/341313502ABLIBLI</v>
      </c>
      <c r="K1065" s="48" t="s">
        <v>414</v>
      </c>
      <c r="L1065" t="s">
        <v>13812</v>
      </c>
      <c r="M1065" t="s">
        <v>18991</v>
      </c>
      <c r="N1065" s="4" t="s">
        <v>20689</v>
      </c>
      <c r="Q1065">
        <v>120</v>
      </c>
      <c r="T1065" s="79">
        <v>2212079.9999999995</v>
      </c>
      <c r="U1065" s="69">
        <f t="shared" si="86"/>
        <v>40</v>
      </c>
      <c r="V1065" s="75">
        <f t="shared" si="87"/>
        <v>737359.99999999988</v>
      </c>
      <c r="W1065">
        <f>IFERROR(VLOOKUP($J1066,OSA!$BD:$BD,1,0),0)</f>
        <v>0</v>
      </c>
    </row>
    <row r="1066" spans="1:23" x14ac:dyDescent="0.35">
      <c r="A1066" t="str">
        <f t="shared" si="85"/>
        <v/>
      </c>
      <c r="B1066" s="48"/>
      <c r="C1066" s="4"/>
      <c r="H1066">
        <f>IFERROR(VLOOKUP($A1066,OSA!$BD:$BD,1,0),0)</f>
        <v>0</v>
      </c>
      <c r="J1066" t="str">
        <f t="shared" si="88"/>
        <v>01/341313502ALAZADA</v>
      </c>
      <c r="K1066" s="48" t="s">
        <v>414</v>
      </c>
      <c r="L1066" t="s">
        <v>13812</v>
      </c>
      <c r="M1066" t="s">
        <v>18991</v>
      </c>
      <c r="N1066" s="4" t="s">
        <v>20117</v>
      </c>
      <c r="Q1066">
        <v>192</v>
      </c>
      <c r="T1066" s="79">
        <v>3539327.9999999995</v>
      </c>
      <c r="U1066" s="69">
        <f t="shared" si="86"/>
        <v>64</v>
      </c>
      <c r="V1066" s="75">
        <f t="shared" si="87"/>
        <v>1179775.9999999998</v>
      </c>
      <c r="W1066" t="str">
        <f>IFERROR(VLOOKUP($J1067,OSA!$BD:$BD,1,0),0)</f>
        <v>01/341313502ATokopedia</v>
      </c>
    </row>
    <row r="1067" spans="1:23" x14ac:dyDescent="0.35">
      <c r="A1067" t="str">
        <f t="shared" si="85"/>
        <v/>
      </c>
      <c r="B1067" s="48"/>
      <c r="C1067" s="4"/>
      <c r="H1067">
        <f>IFERROR(VLOOKUP($A1067,OSA!$BD:$BD,1,0),0)</f>
        <v>0</v>
      </c>
      <c r="J1067" t="str">
        <f t="shared" si="88"/>
        <v>01/341313502ATOKOPEDIA</v>
      </c>
      <c r="K1067" s="48" t="s">
        <v>414</v>
      </c>
      <c r="L1067" t="s">
        <v>13812</v>
      </c>
      <c r="M1067" t="s">
        <v>18991</v>
      </c>
      <c r="N1067" s="4" t="s">
        <v>18726</v>
      </c>
      <c r="O1067">
        <v>662</v>
      </c>
      <c r="P1067">
        <v>357</v>
      </c>
      <c r="Q1067">
        <v>443</v>
      </c>
      <c r="R1067" s="79">
        <v>14015315.315315319</v>
      </c>
      <c r="S1067" s="79">
        <v>7558108.1081081042</v>
      </c>
      <c r="T1067" s="79">
        <v>9378828.8288288321</v>
      </c>
      <c r="U1067" s="69">
        <f t="shared" si="86"/>
        <v>487.33333333333331</v>
      </c>
      <c r="V1067" s="75">
        <f t="shared" si="87"/>
        <v>10317417.41741742</v>
      </c>
      <c r="W1067">
        <f>IFERROR(VLOOKUP($J1068,OSA!$BD:$BD,1,0),0)</f>
        <v>0</v>
      </c>
    </row>
    <row r="1068" spans="1:23" x14ac:dyDescent="0.35">
      <c r="A1068" t="str">
        <f t="shared" si="85"/>
        <v/>
      </c>
      <c r="B1068" s="48"/>
      <c r="C1068" s="4"/>
      <c r="H1068">
        <f>IFERROR(VLOOKUP($A1068,OSA!$BD:$BD,1,0),0)</f>
        <v>0</v>
      </c>
      <c r="J1068" t="str">
        <f t="shared" si="88"/>
        <v>01/341313503ABLIBLI</v>
      </c>
      <c r="K1068" s="48" t="s">
        <v>411</v>
      </c>
      <c r="L1068" t="s">
        <v>13812</v>
      </c>
      <c r="M1068" t="s">
        <v>18992</v>
      </c>
      <c r="N1068" s="4" t="s">
        <v>20689</v>
      </c>
      <c r="Q1068">
        <v>24</v>
      </c>
      <c r="T1068" s="79">
        <v>442415.99999999994</v>
      </c>
      <c r="U1068" s="69">
        <f t="shared" si="86"/>
        <v>8</v>
      </c>
      <c r="V1068" s="75">
        <f t="shared" si="87"/>
        <v>147471.99999999997</v>
      </c>
      <c r="W1068" t="str">
        <f>IFERROR(VLOOKUP($J1069,OSA!$BD:$BD,1,0),0)</f>
        <v>01/341313503ABukalapak</v>
      </c>
    </row>
    <row r="1069" spans="1:23" x14ac:dyDescent="0.35">
      <c r="A1069" t="str">
        <f t="shared" si="85"/>
        <v/>
      </c>
      <c r="B1069" s="48"/>
      <c r="C1069" s="4"/>
      <c r="H1069">
        <f>IFERROR(VLOOKUP($A1069,OSA!$BD:$BD,1,0),0)</f>
        <v>0</v>
      </c>
      <c r="J1069" t="str">
        <f t="shared" si="88"/>
        <v>01/341313503ABUKALAPAK</v>
      </c>
      <c r="K1069" s="48" t="s">
        <v>411</v>
      </c>
      <c r="L1069" t="s">
        <v>13812</v>
      </c>
      <c r="M1069" t="s">
        <v>18992</v>
      </c>
      <c r="N1069" s="4" t="s">
        <v>18725</v>
      </c>
      <c r="Q1069">
        <v>3</v>
      </c>
      <c r="T1069" s="79">
        <v>63513.513513513506</v>
      </c>
      <c r="U1069" s="69">
        <f t="shared" si="86"/>
        <v>1</v>
      </c>
      <c r="V1069" s="75">
        <f t="shared" si="87"/>
        <v>21171.171171171169</v>
      </c>
      <c r="W1069" t="str">
        <f>IFERROR(VLOOKUP($J1070,OSA!$BD:$BD,1,0),0)</f>
        <v>01/341313503ATokopedia</v>
      </c>
    </row>
    <row r="1070" spans="1:23" x14ac:dyDescent="0.35">
      <c r="A1070" t="str">
        <f t="shared" si="85"/>
        <v/>
      </c>
      <c r="B1070" s="48"/>
      <c r="C1070" s="4"/>
      <c r="H1070">
        <f>IFERROR(VLOOKUP($A1070,OSA!$BD:$BD,1,0),0)</f>
        <v>0</v>
      </c>
      <c r="J1070" t="str">
        <f t="shared" si="88"/>
        <v>01/341313503ATOKOPEDIA</v>
      </c>
      <c r="K1070" s="48" t="s">
        <v>411</v>
      </c>
      <c r="L1070" t="s">
        <v>13812</v>
      </c>
      <c r="M1070" t="s">
        <v>18992</v>
      </c>
      <c r="N1070" s="4" t="s">
        <v>18726</v>
      </c>
      <c r="O1070">
        <v>506</v>
      </c>
      <c r="P1070">
        <v>271</v>
      </c>
      <c r="Q1070">
        <v>436</v>
      </c>
      <c r="R1070" s="79">
        <v>10712612.612612614</v>
      </c>
      <c r="S1070" s="79">
        <v>5737387.3873873847</v>
      </c>
      <c r="T1070" s="79">
        <v>9230630.6306306329</v>
      </c>
      <c r="U1070" s="69">
        <f t="shared" si="86"/>
        <v>404.33333333333331</v>
      </c>
      <c r="V1070" s="75">
        <f t="shared" si="87"/>
        <v>8560210.2102102116</v>
      </c>
      <c r="W1070">
        <f>IFERROR(VLOOKUP($J1071,OSA!$BD:$BD,1,0),0)</f>
        <v>0</v>
      </c>
    </row>
    <row r="1071" spans="1:23" x14ac:dyDescent="0.35">
      <c r="A1071" t="str">
        <f t="shared" si="85"/>
        <v/>
      </c>
      <c r="B1071" s="48"/>
      <c r="C1071" s="4"/>
      <c r="H1071">
        <f>IFERROR(VLOOKUP($A1071,OSA!$BD:$BD,1,0),0)</f>
        <v>0</v>
      </c>
      <c r="J1071" t="str">
        <f t="shared" si="88"/>
        <v>01/341313504ABLIBLI</v>
      </c>
      <c r="K1071" s="48" t="s">
        <v>407</v>
      </c>
      <c r="L1071" t="s">
        <v>13812</v>
      </c>
      <c r="M1071" t="s">
        <v>6068</v>
      </c>
      <c r="N1071" s="4" t="s">
        <v>20689</v>
      </c>
      <c r="Q1071">
        <v>120</v>
      </c>
      <c r="T1071" s="79">
        <v>2212079.9999999995</v>
      </c>
      <c r="U1071" s="69">
        <f t="shared" si="86"/>
        <v>40</v>
      </c>
      <c r="V1071" s="75">
        <f t="shared" si="87"/>
        <v>737359.99999999988</v>
      </c>
      <c r="W1071" t="str">
        <f>IFERROR(VLOOKUP($J1072,OSA!$BD:$BD,1,0),0)</f>
        <v>01/341313504ABukalapak</v>
      </c>
    </row>
    <row r="1072" spans="1:23" x14ac:dyDescent="0.35">
      <c r="A1072" t="str">
        <f t="shared" si="85"/>
        <v/>
      </c>
      <c r="B1072" s="48"/>
      <c r="C1072" s="4"/>
      <c r="H1072">
        <f>IFERROR(VLOOKUP($A1072,OSA!$BD:$BD,1,0),0)</f>
        <v>0</v>
      </c>
      <c r="J1072" t="str">
        <f t="shared" si="88"/>
        <v>01/341313504ABUKALAPAK</v>
      </c>
      <c r="K1072" s="48" t="s">
        <v>407</v>
      </c>
      <c r="L1072" t="s">
        <v>13812</v>
      </c>
      <c r="M1072" t="s">
        <v>6068</v>
      </c>
      <c r="N1072" s="4" t="s">
        <v>18725</v>
      </c>
      <c r="Q1072">
        <v>4</v>
      </c>
      <c r="T1072" s="79">
        <v>84684.684684684675</v>
      </c>
      <c r="U1072" s="69">
        <f t="shared" si="86"/>
        <v>1.3333333333333333</v>
      </c>
      <c r="V1072" s="75">
        <f t="shared" si="87"/>
        <v>28228.228228228225</v>
      </c>
      <c r="W1072">
        <f>IFERROR(VLOOKUP($J1073,OSA!$BD:$BD,1,0),0)</f>
        <v>0</v>
      </c>
    </row>
    <row r="1073" spans="1:23" x14ac:dyDescent="0.35">
      <c r="A1073" t="str">
        <f t="shared" si="85"/>
        <v/>
      </c>
      <c r="B1073" s="48"/>
      <c r="C1073" s="4"/>
      <c r="H1073">
        <f>IFERROR(VLOOKUP($A1073,OSA!$BD:$BD,1,0),0)</f>
        <v>0</v>
      </c>
      <c r="J1073" t="str">
        <f t="shared" si="88"/>
        <v>01/341313504ALAZADA</v>
      </c>
      <c r="K1073" s="48" t="s">
        <v>407</v>
      </c>
      <c r="L1073" t="s">
        <v>13812</v>
      </c>
      <c r="M1073" t="s">
        <v>6068</v>
      </c>
      <c r="N1073" s="4" t="s">
        <v>20117</v>
      </c>
      <c r="O1073">
        <v>51</v>
      </c>
      <c r="R1073" s="79">
        <v>940133.99999999988</v>
      </c>
      <c r="U1073" s="69">
        <f t="shared" si="86"/>
        <v>17</v>
      </c>
      <c r="V1073" s="75">
        <f t="shared" si="87"/>
        <v>313377.99999999994</v>
      </c>
      <c r="W1073" t="str">
        <f>IFERROR(VLOOKUP($J1074,OSA!$BD:$BD,1,0),0)</f>
        <v>01/341313504ATokopedia</v>
      </c>
    </row>
    <row r="1074" spans="1:23" x14ac:dyDescent="0.35">
      <c r="A1074" t="str">
        <f t="shared" si="85"/>
        <v/>
      </c>
      <c r="B1074" s="48"/>
      <c r="C1074" s="4"/>
      <c r="H1074">
        <f>IFERROR(VLOOKUP($A1074,OSA!$BD:$BD,1,0),0)</f>
        <v>0</v>
      </c>
      <c r="J1074" t="str">
        <f t="shared" si="88"/>
        <v>01/341313504ATOKOPEDIA</v>
      </c>
      <c r="K1074" s="48" t="s">
        <v>407</v>
      </c>
      <c r="L1074" t="s">
        <v>13812</v>
      </c>
      <c r="M1074" t="s">
        <v>6068</v>
      </c>
      <c r="N1074" s="4" t="s">
        <v>18726</v>
      </c>
      <c r="O1074">
        <v>479</v>
      </c>
      <c r="P1074">
        <v>391</v>
      </c>
      <c r="Q1074">
        <v>407</v>
      </c>
      <c r="R1074" s="79">
        <v>10140990.990991</v>
      </c>
      <c r="S1074" s="79">
        <v>8277927.9279279327</v>
      </c>
      <c r="T1074" s="79">
        <v>8616666.6666666698</v>
      </c>
      <c r="U1074" s="69">
        <f t="shared" si="86"/>
        <v>425.66666666666669</v>
      </c>
      <c r="V1074" s="75">
        <f t="shared" si="87"/>
        <v>9011861.8618618678</v>
      </c>
      <c r="W1074">
        <f>IFERROR(VLOOKUP($J1075,OSA!$BD:$BD,1,0),0)</f>
        <v>0</v>
      </c>
    </row>
    <row r="1075" spans="1:23" x14ac:dyDescent="0.35">
      <c r="A1075" t="str">
        <f t="shared" si="85"/>
        <v/>
      </c>
      <c r="B1075" s="48"/>
      <c r="C1075" s="4"/>
      <c r="H1075">
        <f>IFERROR(VLOOKUP($A1075,OSA!$BD:$BD,1,0),0)</f>
        <v>0</v>
      </c>
      <c r="J1075" t="str">
        <f t="shared" si="88"/>
        <v>01/341313901ABLIBLI</v>
      </c>
      <c r="K1075" s="48" t="s">
        <v>449</v>
      </c>
      <c r="L1075" t="s">
        <v>13812</v>
      </c>
      <c r="M1075" t="s">
        <v>4151</v>
      </c>
      <c r="N1075" s="4" t="s">
        <v>20689</v>
      </c>
      <c r="P1075">
        <v>12</v>
      </c>
      <c r="Q1075">
        <v>12</v>
      </c>
      <c r="S1075" s="79">
        <v>354240</v>
      </c>
      <c r="T1075" s="79">
        <v>354240</v>
      </c>
      <c r="U1075" s="69">
        <f t="shared" si="86"/>
        <v>8</v>
      </c>
      <c r="V1075" s="75">
        <f t="shared" si="87"/>
        <v>236160</v>
      </c>
      <c r="W1075" t="str">
        <f>IFERROR(VLOOKUP($J1076,OSA!$BD:$BD,1,0),0)</f>
        <v>01/341313901ABukalapak</v>
      </c>
    </row>
    <row r="1076" spans="1:23" x14ac:dyDescent="0.35">
      <c r="A1076" t="str">
        <f t="shared" si="85"/>
        <v/>
      </c>
      <c r="B1076" s="48"/>
      <c r="C1076" s="4"/>
      <c r="H1076">
        <f>IFERROR(VLOOKUP($A1076,OSA!$BD:$BD,1,0),0)</f>
        <v>0</v>
      </c>
      <c r="J1076" t="str">
        <f t="shared" si="88"/>
        <v>01/341313901ABUKALAPAK</v>
      </c>
      <c r="K1076" s="48" t="s">
        <v>449</v>
      </c>
      <c r="L1076" t="s">
        <v>13812</v>
      </c>
      <c r="M1076" t="s">
        <v>4151</v>
      </c>
      <c r="N1076" s="4" t="s">
        <v>18725</v>
      </c>
      <c r="P1076">
        <v>2</v>
      </c>
      <c r="S1076" s="79">
        <v>67927.927927927929</v>
      </c>
      <c r="U1076" s="69">
        <f t="shared" si="86"/>
        <v>0.66666666666666663</v>
      </c>
      <c r="V1076" s="75">
        <f t="shared" si="87"/>
        <v>22642.642642642644</v>
      </c>
      <c r="W1076">
        <f>IFERROR(VLOOKUP($J1077,OSA!$BD:$BD,1,0),0)</f>
        <v>0</v>
      </c>
    </row>
    <row r="1077" spans="1:23" x14ac:dyDescent="0.35">
      <c r="A1077" t="str">
        <f t="shared" si="85"/>
        <v/>
      </c>
      <c r="B1077" s="48"/>
      <c r="C1077" s="4"/>
      <c r="H1077">
        <f>IFERROR(VLOOKUP($A1077,OSA!$BD:$BD,1,0),0)</f>
        <v>0</v>
      </c>
      <c r="J1077" t="str">
        <f t="shared" si="88"/>
        <v>01/341313901ALAZADA</v>
      </c>
      <c r="K1077" s="48" t="s">
        <v>449</v>
      </c>
      <c r="L1077" t="s">
        <v>13812</v>
      </c>
      <c r="M1077" t="s">
        <v>4151</v>
      </c>
      <c r="N1077" s="4" t="s">
        <v>20117</v>
      </c>
      <c r="Q1077">
        <v>96</v>
      </c>
      <c r="T1077" s="79">
        <v>2833920</v>
      </c>
      <c r="U1077" s="69">
        <f t="shared" si="86"/>
        <v>32</v>
      </c>
      <c r="V1077" s="75">
        <f t="shared" si="87"/>
        <v>944640</v>
      </c>
      <c r="W1077" t="str">
        <f>IFERROR(VLOOKUP($J1078,OSA!$BD:$BD,1,0),0)</f>
        <v>01/341313901ATokopedia</v>
      </c>
    </row>
    <row r="1078" spans="1:23" x14ac:dyDescent="0.35">
      <c r="A1078" t="str">
        <f t="shared" si="85"/>
        <v/>
      </c>
      <c r="B1078" s="48"/>
      <c r="C1078" s="4"/>
      <c r="H1078">
        <f>IFERROR(VLOOKUP($A1078,OSA!$BD:$BD,1,0),0)</f>
        <v>0</v>
      </c>
      <c r="J1078" t="str">
        <f t="shared" si="88"/>
        <v>01/341313901ATOKOPEDIA</v>
      </c>
      <c r="K1078" s="48" t="s">
        <v>449</v>
      </c>
      <c r="L1078" t="s">
        <v>13812</v>
      </c>
      <c r="M1078" t="s">
        <v>4151</v>
      </c>
      <c r="N1078" s="4" t="s">
        <v>18726</v>
      </c>
      <c r="O1078">
        <v>840</v>
      </c>
      <c r="P1078">
        <v>630</v>
      </c>
      <c r="Q1078">
        <v>730</v>
      </c>
      <c r="R1078" s="79">
        <v>28529729.729729608</v>
      </c>
      <c r="S1078" s="79">
        <v>21397297.297297221</v>
      </c>
      <c r="T1078" s="79">
        <v>24793693.693693563</v>
      </c>
      <c r="U1078" s="69">
        <f t="shared" si="86"/>
        <v>733.33333333333337</v>
      </c>
      <c r="V1078" s="75">
        <f t="shared" si="87"/>
        <v>24906906.906906798</v>
      </c>
      <c r="W1078" t="str">
        <f>IFERROR(VLOOKUP($J1079,OSA!$BD:$BD,1,0),0)</f>
        <v>01/341314001ABukalapak</v>
      </c>
    </row>
    <row r="1079" spans="1:23" x14ac:dyDescent="0.35">
      <c r="A1079" t="str">
        <f t="shared" si="85"/>
        <v/>
      </c>
      <c r="B1079" s="48"/>
      <c r="C1079" s="4"/>
      <c r="H1079">
        <f>IFERROR(VLOOKUP($A1079,OSA!$BD:$BD,1,0),0)</f>
        <v>0</v>
      </c>
      <c r="J1079" t="str">
        <f t="shared" si="88"/>
        <v>01/341314001ABUKALAPAK</v>
      </c>
      <c r="K1079" s="48" t="s">
        <v>446</v>
      </c>
      <c r="L1079" t="s">
        <v>13812</v>
      </c>
      <c r="M1079" t="s">
        <v>4152</v>
      </c>
      <c r="N1079" s="4" t="s">
        <v>18725</v>
      </c>
      <c r="P1079">
        <v>24</v>
      </c>
      <c r="S1079" s="79">
        <v>899459.45945945941</v>
      </c>
      <c r="U1079" s="69">
        <f t="shared" si="86"/>
        <v>8</v>
      </c>
      <c r="V1079" s="75">
        <f t="shared" si="87"/>
        <v>299819.81981981982</v>
      </c>
      <c r="W1079">
        <f>IFERROR(VLOOKUP($J1080,OSA!$BD:$BD,1,0),0)</f>
        <v>0</v>
      </c>
    </row>
    <row r="1080" spans="1:23" x14ac:dyDescent="0.35">
      <c r="A1080" t="str">
        <f t="shared" si="85"/>
        <v/>
      </c>
      <c r="B1080" s="48"/>
      <c r="C1080" s="4"/>
      <c r="H1080">
        <f>IFERROR(VLOOKUP($A1080,OSA!$BD:$BD,1,0),0)</f>
        <v>0</v>
      </c>
      <c r="J1080" t="str">
        <f t="shared" si="88"/>
        <v>01/341314001ALAZADA</v>
      </c>
      <c r="K1080" s="48" t="s">
        <v>446</v>
      </c>
      <c r="L1080" t="s">
        <v>13812</v>
      </c>
      <c r="M1080" t="s">
        <v>4152</v>
      </c>
      <c r="N1080" s="4" t="s">
        <v>20117</v>
      </c>
      <c r="Q1080">
        <v>29</v>
      </c>
      <c r="T1080" s="79">
        <v>941368.99999999988</v>
      </c>
      <c r="U1080" s="69">
        <f t="shared" si="86"/>
        <v>9.6666666666666661</v>
      </c>
      <c r="V1080" s="75">
        <f t="shared" si="87"/>
        <v>313789.66666666663</v>
      </c>
      <c r="W1080" t="str">
        <f>IFERROR(VLOOKUP($J1081,OSA!$BD:$BD,1,0),0)</f>
        <v>01/341314001ATokopedia</v>
      </c>
    </row>
    <row r="1081" spans="1:23" x14ac:dyDescent="0.35">
      <c r="A1081" t="str">
        <f t="shared" si="85"/>
        <v/>
      </c>
      <c r="B1081" s="48"/>
      <c r="C1081" s="4"/>
      <c r="H1081">
        <f>IFERROR(VLOOKUP($A1081,OSA!$BD:$BD,1,0),0)</f>
        <v>0</v>
      </c>
      <c r="J1081" t="str">
        <f t="shared" si="88"/>
        <v>01/341314001ATOKOPEDIA</v>
      </c>
      <c r="K1081" s="48" t="s">
        <v>446</v>
      </c>
      <c r="L1081" t="s">
        <v>13812</v>
      </c>
      <c r="M1081" t="s">
        <v>4152</v>
      </c>
      <c r="N1081" s="4" t="s">
        <v>18726</v>
      </c>
      <c r="O1081">
        <v>577</v>
      </c>
      <c r="P1081">
        <v>566</v>
      </c>
      <c r="Q1081">
        <v>438</v>
      </c>
      <c r="R1081" s="79">
        <v>21624504.504504491</v>
      </c>
      <c r="S1081" s="79">
        <v>21212252.252252225</v>
      </c>
      <c r="T1081" s="79">
        <v>16415135.135135161</v>
      </c>
      <c r="U1081" s="69">
        <f t="shared" si="86"/>
        <v>527</v>
      </c>
      <c r="V1081" s="75">
        <f t="shared" si="87"/>
        <v>19750630.630630624</v>
      </c>
      <c r="W1081">
        <f>IFERROR(VLOOKUP($J1082,OSA!$BD:$BD,1,0),0)</f>
        <v>0</v>
      </c>
    </row>
    <row r="1082" spans="1:23" x14ac:dyDescent="0.35">
      <c r="A1082" t="str">
        <f t="shared" si="85"/>
        <v/>
      </c>
      <c r="B1082" s="48"/>
      <c r="C1082" s="4"/>
      <c r="H1082">
        <f>IFERROR(VLOOKUP($A1082,OSA!$BD:$BD,1,0),0)</f>
        <v>0</v>
      </c>
      <c r="J1082" t="str">
        <f t="shared" si="88"/>
        <v>01/341314301ABLIBLI</v>
      </c>
      <c r="K1082" s="48" t="s">
        <v>438</v>
      </c>
      <c r="L1082" t="s">
        <v>13812</v>
      </c>
      <c r="M1082" t="s">
        <v>18993</v>
      </c>
      <c r="N1082" s="4" t="s">
        <v>20689</v>
      </c>
      <c r="P1082">
        <v>12</v>
      </c>
      <c r="Q1082">
        <v>36</v>
      </c>
      <c r="S1082" s="79">
        <v>291540</v>
      </c>
      <c r="T1082" s="79">
        <v>874620</v>
      </c>
      <c r="U1082" s="69">
        <f t="shared" si="86"/>
        <v>16</v>
      </c>
      <c r="V1082" s="75">
        <f t="shared" si="87"/>
        <v>388720</v>
      </c>
      <c r="W1082" t="str">
        <f>IFERROR(VLOOKUP($J1083,OSA!$BD:$BD,1,0),0)</f>
        <v>01/341314301ABukalapak</v>
      </c>
    </row>
    <row r="1083" spans="1:23" x14ac:dyDescent="0.35">
      <c r="A1083" t="str">
        <f t="shared" si="85"/>
        <v/>
      </c>
      <c r="B1083" s="48"/>
      <c r="C1083" s="4"/>
      <c r="H1083">
        <f>IFERROR(VLOOKUP($A1083,OSA!$BD:$BD,1,0),0)</f>
        <v>0</v>
      </c>
      <c r="J1083" t="str">
        <f t="shared" si="88"/>
        <v>01/341314301ABUKALAPAK</v>
      </c>
      <c r="K1083" s="48" t="s">
        <v>438</v>
      </c>
      <c r="L1083" t="s">
        <v>13812</v>
      </c>
      <c r="M1083" t="s">
        <v>18993</v>
      </c>
      <c r="N1083" s="4" t="s">
        <v>18725</v>
      </c>
      <c r="O1083">
        <v>18</v>
      </c>
      <c r="P1083">
        <v>4</v>
      </c>
      <c r="R1083" s="79">
        <v>539999.99999999988</v>
      </c>
      <c r="S1083" s="79">
        <v>119999.99999999999</v>
      </c>
      <c r="U1083" s="69">
        <f t="shared" si="86"/>
        <v>7.333333333333333</v>
      </c>
      <c r="V1083" s="75">
        <f t="shared" si="87"/>
        <v>219999.99999999997</v>
      </c>
      <c r="W1083">
        <f>IFERROR(VLOOKUP($J1084,OSA!$BD:$BD,1,0),0)</f>
        <v>0</v>
      </c>
    </row>
    <row r="1084" spans="1:23" x14ac:dyDescent="0.35">
      <c r="A1084" t="str">
        <f t="shared" si="85"/>
        <v/>
      </c>
      <c r="B1084" s="48"/>
      <c r="C1084" s="4"/>
      <c r="H1084">
        <f>IFERROR(VLOOKUP($A1084,OSA!$BD:$BD,1,0),0)</f>
        <v>0</v>
      </c>
      <c r="J1084" t="str">
        <f t="shared" si="88"/>
        <v>01/341314301ALAZADA</v>
      </c>
      <c r="K1084" s="48" t="s">
        <v>438</v>
      </c>
      <c r="L1084" t="s">
        <v>13812</v>
      </c>
      <c r="M1084" t="s">
        <v>18993</v>
      </c>
      <c r="N1084" s="4" t="s">
        <v>20117</v>
      </c>
      <c r="Q1084">
        <v>84</v>
      </c>
      <c r="T1084" s="79">
        <v>2040780</v>
      </c>
      <c r="U1084" s="69">
        <f t="shared" si="86"/>
        <v>28</v>
      </c>
      <c r="V1084" s="75">
        <f t="shared" si="87"/>
        <v>680260</v>
      </c>
      <c r="W1084" t="str">
        <f>IFERROR(VLOOKUP($J1085,OSA!$BD:$BD,1,0),0)</f>
        <v>01/341314301ATokopedia</v>
      </c>
    </row>
    <row r="1085" spans="1:23" x14ac:dyDescent="0.35">
      <c r="A1085" t="str">
        <f t="shared" si="85"/>
        <v/>
      </c>
      <c r="B1085" s="48"/>
      <c r="C1085" s="4"/>
      <c r="H1085">
        <f>IFERROR(VLOOKUP($A1085,OSA!$BD:$BD,1,0),0)</f>
        <v>0</v>
      </c>
      <c r="J1085" t="str">
        <f t="shared" si="88"/>
        <v>01/341314301ATOKOPEDIA</v>
      </c>
      <c r="K1085" s="48" t="s">
        <v>438</v>
      </c>
      <c r="L1085" t="s">
        <v>13812</v>
      </c>
      <c r="M1085" t="s">
        <v>18993</v>
      </c>
      <c r="N1085" s="4" t="s">
        <v>18726</v>
      </c>
      <c r="O1085">
        <v>802</v>
      </c>
      <c r="P1085">
        <v>956</v>
      </c>
      <c r="Q1085">
        <v>731</v>
      </c>
      <c r="R1085" s="79">
        <v>24059999.999999996</v>
      </c>
      <c r="S1085" s="79">
        <v>28680000</v>
      </c>
      <c r="T1085" s="79">
        <v>21929999.999999996</v>
      </c>
      <c r="U1085" s="69">
        <f t="shared" si="86"/>
        <v>829.66666666666663</v>
      </c>
      <c r="V1085" s="75">
        <f t="shared" si="87"/>
        <v>24890000</v>
      </c>
      <c r="W1085" t="str">
        <f>IFERROR(VLOOKUP($J1086,OSA!$BD:$BD,1,0),0)</f>
        <v>01/34133401ATokopedia</v>
      </c>
    </row>
    <row r="1086" spans="1:23" x14ac:dyDescent="0.35">
      <c r="A1086" t="str">
        <f t="shared" si="85"/>
        <v/>
      </c>
      <c r="B1086" s="48"/>
      <c r="C1086" s="4"/>
      <c r="H1086">
        <f>IFERROR(VLOOKUP($A1086,OSA!$BD:$BD,1,0),0)</f>
        <v>0</v>
      </c>
      <c r="J1086" t="str">
        <f t="shared" si="88"/>
        <v>01/34133401ATOKOPEDIA</v>
      </c>
      <c r="K1086" s="48" t="s">
        <v>6069</v>
      </c>
      <c r="L1086" t="s">
        <v>13812</v>
      </c>
      <c r="M1086" t="s">
        <v>18994</v>
      </c>
      <c r="N1086" s="4" t="s">
        <v>18726</v>
      </c>
      <c r="O1086">
        <v>49</v>
      </c>
      <c r="P1086">
        <v>153</v>
      </c>
      <c r="Q1086">
        <v>179</v>
      </c>
      <c r="R1086" s="79">
        <v>238378.37837837834</v>
      </c>
      <c r="S1086" s="79">
        <v>744324.32432432414</v>
      </c>
      <c r="T1086" s="79">
        <v>870810.8108108103</v>
      </c>
      <c r="U1086" s="69">
        <f t="shared" si="86"/>
        <v>127</v>
      </c>
      <c r="V1086" s="75">
        <f t="shared" si="87"/>
        <v>617837.83783783764</v>
      </c>
      <c r="W1086" t="str">
        <f>IFERROR(VLOOKUP($J1087,OSA!$BD:$BD,1,0),0)</f>
        <v>01/34133402ABukalapak</v>
      </c>
    </row>
    <row r="1087" spans="1:23" x14ac:dyDescent="0.35">
      <c r="A1087" t="str">
        <f t="shared" si="85"/>
        <v/>
      </c>
      <c r="B1087" s="48"/>
      <c r="C1087" s="4"/>
      <c r="H1087">
        <f>IFERROR(VLOOKUP($A1087,OSA!$BD:$BD,1,0),0)</f>
        <v>0</v>
      </c>
      <c r="J1087" t="str">
        <f t="shared" si="88"/>
        <v>01/34133402ABUKALAPAK</v>
      </c>
      <c r="K1087" s="48" t="s">
        <v>6070</v>
      </c>
      <c r="L1087" t="s">
        <v>13812</v>
      </c>
      <c r="M1087" t="s">
        <v>6071</v>
      </c>
      <c r="N1087" s="4" t="s">
        <v>18725</v>
      </c>
      <c r="Q1087">
        <v>1</v>
      </c>
      <c r="T1087" s="79">
        <v>4864.8648648648641</v>
      </c>
      <c r="U1087" s="69">
        <f t="shared" si="86"/>
        <v>0.33333333333333331</v>
      </c>
      <c r="V1087" s="75">
        <f t="shared" si="87"/>
        <v>1621.6216216216214</v>
      </c>
      <c r="W1087" t="str">
        <f>IFERROR(VLOOKUP($J1088,OSA!$BD:$BD,1,0),0)</f>
        <v>01/34133402ATokopedia</v>
      </c>
    </row>
    <row r="1088" spans="1:23" x14ac:dyDescent="0.35">
      <c r="A1088" t="str">
        <f t="shared" si="85"/>
        <v/>
      </c>
      <c r="B1088" s="48"/>
      <c r="C1088" s="4"/>
      <c r="H1088">
        <f>IFERROR(VLOOKUP($A1088,OSA!$BD:$BD,1,0),0)</f>
        <v>0</v>
      </c>
      <c r="J1088" t="str">
        <f t="shared" si="88"/>
        <v>01/34133402ATOKOPEDIA</v>
      </c>
      <c r="K1088" s="48" t="s">
        <v>6070</v>
      </c>
      <c r="L1088" t="s">
        <v>13812</v>
      </c>
      <c r="M1088" t="s">
        <v>6071</v>
      </c>
      <c r="N1088" s="4" t="s">
        <v>18726</v>
      </c>
      <c r="O1088">
        <v>26</v>
      </c>
      <c r="P1088">
        <v>52</v>
      </c>
      <c r="Q1088">
        <v>84</v>
      </c>
      <c r="R1088" s="79">
        <v>126486.48648648649</v>
      </c>
      <c r="S1088" s="79">
        <v>252972.97297297281</v>
      </c>
      <c r="T1088" s="79">
        <v>408648.64864864858</v>
      </c>
      <c r="U1088" s="69">
        <f t="shared" si="86"/>
        <v>54</v>
      </c>
      <c r="V1088" s="75">
        <f t="shared" si="87"/>
        <v>262702.70270270266</v>
      </c>
      <c r="W1088">
        <f>IFERROR(VLOOKUP($J1089,OSA!$BD:$BD,1,0),0)</f>
        <v>0</v>
      </c>
    </row>
    <row r="1089" spans="1:23" x14ac:dyDescent="0.35">
      <c r="A1089" t="str">
        <f t="shared" si="85"/>
        <v/>
      </c>
      <c r="B1089" s="48"/>
      <c r="C1089" s="4"/>
      <c r="H1089">
        <f>IFERROR(VLOOKUP($A1089,OSA!$BD:$BD,1,0),0)</f>
        <v>0</v>
      </c>
      <c r="J1089" t="str">
        <f t="shared" si="88"/>
        <v>01/376929205STOKOPEDIA</v>
      </c>
      <c r="K1089" s="48" t="s">
        <v>20204</v>
      </c>
      <c r="L1089" t="s">
        <v>2974</v>
      </c>
      <c r="M1089" t="s">
        <v>20205</v>
      </c>
      <c r="N1089" s="4" t="s">
        <v>18726</v>
      </c>
      <c r="O1089">
        <v>1</v>
      </c>
      <c r="R1089" s="79">
        <v>1</v>
      </c>
      <c r="U1089" s="69">
        <f t="shared" si="86"/>
        <v>0.33333333333333331</v>
      </c>
      <c r="V1089" s="75">
        <f t="shared" si="87"/>
        <v>0.33333333333333331</v>
      </c>
      <c r="W1089">
        <f>IFERROR(VLOOKUP($J1090,OSA!$BD:$BD,1,0),0)</f>
        <v>0</v>
      </c>
    </row>
    <row r="1090" spans="1:23" x14ac:dyDescent="0.35">
      <c r="A1090" t="str">
        <f t="shared" si="85"/>
        <v/>
      </c>
      <c r="B1090" s="48"/>
      <c r="C1090" s="4"/>
      <c r="H1090">
        <f>IFERROR(VLOOKUP($A1090,OSA!$BD:$BD,1,0),0)</f>
        <v>0</v>
      </c>
      <c r="J1090" t="str">
        <f t="shared" si="88"/>
        <v>01/376929206RTOKOPEDIA</v>
      </c>
      <c r="K1090" s="48" t="s">
        <v>20691</v>
      </c>
      <c r="L1090" t="s">
        <v>2974</v>
      </c>
      <c r="M1090" t="s">
        <v>20692</v>
      </c>
      <c r="N1090" s="4" t="s">
        <v>18726</v>
      </c>
      <c r="Q1090">
        <v>1</v>
      </c>
      <c r="T1090" s="79">
        <v>1</v>
      </c>
      <c r="U1090" s="69">
        <f t="shared" si="86"/>
        <v>0.33333333333333331</v>
      </c>
      <c r="V1090" s="75">
        <f t="shared" si="87"/>
        <v>0.33333333333333331</v>
      </c>
      <c r="W1090">
        <f>IFERROR(VLOOKUP($J1091,OSA!$BD:$BD,1,0),0)</f>
        <v>0</v>
      </c>
    </row>
    <row r="1091" spans="1:23" x14ac:dyDescent="0.35">
      <c r="A1091" t="str">
        <f t="shared" ref="A1091:A1154" si="89">B1091&amp;E1091</f>
        <v/>
      </c>
      <c r="B1091" s="48"/>
      <c r="C1091" s="4"/>
      <c r="H1091">
        <f>IFERROR(VLOOKUP($A1091,OSA!$BD:$BD,1,0),0)</f>
        <v>0</v>
      </c>
      <c r="J1091" t="str">
        <f t="shared" si="88"/>
        <v>01/376929206ZTOKOPEDIA</v>
      </c>
      <c r="K1091" s="48" t="s">
        <v>20206</v>
      </c>
      <c r="L1091" t="s">
        <v>2974</v>
      </c>
      <c r="M1091" t="s">
        <v>20207</v>
      </c>
      <c r="N1091" s="4" t="s">
        <v>18726</v>
      </c>
      <c r="O1091">
        <v>14</v>
      </c>
      <c r="R1091" s="79">
        <v>13</v>
      </c>
      <c r="U1091" s="69">
        <f t="shared" ref="U1091:U1154" si="90">SUM(O1091:Q1091)/3</f>
        <v>4.666666666666667</v>
      </c>
      <c r="V1091" s="75">
        <f t="shared" ref="V1091:V1154" si="91">SUM(R1091:T1091)/3</f>
        <v>4.333333333333333</v>
      </c>
      <c r="W1091">
        <f>IFERROR(VLOOKUP($J1092,OSA!$BD:$BD,1,0),0)</f>
        <v>0</v>
      </c>
    </row>
    <row r="1092" spans="1:23" x14ac:dyDescent="0.35">
      <c r="A1092" t="str">
        <f t="shared" si="89"/>
        <v/>
      </c>
      <c r="B1092" s="48"/>
      <c r="C1092" s="4"/>
      <c r="H1092">
        <f>IFERROR(VLOOKUP($A1092,OSA!$BD:$BD,1,0),0)</f>
        <v>0</v>
      </c>
      <c r="J1092" t="str">
        <f t="shared" si="88"/>
        <v>01/376929207GTOKOPEDIA</v>
      </c>
      <c r="K1092" s="48" t="s">
        <v>20208</v>
      </c>
      <c r="L1092" t="s">
        <v>2974</v>
      </c>
      <c r="M1092" t="s">
        <v>20209</v>
      </c>
      <c r="N1092" s="4" t="s">
        <v>18726</v>
      </c>
      <c r="O1092">
        <v>1</v>
      </c>
      <c r="R1092" s="79">
        <v>1</v>
      </c>
      <c r="U1092" s="69">
        <f t="shared" si="90"/>
        <v>0.33333333333333331</v>
      </c>
      <c r="V1092" s="75">
        <f t="shared" si="91"/>
        <v>0.33333333333333331</v>
      </c>
      <c r="W1092">
        <f>IFERROR(VLOOKUP($J1093,OSA!$BD:$BD,1,0),0)</f>
        <v>0</v>
      </c>
    </row>
    <row r="1093" spans="1:23" x14ac:dyDescent="0.35">
      <c r="A1093" t="str">
        <f t="shared" si="89"/>
        <v/>
      </c>
      <c r="B1093" s="48"/>
      <c r="C1093" s="4"/>
      <c r="H1093">
        <f>IFERROR(VLOOKUP($A1093,OSA!$BD:$BD,1,0),0)</f>
        <v>0</v>
      </c>
      <c r="J1093" t="str">
        <f t="shared" si="88"/>
        <v>01/376929211WBUKALAPAK</v>
      </c>
      <c r="K1093" s="48" t="s">
        <v>20693</v>
      </c>
      <c r="L1093" t="s">
        <v>2974</v>
      </c>
      <c r="M1093" t="s">
        <v>20694</v>
      </c>
      <c r="N1093" s="4" t="s">
        <v>18725</v>
      </c>
      <c r="Q1093">
        <v>8</v>
      </c>
      <c r="T1093" s="79">
        <v>4</v>
      </c>
      <c r="U1093" s="69">
        <f t="shared" si="90"/>
        <v>2.6666666666666665</v>
      </c>
      <c r="V1093" s="75">
        <f t="shared" si="91"/>
        <v>1.3333333333333333</v>
      </c>
      <c r="W1093">
        <f>IFERROR(VLOOKUP($J1094,OSA!$BD:$BD,1,0),0)</f>
        <v>0</v>
      </c>
    </row>
    <row r="1094" spans="1:23" x14ac:dyDescent="0.35">
      <c r="A1094" t="str">
        <f t="shared" si="89"/>
        <v/>
      </c>
      <c r="B1094" s="48"/>
      <c r="C1094" s="4"/>
      <c r="H1094">
        <f>IFERROR(VLOOKUP($A1094,OSA!$BD:$BD,1,0),0)</f>
        <v>0</v>
      </c>
      <c r="J1094" t="str">
        <f t="shared" si="88"/>
        <v>01/376929215FBUKALAPAK</v>
      </c>
      <c r="K1094" s="48" t="s">
        <v>20210</v>
      </c>
      <c r="L1094" t="s">
        <v>2974</v>
      </c>
      <c r="M1094" t="s">
        <v>20211</v>
      </c>
      <c r="N1094" s="4" t="s">
        <v>18725</v>
      </c>
      <c r="Q1094">
        <v>4</v>
      </c>
      <c r="T1094" s="79">
        <v>2</v>
      </c>
      <c r="U1094" s="69">
        <f t="shared" si="90"/>
        <v>1.3333333333333333</v>
      </c>
      <c r="V1094" s="75">
        <f t="shared" si="91"/>
        <v>0.66666666666666663</v>
      </c>
      <c r="W1094">
        <f>IFERROR(VLOOKUP($J1095,OSA!$BD:$BD,1,0),0)</f>
        <v>0</v>
      </c>
    </row>
    <row r="1095" spans="1:23" x14ac:dyDescent="0.35">
      <c r="A1095" t="str">
        <f t="shared" si="89"/>
        <v/>
      </c>
      <c r="B1095" s="48"/>
      <c r="C1095" s="4"/>
      <c r="H1095">
        <f>IFERROR(VLOOKUP($A1095,OSA!$BD:$BD,1,0),0)</f>
        <v>0</v>
      </c>
      <c r="J1095" t="str">
        <f t="shared" si="88"/>
        <v>01/376929216PBUKALAPAK</v>
      </c>
      <c r="K1095" s="48" t="s">
        <v>18995</v>
      </c>
      <c r="L1095" t="s">
        <v>2974</v>
      </c>
      <c r="M1095" t="s">
        <v>18996</v>
      </c>
      <c r="N1095" s="4" t="s">
        <v>18725</v>
      </c>
      <c r="Q1095">
        <v>1</v>
      </c>
      <c r="T1095" s="79">
        <v>1</v>
      </c>
      <c r="U1095" s="69">
        <f t="shared" si="90"/>
        <v>0.33333333333333331</v>
      </c>
      <c r="V1095" s="75">
        <f t="shared" si="91"/>
        <v>0.33333333333333331</v>
      </c>
      <c r="W1095">
        <f>IFERROR(VLOOKUP($J1096,OSA!$BD:$BD,1,0),0)</f>
        <v>0</v>
      </c>
    </row>
    <row r="1096" spans="1:23" x14ac:dyDescent="0.35">
      <c r="A1096" t="str">
        <f t="shared" si="89"/>
        <v/>
      </c>
      <c r="B1096" s="48"/>
      <c r="C1096" s="4"/>
      <c r="H1096">
        <f>IFERROR(VLOOKUP($A1096,OSA!$BD:$BD,1,0),0)</f>
        <v>0</v>
      </c>
      <c r="J1096" t="str">
        <f t="shared" si="88"/>
        <v>01/376929216PTOKOPEDIA</v>
      </c>
      <c r="K1096" s="48" t="s">
        <v>18995</v>
      </c>
      <c r="L1096" t="s">
        <v>2974</v>
      </c>
      <c r="M1096" t="s">
        <v>18996</v>
      </c>
      <c r="N1096" s="4" t="s">
        <v>18726</v>
      </c>
      <c r="O1096">
        <v>158</v>
      </c>
      <c r="P1096">
        <v>124</v>
      </c>
      <c r="Q1096">
        <v>17</v>
      </c>
      <c r="R1096" s="79">
        <v>128</v>
      </c>
      <c r="S1096" s="79">
        <v>110</v>
      </c>
      <c r="T1096" s="79">
        <v>17</v>
      </c>
      <c r="U1096" s="69">
        <f t="shared" si="90"/>
        <v>99.666666666666671</v>
      </c>
      <c r="V1096" s="75">
        <f t="shared" si="91"/>
        <v>85</v>
      </c>
      <c r="W1096">
        <f>IFERROR(VLOOKUP($J1097,OSA!$BD:$BD,1,0),0)</f>
        <v>0</v>
      </c>
    </row>
    <row r="1097" spans="1:23" x14ac:dyDescent="0.35">
      <c r="A1097" t="str">
        <f t="shared" si="89"/>
        <v/>
      </c>
      <c r="B1097" s="48"/>
      <c r="C1097" s="4"/>
      <c r="H1097">
        <f>IFERROR(VLOOKUP($A1097,OSA!$BD:$BD,1,0),0)</f>
        <v>0</v>
      </c>
      <c r="J1097" t="str">
        <f t="shared" si="88"/>
        <v>01/376929217EBUKALAPAK</v>
      </c>
      <c r="K1097" s="48" t="s">
        <v>20212</v>
      </c>
      <c r="L1097" t="s">
        <v>2974</v>
      </c>
      <c r="M1097" t="s">
        <v>20213</v>
      </c>
      <c r="N1097" s="4" t="s">
        <v>18725</v>
      </c>
      <c r="Q1097">
        <v>1</v>
      </c>
      <c r="T1097" s="79">
        <v>1</v>
      </c>
      <c r="U1097" s="69">
        <f t="shared" si="90"/>
        <v>0.33333333333333331</v>
      </c>
      <c r="V1097" s="75">
        <f t="shared" si="91"/>
        <v>0.33333333333333331</v>
      </c>
      <c r="W1097">
        <f>IFERROR(VLOOKUP($J1098,OSA!$BD:$BD,1,0),0)</f>
        <v>0</v>
      </c>
    </row>
    <row r="1098" spans="1:23" x14ac:dyDescent="0.35">
      <c r="A1098" t="str">
        <f t="shared" si="89"/>
        <v/>
      </c>
      <c r="B1098" s="48"/>
      <c r="C1098" s="4"/>
      <c r="H1098">
        <f>IFERROR(VLOOKUP($A1098,OSA!$BD:$BD,1,0),0)</f>
        <v>0</v>
      </c>
      <c r="J1098" t="str">
        <f t="shared" si="88"/>
        <v>01/376929217ETOKOPEDIA</v>
      </c>
      <c r="K1098" s="48" t="s">
        <v>20212</v>
      </c>
      <c r="L1098" t="s">
        <v>2974</v>
      </c>
      <c r="M1098" t="s">
        <v>20213</v>
      </c>
      <c r="N1098" s="4" t="s">
        <v>18726</v>
      </c>
      <c r="O1098">
        <v>26</v>
      </c>
      <c r="P1098">
        <v>14</v>
      </c>
      <c r="Q1098">
        <v>14</v>
      </c>
      <c r="R1098" s="79">
        <v>25</v>
      </c>
      <c r="S1098" s="79">
        <v>12</v>
      </c>
      <c r="T1098" s="79">
        <v>14</v>
      </c>
      <c r="U1098" s="69">
        <f t="shared" si="90"/>
        <v>18</v>
      </c>
      <c r="V1098" s="75">
        <f t="shared" si="91"/>
        <v>17</v>
      </c>
      <c r="W1098">
        <f>IFERROR(VLOOKUP($J1099,OSA!$BD:$BD,1,0),0)</f>
        <v>0</v>
      </c>
    </row>
    <row r="1099" spans="1:23" x14ac:dyDescent="0.35">
      <c r="A1099" t="str">
        <f t="shared" si="89"/>
        <v/>
      </c>
      <c r="B1099" s="48"/>
      <c r="C1099" s="4"/>
      <c r="H1099">
        <f>IFERROR(VLOOKUP($A1099,OSA!$BD:$BD,1,0),0)</f>
        <v>0</v>
      </c>
      <c r="J1099" t="str">
        <f t="shared" si="88"/>
        <v>01/376929218VTOKOPEDIA</v>
      </c>
      <c r="K1099" s="48" t="s">
        <v>20214</v>
      </c>
      <c r="L1099" t="s">
        <v>2974</v>
      </c>
      <c r="M1099" t="s">
        <v>20215</v>
      </c>
      <c r="N1099" s="4" t="s">
        <v>18726</v>
      </c>
      <c r="O1099">
        <v>1</v>
      </c>
      <c r="R1099" s="79">
        <v>1</v>
      </c>
      <c r="U1099" s="69">
        <f t="shared" si="90"/>
        <v>0.33333333333333331</v>
      </c>
      <c r="V1099" s="75">
        <f t="shared" si="91"/>
        <v>0.33333333333333331</v>
      </c>
      <c r="W1099">
        <f>IFERROR(VLOOKUP($J1100,OSA!$BD:$BD,1,0),0)</f>
        <v>0</v>
      </c>
    </row>
    <row r="1100" spans="1:23" x14ac:dyDescent="0.35">
      <c r="A1100" t="str">
        <f t="shared" si="89"/>
        <v/>
      </c>
      <c r="B1100" s="48"/>
      <c r="C1100" s="4"/>
      <c r="H1100">
        <f>IFERROR(VLOOKUP($A1100,OSA!$BD:$BD,1,0),0)</f>
        <v>0</v>
      </c>
      <c r="J1100" t="str">
        <f t="shared" si="88"/>
        <v>01/376929218YTOKOPEDIA</v>
      </c>
      <c r="K1100" s="48" t="s">
        <v>18997</v>
      </c>
      <c r="L1100" t="s">
        <v>2974</v>
      </c>
      <c r="M1100" t="s">
        <v>18998</v>
      </c>
      <c r="N1100" s="4" t="s">
        <v>18726</v>
      </c>
      <c r="O1100">
        <v>1</v>
      </c>
      <c r="P1100">
        <v>1</v>
      </c>
      <c r="Q1100">
        <v>3</v>
      </c>
      <c r="R1100" s="79">
        <v>1</v>
      </c>
      <c r="S1100" s="79">
        <v>1</v>
      </c>
      <c r="T1100" s="79">
        <v>3</v>
      </c>
      <c r="U1100" s="69">
        <f t="shared" si="90"/>
        <v>1.6666666666666667</v>
      </c>
      <c r="V1100" s="75">
        <f t="shared" si="91"/>
        <v>1.6666666666666667</v>
      </c>
      <c r="W1100">
        <f>IFERROR(VLOOKUP($J1101,OSA!$BD:$BD,1,0),0)</f>
        <v>0</v>
      </c>
    </row>
    <row r="1101" spans="1:23" x14ac:dyDescent="0.35">
      <c r="A1101" t="str">
        <f t="shared" si="89"/>
        <v/>
      </c>
      <c r="B1101" s="48"/>
      <c r="C1101" s="4"/>
      <c r="H1101">
        <f>IFERROR(VLOOKUP($A1101,OSA!$BD:$BD,1,0),0)</f>
        <v>0</v>
      </c>
      <c r="J1101" t="str">
        <f t="shared" si="88"/>
        <v>01/376929219VTOKOPEDIA</v>
      </c>
      <c r="K1101" s="48" t="s">
        <v>20216</v>
      </c>
      <c r="L1101" t="s">
        <v>2974</v>
      </c>
      <c r="M1101" t="s">
        <v>20217</v>
      </c>
      <c r="N1101" s="4" t="s">
        <v>18726</v>
      </c>
      <c r="O1101">
        <v>1</v>
      </c>
      <c r="R1101" s="79">
        <v>1</v>
      </c>
      <c r="U1101" s="69">
        <f t="shared" si="90"/>
        <v>0.33333333333333331</v>
      </c>
      <c r="V1101" s="75">
        <f t="shared" si="91"/>
        <v>0.33333333333333331</v>
      </c>
      <c r="W1101">
        <f>IFERROR(VLOOKUP($J1102,OSA!$BD:$BD,1,0),0)</f>
        <v>0</v>
      </c>
    </row>
    <row r="1102" spans="1:23" x14ac:dyDescent="0.35">
      <c r="A1102" t="str">
        <f t="shared" si="89"/>
        <v/>
      </c>
      <c r="B1102" s="48"/>
      <c r="C1102" s="4"/>
      <c r="H1102">
        <f>IFERROR(VLOOKUP($A1102,OSA!$BD:$BD,1,0),0)</f>
        <v>0</v>
      </c>
      <c r="J1102" t="str">
        <f t="shared" si="88"/>
        <v>01/376929223JTOKOPEDIA</v>
      </c>
      <c r="K1102" s="48" t="s">
        <v>20218</v>
      </c>
      <c r="L1102" t="s">
        <v>2974</v>
      </c>
      <c r="M1102" t="s">
        <v>20219</v>
      </c>
      <c r="N1102" s="4" t="s">
        <v>18726</v>
      </c>
      <c r="O1102">
        <v>1</v>
      </c>
      <c r="R1102" s="79">
        <v>1</v>
      </c>
      <c r="U1102" s="69">
        <f t="shared" si="90"/>
        <v>0.33333333333333331</v>
      </c>
      <c r="V1102" s="75">
        <f t="shared" si="91"/>
        <v>0.33333333333333331</v>
      </c>
      <c r="W1102">
        <f>IFERROR(VLOOKUP($J1103,OSA!$BD:$BD,1,0),0)</f>
        <v>0</v>
      </c>
    </row>
    <row r="1103" spans="1:23" x14ac:dyDescent="0.35">
      <c r="A1103" t="str">
        <f t="shared" si="89"/>
        <v/>
      </c>
      <c r="B1103" s="48"/>
      <c r="C1103" s="4"/>
      <c r="H1103">
        <f>IFERROR(VLOOKUP($A1103,OSA!$BD:$BD,1,0),0)</f>
        <v>0</v>
      </c>
      <c r="J1103" t="str">
        <f t="shared" si="88"/>
        <v>01/376929223LTOKOPEDIA</v>
      </c>
      <c r="K1103" s="48" t="s">
        <v>20220</v>
      </c>
      <c r="L1103" t="s">
        <v>2974</v>
      </c>
      <c r="M1103" t="s">
        <v>20221</v>
      </c>
      <c r="N1103" s="4" t="s">
        <v>18726</v>
      </c>
      <c r="P1103">
        <v>95</v>
      </c>
      <c r="Q1103">
        <v>23</v>
      </c>
      <c r="S1103" s="79">
        <v>59</v>
      </c>
      <c r="T1103" s="79">
        <v>21</v>
      </c>
      <c r="U1103" s="69">
        <f t="shared" si="90"/>
        <v>39.333333333333336</v>
      </c>
      <c r="V1103" s="75">
        <f t="shared" si="91"/>
        <v>26.666666666666668</v>
      </c>
      <c r="W1103">
        <f>IFERROR(VLOOKUP($J1104,OSA!$BD:$BD,1,0),0)</f>
        <v>0</v>
      </c>
    </row>
    <row r="1104" spans="1:23" x14ac:dyDescent="0.35">
      <c r="A1104" t="str">
        <f t="shared" si="89"/>
        <v/>
      </c>
      <c r="B1104" s="48"/>
      <c r="C1104" s="4"/>
      <c r="H1104">
        <f>IFERROR(VLOOKUP($A1104,OSA!$BD:$BD,1,0),0)</f>
        <v>0</v>
      </c>
      <c r="J1104" t="str">
        <f t="shared" si="88"/>
        <v>01/376929224KTOKOPEDIA</v>
      </c>
      <c r="K1104" s="48" t="s">
        <v>20222</v>
      </c>
      <c r="L1104" t="s">
        <v>2974</v>
      </c>
      <c r="M1104" t="s">
        <v>20223</v>
      </c>
      <c r="N1104" s="4" t="s">
        <v>18726</v>
      </c>
      <c r="O1104">
        <v>16</v>
      </c>
      <c r="R1104" s="79">
        <v>13</v>
      </c>
      <c r="U1104" s="69">
        <f t="shared" si="90"/>
        <v>5.333333333333333</v>
      </c>
      <c r="V1104" s="75">
        <f t="shared" si="91"/>
        <v>4.333333333333333</v>
      </c>
      <c r="W1104">
        <f>IFERROR(VLOOKUP($J1105,OSA!$BD:$BD,1,0),0)</f>
        <v>0</v>
      </c>
    </row>
    <row r="1105" spans="1:23" x14ac:dyDescent="0.35">
      <c r="A1105" t="str">
        <f t="shared" si="89"/>
        <v/>
      </c>
      <c r="B1105" s="48"/>
      <c r="C1105" s="4"/>
      <c r="H1105">
        <f>IFERROR(VLOOKUP($A1105,OSA!$BD:$BD,1,0),0)</f>
        <v>0</v>
      </c>
      <c r="J1105" t="str">
        <f t="shared" si="88"/>
        <v>01/376929225HTOKOPEDIA</v>
      </c>
      <c r="K1105" s="48" t="s">
        <v>20224</v>
      </c>
      <c r="L1105" t="s">
        <v>2974</v>
      </c>
      <c r="M1105" t="s">
        <v>20225</v>
      </c>
      <c r="N1105" s="4" t="s">
        <v>18726</v>
      </c>
      <c r="P1105">
        <v>1</v>
      </c>
      <c r="Q1105">
        <v>1</v>
      </c>
      <c r="S1105" s="79">
        <v>1</v>
      </c>
      <c r="T1105" s="79">
        <v>1</v>
      </c>
      <c r="U1105" s="69">
        <f t="shared" si="90"/>
        <v>0.66666666666666663</v>
      </c>
      <c r="V1105" s="75">
        <f t="shared" si="91"/>
        <v>0.66666666666666663</v>
      </c>
      <c r="W1105">
        <f>IFERROR(VLOOKUP($J1106,OSA!$BD:$BD,1,0),0)</f>
        <v>0</v>
      </c>
    </row>
    <row r="1106" spans="1:23" x14ac:dyDescent="0.35">
      <c r="A1106" t="str">
        <f t="shared" si="89"/>
        <v/>
      </c>
      <c r="B1106" s="48"/>
      <c r="C1106" s="4"/>
      <c r="H1106">
        <f>IFERROR(VLOOKUP($A1106,OSA!$BD:$BD,1,0),0)</f>
        <v>0</v>
      </c>
      <c r="J1106" t="str">
        <f t="shared" si="88"/>
        <v>01/376929225STOKOPEDIA</v>
      </c>
      <c r="K1106" s="48" t="s">
        <v>20226</v>
      </c>
      <c r="L1106" t="s">
        <v>2974</v>
      </c>
      <c r="M1106" t="s">
        <v>20227</v>
      </c>
      <c r="N1106" s="4" t="s">
        <v>18726</v>
      </c>
      <c r="O1106">
        <v>7</v>
      </c>
      <c r="P1106">
        <v>17</v>
      </c>
      <c r="Q1106">
        <v>15</v>
      </c>
      <c r="R1106" s="79">
        <v>7</v>
      </c>
      <c r="S1106" s="79">
        <v>13</v>
      </c>
      <c r="T1106" s="79">
        <v>14</v>
      </c>
      <c r="U1106" s="69">
        <f t="shared" si="90"/>
        <v>13</v>
      </c>
      <c r="V1106" s="75">
        <f t="shared" si="91"/>
        <v>11.333333333333334</v>
      </c>
      <c r="W1106">
        <f>IFERROR(VLOOKUP($J1107,OSA!$BD:$BD,1,0),0)</f>
        <v>0</v>
      </c>
    </row>
    <row r="1107" spans="1:23" x14ac:dyDescent="0.35">
      <c r="A1107" t="str">
        <f t="shared" si="89"/>
        <v/>
      </c>
      <c r="B1107" s="48"/>
      <c r="C1107" s="4"/>
      <c r="H1107">
        <f>IFERROR(VLOOKUP($A1107,OSA!$BD:$BD,1,0),0)</f>
        <v>0</v>
      </c>
      <c r="J1107" t="str">
        <f t="shared" si="88"/>
        <v>01/376929225TTOKOPEDIA</v>
      </c>
      <c r="K1107" s="48" t="s">
        <v>18999</v>
      </c>
      <c r="L1107" t="s">
        <v>2974</v>
      </c>
      <c r="M1107" t="s">
        <v>19000</v>
      </c>
      <c r="N1107" s="4" t="s">
        <v>18726</v>
      </c>
      <c r="O1107">
        <v>28</v>
      </c>
      <c r="P1107">
        <v>29</v>
      </c>
      <c r="Q1107">
        <v>16</v>
      </c>
      <c r="R1107" s="79">
        <v>27</v>
      </c>
      <c r="S1107" s="79">
        <v>28</v>
      </c>
      <c r="T1107" s="79">
        <v>15</v>
      </c>
      <c r="U1107" s="69">
        <f t="shared" si="90"/>
        <v>24.333333333333332</v>
      </c>
      <c r="V1107" s="75">
        <f t="shared" si="91"/>
        <v>23.333333333333332</v>
      </c>
      <c r="W1107">
        <f>IFERROR(VLOOKUP($J1108,OSA!$BD:$BD,1,0),0)</f>
        <v>0</v>
      </c>
    </row>
    <row r="1108" spans="1:23" x14ac:dyDescent="0.35">
      <c r="A1108" t="str">
        <f t="shared" si="89"/>
        <v/>
      </c>
      <c r="B1108" s="48"/>
      <c r="C1108" s="4"/>
      <c r="H1108">
        <f>IFERROR(VLOOKUP($A1108,OSA!$BD:$BD,1,0),0)</f>
        <v>0</v>
      </c>
      <c r="J1108" t="str">
        <f t="shared" si="88"/>
        <v>01/376929227HTOKOPEDIA</v>
      </c>
      <c r="K1108" s="48" t="s">
        <v>20228</v>
      </c>
      <c r="L1108" t="s">
        <v>2974</v>
      </c>
      <c r="M1108" t="s">
        <v>20229</v>
      </c>
      <c r="N1108" s="4" t="s">
        <v>18726</v>
      </c>
      <c r="O1108">
        <v>8</v>
      </c>
      <c r="P1108">
        <v>3</v>
      </c>
      <c r="R1108" s="79">
        <v>8</v>
      </c>
      <c r="S1108" s="79">
        <v>3</v>
      </c>
      <c r="U1108" s="69">
        <f t="shared" si="90"/>
        <v>3.6666666666666665</v>
      </c>
      <c r="V1108" s="75">
        <f t="shared" si="91"/>
        <v>3.6666666666666665</v>
      </c>
      <c r="W1108">
        <f>IFERROR(VLOOKUP($J1109,OSA!$BD:$BD,1,0),0)</f>
        <v>0</v>
      </c>
    </row>
    <row r="1109" spans="1:23" x14ac:dyDescent="0.35">
      <c r="A1109" t="str">
        <f t="shared" si="89"/>
        <v/>
      </c>
      <c r="B1109" s="48"/>
      <c r="C1109" s="4"/>
      <c r="H1109">
        <f>IFERROR(VLOOKUP($A1109,OSA!$BD:$BD,1,0),0)</f>
        <v>0</v>
      </c>
      <c r="J1109" t="str">
        <f t="shared" si="88"/>
        <v>01/376929228ETOKOPEDIA</v>
      </c>
      <c r="K1109" s="48" t="s">
        <v>19001</v>
      </c>
      <c r="L1109" t="s">
        <v>2974</v>
      </c>
      <c r="M1109" t="s">
        <v>19002</v>
      </c>
      <c r="N1109" s="4" t="s">
        <v>18726</v>
      </c>
      <c r="O1109">
        <v>34</v>
      </c>
      <c r="P1109">
        <v>2</v>
      </c>
      <c r="Q1109">
        <v>2</v>
      </c>
      <c r="R1109" s="79">
        <v>32</v>
      </c>
      <c r="S1109" s="79">
        <v>2</v>
      </c>
      <c r="T1109" s="79">
        <v>2</v>
      </c>
      <c r="U1109" s="69">
        <f t="shared" si="90"/>
        <v>12.666666666666666</v>
      </c>
      <c r="V1109" s="75">
        <f t="shared" si="91"/>
        <v>12</v>
      </c>
      <c r="W1109">
        <f>IFERROR(VLOOKUP($J1110,OSA!$BD:$BD,1,0),0)</f>
        <v>0</v>
      </c>
    </row>
    <row r="1110" spans="1:23" x14ac:dyDescent="0.35">
      <c r="A1110" t="str">
        <f t="shared" si="89"/>
        <v/>
      </c>
      <c r="B1110" s="48"/>
      <c r="C1110" s="4"/>
      <c r="H1110">
        <f>IFERROR(VLOOKUP($A1110,OSA!$BD:$BD,1,0),0)</f>
        <v>0</v>
      </c>
      <c r="J1110" t="str">
        <f t="shared" si="88"/>
        <v>01/376929228JTOKOPEDIA</v>
      </c>
      <c r="K1110" s="48" t="s">
        <v>20230</v>
      </c>
      <c r="L1110" t="s">
        <v>2974</v>
      </c>
      <c r="M1110" t="s">
        <v>20231</v>
      </c>
      <c r="N1110" s="4" t="s">
        <v>18726</v>
      </c>
      <c r="P1110">
        <v>1</v>
      </c>
      <c r="Q1110">
        <v>1</v>
      </c>
      <c r="S1110" s="79">
        <v>1</v>
      </c>
      <c r="T1110" s="79">
        <v>1</v>
      </c>
      <c r="U1110" s="69">
        <f t="shared" si="90"/>
        <v>0.66666666666666663</v>
      </c>
      <c r="V1110" s="75">
        <f t="shared" si="91"/>
        <v>0.66666666666666663</v>
      </c>
      <c r="W1110">
        <f>IFERROR(VLOOKUP($J1111,OSA!$BD:$BD,1,0),0)</f>
        <v>0</v>
      </c>
    </row>
    <row r="1111" spans="1:23" x14ac:dyDescent="0.35">
      <c r="A1111" t="str">
        <f t="shared" si="89"/>
        <v/>
      </c>
      <c r="B1111" s="48"/>
      <c r="C1111" s="4"/>
      <c r="H1111">
        <f>IFERROR(VLOOKUP($A1111,OSA!$BD:$BD,1,0),0)</f>
        <v>0</v>
      </c>
      <c r="J1111" t="str">
        <f t="shared" si="88"/>
        <v>01/376929228KTOKOPEDIA</v>
      </c>
      <c r="K1111" s="48" t="s">
        <v>20232</v>
      </c>
      <c r="L1111" t="s">
        <v>2974</v>
      </c>
      <c r="M1111" t="s">
        <v>20233</v>
      </c>
      <c r="N1111" s="4" t="s">
        <v>18726</v>
      </c>
      <c r="O1111">
        <v>17</v>
      </c>
      <c r="P1111">
        <v>10</v>
      </c>
      <c r="Q1111">
        <v>4</v>
      </c>
      <c r="R1111" s="79">
        <v>15</v>
      </c>
      <c r="S1111" s="79">
        <v>9</v>
      </c>
      <c r="T1111" s="79">
        <v>4</v>
      </c>
      <c r="U1111" s="69">
        <f t="shared" si="90"/>
        <v>10.333333333333334</v>
      </c>
      <c r="V1111" s="75">
        <f t="shared" si="91"/>
        <v>9.3333333333333339</v>
      </c>
      <c r="W1111">
        <f>IFERROR(VLOOKUP($J1112,OSA!$BD:$BD,1,0),0)</f>
        <v>0</v>
      </c>
    </row>
    <row r="1112" spans="1:23" x14ac:dyDescent="0.35">
      <c r="A1112" t="str">
        <f t="shared" si="89"/>
        <v/>
      </c>
      <c r="B1112" s="48"/>
      <c r="C1112" s="4"/>
      <c r="H1112">
        <f>IFERROR(VLOOKUP($A1112,OSA!$BD:$BD,1,0),0)</f>
        <v>0</v>
      </c>
      <c r="J1112" t="str">
        <f t="shared" si="88"/>
        <v>01/376929228LTOKOPEDIA</v>
      </c>
      <c r="K1112" s="48" t="s">
        <v>20234</v>
      </c>
      <c r="L1112" t="s">
        <v>2974</v>
      </c>
      <c r="M1112" t="s">
        <v>20235</v>
      </c>
      <c r="N1112" s="4" t="s">
        <v>18726</v>
      </c>
      <c r="O1112">
        <v>9</v>
      </c>
      <c r="P1112">
        <v>10</v>
      </c>
      <c r="Q1112">
        <v>5</v>
      </c>
      <c r="R1112" s="79">
        <v>9</v>
      </c>
      <c r="S1112" s="79">
        <v>10</v>
      </c>
      <c r="T1112" s="79">
        <v>5</v>
      </c>
      <c r="U1112" s="69">
        <f t="shared" si="90"/>
        <v>8</v>
      </c>
      <c r="V1112" s="75">
        <f t="shared" si="91"/>
        <v>8</v>
      </c>
      <c r="W1112">
        <f>IFERROR(VLOOKUP($J1113,OSA!$BD:$BD,1,0),0)</f>
        <v>0</v>
      </c>
    </row>
    <row r="1113" spans="1:23" x14ac:dyDescent="0.35">
      <c r="A1113" t="str">
        <f t="shared" si="89"/>
        <v/>
      </c>
      <c r="B1113" s="48"/>
      <c r="C1113" s="4"/>
      <c r="H1113">
        <f>IFERROR(VLOOKUP($A1113,OSA!$BD:$BD,1,0),0)</f>
        <v>0</v>
      </c>
      <c r="J1113" t="str">
        <f t="shared" si="88"/>
        <v>01/376929228XTOKOPEDIA</v>
      </c>
      <c r="K1113" s="48" t="s">
        <v>20236</v>
      </c>
      <c r="L1113" t="s">
        <v>2974</v>
      </c>
      <c r="M1113" t="s">
        <v>20237</v>
      </c>
      <c r="N1113" s="4" t="s">
        <v>18726</v>
      </c>
      <c r="O1113">
        <v>5</v>
      </c>
      <c r="R1113" s="79">
        <v>5</v>
      </c>
      <c r="U1113" s="69">
        <f t="shared" si="90"/>
        <v>1.6666666666666667</v>
      </c>
      <c r="V1113" s="75">
        <f t="shared" si="91"/>
        <v>1.6666666666666667</v>
      </c>
      <c r="W1113">
        <f>IFERROR(VLOOKUP($J1114,OSA!$BD:$BD,1,0),0)</f>
        <v>0</v>
      </c>
    </row>
    <row r="1114" spans="1:23" x14ac:dyDescent="0.35">
      <c r="A1114" t="str">
        <f t="shared" si="89"/>
        <v/>
      </c>
      <c r="B1114" s="48"/>
      <c r="C1114" s="4"/>
      <c r="H1114">
        <f>IFERROR(VLOOKUP($A1114,OSA!$BD:$BD,1,0),0)</f>
        <v>0</v>
      </c>
      <c r="J1114" t="str">
        <f t="shared" si="88"/>
        <v>01/376929228ZTOKOPEDIA</v>
      </c>
      <c r="K1114" s="48" t="s">
        <v>20238</v>
      </c>
      <c r="L1114" t="s">
        <v>2974</v>
      </c>
      <c r="M1114" t="s">
        <v>20239</v>
      </c>
      <c r="N1114" s="4" t="s">
        <v>18726</v>
      </c>
      <c r="P1114">
        <v>1</v>
      </c>
      <c r="Q1114">
        <v>7</v>
      </c>
      <c r="S1114" s="79">
        <v>1</v>
      </c>
      <c r="T1114" s="79">
        <v>7</v>
      </c>
      <c r="U1114" s="69">
        <f t="shared" si="90"/>
        <v>2.6666666666666665</v>
      </c>
      <c r="V1114" s="75">
        <f t="shared" si="91"/>
        <v>2.6666666666666665</v>
      </c>
      <c r="W1114">
        <f>IFERROR(VLOOKUP($J1115,OSA!$BD:$BD,1,0),0)</f>
        <v>0</v>
      </c>
    </row>
    <row r="1115" spans="1:23" x14ac:dyDescent="0.35">
      <c r="A1115" t="str">
        <f t="shared" si="89"/>
        <v/>
      </c>
      <c r="B1115" s="48"/>
      <c r="C1115" s="4"/>
      <c r="H1115">
        <f>IFERROR(VLOOKUP($A1115,OSA!$BD:$BD,1,0),0)</f>
        <v>0</v>
      </c>
      <c r="J1115" t="str">
        <f t="shared" si="88"/>
        <v>01/376929229ATOKOPEDIA</v>
      </c>
      <c r="K1115" s="48" t="s">
        <v>20240</v>
      </c>
      <c r="L1115" t="s">
        <v>2974</v>
      </c>
      <c r="M1115" t="s">
        <v>20241</v>
      </c>
      <c r="N1115" s="4" t="s">
        <v>18726</v>
      </c>
      <c r="O1115">
        <v>3</v>
      </c>
      <c r="R1115" s="79">
        <v>1</v>
      </c>
      <c r="U1115" s="69">
        <f t="shared" si="90"/>
        <v>1</v>
      </c>
      <c r="V1115" s="75">
        <f t="shared" si="91"/>
        <v>0.33333333333333331</v>
      </c>
      <c r="W1115">
        <f>IFERROR(VLOOKUP($J1116,OSA!$BD:$BD,1,0),0)</f>
        <v>0</v>
      </c>
    </row>
    <row r="1116" spans="1:23" x14ac:dyDescent="0.35">
      <c r="A1116" t="str">
        <f t="shared" si="89"/>
        <v/>
      </c>
      <c r="B1116" s="48"/>
      <c r="C1116" s="4"/>
      <c r="H1116">
        <f>IFERROR(VLOOKUP($A1116,OSA!$BD:$BD,1,0),0)</f>
        <v>0</v>
      </c>
      <c r="J1116" t="str">
        <f t="shared" si="88"/>
        <v>01/376929230DTOKOPEDIA</v>
      </c>
      <c r="K1116" s="48" t="s">
        <v>19017</v>
      </c>
      <c r="L1116" t="s">
        <v>2974</v>
      </c>
      <c r="M1116" t="s">
        <v>19018</v>
      </c>
      <c r="N1116" s="4" t="s">
        <v>18726</v>
      </c>
      <c r="O1116">
        <v>35</v>
      </c>
      <c r="P1116">
        <v>18</v>
      </c>
      <c r="Q1116">
        <v>3</v>
      </c>
      <c r="R1116" s="79">
        <v>32</v>
      </c>
      <c r="S1116" s="79">
        <v>18</v>
      </c>
      <c r="T1116" s="79">
        <v>3</v>
      </c>
      <c r="U1116" s="69">
        <f t="shared" si="90"/>
        <v>18.666666666666668</v>
      </c>
      <c r="V1116" s="75">
        <f t="shared" si="91"/>
        <v>17.666666666666668</v>
      </c>
      <c r="W1116">
        <f>IFERROR(VLOOKUP($J1117,OSA!$BD:$BD,1,0),0)</f>
        <v>0</v>
      </c>
    </row>
    <row r="1117" spans="1:23" x14ac:dyDescent="0.35">
      <c r="A1117" t="str">
        <f t="shared" si="89"/>
        <v/>
      </c>
      <c r="B1117" s="48"/>
      <c r="C1117" s="4"/>
      <c r="H1117">
        <f>IFERROR(VLOOKUP($A1117,OSA!$BD:$BD,1,0),0)</f>
        <v>0</v>
      </c>
      <c r="J1117" t="str">
        <f t="shared" si="88"/>
        <v>01/376929230JTOKOPEDIA</v>
      </c>
      <c r="K1117" s="48" t="s">
        <v>20242</v>
      </c>
      <c r="L1117" t="s">
        <v>2974</v>
      </c>
      <c r="M1117" t="s">
        <v>20243</v>
      </c>
      <c r="N1117" s="4" t="s">
        <v>18726</v>
      </c>
      <c r="O1117">
        <v>31</v>
      </c>
      <c r="P1117">
        <v>43</v>
      </c>
      <c r="Q1117">
        <v>19</v>
      </c>
      <c r="R1117" s="79">
        <v>27</v>
      </c>
      <c r="S1117" s="79">
        <v>34</v>
      </c>
      <c r="T1117" s="79">
        <v>19</v>
      </c>
      <c r="U1117" s="69">
        <f t="shared" si="90"/>
        <v>31</v>
      </c>
      <c r="V1117" s="75">
        <f t="shared" si="91"/>
        <v>26.666666666666668</v>
      </c>
      <c r="W1117">
        <f>IFERROR(VLOOKUP($J1118,OSA!$BD:$BD,1,0),0)</f>
        <v>0</v>
      </c>
    </row>
    <row r="1118" spans="1:23" x14ac:dyDescent="0.35">
      <c r="A1118" t="str">
        <f t="shared" si="89"/>
        <v/>
      </c>
      <c r="B1118" s="48"/>
      <c r="C1118" s="4"/>
      <c r="H1118">
        <f>IFERROR(VLOOKUP($A1118,OSA!$BD:$BD,1,0),0)</f>
        <v>0</v>
      </c>
      <c r="J1118" t="str">
        <f t="shared" si="88"/>
        <v>01/376929230KTOKOPEDIA</v>
      </c>
      <c r="K1118" s="48" t="s">
        <v>20244</v>
      </c>
      <c r="L1118" t="s">
        <v>2974</v>
      </c>
      <c r="M1118" t="s">
        <v>20245</v>
      </c>
      <c r="N1118" s="4" t="s">
        <v>18726</v>
      </c>
      <c r="O1118">
        <v>1</v>
      </c>
      <c r="R1118" s="79">
        <v>1</v>
      </c>
      <c r="U1118" s="69">
        <f t="shared" si="90"/>
        <v>0.33333333333333331</v>
      </c>
      <c r="V1118" s="75">
        <f t="shared" si="91"/>
        <v>0.33333333333333331</v>
      </c>
      <c r="W1118">
        <f>IFERROR(VLOOKUP($J1119,OSA!$BD:$BD,1,0),0)</f>
        <v>0</v>
      </c>
    </row>
    <row r="1119" spans="1:23" x14ac:dyDescent="0.35">
      <c r="A1119" t="str">
        <f t="shared" si="89"/>
        <v/>
      </c>
      <c r="B1119" s="48"/>
      <c r="C1119" s="4"/>
      <c r="H1119">
        <f>IFERROR(VLOOKUP($A1119,OSA!$BD:$BD,1,0),0)</f>
        <v>0</v>
      </c>
      <c r="J1119" t="str">
        <f t="shared" si="88"/>
        <v>01/376929230MTOKOPEDIA</v>
      </c>
      <c r="K1119" s="48" t="s">
        <v>20246</v>
      </c>
      <c r="L1119" t="s">
        <v>2974</v>
      </c>
      <c r="M1119" t="s">
        <v>20247</v>
      </c>
      <c r="N1119" s="4" t="s">
        <v>18726</v>
      </c>
      <c r="O1119">
        <v>28</v>
      </c>
      <c r="R1119" s="79">
        <v>28</v>
      </c>
      <c r="U1119" s="69">
        <f t="shared" si="90"/>
        <v>9.3333333333333339</v>
      </c>
      <c r="V1119" s="75">
        <f t="shared" si="91"/>
        <v>9.3333333333333339</v>
      </c>
      <c r="W1119">
        <f>IFERROR(VLOOKUP($J1120,OSA!$BD:$BD,1,0),0)</f>
        <v>0</v>
      </c>
    </row>
    <row r="1120" spans="1:23" x14ac:dyDescent="0.35">
      <c r="A1120" t="str">
        <f t="shared" si="89"/>
        <v/>
      </c>
      <c r="B1120" s="48"/>
      <c r="C1120" s="4"/>
      <c r="H1120">
        <f>IFERROR(VLOOKUP($A1120,OSA!$BD:$BD,1,0),0)</f>
        <v>0</v>
      </c>
      <c r="J1120" t="str">
        <f t="shared" ref="J1120:J1183" si="92">K1120&amp;N1120</f>
        <v>01/376929231FTOKOPEDIA</v>
      </c>
      <c r="K1120" s="48" t="s">
        <v>20248</v>
      </c>
      <c r="L1120" t="s">
        <v>2974</v>
      </c>
      <c r="M1120" t="s">
        <v>20249</v>
      </c>
      <c r="N1120" s="4" t="s">
        <v>18726</v>
      </c>
      <c r="O1120">
        <v>5</v>
      </c>
      <c r="R1120" s="79">
        <v>5</v>
      </c>
      <c r="U1120" s="69">
        <f t="shared" si="90"/>
        <v>1.6666666666666667</v>
      </c>
      <c r="V1120" s="75">
        <f t="shared" si="91"/>
        <v>1.6666666666666667</v>
      </c>
      <c r="W1120">
        <f>IFERROR(VLOOKUP($J1121,OSA!$BD:$BD,1,0),0)</f>
        <v>0</v>
      </c>
    </row>
    <row r="1121" spans="1:23" x14ac:dyDescent="0.35">
      <c r="A1121" t="str">
        <f t="shared" si="89"/>
        <v/>
      </c>
      <c r="B1121" s="48"/>
      <c r="C1121" s="4"/>
      <c r="H1121">
        <f>IFERROR(VLOOKUP($A1121,OSA!$BD:$BD,1,0),0)</f>
        <v>0</v>
      </c>
      <c r="J1121" t="str">
        <f t="shared" si="92"/>
        <v>01/376929231HTOKOPEDIA</v>
      </c>
      <c r="K1121" s="48" t="s">
        <v>20250</v>
      </c>
      <c r="L1121" t="s">
        <v>2974</v>
      </c>
      <c r="M1121" t="s">
        <v>20251</v>
      </c>
      <c r="N1121" s="4" t="s">
        <v>18726</v>
      </c>
      <c r="O1121">
        <v>1</v>
      </c>
      <c r="R1121" s="79">
        <v>1</v>
      </c>
      <c r="U1121" s="69">
        <f t="shared" si="90"/>
        <v>0.33333333333333331</v>
      </c>
      <c r="V1121" s="75">
        <f t="shared" si="91"/>
        <v>0.33333333333333331</v>
      </c>
      <c r="W1121">
        <f>IFERROR(VLOOKUP($J1122,OSA!$BD:$BD,1,0),0)</f>
        <v>0</v>
      </c>
    </row>
    <row r="1122" spans="1:23" x14ac:dyDescent="0.35">
      <c r="A1122" t="str">
        <f t="shared" si="89"/>
        <v/>
      </c>
      <c r="B1122" s="48"/>
      <c r="C1122" s="4"/>
      <c r="H1122">
        <f>IFERROR(VLOOKUP($A1122,OSA!$BD:$BD,1,0),0)</f>
        <v>0</v>
      </c>
      <c r="J1122" t="str">
        <f t="shared" si="92"/>
        <v>01/376929231ITOKOPEDIA</v>
      </c>
      <c r="K1122" s="48" t="s">
        <v>20252</v>
      </c>
      <c r="L1122" t="s">
        <v>2974</v>
      </c>
      <c r="M1122" t="s">
        <v>20253</v>
      </c>
      <c r="N1122" s="4" t="s">
        <v>18726</v>
      </c>
      <c r="O1122">
        <v>44</v>
      </c>
      <c r="R1122" s="79">
        <v>43</v>
      </c>
      <c r="U1122" s="69">
        <f t="shared" si="90"/>
        <v>14.666666666666666</v>
      </c>
      <c r="V1122" s="75">
        <f t="shared" si="91"/>
        <v>14.333333333333334</v>
      </c>
      <c r="W1122">
        <f>IFERROR(VLOOKUP($J1123,OSA!$BD:$BD,1,0),0)</f>
        <v>0</v>
      </c>
    </row>
    <row r="1123" spans="1:23" x14ac:dyDescent="0.35">
      <c r="A1123" t="str">
        <f t="shared" si="89"/>
        <v/>
      </c>
      <c r="B1123" s="48"/>
      <c r="C1123" s="4"/>
      <c r="H1123">
        <f>IFERROR(VLOOKUP($A1123,OSA!$BD:$BD,1,0),0)</f>
        <v>0</v>
      </c>
      <c r="J1123" t="str">
        <f t="shared" si="92"/>
        <v>01/376929231JTOKOPEDIA</v>
      </c>
      <c r="K1123" s="48" t="s">
        <v>20254</v>
      </c>
      <c r="L1123" t="s">
        <v>2974</v>
      </c>
      <c r="M1123" t="s">
        <v>20255</v>
      </c>
      <c r="N1123" s="4" t="s">
        <v>18726</v>
      </c>
      <c r="O1123">
        <v>48</v>
      </c>
      <c r="R1123" s="79">
        <v>44</v>
      </c>
      <c r="U1123" s="69">
        <f t="shared" si="90"/>
        <v>16</v>
      </c>
      <c r="V1123" s="75">
        <f t="shared" si="91"/>
        <v>14.666666666666666</v>
      </c>
      <c r="W1123">
        <f>IFERROR(VLOOKUP($J1124,OSA!$BD:$BD,1,0),0)</f>
        <v>0</v>
      </c>
    </row>
    <row r="1124" spans="1:23" x14ac:dyDescent="0.35">
      <c r="A1124" t="str">
        <f t="shared" si="89"/>
        <v/>
      </c>
      <c r="B1124" s="48"/>
      <c r="C1124" s="4"/>
      <c r="H1124">
        <f>IFERROR(VLOOKUP($A1124,OSA!$BD:$BD,1,0),0)</f>
        <v>0</v>
      </c>
      <c r="J1124" t="str">
        <f t="shared" si="92"/>
        <v>01/376929231RTOKOPEDIA</v>
      </c>
      <c r="K1124" s="48" t="s">
        <v>19003</v>
      </c>
      <c r="L1124" t="s">
        <v>2974</v>
      </c>
      <c r="M1124" t="s">
        <v>19004</v>
      </c>
      <c r="N1124" s="4" t="s">
        <v>18726</v>
      </c>
      <c r="O1124">
        <v>65</v>
      </c>
      <c r="P1124">
        <v>8</v>
      </c>
      <c r="R1124" s="79">
        <v>50</v>
      </c>
      <c r="S1124" s="79">
        <v>8</v>
      </c>
      <c r="U1124" s="69">
        <f t="shared" si="90"/>
        <v>24.333333333333332</v>
      </c>
      <c r="V1124" s="75">
        <f t="shared" si="91"/>
        <v>19.333333333333332</v>
      </c>
      <c r="W1124">
        <f>IFERROR(VLOOKUP($J1125,OSA!$BD:$BD,1,0),0)</f>
        <v>0</v>
      </c>
    </row>
    <row r="1125" spans="1:23" x14ac:dyDescent="0.35">
      <c r="A1125" t="str">
        <f t="shared" si="89"/>
        <v/>
      </c>
      <c r="B1125" s="48"/>
      <c r="C1125" s="4"/>
      <c r="H1125">
        <f>IFERROR(VLOOKUP($A1125,OSA!$BD:$BD,1,0),0)</f>
        <v>0</v>
      </c>
      <c r="J1125" t="str">
        <f t="shared" si="92"/>
        <v>01/376929231WTOKOPEDIA</v>
      </c>
      <c r="K1125" s="48" t="s">
        <v>20256</v>
      </c>
      <c r="L1125" t="s">
        <v>2974</v>
      </c>
      <c r="M1125" t="s">
        <v>20257</v>
      </c>
      <c r="N1125" s="4" t="s">
        <v>18726</v>
      </c>
      <c r="O1125">
        <v>2</v>
      </c>
      <c r="P1125">
        <v>2</v>
      </c>
      <c r="Q1125">
        <v>3</v>
      </c>
      <c r="R1125" s="79">
        <v>2</v>
      </c>
      <c r="S1125" s="79">
        <v>2</v>
      </c>
      <c r="T1125" s="79">
        <v>3</v>
      </c>
      <c r="U1125" s="69">
        <f t="shared" si="90"/>
        <v>2.3333333333333335</v>
      </c>
      <c r="V1125" s="75">
        <f t="shared" si="91"/>
        <v>2.3333333333333335</v>
      </c>
      <c r="W1125">
        <f>IFERROR(VLOOKUP($J1126,OSA!$BD:$BD,1,0),0)</f>
        <v>0</v>
      </c>
    </row>
    <row r="1126" spans="1:23" x14ac:dyDescent="0.35">
      <c r="A1126" t="str">
        <f t="shared" si="89"/>
        <v/>
      </c>
      <c r="B1126" s="48"/>
      <c r="C1126" s="4"/>
      <c r="H1126">
        <f>IFERROR(VLOOKUP($A1126,OSA!$BD:$BD,1,0),0)</f>
        <v>0</v>
      </c>
      <c r="J1126" t="str">
        <f t="shared" si="92"/>
        <v>01/376929232ETOKOPEDIA</v>
      </c>
      <c r="K1126" s="48" t="s">
        <v>20258</v>
      </c>
      <c r="L1126" t="s">
        <v>2974</v>
      </c>
      <c r="M1126" t="s">
        <v>20259</v>
      </c>
      <c r="N1126" s="4" t="s">
        <v>18726</v>
      </c>
      <c r="O1126">
        <v>275</v>
      </c>
      <c r="P1126">
        <v>34</v>
      </c>
      <c r="Q1126">
        <v>1</v>
      </c>
      <c r="R1126" s="79">
        <v>215</v>
      </c>
      <c r="S1126" s="79">
        <v>27</v>
      </c>
      <c r="T1126" s="79">
        <v>1</v>
      </c>
      <c r="U1126" s="69">
        <f t="shared" si="90"/>
        <v>103.33333333333333</v>
      </c>
      <c r="V1126" s="75">
        <f t="shared" si="91"/>
        <v>81</v>
      </c>
      <c r="W1126">
        <f>IFERROR(VLOOKUP($J1127,OSA!$BD:$BD,1,0),0)</f>
        <v>0</v>
      </c>
    </row>
    <row r="1127" spans="1:23" x14ac:dyDescent="0.35">
      <c r="A1127" t="str">
        <f t="shared" si="89"/>
        <v/>
      </c>
      <c r="B1127" s="48"/>
      <c r="C1127" s="4"/>
      <c r="H1127">
        <f>IFERROR(VLOOKUP($A1127,OSA!$BD:$BD,1,0),0)</f>
        <v>0</v>
      </c>
      <c r="J1127" t="str">
        <f t="shared" si="92"/>
        <v>01/376929232FTOKOPEDIA</v>
      </c>
      <c r="K1127" s="48" t="s">
        <v>20260</v>
      </c>
      <c r="L1127" t="s">
        <v>2974</v>
      </c>
      <c r="M1127" t="s">
        <v>20261</v>
      </c>
      <c r="N1127" s="4" t="s">
        <v>18726</v>
      </c>
      <c r="P1127">
        <v>50</v>
      </c>
      <c r="Q1127">
        <v>19</v>
      </c>
      <c r="S1127" s="79">
        <v>43</v>
      </c>
      <c r="T1127" s="79">
        <v>19</v>
      </c>
      <c r="U1127" s="69">
        <f t="shared" si="90"/>
        <v>23</v>
      </c>
      <c r="V1127" s="75">
        <f t="shared" si="91"/>
        <v>20.666666666666668</v>
      </c>
      <c r="W1127">
        <f>IFERROR(VLOOKUP($J1128,OSA!$BD:$BD,1,0),0)</f>
        <v>0</v>
      </c>
    </row>
    <row r="1128" spans="1:23" x14ac:dyDescent="0.35">
      <c r="A1128" t="str">
        <f t="shared" si="89"/>
        <v/>
      </c>
      <c r="B1128" s="48"/>
      <c r="C1128" s="4"/>
      <c r="H1128">
        <f>IFERROR(VLOOKUP($A1128,OSA!$BD:$BD,1,0),0)</f>
        <v>0</v>
      </c>
      <c r="J1128" t="str">
        <f t="shared" si="92"/>
        <v>01/376929232HTOKOPEDIA</v>
      </c>
      <c r="K1128" s="48" t="s">
        <v>20262</v>
      </c>
      <c r="L1128" t="s">
        <v>2974</v>
      </c>
      <c r="M1128" t="s">
        <v>20263</v>
      </c>
      <c r="N1128" s="4" t="s">
        <v>18726</v>
      </c>
      <c r="P1128">
        <v>3</v>
      </c>
      <c r="Q1128">
        <v>1</v>
      </c>
      <c r="S1128" s="79">
        <v>3</v>
      </c>
      <c r="T1128" s="79">
        <v>1</v>
      </c>
      <c r="U1128" s="69">
        <f t="shared" si="90"/>
        <v>1.3333333333333333</v>
      </c>
      <c r="V1128" s="75">
        <f t="shared" si="91"/>
        <v>1.3333333333333333</v>
      </c>
      <c r="W1128">
        <f>IFERROR(VLOOKUP($J1129,OSA!$BD:$BD,1,0),0)</f>
        <v>0</v>
      </c>
    </row>
    <row r="1129" spans="1:23" x14ac:dyDescent="0.35">
      <c r="A1129" t="str">
        <f t="shared" si="89"/>
        <v/>
      </c>
      <c r="B1129" s="48"/>
      <c r="C1129" s="4"/>
      <c r="H1129">
        <f>IFERROR(VLOOKUP($A1129,OSA!$BD:$BD,1,0),0)</f>
        <v>0</v>
      </c>
      <c r="J1129" t="str">
        <f t="shared" si="92"/>
        <v>01/376929232JTOKOPEDIA</v>
      </c>
      <c r="K1129" s="48" t="s">
        <v>20264</v>
      </c>
      <c r="L1129" t="s">
        <v>2974</v>
      </c>
      <c r="M1129" t="s">
        <v>20265</v>
      </c>
      <c r="N1129" s="4" t="s">
        <v>18726</v>
      </c>
      <c r="O1129">
        <v>1</v>
      </c>
      <c r="Q1129">
        <v>14</v>
      </c>
      <c r="R1129" s="79">
        <v>1</v>
      </c>
      <c r="T1129" s="79">
        <v>13</v>
      </c>
      <c r="U1129" s="69">
        <f t="shared" si="90"/>
        <v>5</v>
      </c>
      <c r="V1129" s="75">
        <f t="shared" si="91"/>
        <v>4.666666666666667</v>
      </c>
      <c r="W1129">
        <f>IFERROR(VLOOKUP($J1130,OSA!$BD:$BD,1,0),0)</f>
        <v>0</v>
      </c>
    </row>
    <row r="1130" spans="1:23" x14ac:dyDescent="0.35">
      <c r="A1130" t="str">
        <f t="shared" si="89"/>
        <v/>
      </c>
      <c r="B1130" s="48"/>
      <c r="C1130" s="4"/>
      <c r="H1130">
        <f>IFERROR(VLOOKUP($A1130,OSA!$BD:$BD,1,0),0)</f>
        <v>0</v>
      </c>
      <c r="J1130" t="str">
        <f t="shared" si="92"/>
        <v>01/376929232MTOKOPEDIA</v>
      </c>
      <c r="K1130" s="48" t="s">
        <v>20266</v>
      </c>
      <c r="L1130" t="s">
        <v>2974</v>
      </c>
      <c r="M1130" t="s">
        <v>20267</v>
      </c>
      <c r="N1130" s="4" t="s">
        <v>18726</v>
      </c>
      <c r="O1130">
        <v>43</v>
      </c>
      <c r="P1130">
        <v>1</v>
      </c>
      <c r="R1130" s="79">
        <v>43</v>
      </c>
      <c r="S1130" s="79">
        <v>1</v>
      </c>
      <c r="U1130" s="69">
        <f t="shared" si="90"/>
        <v>14.666666666666666</v>
      </c>
      <c r="V1130" s="75">
        <f t="shared" si="91"/>
        <v>14.666666666666666</v>
      </c>
      <c r="W1130">
        <f>IFERROR(VLOOKUP($J1131,OSA!$BD:$BD,1,0),0)</f>
        <v>0</v>
      </c>
    </row>
    <row r="1131" spans="1:23" x14ac:dyDescent="0.35">
      <c r="A1131" t="str">
        <f t="shared" si="89"/>
        <v/>
      </c>
      <c r="B1131" s="48"/>
      <c r="C1131" s="4"/>
      <c r="H1131">
        <f>IFERROR(VLOOKUP($A1131,OSA!$BD:$BD,1,0),0)</f>
        <v>0</v>
      </c>
      <c r="J1131" t="str">
        <f t="shared" si="92"/>
        <v>01/376929232VBUKALAPAK</v>
      </c>
      <c r="K1131" s="48" t="s">
        <v>20268</v>
      </c>
      <c r="L1131" t="s">
        <v>2974</v>
      </c>
      <c r="M1131" t="s">
        <v>20269</v>
      </c>
      <c r="N1131" s="4" t="s">
        <v>18725</v>
      </c>
      <c r="O1131">
        <v>1</v>
      </c>
      <c r="P1131">
        <v>3</v>
      </c>
      <c r="R1131" s="79">
        <v>1</v>
      </c>
      <c r="S1131" s="79">
        <v>3</v>
      </c>
      <c r="U1131" s="69">
        <f t="shared" si="90"/>
        <v>1.3333333333333333</v>
      </c>
      <c r="V1131" s="75">
        <f t="shared" si="91"/>
        <v>1.3333333333333333</v>
      </c>
      <c r="W1131">
        <f>IFERROR(VLOOKUP($J1132,OSA!$BD:$BD,1,0),0)</f>
        <v>0</v>
      </c>
    </row>
    <row r="1132" spans="1:23" x14ac:dyDescent="0.35">
      <c r="A1132" t="str">
        <f t="shared" si="89"/>
        <v/>
      </c>
      <c r="B1132" s="48"/>
      <c r="C1132" s="4"/>
      <c r="H1132">
        <f>IFERROR(VLOOKUP($A1132,OSA!$BD:$BD,1,0),0)</f>
        <v>0</v>
      </c>
      <c r="J1132" t="str">
        <f t="shared" si="92"/>
        <v>01/376929232YTOKOPEDIA</v>
      </c>
      <c r="K1132" s="48" t="s">
        <v>20270</v>
      </c>
      <c r="L1132" t="s">
        <v>2974</v>
      </c>
      <c r="M1132" t="s">
        <v>20271</v>
      </c>
      <c r="N1132" s="4" t="s">
        <v>18726</v>
      </c>
      <c r="O1132">
        <v>2</v>
      </c>
      <c r="P1132">
        <v>2</v>
      </c>
      <c r="Q1132">
        <v>4</v>
      </c>
      <c r="R1132" s="79">
        <v>2</v>
      </c>
      <c r="S1132" s="79">
        <v>2</v>
      </c>
      <c r="T1132" s="79">
        <v>4</v>
      </c>
      <c r="U1132" s="69">
        <f t="shared" si="90"/>
        <v>2.6666666666666665</v>
      </c>
      <c r="V1132" s="75">
        <f t="shared" si="91"/>
        <v>2.6666666666666665</v>
      </c>
      <c r="W1132">
        <f>IFERROR(VLOOKUP($J1133,OSA!$BD:$BD,1,0),0)</f>
        <v>0</v>
      </c>
    </row>
    <row r="1133" spans="1:23" x14ac:dyDescent="0.35">
      <c r="A1133" t="str">
        <f t="shared" si="89"/>
        <v/>
      </c>
      <c r="B1133" s="48"/>
      <c r="C1133" s="4"/>
      <c r="H1133">
        <f>IFERROR(VLOOKUP($A1133,OSA!$BD:$BD,1,0),0)</f>
        <v>0</v>
      </c>
      <c r="J1133" t="str">
        <f t="shared" si="92"/>
        <v>01/394429501CBLIBLI</v>
      </c>
      <c r="K1133" s="48" t="s">
        <v>4310</v>
      </c>
      <c r="L1133" t="s">
        <v>18731</v>
      </c>
      <c r="M1133" t="s">
        <v>20695</v>
      </c>
      <c r="N1133" s="4" t="s">
        <v>20689</v>
      </c>
      <c r="Q1133">
        <v>12</v>
      </c>
      <c r="T1133" s="79">
        <v>434855.99999999994</v>
      </c>
      <c r="U1133" s="69">
        <f t="shared" si="90"/>
        <v>4</v>
      </c>
      <c r="V1133" s="75">
        <f t="shared" si="91"/>
        <v>144951.99999999997</v>
      </c>
      <c r="W1133">
        <f>IFERROR(VLOOKUP($J1134,OSA!$BD:$BD,1,0),0)</f>
        <v>0</v>
      </c>
    </row>
    <row r="1134" spans="1:23" x14ac:dyDescent="0.35">
      <c r="A1134" t="str">
        <f t="shared" si="89"/>
        <v/>
      </c>
      <c r="B1134" s="48"/>
      <c r="C1134" s="4"/>
      <c r="H1134">
        <f>IFERROR(VLOOKUP($A1134,OSA!$BD:$BD,1,0),0)</f>
        <v>0</v>
      </c>
      <c r="J1134" t="str">
        <f t="shared" si="92"/>
        <v>01/394429501JBLIBLI</v>
      </c>
      <c r="K1134" s="48" t="s">
        <v>2975</v>
      </c>
      <c r="L1134" t="s">
        <v>18731</v>
      </c>
      <c r="M1134" t="s">
        <v>20272</v>
      </c>
      <c r="N1134" s="4" t="s">
        <v>20689</v>
      </c>
      <c r="Q1134">
        <v>12</v>
      </c>
      <c r="T1134" s="79">
        <v>3193367.9999999995</v>
      </c>
      <c r="U1134" s="69">
        <f t="shared" si="90"/>
        <v>4</v>
      </c>
      <c r="V1134" s="75">
        <f t="shared" si="91"/>
        <v>1064455.9999999998</v>
      </c>
      <c r="W1134">
        <f>IFERROR(VLOOKUP($J1135,OSA!$BD:$BD,1,0),0)</f>
        <v>0</v>
      </c>
    </row>
    <row r="1135" spans="1:23" x14ac:dyDescent="0.35">
      <c r="A1135" t="str">
        <f t="shared" si="89"/>
        <v/>
      </c>
      <c r="B1135" s="48"/>
      <c r="C1135" s="4"/>
      <c r="H1135">
        <f>IFERROR(VLOOKUP($A1135,OSA!$BD:$BD,1,0),0)</f>
        <v>0</v>
      </c>
      <c r="J1135" t="str">
        <f t="shared" si="92"/>
        <v>01/394429501JLAZADA</v>
      </c>
      <c r="K1135" s="48" t="s">
        <v>2975</v>
      </c>
      <c r="L1135" t="s">
        <v>18731</v>
      </c>
      <c r="M1135" t="s">
        <v>20272</v>
      </c>
      <c r="N1135" s="4" t="s">
        <v>20117</v>
      </c>
      <c r="O1135">
        <v>36</v>
      </c>
      <c r="P1135">
        <v>36</v>
      </c>
      <c r="Q1135">
        <v>95</v>
      </c>
      <c r="R1135" s="79">
        <v>9580103.9999999981</v>
      </c>
      <c r="S1135" s="79">
        <v>9580103.9999999981</v>
      </c>
      <c r="T1135" s="79">
        <v>25280830</v>
      </c>
      <c r="U1135" s="69">
        <f t="shared" si="90"/>
        <v>55.666666666666664</v>
      </c>
      <c r="V1135" s="75">
        <f t="shared" si="91"/>
        <v>14813679.333333334</v>
      </c>
      <c r="W1135" t="str">
        <f>IFERROR(VLOOKUP($J1136,OSA!$BD:$BD,1,0),0)</f>
        <v>01/394429501KLazada</v>
      </c>
    </row>
    <row r="1136" spans="1:23" x14ac:dyDescent="0.35">
      <c r="A1136" t="str">
        <f t="shared" si="89"/>
        <v/>
      </c>
      <c r="B1136" s="48"/>
      <c r="C1136" s="4"/>
      <c r="H1136">
        <f>IFERROR(VLOOKUP($A1136,OSA!$BD:$BD,1,0),0)</f>
        <v>0</v>
      </c>
      <c r="J1136" t="str">
        <f t="shared" si="92"/>
        <v>01/394429501KLAZADA</v>
      </c>
      <c r="K1136" s="48" t="s">
        <v>2976</v>
      </c>
      <c r="L1136" t="s">
        <v>18731</v>
      </c>
      <c r="M1136" t="s">
        <v>20273</v>
      </c>
      <c r="N1136" s="4" t="s">
        <v>20117</v>
      </c>
      <c r="O1136">
        <v>38</v>
      </c>
      <c r="P1136">
        <v>6</v>
      </c>
      <c r="R1136" s="79">
        <v>13091835.999999998</v>
      </c>
      <c r="S1136" s="79">
        <v>2067131.9999999998</v>
      </c>
      <c r="U1136" s="69">
        <f t="shared" si="90"/>
        <v>14.666666666666666</v>
      </c>
      <c r="V1136" s="75">
        <f t="shared" si="91"/>
        <v>5052989.333333333</v>
      </c>
      <c r="W1136" t="str">
        <f>IFERROR(VLOOKUP($J1137,OSA!$BD:$BD,1,0),0)</f>
        <v>01/394429501LLazada</v>
      </c>
    </row>
    <row r="1137" spans="1:23" x14ac:dyDescent="0.35">
      <c r="A1137" t="str">
        <f t="shared" si="89"/>
        <v/>
      </c>
      <c r="B1137" s="48"/>
      <c r="C1137" s="4"/>
      <c r="H1137">
        <f>IFERROR(VLOOKUP($A1137,OSA!$BD:$BD,1,0),0)</f>
        <v>0</v>
      </c>
      <c r="J1137" t="str">
        <f t="shared" si="92"/>
        <v>01/394429501LLAZADA</v>
      </c>
      <c r="K1137" s="48" t="s">
        <v>6074</v>
      </c>
      <c r="L1137" t="s">
        <v>18731</v>
      </c>
      <c r="M1137" t="s">
        <v>20274</v>
      </c>
      <c r="N1137" s="4" t="s">
        <v>20117</v>
      </c>
      <c r="O1137">
        <v>24</v>
      </c>
      <c r="R1137" s="79">
        <v>2015736</v>
      </c>
      <c r="U1137" s="69">
        <f t="shared" si="90"/>
        <v>8</v>
      </c>
      <c r="V1137" s="75">
        <f t="shared" si="91"/>
        <v>671912</v>
      </c>
      <c r="W1137">
        <f>IFERROR(VLOOKUP($J1138,OSA!$BD:$BD,1,0),0)</f>
        <v>0</v>
      </c>
    </row>
    <row r="1138" spans="1:23" x14ac:dyDescent="0.35">
      <c r="A1138" t="str">
        <f t="shared" si="89"/>
        <v/>
      </c>
      <c r="B1138" s="48"/>
      <c r="C1138" s="4"/>
      <c r="H1138">
        <f>IFERROR(VLOOKUP($A1138,OSA!$BD:$BD,1,0),0)</f>
        <v>0</v>
      </c>
      <c r="J1138" t="str">
        <f t="shared" si="92"/>
        <v>01/394429501MBLIBLI</v>
      </c>
      <c r="K1138" s="48" t="s">
        <v>2977</v>
      </c>
      <c r="L1138" t="s">
        <v>18731</v>
      </c>
      <c r="M1138" t="s">
        <v>20275</v>
      </c>
      <c r="N1138" s="4" t="s">
        <v>20689</v>
      </c>
      <c r="O1138">
        <v>12</v>
      </c>
      <c r="R1138" s="79">
        <v>829559.99999999988</v>
      </c>
      <c r="U1138" s="69">
        <f t="shared" si="90"/>
        <v>4</v>
      </c>
      <c r="V1138" s="75">
        <f t="shared" si="91"/>
        <v>276519.99999999994</v>
      </c>
      <c r="W1138">
        <f>IFERROR(VLOOKUP($J1139,OSA!$BD:$BD,1,0),0)</f>
        <v>0</v>
      </c>
    </row>
    <row r="1139" spans="1:23" x14ac:dyDescent="0.35">
      <c r="A1139" t="str">
        <f t="shared" si="89"/>
        <v/>
      </c>
      <c r="B1139" s="48"/>
      <c r="C1139" s="4"/>
      <c r="H1139">
        <f>IFERROR(VLOOKUP($A1139,OSA!$BD:$BD,1,0),0)</f>
        <v>0</v>
      </c>
      <c r="J1139" t="str">
        <f t="shared" si="92"/>
        <v>01/394429501MLAZADA</v>
      </c>
      <c r="K1139" s="48" t="s">
        <v>2977</v>
      </c>
      <c r="L1139" t="s">
        <v>18731</v>
      </c>
      <c r="M1139" t="s">
        <v>20275</v>
      </c>
      <c r="N1139" s="4" t="s">
        <v>20117</v>
      </c>
      <c r="O1139">
        <v>408</v>
      </c>
      <c r="P1139">
        <v>48</v>
      </c>
      <c r="Q1139">
        <v>856</v>
      </c>
      <c r="R1139" s="79">
        <v>28205040</v>
      </c>
      <c r="S1139" s="79">
        <v>3318239.9999999995</v>
      </c>
      <c r="T1139" s="79">
        <v>59175280</v>
      </c>
      <c r="U1139" s="69">
        <f t="shared" si="90"/>
        <v>437.33333333333331</v>
      </c>
      <c r="V1139" s="75">
        <f t="shared" si="91"/>
        <v>30232853.333333332</v>
      </c>
      <c r="W1139">
        <f>IFERROR(VLOOKUP($J1140,OSA!$BD:$BD,1,0),0)</f>
        <v>0</v>
      </c>
    </row>
    <row r="1140" spans="1:23" x14ac:dyDescent="0.35">
      <c r="A1140" t="str">
        <f t="shared" si="89"/>
        <v/>
      </c>
      <c r="B1140" s="48"/>
      <c r="C1140" s="4"/>
      <c r="H1140">
        <f>IFERROR(VLOOKUP($A1140,OSA!$BD:$BD,1,0),0)</f>
        <v>0</v>
      </c>
      <c r="J1140" t="str">
        <f t="shared" si="92"/>
        <v>01/394429501NLAZADA</v>
      </c>
      <c r="K1140" s="48" t="s">
        <v>2978</v>
      </c>
      <c r="L1140" t="s">
        <v>18731</v>
      </c>
      <c r="M1140" t="s">
        <v>20276</v>
      </c>
      <c r="N1140" s="4" t="s">
        <v>20117</v>
      </c>
      <c r="O1140">
        <v>97</v>
      </c>
      <c r="P1140">
        <v>16</v>
      </c>
      <c r="R1140" s="79">
        <v>46130677.999999993</v>
      </c>
      <c r="S1140" s="79">
        <v>7609183.9999999991</v>
      </c>
      <c r="U1140" s="69">
        <f t="shared" si="90"/>
        <v>37.666666666666664</v>
      </c>
      <c r="V1140" s="75">
        <f t="shared" si="91"/>
        <v>17913287.333333332</v>
      </c>
      <c r="W1140">
        <f>IFERROR(VLOOKUP($J1141,OSA!$BD:$BD,1,0),0)</f>
        <v>0</v>
      </c>
    </row>
    <row r="1141" spans="1:23" x14ac:dyDescent="0.35">
      <c r="A1141" t="str">
        <f t="shared" si="89"/>
        <v/>
      </c>
      <c r="B1141" s="48"/>
      <c r="C1141" s="4"/>
      <c r="H1141">
        <f>IFERROR(VLOOKUP($A1141,OSA!$BD:$BD,1,0),0)</f>
        <v>0</v>
      </c>
      <c r="J1141" t="str">
        <f t="shared" si="92"/>
        <v>01/394429501OLAZADA</v>
      </c>
      <c r="K1141" s="48" t="s">
        <v>2979</v>
      </c>
      <c r="L1141" t="s">
        <v>18731</v>
      </c>
      <c r="M1141" t="s">
        <v>20277</v>
      </c>
      <c r="N1141" s="4" t="s">
        <v>20117</v>
      </c>
      <c r="O1141">
        <v>32</v>
      </c>
      <c r="R1141" s="79">
        <v>1175872</v>
      </c>
      <c r="U1141" s="69">
        <f t="shared" si="90"/>
        <v>10.666666666666666</v>
      </c>
      <c r="V1141" s="75">
        <f t="shared" si="91"/>
        <v>391957.33333333331</v>
      </c>
      <c r="W1141">
        <f>IFERROR(VLOOKUP($J1142,OSA!$BD:$BD,1,0),0)</f>
        <v>0</v>
      </c>
    </row>
    <row r="1142" spans="1:23" x14ac:dyDescent="0.35">
      <c r="A1142" t="str">
        <f t="shared" si="89"/>
        <v/>
      </c>
      <c r="B1142" s="48"/>
      <c r="C1142" s="4"/>
      <c r="H1142">
        <f>IFERROR(VLOOKUP($A1142,OSA!$BD:$BD,1,0),0)</f>
        <v>0</v>
      </c>
      <c r="J1142" t="str">
        <f t="shared" si="92"/>
        <v>01/394429501PLAZADA</v>
      </c>
      <c r="K1142" s="48" t="s">
        <v>2980</v>
      </c>
      <c r="L1142" t="s">
        <v>18731</v>
      </c>
      <c r="M1142" t="s">
        <v>20278</v>
      </c>
      <c r="N1142" s="4" t="s">
        <v>20117</v>
      </c>
      <c r="O1142">
        <v>19</v>
      </c>
      <c r="P1142">
        <v>6</v>
      </c>
      <c r="Q1142">
        <v>66</v>
      </c>
      <c r="R1142" s="79">
        <v>2256344.9999999995</v>
      </c>
      <c r="S1142" s="79">
        <v>712530</v>
      </c>
      <c r="T1142" s="79">
        <v>7837829.9999999991</v>
      </c>
      <c r="U1142" s="69">
        <f t="shared" si="90"/>
        <v>30.333333333333332</v>
      </c>
      <c r="V1142" s="75">
        <f t="shared" si="91"/>
        <v>3602234.9999999995</v>
      </c>
      <c r="W1142">
        <f>IFERROR(VLOOKUP($J1143,OSA!$BD:$BD,1,0),0)</f>
        <v>0</v>
      </c>
    </row>
    <row r="1143" spans="1:23" x14ac:dyDescent="0.35">
      <c r="A1143" t="str">
        <f t="shared" si="89"/>
        <v/>
      </c>
      <c r="B1143" s="48"/>
      <c r="C1143" s="4"/>
      <c r="H1143">
        <f>IFERROR(VLOOKUP($A1143,OSA!$BD:$BD,1,0),0)</f>
        <v>0</v>
      </c>
      <c r="J1143" t="str">
        <f t="shared" si="92"/>
        <v>01/394429501QLAZADA</v>
      </c>
      <c r="K1143" s="48" t="s">
        <v>2981</v>
      </c>
      <c r="L1143" t="s">
        <v>18731</v>
      </c>
      <c r="M1143" t="s">
        <v>20279</v>
      </c>
      <c r="N1143" s="4" t="s">
        <v>20117</v>
      </c>
      <c r="O1143">
        <v>50</v>
      </c>
      <c r="P1143">
        <v>144</v>
      </c>
      <c r="Q1143">
        <v>442</v>
      </c>
      <c r="R1143" s="79">
        <v>3066199.9999999995</v>
      </c>
      <c r="S1143" s="79">
        <v>8830656</v>
      </c>
      <c r="T1143" s="79">
        <v>27105208</v>
      </c>
      <c r="U1143" s="69">
        <f t="shared" si="90"/>
        <v>212</v>
      </c>
      <c r="V1143" s="75">
        <f t="shared" si="91"/>
        <v>13000688</v>
      </c>
      <c r="W1143">
        <f>IFERROR(VLOOKUP($J1144,OSA!$BD:$BD,1,0),0)</f>
        <v>0</v>
      </c>
    </row>
    <row r="1144" spans="1:23" x14ac:dyDescent="0.35">
      <c r="A1144" t="str">
        <f t="shared" si="89"/>
        <v/>
      </c>
      <c r="B1144" s="48"/>
      <c r="C1144" s="4"/>
      <c r="H1144">
        <f>IFERROR(VLOOKUP($A1144,OSA!$BD:$BD,1,0),0)</f>
        <v>0</v>
      </c>
      <c r="J1144" t="str">
        <f t="shared" si="92"/>
        <v>01/394429501RBLIBLI</v>
      </c>
      <c r="K1144" s="48" t="s">
        <v>2982</v>
      </c>
      <c r="L1144" t="s">
        <v>18731</v>
      </c>
      <c r="M1144" t="s">
        <v>20280</v>
      </c>
      <c r="N1144" s="4" t="s">
        <v>20689</v>
      </c>
      <c r="P1144">
        <v>24</v>
      </c>
      <c r="Q1144">
        <v>36</v>
      </c>
      <c r="S1144" s="79">
        <v>1471776</v>
      </c>
      <c r="T1144" s="79">
        <v>2207664</v>
      </c>
      <c r="U1144" s="69">
        <f t="shared" si="90"/>
        <v>20</v>
      </c>
      <c r="V1144" s="75">
        <f t="shared" si="91"/>
        <v>1226480</v>
      </c>
      <c r="W1144">
        <f>IFERROR(VLOOKUP($J1145,OSA!$BD:$BD,1,0),0)</f>
        <v>0</v>
      </c>
    </row>
    <row r="1145" spans="1:23" x14ac:dyDescent="0.35">
      <c r="A1145" t="str">
        <f t="shared" si="89"/>
        <v/>
      </c>
      <c r="B1145" s="48"/>
      <c r="C1145" s="4"/>
      <c r="H1145">
        <f>IFERROR(VLOOKUP($A1145,OSA!$BD:$BD,1,0),0)</f>
        <v>0</v>
      </c>
      <c r="J1145" t="str">
        <f t="shared" si="92"/>
        <v>01/394429501RLAZADA</v>
      </c>
      <c r="K1145" s="48" t="s">
        <v>2982</v>
      </c>
      <c r="L1145" t="s">
        <v>18731</v>
      </c>
      <c r="M1145" t="s">
        <v>20280</v>
      </c>
      <c r="N1145" s="4" t="s">
        <v>20117</v>
      </c>
      <c r="O1145">
        <v>487</v>
      </c>
      <c r="P1145">
        <v>238</v>
      </c>
      <c r="Q1145">
        <v>709</v>
      </c>
      <c r="R1145" s="79">
        <v>29864787.999999996</v>
      </c>
      <c r="S1145" s="79">
        <v>14595112</v>
      </c>
      <c r="T1145" s="79">
        <v>43478716</v>
      </c>
      <c r="U1145" s="69">
        <f t="shared" si="90"/>
        <v>478</v>
      </c>
      <c r="V1145" s="75">
        <f t="shared" si="91"/>
        <v>29312872</v>
      </c>
      <c r="W1145">
        <f>IFERROR(VLOOKUP($J1146,OSA!$BD:$BD,1,0),0)</f>
        <v>0</v>
      </c>
    </row>
    <row r="1146" spans="1:23" x14ac:dyDescent="0.35">
      <c r="A1146" t="str">
        <f t="shared" si="89"/>
        <v/>
      </c>
      <c r="B1146" s="48"/>
      <c r="C1146" s="4"/>
      <c r="H1146">
        <f>IFERROR(VLOOKUP($A1146,OSA!$BD:$BD,1,0),0)</f>
        <v>0</v>
      </c>
      <c r="J1146" t="str">
        <f t="shared" si="92"/>
        <v>01/394429501SLAZADA</v>
      </c>
      <c r="K1146" s="48" t="s">
        <v>6075</v>
      </c>
      <c r="L1146" t="s">
        <v>18731</v>
      </c>
      <c r="M1146" t="s">
        <v>20696</v>
      </c>
      <c r="N1146" s="4" t="s">
        <v>20117</v>
      </c>
      <c r="Q1146">
        <v>35</v>
      </c>
      <c r="T1146" s="79">
        <v>4340175</v>
      </c>
      <c r="U1146" s="69">
        <f t="shared" si="90"/>
        <v>11.666666666666666</v>
      </c>
      <c r="V1146" s="75">
        <f t="shared" si="91"/>
        <v>1446725</v>
      </c>
      <c r="W1146" t="str">
        <f>IFERROR(VLOOKUP($J1147,OSA!$BD:$BD,1,0),0)</f>
        <v>01/394429501TLazada</v>
      </c>
    </row>
    <row r="1147" spans="1:23" x14ac:dyDescent="0.35">
      <c r="A1147" t="str">
        <f t="shared" si="89"/>
        <v/>
      </c>
      <c r="B1147" s="48"/>
      <c r="C1147" s="4"/>
      <c r="H1147">
        <f>IFERROR(VLOOKUP($A1147,OSA!$BD:$BD,1,0),0)</f>
        <v>0</v>
      </c>
      <c r="J1147" t="str">
        <f t="shared" si="92"/>
        <v>01/394429501TLAZADA</v>
      </c>
      <c r="K1147" s="48" t="s">
        <v>6076</v>
      </c>
      <c r="L1147" t="s">
        <v>18731</v>
      </c>
      <c r="M1147" t="s">
        <v>20697</v>
      </c>
      <c r="N1147" s="4" t="s">
        <v>20117</v>
      </c>
      <c r="Q1147">
        <v>24</v>
      </c>
      <c r="T1147" s="79">
        <v>3971759.9999999995</v>
      </c>
      <c r="U1147" s="69">
        <f t="shared" si="90"/>
        <v>8</v>
      </c>
      <c r="V1147" s="75">
        <f t="shared" si="91"/>
        <v>1323919.9999999998</v>
      </c>
      <c r="W1147" t="str">
        <f>IFERROR(VLOOKUP($J1148,OSA!$BD:$BD,1,0),0)</f>
        <v>01/394429501ULazada</v>
      </c>
    </row>
    <row r="1148" spans="1:23" x14ac:dyDescent="0.35">
      <c r="A1148" t="str">
        <f t="shared" si="89"/>
        <v/>
      </c>
      <c r="B1148" s="48"/>
      <c r="C1148" s="4"/>
      <c r="H1148">
        <f>IFERROR(VLOOKUP($A1148,OSA!$BD:$BD,1,0),0)</f>
        <v>0</v>
      </c>
      <c r="J1148" t="str">
        <f t="shared" si="92"/>
        <v>01/394429501ULAZADA</v>
      </c>
      <c r="K1148" s="48" t="s">
        <v>2983</v>
      </c>
      <c r="L1148" t="s">
        <v>18731</v>
      </c>
      <c r="M1148" t="s">
        <v>20281</v>
      </c>
      <c r="N1148" s="4" t="s">
        <v>20117</v>
      </c>
      <c r="O1148">
        <v>7</v>
      </c>
      <c r="P1148">
        <v>12</v>
      </c>
      <c r="Q1148">
        <v>41</v>
      </c>
      <c r="R1148" s="79">
        <v>1741557.9999999998</v>
      </c>
      <c r="S1148" s="79">
        <v>2985528</v>
      </c>
      <c r="T1148" s="79">
        <v>10200554</v>
      </c>
      <c r="U1148" s="69">
        <f t="shared" si="90"/>
        <v>20</v>
      </c>
      <c r="V1148" s="75">
        <f t="shared" si="91"/>
        <v>4975880</v>
      </c>
      <c r="W1148" t="str">
        <f>IFERROR(VLOOKUP($J1149,OSA!$BD:$BD,1,0),0)</f>
        <v>01/394429501VLazada</v>
      </c>
    </row>
    <row r="1149" spans="1:23" x14ac:dyDescent="0.35">
      <c r="A1149" t="str">
        <f t="shared" si="89"/>
        <v/>
      </c>
      <c r="B1149" s="48"/>
      <c r="C1149" s="4"/>
      <c r="H1149">
        <f>IFERROR(VLOOKUP($A1149,OSA!$BD:$BD,1,0),0)</f>
        <v>0</v>
      </c>
      <c r="J1149" t="str">
        <f t="shared" si="92"/>
        <v>01/394429501VLAZADA</v>
      </c>
      <c r="K1149" s="48" t="s">
        <v>4080</v>
      </c>
      <c r="L1149" t="s">
        <v>18731</v>
      </c>
      <c r="M1149" t="s">
        <v>20282</v>
      </c>
      <c r="N1149" s="4" t="s">
        <v>20117</v>
      </c>
      <c r="P1149">
        <v>20</v>
      </c>
      <c r="Q1149">
        <v>16</v>
      </c>
      <c r="S1149" s="79">
        <v>5527140</v>
      </c>
      <c r="T1149" s="79">
        <v>4421712</v>
      </c>
      <c r="U1149" s="69">
        <f t="shared" si="90"/>
        <v>12</v>
      </c>
      <c r="V1149" s="75">
        <f t="shared" si="91"/>
        <v>3316284</v>
      </c>
      <c r="W1149" t="str">
        <f>IFERROR(VLOOKUP($J1150,OSA!$BD:$BD,1,0),0)</f>
        <v>01/394429502CLazada</v>
      </c>
    </row>
    <row r="1150" spans="1:23" x14ac:dyDescent="0.35">
      <c r="A1150" t="str">
        <f t="shared" si="89"/>
        <v/>
      </c>
      <c r="B1150" s="48"/>
      <c r="C1150" s="4"/>
      <c r="H1150">
        <f>IFERROR(VLOOKUP($A1150,OSA!$BD:$BD,1,0),0)</f>
        <v>0</v>
      </c>
      <c r="J1150" t="str">
        <f t="shared" si="92"/>
        <v>01/394429502CLAZADA</v>
      </c>
      <c r="K1150" s="48" t="s">
        <v>5785</v>
      </c>
      <c r="L1150" t="s">
        <v>18731</v>
      </c>
      <c r="M1150" t="s">
        <v>20283</v>
      </c>
      <c r="N1150" s="4" t="s">
        <v>20117</v>
      </c>
      <c r="Q1150">
        <v>26</v>
      </c>
      <c r="T1150" s="79">
        <v>3701802</v>
      </c>
      <c r="U1150" s="69">
        <f t="shared" si="90"/>
        <v>8.6666666666666661</v>
      </c>
      <c r="V1150" s="75">
        <f t="shared" si="91"/>
        <v>1233934</v>
      </c>
      <c r="W1150">
        <f>IFERROR(VLOOKUP($J1151,OSA!$BD:$BD,1,0),0)</f>
        <v>0</v>
      </c>
    </row>
    <row r="1151" spans="1:23" x14ac:dyDescent="0.35">
      <c r="A1151" t="str">
        <f t="shared" si="89"/>
        <v/>
      </c>
      <c r="B1151" s="48"/>
      <c r="C1151" s="4"/>
      <c r="H1151">
        <f>IFERROR(VLOOKUP($A1151,OSA!$BD:$BD,1,0),0)</f>
        <v>0</v>
      </c>
      <c r="J1151" t="str">
        <f t="shared" si="92"/>
        <v>01/394429502DLAZADA</v>
      </c>
      <c r="K1151" s="48" t="s">
        <v>10110</v>
      </c>
      <c r="L1151" t="s">
        <v>18731</v>
      </c>
      <c r="M1151" t="s">
        <v>20698</v>
      </c>
      <c r="N1151" s="4" t="s">
        <v>20117</v>
      </c>
      <c r="Q1151">
        <v>32</v>
      </c>
      <c r="T1151" s="79">
        <v>5705952</v>
      </c>
      <c r="U1151" s="69">
        <f t="shared" si="90"/>
        <v>10.666666666666666</v>
      </c>
      <c r="V1151" s="75">
        <f t="shared" si="91"/>
        <v>1901984</v>
      </c>
      <c r="W1151">
        <f>IFERROR(VLOOKUP($J1152,OSA!$BD:$BD,1,0),0)</f>
        <v>0</v>
      </c>
    </row>
    <row r="1152" spans="1:23" x14ac:dyDescent="0.35">
      <c r="A1152" t="str">
        <f t="shared" si="89"/>
        <v/>
      </c>
      <c r="B1152" s="48"/>
      <c r="C1152" s="4"/>
      <c r="H1152">
        <f>IFERROR(VLOOKUP($A1152,OSA!$BD:$BD,1,0),0)</f>
        <v>0</v>
      </c>
      <c r="J1152" t="str">
        <f t="shared" si="92"/>
        <v>01/394429502GLAZADA</v>
      </c>
      <c r="K1152" s="48" t="s">
        <v>6079</v>
      </c>
      <c r="L1152" t="s">
        <v>18731</v>
      </c>
      <c r="M1152" t="s">
        <v>20699</v>
      </c>
      <c r="N1152" s="4" t="s">
        <v>20117</v>
      </c>
      <c r="Q1152">
        <v>24</v>
      </c>
      <c r="T1152" s="79">
        <v>7222440</v>
      </c>
      <c r="U1152" s="69">
        <f t="shared" si="90"/>
        <v>8</v>
      </c>
      <c r="V1152" s="75">
        <f t="shared" si="91"/>
        <v>2407480</v>
      </c>
      <c r="W1152" t="str">
        <f>IFERROR(VLOOKUP($J1153,OSA!$BD:$BD,1,0),0)</f>
        <v>01/394429502HLazada</v>
      </c>
    </row>
    <row r="1153" spans="1:23" x14ac:dyDescent="0.35">
      <c r="A1153" t="str">
        <f t="shared" si="89"/>
        <v/>
      </c>
      <c r="B1153" s="48"/>
      <c r="C1153" s="4"/>
      <c r="H1153">
        <f>IFERROR(VLOOKUP($A1153,OSA!$BD:$BD,1,0),0)</f>
        <v>0</v>
      </c>
      <c r="J1153" t="str">
        <f t="shared" si="92"/>
        <v>01/394429502HLAZADA</v>
      </c>
      <c r="K1153" s="48" t="s">
        <v>5786</v>
      </c>
      <c r="L1153" t="s">
        <v>18731</v>
      </c>
      <c r="M1153" t="s">
        <v>20284</v>
      </c>
      <c r="N1153" s="4" t="s">
        <v>20117</v>
      </c>
      <c r="P1153">
        <v>6</v>
      </c>
      <c r="Q1153">
        <v>24</v>
      </c>
      <c r="S1153" s="79">
        <v>977723.99999999977</v>
      </c>
      <c r="T1153" s="79">
        <v>3910895.9999999991</v>
      </c>
      <c r="U1153" s="69">
        <f t="shared" si="90"/>
        <v>10</v>
      </c>
      <c r="V1153" s="75">
        <f t="shared" si="91"/>
        <v>1629539.9999999998</v>
      </c>
      <c r="W1153">
        <f>IFERROR(VLOOKUP($J1154,OSA!$BD:$BD,1,0),0)</f>
        <v>0</v>
      </c>
    </row>
    <row r="1154" spans="1:23" x14ac:dyDescent="0.35">
      <c r="A1154" t="str">
        <f t="shared" si="89"/>
        <v/>
      </c>
      <c r="B1154" s="48"/>
      <c r="C1154" s="4"/>
      <c r="H1154">
        <f>IFERROR(VLOOKUP($A1154,OSA!$BD:$BD,1,0),0)</f>
        <v>0</v>
      </c>
      <c r="J1154" t="str">
        <f t="shared" si="92"/>
        <v>01/394429502KLAZADA</v>
      </c>
      <c r="K1154" s="48" t="s">
        <v>5787</v>
      </c>
      <c r="L1154" t="s">
        <v>18731</v>
      </c>
      <c r="M1154" t="s">
        <v>20700</v>
      </c>
      <c r="N1154" s="4" t="s">
        <v>20117</v>
      </c>
      <c r="Q1154">
        <v>92</v>
      </c>
      <c r="T1154" s="79">
        <v>25233851.999999996</v>
      </c>
      <c r="U1154" s="69">
        <f t="shared" si="90"/>
        <v>30.666666666666668</v>
      </c>
      <c r="V1154" s="75">
        <f t="shared" si="91"/>
        <v>8411283.9999999981</v>
      </c>
      <c r="W1154">
        <f>IFERROR(VLOOKUP($J1155,OSA!$BD:$BD,1,0),0)</f>
        <v>0</v>
      </c>
    </row>
    <row r="1155" spans="1:23" x14ac:dyDescent="0.35">
      <c r="A1155" t="str">
        <f t="shared" ref="A1155:A1218" si="93">B1155&amp;E1155</f>
        <v/>
      </c>
      <c r="B1155" s="48"/>
      <c r="C1155" s="4"/>
      <c r="H1155">
        <f>IFERROR(VLOOKUP($A1155,OSA!$BD:$BD,1,0),0)</f>
        <v>0</v>
      </c>
      <c r="J1155" t="str">
        <f t="shared" si="92"/>
        <v>01/394429502LLAZADA</v>
      </c>
      <c r="K1155" s="48" t="s">
        <v>6080</v>
      </c>
      <c r="L1155" t="s">
        <v>18731</v>
      </c>
      <c r="M1155" t="s">
        <v>20701</v>
      </c>
      <c r="N1155" s="4" t="s">
        <v>20117</v>
      </c>
      <c r="Q1155">
        <v>32</v>
      </c>
      <c r="T1155" s="79">
        <v>10971520</v>
      </c>
      <c r="U1155" s="69">
        <f t="shared" ref="U1155:U1218" si="94">SUM(O1155:Q1155)/3</f>
        <v>10.666666666666666</v>
      </c>
      <c r="V1155" s="75">
        <f t="shared" ref="V1155:V1218" si="95">SUM(R1155:T1155)/3</f>
        <v>3657173.3333333335</v>
      </c>
      <c r="W1155">
        <f>IFERROR(VLOOKUP($J1156,OSA!$BD:$BD,1,0),0)</f>
        <v>0</v>
      </c>
    </row>
    <row r="1156" spans="1:23" x14ac:dyDescent="0.35">
      <c r="A1156" t="str">
        <f t="shared" si="93"/>
        <v/>
      </c>
      <c r="B1156" s="48"/>
      <c r="C1156" s="4"/>
      <c r="H1156">
        <f>IFERROR(VLOOKUP($A1156,OSA!$BD:$BD,1,0),0)</f>
        <v>0</v>
      </c>
      <c r="J1156" t="str">
        <f t="shared" si="92"/>
        <v>01/394429502WLAZADA</v>
      </c>
      <c r="K1156" s="48" t="s">
        <v>20285</v>
      </c>
      <c r="L1156" t="s">
        <v>18731</v>
      </c>
      <c r="M1156" t="s">
        <v>20286</v>
      </c>
      <c r="N1156" s="4" t="s">
        <v>20117</v>
      </c>
      <c r="O1156">
        <v>1100</v>
      </c>
      <c r="Q1156">
        <v>1636</v>
      </c>
      <c r="R1156" s="79">
        <v>35828100</v>
      </c>
      <c r="T1156" s="79">
        <v>61279652</v>
      </c>
      <c r="U1156" s="69">
        <f t="shared" si="94"/>
        <v>912</v>
      </c>
      <c r="V1156" s="75">
        <f t="shared" si="95"/>
        <v>32369250.666666668</v>
      </c>
      <c r="W1156">
        <f>IFERROR(VLOOKUP($J1157,OSA!$BD:$BD,1,0),0)</f>
        <v>0</v>
      </c>
    </row>
    <row r="1157" spans="1:23" x14ac:dyDescent="0.35">
      <c r="A1157" t="str">
        <f t="shared" si="93"/>
        <v/>
      </c>
      <c r="B1157" s="48"/>
      <c r="C1157" s="4"/>
      <c r="H1157">
        <f>IFERROR(VLOOKUP($A1157,OSA!$BD:$BD,1,0),0)</f>
        <v>0</v>
      </c>
      <c r="J1157" t="str">
        <f t="shared" si="92"/>
        <v>01/394429503ALAZADA</v>
      </c>
      <c r="K1157" s="48" t="s">
        <v>20702</v>
      </c>
      <c r="L1157" t="s">
        <v>18731</v>
      </c>
      <c r="M1157" t="s">
        <v>20703</v>
      </c>
      <c r="N1157" s="4" t="s">
        <v>20117</v>
      </c>
      <c r="Q1157">
        <v>24</v>
      </c>
      <c r="T1157" s="79">
        <v>2855088</v>
      </c>
      <c r="U1157" s="69">
        <f t="shared" si="94"/>
        <v>8</v>
      </c>
      <c r="V1157" s="75">
        <f t="shared" si="95"/>
        <v>951696</v>
      </c>
      <c r="W1157">
        <f>IFERROR(VLOOKUP($J1158,OSA!$BD:$BD,1,0),0)</f>
        <v>0</v>
      </c>
    </row>
    <row r="1158" spans="1:23" x14ac:dyDescent="0.35">
      <c r="A1158" t="str">
        <f t="shared" si="93"/>
        <v/>
      </c>
      <c r="B1158" s="48"/>
      <c r="C1158" s="4"/>
      <c r="H1158">
        <f>IFERROR(VLOOKUP($A1158,OSA!$BD:$BD,1,0),0)</f>
        <v>0</v>
      </c>
      <c r="J1158" t="str">
        <f t="shared" si="92"/>
        <v>01/394429503BBLIBLI</v>
      </c>
      <c r="K1158" s="48" t="s">
        <v>19012</v>
      </c>
      <c r="L1158" t="s">
        <v>18731</v>
      </c>
      <c r="M1158" t="s">
        <v>20287</v>
      </c>
      <c r="N1158" s="4" t="s">
        <v>20689</v>
      </c>
      <c r="P1158">
        <v>60</v>
      </c>
      <c r="S1158" s="79">
        <v>3568860</v>
      </c>
      <c r="U1158" s="69">
        <f t="shared" si="94"/>
        <v>20</v>
      </c>
      <c r="V1158" s="75">
        <f t="shared" si="95"/>
        <v>1189620</v>
      </c>
      <c r="W1158">
        <f>IFERROR(VLOOKUP($J1159,OSA!$BD:$BD,1,0),0)</f>
        <v>0</v>
      </c>
    </row>
    <row r="1159" spans="1:23" x14ac:dyDescent="0.35">
      <c r="A1159" t="str">
        <f t="shared" si="93"/>
        <v/>
      </c>
      <c r="B1159" s="48"/>
      <c r="C1159" s="4"/>
      <c r="H1159">
        <f>IFERROR(VLOOKUP($A1159,OSA!$BD:$BD,1,0),0)</f>
        <v>0</v>
      </c>
      <c r="J1159" t="str">
        <f t="shared" si="92"/>
        <v>01/394429503BLAZADA</v>
      </c>
      <c r="K1159" s="48" t="s">
        <v>19012</v>
      </c>
      <c r="L1159" t="s">
        <v>18731</v>
      </c>
      <c r="M1159" t="s">
        <v>20287</v>
      </c>
      <c r="N1159" s="4" t="s">
        <v>20117</v>
      </c>
      <c r="O1159">
        <v>688</v>
      </c>
      <c r="P1159">
        <v>252</v>
      </c>
      <c r="Q1159">
        <v>459</v>
      </c>
      <c r="R1159" s="79">
        <v>40922928</v>
      </c>
      <c r="S1159" s="79">
        <v>14989212</v>
      </c>
      <c r="T1159" s="79">
        <v>27301779</v>
      </c>
      <c r="U1159" s="69">
        <f t="shared" si="94"/>
        <v>466.33333333333331</v>
      </c>
      <c r="V1159" s="75">
        <f t="shared" si="95"/>
        <v>27737973</v>
      </c>
      <c r="W1159">
        <f>IFERROR(VLOOKUP($J1160,OSA!$BD:$BD,1,0),0)</f>
        <v>0</v>
      </c>
    </row>
    <row r="1160" spans="1:23" x14ac:dyDescent="0.35">
      <c r="A1160" t="str">
        <f t="shared" si="93"/>
        <v/>
      </c>
      <c r="B1160" s="48"/>
      <c r="C1160" s="4"/>
      <c r="H1160">
        <f>IFERROR(VLOOKUP($A1160,OSA!$BD:$BD,1,0),0)</f>
        <v>0</v>
      </c>
      <c r="J1160" t="str">
        <f t="shared" si="92"/>
        <v>01/394429503CLAZADA</v>
      </c>
      <c r="K1160" s="48" t="s">
        <v>20704</v>
      </c>
      <c r="L1160" t="s">
        <v>18731</v>
      </c>
      <c r="M1160" t="s">
        <v>20705</v>
      </c>
      <c r="N1160" s="4" t="s">
        <v>20117</v>
      </c>
      <c r="Q1160">
        <v>89</v>
      </c>
      <c r="T1160" s="79">
        <v>5233200</v>
      </c>
      <c r="U1160" s="69">
        <f t="shared" si="94"/>
        <v>29.666666666666668</v>
      </c>
      <c r="V1160" s="75">
        <f t="shared" si="95"/>
        <v>1744400</v>
      </c>
      <c r="W1160">
        <f>IFERROR(VLOOKUP($J1161,OSA!$BD:$BD,1,0),0)</f>
        <v>0</v>
      </c>
    </row>
    <row r="1161" spans="1:23" x14ac:dyDescent="0.35">
      <c r="A1161" t="str">
        <f t="shared" si="93"/>
        <v/>
      </c>
      <c r="B1161" s="48"/>
      <c r="C1161" s="4"/>
      <c r="H1161">
        <f>IFERROR(VLOOKUP($A1161,OSA!$BD:$BD,1,0),0)</f>
        <v>0</v>
      </c>
      <c r="J1161" t="str">
        <f t="shared" si="92"/>
        <v>01/394429503DLAZADA</v>
      </c>
      <c r="K1161" s="48" t="s">
        <v>20288</v>
      </c>
      <c r="L1161" t="s">
        <v>18731</v>
      </c>
      <c r="M1161" t="s">
        <v>20289</v>
      </c>
      <c r="N1161" s="4" t="s">
        <v>20117</v>
      </c>
      <c r="O1161">
        <v>10</v>
      </c>
      <c r="P1161">
        <v>20</v>
      </c>
      <c r="Q1161">
        <v>92</v>
      </c>
      <c r="R1161" s="79">
        <v>294000</v>
      </c>
      <c r="S1161" s="79">
        <v>587999.99999999988</v>
      </c>
      <c r="T1161" s="79">
        <v>2704800</v>
      </c>
      <c r="U1161" s="69">
        <f t="shared" si="94"/>
        <v>40.666666666666664</v>
      </c>
      <c r="V1161" s="75">
        <f t="shared" si="95"/>
        <v>1195600</v>
      </c>
      <c r="W1161">
        <f>IFERROR(VLOOKUP($J1162,OSA!$BD:$BD,1,0),0)</f>
        <v>0</v>
      </c>
    </row>
    <row r="1162" spans="1:23" x14ac:dyDescent="0.35">
      <c r="A1162" t="str">
        <f t="shared" si="93"/>
        <v/>
      </c>
      <c r="B1162" s="48"/>
      <c r="C1162" s="4"/>
      <c r="H1162">
        <f>IFERROR(VLOOKUP($A1162,OSA!$BD:$BD,1,0),0)</f>
        <v>0</v>
      </c>
      <c r="J1162" t="str">
        <f t="shared" si="92"/>
        <v>01/394430001KLAZADA</v>
      </c>
      <c r="K1162" s="48" t="s">
        <v>3454</v>
      </c>
      <c r="L1162" t="s">
        <v>18731</v>
      </c>
      <c r="M1162" t="s">
        <v>20290</v>
      </c>
      <c r="N1162" s="4" t="s">
        <v>20117</v>
      </c>
      <c r="O1162">
        <v>26</v>
      </c>
      <c r="R1162" s="79">
        <v>4302739.9999999991</v>
      </c>
      <c r="U1162" s="69">
        <f t="shared" si="94"/>
        <v>8.6666666666666661</v>
      </c>
      <c r="V1162" s="75">
        <f t="shared" si="95"/>
        <v>1434246.6666666663</v>
      </c>
      <c r="W1162">
        <f>IFERROR(VLOOKUP($J1163,OSA!$BD:$BD,1,0),0)</f>
        <v>0</v>
      </c>
    </row>
    <row r="1163" spans="1:23" x14ac:dyDescent="0.35">
      <c r="A1163" t="str">
        <f t="shared" si="93"/>
        <v/>
      </c>
      <c r="B1163" s="48"/>
      <c r="C1163" s="4"/>
      <c r="H1163">
        <f>IFERROR(VLOOKUP($A1163,OSA!$BD:$BD,1,0),0)</f>
        <v>0</v>
      </c>
      <c r="J1163" t="str">
        <f t="shared" si="92"/>
        <v>01/394529501JLAZADA</v>
      </c>
      <c r="K1163" s="48" t="s">
        <v>1861</v>
      </c>
      <c r="L1163" t="s">
        <v>18768</v>
      </c>
      <c r="M1163" t="s">
        <v>20706</v>
      </c>
      <c r="N1163" s="4" t="s">
        <v>20117</v>
      </c>
      <c r="Q1163">
        <v>36</v>
      </c>
      <c r="T1163" s="79">
        <v>6118523.9999999991</v>
      </c>
      <c r="U1163" s="69">
        <f t="shared" si="94"/>
        <v>12</v>
      </c>
      <c r="V1163" s="75">
        <f t="shared" si="95"/>
        <v>2039507.9999999998</v>
      </c>
      <c r="W1163">
        <f>IFERROR(VLOOKUP($J1164,OSA!$BD:$BD,1,0),0)</f>
        <v>0</v>
      </c>
    </row>
    <row r="1164" spans="1:23" x14ac:dyDescent="0.35">
      <c r="A1164" t="str">
        <f t="shared" si="93"/>
        <v/>
      </c>
      <c r="B1164" s="48"/>
      <c r="C1164" s="4"/>
      <c r="H1164">
        <f>IFERROR(VLOOKUP($A1164,OSA!$BD:$BD,1,0),0)</f>
        <v>0</v>
      </c>
      <c r="J1164" t="str">
        <f t="shared" si="92"/>
        <v>01/394529502ABLIBLI</v>
      </c>
      <c r="K1164" s="48" t="s">
        <v>2425</v>
      </c>
      <c r="L1164" t="s">
        <v>18768</v>
      </c>
      <c r="M1164" t="s">
        <v>20291</v>
      </c>
      <c r="N1164" s="4" t="s">
        <v>20689</v>
      </c>
      <c r="P1164">
        <v>12</v>
      </c>
      <c r="Q1164">
        <v>60</v>
      </c>
      <c r="S1164" s="79">
        <v>2018747.9999999995</v>
      </c>
      <c r="T1164" s="79">
        <v>10093739.999999998</v>
      </c>
      <c r="U1164" s="69">
        <f t="shared" si="94"/>
        <v>24</v>
      </c>
      <c r="V1164" s="75">
        <f t="shared" si="95"/>
        <v>4037495.9999999995</v>
      </c>
      <c r="W1164">
        <f>IFERROR(VLOOKUP($J1165,OSA!$BD:$BD,1,0),0)</f>
        <v>0</v>
      </c>
    </row>
    <row r="1165" spans="1:23" x14ac:dyDescent="0.35">
      <c r="A1165" t="str">
        <f t="shared" si="93"/>
        <v/>
      </c>
      <c r="B1165" s="48"/>
      <c r="C1165" s="4"/>
      <c r="H1165">
        <f>IFERROR(VLOOKUP($A1165,OSA!$BD:$BD,1,0),0)</f>
        <v>0</v>
      </c>
      <c r="J1165" t="str">
        <f t="shared" si="92"/>
        <v>01/394529502ALAZADA</v>
      </c>
      <c r="K1165" s="48" t="s">
        <v>2425</v>
      </c>
      <c r="L1165" t="s">
        <v>18768</v>
      </c>
      <c r="M1165" t="s">
        <v>20291</v>
      </c>
      <c r="N1165" s="4" t="s">
        <v>20117</v>
      </c>
      <c r="O1165">
        <v>2866</v>
      </c>
      <c r="Q1165">
        <v>9799</v>
      </c>
      <c r="R1165" s="79">
        <v>482144313.99999994</v>
      </c>
      <c r="T1165" s="79">
        <v>1648475971</v>
      </c>
      <c r="U1165" s="69">
        <f t="shared" si="94"/>
        <v>4221.666666666667</v>
      </c>
      <c r="V1165" s="75">
        <f t="shared" si="95"/>
        <v>710206761.66666663</v>
      </c>
      <c r="W1165">
        <f>IFERROR(VLOOKUP($J1166,OSA!$BD:$BD,1,0),0)</f>
        <v>0</v>
      </c>
    </row>
    <row r="1166" spans="1:23" x14ac:dyDescent="0.35">
      <c r="A1166" t="str">
        <f t="shared" si="93"/>
        <v/>
      </c>
      <c r="B1166" s="48"/>
      <c r="C1166" s="4"/>
      <c r="H1166">
        <f>IFERROR(VLOOKUP($A1166,OSA!$BD:$BD,1,0),0)</f>
        <v>0</v>
      </c>
      <c r="J1166" t="str">
        <f t="shared" si="92"/>
        <v>01/394529502BLAZADA</v>
      </c>
      <c r="K1166" s="48" t="s">
        <v>6449</v>
      </c>
      <c r="L1166" t="s">
        <v>18768</v>
      </c>
      <c r="M1166" t="s">
        <v>20292</v>
      </c>
      <c r="N1166" s="4" t="s">
        <v>20117</v>
      </c>
      <c r="O1166">
        <v>66</v>
      </c>
      <c r="R1166" s="79">
        <v>6499482</v>
      </c>
      <c r="U1166" s="69">
        <f t="shared" si="94"/>
        <v>22</v>
      </c>
      <c r="V1166" s="75">
        <f t="shared" si="95"/>
        <v>2166494</v>
      </c>
      <c r="W1166">
        <f>IFERROR(VLOOKUP($J1167,OSA!$BD:$BD,1,0),0)</f>
        <v>0</v>
      </c>
    </row>
    <row r="1167" spans="1:23" x14ac:dyDescent="0.35">
      <c r="A1167" t="str">
        <f t="shared" si="93"/>
        <v/>
      </c>
      <c r="B1167" s="48"/>
      <c r="C1167" s="4"/>
      <c r="H1167">
        <f>IFERROR(VLOOKUP($A1167,OSA!$BD:$BD,1,0),0)</f>
        <v>0</v>
      </c>
      <c r="J1167" t="str">
        <f t="shared" si="92"/>
        <v>01/394529502FLAZADA</v>
      </c>
      <c r="K1167" s="48" t="s">
        <v>2429</v>
      </c>
      <c r="L1167" t="s">
        <v>18768</v>
      </c>
      <c r="M1167" t="s">
        <v>20293</v>
      </c>
      <c r="N1167" s="4" t="s">
        <v>20117</v>
      </c>
      <c r="O1167">
        <v>34</v>
      </c>
      <c r="R1167" s="79">
        <v>3348217.9999999995</v>
      </c>
      <c r="U1167" s="69">
        <f t="shared" si="94"/>
        <v>11.333333333333334</v>
      </c>
      <c r="V1167" s="75">
        <f t="shared" si="95"/>
        <v>1116072.6666666665</v>
      </c>
      <c r="W1167">
        <f>IFERROR(VLOOKUP($J1168,OSA!$BD:$BD,1,0),0)</f>
        <v>0</v>
      </c>
    </row>
    <row r="1168" spans="1:23" x14ac:dyDescent="0.35">
      <c r="A1168" t="str">
        <f t="shared" si="93"/>
        <v/>
      </c>
      <c r="B1168" s="48"/>
      <c r="C1168" s="4"/>
      <c r="H1168">
        <f>IFERROR(VLOOKUP($A1168,OSA!$BD:$BD,1,0),0)</f>
        <v>0</v>
      </c>
      <c r="J1168" t="str">
        <f t="shared" si="92"/>
        <v>01/394529502NLAZADA</v>
      </c>
      <c r="K1168" s="48" t="s">
        <v>1011</v>
      </c>
      <c r="L1168" t="s">
        <v>18768</v>
      </c>
      <c r="M1168" t="s">
        <v>20294</v>
      </c>
      <c r="N1168" s="4" t="s">
        <v>20117</v>
      </c>
      <c r="O1168">
        <v>12</v>
      </c>
      <c r="R1168" s="79">
        <v>1345835.9999999998</v>
      </c>
      <c r="U1168" s="69">
        <f t="shared" si="94"/>
        <v>4</v>
      </c>
      <c r="V1168" s="75">
        <f t="shared" si="95"/>
        <v>448611.99999999994</v>
      </c>
      <c r="W1168">
        <f>IFERROR(VLOOKUP($J1169,OSA!$BD:$BD,1,0),0)</f>
        <v>0</v>
      </c>
    </row>
    <row r="1169" spans="1:23" x14ac:dyDescent="0.35">
      <c r="A1169" t="str">
        <f t="shared" si="93"/>
        <v/>
      </c>
      <c r="B1169" s="48"/>
      <c r="C1169" s="4"/>
      <c r="H1169">
        <f>IFERROR(VLOOKUP($A1169,OSA!$BD:$BD,1,0),0)</f>
        <v>0</v>
      </c>
      <c r="J1169" t="str">
        <f t="shared" si="92"/>
        <v>01/394529502XLAZADA</v>
      </c>
      <c r="K1169" s="48" t="s">
        <v>6323</v>
      </c>
      <c r="L1169" t="s">
        <v>18768</v>
      </c>
      <c r="M1169" t="s">
        <v>20707</v>
      </c>
      <c r="N1169" s="4" t="s">
        <v>20117</v>
      </c>
      <c r="Q1169">
        <v>24</v>
      </c>
      <c r="T1169" s="79">
        <v>1956311.9999999998</v>
      </c>
      <c r="U1169" s="69">
        <f t="shared" si="94"/>
        <v>8</v>
      </c>
      <c r="V1169" s="75">
        <f t="shared" si="95"/>
        <v>652103.99999999988</v>
      </c>
      <c r="W1169" t="str">
        <f>IFERROR(VLOOKUP($J1170,OSA!$BD:$BD,1,0),0)</f>
        <v>01/394529502YLazada</v>
      </c>
    </row>
    <row r="1170" spans="1:23" x14ac:dyDescent="0.35">
      <c r="A1170" t="str">
        <f t="shared" si="93"/>
        <v/>
      </c>
      <c r="B1170" s="48"/>
      <c r="C1170" s="4"/>
      <c r="H1170">
        <f>IFERROR(VLOOKUP($A1170,OSA!$BD:$BD,1,0),0)</f>
        <v>0</v>
      </c>
      <c r="J1170" t="str">
        <f t="shared" si="92"/>
        <v>01/394529502YLAZADA</v>
      </c>
      <c r="K1170" s="48" t="s">
        <v>2485</v>
      </c>
      <c r="L1170" t="s">
        <v>18768</v>
      </c>
      <c r="M1170" t="s">
        <v>20295</v>
      </c>
      <c r="N1170" s="4" t="s">
        <v>20117</v>
      </c>
      <c r="O1170">
        <v>55</v>
      </c>
      <c r="P1170">
        <v>14</v>
      </c>
      <c r="Q1170">
        <v>80</v>
      </c>
      <c r="R1170" s="79">
        <v>14021590</v>
      </c>
      <c r="S1170" s="79">
        <v>3569132</v>
      </c>
      <c r="T1170" s="79">
        <v>20395040</v>
      </c>
      <c r="U1170" s="69">
        <f t="shared" si="94"/>
        <v>49.666666666666664</v>
      </c>
      <c r="V1170" s="75">
        <f t="shared" si="95"/>
        <v>12661920.666666666</v>
      </c>
      <c r="W1170" t="str">
        <f>IFERROR(VLOOKUP($J1171,OSA!$BD:$BD,1,0),0)</f>
        <v>01/394529502ZLazada</v>
      </c>
    </row>
    <row r="1171" spans="1:23" x14ac:dyDescent="0.35">
      <c r="A1171" t="str">
        <f t="shared" si="93"/>
        <v/>
      </c>
      <c r="B1171" s="48"/>
      <c r="C1171" s="4"/>
      <c r="H1171">
        <f>IFERROR(VLOOKUP($A1171,OSA!$BD:$BD,1,0),0)</f>
        <v>0</v>
      </c>
      <c r="J1171" t="str">
        <f t="shared" si="92"/>
        <v>01/394529502ZLAZADA</v>
      </c>
      <c r="K1171" s="48" t="s">
        <v>2484</v>
      </c>
      <c r="L1171" t="s">
        <v>18768</v>
      </c>
      <c r="M1171" t="s">
        <v>20296</v>
      </c>
      <c r="N1171" s="4" t="s">
        <v>20117</v>
      </c>
      <c r="O1171">
        <v>32</v>
      </c>
      <c r="P1171">
        <v>6</v>
      </c>
      <c r="Q1171">
        <v>48</v>
      </c>
      <c r="R1171" s="79">
        <v>8158015.9999999991</v>
      </c>
      <c r="S1171" s="79">
        <v>1529628</v>
      </c>
      <c r="T1171" s="79">
        <v>12237024</v>
      </c>
      <c r="U1171" s="69">
        <f t="shared" si="94"/>
        <v>28.666666666666668</v>
      </c>
      <c r="V1171" s="75">
        <f t="shared" si="95"/>
        <v>7308222.666666667</v>
      </c>
      <c r="W1171">
        <f>IFERROR(VLOOKUP($J1172,OSA!$BD:$BD,1,0),0)</f>
        <v>0</v>
      </c>
    </row>
    <row r="1172" spans="1:23" x14ac:dyDescent="0.35">
      <c r="A1172" t="str">
        <f t="shared" si="93"/>
        <v/>
      </c>
      <c r="B1172" s="48"/>
      <c r="C1172" s="4"/>
      <c r="H1172">
        <f>IFERROR(VLOOKUP($A1172,OSA!$BD:$BD,1,0),0)</f>
        <v>0</v>
      </c>
      <c r="J1172" t="str">
        <f t="shared" si="92"/>
        <v>01/394529503ALAZADA</v>
      </c>
      <c r="K1172" s="48" t="s">
        <v>6081</v>
      </c>
      <c r="L1172" t="s">
        <v>18768</v>
      </c>
      <c r="M1172" t="s">
        <v>20708</v>
      </c>
      <c r="N1172" s="4" t="s">
        <v>20117</v>
      </c>
      <c r="Q1172">
        <v>12</v>
      </c>
      <c r="T1172" s="79">
        <v>1273512</v>
      </c>
      <c r="U1172" s="69">
        <f t="shared" si="94"/>
        <v>4</v>
      </c>
      <c r="V1172" s="75">
        <f t="shared" si="95"/>
        <v>424504</v>
      </c>
      <c r="W1172">
        <f>IFERROR(VLOOKUP($J1173,OSA!$BD:$BD,1,0),0)</f>
        <v>0</v>
      </c>
    </row>
    <row r="1173" spans="1:23" x14ac:dyDescent="0.35">
      <c r="A1173" t="str">
        <f t="shared" si="93"/>
        <v/>
      </c>
      <c r="B1173" s="48"/>
      <c r="C1173" s="4"/>
      <c r="H1173">
        <f>IFERROR(VLOOKUP($A1173,OSA!$BD:$BD,1,0),0)</f>
        <v>0</v>
      </c>
      <c r="J1173" t="str">
        <f t="shared" si="92"/>
        <v>01/394529503BLAZADA</v>
      </c>
      <c r="K1173" s="48" t="s">
        <v>1024</v>
      </c>
      <c r="L1173" t="s">
        <v>18768</v>
      </c>
      <c r="M1173" t="s">
        <v>20297</v>
      </c>
      <c r="N1173" s="4" t="s">
        <v>20117</v>
      </c>
      <c r="P1173">
        <v>13</v>
      </c>
      <c r="Q1173">
        <v>24</v>
      </c>
      <c r="S1173" s="79">
        <v>2445650.9999999995</v>
      </c>
      <c r="T1173" s="79">
        <v>4515048</v>
      </c>
      <c r="U1173" s="69">
        <f t="shared" si="94"/>
        <v>12.333333333333334</v>
      </c>
      <c r="V1173" s="75">
        <f t="shared" si="95"/>
        <v>2320233</v>
      </c>
      <c r="W1173">
        <f>IFERROR(VLOOKUP($J1174,OSA!$BD:$BD,1,0),0)</f>
        <v>0</v>
      </c>
    </row>
    <row r="1174" spans="1:23" x14ac:dyDescent="0.35">
      <c r="A1174" t="str">
        <f t="shared" si="93"/>
        <v/>
      </c>
      <c r="B1174" s="48"/>
      <c r="C1174" s="4"/>
      <c r="H1174">
        <f>IFERROR(VLOOKUP($A1174,OSA!$BD:$BD,1,0),0)</f>
        <v>0</v>
      </c>
      <c r="J1174" t="str">
        <f t="shared" si="92"/>
        <v>01/394529503CLAZADA</v>
      </c>
      <c r="K1174" s="48" t="s">
        <v>1018</v>
      </c>
      <c r="L1174" t="s">
        <v>18768</v>
      </c>
      <c r="M1174" t="s">
        <v>20298</v>
      </c>
      <c r="N1174" s="4" t="s">
        <v>20117</v>
      </c>
      <c r="O1174">
        <v>39</v>
      </c>
      <c r="P1174">
        <v>6</v>
      </c>
      <c r="R1174" s="79">
        <v>7336952.9999999991</v>
      </c>
      <c r="S1174" s="79">
        <v>1128762</v>
      </c>
      <c r="U1174" s="69">
        <f t="shared" si="94"/>
        <v>15</v>
      </c>
      <c r="V1174" s="75">
        <f t="shared" si="95"/>
        <v>2821905</v>
      </c>
      <c r="W1174">
        <f>IFERROR(VLOOKUP($J1175,OSA!$BD:$BD,1,0),0)</f>
        <v>0</v>
      </c>
    </row>
    <row r="1175" spans="1:23" x14ac:dyDescent="0.35">
      <c r="A1175" t="str">
        <f t="shared" si="93"/>
        <v/>
      </c>
      <c r="B1175" s="48"/>
      <c r="C1175" s="4"/>
      <c r="H1175">
        <f>IFERROR(VLOOKUP($A1175,OSA!$BD:$BD,1,0),0)</f>
        <v>0</v>
      </c>
      <c r="J1175" t="str">
        <f t="shared" si="92"/>
        <v>01/394529503DBLIBLI</v>
      </c>
      <c r="K1175" s="48" t="s">
        <v>1021</v>
      </c>
      <c r="L1175" t="s">
        <v>18768</v>
      </c>
      <c r="M1175" t="s">
        <v>20299</v>
      </c>
      <c r="N1175" s="4" t="s">
        <v>20689</v>
      </c>
      <c r="P1175">
        <v>24</v>
      </c>
      <c r="S1175" s="79">
        <v>6772584</v>
      </c>
      <c r="U1175" s="69">
        <f t="shared" si="94"/>
        <v>8</v>
      </c>
      <c r="V1175" s="75">
        <f t="shared" si="95"/>
        <v>2257528</v>
      </c>
      <c r="W1175">
        <f>IFERROR(VLOOKUP($J1176,OSA!$BD:$BD,1,0),0)</f>
        <v>0</v>
      </c>
    </row>
    <row r="1176" spans="1:23" x14ac:dyDescent="0.35">
      <c r="A1176" t="str">
        <f t="shared" si="93"/>
        <v/>
      </c>
      <c r="B1176" s="48"/>
      <c r="C1176" s="4"/>
      <c r="H1176">
        <f>IFERROR(VLOOKUP($A1176,OSA!$BD:$BD,1,0),0)</f>
        <v>0</v>
      </c>
      <c r="J1176" t="str">
        <f t="shared" si="92"/>
        <v>01/394529503DLAZADA</v>
      </c>
      <c r="K1176" s="48" t="s">
        <v>1021</v>
      </c>
      <c r="L1176" t="s">
        <v>18768</v>
      </c>
      <c r="M1176" t="s">
        <v>20299</v>
      </c>
      <c r="N1176" s="4" t="s">
        <v>20117</v>
      </c>
      <c r="P1176">
        <v>265</v>
      </c>
      <c r="Q1176">
        <v>2684</v>
      </c>
      <c r="S1176" s="79">
        <v>74780615</v>
      </c>
      <c r="T1176" s="79">
        <v>757400644</v>
      </c>
      <c r="U1176" s="69">
        <f t="shared" si="94"/>
        <v>983</v>
      </c>
      <c r="V1176" s="75">
        <f t="shared" si="95"/>
        <v>277393753</v>
      </c>
      <c r="W1176">
        <f>IFERROR(VLOOKUP($J1177,OSA!$BD:$BD,1,0),0)</f>
        <v>0</v>
      </c>
    </row>
    <row r="1177" spans="1:23" x14ac:dyDescent="0.35">
      <c r="A1177" t="str">
        <f t="shared" si="93"/>
        <v/>
      </c>
      <c r="B1177" s="48"/>
      <c r="C1177" s="4"/>
      <c r="H1177">
        <f>IFERROR(VLOOKUP($A1177,OSA!$BD:$BD,1,0),0)</f>
        <v>0</v>
      </c>
      <c r="J1177" t="str">
        <f t="shared" si="92"/>
        <v>01/394529503EBLIBLI</v>
      </c>
      <c r="K1177" s="48" t="s">
        <v>1008</v>
      </c>
      <c r="L1177" t="s">
        <v>18768</v>
      </c>
      <c r="M1177" t="s">
        <v>20300</v>
      </c>
      <c r="N1177" s="4" t="s">
        <v>20689</v>
      </c>
      <c r="P1177">
        <v>108</v>
      </c>
      <c r="Q1177">
        <v>84</v>
      </c>
      <c r="S1177" s="79">
        <v>30476628</v>
      </c>
      <c r="T1177" s="79">
        <v>23704044</v>
      </c>
      <c r="U1177" s="69">
        <f t="shared" si="94"/>
        <v>64</v>
      </c>
      <c r="V1177" s="75">
        <f t="shared" si="95"/>
        <v>18060224</v>
      </c>
      <c r="W1177">
        <f>IFERROR(VLOOKUP($J1178,OSA!$BD:$BD,1,0),0)</f>
        <v>0</v>
      </c>
    </row>
    <row r="1178" spans="1:23" x14ac:dyDescent="0.35">
      <c r="A1178" t="str">
        <f t="shared" si="93"/>
        <v/>
      </c>
      <c r="B1178" s="48"/>
      <c r="C1178" s="4"/>
      <c r="H1178">
        <f>IFERROR(VLOOKUP($A1178,OSA!$BD:$BD,1,0),0)</f>
        <v>0</v>
      </c>
      <c r="J1178" t="str">
        <f t="shared" si="92"/>
        <v>01/394529503ELAZADA</v>
      </c>
      <c r="K1178" s="48" t="s">
        <v>1008</v>
      </c>
      <c r="L1178" t="s">
        <v>18768</v>
      </c>
      <c r="M1178" t="s">
        <v>20300</v>
      </c>
      <c r="N1178" s="4" t="s">
        <v>20117</v>
      </c>
      <c r="O1178">
        <v>2216</v>
      </c>
      <c r="P1178">
        <v>285</v>
      </c>
      <c r="Q1178">
        <v>4430</v>
      </c>
      <c r="R1178" s="79">
        <v>625335255.99999988</v>
      </c>
      <c r="S1178" s="79">
        <v>80424434.999999985</v>
      </c>
      <c r="T1178" s="79">
        <v>1250106130</v>
      </c>
      <c r="U1178" s="69">
        <f t="shared" si="94"/>
        <v>2310.3333333333335</v>
      </c>
      <c r="V1178" s="75">
        <f t="shared" si="95"/>
        <v>651955273.66666663</v>
      </c>
      <c r="W1178" t="str">
        <f>IFERROR(VLOOKUP($J1179,OSA!$BD:$BD,1,0),0)</f>
        <v>01/394529503FLazada</v>
      </c>
    </row>
    <row r="1179" spans="1:23" x14ac:dyDescent="0.35">
      <c r="A1179" t="str">
        <f t="shared" si="93"/>
        <v/>
      </c>
      <c r="B1179" s="48"/>
      <c r="C1179" s="4"/>
      <c r="H1179">
        <f>IFERROR(VLOOKUP($A1179,OSA!$BD:$BD,1,0),0)</f>
        <v>0</v>
      </c>
      <c r="J1179" t="str">
        <f t="shared" si="92"/>
        <v>01/394529503FLAZADA</v>
      </c>
      <c r="K1179" s="48" t="s">
        <v>2624</v>
      </c>
      <c r="L1179" t="s">
        <v>18768</v>
      </c>
      <c r="M1179" t="s">
        <v>20709</v>
      </c>
      <c r="N1179" s="4" t="s">
        <v>20117</v>
      </c>
      <c r="Q1179">
        <v>35</v>
      </c>
      <c r="T1179" s="79">
        <v>3744789.9999999995</v>
      </c>
      <c r="U1179" s="69">
        <f t="shared" si="94"/>
        <v>11.666666666666666</v>
      </c>
      <c r="V1179" s="75">
        <f t="shared" si="95"/>
        <v>1248263.3333333333</v>
      </c>
      <c r="W1179" t="str">
        <f>IFERROR(VLOOKUP($J1180,OSA!$BD:$BD,1,0),0)</f>
        <v>01/394529503GLazada</v>
      </c>
    </row>
    <row r="1180" spans="1:23" x14ac:dyDescent="0.35">
      <c r="A1180" t="str">
        <f t="shared" si="93"/>
        <v/>
      </c>
      <c r="B1180" s="48"/>
      <c r="C1180" s="4"/>
      <c r="H1180">
        <f>IFERROR(VLOOKUP($A1180,OSA!$BD:$BD,1,0),0)</f>
        <v>0</v>
      </c>
      <c r="J1180" t="str">
        <f t="shared" si="92"/>
        <v>01/394529503GLAZADA</v>
      </c>
      <c r="K1180" s="48" t="s">
        <v>6082</v>
      </c>
      <c r="L1180" t="s">
        <v>18768</v>
      </c>
      <c r="M1180" t="s">
        <v>20301</v>
      </c>
      <c r="N1180" s="4" t="s">
        <v>20117</v>
      </c>
      <c r="Q1180">
        <v>12</v>
      </c>
      <c r="T1180" s="79">
        <v>890340</v>
      </c>
      <c r="U1180" s="69">
        <f t="shared" si="94"/>
        <v>4</v>
      </c>
      <c r="V1180" s="75">
        <f t="shared" si="95"/>
        <v>296780</v>
      </c>
      <c r="W1180">
        <f>IFERROR(VLOOKUP($J1181,OSA!$BD:$BD,1,0),0)</f>
        <v>0</v>
      </c>
    </row>
    <row r="1181" spans="1:23" x14ac:dyDescent="0.35">
      <c r="A1181" t="str">
        <f t="shared" si="93"/>
        <v/>
      </c>
      <c r="B1181" s="48"/>
      <c r="C1181" s="4"/>
      <c r="H1181">
        <f>IFERROR(VLOOKUP($A1181,OSA!$BD:$BD,1,0),0)</f>
        <v>0</v>
      </c>
      <c r="J1181" t="str">
        <f t="shared" si="92"/>
        <v>01/394529503HLAZADA</v>
      </c>
      <c r="K1181" s="48" t="s">
        <v>5650</v>
      </c>
      <c r="L1181" t="s">
        <v>18768</v>
      </c>
      <c r="M1181" t="s">
        <v>20302</v>
      </c>
      <c r="N1181" s="4" t="s">
        <v>20117</v>
      </c>
      <c r="O1181">
        <v>6</v>
      </c>
      <c r="Q1181">
        <v>12</v>
      </c>
      <c r="R1181" s="79">
        <v>326051.99999999994</v>
      </c>
      <c r="T1181" s="79">
        <v>652103.99999999988</v>
      </c>
      <c r="U1181" s="69">
        <f t="shared" si="94"/>
        <v>6</v>
      </c>
      <c r="V1181" s="75">
        <f t="shared" si="95"/>
        <v>326051.99999999994</v>
      </c>
      <c r="W1181">
        <f>IFERROR(VLOOKUP($J1182,OSA!$BD:$BD,1,0),0)</f>
        <v>0</v>
      </c>
    </row>
    <row r="1182" spans="1:23" x14ac:dyDescent="0.35">
      <c r="A1182" t="str">
        <f t="shared" si="93"/>
        <v/>
      </c>
      <c r="B1182" s="48"/>
      <c r="C1182" s="4"/>
      <c r="H1182">
        <f>IFERROR(VLOOKUP($A1182,OSA!$BD:$BD,1,0),0)</f>
        <v>0</v>
      </c>
      <c r="J1182" t="str">
        <f t="shared" si="92"/>
        <v>01/394529503ILAZADA</v>
      </c>
      <c r="K1182" s="48" t="s">
        <v>3408</v>
      </c>
      <c r="L1182" t="s">
        <v>18768</v>
      </c>
      <c r="M1182" t="s">
        <v>20710</v>
      </c>
      <c r="N1182" s="4" t="s">
        <v>20117</v>
      </c>
      <c r="Q1182">
        <v>36</v>
      </c>
      <c r="T1182" s="79">
        <v>2934467.9999999995</v>
      </c>
      <c r="U1182" s="69">
        <f t="shared" si="94"/>
        <v>12</v>
      </c>
      <c r="V1182" s="75">
        <f t="shared" si="95"/>
        <v>978155.99999999988</v>
      </c>
      <c r="W1182">
        <f>IFERROR(VLOOKUP($J1183,OSA!$BD:$BD,1,0),0)</f>
        <v>0</v>
      </c>
    </row>
    <row r="1183" spans="1:23" x14ac:dyDescent="0.35">
      <c r="A1183" t="str">
        <f t="shared" si="93"/>
        <v/>
      </c>
      <c r="B1183" s="48"/>
      <c r="C1183" s="4"/>
      <c r="H1183">
        <f>IFERROR(VLOOKUP($A1183,OSA!$BD:$BD,1,0),0)</f>
        <v>0</v>
      </c>
      <c r="J1183" t="str">
        <f t="shared" si="92"/>
        <v>01/394529503JLAZADA</v>
      </c>
      <c r="K1183" s="48" t="s">
        <v>2483</v>
      </c>
      <c r="L1183" t="s">
        <v>18768</v>
      </c>
      <c r="M1183" t="s">
        <v>20711</v>
      </c>
      <c r="N1183" s="4" t="s">
        <v>20117</v>
      </c>
      <c r="Q1183">
        <v>32</v>
      </c>
      <c r="T1183" s="79">
        <v>3151263.9999999995</v>
      </c>
      <c r="U1183" s="69">
        <f t="shared" si="94"/>
        <v>10.666666666666666</v>
      </c>
      <c r="V1183" s="75">
        <f t="shared" si="95"/>
        <v>1050421.3333333333</v>
      </c>
      <c r="W1183">
        <f>IFERROR(VLOOKUP($J1184,OSA!$BD:$BD,1,0),0)</f>
        <v>0</v>
      </c>
    </row>
    <row r="1184" spans="1:23" x14ac:dyDescent="0.35">
      <c r="A1184" t="str">
        <f t="shared" si="93"/>
        <v/>
      </c>
      <c r="B1184" s="48"/>
      <c r="C1184" s="4"/>
      <c r="H1184">
        <f>IFERROR(VLOOKUP($A1184,OSA!$BD:$BD,1,0),0)</f>
        <v>0</v>
      </c>
      <c r="J1184" t="str">
        <f t="shared" ref="J1184:J1247" si="96">K1184&amp;N1184</f>
        <v>01/394529503KLAZADA</v>
      </c>
      <c r="K1184" s="48" t="s">
        <v>1843</v>
      </c>
      <c r="L1184" t="s">
        <v>18768</v>
      </c>
      <c r="M1184" t="s">
        <v>20303</v>
      </c>
      <c r="N1184" s="4" t="s">
        <v>20117</v>
      </c>
      <c r="O1184">
        <v>39</v>
      </c>
      <c r="R1184" s="79">
        <v>5760924</v>
      </c>
      <c r="U1184" s="69">
        <f t="shared" si="94"/>
        <v>13</v>
      </c>
      <c r="V1184" s="75">
        <f t="shared" si="95"/>
        <v>1920308</v>
      </c>
      <c r="W1184">
        <f>IFERROR(VLOOKUP($J1185,OSA!$BD:$BD,1,0),0)</f>
        <v>0</v>
      </c>
    </row>
    <row r="1185" spans="1:23" x14ac:dyDescent="0.35">
      <c r="A1185" t="str">
        <f t="shared" si="93"/>
        <v/>
      </c>
      <c r="B1185" s="48"/>
      <c r="C1185" s="4"/>
      <c r="H1185">
        <f>IFERROR(VLOOKUP($A1185,OSA!$BD:$BD,1,0),0)</f>
        <v>0</v>
      </c>
      <c r="J1185" t="str">
        <f t="shared" si="96"/>
        <v>01/394529503NLAZADA</v>
      </c>
      <c r="K1185" s="48" t="s">
        <v>1075</v>
      </c>
      <c r="L1185" t="s">
        <v>18768</v>
      </c>
      <c r="M1185" t="s">
        <v>20712</v>
      </c>
      <c r="N1185" s="4" t="s">
        <v>20117</v>
      </c>
      <c r="Q1185">
        <v>24</v>
      </c>
      <c r="T1185" s="79">
        <v>3820535.9999999995</v>
      </c>
      <c r="U1185" s="69">
        <f t="shared" si="94"/>
        <v>8</v>
      </c>
      <c r="V1185" s="75">
        <f t="shared" si="95"/>
        <v>1273511.9999999998</v>
      </c>
      <c r="W1185">
        <f>IFERROR(VLOOKUP($J1186,OSA!$BD:$BD,1,0),0)</f>
        <v>0</v>
      </c>
    </row>
    <row r="1186" spans="1:23" x14ac:dyDescent="0.35">
      <c r="A1186" t="str">
        <f t="shared" si="93"/>
        <v/>
      </c>
      <c r="B1186" s="48"/>
      <c r="C1186" s="4"/>
      <c r="H1186">
        <f>IFERROR(VLOOKUP($A1186,OSA!$BD:$BD,1,0),0)</f>
        <v>0</v>
      </c>
      <c r="J1186" t="str">
        <f t="shared" si="96"/>
        <v>01/394529503PLAZADA</v>
      </c>
      <c r="K1186" s="48" t="s">
        <v>5756</v>
      </c>
      <c r="L1186" t="s">
        <v>18768</v>
      </c>
      <c r="M1186" t="s">
        <v>20304</v>
      </c>
      <c r="N1186" s="4" t="s">
        <v>20117</v>
      </c>
      <c r="Q1186">
        <v>24</v>
      </c>
      <c r="T1186" s="79">
        <v>2691671.9999999995</v>
      </c>
      <c r="U1186" s="69">
        <f t="shared" si="94"/>
        <v>8</v>
      </c>
      <c r="V1186" s="75">
        <f t="shared" si="95"/>
        <v>897223.99999999988</v>
      </c>
      <c r="W1186">
        <f>IFERROR(VLOOKUP($J1187,OSA!$BD:$BD,1,0),0)</f>
        <v>0</v>
      </c>
    </row>
    <row r="1187" spans="1:23" x14ac:dyDescent="0.35">
      <c r="A1187" t="str">
        <f t="shared" si="93"/>
        <v/>
      </c>
      <c r="B1187" s="48"/>
      <c r="C1187" s="4"/>
      <c r="H1187">
        <f>IFERROR(VLOOKUP($A1187,OSA!$BD:$BD,1,0),0)</f>
        <v>0</v>
      </c>
      <c r="J1187" t="str">
        <f t="shared" si="96"/>
        <v>01/394529503QBLIBLI</v>
      </c>
      <c r="K1187" s="48" t="s">
        <v>5757</v>
      </c>
      <c r="L1187" t="s">
        <v>18768</v>
      </c>
      <c r="M1187" t="s">
        <v>20305</v>
      </c>
      <c r="N1187" s="4" t="s">
        <v>20689</v>
      </c>
      <c r="O1187">
        <v>12</v>
      </c>
      <c r="P1187">
        <v>24</v>
      </c>
      <c r="R1187" s="79">
        <v>2018747.9999999995</v>
      </c>
      <c r="S1187" s="79">
        <v>4037495.9999999991</v>
      </c>
      <c r="U1187" s="69">
        <f t="shared" si="94"/>
        <v>12</v>
      </c>
      <c r="V1187" s="75">
        <f t="shared" si="95"/>
        <v>2018747.9999999993</v>
      </c>
      <c r="W1187">
        <f>IFERROR(VLOOKUP($J1188,OSA!$BD:$BD,1,0),0)</f>
        <v>0</v>
      </c>
    </row>
    <row r="1188" spans="1:23" x14ac:dyDescent="0.35">
      <c r="A1188" t="str">
        <f t="shared" si="93"/>
        <v/>
      </c>
      <c r="B1188" s="48"/>
      <c r="C1188" s="4"/>
      <c r="H1188">
        <f>IFERROR(VLOOKUP($A1188,OSA!$BD:$BD,1,0),0)</f>
        <v>0</v>
      </c>
      <c r="J1188" t="str">
        <f t="shared" si="96"/>
        <v>01/394529503QLAZADA</v>
      </c>
      <c r="K1188" s="48" t="s">
        <v>5757</v>
      </c>
      <c r="L1188" t="s">
        <v>18768</v>
      </c>
      <c r="M1188" t="s">
        <v>20305</v>
      </c>
      <c r="N1188" s="4" t="s">
        <v>20117</v>
      </c>
      <c r="P1188">
        <v>115</v>
      </c>
      <c r="Q1188">
        <v>708</v>
      </c>
      <c r="S1188" s="79">
        <v>19346335</v>
      </c>
      <c r="T1188" s="79">
        <v>119106132</v>
      </c>
      <c r="U1188" s="69">
        <f t="shared" si="94"/>
        <v>274.33333333333331</v>
      </c>
      <c r="V1188" s="75">
        <f t="shared" si="95"/>
        <v>46150822.333333336</v>
      </c>
      <c r="W1188">
        <f>IFERROR(VLOOKUP($J1189,OSA!$BD:$BD,1,0),0)</f>
        <v>0</v>
      </c>
    </row>
    <row r="1189" spans="1:23" x14ac:dyDescent="0.35">
      <c r="A1189" t="str">
        <f t="shared" si="93"/>
        <v/>
      </c>
      <c r="B1189" s="48"/>
      <c r="C1189" s="4"/>
      <c r="H1189">
        <f>IFERROR(VLOOKUP($A1189,OSA!$BD:$BD,1,0),0)</f>
        <v>0</v>
      </c>
      <c r="J1189" t="str">
        <f t="shared" si="96"/>
        <v>01/394529503RLAZADA</v>
      </c>
      <c r="K1189" s="48" t="s">
        <v>5758</v>
      </c>
      <c r="L1189" t="s">
        <v>18768</v>
      </c>
      <c r="M1189" t="s">
        <v>20713</v>
      </c>
      <c r="N1189" s="4" t="s">
        <v>20117</v>
      </c>
      <c r="Q1189">
        <v>32</v>
      </c>
      <c r="T1189" s="79">
        <v>3151263.9999999995</v>
      </c>
      <c r="U1189" s="69">
        <f t="shared" si="94"/>
        <v>10.666666666666666</v>
      </c>
      <c r="V1189" s="75">
        <f t="shared" si="95"/>
        <v>1050421.3333333333</v>
      </c>
      <c r="W1189">
        <f>IFERROR(VLOOKUP($J1190,OSA!$BD:$BD,1,0),0)</f>
        <v>0</v>
      </c>
    </row>
    <row r="1190" spans="1:23" x14ac:dyDescent="0.35">
      <c r="A1190" t="str">
        <f t="shared" si="93"/>
        <v/>
      </c>
      <c r="B1190" s="48"/>
      <c r="C1190" s="4"/>
      <c r="H1190">
        <f>IFERROR(VLOOKUP($A1190,OSA!$BD:$BD,1,0),0)</f>
        <v>0</v>
      </c>
      <c r="J1190" t="str">
        <f t="shared" si="96"/>
        <v>01/394529503SLAZADA</v>
      </c>
      <c r="K1190" s="48" t="s">
        <v>5759</v>
      </c>
      <c r="L1190" t="s">
        <v>18768</v>
      </c>
      <c r="M1190" t="s">
        <v>20306</v>
      </c>
      <c r="N1190" s="4" t="s">
        <v>20117</v>
      </c>
      <c r="O1190">
        <v>12</v>
      </c>
      <c r="R1190" s="79">
        <v>1772592</v>
      </c>
      <c r="U1190" s="69">
        <f t="shared" si="94"/>
        <v>4</v>
      </c>
      <c r="V1190" s="75">
        <f t="shared" si="95"/>
        <v>590864</v>
      </c>
      <c r="W1190">
        <f>IFERROR(VLOOKUP($J1191,OSA!$BD:$BD,1,0),0)</f>
        <v>0</v>
      </c>
    </row>
    <row r="1191" spans="1:23" x14ac:dyDescent="0.35">
      <c r="A1191" t="str">
        <f t="shared" si="93"/>
        <v/>
      </c>
      <c r="B1191" s="48"/>
      <c r="C1191" s="4"/>
      <c r="H1191">
        <f>IFERROR(VLOOKUP($A1191,OSA!$BD:$BD,1,0),0)</f>
        <v>0</v>
      </c>
      <c r="J1191" t="str">
        <f t="shared" si="96"/>
        <v>01/394529503TBLIBLI</v>
      </c>
      <c r="K1191" s="48" t="s">
        <v>5760</v>
      </c>
      <c r="L1191" t="s">
        <v>18768</v>
      </c>
      <c r="M1191" t="s">
        <v>5699</v>
      </c>
      <c r="N1191" s="4" t="s">
        <v>20689</v>
      </c>
      <c r="O1191">
        <v>12</v>
      </c>
      <c r="Q1191">
        <v>48</v>
      </c>
      <c r="R1191" s="79">
        <v>1371623.9999999998</v>
      </c>
      <c r="T1191" s="79">
        <v>5486495.9999999991</v>
      </c>
      <c r="U1191" s="69">
        <f t="shared" si="94"/>
        <v>20</v>
      </c>
      <c r="V1191" s="75">
        <f t="shared" si="95"/>
        <v>2286039.9999999995</v>
      </c>
      <c r="W1191">
        <f>IFERROR(VLOOKUP($J1192,OSA!$BD:$BD,1,0),0)</f>
        <v>0</v>
      </c>
    </row>
    <row r="1192" spans="1:23" x14ac:dyDescent="0.35">
      <c r="A1192" t="str">
        <f t="shared" si="93"/>
        <v/>
      </c>
      <c r="B1192" s="48"/>
      <c r="C1192" s="4"/>
      <c r="H1192">
        <f>IFERROR(VLOOKUP($A1192,OSA!$BD:$BD,1,0),0)</f>
        <v>0</v>
      </c>
      <c r="J1192" t="str">
        <f t="shared" si="96"/>
        <v>01/394529503TLAZADA</v>
      </c>
      <c r="K1192" s="48" t="s">
        <v>5760</v>
      </c>
      <c r="L1192" t="s">
        <v>18768</v>
      </c>
      <c r="M1192" t="s">
        <v>5699</v>
      </c>
      <c r="N1192" s="4" t="s">
        <v>20117</v>
      </c>
      <c r="O1192">
        <v>240</v>
      </c>
      <c r="Q1192">
        <v>172</v>
      </c>
      <c r="R1192" s="79">
        <v>27432479.999999996</v>
      </c>
      <c r="T1192" s="79">
        <v>19659944</v>
      </c>
      <c r="U1192" s="69">
        <f t="shared" si="94"/>
        <v>137.33333333333334</v>
      </c>
      <c r="V1192" s="75">
        <f t="shared" si="95"/>
        <v>15697474.666666666</v>
      </c>
      <c r="W1192">
        <f>IFERROR(VLOOKUP($J1193,OSA!$BD:$BD,1,0),0)</f>
        <v>0</v>
      </c>
    </row>
    <row r="1193" spans="1:23" x14ac:dyDescent="0.35">
      <c r="A1193" t="str">
        <f t="shared" si="93"/>
        <v/>
      </c>
      <c r="B1193" s="48"/>
      <c r="C1193" s="4"/>
      <c r="H1193">
        <f>IFERROR(VLOOKUP($A1193,OSA!$BD:$BD,1,0),0)</f>
        <v>0</v>
      </c>
      <c r="J1193" t="str">
        <f t="shared" si="96"/>
        <v>01/394529503UBLIBLI</v>
      </c>
      <c r="K1193" s="48" t="s">
        <v>5761</v>
      </c>
      <c r="L1193" t="s">
        <v>18768</v>
      </c>
      <c r="M1193" t="s">
        <v>5700</v>
      </c>
      <c r="N1193" s="4" t="s">
        <v>20689</v>
      </c>
      <c r="Q1193">
        <v>24</v>
      </c>
      <c r="T1193" s="79">
        <v>4114871.9999999995</v>
      </c>
      <c r="U1193" s="69">
        <f t="shared" si="94"/>
        <v>8</v>
      </c>
      <c r="V1193" s="75">
        <f t="shared" si="95"/>
        <v>1371623.9999999998</v>
      </c>
      <c r="W1193" t="str">
        <f>IFERROR(VLOOKUP($J1194,OSA!$BD:$BD,1,0),0)</f>
        <v>01/394529503ULazada</v>
      </c>
    </row>
    <row r="1194" spans="1:23" x14ac:dyDescent="0.35">
      <c r="A1194" t="str">
        <f t="shared" si="93"/>
        <v/>
      </c>
      <c r="B1194" s="48"/>
      <c r="C1194" s="4"/>
      <c r="H1194">
        <f>IFERROR(VLOOKUP($A1194,OSA!$BD:$BD,1,0),0)</f>
        <v>0</v>
      </c>
      <c r="J1194" t="str">
        <f t="shared" si="96"/>
        <v>01/394529503ULAZADA</v>
      </c>
      <c r="K1194" s="48" t="s">
        <v>5761</v>
      </c>
      <c r="L1194" t="s">
        <v>18768</v>
      </c>
      <c r="M1194" t="s">
        <v>5700</v>
      </c>
      <c r="N1194" s="4" t="s">
        <v>20117</v>
      </c>
      <c r="O1194">
        <v>600</v>
      </c>
      <c r="P1194">
        <v>192</v>
      </c>
      <c r="Q1194">
        <v>620</v>
      </c>
      <c r="R1194" s="79">
        <v>102871800</v>
      </c>
      <c r="S1194" s="79">
        <v>32918975.999999996</v>
      </c>
      <c r="T1194" s="79">
        <v>106300860</v>
      </c>
      <c r="U1194" s="69">
        <f t="shared" si="94"/>
        <v>470.66666666666669</v>
      </c>
      <c r="V1194" s="75">
        <f t="shared" si="95"/>
        <v>80697212</v>
      </c>
      <c r="W1194">
        <f>IFERROR(VLOOKUP($J1195,OSA!$BD:$BD,1,0),0)</f>
        <v>0</v>
      </c>
    </row>
    <row r="1195" spans="1:23" x14ac:dyDescent="0.35">
      <c r="A1195" t="str">
        <f t="shared" si="93"/>
        <v/>
      </c>
      <c r="B1195" s="48"/>
      <c r="C1195" s="4"/>
      <c r="H1195">
        <f>IFERROR(VLOOKUP($A1195,OSA!$BD:$BD,1,0),0)</f>
        <v>0</v>
      </c>
      <c r="J1195" t="str">
        <f t="shared" si="96"/>
        <v>01/394529503VLAZADA</v>
      </c>
      <c r="K1195" s="48" t="s">
        <v>5762</v>
      </c>
      <c r="L1195" t="s">
        <v>18768</v>
      </c>
      <c r="M1195" t="s">
        <v>5701</v>
      </c>
      <c r="N1195" s="4" t="s">
        <v>20117</v>
      </c>
      <c r="O1195">
        <v>10</v>
      </c>
      <c r="R1195" s="79">
        <v>1121989.9999999998</v>
      </c>
      <c r="U1195" s="69">
        <f t="shared" si="94"/>
        <v>3.3333333333333335</v>
      </c>
      <c r="V1195" s="75">
        <f t="shared" si="95"/>
        <v>373996.66666666657</v>
      </c>
      <c r="W1195">
        <f>IFERROR(VLOOKUP($J1196,OSA!$BD:$BD,1,0),0)</f>
        <v>0</v>
      </c>
    </row>
    <row r="1196" spans="1:23" x14ac:dyDescent="0.35">
      <c r="A1196" t="str">
        <f t="shared" si="93"/>
        <v/>
      </c>
      <c r="B1196" s="48"/>
      <c r="C1196" s="4"/>
      <c r="H1196">
        <f>IFERROR(VLOOKUP($A1196,OSA!$BD:$BD,1,0),0)</f>
        <v>0</v>
      </c>
      <c r="J1196" t="str">
        <f t="shared" si="96"/>
        <v>01/394529503WBLIBLI</v>
      </c>
      <c r="K1196" s="48" t="s">
        <v>5763</v>
      </c>
      <c r="L1196" t="s">
        <v>18768</v>
      </c>
      <c r="M1196" t="s">
        <v>5702</v>
      </c>
      <c r="N1196" s="4" t="s">
        <v>20689</v>
      </c>
      <c r="P1196">
        <v>24</v>
      </c>
      <c r="S1196" s="79">
        <v>4039151.9999999995</v>
      </c>
      <c r="U1196" s="69">
        <f t="shared" si="94"/>
        <v>8</v>
      </c>
      <c r="V1196" s="75">
        <f t="shared" si="95"/>
        <v>1346383.9999999998</v>
      </c>
      <c r="W1196">
        <f>IFERROR(VLOOKUP($J1197,OSA!$BD:$BD,1,0),0)</f>
        <v>0</v>
      </c>
    </row>
    <row r="1197" spans="1:23" x14ac:dyDescent="0.35">
      <c r="A1197" t="str">
        <f t="shared" si="93"/>
        <v/>
      </c>
      <c r="B1197" s="48"/>
      <c r="C1197" s="4"/>
      <c r="H1197">
        <f>IFERROR(VLOOKUP($A1197,OSA!$BD:$BD,1,0),0)</f>
        <v>0</v>
      </c>
      <c r="J1197" t="str">
        <f t="shared" si="96"/>
        <v>01/394529503WLAZADA</v>
      </c>
      <c r="K1197" s="48" t="s">
        <v>5763</v>
      </c>
      <c r="L1197" t="s">
        <v>18768</v>
      </c>
      <c r="M1197" t="s">
        <v>5702</v>
      </c>
      <c r="N1197" s="4" t="s">
        <v>20117</v>
      </c>
      <c r="O1197">
        <v>161</v>
      </c>
      <c r="P1197">
        <v>6</v>
      </c>
      <c r="Q1197">
        <v>151</v>
      </c>
      <c r="R1197" s="79">
        <v>27095977.999999996</v>
      </c>
      <c r="S1197" s="79">
        <v>1009787.9999999999</v>
      </c>
      <c r="T1197" s="79">
        <v>25412997.999999996</v>
      </c>
      <c r="U1197" s="69">
        <f t="shared" si="94"/>
        <v>106</v>
      </c>
      <c r="V1197" s="75">
        <f t="shared" si="95"/>
        <v>17839587.999999996</v>
      </c>
      <c r="W1197">
        <f>IFERROR(VLOOKUP($J1198,OSA!$BD:$BD,1,0),0)</f>
        <v>0</v>
      </c>
    </row>
    <row r="1198" spans="1:23" x14ac:dyDescent="0.35">
      <c r="A1198" t="str">
        <f t="shared" si="93"/>
        <v/>
      </c>
      <c r="B1198" s="48"/>
      <c r="C1198" s="4"/>
      <c r="H1198">
        <f>IFERROR(VLOOKUP($A1198,OSA!$BD:$BD,1,0),0)</f>
        <v>0</v>
      </c>
      <c r="J1198" t="str">
        <f t="shared" si="96"/>
        <v>01/394529504GBLIBLI</v>
      </c>
      <c r="K1198" s="48" t="s">
        <v>20307</v>
      </c>
      <c r="L1198" t="s">
        <v>18768</v>
      </c>
      <c r="M1198" t="s">
        <v>20308</v>
      </c>
      <c r="N1198" s="4" t="s">
        <v>20689</v>
      </c>
      <c r="P1198">
        <v>48</v>
      </c>
      <c r="S1198" s="79">
        <v>10766687.999999998</v>
      </c>
      <c r="U1198" s="69">
        <f t="shared" si="94"/>
        <v>16</v>
      </c>
      <c r="V1198" s="75">
        <f t="shared" si="95"/>
        <v>3588895.9999999995</v>
      </c>
      <c r="W1198">
        <f>IFERROR(VLOOKUP($J1199,OSA!$BD:$BD,1,0),0)</f>
        <v>0</v>
      </c>
    </row>
    <row r="1199" spans="1:23" x14ac:dyDescent="0.35">
      <c r="A1199" t="str">
        <f t="shared" si="93"/>
        <v/>
      </c>
      <c r="B1199" s="48"/>
      <c r="C1199" s="4"/>
      <c r="H1199">
        <f>IFERROR(VLOOKUP($A1199,OSA!$BD:$BD,1,0),0)</f>
        <v>0</v>
      </c>
      <c r="J1199" t="str">
        <f t="shared" si="96"/>
        <v>01/394629501ILAZADA</v>
      </c>
      <c r="K1199" s="48" t="s">
        <v>2561</v>
      </c>
      <c r="L1199" t="s">
        <v>2969</v>
      </c>
      <c r="M1199" t="s">
        <v>20309</v>
      </c>
      <c r="N1199" s="4" t="s">
        <v>20117</v>
      </c>
      <c r="O1199">
        <v>24</v>
      </c>
      <c r="P1199">
        <v>21</v>
      </c>
      <c r="Q1199">
        <v>274</v>
      </c>
      <c r="R1199" s="79">
        <v>3886752</v>
      </c>
      <c r="S1199" s="79">
        <v>3400908</v>
      </c>
      <c r="T1199" s="79">
        <v>44373752</v>
      </c>
      <c r="U1199" s="69">
        <f t="shared" si="94"/>
        <v>106.33333333333333</v>
      </c>
      <c r="V1199" s="75">
        <f t="shared" si="95"/>
        <v>17220470.666666668</v>
      </c>
      <c r="W1199">
        <f>IFERROR(VLOOKUP($J1200,OSA!$BD:$BD,1,0),0)</f>
        <v>0</v>
      </c>
    </row>
    <row r="1200" spans="1:23" x14ac:dyDescent="0.35">
      <c r="A1200" t="str">
        <f t="shared" si="93"/>
        <v/>
      </c>
      <c r="B1200" s="48"/>
      <c r="C1200" s="4"/>
      <c r="H1200">
        <f>IFERROR(VLOOKUP($A1200,OSA!$BD:$BD,1,0),0)</f>
        <v>0</v>
      </c>
      <c r="J1200" t="str">
        <f t="shared" si="96"/>
        <v>01/394629501KLAZADA</v>
      </c>
      <c r="K1200" s="48" t="s">
        <v>2613</v>
      </c>
      <c r="L1200" t="s">
        <v>2969</v>
      </c>
      <c r="M1200" t="s">
        <v>20310</v>
      </c>
      <c r="N1200" s="4" t="s">
        <v>20117</v>
      </c>
      <c r="O1200">
        <v>42</v>
      </c>
      <c r="P1200">
        <v>48</v>
      </c>
      <c r="Q1200">
        <v>57</v>
      </c>
      <c r="R1200" s="79">
        <v>6801816</v>
      </c>
      <c r="S1200" s="79">
        <v>7773503.9999999991</v>
      </c>
      <c r="T1200" s="79">
        <v>9231036</v>
      </c>
      <c r="U1200" s="69">
        <f t="shared" si="94"/>
        <v>49</v>
      </c>
      <c r="V1200" s="75">
        <f t="shared" si="95"/>
        <v>7935452</v>
      </c>
      <c r="W1200">
        <f>IFERROR(VLOOKUP($J1201,OSA!$BD:$BD,1,0),0)</f>
        <v>0</v>
      </c>
    </row>
    <row r="1201" spans="1:23" x14ac:dyDescent="0.35">
      <c r="A1201" t="str">
        <f t="shared" si="93"/>
        <v/>
      </c>
      <c r="B1201" s="48"/>
      <c r="C1201" s="4"/>
      <c r="H1201">
        <f>IFERROR(VLOOKUP($A1201,OSA!$BD:$BD,1,0),0)</f>
        <v>0</v>
      </c>
      <c r="J1201" t="str">
        <f t="shared" si="96"/>
        <v>01/394629501MLAZADA</v>
      </c>
      <c r="K1201" s="48" t="s">
        <v>2558</v>
      </c>
      <c r="L1201" t="s">
        <v>2969</v>
      </c>
      <c r="M1201" t="s">
        <v>20311</v>
      </c>
      <c r="N1201" s="4" t="s">
        <v>20117</v>
      </c>
      <c r="O1201">
        <v>60</v>
      </c>
      <c r="P1201">
        <v>36</v>
      </c>
      <c r="Q1201">
        <v>84</v>
      </c>
      <c r="R1201" s="79">
        <v>9716880</v>
      </c>
      <c r="S1201" s="79">
        <v>5830128</v>
      </c>
      <c r="T1201" s="79">
        <v>13603631.999999998</v>
      </c>
      <c r="U1201" s="69">
        <f t="shared" si="94"/>
        <v>60</v>
      </c>
      <c r="V1201" s="75">
        <f t="shared" si="95"/>
        <v>9716880</v>
      </c>
      <c r="W1201">
        <f>IFERROR(VLOOKUP($J1202,OSA!$BD:$BD,1,0),0)</f>
        <v>0</v>
      </c>
    </row>
    <row r="1202" spans="1:23" x14ac:dyDescent="0.35">
      <c r="A1202" t="str">
        <f t="shared" si="93"/>
        <v/>
      </c>
      <c r="B1202" s="48"/>
      <c r="C1202" s="4"/>
      <c r="H1202">
        <f>IFERROR(VLOOKUP($A1202,OSA!$BD:$BD,1,0),0)</f>
        <v>0</v>
      </c>
      <c r="J1202" t="str">
        <f t="shared" si="96"/>
        <v>01/394629501OLAZADA</v>
      </c>
      <c r="K1202" s="48" t="s">
        <v>2554</v>
      </c>
      <c r="L1202" t="s">
        <v>2969</v>
      </c>
      <c r="M1202" t="s">
        <v>20312</v>
      </c>
      <c r="N1202" s="4" t="s">
        <v>20117</v>
      </c>
      <c r="O1202">
        <v>156</v>
      </c>
      <c r="P1202">
        <v>60</v>
      </c>
      <c r="Q1202">
        <v>233</v>
      </c>
      <c r="R1202" s="79">
        <v>25263888</v>
      </c>
      <c r="S1202" s="79">
        <v>9716879.9999999981</v>
      </c>
      <c r="T1202" s="79">
        <v>37733884</v>
      </c>
      <c r="U1202" s="69">
        <f t="shared" si="94"/>
        <v>149.66666666666666</v>
      </c>
      <c r="V1202" s="75">
        <f t="shared" si="95"/>
        <v>24238217.333333332</v>
      </c>
      <c r="W1202">
        <f>IFERROR(VLOOKUP($J1203,OSA!$BD:$BD,1,0),0)</f>
        <v>0</v>
      </c>
    </row>
    <row r="1203" spans="1:23" x14ac:dyDescent="0.35">
      <c r="A1203" t="str">
        <f t="shared" si="93"/>
        <v/>
      </c>
      <c r="B1203" s="48"/>
      <c r="C1203" s="4"/>
      <c r="H1203">
        <f>IFERROR(VLOOKUP($A1203,OSA!$BD:$BD,1,0),0)</f>
        <v>0</v>
      </c>
      <c r="J1203" t="str">
        <f t="shared" si="96"/>
        <v>01/394629501QBLIBLI</v>
      </c>
      <c r="K1203" s="48" t="s">
        <v>2378</v>
      </c>
      <c r="L1203" t="s">
        <v>2969</v>
      </c>
      <c r="M1203" t="s">
        <v>4190</v>
      </c>
      <c r="N1203" s="4" t="s">
        <v>20689</v>
      </c>
      <c r="Q1203">
        <v>12</v>
      </c>
      <c r="T1203" s="79">
        <v>1943375.9999999998</v>
      </c>
      <c r="U1203" s="69">
        <f t="shared" si="94"/>
        <v>4</v>
      </c>
      <c r="V1203" s="75">
        <f t="shared" si="95"/>
        <v>647791.99999999988</v>
      </c>
      <c r="W1203">
        <f>IFERROR(VLOOKUP($J1204,OSA!$BD:$BD,1,0),0)</f>
        <v>0</v>
      </c>
    </row>
    <row r="1204" spans="1:23" x14ac:dyDescent="0.35">
      <c r="A1204" t="str">
        <f t="shared" si="93"/>
        <v/>
      </c>
      <c r="B1204" s="48"/>
      <c r="C1204" s="4"/>
      <c r="H1204">
        <f>IFERROR(VLOOKUP($A1204,OSA!$BD:$BD,1,0),0)</f>
        <v>0</v>
      </c>
      <c r="J1204" t="str">
        <f t="shared" si="96"/>
        <v>01/394629501QLAZADA</v>
      </c>
      <c r="K1204" s="48" t="s">
        <v>2378</v>
      </c>
      <c r="L1204" t="s">
        <v>2969</v>
      </c>
      <c r="M1204" t="s">
        <v>4190</v>
      </c>
      <c r="N1204" s="4" t="s">
        <v>20117</v>
      </c>
      <c r="P1204">
        <v>78</v>
      </c>
      <c r="Q1204">
        <v>61</v>
      </c>
      <c r="S1204" s="79">
        <v>12631943.999999998</v>
      </c>
      <c r="T1204" s="79">
        <v>9878828</v>
      </c>
      <c r="U1204" s="69">
        <f t="shared" si="94"/>
        <v>46.333333333333336</v>
      </c>
      <c r="V1204" s="75">
        <f t="shared" si="95"/>
        <v>7503590.666666667</v>
      </c>
      <c r="W1204">
        <f>IFERROR(VLOOKUP($J1205,OSA!$BD:$BD,1,0),0)</f>
        <v>0</v>
      </c>
    </row>
    <row r="1205" spans="1:23" x14ac:dyDescent="0.35">
      <c r="A1205" t="str">
        <f t="shared" si="93"/>
        <v/>
      </c>
      <c r="B1205" s="48"/>
      <c r="C1205" s="4"/>
      <c r="H1205">
        <f>IFERROR(VLOOKUP($A1205,OSA!$BD:$BD,1,0),0)</f>
        <v>0</v>
      </c>
      <c r="J1205" t="str">
        <f t="shared" si="96"/>
        <v>01/394629501RBLIBLI</v>
      </c>
      <c r="K1205" s="48" t="s">
        <v>2376</v>
      </c>
      <c r="L1205" t="s">
        <v>2969</v>
      </c>
      <c r="M1205" t="s">
        <v>20313</v>
      </c>
      <c r="N1205" s="4" t="s">
        <v>20689</v>
      </c>
      <c r="P1205">
        <v>24</v>
      </c>
      <c r="Q1205">
        <v>12</v>
      </c>
      <c r="S1205" s="79">
        <v>3886751.9999999995</v>
      </c>
      <c r="T1205" s="79">
        <v>1943375.9999999998</v>
      </c>
      <c r="U1205" s="69">
        <f t="shared" si="94"/>
        <v>12</v>
      </c>
      <c r="V1205" s="75">
        <f t="shared" si="95"/>
        <v>1943375.9999999998</v>
      </c>
      <c r="W1205">
        <f>IFERROR(VLOOKUP($J1206,OSA!$BD:$BD,1,0),0)</f>
        <v>0</v>
      </c>
    </row>
    <row r="1206" spans="1:23" x14ac:dyDescent="0.35">
      <c r="A1206" t="str">
        <f t="shared" si="93"/>
        <v/>
      </c>
      <c r="B1206" s="48"/>
      <c r="C1206" s="4"/>
      <c r="H1206">
        <f>IFERROR(VLOOKUP($A1206,OSA!$BD:$BD,1,0),0)</f>
        <v>0</v>
      </c>
      <c r="J1206" t="str">
        <f t="shared" si="96"/>
        <v>01/394629501RLAZADA</v>
      </c>
      <c r="K1206" s="48" t="s">
        <v>2376</v>
      </c>
      <c r="L1206" t="s">
        <v>2969</v>
      </c>
      <c r="M1206" t="s">
        <v>20313</v>
      </c>
      <c r="N1206" s="4" t="s">
        <v>20117</v>
      </c>
      <c r="O1206">
        <v>60</v>
      </c>
      <c r="P1206">
        <v>24</v>
      </c>
      <c r="Q1206">
        <v>77</v>
      </c>
      <c r="R1206" s="79">
        <v>9716880</v>
      </c>
      <c r="S1206" s="79">
        <v>3886751.9999999995</v>
      </c>
      <c r="T1206" s="79">
        <v>12469996</v>
      </c>
      <c r="U1206" s="69">
        <f t="shared" si="94"/>
        <v>53.666666666666664</v>
      </c>
      <c r="V1206" s="75">
        <f t="shared" si="95"/>
        <v>8691209.333333334</v>
      </c>
      <c r="W1206">
        <f>IFERROR(VLOOKUP($J1207,OSA!$BD:$BD,1,0),0)</f>
        <v>0</v>
      </c>
    </row>
    <row r="1207" spans="1:23" x14ac:dyDescent="0.35">
      <c r="A1207" t="str">
        <f t="shared" si="93"/>
        <v/>
      </c>
      <c r="B1207" s="48"/>
      <c r="C1207" s="4"/>
      <c r="H1207">
        <f>IFERROR(VLOOKUP($A1207,OSA!$BD:$BD,1,0),0)</f>
        <v>0</v>
      </c>
      <c r="J1207" t="str">
        <f t="shared" si="96"/>
        <v>01/394629501SBLIBLI</v>
      </c>
      <c r="K1207" s="48" t="s">
        <v>1889</v>
      </c>
      <c r="L1207" t="s">
        <v>2969</v>
      </c>
      <c r="M1207" t="s">
        <v>20314</v>
      </c>
      <c r="N1207" s="4" t="s">
        <v>20689</v>
      </c>
      <c r="P1207">
        <v>12</v>
      </c>
      <c r="S1207" s="79">
        <v>1943375.9999999998</v>
      </c>
      <c r="U1207" s="69">
        <f t="shared" si="94"/>
        <v>4</v>
      </c>
      <c r="V1207" s="75">
        <f t="shared" si="95"/>
        <v>647791.99999999988</v>
      </c>
      <c r="W1207">
        <f>IFERROR(VLOOKUP($J1208,OSA!$BD:$BD,1,0),0)</f>
        <v>0</v>
      </c>
    </row>
    <row r="1208" spans="1:23" x14ac:dyDescent="0.35">
      <c r="A1208" t="str">
        <f t="shared" si="93"/>
        <v/>
      </c>
      <c r="B1208" s="48"/>
      <c r="C1208" s="4"/>
      <c r="H1208">
        <f>IFERROR(VLOOKUP($A1208,OSA!$BD:$BD,1,0),0)</f>
        <v>0</v>
      </c>
      <c r="J1208" t="str">
        <f t="shared" si="96"/>
        <v>01/394629501SLAZADA</v>
      </c>
      <c r="K1208" s="48" t="s">
        <v>1889</v>
      </c>
      <c r="L1208" t="s">
        <v>2969</v>
      </c>
      <c r="M1208" t="s">
        <v>20314</v>
      </c>
      <c r="N1208" s="4" t="s">
        <v>20117</v>
      </c>
      <c r="P1208">
        <v>30</v>
      </c>
      <c r="Q1208">
        <v>55</v>
      </c>
      <c r="S1208" s="79">
        <v>4858439.9999999991</v>
      </c>
      <c r="T1208" s="79">
        <v>8907140</v>
      </c>
      <c r="U1208" s="69">
        <f t="shared" si="94"/>
        <v>28.333333333333332</v>
      </c>
      <c r="V1208" s="75">
        <f t="shared" si="95"/>
        <v>4588526.666666667</v>
      </c>
      <c r="W1208">
        <f>IFERROR(VLOOKUP($J1209,OSA!$BD:$BD,1,0),0)</f>
        <v>0</v>
      </c>
    </row>
    <row r="1209" spans="1:23" x14ac:dyDescent="0.35">
      <c r="A1209" t="str">
        <f t="shared" si="93"/>
        <v/>
      </c>
      <c r="B1209" s="48"/>
      <c r="C1209" s="4"/>
      <c r="H1209">
        <f>IFERROR(VLOOKUP($A1209,OSA!$BD:$BD,1,0),0)</f>
        <v>0</v>
      </c>
      <c r="J1209" t="str">
        <f t="shared" si="96"/>
        <v>01/394629501ULAZADA</v>
      </c>
      <c r="K1209" s="48" t="s">
        <v>2403</v>
      </c>
      <c r="L1209" t="s">
        <v>2969</v>
      </c>
      <c r="M1209" t="s">
        <v>20315</v>
      </c>
      <c r="N1209" s="4" t="s">
        <v>20117</v>
      </c>
      <c r="O1209">
        <v>18</v>
      </c>
      <c r="Q1209">
        <v>12</v>
      </c>
      <c r="R1209" s="79">
        <v>1029762</v>
      </c>
      <c r="T1209" s="79">
        <v>686508</v>
      </c>
      <c r="U1209" s="69">
        <f t="shared" si="94"/>
        <v>10</v>
      </c>
      <c r="V1209" s="75">
        <f t="shared" si="95"/>
        <v>572090</v>
      </c>
      <c r="W1209">
        <f>IFERROR(VLOOKUP($J1210,OSA!$BD:$BD,1,0),0)</f>
        <v>0</v>
      </c>
    </row>
    <row r="1210" spans="1:23" x14ac:dyDescent="0.35">
      <c r="A1210" t="str">
        <f t="shared" si="93"/>
        <v/>
      </c>
      <c r="B1210" s="48"/>
      <c r="C1210" s="4"/>
      <c r="H1210">
        <f>IFERROR(VLOOKUP($A1210,OSA!$BD:$BD,1,0),0)</f>
        <v>0</v>
      </c>
      <c r="J1210" t="str">
        <f t="shared" si="96"/>
        <v>01/394629501VLAZADA</v>
      </c>
      <c r="K1210" s="48" t="s">
        <v>6083</v>
      </c>
      <c r="L1210" t="s">
        <v>2969</v>
      </c>
      <c r="M1210" t="s">
        <v>20714</v>
      </c>
      <c r="N1210" s="4" t="s">
        <v>20117</v>
      </c>
      <c r="Q1210">
        <v>12</v>
      </c>
      <c r="T1210" s="79">
        <v>1029767.9999999999</v>
      </c>
      <c r="U1210" s="69">
        <f t="shared" si="94"/>
        <v>4</v>
      </c>
      <c r="V1210" s="75">
        <f t="shared" si="95"/>
        <v>343255.99999999994</v>
      </c>
      <c r="W1210">
        <f>IFERROR(VLOOKUP($J1211,OSA!$BD:$BD,1,0),0)</f>
        <v>0</v>
      </c>
    </row>
    <row r="1211" spans="1:23" x14ac:dyDescent="0.35">
      <c r="A1211" t="str">
        <f t="shared" si="93"/>
        <v/>
      </c>
      <c r="B1211" s="48"/>
      <c r="C1211" s="4"/>
      <c r="H1211">
        <f>IFERROR(VLOOKUP($A1211,OSA!$BD:$BD,1,0),0)</f>
        <v>0</v>
      </c>
      <c r="J1211" t="str">
        <f t="shared" si="96"/>
        <v>01/394629501WLAZADA</v>
      </c>
      <c r="K1211" s="48" t="s">
        <v>4739</v>
      </c>
      <c r="L1211" t="s">
        <v>2969</v>
      </c>
      <c r="M1211" t="s">
        <v>20316</v>
      </c>
      <c r="N1211" s="4" t="s">
        <v>20117</v>
      </c>
      <c r="O1211">
        <v>12</v>
      </c>
      <c r="P1211">
        <v>12</v>
      </c>
      <c r="Q1211">
        <v>24</v>
      </c>
      <c r="R1211" s="79">
        <v>686508</v>
      </c>
      <c r="S1211" s="79">
        <v>686508</v>
      </c>
      <c r="T1211" s="79">
        <v>1373016</v>
      </c>
      <c r="U1211" s="69">
        <f t="shared" si="94"/>
        <v>16</v>
      </c>
      <c r="V1211" s="75">
        <f t="shared" si="95"/>
        <v>915344</v>
      </c>
      <c r="W1211" t="str">
        <f>IFERROR(VLOOKUP($J1212,OSA!$BD:$BD,1,0),0)</f>
        <v>01/394629501XLazada</v>
      </c>
    </row>
    <row r="1212" spans="1:23" x14ac:dyDescent="0.35">
      <c r="A1212" t="str">
        <f t="shared" si="93"/>
        <v/>
      </c>
      <c r="B1212" s="48"/>
      <c r="C1212" s="4"/>
      <c r="H1212">
        <f>IFERROR(VLOOKUP($A1212,OSA!$BD:$BD,1,0),0)</f>
        <v>0</v>
      </c>
      <c r="J1212" t="str">
        <f t="shared" si="96"/>
        <v>01/394629501XLAZADA</v>
      </c>
      <c r="K1212" s="48" t="s">
        <v>6084</v>
      </c>
      <c r="L1212" t="s">
        <v>2969</v>
      </c>
      <c r="M1212" t="s">
        <v>20317</v>
      </c>
      <c r="N1212" s="4" t="s">
        <v>20117</v>
      </c>
      <c r="P1212">
        <v>12</v>
      </c>
      <c r="Q1212">
        <v>24</v>
      </c>
      <c r="S1212" s="79">
        <v>1029767.9999999999</v>
      </c>
      <c r="T1212" s="79">
        <v>2059535.9999999998</v>
      </c>
      <c r="U1212" s="69">
        <f t="shared" si="94"/>
        <v>12</v>
      </c>
      <c r="V1212" s="75">
        <f t="shared" si="95"/>
        <v>1029767.9999999999</v>
      </c>
      <c r="W1212" t="str">
        <f>IFERROR(VLOOKUP($J1213,OSA!$BD:$BD,1,0),0)</f>
        <v>01/394629501ZLazada</v>
      </c>
    </row>
    <row r="1213" spans="1:23" x14ac:dyDescent="0.35">
      <c r="A1213" t="str">
        <f t="shared" si="93"/>
        <v/>
      </c>
      <c r="B1213" s="48"/>
      <c r="C1213" s="4"/>
      <c r="H1213">
        <f>IFERROR(VLOOKUP($A1213,OSA!$BD:$BD,1,0),0)</f>
        <v>0</v>
      </c>
      <c r="J1213" t="str">
        <f t="shared" si="96"/>
        <v>01/394629501ZLAZADA</v>
      </c>
      <c r="K1213" s="48" t="s">
        <v>6085</v>
      </c>
      <c r="L1213" t="s">
        <v>2969</v>
      </c>
      <c r="M1213" t="s">
        <v>20318</v>
      </c>
      <c r="N1213" s="4" t="s">
        <v>20117</v>
      </c>
      <c r="O1213">
        <v>6</v>
      </c>
      <c r="P1213">
        <v>12</v>
      </c>
      <c r="R1213" s="79">
        <v>514883.99999999994</v>
      </c>
      <c r="S1213" s="79">
        <v>1029767.9999999999</v>
      </c>
      <c r="U1213" s="69">
        <f t="shared" si="94"/>
        <v>6</v>
      </c>
      <c r="V1213" s="75">
        <f t="shared" si="95"/>
        <v>514883.99999999994</v>
      </c>
      <c r="W1213">
        <f>IFERROR(VLOOKUP($J1214,OSA!$BD:$BD,1,0),0)</f>
        <v>0</v>
      </c>
    </row>
    <row r="1214" spans="1:23" x14ac:dyDescent="0.35">
      <c r="A1214" t="str">
        <f t="shared" si="93"/>
        <v/>
      </c>
      <c r="B1214" s="48"/>
      <c r="C1214" s="4"/>
      <c r="H1214">
        <f>IFERROR(VLOOKUP($A1214,OSA!$BD:$BD,1,0),0)</f>
        <v>0</v>
      </c>
      <c r="J1214" t="str">
        <f t="shared" si="96"/>
        <v>01/394629502ABLIBLI</v>
      </c>
      <c r="K1214" s="48" t="s">
        <v>2621</v>
      </c>
      <c r="L1214" t="s">
        <v>2969</v>
      </c>
      <c r="M1214" t="s">
        <v>20319</v>
      </c>
      <c r="N1214" s="4" t="s">
        <v>20689</v>
      </c>
      <c r="P1214">
        <v>36</v>
      </c>
      <c r="S1214" s="79">
        <v>2059524</v>
      </c>
      <c r="U1214" s="69">
        <f t="shared" si="94"/>
        <v>12</v>
      </c>
      <c r="V1214" s="75">
        <f t="shared" si="95"/>
        <v>686508</v>
      </c>
      <c r="W1214">
        <f>IFERROR(VLOOKUP($J1215,OSA!$BD:$BD,1,0),0)</f>
        <v>0</v>
      </c>
    </row>
    <row r="1215" spans="1:23" x14ac:dyDescent="0.35">
      <c r="A1215" t="str">
        <f t="shared" si="93"/>
        <v/>
      </c>
      <c r="B1215" s="48"/>
      <c r="C1215" s="4"/>
      <c r="H1215">
        <f>IFERROR(VLOOKUP($A1215,OSA!$BD:$BD,1,0),0)</f>
        <v>0</v>
      </c>
      <c r="J1215" t="str">
        <f t="shared" si="96"/>
        <v>01/394629502ALAZADA</v>
      </c>
      <c r="K1215" s="48" t="s">
        <v>2621</v>
      </c>
      <c r="L1215" t="s">
        <v>2969</v>
      </c>
      <c r="M1215" t="s">
        <v>20319</v>
      </c>
      <c r="N1215" s="4" t="s">
        <v>20117</v>
      </c>
      <c r="O1215">
        <v>342</v>
      </c>
      <c r="R1215" s="79">
        <v>19565478</v>
      </c>
      <c r="U1215" s="69">
        <f t="shared" si="94"/>
        <v>114</v>
      </c>
      <c r="V1215" s="75">
        <f t="shared" si="95"/>
        <v>6521826</v>
      </c>
      <c r="W1215">
        <f>IFERROR(VLOOKUP($J1216,OSA!$BD:$BD,1,0),0)</f>
        <v>0</v>
      </c>
    </row>
    <row r="1216" spans="1:23" x14ac:dyDescent="0.35">
      <c r="A1216" t="str">
        <f t="shared" si="93"/>
        <v/>
      </c>
      <c r="B1216" s="48"/>
      <c r="C1216" s="4"/>
      <c r="H1216">
        <f>IFERROR(VLOOKUP($A1216,OSA!$BD:$BD,1,0),0)</f>
        <v>0</v>
      </c>
      <c r="J1216" t="str">
        <f t="shared" si="96"/>
        <v>01/394629502BBLIBLI</v>
      </c>
      <c r="K1216" s="48" t="s">
        <v>2401</v>
      </c>
      <c r="L1216" t="s">
        <v>2969</v>
      </c>
      <c r="M1216" t="s">
        <v>20320</v>
      </c>
      <c r="N1216" s="4" t="s">
        <v>20689</v>
      </c>
      <c r="O1216">
        <v>12</v>
      </c>
      <c r="R1216" s="79">
        <v>686508</v>
      </c>
      <c r="U1216" s="69">
        <f t="shared" si="94"/>
        <v>4</v>
      </c>
      <c r="V1216" s="75">
        <f t="shared" si="95"/>
        <v>228836</v>
      </c>
      <c r="W1216">
        <f>IFERROR(VLOOKUP($J1217,OSA!$BD:$BD,1,0),0)</f>
        <v>0</v>
      </c>
    </row>
    <row r="1217" spans="1:23" x14ac:dyDescent="0.35">
      <c r="A1217" t="str">
        <f t="shared" si="93"/>
        <v/>
      </c>
      <c r="B1217" s="48"/>
      <c r="C1217" s="4"/>
      <c r="H1217">
        <f>IFERROR(VLOOKUP($A1217,OSA!$BD:$BD,1,0),0)</f>
        <v>0</v>
      </c>
      <c r="J1217" t="str">
        <f t="shared" si="96"/>
        <v>01/394629502BLAZADA</v>
      </c>
      <c r="K1217" s="48" t="s">
        <v>2401</v>
      </c>
      <c r="L1217" t="s">
        <v>2969</v>
      </c>
      <c r="M1217" t="s">
        <v>20320</v>
      </c>
      <c r="N1217" s="4" t="s">
        <v>20117</v>
      </c>
      <c r="O1217">
        <v>42</v>
      </c>
      <c r="P1217">
        <v>114</v>
      </c>
      <c r="Q1217">
        <v>42</v>
      </c>
      <c r="R1217" s="79">
        <v>2402778</v>
      </c>
      <c r="S1217" s="79">
        <v>6521826</v>
      </c>
      <c r="T1217" s="79">
        <v>2402778</v>
      </c>
      <c r="U1217" s="69">
        <f t="shared" si="94"/>
        <v>66</v>
      </c>
      <c r="V1217" s="75">
        <f t="shared" si="95"/>
        <v>3775794</v>
      </c>
      <c r="W1217">
        <f>IFERROR(VLOOKUP($J1218,OSA!$BD:$BD,1,0),0)</f>
        <v>0</v>
      </c>
    </row>
    <row r="1218" spans="1:23" x14ac:dyDescent="0.35">
      <c r="A1218" t="str">
        <f t="shared" si="93"/>
        <v/>
      </c>
      <c r="B1218" s="48"/>
      <c r="C1218" s="4"/>
      <c r="H1218">
        <f>IFERROR(VLOOKUP($A1218,OSA!$BD:$BD,1,0),0)</f>
        <v>0</v>
      </c>
      <c r="J1218" t="str">
        <f t="shared" si="96"/>
        <v>01/394629502CBLIBLI</v>
      </c>
      <c r="K1218" s="48" t="s">
        <v>2618</v>
      </c>
      <c r="L1218" t="s">
        <v>2969</v>
      </c>
      <c r="M1218" t="s">
        <v>20321</v>
      </c>
      <c r="N1218" s="4" t="s">
        <v>20689</v>
      </c>
      <c r="P1218">
        <v>36</v>
      </c>
      <c r="Q1218">
        <v>12</v>
      </c>
      <c r="S1218" s="79">
        <v>2059524</v>
      </c>
      <c r="T1218" s="79">
        <v>686508</v>
      </c>
      <c r="U1218" s="69">
        <f t="shared" si="94"/>
        <v>16</v>
      </c>
      <c r="V1218" s="75">
        <f t="shared" si="95"/>
        <v>915344</v>
      </c>
      <c r="W1218">
        <f>IFERROR(VLOOKUP($J1219,OSA!$BD:$BD,1,0),0)</f>
        <v>0</v>
      </c>
    </row>
    <row r="1219" spans="1:23" x14ac:dyDescent="0.35">
      <c r="A1219" t="str">
        <f t="shared" ref="A1219:A1282" si="97">B1219&amp;E1219</f>
        <v/>
      </c>
      <c r="B1219" s="48"/>
      <c r="C1219" s="4"/>
      <c r="H1219">
        <f>IFERROR(VLOOKUP($A1219,OSA!$BD:$BD,1,0),0)</f>
        <v>0</v>
      </c>
      <c r="J1219" t="str">
        <f t="shared" si="96"/>
        <v>01/394629502CLAZADA</v>
      </c>
      <c r="K1219" s="48" t="s">
        <v>2618</v>
      </c>
      <c r="L1219" t="s">
        <v>2969</v>
      </c>
      <c r="M1219" t="s">
        <v>20321</v>
      </c>
      <c r="N1219" s="4" t="s">
        <v>20117</v>
      </c>
      <c r="O1219">
        <v>346</v>
      </c>
      <c r="P1219">
        <v>66</v>
      </c>
      <c r="R1219" s="79">
        <v>19794314</v>
      </c>
      <c r="S1219" s="79">
        <v>3775794</v>
      </c>
      <c r="U1219" s="69">
        <f t="shared" ref="U1219:U1282" si="98">SUM(O1219:Q1219)/3</f>
        <v>137.33333333333334</v>
      </c>
      <c r="V1219" s="75">
        <f t="shared" ref="V1219:V1282" si="99">SUM(R1219:T1219)/3</f>
        <v>7856702.666666667</v>
      </c>
      <c r="W1219">
        <f>IFERROR(VLOOKUP($J1220,OSA!$BD:$BD,1,0),0)</f>
        <v>0</v>
      </c>
    </row>
    <row r="1220" spans="1:23" x14ac:dyDescent="0.35">
      <c r="A1220" t="str">
        <f t="shared" si="97"/>
        <v/>
      </c>
      <c r="B1220" s="48"/>
      <c r="C1220" s="4"/>
      <c r="H1220">
        <f>IFERROR(VLOOKUP($A1220,OSA!$BD:$BD,1,0),0)</f>
        <v>0</v>
      </c>
      <c r="J1220" t="str">
        <f t="shared" si="96"/>
        <v>01/394629502DLAZADA</v>
      </c>
      <c r="K1220" s="48" t="s">
        <v>2984</v>
      </c>
      <c r="L1220" t="s">
        <v>2969</v>
      </c>
      <c r="M1220" t="s">
        <v>20322</v>
      </c>
      <c r="N1220" s="4" t="s">
        <v>20117</v>
      </c>
      <c r="O1220">
        <v>42</v>
      </c>
      <c r="P1220">
        <v>18</v>
      </c>
      <c r="Q1220">
        <v>13</v>
      </c>
      <c r="R1220" s="79">
        <v>6801815.9999999991</v>
      </c>
      <c r="S1220" s="79">
        <v>2915063.9999999995</v>
      </c>
      <c r="T1220" s="79">
        <v>2105324</v>
      </c>
      <c r="U1220" s="69">
        <f t="shared" si="98"/>
        <v>24.333333333333332</v>
      </c>
      <c r="V1220" s="75">
        <f t="shared" si="99"/>
        <v>3940734.666666666</v>
      </c>
      <c r="W1220">
        <f>IFERROR(VLOOKUP($J1221,OSA!$BD:$BD,1,0),0)</f>
        <v>0</v>
      </c>
    </row>
    <row r="1221" spans="1:23" x14ac:dyDescent="0.35">
      <c r="A1221" t="str">
        <f t="shared" si="97"/>
        <v/>
      </c>
      <c r="B1221" s="48"/>
      <c r="C1221" s="4"/>
      <c r="H1221">
        <f>IFERROR(VLOOKUP($A1221,OSA!$BD:$BD,1,0),0)</f>
        <v>0</v>
      </c>
      <c r="J1221" t="str">
        <f t="shared" si="96"/>
        <v>01/394629502EBLIBLI</v>
      </c>
      <c r="K1221" s="48" t="s">
        <v>2985</v>
      </c>
      <c r="L1221" t="s">
        <v>2969</v>
      </c>
      <c r="M1221" t="s">
        <v>20323</v>
      </c>
      <c r="N1221" s="4" t="s">
        <v>20689</v>
      </c>
      <c r="Q1221">
        <v>12</v>
      </c>
      <c r="T1221" s="79">
        <v>1943375.9999999998</v>
      </c>
      <c r="U1221" s="69">
        <f t="shared" si="98"/>
        <v>4</v>
      </c>
      <c r="V1221" s="75">
        <f t="shared" si="99"/>
        <v>647791.99999999988</v>
      </c>
      <c r="W1221">
        <f>IFERROR(VLOOKUP($J1222,OSA!$BD:$BD,1,0),0)</f>
        <v>0</v>
      </c>
    </row>
    <row r="1222" spans="1:23" x14ac:dyDescent="0.35">
      <c r="A1222" t="str">
        <f t="shared" si="97"/>
        <v/>
      </c>
      <c r="B1222" s="48"/>
      <c r="C1222" s="4"/>
      <c r="H1222">
        <f>IFERROR(VLOOKUP($A1222,OSA!$BD:$BD,1,0),0)</f>
        <v>0</v>
      </c>
      <c r="J1222" t="str">
        <f t="shared" si="96"/>
        <v>01/394629502FLAZADA</v>
      </c>
      <c r="K1222" s="48" t="s">
        <v>3585</v>
      </c>
      <c r="L1222" t="s">
        <v>2969</v>
      </c>
      <c r="M1222" t="s">
        <v>20324</v>
      </c>
      <c r="N1222" s="4" t="s">
        <v>20117</v>
      </c>
      <c r="P1222">
        <v>30</v>
      </c>
      <c r="Q1222">
        <v>56</v>
      </c>
      <c r="S1222" s="79">
        <v>7287660</v>
      </c>
      <c r="T1222" s="79">
        <v>13603632</v>
      </c>
      <c r="U1222" s="69">
        <f t="shared" si="98"/>
        <v>28.666666666666668</v>
      </c>
      <c r="V1222" s="75">
        <f t="shared" si="99"/>
        <v>6963764</v>
      </c>
      <c r="W1222">
        <f>IFERROR(VLOOKUP($J1223,OSA!$BD:$BD,1,0),0)</f>
        <v>0</v>
      </c>
    </row>
    <row r="1223" spans="1:23" x14ac:dyDescent="0.35">
      <c r="A1223" t="str">
        <f t="shared" si="97"/>
        <v/>
      </c>
      <c r="B1223" s="48"/>
      <c r="C1223" s="4"/>
      <c r="H1223">
        <f>IFERROR(VLOOKUP($A1223,OSA!$BD:$BD,1,0),0)</f>
        <v>0</v>
      </c>
      <c r="J1223" t="str">
        <f t="shared" si="96"/>
        <v>01/394629502GLAZADA</v>
      </c>
      <c r="K1223" s="48" t="s">
        <v>3586</v>
      </c>
      <c r="L1223" t="s">
        <v>2969</v>
      </c>
      <c r="M1223" t="s">
        <v>20715</v>
      </c>
      <c r="N1223" s="4" t="s">
        <v>20117</v>
      </c>
      <c r="Q1223">
        <v>57</v>
      </c>
      <c r="T1223" s="79">
        <v>13846554</v>
      </c>
      <c r="U1223" s="69">
        <f t="shared" si="98"/>
        <v>19</v>
      </c>
      <c r="V1223" s="75">
        <f t="shared" si="99"/>
        <v>4615518</v>
      </c>
      <c r="W1223">
        <f>IFERROR(VLOOKUP($J1224,OSA!$BD:$BD,1,0),0)</f>
        <v>0</v>
      </c>
    </row>
    <row r="1224" spans="1:23" x14ac:dyDescent="0.35">
      <c r="A1224" t="str">
        <f t="shared" si="97"/>
        <v/>
      </c>
      <c r="B1224" s="48"/>
      <c r="C1224" s="4"/>
      <c r="H1224">
        <f>IFERROR(VLOOKUP($A1224,OSA!$BD:$BD,1,0),0)</f>
        <v>0</v>
      </c>
      <c r="J1224" t="str">
        <f t="shared" si="96"/>
        <v>01/394629502HLAZADA</v>
      </c>
      <c r="K1224" s="48" t="s">
        <v>3587</v>
      </c>
      <c r="L1224" t="s">
        <v>2969</v>
      </c>
      <c r="M1224" t="s">
        <v>20325</v>
      </c>
      <c r="N1224" s="4" t="s">
        <v>20117</v>
      </c>
      <c r="O1224">
        <v>24</v>
      </c>
      <c r="P1224">
        <v>6</v>
      </c>
      <c r="Q1224">
        <v>43</v>
      </c>
      <c r="R1224" s="79">
        <v>5830128</v>
      </c>
      <c r="S1224" s="79">
        <v>1457532</v>
      </c>
      <c r="T1224" s="79">
        <v>10445646</v>
      </c>
      <c r="U1224" s="69">
        <f t="shared" si="98"/>
        <v>24.333333333333332</v>
      </c>
      <c r="V1224" s="75">
        <f t="shared" si="99"/>
        <v>5911102</v>
      </c>
      <c r="W1224">
        <f>IFERROR(VLOOKUP($J1225,OSA!$BD:$BD,1,0),0)</f>
        <v>0</v>
      </c>
    </row>
    <row r="1225" spans="1:23" x14ac:dyDescent="0.35">
      <c r="A1225" t="str">
        <f t="shared" si="97"/>
        <v/>
      </c>
      <c r="B1225" s="48"/>
      <c r="C1225" s="4"/>
      <c r="H1225">
        <f>IFERROR(VLOOKUP($A1225,OSA!$BD:$BD,1,0),0)</f>
        <v>0</v>
      </c>
      <c r="J1225" t="str">
        <f t="shared" si="96"/>
        <v>01/394629502ILAZADA</v>
      </c>
      <c r="K1225" s="48" t="s">
        <v>3588</v>
      </c>
      <c r="L1225" t="s">
        <v>2969</v>
      </c>
      <c r="M1225" t="s">
        <v>20326</v>
      </c>
      <c r="N1225" s="4" t="s">
        <v>20117</v>
      </c>
      <c r="O1225">
        <v>50</v>
      </c>
      <c r="P1225">
        <v>20</v>
      </c>
      <c r="Q1225">
        <v>142</v>
      </c>
      <c r="R1225" s="79">
        <v>12146100</v>
      </c>
      <c r="S1225" s="79">
        <v>4858440</v>
      </c>
      <c r="T1225" s="79">
        <v>34494924</v>
      </c>
      <c r="U1225" s="69">
        <f t="shared" si="98"/>
        <v>70.666666666666671</v>
      </c>
      <c r="V1225" s="75">
        <f t="shared" si="99"/>
        <v>17166488</v>
      </c>
      <c r="W1225">
        <f>IFERROR(VLOOKUP($J1226,OSA!$BD:$BD,1,0),0)</f>
        <v>0</v>
      </c>
    </row>
    <row r="1226" spans="1:23" x14ac:dyDescent="0.35">
      <c r="A1226" t="str">
        <f t="shared" si="97"/>
        <v/>
      </c>
      <c r="B1226" s="48"/>
      <c r="C1226" s="4"/>
      <c r="H1226">
        <f>IFERROR(VLOOKUP($A1226,OSA!$BD:$BD,1,0),0)</f>
        <v>0</v>
      </c>
      <c r="J1226" t="str">
        <f t="shared" si="96"/>
        <v>01/394629502KLAZADA</v>
      </c>
      <c r="K1226" s="48" t="s">
        <v>3590</v>
      </c>
      <c r="L1226" t="s">
        <v>2969</v>
      </c>
      <c r="M1226" t="s">
        <v>20327</v>
      </c>
      <c r="N1226" s="4" t="s">
        <v>20117</v>
      </c>
      <c r="O1226">
        <v>30</v>
      </c>
      <c r="R1226" s="79">
        <v>7287660</v>
      </c>
      <c r="U1226" s="69">
        <f t="shared" si="98"/>
        <v>10</v>
      </c>
      <c r="V1226" s="75">
        <f t="shared" si="99"/>
        <v>2429220</v>
      </c>
      <c r="W1226">
        <f>IFERROR(VLOOKUP($J1227,OSA!$BD:$BD,1,0),0)</f>
        <v>0</v>
      </c>
    </row>
    <row r="1227" spans="1:23" x14ac:dyDescent="0.35">
      <c r="A1227" t="str">
        <f t="shared" si="97"/>
        <v/>
      </c>
      <c r="B1227" s="48"/>
      <c r="C1227" s="4"/>
      <c r="H1227">
        <f>IFERROR(VLOOKUP($A1227,OSA!$BD:$BD,1,0),0)</f>
        <v>0</v>
      </c>
      <c r="J1227" t="str">
        <f t="shared" si="96"/>
        <v>01/394629502LLAZADA</v>
      </c>
      <c r="K1227" s="48" t="s">
        <v>3591</v>
      </c>
      <c r="L1227" t="s">
        <v>2969</v>
      </c>
      <c r="M1227" t="s">
        <v>20328</v>
      </c>
      <c r="N1227" s="4" t="s">
        <v>20117</v>
      </c>
      <c r="O1227">
        <v>120</v>
      </c>
      <c r="P1227">
        <v>40</v>
      </c>
      <c r="Q1227">
        <v>156</v>
      </c>
      <c r="R1227" s="79">
        <v>10297680</v>
      </c>
      <c r="S1227" s="79">
        <v>3432560</v>
      </c>
      <c r="T1227" s="79">
        <v>13386984</v>
      </c>
      <c r="U1227" s="69">
        <f t="shared" si="98"/>
        <v>105.33333333333333</v>
      </c>
      <c r="V1227" s="75">
        <f t="shared" si="99"/>
        <v>9039074.666666666</v>
      </c>
      <c r="W1227">
        <f>IFERROR(VLOOKUP($J1228,OSA!$BD:$BD,1,0),0)</f>
        <v>0</v>
      </c>
    </row>
    <row r="1228" spans="1:23" x14ac:dyDescent="0.35">
      <c r="A1228" t="str">
        <f t="shared" si="97"/>
        <v/>
      </c>
      <c r="B1228" s="48"/>
      <c r="C1228" s="4"/>
      <c r="H1228">
        <f>IFERROR(VLOOKUP($A1228,OSA!$BD:$BD,1,0),0)</f>
        <v>0</v>
      </c>
      <c r="J1228" t="str">
        <f t="shared" si="96"/>
        <v>01/394629502MBLIBLI</v>
      </c>
      <c r="K1228" s="48" t="s">
        <v>3592</v>
      </c>
      <c r="L1228" t="s">
        <v>2969</v>
      </c>
      <c r="M1228" t="s">
        <v>20329</v>
      </c>
      <c r="N1228" s="4" t="s">
        <v>20689</v>
      </c>
      <c r="O1228">
        <v>12</v>
      </c>
      <c r="P1228">
        <v>12</v>
      </c>
      <c r="Q1228">
        <v>24</v>
      </c>
      <c r="R1228" s="79">
        <v>1029767.9999999999</v>
      </c>
      <c r="S1228" s="79">
        <v>1029767.9999999999</v>
      </c>
      <c r="T1228" s="79">
        <v>2059535.9999999998</v>
      </c>
      <c r="U1228" s="69">
        <f t="shared" si="98"/>
        <v>16</v>
      </c>
      <c r="V1228" s="75">
        <f t="shared" si="99"/>
        <v>1373023.9999999998</v>
      </c>
      <c r="W1228">
        <f>IFERROR(VLOOKUP($J1229,OSA!$BD:$BD,1,0),0)</f>
        <v>0</v>
      </c>
    </row>
    <row r="1229" spans="1:23" x14ac:dyDescent="0.35">
      <c r="A1229" t="str">
        <f t="shared" si="97"/>
        <v/>
      </c>
      <c r="B1229" s="48"/>
      <c r="C1229" s="4"/>
      <c r="H1229">
        <f>IFERROR(VLOOKUP($A1229,OSA!$BD:$BD,1,0),0)</f>
        <v>0</v>
      </c>
      <c r="J1229" t="str">
        <f t="shared" si="96"/>
        <v>01/394629502MLAZADA</v>
      </c>
      <c r="K1229" s="48" t="s">
        <v>3592</v>
      </c>
      <c r="L1229" t="s">
        <v>2969</v>
      </c>
      <c r="M1229" t="s">
        <v>20329</v>
      </c>
      <c r="N1229" s="4" t="s">
        <v>20117</v>
      </c>
      <c r="O1229">
        <v>160</v>
      </c>
      <c r="P1229">
        <v>90</v>
      </c>
      <c r="Q1229">
        <v>275</v>
      </c>
      <c r="R1229" s="79">
        <v>13730240</v>
      </c>
      <c r="S1229" s="79">
        <v>7723260</v>
      </c>
      <c r="T1229" s="79">
        <v>23598849.999999996</v>
      </c>
      <c r="U1229" s="69">
        <f t="shared" si="98"/>
        <v>175</v>
      </c>
      <c r="V1229" s="75">
        <f t="shared" si="99"/>
        <v>15017450</v>
      </c>
      <c r="W1229">
        <f>IFERROR(VLOOKUP($J1230,OSA!$BD:$BD,1,0),0)</f>
        <v>0</v>
      </c>
    </row>
    <row r="1230" spans="1:23" x14ac:dyDescent="0.35">
      <c r="A1230" t="str">
        <f t="shared" si="97"/>
        <v/>
      </c>
      <c r="B1230" s="48"/>
      <c r="C1230" s="4"/>
      <c r="H1230">
        <f>IFERROR(VLOOKUP($A1230,OSA!$BD:$BD,1,0),0)</f>
        <v>0</v>
      </c>
      <c r="J1230" t="str">
        <f t="shared" si="96"/>
        <v>01/394629502NBLIBLI</v>
      </c>
      <c r="K1230" s="48" t="s">
        <v>3593</v>
      </c>
      <c r="L1230" t="s">
        <v>2969</v>
      </c>
      <c r="M1230" t="s">
        <v>20330</v>
      </c>
      <c r="N1230" s="4" t="s">
        <v>20689</v>
      </c>
      <c r="P1230">
        <v>36</v>
      </c>
      <c r="Q1230">
        <v>36</v>
      </c>
      <c r="S1230" s="79">
        <v>3089303.9999999995</v>
      </c>
      <c r="T1230" s="79">
        <v>3089303.9999999995</v>
      </c>
      <c r="U1230" s="69">
        <f t="shared" si="98"/>
        <v>24</v>
      </c>
      <c r="V1230" s="75">
        <f t="shared" si="99"/>
        <v>2059535.9999999998</v>
      </c>
      <c r="W1230">
        <f>IFERROR(VLOOKUP($J1231,OSA!$BD:$BD,1,0),0)</f>
        <v>0</v>
      </c>
    </row>
    <row r="1231" spans="1:23" x14ac:dyDescent="0.35">
      <c r="A1231" t="str">
        <f t="shared" si="97"/>
        <v/>
      </c>
      <c r="B1231" s="48"/>
      <c r="C1231" s="4"/>
      <c r="H1231">
        <f>IFERROR(VLOOKUP($A1231,OSA!$BD:$BD,1,0),0)</f>
        <v>0</v>
      </c>
      <c r="J1231" t="str">
        <f t="shared" si="96"/>
        <v>01/394629502NLAZADA</v>
      </c>
      <c r="K1231" s="48" t="s">
        <v>3593</v>
      </c>
      <c r="L1231" t="s">
        <v>2969</v>
      </c>
      <c r="M1231" t="s">
        <v>20330</v>
      </c>
      <c r="N1231" s="4" t="s">
        <v>20117</v>
      </c>
      <c r="O1231">
        <v>50</v>
      </c>
      <c r="P1231">
        <v>30</v>
      </c>
      <c r="Q1231">
        <v>369</v>
      </c>
      <c r="R1231" s="79">
        <v>4290700</v>
      </c>
      <c r="S1231" s="79">
        <v>2574420</v>
      </c>
      <c r="T1231" s="79">
        <v>31665366</v>
      </c>
      <c r="U1231" s="69">
        <f t="shared" si="98"/>
        <v>149.66666666666666</v>
      </c>
      <c r="V1231" s="75">
        <f t="shared" si="99"/>
        <v>12843495.333333334</v>
      </c>
      <c r="W1231" t="str">
        <f>IFERROR(VLOOKUP($J1232,OSA!$BD:$BD,1,0),0)</f>
        <v>01/394629502OLazada</v>
      </c>
    </row>
    <row r="1232" spans="1:23" x14ac:dyDescent="0.35">
      <c r="A1232" t="str">
        <f t="shared" si="97"/>
        <v/>
      </c>
      <c r="B1232" s="48"/>
      <c r="C1232" s="4"/>
      <c r="H1232">
        <f>IFERROR(VLOOKUP($A1232,OSA!$BD:$BD,1,0),0)</f>
        <v>0</v>
      </c>
      <c r="J1232" t="str">
        <f t="shared" si="96"/>
        <v>01/394629502OLAZADA</v>
      </c>
      <c r="K1232" s="48" t="s">
        <v>3457</v>
      </c>
      <c r="L1232" t="s">
        <v>2969</v>
      </c>
      <c r="M1232" t="s">
        <v>20331</v>
      </c>
      <c r="N1232" s="4" t="s">
        <v>20117</v>
      </c>
      <c r="O1232">
        <v>70</v>
      </c>
      <c r="R1232" s="79">
        <v>17004540</v>
      </c>
      <c r="U1232" s="69">
        <f t="shared" si="98"/>
        <v>23.333333333333332</v>
      </c>
      <c r="V1232" s="75">
        <f t="shared" si="99"/>
        <v>5668180</v>
      </c>
      <c r="W1232">
        <f>IFERROR(VLOOKUP($J1233,OSA!$BD:$BD,1,0),0)</f>
        <v>0</v>
      </c>
    </row>
    <row r="1233" spans="1:23" x14ac:dyDescent="0.35">
      <c r="A1233" t="str">
        <f t="shared" si="97"/>
        <v/>
      </c>
      <c r="B1233" s="48"/>
      <c r="C1233" s="4"/>
      <c r="H1233">
        <f>IFERROR(VLOOKUP($A1233,OSA!$BD:$BD,1,0),0)</f>
        <v>0</v>
      </c>
      <c r="J1233" t="str">
        <f t="shared" si="96"/>
        <v>01/394629502PLAZADA</v>
      </c>
      <c r="K1233" s="48" t="s">
        <v>3458</v>
      </c>
      <c r="L1233" t="s">
        <v>2969</v>
      </c>
      <c r="M1233" t="s">
        <v>20332</v>
      </c>
      <c r="N1233" s="4" t="s">
        <v>20117</v>
      </c>
      <c r="O1233">
        <v>100</v>
      </c>
      <c r="Q1233">
        <v>78</v>
      </c>
      <c r="R1233" s="79">
        <v>24292199.999999996</v>
      </c>
      <c r="T1233" s="79">
        <v>18947916</v>
      </c>
      <c r="U1233" s="69">
        <f t="shared" si="98"/>
        <v>59.333333333333336</v>
      </c>
      <c r="V1233" s="75">
        <f t="shared" si="99"/>
        <v>14413372</v>
      </c>
      <c r="W1233">
        <f>IFERROR(VLOOKUP($J1234,OSA!$BD:$BD,1,0),0)</f>
        <v>0</v>
      </c>
    </row>
    <row r="1234" spans="1:23" x14ac:dyDescent="0.35">
      <c r="A1234" t="str">
        <f t="shared" si="97"/>
        <v/>
      </c>
      <c r="B1234" s="48"/>
      <c r="C1234" s="4"/>
      <c r="H1234">
        <f>IFERROR(VLOOKUP($A1234,OSA!$BD:$BD,1,0),0)</f>
        <v>0</v>
      </c>
      <c r="J1234" t="str">
        <f t="shared" si="96"/>
        <v>01/394629502QLAZADA</v>
      </c>
      <c r="K1234" s="48" t="s">
        <v>3459</v>
      </c>
      <c r="L1234" t="s">
        <v>2969</v>
      </c>
      <c r="M1234" t="s">
        <v>20333</v>
      </c>
      <c r="N1234" s="4" t="s">
        <v>20117</v>
      </c>
      <c r="O1234">
        <v>140</v>
      </c>
      <c r="R1234" s="79">
        <v>34009080</v>
      </c>
      <c r="U1234" s="69">
        <f t="shared" si="98"/>
        <v>46.666666666666664</v>
      </c>
      <c r="V1234" s="75">
        <f t="shared" si="99"/>
        <v>11336360</v>
      </c>
      <c r="W1234">
        <f>IFERROR(VLOOKUP($J1235,OSA!$BD:$BD,1,0),0)</f>
        <v>0</v>
      </c>
    </row>
    <row r="1235" spans="1:23" x14ac:dyDescent="0.35">
      <c r="A1235" t="str">
        <f t="shared" si="97"/>
        <v/>
      </c>
      <c r="B1235" s="48"/>
      <c r="C1235" s="4"/>
      <c r="H1235">
        <f>IFERROR(VLOOKUP($A1235,OSA!$BD:$BD,1,0),0)</f>
        <v>0</v>
      </c>
      <c r="J1235" t="str">
        <f t="shared" si="96"/>
        <v>01/394629502RLAZADA</v>
      </c>
      <c r="K1235" s="48" t="s">
        <v>3460</v>
      </c>
      <c r="L1235" t="s">
        <v>2969</v>
      </c>
      <c r="M1235" t="s">
        <v>20716</v>
      </c>
      <c r="N1235" s="4" t="s">
        <v>20117</v>
      </c>
      <c r="Q1235">
        <v>20</v>
      </c>
      <c r="T1235" s="79">
        <v>4858440</v>
      </c>
      <c r="U1235" s="69">
        <f t="shared" si="98"/>
        <v>6.666666666666667</v>
      </c>
      <c r="V1235" s="75">
        <f t="shared" si="99"/>
        <v>1619480</v>
      </c>
      <c r="W1235">
        <f>IFERROR(VLOOKUP($J1236,OSA!$BD:$BD,1,0),0)</f>
        <v>0</v>
      </c>
    </row>
    <row r="1236" spans="1:23" x14ac:dyDescent="0.35">
      <c r="A1236" t="str">
        <f t="shared" si="97"/>
        <v/>
      </c>
      <c r="B1236" s="48"/>
      <c r="C1236" s="4"/>
      <c r="H1236">
        <f>IFERROR(VLOOKUP($A1236,OSA!$BD:$BD,1,0),0)</f>
        <v>0</v>
      </c>
      <c r="J1236" t="str">
        <f t="shared" si="96"/>
        <v>01/394629502ULAZADA</v>
      </c>
      <c r="K1236" s="48" t="s">
        <v>13886</v>
      </c>
      <c r="L1236" t="s">
        <v>2969</v>
      </c>
      <c r="M1236" t="s">
        <v>20334</v>
      </c>
      <c r="N1236" s="4" t="s">
        <v>20117</v>
      </c>
      <c r="O1236">
        <v>98</v>
      </c>
      <c r="P1236">
        <v>25</v>
      </c>
      <c r="Q1236">
        <v>74</v>
      </c>
      <c r="R1236" s="79">
        <v>9430441.9999999981</v>
      </c>
      <c r="S1236" s="79">
        <v>2405724.9999999995</v>
      </c>
      <c r="T1236" s="79">
        <v>7120946</v>
      </c>
      <c r="U1236" s="69">
        <f t="shared" si="98"/>
        <v>65.666666666666671</v>
      </c>
      <c r="V1236" s="75">
        <f t="shared" si="99"/>
        <v>6319037.666666667</v>
      </c>
      <c r="W1236">
        <f>IFERROR(VLOOKUP($J1237,OSA!$BD:$BD,1,0),0)</f>
        <v>0</v>
      </c>
    </row>
    <row r="1237" spans="1:23" x14ac:dyDescent="0.35">
      <c r="A1237" t="str">
        <f t="shared" si="97"/>
        <v/>
      </c>
      <c r="B1237" s="48"/>
      <c r="C1237" s="4"/>
      <c r="H1237">
        <f>IFERROR(VLOOKUP($A1237,OSA!$BD:$BD,1,0),0)</f>
        <v>0</v>
      </c>
      <c r="J1237" t="str">
        <f t="shared" si="96"/>
        <v>01/394629502VLAZADA</v>
      </c>
      <c r="K1237" s="48" t="s">
        <v>13887</v>
      </c>
      <c r="L1237" t="s">
        <v>2969</v>
      </c>
      <c r="M1237" t="s">
        <v>20335</v>
      </c>
      <c r="N1237" s="4" t="s">
        <v>20117</v>
      </c>
      <c r="O1237">
        <v>127</v>
      </c>
      <c r="P1237">
        <v>92</v>
      </c>
      <c r="Q1237">
        <v>93</v>
      </c>
      <c r="R1237" s="79">
        <v>12221083</v>
      </c>
      <c r="S1237" s="79">
        <v>8853068</v>
      </c>
      <c r="T1237" s="79">
        <v>8949297</v>
      </c>
      <c r="U1237" s="69">
        <f t="shared" si="98"/>
        <v>104</v>
      </c>
      <c r="V1237" s="75">
        <f t="shared" si="99"/>
        <v>10007816</v>
      </c>
      <c r="W1237">
        <f>IFERROR(VLOOKUP($J1238,OSA!$BD:$BD,1,0),0)</f>
        <v>0</v>
      </c>
    </row>
    <row r="1238" spans="1:23" x14ac:dyDescent="0.35">
      <c r="A1238" t="str">
        <f t="shared" si="97"/>
        <v/>
      </c>
      <c r="B1238" s="48"/>
      <c r="C1238" s="4"/>
      <c r="H1238">
        <f>IFERROR(VLOOKUP($A1238,OSA!$BD:$BD,1,0),0)</f>
        <v>0</v>
      </c>
      <c r="J1238" t="str">
        <f t="shared" si="96"/>
        <v>01/394629502WBLIBLI</v>
      </c>
      <c r="K1238" s="48" t="s">
        <v>13848</v>
      </c>
      <c r="L1238" t="s">
        <v>2969</v>
      </c>
      <c r="M1238" t="s">
        <v>20336</v>
      </c>
      <c r="N1238" s="4" t="s">
        <v>20689</v>
      </c>
      <c r="Q1238">
        <v>12</v>
      </c>
      <c r="T1238" s="79">
        <v>2696988</v>
      </c>
      <c r="U1238" s="69">
        <f t="shared" si="98"/>
        <v>4</v>
      </c>
      <c r="V1238" s="75">
        <f t="shared" si="99"/>
        <v>898996</v>
      </c>
      <c r="W1238">
        <f>IFERROR(VLOOKUP($J1239,OSA!$BD:$BD,1,0),0)</f>
        <v>0</v>
      </c>
    </row>
    <row r="1239" spans="1:23" x14ac:dyDescent="0.35">
      <c r="A1239" t="str">
        <f t="shared" si="97"/>
        <v/>
      </c>
      <c r="B1239" s="48"/>
      <c r="C1239" s="4"/>
      <c r="H1239">
        <f>IFERROR(VLOOKUP($A1239,OSA!$BD:$BD,1,0),0)</f>
        <v>0</v>
      </c>
      <c r="J1239" t="str">
        <f t="shared" si="96"/>
        <v>01/394629502WLAZADA</v>
      </c>
      <c r="K1239" s="48" t="s">
        <v>13848</v>
      </c>
      <c r="L1239" t="s">
        <v>2969</v>
      </c>
      <c r="M1239" t="s">
        <v>20336</v>
      </c>
      <c r="N1239" s="4" t="s">
        <v>20117</v>
      </c>
      <c r="O1239">
        <v>37</v>
      </c>
      <c r="R1239" s="79">
        <v>8315713</v>
      </c>
      <c r="U1239" s="69">
        <f t="shared" si="98"/>
        <v>12.333333333333334</v>
      </c>
      <c r="V1239" s="75">
        <f t="shared" si="99"/>
        <v>2771904.3333333335</v>
      </c>
      <c r="W1239">
        <f>IFERROR(VLOOKUP($J1240,OSA!$BD:$BD,1,0),0)</f>
        <v>0</v>
      </c>
    </row>
    <row r="1240" spans="1:23" x14ac:dyDescent="0.35">
      <c r="A1240" t="str">
        <f t="shared" si="97"/>
        <v/>
      </c>
      <c r="B1240" s="48"/>
      <c r="C1240" s="4"/>
      <c r="H1240">
        <f>IFERROR(VLOOKUP($A1240,OSA!$BD:$BD,1,0),0)</f>
        <v>0</v>
      </c>
      <c r="J1240" t="str">
        <f t="shared" si="96"/>
        <v>01/394829502UBLIBLI</v>
      </c>
      <c r="K1240" s="48" t="s">
        <v>309</v>
      </c>
      <c r="L1240" t="s">
        <v>2968</v>
      </c>
      <c r="M1240" t="s">
        <v>20337</v>
      </c>
      <c r="N1240" s="4" t="s">
        <v>20689</v>
      </c>
      <c r="P1240">
        <v>50</v>
      </c>
      <c r="S1240" s="79">
        <v>11844399.999999998</v>
      </c>
      <c r="U1240" s="69">
        <f t="shared" si="98"/>
        <v>16.666666666666668</v>
      </c>
      <c r="V1240" s="75">
        <f t="shared" si="99"/>
        <v>3948133.3333333326</v>
      </c>
      <c r="W1240">
        <f>IFERROR(VLOOKUP($J1241,OSA!$BD:$BD,1,0),0)</f>
        <v>0</v>
      </c>
    </row>
    <row r="1241" spans="1:23" x14ac:dyDescent="0.35">
      <c r="A1241" t="str">
        <f t="shared" si="97"/>
        <v/>
      </c>
      <c r="B1241" s="48"/>
      <c r="C1241" s="4"/>
      <c r="H1241">
        <f>IFERROR(VLOOKUP($A1241,OSA!$BD:$BD,1,0),0)</f>
        <v>0</v>
      </c>
      <c r="J1241" t="str">
        <f t="shared" si="96"/>
        <v>01/394829502VBLIBLI</v>
      </c>
      <c r="K1241" s="48" t="s">
        <v>1718</v>
      </c>
      <c r="L1241" t="s">
        <v>2968</v>
      </c>
      <c r="M1241" t="s">
        <v>20338</v>
      </c>
      <c r="N1241" s="4" t="s">
        <v>20689</v>
      </c>
      <c r="Q1241">
        <v>36</v>
      </c>
      <c r="T1241" s="79">
        <v>9570203.9999999981</v>
      </c>
      <c r="U1241" s="69">
        <f t="shared" si="98"/>
        <v>12</v>
      </c>
      <c r="V1241" s="75">
        <f t="shared" si="99"/>
        <v>3190067.9999999995</v>
      </c>
      <c r="W1241">
        <f>IFERROR(VLOOKUP($J1242,OSA!$BD:$BD,1,0),0)</f>
        <v>0</v>
      </c>
    </row>
    <row r="1242" spans="1:23" x14ac:dyDescent="0.35">
      <c r="A1242" t="str">
        <f t="shared" si="97"/>
        <v/>
      </c>
      <c r="B1242" s="48"/>
      <c r="C1242" s="4"/>
      <c r="H1242">
        <f>IFERROR(VLOOKUP($A1242,OSA!$BD:$BD,1,0),0)</f>
        <v>0</v>
      </c>
      <c r="J1242" t="str">
        <f t="shared" si="96"/>
        <v>01/394829503ALAZADA</v>
      </c>
      <c r="K1242" s="48" t="s">
        <v>2549</v>
      </c>
      <c r="L1242" t="s">
        <v>2968</v>
      </c>
      <c r="M1242" t="s">
        <v>20339</v>
      </c>
      <c r="N1242" s="4" t="s">
        <v>20117</v>
      </c>
      <c r="O1242">
        <v>317</v>
      </c>
      <c r="P1242">
        <v>308</v>
      </c>
      <c r="Q1242">
        <v>501</v>
      </c>
      <c r="R1242" s="79">
        <v>72351445.999999985</v>
      </c>
      <c r="S1242" s="79">
        <v>70297304</v>
      </c>
      <c r="T1242" s="79">
        <v>114347238</v>
      </c>
      <c r="U1242" s="69">
        <f t="shared" si="98"/>
        <v>375.33333333333331</v>
      </c>
      <c r="V1242" s="75">
        <f t="shared" si="99"/>
        <v>85665329.333333328</v>
      </c>
      <c r="W1242">
        <f>IFERROR(VLOOKUP($J1243,OSA!$BD:$BD,1,0),0)</f>
        <v>0</v>
      </c>
    </row>
    <row r="1243" spans="1:23" x14ac:dyDescent="0.35">
      <c r="A1243" t="str">
        <f t="shared" si="97"/>
        <v/>
      </c>
      <c r="B1243" s="48"/>
      <c r="C1243" s="4"/>
      <c r="H1243">
        <f>IFERROR(VLOOKUP($A1243,OSA!$BD:$BD,1,0),0)</f>
        <v>0</v>
      </c>
      <c r="J1243" t="str">
        <f t="shared" si="96"/>
        <v>01/394829503CBLIBLI</v>
      </c>
      <c r="K1243" s="48" t="s">
        <v>1703</v>
      </c>
      <c r="L1243" t="s">
        <v>2968</v>
      </c>
      <c r="M1243" t="s">
        <v>20340</v>
      </c>
      <c r="N1243" s="4" t="s">
        <v>20689</v>
      </c>
      <c r="P1243">
        <v>110</v>
      </c>
      <c r="Q1243">
        <v>30</v>
      </c>
      <c r="S1243" s="79">
        <v>42014610</v>
      </c>
      <c r="T1243" s="79">
        <v>11458530</v>
      </c>
      <c r="U1243" s="69">
        <f t="shared" si="98"/>
        <v>46.666666666666664</v>
      </c>
      <c r="V1243" s="75">
        <f t="shared" si="99"/>
        <v>17824380</v>
      </c>
      <c r="W1243">
        <f>IFERROR(VLOOKUP($J1244,OSA!$BD:$BD,1,0),0)</f>
        <v>0</v>
      </c>
    </row>
    <row r="1244" spans="1:23" x14ac:dyDescent="0.35">
      <c r="A1244" t="str">
        <f t="shared" si="97"/>
        <v/>
      </c>
      <c r="B1244" s="48"/>
      <c r="C1244" s="4"/>
      <c r="H1244">
        <f>IFERROR(VLOOKUP($A1244,OSA!$BD:$BD,1,0),0)</f>
        <v>0</v>
      </c>
      <c r="J1244" t="str">
        <f t="shared" si="96"/>
        <v>01/394829503CLAZADA</v>
      </c>
      <c r="K1244" s="48" t="s">
        <v>1703</v>
      </c>
      <c r="L1244" t="s">
        <v>2968</v>
      </c>
      <c r="M1244" t="s">
        <v>20340</v>
      </c>
      <c r="N1244" s="4" t="s">
        <v>20117</v>
      </c>
      <c r="O1244">
        <v>535</v>
      </c>
      <c r="P1244">
        <v>164</v>
      </c>
      <c r="Q1244">
        <v>388</v>
      </c>
      <c r="R1244" s="79">
        <v>204343785</v>
      </c>
      <c r="S1244" s="79">
        <v>62639963.999999993</v>
      </c>
      <c r="T1244" s="79">
        <v>148196988</v>
      </c>
      <c r="U1244" s="69">
        <f t="shared" si="98"/>
        <v>362.33333333333331</v>
      </c>
      <c r="V1244" s="75">
        <f t="shared" si="99"/>
        <v>138393579</v>
      </c>
      <c r="W1244">
        <f>IFERROR(VLOOKUP($J1245,OSA!$BD:$BD,1,0),0)</f>
        <v>0</v>
      </c>
    </row>
    <row r="1245" spans="1:23" x14ac:dyDescent="0.35">
      <c r="A1245" t="str">
        <f t="shared" si="97"/>
        <v/>
      </c>
      <c r="B1245" s="48"/>
      <c r="C1245" s="4"/>
      <c r="H1245">
        <f>IFERROR(VLOOKUP($A1245,OSA!$BD:$BD,1,0),0)</f>
        <v>0</v>
      </c>
      <c r="J1245" t="str">
        <f t="shared" si="96"/>
        <v>01/394829503VBLIBLI</v>
      </c>
      <c r="K1245" s="48" t="s">
        <v>6446</v>
      </c>
      <c r="L1245" t="s">
        <v>2968</v>
      </c>
      <c r="M1245" t="s">
        <v>20341</v>
      </c>
      <c r="N1245" s="4" t="s">
        <v>20689</v>
      </c>
      <c r="P1245">
        <v>30</v>
      </c>
      <c r="Q1245">
        <v>102</v>
      </c>
      <c r="S1245" s="79">
        <v>11049780</v>
      </c>
      <c r="T1245" s="79">
        <v>37569252</v>
      </c>
      <c r="U1245" s="69">
        <f t="shared" si="98"/>
        <v>44</v>
      </c>
      <c r="V1245" s="75">
        <f t="shared" si="99"/>
        <v>16206344</v>
      </c>
      <c r="W1245">
        <f>IFERROR(VLOOKUP($J1246,OSA!$BD:$BD,1,0),0)</f>
        <v>0</v>
      </c>
    </row>
    <row r="1246" spans="1:23" x14ac:dyDescent="0.35">
      <c r="A1246" t="str">
        <f t="shared" si="97"/>
        <v/>
      </c>
      <c r="B1246" s="48"/>
      <c r="C1246" s="4"/>
      <c r="H1246">
        <f>IFERROR(VLOOKUP($A1246,OSA!$BD:$BD,1,0),0)</f>
        <v>0</v>
      </c>
      <c r="J1246" t="str">
        <f t="shared" si="96"/>
        <v>01/394829504KLAZADA</v>
      </c>
      <c r="K1246" s="48" t="s">
        <v>6168</v>
      </c>
      <c r="L1246" t="s">
        <v>2968</v>
      </c>
      <c r="M1246" t="s">
        <v>20342</v>
      </c>
      <c r="N1246" s="4" t="s">
        <v>20117</v>
      </c>
      <c r="O1246">
        <v>40</v>
      </c>
      <c r="Q1246">
        <v>12</v>
      </c>
      <c r="R1246" s="79">
        <v>16546439.999999996</v>
      </c>
      <c r="T1246" s="79">
        <v>4963931.9999999991</v>
      </c>
      <c r="U1246" s="69">
        <f t="shared" si="98"/>
        <v>17.333333333333332</v>
      </c>
      <c r="V1246" s="75">
        <f t="shared" si="99"/>
        <v>7170123.9999999991</v>
      </c>
      <c r="W1246">
        <f>IFERROR(VLOOKUP($J1247,OSA!$BD:$BD,1,0),0)</f>
        <v>0</v>
      </c>
    </row>
    <row r="1247" spans="1:23" x14ac:dyDescent="0.35">
      <c r="A1247" t="str">
        <f t="shared" si="97"/>
        <v/>
      </c>
      <c r="B1247" s="48"/>
      <c r="C1247" s="4"/>
      <c r="H1247">
        <f>IFERROR(VLOOKUP($A1247,OSA!$BD:$BD,1,0),0)</f>
        <v>0</v>
      </c>
      <c r="J1247" t="str">
        <f t="shared" si="96"/>
        <v>01/394829504MBLIBLI</v>
      </c>
      <c r="K1247" s="48" t="s">
        <v>2514</v>
      </c>
      <c r="L1247" t="s">
        <v>2968</v>
      </c>
      <c r="M1247" t="s">
        <v>20343</v>
      </c>
      <c r="N1247" s="4" t="s">
        <v>20689</v>
      </c>
      <c r="P1247">
        <v>30</v>
      </c>
      <c r="S1247" s="79">
        <v>12409830</v>
      </c>
      <c r="U1247" s="69">
        <f t="shared" si="98"/>
        <v>10</v>
      </c>
      <c r="V1247" s="75">
        <f t="shared" si="99"/>
        <v>4136610</v>
      </c>
      <c r="W1247">
        <f>IFERROR(VLOOKUP($J1248,OSA!$BD:$BD,1,0),0)</f>
        <v>0</v>
      </c>
    </row>
    <row r="1248" spans="1:23" x14ac:dyDescent="0.35">
      <c r="A1248" t="str">
        <f t="shared" si="97"/>
        <v/>
      </c>
      <c r="B1248" s="48"/>
      <c r="C1248" s="4"/>
      <c r="H1248">
        <f>IFERROR(VLOOKUP($A1248,OSA!$BD:$BD,1,0),0)</f>
        <v>0</v>
      </c>
      <c r="J1248" t="str">
        <f t="shared" ref="J1248:J1311" si="100">K1248&amp;N1248</f>
        <v>01/394829504MLAZADA</v>
      </c>
      <c r="K1248" s="48" t="s">
        <v>2514</v>
      </c>
      <c r="L1248" t="s">
        <v>2968</v>
      </c>
      <c r="M1248" t="s">
        <v>20343</v>
      </c>
      <c r="N1248" s="4" t="s">
        <v>20117</v>
      </c>
      <c r="O1248">
        <v>80</v>
      </c>
      <c r="R1248" s="79">
        <v>33092879.999999996</v>
      </c>
      <c r="U1248" s="69">
        <f t="shared" si="98"/>
        <v>26.666666666666668</v>
      </c>
      <c r="V1248" s="75">
        <f t="shared" si="99"/>
        <v>11030959.999999998</v>
      </c>
      <c r="W1248">
        <f>IFERROR(VLOOKUP($J1249,OSA!$BD:$BD,1,0),0)</f>
        <v>0</v>
      </c>
    </row>
    <row r="1249" spans="1:23" x14ac:dyDescent="0.35">
      <c r="A1249" t="str">
        <f t="shared" si="97"/>
        <v/>
      </c>
      <c r="B1249" s="48"/>
      <c r="C1249" s="4"/>
      <c r="H1249">
        <f>IFERROR(VLOOKUP($A1249,OSA!$BD:$BD,1,0),0)</f>
        <v>0</v>
      </c>
      <c r="J1249" t="str">
        <f t="shared" si="100"/>
        <v>01/394829504NLAZADA</v>
      </c>
      <c r="K1249" s="48" t="s">
        <v>6172</v>
      </c>
      <c r="L1249" t="s">
        <v>2968</v>
      </c>
      <c r="M1249" t="s">
        <v>20344</v>
      </c>
      <c r="N1249" s="4" t="s">
        <v>20117</v>
      </c>
      <c r="O1249">
        <v>20</v>
      </c>
      <c r="R1249" s="79">
        <v>7992899.9999999991</v>
      </c>
      <c r="U1249" s="69">
        <f t="shared" si="98"/>
        <v>6.666666666666667</v>
      </c>
      <c r="V1249" s="75">
        <f t="shared" si="99"/>
        <v>2664299.9999999995</v>
      </c>
      <c r="W1249">
        <f>IFERROR(VLOOKUP($J1250,OSA!$BD:$BD,1,0),0)</f>
        <v>0</v>
      </c>
    </row>
    <row r="1250" spans="1:23" x14ac:dyDescent="0.35">
      <c r="A1250" t="str">
        <f t="shared" si="97"/>
        <v/>
      </c>
      <c r="B1250" s="48"/>
      <c r="C1250" s="4"/>
      <c r="H1250">
        <f>IFERROR(VLOOKUP($A1250,OSA!$BD:$BD,1,0),0)</f>
        <v>0</v>
      </c>
      <c r="J1250" t="str">
        <f t="shared" si="100"/>
        <v>01/394829504OBLIBLI</v>
      </c>
      <c r="K1250" s="48" t="s">
        <v>3555</v>
      </c>
      <c r="L1250" t="s">
        <v>2968</v>
      </c>
      <c r="M1250" t="s">
        <v>20345</v>
      </c>
      <c r="N1250" s="4" t="s">
        <v>20689</v>
      </c>
      <c r="O1250">
        <v>40</v>
      </c>
      <c r="P1250">
        <v>60</v>
      </c>
      <c r="Q1250">
        <v>100</v>
      </c>
      <c r="R1250" s="79">
        <v>17238560</v>
      </c>
      <c r="S1250" s="79">
        <v>25857839.999999996</v>
      </c>
      <c r="T1250" s="79">
        <v>43096399.999999993</v>
      </c>
      <c r="U1250" s="69">
        <f t="shared" si="98"/>
        <v>66.666666666666671</v>
      </c>
      <c r="V1250" s="75">
        <f t="shared" si="99"/>
        <v>28730933.333333332</v>
      </c>
      <c r="W1250">
        <f>IFERROR(VLOOKUP($J1251,OSA!$BD:$BD,1,0),0)</f>
        <v>0</v>
      </c>
    </row>
    <row r="1251" spans="1:23" x14ac:dyDescent="0.35">
      <c r="A1251" t="str">
        <f t="shared" si="97"/>
        <v/>
      </c>
      <c r="B1251" s="48"/>
      <c r="C1251" s="4"/>
      <c r="H1251">
        <f>IFERROR(VLOOKUP($A1251,OSA!$BD:$BD,1,0),0)</f>
        <v>0</v>
      </c>
      <c r="J1251" t="str">
        <f t="shared" si="100"/>
        <v>01/394829504OLAZADA</v>
      </c>
      <c r="K1251" s="48" t="s">
        <v>3555</v>
      </c>
      <c r="L1251" t="s">
        <v>2968</v>
      </c>
      <c r="M1251" t="s">
        <v>20345</v>
      </c>
      <c r="N1251" s="4" t="s">
        <v>20117</v>
      </c>
      <c r="O1251">
        <v>220</v>
      </c>
      <c r="P1251">
        <v>59</v>
      </c>
      <c r="Q1251">
        <v>260</v>
      </c>
      <c r="R1251" s="79">
        <v>94812080</v>
      </c>
      <c r="S1251" s="79">
        <v>25426875.999999996</v>
      </c>
      <c r="T1251" s="79">
        <v>112050640</v>
      </c>
      <c r="U1251" s="69">
        <f t="shared" si="98"/>
        <v>179.66666666666666</v>
      </c>
      <c r="V1251" s="75">
        <f t="shared" si="99"/>
        <v>77429865.333333328</v>
      </c>
      <c r="W1251">
        <f>IFERROR(VLOOKUP($J1252,OSA!$BD:$BD,1,0),0)</f>
        <v>0</v>
      </c>
    </row>
    <row r="1252" spans="1:23" x14ac:dyDescent="0.35">
      <c r="A1252" t="str">
        <f t="shared" si="97"/>
        <v/>
      </c>
      <c r="B1252" s="48"/>
      <c r="C1252" s="4"/>
      <c r="H1252">
        <f>IFERROR(VLOOKUP($A1252,OSA!$BD:$BD,1,0),0)</f>
        <v>0</v>
      </c>
      <c r="J1252" t="str">
        <f t="shared" si="100"/>
        <v>01/394829504PBLIBLI</v>
      </c>
      <c r="K1252" s="48" t="s">
        <v>4170</v>
      </c>
      <c r="L1252" t="s">
        <v>2968</v>
      </c>
      <c r="M1252" t="s">
        <v>20346</v>
      </c>
      <c r="N1252" s="4" t="s">
        <v>20689</v>
      </c>
      <c r="O1252">
        <v>172</v>
      </c>
      <c r="P1252">
        <v>100</v>
      </c>
      <c r="R1252" s="79">
        <v>72420772</v>
      </c>
      <c r="S1252" s="79">
        <v>42105100</v>
      </c>
      <c r="U1252" s="69">
        <f t="shared" si="98"/>
        <v>90.666666666666671</v>
      </c>
      <c r="V1252" s="75">
        <f t="shared" si="99"/>
        <v>38175290.666666664</v>
      </c>
      <c r="W1252">
        <f>IFERROR(VLOOKUP($J1253,OSA!$BD:$BD,1,0),0)</f>
        <v>0</v>
      </c>
    </row>
    <row r="1253" spans="1:23" x14ac:dyDescent="0.35">
      <c r="A1253" t="str">
        <f t="shared" si="97"/>
        <v/>
      </c>
      <c r="B1253" s="48"/>
      <c r="C1253" s="4"/>
      <c r="H1253">
        <f>IFERROR(VLOOKUP($A1253,OSA!$BD:$BD,1,0),0)</f>
        <v>0</v>
      </c>
      <c r="J1253" t="str">
        <f t="shared" si="100"/>
        <v>01/394829504PLAZADA</v>
      </c>
      <c r="K1253" s="48" t="s">
        <v>4170</v>
      </c>
      <c r="L1253" t="s">
        <v>2968</v>
      </c>
      <c r="M1253" t="s">
        <v>20346</v>
      </c>
      <c r="N1253" s="4" t="s">
        <v>20117</v>
      </c>
      <c r="Q1253">
        <v>238</v>
      </c>
      <c r="T1253" s="79">
        <v>100210138</v>
      </c>
      <c r="U1253" s="69">
        <f t="shared" si="98"/>
        <v>79.333333333333329</v>
      </c>
      <c r="V1253" s="75">
        <f t="shared" si="99"/>
        <v>33403379.333333332</v>
      </c>
      <c r="W1253">
        <f>IFERROR(VLOOKUP($J1254,OSA!$BD:$BD,1,0),0)</f>
        <v>0</v>
      </c>
    </row>
    <row r="1254" spans="1:23" x14ac:dyDescent="0.35">
      <c r="A1254" t="str">
        <f t="shared" si="97"/>
        <v/>
      </c>
      <c r="B1254" s="48"/>
      <c r="C1254" s="4"/>
      <c r="H1254">
        <f>IFERROR(VLOOKUP($A1254,OSA!$BD:$BD,1,0),0)</f>
        <v>0</v>
      </c>
      <c r="J1254" t="str">
        <f t="shared" si="100"/>
        <v>01/394829504VLAZADA</v>
      </c>
      <c r="K1254" s="48" t="s">
        <v>6087</v>
      </c>
      <c r="L1254" t="s">
        <v>2968</v>
      </c>
      <c r="M1254" t="s">
        <v>20347</v>
      </c>
      <c r="N1254" s="4" t="s">
        <v>20117</v>
      </c>
      <c r="O1254">
        <v>22</v>
      </c>
      <c r="P1254">
        <v>7</v>
      </c>
      <c r="Q1254">
        <v>25</v>
      </c>
      <c r="R1254" s="79">
        <v>8792190</v>
      </c>
      <c r="S1254" s="79">
        <v>2797514.9999999995</v>
      </c>
      <c r="T1254" s="79">
        <v>9991125</v>
      </c>
      <c r="U1254" s="69">
        <f t="shared" si="98"/>
        <v>18</v>
      </c>
      <c r="V1254" s="75">
        <f t="shared" si="99"/>
        <v>7193610</v>
      </c>
      <c r="W1254">
        <f>IFERROR(VLOOKUP($J1255,OSA!$BD:$BD,1,0),0)</f>
        <v>0</v>
      </c>
    </row>
    <row r="1255" spans="1:23" x14ac:dyDescent="0.35">
      <c r="A1255" t="str">
        <f t="shared" si="97"/>
        <v/>
      </c>
      <c r="B1255" s="48"/>
      <c r="C1255" s="4"/>
      <c r="H1255">
        <f>IFERROR(VLOOKUP($A1255,OSA!$BD:$BD,1,0),0)</f>
        <v>0</v>
      </c>
      <c r="J1255" t="str">
        <f t="shared" si="100"/>
        <v>01/394829505BBLIBLI</v>
      </c>
      <c r="K1255" s="48" t="s">
        <v>5754</v>
      </c>
      <c r="L1255" t="s">
        <v>2968</v>
      </c>
      <c r="M1255" t="s">
        <v>20348</v>
      </c>
      <c r="N1255" s="4" t="s">
        <v>20689</v>
      </c>
      <c r="Q1255">
        <v>70</v>
      </c>
      <c r="T1255" s="79">
        <v>55063330</v>
      </c>
      <c r="U1255" s="69">
        <f t="shared" si="98"/>
        <v>23.333333333333332</v>
      </c>
      <c r="V1255" s="75">
        <f t="shared" si="99"/>
        <v>18354443.333333332</v>
      </c>
      <c r="W1255">
        <f>IFERROR(VLOOKUP($J1256,OSA!$BD:$BD,1,0),0)</f>
        <v>0</v>
      </c>
    </row>
    <row r="1256" spans="1:23" x14ac:dyDescent="0.35">
      <c r="A1256" t="str">
        <f t="shared" si="97"/>
        <v/>
      </c>
      <c r="B1256" s="48"/>
      <c r="C1256" s="4"/>
      <c r="H1256">
        <f>IFERROR(VLOOKUP($A1256,OSA!$BD:$BD,1,0),0)</f>
        <v>0</v>
      </c>
      <c r="J1256" t="str">
        <f t="shared" si="100"/>
        <v>01/394829505BLAZADA</v>
      </c>
      <c r="K1256" s="48" t="s">
        <v>5754</v>
      </c>
      <c r="L1256" t="s">
        <v>2968</v>
      </c>
      <c r="M1256" t="s">
        <v>20348</v>
      </c>
      <c r="N1256" s="4" t="s">
        <v>20117</v>
      </c>
      <c r="O1256">
        <v>7</v>
      </c>
      <c r="R1256" s="79">
        <v>5506332.9999999991</v>
      </c>
      <c r="U1256" s="69">
        <f t="shared" si="98"/>
        <v>2.3333333333333335</v>
      </c>
      <c r="V1256" s="75">
        <f t="shared" si="99"/>
        <v>1835444.333333333</v>
      </c>
      <c r="W1256">
        <f>IFERROR(VLOOKUP($J1257,OSA!$BD:$BD,1,0),0)</f>
        <v>0</v>
      </c>
    </row>
    <row r="1257" spans="1:23" x14ac:dyDescent="0.35">
      <c r="A1257" t="str">
        <f t="shared" si="97"/>
        <v/>
      </c>
      <c r="B1257" s="48"/>
      <c r="C1257" s="4"/>
      <c r="H1257">
        <f>IFERROR(VLOOKUP($A1257,OSA!$BD:$BD,1,0),0)</f>
        <v>0</v>
      </c>
      <c r="J1257" t="str">
        <f t="shared" si="100"/>
        <v>01/394829505MBLIBLI</v>
      </c>
      <c r="K1257" s="48" t="s">
        <v>9715</v>
      </c>
      <c r="L1257" t="s">
        <v>2968</v>
      </c>
      <c r="M1257" t="s">
        <v>20349</v>
      </c>
      <c r="N1257" s="4" t="s">
        <v>20689</v>
      </c>
      <c r="P1257">
        <v>3</v>
      </c>
      <c r="S1257" s="79">
        <v>1939335</v>
      </c>
      <c r="U1257" s="69">
        <f t="shared" si="98"/>
        <v>1</v>
      </c>
      <c r="V1257" s="75">
        <f t="shared" si="99"/>
        <v>646445</v>
      </c>
      <c r="W1257">
        <f>IFERROR(VLOOKUP($J1258,OSA!$BD:$BD,1,0),0)</f>
        <v>0</v>
      </c>
    </row>
    <row r="1258" spans="1:23" x14ac:dyDescent="0.35">
      <c r="A1258" t="str">
        <f t="shared" si="97"/>
        <v/>
      </c>
      <c r="B1258" s="48"/>
      <c r="C1258" s="4"/>
      <c r="H1258">
        <f>IFERROR(VLOOKUP($A1258,OSA!$BD:$BD,1,0),0)</f>
        <v>0</v>
      </c>
      <c r="J1258" t="str">
        <f t="shared" si="100"/>
        <v>01/394829505MLAZADA</v>
      </c>
      <c r="K1258" s="48" t="s">
        <v>9715</v>
      </c>
      <c r="L1258" t="s">
        <v>2968</v>
      </c>
      <c r="M1258" t="s">
        <v>20349</v>
      </c>
      <c r="N1258" s="4" t="s">
        <v>20117</v>
      </c>
      <c r="Q1258">
        <v>24</v>
      </c>
      <c r="T1258" s="79">
        <v>15514680</v>
      </c>
      <c r="U1258" s="69">
        <f t="shared" si="98"/>
        <v>8</v>
      </c>
      <c r="V1258" s="75">
        <f t="shared" si="99"/>
        <v>5171560</v>
      </c>
      <c r="W1258">
        <f>IFERROR(VLOOKUP($J1259,OSA!$BD:$BD,1,0),0)</f>
        <v>0</v>
      </c>
    </row>
    <row r="1259" spans="1:23" x14ac:dyDescent="0.35">
      <c r="A1259" t="str">
        <f t="shared" si="97"/>
        <v/>
      </c>
      <c r="B1259" s="48"/>
      <c r="C1259" s="4"/>
      <c r="H1259">
        <f>IFERROR(VLOOKUP($A1259,OSA!$BD:$BD,1,0),0)</f>
        <v>0</v>
      </c>
      <c r="J1259" t="str">
        <f t="shared" si="100"/>
        <v>01/394829505NBLIBLI</v>
      </c>
      <c r="K1259" s="48" t="s">
        <v>9716</v>
      </c>
      <c r="L1259" t="s">
        <v>2968</v>
      </c>
      <c r="M1259" t="s">
        <v>20350</v>
      </c>
      <c r="N1259" s="4" t="s">
        <v>20689</v>
      </c>
      <c r="P1259">
        <v>3</v>
      </c>
      <c r="Q1259">
        <v>62</v>
      </c>
      <c r="S1259" s="79">
        <v>1292892</v>
      </c>
      <c r="T1259" s="79">
        <v>26719767.999999996</v>
      </c>
      <c r="U1259" s="69">
        <f t="shared" si="98"/>
        <v>21.666666666666668</v>
      </c>
      <c r="V1259" s="75">
        <f t="shared" si="99"/>
        <v>9337553.3333333321</v>
      </c>
      <c r="W1259">
        <f>IFERROR(VLOOKUP($J1260,OSA!$BD:$BD,1,0),0)</f>
        <v>0</v>
      </c>
    </row>
    <row r="1260" spans="1:23" x14ac:dyDescent="0.35">
      <c r="A1260" t="str">
        <f t="shared" si="97"/>
        <v/>
      </c>
      <c r="B1260" s="48"/>
      <c r="C1260" s="4"/>
      <c r="H1260">
        <f>IFERROR(VLOOKUP($A1260,OSA!$BD:$BD,1,0),0)</f>
        <v>0</v>
      </c>
      <c r="J1260" t="str">
        <f t="shared" si="100"/>
        <v>01/394829505NLAZADA</v>
      </c>
      <c r="K1260" s="48" t="s">
        <v>9716</v>
      </c>
      <c r="L1260" t="s">
        <v>2968</v>
      </c>
      <c r="M1260" t="s">
        <v>20350</v>
      </c>
      <c r="N1260" s="4" t="s">
        <v>20117</v>
      </c>
      <c r="O1260">
        <v>306</v>
      </c>
      <c r="Q1260">
        <v>118</v>
      </c>
      <c r="R1260" s="79">
        <v>131874984</v>
      </c>
      <c r="T1260" s="79">
        <v>50853752</v>
      </c>
      <c r="U1260" s="69">
        <f t="shared" si="98"/>
        <v>141.33333333333334</v>
      </c>
      <c r="V1260" s="75">
        <f t="shared" si="99"/>
        <v>60909578.666666664</v>
      </c>
      <c r="W1260">
        <f>IFERROR(VLOOKUP($J1261,OSA!$BD:$BD,1,0),0)</f>
        <v>0</v>
      </c>
    </row>
    <row r="1261" spans="1:23" x14ac:dyDescent="0.35">
      <c r="A1261" t="str">
        <f t="shared" si="97"/>
        <v/>
      </c>
      <c r="B1261" s="48"/>
      <c r="C1261" s="4"/>
      <c r="H1261">
        <f>IFERROR(VLOOKUP($A1261,OSA!$BD:$BD,1,0),0)</f>
        <v>0</v>
      </c>
      <c r="J1261" t="str">
        <f t="shared" si="100"/>
        <v>01/394829505OLAZADA</v>
      </c>
      <c r="K1261" s="48" t="s">
        <v>9717</v>
      </c>
      <c r="L1261" t="s">
        <v>2968</v>
      </c>
      <c r="M1261" t="s">
        <v>20351</v>
      </c>
      <c r="N1261" s="4" t="s">
        <v>20117</v>
      </c>
      <c r="O1261">
        <v>66</v>
      </c>
      <c r="P1261">
        <v>73</v>
      </c>
      <c r="Q1261">
        <v>101</v>
      </c>
      <c r="R1261" s="79">
        <v>28443624</v>
      </c>
      <c r="S1261" s="79">
        <v>31460372</v>
      </c>
      <c r="T1261" s="79">
        <v>43527364</v>
      </c>
      <c r="U1261" s="69">
        <f t="shared" si="98"/>
        <v>80</v>
      </c>
      <c r="V1261" s="75">
        <f t="shared" si="99"/>
        <v>34477120</v>
      </c>
      <c r="W1261">
        <f>IFERROR(VLOOKUP($J1262,OSA!$BD:$BD,1,0),0)</f>
        <v>0</v>
      </c>
    </row>
    <row r="1262" spans="1:23" x14ac:dyDescent="0.35">
      <c r="A1262" t="str">
        <f t="shared" si="97"/>
        <v/>
      </c>
      <c r="B1262" s="48"/>
      <c r="C1262" s="4"/>
      <c r="H1262">
        <f>IFERROR(VLOOKUP($A1262,OSA!$BD:$BD,1,0),0)</f>
        <v>0</v>
      </c>
      <c r="J1262" t="str">
        <f t="shared" si="100"/>
        <v>01/394829506SLAZADA</v>
      </c>
      <c r="K1262" s="48" t="s">
        <v>11723</v>
      </c>
      <c r="L1262" t="s">
        <v>2968</v>
      </c>
      <c r="M1262" t="s">
        <v>20352</v>
      </c>
      <c r="N1262" s="4" t="s">
        <v>20117</v>
      </c>
      <c r="P1262">
        <v>100</v>
      </c>
      <c r="Q1262">
        <v>132</v>
      </c>
      <c r="S1262" s="79">
        <v>43096399.999999993</v>
      </c>
      <c r="T1262" s="79">
        <v>56887247.999999993</v>
      </c>
      <c r="U1262" s="69">
        <f t="shared" si="98"/>
        <v>77.333333333333329</v>
      </c>
      <c r="V1262" s="75">
        <f t="shared" si="99"/>
        <v>33327882.66666666</v>
      </c>
      <c r="W1262">
        <f>IFERROR(VLOOKUP($J1263,OSA!$BD:$BD,1,0),0)</f>
        <v>0</v>
      </c>
    </row>
    <row r="1263" spans="1:23" x14ac:dyDescent="0.35">
      <c r="A1263" t="str">
        <f t="shared" si="97"/>
        <v/>
      </c>
      <c r="B1263" s="48"/>
      <c r="C1263" s="4"/>
      <c r="H1263">
        <f>IFERROR(VLOOKUP($A1263,OSA!$BD:$BD,1,0),0)</f>
        <v>0</v>
      </c>
      <c r="J1263" t="str">
        <f t="shared" si="100"/>
        <v>01/394829506TLAZADA</v>
      </c>
      <c r="K1263" s="48" t="s">
        <v>11724</v>
      </c>
      <c r="L1263" t="s">
        <v>2968</v>
      </c>
      <c r="M1263" t="s">
        <v>20717</v>
      </c>
      <c r="N1263" s="4" t="s">
        <v>20117</v>
      </c>
      <c r="Q1263">
        <v>132</v>
      </c>
      <c r="T1263" s="79">
        <v>54603251.999999993</v>
      </c>
      <c r="U1263" s="69">
        <f t="shared" si="98"/>
        <v>44</v>
      </c>
      <c r="V1263" s="75">
        <f t="shared" si="99"/>
        <v>18201083.999999996</v>
      </c>
      <c r="W1263">
        <f>IFERROR(VLOOKUP($J1264,OSA!$BD:$BD,1,0),0)</f>
        <v>0</v>
      </c>
    </row>
    <row r="1264" spans="1:23" x14ac:dyDescent="0.35">
      <c r="A1264" t="str">
        <f t="shared" si="97"/>
        <v/>
      </c>
      <c r="B1264" s="48"/>
      <c r="C1264" s="4"/>
      <c r="H1264">
        <f>IFERROR(VLOOKUP($A1264,OSA!$BD:$BD,1,0),0)</f>
        <v>0</v>
      </c>
      <c r="J1264" t="str">
        <f t="shared" si="100"/>
        <v>01/394829506ZLAZADA</v>
      </c>
      <c r="K1264" s="48" t="s">
        <v>13849</v>
      </c>
      <c r="L1264" t="s">
        <v>2968</v>
      </c>
      <c r="M1264" t="s">
        <v>20353</v>
      </c>
      <c r="N1264" s="4" t="s">
        <v>20117</v>
      </c>
      <c r="O1264">
        <v>1773</v>
      </c>
      <c r="Q1264">
        <v>26</v>
      </c>
      <c r="R1264" s="79">
        <v>133333146</v>
      </c>
      <c r="T1264" s="79">
        <v>1955252</v>
      </c>
      <c r="U1264" s="69">
        <f t="shared" si="98"/>
        <v>599.66666666666663</v>
      </c>
      <c r="V1264" s="75">
        <f t="shared" si="99"/>
        <v>45096132.666666664</v>
      </c>
      <c r="W1264">
        <f>IFERROR(VLOOKUP($J1265,OSA!$BD:$BD,1,0),0)</f>
        <v>0</v>
      </c>
    </row>
    <row r="1265" spans="1:23" x14ac:dyDescent="0.35">
      <c r="A1265" t="str">
        <f t="shared" si="97"/>
        <v/>
      </c>
      <c r="C1265" s="4"/>
      <c r="H1265">
        <f>IFERROR(VLOOKUP($A1265,OSA!$BD:$BD,1,0),0)</f>
        <v>0</v>
      </c>
      <c r="J1265" t="str">
        <f t="shared" si="100"/>
        <v>01/394829507ALAZADA</v>
      </c>
      <c r="K1265" s="48" t="s">
        <v>13816</v>
      </c>
      <c r="L1265" t="s">
        <v>2968</v>
      </c>
      <c r="M1265" t="s">
        <v>20354</v>
      </c>
      <c r="N1265" s="4" t="s">
        <v>20117</v>
      </c>
      <c r="O1265">
        <v>1231</v>
      </c>
      <c r="P1265">
        <v>52</v>
      </c>
      <c r="Q1265">
        <v>873</v>
      </c>
      <c r="R1265" s="79">
        <v>100298187</v>
      </c>
      <c r="S1265" s="79">
        <v>4236804</v>
      </c>
      <c r="T1265" s="79">
        <v>71129421</v>
      </c>
      <c r="U1265" s="69">
        <f t="shared" si="98"/>
        <v>718.66666666666663</v>
      </c>
      <c r="V1265" s="75">
        <f t="shared" si="99"/>
        <v>58554804</v>
      </c>
      <c r="W1265">
        <f>IFERROR(VLOOKUP($J1266,OSA!$BD:$BD,1,0),0)</f>
        <v>0</v>
      </c>
    </row>
    <row r="1266" spans="1:23" x14ac:dyDescent="0.35">
      <c r="A1266" t="str">
        <f t="shared" si="97"/>
        <v/>
      </c>
      <c r="C1266" s="4"/>
      <c r="H1266">
        <f>IFERROR(VLOOKUP($A1266,OSA!$BD:$BD,1,0),0)</f>
        <v>0</v>
      </c>
      <c r="J1266" t="str">
        <f t="shared" si="100"/>
        <v>01/394829507BLAZADA</v>
      </c>
      <c r="K1266" s="48" t="s">
        <v>13850</v>
      </c>
      <c r="L1266" t="s">
        <v>2968</v>
      </c>
      <c r="M1266" t="s">
        <v>20355</v>
      </c>
      <c r="N1266" s="4" t="s">
        <v>20117</v>
      </c>
      <c r="O1266">
        <v>51</v>
      </c>
      <c r="P1266">
        <v>12</v>
      </c>
      <c r="Q1266">
        <v>48</v>
      </c>
      <c r="R1266" s="79">
        <v>12028298.999999998</v>
      </c>
      <c r="S1266" s="79">
        <v>2830188</v>
      </c>
      <c r="T1266" s="79">
        <v>11320752</v>
      </c>
      <c r="U1266" s="69">
        <f t="shared" si="98"/>
        <v>37</v>
      </c>
      <c r="V1266" s="75">
        <f t="shared" si="99"/>
        <v>8726413</v>
      </c>
      <c r="W1266">
        <f>IFERROR(VLOOKUP($J1267,OSA!$BD:$BD,1,0),0)</f>
        <v>0</v>
      </c>
    </row>
    <row r="1267" spans="1:23" x14ac:dyDescent="0.35">
      <c r="A1267" t="str">
        <f t="shared" si="97"/>
        <v/>
      </c>
      <c r="C1267" s="4"/>
      <c r="H1267">
        <f>IFERROR(VLOOKUP($A1267,OSA!$BD:$BD,1,0),0)</f>
        <v>0</v>
      </c>
      <c r="J1267" t="str">
        <f t="shared" si="100"/>
        <v>01/394829507OLAZADA</v>
      </c>
      <c r="K1267" s="48" t="s">
        <v>20718</v>
      </c>
      <c r="L1267" t="s">
        <v>2968</v>
      </c>
      <c r="M1267" t="s">
        <v>20719</v>
      </c>
      <c r="N1267" s="4" t="s">
        <v>20117</v>
      </c>
      <c r="Q1267">
        <v>24</v>
      </c>
      <c r="T1267" s="79">
        <v>5685312</v>
      </c>
      <c r="U1267" s="69">
        <f t="shared" si="98"/>
        <v>8</v>
      </c>
      <c r="V1267" s="75">
        <f t="shared" si="99"/>
        <v>1895104</v>
      </c>
      <c r="W1267">
        <f>IFERROR(VLOOKUP($J1268,OSA!$BD:$BD,1,0),0)</f>
        <v>0</v>
      </c>
    </row>
    <row r="1268" spans="1:23" x14ac:dyDescent="0.35">
      <c r="A1268" t="str">
        <f t="shared" si="97"/>
        <v/>
      </c>
      <c r="C1268" s="4"/>
      <c r="H1268">
        <f>IFERROR(VLOOKUP($A1268,OSA!$BD:$BD,1,0),0)</f>
        <v>0</v>
      </c>
      <c r="J1268" t="str">
        <f t="shared" si="100"/>
        <v>01/394829507PLAZADA</v>
      </c>
      <c r="K1268" s="48" t="s">
        <v>20356</v>
      </c>
      <c r="L1268" t="s">
        <v>2968</v>
      </c>
      <c r="M1268" t="s">
        <v>20357</v>
      </c>
      <c r="N1268" s="4" t="s">
        <v>20117</v>
      </c>
      <c r="Q1268">
        <v>24</v>
      </c>
      <c r="T1268" s="79">
        <v>10343136</v>
      </c>
      <c r="U1268" s="69">
        <f t="shared" si="98"/>
        <v>8</v>
      </c>
      <c r="V1268" s="75">
        <f t="shared" si="99"/>
        <v>3447712</v>
      </c>
      <c r="W1268">
        <f>IFERROR(VLOOKUP($J1269,OSA!$BD:$BD,1,0),0)</f>
        <v>0</v>
      </c>
    </row>
    <row r="1269" spans="1:23" x14ac:dyDescent="0.35">
      <c r="A1269" t="str">
        <f t="shared" si="97"/>
        <v/>
      </c>
      <c r="C1269" s="4"/>
      <c r="H1269">
        <f>IFERROR(VLOOKUP($A1269,OSA!$BD:$BD,1,0),0)</f>
        <v>0</v>
      </c>
      <c r="J1269" t="str">
        <f t="shared" si="100"/>
        <v>01/394829507QBLIBLI</v>
      </c>
      <c r="K1269" s="48" t="s">
        <v>20358</v>
      </c>
      <c r="L1269" t="s">
        <v>2968</v>
      </c>
      <c r="M1269" t="s">
        <v>20359</v>
      </c>
      <c r="N1269" s="4" t="s">
        <v>20689</v>
      </c>
      <c r="P1269">
        <v>30</v>
      </c>
      <c r="Q1269">
        <v>24</v>
      </c>
      <c r="S1269" s="79">
        <v>14085749.999999998</v>
      </c>
      <c r="T1269" s="79">
        <v>11268599.999999998</v>
      </c>
      <c r="U1269" s="69">
        <f t="shared" si="98"/>
        <v>18</v>
      </c>
      <c r="V1269" s="75">
        <f t="shared" si="99"/>
        <v>8451449.9999999981</v>
      </c>
      <c r="W1269">
        <f>IFERROR(VLOOKUP($J1270,OSA!$BD:$BD,1,0),0)</f>
        <v>0</v>
      </c>
    </row>
    <row r="1270" spans="1:23" x14ac:dyDescent="0.35">
      <c r="A1270" t="str">
        <f t="shared" si="97"/>
        <v/>
      </c>
      <c r="C1270" s="4"/>
      <c r="H1270">
        <f>IFERROR(VLOOKUP($A1270,OSA!$BD:$BD,1,0),0)</f>
        <v>0</v>
      </c>
      <c r="J1270" t="str">
        <f t="shared" si="100"/>
        <v>01/394829507QLAZADA</v>
      </c>
      <c r="K1270" s="48" t="s">
        <v>20358</v>
      </c>
      <c r="L1270" t="s">
        <v>2968</v>
      </c>
      <c r="M1270" t="s">
        <v>20359</v>
      </c>
      <c r="N1270" s="4" t="s">
        <v>20117</v>
      </c>
      <c r="P1270">
        <v>214</v>
      </c>
      <c r="Q1270">
        <v>612</v>
      </c>
      <c r="S1270" s="79">
        <v>100478350</v>
      </c>
      <c r="T1270" s="79">
        <v>287349299.99999994</v>
      </c>
      <c r="U1270" s="69">
        <f t="shared" si="98"/>
        <v>275.33333333333331</v>
      </c>
      <c r="V1270" s="75">
        <f t="shared" si="99"/>
        <v>129275883.33333331</v>
      </c>
      <c r="W1270">
        <f>IFERROR(VLOOKUP($J1271,OSA!$BD:$BD,1,0),0)</f>
        <v>0</v>
      </c>
    </row>
    <row r="1271" spans="1:23" x14ac:dyDescent="0.35">
      <c r="A1271" t="str">
        <f t="shared" si="97"/>
        <v/>
      </c>
      <c r="C1271" s="4"/>
      <c r="H1271">
        <f>IFERROR(VLOOKUP($A1271,OSA!$BD:$BD,1,0),0)</f>
        <v>0</v>
      </c>
      <c r="J1271" t="str">
        <f t="shared" si="100"/>
        <v>01/394829507RBLIBLI</v>
      </c>
      <c r="K1271" s="48" t="s">
        <v>20101</v>
      </c>
      <c r="L1271" t="s">
        <v>2968</v>
      </c>
      <c r="M1271" t="s">
        <v>20360</v>
      </c>
      <c r="N1271" s="4" t="s">
        <v>20689</v>
      </c>
      <c r="P1271">
        <v>245</v>
      </c>
      <c r="Q1271">
        <v>144</v>
      </c>
      <c r="S1271" s="79">
        <v>62438740</v>
      </c>
      <c r="T1271" s="79">
        <v>36698688</v>
      </c>
      <c r="U1271" s="69">
        <f t="shared" si="98"/>
        <v>129.66666666666666</v>
      </c>
      <c r="V1271" s="75">
        <f t="shared" si="99"/>
        <v>33045809.333333332</v>
      </c>
      <c r="W1271">
        <f>IFERROR(VLOOKUP($J1272,OSA!$BD:$BD,1,0),0)</f>
        <v>0</v>
      </c>
    </row>
    <row r="1272" spans="1:23" x14ac:dyDescent="0.35">
      <c r="A1272" t="str">
        <f t="shared" si="97"/>
        <v/>
      </c>
      <c r="C1272" s="4"/>
      <c r="H1272">
        <f>IFERROR(VLOOKUP($A1272,OSA!$BD:$BD,1,0),0)</f>
        <v>0</v>
      </c>
      <c r="J1272" t="str">
        <f t="shared" si="100"/>
        <v>01/394829507RLAZADA</v>
      </c>
      <c r="K1272" s="48" t="s">
        <v>20101</v>
      </c>
      <c r="L1272" t="s">
        <v>2968</v>
      </c>
      <c r="M1272" t="s">
        <v>20360</v>
      </c>
      <c r="N1272" s="4" t="s">
        <v>20117</v>
      </c>
      <c r="P1272">
        <v>133</v>
      </c>
      <c r="Q1272">
        <v>419</v>
      </c>
      <c r="S1272" s="79">
        <v>33895316</v>
      </c>
      <c r="T1272" s="79">
        <v>106782988</v>
      </c>
      <c r="U1272" s="69">
        <f t="shared" si="98"/>
        <v>184</v>
      </c>
      <c r="V1272" s="75">
        <f t="shared" si="99"/>
        <v>46892768</v>
      </c>
      <c r="W1272">
        <f>IFERROR(VLOOKUP($J1273,OSA!$BD:$BD,1,0),0)</f>
        <v>0</v>
      </c>
    </row>
    <row r="1273" spans="1:23" x14ac:dyDescent="0.35">
      <c r="A1273" t="str">
        <f t="shared" si="97"/>
        <v/>
      </c>
      <c r="C1273" s="4"/>
      <c r="H1273">
        <f>IFERROR(VLOOKUP($A1273,OSA!$BD:$BD,1,0),0)</f>
        <v>0</v>
      </c>
      <c r="J1273" t="str">
        <f t="shared" si="100"/>
        <v>01/394829507SBLIBLI</v>
      </c>
      <c r="K1273" s="48" t="s">
        <v>20361</v>
      </c>
      <c r="L1273" t="s">
        <v>2968</v>
      </c>
      <c r="M1273" t="s">
        <v>20362</v>
      </c>
      <c r="N1273" s="4" t="s">
        <v>20689</v>
      </c>
      <c r="P1273">
        <v>45</v>
      </c>
      <c r="Q1273">
        <v>200</v>
      </c>
      <c r="S1273" s="79">
        <v>13160384.999999998</v>
      </c>
      <c r="T1273" s="79">
        <v>58490599.999999993</v>
      </c>
      <c r="U1273" s="69">
        <f t="shared" si="98"/>
        <v>81.666666666666671</v>
      </c>
      <c r="V1273" s="75">
        <f t="shared" si="99"/>
        <v>23883661.66666666</v>
      </c>
      <c r="W1273">
        <f>IFERROR(VLOOKUP($J1274,OSA!$BD:$BD,1,0),0)</f>
        <v>0</v>
      </c>
    </row>
    <row r="1274" spans="1:23" x14ac:dyDescent="0.35">
      <c r="A1274" t="str">
        <f t="shared" si="97"/>
        <v/>
      </c>
      <c r="C1274" s="4"/>
      <c r="H1274">
        <f>IFERROR(VLOOKUP($A1274,OSA!$BD:$BD,1,0),0)</f>
        <v>0</v>
      </c>
      <c r="J1274" t="str">
        <f t="shared" si="100"/>
        <v>01/394829507SLAZADA</v>
      </c>
      <c r="K1274" s="48" t="s">
        <v>20361</v>
      </c>
      <c r="L1274" t="s">
        <v>2968</v>
      </c>
      <c r="M1274" t="s">
        <v>20362</v>
      </c>
      <c r="N1274" s="4" t="s">
        <v>20117</v>
      </c>
      <c r="P1274">
        <v>352</v>
      </c>
      <c r="Q1274">
        <v>391</v>
      </c>
      <c r="S1274" s="79">
        <v>102943456</v>
      </c>
      <c r="T1274" s="79">
        <v>114349122.99999999</v>
      </c>
      <c r="U1274" s="69">
        <f t="shared" si="98"/>
        <v>247.66666666666666</v>
      </c>
      <c r="V1274" s="75">
        <f t="shared" si="99"/>
        <v>72430859.666666672</v>
      </c>
      <c r="W1274">
        <f>IFERROR(VLOOKUP($J1275,OSA!$BD:$BD,1,0),0)</f>
        <v>0</v>
      </c>
    </row>
    <row r="1275" spans="1:23" x14ac:dyDescent="0.35">
      <c r="A1275" t="str">
        <f t="shared" si="97"/>
        <v/>
      </c>
      <c r="C1275" s="4"/>
      <c r="H1275">
        <f>IFERROR(VLOOKUP($A1275,OSA!$BD:$BD,1,0),0)</f>
        <v>0</v>
      </c>
      <c r="J1275" t="str">
        <f t="shared" si="100"/>
        <v>01/394829507TBLIBLI</v>
      </c>
      <c r="K1275" s="48" t="s">
        <v>20109</v>
      </c>
      <c r="L1275" t="s">
        <v>2968</v>
      </c>
      <c r="M1275" t="s">
        <v>20363</v>
      </c>
      <c r="N1275" s="4" t="s">
        <v>20689</v>
      </c>
      <c r="P1275">
        <v>30</v>
      </c>
      <c r="Q1275">
        <v>24</v>
      </c>
      <c r="S1275" s="79">
        <v>18842189.999999996</v>
      </c>
      <c r="T1275" s="79">
        <v>15073752</v>
      </c>
      <c r="U1275" s="69">
        <f t="shared" si="98"/>
        <v>18</v>
      </c>
      <c r="V1275" s="75">
        <f t="shared" si="99"/>
        <v>11305314</v>
      </c>
      <c r="W1275">
        <f>IFERROR(VLOOKUP($J1276,OSA!$BD:$BD,1,0),0)</f>
        <v>0</v>
      </c>
    </row>
    <row r="1276" spans="1:23" x14ac:dyDescent="0.35">
      <c r="A1276" t="str">
        <f t="shared" si="97"/>
        <v/>
      </c>
      <c r="C1276" s="4"/>
      <c r="H1276">
        <f>IFERROR(VLOOKUP($A1276,OSA!$BD:$BD,1,0),0)</f>
        <v>0</v>
      </c>
      <c r="J1276" t="str">
        <f t="shared" si="100"/>
        <v>01/394829507TLAZADA</v>
      </c>
      <c r="K1276" s="48" t="s">
        <v>20109</v>
      </c>
      <c r="L1276" t="s">
        <v>2968</v>
      </c>
      <c r="M1276" t="s">
        <v>20363</v>
      </c>
      <c r="N1276" s="4" t="s">
        <v>20117</v>
      </c>
      <c r="P1276">
        <v>43</v>
      </c>
      <c r="Q1276">
        <v>144</v>
      </c>
      <c r="S1276" s="79">
        <v>27007139</v>
      </c>
      <c r="T1276" s="79">
        <v>90442512</v>
      </c>
      <c r="U1276" s="69">
        <f t="shared" si="98"/>
        <v>62.333333333333336</v>
      </c>
      <c r="V1276" s="75">
        <f t="shared" si="99"/>
        <v>39149883.666666664</v>
      </c>
      <c r="W1276">
        <f>IFERROR(VLOOKUP($J1277,OSA!$BD:$BD,1,0),0)</f>
        <v>0</v>
      </c>
    </row>
    <row r="1277" spans="1:23" x14ac:dyDescent="0.35">
      <c r="A1277" t="str">
        <f t="shared" si="97"/>
        <v/>
      </c>
      <c r="C1277" s="4"/>
      <c r="H1277">
        <f>IFERROR(VLOOKUP($A1277,OSA!$BD:$BD,1,0),0)</f>
        <v>0</v>
      </c>
      <c r="J1277" t="str">
        <f t="shared" si="100"/>
        <v>01/394829507UBLIBLI</v>
      </c>
      <c r="K1277" s="48" t="s">
        <v>20364</v>
      </c>
      <c r="L1277" t="s">
        <v>2968</v>
      </c>
      <c r="M1277" t="s">
        <v>20365</v>
      </c>
      <c r="N1277" s="4" t="s">
        <v>20689</v>
      </c>
      <c r="P1277">
        <v>30</v>
      </c>
      <c r="Q1277">
        <v>300</v>
      </c>
      <c r="S1277" s="79">
        <v>5235870</v>
      </c>
      <c r="T1277" s="79">
        <v>52358699.999999993</v>
      </c>
      <c r="U1277" s="69">
        <f t="shared" si="98"/>
        <v>110</v>
      </c>
      <c r="V1277" s="75">
        <f t="shared" si="99"/>
        <v>19198189.999999996</v>
      </c>
      <c r="W1277">
        <f>IFERROR(VLOOKUP($J1278,OSA!$BD:$BD,1,0),0)</f>
        <v>0</v>
      </c>
    </row>
    <row r="1278" spans="1:23" x14ac:dyDescent="0.35">
      <c r="A1278" t="str">
        <f t="shared" si="97"/>
        <v/>
      </c>
      <c r="C1278" s="4"/>
      <c r="H1278">
        <f>IFERROR(VLOOKUP($A1278,OSA!$BD:$BD,1,0),0)</f>
        <v>0</v>
      </c>
      <c r="J1278" t="str">
        <f t="shared" si="100"/>
        <v>01/394829507ULAZADA</v>
      </c>
      <c r="K1278" s="48" t="s">
        <v>20364</v>
      </c>
      <c r="L1278" t="s">
        <v>2968</v>
      </c>
      <c r="M1278" t="s">
        <v>20365</v>
      </c>
      <c r="N1278" s="4" t="s">
        <v>20117</v>
      </c>
      <c r="P1278">
        <v>100</v>
      </c>
      <c r="Q1278">
        <v>704</v>
      </c>
      <c r="S1278" s="79">
        <v>17452900</v>
      </c>
      <c r="T1278" s="79">
        <v>122868416</v>
      </c>
      <c r="U1278" s="69">
        <f t="shared" si="98"/>
        <v>268</v>
      </c>
      <c r="V1278" s="75">
        <f t="shared" si="99"/>
        <v>46773772</v>
      </c>
      <c r="W1278">
        <f>IFERROR(VLOOKUP($J1279,OSA!$BD:$BD,1,0),0)</f>
        <v>0</v>
      </c>
    </row>
    <row r="1279" spans="1:23" x14ac:dyDescent="0.35">
      <c r="A1279" t="str">
        <f t="shared" si="97"/>
        <v/>
      </c>
      <c r="C1279" s="4"/>
      <c r="H1279">
        <f>IFERROR(VLOOKUP($A1279,OSA!$BD:$BD,1,0),0)</f>
        <v>0</v>
      </c>
      <c r="J1279" t="str">
        <f t="shared" si="100"/>
        <v>01/394829507VBLIBLI</v>
      </c>
      <c r="K1279" s="48" t="s">
        <v>20086</v>
      </c>
      <c r="L1279" t="s">
        <v>2968</v>
      </c>
      <c r="M1279" t="s">
        <v>20366</v>
      </c>
      <c r="N1279" s="4" t="s">
        <v>20689</v>
      </c>
      <c r="P1279">
        <v>200</v>
      </c>
      <c r="Q1279">
        <v>24</v>
      </c>
      <c r="S1279" s="79">
        <v>55709999.999999993</v>
      </c>
      <c r="T1279" s="79">
        <v>6685199.9999999991</v>
      </c>
      <c r="U1279" s="69">
        <f t="shared" si="98"/>
        <v>74.666666666666671</v>
      </c>
      <c r="V1279" s="75">
        <f t="shared" si="99"/>
        <v>20798399.999999996</v>
      </c>
      <c r="W1279">
        <f>IFERROR(VLOOKUP($J1280,OSA!$BD:$BD,1,0),0)</f>
        <v>0</v>
      </c>
    </row>
    <row r="1280" spans="1:23" x14ac:dyDescent="0.35">
      <c r="A1280" t="str">
        <f t="shared" si="97"/>
        <v/>
      </c>
      <c r="C1280" s="4"/>
      <c r="H1280">
        <f>IFERROR(VLOOKUP($A1280,OSA!$BD:$BD,1,0),0)</f>
        <v>0</v>
      </c>
      <c r="J1280" t="str">
        <f t="shared" si="100"/>
        <v>01/394829507VLAZADA</v>
      </c>
      <c r="K1280" s="48" t="s">
        <v>20086</v>
      </c>
      <c r="L1280" t="s">
        <v>2968</v>
      </c>
      <c r="M1280" t="s">
        <v>20366</v>
      </c>
      <c r="N1280" s="4" t="s">
        <v>20117</v>
      </c>
      <c r="P1280">
        <v>27</v>
      </c>
      <c r="Q1280">
        <v>967</v>
      </c>
      <c r="S1280" s="79">
        <v>7520849.9999999991</v>
      </c>
      <c r="T1280" s="79">
        <v>269357849.99999994</v>
      </c>
      <c r="U1280" s="69">
        <f t="shared" si="98"/>
        <v>331.33333333333331</v>
      </c>
      <c r="V1280" s="75">
        <f t="shared" si="99"/>
        <v>92292899.999999985</v>
      </c>
      <c r="W1280">
        <f>IFERROR(VLOOKUP($J1281,OSA!$BD:$BD,1,0),0)</f>
        <v>0</v>
      </c>
    </row>
    <row r="1281" spans="1:23" x14ac:dyDescent="0.35">
      <c r="A1281" t="str">
        <f t="shared" si="97"/>
        <v/>
      </c>
      <c r="C1281" s="4"/>
      <c r="H1281">
        <f>IFERROR(VLOOKUP($A1281,OSA!$BD:$BD,1,0),0)</f>
        <v>0</v>
      </c>
      <c r="J1281" t="str">
        <f t="shared" si="100"/>
        <v>01/394829507WBLIBLI</v>
      </c>
      <c r="K1281" s="48" t="s">
        <v>20367</v>
      </c>
      <c r="L1281" t="s">
        <v>2968</v>
      </c>
      <c r="M1281" t="s">
        <v>20368</v>
      </c>
      <c r="N1281" s="4" t="s">
        <v>20689</v>
      </c>
      <c r="P1281">
        <v>150</v>
      </c>
      <c r="Q1281">
        <v>24</v>
      </c>
      <c r="S1281" s="79">
        <v>64318049.999999985</v>
      </c>
      <c r="T1281" s="79">
        <v>10290887.999999998</v>
      </c>
      <c r="U1281" s="69">
        <f t="shared" si="98"/>
        <v>58</v>
      </c>
      <c r="V1281" s="75">
        <f t="shared" si="99"/>
        <v>24869645.999999996</v>
      </c>
      <c r="W1281">
        <f>IFERROR(VLOOKUP($J1282,OSA!$BD:$BD,1,0),0)</f>
        <v>0</v>
      </c>
    </row>
    <row r="1282" spans="1:23" x14ac:dyDescent="0.35">
      <c r="A1282" t="str">
        <f t="shared" si="97"/>
        <v/>
      </c>
      <c r="C1282" s="4"/>
      <c r="H1282">
        <f>IFERROR(VLOOKUP($A1282,OSA!$BD:$BD,1,0),0)</f>
        <v>0</v>
      </c>
      <c r="J1282" t="str">
        <f t="shared" si="100"/>
        <v>01/394829507WLAZADA</v>
      </c>
      <c r="K1282" s="48" t="s">
        <v>20367</v>
      </c>
      <c r="L1282" t="s">
        <v>2968</v>
      </c>
      <c r="M1282" t="s">
        <v>20368</v>
      </c>
      <c r="N1282" s="4" t="s">
        <v>20117</v>
      </c>
      <c r="P1282">
        <v>220</v>
      </c>
      <c r="Q1282">
        <v>1545</v>
      </c>
      <c r="S1282" s="79">
        <v>94333140</v>
      </c>
      <c r="T1282" s="79">
        <v>662475914.99999988</v>
      </c>
      <c r="U1282" s="69">
        <f t="shared" si="98"/>
        <v>588.33333333333337</v>
      </c>
      <c r="V1282" s="75">
        <f t="shared" si="99"/>
        <v>252269684.99999997</v>
      </c>
      <c r="W1282">
        <f>IFERROR(VLOOKUP($J1283,OSA!$BD:$BD,1,0),0)</f>
        <v>0</v>
      </c>
    </row>
    <row r="1283" spans="1:23" x14ac:dyDescent="0.35">
      <c r="A1283" t="str">
        <f t="shared" ref="A1283:A1346" si="101">B1283&amp;E1283</f>
        <v/>
      </c>
      <c r="C1283" s="4"/>
      <c r="H1283">
        <f>IFERROR(VLOOKUP($A1283,OSA!$BD:$BD,1,0),0)</f>
        <v>0</v>
      </c>
      <c r="J1283" t="str">
        <f t="shared" si="100"/>
        <v>01/394829601BBLIBLI</v>
      </c>
      <c r="K1283" s="48" t="s">
        <v>311</v>
      </c>
      <c r="L1283" t="s">
        <v>2968</v>
      </c>
      <c r="M1283" t="s">
        <v>20369</v>
      </c>
      <c r="N1283" s="4" t="s">
        <v>20689</v>
      </c>
      <c r="O1283">
        <v>50</v>
      </c>
      <c r="R1283" s="79">
        <v>19817900</v>
      </c>
      <c r="U1283" s="69">
        <f t="shared" ref="U1283:U1346" si="102">SUM(O1283:Q1283)/3</f>
        <v>16.666666666666668</v>
      </c>
      <c r="V1283" s="75">
        <f t="shared" ref="V1283:V1346" si="103">SUM(R1283:T1283)/3</f>
        <v>6605966.666666667</v>
      </c>
      <c r="W1283">
        <f>IFERROR(VLOOKUP($J1284,OSA!$BD:$BD,1,0),0)</f>
        <v>0</v>
      </c>
    </row>
    <row r="1284" spans="1:23" x14ac:dyDescent="0.35">
      <c r="A1284" t="str">
        <f t="shared" si="101"/>
        <v/>
      </c>
      <c r="C1284" s="4"/>
      <c r="H1284">
        <f>IFERROR(VLOOKUP($A1284,OSA!$BD:$BD,1,0),0)</f>
        <v>0</v>
      </c>
      <c r="J1284" t="str">
        <f t="shared" si="100"/>
        <v>01/394829601DBLIBLI</v>
      </c>
      <c r="K1284" s="48" t="s">
        <v>377</v>
      </c>
      <c r="L1284" t="s">
        <v>2968</v>
      </c>
      <c r="M1284" t="s">
        <v>20370</v>
      </c>
      <c r="N1284" s="4" t="s">
        <v>20689</v>
      </c>
      <c r="Q1284">
        <v>330</v>
      </c>
      <c r="T1284" s="79">
        <v>50067599.999999993</v>
      </c>
      <c r="U1284" s="69">
        <f t="shared" si="102"/>
        <v>110</v>
      </c>
      <c r="V1284" s="75">
        <f t="shared" si="103"/>
        <v>16689199.999999998</v>
      </c>
      <c r="W1284">
        <f>IFERROR(VLOOKUP($J1285,OSA!$BD:$BD,1,0),0)</f>
        <v>0</v>
      </c>
    </row>
    <row r="1285" spans="1:23" x14ac:dyDescent="0.35">
      <c r="A1285" t="str">
        <f t="shared" si="101"/>
        <v/>
      </c>
      <c r="C1285" s="4"/>
      <c r="H1285">
        <f>IFERROR(VLOOKUP($A1285,OSA!$BD:$BD,1,0),0)</f>
        <v>0</v>
      </c>
      <c r="J1285" t="str">
        <f t="shared" si="100"/>
        <v>01/394829601DLAZADA</v>
      </c>
      <c r="K1285" s="48" t="s">
        <v>377</v>
      </c>
      <c r="L1285" t="s">
        <v>2968</v>
      </c>
      <c r="M1285" t="s">
        <v>20370</v>
      </c>
      <c r="N1285" s="4" t="s">
        <v>20117</v>
      </c>
      <c r="O1285">
        <v>213</v>
      </c>
      <c r="Q1285">
        <v>309</v>
      </c>
      <c r="R1285" s="79">
        <v>32316360</v>
      </c>
      <c r="T1285" s="79">
        <v>46881479.999999993</v>
      </c>
      <c r="U1285" s="69">
        <f t="shared" si="102"/>
        <v>174</v>
      </c>
      <c r="V1285" s="75">
        <f t="shared" si="103"/>
        <v>26399280</v>
      </c>
      <c r="W1285">
        <f>IFERROR(VLOOKUP($J1286,OSA!$BD:$BD,1,0),0)</f>
        <v>0</v>
      </c>
    </row>
    <row r="1286" spans="1:23" x14ac:dyDescent="0.35">
      <c r="A1286" t="str">
        <f t="shared" si="101"/>
        <v/>
      </c>
      <c r="C1286" s="4"/>
      <c r="H1286">
        <f>IFERROR(VLOOKUP($A1286,OSA!$BD:$BD,1,0),0)</f>
        <v>0</v>
      </c>
      <c r="J1286" t="str">
        <f t="shared" si="100"/>
        <v>01/394829601ELAZADA</v>
      </c>
      <c r="K1286" s="48" t="s">
        <v>2324</v>
      </c>
      <c r="L1286" t="s">
        <v>2968</v>
      </c>
      <c r="M1286" t="s">
        <v>20371</v>
      </c>
      <c r="N1286" s="4" t="s">
        <v>20117</v>
      </c>
      <c r="O1286">
        <v>53</v>
      </c>
      <c r="R1286" s="79">
        <v>12096613.999999998</v>
      </c>
      <c r="U1286" s="69">
        <f t="shared" si="102"/>
        <v>17.666666666666668</v>
      </c>
      <c r="V1286" s="75">
        <f t="shared" si="103"/>
        <v>4032204.666666666</v>
      </c>
      <c r="W1286">
        <f>IFERROR(VLOOKUP($J1287,OSA!$BD:$BD,1,0),0)</f>
        <v>0</v>
      </c>
    </row>
    <row r="1287" spans="1:23" x14ac:dyDescent="0.35">
      <c r="A1287" t="str">
        <f t="shared" si="101"/>
        <v/>
      </c>
      <c r="C1287" s="4"/>
      <c r="H1287">
        <f>IFERROR(VLOOKUP($A1287,OSA!$BD:$BD,1,0),0)</f>
        <v>0</v>
      </c>
      <c r="J1287" t="str">
        <f t="shared" si="100"/>
        <v>01/394829601FLAZADA</v>
      </c>
      <c r="K1287" s="48" t="s">
        <v>305</v>
      </c>
      <c r="L1287" t="s">
        <v>2968</v>
      </c>
      <c r="M1287" t="s">
        <v>20372</v>
      </c>
      <c r="N1287" s="4" t="s">
        <v>20117</v>
      </c>
      <c r="Q1287">
        <v>127</v>
      </c>
      <c r="T1287" s="79">
        <v>19268440</v>
      </c>
      <c r="U1287" s="69">
        <f t="shared" si="102"/>
        <v>42.333333333333336</v>
      </c>
      <c r="V1287" s="75">
        <f t="shared" si="103"/>
        <v>6422813.333333333</v>
      </c>
      <c r="W1287">
        <f>IFERROR(VLOOKUP($J1288,OSA!$BD:$BD,1,0),0)</f>
        <v>0</v>
      </c>
    </row>
    <row r="1288" spans="1:23" x14ac:dyDescent="0.35">
      <c r="A1288" t="str">
        <f t="shared" si="101"/>
        <v/>
      </c>
      <c r="C1288" s="4"/>
      <c r="H1288">
        <f>IFERROR(VLOOKUP($A1288,OSA!$BD:$BD,1,0),0)</f>
        <v>0</v>
      </c>
      <c r="J1288" t="str">
        <f t="shared" si="100"/>
        <v>01/394829601GLAZADA</v>
      </c>
      <c r="K1288" s="48" t="s">
        <v>1697</v>
      </c>
      <c r="L1288" t="s">
        <v>2968</v>
      </c>
      <c r="M1288" t="s">
        <v>20373</v>
      </c>
      <c r="N1288" s="4" t="s">
        <v>20117</v>
      </c>
      <c r="O1288">
        <v>172</v>
      </c>
      <c r="R1288" s="79">
        <v>41093723.999999993</v>
      </c>
      <c r="U1288" s="69">
        <f t="shared" si="102"/>
        <v>57.333333333333336</v>
      </c>
      <c r="V1288" s="75">
        <f t="shared" si="103"/>
        <v>13697907.999999998</v>
      </c>
      <c r="W1288">
        <f>IFERROR(VLOOKUP($J1289,OSA!$BD:$BD,1,0),0)</f>
        <v>0</v>
      </c>
    </row>
    <row r="1289" spans="1:23" x14ac:dyDescent="0.35">
      <c r="A1289" t="str">
        <f t="shared" si="101"/>
        <v/>
      </c>
      <c r="C1289" s="4"/>
      <c r="H1289">
        <f>IFERROR(VLOOKUP($A1289,OSA!$BD:$BD,1,0),0)</f>
        <v>0</v>
      </c>
      <c r="J1289" t="str">
        <f t="shared" si="100"/>
        <v>01/394829601MBLIBLI</v>
      </c>
      <c r="K1289" s="48" t="s">
        <v>296</v>
      </c>
      <c r="L1289" t="s">
        <v>2968</v>
      </c>
      <c r="M1289" t="s">
        <v>20374</v>
      </c>
      <c r="N1289" s="4" t="s">
        <v>20689</v>
      </c>
      <c r="O1289">
        <v>150</v>
      </c>
      <c r="Q1289">
        <v>240</v>
      </c>
      <c r="R1289" s="79">
        <v>65564399.999999985</v>
      </c>
      <c r="T1289" s="79">
        <v>104903040</v>
      </c>
      <c r="U1289" s="69">
        <f t="shared" si="102"/>
        <v>130</v>
      </c>
      <c r="V1289" s="75">
        <f t="shared" si="103"/>
        <v>56822480</v>
      </c>
      <c r="W1289">
        <f>IFERROR(VLOOKUP($J1290,OSA!$BD:$BD,1,0),0)</f>
        <v>0</v>
      </c>
    </row>
    <row r="1290" spans="1:23" x14ac:dyDescent="0.35">
      <c r="A1290" t="str">
        <f t="shared" si="101"/>
        <v/>
      </c>
      <c r="C1290" s="4"/>
      <c r="H1290">
        <f>IFERROR(VLOOKUP($A1290,OSA!$BD:$BD,1,0),0)</f>
        <v>0</v>
      </c>
      <c r="J1290" t="str">
        <f t="shared" si="100"/>
        <v>01/394829601MLAZADA</v>
      </c>
      <c r="K1290" s="48" t="s">
        <v>296</v>
      </c>
      <c r="L1290" t="s">
        <v>2968</v>
      </c>
      <c r="M1290" t="s">
        <v>20374</v>
      </c>
      <c r="N1290" s="4" t="s">
        <v>20117</v>
      </c>
      <c r="O1290">
        <v>29</v>
      </c>
      <c r="R1290" s="79">
        <v>12675784</v>
      </c>
      <c r="U1290" s="69">
        <f t="shared" si="102"/>
        <v>9.6666666666666661</v>
      </c>
      <c r="V1290" s="75">
        <f t="shared" si="103"/>
        <v>4225261.333333333</v>
      </c>
      <c r="W1290">
        <f>IFERROR(VLOOKUP($J1291,OSA!$BD:$BD,1,0),0)</f>
        <v>0</v>
      </c>
    </row>
    <row r="1291" spans="1:23" x14ac:dyDescent="0.35">
      <c r="A1291" t="str">
        <f t="shared" si="101"/>
        <v/>
      </c>
      <c r="C1291" s="4"/>
      <c r="H1291">
        <f>IFERROR(VLOOKUP($A1291,OSA!$BD:$BD,1,0),0)</f>
        <v>0</v>
      </c>
      <c r="J1291" t="str">
        <f t="shared" si="100"/>
        <v>01/394829601NBLIBLI</v>
      </c>
      <c r="K1291" s="48" t="s">
        <v>1202</v>
      </c>
      <c r="L1291" t="s">
        <v>2968</v>
      </c>
      <c r="M1291" t="s">
        <v>20375</v>
      </c>
      <c r="N1291" s="4" t="s">
        <v>20689</v>
      </c>
      <c r="O1291">
        <v>82</v>
      </c>
      <c r="Q1291">
        <v>180</v>
      </c>
      <c r="R1291" s="79">
        <v>48161306</v>
      </c>
      <c r="T1291" s="79">
        <v>105719940</v>
      </c>
      <c r="U1291" s="69">
        <f t="shared" si="102"/>
        <v>87.333333333333329</v>
      </c>
      <c r="V1291" s="75">
        <f t="shared" si="103"/>
        <v>51293748.666666664</v>
      </c>
      <c r="W1291">
        <f>IFERROR(VLOOKUP($J1292,OSA!$BD:$BD,1,0),0)</f>
        <v>0</v>
      </c>
    </row>
    <row r="1292" spans="1:23" x14ac:dyDescent="0.35">
      <c r="A1292" t="str">
        <f t="shared" si="101"/>
        <v/>
      </c>
      <c r="C1292" s="4"/>
      <c r="H1292">
        <f>IFERROR(VLOOKUP($A1292,OSA!$BD:$BD,1,0),0)</f>
        <v>0</v>
      </c>
      <c r="J1292" t="str">
        <f t="shared" si="100"/>
        <v>01/394829601NLAZADA</v>
      </c>
      <c r="K1292" s="48" t="s">
        <v>1202</v>
      </c>
      <c r="L1292" t="s">
        <v>2968</v>
      </c>
      <c r="M1292" t="s">
        <v>20375</v>
      </c>
      <c r="N1292" s="4" t="s">
        <v>20117</v>
      </c>
      <c r="O1292">
        <v>297</v>
      </c>
      <c r="R1292" s="79">
        <v>174437901</v>
      </c>
      <c r="U1292" s="69">
        <f t="shared" si="102"/>
        <v>99</v>
      </c>
      <c r="V1292" s="75">
        <f t="shared" si="103"/>
        <v>58145967</v>
      </c>
      <c r="W1292">
        <f>IFERROR(VLOOKUP($J1293,OSA!$BD:$BD,1,0),0)</f>
        <v>0</v>
      </c>
    </row>
    <row r="1293" spans="1:23" x14ac:dyDescent="0.35">
      <c r="A1293" t="str">
        <f t="shared" si="101"/>
        <v/>
      </c>
      <c r="C1293" s="4"/>
      <c r="H1293">
        <f>IFERROR(VLOOKUP($A1293,OSA!$BD:$BD,1,0),0)</f>
        <v>0</v>
      </c>
      <c r="J1293" t="str">
        <f t="shared" si="100"/>
        <v>01/394829601OBLIBLI</v>
      </c>
      <c r="K1293" s="48" t="s">
        <v>1724</v>
      </c>
      <c r="L1293" t="s">
        <v>2968</v>
      </c>
      <c r="M1293" t="s">
        <v>20376</v>
      </c>
      <c r="N1293" s="4" t="s">
        <v>20689</v>
      </c>
      <c r="O1293">
        <v>30</v>
      </c>
      <c r="Q1293">
        <v>80</v>
      </c>
      <c r="R1293" s="79">
        <v>18842130</v>
      </c>
      <c r="T1293" s="79">
        <v>50245680</v>
      </c>
      <c r="U1293" s="69">
        <f t="shared" si="102"/>
        <v>36.666666666666664</v>
      </c>
      <c r="V1293" s="75">
        <f t="shared" si="103"/>
        <v>23029270</v>
      </c>
      <c r="W1293">
        <f>IFERROR(VLOOKUP($J1294,OSA!$BD:$BD,1,0),0)</f>
        <v>0</v>
      </c>
    </row>
    <row r="1294" spans="1:23" x14ac:dyDescent="0.35">
      <c r="A1294" t="str">
        <f t="shared" si="101"/>
        <v/>
      </c>
      <c r="C1294" s="4"/>
      <c r="H1294">
        <f>IFERROR(VLOOKUP($A1294,OSA!$BD:$BD,1,0),0)</f>
        <v>0</v>
      </c>
      <c r="J1294" t="str">
        <f t="shared" si="100"/>
        <v>01/394829601PBLIBLI</v>
      </c>
      <c r="K1294" s="48" t="s">
        <v>1743</v>
      </c>
      <c r="L1294" t="s">
        <v>2968</v>
      </c>
      <c r="M1294" t="s">
        <v>20377</v>
      </c>
      <c r="N1294" s="4" t="s">
        <v>20689</v>
      </c>
      <c r="Q1294">
        <v>144</v>
      </c>
      <c r="T1294" s="79">
        <v>49847327.999999993</v>
      </c>
      <c r="U1294" s="69">
        <f t="shared" si="102"/>
        <v>48</v>
      </c>
      <c r="V1294" s="75">
        <f t="shared" si="103"/>
        <v>16615775.999999998</v>
      </c>
      <c r="W1294">
        <f>IFERROR(VLOOKUP($J1295,OSA!$BD:$BD,1,0),0)</f>
        <v>0</v>
      </c>
    </row>
    <row r="1295" spans="1:23" x14ac:dyDescent="0.35">
      <c r="A1295" t="str">
        <f t="shared" si="101"/>
        <v/>
      </c>
      <c r="C1295" s="4"/>
      <c r="H1295">
        <f>IFERROR(VLOOKUP($A1295,OSA!$BD:$BD,1,0),0)</f>
        <v>0</v>
      </c>
      <c r="J1295" t="str">
        <f t="shared" si="100"/>
        <v>01/394829601PLAZADA</v>
      </c>
      <c r="K1295" s="48" t="s">
        <v>1743</v>
      </c>
      <c r="L1295" t="s">
        <v>2968</v>
      </c>
      <c r="M1295" t="s">
        <v>20377</v>
      </c>
      <c r="N1295" s="4" t="s">
        <v>20117</v>
      </c>
      <c r="O1295">
        <v>22</v>
      </c>
      <c r="R1295" s="79">
        <v>7615563.9999999981</v>
      </c>
      <c r="U1295" s="69">
        <f t="shared" si="102"/>
        <v>7.333333333333333</v>
      </c>
      <c r="V1295" s="75">
        <f t="shared" si="103"/>
        <v>2538521.3333333326</v>
      </c>
      <c r="W1295">
        <f>IFERROR(VLOOKUP($J1296,OSA!$BD:$BD,1,0),0)</f>
        <v>0</v>
      </c>
    </row>
    <row r="1296" spans="1:23" x14ac:dyDescent="0.35">
      <c r="A1296" t="str">
        <f t="shared" si="101"/>
        <v/>
      </c>
      <c r="C1296" s="4"/>
      <c r="H1296">
        <f>IFERROR(VLOOKUP($A1296,OSA!$BD:$BD,1,0),0)</f>
        <v>0</v>
      </c>
      <c r="J1296" t="str">
        <f t="shared" si="100"/>
        <v>01/394829601QBLIBLI</v>
      </c>
      <c r="K1296" s="48" t="s">
        <v>1709</v>
      </c>
      <c r="L1296" t="s">
        <v>2968</v>
      </c>
      <c r="M1296" t="s">
        <v>20378</v>
      </c>
      <c r="N1296" s="4" t="s">
        <v>20689</v>
      </c>
      <c r="O1296">
        <v>198</v>
      </c>
      <c r="P1296">
        <v>200</v>
      </c>
      <c r="Q1296">
        <v>60</v>
      </c>
      <c r="R1296" s="79">
        <v>75985272</v>
      </c>
      <c r="S1296" s="79">
        <v>76752800</v>
      </c>
      <c r="T1296" s="79">
        <v>23025839.999999996</v>
      </c>
      <c r="U1296" s="69">
        <f t="shared" si="102"/>
        <v>152.66666666666666</v>
      </c>
      <c r="V1296" s="75">
        <f t="shared" si="103"/>
        <v>58587970.666666664</v>
      </c>
      <c r="W1296">
        <f>IFERROR(VLOOKUP($J1297,OSA!$BD:$BD,1,0),0)</f>
        <v>0</v>
      </c>
    </row>
    <row r="1297" spans="1:23" x14ac:dyDescent="0.35">
      <c r="A1297" t="str">
        <f t="shared" si="101"/>
        <v/>
      </c>
      <c r="C1297" s="4"/>
      <c r="H1297">
        <f>IFERROR(VLOOKUP($A1297,OSA!$BD:$BD,1,0),0)</f>
        <v>0</v>
      </c>
      <c r="J1297" t="str">
        <f t="shared" si="100"/>
        <v>01/394829801BBLIBLI</v>
      </c>
      <c r="K1297" s="48" t="s">
        <v>1685</v>
      </c>
      <c r="L1297" t="s">
        <v>2968</v>
      </c>
      <c r="M1297" t="s">
        <v>20379</v>
      </c>
      <c r="N1297" s="4" t="s">
        <v>20689</v>
      </c>
      <c r="P1297">
        <v>150</v>
      </c>
      <c r="S1297" s="79">
        <v>35837550</v>
      </c>
      <c r="U1297" s="69">
        <f t="shared" si="102"/>
        <v>50</v>
      </c>
      <c r="V1297" s="75">
        <f t="shared" si="103"/>
        <v>11945850</v>
      </c>
      <c r="W1297">
        <f>IFERROR(VLOOKUP($J1298,OSA!$BD:$BD,1,0),0)</f>
        <v>0</v>
      </c>
    </row>
    <row r="1298" spans="1:23" x14ac:dyDescent="0.35">
      <c r="A1298" t="str">
        <f t="shared" si="101"/>
        <v/>
      </c>
      <c r="C1298" s="4"/>
      <c r="H1298">
        <f>IFERROR(VLOOKUP($A1298,OSA!$BD:$BD,1,0),0)</f>
        <v>0</v>
      </c>
      <c r="J1298" t="str">
        <f t="shared" si="100"/>
        <v>01/394829801BLAZADA</v>
      </c>
      <c r="K1298" s="48" t="s">
        <v>1685</v>
      </c>
      <c r="L1298" t="s">
        <v>2968</v>
      </c>
      <c r="M1298" t="s">
        <v>20379</v>
      </c>
      <c r="N1298" s="4" t="s">
        <v>20117</v>
      </c>
      <c r="O1298">
        <v>186</v>
      </c>
      <c r="P1298">
        <v>39</v>
      </c>
      <c r="Q1298">
        <v>24</v>
      </c>
      <c r="R1298" s="79">
        <v>44438562</v>
      </c>
      <c r="S1298" s="79">
        <v>9317762.9999999981</v>
      </c>
      <c r="T1298" s="79">
        <v>5734007.9999999991</v>
      </c>
      <c r="U1298" s="69">
        <f t="shared" si="102"/>
        <v>83</v>
      </c>
      <c r="V1298" s="75">
        <f t="shared" si="103"/>
        <v>19830111</v>
      </c>
      <c r="W1298">
        <f>IFERROR(VLOOKUP($J1299,OSA!$BD:$BD,1,0),0)</f>
        <v>0</v>
      </c>
    </row>
    <row r="1299" spans="1:23" x14ac:dyDescent="0.35">
      <c r="A1299" t="str">
        <f t="shared" si="101"/>
        <v/>
      </c>
      <c r="C1299" s="4"/>
      <c r="H1299">
        <f>IFERROR(VLOOKUP($A1299,OSA!$BD:$BD,1,0),0)</f>
        <v>0</v>
      </c>
      <c r="J1299" t="str">
        <f t="shared" si="100"/>
        <v>01/394829801DLAZADA</v>
      </c>
      <c r="K1299" s="48" t="s">
        <v>327</v>
      </c>
      <c r="L1299" t="s">
        <v>2968</v>
      </c>
      <c r="M1299" t="s">
        <v>20380</v>
      </c>
      <c r="N1299" s="4" t="s">
        <v>20117</v>
      </c>
      <c r="O1299">
        <v>220</v>
      </c>
      <c r="P1299">
        <v>74</v>
      </c>
      <c r="Q1299">
        <v>71</v>
      </c>
      <c r="R1299" s="79">
        <v>85613880</v>
      </c>
      <c r="S1299" s="79">
        <v>28797396</v>
      </c>
      <c r="T1299" s="79">
        <v>27629933.999999996</v>
      </c>
      <c r="U1299" s="69">
        <f t="shared" si="102"/>
        <v>121.66666666666667</v>
      </c>
      <c r="V1299" s="75">
        <f t="shared" si="103"/>
        <v>47347070</v>
      </c>
      <c r="W1299">
        <f>IFERROR(VLOOKUP($J1300,OSA!$BD:$BD,1,0),0)</f>
        <v>0</v>
      </c>
    </row>
    <row r="1300" spans="1:23" x14ac:dyDescent="0.35">
      <c r="A1300" t="str">
        <f t="shared" si="101"/>
        <v/>
      </c>
      <c r="C1300" s="4"/>
      <c r="H1300">
        <f>IFERROR(VLOOKUP($A1300,OSA!$BD:$BD,1,0),0)</f>
        <v>0</v>
      </c>
      <c r="J1300" t="str">
        <f t="shared" si="100"/>
        <v>01/394829801FBLIBLI</v>
      </c>
      <c r="K1300" s="48" t="s">
        <v>303</v>
      </c>
      <c r="L1300" t="s">
        <v>2968</v>
      </c>
      <c r="M1300" t="s">
        <v>20381</v>
      </c>
      <c r="N1300" s="4" t="s">
        <v>20689</v>
      </c>
      <c r="O1300">
        <v>610</v>
      </c>
      <c r="Q1300">
        <v>360</v>
      </c>
      <c r="R1300" s="79">
        <v>92549200</v>
      </c>
      <c r="T1300" s="79">
        <v>54619199.999999993</v>
      </c>
      <c r="U1300" s="69">
        <f t="shared" si="102"/>
        <v>323.33333333333331</v>
      </c>
      <c r="V1300" s="75">
        <f t="shared" si="103"/>
        <v>49056133.333333336</v>
      </c>
      <c r="W1300">
        <f>IFERROR(VLOOKUP($J1301,OSA!$BD:$BD,1,0),0)</f>
        <v>0</v>
      </c>
    </row>
    <row r="1301" spans="1:23" x14ac:dyDescent="0.35">
      <c r="A1301" t="str">
        <f t="shared" si="101"/>
        <v/>
      </c>
      <c r="C1301" s="4"/>
      <c r="H1301">
        <f>IFERROR(VLOOKUP($A1301,OSA!$BD:$BD,1,0),0)</f>
        <v>0</v>
      </c>
      <c r="J1301" t="str">
        <f t="shared" si="100"/>
        <v>01/394829801FLAZADA</v>
      </c>
      <c r="K1301" s="48" t="s">
        <v>303</v>
      </c>
      <c r="L1301" t="s">
        <v>2968</v>
      </c>
      <c r="M1301" t="s">
        <v>20381</v>
      </c>
      <c r="N1301" s="4" t="s">
        <v>20117</v>
      </c>
      <c r="O1301">
        <v>160</v>
      </c>
      <c r="P1301">
        <v>67</v>
      </c>
      <c r="Q1301">
        <v>263</v>
      </c>
      <c r="R1301" s="79">
        <v>24275200</v>
      </c>
      <c r="S1301" s="79">
        <v>10165239.999999998</v>
      </c>
      <c r="T1301" s="79">
        <v>39902360</v>
      </c>
      <c r="U1301" s="69">
        <f t="shared" si="102"/>
        <v>163.33333333333334</v>
      </c>
      <c r="V1301" s="75">
        <f t="shared" si="103"/>
        <v>24780933.333333332</v>
      </c>
      <c r="W1301">
        <f>IFERROR(VLOOKUP($J1302,OSA!$BD:$BD,1,0),0)</f>
        <v>0</v>
      </c>
    </row>
    <row r="1302" spans="1:23" x14ac:dyDescent="0.35">
      <c r="A1302" t="str">
        <f t="shared" si="101"/>
        <v/>
      </c>
      <c r="C1302" s="4"/>
      <c r="H1302">
        <f>IFERROR(VLOOKUP($A1302,OSA!$BD:$BD,1,0),0)</f>
        <v>0</v>
      </c>
      <c r="J1302" t="str">
        <f t="shared" si="100"/>
        <v>01/394829801KLAZADA</v>
      </c>
      <c r="K1302" s="48" t="s">
        <v>1151</v>
      </c>
      <c r="L1302" t="s">
        <v>2968</v>
      </c>
      <c r="M1302" t="s">
        <v>20720</v>
      </c>
      <c r="N1302" s="4" t="s">
        <v>20117</v>
      </c>
      <c r="Q1302">
        <v>16</v>
      </c>
      <c r="T1302" s="79">
        <v>5707632</v>
      </c>
      <c r="U1302" s="69">
        <f t="shared" si="102"/>
        <v>5.333333333333333</v>
      </c>
      <c r="V1302" s="75">
        <f t="shared" si="103"/>
        <v>1902544</v>
      </c>
      <c r="W1302">
        <f>IFERROR(VLOOKUP($J1303,OSA!$BD:$BD,1,0),0)</f>
        <v>0</v>
      </c>
    </row>
    <row r="1303" spans="1:23" x14ac:dyDescent="0.35">
      <c r="A1303" t="str">
        <f t="shared" si="101"/>
        <v/>
      </c>
      <c r="C1303" s="4"/>
      <c r="H1303">
        <f>IFERROR(VLOOKUP($A1303,OSA!$BD:$BD,1,0),0)</f>
        <v>0</v>
      </c>
      <c r="J1303" t="str">
        <f t="shared" si="100"/>
        <v>01/394830008MLAZADA</v>
      </c>
      <c r="K1303" s="48" t="s">
        <v>13693</v>
      </c>
      <c r="L1303" t="s">
        <v>2968</v>
      </c>
      <c r="M1303" t="s">
        <v>20721</v>
      </c>
      <c r="N1303" s="4" t="s">
        <v>20117</v>
      </c>
      <c r="Q1303">
        <v>61</v>
      </c>
      <c r="T1303" s="79">
        <v>26287645</v>
      </c>
      <c r="U1303" s="69">
        <f t="shared" si="102"/>
        <v>20.333333333333332</v>
      </c>
      <c r="V1303" s="75">
        <f t="shared" si="103"/>
        <v>8762548.333333334</v>
      </c>
      <c r="W1303">
        <f>IFERROR(VLOOKUP($J1304,OSA!$BD:$BD,1,0),0)</f>
        <v>0</v>
      </c>
    </row>
    <row r="1304" spans="1:23" x14ac:dyDescent="0.35">
      <c r="A1304" t="str">
        <f t="shared" si="101"/>
        <v/>
      </c>
      <c r="C1304" s="4"/>
      <c r="H1304">
        <f>IFERROR(VLOOKUP($A1304,OSA!$BD:$BD,1,0),0)</f>
        <v>0</v>
      </c>
      <c r="J1304" t="str">
        <f t="shared" si="100"/>
        <v>01/394830008NLAZADA</v>
      </c>
      <c r="K1304" s="48" t="s">
        <v>13694</v>
      </c>
      <c r="L1304" t="s">
        <v>2968</v>
      </c>
      <c r="M1304" t="s">
        <v>20722</v>
      </c>
      <c r="N1304" s="4" t="s">
        <v>20117</v>
      </c>
      <c r="Q1304">
        <v>8</v>
      </c>
      <c r="T1304" s="79">
        <v>3447632</v>
      </c>
      <c r="U1304" s="69">
        <f t="shared" si="102"/>
        <v>2.6666666666666665</v>
      </c>
      <c r="V1304" s="75">
        <f t="shared" si="103"/>
        <v>1149210.6666666667</v>
      </c>
      <c r="W1304">
        <f>IFERROR(VLOOKUP($J1305,OSA!$BD:$BD,1,0),0)</f>
        <v>0</v>
      </c>
    </row>
    <row r="1305" spans="1:23" x14ac:dyDescent="0.35">
      <c r="A1305" t="str">
        <f t="shared" si="101"/>
        <v/>
      </c>
      <c r="C1305" s="4"/>
      <c r="H1305">
        <f>IFERROR(VLOOKUP($A1305,OSA!$BD:$BD,1,0),0)</f>
        <v>0</v>
      </c>
      <c r="J1305" t="str">
        <f t="shared" si="100"/>
        <v>01/394830008OLAZADA</v>
      </c>
      <c r="K1305" s="48" t="s">
        <v>13695</v>
      </c>
      <c r="L1305" t="s">
        <v>2968</v>
      </c>
      <c r="M1305" t="s">
        <v>20382</v>
      </c>
      <c r="N1305" s="4" t="s">
        <v>20117</v>
      </c>
      <c r="O1305">
        <v>7</v>
      </c>
      <c r="P1305">
        <v>6</v>
      </c>
      <c r="Q1305">
        <v>24</v>
      </c>
      <c r="R1305" s="79">
        <v>3016678</v>
      </c>
      <c r="S1305" s="79">
        <v>2585724</v>
      </c>
      <c r="T1305" s="79">
        <v>10342896</v>
      </c>
      <c r="U1305" s="69">
        <f t="shared" si="102"/>
        <v>12.333333333333334</v>
      </c>
      <c r="V1305" s="75">
        <f t="shared" si="103"/>
        <v>5315099.333333333</v>
      </c>
      <c r="W1305">
        <f>IFERROR(VLOOKUP($J1306,OSA!$BD:$BD,1,0),0)</f>
        <v>0</v>
      </c>
    </row>
    <row r="1306" spans="1:23" x14ac:dyDescent="0.35">
      <c r="A1306" t="str">
        <f t="shared" si="101"/>
        <v/>
      </c>
      <c r="C1306" s="4"/>
      <c r="H1306">
        <f>IFERROR(VLOOKUP($A1306,OSA!$BD:$BD,1,0),0)</f>
        <v>0</v>
      </c>
      <c r="J1306" t="str">
        <f t="shared" si="100"/>
        <v>01/394830008PLAZADA</v>
      </c>
      <c r="K1306" s="48" t="s">
        <v>13696</v>
      </c>
      <c r="L1306" t="s">
        <v>2968</v>
      </c>
      <c r="M1306" t="s">
        <v>20723</v>
      </c>
      <c r="N1306" s="4" t="s">
        <v>20117</v>
      </c>
      <c r="Q1306">
        <v>17</v>
      </c>
      <c r="T1306" s="79">
        <v>7326218</v>
      </c>
      <c r="U1306" s="69">
        <f t="shared" si="102"/>
        <v>5.666666666666667</v>
      </c>
      <c r="V1306" s="75">
        <f t="shared" si="103"/>
        <v>2442072.6666666665</v>
      </c>
      <c r="W1306">
        <f>IFERROR(VLOOKUP($J1307,OSA!$BD:$BD,1,0),0)</f>
        <v>0</v>
      </c>
    </row>
    <row r="1307" spans="1:23" x14ac:dyDescent="0.35">
      <c r="A1307" t="str">
        <f t="shared" si="101"/>
        <v/>
      </c>
      <c r="C1307" s="4"/>
      <c r="H1307">
        <f>IFERROR(VLOOKUP($A1307,OSA!$BD:$BD,1,0),0)</f>
        <v>0</v>
      </c>
      <c r="J1307" t="str">
        <f t="shared" si="100"/>
        <v>01/394929501ALAZADA</v>
      </c>
      <c r="K1307" s="48" t="s">
        <v>2341</v>
      </c>
      <c r="L1307" t="s">
        <v>13812</v>
      </c>
      <c r="M1307" t="s">
        <v>20383</v>
      </c>
      <c r="N1307" s="4" t="s">
        <v>20117</v>
      </c>
      <c r="P1307">
        <v>6</v>
      </c>
      <c r="Q1307">
        <v>24</v>
      </c>
      <c r="S1307" s="79">
        <v>331379.99999999994</v>
      </c>
      <c r="T1307" s="79">
        <v>1325519.9999999998</v>
      </c>
      <c r="U1307" s="69">
        <f t="shared" si="102"/>
        <v>10</v>
      </c>
      <c r="V1307" s="75">
        <f t="shared" si="103"/>
        <v>552299.99999999988</v>
      </c>
      <c r="W1307">
        <f>IFERROR(VLOOKUP($J1308,OSA!$BD:$BD,1,0),0)</f>
        <v>0</v>
      </c>
    </row>
    <row r="1308" spans="1:23" x14ac:dyDescent="0.35">
      <c r="A1308" t="str">
        <f t="shared" si="101"/>
        <v/>
      </c>
      <c r="C1308" s="4"/>
      <c r="H1308">
        <f>IFERROR(VLOOKUP($A1308,OSA!$BD:$BD,1,0),0)</f>
        <v>0</v>
      </c>
      <c r="J1308" t="str">
        <f t="shared" si="100"/>
        <v>01/394929501BLAZADA</v>
      </c>
      <c r="K1308" s="48" t="s">
        <v>2344</v>
      </c>
      <c r="L1308" t="s">
        <v>13812</v>
      </c>
      <c r="M1308" t="s">
        <v>20724</v>
      </c>
      <c r="N1308" s="4" t="s">
        <v>20117</v>
      </c>
      <c r="Q1308">
        <v>18</v>
      </c>
      <c r="T1308" s="79">
        <v>1497869.9999999998</v>
      </c>
      <c r="U1308" s="69">
        <f t="shared" si="102"/>
        <v>6</v>
      </c>
      <c r="V1308" s="75">
        <f t="shared" si="103"/>
        <v>499289.99999999994</v>
      </c>
      <c r="W1308">
        <f>IFERROR(VLOOKUP($J1309,OSA!$BD:$BD,1,0),0)</f>
        <v>0</v>
      </c>
    </row>
    <row r="1309" spans="1:23" x14ac:dyDescent="0.35">
      <c r="A1309" t="str">
        <f t="shared" si="101"/>
        <v/>
      </c>
      <c r="C1309" s="4"/>
      <c r="H1309">
        <f>IFERROR(VLOOKUP($A1309,OSA!$BD:$BD,1,0),0)</f>
        <v>0</v>
      </c>
      <c r="J1309" t="str">
        <f t="shared" si="100"/>
        <v>01/394929501CLAZADA</v>
      </c>
      <c r="K1309" s="48" t="s">
        <v>2346</v>
      </c>
      <c r="L1309" t="s">
        <v>13812</v>
      </c>
      <c r="M1309" t="s">
        <v>20725</v>
      </c>
      <c r="N1309" s="4" t="s">
        <v>20117</v>
      </c>
      <c r="Q1309">
        <v>12</v>
      </c>
      <c r="T1309" s="79">
        <v>998580</v>
      </c>
      <c r="U1309" s="69">
        <f t="shared" si="102"/>
        <v>4</v>
      </c>
      <c r="V1309" s="75">
        <f t="shared" si="103"/>
        <v>332860</v>
      </c>
      <c r="W1309">
        <f>IFERROR(VLOOKUP($J1310,OSA!$BD:$BD,1,0),0)</f>
        <v>0</v>
      </c>
    </row>
    <row r="1310" spans="1:23" x14ac:dyDescent="0.35">
      <c r="A1310" t="str">
        <f t="shared" si="101"/>
        <v/>
      </c>
      <c r="C1310" s="4"/>
      <c r="H1310">
        <f>IFERROR(VLOOKUP($A1310,OSA!$BD:$BD,1,0),0)</f>
        <v>0</v>
      </c>
      <c r="J1310" t="str">
        <f t="shared" si="100"/>
        <v>01/394929501DLAZADA</v>
      </c>
      <c r="K1310" s="48" t="s">
        <v>3376</v>
      </c>
      <c r="L1310" t="s">
        <v>13812</v>
      </c>
      <c r="M1310" t="s">
        <v>20726</v>
      </c>
      <c r="N1310" s="4" t="s">
        <v>20117</v>
      </c>
      <c r="Q1310">
        <v>12</v>
      </c>
      <c r="T1310" s="79">
        <v>212868</v>
      </c>
      <c r="U1310" s="69">
        <f t="shared" si="102"/>
        <v>4</v>
      </c>
      <c r="V1310" s="75">
        <f t="shared" si="103"/>
        <v>70956</v>
      </c>
      <c r="W1310">
        <f>IFERROR(VLOOKUP($J1311,OSA!$BD:$BD,1,0),0)</f>
        <v>0</v>
      </c>
    </row>
    <row r="1311" spans="1:23" x14ac:dyDescent="0.35">
      <c r="A1311" t="str">
        <f t="shared" si="101"/>
        <v/>
      </c>
      <c r="C1311" s="4"/>
      <c r="H1311">
        <f>IFERROR(VLOOKUP($A1311,OSA!$BD:$BD,1,0),0)</f>
        <v>0</v>
      </c>
      <c r="J1311" t="str">
        <f t="shared" si="100"/>
        <v>01/394929501ELAZADA</v>
      </c>
      <c r="K1311" s="48" t="s">
        <v>2338</v>
      </c>
      <c r="L1311" t="s">
        <v>13812</v>
      </c>
      <c r="M1311" t="s">
        <v>20384</v>
      </c>
      <c r="N1311" s="4" t="s">
        <v>20117</v>
      </c>
      <c r="P1311">
        <v>32</v>
      </c>
      <c r="Q1311">
        <v>61</v>
      </c>
      <c r="S1311" s="79">
        <v>771615.99999999988</v>
      </c>
      <c r="T1311" s="79">
        <v>1470893</v>
      </c>
      <c r="U1311" s="69">
        <f t="shared" si="102"/>
        <v>31</v>
      </c>
      <c r="V1311" s="75">
        <f t="shared" si="103"/>
        <v>747503</v>
      </c>
      <c r="W1311">
        <f>IFERROR(VLOOKUP($J1312,OSA!$BD:$BD,1,0),0)</f>
        <v>0</v>
      </c>
    </row>
    <row r="1312" spans="1:23" x14ac:dyDescent="0.35">
      <c r="A1312" t="str">
        <f t="shared" si="101"/>
        <v/>
      </c>
      <c r="C1312" s="4"/>
      <c r="H1312">
        <f>IFERROR(VLOOKUP($A1312,OSA!$BD:$BD,1,0),0)</f>
        <v>0</v>
      </c>
      <c r="J1312" t="str">
        <f t="shared" ref="J1312:J1375" si="104">K1312&amp;N1312</f>
        <v>01/394929501GLAZADA</v>
      </c>
      <c r="K1312" s="48" t="s">
        <v>2545</v>
      </c>
      <c r="L1312" t="s">
        <v>13812</v>
      </c>
      <c r="M1312" t="s">
        <v>20385</v>
      </c>
      <c r="N1312" s="4" t="s">
        <v>20117</v>
      </c>
      <c r="O1312">
        <v>79</v>
      </c>
      <c r="P1312">
        <v>20</v>
      </c>
      <c r="Q1312">
        <v>140</v>
      </c>
      <c r="R1312" s="79">
        <v>3750209</v>
      </c>
      <c r="S1312" s="79">
        <v>949419.99999999977</v>
      </c>
      <c r="T1312" s="79">
        <v>6645940</v>
      </c>
      <c r="U1312" s="69">
        <f t="shared" si="102"/>
        <v>79.666666666666671</v>
      </c>
      <c r="V1312" s="75">
        <f t="shared" si="103"/>
        <v>3781856.3333333335</v>
      </c>
      <c r="W1312">
        <f>IFERROR(VLOOKUP($J1313,OSA!$BD:$BD,1,0),0)</f>
        <v>0</v>
      </c>
    </row>
    <row r="1313" spans="1:23" x14ac:dyDescent="0.35">
      <c r="A1313" t="str">
        <f t="shared" si="101"/>
        <v/>
      </c>
      <c r="C1313" s="4"/>
      <c r="H1313">
        <f>IFERROR(VLOOKUP($A1313,OSA!$BD:$BD,1,0),0)</f>
        <v>0</v>
      </c>
      <c r="J1313" t="str">
        <f t="shared" si="104"/>
        <v>01/394929501HLAZADA</v>
      </c>
      <c r="K1313" s="48" t="s">
        <v>2351</v>
      </c>
      <c r="L1313" t="s">
        <v>13812</v>
      </c>
      <c r="M1313" t="s">
        <v>20727</v>
      </c>
      <c r="N1313" s="4" t="s">
        <v>20117</v>
      </c>
      <c r="Q1313">
        <v>30</v>
      </c>
      <c r="T1313" s="79">
        <v>1697220</v>
      </c>
      <c r="U1313" s="69">
        <f t="shared" si="102"/>
        <v>10</v>
      </c>
      <c r="V1313" s="75">
        <f t="shared" si="103"/>
        <v>565740</v>
      </c>
      <c r="W1313">
        <f>IFERROR(VLOOKUP($J1314,OSA!$BD:$BD,1,0),0)</f>
        <v>0</v>
      </c>
    </row>
    <row r="1314" spans="1:23" x14ac:dyDescent="0.35">
      <c r="A1314" t="str">
        <f t="shared" si="101"/>
        <v/>
      </c>
      <c r="C1314" s="4"/>
      <c r="H1314">
        <f>IFERROR(VLOOKUP($A1314,OSA!$BD:$BD,1,0),0)</f>
        <v>0</v>
      </c>
      <c r="J1314" t="str">
        <f t="shared" si="104"/>
        <v>01/394929501LLAZADA</v>
      </c>
      <c r="K1314" s="48" t="s">
        <v>2347</v>
      </c>
      <c r="L1314" t="s">
        <v>13812</v>
      </c>
      <c r="M1314" t="s">
        <v>20386</v>
      </c>
      <c r="N1314" s="4" t="s">
        <v>20117</v>
      </c>
      <c r="P1314">
        <v>16</v>
      </c>
      <c r="Q1314">
        <v>24</v>
      </c>
      <c r="S1314" s="79">
        <v>884815.99999999988</v>
      </c>
      <c r="T1314" s="79">
        <v>1327223.9999999998</v>
      </c>
      <c r="U1314" s="69">
        <f t="shared" si="102"/>
        <v>13.333333333333334</v>
      </c>
      <c r="V1314" s="75">
        <f t="shared" si="103"/>
        <v>737346.66666666651</v>
      </c>
      <c r="W1314">
        <f>IFERROR(VLOOKUP($J1315,OSA!$BD:$BD,1,0),0)</f>
        <v>0</v>
      </c>
    </row>
    <row r="1315" spans="1:23" x14ac:dyDescent="0.35">
      <c r="A1315" t="str">
        <f t="shared" si="101"/>
        <v/>
      </c>
      <c r="C1315" s="4"/>
      <c r="H1315">
        <f>IFERROR(VLOOKUP($A1315,OSA!$BD:$BD,1,0),0)</f>
        <v>0</v>
      </c>
      <c r="J1315" t="str">
        <f t="shared" si="104"/>
        <v>01/394929501MLAZADA</v>
      </c>
      <c r="K1315" s="48" t="s">
        <v>2352</v>
      </c>
      <c r="L1315" t="s">
        <v>13812</v>
      </c>
      <c r="M1315" t="s">
        <v>20387</v>
      </c>
      <c r="N1315" s="4" t="s">
        <v>20117</v>
      </c>
      <c r="Q1315">
        <v>12</v>
      </c>
      <c r="T1315" s="79">
        <v>663611.99999999988</v>
      </c>
      <c r="U1315" s="69">
        <f t="shared" si="102"/>
        <v>4</v>
      </c>
      <c r="V1315" s="75">
        <f t="shared" si="103"/>
        <v>221203.99999999997</v>
      </c>
      <c r="W1315">
        <f>IFERROR(VLOOKUP($J1316,OSA!$BD:$BD,1,0),0)</f>
        <v>0</v>
      </c>
    </row>
    <row r="1316" spans="1:23" x14ac:dyDescent="0.35">
      <c r="A1316" t="str">
        <f t="shared" si="101"/>
        <v/>
      </c>
      <c r="C1316" s="4"/>
      <c r="H1316">
        <f>IFERROR(VLOOKUP($A1316,OSA!$BD:$BD,1,0),0)</f>
        <v>0</v>
      </c>
      <c r="J1316" t="str">
        <f t="shared" si="104"/>
        <v>01/394929501NBLIBLI</v>
      </c>
      <c r="K1316" s="48" t="s">
        <v>2349</v>
      </c>
      <c r="L1316" t="s">
        <v>13812</v>
      </c>
      <c r="M1316" t="s">
        <v>20388</v>
      </c>
      <c r="N1316" s="4" t="s">
        <v>20689</v>
      </c>
      <c r="Q1316">
        <v>50</v>
      </c>
      <c r="T1316" s="79">
        <v>2765049.9999999995</v>
      </c>
      <c r="U1316" s="69">
        <f t="shared" si="102"/>
        <v>16.666666666666668</v>
      </c>
      <c r="V1316" s="75">
        <f t="shared" si="103"/>
        <v>921683.33333333314</v>
      </c>
      <c r="W1316">
        <f>IFERROR(VLOOKUP($J1317,OSA!$BD:$BD,1,0),0)</f>
        <v>0</v>
      </c>
    </row>
    <row r="1317" spans="1:23" x14ac:dyDescent="0.35">
      <c r="A1317" t="str">
        <f t="shared" si="101"/>
        <v/>
      </c>
      <c r="C1317" s="4"/>
      <c r="H1317">
        <f>IFERROR(VLOOKUP($A1317,OSA!$BD:$BD,1,0),0)</f>
        <v>0</v>
      </c>
      <c r="J1317" t="str">
        <f t="shared" si="104"/>
        <v>01/394929501NLAZADA</v>
      </c>
      <c r="K1317" s="48" t="s">
        <v>2349</v>
      </c>
      <c r="L1317" t="s">
        <v>13812</v>
      </c>
      <c r="M1317" t="s">
        <v>20388</v>
      </c>
      <c r="N1317" s="4" t="s">
        <v>20117</v>
      </c>
      <c r="O1317">
        <v>10</v>
      </c>
      <c r="R1317" s="79">
        <v>553009.99999999988</v>
      </c>
      <c r="U1317" s="69">
        <f t="shared" si="102"/>
        <v>3.3333333333333335</v>
      </c>
      <c r="V1317" s="75">
        <f t="shared" si="103"/>
        <v>184336.66666666663</v>
      </c>
      <c r="W1317">
        <f>IFERROR(VLOOKUP($J1318,OSA!$BD:$BD,1,0),0)</f>
        <v>0</v>
      </c>
    </row>
    <row r="1318" spans="1:23" x14ac:dyDescent="0.35">
      <c r="A1318" t="str">
        <f t="shared" si="101"/>
        <v/>
      </c>
      <c r="C1318" s="4"/>
      <c r="H1318">
        <f>IFERROR(VLOOKUP($A1318,OSA!$BD:$BD,1,0),0)</f>
        <v>0</v>
      </c>
      <c r="J1318" t="str">
        <f t="shared" si="104"/>
        <v>01/394929501OLAZADA</v>
      </c>
      <c r="K1318" s="48" t="s">
        <v>2622</v>
      </c>
      <c r="L1318" t="s">
        <v>13812</v>
      </c>
      <c r="M1318" t="s">
        <v>20389</v>
      </c>
      <c r="N1318" s="4" t="s">
        <v>20117</v>
      </c>
      <c r="O1318">
        <v>11</v>
      </c>
      <c r="P1318">
        <v>12</v>
      </c>
      <c r="R1318" s="79">
        <v>265242.99999999994</v>
      </c>
      <c r="S1318" s="79">
        <v>289355.99999999994</v>
      </c>
      <c r="U1318" s="69">
        <f t="shared" si="102"/>
        <v>7.666666666666667</v>
      </c>
      <c r="V1318" s="75">
        <f t="shared" si="103"/>
        <v>184866.33333333328</v>
      </c>
      <c r="W1318">
        <f>IFERROR(VLOOKUP($J1319,OSA!$BD:$BD,1,0),0)</f>
        <v>0</v>
      </c>
    </row>
    <row r="1319" spans="1:23" x14ac:dyDescent="0.35">
      <c r="A1319" t="str">
        <f t="shared" si="101"/>
        <v/>
      </c>
      <c r="C1319" s="4"/>
      <c r="H1319">
        <f>IFERROR(VLOOKUP($A1319,OSA!$BD:$BD,1,0),0)</f>
        <v>0</v>
      </c>
      <c r="J1319" t="str">
        <f t="shared" si="104"/>
        <v>01/394929501PLAZADA</v>
      </c>
      <c r="K1319" s="48" t="s">
        <v>1714</v>
      </c>
      <c r="L1319" t="s">
        <v>13812</v>
      </c>
      <c r="M1319" t="s">
        <v>20390</v>
      </c>
      <c r="N1319" s="4" t="s">
        <v>20117</v>
      </c>
      <c r="O1319">
        <v>48</v>
      </c>
      <c r="R1319" s="79">
        <v>18261984</v>
      </c>
      <c r="U1319" s="69">
        <f t="shared" si="102"/>
        <v>16</v>
      </c>
      <c r="V1319" s="75">
        <f t="shared" si="103"/>
        <v>6087328</v>
      </c>
      <c r="W1319">
        <f>IFERROR(VLOOKUP($J1320,OSA!$BD:$BD,1,0),0)</f>
        <v>0</v>
      </c>
    </row>
    <row r="1320" spans="1:23" x14ac:dyDescent="0.35">
      <c r="A1320" t="str">
        <f t="shared" si="101"/>
        <v/>
      </c>
      <c r="C1320" s="4"/>
      <c r="H1320">
        <f>IFERROR(VLOOKUP($A1320,OSA!$BD:$BD,1,0),0)</f>
        <v>0</v>
      </c>
      <c r="J1320" t="str">
        <f t="shared" si="104"/>
        <v>01/394929501QLAZADA</v>
      </c>
      <c r="K1320" s="48" t="s">
        <v>2649</v>
      </c>
      <c r="L1320" t="s">
        <v>13812</v>
      </c>
      <c r="M1320" t="s">
        <v>20391</v>
      </c>
      <c r="N1320" s="4" t="s">
        <v>20117</v>
      </c>
      <c r="Q1320">
        <v>24</v>
      </c>
      <c r="T1320" s="79">
        <v>844319.99999999988</v>
      </c>
      <c r="U1320" s="69">
        <f t="shared" si="102"/>
        <v>8</v>
      </c>
      <c r="V1320" s="75">
        <f t="shared" si="103"/>
        <v>281439.99999999994</v>
      </c>
      <c r="W1320">
        <f>IFERROR(VLOOKUP($J1321,OSA!$BD:$BD,1,0),0)</f>
        <v>0</v>
      </c>
    </row>
    <row r="1321" spans="1:23" x14ac:dyDescent="0.35">
      <c r="A1321" t="str">
        <f t="shared" si="101"/>
        <v/>
      </c>
      <c r="C1321" s="4"/>
      <c r="H1321">
        <f>IFERROR(VLOOKUP($A1321,OSA!$BD:$BD,1,0),0)</f>
        <v>0</v>
      </c>
      <c r="J1321" t="str">
        <f t="shared" si="104"/>
        <v>01/394929501SLAZADA</v>
      </c>
      <c r="K1321" s="48" t="s">
        <v>2986</v>
      </c>
      <c r="L1321" t="s">
        <v>13812</v>
      </c>
      <c r="M1321" t="s">
        <v>20728</v>
      </c>
      <c r="N1321" s="4" t="s">
        <v>20117</v>
      </c>
      <c r="Q1321">
        <v>18</v>
      </c>
      <c r="T1321" s="79">
        <v>651042</v>
      </c>
      <c r="U1321" s="69">
        <f t="shared" si="102"/>
        <v>6</v>
      </c>
      <c r="V1321" s="75">
        <f t="shared" si="103"/>
        <v>217014</v>
      </c>
      <c r="W1321">
        <f>IFERROR(VLOOKUP($J1322,OSA!$BD:$BD,1,0),0)</f>
        <v>0</v>
      </c>
    </row>
    <row r="1322" spans="1:23" x14ac:dyDescent="0.35">
      <c r="A1322" t="str">
        <f t="shared" si="101"/>
        <v/>
      </c>
      <c r="C1322" s="4"/>
      <c r="H1322">
        <f>IFERROR(VLOOKUP($A1322,OSA!$BD:$BD,1,0),0)</f>
        <v>0</v>
      </c>
      <c r="J1322" t="str">
        <f t="shared" si="104"/>
        <v>01/394929501ZLAZADA</v>
      </c>
      <c r="K1322" s="48" t="s">
        <v>2990</v>
      </c>
      <c r="L1322" t="s">
        <v>13812</v>
      </c>
      <c r="M1322" t="s">
        <v>20392</v>
      </c>
      <c r="N1322" s="4" t="s">
        <v>20117</v>
      </c>
      <c r="O1322">
        <v>30</v>
      </c>
      <c r="P1322">
        <v>12</v>
      </c>
      <c r="Q1322">
        <v>57</v>
      </c>
      <c r="R1322" s="79">
        <v>4970640</v>
      </c>
      <c r="S1322" s="79">
        <v>1988256</v>
      </c>
      <c r="T1322" s="79">
        <v>9444216</v>
      </c>
      <c r="U1322" s="69">
        <f t="shared" si="102"/>
        <v>33</v>
      </c>
      <c r="V1322" s="75">
        <f t="shared" si="103"/>
        <v>5467704</v>
      </c>
      <c r="W1322">
        <f>IFERROR(VLOOKUP($J1323,OSA!$BD:$BD,1,0),0)</f>
        <v>0</v>
      </c>
    </row>
    <row r="1323" spans="1:23" x14ac:dyDescent="0.35">
      <c r="A1323" t="str">
        <f t="shared" si="101"/>
        <v/>
      </c>
      <c r="C1323" s="4"/>
      <c r="H1323">
        <f>IFERROR(VLOOKUP($A1323,OSA!$BD:$BD,1,0),0)</f>
        <v>0</v>
      </c>
      <c r="J1323" t="str">
        <f t="shared" si="104"/>
        <v>01/394929502ABLIBLI</v>
      </c>
      <c r="K1323" s="48" t="s">
        <v>2991</v>
      </c>
      <c r="L1323" t="s">
        <v>13812</v>
      </c>
      <c r="M1323" t="s">
        <v>20393</v>
      </c>
      <c r="N1323" s="4" t="s">
        <v>20689</v>
      </c>
      <c r="Q1323">
        <v>120</v>
      </c>
      <c r="T1323" s="79">
        <v>4424040</v>
      </c>
      <c r="U1323" s="69">
        <f t="shared" si="102"/>
        <v>40</v>
      </c>
      <c r="V1323" s="75">
        <f t="shared" si="103"/>
        <v>1474680</v>
      </c>
      <c r="W1323">
        <f>IFERROR(VLOOKUP($J1324,OSA!$BD:$BD,1,0),0)</f>
        <v>0</v>
      </c>
    </row>
    <row r="1324" spans="1:23" x14ac:dyDescent="0.35">
      <c r="A1324" t="str">
        <f t="shared" si="101"/>
        <v/>
      </c>
      <c r="C1324" s="4"/>
      <c r="H1324">
        <f>IFERROR(VLOOKUP($A1324,OSA!$BD:$BD,1,0),0)</f>
        <v>0</v>
      </c>
      <c r="J1324" t="str">
        <f t="shared" si="104"/>
        <v>01/394929502ALAZADA</v>
      </c>
      <c r="K1324" s="48" t="s">
        <v>2991</v>
      </c>
      <c r="L1324" t="s">
        <v>13812</v>
      </c>
      <c r="M1324" t="s">
        <v>20393</v>
      </c>
      <c r="N1324" s="4" t="s">
        <v>20117</v>
      </c>
      <c r="O1324">
        <v>18</v>
      </c>
      <c r="R1324" s="79">
        <v>663606</v>
      </c>
      <c r="U1324" s="69">
        <f t="shared" si="102"/>
        <v>6</v>
      </c>
      <c r="V1324" s="75">
        <f t="shared" si="103"/>
        <v>221202</v>
      </c>
      <c r="W1324">
        <f>IFERROR(VLOOKUP($J1325,OSA!$BD:$BD,1,0),0)</f>
        <v>0</v>
      </c>
    </row>
    <row r="1325" spans="1:23" x14ac:dyDescent="0.35">
      <c r="A1325" t="str">
        <f t="shared" si="101"/>
        <v/>
      </c>
      <c r="C1325" s="4"/>
      <c r="H1325">
        <f>IFERROR(VLOOKUP($A1325,OSA!$BD:$BD,1,0),0)</f>
        <v>0</v>
      </c>
      <c r="J1325" t="str">
        <f t="shared" si="104"/>
        <v>01/394929502BLAZADA</v>
      </c>
      <c r="K1325" s="48" t="s">
        <v>6091</v>
      </c>
      <c r="L1325" t="s">
        <v>13812</v>
      </c>
      <c r="M1325" t="s">
        <v>20394</v>
      </c>
      <c r="N1325" s="4" t="s">
        <v>20117</v>
      </c>
      <c r="O1325">
        <v>6</v>
      </c>
      <c r="P1325">
        <v>5</v>
      </c>
      <c r="R1325" s="79">
        <v>331805.99999999994</v>
      </c>
      <c r="S1325" s="79">
        <v>276504.99999999994</v>
      </c>
      <c r="U1325" s="69">
        <f t="shared" si="102"/>
        <v>3.6666666666666665</v>
      </c>
      <c r="V1325" s="75">
        <f t="shared" si="103"/>
        <v>202770.33333333328</v>
      </c>
      <c r="W1325">
        <f>IFERROR(VLOOKUP($J1326,OSA!$BD:$BD,1,0),0)</f>
        <v>0</v>
      </c>
    </row>
    <row r="1326" spans="1:23" x14ac:dyDescent="0.35">
      <c r="A1326" t="str">
        <f t="shared" si="101"/>
        <v/>
      </c>
      <c r="C1326" s="4"/>
      <c r="H1326">
        <f>IFERROR(VLOOKUP($A1326,OSA!$BD:$BD,1,0),0)</f>
        <v>0</v>
      </c>
      <c r="J1326" t="str">
        <f t="shared" si="104"/>
        <v>01/394929502CBLIBLI</v>
      </c>
      <c r="K1326" s="48" t="s">
        <v>2992</v>
      </c>
      <c r="L1326" t="s">
        <v>13812</v>
      </c>
      <c r="M1326" t="s">
        <v>20395</v>
      </c>
      <c r="N1326" s="4" t="s">
        <v>20689</v>
      </c>
      <c r="Q1326">
        <v>20</v>
      </c>
      <c r="T1326" s="79">
        <v>2212000</v>
      </c>
      <c r="U1326" s="69">
        <f t="shared" si="102"/>
        <v>6.666666666666667</v>
      </c>
      <c r="V1326" s="75">
        <f t="shared" si="103"/>
        <v>737333.33333333337</v>
      </c>
      <c r="W1326">
        <f>IFERROR(VLOOKUP($J1327,OSA!$BD:$BD,1,0),0)</f>
        <v>0</v>
      </c>
    </row>
    <row r="1327" spans="1:23" x14ac:dyDescent="0.35">
      <c r="A1327" t="str">
        <f t="shared" si="101"/>
        <v/>
      </c>
      <c r="C1327" s="4"/>
      <c r="H1327">
        <f>IFERROR(VLOOKUP($A1327,OSA!$BD:$BD,1,0),0)</f>
        <v>0</v>
      </c>
      <c r="J1327" t="str">
        <f t="shared" si="104"/>
        <v>01/394929502CLAZADA</v>
      </c>
      <c r="K1327" s="48" t="s">
        <v>2992</v>
      </c>
      <c r="L1327" t="s">
        <v>13812</v>
      </c>
      <c r="M1327" t="s">
        <v>20395</v>
      </c>
      <c r="N1327" s="4" t="s">
        <v>20117</v>
      </c>
      <c r="O1327">
        <v>338</v>
      </c>
      <c r="Q1327">
        <v>517</v>
      </c>
      <c r="R1327" s="79">
        <v>37382799.999999993</v>
      </c>
      <c r="T1327" s="79">
        <v>57180200</v>
      </c>
      <c r="U1327" s="69">
        <f t="shared" si="102"/>
        <v>285</v>
      </c>
      <c r="V1327" s="75">
        <f t="shared" si="103"/>
        <v>31521000</v>
      </c>
      <c r="W1327">
        <f>IFERROR(VLOOKUP($J1328,OSA!$BD:$BD,1,0),0)</f>
        <v>0</v>
      </c>
    </row>
    <row r="1328" spans="1:23" x14ac:dyDescent="0.35">
      <c r="A1328" t="str">
        <f t="shared" si="101"/>
        <v/>
      </c>
      <c r="C1328" s="4"/>
      <c r="H1328">
        <f>IFERROR(VLOOKUP($A1328,OSA!$BD:$BD,1,0),0)</f>
        <v>0</v>
      </c>
      <c r="J1328" t="str">
        <f t="shared" si="104"/>
        <v>01/394929502DBLIBLI</v>
      </c>
      <c r="K1328" s="48" t="s">
        <v>2993</v>
      </c>
      <c r="L1328" t="s">
        <v>13812</v>
      </c>
      <c r="M1328" t="s">
        <v>20396</v>
      </c>
      <c r="N1328" s="4" t="s">
        <v>20689</v>
      </c>
      <c r="Q1328">
        <v>50</v>
      </c>
      <c r="T1328" s="79">
        <v>1843349.9999999998</v>
      </c>
      <c r="U1328" s="69">
        <f t="shared" si="102"/>
        <v>16.666666666666668</v>
      </c>
      <c r="V1328" s="75">
        <f t="shared" si="103"/>
        <v>614449.99999999988</v>
      </c>
      <c r="W1328">
        <f>IFERROR(VLOOKUP($J1329,OSA!$BD:$BD,1,0),0)</f>
        <v>0</v>
      </c>
    </row>
    <row r="1329" spans="1:23" x14ac:dyDescent="0.35">
      <c r="A1329" t="str">
        <f t="shared" si="101"/>
        <v/>
      </c>
      <c r="C1329" s="4"/>
      <c r="H1329">
        <f>IFERROR(VLOOKUP($A1329,OSA!$BD:$BD,1,0),0)</f>
        <v>0</v>
      </c>
      <c r="J1329" t="str">
        <f t="shared" si="104"/>
        <v>01/394929502DLAZADA</v>
      </c>
      <c r="K1329" s="48" t="s">
        <v>2993</v>
      </c>
      <c r="L1329" t="s">
        <v>13812</v>
      </c>
      <c r="M1329" t="s">
        <v>20396</v>
      </c>
      <c r="N1329" s="4" t="s">
        <v>20117</v>
      </c>
      <c r="O1329">
        <v>17</v>
      </c>
      <c r="R1329" s="79">
        <v>626739</v>
      </c>
      <c r="U1329" s="69">
        <f t="shared" si="102"/>
        <v>5.666666666666667</v>
      </c>
      <c r="V1329" s="75">
        <f t="shared" si="103"/>
        <v>208913</v>
      </c>
      <c r="W1329">
        <f>IFERROR(VLOOKUP($J1330,OSA!$BD:$BD,1,0),0)</f>
        <v>0</v>
      </c>
    </row>
    <row r="1330" spans="1:23" x14ac:dyDescent="0.35">
      <c r="A1330" t="str">
        <f t="shared" si="101"/>
        <v/>
      </c>
      <c r="C1330" s="4"/>
      <c r="H1330">
        <f>IFERROR(VLOOKUP($A1330,OSA!$BD:$BD,1,0),0)</f>
        <v>0</v>
      </c>
      <c r="J1330" t="str">
        <f t="shared" si="104"/>
        <v>01/394929502FLAZADA</v>
      </c>
      <c r="K1330" s="48" t="s">
        <v>2994</v>
      </c>
      <c r="L1330" t="s">
        <v>13812</v>
      </c>
      <c r="M1330" t="s">
        <v>20397</v>
      </c>
      <c r="N1330" s="4" t="s">
        <v>20117</v>
      </c>
      <c r="O1330">
        <v>301</v>
      </c>
      <c r="Q1330">
        <v>467</v>
      </c>
      <c r="R1330" s="79">
        <v>33290599.999999996</v>
      </c>
      <c r="T1330" s="79">
        <v>51650199.999999993</v>
      </c>
      <c r="U1330" s="69">
        <f t="shared" si="102"/>
        <v>256</v>
      </c>
      <c r="V1330" s="75">
        <f t="shared" si="103"/>
        <v>28313599.999999996</v>
      </c>
      <c r="W1330">
        <f>IFERROR(VLOOKUP($J1331,OSA!$BD:$BD,1,0),0)</f>
        <v>0</v>
      </c>
    </row>
    <row r="1331" spans="1:23" x14ac:dyDescent="0.35">
      <c r="A1331" t="str">
        <f t="shared" si="101"/>
        <v/>
      </c>
      <c r="C1331" s="4"/>
      <c r="H1331">
        <f>IFERROR(VLOOKUP($A1331,OSA!$BD:$BD,1,0),0)</f>
        <v>0</v>
      </c>
      <c r="J1331" t="str">
        <f t="shared" si="104"/>
        <v>01/394929502GBLIBLI</v>
      </c>
      <c r="K1331" s="48" t="s">
        <v>2995</v>
      </c>
      <c r="L1331" t="s">
        <v>13812</v>
      </c>
      <c r="M1331" t="s">
        <v>20398</v>
      </c>
      <c r="N1331" s="4" t="s">
        <v>20689</v>
      </c>
      <c r="Q1331">
        <v>60</v>
      </c>
      <c r="T1331" s="79">
        <v>2212020</v>
      </c>
      <c r="U1331" s="69">
        <f t="shared" si="102"/>
        <v>20</v>
      </c>
      <c r="V1331" s="75">
        <f t="shared" si="103"/>
        <v>737340</v>
      </c>
      <c r="W1331">
        <f>IFERROR(VLOOKUP($J1332,OSA!$BD:$BD,1,0),0)</f>
        <v>0</v>
      </c>
    </row>
    <row r="1332" spans="1:23" x14ac:dyDescent="0.35">
      <c r="A1332" t="str">
        <f t="shared" si="101"/>
        <v/>
      </c>
      <c r="C1332" s="4"/>
      <c r="H1332">
        <f>IFERROR(VLOOKUP($A1332,OSA!$BD:$BD,1,0),0)</f>
        <v>0</v>
      </c>
      <c r="J1332" t="str">
        <f t="shared" si="104"/>
        <v>01/394929502GLAZADA</v>
      </c>
      <c r="K1332" s="48" t="s">
        <v>2995</v>
      </c>
      <c r="L1332" t="s">
        <v>13812</v>
      </c>
      <c r="M1332" t="s">
        <v>20398</v>
      </c>
      <c r="N1332" s="4" t="s">
        <v>20117</v>
      </c>
      <c r="O1332">
        <v>23</v>
      </c>
      <c r="R1332" s="79">
        <v>847941</v>
      </c>
      <c r="U1332" s="69">
        <f t="shared" si="102"/>
        <v>7.666666666666667</v>
      </c>
      <c r="V1332" s="75">
        <f t="shared" si="103"/>
        <v>282647</v>
      </c>
      <c r="W1332">
        <f>IFERROR(VLOOKUP($J1333,OSA!$BD:$BD,1,0),0)</f>
        <v>0</v>
      </c>
    </row>
    <row r="1333" spans="1:23" x14ac:dyDescent="0.35">
      <c r="A1333" t="str">
        <f t="shared" si="101"/>
        <v/>
      </c>
      <c r="C1333" s="4"/>
      <c r="H1333">
        <f>IFERROR(VLOOKUP($A1333,OSA!$BD:$BD,1,0),0)</f>
        <v>0</v>
      </c>
      <c r="J1333" t="str">
        <f t="shared" si="104"/>
        <v>01/394929502ILAZADA</v>
      </c>
      <c r="K1333" s="48" t="s">
        <v>2996</v>
      </c>
      <c r="L1333" t="s">
        <v>13812</v>
      </c>
      <c r="M1333" t="s">
        <v>20399</v>
      </c>
      <c r="N1333" s="4" t="s">
        <v>20117</v>
      </c>
      <c r="O1333">
        <v>203</v>
      </c>
      <c r="P1333">
        <v>34</v>
      </c>
      <c r="Q1333">
        <v>280</v>
      </c>
      <c r="R1333" s="79">
        <v>22451800</v>
      </c>
      <c r="S1333" s="79">
        <v>3760399.9999999995</v>
      </c>
      <c r="T1333" s="79">
        <v>30968000</v>
      </c>
      <c r="U1333" s="69">
        <f t="shared" si="102"/>
        <v>172.33333333333334</v>
      </c>
      <c r="V1333" s="75">
        <f t="shared" si="103"/>
        <v>19060066.666666668</v>
      </c>
      <c r="W1333">
        <f>IFERROR(VLOOKUP($J1334,OSA!$BD:$BD,1,0),0)</f>
        <v>0</v>
      </c>
    </row>
    <row r="1334" spans="1:23" x14ac:dyDescent="0.35">
      <c r="A1334" t="str">
        <f t="shared" si="101"/>
        <v/>
      </c>
      <c r="C1334" s="4"/>
      <c r="H1334">
        <f>IFERROR(VLOOKUP($A1334,OSA!$BD:$BD,1,0),0)</f>
        <v>0</v>
      </c>
      <c r="J1334" t="str">
        <f t="shared" si="104"/>
        <v>01/394929502JBLIBLI</v>
      </c>
      <c r="K1334" s="48" t="s">
        <v>2997</v>
      </c>
      <c r="L1334" t="s">
        <v>13812</v>
      </c>
      <c r="M1334" t="s">
        <v>20400</v>
      </c>
      <c r="N1334" s="4" t="s">
        <v>20689</v>
      </c>
      <c r="Q1334">
        <v>120</v>
      </c>
      <c r="T1334" s="79">
        <v>4424040</v>
      </c>
      <c r="U1334" s="69">
        <f t="shared" si="102"/>
        <v>40</v>
      </c>
      <c r="V1334" s="75">
        <f t="shared" si="103"/>
        <v>1474680</v>
      </c>
      <c r="W1334">
        <f>IFERROR(VLOOKUP($J1335,OSA!$BD:$BD,1,0),0)</f>
        <v>0</v>
      </c>
    </row>
    <row r="1335" spans="1:23" x14ac:dyDescent="0.35">
      <c r="A1335" t="str">
        <f t="shared" si="101"/>
        <v/>
      </c>
      <c r="C1335" s="4"/>
      <c r="H1335">
        <f>IFERROR(VLOOKUP($A1335,OSA!$BD:$BD,1,0),0)</f>
        <v>0</v>
      </c>
      <c r="J1335" t="str">
        <f t="shared" si="104"/>
        <v>01/394929502JLAZADA</v>
      </c>
      <c r="K1335" s="48" t="s">
        <v>2997</v>
      </c>
      <c r="L1335" t="s">
        <v>13812</v>
      </c>
      <c r="M1335" t="s">
        <v>20400</v>
      </c>
      <c r="N1335" s="4" t="s">
        <v>20117</v>
      </c>
      <c r="O1335">
        <v>11</v>
      </c>
      <c r="R1335" s="79">
        <v>405536.99999999994</v>
      </c>
      <c r="U1335" s="69">
        <f t="shared" si="102"/>
        <v>3.6666666666666665</v>
      </c>
      <c r="V1335" s="75">
        <f t="shared" si="103"/>
        <v>135178.99999999997</v>
      </c>
      <c r="W1335">
        <f>IFERROR(VLOOKUP($J1336,OSA!$BD:$BD,1,0),0)</f>
        <v>0</v>
      </c>
    </row>
    <row r="1336" spans="1:23" x14ac:dyDescent="0.35">
      <c r="A1336" t="str">
        <f t="shared" si="101"/>
        <v/>
      </c>
      <c r="C1336" s="4"/>
      <c r="H1336">
        <f>IFERROR(VLOOKUP($A1336,OSA!$BD:$BD,1,0),0)</f>
        <v>0</v>
      </c>
      <c r="J1336" t="str">
        <f t="shared" si="104"/>
        <v>01/394929502LBLIBLI</v>
      </c>
      <c r="K1336" s="48" t="s">
        <v>2998</v>
      </c>
      <c r="L1336" t="s">
        <v>13812</v>
      </c>
      <c r="M1336" t="s">
        <v>20401</v>
      </c>
      <c r="N1336" s="4" t="s">
        <v>20689</v>
      </c>
      <c r="Q1336">
        <v>30</v>
      </c>
      <c r="T1336" s="79">
        <v>3317999.9999999995</v>
      </c>
      <c r="U1336" s="69">
        <f t="shared" si="102"/>
        <v>10</v>
      </c>
      <c r="V1336" s="75">
        <f t="shared" si="103"/>
        <v>1105999.9999999998</v>
      </c>
      <c r="W1336">
        <f>IFERROR(VLOOKUP($J1337,OSA!$BD:$BD,1,0),0)</f>
        <v>0</v>
      </c>
    </row>
    <row r="1337" spans="1:23" x14ac:dyDescent="0.35">
      <c r="A1337" t="str">
        <f t="shared" si="101"/>
        <v/>
      </c>
      <c r="C1337" s="4"/>
      <c r="H1337">
        <f>IFERROR(VLOOKUP($A1337,OSA!$BD:$BD,1,0),0)</f>
        <v>0</v>
      </c>
      <c r="J1337" t="str">
        <f t="shared" si="104"/>
        <v>01/394929502LLAZADA</v>
      </c>
      <c r="K1337" s="48" t="s">
        <v>2998</v>
      </c>
      <c r="L1337" t="s">
        <v>13812</v>
      </c>
      <c r="M1337" t="s">
        <v>20401</v>
      </c>
      <c r="N1337" s="4" t="s">
        <v>20117</v>
      </c>
      <c r="O1337">
        <v>52</v>
      </c>
      <c r="P1337">
        <v>42</v>
      </c>
      <c r="Q1337">
        <v>204</v>
      </c>
      <c r="R1337" s="79">
        <v>5751199.9999999991</v>
      </c>
      <c r="S1337" s="79">
        <v>4645200</v>
      </c>
      <c r="T1337" s="79">
        <v>22562400</v>
      </c>
      <c r="U1337" s="69">
        <f t="shared" si="102"/>
        <v>99.333333333333329</v>
      </c>
      <c r="V1337" s="75">
        <f t="shared" si="103"/>
        <v>10986266.666666666</v>
      </c>
      <c r="W1337">
        <f>IFERROR(VLOOKUP($J1338,OSA!$BD:$BD,1,0),0)</f>
        <v>0</v>
      </c>
    </row>
    <row r="1338" spans="1:23" x14ac:dyDescent="0.35">
      <c r="A1338" t="str">
        <f t="shared" si="101"/>
        <v/>
      </c>
      <c r="C1338" s="4"/>
      <c r="H1338">
        <f>IFERROR(VLOOKUP($A1338,OSA!$BD:$BD,1,0),0)</f>
        <v>0</v>
      </c>
      <c r="J1338" t="str">
        <f t="shared" si="104"/>
        <v>01/394929502MLAZADA</v>
      </c>
      <c r="K1338" s="48" t="s">
        <v>2999</v>
      </c>
      <c r="L1338" t="s">
        <v>13812</v>
      </c>
      <c r="M1338" t="s">
        <v>20402</v>
      </c>
      <c r="N1338" s="4" t="s">
        <v>20117</v>
      </c>
      <c r="Q1338">
        <v>37</v>
      </c>
      <c r="T1338" s="79">
        <v>2402114</v>
      </c>
      <c r="U1338" s="69">
        <f t="shared" si="102"/>
        <v>12.333333333333334</v>
      </c>
      <c r="V1338" s="75">
        <f t="shared" si="103"/>
        <v>800704.66666666663</v>
      </c>
      <c r="W1338">
        <f>IFERROR(VLOOKUP($J1339,OSA!$BD:$BD,1,0),0)</f>
        <v>0</v>
      </c>
    </row>
    <row r="1339" spans="1:23" x14ac:dyDescent="0.35">
      <c r="A1339" t="str">
        <f t="shared" si="101"/>
        <v/>
      </c>
      <c r="C1339" s="4"/>
      <c r="H1339">
        <f>IFERROR(VLOOKUP($A1339,OSA!$BD:$BD,1,0),0)</f>
        <v>0</v>
      </c>
      <c r="J1339" t="str">
        <f t="shared" si="104"/>
        <v>01/394929502NLAZADA</v>
      </c>
      <c r="K1339" s="48" t="s">
        <v>3000</v>
      </c>
      <c r="L1339" t="s">
        <v>13812</v>
      </c>
      <c r="M1339" t="s">
        <v>20729</v>
      </c>
      <c r="N1339" s="4" t="s">
        <v>20117</v>
      </c>
      <c r="Q1339">
        <v>28</v>
      </c>
      <c r="T1339" s="79">
        <v>2726724</v>
      </c>
      <c r="U1339" s="69">
        <f t="shared" si="102"/>
        <v>9.3333333333333339</v>
      </c>
      <c r="V1339" s="75">
        <f t="shared" si="103"/>
        <v>908908</v>
      </c>
      <c r="W1339">
        <f>IFERROR(VLOOKUP($J1340,OSA!$BD:$BD,1,0),0)</f>
        <v>0</v>
      </c>
    </row>
    <row r="1340" spans="1:23" x14ac:dyDescent="0.35">
      <c r="A1340" t="str">
        <f t="shared" si="101"/>
        <v/>
      </c>
      <c r="C1340" s="4"/>
      <c r="H1340">
        <f>IFERROR(VLOOKUP($A1340,OSA!$BD:$BD,1,0),0)</f>
        <v>0</v>
      </c>
      <c r="J1340" t="str">
        <f t="shared" si="104"/>
        <v>01/394929502OLAZADA</v>
      </c>
      <c r="K1340" s="48" t="s">
        <v>3001</v>
      </c>
      <c r="L1340" t="s">
        <v>13812</v>
      </c>
      <c r="M1340" t="s">
        <v>20403</v>
      </c>
      <c r="N1340" s="4" t="s">
        <v>20117</v>
      </c>
      <c r="O1340">
        <v>252</v>
      </c>
      <c r="P1340">
        <v>192</v>
      </c>
      <c r="Q1340">
        <v>480</v>
      </c>
      <c r="R1340" s="79">
        <v>49081032</v>
      </c>
      <c r="S1340" s="79">
        <v>37395072</v>
      </c>
      <c r="T1340" s="79">
        <v>93487679.999999985</v>
      </c>
      <c r="U1340" s="69">
        <f t="shared" si="102"/>
        <v>308</v>
      </c>
      <c r="V1340" s="75">
        <f t="shared" si="103"/>
        <v>59987928</v>
      </c>
      <c r="W1340">
        <f>IFERROR(VLOOKUP($J1341,OSA!$BD:$BD,1,0),0)</f>
        <v>0</v>
      </c>
    </row>
    <row r="1341" spans="1:23" x14ac:dyDescent="0.35">
      <c r="A1341" t="str">
        <f t="shared" si="101"/>
        <v/>
      </c>
      <c r="C1341" s="4"/>
      <c r="H1341">
        <f>IFERROR(VLOOKUP($A1341,OSA!$BD:$BD,1,0),0)</f>
        <v>0</v>
      </c>
      <c r="J1341" t="str">
        <f t="shared" si="104"/>
        <v>01/394929502PLAZADA</v>
      </c>
      <c r="K1341" s="48" t="s">
        <v>6092</v>
      </c>
      <c r="L1341" t="s">
        <v>13812</v>
      </c>
      <c r="M1341" t="s">
        <v>20404</v>
      </c>
      <c r="N1341" s="4" t="s">
        <v>20117</v>
      </c>
      <c r="O1341">
        <v>33</v>
      </c>
      <c r="P1341">
        <v>12</v>
      </c>
      <c r="Q1341">
        <v>24</v>
      </c>
      <c r="R1341" s="79">
        <v>1948286.9999999998</v>
      </c>
      <c r="S1341" s="79">
        <v>708467.99999999988</v>
      </c>
      <c r="T1341" s="79">
        <v>1416935.9999999998</v>
      </c>
      <c r="U1341" s="69">
        <f t="shared" si="102"/>
        <v>23</v>
      </c>
      <c r="V1341" s="75">
        <f t="shared" si="103"/>
        <v>1357896.9999999998</v>
      </c>
      <c r="W1341">
        <f>IFERROR(VLOOKUP($J1342,OSA!$BD:$BD,1,0),0)</f>
        <v>0</v>
      </c>
    </row>
    <row r="1342" spans="1:23" x14ac:dyDescent="0.35">
      <c r="A1342" t="str">
        <f t="shared" si="101"/>
        <v/>
      </c>
      <c r="C1342" s="4"/>
      <c r="H1342">
        <f>IFERROR(VLOOKUP($A1342,OSA!$BD:$BD,1,0),0)</f>
        <v>0</v>
      </c>
      <c r="J1342" t="str">
        <f t="shared" si="104"/>
        <v>01/394929502QLAZADA</v>
      </c>
      <c r="K1342" s="48" t="s">
        <v>6093</v>
      </c>
      <c r="L1342" t="s">
        <v>13812</v>
      </c>
      <c r="M1342" t="s">
        <v>20730</v>
      </c>
      <c r="N1342" s="4" t="s">
        <v>20117</v>
      </c>
      <c r="Q1342">
        <v>32</v>
      </c>
      <c r="T1342" s="79">
        <v>2833887.9999999995</v>
      </c>
      <c r="U1342" s="69">
        <f t="shared" si="102"/>
        <v>10.666666666666666</v>
      </c>
      <c r="V1342" s="75">
        <f t="shared" si="103"/>
        <v>944629.33333333314</v>
      </c>
      <c r="W1342">
        <f>IFERROR(VLOOKUP($J1343,OSA!$BD:$BD,1,0),0)</f>
        <v>0</v>
      </c>
    </row>
    <row r="1343" spans="1:23" x14ac:dyDescent="0.35">
      <c r="A1343" t="str">
        <f t="shared" si="101"/>
        <v/>
      </c>
      <c r="C1343" s="4"/>
      <c r="H1343">
        <f>IFERROR(VLOOKUP($A1343,OSA!$BD:$BD,1,0),0)</f>
        <v>0</v>
      </c>
      <c r="J1343" t="str">
        <f t="shared" si="104"/>
        <v>01/394929502RLAZADA</v>
      </c>
      <c r="K1343" s="48" t="s">
        <v>6094</v>
      </c>
      <c r="L1343" t="s">
        <v>13812</v>
      </c>
      <c r="M1343" t="s">
        <v>20405</v>
      </c>
      <c r="N1343" s="4" t="s">
        <v>20117</v>
      </c>
      <c r="O1343">
        <v>420</v>
      </c>
      <c r="R1343" s="79">
        <v>74389139.999999985</v>
      </c>
      <c r="U1343" s="69">
        <f t="shared" si="102"/>
        <v>140</v>
      </c>
      <c r="V1343" s="75">
        <f t="shared" si="103"/>
        <v>24796379.999999996</v>
      </c>
      <c r="W1343">
        <f>IFERROR(VLOOKUP($J1344,OSA!$BD:$BD,1,0),0)</f>
        <v>0</v>
      </c>
    </row>
    <row r="1344" spans="1:23" x14ac:dyDescent="0.35">
      <c r="A1344" t="str">
        <f t="shared" si="101"/>
        <v/>
      </c>
      <c r="C1344" s="4"/>
      <c r="H1344">
        <f>IFERROR(VLOOKUP($A1344,OSA!$BD:$BD,1,0),0)</f>
        <v>0</v>
      </c>
      <c r="J1344" t="str">
        <f t="shared" si="104"/>
        <v>01/394929502TLAZADA</v>
      </c>
      <c r="K1344" s="48" t="s">
        <v>3002</v>
      </c>
      <c r="L1344" t="s">
        <v>13812</v>
      </c>
      <c r="M1344" t="s">
        <v>20731</v>
      </c>
      <c r="N1344" s="4" t="s">
        <v>20117</v>
      </c>
      <c r="Q1344">
        <v>43</v>
      </c>
      <c r="T1344" s="79">
        <v>5367345.9999999991</v>
      </c>
      <c r="U1344" s="69">
        <f t="shared" si="102"/>
        <v>14.333333333333334</v>
      </c>
      <c r="V1344" s="75">
        <f t="shared" si="103"/>
        <v>1789115.333333333</v>
      </c>
      <c r="W1344">
        <f>IFERROR(VLOOKUP($J1345,OSA!$BD:$BD,1,0),0)</f>
        <v>0</v>
      </c>
    </row>
    <row r="1345" spans="1:23" x14ac:dyDescent="0.35">
      <c r="A1345" t="str">
        <f t="shared" si="101"/>
        <v/>
      </c>
      <c r="C1345" s="4"/>
      <c r="H1345">
        <f>IFERROR(VLOOKUP($A1345,OSA!$BD:$BD,1,0),0)</f>
        <v>0</v>
      </c>
      <c r="J1345" t="str">
        <f t="shared" si="104"/>
        <v>01/394929502ULAZADA</v>
      </c>
      <c r="K1345" s="48" t="s">
        <v>3003</v>
      </c>
      <c r="L1345" t="s">
        <v>13812</v>
      </c>
      <c r="M1345" t="s">
        <v>20406</v>
      </c>
      <c r="N1345" s="4" t="s">
        <v>20117</v>
      </c>
      <c r="O1345">
        <v>32</v>
      </c>
      <c r="P1345">
        <v>37</v>
      </c>
      <c r="Q1345">
        <v>46</v>
      </c>
      <c r="R1345" s="79">
        <v>7988608</v>
      </c>
      <c r="S1345" s="79">
        <v>9236828</v>
      </c>
      <c r="T1345" s="79">
        <v>11483624</v>
      </c>
      <c r="U1345" s="69">
        <f t="shared" si="102"/>
        <v>38.333333333333336</v>
      </c>
      <c r="V1345" s="75">
        <f t="shared" si="103"/>
        <v>9569686.666666666</v>
      </c>
      <c r="W1345">
        <f>IFERROR(VLOOKUP($J1346,OSA!$BD:$BD,1,0),0)</f>
        <v>0</v>
      </c>
    </row>
    <row r="1346" spans="1:23" x14ac:dyDescent="0.35">
      <c r="A1346" t="str">
        <f t="shared" si="101"/>
        <v/>
      </c>
      <c r="C1346" s="4"/>
      <c r="H1346">
        <f>IFERROR(VLOOKUP($A1346,OSA!$BD:$BD,1,0),0)</f>
        <v>0</v>
      </c>
      <c r="J1346" t="str">
        <f t="shared" si="104"/>
        <v>01/394929502WLAZADA</v>
      </c>
      <c r="K1346" s="48" t="s">
        <v>3004</v>
      </c>
      <c r="L1346" t="s">
        <v>13812</v>
      </c>
      <c r="M1346" t="s">
        <v>20407</v>
      </c>
      <c r="N1346" s="4" t="s">
        <v>20117</v>
      </c>
      <c r="O1346">
        <v>49</v>
      </c>
      <c r="Q1346">
        <v>12</v>
      </c>
      <c r="R1346" s="79">
        <v>5714772</v>
      </c>
      <c r="T1346" s="79">
        <v>1399535.9999999998</v>
      </c>
      <c r="U1346" s="69">
        <f t="shared" si="102"/>
        <v>20.333333333333332</v>
      </c>
      <c r="V1346" s="75">
        <f t="shared" si="103"/>
        <v>2371436</v>
      </c>
      <c r="W1346">
        <f>IFERROR(VLOOKUP($J1347,OSA!$BD:$BD,1,0),0)</f>
        <v>0</v>
      </c>
    </row>
    <row r="1347" spans="1:23" x14ac:dyDescent="0.35">
      <c r="A1347" t="str">
        <f t="shared" ref="A1347:A1410" si="105">B1347&amp;E1347</f>
        <v/>
      </c>
      <c r="C1347" s="4"/>
      <c r="H1347">
        <f>IFERROR(VLOOKUP($A1347,OSA!$BD:$BD,1,0),0)</f>
        <v>0</v>
      </c>
      <c r="J1347" t="str">
        <f t="shared" si="104"/>
        <v>01/394929502XLAZADA</v>
      </c>
      <c r="K1347" s="48" t="s">
        <v>3005</v>
      </c>
      <c r="L1347" t="s">
        <v>13812</v>
      </c>
      <c r="M1347" t="s">
        <v>20408</v>
      </c>
      <c r="N1347" s="4" t="s">
        <v>20117</v>
      </c>
      <c r="O1347">
        <v>320</v>
      </c>
      <c r="P1347">
        <v>161</v>
      </c>
      <c r="Q1347">
        <v>232</v>
      </c>
      <c r="R1347" s="79">
        <v>74641600</v>
      </c>
      <c r="S1347" s="79">
        <v>37554055</v>
      </c>
      <c r="T1347" s="79">
        <v>54115159.999999993</v>
      </c>
      <c r="U1347" s="69">
        <f t="shared" ref="U1347:U1410" si="106">SUM(O1347:Q1347)/3</f>
        <v>237.66666666666666</v>
      </c>
      <c r="V1347" s="75">
        <f t="shared" ref="V1347:V1410" si="107">SUM(R1347:T1347)/3</f>
        <v>55436938.333333336</v>
      </c>
      <c r="W1347">
        <f>IFERROR(VLOOKUP($J1348,OSA!$BD:$BD,1,0),0)</f>
        <v>0</v>
      </c>
    </row>
    <row r="1348" spans="1:23" x14ac:dyDescent="0.35">
      <c r="A1348" t="str">
        <f t="shared" si="105"/>
        <v/>
      </c>
      <c r="C1348" s="4"/>
      <c r="H1348">
        <f>IFERROR(VLOOKUP($A1348,OSA!$BD:$BD,1,0),0)</f>
        <v>0</v>
      </c>
      <c r="J1348" t="str">
        <f t="shared" si="104"/>
        <v>01/394929502ZLAZADA</v>
      </c>
      <c r="K1348" s="48" t="s">
        <v>3007</v>
      </c>
      <c r="L1348" t="s">
        <v>13812</v>
      </c>
      <c r="M1348" t="s">
        <v>20732</v>
      </c>
      <c r="N1348" s="4" t="s">
        <v>20117</v>
      </c>
      <c r="Q1348">
        <v>10</v>
      </c>
      <c r="T1348" s="79">
        <v>280329.99999999994</v>
      </c>
      <c r="U1348" s="69">
        <f t="shared" si="106"/>
        <v>3.3333333333333335</v>
      </c>
      <c r="V1348" s="75">
        <f t="shared" si="107"/>
        <v>93443.333333333314</v>
      </c>
      <c r="W1348">
        <f>IFERROR(VLOOKUP($J1349,OSA!$BD:$BD,1,0),0)</f>
        <v>0</v>
      </c>
    </row>
    <row r="1349" spans="1:23" x14ac:dyDescent="0.35">
      <c r="A1349" t="str">
        <f t="shared" si="105"/>
        <v/>
      </c>
      <c r="C1349" s="4"/>
      <c r="H1349">
        <f>IFERROR(VLOOKUP($A1349,OSA!$BD:$BD,1,0),0)</f>
        <v>0</v>
      </c>
      <c r="J1349" t="str">
        <f t="shared" si="104"/>
        <v>01/394929503DLAZADA</v>
      </c>
      <c r="K1349" s="48" t="s">
        <v>3010</v>
      </c>
      <c r="L1349" t="s">
        <v>13812</v>
      </c>
      <c r="M1349" t="s">
        <v>20409</v>
      </c>
      <c r="N1349" s="4" t="s">
        <v>20117</v>
      </c>
      <c r="P1349">
        <v>40</v>
      </c>
      <c r="Q1349">
        <v>84</v>
      </c>
      <c r="S1349" s="79">
        <v>6788879.9999999991</v>
      </c>
      <c r="T1349" s="79">
        <v>14256648</v>
      </c>
      <c r="U1349" s="69">
        <f t="shared" si="106"/>
        <v>41.333333333333336</v>
      </c>
      <c r="V1349" s="75">
        <f t="shared" si="107"/>
        <v>7015176</v>
      </c>
      <c r="W1349">
        <f>IFERROR(VLOOKUP($J1350,OSA!$BD:$BD,1,0),0)</f>
        <v>0</v>
      </c>
    </row>
    <row r="1350" spans="1:23" x14ac:dyDescent="0.35">
      <c r="A1350" t="str">
        <f t="shared" si="105"/>
        <v/>
      </c>
      <c r="C1350" s="4"/>
      <c r="H1350">
        <f>IFERROR(VLOOKUP($A1350,OSA!$BD:$BD,1,0),0)</f>
        <v>0</v>
      </c>
      <c r="J1350" t="str">
        <f t="shared" si="104"/>
        <v>01/394929503ELAZADA</v>
      </c>
      <c r="K1350" s="48" t="s">
        <v>3011</v>
      </c>
      <c r="L1350" t="s">
        <v>13812</v>
      </c>
      <c r="M1350" t="s">
        <v>20733</v>
      </c>
      <c r="N1350" s="4" t="s">
        <v>20117</v>
      </c>
      <c r="Q1350">
        <v>344</v>
      </c>
      <c r="T1350" s="79">
        <v>22429488</v>
      </c>
      <c r="U1350" s="69">
        <f t="shared" si="106"/>
        <v>114.66666666666667</v>
      </c>
      <c r="V1350" s="75">
        <f t="shared" si="107"/>
        <v>7476496</v>
      </c>
      <c r="W1350">
        <f>IFERROR(VLOOKUP($J1351,OSA!$BD:$BD,1,0),0)</f>
        <v>0</v>
      </c>
    </row>
    <row r="1351" spans="1:23" x14ac:dyDescent="0.35">
      <c r="A1351" t="str">
        <f t="shared" si="105"/>
        <v/>
      </c>
      <c r="C1351" s="4"/>
      <c r="H1351">
        <f>IFERROR(VLOOKUP($A1351,OSA!$BD:$BD,1,0),0)</f>
        <v>0</v>
      </c>
      <c r="J1351" t="str">
        <f t="shared" si="104"/>
        <v>01/394929503FLAZADA</v>
      </c>
      <c r="K1351" s="48" t="s">
        <v>3012</v>
      </c>
      <c r="L1351" t="s">
        <v>13812</v>
      </c>
      <c r="M1351" t="s">
        <v>20734</v>
      </c>
      <c r="N1351" s="4" t="s">
        <v>20117</v>
      </c>
      <c r="Q1351">
        <v>79</v>
      </c>
      <c r="T1351" s="79">
        <v>7726436.9999999991</v>
      </c>
      <c r="U1351" s="69">
        <f t="shared" si="106"/>
        <v>26.333333333333332</v>
      </c>
      <c r="V1351" s="75">
        <f t="shared" si="107"/>
        <v>2575478.9999999995</v>
      </c>
      <c r="W1351">
        <f>IFERROR(VLOOKUP($J1352,OSA!$BD:$BD,1,0),0)</f>
        <v>0</v>
      </c>
    </row>
    <row r="1352" spans="1:23" x14ac:dyDescent="0.35">
      <c r="A1352" t="str">
        <f t="shared" si="105"/>
        <v/>
      </c>
      <c r="C1352" s="4"/>
      <c r="H1352">
        <f>IFERROR(VLOOKUP($A1352,OSA!$BD:$BD,1,0),0)</f>
        <v>0</v>
      </c>
      <c r="J1352" t="str">
        <f t="shared" si="104"/>
        <v>01/394929503GLAZADA</v>
      </c>
      <c r="K1352" s="48" t="s">
        <v>3013</v>
      </c>
      <c r="L1352" t="s">
        <v>13812</v>
      </c>
      <c r="M1352" t="s">
        <v>20410</v>
      </c>
      <c r="N1352" s="4" t="s">
        <v>20117</v>
      </c>
      <c r="O1352">
        <v>361</v>
      </c>
      <c r="P1352">
        <v>56</v>
      </c>
      <c r="R1352" s="79">
        <v>70613766</v>
      </c>
      <c r="S1352" s="79">
        <v>10953936</v>
      </c>
      <c r="U1352" s="69">
        <f t="shared" si="106"/>
        <v>139</v>
      </c>
      <c r="V1352" s="75">
        <f t="shared" si="107"/>
        <v>27189234</v>
      </c>
      <c r="W1352">
        <f>IFERROR(VLOOKUP($J1353,OSA!$BD:$BD,1,0),0)</f>
        <v>0</v>
      </c>
    </row>
    <row r="1353" spans="1:23" x14ac:dyDescent="0.35">
      <c r="A1353" t="str">
        <f t="shared" si="105"/>
        <v/>
      </c>
      <c r="C1353" s="4"/>
      <c r="H1353">
        <f>IFERROR(VLOOKUP($A1353,OSA!$BD:$BD,1,0),0)</f>
        <v>0</v>
      </c>
      <c r="J1353" t="str">
        <f t="shared" si="104"/>
        <v>01/394929503HBLIBLI</v>
      </c>
      <c r="K1353" s="48" t="s">
        <v>3558</v>
      </c>
      <c r="L1353" t="s">
        <v>13812</v>
      </c>
      <c r="M1353" t="s">
        <v>20735</v>
      </c>
      <c r="N1353" s="4" t="s">
        <v>20689</v>
      </c>
      <c r="Q1353">
        <v>12</v>
      </c>
      <c r="T1353" s="79">
        <v>319295.99999999994</v>
      </c>
      <c r="U1353" s="69">
        <f t="shared" si="106"/>
        <v>4</v>
      </c>
      <c r="V1353" s="75">
        <f t="shared" si="107"/>
        <v>106431.99999999999</v>
      </c>
      <c r="W1353">
        <f>IFERROR(VLOOKUP($J1354,OSA!$BD:$BD,1,0),0)</f>
        <v>0</v>
      </c>
    </row>
    <row r="1354" spans="1:23" x14ac:dyDescent="0.35">
      <c r="A1354" t="str">
        <f t="shared" si="105"/>
        <v/>
      </c>
      <c r="C1354" s="4"/>
      <c r="H1354">
        <f>IFERROR(VLOOKUP($A1354,OSA!$BD:$BD,1,0),0)</f>
        <v>0</v>
      </c>
      <c r="J1354" t="str">
        <f t="shared" si="104"/>
        <v>01/394929503HLAZADA</v>
      </c>
      <c r="K1354" s="48" t="s">
        <v>3558</v>
      </c>
      <c r="L1354" t="s">
        <v>13812</v>
      </c>
      <c r="M1354" t="s">
        <v>20735</v>
      </c>
      <c r="N1354" s="4" t="s">
        <v>20117</v>
      </c>
      <c r="Q1354">
        <v>20</v>
      </c>
      <c r="T1354" s="79">
        <v>532159.99999999988</v>
      </c>
      <c r="U1354" s="69">
        <f t="shared" si="106"/>
        <v>6.666666666666667</v>
      </c>
      <c r="V1354" s="75">
        <f t="shared" si="107"/>
        <v>177386.66666666663</v>
      </c>
      <c r="W1354">
        <f>IFERROR(VLOOKUP($J1355,OSA!$BD:$BD,1,0),0)</f>
        <v>0</v>
      </c>
    </row>
    <row r="1355" spans="1:23" x14ac:dyDescent="0.35">
      <c r="A1355" t="str">
        <f t="shared" si="105"/>
        <v/>
      </c>
      <c r="C1355" s="4"/>
      <c r="H1355">
        <f>IFERROR(VLOOKUP($A1355,OSA!$BD:$BD,1,0),0)</f>
        <v>0</v>
      </c>
      <c r="J1355" t="str">
        <f t="shared" si="104"/>
        <v>01/394929503IBLIBLI</v>
      </c>
      <c r="K1355" s="48" t="s">
        <v>3559</v>
      </c>
      <c r="L1355" t="s">
        <v>13812</v>
      </c>
      <c r="M1355" t="s">
        <v>20411</v>
      </c>
      <c r="N1355" s="4" t="s">
        <v>20689</v>
      </c>
      <c r="Q1355">
        <v>12</v>
      </c>
      <c r="T1355" s="79">
        <v>638603.99999999988</v>
      </c>
      <c r="U1355" s="69">
        <f t="shared" si="106"/>
        <v>4</v>
      </c>
      <c r="V1355" s="75">
        <f t="shared" si="107"/>
        <v>212867.99999999997</v>
      </c>
      <c r="W1355">
        <f>IFERROR(VLOOKUP($J1356,OSA!$BD:$BD,1,0),0)</f>
        <v>0</v>
      </c>
    </row>
    <row r="1356" spans="1:23" x14ac:dyDescent="0.35">
      <c r="A1356" t="str">
        <f t="shared" si="105"/>
        <v/>
      </c>
      <c r="C1356" s="4"/>
      <c r="H1356">
        <f>IFERROR(VLOOKUP($A1356,OSA!$BD:$BD,1,0),0)</f>
        <v>0</v>
      </c>
      <c r="J1356" t="str">
        <f t="shared" si="104"/>
        <v>01/394929503ILAZADA</v>
      </c>
      <c r="K1356" s="48" t="s">
        <v>3559</v>
      </c>
      <c r="L1356" t="s">
        <v>13812</v>
      </c>
      <c r="M1356" t="s">
        <v>20411</v>
      </c>
      <c r="N1356" s="4" t="s">
        <v>20117</v>
      </c>
      <c r="P1356">
        <v>12</v>
      </c>
      <c r="S1356" s="79">
        <v>638603.99999999988</v>
      </c>
      <c r="U1356" s="69">
        <f t="shared" si="106"/>
        <v>4</v>
      </c>
      <c r="V1356" s="75">
        <f t="shared" si="107"/>
        <v>212867.99999999997</v>
      </c>
      <c r="W1356">
        <f>IFERROR(VLOOKUP($J1357,OSA!$BD:$BD,1,0),0)</f>
        <v>0</v>
      </c>
    </row>
    <row r="1357" spans="1:23" x14ac:dyDescent="0.35">
      <c r="A1357" t="str">
        <f t="shared" si="105"/>
        <v/>
      </c>
      <c r="C1357" s="4"/>
      <c r="H1357">
        <f>IFERROR(VLOOKUP($A1357,OSA!$BD:$BD,1,0),0)</f>
        <v>0</v>
      </c>
      <c r="J1357" t="str">
        <f t="shared" si="104"/>
        <v>01/394929503JBLIBLI</v>
      </c>
      <c r="K1357" s="48" t="s">
        <v>3561</v>
      </c>
      <c r="L1357" t="s">
        <v>13812</v>
      </c>
      <c r="M1357" t="s">
        <v>20412</v>
      </c>
      <c r="N1357" s="4" t="s">
        <v>20689</v>
      </c>
      <c r="Q1357">
        <v>12</v>
      </c>
      <c r="T1357" s="79">
        <v>633240</v>
      </c>
      <c r="U1357" s="69">
        <f t="shared" si="106"/>
        <v>4</v>
      </c>
      <c r="V1357" s="75">
        <f t="shared" si="107"/>
        <v>211080</v>
      </c>
      <c r="W1357">
        <f>IFERROR(VLOOKUP($J1358,OSA!$BD:$BD,1,0),0)</f>
        <v>0</v>
      </c>
    </row>
    <row r="1358" spans="1:23" x14ac:dyDescent="0.35">
      <c r="A1358" t="str">
        <f t="shared" si="105"/>
        <v/>
      </c>
      <c r="C1358" s="4"/>
      <c r="H1358">
        <f>IFERROR(VLOOKUP($A1358,OSA!$BD:$BD,1,0),0)</f>
        <v>0</v>
      </c>
      <c r="J1358" t="str">
        <f t="shared" si="104"/>
        <v>01/394929503JLAZADA</v>
      </c>
      <c r="K1358" s="48" t="s">
        <v>3561</v>
      </c>
      <c r="L1358" t="s">
        <v>13812</v>
      </c>
      <c r="M1358" t="s">
        <v>20412</v>
      </c>
      <c r="N1358" s="4" t="s">
        <v>20117</v>
      </c>
      <c r="O1358">
        <v>50</v>
      </c>
      <c r="R1358" s="79">
        <v>2638500</v>
      </c>
      <c r="U1358" s="69">
        <f t="shared" si="106"/>
        <v>16.666666666666668</v>
      </c>
      <c r="V1358" s="75">
        <f t="shared" si="107"/>
        <v>879500</v>
      </c>
      <c r="W1358">
        <f>IFERROR(VLOOKUP($J1359,OSA!$BD:$BD,1,0),0)</f>
        <v>0</v>
      </c>
    </row>
    <row r="1359" spans="1:23" x14ac:dyDescent="0.35">
      <c r="A1359" t="str">
        <f t="shared" si="105"/>
        <v/>
      </c>
      <c r="C1359" s="4"/>
      <c r="H1359">
        <f>IFERROR(VLOOKUP($A1359,OSA!$BD:$BD,1,0),0)</f>
        <v>0</v>
      </c>
      <c r="J1359" t="str">
        <f t="shared" si="104"/>
        <v>01/394929503KBLIBLI</v>
      </c>
      <c r="K1359" s="48" t="s">
        <v>3562</v>
      </c>
      <c r="L1359" t="s">
        <v>13812</v>
      </c>
      <c r="M1359" t="s">
        <v>20413</v>
      </c>
      <c r="N1359" s="4" t="s">
        <v>20689</v>
      </c>
      <c r="P1359">
        <v>60</v>
      </c>
      <c r="S1359" s="79">
        <v>6332400</v>
      </c>
      <c r="U1359" s="69">
        <f t="shared" si="106"/>
        <v>20</v>
      </c>
      <c r="V1359" s="75">
        <f t="shared" si="107"/>
        <v>2110800</v>
      </c>
      <c r="W1359">
        <f>IFERROR(VLOOKUP($J1360,OSA!$BD:$BD,1,0),0)</f>
        <v>0</v>
      </c>
    </row>
    <row r="1360" spans="1:23" x14ac:dyDescent="0.35">
      <c r="A1360" t="str">
        <f t="shared" si="105"/>
        <v/>
      </c>
      <c r="C1360" s="4"/>
      <c r="H1360">
        <f>IFERROR(VLOOKUP($A1360,OSA!$BD:$BD,1,0),0)</f>
        <v>0</v>
      </c>
      <c r="J1360" t="str">
        <f t="shared" si="104"/>
        <v>01/394929503KLAZADA</v>
      </c>
      <c r="K1360" s="48" t="s">
        <v>3562</v>
      </c>
      <c r="L1360" t="s">
        <v>13812</v>
      </c>
      <c r="M1360" t="s">
        <v>20413</v>
      </c>
      <c r="N1360" s="4" t="s">
        <v>20117</v>
      </c>
      <c r="O1360">
        <v>180</v>
      </c>
      <c r="P1360">
        <v>30</v>
      </c>
      <c r="Q1360">
        <v>275</v>
      </c>
      <c r="R1360" s="79">
        <v>18997199.999999996</v>
      </c>
      <c r="S1360" s="79">
        <v>3166199.9999999995</v>
      </c>
      <c r="T1360" s="79">
        <v>29023500</v>
      </c>
      <c r="U1360" s="69">
        <f t="shared" si="106"/>
        <v>161.66666666666666</v>
      </c>
      <c r="V1360" s="75">
        <f t="shared" si="107"/>
        <v>17062300</v>
      </c>
      <c r="W1360">
        <f>IFERROR(VLOOKUP($J1361,OSA!$BD:$BD,1,0),0)</f>
        <v>0</v>
      </c>
    </row>
    <row r="1361" spans="1:23" x14ac:dyDescent="0.35">
      <c r="A1361" t="str">
        <f t="shared" si="105"/>
        <v/>
      </c>
      <c r="C1361" s="4"/>
      <c r="H1361">
        <f>IFERROR(VLOOKUP($A1361,OSA!$BD:$BD,1,0),0)</f>
        <v>0</v>
      </c>
      <c r="J1361" t="str">
        <f t="shared" si="104"/>
        <v>01/394929503LLAZADA</v>
      </c>
      <c r="K1361" s="48" t="s">
        <v>3563</v>
      </c>
      <c r="L1361" t="s">
        <v>13812</v>
      </c>
      <c r="M1361" t="s">
        <v>20736</v>
      </c>
      <c r="N1361" s="4" t="s">
        <v>20117</v>
      </c>
      <c r="Q1361">
        <v>24</v>
      </c>
      <c r="T1361" s="79">
        <v>803280</v>
      </c>
      <c r="U1361" s="69">
        <f t="shared" si="106"/>
        <v>8</v>
      </c>
      <c r="V1361" s="75">
        <f t="shared" si="107"/>
        <v>267760</v>
      </c>
      <c r="W1361">
        <f>IFERROR(VLOOKUP($J1362,OSA!$BD:$BD,1,0),0)</f>
        <v>0</v>
      </c>
    </row>
    <row r="1362" spans="1:23" x14ac:dyDescent="0.35">
      <c r="A1362" t="str">
        <f t="shared" si="105"/>
        <v/>
      </c>
      <c r="C1362" s="4"/>
      <c r="H1362">
        <f>IFERROR(VLOOKUP($A1362,OSA!$BD:$BD,1,0),0)</f>
        <v>0</v>
      </c>
      <c r="J1362" t="str">
        <f t="shared" si="104"/>
        <v>01/394929503MLAZADA</v>
      </c>
      <c r="K1362" s="48" t="s">
        <v>3564</v>
      </c>
      <c r="L1362" t="s">
        <v>13812</v>
      </c>
      <c r="M1362" t="s">
        <v>20414</v>
      </c>
      <c r="N1362" s="4" t="s">
        <v>20117</v>
      </c>
      <c r="Q1362">
        <v>12</v>
      </c>
      <c r="T1362" s="79">
        <v>602459.99999999988</v>
      </c>
      <c r="U1362" s="69">
        <f t="shared" si="106"/>
        <v>4</v>
      </c>
      <c r="V1362" s="75">
        <f t="shared" si="107"/>
        <v>200819.99999999997</v>
      </c>
      <c r="W1362">
        <f>IFERROR(VLOOKUP($J1363,OSA!$BD:$BD,1,0),0)</f>
        <v>0</v>
      </c>
    </row>
    <row r="1363" spans="1:23" x14ac:dyDescent="0.35">
      <c r="A1363" t="str">
        <f t="shared" si="105"/>
        <v/>
      </c>
      <c r="C1363" s="4"/>
      <c r="H1363">
        <f>IFERROR(VLOOKUP($A1363,OSA!$BD:$BD,1,0),0)</f>
        <v>0</v>
      </c>
      <c r="J1363" t="str">
        <f t="shared" si="104"/>
        <v>01/394929503OLAZADA</v>
      </c>
      <c r="K1363" s="48" t="s">
        <v>3566</v>
      </c>
      <c r="L1363" t="s">
        <v>13812</v>
      </c>
      <c r="M1363" t="s">
        <v>20415</v>
      </c>
      <c r="N1363" s="4" t="s">
        <v>20117</v>
      </c>
      <c r="Q1363">
        <v>27</v>
      </c>
      <c r="T1363" s="79">
        <v>1227609</v>
      </c>
      <c r="U1363" s="69">
        <f t="shared" si="106"/>
        <v>9</v>
      </c>
      <c r="V1363" s="75">
        <f t="shared" si="107"/>
        <v>409203</v>
      </c>
      <c r="W1363">
        <f>IFERROR(VLOOKUP($J1364,OSA!$BD:$BD,1,0),0)</f>
        <v>0</v>
      </c>
    </row>
    <row r="1364" spans="1:23" x14ac:dyDescent="0.35">
      <c r="A1364" t="str">
        <f t="shared" si="105"/>
        <v/>
      </c>
      <c r="C1364" s="4"/>
      <c r="H1364">
        <f>IFERROR(VLOOKUP($A1364,OSA!$BD:$BD,1,0),0)</f>
        <v>0</v>
      </c>
      <c r="J1364" t="str">
        <f t="shared" si="104"/>
        <v>01/394929503QLAZADA</v>
      </c>
      <c r="K1364" s="48" t="s">
        <v>3568</v>
      </c>
      <c r="L1364" t="s">
        <v>13812</v>
      </c>
      <c r="M1364" t="s">
        <v>20416</v>
      </c>
      <c r="N1364" s="4" t="s">
        <v>20117</v>
      </c>
      <c r="P1364">
        <v>10</v>
      </c>
      <c r="Q1364">
        <v>38</v>
      </c>
      <c r="S1364" s="79">
        <v>1364019.9999999998</v>
      </c>
      <c r="T1364" s="79">
        <v>5183276</v>
      </c>
      <c r="U1364" s="69">
        <f t="shared" si="106"/>
        <v>16</v>
      </c>
      <c r="V1364" s="75">
        <f t="shared" si="107"/>
        <v>2182432</v>
      </c>
      <c r="W1364">
        <f>IFERROR(VLOOKUP($J1365,OSA!$BD:$BD,1,0),0)</f>
        <v>0</v>
      </c>
    </row>
    <row r="1365" spans="1:23" x14ac:dyDescent="0.35">
      <c r="A1365" t="str">
        <f t="shared" si="105"/>
        <v/>
      </c>
      <c r="C1365" s="4"/>
      <c r="H1365">
        <f>IFERROR(VLOOKUP($A1365,OSA!$BD:$BD,1,0),0)</f>
        <v>0</v>
      </c>
      <c r="J1365" t="str">
        <f t="shared" si="104"/>
        <v>01/394929503TLAZADA</v>
      </c>
      <c r="K1365" s="48" t="s">
        <v>3571</v>
      </c>
      <c r="L1365" t="s">
        <v>13812</v>
      </c>
      <c r="M1365" t="s">
        <v>20417</v>
      </c>
      <c r="N1365" s="4" t="s">
        <v>20117</v>
      </c>
      <c r="O1365">
        <v>60</v>
      </c>
      <c r="Q1365">
        <v>48</v>
      </c>
      <c r="R1365" s="79">
        <v>9860219.9999999981</v>
      </c>
      <c r="T1365" s="79">
        <v>7888176</v>
      </c>
      <c r="U1365" s="69">
        <f t="shared" si="106"/>
        <v>36</v>
      </c>
      <c r="V1365" s="75">
        <f t="shared" si="107"/>
        <v>5916132</v>
      </c>
      <c r="W1365">
        <f>IFERROR(VLOOKUP($J1366,OSA!$BD:$BD,1,0),0)</f>
        <v>0</v>
      </c>
    </row>
    <row r="1366" spans="1:23" x14ac:dyDescent="0.35">
      <c r="A1366" t="str">
        <f t="shared" si="105"/>
        <v/>
      </c>
      <c r="C1366" s="4"/>
      <c r="H1366">
        <f>IFERROR(VLOOKUP($A1366,OSA!$BD:$BD,1,0),0)</f>
        <v>0</v>
      </c>
      <c r="J1366" t="str">
        <f t="shared" si="104"/>
        <v>01/394929503VLAZADA</v>
      </c>
      <c r="K1366" s="48" t="s">
        <v>3573</v>
      </c>
      <c r="L1366" t="s">
        <v>13812</v>
      </c>
      <c r="M1366" t="s">
        <v>20418</v>
      </c>
      <c r="N1366" s="4" t="s">
        <v>20117</v>
      </c>
      <c r="O1366">
        <v>6</v>
      </c>
      <c r="Q1366">
        <v>24</v>
      </c>
      <c r="R1366" s="79">
        <v>256782</v>
      </c>
      <c r="T1366" s="79">
        <v>1027128</v>
      </c>
      <c r="U1366" s="69">
        <f t="shared" si="106"/>
        <v>10</v>
      </c>
      <c r="V1366" s="75">
        <f t="shared" si="107"/>
        <v>427970</v>
      </c>
      <c r="W1366">
        <f>IFERROR(VLOOKUP($J1367,OSA!$BD:$BD,1,0),0)</f>
        <v>0</v>
      </c>
    </row>
    <row r="1367" spans="1:23" x14ac:dyDescent="0.35">
      <c r="A1367" t="str">
        <f t="shared" si="105"/>
        <v/>
      </c>
      <c r="C1367" s="4"/>
      <c r="H1367">
        <f>IFERROR(VLOOKUP($A1367,OSA!$BD:$BD,1,0),0)</f>
        <v>0</v>
      </c>
      <c r="J1367" t="str">
        <f t="shared" si="104"/>
        <v>01/394929503WLAZADA</v>
      </c>
      <c r="K1367" s="48" t="s">
        <v>3574</v>
      </c>
      <c r="L1367" t="s">
        <v>13812</v>
      </c>
      <c r="M1367" t="s">
        <v>20737</v>
      </c>
      <c r="N1367" s="4" t="s">
        <v>20117</v>
      </c>
      <c r="Q1367">
        <v>20</v>
      </c>
      <c r="T1367" s="79">
        <v>1711860</v>
      </c>
      <c r="U1367" s="69">
        <f t="shared" si="106"/>
        <v>6.666666666666667</v>
      </c>
      <c r="V1367" s="75">
        <f t="shared" si="107"/>
        <v>570620</v>
      </c>
      <c r="W1367">
        <f>IFERROR(VLOOKUP($J1368,OSA!$BD:$BD,1,0),0)</f>
        <v>0</v>
      </c>
    </row>
    <row r="1368" spans="1:23" x14ac:dyDescent="0.35">
      <c r="A1368" t="str">
        <f t="shared" si="105"/>
        <v/>
      </c>
      <c r="C1368" s="4"/>
      <c r="H1368">
        <f>IFERROR(VLOOKUP($A1368,OSA!$BD:$BD,1,0),0)</f>
        <v>0</v>
      </c>
      <c r="J1368" t="str">
        <f t="shared" si="104"/>
        <v>01/394929503ZLAZADA</v>
      </c>
      <c r="K1368" s="48" t="s">
        <v>3577</v>
      </c>
      <c r="L1368" t="s">
        <v>13812</v>
      </c>
      <c r="M1368" t="s">
        <v>20738</v>
      </c>
      <c r="N1368" s="4" t="s">
        <v>20117</v>
      </c>
      <c r="Q1368">
        <v>24</v>
      </c>
      <c r="T1368" s="79">
        <v>2895192</v>
      </c>
      <c r="U1368" s="69">
        <f t="shared" si="106"/>
        <v>8</v>
      </c>
      <c r="V1368" s="75">
        <f t="shared" si="107"/>
        <v>965064</v>
      </c>
      <c r="W1368">
        <f>IFERROR(VLOOKUP($J1369,OSA!$BD:$BD,1,0),0)</f>
        <v>0</v>
      </c>
    </row>
    <row r="1369" spans="1:23" x14ac:dyDescent="0.35">
      <c r="A1369" t="str">
        <f t="shared" si="105"/>
        <v/>
      </c>
      <c r="C1369" s="4"/>
      <c r="H1369">
        <f>IFERROR(VLOOKUP($A1369,OSA!$BD:$BD,1,0),0)</f>
        <v>0</v>
      </c>
      <c r="J1369" t="str">
        <f t="shared" si="104"/>
        <v>01/394929504ALAZADA</v>
      </c>
      <c r="K1369" s="48" t="s">
        <v>3581</v>
      </c>
      <c r="L1369" t="s">
        <v>13812</v>
      </c>
      <c r="M1369" t="s">
        <v>20739</v>
      </c>
      <c r="N1369" s="4" t="s">
        <v>20117</v>
      </c>
      <c r="Q1369">
        <v>10</v>
      </c>
      <c r="T1369" s="79">
        <v>2012139.9999999998</v>
      </c>
      <c r="U1369" s="69">
        <f t="shared" si="106"/>
        <v>3.3333333333333335</v>
      </c>
      <c r="V1369" s="75">
        <f t="shared" si="107"/>
        <v>670713.33333333326</v>
      </c>
      <c r="W1369">
        <f>IFERROR(VLOOKUP($J1370,OSA!$BD:$BD,1,0),0)</f>
        <v>0</v>
      </c>
    </row>
    <row r="1370" spans="1:23" x14ac:dyDescent="0.35">
      <c r="A1370" t="str">
        <f t="shared" si="105"/>
        <v/>
      </c>
      <c r="C1370" s="4"/>
      <c r="H1370">
        <f>IFERROR(VLOOKUP($A1370,OSA!$BD:$BD,1,0),0)</f>
        <v>0</v>
      </c>
      <c r="J1370" t="str">
        <f t="shared" si="104"/>
        <v>01/394929504BLAZADA</v>
      </c>
      <c r="K1370" s="48" t="s">
        <v>3582</v>
      </c>
      <c r="L1370" t="s">
        <v>13812</v>
      </c>
      <c r="M1370" t="s">
        <v>20740</v>
      </c>
      <c r="N1370" s="4" t="s">
        <v>20117</v>
      </c>
      <c r="Q1370">
        <v>24</v>
      </c>
      <c r="T1370" s="79">
        <v>3469679.9999999995</v>
      </c>
      <c r="U1370" s="69">
        <f t="shared" si="106"/>
        <v>8</v>
      </c>
      <c r="V1370" s="75">
        <f t="shared" si="107"/>
        <v>1156559.9999999998</v>
      </c>
      <c r="W1370">
        <f>IFERROR(VLOOKUP($J1371,OSA!$BD:$BD,1,0),0)</f>
        <v>0</v>
      </c>
    </row>
    <row r="1371" spans="1:23" x14ac:dyDescent="0.35">
      <c r="A1371" t="str">
        <f t="shared" si="105"/>
        <v/>
      </c>
      <c r="C1371" s="4"/>
      <c r="H1371">
        <f>IFERROR(VLOOKUP($A1371,OSA!$BD:$BD,1,0),0)</f>
        <v>0</v>
      </c>
      <c r="J1371" t="str">
        <f t="shared" si="104"/>
        <v>01/394929504DLAZADA</v>
      </c>
      <c r="K1371" s="48" t="s">
        <v>3584</v>
      </c>
      <c r="L1371" t="s">
        <v>13812</v>
      </c>
      <c r="M1371" t="s">
        <v>20741</v>
      </c>
      <c r="N1371" s="4" t="s">
        <v>20117</v>
      </c>
      <c r="Q1371">
        <v>20</v>
      </c>
      <c r="T1371" s="79">
        <v>2618960</v>
      </c>
      <c r="U1371" s="69">
        <f t="shared" si="106"/>
        <v>6.666666666666667</v>
      </c>
      <c r="V1371" s="75">
        <f t="shared" si="107"/>
        <v>872986.66666666663</v>
      </c>
      <c r="W1371">
        <f>IFERROR(VLOOKUP($J1372,OSA!$BD:$BD,1,0),0)</f>
        <v>0</v>
      </c>
    </row>
    <row r="1372" spans="1:23" x14ac:dyDescent="0.35">
      <c r="A1372" t="str">
        <f t="shared" si="105"/>
        <v/>
      </c>
      <c r="C1372" s="4"/>
      <c r="H1372">
        <f>IFERROR(VLOOKUP($A1372,OSA!$BD:$BD,1,0),0)</f>
        <v>0</v>
      </c>
      <c r="J1372" t="str">
        <f t="shared" si="104"/>
        <v>01/394929504ELAZADA</v>
      </c>
      <c r="K1372" s="48" t="s">
        <v>3580</v>
      </c>
      <c r="L1372" t="s">
        <v>13812</v>
      </c>
      <c r="M1372" t="s">
        <v>20419</v>
      </c>
      <c r="N1372" s="4" t="s">
        <v>20117</v>
      </c>
      <c r="O1372">
        <v>240</v>
      </c>
      <c r="P1372">
        <v>43</v>
      </c>
      <c r="Q1372">
        <v>362</v>
      </c>
      <c r="R1372" s="79">
        <v>34984320</v>
      </c>
      <c r="S1372" s="79">
        <v>6268023.9999999991</v>
      </c>
      <c r="T1372" s="79">
        <v>52768016</v>
      </c>
      <c r="U1372" s="69">
        <f t="shared" si="106"/>
        <v>215</v>
      </c>
      <c r="V1372" s="75">
        <f t="shared" si="107"/>
        <v>31340120</v>
      </c>
      <c r="W1372">
        <f>IFERROR(VLOOKUP($J1373,OSA!$BD:$BD,1,0),0)</f>
        <v>0</v>
      </c>
    </row>
    <row r="1373" spans="1:23" x14ac:dyDescent="0.35">
      <c r="A1373" t="str">
        <f t="shared" si="105"/>
        <v/>
      </c>
      <c r="C1373" s="4"/>
      <c r="H1373">
        <f>IFERROR(VLOOKUP($A1373,OSA!$BD:$BD,1,0),0)</f>
        <v>0</v>
      </c>
      <c r="J1373" t="str">
        <f t="shared" si="104"/>
        <v>01/394929504FLAZADA</v>
      </c>
      <c r="K1373" s="48" t="s">
        <v>3556</v>
      </c>
      <c r="L1373" t="s">
        <v>18731</v>
      </c>
      <c r="M1373" t="s">
        <v>20420</v>
      </c>
      <c r="N1373" s="4" t="s">
        <v>20117</v>
      </c>
      <c r="O1373">
        <v>80</v>
      </c>
      <c r="R1373" s="79">
        <v>5879359.9999999991</v>
      </c>
      <c r="U1373" s="69">
        <f t="shared" si="106"/>
        <v>26.666666666666668</v>
      </c>
      <c r="V1373" s="75">
        <f t="shared" si="107"/>
        <v>1959786.6666666663</v>
      </c>
      <c r="W1373">
        <f>IFERROR(VLOOKUP($J1374,OSA!$BD:$BD,1,0),0)</f>
        <v>0</v>
      </c>
    </row>
    <row r="1374" spans="1:23" x14ac:dyDescent="0.35">
      <c r="A1374" t="str">
        <f t="shared" si="105"/>
        <v/>
      </c>
      <c r="C1374" s="4"/>
      <c r="H1374">
        <f>IFERROR(VLOOKUP($A1374,OSA!$BD:$BD,1,0),0)</f>
        <v>0</v>
      </c>
      <c r="J1374" t="str">
        <f t="shared" si="104"/>
        <v>01/394929504HLAZADA</v>
      </c>
      <c r="K1374" s="48" t="s">
        <v>4269</v>
      </c>
      <c r="L1374" t="s">
        <v>13812</v>
      </c>
      <c r="M1374" t="s">
        <v>20421</v>
      </c>
      <c r="N1374" s="4" t="s">
        <v>20117</v>
      </c>
      <c r="Q1374">
        <v>24</v>
      </c>
      <c r="T1374" s="79">
        <v>1291896</v>
      </c>
      <c r="U1374" s="69">
        <f t="shared" si="106"/>
        <v>8</v>
      </c>
      <c r="V1374" s="75">
        <f t="shared" si="107"/>
        <v>430632</v>
      </c>
      <c r="W1374">
        <f>IFERROR(VLOOKUP($J1375,OSA!$BD:$BD,1,0),0)</f>
        <v>0</v>
      </c>
    </row>
    <row r="1375" spans="1:23" x14ac:dyDescent="0.35">
      <c r="A1375" t="str">
        <f t="shared" si="105"/>
        <v/>
      </c>
      <c r="C1375" s="4"/>
      <c r="H1375">
        <f>IFERROR(VLOOKUP($A1375,OSA!$BD:$BD,1,0),0)</f>
        <v>0</v>
      </c>
      <c r="J1375" t="str">
        <f t="shared" si="104"/>
        <v>01/394929504ILAZADA</v>
      </c>
      <c r="K1375" s="48" t="s">
        <v>4271</v>
      </c>
      <c r="L1375" t="s">
        <v>13812</v>
      </c>
      <c r="M1375" t="s">
        <v>20422</v>
      </c>
      <c r="N1375" s="4" t="s">
        <v>20117</v>
      </c>
      <c r="O1375">
        <v>10</v>
      </c>
      <c r="P1375">
        <v>25</v>
      </c>
      <c r="Q1375">
        <v>52</v>
      </c>
      <c r="R1375" s="79">
        <v>1076569.9999999998</v>
      </c>
      <c r="S1375" s="79">
        <v>2691425</v>
      </c>
      <c r="T1375" s="79">
        <v>5598163.9999999991</v>
      </c>
      <c r="U1375" s="69">
        <f t="shared" si="106"/>
        <v>29</v>
      </c>
      <c r="V1375" s="75">
        <f t="shared" si="107"/>
        <v>3122053</v>
      </c>
      <c r="W1375">
        <f>IFERROR(VLOOKUP($J1376,OSA!$BD:$BD,1,0),0)</f>
        <v>0</v>
      </c>
    </row>
    <row r="1376" spans="1:23" x14ac:dyDescent="0.35">
      <c r="A1376" t="str">
        <f t="shared" si="105"/>
        <v/>
      </c>
      <c r="C1376" s="4"/>
      <c r="H1376">
        <f>IFERROR(VLOOKUP($A1376,OSA!$BD:$BD,1,0),0)</f>
        <v>0</v>
      </c>
      <c r="J1376" t="str">
        <f t="shared" ref="J1376:J1439" si="108">K1376&amp;N1376</f>
        <v>01/394929504KLAZADA</v>
      </c>
      <c r="K1376" s="48" t="s">
        <v>9703</v>
      </c>
      <c r="L1376" t="s">
        <v>13812</v>
      </c>
      <c r="M1376" t="s">
        <v>20423</v>
      </c>
      <c r="N1376" s="4" t="s">
        <v>20117</v>
      </c>
      <c r="O1376">
        <v>336</v>
      </c>
      <c r="Q1376">
        <v>268</v>
      </c>
      <c r="R1376" s="79">
        <v>8318352</v>
      </c>
      <c r="T1376" s="79">
        <v>6634876</v>
      </c>
      <c r="U1376" s="69">
        <f t="shared" si="106"/>
        <v>201.33333333333334</v>
      </c>
      <c r="V1376" s="75">
        <f t="shared" si="107"/>
        <v>4984409.333333333</v>
      </c>
      <c r="W1376">
        <f>IFERROR(VLOOKUP($J1377,OSA!$BD:$BD,1,0),0)</f>
        <v>0</v>
      </c>
    </row>
    <row r="1377" spans="1:23" x14ac:dyDescent="0.35">
      <c r="A1377" t="str">
        <f t="shared" si="105"/>
        <v/>
      </c>
      <c r="C1377" s="4"/>
      <c r="H1377">
        <f>IFERROR(VLOOKUP($A1377,OSA!$BD:$BD,1,0),0)</f>
        <v>0</v>
      </c>
      <c r="J1377" t="str">
        <f t="shared" si="108"/>
        <v>01/394929504YBLIBLI</v>
      </c>
      <c r="K1377" s="48" t="s">
        <v>11730</v>
      </c>
      <c r="L1377" t="s">
        <v>13812</v>
      </c>
      <c r="M1377" t="s">
        <v>20424</v>
      </c>
      <c r="N1377" s="4" t="s">
        <v>20689</v>
      </c>
      <c r="P1377">
        <v>12</v>
      </c>
      <c r="S1377" s="79">
        <v>430620</v>
      </c>
      <c r="U1377" s="69">
        <f t="shared" si="106"/>
        <v>4</v>
      </c>
      <c r="V1377" s="75">
        <f t="shared" si="107"/>
        <v>143540</v>
      </c>
      <c r="W1377">
        <f>IFERROR(VLOOKUP($J1378,OSA!$BD:$BD,1,0),0)</f>
        <v>0</v>
      </c>
    </row>
    <row r="1378" spans="1:23" x14ac:dyDescent="0.35">
      <c r="A1378" t="str">
        <f t="shared" si="105"/>
        <v/>
      </c>
      <c r="C1378" s="4"/>
      <c r="H1378">
        <f>IFERROR(VLOOKUP($A1378,OSA!$BD:$BD,1,0),0)</f>
        <v>0</v>
      </c>
      <c r="J1378" t="str">
        <f t="shared" si="108"/>
        <v>01/394929505ABLIBLI</v>
      </c>
      <c r="K1378" s="48" t="s">
        <v>11732</v>
      </c>
      <c r="L1378" t="s">
        <v>13812</v>
      </c>
      <c r="M1378" t="s">
        <v>20425</v>
      </c>
      <c r="N1378" s="4" t="s">
        <v>20689</v>
      </c>
      <c r="Q1378">
        <v>12</v>
      </c>
      <c r="T1378" s="79">
        <v>1291883.9999999998</v>
      </c>
      <c r="U1378" s="69">
        <f t="shared" si="106"/>
        <v>4</v>
      </c>
      <c r="V1378" s="75">
        <f t="shared" si="107"/>
        <v>430627.99999999994</v>
      </c>
      <c r="W1378">
        <f>IFERROR(VLOOKUP($J1379,OSA!$BD:$BD,1,0),0)</f>
        <v>0</v>
      </c>
    </row>
    <row r="1379" spans="1:23" x14ac:dyDescent="0.35">
      <c r="A1379" t="str">
        <f t="shared" si="105"/>
        <v/>
      </c>
      <c r="C1379" s="4"/>
      <c r="H1379">
        <f>IFERROR(VLOOKUP($A1379,OSA!$BD:$BD,1,0),0)</f>
        <v>0</v>
      </c>
      <c r="J1379" t="str">
        <f t="shared" si="108"/>
        <v>01/394929505BLAZADA</v>
      </c>
      <c r="K1379" s="48" t="s">
        <v>11733</v>
      </c>
      <c r="L1379" t="s">
        <v>13812</v>
      </c>
      <c r="M1379" t="s">
        <v>20426</v>
      </c>
      <c r="N1379" s="4" t="s">
        <v>20117</v>
      </c>
      <c r="P1379">
        <v>7</v>
      </c>
      <c r="S1379" s="79">
        <v>251615</v>
      </c>
      <c r="U1379" s="69">
        <f t="shared" si="106"/>
        <v>2.3333333333333335</v>
      </c>
      <c r="V1379" s="75">
        <f t="shared" si="107"/>
        <v>83871.666666666672</v>
      </c>
      <c r="W1379">
        <f>IFERROR(VLOOKUP($J1380,OSA!$BD:$BD,1,0),0)</f>
        <v>0</v>
      </c>
    </row>
    <row r="1380" spans="1:23" x14ac:dyDescent="0.35">
      <c r="A1380" t="str">
        <f t="shared" si="105"/>
        <v/>
      </c>
      <c r="C1380" s="4"/>
      <c r="H1380">
        <f>IFERROR(VLOOKUP($A1380,OSA!$BD:$BD,1,0),0)</f>
        <v>0</v>
      </c>
      <c r="J1380" t="str">
        <f t="shared" si="108"/>
        <v>01/394929505CLAZADA</v>
      </c>
      <c r="K1380" s="48" t="s">
        <v>11734</v>
      </c>
      <c r="L1380" t="s">
        <v>13812</v>
      </c>
      <c r="M1380" t="s">
        <v>20427</v>
      </c>
      <c r="N1380" s="4" t="s">
        <v>20117</v>
      </c>
      <c r="P1380">
        <v>10</v>
      </c>
      <c r="S1380" s="79">
        <v>539180</v>
      </c>
      <c r="U1380" s="69">
        <f t="shared" si="106"/>
        <v>3.3333333333333335</v>
      </c>
      <c r="V1380" s="75">
        <f t="shared" si="107"/>
        <v>179726.66666666666</v>
      </c>
      <c r="W1380">
        <f>IFERROR(VLOOKUP($J1381,OSA!$BD:$BD,1,0),0)</f>
        <v>0</v>
      </c>
    </row>
    <row r="1381" spans="1:23" x14ac:dyDescent="0.35">
      <c r="A1381" t="str">
        <f t="shared" si="105"/>
        <v/>
      </c>
      <c r="C1381" s="4"/>
      <c r="H1381">
        <f>IFERROR(VLOOKUP($A1381,OSA!$BD:$BD,1,0),0)</f>
        <v>0</v>
      </c>
      <c r="J1381" t="str">
        <f t="shared" si="108"/>
        <v>01/394929601ABLIBLI</v>
      </c>
      <c r="K1381" s="48" t="s">
        <v>3578</v>
      </c>
      <c r="L1381" t="s">
        <v>13812</v>
      </c>
      <c r="M1381" t="s">
        <v>20428</v>
      </c>
      <c r="N1381" s="4" t="s">
        <v>20689</v>
      </c>
      <c r="P1381">
        <v>12</v>
      </c>
      <c r="S1381" s="79">
        <v>583067.99999999988</v>
      </c>
      <c r="U1381" s="69">
        <f t="shared" si="106"/>
        <v>4</v>
      </c>
      <c r="V1381" s="75">
        <f t="shared" si="107"/>
        <v>194355.99999999997</v>
      </c>
      <c r="W1381">
        <f>IFERROR(VLOOKUP($J1382,OSA!$BD:$BD,1,0),0)</f>
        <v>0</v>
      </c>
    </row>
    <row r="1382" spans="1:23" x14ac:dyDescent="0.35">
      <c r="A1382" t="str">
        <f t="shared" si="105"/>
        <v/>
      </c>
      <c r="C1382" s="4"/>
      <c r="H1382">
        <f>IFERROR(VLOOKUP($A1382,OSA!$BD:$BD,1,0),0)</f>
        <v>0</v>
      </c>
      <c r="J1382" t="str">
        <f t="shared" si="108"/>
        <v>01/394929601ALAZADA</v>
      </c>
      <c r="K1382" s="48" t="s">
        <v>3578</v>
      </c>
      <c r="L1382" t="s">
        <v>13812</v>
      </c>
      <c r="M1382" t="s">
        <v>20428</v>
      </c>
      <c r="N1382" s="4" t="s">
        <v>20117</v>
      </c>
      <c r="Q1382">
        <v>54</v>
      </c>
      <c r="T1382" s="79">
        <v>2623805.9999999995</v>
      </c>
      <c r="U1382" s="69">
        <f t="shared" si="106"/>
        <v>18</v>
      </c>
      <c r="V1382" s="75">
        <f t="shared" si="107"/>
        <v>874601.99999999988</v>
      </c>
      <c r="W1382">
        <f>IFERROR(VLOOKUP($J1383,OSA!$BD:$BD,1,0),0)</f>
        <v>0</v>
      </c>
    </row>
    <row r="1383" spans="1:23" x14ac:dyDescent="0.35">
      <c r="A1383" t="str">
        <f t="shared" si="105"/>
        <v/>
      </c>
      <c r="C1383" s="4"/>
      <c r="H1383">
        <f>IFERROR(VLOOKUP($A1383,OSA!$BD:$BD,1,0),0)</f>
        <v>0</v>
      </c>
      <c r="J1383" t="str">
        <f t="shared" si="108"/>
        <v>01/394929601BBLIBLI</v>
      </c>
      <c r="K1383" s="48" t="s">
        <v>3579</v>
      </c>
      <c r="L1383" t="s">
        <v>13812</v>
      </c>
      <c r="M1383" t="s">
        <v>20429</v>
      </c>
      <c r="N1383" s="4" t="s">
        <v>20689</v>
      </c>
      <c r="P1383">
        <v>11</v>
      </c>
      <c r="Q1383">
        <v>12</v>
      </c>
      <c r="S1383" s="79">
        <v>801724</v>
      </c>
      <c r="T1383" s="79">
        <v>874607.99999999988</v>
      </c>
      <c r="U1383" s="69">
        <f t="shared" si="106"/>
        <v>7.666666666666667</v>
      </c>
      <c r="V1383" s="75">
        <f t="shared" si="107"/>
        <v>558777.33333333337</v>
      </c>
      <c r="W1383">
        <f>IFERROR(VLOOKUP($J1384,OSA!$BD:$BD,1,0),0)</f>
        <v>0</v>
      </c>
    </row>
    <row r="1384" spans="1:23" x14ac:dyDescent="0.35">
      <c r="A1384" t="str">
        <f t="shared" si="105"/>
        <v/>
      </c>
      <c r="C1384" s="4"/>
      <c r="H1384">
        <f>IFERROR(VLOOKUP($A1384,OSA!$BD:$BD,1,0),0)</f>
        <v>0</v>
      </c>
      <c r="J1384" t="str">
        <f t="shared" si="108"/>
        <v>01/394929601BLAZADA</v>
      </c>
      <c r="K1384" s="48" t="s">
        <v>3579</v>
      </c>
      <c r="L1384" t="s">
        <v>13812</v>
      </c>
      <c r="M1384" t="s">
        <v>20429</v>
      </c>
      <c r="N1384" s="4" t="s">
        <v>20117</v>
      </c>
      <c r="Q1384">
        <v>39</v>
      </c>
      <c r="T1384" s="79">
        <v>2842476</v>
      </c>
      <c r="U1384" s="69">
        <f t="shared" si="106"/>
        <v>13</v>
      </c>
      <c r="V1384" s="75">
        <f t="shared" si="107"/>
        <v>947492</v>
      </c>
      <c r="W1384">
        <f>IFERROR(VLOOKUP($J1385,OSA!$BD:$BD,1,0),0)</f>
        <v>0</v>
      </c>
    </row>
    <row r="1385" spans="1:23" x14ac:dyDescent="0.35">
      <c r="A1385" t="str">
        <f t="shared" si="105"/>
        <v/>
      </c>
      <c r="C1385" s="4"/>
      <c r="H1385">
        <f>IFERROR(VLOOKUP($A1385,OSA!$BD:$BD,1,0),0)</f>
        <v>0</v>
      </c>
      <c r="J1385" t="str">
        <f t="shared" si="108"/>
        <v>01/395129501GLAZADA</v>
      </c>
      <c r="K1385" s="48" t="s">
        <v>2471</v>
      </c>
      <c r="L1385" t="s">
        <v>2970</v>
      </c>
      <c r="M1385" t="s">
        <v>20430</v>
      </c>
      <c r="N1385" s="4" t="s">
        <v>20117</v>
      </c>
      <c r="O1385">
        <v>6</v>
      </c>
      <c r="R1385" s="79">
        <v>992244</v>
      </c>
      <c r="U1385" s="69">
        <f t="shared" si="106"/>
        <v>2</v>
      </c>
      <c r="V1385" s="75">
        <f t="shared" si="107"/>
        <v>330748</v>
      </c>
      <c r="W1385">
        <f>IFERROR(VLOOKUP($J1386,OSA!$BD:$BD,1,0),0)</f>
        <v>0</v>
      </c>
    </row>
    <row r="1386" spans="1:23" x14ac:dyDescent="0.35">
      <c r="A1386" t="str">
        <f t="shared" si="105"/>
        <v/>
      </c>
      <c r="C1386" s="4"/>
      <c r="H1386">
        <f>IFERROR(VLOOKUP($A1386,OSA!$BD:$BD,1,0),0)</f>
        <v>0</v>
      </c>
      <c r="J1386" t="str">
        <f t="shared" si="108"/>
        <v>01/395129501ILAZADA</v>
      </c>
      <c r="K1386" s="48" t="s">
        <v>1981</v>
      </c>
      <c r="L1386" t="s">
        <v>2970</v>
      </c>
      <c r="M1386" t="s">
        <v>20431</v>
      </c>
      <c r="N1386" s="4" t="s">
        <v>20117</v>
      </c>
      <c r="O1386">
        <v>135</v>
      </c>
      <c r="R1386" s="79">
        <v>24923834.999999996</v>
      </c>
      <c r="U1386" s="69">
        <f t="shared" si="106"/>
        <v>45</v>
      </c>
      <c r="V1386" s="75">
        <f t="shared" si="107"/>
        <v>8307944.9999999991</v>
      </c>
      <c r="W1386">
        <f>IFERROR(VLOOKUP($J1387,OSA!$BD:$BD,1,0),0)</f>
        <v>0</v>
      </c>
    </row>
    <row r="1387" spans="1:23" x14ac:dyDescent="0.35">
      <c r="A1387" t="str">
        <f t="shared" si="105"/>
        <v/>
      </c>
      <c r="C1387" s="4"/>
      <c r="H1387">
        <f>IFERROR(VLOOKUP($A1387,OSA!$BD:$BD,1,0),0)</f>
        <v>0</v>
      </c>
      <c r="J1387" t="str">
        <f t="shared" si="108"/>
        <v>01/395129501JLAZADA</v>
      </c>
      <c r="K1387" s="48" t="s">
        <v>2468</v>
      </c>
      <c r="L1387" t="s">
        <v>2970</v>
      </c>
      <c r="M1387" t="s">
        <v>20432</v>
      </c>
      <c r="N1387" s="4" t="s">
        <v>20117</v>
      </c>
      <c r="O1387">
        <v>98</v>
      </c>
      <c r="R1387" s="79">
        <v>18092858</v>
      </c>
      <c r="U1387" s="69">
        <f t="shared" si="106"/>
        <v>32.666666666666664</v>
      </c>
      <c r="V1387" s="75">
        <f t="shared" si="107"/>
        <v>6030952.666666667</v>
      </c>
      <c r="W1387">
        <f>IFERROR(VLOOKUP($J1388,OSA!$BD:$BD,1,0),0)</f>
        <v>0</v>
      </c>
    </row>
    <row r="1388" spans="1:23" x14ac:dyDescent="0.35">
      <c r="A1388" t="str">
        <f t="shared" si="105"/>
        <v/>
      </c>
      <c r="C1388" s="4"/>
      <c r="H1388">
        <f>IFERROR(VLOOKUP($A1388,OSA!$BD:$BD,1,0),0)</f>
        <v>0</v>
      </c>
      <c r="J1388" t="str">
        <f t="shared" si="108"/>
        <v>01/395129501PLAZADA</v>
      </c>
      <c r="K1388" s="48" t="s">
        <v>2387</v>
      </c>
      <c r="L1388" t="s">
        <v>2970</v>
      </c>
      <c r="M1388" t="s">
        <v>20433</v>
      </c>
      <c r="N1388" s="4" t="s">
        <v>20117</v>
      </c>
      <c r="O1388">
        <v>4493</v>
      </c>
      <c r="Q1388">
        <v>5931</v>
      </c>
      <c r="R1388" s="79">
        <v>1244255476</v>
      </c>
      <c r="T1388" s="79">
        <v>1642483692</v>
      </c>
      <c r="U1388" s="69">
        <f t="shared" si="106"/>
        <v>3474.6666666666665</v>
      </c>
      <c r="V1388" s="75">
        <f t="shared" si="107"/>
        <v>962246389.33333337</v>
      </c>
      <c r="W1388">
        <f>IFERROR(VLOOKUP($J1389,OSA!$BD:$BD,1,0),0)</f>
        <v>0</v>
      </c>
    </row>
    <row r="1389" spans="1:23" x14ac:dyDescent="0.35">
      <c r="A1389" t="str">
        <f t="shared" si="105"/>
        <v/>
      </c>
      <c r="C1389" s="4"/>
      <c r="H1389">
        <f>IFERROR(VLOOKUP($A1389,OSA!$BD:$BD,1,0),0)</f>
        <v>0</v>
      </c>
      <c r="J1389" t="str">
        <f t="shared" si="108"/>
        <v>01/395129501QBLIBLI</v>
      </c>
      <c r="K1389" s="48" t="s">
        <v>2007</v>
      </c>
      <c r="L1389" t="s">
        <v>2970</v>
      </c>
      <c r="M1389" t="s">
        <v>20434</v>
      </c>
      <c r="N1389" s="4" t="s">
        <v>20689</v>
      </c>
      <c r="P1389">
        <v>12</v>
      </c>
      <c r="S1389" s="79">
        <v>3323184</v>
      </c>
      <c r="U1389" s="69">
        <f t="shared" si="106"/>
        <v>4</v>
      </c>
      <c r="V1389" s="75">
        <f t="shared" si="107"/>
        <v>1107728</v>
      </c>
      <c r="W1389">
        <f>IFERROR(VLOOKUP($J1390,OSA!$BD:$BD,1,0),0)</f>
        <v>0</v>
      </c>
    </row>
    <row r="1390" spans="1:23" x14ac:dyDescent="0.35">
      <c r="A1390" t="str">
        <f t="shared" si="105"/>
        <v/>
      </c>
      <c r="C1390" s="4"/>
      <c r="H1390">
        <f>IFERROR(VLOOKUP($A1390,OSA!$BD:$BD,1,0),0)</f>
        <v>0</v>
      </c>
      <c r="J1390" t="str">
        <f t="shared" si="108"/>
        <v>01/395129501RBLIBLI</v>
      </c>
      <c r="K1390" s="48" t="s">
        <v>1379</v>
      </c>
      <c r="L1390" t="s">
        <v>2970</v>
      </c>
      <c r="M1390" t="s">
        <v>20435</v>
      </c>
      <c r="N1390" s="4" t="s">
        <v>20689</v>
      </c>
      <c r="P1390">
        <v>24</v>
      </c>
      <c r="S1390" s="79">
        <v>5953440</v>
      </c>
      <c r="U1390" s="69">
        <f t="shared" si="106"/>
        <v>8</v>
      </c>
      <c r="V1390" s="75">
        <f t="shared" si="107"/>
        <v>1984480</v>
      </c>
      <c r="W1390">
        <f>IFERROR(VLOOKUP($J1391,OSA!$BD:$BD,1,0),0)</f>
        <v>0</v>
      </c>
    </row>
    <row r="1391" spans="1:23" x14ac:dyDescent="0.35">
      <c r="A1391" t="str">
        <f t="shared" si="105"/>
        <v/>
      </c>
      <c r="C1391" s="4"/>
      <c r="H1391">
        <f>IFERROR(VLOOKUP($A1391,OSA!$BD:$BD,1,0),0)</f>
        <v>0</v>
      </c>
      <c r="J1391" t="str">
        <f t="shared" si="108"/>
        <v>01/395129502WLAZADA</v>
      </c>
      <c r="K1391" s="48" t="s">
        <v>2458</v>
      </c>
      <c r="L1391" t="s">
        <v>2970</v>
      </c>
      <c r="M1391" t="s">
        <v>20436</v>
      </c>
      <c r="N1391" s="4" t="s">
        <v>20117</v>
      </c>
      <c r="O1391">
        <v>86</v>
      </c>
      <c r="R1391" s="79">
        <v>9549009.9999999981</v>
      </c>
      <c r="U1391" s="69">
        <f t="shared" si="106"/>
        <v>28.666666666666668</v>
      </c>
      <c r="V1391" s="75">
        <f t="shared" si="107"/>
        <v>3183003.3333333326</v>
      </c>
      <c r="W1391">
        <f>IFERROR(VLOOKUP($J1392,OSA!$BD:$BD,1,0),0)</f>
        <v>0</v>
      </c>
    </row>
    <row r="1392" spans="1:23" x14ac:dyDescent="0.35">
      <c r="A1392" t="str">
        <f t="shared" si="105"/>
        <v/>
      </c>
      <c r="C1392" s="4"/>
      <c r="H1392">
        <f>IFERROR(VLOOKUP($A1392,OSA!$BD:$BD,1,0),0)</f>
        <v>0</v>
      </c>
      <c r="J1392" t="str">
        <f t="shared" si="108"/>
        <v>01/395129502XBLIBLI</v>
      </c>
      <c r="K1392" s="48" t="s">
        <v>2491</v>
      </c>
      <c r="L1392" t="s">
        <v>2970</v>
      </c>
      <c r="M1392" t="s">
        <v>20437</v>
      </c>
      <c r="N1392" s="4" t="s">
        <v>20689</v>
      </c>
      <c r="P1392">
        <v>84</v>
      </c>
      <c r="Q1392">
        <v>24</v>
      </c>
      <c r="S1392" s="79">
        <v>13990368</v>
      </c>
      <c r="T1392" s="79">
        <v>3997248</v>
      </c>
      <c r="U1392" s="69">
        <f t="shared" si="106"/>
        <v>36</v>
      </c>
      <c r="V1392" s="75">
        <f t="shared" si="107"/>
        <v>5995872</v>
      </c>
      <c r="W1392">
        <f>IFERROR(VLOOKUP($J1393,OSA!$BD:$BD,1,0),0)</f>
        <v>0</v>
      </c>
    </row>
    <row r="1393" spans="1:23" x14ac:dyDescent="0.35">
      <c r="A1393" t="str">
        <f t="shared" si="105"/>
        <v/>
      </c>
      <c r="C1393" s="4"/>
      <c r="H1393">
        <f>IFERROR(VLOOKUP($A1393,OSA!$BD:$BD,1,0),0)</f>
        <v>0</v>
      </c>
      <c r="J1393" t="str">
        <f t="shared" si="108"/>
        <v>01/395129502XLAZADA</v>
      </c>
      <c r="K1393" s="48" t="s">
        <v>2491</v>
      </c>
      <c r="L1393" t="s">
        <v>2970</v>
      </c>
      <c r="M1393" t="s">
        <v>20437</v>
      </c>
      <c r="N1393" s="4" t="s">
        <v>20117</v>
      </c>
      <c r="Q1393">
        <v>1622</v>
      </c>
      <c r="T1393" s="79">
        <v>270147343.99999994</v>
      </c>
      <c r="U1393" s="69">
        <f t="shared" si="106"/>
        <v>540.66666666666663</v>
      </c>
      <c r="V1393" s="75">
        <f t="shared" si="107"/>
        <v>90049114.666666642</v>
      </c>
      <c r="W1393">
        <f>IFERROR(VLOOKUP($J1394,OSA!$BD:$BD,1,0),0)</f>
        <v>0</v>
      </c>
    </row>
    <row r="1394" spans="1:23" x14ac:dyDescent="0.35">
      <c r="A1394" t="str">
        <f t="shared" si="105"/>
        <v/>
      </c>
      <c r="C1394" s="4"/>
      <c r="H1394">
        <f>IFERROR(VLOOKUP($A1394,OSA!$BD:$BD,1,0),0)</f>
        <v>0</v>
      </c>
      <c r="J1394" t="str">
        <f t="shared" si="108"/>
        <v>01/395129503DLAZADA</v>
      </c>
      <c r="K1394" s="48" t="s">
        <v>1333</v>
      </c>
      <c r="L1394" t="s">
        <v>2970</v>
      </c>
      <c r="M1394" t="s">
        <v>20438</v>
      </c>
      <c r="N1394" s="4" t="s">
        <v>20117</v>
      </c>
      <c r="O1394">
        <v>99</v>
      </c>
      <c r="R1394" s="79">
        <v>10992465</v>
      </c>
      <c r="U1394" s="69">
        <f t="shared" si="106"/>
        <v>33</v>
      </c>
      <c r="V1394" s="75">
        <f t="shared" si="107"/>
        <v>3664155</v>
      </c>
      <c r="W1394">
        <f>IFERROR(VLOOKUP($J1395,OSA!$BD:$BD,1,0),0)</f>
        <v>0</v>
      </c>
    </row>
    <row r="1395" spans="1:23" x14ac:dyDescent="0.35">
      <c r="A1395" t="str">
        <f t="shared" si="105"/>
        <v/>
      </c>
      <c r="C1395" s="4"/>
      <c r="H1395">
        <f>IFERROR(VLOOKUP($A1395,OSA!$BD:$BD,1,0),0)</f>
        <v>0</v>
      </c>
      <c r="J1395" t="str">
        <f t="shared" si="108"/>
        <v>01/395129503GLAZADA</v>
      </c>
      <c r="K1395" s="48" t="s">
        <v>2460</v>
      </c>
      <c r="L1395" t="s">
        <v>2970</v>
      </c>
      <c r="M1395" t="s">
        <v>20439</v>
      </c>
      <c r="N1395" s="4" t="s">
        <v>20117</v>
      </c>
      <c r="O1395">
        <v>1563</v>
      </c>
      <c r="Q1395">
        <v>4628</v>
      </c>
      <c r="R1395" s="79">
        <v>260320776</v>
      </c>
      <c r="T1395" s="79">
        <v>770802656</v>
      </c>
      <c r="U1395" s="69">
        <f t="shared" si="106"/>
        <v>2063.6666666666665</v>
      </c>
      <c r="V1395" s="75">
        <f t="shared" si="107"/>
        <v>343707810.66666669</v>
      </c>
      <c r="W1395">
        <f>IFERROR(VLOOKUP($J1396,OSA!$BD:$BD,1,0),0)</f>
        <v>0</v>
      </c>
    </row>
    <row r="1396" spans="1:23" x14ac:dyDescent="0.35">
      <c r="A1396" t="str">
        <f t="shared" si="105"/>
        <v/>
      </c>
      <c r="C1396" s="4"/>
      <c r="H1396">
        <f>IFERROR(VLOOKUP($A1396,OSA!$BD:$BD,1,0),0)</f>
        <v>0</v>
      </c>
      <c r="J1396" t="str">
        <f t="shared" si="108"/>
        <v>01/395129503KLAZADA</v>
      </c>
      <c r="K1396" s="48" t="s">
        <v>6095</v>
      </c>
      <c r="L1396" t="s">
        <v>2970</v>
      </c>
      <c r="M1396" t="s">
        <v>20440</v>
      </c>
      <c r="N1396" s="4" t="s">
        <v>20117</v>
      </c>
      <c r="O1396">
        <v>30</v>
      </c>
      <c r="Q1396">
        <v>12</v>
      </c>
      <c r="R1396" s="79">
        <v>2980775.9999999995</v>
      </c>
      <c r="T1396" s="79">
        <v>1192319.9999999998</v>
      </c>
      <c r="U1396" s="69">
        <f t="shared" si="106"/>
        <v>14</v>
      </c>
      <c r="V1396" s="75">
        <f t="shared" si="107"/>
        <v>1391031.9999999998</v>
      </c>
      <c r="W1396">
        <f>IFERROR(VLOOKUP($J1397,OSA!$BD:$BD,1,0),0)</f>
        <v>0</v>
      </c>
    </row>
    <row r="1397" spans="1:23" x14ac:dyDescent="0.35">
      <c r="A1397" t="str">
        <f t="shared" si="105"/>
        <v/>
      </c>
      <c r="C1397" s="4"/>
      <c r="H1397">
        <f>IFERROR(VLOOKUP($A1397,OSA!$BD:$BD,1,0),0)</f>
        <v>0</v>
      </c>
      <c r="J1397" t="str">
        <f t="shared" si="108"/>
        <v>01/395129503LLAZADA</v>
      </c>
      <c r="K1397" s="48" t="s">
        <v>6096</v>
      </c>
      <c r="L1397" t="s">
        <v>2970</v>
      </c>
      <c r="M1397" t="s">
        <v>20441</v>
      </c>
      <c r="N1397" s="4" t="s">
        <v>20117</v>
      </c>
      <c r="O1397">
        <v>16</v>
      </c>
      <c r="R1397" s="79">
        <v>1591712</v>
      </c>
      <c r="U1397" s="69">
        <f t="shared" si="106"/>
        <v>5.333333333333333</v>
      </c>
      <c r="V1397" s="75">
        <f t="shared" si="107"/>
        <v>530570.66666666663</v>
      </c>
      <c r="W1397">
        <f>IFERROR(VLOOKUP($J1398,OSA!$BD:$BD,1,0),0)</f>
        <v>0</v>
      </c>
    </row>
    <row r="1398" spans="1:23" x14ac:dyDescent="0.35">
      <c r="A1398" t="str">
        <f t="shared" si="105"/>
        <v/>
      </c>
      <c r="C1398" s="4"/>
      <c r="H1398">
        <f>IFERROR(VLOOKUP($A1398,OSA!$BD:$BD,1,0),0)</f>
        <v>0</v>
      </c>
      <c r="J1398" t="str">
        <f t="shared" si="108"/>
        <v>01/395129503MLAZADA</v>
      </c>
      <c r="K1398" s="48" t="s">
        <v>6097</v>
      </c>
      <c r="L1398" t="s">
        <v>2970</v>
      </c>
      <c r="M1398" t="s">
        <v>20442</v>
      </c>
      <c r="N1398" s="4" t="s">
        <v>20117</v>
      </c>
      <c r="O1398">
        <v>45</v>
      </c>
      <c r="Q1398">
        <v>32</v>
      </c>
      <c r="R1398" s="79">
        <v>4473944.9999999991</v>
      </c>
      <c r="T1398" s="79">
        <v>3181472</v>
      </c>
      <c r="U1398" s="69">
        <f t="shared" si="106"/>
        <v>25.666666666666668</v>
      </c>
      <c r="V1398" s="75">
        <f t="shared" si="107"/>
        <v>2551805.6666666665</v>
      </c>
      <c r="W1398">
        <f>IFERROR(VLOOKUP($J1399,OSA!$BD:$BD,1,0),0)</f>
        <v>0</v>
      </c>
    </row>
    <row r="1399" spans="1:23" x14ac:dyDescent="0.35">
      <c r="A1399" t="str">
        <f t="shared" si="105"/>
        <v/>
      </c>
      <c r="C1399" s="4"/>
      <c r="H1399">
        <f>IFERROR(VLOOKUP($A1399,OSA!$BD:$BD,1,0),0)</f>
        <v>0</v>
      </c>
      <c r="J1399" t="str">
        <f t="shared" si="108"/>
        <v>01/395129503NLAZADA</v>
      </c>
      <c r="K1399" s="48" t="s">
        <v>6419</v>
      </c>
      <c r="L1399" t="s">
        <v>2970</v>
      </c>
      <c r="M1399" t="s">
        <v>20443</v>
      </c>
      <c r="N1399" s="4" t="s">
        <v>20117</v>
      </c>
      <c r="O1399">
        <v>24</v>
      </c>
      <c r="R1399" s="79">
        <v>2384620</v>
      </c>
      <c r="U1399" s="69">
        <f t="shared" si="106"/>
        <v>8</v>
      </c>
      <c r="V1399" s="75">
        <f t="shared" si="107"/>
        <v>794873.33333333337</v>
      </c>
      <c r="W1399">
        <f>IFERROR(VLOOKUP($J1400,OSA!$BD:$BD,1,0),0)</f>
        <v>0</v>
      </c>
    </row>
    <row r="1400" spans="1:23" x14ac:dyDescent="0.35">
      <c r="A1400" t="str">
        <f t="shared" si="105"/>
        <v/>
      </c>
      <c r="C1400" s="4"/>
      <c r="H1400">
        <f>IFERROR(VLOOKUP($A1400,OSA!$BD:$BD,1,0),0)</f>
        <v>0</v>
      </c>
      <c r="J1400" t="str">
        <f t="shared" si="108"/>
        <v>01/395129503PLAZADA</v>
      </c>
      <c r="K1400" s="48" t="s">
        <v>1442</v>
      </c>
      <c r="L1400" t="s">
        <v>2970</v>
      </c>
      <c r="M1400" t="s">
        <v>20444</v>
      </c>
      <c r="N1400" s="4" t="s">
        <v>20117</v>
      </c>
      <c r="P1400">
        <v>12</v>
      </c>
      <c r="Q1400">
        <v>48</v>
      </c>
      <c r="S1400" s="79">
        <v>1193051.9999999998</v>
      </c>
      <c r="T1400" s="79">
        <v>4772207.9999999991</v>
      </c>
      <c r="U1400" s="69">
        <f t="shared" si="106"/>
        <v>20</v>
      </c>
      <c r="V1400" s="75">
        <f t="shared" si="107"/>
        <v>1988419.9999999998</v>
      </c>
      <c r="W1400">
        <f>IFERROR(VLOOKUP($J1401,OSA!$BD:$BD,1,0),0)</f>
        <v>0</v>
      </c>
    </row>
    <row r="1401" spans="1:23" x14ac:dyDescent="0.35">
      <c r="A1401" t="str">
        <f t="shared" si="105"/>
        <v/>
      </c>
      <c r="C1401" s="4"/>
      <c r="H1401">
        <f>IFERROR(VLOOKUP($A1401,OSA!$BD:$BD,1,0),0)</f>
        <v>0</v>
      </c>
      <c r="J1401" t="str">
        <f t="shared" si="108"/>
        <v>01/395129504FLAZADA</v>
      </c>
      <c r="K1401" s="48" t="s">
        <v>2526</v>
      </c>
      <c r="L1401" t="s">
        <v>2970</v>
      </c>
      <c r="M1401" t="s">
        <v>20445</v>
      </c>
      <c r="N1401" s="4" t="s">
        <v>20117</v>
      </c>
      <c r="O1401">
        <v>22</v>
      </c>
      <c r="Q1401">
        <v>24</v>
      </c>
      <c r="R1401" s="79">
        <v>5457320</v>
      </c>
      <c r="T1401" s="79">
        <v>5953440</v>
      </c>
      <c r="U1401" s="69">
        <f t="shared" si="106"/>
        <v>15.333333333333334</v>
      </c>
      <c r="V1401" s="75">
        <f t="shared" si="107"/>
        <v>3803586.6666666665</v>
      </c>
      <c r="W1401">
        <f>IFERROR(VLOOKUP($J1402,OSA!$BD:$BD,1,0),0)</f>
        <v>0</v>
      </c>
    </row>
    <row r="1402" spans="1:23" x14ac:dyDescent="0.35">
      <c r="A1402" t="str">
        <f t="shared" si="105"/>
        <v/>
      </c>
      <c r="C1402" s="4"/>
      <c r="H1402">
        <f>IFERROR(VLOOKUP($A1402,OSA!$BD:$BD,1,0),0)</f>
        <v>0</v>
      </c>
      <c r="J1402" t="str">
        <f t="shared" si="108"/>
        <v>01/395129504GLAZADA</v>
      </c>
      <c r="K1402" s="48" t="s">
        <v>2496</v>
      </c>
      <c r="L1402" t="s">
        <v>2970</v>
      </c>
      <c r="M1402" t="s">
        <v>20446</v>
      </c>
      <c r="N1402" s="4" t="s">
        <v>20117</v>
      </c>
      <c r="O1402">
        <v>3465</v>
      </c>
      <c r="P1402">
        <v>8</v>
      </c>
      <c r="Q1402">
        <v>6825</v>
      </c>
      <c r="R1402" s="79">
        <v>959569380</v>
      </c>
      <c r="S1402" s="79">
        <v>2215456</v>
      </c>
      <c r="T1402" s="79">
        <v>1890060900</v>
      </c>
      <c r="U1402" s="69">
        <f t="shared" si="106"/>
        <v>3432.6666666666665</v>
      </c>
      <c r="V1402" s="75">
        <f t="shared" si="107"/>
        <v>950615245.33333337</v>
      </c>
      <c r="W1402">
        <f>IFERROR(VLOOKUP($J1403,OSA!$BD:$BD,1,0),0)</f>
        <v>0</v>
      </c>
    </row>
    <row r="1403" spans="1:23" x14ac:dyDescent="0.35">
      <c r="A1403" t="str">
        <f t="shared" si="105"/>
        <v/>
      </c>
      <c r="C1403" s="4"/>
      <c r="H1403">
        <f>IFERROR(VLOOKUP($A1403,OSA!$BD:$BD,1,0),0)</f>
        <v>0</v>
      </c>
      <c r="J1403" t="str">
        <f t="shared" si="108"/>
        <v>01/395129504JLAZADA</v>
      </c>
      <c r="K1403" s="48" t="s">
        <v>6100</v>
      </c>
      <c r="L1403" t="s">
        <v>2970</v>
      </c>
      <c r="M1403" t="s">
        <v>20447</v>
      </c>
      <c r="N1403" s="4" t="s">
        <v>20117</v>
      </c>
      <c r="O1403">
        <v>599</v>
      </c>
      <c r="P1403">
        <v>101</v>
      </c>
      <c r="Q1403">
        <v>554</v>
      </c>
      <c r="R1403" s="79">
        <v>71007855.999999985</v>
      </c>
      <c r="S1403" s="79">
        <v>11972943.999999998</v>
      </c>
      <c r="T1403" s="79">
        <v>65673376</v>
      </c>
      <c r="U1403" s="69">
        <f t="shared" si="106"/>
        <v>418</v>
      </c>
      <c r="V1403" s="75">
        <f t="shared" si="107"/>
        <v>49551392</v>
      </c>
      <c r="W1403">
        <f>IFERROR(VLOOKUP($J1404,OSA!$BD:$BD,1,0),0)</f>
        <v>0</v>
      </c>
    </row>
    <row r="1404" spans="1:23" x14ac:dyDescent="0.35">
      <c r="A1404" t="str">
        <f t="shared" si="105"/>
        <v/>
      </c>
      <c r="C1404" s="4"/>
      <c r="H1404">
        <f>IFERROR(VLOOKUP($A1404,OSA!$BD:$BD,1,0),0)</f>
        <v>0</v>
      </c>
      <c r="J1404" t="str">
        <f t="shared" si="108"/>
        <v>01/395129504LLAZADA</v>
      </c>
      <c r="K1404" s="48" t="s">
        <v>6101</v>
      </c>
      <c r="L1404" t="s">
        <v>2970</v>
      </c>
      <c r="M1404" t="s">
        <v>20448</v>
      </c>
      <c r="N1404" s="4" t="s">
        <v>20117</v>
      </c>
      <c r="O1404">
        <v>819</v>
      </c>
      <c r="P1404">
        <v>40</v>
      </c>
      <c r="Q1404">
        <v>1008</v>
      </c>
      <c r="R1404" s="79">
        <v>97087536</v>
      </c>
      <c r="S1404" s="79">
        <v>4741759.9999999991</v>
      </c>
      <c r="T1404" s="79">
        <v>119492352</v>
      </c>
      <c r="U1404" s="69">
        <f t="shared" si="106"/>
        <v>622.33333333333337</v>
      </c>
      <c r="V1404" s="75">
        <f t="shared" si="107"/>
        <v>73773882.666666672</v>
      </c>
      <c r="W1404">
        <f>IFERROR(VLOOKUP($J1405,OSA!$BD:$BD,1,0),0)</f>
        <v>0</v>
      </c>
    </row>
    <row r="1405" spans="1:23" x14ac:dyDescent="0.35">
      <c r="A1405" t="str">
        <f t="shared" si="105"/>
        <v/>
      </c>
      <c r="C1405" s="4"/>
      <c r="H1405">
        <f>IFERROR(VLOOKUP($A1405,OSA!$BD:$BD,1,0),0)</f>
        <v>0</v>
      </c>
      <c r="J1405" t="str">
        <f t="shared" si="108"/>
        <v>01/395129504SLAZADA</v>
      </c>
      <c r="K1405" s="48" t="s">
        <v>6102</v>
      </c>
      <c r="L1405" t="s">
        <v>2970</v>
      </c>
      <c r="M1405" t="s">
        <v>20449</v>
      </c>
      <c r="N1405" s="4" t="s">
        <v>20117</v>
      </c>
      <c r="O1405">
        <v>44</v>
      </c>
      <c r="R1405" s="79">
        <v>4885539.9999999991</v>
      </c>
      <c r="U1405" s="69">
        <f t="shared" si="106"/>
        <v>14.666666666666666</v>
      </c>
      <c r="V1405" s="75">
        <f t="shared" si="107"/>
        <v>1628513.333333333</v>
      </c>
      <c r="W1405">
        <f>IFERROR(VLOOKUP($J1406,OSA!$BD:$BD,1,0),0)</f>
        <v>0</v>
      </c>
    </row>
    <row r="1406" spans="1:23" x14ac:dyDescent="0.35">
      <c r="A1406" t="str">
        <f t="shared" si="105"/>
        <v/>
      </c>
      <c r="C1406" s="4"/>
      <c r="H1406">
        <f>IFERROR(VLOOKUP($A1406,OSA!$BD:$BD,1,0),0)</f>
        <v>0</v>
      </c>
      <c r="J1406" t="str">
        <f t="shared" si="108"/>
        <v>01/395129505ILAZADA</v>
      </c>
      <c r="K1406" s="48" t="s">
        <v>2408</v>
      </c>
      <c r="L1406" t="s">
        <v>2970</v>
      </c>
      <c r="M1406" t="s">
        <v>20450</v>
      </c>
      <c r="N1406" s="4" t="s">
        <v>20117</v>
      </c>
      <c r="O1406">
        <v>7</v>
      </c>
      <c r="P1406">
        <v>14</v>
      </c>
      <c r="Q1406">
        <v>24</v>
      </c>
      <c r="R1406" s="79">
        <v>1548805.9999999998</v>
      </c>
      <c r="S1406" s="79">
        <v>3097611.9999999995</v>
      </c>
      <c r="T1406" s="79">
        <v>5310192</v>
      </c>
      <c r="U1406" s="69">
        <f t="shared" si="106"/>
        <v>15</v>
      </c>
      <c r="V1406" s="75">
        <f t="shared" si="107"/>
        <v>3318870</v>
      </c>
      <c r="W1406">
        <f>IFERROR(VLOOKUP($J1407,OSA!$BD:$BD,1,0),0)</f>
        <v>0</v>
      </c>
    </row>
    <row r="1407" spans="1:23" x14ac:dyDescent="0.35">
      <c r="A1407" t="str">
        <f t="shared" si="105"/>
        <v/>
      </c>
      <c r="C1407" s="4"/>
      <c r="H1407">
        <f>IFERROR(VLOOKUP($A1407,OSA!$BD:$BD,1,0),0)</f>
        <v>0</v>
      </c>
      <c r="J1407" t="str">
        <f t="shared" si="108"/>
        <v>01/395129505JBLIBLI</v>
      </c>
      <c r="K1407" s="48" t="s">
        <v>1416</v>
      </c>
      <c r="L1407" t="s">
        <v>2970</v>
      </c>
      <c r="M1407" t="s">
        <v>20451</v>
      </c>
      <c r="N1407" s="4" t="s">
        <v>20689</v>
      </c>
      <c r="P1407">
        <v>24</v>
      </c>
      <c r="S1407" s="79">
        <v>5310192</v>
      </c>
      <c r="U1407" s="69">
        <f t="shared" si="106"/>
        <v>8</v>
      </c>
      <c r="V1407" s="75">
        <f t="shared" si="107"/>
        <v>1770064</v>
      </c>
      <c r="W1407">
        <f>IFERROR(VLOOKUP($J1408,OSA!$BD:$BD,1,0),0)</f>
        <v>0</v>
      </c>
    </row>
    <row r="1408" spans="1:23" x14ac:dyDescent="0.35">
      <c r="A1408" t="str">
        <f t="shared" si="105"/>
        <v/>
      </c>
      <c r="C1408" s="4"/>
      <c r="H1408">
        <f>IFERROR(VLOOKUP($A1408,OSA!$BD:$BD,1,0),0)</f>
        <v>0</v>
      </c>
      <c r="J1408" t="str">
        <f t="shared" si="108"/>
        <v>01/395129505JLAZADA</v>
      </c>
      <c r="K1408" s="48" t="s">
        <v>1416</v>
      </c>
      <c r="L1408" t="s">
        <v>2970</v>
      </c>
      <c r="M1408" t="s">
        <v>20451</v>
      </c>
      <c r="N1408" s="4" t="s">
        <v>20117</v>
      </c>
      <c r="O1408">
        <v>6</v>
      </c>
      <c r="Q1408">
        <v>12</v>
      </c>
      <c r="R1408" s="79">
        <v>1327548</v>
      </c>
      <c r="T1408" s="79">
        <v>2655096</v>
      </c>
      <c r="U1408" s="69">
        <f t="shared" si="106"/>
        <v>6</v>
      </c>
      <c r="V1408" s="75">
        <f t="shared" si="107"/>
        <v>1327548</v>
      </c>
      <c r="W1408">
        <f>IFERROR(VLOOKUP($J1409,OSA!$BD:$BD,1,0),0)</f>
        <v>0</v>
      </c>
    </row>
    <row r="1409" spans="1:23" x14ac:dyDescent="0.35">
      <c r="A1409" t="str">
        <f t="shared" si="105"/>
        <v/>
      </c>
      <c r="C1409" s="4"/>
      <c r="H1409">
        <f>IFERROR(VLOOKUP($A1409,OSA!$BD:$BD,1,0),0)</f>
        <v>0</v>
      </c>
      <c r="J1409" t="str">
        <f t="shared" si="108"/>
        <v>01/395129505KBLIBLI</v>
      </c>
      <c r="K1409" s="48" t="s">
        <v>2410</v>
      </c>
      <c r="L1409" t="s">
        <v>2970</v>
      </c>
      <c r="M1409" t="s">
        <v>20742</v>
      </c>
      <c r="N1409" s="4" t="s">
        <v>20689</v>
      </c>
      <c r="Q1409">
        <v>12</v>
      </c>
      <c r="T1409" s="79">
        <v>2655096</v>
      </c>
      <c r="U1409" s="69">
        <f t="shared" si="106"/>
        <v>4</v>
      </c>
      <c r="V1409" s="75">
        <f t="shared" si="107"/>
        <v>885032</v>
      </c>
      <c r="W1409">
        <f>IFERROR(VLOOKUP($J1410,OSA!$BD:$BD,1,0),0)</f>
        <v>0</v>
      </c>
    </row>
    <row r="1410" spans="1:23" x14ac:dyDescent="0.35">
      <c r="A1410" t="str">
        <f t="shared" si="105"/>
        <v/>
      </c>
      <c r="C1410" s="4"/>
      <c r="H1410">
        <f>IFERROR(VLOOKUP($A1410,OSA!$BD:$BD,1,0),0)</f>
        <v>0</v>
      </c>
      <c r="J1410" t="str">
        <f t="shared" si="108"/>
        <v>01/395129505LBLIBLI</v>
      </c>
      <c r="K1410" s="48" t="s">
        <v>1955</v>
      </c>
      <c r="L1410" t="s">
        <v>2970</v>
      </c>
      <c r="M1410" t="s">
        <v>20452</v>
      </c>
      <c r="N1410" s="4" t="s">
        <v>20689</v>
      </c>
      <c r="P1410">
        <v>24</v>
      </c>
      <c r="S1410" s="79">
        <v>7965312</v>
      </c>
      <c r="U1410" s="69">
        <f t="shared" si="106"/>
        <v>8</v>
      </c>
      <c r="V1410" s="75">
        <f t="shared" si="107"/>
        <v>2655104</v>
      </c>
      <c r="W1410">
        <f>IFERROR(VLOOKUP($J1411,OSA!$BD:$BD,1,0),0)</f>
        <v>0</v>
      </c>
    </row>
    <row r="1411" spans="1:23" x14ac:dyDescent="0.35">
      <c r="A1411" t="str">
        <f t="shared" ref="A1411:A1474" si="109">B1411&amp;E1411</f>
        <v/>
      </c>
      <c r="C1411" s="4"/>
      <c r="H1411">
        <f>IFERROR(VLOOKUP($A1411,OSA!$BD:$BD,1,0),0)</f>
        <v>0</v>
      </c>
      <c r="J1411" t="str">
        <f t="shared" si="108"/>
        <v>01/395129505LLAZADA</v>
      </c>
      <c r="K1411" s="48" t="s">
        <v>1955</v>
      </c>
      <c r="L1411" t="s">
        <v>2970</v>
      </c>
      <c r="M1411" t="s">
        <v>20452</v>
      </c>
      <c r="N1411" s="4" t="s">
        <v>20117</v>
      </c>
      <c r="O1411">
        <v>426</v>
      </c>
      <c r="P1411">
        <v>149</v>
      </c>
      <c r="Q1411">
        <v>707</v>
      </c>
      <c r="R1411" s="79">
        <v>141384287.99999997</v>
      </c>
      <c r="S1411" s="79">
        <v>49451311.999999993</v>
      </c>
      <c r="T1411" s="79">
        <v>234644815.99999994</v>
      </c>
      <c r="U1411" s="69">
        <f t="shared" ref="U1411:U1474" si="110">SUM(O1411:Q1411)/3</f>
        <v>427.33333333333331</v>
      </c>
      <c r="V1411" s="75">
        <f t="shared" ref="V1411:V1474" si="111">SUM(R1411:T1411)/3</f>
        <v>141826805.33333328</v>
      </c>
      <c r="W1411">
        <f>IFERROR(VLOOKUP($J1412,OSA!$BD:$BD,1,0),0)</f>
        <v>0</v>
      </c>
    </row>
    <row r="1412" spans="1:23" x14ac:dyDescent="0.35">
      <c r="A1412" t="str">
        <f t="shared" si="109"/>
        <v/>
      </c>
      <c r="C1412" s="4"/>
      <c r="H1412">
        <f>IFERROR(VLOOKUP($A1412,OSA!$BD:$BD,1,0),0)</f>
        <v>0</v>
      </c>
      <c r="J1412" t="str">
        <f t="shared" si="108"/>
        <v>01/395129505MLAZADA</v>
      </c>
      <c r="K1412" s="48" t="s">
        <v>1998</v>
      </c>
      <c r="L1412" t="s">
        <v>2970</v>
      </c>
      <c r="M1412" t="s">
        <v>20453</v>
      </c>
      <c r="N1412" s="4" t="s">
        <v>20117</v>
      </c>
      <c r="O1412">
        <v>75</v>
      </c>
      <c r="P1412">
        <v>152</v>
      </c>
      <c r="Q1412">
        <v>100</v>
      </c>
      <c r="R1412" s="79">
        <v>24891599.999999996</v>
      </c>
      <c r="S1412" s="79">
        <v>50446976</v>
      </c>
      <c r="T1412" s="79">
        <v>33188799.999999996</v>
      </c>
      <c r="U1412" s="69">
        <f t="shared" si="110"/>
        <v>109</v>
      </c>
      <c r="V1412" s="75">
        <f t="shared" si="111"/>
        <v>36175792</v>
      </c>
      <c r="W1412">
        <f>IFERROR(VLOOKUP($J1413,OSA!$BD:$BD,1,0),0)</f>
        <v>0</v>
      </c>
    </row>
    <row r="1413" spans="1:23" x14ac:dyDescent="0.35">
      <c r="A1413" t="str">
        <f t="shared" si="109"/>
        <v/>
      </c>
      <c r="C1413" s="4"/>
      <c r="H1413">
        <f>IFERROR(VLOOKUP($A1413,OSA!$BD:$BD,1,0),0)</f>
        <v>0</v>
      </c>
      <c r="J1413" t="str">
        <f t="shared" si="108"/>
        <v>01/395129505NBLIBLI</v>
      </c>
      <c r="K1413" s="48" t="s">
        <v>1930</v>
      </c>
      <c r="L1413" t="s">
        <v>2970</v>
      </c>
      <c r="M1413" t="s">
        <v>20454</v>
      </c>
      <c r="N1413" s="4" t="s">
        <v>20689</v>
      </c>
      <c r="O1413">
        <v>12</v>
      </c>
      <c r="P1413">
        <v>60</v>
      </c>
      <c r="Q1413">
        <v>60</v>
      </c>
      <c r="R1413" s="79">
        <v>3982656</v>
      </c>
      <c r="S1413" s="79">
        <v>19913280</v>
      </c>
      <c r="T1413" s="79">
        <v>19913280</v>
      </c>
      <c r="U1413" s="69">
        <f t="shared" si="110"/>
        <v>44</v>
      </c>
      <c r="V1413" s="75">
        <f t="shared" si="111"/>
        <v>14603072</v>
      </c>
      <c r="W1413">
        <f>IFERROR(VLOOKUP($J1414,OSA!$BD:$BD,1,0),0)</f>
        <v>0</v>
      </c>
    </row>
    <row r="1414" spans="1:23" x14ac:dyDescent="0.35">
      <c r="A1414" t="str">
        <f t="shared" si="109"/>
        <v/>
      </c>
      <c r="C1414" s="4"/>
      <c r="H1414">
        <f>IFERROR(VLOOKUP($A1414,OSA!$BD:$BD,1,0),0)</f>
        <v>0</v>
      </c>
      <c r="J1414" t="str">
        <f t="shared" si="108"/>
        <v>01/395129505NLAZADA</v>
      </c>
      <c r="K1414" s="48" t="s">
        <v>1930</v>
      </c>
      <c r="L1414" t="s">
        <v>2970</v>
      </c>
      <c r="M1414" t="s">
        <v>20454</v>
      </c>
      <c r="N1414" s="4" t="s">
        <v>20117</v>
      </c>
      <c r="O1414">
        <v>408</v>
      </c>
      <c r="Q1414">
        <v>397</v>
      </c>
      <c r="R1414" s="79">
        <v>135410304</v>
      </c>
      <c r="T1414" s="79">
        <v>131759536</v>
      </c>
      <c r="U1414" s="69">
        <f t="shared" si="110"/>
        <v>268.33333333333331</v>
      </c>
      <c r="V1414" s="75">
        <f t="shared" si="111"/>
        <v>89056613.333333328</v>
      </c>
      <c r="W1414">
        <f>IFERROR(VLOOKUP($J1415,OSA!$BD:$BD,1,0),0)</f>
        <v>0</v>
      </c>
    </row>
    <row r="1415" spans="1:23" x14ac:dyDescent="0.35">
      <c r="A1415" t="str">
        <f t="shared" si="109"/>
        <v/>
      </c>
      <c r="C1415" s="4"/>
      <c r="H1415">
        <f>IFERROR(VLOOKUP($A1415,OSA!$BD:$BD,1,0),0)</f>
        <v>0</v>
      </c>
      <c r="J1415" t="str">
        <f t="shared" si="108"/>
        <v>01/395129505TLAZADA</v>
      </c>
      <c r="K1415" s="48" t="s">
        <v>17856</v>
      </c>
      <c r="L1415" t="s">
        <v>2970</v>
      </c>
      <c r="M1415" t="s">
        <v>20455</v>
      </c>
      <c r="N1415" s="4" t="s">
        <v>20117</v>
      </c>
      <c r="O1415">
        <v>6</v>
      </c>
      <c r="R1415" s="79">
        <v>1984481.9999999998</v>
      </c>
      <c r="U1415" s="69">
        <f t="shared" si="110"/>
        <v>2</v>
      </c>
      <c r="V1415" s="75">
        <f t="shared" si="111"/>
        <v>661493.99999999988</v>
      </c>
      <c r="W1415">
        <f>IFERROR(VLOOKUP($J1416,OSA!$BD:$BD,1,0),0)</f>
        <v>0</v>
      </c>
    </row>
    <row r="1416" spans="1:23" x14ac:dyDescent="0.35">
      <c r="A1416" t="str">
        <f t="shared" si="109"/>
        <v/>
      </c>
      <c r="C1416" s="4"/>
      <c r="H1416">
        <f>IFERROR(VLOOKUP($A1416,OSA!$BD:$BD,1,0),0)</f>
        <v>0</v>
      </c>
      <c r="J1416" t="str">
        <f t="shared" si="108"/>
        <v>01/395129505WBLIBLI</v>
      </c>
      <c r="K1416" s="48" t="s">
        <v>4294</v>
      </c>
      <c r="L1416" t="s">
        <v>2970</v>
      </c>
      <c r="M1416" t="s">
        <v>20456</v>
      </c>
      <c r="N1416" s="4" t="s">
        <v>20689</v>
      </c>
      <c r="O1416">
        <v>12</v>
      </c>
      <c r="P1416">
        <v>48</v>
      </c>
      <c r="Q1416">
        <v>72</v>
      </c>
      <c r="R1416" s="79">
        <v>1998624</v>
      </c>
      <c r="S1416" s="79">
        <v>7994496</v>
      </c>
      <c r="T1416" s="79">
        <v>11991743.999999998</v>
      </c>
      <c r="U1416" s="69">
        <f t="shared" si="110"/>
        <v>44</v>
      </c>
      <c r="V1416" s="75">
        <f t="shared" si="111"/>
        <v>7328288</v>
      </c>
      <c r="W1416">
        <f>IFERROR(VLOOKUP($J1417,OSA!$BD:$BD,1,0),0)</f>
        <v>0</v>
      </c>
    </row>
    <row r="1417" spans="1:23" x14ac:dyDescent="0.35">
      <c r="A1417" t="str">
        <f t="shared" si="109"/>
        <v/>
      </c>
      <c r="C1417" s="4"/>
      <c r="H1417">
        <f>IFERROR(VLOOKUP($A1417,OSA!$BD:$BD,1,0),0)</f>
        <v>0</v>
      </c>
      <c r="J1417" t="str">
        <f t="shared" si="108"/>
        <v>01/395129505YBLIBLI</v>
      </c>
      <c r="K1417" s="48" t="s">
        <v>4083</v>
      </c>
      <c r="L1417" t="s">
        <v>2970</v>
      </c>
      <c r="M1417" t="s">
        <v>20457</v>
      </c>
      <c r="N1417" s="4" t="s">
        <v>20689</v>
      </c>
      <c r="P1417">
        <v>24</v>
      </c>
      <c r="S1417" s="79">
        <v>6646368</v>
      </c>
      <c r="U1417" s="69">
        <f t="shared" si="110"/>
        <v>8</v>
      </c>
      <c r="V1417" s="75">
        <f t="shared" si="111"/>
        <v>2215456</v>
      </c>
      <c r="W1417">
        <f>IFERROR(VLOOKUP($J1418,OSA!$BD:$BD,1,0),0)</f>
        <v>0</v>
      </c>
    </row>
    <row r="1418" spans="1:23" x14ac:dyDescent="0.35">
      <c r="A1418" t="str">
        <f t="shared" si="109"/>
        <v/>
      </c>
      <c r="C1418" s="4"/>
      <c r="H1418">
        <f>IFERROR(VLOOKUP($A1418,OSA!$BD:$BD,1,0),0)</f>
        <v>0</v>
      </c>
      <c r="J1418" t="str">
        <f t="shared" si="108"/>
        <v>01/395129505YLAZADA</v>
      </c>
      <c r="K1418" s="48" t="s">
        <v>4083</v>
      </c>
      <c r="L1418" t="s">
        <v>2970</v>
      </c>
      <c r="M1418" t="s">
        <v>20457</v>
      </c>
      <c r="N1418" s="4" t="s">
        <v>20117</v>
      </c>
      <c r="O1418">
        <v>500</v>
      </c>
      <c r="P1418">
        <v>120</v>
      </c>
      <c r="Q1418">
        <v>583</v>
      </c>
      <c r="R1418" s="79">
        <v>138466000</v>
      </c>
      <c r="S1418" s="79">
        <v>33231840</v>
      </c>
      <c r="T1418" s="79">
        <v>161451356</v>
      </c>
      <c r="U1418" s="69">
        <f t="shared" si="110"/>
        <v>401</v>
      </c>
      <c r="V1418" s="75">
        <f t="shared" si="111"/>
        <v>111049732</v>
      </c>
      <c r="W1418">
        <f>IFERROR(VLOOKUP($J1419,OSA!$BD:$BD,1,0),0)</f>
        <v>0</v>
      </c>
    </row>
    <row r="1419" spans="1:23" x14ac:dyDescent="0.35">
      <c r="A1419" t="str">
        <f t="shared" si="109"/>
        <v/>
      </c>
      <c r="C1419" s="4"/>
      <c r="H1419">
        <f>IFERROR(VLOOKUP($A1419,OSA!$BD:$BD,1,0),0)</f>
        <v>0</v>
      </c>
      <c r="J1419" t="str">
        <f t="shared" si="108"/>
        <v>01/395129505ZLAZADA</v>
      </c>
      <c r="K1419" s="48" t="s">
        <v>4283</v>
      </c>
      <c r="L1419" t="s">
        <v>2970</v>
      </c>
      <c r="M1419" t="s">
        <v>20458</v>
      </c>
      <c r="N1419" s="4" t="s">
        <v>20117</v>
      </c>
      <c r="P1419">
        <v>12</v>
      </c>
      <c r="S1419" s="79">
        <v>3225060</v>
      </c>
      <c r="U1419" s="69">
        <f t="shared" si="110"/>
        <v>4</v>
      </c>
      <c r="V1419" s="75">
        <f t="shared" si="111"/>
        <v>1075020</v>
      </c>
      <c r="W1419">
        <f>IFERROR(VLOOKUP($J1420,OSA!$BD:$BD,1,0),0)</f>
        <v>0</v>
      </c>
    </row>
    <row r="1420" spans="1:23" x14ac:dyDescent="0.35">
      <c r="A1420" t="str">
        <f t="shared" si="109"/>
        <v/>
      </c>
      <c r="C1420" s="4"/>
      <c r="H1420">
        <f>IFERROR(VLOOKUP($A1420,OSA!$BD:$BD,1,0),0)</f>
        <v>0</v>
      </c>
      <c r="J1420" t="str">
        <f t="shared" si="108"/>
        <v>01/395129506ALAZADA</v>
      </c>
      <c r="K1420" s="48" t="s">
        <v>4284</v>
      </c>
      <c r="L1420" t="s">
        <v>2970</v>
      </c>
      <c r="M1420" t="s">
        <v>20459</v>
      </c>
      <c r="N1420" s="4" t="s">
        <v>20117</v>
      </c>
      <c r="O1420">
        <v>870</v>
      </c>
      <c r="P1420">
        <v>612</v>
      </c>
      <c r="Q1420">
        <v>1527</v>
      </c>
      <c r="R1420" s="79">
        <v>350724839.99999994</v>
      </c>
      <c r="S1420" s="79">
        <v>246716784</v>
      </c>
      <c r="T1420" s="79">
        <v>615582564</v>
      </c>
      <c r="U1420" s="69">
        <f t="shared" si="110"/>
        <v>1003</v>
      </c>
      <c r="V1420" s="75">
        <f t="shared" si="111"/>
        <v>404341396</v>
      </c>
      <c r="W1420">
        <f>IFERROR(VLOOKUP($J1421,OSA!$BD:$BD,1,0),0)</f>
        <v>0</v>
      </c>
    </row>
    <row r="1421" spans="1:23" x14ac:dyDescent="0.35">
      <c r="A1421" t="str">
        <f t="shared" si="109"/>
        <v/>
      </c>
      <c r="C1421" s="4"/>
      <c r="H1421">
        <f>IFERROR(VLOOKUP($A1421,OSA!$BD:$BD,1,0),0)</f>
        <v>0</v>
      </c>
      <c r="J1421" t="str">
        <f t="shared" si="108"/>
        <v>01/395129506BLAZADA</v>
      </c>
      <c r="K1421" s="48" t="s">
        <v>5788</v>
      </c>
      <c r="L1421" t="s">
        <v>2970</v>
      </c>
      <c r="M1421" t="s">
        <v>5789</v>
      </c>
      <c r="N1421" s="4" t="s">
        <v>20117</v>
      </c>
      <c r="O1421">
        <v>115</v>
      </c>
      <c r="R1421" s="79">
        <v>17143970</v>
      </c>
      <c r="U1421" s="69">
        <f t="shared" si="110"/>
        <v>38.333333333333336</v>
      </c>
      <c r="V1421" s="75">
        <f t="shared" si="111"/>
        <v>5714656.666666667</v>
      </c>
      <c r="W1421">
        <f>IFERROR(VLOOKUP($J1422,OSA!$BD:$BD,1,0),0)</f>
        <v>0</v>
      </c>
    </row>
    <row r="1422" spans="1:23" x14ac:dyDescent="0.35">
      <c r="A1422" t="str">
        <f t="shared" si="109"/>
        <v/>
      </c>
      <c r="C1422" s="4"/>
      <c r="H1422">
        <f>IFERROR(VLOOKUP($A1422,OSA!$BD:$BD,1,0),0)</f>
        <v>0</v>
      </c>
      <c r="J1422" t="str">
        <f t="shared" si="108"/>
        <v>01/395129506CLAZADA</v>
      </c>
      <c r="K1422" s="48" t="s">
        <v>5790</v>
      </c>
      <c r="L1422" t="s">
        <v>2970</v>
      </c>
      <c r="M1422" t="s">
        <v>5791</v>
      </c>
      <c r="N1422" s="4" t="s">
        <v>20117</v>
      </c>
      <c r="O1422">
        <v>33</v>
      </c>
      <c r="P1422">
        <v>25</v>
      </c>
      <c r="Q1422">
        <v>58</v>
      </c>
      <c r="R1422" s="79">
        <v>7380284.9999999991</v>
      </c>
      <c r="S1422" s="79">
        <v>5591125</v>
      </c>
      <c r="T1422" s="79">
        <v>12971410</v>
      </c>
      <c r="U1422" s="69">
        <f t="shared" si="110"/>
        <v>38.666666666666664</v>
      </c>
      <c r="V1422" s="75">
        <f t="shared" si="111"/>
        <v>8647606.666666666</v>
      </c>
      <c r="W1422">
        <f>IFERROR(VLOOKUP($J1423,OSA!$BD:$BD,1,0),0)</f>
        <v>0</v>
      </c>
    </row>
    <row r="1423" spans="1:23" x14ac:dyDescent="0.35">
      <c r="A1423" t="str">
        <f t="shared" si="109"/>
        <v/>
      </c>
      <c r="C1423" s="4"/>
      <c r="H1423">
        <f>IFERROR(VLOOKUP($A1423,OSA!$BD:$BD,1,0),0)</f>
        <v>0</v>
      </c>
      <c r="J1423" t="str">
        <f t="shared" si="108"/>
        <v>01/395129506DBLIBLI</v>
      </c>
      <c r="K1423" s="48" t="s">
        <v>5765</v>
      </c>
      <c r="L1423" t="s">
        <v>2970</v>
      </c>
      <c r="M1423" t="s">
        <v>5792</v>
      </c>
      <c r="N1423" s="4" t="s">
        <v>20689</v>
      </c>
      <c r="P1423">
        <v>12</v>
      </c>
      <c r="S1423" s="79">
        <v>2720111.9999999995</v>
      </c>
      <c r="U1423" s="69">
        <f t="shared" si="110"/>
        <v>4</v>
      </c>
      <c r="V1423" s="75">
        <f t="shared" si="111"/>
        <v>906703.99999999988</v>
      </c>
      <c r="W1423">
        <f>IFERROR(VLOOKUP($J1424,OSA!$BD:$BD,1,0),0)</f>
        <v>0</v>
      </c>
    </row>
    <row r="1424" spans="1:23" x14ac:dyDescent="0.35">
      <c r="A1424" t="str">
        <f t="shared" si="109"/>
        <v/>
      </c>
      <c r="C1424" s="4"/>
      <c r="H1424">
        <f>IFERROR(VLOOKUP($A1424,OSA!$BD:$BD,1,0),0)</f>
        <v>0</v>
      </c>
      <c r="J1424" t="str">
        <f t="shared" si="108"/>
        <v>01/395129506DLAZADA</v>
      </c>
      <c r="K1424" s="48" t="s">
        <v>5765</v>
      </c>
      <c r="L1424" t="s">
        <v>2970</v>
      </c>
      <c r="M1424" t="s">
        <v>5792</v>
      </c>
      <c r="N1424" s="4" t="s">
        <v>20117</v>
      </c>
      <c r="O1424">
        <v>49</v>
      </c>
      <c r="P1424">
        <v>46</v>
      </c>
      <c r="Q1424">
        <v>46</v>
      </c>
      <c r="R1424" s="79">
        <v>11107123.999999998</v>
      </c>
      <c r="S1424" s="79">
        <v>10427096</v>
      </c>
      <c r="T1424" s="79">
        <v>10427095.999999998</v>
      </c>
      <c r="U1424" s="69">
        <f t="shared" si="110"/>
        <v>47</v>
      </c>
      <c r="V1424" s="75">
        <f t="shared" si="111"/>
        <v>10653772</v>
      </c>
      <c r="W1424">
        <f>IFERROR(VLOOKUP($J1425,OSA!$BD:$BD,1,0),0)</f>
        <v>0</v>
      </c>
    </row>
    <row r="1425" spans="1:23" x14ac:dyDescent="0.35">
      <c r="A1425" t="str">
        <f t="shared" si="109"/>
        <v/>
      </c>
      <c r="C1425" s="4"/>
      <c r="H1425">
        <f>IFERROR(VLOOKUP($A1425,OSA!$BD:$BD,1,0),0)</f>
        <v>0</v>
      </c>
      <c r="J1425" t="str">
        <f t="shared" si="108"/>
        <v>01/395129506ELAZADA</v>
      </c>
      <c r="K1425" s="48" t="s">
        <v>5793</v>
      </c>
      <c r="L1425" t="s">
        <v>2970</v>
      </c>
      <c r="M1425" t="s">
        <v>5794</v>
      </c>
      <c r="N1425" s="4" t="s">
        <v>20117</v>
      </c>
      <c r="O1425">
        <v>40</v>
      </c>
      <c r="P1425">
        <v>22</v>
      </c>
      <c r="R1425" s="79">
        <v>13602279.999999998</v>
      </c>
      <c r="S1425" s="79">
        <v>7481254</v>
      </c>
      <c r="U1425" s="69">
        <f t="shared" si="110"/>
        <v>20.666666666666668</v>
      </c>
      <c r="V1425" s="75">
        <f t="shared" si="111"/>
        <v>7027844.666666667</v>
      </c>
      <c r="W1425">
        <f>IFERROR(VLOOKUP($J1426,OSA!$BD:$BD,1,0),0)</f>
        <v>0</v>
      </c>
    </row>
    <row r="1426" spans="1:23" x14ac:dyDescent="0.35">
      <c r="A1426" t="str">
        <f t="shared" si="109"/>
        <v/>
      </c>
      <c r="C1426" s="4"/>
      <c r="H1426">
        <f>IFERROR(VLOOKUP($A1426,OSA!$BD:$BD,1,0),0)</f>
        <v>0</v>
      </c>
      <c r="J1426" t="str">
        <f t="shared" si="108"/>
        <v>01/395129506FLAZADA</v>
      </c>
      <c r="K1426" s="48" t="s">
        <v>5766</v>
      </c>
      <c r="L1426" t="s">
        <v>2970</v>
      </c>
      <c r="M1426" t="s">
        <v>5795</v>
      </c>
      <c r="N1426" s="4" t="s">
        <v>20117</v>
      </c>
      <c r="O1426">
        <v>4</v>
      </c>
      <c r="Q1426">
        <v>24</v>
      </c>
      <c r="R1426" s="79">
        <v>596540</v>
      </c>
      <c r="T1426" s="79">
        <v>3579239.9999999995</v>
      </c>
      <c r="U1426" s="69">
        <f t="shared" si="110"/>
        <v>9.3333333333333339</v>
      </c>
      <c r="V1426" s="75">
        <f t="shared" si="111"/>
        <v>1391926.6666666665</v>
      </c>
      <c r="W1426">
        <f>IFERROR(VLOOKUP($J1427,OSA!$BD:$BD,1,0),0)</f>
        <v>0</v>
      </c>
    </row>
    <row r="1427" spans="1:23" x14ac:dyDescent="0.35">
      <c r="A1427" t="str">
        <f t="shared" si="109"/>
        <v/>
      </c>
      <c r="C1427" s="4"/>
      <c r="H1427">
        <f>IFERROR(VLOOKUP($A1427,OSA!$BD:$BD,1,0),0)</f>
        <v>0</v>
      </c>
      <c r="J1427" t="str">
        <f t="shared" si="108"/>
        <v>01/395129506GLAZADA</v>
      </c>
      <c r="K1427" s="48" t="s">
        <v>5767</v>
      </c>
      <c r="L1427" t="s">
        <v>2970</v>
      </c>
      <c r="M1427" t="s">
        <v>5796</v>
      </c>
      <c r="N1427" s="4" t="s">
        <v>20117</v>
      </c>
      <c r="P1427">
        <v>6</v>
      </c>
      <c r="S1427" s="79">
        <v>1360578</v>
      </c>
      <c r="U1427" s="69">
        <f t="shared" si="110"/>
        <v>2</v>
      </c>
      <c r="V1427" s="75">
        <f t="shared" si="111"/>
        <v>453526</v>
      </c>
      <c r="W1427">
        <f>IFERROR(VLOOKUP($J1428,OSA!$BD:$BD,1,0),0)</f>
        <v>0</v>
      </c>
    </row>
    <row r="1428" spans="1:23" x14ac:dyDescent="0.35">
      <c r="A1428" t="str">
        <f t="shared" si="109"/>
        <v/>
      </c>
      <c r="C1428" s="4"/>
      <c r="H1428">
        <f>IFERROR(VLOOKUP($A1428,OSA!$BD:$BD,1,0),0)</f>
        <v>0</v>
      </c>
      <c r="J1428" t="str">
        <f t="shared" si="108"/>
        <v>01/395129506HLAZADA</v>
      </c>
      <c r="K1428" s="48" t="s">
        <v>5768</v>
      </c>
      <c r="L1428" t="s">
        <v>2970</v>
      </c>
      <c r="M1428" t="s">
        <v>5797</v>
      </c>
      <c r="N1428" s="4" t="s">
        <v>20117</v>
      </c>
      <c r="O1428">
        <v>6</v>
      </c>
      <c r="R1428" s="79">
        <v>894125.99999999988</v>
      </c>
      <c r="U1428" s="69">
        <f t="shared" si="110"/>
        <v>2</v>
      </c>
      <c r="V1428" s="75">
        <f t="shared" si="111"/>
        <v>298041.99999999994</v>
      </c>
      <c r="W1428">
        <f>IFERROR(VLOOKUP($J1429,OSA!$BD:$BD,1,0),0)</f>
        <v>0</v>
      </c>
    </row>
    <row r="1429" spans="1:23" x14ac:dyDescent="0.35">
      <c r="A1429" t="str">
        <f t="shared" si="109"/>
        <v/>
      </c>
      <c r="C1429" s="4"/>
      <c r="H1429">
        <f>IFERROR(VLOOKUP($A1429,OSA!$BD:$BD,1,0),0)</f>
        <v>0</v>
      </c>
      <c r="J1429" t="str">
        <f t="shared" si="108"/>
        <v>01/395129506ILAZADA</v>
      </c>
      <c r="K1429" s="48" t="s">
        <v>5769</v>
      </c>
      <c r="L1429" t="s">
        <v>2970</v>
      </c>
      <c r="M1429" t="s">
        <v>5798</v>
      </c>
      <c r="N1429" s="4" t="s">
        <v>20117</v>
      </c>
      <c r="Q1429">
        <v>24</v>
      </c>
      <c r="T1429" s="79">
        <v>5438159.9999999991</v>
      </c>
      <c r="U1429" s="69">
        <f t="shared" si="110"/>
        <v>8</v>
      </c>
      <c r="V1429" s="75">
        <f t="shared" si="111"/>
        <v>1812719.9999999998</v>
      </c>
      <c r="W1429">
        <f>IFERROR(VLOOKUP($J1430,OSA!$BD:$BD,1,0),0)</f>
        <v>0</v>
      </c>
    </row>
    <row r="1430" spans="1:23" x14ac:dyDescent="0.35">
      <c r="A1430" t="str">
        <f t="shared" si="109"/>
        <v/>
      </c>
      <c r="C1430" s="4"/>
      <c r="H1430">
        <f>IFERROR(VLOOKUP($A1430,OSA!$BD:$BD,1,0),0)</f>
        <v>0</v>
      </c>
      <c r="J1430" t="str">
        <f t="shared" si="108"/>
        <v>01/395129506NBLIBLI</v>
      </c>
      <c r="K1430" s="48" t="s">
        <v>10093</v>
      </c>
      <c r="L1430" t="s">
        <v>2970</v>
      </c>
      <c r="M1430" t="s">
        <v>20460</v>
      </c>
      <c r="N1430" s="4" t="s">
        <v>20689</v>
      </c>
      <c r="O1430">
        <v>12</v>
      </c>
      <c r="P1430">
        <v>24</v>
      </c>
      <c r="Q1430">
        <v>72</v>
      </c>
      <c r="R1430" s="79">
        <v>572292</v>
      </c>
      <c r="S1430" s="79">
        <v>1144584</v>
      </c>
      <c r="T1430" s="79">
        <v>3433752</v>
      </c>
      <c r="U1430" s="69">
        <f t="shared" si="110"/>
        <v>36</v>
      </c>
      <c r="V1430" s="75">
        <f t="shared" si="111"/>
        <v>1716876</v>
      </c>
      <c r="W1430">
        <f>IFERROR(VLOOKUP($J1431,OSA!$BD:$BD,1,0),0)</f>
        <v>0</v>
      </c>
    </row>
    <row r="1431" spans="1:23" x14ac:dyDescent="0.35">
      <c r="A1431" t="str">
        <f t="shared" si="109"/>
        <v/>
      </c>
      <c r="C1431" s="4"/>
      <c r="H1431">
        <f>IFERROR(VLOOKUP($A1431,OSA!$BD:$BD,1,0),0)</f>
        <v>0</v>
      </c>
      <c r="J1431" t="str">
        <f t="shared" si="108"/>
        <v>01/395129506OBLIBLI</v>
      </c>
      <c r="K1431" s="48" t="s">
        <v>10112</v>
      </c>
      <c r="L1431" t="s">
        <v>2970</v>
      </c>
      <c r="M1431" t="s">
        <v>20461</v>
      </c>
      <c r="N1431" s="4" t="s">
        <v>20689</v>
      </c>
      <c r="P1431">
        <v>96</v>
      </c>
      <c r="Q1431">
        <v>168</v>
      </c>
      <c r="S1431" s="79">
        <v>6867456</v>
      </c>
      <c r="T1431" s="79">
        <v>12018048</v>
      </c>
      <c r="U1431" s="69">
        <f t="shared" si="110"/>
        <v>88</v>
      </c>
      <c r="V1431" s="75">
        <f t="shared" si="111"/>
        <v>6295168</v>
      </c>
      <c r="W1431">
        <f>IFERROR(VLOOKUP($J1432,OSA!$BD:$BD,1,0),0)</f>
        <v>0</v>
      </c>
    </row>
    <row r="1432" spans="1:23" x14ac:dyDescent="0.35">
      <c r="A1432" t="str">
        <f t="shared" si="109"/>
        <v/>
      </c>
      <c r="C1432" s="4"/>
      <c r="H1432">
        <f>IFERROR(VLOOKUP($A1432,OSA!$BD:$BD,1,0),0)</f>
        <v>0</v>
      </c>
      <c r="J1432" t="str">
        <f t="shared" si="108"/>
        <v>01/395129506PBLIBLI</v>
      </c>
      <c r="K1432" s="48" t="s">
        <v>10094</v>
      </c>
      <c r="L1432" t="s">
        <v>2970</v>
      </c>
      <c r="M1432" t="s">
        <v>20462</v>
      </c>
      <c r="N1432" s="4" t="s">
        <v>20689</v>
      </c>
      <c r="P1432">
        <v>48</v>
      </c>
      <c r="S1432" s="79">
        <v>4564607.9999999991</v>
      </c>
      <c r="U1432" s="69">
        <f t="shared" si="110"/>
        <v>16</v>
      </c>
      <c r="V1432" s="75">
        <f t="shared" si="111"/>
        <v>1521535.9999999998</v>
      </c>
      <c r="W1432">
        <f>IFERROR(VLOOKUP($J1433,OSA!$BD:$BD,1,0),0)</f>
        <v>0</v>
      </c>
    </row>
    <row r="1433" spans="1:23" x14ac:dyDescent="0.35">
      <c r="A1433" t="str">
        <f t="shared" si="109"/>
        <v/>
      </c>
      <c r="C1433" s="4"/>
      <c r="H1433">
        <f>IFERROR(VLOOKUP($A1433,OSA!$BD:$BD,1,0),0)</f>
        <v>0</v>
      </c>
      <c r="J1433" t="str">
        <f t="shared" si="108"/>
        <v>01/395129506QBLIBLI</v>
      </c>
      <c r="K1433" s="48" t="s">
        <v>10113</v>
      </c>
      <c r="L1433" t="s">
        <v>2970</v>
      </c>
      <c r="M1433" t="s">
        <v>20463</v>
      </c>
      <c r="N1433" s="4" t="s">
        <v>20689</v>
      </c>
      <c r="O1433">
        <v>36</v>
      </c>
      <c r="P1433">
        <v>108</v>
      </c>
      <c r="Q1433">
        <v>132</v>
      </c>
      <c r="R1433" s="79">
        <v>5135184</v>
      </c>
      <c r="S1433" s="79">
        <v>15405552</v>
      </c>
      <c r="T1433" s="79">
        <v>18829008</v>
      </c>
      <c r="U1433" s="69">
        <f t="shared" si="110"/>
        <v>92</v>
      </c>
      <c r="V1433" s="75">
        <f t="shared" si="111"/>
        <v>13123248</v>
      </c>
      <c r="W1433">
        <f>IFERROR(VLOOKUP($J1434,OSA!$BD:$BD,1,0),0)</f>
        <v>0</v>
      </c>
    </row>
    <row r="1434" spans="1:23" x14ac:dyDescent="0.35">
      <c r="A1434" t="str">
        <f t="shared" si="109"/>
        <v/>
      </c>
      <c r="C1434" s="4"/>
      <c r="H1434">
        <f>IFERROR(VLOOKUP($A1434,OSA!$BD:$BD,1,0),0)</f>
        <v>0</v>
      </c>
      <c r="J1434" t="str">
        <f t="shared" si="108"/>
        <v>01/395129506RBLIBLI</v>
      </c>
      <c r="K1434" s="48" t="s">
        <v>10114</v>
      </c>
      <c r="L1434" t="s">
        <v>2970</v>
      </c>
      <c r="M1434" t="s">
        <v>20464</v>
      </c>
      <c r="N1434" s="4" t="s">
        <v>20689</v>
      </c>
      <c r="O1434">
        <v>24</v>
      </c>
      <c r="R1434" s="79">
        <v>423528</v>
      </c>
      <c r="U1434" s="69">
        <f t="shared" si="110"/>
        <v>8</v>
      </c>
      <c r="V1434" s="75">
        <f t="shared" si="111"/>
        <v>141176</v>
      </c>
      <c r="W1434">
        <f>IFERROR(VLOOKUP($J1435,OSA!$BD:$BD,1,0),0)</f>
        <v>0</v>
      </c>
    </row>
    <row r="1435" spans="1:23" x14ac:dyDescent="0.35">
      <c r="A1435" t="str">
        <f t="shared" si="109"/>
        <v/>
      </c>
      <c r="C1435" s="4"/>
      <c r="H1435">
        <f>IFERROR(VLOOKUP($A1435,OSA!$BD:$BD,1,0),0)</f>
        <v>0</v>
      </c>
      <c r="J1435" t="str">
        <f t="shared" si="108"/>
        <v>01/395129506SBLIBLI</v>
      </c>
      <c r="K1435" s="48" t="s">
        <v>10095</v>
      </c>
      <c r="L1435" t="s">
        <v>2970</v>
      </c>
      <c r="M1435" t="s">
        <v>20465</v>
      </c>
      <c r="N1435" s="4" t="s">
        <v>20689</v>
      </c>
      <c r="O1435">
        <v>24</v>
      </c>
      <c r="R1435" s="79">
        <v>705888</v>
      </c>
      <c r="U1435" s="69">
        <f t="shared" si="110"/>
        <v>8</v>
      </c>
      <c r="V1435" s="75">
        <f t="shared" si="111"/>
        <v>235296</v>
      </c>
      <c r="W1435">
        <f>IFERROR(VLOOKUP($J1436,OSA!$BD:$BD,1,0),0)</f>
        <v>0</v>
      </c>
    </row>
    <row r="1436" spans="1:23" x14ac:dyDescent="0.35">
      <c r="A1436" t="str">
        <f t="shared" si="109"/>
        <v/>
      </c>
      <c r="C1436" s="4"/>
      <c r="H1436">
        <f>IFERROR(VLOOKUP($A1436,OSA!$BD:$BD,1,0),0)</f>
        <v>0</v>
      </c>
      <c r="J1436" t="str">
        <f t="shared" si="108"/>
        <v>01/395129506TBLIBLI</v>
      </c>
      <c r="K1436" s="48" t="s">
        <v>10096</v>
      </c>
      <c r="L1436" t="s">
        <v>2970</v>
      </c>
      <c r="M1436" t="s">
        <v>20466</v>
      </c>
      <c r="N1436" s="4" t="s">
        <v>20689</v>
      </c>
      <c r="Q1436">
        <v>36</v>
      </c>
      <c r="T1436" s="79">
        <v>1716876</v>
      </c>
      <c r="U1436" s="69">
        <f t="shared" si="110"/>
        <v>12</v>
      </c>
      <c r="V1436" s="75">
        <f t="shared" si="111"/>
        <v>572292</v>
      </c>
      <c r="W1436">
        <f>IFERROR(VLOOKUP($J1437,OSA!$BD:$BD,1,0),0)</f>
        <v>0</v>
      </c>
    </row>
    <row r="1437" spans="1:23" x14ac:dyDescent="0.35">
      <c r="A1437" t="str">
        <f t="shared" si="109"/>
        <v/>
      </c>
      <c r="C1437" s="4"/>
      <c r="H1437">
        <f>IFERROR(VLOOKUP($A1437,OSA!$BD:$BD,1,0),0)</f>
        <v>0</v>
      </c>
      <c r="J1437" t="str">
        <f t="shared" si="108"/>
        <v>01/395129506UBLIBLI</v>
      </c>
      <c r="K1437" s="48" t="s">
        <v>11275</v>
      </c>
      <c r="L1437" t="s">
        <v>2970</v>
      </c>
      <c r="M1437" t="s">
        <v>20467</v>
      </c>
      <c r="N1437" s="4" t="s">
        <v>20689</v>
      </c>
      <c r="P1437">
        <v>96</v>
      </c>
      <c r="Q1437">
        <v>132</v>
      </c>
      <c r="S1437" s="79">
        <v>6867456</v>
      </c>
      <c r="T1437" s="79">
        <v>9442752</v>
      </c>
      <c r="U1437" s="69">
        <f t="shared" si="110"/>
        <v>76</v>
      </c>
      <c r="V1437" s="75">
        <f t="shared" si="111"/>
        <v>5436736</v>
      </c>
      <c r="W1437">
        <f>IFERROR(VLOOKUP($J1438,OSA!$BD:$BD,1,0),0)</f>
        <v>0</v>
      </c>
    </row>
    <row r="1438" spans="1:23" x14ac:dyDescent="0.35">
      <c r="A1438" t="str">
        <f t="shared" si="109"/>
        <v/>
      </c>
      <c r="C1438" s="4"/>
      <c r="H1438">
        <f>IFERROR(VLOOKUP($A1438,OSA!$BD:$BD,1,0),0)</f>
        <v>0</v>
      </c>
      <c r="J1438" t="str">
        <f t="shared" si="108"/>
        <v>01/395129506VBLIBLI</v>
      </c>
      <c r="K1438" s="48" t="s">
        <v>10097</v>
      </c>
      <c r="L1438" t="s">
        <v>2970</v>
      </c>
      <c r="M1438" t="s">
        <v>20468</v>
      </c>
      <c r="N1438" s="4" t="s">
        <v>20689</v>
      </c>
      <c r="P1438">
        <v>12</v>
      </c>
      <c r="Q1438">
        <v>36</v>
      </c>
      <c r="S1438" s="79">
        <v>1141151.9999999998</v>
      </c>
      <c r="T1438" s="79">
        <v>3423456</v>
      </c>
      <c r="U1438" s="69">
        <f t="shared" si="110"/>
        <v>16</v>
      </c>
      <c r="V1438" s="75">
        <f t="shared" si="111"/>
        <v>1521536</v>
      </c>
      <c r="W1438">
        <f>IFERROR(VLOOKUP($J1439,OSA!$BD:$BD,1,0),0)</f>
        <v>0</v>
      </c>
    </row>
    <row r="1439" spans="1:23" x14ac:dyDescent="0.35">
      <c r="A1439" t="str">
        <f t="shared" si="109"/>
        <v/>
      </c>
      <c r="C1439" s="4"/>
      <c r="H1439">
        <f>IFERROR(VLOOKUP($A1439,OSA!$BD:$BD,1,0),0)</f>
        <v>0</v>
      </c>
      <c r="J1439" t="str">
        <f t="shared" si="108"/>
        <v>01/395129506WBLIBLI</v>
      </c>
      <c r="K1439" s="48" t="s">
        <v>10115</v>
      </c>
      <c r="L1439" t="s">
        <v>2970</v>
      </c>
      <c r="M1439" t="s">
        <v>20469</v>
      </c>
      <c r="N1439" s="4" t="s">
        <v>20689</v>
      </c>
      <c r="P1439">
        <v>60</v>
      </c>
      <c r="Q1439">
        <v>72</v>
      </c>
      <c r="S1439" s="79">
        <v>8558640</v>
      </c>
      <c r="T1439" s="79">
        <v>10270368</v>
      </c>
      <c r="U1439" s="69">
        <f t="shared" si="110"/>
        <v>44</v>
      </c>
      <c r="V1439" s="75">
        <f t="shared" si="111"/>
        <v>6276336</v>
      </c>
      <c r="W1439">
        <f>IFERROR(VLOOKUP($J1440,OSA!$BD:$BD,1,0),0)</f>
        <v>0</v>
      </c>
    </row>
    <row r="1440" spans="1:23" x14ac:dyDescent="0.35">
      <c r="A1440" t="str">
        <f t="shared" si="109"/>
        <v/>
      </c>
      <c r="C1440" s="4"/>
      <c r="H1440">
        <f>IFERROR(VLOOKUP($A1440,OSA!$BD:$BD,1,0),0)</f>
        <v>0</v>
      </c>
      <c r="J1440" t="str">
        <f t="shared" ref="J1440:J1503" si="112">K1440&amp;N1440</f>
        <v>01/395129506XBLIBLI</v>
      </c>
      <c r="K1440" s="48" t="s">
        <v>10116</v>
      </c>
      <c r="L1440" t="s">
        <v>2970</v>
      </c>
      <c r="M1440" t="s">
        <v>20470</v>
      </c>
      <c r="N1440" s="4" t="s">
        <v>20689</v>
      </c>
      <c r="O1440">
        <v>12</v>
      </c>
      <c r="R1440" s="79">
        <v>211764</v>
      </c>
      <c r="U1440" s="69">
        <f t="shared" si="110"/>
        <v>4</v>
      </c>
      <c r="V1440" s="75">
        <f t="shared" si="111"/>
        <v>70588</v>
      </c>
      <c r="W1440">
        <f>IFERROR(VLOOKUP($J1441,OSA!$BD:$BD,1,0),0)</f>
        <v>0</v>
      </c>
    </row>
    <row r="1441" spans="1:23" x14ac:dyDescent="0.35">
      <c r="A1441" t="str">
        <f t="shared" si="109"/>
        <v/>
      </c>
      <c r="C1441" s="4"/>
      <c r="H1441">
        <f>IFERROR(VLOOKUP($A1441,OSA!$BD:$BD,1,0),0)</f>
        <v>0</v>
      </c>
      <c r="J1441" t="str">
        <f t="shared" si="112"/>
        <v>01/395129506YBLIBLI</v>
      </c>
      <c r="K1441" s="48" t="s">
        <v>10098</v>
      </c>
      <c r="L1441" t="s">
        <v>2970</v>
      </c>
      <c r="M1441" t="s">
        <v>20471</v>
      </c>
      <c r="N1441" s="4" t="s">
        <v>20689</v>
      </c>
      <c r="O1441">
        <v>24</v>
      </c>
      <c r="R1441" s="79">
        <v>705888</v>
      </c>
      <c r="U1441" s="69">
        <f t="shared" si="110"/>
        <v>8</v>
      </c>
      <c r="V1441" s="75">
        <f t="shared" si="111"/>
        <v>235296</v>
      </c>
      <c r="W1441">
        <f>IFERROR(VLOOKUP($J1442,OSA!$BD:$BD,1,0),0)</f>
        <v>0</v>
      </c>
    </row>
    <row r="1442" spans="1:23" x14ac:dyDescent="0.35">
      <c r="A1442" t="str">
        <f t="shared" si="109"/>
        <v/>
      </c>
      <c r="C1442" s="4"/>
      <c r="H1442">
        <f>IFERROR(VLOOKUP($A1442,OSA!$BD:$BD,1,0),0)</f>
        <v>0</v>
      </c>
      <c r="J1442" t="str">
        <f t="shared" si="112"/>
        <v>01/395129506YLAZADA</v>
      </c>
      <c r="K1442" s="48" t="s">
        <v>10098</v>
      </c>
      <c r="L1442" t="s">
        <v>2970</v>
      </c>
      <c r="M1442" t="s">
        <v>20471</v>
      </c>
      <c r="N1442" s="4" t="s">
        <v>20117</v>
      </c>
      <c r="Q1442">
        <v>12</v>
      </c>
      <c r="T1442" s="79">
        <v>352944</v>
      </c>
      <c r="U1442" s="69">
        <f t="shared" si="110"/>
        <v>4</v>
      </c>
      <c r="V1442" s="75">
        <f t="shared" si="111"/>
        <v>117648</v>
      </c>
      <c r="W1442">
        <f>IFERROR(VLOOKUP($J1443,OSA!$BD:$BD,1,0),0)</f>
        <v>0</v>
      </c>
    </row>
    <row r="1443" spans="1:23" x14ac:dyDescent="0.35">
      <c r="A1443" t="str">
        <f t="shared" si="109"/>
        <v/>
      </c>
      <c r="C1443" s="4"/>
      <c r="H1443">
        <f>IFERROR(VLOOKUP($A1443,OSA!$BD:$BD,1,0),0)</f>
        <v>0</v>
      </c>
      <c r="J1443" t="str">
        <f t="shared" si="112"/>
        <v>01/395129507FLAZADA</v>
      </c>
      <c r="K1443" s="48" t="s">
        <v>9711</v>
      </c>
      <c r="L1443" t="s">
        <v>2970</v>
      </c>
      <c r="M1443" t="s">
        <v>20472</v>
      </c>
      <c r="N1443" s="4" t="s">
        <v>20117</v>
      </c>
      <c r="O1443">
        <v>12</v>
      </c>
      <c r="R1443" s="79">
        <v>1788935.9999999998</v>
      </c>
      <c r="U1443" s="69">
        <f t="shared" si="110"/>
        <v>4</v>
      </c>
      <c r="V1443" s="75">
        <f t="shared" si="111"/>
        <v>596311.99999999988</v>
      </c>
      <c r="W1443">
        <f>IFERROR(VLOOKUP($J1444,OSA!$BD:$BD,1,0),0)</f>
        <v>0</v>
      </c>
    </row>
    <row r="1444" spans="1:23" x14ac:dyDescent="0.35">
      <c r="A1444" t="str">
        <f t="shared" si="109"/>
        <v/>
      </c>
      <c r="C1444" s="4"/>
      <c r="H1444">
        <f>IFERROR(VLOOKUP($A1444,OSA!$BD:$BD,1,0),0)</f>
        <v>0</v>
      </c>
      <c r="J1444" t="str">
        <f t="shared" si="112"/>
        <v>01/395129507GBLIBLI</v>
      </c>
      <c r="K1444" s="48" t="s">
        <v>10037</v>
      </c>
      <c r="L1444" t="s">
        <v>2970</v>
      </c>
      <c r="M1444" t="s">
        <v>20473</v>
      </c>
      <c r="N1444" s="4" t="s">
        <v>20689</v>
      </c>
      <c r="Q1444">
        <v>12</v>
      </c>
      <c r="T1444" s="79">
        <v>2683739.9999999995</v>
      </c>
      <c r="U1444" s="69">
        <f t="shared" si="110"/>
        <v>4</v>
      </c>
      <c r="V1444" s="75">
        <f t="shared" si="111"/>
        <v>894579.99999999988</v>
      </c>
      <c r="W1444">
        <f>IFERROR(VLOOKUP($J1445,OSA!$BD:$BD,1,0),0)</f>
        <v>0</v>
      </c>
    </row>
    <row r="1445" spans="1:23" x14ac:dyDescent="0.35">
      <c r="A1445" t="str">
        <f t="shared" si="109"/>
        <v/>
      </c>
      <c r="C1445" s="4"/>
      <c r="H1445">
        <f>IFERROR(VLOOKUP($A1445,OSA!$BD:$BD,1,0),0)</f>
        <v>0</v>
      </c>
      <c r="J1445" t="str">
        <f t="shared" si="112"/>
        <v>01/395129507GLAZADA</v>
      </c>
      <c r="K1445" s="48" t="s">
        <v>10037</v>
      </c>
      <c r="L1445" t="s">
        <v>2970</v>
      </c>
      <c r="M1445" t="s">
        <v>20473</v>
      </c>
      <c r="N1445" s="4" t="s">
        <v>20117</v>
      </c>
      <c r="O1445">
        <v>42</v>
      </c>
      <c r="R1445" s="79">
        <v>9393090</v>
      </c>
      <c r="U1445" s="69">
        <f t="shared" si="110"/>
        <v>14</v>
      </c>
      <c r="V1445" s="75">
        <f t="shared" si="111"/>
        <v>3131030</v>
      </c>
      <c r="W1445">
        <f>IFERROR(VLOOKUP($J1446,OSA!$BD:$BD,1,0),0)</f>
        <v>0</v>
      </c>
    </row>
    <row r="1446" spans="1:23" x14ac:dyDescent="0.35">
      <c r="A1446" t="str">
        <f t="shared" si="109"/>
        <v/>
      </c>
      <c r="C1446" s="4"/>
      <c r="H1446">
        <f>IFERROR(VLOOKUP($A1446,OSA!$BD:$BD,1,0),0)</f>
        <v>0</v>
      </c>
      <c r="J1446" t="str">
        <f t="shared" si="112"/>
        <v>01/395129507ILAZADA</v>
      </c>
      <c r="K1446" s="48" t="s">
        <v>9829</v>
      </c>
      <c r="L1446" t="s">
        <v>2970</v>
      </c>
      <c r="M1446" t="s">
        <v>20743</v>
      </c>
      <c r="N1446" s="4" t="s">
        <v>20117</v>
      </c>
      <c r="Q1446">
        <v>84</v>
      </c>
      <c r="T1446" s="79">
        <v>19033560</v>
      </c>
      <c r="U1446" s="69">
        <f t="shared" si="110"/>
        <v>28</v>
      </c>
      <c r="V1446" s="75">
        <f t="shared" si="111"/>
        <v>6344520</v>
      </c>
      <c r="W1446">
        <f>IFERROR(VLOOKUP($J1447,OSA!$BD:$BD,1,0),0)</f>
        <v>0</v>
      </c>
    </row>
    <row r="1447" spans="1:23" x14ac:dyDescent="0.35">
      <c r="A1447" t="str">
        <f t="shared" si="109"/>
        <v/>
      </c>
      <c r="C1447" s="4"/>
      <c r="H1447">
        <f>IFERROR(VLOOKUP($A1447,OSA!$BD:$BD,1,0),0)</f>
        <v>0</v>
      </c>
      <c r="J1447" t="str">
        <f t="shared" si="112"/>
        <v>01/395129507JLAZADA</v>
      </c>
      <c r="K1447" s="48" t="s">
        <v>9713</v>
      </c>
      <c r="L1447" t="s">
        <v>2970</v>
      </c>
      <c r="M1447" t="s">
        <v>20474</v>
      </c>
      <c r="N1447" s="4" t="s">
        <v>20117</v>
      </c>
      <c r="P1447">
        <v>36</v>
      </c>
      <c r="Q1447">
        <v>12</v>
      </c>
      <c r="S1447" s="79">
        <v>8160335.9999999981</v>
      </c>
      <c r="T1447" s="79">
        <v>2720111.9999999995</v>
      </c>
      <c r="U1447" s="69">
        <f t="shared" si="110"/>
        <v>16</v>
      </c>
      <c r="V1447" s="75">
        <f t="shared" si="111"/>
        <v>3626815.9999999995</v>
      </c>
      <c r="W1447">
        <f>IFERROR(VLOOKUP($J1448,OSA!$BD:$BD,1,0),0)</f>
        <v>0</v>
      </c>
    </row>
    <row r="1448" spans="1:23" x14ac:dyDescent="0.35">
      <c r="A1448" t="str">
        <f t="shared" si="109"/>
        <v/>
      </c>
      <c r="C1448" s="4"/>
      <c r="H1448">
        <f>IFERROR(VLOOKUP($A1448,OSA!$BD:$BD,1,0),0)</f>
        <v>0</v>
      </c>
      <c r="J1448" t="str">
        <f t="shared" si="112"/>
        <v>01/395129507KLAZADA</v>
      </c>
      <c r="K1448" s="48" t="s">
        <v>9714</v>
      </c>
      <c r="L1448" t="s">
        <v>2970</v>
      </c>
      <c r="M1448" t="s">
        <v>20475</v>
      </c>
      <c r="N1448" s="4" t="s">
        <v>20117</v>
      </c>
      <c r="O1448">
        <v>12</v>
      </c>
      <c r="Q1448">
        <v>36</v>
      </c>
      <c r="R1448" s="79">
        <v>4080684</v>
      </c>
      <c r="T1448" s="79">
        <v>12242052</v>
      </c>
      <c r="U1448" s="69">
        <f t="shared" si="110"/>
        <v>16</v>
      </c>
      <c r="V1448" s="75">
        <f t="shared" si="111"/>
        <v>5440912</v>
      </c>
      <c r="W1448">
        <f>IFERROR(VLOOKUP($J1449,OSA!$BD:$BD,1,0),0)</f>
        <v>0</v>
      </c>
    </row>
    <row r="1449" spans="1:23" x14ac:dyDescent="0.35">
      <c r="A1449" t="str">
        <f t="shared" si="109"/>
        <v/>
      </c>
      <c r="C1449" s="4"/>
      <c r="H1449">
        <f>IFERROR(VLOOKUP($A1449,OSA!$BD:$BD,1,0),0)</f>
        <v>0</v>
      </c>
      <c r="J1449" t="str">
        <f t="shared" si="112"/>
        <v>01/395129507OBLIBLI</v>
      </c>
      <c r="K1449" s="48" t="s">
        <v>11736</v>
      </c>
      <c r="L1449" t="s">
        <v>2970</v>
      </c>
      <c r="M1449" t="s">
        <v>20744</v>
      </c>
      <c r="N1449" s="4" t="s">
        <v>20689</v>
      </c>
      <c r="Q1449">
        <v>48</v>
      </c>
      <c r="T1449" s="79">
        <v>2289168</v>
      </c>
      <c r="U1449" s="69">
        <f t="shared" si="110"/>
        <v>16</v>
      </c>
      <c r="V1449" s="75">
        <f t="shared" si="111"/>
        <v>763056</v>
      </c>
      <c r="W1449">
        <f>IFERROR(VLOOKUP($J1450,OSA!$BD:$BD,1,0),0)</f>
        <v>0</v>
      </c>
    </row>
    <row r="1450" spans="1:23" x14ac:dyDescent="0.35">
      <c r="A1450" t="str">
        <f t="shared" si="109"/>
        <v/>
      </c>
      <c r="C1450" s="4"/>
      <c r="H1450">
        <f>IFERROR(VLOOKUP($A1450,OSA!$BD:$BD,1,0),0)</f>
        <v>0</v>
      </c>
      <c r="J1450" t="str">
        <f t="shared" si="112"/>
        <v>01/395129507PBLIBLI</v>
      </c>
      <c r="K1450" s="48" t="s">
        <v>11737</v>
      </c>
      <c r="L1450" t="s">
        <v>2970</v>
      </c>
      <c r="M1450" t="s">
        <v>20476</v>
      </c>
      <c r="N1450" s="4" t="s">
        <v>20689</v>
      </c>
      <c r="P1450">
        <v>132</v>
      </c>
      <c r="Q1450">
        <v>144</v>
      </c>
      <c r="S1450" s="79">
        <v>9442752</v>
      </c>
      <c r="T1450" s="79">
        <v>10301183.999999998</v>
      </c>
      <c r="U1450" s="69">
        <f t="shared" si="110"/>
        <v>92</v>
      </c>
      <c r="V1450" s="75">
        <f t="shared" si="111"/>
        <v>6581312</v>
      </c>
      <c r="W1450">
        <f>IFERROR(VLOOKUP($J1451,OSA!$BD:$BD,1,0),0)</f>
        <v>0</v>
      </c>
    </row>
    <row r="1451" spans="1:23" x14ac:dyDescent="0.35">
      <c r="A1451" t="str">
        <f t="shared" si="109"/>
        <v/>
      </c>
      <c r="C1451" s="4"/>
      <c r="H1451">
        <f>IFERROR(VLOOKUP($A1451,OSA!$BD:$BD,1,0),0)</f>
        <v>0</v>
      </c>
      <c r="J1451" t="str">
        <f t="shared" si="112"/>
        <v>01/395129507QBLIBLI</v>
      </c>
      <c r="K1451" s="48" t="s">
        <v>11738</v>
      </c>
      <c r="L1451" t="s">
        <v>2970</v>
      </c>
      <c r="M1451" t="s">
        <v>20477</v>
      </c>
      <c r="N1451" s="4" t="s">
        <v>20689</v>
      </c>
      <c r="O1451">
        <v>12</v>
      </c>
      <c r="P1451">
        <v>24</v>
      </c>
      <c r="Q1451">
        <v>24</v>
      </c>
      <c r="R1451" s="79">
        <v>1141151.9999999998</v>
      </c>
      <c r="S1451" s="79">
        <v>2282303.9999999995</v>
      </c>
      <c r="T1451" s="79">
        <v>2282303.9999999995</v>
      </c>
      <c r="U1451" s="69">
        <f t="shared" si="110"/>
        <v>20</v>
      </c>
      <c r="V1451" s="75">
        <f t="shared" si="111"/>
        <v>1901919.9999999993</v>
      </c>
      <c r="W1451">
        <f>IFERROR(VLOOKUP($J1452,OSA!$BD:$BD,1,0),0)</f>
        <v>0</v>
      </c>
    </row>
    <row r="1452" spans="1:23" x14ac:dyDescent="0.35">
      <c r="A1452" t="str">
        <f t="shared" si="109"/>
        <v/>
      </c>
      <c r="C1452" s="4"/>
      <c r="H1452">
        <f>IFERROR(VLOOKUP($A1452,OSA!$BD:$BD,1,0),0)</f>
        <v>0</v>
      </c>
      <c r="J1452" t="str">
        <f t="shared" si="112"/>
        <v>01/395129507RBLIBLI</v>
      </c>
      <c r="K1452" s="48" t="s">
        <v>11739</v>
      </c>
      <c r="L1452" t="s">
        <v>2970</v>
      </c>
      <c r="M1452" t="s">
        <v>20478</v>
      </c>
      <c r="N1452" s="4" t="s">
        <v>20689</v>
      </c>
      <c r="P1452">
        <v>36</v>
      </c>
      <c r="Q1452">
        <v>84</v>
      </c>
      <c r="S1452" s="79">
        <v>5135184</v>
      </c>
      <c r="T1452" s="79">
        <v>11982096</v>
      </c>
      <c r="U1452" s="69">
        <f t="shared" si="110"/>
        <v>40</v>
      </c>
      <c r="V1452" s="75">
        <f t="shared" si="111"/>
        <v>5705760</v>
      </c>
      <c r="W1452">
        <f>IFERROR(VLOOKUP($J1453,OSA!$BD:$BD,1,0),0)</f>
        <v>0</v>
      </c>
    </row>
    <row r="1453" spans="1:23" x14ac:dyDescent="0.35">
      <c r="A1453" t="str">
        <f t="shared" si="109"/>
        <v/>
      </c>
      <c r="C1453" s="4"/>
      <c r="H1453">
        <f>IFERROR(VLOOKUP($A1453,OSA!$BD:$BD,1,0),0)</f>
        <v>0</v>
      </c>
      <c r="J1453" t="str">
        <f t="shared" si="112"/>
        <v>01/395129508CLAZADA</v>
      </c>
      <c r="K1453" s="48" t="s">
        <v>13852</v>
      </c>
      <c r="L1453" t="s">
        <v>2970</v>
      </c>
      <c r="M1453" t="s">
        <v>20479</v>
      </c>
      <c r="N1453" s="4" t="s">
        <v>20117</v>
      </c>
      <c r="O1453">
        <v>18</v>
      </c>
      <c r="P1453">
        <v>12</v>
      </c>
      <c r="R1453" s="79">
        <v>4080168</v>
      </c>
      <c r="S1453" s="79">
        <v>2720111.9999999995</v>
      </c>
      <c r="U1453" s="69">
        <f t="shared" si="110"/>
        <v>10</v>
      </c>
      <c r="V1453" s="75">
        <f t="shared" si="111"/>
        <v>2266760</v>
      </c>
      <c r="W1453">
        <f>IFERROR(VLOOKUP($J1454,OSA!$BD:$BD,1,0),0)</f>
        <v>0</v>
      </c>
    </row>
    <row r="1454" spans="1:23" x14ac:dyDescent="0.35">
      <c r="A1454" t="str">
        <f t="shared" si="109"/>
        <v/>
      </c>
      <c r="C1454" s="4"/>
      <c r="H1454">
        <f>IFERROR(VLOOKUP($A1454,OSA!$BD:$BD,1,0),0)</f>
        <v>0</v>
      </c>
      <c r="J1454" t="str">
        <f t="shared" si="112"/>
        <v>01/395129508ELAZADA</v>
      </c>
      <c r="K1454" s="48" t="s">
        <v>13853</v>
      </c>
      <c r="L1454" t="s">
        <v>2970</v>
      </c>
      <c r="M1454" t="s">
        <v>20480</v>
      </c>
      <c r="N1454" s="4" t="s">
        <v>20117</v>
      </c>
      <c r="P1454">
        <v>10</v>
      </c>
      <c r="Q1454">
        <v>24</v>
      </c>
      <c r="S1454" s="79">
        <v>1653739.9999999998</v>
      </c>
      <c r="T1454" s="79">
        <v>3968976</v>
      </c>
      <c r="U1454" s="69">
        <f t="shared" si="110"/>
        <v>11.333333333333334</v>
      </c>
      <c r="V1454" s="75">
        <f t="shared" si="111"/>
        <v>1874238.6666666667</v>
      </c>
      <c r="W1454">
        <f>IFERROR(VLOOKUP($J1455,OSA!$BD:$BD,1,0),0)</f>
        <v>0</v>
      </c>
    </row>
    <row r="1455" spans="1:23" x14ac:dyDescent="0.35">
      <c r="A1455" t="str">
        <f t="shared" si="109"/>
        <v/>
      </c>
      <c r="C1455" s="4"/>
      <c r="H1455">
        <f>IFERROR(VLOOKUP($A1455,OSA!$BD:$BD,1,0),0)</f>
        <v>0</v>
      </c>
      <c r="J1455" t="str">
        <f t="shared" si="112"/>
        <v>01/395129508FLAZADA</v>
      </c>
      <c r="K1455" s="48" t="s">
        <v>13854</v>
      </c>
      <c r="L1455" t="s">
        <v>2970</v>
      </c>
      <c r="M1455" t="s">
        <v>20481</v>
      </c>
      <c r="N1455" s="4" t="s">
        <v>20117</v>
      </c>
      <c r="O1455">
        <v>45</v>
      </c>
      <c r="P1455">
        <v>19</v>
      </c>
      <c r="Q1455">
        <v>44</v>
      </c>
      <c r="R1455" s="79">
        <v>11162700</v>
      </c>
      <c r="S1455" s="79">
        <v>4713140</v>
      </c>
      <c r="T1455" s="79">
        <v>10914640</v>
      </c>
      <c r="U1455" s="69">
        <f t="shared" si="110"/>
        <v>36</v>
      </c>
      <c r="V1455" s="75">
        <f t="shared" si="111"/>
        <v>8930160</v>
      </c>
      <c r="W1455">
        <f>IFERROR(VLOOKUP($J1456,OSA!$BD:$BD,1,0),0)</f>
        <v>0</v>
      </c>
    </row>
    <row r="1456" spans="1:23" x14ac:dyDescent="0.35">
      <c r="A1456" t="str">
        <f t="shared" si="109"/>
        <v/>
      </c>
      <c r="C1456" s="4"/>
      <c r="H1456">
        <f>IFERROR(VLOOKUP($A1456,OSA!$BD:$BD,1,0),0)</f>
        <v>0</v>
      </c>
      <c r="J1456" t="str">
        <f t="shared" si="112"/>
        <v>01/395329501CBLIBLI</v>
      </c>
      <c r="K1456" s="48" t="s">
        <v>2515</v>
      </c>
      <c r="L1456" t="s">
        <v>2971</v>
      </c>
      <c r="M1456" t="s">
        <v>20482</v>
      </c>
      <c r="N1456" s="4" t="s">
        <v>20689</v>
      </c>
      <c r="O1456">
        <v>84</v>
      </c>
      <c r="P1456">
        <v>120</v>
      </c>
      <c r="Q1456">
        <v>120</v>
      </c>
      <c r="R1456" s="79">
        <v>10967544</v>
      </c>
      <c r="S1456" s="79">
        <v>15667920</v>
      </c>
      <c r="T1456" s="79">
        <v>15667920</v>
      </c>
      <c r="U1456" s="69">
        <f t="shared" si="110"/>
        <v>108</v>
      </c>
      <c r="V1456" s="75">
        <f t="shared" si="111"/>
        <v>14101128</v>
      </c>
      <c r="W1456">
        <f>IFERROR(VLOOKUP($J1457,OSA!$BD:$BD,1,0),0)</f>
        <v>0</v>
      </c>
    </row>
    <row r="1457" spans="1:23" x14ac:dyDescent="0.35">
      <c r="A1457" t="str">
        <f t="shared" si="109"/>
        <v/>
      </c>
      <c r="C1457" s="4"/>
      <c r="H1457">
        <f>IFERROR(VLOOKUP($A1457,OSA!$BD:$BD,1,0),0)</f>
        <v>0</v>
      </c>
      <c r="J1457" t="str">
        <f t="shared" si="112"/>
        <v>01/395329501CLAZADA</v>
      </c>
      <c r="K1457" s="48" t="s">
        <v>2515</v>
      </c>
      <c r="L1457" t="s">
        <v>2971</v>
      </c>
      <c r="M1457" t="s">
        <v>20482</v>
      </c>
      <c r="N1457" s="4" t="s">
        <v>20117</v>
      </c>
      <c r="O1457">
        <v>1344</v>
      </c>
      <c r="P1457">
        <v>569</v>
      </c>
      <c r="Q1457">
        <v>4015</v>
      </c>
      <c r="R1457" s="79">
        <v>175480704</v>
      </c>
      <c r="S1457" s="79">
        <v>74292054</v>
      </c>
      <c r="T1457" s="79">
        <v>524222489.99999994</v>
      </c>
      <c r="U1457" s="69">
        <f t="shared" si="110"/>
        <v>1976</v>
      </c>
      <c r="V1457" s="75">
        <f t="shared" si="111"/>
        <v>257998416</v>
      </c>
      <c r="W1457">
        <f>IFERROR(VLOOKUP($J1458,OSA!$BD:$BD,1,0),0)</f>
        <v>0</v>
      </c>
    </row>
    <row r="1458" spans="1:23" x14ac:dyDescent="0.35">
      <c r="A1458" t="str">
        <f t="shared" si="109"/>
        <v/>
      </c>
      <c r="C1458" s="4"/>
      <c r="H1458">
        <f>IFERROR(VLOOKUP($A1458,OSA!$BD:$BD,1,0),0)</f>
        <v>0</v>
      </c>
      <c r="J1458" t="str">
        <f t="shared" si="112"/>
        <v>01/395329501DLAZADA</v>
      </c>
      <c r="K1458" s="48" t="s">
        <v>9704</v>
      </c>
      <c r="L1458" t="s">
        <v>2971</v>
      </c>
      <c r="M1458" t="s">
        <v>20483</v>
      </c>
      <c r="N1458" s="4" t="s">
        <v>20117</v>
      </c>
      <c r="O1458">
        <v>72</v>
      </c>
      <c r="R1458" s="79">
        <v>6107903.9999999991</v>
      </c>
      <c r="U1458" s="69">
        <f t="shared" si="110"/>
        <v>24</v>
      </c>
      <c r="V1458" s="75">
        <f t="shared" si="111"/>
        <v>2035967.9999999998</v>
      </c>
      <c r="W1458">
        <f>IFERROR(VLOOKUP($J1459,OSA!$BD:$BD,1,0),0)</f>
        <v>0</v>
      </c>
    </row>
    <row r="1459" spans="1:23" x14ac:dyDescent="0.35">
      <c r="A1459" t="str">
        <f t="shared" si="109"/>
        <v/>
      </c>
      <c r="C1459" s="4"/>
      <c r="H1459">
        <f>IFERROR(VLOOKUP($A1459,OSA!$BD:$BD,1,0),0)</f>
        <v>0</v>
      </c>
      <c r="J1459" t="str">
        <f t="shared" si="112"/>
        <v>01/395329501ELAZADA</v>
      </c>
      <c r="K1459" s="48" t="s">
        <v>6103</v>
      </c>
      <c r="L1459" t="s">
        <v>2971</v>
      </c>
      <c r="M1459" t="s">
        <v>20484</v>
      </c>
      <c r="N1459" s="4" t="s">
        <v>20117</v>
      </c>
      <c r="O1459">
        <v>70</v>
      </c>
      <c r="Q1459">
        <v>12</v>
      </c>
      <c r="R1459" s="79">
        <v>8907360</v>
      </c>
      <c r="T1459" s="79">
        <v>1526976</v>
      </c>
      <c r="U1459" s="69">
        <f t="shared" si="110"/>
        <v>27.333333333333332</v>
      </c>
      <c r="V1459" s="75">
        <f t="shared" si="111"/>
        <v>3478112</v>
      </c>
      <c r="W1459">
        <f>IFERROR(VLOOKUP($J1460,OSA!$BD:$BD,1,0),0)</f>
        <v>0</v>
      </c>
    </row>
    <row r="1460" spans="1:23" x14ac:dyDescent="0.35">
      <c r="A1460" t="str">
        <f t="shared" si="109"/>
        <v/>
      </c>
      <c r="C1460" s="4"/>
      <c r="H1460">
        <f>IFERROR(VLOOKUP($A1460,OSA!$BD:$BD,1,0),0)</f>
        <v>0</v>
      </c>
      <c r="J1460" t="str">
        <f t="shared" si="112"/>
        <v>01/395329502DLAZADA</v>
      </c>
      <c r="K1460" s="48" t="s">
        <v>9705</v>
      </c>
      <c r="L1460" t="s">
        <v>2971</v>
      </c>
      <c r="M1460" t="s">
        <v>20745</v>
      </c>
      <c r="N1460" s="4" t="s">
        <v>20117</v>
      </c>
      <c r="Q1460">
        <v>24</v>
      </c>
      <c r="T1460" s="79">
        <v>2035967.9999999998</v>
      </c>
      <c r="U1460" s="69">
        <f t="shared" si="110"/>
        <v>8</v>
      </c>
      <c r="V1460" s="75">
        <f t="shared" si="111"/>
        <v>678655.99999999988</v>
      </c>
      <c r="W1460">
        <f>IFERROR(VLOOKUP($J1461,OSA!$BD:$BD,1,0),0)</f>
        <v>0</v>
      </c>
    </row>
    <row r="1461" spans="1:23" x14ac:dyDescent="0.35">
      <c r="A1461" t="str">
        <f t="shared" si="109"/>
        <v/>
      </c>
      <c r="C1461" s="4"/>
      <c r="H1461">
        <f>IFERROR(VLOOKUP($A1461,OSA!$BD:$BD,1,0),0)</f>
        <v>0</v>
      </c>
      <c r="J1461" t="str">
        <f t="shared" si="112"/>
        <v>01/395329502KLAZADA</v>
      </c>
      <c r="K1461" s="48" t="s">
        <v>11740</v>
      </c>
      <c r="L1461" t="s">
        <v>2971</v>
      </c>
      <c r="M1461" t="s">
        <v>20746</v>
      </c>
      <c r="N1461" s="4" t="s">
        <v>20117</v>
      </c>
      <c r="Q1461">
        <v>12</v>
      </c>
      <c r="T1461" s="79">
        <v>1017983.9999999999</v>
      </c>
      <c r="U1461" s="69">
        <f t="shared" si="110"/>
        <v>4</v>
      </c>
      <c r="V1461" s="75">
        <f t="shared" si="111"/>
        <v>339327.99999999994</v>
      </c>
      <c r="W1461">
        <f>IFERROR(VLOOKUP($J1462,OSA!$BD:$BD,1,0),0)</f>
        <v>0</v>
      </c>
    </row>
    <row r="1462" spans="1:23" x14ac:dyDescent="0.35">
      <c r="A1462" t="str">
        <f t="shared" si="109"/>
        <v/>
      </c>
      <c r="C1462" s="4"/>
      <c r="H1462">
        <f>IFERROR(VLOOKUP($A1462,OSA!$BD:$BD,1,0),0)</f>
        <v>0</v>
      </c>
      <c r="J1462" t="str">
        <f t="shared" si="112"/>
        <v>01/395329502LLAZADA</v>
      </c>
      <c r="K1462" s="48" t="s">
        <v>11741</v>
      </c>
      <c r="L1462" t="s">
        <v>2971</v>
      </c>
      <c r="M1462" t="s">
        <v>20747</v>
      </c>
      <c r="N1462" s="4" t="s">
        <v>20117</v>
      </c>
      <c r="Q1462">
        <v>28</v>
      </c>
      <c r="T1462" s="79">
        <v>3562944</v>
      </c>
      <c r="U1462" s="69">
        <f t="shared" si="110"/>
        <v>9.3333333333333339</v>
      </c>
      <c r="V1462" s="75">
        <f t="shared" si="111"/>
        <v>1187648</v>
      </c>
      <c r="W1462">
        <f>IFERROR(VLOOKUP($J1463,OSA!$BD:$BD,1,0),0)</f>
        <v>0</v>
      </c>
    </row>
    <row r="1463" spans="1:23" x14ac:dyDescent="0.35">
      <c r="A1463" t="str">
        <f t="shared" si="109"/>
        <v/>
      </c>
      <c r="C1463" s="4"/>
      <c r="H1463">
        <f>IFERROR(VLOOKUP($A1463,OSA!$BD:$BD,1,0),0)</f>
        <v>0</v>
      </c>
      <c r="J1463" t="str">
        <f t="shared" si="112"/>
        <v>01/395329502MLAZADA</v>
      </c>
      <c r="K1463" s="48" t="s">
        <v>11742</v>
      </c>
      <c r="L1463" t="s">
        <v>2971</v>
      </c>
      <c r="M1463" t="s">
        <v>20485</v>
      </c>
      <c r="N1463" s="4" t="s">
        <v>20117</v>
      </c>
      <c r="O1463">
        <v>7</v>
      </c>
      <c r="P1463">
        <v>24</v>
      </c>
      <c r="Q1463">
        <v>12</v>
      </c>
      <c r="R1463" s="79">
        <v>301566.99999999994</v>
      </c>
      <c r="S1463" s="79">
        <v>1033944</v>
      </c>
      <c r="T1463" s="79">
        <v>516972</v>
      </c>
      <c r="U1463" s="69">
        <f t="shared" si="110"/>
        <v>14.333333333333334</v>
      </c>
      <c r="V1463" s="75">
        <f t="shared" si="111"/>
        <v>617494.33333333337</v>
      </c>
      <c r="W1463">
        <f>IFERROR(VLOOKUP($J1464,OSA!$BD:$BD,1,0),0)</f>
        <v>0</v>
      </c>
    </row>
    <row r="1464" spans="1:23" x14ac:dyDescent="0.35">
      <c r="A1464" t="str">
        <f t="shared" si="109"/>
        <v/>
      </c>
      <c r="C1464" s="4"/>
      <c r="H1464">
        <f>IFERROR(VLOOKUP($A1464,OSA!$BD:$BD,1,0),0)</f>
        <v>0</v>
      </c>
      <c r="J1464" t="str">
        <f t="shared" si="112"/>
        <v>01/395329502NLAZADA</v>
      </c>
      <c r="K1464" s="48" t="s">
        <v>11743</v>
      </c>
      <c r="L1464" t="s">
        <v>2971</v>
      </c>
      <c r="M1464" t="s">
        <v>20486</v>
      </c>
      <c r="N1464" s="4" t="s">
        <v>20117</v>
      </c>
      <c r="Q1464">
        <v>12</v>
      </c>
      <c r="T1464" s="79">
        <v>775451.99999999988</v>
      </c>
      <c r="U1464" s="69">
        <f t="shared" si="110"/>
        <v>4</v>
      </c>
      <c r="V1464" s="75">
        <f t="shared" si="111"/>
        <v>258483.99999999997</v>
      </c>
      <c r="W1464">
        <f>IFERROR(VLOOKUP($J1465,OSA!$BD:$BD,1,0),0)</f>
        <v>0</v>
      </c>
    </row>
    <row r="1465" spans="1:23" x14ac:dyDescent="0.35">
      <c r="A1465" t="str">
        <f t="shared" si="109"/>
        <v/>
      </c>
      <c r="C1465" s="4"/>
      <c r="H1465">
        <f>IFERROR(VLOOKUP($A1465,OSA!$BD:$BD,1,0),0)</f>
        <v>0</v>
      </c>
      <c r="J1465" t="str">
        <f t="shared" si="112"/>
        <v>01/395329502OLAZADA</v>
      </c>
      <c r="K1465" s="48" t="s">
        <v>18267</v>
      </c>
      <c r="L1465" t="s">
        <v>2971</v>
      </c>
      <c r="M1465" t="s">
        <v>20748</v>
      </c>
      <c r="N1465" s="4" t="s">
        <v>20117</v>
      </c>
      <c r="Q1465">
        <v>28</v>
      </c>
      <c r="T1465" s="79">
        <v>1790768</v>
      </c>
      <c r="U1465" s="69">
        <f t="shared" si="110"/>
        <v>9.3333333333333339</v>
      </c>
      <c r="V1465" s="75">
        <f t="shared" si="111"/>
        <v>596922.66666666663</v>
      </c>
      <c r="W1465">
        <f>IFERROR(VLOOKUP($J1466,OSA!$BD:$BD,1,0),0)</f>
        <v>0</v>
      </c>
    </row>
    <row r="1466" spans="1:23" x14ac:dyDescent="0.35">
      <c r="A1466" t="str">
        <f t="shared" si="109"/>
        <v/>
      </c>
      <c r="C1466" s="4"/>
      <c r="H1466">
        <f>IFERROR(VLOOKUP($A1466,OSA!$BD:$BD,1,0),0)</f>
        <v>0</v>
      </c>
      <c r="J1466" t="str">
        <f t="shared" si="112"/>
        <v>01/395329502PLAZADA</v>
      </c>
      <c r="K1466" s="48" t="s">
        <v>18279</v>
      </c>
      <c r="L1466" t="s">
        <v>2971</v>
      </c>
      <c r="M1466" t="s">
        <v>20749</v>
      </c>
      <c r="N1466" s="4" t="s">
        <v>20117</v>
      </c>
      <c r="Q1466">
        <v>33</v>
      </c>
      <c r="T1466" s="79">
        <v>1421673</v>
      </c>
      <c r="U1466" s="69">
        <f t="shared" si="110"/>
        <v>11</v>
      </c>
      <c r="V1466" s="75">
        <f t="shared" si="111"/>
        <v>473891</v>
      </c>
      <c r="W1466">
        <f>IFERROR(VLOOKUP($J1467,OSA!$BD:$BD,1,0),0)</f>
        <v>0</v>
      </c>
    </row>
    <row r="1467" spans="1:23" x14ac:dyDescent="0.35">
      <c r="A1467" t="str">
        <f t="shared" si="109"/>
        <v/>
      </c>
      <c r="C1467" s="4"/>
      <c r="H1467">
        <f>IFERROR(VLOOKUP($A1467,OSA!$BD:$BD,1,0),0)</f>
        <v>0</v>
      </c>
      <c r="J1467" t="str">
        <f t="shared" si="112"/>
        <v>01/395329502QLAZADA</v>
      </c>
      <c r="K1467" s="48" t="s">
        <v>18276</v>
      </c>
      <c r="L1467" t="s">
        <v>2971</v>
      </c>
      <c r="M1467" t="s">
        <v>20750</v>
      </c>
      <c r="N1467" s="4" t="s">
        <v>20117</v>
      </c>
      <c r="Q1467">
        <v>32</v>
      </c>
      <c r="T1467" s="79">
        <v>2067871.9999999998</v>
      </c>
      <c r="U1467" s="69">
        <f t="shared" si="110"/>
        <v>10.666666666666666</v>
      </c>
      <c r="V1467" s="75">
        <f t="shared" si="111"/>
        <v>689290.66666666663</v>
      </c>
      <c r="W1467">
        <f>IFERROR(VLOOKUP($J1468,OSA!$BD:$BD,1,0),0)</f>
        <v>0</v>
      </c>
    </row>
    <row r="1468" spans="1:23" x14ac:dyDescent="0.35">
      <c r="A1468" t="str">
        <f t="shared" si="109"/>
        <v/>
      </c>
      <c r="C1468" s="4"/>
      <c r="H1468">
        <f>IFERROR(VLOOKUP($A1468,OSA!$BD:$BD,1,0),0)</f>
        <v>0</v>
      </c>
      <c r="J1468" t="str">
        <f t="shared" si="112"/>
        <v>01/395329502RLAZADA</v>
      </c>
      <c r="K1468" s="48" t="s">
        <v>13826</v>
      </c>
      <c r="L1468" t="s">
        <v>2971</v>
      </c>
      <c r="M1468" t="s">
        <v>20487</v>
      </c>
      <c r="N1468" s="4" t="s">
        <v>20117</v>
      </c>
      <c r="O1468">
        <v>48</v>
      </c>
      <c r="P1468">
        <v>83</v>
      </c>
      <c r="R1468" s="79">
        <v>4926048</v>
      </c>
      <c r="S1468" s="79">
        <v>8517958</v>
      </c>
      <c r="U1468" s="69">
        <f t="shared" si="110"/>
        <v>43.666666666666664</v>
      </c>
      <c r="V1468" s="75">
        <f t="shared" si="111"/>
        <v>4481335.333333333</v>
      </c>
      <c r="W1468">
        <f>IFERROR(VLOOKUP($J1469,OSA!$BD:$BD,1,0),0)</f>
        <v>0</v>
      </c>
    </row>
    <row r="1469" spans="1:23" x14ac:dyDescent="0.35">
      <c r="A1469" t="str">
        <f t="shared" si="109"/>
        <v/>
      </c>
      <c r="C1469" s="4"/>
      <c r="H1469">
        <f>IFERROR(VLOOKUP($A1469,OSA!$BD:$BD,1,0),0)</f>
        <v>0</v>
      </c>
      <c r="J1469" t="str">
        <f t="shared" si="112"/>
        <v>01/395329502SLAZADA</v>
      </c>
      <c r="K1469" s="48" t="s">
        <v>13827</v>
      </c>
      <c r="L1469" t="s">
        <v>2971</v>
      </c>
      <c r="M1469" t="s">
        <v>20488</v>
      </c>
      <c r="N1469" s="4" t="s">
        <v>20117</v>
      </c>
      <c r="O1469">
        <v>62</v>
      </c>
      <c r="Q1469">
        <v>51</v>
      </c>
      <c r="R1469" s="79">
        <v>9544155.9999999981</v>
      </c>
      <c r="T1469" s="79">
        <v>7850838</v>
      </c>
      <c r="U1469" s="69">
        <f t="shared" si="110"/>
        <v>37.666666666666664</v>
      </c>
      <c r="V1469" s="75">
        <f t="shared" si="111"/>
        <v>5798331.333333333</v>
      </c>
      <c r="W1469">
        <f>IFERROR(VLOOKUP($J1470,OSA!$BD:$BD,1,0),0)</f>
        <v>0</v>
      </c>
    </row>
    <row r="1470" spans="1:23" x14ac:dyDescent="0.35">
      <c r="A1470" t="str">
        <f t="shared" si="109"/>
        <v/>
      </c>
      <c r="C1470" s="4"/>
      <c r="H1470">
        <f>IFERROR(VLOOKUP($A1470,OSA!$BD:$BD,1,0),0)</f>
        <v>0</v>
      </c>
      <c r="J1470" t="str">
        <f t="shared" si="112"/>
        <v>01/395329502TLAZADA</v>
      </c>
      <c r="K1470" s="48" t="s">
        <v>13828</v>
      </c>
      <c r="L1470" t="s">
        <v>2971</v>
      </c>
      <c r="M1470" t="s">
        <v>20489</v>
      </c>
      <c r="N1470" s="4" t="s">
        <v>20117</v>
      </c>
      <c r="O1470">
        <v>48</v>
      </c>
      <c r="P1470">
        <v>41</v>
      </c>
      <c r="Q1470">
        <v>24</v>
      </c>
      <c r="R1470" s="79">
        <v>4926048</v>
      </c>
      <c r="S1470" s="79">
        <v>4207665.9999999991</v>
      </c>
      <c r="T1470" s="79">
        <v>2463024</v>
      </c>
      <c r="U1470" s="69">
        <f t="shared" si="110"/>
        <v>37.666666666666664</v>
      </c>
      <c r="V1470" s="75">
        <f t="shared" si="111"/>
        <v>3865579.3333333335</v>
      </c>
      <c r="W1470">
        <f>IFERROR(VLOOKUP($J1471,OSA!$BD:$BD,1,0),0)</f>
        <v>0</v>
      </c>
    </row>
    <row r="1471" spans="1:23" x14ac:dyDescent="0.35">
      <c r="A1471" t="str">
        <f t="shared" si="109"/>
        <v/>
      </c>
      <c r="C1471" s="4"/>
      <c r="H1471">
        <f>IFERROR(VLOOKUP($A1471,OSA!$BD:$BD,1,0),0)</f>
        <v>0</v>
      </c>
      <c r="J1471" t="str">
        <f t="shared" si="112"/>
        <v>01/395329502ULAZADA</v>
      </c>
      <c r="K1471" s="48" t="s">
        <v>13829</v>
      </c>
      <c r="L1471" t="s">
        <v>2971</v>
      </c>
      <c r="M1471" t="s">
        <v>20490</v>
      </c>
      <c r="N1471" s="4" t="s">
        <v>20117</v>
      </c>
      <c r="O1471">
        <v>49</v>
      </c>
      <c r="P1471">
        <v>18</v>
      </c>
      <c r="Q1471">
        <v>67</v>
      </c>
      <c r="R1471" s="79">
        <v>7542962</v>
      </c>
      <c r="S1471" s="79">
        <v>2770884</v>
      </c>
      <c r="T1471" s="79">
        <v>10313846</v>
      </c>
      <c r="U1471" s="69">
        <f t="shared" si="110"/>
        <v>44.666666666666664</v>
      </c>
      <c r="V1471" s="75">
        <f t="shared" si="111"/>
        <v>6875897.333333333</v>
      </c>
      <c r="W1471">
        <f>IFERROR(VLOOKUP($J1472,OSA!$BD:$BD,1,0),0)</f>
        <v>0</v>
      </c>
    </row>
    <row r="1472" spans="1:23" x14ac:dyDescent="0.35">
      <c r="A1472" t="str">
        <f t="shared" si="109"/>
        <v/>
      </c>
      <c r="C1472" s="4"/>
      <c r="H1472">
        <f>IFERROR(VLOOKUP($A1472,OSA!$BD:$BD,1,0),0)</f>
        <v>0</v>
      </c>
      <c r="J1472" t="str">
        <f t="shared" si="112"/>
        <v>01/395329502VBLIBLI</v>
      </c>
      <c r="K1472" s="48" t="s">
        <v>13830</v>
      </c>
      <c r="L1472" t="s">
        <v>2971</v>
      </c>
      <c r="M1472" t="s">
        <v>20491</v>
      </c>
      <c r="N1472" s="4" t="s">
        <v>20689</v>
      </c>
      <c r="P1472">
        <v>12</v>
      </c>
      <c r="S1472" s="79">
        <v>1231512</v>
      </c>
      <c r="U1472" s="69">
        <f t="shared" si="110"/>
        <v>4</v>
      </c>
      <c r="V1472" s="75">
        <f t="shared" si="111"/>
        <v>410504</v>
      </c>
      <c r="W1472">
        <f>IFERROR(VLOOKUP($J1473,OSA!$BD:$BD,1,0),0)</f>
        <v>0</v>
      </c>
    </row>
    <row r="1473" spans="1:23" x14ac:dyDescent="0.35">
      <c r="A1473" t="str">
        <f t="shared" si="109"/>
        <v/>
      </c>
      <c r="C1473" s="4"/>
      <c r="H1473">
        <f>IFERROR(VLOOKUP($A1473,OSA!$BD:$BD,1,0),0)</f>
        <v>0</v>
      </c>
      <c r="J1473" t="str">
        <f t="shared" si="112"/>
        <v>01/395329502VLAZADA</v>
      </c>
      <c r="K1473" s="48" t="s">
        <v>13830</v>
      </c>
      <c r="L1473" t="s">
        <v>2971</v>
      </c>
      <c r="M1473" t="s">
        <v>20491</v>
      </c>
      <c r="N1473" s="4" t="s">
        <v>20117</v>
      </c>
      <c r="O1473">
        <v>73</v>
      </c>
      <c r="P1473">
        <v>41</v>
      </c>
      <c r="R1473" s="79">
        <v>7491698</v>
      </c>
      <c r="S1473" s="79">
        <v>4207666</v>
      </c>
      <c r="U1473" s="69">
        <f t="shared" si="110"/>
        <v>38</v>
      </c>
      <c r="V1473" s="75">
        <f t="shared" si="111"/>
        <v>3899788</v>
      </c>
      <c r="W1473">
        <f>IFERROR(VLOOKUP($J1474,OSA!$BD:$BD,1,0),0)</f>
        <v>0</v>
      </c>
    </row>
    <row r="1474" spans="1:23" x14ac:dyDescent="0.35">
      <c r="A1474" t="str">
        <f t="shared" si="109"/>
        <v/>
      </c>
      <c r="C1474" s="4"/>
      <c r="H1474">
        <f>IFERROR(VLOOKUP($A1474,OSA!$BD:$BD,1,0),0)</f>
        <v>0</v>
      </c>
      <c r="J1474" t="str">
        <f t="shared" si="112"/>
        <v>01/395329502WLAZADA</v>
      </c>
      <c r="K1474" s="48" t="s">
        <v>13831</v>
      </c>
      <c r="L1474" t="s">
        <v>2971</v>
      </c>
      <c r="M1474" t="s">
        <v>20492</v>
      </c>
      <c r="N1474" s="4" t="s">
        <v>20117</v>
      </c>
      <c r="O1474">
        <v>46</v>
      </c>
      <c r="P1474">
        <v>26</v>
      </c>
      <c r="Q1474">
        <v>63</v>
      </c>
      <c r="R1474" s="79">
        <v>7081148</v>
      </c>
      <c r="S1474" s="79">
        <v>4002388</v>
      </c>
      <c r="T1474" s="79">
        <v>9698094</v>
      </c>
      <c r="U1474" s="69">
        <f t="shared" si="110"/>
        <v>45</v>
      </c>
      <c r="V1474" s="75">
        <f t="shared" si="111"/>
        <v>6927210</v>
      </c>
      <c r="W1474">
        <f>IFERROR(VLOOKUP($J1475,OSA!$BD:$BD,1,0),0)</f>
        <v>0</v>
      </c>
    </row>
    <row r="1475" spans="1:23" x14ac:dyDescent="0.35">
      <c r="A1475" t="str">
        <f t="shared" ref="A1475:A1538" si="113">B1475&amp;E1475</f>
        <v/>
      </c>
      <c r="C1475" s="4"/>
      <c r="H1475">
        <f>IFERROR(VLOOKUP($A1475,OSA!$BD:$BD,1,0),0)</f>
        <v>0</v>
      </c>
      <c r="J1475" t="str">
        <f t="shared" si="112"/>
        <v>01/395529502DLAZADA</v>
      </c>
      <c r="K1475" s="48" t="s">
        <v>14785</v>
      </c>
      <c r="L1475" t="s">
        <v>18724</v>
      </c>
      <c r="M1475" t="s">
        <v>20493</v>
      </c>
      <c r="N1475" s="4" t="s">
        <v>20117</v>
      </c>
      <c r="O1475">
        <v>32</v>
      </c>
      <c r="P1475">
        <v>6</v>
      </c>
      <c r="Q1475">
        <v>122</v>
      </c>
      <c r="R1475" s="79">
        <v>1538624</v>
      </c>
      <c r="S1475" s="79">
        <v>288491.99999999994</v>
      </c>
      <c r="T1475" s="79">
        <v>5866004</v>
      </c>
      <c r="U1475" s="69">
        <f t="shared" ref="U1475:U1538" si="114">SUM(O1475:Q1475)/3</f>
        <v>53.333333333333336</v>
      </c>
      <c r="V1475" s="75">
        <f t="shared" ref="V1475:V1538" si="115">SUM(R1475:T1475)/3</f>
        <v>2564373.3333333335</v>
      </c>
      <c r="W1475">
        <f>IFERROR(VLOOKUP($J1476,OSA!$BD:$BD,1,0),0)</f>
        <v>0</v>
      </c>
    </row>
    <row r="1476" spans="1:23" x14ac:dyDescent="0.35">
      <c r="A1476" t="str">
        <f t="shared" si="113"/>
        <v/>
      </c>
      <c r="C1476" s="4"/>
      <c r="H1476">
        <f>IFERROR(VLOOKUP($A1476,OSA!$BD:$BD,1,0),0)</f>
        <v>0</v>
      </c>
      <c r="J1476" t="str">
        <f t="shared" si="112"/>
        <v>01/395529502ELAZADA</v>
      </c>
      <c r="K1476" s="48" t="s">
        <v>14786</v>
      </c>
      <c r="L1476" t="s">
        <v>18724</v>
      </c>
      <c r="M1476" t="s">
        <v>20494</v>
      </c>
      <c r="N1476" s="4" t="s">
        <v>20117</v>
      </c>
      <c r="O1476">
        <v>29</v>
      </c>
      <c r="Q1476">
        <v>49</v>
      </c>
      <c r="R1476" s="79">
        <v>2091567</v>
      </c>
      <c r="T1476" s="79">
        <v>3534026.9999999995</v>
      </c>
      <c r="U1476" s="69">
        <f t="shared" si="114"/>
        <v>26</v>
      </c>
      <c r="V1476" s="75">
        <f t="shared" si="115"/>
        <v>1875198</v>
      </c>
      <c r="W1476">
        <f>IFERROR(VLOOKUP($J1477,OSA!$BD:$BD,1,0),0)</f>
        <v>0</v>
      </c>
    </row>
    <row r="1477" spans="1:23" x14ac:dyDescent="0.35">
      <c r="A1477" t="str">
        <f t="shared" si="113"/>
        <v/>
      </c>
      <c r="C1477" s="4"/>
      <c r="H1477">
        <f>IFERROR(VLOOKUP($A1477,OSA!$BD:$BD,1,0),0)</f>
        <v>0</v>
      </c>
      <c r="J1477" t="str">
        <f t="shared" si="112"/>
        <v>01/395529502FLAZADA</v>
      </c>
      <c r="K1477" s="48" t="s">
        <v>14787</v>
      </c>
      <c r="L1477" t="s">
        <v>18724</v>
      </c>
      <c r="M1477" t="s">
        <v>20495</v>
      </c>
      <c r="N1477" s="4" t="s">
        <v>20117</v>
      </c>
      <c r="O1477">
        <v>31</v>
      </c>
      <c r="P1477">
        <v>21</v>
      </c>
      <c r="Q1477">
        <v>98</v>
      </c>
      <c r="R1477" s="79">
        <v>2981053</v>
      </c>
      <c r="S1477" s="79">
        <v>2019423</v>
      </c>
      <c r="T1477" s="79">
        <v>9423974</v>
      </c>
      <c r="U1477" s="69">
        <f t="shared" si="114"/>
        <v>50</v>
      </c>
      <c r="V1477" s="75">
        <f t="shared" si="115"/>
        <v>4808150</v>
      </c>
      <c r="W1477">
        <f>IFERROR(VLOOKUP($J1478,OSA!$BD:$BD,1,0),0)</f>
        <v>0</v>
      </c>
    </row>
    <row r="1478" spans="1:23" x14ac:dyDescent="0.35">
      <c r="A1478" t="str">
        <f t="shared" si="113"/>
        <v/>
      </c>
      <c r="C1478" s="4"/>
      <c r="H1478">
        <f>IFERROR(VLOOKUP($A1478,OSA!$BD:$BD,1,0),0)</f>
        <v>0</v>
      </c>
      <c r="J1478" t="str">
        <f t="shared" si="112"/>
        <v>01/396129509IBLIBLI</v>
      </c>
      <c r="K1478" s="48" t="s">
        <v>5964</v>
      </c>
      <c r="L1478" t="s">
        <v>2972</v>
      </c>
      <c r="M1478" t="s">
        <v>20496</v>
      </c>
      <c r="N1478" s="4" t="s">
        <v>20689</v>
      </c>
      <c r="P1478">
        <v>12</v>
      </c>
      <c r="S1478" s="79">
        <v>826259.99999999988</v>
      </c>
      <c r="U1478" s="69">
        <f t="shared" si="114"/>
        <v>4</v>
      </c>
      <c r="V1478" s="75">
        <f t="shared" si="115"/>
        <v>275419.99999999994</v>
      </c>
      <c r="W1478">
        <f>IFERROR(VLOOKUP($J1479,OSA!$BD:$BD,1,0),0)</f>
        <v>0</v>
      </c>
    </row>
    <row r="1479" spans="1:23" x14ac:dyDescent="0.35">
      <c r="A1479" t="str">
        <f t="shared" si="113"/>
        <v/>
      </c>
      <c r="C1479" s="4"/>
      <c r="H1479">
        <f>IFERROR(VLOOKUP($A1479,OSA!$BD:$BD,1,0),0)</f>
        <v>0</v>
      </c>
      <c r="J1479" t="str">
        <f t="shared" si="112"/>
        <v>01/396129509ILAZADA</v>
      </c>
      <c r="K1479" s="48" t="s">
        <v>5964</v>
      </c>
      <c r="L1479" t="s">
        <v>2972</v>
      </c>
      <c r="M1479" t="s">
        <v>20496</v>
      </c>
      <c r="N1479" s="4" t="s">
        <v>20117</v>
      </c>
      <c r="O1479">
        <v>30</v>
      </c>
      <c r="R1479" s="79">
        <v>2065649.9999999998</v>
      </c>
      <c r="U1479" s="69">
        <f t="shared" si="114"/>
        <v>10</v>
      </c>
      <c r="V1479" s="75">
        <f t="shared" si="115"/>
        <v>688549.99999999988</v>
      </c>
      <c r="W1479">
        <f>IFERROR(VLOOKUP($J1480,OSA!$BD:$BD,1,0),0)</f>
        <v>0</v>
      </c>
    </row>
    <row r="1480" spans="1:23" x14ac:dyDescent="0.35">
      <c r="A1480" t="str">
        <f t="shared" si="113"/>
        <v/>
      </c>
      <c r="C1480" s="4"/>
      <c r="H1480">
        <f>IFERROR(VLOOKUP($A1480,OSA!$BD:$BD,1,0),0)</f>
        <v>0</v>
      </c>
      <c r="J1480" t="str">
        <f t="shared" si="112"/>
        <v>01/396129509JBLIBLI</v>
      </c>
      <c r="K1480" s="48" t="s">
        <v>5965</v>
      </c>
      <c r="L1480" t="s">
        <v>2972</v>
      </c>
      <c r="M1480" t="s">
        <v>20497</v>
      </c>
      <c r="N1480" s="4" t="s">
        <v>20689</v>
      </c>
      <c r="O1480">
        <v>12</v>
      </c>
      <c r="Q1480">
        <v>12</v>
      </c>
      <c r="R1480" s="79">
        <v>1239383.9999999998</v>
      </c>
      <c r="T1480" s="79">
        <v>1239383.9999999998</v>
      </c>
      <c r="U1480" s="69">
        <f t="shared" si="114"/>
        <v>8</v>
      </c>
      <c r="V1480" s="75">
        <f t="shared" si="115"/>
        <v>826255.99999999988</v>
      </c>
      <c r="W1480">
        <f>IFERROR(VLOOKUP($J1481,OSA!$BD:$BD,1,0),0)</f>
        <v>0</v>
      </c>
    </row>
    <row r="1481" spans="1:23" x14ac:dyDescent="0.35">
      <c r="A1481" t="str">
        <f t="shared" si="113"/>
        <v/>
      </c>
      <c r="C1481" s="4"/>
      <c r="H1481">
        <f>IFERROR(VLOOKUP($A1481,OSA!$BD:$BD,1,0),0)</f>
        <v>0</v>
      </c>
      <c r="J1481" t="str">
        <f t="shared" si="112"/>
        <v>01/396129509JLAZADA</v>
      </c>
      <c r="K1481" s="48" t="s">
        <v>5965</v>
      </c>
      <c r="L1481" t="s">
        <v>2972</v>
      </c>
      <c r="M1481" t="s">
        <v>20497</v>
      </c>
      <c r="N1481" s="4" t="s">
        <v>20117</v>
      </c>
      <c r="P1481">
        <v>36</v>
      </c>
      <c r="S1481" s="79">
        <v>3718151.9999999991</v>
      </c>
      <c r="U1481" s="69">
        <f t="shared" si="114"/>
        <v>12</v>
      </c>
      <c r="V1481" s="75">
        <f t="shared" si="115"/>
        <v>1239383.9999999998</v>
      </c>
      <c r="W1481">
        <f>IFERROR(VLOOKUP($J1482,OSA!$BD:$BD,1,0),0)</f>
        <v>0</v>
      </c>
    </row>
    <row r="1482" spans="1:23" x14ac:dyDescent="0.35">
      <c r="A1482" t="str">
        <f t="shared" si="113"/>
        <v/>
      </c>
      <c r="C1482" s="4"/>
      <c r="H1482">
        <f>IFERROR(VLOOKUP($A1482,OSA!$BD:$BD,1,0),0)</f>
        <v>0</v>
      </c>
      <c r="J1482" t="str">
        <f t="shared" si="112"/>
        <v>01/396129509KBLIBLI</v>
      </c>
      <c r="K1482" s="48" t="s">
        <v>5966</v>
      </c>
      <c r="L1482" t="s">
        <v>2972</v>
      </c>
      <c r="M1482" t="s">
        <v>20498</v>
      </c>
      <c r="N1482" s="4" t="s">
        <v>20689</v>
      </c>
      <c r="O1482">
        <v>12</v>
      </c>
      <c r="P1482">
        <v>24</v>
      </c>
      <c r="R1482" s="79">
        <v>1298567.9999999998</v>
      </c>
      <c r="S1482" s="79">
        <v>2597135.9999999995</v>
      </c>
      <c r="U1482" s="69">
        <f t="shared" si="114"/>
        <v>12</v>
      </c>
      <c r="V1482" s="75">
        <f t="shared" si="115"/>
        <v>1298567.9999999998</v>
      </c>
      <c r="W1482">
        <f>IFERROR(VLOOKUP($J1483,OSA!$BD:$BD,1,0),0)</f>
        <v>0</v>
      </c>
    </row>
    <row r="1483" spans="1:23" x14ac:dyDescent="0.35">
      <c r="A1483" t="str">
        <f t="shared" si="113"/>
        <v/>
      </c>
      <c r="C1483" s="4"/>
      <c r="H1483">
        <f>IFERROR(VLOOKUP($A1483,OSA!$BD:$BD,1,0),0)</f>
        <v>0</v>
      </c>
      <c r="J1483" t="str">
        <f t="shared" si="112"/>
        <v>01/396129509KLAZADA</v>
      </c>
      <c r="K1483" s="48" t="s">
        <v>5966</v>
      </c>
      <c r="L1483" t="s">
        <v>2972</v>
      </c>
      <c r="M1483" t="s">
        <v>20498</v>
      </c>
      <c r="N1483" s="4" t="s">
        <v>20117</v>
      </c>
      <c r="O1483">
        <v>30</v>
      </c>
      <c r="R1483" s="79">
        <v>3246420</v>
      </c>
      <c r="U1483" s="69">
        <f t="shared" si="114"/>
        <v>10</v>
      </c>
      <c r="V1483" s="75">
        <f t="shared" si="115"/>
        <v>1082140</v>
      </c>
      <c r="W1483">
        <f>IFERROR(VLOOKUP($J1484,OSA!$BD:$BD,1,0),0)</f>
        <v>0</v>
      </c>
    </row>
    <row r="1484" spans="1:23" x14ac:dyDescent="0.35">
      <c r="A1484" t="str">
        <f t="shared" si="113"/>
        <v/>
      </c>
      <c r="C1484" s="4"/>
      <c r="H1484">
        <f>IFERROR(VLOOKUP($A1484,OSA!$BD:$BD,1,0),0)</f>
        <v>0</v>
      </c>
      <c r="J1484" t="str">
        <f t="shared" si="112"/>
        <v>01/396129509LBLIBLI</v>
      </c>
      <c r="K1484" s="48" t="s">
        <v>5967</v>
      </c>
      <c r="L1484" t="s">
        <v>2972</v>
      </c>
      <c r="M1484" t="s">
        <v>20499</v>
      </c>
      <c r="N1484" s="4" t="s">
        <v>20689</v>
      </c>
      <c r="O1484">
        <v>36</v>
      </c>
      <c r="P1484">
        <v>60</v>
      </c>
      <c r="R1484" s="79">
        <v>5843591.9999999991</v>
      </c>
      <c r="S1484" s="79">
        <v>9739319.9999999981</v>
      </c>
      <c r="U1484" s="69">
        <f t="shared" si="114"/>
        <v>32</v>
      </c>
      <c r="V1484" s="75">
        <f t="shared" si="115"/>
        <v>5194303.9999999991</v>
      </c>
      <c r="W1484">
        <f>IFERROR(VLOOKUP($J1485,OSA!$BD:$BD,1,0),0)</f>
        <v>0</v>
      </c>
    </row>
    <row r="1485" spans="1:23" x14ac:dyDescent="0.35">
      <c r="A1485" t="str">
        <f t="shared" si="113"/>
        <v/>
      </c>
      <c r="C1485" s="4"/>
      <c r="H1485">
        <f>IFERROR(VLOOKUP($A1485,OSA!$BD:$BD,1,0),0)</f>
        <v>0</v>
      </c>
      <c r="J1485" t="str">
        <f t="shared" si="112"/>
        <v>01/396129509LLAZADA</v>
      </c>
      <c r="K1485" s="48" t="s">
        <v>5967</v>
      </c>
      <c r="L1485" t="s">
        <v>2972</v>
      </c>
      <c r="M1485" t="s">
        <v>20499</v>
      </c>
      <c r="N1485" s="4" t="s">
        <v>20117</v>
      </c>
      <c r="O1485">
        <v>236</v>
      </c>
      <c r="P1485">
        <v>30</v>
      </c>
      <c r="Q1485">
        <v>272</v>
      </c>
      <c r="R1485" s="79">
        <v>38307991.999999993</v>
      </c>
      <c r="S1485" s="79">
        <v>4869659.9999999991</v>
      </c>
      <c r="T1485" s="79">
        <v>44151583.999999993</v>
      </c>
      <c r="U1485" s="69">
        <f t="shared" si="114"/>
        <v>179.33333333333334</v>
      </c>
      <c r="V1485" s="75">
        <f t="shared" si="115"/>
        <v>29109745.333333328</v>
      </c>
      <c r="W1485">
        <f>IFERROR(VLOOKUP($J1486,OSA!$BD:$BD,1,0),0)</f>
        <v>0</v>
      </c>
    </row>
    <row r="1486" spans="1:23" x14ac:dyDescent="0.35">
      <c r="A1486" t="str">
        <f t="shared" si="113"/>
        <v/>
      </c>
      <c r="C1486" s="4"/>
      <c r="H1486">
        <f>IFERROR(VLOOKUP($A1486,OSA!$BD:$BD,1,0),0)</f>
        <v>0</v>
      </c>
      <c r="J1486" t="str">
        <f t="shared" si="112"/>
        <v>01/396129509MBLIBLI</v>
      </c>
      <c r="K1486" s="48" t="s">
        <v>5968</v>
      </c>
      <c r="L1486" t="s">
        <v>2972</v>
      </c>
      <c r="M1486" t="s">
        <v>20500</v>
      </c>
      <c r="N1486" s="4" t="s">
        <v>20689</v>
      </c>
      <c r="P1486">
        <v>12</v>
      </c>
      <c r="S1486" s="79">
        <v>826259.99999999988</v>
      </c>
      <c r="U1486" s="69">
        <f t="shared" si="114"/>
        <v>4</v>
      </c>
      <c r="V1486" s="75">
        <f t="shared" si="115"/>
        <v>275419.99999999994</v>
      </c>
      <c r="W1486" t="str">
        <f>IFERROR(VLOOKUP($J1487,OSA!$BD:$BD,1,0),0)</f>
        <v>01/396129509MLazada</v>
      </c>
    </row>
    <row r="1487" spans="1:23" x14ac:dyDescent="0.35">
      <c r="A1487" t="str">
        <f t="shared" si="113"/>
        <v/>
      </c>
      <c r="C1487" s="4"/>
      <c r="H1487">
        <f>IFERROR(VLOOKUP($A1487,OSA!$BD:$BD,1,0),0)</f>
        <v>0</v>
      </c>
      <c r="J1487" t="str">
        <f t="shared" si="112"/>
        <v>01/396129509MLAZADA</v>
      </c>
      <c r="K1487" s="48" t="s">
        <v>5968</v>
      </c>
      <c r="L1487" t="s">
        <v>2972</v>
      </c>
      <c r="M1487" t="s">
        <v>20500</v>
      </c>
      <c r="N1487" s="4" t="s">
        <v>20117</v>
      </c>
      <c r="Q1487">
        <v>12</v>
      </c>
      <c r="T1487" s="79">
        <v>826259.99999999988</v>
      </c>
      <c r="U1487" s="69">
        <f t="shared" si="114"/>
        <v>4</v>
      </c>
      <c r="V1487" s="75">
        <f t="shared" si="115"/>
        <v>275419.99999999994</v>
      </c>
      <c r="W1487">
        <f>IFERROR(VLOOKUP($J1488,OSA!$BD:$BD,1,0),0)</f>
        <v>0</v>
      </c>
    </row>
    <row r="1488" spans="1:23" x14ac:dyDescent="0.35">
      <c r="A1488" t="str">
        <f t="shared" si="113"/>
        <v/>
      </c>
      <c r="C1488" s="4"/>
      <c r="H1488">
        <f>IFERROR(VLOOKUP($A1488,OSA!$BD:$BD,1,0),0)</f>
        <v>0</v>
      </c>
      <c r="J1488" t="str">
        <f t="shared" si="112"/>
        <v>01/396129509NBLIBLI</v>
      </c>
      <c r="K1488" s="48" t="s">
        <v>5969</v>
      </c>
      <c r="L1488" t="s">
        <v>2972</v>
      </c>
      <c r="M1488" t="s">
        <v>20501</v>
      </c>
      <c r="N1488" s="4" t="s">
        <v>20689</v>
      </c>
      <c r="O1488">
        <v>12</v>
      </c>
      <c r="P1488">
        <v>12</v>
      </c>
      <c r="Q1488">
        <v>12</v>
      </c>
      <c r="R1488" s="79">
        <v>1239383.9999999998</v>
      </c>
      <c r="S1488" s="79">
        <v>1239383.9999999998</v>
      </c>
      <c r="T1488" s="79">
        <v>1239383.9999999998</v>
      </c>
      <c r="U1488" s="69">
        <f t="shared" si="114"/>
        <v>12</v>
      </c>
      <c r="V1488" s="75">
        <f t="shared" si="115"/>
        <v>1239383.9999999998</v>
      </c>
      <c r="W1488">
        <f>IFERROR(VLOOKUP($J1489,OSA!$BD:$BD,1,0),0)</f>
        <v>0</v>
      </c>
    </row>
    <row r="1489" spans="1:23" x14ac:dyDescent="0.35">
      <c r="A1489" t="str">
        <f t="shared" si="113"/>
        <v/>
      </c>
      <c r="C1489" s="4"/>
      <c r="H1489">
        <f>IFERROR(VLOOKUP($A1489,OSA!$BD:$BD,1,0),0)</f>
        <v>0</v>
      </c>
      <c r="J1489" t="str">
        <f t="shared" si="112"/>
        <v>01/396129509NLAZADA</v>
      </c>
      <c r="K1489" s="48" t="s">
        <v>5969</v>
      </c>
      <c r="L1489" t="s">
        <v>2972</v>
      </c>
      <c r="M1489" t="s">
        <v>20501</v>
      </c>
      <c r="N1489" s="4" t="s">
        <v>20117</v>
      </c>
      <c r="P1489">
        <v>24</v>
      </c>
      <c r="Q1489">
        <v>12</v>
      </c>
      <c r="S1489" s="79">
        <v>2478767.9999999995</v>
      </c>
      <c r="T1489" s="79">
        <v>1239383.9999999998</v>
      </c>
      <c r="U1489" s="69">
        <f t="shared" si="114"/>
        <v>12</v>
      </c>
      <c r="V1489" s="75">
        <f t="shared" si="115"/>
        <v>1239383.9999999998</v>
      </c>
      <c r="W1489">
        <f>IFERROR(VLOOKUP($J1490,OSA!$BD:$BD,1,0),0)</f>
        <v>0</v>
      </c>
    </row>
    <row r="1490" spans="1:23" x14ac:dyDescent="0.35">
      <c r="A1490" t="str">
        <f t="shared" si="113"/>
        <v/>
      </c>
      <c r="C1490" s="4"/>
      <c r="H1490">
        <f>IFERROR(VLOOKUP($A1490,OSA!$BD:$BD,1,0),0)</f>
        <v>0</v>
      </c>
      <c r="J1490" t="str">
        <f t="shared" si="112"/>
        <v>01/396129509OBLIBLI</v>
      </c>
      <c r="K1490" s="48" t="s">
        <v>5970</v>
      </c>
      <c r="L1490" t="s">
        <v>2972</v>
      </c>
      <c r="M1490" t="s">
        <v>20502</v>
      </c>
      <c r="N1490" s="4" t="s">
        <v>20689</v>
      </c>
      <c r="O1490">
        <v>12</v>
      </c>
      <c r="P1490">
        <v>12</v>
      </c>
      <c r="Q1490">
        <v>36</v>
      </c>
      <c r="R1490" s="79">
        <v>1298567.9999999998</v>
      </c>
      <c r="S1490" s="79">
        <v>1298567.9999999998</v>
      </c>
      <c r="T1490" s="79">
        <v>3895704</v>
      </c>
      <c r="U1490" s="69">
        <f t="shared" si="114"/>
        <v>20</v>
      </c>
      <c r="V1490" s="75">
        <f t="shared" si="115"/>
        <v>2164280</v>
      </c>
      <c r="W1490">
        <f>IFERROR(VLOOKUP($J1491,OSA!$BD:$BD,1,0),0)</f>
        <v>0</v>
      </c>
    </row>
    <row r="1491" spans="1:23" x14ac:dyDescent="0.35">
      <c r="A1491" t="str">
        <f t="shared" si="113"/>
        <v/>
      </c>
      <c r="C1491" s="4"/>
      <c r="H1491">
        <f>IFERROR(VLOOKUP($A1491,OSA!$BD:$BD,1,0),0)</f>
        <v>0</v>
      </c>
      <c r="J1491" t="str">
        <f t="shared" si="112"/>
        <v>01/396129509OLAZADA</v>
      </c>
      <c r="K1491" s="48" t="s">
        <v>5970</v>
      </c>
      <c r="L1491" t="s">
        <v>2972</v>
      </c>
      <c r="M1491" t="s">
        <v>20502</v>
      </c>
      <c r="N1491" s="4" t="s">
        <v>20117</v>
      </c>
      <c r="O1491">
        <v>12</v>
      </c>
      <c r="P1491">
        <v>12</v>
      </c>
      <c r="Q1491">
        <v>25</v>
      </c>
      <c r="R1491" s="79">
        <v>1298567.9999999998</v>
      </c>
      <c r="S1491" s="79">
        <v>1298567.9999999998</v>
      </c>
      <c r="T1491" s="79">
        <v>2705350</v>
      </c>
      <c r="U1491" s="69">
        <f t="shared" si="114"/>
        <v>16.333333333333332</v>
      </c>
      <c r="V1491" s="75">
        <f t="shared" si="115"/>
        <v>1767495.3333333333</v>
      </c>
      <c r="W1491">
        <f>IFERROR(VLOOKUP($J1492,OSA!$BD:$BD,1,0),0)</f>
        <v>0</v>
      </c>
    </row>
    <row r="1492" spans="1:23" x14ac:dyDescent="0.35">
      <c r="A1492" t="str">
        <f t="shared" si="113"/>
        <v/>
      </c>
      <c r="C1492" s="4"/>
      <c r="H1492">
        <f>IFERROR(VLOOKUP($A1492,OSA!$BD:$BD,1,0),0)</f>
        <v>0</v>
      </c>
      <c r="J1492" t="str">
        <f t="shared" si="112"/>
        <v>01/396129509PBLIBLI</v>
      </c>
      <c r="K1492" s="48" t="s">
        <v>5971</v>
      </c>
      <c r="L1492" t="s">
        <v>2972</v>
      </c>
      <c r="M1492" t="s">
        <v>20503</v>
      </c>
      <c r="N1492" s="4" t="s">
        <v>20689</v>
      </c>
      <c r="O1492">
        <v>36</v>
      </c>
      <c r="Q1492">
        <v>36</v>
      </c>
      <c r="R1492" s="79">
        <v>5843591.9999999991</v>
      </c>
      <c r="T1492" s="79">
        <v>5843591.9999999991</v>
      </c>
      <c r="U1492" s="69">
        <f t="shared" si="114"/>
        <v>24</v>
      </c>
      <c r="V1492" s="75">
        <f t="shared" si="115"/>
        <v>3895727.9999999995</v>
      </c>
      <c r="W1492">
        <f>IFERROR(VLOOKUP($J1493,OSA!$BD:$BD,1,0),0)</f>
        <v>0</v>
      </c>
    </row>
    <row r="1493" spans="1:23" x14ac:dyDescent="0.35">
      <c r="A1493" t="str">
        <f t="shared" si="113"/>
        <v/>
      </c>
      <c r="C1493" s="4"/>
      <c r="H1493">
        <f>IFERROR(VLOOKUP($A1493,OSA!$BD:$BD,1,0),0)</f>
        <v>0</v>
      </c>
      <c r="J1493" t="str">
        <f t="shared" si="112"/>
        <v>01/396129509PLAZADA</v>
      </c>
      <c r="K1493" s="48" t="s">
        <v>5971</v>
      </c>
      <c r="L1493" t="s">
        <v>2972</v>
      </c>
      <c r="M1493" t="s">
        <v>20503</v>
      </c>
      <c r="N1493" s="4" t="s">
        <v>20117</v>
      </c>
      <c r="O1493">
        <v>6</v>
      </c>
      <c r="P1493">
        <v>61</v>
      </c>
      <c r="Q1493">
        <v>104</v>
      </c>
      <c r="R1493" s="79">
        <v>973931.99999999988</v>
      </c>
      <c r="S1493" s="79">
        <v>9901641.9999999981</v>
      </c>
      <c r="T1493" s="79">
        <v>16881487.999999996</v>
      </c>
      <c r="U1493" s="69">
        <f t="shared" si="114"/>
        <v>57</v>
      </c>
      <c r="V1493" s="75">
        <f t="shared" si="115"/>
        <v>9252353.9999999981</v>
      </c>
      <c r="W1493">
        <f>IFERROR(VLOOKUP($J1494,OSA!$BD:$BD,1,0),0)</f>
        <v>0</v>
      </c>
    </row>
    <row r="1494" spans="1:23" x14ac:dyDescent="0.35">
      <c r="A1494" t="str">
        <f t="shared" si="113"/>
        <v/>
      </c>
      <c r="C1494" s="4"/>
      <c r="H1494">
        <f>IFERROR(VLOOKUP($A1494,OSA!$BD:$BD,1,0),0)</f>
        <v>0</v>
      </c>
      <c r="J1494" t="str">
        <f t="shared" si="112"/>
        <v>01/396129509QBLIBLI</v>
      </c>
      <c r="K1494" s="48" t="s">
        <v>5972</v>
      </c>
      <c r="L1494" t="s">
        <v>2972</v>
      </c>
      <c r="M1494" t="s">
        <v>20504</v>
      </c>
      <c r="N1494" s="4" t="s">
        <v>20689</v>
      </c>
      <c r="P1494">
        <v>12</v>
      </c>
      <c r="S1494" s="79">
        <v>522251.99999999994</v>
      </c>
      <c r="U1494" s="69">
        <f t="shared" si="114"/>
        <v>4</v>
      </c>
      <c r="V1494" s="75">
        <f t="shared" si="115"/>
        <v>174083.99999999997</v>
      </c>
      <c r="W1494">
        <f>IFERROR(VLOOKUP($J1495,OSA!$BD:$BD,1,0),0)</f>
        <v>0</v>
      </c>
    </row>
    <row r="1495" spans="1:23" x14ac:dyDescent="0.35">
      <c r="A1495" t="str">
        <f t="shared" si="113"/>
        <v/>
      </c>
      <c r="C1495" s="4"/>
      <c r="H1495">
        <f>IFERROR(VLOOKUP($A1495,OSA!$BD:$BD,1,0),0)</f>
        <v>0</v>
      </c>
      <c r="J1495" t="str">
        <f t="shared" si="112"/>
        <v>01/396129509QLAZADA</v>
      </c>
      <c r="K1495" s="48" t="s">
        <v>5972</v>
      </c>
      <c r="L1495" t="s">
        <v>2972</v>
      </c>
      <c r="M1495" t="s">
        <v>20504</v>
      </c>
      <c r="N1495" s="4" t="s">
        <v>20117</v>
      </c>
      <c r="O1495">
        <v>18</v>
      </c>
      <c r="R1495" s="79">
        <v>783377.99999999988</v>
      </c>
      <c r="U1495" s="69">
        <f t="shared" si="114"/>
        <v>6</v>
      </c>
      <c r="V1495" s="75">
        <f t="shared" si="115"/>
        <v>261125.99999999997</v>
      </c>
      <c r="W1495">
        <f>IFERROR(VLOOKUP($J1496,OSA!$BD:$BD,1,0),0)</f>
        <v>0</v>
      </c>
    </row>
    <row r="1496" spans="1:23" x14ac:dyDescent="0.35">
      <c r="A1496" t="str">
        <f t="shared" si="113"/>
        <v/>
      </c>
      <c r="C1496" s="4"/>
      <c r="H1496">
        <f>IFERROR(VLOOKUP($A1496,OSA!$BD:$BD,1,0),0)</f>
        <v>0</v>
      </c>
      <c r="J1496" t="str">
        <f t="shared" si="112"/>
        <v>01/396129509RBLIBLI</v>
      </c>
      <c r="K1496" s="48" t="s">
        <v>5973</v>
      </c>
      <c r="L1496" t="s">
        <v>2972</v>
      </c>
      <c r="M1496" t="s">
        <v>20505</v>
      </c>
      <c r="N1496" s="4" t="s">
        <v>20689</v>
      </c>
      <c r="P1496">
        <v>12</v>
      </c>
      <c r="S1496" s="79">
        <v>783383.99999999988</v>
      </c>
      <c r="U1496" s="69">
        <f t="shared" si="114"/>
        <v>4</v>
      </c>
      <c r="V1496" s="75">
        <f t="shared" si="115"/>
        <v>261127.99999999997</v>
      </c>
      <c r="W1496" t="str">
        <f>IFERROR(VLOOKUP($J1497,OSA!$BD:$BD,1,0),0)</f>
        <v>01/396129509RLazada</v>
      </c>
    </row>
    <row r="1497" spans="1:23" x14ac:dyDescent="0.35">
      <c r="A1497" t="str">
        <f t="shared" si="113"/>
        <v/>
      </c>
      <c r="C1497" s="4"/>
      <c r="H1497">
        <f>IFERROR(VLOOKUP($A1497,OSA!$BD:$BD,1,0),0)</f>
        <v>0</v>
      </c>
      <c r="J1497" t="str">
        <f t="shared" si="112"/>
        <v>01/396129509RLAZADA</v>
      </c>
      <c r="K1497" s="48" t="s">
        <v>5973</v>
      </c>
      <c r="L1497" t="s">
        <v>2972</v>
      </c>
      <c r="M1497" t="s">
        <v>20505</v>
      </c>
      <c r="N1497" s="4" t="s">
        <v>20117</v>
      </c>
      <c r="P1497">
        <v>62</v>
      </c>
      <c r="Q1497">
        <v>98</v>
      </c>
      <c r="S1497" s="79">
        <v>4047483.9999999995</v>
      </c>
      <c r="T1497" s="79">
        <v>6397635.9999999991</v>
      </c>
      <c r="U1497" s="69">
        <f t="shared" si="114"/>
        <v>53.333333333333336</v>
      </c>
      <c r="V1497" s="75">
        <f t="shared" si="115"/>
        <v>3481706.666666666</v>
      </c>
      <c r="W1497">
        <f>IFERROR(VLOOKUP($J1498,OSA!$BD:$BD,1,0),0)</f>
        <v>0</v>
      </c>
    </row>
    <row r="1498" spans="1:23" x14ac:dyDescent="0.35">
      <c r="A1498" t="str">
        <f t="shared" si="113"/>
        <v/>
      </c>
      <c r="C1498" s="4"/>
      <c r="H1498">
        <f>IFERROR(VLOOKUP($A1498,OSA!$BD:$BD,1,0),0)</f>
        <v>0</v>
      </c>
      <c r="J1498" t="str">
        <f t="shared" si="112"/>
        <v>01/396129509SBLIBLI</v>
      </c>
      <c r="K1498" s="48" t="s">
        <v>5974</v>
      </c>
      <c r="L1498" t="s">
        <v>2972</v>
      </c>
      <c r="M1498" t="s">
        <v>20506</v>
      </c>
      <c r="N1498" s="4" t="s">
        <v>20689</v>
      </c>
      <c r="P1498">
        <v>12</v>
      </c>
      <c r="S1498" s="79">
        <v>522251.99999999994</v>
      </c>
      <c r="U1498" s="69">
        <f t="shared" si="114"/>
        <v>4</v>
      </c>
      <c r="V1498" s="75">
        <f t="shared" si="115"/>
        <v>174083.99999999997</v>
      </c>
      <c r="W1498">
        <f>IFERROR(VLOOKUP($J1499,OSA!$BD:$BD,1,0),0)</f>
        <v>0</v>
      </c>
    </row>
    <row r="1499" spans="1:23" x14ac:dyDescent="0.35">
      <c r="A1499" t="str">
        <f t="shared" si="113"/>
        <v/>
      </c>
      <c r="C1499" s="4"/>
      <c r="H1499">
        <f>IFERROR(VLOOKUP($A1499,OSA!$BD:$BD,1,0),0)</f>
        <v>0</v>
      </c>
      <c r="J1499" t="str">
        <f t="shared" si="112"/>
        <v>01/396129509TBLIBLI</v>
      </c>
      <c r="K1499" s="48" t="s">
        <v>5975</v>
      </c>
      <c r="L1499" t="s">
        <v>2972</v>
      </c>
      <c r="M1499" t="s">
        <v>20507</v>
      </c>
      <c r="N1499" s="4" t="s">
        <v>20689</v>
      </c>
      <c r="P1499">
        <v>12</v>
      </c>
      <c r="Q1499">
        <v>12</v>
      </c>
      <c r="S1499" s="79">
        <v>783383.99999999988</v>
      </c>
      <c r="T1499" s="79">
        <v>783383.99999999988</v>
      </c>
      <c r="U1499" s="69">
        <f t="shared" si="114"/>
        <v>8</v>
      </c>
      <c r="V1499" s="75">
        <f t="shared" si="115"/>
        <v>522255.99999999994</v>
      </c>
      <c r="W1499">
        <f>IFERROR(VLOOKUP($J1500,OSA!$BD:$BD,1,0),0)</f>
        <v>0</v>
      </c>
    </row>
    <row r="1500" spans="1:23" x14ac:dyDescent="0.35">
      <c r="A1500" t="str">
        <f t="shared" si="113"/>
        <v/>
      </c>
      <c r="C1500" s="4"/>
      <c r="H1500">
        <f>IFERROR(VLOOKUP($A1500,OSA!$BD:$BD,1,0),0)</f>
        <v>0</v>
      </c>
      <c r="J1500" t="str">
        <f t="shared" si="112"/>
        <v>01/396129509TLAZADA</v>
      </c>
      <c r="K1500" s="48" t="s">
        <v>5975</v>
      </c>
      <c r="L1500" t="s">
        <v>2972</v>
      </c>
      <c r="M1500" t="s">
        <v>20507</v>
      </c>
      <c r="N1500" s="4" t="s">
        <v>20117</v>
      </c>
      <c r="O1500">
        <v>68</v>
      </c>
      <c r="P1500">
        <v>24</v>
      </c>
      <c r="Q1500">
        <v>137</v>
      </c>
      <c r="R1500" s="79">
        <v>4439175.9999999991</v>
      </c>
      <c r="S1500" s="79">
        <v>1566767.9999999998</v>
      </c>
      <c r="T1500" s="79">
        <v>8943633.9999999981</v>
      </c>
      <c r="U1500" s="69">
        <f t="shared" si="114"/>
        <v>76.333333333333329</v>
      </c>
      <c r="V1500" s="75">
        <f t="shared" si="115"/>
        <v>4983192.6666666651</v>
      </c>
      <c r="W1500" t="str">
        <f>IFERROR(VLOOKUP($J1501,OSA!$BD:$BD,1,0),0)</f>
        <v>01/396129510JLazada</v>
      </c>
    </row>
    <row r="1501" spans="1:23" x14ac:dyDescent="0.35">
      <c r="A1501" t="str">
        <f t="shared" si="113"/>
        <v/>
      </c>
      <c r="C1501" s="4"/>
      <c r="H1501">
        <f>IFERROR(VLOOKUP($A1501,OSA!$BD:$BD,1,0),0)</f>
        <v>0</v>
      </c>
      <c r="J1501" t="str">
        <f t="shared" si="112"/>
        <v>01/396129510JLAZADA</v>
      </c>
      <c r="K1501" s="48" t="s">
        <v>11276</v>
      </c>
      <c r="L1501" t="s">
        <v>2972</v>
      </c>
      <c r="M1501" t="s">
        <v>20508</v>
      </c>
      <c r="N1501" s="4" t="s">
        <v>20117</v>
      </c>
      <c r="O1501">
        <v>33</v>
      </c>
      <c r="P1501">
        <v>32</v>
      </c>
      <c r="R1501" s="79">
        <v>4291254</v>
      </c>
      <c r="S1501" s="79">
        <v>4161215.9999999991</v>
      </c>
      <c r="U1501" s="69">
        <f t="shared" si="114"/>
        <v>21.666666666666668</v>
      </c>
      <c r="V1501" s="75">
        <f t="shared" si="115"/>
        <v>2817490</v>
      </c>
      <c r="W1501">
        <f>IFERROR(VLOOKUP($J1502,OSA!$BD:$BD,1,0),0)</f>
        <v>0</v>
      </c>
    </row>
    <row r="1502" spans="1:23" x14ac:dyDescent="0.35">
      <c r="A1502" t="str">
        <f t="shared" si="113"/>
        <v/>
      </c>
      <c r="C1502" s="4"/>
      <c r="H1502">
        <f>IFERROR(VLOOKUP($A1502,OSA!$BD:$BD,1,0),0)</f>
        <v>0</v>
      </c>
      <c r="J1502" t="str">
        <f t="shared" si="112"/>
        <v>01/396129510KLAZADA</v>
      </c>
      <c r="K1502" s="48" t="s">
        <v>11539</v>
      </c>
      <c r="L1502" t="s">
        <v>2972</v>
      </c>
      <c r="M1502" t="s">
        <v>20751</v>
      </c>
      <c r="N1502" s="4" t="s">
        <v>20117</v>
      </c>
      <c r="Q1502">
        <v>22</v>
      </c>
      <c r="T1502" s="79">
        <v>1304710</v>
      </c>
      <c r="U1502" s="69">
        <f t="shared" si="114"/>
        <v>7.333333333333333</v>
      </c>
      <c r="V1502" s="75">
        <f t="shared" si="115"/>
        <v>434903.33333333331</v>
      </c>
      <c r="W1502">
        <f>IFERROR(VLOOKUP($J1503,OSA!$BD:$BD,1,0),0)</f>
        <v>0</v>
      </c>
    </row>
    <row r="1503" spans="1:23" x14ac:dyDescent="0.35">
      <c r="A1503" t="str">
        <f t="shared" si="113"/>
        <v/>
      </c>
      <c r="C1503" s="4"/>
      <c r="H1503">
        <f>IFERROR(VLOOKUP($A1503,OSA!$BD:$BD,1,0),0)</f>
        <v>0</v>
      </c>
      <c r="J1503" t="str">
        <f t="shared" si="112"/>
        <v>01/396129510MBLIBLI</v>
      </c>
      <c r="K1503" s="48" t="s">
        <v>13855</v>
      </c>
      <c r="L1503" t="s">
        <v>2972</v>
      </c>
      <c r="M1503" t="s">
        <v>20509</v>
      </c>
      <c r="N1503" s="4" t="s">
        <v>20689</v>
      </c>
      <c r="O1503">
        <v>30</v>
      </c>
      <c r="R1503" s="79">
        <v>3558299.9999999995</v>
      </c>
      <c r="U1503" s="69">
        <f t="shared" si="114"/>
        <v>10</v>
      </c>
      <c r="V1503" s="75">
        <f t="shared" si="115"/>
        <v>1186099.9999999998</v>
      </c>
      <c r="W1503">
        <f>IFERROR(VLOOKUP($J1504,OSA!$BD:$BD,1,0),0)</f>
        <v>0</v>
      </c>
    </row>
    <row r="1504" spans="1:23" x14ac:dyDescent="0.35">
      <c r="A1504" t="str">
        <f t="shared" si="113"/>
        <v/>
      </c>
      <c r="C1504" s="4"/>
      <c r="H1504">
        <f>IFERROR(VLOOKUP($A1504,OSA!$BD:$BD,1,0),0)</f>
        <v>0</v>
      </c>
      <c r="J1504" t="str">
        <f t="shared" ref="J1504:J1567" si="116">K1504&amp;N1504</f>
        <v>01/396129510OLAZADA</v>
      </c>
      <c r="K1504" s="48" t="s">
        <v>11277</v>
      </c>
      <c r="L1504" t="s">
        <v>2972</v>
      </c>
      <c r="M1504" t="s">
        <v>20510</v>
      </c>
      <c r="N1504" s="4" t="s">
        <v>20117</v>
      </c>
      <c r="O1504">
        <v>54</v>
      </c>
      <c r="R1504" s="79">
        <v>6292673.9999999991</v>
      </c>
      <c r="U1504" s="69">
        <f t="shared" si="114"/>
        <v>18</v>
      </c>
      <c r="V1504" s="75">
        <f t="shared" si="115"/>
        <v>2097557.9999999995</v>
      </c>
      <c r="W1504">
        <f>IFERROR(VLOOKUP($J1505,OSA!$BD:$BD,1,0),0)</f>
        <v>0</v>
      </c>
    </row>
    <row r="1505" spans="1:23" x14ac:dyDescent="0.35">
      <c r="A1505" t="str">
        <f t="shared" si="113"/>
        <v/>
      </c>
      <c r="C1505" s="4"/>
      <c r="H1505">
        <f>IFERROR(VLOOKUP($A1505,OSA!$BD:$BD,1,0),0)</f>
        <v>0</v>
      </c>
      <c r="J1505" t="str">
        <f t="shared" si="116"/>
        <v>01/396129510PBLIBLI</v>
      </c>
      <c r="K1505" s="48" t="s">
        <v>11286</v>
      </c>
      <c r="L1505" t="s">
        <v>2972</v>
      </c>
      <c r="M1505" t="s">
        <v>20511</v>
      </c>
      <c r="N1505" s="4" t="s">
        <v>20689</v>
      </c>
      <c r="O1505">
        <v>16</v>
      </c>
      <c r="P1505">
        <v>8</v>
      </c>
      <c r="Q1505">
        <v>16</v>
      </c>
      <c r="R1505" s="79">
        <v>948192</v>
      </c>
      <c r="S1505" s="79">
        <v>474096</v>
      </c>
      <c r="T1505" s="79">
        <v>948192</v>
      </c>
      <c r="U1505" s="69">
        <f t="shared" si="114"/>
        <v>13.333333333333334</v>
      </c>
      <c r="V1505" s="75">
        <f t="shared" si="115"/>
        <v>790160</v>
      </c>
      <c r="W1505">
        <f>IFERROR(VLOOKUP($J1506,OSA!$BD:$BD,1,0),0)</f>
        <v>0</v>
      </c>
    </row>
    <row r="1506" spans="1:23" x14ac:dyDescent="0.35">
      <c r="A1506" t="str">
        <f t="shared" si="113"/>
        <v/>
      </c>
      <c r="C1506" s="4"/>
      <c r="H1506">
        <f>IFERROR(VLOOKUP($A1506,OSA!$BD:$BD,1,0),0)</f>
        <v>0</v>
      </c>
      <c r="J1506" t="str">
        <f t="shared" si="116"/>
        <v>01/396129510PLAZADA</v>
      </c>
      <c r="K1506" s="48" t="s">
        <v>11286</v>
      </c>
      <c r="L1506" t="s">
        <v>2972</v>
      </c>
      <c r="M1506" t="s">
        <v>20511</v>
      </c>
      <c r="N1506" s="4" t="s">
        <v>20117</v>
      </c>
      <c r="Q1506">
        <v>22</v>
      </c>
      <c r="T1506" s="79">
        <v>1303763.9999999998</v>
      </c>
      <c r="U1506" s="69">
        <f t="shared" si="114"/>
        <v>7.333333333333333</v>
      </c>
      <c r="V1506" s="75">
        <f t="shared" si="115"/>
        <v>434587.99999999994</v>
      </c>
      <c r="W1506">
        <f>IFERROR(VLOOKUP($J1507,OSA!$BD:$BD,1,0),0)</f>
        <v>0</v>
      </c>
    </row>
    <row r="1507" spans="1:23" x14ac:dyDescent="0.35">
      <c r="A1507" t="str">
        <f t="shared" si="113"/>
        <v/>
      </c>
      <c r="C1507" s="4"/>
      <c r="H1507">
        <f>IFERROR(VLOOKUP($A1507,OSA!$BD:$BD,1,0),0)</f>
        <v>0</v>
      </c>
      <c r="J1507" t="str">
        <f t="shared" si="116"/>
        <v>01/396129510QBLIBLI</v>
      </c>
      <c r="K1507" s="48" t="s">
        <v>11164</v>
      </c>
      <c r="L1507" t="s">
        <v>2972</v>
      </c>
      <c r="M1507" t="s">
        <v>20512</v>
      </c>
      <c r="N1507" s="4" t="s">
        <v>20689</v>
      </c>
      <c r="O1507">
        <v>16</v>
      </c>
      <c r="P1507">
        <v>8</v>
      </c>
      <c r="Q1507">
        <v>16</v>
      </c>
      <c r="R1507" s="79">
        <v>1422287.9999999998</v>
      </c>
      <c r="S1507" s="79">
        <v>711143.99999999988</v>
      </c>
      <c r="T1507" s="79">
        <v>1422287.9999999998</v>
      </c>
      <c r="U1507" s="69">
        <f t="shared" si="114"/>
        <v>13.333333333333334</v>
      </c>
      <c r="V1507" s="75">
        <f t="shared" si="115"/>
        <v>1185239.9999999998</v>
      </c>
      <c r="W1507">
        <f>IFERROR(VLOOKUP($J1508,OSA!$BD:$BD,1,0),0)</f>
        <v>0</v>
      </c>
    </row>
    <row r="1508" spans="1:23" x14ac:dyDescent="0.35">
      <c r="A1508" t="str">
        <f t="shared" si="113"/>
        <v/>
      </c>
      <c r="C1508" s="4"/>
      <c r="H1508">
        <f>IFERROR(VLOOKUP($A1508,OSA!$BD:$BD,1,0),0)</f>
        <v>0</v>
      </c>
      <c r="J1508" t="str">
        <f t="shared" si="116"/>
        <v>01/396129510QLAZADA</v>
      </c>
      <c r="K1508" s="48" t="s">
        <v>11164</v>
      </c>
      <c r="L1508" t="s">
        <v>2972</v>
      </c>
      <c r="M1508" t="s">
        <v>20512</v>
      </c>
      <c r="N1508" s="4" t="s">
        <v>20117</v>
      </c>
      <c r="O1508">
        <v>114</v>
      </c>
      <c r="R1508" s="79">
        <v>10133802</v>
      </c>
      <c r="U1508" s="69">
        <f t="shared" si="114"/>
        <v>38</v>
      </c>
      <c r="V1508" s="75">
        <f t="shared" si="115"/>
        <v>3377934</v>
      </c>
      <c r="W1508">
        <f>IFERROR(VLOOKUP($J1509,OSA!$BD:$BD,1,0),0)</f>
        <v>0</v>
      </c>
    </row>
    <row r="1509" spans="1:23" x14ac:dyDescent="0.35">
      <c r="A1509" t="str">
        <f t="shared" si="113"/>
        <v/>
      </c>
      <c r="C1509" s="4"/>
      <c r="H1509">
        <f>IFERROR(VLOOKUP($A1509,OSA!$BD:$BD,1,0),0)</f>
        <v>0</v>
      </c>
      <c r="J1509" t="str">
        <f t="shared" si="116"/>
        <v>01/396129510RBLIBLI</v>
      </c>
      <c r="K1509" s="48" t="s">
        <v>11745</v>
      </c>
      <c r="L1509" t="s">
        <v>2972</v>
      </c>
      <c r="M1509" t="s">
        <v>20513</v>
      </c>
      <c r="N1509" s="4" t="s">
        <v>20689</v>
      </c>
      <c r="O1509">
        <v>16</v>
      </c>
      <c r="P1509">
        <v>8</v>
      </c>
      <c r="Q1509">
        <v>16</v>
      </c>
      <c r="R1509" s="79">
        <v>1896399.9999999998</v>
      </c>
      <c r="S1509" s="79">
        <v>948199.99999999988</v>
      </c>
      <c r="T1509" s="79">
        <v>1896399.9999999998</v>
      </c>
      <c r="U1509" s="69">
        <f t="shared" si="114"/>
        <v>13.333333333333334</v>
      </c>
      <c r="V1509" s="75">
        <f t="shared" si="115"/>
        <v>1580333.333333333</v>
      </c>
      <c r="W1509">
        <f>IFERROR(VLOOKUP($J1510,OSA!$BD:$BD,1,0),0)</f>
        <v>0</v>
      </c>
    </row>
    <row r="1510" spans="1:23" x14ac:dyDescent="0.35">
      <c r="A1510" t="str">
        <f t="shared" si="113"/>
        <v/>
      </c>
      <c r="C1510" s="4"/>
      <c r="H1510">
        <f>IFERROR(VLOOKUP($A1510,OSA!$BD:$BD,1,0),0)</f>
        <v>0</v>
      </c>
      <c r="J1510" t="str">
        <f t="shared" si="116"/>
        <v>01/396129510RLAZADA</v>
      </c>
      <c r="K1510" s="48" t="s">
        <v>11745</v>
      </c>
      <c r="L1510" t="s">
        <v>2972</v>
      </c>
      <c r="M1510" t="s">
        <v>20513</v>
      </c>
      <c r="N1510" s="4" t="s">
        <v>20117</v>
      </c>
      <c r="O1510">
        <v>209</v>
      </c>
      <c r="R1510" s="79">
        <v>24771724.999999996</v>
      </c>
      <c r="U1510" s="69">
        <f t="shared" si="114"/>
        <v>69.666666666666671</v>
      </c>
      <c r="V1510" s="75">
        <f t="shared" si="115"/>
        <v>8257241.6666666651</v>
      </c>
      <c r="W1510">
        <f>IFERROR(VLOOKUP($J1511,OSA!$BD:$BD,1,0),0)</f>
        <v>0</v>
      </c>
    </row>
    <row r="1511" spans="1:23" x14ac:dyDescent="0.35">
      <c r="A1511" t="str">
        <f t="shared" si="113"/>
        <v/>
      </c>
      <c r="C1511" s="4"/>
      <c r="H1511">
        <f>IFERROR(VLOOKUP($A1511,OSA!$BD:$BD,1,0),0)</f>
        <v>0</v>
      </c>
      <c r="J1511" t="str">
        <f t="shared" si="116"/>
        <v>01/396129510SBLIBLI</v>
      </c>
      <c r="K1511" s="48" t="s">
        <v>11153</v>
      </c>
      <c r="L1511" t="s">
        <v>2972</v>
      </c>
      <c r="M1511" t="s">
        <v>20514</v>
      </c>
      <c r="N1511" s="4" t="s">
        <v>20689</v>
      </c>
      <c r="P1511">
        <v>8</v>
      </c>
      <c r="Q1511">
        <v>24</v>
      </c>
      <c r="S1511" s="79">
        <v>620743.99999999988</v>
      </c>
      <c r="T1511" s="79">
        <v>1862231.9999999998</v>
      </c>
      <c r="U1511" s="69">
        <f t="shared" si="114"/>
        <v>10.666666666666666</v>
      </c>
      <c r="V1511" s="75">
        <f t="shared" si="115"/>
        <v>827658.66666666651</v>
      </c>
      <c r="W1511">
        <f>IFERROR(VLOOKUP($J1512,OSA!$BD:$BD,1,0),0)</f>
        <v>0</v>
      </c>
    </row>
    <row r="1512" spans="1:23" x14ac:dyDescent="0.35">
      <c r="A1512" t="str">
        <f t="shared" si="113"/>
        <v/>
      </c>
      <c r="C1512" s="4"/>
      <c r="H1512">
        <f>IFERROR(VLOOKUP($A1512,OSA!$BD:$BD,1,0),0)</f>
        <v>0</v>
      </c>
      <c r="J1512" t="str">
        <f t="shared" si="116"/>
        <v>01/396129510TBLIBLI</v>
      </c>
      <c r="K1512" s="48" t="s">
        <v>11746</v>
      </c>
      <c r="L1512" t="s">
        <v>2972</v>
      </c>
      <c r="M1512" t="s">
        <v>20515</v>
      </c>
      <c r="N1512" s="4" t="s">
        <v>20689</v>
      </c>
      <c r="O1512">
        <v>24</v>
      </c>
      <c r="P1512">
        <v>24</v>
      </c>
      <c r="Q1512">
        <v>16</v>
      </c>
      <c r="R1512" s="79">
        <v>2793360</v>
      </c>
      <c r="S1512" s="79">
        <v>2793360</v>
      </c>
      <c r="T1512" s="79">
        <v>1862239.9999999998</v>
      </c>
      <c r="U1512" s="69">
        <f t="shared" si="114"/>
        <v>21.333333333333332</v>
      </c>
      <c r="V1512" s="75">
        <f t="shared" si="115"/>
        <v>2482986.6666666665</v>
      </c>
      <c r="W1512">
        <f>IFERROR(VLOOKUP($J1513,OSA!$BD:$BD,1,0),0)</f>
        <v>0</v>
      </c>
    </row>
    <row r="1513" spans="1:23" x14ac:dyDescent="0.35">
      <c r="A1513" t="str">
        <f t="shared" si="113"/>
        <v/>
      </c>
      <c r="C1513" s="4"/>
      <c r="H1513">
        <f>IFERROR(VLOOKUP($A1513,OSA!$BD:$BD,1,0),0)</f>
        <v>0</v>
      </c>
      <c r="J1513" t="str">
        <f t="shared" si="116"/>
        <v>01/396129510TLAZADA</v>
      </c>
      <c r="K1513" s="48" t="s">
        <v>11746</v>
      </c>
      <c r="L1513" t="s">
        <v>2972</v>
      </c>
      <c r="M1513" t="s">
        <v>20515</v>
      </c>
      <c r="N1513" s="4" t="s">
        <v>20117</v>
      </c>
      <c r="O1513">
        <v>48</v>
      </c>
      <c r="R1513" s="79">
        <v>5586720</v>
      </c>
      <c r="U1513" s="69">
        <f t="shared" si="114"/>
        <v>16</v>
      </c>
      <c r="V1513" s="75">
        <f t="shared" si="115"/>
        <v>1862240</v>
      </c>
      <c r="W1513" t="str">
        <f>IFERROR(VLOOKUP($J1514,OSA!$BD:$BD,1,0),0)</f>
        <v>01/396129510ULazada</v>
      </c>
    </row>
    <row r="1514" spans="1:23" x14ac:dyDescent="0.35">
      <c r="A1514" t="str">
        <f t="shared" si="113"/>
        <v/>
      </c>
      <c r="C1514" s="4"/>
      <c r="H1514">
        <f>IFERROR(VLOOKUP($A1514,OSA!$BD:$BD,1,0),0)</f>
        <v>0</v>
      </c>
      <c r="J1514" t="str">
        <f t="shared" si="116"/>
        <v>01/396129510ULAZADA</v>
      </c>
      <c r="K1514" s="48" t="s">
        <v>11285</v>
      </c>
      <c r="L1514" t="s">
        <v>2972</v>
      </c>
      <c r="M1514" t="s">
        <v>20752</v>
      </c>
      <c r="N1514" s="4" t="s">
        <v>20117</v>
      </c>
      <c r="Q1514">
        <v>24</v>
      </c>
      <c r="T1514" s="79">
        <v>1533312</v>
      </c>
      <c r="U1514" s="69">
        <f t="shared" si="114"/>
        <v>8</v>
      </c>
      <c r="V1514" s="75">
        <f t="shared" si="115"/>
        <v>511104</v>
      </c>
      <c r="W1514">
        <f>IFERROR(VLOOKUP($J1515,OSA!$BD:$BD,1,0),0)</f>
        <v>0</v>
      </c>
    </row>
    <row r="1515" spans="1:23" x14ac:dyDescent="0.35">
      <c r="A1515" t="str">
        <f t="shared" si="113"/>
        <v/>
      </c>
      <c r="C1515" s="4"/>
      <c r="H1515">
        <f>IFERROR(VLOOKUP($A1515,OSA!$BD:$BD,1,0),0)</f>
        <v>0</v>
      </c>
      <c r="J1515" t="str">
        <f t="shared" si="116"/>
        <v>01/396129510WBLIBLI</v>
      </c>
      <c r="K1515" s="48" t="s">
        <v>11278</v>
      </c>
      <c r="L1515" t="s">
        <v>2972</v>
      </c>
      <c r="M1515" t="s">
        <v>20516</v>
      </c>
      <c r="N1515" s="4" t="s">
        <v>20689</v>
      </c>
      <c r="O1515">
        <v>32</v>
      </c>
      <c r="R1515" s="79">
        <v>4088831.9999999991</v>
      </c>
      <c r="U1515" s="69">
        <f t="shared" si="114"/>
        <v>10.666666666666666</v>
      </c>
      <c r="V1515" s="75">
        <f t="shared" si="115"/>
        <v>1362943.9999999998</v>
      </c>
      <c r="W1515">
        <f>IFERROR(VLOOKUP($J1516,OSA!$BD:$BD,1,0),0)</f>
        <v>0</v>
      </c>
    </row>
    <row r="1516" spans="1:23" x14ac:dyDescent="0.35">
      <c r="A1516" t="str">
        <f t="shared" si="113"/>
        <v/>
      </c>
      <c r="C1516" s="4"/>
      <c r="H1516">
        <f>IFERROR(VLOOKUP($A1516,OSA!$BD:$BD,1,0),0)</f>
        <v>0</v>
      </c>
      <c r="J1516" t="str">
        <f t="shared" si="116"/>
        <v>01/396129510XLAZADA</v>
      </c>
      <c r="K1516" s="48" t="s">
        <v>11814</v>
      </c>
      <c r="L1516" t="s">
        <v>2972</v>
      </c>
      <c r="M1516" t="s">
        <v>20753</v>
      </c>
      <c r="N1516" s="4" t="s">
        <v>20117</v>
      </c>
      <c r="Q1516">
        <v>22</v>
      </c>
      <c r="T1516" s="79">
        <v>1402544</v>
      </c>
      <c r="U1516" s="69">
        <f t="shared" si="114"/>
        <v>7.333333333333333</v>
      </c>
      <c r="V1516" s="75">
        <f t="shared" si="115"/>
        <v>467514.66666666669</v>
      </c>
      <c r="W1516">
        <f>IFERROR(VLOOKUP($J1517,OSA!$BD:$BD,1,0),0)</f>
        <v>0</v>
      </c>
    </row>
    <row r="1517" spans="1:23" x14ac:dyDescent="0.35">
      <c r="A1517" t="str">
        <f t="shared" si="113"/>
        <v/>
      </c>
      <c r="C1517" s="4"/>
      <c r="H1517">
        <f>IFERROR(VLOOKUP($A1517,OSA!$BD:$BD,1,0),0)</f>
        <v>0</v>
      </c>
      <c r="J1517" t="str">
        <f t="shared" si="116"/>
        <v>01/396129510YBLIBLI</v>
      </c>
      <c r="K1517" s="48" t="s">
        <v>11748</v>
      </c>
      <c r="L1517" t="s">
        <v>2972</v>
      </c>
      <c r="M1517" t="s">
        <v>20517</v>
      </c>
      <c r="N1517" s="4" t="s">
        <v>20689</v>
      </c>
      <c r="O1517">
        <v>13</v>
      </c>
      <c r="R1517" s="79">
        <v>1243164</v>
      </c>
      <c r="U1517" s="69">
        <f t="shared" si="114"/>
        <v>4.333333333333333</v>
      </c>
      <c r="V1517" s="75">
        <f t="shared" si="115"/>
        <v>414388</v>
      </c>
      <c r="W1517">
        <f>IFERROR(VLOOKUP($J1518,OSA!$BD:$BD,1,0),0)</f>
        <v>0</v>
      </c>
    </row>
    <row r="1518" spans="1:23" x14ac:dyDescent="0.35">
      <c r="A1518" t="str">
        <f t="shared" si="113"/>
        <v/>
      </c>
      <c r="C1518" s="4"/>
      <c r="H1518">
        <f>IFERROR(VLOOKUP($A1518,OSA!$BD:$BD,1,0),0)</f>
        <v>0</v>
      </c>
      <c r="J1518" t="str">
        <f t="shared" si="116"/>
        <v>01/396129511EBLIBLI</v>
      </c>
      <c r="K1518" s="48" t="s">
        <v>11509</v>
      </c>
      <c r="L1518" t="s">
        <v>2972</v>
      </c>
      <c r="M1518" t="s">
        <v>20754</v>
      </c>
      <c r="N1518" s="4" t="s">
        <v>20689</v>
      </c>
      <c r="Q1518">
        <v>16</v>
      </c>
      <c r="T1518" s="79">
        <v>1021423.9999999998</v>
      </c>
      <c r="U1518" s="69">
        <f t="shared" si="114"/>
        <v>5.333333333333333</v>
      </c>
      <c r="V1518" s="75">
        <f t="shared" si="115"/>
        <v>340474.66666666657</v>
      </c>
      <c r="W1518">
        <f>IFERROR(VLOOKUP($J1519,OSA!$BD:$BD,1,0),0)</f>
        <v>0</v>
      </c>
    </row>
    <row r="1519" spans="1:23" x14ac:dyDescent="0.35">
      <c r="A1519" t="str">
        <f t="shared" si="113"/>
        <v/>
      </c>
      <c r="C1519" s="4"/>
      <c r="H1519">
        <f>IFERROR(VLOOKUP($A1519,OSA!$BD:$BD,1,0),0)</f>
        <v>0</v>
      </c>
      <c r="J1519" t="str">
        <f t="shared" si="116"/>
        <v>01/396129511HBLIBLI</v>
      </c>
      <c r="K1519" s="48" t="s">
        <v>11151</v>
      </c>
      <c r="L1519" t="s">
        <v>2972</v>
      </c>
      <c r="M1519" t="s">
        <v>20519</v>
      </c>
      <c r="N1519" s="4" t="s">
        <v>20689</v>
      </c>
      <c r="O1519">
        <v>24</v>
      </c>
      <c r="P1519">
        <v>24</v>
      </c>
      <c r="R1519" s="79">
        <v>1829999.9999999998</v>
      </c>
      <c r="S1519" s="79">
        <v>1829999.9999999998</v>
      </c>
      <c r="U1519" s="69">
        <f t="shared" si="114"/>
        <v>16</v>
      </c>
      <c r="V1519" s="75">
        <f t="shared" si="115"/>
        <v>1219999.9999999998</v>
      </c>
      <c r="W1519" t="str">
        <f>IFERROR(VLOOKUP($J1520,OSA!$BD:$BD,1,0),0)</f>
        <v>01/396129511HLazada</v>
      </c>
    </row>
    <row r="1520" spans="1:23" x14ac:dyDescent="0.35">
      <c r="A1520" t="str">
        <f t="shared" si="113"/>
        <v/>
      </c>
      <c r="C1520" s="4"/>
      <c r="H1520">
        <f>IFERROR(VLOOKUP($A1520,OSA!$BD:$BD,1,0),0)</f>
        <v>0</v>
      </c>
      <c r="J1520" t="str">
        <f t="shared" si="116"/>
        <v>01/396129511HLAZADA</v>
      </c>
      <c r="K1520" s="48" t="s">
        <v>11151</v>
      </c>
      <c r="L1520" t="s">
        <v>2972</v>
      </c>
      <c r="M1520" t="s">
        <v>20519</v>
      </c>
      <c r="N1520" s="4" t="s">
        <v>20117</v>
      </c>
      <c r="Q1520">
        <v>24</v>
      </c>
      <c r="T1520" s="79">
        <v>1829999.9999999998</v>
      </c>
      <c r="U1520" s="69">
        <f t="shared" si="114"/>
        <v>8</v>
      </c>
      <c r="V1520" s="75">
        <f t="shared" si="115"/>
        <v>609999.99999999988</v>
      </c>
      <c r="W1520">
        <f>IFERROR(VLOOKUP($J1521,OSA!$BD:$BD,1,0),0)</f>
        <v>0</v>
      </c>
    </row>
    <row r="1521" spans="1:23" x14ac:dyDescent="0.35">
      <c r="A1521" t="str">
        <f t="shared" si="113"/>
        <v/>
      </c>
      <c r="C1521" s="4"/>
      <c r="H1521">
        <f>IFERROR(VLOOKUP($A1521,OSA!$BD:$BD,1,0),0)</f>
        <v>0</v>
      </c>
      <c r="J1521" t="str">
        <f t="shared" si="116"/>
        <v>01/396129511IBLIBLI</v>
      </c>
      <c r="K1521" s="48" t="s">
        <v>11751</v>
      </c>
      <c r="L1521" t="s">
        <v>2972</v>
      </c>
      <c r="M1521" t="s">
        <v>20520</v>
      </c>
      <c r="N1521" s="4" t="s">
        <v>20689</v>
      </c>
      <c r="O1521">
        <v>96</v>
      </c>
      <c r="P1521">
        <v>12</v>
      </c>
      <c r="R1521" s="79">
        <v>10979999.999999998</v>
      </c>
      <c r="S1521" s="79">
        <v>1372499.9999999998</v>
      </c>
      <c r="U1521" s="69">
        <f t="shared" si="114"/>
        <v>36</v>
      </c>
      <c r="V1521" s="75">
        <f t="shared" si="115"/>
        <v>4117499.9999999995</v>
      </c>
      <c r="W1521" t="str">
        <f>IFERROR(VLOOKUP($J1522,OSA!$BD:$BD,1,0),0)</f>
        <v>01/396129511ILazada</v>
      </c>
    </row>
    <row r="1522" spans="1:23" x14ac:dyDescent="0.35">
      <c r="A1522" t="str">
        <f t="shared" si="113"/>
        <v/>
      </c>
      <c r="C1522" s="4"/>
      <c r="H1522">
        <f>IFERROR(VLOOKUP($A1522,OSA!$BD:$BD,1,0),0)</f>
        <v>0</v>
      </c>
      <c r="J1522" t="str">
        <f t="shared" si="116"/>
        <v>01/396129511ILAZADA</v>
      </c>
      <c r="K1522" s="48" t="s">
        <v>11751</v>
      </c>
      <c r="L1522" t="s">
        <v>2972</v>
      </c>
      <c r="M1522" t="s">
        <v>20520</v>
      </c>
      <c r="N1522" s="4" t="s">
        <v>20117</v>
      </c>
      <c r="O1522">
        <v>21</v>
      </c>
      <c r="Q1522">
        <v>36</v>
      </c>
      <c r="R1522" s="79">
        <v>2401874.9999999995</v>
      </c>
      <c r="T1522" s="79">
        <v>4117499.9999999991</v>
      </c>
      <c r="U1522" s="69">
        <f t="shared" si="114"/>
        <v>19</v>
      </c>
      <c r="V1522" s="75">
        <f t="shared" si="115"/>
        <v>2173124.9999999995</v>
      </c>
      <c r="W1522">
        <f>IFERROR(VLOOKUP($J1523,OSA!$BD:$BD,1,0),0)</f>
        <v>0</v>
      </c>
    </row>
    <row r="1523" spans="1:23" x14ac:dyDescent="0.35">
      <c r="A1523" t="str">
        <f t="shared" si="113"/>
        <v/>
      </c>
      <c r="C1523" s="4"/>
      <c r="H1523">
        <f>IFERROR(VLOOKUP($A1523,OSA!$BD:$BD,1,0),0)</f>
        <v>0</v>
      </c>
      <c r="J1523" t="str">
        <f t="shared" si="116"/>
        <v>01/396129511JLAZADA</v>
      </c>
      <c r="K1523" s="48" t="s">
        <v>10434</v>
      </c>
      <c r="L1523" t="s">
        <v>2972</v>
      </c>
      <c r="M1523" t="s">
        <v>20755</v>
      </c>
      <c r="N1523" s="4" t="s">
        <v>20117</v>
      </c>
      <c r="Q1523">
        <v>12</v>
      </c>
      <c r="T1523" s="79">
        <v>914999.99999999988</v>
      </c>
      <c r="U1523" s="69">
        <f t="shared" si="114"/>
        <v>4</v>
      </c>
      <c r="V1523" s="75">
        <f t="shared" si="115"/>
        <v>304999.99999999994</v>
      </c>
      <c r="W1523">
        <f>IFERROR(VLOOKUP($J1524,OSA!$BD:$BD,1,0),0)</f>
        <v>0</v>
      </c>
    </row>
    <row r="1524" spans="1:23" x14ac:dyDescent="0.35">
      <c r="A1524" t="str">
        <f t="shared" si="113"/>
        <v/>
      </c>
      <c r="C1524" s="4"/>
      <c r="H1524">
        <f>IFERROR(VLOOKUP($A1524,OSA!$BD:$BD,1,0),0)</f>
        <v>0</v>
      </c>
      <c r="J1524" t="str">
        <f t="shared" si="116"/>
        <v>01/396129511KBLIBLI</v>
      </c>
      <c r="K1524" s="48" t="s">
        <v>10436</v>
      </c>
      <c r="L1524" t="s">
        <v>2972</v>
      </c>
      <c r="M1524" t="s">
        <v>20521</v>
      </c>
      <c r="N1524" s="4" t="s">
        <v>20689</v>
      </c>
      <c r="O1524">
        <v>24</v>
      </c>
      <c r="R1524" s="79">
        <v>2744999.9999999995</v>
      </c>
      <c r="U1524" s="69">
        <f t="shared" si="114"/>
        <v>8</v>
      </c>
      <c r="V1524" s="75">
        <f t="shared" si="115"/>
        <v>914999.99999999988</v>
      </c>
      <c r="W1524">
        <f>IFERROR(VLOOKUP($J1525,OSA!$BD:$BD,1,0),0)</f>
        <v>0</v>
      </c>
    </row>
    <row r="1525" spans="1:23" x14ac:dyDescent="0.35">
      <c r="A1525" t="str">
        <f t="shared" si="113"/>
        <v/>
      </c>
      <c r="C1525" s="4"/>
      <c r="H1525">
        <f>IFERROR(VLOOKUP($A1525,OSA!$BD:$BD,1,0),0)</f>
        <v>0</v>
      </c>
      <c r="J1525" t="str">
        <f t="shared" si="116"/>
        <v>01/396129511KLAZADA</v>
      </c>
      <c r="K1525" s="48" t="s">
        <v>10436</v>
      </c>
      <c r="L1525" t="s">
        <v>2972</v>
      </c>
      <c r="M1525" t="s">
        <v>20521</v>
      </c>
      <c r="N1525" s="4" t="s">
        <v>20117</v>
      </c>
      <c r="Q1525">
        <v>16</v>
      </c>
      <c r="T1525" s="79">
        <v>1829999.9999999998</v>
      </c>
      <c r="U1525" s="69">
        <f t="shared" si="114"/>
        <v>5.333333333333333</v>
      </c>
      <c r="V1525" s="75">
        <f t="shared" si="115"/>
        <v>609999.99999999988</v>
      </c>
      <c r="W1525">
        <f>IFERROR(VLOOKUP($J1526,OSA!$BD:$BD,1,0),0)</f>
        <v>0</v>
      </c>
    </row>
    <row r="1526" spans="1:23" x14ac:dyDescent="0.35">
      <c r="A1526" t="str">
        <f t="shared" si="113"/>
        <v/>
      </c>
      <c r="C1526" s="4"/>
      <c r="H1526">
        <f>IFERROR(VLOOKUP($A1526,OSA!$BD:$BD,1,0),0)</f>
        <v>0</v>
      </c>
      <c r="J1526" t="str">
        <f t="shared" si="116"/>
        <v>01/396129511LLAZADA</v>
      </c>
      <c r="K1526" s="48" t="s">
        <v>11281</v>
      </c>
      <c r="L1526" t="s">
        <v>2972</v>
      </c>
      <c r="M1526" t="s">
        <v>20756</v>
      </c>
      <c r="N1526" s="4" t="s">
        <v>20117</v>
      </c>
      <c r="Q1526">
        <v>22</v>
      </c>
      <c r="T1526" s="79">
        <v>1430418</v>
      </c>
      <c r="U1526" s="69">
        <f t="shared" si="114"/>
        <v>7.333333333333333</v>
      </c>
      <c r="V1526" s="75">
        <f t="shared" si="115"/>
        <v>476806</v>
      </c>
      <c r="W1526">
        <f>IFERROR(VLOOKUP($J1527,OSA!$BD:$BD,1,0),0)</f>
        <v>0</v>
      </c>
    </row>
    <row r="1527" spans="1:23" x14ac:dyDescent="0.35">
      <c r="A1527" t="str">
        <f t="shared" si="113"/>
        <v/>
      </c>
      <c r="C1527" s="4"/>
      <c r="H1527">
        <f>IFERROR(VLOOKUP($A1527,OSA!$BD:$BD,1,0),0)</f>
        <v>0</v>
      </c>
      <c r="J1527" t="str">
        <f t="shared" si="116"/>
        <v>01/396129511MBLIBLI</v>
      </c>
      <c r="K1527" s="48" t="s">
        <v>11145</v>
      </c>
      <c r="L1527" t="s">
        <v>2972</v>
      </c>
      <c r="M1527" t="s">
        <v>20522</v>
      </c>
      <c r="N1527" s="4" t="s">
        <v>20689</v>
      </c>
      <c r="P1527">
        <v>75</v>
      </c>
      <c r="S1527" s="79">
        <v>8909925</v>
      </c>
      <c r="U1527" s="69">
        <f t="shared" si="114"/>
        <v>25</v>
      </c>
      <c r="V1527" s="75">
        <f t="shared" si="115"/>
        <v>2969975</v>
      </c>
      <c r="W1527">
        <f>IFERROR(VLOOKUP($J1528,OSA!$BD:$BD,1,0),0)</f>
        <v>0</v>
      </c>
    </row>
    <row r="1528" spans="1:23" x14ac:dyDescent="0.35">
      <c r="A1528" t="str">
        <f t="shared" si="113"/>
        <v/>
      </c>
      <c r="C1528" s="4"/>
      <c r="H1528">
        <f>IFERROR(VLOOKUP($A1528,OSA!$BD:$BD,1,0),0)</f>
        <v>0</v>
      </c>
      <c r="J1528" t="str">
        <f t="shared" si="116"/>
        <v>01/396129511NBLIBLI</v>
      </c>
      <c r="K1528" s="48" t="s">
        <v>13355</v>
      </c>
      <c r="L1528" t="s">
        <v>2972</v>
      </c>
      <c r="M1528" t="s">
        <v>20523</v>
      </c>
      <c r="N1528" s="4" t="s">
        <v>20689</v>
      </c>
      <c r="P1528">
        <v>84</v>
      </c>
      <c r="S1528" s="79">
        <v>14968716</v>
      </c>
      <c r="U1528" s="69">
        <f t="shared" si="114"/>
        <v>28</v>
      </c>
      <c r="V1528" s="75">
        <f t="shared" si="115"/>
        <v>4989572</v>
      </c>
      <c r="W1528">
        <f>IFERROR(VLOOKUP($J1529,OSA!$BD:$BD,1,0),0)</f>
        <v>0</v>
      </c>
    </row>
    <row r="1529" spans="1:23" x14ac:dyDescent="0.35">
      <c r="A1529" t="str">
        <f t="shared" si="113"/>
        <v/>
      </c>
      <c r="C1529" s="4"/>
      <c r="H1529">
        <f>IFERROR(VLOOKUP($A1529,OSA!$BD:$BD,1,0),0)</f>
        <v>0</v>
      </c>
      <c r="J1529" t="str">
        <f t="shared" si="116"/>
        <v>01/396129511NLAZADA</v>
      </c>
      <c r="K1529" s="48" t="s">
        <v>13355</v>
      </c>
      <c r="L1529" t="s">
        <v>2972</v>
      </c>
      <c r="M1529" t="s">
        <v>20523</v>
      </c>
      <c r="N1529" s="4" t="s">
        <v>20117</v>
      </c>
      <c r="O1529">
        <v>142</v>
      </c>
      <c r="P1529">
        <v>28</v>
      </c>
      <c r="Q1529">
        <v>61</v>
      </c>
      <c r="R1529" s="79">
        <v>25304258</v>
      </c>
      <c r="S1529" s="79">
        <v>4989572</v>
      </c>
      <c r="T1529" s="79">
        <v>10870138.999999998</v>
      </c>
      <c r="U1529" s="69">
        <f t="shared" si="114"/>
        <v>77</v>
      </c>
      <c r="V1529" s="75">
        <f t="shared" si="115"/>
        <v>13721323</v>
      </c>
      <c r="W1529">
        <f>IFERROR(VLOOKUP($J1530,OSA!$BD:$BD,1,0),0)</f>
        <v>0</v>
      </c>
    </row>
    <row r="1530" spans="1:23" x14ac:dyDescent="0.35">
      <c r="A1530" t="str">
        <f t="shared" si="113"/>
        <v/>
      </c>
      <c r="C1530" s="4"/>
      <c r="H1530">
        <f>IFERROR(VLOOKUP($A1530,OSA!$BD:$BD,1,0),0)</f>
        <v>0</v>
      </c>
      <c r="J1530" t="str">
        <f t="shared" si="116"/>
        <v>01/396129511QBLIBLI</v>
      </c>
      <c r="K1530" s="48" t="s">
        <v>11753</v>
      </c>
      <c r="L1530" t="s">
        <v>2972</v>
      </c>
      <c r="M1530" t="s">
        <v>20524</v>
      </c>
      <c r="N1530" s="4" t="s">
        <v>20689</v>
      </c>
      <c r="Q1530">
        <v>36</v>
      </c>
      <c r="T1530" s="79">
        <v>3965400</v>
      </c>
      <c r="U1530" s="69">
        <f t="shared" si="114"/>
        <v>12</v>
      </c>
      <c r="V1530" s="75">
        <f t="shared" si="115"/>
        <v>1321800</v>
      </c>
      <c r="W1530" t="str">
        <f>IFERROR(VLOOKUP($J1531,OSA!$BD:$BD,1,0),0)</f>
        <v>01/396129511QLazada</v>
      </c>
    </row>
    <row r="1531" spans="1:23" x14ac:dyDescent="0.35">
      <c r="A1531" t="str">
        <f t="shared" si="113"/>
        <v/>
      </c>
      <c r="C1531" s="4"/>
      <c r="H1531">
        <f>IFERROR(VLOOKUP($A1531,OSA!$BD:$BD,1,0),0)</f>
        <v>0</v>
      </c>
      <c r="J1531" t="str">
        <f t="shared" si="116"/>
        <v>01/396129511QLAZADA</v>
      </c>
      <c r="K1531" s="48" t="s">
        <v>11753</v>
      </c>
      <c r="L1531" t="s">
        <v>2972</v>
      </c>
      <c r="M1531" t="s">
        <v>20524</v>
      </c>
      <c r="N1531" s="4" t="s">
        <v>20117</v>
      </c>
      <c r="P1531">
        <v>6</v>
      </c>
      <c r="Q1531">
        <v>24</v>
      </c>
      <c r="S1531" s="79">
        <v>660900</v>
      </c>
      <c r="T1531" s="79">
        <v>2643600</v>
      </c>
      <c r="U1531" s="69">
        <f t="shared" si="114"/>
        <v>10</v>
      </c>
      <c r="V1531" s="75">
        <f t="shared" si="115"/>
        <v>1101500</v>
      </c>
      <c r="W1531">
        <f>IFERROR(VLOOKUP($J1532,OSA!$BD:$BD,1,0),0)</f>
        <v>0</v>
      </c>
    </row>
    <row r="1532" spans="1:23" x14ac:dyDescent="0.35">
      <c r="A1532" t="str">
        <f t="shared" si="113"/>
        <v/>
      </c>
      <c r="C1532" s="4"/>
      <c r="H1532">
        <f>IFERROR(VLOOKUP($A1532,OSA!$BD:$BD,1,0),0)</f>
        <v>0</v>
      </c>
      <c r="J1532" t="str">
        <f t="shared" si="116"/>
        <v>01/396129511RBLIBLI</v>
      </c>
      <c r="K1532" s="48" t="s">
        <v>20525</v>
      </c>
      <c r="L1532" t="s">
        <v>2972</v>
      </c>
      <c r="M1532" t="s">
        <v>20526</v>
      </c>
      <c r="N1532" s="4" t="s">
        <v>20689</v>
      </c>
      <c r="O1532">
        <v>36</v>
      </c>
      <c r="Q1532">
        <v>12</v>
      </c>
      <c r="R1532" s="79">
        <v>5948099.9999999991</v>
      </c>
      <c r="T1532" s="79">
        <v>1982699.9999999998</v>
      </c>
      <c r="U1532" s="69">
        <f t="shared" si="114"/>
        <v>16</v>
      </c>
      <c r="V1532" s="75">
        <f t="shared" si="115"/>
        <v>2643599.9999999995</v>
      </c>
      <c r="W1532">
        <f>IFERROR(VLOOKUP($J1533,OSA!$BD:$BD,1,0),0)</f>
        <v>0</v>
      </c>
    </row>
    <row r="1533" spans="1:23" x14ac:dyDescent="0.35">
      <c r="A1533" t="str">
        <f t="shared" si="113"/>
        <v/>
      </c>
      <c r="C1533" s="4"/>
      <c r="H1533">
        <f>IFERROR(VLOOKUP($A1533,OSA!$BD:$BD,1,0),0)</f>
        <v>0</v>
      </c>
      <c r="J1533" t="str">
        <f t="shared" si="116"/>
        <v>01/396129511RLAZADA</v>
      </c>
      <c r="K1533" s="48" t="s">
        <v>20525</v>
      </c>
      <c r="L1533" t="s">
        <v>2972</v>
      </c>
      <c r="M1533" t="s">
        <v>20526</v>
      </c>
      <c r="N1533" s="4" t="s">
        <v>20117</v>
      </c>
      <c r="P1533">
        <v>41</v>
      </c>
      <c r="Q1533">
        <v>48</v>
      </c>
      <c r="S1533" s="79">
        <v>6774224.9999999991</v>
      </c>
      <c r="T1533" s="79">
        <v>7930799.9999999991</v>
      </c>
      <c r="U1533" s="69">
        <f t="shared" si="114"/>
        <v>29.666666666666668</v>
      </c>
      <c r="V1533" s="75">
        <f t="shared" si="115"/>
        <v>4901674.9999999991</v>
      </c>
      <c r="W1533">
        <f>IFERROR(VLOOKUP($J1534,OSA!$BD:$BD,1,0),0)</f>
        <v>0</v>
      </c>
    </row>
    <row r="1534" spans="1:23" x14ac:dyDescent="0.35">
      <c r="A1534" t="str">
        <f t="shared" si="113"/>
        <v/>
      </c>
      <c r="C1534" s="4"/>
      <c r="H1534">
        <f>IFERROR(VLOOKUP($A1534,OSA!$BD:$BD,1,0),0)</f>
        <v>0</v>
      </c>
      <c r="J1534" t="str">
        <f t="shared" si="116"/>
        <v>01/396129511SBLIBLI</v>
      </c>
      <c r="K1534" s="48" t="s">
        <v>11754</v>
      </c>
      <c r="L1534" t="s">
        <v>2972</v>
      </c>
      <c r="M1534" t="s">
        <v>20527</v>
      </c>
      <c r="N1534" s="4" t="s">
        <v>20689</v>
      </c>
      <c r="O1534">
        <v>12</v>
      </c>
      <c r="P1534">
        <v>36</v>
      </c>
      <c r="Q1534">
        <v>24</v>
      </c>
      <c r="R1534" s="79">
        <v>1320192</v>
      </c>
      <c r="S1534" s="79">
        <v>3960576</v>
      </c>
      <c r="T1534" s="79">
        <v>2640384</v>
      </c>
      <c r="U1534" s="69">
        <f t="shared" si="114"/>
        <v>24</v>
      </c>
      <c r="V1534" s="75">
        <f t="shared" si="115"/>
        <v>2640384</v>
      </c>
      <c r="W1534" t="str">
        <f>IFERROR(VLOOKUP($J1535,OSA!$BD:$BD,1,0),0)</f>
        <v>01/396129511SLazada</v>
      </c>
    </row>
    <row r="1535" spans="1:23" x14ac:dyDescent="0.35">
      <c r="A1535" t="str">
        <f t="shared" si="113"/>
        <v/>
      </c>
      <c r="C1535" s="4"/>
      <c r="H1535">
        <f>IFERROR(VLOOKUP($A1535,OSA!$BD:$BD,1,0),0)</f>
        <v>0</v>
      </c>
      <c r="J1535" t="str">
        <f t="shared" si="116"/>
        <v>01/396129511SLAZADA</v>
      </c>
      <c r="K1535" s="48" t="s">
        <v>11754</v>
      </c>
      <c r="L1535" t="s">
        <v>2972</v>
      </c>
      <c r="M1535" t="s">
        <v>20527</v>
      </c>
      <c r="N1535" s="4" t="s">
        <v>20117</v>
      </c>
      <c r="O1535">
        <v>17</v>
      </c>
      <c r="R1535" s="79">
        <v>1870271.9999999998</v>
      </c>
      <c r="U1535" s="69">
        <f t="shared" si="114"/>
        <v>5.666666666666667</v>
      </c>
      <c r="V1535" s="75">
        <f t="shared" si="115"/>
        <v>623423.99999999988</v>
      </c>
      <c r="W1535">
        <f>IFERROR(VLOOKUP($J1536,OSA!$BD:$BD,1,0),0)</f>
        <v>0</v>
      </c>
    </row>
    <row r="1536" spans="1:23" x14ac:dyDescent="0.35">
      <c r="A1536" t="str">
        <f t="shared" si="113"/>
        <v/>
      </c>
      <c r="C1536" s="4"/>
      <c r="H1536">
        <f>IFERROR(VLOOKUP($A1536,OSA!$BD:$BD,1,0),0)</f>
        <v>0</v>
      </c>
      <c r="J1536" t="str">
        <f t="shared" si="116"/>
        <v>01/396129511TBLIBLI</v>
      </c>
      <c r="K1536" s="48" t="s">
        <v>11282</v>
      </c>
      <c r="L1536" t="s">
        <v>2972</v>
      </c>
      <c r="M1536" t="s">
        <v>20528</v>
      </c>
      <c r="N1536" s="4" t="s">
        <v>20689</v>
      </c>
      <c r="O1536">
        <v>72</v>
      </c>
      <c r="P1536">
        <v>72</v>
      </c>
      <c r="Q1536">
        <v>24</v>
      </c>
      <c r="R1536" s="79">
        <v>11881728</v>
      </c>
      <c r="S1536" s="79">
        <v>11881728</v>
      </c>
      <c r="T1536" s="79">
        <v>3960576</v>
      </c>
      <c r="U1536" s="69">
        <f t="shared" si="114"/>
        <v>56</v>
      </c>
      <c r="V1536" s="75">
        <f t="shared" si="115"/>
        <v>9241344</v>
      </c>
      <c r="W1536">
        <f>IFERROR(VLOOKUP($J1537,OSA!$BD:$BD,1,0),0)</f>
        <v>0</v>
      </c>
    </row>
    <row r="1537" spans="1:23" x14ac:dyDescent="0.35">
      <c r="A1537" t="str">
        <f t="shared" si="113"/>
        <v/>
      </c>
      <c r="C1537" s="4"/>
      <c r="H1537">
        <f>IFERROR(VLOOKUP($A1537,OSA!$BD:$BD,1,0),0)</f>
        <v>0</v>
      </c>
      <c r="J1537" t="str">
        <f t="shared" si="116"/>
        <v>01/396129511TLAZADA</v>
      </c>
      <c r="K1537" s="48" t="s">
        <v>11282</v>
      </c>
      <c r="L1537" t="s">
        <v>2972</v>
      </c>
      <c r="M1537" t="s">
        <v>20528</v>
      </c>
      <c r="N1537" s="4" t="s">
        <v>20117</v>
      </c>
      <c r="O1537">
        <v>412</v>
      </c>
      <c r="Q1537">
        <v>976</v>
      </c>
      <c r="R1537" s="79">
        <v>67989887.999999985</v>
      </c>
      <c r="T1537" s="79">
        <v>161063424</v>
      </c>
      <c r="U1537" s="69">
        <f t="shared" si="114"/>
        <v>462.66666666666669</v>
      </c>
      <c r="V1537" s="75">
        <f t="shared" si="115"/>
        <v>76351104</v>
      </c>
      <c r="W1537">
        <f>IFERROR(VLOOKUP($J1538,OSA!$BD:$BD,1,0),0)</f>
        <v>0</v>
      </c>
    </row>
    <row r="1538" spans="1:23" x14ac:dyDescent="0.35">
      <c r="A1538" t="str">
        <f t="shared" si="113"/>
        <v/>
      </c>
      <c r="C1538" s="4"/>
      <c r="H1538">
        <f>IFERROR(VLOOKUP($A1538,OSA!$BD:$BD,1,0),0)</f>
        <v>0</v>
      </c>
      <c r="J1538" t="str">
        <f t="shared" si="116"/>
        <v>01/396129511UBLIBLI</v>
      </c>
      <c r="K1538" s="48" t="s">
        <v>11146</v>
      </c>
      <c r="L1538" t="s">
        <v>2972</v>
      </c>
      <c r="M1538" t="s">
        <v>20529</v>
      </c>
      <c r="N1538" s="4" t="s">
        <v>20689</v>
      </c>
      <c r="O1538">
        <v>36</v>
      </c>
      <c r="P1538">
        <v>84</v>
      </c>
      <c r="R1538" s="79">
        <v>4279464</v>
      </c>
      <c r="S1538" s="79">
        <v>9985416</v>
      </c>
      <c r="U1538" s="69">
        <f t="shared" si="114"/>
        <v>40</v>
      </c>
      <c r="V1538" s="75">
        <f t="shared" si="115"/>
        <v>4754960</v>
      </c>
      <c r="W1538">
        <f>IFERROR(VLOOKUP($J1539,OSA!$BD:$BD,1,0),0)</f>
        <v>0</v>
      </c>
    </row>
    <row r="1539" spans="1:23" x14ac:dyDescent="0.35">
      <c r="A1539" t="str">
        <f t="shared" ref="A1539:A1602" si="117">B1539&amp;E1539</f>
        <v/>
      </c>
      <c r="C1539" s="4"/>
      <c r="H1539">
        <f>IFERROR(VLOOKUP($A1539,OSA!$BD:$BD,1,0),0)</f>
        <v>0</v>
      </c>
      <c r="J1539" t="str">
        <f t="shared" si="116"/>
        <v>01/396129511ULAZADA</v>
      </c>
      <c r="K1539" s="48" t="s">
        <v>11146</v>
      </c>
      <c r="L1539" t="s">
        <v>2972</v>
      </c>
      <c r="M1539" t="s">
        <v>20529</v>
      </c>
      <c r="N1539" s="4" t="s">
        <v>20117</v>
      </c>
      <c r="P1539">
        <v>30</v>
      </c>
      <c r="S1539" s="79">
        <v>3566220</v>
      </c>
      <c r="U1539" s="69">
        <f t="shared" ref="U1539:U1602" si="118">SUM(O1539:Q1539)/3</f>
        <v>10</v>
      </c>
      <c r="V1539" s="75">
        <f t="shared" ref="V1539:V1602" si="119">SUM(R1539:T1539)/3</f>
        <v>1188740</v>
      </c>
      <c r="W1539">
        <f>IFERROR(VLOOKUP($J1540,OSA!$BD:$BD,1,0),0)</f>
        <v>0</v>
      </c>
    </row>
    <row r="1540" spans="1:23" x14ac:dyDescent="0.35">
      <c r="A1540" t="str">
        <f t="shared" si="117"/>
        <v/>
      </c>
      <c r="C1540" s="4"/>
      <c r="H1540">
        <f>IFERROR(VLOOKUP($A1540,OSA!$BD:$BD,1,0),0)</f>
        <v>0</v>
      </c>
      <c r="J1540" t="str">
        <f t="shared" si="116"/>
        <v>01/396129511VBLIBLI</v>
      </c>
      <c r="K1540" s="48" t="s">
        <v>11147</v>
      </c>
      <c r="L1540" t="s">
        <v>2972</v>
      </c>
      <c r="M1540" t="s">
        <v>20530</v>
      </c>
      <c r="N1540" s="4" t="s">
        <v>20689</v>
      </c>
      <c r="O1540">
        <v>138</v>
      </c>
      <c r="P1540">
        <v>108</v>
      </c>
      <c r="R1540" s="79">
        <v>24607056</v>
      </c>
      <c r="S1540" s="79">
        <v>19257695.999999996</v>
      </c>
      <c r="U1540" s="69">
        <f t="shared" si="118"/>
        <v>82</v>
      </c>
      <c r="V1540" s="75">
        <f t="shared" si="119"/>
        <v>14621584</v>
      </c>
      <c r="W1540">
        <f>IFERROR(VLOOKUP($J1541,OSA!$BD:$BD,1,0),0)</f>
        <v>0</v>
      </c>
    </row>
    <row r="1541" spans="1:23" x14ac:dyDescent="0.35">
      <c r="A1541" t="str">
        <f t="shared" si="117"/>
        <v/>
      </c>
      <c r="C1541" s="4"/>
      <c r="H1541">
        <f>IFERROR(VLOOKUP($A1541,OSA!$BD:$BD,1,0),0)</f>
        <v>0</v>
      </c>
      <c r="J1541" t="str">
        <f t="shared" si="116"/>
        <v>01/396129511VLAZADA</v>
      </c>
      <c r="K1541" s="48" t="s">
        <v>11147</v>
      </c>
      <c r="L1541" t="s">
        <v>2972</v>
      </c>
      <c r="M1541" t="s">
        <v>20530</v>
      </c>
      <c r="N1541" s="4" t="s">
        <v>20117</v>
      </c>
      <c r="O1541">
        <v>106</v>
      </c>
      <c r="P1541">
        <v>30</v>
      </c>
      <c r="Q1541">
        <v>122</v>
      </c>
      <c r="R1541" s="79">
        <v>18901071.999999996</v>
      </c>
      <c r="S1541" s="79">
        <v>5349360</v>
      </c>
      <c r="T1541" s="79">
        <v>21754064</v>
      </c>
      <c r="U1541" s="69">
        <f t="shared" si="118"/>
        <v>86</v>
      </c>
      <c r="V1541" s="75">
        <f t="shared" si="119"/>
        <v>15334832</v>
      </c>
      <c r="W1541">
        <f>IFERROR(VLOOKUP($J1542,OSA!$BD:$BD,1,0),0)</f>
        <v>0</v>
      </c>
    </row>
    <row r="1542" spans="1:23" x14ac:dyDescent="0.35">
      <c r="A1542" t="str">
        <f t="shared" si="117"/>
        <v/>
      </c>
      <c r="C1542" s="4"/>
      <c r="H1542">
        <f>IFERROR(VLOOKUP($A1542,OSA!$BD:$BD,1,0),0)</f>
        <v>0</v>
      </c>
      <c r="J1542" t="str">
        <f t="shared" si="116"/>
        <v>01/396129511YBLIBLI</v>
      </c>
      <c r="K1542" s="48" t="s">
        <v>11507</v>
      </c>
      <c r="L1542" t="s">
        <v>2972</v>
      </c>
      <c r="M1542" t="s">
        <v>20531</v>
      </c>
      <c r="N1542" s="4" t="s">
        <v>20689</v>
      </c>
      <c r="O1542">
        <v>24</v>
      </c>
      <c r="P1542">
        <v>36</v>
      </c>
      <c r="R1542" s="79">
        <v>2850792</v>
      </c>
      <c r="S1542" s="79">
        <v>4276187.9999999991</v>
      </c>
      <c r="U1542" s="69">
        <f t="shared" si="118"/>
        <v>20</v>
      </c>
      <c r="V1542" s="75">
        <f t="shared" si="119"/>
        <v>2375659.9999999995</v>
      </c>
      <c r="W1542">
        <f>IFERROR(VLOOKUP($J1543,OSA!$BD:$BD,1,0),0)</f>
        <v>0</v>
      </c>
    </row>
    <row r="1543" spans="1:23" x14ac:dyDescent="0.35">
      <c r="A1543" t="str">
        <f t="shared" si="117"/>
        <v/>
      </c>
      <c r="C1543" s="4"/>
      <c r="H1543">
        <f>IFERROR(VLOOKUP($A1543,OSA!$BD:$BD,1,0),0)</f>
        <v>0</v>
      </c>
      <c r="J1543" t="str">
        <f t="shared" si="116"/>
        <v>01/396129511ZBLIBLI</v>
      </c>
      <c r="K1543" s="48" t="s">
        <v>13356</v>
      </c>
      <c r="L1543" t="s">
        <v>2972</v>
      </c>
      <c r="M1543" t="s">
        <v>20532</v>
      </c>
      <c r="N1543" s="4" t="s">
        <v>20689</v>
      </c>
      <c r="O1543">
        <v>12</v>
      </c>
      <c r="P1543">
        <v>60</v>
      </c>
      <c r="R1543" s="79">
        <v>2138100</v>
      </c>
      <c r="S1543" s="79">
        <v>10690499.999999998</v>
      </c>
      <c r="U1543" s="69">
        <f t="shared" si="118"/>
        <v>24</v>
      </c>
      <c r="V1543" s="75">
        <f t="shared" si="119"/>
        <v>4276199.9999999991</v>
      </c>
      <c r="W1543">
        <f>IFERROR(VLOOKUP($J1544,OSA!$BD:$BD,1,0),0)</f>
        <v>0</v>
      </c>
    </row>
    <row r="1544" spans="1:23" x14ac:dyDescent="0.35">
      <c r="A1544" t="str">
        <f t="shared" si="117"/>
        <v/>
      </c>
      <c r="C1544" s="4"/>
      <c r="H1544">
        <f>IFERROR(VLOOKUP($A1544,OSA!$BD:$BD,1,0),0)</f>
        <v>0</v>
      </c>
      <c r="J1544" t="str">
        <f t="shared" si="116"/>
        <v>01/396129511ZLAZADA</v>
      </c>
      <c r="K1544" s="48" t="s">
        <v>13356</v>
      </c>
      <c r="L1544" t="s">
        <v>2972</v>
      </c>
      <c r="M1544" t="s">
        <v>20532</v>
      </c>
      <c r="N1544" s="4" t="s">
        <v>20117</v>
      </c>
      <c r="O1544">
        <v>27</v>
      </c>
      <c r="P1544">
        <v>20</v>
      </c>
      <c r="Q1544">
        <v>51</v>
      </c>
      <c r="R1544" s="79">
        <v>4810725</v>
      </c>
      <c r="S1544" s="79">
        <v>3563500</v>
      </c>
      <c r="T1544" s="79">
        <v>9086925</v>
      </c>
      <c r="U1544" s="69">
        <f t="shared" si="118"/>
        <v>32.666666666666664</v>
      </c>
      <c r="V1544" s="75">
        <f t="shared" si="119"/>
        <v>5820383.333333333</v>
      </c>
      <c r="W1544">
        <f>IFERROR(VLOOKUP($J1545,OSA!$BD:$BD,1,0),0)</f>
        <v>0</v>
      </c>
    </row>
    <row r="1545" spans="1:23" x14ac:dyDescent="0.35">
      <c r="A1545" t="str">
        <f t="shared" si="117"/>
        <v/>
      </c>
      <c r="C1545" s="4"/>
      <c r="H1545">
        <f>IFERROR(VLOOKUP($A1545,OSA!$BD:$BD,1,0),0)</f>
        <v>0</v>
      </c>
      <c r="J1545" t="str">
        <f t="shared" si="116"/>
        <v>01/396129512ABLIBLI</v>
      </c>
      <c r="K1545" s="48" t="s">
        <v>11154</v>
      </c>
      <c r="L1545" t="s">
        <v>2972</v>
      </c>
      <c r="M1545" t="s">
        <v>20533</v>
      </c>
      <c r="N1545" s="4" t="s">
        <v>20689</v>
      </c>
      <c r="P1545">
        <v>24</v>
      </c>
      <c r="S1545" s="79">
        <v>2850792</v>
      </c>
      <c r="U1545" s="69">
        <f t="shared" si="118"/>
        <v>8</v>
      </c>
      <c r="V1545" s="75">
        <f t="shared" si="119"/>
        <v>950264</v>
      </c>
      <c r="W1545" t="str">
        <f>IFERROR(VLOOKUP($J1546,OSA!$BD:$BD,1,0),0)</f>
        <v>01/396129512ALazada</v>
      </c>
    </row>
    <row r="1546" spans="1:23" x14ac:dyDescent="0.35">
      <c r="A1546" t="str">
        <f t="shared" si="117"/>
        <v/>
      </c>
      <c r="C1546" s="4"/>
      <c r="H1546">
        <f>IFERROR(VLOOKUP($A1546,OSA!$BD:$BD,1,0),0)</f>
        <v>0</v>
      </c>
      <c r="J1546" t="str">
        <f t="shared" si="116"/>
        <v>01/396129512ALAZADA</v>
      </c>
      <c r="K1546" s="48" t="s">
        <v>11154</v>
      </c>
      <c r="L1546" t="s">
        <v>2972</v>
      </c>
      <c r="M1546" t="s">
        <v>20533</v>
      </c>
      <c r="N1546" s="4" t="s">
        <v>20117</v>
      </c>
      <c r="O1546">
        <v>29</v>
      </c>
      <c r="R1546" s="79">
        <v>3444706.9999999991</v>
      </c>
      <c r="U1546" s="69">
        <f t="shared" si="118"/>
        <v>9.6666666666666661</v>
      </c>
      <c r="V1546" s="75">
        <f t="shared" si="119"/>
        <v>1148235.6666666663</v>
      </c>
      <c r="W1546">
        <f>IFERROR(VLOOKUP($J1547,OSA!$BD:$BD,1,0),0)</f>
        <v>0</v>
      </c>
    </row>
    <row r="1547" spans="1:23" x14ac:dyDescent="0.35">
      <c r="A1547" t="str">
        <f t="shared" si="117"/>
        <v/>
      </c>
      <c r="C1547" s="4"/>
      <c r="H1547">
        <f>IFERROR(VLOOKUP($A1547,OSA!$BD:$BD,1,0),0)</f>
        <v>0</v>
      </c>
      <c r="J1547" t="str">
        <f t="shared" si="116"/>
        <v>01/396129512BBLIBLI</v>
      </c>
      <c r="K1547" s="48" t="s">
        <v>11283</v>
      </c>
      <c r="L1547" t="s">
        <v>2972</v>
      </c>
      <c r="M1547" t="s">
        <v>20534</v>
      </c>
      <c r="N1547" s="4" t="s">
        <v>20689</v>
      </c>
      <c r="O1547">
        <v>96</v>
      </c>
      <c r="P1547">
        <v>72</v>
      </c>
      <c r="R1547" s="79">
        <v>17104799.999999996</v>
      </c>
      <c r="S1547" s="79">
        <v>12828599.999999998</v>
      </c>
      <c r="U1547" s="69">
        <f t="shared" si="118"/>
        <v>56</v>
      </c>
      <c r="V1547" s="75">
        <f t="shared" si="119"/>
        <v>9977799.9999999981</v>
      </c>
      <c r="W1547">
        <f>IFERROR(VLOOKUP($J1548,OSA!$BD:$BD,1,0),0)</f>
        <v>0</v>
      </c>
    </row>
    <row r="1548" spans="1:23" x14ac:dyDescent="0.35">
      <c r="A1548" t="str">
        <f t="shared" si="117"/>
        <v/>
      </c>
      <c r="C1548" s="4"/>
      <c r="H1548">
        <f>IFERROR(VLOOKUP($A1548,OSA!$BD:$BD,1,0),0)</f>
        <v>0</v>
      </c>
      <c r="J1548" t="str">
        <f t="shared" si="116"/>
        <v>01/396129512BLAZADA</v>
      </c>
      <c r="K1548" s="48" t="s">
        <v>11283</v>
      </c>
      <c r="L1548" t="s">
        <v>2972</v>
      </c>
      <c r="M1548" t="s">
        <v>20534</v>
      </c>
      <c r="N1548" s="4" t="s">
        <v>20117</v>
      </c>
      <c r="O1548">
        <v>411</v>
      </c>
      <c r="P1548">
        <v>71</v>
      </c>
      <c r="Q1548">
        <v>447</v>
      </c>
      <c r="R1548" s="79">
        <v>73229924.999999985</v>
      </c>
      <c r="S1548" s="79">
        <v>12650424.999999998</v>
      </c>
      <c r="T1548" s="79">
        <v>79644225</v>
      </c>
      <c r="U1548" s="69">
        <f t="shared" si="118"/>
        <v>309.66666666666669</v>
      </c>
      <c r="V1548" s="75">
        <f t="shared" si="119"/>
        <v>55174858.333333336</v>
      </c>
      <c r="W1548">
        <f>IFERROR(VLOOKUP($J1549,OSA!$BD:$BD,1,0),0)</f>
        <v>0</v>
      </c>
    </row>
    <row r="1549" spans="1:23" x14ac:dyDescent="0.35">
      <c r="A1549" t="str">
        <f t="shared" si="117"/>
        <v/>
      </c>
      <c r="C1549" s="4"/>
      <c r="H1549">
        <f>IFERROR(VLOOKUP($A1549,OSA!$BD:$BD,1,0),0)</f>
        <v>0</v>
      </c>
      <c r="J1549" t="str">
        <f t="shared" si="116"/>
        <v>01/396129512EBLIBLI</v>
      </c>
      <c r="K1549" s="48" t="s">
        <v>11523</v>
      </c>
      <c r="L1549" t="s">
        <v>2972</v>
      </c>
      <c r="M1549" t="s">
        <v>20536</v>
      </c>
      <c r="N1549" s="4" t="s">
        <v>20689</v>
      </c>
      <c r="O1549">
        <v>12</v>
      </c>
      <c r="R1549" s="79">
        <v>1425396</v>
      </c>
      <c r="U1549" s="69">
        <f t="shared" si="118"/>
        <v>4</v>
      </c>
      <c r="V1549" s="75">
        <f t="shared" si="119"/>
        <v>475132</v>
      </c>
      <c r="W1549">
        <f>IFERROR(VLOOKUP($J1550,OSA!$BD:$BD,1,0),0)</f>
        <v>0</v>
      </c>
    </row>
    <row r="1550" spans="1:23" x14ac:dyDescent="0.35">
      <c r="A1550" t="str">
        <f t="shared" si="117"/>
        <v/>
      </c>
      <c r="C1550" s="4"/>
      <c r="H1550">
        <f>IFERROR(VLOOKUP($A1550,OSA!$BD:$BD,1,0),0)</f>
        <v>0</v>
      </c>
      <c r="J1550" t="str">
        <f t="shared" si="116"/>
        <v>01/396129512JBLIBLI</v>
      </c>
      <c r="K1550" s="48" t="s">
        <v>11309</v>
      </c>
      <c r="L1550" t="s">
        <v>2972</v>
      </c>
      <c r="M1550" t="s">
        <v>20537</v>
      </c>
      <c r="N1550" s="4" t="s">
        <v>20689</v>
      </c>
      <c r="P1550">
        <v>12</v>
      </c>
      <c r="S1550" s="79">
        <v>522251.99999999994</v>
      </c>
      <c r="U1550" s="69">
        <f t="shared" si="118"/>
        <v>4</v>
      </c>
      <c r="V1550" s="75">
        <f t="shared" si="119"/>
        <v>174083.99999999997</v>
      </c>
      <c r="W1550">
        <f>IFERROR(VLOOKUP($J1551,OSA!$BD:$BD,1,0),0)</f>
        <v>0</v>
      </c>
    </row>
    <row r="1551" spans="1:23" x14ac:dyDescent="0.35">
      <c r="A1551" t="str">
        <f t="shared" si="117"/>
        <v/>
      </c>
      <c r="C1551" s="4"/>
      <c r="H1551">
        <f>IFERROR(VLOOKUP($A1551,OSA!$BD:$BD,1,0),0)</f>
        <v>0</v>
      </c>
      <c r="J1551" t="str">
        <f t="shared" si="116"/>
        <v>01/396129512KBLIBLI</v>
      </c>
      <c r="K1551" s="48" t="s">
        <v>11310</v>
      </c>
      <c r="L1551" t="s">
        <v>2972</v>
      </c>
      <c r="M1551" t="s">
        <v>20538</v>
      </c>
      <c r="N1551" s="4" t="s">
        <v>20689</v>
      </c>
      <c r="P1551">
        <v>12</v>
      </c>
      <c r="Q1551">
        <v>12</v>
      </c>
      <c r="S1551" s="79">
        <v>783383.99999999988</v>
      </c>
      <c r="T1551" s="79">
        <v>783383.99999999988</v>
      </c>
      <c r="U1551" s="69">
        <f t="shared" si="118"/>
        <v>8</v>
      </c>
      <c r="V1551" s="75">
        <f t="shared" si="119"/>
        <v>522255.99999999994</v>
      </c>
      <c r="W1551">
        <f>IFERROR(VLOOKUP($J1552,OSA!$BD:$BD,1,0),0)</f>
        <v>0</v>
      </c>
    </row>
    <row r="1552" spans="1:23" x14ac:dyDescent="0.35">
      <c r="A1552" t="str">
        <f t="shared" si="117"/>
        <v/>
      </c>
      <c r="C1552" s="4"/>
      <c r="H1552">
        <f>IFERROR(VLOOKUP($A1552,OSA!$BD:$BD,1,0),0)</f>
        <v>0</v>
      </c>
      <c r="J1552" t="str">
        <f t="shared" si="116"/>
        <v>01/396129512KLAZADA</v>
      </c>
      <c r="K1552" s="48" t="s">
        <v>11310</v>
      </c>
      <c r="L1552" t="s">
        <v>2972</v>
      </c>
      <c r="M1552" t="s">
        <v>20538</v>
      </c>
      <c r="N1552" s="4" t="s">
        <v>20117</v>
      </c>
      <c r="Q1552">
        <v>12</v>
      </c>
      <c r="T1552" s="79">
        <v>783383.99999999988</v>
      </c>
      <c r="U1552" s="69">
        <f t="shared" si="118"/>
        <v>4</v>
      </c>
      <c r="V1552" s="75">
        <f t="shared" si="119"/>
        <v>261127.99999999997</v>
      </c>
      <c r="W1552">
        <f>IFERROR(VLOOKUP($J1553,OSA!$BD:$BD,1,0),0)</f>
        <v>0</v>
      </c>
    </row>
    <row r="1553" spans="1:23" x14ac:dyDescent="0.35">
      <c r="A1553" t="str">
        <f t="shared" si="117"/>
        <v/>
      </c>
      <c r="C1553" s="4"/>
      <c r="H1553">
        <f>IFERROR(VLOOKUP($A1553,OSA!$BD:$BD,1,0),0)</f>
        <v>0</v>
      </c>
      <c r="J1553" t="str">
        <f t="shared" si="116"/>
        <v>01/396129512LBLIBLI</v>
      </c>
      <c r="K1553" s="48" t="s">
        <v>11311</v>
      </c>
      <c r="L1553" t="s">
        <v>2972</v>
      </c>
      <c r="M1553" t="s">
        <v>20539</v>
      </c>
      <c r="N1553" s="4" t="s">
        <v>20689</v>
      </c>
      <c r="O1553">
        <v>12</v>
      </c>
      <c r="P1553">
        <v>12</v>
      </c>
      <c r="Q1553">
        <v>12</v>
      </c>
      <c r="R1553" s="79">
        <v>1044503.9999999999</v>
      </c>
      <c r="S1553" s="79">
        <v>1044503.9999999999</v>
      </c>
      <c r="T1553" s="79">
        <v>1044503.9999999999</v>
      </c>
      <c r="U1553" s="69">
        <f t="shared" si="118"/>
        <v>12</v>
      </c>
      <c r="V1553" s="75">
        <f t="shared" si="119"/>
        <v>1044503.9999999999</v>
      </c>
      <c r="W1553">
        <f>IFERROR(VLOOKUP($J1554,OSA!$BD:$BD,1,0),0)</f>
        <v>0</v>
      </c>
    </row>
    <row r="1554" spans="1:23" x14ac:dyDescent="0.35">
      <c r="A1554" t="str">
        <f t="shared" si="117"/>
        <v/>
      </c>
      <c r="C1554" s="4"/>
      <c r="H1554">
        <f>IFERROR(VLOOKUP($A1554,OSA!$BD:$BD,1,0),0)</f>
        <v>0</v>
      </c>
      <c r="J1554" t="str">
        <f t="shared" si="116"/>
        <v>01/396129512MBLIBLI</v>
      </c>
      <c r="K1554" s="48" t="s">
        <v>11312</v>
      </c>
      <c r="L1554" t="s">
        <v>2972</v>
      </c>
      <c r="M1554" t="s">
        <v>20540</v>
      </c>
      <c r="N1554" s="4" t="s">
        <v>20689</v>
      </c>
      <c r="P1554">
        <v>12</v>
      </c>
      <c r="S1554" s="79">
        <v>826259.99999999988</v>
      </c>
      <c r="U1554" s="69">
        <f t="shared" si="118"/>
        <v>4</v>
      </c>
      <c r="V1554" s="75">
        <f t="shared" si="119"/>
        <v>275419.99999999994</v>
      </c>
      <c r="W1554">
        <f>IFERROR(VLOOKUP($J1555,OSA!$BD:$BD,1,0),0)</f>
        <v>0</v>
      </c>
    </row>
    <row r="1555" spans="1:23" x14ac:dyDescent="0.35">
      <c r="A1555" t="str">
        <f t="shared" si="117"/>
        <v/>
      </c>
      <c r="C1555" s="4"/>
      <c r="H1555">
        <f>IFERROR(VLOOKUP($A1555,OSA!$BD:$BD,1,0),0)</f>
        <v>0</v>
      </c>
      <c r="J1555" t="str">
        <f t="shared" si="116"/>
        <v>01/396129512PBLIBLI</v>
      </c>
      <c r="K1555" s="48" t="s">
        <v>11306</v>
      </c>
      <c r="L1555" t="s">
        <v>2972</v>
      </c>
      <c r="M1555" t="s">
        <v>20541</v>
      </c>
      <c r="N1555" s="4" t="s">
        <v>20689</v>
      </c>
      <c r="O1555">
        <v>12</v>
      </c>
      <c r="P1555">
        <v>84</v>
      </c>
      <c r="R1555" s="79">
        <v>1298567.9999999998</v>
      </c>
      <c r="S1555" s="79">
        <v>9089976</v>
      </c>
      <c r="U1555" s="69">
        <f t="shared" si="118"/>
        <v>32</v>
      </c>
      <c r="V1555" s="75">
        <f t="shared" si="119"/>
        <v>3462848</v>
      </c>
      <c r="W1555">
        <f>IFERROR(VLOOKUP($J1556,OSA!$BD:$BD,1,0),0)</f>
        <v>0</v>
      </c>
    </row>
    <row r="1556" spans="1:23" x14ac:dyDescent="0.35">
      <c r="A1556" t="str">
        <f t="shared" si="117"/>
        <v/>
      </c>
      <c r="C1556" s="4"/>
      <c r="H1556">
        <f>IFERROR(VLOOKUP($A1556,OSA!$BD:$BD,1,0),0)</f>
        <v>0</v>
      </c>
      <c r="J1556" t="str">
        <f t="shared" si="116"/>
        <v>01/396129512QBLIBLI</v>
      </c>
      <c r="K1556" s="48" t="s">
        <v>11307</v>
      </c>
      <c r="L1556" t="s">
        <v>2972</v>
      </c>
      <c r="M1556" t="s">
        <v>20542</v>
      </c>
      <c r="N1556" s="4" t="s">
        <v>20689</v>
      </c>
      <c r="O1556">
        <v>12</v>
      </c>
      <c r="P1556">
        <v>90</v>
      </c>
      <c r="R1556" s="79">
        <v>1947863.9999999998</v>
      </c>
      <c r="S1556" s="79">
        <v>14608979.999999998</v>
      </c>
      <c r="U1556" s="69">
        <f t="shared" si="118"/>
        <v>34</v>
      </c>
      <c r="V1556" s="75">
        <f t="shared" si="119"/>
        <v>5518947.9999999991</v>
      </c>
      <c r="W1556">
        <f>IFERROR(VLOOKUP($J1557,OSA!$BD:$BD,1,0),0)</f>
        <v>0</v>
      </c>
    </row>
    <row r="1557" spans="1:23" x14ac:dyDescent="0.35">
      <c r="A1557" t="str">
        <f t="shared" si="117"/>
        <v/>
      </c>
      <c r="C1557" s="4"/>
      <c r="H1557">
        <f>IFERROR(VLOOKUP($A1557,OSA!$BD:$BD,1,0),0)</f>
        <v>0</v>
      </c>
      <c r="J1557" t="str">
        <f t="shared" si="116"/>
        <v>01/396129512QLAZADA</v>
      </c>
      <c r="K1557" s="48" t="s">
        <v>11307</v>
      </c>
      <c r="L1557" t="s">
        <v>2972</v>
      </c>
      <c r="M1557" t="s">
        <v>20542</v>
      </c>
      <c r="N1557" s="4" t="s">
        <v>20117</v>
      </c>
      <c r="O1557">
        <v>96</v>
      </c>
      <c r="P1557">
        <v>60</v>
      </c>
      <c r="Q1557">
        <v>227</v>
      </c>
      <c r="R1557" s="79">
        <v>15582911.999999998</v>
      </c>
      <c r="S1557" s="79">
        <v>9739320</v>
      </c>
      <c r="T1557" s="79">
        <v>36847094</v>
      </c>
      <c r="U1557" s="69">
        <f t="shared" si="118"/>
        <v>127.66666666666667</v>
      </c>
      <c r="V1557" s="75">
        <f t="shared" si="119"/>
        <v>20723108.666666668</v>
      </c>
      <c r="W1557" t="str">
        <f>IFERROR(VLOOKUP($J1558,OSA!$BD:$BD,1,0),0)</f>
        <v>01/396129512SLazada</v>
      </c>
    </row>
    <row r="1558" spans="1:23" x14ac:dyDescent="0.35">
      <c r="A1558" t="str">
        <f t="shared" si="117"/>
        <v/>
      </c>
      <c r="C1558" s="4"/>
      <c r="H1558">
        <f>IFERROR(VLOOKUP($A1558,OSA!$BD:$BD,1,0),0)</f>
        <v>0</v>
      </c>
      <c r="J1558" t="str">
        <f t="shared" si="116"/>
        <v>01/396129512SLAZADA</v>
      </c>
      <c r="K1558" s="48" t="s">
        <v>11624</v>
      </c>
      <c r="L1558" t="s">
        <v>2972</v>
      </c>
      <c r="M1558" t="s">
        <v>20543</v>
      </c>
      <c r="N1558" s="4" t="s">
        <v>20117</v>
      </c>
      <c r="P1558">
        <v>8</v>
      </c>
      <c r="Q1558">
        <v>24</v>
      </c>
      <c r="S1558" s="79">
        <v>511015.99999999994</v>
      </c>
      <c r="T1558" s="79">
        <v>1533048</v>
      </c>
      <c r="U1558" s="69">
        <f t="shared" si="118"/>
        <v>10.666666666666666</v>
      </c>
      <c r="V1558" s="75">
        <f t="shared" si="119"/>
        <v>681354.66666666663</v>
      </c>
      <c r="W1558">
        <f>IFERROR(VLOOKUP($J1559,OSA!$BD:$BD,1,0),0)</f>
        <v>0</v>
      </c>
    </row>
    <row r="1559" spans="1:23" x14ac:dyDescent="0.35">
      <c r="A1559" t="str">
        <f t="shared" si="117"/>
        <v/>
      </c>
      <c r="C1559" s="4"/>
      <c r="H1559">
        <f>IFERROR(VLOOKUP($A1559,OSA!$BD:$BD,1,0),0)</f>
        <v>0</v>
      </c>
      <c r="J1559" t="str">
        <f t="shared" si="116"/>
        <v>01/396129512TBLIBLI</v>
      </c>
      <c r="K1559" s="48" t="s">
        <v>11762</v>
      </c>
      <c r="L1559" t="s">
        <v>2972</v>
      </c>
      <c r="M1559" t="s">
        <v>20544</v>
      </c>
      <c r="N1559" s="4" t="s">
        <v>20689</v>
      </c>
      <c r="O1559">
        <v>24</v>
      </c>
      <c r="R1559" s="79">
        <v>2299584</v>
      </c>
      <c r="U1559" s="69">
        <f t="shared" si="118"/>
        <v>8</v>
      </c>
      <c r="V1559" s="75">
        <f t="shared" si="119"/>
        <v>766528</v>
      </c>
      <c r="W1559">
        <f>IFERROR(VLOOKUP($J1560,OSA!$BD:$BD,1,0),0)</f>
        <v>0</v>
      </c>
    </row>
    <row r="1560" spans="1:23" x14ac:dyDescent="0.35">
      <c r="A1560" t="str">
        <f t="shared" si="117"/>
        <v/>
      </c>
      <c r="C1560" s="4"/>
      <c r="H1560">
        <f>IFERROR(VLOOKUP($A1560,OSA!$BD:$BD,1,0),0)</f>
        <v>0</v>
      </c>
      <c r="J1560" t="str">
        <f t="shared" si="116"/>
        <v>01/396129512UBLIBLI</v>
      </c>
      <c r="K1560" s="48" t="s">
        <v>13818</v>
      </c>
      <c r="L1560" t="s">
        <v>2972</v>
      </c>
      <c r="M1560" t="s">
        <v>20545</v>
      </c>
      <c r="N1560" s="4" t="s">
        <v>20689</v>
      </c>
      <c r="P1560">
        <v>8</v>
      </c>
      <c r="S1560" s="79">
        <v>1022031.9999999999</v>
      </c>
      <c r="U1560" s="69">
        <f t="shared" si="118"/>
        <v>2.6666666666666665</v>
      </c>
      <c r="V1560" s="75">
        <f t="shared" si="119"/>
        <v>340677.33333333331</v>
      </c>
      <c r="W1560" t="str">
        <f>IFERROR(VLOOKUP($J1561,OSA!$BD:$BD,1,0),0)</f>
        <v>01/396129512ULazada</v>
      </c>
    </row>
    <row r="1561" spans="1:23" x14ac:dyDescent="0.35">
      <c r="A1561" t="str">
        <f t="shared" si="117"/>
        <v/>
      </c>
      <c r="C1561" s="4"/>
      <c r="H1561">
        <f>IFERROR(VLOOKUP($A1561,OSA!$BD:$BD,1,0),0)</f>
        <v>0</v>
      </c>
      <c r="J1561" t="str">
        <f t="shared" si="116"/>
        <v>01/396129512ULAZADA</v>
      </c>
      <c r="K1561" s="48" t="s">
        <v>13818</v>
      </c>
      <c r="L1561" t="s">
        <v>2972</v>
      </c>
      <c r="M1561" t="s">
        <v>20545</v>
      </c>
      <c r="N1561" s="4" t="s">
        <v>20117</v>
      </c>
      <c r="O1561">
        <v>10</v>
      </c>
      <c r="P1561">
        <v>42</v>
      </c>
      <c r="R1561" s="79">
        <v>1277539.9999999998</v>
      </c>
      <c r="S1561" s="79">
        <v>5365668</v>
      </c>
      <c r="U1561" s="69">
        <f t="shared" si="118"/>
        <v>17.333333333333332</v>
      </c>
      <c r="V1561" s="75">
        <f t="shared" si="119"/>
        <v>2214402.6666666665</v>
      </c>
      <c r="W1561">
        <f>IFERROR(VLOOKUP($J1562,OSA!$BD:$BD,1,0),0)</f>
        <v>0</v>
      </c>
    </row>
    <row r="1562" spans="1:23" x14ac:dyDescent="0.35">
      <c r="A1562" t="str">
        <f t="shared" si="117"/>
        <v/>
      </c>
      <c r="C1562" s="4"/>
      <c r="H1562">
        <f>IFERROR(VLOOKUP($A1562,OSA!$BD:$BD,1,0),0)</f>
        <v>0</v>
      </c>
      <c r="J1562" t="str">
        <f t="shared" si="116"/>
        <v>01/396129512VBLIBLI</v>
      </c>
      <c r="K1562" s="48" t="s">
        <v>11544</v>
      </c>
      <c r="L1562" t="s">
        <v>2972</v>
      </c>
      <c r="M1562" t="s">
        <v>20546</v>
      </c>
      <c r="N1562" s="4" t="s">
        <v>20689</v>
      </c>
      <c r="O1562">
        <v>24</v>
      </c>
      <c r="R1562" s="79">
        <v>1530048</v>
      </c>
      <c r="U1562" s="69">
        <f t="shared" si="118"/>
        <v>8</v>
      </c>
      <c r="V1562" s="75">
        <f t="shared" si="119"/>
        <v>510016</v>
      </c>
      <c r="W1562">
        <f>IFERROR(VLOOKUP($J1563,OSA!$BD:$BD,1,0),0)</f>
        <v>0</v>
      </c>
    </row>
    <row r="1563" spans="1:23" x14ac:dyDescent="0.35">
      <c r="A1563" t="str">
        <f t="shared" si="117"/>
        <v/>
      </c>
      <c r="C1563" s="4"/>
      <c r="H1563">
        <f>IFERROR(VLOOKUP($A1563,OSA!$BD:$BD,1,0),0)</f>
        <v>0</v>
      </c>
      <c r="J1563" t="str">
        <f t="shared" si="116"/>
        <v>01/396129512WBLIBLI</v>
      </c>
      <c r="K1563" s="48" t="s">
        <v>11755</v>
      </c>
      <c r="L1563" t="s">
        <v>2972</v>
      </c>
      <c r="M1563" t="s">
        <v>20547</v>
      </c>
      <c r="N1563" s="4" t="s">
        <v>20689</v>
      </c>
      <c r="O1563">
        <v>80</v>
      </c>
      <c r="R1563" s="79">
        <v>7650240</v>
      </c>
      <c r="U1563" s="69">
        <f t="shared" si="118"/>
        <v>26.666666666666668</v>
      </c>
      <c r="V1563" s="75">
        <f t="shared" si="119"/>
        <v>2550080</v>
      </c>
      <c r="W1563">
        <f>IFERROR(VLOOKUP($J1564,OSA!$BD:$BD,1,0),0)</f>
        <v>0</v>
      </c>
    </row>
    <row r="1564" spans="1:23" x14ac:dyDescent="0.35">
      <c r="A1564" t="str">
        <f t="shared" si="117"/>
        <v/>
      </c>
      <c r="C1564" s="4"/>
      <c r="H1564">
        <f>IFERROR(VLOOKUP($A1564,OSA!$BD:$BD,1,0),0)</f>
        <v>0</v>
      </c>
      <c r="J1564" t="str">
        <f t="shared" si="116"/>
        <v>01/396129512WLAZADA</v>
      </c>
      <c r="K1564" s="48" t="s">
        <v>11755</v>
      </c>
      <c r="L1564" t="s">
        <v>2972</v>
      </c>
      <c r="M1564" t="s">
        <v>20547</v>
      </c>
      <c r="N1564" s="4" t="s">
        <v>20117</v>
      </c>
      <c r="Q1564">
        <v>12</v>
      </c>
      <c r="T1564" s="79">
        <v>1147535.9999999998</v>
      </c>
      <c r="U1564" s="69">
        <f t="shared" si="118"/>
        <v>4</v>
      </c>
      <c r="V1564" s="75">
        <f t="shared" si="119"/>
        <v>382511.99999999994</v>
      </c>
      <c r="W1564">
        <f>IFERROR(VLOOKUP($J1565,OSA!$BD:$BD,1,0),0)</f>
        <v>0</v>
      </c>
    </row>
    <row r="1565" spans="1:23" x14ac:dyDescent="0.35">
      <c r="A1565" t="str">
        <f t="shared" si="117"/>
        <v/>
      </c>
      <c r="C1565" s="4"/>
      <c r="H1565">
        <f>IFERROR(VLOOKUP($A1565,OSA!$BD:$BD,1,0),0)</f>
        <v>0</v>
      </c>
      <c r="J1565" t="str">
        <f t="shared" si="116"/>
        <v>01/396129512XBLIBLI</v>
      </c>
      <c r="K1565" s="48" t="s">
        <v>11756</v>
      </c>
      <c r="L1565" t="s">
        <v>2972</v>
      </c>
      <c r="M1565" t="s">
        <v>20548</v>
      </c>
      <c r="N1565" s="4" t="s">
        <v>20689</v>
      </c>
      <c r="O1565">
        <v>24</v>
      </c>
      <c r="P1565">
        <v>16</v>
      </c>
      <c r="R1565" s="79">
        <v>3060071.9999999995</v>
      </c>
      <c r="S1565" s="79">
        <v>2040047.9999999995</v>
      </c>
      <c r="U1565" s="69">
        <f t="shared" si="118"/>
        <v>13.333333333333334</v>
      </c>
      <c r="V1565" s="75">
        <f t="shared" si="119"/>
        <v>1700039.9999999998</v>
      </c>
      <c r="W1565">
        <f>IFERROR(VLOOKUP($J1566,OSA!$BD:$BD,1,0),0)</f>
        <v>0</v>
      </c>
    </row>
    <row r="1566" spans="1:23" x14ac:dyDescent="0.35">
      <c r="A1566" t="str">
        <f t="shared" si="117"/>
        <v/>
      </c>
      <c r="C1566" s="4"/>
      <c r="H1566">
        <f>IFERROR(VLOOKUP($A1566,OSA!$BD:$BD,1,0),0)</f>
        <v>0</v>
      </c>
      <c r="J1566" t="str">
        <f t="shared" si="116"/>
        <v>01/396129512XLAZADA</v>
      </c>
      <c r="K1566" s="48" t="s">
        <v>11756</v>
      </c>
      <c r="L1566" t="s">
        <v>2972</v>
      </c>
      <c r="M1566" t="s">
        <v>20548</v>
      </c>
      <c r="N1566" s="4" t="s">
        <v>20117</v>
      </c>
      <c r="O1566">
        <v>87</v>
      </c>
      <c r="R1566" s="79">
        <v>11092761</v>
      </c>
      <c r="U1566" s="69">
        <f t="shared" si="118"/>
        <v>29</v>
      </c>
      <c r="V1566" s="75">
        <f t="shared" si="119"/>
        <v>3697587</v>
      </c>
      <c r="W1566">
        <f>IFERROR(VLOOKUP($J1567,OSA!$BD:$BD,1,0),0)</f>
        <v>0</v>
      </c>
    </row>
    <row r="1567" spans="1:23" x14ac:dyDescent="0.35">
      <c r="A1567" t="str">
        <f t="shared" si="117"/>
        <v/>
      </c>
      <c r="C1567" s="4"/>
      <c r="H1567">
        <f>IFERROR(VLOOKUP($A1567,OSA!$BD:$BD,1,0),0)</f>
        <v>0</v>
      </c>
      <c r="J1567" t="str">
        <f t="shared" si="116"/>
        <v>01/396129512YBLIBLI</v>
      </c>
      <c r="K1567" s="48" t="s">
        <v>11545</v>
      </c>
      <c r="L1567" t="s">
        <v>2972</v>
      </c>
      <c r="M1567" t="s">
        <v>20549</v>
      </c>
      <c r="N1567" s="4" t="s">
        <v>20689</v>
      </c>
      <c r="O1567">
        <v>24</v>
      </c>
      <c r="R1567" s="79">
        <v>1532760</v>
      </c>
      <c r="U1567" s="69">
        <f t="shared" si="118"/>
        <v>8</v>
      </c>
      <c r="V1567" s="75">
        <f t="shared" si="119"/>
        <v>510920</v>
      </c>
      <c r="W1567">
        <f>IFERROR(VLOOKUP($J1568,OSA!$BD:$BD,1,0),0)</f>
        <v>0</v>
      </c>
    </row>
    <row r="1568" spans="1:23" x14ac:dyDescent="0.35">
      <c r="A1568" t="str">
        <f t="shared" si="117"/>
        <v/>
      </c>
      <c r="C1568" s="4"/>
      <c r="H1568">
        <f>IFERROR(VLOOKUP($A1568,OSA!$BD:$BD,1,0),0)</f>
        <v>0</v>
      </c>
      <c r="J1568" t="str">
        <f t="shared" ref="J1568:J1631" si="120">K1568&amp;N1568</f>
        <v>01/396129512YLAZADA</v>
      </c>
      <c r="K1568" s="48" t="s">
        <v>11545</v>
      </c>
      <c r="L1568" t="s">
        <v>2972</v>
      </c>
      <c r="M1568" t="s">
        <v>20549</v>
      </c>
      <c r="N1568" s="4" t="s">
        <v>20117</v>
      </c>
      <c r="Q1568">
        <v>22</v>
      </c>
      <c r="T1568" s="79">
        <v>1405030</v>
      </c>
      <c r="U1568" s="69">
        <f t="shared" si="118"/>
        <v>7.333333333333333</v>
      </c>
      <c r="V1568" s="75">
        <f t="shared" si="119"/>
        <v>468343.33333333331</v>
      </c>
      <c r="W1568">
        <f>IFERROR(VLOOKUP($J1569,OSA!$BD:$BD,1,0),0)</f>
        <v>0</v>
      </c>
    </row>
    <row r="1569" spans="1:23" x14ac:dyDescent="0.35">
      <c r="A1569" t="str">
        <f t="shared" si="117"/>
        <v/>
      </c>
      <c r="C1569" s="4"/>
      <c r="H1569">
        <f>IFERROR(VLOOKUP($A1569,OSA!$BD:$BD,1,0),0)</f>
        <v>0</v>
      </c>
      <c r="J1569" t="str">
        <f t="shared" si="120"/>
        <v>01/396129512ZBLIBLI</v>
      </c>
      <c r="K1569" s="48" t="s">
        <v>11757</v>
      </c>
      <c r="L1569" t="s">
        <v>2972</v>
      </c>
      <c r="M1569" t="s">
        <v>20550</v>
      </c>
      <c r="N1569" s="4" t="s">
        <v>20689</v>
      </c>
      <c r="O1569">
        <v>24</v>
      </c>
      <c r="P1569">
        <v>8</v>
      </c>
      <c r="R1569" s="79">
        <v>2299152</v>
      </c>
      <c r="S1569" s="79">
        <v>766383.99999999988</v>
      </c>
      <c r="U1569" s="69">
        <f t="shared" si="118"/>
        <v>10.666666666666666</v>
      </c>
      <c r="V1569" s="75">
        <f t="shared" si="119"/>
        <v>1021845.3333333334</v>
      </c>
      <c r="W1569" t="str">
        <f>IFERROR(VLOOKUP($J1570,OSA!$BD:$BD,1,0),0)</f>
        <v>01/396129512ZLazada</v>
      </c>
    </row>
    <row r="1570" spans="1:23" x14ac:dyDescent="0.35">
      <c r="A1570" t="str">
        <f t="shared" si="117"/>
        <v/>
      </c>
      <c r="C1570" s="4"/>
      <c r="H1570">
        <f>IFERROR(VLOOKUP($A1570,OSA!$BD:$BD,1,0),0)</f>
        <v>0</v>
      </c>
      <c r="J1570" t="str">
        <f t="shared" si="120"/>
        <v>01/396129512ZLAZADA</v>
      </c>
      <c r="K1570" s="48" t="s">
        <v>11757</v>
      </c>
      <c r="L1570" t="s">
        <v>2972</v>
      </c>
      <c r="M1570" t="s">
        <v>20550</v>
      </c>
      <c r="N1570" s="4" t="s">
        <v>20117</v>
      </c>
      <c r="O1570">
        <v>23</v>
      </c>
      <c r="R1570" s="79">
        <v>2203353.9999999995</v>
      </c>
      <c r="U1570" s="69">
        <f t="shared" si="118"/>
        <v>7.666666666666667</v>
      </c>
      <c r="V1570" s="75">
        <f t="shared" si="119"/>
        <v>734451.33333333314</v>
      </c>
      <c r="W1570">
        <f>IFERROR(VLOOKUP($J1571,OSA!$BD:$BD,1,0),0)</f>
        <v>0</v>
      </c>
    </row>
    <row r="1571" spans="1:23" x14ac:dyDescent="0.35">
      <c r="A1571" t="str">
        <f t="shared" si="117"/>
        <v/>
      </c>
      <c r="C1571" s="4"/>
      <c r="H1571">
        <f>IFERROR(VLOOKUP($A1571,OSA!$BD:$BD,1,0),0)</f>
        <v>0</v>
      </c>
      <c r="J1571" t="str">
        <f t="shared" si="120"/>
        <v>01/396129513NLAZADA</v>
      </c>
      <c r="K1571" s="48" t="s">
        <v>13832</v>
      </c>
      <c r="L1571" t="s">
        <v>2972</v>
      </c>
      <c r="M1571" t="s">
        <v>20551</v>
      </c>
      <c r="N1571" s="4" t="s">
        <v>20117</v>
      </c>
      <c r="O1571">
        <v>20</v>
      </c>
      <c r="R1571" s="79">
        <v>870620</v>
      </c>
      <c r="U1571" s="69">
        <f t="shared" si="118"/>
        <v>6.666666666666667</v>
      </c>
      <c r="V1571" s="75">
        <f t="shared" si="119"/>
        <v>290206.66666666669</v>
      </c>
      <c r="W1571">
        <f>IFERROR(VLOOKUP($J1572,OSA!$BD:$BD,1,0),0)</f>
        <v>0</v>
      </c>
    </row>
    <row r="1572" spans="1:23" x14ac:dyDescent="0.35">
      <c r="A1572" t="str">
        <f t="shared" si="117"/>
        <v/>
      </c>
      <c r="C1572" s="4"/>
      <c r="H1572">
        <f>IFERROR(VLOOKUP($A1572,OSA!$BD:$BD,1,0),0)</f>
        <v>0</v>
      </c>
      <c r="J1572" t="str">
        <f t="shared" si="120"/>
        <v>01/396129513PBLIBLI</v>
      </c>
      <c r="K1572" s="48" t="s">
        <v>13834</v>
      </c>
      <c r="L1572" t="s">
        <v>2972</v>
      </c>
      <c r="M1572" t="s">
        <v>20552</v>
      </c>
      <c r="N1572" s="4" t="s">
        <v>20689</v>
      </c>
      <c r="P1572">
        <v>48</v>
      </c>
      <c r="S1572" s="79">
        <v>4179023.9999999995</v>
      </c>
      <c r="U1572" s="69">
        <f t="shared" si="118"/>
        <v>16</v>
      </c>
      <c r="V1572" s="75">
        <f t="shared" si="119"/>
        <v>1393007.9999999998</v>
      </c>
      <c r="W1572">
        <f>IFERROR(VLOOKUP($J1573,OSA!$BD:$BD,1,0),0)</f>
        <v>0</v>
      </c>
    </row>
    <row r="1573" spans="1:23" x14ac:dyDescent="0.35">
      <c r="A1573" t="str">
        <f t="shared" si="117"/>
        <v/>
      </c>
      <c r="C1573" s="4"/>
      <c r="H1573">
        <f>IFERROR(VLOOKUP($A1573,OSA!$BD:$BD,1,0),0)</f>
        <v>0</v>
      </c>
      <c r="J1573" t="str">
        <f t="shared" si="120"/>
        <v>01/396129513QBLIBLI</v>
      </c>
      <c r="K1573" s="48" t="s">
        <v>13835</v>
      </c>
      <c r="L1573" t="s">
        <v>2972</v>
      </c>
      <c r="M1573" t="s">
        <v>20553</v>
      </c>
      <c r="N1573" s="4" t="s">
        <v>20689</v>
      </c>
      <c r="Q1573">
        <v>12</v>
      </c>
      <c r="T1573" s="79">
        <v>826464</v>
      </c>
      <c r="U1573" s="69">
        <f t="shared" si="118"/>
        <v>4</v>
      </c>
      <c r="V1573" s="75">
        <f t="shared" si="119"/>
        <v>275488</v>
      </c>
      <c r="W1573">
        <f>IFERROR(VLOOKUP($J1574,OSA!$BD:$BD,1,0),0)</f>
        <v>0</v>
      </c>
    </row>
    <row r="1574" spans="1:23" x14ac:dyDescent="0.35">
      <c r="A1574" t="str">
        <f t="shared" si="117"/>
        <v/>
      </c>
      <c r="C1574" s="4"/>
      <c r="H1574">
        <f>IFERROR(VLOOKUP($A1574,OSA!$BD:$BD,1,0),0)</f>
        <v>0</v>
      </c>
      <c r="J1574" t="str">
        <f t="shared" si="120"/>
        <v>01/396129513QLAZADA</v>
      </c>
      <c r="K1574" s="48" t="s">
        <v>13835</v>
      </c>
      <c r="L1574" t="s">
        <v>2972</v>
      </c>
      <c r="M1574" t="s">
        <v>20553</v>
      </c>
      <c r="N1574" s="4" t="s">
        <v>20117</v>
      </c>
      <c r="O1574">
        <v>17</v>
      </c>
      <c r="Q1574">
        <v>27</v>
      </c>
      <c r="R1574" s="79">
        <v>1170824</v>
      </c>
      <c r="T1574" s="79">
        <v>1859544</v>
      </c>
      <c r="U1574" s="69">
        <f t="shared" si="118"/>
        <v>14.666666666666666</v>
      </c>
      <c r="V1574" s="75">
        <f t="shared" si="119"/>
        <v>1010122.6666666666</v>
      </c>
      <c r="W1574">
        <f>IFERROR(VLOOKUP($J1575,OSA!$BD:$BD,1,0),0)</f>
        <v>0</v>
      </c>
    </row>
    <row r="1575" spans="1:23" x14ac:dyDescent="0.35">
      <c r="A1575" t="str">
        <f t="shared" si="117"/>
        <v/>
      </c>
      <c r="C1575" s="4"/>
      <c r="H1575">
        <f>IFERROR(VLOOKUP($A1575,OSA!$BD:$BD,1,0),0)</f>
        <v>0</v>
      </c>
      <c r="J1575" t="str">
        <f t="shared" si="120"/>
        <v>01/396129513RBLIBLI</v>
      </c>
      <c r="K1575" s="48" t="s">
        <v>13836</v>
      </c>
      <c r="L1575" t="s">
        <v>2972</v>
      </c>
      <c r="M1575" t="s">
        <v>20757</v>
      </c>
      <c r="N1575" s="4" t="s">
        <v>20689</v>
      </c>
      <c r="Q1575">
        <v>12</v>
      </c>
      <c r="T1575" s="79">
        <v>1239683.9999999998</v>
      </c>
      <c r="U1575" s="69">
        <f t="shared" si="118"/>
        <v>4</v>
      </c>
      <c r="V1575" s="75">
        <f t="shared" si="119"/>
        <v>413227.99999999994</v>
      </c>
      <c r="W1575">
        <f>IFERROR(VLOOKUP($J1576,OSA!$BD:$BD,1,0),0)</f>
        <v>0</v>
      </c>
    </row>
    <row r="1576" spans="1:23" x14ac:dyDescent="0.35">
      <c r="A1576" t="str">
        <f t="shared" si="117"/>
        <v/>
      </c>
      <c r="C1576" s="4"/>
      <c r="H1576">
        <f>IFERROR(VLOOKUP($A1576,OSA!$BD:$BD,1,0),0)</f>
        <v>0</v>
      </c>
      <c r="J1576" t="str">
        <f t="shared" si="120"/>
        <v>01/396129514BBLIBLI</v>
      </c>
      <c r="K1576" s="48" t="s">
        <v>14790</v>
      </c>
      <c r="L1576" t="s">
        <v>2972</v>
      </c>
      <c r="M1576" t="s">
        <v>20554</v>
      </c>
      <c r="N1576" s="4" t="s">
        <v>20689</v>
      </c>
      <c r="O1576">
        <v>12</v>
      </c>
      <c r="R1576" s="79">
        <v>522251.99999999994</v>
      </c>
      <c r="U1576" s="69">
        <f t="shared" si="118"/>
        <v>4</v>
      </c>
      <c r="V1576" s="75">
        <f t="shared" si="119"/>
        <v>174083.99999999997</v>
      </c>
      <c r="W1576">
        <f>IFERROR(VLOOKUP($J1577,OSA!$BD:$BD,1,0),0)</f>
        <v>0</v>
      </c>
    </row>
    <row r="1577" spans="1:23" x14ac:dyDescent="0.35">
      <c r="A1577" t="str">
        <f t="shared" si="117"/>
        <v/>
      </c>
      <c r="C1577" s="4"/>
      <c r="H1577">
        <f>IFERROR(VLOOKUP($A1577,OSA!$BD:$BD,1,0),0)</f>
        <v>0</v>
      </c>
      <c r="J1577" t="str">
        <f t="shared" si="120"/>
        <v>01/396129514CBLIBLI</v>
      </c>
      <c r="K1577" s="48" t="s">
        <v>14791</v>
      </c>
      <c r="L1577" t="s">
        <v>2972</v>
      </c>
      <c r="M1577" t="s">
        <v>20555</v>
      </c>
      <c r="N1577" s="4" t="s">
        <v>20689</v>
      </c>
      <c r="O1577">
        <v>12</v>
      </c>
      <c r="Q1577">
        <v>12</v>
      </c>
      <c r="R1577" s="79">
        <v>783383.99999999988</v>
      </c>
      <c r="T1577" s="79">
        <v>783383.99999999988</v>
      </c>
      <c r="U1577" s="69">
        <f t="shared" si="118"/>
        <v>8</v>
      </c>
      <c r="V1577" s="75">
        <f t="shared" si="119"/>
        <v>522255.99999999994</v>
      </c>
      <c r="W1577">
        <f>IFERROR(VLOOKUP($J1578,OSA!$BD:$BD,1,0),0)</f>
        <v>0</v>
      </c>
    </row>
    <row r="1578" spans="1:23" x14ac:dyDescent="0.35">
      <c r="A1578" t="str">
        <f t="shared" si="117"/>
        <v/>
      </c>
      <c r="C1578" s="4"/>
      <c r="H1578">
        <f>IFERROR(VLOOKUP($A1578,OSA!$BD:$BD,1,0),0)</f>
        <v>0</v>
      </c>
      <c r="J1578" t="str">
        <f t="shared" si="120"/>
        <v>01/396129514DBLIBLI</v>
      </c>
      <c r="K1578" s="48" t="s">
        <v>14792</v>
      </c>
      <c r="L1578" t="s">
        <v>2972</v>
      </c>
      <c r="M1578" t="s">
        <v>20556</v>
      </c>
      <c r="N1578" s="4" t="s">
        <v>20689</v>
      </c>
      <c r="O1578">
        <v>12</v>
      </c>
      <c r="Q1578">
        <v>12</v>
      </c>
      <c r="R1578" s="79">
        <v>1044503.9999999999</v>
      </c>
      <c r="T1578" s="79">
        <v>1044503.9999999999</v>
      </c>
      <c r="U1578" s="69">
        <f t="shared" si="118"/>
        <v>8</v>
      </c>
      <c r="V1578" s="75">
        <f t="shared" si="119"/>
        <v>696335.99999999988</v>
      </c>
      <c r="W1578">
        <f>IFERROR(VLOOKUP($J1579,OSA!$BD:$BD,1,0),0)</f>
        <v>0</v>
      </c>
    </row>
    <row r="1579" spans="1:23" x14ac:dyDescent="0.35">
      <c r="A1579" t="str">
        <f t="shared" si="117"/>
        <v/>
      </c>
      <c r="C1579" s="4"/>
      <c r="H1579">
        <f>IFERROR(VLOOKUP($A1579,OSA!$BD:$BD,1,0),0)</f>
        <v>0</v>
      </c>
      <c r="J1579" t="str">
        <f t="shared" si="120"/>
        <v>01/396129514EBLIBLI</v>
      </c>
      <c r="K1579" s="48" t="s">
        <v>14793</v>
      </c>
      <c r="L1579" t="s">
        <v>2972</v>
      </c>
      <c r="M1579" t="s">
        <v>20557</v>
      </c>
      <c r="N1579" s="4" t="s">
        <v>20689</v>
      </c>
      <c r="O1579">
        <v>12</v>
      </c>
      <c r="R1579" s="79">
        <v>826259.99999999988</v>
      </c>
      <c r="U1579" s="69">
        <f t="shared" si="118"/>
        <v>4</v>
      </c>
      <c r="V1579" s="75">
        <f t="shared" si="119"/>
        <v>275419.99999999994</v>
      </c>
      <c r="W1579">
        <f>IFERROR(VLOOKUP($J1580,OSA!$BD:$BD,1,0),0)</f>
        <v>0</v>
      </c>
    </row>
    <row r="1580" spans="1:23" x14ac:dyDescent="0.35">
      <c r="A1580" t="str">
        <f t="shared" si="117"/>
        <v/>
      </c>
      <c r="C1580" s="4"/>
      <c r="H1580">
        <f>IFERROR(VLOOKUP($A1580,OSA!$BD:$BD,1,0),0)</f>
        <v>0</v>
      </c>
      <c r="J1580" t="str">
        <f t="shared" si="120"/>
        <v>01/396129514FBLIBLI</v>
      </c>
      <c r="K1580" s="48" t="s">
        <v>14794</v>
      </c>
      <c r="L1580" t="s">
        <v>2972</v>
      </c>
      <c r="M1580" t="s">
        <v>20558</v>
      </c>
      <c r="N1580" s="4" t="s">
        <v>20689</v>
      </c>
      <c r="O1580">
        <v>12</v>
      </c>
      <c r="P1580">
        <v>12</v>
      </c>
      <c r="R1580" s="79">
        <v>1239383.9999999998</v>
      </c>
      <c r="S1580" s="79">
        <v>1239383.9999999998</v>
      </c>
      <c r="U1580" s="69">
        <f t="shared" si="118"/>
        <v>8</v>
      </c>
      <c r="V1580" s="75">
        <f t="shared" si="119"/>
        <v>826255.99999999988</v>
      </c>
      <c r="W1580">
        <f>IFERROR(VLOOKUP($J1581,OSA!$BD:$BD,1,0),0)</f>
        <v>0</v>
      </c>
    </row>
    <row r="1581" spans="1:23" x14ac:dyDescent="0.35">
      <c r="A1581" t="str">
        <f t="shared" si="117"/>
        <v/>
      </c>
      <c r="C1581" s="4"/>
      <c r="H1581">
        <f>IFERROR(VLOOKUP($A1581,OSA!$BD:$BD,1,0),0)</f>
        <v>0</v>
      </c>
      <c r="J1581" t="str">
        <f t="shared" si="120"/>
        <v>01/396129514FLAZADA</v>
      </c>
      <c r="K1581" s="48" t="s">
        <v>14794</v>
      </c>
      <c r="L1581" t="s">
        <v>2972</v>
      </c>
      <c r="M1581" t="s">
        <v>20558</v>
      </c>
      <c r="N1581" s="4" t="s">
        <v>20117</v>
      </c>
      <c r="P1581">
        <v>24</v>
      </c>
      <c r="S1581" s="79">
        <v>2478767.9999999995</v>
      </c>
      <c r="U1581" s="69">
        <f t="shared" si="118"/>
        <v>8</v>
      </c>
      <c r="V1581" s="75">
        <f t="shared" si="119"/>
        <v>826255.99999999988</v>
      </c>
      <c r="W1581">
        <f>IFERROR(VLOOKUP($J1582,OSA!$BD:$BD,1,0),0)</f>
        <v>0</v>
      </c>
    </row>
    <row r="1582" spans="1:23" x14ac:dyDescent="0.35">
      <c r="A1582" t="str">
        <f t="shared" si="117"/>
        <v/>
      </c>
      <c r="C1582" s="4"/>
      <c r="H1582">
        <f>IFERROR(VLOOKUP($A1582,OSA!$BD:$BD,1,0),0)</f>
        <v>0</v>
      </c>
      <c r="J1582" t="str">
        <f t="shared" si="120"/>
        <v>01/396129514GBLIBLI</v>
      </c>
      <c r="K1582" s="48" t="s">
        <v>14795</v>
      </c>
      <c r="L1582" t="s">
        <v>2972</v>
      </c>
      <c r="M1582" t="s">
        <v>20559</v>
      </c>
      <c r="N1582" s="4" t="s">
        <v>20689</v>
      </c>
      <c r="O1582">
        <v>12</v>
      </c>
      <c r="P1582">
        <v>12</v>
      </c>
      <c r="R1582" s="79">
        <v>1652519.9999999998</v>
      </c>
      <c r="S1582" s="79">
        <v>1652519.9999999998</v>
      </c>
      <c r="U1582" s="69">
        <f t="shared" si="118"/>
        <v>8</v>
      </c>
      <c r="V1582" s="75">
        <f t="shared" si="119"/>
        <v>1101679.9999999998</v>
      </c>
      <c r="W1582">
        <f>IFERROR(VLOOKUP($J1583,OSA!$BD:$BD,1,0),0)</f>
        <v>0</v>
      </c>
    </row>
    <row r="1583" spans="1:23" x14ac:dyDescent="0.35">
      <c r="A1583" t="str">
        <f t="shared" si="117"/>
        <v/>
      </c>
      <c r="C1583" s="4"/>
      <c r="H1583">
        <f>IFERROR(VLOOKUP($A1583,OSA!$BD:$BD,1,0),0)</f>
        <v>0</v>
      </c>
      <c r="J1583" t="str">
        <f t="shared" si="120"/>
        <v>01/397229501BBLIBLI</v>
      </c>
      <c r="K1583" s="48" t="s">
        <v>10005</v>
      </c>
      <c r="L1583" t="s">
        <v>18874</v>
      </c>
      <c r="M1583" t="s">
        <v>20561</v>
      </c>
      <c r="N1583" s="4" t="s">
        <v>20689</v>
      </c>
      <c r="P1583">
        <v>30</v>
      </c>
      <c r="S1583" s="79">
        <v>2993879.9999999995</v>
      </c>
      <c r="U1583" s="69">
        <f t="shared" si="118"/>
        <v>10</v>
      </c>
      <c r="V1583" s="75">
        <f t="shared" si="119"/>
        <v>997959.99999999988</v>
      </c>
      <c r="W1583">
        <f>IFERROR(VLOOKUP($J1584,OSA!$BD:$BD,1,0),0)</f>
        <v>0</v>
      </c>
    </row>
    <row r="1584" spans="1:23" x14ac:dyDescent="0.35">
      <c r="A1584" t="str">
        <f t="shared" si="117"/>
        <v/>
      </c>
      <c r="C1584" s="4"/>
      <c r="H1584">
        <f>IFERROR(VLOOKUP($A1584,OSA!$BD:$BD,1,0),0)</f>
        <v>0</v>
      </c>
      <c r="J1584" t="str">
        <f t="shared" si="120"/>
        <v>01/397429501ABLIBLI</v>
      </c>
      <c r="K1584" s="48" t="s">
        <v>20562</v>
      </c>
      <c r="L1584" t="s">
        <v>20174</v>
      </c>
      <c r="M1584" t="s">
        <v>20563</v>
      </c>
      <c r="N1584" s="4" t="s">
        <v>20689</v>
      </c>
      <c r="P1584">
        <v>100</v>
      </c>
      <c r="S1584" s="79">
        <v>24557199.999999996</v>
      </c>
      <c r="U1584" s="69">
        <f t="shared" si="118"/>
        <v>33.333333333333336</v>
      </c>
      <c r="V1584" s="75">
        <f t="shared" si="119"/>
        <v>8185733.3333333321</v>
      </c>
      <c r="W1584">
        <f>IFERROR(VLOOKUP($J1585,OSA!$BD:$BD,1,0),0)</f>
        <v>0</v>
      </c>
    </row>
    <row r="1585" spans="1:23" x14ac:dyDescent="0.35">
      <c r="A1585" t="str">
        <f t="shared" si="117"/>
        <v/>
      </c>
      <c r="C1585" s="4"/>
      <c r="H1585">
        <f>IFERROR(VLOOKUP($A1585,OSA!$BD:$BD,1,0),0)</f>
        <v>0</v>
      </c>
      <c r="J1585" t="str">
        <f t="shared" si="120"/>
        <v>01/B376929234ATOKOPEDIA</v>
      </c>
      <c r="K1585" s="48" t="s">
        <v>20564</v>
      </c>
      <c r="L1585" t="s">
        <v>2974</v>
      </c>
      <c r="M1585" t="s">
        <v>20565</v>
      </c>
      <c r="N1585" s="4" t="s">
        <v>18726</v>
      </c>
      <c r="O1585">
        <v>2</v>
      </c>
      <c r="R1585" s="79">
        <v>2</v>
      </c>
      <c r="U1585" s="69">
        <f t="shared" si="118"/>
        <v>0.66666666666666663</v>
      </c>
      <c r="V1585" s="75">
        <f t="shared" si="119"/>
        <v>0.66666666666666663</v>
      </c>
      <c r="W1585">
        <f>IFERROR(VLOOKUP($J1586,OSA!$BD:$BD,1,0),0)</f>
        <v>0</v>
      </c>
    </row>
    <row r="1586" spans="1:23" x14ac:dyDescent="0.35">
      <c r="A1586" t="str">
        <f t="shared" si="117"/>
        <v/>
      </c>
      <c r="C1586" s="4"/>
      <c r="H1586">
        <f>IFERROR(VLOOKUP($A1586,OSA!$BD:$BD,1,0),0)</f>
        <v>0</v>
      </c>
      <c r="J1586" t="str">
        <f t="shared" si="120"/>
        <v>01/B376929234CBUKALAPAK</v>
      </c>
      <c r="K1586" s="48" t="s">
        <v>20566</v>
      </c>
      <c r="L1586" t="s">
        <v>2974</v>
      </c>
      <c r="M1586" t="s">
        <v>20567</v>
      </c>
      <c r="N1586" s="4" t="s">
        <v>18725</v>
      </c>
      <c r="O1586">
        <v>4</v>
      </c>
      <c r="R1586" s="79">
        <v>4</v>
      </c>
      <c r="U1586" s="69">
        <f t="shared" si="118"/>
        <v>1.3333333333333333</v>
      </c>
      <c r="V1586" s="75">
        <f t="shared" si="119"/>
        <v>1.3333333333333333</v>
      </c>
      <c r="W1586">
        <f>IFERROR(VLOOKUP($J1587,OSA!$BD:$BD,1,0),0)</f>
        <v>0</v>
      </c>
    </row>
    <row r="1587" spans="1:23" x14ac:dyDescent="0.35">
      <c r="A1587" t="str">
        <f t="shared" si="117"/>
        <v/>
      </c>
      <c r="C1587" s="4"/>
      <c r="H1587">
        <f>IFERROR(VLOOKUP($A1587,OSA!$BD:$BD,1,0),0)</f>
        <v>0</v>
      </c>
      <c r="J1587" t="str">
        <f t="shared" si="120"/>
        <v>01/B376929234OBUKALAPAK</v>
      </c>
      <c r="K1587" s="48" t="s">
        <v>20568</v>
      </c>
      <c r="L1587" t="s">
        <v>2974</v>
      </c>
      <c r="M1587" t="s">
        <v>20569</v>
      </c>
      <c r="N1587" s="4" t="s">
        <v>18725</v>
      </c>
      <c r="O1587">
        <v>1</v>
      </c>
      <c r="Q1587">
        <v>1</v>
      </c>
      <c r="R1587" s="79">
        <v>1</v>
      </c>
      <c r="T1587" s="79">
        <v>1</v>
      </c>
      <c r="U1587" s="69">
        <f t="shared" si="118"/>
        <v>0.66666666666666663</v>
      </c>
      <c r="V1587" s="75">
        <f t="shared" si="119"/>
        <v>0.66666666666666663</v>
      </c>
      <c r="W1587">
        <f>IFERROR(VLOOKUP($J1588,OSA!$BD:$BD,1,0),0)</f>
        <v>0</v>
      </c>
    </row>
    <row r="1588" spans="1:23" x14ac:dyDescent="0.35">
      <c r="A1588" t="str">
        <f t="shared" si="117"/>
        <v/>
      </c>
      <c r="C1588" s="4"/>
      <c r="H1588">
        <f>IFERROR(VLOOKUP($A1588,OSA!$BD:$BD,1,0),0)</f>
        <v>0</v>
      </c>
      <c r="J1588" t="str">
        <f t="shared" si="120"/>
        <v>01/B376929234PBUKALAPAK</v>
      </c>
      <c r="K1588" s="48" t="s">
        <v>20570</v>
      </c>
      <c r="L1588" t="s">
        <v>2974</v>
      </c>
      <c r="M1588" t="s">
        <v>20571</v>
      </c>
      <c r="N1588" s="4" t="s">
        <v>18725</v>
      </c>
      <c r="O1588">
        <v>2</v>
      </c>
      <c r="R1588" s="79">
        <v>2</v>
      </c>
      <c r="U1588" s="69">
        <f t="shared" si="118"/>
        <v>0.66666666666666663</v>
      </c>
      <c r="V1588" s="75">
        <f t="shared" si="119"/>
        <v>0.66666666666666663</v>
      </c>
      <c r="W1588">
        <f>IFERROR(VLOOKUP($J1589,OSA!$BD:$BD,1,0),0)</f>
        <v>0</v>
      </c>
    </row>
    <row r="1589" spans="1:23" x14ac:dyDescent="0.35">
      <c r="A1589" t="str">
        <f t="shared" si="117"/>
        <v/>
      </c>
      <c r="C1589" s="4"/>
      <c r="H1589">
        <f>IFERROR(VLOOKUP($A1589,OSA!$BD:$BD,1,0),0)</f>
        <v>0</v>
      </c>
      <c r="J1589" t="str">
        <f t="shared" si="120"/>
        <v>01/B376929234VBUKALAPAK</v>
      </c>
      <c r="K1589" s="48" t="s">
        <v>20574</v>
      </c>
      <c r="L1589" t="s">
        <v>2974</v>
      </c>
      <c r="M1589" t="s">
        <v>20575</v>
      </c>
      <c r="N1589" s="4" t="s">
        <v>18725</v>
      </c>
      <c r="P1589">
        <v>2</v>
      </c>
      <c r="S1589" s="79">
        <v>1</v>
      </c>
      <c r="U1589" s="69">
        <f t="shared" si="118"/>
        <v>0.66666666666666663</v>
      </c>
      <c r="V1589" s="75">
        <f t="shared" si="119"/>
        <v>0.33333333333333331</v>
      </c>
      <c r="W1589">
        <f>IFERROR(VLOOKUP($J1590,OSA!$BD:$BD,1,0),0)</f>
        <v>0</v>
      </c>
    </row>
    <row r="1590" spans="1:23" x14ac:dyDescent="0.35">
      <c r="A1590" t="str">
        <f t="shared" si="117"/>
        <v/>
      </c>
      <c r="C1590" s="4"/>
      <c r="H1590">
        <f>IFERROR(VLOOKUP($A1590,OSA!$BD:$BD,1,0),0)</f>
        <v>0</v>
      </c>
      <c r="J1590" t="str">
        <f t="shared" si="120"/>
        <v>01/B376929234YTOKOPEDIA</v>
      </c>
      <c r="K1590" s="48" t="s">
        <v>20578</v>
      </c>
      <c r="L1590" t="s">
        <v>2974</v>
      </c>
      <c r="M1590" t="s">
        <v>20579</v>
      </c>
      <c r="N1590" s="4" t="s">
        <v>18726</v>
      </c>
      <c r="O1590">
        <v>8</v>
      </c>
      <c r="R1590" s="79">
        <v>8</v>
      </c>
      <c r="U1590" s="69">
        <f t="shared" si="118"/>
        <v>2.6666666666666665</v>
      </c>
      <c r="V1590" s="75">
        <f t="shared" si="119"/>
        <v>2.6666666666666665</v>
      </c>
      <c r="W1590">
        <f>IFERROR(VLOOKUP($J1591,OSA!$BD:$BD,1,0),0)</f>
        <v>0</v>
      </c>
    </row>
    <row r="1591" spans="1:23" x14ac:dyDescent="0.35">
      <c r="A1591" t="str">
        <f t="shared" si="117"/>
        <v/>
      </c>
      <c r="C1591" s="4"/>
      <c r="H1591">
        <f>IFERROR(VLOOKUP($A1591,OSA!$BD:$BD,1,0),0)</f>
        <v>0</v>
      </c>
      <c r="J1591" t="str">
        <f t="shared" si="120"/>
        <v>01/B376929234ZTOKOPEDIA</v>
      </c>
      <c r="K1591" s="48" t="s">
        <v>20580</v>
      </c>
      <c r="L1591" t="s">
        <v>2974</v>
      </c>
      <c r="M1591" t="s">
        <v>20581</v>
      </c>
      <c r="N1591" s="4" t="s">
        <v>18726</v>
      </c>
      <c r="O1591">
        <v>8</v>
      </c>
      <c r="P1591">
        <v>1</v>
      </c>
      <c r="Q1591">
        <v>1</v>
      </c>
      <c r="R1591" s="79">
        <v>8</v>
      </c>
      <c r="S1591" s="79">
        <v>1</v>
      </c>
      <c r="T1591" s="79">
        <v>1</v>
      </c>
      <c r="U1591" s="69">
        <f t="shared" si="118"/>
        <v>3.3333333333333335</v>
      </c>
      <c r="V1591" s="75">
        <f t="shared" si="119"/>
        <v>3.3333333333333335</v>
      </c>
      <c r="W1591">
        <f>IFERROR(VLOOKUP($J1592,OSA!$BD:$BD,1,0),0)</f>
        <v>0</v>
      </c>
    </row>
    <row r="1592" spans="1:23" x14ac:dyDescent="0.35">
      <c r="A1592" t="str">
        <f t="shared" si="117"/>
        <v/>
      </c>
      <c r="C1592" s="4"/>
      <c r="H1592">
        <f>IFERROR(VLOOKUP($A1592,OSA!$BD:$BD,1,0),0)</f>
        <v>0</v>
      </c>
      <c r="J1592" t="str">
        <f t="shared" si="120"/>
        <v>01/B376929235KTOKOPEDIA</v>
      </c>
      <c r="K1592" s="48" t="s">
        <v>20584</v>
      </c>
      <c r="L1592" t="s">
        <v>2974</v>
      </c>
      <c r="M1592" t="s">
        <v>20585</v>
      </c>
      <c r="N1592" s="4" t="s">
        <v>18726</v>
      </c>
      <c r="O1592">
        <v>9</v>
      </c>
      <c r="P1592">
        <v>20</v>
      </c>
      <c r="R1592" s="79">
        <v>8</v>
      </c>
      <c r="S1592" s="79">
        <v>10</v>
      </c>
      <c r="U1592" s="69">
        <f t="shared" si="118"/>
        <v>9.6666666666666661</v>
      </c>
      <c r="V1592" s="75">
        <f t="shared" si="119"/>
        <v>6</v>
      </c>
      <c r="W1592">
        <f>IFERROR(VLOOKUP($J1593,OSA!$BD:$BD,1,0),0)</f>
        <v>0</v>
      </c>
    </row>
    <row r="1593" spans="1:23" x14ac:dyDescent="0.35">
      <c r="A1593" t="str">
        <f t="shared" si="117"/>
        <v/>
      </c>
      <c r="C1593" s="4"/>
      <c r="H1593">
        <f>IFERROR(VLOOKUP($A1593,OSA!$BD:$BD,1,0),0)</f>
        <v>0</v>
      </c>
      <c r="J1593" t="str">
        <f t="shared" si="120"/>
        <v>01/B376929235OTOKOPEDIA</v>
      </c>
      <c r="K1593" s="48" t="s">
        <v>19015</v>
      </c>
      <c r="L1593" t="s">
        <v>2974</v>
      </c>
      <c r="M1593" t="s">
        <v>19016</v>
      </c>
      <c r="N1593" s="4" t="s">
        <v>18726</v>
      </c>
      <c r="O1593">
        <v>5</v>
      </c>
      <c r="P1593">
        <v>2</v>
      </c>
      <c r="Q1593">
        <v>1</v>
      </c>
      <c r="R1593" s="79">
        <v>5</v>
      </c>
      <c r="S1593" s="79">
        <v>2</v>
      </c>
      <c r="T1593" s="79">
        <v>1</v>
      </c>
      <c r="U1593" s="69">
        <f t="shared" si="118"/>
        <v>2.6666666666666665</v>
      </c>
      <c r="V1593" s="75">
        <f t="shared" si="119"/>
        <v>2.6666666666666665</v>
      </c>
      <c r="W1593">
        <f>IFERROR(VLOOKUP($J1594,OSA!$BD:$BD,1,0),0)</f>
        <v>0</v>
      </c>
    </row>
    <row r="1594" spans="1:23" x14ac:dyDescent="0.35">
      <c r="A1594" t="str">
        <f t="shared" si="117"/>
        <v/>
      </c>
      <c r="C1594" s="4"/>
      <c r="H1594">
        <f>IFERROR(VLOOKUP($A1594,OSA!$BD:$BD,1,0),0)</f>
        <v>0</v>
      </c>
      <c r="J1594" t="str">
        <f t="shared" si="120"/>
        <v>01/B376929235PTOKOPEDIA</v>
      </c>
      <c r="K1594" s="48" t="s">
        <v>20588</v>
      </c>
      <c r="L1594" t="s">
        <v>2974</v>
      </c>
      <c r="M1594" t="s">
        <v>20589</v>
      </c>
      <c r="N1594" s="4" t="s">
        <v>18726</v>
      </c>
      <c r="O1594">
        <v>12</v>
      </c>
      <c r="P1594">
        <v>2</v>
      </c>
      <c r="R1594" s="79">
        <v>12</v>
      </c>
      <c r="S1594" s="79">
        <v>2</v>
      </c>
      <c r="U1594" s="69">
        <f t="shared" si="118"/>
        <v>4.666666666666667</v>
      </c>
      <c r="V1594" s="75">
        <f t="shared" si="119"/>
        <v>4.666666666666667</v>
      </c>
      <c r="W1594">
        <f>IFERROR(VLOOKUP($J1595,OSA!$BD:$BD,1,0),0)</f>
        <v>0</v>
      </c>
    </row>
    <row r="1595" spans="1:23" x14ac:dyDescent="0.35">
      <c r="A1595" t="str">
        <f t="shared" si="117"/>
        <v/>
      </c>
      <c r="C1595" s="4"/>
      <c r="H1595">
        <f>IFERROR(VLOOKUP($A1595,OSA!$BD:$BD,1,0),0)</f>
        <v>0</v>
      </c>
      <c r="J1595" t="str">
        <f t="shared" si="120"/>
        <v>01/B376929235QTOKOPEDIA</v>
      </c>
      <c r="K1595" s="48" t="s">
        <v>20590</v>
      </c>
      <c r="L1595" t="s">
        <v>2974</v>
      </c>
      <c r="M1595" t="s">
        <v>20591</v>
      </c>
      <c r="N1595" s="4" t="s">
        <v>18726</v>
      </c>
      <c r="O1595">
        <v>6</v>
      </c>
      <c r="R1595" s="79">
        <v>6</v>
      </c>
      <c r="U1595" s="69">
        <f t="shared" si="118"/>
        <v>2</v>
      </c>
      <c r="V1595" s="75">
        <f t="shared" si="119"/>
        <v>2</v>
      </c>
      <c r="W1595">
        <f>IFERROR(VLOOKUP($J1596,OSA!$BD:$BD,1,0),0)</f>
        <v>0</v>
      </c>
    </row>
    <row r="1596" spans="1:23" x14ac:dyDescent="0.35">
      <c r="A1596" t="str">
        <f t="shared" si="117"/>
        <v/>
      </c>
      <c r="C1596" s="4"/>
      <c r="H1596">
        <f>IFERROR(VLOOKUP($A1596,OSA!$BD:$BD,1,0),0)</f>
        <v>0</v>
      </c>
      <c r="J1596" t="str">
        <f t="shared" si="120"/>
        <v>01/396129510PBlibli Jabodetabek</v>
      </c>
      <c r="K1596" s="48" t="s">
        <v>11286</v>
      </c>
      <c r="L1596" t="s">
        <v>2972</v>
      </c>
      <c r="M1596" t="s">
        <v>20511</v>
      </c>
      <c r="N1596" s="4" t="s">
        <v>1648</v>
      </c>
      <c r="P1596">
        <v>16</v>
      </c>
      <c r="Q1596">
        <v>8</v>
      </c>
      <c r="S1596" s="79">
        <v>948192</v>
      </c>
      <c r="T1596" s="79">
        <v>474096</v>
      </c>
      <c r="U1596" s="69">
        <f t="shared" si="118"/>
        <v>8</v>
      </c>
      <c r="V1596" s="75">
        <f t="shared" si="119"/>
        <v>474096</v>
      </c>
      <c r="W1596" t="str">
        <f>IFERROR(VLOOKUP($J1597,OSA!$BD:$BD,1,0),0)</f>
        <v>01/396129510QBlibli Jabodetabek</v>
      </c>
    </row>
    <row r="1597" spans="1:23" x14ac:dyDescent="0.35">
      <c r="A1597" t="str">
        <f t="shared" si="117"/>
        <v/>
      </c>
      <c r="C1597" s="4"/>
      <c r="H1597">
        <f>IFERROR(VLOOKUP($A1597,OSA!$BD:$BD,1,0),0)</f>
        <v>0</v>
      </c>
      <c r="J1597" t="str">
        <f t="shared" si="120"/>
        <v>01/396129510QBlibli Jabodetabek</v>
      </c>
      <c r="K1597" s="48" t="s">
        <v>11164</v>
      </c>
      <c r="L1597" t="s">
        <v>2972</v>
      </c>
      <c r="M1597" t="s">
        <v>20512</v>
      </c>
      <c r="N1597" s="4" t="s">
        <v>1648</v>
      </c>
      <c r="O1597">
        <v>24</v>
      </c>
      <c r="P1597">
        <v>16</v>
      </c>
      <c r="Q1597">
        <v>8</v>
      </c>
      <c r="R1597" s="79">
        <v>2133432</v>
      </c>
      <c r="S1597" s="79">
        <v>1422287.9999999998</v>
      </c>
      <c r="T1597" s="79">
        <v>711143.99999999988</v>
      </c>
      <c r="U1597" s="69">
        <f t="shared" si="118"/>
        <v>16</v>
      </c>
      <c r="V1597" s="75">
        <f t="shared" si="119"/>
        <v>1422288</v>
      </c>
      <c r="W1597">
        <f>IFERROR(VLOOKUP($J1598,OSA!$BD:$BD,1,0),0)</f>
        <v>0</v>
      </c>
    </row>
    <row r="1598" spans="1:23" x14ac:dyDescent="0.35">
      <c r="A1598" t="str">
        <f t="shared" si="117"/>
        <v/>
      </c>
      <c r="C1598" s="4"/>
      <c r="H1598">
        <f>IFERROR(VLOOKUP($A1598,OSA!$BD:$BD,1,0),0)</f>
        <v>0</v>
      </c>
      <c r="J1598" t="str">
        <f t="shared" si="120"/>
        <v>01/396129510QLAZADA</v>
      </c>
      <c r="K1598" s="48" t="s">
        <v>11164</v>
      </c>
      <c r="L1598" t="s">
        <v>2972</v>
      </c>
      <c r="M1598" t="s">
        <v>20512</v>
      </c>
      <c r="N1598" s="4" t="s">
        <v>20117</v>
      </c>
      <c r="O1598">
        <v>55</v>
      </c>
      <c r="P1598">
        <v>114</v>
      </c>
      <c r="R1598" s="79">
        <v>4889115</v>
      </c>
      <c r="S1598" s="79">
        <v>10133802</v>
      </c>
      <c r="U1598" s="69">
        <f t="shared" si="118"/>
        <v>56.333333333333336</v>
      </c>
      <c r="V1598" s="75">
        <f t="shared" si="119"/>
        <v>5007639</v>
      </c>
      <c r="W1598">
        <f>IFERROR(VLOOKUP($J1599,OSA!$BD:$BD,1,0),0)</f>
        <v>0</v>
      </c>
    </row>
    <row r="1599" spans="1:23" x14ac:dyDescent="0.35">
      <c r="A1599" t="str">
        <f t="shared" si="117"/>
        <v/>
      </c>
      <c r="C1599" s="4"/>
      <c r="H1599">
        <f>IFERROR(VLOOKUP($A1599,OSA!$BD:$BD,1,0),0)</f>
        <v>0</v>
      </c>
      <c r="J1599" t="str">
        <f t="shared" si="120"/>
        <v>01/396129510RBlibli Jabodetabek</v>
      </c>
      <c r="K1599" s="48" t="s">
        <v>11745</v>
      </c>
      <c r="L1599" t="s">
        <v>2972</v>
      </c>
      <c r="M1599" t="s">
        <v>20513</v>
      </c>
      <c r="N1599" s="4" t="s">
        <v>1648</v>
      </c>
      <c r="P1599">
        <v>16</v>
      </c>
      <c r="Q1599">
        <v>8</v>
      </c>
      <c r="S1599" s="79">
        <v>1896399.9999999998</v>
      </c>
      <c r="T1599" s="79">
        <v>948199.99999999988</v>
      </c>
      <c r="U1599" s="69">
        <f t="shared" si="118"/>
        <v>8</v>
      </c>
      <c r="V1599" s="75">
        <f t="shared" si="119"/>
        <v>948199.99999999988</v>
      </c>
      <c r="W1599">
        <f>IFERROR(VLOOKUP($J1600,OSA!$BD:$BD,1,0),0)</f>
        <v>0</v>
      </c>
    </row>
    <row r="1600" spans="1:23" x14ac:dyDescent="0.35">
      <c r="A1600" t="str">
        <f t="shared" si="117"/>
        <v/>
      </c>
      <c r="C1600" s="4"/>
      <c r="H1600">
        <f>IFERROR(VLOOKUP($A1600,OSA!$BD:$BD,1,0),0)</f>
        <v>0</v>
      </c>
      <c r="J1600" t="str">
        <f t="shared" si="120"/>
        <v>01/396129510RLAZADA</v>
      </c>
      <c r="K1600" s="48" t="s">
        <v>11745</v>
      </c>
      <c r="L1600" t="s">
        <v>2972</v>
      </c>
      <c r="M1600" t="s">
        <v>20513</v>
      </c>
      <c r="N1600" s="4" t="s">
        <v>20117</v>
      </c>
      <c r="P1600">
        <v>209</v>
      </c>
      <c r="S1600" s="79">
        <v>24771724.999999996</v>
      </c>
      <c r="U1600" s="69">
        <f t="shared" si="118"/>
        <v>69.666666666666671</v>
      </c>
      <c r="V1600" s="75">
        <f t="shared" si="119"/>
        <v>8257241.6666666651</v>
      </c>
      <c r="W1600">
        <f>IFERROR(VLOOKUP($J1601,OSA!$BD:$BD,1,0),0)</f>
        <v>0</v>
      </c>
    </row>
    <row r="1601" spans="1:23" x14ac:dyDescent="0.35">
      <c r="A1601" t="str">
        <f t="shared" si="117"/>
        <v/>
      </c>
      <c r="C1601" s="4"/>
      <c r="H1601">
        <f>IFERROR(VLOOKUP($A1601,OSA!$BD:$BD,1,0),0)</f>
        <v>0</v>
      </c>
      <c r="J1601" t="str">
        <f t="shared" si="120"/>
        <v>01/396129510SBlibli Jabodetabek</v>
      </c>
      <c r="K1601" s="48" t="s">
        <v>11153</v>
      </c>
      <c r="L1601" t="s">
        <v>2972</v>
      </c>
      <c r="M1601" t="s">
        <v>20514</v>
      </c>
      <c r="N1601" s="4" t="s">
        <v>1648</v>
      </c>
      <c r="Q1601">
        <v>8</v>
      </c>
      <c r="T1601" s="79">
        <v>620743.99999999988</v>
      </c>
      <c r="U1601" s="69">
        <f t="shared" si="118"/>
        <v>2.6666666666666665</v>
      </c>
      <c r="V1601" s="75">
        <f t="shared" si="119"/>
        <v>206914.66666666663</v>
      </c>
      <c r="W1601">
        <f>IFERROR(VLOOKUP($J1602,OSA!$BD:$BD,1,0),0)</f>
        <v>0</v>
      </c>
    </row>
    <row r="1602" spans="1:23" x14ac:dyDescent="0.35">
      <c r="A1602" t="str">
        <f t="shared" si="117"/>
        <v/>
      </c>
      <c r="C1602" s="4"/>
      <c r="H1602">
        <f>IFERROR(VLOOKUP($A1602,OSA!$BD:$BD,1,0),0)</f>
        <v>0</v>
      </c>
      <c r="J1602" t="str">
        <f t="shared" si="120"/>
        <v>01/396129510SLAZADA</v>
      </c>
      <c r="K1602" s="48" t="s">
        <v>11153</v>
      </c>
      <c r="L1602" t="s">
        <v>2972</v>
      </c>
      <c r="M1602" t="s">
        <v>20514</v>
      </c>
      <c r="N1602" s="4" t="s">
        <v>20117</v>
      </c>
      <c r="O1602">
        <v>6</v>
      </c>
      <c r="R1602" s="79">
        <v>465557.99999999994</v>
      </c>
      <c r="U1602" s="69">
        <f t="shared" si="118"/>
        <v>2</v>
      </c>
      <c r="V1602" s="75">
        <f t="shared" si="119"/>
        <v>155185.99999999997</v>
      </c>
      <c r="W1602" t="str">
        <f>IFERROR(VLOOKUP($J1603,OSA!$BD:$BD,1,0),0)</f>
        <v>01/396129510TBlibli Jabodetabek</v>
      </c>
    </row>
    <row r="1603" spans="1:23" x14ac:dyDescent="0.35">
      <c r="A1603" t="str">
        <f t="shared" ref="A1603:A1666" si="121">B1603&amp;E1603</f>
        <v/>
      </c>
      <c r="C1603" s="4"/>
      <c r="H1603">
        <f>IFERROR(VLOOKUP($A1603,OSA!$BD:$BD,1,0),0)</f>
        <v>0</v>
      </c>
      <c r="J1603" t="str">
        <f t="shared" si="120"/>
        <v>01/396129510TBlibli Jabodetabek</v>
      </c>
      <c r="K1603" s="48" t="s">
        <v>11746</v>
      </c>
      <c r="L1603" t="s">
        <v>2972</v>
      </c>
      <c r="M1603" t="s">
        <v>20515</v>
      </c>
      <c r="N1603" s="4" t="s">
        <v>1648</v>
      </c>
      <c r="P1603">
        <v>24</v>
      </c>
      <c r="Q1603">
        <v>24</v>
      </c>
      <c r="S1603" s="79">
        <v>2793360</v>
      </c>
      <c r="T1603" s="79">
        <v>2793360</v>
      </c>
      <c r="U1603" s="69">
        <f t="shared" ref="U1603:U1666" si="122">SUM(O1603:Q1603)/3</f>
        <v>16</v>
      </c>
      <c r="V1603" s="75">
        <f t="shared" ref="V1603:V1666" si="123">SUM(R1603:T1603)/3</f>
        <v>1862240</v>
      </c>
      <c r="W1603">
        <f>IFERROR(VLOOKUP($J1604,OSA!$BD:$BD,1,0),0)</f>
        <v>0</v>
      </c>
    </row>
    <row r="1604" spans="1:23" x14ac:dyDescent="0.35">
      <c r="A1604" t="str">
        <f t="shared" si="121"/>
        <v/>
      </c>
      <c r="C1604" s="4"/>
      <c r="H1604">
        <f>IFERROR(VLOOKUP($A1604,OSA!$BD:$BD,1,0),0)</f>
        <v>0</v>
      </c>
      <c r="J1604" t="str">
        <f t="shared" si="120"/>
        <v>01/396129510TLAZADA</v>
      </c>
      <c r="K1604" s="48" t="s">
        <v>11746</v>
      </c>
      <c r="L1604" t="s">
        <v>2972</v>
      </c>
      <c r="M1604" t="s">
        <v>20515</v>
      </c>
      <c r="N1604" s="4" t="s">
        <v>20117</v>
      </c>
      <c r="P1604">
        <v>48</v>
      </c>
      <c r="S1604" s="79">
        <v>5586720</v>
      </c>
      <c r="U1604" s="69">
        <f t="shared" si="122"/>
        <v>16</v>
      </c>
      <c r="V1604" s="75">
        <f t="shared" si="123"/>
        <v>1862240</v>
      </c>
      <c r="W1604" t="str">
        <f>IFERROR(VLOOKUP($J1605,OSA!$BD:$BD,1,0),0)</f>
        <v>01/396129510WBlibli Jabodetabek</v>
      </c>
    </row>
    <row r="1605" spans="1:23" x14ac:dyDescent="0.35">
      <c r="A1605" t="str">
        <f t="shared" si="121"/>
        <v/>
      </c>
      <c r="C1605" s="4"/>
      <c r="H1605">
        <f>IFERROR(VLOOKUP($A1605,OSA!$BD:$BD,1,0),0)</f>
        <v>0</v>
      </c>
      <c r="J1605" t="str">
        <f t="shared" si="120"/>
        <v>01/396129510WBlibli Jabodetabek</v>
      </c>
      <c r="K1605" s="48" t="s">
        <v>11278</v>
      </c>
      <c r="L1605" t="s">
        <v>2972</v>
      </c>
      <c r="M1605" t="s">
        <v>20516</v>
      </c>
      <c r="N1605" s="4" t="s">
        <v>1648</v>
      </c>
      <c r="P1605">
        <v>32</v>
      </c>
      <c r="S1605" s="79">
        <v>4088831.9999999991</v>
      </c>
      <c r="U1605" s="69">
        <f t="shared" si="122"/>
        <v>10.666666666666666</v>
      </c>
      <c r="V1605" s="75">
        <f t="shared" si="123"/>
        <v>1362943.9999999998</v>
      </c>
      <c r="W1605">
        <f>IFERROR(VLOOKUP($J1606,OSA!$BD:$BD,1,0),0)</f>
        <v>0</v>
      </c>
    </row>
    <row r="1606" spans="1:23" x14ac:dyDescent="0.35">
      <c r="A1606" t="str">
        <f t="shared" si="121"/>
        <v/>
      </c>
      <c r="C1606" s="4"/>
      <c r="H1606">
        <f>IFERROR(VLOOKUP($A1606,OSA!$BD:$BD,1,0),0)</f>
        <v>0</v>
      </c>
      <c r="J1606" t="str">
        <f t="shared" si="120"/>
        <v>01/396129510YBlibli Jabodetabek</v>
      </c>
      <c r="K1606" s="48" t="s">
        <v>11748</v>
      </c>
      <c r="L1606" t="s">
        <v>2972</v>
      </c>
      <c r="M1606" t="s">
        <v>20517</v>
      </c>
      <c r="N1606" s="4" t="s">
        <v>1648</v>
      </c>
      <c r="P1606">
        <v>13</v>
      </c>
      <c r="S1606" s="79">
        <v>1243164</v>
      </c>
      <c r="U1606" s="69">
        <f t="shared" si="122"/>
        <v>4.333333333333333</v>
      </c>
      <c r="V1606" s="75">
        <f t="shared" si="123"/>
        <v>414388</v>
      </c>
      <c r="W1606" t="str">
        <f>IFERROR(VLOOKUP($J1607,OSA!$BD:$BD,1,0),0)</f>
        <v>01/396129510YLazada</v>
      </c>
    </row>
    <row r="1607" spans="1:23" x14ac:dyDescent="0.35">
      <c r="A1607" t="str">
        <f t="shared" si="121"/>
        <v/>
      </c>
      <c r="C1607" s="4"/>
      <c r="H1607">
        <f>IFERROR(VLOOKUP($A1607,OSA!$BD:$BD,1,0),0)</f>
        <v>0</v>
      </c>
      <c r="J1607" t="str">
        <f t="shared" si="120"/>
        <v>01/396129510YLAZADA</v>
      </c>
      <c r="K1607" s="48" t="s">
        <v>11748</v>
      </c>
      <c r="L1607" t="s">
        <v>2972</v>
      </c>
      <c r="M1607" t="s">
        <v>20517</v>
      </c>
      <c r="N1607" s="4" t="s">
        <v>20117</v>
      </c>
      <c r="O1607">
        <v>8</v>
      </c>
      <c r="R1607" s="79">
        <v>765023.99999999988</v>
      </c>
      <c r="U1607" s="69">
        <f t="shared" si="122"/>
        <v>2.6666666666666665</v>
      </c>
      <c r="V1607" s="75">
        <f t="shared" si="123"/>
        <v>255007.99999999997</v>
      </c>
      <c r="W1607" t="str">
        <f>IFERROR(VLOOKUP($J1608,OSA!$BD:$BD,1,0),0)</f>
        <v>01/396129511BLazada</v>
      </c>
    </row>
    <row r="1608" spans="1:23" x14ac:dyDescent="0.35">
      <c r="A1608" t="str">
        <f t="shared" si="121"/>
        <v/>
      </c>
      <c r="C1608" s="4"/>
      <c r="H1608">
        <f>IFERROR(VLOOKUP($A1608,OSA!$BD:$BD,1,0),0)</f>
        <v>0</v>
      </c>
      <c r="J1608" t="str">
        <f t="shared" si="120"/>
        <v>01/396129511BLAZADA</v>
      </c>
      <c r="K1608" s="48" t="s">
        <v>11279</v>
      </c>
      <c r="L1608" t="s">
        <v>2972</v>
      </c>
      <c r="M1608" t="s">
        <v>20518</v>
      </c>
      <c r="N1608" s="4" t="s">
        <v>20117</v>
      </c>
      <c r="O1608">
        <v>6</v>
      </c>
      <c r="R1608" s="79">
        <v>686574</v>
      </c>
      <c r="U1608" s="69">
        <f t="shared" si="122"/>
        <v>2</v>
      </c>
      <c r="V1608" s="75">
        <f t="shared" si="123"/>
        <v>228858</v>
      </c>
      <c r="W1608" t="str">
        <f>IFERROR(VLOOKUP($J1609,OSA!$BD:$BD,1,0),0)</f>
        <v>01/396129511HBlibli Jabodetabek</v>
      </c>
    </row>
    <row r="1609" spans="1:23" x14ac:dyDescent="0.35">
      <c r="A1609" t="str">
        <f t="shared" si="121"/>
        <v/>
      </c>
      <c r="C1609" s="4"/>
      <c r="H1609">
        <f>IFERROR(VLOOKUP($A1609,OSA!$BD:$BD,1,0),0)</f>
        <v>0</v>
      </c>
      <c r="J1609" t="str">
        <f t="shared" si="120"/>
        <v>01/396129511HBlibli Jabodetabek</v>
      </c>
      <c r="K1609" s="48" t="s">
        <v>11151</v>
      </c>
      <c r="L1609" t="s">
        <v>2972</v>
      </c>
      <c r="M1609" t="s">
        <v>20519</v>
      </c>
      <c r="N1609" s="4" t="s">
        <v>1648</v>
      </c>
      <c r="P1609">
        <v>24</v>
      </c>
      <c r="Q1609">
        <v>24</v>
      </c>
      <c r="S1609" s="79">
        <v>1829999.9999999998</v>
      </c>
      <c r="T1609" s="79">
        <v>1829999.9999999998</v>
      </c>
      <c r="U1609" s="69">
        <f t="shared" si="122"/>
        <v>16</v>
      </c>
      <c r="V1609" s="75">
        <f t="shared" si="123"/>
        <v>1219999.9999999998</v>
      </c>
      <c r="W1609" t="str">
        <f>IFERROR(VLOOKUP($J1610,OSA!$BD:$BD,1,0),0)</f>
        <v>01/396129511HLazada</v>
      </c>
    </row>
    <row r="1610" spans="1:23" x14ac:dyDescent="0.35">
      <c r="A1610" t="str">
        <f t="shared" si="121"/>
        <v/>
      </c>
      <c r="C1610" s="4"/>
      <c r="H1610">
        <f>IFERROR(VLOOKUP($A1610,OSA!$BD:$BD,1,0),0)</f>
        <v>0</v>
      </c>
      <c r="J1610" t="str">
        <f t="shared" si="120"/>
        <v>01/396129511HLAZADA</v>
      </c>
      <c r="K1610" s="48" t="s">
        <v>11151</v>
      </c>
      <c r="L1610" t="s">
        <v>2972</v>
      </c>
      <c r="M1610" t="s">
        <v>20519</v>
      </c>
      <c r="N1610" s="4" t="s">
        <v>20117</v>
      </c>
      <c r="O1610">
        <v>12</v>
      </c>
      <c r="R1610" s="79">
        <v>914999.99999999988</v>
      </c>
      <c r="U1610" s="69">
        <f t="shared" si="122"/>
        <v>4</v>
      </c>
      <c r="V1610" s="75">
        <f t="shared" si="123"/>
        <v>304999.99999999994</v>
      </c>
      <c r="W1610" t="str">
        <f>IFERROR(VLOOKUP($J1611,OSA!$BD:$BD,1,0),0)</f>
        <v>01/396129511IBlibli Jabodetabek</v>
      </c>
    </row>
    <row r="1611" spans="1:23" x14ac:dyDescent="0.35">
      <c r="A1611" t="str">
        <f t="shared" si="121"/>
        <v/>
      </c>
      <c r="C1611" s="4"/>
      <c r="H1611">
        <f>IFERROR(VLOOKUP($A1611,OSA!$BD:$BD,1,0),0)</f>
        <v>0</v>
      </c>
      <c r="J1611" t="str">
        <f t="shared" si="120"/>
        <v>01/396129511IBlibli Jabodetabek</v>
      </c>
      <c r="K1611" s="48" t="s">
        <v>11751</v>
      </c>
      <c r="L1611" t="s">
        <v>2972</v>
      </c>
      <c r="M1611" t="s">
        <v>20520</v>
      </c>
      <c r="N1611" s="4" t="s">
        <v>1648</v>
      </c>
      <c r="O1611">
        <v>84</v>
      </c>
      <c r="P1611">
        <v>96</v>
      </c>
      <c r="Q1611">
        <v>12</v>
      </c>
      <c r="R1611" s="79">
        <v>9607499.9999999981</v>
      </c>
      <c r="S1611" s="79">
        <v>10979999.999999998</v>
      </c>
      <c r="T1611" s="79">
        <v>1372499.9999999998</v>
      </c>
      <c r="U1611" s="69">
        <f t="shared" si="122"/>
        <v>64</v>
      </c>
      <c r="V1611" s="75">
        <f t="shared" si="123"/>
        <v>7319999.9999999991</v>
      </c>
      <c r="W1611" t="str">
        <f>IFERROR(VLOOKUP($J1612,OSA!$BD:$BD,1,0),0)</f>
        <v>01/396129511ILazada</v>
      </c>
    </row>
    <row r="1612" spans="1:23" x14ac:dyDescent="0.35">
      <c r="A1612" t="str">
        <f t="shared" si="121"/>
        <v/>
      </c>
      <c r="C1612" s="4"/>
      <c r="H1612">
        <f>IFERROR(VLOOKUP($A1612,OSA!$BD:$BD,1,0),0)</f>
        <v>0</v>
      </c>
      <c r="J1612" t="str">
        <f t="shared" si="120"/>
        <v>01/396129511ILAZADA</v>
      </c>
      <c r="K1612" s="48" t="s">
        <v>11751</v>
      </c>
      <c r="L1612" t="s">
        <v>2972</v>
      </c>
      <c r="M1612" t="s">
        <v>20520</v>
      </c>
      <c r="N1612" s="4" t="s">
        <v>20117</v>
      </c>
      <c r="P1612">
        <v>21</v>
      </c>
      <c r="S1612" s="79">
        <v>2401874.9999999995</v>
      </c>
      <c r="U1612" s="69">
        <f t="shared" si="122"/>
        <v>7</v>
      </c>
      <c r="V1612" s="75">
        <f t="shared" si="123"/>
        <v>800624.99999999988</v>
      </c>
      <c r="W1612">
        <f>IFERROR(VLOOKUP($J1613,OSA!$BD:$BD,1,0),0)</f>
        <v>0</v>
      </c>
    </row>
    <row r="1613" spans="1:23" x14ac:dyDescent="0.35">
      <c r="A1613" t="str">
        <f t="shared" si="121"/>
        <v/>
      </c>
      <c r="C1613" s="4"/>
      <c r="H1613">
        <f>IFERROR(VLOOKUP($A1613,OSA!$BD:$BD,1,0),0)</f>
        <v>0</v>
      </c>
      <c r="J1613" t="str">
        <f t="shared" si="120"/>
        <v>01/396129511KBlibli Jabodetabek</v>
      </c>
      <c r="K1613" s="48" t="s">
        <v>10436</v>
      </c>
      <c r="L1613" t="s">
        <v>2972</v>
      </c>
      <c r="M1613" t="s">
        <v>20521</v>
      </c>
      <c r="N1613" s="4" t="s">
        <v>1648</v>
      </c>
      <c r="P1613">
        <v>24</v>
      </c>
      <c r="S1613" s="79">
        <v>2744999.9999999995</v>
      </c>
      <c r="U1613" s="69">
        <f t="shared" si="122"/>
        <v>8</v>
      </c>
      <c r="V1613" s="75">
        <f t="shared" si="123"/>
        <v>914999.99999999988</v>
      </c>
      <c r="W1613" t="str">
        <f>IFERROR(VLOOKUP($J1614,OSA!$BD:$BD,1,0),0)</f>
        <v>01/396129511MBlibli Jabodetabek</v>
      </c>
    </row>
    <row r="1614" spans="1:23" x14ac:dyDescent="0.35">
      <c r="A1614" t="str">
        <f t="shared" si="121"/>
        <v/>
      </c>
      <c r="C1614" s="4"/>
      <c r="H1614">
        <f>IFERROR(VLOOKUP($A1614,OSA!$BD:$BD,1,0),0)</f>
        <v>0</v>
      </c>
      <c r="J1614" t="str">
        <f t="shared" si="120"/>
        <v>01/396129511MBlibli Jabodetabek</v>
      </c>
      <c r="K1614" s="48" t="s">
        <v>11145</v>
      </c>
      <c r="L1614" t="s">
        <v>2972</v>
      </c>
      <c r="M1614" t="s">
        <v>20522</v>
      </c>
      <c r="N1614" s="4" t="s">
        <v>1648</v>
      </c>
      <c r="O1614">
        <v>24</v>
      </c>
      <c r="Q1614">
        <v>75</v>
      </c>
      <c r="R1614" s="79">
        <v>2851175.9999999995</v>
      </c>
      <c r="T1614" s="79">
        <v>8909925</v>
      </c>
      <c r="U1614" s="69">
        <f t="shared" si="122"/>
        <v>33</v>
      </c>
      <c r="V1614" s="75">
        <f t="shared" si="123"/>
        <v>3920367</v>
      </c>
      <c r="W1614" t="str">
        <f>IFERROR(VLOOKUP($J1615,OSA!$BD:$BD,1,0),0)</f>
        <v>01/396129511NBlibli Jabodetabek</v>
      </c>
    </row>
    <row r="1615" spans="1:23" x14ac:dyDescent="0.35">
      <c r="A1615" t="str">
        <f t="shared" si="121"/>
        <v/>
      </c>
      <c r="C1615" s="4"/>
      <c r="H1615">
        <f>IFERROR(VLOOKUP($A1615,OSA!$BD:$BD,1,0),0)</f>
        <v>0</v>
      </c>
      <c r="J1615" t="str">
        <f t="shared" si="120"/>
        <v>01/396129511NBlibli Jabodetabek</v>
      </c>
      <c r="K1615" s="48" t="s">
        <v>13355</v>
      </c>
      <c r="L1615" t="s">
        <v>2972</v>
      </c>
      <c r="M1615" t="s">
        <v>20523</v>
      </c>
      <c r="N1615" s="4" t="s">
        <v>1648</v>
      </c>
      <c r="O1615">
        <v>84</v>
      </c>
      <c r="Q1615">
        <v>84</v>
      </c>
      <c r="R1615" s="79">
        <v>14968716</v>
      </c>
      <c r="T1615" s="79">
        <v>14968716</v>
      </c>
      <c r="U1615" s="69">
        <f t="shared" si="122"/>
        <v>56</v>
      </c>
      <c r="V1615" s="75">
        <f t="shared" si="123"/>
        <v>9979144</v>
      </c>
      <c r="W1615">
        <f>IFERROR(VLOOKUP($J1616,OSA!$BD:$BD,1,0),0)</f>
        <v>0</v>
      </c>
    </row>
    <row r="1616" spans="1:23" x14ac:dyDescent="0.35">
      <c r="A1616" t="str">
        <f t="shared" si="121"/>
        <v/>
      </c>
      <c r="C1616" s="4"/>
      <c r="H1616">
        <f>IFERROR(VLOOKUP($A1616,OSA!$BD:$BD,1,0),0)</f>
        <v>0</v>
      </c>
      <c r="J1616" t="str">
        <f t="shared" si="120"/>
        <v>01/396129511NLAZADA</v>
      </c>
      <c r="K1616" s="48" t="s">
        <v>13355</v>
      </c>
      <c r="L1616" t="s">
        <v>2972</v>
      </c>
      <c r="M1616" t="s">
        <v>20523</v>
      </c>
      <c r="N1616" s="4" t="s">
        <v>20117</v>
      </c>
      <c r="O1616">
        <v>13</v>
      </c>
      <c r="P1616">
        <v>142</v>
      </c>
      <c r="Q1616">
        <v>28</v>
      </c>
      <c r="R1616" s="79">
        <v>2316586.9999999995</v>
      </c>
      <c r="S1616" s="79">
        <v>25304258</v>
      </c>
      <c r="T1616" s="79">
        <v>4989572</v>
      </c>
      <c r="U1616" s="69">
        <f t="shared" si="122"/>
        <v>61</v>
      </c>
      <c r="V1616" s="75">
        <f t="shared" si="123"/>
        <v>10870139</v>
      </c>
      <c r="W1616" t="str">
        <f>IFERROR(VLOOKUP($J1617,OSA!$BD:$BD,1,0),0)</f>
        <v>01/396129511QLazada</v>
      </c>
    </row>
    <row r="1617" spans="1:23" x14ac:dyDescent="0.35">
      <c r="A1617" t="str">
        <f t="shared" si="121"/>
        <v/>
      </c>
      <c r="C1617" s="4"/>
      <c r="H1617">
        <f>IFERROR(VLOOKUP($A1617,OSA!$BD:$BD,1,0),0)</f>
        <v>0</v>
      </c>
      <c r="J1617" t="str">
        <f t="shared" si="120"/>
        <v>01/396129511QLAZADA</v>
      </c>
      <c r="K1617" s="48" t="s">
        <v>11753</v>
      </c>
      <c r="L1617" t="s">
        <v>2972</v>
      </c>
      <c r="M1617" t="s">
        <v>20524</v>
      </c>
      <c r="N1617" s="4" t="s">
        <v>20117</v>
      </c>
      <c r="Q1617">
        <v>6</v>
      </c>
      <c r="T1617" s="79">
        <v>660900</v>
      </c>
      <c r="U1617" s="69">
        <f t="shared" si="122"/>
        <v>2</v>
      </c>
      <c r="V1617" s="75">
        <f t="shared" si="123"/>
        <v>220300</v>
      </c>
      <c r="W1617" t="str">
        <f>IFERROR(VLOOKUP($J1618,OSA!$BD:$BD,1,0),0)</f>
        <v>01/396129511RBlibli Jabodetabek</v>
      </c>
    </row>
    <row r="1618" spans="1:23" x14ac:dyDescent="0.35">
      <c r="A1618" t="str">
        <f t="shared" si="121"/>
        <v/>
      </c>
      <c r="C1618" s="4"/>
      <c r="H1618">
        <f>IFERROR(VLOOKUP($A1618,OSA!$BD:$BD,1,0),0)</f>
        <v>0</v>
      </c>
      <c r="J1618" t="str">
        <f t="shared" si="120"/>
        <v>01/396129511RBlibli Jabodetabek</v>
      </c>
      <c r="K1618" s="48" t="s">
        <v>20525</v>
      </c>
      <c r="L1618" t="s">
        <v>2972</v>
      </c>
      <c r="M1618" t="s">
        <v>20526</v>
      </c>
      <c r="N1618" s="4" t="s">
        <v>1648</v>
      </c>
      <c r="O1618">
        <v>24</v>
      </c>
      <c r="P1618">
        <v>36</v>
      </c>
      <c r="R1618" s="79">
        <v>3965399.9999999995</v>
      </c>
      <c r="S1618" s="79">
        <v>5948099.9999999991</v>
      </c>
      <c r="U1618" s="69">
        <f t="shared" si="122"/>
        <v>20</v>
      </c>
      <c r="V1618" s="75">
        <f t="shared" si="123"/>
        <v>3304499.9999999995</v>
      </c>
      <c r="W1618">
        <f>IFERROR(VLOOKUP($J1619,OSA!$BD:$BD,1,0),0)</f>
        <v>0</v>
      </c>
    </row>
    <row r="1619" spans="1:23" x14ac:dyDescent="0.35">
      <c r="A1619" t="str">
        <f t="shared" si="121"/>
        <v/>
      </c>
      <c r="C1619" s="4"/>
      <c r="H1619">
        <f>IFERROR(VLOOKUP($A1619,OSA!$BD:$BD,1,0),0)</f>
        <v>0</v>
      </c>
      <c r="J1619" t="str">
        <f t="shared" si="120"/>
        <v>01/396129511RLAZADA</v>
      </c>
      <c r="K1619" s="48" t="s">
        <v>20525</v>
      </c>
      <c r="L1619" t="s">
        <v>2972</v>
      </c>
      <c r="M1619" t="s">
        <v>20526</v>
      </c>
      <c r="N1619" s="4" t="s">
        <v>20117</v>
      </c>
      <c r="O1619">
        <v>12</v>
      </c>
      <c r="Q1619">
        <v>41</v>
      </c>
      <c r="R1619" s="79">
        <v>1982699.9999999998</v>
      </c>
      <c r="T1619" s="79">
        <v>6774224.9999999991</v>
      </c>
      <c r="U1619" s="69">
        <f t="shared" si="122"/>
        <v>17.666666666666668</v>
      </c>
      <c r="V1619" s="75">
        <f t="shared" si="123"/>
        <v>2918974.9999999995</v>
      </c>
      <c r="W1619" t="str">
        <f>IFERROR(VLOOKUP($J1620,OSA!$BD:$BD,1,0),0)</f>
        <v>01/396129511SBlibli Jabodetabek</v>
      </c>
    </row>
    <row r="1620" spans="1:23" x14ac:dyDescent="0.35">
      <c r="A1620" t="str">
        <f t="shared" si="121"/>
        <v/>
      </c>
      <c r="C1620" s="4"/>
      <c r="H1620">
        <f>IFERROR(VLOOKUP($A1620,OSA!$BD:$BD,1,0),0)</f>
        <v>0</v>
      </c>
      <c r="J1620" t="str">
        <f t="shared" si="120"/>
        <v>01/396129511SBlibli Jabodetabek</v>
      </c>
      <c r="K1620" s="48" t="s">
        <v>11754</v>
      </c>
      <c r="L1620" t="s">
        <v>2972</v>
      </c>
      <c r="M1620" t="s">
        <v>20527</v>
      </c>
      <c r="N1620" s="4" t="s">
        <v>1648</v>
      </c>
      <c r="O1620">
        <v>24</v>
      </c>
      <c r="P1620">
        <v>12</v>
      </c>
      <c r="Q1620">
        <v>36</v>
      </c>
      <c r="R1620" s="79">
        <v>2640384</v>
      </c>
      <c r="S1620" s="79">
        <v>1320192</v>
      </c>
      <c r="T1620" s="79">
        <v>3960576</v>
      </c>
      <c r="U1620" s="69">
        <f t="shared" si="122"/>
        <v>24</v>
      </c>
      <c r="V1620" s="75">
        <f t="shared" si="123"/>
        <v>2640384</v>
      </c>
      <c r="W1620" t="str">
        <f>IFERROR(VLOOKUP($J1621,OSA!$BD:$BD,1,0),0)</f>
        <v>01/396129511SLazada</v>
      </c>
    </row>
    <row r="1621" spans="1:23" x14ac:dyDescent="0.35">
      <c r="A1621" t="str">
        <f t="shared" si="121"/>
        <v/>
      </c>
      <c r="C1621" s="4"/>
      <c r="H1621">
        <f>IFERROR(VLOOKUP($A1621,OSA!$BD:$BD,1,0),0)</f>
        <v>0</v>
      </c>
      <c r="J1621" t="str">
        <f t="shared" si="120"/>
        <v>01/396129511SLAZADA</v>
      </c>
      <c r="K1621" s="48" t="s">
        <v>11754</v>
      </c>
      <c r="L1621" t="s">
        <v>2972</v>
      </c>
      <c r="M1621" t="s">
        <v>20527</v>
      </c>
      <c r="N1621" s="4" t="s">
        <v>20117</v>
      </c>
      <c r="O1621">
        <v>23</v>
      </c>
      <c r="P1621">
        <v>17</v>
      </c>
      <c r="R1621" s="79">
        <v>2530367.9999999995</v>
      </c>
      <c r="S1621" s="79">
        <v>1870271.9999999998</v>
      </c>
      <c r="U1621" s="69">
        <f t="shared" si="122"/>
        <v>13.333333333333334</v>
      </c>
      <c r="V1621" s="75">
        <f t="shared" si="123"/>
        <v>1466879.9999999998</v>
      </c>
      <c r="W1621">
        <f>IFERROR(VLOOKUP($J1622,OSA!$BD:$BD,1,0),0)</f>
        <v>0</v>
      </c>
    </row>
    <row r="1622" spans="1:23" x14ac:dyDescent="0.35">
      <c r="A1622" t="str">
        <f t="shared" si="121"/>
        <v/>
      </c>
      <c r="C1622" s="4"/>
      <c r="H1622">
        <f>IFERROR(VLOOKUP($A1622,OSA!$BD:$BD,1,0),0)</f>
        <v>0</v>
      </c>
      <c r="J1622" t="str">
        <f t="shared" si="120"/>
        <v>01/396129511TBlibli Jabodetabek</v>
      </c>
      <c r="K1622" s="48" t="s">
        <v>11282</v>
      </c>
      <c r="L1622" t="s">
        <v>2972</v>
      </c>
      <c r="M1622" t="s">
        <v>20528</v>
      </c>
      <c r="N1622" s="4" t="s">
        <v>1648</v>
      </c>
      <c r="O1622">
        <v>144</v>
      </c>
      <c r="P1622">
        <v>72</v>
      </c>
      <c r="Q1622">
        <v>72</v>
      </c>
      <c r="R1622" s="79">
        <v>23763456</v>
      </c>
      <c r="S1622" s="79">
        <v>11881728</v>
      </c>
      <c r="T1622" s="79">
        <v>11881728</v>
      </c>
      <c r="U1622" s="69">
        <f t="shared" si="122"/>
        <v>96</v>
      </c>
      <c r="V1622" s="75">
        <f t="shared" si="123"/>
        <v>15842304</v>
      </c>
      <c r="W1622">
        <f>IFERROR(VLOOKUP($J1623,OSA!$BD:$BD,1,0),0)</f>
        <v>0</v>
      </c>
    </row>
    <row r="1623" spans="1:23" x14ac:dyDescent="0.35">
      <c r="A1623" t="str">
        <f t="shared" si="121"/>
        <v/>
      </c>
      <c r="C1623" s="4"/>
      <c r="H1623">
        <f>IFERROR(VLOOKUP($A1623,OSA!$BD:$BD,1,0),0)</f>
        <v>0</v>
      </c>
      <c r="J1623" t="str">
        <f t="shared" si="120"/>
        <v>01/396129511TLAZADA</v>
      </c>
      <c r="K1623" s="48" t="s">
        <v>11282</v>
      </c>
      <c r="L1623" t="s">
        <v>2972</v>
      </c>
      <c r="M1623" t="s">
        <v>20528</v>
      </c>
      <c r="N1623" s="4" t="s">
        <v>20117</v>
      </c>
      <c r="O1623">
        <v>83</v>
      </c>
      <c r="P1623">
        <v>412</v>
      </c>
      <c r="R1623" s="79">
        <v>13696991.999999998</v>
      </c>
      <c r="S1623" s="79">
        <v>67989887.999999985</v>
      </c>
      <c r="U1623" s="69">
        <f t="shared" si="122"/>
        <v>165</v>
      </c>
      <c r="V1623" s="75">
        <f t="shared" si="123"/>
        <v>27228959.999999996</v>
      </c>
      <c r="W1623" t="str">
        <f>IFERROR(VLOOKUP($J1624,OSA!$BD:$BD,1,0),0)</f>
        <v>01/396129511UBlibli Jabodetabek</v>
      </c>
    </row>
    <row r="1624" spans="1:23" x14ac:dyDescent="0.35">
      <c r="A1624" t="str">
        <f t="shared" si="121"/>
        <v/>
      </c>
      <c r="C1624" s="4"/>
      <c r="H1624">
        <f>IFERROR(VLOOKUP($A1624,OSA!$BD:$BD,1,0),0)</f>
        <v>0</v>
      </c>
      <c r="J1624" t="str">
        <f t="shared" si="120"/>
        <v>01/396129511UBlibli Jabodetabek</v>
      </c>
      <c r="K1624" s="48" t="s">
        <v>11146</v>
      </c>
      <c r="L1624" t="s">
        <v>2972</v>
      </c>
      <c r="M1624" t="s">
        <v>20529</v>
      </c>
      <c r="N1624" s="4" t="s">
        <v>1648</v>
      </c>
      <c r="O1624">
        <v>24</v>
      </c>
      <c r="P1624">
        <v>36</v>
      </c>
      <c r="Q1624">
        <v>84</v>
      </c>
      <c r="R1624" s="79">
        <v>2852975.9999999995</v>
      </c>
      <c r="S1624" s="79">
        <v>4279464</v>
      </c>
      <c r="T1624" s="79">
        <v>9985416</v>
      </c>
      <c r="U1624" s="69">
        <f t="shared" si="122"/>
        <v>48</v>
      </c>
      <c r="V1624" s="75">
        <f t="shared" si="123"/>
        <v>5705952</v>
      </c>
      <c r="W1624">
        <f>IFERROR(VLOOKUP($J1625,OSA!$BD:$BD,1,0),0)</f>
        <v>0</v>
      </c>
    </row>
    <row r="1625" spans="1:23" x14ac:dyDescent="0.35">
      <c r="A1625" t="str">
        <f t="shared" si="121"/>
        <v/>
      </c>
      <c r="C1625" s="4"/>
      <c r="H1625">
        <f>IFERROR(VLOOKUP($A1625,OSA!$BD:$BD,1,0),0)</f>
        <v>0</v>
      </c>
      <c r="J1625" t="str">
        <f t="shared" si="120"/>
        <v>01/396129511ULAZADA</v>
      </c>
      <c r="K1625" s="48" t="s">
        <v>11146</v>
      </c>
      <c r="L1625" t="s">
        <v>2972</v>
      </c>
      <c r="M1625" t="s">
        <v>20529</v>
      </c>
      <c r="N1625" s="4" t="s">
        <v>20117</v>
      </c>
      <c r="Q1625">
        <v>30</v>
      </c>
      <c r="T1625" s="79">
        <v>3566220</v>
      </c>
      <c r="U1625" s="69">
        <f t="shared" si="122"/>
        <v>10</v>
      </c>
      <c r="V1625" s="75">
        <f t="shared" si="123"/>
        <v>1188740</v>
      </c>
      <c r="W1625" t="str">
        <f>IFERROR(VLOOKUP($J1626,OSA!$BD:$BD,1,0),0)</f>
        <v>01/396129511VBlibli Jabodetabek</v>
      </c>
    </row>
    <row r="1626" spans="1:23" x14ac:dyDescent="0.35">
      <c r="A1626" t="str">
        <f t="shared" si="121"/>
        <v/>
      </c>
      <c r="C1626" s="4"/>
      <c r="H1626">
        <f>IFERROR(VLOOKUP($A1626,OSA!$BD:$BD,1,0),0)</f>
        <v>0</v>
      </c>
      <c r="J1626" t="str">
        <f t="shared" si="120"/>
        <v>01/396129511VBlibli Jabodetabek</v>
      </c>
      <c r="K1626" s="48" t="s">
        <v>11147</v>
      </c>
      <c r="L1626" t="s">
        <v>2972</v>
      </c>
      <c r="M1626" t="s">
        <v>20530</v>
      </c>
      <c r="N1626" s="4" t="s">
        <v>1648</v>
      </c>
      <c r="O1626">
        <v>120</v>
      </c>
      <c r="P1626">
        <v>138</v>
      </c>
      <c r="Q1626">
        <v>108</v>
      </c>
      <c r="R1626" s="79">
        <v>21397439.999999996</v>
      </c>
      <c r="S1626" s="79">
        <v>24607056</v>
      </c>
      <c r="T1626" s="79">
        <v>19257695.999999996</v>
      </c>
      <c r="U1626" s="69">
        <f t="shared" si="122"/>
        <v>122</v>
      </c>
      <c r="V1626" s="75">
        <f t="shared" si="123"/>
        <v>21754064</v>
      </c>
      <c r="W1626">
        <f>IFERROR(VLOOKUP($J1627,OSA!$BD:$BD,1,0),0)</f>
        <v>0</v>
      </c>
    </row>
    <row r="1627" spans="1:23" x14ac:dyDescent="0.35">
      <c r="A1627" t="str">
        <f t="shared" si="121"/>
        <v/>
      </c>
      <c r="C1627" s="4"/>
      <c r="H1627">
        <f>IFERROR(VLOOKUP($A1627,OSA!$BD:$BD,1,0),0)</f>
        <v>0</v>
      </c>
      <c r="J1627" t="str">
        <f t="shared" si="120"/>
        <v>01/396129511VLAZADA</v>
      </c>
      <c r="K1627" s="48" t="s">
        <v>11147</v>
      </c>
      <c r="L1627" t="s">
        <v>2972</v>
      </c>
      <c r="M1627" t="s">
        <v>20530</v>
      </c>
      <c r="N1627" s="4" t="s">
        <v>20117</v>
      </c>
      <c r="P1627">
        <v>106</v>
      </c>
      <c r="Q1627">
        <v>30</v>
      </c>
      <c r="S1627" s="79">
        <v>18901071.999999996</v>
      </c>
      <c r="T1627" s="79">
        <v>5349360</v>
      </c>
      <c r="U1627" s="69">
        <f t="shared" si="122"/>
        <v>45.333333333333336</v>
      </c>
      <c r="V1627" s="75">
        <f t="shared" si="123"/>
        <v>8083477.3333333321</v>
      </c>
      <c r="W1627" t="str">
        <f>IFERROR(VLOOKUP($J1628,OSA!$BD:$BD,1,0),0)</f>
        <v>01/396129511YBlibli Jabodetabek</v>
      </c>
    </row>
    <row r="1628" spans="1:23" x14ac:dyDescent="0.35">
      <c r="A1628" t="str">
        <f t="shared" si="121"/>
        <v/>
      </c>
      <c r="C1628" s="4"/>
      <c r="H1628">
        <f>IFERROR(VLOOKUP($A1628,OSA!$BD:$BD,1,0),0)</f>
        <v>0</v>
      </c>
      <c r="J1628" t="str">
        <f t="shared" si="120"/>
        <v>01/396129511YBlibli Jabodetabek</v>
      </c>
      <c r="K1628" s="48" t="s">
        <v>11507</v>
      </c>
      <c r="L1628" t="s">
        <v>2972</v>
      </c>
      <c r="M1628" t="s">
        <v>20531</v>
      </c>
      <c r="N1628" s="4" t="s">
        <v>1648</v>
      </c>
      <c r="O1628">
        <v>60</v>
      </c>
      <c r="P1628">
        <v>24</v>
      </c>
      <c r="Q1628">
        <v>36</v>
      </c>
      <c r="R1628" s="79">
        <v>7126979.9999999991</v>
      </c>
      <c r="S1628" s="79">
        <v>2850792</v>
      </c>
      <c r="T1628" s="79">
        <v>4276187.9999999991</v>
      </c>
      <c r="U1628" s="69">
        <f t="shared" si="122"/>
        <v>40</v>
      </c>
      <c r="V1628" s="75">
        <f t="shared" si="123"/>
        <v>4751320</v>
      </c>
      <c r="W1628" t="str">
        <f>IFERROR(VLOOKUP($J1629,OSA!$BD:$BD,1,0),0)</f>
        <v>01/396129511ZBlibli Jabodetabek</v>
      </c>
    </row>
    <row r="1629" spans="1:23" x14ac:dyDescent="0.35">
      <c r="A1629" t="str">
        <f t="shared" si="121"/>
        <v/>
      </c>
      <c r="C1629" s="4"/>
      <c r="H1629">
        <f>IFERROR(VLOOKUP($A1629,OSA!$BD:$BD,1,0),0)</f>
        <v>0</v>
      </c>
      <c r="J1629" t="str">
        <f t="shared" si="120"/>
        <v>01/396129511ZBlibli Jabodetabek</v>
      </c>
      <c r="K1629" s="48" t="s">
        <v>13356</v>
      </c>
      <c r="L1629" t="s">
        <v>2972</v>
      </c>
      <c r="M1629" t="s">
        <v>20532</v>
      </c>
      <c r="N1629" s="4" t="s">
        <v>1648</v>
      </c>
      <c r="P1629">
        <v>12</v>
      </c>
      <c r="Q1629">
        <v>60</v>
      </c>
      <c r="S1629" s="79">
        <v>2138100</v>
      </c>
      <c r="T1629" s="79">
        <v>10690499.999999998</v>
      </c>
      <c r="U1629" s="69">
        <f t="shared" si="122"/>
        <v>24</v>
      </c>
      <c r="V1629" s="75">
        <f t="shared" si="123"/>
        <v>4276199.9999999991</v>
      </c>
      <c r="W1629">
        <f>IFERROR(VLOOKUP($J1630,OSA!$BD:$BD,1,0),0)</f>
        <v>0</v>
      </c>
    </row>
    <row r="1630" spans="1:23" x14ac:dyDescent="0.35">
      <c r="A1630" t="str">
        <f t="shared" si="121"/>
        <v/>
      </c>
      <c r="C1630" s="4"/>
      <c r="H1630">
        <f>IFERROR(VLOOKUP($A1630,OSA!$BD:$BD,1,0),0)</f>
        <v>0</v>
      </c>
      <c r="J1630" t="str">
        <f t="shared" si="120"/>
        <v>01/396129511ZLAZADA</v>
      </c>
      <c r="K1630" s="48" t="s">
        <v>13356</v>
      </c>
      <c r="L1630" t="s">
        <v>2972</v>
      </c>
      <c r="M1630" t="s">
        <v>20532</v>
      </c>
      <c r="N1630" s="4" t="s">
        <v>20117</v>
      </c>
      <c r="O1630">
        <v>16</v>
      </c>
      <c r="P1630">
        <v>27</v>
      </c>
      <c r="Q1630">
        <v>20</v>
      </c>
      <c r="R1630" s="79">
        <v>2850799.9999999995</v>
      </c>
      <c r="S1630" s="79">
        <v>4810725</v>
      </c>
      <c r="T1630" s="79">
        <v>3563500</v>
      </c>
      <c r="U1630" s="69">
        <f t="shared" si="122"/>
        <v>21</v>
      </c>
      <c r="V1630" s="75">
        <f t="shared" si="123"/>
        <v>3741675</v>
      </c>
      <c r="W1630">
        <f>IFERROR(VLOOKUP($J1631,OSA!$BD:$BD,1,0),0)</f>
        <v>0</v>
      </c>
    </row>
    <row r="1631" spans="1:23" x14ac:dyDescent="0.35">
      <c r="A1631" t="str">
        <f t="shared" si="121"/>
        <v/>
      </c>
      <c r="C1631" s="4"/>
      <c r="H1631">
        <f>IFERROR(VLOOKUP($A1631,OSA!$BD:$BD,1,0),0)</f>
        <v>0</v>
      </c>
      <c r="J1631" t="str">
        <f t="shared" si="120"/>
        <v>01/396129512ABlibli Jabodetabek</v>
      </c>
      <c r="K1631" s="48" t="s">
        <v>11154</v>
      </c>
      <c r="L1631" t="s">
        <v>2972</v>
      </c>
      <c r="M1631" t="s">
        <v>20533</v>
      </c>
      <c r="N1631" s="4" t="s">
        <v>1648</v>
      </c>
      <c r="O1631">
        <v>60</v>
      </c>
      <c r="Q1631">
        <v>24</v>
      </c>
      <c r="R1631" s="79">
        <v>7126979.9999999991</v>
      </c>
      <c r="T1631" s="79">
        <v>2850792</v>
      </c>
      <c r="U1631" s="69">
        <f t="shared" si="122"/>
        <v>28</v>
      </c>
      <c r="V1631" s="75">
        <f t="shared" si="123"/>
        <v>3325924</v>
      </c>
      <c r="W1631" t="str">
        <f>IFERROR(VLOOKUP($J1632,OSA!$BD:$BD,1,0),0)</f>
        <v>01/396129512ALazada</v>
      </c>
    </row>
    <row r="1632" spans="1:23" x14ac:dyDescent="0.35">
      <c r="A1632" t="str">
        <f t="shared" si="121"/>
        <v/>
      </c>
      <c r="C1632" s="4"/>
      <c r="H1632">
        <f>IFERROR(VLOOKUP($A1632,OSA!$BD:$BD,1,0),0)</f>
        <v>0</v>
      </c>
      <c r="J1632" t="str">
        <f t="shared" ref="J1632:J1695" si="124">K1632&amp;N1632</f>
        <v>01/396129512ALAZADA</v>
      </c>
      <c r="K1632" s="48" t="s">
        <v>11154</v>
      </c>
      <c r="L1632" t="s">
        <v>2972</v>
      </c>
      <c r="M1632" t="s">
        <v>20533</v>
      </c>
      <c r="N1632" s="4" t="s">
        <v>20117</v>
      </c>
      <c r="O1632">
        <v>19</v>
      </c>
      <c r="P1632">
        <v>29</v>
      </c>
      <c r="R1632" s="79">
        <v>2256877</v>
      </c>
      <c r="S1632" s="79">
        <v>3444706.9999999991</v>
      </c>
      <c r="U1632" s="69">
        <f t="shared" si="122"/>
        <v>16</v>
      </c>
      <c r="V1632" s="75">
        <f t="shared" si="123"/>
        <v>1900527.9999999998</v>
      </c>
      <c r="W1632">
        <f>IFERROR(VLOOKUP($J1633,OSA!$BD:$BD,1,0),0)</f>
        <v>0</v>
      </c>
    </row>
    <row r="1633" spans="1:23" x14ac:dyDescent="0.35">
      <c r="A1633" t="str">
        <f t="shared" si="121"/>
        <v/>
      </c>
      <c r="C1633" s="4"/>
      <c r="H1633">
        <f>IFERROR(VLOOKUP($A1633,OSA!$BD:$BD,1,0),0)</f>
        <v>0</v>
      </c>
      <c r="J1633" t="str">
        <f t="shared" si="124"/>
        <v>01/396129512BBlibli Jabodetabek</v>
      </c>
      <c r="K1633" s="48" t="s">
        <v>11283</v>
      </c>
      <c r="L1633" t="s">
        <v>2972</v>
      </c>
      <c r="M1633" t="s">
        <v>20534</v>
      </c>
      <c r="N1633" s="4" t="s">
        <v>1648</v>
      </c>
      <c r="O1633">
        <v>24</v>
      </c>
      <c r="P1633">
        <v>96</v>
      </c>
      <c r="Q1633">
        <v>72</v>
      </c>
      <c r="R1633" s="79">
        <v>4276200</v>
      </c>
      <c r="S1633" s="79">
        <v>17104799.999999996</v>
      </c>
      <c r="T1633" s="79">
        <v>12828599.999999998</v>
      </c>
      <c r="U1633" s="69">
        <f t="shared" si="122"/>
        <v>64</v>
      </c>
      <c r="V1633" s="75">
        <f t="shared" si="123"/>
        <v>11403199.999999998</v>
      </c>
      <c r="W1633">
        <f>IFERROR(VLOOKUP($J1634,OSA!$BD:$BD,1,0),0)</f>
        <v>0</v>
      </c>
    </row>
    <row r="1634" spans="1:23" x14ac:dyDescent="0.35">
      <c r="A1634" t="str">
        <f t="shared" si="121"/>
        <v/>
      </c>
      <c r="C1634" s="4"/>
      <c r="H1634">
        <f>IFERROR(VLOOKUP($A1634,OSA!$BD:$BD,1,0),0)</f>
        <v>0</v>
      </c>
      <c r="J1634" t="str">
        <f t="shared" si="124"/>
        <v>01/396129512BLAZADA</v>
      </c>
      <c r="K1634" s="48" t="s">
        <v>11283</v>
      </c>
      <c r="L1634" t="s">
        <v>2972</v>
      </c>
      <c r="M1634" t="s">
        <v>20534</v>
      </c>
      <c r="N1634" s="4" t="s">
        <v>20117</v>
      </c>
      <c r="P1634">
        <v>411</v>
      </c>
      <c r="Q1634">
        <v>71</v>
      </c>
      <c r="S1634" s="79">
        <v>73229924.999999985</v>
      </c>
      <c r="T1634" s="79">
        <v>12650424.999999998</v>
      </c>
      <c r="U1634" s="69">
        <f t="shared" si="122"/>
        <v>160.66666666666666</v>
      </c>
      <c r="V1634" s="75">
        <f t="shared" si="123"/>
        <v>28626783.333333328</v>
      </c>
      <c r="W1634">
        <f>IFERROR(VLOOKUP($J1635,OSA!$BD:$BD,1,0),0)</f>
        <v>0</v>
      </c>
    </row>
    <row r="1635" spans="1:23" x14ac:dyDescent="0.35">
      <c r="A1635" t="str">
        <f t="shared" si="121"/>
        <v/>
      </c>
      <c r="C1635" s="4"/>
      <c r="H1635">
        <f>IFERROR(VLOOKUP($A1635,OSA!$BD:$BD,1,0),0)</f>
        <v>0</v>
      </c>
      <c r="J1635" t="str">
        <f t="shared" si="124"/>
        <v>01/396129512DBlibli Jabodetabek</v>
      </c>
      <c r="K1635" s="48" t="s">
        <v>11284</v>
      </c>
      <c r="L1635" t="s">
        <v>2972</v>
      </c>
      <c r="M1635" t="s">
        <v>20535</v>
      </c>
      <c r="N1635" s="4" t="s">
        <v>1648</v>
      </c>
      <c r="O1635">
        <v>12</v>
      </c>
      <c r="R1635" s="79">
        <v>2138100</v>
      </c>
      <c r="U1635" s="69">
        <f t="shared" si="122"/>
        <v>4</v>
      </c>
      <c r="V1635" s="75">
        <f t="shared" si="123"/>
        <v>712700</v>
      </c>
      <c r="W1635">
        <f>IFERROR(VLOOKUP($J1636,OSA!$BD:$BD,1,0),0)</f>
        <v>0</v>
      </c>
    </row>
    <row r="1636" spans="1:23" x14ac:dyDescent="0.35">
      <c r="A1636" t="str">
        <f t="shared" si="121"/>
        <v/>
      </c>
      <c r="C1636" s="4"/>
      <c r="H1636">
        <f>IFERROR(VLOOKUP($A1636,OSA!$BD:$BD,1,0),0)</f>
        <v>0</v>
      </c>
      <c r="J1636" t="str">
        <f t="shared" si="124"/>
        <v>01/396129512EBlibli Jabodetabek</v>
      </c>
      <c r="K1636" s="48" t="s">
        <v>11523</v>
      </c>
      <c r="L1636" t="s">
        <v>2972</v>
      </c>
      <c r="M1636" t="s">
        <v>20536</v>
      </c>
      <c r="N1636" s="4" t="s">
        <v>1648</v>
      </c>
      <c r="P1636">
        <v>12</v>
      </c>
      <c r="S1636" s="79">
        <v>1425396</v>
      </c>
      <c r="U1636" s="69">
        <f t="shared" si="122"/>
        <v>4</v>
      </c>
      <c r="V1636" s="75">
        <f t="shared" si="123"/>
        <v>475132</v>
      </c>
      <c r="W1636">
        <f>IFERROR(VLOOKUP($J1637,OSA!$BD:$BD,1,0),0)</f>
        <v>0</v>
      </c>
    </row>
    <row r="1637" spans="1:23" x14ac:dyDescent="0.35">
      <c r="A1637" t="str">
        <f t="shared" si="121"/>
        <v/>
      </c>
      <c r="C1637" s="4"/>
      <c r="H1637">
        <f>IFERROR(VLOOKUP($A1637,OSA!$BD:$BD,1,0),0)</f>
        <v>0</v>
      </c>
      <c r="J1637" t="str">
        <f t="shared" si="124"/>
        <v>01/396129512JBlibli Jabodetabek</v>
      </c>
      <c r="K1637" s="48" t="s">
        <v>11309</v>
      </c>
      <c r="L1637" t="s">
        <v>2972</v>
      </c>
      <c r="M1637" t="s">
        <v>20537</v>
      </c>
      <c r="N1637" s="4" t="s">
        <v>1648</v>
      </c>
      <c r="Q1637">
        <v>12</v>
      </c>
      <c r="T1637" s="79">
        <v>522251.99999999994</v>
      </c>
      <c r="U1637" s="69">
        <f t="shared" si="122"/>
        <v>4</v>
      </c>
      <c r="V1637" s="75">
        <f t="shared" si="123"/>
        <v>174083.99999999997</v>
      </c>
      <c r="W1637">
        <f>IFERROR(VLOOKUP($J1638,OSA!$BD:$BD,1,0),0)</f>
        <v>0</v>
      </c>
    </row>
    <row r="1638" spans="1:23" x14ac:dyDescent="0.35">
      <c r="A1638" t="str">
        <f t="shared" si="121"/>
        <v/>
      </c>
      <c r="C1638" s="4"/>
      <c r="H1638">
        <f>IFERROR(VLOOKUP($A1638,OSA!$BD:$BD,1,0),0)</f>
        <v>0</v>
      </c>
      <c r="J1638" t="str">
        <f t="shared" si="124"/>
        <v>01/396129512KBlibli Jabodetabek</v>
      </c>
      <c r="K1638" s="48" t="s">
        <v>11310</v>
      </c>
      <c r="L1638" t="s">
        <v>2972</v>
      </c>
      <c r="M1638" t="s">
        <v>20538</v>
      </c>
      <c r="N1638" s="4" t="s">
        <v>1648</v>
      </c>
      <c r="Q1638">
        <v>12</v>
      </c>
      <c r="T1638" s="79">
        <v>783383.99999999988</v>
      </c>
      <c r="U1638" s="69">
        <f t="shared" si="122"/>
        <v>4</v>
      </c>
      <c r="V1638" s="75">
        <f t="shared" si="123"/>
        <v>261127.99999999997</v>
      </c>
      <c r="W1638">
        <f>IFERROR(VLOOKUP($J1639,OSA!$BD:$BD,1,0),0)</f>
        <v>0</v>
      </c>
    </row>
    <row r="1639" spans="1:23" x14ac:dyDescent="0.35">
      <c r="A1639" t="str">
        <f t="shared" si="121"/>
        <v/>
      </c>
      <c r="C1639" s="4"/>
      <c r="H1639">
        <f>IFERROR(VLOOKUP($A1639,OSA!$BD:$BD,1,0),0)</f>
        <v>0</v>
      </c>
      <c r="J1639" t="str">
        <f t="shared" si="124"/>
        <v>01/396129512KLAZADA</v>
      </c>
      <c r="K1639" s="48" t="s">
        <v>11310</v>
      </c>
      <c r="L1639" t="s">
        <v>2972</v>
      </c>
      <c r="M1639" t="s">
        <v>20538</v>
      </c>
      <c r="N1639" s="4" t="s">
        <v>20117</v>
      </c>
      <c r="O1639">
        <v>6</v>
      </c>
      <c r="R1639" s="79">
        <v>391691.99999999994</v>
      </c>
      <c r="U1639" s="69">
        <f t="shared" si="122"/>
        <v>2</v>
      </c>
      <c r="V1639" s="75">
        <f t="shared" si="123"/>
        <v>130563.99999999999</v>
      </c>
      <c r="W1639">
        <f>IFERROR(VLOOKUP($J1640,OSA!$BD:$BD,1,0),0)</f>
        <v>0</v>
      </c>
    </row>
    <row r="1640" spans="1:23" x14ac:dyDescent="0.35">
      <c r="A1640" t="str">
        <f t="shared" si="121"/>
        <v/>
      </c>
      <c r="C1640" s="4"/>
      <c r="H1640">
        <f>IFERROR(VLOOKUP($A1640,OSA!$BD:$BD,1,0),0)</f>
        <v>0</v>
      </c>
      <c r="J1640" t="str">
        <f t="shared" si="124"/>
        <v>01/396129512LBlibli Jabodetabek</v>
      </c>
      <c r="K1640" s="48" t="s">
        <v>11311</v>
      </c>
      <c r="L1640" t="s">
        <v>2972</v>
      </c>
      <c r="M1640" t="s">
        <v>20539</v>
      </c>
      <c r="N1640" s="4" t="s">
        <v>1648</v>
      </c>
      <c r="P1640">
        <v>12</v>
      </c>
      <c r="Q1640">
        <v>12</v>
      </c>
      <c r="S1640" s="79">
        <v>1044503.9999999999</v>
      </c>
      <c r="T1640" s="79">
        <v>1044503.9999999999</v>
      </c>
      <c r="U1640" s="69">
        <f t="shared" si="122"/>
        <v>8</v>
      </c>
      <c r="V1640" s="75">
        <f t="shared" si="123"/>
        <v>696335.99999999988</v>
      </c>
      <c r="W1640">
        <f>IFERROR(VLOOKUP($J1641,OSA!$BD:$BD,1,0),0)</f>
        <v>0</v>
      </c>
    </row>
    <row r="1641" spans="1:23" x14ac:dyDescent="0.35">
      <c r="A1641" t="str">
        <f t="shared" si="121"/>
        <v/>
      </c>
      <c r="C1641" s="4"/>
      <c r="H1641">
        <f>IFERROR(VLOOKUP($A1641,OSA!$BD:$BD,1,0),0)</f>
        <v>0</v>
      </c>
      <c r="J1641" t="str">
        <f t="shared" si="124"/>
        <v>01/396129512MBlibli Jabodetabek</v>
      </c>
      <c r="K1641" s="48" t="s">
        <v>11312</v>
      </c>
      <c r="L1641" t="s">
        <v>2972</v>
      </c>
      <c r="M1641" t="s">
        <v>20540</v>
      </c>
      <c r="N1641" s="4" t="s">
        <v>1648</v>
      </c>
      <c r="Q1641">
        <v>12</v>
      </c>
      <c r="T1641" s="79">
        <v>826259.99999999988</v>
      </c>
      <c r="U1641" s="69">
        <f t="shared" si="122"/>
        <v>4</v>
      </c>
      <c r="V1641" s="75">
        <f t="shared" si="123"/>
        <v>275419.99999999994</v>
      </c>
      <c r="W1641">
        <f>IFERROR(VLOOKUP($J1642,OSA!$BD:$BD,1,0),0)</f>
        <v>0</v>
      </c>
    </row>
    <row r="1642" spans="1:23" x14ac:dyDescent="0.35">
      <c r="A1642" t="str">
        <f t="shared" si="121"/>
        <v/>
      </c>
      <c r="C1642" s="4"/>
      <c r="H1642">
        <f>IFERROR(VLOOKUP($A1642,OSA!$BD:$BD,1,0),0)</f>
        <v>0</v>
      </c>
      <c r="J1642" t="str">
        <f t="shared" si="124"/>
        <v>01/396129512PBlibli Jabodetabek</v>
      </c>
      <c r="K1642" s="48" t="s">
        <v>11306</v>
      </c>
      <c r="L1642" t="s">
        <v>2972</v>
      </c>
      <c r="M1642" t="s">
        <v>20541</v>
      </c>
      <c r="N1642" s="4" t="s">
        <v>1648</v>
      </c>
      <c r="P1642">
        <v>12</v>
      </c>
      <c r="Q1642">
        <v>84</v>
      </c>
      <c r="S1642" s="79">
        <v>1298567.9999999998</v>
      </c>
      <c r="T1642" s="79">
        <v>9089976</v>
      </c>
      <c r="U1642" s="69">
        <f t="shared" si="122"/>
        <v>32</v>
      </c>
      <c r="V1642" s="75">
        <f t="shared" si="123"/>
        <v>3462848</v>
      </c>
      <c r="W1642" t="str">
        <f>IFERROR(VLOOKUP($J1643,OSA!$BD:$BD,1,0),0)</f>
        <v>01/396129512QBlibli Jabodetabek</v>
      </c>
    </row>
    <row r="1643" spans="1:23" x14ac:dyDescent="0.35">
      <c r="A1643" t="str">
        <f t="shared" si="121"/>
        <v/>
      </c>
      <c r="C1643" s="4"/>
      <c r="H1643">
        <f>IFERROR(VLOOKUP($A1643,OSA!$BD:$BD,1,0),0)</f>
        <v>0</v>
      </c>
      <c r="J1643" t="str">
        <f t="shared" si="124"/>
        <v>01/396129512QBlibli Jabodetabek</v>
      </c>
      <c r="K1643" s="48" t="s">
        <v>11307</v>
      </c>
      <c r="L1643" t="s">
        <v>2972</v>
      </c>
      <c r="M1643" t="s">
        <v>20542</v>
      </c>
      <c r="N1643" s="4" t="s">
        <v>1648</v>
      </c>
      <c r="P1643">
        <v>12</v>
      </c>
      <c r="Q1643">
        <v>90</v>
      </c>
      <c r="S1643" s="79">
        <v>1947863.9999999998</v>
      </c>
      <c r="T1643" s="79">
        <v>14608979.999999998</v>
      </c>
      <c r="U1643" s="69">
        <f t="shared" si="122"/>
        <v>34</v>
      </c>
      <c r="V1643" s="75">
        <f t="shared" si="123"/>
        <v>5518947.9999999991</v>
      </c>
      <c r="W1643">
        <f>IFERROR(VLOOKUP($J1644,OSA!$BD:$BD,1,0),0)</f>
        <v>0</v>
      </c>
    </row>
    <row r="1644" spans="1:23" x14ac:dyDescent="0.35">
      <c r="A1644" t="str">
        <f t="shared" si="121"/>
        <v/>
      </c>
      <c r="C1644" s="4"/>
      <c r="H1644">
        <f>IFERROR(VLOOKUP($A1644,OSA!$BD:$BD,1,0),0)</f>
        <v>0</v>
      </c>
      <c r="J1644" t="str">
        <f t="shared" si="124"/>
        <v>01/396129512QLAZADA</v>
      </c>
      <c r="K1644" s="48" t="s">
        <v>11307</v>
      </c>
      <c r="L1644" t="s">
        <v>2972</v>
      </c>
      <c r="M1644" t="s">
        <v>20542</v>
      </c>
      <c r="N1644" s="4" t="s">
        <v>20117</v>
      </c>
      <c r="O1644">
        <v>60</v>
      </c>
      <c r="P1644">
        <v>96</v>
      </c>
      <c r="Q1644">
        <v>60</v>
      </c>
      <c r="R1644" s="79">
        <v>9739320</v>
      </c>
      <c r="S1644" s="79">
        <v>15582911.999999998</v>
      </c>
      <c r="T1644" s="79">
        <v>9739320</v>
      </c>
      <c r="U1644" s="69">
        <f t="shared" si="122"/>
        <v>72</v>
      </c>
      <c r="V1644" s="75">
        <f t="shared" si="123"/>
        <v>11687184</v>
      </c>
      <c r="W1644" t="str">
        <f>IFERROR(VLOOKUP($J1645,OSA!$BD:$BD,1,0),0)</f>
        <v>01/396129512SLazada</v>
      </c>
    </row>
    <row r="1645" spans="1:23" x14ac:dyDescent="0.35">
      <c r="A1645" t="str">
        <f t="shared" si="121"/>
        <v/>
      </c>
      <c r="C1645" s="4"/>
      <c r="H1645">
        <f>IFERROR(VLOOKUP($A1645,OSA!$BD:$BD,1,0),0)</f>
        <v>0</v>
      </c>
      <c r="J1645" t="str">
        <f t="shared" si="124"/>
        <v>01/396129512SLAZADA</v>
      </c>
      <c r="K1645" s="48" t="s">
        <v>11624</v>
      </c>
      <c r="L1645" t="s">
        <v>2972</v>
      </c>
      <c r="M1645" t="s">
        <v>20543</v>
      </c>
      <c r="N1645" s="4" t="s">
        <v>20117</v>
      </c>
      <c r="Q1645">
        <v>8</v>
      </c>
      <c r="T1645" s="79">
        <v>511015.99999999994</v>
      </c>
      <c r="U1645" s="69">
        <f t="shared" si="122"/>
        <v>2.6666666666666665</v>
      </c>
      <c r="V1645" s="75">
        <f t="shared" si="123"/>
        <v>170338.66666666666</v>
      </c>
      <c r="W1645">
        <f>IFERROR(VLOOKUP($J1646,OSA!$BD:$BD,1,0),0)</f>
        <v>0</v>
      </c>
    </row>
    <row r="1646" spans="1:23" x14ac:dyDescent="0.35">
      <c r="A1646" t="str">
        <f t="shared" si="121"/>
        <v/>
      </c>
      <c r="C1646" s="4"/>
      <c r="H1646">
        <f>IFERROR(VLOOKUP($A1646,OSA!$BD:$BD,1,0),0)</f>
        <v>0</v>
      </c>
      <c r="J1646" t="str">
        <f t="shared" si="124"/>
        <v>01/396129512TBlibli Jabodetabek</v>
      </c>
      <c r="K1646" s="48" t="s">
        <v>11762</v>
      </c>
      <c r="L1646" t="s">
        <v>2972</v>
      </c>
      <c r="M1646" t="s">
        <v>20544</v>
      </c>
      <c r="N1646" s="4" t="s">
        <v>1648</v>
      </c>
      <c r="P1646">
        <v>24</v>
      </c>
      <c r="S1646" s="79">
        <v>2299584</v>
      </c>
      <c r="U1646" s="69">
        <f t="shared" si="122"/>
        <v>8</v>
      </c>
      <c r="V1646" s="75">
        <f t="shared" si="123"/>
        <v>766528</v>
      </c>
      <c r="W1646">
        <f>IFERROR(VLOOKUP($J1647,OSA!$BD:$BD,1,0),0)</f>
        <v>0</v>
      </c>
    </row>
    <row r="1647" spans="1:23" x14ac:dyDescent="0.35">
      <c r="A1647" t="str">
        <f t="shared" si="121"/>
        <v/>
      </c>
      <c r="C1647" s="4"/>
      <c r="H1647">
        <f>IFERROR(VLOOKUP($A1647,OSA!$BD:$BD,1,0),0)</f>
        <v>0</v>
      </c>
      <c r="J1647" t="str">
        <f t="shared" si="124"/>
        <v>01/396129512UBlibli Jabodetabek</v>
      </c>
      <c r="K1647" s="48" t="s">
        <v>13818</v>
      </c>
      <c r="L1647" t="s">
        <v>2972</v>
      </c>
      <c r="M1647" t="s">
        <v>20545</v>
      </c>
      <c r="N1647" s="4" t="s">
        <v>1648</v>
      </c>
      <c r="Q1647">
        <v>8</v>
      </c>
      <c r="T1647" s="79">
        <v>1022031.9999999999</v>
      </c>
      <c r="U1647" s="69">
        <f t="shared" si="122"/>
        <v>2.6666666666666665</v>
      </c>
      <c r="V1647" s="75">
        <f t="shared" si="123"/>
        <v>340677.33333333331</v>
      </c>
      <c r="W1647" t="str">
        <f>IFERROR(VLOOKUP($J1648,OSA!$BD:$BD,1,0),0)</f>
        <v>01/396129512ULazada</v>
      </c>
    </row>
    <row r="1648" spans="1:23" x14ac:dyDescent="0.35">
      <c r="A1648" t="str">
        <f t="shared" si="121"/>
        <v/>
      </c>
      <c r="C1648" s="4"/>
      <c r="H1648">
        <f>IFERROR(VLOOKUP($A1648,OSA!$BD:$BD,1,0),0)</f>
        <v>0</v>
      </c>
      <c r="J1648" t="str">
        <f t="shared" si="124"/>
        <v>01/396129512ULAZADA</v>
      </c>
      <c r="K1648" s="48" t="s">
        <v>13818</v>
      </c>
      <c r="L1648" t="s">
        <v>2972</v>
      </c>
      <c r="M1648" t="s">
        <v>20545</v>
      </c>
      <c r="N1648" s="4" t="s">
        <v>20117</v>
      </c>
      <c r="P1648">
        <v>10</v>
      </c>
      <c r="Q1648">
        <v>42</v>
      </c>
      <c r="S1648" s="79">
        <v>1277539.9999999998</v>
      </c>
      <c r="T1648" s="79">
        <v>5365668</v>
      </c>
      <c r="U1648" s="69">
        <f t="shared" si="122"/>
        <v>17.333333333333332</v>
      </c>
      <c r="V1648" s="75">
        <f t="shared" si="123"/>
        <v>2214402.6666666665</v>
      </c>
      <c r="W1648">
        <f>IFERROR(VLOOKUP($J1649,OSA!$BD:$BD,1,0),0)</f>
        <v>0</v>
      </c>
    </row>
    <row r="1649" spans="1:23" x14ac:dyDescent="0.35">
      <c r="A1649" t="str">
        <f t="shared" si="121"/>
        <v/>
      </c>
      <c r="C1649" s="4"/>
      <c r="H1649">
        <f>IFERROR(VLOOKUP($A1649,OSA!$BD:$BD,1,0),0)</f>
        <v>0</v>
      </c>
      <c r="J1649" t="str">
        <f t="shared" si="124"/>
        <v>01/396129512VBlibli Jabodetabek</v>
      </c>
      <c r="K1649" s="48" t="s">
        <v>11544</v>
      </c>
      <c r="L1649" t="s">
        <v>2972</v>
      </c>
      <c r="M1649" t="s">
        <v>20546</v>
      </c>
      <c r="N1649" s="4" t="s">
        <v>1648</v>
      </c>
      <c r="P1649">
        <v>24</v>
      </c>
      <c r="S1649" s="79">
        <v>1530048</v>
      </c>
      <c r="U1649" s="69">
        <f t="shared" si="122"/>
        <v>8</v>
      </c>
      <c r="V1649" s="75">
        <f t="shared" si="123"/>
        <v>510016</v>
      </c>
      <c r="W1649">
        <f>IFERROR(VLOOKUP($J1650,OSA!$BD:$BD,1,0),0)</f>
        <v>0</v>
      </c>
    </row>
    <row r="1650" spans="1:23" x14ac:dyDescent="0.35">
      <c r="A1650" t="str">
        <f t="shared" si="121"/>
        <v/>
      </c>
      <c r="C1650" s="4"/>
      <c r="H1650">
        <f>IFERROR(VLOOKUP($A1650,OSA!$BD:$BD,1,0),0)</f>
        <v>0</v>
      </c>
      <c r="J1650" t="str">
        <f t="shared" si="124"/>
        <v>01/396129512VLAZADA</v>
      </c>
      <c r="K1650" s="48" t="s">
        <v>11544</v>
      </c>
      <c r="L1650" t="s">
        <v>2972</v>
      </c>
      <c r="M1650" t="s">
        <v>20546</v>
      </c>
      <c r="N1650" s="4" t="s">
        <v>20117</v>
      </c>
      <c r="O1650">
        <v>6</v>
      </c>
      <c r="R1650" s="79">
        <v>382512</v>
      </c>
      <c r="U1650" s="69">
        <f t="shared" si="122"/>
        <v>2</v>
      </c>
      <c r="V1650" s="75">
        <f t="shared" si="123"/>
        <v>127504</v>
      </c>
      <c r="W1650">
        <f>IFERROR(VLOOKUP($J1651,OSA!$BD:$BD,1,0),0)</f>
        <v>0</v>
      </c>
    </row>
    <row r="1651" spans="1:23" x14ac:dyDescent="0.35">
      <c r="A1651" t="str">
        <f t="shared" si="121"/>
        <v/>
      </c>
      <c r="C1651" s="4"/>
      <c r="H1651">
        <f>IFERROR(VLOOKUP($A1651,OSA!$BD:$BD,1,0),0)</f>
        <v>0</v>
      </c>
      <c r="J1651" t="str">
        <f t="shared" si="124"/>
        <v>01/396129512WBlibli Jabodetabek</v>
      </c>
      <c r="K1651" s="48" t="s">
        <v>11755</v>
      </c>
      <c r="L1651" t="s">
        <v>2972</v>
      </c>
      <c r="M1651" t="s">
        <v>20547</v>
      </c>
      <c r="N1651" s="4" t="s">
        <v>1648</v>
      </c>
      <c r="O1651">
        <v>16</v>
      </c>
      <c r="P1651">
        <v>80</v>
      </c>
      <c r="R1651" s="79">
        <v>1530048</v>
      </c>
      <c r="S1651" s="79">
        <v>7650240</v>
      </c>
      <c r="U1651" s="69">
        <f t="shared" si="122"/>
        <v>32</v>
      </c>
      <c r="V1651" s="75">
        <f t="shared" si="123"/>
        <v>3060096</v>
      </c>
      <c r="W1651">
        <f>IFERROR(VLOOKUP($J1652,OSA!$BD:$BD,1,0),0)</f>
        <v>0</v>
      </c>
    </row>
    <row r="1652" spans="1:23" x14ac:dyDescent="0.35">
      <c r="A1652" t="str">
        <f t="shared" si="121"/>
        <v/>
      </c>
      <c r="C1652" s="4"/>
      <c r="H1652">
        <f>IFERROR(VLOOKUP($A1652,OSA!$BD:$BD,1,0),0)</f>
        <v>0</v>
      </c>
      <c r="J1652" t="str">
        <f t="shared" si="124"/>
        <v>01/396129512XBlibli Jabodetabek</v>
      </c>
      <c r="K1652" s="48" t="s">
        <v>11756</v>
      </c>
      <c r="L1652" t="s">
        <v>2972</v>
      </c>
      <c r="M1652" t="s">
        <v>20548</v>
      </c>
      <c r="N1652" s="4" t="s">
        <v>1648</v>
      </c>
      <c r="O1652">
        <v>24</v>
      </c>
      <c r="P1652">
        <v>24</v>
      </c>
      <c r="Q1652">
        <v>16</v>
      </c>
      <c r="R1652" s="79">
        <v>3060071.9999999995</v>
      </c>
      <c r="S1652" s="79">
        <v>3060071.9999999995</v>
      </c>
      <c r="T1652" s="79">
        <v>2040047.9999999995</v>
      </c>
      <c r="U1652" s="69">
        <f t="shared" si="122"/>
        <v>21.333333333333332</v>
      </c>
      <c r="V1652" s="75">
        <f t="shared" si="123"/>
        <v>2720063.9999999995</v>
      </c>
      <c r="W1652">
        <f>IFERROR(VLOOKUP($J1653,OSA!$BD:$BD,1,0),0)</f>
        <v>0</v>
      </c>
    </row>
    <row r="1653" spans="1:23" x14ac:dyDescent="0.35">
      <c r="A1653" t="str">
        <f t="shared" si="121"/>
        <v/>
      </c>
      <c r="C1653" s="4"/>
      <c r="H1653">
        <f>IFERROR(VLOOKUP($A1653,OSA!$BD:$BD,1,0),0)</f>
        <v>0</v>
      </c>
      <c r="J1653" t="str">
        <f t="shared" si="124"/>
        <v>01/396129512XLAZADA</v>
      </c>
      <c r="K1653" s="48" t="s">
        <v>11756</v>
      </c>
      <c r="L1653" t="s">
        <v>2972</v>
      </c>
      <c r="M1653" t="s">
        <v>20548</v>
      </c>
      <c r="N1653" s="4" t="s">
        <v>20117</v>
      </c>
      <c r="P1653">
        <v>87</v>
      </c>
      <c r="S1653" s="79">
        <v>11092761</v>
      </c>
      <c r="U1653" s="69">
        <f t="shared" si="122"/>
        <v>29</v>
      </c>
      <c r="V1653" s="75">
        <f t="shared" si="123"/>
        <v>3697587</v>
      </c>
      <c r="W1653">
        <f>IFERROR(VLOOKUP($J1654,OSA!$BD:$BD,1,0),0)</f>
        <v>0</v>
      </c>
    </row>
    <row r="1654" spans="1:23" x14ac:dyDescent="0.35">
      <c r="A1654" t="str">
        <f t="shared" si="121"/>
        <v/>
      </c>
      <c r="C1654" s="4"/>
      <c r="H1654">
        <f>IFERROR(VLOOKUP($A1654,OSA!$BD:$BD,1,0),0)</f>
        <v>0</v>
      </c>
      <c r="J1654" t="str">
        <f t="shared" si="124"/>
        <v>01/396129512YBlibli Jabodetabek</v>
      </c>
      <c r="K1654" s="48" t="s">
        <v>11545</v>
      </c>
      <c r="L1654" t="s">
        <v>2972</v>
      </c>
      <c r="M1654" t="s">
        <v>20549</v>
      </c>
      <c r="N1654" s="4" t="s">
        <v>1648</v>
      </c>
      <c r="P1654">
        <v>24</v>
      </c>
      <c r="S1654" s="79">
        <v>1532760</v>
      </c>
      <c r="U1654" s="69">
        <f t="shared" si="122"/>
        <v>8</v>
      </c>
      <c r="V1654" s="75">
        <f t="shared" si="123"/>
        <v>510920</v>
      </c>
      <c r="W1654">
        <f>IFERROR(VLOOKUP($J1655,OSA!$BD:$BD,1,0),0)</f>
        <v>0</v>
      </c>
    </row>
    <row r="1655" spans="1:23" x14ac:dyDescent="0.35">
      <c r="A1655" t="str">
        <f t="shared" si="121"/>
        <v/>
      </c>
      <c r="C1655" s="4"/>
      <c r="H1655">
        <f>IFERROR(VLOOKUP($A1655,OSA!$BD:$BD,1,0),0)</f>
        <v>0</v>
      </c>
      <c r="J1655" t="str">
        <f t="shared" si="124"/>
        <v>01/396129512ZBlibli Jabodetabek</v>
      </c>
      <c r="K1655" s="48" t="s">
        <v>11757</v>
      </c>
      <c r="L1655" t="s">
        <v>2972</v>
      </c>
      <c r="M1655" t="s">
        <v>20550</v>
      </c>
      <c r="N1655" s="4" t="s">
        <v>1648</v>
      </c>
      <c r="P1655">
        <v>24</v>
      </c>
      <c r="Q1655">
        <v>8</v>
      </c>
      <c r="S1655" s="79">
        <v>2299152</v>
      </c>
      <c r="T1655" s="79">
        <v>766383.99999999988</v>
      </c>
      <c r="U1655" s="69">
        <f t="shared" si="122"/>
        <v>10.666666666666666</v>
      </c>
      <c r="V1655" s="75">
        <f t="shared" si="123"/>
        <v>1021845.3333333334</v>
      </c>
      <c r="W1655" t="str">
        <f>IFERROR(VLOOKUP($J1656,OSA!$BD:$BD,1,0),0)</f>
        <v>01/396129512ZLazada</v>
      </c>
    </row>
    <row r="1656" spans="1:23" x14ac:dyDescent="0.35">
      <c r="A1656" t="str">
        <f t="shared" si="121"/>
        <v/>
      </c>
      <c r="C1656" s="4"/>
      <c r="H1656">
        <f>IFERROR(VLOOKUP($A1656,OSA!$BD:$BD,1,0),0)</f>
        <v>0</v>
      </c>
      <c r="J1656" t="str">
        <f t="shared" si="124"/>
        <v>01/396129512ZLAZADA</v>
      </c>
      <c r="K1656" s="48" t="s">
        <v>11757</v>
      </c>
      <c r="L1656" t="s">
        <v>2972</v>
      </c>
      <c r="M1656" t="s">
        <v>20550</v>
      </c>
      <c r="N1656" s="4" t="s">
        <v>20117</v>
      </c>
      <c r="O1656">
        <v>10</v>
      </c>
      <c r="P1656">
        <v>23</v>
      </c>
      <c r="R1656" s="79">
        <v>957980</v>
      </c>
      <c r="S1656" s="79">
        <v>2203353.9999999995</v>
      </c>
      <c r="U1656" s="69">
        <f t="shared" si="122"/>
        <v>11</v>
      </c>
      <c r="V1656" s="75">
        <f t="shared" si="123"/>
        <v>1053777.9999999998</v>
      </c>
      <c r="W1656">
        <f>IFERROR(VLOOKUP($J1657,OSA!$BD:$BD,1,0),0)</f>
        <v>0</v>
      </c>
    </row>
    <row r="1657" spans="1:23" x14ac:dyDescent="0.35">
      <c r="A1657" t="str">
        <f t="shared" si="121"/>
        <v/>
      </c>
      <c r="C1657" s="4"/>
      <c r="H1657">
        <f>IFERROR(VLOOKUP($A1657,OSA!$BD:$BD,1,0),0)</f>
        <v>0</v>
      </c>
      <c r="J1657" t="str">
        <f t="shared" si="124"/>
        <v>01/396129513NLAZADA</v>
      </c>
      <c r="K1657" s="48" t="s">
        <v>13832</v>
      </c>
      <c r="L1657" t="s">
        <v>2972</v>
      </c>
      <c r="M1657" t="s">
        <v>20551</v>
      </c>
      <c r="N1657" s="4" t="s">
        <v>20117</v>
      </c>
      <c r="O1657">
        <v>10</v>
      </c>
      <c r="P1657">
        <v>20</v>
      </c>
      <c r="R1657" s="79">
        <v>435309.99999999994</v>
      </c>
      <c r="S1657" s="79">
        <v>870620</v>
      </c>
      <c r="U1657" s="69">
        <f t="shared" si="122"/>
        <v>10</v>
      </c>
      <c r="V1657" s="75">
        <f t="shared" si="123"/>
        <v>435310</v>
      </c>
      <c r="W1657" t="str">
        <f>IFERROR(VLOOKUP($J1658,OSA!$BD:$BD,1,0),0)</f>
        <v>01/396129513PBlibli Jabodetabek</v>
      </c>
    </row>
    <row r="1658" spans="1:23" x14ac:dyDescent="0.35">
      <c r="A1658" t="str">
        <f t="shared" si="121"/>
        <v/>
      </c>
      <c r="C1658" s="4"/>
      <c r="H1658">
        <f>IFERROR(VLOOKUP($A1658,OSA!$BD:$BD,1,0),0)</f>
        <v>0</v>
      </c>
      <c r="J1658" t="str">
        <f t="shared" si="124"/>
        <v>01/396129513PBlibli Jabodetabek</v>
      </c>
      <c r="K1658" s="48" t="s">
        <v>13834</v>
      </c>
      <c r="L1658" t="s">
        <v>2972</v>
      </c>
      <c r="M1658" t="s">
        <v>20552</v>
      </c>
      <c r="N1658" s="4" t="s">
        <v>1648</v>
      </c>
      <c r="Q1658">
        <v>48</v>
      </c>
      <c r="T1658" s="79">
        <v>4179023.9999999995</v>
      </c>
      <c r="U1658" s="69">
        <f t="shared" si="122"/>
        <v>16</v>
      </c>
      <c r="V1658" s="75">
        <f t="shared" si="123"/>
        <v>1393007.9999999998</v>
      </c>
      <c r="W1658">
        <f>IFERROR(VLOOKUP($J1659,OSA!$BD:$BD,1,0),0)</f>
        <v>0</v>
      </c>
    </row>
    <row r="1659" spans="1:23" x14ac:dyDescent="0.35">
      <c r="A1659" t="str">
        <f t="shared" si="121"/>
        <v/>
      </c>
      <c r="C1659" s="4"/>
      <c r="H1659">
        <f>IFERROR(VLOOKUP($A1659,OSA!$BD:$BD,1,0),0)</f>
        <v>0</v>
      </c>
      <c r="J1659" t="str">
        <f t="shared" si="124"/>
        <v>01/396129513QLAZADA</v>
      </c>
      <c r="K1659" s="48" t="s">
        <v>13835</v>
      </c>
      <c r="L1659" t="s">
        <v>2972</v>
      </c>
      <c r="M1659" t="s">
        <v>20553</v>
      </c>
      <c r="N1659" s="4" t="s">
        <v>20117</v>
      </c>
      <c r="P1659">
        <v>17</v>
      </c>
      <c r="S1659" s="79">
        <v>1170824</v>
      </c>
      <c r="U1659" s="69">
        <f t="shared" si="122"/>
        <v>5.666666666666667</v>
      </c>
      <c r="V1659" s="75">
        <f t="shared" si="123"/>
        <v>390274.66666666669</v>
      </c>
      <c r="W1659" t="str">
        <f>IFERROR(VLOOKUP($J1660,OSA!$BD:$BD,1,0),0)</f>
        <v>01/396129514BBlibli Jabodetabek</v>
      </c>
    </row>
    <row r="1660" spans="1:23" x14ac:dyDescent="0.35">
      <c r="A1660" t="str">
        <f t="shared" si="121"/>
        <v/>
      </c>
      <c r="C1660" s="4"/>
      <c r="H1660">
        <f>IFERROR(VLOOKUP($A1660,OSA!$BD:$BD,1,0),0)</f>
        <v>0</v>
      </c>
      <c r="J1660" t="str">
        <f t="shared" si="124"/>
        <v>01/396129514BBlibli Jabodetabek</v>
      </c>
      <c r="K1660" s="48" t="s">
        <v>14790</v>
      </c>
      <c r="L1660" t="s">
        <v>2972</v>
      </c>
      <c r="M1660" t="s">
        <v>20554</v>
      </c>
      <c r="N1660" s="4" t="s">
        <v>1648</v>
      </c>
      <c r="P1660">
        <v>12</v>
      </c>
      <c r="S1660" s="79">
        <v>522251.99999999994</v>
      </c>
      <c r="U1660" s="69">
        <f t="shared" si="122"/>
        <v>4</v>
      </c>
      <c r="V1660" s="75">
        <f t="shared" si="123"/>
        <v>174083.99999999997</v>
      </c>
      <c r="W1660">
        <f>IFERROR(VLOOKUP($J1661,OSA!$BD:$BD,1,0),0)</f>
        <v>0</v>
      </c>
    </row>
    <row r="1661" spans="1:23" x14ac:dyDescent="0.35">
      <c r="A1661" t="str">
        <f t="shared" si="121"/>
        <v/>
      </c>
      <c r="C1661" s="4"/>
      <c r="H1661">
        <f>IFERROR(VLOOKUP($A1661,OSA!$BD:$BD,1,0),0)</f>
        <v>0</v>
      </c>
      <c r="J1661" t="str">
        <f t="shared" si="124"/>
        <v>01/396129514BLAZADA</v>
      </c>
      <c r="K1661" s="48" t="s">
        <v>14790</v>
      </c>
      <c r="L1661" t="s">
        <v>2972</v>
      </c>
      <c r="M1661" t="s">
        <v>20554</v>
      </c>
      <c r="N1661" s="4" t="s">
        <v>20117</v>
      </c>
      <c r="O1661">
        <v>6</v>
      </c>
      <c r="R1661" s="79">
        <v>261125.99999999997</v>
      </c>
      <c r="U1661" s="69">
        <f t="shared" si="122"/>
        <v>2</v>
      </c>
      <c r="V1661" s="75">
        <f t="shared" si="123"/>
        <v>87041.999999999985</v>
      </c>
      <c r="W1661" t="str">
        <f>IFERROR(VLOOKUP($J1662,OSA!$BD:$BD,1,0),0)</f>
        <v>01/396129514CBlibli Jabodetabek</v>
      </c>
    </row>
    <row r="1662" spans="1:23" x14ac:dyDescent="0.35">
      <c r="A1662" t="str">
        <f t="shared" si="121"/>
        <v/>
      </c>
      <c r="C1662" s="4"/>
      <c r="H1662">
        <f>IFERROR(VLOOKUP($A1662,OSA!$BD:$BD,1,0),0)</f>
        <v>0</v>
      </c>
      <c r="J1662" t="str">
        <f t="shared" si="124"/>
        <v>01/396129514CBlibli Jabodetabek</v>
      </c>
      <c r="K1662" s="48" t="s">
        <v>14791</v>
      </c>
      <c r="L1662" t="s">
        <v>2972</v>
      </c>
      <c r="M1662" t="s">
        <v>20555</v>
      </c>
      <c r="N1662" s="4" t="s">
        <v>1648</v>
      </c>
      <c r="P1662">
        <v>12</v>
      </c>
      <c r="S1662" s="79">
        <v>783383.99999999988</v>
      </c>
      <c r="U1662" s="69">
        <f t="shared" si="122"/>
        <v>4</v>
      </c>
      <c r="V1662" s="75">
        <f t="shared" si="123"/>
        <v>261127.99999999997</v>
      </c>
      <c r="W1662" t="str">
        <f>IFERROR(VLOOKUP($J1663,OSA!$BD:$BD,1,0),0)</f>
        <v>01/396129514DBlibli Jabodetabek</v>
      </c>
    </row>
    <row r="1663" spans="1:23" x14ac:dyDescent="0.35">
      <c r="A1663" t="str">
        <f t="shared" si="121"/>
        <v/>
      </c>
      <c r="C1663" s="4"/>
      <c r="H1663">
        <f>IFERROR(VLOOKUP($A1663,OSA!$BD:$BD,1,0),0)</f>
        <v>0</v>
      </c>
      <c r="J1663" t="str">
        <f t="shared" si="124"/>
        <v>01/396129514DBlibli Jabodetabek</v>
      </c>
      <c r="K1663" s="48" t="s">
        <v>14792</v>
      </c>
      <c r="L1663" t="s">
        <v>2972</v>
      </c>
      <c r="M1663" t="s">
        <v>20556</v>
      </c>
      <c r="N1663" s="4" t="s">
        <v>1648</v>
      </c>
      <c r="P1663">
        <v>12</v>
      </c>
      <c r="S1663" s="79">
        <v>1044503.9999999999</v>
      </c>
      <c r="U1663" s="69">
        <f t="shared" si="122"/>
        <v>4</v>
      </c>
      <c r="V1663" s="75">
        <f t="shared" si="123"/>
        <v>348167.99999999994</v>
      </c>
      <c r="W1663" t="str">
        <f>IFERROR(VLOOKUP($J1664,OSA!$BD:$BD,1,0),0)</f>
        <v>01/396129514EBlibli Jabodetabek</v>
      </c>
    </row>
    <row r="1664" spans="1:23" x14ac:dyDescent="0.35">
      <c r="A1664" t="str">
        <f t="shared" si="121"/>
        <v/>
      </c>
      <c r="C1664" s="4"/>
      <c r="H1664">
        <f>IFERROR(VLOOKUP($A1664,OSA!$BD:$BD,1,0),0)</f>
        <v>0</v>
      </c>
      <c r="J1664" t="str">
        <f t="shared" si="124"/>
        <v>01/396129514EBlibli Jabodetabek</v>
      </c>
      <c r="K1664" s="48" t="s">
        <v>14793</v>
      </c>
      <c r="L1664" t="s">
        <v>2972</v>
      </c>
      <c r="M1664" t="s">
        <v>20557</v>
      </c>
      <c r="N1664" s="4" t="s">
        <v>1648</v>
      </c>
      <c r="O1664">
        <v>48</v>
      </c>
      <c r="P1664">
        <v>12</v>
      </c>
      <c r="R1664" s="79">
        <v>3305039.9999999995</v>
      </c>
      <c r="S1664" s="79">
        <v>826259.99999999988</v>
      </c>
      <c r="U1664" s="69">
        <f t="shared" si="122"/>
        <v>20</v>
      </c>
      <c r="V1664" s="75">
        <f t="shared" si="123"/>
        <v>1377099.9999999998</v>
      </c>
      <c r="W1664">
        <f>IFERROR(VLOOKUP($J1665,OSA!$BD:$BD,1,0),0)</f>
        <v>0</v>
      </c>
    </row>
    <row r="1665" spans="1:23" x14ac:dyDescent="0.35">
      <c r="A1665" t="str">
        <f t="shared" si="121"/>
        <v/>
      </c>
      <c r="C1665" s="4"/>
      <c r="H1665">
        <f>IFERROR(VLOOKUP($A1665,OSA!$BD:$BD,1,0),0)</f>
        <v>0</v>
      </c>
      <c r="J1665" t="str">
        <f t="shared" si="124"/>
        <v>01/396129514ELAZADA</v>
      </c>
      <c r="K1665" s="48" t="s">
        <v>14793</v>
      </c>
      <c r="L1665" t="s">
        <v>2972</v>
      </c>
      <c r="M1665" t="s">
        <v>20557</v>
      </c>
      <c r="N1665" s="4" t="s">
        <v>20117</v>
      </c>
      <c r="O1665">
        <v>6</v>
      </c>
      <c r="R1665" s="79">
        <v>413129.99999999994</v>
      </c>
      <c r="U1665" s="69">
        <f t="shared" si="122"/>
        <v>2</v>
      </c>
      <c r="V1665" s="75">
        <f t="shared" si="123"/>
        <v>137709.99999999997</v>
      </c>
      <c r="W1665" t="str">
        <f>IFERROR(VLOOKUP($J1666,OSA!$BD:$BD,1,0),0)</f>
        <v>01/396129514FBlibli Jabodetabek</v>
      </c>
    </row>
    <row r="1666" spans="1:23" x14ac:dyDescent="0.35">
      <c r="A1666" t="str">
        <f t="shared" si="121"/>
        <v/>
      </c>
      <c r="C1666" s="4"/>
      <c r="H1666">
        <f>IFERROR(VLOOKUP($A1666,OSA!$BD:$BD,1,0),0)</f>
        <v>0</v>
      </c>
      <c r="J1666" t="str">
        <f t="shared" si="124"/>
        <v>01/396129514FBlibli Jabodetabek</v>
      </c>
      <c r="K1666" s="48" t="s">
        <v>14794</v>
      </c>
      <c r="L1666" t="s">
        <v>2972</v>
      </c>
      <c r="M1666" t="s">
        <v>20558</v>
      </c>
      <c r="N1666" s="4" t="s">
        <v>1648</v>
      </c>
      <c r="P1666">
        <v>12</v>
      </c>
      <c r="Q1666">
        <v>12</v>
      </c>
      <c r="S1666" s="79">
        <v>1239383.9999999998</v>
      </c>
      <c r="T1666" s="79">
        <v>1239383.9999999998</v>
      </c>
      <c r="U1666" s="69">
        <f t="shared" si="122"/>
        <v>8</v>
      </c>
      <c r="V1666" s="75">
        <f t="shared" si="123"/>
        <v>826255.99999999988</v>
      </c>
      <c r="W1666">
        <f>IFERROR(VLOOKUP($J1667,OSA!$BD:$BD,1,0),0)</f>
        <v>0</v>
      </c>
    </row>
    <row r="1667" spans="1:23" x14ac:dyDescent="0.35">
      <c r="A1667" t="str">
        <f t="shared" ref="A1667:A1730" si="125">B1667&amp;E1667</f>
        <v/>
      </c>
      <c r="C1667" s="4"/>
      <c r="H1667">
        <f>IFERROR(VLOOKUP($A1667,OSA!$BD:$BD,1,0),0)</f>
        <v>0</v>
      </c>
      <c r="J1667" t="str">
        <f t="shared" si="124"/>
        <v>01/396129514FLAZADA</v>
      </c>
      <c r="K1667" s="48" t="s">
        <v>14794</v>
      </c>
      <c r="L1667" t="s">
        <v>2972</v>
      </c>
      <c r="M1667" t="s">
        <v>20558</v>
      </c>
      <c r="N1667" s="4" t="s">
        <v>20117</v>
      </c>
      <c r="O1667">
        <v>6</v>
      </c>
      <c r="Q1667">
        <v>24</v>
      </c>
      <c r="R1667" s="79">
        <v>619691.99999999988</v>
      </c>
      <c r="T1667" s="79">
        <v>2478767.9999999995</v>
      </c>
      <c r="U1667" s="69">
        <f t="shared" ref="U1667:U1730" si="126">SUM(O1667:Q1667)/3</f>
        <v>10</v>
      </c>
      <c r="V1667" s="75">
        <f t="shared" ref="V1667:V1730" si="127">SUM(R1667:T1667)/3</f>
        <v>1032819.9999999999</v>
      </c>
      <c r="W1667" t="str">
        <f>IFERROR(VLOOKUP($J1668,OSA!$BD:$BD,1,0),0)</f>
        <v>01/396129514GBlibli Jabodetabek</v>
      </c>
    </row>
    <row r="1668" spans="1:23" x14ac:dyDescent="0.35">
      <c r="A1668" t="str">
        <f t="shared" si="125"/>
        <v/>
      </c>
      <c r="C1668" s="4"/>
      <c r="H1668">
        <f>IFERROR(VLOOKUP($A1668,OSA!$BD:$BD,1,0),0)</f>
        <v>0</v>
      </c>
      <c r="J1668" t="str">
        <f t="shared" si="124"/>
        <v>01/396129514GBlibli Jabodetabek</v>
      </c>
      <c r="K1668" s="48" t="s">
        <v>14795</v>
      </c>
      <c r="L1668" t="s">
        <v>2972</v>
      </c>
      <c r="M1668" t="s">
        <v>20559</v>
      </c>
      <c r="N1668" s="4" t="s">
        <v>1648</v>
      </c>
      <c r="O1668">
        <v>48</v>
      </c>
      <c r="P1668">
        <v>12</v>
      </c>
      <c r="Q1668">
        <v>12</v>
      </c>
      <c r="R1668" s="79">
        <v>6610079.9999999991</v>
      </c>
      <c r="S1668" s="79">
        <v>1652519.9999999998</v>
      </c>
      <c r="T1668" s="79">
        <v>1652519.9999999998</v>
      </c>
      <c r="U1668" s="69">
        <f t="shared" si="126"/>
        <v>24</v>
      </c>
      <c r="V1668" s="75">
        <f t="shared" si="127"/>
        <v>3305039.9999999995</v>
      </c>
      <c r="W1668">
        <f>IFERROR(VLOOKUP($J1669,OSA!$BD:$BD,1,0),0)</f>
        <v>0</v>
      </c>
    </row>
    <row r="1669" spans="1:23" x14ac:dyDescent="0.35">
      <c r="A1669" t="str">
        <f t="shared" si="125"/>
        <v/>
      </c>
      <c r="C1669" s="4"/>
      <c r="H1669">
        <f>IFERROR(VLOOKUP($A1669,OSA!$BD:$BD,1,0),0)</f>
        <v>0</v>
      </c>
      <c r="J1669" t="str">
        <f t="shared" si="124"/>
        <v>01/397229501ABlibli Jabodetabek</v>
      </c>
      <c r="K1669" s="48" t="s">
        <v>10004</v>
      </c>
      <c r="L1669" t="s">
        <v>18874</v>
      </c>
      <c r="M1669" t="s">
        <v>20560</v>
      </c>
      <c r="N1669" s="4" t="s">
        <v>1648</v>
      </c>
      <c r="O1669">
        <v>5</v>
      </c>
      <c r="R1669" s="79">
        <v>612600</v>
      </c>
      <c r="U1669" s="69">
        <f t="shared" si="126"/>
        <v>1.6666666666666667</v>
      </c>
      <c r="V1669" s="75">
        <f t="shared" si="127"/>
        <v>204200</v>
      </c>
      <c r="W1669" t="str">
        <f>IFERROR(VLOOKUP($J1670,OSA!$BD:$BD,1,0),0)</f>
        <v>01/397229501BBlibli Jabodetabek</v>
      </c>
    </row>
    <row r="1670" spans="1:23" x14ac:dyDescent="0.35">
      <c r="A1670" t="str">
        <f t="shared" si="125"/>
        <v/>
      </c>
      <c r="C1670" s="4"/>
      <c r="H1670">
        <f>IFERROR(VLOOKUP($A1670,OSA!$BD:$BD,1,0),0)</f>
        <v>0</v>
      </c>
      <c r="J1670" t="str">
        <f t="shared" si="124"/>
        <v>01/397229501BBlibli Jabodetabek</v>
      </c>
      <c r="K1670" s="48" t="s">
        <v>10005</v>
      </c>
      <c r="L1670" t="s">
        <v>18874</v>
      </c>
      <c r="M1670" t="s">
        <v>20561</v>
      </c>
      <c r="N1670" s="4" t="s">
        <v>1648</v>
      </c>
      <c r="Q1670">
        <v>30</v>
      </c>
      <c r="T1670" s="79">
        <v>2993879.9999999995</v>
      </c>
      <c r="U1670" s="69">
        <f t="shared" si="126"/>
        <v>10</v>
      </c>
      <c r="V1670" s="75">
        <f t="shared" si="127"/>
        <v>997959.99999999988</v>
      </c>
      <c r="W1670">
        <f>IFERROR(VLOOKUP($J1671,OSA!$BD:$BD,1,0),0)</f>
        <v>0</v>
      </c>
    </row>
    <row r="1671" spans="1:23" x14ac:dyDescent="0.35">
      <c r="A1671" t="str">
        <f t="shared" si="125"/>
        <v/>
      </c>
      <c r="C1671" s="4"/>
      <c r="H1671">
        <f>IFERROR(VLOOKUP($A1671,OSA!$BD:$BD,1,0),0)</f>
        <v>0</v>
      </c>
      <c r="J1671" t="str">
        <f t="shared" si="124"/>
        <v>01/397429501ABlibli Jabodetabek</v>
      </c>
      <c r="K1671" s="48" t="s">
        <v>20562</v>
      </c>
      <c r="L1671" t="s">
        <v>20174</v>
      </c>
      <c r="M1671" t="s">
        <v>20563</v>
      </c>
      <c r="N1671" s="4" t="s">
        <v>1648</v>
      </c>
      <c r="Q1671">
        <v>100</v>
      </c>
      <c r="T1671" s="79">
        <v>24557199.999999996</v>
      </c>
      <c r="U1671" s="69">
        <f t="shared" si="126"/>
        <v>33.333333333333336</v>
      </c>
      <c r="V1671" s="75">
        <f t="shared" si="127"/>
        <v>8185733.3333333321</v>
      </c>
      <c r="W1671">
        <f>IFERROR(VLOOKUP($J1672,OSA!$BD:$BD,1,0),0)</f>
        <v>0</v>
      </c>
    </row>
    <row r="1672" spans="1:23" x14ac:dyDescent="0.35">
      <c r="A1672" t="str">
        <f t="shared" si="125"/>
        <v/>
      </c>
      <c r="C1672" s="4"/>
      <c r="H1672">
        <f>IFERROR(VLOOKUP($A1672,OSA!$BD:$BD,1,0),0)</f>
        <v>0</v>
      </c>
      <c r="J1672" t="str">
        <f t="shared" si="124"/>
        <v>01/B376929234ATOKOPEDIA</v>
      </c>
      <c r="K1672" s="48" t="s">
        <v>20564</v>
      </c>
      <c r="L1672" t="s">
        <v>2974</v>
      </c>
      <c r="M1672" t="s">
        <v>20565</v>
      </c>
      <c r="N1672" s="4" t="s">
        <v>18726</v>
      </c>
      <c r="O1672">
        <v>69</v>
      </c>
      <c r="P1672">
        <v>2</v>
      </c>
      <c r="R1672" s="79">
        <v>66</v>
      </c>
      <c r="S1672" s="79">
        <v>2</v>
      </c>
      <c r="U1672" s="69">
        <f t="shared" si="126"/>
        <v>23.666666666666668</v>
      </c>
      <c r="V1672" s="75">
        <f t="shared" si="127"/>
        <v>22.666666666666668</v>
      </c>
      <c r="W1672">
        <f>IFERROR(VLOOKUP($J1673,OSA!$BD:$BD,1,0),0)</f>
        <v>0</v>
      </c>
    </row>
    <row r="1673" spans="1:23" x14ac:dyDescent="0.35">
      <c r="A1673" t="str">
        <f t="shared" si="125"/>
        <v/>
      </c>
      <c r="C1673" s="4"/>
      <c r="H1673">
        <f>IFERROR(VLOOKUP($A1673,OSA!$BD:$BD,1,0),0)</f>
        <v>0</v>
      </c>
      <c r="J1673" t="str">
        <f t="shared" si="124"/>
        <v>01/B376929234CBUKALAPAK</v>
      </c>
      <c r="K1673" s="48" t="s">
        <v>20566</v>
      </c>
      <c r="L1673" t="s">
        <v>2974</v>
      </c>
      <c r="M1673" t="s">
        <v>20567</v>
      </c>
      <c r="N1673" s="4" t="s">
        <v>18725</v>
      </c>
      <c r="O1673">
        <v>1</v>
      </c>
      <c r="P1673">
        <v>4</v>
      </c>
      <c r="R1673" s="79">
        <v>1</v>
      </c>
      <c r="S1673" s="79">
        <v>4</v>
      </c>
      <c r="U1673" s="69">
        <f t="shared" si="126"/>
        <v>1.6666666666666667</v>
      </c>
      <c r="V1673" s="75">
        <f t="shared" si="127"/>
        <v>1.6666666666666667</v>
      </c>
      <c r="W1673">
        <f>IFERROR(VLOOKUP($J1674,OSA!$BD:$BD,1,0),0)</f>
        <v>0</v>
      </c>
    </row>
    <row r="1674" spans="1:23" x14ac:dyDescent="0.35">
      <c r="A1674" t="str">
        <f t="shared" si="125"/>
        <v/>
      </c>
      <c r="C1674" s="4"/>
      <c r="H1674">
        <f>IFERROR(VLOOKUP($A1674,OSA!$BD:$BD,1,0),0)</f>
        <v>0</v>
      </c>
      <c r="J1674" t="str">
        <f t="shared" si="124"/>
        <v>01/B376929234OBUKALAPAK</v>
      </c>
      <c r="K1674" s="48" t="s">
        <v>20568</v>
      </c>
      <c r="L1674" t="s">
        <v>2974</v>
      </c>
      <c r="M1674" t="s">
        <v>20569</v>
      </c>
      <c r="N1674" s="4" t="s">
        <v>18725</v>
      </c>
      <c r="O1674">
        <v>18</v>
      </c>
      <c r="P1674">
        <v>1</v>
      </c>
      <c r="R1674" s="79">
        <v>10</v>
      </c>
      <c r="S1674" s="79">
        <v>1</v>
      </c>
      <c r="U1674" s="69">
        <f t="shared" si="126"/>
        <v>6.333333333333333</v>
      </c>
      <c r="V1674" s="75">
        <f t="shared" si="127"/>
        <v>3.6666666666666665</v>
      </c>
      <c r="W1674">
        <f>IFERROR(VLOOKUP($J1675,OSA!$BD:$BD,1,0),0)</f>
        <v>0</v>
      </c>
    </row>
    <row r="1675" spans="1:23" x14ac:dyDescent="0.35">
      <c r="A1675" t="str">
        <f t="shared" si="125"/>
        <v/>
      </c>
      <c r="C1675" s="4"/>
      <c r="H1675">
        <f>IFERROR(VLOOKUP($A1675,OSA!$BD:$BD,1,0),0)</f>
        <v>0</v>
      </c>
      <c r="J1675" t="str">
        <f t="shared" si="124"/>
        <v>01/B376929234PBUKALAPAK</v>
      </c>
      <c r="K1675" s="48" t="s">
        <v>20570</v>
      </c>
      <c r="L1675" t="s">
        <v>2974</v>
      </c>
      <c r="M1675" t="s">
        <v>20571</v>
      </c>
      <c r="N1675" s="4" t="s">
        <v>18725</v>
      </c>
      <c r="P1675">
        <v>2</v>
      </c>
      <c r="S1675" s="79">
        <v>2</v>
      </c>
      <c r="U1675" s="69">
        <f t="shared" si="126"/>
        <v>0.66666666666666663</v>
      </c>
      <c r="V1675" s="75">
        <f t="shared" si="127"/>
        <v>0.66666666666666663</v>
      </c>
      <c r="W1675">
        <f>IFERROR(VLOOKUP($J1676,OSA!$BD:$BD,1,0),0)</f>
        <v>0</v>
      </c>
    </row>
    <row r="1676" spans="1:23" x14ac:dyDescent="0.35">
      <c r="A1676" t="str">
        <f t="shared" si="125"/>
        <v/>
      </c>
      <c r="C1676" s="4"/>
      <c r="H1676">
        <f>IFERROR(VLOOKUP($A1676,OSA!$BD:$BD,1,0),0)</f>
        <v>0</v>
      </c>
      <c r="J1676" t="str">
        <f t="shared" si="124"/>
        <v>01/B376929234TTOKOPEDIA</v>
      </c>
      <c r="K1676" s="48" t="s">
        <v>20572</v>
      </c>
      <c r="L1676" t="s">
        <v>2974</v>
      </c>
      <c r="M1676" t="s">
        <v>20573</v>
      </c>
      <c r="N1676" s="4" t="s">
        <v>18726</v>
      </c>
      <c r="O1676">
        <v>41</v>
      </c>
      <c r="R1676" s="79">
        <v>38</v>
      </c>
      <c r="U1676" s="69">
        <f t="shared" si="126"/>
        <v>13.666666666666666</v>
      </c>
      <c r="V1676" s="75">
        <f t="shared" si="127"/>
        <v>12.666666666666666</v>
      </c>
      <c r="W1676">
        <f>IFERROR(VLOOKUP($J1677,OSA!$BD:$BD,1,0),0)</f>
        <v>0</v>
      </c>
    </row>
    <row r="1677" spans="1:23" x14ac:dyDescent="0.35">
      <c r="A1677" t="str">
        <f t="shared" si="125"/>
        <v/>
      </c>
      <c r="C1677" s="4"/>
      <c r="H1677">
        <f>IFERROR(VLOOKUP($A1677,OSA!$BD:$BD,1,0),0)</f>
        <v>0</v>
      </c>
      <c r="J1677" t="str">
        <f t="shared" si="124"/>
        <v>01/B376929234VBUKALAPAK</v>
      </c>
      <c r="K1677" s="48" t="s">
        <v>20574</v>
      </c>
      <c r="L1677" t="s">
        <v>2974</v>
      </c>
      <c r="M1677" t="s">
        <v>20575</v>
      </c>
      <c r="N1677" s="4" t="s">
        <v>18725</v>
      </c>
      <c r="O1677">
        <v>1</v>
      </c>
      <c r="Q1677">
        <v>2</v>
      </c>
      <c r="R1677" s="79">
        <v>1</v>
      </c>
      <c r="T1677" s="79">
        <v>1</v>
      </c>
      <c r="U1677" s="69">
        <f t="shared" si="126"/>
        <v>1</v>
      </c>
      <c r="V1677" s="75">
        <f t="shared" si="127"/>
        <v>0.66666666666666663</v>
      </c>
      <c r="W1677">
        <f>IFERROR(VLOOKUP($J1678,OSA!$BD:$BD,1,0),0)</f>
        <v>0</v>
      </c>
    </row>
    <row r="1678" spans="1:23" x14ac:dyDescent="0.35">
      <c r="A1678" t="str">
        <f t="shared" si="125"/>
        <v/>
      </c>
      <c r="C1678" s="4"/>
      <c r="H1678">
        <f>IFERROR(VLOOKUP($A1678,OSA!$BD:$BD,1,0),0)</f>
        <v>0</v>
      </c>
      <c r="J1678" t="str">
        <f t="shared" si="124"/>
        <v>01/B376929234XTOKOPEDIA</v>
      </c>
      <c r="K1678" s="48" t="s">
        <v>20576</v>
      </c>
      <c r="L1678" t="s">
        <v>2974</v>
      </c>
      <c r="M1678" t="s">
        <v>20577</v>
      </c>
      <c r="N1678" s="4" t="s">
        <v>18726</v>
      </c>
      <c r="O1678">
        <v>31</v>
      </c>
      <c r="R1678" s="79">
        <v>29</v>
      </c>
      <c r="U1678" s="69">
        <f t="shared" si="126"/>
        <v>10.333333333333334</v>
      </c>
      <c r="V1678" s="75">
        <f t="shared" si="127"/>
        <v>9.6666666666666661</v>
      </c>
      <c r="W1678">
        <f>IFERROR(VLOOKUP($J1679,OSA!$BD:$BD,1,0),0)</f>
        <v>0</v>
      </c>
    </row>
    <row r="1679" spans="1:23" x14ac:dyDescent="0.35">
      <c r="A1679" t="str">
        <f t="shared" si="125"/>
        <v/>
      </c>
      <c r="C1679" s="4"/>
      <c r="H1679">
        <f>IFERROR(VLOOKUP($A1679,OSA!$BD:$BD,1,0),0)</f>
        <v>0</v>
      </c>
      <c r="J1679" t="str">
        <f t="shared" si="124"/>
        <v>01/B376929234YTOKOPEDIA</v>
      </c>
      <c r="K1679" s="48" t="s">
        <v>20578</v>
      </c>
      <c r="L1679" t="s">
        <v>2974</v>
      </c>
      <c r="M1679" t="s">
        <v>20579</v>
      </c>
      <c r="N1679" s="4" t="s">
        <v>18726</v>
      </c>
      <c r="O1679">
        <v>28</v>
      </c>
      <c r="P1679">
        <v>8</v>
      </c>
      <c r="R1679" s="79">
        <v>26</v>
      </c>
      <c r="S1679" s="79">
        <v>8</v>
      </c>
      <c r="U1679" s="69">
        <f t="shared" si="126"/>
        <v>12</v>
      </c>
      <c r="V1679" s="75">
        <f t="shared" si="127"/>
        <v>11.333333333333334</v>
      </c>
      <c r="W1679">
        <f>IFERROR(VLOOKUP($J1680,OSA!$BD:$BD,1,0),0)</f>
        <v>0</v>
      </c>
    </row>
    <row r="1680" spans="1:23" x14ac:dyDescent="0.35">
      <c r="A1680" t="str">
        <f t="shared" si="125"/>
        <v/>
      </c>
      <c r="C1680" s="4"/>
      <c r="H1680">
        <f>IFERROR(VLOOKUP($A1680,OSA!$BD:$BD,1,0),0)</f>
        <v>0</v>
      </c>
      <c r="J1680" t="str">
        <f t="shared" si="124"/>
        <v>01/B376929234ZTOKOPEDIA</v>
      </c>
      <c r="K1680" s="48" t="s">
        <v>20580</v>
      </c>
      <c r="L1680" t="s">
        <v>2974</v>
      </c>
      <c r="M1680" t="s">
        <v>20581</v>
      </c>
      <c r="N1680" s="4" t="s">
        <v>18726</v>
      </c>
      <c r="O1680">
        <v>20</v>
      </c>
      <c r="P1680">
        <v>8</v>
      </c>
      <c r="Q1680">
        <v>1</v>
      </c>
      <c r="R1680" s="79">
        <v>19</v>
      </c>
      <c r="S1680" s="79">
        <v>8</v>
      </c>
      <c r="T1680" s="79">
        <v>1</v>
      </c>
      <c r="U1680" s="69">
        <f t="shared" si="126"/>
        <v>9.6666666666666661</v>
      </c>
      <c r="V1680" s="75">
        <f t="shared" si="127"/>
        <v>9.3333333333333339</v>
      </c>
      <c r="W1680">
        <f>IFERROR(VLOOKUP($J1681,OSA!$BD:$BD,1,0),0)</f>
        <v>0</v>
      </c>
    </row>
    <row r="1681" spans="1:23" x14ac:dyDescent="0.35">
      <c r="A1681" t="str">
        <f t="shared" si="125"/>
        <v/>
      </c>
      <c r="C1681" s="4"/>
      <c r="H1681">
        <f>IFERROR(VLOOKUP($A1681,OSA!$BD:$BD,1,0),0)</f>
        <v>0</v>
      </c>
      <c r="J1681" t="str">
        <f t="shared" si="124"/>
        <v>01/B376929235HTOKOPEDIA</v>
      </c>
      <c r="K1681" s="48" t="s">
        <v>20582</v>
      </c>
      <c r="L1681" t="s">
        <v>2974</v>
      </c>
      <c r="M1681" t="s">
        <v>20583</v>
      </c>
      <c r="N1681" s="4" t="s">
        <v>18726</v>
      </c>
      <c r="O1681">
        <v>9</v>
      </c>
      <c r="R1681" s="79">
        <v>9</v>
      </c>
      <c r="U1681" s="69">
        <f t="shared" si="126"/>
        <v>3</v>
      </c>
      <c r="V1681" s="75">
        <f t="shared" si="127"/>
        <v>3</v>
      </c>
      <c r="W1681">
        <f>IFERROR(VLOOKUP($J1682,OSA!$BD:$BD,1,0),0)</f>
        <v>0</v>
      </c>
    </row>
    <row r="1682" spans="1:23" x14ac:dyDescent="0.35">
      <c r="A1682" t="str">
        <f t="shared" si="125"/>
        <v/>
      </c>
      <c r="C1682" s="4"/>
      <c r="H1682">
        <f>IFERROR(VLOOKUP($A1682,OSA!$BD:$BD,1,0),0)</f>
        <v>0</v>
      </c>
      <c r="J1682" t="str">
        <f t="shared" si="124"/>
        <v>01/B376929235KTOKOPEDIA</v>
      </c>
      <c r="K1682" s="48" t="s">
        <v>20584</v>
      </c>
      <c r="L1682" t="s">
        <v>2974</v>
      </c>
      <c r="M1682" t="s">
        <v>20585</v>
      </c>
      <c r="N1682" s="4" t="s">
        <v>18726</v>
      </c>
      <c r="O1682">
        <v>45</v>
      </c>
      <c r="P1682">
        <v>9</v>
      </c>
      <c r="Q1682">
        <v>20</v>
      </c>
      <c r="R1682" s="79">
        <v>43</v>
      </c>
      <c r="S1682" s="79">
        <v>8</v>
      </c>
      <c r="T1682" s="79">
        <v>10</v>
      </c>
      <c r="U1682" s="69">
        <f t="shared" si="126"/>
        <v>24.666666666666668</v>
      </c>
      <c r="V1682" s="75">
        <f t="shared" si="127"/>
        <v>20.333333333333332</v>
      </c>
      <c r="W1682">
        <f>IFERROR(VLOOKUP($J1683,OSA!$BD:$BD,1,0),0)</f>
        <v>0</v>
      </c>
    </row>
    <row r="1683" spans="1:23" x14ac:dyDescent="0.35">
      <c r="A1683" t="str">
        <f t="shared" si="125"/>
        <v/>
      </c>
      <c r="C1683" s="4"/>
      <c r="H1683">
        <f>IFERROR(VLOOKUP($A1683,OSA!$BD:$BD,1,0),0)</f>
        <v>0</v>
      </c>
      <c r="J1683" t="str">
        <f t="shared" si="124"/>
        <v>01/B376929235NTOKOPEDIA</v>
      </c>
      <c r="K1683" s="48" t="s">
        <v>20586</v>
      </c>
      <c r="L1683" t="s">
        <v>2974</v>
      </c>
      <c r="M1683" t="s">
        <v>20587</v>
      </c>
      <c r="N1683" s="4" t="s">
        <v>18726</v>
      </c>
      <c r="O1683">
        <v>10</v>
      </c>
      <c r="R1683" s="79">
        <v>4</v>
      </c>
      <c r="U1683" s="69">
        <f t="shared" si="126"/>
        <v>3.3333333333333335</v>
      </c>
      <c r="V1683" s="75">
        <f t="shared" si="127"/>
        <v>1.3333333333333333</v>
      </c>
      <c r="W1683">
        <f>IFERROR(VLOOKUP($J1684,OSA!$BD:$BD,1,0),0)</f>
        <v>0</v>
      </c>
    </row>
    <row r="1684" spans="1:23" x14ac:dyDescent="0.35">
      <c r="A1684" t="str">
        <f t="shared" si="125"/>
        <v/>
      </c>
      <c r="C1684" s="4"/>
      <c r="H1684">
        <f>IFERROR(VLOOKUP($A1684,OSA!$BD:$BD,1,0),0)</f>
        <v>0</v>
      </c>
      <c r="J1684" t="str">
        <f t="shared" si="124"/>
        <v>01/B376929235OTOKOPEDIA</v>
      </c>
      <c r="K1684" s="48" t="s">
        <v>19015</v>
      </c>
      <c r="L1684" t="s">
        <v>2974</v>
      </c>
      <c r="M1684" t="s">
        <v>19016</v>
      </c>
      <c r="N1684" s="4" t="s">
        <v>18726</v>
      </c>
      <c r="O1684">
        <v>2</v>
      </c>
      <c r="P1684">
        <v>5</v>
      </c>
      <c r="Q1684">
        <v>2</v>
      </c>
      <c r="R1684" s="79">
        <v>2</v>
      </c>
      <c r="S1684" s="79">
        <v>5</v>
      </c>
      <c r="T1684" s="79">
        <v>2</v>
      </c>
      <c r="U1684" s="69">
        <f t="shared" si="126"/>
        <v>3</v>
      </c>
      <c r="V1684" s="75">
        <f t="shared" si="127"/>
        <v>3</v>
      </c>
      <c r="W1684">
        <f>IFERROR(VLOOKUP($J1685,OSA!$BD:$BD,1,0),0)</f>
        <v>0</v>
      </c>
    </row>
    <row r="1685" spans="1:23" x14ac:dyDescent="0.35">
      <c r="A1685" t="str">
        <f t="shared" si="125"/>
        <v/>
      </c>
      <c r="C1685" s="4"/>
      <c r="H1685">
        <f>IFERROR(VLOOKUP($A1685,OSA!$BD:$BD,1,0),0)</f>
        <v>0</v>
      </c>
      <c r="J1685" t="str">
        <f t="shared" si="124"/>
        <v>01/B376929235PTOKOPEDIA</v>
      </c>
      <c r="K1685" s="48" t="s">
        <v>20588</v>
      </c>
      <c r="L1685" t="s">
        <v>2974</v>
      </c>
      <c r="M1685" t="s">
        <v>20589</v>
      </c>
      <c r="N1685" s="4" t="s">
        <v>18726</v>
      </c>
      <c r="O1685">
        <v>6</v>
      </c>
      <c r="P1685">
        <v>12</v>
      </c>
      <c r="Q1685">
        <v>2</v>
      </c>
      <c r="R1685" s="79">
        <v>6</v>
      </c>
      <c r="S1685" s="79">
        <v>12</v>
      </c>
      <c r="T1685" s="79">
        <v>2</v>
      </c>
      <c r="U1685" s="69">
        <f t="shared" si="126"/>
        <v>6.666666666666667</v>
      </c>
      <c r="V1685" s="75">
        <f t="shared" si="127"/>
        <v>6.666666666666667</v>
      </c>
      <c r="W1685">
        <f>IFERROR(VLOOKUP($J1686,OSA!$BD:$BD,1,0),0)</f>
        <v>0</v>
      </c>
    </row>
    <row r="1686" spans="1:23" x14ac:dyDescent="0.35">
      <c r="A1686" t="str">
        <f t="shared" si="125"/>
        <v/>
      </c>
      <c r="C1686" s="4"/>
      <c r="H1686">
        <f>IFERROR(VLOOKUP($A1686,OSA!$BD:$BD,1,0),0)</f>
        <v>0</v>
      </c>
      <c r="J1686" t="str">
        <f t="shared" si="124"/>
        <v>01/B376929235QTOKOPEDIA</v>
      </c>
      <c r="K1686" s="48" t="s">
        <v>20590</v>
      </c>
      <c r="L1686" t="s">
        <v>2974</v>
      </c>
      <c r="M1686" t="s">
        <v>20591</v>
      </c>
      <c r="N1686" s="4" t="s">
        <v>18726</v>
      </c>
      <c r="O1686">
        <v>4</v>
      </c>
      <c r="P1686">
        <v>6</v>
      </c>
      <c r="R1686" s="79">
        <v>4</v>
      </c>
      <c r="S1686" s="79">
        <v>6</v>
      </c>
      <c r="U1686" s="69">
        <f t="shared" si="126"/>
        <v>3.3333333333333335</v>
      </c>
      <c r="V1686" s="75">
        <f t="shared" si="127"/>
        <v>3.3333333333333335</v>
      </c>
      <c r="W1686">
        <f>IFERROR(VLOOKUP($J1687,OSA!$BD:$BD,1,0),0)</f>
        <v>0</v>
      </c>
    </row>
    <row r="1687" spans="1:23" x14ac:dyDescent="0.35">
      <c r="A1687" t="str">
        <f t="shared" si="125"/>
        <v/>
      </c>
      <c r="C1687" s="4"/>
      <c r="H1687">
        <f>IFERROR(VLOOKUP($A1687,OSA!$BD:$BD,1,0),0)</f>
        <v>0</v>
      </c>
      <c r="J1687" t="str">
        <f t="shared" si="124"/>
        <v/>
      </c>
      <c r="K1687" s="48"/>
      <c r="N1687" s="4"/>
      <c r="U1687" s="69">
        <f t="shared" si="126"/>
        <v>0</v>
      </c>
      <c r="V1687" s="75">
        <f t="shared" si="127"/>
        <v>0</v>
      </c>
      <c r="W1687">
        <f>IFERROR(VLOOKUP($J1688,OSA!$BD:$BD,1,0),0)</f>
        <v>0</v>
      </c>
    </row>
    <row r="1688" spans="1:23" x14ac:dyDescent="0.35">
      <c r="A1688" t="str">
        <f t="shared" si="125"/>
        <v/>
      </c>
      <c r="C1688" s="4"/>
      <c r="H1688">
        <f>IFERROR(VLOOKUP($A1688,OSA!$BD:$BD,1,0),0)</f>
        <v>0</v>
      </c>
      <c r="J1688" t="str">
        <f t="shared" si="124"/>
        <v/>
      </c>
      <c r="K1688" s="48"/>
      <c r="N1688" s="4"/>
      <c r="U1688" s="69">
        <f t="shared" si="126"/>
        <v>0</v>
      </c>
      <c r="V1688" s="75">
        <f t="shared" si="127"/>
        <v>0</v>
      </c>
      <c r="W1688">
        <f>IFERROR(VLOOKUP($J1689,OSA!$BD:$BD,1,0),0)</f>
        <v>0</v>
      </c>
    </row>
    <row r="1689" spans="1:23" x14ac:dyDescent="0.35">
      <c r="A1689" t="str">
        <f t="shared" si="125"/>
        <v/>
      </c>
      <c r="C1689" s="4"/>
      <c r="H1689">
        <f>IFERROR(VLOOKUP($A1689,OSA!$BD:$BD,1,0),0)</f>
        <v>0</v>
      </c>
      <c r="J1689" t="str">
        <f t="shared" si="124"/>
        <v/>
      </c>
      <c r="K1689" s="48"/>
      <c r="N1689" s="4"/>
      <c r="U1689" s="69">
        <f t="shared" si="126"/>
        <v>0</v>
      </c>
      <c r="V1689" s="75">
        <f t="shared" si="127"/>
        <v>0</v>
      </c>
      <c r="W1689">
        <f>IFERROR(VLOOKUP($J1690,OSA!$BD:$BD,1,0),0)</f>
        <v>0</v>
      </c>
    </row>
    <row r="1690" spans="1:23" x14ac:dyDescent="0.35">
      <c r="A1690" t="str">
        <f t="shared" si="125"/>
        <v/>
      </c>
      <c r="C1690" s="4"/>
      <c r="H1690">
        <f>IFERROR(VLOOKUP($A1690,OSA!$BD:$BD,1,0),0)</f>
        <v>0</v>
      </c>
      <c r="J1690" t="str">
        <f t="shared" si="124"/>
        <v/>
      </c>
      <c r="K1690" s="48"/>
      <c r="N1690" s="4"/>
      <c r="U1690" s="69">
        <f t="shared" si="126"/>
        <v>0</v>
      </c>
      <c r="V1690" s="75">
        <f t="shared" si="127"/>
        <v>0</v>
      </c>
      <c r="W1690">
        <f>IFERROR(VLOOKUP($J1691,OSA!$BD:$BD,1,0),0)</f>
        <v>0</v>
      </c>
    </row>
    <row r="1691" spans="1:23" x14ac:dyDescent="0.35">
      <c r="A1691" t="str">
        <f t="shared" si="125"/>
        <v/>
      </c>
      <c r="C1691" s="4"/>
      <c r="H1691">
        <f>IFERROR(VLOOKUP($A1691,OSA!$BD:$BD,1,0),0)</f>
        <v>0</v>
      </c>
      <c r="J1691" t="str">
        <f t="shared" si="124"/>
        <v/>
      </c>
      <c r="K1691" s="48"/>
      <c r="N1691" s="4"/>
      <c r="U1691" s="69">
        <f t="shared" si="126"/>
        <v>0</v>
      </c>
      <c r="V1691" s="75">
        <f t="shared" si="127"/>
        <v>0</v>
      </c>
      <c r="W1691">
        <f>IFERROR(VLOOKUP($J1692,OSA!$BD:$BD,1,0),0)</f>
        <v>0</v>
      </c>
    </row>
    <row r="1692" spans="1:23" x14ac:dyDescent="0.35">
      <c r="A1692" t="str">
        <f t="shared" si="125"/>
        <v/>
      </c>
      <c r="C1692" s="4"/>
      <c r="H1692">
        <f>IFERROR(VLOOKUP($A1692,OSA!$BD:$BD,1,0),0)</f>
        <v>0</v>
      </c>
      <c r="J1692" t="str">
        <f t="shared" si="124"/>
        <v/>
      </c>
      <c r="K1692" s="48"/>
      <c r="N1692" s="4"/>
      <c r="U1692" s="69">
        <f t="shared" si="126"/>
        <v>0</v>
      </c>
      <c r="V1692" s="75">
        <f t="shared" si="127"/>
        <v>0</v>
      </c>
      <c r="W1692">
        <f>IFERROR(VLOOKUP($J1693,OSA!$BD:$BD,1,0),0)</f>
        <v>0</v>
      </c>
    </row>
    <row r="1693" spans="1:23" x14ac:dyDescent="0.35">
      <c r="A1693" t="str">
        <f t="shared" si="125"/>
        <v/>
      </c>
      <c r="C1693" s="4"/>
      <c r="H1693">
        <f>IFERROR(VLOOKUP($A1693,OSA!$BD:$BD,1,0),0)</f>
        <v>0</v>
      </c>
      <c r="J1693" t="str">
        <f t="shared" si="124"/>
        <v/>
      </c>
      <c r="K1693" s="48"/>
      <c r="N1693" s="4"/>
      <c r="U1693" s="69">
        <f t="shared" si="126"/>
        <v>0</v>
      </c>
      <c r="V1693" s="75">
        <f t="shared" si="127"/>
        <v>0</v>
      </c>
      <c r="W1693">
        <f>IFERROR(VLOOKUP($J1694,OSA!$BD:$BD,1,0),0)</f>
        <v>0</v>
      </c>
    </row>
    <row r="1694" spans="1:23" x14ac:dyDescent="0.35">
      <c r="A1694" t="str">
        <f t="shared" si="125"/>
        <v/>
      </c>
      <c r="C1694" s="4"/>
      <c r="H1694">
        <f>IFERROR(VLOOKUP($A1694,OSA!$BD:$BD,1,0),0)</f>
        <v>0</v>
      </c>
      <c r="J1694" t="str">
        <f t="shared" si="124"/>
        <v/>
      </c>
      <c r="K1694" s="48"/>
      <c r="N1694" s="4"/>
      <c r="U1694" s="69">
        <f t="shared" si="126"/>
        <v>0</v>
      </c>
      <c r="V1694" s="75">
        <f t="shared" si="127"/>
        <v>0</v>
      </c>
      <c r="W1694">
        <f>IFERROR(VLOOKUP($J1695,OSA!$BD:$BD,1,0),0)</f>
        <v>0</v>
      </c>
    </row>
    <row r="1695" spans="1:23" x14ac:dyDescent="0.35">
      <c r="A1695" t="str">
        <f t="shared" si="125"/>
        <v/>
      </c>
      <c r="C1695" s="4"/>
      <c r="H1695">
        <f>IFERROR(VLOOKUP($A1695,OSA!$BD:$BD,1,0),0)</f>
        <v>0</v>
      </c>
      <c r="J1695" t="str">
        <f t="shared" si="124"/>
        <v/>
      </c>
      <c r="K1695" s="48"/>
      <c r="N1695" s="4"/>
      <c r="U1695" s="69">
        <f t="shared" si="126"/>
        <v>0</v>
      </c>
      <c r="V1695" s="75">
        <f t="shared" si="127"/>
        <v>0</v>
      </c>
      <c r="W1695">
        <f>IFERROR(VLOOKUP($J1696,OSA!$BD:$BD,1,0),0)</f>
        <v>0</v>
      </c>
    </row>
    <row r="1696" spans="1:23" x14ac:dyDescent="0.35">
      <c r="A1696" t="str">
        <f t="shared" si="125"/>
        <v/>
      </c>
      <c r="C1696" s="4"/>
      <c r="H1696">
        <f>IFERROR(VLOOKUP($A1696,OSA!$BD:$BD,1,0),0)</f>
        <v>0</v>
      </c>
      <c r="J1696" t="str">
        <f t="shared" ref="J1696:J1759" si="128">K1696&amp;N1696</f>
        <v/>
      </c>
      <c r="K1696" s="48"/>
      <c r="N1696" s="4"/>
      <c r="U1696" s="69">
        <f t="shared" si="126"/>
        <v>0</v>
      </c>
      <c r="V1696" s="75">
        <f t="shared" si="127"/>
        <v>0</v>
      </c>
      <c r="W1696">
        <f>IFERROR(VLOOKUP($J1697,OSA!$BD:$BD,1,0),0)</f>
        <v>0</v>
      </c>
    </row>
    <row r="1697" spans="1:23" x14ac:dyDescent="0.35">
      <c r="A1697" t="str">
        <f t="shared" si="125"/>
        <v/>
      </c>
      <c r="C1697" s="4"/>
      <c r="H1697">
        <f>IFERROR(VLOOKUP($A1697,OSA!$BD:$BD,1,0),0)</f>
        <v>0</v>
      </c>
      <c r="J1697" t="str">
        <f t="shared" si="128"/>
        <v/>
      </c>
      <c r="K1697" s="48"/>
      <c r="N1697" s="4"/>
      <c r="U1697" s="69">
        <f t="shared" si="126"/>
        <v>0</v>
      </c>
      <c r="V1697" s="75">
        <f t="shared" si="127"/>
        <v>0</v>
      </c>
      <c r="W1697">
        <f>IFERROR(VLOOKUP($J1698,OSA!$BD:$BD,1,0),0)</f>
        <v>0</v>
      </c>
    </row>
    <row r="1698" spans="1:23" x14ac:dyDescent="0.35">
      <c r="A1698" t="str">
        <f t="shared" si="125"/>
        <v/>
      </c>
      <c r="C1698" s="4"/>
      <c r="H1698">
        <f>IFERROR(VLOOKUP($A1698,OSA!$BD:$BD,1,0),0)</f>
        <v>0</v>
      </c>
      <c r="J1698" t="str">
        <f t="shared" si="128"/>
        <v/>
      </c>
      <c r="K1698" s="48"/>
      <c r="N1698" s="4"/>
      <c r="U1698" s="69">
        <f t="shared" si="126"/>
        <v>0</v>
      </c>
      <c r="V1698" s="75">
        <f t="shared" si="127"/>
        <v>0</v>
      </c>
      <c r="W1698">
        <f>IFERROR(VLOOKUP($J1699,OSA!$BD:$BD,1,0),0)</f>
        <v>0</v>
      </c>
    </row>
    <row r="1699" spans="1:23" x14ac:dyDescent="0.35">
      <c r="A1699" t="str">
        <f t="shared" si="125"/>
        <v/>
      </c>
      <c r="C1699" s="4"/>
      <c r="H1699">
        <f>IFERROR(VLOOKUP($A1699,OSA!$BD:$BD,1,0),0)</f>
        <v>0</v>
      </c>
      <c r="J1699" t="str">
        <f t="shared" si="128"/>
        <v/>
      </c>
      <c r="K1699" s="48"/>
      <c r="N1699" s="4"/>
      <c r="U1699" s="69">
        <f t="shared" si="126"/>
        <v>0</v>
      </c>
      <c r="V1699" s="75">
        <f t="shared" si="127"/>
        <v>0</v>
      </c>
      <c r="W1699">
        <f>IFERROR(VLOOKUP($J1700,OSA!$BD:$BD,1,0),0)</f>
        <v>0</v>
      </c>
    </row>
    <row r="1700" spans="1:23" x14ac:dyDescent="0.35">
      <c r="A1700" t="str">
        <f t="shared" si="125"/>
        <v/>
      </c>
      <c r="C1700" s="4"/>
      <c r="H1700">
        <f>IFERROR(VLOOKUP($A1700,OSA!$BD:$BD,1,0),0)</f>
        <v>0</v>
      </c>
      <c r="J1700" t="str">
        <f t="shared" si="128"/>
        <v/>
      </c>
      <c r="K1700" s="48"/>
      <c r="N1700" s="4"/>
      <c r="U1700" s="69">
        <f t="shared" si="126"/>
        <v>0</v>
      </c>
      <c r="V1700" s="75">
        <f t="shared" si="127"/>
        <v>0</v>
      </c>
      <c r="W1700">
        <f>IFERROR(VLOOKUP($J1701,OSA!$BD:$BD,1,0),0)</f>
        <v>0</v>
      </c>
    </row>
    <row r="1701" spans="1:23" x14ac:dyDescent="0.35">
      <c r="A1701" t="str">
        <f t="shared" si="125"/>
        <v/>
      </c>
      <c r="C1701" s="4"/>
      <c r="H1701">
        <f>IFERROR(VLOOKUP($A1701,OSA!$BD:$BD,1,0),0)</f>
        <v>0</v>
      </c>
      <c r="J1701" t="str">
        <f t="shared" si="128"/>
        <v/>
      </c>
      <c r="K1701" s="48"/>
      <c r="N1701" s="4"/>
      <c r="U1701" s="69">
        <f t="shared" si="126"/>
        <v>0</v>
      </c>
      <c r="V1701" s="75">
        <f t="shared" si="127"/>
        <v>0</v>
      </c>
      <c r="W1701">
        <f>IFERROR(VLOOKUP($J1702,OSA!$BD:$BD,1,0),0)</f>
        <v>0</v>
      </c>
    </row>
    <row r="1702" spans="1:23" x14ac:dyDescent="0.35">
      <c r="A1702" t="str">
        <f t="shared" si="125"/>
        <v/>
      </c>
      <c r="C1702" s="4"/>
      <c r="H1702">
        <f>IFERROR(VLOOKUP($A1702,OSA!$BD:$BD,1,0),0)</f>
        <v>0</v>
      </c>
      <c r="J1702" t="str">
        <f t="shared" si="128"/>
        <v/>
      </c>
      <c r="K1702" s="48"/>
      <c r="N1702" s="4"/>
      <c r="U1702" s="69">
        <f t="shared" si="126"/>
        <v>0</v>
      </c>
      <c r="V1702" s="75">
        <f t="shared" si="127"/>
        <v>0</v>
      </c>
      <c r="W1702">
        <f>IFERROR(VLOOKUP($J1703,OSA!$BD:$BD,1,0),0)</f>
        <v>0</v>
      </c>
    </row>
    <row r="1703" spans="1:23" x14ac:dyDescent="0.35">
      <c r="A1703" t="str">
        <f t="shared" si="125"/>
        <v/>
      </c>
      <c r="C1703" s="4"/>
      <c r="H1703">
        <f>IFERROR(VLOOKUP($A1703,OSA!$BD:$BD,1,0),0)</f>
        <v>0</v>
      </c>
      <c r="J1703" t="str">
        <f t="shared" si="128"/>
        <v/>
      </c>
      <c r="K1703" s="48"/>
      <c r="N1703" s="4"/>
      <c r="U1703" s="69">
        <f t="shared" si="126"/>
        <v>0</v>
      </c>
      <c r="V1703" s="75">
        <f t="shared" si="127"/>
        <v>0</v>
      </c>
      <c r="W1703">
        <f>IFERROR(VLOOKUP($J1704,OSA!$BD:$BD,1,0),0)</f>
        <v>0</v>
      </c>
    </row>
    <row r="1704" spans="1:23" x14ac:dyDescent="0.35">
      <c r="A1704" t="str">
        <f t="shared" si="125"/>
        <v/>
      </c>
      <c r="C1704" s="4"/>
      <c r="H1704">
        <f>IFERROR(VLOOKUP($A1704,OSA!$BD:$BD,1,0),0)</f>
        <v>0</v>
      </c>
      <c r="J1704" t="str">
        <f t="shared" si="128"/>
        <v/>
      </c>
      <c r="K1704" s="48"/>
      <c r="N1704" s="4"/>
      <c r="U1704" s="69">
        <f t="shared" si="126"/>
        <v>0</v>
      </c>
      <c r="V1704" s="75">
        <f t="shared" si="127"/>
        <v>0</v>
      </c>
      <c r="W1704">
        <f>IFERROR(VLOOKUP($J1705,OSA!$BD:$BD,1,0),0)</f>
        <v>0</v>
      </c>
    </row>
    <row r="1705" spans="1:23" x14ac:dyDescent="0.35">
      <c r="A1705" t="str">
        <f t="shared" si="125"/>
        <v/>
      </c>
      <c r="C1705" s="4"/>
      <c r="H1705">
        <f>IFERROR(VLOOKUP($A1705,OSA!$BD:$BD,1,0),0)</f>
        <v>0</v>
      </c>
      <c r="J1705" t="str">
        <f t="shared" si="128"/>
        <v/>
      </c>
      <c r="K1705" s="48"/>
      <c r="N1705" s="4"/>
      <c r="U1705" s="69">
        <f t="shared" si="126"/>
        <v>0</v>
      </c>
      <c r="V1705" s="75">
        <f t="shared" si="127"/>
        <v>0</v>
      </c>
      <c r="W1705">
        <f>IFERROR(VLOOKUP($J1706,OSA!$BD:$BD,1,0),0)</f>
        <v>0</v>
      </c>
    </row>
    <row r="1706" spans="1:23" x14ac:dyDescent="0.35">
      <c r="A1706" t="str">
        <f t="shared" si="125"/>
        <v/>
      </c>
      <c r="C1706" s="4"/>
      <c r="H1706">
        <f>IFERROR(VLOOKUP($A1706,OSA!$BD:$BD,1,0),0)</f>
        <v>0</v>
      </c>
      <c r="J1706" t="str">
        <f t="shared" si="128"/>
        <v/>
      </c>
      <c r="K1706" s="48"/>
      <c r="N1706" s="4"/>
      <c r="U1706" s="69">
        <f t="shared" si="126"/>
        <v>0</v>
      </c>
      <c r="V1706" s="75">
        <f t="shared" si="127"/>
        <v>0</v>
      </c>
      <c r="W1706">
        <f>IFERROR(VLOOKUP($J1707,OSA!$BD:$BD,1,0),0)</f>
        <v>0</v>
      </c>
    </row>
    <row r="1707" spans="1:23" x14ac:dyDescent="0.35">
      <c r="A1707" t="str">
        <f t="shared" si="125"/>
        <v/>
      </c>
      <c r="C1707" s="4"/>
      <c r="H1707">
        <f>IFERROR(VLOOKUP($A1707,OSA!$BD:$BD,1,0),0)</f>
        <v>0</v>
      </c>
      <c r="J1707" t="str">
        <f t="shared" si="128"/>
        <v/>
      </c>
      <c r="K1707" s="48"/>
      <c r="N1707" s="4"/>
      <c r="U1707" s="69">
        <f t="shared" si="126"/>
        <v>0</v>
      </c>
      <c r="V1707" s="75">
        <f t="shared" si="127"/>
        <v>0</v>
      </c>
      <c r="W1707">
        <f>IFERROR(VLOOKUP($J1708,OSA!$BD:$BD,1,0),0)</f>
        <v>0</v>
      </c>
    </row>
    <row r="1708" spans="1:23" x14ac:dyDescent="0.35">
      <c r="A1708" t="str">
        <f t="shared" si="125"/>
        <v/>
      </c>
      <c r="C1708" s="4"/>
      <c r="H1708">
        <f>IFERROR(VLOOKUP($A1708,OSA!$BD:$BD,1,0),0)</f>
        <v>0</v>
      </c>
      <c r="J1708" t="str">
        <f t="shared" si="128"/>
        <v/>
      </c>
      <c r="K1708" s="48"/>
      <c r="N1708" s="4"/>
      <c r="U1708" s="69">
        <f t="shared" si="126"/>
        <v>0</v>
      </c>
      <c r="V1708" s="75">
        <f t="shared" si="127"/>
        <v>0</v>
      </c>
      <c r="W1708">
        <f>IFERROR(VLOOKUP($J1709,OSA!$BD:$BD,1,0),0)</f>
        <v>0</v>
      </c>
    </row>
    <row r="1709" spans="1:23" x14ac:dyDescent="0.35">
      <c r="A1709" t="str">
        <f t="shared" si="125"/>
        <v/>
      </c>
      <c r="C1709" s="4"/>
      <c r="H1709">
        <f>IFERROR(VLOOKUP($A1709,OSA!$BD:$BD,1,0),0)</f>
        <v>0</v>
      </c>
      <c r="J1709" t="str">
        <f t="shared" si="128"/>
        <v/>
      </c>
      <c r="K1709" s="48"/>
      <c r="N1709" s="4"/>
      <c r="U1709" s="69">
        <f t="shared" si="126"/>
        <v>0</v>
      </c>
      <c r="V1709" s="75">
        <f t="shared" si="127"/>
        <v>0</v>
      </c>
      <c r="W1709">
        <f>IFERROR(VLOOKUP($J1710,OSA!$BD:$BD,1,0),0)</f>
        <v>0</v>
      </c>
    </row>
    <row r="1710" spans="1:23" x14ac:dyDescent="0.35">
      <c r="A1710" t="str">
        <f t="shared" si="125"/>
        <v/>
      </c>
      <c r="C1710" s="4"/>
      <c r="H1710">
        <f>IFERROR(VLOOKUP($A1710,OSA!$BD:$BD,1,0),0)</f>
        <v>0</v>
      </c>
      <c r="J1710" t="str">
        <f t="shared" si="128"/>
        <v/>
      </c>
      <c r="K1710" s="48"/>
      <c r="N1710" s="4"/>
      <c r="U1710" s="69">
        <f t="shared" si="126"/>
        <v>0</v>
      </c>
      <c r="V1710" s="75">
        <f t="shared" si="127"/>
        <v>0</v>
      </c>
      <c r="W1710">
        <f>IFERROR(VLOOKUP($J1711,OSA!$BD:$BD,1,0),0)</f>
        <v>0</v>
      </c>
    </row>
    <row r="1711" spans="1:23" x14ac:dyDescent="0.35">
      <c r="A1711" t="str">
        <f t="shared" si="125"/>
        <v/>
      </c>
      <c r="C1711" s="4"/>
      <c r="H1711">
        <f>IFERROR(VLOOKUP($A1711,OSA!$BD:$BD,1,0),0)</f>
        <v>0</v>
      </c>
      <c r="J1711" t="str">
        <f t="shared" si="128"/>
        <v/>
      </c>
      <c r="K1711" s="48"/>
      <c r="N1711" s="4"/>
      <c r="U1711" s="69">
        <f t="shared" si="126"/>
        <v>0</v>
      </c>
      <c r="V1711" s="75">
        <f t="shared" si="127"/>
        <v>0</v>
      </c>
      <c r="W1711">
        <f>IFERROR(VLOOKUP($J1712,OSA!$BD:$BD,1,0),0)</f>
        <v>0</v>
      </c>
    </row>
    <row r="1712" spans="1:23" x14ac:dyDescent="0.35">
      <c r="A1712" t="str">
        <f t="shared" si="125"/>
        <v/>
      </c>
      <c r="C1712" s="4"/>
      <c r="H1712">
        <f>IFERROR(VLOOKUP($A1712,OSA!$BD:$BD,1,0),0)</f>
        <v>0</v>
      </c>
      <c r="J1712" t="str">
        <f t="shared" si="128"/>
        <v/>
      </c>
      <c r="K1712" s="48"/>
      <c r="N1712" s="4"/>
      <c r="U1712" s="69">
        <f t="shared" si="126"/>
        <v>0</v>
      </c>
      <c r="V1712" s="75">
        <f t="shared" si="127"/>
        <v>0</v>
      </c>
      <c r="W1712">
        <f>IFERROR(VLOOKUP($J1713,OSA!$BD:$BD,1,0),0)</f>
        <v>0</v>
      </c>
    </row>
    <row r="1713" spans="1:23" x14ac:dyDescent="0.35">
      <c r="A1713" t="str">
        <f t="shared" si="125"/>
        <v/>
      </c>
      <c r="C1713" s="4"/>
      <c r="H1713">
        <f>IFERROR(VLOOKUP($A1713,OSA!$BD:$BD,1,0),0)</f>
        <v>0</v>
      </c>
      <c r="J1713" t="str">
        <f t="shared" si="128"/>
        <v/>
      </c>
      <c r="K1713" s="48"/>
      <c r="N1713" s="4"/>
      <c r="U1713" s="69">
        <f t="shared" si="126"/>
        <v>0</v>
      </c>
      <c r="V1713" s="75">
        <f t="shared" si="127"/>
        <v>0</v>
      </c>
      <c r="W1713">
        <f>IFERROR(VLOOKUP($J1714,OSA!$BD:$BD,1,0),0)</f>
        <v>0</v>
      </c>
    </row>
    <row r="1714" spans="1:23" x14ac:dyDescent="0.35">
      <c r="A1714" t="str">
        <f t="shared" si="125"/>
        <v/>
      </c>
      <c r="C1714" s="4"/>
      <c r="H1714">
        <f>IFERROR(VLOOKUP($A1714,OSA!$BD:$BD,1,0),0)</f>
        <v>0</v>
      </c>
      <c r="J1714" t="str">
        <f t="shared" si="128"/>
        <v/>
      </c>
      <c r="K1714" s="48"/>
      <c r="N1714" s="4"/>
      <c r="U1714" s="69">
        <f t="shared" si="126"/>
        <v>0</v>
      </c>
      <c r="V1714" s="75">
        <f t="shared" si="127"/>
        <v>0</v>
      </c>
      <c r="W1714">
        <f>IFERROR(VLOOKUP($J1715,OSA!$BD:$BD,1,0),0)</f>
        <v>0</v>
      </c>
    </row>
    <row r="1715" spans="1:23" x14ac:dyDescent="0.35">
      <c r="A1715" t="str">
        <f t="shared" si="125"/>
        <v/>
      </c>
      <c r="C1715" s="4"/>
      <c r="H1715">
        <f>IFERROR(VLOOKUP($A1715,OSA!$BD:$BD,1,0),0)</f>
        <v>0</v>
      </c>
      <c r="J1715" t="str">
        <f t="shared" si="128"/>
        <v/>
      </c>
      <c r="K1715" s="48"/>
      <c r="N1715" s="4"/>
      <c r="U1715" s="69">
        <f t="shared" si="126"/>
        <v>0</v>
      </c>
      <c r="V1715" s="75">
        <f t="shared" si="127"/>
        <v>0</v>
      </c>
      <c r="W1715">
        <f>IFERROR(VLOOKUP($J1716,OSA!$BD:$BD,1,0),0)</f>
        <v>0</v>
      </c>
    </row>
    <row r="1716" spans="1:23" x14ac:dyDescent="0.35">
      <c r="A1716" t="str">
        <f t="shared" si="125"/>
        <v/>
      </c>
      <c r="C1716" s="4"/>
      <c r="H1716">
        <f>IFERROR(VLOOKUP($A1716,OSA!$BD:$BD,1,0),0)</f>
        <v>0</v>
      </c>
      <c r="J1716" t="str">
        <f t="shared" si="128"/>
        <v/>
      </c>
      <c r="K1716" s="48"/>
      <c r="N1716" s="4"/>
      <c r="U1716" s="69">
        <f t="shared" si="126"/>
        <v>0</v>
      </c>
      <c r="V1716" s="75">
        <f t="shared" si="127"/>
        <v>0</v>
      </c>
      <c r="W1716">
        <f>IFERROR(VLOOKUP($J1717,OSA!$BD:$BD,1,0),0)</f>
        <v>0</v>
      </c>
    </row>
    <row r="1717" spans="1:23" x14ac:dyDescent="0.35">
      <c r="A1717" t="str">
        <f t="shared" si="125"/>
        <v/>
      </c>
      <c r="C1717" s="4"/>
      <c r="H1717">
        <f>IFERROR(VLOOKUP($A1717,OSA!$BD:$BD,1,0),0)</f>
        <v>0</v>
      </c>
      <c r="J1717" t="str">
        <f t="shared" si="128"/>
        <v/>
      </c>
      <c r="K1717" s="48"/>
      <c r="N1717" s="4"/>
      <c r="U1717" s="69">
        <f t="shared" si="126"/>
        <v>0</v>
      </c>
      <c r="V1717" s="75">
        <f t="shared" si="127"/>
        <v>0</v>
      </c>
      <c r="W1717">
        <f>IFERROR(VLOOKUP($J1718,OSA!$BD:$BD,1,0),0)</f>
        <v>0</v>
      </c>
    </row>
    <row r="1718" spans="1:23" x14ac:dyDescent="0.35">
      <c r="A1718" t="str">
        <f t="shared" si="125"/>
        <v/>
      </c>
      <c r="C1718" s="4"/>
      <c r="H1718">
        <f>IFERROR(VLOOKUP($A1718,OSA!$BD:$BD,1,0),0)</f>
        <v>0</v>
      </c>
      <c r="J1718" t="str">
        <f t="shared" si="128"/>
        <v/>
      </c>
      <c r="K1718" s="48"/>
      <c r="N1718" s="4"/>
      <c r="U1718" s="69">
        <f t="shared" si="126"/>
        <v>0</v>
      </c>
      <c r="V1718" s="75">
        <f t="shared" si="127"/>
        <v>0</v>
      </c>
      <c r="W1718">
        <f>IFERROR(VLOOKUP($J1719,OSA!$BD:$BD,1,0),0)</f>
        <v>0</v>
      </c>
    </row>
    <row r="1719" spans="1:23" x14ac:dyDescent="0.35">
      <c r="A1719" t="str">
        <f t="shared" si="125"/>
        <v/>
      </c>
      <c r="C1719" s="4"/>
      <c r="H1719">
        <f>IFERROR(VLOOKUP($A1719,OSA!$BD:$BD,1,0),0)</f>
        <v>0</v>
      </c>
      <c r="J1719" t="str">
        <f t="shared" si="128"/>
        <v/>
      </c>
      <c r="K1719" s="48"/>
      <c r="N1719" s="4"/>
      <c r="U1719" s="69">
        <f t="shared" si="126"/>
        <v>0</v>
      </c>
      <c r="V1719" s="75">
        <f t="shared" si="127"/>
        <v>0</v>
      </c>
      <c r="W1719">
        <f>IFERROR(VLOOKUP($J1720,OSA!$BD:$BD,1,0),0)</f>
        <v>0</v>
      </c>
    </row>
    <row r="1720" spans="1:23" x14ac:dyDescent="0.35">
      <c r="A1720" t="str">
        <f t="shared" si="125"/>
        <v/>
      </c>
      <c r="C1720" s="4"/>
      <c r="H1720">
        <f>IFERROR(VLOOKUP($A1720,OSA!$BD:$BD,1,0),0)</f>
        <v>0</v>
      </c>
      <c r="J1720" t="str">
        <f t="shared" si="128"/>
        <v/>
      </c>
      <c r="K1720" s="48"/>
      <c r="N1720" s="4"/>
      <c r="U1720" s="69">
        <f t="shared" si="126"/>
        <v>0</v>
      </c>
      <c r="V1720" s="75">
        <f t="shared" si="127"/>
        <v>0</v>
      </c>
      <c r="W1720">
        <f>IFERROR(VLOOKUP($J1721,OSA!$BD:$BD,1,0),0)</f>
        <v>0</v>
      </c>
    </row>
    <row r="1721" spans="1:23" x14ac:dyDescent="0.35">
      <c r="A1721" t="str">
        <f t="shared" si="125"/>
        <v/>
      </c>
      <c r="C1721" s="4"/>
      <c r="H1721">
        <f>IFERROR(VLOOKUP($A1721,OSA!$BD:$BD,1,0),0)</f>
        <v>0</v>
      </c>
      <c r="J1721" t="str">
        <f t="shared" si="128"/>
        <v/>
      </c>
      <c r="K1721" s="48"/>
      <c r="N1721" s="4"/>
      <c r="U1721" s="69">
        <f t="shared" si="126"/>
        <v>0</v>
      </c>
      <c r="V1721" s="75">
        <f t="shared" si="127"/>
        <v>0</v>
      </c>
      <c r="W1721">
        <f>IFERROR(VLOOKUP($J1722,OSA!$BD:$BD,1,0),0)</f>
        <v>0</v>
      </c>
    </row>
    <row r="1722" spans="1:23" x14ac:dyDescent="0.35">
      <c r="A1722" t="str">
        <f t="shared" si="125"/>
        <v/>
      </c>
      <c r="C1722" s="4"/>
      <c r="H1722">
        <f>IFERROR(VLOOKUP($A1722,OSA!$BD:$BD,1,0),0)</f>
        <v>0</v>
      </c>
      <c r="J1722" t="str">
        <f t="shared" si="128"/>
        <v/>
      </c>
      <c r="K1722" s="48"/>
      <c r="N1722" s="4"/>
      <c r="U1722" s="69">
        <f t="shared" si="126"/>
        <v>0</v>
      </c>
      <c r="V1722" s="75">
        <f t="shared" si="127"/>
        <v>0</v>
      </c>
      <c r="W1722">
        <f>IFERROR(VLOOKUP($J1723,OSA!$BD:$BD,1,0),0)</f>
        <v>0</v>
      </c>
    </row>
    <row r="1723" spans="1:23" x14ac:dyDescent="0.35">
      <c r="A1723" t="str">
        <f t="shared" si="125"/>
        <v/>
      </c>
      <c r="C1723" s="4"/>
      <c r="H1723">
        <f>IFERROR(VLOOKUP($A1723,OSA!$BD:$BD,1,0),0)</f>
        <v>0</v>
      </c>
      <c r="J1723" t="str">
        <f t="shared" si="128"/>
        <v/>
      </c>
      <c r="K1723" s="48"/>
      <c r="N1723" s="4"/>
      <c r="U1723" s="69">
        <f t="shared" si="126"/>
        <v>0</v>
      </c>
      <c r="V1723" s="75">
        <f t="shared" si="127"/>
        <v>0</v>
      </c>
      <c r="W1723">
        <f>IFERROR(VLOOKUP($J1724,OSA!$BD:$BD,1,0),0)</f>
        <v>0</v>
      </c>
    </row>
    <row r="1724" spans="1:23" x14ac:dyDescent="0.35">
      <c r="A1724" t="str">
        <f t="shared" si="125"/>
        <v/>
      </c>
      <c r="C1724" s="4"/>
      <c r="H1724">
        <f>IFERROR(VLOOKUP($A1724,OSA!$BD:$BD,1,0),0)</f>
        <v>0</v>
      </c>
      <c r="J1724" t="str">
        <f t="shared" si="128"/>
        <v/>
      </c>
      <c r="K1724" s="48"/>
      <c r="N1724" s="4"/>
      <c r="U1724" s="69">
        <f t="shared" si="126"/>
        <v>0</v>
      </c>
      <c r="V1724" s="75">
        <f t="shared" si="127"/>
        <v>0</v>
      </c>
      <c r="W1724">
        <f>IFERROR(VLOOKUP($J1725,OSA!$BD:$BD,1,0),0)</f>
        <v>0</v>
      </c>
    </row>
    <row r="1725" spans="1:23" x14ac:dyDescent="0.35">
      <c r="A1725" t="str">
        <f t="shared" si="125"/>
        <v/>
      </c>
      <c r="C1725" s="4"/>
      <c r="H1725">
        <f>IFERROR(VLOOKUP($A1725,OSA!$BD:$BD,1,0),0)</f>
        <v>0</v>
      </c>
      <c r="J1725" t="str">
        <f t="shared" si="128"/>
        <v/>
      </c>
      <c r="K1725" s="48"/>
      <c r="N1725" s="4"/>
      <c r="U1725" s="69">
        <f t="shared" si="126"/>
        <v>0</v>
      </c>
      <c r="V1725" s="75">
        <f t="shared" si="127"/>
        <v>0</v>
      </c>
      <c r="W1725">
        <f>IFERROR(VLOOKUP($J1726,OSA!$BD:$BD,1,0),0)</f>
        <v>0</v>
      </c>
    </row>
    <row r="1726" spans="1:23" x14ac:dyDescent="0.35">
      <c r="A1726" t="str">
        <f t="shared" si="125"/>
        <v/>
      </c>
      <c r="C1726" s="4"/>
      <c r="H1726">
        <f>IFERROR(VLOOKUP($A1726,OSA!$BD:$BD,1,0),0)</f>
        <v>0</v>
      </c>
      <c r="J1726" t="str">
        <f t="shared" si="128"/>
        <v/>
      </c>
      <c r="K1726" s="48"/>
      <c r="N1726" s="4"/>
      <c r="U1726" s="69">
        <f t="shared" si="126"/>
        <v>0</v>
      </c>
      <c r="V1726" s="75">
        <f t="shared" si="127"/>
        <v>0</v>
      </c>
      <c r="W1726">
        <f>IFERROR(VLOOKUP($J1727,OSA!$BD:$BD,1,0),0)</f>
        <v>0</v>
      </c>
    </row>
    <row r="1727" spans="1:23" x14ac:dyDescent="0.35">
      <c r="A1727" t="str">
        <f t="shared" si="125"/>
        <v/>
      </c>
      <c r="C1727" s="4"/>
      <c r="H1727">
        <f>IFERROR(VLOOKUP($A1727,OSA!$BD:$BD,1,0),0)</f>
        <v>0</v>
      </c>
      <c r="J1727" t="str">
        <f t="shared" si="128"/>
        <v/>
      </c>
      <c r="K1727" s="48"/>
      <c r="N1727" s="4"/>
      <c r="U1727" s="69">
        <f t="shared" si="126"/>
        <v>0</v>
      </c>
      <c r="V1727" s="75">
        <f t="shared" si="127"/>
        <v>0</v>
      </c>
      <c r="W1727">
        <f>IFERROR(VLOOKUP($J1728,OSA!$BD:$BD,1,0),0)</f>
        <v>0</v>
      </c>
    </row>
    <row r="1728" spans="1:23" x14ac:dyDescent="0.35">
      <c r="A1728" t="str">
        <f t="shared" si="125"/>
        <v/>
      </c>
      <c r="C1728" s="4"/>
      <c r="H1728">
        <f>IFERROR(VLOOKUP($A1728,OSA!$BD:$BD,1,0),0)</f>
        <v>0</v>
      </c>
      <c r="J1728" t="str">
        <f t="shared" si="128"/>
        <v/>
      </c>
      <c r="K1728" s="48"/>
      <c r="N1728" s="4"/>
      <c r="U1728" s="69">
        <f t="shared" si="126"/>
        <v>0</v>
      </c>
      <c r="V1728" s="75">
        <f t="shared" si="127"/>
        <v>0</v>
      </c>
      <c r="W1728">
        <f>IFERROR(VLOOKUP($J1729,OSA!$BD:$BD,1,0),0)</f>
        <v>0</v>
      </c>
    </row>
    <row r="1729" spans="1:23" x14ac:dyDescent="0.35">
      <c r="A1729" t="str">
        <f t="shared" si="125"/>
        <v/>
      </c>
      <c r="C1729" s="4"/>
      <c r="H1729">
        <f>IFERROR(VLOOKUP($A1729,OSA!$BD:$BD,1,0),0)</f>
        <v>0</v>
      </c>
      <c r="J1729" t="str">
        <f t="shared" si="128"/>
        <v/>
      </c>
      <c r="K1729" s="48"/>
      <c r="N1729" s="4"/>
      <c r="U1729" s="69">
        <f t="shared" si="126"/>
        <v>0</v>
      </c>
      <c r="V1729" s="75">
        <f t="shared" si="127"/>
        <v>0</v>
      </c>
      <c r="W1729">
        <f>IFERROR(VLOOKUP($J1730,OSA!$BD:$BD,1,0),0)</f>
        <v>0</v>
      </c>
    </row>
    <row r="1730" spans="1:23" x14ac:dyDescent="0.35">
      <c r="A1730" t="str">
        <f t="shared" si="125"/>
        <v/>
      </c>
      <c r="C1730" s="4"/>
      <c r="H1730">
        <f>IFERROR(VLOOKUP($A1730,OSA!$BD:$BD,1,0),0)</f>
        <v>0</v>
      </c>
      <c r="J1730" t="str">
        <f t="shared" si="128"/>
        <v/>
      </c>
      <c r="K1730" s="48"/>
      <c r="N1730" s="4"/>
      <c r="U1730" s="69">
        <f t="shared" si="126"/>
        <v>0</v>
      </c>
      <c r="V1730" s="75">
        <f t="shared" si="127"/>
        <v>0</v>
      </c>
      <c r="W1730">
        <f>IFERROR(VLOOKUP($J1731,OSA!$BD:$BD,1,0),0)</f>
        <v>0</v>
      </c>
    </row>
    <row r="1731" spans="1:23" x14ac:dyDescent="0.35">
      <c r="A1731" t="str">
        <f t="shared" ref="A1731:A1794" si="129">B1731&amp;E1731</f>
        <v/>
      </c>
      <c r="C1731" s="4"/>
      <c r="H1731">
        <f>IFERROR(VLOOKUP($A1731,OSA!$BD:$BD,1,0),0)</f>
        <v>0</v>
      </c>
      <c r="J1731" t="str">
        <f t="shared" si="128"/>
        <v/>
      </c>
      <c r="K1731" s="48"/>
      <c r="N1731" s="4"/>
      <c r="U1731" s="69">
        <f t="shared" ref="U1731:U1794" si="130">SUM(O1731:Q1731)/3</f>
        <v>0</v>
      </c>
      <c r="V1731" s="75">
        <f t="shared" ref="V1731:V1794" si="131">SUM(R1731:T1731)/3</f>
        <v>0</v>
      </c>
      <c r="W1731">
        <f>IFERROR(VLOOKUP($J1732,OSA!$BD:$BD,1,0),0)</f>
        <v>0</v>
      </c>
    </row>
    <row r="1732" spans="1:23" x14ac:dyDescent="0.35">
      <c r="A1732" t="str">
        <f t="shared" si="129"/>
        <v/>
      </c>
      <c r="C1732" s="4"/>
      <c r="H1732">
        <f>IFERROR(VLOOKUP($A1732,OSA!$BD:$BD,1,0),0)</f>
        <v>0</v>
      </c>
      <c r="J1732" t="str">
        <f t="shared" si="128"/>
        <v/>
      </c>
      <c r="K1732" s="48"/>
      <c r="N1732" s="4"/>
      <c r="U1732" s="69">
        <f t="shared" si="130"/>
        <v>0</v>
      </c>
      <c r="V1732" s="75">
        <f t="shared" si="131"/>
        <v>0</v>
      </c>
      <c r="W1732">
        <f>IFERROR(VLOOKUP($J1733,OSA!$BD:$BD,1,0),0)</f>
        <v>0</v>
      </c>
    </row>
    <row r="1733" spans="1:23" x14ac:dyDescent="0.35">
      <c r="A1733" t="str">
        <f t="shared" si="129"/>
        <v/>
      </c>
      <c r="C1733" s="4"/>
      <c r="H1733">
        <f>IFERROR(VLOOKUP($A1733,OSA!$BD:$BD,1,0),0)</f>
        <v>0</v>
      </c>
      <c r="J1733" t="str">
        <f t="shared" si="128"/>
        <v/>
      </c>
      <c r="K1733" s="48"/>
      <c r="N1733" s="4"/>
      <c r="U1733" s="69">
        <f t="shared" si="130"/>
        <v>0</v>
      </c>
      <c r="V1733" s="75">
        <f t="shared" si="131"/>
        <v>0</v>
      </c>
      <c r="W1733">
        <f>IFERROR(VLOOKUP($J1734,OSA!$BD:$BD,1,0),0)</f>
        <v>0</v>
      </c>
    </row>
    <row r="1734" spans="1:23" x14ac:dyDescent="0.35">
      <c r="A1734" t="str">
        <f t="shared" si="129"/>
        <v/>
      </c>
      <c r="C1734" s="4"/>
      <c r="H1734">
        <f>IFERROR(VLOOKUP($A1734,OSA!$BD:$BD,1,0),0)</f>
        <v>0</v>
      </c>
      <c r="J1734" t="str">
        <f t="shared" si="128"/>
        <v/>
      </c>
      <c r="K1734" s="48"/>
      <c r="N1734" s="4"/>
      <c r="U1734" s="69">
        <f t="shared" si="130"/>
        <v>0</v>
      </c>
      <c r="V1734" s="75">
        <f t="shared" si="131"/>
        <v>0</v>
      </c>
      <c r="W1734">
        <f>IFERROR(VLOOKUP($J1735,OSA!$BD:$BD,1,0),0)</f>
        <v>0</v>
      </c>
    </row>
    <row r="1735" spans="1:23" x14ac:dyDescent="0.35">
      <c r="A1735" t="str">
        <f t="shared" si="129"/>
        <v/>
      </c>
      <c r="C1735" s="4"/>
      <c r="H1735">
        <f>IFERROR(VLOOKUP($A1735,OSA!$BD:$BD,1,0),0)</f>
        <v>0</v>
      </c>
      <c r="J1735" t="str">
        <f t="shared" si="128"/>
        <v/>
      </c>
      <c r="K1735" s="48"/>
      <c r="N1735" s="4"/>
      <c r="U1735" s="69">
        <f t="shared" si="130"/>
        <v>0</v>
      </c>
      <c r="V1735" s="75">
        <f t="shared" si="131"/>
        <v>0</v>
      </c>
      <c r="W1735">
        <f>IFERROR(VLOOKUP($J1736,OSA!$BD:$BD,1,0),0)</f>
        <v>0</v>
      </c>
    </row>
    <row r="1736" spans="1:23" x14ac:dyDescent="0.35">
      <c r="A1736" t="str">
        <f t="shared" si="129"/>
        <v/>
      </c>
      <c r="C1736" s="4"/>
      <c r="H1736">
        <f>IFERROR(VLOOKUP($A1736,OSA!$BD:$BD,1,0),0)</f>
        <v>0</v>
      </c>
      <c r="J1736" t="str">
        <f t="shared" si="128"/>
        <v/>
      </c>
      <c r="K1736" s="48"/>
      <c r="N1736" s="4"/>
      <c r="U1736" s="69">
        <f t="shared" si="130"/>
        <v>0</v>
      </c>
      <c r="V1736" s="75">
        <f t="shared" si="131"/>
        <v>0</v>
      </c>
      <c r="W1736">
        <f>IFERROR(VLOOKUP($J1737,OSA!$BD:$BD,1,0),0)</f>
        <v>0</v>
      </c>
    </row>
    <row r="1737" spans="1:23" x14ac:dyDescent="0.35">
      <c r="A1737" t="str">
        <f t="shared" si="129"/>
        <v/>
      </c>
      <c r="C1737" s="4"/>
      <c r="H1737">
        <f>IFERROR(VLOOKUP($A1737,OSA!$BD:$BD,1,0),0)</f>
        <v>0</v>
      </c>
      <c r="J1737" t="str">
        <f t="shared" si="128"/>
        <v/>
      </c>
      <c r="K1737" s="48"/>
      <c r="N1737" s="4"/>
      <c r="U1737" s="69">
        <f t="shared" si="130"/>
        <v>0</v>
      </c>
      <c r="V1737" s="75">
        <f t="shared" si="131"/>
        <v>0</v>
      </c>
      <c r="W1737">
        <f>IFERROR(VLOOKUP($J1738,OSA!$BD:$BD,1,0),0)</f>
        <v>0</v>
      </c>
    </row>
    <row r="1738" spans="1:23" x14ac:dyDescent="0.35">
      <c r="A1738" t="str">
        <f t="shared" si="129"/>
        <v/>
      </c>
      <c r="C1738" s="4"/>
      <c r="H1738">
        <f>IFERROR(VLOOKUP($A1738,OSA!$BD:$BD,1,0),0)</f>
        <v>0</v>
      </c>
      <c r="J1738" t="str">
        <f t="shared" si="128"/>
        <v/>
      </c>
      <c r="K1738" s="48"/>
      <c r="N1738" s="4"/>
      <c r="U1738" s="69">
        <f t="shared" si="130"/>
        <v>0</v>
      </c>
      <c r="V1738" s="75">
        <f t="shared" si="131"/>
        <v>0</v>
      </c>
      <c r="W1738">
        <f>IFERROR(VLOOKUP($J1739,OSA!$BD:$BD,1,0),0)</f>
        <v>0</v>
      </c>
    </row>
    <row r="1739" spans="1:23" x14ac:dyDescent="0.35">
      <c r="A1739" t="str">
        <f t="shared" si="129"/>
        <v/>
      </c>
      <c r="C1739" s="4"/>
      <c r="H1739">
        <f>IFERROR(VLOOKUP($A1739,OSA!$BD:$BD,1,0),0)</f>
        <v>0</v>
      </c>
      <c r="J1739" t="str">
        <f t="shared" si="128"/>
        <v/>
      </c>
      <c r="K1739" s="48"/>
      <c r="N1739" s="4"/>
      <c r="U1739" s="69">
        <f t="shared" si="130"/>
        <v>0</v>
      </c>
      <c r="V1739" s="75">
        <f t="shared" si="131"/>
        <v>0</v>
      </c>
      <c r="W1739">
        <f>IFERROR(VLOOKUP($J1740,OSA!$BD:$BD,1,0),0)</f>
        <v>0</v>
      </c>
    </row>
    <row r="1740" spans="1:23" x14ac:dyDescent="0.35">
      <c r="A1740" t="str">
        <f t="shared" si="129"/>
        <v/>
      </c>
      <c r="C1740" s="4"/>
      <c r="H1740">
        <f>IFERROR(VLOOKUP($A1740,OSA!$BD:$BD,1,0),0)</f>
        <v>0</v>
      </c>
      <c r="J1740" t="str">
        <f t="shared" si="128"/>
        <v/>
      </c>
      <c r="K1740" s="48"/>
      <c r="N1740" s="4"/>
      <c r="U1740" s="69">
        <f t="shared" si="130"/>
        <v>0</v>
      </c>
      <c r="V1740" s="75">
        <f t="shared" si="131"/>
        <v>0</v>
      </c>
      <c r="W1740">
        <f>IFERROR(VLOOKUP($J1741,OSA!$BD:$BD,1,0),0)</f>
        <v>0</v>
      </c>
    </row>
    <row r="1741" spans="1:23" x14ac:dyDescent="0.35">
      <c r="A1741" t="str">
        <f t="shared" si="129"/>
        <v/>
      </c>
      <c r="C1741" s="4"/>
      <c r="H1741">
        <f>IFERROR(VLOOKUP($A1741,OSA!$BD:$BD,1,0),0)</f>
        <v>0</v>
      </c>
      <c r="J1741" t="str">
        <f t="shared" si="128"/>
        <v/>
      </c>
      <c r="K1741" s="48"/>
      <c r="N1741" s="4"/>
      <c r="U1741" s="69">
        <f t="shared" si="130"/>
        <v>0</v>
      </c>
      <c r="V1741" s="75">
        <f t="shared" si="131"/>
        <v>0</v>
      </c>
      <c r="W1741">
        <f>IFERROR(VLOOKUP($J1742,OSA!$BD:$BD,1,0),0)</f>
        <v>0</v>
      </c>
    </row>
    <row r="1742" spans="1:23" x14ac:dyDescent="0.35">
      <c r="A1742" t="str">
        <f t="shared" si="129"/>
        <v/>
      </c>
      <c r="C1742" s="4"/>
      <c r="H1742">
        <f>IFERROR(VLOOKUP($A1742,OSA!$BD:$BD,1,0),0)</f>
        <v>0</v>
      </c>
      <c r="J1742" t="str">
        <f t="shared" si="128"/>
        <v/>
      </c>
      <c r="K1742" s="48"/>
      <c r="N1742" s="4"/>
      <c r="U1742" s="69">
        <f t="shared" si="130"/>
        <v>0</v>
      </c>
      <c r="V1742" s="75">
        <f t="shared" si="131"/>
        <v>0</v>
      </c>
      <c r="W1742">
        <f>IFERROR(VLOOKUP($J1743,OSA!$BD:$BD,1,0),0)</f>
        <v>0</v>
      </c>
    </row>
    <row r="1743" spans="1:23" x14ac:dyDescent="0.35">
      <c r="A1743" t="str">
        <f t="shared" si="129"/>
        <v/>
      </c>
      <c r="C1743" s="4"/>
      <c r="H1743">
        <f>IFERROR(VLOOKUP($A1743,OSA!$BD:$BD,1,0),0)</f>
        <v>0</v>
      </c>
      <c r="J1743" t="str">
        <f t="shared" si="128"/>
        <v/>
      </c>
      <c r="K1743" s="48"/>
      <c r="N1743" s="4"/>
      <c r="U1743" s="69">
        <f t="shared" si="130"/>
        <v>0</v>
      </c>
      <c r="V1743" s="75">
        <f t="shared" si="131"/>
        <v>0</v>
      </c>
      <c r="W1743">
        <f>IFERROR(VLOOKUP($J1744,OSA!$BD:$BD,1,0),0)</f>
        <v>0</v>
      </c>
    </row>
    <row r="1744" spans="1:23" x14ac:dyDescent="0.35">
      <c r="A1744" t="str">
        <f t="shared" si="129"/>
        <v/>
      </c>
      <c r="C1744" s="4"/>
      <c r="H1744">
        <f>IFERROR(VLOOKUP($A1744,OSA!$BD:$BD,1,0),0)</f>
        <v>0</v>
      </c>
      <c r="J1744" t="str">
        <f t="shared" si="128"/>
        <v/>
      </c>
      <c r="K1744" s="48"/>
      <c r="N1744" s="4"/>
      <c r="U1744" s="69">
        <f t="shared" si="130"/>
        <v>0</v>
      </c>
      <c r="V1744" s="75">
        <f t="shared" si="131"/>
        <v>0</v>
      </c>
      <c r="W1744">
        <f>IFERROR(VLOOKUP($J1745,OSA!$BD:$BD,1,0),0)</f>
        <v>0</v>
      </c>
    </row>
    <row r="1745" spans="1:23" x14ac:dyDescent="0.35">
      <c r="A1745" t="str">
        <f t="shared" si="129"/>
        <v/>
      </c>
      <c r="C1745" s="4"/>
      <c r="H1745">
        <f>IFERROR(VLOOKUP($A1745,OSA!$BD:$BD,1,0),0)</f>
        <v>0</v>
      </c>
      <c r="J1745" t="str">
        <f t="shared" si="128"/>
        <v/>
      </c>
      <c r="K1745" s="48"/>
      <c r="N1745" s="4"/>
      <c r="U1745" s="69">
        <f t="shared" si="130"/>
        <v>0</v>
      </c>
      <c r="V1745" s="75">
        <f t="shared" si="131"/>
        <v>0</v>
      </c>
      <c r="W1745">
        <f>IFERROR(VLOOKUP($J1746,OSA!$BD:$BD,1,0),0)</f>
        <v>0</v>
      </c>
    </row>
    <row r="1746" spans="1:23" x14ac:dyDescent="0.35">
      <c r="A1746" t="str">
        <f t="shared" si="129"/>
        <v/>
      </c>
      <c r="C1746" s="4"/>
      <c r="H1746">
        <f>IFERROR(VLOOKUP($A1746,OSA!$BD:$BD,1,0),0)</f>
        <v>0</v>
      </c>
      <c r="J1746" t="str">
        <f t="shared" si="128"/>
        <v/>
      </c>
      <c r="K1746" s="48"/>
      <c r="N1746" s="4"/>
      <c r="U1746" s="69">
        <f t="shared" si="130"/>
        <v>0</v>
      </c>
      <c r="V1746" s="75">
        <f t="shared" si="131"/>
        <v>0</v>
      </c>
      <c r="W1746">
        <f>IFERROR(VLOOKUP($J1747,OSA!$BD:$BD,1,0),0)</f>
        <v>0</v>
      </c>
    </row>
    <row r="1747" spans="1:23" x14ac:dyDescent="0.35">
      <c r="A1747" t="str">
        <f t="shared" si="129"/>
        <v/>
      </c>
      <c r="C1747" s="4"/>
      <c r="H1747">
        <f>IFERROR(VLOOKUP($A1747,OSA!$BD:$BD,1,0),0)</f>
        <v>0</v>
      </c>
      <c r="J1747" t="str">
        <f t="shared" si="128"/>
        <v/>
      </c>
      <c r="K1747" s="48"/>
      <c r="N1747" s="4"/>
      <c r="U1747" s="69">
        <f t="shared" si="130"/>
        <v>0</v>
      </c>
      <c r="V1747" s="75">
        <f t="shared" si="131"/>
        <v>0</v>
      </c>
      <c r="W1747">
        <f>IFERROR(VLOOKUP($J1748,OSA!$BD:$BD,1,0),0)</f>
        <v>0</v>
      </c>
    </row>
    <row r="1748" spans="1:23" x14ac:dyDescent="0.35">
      <c r="A1748" t="str">
        <f t="shared" si="129"/>
        <v/>
      </c>
      <c r="C1748" s="4"/>
      <c r="H1748">
        <f>IFERROR(VLOOKUP($A1748,OSA!$BD:$BD,1,0),0)</f>
        <v>0</v>
      </c>
      <c r="J1748" t="str">
        <f t="shared" si="128"/>
        <v/>
      </c>
      <c r="K1748" s="48"/>
      <c r="N1748" s="4"/>
      <c r="U1748" s="69">
        <f t="shared" si="130"/>
        <v>0</v>
      </c>
      <c r="V1748" s="75">
        <f t="shared" si="131"/>
        <v>0</v>
      </c>
      <c r="W1748">
        <f>IFERROR(VLOOKUP($J1749,OSA!$BD:$BD,1,0),0)</f>
        <v>0</v>
      </c>
    </row>
    <row r="1749" spans="1:23" x14ac:dyDescent="0.35">
      <c r="A1749" t="str">
        <f t="shared" si="129"/>
        <v/>
      </c>
      <c r="C1749" s="4"/>
      <c r="H1749">
        <f>IFERROR(VLOOKUP($A1749,OSA!$BD:$BD,1,0),0)</f>
        <v>0</v>
      </c>
      <c r="J1749" t="str">
        <f t="shared" si="128"/>
        <v/>
      </c>
      <c r="K1749" s="48"/>
      <c r="N1749" s="4"/>
      <c r="U1749" s="69">
        <f t="shared" si="130"/>
        <v>0</v>
      </c>
      <c r="V1749" s="75">
        <f t="shared" si="131"/>
        <v>0</v>
      </c>
      <c r="W1749">
        <f>IFERROR(VLOOKUP($J1750,OSA!$BD:$BD,1,0),0)</f>
        <v>0</v>
      </c>
    </row>
    <row r="1750" spans="1:23" x14ac:dyDescent="0.35">
      <c r="A1750" t="str">
        <f t="shared" si="129"/>
        <v/>
      </c>
      <c r="C1750" s="4"/>
      <c r="H1750">
        <f>IFERROR(VLOOKUP($A1750,OSA!$BD:$BD,1,0),0)</f>
        <v>0</v>
      </c>
      <c r="J1750" t="str">
        <f t="shared" si="128"/>
        <v/>
      </c>
      <c r="K1750" s="48"/>
      <c r="N1750" s="4"/>
      <c r="U1750" s="69">
        <f t="shared" si="130"/>
        <v>0</v>
      </c>
      <c r="V1750" s="75">
        <f t="shared" si="131"/>
        <v>0</v>
      </c>
      <c r="W1750">
        <f>IFERROR(VLOOKUP($J1751,OSA!$BD:$BD,1,0),0)</f>
        <v>0</v>
      </c>
    </row>
    <row r="1751" spans="1:23" x14ac:dyDescent="0.35">
      <c r="A1751" t="str">
        <f t="shared" si="129"/>
        <v/>
      </c>
      <c r="C1751" s="4"/>
      <c r="H1751">
        <f>IFERROR(VLOOKUP($A1751,OSA!$BD:$BD,1,0),0)</f>
        <v>0</v>
      </c>
      <c r="J1751" t="str">
        <f t="shared" si="128"/>
        <v/>
      </c>
      <c r="K1751" s="48"/>
      <c r="N1751" s="4"/>
      <c r="U1751" s="69">
        <f t="shared" si="130"/>
        <v>0</v>
      </c>
      <c r="V1751" s="75">
        <f t="shared" si="131"/>
        <v>0</v>
      </c>
      <c r="W1751">
        <f>IFERROR(VLOOKUP($J1752,OSA!$BD:$BD,1,0),0)</f>
        <v>0</v>
      </c>
    </row>
    <row r="1752" spans="1:23" x14ac:dyDescent="0.35">
      <c r="A1752" t="str">
        <f t="shared" si="129"/>
        <v/>
      </c>
      <c r="C1752" s="4"/>
      <c r="H1752">
        <f>IFERROR(VLOOKUP($A1752,OSA!$BD:$BD,1,0),0)</f>
        <v>0</v>
      </c>
      <c r="J1752" t="str">
        <f t="shared" si="128"/>
        <v/>
      </c>
      <c r="K1752" s="48"/>
      <c r="N1752" s="4"/>
      <c r="U1752" s="69">
        <f t="shared" si="130"/>
        <v>0</v>
      </c>
      <c r="V1752" s="75">
        <f t="shared" si="131"/>
        <v>0</v>
      </c>
      <c r="W1752">
        <f>IFERROR(VLOOKUP($J1753,OSA!$BD:$BD,1,0),0)</f>
        <v>0</v>
      </c>
    </row>
    <row r="1753" spans="1:23" x14ac:dyDescent="0.35">
      <c r="A1753" t="str">
        <f t="shared" si="129"/>
        <v/>
      </c>
      <c r="C1753" s="4"/>
      <c r="H1753">
        <f>IFERROR(VLOOKUP($A1753,OSA!$BD:$BD,1,0),0)</f>
        <v>0</v>
      </c>
      <c r="J1753" t="str">
        <f t="shared" si="128"/>
        <v/>
      </c>
      <c r="K1753" s="48"/>
      <c r="N1753" s="4"/>
      <c r="U1753" s="69">
        <f t="shared" si="130"/>
        <v>0</v>
      </c>
      <c r="V1753" s="75">
        <f t="shared" si="131"/>
        <v>0</v>
      </c>
      <c r="W1753">
        <f>IFERROR(VLOOKUP($J1754,OSA!$BD:$BD,1,0),0)</f>
        <v>0</v>
      </c>
    </row>
    <row r="1754" spans="1:23" x14ac:dyDescent="0.35">
      <c r="A1754" t="str">
        <f t="shared" si="129"/>
        <v/>
      </c>
      <c r="C1754" s="4"/>
      <c r="H1754">
        <f>IFERROR(VLOOKUP($A1754,OSA!$BD:$BD,1,0),0)</f>
        <v>0</v>
      </c>
      <c r="J1754" t="str">
        <f t="shared" si="128"/>
        <v/>
      </c>
      <c r="K1754" s="48"/>
      <c r="N1754" s="4"/>
      <c r="U1754" s="69">
        <f t="shared" si="130"/>
        <v>0</v>
      </c>
      <c r="V1754" s="75">
        <f t="shared" si="131"/>
        <v>0</v>
      </c>
      <c r="W1754">
        <f>IFERROR(VLOOKUP($J1755,OSA!$BD:$BD,1,0),0)</f>
        <v>0</v>
      </c>
    </row>
    <row r="1755" spans="1:23" x14ac:dyDescent="0.35">
      <c r="A1755" t="str">
        <f t="shared" si="129"/>
        <v/>
      </c>
      <c r="C1755" s="4"/>
      <c r="H1755">
        <f>IFERROR(VLOOKUP($A1755,OSA!$BD:$BD,1,0),0)</f>
        <v>0</v>
      </c>
      <c r="J1755" t="str">
        <f t="shared" si="128"/>
        <v/>
      </c>
      <c r="K1755" s="48"/>
      <c r="N1755" s="4"/>
      <c r="U1755" s="69">
        <f t="shared" si="130"/>
        <v>0</v>
      </c>
      <c r="V1755" s="75">
        <f t="shared" si="131"/>
        <v>0</v>
      </c>
      <c r="W1755">
        <f>IFERROR(VLOOKUP($J1756,OSA!$BD:$BD,1,0),0)</f>
        <v>0</v>
      </c>
    </row>
    <row r="1756" spans="1:23" x14ac:dyDescent="0.35">
      <c r="A1756" t="str">
        <f t="shared" si="129"/>
        <v/>
      </c>
      <c r="C1756" s="4"/>
      <c r="H1756">
        <f>IFERROR(VLOOKUP($A1756,OSA!$BD:$BD,1,0),0)</f>
        <v>0</v>
      </c>
      <c r="J1756" t="str">
        <f t="shared" si="128"/>
        <v/>
      </c>
      <c r="K1756" s="48"/>
      <c r="N1756" s="4"/>
      <c r="U1756" s="69">
        <f t="shared" si="130"/>
        <v>0</v>
      </c>
      <c r="V1756" s="75">
        <f t="shared" si="131"/>
        <v>0</v>
      </c>
      <c r="W1756">
        <f>IFERROR(VLOOKUP($J1757,OSA!$BD:$BD,1,0),0)</f>
        <v>0</v>
      </c>
    </row>
    <row r="1757" spans="1:23" x14ac:dyDescent="0.35">
      <c r="A1757" t="str">
        <f t="shared" si="129"/>
        <v/>
      </c>
      <c r="C1757" s="4"/>
      <c r="H1757">
        <f>IFERROR(VLOOKUP($A1757,OSA!$BD:$BD,1,0),0)</f>
        <v>0</v>
      </c>
      <c r="J1757" t="str">
        <f t="shared" si="128"/>
        <v/>
      </c>
      <c r="K1757" s="48"/>
      <c r="N1757" s="4"/>
      <c r="U1757" s="69">
        <f t="shared" si="130"/>
        <v>0</v>
      </c>
      <c r="V1757" s="75">
        <f t="shared" si="131"/>
        <v>0</v>
      </c>
      <c r="W1757">
        <f>IFERROR(VLOOKUP($J1758,OSA!$BD:$BD,1,0),0)</f>
        <v>0</v>
      </c>
    </row>
    <row r="1758" spans="1:23" x14ac:dyDescent="0.35">
      <c r="A1758" t="str">
        <f t="shared" si="129"/>
        <v/>
      </c>
      <c r="C1758" s="4"/>
      <c r="H1758">
        <f>IFERROR(VLOOKUP($A1758,OSA!$BD:$BD,1,0),0)</f>
        <v>0</v>
      </c>
      <c r="J1758" t="str">
        <f t="shared" si="128"/>
        <v/>
      </c>
      <c r="K1758" s="48"/>
      <c r="N1758" s="4"/>
      <c r="U1758" s="69">
        <f t="shared" si="130"/>
        <v>0</v>
      </c>
      <c r="V1758" s="75">
        <f t="shared" si="131"/>
        <v>0</v>
      </c>
      <c r="W1758">
        <f>IFERROR(VLOOKUP($J1759,OSA!$BD:$BD,1,0),0)</f>
        <v>0</v>
      </c>
    </row>
    <row r="1759" spans="1:23" x14ac:dyDescent="0.35">
      <c r="A1759" t="str">
        <f t="shared" si="129"/>
        <v/>
      </c>
      <c r="C1759" s="4"/>
      <c r="H1759">
        <f>IFERROR(VLOOKUP($A1759,OSA!$BD:$BD,1,0),0)</f>
        <v>0</v>
      </c>
      <c r="J1759" t="str">
        <f t="shared" si="128"/>
        <v/>
      </c>
      <c r="K1759" s="48"/>
      <c r="N1759" s="4"/>
      <c r="U1759" s="69">
        <f t="shared" si="130"/>
        <v>0</v>
      </c>
      <c r="V1759" s="75">
        <f t="shared" si="131"/>
        <v>0</v>
      </c>
      <c r="W1759">
        <f>IFERROR(VLOOKUP($J1760,OSA!$BD:$BD,1,0),0)</f>
        <v>0</v>
      </c>
    </row>
    <row r="1760" spans="1:23" x14ac:dyDescent="0.35">
      <c r="A1760" t="str">
        <f t="shared" si="129"/>
        <v/>
      </c>
      <c r="C1760" s="4"/>
      <c r="H1760">
        <f>IFERROR(VLOOKUP($A1760,OSA!$BD:$BD,1,0),0)</f>
        <v>0</v>
      </c>
      <c r="J1760" t="str">
        <f t="shared" ref="J1760:J1823" si="132">K1760&amp;N1760</f>
        <v/>
      </c>
      <c r="K1760" s="48"/>
      <c r="N1760" s="4"/>
      <c r="U1760" s="69">
        <f t="shared" si="130"/>
        <v>0</v>
      </c>
      <c r="V1760" s="75">
        <f t="shared" si="131"/>
        <v>0</v>
      </c>
      <c r="W1760">
        <f>IFERROR(VLOOKUP($J1761,OSA!$BD:$BD,1,0),0)</f>
        <v>0</v>
      </c>
    </row>
    <row r="1761" spans="1:23" x14ac:dyDescent="0.35">
      <c r="A1761" t="str">
        <f t="shared" si="129"/>
        <v/>
      </c>
      <c r="C1761" s="4"/>
      <c r="H1761">
        <f>IFERROR(VLOOKUP($A1761,OSA!$BD:$BD,1,0),0)</f>
        <v>0</v>
      </c>
      <c r="J1761" t="str">
        <f t="shared" si="132"/>
        <v/>
      </c>
      <c r="K1761" s="48"/>
      <c r="N1761" s="4"/>
      <c r="U1761" s="69">
        <f t="shared" si="130"/>
        <v>0</v>
      </c>
      <c r="V1761" s="75">
        <f t="shared" si="131"/>
        <v>0</v>
      </c>
      <c r="W1761">
        <f>IFERROR(VLOOKUP($J1762,OSA!$BD:$BD,1,0),0)</f>
        <v>0</v>
      </c>
    </row>
    <row r="1762" spans="1:23" x14ac:dyDescent="0.35">
      <c r="A1762" t="str">
        <f t="shared" si="129"/>
        <v/>
      </c>
      <c r="C1762" s="4"/>
      <c r="H1762">
        <f>IFERROR(VLOOKUP($A1762,OSA!$BD:$BD,1,0),0)</f>
        <v>0</v>
      </c>
      <c r="J1762" t="str">
        <f t="shared" si="132"/>
        <v/>
      </c>
      <c r="K1762" s="48"/>
      <c r="N1762" s="4"/>
      <c r="U1762" s="69">
        <f t="shared" si="130"/>
        <v>0</v>
      </c>
      <c r="V1762" s="75">
        <f t="shared" si="131"/>
        <v>0</v>
      </c>
      <c r="W1762">
        <f>IFERROR(VLOOKUP($J1763,OSA!$BD:$BD,1,0),0)</f>
        <v>0</v>
      </c>
    </row>
    <row r="1763" spans="1:23" x14ac:dyDescent="0.35">
      <c r="A1763" t="str">
        <f t="shared" si="129"/>
        <v/>
      </c>
      <c r="C1763" s="4"/>
      <c r="H1763">
        <f>IFERROR(VLOOKUP($A1763,OSA!$BD:$BD,1,0),0)</f>
        <v>0</v>
      </c>
      <c r="J1763" t="str">
        <f t="shared" si="132"/>
        <v/>
      </c>
      <c r="K1763" s="48"/>
      <c r="N1763" s="4"/>
      <c r="U1763" s="69">
        <f t="shared" si="130"/>
        <v>0</v>
      </c>
      <c r="V1763" s="75">
        <f t="shared" si="131"/>
        <v>0</v>
      </c>
      <c r="W1763">
        <f>IFERROR(VLOOKUP($J1764,OSA!$BD:$BD,1,0),0)</f>
        <v>0</v>
      </c>
    </row>
    <row r="1764" spans="1:23" x14ac:dyDescent="0.35">
      <c r="A1764" t="str">
        <f t="shared" si="129"/>
        <v/>
      </c>
      <c r="C1764" s="4"/>
      <c r="H1764">
        <f>IFERROR(VLOOKUP($A1764,OSA!$BD:$BD,1,0),0)</f>
        <v>0</v>
      </c>
      <c r="J1764" t="str">
        <f t="shared" si="132"/>
        <v/>
      </c>
      <c r="K1764" s="48"/>
      <c r="N1764" s="4"/>
      <c r="U1764" s="69">
        <f t="shared" si="130"/>
        <v>0</v>
      </c>
      <c r="V1764" s="75">
        <f t="shared" si="131"/>
        <v>0</v>
      </c>
      <c r="W1764">
        <f>IFERROR(VLOOKUP($J1765,OSA!$BD:$BD,1,0),0)</f>
        <v>0</v>
      </c>
    </row>
    <row r="1765" spans="1:23" x14ac:dyDescent="0.35">
      <c r="A1765" t="str">
        <f t="shared" si="129"/>
        <v/>
      </c>
      <c r="C1765" s="4"/>
      <c r="H1765">
        <f>IFERROR(VLOOKUP($A1765,OSA!$BD:$BD,1,0),0)</f>
        <v>0</v>
      </c>
      <c r="J1765" t="str">
        <f t="shared" si="132"/>
        <v/>
      </c>
      <c r="K1765" s="48"/>
      <c r="N1765" s="4"/>
      <c r="U1765" s="69">
        <f t="shared" si="130"/>
        <v>0</v>
      </c>
      <c r="V1765" s="75">
        <f t="shared" si="131"/>
        <v>0</v>
      </c>
      <c r="W1765">
        <f>IFERROR(VLOOKUP($J1766,OSA!$BD:$BD,1,0),0)</f>
        <v>0</v>
      </c>
    </row>
    <row r="1766" spans="1:23" x14ac:dyDescent="0.35">
      <c r="A1766" t="str">
        <f t="shared" si="129"/>
        <v/>
      </c>
      <c r="C1766" s="4"/>
      <c r="H1766">
        <f>IFERROR(VLOOKUP($A1766,OSA!$BD:$BD,1,0),0)</f>
        <v>0</v>
      </c>
      <c r="J1766" t="str">
        <f t="shared" si="132"/>
        <v/>
      </c>
      <c r="K1766" s="48"/>
      <c r="N1766" s="4"/>
      <c r="U1766" s="69">
        <f t="shared" si="130"/>
        <v>0</v>
      </c>
      <c r="V1766" s="75">
        <f t="shared" si="131"/>
        <v>0</v>
      </c>
      <c r="W1766">
        <f>IFERROR(VLOOKUP($J1767,OSA!$BD:$BD,1,0),0)</f>
        <v>0</v>
      </c>
    </row>
    <row r="1767" spans="1:23" x14ac:dyDescent="0.35">
      <c r="A1767" t="str">
        <f t="shared" si="129"/>
        <v/>
      </c>
      <c r="C1767" s="4"/>
      <c r="H1767">
        <f>IFERROR(VLOOKUP($A1767,OSA!$BD:$BD,1,0),0)</f>
        <v>0</v>
      </c>
      <c r="J1767" t="str">
        <f t="shared" si="132"/>
        <v/>
      </c>
      <c r="K1767" s="48"/>
      <c r="N1767" s="4"/>
      <c r="U1767" s="69">
        <f t="shared" si="130"/>
        <v>0</v>
      </c>
      <c r="V1767" s="75">
        <f t="shared" si="131"/>
        <v>0</v>
      </c>
      <c r="W1767">
        <f>IFERROR(VLOOKUP($J1768,OSA!$BD:$BD,1,0),0)</f>
        <v>0</v>
      </c>
    </row>
    <row r="1768" spans="1:23" x14ac:dyDescent="0.35">
      <c r="A1768" t="str">
        <f t="shared" si="129"/>
        <v/>
      </c>
      <c r="C1768" s="4"/>
      <c r="H1768">
        <f>IFERROR(VLOOKUP($A1768,OSA!$BD:$BD,1,0),0)</f>
        <v>0</v>
      </c>
      <c r="J1768" t="str">
        <f t="shared" si="132"/>
        <v/>
      </c>
      <c r="K1768" s="48"/>
      <c r="N1768" s="4"/>
      <c r="U1768" s="69">
        <f t="shared" si="130"/>
        <v>0</v>
      </c>
      <c r="V1768" s="75">
        <f t="shared" si="131"/>
        <v>0</v>
      </c>
      <c r="W1768">
        <f>IFERROR(VLOOKUP($J1769,OSA!$BD:$BD,1,0),0)</f>
        <v>0</v>
      </c>
    </row>
    <row r="1769" spans="1:23" x14ac:dyDescent="0.35">
      <c r="A1769" t="str">
        <f t="shared" si="129"/>
        <v/>
      </c>
      <c r="C1769" s="4"/>
      <c r="H1769">
        <f>IFERROR(VLOOKUP($A1769,OSA!$BD:$BD,1,0),0)</f>
        <v>0</v>
      </c>
      <c r="J1769" t="str">
        <f t="shared" si="132"/>
        <v/>
      </c>
      <c r="K1769" s="48"/>
      <c r="N1769" s="4"/>
      <c r="U1769" s="69">
        <f t="shared" si="130"/>
        <v>0</v>
      </c>
      <c r="V1769" s="75">
        <f t="shared" si="131"/>
        <v>0</v>
      </c>
      <c r="W1769">
        <f>IFERROR(VLOOKUP($J1770,OSA!$BD:$BD,1,0),0)</f>
        <v>0</v>
      </c>
    </row>
    <row r="1770" spans="1:23" x14ac:dyDescent="0.35">
      <c r="A1770" t="str">
        <f t="shared" si="129"/>
        <v/>
      </c>
      <c r="C1770" s="4"/>
      <c r="H1770">
        <f>IFERROR(VLOOKUP($A1770,OSA!$BD:$BD,1,0),0)</f>
        <v>0</v>
      </c>
      <c r="J1770" t="str">
        <f t="shared" si="132"/>
        <v/>
      </c>
      <c r="K1770" s="48"/>
      <c r="N1770" s="4"/>
      <c r="U1770" s="69">
        <f t="shared" si="130"/>
        <v>0</v>
      </c>
      <c r="V1770" s="75">
        <f t="shared" si="131"/>
        <v>0</v>
      </c>
      <c r="W1770">
        <f>IFERROR(VLOOKUP($J1771,OSA!$BD:$BD,1,0),0)</f>
        <v>0</v>
      </c>
    </row>
    <row r="1771" spans="1:23" x14ac:dyDescent="0.35">
      <c r="A1771" t="str">
        <f t="shared" si="129"/>
        <v/>
      </c>
      <c r="C1771" s="4"/>
      <c r="H1771">
        <f>IFERROR(VLOOKUP($A1771,OSA!$BD:$BD,1,0),0)</f>
        <v>0</v>
      </c>
      <c r="J1771" t="str">
        <f t="shared" si="132"/>
        <v/>
      </c>
      <c r="K1771" s="48"/>
      <c r="N1771" s="4"/>
      <c r="U1771" s="69">
        <f t="shared" si="130"/>
        <v>0</v>
      </c>
      <c r="V1771" s="75">
        <f t="shared" si="131"/>
        <v>0</v>
      </c>
      <c r="W1771">
        <f>IFERROR(VLOOKUP($J1772,OSA!$BD:$BD,1,0),0)</f>
        <v>0</v>
      </c>
    </row>
    <row r="1772" spans="1:23" x14ac:dyDescent="0.35">
      <c r="A1772" t="str">
        <f t="shared" si="129"/>
        <v/>
      </c>
      <c r="C1772" s="4"/>
      <c r="H1772">
        <f>IFERROR(VLOOKUP($A1772,OSA!$BD:$BD,1,0),0)</f>
        <v>0</v>
      </c>
      <c r="J1772" t="str">
        <f t="shared" si="132"/>
        <v/>
      </c>
      <c r="K1772" s="48"/>
      <c r="N1772" s="4"/>
      <c r="U1772" s="69">
        <f t="shared" si="130"/>
        <v>0</v>
      </c>
      <c r="V1772" s="75">
        <f t="shared" si="131"/>
        <v>0</v>
      </c>
      <c r="W1772">
        <f>IFERROR(VLOOKUP($J1773,OSA!$BD:$BD,1,0),0)</f>
        <v>0</v>
      </c>
    </row>
    <row r="1773" spans="1:23" x14ac:dyDescent="0.35">
      <c r="A1773" t="str">
        <f t="shared" si="129"/>
        <v/>
      </c>
      <c r="C1773" s="4"/>
      <c r="H1773">
        <f>IFERROR(VLOOKUP($A1773,OSA!$BD:$BD,1,0),0)</f>
        <v>0</v>
      </c>
      <c r="J1773" t="str">
        <f t="shared" si="132"/>
        <v/>
      </c>
      <c r="K1773" s="48"/>
      <c r="N1773" s="4"/>
      <c r="U1773" s="69">
        <f t="shared" si="130"/>
        <v>0</v>
      </c>
      <c r="V1773" s="75">
        <f t="shared" si="131"/>
        <v>0</v>
      </c>
      <c r="W1773">
        <f>IFERROR(VLOOKUP($J1774,OSA!$BD:$BD,1,0),0)</f>
        <v>0</v>
      </c>
    </row>
    <row r="1774" spans="1:23" x14ac:dyDescent="0.35">
      <c r="A1774" t="str">
        <f t="shared" si="129"/>
        <v/>
      </c>
      <c r="C1774" s="4"/>
      <c r="H1774">
        <f>IFERROR(VLOOKUP($A1774,OSA!$BD:$BD,1,0),0)</f>
        <v>0</v>
      </c>
      <c r="J1774" t="str">
        <f t="shared" si="132"/>
        <v/>
      </c>
      <c r="K1774" s="48"/>
      <c r="N1774" s="4"/>
      <c r="U1774" s="69">
        <f t="shared" si="130"/>
        <v>0</v>
      </c>
      <c r="V1774" s="75">
        <f t="shared" si="131"/>
        <v>0</v>
      </c>
      <c r="W1774">
        <f>IFERROR(VLOOKUP($J1775,OSA!$BD:$BD,1,0),0)</f>
        <v>0</v>
      </c>
    </row>
    <row r="1775" spans="1:23" x14ac:dyDescent="0.35">
      <c r="A1775" t="str">
        <f t="shared" si="129"/>
        <v/>
      </c>
      <c r="C1775" s="4"/>
      <c r="H1775">
        <f>IFERROR(VLOOKUP($A1775,OSA!$BD:$BD,1,0),0)</f>
        <v>0</v>
      </c>
      <c r="J1775" t="str">
        <f t="shared" si="132"/>
        <v/>
      </c>
      <c r="K1775" s="48"/>
      <c r="N1775" s="4"/>
      <c r="U1775" s="69">
        <f t="shared" si="130"/>
        <v>0</v>
      </c>
      <c r="V1775" s="75">
        <f t="shared" si="131"/>
        <v>0</v>
      </c>
      <c r="W1775">
        <f>IFERROR(VLOOKUP($J1776,OSA!$BD:$BD,1,0),0)</f>
        <v>0</v>
      </c>
    </row>
    <row r="1776" spans="1:23" x14ac:dyDescent="0.35">
      <c r="A1776" t="str">
        <f t="shared" si="129"/>
        <v/>
      </c>
      <c r="C1776" s="4"/>
      <c r="H1776">
        <f>IFERROR(VLOOKUP($A1776,OSA!$BD:$BD,1,0),0)</f>
        <v>0</v>
      </c>
      <c r="J1776" t="str">
        <f t="shared" si="132"/>
        <v/>
      </c>
      <c r="K1776" s="48"/>
      <c r="N1776" s="4"/>
      <c r="U1776" s="69">
        <f t="shared" si="130"/>
        <v>0</v>
      </c>
      <c r="V1776" s="75">
        <f t="shared" si="131"/>
        <v>0</v>
      </c>
      <c r="W1776">
        <f>IFERROR(VLOOKUP($J1777,OSA!$BD:$BD,1,0),0)</f>
        <v>0</v>
      </c>
    </row>
    <row r="1777" spans="1:23" x14ac:dyDescent="0.35">
      <c r="A1777" t="str">
        <f t="shared" si="129"/>
        <v/>
      </c>
      <c r="C1777" s="4"/>
      <c r="H1777">
        <f>IFERROR(VLOOKUP($A1777,OSA!$BD:$BD,1,0),0)</f>
        <v>0</v>
      </c>
      <c r="J1777" t="str">
        <f t="shared" si="132"/>
        <v/>
      </c>
      <c r="K1777" s="48"/>
      <c r="N1777" s="4"/>
      <c r="U1777" s="69">
        <f t="shared" si="130"/>
        <v>0</v>
      </c>
      <c r="V1777" s="75">
        <f t="shared" si="131"/>
        <v>0</v>
      </c>
      <c r="W1777">
        <f>IFERROR(VLOOKUP($J1778,OSA!$BD:$BD,1,0),0)</f>
        <v>0</v>
      </c>
    </row>
    <row r="1778" spans="1:23" x14ac:dyDescent="0.35">
      <c r="A1778" t="str">
        <f t="shared" si="129"/>
        <v/>
      </c>
      <c r="C1778" s="4"/>
      <c r="H1778">
        <f>IFERROR(VLOOKUP($A1778,OSA!$BD:$BD,1,0),0)</f>
        <v>0</v>
      </c>
      <c r="J1778" t="str">
        <f t="shared" si="132"/>
        <v/>
      </c>
      <c r="K1778" s="48"/>
      <c r="N1778" s="4"/>
      <c r="U1778" s="69">
        <f t="shared" si="130"/>
        <v>0</v>
      </c>
      <c r="V1778" s="75">
        <f t="shared" si="131"/>
        <v>0</v>
      </c>
      <c r="W1778">
        <f>IFERROR(VLOOKUP($J1779,OSA!$BD:$BD,1,0),0)</f>
        <v>0</v>
      </c>
    </row>
    <row r="1779" spans="1:23" x14ac:dyDescent="0.35">
      <c r="A1779" t="str">
        <f t="shared" si="129"/>
        <v/>
      </c>
      <c r="C1779" s="4"/>
      <c r="H1779">
        <f>IFERROR(VLOOKUP($A1779,OSA!$BD:$BD,1,0),0)</f>
        <v>0</v>
      </c>
      <c r="J1779" t="str">
        <f t="shared" si="132"/>
        <v/>
      </c>
      <c r="K1779" s="48"/>
      <c r="N1779" s="4"/>
      <c r="U1779" s="69">
        <f t="shared" si="130"/>
        <v>0</v>
      </c>
      <c r="V1779" s="75">
        <f t="shared" si="131"/>
        <v>0</v>
      </c>
      <c r="W1779">
        <f>IFERROR(VLOOKUP($J1780,OSA!$BD:$BD,1,0),0)</f>
        <v>0</v>
      </c>
    </row>
    <row r="1780" spans="1:23" x14ac:dyDescent="0.35">
      <c r="A1780" t="str">
        <f t="shared" si="129"/>
        <v/>
      </c>
      <c r="C1780" s="4"/>
      <c r="H1780">
        <f>IFERROR(VLOOKUP($A1780,OSA!$BD:$BD,1,0),0)</f>
        <v>0</v>
      </c>
      <c r="J1780" t="str">
        <f t="shared" si="132"/>
        <v/>
      </c>
      <c r="K1780" s="48"/>
      <c r="N1780" s="4"/>
      <c r="U1780" s="69">
        <f t="shared" si="130"/>
        <v>0</v>
      </c>
      <c r="V1780" s="75">
        <f t="shared" si="131"/>
        <v>0</v>
      </c>
      <c r="W1780">
        <f>IFERROR(VLOOKUP($J1781,OSA!$BD:$BD,1,0),0)</f>
        <v>0</v>
      </c>
    </row>
    <row r="1781" spans="1:23" x14ac:dyDescent="0.35">
      <c r="A1781" t="str">
        <f t="shared" si="129"/>
        <v/>
      </c>
      <c r="C1781" s="4"/>
      <c r="H1781">
        <f>IFERROR(VLOOKUP($A1781,OSA!$BD:$BD,1,0),0)</f>
        <v>0</v>
      </c>
      <c r="J1781" t="str">
        <f t="shared" si="132"/>
        <v/>
      </c>
      <c r="K1781" s="48"/>
      <c r="N1781" s="4"/>
      <c r="U1781" s="69">
        <f t="shared" si="130"/>
        <v>0</v>
      </c>
      <c r="V1781" s="75">
        <f t="shared" si="131"/>
        <v>0</v>
      </c>
      <c r="W1781">
        <f>IFERROR(VLOOKUP($J1782,OSA!$BD:$BD,1,0),0)</f>
        <v>0</v>
      </c>
    </row>
    <row r="1782" spans="1:23" x14ac:dyDescent="0.35">
      <c r="A1782" t="str">
        <f t="shared" si="129"/>
        <v/>
      </c>
      <c r="C1782" s="4"/>
      <c r="H1782">
        <f>IFERROR(VLOOKUP($A1782,OSA!$BD:$BD,1,0),0)</f>
        <v>0</v>
      </c>
      <c r="J1782" t="str">
        <f t="shared" si="132"/>
        <v/>
      </c>
      <c r="K1782" s="48"/>
      <c r="N1782" s="4"/>
      <c r="U1782" s="69">
        <f t="shared" si="130"/>
        <v>0</v>
      </c>
      <c r="V1782" s="75">
        <f t="shared" si="131"/>
        <v>0</v>
      </c>
      <c r="W1782">
        <f>IFERROR(VLOOKUP($J1783,OSA!$BD:$BD,1,0),0)</f>
        <v>0</v>
      </c>
    </row>
    <row r="1783" spans="1:23" x14ac:dyDescent="0.35">
      <c r="A1783" t="str">
        <f t="shared" si="129"/>
        <v/>
      </c>
      <c r="C1783" s="4"/>
      <c r="H1783">
        <f>IFERROR(VLOOKUP($A1783,OSA!$BD:$BD,1,0),0)</f>
        <v>0</v>
      </c>
      <c r="J1783" t="str">
        <f t="shared" si="132"/>
        <v/>
      </c>
      <c r="K1783" s="48"/>
      <c r="N1783" s="4"/>
      <c r="U1783" s="69">
        <f t="shared" si="130"/>
        <v>0</v>
      </c>
      <c r="V1783" s="75">
        <f t="shared" si="131"/>
        <v>0</v>
      </c>
      <c r="W1783">
        <f>IFERROR(VLOOKUP($J1784,OSA!$BD:$BD,1,0),0)</f>
        <v>0</v>
      </c>
    </row>
    <row r="1784" spans="1:23" x14ac:dyDescent="0.35">
      <c r="A1784" t="str">
        <f t="shared" si="129"/>
        <v/>
      </c>
      <c r="C1784" s="4"/>
      <c r="H1784">
        <f>IFERROR(VLOOKUP($A1784,OSA!$BD:$BD,1,0),0)</f>
        <v>0</v>
      </c>
      <c r="J1784" t="str">
        <f t="shared" si="132"/>
        <v/>
      </c>
      <c r="K1784" s="48"/>
      <c r="N1784" s="4"/>
      <c r="U1784" s="69">
        <f t="shared" si="130"/>
        <v>0</v>
      </c>
      <c r="V1784" s="75">
        <f t="shared" si="131"/>
        <v>0</v>
      </c>
      <c r="W1784">
        <f>IFERROR(VLOOKUP($J1785,OSA!$BD:$BD,1,0),0)</f>
        <v>0</v>
      </c>
    </row>
    <row r="1785" spans="1:23" x14ac:dyDescent="0.35">
      <c r="A1785" t="str">
        <f t="shared" si="129"/>
        <v/>
      </c>
      <c r="C1785" s="4"/>
      <c r="H1785">
        <f>IFERROR(VLOOKUP($A1785,OSA!$BD:$BD,1,0),0)</f>
        <v>0</v>
      </c>
      <c r="J1785" t="str">
        <f t="shared" si="132"/>
        <v/>
      </c>
      <c r="K1785" s="48"/>
      <c r="N1785" s="4"/>
      <c r="U1785" s="69">
        <f t="shared" si="130"/>
        <v>0</v>
      </c>
      <c r="V1785" s="75">
        <f t="shared" si="131"/>
        <v>0</v>
      </c>
      <c r="W1785">
        <f>IFERROR(VLOOKUP($J1786,OSA!$BD:$BD,1,0),0)</f>
        <v>0</v>
      </c>
    </row>
    <row r="1786" spans="1:23" x14ac:dyDescent="0.35">
      <c r="A1786" t="str">
        <f t="shared" si="129"/>
        <v/>
      </c>
      <c r="C1786" s="4"/>
      <c r="H1786">
        <f>IFERROR(VLOOKUP($A1786,OSA!$BD:$BD,1,0),0)</f>
        <v>0</v>
      </c>
      <c r="J1786" t="str">
        <f t="shared" si="132"/>
        <v/>
      </c>
      <c r="K1786" s="48"/>
      <c r="N1786" s="4"/>
      <c r="U1786" s="69">
        <f t="shared" si="130"/>
        <v>0</v>
      </c>
      <c r="V1786" s="75">
        <f t="shared" si="131"/>
        <v>0</v>
      </c>
      <c r="W1786">
        <f>IFERROR(VLOOKUP($J1787,OSA!$BD:$BD,1,0),0)</f>
        <v>0</v>
      </c>
    </row>
    <row r="1787" spans="1:23" x14ac:dyDescent="0.35">
      <c r="A1787" t="str">
        <f t="shared" si="129"/>
        <v/>
      </c>
      <c r="C1787" s="4"/>
      <c r="H1787">
        <f>IFERROR(VLOOKUP($A1787,OSA!$BD:$BD,1,0),0)</f>
        <v>0</v>
      </c>
      <c r="J1787" t="str">
        <f t="shared" si="132"/>
        <v/>
      </c>
      <c r="K1787" s="48"/>
      <c r="N1787" s="4"/>
      <c r="U1787" s="69">
        <f t="shared" si="130"/>
        <v>0</v>
      </c>
      <c r="V1787" s="75">
        <f t="shared" si="131"/>
        <v>0</v>
      </c>
      <c r="W1787">
        <f>IFERROR(VLOOKUP($J1788,OSA!$BD:$BD,1,0),0)</f>
        <v>0</v>
      </c>
    </row>
    <row r="1788" spans="1:23" x14ac:dyDescent="0.35">
      <c r="A1788" t="str">
        <f t="shared" si="129"/>
        <v/>
      </c>
      <c r="C1788" s="4"/>
      <c r="H1788">
        <f>IFERROR(VLOOKUP($A1788,OSA!$BD:$BD,1,0),0)</f>
        <v>0</v>
      </c>
      <c r="J1788" t="str">
        <f t="shared" si="132"/>
        <v/>
      </c>
      <c r="K1788" s="48"/>
      <c r="N1788" s="4"/>
      <c r="U1788" s="69">
        <f t="shared" si="130"/>
        <v>0</v>
      </c>
      <c r="V1788" s="75">
        <f t="shared" si="131"/>
        <v>0</v>
      </c>
      <c r="W1788">
        <f>IFERROR(VLOOKUP($J1789,OSA!$BD:$BD,1,0),0)</f>
        <v>0</v>
      </c>
    </row>
    <row r="1789" spans="1:23" x14ac:dyDescent="0.35">
      <c r="A1789" t="str">
        <f t="shared" si="129"/>
        <v/>
      </c>
      <c r="C1789" s="4"/>
      <c r="H1789">
        <f>IFERROR(VLOOKUP($A1789,OSA!$BD:$BD,1,0),0)</f>
        <v>0</v>
      </c>
      <c r="J1789" t="str">
        <f t="shared" si="132"/>
        <v/>
      </c>
      <c r="K1789" s="48"/>
      <c r="N1789" s="4"/>
      <c r="U1789" s="69">
        <f t="shared" si="130"/>
        <v>0</v>
      </c>
      <c r="V1789" s="75">
        <f t="shared" si="131"/>
        <v>0</v>
      </c>
      <c r="W1789">
        <f>IFERROR(VLOOKUP($J1790,OSA!$BD:$BD,1,0),0)</f>
        <v>0</v>
      </c>
    </row>
    <row r="1790" spans="1:23" x14ac:dyDescent="0.35">
      <c r="A1790" t="str">
        <f t="shared" si="129"/>
        <v/>
      </c>
      <c r="C1790" s="4"/>
      <c r="H1790">
        <f>IFERROR(VLOOKUP($A1790,OSA!$BD:$BD,1,0),0)</f>
        <v>0</v>
      </c>
      <c r="J1790" t="str">
        <f t="shared" si="132"/>
        <v/>
      </c>
      <c r="K1790" s="48"/>
      <c r="N1790" s="4"/>
      <c r="U1790" s="69">
        <f t="shared" si="130"/>
        <v>0</v>
      </c>
      <c r="V1790" s="75">
        <f t="shared" si="131"/>
        <v>0</v>
      </c>
      <c r="W1790">
        <f>IFERROR(VLOOKUP($J1791,OSA!$BD:$BD,1,0),0)</f>
        <v>0</v>
      </c>
    </row>
    <row r="1791" spans="1:23" x14ac:dyDescent="0.35">
      <c r="A1791" t="str">
        <f t="shared" si="129"/>
        <v/>
      </c>
      <c r="C1791" s="4"/>
      <c r="H1791">
        <f>IFERROR(VLOOKUP($A1791,OSA!$BD:$BD,1,0),0)</f>
        <v>0</v>
      </c>
      <c r="J1791" t="str">
        <f t="shared" si="132"/>
        <v/>
      </c>
      <c r="K1791" s="48"/>
      <c r="N1791" s="4"/>
      <c r="U1791" s="69">
        <f t="shared" si="130"/>
        <v>0</v>
      </c>
      <c r="V1791" s="75">
        <f t="shared" si="131"/>
        <v>0</v>
      </c>
      <c r="W1791">
        <f>IFERROR(VLOOKUP($J1792,OSA!$BD:$BD,1,0),0)</f>
        <v>0</v>
      </c>
    </row>
    <row r="1792" spans="1:23" x14ac:dyDescent="0.35">
      <c r="A1792" t="str">
        <f t="shared" si="129"/>
        <v/>
      </c>
      <c r="C1792" s="4"/>
      <c r="H1792">
        <f>IFERROR(VLOOKUP($A1792,OSA!$BD:$BD,1,0),0)</f>
        <v>0</v>
      </c>
      <c r="J1792" t="str">
        <f t="shared" si="132"/>
        <v/>
      </c>
      <c r="K1792" s="48"/>
      <c r="N1792" s="4"/>
      <c r="U1792" s="69">
        <f t="shared" si="130"/>
        <v>0</v>
      </c>
      <c r="V1792" s="75">
        <f t="shared" si="131"/>
        <v>0</v>
      </c>
      <c r="W1792">
        <f>IFERROR(VLOOKUP($J1793,OSA!$BD:$BD,1,0),0)</f>
        <v>0</v>
      </c>
    </row>
    <row r="1793" spans="1:23" x14ac:dyDescent="0.35">
      <c r="A1793" t="str">
        <f t="shared" si="129"/>
        <v/>
      </c>
      <c r="C1793" s="4"/>
      <c r="H1793">
        <f>IFERROR(VLOOKUP($A1793,OSA!$BD:$BD,1,0),0)</f>
        <v>0</v>
      </c>
      <c r="J1793" t="str">
        <f t="shared" si="132"/>
        <v/>
      </c>
      <c r="K1793" s="48"/>
      <c r="N1793" s="4"/>
      <c r="U1793" s="69">
        <f t="shared" si="130"/>
        <v>0</v>
      </c>
      <c r="V1793" s="75">
        <f t="shared" si="131"/>
        <v>0</v>
      </c>
      <c r="W1793">
        <f>IFERROR(VLOOKUP($J1794,OSA!$BD:$BD,1,0),0)</f>
        <v>0</v>
      </c>
    </row>
    <row r="1794" spans="1:23" x14ac:dyDescent="0.35">
      <c r="A1794" t="str">
        <f t="shared" si="129"/>
        <v/>
      </c>
      <c r="C1794" s="4"/>
      <c r="H1794">
        <f>IFERROR(VLOOKUP($A1794,OSA!$BD:$BD,1,0),0)</f>
        <v>0</v>
      </c>
      <c r="J1794" t="str">
        <f t="shared" si="132"/>
        <v/>
      </c>
      <c r="K1794" s="48"/>
      <c r="N1794" s="4"/>
      <c r="U1794" s="69">
        <f t="shared" si="130"/>
        <v>0</v>
      </c>
      <c r="V1794" s="75">
        <f t="shared" si="131"/>
        <v>0</v>
      </c>
      <c r="W1794">
        <f>IFERROR(VLOOKUP($J1795,OSA!$BD:$BD,1,0),0)</f>
        <v>0</v>
      </c>
    </row>
    <row r="1795" spans="1:23" x14ac:dyDescent="0.35">
      <c r="A1795" t="str">
        <f t="shared" ref="A1795:A1858" si="133">B1795&amp;E1795</f>
        <v/>
      </c>
      <c r="C1795" s="4"/>
      <c r="H1795">
        <f>IFERROR(VLOOKUP($A1795,OSA!$BD:$BD,1,0),0)</f>
        <v>0</v>
      </c>
      <c r="J1795" t="str">
        <f t="shared" si="132"/>
        <v/>
      </c>
      <c r="K1795" s="48"/>
      <c r="N1795" s="4"/>
      <c r="U1795" s="69">
        <f t="shared" ref="U1795:U1858" si="134">SUM(O1795:Q1795)/3</f>
        <v>0</v>
      </c>
      <c r="V1795" s="75">
        <f t="shared" ref="V1795:V1858" si="135">SUM(R1795:T1795)/3</f>
        <v>0</v>
      </c>
      <c r="W1795">
        <f>IFERROR(VLOOKUP($J1796,OSA!$BD:$BD,1,0),0)</f>
        <v>0</v>
      </c>
    </row>
    <row r="1796" spans="1:23" x14ac:dyDescent="0.35">
      <c r="A1796" t="str">
        <f t="shared" si="133"/>
        <v/>
      </c>
      <c r="C1796" s="4"/>
      <c r="H1796">
        <f>IFERROR(VLOOKUP($A1796,OSA!$BD:$BD,1,0),0)</f>
        <v>0</v>
      </c>
      <c r="J1796" t="str">
        <f t="shared" si="132"/>
        <v/>
      </c>
      <c r="K1796" s="48"/>
      <c r="N1796" s="4"/>
      <c r="U1796" s="69">
        <f t="shared" si="134"/>
        <v>0</v>
      </c>
      <c r="V1796" s="75">
        <f t="shared" si="135"/>
        <v>0</v>
      </c>
      <c r="W1796">
        <f>IFERROR(VLOOKUP($J1797,OSA!$BD:$BD,1,0),0)</f>
        <v>0</v>
      </c>
    </row>
    <row r="1797" spans="1:23" x14ac:dyDescent="0.35">
      <c r="A1797" t="str">
        <f t="shared" si="133"/>
        <v/>
      </c>
      <c r="C1797" s="4"/>
      <c r="H1797">
        <f>IFERROR(VLOOKUP($A1797,OSA!$BD:$BD,1,0),0)</f>
        <v>0</v>
      </c>
      <c r="J1797" t="str">
        <f t="shared" si="132"/>
        <v/>
      </c>
      <c r="K1797" s="48"/>
      <c r="N1797" s="4"/>
      <c r="U1797" s="69">
        <f t="shared" si="134"/>
        <v>0</v>
      </c>
      <c r="V1797" s="75">
        <f t="shared" si="135"/>
        <v>0</v>
      </c>
      <c r="W1797">
        <f>IFERROR(VLOOKUP($J1798,OSA!$BD:$BD,1,0),0)</f>
        <v>0</v>
      </c>
    </row>
    <row r="1798" spans="1:23" x14ac:dyDescent="0.35">
      <c r="A1798" t="str">
        <f t="shared" si="133"/>
        <v/>
      </c>
      <c r="C1798" s="4"/>
      <c r="H1798">
        <f>IFERROR(VLOOKUP($A1798,OSA!$BD:$BD,1,0),0)</f>
        <v>0</v>
      </c>
      <c r="J1798" t="str">
        <f t="shared" si="132"/>
        <v/>
      </c>
      <c r="K1798" s="48"/>
      <c r="N1798" s="4"/>
      <c r="U1798" s="69">
        <f t="shared" si="134"/>
        <v>0</v>
      </c>
      <c r="V1798" s="75">
        <f t="shared" si="135"/>
        <v>0</v>
      </c>
      <c r="W1798">
        <f>IFERROR(VLOOKUP($J1799,OSA!$BD:$BD,1,0),0)</f>
        <v>0</v>
      </c>
    </row>
    <row r="1799" spans="1:23" x14ac:dyDescent="0.35">
      <c r="A1799" t="str">
        <f t="shared" si="133"/>
        <v/>
      </c>
      <c r="C1799" s="4"/>
      <c r="H1799">
        <f>IFERROR(VLOOKUP($A1799,OSA!$BD:$BD,1,0),0)</f>
        <v>0</v>
      </c>
      <c r="J1799" t="str">
        <f t="shared" si="132"/>
        <v/>
      </c>
      <c r="K1799" s="48"/>
      <c r="N1799" s="4"/>
      <c r="U1799" s="69">
        <f t="shared" si="134"/>
        <v>0</v>
      </c>
      <c r="V1799" s="75">
        <f t="shared" si="135"/>
        <v>0</v>
      </c>
      <c r="W1799">
        <f>IFERROR(VLOOKUP($J1800,OSA!$BD:$BD,1,0),0)</f>
        <v>0</v>
      </c>
    </row>
    <row r="1800" spans="1:23" x14ac:dyDescent="0.35">
      <c r="A1800" t="str">
        <f t="shared" si="133"/>
        <v/>
      </c>
      <c r="C1800" s="4"/>
      <c r="H1800">
        <f>IFERROR(VLOOKUP($A1800,OSA!$BD:$BD,1,0),0)</f>
        <v>0</v>
      </c>
      <c r="J1800" t="str">
        <f t="shared" si="132"/>
        <v/>
      </c>
      <c r="K1800" s="48"/>
      <c r="N1800" s="4"/>
      <c r="U1800" s="69">
        <f t="shared" si="134"/>
        <v>0</v>
      </c>
      <c r="V1800" s="75">
        <f t="shared" si="135"/>
        <v>0</v>
      </c>
      <c r="W1800">
        <f>IFERROR(VLOOKUP($J1801,OSA!$BD:$BD,1,0),0)</f>
        <v>0</v>
      </c>
    </row>
    <row r="1801" spans="1:23" x14ac:dyDescent="0.35">
      <c r="A1801" t="str">
        <f t="shared" si="133"/>
        <v/>
      </c>
      <c r="C1801" s="4"/>
      <c r="H1801">
        <f>IFERROR(VLOOKUP($A1801,OSA!$BD:$BD,1,0),0)</f>
        <v>0</v>
      </c>
      <c r="J1801" t="str">
        <f t="shared" si="132"/>
        <v/>
      </c>
      <c r="K1801" s="48"/>
      <c r="N1801" s="4"/>
      <c r="U1801" s="69">
        <f t="shared" si="134"/>
        <v>0</v>
      </c>
      <c r="V1801" s="75">
        <f t="shared" si="135"/>
        <v>0</v>
      </c>
      <c r="W1801">
        <f>IFERROR(VLOOKUP($J1802,OSA!$BD:$BD,1,0),0)</f>
        <v>0</v>
      </c>
    </row>
    <row r="1802" spans="1:23" x14ac:dyDescent="0.35">
      <c r="A1802" t="str">
        <f t="shared" si="133"/>
        <v/>
      </c>
      <c r="C1802" s="4"/>
      <c r="H1802">
        <f>IFERROR(VLOOKUP($A1802,OSA!$BD:$BD,1,0),0)</f>
        <v>0</v>
      </c>
      <c r="J1802" t="str">
        <f t="shared" si="132"/>
        <v/>
      </c>
      <c r="K1802" s="48"/>
      <c r="N1802" s="4"/>
      <c r="U1802" s="69">
        <f t="shared" si="134"/>
        <v>0</v>
      </c>
      <c r="V1802" s="75">
        <f t="shared" si="135"/>
        <v>0</v>
      </c>
      <c r="W1802">
        <f>IFERROR(VLOOKUP($J1803,OSA!$BD:$BD,1,0),0)</f>
        <v>0</v>
      </c>
    </row>
    <row r="1803" spans="1:23" x14ac:dyDescent="0.35">
      <c r="A1803" t="str">
        <f t="shared" si="133"/>
        <v/>
      </c>
      <c r="C1803" s="4"/>
      <c r="H1803">
        <f>IFERROR(VLOOKUP($A1803,OSA!$BD:$BD,1,0),0)</f>
        <v>0</v>
      </c>
      <c r="J1803" t="str">
        <f t="shared" si="132"/>
        <v/>
      </c>
      <c r="K1803" s="48"/>
      <c r="N1803" s="4"/>
      <c r="U1803" s="69">
        <f t="shared" si="134"/>
        <v>0</v>
      </c>
      <c r="V1803" s="75">
        <f t="shared" si="135"/>
        <v>0</v>
      </c>
      <c r="W1803">
        <f>IFERROR(VLOOKUP($J1804,OSA!$BD:$BD,1,0),0)</f>
        <v>0</v>
      </c>
    </row>
    <row r="1804" spans="1:23" x14ac:dyDescent="0.35">
      <c r="A1804" t="str">
        <f t="shared" si="133"/>
        <v/>
      </c>
      <c r="C1804" s="4"/>
      <c r="H1804">
        <f>IFERROR(VLOOKUP($A1804,OSA!$BD:$BD,1,0),0)</f>
        <v>0</v>
      </c>
      <c r="J1804" t="str">
        <f t="shared" si="132"/>
        <v/>
      </c>
      <c r="K1804" s="48"/>
      <c r="N1804" s="4"/>
      <c r="U1804" s="69">
        <f t="shared" si="134"/>
        <v>0</v>
      </c>
      <c r="V1804" s="75">
        <f t="shared" si="135"/>
        <v>0</v>
      </c>
      <c r="W1804">
        <f>IFERROR(VLOOKUP($J1805,OSA!$BD:$BD,1,0),0)</f>
        <v>0</v>
      </c>
    </row>
    <row r="1805" spans="1:23" x14ac:dyDescent="0.35">
      <c r="A1805" t="str">
        <f t="shared" si="133"/>
        <v/>
      </c>
      <c r="C1805" s="4"/>
      <c r="H1805">
        <f>IFERROR(VLOOKUP($A1805,OSA!$BD:$BD,1,0),0)</f>
        <v>0</v>
      </c>
      <c r="J1805" t="str">
        <f t="shared" si="132"/>
        <v/>
      </c>
      <c r="K1805" s="48"/>
      <c r="N1805" s="4"/>
      <c r="U1805" s="69">
        <f t="shared" si="134"/>
        <v>0</v>
      </c>
      <c r="V1805" s="75">
        <f t="shared" si="135"/>
        <v>0</v>
      </c>
      <c r="W1805">
        <f>IFERROR(VLOOKUP($J1806,OSA!$BD:$BD,1,0),0)</f>
        <v>0</v>
      </c>
    </row>
    <row r="1806" spans="1:23" x14ac:dyDescent="0.35">
      <c r="A1806" t="str">
        <f t="shared" si="133"/>
        <v/>
      </c>
      <c r="C1806" s="4"/>
      <c r="H1806">
        <f>IFERROR(VLOOKUP($A1806,OSA!$BD:$BD,1,0),0)</f>
        <v>0</v>
      </c>
      <c r="J1806" t="str">
        <f t="shared" si="132"/>
        <v/>
      </c>
      <c r="K1806" s="48"/>
      <c r="N1806" s="4"/>
      <c r="U1806" s="69">
        <f t="shared" si="134"/>
        <v>0</v>
      </c>
      <c r="V1806" s="75">
        <f t="shared" si="135"/>
        <v>0</v>
      </c>
      <c r="W1806">
        <f>IFERROR(VLOOKUP($J1807,OSA!$BD:$BD,1,0),0)</f>
        <v>0</v>
      </c>
    </row>
    <row r="1807" spans="1:23" x14ac:dyDescent="0.35">
      <c r="A1807" t="str">
        <f t="shared" si="133"/>
        <v/>
      </c>
      <c r="C1807" s="4"/>
      <c r="H1807">
        <f>IFERROR(VLOOKUP($A1807,OSA!$BD:$BD,1,0),0)</f>
        <v>0</v>
      </c>
      <c r="J1807" t="str">
        <f t="shared" si="132"/>
        <v/>
      </c>
      <c r="K1807" s="48"/>
      <c r="N1807" s="4"/>
      <c r="U1807" s="69">
        <f t="shared" si="134"/>
        <v>0</v>
      </c>
      <c r="V1807" s="75">
        <f t="shared" si="135"/>
        <v>0</v>
      </c>
      <c r="W1807">
        <f>IFERROR(VLOOKUP($J1808,OSA!$BD:$BD,1,0),0)</f>
        <v>0</v>
      </c>
    </row>
    <row r="1808" spans="1:23" x14ac:dyDescent="0.35">
      <c r="A1808" t="str">
        <f t="shared" si="133"/>
        <v/>
      </c>
      <c r="C1808" s="4"/>
      <c r="H1808">
        <f>IFERROR(VLOOKUP($A1808,OSA!$BD:$BD,1,0),0)</f>
        <v>0</v>
      </c>
      <c r="J1808" t="str">
        <f t="shared" si="132"/>
        <v/>
      </c>
      <c r="K1808" s="48"/>
      <c r="N1808" s="4"/>
      <c r="U1808" s="69">
        <f t="shared" si="134"/>
        <v>0</v>
      </c>
      <c r="V1808" s="75">
        <f t="shared" si="135"/>
        <v>0</v>
      </c>
      <c r="W1808">
        <f>IFERROR(VLOOKUP($J1809,OSA!$BD:$BD,1,0),0)</f>
        <v>0</v>
      </c>
    </row>
    <row r="1809" spans="1:23" x14ac:dyDescent="0.35">
      <c r="A1809" t="str">
        <f t="shared" si="133"/>
        <v/>
      </c>
      <c r="C1809" s="4"/>
      <c r="H1809">
        <f>IFERROR(VLOOKUP($A1809,OSA!$BD:$BD,1,0),0)</f>
        <v>0</v>
      </c>
      <c r="J1809" t="str">
        <f t="shared" si="132"/>
        <v/>
      </c>
      <c r="K1809" s="48"/>
      <c r="N1809" s="4"/>
      <c r="U1809" s="69">
        <f t="shared" si="134"/>
        <v>0</v>
      </c>
      <c r="V1809" s="75">
        <f t="shared" si="135"/>
        <v>0</v>
      </c>
      <c r="W1809">
        <f>IFERROR(VLOOKUP($J1810,OSA!$BD:$BD,1,0),0)</f>
        <v>0</v>
      </c>
    </row>
    <row r="1810" spans="1:23" x14ac:dyDescent="0.35">
      <c r="A1810" t="str">
        <f t="shared" si="133"/>
        <v/>
      </c>
      <c r="C1810" s="4"/>
      <c r="H1810">
        <f>IFERROR(VLOOKUP($A1810,OSA!$BD:$BD,1,0),0)</f>
        <v>0</v>
      </c>
      <c r="J1810" t="str">
        <f t="shared" si="132"/>
        <v/>
      </c>
      <c r="K1810" s="48"/>
      <c r="N1810" s="4"/>
      <c r="U1810" s="69">
        <f t="shared" si="134"/>
        <v>0</v>
      </c>
      <c r="V1810" s="75">
        <f t="shared" si="135"/>
        <v>0</v>
      </c>
      <c r="W1810">
        <f>IFERROR(VLOOKUP($J1811,OSA!$BD:$BD,1,0),0)</f>
        <v>0</v>
      </c>
    </row>
    <row r="1811" spans="1:23" x14ac:dyDescent="0.35">
      <c r="A1811" t="str">
        <f t="shared" si="133"/>
        <v/>
      </c>
      <c r="C1811" s="4"/>
      <c r="H1811">
        <f>IFERROR(VLOOKUP($A1811,OSA!$BD:$BD,1,0),0)</f>
        <v>0</v>
      </c>
      <c r="J1811" t="str">
        <f t="shared" si="132"/>
        <v/>
      </c>
      <c r="K1811" s="48"/>
      <c r="N1811" s="4"/>
      <c r="U1811" s="69">
        <f t="shared" si="134"/>
        <v>0</v>
      </c>
      <c r="V1811" s="75">
        <f t="shared" si="135"/>
        <v>0</v>
      </c>
      <c r="W1811">
        <f>IFERROR(VLOOKUP($J1812,OSA!$BD:$BD,1,0),0)</f>
        <v>0</v>
      </c>
    </row>
    <row r="1812" spans="1:23" x14ac:dyDescent="0.35">
      <c r="A1812" t="str">
        <f t="shared" si="133"/>
        <v/>
      </c>
      <c r="C1812" s="4"/>
      <c r="H1812">
        <f>IFERROR(VLOOKUP($A1812,OSA!$BD:$BD,1,0),0)</f>
        <v>0</v>
      </c>
      <c r="J1812" t="str">
        <f t="shared" si="132"/>
        <v/>
      </c>
      <c r="K1812" s="48"/>
      <c r="N1812" s="4"/>
      <c r="U1812" s="69">
        <f t="shared" si="134"/>
        <v>0</v>
      </c>
      <c r="V1812" s="75">
        <f t="shared" si="135"/>
        <v>0</v>
      </c>
      <c r="W1812">
        <f>IFERROR(VLOOKUP($J1813,OSA!$BD:$BD,1,0),0)</f>
        <v>0</v>
      </c>
    </row>
    <row r="1813" spans="1:23" x14ac:dyDescent="0.35">
      <c r="A1813" t="str">
        <f t="shared" si="133"/>
        <v/>
      </c>
      <c r="C1813" s="4"/>
      <c r="H1813">
        <f>IFERROR(VLOOKUP($A1813,OSA!$BD:$BD,1,0),0)</f>
        <v>0</v>
      </c>
      <c r="J1813" t="str">
        <f t="shared" si="132"/>
        <v/>
      </c>
      <c r="K1813" s="48"/>
      <c r="N1813" s="4"/>
      <c r="U1813" s="69">
        <f t="shared" si="134"/>
        <v>0</v>
      </c>
      <c r="V1813" s="75">
        <f t="shared" si="135"/>
        <v>0</v>
      </c>
      <c r="W1813">
        <f>IFERROR(VLOOKUP($J1814,OSA!$BD:$BD,1,0),0)</f>
        <v>0</v>
      </c>
    </row>
    <row r="1814" spans="1:23" x14ac:dyDescent="0.35">
      <c r="A1814" t="str">
        <f t="shared" si="133"/>
        <v/>
      </c>
      <c r="C1814" s="4"/>
      <c r="H1814">
        <f>IFERROR(VLOOKUP($A1814,OSA!$BD:$BD,1,0),0)</f>
        <v>0</v>
      </c>
      <c r="J1814" t="str">
        <f t="shared" si="132"/>
        <v/>
      </c>
      <c r="K1814" s="48"/>
      <c r="N1814" s="4"/>
      <c r="U1814" s="69">
        <f t="shared" si="134"/>
        <v>0</v>
      </c>
      <c r="V1814" s="75">
        <f t="shared" si="135"/>
        <v>0</v>
      </c>
      <c r="W1814">
        <f>IFERROR(VLOOKUP($J1815,OSA!$BD:$BD,1,0),0)</f>
        <v>0</v>
      </c>
    </row>
    <row r="1815" spans="1:23" x14ac:dyDescent="0.35">
      <c r="A1815" t="str">
        <f t="shared" si="133"/>
        <v/>
      </c>
      <c r="C1815" s="4"/>
      <c r="H1815">
        <f>IFERROR(VLOOKUP($A1815,OSA!$BD:$BD,1,0),0)</f>
        <v>0</v>
      </c>
      <c r="J1815" t="str">
        <f t="shared" si="132"/>
        <v/>
      </c>
      <c r="K1815" s="48"/>
      <c r="N1815" s="4"/>
      <c r="U1815" s="69">
        <f t="shared" si="134"/>
        <v>0</v>
      </c>
      <c r="V1815" s="75">
        <f t="shared" si="135"/>
        <v>0</v>
      </c>
      <c r="W1815">
        <f>IFERROR(VLOOKUP($J1816,OSA!$BD:$BD,1,0),0)</f>
        <v>0</v>
      </c>
    </row>
    <row r="1816" spans="1:23" x14ac:dyDescent="0.35">
      <c r="A1816" t="str">
        <f t="shared" si="133"/>
        <v/>
      </c>
      <c r="C1816" s="4"/>
      <c r="H1816">
        <f>IFERROR(VLOOKUP($A1816,OSA!$BD:$BD,1,0),0)</f>
        <v>0</v>
      </c>
      <c r="J1816" t="str">
        <f t="shared" si="132"/>
        <v/>
      </c>
      <c r="K1816" s="48"/>
      <c r="N1816" s="4"/>
      <c r="U1816" s="69">
        <f t="shared" si="134"/>
        <v>0</v>
      </c>
      <c r="V1816" s="75">
        <f t="shared" si="135"/>
        <v>0</v>
      </c>
      <c r="W1816">
        <f>IFERROR(VLOOKUP($J1817,OSA!$BD:$BD,1,0),0)</f>
        <v>0</v>
      </c>
    </row>
    <row r="1817" spans="1:23" x14ac:dyDescent="0.35">
      <c r="A1817" t="str">
        <f t="shared" si="133"/>
        <v/>
      </c>
      <c r="C1817" s="4"/>
      <c r="H1817">
        <f>IFERROR(VLOOKUP($A1817,OSA!$BD:$BD,1,0),0)</f>
        <v>0</v>
      </c>
      <c r="J1817" t="str">
        <f t="shared" si="132"/>
        <v/>
      </c>
      <c r="K1817" s="48"/>
      <c r="N1817" s="4"/>
      <c r="U1817" s="69">
        <f t="shared" si="134"/>
        <v>0</v>
      </c>
      <c r="V1817" s="75">
        <f t="shared" si="135"/>
        <v>0</v>
      </c>
      <c r="W1817">
        <f>IFERROR(VLOOKUP($J1818,OSA!$BD:$BD,1,0),0)</f>
        <v>0</v>
      </c>
    </row>
    <row r="1818" spans="1:23" x14ac:dyDescent="0.35">
      <c r="A1818" t="str">
        <f t="shared" si="133"/>
        <v/>
      </c>
      <c r="C1818" s="4"/>
      <c r="H1818">
        <f>IFERROR(VLOOKUP($A1818,OSA!$BD:$BD,1,0),0)</f>
        <v>0</v>
      </c>
      <c r="J1818" t="str">
        <f t="shared" si="132"/>
        <v/>
      </c>
      <c r="K1818" s="48"/>
      <c r="N1818" s="4"/>
      <c r="U1818" s="69">
        <f t="shared" si="134"/>
        <v>0</v>
      </c>
      <c r="V1818" s="75">
        <f t="shared" si="135"/>
        <v>0</v>
      </c>
      <c r="W1818">
        <f>IFERROR(VLOOKUP($J1819,OSA!$BD:$BD,1,0),0)</f>
        <v>0</v>
      </c>
    </row>
    <row r="1819" spans="1:23" x14ac:dyDescent="0.35">
      <c r="A1819" t="str">
        <f t="shared" si="133"/>
        <v/>
      </c>
      <c r="C1819" s="4"/>
      <c r="H1819">
        <f>IFERROR(VLOOKUP($A1819,OSA!$BD:$BD,1,0),0)</f>
        <v>0</v>
      </c>
      <c r="J1819" t="str">
        <f t="shared" si="132"/>
        <v/>
      </c>
      <c r="K1819" s="48"/>
      <c r="N1819" s="4"/>
      <c r="U1819" s="69">
        <f t="shared" si="134"/>
        <v>0</v>
      </c>
      <c r="V1819" s="75">
        <f t="shared" si="135"/>
        <v>0</v>
      </c>
      <c r="W1819">
        <f>IFERROR(VLOOKUP($J1820,OSA!$BD:$BD,1,0),0)</f>
        <v>0</v>
      </c>
    </row>
    <row r="1820" spans="1:23" x14ac:dyDescent="0.35">
      <c r="A1820" t="str">
        <f t="shared" si="133"/>
        <v/>
      </c>
      <c r="C1820" s="4"/>
      <c r="H1820">
        <f>IFERROR(VLOOKUP($A1820,OSA!$BD:$BD,1,0),0)</f>
        <v>0</v>
      </c>
      <c r="J1820" t="str">
        <f t="shared" si="132"/>
        <v/>
      </c>
      <c r="K1820" s="48"/>
      <c r="N1820" s="4"/>
      <c r="U1820" s="69">
        <f t="shared" si="134"/>
        <v>0</v>
      </c>
      <c r="V1820" s="75">
        <f t="shared" si="135"/>
        <v>0</v>
      </c>
      <c r="W1820">
        <f>IFERROR(VLOOKUP($J1821,OSA!$BD:$BD,1,0),0)</f>
        <v>0</v>
      </c>
    </row>
    <row r="1821" spans="1:23" x14ac:dyDescent="0.35">
      <c r="A1821" t="str">
        <f t="shared" si="133"/>
        <v/>
      </c>
      <c r="C1821" s="4"/>
      <c r="H1821">
        <f>IFERROR(VLOOKUP($A1821,OSA!$BD:$BD,1,0),0)</f>
        <v>0</v>
      </c>
      <c r="J1821" t="str">
        <f t="shared" si="132"/>
        <v/>
      </c>
      <c r="K1821" s="48"/>
      <c r="N1821" s="4"/>
      <c r="U1821" s="69">
        <f t="shared" si="134"/>
        <v>0</v>
      </c>
      <c r="V1821" s="75">
        <f t="shared" si="135"/>
        <v>0</v>
      </c>
      <c r="W1821">
        <f>IFERROR(VLOOKUP($J1822,OSA!$BD:$BD,1,0),0)</f>
        <v>0</v>
      </c>
    </row>
    <row r="1822" spans="1:23" x14ac:dyDescent="0.35">
      <c r="A1822" t="str">
        <f t="shared" si="133"/>
        <v/>
      </c>
      <c r="C1822" s="4"/>
      <c r="H1822">
        <f>IFERROR(VLOOKUP($A1822,OSA!$BD:$BD,1,0),0)</f>
        <v>0</v>
      </c>
      <c r="J1822" t="str">
        <f t="shared" si="132"/>
        <v/>
      </c>
      <c r="K1822" s="48"/>
      <c r="N1822" s="4"/>
      <c r="U1822" s="69">
        <f t="shared" si="134"/>
        <v>0</v>
      </c>
      <c r="V1822" s="75">
        <f t="shared" si="135"/>
        <v>0</v>
      </c>
      <c r="W1822">
        <f>IFERROR(VLOOKUP($J1823,OSA!$BD:$BD,1,0),0)</f>
        <v>0</v>
      </c>
    </row>
    <row r="1823" spans="1:23" x14ac:dyDescent="0.35">
      <c r="A1823" t="str">
        <f t="shared" si="133"/>
        <v/>
      </c>
      <c r="C1823" s="4"/>
      <c r="H1823">
        <f>IFERROR(VLOOKUP($A1823,OSA!$BD:$BD,1,0),0)</f>
        <v>0</v>
      </c>
      <c r="J1823" t="str">
        <f t="shared" si="132"/>
        <v/>
      </c>
      <c r="K1823" s="48"/>
      <c r="N1823" s="4"/>
      <c r="U1823" s="69">
        <f t="shared" si="134"/>
        <v>0</v>
      </c>
      <c r="V1823" s="75">
        <f t="shared" si="135"/>
        <v>0</v>
      </c>
      <c r="W1823">
        <f>IFERROR(VLOOKUP($J1824,OSA!$BD:$BD,1,0),0)</f>
        <v>0</v>
      </c>
    </row>
    <row r="1824" spans="1:23" x14ac:dyDescent="0.35">
      <c r="A1824" t="str">
        <f t="shared" si="133"/>
        <v/>
      </c>
      <c r="C1824" s="4"/>
      <c r="H1824">
        <f>IFERROR(VLOOKUP($A1824,OSA!$BD:$BD,1,0),0)</f>
        <v>0</v>
      </c>
      <c r="J1824" t="str">
        <f>K1824&amp;N1824</f>
        <v/>
      </c>
      <c r="K1824" s="48"/>
      <c r="N1824" s="4"/>
      <c r="U1824" s="69">
        <f t="shared" si="134"/>
        <v>0</v>
      </c>
      <c r="V1824" s="75">
        <f t="shared" si="135"/>
        <v>0</v>
      </c>
      <c r="W1824">
        <f>IFERROR(VLOOKUP($J1825,OSA!$BD:$BD,1,0),0)</f>
        <v>0</v>
      </c>
    </row>
    <row r="1825" spans="1:23" x14ac:dyDescent="0.35">
      <c r="A1825" t="str">
        <f t="shared" si="133"/>
        <v/>
      </c>
      <c r="C1825" s="4"/>
      <c r="H1825">
        <f>IFERROR(VLOOKUP($A1825,OSA!$BD:$BD,1,0),0)</f>
        <v>0</v>
      </c>
      <c r="J1825" t="str">
        <f t="shared" ref="J1825:J1888" si="136">K1825&amp;N1825</f>
        <v/>
      </c>
      <c r="K1825" s="48"/>
      <c r="N1825" s="4"/>
      <c r="U1825" s="69">
        <f t="shared" si="134"/>
        <v>0</v>
      </c>
      <c r="V1825" s="75">
        <f t="shared" si="135"/>
        <v>0</v>
      </c>
      <c r="W1825">
        <f>IFERROR(VLOOKUP($J1826,OSA!$BD:$BD,1,0),0)</f>
        <v>0</v>
      </c>
    </row>
    <row r="1826" spans="1:23" x14ac:dyDescent="0.35">
      <c r="A1826" t="str">
        <f t="shared" si="133"/>
        <v/>
      </c>
      <c r="C1826" s="4"/>
      <c r="H1826">
        <f>IFERROR(VLOOKUP($A1826,OSA!$BD:$BD,1,0),0)</f>
        <v>0</v>
      </c>
      <c r="J1826" t="str">
        <f t="shared" si="136"/>
        <v/>
      </c>
      <c r="K1826" s="48"/>
      <c r="N1826" s="4"/>
      <c r="U1826" s="69">
        <f t="shared" si="134"/>
        <v>0</v>
      </c>
      <c r="V1826" s="75">
        <f t="shared" si="135"/>
        <v>0</v>
      </c>
      <c r="W1826">
        <f>IFERROR(VLOOKUP($J1827,OSA!$BD:$BD,1,0),0)</f>
        <v>0</v>
      </c>
    </row>
    <row r="1827" spans="1:23" x14ac:dyDescent="0.35">
      <c r="A1827" t="str">
        <f t="shared" si="133"/>
        <v/>
      </c>
      <c r="C1827" s="4"/>
      <c r="H1827">
        <f>IFERROR(VLOOKUP($A1827,OSA!$BD:$BD,1,0),0)</f>
        <v>0</v>
      </c>
      <c r="J1827" t="str">
        <f t="shared" si="136"/>
        <v/>
      </c>
      <c r="K1827" s="48"/>
      <c r="N1827" s="4"/>
      <c r="U1827" s="69">
        <f t="shared" si="134"/>
        <v>0</v>
      </c>
      <c r="V1827" s="75">
        <f t="shared" si="135"/>
        <v>0</v>
      </c>
      <c r="W1827">
        <f>IFERROR(VLOOKUP($J1828,OSA!$BD:$BD,1,0),0)</f>
        <v>0</v>
      </c>
    </row>
    <row r="1828" spans="1:23" x14ac:dyDescent="0.35">
      <c r="A1828" t="str">
        <f t="shared" si="133"/>
        <v/>
      </c>
      <c r="C1828" s="4"/>
      <c r="H1828">
        <f>IFERROR(VLOOKUP($A1828,OSA!$BD:$BD,1,0),0)</f>
        <v>0</v>
      </c>
      <c r="J1828" t="str">
        <f t="shared" si="136"/>
        <v/>
      </c>
      <c r="K1828" s="48"/>
      <c r="N1828" s="4"/>
      <c r="U1828" s="69">
        <f t="shared" si="134"/>
        <v>0</v>
      </c>
      <c r="V1828" s="75">
        <f t="shared" si="135"/>
        <v>0</v>
      </c>
      <c r="W1828">
        <f>IFERROR(VLOOKUP($J1829,OSA!$BD:$BD,1,0),0)</f>
        <v>0</v>
      </c>
    </row>
    <row r="1829" spans="1:23" x14ac:dyDescent="0.35">
      <c r="A1829" t="str">
        <f t="shared" si="133"/>
        <v/>
      </c>
      <c r="C1829" s="4"/>
      <c r="H1829">
        <f>IFERROR(VLOOKUP($A1829,OSA!$BD:$BD,1,0),0)</f>
        <v>0</v>
      </c>
      <c r="J1829" t="str">
        <f t="shared" si="136"/>
        <v/>
      </c>
      <c r="K1829" s="48"/>
      <c r="N1829" s="4"/>
      <c r="U1829" s="69">
        <f t="shared" si="134"/>
        <v>0</v>
      </c>
      <c r="V1829" s="75">
        <f t="shared" si="135"/>
        <v>0</v>
      </c>
      <c r="W1829">
        <f>IFERROR(VLOOKUP($J1830,OSA!$BD:$BD,1,0),0)</f>
        <v>0</v>
      </c>
    </row>
    <row r="1830" spans="1:23" x14ac:dyDescent="0.35">
      <c r="A1830" t="str">
        <f t="shared" si="133"/>
        <v/>
      </c>
      <c r="C1830" s="4"/>
      <c r="H1830">
        <f>IFERROR(VLOOKUP($A1830,OSA!$BD:$BD,1,0),0)</f>
        <v>0</v>
      </c>
      <c r="J1830" t="str">
        <f t="shared" si="136"/>
        <v/>
      </c>
      <c r="K1830" s="48"/>
      <c r="N1830" s="4"/>
      <c r="U1830" s="69">
        <f t="shared" si="134"/>
        <v>0</v>
      </c>
      <c r="V1830" s="75">
        <f t="shared" si="135"/>
        <v>0</v>
      </c>
      <c r="W1830">
        <f>IFERROR(VLOOKUP($J1831,OSA!$BD:$BD,1,0),0)</f>
        <v>0</v>
      </c>
    </row>
    <row r="1831" spans="1:23" x14ac:dyDescent="0.35">
      <c r="A1831" t="str">
        <f t="shared" si="133"/>
        <v/>
      </c>
      <c r="C1831" s="4"/>
      <c r="H1831">
        <f>IFERROR(VLOOKUP($A1831,OSA!$BD:$BD,1,0),0)</f>
        <v>0</v>
      </c>
      <c r="J1831" t="str">
        <f t="shared" si="136"/>
        <v/>
      </c>
      <c r="K1831" s="48"/>
      <c r="N1831" s="4"/>
      <c r="U1831" s="69">
        <f t="shared" si="134"/>
        <v>0</v>
      </c>
      <c r="V1831" s="75">
        <f t="shared" si="135"/>
        <v>0</v>
      </c>
      <c r="W1831">
        <f>IFERROR(VLOOKUP($J1832,OSA!$BD:$BD,1,0),0)</f>
        <v>0</v>
      </c>
    </row>
    <row r="1832" spans="1:23" x14ac:dyDescent="0.35">
      <c r="A1832" t="str">
        <f t="shared" si="133"/>
        <v/>
      </c>
      <c r="C1832" s="4"/>
      <c r="H1832">
        <f>IFERROR(VLOOKUP($A1832,OSA!$BD:$BD,1,0),0)</f>
        <v>0</v>
      </c>
      <c r="J1832" t="str">
        <f t="shared" si="136"/>
        <v/>
      </c>
      <c r="K1832" s="48"/>
      <c r="N1832" s="4"/>
      <c r="U1832" s="69">
        <f t="shared" si="134"/>
        <v>0</v>
      </c>
      <c r="V1832" s="75">
        <f t="shared" si="135"/>
        <v>0</v>
      </c>
      <c r="W1832">
        <f>IFERROR(VLOOKUP($J1833,OSA!$BD:$BD,1,0),0)</f>
        <v>0</v>
      </c>
    </row>
    <row r="1833" spans="1:23" x14ac:dyDescent="0.35">
      <c r="A1833" t="str">
        <f t="shared" si="133"/>
        <v/>
      </c>
      <c r="C1833" s="4"/>
      <c r="H1833">
        <f>IFERROR(VLOOKUP($A1833,OSA!$BD:$BD,1,0),0)</f>
        <v>0</v>
      </c>
      <c r="J1833" t="str">
        <f t="shared" si="136"/>
        <v/>
      </c>
      <c r="K1833" s="48"/>
      <c r="N1833" s="4"/>
      <c r="U1833" s="69">
        <f t="shared" si="134"/>
        <v>0</v>
      </c>
      <c r="V1833" s="75">
        <f t="shared" si="135"/>
        <v>0</v>
      </c>
      <c r="W1833">
        <f>IFERROR(VLOOKUP($J1834,OSA!$BD:$BD,1,0),0)</f>
        <v>0</v>
      </c>
    </row>
    <row r="1834" spans="1:23" x14ac:dyDescent="0.35">
      <c r="A1834" t="str">
        <f t="shared" si="133"/>
        <v/>
      </c>
      <c r="C1834" s="4"/>
      <c r="H1834">
        <f>IFERROR(VLOOKUP($A1834,OSA!$BD:$BD,1,0),0)</f>
        <v>0</v>
      </c>
      <c r="J1834" t="str">
        <f t="shared" si="136"/>
        <v/>
      </c>
      <c r="K1834" s="48"/>
      <c r="N1834" s="4"/>
      <c r="U1834" s="69">
        <f t="shared" si="134"/>
        <v>0</v>
      </c>
      <c r="V1834" s="75">
        <f t="shared" si="135"/>
        <v>0</v>
      </c>
      <c r="W1834">
        <f>IFERROR(VLOOKUP($J1835,OSA!$BD:$BD,1,0),0)</f>
        <v>0</v>
      </c>
    </row>
    <row r="1835" spans="1:23" x14ac:dyDescent="0.35">
      <c r="A1835" t="str">
        <f t="shared" si="133"/>
        <v/>
      </c>
      <c r="C1835" s="4"/>
      <c r="H1835">
        <f>IFERROR(VLOOKUP($A1835,OSA!$BD:$BD,1,0),0)</f>
        <v>0</v>
      </c>
      <c r="J1835" t="str">
        <f t="shared" si="136"/>
        <v/>
      </c>
      <c r="K1835" s="48"/>
      <c r="N1835" s="4"/>
      <c r="U1835" s="69">
        <f t="shared" si="134"/>
        <v>0</v>
      </c>
      <c r="V1835" s="75">
        <f t="shared" si="135"/>
        <v>0</v>
      </c>
      <c r="W1835">
        <f>IFERROR(VLOOKUP($J1836,OSA!$BD:$BD,1,0),0)</f>
        <v>0</v>
      </c>
    </row>
    <row r="1836" spans="1:23" x14ac:dyDescent="0.35">
      <c r="A1836" t="str">
        <f t="shared" si="133"/>
        <v/>
      </c>
      <c r="C1836" s="4"/>
      <c r="H1836">
        <f>IFERROR(VLOOKUP($A1836,OSA!$BD:$BD,1,0),0)</f>
        <v>0</v>
      </c>
      <c r="J1836" t="str">
        <f t="shared" si="136"/>
        <v/>
      </c>
      <c r="K1836" s="48"/>
      <c r="N1836" s="4"/>
      <c r="U1836" s="69">
        <f t="shared" si="134"/>
        <v>0</v>
      </c>
      <c r="V1836" s="75">
        <f t="shared" si="135"/>
        <v>0</v>
      </c>
      <c r="W1836">
        <f>IFERROR(VLOOKUP($J1837,OSA!$BD:$BD,1,0),0)</f>
        <v>0</v>
      </c>
    </row>
    <row r="1837" spans="1:23" x14ac:dyDescent="0.35">
      <c r="A1837" t="str">
        <f t="shared" si="133"/>
        <v/>
      </c>
      <c r="C1837" s="4"/>
      <c r="H1837">
        <f>IFERROR(VLOOKUP($A1837,OSA!$BD:$BD,1,0),0)</f>
        <v>0</v>
      </c>
      <c r="J1837" t="str">
        <f t="shared" si="136"/>
        <v/>
      </c>
      <c r="K1837" s="48"/>
      <c r="N1837" s="4"/>
      <c r="U1837" s="69">
        <f t="shared" si="134"/>
        <v>0</v>
      </c>
      <c r="V1837" s="75">
        <f t="shared" si="135"/>
        <v>0</v>
      </c>
      <c r="W1837">
        <f>IFERROR(VLOOKUP($J1838,OSA!$BD:$BD,1,0),0)</f>
        <v>0</v>
      </c>
    </row>
    <row r="1838" spans="1:23" x14ac:dyDescent="0.35">
      <c r="A1838" t="str">
        <f t="shared" si="133"/>
        <v/>
      </c>
      <c r="C1838" s="4"/>
      <c r="H1838">
        <f>IFERROR(VLOOKUP($A1838,OSA!$BD:$BD,1,0),0)</f>
        <v>0</v>
      </c>
      <c r="J1838" t="str">
        <f t="shared" si="136"/>
        <v/>
      </c>
      <c r="K1838" s="48"/>
      <c r="N1838" s="4"/>
      <c r="U1838" s="69">
        <f t="shared" si="134"/>
        <v>0</v>
      </c>
      <c r="V1838" s="75">
        <f t="shared" si="135"/>
        <v>0</v>
      </c>
      <c r="W1838">
        <f>IFERROR(VLOOKUP($J1839,OSA!$BD:$BD,1,0),0)</f>
        <v>0</v>
      </c>
    </row>
    <row r="1839" spans="1:23" x14ac:dyDescent="0.35">
      <c r="A1839" t="str">
        <f t="shared" si="133"/>
        <v/>
      </c>
      <c r="C1839" s="4"/>
      <c r="H1839">
        <f>IFERROR(VLOOKUP($A1839,OSA!$BD:$BD,1,0),0)</f>
        <v>0</v>
      </c>
      <c r="J1839" t="str">
        <f t="shared" si="136"/>
        <v/>
      </c>
      <c r="K1839" s="48"/>
      <c r="N1839" s="4"/>
      <c r="U1839" s="69">
        <f t="shared" si="134"/>
        <v>0</v>
      </c>
      <c r="V1839" s="75">
        <f t="shared" si="135"/>
        <v>0</v>
      </c>
      <c r="W1839">
        <f>IFERROR(VLOOKUP($J1840,OSA!$BD:$BD,1,0),0)</f>
        <v>0</v>
      </c>
    </row>
    <row r="1840" spans="1:23" x14ac:dyDescent="0.35">
      <c r="A1840" t="str">
        <f t="shared" si="133"/>
        <v/>
      </c>
      <c r="C1840" s="4"/>
      <c r="H1840">
        <f>IFERROR(VLOOKUP($A1840,OSA!$BD:$BD,1,0),0)</f>
        <v>0</v>
      </c>
      <c r="J1840" t="str">
        <f t="shared" si="136"/>
        <v/>
      </c>
      <c r="K1840" s="48"/>
      <c r="N1840" s="4"/>
      <c r="U1840" s="69">
        <f t="shared" si="134"/>
        <v>0</v>
      </c>
      <c r="V1840" s="75">
        <f t="shared" si="135"/>
        <v>0</v>
      </c>
      <c r="W1840">
        <f>IFERROR(VLOOKUP($J1841,OSA!$BD:$BD,1,0),0)</f>
        <v>0</v>
      </c>
    </row>
    <row r="1841" spans="1:23" x14ac:dyDescent="0.35">
      <c r="A1841" t="str">
        <f t="shared" si="133"/>
        <v/>
      </c>
      <c r="C1841" s="4"/>
      <c r="H1841">
        <f>IFERROR(VLOOKUP($A1841,OSA!$BD:$BD,1,0),0)</f>
        <v>0</v>
      </c>
      <c r="J1841" t="str">
        <f t="shared" si="136"/>
        <v/>
      </c>
      <c r="K1841" s="48"/>
      <c r="N1841" s="4"/>
      <c r="U1841" s="69">
        <f t="shared" si="134"/>
        <v>0</v>
      </c>
      <c r="V1841" s="75">
        <f t="shared" si="135"/>
        <v>0</v>
      </c>
      <c r="W1841">
        <f>IFERROR(VLOOKUP($J1842,OSA!$BD:$BD,1,0),0)</f>
        <v>0</v>
      </c>
    </row>
    <row r="1842" spans="1:23" x14ac:dyDescent="0.35">
      <c r="A1842" t="str">
        <f t="shared" si="133"/>
        <v/>
      </c>
      <c r="C1842" s="4"/>
      <c r="H1842">
        <f>IFERROR(VLOOKUP($A1842,OSA!$BD:$BD,1,0),0)</f>
        <v>0</v>
      </c>
      <c r="J1842" t="str">
        <f t="shared" si="136"/>
        <v/>
      </c>
      <c r="K1842" s="48"/>
      <c r="N1842" s="4"/>
      <c r="U1842" s="69">
        <f t="shared" si="134"/>
        <v>0</v>
      </c>
      <c r="V1842" s="75">
        <f t="shared" si="135"/>
        <v>0</v>
      </c>
      <c r="W1842">
        <f>IFERROR(VLOOKUP($J1843,OSA!$BD:$BD,1,0),0)</f>
        <v>0</v>
      </c>
    </row>
    <row r="1843" spans="1:23" x14ac:dyDescent="0.35">
      <c r="A1843" t="str">
        <f t="shared" si="133"/>
        <v/>
      </c>
      <c r="C1843" s="4"/>
      <c r="H1843">
        <f>IFERROR(VLOOKUP($A1843,OSA!$BD:$BD,1,0),0)</f>
        <v>0</v>
      </c>
      <c r="J1843" t="str">
        <f t="shared" si="136"/>
        <v/>
      </c>
      <c r="K1843" s="48"/>
      <c r="N1843" s="4"/>
      <c r="U1843" s="69">
        <f t="shared" si="134"/>
        <v>0</v>
      </c>
      <c r="V1843" s="75">
        <f t="shared" si="135"/>
        <v>0</v>
      </c>
      <c r="W1843">
        <f>IFERROR(VLOOKUP($J1844,OSA!$BD:$BD,1,0),0)</f>
        <v>0</v>
      </c>
    </row>
    <row r="1844" spans="1:23" x14ac:dyDescent="0.35">
      <c r="A1844" t="str">
        <f t="shared" si="133"/>
        <v/>
      </c>
      <c r="C1844" s="4"/>
      <c r="H1844">
        <f>IFERROR(VLOOKUP($A1844,OSA!$BD:$BD,1,0),0)</f>
        <v>0</v>
      </c>
      <c r="J1844" t="str">
        <f t="shared" si="136"/>
        <v/>
      </c>
      <c r="K1844" s="48"/>
      <c r="N1844" s="4"/>
      <c r="U1844" s="69">
        <f t="shared" si="134"/>
        <v>0</v>
      </c>
      <c r="V1844" s="75">
        <f t="shared" si="135"/>
        <v>0</v>
      </c>
      <c r="W1844">
        <f>IFERROR(VLOOKUP($J1845,OSA!$BD:$BD,1,0),0)</f>
        <v>0</v>
      </c>
    </row>
    <row r="1845" spans="1:23" x14ac:dyDescent="0.35">
      <c r="A1845" t="str">
        <f t="shared" si="133"/>
        <v/>
      </c>
      <c r="C1845" s="4"/>
      <c r="H1845">
        <f>IFERROR(VLOOKUP($A1845,OSA!$BD:$BD,1,0),0)</f>
        <v>0</v>
      </c>
      <c r="J1845" t="str">
        <f t="shared" si="136"/>
        <v/>
      </c>
      <c r="K1845" s="48"/>
      <c r="N1845" s="4"/>
      <c r="U1845" s="69">
        <f t="shared" si="134"/>
        <v>0</v>
      </c>
      <c r="V1845" s="75">
        <f t="shared" si="135"/>
        <v>0</v>
      </c>
      <c r="W1845">
        <f>IFERROR(VLOOKUP($J1846,OSA!$BD:$BD,1,0),0)</f>
        <v>0</v>
      </c>
    </row>
    <row r="1846" spans="1:23" x14ac:dyDescent="0.35">
      <c r="A1846" t="str">
        <f t="shared" si="133"/>
        <v/>
      </c>
      <c r="C1846" s="4"/>
      <c r="H1846">
        <f>IFERROR(VLOOKUP($A1846,OSA!$BD:$BD,1,0),0)</f>
        <v>0</v>
      </c>
      <c r="J1846" t="str">
        <f t="shared" si="136"/>
        <v/>
      </c>
      <c r="K1846" s="48"/>
      <c r="N1846" s="4"/>
      <c r="U1846" s="69">
        <f t="shared" si="134"/>
        <v>0</v>
      </c>
      <c r="V1846" s="75">
        <f t="shared" si="135"/>
        <v>0</v>
      </c>
      <c r="W1846">
        <f>IFERROR(VLOOKUP($J1847,OSA!$BD:$BD,1,0),0)</f>
        <v>0</v>
      </c>
    </row>
    <row r="1847" spans="1:23" x14ac:dyDescent="0.35">
      <c r="A1847" t="str">
        <f t="shared" si="133"/>
        <v/>
      </c>
      <c r="C1847" s="4"/>
      <c r="H1847">
        <f>IFERROR(VLOOKUP($A1847,OSA!$BD:$BD,1,0),0)</f>
        <v>0</v>
      </c>
      <c r="J1847" t="str">
        <f t="shared" si="136"/>
        <v/>
      </c>
      <c r="K1847" s="48"/>
      <c r="N1847" s="4"/>
      <c r="U1847" s="69">
        <f t="shared" si="134"/>
        <v>0</v>
      </c>
      <c r="V1847" s="75">
        <f t="shared" si="135"/>
        <v>0</v>
      </c>
      <c r="W1847">
        <f>IFERROR(VLOOKUP($J1848,OSA!$BD:$BD,1,0),0)</f>
        <v>0</v>
      </c>
    </row>
    <row r="1848" spans="1:23" x14ac:dyDescent="0.35">
      <c r="A1848" t="str">
        <f t="shared" si="133"/>
        <v/>
      </c>
      <c r="C1848" s="4"/>
      <c r="H1848">
        <f>IFERROR(VLOOKUP($A1848,OSA!$BD:$BD,1,0),0)</f>
        <v>0</v>
      </c>
      <c r="J1848" t="str">
        <f t="shared" si="136"/>
        <v/>
      </c>
      <c r="K1848" s="48"/>
      <c r="N1848" s="4"/>
      <c r="U1848" s="69">
        <f t="shared" si="134"/>
        <v>0</v>
      </c>
      <c r="V1848" s="75">
        <f t="shared" si="135"/>
        <v>0</v>
      </c>
      <c r="W1848">
        <f>IFERROR(VLOOKUP($J1849,OSA!$BD:$BD,1,0),0)</f>
        <v>0</v>
      </c>
    </row>
    <row r="1849" spans="1:23" x14ac:dyDescent="0.35">
      <c r="A1849" t="str">
        <f t="shared" si="133"/>
        <v/>
      </c>
      <c r="C1849" s="4"/>
      <c r="H1849">
        <f>IFERROR(VLOOKUP($A1849,OSA!$BD:$BD,1,0),0)</f>
        <v>0</v>
      </c>
      <c r="J1849" t="str">
        <f t="shared" si="136"/>
        <v/>
      </c>
      <c r="K1849" s="48"/>
      <c r="N1849" s="4"/>
      <c r="U1849" s="69">
        <f t="shared" si="134"/>
        <v>0</v>
      </c>
      <c r="V1849" s="75">
        <f t="shared" si="135"/>
        <v>0</v>
      </c>
      <c r="W1849">
        <f>IFERROR(VLOOKUP($J1850,OSA!$BD:$BD,1,0),0)</f>
        <v>0</v>
      </c>
    </row>
    <row r="1850" spans="1:23" x14ac:dyDescent="0.35">
      <c r="A1850" t="str">
        <f t="shared" si="133"/>
        <v/>
      </c>
      <c r="C1850" s="4"/>
      <c r="H1850">
        <f>IFERROR(VLOOKUP($A1850,OSA!$BD:$BD,1,0),0)</f>
        <v>0</v>
      </c>
      <c r="J1850" t="str">
        <f t="shared" si="136"/>
        <v/>
      </c>
      <c r="K1850" s="48"/>
      <c r="N1850" s="4"/>
      <c r="U1850" s="69">
        <f t="shared" si="134"/>
        <v>0</v>
      </c>
      <c r="V1850" s="75">
        <f t="shared" si="135"/>
        <v>0</v>
      </c>
      <c r="W1850">
        <f>IFERROR(VLOOKUP($J1851,OSA!$BD:$BD,1,0),0)</f>
        <v>0</v>
      </c>
    </row>
    <row r="1851" spans="1:23" x14ac:dyDescent="0.35">
      <c r="A1851" t="str">
        <f t="shared" si="133"/>
        <v/>
      </c>
      <c r="C1851" s="4"/>
      <c r="H1851">
        <f>IFERROR(VLOOKUP($A1851,OSA!$BD:$BD,1,0),0)</f>
        <v>0</v>
      </c>
      <c r="J1851" t="str">
        <f t="shared" si="136"/>
        <v/>
      </c>
      <c r="K1851" s="48"/>
      <c r="N1851" s="4"/>
      <c r="U1851" s="69">
        <f t="shared" si="134"/>
        <v>0</v>
      </c>
      <c r="V1851" s="75">
        <f t="shared" si="135"/>
        <v>0</v>
      </c>
      <c r="W1851">
        <f>IFERROR(VLOOKUP($J1852,OSA!$BD:$BD,1,0),0)</f>
        <v>0</v>
      </c>
    </row>
    <row r="1852" spans="1:23" x14ac:dyDescent="0.35">
      <c r="A1852" t="str">
        <f t="shared" si="133"/>
        <v/>
      </c>
      <c r="C1852" s="4"/>
      <c r="H1852">
        <f>IFERROR(VLOOKUP($A1852,OSA!$BD:$BD,1,0),0)</f>
        <v>0</v>
      </c>
      <c r="J1852" t="str">
        <f t="shared" si="136"/>
        <v/>
      </c>
      <c r="K1852" s="48"/>
      <c r="N1852" s="4"/>
      <c r="U1852" s="69">
        <f t="shared" si="134"/>
        <v>0</v>
      </c>
      <c r="V1852" s="75">
        <f t="shared" si="135"/>
        <v>0</v>
      </c>
      <c r="W1852">
        <f>IFERROR(VLOOKUP($J1853,OSA!$BD:$BD,1,0),0)</f>
        <v>0</v>
      </c>
    </row>
    <row r="1853" spans="1:23" x14ac:dyDescent="0.35">
      <c r="A1853" t="str">
        <f t="shared" si="133"/>
        <v/>
      </c>
      <c r="C1853" s="4"/>
      <c r="H1853">
        <f>IFERROR(VLOOKUP($A1853,OSA!$BD:$BD,1,0),0)</f>
        <v>0</v>
      </c>
      <c r="J1853" t="str">
        <f t="shared" si="136"/>
        <v/>
      </c>
      <c r="K1853" s="48"/>
      <c r="N1853" s="4"/>
      <c r="U1853" s="69">
        <f t="shared" si="134"/>
        <v>0</v>
      </c>
      <c r="V1853" s="75">
        <f t="shared" si="135"/>
        <v>0</v>
      </c>
      <c r="W1853">
        <f>IFERROR(VLOOKUP($J1854,OSA!$BD:$BD,1,0),0)</f>
        <v>0</v>
      </c>
    </row>
    <row r="1854" spans="1:23" x14ac:dyDescent="0.35">
      <c r="A1854" t="str">
        <f t="shared" si="133"/>
        <v/>
      </c>
      <c r="C1854" s="4"/>
      <c r="H1854">
        <f>IFERROR(VLOOKUP($A1854,OSA!$BD:$BD,1,0),0)</f>
        <v>0</v>
      </c>
      <c r="J1854" t="str">
        <f t="shared" si="136"/>
        <v/>
      </c>
      <c r="K1854" s="48"/>
      <c r="N1854" s="4"/>
      <c r="U1854" s="69">
        <f t="shared" si="134"/>
        <v>0</v>
      </c>
      <c r="V1854" s="75">
        <f t="shared" si="135"/>
        <v>0</v>
      </c>
      <c r="W1854">
        <f>IFERROR(VLOOKUP($J1855,OSA!$BD:$BD,1,0),0)</f>
        <v>0</v>
      </c>
    </row>
    <row r="1855" spans="1:23" x14ac:dyDescent="0.35">
      <c r="A1855" t="str">
        <f t="shared" si="133"/>
        <v/>
      </c>
      <c r="C1855" s="4"/>
      <c r="H1855">
        <f>IFERROR(VLOOKUP($A1855,OSA!$BD:$BD,1,0),0)</f>
        <v>0</v>
      </c>
      <c r="J1855" t="str">
        <f t="shared" si="136"/>
        <v/>
      </c>
      <c r="K1855" s="48"/>
      <c r="N1855" s="4"/>
      <c r="U1855" s="69">
        <f t="shared" si="134"/>
        <v>0</v>
      </c>
      <c r="V1855" s="75">
        <f t="shared" si="135"/>
        <v>0</v>
      </c>
      <c r="W1855">
        <f>IFERROR(VLOOKUP($J1856,OSA!$BD:$BD,1,0),0)</f>
        <v>0</v>
      </c>
    </row>
    <row r="1856" spans="1:23" x14ac:dyDescent="0.35">
      <c r="A1856" t="str">
        <f t="shared" si="133"/>
        <v/>
      </c>
      <c r="C1856" s="4"/>
      <c r="H1856">
        <f>IFERROR(VLOOKUP($A1856,OSA!$BD:$BD,1,0),0)</f>
        <v>0</v>
      </c>
      <c r="J1856" t="str">
        <f t="shared" si="136"/>
        <v/>
      </c>
      <c r="K1856" s="48"/>
      <c r="N1856" s="4"/>
      <c r="U1856" s="69">
        <f t="shared" si="134"/>
        <v>0</v>
      </c>
      <c r="V1856" s="75">
        <f t="shared" si="135"/>
        <v>0</v>
      </c>
      <c r="W1856">
        <f>IFERROR(VLOOKUP($J1857,OSA!$BD:$BD,1,0),0)</f>
        <v>0</v>
      </c>
    </row>
    <row r="1857" spans="1:23" x14ac:dyDescent="0.35">
      <c r="A1857" t="str">
        <f t="shared" si="133"/>
        <v/>
      </c>
      <c r="C1857" s="4"/>
      <c r="H1857">
        <f>IFERROR(VLOOKUP($A1857,OSA!$BD:$BD,1,0),0)</f>
        <v>0</v>
      </c>
      <c r="J1857" t="str">
        <f t="shared" si="136"/>
        <v/>
      </c>
      <c r="K1857" s="48"/>
      <c r="N1857" s="4"/>
      <c r="U1857" s="69">
        <f t="shared" si="134"/>
        <v>0</v>
      </c>
      <c r="V1857" s="75">
        <f t="shared" si="135"/>
        <v>0</v>
      </c>
      <c r="W1857">
        <f>IFERROR(VLOOKUP($J1858,OSA!$BD:$BD,1,0),0)</f>
        <v>0</v>
      </c>
    </row>
    <row r="1858" spans="1:23" x14ac:dyDescent="0.35">
      <c r="A1858" t="str">
        <f t="shared" si="133"/>
        <v/>
      </c>
      <c r="C1858" s="4"/>
      <c r="H1858">
        <f>IFERROR(VLOOKUP($A1858,OSA!$BD:$BD,1,0),0)</f>
        <v>0</v>
      </c>
      <c r="J1858" t="str">
        <f t="shared" si="136"/>
        <v/>
      </c>
      <c r="K1858" s="48"/>
      <c r="N1858" s="4"/>
      <c r="U1858" s="69">
        <f t="shared" si="134"/>
        <v>0</v>
      </c>
      <c r="V1858" s="75">
        <f t="shared" si="135"/>
        <v>0</v>
      </c>
      <c r="W1858">
        <f>IFERROR(VLOOKUP($J1859,OSA!$BD:$BD,1,0),0)</f>
        <v>0</v>
      </c>
    </row>
    <row r="1859" spans="1:23" x14ac:dyDescent="0.35">
      <c r="A1859" t="str">
        <f t="shared" ref="A1859:A1922" si="137">B1859&amp;E1859</f>
        <v/>
      </c>
      <c r="C1859" s="4"/>
      <c r="H1859">
        <f>IFERROR(VLOOKUP($A1859,OSA!$BD:$BD,1,0),0)</f>
        <v>0</v>
      </c>
      <c r="J1859" t="str">
        <f t="shared" si="136"/>
        <v/>
      </c>
      <c r="K1859" s="48"/>
      <c r="N1859" s="4"/>
      <c r="U1859" s="69">
        <f t="shared" ref="U1859:U1922" si="138">SUM(O1859:Q1859)/3</f>
        <v>0</v>
      </c>
      <c r="V1859" s="75">
        <f t="shared" ref="V1859:V1922" si="139">SUM(R1859:T1859)/3</f>
        <v>0</v>
      </c>
      <c r="W1859">
        <f>IFERROR(VLOOKUP($J1860,OSA!$BD:$BD,1,0),0)</f>
        <v>0</v>
      </c>
    </row>
    <row r="1860" spans="1:23" x14ac:dyDescent="0.35">
      <c r="A1860" t="str">
        <f t="shared" si="137"/>
        <v/>
      </c>
      <c r="C1860" s="4"/>
      <c r="H1860">
        <f>IFERROR(VLOOKUP($A1860,OSA!$BD:$BD,1,0),0)</f>
        <v>0</v>
      </c>
      <c r="J1860" t="str">
        <f t="shared" si="136"/>
        <v/>
      </c>
      <c r="K1860" s="48"/>
      <c r="N1860" s="4"/>
      <c r="U1860" s="69">
        <f t="shared" si="138"/>
        <v>0</v>
      </c>
      <c r="V1860" s="75">
        <f t="shared" si="139"/>
        <v>0</v>
      </c>
      <c r="W1860">
        <f>IFERROR(VLOOKUP($J1861,OSA!$BD:$BD,1,0),0)</f>
        <v>0</v>
      </c>
    </row>
    <row r="1861" spans="1:23" x14ac:dyDescent="0.35">
      <c r="A1861" t="str">
        <f t="shared" si="137"/>
        <v/>
      </c>
      <c r="C1861" s="4"/>
      <c r="H1861">
        <f>IFERROR(VLOOKUP($A1861,OSA!$BD:$BD,1,0),0)</f>
        <v>0</v>
      </c>
      <c r="J1861" t="str">
        <f t="shared" si="136"/>
        <v/>
      </c>
      <c r="K1861" s="48"/>
      <c r="N1861" s="4"/>
      <c r="U1861" s="69">
        <f t="shared" si="138"/>
        <v>0</v>
      </c>
      <c r="V1861" s="75">
        <f t="shared" si="139"/>
        <v>0</v>
      </c>
      <c r="W1861">
        <f>IFERROR(VLOOKUP($J1862,OSA!$BD:$BD,1,0),0)</f>
        <v>0</v>
      </c>
    </row>
    <row r="1862" spans="1:23" x14ac:dyDescent="0.35">
      <c r="A1862" t="str">
        <f t="shared" si="137"/>
        <v/>
      </c>
      <c r="C1862" s="4"/>
      <c r="H1862">
        <f>IFERROR(VLOOKUP($A1862,OSA!$BD:$BD,1,0),0)</f>
        <v>0</v>
      </c>
      <c r="J1862" t="str">
        <f t="shared" si="136"/>
        <v/>
      </c>
      <c r="K1862" s="48"/>
      <c r="N1862" s="4"/>
      <c r="U1862" s="69">
        <f t="shared" si="138"/>
        <v>0</v>
      </c>
      <c r="V1862" s="75">
        <f t="shared" si="139"/>
        <v>0</v>
      </c>
      <c r="W1862">
        <f>IFERROR(VLOOKUP($J1863,OSA!$BD:$BD,1,0),0)</f>
        <v>0</v>
      </c>
    </row>
    <row r="1863" spans="1:23" x14ac:dyDescent="0.35">
      <c r="A1863" t="str">
        <f t="shared" si="137"/>
        <v/>
      </c>
      <c r="C1863" s="4"/>
      <c r="H1863">
        <f>IFERROR(VLOOKUP($A1863,OSA!$BD:$BD,1,0),0)</f>
        <v>0</v>
      </c>
      <c r="J1863" t="str">
        <f t="shared" si="136"/>
        <v/>
      </c>
      <c r="K1863" s="48"/>
      <c r="N1863" s="4"/>
      <c r="U1863" s="69">
        <f t="shared" si="138"/>
        <v>0</v>
      </c>
      <c r="V1863" s="75">
        <f t="shared" si="139"/>
        <v>0</v>
      </c>
      <c r="W1863">
        <f>IFERROR(VLOOKUP($J1864,OSA!$BD:$BD,1,0),0)</f>
        <v>0</v>
      </c>
    </row>
    <row r="1864" spans="1:23" x14ac:dyDescent="0.35">
      <c r="A1864" t="str">
        <f t="shared" si="137"/>
        <v/>
      </c>
      <c r="C1864" s="4"/>
      <c r="H1864">
        <f>IFERROR(VLOOKUP($A1864,OSA!$BD:$BD,1,0),0)</f>
        <v>0</v>
      </c>
      <c r="J1864" t="str">
        <f t="shared" si="136"/>
        <v/>
      </c>
      <c r="K1864" s="48"/>
      <c r="N1864" s="4"/>
      <c r="U1864" s="69">
        <f t="shared" si="138"/>
        <v>0</v>
      </c>
      <c r="V1864" s="75">
        <f t="shared" si="139"/>
        <v>0</v>
      </c>
      <c r="W1864">
        <f>IFERROR(VLOOKUP($J1865,OSA!$BD:$BD,1,0),0)</f>
        <v>0</v>
      </c>
    </row>
    <row r="1865" spans="1:23" x14ac:dyDescent="0.35">
      <c r="A1865" t="str">
        <f t="shared" si="137"/>
        <v/>
      </c>
      <c r="C1865" s="4"/>
      <c r="H1865">
        <f>IFERROR(VLOOKUP($A1865,OSA!$BD:$BD,1,0),0)</f>
        <v>0</v>
      </c>
      <c r="J1865" t="str">
        <f t="shared" si="136"/>
        <v/>
      </c>
      <c r="K1865" s="48"/>
      <c r="N1865" s="4"/>
      <c r="U1865" s="69">
        <f t="shared" si="138"/>
        <v>0</v>
      </c>
      <c r="V1865" s="75">
        <f t="shared" si="139"/>
        <v>0</v>
      </c>
      <c r="W1865">
        <f>IFERROR(VLOOKUP($J1866,OSA!$BD:$BD,1,0),0)</f>
        <v>0</v>
      </c>
    </row>
    <row r="1866" spans="1:23" x14ac:dyDescent="0.35">
      <c r="A1866" t="str">
        <f t="shared" si="137"/>
        <v/>
      </c>
      <c r="C1866" s="4"/>
      <c r="H1866">
        <f>IFERROR(VLOOKUP($A1866,OSA!$BD:$BD,1,0),0)</f>
        <v>0</v>
      </c>
      <c r="J1866" t="str">
        <f t="shared" si="136"/>
        <v/>
      </c>
      <c r="K1866" s="48"/>
      <c r="N1866" s="4"/>
      <c r="U1866" s="69">
        <f t="shared" si="138"/>
        <v>0</v>
      </c>
      <c r="V1866" s="75">
        <f t="shared" si="139"/>
        <v>0</v>
      </c>
      <c r="W1866">
        <f>IFERROR(VLOOKUP($J1867,OSA!$BD:$BD,1,0),0)</f>
        <v>0</v>
      </c>
    </row>
    <row r="1867" spans="1:23" x14ac:dyDescent="0.35">
      <c r="A1867" t="str">
        <f t="shared" si="137"/>
        <v/>
      </c>
      <c r="C1867" s="4"/>
      <c r="H1867">
        <f>IFERROR(VLOOKUP($A1867,OSA!$BD:$BD,1,0),0)</f>
        <v>0</v>
      </c>
      <c r="J1867" t="str">
        <f t="shared" si="136"/>
        <v/>
      </c>
      <c r="K1867" s="48"/>
      <c r="N1867" s="4"/>
      <c r="U1867" s="69">
        <f t="shared" si="138"/>
        <v>0</v>
      </c>
      <c r="V1867" s="75">
        <f t="shared" si="139"/>
        <v>0</v>
      </c>
      <c r="W1867">
        <f>IFERROR(VLOOKUP($J1868,OSA!$BD:$BD,1,0),0)</f>
        <v>0</v>
      </c>
    </row>
    <row r="1868" spans="1:23" x14ac:dyDescent="0.35">
      <c r="A1868" t="str">
        <f t="shared" si="137"/>
        <v/>
      </c>
      <c r="C1868" s="4"/>
      <c r="H1868">
        <f>IFERROR(VLOOKUP($A1868,OSA!$BD:$BD,1,0),0)</f>
        <v>0</v>
      </c>
      <c r="J1868" t="str">
        <f t="shared" si="136"/>
        <v/>
      </c>
      <c r="K1868" s="48"/>
      <c r="N1868" s="4"/>
      <c r="U1868" s="69">
        <f t="shared" si="138"/>
        <v>0</v>
      </c>
      <c r="V1868" s="75">
        <f t="shared" si="139"/>
        <v>0</v>
      </c>
      <c r="W1868">
        <f>IFERROR(VLOOKUP($J1869,OSA!$BD:$BD,1,0),0)</f>
        <v>0</v>
      </c>
    </row>
    <row r="1869" spans="1:23" x14ac:dyDescent="0.35">
      <c r="A1869" t="str">
        <f t="shared" si="137"/>
        <v/>
      </c>
      <c r="C1869" s="4"/>
      <c r="H1869">
        <f>IFERROR(VLOOKUP($A1869,OSA!$BD:$BD,1,0),0)</f>
        <v>0</v>
      </c>
      <c r="J1869" t="str">
        <f t="shared" si="136"/>
        <v/>
      </c>
      <c r="K1869" s="48"/>
      <c r="N1869" s="4"/>
      <c r="U1869" s="69">
        <f t="shared" si="138"/>
        <v>0</v>
      </c>
      <c r="V1869" s="75">
        <f t="shared" si="139"/>
        <v>0</v>
      </c>
      <c r="W1869">
        <f>IFERROR(VLOOKUP($J1870,OSA!$BD:$BD,1,0),0)</f>
        <v>0</v>
      </c>
    </row>
    <row r="1870" spans="1:23" x14ac:dyDescent="0.35">
      <c r="A1870" t="str">
        <f t="shared" si="137"/>
        <v/>
      </c>
      <c r="C1870" s="4"/>
      <c r="H1870">
        <f>IFERROR(VLOOKUP($A1870,OSA!$BD:$BD,1,0),0)</f>
        <v>0</v>
      </c>
      <c r="J1870" t="str">
        <f t="shared" si="136"/>
        <v/>
      </c>
      <c r="K1870" s="48"/>
      <c r="N1870" s="4"/>
      <c r="U1870" s="69">
        <f t="shared" si="138"/>
        <v>0</v>
      </c>
      <c r="V1870" s="75">
        <f t="shared" si="139"/>
        <v>0</v>
      </c>
      <c r="W1870">
        <f>IFERROR(VLOOKUP($J1871,OSA!$BD:$BD,1,0),0)</f>
        <v>0</v>
      </c>
    </row>
    <row r="1871" spans="1:23" x14ac:dyDescent="0.35">
      <c r="A1871" t="str">
        <f t="shared" si="137"/>
        <v/>
      </c>
      <c r="C1871" s="4"/>
      <c r="H1871">
        <f>IFERROR(VLOOKUP($A1871,OSA!$BD:$BD,1,0),0)</f>
        <v>0</v>
      </c>
      <c r="J1871" t="str">
        <f t="shared" si="136"/>
        <v/>
      </c>
      <c r="K1871" s="48"/>
      <c r="N1871" s="4"/>
      <c r="U1871" s="69">
        <f t="shared" si="138"/>
        <v>0</v>
      </c>
      <c r="V1871" s="75">
        <f t="shared" si="139"/>
        <v>0</v>
      </c>
      <c r="W1871">
        <f>IFERROR(VLOOKUP($J1872,OSA!$BD:$BD,1,0),0)</f>
        <v>0</v>
      </c>
    </row>
    <row r="1872" spans="1:23" x14ac:dyDescent="0.35">
      <c r="A1872" t="str">
        <f t="shared" si="137"/>
        <v/>
      </c>
      <c r="C1872" s="4"/>
      <c r="H1872">
        <f>IFERROR(VLOOKUP($A1872,OSA!$BD:$BD,1,0),0)</f>
        <v>0</v>
      </c>
      <c r="J1872" t="str">
        <f t="shared" si="136"/>
        <v/>
      </c>
      <c r="K1872" s="48"/>
      <c r="N1872" s="4"/>
      <c r="U1872" s="69">
        <f t="shared" si="138"/>
        <v>0</v>
      </c>
      <c r="V1872" s="75">
        <f t="shared" si="139"/>
        <v>0</v>
      </c>
      <c r="W1872">
        <f>IFERROR(VLOOKUP($J1873,OSA!$BD:$BD,1,0),0)</f>
        <v>0</v>
      </c>
    </row>
    <row r="1873" spans="1:23" x14ac:dyDescent="0.35">
      <c r="A1873" t="str">
        <f t="shared" si="137"/>
        <v/>
      </c>
      <c r="C1873" s="4"/>
      <c r="H1873">
        <f>IFERROR(VLOOKUP($A1873,OSA!$BD:$BD,1,0),0)</f>
        <v>0</v>
      </c>
      <c r="J1873" t="str">
        <f t="shared" si="136"/>
        <v/>
      </c>
      <c r="K1873" s="48"/>
      <c r="N1873" s="4"/>
      <c r="U1873" s="69">
        <f t="shared" si="138"/>
        <v>0</v>
      </c>
      <c r="V1873" s="75">
        <f t="shared" si="139"/>
        <v>0</v>
      </c>
      <c r="W1873">
        <f>IFERROR(VLOOKUP($J1874,OSA!$BD:$BD,1,0),0)</f>
        <v>0</v>
      </c>
    </row>
    <row r="1874" spans="1:23" x14ac:dyDescent="0.35">
      <c r="A1874" t="str">
        <f t="shared" si="137"/>
        <v/>
      </c>
      <c r="C1874" s="4"/>
      <c r="H1874">
        <f>IFERROR(VLOOKUP($A1874,OSA!$BD:$BD,1,0),0)</f>
        <v>0</v>
      </c>
      <c r="J1874" t="str">
        <f t="shared" si="136"/>
        <v/>
      </c>
      <c r="K1874" s="48"/>
      <c r="N1874" s="4"/>
      <c r="U1874" s="69">
        <f t="shared" si="138"/>
        <v>0</v>
      </c>
      <c r="V1874" s="75">
        <f t="shared" si="139"/>
        <v>0</v>
      </c>
      <c r="W1874">
        <f>IFERROR(VLOOKUP($J1875,OSA!$BD:$BD,1,0),0)</f>
        <v>0</v>
      </c>
    </row>
    <row r="1875" spans="1:23" x14ac:dyDescent="0.35">
      <c r="A1875" t="str">
        <f t="shared" si="137"/>
        <v/>
      </c>
      <c r="C1875" s="4"/>
      <c r="H1875">
        <f>IFERROR(VLOOKUP($A1875,OSA!$BD:$BD,1,0),0)</f>
        <v>0</v>
      </c>
      <c r="J1875" t="str">
        <f t="shared" si="136"/>
        <v/>
      </c>
      <c r="K1875" s="48"/>
      <c r="N1875" s="4"/>
      <c r="U1875" s="69">
        <f t="shared" si="138"/>
        <v>0</v>
      </c>
      <c r="V1875" s="75">
        <f t="shared" si="139"/>
        <v>0</v>
      </c>
      <c r="W1875">
        <f>IFERROR(VLOOKUP($J1876,OSA!$BD:$BD,1,0),0)</f>
        <v>0</v>
      </c>
    </row>
    <row r="1876" spans="1:23" x14ac:dyDescent="0.35">
      <c r="A1876" t="str">
        <f t="shared" si="137"/>
        <v/>
      </c>
      <c r="C1876" s="4"/>
      <c r="H1876">
        <f>IFERROR(VLOOKUP($A1876,OSA!$BD:$BD,1,0),0)</f>
        <v>0</v>
      </c>
      <c r="J1876" t="str">
        <f t="shared" si="136"/>
        <v/>
      </c>
      <c r="K1876" s="48"/>
      <c r="N1876" s="4"/>
      <c r="U1876" s="69">
        <f t="shared" si="138"/>
        <v>0</v>
      </c>
      <c r="V1876" s="75">
        <f t="shared" si="139"/>
        <v>0</v>
      </c>
      <c r="W1876">
        <f>IFERROR(VLOOKUP($J1877,OSA!$BD:$BD,1,0),0)</f>
        <v>0</v>
      </c>
    </row>
    <row r="1877" spans="1:23" x14ac:dyDescent="0.35">
      <c r="A1877" t="str">
        <f t="shared" si="137"/>
        <v/>
      </c>
      <c r="C1877" s="4"/>
      <c r="H1877">
        <f>IFERROR(VLOOKUP($A1877,OSA!$BD:$BD,1,0),0)</f>
        <v>0</v>
      </c>
      <c r="J1877" t="str">
        <f t="shared" si="136"/>
        <v/>
      </c>
      <c r="K1877" s="48"/>
      <c r="N1877" s="4"/>
      <c r="U1877" s="69">
        <f t="shared" si="138"/>
        <v>0</v>
      </c>
      <c r="V1877" s="75">
        <f t="shared" si="139"/>
        <v>0</v>
      </c>
      <c r="W1877">
        <f>IFERROR(VLOOKUP($J1878,OSA!$BD:$BD,1,0),0)</f>
        <v>0</v>
      </c>
    </row>
    <row r="1878" spans="1:23" x14ac:dyDescent="0.35">
      <c r="A1878" t="str">
        <f t="shared" si="137"/>
        <v/>
      </c>
      <c r="C1878" s="4"/>
      <c r="H1878">
        <f>IFERROR(VLOOKUP($A1878,OSA!$BD:$BD,1,0),0)</f>
        <v>0</v>
      </c>
      <c r="J1878" t="str">
        <f t="shared" si="136"/>
        <v/>
      </c>
      <c r="K1878" s="48"/>
      <c r="N1878" s="4"/>
      <c r="U1878" s="69">
        <f t="shared" si="138"/>
        <v>0</v>
      </c>
      <c r="V1878" s="75">
        <f t="shared" si="139"/>
        <v>0</v>
      </c>
      <c r="W1878">
        <f>IFERROR(VLOOKUP($J1879,OSA!$BD:$BD,1,0),0)</f>
        <v>0</v>
      </c>
    </row>
    <row r="1879" spans="1:23" x14ac:dyDescent="0.35">
      <c r="A1879" t="str">
        <f t="shared" si="137"/>
        <v/>
      </c>
      <c r="C1879" s="4"/>
      <c r="H1879">
        <f>IFERROR(VLOOKUP($A1879,OSA!$BD:$BD,1,0),0)</f>
        <v>0</v>
      </c>
      <c r="J1879" t="str">
        <f t="shared" si="136"/>
        <v/>
      </c>
      <c r="K1879" s="48"/>
      <c r="N1879" s="4"/>
      <c r="U1879" s="69">
        <f t="shared" si="138"/>
        <v>0</v>
      </c>
      <c r="V1879" s="75">
        <f t="shared" si="139"/>
        <v>0</v>
      </c>
      <c r="W1879">
        <f>IFERROR(VLOOKUP($J1880,OSA!$BD:$BD,1,0),0)</f>
        <v>0</v>
      </c>
    </row>
    <row r="1880" spans="1:23" x14ac:dyDescent="0.35">
      <c r="A1880" t="str">
        <f t="shared" si="137"/>
        <v/>
      </c>
      <c r="C1880" s="4"/>
      <c r="H1880">
        <f>IFERROR(VLOOKUP($A1880,OSA!$BD:$BD,1,0),0)</f>
        <v>0</v>
      </c>
      <c r="J1880" t="str">
        <f t="shared" si="136"/>
        <v/>
      </c>
      <c r="K1880" s="48"/>
      <c r="N1880" s="4"/>
      <c r="U1880" s="69">
        <f t="shared" si="138"/>
        <v>0</v>
      </c>
      <c r="V1880" s="75">
        <f t="shared" si="139"/>
        <v>0</v>
      </c>
      <c r="W1880">
        <f>IFERROR(VLOOKUP($J1881,OSA!$BD:$BD,1,0),0)</f>
        <v>0</v>
      </c>
    </row>
    <row r="1881" spans="1:23" x14ac:dyDescent="0.35">
      <c r="A1881" t="str">
        <f t="shared" si="137"/>
        <v/>
      </c>
      <c r="C1881" s="4"/>
      <c r="H1881">
        <f>IFERROR(VLOOKUP($A1881,OSA!$BD:$BD,1,0),0)</f>
        <v>0</v>
      </c>
      <c r="J1881" t="str">
        <f t="shared" si="136"/>
        <v/>
      </c>
      <c r="K1881" s="48"/>
      <c r="N1881" s="4"/>
      <c r="U1881" s="69">
        <f t="shared" si="138"/>
        <v>0</v>
      </c>
      <c r="V1881" s="75">
        <f t="shared" si="139"/>
        <v>0</v>
      </c>
      <c r="W1881">
        <f>IFERROR(VLOOKUP($J1882,OSA!$BD:$BD,1,0),0)</f>
        <v>0</v>
      </c>
    </row>
    <row r="1882" spans="1:23" x14ac:dyDescent="0.35">
      <c r="A1882" t="str">
        <f t="shared" si="137"/>
        <v/>
      </c>
      <c r="C1882" s="4"/>
      <c r="H1882">
        <f>IFERROR(VLOOKUP($A1882,OSA!$BD:$BD,1,0),0)</f>
        <v>0</v>
      </c>
      <c r="J1882" t="str">
        <f t="shared" si="136"/>
        <v/>
      </c>
      <c r="K1882" s="48"/>
      <c r="N1882" s="4"/>
      <c r="U1882" s="69">
        <f t="shared" si="138"/>
        <v>0</v>
      </c>
      <c r="V1882" s="75">
        <f t="shared" si="139"/>
        <v>0</v>
      </c>
      <c r="W1882">
        <f>IFERROR(VLOOKUP($J1883,OSA!$BD:$BD,1,0),0)</f>
        <v>0</v>
      </c>
    </row>
    <row r="1883" spans="1:23" x14ac:dyDescent="0.35">
      <c r="A1883" t="str">
        <f t="shared" si="137"/>
        <v/>
      </c>
      <c r="C1883" s="4"/>
      <c r="H1883">
        <f>IFERROR(VLOOKUP($A1883,OSA!$BD:$BD,1,0),0)</f>
        <v>0</v>
      </c>
      <c r="J1883" t="str">
        <f t="shared" si="136"/>
        <v/>
      </c>
      <c r="K1883" s="48"/>
      <c r="N1883" s="4"/>
      <c r="U1883" s="69">
        <f t="shared" si="138"/>
        <v>0</v>
      </c>
      <c r="V1883" s="75">
        <f t="shared" si="139"/>
        <v>0</v>
      </c>
      <c r="W1883">
        <f>IFERROR(VLOOKUP($J1884,OSA!$BD:$BD,1,0),0)</f>
        <v>0</v>
      </c>
    </row>
    <row r="1884" spans="1:23" x14ac:dyDescent="0.35">
      <c r="A1884" t="str">
        <f t="shared" si="137"/>
        <v/>
      </c>
      <c r="C1884" s="4"/>
      <c r="H1884">
        <f>IFERROR(VLOOKUP($A1884,OSA!$BD:$BD,1,0),0)</f>
        <v>0</v>
      </c>
      <c r="J1884" t="str">
        <f t="shared" si="136"/>
        <v/>
      </c>
      <c r="K1884" s="48"/>
      <c r="N1884" s="4"/>
      <c r="U1884" s="69">
        <f t="shared" si="138"/>
        <v>0</v>
      </c>
      <c r="V1884" s="75">
        <f t="shared" si="139"/>
        <v>0</v>
      </c>
      <c r="W1884">
        <f>IFERROR(VLOOKUP($J1885,OSA!$BD:$BD,1,0),0)</f>
        <v>0</v>
      </c>
    </row>
    <row r="1885" spans="1:23" x14ac:dyDescent="0.35">
      <c r="A1885" t="str">
        <f t="shared" si="137"/>
        <v/>
      </c>
      <c r="C1885" s="4"/>
      <c r="H1885">
        <f>IFERROR(VLOOKUP($A1885,OSA!$BD:$BD,1,0),0)</f>
        <v>0</v>
      </c>
      <c r="J1885" t="str">
        <f t="shared" si="136"/>
        <v/>
      </c>
      <c r="K1885" s="48"/>
      <c r="N1885" s="4"/>
      <c r="U1885" s="69">
        <f t="shared" si="138"/>
        <v>0</v>
      </c>
      <c r="V1885" s="75">
        <f t="shared" si="139"/>
        <v>0</v>
      </c>
      <c r="W1885">
        <f>IFERROR(VLOOKUP($J1886,OSA!$BD:$BD,1,0),0)</f>
        <v>0</v>
      </c>
    </row>
    <row r="1886" spans="1:23" x14ac:dyDescent="0.35">
      <c r="A1886" t="str">
        <f t="shared" si="137"/>
        <v/>
      </c>
      <c r="C1886" s="4"/>
      <c r="H1886">
        <f>IFERROR(VLOOKUP($A1886,OSA!$BD:$BD,1,0),0)</f>
        <v>0</v>
      </c>
      <c r="J1886" t="str">
        <f t="shared" si="136"/>
        <v/>
      </c>
      <c r="K1886" s="48"/>
      <c r="N1886" s="4"/>
      <c r="U1886" s="69">
        <f t="shared" si="138"/>
        <v>0</v>
      </c>
      <c r="V1886" s="75">
        <f t="shared" si="139"/>
        <v>0</v>
      </c>
      <c r="W1886">
        <f>IFERROR(VLOOKUP($J1887,OSA!$BD:$BD,1,0),0)</f>
        <v>0</v>
      </c>
    </row>
    <row r="1887" spans="1:23" x14ac:dyDescent="0.35">
      <c r="A1887" t="str">
        <f t="shared" si="137"/>
        <v/>
      </c>
      <c r="C1887" s="4"/>
      <c r="H1887">
        <f>IFERROR(VLOOKUP($A1887,OSA!$BD:$BD,1,0),0)</f>
        <v>0</v>
      </c>
      <c r="J1887" t="str">
        <f t="shared" si="136"/>
        <v/>
      </c>
      <c r="K1887" s="48"/>
      <c r="N1887" s="4"/>
      <c r="U1887" s="69">
        <f t="shared" si="138"/>
        <v>0</v>
      </c>
      <c r="V1887" s="75">
        <f t="shared" si="139"/>
        <v>0</v>
      </c>
      <c r="W1887">
        <f>IFERROR(VLOOKUP($J1888,OSA!$BD:$BD,1,0),0)</f>
        <v>0</v>
      </c>
    </row>
    <row r="1888" spans="1:23" x14ac:dyDescent="0.35">
      <c r="A1888" t="str">
        <f t="shared" si="137"/>
        <v/>
      </c>
      <c r="C1888" s="4"/>
      <c r="H1888">
        <f>IFERROR(VLOOKUP($A1888,OSA!$BD:$BD,1,0),0)</f>
        <v>0</v>
      </c>
      <c r="J1888" t="str">
        <f t="shared" si="136"/>
        <v/>
      </c>
      <c r="K1888" s="48"/>
      <c r="N1888" s="4"/>
      <c r="U1888" s="69">
        <f t="shared" si="138"/>
        <v>0</v>
      </c>
      <c r="V1888" s="75">
        <f t="shared" si="139"/>
        <v>0</v>
      </c>
      <c r="W1888">
        <f>IFERROR(VLOOKUP($J1889,OSA!$BD:$BD,1,0),0)</f>
        <v>0</v>
      </c>
    </row>
    <row r="1889" spans="1:23" x14ac:dyDescent="0.35">
      <c r="A1889" t="str">
        <f t="shared" si="137"/>
        <v/>
      </c>
      <c r="C1889" s="4"/>
      <c r="H1889">
        <f>IFERROR(VLOOKUP($A1889,OSA!$BD:$BD,1,0),0)</f>
        <v>0</v>
      </c>
      <c r="J1889" t="str">
        <f t="shared" ref="J1889:J1952" si="140">K1889&amp;N1889</f>
        <v/>
      </c>
      <c r="K1889" s="48"/>
      <c r="N1889" s="4"/>
      <c r="U1889" s="69">
        <f t="shared" si="138"/>
        <v>0</v>
      </c>
      <c r="V1889" s="75">
        <f t="shared" si="139"/>
        <v>0</v>
      </c>
      <c r="W1889">
        <f>IFERROR(VLOOKUP($J1890,OSA!$BD:$BD,1,0),0)</f>
        <v>0</v>
      </c>
    </row>
    <row r="1890" spans="1:23" x14ac:dyDescent="0.35">
      <c r="A1890" t="str">
        <f t="shared" si="137"/>
        <v/>
      </c>
      <c r="C1890" s="4"/>
      <c r="H1890">
        <f>IFERROR(VLOOKUP($A1890,OSA!$BD:$BD,1,0),0)</f>
        <v>0</v>
      </c>
      <c r="J1890" t="str">
        <f t="shared" si="140"/>
        <v/>
      </c>
      <c r="K1890" s="48"/>
      <c r="N1890" s="4"/>
      <c r="U1890" s="69">
        <f t="shared" si="138"/>
        <v>0</v>
      </c>
      <c r="V1890" s="75">
        <f t="shared" si="139"/>
        <v>0</v>
      </c>
      <c r="W1890">
        <f>IFERROR(VLOOKUP($J1891,OSA!$BD:$BD,1,0),0)</f>
        <v>0</v>
      </c>
    </row>
    <row r="1891" spans="1:23" x14ac:dyDescent="0.35">
      <c r="A1891" t="str">
        <f t="shared" si="137"/>
        <v/>
      </c>
      <c r="C1891" s="4"/>
      <c r="H1891">
        <f>IFERROR(VLOOKUP($A1891,OSA!$BD:$BD,1,0),0)</f>
        <v>0</v>
      </c>
      <c r="J1891" t="str">
        <f t="shared" si="140"/>
        <v/>
      </c>
      <c r="K1891" s="48"/>
      <c r="N1891" s="4"/>
      <c r="U1891" s="69">
        <f t="shared" si="138"/>
        <v>0</v>
      </c>
      <c r="V1891" s="75">
        <f t="shared" si="139"/>
        <v>0</v>
      </c>
      <c r="W1891">
        <f>IFERROR(VLOOKUP($J1892,OSA!$BD:$BD,1,0),0)</f>
        <v>0</v>
      </c>
    </row>
    <row r="1892" spans="1:23" x14ac:dyDescent="0.35">
      <c r="A1892" t="str">
        <f t="shared" si="137"/>
        <v/>
      </c>
      <c r="C1892" s="4"/>
      <c r="H1892">
        <f>IFERROR(VLOOKUP($A1892,OSA!$BD:$BD,1,0),0)</f>
        <v>0</v>
      </c>
      <c r="J1892" t="str">
        <f t="shared" si="140"/>
        <v/>
      </c>
      <c r="K1892" s="48"/>
      <c r="N1892" s="4"/>
      <c r="U1892" s="69">
        <f t="shared" si="138"/>
        <v>0</v>
      </c>
      <c r="V1892" s="75">
        <f t="shared" si="139"/>
        <v>0</v>
      </c>
      <c r="W1892">
        <f>IFERROR(VLOOKUP($J1893,OSA!$BD:$BD,1,0),0)</f>
        <v>0</v>
      </c>
    </row>
    <row r="1893" spans="1:23" x14ac:dyDescent="0.35">
      <c r="A1893" t="str">
        <f t="shared" si="137"/>
        <v/>
      </c>
      <c r="C1893" s="4"/>
      <c r="H1893">
        <f>IFERROR(VLOOKUP($A1893,OSA!$BD:$BD,1,0),0)</f>
        <v>0</v>
      </c>
      <c r="J1893" t="str">
        <f t="shared" si="140"/>
        <v/>
      </c>
      <c r="K1893" s="48"/>
      <c r="N1893" s="4"/>
      <c r="U1893" s="69">
        <f t="shared" si="138"/>
        <v>0</v>
      </c>
      <c r="V1893" s="75">
        <f t="shared" si="139"/>
        <v>0</v>
      </c>
      <c r="W1893">
        <f>IFERROR(VLOOKUP($J1894,OSA!$BD:$BD,1,0),0)</f>
        <v>0</v>
      </c>
    </row>
    <row r="1894" spans="1:23" x14ac:dyDescent="0.35">
      <c r="A1894" t="str">
        <f t="shared" si="137"/>
        <v/>
      </c>
      <c r="C1894" s="4"/>
      <c r="H1894">
        <f>IFERROR(VLOOKUP($A1894,OSA!$BD:$BD,1,0),0)</f>
        <v>0</v>
      </c>
      <c r="J1894" t="str">
        <f t="shared" si="140"/>
        <v/>
      </c>
      <c r="K1894" s="48"/>
      <c r="N1894" s="4"/>
      <c r="U1894" s="69">
        <f t="shared" si="138"/>
        <v>0</v>
      </c>
      <c r="V1894" s="75">
        <f t="shared" si="139"/>
        <v>0</v>
      </c>
      <c r="W1894">
        <f>IFERROR(VLOOKUP($J1895,OSA!$BD:$BD,1,0),0)</f>
        <v>0</v>
      </c>
    </row>
    <row r="1895" spans="1:23" x14ac:dyDescent="0.35">
      <c r="A1895" t="str">
        <f t="shared" si="137"/>
        <v/>
      </c>
      <c r="C1895" s="4"/>
      <c r="H1895">
        <f>IFERROR(VLOOKUP($A1895,OSA!$BD:$BD,1,0),0)</f>
        <v>0</v>
      </c>
      <c r="J1895" t="str">
        <f t="shared" si="140"/>
        <v/>
      </c>
      <c r="K1895" s="48"/>
      <c r="N1895" s="4"/>
      <c r="U1895" s="69">
        <f t="shared" si="138"/>
        <v>0</v>
      </c>
      <c r="V1895" s="75">
        <f t="shared" si="139"/>
        <v>0</v>
      </c>
      <c r="W1895">
        <f>IFERROR(VLOOKUP($J1896,OSA!$BD:$BD,1,0),0)</f>
        <v>0</v>
      </c>
    </row>
    <row r="1896" spans="1:23" x14ac:dyDescent="0.35">
      <c r="A1896" t="str">
        <f t="shared" si="137"/>
        <v/>
      </c>
      <c r="C1896" s="4"/>
      <c r="H1896">
        <f>IFERROR(VLOOKUP($A1896,OSA!$BD:$BD,1,0),0)</f>
        <v>0</v>
      </c>
      <c r="J1896" t="str">
        <f t="shared" si="140"/>
        <v/>
      </c>
      <c r="K1896" s="48"/>
      <c r="N1896" s="4"/>
      <c r="U1896" s="69">
        <f t="shared" si="138"/>
        <v>0</v>
      </c>
      <c r="V1896" s="75">
        <f t="shared" si="139"/>
        <v>0</v>
      </c>
      <c r="W1896">
        <f>IFERROR(VLOOKUP($J1897,OSA!$BD:$BD,1,0),0)</f>
        <v>0</v>
      </c>
    </row>
    <row r="1897" spans="1:23" x14ac:dyDescent="0.35">
      <c r="A1897" t="str">
        <f t="shared" si="137"/>
        <v/>
      </c>
      <c r="C1897" s="4"/>
      <c r="H1897">
        <f>IFERROR(VLOOKUP($A1897,OSA!$BD:$BD,1,0),0)</f>
        <v>0</v>
      </c>
      <c r="J1897" t="str">
        <f t="shared" si="140"/>
        <v/>
      </c>
      <c r="K1897" s="48"/>
      <c r="N1897" s="4"/>
      <c r="U1897" s="69">
        <f t="shared" si="138"/>
        <v>0</v>
      </c>
      <c r="V1897" s="75">
        <f t="shared" si="139"/>
        <v>0</v>
      </c>
      <c r="W1897">
        <f>IFERROR(VLOOKUP($J1898,OSA!$BD:$BD,1,0),0)</f>
        <v>0</v>
      </c>
    </row>
    <row r="1898" spans="1:23" x14ac:dyDescent="0.35">
      <c r="A1898" t="str">
        <f t="shared" si="137"/>
        <v/>
      </c>
      <c r="C1898" s="4"/>
      <c r="H1898">
        <f>IFERROR(VLOOKUP($A1898,OSA!$BD:$BD,1,0),0)</f>
        <v>0</v>
      </c>
      <c r="J1898" t="str">
        <f t="shared" si="140"/>
        <v/>
      </c>
      <c r="K1898" s="48"/>
      <c r="N1898" s="4"/>
      <c r="U1898" s="69">
        <f t="shared" si="138"/>
        <v>0</v>
      </c>
      <c r="V1898" s="75">
        <f t="shared" si="139"/>
        <v>0</v>
      </c>
      <c r="W1898">
        <f>IFERROR(VLOOKUP($J1899,OSA!$BD:$BD,1,0),0)</f>
        <v>0</v>
      </c>
    </row>
    <row r="1899" spans="1:23" x14ac:dyDescent="0.35">
      <c r="A1899" t="str">
        <f t="shared" si="137"/>
        <v/>
      </c>
      <c r="C1899" s="4"/>
      <c r="H1899">
        <f>IFERROR(VLOOKUP($A1899,OSA!$BD:$BD,1,0),0)</f>
        <v>0</v>
      </c>
      <c r="J1899" t="str">
        <f t="shared" si="140"/>
        <v/>
      </c>
      <c r="K1899" s="48"/>
      <c r="N1899" s="4"/>
      <c r="U1899" s="69">
        <f t="shared" si="138"/>
        <v>0</v>
      </c>
      <c r="V1899" s="75">
        <f t="shared" si="139"/>
        <v>0</v>
      </c>
      <c r="W1899">
        <f>IFERROR(VLOOKUP($J1900,OSA!$BD:$BD,1,0),0)</f>
        <v>0</v>
      </c>
    </row>
    <row r="1900" spans="1:23" x14ac:dyDescent="0.35">
      <c r="A1900" t="str">
        <f t="shared" si="137"/>
        <v/>
      </c>
      <c r="C1900" s="4"/>
      <c r="H1900">
        <f>IFERROR(VLOOKUP($A1900,OSA!$BD:$BD,1,0),0)</f>
        <v>0</v>
      </c>
      <c r="J1900" t="str">
        <f t="shared" si="140"/>
        <v/>
      </c>
      <c r="K1900" s="48"/>
      <c r="N1900" s="4"/>
      <c r="U1900" s="69">
        <f t="shared" si="138"/>
        <v>0</v>
      </c>
      <c r="V1900" s="75">
        <f t="shared" si="139"/>
        <v>0</v>
      </c>
      <c r="W1900">
        <f>IFERROR(VLOOKUP($J1901,OSA!$BD:$BD,1,0),0)</f>
        <v>0</v>
      </c>
    </row>
    <row r="1901" spans="1:23" x14ac:dyDescent="0.35">
      <c r="A1901" t="str">
        <f t="shared" si="137"/>
        <v/>
      </c>
      <c r="C1901" s="4"/>
      <c r="H1901">
        <f>IFERROR(VLOOKUP($A1901,OSA!$BD:$BD,1,0),0)</f>
        <v>0</v>
      </c>
      <c r="J1901" t="str">
        <f t="shared" si="140"/>
        <v/>
      </c>
      <c r="K1901" s="48"/>
      <c r="N1901" s="4"/>
      <c r="U1901" s="69">
        <f t="shared" si="138"/>
        <v>0</v>
      </c>
      <c r="V1901" s="75">
        <f t="shared" si="139"/>
        <v>0</v>
      </c>
      <c r="W1901">
        <f>IFERROR(VLOOKUP($J1902,OSA!$BD:$BD,1,0),0)</f>
        <v>0</v>
      </c>
    </row>
    <row r="1902" spans="1:23" x14ac:dyDescent="0.35">
      <c r="A1902" t="str">
        <f t="shared" si="137"/>
        <v/>
      </c>
      <c r="C1902" s="4"/>
      <c r="H1902">
        <f>IFERROR(VLOOKUP($A1902,OSA!$BD:$BD,1,0),0)</f>
        <v>0</v>
      </c>
      <c r="K1902" s="48"/>
      <c r="N1902" s="4"/>
      <c r="U1902" s="69">
        <f t="shared" si="138"/>
        <v>0</v>
      </c>
      <c r="V1902" s="75">
        <f t="shared" si="139"/>
        <v>0</v>
      </c>
      <c r="W1902">
        <f>IFERROR(VLOOKUP($J1903,OSA!$BD:$BD,1,0),0)</f>
        <v>0</v>
      </c>
    </row>
    <row r="1903" spans="1:23" x14ac:dyDescent="0.35">
      <c r="A1903" t="str">
        <f t="shared" si="137"/>
        <v/>
      </c>
      <c r="C1903" s="4"/>
      <c r="H1903">
        <f>IFERROR(VLOOKUP($A1903,OSA!$BD:$BD,1,0),0)</f>
        <v>0</v>
      </c>
      <c r="J1903" t="str">
        <f t="shared" si="140"/>
        <v/>
      </c>
      <c r="K1903" s="48"/>
      <c r="N1903" s="4"/>
      <c r="U1903" s="69">
        <f t="shared" si="138"/>
        <v>0</v>
      </c>
      <c r="V1903" s="75">
        <f t="shared" si="139"/>
        <v>0</v>
      </c>
      <c r="W1903">
        <f>IFERROR(VLOOKUP($J1904,OSA!$BD:$BD,1,0),0)</f>
        <v>0</v>
      </c>
    </row>
    <row r="1904" spans="1:23" x14ac:dyDescent="0.35">
      <c r="A1904" t="str">
        <f t="shared" si="137"/>
        <v/>
      </c>
      <c r="C1904" s="4"/>
      <c r="H1904">
        <f>IFERROR(VLOOKUP($A1904,OSA!$BD:$BD,1,0),0)</f>
        <v>0</v>
      </c>
      <c r="J1904" t="str">
        <f t="shared" si="140"/>
        <v/>
      </c>
      <c r="K1904" s="48"/>
      <c r="N1904" s="4"/>
      <c r="U1904" s="69">
        <f t="shared" si="138"/>
        <v>0</v>
      </c>
      <c r="V1904" s="75">
        <f t="shared" si="139"/>
        <v>0</v>
      </c>
      <c r="W1904">
        <f>IFERROR(VLOOKUP($J1905,OSA!$BD:$BD,1,0),0)</f>
        <v>0</v>
      </c>
    </row>
    <row r="1905" spans="1:23" x14ac:dyDescent="0.35">
      <c r="A1905" t="str">
        <f t="shared" si="137"/>
        <v/>
      </c>
      <c r="C1905" s="4"/>
      <c r="H1905">
        <f>IFERROR(VLOOKUP($A1905,OSA!$BD:$BD,1,0),0)</f>
        <v>0</v>
      </c>
      <c r="J1905" t="str">
        <f t="shared" si="140"/>
        <v/>
      </c>
      <c r="K1905" s="48"/>
      <c r="N1905" s="4"/>
      <c r="U1905" s="69">
        <f t="shared" si="138"/>
        <v>0</v>
      </c>
      <c r="V1905" s="75">
        <f t="shared" si="139"/>
        <v>0</v>
      </c>
      <c r="W1905">
        <f>IFERROR(VLOOKUP($J1906,OSA!$BD:$BD,1,0),0)</f>
        <v>0</v>
      </c>
    </row>
    <row r="1906" spans="1:23" x14ac:dyDescent="0.35">
      <c r="A1906" t="str">
        <f t="shared" si="137"/>
        <v/>
      </c>
      <c r="C1906" s="4"/>
      <c r="H1906">
        <f>IFERROR(VLOOKUP($A1906,OSA!$BD:$BD,1,0),0)</f>
        <v>0</v>
      </c>
      <c r="J1906" t="str">
        <f t="shared" si="140"/>
        <v/>
      </c>
      <c r="K1906" s="48"/>
      <c r="N1906" s="4"/>
      <c r="U1906" s="69">
        <f t="shared" si="138"/>
        <v>0</v>
      </c>
      <c r="V1906" s="75">
        <f t="shared" si="139"/>
        <v>0</v>
      </c>
      <c r="W1906">
        <f>IFERROR(VLOOKUP($J1907,OSA!$BD:$BD,1,0),0)</f>
        <v>0</v>
      </c>
    </row>
    <row r="1907" spans="1:23" x14ac:dyDescent="0.35">
      <c r="A1907" t="str">
        <f t="shared" si="137"/>
        <v/>
      </c>
      <c r="C1907" s="4"/>
      <c r="H1907">
        <f>IFERROR(VLOOKUP($A1907,OSA!$BD:$BD,1,0),0)</f>
        <v>0</v>
      </c>
      <c r="J1907" t="str">
        <f t="shared" si="140"/>
        <v/>
      </c>
      <c r="K1907" s="48"/>
      <c r="N1907" s="4"/>
      <c r="U1907" s="69">
        <f t="shared" si="138"/>
        <v>0</v>
      </c>
      <c r="V1907" s="75">
        <f t="shared" si="139"/>
        <v>0</v>
      </c>
      <c r="W1907">
        <f>IFERROR(VLOOKUP($J1908,OSA!$BD:$BD,1,0),0)</f>
        <v>0</v>
      </c>
    </row>
    <row r="1908" spans="1:23" x14ac:dyDescent="0.35">
      <c r="A1908" t="str">
        <f t="shared" si="137"/>
        <v/>
      </c>
      <c r="C1908" s="4"/>
      <c r="H1908">
        <f>IFERROR(VLOOKUP($A1908,OSA!$BD:$BD,1,0),0)</f>
        <v>0</v>
      </c>
      <c r="J1908" t="str">
        <f t="shared" si="140"/>
        <v/>
      </c>
      <c r="K1908" s="48"/>
      <c r="N1908" s="4"/>
      <c r="U1908" s="69">
        <f t="shared" si="138"/>
        <v>0</v>
      </c>
      <c r="V1908" s="75">
        <f t="shared" si="139"/>
        <v>0</v>
      </c>
      <c r="W1908">
        <f>IFERROR(VLOOKUP($J1909,OSA!$BD:$BD,1,0),0)</f>
        <v>0</v>
      </c>
    </row>
    <row r="1909" spans="1:23" x14ac:dyDescent="0.35">
      <c r="A1909" t="str">
        <f t="shared" si="137"/>
        <v/>
      </c>
      <c r="C1909" s="4"/>
      <c r="H1909">
        <f>IFERROR(VLOOKUP($A1909,OSA!$BD:$BD,1,0),0)</f>
        <v>0</v>
      </c>
      <c r="J1909" t="str">
        <f t="shared" si="140"/>
        <v/>
      </c>
      <c r="K1909" s="48"/>
      <c r="N1909" s="4"/>
      <c r="U1909" s="69">
        <f t="shared" si="138"/>
        <v>0</v>
      </c>
      <c r="V1909" s="75">
        <f t="shared" si="139"/>
        <v>0</v>
      </c>
      <c r="W1909">
        <f>IFERROR(VLOOKUP($J1910,OSA!$BD:$BD,1,0),0)</f>
        <v>0</v>
      </c>
    </row>
    <row r="1910" spans="1:23" x14ac:dyDescent="0.35">
      <c r="A1910" t="str">
        <f t="shared" si="137"/>
        <v/>
      </c>
      <c r="C1910" s="4"/>
      <c r="H1910">
        <f>IFERROR(VLOOKUP($A1910,OSA!$BD:$BD,1,0),0)</f>
        <v>0</v>
      </c>
      <c r="J1910" t="str">
        <f t="shared" si="140"/>
        <v/>
      </c>
      <c r="K1910" s="48"/>
      <c r="N1910" s="4"/>
      <c r="U1910" s="69">
        <f t="shared" si="138"/>
        <v>0</v>
      </c>
      <c r="V1910" s="75">
        <f t="shared" si="139"/>
        <v>0</v>
      </c>
      <c r="W1910">
        <f>IFERROR(VLOOKUP($J1911,OSA!$BD:$BD,1,0),0)</f>
        <v>0</v>
      </c>
    </row>
    <row r="1911" spans="1:23" x14ac:dyDescent="0.35">
      <c r="A1911" t="str">
        <f t="shared" si="137"/>
        <v/>
      </c>
      <c r="C1911" s="4"/>
      <c r="H1911">
        <f>IFERROR(VLOOKUP($A1911,OSA!$BD:$BD,1,0),0)</f>
        <v>0</v>
      </c>
      <c r="J1911" t="str">
        <f t="shared" si="140"/>
        <v/>
      </c>
      <c r="K1911" s="48"/>
      <c r="N1911" s="4"/>
      <c r="U1911" s="69">
        <f t="shared" si="138"/>
        <v>0</v>
      </c>
      <c r="V1911" s="75">
        <f t="shared" si="139"/>
        <v>0</v>
      </c>
      <c r="W1911">
        <f>IFERROR(VLOOKUP($J1912,OSA!$BD:$BD,1,0),0)</f>
        <v>0</v>
      </c>
    </row>
    <row r="1912" spans="1:23" x14ac:dyDescent="0.35">
      <c r="A1912" t="str">
        <f t="shared" si="137"/>
        <v/>
      </c>
      <c r="C1912" s="4"/>
      <c r="H1912">
        <f>IFERROR(VLOOKUP($A1912,OSA!$BD:$BD,1,0),0)</f>
        <v>0</v>
      </c>
      <c r="J1912" t="str">
        <f t="shared" si="140"/>
        <v/>
      </c>
      <c r="K1912" s="48"/>
      <c r="N1912" s="4"/>
      <c r="U1912" s="69">
        <f t="shared" si="138"/>
        <v>0</v>
      </c>
      <c r="V1912" s="75">
        <f t="shared" si="139"/>
        <v>0</v>
      </c>
      <c r="W1912">
        <f>IFERROR(VLOOKUP($J1913,OSA!$BD:$BD,1,0),0)</f>
        <v>0</v>
      </c>
    </row>
    <row r="1913" spans="1:23" x14ac:dyDescent="0.35">
      <c r="A1913" t="str">
        <f t="shared" si="137"/>
        <v/>
      </c>
      <c r="C1913" s="4"/>
      <c r="H1913">
        <f>IFERROR(VLOOKUP($A1913,OSA!$BD:$BD,1,0),0)</f>
        <v>0</v>
      </c>
      <c r="J1913" t="str">
        <f t="shared" si="140"/>
        <v/>
      </c>
      <c r="K1913" s="48"/>
      <c r="N1913" s="4"/>
      <c r="U1913" s="69">
        <f t="shared" si="138"/>
        <v>0</v>
      </c>
      <c r="V1913" s="75">
        <f t="shared" si="139"/>
        <v>0</v>
      </c>
      <c r="W1913">
        <f>IFERROR(VLOOKUP($J1914,OSA!$BD:$BD,1,0),0)</f>
        <v>0</v>
      </c>
    </row>
    <row r="1914" spans="1:23" x14ac:dyDescent="0.35">
      <c r="A1914" t="str">
        <f t="shared" si="137"/>
        <v/>
      </c>
      <c r="C1914" s="4"/>
      <c r="H1914">
        <f>IFERROR(VLOOKUP($A1914,OSA!$BD:$BD,1,0),0)</f>
        <v>0</v>
      </c>
      <c r="J1914" t="str">
        <f t="shared" si="140"/>
        <v/>
      </c>
      <c r="K1914" s="48"/>
      <c r="N1914" s="4"/>
      <c r="U1914" s="69">
        <f t="shared" si="138"/>
        <v>0</v>
      </c>
      <c r="V1914" s="75">
        <f t="shared" si="139"/>
        <v>0</v>
      </c>
      <c r="W1914">
        <f>IFERROR(VLOOKUP($J1915,OSA!$BD:$BD,1,0),0)</f>
        <v>0</v>
      </c>
    </row>
    <row r="1915" spans="1:23" x14ac:dyDescent="0.35">
      <c r="A1915" t="str">
        <f t="shared" si="137"/>
        <v/>
      </c>
      <c r="C1915" s="4"/>
      <c r="H1915">
        <f>IFERROR(VLOOKUP($A1915,OSA!$BD:$BD,1,0),0)</f>
        <v>0</v>
      </c>
      <c r="J1915" t="str">
        <f t="shared" si="140"/>
        <v/>
      </c>
      <c r="K1915" s="48"/>
      <c r="N1915" s="4"/>
      <c r="U1915" s="69">
        <f t="shared" si="138"/>
        <v>0</v>
      </c>
      <c r="V1915" s="75">
        <f t="shared" si="139"/>
        <v>0</v>
      </c>
      <c r="W1915">
        <f>IFERROR(VLOOKUP($J1916,OSA!$BD:$BD,1,0),0)</f>
        <v>0</v>
      </c>
    </row>
    <row r="1916" spans="1:23" x14ac:dyDescent="0.35">
      <c r="A1916" t="str">
        <f t="shared" si="137"/>
        <v/>
      </c>
      <c r="C1916" s="4"/>
      <c r="H1916">
        <f>IFERROR(VLOOKUP($A1916,OSA!$BD:$BD,1,0),0)</f>
        <v>0</v>
      </c>
      <c r="J1916" t="str">
        <f t="shared" si="140"/>
        <v/>
      </c>
      <c r="K1916" s="48"/>
      <c r="N1916" s="4"/>
      <c r="U1916" s="69">
        <f t="shared" si="138"/>
        <v>0</v>
      </c>
      <c r="V1916" s="75">
        <f t="shared" si="139"/>
        <v>0</v>
      </c>
      <c r="W1916">
        <f>IFERROR(VLOOKUP($J1917,OSA!$BD:$BD,1,0),0)</f>
        <v>0</v>
      </c>
    </row>
    <row r="1917" spans="1:23" x14ac:dyDescent="0.35">
      <c r="A1917" t="str">
        <f t="shared" si="137"/>
        <v/>
      </c>
      <c r="C1917" s="4"/>
      <c r="H1917">
        <f>IFERROR(VLOOKUP($A1917,OSA!$BD:$BD,1,0),0)</f>
        <v>0</v>
      </c>
      <c r="J1917" t="str">
        <f t="shared" si="140"/>
        <v/>
      </c>
      <c r="K1917" s="48"/>
      <c r="N1917" s="4"/>
      <c r="U1917" s="69">
        <f t="shared" si="138"/>
        <v>0</v>
      </c>
      <c r="V1917" s="75">
        <f t="shared" si="139"/>
        <v>0</v>
      </c>
      <c r="W1917">
        <f>IFERROR(VLOOKUP($J1918,OSA!$BD:$BD,1,0),0)</f>
        <v>0</v>
      </c>
    </row>
    <row r="1918" spans="1:23" x14ac:dyDescent="0.35">
      <c r="A1918" t="str">
        <f t="shared" si="137"/>
        <v/>
      </c>
      <c r="C1918" s="4"/>
      <c r="H1918">
        <f>IFERROR(VLOOKUP($A1918,OSA!$BD:$BD,1,0),0)</f>
        <v>0</v>
      </c>
      <c r="J1918" t="str">
        <f t="shared" si="140"/>
        <v/>
      </c>
      <c r="K1918" s="48"/>
      <c r="N1918" s="4"/>
      <c r="U1918" s="69">
        <f t="shared" si="138"/>
        <v>0</v>
      </c>
      <c r="V1918" s="75">
        <f t="shared" si="139"/>
        <v>0</v>
      </c>
      <c r="W1918">
        <f>IFERROR(VLOOKUP($J1919,OSA!$BD:$BD,1,0),0)</f>
        <v>0</v>
      </c>
    </row>
    <row r="1919" spans="1:23" x14ac:dyDescent="0.35">
      <c r="A1919" t="str">
        <f t="shared" si="137"/>
        <v/>
      </c>
      <c r="C1919" s="4"/>
      <c r="H1919">
        <f>IFERROR(VLOOKUP($A1919,OSA!$BD:$BD,1,0),0)</f>
        <v>0</v>
      </c>
      <c r="J1919" t="str">
        <f t="shared" si="140"/>
        <v/>
      </c>
      <c r="K1919" s="48"/>
      <c r="N1919" s="4"/>
      <c r="U1919" s="69">
        <f t="shared" si="138"/>
        <v>0</v>
      </c>
      <c r="V1919" s="75">
        <f t="shared" si="139"/>
        <v>0</v>
      </c>
      <c r="W1919">
        <f>IFERROR(VLOOKUP($J1920,OSA!$BD:$BD,1,0),0)</f>
        <v>0</v>
      </c>
    </row>
    <row r="1920" spans="1:23" x14ac:dyDescent="0.35">
      <c r="A1920" t="str">
        <f t="shared" si="137"/>
        <v/>
      </c>
      <c r="C1920" s="4"/>
      <c r="H1920">
        <f>IFERROR(VLOOKUP($A1920,OSA!$BD:$BD,1,0),0)</f>
        <v>0</v>
      </c>
      <c r="J1920" t="str">
        <f t="shared" si="140"/>
        <v/>
      </c>
      <c r="K1920" s="48"/>
      <c r="N1920" s="4"/>
      <c r="U1920" s="69">
        <f t="shared" si="138"/>
        <v>0</v>
      </c>
      <c r="V1920" s="75">
        <f t="shared" si="139"/>
        <v>0</v>
      </c>
      <c r="W1920">
        <f>IFERROR(VLOOKUP($J1921,OSA!$BD:$BD,1,0),0)</f>
        <v>0</v>
      </c>
    </row>
    <row r="1921" spans="1:23" x14ac:dyDescent="0.35">
      <c r="A1921" t="str">
        <f t="shared" si="137"/>
        <v/>
      </c>
      <c r="C1921" s="4"/>
      <c r="H1921">
        <f>IFERROR(VLOOKUP($A1921,OSA!$BD:$BD,1,0),0)</f>
        <v>0</v>
      </c>
      <c r="J1921" t="str">
        <f t="shared" si="140"/>
        <v/>
      </c>
      <c r="K1921" s="48"/>
      <c r="N1921" s="4"/>
      <c r="U1921" s="69">
        <f t="shared" si="138"/>
        <v>0</v>
      </c>
      <c r="V1921" s="75">
        <f t="shared" si="139"/>
        <v>0</v>
      </c>
      <c r="W1921">
        <f>IFERROR(VLOOKUP($J1922,OSA!$BD:$BD,1,0),0)</f>
        <v>0</v>
      </c>
    </row>
    <row r="1922" spans="1:23" x14ac:dyDescent="0.35">
      <c r="A1922" t="str">
        <f t="shared" si="137"/>
        <v/>
      </c>
      <c r="C1922" s="4"/>
      <c r="H1922">
        <f>IFERROR(VLOOKUP($A1922,OSA!$BD:$BD,1,0),0)</f>
        <v>0</v>
      </c>
      <c r="J1922" t="str">
        <f t="shared" si="140"/>
        <v/>
      </c>
      <c r="K1922" s="48"/>
      <c r="N1922" s="4"/>
      <c r="U1922" s="69">
        <f t="shared" si="138"/>
        <v>0</v>
      </c>
      <c r="V1922" s="75">
        <f t="shared" si="139"/>
        <v>0</v>
      </c>
      <c r="W1922">
        <f>IFERROR(VLOOKUP($J1923,OSA!$BD:$BD,1,0),0)</f>
        <v>0</v>
      </c>
    </row>
    <row r="1923" spans="1:23" x14ac:dyDescent="0.35">
      <c r="A1923" t="str">
        <f t="shared" ref="A1923:A1986" si="141">B1923&amp;E1923</f>
        <v/>
      </c>
      <c r="C1923" s="4"/>
      <c r="H1923">
        <f>IFERROR(VLOOKUP($A1923,OSA!$BD:$BD,1,0),0)</f>
        <v>0</v>
      </c>
      <c r="J1923" t="str">
        <f t="shared" si="140"/>
        <v/>
      </c>
      <c r="K1923" s="48"/>
      <c r="N1923" s="4"/>
      <c r="U1923" s="69">
        <f t="shared" ref="U1923:U1986" si="142">SUM(O1923:Q1923)/3</f>
        <v>0</v>
      </c>
      <c r="V1923" s="75">
        <f t="shared" ref="V1923:V1986" si="143">SUM(R1923:T1923)/3</f>
        <v>0</v>
      </c>
      <c r="W1923">
        <f>IFERROR(VLOOKUP($J1924,OSA!$BD:$BD,1,0),0)</f>
        <v>0</v>
      </c>
    </row>
    <row r="1924" spans="1:23" x14ac:dyDescent="0.35">
      <c r="A1924" t="str">
        <f t="shared" si="141"/>
        <v/>
      </c>
      <c r="C1924" s="4"/>
      <c r="H1924">
        <f>IFERROR(VLOOKUP($A1924,OSA!$BD:$BD,1,0),0)</f>
        <v>0</v>
      </c>
      <c r="J1924" t="str">
        <f t="shared" si="140"/>
        <v/>
      </c>
      <c r="K1924" s="48"/>
      <c r="N1924" s="4"/>
      <c r="U1924" s="69">
        <f t="shared" si="142"/>
        <v>0</v>
      </c>
      <c r="V1924" s="75">
        <f t="shared" si="143"/>
        <v>0</v>
      </c>
      <c r="W1924">
        <f>IFERROR(VLOOKUP($J1925,OSA!$BD:$BD,1,0),0)</f>
        <v>0</v>
      </c>
    </row>
    <row r="1925" spans="1:23" x14ac:dyDescent="0.35">
      <c r="A1925" t="str">
        <f t="shared" si="141"/>
        <v/>
      </c>
      <c r="C1925" s="4"/>
      <c r="H1925">
        <f>IFERROR(VLOOKUP($A1925,OSA!$BD:$BD,1,0),0)</f>
        <v>0</v>
      </c>
      <c r="J1925" t="str">
        <f t="shared" si="140"/>
        <v/>
      </c>
      <c r="K1925" s="48"/>
      <c r="N1925" s="4"/>
      <c r="U1925" s="69">
        <f t="shared" si="142"/>
        <v>0</v>
      </c>
      <c r="V1925" s="75">
        <f t="shared" si="143"/>
        <v>0</v>
      </c>
      <c r="W1925">
        <f>IFERROR(VLOOKUP($J1926,OSA!$BD:$BD,1,0),0)</f>
        <v>0</v>
      </c>
    </row>
    <row r="1926" spans="1:23" x14ac:dyDescent="0.35">
      <c r="A1926" t="str">
        <f t="shared" si="141"/>
        <v/>
      </c>
      <c r="C1926" s="4"/>
      <c r="H1926">
        <f>IFERROR(VLOOKUP($A1926,OSA!$BD:$BD,1,0),0)</f>
        <v>0</v>
      </c>
      <c r="J1926" t="str">
        <f t="shared" si="140"/>
        <v/>
      </c>
      <c r="K1926" s="48"/>
      <c r="N1926" s="4"/>
      <c r="U1926" s="69">
        <f t="shared" si="142"/>
        <v>0</v>
      </c>
      <c r="V1926" s="75">
        <f t="shared" si="143"/>
        <v>0</v>
      </c>
      <c r="W1926">
        <f>IFERROR(VLOOKUP($J1927,OSA!$BD:$BD,1,0),0)</f>
        <v>0</v>
      </c>
    </row>
    <row r="1927" spans="1:23" x14ac:dyDescent="0.35">
      <c r="A1927" t="str">
        <f t="shared" si="141"/>
        <v/>
      </c>
      <c r="C1927" s="4"/>
      <c r="H1927">
        <f>IFERROR(VLOOKUP($A1927,OSA!$BD:$BD,1,0),0)</f>
        <v>0</v>
      </c>
      <c r="J1927" t="str">
        <f t="shared" si="140"/>
        <v/>
      </c>
      <c r="K1927" s="48"/>
      <c r="N1927" s="4"/>
      <c r="U1927" s="69">
        <f t="shared" si="142"/>
        <v>0</v>
      </c>
      <c r="V1927" s="75">
        <f t="shared" si="143"/>
        <v>0</v>
      </c>
      <c r="W1927">
        <f>IFERROR(VLOOKUP($J1928,OSA!$BD:$BD,1,0),0)</f>
        <v>0</v>
      </c>
    </row>
    <row r="1928" spans="1:23" x14ac:dyDescent="0.35">
      <c r="A1928" t="str">
        <f t="shared" si="141"/>
        <v/>
      </c>
      <c r="C1928" s="4"/>
      <c r="H1928">
        <f>IFERROR(VLOOKUP($A1928,OSA!$BD:$BD,1,0),0)</f>
        <v>0</v>
      </c>
      <c r="J1928" t="str">
        <f t="shared" si="140"/>
        <v/>
      </c>
      <c r="K1928" s="48"/>
      <c r="N1928" s="4"/>
      <c r="U1928" s="69">
        <f t="shared" si="142"/>
        <v>0</v>
      </c>
      <c r="V1928" s="75">
        <f t="shared" si="143"/>
        <v>0</v>
      </c>
      <c r="W1928">
        <f>IFERROR(VLOOKUP($J1929,OSA!$BD:$BD,1,0),0)</f>
        <v>0</v>
      </c>
    </row>
    <row r="1929" spans="1:23" x14ac:dyDescent="0.35">
      <c r="A1929" t="str">
        <f t="shared" si="141"/>
        <v/>
      </c>
      <c r="C1929" s="4"/>
      <c r="H1929">
        <f>IFERROR(VLOOKUP($A1929,OSA!$BD:$BD,1,0),0)</f>
        <v>0</v>
      </c>
      <c r="J1929" t="str">
        <f t="shared" si="140"/>
        <v/>
      </c>
      <c r="K1929" s="48"/>
      <c r="N1929" s="4"/>
      <c r="U1929" s="69">
        <f t="shared" si="142"/>
        <v>0</v>
      </c>
      <c r="V1929" s="75">
        <f t="shared" si="143"/>
        <v>0</v>
      </c>
      <c r="W1929">
        <f>IFERROR(VLOOKUP($J1930,OSA!$BD:$BD,1,0),0)</f>
        <v>0</v>
      </c>
    </row>
    <row r="1930" spans="1:23" x14ac:dyDescent="0.35">
      <c r="A1930" t="str">
        <f t="shared" si="141"/>
        <v/>
      </c>
      <c r="C1930" s="4"/>
      <c r="H1930">
        <f>IFERROR(VLOOKUP($A1930,OSA!$BD:$BD,1,0),0)</f>
        <v>0</v>
      </c>
      <c r="J1930" t="str">
        <f t="shared" si="140"/>
        <v/>
      </c>
      <c r="K1930" s="48"/>
      <c r="N1930" s="4"/>
      <c r="U1930" s="69">
        <f t="shared" si="142"/>
        <v>0</v>
      </c>
      <c r="V1930" s="75">
        <f t="shared" si="143"/>
        <v>0</v>
      </c>
      <c r="W1930">
        <f>IFERROR(VLOOKUP($J1931,OSA!$BD:$BD,1,0),0)</f>
        <v>0</v>
      </c>
    </row>
    <row r="1931" spans="1:23" x14ac:dyDescent="0.35">
      <c r="A1931" t="str">
        <f t="shared" si="141"/>
        <v/>
      </c>
      <c r="C1931" s="4"/>
      <c r="H1931">
        <f>IFERROR(VLOOKUP($A1931,OSA!$BD:$BD,1,0),0)</f>
        <v>0</v>
      </c>
      <c r="J1931" t="str">
        <f t="shared" si="140"/>
        <v/>
      </c>
      <c r="K1931" s="48"/>
      <c r="N1931" s="4"/>
      <c r="U1931" s="69">
        <f t="shared" si="142"/>
        <v>0</v>
      </c>
      <c r="V1931" s="75">
        <f t="shared" si="143"/>
        <v>0</v>
      </c>
      <c r="W1931">
        <f>IFERROR(VLOOKUP($J1932,OSA!$BD:$BD,1,0),0)</f>
        <v>0</v>
      </c>
    </row>
    <row r="1932" spans="1:23" x14ac:dyDescent="0.35">
      <c r="A1932" t="str">
        <f t="shared" si="141"/>
        <v/>
      </c>
      <c r="C1932" s="4"/>
      <c r="H1932">
        <f>IFERROR(VLOOKUP($A1932,OSA!$BD:$BD,1,0),0)</f>
        <v>0</v>
      </c>
      <c r="J1932" t="str">
        <f t="shared" si="140"/>
        <v/>
      </c>
      <c r="K1932" s="48"/>
      <c r="N1932" s="4"/>
      <c r="U1932" s="69">
        <f t="shared" si="142"/>
        <v>0</v>
      </c>
      <c r="V1932" s="75">
        <f t="shared" si="143"/>
        <v>0</v>
      </c>
      <c r="W1932">
        <f>IFERROR(VLOOKUP($J1933,OSA!$BD:$BD,1,0),0)</f>
        <v>0</v>
      </c>
    </row>
    <row r="1933" spans="1:23" x14ac:dyDescent="0.35">
      <c r="A1933" t="str">
        <f t="shared" si="141"/>
        <v/>
      </c>
      <c r="C1933" s="4"/>
      <c r="H1933">
        <f>IFERROR(VLOOKUP($A1933,OSA!$BD:$BD,1,0),0)</f>
        <v>0</v>
      </c>
      <c r="J1933" t="str">
        <f t="shared" si="140"/>
        <v/>
      </c>
      <c r="K1933" s="48"/>
      <c r="N1933" s="4"/>
      <c r="U1933" s="69">
        <f t="shared" si="142"/>
        <v>0</v>
      </c>
      <c r="V1933" s="75">
        <f t="shared" si="143"/>
        <v>0</v>
      </c>
      <c r="W1933">
        <f>IFERROR(VLOOKUP($J1934,OSA!$BD:$BD,1,0),0)</f>
        <v>0</v>
      </c>
    </row>
    <row r="1934" spans="1:23" x14ac:dyDescent="0.35">
      <c r="A1934" t="str">
        <f t="shared" si="141"/>
        <v/>
      </c>
      <c r="C1934" s="4"/>
      <c r="H1934">
        <f>IFERROR(VLOOKUP($A1934,OSA!$BD:$BD,1,0),0)</f>
        <v>0</v>
      </c>
      <c r="J1934" t="str">
        <f t="shared" si="140"/>
        <v/>
      </c>
      <c r="K1934" s="48"/>
      <c r="N1934" s="4"/>
      <c r="U1934" s="69">
        <f t="shared" si="142"/>
        <v>0</v>
      </c>
      <c r="V1934" s="75">
        <f t="shared" si="143"/>
        <v>0</v>
      </c>
      <c r="W1934">
        <f>IFERROR(VLOOKUP($J1935,OSA!$BD:$BD,1,0),0)</f>
        <v>0</v>
      </c>
    </row>
    <row r="1935" spans="1:23" x14ac:dyDescent="0.35">
      <c r="A1935" t="str">
        <f t="shared" si="141"/>
        <v/>
      </c>
      <c r="C1935" s="4"/>
      <c r="H1935">
        <f>IFERROR(VLOOKUP($A1935,OSA!$BD:$BD,1,0),0)</f>
        <v>0</v>
      </c>
      <c r="J1935" t="str">
        <f t="shared" si="140"/>
        <v/>
      </c>
      <c r="K1935" s="48"/>
      <c r="N1935" s="4"/>
      <c r="U1935" s="69">
        <f t="shared" si="142"/>
        <v>0</v>
      </c>
      <c r="V1935" s="75">
        <f t="shared" si="143"/>
        <v>0</v>
      </c>
      <c r="W1935">
        <f>IFERROR(VLOOKUP($J1936,OSA!$BD:$BD,1,0),0)</f>
        <v>0</v>
      </c>
    </row>
    <row r="1936" spans="1:23" x14ac:dyDescent="0.35">
      <c r="A1936" t="str">
        <f t="shared" si="141"/>
        <v/>
      </c>
      <c r="C1936" s="4"/>
      <c r="H1936">
        <f>IFERROR(VLOOKUP($A1936,OSA!$BD:$BD,1,0),0)</f>
        <v>0</v>
      </c>
      <c r="J1936" t="str">
        <f t="shared" si="140"/>
        <v/>
      </c>
      <c r="K1936" s="48"/>
      <c r="N1936" s="4"/>
      <c r="U1936" s="69">
        <f t="shared" si="142"/>
        <v>0</v>
      </c>
      <c r="V1936" s="75">
        <f t="shared" si="143"/>
        <v>0</v>
      </c>
      <c r="W1936">
        <f>IFERROR(VLOOKUP($J1937,OSA!$BD:$BD,1,0),0)</f>
        <v>0</v>
      </c>
    </row>
    <row r="1937" spans="1:23" x14ac:dyDescent="0.35">
      <c r="A1937" t="str">
        <f t="shared" si="141"/>
        <v/>
      </c>
      <c r="C1937" s="4"/>
      <c r="H1937">
        <f>IFERROR(VLOOKUP($A1937,OSA!$BD:$BD,1,0),0)</f>
        <v>0</v>
      </c>
      <c r="J1937" t="str">
        <f t="shared" si="140"/>
        <v/>
      </c>
      <c r="K1937" s="48"/>
      <c r="N1937" s="4"/>
      <c r="U1937" s="69">
        <f t="shared" si="142"/>
        <v>0</v>
      </c>
      <c r="V1937" s="75">
        <f t="shared" si="143"/>
        <v>0</v>
      </c>
      <c r="W1937">
        <f>IFERROR(VLOOKUP($J1938,OSA!$BD:$BD,1,0),0)</f>
        <v>0</v>
      </c>
    </row>
    <row r="1938" spans="1:23" x14ac:dyDescent="0.35">
      <c r="A1938" t="str">
        <f t="shared" si="141"/>
        <v/>
      </c>
      <c r="C1938" s="4"/>
      <c r="H1938">
        <f>IFERROR(VLOOKUP($A1938,OSA!$BD:$BD,1,0),0)</f>
        <v>0</v>
      </c>
      <c r="J1938" t="str">
        <f t="shared" si="140"/>
        <v/>
      </c>
      <c r="K1938" s="48"/>
      <c r="N1938" s="4"/>
      <c r="U1938" s="69">
        <f t="shared" si="142"/>
        <v>0</v>
      </c>
      <c r="V1938" s="75">
        <f t="shared" si="143"/>
        <v>0</v>
      </c>
      <c r="W1938">
        <f>IFERROR(VLOOKUP($J1939,OSA!$BD:$BD,1,0),0)</f>
        <v>0</v>
      </c>
    </row>
    <row r="1939" spans="1:23" x14ac:dyDescent="0.35">
      <c r="A1939" t="str">
        <f t="shared" si="141"/>
        <v/>
      </c>
      <c r="C1939" s="4"/>
      <c r="H1939">
        <f>IFERROR(VLOOKUP($A1939,OSA!$BD:$BD,1,0),0)</f>
        <v>0</v>
      </c>
      <c r="J1939" t="str">
        <f t="shared" si="140"/>
        <v/>
      </c>
      <c r="K1939" s="48"/>
      <c r="N1939" s="4"/>
      <c r="U1939" s="69">
        <f t="shared" si="142"/>
        <v>0</v>
      </c>
      <c r="V1939" s="75">
        <f t="shared" si="143"/>
        <v>0</v>
      </c>
      <c r="W1939">
        <f>IFERROR(VLOOKUP($J1940,OSA!$BD:$BD,1,0),0)</f>
        <v>0</v>
      </c>
    </row>
    <row r="1940" spans="1:23" x14ac:dyDescent="0.35">
      <c r="A1940" t="str">
        <f t="shared" si="141"/>
        <v/>
      </c>
      <c r="C1940" s="4"/>
      <c r="H1940">
        <f>IFERROR(VLOOKUP($A1940,OSA!$BD:$BD,1,0),0)</f>
        <v>0</v>
      </c>
      <c r="J1940" t="str">
        <f t="shared" si="140"/>
        <v/>
      </c>
      <c r="K1940" s="48"/>
      <c r="N1940" s="4"/>
      <c r="U1940" s="69">
        <f t="shared" si="142"/>
        <v>0</v>
      </c>
      <c r="V1940" s="75">
        <f t="shared" si="143"/>
        <v>0</v>
      </c>
      <c r="W1940">
        <f>IFERROR(VLOOKUP($J1941,OSA!$BD:$BD,1,0),0)</f>
        <v>0</v>
      </c>
    </row>
    <row r="1941" spans="1:23" x14ac:dyDescent="0.35">
      <c r="A1941" t="str">
        <f t="shared" si="141"/>
        <v/>
      </c>
      <c r="C1941" s="4"/>
      <c r="H1941">
        <f>IFERROR(VLOOKUP($A1941,OSA!$BD:$BD,1,0),0)</f>
        <v>0</v>
      </c>
      <c r="J1941" t="str">
        <f t="shared" si="140"/>
        <v/>
      </c>
      <c r="K1941" s="48"/>
      <c r="N1941" s="4"/>
      <c r="U1941" s="69">
        <f t="shared" si="142"/>
        <v>0</v>
      </c>
      <c r="V1941" s="75">
        <f t="shared" si="143"/>
        <v>0</v>
      </c>
      <c r="W1941">
        <f>IFERROR(VLOOKUP($J1942,OSA!$BD:$BD,1,0),0)</f>
        <v>0</v>
      </c>
    </row>
    <row r="1942" spans="1:23" x14ac:dyDescent="0.35">
      <c r="A1942" t="str">
        <f t="shared" si="141"/>
        <v/>
      </c>
      <c r="C1942" s="4"/>
      <c r="H1942">
        <f>IFERROR(VLOOKUP($A1942,OSA!$BD:$BD,1,0),0)</f>
        <v>0</v>
      </c>
      <c r="J1942" t="str">
        <f t="shared" si="140"/>
        <v/>
      </c>
      <c r="K1942" s="48"/>
      <c r="N1942" s="4"/>
      <c r="U1942" s="69">
        <f t="shared" si="142"/>
        <v>0</v>
      </c>
      <c r="V1942" s="75">
        <f t="shared" si="143"/>
        <v>0</v>
      </c>
      <c r="W1942">
        <f>IFERROR(VLOOKUP($J1943,OSA!$BD:$BD,1,0),0)</f>
        <v>0</v>
      </c>
    </row>
    <row r="1943" spans="1:23" x14ac:dyDescent="0.35">
      <c r="A1943" t="str">
        <f t="shared" si="141"/>
        <v/>
      </c>
      <c r="C1943" s="4"/>
      <c r="H1943">
        <f>IFERROR(VLOOKUP($A1943,OSA!$BD:$BD,1,0),0)</f>
        <v>0</v>
      </c>
      <c r="J1943" t="str">
        <f t="shared" si="140"/>
        <v/>
      </c>
      <c r="K1943" s="48"/>
      <c r="N1943" s="4"/>
      <c r="U1943" s="69">
        <f t="shared" si="142"/>
        <v>0</v>
      </c>
      <c r="V1943" s="75">
        <f t="shared" si="143"/>
        <v>0</v>
      </c>
      <c r="W1943">
        <f>IFERROR(VLOOKUP($J1944,OSA!$BD:$BD,1,0),0)</f>
        <v>0</v>
      </c>
    </row>
    <row r="1944" spans="1:23" x14ac:dyDescent="0.35">
      <c r="A1944" t="str">
        <f t="shared" si="141"/>
        <v/>
      </c>
      <c r="C1944" s="4"/>
      <c r="H1944">
        <f>IFERROR(VLOOKUP($A1944,OSA!$BD:$BD,1,0),0)</f>
        <v>0</v>
      </c>
      <c r="J1944" t="str">
        <f t="shared" si="140"/>
        <v/>
      </c>
      <c r="K1944" s="48"/>
      <c r="N1944" s="4"/>
      <c r="U1944" s="69">
        <f t="shared" si="142"/>
        <v>0</v>
      </c>
      <c r="V1944" s="75">
        <f t="shared" si="143"/>
        <v>0</v>
      </c>
      <c r="W1944">
        <f>IFERROR(VLOOKUP($J1945,OSA!$BD:$BD,1,0),0)</f>
        <v>0</v>
      </c>
    </row>
    <row r="1945" spans="1:23" x14ac:dyDescent="0.35">
      <c r="A1945" t="str">
        <f t="shared" si="141"/>
        <v/>
      </c>
      <c r="C1945" s="4"/>
      <c r="H1945">
        <f>IFERROR(VLOOKUP($A1945,OSA!$BD:$BD,1,0),0)</f>
        <v>0</v>
      </c>
      <c r="J1945" t="str">
        <f t="shared" si="140"/>
        <v/>
      </c>
      <c r="K1945" s="48"/>
      <c r="N1945" s="4"/>
      <c r="U1945" s="69">
        <f t="shared" si="142"/>
        <v>0</v>
      </c>
      <c r="V1945" s="75">
        <f t="shared" si="143"/>
        <v>0</v>
      </c>
      <c r="W1945">
        <f>IFERROR(VLOOKUP($J1946,OSA!$BD:$BD,1,0),0)</f>
        <v>0</v>
      </c>
    </row>
    <row r="1946" spans="1:23" x14ac:dyDescent="0.35">
      <c r="A1946" t="str">
        <f t="shared" si="141"/>
        <v/>
      </c>
      <c r="C1946" s="4"/>
      <c r="H1946">
        <f>IFERROR(VLOOKUP($A1946,OSA!$BD:$BD,1,0),0)</f>
        <v>0</v>
      </c>
      <c r="J1946" t="str">
        <f t="shared" si="140"/>
        <v/>
      </c>
      <c r="K1946" s="48"/>
      <c r="N1946" s="4"/>
      <c r="U1946" s="69">
        <f t="shared" si="142"/>
        <v>0</v>
      </c>
      <c r="V1946" s="75">
        <f t="shared" si="143"/>
        <v>0</v>
      </c>
      <c r="W1946">
        <f>IFERROR(VLOOKUP($J1947,OSA!$BD:$BD,1,0),0)</f>
        <v>0</v>
      </c>
    </row>
    <row r="1947" spans="1:23" x14ac:dyDescent="0.35">
      <c r="A1947" t="str">
        <f t="shared" si="141"/>
        <v/>
      </c>
      <c r="C1947" s="4"/>
      <c r="H1947">
        <f>IFERROR(VLOOKUP($A1947,OSA!$BD:$BD,1,0),0)</f>
        <v>0</v>
      </c>
      <c r="J1947" t="str">
        <f t="shared" si="140"/>
        <v/>
      </c>
      <c r="K1947" s="48"/>
      <c r="N1947" s="4"/>
      <c r="U1947" s="69">
        <f t="shared" si="142"/>
        <v>0</v>
      </c>
      <c r="V1947" s="75">
        <f t="shared" si="143"/>
        <v>0</v>
      </c>
      <c r="W1947">
        <f>IFERROR(VLOOKUP($J1948,OSA!$BD:$BD,1,0),0)</f>
        <v>0</v>
      </c>
    </row>
    <row r="1948" spans="1:23" x14ac:dyDescent="0.35">
      <c r="A1948" t="str">
        <f t="shared" si="141"/>
        <v/>
      </c>
      <c r="C1948" s="4"/>
      <c r="H1948">
        <f>IFERROR(VLOOKUP($A1948,OSA!$BD:$BD,1,0),0)</f>
        <v>0</v>
      </c>
      <c r="J1948" t="str">
        <f t="shared" si="140"/>
        <v/>
      </c>
      <c r="K1948" s="48"/>
      <c r="N1948" s="4"/>
      <c r="U1948" s="69">
        <f t="shared" si="142"/>
        <v>0</v>
      </c>
      <c r="V1948" s="75">
        <f t="shared" si="143"/>
        <v>0</v>
      </c>
      <c r="W1948">
        <f>IFERROR(VLOOKUP($J1949,OSA!$BD:$BD,1,0),0)</f>
        <v>0</v>
      </c>
    </row>
    <row r="1949" spans="1:23" x14ac:dyDescent="0.35">
      <c r="A1949" t="str">
        <f t="shared" si="141"/>
        <v/>
      </c>
      <c r="C1949" s="4"/>
      <c r="H1949">
        <f>IFERROR(VLOOKUP($A1949,OSA!$BD:$BD,1,0),0)</f>
        <v>0</v>
      </c>
      <c r="J1949" t="str">
        <f t="shared" si="140"/>
        <v/>
      </c>
      <c r="K1949" s="48"/>
      <c r="N1949" s="4"/>
      <c r="U1949" s="69">
        <f t="shared" si="142"/>
        <v>0</v>
      </c>
      <c r="V1949" s="75">
        <f t="shared" si="143"/>
        <v>0</v>
      </c>
      <c r="W1949">
        <f>IFERROR(VLOOKUP($J1950,OSA!$BD:$BD,1,0),0)</f>
        <v>0</v>
      </c>
    </row>
    <row r="1950" spans="1:23" x14ac:dyDescent="0.35">
      <c r="A1950" t="str">
        <f t="shared" si="141"/>
        <v/>
      </c>
      <c r="C1950" s="4"/>
      <c r="H1950">
        <f>IFERROR(VLOOKUP($A1950,OSA!$BD:$BD,1,0),0)</f>
        <v>0</v>
      </c>
      <c r="J1950" t="str">
        <f t="shared" si="140"/>
        <v/>
      </c>
      <c r="K1950" s="48"/>
      <c r="N1950" s="4"/>
      <c r="U1950" s="69">
        <f t="shared" si="142"/>
        <v>0</v>
      </c>
      <c r="V1950" s="75">
        <f t="shared" si="143"/>
        <v>0</v>
      </c>
      <c r="W1950">
        <f>IFERROR(VLOOKUP($J1951,OSA!$BD:$BD,1,0),0)</f>
        <v>0</v>
      </c>
    </row>
    <row r="1951" spans="1:23" x14ac:dyDescent="0.35">
      <c r="A1951" t="str">
        <f t="shared" si="141"/>
        <v/>
      </c>
      <c r="H1951">
        <f>IFERROR(VLOOKUP($A1951,OSA!$BD:$BD,1,0),0)</f>
        <v>0</v>
      </c>
      <c r="J1951" t="str">
        <f t="shared" si="140"/>
        <v/>
      </c>
      <c r="K1951" s="48"/>
      <c r="N1951" s="4"/>
      <c r="U1951" s="69">
        <f t="shared" si="142"/>
        <v>0</v>
      </c>
      <c r="V1951" s="75">
        <f t="shared" si="143"/>
        <v>0</v>
      </c>
      <c r="W1951">
        <f>IFERROR(VLOOKUP($J1952,OSA!$BD:$BD,1,0),0)</f>
        <v>0</v>
      </c>
    </row>
    <row r="1952" spans="1:23" x14ac:dyDescent="0.35">
      <c r="A1952" t="str">
        <f t="shared" si="141"/>
        <v/>
      </c>
      <c r="H1952">
        <f>IFERROR(VLOOKUP($A1952,OSA!$BD:$BD,1,0),0)</f>
        <v>0</v>
      </c>
      <c r="J1952" t="str">
        <f t="shared" si="140"/>
        <v/>
      </c>
      <c r="K1952" s="48"/>
      <c r="N1952" s="4"/>
      <c r="U1952" s="69">
        <f t="shared" si="142"/>
        <v>0</v>
      </c>
      <c r="V1952" s="75">
        <f t="shared" si="143"/>
        <v>0</v>
      </c>
      <c r="W1952">
        <f>IFERROR(VLOOKUP($J1953,OSA!$BD:$BD,1,0),0)</f>
        <v>0</v>
      </c>
    </row>
    <row r="1953" spans="1:23" x14ac:dyDescent="0.35">
      <c r="A1953" t="str">
        <f t="shared" si="141"/>
        <v/>
      </c>
      <c r="H1953">
        <f>IFERROR(VLOOKUP($A1953,OSA!$BD:$BD,1,0),0)</f>
        <v>0</v>
      </c>
      <c r="J1953" t="str">
        <f>K1953&amp;N1953</f>
        <v/>
      </c>
      <c r="K1953" s="48"/>
      <c r="N1953" s="4"/>
      <c r="U1953" s="69">
        <f t="shared" si="142"/>
        <v>0</v>
      </c>
      <c r="V1953" s="75">
        <f t="shared" si="143"/>
        <v>0</v>
      </c>
      <c r="W1953">
        <f>IFERROR(VLOOKUP($J1954,OSA!$BD:$BD,1,0),0)</f>
        <v>0</v>
      </c>
    </row>
    <row r="1954" spans="1:23" x14ac:dyDescent="0.35">
      <c r="A1954" t="str">
        <f t="shared" si="141"/>
        <v/>
      </c>
      <c r="H1954">
        <f>IFERROR(VLOOKUP($A1954,OSA!$BD:$BD,1,0),0)</f>
        <v>0</v>
      </c>
      <c r="J1954" t="str">
        <f>K1954&amp;N1954</f>
        <v/>
      </c>
      <c r="K1954" s="48"/>
      <c r="N1954" s="4"/>
      <c r="U1954" s="69">
        <f t="shared" si="142"/>
        <v>0</v>
      </c>
      <c r="V1954" s="75">
        <f t="shared" si="143"/>
        <v>0</v>
      </c>
      <c r="W1954">
        <f>IFERROR(VLOOKUP($J1955,OSA!$BD:$BD,1,0),0)</f>
        <v>0</v>
      </c>
    </row>
    <row r="1955" spans="1:23" x14ac:dyDescent="0.35">
      <c r="A1955" t="str">
        <f t="shared" si="141"/>
        <v/>
      </c>
      <c r="H1955">
        <f>IFERROR(VLOOKUP($A1955,OSA!$BD:$BD,1,0),0)</f>
        <v>0</v>
      </c>
      <c r="J1955" t="str">
        <f>K1955&amp;N1955</f>
        <v/>
      </c>
      <c r="K1955" s="48"/>
      <c r="N1955" s="4"/>
      <c r="U1955" s="69">
        <f t="shared" si="142"/>
        <v>0</v>
      </c>
      <c r="V1955" s="75">
        <f t="shared" si="143"/>
        <v>0</v>
      </c>
      <c r="W1955">
        <f>IFERROR(VLOOKUP($J1956,OSA!$BD:$BD,1,0),0)</f>
        <v>0</v>
      </c>
    </row>
    <row r="1956" spans="1:23" x14ac:dyDescent="0.35">
      <c r="A1956" t="str">
        <f t="shared" si="141"/>
        <v/>
      </c>
      <c r="H1956">
        <f>IFERROR(VLOOKUP($A1956,OSA!$BD:$BD,1,0),0)</f>
        <v>0</v>
      </c>
      <c r="J1956" t="str">
        <f>K1956&amp;N1956</f>
        <v/>
      </c>
      <c r="K1956" s="48"/>
      <c r="N1956" s="4"/>
      <c r="U1956" s="69">
        <f t="shared" si="142"/>
        <v>0</v>
      </c>
      <c r="V1956" s="75">
        <f t="shared" si="143"/>
        <v>0</v>
      </c>
      <c r="W1956">
        <f>IFERROR(VLOOKUP($J1957,OSA!$BD:$BD,1,0),0)</f>
        <v>0</v>
      </c>
    </row>
    <row r="1957" spans="1:23" x14ac:dyDescent="0.35">
      <c r="A1957" t="str">
        <f t="shared" si="141"/>
        <v/>
      </c>
      <c r="H1957">
        <f>IFERROR(VLOOKUP($A1957,OSA!$BD:$BD,1,0),0)</f>
        <v>0</v>
      </c>
      <c r="J1957" t="str">
        <f t="shared" ref="J1957:J2020" si="144">K1957&amp;N1957</f>
        <v/>
      </c>
      <c r="K1957" s="48"/>
      <c r="N1957" s="4"/>
      <c r="U1957" s="69">
        <f t="shared" si="142"/>
        <v>0</v>
      </c>
      <c r="V1957" s="75">
        <f t="shared" si="143"/>
        <v>0</v>
      </c>
      <c r="W1957">
        <f>IFERROR(VLOOKUP($J1958,OSA!$BD:$BD,1,0),0)</f>
        <v>0</v>
      </c>
    </row>
    <row r="1958" spans="1:23" x14ac:dyDescent="0.35">
      <c r="A1958" t="str">
        <f t="shared" si="141"/>
        <v/>
      </c>
      <c r="H1958">
        <f>IFERROR(VLOOKUP($A1958,OSA!$BD:$BD,1,0),0)</f>
        <v>0</v>
      </c>
      <c r="J1958" t="str">
        <f t="shared" si="144"/>
        <v/>
      </c>
      <c r="K1958" s="48"/>
      <c r="N1958" s="4"/>
      <c r="U1958" s="69">
        <f t="shared" si="142"/>
        <v>0</v>
      </c>
      <c r="V1958" s="75">
        <f t="shared" si="143"/>
        <v>0</v>
      </c>
      <c r="W1958">
        <f>IFERROR(VLOOKUP($J1959,OSA!$BD:$BD,1,0),0)</f>
        <v>0</v>
      </c>
    </row>
    <row r="1959" spans="1:23" x14ac:dyDescent="0.35">
      <c r="A1959" t="str">
        <f t="shared" si="141"/>
        <v/>
      </c>
      <c r="H1959">
        <f>IFERROR(VLOOKUP($A1959,OSA!$BD:$BD,1,0),0)</f>
        <v>0</v>
      </c>
      <c r="J1959" t="str">
        <f t="shared" si="144"/>
        <v/>
      </c>
      <c r="K1959" s="48"/>
      <c r="N1959" s="4"/>
      <c r="U1959" s="69">
        <f t="shared" si="142"/>
        <v>0</v>
      </c>
      <c r="V1959" s="75">
        <f t="shared" si="143"/>
        <v>0</v>
      </c>
      <c r="W1959">
        <f>IFERROR(VLOOKUP($J1960,OSA!$BD:$BD,1,0),0)</f>
        <v>0</v>
      </c>
    </row>
    <row r="1960" spans="1:23" x14ac:dyDescent="0.35">
      <c r="A1960" t="str">
        <f t="shared" si="141"/>
        <v/>
      </c>
      <c r="H1960">
        <f>IFERROR(VLOOKUP($A1960,OSA!$BD:$BD,1,0),0)</f>
        <v>0</v>
      </c>
      <c r="J1960" t="str">
        <f t="shared" si="144"/>
        <v/>
      </c>
      <c r="K1960" s="48"/>
      <c r="N1960" s="4"/>
      <c r="U1960" s="69">
        <f t="shared" si="142"/>
        <v>0</v>
      </c>
      <c r="V1960" s="75">
        <f t="shared" si="143"/>
        <v>0</v>
      </c>
      <c r="W1960">
        <f>IFERROR(VLOOKUP($J1961,OSA!$BD:$BD,1,0),0)</f>
        <v>0</v>
      </c>
    </row>
    <row r="1961" spans="1:23" x14ac:dyDescent="0.35">
      <c r="A1961" t="str">
        <f t="shared" si="141"/>
        <v/>
      </c>
      <c r="H1961">
        <f>IFERROR(VLOOKUP($A1961,OSA!$BD:$BD,1,0),0)</f>
        <v>0</v>
      </c>
      <c r="J1961" t="str">
        <f t="shared" si="144"/>
        <v/>
      </c>
      <c r="K1961" s="48"/>
      <c r="N1961" s="4"/>
      <c r="U1961" s="69">
        <f t="shared" si="142"/>
        <v>0</v>
      </c>
      <c r="V1961" s="75">
        <f t="shared" si="143"/>
        <v>0</v>
      </c>
      <c r="W1961">
        <f>IFERROR(VLOOKUP($J1962,OSA!$BD:$BD,1,0),0)</f>
        <v>0</v>
      </c>
    </row>
    <row r="1962" spans="1:23" x14ac:dyDescent="0.35">
      <c r="A1962" t="str">
        <f t="shared" si="141"/>
        <v/>
      </c>
      <c r="H1962">
        <f>IFERROR(VLOOKUP($A1962,OSA!$BD:$BD,1,0),0)</f>
        <v>0</v>
      </c>
      <c r="J1962" t="str">
        <f t="shared" si="144"/>
        <v/>
      </c>
      <c r="K1962" s="48"/>
      <c r="N1962" s="4"/>
      <c r="U1962" s="69">
        <f t="shared" si="142"/>
        <v>0</v>
      </c>
      <c r="V1962" s="75">
        <f t="shared" si="143"/>
        <v>0</v>
      </c>
      <c r="W1962">
        <f>IFERROR(VLOOKUP($J1963,OSA!$BD:$BD,1,0),0)</f>
        <v>0</v>
      </c>
    </row>
    <row r="1963" spans="1:23" x14ac:dyDescent="0.35">
      <c r="A1963" t="str">
        <f t="shared" si="141"/>
        <v/>
      </c>
      <c r="H1963">
        <f>IFERROR(VLOOKUP($A1963,OSA!$BD:$BD,1,0),0)</f>
        <v>0</v>
      </c>
      <c r="J1963" t="str">
        <f t="shared" si="144"/>
        <v/>
      </c>
      <c r="K1963" s="48"/>
      <c r="N1963" s="4"/>
      <c r="U1963" s="69">
        <f t="shared" si="142"/>
        <v>0</v>
      </c>
      <c r="V1963" s="75">
        <f t="shared" si="143"/>
        <v>0</v>
      </c>
      <c r="W1963">
        <f>IFERROR(VLOOKUP($J1964,OSA!$BD:$BD,1,0),0)</f>
        <v>0</v>
      </c>
    </row>
    <row r="1964" spans="1:23" x14ac:dyDescent="0.35">
      <c r="A1964" t="str">
        <f t="shared" si="141"/>
        <v/>
      </c>
      <c r="H1964">
        <f>IFERROR(VLOOKUP($A1964,OSA!$BD:$BD,1,0),0)</f>
        <v>0</v>
      </c>
      <c r="J1964" t="str">
        <f t="shared" si="144"/>
        <v/>
      </c>
      <c r="K1964" s="48"/>
      <c r="N1964" s="4"/>
      <c r="U1964" s="69">
        <f t="shared" si="142"/>
        <v>0</v>
      </c>
      <c r="V1964" s="75">
        <f t="shared" si="143"/>
        <v>0</v>
      </c>
      <c r="W1964">
        <f>IFERROR(VLOOKUP($J1965,OSA!$BD:$BD,1,0),0)</f>
        <v>0</v>
      </c>
    </row>
    <row r="1965" spans="1:23" x14ac:dyDescent="0.35">
      <c r="A1965" t="str">
        <f t="shared" si="141"/>
        <v/>
      </c>
      <c r="H1965">
        <f>IFERROR(VLOOKUP($A1965,OSA!$BD:$BD,1,0),0)</f>
        <v>0</v>
      </c>
      <c r="J1965" t="str">
        <f t="shared" si="144"/>
        <v/>
      </c>
      <c r="K1965" s="48"/>
      <c r="N1965" s="4"/>
      <c r="U1965" s="69">
        <f t="shared" si="142"/>
        <v>0</v>
      </c>
      <c r="V1965" s="75">
        <f t="shared" si="143"/>
        <v>0</v>
      </c>
      <c r="W1965">
        <f>IFERROR(VLOOKUP($J1966,OSA!$BD:$BD,1,0),0)</f>
        <v>0</v>
      </c>
    </row>
    <row r="1966" spans="1:23" x14ac:dyDescent="0.35">
      <c r="A1966" t="str">
        <f t="shared" si="141"/>
        <v/>
      </c>
      <c r="H1966">
        <f>IFERROR(VLOOKUP($A1966,OSA!$BD:$BD,1,0),0)</f>
        <v>0</v>
      </c>
      <c r="J1966" t="str">
        <f t="shared" si="144"/>
        <v/>
      </c>
      <c r="K1966" s="48"/>
      <c r="N1966" s="4"/>
      <c r="U1966" s="69">
        <f t="shared" si="142"/>
        <v>0</v>
      </c>
      <c r="V1966" s="75">
        <f t="shared" si="143"/>
        <v>0</v>
      </c>
      <c r="W1966">
        <f>IFERROR(VLOOKUP($J1967,OSA!$BD:$BD,1,0),0)</f>
        <v>0</v>
      </c>
    </row>
    <row r="1967" spans="1:23" x14ac:dyDescent="0.35">
      <c r="A1967" t="str">
        <f t="shared" si="141"/>
        <v/>
      </c>
      <c r="H1967">
        <f>IFERROR(VLOOKUP($A1967,OSA!$BD:$BD,1,0),0)</f>
        <v>0</v>
      </c>
      <c r="J1967" t="str">
        <f t="shared" si="144"/>
        <v/>
      </c>
      <c r="K1967" s="48"/>
      <c r="N1967" s="4"/>
      <c r="U1967" s="69">
        <f t="shared" si="142"/>
        <v>0</v>
      </c>
      <c r="V1967" s="75">
        <f t="shared" si="143"/>
        <v>0</v>
      </c>
      <c r="W1967">
        <f>IFERROR(VLOOKUP($J1968,OSA!$BD:$BD,1,0),0)</f>
        <v>0</v>
      </c>
    </row>
    <row r="1968" spans="1:23" x14ac:dyDescent="0.35">
      <c r="A1968" t="str">
        <f t="shared" si="141"/>
        <v/>
      </c>
      <c r="H1968">
        <f>IFERROR(VLOOKUP($A1968,OSA!$BD:$BD,1,0),0)</f>
        <v>0</v>
      </c>
      <c r="J1968" t="str">
        <f t="shared" si="144"/>
        <v/>
      </c>
      <c r="K1968" s="48"/>
      <c r="N1968" s="4"/>
      <c r="U1968" s="69">
        <f t="shared" si="142"/>
        <v>0</v>
      </c>
      <c r="V1968" s="75">
        <f t="shared" si="143"/>
        <v>0</v>
      </c>
      <c r="W1968">
        <f>IFERROR(VLOOKUP($J1969,OSA!$BD:$BD,1,0),0)</f>
        <v>0</v>
      </c>
    </row>
    <row r="1969" spans="1:23" x14ac:dyDescent="0.35">
      <c r="A1969" t="str">
        <f t="shared" si="141"/>
        <v/>
      </c>
      <c r="H1969">
        <f>IFERROR(VLOOKUP($A1969,OSA!$BD:$BD,1,0),0)</f>
        <v>0</v>
      </c>
      <c r="J1969" t="str">
        <f t="shared" si="144"/>
        <v/>
      </c>
      <c r="K1969" s="48"/>
      <c r="N1969" s="4"/>
      <c r="U1969" s="69">
        <f t="shared" si="142"/>
        <v>0</v>
      </c>
      <c r="V1969" s="75">
        <f t="shared" si="143"/>
        <v>0</v>
      </c>
      <c r="W1969">
        <f>IFERROR(VLOOKUP($J1970,OSA!$BD:$BD,1,0),0)</f>
        <v>0</v>
      </c>
    </row>
    <row r="1970" spans="1:23" x14ac:dyDescent="0.35">
      <c r="A1970" t="str">
        <f t="shared" si="141"/>
        <v/>
      </c>
      <c r="H1970">
        <f>IFERROR(VLOOKUP($A1970,OSA!$BD:$BD,1,0),0)</f>
        <v>0</v>
      </c>
      <c r="J1970" t="str">
        <f t="shared" si="144"/>
        <v/>
      </c>
      <c r="K1970" s="48"/>
      <c r="N1970" s="4"/>
      <c r="U1970" s="69">
        <f t="shared" si="142"/>
        <v>0</v>
      </c>
      <c r="V1970" s="75">
        <f t="shared" si="143"/>
        <v>0</v>
      </c>
      <c r="W1970">
        <f>IFERROR(VLOOKUP($J1971,OSA!$BD:$BD,1,0),0)</f>
        <v>0</v>
      </c>
    </row>
    <row r="1971" spans="1:23" x14ac:dyDescent="0.35">
      <c r="A1971" t="str">
        <f t="shared" si="141"/>
        <v/>
      </c>
      <c r="H1971">
        <f>IFERROR(VLOOKUP($A1971,OSA!$BD:$BD,1,0),0)</f>
        <v>0</v>
      </c>
      <c r="J1971" t="str">
        <f t="shared" si="144"/>
        <v/>
      </c>
      <c r="K1971" s="48"/>
      <c r="N1971" s="4"/>
      <c r="U1971" s="69">
        <f t="shared" si="142"/>
        <v>0</v>
      </c>
      <c r="V1971" s="75">
        <f t="shared" si="143"/>
        <v>0</v>
      </c>
      <c r="W1971">
        <f>IFERROR(VLOOKUP($J1972,OSA!$BD:$BD,1,0),0)</f>
        <v>0</v>
      </c>
    </row>
    <row r="1972" spans="1:23" x14ac:dyDescent="0.35">
      <c r="A1972" t="str">
        <f t="shared" si="141"/>
        <v/>
      </c>
      <c r="H1972">
        <f>IFERROR(VLOOKUP($A1972,OSA!$BD:$BD,1,0),0)</f>
        <v>0</v>
      </c>
      <c r="J1972" t="str">
        <f t="shared" si="144"/>
        <v/>
      </c>
      <c r="K1972" s="48"/>
      <c r="N1972" s="4"/>
      <c r="U1972" s="69">
        <f t="shared" si="142"/>
        <v>0</v>
      </c>
      <c r="V1972" s="75">
        <f t="shared" si="143"/>
        <v>0</v>
      </c>
      <c r="W1972">
        <f>IFERROR(VLOOKUP($J1973,OSA!$BD:$BD,1,0),0)</f>
        <v>0</v>
      </c>
    </row>
    <row r="1973" spans="1:23" x14ac:dyDescent="0.35">
      <c r="A1973" t="str">
        <f t="shared" si="141"/>
        <v/>
      </c>
      <c r="H1973">
        <f>IFERROR(VLOOKUP($A1973,OSA!$BD:$BD,1,0),0)</f>
        <v>0</v>
      </c>
      <c r="J1973" t="str">
        <f t="shared" si="144"/>
        <v/>
      </c>
      <c r="K1973" s="48"/>
      <c r="N1973" s="4"/>
      <c r="U1973" s="69">
        <f t="shared" si="142"/>
        <v>0</v>
      </c>
      <c r="V1973" s="75">
        <f t="shared" si="143"/>
        <v>0</v>
      </c>
      <c r="W1973">
        <f>IFERROR(VLOOKUP($J1974,OSA!$BD:$BD,1,0),0)</f>
        <v>0</v>
      </c>
    </row>
    <row r="1974" spans="1:23" x14ac:dyDescent="0.35">
      <c r="A1974" t="str">
        <f t="shared" si="141"/>
        <v/>
      </c>
      <c r="H1974">
        <f>IFERROR(VLOOKUP($A1974,OSA!$BD:$BD,1,0),0)</f>
        <v>0</v>
      </c>
      <c r="J1974" t="str">
        <f t="shared" si="144"/>
        <v/>
      </c>
      <c r="K1974" s="48"/>
      <c r="N1974" s="4"/>
      <c r="U1974" s="69">
        <f t="shared" si="142"/>
        <v>0</v>
      </c>
      <c r="V1974" s="75">
        <f t="shared" si="143"/>
        <v>0</v>
      </c>
      <c r="W1974">
        <f>IFERROR(VLOOKUP($J1975,OSA!$BD:$BD,1,0),0)</f>
        <v>0</v>
      </c>
    </row>
    <row r="1975" spans="1:23" x14ac:dyDescent="0.35">
      <c r="A1975" t="str">
        <f t="shared" si="141"/>
        <v/>
      </c>
      <c r="H1975">
        <f>IFERROR(VLOOKUP($A1975,OSA!$BD:$BD,1,0),0)</f>
        <v>0</v>
      </c>
      <c r="J1975" t="str">
        <f t="shared" si="144"/>
        <v/>
      </c>
      <c r="K1975" s="48"/>
      <c r="N1975" s="4"/>
      <c r="U1975" s="69">
        <f t="shared" si="142"/>
        <v>0</v>
      </c>
      <c r="V1975" s="75">
        <f t="shared" si="143"/>
        <v>0</v>
      </c>
      <c r="W1975">
        <f>IFERROR(VLOOKUP($J1976,OSA!$BD:$BD,1,0),0)</f>
        <v>0</v>
      </c>
    </row>
    <row r="1976" spans="1:23" x14ac:dyDescent="0.35">
      <c r="A1976" t="str">
        <f t="shared" si="141"/>
        <v/>
      </c>
      <c r="H1976">
        <f>IFERROR(VLOOKUP($A1976,OSA!$BD:$BD,1,0),0)</f>
        <v>0</v>
      </c>
      <c r="J1976" t="str">
        <f t="shared" si="144"/>
        <v/>
      </c>
      <c r="K1976" s="48"/>
      <c r="N1976" s="4"/>
      <c r="U1976" s="69">
        <f t="shared" si="142"/>
        <v>0</v>
      </c>
      <c r="V1976" s="75">
        <f t="shared" si="143"/>
        <v>0</v>
      </c>
      <c r="W1976">
        <f>IFERROR(VLOOKUP($J1977,OSA!$BD:$BD,1,0),0)</f>
        <v>0</v>
      </c>
    </row>
    <row r="1977" spans="1:23" x14ac:dyDescent="0.35">
      <c r="A1977" t="str">
        <f t="shared" si="141"/>
        <v/>
      </c>
      <c r="H1977">
        <f>IFERROR(VLOOKUP($A1977,OSA!$BD:$BD,1,0),0)</f>
        <v>0</v>
      </c>
      <c r="J1977" t="str">
        <f t="shared" si="144"/>
        <v/>
      </c>
      <c r="K1977" s="48"/>
      <c r="N1977" s="4"/>
      <c r="U1977" s="69">
        <f t="shared" si="142"/>
        <v>0</v>
      </c>
      <c r="V1977" s="75">
        <f t="shared" si="143"/>
        <v>0</v>
      </c>
      <c r="W1977">
        <f>IFERROR(VLOOKUP($J1978,OSA!$BD:$BD,1,0),0)</f>
        <v>0</v>
      </c>
    </row>
    <row r="1978" spans="1:23" x14ac:dyDescent="0.35">
      <c r="A1978" t="str">
        <f t="shared" si="141"/>
        <v/>
      </c>
      <c r="H1978">
        <f>IFERROR(VLOOKUP($A1978,OSA!$BD:$BD,1,0),0)</f>
        <v>0</v>
      </c>
      <c r="J1978" t="str">
        <f t="shared" si="144"/>
        <v/>
      </c>
      <c r="K1978" s="48"/>
      <c r="N1978" s="4"/>
      <c r="U1978" s="69">
        <f t="shared" si="142"/>
        <v>0</v>
      </c>
      <c r="V1978" s="75">
        <f t="shared" si="143"/>
        <v>0</v>
      </c>
      <c r="W1978">
        <f>IFERROR(VLOOKUP($J1979,OSA!$BD:$BD,1,0),0)</f>
        <v>0</v>
      </c>
    </row>
    <row r="1979" spans="1:23" x14ac:dyDescent="0.35">
      <c r="A1979" t="str">
        <f t="shared" si="141"/>
        <v/>
      </c>
      <c r="H1979">
        <f>IFERROR(VLOOKUP($A1979,OSA!$BD:$BD,1,0),0)</f>
        <v>0</v>
      </c>
      <c r="J1979" t="str">
        <f t="shared" si="144"/>
        <v/>
      </c>
      <c r="K1979" s="48"/>
      <c r="N1979" s="4"/>
      <c r="U1979" s="69">
        <f t="shared" si="142"/>
        <v>0</v>
      </c>
      <c r="V1979" s="75">
        <f t="shared" si="143"/>
        <v>0</v>
      </c>
      <c r="W1979">
        <f>IFERROR(VLOOKUP($J1980,OSA!$BD:$BD,1,0),0)</f>
        <v>0</v>
      </c>
    </row>
    <row r="1980" spans="1:23" x14ac:dyDescent="0.35">
      <c r="A1980" t="str">
        <f t="shared" si="141"/>
        <v/>
      </c>
      <c r="H1980">
        <f>IFERROR(VLOOKUP($A1980,OSA!$BD:$BD,1,0),0)</f>
        <v>0</v>
      </c>
      <c r="J1980" t="str">
        <f t="shared" si="144"/>
        <v/>
      </c>
      <c r="K1980" s="48"/>
      <c r="N1980" s="4"/>
      <c r="U1980" s="69">
        <f t="shared" si="142"/>
        <v>0</v>
      </c>
      <c r="V1980" s="75">
        <f t="shared" si="143"/>
        <v>0</v>
      </c>
      <c r="W1980">
        <f>IFERROR(VLOOKUP($J1981,OSA!$BD:$BD,1,0),0)</f>
        <v>0</v>
      </c>
    </row>
    <row r="1981" spans="1:23" x14ac:dyDescent="0.35">
      <c r="A1981" t="str">
        <f t="shared" si="141"/>
        <v/>
      </c>
      <c r="H1981">
        <f>IFERROR(VLOOKUP($A1981,OSA!$BD:$BD,1,0),0)</f>
        <v>0</v>
      </c>
      <c r="J1981" t="str">
        <f t="shared" si="144"/>
        <v/>
      </c>
      <c r="K1981" s="48"/>
      <c r="N1981" s="4"/>
      <c r="U1981" s="69">
        <f t="shared" si="142"/>
        <v>0</v>
      </c>
      <c r="V1981" s="75">
        <f t="shared" si="143"/>
        <v>0</v>
      </c>
      <c r="W1981">
        <f>IFERROR(VLOOKUP($J1982,OSA!$BD:$BD,1,0),0)</f>
        <v>0</v>
      </c>
    </row>
    <row r="1982" spans="1:23" x14ac:dyDescent="0.35">
      <c r="A1982" t="str">
        <f t="shared" si="141"/>
        <v/>
      </c>
      <c r="H1982">
        <f>IFERROR(VLOOKUP($A1982,OSA!$BD:$BD,1,0),0)</f>
        <v>0</v>
      </c>
      <c r="J1982" t="str">
        <f t="shared" si="144"/>
        <v/>
      </c>
      <c r="K1982" s="48"/>
      <c r="N1982" s="4"/>
      <c r="U1982" s="69">
        <f t="shared" si="142"/>
        <v>0</v>
      </c>
      <c r="V1982" s="75">
        <f t="shared" si="143"/>
        <v>0</v>
      </c>
      <c r="W1982">
        <f>IFERROR(VLOOKUP($J1983,OSA!$BD:$BD,1,0),0)</f>
        <v>0</v>
      </c>
    </row>
    <row r="1983" spans="1:23" x14ac:dyDescent="0.35">
      <c r="A1983" t="str">
        <f t="shared" si="141"/>
        <v/>
      </c>
      <c r="H1983">
        <f>IFERROR(VLOOKUP($A1983,OSA!$BD:$BD,1,0),0)</f>
        <v>0</v>
      </c>
      <c r="J1983" t="str">
        <f t="shared" si="144"/>
        <v/>
      </c>
      <c r="K1983" s="48"/>
      <c r="N1983" s="4"/>
      <c r="U1983" s="69">
        <f t="shared" si="142"/>
        <v>0</v>
      </c>
      <c r="V1983" s="75">
        <f t="shared" si="143"/>
        <v>0</v>
      </c>
      <c r="W1983">
        <f>IFERROR(VLOOKUP($J1984,OSA!$BD:$BD,1,0),0)</f>
        <v>0</v>
      </c>
    </row>
    <row r="1984" spans="1:23" x14ac:dyDescent="0.35">
      <c r="A1984" t="str">
        <f t="shared" si="141"/>
        <v/>
      </c>
      <c r="H1984">
        <f>IFERROR(VLOOKUP($A1984,OSA!$BD:$BD,1,0),0)</f>
        <v>0</v>
      </c>
      <c r="J1984" t="str">
        <f t="shared" si="144"/>
        <v/>
      </c>
      <c r="K1984" s="48"/>
      <c r="N1984" s="4"/>
      <c r="U1984" s="69">
        <f t="shared" si="142"/>
        <v>0</v>
      </c>
      <c r="V1984" s="75">
        <f t="shared" si="143"/>
        <v>0</v>
      </c>
      <c r="W1984">
        <f>IFERROR(VLOOKUP($J1985,OSA!$BD:$BD,1,0),0)</f>
        <v>0</v>
      </c>
    </row>
    <row r="1985" spans="1:23" x14ac:dyDescent="0.35">
      <c r="A1985" t="str">
        <f t="shared" si="141"/>
        <v/>
      </c>
      <c r="H1985">
        <f>IFERROR(VLOOKUP($A1985,OSA!$BD:$BD,1,0),0)</f>
        <v>0</v>
      </c>
      <c r="J1985" t="str">
        <f t="shared" si="144"/>
        <v/>
      </c>
      <c r="K1985" s="48"/>
      <c r="N1985" s="4"/>
      <c r="U1985" s="69">
        <f t="shared" si="142"/>
        <v>0</v>
      </c>
      <c r="V1985" s="75">
        <f t="shared" si="143"/>
        <v>0</v>
      </c>
      <c r="W1985">
        <f>IFERROR(VLOOKUP($J1986,OSA!$BD:$BD,1,0),0)</f>
        <v>0</v>
      </c>
    </row>
    <row r="1986" spans="1:23" x14ac:dyDescent="0.35">
      <c r="A1986" t="str">
        <f t="shared" si="141"/>
        <v/>
      </c>
      <c r="H1986">
        <f>IFERROR(VLOOKUP($A1986,OSA!$BD:$BD,1,0),0)</f>
        <v>0</v>
      </c>
      <c r="J1986" t="str">
        <f t="shared" si="144"/>
        <v/>
      </c>
      <c r="K1986" s="48"/>
      <c r="N1986" s="4"/>
      <c r="U1986" s="69">
        <f t="shared" si="142"/>
        <v>0</v>
      </c>
      <c r="V1986" s="75">
        <f t="shared" si="143"/>
        <v>0</v>
      </c>
      <c r="W1986">
        <f>IFERROR(VLOOKUP($J1987,OSA!$BD:$BD,1,0),0)</f>
        <v>0</v>
      </c>
    </row>
    <row r="1987" spans="1:23" x14ac:dyDescent="0.35">
      <c r="A1987" t="str">
        <f t="shared" ref="A1987:A2050" si="145">B1987&amp;E1987</f>
        <v/>
      </c>
      <c r="H1987">
        <f>IFERROR(VLOOKUP($A1987,OSA!$BD:$BD,1,0),0)</f>
        <v>0</v>
      </c>
      <c r="J1987" t="str">
        <f t="shared" si="144"/>
        <v/>
      </c>
      <c r="K1987" s="48"/>
      <c r="N1987" s="4"/>
      <c r="U1987" s="69">
        <f t="shared" ref="U1987:U2050" si="146">SUM(O1987:Q1987)/3</f>
        <v>0</v>
      </c>
      <c r="V1987" s="75">
        <f t="shared" ref="V1987:V2050" si="147">SUM(R1987:T1987)/3</f>
        <v>0</v>
      </c>
      <c r="W1987">
        <f>IFERROR(VLOOKUP($J1988,OSA!$BD:$BD,1,0),0)</f>
        <v>0</v>
      </c>
    </row>
    <row r="1988" spans="1:23" x14ac:dyDescent="0.35">
      <c r="A1988" t="str">
        <f t="shared" si="145"/>
        <v/>
      </c>
      <c r="H1988">
        <f>IFERROR(VLOOKUP($A1988,OSA!$BD:$BD,1,0),0)</f>
        <v>0</v>
      </c>
      <c r="J1988" t="str">
        <f t="shared" si="144"/>
        <v/>
      </c>
      <c r="K1988" s="48"/>
      <c r="N1988" s="4"/>
      <c r="U1988" s="69">
        <f t="shared" si="146"/>
        <v>0</v>
      </c>
      <c r="V1988" s="75">
        <f t="shared" si="147"/>
        <v>0</v>
      </c>
      <c r="W1988">
        <f>IFERROR(VLOOKUP($J1989,OSA!$BD:$BD,1,0),0)</f>
        <v>0</v>
      </c>
    </row>
    <row r="1989" spans="1:23" x14ac:dyDescent="0.35">
      <c r="A1989" t="str">
        <f t="shared" si="145"/>
        <v/>
      </c>
      <c r="H1989">
        <f>IFERROR(VLOOKUP($A1989,OSA!$BD:$BD,1,0),0)</f>
        <v>0</v>
      </c>
      <c r="J1989" t="str">
        <f t="shared" si="144"/>
        <v/>
      </c>
      <c r="K1989" s="48"/>
      <c r="N1989" s="4"/>
      <c r="U1989" s="69">
        <f t="shared" si="146"/>
        <v>0</v>
      </c>
      <c r="V1989" s="75">
        <f t="shared" si="147"/>
        <v>0</v>
      </c>
      <c r="W1989">
        <f>IFERROR(VLOOKUP($J1990,OSA!$BD:$BD,1,0),0)</f>
        <v>0</v>
      </c>
    </row>
    <row r="1990" spans="1:23" x14ac:dyDescent="0.35">
      <c r="A1990" t="str">
        <f t="shared" si="145"/>
        <v/>
      </c>
      <c r="H1990">
        <f>IFERROR(VLOOKUP($A1990,OSA!$BD:$BD,1,0),0)</f>
        <v>0</v>
      </c>
      <c r="J1990" t="str">
        <f t="shared" si="144"/>
        <v/>
      </c>
      <c r="K1990" s="48"/>
      <c r="N1990" s="4"/>
      <c r="U1990" s="69">
        <f t="shared" si="146"/>
        <v>0</v>
      </c>
      <c r="V1990" s="75">
        <f t="shared" si="147"/>
        <v>0</v>
      </c>
      <c r="W1990">
        <f>IFERROR(VLOOKUP($J1991,OSA!$BD:$BD,1,0),0)</f>
        <v>0</v>
      </c>
    </row>
    <row r="1991" spans="1:23" x14ac:dyDescent="0.35">
      <c r="A1991" t="str">
        <f t="shared" si="145"/>
        <v/>
      </c>
      <c r="H1991">
        <f>IFERROR(VLOOKUP($A1991,OSA!$BD:$BD,1,0),0)</f>
        <v>0</v>
      </c>
      <c r="J1991" t="str">
        <f t="shared" si="144"/>
        <v/>
      </c>
      <c r="K1991" s="48"/>
      <c r="N1991" s="4"/>
      <c r="U1991" s="69">
        <f t="shared" si="146"/>
        <v>0</v>
      </c>
      <c r="V1991" s="75">
        <f t="shared" si="147"/>
        <v>0</v>
      </c>
      <c r="W1991">
        <f>IFERROR(VLOOKUP($J1992,OSA!$BD:$BD,1,0),0)</f>
        <v>0</v>
      </c>
    </row>
    <row r="1992" spans="1:23" x14ac:dyDescent="0.35">
      <c r="A1992" t="str">
        <f t="shared" si="145"/>
        <v/>
      </c>
      <c r="H1992">
        <f>IFERROR(VLOOKUP($A1992,OSA!$BD:$BD,1,0),0)</f>
        <v>0</v>
      </c>
      <c r="J1992" t="str">
        <f t="shared" si="144"/>
        <v/>
      </c>
      <c r="K1992" s="48"/>
      <c r="N1992" s="4"/>
      <c r="U1992" s="69">
        <f t="shared" si="146"/>
        <v>0</v>
      </c>
      <c r="V1992" s="75">
        <f t="shared" si="147"/>
        <v>0</v>
      </c>
      <c r="W1992">
        <f>IFERROR(VLOOKUP($J1993,OSA!$BD:$BD,1,0),0)</f>
        <v>0</v>
      </c>
    </row>
    <row r="1993" spans="1:23" x14ac:dyDescent="0.35">
      <c r="A1993" t="str">
        <f t="shared" si="145"/>
        <v/>
      </c>
      <c r="H1993">
        <f>IFERROR(VLOOKUP($A1993,OSA!$BD:$BD,1,0),0)</f>
        <v>0</v>
      </c>
      <c r="J1993" t="str">
        <f t="shared" si="144"/>
        <v/>
      </c>
      <c r="K1993" s="48"/>
      <c r="N1993" s="4"/>
      <c r="U1993" s="69">
        <f t="shared" si="146"/>
        <v>0</v>
      </c>
      <c r="V1993" s="75">
        <f t="shared" si="147"/>
        <v>0</v>
      </c>
      <c r="W1993">
        <f>IFERROR(VLOOKUP($J1994,OSA!$BD:$BD,1,0),0)</f>
        <v>0</v>
      </c>
    </row>
    <row r="1994" spans="1:23" x14ac:dyDescent="0.35">
      <c r="A1994" t="str">
        <f t="shared" si="145"/>
        <v/>
      </c>
      <c r="H1994">
        <f>IFERROR(VLOOKUP($A1994,OSA!$BD:$BD,1,0),0)</f>
        <v>0</v>
      </c>
      <c r="J1994" t="str">
        <f t="shared" si="144"/>
        <v/>
      </c>
      <c r="K1994" s="48"/>
      <c r="N1994" s="4"/>
      <c r="U1994" s="69">
        <f t="shared" si="146"/>
        <v>0</v>
      </c>
      <c r="V1994" s="75">
        <f t="shared" si="147"/>
        <v>0</v>
      </c>
      <c r="W1994">
        <f>IFERROR(VLOOKUP($J1995,OSA!$BD:$BD,1,0),0)</f>
        <v>0</v>
      </c>
    </row>
    <row r="1995" spans="1:23" x14ac:dyDescent="0.35">
      <c r="A1995" t="str">
        <f t="shared" si="145"/>
        <v/>
      </c>
      <c r="H1995">
        <f>IFERROR(VLOOKUP($A1995,OSA!$BD:$BD,1,0),0)</f>
        <v>0</v>
      </c>
      <c r="J1995" t="str">
        <f t="shared" si="144"/>
        <v/>
      </c>
      <c r="K1995" s="48"/>
      <c r="N1995" s="4"/>
      <c r="U1995" s="69">
        <f t="shared" si="146"/>
        <v>0</v>
      </c>
      <c r="V1995" s="75">
        <f t="shared" si="147"/>
        <v>0</v>
      </c>
      <c r="W1995">
        <f>IFERROR(VLOOKUP($J1996,OSA!$BD:$BD,1,0),0)</f>
        <v>0</v>
      </c>
    </row>
    <row r="1996" spans="1:23" x14ac:dyDescent="0.35">
      <c r="A1996" t="str">
        <f t="shared" si="145"/>
        <v/>
      </c>
      <c r="H1996">
        <f>IFERROR(VLOOKUP($A1996,OSA!$BD:$BD,1,0),0)</f>
        <v>0</v>
      </c>
      <c r="J1996" t="str">
        <f t="shared" si="144"/>
        <v/>
      </c>
      <c r="K1996" s="48"/>
      <c r="N1996" s="4"/>
      <c r="U1996" s="69">
        <f t="shared" si="146"/>
        <v>0</v>
      </c>
      <c r="V1996" s="75">
        <f t="shared" si="147"/>
        <v>0</v>
      </c>
      <c r="W1996">
        <f>IFERROR(VLOOKUP($J1997,OSA!$BD:$BD,1,0),0)</f>
        <v>0</v>
      </c>
    </row>
    <row r="1997" spans="1:23" x14ac:dyDescent="0.35">
      <c r="A1997" t="str">
        <f t="shared" si="145"/>
        <v/>
      </c>
      <c r="H1997">
        <f>IFERROR(VLOOKUP($A1997,OSA!$BD:$BD,1,0),0)</f>
        <v>0</v>
      </c>
      <c r="J1997" t="str">
        <f t="shared" si="144"/>
        <v/>
      </c>
      <c r="K1997" s="48"/>
      <c r="N1997" s="4"/>
      <c r="U1997" s="69">
        <f t="shared" si="146"/>
        <v>0</v>
      </c>
      <c r="V1997" s="75">
        <f t="shared" si="147"/>
        <v>0</v>
      </c>
      <c r="W1997">
        <f>IFERROR(VLOOKUP($J1998,OSA!$BD:$BD,1,0),0)</f>
        <v>0</v>
      </c>
    </row>
    <row r="1998" spans="1:23" x14ac:dyDescent="0.35">
      <c r="A1998" t="str">
        <f t="shared" si="145"/>
        <v/>
      </c>
      <c r="H1998">
        <f>IFERROR(VLOOKUP($A1998,OSA!$BD:$BD,1,0),0)</f>
        <v>0</v>
      </c>
      <c r="J1998" t="str">
        <f t="shared" si="144"/>
        <v/>
      </c>
      <c r="K1998" s="48"/>
      <c r="N1998" s="4"/>
      <c r="U1998" s="69">
        <f t="shared" si="146"/>
        <v>0</v>
      </c>
      <c r="V1998" s="75">
        <f t="shared" si="147"/>
        <v>0</v>
      </c>
      <c r="W1998">
        <f>IFERROR(VLOOKUP($J1999,OSA!$BD:$BD,1,0),0)</f>
        <v>0</v>
      </c>
    </row>
    <row r="1999" spans="1:23" x14ac:dyDescent="0.35">
      <c r="A1999" t="str">
        <f t="shared" si="145"/>
        <v/>
      </c>
      <c r="H1999">
        <f>IFERROR(VLOOKUP($A1999,OSA!$BD:$BD,1,0),0)</f>
        <v>0</v>
      </c>
      <c r="J1999" t="str">
        <f t="shared" si="144"/>
        <v/>
      </c>
      <c r="K1999" s="48"/>
      <c r="N1999" s="4"/>
      <c r="U1999" s="69">
        <f t="shared" si="146"/>
        <v>0</v>
      </c>
      <c r="V1999" s="75">
        <f t="shared" si="147"/>
        <v>0</v>
      </c>
      <c r="W1999">
        <f>IFERROR(VLOOKUP($J2000,OSA!$BD:$BD,1,0),0)</f>
        <v>0</v>
      </c>
    </row>
    <row r="2000" spans="1:23" x14ac:dyDescent="0.35">
      <c r="A2000" t="str">
        <f t="shared" si="145"/>
        <v/>
      </c>
      <c r="H2000">
        <f>IFERROR(VLOOKUP($A2000,OSA!$BD:$BD,1,0),0)</f>
        <v>0</v>
      </c>
      <c r="J2000" t="str">
        <f t="shared" si="144"/>
        <v/>
      </c>
      <c r="K2000" s="48"/>
      <c r="N2000" s="4"/>
      <c r="U2000" s="69">
        <f t="shared" si="146"/>
        <v>0</v>
      </c>
      <c r="V2000" s="75">
        <f t="shared" si="147"/>
        <v>0</v>
      </c>
      <c r="W2000">
        <f>IFERROR(VLOOKUP($J2001,OSA!$BD:$BD,1,0),0)</f>
        <v>0</v>
      </c>
    </row>
    <row r="2001" spans="1:23" x14ac:dyDescent="0.35">
      <c r="A2001" t="str">
        <f t="shared" si="145"/>
        <v/>
      </c>
      <c r="H2001">
        <f>IFERROR(VLOOKUP($A2001,OSA!$BD:$BD,1,0),0)</f>
        <v>0</v>
      </c>
      <c r="J2001" t="str">
        <f t="shared" si="144"/>
        <v/>
      </c>
      <c r="K2001" s="48"/>
      <c r="N2001" s="4"/>
      <c r="U2001" s="69">
        <f t="shared" si="146"/>
        <v>0</v>
      </c>
      <c r="V2001" s="75">
        <f t="shared" si="147"/>
        <v>0</v>
      </c>
      <c r="W2001">
        <f>IFERROR(VLOOKUP($J2002,OSA!$BD:$BD,1,0),0)</f>
        <v>0</v>
      </c>
    </row>
    <row r="2002" spans="1:23" x14ac:dyDescent="0.35">
      <c r="A2002" t="str">
        <f t="shared" si="145"/>
        <v/>
      </c>
      <c r="H2002">
        <f>IFERROR(VLOOKUP($A2002,OSA!$BD:$BD,1,0),0)</f>
        <v>0</v>
      </c>
      <c r="J2002" t="str">
        <f t="shared" si="144"/>
        <v/>
      </c>
      <c r="K2002" s="48"/>
      <c r="N2002" s="4"/>
      <c r="U2002" s="69">
        <f t="shared" si="146"/>
        <v>0</v>
      </c>
      <c r="V2002" s="75">
        <f t="shared" si="147"/>
        <v>0</v>
      </c>
      <c r="W2002">
        <f>IFERROR(VLOOKUP($J2003,OSA!$BD:$BD,1,0),0)</f>
        <v>0</v>
      </c>
    </row>
    <row r="2003" spans="1:23" x14ac:dyDescent="0.35">
      <c r="A2003" t="str">
        <f t="shared" si="145"/>
        <v/>
      </c>
      <c r="H2003">
        <f>IFERROR(VLOOKUP($A2003,OSA!$BD:$BD,1,0),0)</f>
        <v>0</v>
      </c>
      <c r="J2003" t="str">
        <f t="shared" si="144"/>
        <v/>
      </c>
      <c r="K2003" s="48"/>
      <c r="N2003" s="4"/>
      <c r="U2003" s="69">
        <f t="shared" si="146"/>
        <v>0</v>
      </c>
      <c r="V2003" s="75">
        <f t="shared" si="147"/>
        <v>0</v>
      </c>
      <c r="W2003">
        <f>IFERROR(VLOOKUP($J2004,OSA!$BD:$BD,1,0),0)</f>
        <v>0</v>
      </c>
    </row>
    <row r="2004" spans="1:23" x14ac:dyDescent="0.35">
      <c r="A2004" t="str">
        <f t="shared" si="145"/>
        <v/>
      </c>
      <c r="H2004">
        <f>IFERROR(VLOOKUP($A2004,OSA!$BD:$BD,1,0),0)</f>
        <v>0</v>
      </c>
      <c r="J2004" t="str">
        <f t="shared" si="144"/>
        <v/>
      </c>
      <c r="K2004" s="48"/>
      <c r="N2004" s="4"/>
      <c r="U2004" s="69">
        <f t="shared" si="146"/>
        <v>0</v>
      </c>
      <c r="V2004" s="75">
        <f t="shared" si="147"/>
        <v>0</v>
      </c>
      <c r="W2004">
        <f>IFERROR(VLOOKUP($J2005,OSA!$BD:$BD,1,0),0)</f>
        <v>0</v>
      </c>
    </row>
    <row r="2005" spans="1:23" x14ac:dyDescent="0.35">
      <c r="A2005" t="str">
        <f t="shared" si="145"/>
        <v/>
      </c>
      <c r="H2005">
        <f>IFERROR(VLOOKUP($A2005,OSA!$BD:$BD,1,0),0)</f>
        <v>0</v>
      </c>
      <c r="J2005" t="str">
        <f t="shared" si="144"/>
        <v/>
      </c>
      <c r="K2005" s="48"/>
      <c r="N2005" s="4"/>
      <c r="U2005" s="69">
        <f t="shared" si="146"/>
        <v>0</v>
      </c>
      <c r="V2005" s="75">
        <f t="shared" si="147"/>
        <v>0</v>
      </c>
      <c r="W2005">
        <f>IFERROR(VLOOKUP($J2006,OSA!$BD:$BD,1,0),0)</f>
        <v>0</v>
      </c>
    </row>
    <row r="2006" spans="1:23" x14ac:dyDescent="0.35">
      <c r="A2006" t="str">
        <f t="shared" si="145"/>
        <v/>
      </c>
      <c r="H2006">
        <f>IFERROR(VLOOKUP($A2006,OSA!$BD:$BD,1,0),0)</f>
        <v>0</v>
      </c>
      <c r="J2006" t="str">
        <f t="shared" si="144"/>
        <v/>
      </c>
      <c r="K2006" s="48"/>
      <c r="N2006" s="4"/>
      <c r="U2006" s="69">
        <f t="shared" si="146"/>
        <v>0</v>
      </c>
      <c r="V2006" s="75">
        <f t="shared" si="147"/>
        <v>0</v>
      </c>
      <c r="W2006">
        <f>IFERROR(VLOOKUP($J2007,OSA!$BD:$BD,1,0),0)</f>
        <v>0</v>
      </c>
    </row>
    <row r="2007" spans="1:23" x14ac:dyDescent="0.35">
      <c r="A2007" t="str">
        <f t="shared" si="145"/>
        <v/>
      </c>
      <c r="H2007">
        <f>IFERROR(VLOOKUP($A2007,OSA!$BD:$BD,1,0),0)</f>
        <v>0</v>
      </c>
      <c r="J2007" t="str">
        <f t="shared" si="144"/>
        <v/>
      </c>
      <c r="K2007" s="48"/>
      <c r="N2007" s="4"/>
      <c r="U2007" s="69">
        <f t="shared" si="146"/>
        <v>0</v>
      </c>
      <c r="V2007" s="75">
        <f t="shared" si="147"/>
        <v>0</v>
      </c>
      <c r="W2007">
        <f>IFERROR(VLOOKUP($J2008,OSA!$BD:$BD,1,0),0)</f>
        <v>0</v>
      </c>
    </row>
    <row r="2008" spans="1:23" x14ac:dyDescent="0.35">
      <c r="A2008" t="str">
        <f t="shared" si="145"/>
        <v/>
      </c>
      <c r="H2008">
        <f>IFERROR(VLOOKUP($A2008,OSA!$BD:$BD,1,0),0)</f>
        <v>0</v>
      </c>
      <c r="J2008" t="str">
        <f t="shared" si="144"/>
        <v/>
      </c>
      <c r="K2008" s="48"/>
      <c r="N2008" s="4"/>
      <c r="U2008" s="69">
        <f t="shared" si="146"/>
        <v>0</v>
      </c>
      <c r="V2008" s="75">
        <f t="shared" si="147"/>
        <v>0</v>
      </c>
      <c r="W2008">
        <f>IFERROR(VLOOKUP($J2009,OSA!$BD:$BD,1,0),0)</f>
        <v>0</v>
      </c>
    </row>
    <row r="2009" spans="1:23" x14ac:dyDescent="0.35">
      <c r="A2009" t="str">
        <f t="shared" si="145"/>
        <v/>
      </c>
      <c r="H2009">
        <f>IFERROR(VLOOKUP($A2009,OSA!$BD:$BD,1,0),0)</f>
        <v>0</v>
      </c>
      <c r="J2009" t="str">
        <f t="shared" si="144"/>
        <v/>
      </c>
      <c r="K2009" s="48"/>
      <c r="N2009" s="4"/>
      <c r="U2009" s="69">
        <f t="shared" si="146"/>
        <v>0</v>
      </c>
      <c r="V2009" s="75">
        <f t="shared" si="147"/>
        <v>0</v>
      </c>
      <c r="W2009">
        <f>IFERROR(VLOOKUP($J2010,OSA!$BD:$BD,1,0),0)</f>
        <v>0</v>
      </c>
    </row>
    <row r="2010" spans="1:23" x14ac:dyDescent="0.35">
      <c r="A2010" t="str">
        <f t="shared" si="145"/>
        <v/>
      </c>
      <c r="H2010">
        <f>IFERROR(VLOOKUP($A2010,OSA!$BD:$BD,1,0),0)</f>
        <v>0</v>
      </c>
      <c r="J2010" t="str">
        <f t="shared" si="144"/>
        <v/>
      </c>
      <c r="K2010" s="48"/>
      <c r="N2010" s="4"/>
      <c r="U2010" s="69">
        <f t="shared" si="146"/>
        <v>0</v>
      </c>
      <c r="V2010" s="75">
        <f t="shared" si="147"/>
        <v>0</v>
      </c>
      <c r="W2010">
        <f>IFERROR(VLOOKUP($J2011,OSA!$BD:$BD,1,0),0)</f>
        <v>0</v>
      </c>
    </row>
    <row r="2011" spans="1:23" x14ac:dyDescent="0.35">
      <c r="A2011" t="str">
        <f t="shared" si="145"/>
        <v/>
      </c>
      <c r="H2011">
        <f>IFERROR(VLOOKUP($A2011,OSA!$BD:$BD,1,0),0)</f>
        <v>0</v>
      </c>
      <c r="J2011" t="str">
        <f t="shared" si="144"/>
        <v/>
      </c>
      <c r="K2011" s="48"/>
      <c r="N2011" s="4"/>
      <c r="U2011" s="69">
        <f t="shared" si="146"/>
        <v>0</v>
      </c>
      <c r="V2011" s="75">
        <f t="shared" si="147"/>
        <v>0</v>
      </c>
      <c r="W2011">
        <f>IFERROR(VLOOKUP($J2012,OSA!$BD:$BD,1,0),0)</f>
        <v>0</v>
      </c>
    </row>
    <row r="2012" spans="1:23" x14ac:dyDescent="0.35">
      <c r="A2012" t="str">
        <f t="shared" si="145"/>
        <v/>
      </c>
      <c r="H2012">
        <f>IFERROR(VLOOKUP($A2012,OSA!$BD:$BD,1,0),0)</f>
        <v>0</v>
      </c>
      <c r="J2012" t="str">
        <f t="shared" si="144"/>
        <v/>
      </c>
      <c r="K2012" s="48"/>
      <c r="N2012" s="4"/>
      <c r="U2012" s="69">
        <f t="shared" si="146"/>
        <v>0</v>
      </c>
      <c r="V2012" s="75">
        <f t="shared" si="147"/>
        <v>0</v>
      </c>
      <c r="W2012">
        <f>IFERROR(VLOOKUP($J2013,OSA!$BD:$BD,1,0),0)</f>
        <v>0</v>
      </c>
    </row>
    <row r="2013" spans="1:23" x14ac:dyDescent="0.35">
      <c r="A2013" t="str">
        <f t="shared" si="145"/>
        <v/>
      </c>
      <c r="H2013">
        <f>IFERROR(VLOOKUP($A2013,OSA!$BD:$BD,1,0),0)</f>
        <v>0</v>
      </c>
      <c r="J2013" t="str">
        <f t="shared" si="144"/>
        <v/>
      </c>
      <c r="K2013" s="48"/>
      <c r="N2013" s="4"/>
      <c r="U2013" s="69">
        <f t="shared" si="146"/>
        <v>0</v>
      </c>
      <c r="V2013" s="75">
        <f t="shared" si="147"/>
        <v>0</v>
      </c>
      <c r="W2013">
        <f>IFERROR(VLOOKUP($J2014,OSA!$BD:$BD,1,0),0)</f>
        <v>0</v>
      </c>
    </row>
    <row r="2014" spans="1:23" x14ac:dyDescent="0.35">
      <c r="A2014" t="str">
        <f t="shared" si="145"/>
        <v/>
      </c>
      <c r="H2014">
        <f>IFERROR(VLOOKUP($A2014,OSA!$BD:$BD,1,0),0)</f>
        <v>0</v>
      </c>
      <c r="J2014" t="str">
        <f t="shared" si="144"/>
        <v/>
      </c>
      <c r="K2014" s="48"/>
      <c r="N2014" s="4"/>
      <c r="U2014" s="69">
        <f t="shared" si="146"/>
        <v>0</v>
      </c>
      <c r="V2014" s="75">
        <f t="shared" si="147"/>
        <v>0</v>
      </c>
      <c r="W2014">
        <f>IFERROR(VLOOKUP($J2015,OSA!$BD:$BD,1,0),0)</f>
        <v>0</v>
      </c>
    </row>
    <row r="2015" spans="1:23" x14ac:dyDescent="0.35">
      <c r="A2015" t="str">
        <f t="shared" si="145"/>
        <v/>
      </c>
      <c r="H2015">
        <f>IFERROR(VLOOKUP($A2015,OSA!$BD:$BD,1,0),0)</f>
        <v>0</v>
      </c>
      <c r="J2015" t="str">
        <f t="shared" si="144"/>
        <v/>
      </c>
      <c r="K2015" s="48"/>
      <c r="N2015" s="4"/>
      <c r="U2015" s="69">
        <f t="shared" si="146"/>
        <v>0</v>
      </c>
      <c r="V2015" s="75">
        <f t="shared" si="147"/>
        <v>0</v>
      </c>
      <c r="W2015">
        <f>IFERROR(VLOOKUP($J2016,OSA!$BD:$BD,1,0),0)</f>
        <v>0</v>
      </c>
    </row>
    <row r="2016" spans="1:23" x14ac:dyDescent="0.35">
      <c r="A2016" t="str">
        <f t="shared" si="145"/>
        <v/>
      </c>
      <c r="H2016">
        <f>IFERROR(VLOOKUP($A2016,OSA!$BD:$BD,1,0),0)</f>
        <v>0</v>
      </c>
      <c r="J2016" t="str">
        <f t="shared" si="144"/>
        <v/>
      </c>
      <c r="K2016" s="48"/>
      <c r="N2016" s="4"/>
      <c r="U2016" s="69">
        <f t="shared" si="146"/>
        <v>0</v>
      </c>
      <c r="V2016" s="75">
        <f t="shared" si="147"/>
        <v>0</v>
      </c>
      <c r="W2016">
        <f>IFERROR(VLOOKUP($J2017,OSA!$BD:$BD,1,0),0)</f>
        <v>0</v>
      </c>
    </row>
    <row r="2017" spans="1:23" x14ac:dyDescent="0.35">
      <c r="A2017" t="str">
        <f t="shared" si="145"/>
        <v/>
      </c>
      <c r="H2017">
        <f>IFERROR(VLOOKUP($A2017,OSA!$BD:$BD,1,0),0)</f>
        <v>0</v>
      </c>
      <c r="J2017" t="str">
        <f t="shared" si="144"/>
        <v/>
      </c>
      <c r="K2017" s="48"/>
      <c r="N2017" s="4"/>
      <c r="U2017" s="69">
        <f t="shared" si="146"/>
        <v>0</v>
      </c>
      <c r="V2017" s="75">
        <f t="shared" si="147"/>
        <v>0</v>
      </c>
      <c r="W2017">
        <f>IFERROR(VLOOKUP($J2018,OSA!$BD:$BD,1,0),0)</f>
        <v>0</v>
      </c>
    </row>
    <row r="2018" spans="1:23" x14ac:dyDescent="0.35">
      <c r="A2018" t="str">
        <f t="shared" si="145"/>
        <v/>
      </c>
      <c r="H2018">
        <f>IFERROR(VLOOKUP($A2018,OSA!$BD:$BD,1,0),0)</f>
        <v>0</v>
      </c>
      <c r="J2018" t="str">
        <f t="shared" si="144"/>
        <v/>
      </c>
      <c r="K2018" s="48"/>
      <c r="N2018" s="4"/>
      <c r="U2018" s="69">
        <f t="shared" si="146"/>
        <v>0</v>
      </c>
      <c r="V2018" s="75">
        <f t="shared" si="147"/>
        <v>0</v>
      </c>
      <c r="W2018">
        <f>IFERROR(VLOOKUP($J2019,OSA!$BD:$BD,1,0),0)</f>
        <v>0</v>
      </c>
    </row>
    <row r="2019" spans="1:23" x14ac:dyDescent="0.35">
      <c r="A2019" t="str">
        <f t="shared" si="145"/>
        <v/>
      </c>
      <c r="H2019">
        <f>IFERROR(VLOOKUP($A2019,OSA!$BD:$BD,1,0),0)</f>
        <v>0</v>
      </c>
      <c r="J2019" t="str">
        <f t="shared" si="144"/>
        <v/>
      </c>
      <c r="K2019" s="48"/>
      <c r="N2019" s="4"/>
      <c r="U2019" s="69">
        <f t="shared" si="146"/>
        <v>0</v>
      </c>
      <c r="V2019" s="75">
        <f t="shared" si="147"/>
        <v>0</v>
      </c>
      <c r="W2019">
        <f>IFERROR(VLOOKUP($J2020,OSA!$BD:$BD,1,0),0)</f>
        <v>0</v>
      </c>
    </row>
    <row r="2020" spans="1:23" x14ac:dyDescent="0.35">
      <c r="A2020" t="str">
        <f t="shared" si="145"/>
        <v/>
      </c>
      <c r="H2020">
        <f>IFERROR(VLOOKUP($A2020,OSA!$BD:$BD,1,0),0)</f>
        <v>0</v>
      </c>
      <c r="J2020" t="str">
        <f t="shared" si="144"/>
        <v/>
      </c>
      <c r="K2020" s="48"/>
      <c r="N2020" s="4"/>
      <c r="U2020" s="69">
        <f t="shared" si="146"/>
        <v>0</v>
      </c>
      <c r="V2020" s="75">
        <f t="shared" si="147"/>
        <v>0</v>
      </c>
      <c r="W2020">
        <f>IFERROR(VLOOKUP($J2021,OSA!$BD:$BD,1,0),0)</f>
        <v>0</v>
      </c>
    </row>
    <row r="2021" spans="1:23" x14ac:dyDescent="0.35">
      <c r="A2021" t="str">
        <f t="shared" si="145"/>
        <v/>
      </c>
      <c r="H2021">
        <f>IFERROR(VLOOKUP($A2021,OSA!$BD:$BD,1,0),0)</f>
        <v>0</v>
      </c>
      <c r="J2021" t="str">
        <f t="shared" ref="J2021:J2084" si="148">K2021&amp;N2021</f>
        <v/>
      </c>
      <c r="K2021" s="48"/>
      <c r="N2021" s="4"/>
      <c r="U2021" s="69">
        <f t="shared" si="146"/>
        <v>0</v>
      </c>
      <c r="V2021" s="75">
        <f t="shared" si="147"/>
        <v>0</v>
      </c>
      <c r="W2021">
        <f>IFERROR(VLOOKUP($J2022,OSA!$BD:$BD,1,0),0)</f>
        <v>0</v>
      </c>
    </row>
    <row r="2022" spans="1:23" x14ac:dyDescent="0.35">
      <c r="A2022" t="str">
        <f t="shared" si="145"/>
        <v/>
      </c>
      <c r="H2022">
        <f>IFERROR(VLOOKUP($A2022,OSA!$BD:$BD,1,0),0)</f>
        <v>0</v>
      </c>
      <c r="J2022" t="str">
        <f t="shared" si="148"/>
        <v/>
      </c>
      <c r="K2022" s="48"/>
      <c r="N2022" s="4"/>
      <c r="U2022" s="69">
        <f t="shared" si="146"/>
        <v>0</v>
      </c>
      <c r="V2022" s="75">
        <f t="shared" si="147"/>
        <v>0</v>
      </c>
      <c r="W2022">
        <f>IFERROR(VLOOKUP($J2023,OSA!$BD:$BD,1,0),0)</f>
        <v>0</v>
      </c>
    </row>
    <row r="2023" spans="1:23" x14ac:dyDescent="0.35">
      <c r="A2023" t="str">
        <f t="shared" si="145"/>
        <v/>
      </c>
      <c r="H2023">
        <f>IFERROR(VLOOKUP($A2023,OSA!$BD:$BD,1,0),0)</f>
        <v>0</v>
      </c>
      <c r="J2023" t="str">
        <f t="shared" si="148"/>
        <v/>
      </c>
      <c r="K2023" s="48"/>
      <c r="N2023" s="4"/>
      <c r="U2023" s="69">
        <f t="shared" si="146"/>
        <v>0</v>
      </c>
      <c r="V2023" s="75">
        <f t="shared" si="147"/>
        <v>0</v>
      </c>
      <c r="W2023">
        <f>IFERROR(VLOOKUP($J2024,OSA!$BD:$BD,1,0),0)</f>
        <v>0</v>
      </c>
    </row>
    <row r="2024" spans="1:23" x14ac:dyDescent="0.35">
      <c r="A2024" t="str">
        <f t="shared" si="145"/>
        <v/>
      </c>
      <c r="H2024">
        <f>IFERROR(VLOOKUP($A2024,OSA!$BD:$BD,1,0),0)</f>
        <v>0</v>
      </c>
      <c r="J2024" t="str">
        <f t="shared" si="148"/>
        <v/>
      </c>
      <c r="K2024" s="48"/>
      <c r="N2024" s="4"/>
      <c r="U2024" s="69">
        <f t="shared" si="146"/>
        <v>0</v>
      </c>
      <c r="V2024" s="75">
        <f t="shared" si="147"/>
        <v>0</v>
      </c>
      <c r="W2024">
        <f>IFERROR(VLOOKUP($J2025,OSA!$BD:$BD,1,0),0)</f>
        <v>0</v>
      </c>
    </row>
    <row r="2025" spans="1:23" x14ac:dyDescent="0.35">
      <c r="A2025" t="str">
        <f t="shared" si="145"/>
        <v/>
      </c>
      <c r="H2025">
        <f>IFERROR(VLOOKUP($A2025,OSA!$BD:$BD,1,0),0)</f>
        <v>0</v>
      </c>
      <c r="J2025" t="str">
        <f t="shared" si="148"/>
        <v/>
      </c>
      <c r="K2025" s="48"/>
      <c r="N2025" s="4"/>
      <c r="U2025" s="69">
        <f t="shared" si="146"/>
        <v>0</v>
      </c>
      <c r="V2025" s="75">
        <f t="shared" si="147"/>
        <v>0</v>
      </c>
      <c r="W2025">
        <f>IFERROR(VLOOKUP($J2026,OSA!$BD:$BD,1,0),0)</f>
        <v>0</v>
      </c>
    </row>
    <row r="2026" spans="1:23" x14ac:dyDescent="0.35">
      <c r="A2026" t="str">
        <f t="shared" si="145"/>
        <v/>
      </c>
      <c r="H2026">
        <f>IFERROR(VLOOKUP($A2026,OSA!$BD:$BD,1,0),0)</f>
        <v>0</v>
      </c>
      <c r="J2026" t="str">
        <f t="shared" si="148"/>
        <v/>
      </c>
      <c r="K2026" s="48"/>
      <c r="N2026" s="4"/>
      <c r="U2026" s="69">
        <f t="shared" si="146"/>
        <v>0</v>
      </c>
      <c r="V2026" s="75">
        <f t="shared" si="147"/>
        <v>0</v>
      </c>
      <c r="W2026">
        <f>IFERROR(VLOOKUP($J2027,OSA!$BD:$BD,1,0),0)</f>
        <v>0</v>
      </c>
    </row>
    <row r="2027" spans="1:23" x14ac:dyDescent="0.35">
      <c r="A2027" t="str">
        <f t="shared" si="145"/>
        <v/>
      </c>
      <c r="H2027">
        <f>IFERROR(VLOOKUP($A2027,OSA!$BD:$BD,1,0),0)</f>
        <v>0</v>
      </c>
      <c r="J2027" t="str">
        <f t="shared" si="148"/>
        <v/>
      </c>
      <c r="K2027" s="48"/>
      <c r="N2027" s="4"/>
      <c r="U2027" s="69">
        <f t="shared" si="146"/>
        <v>0</v>
      </c>
      <c r="V2027" s="75">
        <f t="shared" si="147"/>
        <v>0</v>
      </c>
      <c r="W2027">
        <f>IFERROR(VLOOKUP($J2028,OSA!$BD:$BD,1,0),0)</f>
        <v>0</v>
      </c>
    </row>
    <row r="2028" spans="1:23" x14ac:dyDescent="0.35">
      <c r="A2028" t="str">
        <f t="shared" si="145"/>
        <v/>
      </c>
      <c r="H2028">
        <f>IFERROR(VLOOKUP($A2028,OSA!$BD:$BD,1,0),0)</f>
        <v>0</v>
      </c>
      <c r="J2028" t="str">
        <f t="shared" si="148"/>
        <v/>
      </c>
      <c r="K2028" s="48"/>
      <c r="N2028" s="4"/>
      <c r="U2028" s="69">
        <f t="shared" si="146"/>
        <v>0</v>
      </c>
      <c r="V2028" s="75">
        <f t="shared" si="147"/>
        <v>0</v>
      </c>
      <c r="W2028">
        <f>IFERROR(VLOOKUP($J2029,OSA!$BD:$BD,1,0),0)</f>
        <v>0</v>
      </c>
    </row>
    <row r="2029" spans="1:23" x14ac:dyDescent="0.35">
      <c r="A2029" t="str">
        <f t="shared" si="145"/>
        <v/>
      </c>
      <c r="H2029">
        <f>IFERROR(VLOOKUP($A2029,OSA!$BD:$BD,1,0),0)</f>
        <v>0</v>
      </c>
      <c r="J2029" t="str">
        <f t="shared" si="148"/>
        <v/>
      </c>
      <c r="K2029" s="48"/>
      <c r="N2029" s="4"/>
      <c r="U2029" s="69">
        <f t="shared" si="146"/>
        <v>0</v>
      </c>
      <c r="V2029" s="75">
        <f t="shared" si="147"/>
        <v>0</v>
      </c>
      <c r="W2029">
        <f>IFERROR(VLOOKUP($J2030,OSA!$BD:$BD,1,0),0)</f>
        <v>0</v>
      </c>
    </row>
    <row r="2030" spans="1:23" x14ac:dyDescent="0.35">
      <c r="A2030" t="str">
        <f t="shared" si="145"/>
        <v/>
      </c>
      <c r="H2030">
        <f>IFERROR(VLOOKUP($A2030,OSA!$BD:$BD,1,0),0)</f>
        <v>0</v>
      </c>
      <c r="J2030" t="str">
        <f t="shared" si="148"/>
        <v/>
      </c>
      <c r="K2030" s="48"/>
      <c r="N2030" s="4"/>
      <c r="U2030" s="69">
        <f t="shared" si="146"/>
        <v>0</v>
      </c>
      <c r="V2030" s="75">
        <f t="shared" si="147"/>
        <v>0</v>
      </c>
      <c r="W2030">
        <f>IFERROR(VLOOKUP($J2031,OSA!$BD:$BD,1,0),0)</f>
        <v>0</v>
      </c>
    </row>
    <row r="2031" spans="1:23" x14ac:dyDescent="0.35">
      <c r="A2031" t="str">
        <f t="shared" si="145"/>
        <v/>
      </c>
      <c r="H2031">
        <f>IFERROR(VLOOKUP($A2031,OSA!$BD:$BD,1,0),0)</f>
        <v>0</v>
      </c>
      <c r="J2031" t="str">
        <f t="shared" si="148"/>
        <v/>
      </c>
      <c r="K2031" s="48"/>
      <c r="N2031" s="4"/>
      <c r="U2031" s="69">
        <f t="shared" si="146"/>
        <v>0</v>
      </c>
      <c r="V2031" s="75">
        <f t="shared" si="147"/>
        <v>0</v>
      </c>
      <c r="W2031">
        <f>IFERROR(VLOOKUP($J2032,OSA!$BD:$BD,1,0),0)</f>
        <v>0</v>
      </c>
    </row>
    <row r="2032" spans="1:23" x14ac:dyDescent="0.35">
      <c r="A2032" t="str">
        <f t="shared" si="145"/>
        <v/>
      </c>
      <c r="H2032">
        <f>IFERROR(VLOOKUP($A2032,OSA!$BD:$BD,1,0),0)</f>
        <v>0</v>
      </c>
      <c r="J2032" t="str">
        <f t="shared" si="148"/>
        <v/>
      </c>
      <c r="K2032" s="48"/>
      <c r="N2032" s="4"/>
      <c r="U2032" s="69">
        <f t="shared" si="146"/>
        <v>0</v>
      </c>
      <c r="V2032" s="75">
        <f t="shared" si="147"/>
        <v>0</v>
      </c>
      <c r="W2032">
        <f>IFERROR(VLOOKUP($J2033,OSA!$BD:$BD,1,0),0)</f>
        <v>0</v>
      </c>
    </row>
    <row r="2033" spans="1:23" x14ac:dyDescent="0.35">
      <c r="A2033" t="str">
        <f t="shared" si="145"/>
        <v/>
      </c>
      <c r="H2033">
        <f>IFERROR(VLOOKUP($A2033,OSA!$BD:$BD,1,0),0)</f>
        <v>0</v>
      </c>
      <c r="J2033" t="str">
        <f t="shared" si="148"/>
        <v/>
      </c>
      <c r="K2033" s="48"/>
      <c r="N2033" s="4"/>
      <c r="U2033" s="69">
        <f t="shared" si="146"/>
        <v>0</v>
      </c>
      <c r="V2033" s="75">
        <f t="shared" si="147"/>
        <v>0</v>
      </c>
      <c r="W2033">
        <f>IFERROR(VLOOKUP($J2034,OSA!$BD:$BD,1,0),0)</f>
        <v>0</v>
      </c>
    </row>
    <row r="2034" spans="1:23" x14ac:dyDescent="0.35">
      <c r="A2034" t="str">
        <f t="shared" si="145"/>
        <v/>
      </c>
      <c r="H2034">
        <f>IFERROR(VLOOKUP($A2034,OSA!$BD:$BD,1,0),0)</f>
        <v>0</v>
      </c>
      <c r="J2034" t="str">
        <f t="shared" si="148"/>
        <v/>
      </c>
      <c r="K2034" s="48"/>
      <c r="N2034" s="4"/>
      <c r="U2034" s="69">
        <f t="shared" si="146"/>
        <v>0</v>
      </c>
      <c r="V2034" s="75">
        <f t="shared" si="147"/>
        <v>0</v>
      </c>
      <c r="W2034">
        <f>IFERROR(VLOOKUP($J2035,OSA!$BD:$BD,1,0),0)</f>
        <v>0</v>
      </c>
    </row>
    <row r="2035" spans="1:23" x14ac:dyDescent="0.35">
      <c r="A2035" t="str">
        <f t="shared" si="145"/>
        <v/>
      </c>
      <c r="H2035">
        <f>IFERROR(VLOOKUP($A2035,OSA!$BD:$BD,1,0),0)</f>
        <v>0</v>
      </c>
      <c r="J2035" t="str">
        <f t="shared" si="148"/>
        <v/>
      </c>
      <c r="K2035" s="48"/>
      <c r="N2035" s="4"/>
      <c r="U2035" s="69">
        <f t="shared" si="146"/>
        <v>0</v>
      </c>
      <c r="V2035" s="75">
        <f t="shared" si="147"/>
        <v>0</v>
      </c>
      <c r="W2035">
        <f>IFERROR(VLOOKUP($J2036,OSA!$BD:$BD,1,0),0)</f>
        <v>0</v>
      </c>
    </row>
    <row r="2036" spans="1:23" x14ac:dyDescent="0.35">
      <c r="A2036" t="str">
        <f t="shared" si="145"/>
        <v/>
      </c>
      <c r="H2036">
        <f>IFERROR(VLOOKUP($A2036,OSA!$BD:$BD,1,0),0)</f>
        <v>0</v>
      </c>
      <c r="J2036" t="str">
        <f t="shared" si="148"/>
        <v/>
      </c>
      <c r="K2036" s="48"/>
      <c r="N2036" s="4"/>
      <c r="U2036" s="69">
        <f t="shared" si="146"/>
        <v>0</v>
      </c>
      <c r="V2036" s="75">
        <f t="shared" si="147"/>
        <v>0</v>
      </c>
      <c r="W2036">
        <f>IFERROR(VLOOKUP($J2037,OSA!$BD:$BD,1,0),0)</f>
        <v>0</v>
      </c>
    </row>
    <row r="2037" spans="1:23" x14ac:dyDescent="0.35">
      <c r="A2037" t="str">
        <f t="shared" si="145"/>
        <v/>
      </c>
      <c r="H2037">
        <f>IFERROR(VLOOKUP($A2037,OSA!$BD:$BD,1,0),0)</f>
        <v>0</v>
      </c>
      <c r="J2037" t="str">
        <f t="shared" si="148"/>
        <v/>
      </c>
      <c r="K2037" s="48"/>
      <c r="N2037" s="4"/>
      <c r="U2037" s="69">
        <f t="shared" si="146"/>
        <v>0</v>
      </c>
      <c r="V2037" s="75">
        <f t="shared" si="147"/>
        <v>0</v>
      </c>
      <c r="W2037">
        <f>IFERROR(VLOOKUP($J2038,OSA!$BD:$BD,1,0),0)</f>
        <v>0</v>
      </c>
    </row>
    <row r="2038" spans="1:23" x14ac:dyDescent="0.35">
      <c r="A2038" t="str">
        <f t="shared" si="145"/>
        <v/>
      </c>
      <c r="H2038">
        <f>IFERROR(VLOOKUP($A2038,OSA!$BD:$BD,1,0),0)</f>
        <v>0</v>
      </c>
      <c r="J2038" t="str">
        <f t="shared" si="148"/>
        <v/>
      </c>
      <c r="K2038" s="48"/>
      <c r="N2038" s="4"/>
      <c r="U2038" s="69">
        <f t="shared" si="146"/>
        <v>0</v>
      </c>
      <c r="V2038" s="75">
        <f t="shared" si="147"/>
        <v>0</v>
      </c>
      <c r="W2038">
        <f>IFERROR(VLOOKUP($J2039,OSA!$BD:$BD,1,0),0)</f>
        <v>0</v>
      </c>
    </row>
    <row r="2039" spans="1:23" x14ac:dyDescent="0.35">
      <c r="A2039" t="str">
        <f t="shared" si="145"/>
        <v/>
      </c>
      <c r="H2039">
        <f>IFERROR(VLOOKUP($A2039,OSA!$BD:$BD,1,0),0)</f>
        <v>0</v>
      </c>
      <c r="J2039" t="str">
        <f t="shared" si="148"/>
        <v/>
      </c>
      <c r="K2039" s="48"/>
      <c r="N2039" s="4"/>
      <c r="U2039" s="69">
        <f t="shared" si="146"/>
        <v>0</v>
      </c>
      <c r="V2039" s="75">
        <f t="shared" si="147"/>
        <v>0</v>
      </c>
      <c r="W2039">
        <f>IFERROR(VLOOKUP($J2040,OSA!$BD:$BD,1,0),0)</f>
        <v>0</v>
      </c>
    </row>
    <row r="2040" spans="1:23" x14ac:dyDescent="0.35">
      <c r="A2040" t="str">
        <f t="shared" si="145"/>
        <v/>
      </c>
      <c r="H2040">
        <f>IFERROR(VLOOKUP($A2040,OSA!$BD:$BD,1,0),0)</f>
        <v>0</v>
      </c>
      <c r="J2040" t="str">
        <f t="shared" si="148"/>
        <v/>
      </c>
      <c r="K2040" s="48"/>
      <c r="N2040" s="4"/>
      <c r="U2040" s="69">
        <f t="shared" si="146"/>
        <v>0</v>
      </c>
      <c r="V2040" s="75">
        <f t="shared" si="147"/>
        <v>0</v>
      </c>
      <c r="W2040">
        <f>IFERROR(VLOOKUP($J2041,OSA!$BD:$BD,1,0),0)</f>
        <v>0</v>
      </c>
    </row>
    <row r="2041" spans="1:23" x14ac:dyDescent="0.35">
      <c r="A2041" t="str">
        <f t="shared" si="145"/>
        <v/>
      </c>
      <c r="H2041">
        <f>IFERROR(VLOOKUP($A2041,OSA!$BD:$BD,1,0),0)</f>
        <v>0</v>
      </c>
      <c r="J2041" t="str">
        <f t="shared" si="148"/>
        <v/>
      </c>
      <c r="K2041" s="48"/>
      <c r="N2041" s="4"/>
      <c r="U2041" s="69">
        <f t="shared" si="146"/>
        <v>0</v>
      </c>
      <c r="V2041" s="75">
        <f t="shared" si="147"/>
        <v>0</v>
      </c>
      <c r="W2041">
        <f>IFERROR(VLOOKUP($J2042,OSA!$BD:$BD,1,0),0)</f>
        <v>0</v>
      </c>
    </row>
    <row r="2042" spans="1:23" x14ac:dyDescent="0.35">
      <c r="A2042" t="str">
        <f t="shared" si="145"/>
        <v/>
      </c>
      <c r="H2042">
        <f>IFERROR(VLOOKUP($A2042,OSA!$BD:$BD,1,0),0)</f>
        <v>0</v>
      </c>
      <c r="J2042" t="str">
        <f t="shared" si="148"/>
        <v/>
      </c>
      <c r="K2042" s="48"/>
      <c r="N2042" s="4"/>
      <c r="U2042" s="69">
        <f t="shared" si="146"/>
        <v>0</v>
      </c>
      <c r="V2042" s="75">
        <f t="shared" si="147"/>
        <v>0</v>
      </c>
      <c r="W2042">
        <f>IFERROR(VLOOKUP($J2043,OSA!$BD:$BD,1,0),0)</f>
        <v>0</v>
      </c>
    </row>
    <row r="2043" spans="1:23" x14ac:dyDescent="0.35">
      <c r="A2043" t="str">
        <f t="shared" si="145"/>
        <v/>
      </c>
      <c r="H2043">
        <f>IFERROR(VLOOKUP($A2043,OSA!$BD:$BD,1,0),0)</f>
        <v>0</v>
      </c>
      <c r="J2043" t="str">
        <f t="shared" si="148"/>
        <v/>
      </c>
      <c r="K2043" s="48"/>
      <c r="N2043" s="4"/>
      <c r="U2043" s="69">
        <f t="shared" si="146"/>
        <v>0</v>
      </c>
      <c r="V2043" s="75">
        <f t="shared" si="147"/>
        <v>0</v>
      </c>
      <c r="W2043">
        <f>IFERROR(VLOOKUP($J2044,OSA!$BD:$BD,1,0),0)</f>
        <v>0</v>
      </c>
    </row>
    <row r="2044" spans="1:23" x14ac:dyDescent="0.35">
      <c r="A2044" t="str">
        <f t="shared" si="145"/>
        <v/>
      </c>
      <c r="H2044">
        <f>IFERROR(VLOOKUP($A2044,OSA!$BD:$BD,1,0),0)</f>
        <v>0</v>
      </c>
      <c r="J2044" t="str">
        <f t="shared" si="148"/>
        <v/>
      </c>
      <c r="K2044" s="48"/>
      <c r="N2044" s="4"/>
      <c r="U2044" s="69">
        <f t="shared" si="146"/>
        <v>0</v>
      </c>
      <c r="V2044" s="75">
        <f t="shared" si="147"/>
        <v>0</v>
      </c>
      <c r="W2044">
        <f>IFERROR(VLOOKUP($J2045,OSA!$BD:$BD,1,0),0)</f>
        <v>0</v>
      </c>
    </row>
    <row r="2045" spans="1:23" x14ac:dyDescent="0.35">
      <c r="A2045" t="str">
        <f t="shared" si="145"/>
        <v/>
      </c>
      <c r="H2045">
        <f>IFERROR(VLOOKUP($A2045,OSA!$BD:$BD,1,0),0)</f>
        <v>0</v>
      </c>
      <c r="J2045" t="str">
        <f t="shared" si="148"/>
        <v/>
      </c>
      <c r="K2045" s="48"/>
      <c r="N2045" s="4"/>
      <c r="U2045" s="69">
        <f t="shared" si="146"/>
        <v>0</v>
      </c>
      <c r="V2045" s="75">
        <f t="shared" si="147"/>
        <v>0</v>
      </c>
      <c r="W2045">
        <f>IFERROR(VLOOKUP($J2046,OSA!$BD:$BD,1,0),0)</f>
        <v>0</v>
      </c>
    </row>
    <row r="2046" spans="1:23" x14ac:dyDescent="0.35">
      <c r="A2046" t="str">
        <f t="shared" si="145"/>
        <v/>
      </c>
      <c r="H2046">
        <f>IFERROR(VLOOKUP($A2046,OSA!$BD:$BD,1,0),0)</f>
        <v>0</v>
      </c>
      <c r="J2046" t="str">
        <f t="shared" si="148"/>
        <v/>
      </c>
      <c r="K2046" s="48"/>
      <c r="N2046" s="4"/>
      <c r="U2046" s="69">
        <f t="shared" si="146"/>
        <v>0</v>
      </c>
      <c r="V2046" s="75">
        <f t="shared" si="147"/>
        <v>0</v>
      </c>
      <c r="W2046">
        <f>IFERROR(VLOOKUP($J2047,OSA!$BD:$BD,1,0),0)</f>
        <v>0</v>
      </c>
    </row>
    <row r="2047" spans="1:23" x14ac:dyDescent="0.35">
      <c r="A2047" t="str">
        <f t="shared" si="145"/>
        <v/>
      </c>
      <c r="H2047">
        <f>IFERROR(VLOOKUP($A2047,OSA!$BD:$BD,1,0),0)</f>
        <v>0</v>
      </c>
      <c r="J2047" t="str">
        <f t="shared" si="148"/>
        <v/>
      </c>
      <c r="K2047" s="48"/>
      <c r="N2047" s="4"/>
      <c r="U2047" s="69">
        <f t="shared" si="146"/>
        <v>0</v>
      </c>
      <c r="V2047" s="75">
        <f t="shared" si="147"/>
        <v>0</v>
      </c>
      <c r="W2047">
        <f>IFERROR(VLOOKUP($J2048,OSA!$BD:$BD,1,0),0)</f>
        <v>0</v>
      </c>
    </row>
    <row r="2048" spans="1:23" x14ac:dyDescent="0.35">
      <c r="A2048" t="str">
        <f t="shared" si="145"/>
        <v/>
      </c>
      <c r="H2048">
        <f>IFERROR(VLOOKUP($A2048,OSA!$BD:$BD,1,0),0)</f>
        <v>0</v>
      </c>
      <c r="J2048" t="str">
        <f t="shared" si="148"/>
        <v/>
      </c>
      <c r="K2048" s="48"/>
      <c r="N2048" s="4"/>
      <c r="U2048" s="69">
        <f t="shared" si="146"/>
        <v>0</v>
      </c>
      <c r="V2048" s="75">
        <f t="shared" si="147"/>
        <v>0</v>
      </c>
      <c r="W2048">
        <f>IFERROR(VLOOKUP($J2049,OSA!$BD:$BD,1,0),0)</f>
        <v>0</v>
      </c>
    </row>
    <row r="2049" spans="1:23" x14ac:dyDescent="0.35">
      <c r="A2049" t="str">
        <f t="shared" si="145"/>
        <v/>
      </c>
      <c r="H2049">
        <f>IFERROR(VLOOKUP($A2049,OSA!$BD:$BD,1,0),0)</f>
        <v>0</v>
      </c>
      <c r="J2049" t="str">
        <f t="shared" si="148"/>
        <v/>
      </c>
      <c r="K2049" s="48"/>
      <c r="N2049" s="4"/>
      <c r="U2049" s="69">
        <f t="shared" si="146"/>
        <v>0</v>
      </c>
      <c r="V2049" s="75">
        <f t="shared" si="147"/>
        <v>0</v>
      </c>
      <c r="W2049">
        <f>IFERROR(VLOOKUP($J2050,OSA!$BD:$BD,1,0),0)</f>
        <v>0</v>
      </c>
    </row>
    <row r="2050" spans="1:23" x14ac:dyDescent="0.35">
      <c r="A2050" t="str">
        <f t="shared" si="145"/>
        <v/>
      </c>
      <c r="H2050">
        <f>IFERROR(VLOOKUP($A2050,OSA!$BD:$BD,1,0),0)</f>
        <v>0</v>
      </c>
      <c r="J2050" t="str">
        <f t="shared" si="148"/>
        <v/>
      </c>
      <c r="K2050" s="48"/>
      <c r="N2050" s="4"/>
      <c r="U2050" s="69">
        <f t="shared" si="146"/>
        <v>0</v>
      </c>
      <c r="V2050" s="75">
        <f t="shared" si="147"/>
        <v>0</v>
      </c>
      <c r="W2050">
        <f>IFERROR(VLOOKUP($J2051,OSA!$BD:$BD,1,0),0)</f>
        <v>0</v>
      </c>
    </row>
    <row r="2051" spans="1:23" x14ac:dyDescent="0.35">
      <c r="A2051" t="str">
        <f t="shared" ref="A2051:A2114" si="149">B2051&amp;E2051</f>
        <v/>
      </c>
      <c r="H2051">
        <f>IFERROR(VLOOKUP($A2051,OSA!$BD:$BD,1,0),0)</f>
        <v>0</v>
      </c>
      <c r="J2051" t="str">
        <f t="shared" si="148"/>
        <v/>
      </c>
      <c r="K2051" s="48"/>
      <c r="N2051" s="4"/>
      <c r="U2051" s="69">
        <f t="shared" ref="U2051:U2114" si="150">SUM(O2051:Q2051)/3</f>
        <v>0</v>
      </c>
      <c r="V2051" s="75">
        <f t="shared" ref="V2051:V2114" si="151">SUM(R2051:T2051)/3</f>
        <v>0</v>
      </c>
      <c r="W2051">
        <f>IFERROR(VLOOKUP($J2052,OSA!$BD:$BD,1,0),0)</f>
        <v>0</v>
      </c>
    </row>
    <row r="2052" spans="1:23" x14ac:dyDescent="0.35">
      <c r="A2052" t="str">
        <f t="shared" si="149"/>
        <v/>
      </c>
      <c r="H2052">
        <f>IFERROR(VLOOKUP($A2052,OSA!$BD:$BD,1,0),0)</f>
        <v>0</v>
      </c>
      <c r="J2052" t="str">
        <f t="shared" si="148"/>
        <v/>
      </c>
      <c r="K2052" s="48"/>
      <c r="N2052" s="4"/>
      <c r="U2052" s="69">
        <f t="shared" si="150"/>
        <v>0</v>
      </c>
      <c r="V2052" s="75">
        <f t="shared" si="151"/>
        <v>0</v>
      </c>
      <c r="W2052">
        <f>IFERROR(VLOOKUP($J2053,OSA!$BD:$BD,1,0),0)</f>
        <v>0</v>
      </c>
    </row>
    <row r="2053" spans="1:23" x14ac:dyDescent="0.35">
      <c r="A2053" t="str">
        <f t="shared" si="149"/>
        <v/>
      </c>
      <c r="H2053">
        <f>IFERROR(VLOOKUP($A2053,OSA!$BD:$BD,1,0),0)</f>
        <v>0</v>
      </c>
      <c r="J2053" t="str">
        <f t="shared" si="148"/>
        <v/>
      </c>
      <c r="K2053" s="48"/>
      <c r="N2053" s="4"/>
      <c r="U2053" s="69">
        <f t="shared" si="150"/>
        <v>0</v>
      </c>
      <c r="V2053" s="75">
        <f t="shared" si="151"/>
        <v>0</v>
      </c>
      <c r="W2053">
        <f>IFERROR(VLOOKUP($J2054,OSA!$BD:$BD,1,0),0)</f>
        <v>0</v>
      </c>
    </row>
    <row r="2054" spans="1:23" x14ac:dyDescent="0.35">
      <c r="A2054" t="str">
        <f t="shared" si="149"/>
        <v/>
      </c>
      <c r="H2054">
        <f>IFERROR(VLOOKUP($A2054,OSA!$BD:$BD,1,0),0)</f>
        <v>0</v>
      </c>
      <c r="J2054" t="str">
        <f t="shared" si="148"/>
        <v/>
      </c>
      <c r="K2054" s="48"/>
      <c r="N2054" s="4"/>
      <c r="U2054" s="69">
        <f t="shared" si="150"/>
        <v>0</v>
      </c>
      <c r="V2054" s="75">
        <f t="shared" si="151"/>
        <v>0</v>
      </c>
      <c r="W2054">
        <f>IFERROR(VLOOKUP($J2055,OSA!$BD:$BD,1,0),0)</f>
        <v>0</v>
      </c>
    </row>
    <row r="2055" spans="1:23" x14ac:dyDescent="0.35">
      <c r="A2055" t="str">
        <f t="shared" si="149"/>
        <v/>
      </c>
      <c r="H2055">
        <f>IFERROR(VLOOKUP($A2055,OSA!$BD:$BD,1,0),0)</f>
        <v>0</v>
      </c>
      <c r="J2055" t="str">
        <f t="shared" si="148"/>
        <v/>
      </c>
      <c r="K2055" s="48"/>
      <c r="N2055" s="4"/>
      <c r="U2055" s="69">
        <f t="shared" si="150"/>
        <v>0</v>
      </c>
      <c r="V2055" s="75">
        <f t="shared" si="151"/>
        <v>0</v>
      </c>
      <c r="W2055">
        <f>IFERROR(VLOOKUP($J2056,OSA!$BD:$BD,1,0),0)</f>
        <v>0</v>
      </c>
    </row>
    <row r="2056" spans="1:23" x14ac:dyDescent="0.35">
      <c r="A2056" t="str">
        <f t="shared" si="149"/>
        <v/>
      </c>
      <c r="H2056">
        <f>IFERROR(VLOOKUP($A2056,OSA!$BD:$BD,1,0),0)</f>
        <v>0</v>
      </c>
      <c r="J2056" t="str">
        <f t="shared" si="148"/>
        <v/>
      </c>
      <c r="K2056" s="48"/>
      <c r="N2056" s="4"/>
      <c r="U2056" s="69">
        <f t="shared" si="150"/>
        <v>0</v>
      </c>
      <c r="V2056" s="75">
        <f t="shared" si="151"/>
        <v>0</v>
      </c>
      <c r="W2056">
        <f>IFERROR(VLOOKUP($J2057,OSA!$BD:$BD,1,0),0)</f>
        <v>0</v>
      </c>
    </row>
    <row r="2057" spans="1:23" x14ac:dyDescent="0.35">
      <c r="A2057" t="str">
        <f t="shared" si="149"/>
        <v/>
      </c>
      <c r="H2057">
        <f>IFERROR(VLOOKUP($A2057,OSA!$BD:$BD,1,0),0)</f>
        <v>0</v>
      </c>
      <c r="J2057" t="str">
        <f t="shared" si="148"/>
        <v/>
      </c>
      <c r="K2057" s="48"/>
      <c r="N2057" s="4"/>
      <c r="U2057" s="69">
        <f t="shared" si="150"/>
        <v>0</v>
      </c>
      <c r="V2057" s="75">
        <f t="shared" si="151"/>
        <v>0</v>
      </c>
      <c r="W2057">
        <f>IFERROR(VLOOKUP($J2058,OSA!$BD:$BD,1,0),0)</f>
        <v>0</v>
      </c>
    </row>
    <row r="2058" spans="1:23" x14ac:dyDescent="0.35">
      <c r="A2058" t="str">
        <f t="shared" si="149"/>
        <v/>
      </c>
      <c r="H2058">
        <f>IFERROR(VLOOKUP($A2058,OSA!$BD:$BD,1,0),0)</f>
        <v>0</v>
      </c>
      <c r="J2058" t="str">
        <f t="shared" si="148"/>
        <v/>
      </c>
      <c r="K2058" s="48"/>
      <c r="N2058" s="4"/>
      <c r="U2058" s="69">
        <f t="shared" si="150"/>
        <v>0</v>
      </c>
      <c r="V2058" s="75">
        <f t="shared" si="151"/>
        <v>0</v>
      </c>
      <c r="W2058">
        <f>IFERROR(VLOOKUP($J2059,OSA!$BD:$BD,1,0),0)</f>
        <v>0</v>
      </c>
    </row>
    <row r="2059" spans="1:23" x14ac:dyDescent="0.35">
      <c r="A2059" t="str">
        <f t="shared" si="149"/>
        <v/>
      </c>
      <c r="H2059">
        <f>IFERROR(VLOOKUP($A2059,OSA!$BD:$BD,1,0),0)</f>
        <v>0</v>
      </c>
      <c r="J2059" t="str">
        <f t="shared" si="148"/>
        <v/>
      </c>
      <c r="K2059" s="48"/>
      <c r="N2059" s="4"/>
      <c r="U2059" s="69">
        <f t="shared" si="150"/>
        <v>0</v>
      </c>
      <c r="V2059" s="75">
        <f t="shared" si="151"/>
        <v>0</v>
      </c>
      <c r="W2059">
        <f>IFERROR(VLOOKUP($J2060,OSA!$BD:$BD,1,0),0)</f>
        <v>0</v>
      </c>
    </row>
    <row r="2060" spans="1:23" x14ac:dyDescent="0.35">
      <c r="A2060" t="str">
        <f t="shared" si="149"/>
        <v/>
      </c>
      <c r="H2060">
        <f>IFERROR(VLOOKUP($A2060,OSA!$BD:$BD,1,0),0)</f>
        <v>0</v>
      </c>
      <c r="J2060" t="str">
        <f t="shared" si="148"/>
        <v/>
      </c>
      <c r="K2060" s="48"/>
      <c r="N2060" s="4"/>
      <c r="U2060" s="69">
        <f t="shared" si="150"/>
        <v>0</v>
      </c>
      <c r="V2060" s="75">
        <f t="shared" si="151"/>
        <v>0</v>
      </c>
      <c r="W2060">
        <f>IFERROR(VLOOKUP($J2061,OSA!$BD:$BD,1,0),0)</f>
        <v>0</v>
      </c>
    </row>
    <row r="2061" spans="1:23" x14ac:dyDescent="0.35">
      <c r="A2061" t="str">
        <f t="shared" si="149"/>
        <v/>
      </c>
      <c r="H2061">
        <f>IFERROR(VLOOKUP($A2061,OSA!$BD:$BD,1,0),0)</f>
        <v>0</v>
      </c>
      <c r="J2061" t="str">
        <f t="shared" si="148"/>
        <v/>
      </c>
      <c r="K2061" s="48"/>
      <c r="N2061" s="4"/>
      <c r="U2061" s="69">
        <f t="shared" si="150"/>
        <v>0</v>
      </c>
      <c r="V2061" s="75">
        <f t="shared" si="151"/>
        <v>0</v>
      </c>
      <c r="W2061">
        <f>IFERROR(VLOOKUP($J2062,OSA!$BD:$BD,1,0),0)</f>
        <v>0</v>
      </c>
    </row>
    <row r="2062" spans="1:23" x14ac:dyDescent="0.35">
      <c r="A2062" t="str">
        <f t="shared" si="149"/>
        <v/>
      </c>
      <c r="H2062">
        <f>IFERROR(VLOOKUP($A2062,OSA!$BD:$BD,1,0),0)</f>
        <v>0</v>
      </c>
      <c r="J2062" t="str">
        <f t="shared" si="148"/>
        <v/>
      </c>
      <c r="K2062" s="48"/>
      <c r="N2062" s="4"/>
      <c r="U2062" s="69">
        <f t="shared" si="150"/>
        <v>0</v>
      </c>
      <c r="V2062" s="75">
        <f t="shared" si="151"/>
        <v>0</v>
      </c>
      <c r="W2062">
        <f>IFERROR(VLOOKUP($J2063,OSA!$BD:$BD,1,0),0)</f>
        <v>0</v>
      </c>
    </row>
    <row r="2063" spans="1:23" x14ac:dyDescent="0.35">
      <c r="A2063" t="str">
        <f t="shared" si="149"/>
        <v/>
      </c>
      <c r="H2063">
        <f>IFERROR(VLOOKUP($A2063,OSA!$BD:$BD,1,0),0)</f>
        <v>0</v>
      </c>
      <c r="J2063" t="str">
        <f t="shared" si="148"/>
        <v/>
      </c>
      <c r="K2063" s="48"/>
      <c r="N2063" s="4"/>
      <c r="U2063" s="69">
        <f t="shared" si="150"/>
        <v>0</v>
      </c>
      <c r="V2063" s="75">
        <f t="shared" si="151"/>
        <v>0</v>
      </c>
      <c r="W2063">
        <f>IFERROR(VLOOKUP($J2064,OSA!$BD:$BD,1,0),0)</f>
        <v>0</v>
      </c>
    </row>
    <row r="2064" spans="1:23" x14ac:dyDescent="0.35">
      <c r="A2064" t="str">
        <f t="shared" si="149"/>
        <v/>
      </c>
      <c r="H2064">
        <f>IFERROR(VLOOKUP($A2064,OSA!$BD:$BD,1,0),0)</f>
        <v>0</v>
      </c>
      <c r="J2064" t="str">
        <f t="shared" si="148"/>
        <v/>
      </c>
      <c r="K2064" s="48"/>
      <c r="N2064" s="4"/>
      <c r="U2064" s="69">
        <f t="shared" si="150"/>
        <v>0</v>
      </c>
      <c r="V2064" s="75">
        <f t="shared" si="151"/>
        <v>0</v>
      </c>
      <c r="W2064">
        <f>IFERROR(VLOOKUP($J2065,OSA!$BD:$BD,1,0),0)</f>
        <v>0</v>
      </c>
    </row>
    <row r="2065" spans="1:23" x14ac:dyDescent="0.35">
      <c r="A2065" t="str">
        <f t="shared" si="149"/>
        <v/>
      </c>
      <c r="H2065">
        <f>IFERROR(VLOOKUP($A2065,OSA!$BD:$BD,1,0),0)</f>
        <v>0</v>
      </c>
      <c r="J2065" t="str">
        <f t="shared" si="148"/>
        <v/>
      </c>
      <c r="K2065" s="48"/>
      <c r="N2065" s="4"/>
      <c r="U2065" s="69">
        <f t="shared" si="150"/>
        <v>0</v>
      </c>
      <c r="V2065" s="75">
        <f t="shared" si="151"/>
        <v>0</v>
      </c>
      <c r="W2065">
        <f>IFERROR(VLOOKUP($J2066,OSA!$BD:$BD,1,0),0)</f>
        <v>0</v>
      </c>
    </row>
    <row r="2066" spans="1:23" x14ac:dyDescent="0.35">
      <c r="A2066" t="str">
        <f t="shared" si="149"/>
        <v/>
      </c>
      <c r="H2066">
        <f>IFERROR(VLOOKUP($A2066,OSA!$BD:$BD,1,0),0)</f>
        <v>0</v>
      </c>
      <c r="J2066" t="str">
        <f t="shared" si="148"/>
        <v/>
      </c>
      <c r="K2066" s="48"/>
      <c r="N2066" s="4"/>
      <c r="U2066" s="69">
        <f t="shared" si="150"/>
        <v>0</v>
      </c>
      <c r="V2066" s="75">
        <f t="shared" si="151"/>
        <v>0</v>
      </c>
      <c r="W2066">
        <f>IFERROR(VLOOKUP($J2067,OSA!$BD:$BD,1,0),0)</f>
        <v>0</v>
      </c>
    </row>
    <row r="2067" spans="1:23" x14ac:dyDescent="0.35">
      <c r="A2067" t="str">
        <f t="shared" si="149"/>
        <v/>
      </c>
      <c r="H2067">
        <f>IFERROR(VLOOKUP($A2067,OSA!$BD:$BD,1,0),0)</f>
        <v>0</v>
      </c>
      <c r="J2067" t="str">
        <f t="shared" si="148"/>
        <v/>
      </c>
      <c r="K2067" s="48"/>
      <c r="N2067" s="4"/>
      <c r="U2067" s="69">
        <f t="shared" si="150"/>
        <v>0</v>
      </c>
      <c r="V2067" s="75">
        <f t="shared" si="151"/>
        <v>0</v>
      </c>
      <c r="W2067">
        <f>IFERROR(VLOOKUP($J2068,OSA!$BD:$BD,1,0),0)</f>
        <v>0</v>
      </c>
    </row>
    <row r="2068" spans="1:23" x14ac:dyDescent="0.35">
      <c r="A2068" t="str">
        <f t="shared" si="149"/>
        <v/>
      </c>
      <c r="H2068">
        <f>IFERROR(VLOOKUP($A2068,OSA!$BD:$BD,1,0),0)</f>
        <v>0</v>
      </c>
      <c r="J2068" t="str">
        <f t="shared" si="148"/>
        <v/>
      </c>
      <c r="K2068" s="48"/>
      <c r="N2068" s="4"/>
      <c r="U2068" s="69">
        <f t="shared" si="150"/>
        <v>0</v>
      </c>
      <c r="V2068" s="75">
        <f t="shared" si="151"/>
        <v>0</v>
      </c>
      <c r="W2068">
        <f>IFERROR(VLOOKUP($J2069,OSA!$BD:$BD,1,0),0)</f>
        <v>0</v>
      </c>
    </row>
    <row r="2069" spans="1:23" x14ac:dyDescent="0.35">
      <c r="A2069" t="str">
        <f t="shared" si="149"/>
        <v/>
      </c>
      <c r="H2069">
        <f>IFERROR(VLOOKUP($A2069,OSA!$BD:$BD,1,0),0)</f>
        <v>0</v>
      </c>
      <c r="J2069" t="str">
        <f t="shared" si="148"/>
        <v/>
      </c>
      <c r="K2069" s="48"/>
      <c r="N2069" s="4"/>
      <c r="U2069" s="69">
        <f t="shared" si="150"/>
        <v>0</v>
      </c>
      <c r="V2069" s="75">
        <f t="shared" si="151"/>
        <v>0</v>
      </c>
      <c r="W2069">
        <f>IFERROR(VLOOKUP($J2070,OSA!$BD:$BD,1,0),0)</f>
        <v>0</v>
      </c>
    </row>
    <row r="2070" spans="1:23" x14ac:dyDescent="0.35">
      <c r="A2070" t="str">
        <f t="shared" si="149"/>
        <v/>
      </c>
      <c r="H2070">
        <f>IFERROR(VLOOKUP($A2070,OSA!$BD:$BD,1,0),0)</f>
        <v>0</v>
      </c>
      <c r="J2070" t="str">
        <f t="shared" si="148"/>
        <v/>
      </c>
      <c r="K2070" s="48"/>
      <c r="N2070" s="4"/>
      <c r="U2070" s="69">
        <f t="shared" si="150"/>
        <v>0</v>
      </c>
      <c r="V2070" s="75">
        <f t="shared" si="151"/>
        <v>0</v>
      </c>
      <c r="W2070">
        <f>IFERROR(VLOOKUP($J2071,OSA!$BD:$BD,1,0),0)</f>
        <v>0</v>
      </c>
    </row>
    <row r="2071" spans="1:23" x14ac:dyDescent="0.35">
      <c r="A2071" t="str">
        <f t="shared" si="149"/>
        <v/>
      </c>
      <c r="H2071">
        <f>IFERROR(VLOOKUP($A2071,OSA!$BD:$BD,1,0),0)</f>
        <v>0</v>
      </c>
      <c r="J2071" t="str">
        <f t="shared" si="148"/>
        <v/>
      </c>
      <c r="K2071" s="48"/>
      <c r="N2071" s="4"/>
      <c r="U2071" s="69">
        <f t="shared" si="150"/>
        <v>0</v>
      </c>
      <c r="V2071" s="75">
        <f t="shared" si="151"/>
        <v>0</v>
      </c>
      <c r="W2071">
        <f>IFERROR(VLOOKUP($J2072,OSA!$BD:$BD,1,0),0)</f>
        <v>0</v>
      </c>
    </row>
    <row r="2072" spans="1:23" x14ac:dyDescent="0.35">
      <c r="A2072" t="str">
        <f t="shared" si="149"/>
        <v/>
      </c>
      <c r="H2072">
        <f>IFERROR(VLOOKUP($A2072,OSA!$BD:$BD,1,0),0)</f>
        <v>0</v>
      </c>
      <c r="J2072" t="str">
        <f t="shared" si="148"/>
        <v/>
      </c>
      <c r="K2072" s="48"/>
      <c r="N2072" s="4"/>
      <c r="U2072" s="69">
        <f t="shared" si="150"/>
        <v>0</v>
      </c>
      <c r="V2072" s="75">
        <f t="shared" si="151"/>
        <v>0</v>
      </c>
      <c r="W2072">
        <f>IFERROR(VLOOKUP($J2073,OSA!$BD:$BD,1,0),0)</f>
        <v>0</v>
      </c>
    </row>
    <row r="2073" spans="1:23" x14ac:dyDescent="0.35">
      <c r="A2073" t="str">
        <f t="shared" si="149"/>
        <v/>
      </c>
      <c r="H2073">
        <f>IFERROR(VLOOKUP($A2073,OSA!$BD:$BD,1,0),0)</f>
        <v>0</v>
      </c>
      <c r="J2073" t="str">
        <f t="shared" si="148"/>
        <v/>
      </c>
      <c r="K2073" s="48"/>
      <c r="N2073" s="4"/>
      <c r="U2073" s="69">
        <f t="shared" si="150"/>
        <v>0</v>
      </c>
      <c r="V2073" s="75">
        <f t="shared" si="151"/>
        <v>0</v>
      </c>
      <c r="W2073">
        <f>IFERROR(VLOOKUP($J2074,OSA!$BD:$BD,1,0),0)</f>
        <v>0</v>
      </c>
    </row>
    <row r="2074" spans="1:23" x14ac:dyDescent="0.35">
      <c r="A2074" t="str">
        <f t="shared" si="149"/>
        <v/>
      </c>
      <c r="H2074">
        <f>IFERROR(VLOOKUP($A2074,OSA!$BD:$BD,1,0),0)</f>
        <v>0</v>
      </c>
      <c r="J2074" t="str">
        <f t="shared" si="148"/>
        <v/>
      </c>
      <c r="K2074" s="48"/>
      <c r="N2074" s="4"/>
      <c r="U2074" s="69">
        <f t="shared" si="150"/>
        <v>0</v>
      </c>
      <c r="V2074" s="75">
        <f t="shared" si="151"/>
        <v>0</v>
      </c>
      <c r="W2074">
        <f>IFERROR(VLOOKUP($J2075,OSA!$BD:$BD,1,0),0)</f>
        <v>0</v>
      </c>
    </row>
    <row r="2075" spans="1:23" x14ac:dyDescent="0.35">
      <c r="A2075" t="str">
        <f t="shared" si="149"/>
        <v/>
      </c>
      <c r="H2075">
        <f>IFERROR(VLOOKUP($A2075,OSA!$BD:$BD,1,0),0)</f>
        <v>0</v>
      </c>
      <c r="J2075" t="str">
        <f t="shared" si="148"/>
        <v/>
      </c>
      <c r="K2075" s="48"/>
      <c r="N2075" s="4"/>
      <c r="U2075" s="69">
        <f t="shared" si="150"/>
        <v>0</v>
      </c>
      <c r="V2075" s="75">
        <f t="shared" si="151"/>
        <v>0</v>
      </c>
      <c r="W2075">
        <f>IFERROR(VLOOKUP($J2076,OSA!$BD:$BD,1,0),0)</f>
        <v>0</v>
      </c>
    </row>
    <row r="2076" spans="1:23" x14ac:dyDescent="0.35">
      <c r="A2076" t="str">
        <f t="shared" si="149"/>
        <v/>
      </c>
      <c r="H2076">
        <f>IFERROR(VLOOKUP($A2076,OSA!$BD:$BD,1,0),0)</f>
        <v>0</v>
      </c>
      <c r="J2076" t="str">
        <f t="shared" si="148"/>
        <v/>
      </c>
      <c r="K2076" s="48"/>
      <c r="N2076" s="4"/>
      <c r="U2076" s="69">
        <f t="shared" si="150"/>
        <v>0</v>
      </c>
      <c r="V2076" s="75">
        <f t="shared" si="151"/>
        <v>0</v>
      </c>
      <c r="W2076">
        <f>IFERROR(VLOOKUP($J2077,OSA!$BD:$BD,1,0),0)</f>
        <v>0</v>
      </c>
    </row>
    <row r="2077" spans="1:23" x14ac:dyDescent="0.35">
      <c r="A2077" t="str">
        <f t="shared" si="149"/>
        <v/>
      </c>
      <c r="H2077">
        <f>IFERROR(VLOOKUP($A2077,OSA!$BD:$BD,1,0),0)</f>
        <v>0</v>
      </c>
      <c r="J2077" t="str">
        <f t="shared" si="148"/>
        <v/>
      </c>
      <c r="K2077" s="48"/>
      <c r="N2077" s="4"/>
      <c r="U2077" s="69">
        <f t="shared" si="150"/>
        <v>0</v>
      </c>
      <c r="V2077" s="75">
        <f t="shared" si="151"/>
        <v>0</v>
      </c>
      <c r="W2077">
        <f>IFERROR(VLOOKUP($J2078,OSA!$BD:$BD,1,0),0)</f>
        <v>0</v>
      </c>
    </row>
    <row r="2078" spans="1:23" x14ac:dyDescent="0.35">
      <c r="A2078" t="str">
        <f t="shared" si="149"/>
        <v/>
      </c>
      <c r="H2078">
        <f>IFERROR(VLOOKUP($A2078,OSA!$BD:$BD,1,0),0)</f>
        <v>0</v>
      </c>
      <c r="J2078" t="str">
        <f t="shared" si="148"/>
        <v/>
      </c>
      <c r="K2078" s="48"/>
      <c r="N2078" s="4"/>
      <c r="U2078" s="69">
        <f t="shared" si="150"/>
        <v>0</v>
      </c>
      <c r="V2078" s="75">
        <f t="shared" si="151"/>
        <v>0</v>
      </c>
      <c r="W2078">
        <f>IFERROR(VLOOKUP($J2079,OSA!$BD:$BD,1,0),0)</f>
        <v>0</v>
      </c>
    </row>
    <row r="2079" spans="1:23" x14ac:dyDescent="0.35">
      <c r="A2079" t="str">
        <f t="shared" si="149"/>
        <v/>
      </c>
      <c r="H2079">
        <f>IFERROR(VLOOKUP($A2079,OSA!$BD:$BD,1,0),0)</f>
        <v>0</v>
      </c>
      <c r="J2079" t="str">
        <f t="shared" si="148"/>
        <v/>
      </c>
      <c r="K2079" s="48"/>
      <c r="N2079" s="4"/>
      <c r="U2079" s="69">
        <f t="shared" si="150"/>
        <v>0</v>
      </c>
      <c r="V2079" s="75">
        <f t="shared" si="151"/>
        <v>0</v>
      </c>
      <c r="W2079">
        <f>IFERROR(VLOOKUP($J2080,OSA!$BD:$BD,1,0),0)</f>
        <v>0</v>
      </c>
    </row>
    <row r="2080" spans="1:23" x14ac:dyDescent="0.35">
      <c r="A2080" t="str">
        <f t="shared" si="149"/>
        <v/>
      </c>
      <c r="H2080">
        <f>IFERROR(VLOOKUP($A2080,OSA!$BD:$BD,1,0),0)</f>
        <v>0</v>
      </c>
      <c r="J2080" t="str">
        <f t="shared" si="148"/>
        <v/>
      </c>
      <c r="K2080" s="48"/>
      <c r="N2080" s="4"/>
      <c r="U2080" s="69">
        <f t="shared" si="150"/>
        <v>0</v>
      </c>
      <c r="V2080" s="75">
        <f t="shared" si="151"/>
        <v>0</v>
      </c>
      <c r="W2080">
        <f>IFERROR(VLOOKUP($J2081,OSA!$BD:$BD,1,0),0)</f>
        <v>0</v>
      </c>
    </row>
    <row r="2081" spans="1:23" x14ac:dyDescent="0.35">
      <c r="A2081" t="str">
        <f t="shared" si="149"/>
        <v/>
      </c>
      <c r="H2081">
        <f>IFERROR(VLOOKUP($A2081,OSA!$BD:$BD,1,0),0)</f>
        <v>0</v>
      </c>
      <c r="J2081" t="str">
        <f t="shared" si="148"/>
        <v/>
      </c>
      <c r="K2081" s="48"/>
      <c r="N2081" s="4"/>
      <c r="U2081" s="69">
        <f t="shared" si="150"/>
        <v>0</v>
      </c>
      <c r="V2081" s="75">
        <f t="shared" si="151"/>
        <v>0</v>
      </c>
      <c r="W2081">
        <f>IFERROR(VLOOKUP($J2082,OSA!$BD:$BD,1,0),0)</f>
        <v>0</v>
      </c>
    </row>
    <row r="2082" spans="1:23" x14ac:dyDescent="0.35">
      <c r="A2082" t="str">
        <f t="shared" si="149"/>
        <v/>
      </c>
      <c r="H2082">
        <f>IFERROR(VLOOKUP($A2082,OSA!$BD:$BD,1,0),0)</f>
        <v>0</v>
      </c>
      <c r="J2082" t="str">
        <f t="shared" si="148"/>
        <v/>
      </c>
      <c r="K2082" s="48"/>
      <c r="N2082" s="4"/>
      <c r="U2082" s="69">
        <f t="shared" si="150"/>
        <v>0</v>
      </c>
      <c r="V2082" s="75">
        <f t="shared" si="151"/>
        <v>0</v>
      </c>
      <c r="W2082">
        <f>IFERROR(VLOOKUP($J2083,OSA!$BD:$BD,1,0),0)</f>
        <v>0</v>
      </c>
    </row>
    <row r="2083" spans="1:23" x14ac:dyDescent="0.35">
      <c r="A2083" t="str">
        <f t="shared" si="149"/>
        <v/>
      </c>
      <c r="H2083">
        <f>IFERROR(VLOOKUP($A2083,OSA!$BD:$BD,1,0),0)</f>
        <v>0</v>
      </c>
      <c r="J2083" t="str">
        <f t="shared" si="148"/>
        <v/>
      </c>
      <c r="K2083" s="48"/>
      <c r="N2083" s="4"/>
      <c r="U2083" s="69">
        <f t="shared" si="150"/>
        <v>0</v>
      </c>
      <c r="V2083" s="75">
        <f t="shared" si="151"/>
        <v>0</v>
      </c>
      <c r="W2083">
        <f>IFERROR(VLOOKUP($J2084,OSA!$BD:$BD,1,0),0)</f>
        <v>0</v>
      </c>
    </row>
    <row r="2084" spans="1:23" x14ac:dyDescent="0.35">
      <c r="A2084" t="str">
        <f t="shared" si="149"/>
        <v/>
      </c>
      <c r="H2084">
        <f>IFERROR(VLOOKUP($A2084,OSA!$BD:$BD,1,0),0)</f>
        <v>0</v>
      </c>
      <c r="J2084" t="str">
        <f t="shared" si="148"/>
        <v/>
      </c>
      <c r="K2084" s="48"/>
      <c r="N2084" s="4"/>
      <c r="U2084" s="69">
        <f t="shared" si="150"/>
        <v>0</v>
      </c>
      <c r="V2084" s="75">
        <f t="shared" si="151"/>
        <v>0</v>
      </c>
      <c r="W2084">
        <f>IFERROR(VLOOKUP($J2085,OSA!$BD:$BD,1,0),0)</f>
        <v>0</v>
      </c>
    </row>
    <row r="2085" spans="1:23" x14ac:dyDescent="0.35">
      <c r="A2085" t="str">
        <f t="shared" si="149"/>
        <v/>
      </c>
      <c r="H2085">
        <f>IFERROR(VLOOKUP($A2085,OSA!$BD:$BD,1,0),0)</f>
        <v>0</v>
      </c>
      <c r="J2085" t="str">
        <f t="shared" ref="J2085:J2148" si="152">K2085&amp;N2085</f>
        <v/>
      </c>
      <c r="K2085" s="48"/>
      <c r="N2085" s="4"/>
      <c r="U2085" s="69">
        <f t="shared" si="150"/>
        <v>0</v>
      </c>
      <c r="V2085" s="75">
        <f t="shared" si="151"/>
        <v>0</v>
      </c>
      <c r="W2085">
        <f>IFERROR(VLOOKUP($J2086,OSA!$BD:$BD,1,0),0)</f>
        <v>0</v>
      </c>
    </row>
    <row r="2086" spans="1:23" x14ac:dyDescent="0.35">
      <c r="A2086" t="str">
        <f t="shared" si="149"/>
        <v/>
      </c>
      <c r="H2086">
        <f>IFERROR(VLOOKUP($A2086,OSA!$BD:$BD,1,0),0)</f>
        <v>0</v>
      </c>
      <c r="J2086" t="str">
        <f t="shared" si="152"/>
        <v/>
      </c>
      <c r="K2086" s="48"/>
      <c r="N2086" s="4"/>
      <c r="U2086" s="69">
        <f t="shared" si="150"/>
        <v>0</v>
      </c>
      <c r="V2086" s="75">
        <f t="shared" si="151"/>
        <v>0</v>
      </c>
      <c r="W2086">
        <f>IFERROR(VLOOKUP($J2087,OSA!$BD:$BD,1,0),0)</f>
        <v>0</v>
      </c>
    </row>
    <row r="2087" spans="1:23" x14ac:dyDescent="0.35">
      <c r="A2087" t="str">
        <f t="shared" si="149"/>
        <v/>
      </c>
      <c r="H2087">
        <f>IFERROR(VLOOKUP($A2087,OSA!$BD:$BD,1,0),0)</f>
        <v>0</v>
      </c>
      <c r="J2087" t="str">
        <f t="shared" si="152"/>
        <v/>
      </c>
      <c r="K2087" s="48"/>
      <c r="N2087" s="4"/>
      <c r="U2087" s="69">
        <f t="shared" si="150"/>
        <v>0</v>
      </c>
      <c r="V2087" s="75">
        <f t="shared" si="151"/>
        <v>0</v>
      </c>
      <c r="W2087">
        <f>IFERROR(VLOOKUP($J2088,OSA!$BD:$BD,1,0),0)</f>
        <v>0</v>
      </c>
    </row>
    <row r="2088" spans="1:23" x14ac:dyDescent="0.35">
      <c r="A2088" t="str">
        <f t="shared" si="149"/>
        <v/>
      </c>
      <c r="H2088">
        <f>IFERROR(VLOOKUP($A2088,OSA!$BD:$BD,1,0),0)</f>
        <v>0</v>
      </c>
      <c r="J2088" t="str">
        <f t="shared" si="152"/>
        <v/>
      </c>
      <c r="K2088" s="48"/>
      <c r="N2088" s="4"/>
      <c r="U2088" s="69">
        <f t="shared" si="150"/>
        <v>0</v>
      </c>
      <c r="V2088" s="75">
        <f t="shared" si="151"/>
        <v>0</v>
      </c>
      <c r="W2088">
        <f>IFERROR(VLOOKUP($J2089,OSA!$BD:$BD,1,0),0)</f>
        <v>0</v>
      </c>
    </row>
    <row r="2089" spans="1:23" x14ac:dyDescent="0.35">
      <c r="A2089" t="str">
        <f t="shared" si="149"/>
        <v/>
      </c>
      <c r="H2089">
        <f>IFERROR(VLOOKUP($A2089,OSA!$BD:$BD,1,0),0)</f>
        <v>0</v>
      </c>
      <c r="J2089" t="str">
        <f t="shared" si="152"/>
        <v/>
      </c>
      <c r="K2089" s="48"/>
      <c r="N2089" s="4"/>
      <c r="U2089" s="69">
        <f t="shared" si="150"/>
        <v>0</v>
      </c>
      <c r="V2089" s="75">
        <f t="shared" si="151"/>
        <v>0</v>
      </c>
      <c r="W2089">
        <f>IFERROR(VLOOKUP($J2090,OSA!$BD:$BD,1,0),0)</f>
        <v>0</v>
      </c>
    </row>
    <row r="2090" spans="1:23" x14ac:dyDescent="0.35">
      <c r="A2090" t="str">
        <f t="shared" si="149"/>
        <v/>
      </c>
      <c r="H2090">
        <f>IFERROR(VLOOKUP($A2090,OSA!$BD:$BD,1,0),0)</f>
        <v>0</v>
      </c>
      <c r="J2090" t="str">
        <f t="shared" si="152"/>
        <v/>
      </c>
      <c r="K2090" s="48"/>
      <c r="N2090" s="4"/>
      <c r="U2090" s="69">
        <f t="shared" si="150"/>
        <v>0</v>
      </c>
      <c r="V2090" s="75">
        <f t="shared" si="151"/>
        <v>0</v>
      </c>
      <c r="W2090">
        <f>IFERROR(VLOOKUP($J2091,OSA!$BD:$BD,1,0),0)</f>
        <v>0</v>
      </c>
    </row>
    <row r="2091" spans="1:23" x14ac:dyDescent="0.35">
      <c r="A2091" t="str">
        <f t="shared" si="149"/>
        <v/>
      </c>
      <c r="H2091">
        <f>IFERROR(VLOOKUP($A2091,OSA!$BD:$BD,1,0),0)</f>
        <v>0</v>
      </c>
      <c r="J2091" t="str">
        <f t="shared" si="152"/>
        <v/>
      </c>
      <c r="K2091" s="48"/>
      <c r="N2091" s="4"/>
      <c r="U2091" s="69">
        <f t="shared" si="150"/>
        <v>0</v>
      </c>
      <c r="V2091" s="75">
        <f t="shared" si="151"/>
        <v>0</v>
      </c>
      <c r="W2091">
        <f>IFERROR(VLOOKUP($J2092,OSA!$BD:$BD,1,0),0)</f>
        <v>0</v>
      </c>
    </row>
    <row r="2092" spans="1:23" x14ac:dyDescent="0.35">
      <c r="A2092" t="str">
        <f t="shared" si="149"/>
        <v/>
      </c>
      <c r="H2092">
        <f>IFERROR(VLOOKUP($A2092,OSA!$BD:$BD,1,0),0)</f>
        <v>0</v>
      </c>
      <c r="J2092" t="str">
        <f t="shared" si="152"/>
        <v/>
      </c>
      <c r="K2092" s="48"/>
      <c r="N2092" s="4"/>
      <c r="U2092" s="69">
        <f t="shared" si="150"/>
        <v>0</v>
      </c>
      <c r="V2092" s="75">
        <f t="shared" si="151"/>
        <v>0</v>
      </c>
      <c r="W2092">
        <f>IFERROR(VLOOKUP($J2093,OSA!$BD:$BD,1,0),0)</f>
        <v>0</v>
      </c>
    </row>
    <row r="2093" spans="1:23" x14ac:dyDescent="0.35">
      <c r="A2093" t="str">
        <f t="shared" si="149"/>
        <v/>
      </c>
      <c r="H2093">
        <f>IFERROR(VLOOKUP($A2093,OSA!$BD:$BD,1,0),0)</f>
        <v>0</v>
      </c>
      <c r="J2093" t="str">
        <f t="shared" si="152"/>
        <v/>
      </c>
      <c r="K2093" s="48"/>
      <c r="N2093" s="4"/>
      <c r="U2093" s="69">
        <f t="shared" si="150"/>
        <v>0</v>
      </c>
      <c r="V2093" s="75">
        <f t="shared" si="151"/>
        <v>0</v>
      </c>
      <c r="W2093">
        <f>IFERROR(VLOOKUP($J2094,OSA!$BD:$BD,1,0),0)</f>
        <v>0</v>
      </c>
    </row>
    <row r="2094" spans="1:23" x14ac:dyDescent="0.35">
      <c r="A2094" t="str">
        <f t="shared" si="149"/>
        <v/>
      </c>
      <c r="H2094">
        <f>IFERROR(VLOOKUP($A2094,OSA!$BD:$BD,1,0),0)</f>
        <v>0</v>
      </c>
      <c r="J2094" t="str">
        <f t="shared" si="152"/>
        <v/>
      </c>
      <c r="K2094" s="48"/>
      <c r="N2094" s="4"/>
      <c r="U2094" s="69">
        <f t="shared" si="150"/>
        <v>0</v>
      </c>
      <c r="V2094" s="75">
        <f t="shared" si="151"/>
        <v>0</v>
      </c>
      <c r="W2094">
        <f>IFERROR(VLOOKUP($J2095,OSA!$BD:$BD,1,0),0)</f>
        <v>0</v>
      </c>
    </row>
    <row r="2095" spans="1:23" x14ac:dyDescent="0.35">
      <c r="A2095" t="str">
        <f t="shared" si="149"/>
        <v/>
      </c>
      <c r="H2095">
        <f>IFERROR(VLOOKUP($A2095,OSA!$BD:$BD,1,0),0)</f>
        <v>0</v>
      </c>
      <c r="J2095" t="str">
        <f t="shared" si="152"/>
        <v/>
      </c>
      <c r="K2095" s="48"/>
      <c r="N2095" s="4"/>
      <c r="U2095" s="69">
        <f t="shared" si="150"/>
        <v>0</v>
      </c>
      <c r="V2095" s="75">
        <f t="shared" si="151"/>
        <v>0</v>
      </c>
      <c r="W2095">
        <f>IFERROR(VLOOKUP($J2096,OSA!$BD:$BD,1,0),0)</f>
        <v>0</v>
      </c>
    </row>
    <row r="2096" spans="1:23" x14ac:dyDescent="0.35">
      <c r="A2096" t="str">
        <f t="shared" si="149"/>
        <v/>
      </c>
      <c r="H2096">
        <f>IFERROR(VLOOKUP($A2096,OSA!$BD:$BD,1,0),0)</f>
        <v>0</v>
      </c>
      <c r="J2096" t="str">
        <f t="shared" si="152"/>
        <v/>
      </c>
      <c r="K2096" s="48"/>
      <c r="N2096" s="4"/>
      <c r="U2096" s="69">
        <f t="shared" si="150"/>
        <v>0</v>
      </c>
      <c r="V2096" s="75">
        <f t="shared" si="151"/>
        <v>0</v>
      </c>
      <c r="W2096">
        <f>IFERROR(VLOOKUP($J2097,OSA!$BD:$BD,1,0),0)</f>
        <v>0</v>
      </c>
    </row>
    <row r="2097" spans="1:23" x14ac:dyDescent="0.35">
      <c r="A2097" t="str">
        <f t="shared" si="149"/>
        <v/>
      </c>
      <c r="H2097">
        <f>IFERROR(VLOOKUP($A2097,OSA!$BD:$BD,1,0),0)</f>
        <v>0</v>
      </c>
      <c r="J2097" t="str">
        <f t="shared" si="152"/>
        <v/>
      </c>
      <c r="K2097" s="48"/>
      <c r="N2097" s="4"/>
      <c r="U2097" s="69">
        <f t="shared" si="150"/>
        <v>0</v>
      </c>
      <c r="V2097" s="75">
        <f t="shared" si="151"/>
        <v>0</v>
      </c>
      <c r="W2097">
        <f>IFERROR(VLOOKUP($J2098,OSA!$BD:$BD,1,0),0)</f>
        <v>0</v>
      </c>
    </row>
    <row r="2098" spans="1:23" x14ac:dyDescent="0.35">
      <c r="A2098" t="str">
        <f t="shared" si="149"/>
        <v/>
      </c>
      <c r="H2098">
        <f>IFERROR(VLOOKUP($A2098,OSA!$BD:$BD,1,0),0)</f>
        <v>0</v>
      </c>
      <c r="J2098" t="str">
        <f t="shared" si="152"/>
        <v/>
      </c>
      <c r="K2098" s="48"/>
      <c r="N2098" s="4"/>
      <c r="U2098" s="69">
        <f t="shared" si="150"/>
        <v>0</v>
      </c>
      <c r="V2098" s="75">
        <f t="shared" si="151"/>
        <v>0</v>
      </c>
      <c r="W2098">
        <f>IFERROR(VLOOKUP($J2099,OSA!$BD:$BD,1,0),0)</f>
        <v>0</v>
      </c>
    </row>
    <row r="2099" spans="1:23" x14ac:dyDescent="0.35">
      <c r="A2099" t="str">
        <f t="shared" si="149"/>
        <v/>
      </c>
      <c r="H2099">
        <f>IFERROR(VLOOKUP($A2099,OSA!$BD:$BD,1,0),0)</f>
        <v>0</v>
      </c>
      <c r="J2099" t="str">
        <f t="shared" si="152"/>
        <v/>
      </c>
      <c r="K2099" s="48"/>
      <c r="N2099" s="4"/>
      <c r="U2099" s="69">
        <f t="shared" si="150"/>
        <v>0</v>
      </c>
      <c r="V2099" s="75">
        <f t="shared" si="151"/>
        <v>0</v>
      </c>
      <c r="W2099">
        <f>IFERROR(VLOOKUP($J2100,OSA!$BD:$BD,1,0),0)</f>
        <v>0</v>
      </c>
    </row>
    <row r="2100" spans="1:23" x14ac:dyDescent="0.35">
      <c r="A2100" t="str">
        <f t="shared" si="149"/>
        <v/>
      </c>
      <c r="H2100">
        <f>IFERROR(VLOOKUP($A2100,OSA!$BD:$BD,1,0),0)</f>
        <v>0</v>
      </c>
      <c r="J2100" t="str">
        <f t="shared" si="152"/>
        <v/>
      </c>
      <c r="K2100" s="48"/>
      <c r="N2100" s="4"/>
      <c r="U2100" s="69">
        <f t="shared" si="150"/>
        <v>0</v>
      </c>
      <c r="V2100" s="75">
        <f t="shared" si="151"/>
        <v>0</v>
      </c>
      <c r="W2100">
        <f>IFERROR(VLOOKUP($J2101,OSA!$BD:$BD,1,0),0)</f>
        <v>0</v>
      </c>
    </row>
    <row r="2101" spans="1:23" x14ac:dyDescent="0.35">
      <c r="A2101" t="str">
        <f t="shared" si="149"/>
        <v/>
      </c>
      <c r="H2101">
        <f>IFERROR(VLOOKUP($A2101,OSA!$BD:$BD,1,0),0)</f>
        <v>0</v>
      </c>
      <c r="J2101" t="str">
        <f t="shared" si="152"/>
        <v/>
      </c>
      <c r="K2101" s="48"/>
      <c r="N2101" s="4"/>
      <c r="U2101" s="69">
        <f t="shared" si="150"/>
        <v>0</v>
      </c>
      <c r="V2101" s="75">
        <f t="shared" si="151"/>
        <v>0</v>
      </c>
      <c r="W2101">
        <f>IFERROR(VLOOKUP($J2102,OSA!$BD:$BD,1,0),0)</f>
        <v>0</v>
      </c>
    </row>
    <row r="2102" spans="1:23" x14ac:dyDescent="0.35">
      <c r="A2102" t="str">
        <f t="shared" si="149"/>
        <v/>
      </c>
      <c r="H2102">
        <f>IFERROR(VLOOKUP($A2102,OSA!$BD:$BD,1,0),0)</f>
        <v>0</v>
      </c>
      <c r="J2102" t="str">
        <f t="shared" si="152"/>
        <v/>
      </c>
      <c r="K2102" s="48"/>
      <c r="N2102" s="4"/>
      <c r="U2102" s="69">
        <f t="shared" si="150"/>
        <v>0</v>
      </c>
      <c r="V2102" s="75">
        <f t="shared" si="151"/>
        <v>0</v>
      </c>
      <c r="W2102">
        <f>IFERROR(VLOOKUP($J2103,OSA!$BD:$BD,1,0),0)</f>
        <v>0</v>
      </c>
    </row>
    <row r="2103" spans="1:23" x14ac:dyDescent="0.35">
      <c r="A2103" t="str">
        <f t="shared" si="149"/>
        <v/>
      </c>
      <c r="H2103">
        <f>IFERROR(VLOOKUP($A2103,OSA!$BD:$BD,1,0),0)</f>
        <v>0</v>
      </c>
      <c r="J2103" t="str">
        <f t="shared" si="152"/>
        <v/>
      </c>
      <c r="K2103" s="48"/>
      <c r="N2103" s="4"/>
      <c r="U2103" s="69">
        <f t="shared" si="150"/>
        <v>0</v>
      </c>
      <c r="V2103" s="75">
        <f t="shared" si="151"/>
        <v>0</v>
      </c>
      <c r="W2103">
        <f>IFERROR(VLOOKUP($J2104,OSA!$BD:$BD,1,0),0)</f>
        <v>0</v>
      </c>
    </row>
    <row r="2104" spans="1:23" x14ac:dyDescent="0.35">
      <c r="A2104" t="str">
        <f t="shared" si="149"/>
        <v/>
      </c>
      <c r="H2104">
        <f>IFERROR(VLOOKUP($A2104,OSA!$BD:$BD,1,0),0)</f>
        <v>0</v>
      </c>
      <c r="J2104" t="str">
        <f t="shared" si="152"/>
        <v/>
      </c>
      <c r="K2104" s="48"/>
      <c r="N2104" s="4"/>
      <c r="U2104" s="69">
        <f t="shared" si="150"/>
        <v>0</v>
      </c>
      <c r="V2104" s="75">
        <f t="shared" si="151"/>
        <v>0</v>
      </c>
      <c r="W2104">
        <f>IFERROR(VLOOKUP($J2105,OSA!$BD:$BD,1,0),0)</f>
        <v>0</v>
      </c>
    </row>
    <row r="2105" spans="1:23" x14ac:dyDescent="0.35">
      <c r="A2105" t="str">
        <f t="shared" si="149"/>
        <v/>
      </c>
      <c r="H2105">
        <f>IFERROR(VLOOKUP($A2105,OSA!$BD:$BD,1,0),0)</f>
        <v>0</v>
      </c>
      <c r="J2105" t="str">
        <f t="shared" si="152"/>
        <v/>
      </c>
      <c r="K2105" s="48"/>
      <c r="N2105" s="4"/>
      <c r="U2105" s="69">
        <f t="shared" si="150"/>
        <v>0</v>
      </c>
      <c r="V2105" s="75">
        <f t="shared" si="151"/>
        <v>0</v>
      </c>
      <c r="W2105">
        <f>IFERROR(VLOOKUP($J2106,OSA!$BD:$BD,1,0),0)</f>
        <v>0</v>
      </c>
    </row>
    <row r="2106" spans="1:23" x14ac:dyDescent="0.35">
      <c r="A2106" t="str">
        <f t="shared" si="149"/>
        <v/>
      </c>
      <c r="H2106">
        <f>IFERROR(VLOOKUP($A2106,OSA!$BD:$BD,1,0),0)</f>
        <v>0</v>
      </c>
      <c r="J2106" t="str">
        <f t="shared" si="152"/>
        <v/>
      </c>
      <c r="K2106" s="48"/>
      <c r="N2106" s="4"/>
      <c r="U2106" s="69">
        <f t="shared" si="150"/>
        <v>0</v>
      </c>
      <c r="V2106" s="75">
        <f t="shared" si="151"/>
        <v>0</v>
      </c>
      <c r="W2106">
        <f>IFERROR(VLOOKUP($J2107,OSA!$BD:$BD,1,0),0)</f>
        <v>0</v>
      </c>
    </row>
    <row r="2107" spans="1:23" x14ac:dyDescent="0.35">
      <c r="A2107" t="str">
        <f t="shared" si="149"/>
        <v/>
      </c>
      <c r="H2107">
        <f>IFERROR(VLOOKUP($A2107,OSA!$BD:$BD,1,0),0)</f>
        <v>0</v>
      </c>
      <c r="J2107" t="str">
        <f t="shared" si="152"/>
        <v/>
      </c>
      <c r="K2107" s="48"/>
      <c r="N2107" s="4"/>
      <c r="U2107" s="69">
        <f t="shared" si="150"/>
        <v>0</v>
      </c>
      <c r="V2107" s="75">
        <f t="shared" si="151"/>
        <v>0</v>
      </c>
      <c r="W2107">
        <f>IFERROR(VLOOKUP($J2108,OSA!$BD:$BD,1,0),0)</f>
        <v>0</v>
      </c>
    </row>
    <row r="2108" spans="1:23" x14ac:dyDescent="0.35">
      <c r="A2108" t="str">
        <f t="shared" si="149"/>
        <v/>
      </c>
      <c r="H2108">
        <f>IFERROR(VLOOKUP($A2108,OSA!$BD:$BD,1,0),0)</f>
        <v>0</v>
      </c>
      <c r="J2108" t="str">
        <f t="shared" si="152"/>
        <v/>
      </c>
      <c r="K2108" s="48"/>
      <c r="N2108" s="4"/>
      <c r="U2108" s="69">
        <f t="shared" si="150"/>
        <v>0</v>
      </c>
      <c r="V2108" s="75">
        <f t="shared" si="151"/>
        <v>0</v>
      </c>
      <c r="W2108">
        <f>IFERROR(VLOOKUP($J2109,OSA!$BD:$BD,1,0),0)</f>
        <v>0</v>
      </c>
    </row>
    <row r="2109" spans="1:23" x14ac:dyDescent="0.35">
      <c r="A2109" t="str">
        <f t="shared" si="149"/>
        <v/>
      </c>
      <c r="H2109">
        <f>IFERROR(VLOOKUP($A2109,OSA!$BD:$BD,1,0),0)</f>
        <v>0</v>
      </c>
      <c r="J2109" t="str">
        <f t="shared" si="152"/>
        <v/>
      </c>
      <c r="K2109" s="48"/>
      <c r="N2109" s="4"/>
      <c r="U2109" s="69">
        <f t="shared" si="150"/>
        <v>0</v>
      </c>
      <c r="V2109" s="75">
        <f t="shared" si="151"/>
        <v>0</v>
      </c>
      <c r="W2109">
        <f>IFERROR(VLOOKUP($J2110,OSA!$BD:$BD,1,0),0)</f>
        <v>0</v>
      </c>
    </row>
    <row r="2110" spans="1:23" x14ac:dyDescent="0.35">
      <c r="A2110" t="str">
        <f t="shared" si="149"/>
        <v/>
      </c>
      <c r="H2110">
        <f>IFERROR(VLOOKUP($A2110,OSA!$BD:$BD,1,0),0)</f>
        <v>0</v>
      </c>
      <c r="J2110" t="str">
        <f t="shared" si="152"/>
        <v/>
      </c>
      <c r="K2110" s="48"/>
      <c r="N2110" s="4"/>
      <c r="U2110" s="69">
        <f t="shared" si="150"/>
        <v>0</v>
      </c>
      <c r="V2110" s="75">
        <f t="shared" si="151"/>
        <v>0</v>
      </c>
      <c r="W2110">
        <f>IFERROR(VLOOKUP($J2111,OSA!$BD:$BD,1,0),0)</f>
        <v>0</v>
      </c>
    </row>
    <row r="2111" spans="1:23" x14ac:dyDescent="0.35">
      <c r="A2111" t="str">
        <f t="shared" si="149"/>
        <v/>
      </c>
      <c r="H2111">
        <f>IFERROR(VLOOKUP($A2111,OSA!$BD:$BD,1,0),0)</f>
        <v>0</v>
      </c>
      <c r="J2111" t="str">
        <f t="shared" si="152"/>
        <v/>
      </c>
      <c r="K2111" s="48"/>
      <c r="N2111" s="4"/>
      <c r="U2111" s="69">
        <f t="shared" si="150"/>
        <v>0</v>
      </c>
      <c r="V2111" s="75">
        <f t="shared" si="151"/>
        <v>0</v>
      </c>
      <c r="W2111">
        <f>IFERROR(VLOOKUP($J2112,OSA!$BD:$BD,1,0),0)</f>
        <v>0</v>
      </c>
    </row>
    <row r="2112" spans="1:23" x14ac:dyDescent="0.35">
      <c r="A2112" t="str">
        <f t="shared" si="149"/>
        <v/>
      </c>
      <c r="H2112">
        <f>IFERROR(VLOOKUP($A2112,OSA!$BD:$BD,1,0),0)</f>
        <v>0</v>
      </c>
      <c r="J2112" t="str">
        <f t="shared" si="152"/>
        <v/>
      </c>
      <c r="K2112" s="48"/>
      <c r="N2112" s="4"/>
      <c r="U2112" s="69">
        <f t="shared" si="150"/>
        <v>0</v>
      </c>
      <c r="V2112" s="75">
        <f t="shared" si="151"/>
        <v>0</v>
      </c>
      <c r="W2112">
        <f>IFERROR(VLOOKUP($J2113,OSA!$BD:$BD,1,0),0)</f>
        <v>0</v>
      </c>
    </row>
    <row r="2113" spans="1:23" x14ac:dyDescent="0.35">
      <c r="A2113" t="str">
        <f t="shared" si="149"/>
        <v/>
      </c>
      <c r="H2113">
        <f>IFERROR(VLOOKUP($A2113,OSA!$BD:$BD,1,0),0)</f>
        <v>0</v>
      </c>
      <c r="J2113" t="str">
        <f t="shared" si="152"/>
        <v/>
      </c>
      <c r="K2113" s="48"/>
      <c r="N2113" s="4"/>
      <c r="U2113" s="69">
        <f t="shared" si="150"/>
        <v>0</v>
      </c>
      <c r="V2113" s="75">
        <f t="shared" si="151"/>
        <v>0</v>
      </c>
      <c r="W2113">
        <f>IFERROR(VLOOKUP($J2114,OSA!$BD:$BD,1,0),0)</f>
        <v>0</v>
      </c>
    </row>
    <row r="2114" spans="1:23" x14ac:dyDescent="0.35">
      <c r="A2114" t="str">
        <f t="shared" si="149"/>
        <v/>
      </c>
      <c r="H2114">
        <f>IFERROR(VLOOKUP($A2114,OSA!$BD:$BD,1,0),0)</f>
        <v>0</v>
      </c>
      <c r="J2114" t="str">
        <f t="shared" si="152"/>
        <v/>
      </c>
      <c r="K2114" s="48"/>
      <c r="N2114" s="4"/>
      <c r="U2114" s="69">
        <f t="shared" si="150"/>
        <v>0</v>
      </c>
      <c r="V2114" s="75">
        <f t="shared" si="151"/>
        <v>0</v>
      </c>
      <c r="W2114">
        <f>IFERROR(VLOOKUP($J2115,OSA!$BD:$BD,1,0),0)</f>
        <v>0</v>
      </c>
    </row>
    <row r="2115" spans="1:23" x14ac:dyDescent="0.35">
      <c r="A2115" t="str">
        <f t="shared" ref="A2115:A2178" si="153">B2115&amp;E2115</f>
        <v/>
      </c>
      <c r="H2115">
        <f>IFERROR(VLOOKUP($A2115,OSA!$BD:$BD,1,0),0)</f>
        <v>0</v>
      </c>
      <c r="J2115" t="str">
        <f t="shared" si="152"/>
        <v/>
      </c>
      <c r="K2115" s="48"/>
      <c r="N2115" s="4"/>
      <c r="U2115" s="69">
        <f t="shared" ref="U2115:U2178" si="154">SUM(O2115:Q2115)/3</f>
        <v>0</v>
      </c>
      <c r="V2115" s="75">
        <f t="shared" ref="V2115:V2178" si="155">SUM(R2115:T2115)/3</f>
        <v>0</v>
      </c>
      <c r="W2115">
        <f>IFERROR(VLOOKUP($J2116,OSA!$BD:$BD,1,0),0)</f>
        <v>0</v>
      </c>
    </row>
    <row r="2116" spans="1:23" x14ac:dyDescent="0.35">
      <c r="A2116" t="str">
        <f t="shared" si="153"/>
        <v/>
      </c>
      <c r="H2116">
        <f>IFERROR(VLOOKUP($A2116,OSA!$BD:$BD,1,0),0)</f>
        <v>0</v>
      </c>
      <c r="J2116" t="str">
        <f t="shared" si="152"/>
        <v/>
      </c>
      <c r="K2116" s="48"/>
      <c r="N2116" s="4"/>
      <c r="U2116" s="69">
        <f t="shared" si="154"/>
        <v>0</v>
      </c>
      <c r="V2116" s="75">
        <f t="shared" si="155"/>
        <v>0</v>
      </c>
      <c r="W2116">
        <f>IFERROR(VLOOKUP($J2117,OSA!$BD:$BD,1,0),0)</f>
        <v>0</v>
      </c>
    </row>
    <row r="2117" spans="1:23" x14ac:dyDescent="0.35">
      <c r="A2117" t="str">
        <f t="shared" si="153"/>
        <v/>
      </c>
      <c r="H2117">
        <f>IFERROR(VLOOKUP($A2117,OSA!$BD:$BD,1,0),0)</f>
        <v>0</v>
      </c>
      <c r="J2117" t="str">
        <f t="shared" si="152"/>
        <v/>
      </c>
      <c r="K2117" s="48"/>
      <c r="N2117" s="4"/>
      <c r="U2117" s="69">
        <f t="shared" si="154"/>
        <v>0</v>
      </c>
      <c r="V2117" s="75">
        <f t="shared" si="155"/>
        <v>0</v>
      </c>
      <c r="W2117">
        <f>IFERROR(VLOOKUP($J2118,OSA!$BD:$BD,1,0),0)</f>
        <v>0</v>
      </c>
    </row>
    <row r="2118" spans="1:23" x14ac:dyDescent="0.35">
      <c r="A2118" t="str">
        <f t="shared" si="153"/>
        <v/>
      </c>
      <c r="H2118">
        <f>IFERROR(VLOOKUP($A2118,OSA!$BD:$BD,1,0),0)</f>
        <v>0</v>
      </c>
      <c r="J2118" t="str">
        <f t="shared" si="152"/>
        <v/>
      </c>
      <c r="K2118" s="48"/>
      <c r="N2118" s="4"/>
      <c r="U2118" s="69">
        <f t="shared" si="154"/>
        <v>0</v>
      </c>
      <c r="V2118" s="75">
        <f t="shared" si="155"/>
        <v>0</v>
      </c>
      <c r="W2118">
        <f>IFERROR(VLOOKUP($J2119,OSA!$BD:$BD,1,0),0)</f>
        <v>0</v>
      </c>
    </row>
    <row r="2119" spans="1:23" x14ac:dyDescent="0.35">
      <c r="A2119" t="str">
        <f t="shared" si="153"/>
        <v/>
      </c>
      <c r="H2119">
        <f>IFERROR(VLOOKUP($A2119,OSA!$BD:$BD,1,0),0)</f>
        <v>0</v>
      </c>
      <c r="J2119" t="str">
        <f t="shared" si="152"/>
        <v/>
      </c>
      <c r="K2119" s="48"/>
      <c r="N2119" s="4"/>
      <c r="U2119" s="69">
        <f t="shared" si="154"/>
        <v>0</v>
      </c>
      <c r="V2119" s="75">
        <f t="shared" si="155"/>
        <v>0</v>
      </c>
      <c r="W2119">
        <f>IFERROR(VLOOKUP($J2120,OSA!$BD:$BD,1,0),0)</f>
        <v>0</v>
      </c>
    </row>
    <row r="2120" spans="1:23" x14ac:dyDescent="0.35">
      <c r="A2120" t="str">
        <f t="shared" si="153"/>
        <v/>
      </c>
      <c r="H2120">
        <f>IFERROR(VLOOKUP($A2120,OSA!$BD:$BD,1,0),0)</f>
        <v>0</v>
      </c>
      <c r="J2120" t="str">
        <f t="shared" si="152"/>
        <v/>
      </c>
      <c r="K2120" s="48"/>
      <c r="N2120" s="4"/>
      <c r="U2120" s="69">
        <f t="shared" si="154"/>
        <v>0</v>
      </c>
      <c r="V2120" s="75">
        <f t="shared" si="155"/>
        <v>0</v>
      </c>
      <c r="W2120">
        <f>IFERROR(VLOOKUP($J2121,OSA!$BD:$BD,1,0),0)</f>
        <v>0</v>
      </c>
    </row>
    <row r="2121" spans="1:23" x14ac:dyDescent="0.35">
      <c r="A2121" t="str">
        <f t="shared" si="153"/>
        <v/>
      </c>
      <c r="H2121">
        <f>IFERROR(VLOOKUP($A2121,OSA!$BD:$BD,1,0),0)</f>
        <v>0</v>
      </c>
      <c r="J2121" t="str">
        <f t="shared" si="152"/>
        <v/>
      </c>
      <c r="K2121" s="48"/>
      <c r="N2121" s="4"/>
      <c r="U2121" s="69">
        <f t="shared" si="154"/>
        <v>0</v>
      </c>
      <c r="V2121" s="75">
        <f t="shared" si="155"/>
        <v>0</v>
      </c>
      <c r="W2121">
        <f>IFERROR(VLOOKUP($J2122,OSA!$BD:$BD,1,0),0)</f>
        <v>0</v>
      </c>
    </row>
    <row r="2122" spans="1:23" x14ac:dyDescent="0.35">
      <c r="A2122" t="str">
        <f t="shared" si="153"/>
        <v/>
      </c>
      <c r="H2122">
        <f>IFERROR(VLOOKUP($A2122,OSA!$BD:$BD,1,0),0)</f>
        <v>0</v>
      </c>
      <c r="J2122" t="str">
        <f t="shared" si="152"/>
        <v/>
      </c>
      <c r="K2122" s="48"/>
      <c r="N2122" s="4"/>
      <c r="U2122" s="69">
        <f t="shared" si="154"/>
        <v>0</v>
      </c>
      <c r="V2122" s="75">
        <f t="shared" si="155"/>
        <v>0</v>
      </c>
      <c r="W2122">
        <f>IFERROR(VLOOKUP($J2123,OSA!$BD:$BD,1,0),0)</f>
        <v>0</v>
      </c>
    </row>
    <row r="2123" spans="1:23" x14ac:dyDescent="0.35">
      <c r="A2123" t="str">
        <f t="shared" si="153"/>
        <v/>
      </c>
      <c r="H2123">
        <f>IFERROR(VLOOKUP($A2123,OSA!$BD:$BD,1,0),0)</f>
        <v>0</v>
      </c>
      <c r="J2123" t="str">
        <f t="shared" si="152"/>
        <v/>
      </c>
      <c r="K2123" s="48"/>
      <c r="N2123" s="4"/>
      <c r="U2123" s="69">
        <f t="shared" si="154"/>
        <v>0</v>
      </c>
      <c r="V2123" s="75">
        <f t="shared" si="155"/>
        <v>0</v>
      </c>
      <c r="W2123">
        <f>IFERROR(VLOOKUP($J2124,OSA!$BD:$BD,1,0),0)</f>
        <v>0</v>
      </c>
    </row>
    <row r="2124" spans="1:23" x14ac:dyDescent="0.35">
      <c r="A2124" t="str">
        <f t="shared" si="153"/>
        <v/>
      </c>
      <c r="H2124">
        <f>IFERROR(VLOOKUP($A2124,OSA!$BD:$BD,1,0),0)</f>
        <v>0</v>
      </c>
      <c r="J2124" t="str">
        <f t="shared" si="152"/>
        <v/>
      </c>
      <c r="K2124" s="48"/>
      <c r="N2124" s="4"/>
      <c r="U2124" s="69">
        <f t="shared" si="154"/>
        <v>0</v>
      </c>
      <c r="V2124" s="75">
        <f t="shared" si="155"/>
        <v>0</v>
      </c>
      <c r="W2124">
        <f>IFERROR(VLOOKUP($J2125,OSA!$BD:$BD,1,0),0)</f>
        <v>0</v>
      </c>
    </row>
    <row r="2125" spans="1:23" x14ac:dyDescent="0.35">
      <c r="A2125" t="str">
        <f t="shared" si="153"/>
        <v/>
      </c>
      <c r="H2125">
        <f>IFERROR(VLOOKUP($A2125,OSA!$BD:$BD,1,0),0)</f>
        <v>0</v>
      </c>
      <c r="J2125" t="str">
        <f t="shared" si="152"/>
        <v/>
      </c>
      <c r="K2125" s="48"/>
      <c r="N2125" s="4"/>
      <c r="U2125" s="69">
        <f t="shared" si="154"/>
        <v>0</v>
      </c>
      <c r="V2125" s="75">
        <f t="shared" si="155"/>
        <v>0</v>
      </c>
      <c r="W2125">
        <f>IFERROR(VLOOKUP($J2126,OSA!$BD:$BD,1,0),0)</f>
        <v>0</v>
      </c>
    </row>
    <row r="2126" spans="1:23" x14ac:dyDescent="0.35">
      <c r="A2126" t="str">
        <f t="shared" si="153"/>
        <v/>
      </c>
      <c r="H2126">
        <f>IFERROR(VLOOKUP($A2126,OSA!$BD:$BD,1,0),0)</f>
        <v>0</v>
      </c>
      <c r="J2126" t="str">
        <f t="shared" si="152"/>
        <v/>
      </c>
      <c r="K2126" s="48"/>
      <c r="N2126" s="4"/>
      <c r="U2126" s="69">
        <f t="shared" si="154"/>
        <v>0</v>
      </c>
      <c r="V2126" s="75">
        <f t="shared" si="155"/>
        <v>0</v>
      </c>
      <c r="W2126">
        <f>IFERROR(VLOOKUP($J2127,OSA!$BD:$BD,1,0),0)</f>
        <v>0</v>
      </c>
    </row>
    <row r="2127" spans="1:23" x14ac:dyDescent="0.35">
      <c r="A2127" t="str">
        <f t="shared" si="153"/>
        <v/>
      </c>
      <c r="H2127">
        <f>IFERROR(VLOOKUP($A2127,OSA!$BD:$BD,1,0),0)</f>
        <v>0</v>
      </c>
      <c r="J2127" t="str">
        <f t="shared" si="152"/>
        <v/>
      </c>
      <c r="K2127" s="48"/>
      <c r="N2127" s="4"/>
      <c r="U2127" s="69">
        <f t="shared" si="154"/>
        <v>0</v>
      </c>
      <c r="V2127" s="75">
        <f t="shared" si="155"/>
        <v>0</v>
      </c>
      <c r="W2127">
        <f>IFERROR(VLOOKUP($J2128,OSA!$BD:$BD,1,0),0)</f>
        <v>0</v>
      </c>
    </row>
    <row r="2128" spans="1:23" x14ac:dyDescent="0.35">
      <c r="A2128" t="str">
        <f t="shared" si="153"/>
        <v/>
      </c>
      <c r="H2128">
        <f>IFERROR(VLOOKUP($A2128,OSA!$BD:$BD,1,0),0)</f>
        <v>0</v>
      </c>
      <c r="J2128" t="str">
        <f t="shared" si="152"/>
        <v/>
      </c>
      <c r="K2128" s="48"/>
      <c r="N2128" s="4"/>
      <c r="U2128" s="69">
        <f t="shared" si="154"/>
        <v>0</v>
      </c>
      <c r="V2128" s="75">
        <f t="shared" si="155"/>
        <v>0</v>
      </c>
      <c r="W2128">
        <f>IFERROR(VLOOKUP($J2129,OSA!$BD:$BD,1,0),0)</f>
        <v>0</v>
      </c>
    </row>
    <row r="2129" spans="1:23" x14ac:dyDescent="0.35">
      <c r="A2129" t="str">
        <f t="shared" si="153"/>
        <v/>
      </c>
      <c r="H2129">
        <f>IFERROR(VLOOKUP($A2129,OSA!$BD:$BD,1,0),0)</f>
        <v>0</v>
      </c>
      <c r="J2129" t="str">
        <f t="shared" si="152"/>
        <v/>
      </c>
      <c r="K2129" s="48"/>
      <c r="N2129" s="4"/>
      <c r="U2129" s="69">
        <f t="shared" si="154"/>
        <v>0</v>
      </c>
      <c r="V2129" s="75">
        <f t="shared" si="155"/>
        <v>0</v>
      </c>
      <c r="W2129">
        <f>IFERROR(VLOOKUP($J2130,OSA!$BD:$BD,1,0),0)</f>
        <v>0</v>
      </c>
    </row>
    <row r="2130" spans="1:23" x14ac:dyDescent="0.35">
      <c r="A2130" t="str">
        <f t="shared" si="153"/>
        <v/>
      </c>
      <c r="H2130">
        <f>IFERROR(VLOOKUP($A2130,OSA!$BD:$BD,1,0),0)</f>
        <v>0</v>
      </c>
      <c r="J2130" t="str">
        <f t="shared" si="152"/>
        <v/>
      </c>
      <c r="K2130" s="48"/>
      <c r="N2130" s="4"/>
      <c r="U2130" s="69">
        <f t="shared" si="154"/>
        <v>0</v>
      </c>
      <c r="V2130" s="75">
        <f t="shared" si="155"/>
        <v>0</v>
      </c>
      <c r="W2130">
        <f>IFERROR(VLOOKUP($J2131,OSA!$BD:$BD,1,0),0)</f>
        <v>0</v>
      </c>
    </row>
    <row r="2131" spans="1:23" x14ac:dyDescent="0.35">
      <c r="A2131" t="str">
        <f t="shared" si="153"/>
        <v/>
      </c>
      <c r="H2131">
        <f>IFERROR(VLOOKUP($A2131,OSA!$BD:$BD,1,0),0)</f>
        <v>0</v>
      </c>
      <c r="J2131" t="str">
        <f t="shared" si="152"/>
        <v/>
      </c>
      <c r="K2131" s="48"/>
      <c r="N2131" s="4"/>
      <c r="U2131" s="69">
        <f t="shared" si="154"/>
        <v>0</v>
      </c>
      <c r="V2131" s="75">
        <f t="shared" si="155"/>
        <v>0</v>
      </c>
      <c r="W2131">
        <f>IFERROR(VLOOKUP($J2132,OSA!$BD:$BD,1,0),0)</f>
        <v>0</v>
      </c>
    </row>
    <row r="2132" spans="1:23" x14ac:dyDescent="0.35">
      <c r="A2132" t="str">
        <f t="shared" si="153"/>
        <v/>
      </c>
      <c r="H2132">
        <f>IFERROR(VLOOKUP($A2132,OSA!$BD:$BD,1,0),0)</f>
        <v>0</v>
      </c>
      <c r="J2132" t="str">
        <f t="shared" si="152"/>
        <v/>
      </c>
      <c r="K2132" s="48"/>
      <c r="N2132" s="4"/>
      <c r="U2132" s="69">
        <f t="shared" si="154"/>
        <v>0</v>
      </c>
      <c r="V2132" s="75">
        <f t="shared" si="155"/>
        <v>0</v>
      </c>
      <c r="W2132">
        <f>IFERROR(VLOOKUP($J2133,OSA!$BD:$BD,1,0),0)</f>
        <v>0</v>
      </c>
    </row>
    <row r="2133" spans="1:23" x14ac:dyDescent="0.35">
      <c r="A2133" t="str">
        <f t="shared" si="153"/>
        <v/>
      </c>
      <c r="H2133">
        <f>IFERROR(VLOOKUP($A2133,OSA!$BD:$BD,1,0),0)</f>
        <v>0</v>
      </c>
      <c r="J2133" t="str">
        <f t="shared" si="152"/>
        <v/>
      </c>
      <c r="K2133" s="48"/>
      <c r="N2133" s="4"/>
      <c r="U2133" s="69">
        <f t="shared" si="154"/>
        <v>0</v>
      </c>
      <c r="V2133" s="75">
        <f t="shared" si="155"/>
        <v>0</v>
      </c>
      <c r="W2133">
        <f>IFERROR(VLOOKUP($J2134,OSA!$BD:$BD,1,0),0)</f>
        <v>0</v>
      </c>
    </row>
    <row r="2134" spans="1:23" x14ac:dyDescent="0.35">
      <c r="A2134" t="str">
        <f t="shared" si="153"/>
        <v/>
      </c>
      <c r="H2134">
        <f>IFERROR(VLOOKUP($A2134,OSA!$BD:$BD,1,0),0)</f>
        <v>0</v>
      </c>
      <c r="J2134" t="str">
        <f t="shared" si="152"/>
        <v/>
      </c>
      <c r="K2134" s="48"/>
      <c r="N2134" s="4"/>
      <c r="U2134" s="69">
        <f t="shared" si="154"/>
        <v>0</v>
      </c>
      <c r="V2134" s="75">
        <f t="shared" si="155"/>
        <v>0</v>
      </c>
      <c r="W2134">
        <f>IFERROR(VLOOKUP($J2135,OSA!$BD:$BD,1,0),0)</f>
        <v>0</v>
      </c>
    </row>
    <row r="2135" spans="1:23" x14ac:dyDescent="0.35">
      <c r="A2135" t="str">
        <f t="shared" si="153"/>
        <v/>
      </c>
      <c r="H2135">
        <f>IFERROR(VLOOKUP($A2135,OSA!$BD:$BD,1,0),0)</f>
        <v>0</v>
      </c>
      <c r="J2135" t="str">
        <f t="shared" si="152"/>
        <v/>
      </c>
      <c r="K2135" s="48"/>
      <c r="N2135" s="4"/>
      <c r="U2135" s="69">
        <f t="shared" si="154"/>
        <v>0</v>
      </c>
      <c r="V2135" s="75">
        <f t="shared" si="155"/>
        <v>0</v>
      </c>
      <c r="W2135">
        <f>IFERROR(VLOOKUP($J2136,OSA!$BD:$BD,1,0),0)</f>
        <v>0</v>
      </c>
    </row>
    <row r="2136" spans="1:23" x14ac:dyDescent="0.35">
      <c r="A2136" t="str">
        <f t="shared" si="153"/>
        <v/>
      </c>
      <c r="H2136">
        <f>IFERROR(VLOOKUP($A2136,OSA!$BD:$BD,1,0),0)</f>
        <v>0</v>
      </c>
      <c r="J2136" t="str">
        <f t="shared" si="152"/>
        <v/>
      </c>
      <c r="K2136" s="48"/>
      <c r="N2136" s="4"/>
      <c r="U2136" s="69">
        <f t="shared" si="154"/>
        <v>0</v>
      </c>
      <c r="V2136" s="75">
        <f t="shared" si="155"/>
        <v>0</v>
      </c>
      <c r="W2136">
        <f>IFERROR(VLOOKUP($J2137,OSA!$BD:$BD,1,0),0)</f>
        <v>0</v>
      </c>
    </row>
    <row r="2137" spans="1:23" x14ac:dyDescent="0.35">
      <c r="A2137" t="str">
        <f t="shared" si="153"/>
        <v/>
      </c>
      <c r="H2137">
        <f>IFERROR(VLOOKUP($A2137,OSA!$BD:$BD,1,0),0)</f>
        <v>0</v>
      </c>
      <c r="J2137" t="str">
        <f t="shared" si="152"/>
        <v/>
      </c>
      <c r="K2137" s="48"/>
      <c r="N2137" s="4"/>
      <c r="U2137" s="69">
        <f t="shared" si="154"/>
        <v>0</v>
      </c>
      <c r="V2137" s="75">
        <f t="shared" si="155"/>
        <v>0</v>
      </c>
      <c r="W2137">
        <f>IFERROR(VLOOKUP($J2138,OSA!$BD:$BD,1,0),0)</f>
        <v>0</v>
      </c>
    </row>
    <row r="2138" spans="1:23" x14ac:dyDescent="0.35">
      <c r="A2138" t="str">
        <f t="shared" si="153"/>
        <v/>
      </c>
      <c r="H2138">
        <f>IFERROR(VLOOKUP($A2138,OSA!$BD:$BD,1,0),0)</f>
        <v>0</v>
      </c>
      <c r="J2138" t="str">
        <f t="shared" si="152"/>
        <v/>
      </c>
      <c r="K2138" s="48"/>
      <c r="N2138" s="4"/>
      <c r="U2138" s="69">
        <f t="shared" si="154"/>
        <v>0</v>
      </c>
      <c r="V2138" s="75">
        <f t="shared" si="155"/>
        <v>0</v>
      </c>
      <c r="W2138">
        <f>IFERROR(VLOOKUP($J2139,OSA!$BD:$BD,1,0),0)</f>
        <v>0</v>
      </c>
    </row>
    <row r="2139" spans="1:23" x14ac:dyDescent="0.35">
      <c r="A2139" t="str">
        <f t="shared" si="153"/>
        <v/>
      </c>
      <c r="H2139">
        <f>IFERROR(VLOOKUP($A2139,OSA!$BD:$BD,1,0),0)</f>
        <v>0</v>
      </c>
      <c r="J2139" t="str">
        <f t="shared" si="152"/>
        <v/>
      </c>
      <c r="K2139" s="48"/>
      <c r="N2139" s="4"/>
      <c r="U2139" s="69">
        <f t="shared" si="154"/>
        <v>0</v>
      </c>
      <c r="V2139" s="75">
        <f t="shared" si="155"/>
        <v>0</v>
      </c>
      <c r="W2139">
        <f>IFERROR(VLOOKUP($J2140,OSA!$BD:$BD,1,0),0)</f>
        <v>0</v>
      </c>
    </row>
    <row r="2140" spans="1:23" x14ac:dyDescent="0.35">
      <c r="A2140" t="str">
        <f t="shared" si="153"/>
        <v/>
      </c>
      <c r="H2140">
        <f>IFERROR(VLOOKUP($A2140,OSA!$BD:$BD,1,0),0)</f>
        <v>0</v>
      </c>
      <c r="J2140" t="str">
        <f t="shared" si="152"/>
        <v/>
      </c>
      <c r="K2140" s="48"/>
      <c r="N2140" s="4"/>
      <c r="U2140" s="69">
        <f t="shared" si="154"/>
        <v>0</v>
      </c>
      <c r="V2140" s="75">
        <f t="shared" si="155"/>
        <v>0</v>
      </c>
      <c r="W2140">
        <f>IFERROR(VLOOKUP($J2141,OSA!$BD:$BD,1,0),0)</f>
        <v>0</v>
      </c>
    </row>
    <row r="2141" spans="1:23" x14ac:dyDescent="0.35">
      <c r="A2141" t="str">
        <f t="shared" si="153"/>
        <v/>
      </c>
      <c r="H2141">
        <f>IFERROR(VLOOKUP($A2141,OSA!$BD:$BD,1,0),0)</f>
        <v>0</v>
      </c>
      <c r="J2141" t="str">
        <f t="shared" si="152"/>
        <v/>
      </c>
      <c r="K2141" s="48"/>
      <c r="N2141" s="4"/>
      <c r="U2141" s="69">
        <f t="shared" si="154"/>
        <v>0</v>
      </c>
      <c r="V2141" s="75">
        <f t="shared" si="155"/>
        <v>0</v>
      </c>
      <c r="W2141">
        <f>IFERROR(VLOOKUP($J2142,OSA!$BD:$BD,1,0),0)</f>
        <v>0</v>
      </c>
    </row>
    <row r="2142" spans="1:23" x14ac:dyDescent="0.35">
      <c r="A2142" t="str">
        <f t="shared" si="153"/>
        <v/>
      </c>
      <c r="H2142">
        <f>IFERROR(VLOOKUP($A2142,OSA!$BD:$BD,1,0),0)</f>
        <v>0</v>
      </c>
      <c r="J2142" t="str">
        <f t="shared" si="152"/>
        <v/>
      </c>
      <c r="K2142" s="48"/>
      <c r="N2142" s="4"/>
      <c r="U2142" s="69">
        <f t="shared" si="154"/>
        <v>0</v>
      </c>
      <c r="V2142" s="75">
        <f t="shared" si="155"/>
        <v>0</v>
      </c>
      <c r="W2142">
        <f>IFERROR(VLOOKUP($J2143,OSA!$BD:$BD,1,0),0)</f>
        <v>0</v>
      </c>
    </row>
    <row r="2143" spans="1:23" x14ac:dyDescent="0.35">
      <c r="A2143" t="str">
        <f t="shared" si="153"/>
        <v/>
      </c>
      <c r="H2143">
        <f>IFERROR(VLOOKUP($A2143,OSA!$BD:$BD,1,0),0)</f>
        <v>0</v>
      </c>
      <c r="J2143" t="str">
        <f t="shared" si="152"/>
        <v/>
      </c>
      <c r="K2143" s="48"/>
      <c r="N2143" s="4"/>
      <c r="U2143" s="69">
        <f t="shared" si="154"/>
        <v>0</v>
      </c>
      <c r="V2143" s="75">
        <f t="shared" si="155"/>
        <v>0</v>
      </c>
      <c r="W2143">
        <f>IFERROR(VLOOKUP($J2144,OSA!$BD:$BD,1,0),0)</f>
        <v>0</v>
      </c>
    </row>
    <row r="2144" spans="1:23" x14ac:dyDescent="0.35">
      <c r="A2144" t="str">
        <f t="shared" si="153"/>
        <v/>
      </c>
      <c r="H2144">
        <f>IFERROR(VLOOKUP($A2144,OSA!$BD:$BD,1,0),0)</f>
        <v>0</v>
      </c>
      <c r="J2144" t="str">
        <f t="shared" si="152"/>
        <v/>
      </c>
      <c r="K2144" s="48"/>
      <c r="N2144" s="4"/>
      <c r="U2144" s="69">
        <f t="shared" si="154"/>
        <v>0</v>
      </c>
      <c r="V2144" s="75">
        <f t="shared" si="155"/>
        <v>0</v>
      </c>
      <c r="W2144">
        <f>IFERROR(VLOOKUP($J2145,OSA!$BD:$BD,1,0),0)</f>
        <v>0</v>
      </c>
    </row>
    <row r="2145" spans="1:23" x14ac:dyDescent="0.35">
      <c r="A2145" t="str">
        <f t="shared" si="153"/>
        <v/>
      </c>
      <c r="H2145">
        <f>IFERROR(VLOOKUP($A2145,OSA!$BD:$BD,1,0),0)</f>
        <v>0</v>
      </c>
      <c r="J2145" t="str">
        <f t="shared" si="152"/>
        <v/>
      </c>
      <c r="K2145" s="48"/>
      <c r="N2145" s="4"/>
      <c r="U2145" s="69">
        <f t="shared" si="154"/>
        <v>0</v>
      </c>
      <c r="V2145" s="75">
        <f t="shared" si="155"/>
        <v>0</v>
      </c>
      <c r="W2145">
        <f>IFERROR(VLOOKUP($J2146,OSA!$BD:$BD,1,0),0)</f>
        <v>0</v>
      </c>
    </row>
    <row r="2146" spans="1:23" x14ac:dyDescent="0.35">
      <c r="A2146" t="str">
        <f t="shared" si="153"/>
        <v/>
      </c>
      <c r="H2146">
        <f>IFERROR(VLOOKUP($A2146,OSA!$BD:$BD,1,0),0)</f>
        <v>0</v>
      </c>
      <c r="J2146" t="str">
        <f t="shared" si="152"/>
        <v/>
      </c>
      <c r="K2146" s="48"/>
      <c r="N2146" s="4"/>
      <c r="U2146" s="69">
        <f t="shared" si="154"/>
        <v>0</v>
      </c>
      <c r="V2146" s="75">
        <f t="shared" si="155"/>
        <v>0</v>
      </c>
      <c r="W2146">
        <f>IFERROR(VLOOKUP($J2147,OSA!$BD:$BD,1,0),0)</f>
        <v>0</v>
      </c>
    </row>
    <row r="2147" spans="1:23" x14ac:dyDescent="0.35">
      <c r="A2147" t="str">
        <f t="shared" si="153"/>
        <v/>
      </c>
      <c r="H2147">
        <f>IFERROR(VLOOKUP($A2147,OSA!$BD:$BD,1,0),0)</f>
        <v>0</v>
      </c>
      <c r="J2147" t="str">
        <f t="shared" si="152"/>
        <v/>
      </c>
      <c r="K2147" s="48"/>
      <c r="N2147" s="4"/>
      <c r="U2147" s="69">
        <f t="shared" si="154"/>
        <v>0</v>
      </c>
      <c r="V2147" s="75">
        <f t="shared" si="155"/>
        <v>0</v>
      </c>
      <c r="W2147">
        <f>IFERROR(VLOOKUP($J2148,OSA!$BD:$BD,1,0),0)</f>
        <v>0</v>
      </c>
    </row>
    <row r="2148" spans="1:23" x14ac:dyDescent="0.35">
      <c r="A2148" t="str">
        <f t="shared" si="153"/>
        <v/>
      </c>
      <c r="H2148">
        <f>IFERROR(VLOOKUP($A2148,OSA!$BD:$BD,1,0),0)</f>
        <v>0</v>
      </c>
      <c r="J2148" t="str">
        <f t="shared" si="152"/>
        <v/>
      </c>
      <c r="K2148" s="48"/>
      <c r="N2148" s="4"/>
      <c r="U2148" s="69">
        <f t="shared" si="154"/>
        <v>0</v>
      </c>
      <c r="V2148" s="75">
        <f t="shared" si="155"/>
        <v>0</v>
      </c>
      <c r="W2148">
        <f>IFERROR(VLOOKUP($J2149,OSA!$BD:$BD,1,0),0)</f>
        <v>0</v>
      </c>
    </row>
    <row r="2149" spans="1:23" x14ac:dyDescent="0.35">
      <c r="A2149" t="str">
        <f t="shared" si="153"/>
        <v/>
      </c>
      <c r="H2149">
        <f>IFERROR(VLOOKUP($A2149,OSA!$BD:$BD,1,0),0)</f>
        <v>0</v>
      </c>
      <c r="J2149" t="str">
        <f t="shared" ref="J2149:J2212" si="156">K2149&amp;N2149</f>
        <v/>
      </c>
      <c r="K2149" s="48"/>
      <c r="N2149" s="4"/>
      <c r="U2149" s="69">
        <f t="shared" si="154"/>
        <v>0</v>
      </c>
      <c r="V2149" s="75">
        <f t="shared" si="155"/>
        <v>0</v>
      </c>
      <c r="W2149">
        <f>IFERROR(VLOOKUP($J2150,OSA!$BD:$BD,1,0),0)</f>
        <v>0</v>
      </c>
    </row>
    <row r="2150" spans="1:23" x14ac:dyDescent="0.35">
      <c r="A2150" t="str">
        <f t="shared" si="153"/>
        <v/>
      </c>
      <c r="H2150">
        <f>IFERROR(VLOOKUP($A2150,OSA!$BD:$BD,1,0),0)</f>
        <v>0</v>
      </c>
      <c r="J2150" t="str">
        <f t="shared" si="156"/>
        <v/>
      </c>
      <c r="K2150" s="48"/>
      <c r="N2150" s="4"/>
      <c r="U2150" s="69">
        <f t="shared" si="154"/>
        <v>0</v>
      </c>
      <c r="V2150" s="75">
        <f t="shared" si="155"/>
        <v>0</v>
      </c>
      <c r="W2150">
        <f>IFERROR(VLOOKUP($J2151,OSA!$BD:$BD,1,0),0)</f>
        <v>0</v>
      </c>
    </row>
    <row r="2151" spans="1:23" x14ac:dyDescent="0.35">
      <c r="A2151" t="str">
        <f t="shared" si="153"/>
        <v/>
      </c>
      <c r="H2151">
        <f>IFERROR(VLOOKUP($A2151,OSA!$BD:$BD,1,0),0)</f>
        <v>0</v>
      </c>
      <c r="J2151" t="str">
        <f t="shared" si="156"/>
        <v/>
      </c>
      <c r="K2151" s="48"/>
      <c r="N2151" s="4"/>
      <c r="U2151" s="69">
        <f t="shared" si="154"/>
        <v>0</v>
      </c>
      <c r="V2151" s="75">
        <f t="shared" si="155"/>
        <v>0</v>
      </c>
      <c r="W2151">
        <f>IFERROR(VLOOKUP($J2152,OSA!$BD:$BD,1,0),0)</f>
        <v>0</v>
      </c>
    </row>
    <row r="2152" spans="1:23" x14ac:dyDescent="0.35">
      <c r="A2152" t="str">
        <f t="shared" si="153"/>
        <v/>
      </c>
      <c r="H2152">
        <f>IFERROR(VLOOKUP($A2152,OSA!$BD:$BD,1,0),0)</f>
        <v>0</v>
      </c>
      <c r="J2152" t="str">
        <f t="shared" si="156"/>
        <v/>
      </c>
      <c r="K2152" s="48"/>
      <c r="N2152" s="4"/>
      <c r="U2152" s="69">
        <f t="shared" si="154"/>
        <v>0</v>
      </c>
      <c r="V2152" s="75">
        <f t="shared" si="155"/>
        <v>0</v>
      </c>
      <c r="W2152">
        <f>IFERROR(VLOOKUP($J2153,OSA!$BD:$BD,1,0),0)</f>
        <v>0</v>
      </c>
    </row>
    <row r="2153" spans="1:23" x14ac:dyDescent="0.35">
      <c r="A2153" t="str">
        <f t="shared" si="153"/>
        <v/>
      </c>
      <c r="H2153">
        <f>IFERROR(VLOOKUP($A2153,OSA!$BD:$BD,1,0),0)</f>
        <v>0</v>
      </c>
      <c r="J2153" t="str">
        <f t="shared" si="156"/>
        <v/>
      </c>
      <c r="K2153" s="48"/>
      <c r="N2153" s="4"/>
      <c r="U2153" s="69">
        <f t="shared" si="154"/>
        <v>0</v>
      </c>
      <c r="V2153" s="75">
        <f t="shared" si="155"/>
        <v>0</v>
      </c>
      <c r="W2153">
        <f>IFERROR(VLOOKUP($J2154,OSA!$BD:$BD,1,0),0)</f>
        <v>0</v>
      </c>
    </row>
    <row r="2154" spans="1:23" x14ac:dyDescent="0.35">
      <c r="A2154" t="str">
        <f t="shared" si="153"/>
        <v/>
      </c>
      <c r="H2154">
        <f>IFERROR(VLOOKUP($A2154,OSA!$BD:$BD,1,0),0)</f>
        <v>0</v>
      </c>
      <c r="J2154" t="str">
        <f t="shared" si="156"/>
        <v/>
      </c>
      <c r="K2154" s="48"/>
      <c r="N2154" s="4"/>
      <c r="U2154" s="69">
        <f t="shared" si="154"/>
        <v>0</v>
      </c>
      <c r="V2154" s="75">
        <f t="shared" si="155"/>
        <v>0</v>
      </c>
      <c r="W2154">
        <f>IFERROR(VLOOKUP($J2155,OSA!$BD:$BD,1,0),0)</f>
        <v>0</v>
      </c>
    </row>
    <row r="2155" spans="1:23" x14ac:dyDescent="0.35">
      <c r="A2155" t="str">
        <f t="shared" si="153"/>
        <v/>
      </c>
      <c r="H2155">
        <f>IFERROR(VLOOKUP($A2155,OSA!$BD:$BD,1,0),0)</f>
        <v>0</v>
      </c>
      <c r="J2155" t="str">
        <f t="shared" si="156"/>
        <v/>
      </c>
      <c r="K2155" s="48"/>
      <c r="N2155" s="4"/>
      <c r="U2155" s="69">
        <f t="shared" si="154"/>
        <v>0</v>
      </c>
      <c r="V2155" s="75">
        <f t="shared" si="155"/>
        <v>0</v>
      </c>
      <c r="W2155">
        <f>IFERROR(VLOOKUP($J2156,OSA!$BD:$BD,1,0),0)</f>
        <v>0</v>
      </c>
    </row>
    <row r="2156" spans="1:23" x14ac:dyDescent="0.35">
      <c r="A2156" t="str">
        <f t="shared" si="153"/>
        <v/>
      </c>
      <c r="H2156">
        <f>IFERROR(VLOOKUP($A2156,OSA!$BD:$BD,1,0),0)</f>
        <v>0</v>
      </c>
      <c r="J2156" t="str">
        <f t="shared" si="156"/>
        <v/>
      </c>
      <c r="K2156" s="48"/>
      <c r="N2156" s="4"/>
      <c r="U2156" s="69">
        <f t="shared" si="154"/>
        <v>0</v>
      </c>
      <c r="V2156" s="75">
        <f t="shared" si="155"/>
        <v>0</v>
      </c>
      <c r="W2156">
        <f>IFERROR(VLOOKUP($J2157,OSA!$BD:$BD,1,0),0)</f>
        <v>0</v>
      </c>
    </row>
    <row r="2157" spans="1:23" x14ac:dyDescent="0.35">
      <c r="A2157" t="str">
        <f t="shared" si="153"/>
        <v/>
      </c>
      <c r="H2157">
        <f>IFERROR(VLOOKUP($A2157,OSA!$BD:$BD,1,0),0)</f>
        <v>0</v>
      </c>
      <c r="J2157" t="str">
        <f t="shared" si="156"/>
        <v/>
      </c>
      <c r="K2157" s="48"/>
      <c r="N2157" s="4"/>
      <c r="U2157" s="69">
        <f t="shared" si="154"/>
        <v>0</v>
      </c>
      <c r="V2157" s="75">
        <f t="shared" si="155"/>
        <v>0</v>
      </c>
      <c r="W2157">
        <f>IFERROR(VLOOKUP($J2158,OSA!$BD:$BD,1,0),0)</f>
        <v>0</v>
      </c>
    </row>
    <row r="2158" spans="1:23" x14ac:dyDescent="0.35">
      <c r="A2158" t="str">
        <f t="shared" si="153"/>
        <v/>
      </c>
      <c r="H2158">
        <f>IFERROR(VLOOKUP($A2158,OSA!$BD:$BD,1,0),0)</f>
        <v>0</v>
      </c>
      <c r="J2158" t="str">
        <f t="shared" si="156"/>
        <v/>
      </c>
      <c r="K2158" s="48"/>
      <c r="N2158" s="4"/>
      <c r="U2158" s="69">
        <f t="shared" si="154"/>
        <v>0</v>
      </c>
      <c r="V2158" s="75">
        <f t="shared" si="155"/>
        <v>0</v>
      </c>
      <c r="W2158">
        <f>IFERROR(VLOOKUP($J2159,OSA!$BD:$BD,1,0),0)</f>
        <v>0</v>
      </c>
    </row>
    <row r="2159" spans="1:23" x14ac:dyDescent="0.35">
      <c r="A2159" t="str">
        <f t="shared" si="153"/>
        <v/>
      </c>
      <c r="H2159">
        <f>IFERROR(VLOOKUP($A2159,OSA!$BD:$BD,1,0),0)</f>
        <v>0</v>
      </c>
      <c r="J2159" t="str">
        <f t="shared" si="156"/>
        <v/>
      </c>
      <c r="K2159" s="48"/>
      <c r="N2159" s="4"/>
      <c r="U2159" s="69">
        <f t="shared" si="154"/>
        <v>0</v>
      </c>
      <c r="V2159" s="75">
        <f t="shared" si="155"/>
        <v>0</v>
      </c>
      <c r="W2159">
        <f>IFERROR(VLOOKUP($J2160,OSA!$BD:$BD,1,0),0)</f>
        <v>0</v>
      </c>
    </row>
    <row r="2160" spans="1:23" x14ac:dyDescent="0.35">
      <c r="A2160" t="str">
        <f t="shared" si="153"/>
        <v/>
      </c>
      <c r="H2160">
        <f>IFERROR(VLOOKUP($A2160,OSA!$BD:$BD,1,0),0)</f>
        <v>0</v>
      </c>
      <c r="J2160" t="str">
        <f t="shared" si="156"/>
        <v/>
      </c>
      <c r="K2160" s="48"/>
      <c r="N2160" s="4"/>
      <c r="U2160" s="69">
        <f t="shared" si="154"/>
        <v>0</v>
      </c>
      <c r="V2160" s="75">
        <f t="shared" si="155"/>
        <v>0</v>
      </c>
      <c r="W2160">
        <f>IFERROR(VLOOKUP($J2161,OSA!$BD:$BD,1,0),0)</f>
        <v>0</v>
      </c>
    </row>
    <row r="2161" spans="1:23" x14ac:dyDescent="0.35">
      <c r="A2161" t="str">
        <f t="shared" si="153"/>
        <v/>
      </c>
      <c r="H2161">
        <f>IFERROR(VLOOKUP($A2161,OSA!$BD:$BD,1,0),0)</f>
        <v>0</v>
      </c>
      <c r="J2161" t="str">
        <f t="shared" si="156"/>
        <v/>
      </c>
      <c r="K2161" s="48"/>
      <c r="N2161" s="4"/>
      <c r="U2161" s="69">
        <f t="shared" si="154"/>
        <v>0</v>
      </c>
      <c r="V2161" s="75">
        <f t="shared" si="155"/>
        <v>0</v>
      </c>
      <c r="W2161">
        <f>IFERROR(VLOOKUP($J2162,OSA!$BD:$BD,1,0),0)</f>
        <v>0</v>
      </c>
    </row>
    <row r="2162" spans="1:23" x14ac:dyDescent="0.35">
      <c r="A2162" t="str">
        <f t="shared" si="153"/>
        <v/>
      </c>
      <c r="H2162">
        <f>IFERROR(VLOOKUP($A2162,OSA!$BD:$BD,1,0),0)</f>
        <v>0</v>
      </c>
      <c r="J2162" t="str">
        <f t="shared" si="156"/>
        <v/>
      </c>
      <c r="K2162" s="48"/>
      <c r="N2162" s="4"/>
      <c r="U2162" s="69">
        <f t="shared" si="154"/>
        <v>0</v>
      </c>
      <c r="V2162" s="75">
        <f t="shared" si="155"/>
        <v>0</v>
      </c>
      <c r="W2162">
        <f>IFERROR(VLOOKUP($J2163,OSA!$BD:$BD,1,0),0)</f>
        <v>0</v>
      </c>
    </row>
    <row r="2163" spans="1:23" x14ac:dyDescent="0.35">
      <c r="A2163" t="str">
        <f t="shared" si="153"/>
        <v/>
      </c>
      <c r="H2163">
        <f>IFERROR(VLOOKUP($A2163,OSA!$BD:$BD,1,0),0)</f>
        <v>0</v>
      </c>
      <c r="J2163" t="str">
        <f t="shared" si="156"/>
        <v/>
      </c>
      <c r="K2163" s="48"/>
      <c r="N2163" s="4"/>
      <c r="U2163" s="69">
        <f t="shared" si="154"/>
        <v>0</v>
      </c>
      <c r="V2163" s="75">
        <f t="shared" si="155"/>
        <v>0</v>
      </c>
      <c r="W2163">
        <f>IFERROR(VLOOKUP($J2164,OSA!$BD:$BD,1,0),0)</f>
        <v>0</v>
      </c>
    </row>
    <row r="2164" spans="1:23" x14ac:dyDescent="0.35">
      <c r="A2164" t="str">
        <f t="shared" si="153"/>
        <v/>
      </c>
      <c r="H2164">
        <f>IFERROR(VLOOKUP($A2164,OSA!$BD:$BD,1,0),0)</f>
        <v>0</v>
      </c>
      <c r="J2164" t="str">
        <f t="shared" si="156"/>
        <v/>
      </c>
      <c r="K2164" s="48"/>
      <c r="N2164" s="4"/>
      <c r="U2164" s="69">
        <f t="shared" si="154"/>
        <v>0</v>
      </c>
      <c r="V2164" s="75">
        <f t="shared" si="155"/>
        <v>0</v>
      </c>
      <c r="W2164">
        <f>IFERROR(VLOOKUP($J2165,OSA!$BD:$BD,1,0),0)</f>
        <v>0</v>
      </c>
    </row>
    <row r="2165" spans="1:23" x14ac:dyDescent="0.35">
      <c r="A2165" t="str">
        <f t="shared" si="153"/>
        <v/>
      </c>
      <c r="H2165">
        <f>IFERROR(VLOOKUP($A2165,OSA!$BD:$BD,1,0),0)</f>
        <v>0</v>
      </c>
      <c r="J2165" t="str">
        <f t="shared" si="156"/>
        <v/>
      </c>
      <c r="K2165" s="48"/>
      <c r="N2165" s="4"/>
      <c r="U2165" s="69">
        <f t="shared" si="154"/>
        <v>0</v>
      </c>
      <c r="V2165" s="75">
        <f t="shared" si="155"/>
        <v>0</v>
      </c>
      <c r="W2165">
        <f>IFERROR(VLOOKUP($J2166,OSA!$BD:$BD,1,0),0)</f>
        <v>0</v>
      </c>
    </row>
    <row r="2166" spans="1:23" x14ac:dyDescent="0.35">
      <c r="A2166" t="str">
        <f t="shared" si="153"/>
        <v/>
      </c>
      <c r="H2166">
        <f>IFERROR(VLOOKUP($A2166,OSA!$BD:$BD,1,0),0)</f>
        <v>0</v>
      </c>
      <c r="J2166" t="str">
        <f t="shared" si="156"/>
        <v/>
      </c>
      <c r="K2166" s="48"/>
      <c r="N2166" s="4"/>
      <c r="U2166" s="69">
        <f t="shared" si="154"/>
        <v>0</v>
      </c>
      <c r="V2166" s="75">
        <f t="shared" si="155"/>
        <v>0</v>
      </c>
      <c r="W2166">
        <f>IFERROR(VLOOKUP($J2167,OSA!$BD:$BD,1,0),0)</f>
        <v>0</v>
      </c>
    </row>
    <row r="2167" spans="1:23" x14ac:dyDescent="0.35">
      <c r="A2167" t="str">
        <f t="shared" si="153"/>
        <v/>
      </c>
      <c r="H2167">
        <f>IFERROR(VLOOKUP($A2167,OSA!$BD:$BD,1,0),0)</f>
        <v>0</v>
      </c>
      <c r="J2167" t="str">
        <f t="shared" si="156"/>
        <v/>
      </c>
      <c r="K2167" s="48"/>
      <c r="N2167" s="4"/>
      <c r="U2167" s="69">
        <f t="shared" si="154"/>
        <v>0</v>
      </c>
      <c r="V2167" s="75">
        <f t="shared" si="155"/>
        <v>0</v>
      </c>
      <c r="W2167">
        <f>IFERROR(VLOOKUP($J2168,OSA!$BD:$BD,1,0),0)</f>
        <v>0</v>
      </c>
    </row>
    <row r="2168" spans="1:23" x14ac:dyDescent="0.35">
      <c r="A2168" t="str">
        <f t="shared" si="153"/>
        <v/>
      </c>
      <c r="H2168">
        <f>IFERROR(VLOOKUP($A2168,OSA!$BD:$BD,1,0),0)</f>
        <v>0</v>
      </c>
      <c r="J2168" t="str">
        <f t="shared" si="156"/>
        <v/>
      </c>
      <c r="K2168" s="48"/>
      <c r="N2168" s="4"/>
      <c r="U2168" s="69">
        <f t="shared" si="154"/>
        <v>0</v>
      </c>
      <c r="V2168" s="75">
        <f t="shared" si="155"/>
        <v>0</v>
      </c>
      <c r="W2168">
        <f>IFERROR(VLOOKUP($J2169,OSA!$BD:$BD,1,0),0)</f>
        <v>0</v>
      </c>
    </row>
    <row r="2169" spans="1:23" x14ac:dyDescent="0.35">
      <c r="A2169" t="str">
        <f t="shared" si="153"/>
        <v/>
      </c>
      <c r="H2169">
        <f>IFERROR(VLOOKUP($A2169,OSA!$BD:$BD,1,0),0)</f>
        <v>0</v>
      </c>
      <c r="J2169" t="str">
        <f t="shared" si="156"/>
        <v/>
      </c>
      <c r="K2169" s="48"/>
      <c r="N2169" s="4"/>
      <c r="U2169" s="69">
        <f t="shared" si="154"/>
        <v>0</v>
      </c>
      <c r="V2169" s="75">
        <f t="shared" si="155"/>
        <v>0</v>
      </c>
      <c r="W2169">
        <f>IFERROR(VLOOKUP($J2170,OSA!$BD:$BD,1,0),0)</f>
        <v>0</v>
      </c>
    </row>
    <row r="2170" spans="1:23" x14ac:dyDescent="0.35">
      <c r="A2170" t="str">
        <f t="shared" si="153"/>
        <v/>
      </c>
      <c r="H2170">
        <f>IFERROR(VLOOKUP($A2170,OSA!$BD:$BD,1,0),0)</f>
        <v>0</v>
      </c>
      <c r="J2170" t="str">
        <f t="shared" si="156"/>
        <v/>
      </c>
      <c r="K2170" s="48"/>
      <c r="N2170" s="4"/>
      <c r="U2170" s="69">
        <f t="shared" si="154"/>
        <v>0</v>
      </c>
      <c r="V2170" s="75">
        <f t="shared" si="155"/>
        <v>0</v>
      </c>
      <c r="W2170">
        <f>IFERROR(VLOOKUP($J2171,OSA!$BD:$BD,1,0),0)</f>
        <v>0</v>
      </c>
    </row>
    <row r="2171" spans="1:23" x14ac:dyDescent="0.35">
      <c r="A2171" t="str">
        <f t="shared" si="153"/>
        <v/>
      </c>
      <c r="H2171">
        <f>IFERROR(VLOOKUP($A2171,OSA!$BD:$BD,1,0),0)</f>
        <v>0</v>
      </c>
      <c r="J2171" t="str">
        <f t="shared" si="156"/>
        <v/>
      </c>
      <c r="K2171" s="48"/>
      <c r="N2171" s="4"/>
      <c r="U2171" s="69">
        <f t="shared" si="154"/>
        <v>0</v>
      </c>
      <c r="V2171" s="75">
        <f t="shared" si="155"/>
        <v>0</v>
      </c>
      <c r="W2171">
        <f>IFERROR(VLOOKUP($J2172,OSA!$BD:$BD,1,0),0)</f>
        <v>0</v>
      </c>
    </row>
    <row r="2172" spans="1:23" x14ac:dyDescent="0.35">
      <c r="A2172" t="str">
        <f t="shared" si="153"/>
        <v/>
      </c>
      <c r="H2172">
        <f>IFERROR(VLOOKUP($A2172,OSA!$BD:$BD,1,0),0)</f>
        <v>0</v>
      </c>
      <c r="J2172" t="str">
        <f t="shared" si="156"/>
        <v/>
      </c>
      <c r="K2172" s="48"/>
      <c r="N2172" s="4"/>
      <c r="U2172" s="69">
        <f t="shared" si="154"/>
        <v>0</v>
      </c>
      <c r="V2172" s="75">
        <f t="shared" si="155"/>
        <v>0</v>
      </c>
      <c r="W2172">
        <f>IFERROR(VLOOKUP($J2173,OSA!$BD:$BD,1,0),0)</f>
        <v>0</v>
      </c>
    </row>
    <row r="2173" spans="1:23" x14ac:dyDescent="0.35">
      <c r="A2173" t="str">
        <f t="shared" si="153"/>
        <v/>
      </c>
      <c r="H2173">
        <f>IFERROR(VLOOKUP($A2173,OSA!$BD:$BD,1,0),0)</f>
        <v>0</v>
      </c>
      <c r="J2173" t="str">
        <f t="shared" si="156"/>
        <v/>
      </c>
      <c r="K2173" s="48"/>
      <c r="N2173" s="4"/>
      <c r="U2173" s="69">
        <f t="shared" si="154"/>
        <v>0</v>
      </c>
      <c r="V2173" s="75">
        <f t="shared" si="155"/>
        <v>0</v>
      </c>
      <c r="W2173">
        <f>IFERROR(VLOOKUP($J2174,OSA!$BD:$BD,1,0),0)</f>
        <v>0</v>
      </c>
    </row>
    <row r="2174" spans="1:23" x14ac:dyDescent="0.35">
      <c r="A2174" t="str">
        <f t="shared" si="153"/>
        <v/>
      </c>
      <c r="H2174">
        <f>IFERROR(VLOOKUP($A2174,OSA!$BD:$BD,1,0),0)</f>
        <v>0</v>
      </c>
      <c r="J2174" t="str">
        <f t="shared" si="156"/>
        <v/>
      </c>
      <c r="K2174" s="48"/>
      <c r="N2174" s="4"/>
      <c r="U2174" s="69">
        <f t="shared" si="154"/>
        <v>0</v>
      </c>
      <c r="V2174" s="75">
        <f t="shared" si="155"/>
        <v>0</v>
      </c>
      <c r="W2174">
        <f>IFERROR(VLOOKUP($J2175,OSA!$BD:$BD,1,0),0)</f>
        <v>0</v>
      </c>
    </row>
    <row r="2175" spans="1:23" x14ac:dyDescent="0.35">
      <c r="A2175" t="str">
        <f t="shared" si="153"/>
        <v/>
      </c>
      <c r="H2175">
        <f>IFERROR(VLOOKUP($A2175,OSA!$BD:$BD,1,0),0)</f>
        <v>0</v>
      </c>
      <c r="J2175" t="str">
        <f t="shared" si="156"/>
        <v/>
      </c>
      <c r="K2175" s="48"/>
      <c r="N2175" s="4"/>
      <c r="U2175" s="69">
        <f t="shared" si="154"/>
        <v>0</v>
      </c>
      <c r="V2175" s="75">
        <f t="shared" si="155"/>
        <v>0</v>
      </c>
      <c r="W2175">
        <f>IFERROR(VLOOKUP($J2176,OSA!$BD:$BD,1,0),0)</f>
        <v>0</v>
      </c>
    </row>
    <row r="2176" spans="1:23" x14ac:dyDescent="0.35">
      <c r="A2176" t="str">
        <f t="shared" si="153"/>
        <v/>
      </c>
      <c r="H2176">
        <f>IFERROR(VLOOKUP($A2176,OSA!$BD:$BD,1,0),0)</f>
        <v>0</v>
      </c>
      <c r="J2176" t="str">
        <f t="shared" si="156"/>
        <v/>
      </c>
      <c r="K2176" s="48"/>
      <c r="N2176" s="4"/>
      <c r="U2176" s="69">
        <f t="shared" si="154"/>
        <v>0</v>
      </c>
      <c r="V2176" s="75">
        <f t="shared" si="155"/>
        <v>0</v>
      </c>
      <c r="W2176">
        <f>IFERROR(VLOOKUP($J2177,OSA!$BD:$BD,1,0),0)</f>
        <v>0</v>
      </c>
    </row>
    <row r="2177" spans="1:23" x14ac:dyDescent="0.35">
      <c r="A2177" t="str">
        <f t="shared" si="153"/>
        <v/>
      </c>
      <c r="H2177">
        <f>IFERROR(VLOOKUP($A2177,OSA!$BD:$BD,1,0),0)</f>
        <v>0</v>
      </c>
      <c r="J2177" t="str">
        <f t="shared" si="156"/>
        <v/>
      </c>
      <c r="K2177" s="48"/>
      <c r="N2177" s="4"/>
      <c r="U2177" s="69">
        <f t="shared" si="154"/>
        <v>0</v>
      </c>
      <c r="V2177" s="75">
        <f t="shared" si="155"/>
        <v>0</v>
      </c>
      <c r="W2177">
        <f>IFERROR(VLOOKUP($J2178,OSA!$BD:$BD,1,0),0)</f>
        <v>0</v>
      </c>
    </row>
    <row r="2178" spans="1:23" x14ac:dyDescent="0.35">
      <c r="A2178" t="str">
        <f t="shared" si="153"/>
        <v/>
      </c>
      <c r="H2178">
        <f>IFERROR(VLOOKUP($A2178,OSA!$BD:$BD,1,0),0)</f>
        <v>0</v>
      </c>
      <c r="J2178" t="str">
        <f t="shared" si="156"/>
        <v/>
      </c>
      <c r="K2178" s="48"/>
      <c r="N2178" s="4"/>
      <c r="U2178" s="69">
        <f t="shared" si="154"/>
        <v>0</v>
      </c>
      <c r="V2178" s="75">
        <f t="shared" si="155"/>
        <v>0</v>
      </c>
      <c r="W2178">
        <f>IFERROR(VLOOKUP($J2179,OSA!$BD:$BD,1,0),0)</f>
        <v>0</v>
      </c>
    </row>
    <row r="2179" spans="1:23" x14ac:dyDescent="0.35">
      <c r="A2179" t="str">
        <f t="shared" ref="A2179:A2242" si="157">B2179&amp;E2179</f>
        <v/>
      </c>
      <c r="H2179">
        <f>IFERROR(VLOOKUP($A2179,OSA!$BD:$BD,1,0),0)</f>
        <v>0</v>
      </c>
      <c r="J2179" t="str">
        <f t="shared" si="156"/>
        <v/>
      </c>
      <c r="K2179" s="48"/>
      <c r="N2179" s="4"/>
      <c r="U2179" s="69">
        <f t="shared" ref="U2179:U2242" si="158">SUM(O2179:Q2179)/3</f>
        <v>0</v>
      </c>
      <c r="V2179" s="75">
        <f t="shared" ref="V2179:V2242" si="159">SUM(R2179:T2179)/3</f>
        <v>0</v>
      </c>
      <c r="W2179">
        <f>IFERROR(VLOOKUP($J2180,OSA!$BD:$BD,1,0),0)</f>
        <v>0</v>
      </c>
    </row>
    <row r="2180" spans="1:23" x14ac:dyDescent="0.35">
      <c r="A2180" t="str">
        <f t="shared" si="157"/>
        <v/>
      </c>
      <c r="H2180">
        <f>IFERROR(VLOOKUP($A2180,OSA!$BD:$BD,1,0),0)</f>
        <v>0</v>
      </c>
      <c r="J2180" t="str">
        <f t="shared" si="156"/>
        <v/>
      </c>
      <c r="K2180" s="48"/>
      <c r="N2180" s="4"/>
      <c r="U2180" s="69">
        <f t="shared" si="158"/>
        <v>0</v>
      </c>
      <c r="V2180" s="75">
        <f t="shared" si="159"/>
        <v>0</v>
      </c>
      <c r="W2180">
        <f>IFERROR(VLOOKUP($J2181,OSA!$BD:$BD,1,0),0)</f>
        <v>0</v>
      </c>
    </row>
    <row r="2181" spans="1:23" x14ac:dyDescent="0.35">
      <c r="A2181" t="str">
        <f t="shared" si="157"/>
        <v/>
      </c>
      <c r="H2181">
        <f>IFERROR(VLOOKUP($A2181,OSA!$BD:$BD,1,0),0)</f>
        <v>0</v>
      </c>
      <c r="J2181" t="str">
        <f t="shared" si="156"/>
        <v/>
      </c>
      <c r="K2181" s="48"/>
      <c r="N2181" s="4"/>
      <c r="U2181" s="69">
        <f t="shared" si="158"/>
        <v>0</v>
      </c>
      <c r="V2181" s="75">
        <f t="shared" si="159"/>
        <v>0</v>
      </c>
      <c r="W2181">
        <f>IFERROR(VLOOKUP($J2182,OSA!$BD:$BD,1,0),0)</f>
        <v>0</v>
      </c>
    </row>
    <row r="2182" spans="1:23" x14ac:dyDescent="0.35">
      <c r="A2182" t="str">
        <f t="shared" si="157"/>
        <v/>
      </c>
      <c r="H2182">
        <f>IFERROR(VLOOKUP($A2182,OSA!$BD:$BD,1,0),0)</f>
        <v>0</v>
      </c>
      <c r="J2182" t="str">
        <f t="shared" si="156"/>
        <v/>
      </c>
      <c r="K2182" s="48"/>
      <c r="N2182" s="4"/>
      <c r="U2182" s="69">
        <f t="shared" si="158"/>
        <v>0</v>
      </c>
      <c r="V2182" s="75">
        <f t="shared" si="159"/>
        <v>0</v>
      </c>
      <c r="W2182">
        <f>IFERROR(VLOOKUP($J2183,OSA!$BD:$BD,1,0),0)</f>
        <v>0</v>
      </c>
    </row>
    <row r="2183" spans="1:23" x14ac:dyDescent="0.35">
      <c r="A2183" t="str">
        <f t="shared" si="157"/>
        <v/>
      </c>
      <c r="H2183">
        <f>IFERROR(VLOOKUP($A2183,OSA!$BD:$BD,1,0),0)</f>
        <v>0</v>
      </c>
      <c r="J2183" t="str">
        <f t="shared" si="156"/>
        <v/>
      </c>
      <c r="K2183" s="48"/>
      <c r="N2183" s="4"/>
      <c r="U2183" s="69">
        <f t="shared" si="158"/>
        <v>0</v>
      </c>
      <c r="V2183" s="75">
        <f t="shared" si="159"/>
        <v>0</v>
      </c>
      <c r="W2183">
        <f>IFERROR(VLOOKUP($J2184,OSA!$BD:$BD,1,0),0)</f>
        <v>0</v>
      </c>
    </row>
    <row r="2184" spans="1:23" x14ac:dyDescent="0.35">
      <c r="A2184" t="str">
        <f t="shared" si="157"/>
        <v/>
      </c>
      <c r="H2184">
        <f>IFERROR(VLOOKUP($A2184,OSA!$BD:$BD,1,0),0)</f>
        <v>0</v>
      </c>
      <c r="J2184" t="str">
        <f t="shared" si="156"/>
        <v/>
      </c>
      <c r="K2184" s="48"/>
      <c r="N2184" s="4"/>
      <c r="U2184" s="69">
        <f t="shared" si="158"/>
        <v>0</v>
      </c>
      <c r="V2184" s="75">
        <f t="shared" si="159"/>
        <v>0</v>
      </c>
      <c r="W2184">
        <f>IFERROR(VLOOKUP($J2185,OSA!$BD:$BD,1,0),0)</f>
        <v>0</v>
      </c>
    </row>
    <row r="2185" spans="1:23" x14ac:dyDescent="0.35">
      <c r="A2185" t="str">
        <f t="shared" si="157"/>
        <v/>
      </c>
      <c r="H2185">
        <f>IFERROR(VLOOKUP($A2185,OSA!$BD:$BD,1,0),0)</f>
        <v>0</v>
      </c>
      <c r="J2185" t="str">
        <f t="shared" si="156"/>
        <v/>
      </c>
      <c r="K2185" s="48"/>
      <c r="N2185" s="4"/>
      <c r="U2185" s="69">
        <f t="shared" si="158"/>
        <v>0</v>
      </c>
      <c r="V2185" s="75">
        <f t="shared" si="159"/>
        <v>0</v>
      </c>
      <c r="W2185">
        <f>IFERROR(VLOOKUP($J2186,OSA!$BD:$BD,1,0),0)</f>
        <v>0</v>
      </c>
    </row>
    <row r="2186" spans="1:23" x14ac:dyDescent="0.35">
      <c r="A2186" t="str">
        <f t="shared" si="157"/>
        <v/>
      </c>
      <c r="H2186">
        <f>IFERROR(VLOOKUP($A2186,OSA!$BD:$BD,1,0),0)</f>
        <v>0</v>
      </c>
      <c r="J2186" t="str">
        <f t="shared" si="156"/>
        <v/>
      </c>
      <c r="K2186" s="48"/>
      <c r="N2186" s="4"/>
      <c r="U2186" s="69">
        <f t="shared" si="158"/>
        <v>0</v>
      </c>
      <c r="V2186" s="75">
        <f t="shared" si="159"/>
        <v>0</v>
      </c>
      <c r="W2186">
        <f>IFERROR(VLOOKUP($J2187,OSA!$BD:$BD,1,0),0)</f>
        <v>0</v>
      </c>
    </row>
    <row r="2187" spans="1:23" x14ac:dyDescent="0.35">
      <c r="A2187" t="str">
        <f t="shared" si="157"/>
        <v/>
      </c>
      <c r="H2187">
        <f>IFERROR(VLOOKUP($A2187,OSA!$BD:$BD,1,0),0)</f>
        <v>0</v>
      </c>
      <c r="J2187" t="str">
        <f t="shared" si="156"/>
        <v/>
      </c>
      <c r="K2187" s="48"/>
      <c r="N2187" s="4"/>
      <c r="U2187" s="69">
        <f t="shared" si="158"/>
        <v>0</v>
      </c>
      <c r="V2187" s="75">
        <f t="shared" si="159"/>
        <v>0</v>
      </c>
      <c r="W2187">
        <f>IFERROR(VLOOKUP($J2188,OSA!$BD:$BD,1,0),0)</f>
        <v>0</v>
      </c>
    </row>
    <row r="2188" spans="1:23" x14ac:dyDescent="0.35">
      <c r="A2188" t="str">
        <f t="shared" si="157"/>
        <v/>
      </c>
      <c r="H2188">
        <f>IFERROR(VLOOKUP($A2188,OSA!$BD:$BD,1,0),0)</f>
        <v>0</v>
      </c>
      <c r="J2188" t="str">
        <f t="shared" si="156"/>
        <v/>
      </c>
      <c r="K2188" s="48"/>
      <c r="N2188" s="4"/>
      <c r="U2188" s="69">
        <f t="shared" si="158"/>
        <v>0</v>
      </c>
      <c r="V2188" s="75">
        <f t="shared" si="159"/>
        <v>0</v>
      </c>
      <c r="W2188">
        <f>IFERROR(VLOOKUP($J2189,OSA!$BD:$BD,1,0),0)</f>
        <v>0</v>
      </c>
    </row>
    <row r="2189" spans="1:23" x14ac:dyDescent="0.35">
      <c r="A2189" t="str">
        <f t="shared" si="157"/>
        <v/>
      </c>
      <c r="H2189">
        <f>IFERROR(VLOOKUP($A2189,OSA!$BD:$BD,1,0),0)</f>
        <v>0</v>
      </c>
      <c r="J2189" t="str">
        <f t="shared" si="156"/>
        <v/>
      </c>
      <c r="K2189" s="48"/>
      <c r="N2189" s="4"/>
      <c r="U2189" s="69">
        <f t="shared" si="158"/>
        <v>0</v>
      </c>
      <c r="V2189" s="75">
        <f t="shared" si="159"/>
        <v>0</v>
      </c>
      <c r="W2189">
        <f>IFERROR(VLOOKUP($J2190,OSA!$BD:$BD,1,0),0)</f>
        <v>0</v>
      </c>
    </row>
    <row r="2190" spans="1:23" x14ac:dyDescent="0.35">
      <c r="A2190" t="str">
        <f t="shared" si="157"/>
        <v/>
      </c>
      <c r="H2190">
        <f>IFERROR(VLOOKUP($A2190,OSA!$BD:$BD,1,0),0)</f>
        <v>0</v>
      </c>
      <c r="J2190" t="str">
        <f t="shared" si="156"/>
        <v/>
      </c>
      <c r="K2190" s="48"/>
      <c r="N2190" s="4"/>
      <c r="U2190" s="69">
        <f t="shared" si="158"/>
        <v>0</v>
      </c>
      <c r="V2190" s="75">
        <f t="shared" si="159"/>
        <v>0</v>
      </c>
      <c r="W2190">
        <f>IFERROR(VLOOKUP($J2191,OSA!$BD:$BD,1,0),0)</f>
        <v>0</v>
      </c>
    </row>
    <row r="2191" spans="1:23" x14ac:dyDescent="0.35">
      <c r="A2191" t="str">
        <f t="shared" si="157"/>
        <v/>
      </c>
      <c r="H2191">
        <f>IFERROR(VLOOKUP($A2191,OSA!$BD:$BD,1,0),0)</f>
        <v>0</v>
      </c>
      <c r="J2191" t="str">
        <f t="shared" si="156"/>
        <v/>
      </c>
      <c r="K2191" s="48"/>
      <c r="N2191" s="4"/>
      <c r="U2191" s="69">
        <f t="shared" si="158"/>
        <v>0</v>
      </c>
      <c r="V2191" s="75">
        <f t="shared" si="159"/>
        <v>0</v>
      </c>
      <c r="W2191">
        <f>IFERROR(VLOOKUP($J2192,OSA!$BD:$BD,1,0),0)</f>
        <v>0</v>
      </c>
    </row>
    <row r="2192" spans="1:23" x14ac:dyDescent="0.35">
      <c r="A2192" t="str">
        <f t="shared" si="157"/>
        <v/>
      </c>
      <c r="H2192">
        <f>IFERROR(VLOOKUP($A2192,OSA!$BD:$BD,1,0),0)</f>
        <v>0</v>
      </c>
      <c r="J2192" t="str">
        <f t="shared" si="156"/>
        <v/>
      </c>
      <c r="K2192" s="48"/>
      <c r="N2192" s="4"/>
      <c r="U2192" s="69">
        <f t="shared" si="158"/>
        <v>0</v>
      </c>
      <c r="V2192" s="75">
        <f t="shared" si="159"/>
        <v>0</v>
      </c>
      <c r="W2192">
        <f>IFERROR(VLOOKUP($J2193,OSA!$BD:$BD,1,0),0)</f>
        <v>0</v>
      </c>
    </row>
    <row r="2193" spans="1:23" x14ac:dyDescent="0.35">
      <c r="A2193" t="str">
        <f t="shared" si="157"/>
        <v/>
      </c>
      <c r="H2193">
        <f>IFERROR(VLOOKUP($A2193,OSA!$BD:$BD,1,0),0)</f>
        <v>0</v>
      </c>
      <c r="J2193" t="str">
        <f t="shared" si="156"/>
        <v/>
      </c>
      <c r="K2193" s="48"/>
      <c r="N2193" s="4"/>
      <c r="U2193" s="69">
        <f t="shared" si="158"/>
        <v>0</v>
      </c>
      <c r="V2193" s="75">
        <f t="shared" si="159"/>
        <v>0</v>
      </c>
      <c r="W2193">
        <f>IFERROR(VLOOKUP($J2194,OSA!$BD:$BD,1,0),0)</f>
        <v>0</v>
      </c>
    </row>
    <row r="2194" spans="1:23" x14ac:dyDescent="0.35">
      <c r="A2194" t="str">
        <f t="shared" si="157"/>
        <v/>
      </c>
      <c r="H2194">
        <f>IFERROR(VLOOKUP($A2194,OSA!$BD:$BD,1,0),0)</f>
        <v>0</v>
      </c>
      <c r="J2194" t="str">
        <f t="shared" si="156"/>
        <v/>
      </c>
      <c r="K2194" s="48"/>
      <c r="N2194" s="4"/>
      <c r="U2194" s="69">
        <f t="shared" si="158"/>
        <v>0</v>
      </c>
      <c r="V2194" s="75">
        <f t="shared" si="159"/>
        <v>0</v>
      </c>
      <c r="W2194">
        <f>IFERROR(VLOOKUP($J2195,OSA!$BD:$BD,1,0),0)</f>
        <v>0</v>
      </c>
    </row>
    <row r="2195" spans="1:23" x14ac:dyDescent="0.35">
      <c r="A2195" t="str">
        <f t="shared" si="157"/>
        <v/>
      </c>
      <c r="H2195">
        <f>IFERROR(VLOOKUP($A2195,OSA!$BD:$BD,1,0),0)</f>
        <v>0</v>
      </c>
      <c r="J2195" t="str">
        <f t="shared" si="156"/>
        <v/>
      </c>
      <c r="K2195" s="48"/>
      <c r="N2195" s="4"/>
      <c r="U2195" s="69">
        <f t="shared" si="158"/>
        <v>0</v>
      </c>
      <c r="V2195" s="75">
        <f t="shared" si="159"/>
        <v>0</v>
      </c>
      <c r="W2195">
        <f>IFERROR(VLOOKUP($J2196,OSA!$BD:$BD,1,0),0)</f>
        <v>0</v>
      </c>
    </row>
    <row r="2196" spans="1:23" x14ac:dyDescent="0.35">
      <c r="A2196" t="str">
        <f t="shared" si="157"/>
        <v/>
      </c>
      <c r="H2196">
        <f>IFERROR(VLOOKUP($A2196,OSA!$BD:$BD,1,0),0)</f>
        <v>0</v>
      </c>
      <c r="J2196" t="str">
        <f t="shared" si="156"/>
        <v/>
      </c>
      <c r="K2196" s="48"/>
      <c r="N2196" s="4"/>
      <c r="U2196" s="69">
        <f t="shared" si="158"/>
        <v>0</v>
      </c>
      <c r="V2196" s="75">
        <f t="shared" si="159"/>
        <v>0</v>
      </c>
      <c r="W2196">
        <f>IFERROR(VLOOKUP($J2197,OSA!$BD:$BD,1,0),0)</f>
        <v>0</v>
      </c>
    </row>
    <row r="2197" spans="1:23" x14ac:dyDescent="0.35">
      <c r="A2197" t="str">
        <f t="shared" si="157"/>
        <v/>
      </c>
      <c r="H2197">
        <f>IFERROR(VLOOKUP($A2197,OSA!$BD:$BD,1,0),0)</f>
        <v>0</v>
      </c>
      <c r="J2197" t="str">
        <f t="shared" si="156"/>
        <v/>
      </c>
      <c r="K2197" s="48"/>
      <c r="N2197" s="4"/>
      <c r="U2197" s="69">
        <f t="shared" si="158"/>
        <v>0</v>
      </c>
      <c r="V2197" s="75">
        <f t="shared" si="159"/>
        <v>0</v>
      </c>
      <c r="W2197">
        <f>IFERROR(VLOOKUP($J2198,OSA!$BD:$BD,1,0),0)</f>
        <v>0</v>
      </c>
    </row>
    <row r="2198" spans="1:23" x14ac:dyDescent="0.35">
      <c r="A2198" t="str">
        <f t="shared" si="157"/>
        <v/>
      </c>
      <c r="H2198">
        <f>IFERROR(VLOOKUP($A2198,OSA!$BD:$BD,1,0),0)</f>
        <v>0</v>
      </c>
      <c r="J2198" t="str">
        <f t="shared" si="156"/>
        <v/>
      </c>
      <c r="K2198" s="48"/>
      <c r="N2198" s="4"/>
      <c r="U2198" s="69">
        <f t="shared" si="158"/>
        <v>0</v>
      </c>
      <c r="V2198" s="75">
        <f t="shared" si="159"/>
        <v>0</v>
      </c>
      <c r="W2198">
        <f>IFERROR(VLOOKUP($J2199,OSA!$BD:$BD,1,0),0)</f>
        <v>0</v>
      </c>
    </row>
    <row r="2199" spans="1:23" x14ac:dyDescent="0.35">
      <c r="A2199" t="str">
        <f t="shared" si="157"/>
        <v/>
      </c>
      <c r="H2199">
        <f>IFERROR(VLOOKUP($A2199,OSA!$BD:$BD,1,0),0)</f>
        <v>0</v>
      </c>
      <c r="J2199" t="str">
        <f t="shared" si="156"/>
        <v/>
      </c>
      <c r="K2199" s="48"/>
      <c r="N2199" s="4"/>
      <c r="U2199" s="69">
        <f t="shared" si="158"/>
        <v>0</v>
      </c>
      <c r="V2199" s="75">
        <f t="shared" si="159"/>
        <v>0</v>
      </c>
      <c r="W2199">
        <f>IFERROR(VLOOKUP($J2200,OSA!$BD:$BD,1,0),0)</f>
        <v>0</v>
      </c>
    </row>
    <row r="2200" spans="1:23" x14ac:dyDescent="0.35">
      <c r="A2200" t="str">
        <f t="shared" si="157"/>
        <v/>
      </c>
      <c r="H2200">
        <f>IFERROR(VLOOKUP($A2200,OSA!$BD:$BD,1,0),0)</f>
        <v>0</v>
      </c>
      <c r="J2200" t="str">
        <f t="shared" si="156"/>
        <v/>
      </c>
      <c r="K2200" s="48"/>
      <c r="N2200" s="4"/>
      <c r="U2200" s="69">
        <f t="shared" si="158"/>
        <v>0</v>
      </c>
      <c r="V2200" s="75">
        <f t="shared" si="159"/>
        <v>0</v>
      </c>
      <c r="W2200">
        <f>IFERROR(VLOOKUP($J2201,OSA!$BD:$BD,1,0),0)</f>
        <v>0</v>
      </c>
    </row>
    <row r="2201" spans="1:23" x14ac:dyDescent="0.35">
      <c r="A2201" t="str">
        <f t="shared" si="157"/>
        <v/>
      </c>
      <c r="H2201">
        <f>IFERROR(VLOOKUP($A2201,OSA!$BD:$BD,1,0),0)</f>
        <v>0</v>
      </c>
      <c r="J2201" t="str">
        <f t="shared" si="156"/>
        <v/>
      </c>
      <c r="K2201" s="48"/>
      <c r="N2201" s="4"/>
      <c r="U2201" s="69">
        <f t="shared" si="158"/>
        <v>0</v>
      </c>
      <c r="V2201" s="75">
        <f t="shared" si="159"/>
        <v>0</v>
      </c>
      <c r="W2201">
        <f>IFERROR(VLOOKUP($J2202,OSA!$BD:$BD,1,0),0)</f>
        <v>0</v>
      </c>
    </row>
    <row r="2202" spans="1:23" x14ac:dyDescent="0.35">
      <c r="A2202" t="str">
        <f t="shared" si="157"/>
        <v/>
      </c>
      <c r="H2202">
        <f>IFERROR(VLOOKUP($A2202,OSA!$BD:$BD,1,0),0)</f>
        <v>0</v>
      </c>
      <c r="J2202" t="str">
        <f t="shared" si="156"/>
        <v/>
      </c>
      <c r="K2202" s="48"/>
      <c r="N2202" s="4"/>
      <c r="U2202" s="69">
        <f t="shared" si="158"/>
        <v>0</v>
      </c>
      <c r="V2202" s="75">
        <f t="shared" si="159"/>
        <v>0</v>
      </c>
      <c r="W2202">
        <f>IFERROR(VLOOKUP($J2203,OSA!$BD:$BD,1,0),0)</f>
        <v>0</v>
      </c>
    </row>
    <row r="2203" spans="1:23" x14ac:dyDescent="0.35">
      <c r="A2203" t="str">
        <f t="shared" si="157"/>
        <v/>
      </c>
      <c r="H2203">
        <f>IFERROR(VLOOKUP($A2203,OSA!$BD:$BD,1,0),0)</f>
        <v>0</v>
      </c>
      <c r="J2203" t="str">
        <f t="shared" si="156"/>
        <v/>
      </c>
      <c r="K2203" s="48"/>
      <c r="N2203" s="4"/>
      <c r="U2203" s="69">
        <f t="shared" si="158"/>
        <v>0</v>
      </c>
      <c r="V2203" s="75">
        <f t="shared" si="159"/>
        <v>0</v>
      </c>
      <c r="W2203">
        <f>IFERROR(VLOOKUP($J2204,OSA!$BD:$BD,1,0),0)</f>
        <v>0</v>
      </c>
    </row>
    <row r="2204" spans="1:23" x14ac:dyDescent="0.35">
      <c r="A2204" t="str">
        <f t="shared" si="157"/>
        <v/>
      </c>
      <c r="H2204">
        <f>IFERROR(VLOOKUP($A2204,OSA!$BD:$BD,1,0),0)</f>
        <v>0</v>
      </c>
      <c r="J2204" t="str">
        <f t="shared" si="156"/>
        <v/>
      </c>
      <c r="K2204" s="48"/>
      <c r="N2204" s="4"/>
      <c r="U2204" s="69">
        <f t="shared" si="158"/>
        <v>0</v>
      </c>
      <c r="V2204" s="75">
        <f t="shared" si="159"/>
        <v>0</v>
      </c>
      <c r="W2204">
        <f>IFERROR(VLOOKUP($J2205,OSA!$BD:$BD,1,0),0)</f>
        <v>0</v>
      </c>
    </row>
    <row r="2205" spans="1:23" x14ac:dyDescent="0.35">
      <c r="A2205" t="str">
        <f t="shared" si="157"/>
        <v/>
      </c>
      <c r="H2205">
        <f>IFERROR(VLOOKUP($A2205,OSA!$BD:$BD,1,0),0)</f>
        <v>0</v>
      </c>
      <c r="J2205" t="str">
        <f t="shared" si="156"/>
        <v/>
      </c>
      <c r="K2205" s="48"/>
      <c r="N2205" s="4"/>
      <c r="U2205" s="69">
        <f t="shared" si="158"/>
        <v>0</v>
      </c>
      <c r="V2205" s="75">
        <f t="shared" si="159"/>
        <v>0</v>
      </c>
      <c r="W2205">
        <f>IFERROR(VLOOKUP($J2206,OSA!$BD:$BD,1,0),0)</f>
        <v>0</v>
      </c>
    </row>
    <row r="2206" spans="1:23" x14ac:dyDescent="0.35">
      <c r="A2206" t="str">
        <f t="shared" si="157"/>
        <v/>
      </c>
      <c r="H2206">
        <f>IFERROR(VLOOKUP($A2206,OSA!$BD:$BD,1,0),0)</f>
        <v>0</v>
      </c>
      <c r="J2206" t="str">
        <f t="shared" si="156"/>
        <v/>
      </c>
      <c r="K2206" s="48"/>
      <c r="N2206" s="4"/>
      <c r="U2206" s="69">
        <f t="shared" si="158"/>
        <v>0</v>
      </c>
      <c r="V2206" s="75">
        <f t="shared" si="159"/>
        <v>0</v>
      </c>
      <c r="W2206">
        <f>IFERROR(VLOOKUP($J2207,OSA!$BD:$BD,1,0),0)</f>
        <v>0</v>
      </c>
    </row>
    <row r="2207" spans="1:23" x14ac:dyDescent="0.35">
      <c r="A2207" t="str">
        <f t="shared" si="157"/>
        <v/>
      </c>
      <c r="H2207">
        <f>IFERROR(VLOOKUP($A2207,OSA!$BD:$BD,1,0),0)</f>
        <v>0</v>
      </c>
      <c r="J2207" t="str">
        <f t="shared" si="156"/>
        <v/>
      </c>
      <c r="K2207" s="48"/>
      <c r="N2207" s="4"/>
      <c r="U2207" s="69">
        <f t="shared" si="158"/>
        <v>0</v>
      </c>
      <c r="V2207" s="75">
        <f t="shared" si="159"/>
        <v>0</v>
      </c>
      <c r="W2207">
        <f>IFERROR(VLOOKUP($J2208,OSA!$BD:$BD,1,0),0)</f>
        <v>0</v>
      </c>
    </row>
    <row r="2208" spans="1:23" x14ac:dyDescent="0.35">
      <c r="A2208" t="str">
        <f t="shared" si="157"/>
        <v/>
      </c>
      <c r="H2208">
        <f>IFERROR(VLOOKUP($A2208,OSA!$BD:$BD,1,0),0)</f>
        <v>0</v>
      </c>
      <c r="J2208" t="str">
        <f t="shared" si="156"/>
        <v/>
      </c>
      <c r="K2208" s="48"/>
      <c r="N2208" s="4"/>
      <c r="U2208" s="69">
        <f t="shared" si="158"/>
        <v>0</v>
      </c>
      <c r="V2208" s="75">
        <f t="shared" si="159"/>
        <v>0</v>
      </c>
      <c r="W2208">
        <f>IFERROR(VLOOKUP($J2209,OSA!$BD:$BD,1,0),0)</f>
        <v>0</v>
      </c>
    </row>
    <row r="2209" spans="1:23" x14ac:dyDescent="0.35">
      <c r="A2209" t="str">
        <f t="shared" si="157"/>
        <v/>
      </c>
      <c r="H2209">
        <f>IFERROR(VLOOKUP($A2209,OSA!$BD:$BD,1,0),0)</f>
        <v>0</v>
      </c>
      <c r="J2209" t="str">
        <f t="shared" si="156"/>
        <v/>
      </c>
      <c r="K2209" s="48"/>
      <c r="N2209" s="4"/>
      <c r="U2209" s="69">
        <f t="shared" si="158"/>
        <v>0</v>
      </c>
      <c r="V2209" s="75">
        <f t="shared" si="159"/>
        <v>0</v>
      </c>
      <c r="W2209">
        <f>IFERROR(VLOOKUP($J2210,OSA!$BD:$BD,1,0),0)</f>
        <v>0</v>
      </c>
    </row>
    <row r="2210" spans="1:23" x14ac:dyDescent="0.35">
      <c r="A2210" t="str">
        <f t="shared" si="157"/>
        <v/>
      </c>
      <c r="H2210">
        <f>IFERROR(VLOOKUP($A2210,OSA!$BD:$BD,1,0),0)</f>
        <v>0</v>
      </c>
      <c r="J2210" t="str">
        <f t="shared" si="156"/>
        <v/>
      </c>
      <c r="K2210" s="48"/>
      <c r="N2210" s="4"/>
      <c r="U2210" s="69">
        <f t="shared" si="158"/>
        <v>0</v>
      </c>
      <c r="V2210" s="75">
        <f t="shared" si="159"/>
        <v>0</v>
      </c>
      <c r="W2210">
        <f>IFERROR(VLOOKUP($J2211,OSA!$BD:$BD,1,0),0)</f>
        <v>0</v>
      </c>
    </row>
    <row r="2211" spans="1:23" x14ac:dyDescent="0.35">
      <c r="A2211" t="str">
        <f t="shared" si="157"/>
        <v/>
      </c>
      <c r="H2211">
        <f>IFERROR(VLOOKUP($A2211,OSA!$BD:$BD,1,0),0)</f>
        <v>0</v>
      </c>
      <c r="J2211" t="str">
        <f t="shared" si="156"/>
        <v/>
      </c>
      <c r="K2211" s="48"/>
      <c r="N2211" s="4"/>
      <c r="U2211" s="69">
        <f t="shared" si="158"/>
        <v>0</v>
      </c>
      <c r="V2211" s="75">
        <f t="shared" si="159"/>
        <v>0</v>
      </c>
      <c r="W2211">
        <f>IFERROR(VLOOKUP($J2212,OSA!$BD:$BD,1,0),0)</f>
        <v>0</v>
      </c>
    </row>
    <row r="2212" spans="1:23" x14ac:dyDescent="0.35">
      <c r="A2212" t="str">
        <f t="shared" si="157"/>
        <v/>
      </c>
      <c r="H2212">
        <f>IFERROR(VLOOKUP($A2212,OSA!$BD:$BD,1,0),0)</f>
        <v>0</v>
      </c>
      <c r="J2212" t="str">
        <f t="shared" si="156"/>
        <v/>
      </c>
      <c r="K2212" s="48"/>
      <c r="N2212" s="4"/>
      <c r="U2212" s="69">
        <f t="shared" si="158"/>
        <v>0</v>
      </c>
      <c r="V2212" s="75">
        <f t="shared" si="159"/>
        <v>0</v>
      </c>
      <c r="W2212">
        <f>IFERROR(VLOOKUP($J2213,OSA!$BD:$BD,1,0),0)</f>
        <v>0</v>
      </c>
    </row>
    <row r="2213" spans="1:23" x14ac:dyDescent="0.35">
      <c r="A2213" t="str">
        <f t="shared" si="157"/>
        <v/>
      </c>
      <c r="H2213">
        <f>IFERROR(VLOOKUP($A2213,OSA!$BD:$BD,1,0),0)</f>
        <v>0</v>
      </c>
      <c r="J2213" t="str">
        <f t="shared" ref="J2213:J2276" si="160">K2213&amp;N2213</f>
        <v/>
      </c>
      <c r="K2213" s="48"/>
      <c r="N2213" s="4"/>
      <c r="U2213" s="69">
        <f t="shared" si="158"/>
        <v>0</v>
      </c>
      <c r="V2213" s="75">
        <f t="shared" si="159"/>
        <v>0</v>
      </c>
      <c r="W2213">
        <f>IFERROR(VLOOKUP($J2214,OSA!$BD:$BD,1,0),0)</f>
        <v>0</v>
      </c>
    </row>
    <row r="2214" spans="1:23" x14ac:dyDescent="0.35">
      <c r="A2214" t="str">
        <f t="shared" si="157"/>
        <v/>
      </c>
      <c r="H2214">
        <f>IFERROR(VLOOKUP($A2214,OSA!$BD:$BD,1,0),0)</f>
        <v>0</v>
      </c>
      <c r="J2214" t="str">
        <f t="shared" si="160"/>
        <v/>
      </c>
      <c r="K2214" s="48"/>
      <c r="N2214" s="4"/>
      <c r="U2214" s="69">
        <f t="shared" si="158"/>
        <v>0</v>
      </c>
      <c r="V2214" s="75">
        <f t="shared" si="159"/>
        <v>0</v>
      </c>
      <c r="W2214">
        <f>IFERROR(VLOOKUP($J2215,OSA!$BD:$BD,1,0),0)</f>
        <v>0</v>
      </c>
    </row>
    <row r="2215" spans="1:23" x14ac:dyDescent="0.35">
      <c r="A2215" t="str">
        <f t="shared" si="157"/>
        <v/>
      </c>
      <c r="H2215">
        <f>IFERROR(VLOOKUP($A2215,OSA!$BD:$BD,1,0),0)</f>
        <v>0</v>
      </c>
      <c r="J2215" t="str">
        <f t="shared" si="160"/>
        <v/>
      </c>
      <c r="K2215" s="48"/>
      <c r="N2215" s="4"/>
      <c r="U2215" s="69">
        <f t="shared" si="158"/>
        <v>0</v>
      </c>
      <c r="V2215" s="75">
        <f t="shared" si="159"/>
        <v>0</v>
      </c>
      <c r="W2215">
        <f>IFERROR(VLOOKUP($J2216,OSA!$BD:$BD,1,0),0)</f>
        <v>0</v>
      </c>
    </row>
    <row r="2216" spans="1:23" x14ac:dyDescent="0.35">
      <c r="A2216" t="str">
        <f t="shared" si="157"/>
        <v/>
      </c>
      <c r="H2216">
        <f>IFERROR(VLOOKUP($A2216,OSA!$BD:$BD,1,0),0)</f>
        <v>0</v>
      </c>
      <c r="J2216" t="str">
        <f t="shared" si="160"/>
        <v/>
      </c>
      <c r="K2216" s="48"/>
      <c r="N2216" s="4"/>
      <c r="U2216" s="69">
        <f t="shared" si="158"/>
        <v>0</v>
      </c>
      <c r="V2216" s="75">
        <f t="shared" si="159"/>
        <v>0</v>
      </c>
      <c r="W2216">
        <f>IFERROR(VLOOKUP($J2217,OSA!$BD:$BD,1,0),0)</f>
        <v>0</v>
      </c>
    </row>
    <row r="2217" spans="1:23" x14ac:dyDescent="0.35">
      <c r="A2217" t="str">
        <f t="shared" si="157"/>
        <v/>
      </c>
      <c r="H2217">
        <f>IFERROR(VLOOKUP($A2217,OSA!$BD:$BD,1,0),0)</f>
        <v>0</v>
      </c>
      <c r="J2217" t="str">
        <f t="shared" si="160"/>
        <v/>
      </c>
      <c r="K2217" s="48"/>
      <c r="N2217" s="4"/>
      <c r="U2217" s="69">
        <f t="shared" si="158"/>
        <v>0</v>
      </c>
      <c r="V2217" s="75">
        <f t="shared" si="159"/>
        <v>0</v>
      </c>
      <c r="W2217">
        <f>IFERROR(VLOOKUP($J2218,OSA!$BD:$BD,1,0),0)</f>
        <v>0</v>
      </c>
    </row>
    <row r="2218" spans="1:23" x14ac:dyDescent="0.35">
      <c r="A2218" t="str">
        <f t="shared" si="157"/>
        <v/>
      </c>
      <c r="H2218">
        <f>IFERROR(VLOOKUP($A2218,OSA!$BD:$BD,1,0),0)</f>
        <v>0</v>
      </c>
      <c r="J2218" t="str">
        <f t="shared" si="160"/>
        <v/>
      </c>
      <c r="K2218" s="48"/>
      <c r="N2218" s="4"/>
      <c r="U2218" s="69">
        <f t="shared" si="158"/>
        <v>0</v>
      </c>
      <c r="V2218" s="75">
        <f t="shared" si="159"/>
        <v>0</v>
      </c>
      <c r="W2218">
        <f>IFERROR(VLOOKUP($J2219,OSA!$BD:$BD,1,0),0)</f>
        <v>0</v>
      </c>
    </row>
    <row r="2219" spans="1:23" x14ac:dyDescent="0.35">
      <c r="A2219" t="str">
        <f t="shared" si="157"/>
        <v/>
      </c>
      <c r="H2219">
        <f>IFERROR(VLOOKUP($A2219,OSA!$BD:$BD,1,0),0)</f>
        <v>0</v>
      </c>
      <c r="J2219" t="str">
        <f t="shared" si="160"/>
        <v/>
      </c>
      <c r="K2219" s="48"/>
      <c r="N2219" s="4"/>
      <c r="U2219" s="69">
        <f t="shared" si="158"/>
        <v>0</v>
      </c>
      <c r="V2219" s="75">
        <f t="shared" si="159"/>
        <v>0</v>
      </c>
      <c r="W2219">
        <f>IFERROR(VLOOKUP($J2220,OSA!$BD:$BD,1,0),0)</f>
        <v>0</v>
      </c>
    </row>
    <row r="2220" spans="1:23" x14ac:dyDescent="0.35">
      <c r="A2220" t="str">
        <f t="shared" si="157"/>
        <v/>
      </c>
      <c r="H2220">
        <f>IFERROR(VLOOKUP($A2220,OSA!$BD:$BD,1,0),0)</f>
        <v>0</v>
      </c>
      <c r="J2220" t="str">
        <f t="shared" si="160"/>
        <v/>
      </c>
      <c r="K2220" s="48"/>
      <c r="N2220" s="4"/>
      <c r="U2220" s="69">
        <f t="shared" si="158"/>
        <v>0</v>
      </c>
      <c r="V2220" s="75">
        <f t="shared" si="159"/>
        <v>0</v>
      </c>
      <c r="W2220">
        <f>IFERROR(VLOOKUP($J2221,OSA!$BD:$BD,1,0),0)</f>
        <v>0</v>
      </c>
    </row>
    <row r="2221" spans="1:23" x14ac:dyDescent="0.35">
      <c r="A2221" t="str">
        <f t="shared" si="157"/>
        <v/>
      </c>
      <c r="H2221">
        <f>IFERROR(VLOOKUP($A2221,OSA!$BD:$BD,1,0),0)</f>
        <v>0</v>
      </c>
      <c r="J2221" t="str">
        <f t="shared" si="160"/>
        <v/>
      </c>
      <c r="K2221" s="48"/>
      <c r="N2221" s="4"/>
      <c r="U2221" s="69">
        <f t="shared" si="158"/>
        <v>0</v>
      </c>
      <c r="V2221" s="75">
        <f t="shared" si="159"/>
        <v>0</v>
      </c>
      <c r="W2221">
        <f>IFERROR(VLOOKUP($J2222,OSA!$BD:$BD,1,0),0)</f>
        <v>0</v>
      </c>
    </row>
    <row r="2222" spans="1:23" x14ac:dyDescent="0.35">
      <c r="A2222" t="str">
        <f t="shared" si="157"/>
        <v/>
      </c>
      <c r="H2222">
        <f>IFERROR(VLOOKUP($A2222,OSA!$BD:$BD,1,0),0)</f>
        <v>0</v>
      </c>
      <c r="J2222" t="str">
        <f t="shared" si="160"/>
        <v/>
      </c>
      <c r="K2222" s="48"/>
      <c r="N2222" s="4"/>
      <c r="U2222" s="69">
        <f t="shared" si="158"/>
        <v>0</v>
      </c>
      <c r="V2222" s="75">
        <f t="shared" si="159"/>
        <v>0</v>
      </c>
      <c r="W2222">
        <f>IFERROR(VLOOKUP($J2223,OSA!$BD:$BD,1,0),0)</f>
        <v>0</v>
      </c>
    </row>
    <row r="2223" spans="1:23" x14ac:dyDescent="0.35">
      <c r="A2223" t="str">
        <f t="shared" si="157"/>
        <v/>
      </c>
      <c r="H2223">
        <f>IFERROR(VLOOKUP($A2223,OSA!$BD:$BD,1,0),0)</f>
        <v>0</v>
      </c>
      <c r="J2223" t="str">
        <f t="shared" si="160"/>
        <v/>
      </c>
      <c r="K2223" s="48"/>
      <c r="N2223" s="4"/>
      <c r="U2223" s="69">
        <f t="shared" si="158"/>
        <v>0</v>
      </c>
      <c r="V2223" s="75">
        <f t="shared" si="159"/>
        <v>0</v>
      </c>
      <c r="W2223">
        <f>IFERROR(VLOOKUP($J2224,OSA!$BD:$BD,1,0),0)</f>
        <v>0</v>
      </c>
    </row>
    <row r="2224" spans="1:23" x14ac:dyDescent="0.35">
      <c r="A2224" t="str">
        <f t="shared" si="157"/>
        <v/>
      </c>
      <c r="H2224">
        <f>IFERROR(VLOOKUP($A2224,OSA!$BD:$BD,1,0),0)</f>
        <v>0</v>
      </c>
      <c r="J2224" t="str">
        <f t="shared" si="160"/>
        <v/>
      </c>
      <c r="K2224" s="48"/>
      <c r="N2224" s="4"/>
      <c r="U2224" s="69">
        <f t="shared" si="158"/>
        <v>0</v>
      </c>
      <c r="V2224" s="75">
        <f t="shared" si="159"/>
        <v>0</v>
      </c>
      <c r="W2224">
        <f>IFERROR(VLOOKUP($J2225,OSA!$BD:$BD,1,0),0)</f>
        <v>0</v>
      </c>
    </row>
    <row r="2225" spans="1:23" x14ac:dyDescent="0.35">
      <c r="A2225" t="str">
        <f t="shared" si="157"/>
        <v/>
      </c>
      <c r="H2225">
        <f>IFERROR(VLOOKUP($A2225,OSA!$BD:$BD,1,0),0)</f>
        <v>0</v>
      </c>
      <c r="J2225" t="str">
        <f t="shared" si="160"/>
        <v/>
      </c>
      <c r="K2225" s="48"/>
      <c r="N2225" s="4"/>
      <c r="U2225" s="69">
        <f t="shared" si="158"/>
        <v>0</v>
      </c>
      <c r="V2225" s="75">
        <f t="shared" si="159"/>
        <v>0</v>
      </c>
      <c r="W2225">
        <f>IFERROR(VLOOKUP($J2226,OSA!$BD:$BD,1,0),0)</f>
        <v>0</v>
      </c>
    </row>
    <row r="2226" spans="1:23" x14ac:dyDescent="0.35">
      <c r="A2226" t="str">
        <f t="shared" si="157"/>
        <v/>
      </c>
      <c r="H2226">
        <f>IFERROR(VLOOKUP($A2226,OSA!$BD:$BD,1,0),0)</f>
        <v>0</v>
      </c>
      <c r="J2226" t="str">
        <f t="shared" si="160"/>
        <v/>
      </c>
      <c r="K2226" s="48"/>
      <c r="N2226" s="4"/>
      <c r="U2226" s="69">
        <f t="shared" si="158"/>
        <v>0</v>
      </c>
      <c r="V2226" s="75">
        <f t="shared" si="159"/>
        <v>0</v>
      </c>
      <c r="W2226">
        <f>IFERROR(VLOOKUP($J2227,OSA!$BD:$BD,1,0),0)</f>
        <v>0</v>
      </c>
    </row>
    <row r="2227" spans="1:23" x14ac:dyDescent="0.35">
      <c r="A2227" t="str">
        <f t="shared" si="157"/>
        <v/>
      </c>
      <c r="H2227">
        <f>IFERROR(VLOOKUP($A2227,OSA!$BD:$BD,1,0),0)</f>
        <v>0</v>
      </c>
      <c r="J2227" t="str">
        <f t="shared" si="160"/>
        <v/>
      </c>
      <c r="K2227" s="48"/>
      <c r="N2227" s="4"/>
      <c r="U2227" s="69">
        <f t="shared" si="158"/>
        <v>0</v>
      </c>
      <c r="V2227" s="75">
        <f t="shared" si="159"/>
        <v>0</v>
      </c>
      <c r="W2227">
        <f>IFERROR(VLOOKUP($J2228,OSA!$BD:$BD,1,0),0)</f>
        <v>0</v>
      </c>
    </row>
    <row r="2228" spans="1:23" x14ac:dyDescent="0.35">
      <c r="A2228" t="str">
        <f t="shared" si="157"/>
        <v/>
      </c>
      <c r="H2228">
        <f>IFERROR(VLOOKUP($A2228,OSA!$BD:$BD,1,0),0)</f>
        <v>0</v>
      </c>
      <c r="J2228" t="str">
        <f t="shared" si="160"/>
        <v/>
      </c>
      <c r="K2228" s="48"/>
      <c r="N2228" s="4"/>
      <c r="U2228" s="69">
        <f t="shared" si="158"/>
        <v>0</v>
      </c>
      <c r="V2228" s="75">
        <f t="shared" si="159"/>
        <v>0</v>
      </c>
      <c r="W2228">
        <f>IFERROR(VLOOKUP($J2229,OSA!$BD:$BD,1,0),0)</f>
        <v>0</v>
      </c>
    </row>
    <row r="2229" spans="1:23" x14ac:dyDescent="0.35">
      <c r="A2229" t="str">
        <f t="shared" si="157"/>
        <v/>
      </c>
      <c r="H2229">
        <f>IFERROR(VLOOKUP($A2229,OSA!$BD:$BD,1,0),0)</f>
        <v>0</v>
      </c>
      <c r="J2229" t="str">
        <f t="shared" si="160"/>
        <v/>
      </c>
      <c r="K2229" s="48"/>
      <c r="N2229" s="4"/>
      <c r="U2229" s="69">
        <f t="shared" si="158"/>
        <v>0</v>
      </c>
      <c r="V2229" s="75">
        <f t="shared" si="159"/>
        <v>0</v>
      </c>
      <c r="W2229">
        <f>IFERROR(VLOOKUP($J2230,OSA!$BD:$BD,1,0),0)</f>
        <v>0</v>
      </c>
    </row>
    <row r="2230" spans="1:23" x14ac:dyDescent="0.35">
      <c r="A2230" t="str">
        <f t="shared" si="157"/>
        <v/>
      </c>
      <c r="H2230">
        <f>IFERROR(VLOOKUP($A2230,OSA!$BD:$BD,1,0),0)</f>
        <v>0</v>
      </c>
      <c r="J2230" t="str">
        <f t="shared" si="160"/>
        <v/>
      </c>
      <c r="K2230" s="48"/>
      <c r="N2230" s="4"/>
      <c r="U2230" s="69">
        <f t="shared" si="158"/>
        <v>0</v>
      </c>
      <c r="V2230" s="75">
        <f t="shared" si="159"/>
        <v>0</v>
      </c>
      <c r="W2230">
        <f>IFERROR(VLOOKUP($J2231,OSA!$BD:$BD,1,0),0)</f>
        <v>0</v>
      </c>
    </row>
    <row r="2231" spans="1:23" x14ac:dyDescent="0.35">
      <c r="A2231" t="str">
        <f t="shared" si="157"/>
        <v/>
      </c>
      <c r="H2231">
        <f>IFERROR(VLOOKUP($A2231,OSA!$BD:$BD,1,0),0)</f>
        <v>0</v>
      </c>
      <c r="J2231" t="str">
        <f t="shared" si="160"/>
        <v/>
      </c>
      <c r="K2231" s="48"/>
      <c r="N2231" s="4"/>
      <c r="U2231" s="69">
        <f t="shared" si="158"/>
        <v>0</v>
      </c>
      <c r="V2231" s="75">
        <f t="shared" si="159"/>
        <v>0</v>
      </c>
      <c r="W2231">
        <f>IFERROR(VLOOKUP($J2232,OSA!$BD:$BD,1,0),0)</f>
        <v>0</v>
      </c>
    </row>
    <row r="2232" spans="1:23" x14ac:dyDescent="0.35">
      <c r="A2232" t="str">
        <f t="shared" si="157"/>
        <v/>
      </c>
      <c r="H2232">
        <f>IFERROR(VLOOKUP($A2232,OSA!$BD:$BD,1,0),0)</f>
        <v>0</v>
      </c>
      <c r="J2232" t="str">
        <f t="shared" si="160"/>
        <v/>
      </c>
      <c r="K2232" s="48"/>
      <c r="N2232" s="4"/>
      <c r="U2232" s="69">
        <f t="shared" si="158"/>
        <v>0</v>
      </c>
      <c r="V2232" s="75">
        <f t="shared" si="159"/>
        <v>0</v>
      </c>
      <c r="W2232">
        <f>IFERROR(VLOOKUP($J2233,OSA!$BD:$BD,1,0),0)</f>
        <v>0</v>
      </c>
    </row>
    <row r="2233" spans="1:23" x14ac:dyDescent="0.35">
      <c r="A2233" t="str">
        <f t="shared" si="157"/>
        <v/>
      </c>
      <c r="H2233">
        <f>IFERROR(VLOOKUP($A2233,OSA!$BD:$BD,1,0),0)</f>
        <v>0</v>
      </c>
      <c r="J2233" t="str">
        <f t="shared" si="160"/>
        <v/>
      </c>
      <c r="K2233" s="48"/>
      <c r="N2233" s="4"/>
      <c r="U2233" s="69">
        <f t="shared" si="158"/>
        <v>0</v>
      </c>
      <c r="V2233" s="75">
        <f t="shared" si="159"/>
        <v>0</v>
      </c>
      <c r="W2233">
        <f>IFERROR(VLOOKUP($J2234,OSA!$BD:$BD,1,0),0)</f>
        <v>0</v>
      </c>
    </row>
    <row r="2234" spans="1:23" x14ac:dyDescent="0.35">
      <c r="A2234" t="str">
        <f t="shared" si="157"/>
        <v/>
      </c>
      <c r="H2234">
        <f>IFERROR(VLOOKUP($A2234,OSA!$BD:$BD,1,0),0)</f>
        <v>0</v>
      </c>
      <c r="J2234" t="str">
        <f t="shared" si="160"/>
        <v/>
      </c>
      <c r="K2234" s="48"/>
      <c r="N2234" s="4"/>
      <c r="U2234" s="69">
        <f t="shared" si="158"/>
        <v>0</v>
      </c>
      <c r="V2234" s="75">
        <f t="shared" si="159"/>
        <v>0</v>
      </c>
      <c r="W2234">
        <f>IFERROR(VLOOKUP($J2235,OSA!$BD:$BD,1,0),0)</f>
        <v>0</v>
      </c>
    </row>
    <row r="2235" spans="1:23" x14ac:dyDescent="0.35">
      <c r="A2235" t="str">
        <f t="shared" si="157"/>
        <v/>
      </c>
      <c r="H2235">
        <f>IFERROR(VLOOKUP($A2235,OSA!$BD:$BD,1,0),0)</f>
        <v>0</v>
      </c>
      <c r="J2235" t="str">
        <f t="shared" si="160"/>
        <v/>
      </c>
      <c r="K2235" s="48"/>
      <c r="N2235" s="4"/>
      <c r="U2235" s="69">
        <f t="shared" si="158"/>
        <v>0</v>
      </c>
      <c r="V2235" s="75">
        <f t="shared" si="159"/>
        <v>0</v>
      </c>
      <c r="W2235">
        <f>IFERROR(VLOOKUP($J2236,OSA!$BD:$BD,1,0),0)</f>
        <v>0</v>
      </c>
    </row>
    <row r="2236" spans="1:23" x14ac:dyDescent="0.35">
      <c r="A2236" t="str">
        <f t="shared" si="157"/>
        <v/>
      </c>
      <c r="H2236">
        <f>IFERROR(VLOOKUP($A2236,OSA!$BD:$BD,1,0),0)</f>
        <v>0</v>
      </c>
      <c r="J2236" t="str">
        <f t="shared" si="160"/>
        <v/>
      </c>
      <c r="K2236" s="48"/>
      <c r="N2236" s="4"/>
      <c r="U2236" s="69">
        <f t="shared" si="158"/>
        <v>0</v>
      </c>
      <c r="V2236" s="75">
        <f t="shared" si="159"/>
        <v>0</v>
      </c>
      <c r="W2236">
        <f>IFERROR(VLOOKUP($J2237,OSA!$BD:$BD,1,0),0)</f>
        <v>0</v>
      </c>
    </row>
    <row r="2237" spans="1:23" x14ac:dyDescent="0.35">
      <c r="A2237" t="str">
        <f t="shared" si="157"/>
        <v/>
      </c>
      <c r="H2237">
        <f>IFERROR(VLOOKUP($A2237,OSA!$BD:$BD,1,0),0)</f>
        <v>0</v>
      </c>
      <c r="J2237" t="str">
        <f t="shared" si="160"/>
        <v/>
      </c>
      <c r="K2237" s="48"/>
      <c r="N2237" s="4"/>
      <c r="U2237" s="69">
        <f t="shared" si="158"/>
        <v>0</v>
      </c>
      <c r="V2237" s="75">
        <f t="shared" si="159"/>
        <v>0</v>
      </c>
      <c r="W2237">
        <f>IFERROR(VLOOKUP($J2238,OSA!$BD:$BD,1,0),0)</f>
        <v>0</v>
      </c>
    </row>
    <row r="2238" spans="1:23" x14ac:dyDescent="0.35">
      <c r="A2238" t="str">
        <f t="shared" si="157"/>
        <v/>
      </c>
      <c r="H2238">
        <f>IFERROR(VLOOKUP($A2238,OSA!$BD:$BD,1,0),0)</f>
        <v>0</v>
      </c>
      <c r="J2238" t="str">
        <f t="shared" si="160"/>
        <v/>
      </c>
      <c r="K2238" s="48"/>
      <c r="N2238" s="4"/>
      <c r="U2238" s="69">
        <f t="shared" si="158"/>
        <v>0</v>
      </c>
      <c r="V2238" s="75">
        <f t="shared" si="159"/>
        <v>0</v>
      </c>
      <c r="W2238">
        <f>IFERROR(VLOOKUP($J2239,OSA!$BD:$BD,1,0),0)</f>
        <v>0</v>
      </c>
    </row>
    <row r="2239" spans="1:23" x14ac:dyDescent="0.35">
      <c r="A2239" t="str">
        <f t="shared" si="157"/>
        <v/>
      </c>
      <c r="H2239">
        <f>IFERROR(VLOOKUP($A2239,OSA!$BD:$BD,1,0),0)</f>
        <v>0</v>
      </c>
      <c r="J2239" t="str">
        <f t="shared" si="160"/>
        <v/>
      </c>
      <c r="K2239" s="48"/>
      <c r="N2239" s="4"/>
      <c r="U2239" s="69">
        <f t="shared" si="158"/>
        <v>0</v>
      </c>
      <c r="V2239" s="75">
        <f t="shared" si="159"/>
        <v>0</v>
      </c>
      <c r="W2239">
        <f>IFERROR(VLOOKUP($J2240,OSA!$BD:$BD,1,0),0)</f>
        <v>0</v>
      </c>
    </row>
    <row r="2240" spans="1:23" x14ac:dyDescent="0.35">
      <c r="A2240" t="str">
        <f t="shared" si="157"/>
        <v/>
      </c>
      <c r="H2240">
        <f>IFERROR(VLOOKUP($A2240,OSA!$BD:$BD,1,0),0)</f>
        <v>0</v>
      </c>
      <c r="J2240" t="str">
        <f t="shared" si="160"/>
        <v/>
      </c>
      <c r="K2240" s="48"/>
      <c r="N2240" s="4"/>
      <c r="U2240" s="69">
        <f t="shared" si="158"/>
        <v>0</v>
      </c>
      <c r="V2240" s="75">
        <f t="shared" si="159"/>
        <v>0</v>
      </c>
      <c r="W2240">
        <f>IFERROR(VLOOKUP($J2241,OSA!$BD:$BD,1,0),0)</f>
        <v>0</v>
      </c>
    </row>
    <row r="2241" spans="1:23" x14ac:dyDescent="0.35">
      <c r="A2241" t="str">
        <f t="shared" si="157"/>
        <v/>
      </c>
      <c r="H2241">
        <f>IFERROR(VLOOKUP($A2241,OSA!$BD:$BD,1,0),0)</f>
        <v>0</v>
      </c>
      <c r="J2241" t="str">
        <f t="shared" si="160"/>
        <v/>
      </c>
      <c r="K2241" s="48"/>
      <c r="N2241" s="4"/>
      <c r="U2241" s="69">
        <f t="shared" si="158"/>
        <v>0</v>
      </c>
      <c r="V2241" s="75">
        <f t="shared" si="159"/>
        <v>0</v>
      </c>
      <c r="W2241">
        <f>IFERROR(VLOOKUP($J2242,OSA!$BD:$BD,1,0),0)</f>
        <v>0</v>
      </c>
    </row>
    <row r="2242" spans="1:23" x14ac:dyDescent="0.35">
      <c r="A2242" t="str">
        <f t="shared" si="157"/>
        <v/>
      </c>
      <c r="H2242">
        <f>IFERROR(VLOOKUP($A2242,OSA!$BD:$BD,1,0),0)</f>
        <v>0</v>
      </c>
      <c r="J2242" t="str">
        <f t="shared" si="160"/>
        <v/>
      </c>
      <c r="K2242" s="48"/>
      <c r="N2242" s="4"/>
      <c r="U2242" s="69">
        <f t="shared" si="158"/>
        <v>0</v>
      </c>
      <c r="V2242" s="75">
        <f t="shared" si="159"/>
        <v>0</v>
      </c>
      <c r="W2242">
        <f>IFERROR(VLOOKUP($J2243,OSA!$BD:$BD,1,0),0)</f>
        <v>0</v>
      </c>
    </row>
    <row r="2243" spans="1:23" x14ac:dyDescent="0.35">
      <c r="A2243" t="str">
        <f t="shared" ref="A2243:A2306" si="161">B2243&amp;E2243</f>
        <v/>
      </c>
      <c r="H2243">
        <f>IFERROR(VLOOKUP($A2243,OSA!$BD:$BD,1,0),0)</f>
        <v>0</v>
      </c>
      <c r="J2243" t="str">
        <f t="shared" si="160"/>
        <v/>
      </c>
      <c r="K2243" s="48"/>
      <c r="N2243" s="4"/>
      <c r="U2243" s="69">
        <f t="shared" ref="U2243:U2295" si="162">SUM(O2243:Q2243)/3</f>
        <v>0</v>
      </c>
      <c r="V2243" s="75">
        <f t="shared" ref="V2243:V2295" si="163">SUM(R2243:T2243)/3</f>
        <v>0</v>
      </c>
      <c r="W2243">
        <f>IFERROR(VLOOKUP($J2244,OSA!$BD:$BD,1,0),0)</f>
        <v>0</v>
      </c>
    </row>
    <row r="2244" spans="1:23" x14ac:dyDescent="0.35">
      <c r="A2244" t="str">
        <f t="shared" si="161"/>
        <v/>
      </c>
      <c r="H2244">
        <f>IFERROR(VLOOKUP($A2244,OSA!$BD:$BD,1,0),0)</f>
        <v>0</v>
      </c>
      <c r="J2244" t="str">
        <f t="shared" si="160"/>
        <v/>
      </c>
      <c r="K2244" s="48"/>
      <c r="N2244" s="4"/>
      <c r="U2244" s="69">
        <f t="shared" si="162"/>
        <v>0</v>
      </c>
      <c r="V2244" s="75">
        <f t="shared" si="163"/>
        <v>0</v>
      </c>
      <c r="W2244">
        <f>IFERROR(VLOOKUP($J2245,OSA!$BD:$BD,1,0),0)</f>
        <v>0</v>
      </c>
    </row>
    <row r="2245" spans="1:23" x14ac:dyDescent="0.35">
      <c r="A2245" t="str">
        <f t="shared" si="161"/>
        <v/>
      </c>
      <c r="H2245">
        <f>IFERROR(VLOOKUP($A2245,OSA!$BD:$BD,1,0),0)</f>
        <v>0</v>
      </c>
      <c r="J2245" t="str">
        <f t="shared" si="160"/>
        <v/>
      </c>
      <c r="K2245" s="48"/>
      <c r="N2245" s="4"/>
      <c r="U2245" s="69">
        <f t="shared" si="162"/>
        <v>0</v>
      </c>
      <c r="V2245" s="75">
        <f t="shared" si="163"/>
        <v>0</v>
      </c>
      <c r="W2245">
        <f>IFERROR(VLOOKUP($J2246,OSA!$BD:$BD,1,0),0)</f>
        <v>0</v>
      </c>
    </row>
    <row r="2246" spans="1:23" x14ac:dyDescent="0.35">
      <c r="A2246" t="str">
        <f t="shared" si="161"/>
        <v/>
      </c>
      <c r="H2246">
        <f>IFERROR(VLOOKUP($A2246,OSA!$BD:$BD,1,0),0)</f>
        <v>0</v>
      </c>
      <c r="J2246" t="str">
        <f t="shared" si="160"/>
        <v/>
      </c>
      <c r="K2246" s="48"/>
      <c r="N2246" s="4"/>
      <c r="U2246" s="69">
        <f t="shared" si="162"/>
        <v>0</v>
      </c>
      <c r="V2246" s="75">
        <f t="shared" si="163"/>
        <v>0</v>
      </c>
      <c r="W2246">
        <f>IFERROR(VLOOKUP($J2247,OSA!$BD:$BD,1,0),0)</f>
        <v>0</v>
      </c>
    </row>
    <row r="2247" spans="1:23" x14ac:dyDescent="0.35">
      <c r="A2247" t="str">
        <f t="shared" si="161"/>
        <v/>
      </c>
      <c r="H2247">
        <f>IFERROR(VLOOKUP($A2247,OSA!$BD:$BD,1,0),0)</f>
        <v>0</v>
      </c>
      <c r="J2247" t="str">
        <f t="shared" si="160"/>
        <v/>
      </c>
      <c r="K2247" s="48"/>
      <c r="N2247" s="4"/>
      <c r="U2247" s="69">
        <f t="shared" si="162"/>
        <v>0</v>
      </c>
      <c r="V2247" s="75">
        <f t="shared" si="163"/>
        <v>0</v>
      </c>
      <c r="W2247">
        <f>IFERROR(VLOOKUP($J2248,OSA!$BD:$BD,1,0),0)</f>
        <v>0</v>
      </c>
    </row>
    <row r="2248" spans="1:23" x14ac:dyDescent="0.35">
      <c r="A2248" t="str">
        <f t="shared" si="161"/>
        <v/>
      </c>
      <c r="H2248">
        <f>IFERROR(VLOOKUP($A2248,OSA!$BD:$BD,1,0),0)</f>
        <v>0</v>
      </c>
      <c r="J2248" t="str">
        <f t="shared" si="160"/>
        <v/>
      </c>
      <c r="K2248" s="48"/>
      <c r="N2248" s="4"/>
      <c r="U2248" s="69">
        <f t="shared" si="162"/>
        <v>0</v>
      </c>
      <c r="V2248" s="75">
        <f t="shared" si="163"/>
        <v>0</v>
      </c>
      <c r="W2248">
        <f>IFERROR(VLOOKUP($J2249,OSA!$BD:$BD,1,0),0)</f>
        <v>0</v>
      </c>
    </row>
    <row r="2249" spans="1:23" x14ac:dyDescent="0.35">
      <c r="A2249" t="str">
        <f t="shared" si="161"/>
        <v/>
      </c>
      <c r="H2249">
        <f>IFERROR(VLOOKUP($A2249,OSA!$BD:$BD,1,0),0)</f>
        <v>0</v>
      </c>
      <c r="J2249" t="str">
        <f t="shared" si="160"/>
        <v/>
      </c>
      <c r="K2249" s="48"/>
      <c r="N2249" s="4"/>
      <c r="U2249" s="69">
        <f t="shared" si="162"/>
        <v>0</v>
      </c>
      <c r="V2249" s="75">
        <f t="shared" si="163"/>
        <v>0</v>
      </c>
      <c r="W2249">
        <f>IFERROR(VLOOKUP($J2250,OSA!$BD:$BD,1,0),0)</f>
        <v>0</v>
      </c>
    </row>
    <row r="2250" spans="1:23" x14ac:dyDescent="0.35">
      <c r="A2250" t="str">
        <f t="shared" si="161"/>
        <v/>
      </c>
      <c r="H2250">
        <f>IFERROR(VLOOKUP($A2250,OSA!$BD:$BD,1,0),0)</f>
        <v>0</v>
      </c>
      <c r="J2250" t="str">
        <f t="shared" si="160"/>
        <v/>
      </c>
      <c r="K2250" s="48"/>
      <c r="N2250" s="4"/>
      <c r="U2250" s="69">
        <f t="shared" si="162"/>
        <v>0</v>
      </c>
      <c r="V2250" s="75">
        <f t="shared" si="163"/>
        <v>0</v>
      </c>
      <c r="W2250">
        <f>IFERROR(VLOOKUP($J2251,OSA!$BD:$BD,1,0),0)</f>
        <v>0</v>
      </c>
    </row>
    <row r="2251" spans="1:23" x14ac:dyDescent="0.35">
      <c r="A2251" t="str">
        <f t="shared" si="161"/>
        <v/>
      </c>
      <c r="H2251">
        <f>IFERROR(VLOOKUP($A2251,OSA!$BD:$BD,1,0),0)</f>
        <v>0</v>
      </c>
      <c r="J2251" t="str">
        <f t="shared" si="160"/>
        <v/>
      </c>
      <c r="K2251" s="48"/>
      <c r="N2251" s="4"/>
      <c r="U2251" s="69">
        <f t="shared" si="162"/>
        <v>0</v>
      </c>
      <c r="V2251" s="75">
        <f t="shared" si="163"/>
        <v>0</v>
      </c>
      <c r="W2251">
        <f>IFERROR(VLOOKUP($J2252,OSA!$BD:$BD,1,0),0)</f>
        <v>0</v>
      </c>
    </row>
    <row r="2252" spans="1:23" x14ac:dyDescent="0.35">
      <c r="A2252" t="str">
        <f t="shared" si="161"/>
        <v/>
      </c>
      <c r="H2252">
        <f>IFERROR(VLOOKUP($A2252,OSA!$BD:$BD,1,0),0)</f>
        <v>0</v>
      </c>
      <c r="J2252" t="str">
        <f t="shared" si="160"/>
        <v/>
      </c>
      <c r="K2252" s="48"/>
      <c r="N2252" s="4"/>
      <c r="U2252" s="69">
        <f t="shared" si="162"/>
        <v>0</v>
      </c>
      <c r="V2252" s="75">
        <f t="shared" si="163"/>
        <v>0</v>
      </c>
      <c r="W2252">
        <f>IFERROR(VLOOKUP($J2253,OSA!$BD:$BD,1,0),0)</f>
        <v>0</v>
      </c>
    </row>
    <row r="2253" spans="1:23" x14ac:dyDescent="0.35">
      <c r="A2253" t="str">
        <f t="shared" si="161"/>
        <v/>
      </c>
      <c r="H2253">
        <f>IFERROR(VLOOKUP($A2253,OSA!$BD:$BD,1,0),0)</f>
        <v>0</v>
      </c>
      <c r="J2253" t="str">
        <f t="shared" si="160"/>
        <v/>
      </c>
      <c r="K2253" s="48"/>
      <c r="N2253" s="4"/>
      <c r="U2253" s="69">
        <f t="shared" si="162"/>
        <v>0</v>
      </c>
      <c r="V2253" s="75">
        <f t="shared" si="163"/>
        <v>0</v>
      </c>
      <c r="W2253">
        <f>IFERROR(VLOOKUP($J2254,OSA!$BD:$BD,1,0),0)</f>
        <v>0</v>
      </c>
    </row>
    <row r="2254" spans="1:23" x14ac:dyDescent="0.35">
      <c r="A2254" t="str">
        <f t="shared" si="161"/>
        <v/>
      </c>
      <c r="H2254">
        <f>IFERROR(VLOOKUP($A2254,OSA!$BD:$BD,1,0),0)</f>
        <v>0</v>
      </c>
      <c r="J2254" t="str">
        <f t="shared" si="160"/>
        <v/>
      </c>
      <c r="K2254" s="48"/>
      <c r="N2254" s="4"/>
      <c r="U2254" s="69">
        <f t="shared" si="162"/>
        <v>0</v>
      </c>
      <c r="V2254" s="75">
        <f t="shared" si="163"/>
        <v>0</v>
      </c>
      <c r="W2254">
        <f>IFERROR(VLOOKUP($J2255,OSA!$BD:$BD,1,0),0)</f>
        <v>0</v>
      </c>
    </row>
    <row r="2255" spans="1:23" x14ac:dyDescent="0.35">
      <c r="A2255" t="str">
        <f t="shared" si="161"/>
        <v/>
      </c>
      <c r="H2255">
        <f>IFERROR(VLOOKUP($A2255,OSA!$BD:$BD,1,0),0)</f>
        <v>0</v>
      </c>
      <c r="J2255" t="str">
        <f t="shared" si="160"/>
        <v/>
      </c>
      <c r="K2255" s="48"/>
      <c r="N2255" s="4"/>
      <c r="U2255" s="69">
        <f t="shared" si="162"/>
        <v>0</v>
      </c>
      <c r="V2255" s="75">
        <f t="shared" si="163"/>
        <v>0</v>
      </c>
      <c r="W2255">
        <f>IFERROR(VLOOKUP($J2256,OSA!$BD:$BD,1,0),0)</f>
        <v>0</v>
      </c>
    </row>
    <row r="2256" spans="1:23" x14ac:dyDescent="0.35">
      <c r="A2256" t="str">
        <f t="shared" si="161"/>
        <v/>
      </c>
      <c r="H2256">
        <f>IFERROR(VLOOKUP($A2256,OSA!$BD:$BD,1,0),0)</f>
        <v>0</v>
      </c>
      <c r="J2256" t="str">
        <f t="shared" si="160"/>
        <v/>
      </c>
      <c r="K2256" s="48"/>
      <c r="N2256" s="4"/>
      <c r="U2256" s="69">
        <f t="shared" si="162"/>
        <v>0</v>
      </c>
      <c r="V2256" s="75">
        <f t="shared" si="163"/>
        <v>0</v>
      </c>
      <c r="W2256">
        <f>IFERROR(VLOOKUP($J2257,OSA!$BD:$BD,1,0),0)</f>
        <v>0</v>
      </c>
    </row>
    <row r="2257" spans="1:23" x14ac:dyDescent="0.35">
      <c r="A2257" t="str">
        <f t="shared" si="161"/>
        <v/>
      </c>
      <c r="H2257">
        <f>IFERROR(VLOOKUP($A2257,OSA!$BD:$BD,1,0),0)</f>
        <v>0</v>
      </c>
      <c r="J2257" t="str">
        <f t="shared" si="160"/>
        <v/>
      </c>
      <c r="K2257" s="48"/>
      <c r="N2257" s="4"/>
      <c r="U2257" s="69">
        <f t="shared" si="162"/>
        <v>0</v>
      </c>
      <c r="V2257" s="75">
        <f t="shared" si="163"/>
        <v>0</v>
      </c>
      <c r="W2257">
        <f>IFERROR(VLOOKUP($J2258,OSA!$BD:$BD,1,0),0)</f>
        <v>0</v>
      </c>
    </row>
    <row r="2258" spans="1:23" x14ac:dyDescent="0.35">
      <c r="A2258" t="str">
        <f t="shared" si="161"/>
        <v/>
      </c>
      <c r="H2258">
        <f>IFERROR(VLOOKUP($A2258,OSA!$BD:$BD,1,0),0)</f>
        <v>0</v>
      </c>
      <c r="J2258" t="str">
        <f t="shared" si="160"/>
        <v/>
      </c>
      <c r="K2258" s="48"/>
      <c r="N2258" s="4"/>
      <c r="U2258" s="69">
        <f t="shared" si="162"/>
        <v>0</v>
      </c>
      <c r="V2258" s="75">
        <f t="shared" si="163"/>
        <v>0</v>
      </c>
      <c r="W2258">
        <f>IFERROR(VLOOKUP($J2259,OSA!$BD:$BD,1,0),0)</f>
        <v>0</v>
      </c>
    </row>
    <row r="2259" spans="1:23" x14ac:dyDescent="0.35">
      <c r="A2259" t="str">
        <f t="shared" si="161"/>
        <v/>
      </c>
      <c r="H2259">
        <f>IFERROR(VLOOKUP($A2259,OSA!$BD:$BD,1,0),0)</f>
        <v>0</v>
      </c>
      <c r="J2259" t="str">
        <f t="shared" si="160"/>
        <v/>
      </c>
      <c r="K2259" s="48"/>
      <c r="N2259" s="4"/>
      <c r="U2259" s="69">
        <f t="shared" si="162"/>
        <v>0</v>
      </c>
      <c r="V2259" s="75">
        <f t="shared" si="163"/>
        <v>0</v>
      </c>
      <c r="W2259">
        <f>IFERROR(VLOOKUP($J2260,OSA!$BD:$BD,1,0),0)</f>
        <v>0</v>
      </c>
    </row>
    <row r="2260" spans="1:23" x14ac:dyDescent="0.35">
      <c r="A2260" t="str">
        <f t="shared" si="161"/>
        <v/>
      </c>
      <c r="H2260">
        <f>IFERROR(VLOOKUP($A2260,OSA!$BD:$BD,1,0),0)</f>
        <v>0</v>
      </c>
      <c r="J2260" t="str">
        <f t="shared" si="160"/>
        <v/>
      </c>
      <c r="K2260" s="48"/>
      <c r="N2260" s="4"/>
      <c r="U2260" s="69">
        <f t="shared" si="162"/>
        <v>0</v>
      </c>
      <c r="V2260" s="75">
        <f t="shared" si="163"/>
        <v>0</v>
      </c>
      <c r="W2260">
        <f>IFERROR(VLOOKUP($J2261,OSA!$BD:$BD,1,0),0)</f>
        <v>0</v>
      </c>
    </row>
    <row r="2261" spans="1:23" x14ac:dyDescent="0.35">
      <c r="A2261" t="str">
        <f t="shared" si="161"/>
        <v/>
      </c>
      <c r="H2261">
        <f>IFERROR(VLOOKUP($A2261,OSA!$BD:$BD,1,0),0)</f>
        <v>0</v>
      </c>
      <c r="J2261" t="str">
        <f t="shared" si="160"/>
        <v/>
      </c>
      <c r="K2261" s="48"/>
      <c r="N2261" s="4"/>
      <c r="U2261" s="69">
        <f t="shared" si="162"/>
        <v>0</v>
      </c>
      <c r="V2261" s="75">
        <f t="shared" si="163"/>
        <v>0</v>
      </c>
      <c r="W2261">
        <f>IFERROR(VLOOKUP($J2262,OSA!$BD:$BD,1,0),0)</f>
        <v>0</v>
      </c>
    </row>
    <row r="2262" spans="1:23" x14ac:dyDescent="0.35">
      <c r="A2262" t="str">
        <f t="shared" si="161"/>
        <v/>
      </c>
      <c r="H2262">
        <f>IFERROR(VLOOKUP($A2262,OSA!$BD:$BD,1,0),0)</f>
        <v>0</v>
      </c>
      <c r="J2262" t="str">
        <f t="shared" si="160"/>
        <v/>
      </c>
      <c r="K2262" s="48"/>
      <c r="N2262" s="4"/>
      <c r="U2262" s="69">
        <f t="shared" si="162"/>
        <v>0</v>
      </c>
      <c r="V2262" s="75">
        <f t="shared" si="163"/>
        <v>0</v>
      </c>
      <c r="W2262">
        <f>IFERROR(VLOOKUP($J2263,OSA!$BD:$BD,1,0),0)</f>
        <v>0</v>
      </c>
    </row>
    <row r="2263" spans="1:23" x14ac:dyDescent="0.35">
      <c r="A2263" t="str">
        <f t="shared" si="161"/>
        <v/>
      </c>
      <c r="H2263">
        <f>IFERROR(VLOOKUP($A2263,OSA!$BD:$BD,1,0),0)</f>
        <v>0</v>
      </c>
      <c r="J2263" t="str">
        <f t="shared" si="160"/>
        <v/>
      </c>
      <c r="K2263" s="48"/>
      <c r="N2263" s="4"/>
      <c r="U2263" s="69">
        <f t="shared" si="162"/>
        <v>0</v>
      </c>
      <c r="V2263" s="75">
        <f t="shared" si="163"/>
        <v>0</v>
      </c>
      <c r="W2263">
        <f>IFERROR(VLOOKUP($J2264,OSA!$BD:$BD,1,0),0)</f>
        <v>0</v>
      </c>
    </row>
    <row r="2264" spans="1:23" x14ac:dyDescent="0.35">
      <c r="A2264" t="str">
        <f t="shared" si="161"/>
        <v/>
      </c>
      <c r="H2264">
        <f>IFERROR(VLOOKUP($A2264,OSA!$BD:$BD,1,0),0)</f>
        <v>0</v>
      </c>
      <c r="J2264" t="str">
        <f t="shared" si="160"/>
        <v/>
      </c>
      <c r="K2264" s="48"/>
      <c r="N2264" s="4"/>
      <c r="U2264" s="69">
        <f t="shared" si="162"/>
        <v>0</v>
      </c>
      <c r="V2264" s="75">
        <f t="shared" si="163"/>
        <v>0</v>
      </c>
      <c r="W2264">
        <f>IFERROR(VLOOKUP($J2265,OSA!$BD:$BD,1,0),0)</f>
        <v>0</v>
      </c>
    </row>
    <row r="2265" spans="1:23" x14ac:dyDescent="0.35">
      <c r="A2265" t="str">
        <f t="shared" si="161"/>
        <v/>
      </c>
      <c r="H2265">
        <f>IFERROR(VLOOKUP($A2265,OSA!$BD:$BD,1,0),0)</f>
        <v>0</v>
      </c>
      <c r="J2265" t="str">
        <f t="shared" si="160"/>
        <v/>
      </c>
      <c r="K2265" s="48"/>
      <c r="N2265" s="4"/>
      <c r="U2265" s="69">
        <f t="shared" si="162"/>
        <v>0</v>
      </c>
      <c r="V2265" s="75">
        <f t="shared" si="163"/>
        <v>0</v>
      </c>
      <c r="W2265">
        <f>IFERROR(VLOOKUP($J2266,OSA!$BD:$BD,1,0),0)</f>
        <v>0</v>
      </c>
    </row>
    <row r="2266" spans="1:23" x14ac:dyDescent="0.35">
      <c r="A2266" t="str">
        <f t="shared" si="161"/>
        <v/>
      </c>
      <c r="H2266">
        <f>IFERROR(VLOOKUP($A2266,OSA!$BD:$BD,1,0),0)</f>
        <v>0</v>
      </c>
      <c r="J2266" t="str">
        <f t="shared" si="160"/>
        <v/>
      </c>
      <c r="K2266" s="48"/>
      <c r="N2266" s="4"/>
      <c r="U2266" s="69">
        <f t="shared" si="162"/>
        <v>0</v>
      </c>
      <c r="V2266" s="75">
        <f t="shared" si="163"/>
        <v>0</v>
      </c>
      <c r="W2266">
        <f>IFERROR(VLOOKUP($J2267,OSA!$BD:$BD,1,0),0)</f>
        <v>0</v>
      </c>
    </row>
    <row r="2267" spans="1:23" x14ac:dyDescent="0.35">
      <c r="A2267" t="str">
        <f t="shared" si="161"/>
        <v/>
      </c>
      <c r="H2267">
        <f>IFERROR(VLOOKUP($A2267,OSA!$BD:$BD,1,0),0)</f>
        <v>0</v>
      </c>
      <c r="J2267" t="str">
        <f t="shared" si="160"/>
        <v/>
      </c>
      <c r="K2267" s="48"/>
      <c r="N2267" s="4"/>
      <c r="U2267" s="69">
        <f t="shared" si="162"/>
        <v>0</v>
      </c>
      <c r="V2267" s="75">
        <f t="shared" si="163"/>
        <v>0</v>
      </c>
      <c r="W2267">
        <f>IFERROR(VLOOKUP($J2268,OSA!$BD:$BD,1,0),0)</f>
        <v>0</v>
      </c>
    </row>
    <row r="2268" spans="1:23" x14ac:dyDescent="0.35">
      <c r="A2268" t="str">
        <f t="shared" si="161"/>
        <v/>
      </c>
      <c r="H2268">
        <f>IFERROR(VLOOKUP($A2268,OSA!$BD:$BD,1,0),0)</f>
        <v>0</v>
      </c>
      <c r="J2268" t="str">
        <f t="shared" si="160"/>
        <v/>
      </c>
      <c r="K2268" s="48"/>
      <c r="N2268" s="4"/>
      <c r="U2268" s="69">
        <f t="shared" si="162"/>
        <v>0</v>
      </c>
      <c r="V2268" s="75">
        <f t="shared" si="163"/>
        <v>0</v>
      </c>
      <c r="W2268">
        <f>IFERROR(VLOOKUP($J2269,OSA!$BD:$BD,1,0),0)</f>
        <v>0</v>
      </c>
    </row>
    <row r="2269" spans="1:23" x14ac:dyDescent="0.35">
      <c r="A2269" t="str">
        <f t="shared" si="161"/>
        <v/>
      </c>
      <c r="H2269">
        <f>IFERROR(VLOOKUP($A2269,OSA!$BD:$BD,1,0),0)</f>
        <v>0</v>
      </c>
      <c r="J2269" t="str">
        <f t="shared" si="160"/>
        <v/>
      </c>
      <c r="K2269" s="48"/>
      <c r="N2269" s="4"/>
      <c r="U2269" s="69">
        <f t="shared" si="162"/>
        <v>0</v>
      </c>
      <c r="V2269" s="75">
        <f t="shared" si="163"/>
        <v>0</v>
      </c>
      <c r="W2269">
        <f>IFERROR(VLOOKUP($J2270,OSA!$BD:$BD,1,0),0)</f>
        <v>0</v>
      </c>
    </row>
    <row r="2270" spans="1:23" x14ac:dyDescent="0.35">
      <c r="A2270" t="str">
        <f t="shared" si="161"/>
        <v/>
      </c>
      <c r="H2270">
        <f>IFERROR(VLOOKUP($A2270,OSA!$BD:$BD,1,0),0)</f>
        <v>0</v>
      </c>
      <c r="J2270" t="str">
        <f t="shared" si="160"/>
        <v/>
      </c>
      <c r="K2270" s="48"/>
      <c r="N2270" s="4"/>
      <c r="U2270" s="69">
        <f t="shared" si="162"/>
        <v>0</v>
      </c>
      <c r="V2270" s="75">
        <f t="shared" si="163"/>
        <v>0</v>
      </c>
      <c r="W2270">
        <f>IFERROR(VLOOKUP($J2271,OSA!$BD:$BD,1,0),0)</f>
        <v>0</v>
      </c>
    </row>
    <row r="2271" spans="1:23" x14ac:dyDescent="0.35">
      <c r="A2271" t="str">
        <f t="shared" si="161"/>
        <v/>
      </c>
      <c r="H2271">
        <f>IFERROR(VLOOKUP($A2271,OSA!$BD:$BD,1,0),0)</f>
        <v>0</v>
      </c>
      <c r="J2271" t="str">
        <f t="shared" si="160"/>
        <v/>
      </c>
      <c r="K2271" s="48"/>
      <c r="N2271" s="4"/>
      <c r="U2271" s="69">
        <f t="shared" si="162"/>
        <v>0</v>
      </c>
      <c r="V2271" s="75">
        <f t="shared" si="163"/>
        <v>0</v>
      </c>
      <c r="W2271">
        <f>IFERROR(VLOOKUP($J2272,OSA!$BD:$BD,1,0),0)</f>
        <v>0</v>
      </c>
    </row>
    <row r="2272" spans="1:23" x14ac:dyDescent="0.35">
      <c r="A2272" t="str">
        <f t="shared" si="161"/>
        <v/>
      </c>
      <c r="H2272">
        <f>IFERROR(VLOOKUP($A2272,OSA!$BD:$BD,1,0),0)</f>
        <v>0</v>
      </c>
      <c r="J2272" t="str">
        <f t="shared" si="160"/>
        <v/>
      </c>
      <c r="K2272" s="48"/>
      <c r="N2272" s="4"/>
      <c r="U2272" s="69">
        <f t="shared" si="162"/>
        <v>0</v>
      </c>
      <c r="V2272" s="75">
        <f t="shared" si="163"/>
        <v>0</v>
      </c>
      <c r="W2272">
        <f>IFERROR(VLOOKUP($J2273,OSA!$BD:$BD,1,0),0)</f>
        <v>0</v>
      </c>
    </row>
    <row r="2273" spans="1:23" x14ac:dyDescent="0.35">
      <c r="A2273" t="str">
        <f t="shared" si="161"/>
        <v/>
      </c>
      <c r="H2273">
        <f>IFERROR(VLOOKUP($A2273,OSA!$BD:$BD,1,0),0)</f>
        <v>0</v>
      </c>
      <c r="J2273" t="str">
        <f t="shared" si="160"/>
        <v/>
      </c>
      <c r="K2273" s="48"/>
      <c r="N2273" s="4"/>
      <c r="U2273" s="69">
        <f t="shared" si="162"/>
        <v>0</v>
      </c>
      <c r="V2273" s="75">
        <f t="shared" si="163"/>
        <v>0</v>
      </c>
      <c r="W2273">
        <f>IFERROR(VLOOKUP($J2274,OSA!$BD:$BD,1,0),0)</f>
        <v>0</v>
      </c>
    </row>
    <row r="2274" spans="1:23" x14ac:dyDescent="0.35">
      <c r="A2274" t="str">
        <f t="shared" si="161"/>
        <v/>
      </c>
      <c r="H2274">
        <f>IFERROR(VLOOKUP($A2274,OSA!$BD:$BD,1,0),0)</f>
        <v>0</v>
      </c>
      <c r="J2274" t="str">
        <f t="shared" si="160"/>
        <v/>
      </c>
      <c r="K2274" s="48"/>
      <c r="N2274" s="4"/>
      <c r="U2274" s="69">
        <f t="shared" si="162"/>
        <v>0</v>
      </c>
      <c r="V2274" s="75">
        <f t="shared" si="163"/>
        <v>0</v>
      </c>
      <c r="W2274">
        <f>IFERROR(VLOOKUP($J2275,OSA!$BD:$BD,1,0),0)</f>
        <v>0</v>
      </c>
    </row>
    <row r="2275" spans="1:23" x14ac:dyDescent="0.35">
      <c r="A2275" t="str">
        <f t="shared" si="161"/>
        <v/>
      </c>
      <c r="H2275">
        <f>IFERROR(VLOOKUP($A2275,OSA!$BD:$BD,1,0),0)</f>
        <v>0</v>
      </c>
      <c r="J2275" t="str">
        <f t="shared" si="160"/>
        <v/>
      </c>
      <c r="K2275" s="48"/>
      <c r="N2275" s="4"/>
      <c r="U2275" s="69">
        <f t="shared" si="162"/>
        <v>0</v>
      </c>
      <c r="V2275" s="75">
        <f t="shared" si="163"/>
        <v>0</v>
      </c>
      <c r="W2275">
        <f>IFERROR(VLOOKUP($J2276,OSA!$BD:$BD,1,0),0)</f>
        <v>0</v>
      </c>
    </row>
    <row r="2276" spans="1:23" x14ac:dyDescent="0.35">
      <c r="A2276" t="str">
        <f t="shared" si="161"/>
        <v/>
      </c>
      <c r="H2276">
        <f>IFERROR(VLOOKUP($A2276,OSA!$BD:$BD,1,0),0)</f>
        <v>0</v>
      </c>
      <c r="J2276" t="str">
        <f t="shared" si="160"/>
        <v/>
      </c>
      <c r="K2276" s="48"/>
      <c r="N2276" s="4"/>
      <c r="U2276" s="69">
        <f t="shared" si="162"/>
        <v>0</v>
      </c>
      <c r="V2276" s="75">
        <f t="shared" si="163"/>
        <v>0</v>
      </c>
      <c r="W2276">
        <f>IFERROR(VLOOKUP($J2277,OSA!$BD:$BD,1,0),0)</f>
        <v>0</v>
      </c>
    </row>
    <row r="2277" spans="1:23" x14ac:dyDescent="0.35">
      <c r="A2277" t="str">
        <f t="shared" si="161"/>
        <v/>
      </c>
      <c r="H2277">
        <f>IFERROR(VLOOKUP($A2277,OSA!$BD:$BD,1,0),0)</f>
        <v>0</v>
      </c>
      <c r="J2277" t="str">
        <f t="shared" ref="J2277:J2340" si="164">K2277&amp;N2277</f>
        <v/>
      </c>
      <c r="K2277" s="48"/>
      <c r="N2277" s="4"/>
      <c r="U2277" s="69">
        <f t="shared" si="162"/>
        <v>0</v>
      </c>
      <c r="V2277" s="75">
        <f t="shared" si="163"/>
        <v>0</v>
      </c>
      <c r="W2277">
        <f>IFERROR(VLOOKUP($J2278,OSA!$BD:$BD,1,0),0)</f>
        <v>0</v>
      </c>
    </row>
    <row r="2278" spans="1:23" x14ac:dyDescent="0.35">
      <c r="A2278" t="str">
        <f t="shared" si="161"/>
        <v/>
      </c>
      <c r="H2278">
        <f>IFERROR(VLOOKUP($A2278,OSA!$BD:$BD,1,0),0)</f>
        <v>0</v>
      </c>
      <c r="J2278" t="str">
        <f t="shared" si="164"/>
        <v/>
      </c>
      <c r="K2278" s="48"/>
      <c r="N2278" s="4"/>
      <c r="U2278" s="69">
        <f t="shared" si="162"/>
        <v>0</v>
      </c>
      <c r="V2278" s="75">
        <f t="shared" si="163"/>
        <v>0</v>
      </c>
      <c r="W2278">
        <f>IFERROR(VLOOKUP($J2279,OSA!$BD:$BD,1,0),0)</f>
        <v>0</v>
      </c>
    </row>
    <row r="2279" spans="1:23" x14ac:dyDescent="0.35">
      <c r="A2279" t="str">
        <f t="shared" si="161"/>
        <v/>
      </c>
      <c r="H2279">
        <f>IFERROR(VLOOKUP($A2279,OSA!$BD:$BD,1,0),0)</f>
        <v>0</v>
      </c>
      <c r="J2279" t="str">
        <f t="shared" si="164"/>
        <v/>
      </c>
      <c r="K2279" s="48"/>
      <c r="N2279" s="4"/>
      <c r="U2279" s="69">
        <f t="shared" si="162"/>
        <v>0</v>
      </c>
      <c r="V2279" s="75">
        <f t="shared" si="163"/>
        <v>0</v>
      </c>
      <c r="W2279">
        <f>IFERROR(VLOOKUP($J2280,OSA!$BD:$BD,1,0),0)</f>
        <v>0</v>
      </c>
    </row>
    <row r="2280" spans="1:23" x14ac:dyDescent="0.35">
      <c r="A2280" t="str">
        <f t="shared" si="161"/>
        <v/>
      </c>
      <c r="H2280">
        <f>IFERROR(VLOOKUP($A2280,OSA!$BD:$BD,1,0),0)</f>
        <v>0</v>
      </c>
      <c r="J2280" t="str">
        <f t="shared" si="164"/>
        <v/>
      </c>
      <c r="K2280" s="48"/>
      <c r="N2280" s="4"/>
      <c r="U2280" s="69">
        <f t="shared" si="162"/>
        <v>0</v>
      </c>
      <c r="V2280" s="75">
        <f t="shared" si="163"/>
        <v>0</v>
      </c>
      <c r="W2280">
        <f>IFERROR(VLOOKUP($J2281,OSA!$BD:$BD,1,0),0)</f>
        <v>0</v>
      </c>
    </row>
    <row r="2281" spans="1:23" x14ac:dyDescent="0.35">
      <c r="A2281" t="str">
        <f t="shared" si="161"/>
        <v/>
      </c>
      <c r="H2281">
        <f>IFERROR(VLOOKUP($A2281,OSA!$BD:$BD,1,0),0)</f>
        <v>0</v>
      </c>
      <c r="J2281" t="str">
        <f t="shared" si="164"/>
        <v/>
      </c>
      <c r="K2281" s="48"/>
      <c r="N2281" s="4"/>
      <c r="U2281" s="69">
        <f t="shared" si="162"/>
        <v>0</v>
      </c>
      <c r="V2281" s="75">
        <f t="shared" si="163"/>
        <v>0</v>
      </c>
      <c r="W2281">
        <f>IFERROR(VLOOKUP($J2282,OSA!$BD:$BD,1,0),0)</f>
        <v>0</v>
      </c>
    </row>
    <row r="2282" spans="1:23" x14ac:dyDescent="0.35">
      <c r="A2282" t="str">
        <f t="shared" si="161"/>
        <v/>
      </c>
      <c r="H2282">
        <f>IFERROR(VLOOKUP($A2282,OSA!$BD:$BD,1,0),0)</f>
        <v>0</v>
      </c>
      <c r="J2282" t="str">
        <f t="shared" si="164"/>
        <v/>
      </c>
      <c r="K2282" s="48"/>
      <c r="N2282" s="4"/>
      <c r="U2282" s="69">
        <f t="shared" si="162"/>
        <v>0</v>
      </c>
      <c r="V2282" s="75">
        <f t="shared" si="163"/>
        <v>0</v>
      </c>
      <c r="W2282">
        <f>IFERROR(VLOOKUP($J2283,OSA!$BD:$BD,1,0),0)</f>
        <v>0</v>
      </c>
    </row>
    <row r="2283" spans="1:23" x14ac:dyDescent="0.35">
      <c r="A2283" t="str">
        <f t="shared" si="161"/>
        <v/>
      </c>
      <c r="H2283">
        <f>IFERROR(VLOOKUP($A2283,OSA!$BD:$BD,1,0),0)</f>
        <v>0</v>
      </c>
      <c r="J2283" t="str">
        <f t="shared" si="164"/>
        <v/>
      </c>
      <c r="K2283" s="48"/>
      <c r="N2283" s="4"/>
      <c r="U2283" s="69">
        <f t="shared" si="162"/>
        <v>0</v>
      </c>
      <c r="V2283" s="75">
        <f t="shared" si="163"/>
        <v>0</v>
      </c>
      <c r="W2283">
        <f>IFERROR(VLOOKUP($J2284,OSA!$BD:$BD,1,0),0)</f>
        <v>0</v>
      </c>
    </row>
    <row r="2284" spans="1:23" x14ac:dyDescent="0.35">
      <c r="A2284" t="str">
        <f t="shared" si="161"/>
        <v/>
      </c>
      <c r="H2284">
        <f>IFERROR(VLOOKUP($A2284,OSA!$BD:$BD,1,0),0)</f>
        <v>0</v>
      </c>
      <c r="J2284" t="str">
        <f t="shared" si="164"/>
        <v/>
      </c>
      <c r="K2284" s="48"/>
      <c r="N2284" s="4"/>
      <c r="U2284" s="69">
        <f t="shared" si="162"/>
        <v>0</v>
      </c>
      <c r="V2284" s="75">
        <f t="shared" si="163"/>
        <v>0</v>
      </c>
      <c r="W2284">
        <f>IFERROR(VLOOKUP($J2285,OSA!$BD:$BD,1,0),0)</f>
        <v>0</v>
      </c>
    </row>
    <row r="2285" spans="1:23" x14ac:dyDescent="0.35">
      <c r="A2285" t="str">
        <f t="shared" si="161"/>
        <v/>
      </c>
      <c r="H2285">
        <f>IFERROR(VLOOKUP($A2285,OSA!$BD:$BD,1,0),0)</f>
        <v>0</v>
      </c>
      <c r="J2285" t="str">
        <f t="shared" si="164"/>
        <v/>
      </c>
      <c r="K2285" s="48"/>
      <c r="N2285" s="4"/>
      <c r="U2285" s="69">
        <f t="shared" si="162"/>
        <v>0</v>
      </c>
      <c r="V2285" s="75">
        <f t="shared" si="163"/>
        <v>0</v>
      </c>
      <c r="W2285">
        <f>IFERROR(VLOOKUP($J2286,OSA!$BD:$BD,1,0),0)</f>
        <v>0</v>
      </c>
    </row>
    <row r="2286" spans="1:23" x14ac:dyDescent="0.35">
      <c r="A2286" t="str">
        <f t="shared" si="161"/>
        <v/>
      </c>
      <c r="H2286">
        <f>IFERROR(VLOOKUP($A2286,OSA!$BD:$BD,1,0),0)</f>
        <v>0</v>
      </c>
      <c r="J2286" t="str">
        <f t="shared" si="164"/>
        <v/>
      </c>
      <c r="K2286" s="48"/>
      <c r="N2286" s="4"/>
      <c r="U2286" s="69">
        <f t="shared" si="162"/>
        <v>0</v>
      </c>
      <c r="V2286" s="75">
        <f t="shared" si="163"/>
        <v>0</v>
      </c>
      <c r="W2286">
        <f>IFERROR(VLOOKUP($J2287,OSA!$BD:$BD,1,0),0)</f>
        <v>0</v>
      </c>
    </row>
    <row r="2287" spans="1:23" x14ac:dyDescent="0.35">
      <c r="A2287" t="str">
        <f t="shared" si="161"/>
        <v/>
      </c>
      <c r="H2287">
        <f>IFERROR(VLOOKUP($A2287,OSA!$BD:$BD,1,0),0)</f>
        <v>0</v>
      </c>
      <c r="J2287" t="str">
        <f t="shared" si="164"/>
        <v/>
      </c>
      <c r="K2287" s="48"/>
      <c r="N2287" s="4"/>
      <c r="U2287" s="69">
        <f t="shared" si="162"/>
        <v>0</v>
      </c>
      <c r="V2287" s="75">
        <f t="shared" si="163"/>
        <v>0</v>
      </c>
      <c r="W2287">
        <f>IFERROR(VLOOKUP($J2288,OSA!$BD:$BD,1,0),0)</f>
        <v>0</v>
      </c>
    </row>
    <row r="2288" spans="1:23" x14ac:dyDescent="0.35">
      <c r="A2288" t="str">
        <f t="shared" si="161"/>
        <v/>
      </c>
      <c r="H2288">
        <f>IFERROR(VLOOKUP($A2288,OSA!$BD:$BD,1,0),0)</f>
        <v>0</v>
      </c>
      <c r="J2288" t="str">
        <f t="shared" si="164"/>
        <v/>
      </c>
      <c r="K2288" s="48"/>
      <c r="N2288" s="4"/>
      <c r="U2288" s="69">
        <f t="shared" si="162"/>
        <v>0</v>
      </c>
      <c r="V2288" s="75">
        <f t="shared" si="163"/>
        <v>0</v>
      </c>
      <c r="W2288">
        <f>IFERROR(VLOOKUP($J2289,OSA!$BD:$BD,1,0),0)</f>
        <v>0</v>
      </c>
    </row>
    <row r="2289" spans="1:23" x14ac:dyDescent="0.35">
      <c r="A2289" t="str">
        <f t="shared" si="161"/>
        <v/>
      </c>
      <c r="H2289">
        <f>IFERROR(VLOOKUP($A2289,OSA!$BD:$BD,1,0),0)</f>
        <v>0</v>
      </c>
      <c r="J2289" t="str">
        <f t="shared" si="164"/>
        <v/>
      </c>
      <c r="K2289" s="48"/>
      <c r="N2289" s="4"/>
      <c r="U2289" s="69">
        <f t="shared" si="162"/>
        <v>0</v>
      </c>
      <c r="V2289" s="75">
        <f t="shared" si="163"/>
        <v>0</v>
      </c>
      <c r="W2289">
        <f>IFERROR(VLOOKUP($J2290,OSA!$BD:$BD,1,0),0)</f>
        <v>0</v>
      </c>
    </row>
    <row r="2290" spans="1:23" x14ac:dyDescent="0.35">
      <c r="A2290" t="str">
        <f t="shared" si="161"/>
        <v/>
      </c>
      <c r="H2290">
        <f>IFERROR(VLOOKUP($A2290,OSA!$BD:$BD,1,0),0)</f>
        <v>0</v>
      </c>
      <c r="J2290" t="str">
        <f t="shared" si="164"/>
        <v/>
      </c>
      <c r="K2290" s="48"/>
      <c r="N2290" s="4"/>
      <c r="U2290" s="69">
        <f t="shared" si="162"/>
        <v>0</v>
      </c>
      <c r="V2290" s="75">
        <f t="shared" si="163"/>
        <v>0</v>
      </c>
      <c r="W2290">
        <f>IFERROR(VLOOKUP($J2291,OSA!$BD:$BD,1,0),0)</f>
        <v>0</v>
      </c>
    </row>
    <row r="2291" spans="1:23" x14ac:dyDescent="0.35">
      <c r="A2291" t="str">
        <f t="shared" si="161"/>
        <v/>
      </c>
      <c r="H2291">
        <f>IFERROR(VLOOKUP($A2291,OSA!$BD:$BD,1,0),0)</f>
        <v>0</v>
      </c>
      <c r="J2291" t="str">
        <f t="shared" si="164"/>
        <v/>
      </c>
      <c r="K2291" s="48"/>
      <c r="N2291" s="4"/>
      <c r="U2291" s="69">
        <f t="shared" si="162"/>
        <v>0</v>
      </c>
      <c r="V2291" s="75">
        <f t="shared" si="163"/>
        <v>0</v>
      </c>
      <c r="W2291">
        <f>IFERROR(VLOOKUP($J2292,OSA!$BD:$BD,1,0),0)</f>
        <v>0</v>
      </c>
    </row>
    <row r="2292" spans="1:23" x14ac:dyDescent="0.35">
      <c r="A2292" t="str">
        <f t="shared" si="161"/>
        <v/>
      </c>
      <c r="H2292">
        <f>IFERROR(VLOOKUP($A2292,OSA!$BD:$BD,1,0),0)</f>
        <v>0</v>
      </c>
      <c r="J2292" t="str">
        <f t="shared" si="164"/>
        <v/>
      </c>
      <c r="K2292" s="48"/>
      <c r="N2292" s="4"/>
      <c r="U2292" s="69">
        <f t="shared" si="162"/>
        <v>0</v>
      </c>
      <c r="V2292" s="75">
        <f t="shared" si="163"/>
        <v>0</v>
      </c>
      <c r="W2292">
        <f>IFERROR(VLOOKUP($J2293,OSA!$BD:$BD,1,0),0)</f>
        <v>0</v>
      </c>
    </row>
    <row r="2293" spans="1:23" x14ac:dyDescent="0.35">
      <c r="A2293" t="str">
        <f t="shared" si="161"/>
        <v/>
      </c>
      <c r="H2293">
        <f>IFERROR(VLOOKUP($A2293,OSA!$BD:$BD,1,0),0)</f>
        <v>0</v>
      </c>
      <c r="J2293" t="str">
        <f t="shared" si="164"/>
        <v/>
      </c>
      <c r="K2293" s="48"/>
      <c r="N2293" s="4"/>
      <c r="U2293" s="69">
        <f t="shared" si="162"/>
        <v>0</v>
      </c>
      <c r="V2293" s="75">
        <f t="shared" si="163"/>
        <v>0</v>
      </c>
      <c r="W2293">
        <f>IFERROR(VLOOKUP($J2294,OSA!$BD:$BD,1,0),0)</f>
        <v>0</v>
      </c>
    </row>
    <row r="2294" spans="1:23" x14ac:dyDescent="0.35">
      <c r="A2294" t="str">
        <f t="shared" si="161"/>
        <v/>
      </c>
      <c r="H2294">
        <f>IFERROR(VLOOKUP($A2294,OSA!$BD:$BD,1,0),0)</f>
        <v>0</v>
      </c>
      <c r="J2294" t="str">
        <f t="shared" si="164"/>
        <v/>
      </c>
      <c r="K2294" s="48"/>
      <c r="N2294" s="4"/>
      <c r="U2294" s="69">
        <f t="shared" si="162"/>
        <v>0</v>
      </c>
      <c r="V2294" s="75">
        <f t="shared" si="163"/>
        <v>0</v>
      </c>
      <c r="W2294">
        <f>IFERROR(VLOOKUP($J2295,OSA!$BD:$BD,1,0),0)</f>
        <v>0</v>
      </c>
    </row>
    <row r="2295" spans="1:23" x14ac:dyDescent="0.35">
      <c r="A2295" t="str">
        <f t="shared" si="161"/>
        <v/>
      </c>
      <c r="H2295">
        <f>IFERROR(VLOOKUP($A2295,OSA!$BD:$BD,1,0),0)</f>
        <v>0</v>
      </c>
      <c r="J2295" t="str">
        <f t="shared" si="164"/>
        <v/>
      </c>
      <c r="K2295" s="48"/>
      <c r="N2295" s="4"/>
      <c r="U2295" s="69">
        <f t="shared" si="162"/>
        <v>0</v>
      </c>
      <c r="V2295" s="75">
        <f t="shared" si="163"/>
        <v>0</v>
      </c>
      <c r="W2295">
        <f>IFERROR(VLOOKUP($J2296,OSA!$BD:$BD,1,0),0)</f>
        <v>0</v>
      </c>
    </row>
    <row r="2296" spans="1:23" x14ac:dyDescent="0.35">
      <c r="A2296" t="str">
        <f t="shared" si="161"/>
        <v/>
      </c>
      <c r="H2296">
        <f>IFERROR(VLOOKUP($A2296,OSA!$BD:$BD,1,0),0)</f>
        <v>0</v>
      </c>
      <c r="J2296" t="str">
        <f t="shared" si="164"/>
        <v/>
      </c>
      <c r="K2296" s="48"/>
      <c r="N2296" s="4"/>
      <c r="U2296" s="69">
        <f t="shared" ref="U2296:U2342" si="165">SUM(O2296:Q2296)/3</f>
        <v>0</v>
      </c>
      <c r="V2296" s="75">
        <f t="shared" ref="V2296:V2342" si="166">SUM(R2296:T2296)/3</f>
        <v>0</v>
      </c>
      <c r="W2296">
        <f>IFERROR(VLOOKUP($J2297,OSA!$BD:$BD,1,0),0)</f>
        <v>0</v>
      </c>
    </row>
    <row r="2297" spans="1:23" x14ac:dyDescent="0.35">
      <c r="A2297" t="str">
        <f t="shared" si="161"/>
        <v/>
      </c>
      <c r="H2297">
        <f>IFERROR(VLOOKUP($A2297,OSA!$BD:$BD,1,0),0)</f>
        <v>0</v>
      </c>
      <c r="J2297" t="str">
        <f t="shared" si="164"/>
        <v/>
      </c>
      <c r="K2297" s="48"/>
      <c r="N2297" s="4"/>
      <c r="U2297" s="69">
        <f t="shared" si="165"/>
        <v>0</v>
      </c>
      <c r="V2297" s="75">
        <f t="shared" si="166"/>
        <v>0</v>
      </c>
      <c r="W2297">
        <f>IFERROR(VLOOKUP($J2298,OSA!$BD:$BD,1,0),0)</f>
        <v>0</v>
      </c>
    </row>
    <row r="2298" spans="1:23" x14ac:dyDescent="0.35">
      <c r="A2298" t="str">
        <f t="shared" si="161"/>
        <v/>
      </c>
      <c r="H2298">
        <f>IFERROR(VLOOKUP($A2298,OSA!$BD:$BD,1,0),0)</f>
        <v>0</v>
      </c>
      <c r="J2298" t="str">
        <f t="shared" si="164"/>
        <v/>
      </c>
      <c r="K2298" s="48"/>
      <c r="N2298" s="4"/>
      <c r="U2298" s="69">
        <f t="shared" si="165"/>
        <v>0</v>
      </c>
      <c r="V2298" s="75">
        <f t="shared" si="166"/>
        <v>0</v>
      </c>
      <c r="W2298">
        <f>IFERROR(VLOOKUP($J2299,OSA!$BD:$BD,1,0),0)</f>
        <v>0</v>
      </c>
    </row>
    <row r="2299" spans="1:23" x14ac:dyDescent="0.35">
      <c r="A2299" t="str">
        <f t="shared" si="161"/>
        <v/>
      </c>
      <c r="H2299">
        <f>IFERROR(VLOOKUP($A2299,OSA!$BD:$BD,1,0),0)</f>
        <v>0</v>
      </c>
      <c r="J2299" t="str">
        <f t="shared" si="164"/>
        <v/>
      </c>
      <c r="K2299" s="48"/>
      <c r="N2299" s="4"/>
      <c r="U2299" s="69">
        <f t="shared" si="165"/>
        <v>0</v>
      </c>
      <c r="V2299" s="75">
        <f t="shared" si="166"/>
        <v>0</v>
      </c>
      <c r="W2299">
        <f>IFERROR(VLOOKUP($J2300,OSA!$BD:$BD,1,0),0)</f>
        <v>0</v>
      </c>
    </row>
    <row r="2300" spans="1:23" x14ac:dyDescent="0.35">
      <c r="A2300" t="str">
        <f t="shared" si="161"/>
        <v/>
      </c>
      <c r="H2300">
        <f>IFERROR(VLOOKUP($A2300,OSA!$BD:$BD,1,0),0)</f>
        <v>0</v>
      </c>
      <c r="J2300" t="str">
        <f t="shared" si="164"/>
        <v/>
      </c>
      <c r="K2300" s="48"/>
      <c r="N2300" s="4"/>
      <c r="U2300" s="69">
        <f t="shared" si="165"/>
        <v>0</v>
      </c>
      <c r="V2300" s="75">
        <f t="shared" si="166"/>
        <v>0</v>
      </c>
      <c r="W2300">
        <f>IFERROR(VLOOKUP($J2301,OSA!$BD:$BD,1,0),0)</f>
        <v>0</v>
      </c>
    </row>
    <row r="2301" spans="1:23" x14ac:dyDescent="0.35">
      <c r="A2301" t="str">
        <f t="shared" si="161"/>
        <v/>
      </c>
      <c r="H2301">
        <f>IFERROR(VLOOKUP($A2301,OSA!$BD:$BD,1,0),0)</f>
        <v>0</v>
      </c>
      <c r="J2301" t="str">
        <f t="shared" si="164"/>
        <v/>
      </c>
      <c r="K2301" s="48"/>
      <c r="N2301" s="4"/>
      <c r="U2301" s="69">
        <f t="shared" si="165"/>
        <v>0</v>
      </c>
      <c r="V2301" s="75">
        <f t="shared" si="166"/>
        <v>0</v>
      </c>
      <c r="W2301">
        <f>IFERROR(VLOOKUP($J2302,OSA!$BD:$BD,1,0),0)</f>
        <v>0</v>
      </c>
    </row>
    <row r="2302" spans="1:23" x14ac:dyDescent="0.35">
      <c r="A2302" t="str">
        <f t="shared" si="161"/>
        <v/>
      </c>
      <c r="H2302">
        <f>IFERROR(VLOOKUP($A2302,OSA!$BD:$BD,1,0),0)</f>
        <v>0</v>
      </c>
      <c r="J2302" t="str">
        <f t="shared" si="164"/>
        <v/>
      </c>
      <c r="K2302" s="48"/>
      <c r="N2302" s="4"/>
      <c r="U2302" s="69">
        <f t="shared" si="165"/>
        <v>0</v>
      </c>
      <c r="V2302" s="75">
        <f t="shared" si="166"/>
        <v>0</v>
      </c>
      <c r="W2302">
        <f>IFERROR(VLOOKUP($J2303,OSA!$BD:$BD,1,0),0)</f>
        <v>0</v>
      </c>
    </row>
    <row r="2303" spans="1:23" x14ac:dyDescent="0.35">
      <c r="A2303" t="str">
        <f t="shared" si="161"/>
        <v/>
      </c>
      <c r="H2303">
        <f>IFERROR(VLOOKUP($A2303,OSA!$BD:$BD,1,0),0)</f>
        <v>0</v>
      </c>
      <c r="J2303" t="str">
        <f t="shared" si="164"/>
        <v/>
      </c>
      <c r="K2303" s="48"/>
      <c r="N2303" s="4"/>
      <c r="U2303" s="69">
        <f t="shared" si="165"/>
        <v>0</v>
      </c>
      <c r="V2303" s="75">
        <f t="shared" si="166"/>
        <v>0</v>
      </c>
      <c r="W2303">
        <f>IFERROR(VLOOKUP($J2304,OSA!$BD:$BD,1,0),0)</f>
        <v>0</v>
      </c>
    </row>
    <row r="2304" spans="1:23" x14ac:dyDescent="0.35">
      <c r="A2304" t="str">
        <f t="shared" si="161"/>
        <v/>
      </c>
      <c r="H2304">
        <f>IFERROR(VLOOKUP($A2304,OSA!$BD:$BD,1,0),0)</f>
        <v>0</v>
      </c>
      <c r="J2304" t="str">
        <f t="shared" si="164"/>
        <v/>
      </c>
      <c r="K2304" s="48"/>
      <c r="N2304" s="4"/>
      <c r="U2304" s="69">
        <f t="shared" si="165"/>
        <v>0</v>
      </c>
      <c r="V2304" s="75">
        <f t="shared" si="166"/>
        <v>0</v>
      </c>
      <c r="W2304">
        <f>IFERROR(VLOOKUP($J2305,OSA!$BD:$BD,1,0),0)</f>
        <v>0</v>
      </c>
    </row>
    <row r="2305" spans="1:23" x14ac:dyDescent="0.35">
      <c r="A2305" t="str">
        <f t="shared" si="161"/>
        <v/>
      </c>
      <c r="H2305">
        <f>IFERROR(VLOOKUP($A2305,OSA!$BD:$BD,1,0),0)</f>
        <v>0</v>
      </c>
      <c r="J2305" t="str">
        <f t="shared" si="164"/>
        <v/>
      </c>
      <c r="K2305" s="48"/>
      <c r="N2305" s="4"/>
      <c r="U2305" s="69">
        <f t="shared" si="165"/>
        <v>0</v>
      </c>
      <c r="V2305" s="75">
        <f t="shared" si="166"/>
        <v>0</v>
      </c>
      <c r="W2305">
        <f>IFERROR(VLOOKUP($J2306,OSA!$BD:$BD,1,0),0)</f>
        <v>0</v>
      </c>
    </row>
    <row r="2306" spans="1:23" x14ac:dyDescent="0.35">
      <c r="A2306" t="str">
        <f t="shared" si="161"/>
        <v/>
      </c>
      <c r="H2306">
        <f>IFERROR(VLOOKUP($A2306,OSA!$BD:$BD,1,0),0)</f>
        <v>0</v>
      </c>
      <c r="J2306" t="str">
        <f t="shared" si="164"/>
        <v/>
      </c>
      <c r="K2306" s="48"/>
      <c r="N2306" s="4"/>
      <c r="U2306" s="69">
        <f t="shared" si="165"/>
        <v>0</v>
      </c>
      <c r="V2306" s="75">
        <f t="shared" si="166"/>
        <v>0</v>
      </c>
      <c r="W2306">
        <f>IFERROR(VLOOKUP($J2307,OSA!$BD:$BD,1,0),0)</f>
        <v>0</v>
      </c>
    </row>
    <row r="2307" spans="1:23" x14ac:dyDescent="0.35">
      <c r="A2307" t="str">
        <f t="shared" ref="A2307:A2370" si="167">B2307&amp;E2307</f>
        <v/>
      </c>
      <c r="H2307">
        <f>IFERROR(VLOOKUP($A2307,OSA!$BD:$BD,1,0),0)</f>
        <v>0</v>
      </c>
      <c r="J2307" t="str">
        <f t="shared" si="164"/>
        <v/>
      </c>
      <c r="K2307" s="48"/>
      <c r="N2307" s="4"/>
      <c r="U2307" s="69">
        <f t="shared" si="165"/>
        <v>0</v>
      </c>
      <c r="V2307" s="75">
        <f t="shared" si="166"/>
        <v>0</v>
      </c>
      <c r="W2307">
        <f>IFERROR(VLOOKUP($J2308,OSA!$BD:$BD,1,0),0)</f>
        <v>0</v>
      </c>
    </row>
    <row r="2308" spans="1:23" x14ac:dyDescent="0.35">
      <c r="A2308" t="str">
        <f t="shared" si="167"/>
        <v/>
      </c>
      <c r="H2308">
        <f>IFERROR(VLOOKUP($A2308,OSA!$BD:$BD,1,0),0)</f>
        <v>0</v>
      </c>
      <c r="J2308" t="str">
        <f t="shared" si="164"/>
        <v/>
      </c>
      <c r="K2308" s="48"/>
      <c r="N2308" s="4"/>
      <c r="U2308" s="69">
        <f t="shared" si="165"/>
        <v>0</v>
      </c>
      <c r="V2308" s="75">
        <f t="shared" si="166"/>
        <v>0</v>
      </c>
      <c r="W2308">
        <f>IFERROR(VLOOKUP($J2309,OSA!$BD:$BD,1,0),0)</f>
        <v>0</v>
      </c>
    </row>
    <row r="2309" spans="1:23" x14ac:dyDescent="0.35">
      <c r="A2309" t="str">
        <f t="shared" si="167"/>
        <v/>
      </c>
      <c r="H2309">
        <f>IFERROR(VLOOKUP($A2309,OSA!$BD:$BD,1,0),0)</f>
        <v>0</v>
      </c>
      <c r="J2309" t="str">
        <f t="shared" si="164"/>
        <v/>
      </c>
      <c r="K2309" s="48"/>
      <c r="N2309" s="4"/>
      <c r="U2309" s="69">
        <f t="shared" si="165"/>
        <v>0</v>
      </c>
      <c r="V2309" s="75">
        <f t="shared" si="166"/>
        <v>0</v>
      </c>
      <c r="W2309">
        <f>IFERROR(VLOOKUP($J2310,OSA!$BD:$BD,1,0),0)</f>
        <v>0</v>
      </c>
    </row>
    <row r="2310" spans="1:23" x14ac:dyDescent="0.35">
      <c r="A2310" t="str">
        <f t="shared" si="167"/>
        <v/>
      </c>
      <c r="H2310">
        <f>IFERROR(VLOOKUP($A2310,OSA!$BD:$BD,1,0),0)</f>
        <v>0</v>
      </c>
      <c r="J2310" t="str">
        <f t="shared" si="164"/>
        <v/>
      </c>
      <c r="K2310" s="48"/>
      <c r="N2310" s="4"/>
      <c r="U2310" s="69">
        <f t="shared" si="165"/>
        <v>0</v>
      </c>
      <c r="V2310" s="75">
        <f t="shared" si="166"/>
        <v>0</v>
      </c>
      <c r="W2310">
        <f>IFERROR(VLOOKUP($J2311,OSA!$BD:$BD,1,0),0)</f>
        <v>0</v>
      </c>
    </row>
    <row r="2311" spans="1:23" x14ac:dyDescent="0.35">
      <c r="A2311" t="str">
        <f t="shared" si="167"/>
        <v/>
      </c>
      <c r="H2311">
        <f>IFERROR(VLOOKUP($A2311,OSA!$BD:$BD,1,0),0)</f>
        <v>0</v>
      </c>
      <c r="J2311" t="str">
        <f t="shared" si="164"/>
        <v/>
      </c>
      <c r="K2311" s="48"/>
      <c r="N2311" s="4"/>
      <c r="U2311" s="69">
        <f t="shared" si="165"/>
        <v>0</v>
      </c>
      <c r="V2311" s="75">
        <f t="shared" si="166"/>
        <v>0</v>
      </c>
      <c r="W2311">
        <f>IFERROR(VLOOKUP($J2312,OSA!$BD:$BD,1,0),0)</f>
        <v>0</v>
      </c>
    </row>
    <row r="2312" spans="1:23" x14ac:dyDescent="0.35">
      <c r="A2312" t="str">
        <f t="shared" si="167"/>
        <v/>
      </c>
      <c r="H2312">
        <f>IFERROR(VLOOKUP($A2312,OSA!$BD:$BD,1,0),0)</f>
        <v>0</v>
      </c>
      <c r="J2312" t="str">
        <f t="shared" si="164"/>
        <v/>
      </c>
      <c r="K2312" s="48"/>
      <c r="N2312" s="4"/>
      <c r="U2312" s="69">
        <f t="shared" si="165"/>
        <v>0</v>
      </c>
      <c r="V2312" s="75">
        <f t="shared" si="166"/>
        <v>0</v>
      </c>
      <c r="W2312">
        <f>IFERROR(VLOOKUP($J2313,OSA!$BD:$BD,1,0),0)</f>
        <v>0</v>
      </c>
    </row>
    <row r="2313" spans="1:23" x14ac:dyDescent="0.35">
      <c r="A2313" t="str">
        <f t="shared" si="167"/>
        <v/>
      </c>
      <c r="H2313">
        <f>IFERROR(VLOOKUP($A2313,OSA!$BD:$BD,1,0),0)</f>
        <v>0</v>
      </c>
      <c r="J2313" t="str">
        <f t="shared" si="164"/>
        <v/>
      </c>
      <c r="K2313" s="48"/>
      <c r="N2313" s="4"/>
      <c r="U2313" s="69">
        <f t="shared" si="165"/>
        <v>0</v>
      </c>
      <c r="V2313" s="75">
        <f t="shared" si="166"/>
        <v>0</v>
      </c>
      <c r="W2313">
        <f>IFERROR(VLOOKUP($J2314,OSA!$BD:$BD,1,0),0)</f>
        <v>0</v>
      </c>
    </row>
    <row r="2314" spans="1:23" x14ac:dyDescent="0.35">
      <c r="A2314" t="str">
        <f t="shared" si="167"/>
        <v/>
      </c>
      <c r="H2314">
        <f>IFERROR(VLOOKUP($A2314,OSA!$BD:$BD,1,0),0)</f>
        <v>0</v>
      </c>
      <c r="J2314" t="str">
        <f t="shared" si="164"/>
        <v/>
      </c>
      <c r="K2314" s="48"/>
      <c r="N2314" s="4"/>
      <c r="U2314" s="69">
        <f t="shared" si="165"/>
        <v>0</v>
      </c>
      <c r="V2314" s="75">
        <f t="shared" si="166"/>
        <v>0</v>
      </c>
      <c r="W2314">
        <f>IFERROR(VLOOKUP($J2315,OSA!$BD:$BD,1,0),0)</f>
        <v>0</v>
      </c>
    </row>
    <row r="2315" spans="1:23" x14ac:dyDescent="0.35">
      <c r="A2315" t="str">
        <f t="shared" si="167"/>
        <v/>
      </c>
      <c r="H2315">
        <f>IFERROR(VLOOKUP($A2315,OSA!$BD:$BD,1,0),0)</f>
        <v>0</v>
      </c>
      <c r="J2315" t="str">
        <f t="shared" si="164"/>
        <v/>
      </c>
      <c r="K2315" s="48"/>
      <c r="N2315" s="4"/>
      <c r="U2315" s="69">
        <f t="shared" si="165"/>
        <v>0</v>
      </c>
      <c r="V2315" s="75">
        <f t="shared" si="166"/>
        <v>0</v>
      </c>
      <c r="W2315">
        <f>IFERROR(VLOOKUP($J2316,OSA!$BD:$BD,1,0),0)</f>
        <v>0</v>
      </c>
    </row>
    <row r="2316" spans="1:23" x14ac:dyDescent="0.35">
      <c r="A2316" t="str">
        <f t="shared" si="167"/>
        <v/>
      </c>
      <c r="H2316">
        <f>IFERROR(VLOOKUP($A2316,OSA!$BD:$BD,1,0),0)</f>
        <v>0</v>
      </c>
      <c r="J2316" t="str">
        <f t="shared" si="164"/>
        <v/>
      </c>
      <c r="K2316" s="48"/>
      <c r="N2316" s="4"/>
      <c r="U2316" s="69">
        <f t="shared" si="165"/>
        <v>0</v>
      </c>
      <c r="V2316" s="75">
        <f t="shared" si="166"/>
        <v>0</v>
      </c>
      <c r="W2316">
        <f>IFERROR(VLOOKUP($J2317,OSA!$BD:$BD,1,0),0)</f>
        <v>0</v>
      </c>
    </row>
    <row r="2317" spans="1:23" x14ac:dyDescent="0.35">
      <c r="A2317" t="str">
        <f t="shared" si="167"/>
        <v/>
      </c>
      <c r="H2317">
        <f>IFERROR(VLOOKUP($A2317,OSA!$BD:$BD,1,0),0)</f>
        <v>0</v>
      </c>
      <c r="J2317" t="str">
        <f t="shared" si="164"/>
        <v/>
      </c>
      <c r="K2317" s="48"/>
      <c r="N2317" s="4"/>
      <c r="U2317" s="69">
        <f t="shared" si="165"/>
        <v>0</v>
      </c>
      <c r="V2317" s="75">
        <f t="shared" si="166"/>
        <v>0</v>
      </c>
      <c r="W2317">
        <f>IFERROR(VLOOKUP($J2318,OSA!$BD:$BD,1,0),0)</f>
        <v>0</v>
      </c>
    </row>
    <row r="2318" spans="1:23" x14ac:dyDescent="0.35">
      <c r="A2318" t="str">
        <f t="shared" si="167"/>
        <v/>
      </c>
      <c r="H2318">
        <f>IFERROR(VLOOKUP($A2318,OSA!$BD:$BD,1,0),0)</f>
        <v>0</v>
      </c>
      <c r="J2318" t="str">
        <f t="shared" si="164"/>
        <v/>
      </c>
      <c r="K2318" s="48"/>
      <c r="N2318" s="4"/>
      <c r="U2318" s="69">
        <f t="shared" si="165"/>
        <v>0</v>
      </c>
      <c r="V2318" s="75">
        <f t="shared" si="166"/>
        <v>0</v>
      </c>
      <c r="W2318">
        <f>IFERROR(VLOOKUP($J2319,OSA!$BD:$BD,1,0),0)</f>
        <v>0</v>
      </c>
    </row>
    <row r="2319" spans="1:23" x14ac:dyDescent="0.35">
      <c r="A2319" t="str">
        <f t="shared" si="167"/>
        <v/>
      </c>
      <c r="H2319">
        <f>IFERROR(VLOOKUP($A2319,OSA!$BD:$BD,1,0),0)</f>
        <v>0</v>
      </c>
      <c r="J2319" t="str">
        <f t="shared" si="164"/>
        <v/>
      </c>
      <c r="K2319" s="48"/>
      <c r="N2319" s="4"/>
      <c r="U2319" s="69">
        <f t="shared" si="165"/>
        <v>0</v>
      </c>
      <c r="V2319" s="75">
        <f t="shared" si="166"/>
        <v>0</v>
      </c>
      <c r="W2319">
        <f>IFERROR(VLOOKUP($J2320,OSA!$BD:$BD,1,0),0)</f>
        <v>0</v>
      </c>
    </row>
    <row r="2320" spans="1:23" x14ac:dyDescent="0.35">
      <c r="A2320" t="str">
        <f t="shared" si="167"/>
        <v/>
      </c>
      <c r="H2320">
        <f>IFERROR(VLOOKUP($A2320,OSA!$BD:$BD,1,0),0)</f>
        <v>0</v>
      </c>
      <c r="J2320" t="str">
        <f t="shared" si="164"/>
        <v/>
      </c>
      <c r="K2320" s="48"/>
      <c r="N2320" s="4"/>
      <c r="U2320" s="69">
        <f t="shared" si="165"/>
        <v>0</v>
      </c>
      <c r="V2320" s="75">
        <f t="shared" si="166"/>
        <v>0</v>
      </c>
      <c r="W2320">
        <f>IFERROR(VLOOKUP($J2321,OSA!$BD:$BD,1,0),0)</f>
        <v>0</v>
      </c>
    </row>
    <row r="2321" spans="1:23" x14ac:dyDescent="0.35">
      <c r="A2321" t="str">
        <f t="shared" si="167"/>
        <v/>
      </c>
      <c r="H2321">
        <f>IFERROR(VLOOKUP($A2321,OSA!$BD:$BD,1,0),0)</f>
        <v>0</v>
      </c>
      <c r="J2321" t="str">
        <f t="shared" si="164"/>
        <v/>
      </c>
      <c r="K2321" s="48"/>
      <c r="N2321" s="4"/>
      <c r="U2321" s="69">
        <f t="shared" si="165"/>
        <v>0</v>
      </c>
      <c r="V2321" s="75">
        <f t="shared" si="166"/>
        <v>0</v>
      </c>
      <c r="W2321">
        <f>IFERROR(VLOOKUP($J2322,OSA!$BD:$BD,1,0),0)</f>
        <v>0</v>
      </c>
    </row>
    <row r="2322" spans="1:23" x14ac:dyDescent="0.35">
      <c r="A2322" t="str">
        <f t="shared" si="167"/>
        <v/>
      </c>
      <c r="H2322">
        <f>IFERROR(VLOOKUP($A2322,OSA!$BD:$BD,1,0),0)</f>
        <v>0</v>
      </c>
      <c r="J2322" t="str">
        <f t="shared" si="164"/>
        <v/>
      </c>
      <c r="K2322" s="48"/>
      <c r="N2322" s="4"/>
      <c r="U2322" s="69">
        <f t="shared" si="165"/>
        <v>0</v>
      </c>
      <c r="V2322" s="75">
        <f t="shared" si="166"/>
        <v>0</v>
      </c>
      <c r="W2322">
        <f>IFERROR(VLOOKUP($J2323,OSA!$BD:$BD,1,0),0)</f>
        <v>0</v>
      </c>
    </row>
    <row r="2323" spans="1:23" x14ac:dyDescent="0.35">
      <c r="A2323" t="str">
        <f t="shared" si="167"/>
        <v/>
      </c>
      <c r="H2323">
        <f>IFERROR(VLOOKUP($A2323,OSA!$BD:$BD,1,0),0)</f>
        <v>0</v>
      </c>
      <c r="J2323" t="str">
        <f t="shared" si="164"/>
        <v/>
      </c>
      <c r="K2323" s="48"/>
      <c r="N2323" s="4"/>
      <c r="U2323" s="69">
        <f t="shared" si="165"/>
        <v>0</v>
      </c>
      <c r="V2323" s="75">
        <f t="shared" si="166"/>
        <v>0</v>
      </c>
      <c r="W2323">
        <f>IFERROR(VLOOKUP($J2324,OSA!$BD:$BD,1,0),0)</f>
        <v>0</v>
      </c>
    </row>
    <row r="2324" spans="1:23" x14ac:dyDescent="0.35">
      <c r="A2324" t="str">
        <f t="shared" si="167"/>
        <v/>
      </c>
      <c r="H2324">
        <f>IFERROR(VLOOKUP($A2324,OSA!$BD:$BD,1,0),0)</f>
        <v>0</v>
      </c>
      <c r="J2324" t="str">
        <f t="shared" si="164"/>
        <v/>
      </c>
      <c r="K2324" s="48"/>
      <c r="N2324" s="4"/>
      <c r="U2324" s="69">
        <f t="shared" si="165"/>
        <v>0</v>
      </c>
      <c r="V2324" s="75">
        <f t="shared" si="166"/>
        <v>0</v>
      </c>
      <c r="W2324">
        <f>IFERROR(VLOOKUP($J2325,OSA!$BD:$BD,1,0),0)</f>
        <v>0</v>
      </c>
    </row>
    <row r="2325" spans="1:23" x14ac:dyDescent="0.35">
      <c r="A2325" t="str">
        <f t="shared" si="167"/>
        <v/>
      </c>
      <c r="H2325">
        <f>IFERROR(VLOOKUP($A2325,OSA!$BD:$BD,1,0),0)</f>
        <v>0</v>
      </c>
      <c r="J2325" t="str">
        <f t="shared" si="164"/>
        <v/>
      </c>
      <c r="K2325" s="48"/>
      <c r="N2325" s="4"/>
      <c r="U2325" s="69">
        <f t="shared" si="165"/>
        <v>0</v>
      </c>
      <c r="V2325" s="75">
        <f t="shared" si="166"/>
        <v>0</v>
      </c>
      <c r="W2325">
        <f>IFERROR(VLOOKUP($J2326,OSA!$BD:$BD,1,0),0)</f>
        <v>0</v>
      </c>
    </row>
    <row r="2326" spans="1:23" x14ac:dyDescent="0.35">
      <c r="A2326" t="str">
        <f t="shared" si="167"/>
        <v/>
      </c>
      <c r="H2326">
        <f>IFERROR(VLOOKUP($A2326,OSA!$BD:$BD,1,0),0)</f>
        <v>0</v>
      </c>
      <c r="J2326" t="str">
        <f t="shared" si="164"/>
        <v/>
      </c>
      <c r="K2326" s="48"/>
      <c r="N2326" s="4"/>
      <c r="U2326" s="69">
        <f t="shared" si="165"/>
        <v>0</v>
      </c>
      <c r="V2326" s="75">
        <f t="shared" si="166"/>
        <v>0</v>
      </c>
      <c r="W2326">
        <f>IFERROR(VLOOKUP($J2327,OSA!$BD:$BD,1,0),0)</f>
        <v>0</v>
      </c>
    </row>
    <row r="2327" spans="1:23" x14ac:dyDescent="0.35">
      <c r="A2327" t="str">
        <f t="shared" si="167"/>
        <v/>
      </c>
      <c r="H2327">
        <f>IFERROR(VLOOKUP($A2327,OSA!$BD:$BD,1,0),0)</f>
        <v>0</v>
      </c>
      <c r="J2327" t="str">
        <f t="shared" si="164"/>
        <v/>
      </c>
      <c r="K2327" s="48"/>
      <c r="N2327" s="4"/>
      <c r="U2327" s="69">
        <f t="shared" si="165"/>
        <v>0</v>
      </c>
      <c r="V2327" s="75">
        <f t="shared" si="166"/>
        <v>0</v>
      </c>
      <c r="W2327">
        <f>IFERROR(VLOOKUP($J2328,OSA!$BD:$BD,1,0),0)</f>
        <v>0</v>
      </c>
    </row>
    <row r="2328" spans="1:23" x14ac:dyDescent="0.35">
      <c r="A2328" t="str">
        <f t="shared" si="167"/>
        <v/>
      </c>
      <c r="H2328">
        <f>IFERROR(VLOOKUP($A2328,OSA!$BD:$BD,1,0),0)</f>
        <v>0</v>
      </c>
      <c r="J2328" t="str">
        <f t="shared" si="164"/>
        <v/>
      </c>
      <c r="K2328" s="48"/>
      <c r="N2328" s="4"/>
      <c r="U2328" s="69">
        <f t="shared" si="165"/>
        <v>0</v>
      </c>
      <c r="V2328" s="75">
        <f t="shared" si="166"/>
        <v>0</v>
      </c>
      <c r="W2328">
        <f>IFERROR(VLOOKUP($J2329,OSA!$BD:$BD,1,0),0)</f>
        <v>0</v>
      </c>
    </row>
    <row r="2329" spans="1:23" x14ac:dyDescent="0.35">
      <c r="A2329" t="str">
        <f t="shared" si="167"/>
        <v/>
      </c>
      <c r="H2329">
        <f>IFERROR(VLOOKUP($A2329,OSA!$BD:$BD,1,0),0)</f>
        <v>0</v>
      </c>
      <c r="J2329" t="str">
        <f t="shared" si="164"/>
        <v/>
      </c>
      <c r="K2329" s="48"/>
      <c r="N2329" s="4"/>
      <c r="U2329" s="69">
        <f t="shared" si="165"/>
        <v>0</v>
      </c>
      <c r="V2329" s="75">
        <f t="shared" si="166"/>
        <v>0</v>
      </c>
      <c r="W2329">
        <f>IFERROR(VLOOKUP($J2330,OSA!$BD:$BD,1,0),0)</f>
        <v>0</v>
      </c>
    </row>
    <row r="2330" spans="1:23" x14ac:dyDescent="0.35">
      <c r="A2330" t="str">
        <f t="shared" si="167"/>
        <v/>
      </c>
      <c r="H2330">
        <f>IFERROR(VLOOKUP($A2330,OSA!$BD:$BD,1,0),0)</f>
        <v>0</v>
      </c>
      <c r="J2330" t="str">
        <f t="shared" si="164"/>
        <v/>
      </c>
      <c r="K2330" s="48"/>
      <c r="N2330" s="4"/>
      <c r="U2330" s="69">
        <f t="shared" si="165"/>
        <v>0</v>
      </c>
      <c r="V2330" s="75">
        <f t="shared" si="166"/>
        <v>0</v>
      </c>
      <c r="W2330">
        <f>IFERROR(VLOOKUP($J2331,OSA!$BD:$BD,1,0),0)</f>
        <v>0</v>
      </c>
    </row>
    <row r="2331" spans="1:23" x14ac:dyDescent="0.35">
      <c r="A2331" t="str">
        <f t="shared" si="167"/>
        <v/>
      </c>
      <c r="H2331">
        <f>IFERROR(VLOOKUP($A2331,OSA!$BD:$BD,1,0),0)</f>
        <v>0</v>
      </c>
      <c r="J2331" t="str">
        <f t="shared" si="164"/>
        <v/>
      </c>
      <c r="K2331" s="48"/>
      <c r="N2331" s="4"/>
      <c r="U2331" s="69">
        <f t="shared" si="165"/>
        <v>0</v>
      </c>
      <c r="V2331" s="75">
        <f t="shared" si="166"/>
        <v>0</v>
      </c>
      <c r="W2331">
        <f>IFERROR(VLOOKUP($J2332,OSA!$BD:$BD,1,0),0)</f>
        <v>0</v>
      </c>
    </row>
    <row r="2332" spans="1:23" x14ac:dyDescent="0.35">
      <c r="A2332" t="str">
        <f t="shared" si="167"/>
        <v/>
      </c>
      <c r="H2332">
        <f>IFERROR(VLOOKUP($A2332,OSA!$BD:$BD,1,0),0)</f>
        <v>0</v>
      </c>
      <c r="J2332" t="str">
        <f t="shared" si="164"/>
        <v/>
      </c>
      <c r="K2332" s="48"/>
      <c r="N2332" s="4"/>
      <c r="U2332" s="69">
        <f t="shared" si="165"/>
        <v>0</v>
      </c>
      <c r="V2332" s="75">
        <f t="shared" si="166"/>
        <v>0</v>
      </c>
      <c r="W2332">
        <f>IFERROR(VLOOKUP($J2333,OSA!$BD:$BD,1,0),0)</f>
        <v>0</v>
      </c>
    </row>
    <row r="2333" spans="1:23" x14ac:dyDescent="0.35">
      <c r="A2333" t="str">
        <f t="shared" si="167"/>
        <v/>
      </c>
      <c r="H2333">
        <f>IFERROR(VLOOKUP($A2333,OSA!$BD:$BD,1,0),0)</f>
        <v>0</v>
      </c>
      <c r="J2333" t="str">
        <f t="shared" si="164"/>
        <v/>
      </c>
      <c r="K2333" s="48"/>
      <c r="N2333" s="4"/>
      <c r="U2333" s="69">
        <f t="shared" si="165"/>
        <v>0</v>
      </c>
      <c r="V2333" s="75">
        <f t="shared" si="166"/>
        <v>0</v>
      </c>
      <c r="W2333">
        <f>IFERROR(VLOOKUP($J2334,OSA!$BD:$BD,1,0),0)</f>
        <v>0</v>
      </c>
    </row>
    <row r="2334" spans="1:23" x14ac:dyDescent="0.35">
      <c r="A2334" t="str">
        <f t="shared" si="167"/>
        <v/>
      </c>
      <c r="H2334">
        <f>IFERROR(VLOOKUP($A2334,OSA!$BD:$BD,1,0),0)</f>
        <v>0</v>
      </c>
      <c r="J2334" t="str">
        <f t="shared" si="164"/>
        <v/>
      </c>
      <c r="K2334" s="48"/>
      <c r="N2334" s="4"/>
      <c r="U2334" s="69">
        <f t="shared" si="165"/>
        <v>0</v>
      </c>
      <c r="V2334" s="75">
        <f t="shared" si="166"/>
        <v>0</v>
      </c>
      <c r="W2334">
        <f>IFERROR(VLOOKUP($J2335,OSA!$BD:$BD,1,0),0)</f>
        <v>0</v>
      </c>
    </row>
    <row r="2335" spans="1:23" x14ac:dyDescent="0.35">
      <c r="A2335" t="str">
        <f t="shared" si="167"/>
        <v/>
      </c>
      <c r="H2335">
        <f>IFERROR(VLOOKUP($A2335,OSA!$BD:$BD,1,0),0)</f>
        <v>0</v>
      </c>
      <c r="J2335" t="str">
        <f t="shared" si="164"/>
        <v/>
      </c>
      <c r="K2335" s="48"/>
      <c r="N2335" s="4"/>
      <c r="U2335" s="69">
        <f t="shared" si="165"/>
        <v>0</v>
      </c>
      <c r="V2335" s="75">
        <f t="shared" si="166"/>
        <v>0</v>
      </c>
      <c r="W2335">
        <f>IFERROR(VLOOKUP($J2336,OSA!$BD:$BD,1,0),0)</f>
        <v>0</v>
      </c>
    </row>
    <row r="2336" spans="1:23" x14ac:dyDescent="0.35">
      <c r="A2336" t="str">
        <f t="shared" si="167"/>
        <v/>
      </c>
      <c r="H2336">
        <f>IFERROR(VLOOKUP($A2336,OSA!$BD:$BD,1,0),0)</f>
        <v>0</v>
      </c>
      <c r="J2336" t="str">
        <f t="shared" si="164"/>
        <v/>
      </c>
      <c r="K2336" s="48"/>
      <c r="N2336" s="4"/>
      <c r="U2336" s="69">
        <f t="shared" si="165"/>
        <v>0</v>
      </c>
      <c r="V2336" s="75">
        <f t="shared" si="166"/>
        <v>0</v>
      </c>
      <c r="W2336">
        <f>IFERROR(VLOOKUP($J2337,OSA!$BD:$BD,1,0),0)</f>
        <v>0</v>
      </c>
    </row>
    <row r="2337" spans="1:23" x14ac:dyDescent="0.35">
      <c r="A2337" t="str">
        <f t="shared" si="167"/>
        <v/>
      </c>
      <c r="H2337">
        <f>IFERROR(VLOOKUP($A2337,OSA!$BD:$BD,1,0),0)</f>
        <v>0</v>
      </c>
      <c r="J2337" t="str">
        <f t="shared" si="164"/>
        <v/>
      </c>
      <c r="K2337" s="48"/>
      <c r="N2337" s="4"/>
      <c r="U2337" s="69">
        <f t="shared" si="165"/>
        <v>0</v>
      </c>
      <c r="V2337" s="75">
        <f t="shared" si="166"/>
        <v>0</v>
      </c>
      <c r="W2337">
        <f>IFERROR(VLOOKUP($J2338,OSA!$BD:$BD,1,0),0)</f>
        <v>0</v>
      </c>
    </row>
    <row r="2338" spans="1:23" x14ac:dyDescent="0.35">
      <c r="A2338" t="str">
        <f t="shared" si="167"/>
        <v/>
      </c>
      <c r="H2338">
        <f>IFERROR(VLOOKUP($A2338,OSA!$BD:$BD,1,0),0)</f>
        <v>0</v>
      </c>
      <c r="J2338" t="str">
        <f t="shared" si="164"/>
        <v/>
      </c>
      <c r="K2338" s="48"/>
      <c r="N2338" s="4"/>
      <c r="U2338" s="69">
        <f t="shared" si="165"/>
        <v>0</v>
      </c>
      <c r="V2338" s="75">
        <f t="shared" si="166"/>
        <v>0</v>
      </c>
      <c r="W2338">
        <f>IFERROR(VLOOKUP($J2339,OSA!$BD:$BD,1,0),0)</f>
        <v>0</v>
      </c>
    </row>
    <row r="2339" spans="1:23" x14ac:dyDescent="0.35">
      <c r="A2339" t="str">
        <f t="shared" si="167"/>
        <v/>
      </c>
      <c r="H2339">
        <f>IFERROR(VLOOKUP($A2339,OSA!$BD:$BD,1,0),0)</f>
        <v>0</v>
      </c>
      <c r="J2339" t="str">
        <f t="shared" si="164"/>
        <v/>
      </c>
      <c r="K2339" s="48"/>
      <c r="N2339" s="4"/>
      <c r="U2339" s="69">
        <f t="shared" si="165"/>
        <v>0</v>
      </c>
      <c r="V2339" s="75">
        <f t="shared" si="166"/>
        <v>0</v>
      </c>
      <c r="W2339">
        <f>IFERROR(VLOOKUP($J2340,OSA!$BD:$BD,1,0),0)</f>
        <v>0</v>
      </c>
    </row>
    <row r="2340" spans="1:23" x14ac:dyDescent="0.35">
      <c r="A2340" t="str">
        <f t="shared" si="167"/>
        <v/>
      </c>
      <c r="H2340">
        <f>IFERROR(VLOOKUP($A2340,OSA!$BD:$BD,1,0),0)</f>
        <v>0</v>
      </c>
      <c r="J2340" t="str">
        <f t="shared" si="164"/>
        <v/>
      </c>
      <c r="K2340" s="48"/>
      <c r="N2340" s="4"/>
      <c r="U2340" s="69">
        <f t="shared" si="165"/>
        <v>0</v>
      </c>
      <c r="V2340" s="75">
        <f t="shared" si="166"/>
        <v>0</v>
      </c>
      <c r="W2340">
        <f>IFERROR(VLOOKUP($J2341,OSA!$BD:$BD,1,0),0)</f>
        <v>0</v>
      </c>
    </row>
    <row r="2341" spans="1:23" x14ac:dyDescent="0.35">
      <c r="A2341" t="str">
        <f t="shared" si="167"/>
        <v/>
      </c>
      <c r="H2341">
        <f>IFERROR(VLOOKUP($A2341,OSA!$BD:$BD,1,0),0)</f>
        <v>0</v>
      </c>
      <c r="J2341" t="str">
        <f t="shared" ref="J2341:J2404" si="168">K2341&amp;N2341</f>
        <v/>
      </c>
      <c r="K2341" s="48"/>
      <c r="N2341" s="4"/>
      <c r="U2341" s="69">
        <f t="shared" si="165"/>
        <v>0</v>
      </c>
      <c r="V2341" s="75">
        <f t="shared" si="166"/>
        <v>0</v>
      </c>
      <c r="W2341">
        <f>IFERROR(VLOOKUP($J2342,OSA!$BD:$BD,1,0),0)</f>
        <v>0</v>
      </c>
    </row>
    <row r="2342" spans="1:23" x14ac:dyDescent="0.35">
      <c r="A2342" t="str">
        <f t="shared" si="167"/>
        <v/>
      </c>
      <c r="H2342">
        <f>IFERROR(VLOOKUP($A2342,OSA!$BD:$BD,1,0),0)</f>
        <v>0</v>
      </c>
      <c r="J2342" t="str">
        <f t="shared" si="168"/>
        <v/>
      </c>
      <c r="K2342" s="48"/>
      <c r="N2342" s="4"/>
      <c r="U2342" s="69">
        <f t="shared" si="165"/>
        <v>0</v>
      </c>
      <c r="V2342" s="75">
        <f t="shared" si="166"/>
        <v>0</v>
      </c>
      <c r="W2342">
        <f>IFERROR(VLOOKUP($J2343,OSA!$BD:$BD,1,0),0)</f>
        <v>0</v>
      </c>
    </row>
    <row r="2343" spans="1:23" x14ac:dyDescent="0.35">
      <c r="A2343" t="str">
        <f t="shared" si="167"/>
        <v/>
      </c>
      <c r="H2343">
        <f>IFERROR(VLOOKUP($A2343,OSA!$BD:$BD,1,0),0)</f>
        <v>0</v>
      </c>
      <c r="J2343" t="str">
        <f t="shared" si="168"/>
        <v/>
      </c>
      <c r="K2343" s="48"/>
      <c r="N2343" s="4"/>
      <c r="U2343" s="69">
        <f t="shared" ref="U2343:U2406" si="169">SUM(O2343:Q2343)/3</f>
        <v>0</v>
      </c>
      <c r="V2343" s="75">
        <f t="shared" ref="V2343:V2406" si="170">SUM(R2343:T2343)/3</f>
        <v>0</v>
      </c>
      <c r="W2343">
        <f>IFERROR(VLOOKUP($J2344,OSA!$BD:$BD,1,0),0)</f>
        <v>0</v>
      </c>
    </row>
    <row r="2344" spans="1:23" x14ac:dyDescent="0.35">
      <c r="A2344" t="str">
        <f t="shared" si="167"/>
        <v/>
      </c>
      <c r="H2344">
        <f>IFERROR(VLOOKUP($A2344,OSA!$BD:$BD,1,0),0)</f>
        <v>0</v>
      </c>
      <c r="J2344" t="str">
        <f t="shared" si="168"/>
        <v/>
      </c>
      <c r="K2344" s="48"/>
      <c r="N2344" s="4"/>
      <c r="U2344" s="69">
        <f t="shared" si="169"/>
        <v>0</v>
      </c>
      <c r="V2344" s="75">
        <f t="shared" si="170"/>
        <v>0</v>
      </c>
      <c r="W2344">
        <f>IFERROR(VLOOKUP($J2345,OSA!$BD:$BD,1,0),0)</f>
        <v>0</v>
      </c>
    </row>
    <row r="2345" spans="1:23" x14ac:dyDescent="0.35">
      <c r="A2345" t="str">
        <f t="shared" si="167"/>
        <v/>
      </c>
      <c r="H2345">
        <f>IFERROR(VLOOKUP($A2345,OSA!$BD:$BD,1,0),0)</f>
        <v>0</v>
      </c>
      <c r="J2345" t="str">
        <f t="shared" si="168"/>
        <v/>
      </c>
      <c r="K2345" s="48"/>
      <c r="N2345" s="4"/>
      <c r="U2345" s="69">
        <f t="shared" si="169"/>
        <v>0</v>
      </c>
      <c r="V2345" s="75">
        <f t="shared" si="170"/>
        <v>0</v>
      </c>
      <c r="W2345">
        <f>IFERROR(VLOOKUP($J2346,OSA!$BD:$BD,1,0),0)</f>
        <v>0</v>
      </c>
    </row>
    <row r="2346" spans="1:23" x14ac:dyDescent="0.35">
      <c r="A2346" t="str">
        <f t="shared" si="167"/>
        <v/>
      </c>
      <c r="H2346">
        <f>IFERROR(VLOOKUP($A2346,OSA!$BD:$BD,1,0),0)</f>
        <v>0</v>
      </c>
      <c r="J2346" t="str">
        <f t="shared" si="168"/>
        <v/>
      </c>
      <c r="K2346" s="48"/>
      <c r="N2346" s="4"/>
      <c r="U2346" s="69">
        <f t="shared" si="169"/>
        <v>0</v>
      </c>
      <c r="V2346" s="75">
        <f t="shared" si="170"/>
        <v>0</v>
      </c>
      <c r="W2346">
        <f>IFERROR(VLOOKUP($J2347,OSA!$BD:$BD,1,0),0)</f>
        <v>0</v>
      </c>
    </row>
    <row r="2347" spans="1:23" x14ac:dyDescent="0.35">
      <c r="A2347" t="str">
        <f t="shared" si="167"/>
        <v/>
      </c>
      <c r="H2347">
        <f>IFERROR(VLOOKUP($A2347,OSA!$BD:$BD,1,0),0)</f>
        <v>0</v>
      </c>
      <c r="J2347" t="str">
        <f t="shared" si="168"/>
        <v/>
      </c>
      <c r="K2347" s="48"/>
      <c r="N2347" s="4"/>
      <c r="U2347" s="69">
        <f t="shared" si="169"/>
        <v>0</v>
      </c>
      <c r="V2347" s="75">
        <f t="shared" si="170"/>
        <v>0</v>
      </c>
      <c r="W2347">
        <f>IFERROR(VLOOKUP($J2348,OSA!$BD:$BD,1,0),0)</f>
        <v>0</v>
      </c>
    </row>
    <row r="2348" spans="1:23" x14ac:dyDescent="0.35">
      <c r="A2348" t="str">
        <f t="shared" si="167"/>
        <v/>
      </c>
      <c r="H2348">
        <f>IFERROR(VLOOKUP($A2348,OSA!$BD:$BD,1,0),0)</f>
        <v>0</v>
      </c>
      <c r="J2348" t="str">
        <f t="shared" si="168"/>
        <v/>
      </c>
      <c r="K2348" s="48"/>
      <c r="N2348" s="4"/>
      <c r="U2348" s="69">
        <f t="shared" si="169"/>
        <v>0</v>
      </c>
      <c r="V2348" s="75">
        <f t="shared" si="170"/>
        <v>0</v>
      </c>
      <c r="W2348">
        <f>IFERROR(VLOOKUP($J2349,OSA!$BD:$BD,1,0),0)</f>
        <v>0</v>
      </c>
    </row>
    <row r="2349" spans="1:23" x14ac:dyDescent="0.35">
      <c r="A2349" t="str">
        <f t="shared" si="167"/>
        <v/>
      </c>
      <c r="H2349">
        <f>IFERROR(VLOOKUP($A2349,OSA!$BD:$BD,1,0),0)</f>
        <v>0</v>
      </c>
      <c r="J2349" t="str">
        <f t="shared" si="168"/>
        <v/>
      </c>
      <c r="K2349" s="48"/>
      <c r="N2349" s="4"/>
      <c r="U2349" s="69">
        <f t="shared" si="169"/>
        <v>0</v>
      </c>
      <c r="V2349" s="75">
        <f t="shared" si="170"/>
        <v>0</v>
      </c>
      <c r="W2349">
        <f>IFERROR(VLOOKUP($J2350,OSA!$BD:$BD,1,0),0)</f>
        <v>0</v>
      </c>
    </row>
    <row r="2350" spans="1:23" x14ac:dyDescent="0.35">
      <c r="A2350" t="str">
        <f t="shared" si="167"/>
        <v/>
      </c>
      <c r="H2350">
        <f>IFERROR(VLOOKUP($A2350,OSA!$BD:$BD,1,0),0)</f>
        <v>0</v>
      </c>
      <c r="J2350" t="str">
        <f t="shared" si="168"/>
        <v/>
      </c>
      <c r="K2350" s="48"/>
      <c r="N2350" s="4"/>
      <c r="U2350" s="69">
        <f t="shared" si="169"/>
        <v>0</v>
      </c>
      <c r="V2350" s="75">
        <f t="shared" si="170"/>
        <v>0</v>
      </c>
      <c r="W2350">
        <f>IFERROR(VLOOKUP($J2351,OSA!$BD:$BD,1,0),0)</f>
        <v>0</v>
      </c>
    </row>
    <row r="2351" spans="1:23" x14ac:dyDescent="0.35">
      <c r="A2351" t="str">
        <f t="shared" si="167"/>
        <v/>
      </c>
      <c r="H2351">
        <f>IFERROR(VLOOKUP($A2351,OSA!$BD:$BD,1,0),0)</f>
        <v>0</v>
      </c>
      <c r="J2351" t="str">
        <f t="shared" si="168"/>
        <v/>
      </c>
      <c r="K2351" s="48"/>
      <c r="N2351" s="4"/>
      <c r="U2351" s="69">
        <f t="shared" si="169"/>
        <v>0</v>
      </c>
      <c r="V2351" s="75">
        <f t="shared" si="170"/>
        <v>0</v>
      </c>
      <c r="W2351">
        <f>IFERROR(VLOOKUP($J2352,OSA!$BD:$BD,1,0),0)</f>
        <v>0</v>
      </c>
    </row>
    <row r="2352" spans="1:23" x14ac:dyDescent="0.35">
      <c r="A2352" t="str">
        <f t="shared" si="167"/>
        <v/>
      </c>
      <c r="H2352">
        <f>IFERROR(VLOOKUP($A2352,OSA!$BD:$BD,1,0),0)</f>
        <v>0</v>
      </c>
      <c r="J2352" t="str">
        <f t="shared" si="168"/>
        <v/>
      </c>
      <c r="K2352" s="48"/>
      <c r="N2352" s="4"/>
      <c r="U2352" s="69">
        <f t="shared" si="169"/>
        <v>0</v>
      </c>
      <c r="V2352" s="75">
        <f t="shared" si="170"/>
        <v>0</v>
      </c>
      <c r="W2352">
        <f>IFERROR(VLOOKUP($J2353,OSA!$BD:$BD,1,0),0)</f>
        <v>0</v>
      </c>
    </row>
    <row r="2353" spans="1:23" x14ac:dyDescent="0.35">
      <c r="A2353" t="str">
        <f t="shared" si="167"/>
        <v/>
      </c>
      <c r="H2353">
        <f>IFERROR(VLOOKUP($A2353,OSA!$BD:$BD,1,0),0)</f>
        <v>0</v>
      </c>
      <c r="J2353" t="str">
        <f t="shared" si="168"/>
        <v/>
      </c>
      <c r="K2353" s="48"/>
      <c r="N2353" s="4"/>
      <c r="U2353" s="69">
        <f t="shared" si="169"/>
        <v>0</v>
      </c>
      <c r="V2353" s="75">
        <f t="shared" si="170"/>
        <v>0</v>
      </c>
      <c r="W2353">
        <f>IFERROR(VLOOKUP($J2354,OSA!$BD:$BD,1,0),0)</f>
        <v>0</v>
      </c>
    </row>
    <row r="2354" spans="1:23" x14ac:dyDescent="0.35">
      <c r="A2354" t="str">
        <f t="shared" si="167"/>
        <v/>
      </c>
      <c r="H2354">
        <f>IFERROR(VLOOKUP($A2354,OSA!$BD:$BD,1,0),0)</f>
        <v>0</v>
      </c>
      <c r="J2354" t="str">
        <f t="shared" si="168"/>
        <v/>
      </c>
      <c r="K2354" s="48"/>
      <c r="N2354" s="4"/>
      <c r="U2354" s="69">
        <f t="shared" si="169"/>
        <v>0</v>
      </c>
      <c r="V2354" s="75">
        <f t="shared" si="170"/>
        <v>0</v>
      </c>
      <c r="W2354">
        <f>IFERROR(VLOOKUP($J2355,OSA!$BD:$BD,1,0),0)</f>
        <v>0</v>
      </c>
    </row>
    <row r="2355" spans="1:23" x14ac:dyDescent="0.35">
      <c r="A2355" t="str">
        <f t="shared" si="167"/>
        <v/>
      </c>
      <c r="H2355">
        <f>IFERROR(VLOOKUP($A2355,OSA!$BD:$BD,1,0),0)</f>
        <v>0</v>
      </c>
      <c r="J2355" t="str">
        <f t="shared" si="168"/>
        <v/>
      </c>
      <c r="K2355" s="48"/>
      <c r="N2355" s="4"/>
      <c r="U2355" s="69">
        <f t="shared" si="169"/>
        <v>0</v>
      </c>
      <c r="V2355" s="75">
        <f t="shared" si="170"/>
        <v>0</v>
      </c>
      <c r="W2355">
        <f>IFERROR(VLOOKUP($J2356,OSA!$BD:$BD,1,0),0)</f>
        <v>0</v>
      </c>
    </row>
    <row r="2356" spans="1:23" x14ac:dyDescent="0.35">
      <c r="A2356" t="str">
        <f t="shared" si="167"/>
        <v/>
      </c>
      <c r="H2356">
        <f>IFERROR(VLOOKUP($A2356,OSA!$BD:$BD,1,0),0)</f>
        <v>0</v>
      </c>
      <c r="J2356" t="str">
        <f t="shared" si="168"/>
        <v/>
      </c>
      <c r="K2356" s="48"/>
      <c r="N2356" s="4"/>
      <c r="U2356" s="69">
        <f t="shared" si="169"/>
        <v>0</v>
      </c>
      <c r="V2356" s="75">
        <f t="shared" si="170"/>
        <v>0</v>
      </c>
      <c r="W2356">
        <f>IFERROR(VLOOKUP($J2357,OSA!$BD:$BD,1,0),0)</f>
        <v>0</v>
      </c>
    </row>
    <row r="2357" spans="1:23" x14ac:dyDescent="0.35">
      <c r="A2357" t="str">
        <f t="shared" si="167"/>
        <v/>
      </c>
      <c r="H2357">
        <f>IFERROR(VLOOKUP($A2357,OSA!$BD:$BD,1,0),0)</f>
        <v>0</v>
      </c>
      <c r="J2357" t="str">
        <f t="shared" si="168"/>
        <v/>
      </c>
      <c r="K2357" s="48"/>
      <c r="N2357" s="4"/>
      <c r="U2357" s="69">
        <f t="shared" si="169"/>
        <v>0</v>
      </c>
      <c r="V2357" s="75">
        <f t="shared" si="170"/>
        <v>0</v>
      </c>
      <c r="W2357">
        <f>IFERROR(VLOOKUP($J2358,OSA!$BD:$BD,1,0),0)</f>
        <v>0</v>
      </c>
    </row>
    <row r="2358" spans="1:23" x14ac:dyDescent="0.35">
      <c r="A2358" t="str">
        <f t="shared" si="167"/>
        <v/>
      </c>
      <c r="H2358">
        <f>IFERROR(VLOOKUP($A2358,OSA!$BD:$BD,1,0),0)</f>
        <v>0</v>
      </c>
      <c r="J2358" t="str">
        <f t="shared" si="168"/>
        <v/>
      </c>
      <c r="K2358" s="48"/>
      <c r="N2358" s="4"/>
      <c r="U2358" s="69">
        <f t="shared" si="169"/>
        <v>0</v>
      </c>
      <c r="V2358" s="75">
        <f t="shared" si="170"/>
        <v>0</v>
      </c>
      <c r="W2358">
        <f>IFERROR(VLOOKUP($J2359,OSA!$BD:$BD,1,0),0)</f>
        <v>0</v>
      </c>
    </row>
    <row r="2359" spans="1:23" x14ac:dyDescent="0.35">
      <c r="A2359" t="str">
        <f t="shared" si="167"/>
        <v/>
      </c>
      <c r="H2359">
        <f>IFERROR(VLOOKUP($A2359,OSA!$BD:$BD,1,0),0)</f>
        <v>0</v>
      </c>
      <c r="J2359" t="str">
        <f t="shared" si="168"/>
        <v/>
      </c>
      <c r="K2359" s="48"/>
      <c r="N2359" s="4"/>
      <c r="U2359" s="69">
        <f t="shared" si="169"/>
        <v>0</v>
      </c>
      <c r="V2359" s="75">
        <f t="shared" si="170"/>
        <v>0</v>
      </c>
      <c r="W2359">
        <f>IFERROR(VLOOKUP($J2360,OSA!$BD:$BD,1,0),0)</f>
        <v>0</v>
      </c>
    </row>
    <row r="2360" spans="1:23" x14ac:dyDescent="0.35">
      <c r="A2360" t="str">
        <f t="shared" si="167"/>
        <v/>
      </c>
      <c r="H2360">
        <f>IFERROR(VLOOKUP($A2360,OSA!$BD:$BD,1,0),0)</f>
        <v>0</v>
      </c>
      <c r="J2360" t="str">
        <f t="shared" si="168"/>
        <v/>
      </c>
      <c r="K2360" s="48"/>
      <c r="N2360" s="4"/>
      <c r="U2360" s="69">
        <f t="shared" si="169"/>
        <v>0</v>
      </c>
      <c r="V2360" s="75">
        <f t="shared" si="170"/>
        <v>0</v>
      </c>
      <c r="W2360">
        <f>IFERROR(VLOOKUP($J2361,OSA!$BD:$BD,1,0),0)</f>
        <v>0</v>
      </c>
    </row>
    <row r="2361" spans="1:23" x14ac:dyDescent="0.35">
      <c r="A2361" t="str">
        <f t="shared" si="167"/>
        <v/>
      </c>
      <c r="H2361">
        <f>IFERROR(VLOOKUP($A2361,OSA!$BD:$BD,1,0),0)</f>
        <v>0</v>
      </c>
      <c r="J2361" t="str">
        <f t="shared" si="168"/>
        <v/>
      </c>
      <c r="K2361" s="48"/>
      <c r="N2361" s="4"/>
      <c r="U2361" s="69">
        <f t="shared" si="169"/>
        <v>0</v>
      </c>
      <c r="V2361" s="75">
        <f t="shared" si="170"/>
        <v>0</v>
      </c>
      <c r="W2361">
        <f>IFERROR(VLOOKUP($J2362,OSA!$BD:$BD,1,0),0)</f>
        <v>0</v>
      </c>
    </row>
    <row r="2362" spans="1:23" x14ac:dyDescent="0.35">
      <c r="A2362" t="str">
        <f t="shared" si="167"/>
        <v/>
      </c>
      <c r="H2362">
        <f>IFERROR(VLOOKUP($A2362,OSA!$BD:$BD,1,0),0)</f>
        <v>0</v>
      </c>
      <c r="J2362" t="str">
        <f t="shared" si="168"/>
        <v/>
      </c>
      <c r="K2362" s="48"/>
      <c r="N2362" s="4"/>
      <c r="U2362" s="69">
        <f t="shared" si="169"/>
        <v>0</v>
      </c>
      <c r="V2362" s="75">
        <f t="shared" si="170"/>
        <v>0</v>
      </c>
      <c r="W2362">
        <f>IFERROR(VLOOKUP($J2363,OSA!$BD:$BD,1,0),0)</f>
        <v>0</v>
      </c>
    </row>
    <row r="2363" spans="1:23" x14ac:dyDescent="0.35">
      <c r="A2363" t="str">
        <f t="shared" si="167"/>
        <v/>
      </c>
      <c r="H2363">
        <f>IFERROR(VLOOKUP($A2363,OSA!$BD:$BD,1,0),0)</f>
        <v>0</v>
      </c>
      <c r="J2363" t="str">
        <f t="shared" si="168"/>
        <v/>
      </c>
      <c r="K2363" s="48"/>
      <c r="N2363" s="4"/>
      <c r="U2363" s="69">
        <f t="shared" si="169"/>
        <v>0</v>
      </c>
      <c r="V2363" s="75">
        <f t="shared" si="170"/>
        <v>0</v>
      </c>
      <c r="W2363">
        <f>IFERROR(VLOOKUP($J2364,OSA!$BD:$BD,1,0),0)</f>
        <v>0</v>
      </c>
    </row>
    <row r="2364" spans="1:23" x14ac:dyDescent="0.35">
      <c r="A2364" t="str">
        <f t="shared" si="167"/>
        <v/>
      </c>
      <c r="H2364">
        <f>IFERROR(VLOOKUP($A2364,OSA!$BD:$BD,1,0),0)</f>
        <v>0</v>
      </c>
      <c r="J2364" t="str">
        <f t="shared" si="168"/>
        <v/>
      </c>
      <c r="K2364" s="48"/>
      <c r="N2364" s="4"/>
      <c r="U2364" s="69">
        <f t="shared" si="169"/>
        <v>0</v>
      </c>
      <c r="V2364" s="75">
        <f t="shared" si="170"/>
        <v>0</v>
      </c>
      <c r="W2364">
        <f>IFERROR(VLOOKUP($J2365,OSA!$BD:$BD,1,0),0)</f>
        <v>0</v>
      </c>
    </row>
    <row r="2365" spans="1:23" x14ac:dyDescent="0.35">
      <c r="A2365" t="str">
        <f t="shared" si="167"/>
        <v/>
      </c>
      <c r="H2365">
        <f>IFERROR(VLOOKUP($A2365,OSA!$BD:$BD,1,0),0)</f>
        <v>0</v>
      </c>
      <c r="J2365" t="str">
        <f t="shared" si="168"/>
        <v/>
      </c>
      <c r="K2365" s="48"/>
      <c r="N2365" s="4"/>
      <c r="U2365" s="69">
        <f t="shared" si="169"/>
        <v>0</v>
      </c>
      <c r="V2365" s="75">
        <f t="shared" si="170"/>
        <v>0</v>
      </c>
      <c r="W2365">
        <f>IFERROR(VLOOKUP($J2366,OSA!$BD:$BD,1,0),0)</f>
        <v>0</v>
      </c>
    </row>
    <row r="2366" spans="1:23" x14ac:dyDescent="0.35">
      <c r="A2366" t="str">
        <f t="shared" si="167"/>
        <v/>
      </c>
      <c r="H2366">
        <f>IFERROR(VLOOKUP($A2366,OSA!$BD:$BD,1,0),0)</f>
        <v>0</v>
      </c>
      <c r="J2366" t="str">
        <f t="shared" si="168"/>
        <v/>
      </c>
      <c r="K2366" s="48"/>
      <c r="N2366" s="4"/>
      <c r="U2366" s="69">
        <f t="shared" si="169"/>
        <v>0</v>
      </c>
      <c r="V2366" s="75">
        <f t="shared" si="170"/>
        <v>0</v>
      </c>
      <c r="W2366">
        <f>IFERROR(VLOOKUP($J2367,OSA!$BD:$BD,1,0),0)</f>
        <v>0</v>
      </c>
    </row>
    <row r="2367" spans="1:23" x14ac:dyDescent="0.35">
      <c r="A2367" t="str">
        <f t="shared" si="167"/>
        <v/>
      </c>
      <c r="H2367">
        <f>IFERROR(VLOOKUP($A2367,OSA!$BD:$BD,1,0),0)</f>
        <v>0</v>
      </c>
      <c r="J2367" t="str">
        <f t="shared" si="168"/>
        <v/>
      </c>
      <c r="K2367" s="48"/>
      <c r="N2367" s="4"/>
      <c r="U2367" s="69">
        <f t="shared" si="169"/>
        <v>0</v>
      </c>
      <c r="V2367" s="75">
        <f t="shared" si="170"/>
        <v>0</v>
      </c>
      <c r="W2367">
        <f>IFERROR(VLOOKUP($J2368,OSA!$BD:$BD,1,0),0)</f>
        <v>0</v>
      </c>
    </row>
    <row r="2368" spans="1:23" x14ac:dyDescent="0.35">
      <c r="A2368" t="str">
        <f t="shared" si="167"/>
        <v/>
      </c>
      <c r="H2368">
        <f>IFERROR(VLOOKUP($A2368,OSA!$BD:$BD,1,0),0)</f>
        <v>0</v>
      </c>
      <c r="J2368" t="str">
        <f t="shared" si="168"/>
        <v/>
      </c>
      <c r="K2368" s="48"/>
      <c r="N2368" s="4"/>
      <c r="U2368" s="69">
        <f t="shared" si="169"/>
        <v>0</v>
      </c>
      <c r="V2368" s="75">
        <f t="shared" si="170"/>
        <v>0</v>
      </c>
      <c r="W2368">
        <f>IFERROR(VLOOKUP($J2369,OSA!$BD:$BD,1,0),0)</f>
        <v>0</v>
      </c>
    </row>
    <row r="2369" spans="1:23" x14ac:dyDescent="0.35">
      <c r="A2369" t="str">
        <f t="shared" si="167"/>
        <v/>
      </c>
      <c r="H2369">
        <f>IFERROR(VLOOKUP($A2369,OSA!$BD:$BD,1,0),0)</f>
        <v>0</v>
      </c>
      <c r="J2369" t="str">
        <f t="shared" si="168"/>
        <v/>
      </c>
      <c r="K2369" s="48"/>
      <c r="N2369" s="4"/>
      <c r="U2369" s="69">
        <f t="shared" si="169"/>
        <v>0</v>
      </c>
      <c r="V2369" s="75">
        <f t="shared" si="170"/>
        <v>0</v>
      </c>
      <c r="W2369">
        <f>IFERROR(VLOOKUP($J2370,OSA!$BD:$BD,1,0),0)</f>
        <v>0</v>
      </c>
    </row>
    <row r="2370" spans="1:23" x14ac:dyDescent="0.35">
      <c r="A2370" t="str">
        <f t="shared" si="167"/>
        <v/>
      </c>
      <c r="H2370">
        <f>IFERROR(VLOOKUP($A2370,OSA!$BD:$BD,1,0),0)</f>
        <v>0</v>
      </c>
      <c r="J2370" t="str">
        <f t="shared" si="168"/>
        <v/>
      </c>
      <c r="K2370" s="48"/>
      <c r="N2370" s="4"/>
      <c r="U2370" s="69">
        <f t="shared" si="169"/>
        <v>0</v>
      </c>
      <c r="V2370" s="75">
        <f t="shared" si="170"/>
        <v>0</v>
      </c>
      <c r="W2370">
        <f>IFERROR(VLOOKUP($J2371,OSA!$BD:$BD,1,0),0)</f>
        <v>0</v>
      </c>
    </row>
    <row r="2371" spans="1:23" x14ac:dyDescent="0.35">
      <c r="A2371" t="str">
        <f t="shared" ref="A2371:A2434" si="171">B2371&amp;E2371</f>
        <v/>
      </c>
      <c r="H2371">
        <f>IFERROR(VLOOKUP($A2371,OSA!$BD:$BD,1,0),0)</f>
        <v>0</v>
      </c>
      <c r="J2371" t="str">
        <f t="shared" si="168"/>
        <v/>
      </c>
      <c r="K2371" s="48"/>
      <c r="N2371" s="4"/>
      <c r="U2371" s="69">
        <f t="shared" si="169"/>
        <v>0</v>
      </c>
      <c r="V2371" s="75">
        <f t="shared" si="170"/>
        <v>0</v>
      </c>
      <c r="W2371">
        <f>IFERROR(VLOOKUP($J2372,OSA!$BD:$BD,1,0),0)</f>
        <v>0</v>
      </c>
    </row>
    <row r="2372" spans="1:23" x14ac:dyDescent="0.35">
      <c r="A2372" t="str">
        <f t="shared" si="171"/>
        <v/>
      </c>
      <c r="H2372">
        <f>IFERROR(VLOOKUP($A2372,OSA!$BD:$BD,1,0),0)</f>
        <v>0</v>
      </c>
      <c r="J2372" t="str">
        <f t="shared" si="168"/>
        <v/>
      </c>
      <c r="K2372" s="48"/>
      <c r="N2372" s="4"/>
      <c r="U2372" s="69">
        <f t="shared" si="169"/>
        <v>0</v>
      </c>
      <c r="V2372" s="75">
        <f t="shared" si="170"/>
        <v>0</v>
      </c>
      <c r="W2372">
        <f>IFERROR(VLOOKUP($J2373,OSA!$BD:$BD,1,0),0)</f>
        <v>0</v>
      </c>
    </row>
    <row r="2373" spans="1:23" x14ac:dyDescent="0.35">
      <c r="A2373" t="str">
        <f t="shared" si="171"/>
        <v/>
      </c>
      <c r="H2373">
        <f>IFERROR(VLOOKUP($A2373,OSA!$BD:$BD,1,0),0)</f>
        <v>0</v>
      </c>
      <c r="J2373" t="str">
        <f t="shared" si="168"/>
        <v/>
      </c>
      <c r="K2373" s="48"/>
      <c r="N2373" s="4"/>
      <c r="U2373" s="69">
        <f t="shared" si="169"/>
        <v>0</v>
      </c>
      <c r="V2373" s="75">
        <f t="shared" si="170"/>
        <v>0</v>
      </c>
      <c r="W2373">
        <f>IFERROR(VLOOKUP($J2374,OSA!$BD:$BD,1,0),0)</f>
        <v>0</v>
      </c>
    </row>
    <row r="2374" spans="1:23" x14ac:dyDescent="0.35">
      <c r="A2374" t="str">
        <f t="shared" si="171"/>
        <v/>
      </c>
      <c r="H2374">
        <f>IFERROR(VLOOKUP($A2374,OSA!$BD:$BD,1,0),0)</f>
        <v>0</v>
      </c>
      <c r="J2374" t="str">
        <f t="shared" si="168"/>
        <v/>
      </c>
      <c r="K2374" s="48"/>
      <c r="N2374" s="4"/>
      <c r="U2374" s="69">
        <f t="shared" si="169"/>
        <v>0</v>
      </c>
      <c r="V2374" s="75">
        <f t="shared" si="170"/>
        <v>0</v>
      </c>
      <c r="W2374">
        <f>IFERROR(VLOOKUP($J2375,OSA!$BD:$BD,1,0),0)</f>
        <v>0</v>
      </c>
    </row>
    <row r="2375" spans="1:23" x14ac:dyDescent="0.35">
      <c r="A2375" t="str">
        <f t="shared" si="171"/>
        <v/>
      </c>
      <c r="H2375">
        <f>IFERROR(VLOOKUP($A2375,OSA!$BD:$BD,1,0),0)</f>
        <v>0</v>
      </c>
      <c r="J2375" t="str">
        <f t="shared" si="168"/>
        <v/>
      </c>
      <c r="K2375" s="48"/>
      <c r="N2375" s="4"/>
      <c r="U2375" s="69">
        <f t="shared" si="169"/>
        <v>0</v>
      </c>
      <c r="V2375" s="75">
        <f t="shared" si="170"/>
        <v>0</v>
      </c>
      <c r="W2375">
        <f>IFERROR(VLOOKUP($J2376,OSA!$BD:$BD,1,0),0)</f>
        <v>0</v>
      </c>
    </row>
    <row r="2376" spans="1:23" x14ac:dyDescent="0.35">
      <c r="A2376" t="str">
        <f t="shared" si="171"/>
        <v/>
      </c>
      <c r="H2376">
        <f>IFERROR(VLOOKUP($A2376,OSA!$BD:$BD,1,0),0)</f>
        <v>0</v>
      </c>
      <c r="J2376" t="str">
        <f t="shared" si="168"/>
        <v/>
      </c>
      <c r="K2376" s="48"/>
      <c r="N2376" s="4"/>
      <c r="U2376" s="69">
        <f t="shared" si="169"/>
        <v>0</v>
      </c>
      <c r="V2376" s="75">
        <f t="shared" si="170"/>
        <v>0</v>
      </c>
      <c r="W2376">
        <f>IFERROR(VLOOKUP($J2377,OSA!$BD:$BD,1,0),0)</f>
        <v>0</v>
      </c>
    </row>
    <row r="2377" spans="1:23" x14ac:dyDescent="0.35">
      <c r="A2377" t="str">
        <f t="shared" si="171"/>
        <v/>
      </c>
      <c r="H2377">
        <f>IFERROR(VLOOKUP($A2377,OSA!$BD:$BD,1,0),0)</f>
        <v>0</v>
      </c>
      <c r="J2377" t="str">
        <f t="shared" si="168"/>
        <v/>
      </c>
      <c r="K2377" s="48"/>
      <c r="N2377" s="4"/>
      <c r="U2377" s="69">
        <f t="shared" si="169"/>
        <v>0</v>
      </c>
      <c r="V2377" s="75">
        <f t="shared" si="170"/>
        <v>0</v>
      </c>
      <c r="W2377">
        <f>IFERROR(VLOOKUP($J2378,OSA!$BD:$BD,1,0),0)</f>
        <v>0</v>
      </c>
    </row>
    <row r="2378" spans="1:23" x14ac:dyDescent="0.35">
      <c r="A2378" t="str">
        <f t="shared" si="171"/>
        <v/>
      </c>
      <c r="H2378">
        <f>IFERROR(VLOOKUP($A2378,OSA!$BD:$BD,1,0),0)</f>
        <v>0</v>
      </c>
      <c r="J2378" t="str">
        <f t="shared" si="168"/>
        <v/>
      </c>
      <c r="K2378" s="48"/>
      <c r="N2378" s="4"/>
      <c r="U2378" s="69">
        <f t="shared" si="169"/>
        <v>0</v>
      </c>
      <c r="V2378" s="75">
        <f t="shared" si="170"/>
        <v>0</v>
      </c>
      <c r="W2378">
        <f>IFERROR(VLOOKUP($J2379,OSA!$BD:$BD,1,0),0)</f>
        <v>0</v>
      </c>
    </row>
    <row r="2379" spans="1:23" x14ac:dyDescent="0.35">
      <c r="A2379" t="str">
        <f t="shared" si="171"/>
        <v/>
      </c>
      <c r="H2379">
        <f>IFERROR(VLOOKUP($A2379,OSA!$BD:$BD,1,0),0)</f>
        <v>0</v>
      </c>
      <c r="J2379" t="str">
        <f t="shared" si="168"/>
        <v/>
      </c>
      <c r="K2379" s="48"/>
      <c r="N2379" s="4"/>
      <c r="U2379" s="69">
        <f t="shared" si="169"/>
        <v>0</v>
      </c>
      <c r="V2379" s="75">
        <f t="shared" si="170"/>
        <v>0</v>
      </c>
      <c r="W2379">
        <f>IFERROR(VLOOKUP($J2380,OSA!$BD:$BD,1,0),0)</f>
        <v>0</v>
      </c>
    </row>
    <row r="2380" spans="1:23" x14ac:dyDescent="0.35">
      <c r="A2380" t="str">
        <f t="shared" si="171"/>
        <v/>
      </c>
      <c r="H2380">
        <f>IFERROR(VLOOKUP($A2380,OSA!$BD:$BD,1,0),0)</f>
        <v>0</v>
      </c>
      <c r="J2380" t="str">
        <f t="shared" si="168"/>
        <v/>
      </c>
      <c r="K2380" s="48"/>
      <c r="N2380" s="4"/>
      <c r="U2380" s="69">
        <f t="shared" si="169"/>
        <v>0</v>
      </c>
      <c r="V2380" s="75">
        <f t="shared" si="170"/>
        <v>0</v>
      </c>
      <c r="W2380">
        <f>IFERROR(VLOOKUP($J2381,OSA!$BD:$BD,1,0),0)</f>
        <v>0</v>
      </c>
    </row>
    <row r="2381" spans="1:23" x14ac:dyDescent="0.35">
      <c r="A2381" t="str">
        <f t="shared" si="171"/>
        <v/>
      </c>
      <c r="H2381">
        <f>IFERROR(VLOOKUP($A2381,OSA!$BD:$BD,1,0),0)</f>
        <v>0</v>
      </c>
      <c r="J2381" t="str">
        <f t="shared" si="168"/>
        <v/>
      </c>
      <c r="K2381" s="48"/>
      <c r="N2381" s="4"/>
      <c r="U2381" s="69">
        <f t="shared" si="169"/>
        <v>0</v>
      </c>
      <c r="V2381" s="75">
        <f t="shared" si="170"/>
        <v>0</v>
      </c>
      <c r="W2381">
        <f>IFERROR(VLOOKUP($J2382,OSA!$BD:$BD,1,0),0)</f>
        <v>0</v>
      </c>
    </row>
    <row r="2382" spans="1:23" x14ac:dyDescent="0.35">
      <c r="A2382" t="str">
        <f t="shared" si="171"/>
        <v/>
      </c>
      <c r="H2382">
        <f>IFERROR(VLOOKUP($A2382,OSA!$BD:$BD,1,0),0)</f>
        <v>0</v>
      </c>
      <c r="J2382" t="str">
        <f t="shared" si="168"/>
        <v/>
      </c>
      <c r="K2382" s="48"/>
      <c r="N2382" s="4"/>
      <c r="U2382" s="69">
        <f t="shared" si="169"/>
        <v>0</v>
      </c>
      <c r="V2382" s="75">
        <f t="shared" si="170"/>
        <v>0</v>
      </c>
      <c r="W2382">
        <f>IFERROR(VLOOKUP($J2383,OSA!$BD:$BD,1,0),0)</f>
        <v>0</v>
      </c>
    </row>
    <row r="2383" spans="1:23" x14ac:dyDescent="0.35">
      <c r="A2383" t="str">
        <f t="shared" si="171"/>
        <v/>
      </c>
      <c r="H2383">
        <f>IFERROR(VLOOKUP($A2383,OSA!$BD:$BD,1,0),0)</f>
        <v>0</v>
      </c>
      <c r="J2383" t="str">
        <f t="shared" si="168"/>
        <v/>
      </c>
      <c r="K2383" s="48"/>
      <c r="N2383" s="4"/>
      <c r="U2383" s="69">
        <f t="shared" si="169"/>
        <v>0</v>
      </c>
      <c r="V2383" s="75">
        <f t="shared" si="170"/>
        <v>0</v>
      </c>
      <c r="W2383">
        <f>IFERROR(VLOOKUP($J2384,OSA!$BD:$BD,1,0),0)</f>
        <v>0</v>
      </c>
    </row>
    <row r="2384" spans="1:23" x14ac:dyDescent="0.35">
      <c r="A2384" t="str">
        <f t="shared" si="171"/>
        <v/>
      </c>
      <c r="H2384">
        <f>IFERROR(VLOOKUP($A2384,OSA!$BD:$BD,1,0),0)</f>
        <v>0</v>
      </c>
      <c r="J2384" t="str">
        <f t="shared" si="168"/>
        <v/>
      </c>
      <c r="K2384" s="48"/>
      <c r="N2384" s="4"/>
      <c r="U2384" s="69">
        <f t="shared" si="169"/>
        <v>0</v>
      </c>
      <c r="V2384" s="75">
        <f t="shared" si="170"/>
        <v>0</v>
      </c>
      <c r="W2384">
        <f>IFERROR(VLOOKUP($J2385,OSA!$BD:$BD,1,0),0)</f>
        <v>0</v>
      </c>
    </row>
    <row r="2385" spans="1:23" x14ac:dyDescent="0.35">
      <c r="A2385" t="str">
        <f t="shared" si="171"/>
        <v/>
      </c>
      <c r="H2385">
        <f>IFERROR(VLOOKUP($A2385,OSA!$BD:$BD,1,0),0)</f>
        <v>0</v>
      </c>
      <c r="J2385" t="str">
        <f t="shared" si="168"/>
        <v/>
      </c>
      <c r="K2385" s="48"/>
      <c r="N2385" s="4"/>
      <c r="U2385" s="69">
        <f t="shared" si="169"/>
        <v>0</v>
      </c>
      <c r="V2385" s="75">
        <f t="shared" si="170"/>
        <v>0</v>
      </c>
      <c r="W2385">
        <f>IFERROR(VLOOKUP($J2386,OSA!$BD:$BD,1,0),0)</f>
        <v>0</v>
      </c>
    </row>
    <row r="2386" spans="1:23" x14ac:dyDescent="0.35">
      <c r="A2386" t="str">
        <f t="shared" si="171"/>
        <v/>
      </c>
      <c r="H2386">
        <f>IFERROR(VLOOKUP($A2386,OSA!$BD:$BD,1,0),0)</f>
        <v>0</v>
      </c>
      <c r="J2386" t="str">
        <f t="shared" si="168"/>
        <v/>
      </c>
      <c r="K2386" s="48"/>
      <c r="N2386" s="4"/>
      <c r="U2386" s="69">
        <f t="shared" si="169"/>
        <v>0</v>
      </c>
      <c r="V2386" s="75">
        <f t="shared" si="170"/>
        <v>0</v>
      </c>
      <c r="W2386">
        <f>IFERROR(VLOOKUP($J2387,OSA!$BD:$BD,1,0),0)</f>
        <v>0</v>
      </c>
    </row>
    <row r="2387" spans="1:23" x14ac:dyDescent="0.35">
      <c r="A2387" t="str">
        <f t="shared" si="171"/>
        <v/>
      </c>
      <c r="H2387">
        <f>IFERROR(VLOOKUP($A2387,OSA!$BD:$BD,1,0),0)</f>
        <v>0</v>
      </c>
      <c r="J2387" t="str">
        <f t="shared" si="168"/>
        <v/>
      </c>
      <c r="K2387" s="48"/>
      <c r="N2387" s="4"/>
      <c r="U2387" s="69">
        <f t="shared" si="169"/>
        <v>0</v>
      </c>
      <c r="V2387" s="75">
        <f t="shared" si="170"/>
        <v>0</v>
      </c>
      <c r="W2387">
        <f>IFERROR(VLOOKUP($J2388,OSA!$BD:$BD,1,0),0)</f>
        <v>0</v>
      </c>
    </row>
    <row r="2388" spans="1:23" x14ac:dyDescent="0.35">
      <c r="A2388" t="str">
        <f t="shared" si="171"/>
        <v/>
      </c>
      <c r="H2388">
        <f>IFERROR(VLOOKUP($A2388,OSA!$BD:$BD,1,0),0)</f>
        <v>0</v>
      </c>
      <c r="J2388" t="str">
        <f t="shared" si="168"/>
        <v/>
      </c>
      <c r="K2388" s="48"/>
      <c r="N2388" s="4"/>
      <c r="U2388" s="69">
        <f t="shared" si="169"/>
        <v>0</v>
      </c>
      <c r="V2388" s="75">
        <f t="shared" si="170"/>
        <v>0</v>
      </c>
      <c r="W2388">
        <f>IFERROR(VLOOKUP($J2389,OSA!$BD:$BD,1,0),0)</f>
        <v>0</v>
      </c>
    </row>
    <row r="2389" spans="1:23" x14ac:dyDescent="0.35">
      <c r="A2389" t="str">
        <f t="shared" si="171"/>
        <v/>
      </c>
      <c r="H2389">
        <f>IFERROR(VLOOKUP($A2389,OSA!$BD:$BD,1,0),0)</f>
        <v>0</v>
      </c>
      <c r="J2389" t="str">
        <f t="shared" si="168"/>
        <v/>
      </c>
      <c r="K2389" s="48"/>
      <c r="N2389" s="4"/>
      <c r="U2389" s="69">
        <f t="shared" si="169"/>
        <v>0</v>
      </c>
      <c r="V2389" s="75">
        <f t="shared" si="170"/>
        <v>0</v>
      </c>
      <c r="W2389">
        <f>IFERROR(VLOOKUP($J2390,OSA!$BD:$BD,1,0),0)</f>
        <v>0</v>
      </c>
    </row>
    <row r="2390" spans="1:23" x14ac:dyDescent="0.35">
      <c r="A2390" t="str">
        <f t="shared" si="171"/>
        <v/>
      </c>
      <c r="H2390">
        <f>IFERROR(VLOOKUP($A2390,OSA!$BD:$BD,1,0),0)</f>
        <v>0</v>
      </c>
      <c r="J2390" t="str">
        <f t="shared" si="168"/>
        <v/>
      </c>
      <c r="K2390" s="48"/>
      <c r="N2390" s="4"/>
      <c r="U2390" s="69">
        <f t="shared" si="169"/>
        <v>0</v>
      </c>
      <c r="V2390" s="75">
        <f t="shared" si="170"/>
        <v>0</v>
      </c>
      <c r="W2390">
        <f>IFERROR(VLOOKUP($J2391,OSA!$BD:$BD,1,0),0)</f>
        <v>0</v>
      </c>
    </row>
    <row r="2391" spans="1:23" x14ac:dyDescent="0.35">
      <c r="A2391" t="str">
        <f t="shared" si="171"/>
        <v/>
      </c>
      <c r="H2391">
        <f>IFERROR(VLOOKUP($A2391,OSA!$BD:$BD,1,0),0)</f>
        <v>0</v>
      </c>
      <c r="J2391" t="str">
        <f t="shared" si="168"/>
        <v/>
      </c>
      <c r="K2391" s="48"/>
      <c r="N2391" s="4"/>
      <c r="U2391" s="69">
        <f t="shared" si="169"/>
        <v>0</v>
      </c>
      <c r="V2391" s="75">
        <f t="shared" si="170"/>
        <v>0</v>
      </c>
      <c r="W2391">
        <f>IFERROR(VLOOKUP($J2392,OSA!$BD:$BD,1,0),0)</f>
        <v>0</v>
      </c>
    </row>
    <row r="2392" spans="1:23" x14ac:dyDescent="0.35">
      <c r="A2392" t="str">
        <f t="shared" si="171"/>
        <v/>
      </c>
      <c r="H2392">
        <f>IFERROR(VLOOKUP($A2392,OSA!$BD:$BD,1,0),0)</f>
        <v>0</v>
      </c>
      <c r="J2392" t="str">
        <f t="shared" si="168"/>
        <v/>
      </c>
      <c r="K2392" s="48"/>
      <c r="N2392" s="4"/>
      <c r="U2392" s="69">
        <f t="shared" si="169"/>
        <v>0</v>
      </c>
      <c r="V2392" s="75">
        <f t="shared" si="170"/>
        <v>0</v>
      </c>
      <c r="W2392">
        <f>IFERROR(VLOOKUP($J2393,OSA!$BD:$BD,1,0),0)</f>
        <v>0</v>
      </c>
    </row>
    <row r="2393" spans="1:23" x14ac:dyDescent="0.35">
      <c r="A2393" t="str">
        <f t="shared" si="171"/>
        <v/>
      </c>
      <c r="H2393">
        <f>IFERROR(VLOOKUP($A2393,OSA!$BD:$BD,1,0),0)</f>
        <v>0</v>
      </c>
      <c r="J2393" t="str">
        <f t="shared" si="168"/>
        <v/>
      </c>
      <c r="K2393" s="48"/>
      <c r="N2393" s="4"/>
      <c r="U2393" s="69">
        <f t="shared" si="169"/>
        <v>0</v>
      </c>
      <c r="V2393" s="75">
        <f t="shared" si="170"/>
        <v>0</v>
      </c>
      <c r="W2393">
        <f>IFERROR(VLOOKUP($J2394,OSA!$BD:$BD,1,0),0)</f>
        <v>0</v>
      </c>
    </row>
    <row r="2394" spans="1:23" x14ac:dyDescent="0.35">
      <c r="A2394" t="str">
        <f t="shared" si="171"/>
        <v/>
      </c>
      <c r="H2394">
        <f>IFERROR(VLOOKUP($A2394,OSA!$BD:$BD,1,0),0)</f>
        <v>0</v>
      </c>
      <c r="J2394" t="str">
        <f t="shared" si="168"/>
        <v/>
      </c>
      <c r="K2394" s="48"/>
      <c r="N2394" s="4"/>
      <c r="U2394" s="69">
        <f t="shared" si="169"/>
        <v>0</v>
      </c>
      <c r="V2394" s="75">
        <f t="shared" si="170"/>
        <v>0</v>
      </c>
      <c r="W2394">
        <f>IFERROR(VLOOKUP($J2395,OSA!$BD:$BD,1,0),0)</f>
        <v>0</v>
      </c>
    </row>
    <row r="2395" spans="1:23" x14ac:dyDescent="0.35">
      <c r="A2395" t="str">
        <f t="shared" si="171"/>
        <v/>
      </c>
      <c r="H2395">
        <f>IFERROR(VLOOKUP($A2395,OSA!$BD:$BD,1,0),0)</f>
        <v>0</v>
      </c>
      <c r="J2395" t="str">
        <f t="shared" si="168"/>
        <v/>
      </c>
      <c r="K2395" s="48"/>
      <c r="N2395" s="4"/>
      <c r="U2395" s="69">
        <f t="shared" si="169"/>
        <v>0</v>
      </c>
      <c r="V2395" s="75">
        <f t="shared" si="170"/>
        <v>0</v>
      </c>
      <c r="W2395">
        <f>IFERROR(VLOOKUP($J2396,OSA!$BD:$BD,1,0),0)</f>
        <v>0</v>
      </c>
    </row>
    <row r="2396" spans="1:23" x14ac:dyDescent="0.35">
      <c r="A2396" t="str">
        <f t="shared" si="171"/>
        <v/>
      </c>
      <c r="H2396">
        <f>IFERROR(VLOOKUP($A2396,OSA!$BD:$BD,1,0),0)</f>
        <v>0</v>
      </c>
      <c r="J2396" t="str">
        <f t="shared" si="168"/>
        <v/>
      </c>
      <c r="K2396" s="48"/>
      <c r="N2396" s="4"/>
      <c r="U2396" s="69">
        <f t="shared" si="169"/>
        <v>0</v>
      </c>
      <c r="V2396" s="75">
        <f t="shared" si="170"/>
        <v>0</v>
      </c>
      <c r="W2396">
        <f>IFERROR(VLOOKUP($J2397,OSA!$BD:$BD,1,0),0)</f>
        <v>0</v>
      </c>
    </row>
    <row r="2397" spans="1:23" x14ac:dyDescent="0.35">
      <c r="A2397" t="str">
        <f t="shared" si="171"/>
        <v/>
      </c>
      <c r="H2397">
        <f>IFERROR(VLOOKUP($A2397,OSA!$BD:$BD,1,0),0)</f>
        <v>0</v>
      </c>
      <c r="J2397" t="str">
        <f t="shared" si="168"/>
        <v/>
      </c>
      <c r="K2397" s="48"/>
      <c r="N2397" s="4"/>
      <c r="U2397" s="69">
        <f t="shared" si="169"/>
        <v>0</v>
      </c>
      <c r="V2397" s="75">
        <f t="shared" si="170"/>
        <v>0</v>
      </c>
      <c r="W2397">
        <f>IFERROR(VLOOKUP($J2398,OSA!$BD:$BD,1,0),0)</f>
        <v>0</v>
      </c>
    </row>
    <row r="2398" spans="1:23" x14ac:dyDescent="0.35">
      <c r="A2398" t="str">
        <f t="shared" si="171"/>
        <v/>
      </c>
      <c r="H2398">
        <f>IFERROR(VLOOKUP($A2398,OSA!$BD:$BD,1,0),0)</f>
        <v>0</v>
      </c>
      <c r="J2398" t="str">
        <f t="shared" si="168"/>
        <v/>
      </c>
      <c r="K2398" s="48"/>
      <c r="N2398" s="4"/>
      <c r="U2398" s="69">
        <f t="shared" si="169"/>
        <v>0</v>
      </c>
      <c r="V2398" s="75">
        <f t="shared" si="170"/>
        <v>0</v>
      </c>
      <c r="W2398">
        <f>IFERROR(VLOOKUP($J2399,OSA!$BD:$BD,1,0),0)</f>
        <v>0</v>
      </c>
    </row>
    <row r="2399" spans="1:23" x14ac:dyDescent="0.35">
      <c r="A2399" t="str">
        <f t="shared" si="171"/>
        <v/>
      </c>
      <c r="H2399">
        <f>IFERROR(VLOOKUP($A2399,OSA!$BD:$BD,1,0),0)</f>
        <v>0</v>
      </c>
      <c r="J2399" t="str">
        <f t="shared" si="168"/>
        <v/>
      </c>
      <c r="K2399" s="48"/>
      <c r="N2399" s="4"/>
      <c r="U2399" s="69">
        <f t="shared" si="169"/>
        <v>0</v>
      </c>
      <c r="V2399" s="75">
        <f t="shared" si="170"/>
        <v>0</v>
      </c>
      <c r="W2399">
        <f>IFERROR(VLOOKUP($J2400,OSA!$BD:$BD,1,0),0)</f>
        <v>0</v>
      </c>
    </row>
    <row r="2400" spans="1:23" x14ac:dyDescent="0.35">
      <c r="A2400" t="str">
        <f t="shared" si="171"/>
        <v/>
      </c>
      <c r="H2400">
        <f>IFERROR(VLOOKUP($A2400,OSA!$BD:$BD,1,0),0)</f>
        <v>0</v>
      </c>
      <c r="J2400" t="str">
        <f t="shared" si="168"/>
        <v/>
      </c>
      <c r="K2400" s="48"/>
      <c r="N2400" s="4"/>
      <c r="U2400" s="69">
        <f t="shared" si="169"/>
        <v>0</v>
      </c>
      <c r="V2400" s="75">
        <f t="shared" si="170"/>
        <v>0</v>
      </c>
      <c r="W2400">
        <f>IFERROR(VLOOKUP($J2401,OSA!$BD:$BD,1,0),0)</f>
        <v>0</v>
      </c>
    </row>
    <row r="2401" spans="1:23" x14ac:dyDescent="0.35">
      <c r="A2401" t="str">
        <f t="shared" si="171"/>
        <v/>
      </c>
      <c r="H2401">
        <f>IFERROR(VLOOKUP($A2401,OSA!$BD:$BD,1,0),0)</f>
        <v>0</v>
      </c>
      <c r="J2401" t="str">
        <f t="shared" si="168"/>
        <v/>
      </c>
      <c r="K2401" s="48"/>
      <c r="N2401" s="4"/>
      <c r="U2401" s="69">
        <f t="shared" si="169"/>
        <v>0</v>
      </c>
      <c r="V2401" s="75">
        <f t="shared" si="170"/>
        <v>0</v>
      </c>
      <c r="W2401">
        <f>IFERROR(VLOOKUP($J2402,OSA!$BD:$BD,1,0),0)</f>
        <v>0</v>
      </c>
    </row>
    <row r="2402" spans="1:23" x14ac:dyDescent="0.35">
      <c r="A2402" t="str">
        <f t="shared" si="171"/>
        <v/>
      </c>
      <c r="H2402">
        <f>IFERROR(VLOOKUP($A2402,OSA!$BD:$BD,1,0),0)</f>
        <v>0</v>
      </c>
      <c r="J2402" t="str">
        <f t="shared" si="168"/>
        <v/>
      </c>
      <c r="K2402" s="48"/>
      <c r="N2402" s="4"/>
      <c r="U2402" s="69">
        <f t="shared" si="169"/>
        <v>0</v>
      </c>
      <c r="V2402" s="75">
        <f t="shared" si="170"/>
        <v>0</v>
      </c>
      <c r="W2402">
        <f>IFERROR(VLOOKUP($J2403,OSA!$BD:$BD,1,0),0)</f>
        <v>0</v>
      </c>
    </row>
    <row r="2403" spans="1:23" x14ac:dyDescent="0.35">
      <c r="A2403" t="str">
        <f t="shared" si="171"/>
        <v/>
      </c>
      <c r="H2403">
        <f>IFERROR(VLOOKUP($A2403,OSA!$BD:$BD,1,0),0)</f>
        <v>0</v>
      </c>
      <c r="J2403" t="str">
        <f t="shared" si="168"/>
        <v/>
      </c>
      <c r="K2403" s="48"/>
      <c r="N2403" s="4"/>
      <c r="U2403" s="69">
        <f t="shared" si="169"/>
        <v>0</v>
      </c>
      <c r="V2403" s="75">
        <f t="shared" si="170"/>
        <v>0</v>
      </c>
      <c r="W2403">
        <f>IFERROR(VLOOKUP($J2404,OSA!$BD:$BD,1,0),0)</f>
        <v>0</v>
      </c>
    </row>
    <row r="2404" spans="1:23" x14ac:dyDescent="0.35">
      <c r="A2404" t="str">
        <f t="shared" si="171"/>
        <v/>
      </c>
      <c r="H2404">
        <f>IFERROR(VLOOKUP($A2404,OSA!$BD:$BD,1,0),0)</f>
        <v>0</v>
      </c>
      <c r="J2404" t="str">
        <f t="shared" si="168"/>
        <v/>
      </c>
      <c r="K2404" s="48"/>
      <c r="N2404" s="4"/>
      <c r="U2404" s="69">
        <f t="shared" si="169"/>
        <v>0</v>
      </c>
      <c r="V2404" s="75">
        <f t="shared" si="170"/>
        <v>0</v>
      </c>
      <c r="W2404">
        <f>IFERROR(VLOOKUP($J2405,OSA!$BD:$BD,1,0),0)</f>
        <v>0</v>
      </c>
    </row>
    <row r="2405" spans="1:23" x14ac:dyDescent="0.35">
      <c r="A2405" t="str">
        <f t="shared" si="171"/>
        <v/>
      </c>
      <c r="H2405">
        <f>IFERROR(VLOOKUP($A2405,OSA!$BD:$BD,1,0),0)</f>
        <v>0</v>
      </c>
      <c r="J2405" t="str">
        <f t="shared" ref="J2405:J2468" si="172">K2405&amp;N2405</f>
        <v/>
      </c>
      <c r="K2405" s="48"/>
      <c r="N2405" s="4"/>
      <c r="U2405" s="69">
        <f t="shared" si="169"/>
        <v>0</v>
      </c>
      <c r="V2405" s="75">
        <f t="shared" si="170"/>
        <v>0</v>
      </c>
      <c r="W2405">
        <f>IFERROR(VLOOKUP($J2406,OSA!$BD:$BD,1,0),0)</f>
        <v>0</v>
      </c>
    </row>
    <row r="2406" spans="1:23" x14ac:dyDescent="0.35">
      <c r="A2406" t="str">
        <f t="shared" si="171"/>
        <v/>
      </c>
      <c r="H2406">
        <f>IFERROR(VLOOKUP($A2406,OSA!$BD:$BD,1,0),0)</f>
        <v>0</v>
      </c>
      <c r="J2406" t="str">
        <f t="shared" si="172"/>
        <v/>
      </c>
      <c r="K2406" s="48"/>
      <c r="N2406" s="4"/>
      <c r="U2406" s="69">
        <f t="shared" si="169"/>
        <v>0</v>
      </c>
      <c r="V2406" s="75">
        <f t="shared" si="170"/>
        <v>0</v>
      </c>
      <c r="W2406">
        <f>IFERROR(VLOOKUP($J2407,OSA!$BD:$BD,1,0),0)</f>
        <v>0</v>
      </c>
    </row>
    <row r="2407" spans="1:23" x14ac:dyDescent="0.35">
      <c r="A2407" t="str">
        <f t="shared" si="171"/>
        <v/>
      </c>
      <c r="H2407">
        <f>IFERROR(VLOOKUP($A2407,OSA!$BD:$BD,1,0),0)</f>
        <v>0</v>
      </c>
      <c r="J2407" t="str">
        <f t="shared" si="172"/>
        <v/>
      </c>
      <c r="K2407" s="48"/>
      <c r="N2407" s="4"/>
      <c r="U2407" s="69">
        <f t="shared" ref="U2407:U2470" si="173">SUM(O2407:Q2407)/3</f>
        <v>0</v>
      </c>
      <c r="V2407" s="75">
        <f t="shared" ref="V2407:V2470" si="174">SUM(R2407:T2407)/3</f>
        <v>0</v>
      </c>
      <c r="W2407">
        <f>IFERROR(VLOOKUP($J2408,OSA!$BD:$BD,1,0),0)</f>
        <v>0</v>
      </c>
    </row>
    <row r="2408" spans="1:23" x14ac:dyDescent="0.35">
      <c r="A2408" t="str">
        <f t="shared" si="171"/>
        <v/>
      </c>
      <c r="H2408">
        <f>IFERROR(VLOOKUP($A2408,OSA!$BD:$BD,1,0),0)</f>
        <v>0</v>
      </c>
      <c r="J2408" t="str">
        <f t="shared" si="172"/>
        <v/>
      </c>
      <c r="K2408" s="48"/>
      <c r="N2408" s="4"/>
      <c r="U2408" s="69">
        <f t="shared" si="173"/>
        <v>0</v>
      </c>
      <c r="V2408" s="75">
        <f t="shared" si="174"/>
        <v>0</v>
      </c>
      <c r="W2408">
        <f>IFERROR(VLOOKUP($J2409,OSA!$BD:$BD,1,0),0)</f>
        <v>0</v>
      </c>
    </row>
    <row r="2409" spans="1:23" x14ac:dyDescent="0.35">
      <c r="A2409" t="str">
        <f t="shared" si="171"/>
        <v/>
      </c>
      <c r="H2409">
        <f>IFERROR(VLOOKUP($A2409,OSA!$BD:$BD,1,0),0)</f>
        <v>0</v>
      </c>
      <c r="J2409" t="str">
        <f t="shared" si="172"/>
        <v/>
      </c>
      <c r="K2409" s="48"/>
      <c r="N2409" s="4"/>
      <c r="U2409" s="69">
        <f t="shared" si="173"/>
        <v>0</v>
      </c>
      <c r="V2409" s="75">
        <f t="shared" si="174"/>
        <v>0</v>
      </c>
      <c r="W2409">
        <f>IFERROR(VLOOKUP($J2410,OSA!$BD:$BD,1,0),0)</f>
        <v>0</v>
      </c>
    </row>
    <row r="2410" spans="1:23" x14ac:dyDescent="0.35">
      <c r="A2410" t="str">
        <f t="shared" si="171"/>
        <v/>
      </c>
      <c r="H2410">
        <f>IFERROR(VLOOKUP($A2410,OSA!$BD:$BD,1,0),0)</f>
        <v>0</v>
      </c>
      <c r="J2410" t="str">
        <f t="shared" si="172"/>
        <v/>
      </c>
      <c r="K2410" s="48"/>
      <c r="N2410" s="4"/>
      <c r="U2410" s="69">
        <f t="shared" si="173"/>
        <v>0</v>
      </c>
      <c r="V2410" s="75">
        <f t="shared" si="174"/>
        <v>0</v>
      </c>
      <c r="W2410">
        <f>IFERROR(VLOOKUP($J2411,OSA!$BD:$BD,1,0),0)</f>
        <v>0</v>
      </c>
    </row>
    <row r="2411" spans="1:23" x14ac:dyDescent="0.35">
      <c r="A2411" t="str">
        <f t="shared" si="171"/>
        <v/>
      </c>
      <c r="H2411">
        <f>IFERROR(VLOOKUP($A2411,OSA!$BD:$BD,1,0),0)</f>
        <v>0</v>
      </c>
      <c r="J2411" t="str">
        <f t="shared" si="172"/>
        <v/>
      </c>
      <c r="K2411" s="48"/>
      <c r="N2411" s="4"/>
      <c r="U2411" s="69">
        <f t="shared" si="173"/>
        <v>0</v>
      </c>
      <c r="V2411" s="75">
        <f t="shared" si="174"/>
        <v>0</v>
      </c>
      <c r="W2411">
        <f>IFERROR(VLOOKUP($J2412,OSA!$BD:$BD,1,0),0)</f>
        <v>0</v>
      </c>
    </row>
    <row r="2412" spans="1:23" x14ac:dyDescent="0.35">
      <c r="A2412" t="str">
        <f t="shared" si="171"/>
        <v/>
      </c>
      <c r="H2412">
        <f>IFERROR(VLOOKUP($A2412,OSA!$BD:$BD,1,0),0)</f>
        <v>0</v>
      </c>
      <c r="J2412" t="str">
        <f t="shared" si="172"/>
        <v/>
      </c>
      <c r="K2412" s="48"/>
      <c r="N2412" s="4"/>
      <c r="U2412" s="69">
        <f t="shared" si="173"/>
        <v>0</v>
      </c>
      <c r="V2412" s="75">
        <f t="shared" si="174"/>
        <v>0</v>
      </c>
      <c r="W2412">
        <f>IFERROR(VLOOKUP($J2413,OSA!$BD:$BD,1,0),0)</f>
        <v>0</v>
      </c>
    </row>
    <row r="2413" spans="1:23" x14ac:dyDescent="0.35">
      <c r="A2413" t="str">
        <f t="shared" si="171"/>
        <v/>
      </c>
      <c r="H2413">
        <f>IFERROR(VLOOKUP($A2413,OSA!$BD:$BD,1,0),0)</f>
        <v>0</v>
      </c>
      <c r="J2413" t="str">
        <f t="shared" si="172"/>
        <v/>
      </c>
      <c r="K2413" s="48"/>
      <c r="N2413" s="4"/>
      <c r="U2413" s="69">
        <f t="shared" si="173"/>
        <v>0</v>
      </c>
      <c r="V2413" s="75">
        <f t="shared" si="174"/>
        <v>0</v>
      </c>
      <c r="W2413">
        <f>IFERROR(VLOOKUP($J2414,OSA!$BD:$BD,1,0),0)</f>
        <v>0</v>
      </c>
    </row>
    <row r="2414" spans="1:23" x14ac:dyDescent="0.35">
      <c r="A2414" t="str">
        <f t="shared" si="171"/>
        <v/>
      </c>
      <c r="H2414">
        <f>IFERROR(VLOOKUP($A2414,OSA!$BD:$BD,1,0),0)</f>
        <v>0</v>
      </c>
      <c r="J2414" t="str">
        <f t="shared" si="172"/>
        <v/>
      </c>
      <c r="K2414" s="48"/>
      <c r="N2414" s="4"/>
      <c r="U2414" s="69">
        <f t="shared" si="173"/>
        <v>0</v>
      </c>
      <c r="V2414" s="75">
        <f t="shared" si="174"/>
        <v>0</v>
      </c>
      <c r="W2414">
        <f>IFERROR(VLOOKUP($J2415,OSA!$BD:$BD,1,0),0)</f>
        <v>0</v>
      </c>
    </row>
    <row r="2415" spans="1:23" x14ac:dyDescent="0.35">
      <c r="A2415" t="str">
        <f t="shared" si="171"/>
        <v/>
      </c>
      <c r="H2415">
        <f>IFERROR(VLOOKUP($A2415,OSA!$BD:$BD,1,0),0)</f>
        <v>0</v>
      </c>
      <c r="J2415" t="str">
        <f t="shared" si="172"/>
        <v/>
      </c>
      <c r="K2415" s="48"/>
      <c r="N2415" s="4"/>
      <c r="U2415" s="69">
        <f t="shared" si="173"/>
        <v>0</v>
      </c>
      <c r="V2415" s="75">
        <f t="shared" si="174"/>
        <v>0</v>
      </c>
      <c r="W2415">
        <f>IFERROR(VLOOKUP($J2416,OSA!$BD:$BD,1,0),0)</f>
        <v>0</v>
      </c>
    </row>
    <row r="2416" spans="1:23" x14ac:dyDescent="0.35">
      <c r="A2416" t="str">
        <f t="shared" si="171"/>
        <v/>
      </c>
      <c r="H2416">
        <f>IFERROR(VLOOKUP($A2416,OSA!$BD:$BD,1,0),0)</f>
        <v>0</v>
      </c>
      <c r="J2416" t="str">
        <f t="shared" si="172"/>
        <v/>
      </c>
      <c r="K2416" s="48"/>
      <c r="N2416" s="4"/>
      <c r="U2416" s="69">
        <f t="shared" si="173"/>
        <v>0</v>
      </c>
      <c r="V2416" s="75">
        <f t="shared" si="174"/>
        <v>0</v>
      </c>
      <c r="W2416">
        <f>IFERROR(VLOOKUP($J2417,OSA!$BD:$BD,1,0),0)</f>
        <v>0</v>
      </c>
    </row>
    <row r="2417" spans="1:23" x14ac:dyDescent="0.35">
      <c r="A2417" t="str">
        <f t="shared" si="171"/>
        <v/>
      </c>
      <c r="H2417">
        <f>IFERROR(VLOOKUP($A2417,OSA!$BD:$BD,1,0),0)</f>
        <v>0</v>
      </c>
      <c r="J2417" t="str">
        <f t="shared" si="172"/>
        <v/>
      </c>
      <c r="K2417" s="48"/>
      <c r="N2417" s="4"/>
      <c r="U2417" s="69">
        <f t="shared" si="173"/>
        <v>0</v>
      </c>
      <c r="V2417" s="75">
        <f t="shared" si="174"/>
        <v>0</v>
      </c>
      <c r="W2417">
        <f>IFERROR(VLOOKUP($J2418,OSA!$BD:$BD,1,0),0)</f>
        <v>0</v>
      </c>
    </row>
    <row r="2418" spans="1:23" x14ac:dyDescent="0.35">
      <c r="A2418" t="str">
        <f t="shared" si="171"/>
        <v/>
      </c>
      <c r="H2418">
        <f>IFERROR(VLOOKUP($A2418,OSA!$BD:$BD,1,0),0)</f>
        <v>0</v>
      </c>
      <c r="J2418" t="str">
        <f t="shared" si="172"/>
        <v/>
      </c>
      <c r="K2418" s="48"/>
      <c r="N2418" s="4"/>
      <c r="U2418" s="69">
        <f t="shared" si="173"/>
        <v>0</v>
      </c>
      <c r="V2418" s="75">
        <f t="shared" si="174"/>
        <v>0</v>
      </c>
      <c r="W2418">
        <f>IFERROR(VLOOKUP($J2419,OSA!$BD:$BD,1,0),0)</f>
        <v>0</v>
      </c>
    </row>
    <row r="2419" spans="1:23" x14ac:dyDescent="0.35">
      <c r="A2419" t="str">
        <f t="shared" si="171"/>
        <v/>
      </c>
      <c r="H2419">
        <f>IFERROR(VLOOKUP($A2419,OSA!$BD:$BD,1,0),0)</f>
        <v>0</v>
      </c>
      <c r="J2419" t="str">
        <f t="shared" si="172"/>
        <v/>
      </c>
      <c r="K2419" s="48"/>
      <c r="N2419" s="4"/>
      <c r="U2419" s="69">
        <f t="shared" si="173"/>
        <v>0</v>
      </c>
      <c r="V2419" s="75">
        <f t="shared" si="174"/>
        <v>0</v>
      </c>
      <c r="W2419">
        <f>IFERROR(VLOOKUP($J2420,OSA!$BD:$BD,1,0),0)</f>
        <v>0</v>
      </c>
    </row>
    <row r="2420" spans="1:23" x14ac:dyDescent="0.35">
      <c r="A2420" t="str">
        <f t="shared" si="171"/>
        <v/>
      </c>
      <c r="H2420">
        <f>IFERROR(VLOOKUP($A2420,OSA!$BD:$BD,1,0),0)</f>
        <v>0</v>
      </c>
      <c r="J2420" t="str">
        <f t="shared" si="172"/>
        <v/>
      </c>
      <c r="K2420" s="48"/>
      <c r="N2420" s="4"/>
      <c r="U2420" s="69">
        <f t="shared" si="173"/>
        <v>0</v>
      </c>
      <c r="V2420" s="75">
        <f t="shared" si="174"/>
        <v>0</v>
      </c>
      <c r="W2420">
        <f>IFERROR(VLOOKUP($J2421,OSA!$BD:$BD,1,0),0)</f>
        <v>0</v>
      </c>
    </row>
    <row r="2421" spans="1:23" x14ac:dyDescent="0.35">
      <c r="A2421" t="str">
        <f t="shared" si="171"/>
        <v/>
      </c>
      <c r="H2421">
        <f>IFERROR(VLOOKUP($A2421,OSA!$BD:$BD,1,0),0)</f>
        <v>0</v>
      </c>
      <c r="J2421" t="str">
        <f t="shared" si="172"/>
        <v/>
      </c>
      <c r="K2421" s="48"/>
      <c r="N2421" s="4"/>
      <c r="U2421" s="69">
        <f t="shared" si="173"/>
        <v>0</v>
      </c>
      <c r="V2421" s="75">
        <f t="shared" si="174"/>
        <v>0</v>
      </c>
      <c r="W2421">
        <f>IFERROR(VLOOKUP($J2422,OSA!$BD:$BD,1,0),0)</f>
        <v>0</v>
      </c>
    </row>
    <row r="2422" spans="1:23" x14ac:dyDescent="0.35">
      <c r="A2422" t="str">
        <f t="shared" si="171"/>
        <v/>
      </c>
      <c r="H2422">
        <f>IFERROR(VLOOKUP($A2422,OSA!$BD:$BD,1,0),0)</f>
        <v>0</v>
      </c>
      <c r="J2422" t="str">
        <f t="shared" si="172"/>
        <v/>
      </c>
      <c r="K2422" s="48"/>
      <c r="N2422" s="4"/>
      <c r="U2422" s="69">
        <f t="shared" si="173"/>
        <v>0</v>
      </c>
      <c r="V2422" s="75">
        <f t="shared" si="174"/>
        <v>0</v>
      </c>
      <c r="W2422">
        <f>IFERROR(VLOOKUP($J2423,OSA!$BD:$BD,1,0),0)</f>
        <v>0</v>
      </c>
    </row>
    <row r="2423" spans="1:23" x14ac:dyDescent="0.35">
      <c r="A2423" t="str">
        <f t="shared" si="171"/>
        <v/>
      </c>
      <c r="H2423">
        <f>IFERROR(VLOOKUP($A2423,OSA!$BD:$BD,1,0),0)</f>
        <v>0</v>
      </c>
      <c r="J2423" t="str">
        <f t="shared" si="172"/>
        <v/>
      </c>
      <c r="K2423" s="48"/>
      <c r="N2423" s="4"/>
      <c r="U2423" s="69">
        <f t="shared" si="173"/>
        <v>0</v>
      </c>
      <c r="V2423" s="75">
        <f t="shared" si="174"/>
        <v>0</v>
      </c>
      <c r="W2423">
        <f>IFERROR(VLOOKUP($J2424,OSA!$BD:$BD,1,0),0)</f>
        <v>0</v>
      </c>
    </row>
    <row r="2424" spans="1:23" x14ac:dyDescent="0.35">
      <c r="A2424" t="str">
        <f t="shared" si="171"/>
        <v/>
      </c>
      <c r="H2424">
        <f>IFERROR(VLOOKUP($A2424,OSA!$BD:$BD,1,0),0)</f>
        <v>0</v>
      </c>
      <c r="J2424" t="str">
        <f t="shared" si="172"/>
        <v/>
      </c>
      <c r="K2424" s="48"/>
      <c r="N2424" s="4"/>
      <c r="U2424" s="69">
        <f t="shared" si="173"/>
        <v>0</v>
      </c>
      <c r="V2424" s="75">
        <f t="shared" si="174"/>
        <v>0</v>
      </c>
      <c r="W2424">
        <f>IFERROR(VLOOKUP($J2425,OSA!$BD:$BD,1,0),0)</f>
        <v>0</v>
      </c>
    </row>
    <row r="2425" spans="1:23" x14ac:dyDescent="0.35">
      <c r="A2425" t="str">
        <f t="shared" si="171"/>
        <v/>
      </c>
      <c r="H2425">
        <f>IFERROR(VLOOKUP($A2425,OSA!$BD:$BD,1,0),0)</f>
        <v>0</v>
      </c>
      <c r="J2425" t="str">
        <f t="shared" si="172"/>
        <v/>
      </c>
      <c r="K2425" s="48"/>
      <c r="N2425" s="4"/>
      <c r="U2425" s="69">
        <f t="shared" si="173"/>
        <v>0</v>
      </c>
      <c r="V2425" s="75">
        <f t="shared" si="174"/>
        <v>0</v>
      </c>
      <c r="W2425">
        <f>IFERROR(VLOOKUP($J2426,OSA!$BD:$BD,1,0),0)</f>
        <v>0</v>
      </c>
    </row>
    <row r="2426" spans="1:23" x14ac:dyDescent="0.35">
      <c r="A2426" t="str">
        <f t="shared" si="171"/>
        <v/>
      </c>
      <c r="H2426">
        <f>IFERROR(VLOOKUP($A2426,OSA!$BD:$BD,1,0),0)</f>
        <v>0</v>
      </c>
      <c r="J2426" t="str">
        <f t="shared" si="172"/>
        <v/>
      </c>
      <c r="K2426" s="48"/>
      <c r="N2426" s="4"/>
      <c r="U2426" s="69">
        <f t="shared" si="173"/>
        <v>0</v>
      </c>
      <c r="V2426" s="75">
        <f t="shared" si="174"/>
        <v>0</v>
      </c>
      <c r="W2426">
        <f>IFERROR(VLOOKUP($J2427,OSA!$BD:$BD,1,0),0)</f>
        <v>0</v>
      </c>
    </row>
    <row r="2427" spans="1:23" x14ac:dyDescent="0.35">
      <c r="A2427" t="str">
        <f t="shared" si="171"/>
        <v/>
      </c>
      <c r="H2427">
        <f>IFERROR(VLOOKUP($A2427,OSA!$BD:$BD,1,0),0)</f>
        <v>0</v>
      </c>
      <c r="J2427" t="str">
        <f t="shared" si="172"/>
        <v/>
      </c>
      <c r="K2427" s="48"/>
      <c r="N2427" s="4"/>
      <c r="U2427" s="69">
        <f t="shared" si="173"/>
        <v>0</v>
      </c>
      <c r="V2427" s="75">
        <f t="shared" si="174"/>
        <v>0</v>
      </c>
      <c r="W2427">
        <f>IFERROR(VLOOKUP($J2428,OSA!$BD:$BD,1,0),0)</f>
        <v>0</v>
      </c>
    </row>
    <row r="2428" spans="1:23" x14ac:dyDescent="0.35">
      <c r="A2428" t="str">
        <f t="shared" si="171"/>
        <v/>
      </c>
      <c r="H2428">
        <f>IFERROR(VLOOKUP($A2428,OSA!$BD:$BD,1,0),0)</f>
        <v>0</v>
      </c>
      <c r="J2428" t="str">
        <f t="shared" si="172"/>
        <v/>
      </c>
      <c r="K2428" s="48"/>
      <c r="N2428" s="4"/>
      <c r="U2428" s="69">
        <f t="shared" si="173"/>
        <v>0</v>
      </c>
      <c r="V2428" s="75">
        <f t="shared" si="174"/>
        <v>0</v>
      </c>
      <c r="W2428">
        <f>IFERROR(VLOOKUP($J2429,OSA!$BD:$BD,1,0),0)</f>
        <v>0</v>
      </c>
    </row>
    <row r="2429" spans="1:23" x14ac:dyDescent="0.35">
      <c r="A2429" t="str">
        <f t="shared" si="171"/>
        <v/>
      </c>
      <c r="H2429">
        <f>IFERROR(VLOOKUP($A2429,OSA!$BD:$BD,1,0),0)</f>
        <v>0</v>
      </c>
      <c r="J2429" t="str">
        <f t="shared" si="172"/>
        <v/>
      </c>
      <c r="K2429" s="48"/>
      <c r="N2429" s="4"/>
      <c r="U2429" s="69">
        <f t="shared" si="173"/>
        <v>0</v>
      </c>
      <c r="V2429" s="75">
        <f t="shared" si="174"/>
        <v>0</v>
      </c>
      <c r="W2429">
        <f>IFERROR(VLOOKUP($J2430,OSA!$BD:$BD,1,0),0)</f>
        <v>0</v>
      </c>
    </row>
    <row r="2430" spans="1:23" x14ac:dyDescent="0.35">
      <c r="A2430" t="str">
        <f t="shared" si="171"/>
        <v/>
      </c>
      <c r="H2430">
        <f>IFERROR(VLOOKUP($A2430,OSA!$BD:$BD,1,0),0)</f>
        <v>0</v>
      </c>
      <c r="J2430" t="str">
        <f t="shared" si="172"/>
        <v/>
      </c>
      <c r="K2430" s="48"/>
      <c r="N2430" s="4"/>
      <c r="U2430" s="69">
        <f t="shared" si="173"/>
        <v>0</v>
      </c>
      <c r="V2430" s="75">
        <f t="shared" si="174"/>
        <v>0</v>
      </c>
      <c r="W2430">
        <f>IFERROR(VLOOKUP($J2431,OSA!$BD:$BD,1,0),0)</f>
        <v>0</v>
      </c>
    </row>
    <row r="2431" spans="1:23" x14ac:dyDescent="0.35">
      <c r="A2431" t="str">
        <f t="shared" si="171"/>
        <v/>
      </c>
      <c r="H2431">
        <f>IFERROR(VLOOKUP($A2431,OSA!$BD:$BD,1,0),0)</f>
        <v>0</v>
      </c>
      <c r="J2431" t="str">
        <f t="shared" si="172"/>
        <v/>
      </c>
      <c r="K2431" s="48"/>
      <c r="N2431" s="4"/>
      <c r="U2431" s="69">
        <f t="shared" si="173"/>
        <v>0</v>
      </c>
      <c r="V2431" s="75">
        <f t="shared" si="174"/>
        <v>0</v>
      </c>
      <c r="W2431">
        <f>IFERROR(VLOOKUP($J2432,OSA!$BD:$BD,1,0),0)</f>
        <v>0</v>
      </c>
    </row>
    <row r="2432" spans="1:23" x14ac:dyDescent="0.35">
      <c r="A2432" t="str">
        <f t="shared" si="171"/>
        <v/>
      </c>
      <c r="H2432">
        <f>IFERROR(VLOOKUP($A2432,OSA!$BD:$BD,1,0),0)</f>
        <v>0</v>
      </c>
      <c r="J2432" t="str">
        <f t="shared" si="172"/>
        <v/>
      </c>
      <c r="K2432" s="48"/>
      <c r="N2432" s="4"/>
      <c r="U2432" s="69">
        <f t="shared" si="173"/>
        <v>0</v>
      </c>
      <c r="V2432" s="75">
        <f t="shared" si="174"/>
        <v>0</v>
      </c>
      <c r="W2432">
        <f>IFERROR(VLOOKUP($J2433,OSA!$BD:$BD,1,0),0)</f>
        <v>0</v>
      </c>
    </row>
    <row r="2433" spans="1:23" x14ac:dyDescent="0.35">
      <c r="A2433" t="str">
        <f t="shared" si="171"/>
        <v/>
      </c>
      <c r="H2433">
        <f>IFERROR(VLOOKUP($A2433,OSA!$BD:$BD,1,0),0)</f>
        <v>0</v>
      </c>
      <c r="J2433" t="str">
        <f t="shared" si="172"/>
        <v/>
      </c>
      <c r="K2433" s="48"/>
      <c r="N2433" s="4"/>
      <c r="U2433" s="69">
        <f t="shared" si="173"/>
        <v>0</v>
      </c>
      <c r="V2433" s="75">
        <f t="shared" si="174"/>
        <v>0</v>
      </c>
      <c r="W2433">
        <f>IFERROR(VLOOKUP($J2434,OSA!$BD:$BD,1,0),0)</f>
        <v>0</v>
      </c>
    </row>
    <row r="2434" spans="1:23" x14ac:dyDescent="0.35">
      <c r="A2434" t="str">
        <f t="shared" si="171"/>
        <v/>
      </c>
      <c r="H2434">
        <f>IFERROR(VLOOKUP($A2434,OSA!$BD:$BD,1,0),0)</f>
        <v>0</v>
      </c>
      <c r="J2434" t="str">
        <f t="shared" si="172"/>
        <v/>
      </c>
      <c r="K2434" s="48"/>
      <c r="N2434" s="4"/>
      <c r="U2434" s="69">
        <f t="shared" si="173"/>
        <v>0</v>
      </c>
      <c r="V2434" s="75">
        <f t="shared" si="174"/>
        <v>0</v>
      </c>
      <c r="W2434">
        <f>IFERROR(VLOOKUP($J2435,OSA!$BD:$BD,1,0),0)</f>
        <v>0</v>
      </c>
    </row>
    <row r="2435" spans="1:23" x14ac:dyDescent="0.35">
      <c r="A2435" t="str">
        <f t="shared" ref="A2435:A2498" si="175">B2435&amp;E2435</f>
        <v/>
      </c>
      <c r="H2435">
        <f>IFERROR(VLOOKUP($A2435,OSA!$BD:$BD,1,0),0)</f>
        <v>0</v>
      </c>
      <c r="J2435" t="str">
        <f t="shared" si="172"/>
        <v/>
      </c>
      <c r="K2435" s="48"/>
      <c r="N2435" s="4"/>
      <c r="U2435" s="69">
        <f t="shared" si="173"/>
        <v>0</v>
      </c>
      <c r="V2435" s="75">
        <f t="shared" si="174"/>
        <v>0</v>
      </c>
      <c r="W2435">
        <f>IFERROR(VLOOKUP($J2436,OSA!$BD:$BD,1,0),0)</f>
        <v>0</v>
      </c>
    </row>
    <row r="2436" spans="1:23" x14ac:dyDescent="0.35">
      <c r="A2436" t="str">
        <f t="shared" si="175"/>
        <v/>
      </c>
      <c r="H2436">
        <f>IFERROR(VLOOKUP($A2436,OSA!$BD:$BD,1,0),0)</f>
        <v>0</v>
      </c>
      <c r="J2436" t="str">
        <f t="shared" si="172"/>
        <v/>
      </c>
      <c r="K2436" s="48"/>
      <c r="N2436" s="4"/>
      <c r="U2436" s="69">
        <f t="shared" si="173"/>
        <v>0</v>
      </c>
      <c r="V2436" s="75">
        <f t="shared" si="174"/>
        <v>0</v>
      </c>
      <c r="W2436">
        <f>IFERROR(VLOOKUP($J2437,OSA!$BD:$BD,1,0),0)</f>
        <v>0</v>
      </c>
    </row>
    <row r="2437" spans="1:23" x14ac:dyDescent="0.35">
      <c r="A2437" t="str">
        <f t="shared" si="175"/>
        <v/>
      </c>
      <c r="H2437">
        <f>IFERROR(VLOOKUP($A2437,OSA!$BD:$BD,1,0),0)</f>
        <v>0</v>
      </c>
      <c r="J2437" t="str">
        <f t="shared" si="172"/>
        <v/>
      </c>
      <c r="K2437" s="48"/>
      <c r="N2437" s="4"/>
      <c r="U2437" s="69">
        <f t="shared" si="173"/>
        <v>0</v>
      </c>
      <c r="V2437" s="75">
        <f t="shared" si="174"/>
        <v>0</v>
      </c>
      <c r="W2437">
        <f>IFERROR(VLOOKUP($J2438,OSA!$BD:$BD,1,0),0)</f>
        <v>0</v>
      </c>
    </row>
    <row r="2438" spans="1:23" x14ac:dyDescent="0.35">
      <c r="A2438" t="str">
        <f t="shared" si="175"/>
        <v/>
      </c>
      <c r="H2438">
        <f>IFERROR(VLOOKUP($A2438,OSA!$BD:$BD,1,0),0)</f>
        <v>0</v>
      </c>
      <c r="J2438" t="str">
        <f t="shared" si="172"/>
        <v/>
      </c>
      <c r="K2438" s="48"/>
      <c r="N2438" s="4"/>
      <c r="U2438" s="69">
        <f t="shared" si="173"/>
        <v>0</v>
      </c>
      <c r="V2438" s="75">
        <f t="shared" si="174"/>
        <v>0</v>
      </c>
      <c r="W2438">
        <f>IFERROR(VLOOKUP($J2439,OSA!$BD:$BD,1,0),0)</f>
        <v>0</v>
      </c>
    </row>
    <row r="2439" spans="1:23" x14ac:dyDescent="0.35">
      <c r="A2439" t="str">
        <f t="shared" si="175"/>
        <v/>
      </c>
      <c r="H2439">
        <f>IFERROR(VLOOKUP($A2439,OSA!$BD:$BD,1,0),0)</f>
        <v>0</v>
      </c>
      <c r="J2439" t="str">
        <f t="shared" si="172"/>
        <v/>
      </c>
      <c r="K2439" s="48"/>
      <c r="N2439" s="4"/>
      <c r="U2439" s="69">
        <f t="shared" si="173"/>
        <v>0</v>
      </c>
      <c r="V2439" s="75">
        <f t="shared" si="174"/>
        <v>0</v>
      </c>
      <c r="W2439">
        <f>IFERROR(VLOOKUP($J2440,OSA!$BD:$BD,1,0),0)</f>
        <v>0</v>
      </c>
    </row>
    <row r="2440" spans="1:23" x14ac:dyDescent="0.35">
      <c r="A2440" t="str">
        <f t="shared" si="175"/>
        <v/>
      </c>
      <c r="H2440">
        <f>IFERROR(VLOOKUP($A2440,OSA!$BD:$BD,1,0),0)</f>
        <v>0</v>
      </c>
      <c r="J2440" t="str">
        <f t="shared" si="172"/>
        <v/>
      </c>
      <c r="K2440" s="48"/>
      <c r="N2440" s="4"/>
      <c r="U2440" s="69">
        <f t="shared" si="173"/>
        <v>0</v>
      </c>
      <c r="V2440" s="75">
        <f t="shared" si="174"/>
        <v>0</v>
      </c>
      <c r="W2440">
        <f>IFERROR(VLOOKUP($J2441,OSA!$BD:$BD,1,0),0)</f>
        <v>0</v>
      </c>
    </row>
    <row r="2441" spans="1:23" x14ac:dyDescent="0.35">
      <c r="A2441" t="str">
        <f t="shared" si="175"/>
        <v/>
      </c>
      <c r="H2441">
        <f>IFERROR(VLOOKUP($A2441,OSA!$BD:$BD,1,0),0)</f>
        <v>0</v>
      </c>
      <c r="J2441" t="str">
        <f t="shared" si="172"/>
        <v/>
      </c>
      <c r="K2441" s="48"/>
      <c r="N2441" s="4"/>
      <c r="U2441" s="69">
        <f t="shared" si="173"/>
        <v>0</v>
      </c>
      <c r="V2441" s="75">
        <f t="shared" si="174"/>
        <v>0</v>
      </c>
      <c r="W2441">
        <f>IFERROR(VLOOKUP($J2442,OSA!$BD:$BD,1,0),0)</f>
        <v>0</v>
      </c>
    </row>
    <row r="2442" spans="1:23" x14ac:dyDescent="0.35">
      <c r="A2442" t="str">
        <f t="shared" si="175"/>
        <v/>
      </c>
      <c r="H2442">
        <f>IFERROR(VLOOKUP($A2442,OSA!$BD:$BD,1,0),0)</f>
        <v>0</v>
      </c>
      <c r="J2442" t="str">
        <f t="shared" si="172"/>
        <v/>
      </c>
      <c r="K2442" s="48"/>
      <c r="N2442" s="4"/>
      <c r="U2442" s="69">
        <f t="shared" si="173"/>
        <v>0</v>
      </c>
      <c r="V2442" s="75">
        <f t="shared" si="174"/>
        <v>0</v>
      </c>
      <c r="W2442">
        <f>IFERROR(VLOOKUP($J2443,OSA!$BD:$BD,1,0),0)</f>
        <v>0</v>
      </c>
    </row>
    <row r="2443" spans="1:23" x14ac:dyDescent="0.35">
      <c r="A2443" t="str">
        <f t="shared" si="175"/>
        <v/>
      </c>
      <c r="H2443">
        <f>IFERROR(VLOOKUP($A2443,OSA!$BD:$BD,1,0),0)</f>
        <v>0</v>
      </c>
      <c r="J2443" t="str">
        <f t="shared" si="172"/>
        <v/>
      </c>
      <c r="K2443" s="48"/>
      <c r="N2443" s="4"/>
      <c r="U2443" s="69">
        <f t="shared" si="173"/>
        <v>0</v>
      </c>
      <c r="V2443" s="75">
        <f t="shared" si="174"/>
        <v>0</v>
      </c>
      <c r="W2443">
        <f>IFERROR(VLOOKUP($J2444,OSA!$BD:$BD,1,0),0)</f>
        <v>0</v>
      </c>
    </row>
    <row r="2444" spans="1:23" x14ac:dyDescent="0.35">
      <c r="A2444" t="str">
        <f t="shared" si="175"/>
        <v/>
      </c>
      <c r="H2444">
        <f>IFERROR(VLOOKUP($A2444,OSA!$BD:$BD,1,0),0)</f>
        <v>0</v>
      </c>
      <c r="J2444" t="str">
        <f t="shared" si="172"/>
        <v/>
      </c>
      <c r="K2444" s="48"/>
      <c r="N2444" s="4"/>
      <c r="U2444" s="69">
        <f t="shared" si="173"/>
        <v>0</v>
      </c>
      <c r="V2444" s="75">
        <f t="shared" si="174"/>
        <v>0</v>
      </c>
      <c r="W2444">
        <f>IFERROR(VLOOKUP($J2445,OSA!$BD:$BD,1,0),0)</f>
        <v>0</v>
      </c>
    </row>
    <row r="2445" spans="1:23" x14ac:dyDescent="0.35">
      <c r="A2445" t="str">
        <f t="shared" si="175"/>
        <v/>
      </c>
      <c r="H2445">
        <f>IFERROR(VLOOKUP($A2445,OSA!$BD:$BD,1,0),0)</f>
        <v>0</v>
      </c>
      <c r="J2445" t="str">
        <f t="shared" si="172"/>
        <v/>
      </c>
      <c r="K2445" s="48"/>
      <c r="N2445" s="4"/>
      <c r="U2445" s="69">
        <f t="shared" si="173"/>
        <v>0</v>
      </c>
      <c r="V2445" s="75">
        <f t="shared" si="174"/>
        <v>0</v>
      </c>
      <c r="W2445">
        <f>IFERROR(VLOOKUP($J2446,OSA!$BD:$BD,1,0),0)</f>
        <v>0</v>
      </c>
    </row>
    <row r="2446" spans="1:23" x14ac:dyDescent="0.35">
      <c r="A2446" t="str">
        <f t="shared" si="175"/>
        <v/>
      </c>
      <c r="H2446">
        <f>IFERROR(VLOOKUP($A2446,OSA!$BD:$BD,1,0),0)</f>
        <v>0</v>
      </c>
      <c r="J2446" t="str">
        <f t="shared" si="172"/>
        <v/>
      </c>
      <c r="K2446" s="48"/>
      <c r="N2446" s="4"/>
      <c r="U2446" s="69">
        <f t="shared" si="173"/>
        <v>0</v>
      </c>
      <c r="V2446" s="75">
        <f t="shared" si="174"/>
        <v>0</v>
      </c>
      <c r="W2446">
        <f>IFERROR(VLOOKUP($J2447,OSA!$BD:$BD,1,0),0)</f>
        <v>0</v>
      </c>
    </row>
    <row r="2447" spans="1:23" x14ac:dyDescent="0.35">
      <c r="A2447" t="str">
        <f t="shared" si="175"/>
        <v/>
      </c>
      <c r="H2447">
        <f>IFERROR(VLOOKUP($A2447,OSA!$BD:$BD,1,0),0)</f>
        <v>0</v>
      </c>
      <c r="J2447" t="str">
        <f t="shared" si="172"/>
        <v/>
      </c>
      <c r="K2447" s="48"/>
      <c r="N2447" s="4"/>
      <c r="U2447" s="69">
        <f t="shared" si="173"/>
        <v>0</v>
      </c>
      <c r="V2447" s="75">
        <f t="shared" si="174"/>
        <v>0</v>
      </c>
      <c r="W2447">
        <f>IFERROR(VLOOKUP($J2448,OSA!$BD:$BD,1,0),0)</f>
        <v>0</v>
      </c>
    </row>
    <row r="2448" spans="1:23" x14ac:dyDescent="0.35">
      <c r="A2448" t="str">
        <f t="shared" si="175"/>
        <v/>
      </c>
      <c r="H2448">
        <f>IFERROR(VLOOKUP($A2448,OSA!$BD:$BD,1,0),0)</f>
        <v>0</v>
      </c>
      <c r="J2448" t="str">
        <f t="shared" si="172"/>
        <v/>
      </c>
      <c r="K2448" s="48"/>
      <c r="N2448" s="4"/>
      <c r="U2448" s="69">
        <f t="shared" si="173"/>
        <v>0</v>
      </c>
      <c r="V2448" s="75">
        <f t="shared" si="174"/>
        <v>0</v>
      </c>
      <c r="W2448">
        <f>IFERROR(VLOOKUP($J2449,OSA!$BD:$BD,1,0),0)</f>
        <v>0</v>
      </c>
    </row>
    <row r="2449" spans="1:23" x14ac:dyDescent="0.35">
      <c r="A2449" t="str">
        <f t="shared" si="175"/>
        <v/>
      </c>
      <c r="H2449">
        <f>IFERROR(VLOOKUP($A2449,OSA!$BD:$BD,1,0),0)</f>
        <v>0</v>
      </c>
      <c r="J2449" t="str">
        <f t="shared" si="172"/>
        <v/>
      </c>
      <c r="K2449" s="48"/>
      <c r="N2449" s="4"/>
      <c r="U2449" s="69">
        <f t="shared" si="173"/>
        <v>0</v>
      </c>
      <c r="V2449" s="75">
        <f t="shared" si="174"/>
        <v>0</v>
      </c>
      <c r="W2449">
        <f>IFERROR(VLOOKUP($J2450,OSA!$BD:$BD,1,0),0)</f>
        <v>0</v>
      </c>
    </row>
    <row r="2450" spans="1:23" x14ac:dyDescent="0.35">
      <c r="A2450" t="str">
        <f t="shared" si="175"/>
        <v/>
      </c>
      <c r="H2450">
        <f>IFERROR(VLOOKUP($A2450,OSA!$BD:$BD,1,0),0)</f>
        <v>0</v>
      </c>
      <c r="J2450" t="str">
        <f t="shared" si="172"/>
        <v/>
      </c>
      <c r="K2450" s="48"/>
      <c r="N2450" s="4"/>
      <c r="U2450" s="69">
        <f t="shared" si="173"/>
        <v>0</v>
      </c>
      <c r="V2450" s="75">
        <f t="shared" si="174"/>
        <v>0</v>
      </c>
      <c r="W2450">
        <f>IFERROR(VLOOKUP($J2451,OSA!$BD:$BD,1,0),0)</f>
        <v>0</v>
      </c>
    </row>
    <row r="2451" spans="1:23" x14ac:dyDescent="0.35">
      <c r="A2451" t="str">
        <f t="shared" si="175"/>
        <v/>
      </c>
      <c r="H2451">
        <f>IFERROR(VLOOKUP($A2451,OSA!$BD:$BD,1,0),0)</f>
        <v>0</v>
      </c>
      <c r="J2451" t="str">
        <f t="shared" si="172"/>
        <v/>
      </c>
      <c r="K2451" s="48"/>
      <c r="N2451" s="4"/>
      <c r="U2451" s="69">
        <f t="shared" si="173"/>
        <v>0</v>
      </c>
      <c r="V2451" s="75">
        <f t="shared" si="174"/>
        <v>0</v>
      </c>
      <c r="W2451">
        <f>IFERROR(VLOOKUP($J2452,OSA!$BD:$BD,1,0),0)</f>
        <v>0</v>
      </c>
    </row>
    <row r="2452" spans="1:23" x14ac:dyDescent="0.35">
      <c r="A2452" t="str">
        <f t="shared" si="175"/>
        <v/>
      </c>
      <c r="H2452">
        <f>IFERROR(VLOOKUP($A2452,OSA!$BD:$BD,1,0),0)</f>
        <v>0</v>
      </c>
      <c r="J2452" t="str">
        <f t="shared" si="172"/>
        <v/>
      </c>
      <c r="K2452" s="48"/>
      <c r="N2452" s="4"/>
      <c r="U2452" s="69">
        <f t="shared" si="173"/>
        <v>0</v>
      </c>
      <c r="V2452" s="75">
        <f t="shared" si="174"/>
        <v>0</v>
      </c>
      <c r="W2452">
        <f>IFERROR(VLOOKUP($J2453,OSA!$BD:$BD,1,0),0)</f>
        <v>0</v>
      </c>
    </row>
    <row r="2453" spans="1:23" x14ac:dyDescent="0.35">
      <c r="A2453" t="str">
        <f t="shared" si="175"/>
        <v/>
      </c>
      <c r="H2453">
        <f>IFERROR(VLOOKUP($A2453,OSA!$BD:$BD,1,0),0)</f>
        <v>0</v>
      </c>
      <c r="J2453" t="str">
        <f t="shared" si="172"/>
        <v/>
      </c>
      <c r="K2453" s="48"/>
      <c r="N2453" s="4"/>
      <c r="U2453" s="69">
        <f t="shared" si="173"/>
        <v>0</v>
      </c>
      <c r="V2453" s="75">
        <f t="shared" si="174"/>
        <v>0</v>
      </c>
      <c r="W2453">
        <f>IFERROR(VLOOKUP($J2454,OSA!$BD:$BD,1,0),0)</f>
        <v>0</v>
      </c>
    </row>
    <row r="2454" spans="1:23" x14ac:dyDescent="0.35">
      <c r="A2454" t="str">
        <f t="shared" si="175"/>
        <v/>
      </c>
      <c r="H2454">
        <f>IFERROR(VLOOKUP($A2454,OSA!$BD:$BD,1,0),0)</f>
        <v>0</v>
      </c>
      <c r="J2454" t="str">
        <f t="shared" si="172"/>
        <v/>
      </c>
      <c r="K2454" s="48"/>
      <c r="N2454" s="4"/>
      <c r="U2454" s="69">
        <f t="shared" si="173"/>
        <v>0</v>
      </c>
      <c r="V2454" s="75">
        <f t="shared" si="174"/>
        <v>0</v>
      </c>
      <c r="W2454">
        <f>IFERROR(VLOOKUP($J2455,OSA!$BD:$BD,1,0),0)</f>
        <v>0</v>
      </c>
    </row>
    <row r="2455" spans="1:23" x14ac:dyDescent="0.35">
      <c r="A2455" t="str">
        <f t="shared" si="175"/>
        <v/>
      </c>
      <c r="H2455">
        <f>IFERROR(VLOOKUP($A2455,OSA!$BD:$BD,1,0),0)</f>
        <v>0</v>
      </c>
      <c r="J2455" t="str">
        <f t="shared" si="172"/>
        <v/>
      </c>
      <c r="K2455" s="48"/>
      <c r="N2455" s="4"/>
      <c r="U2455" s="69">
        <f t="shared" si="173"/>
        <v>0</v>
      </c>
      <c r="V2455" s="75">
        <f t="shared" si="174"/>
        <v>0</v>
      </c>
      <c r="W2455">
        <f>IFERROR(VLOOKUP($J2456,OSA!$BD:$BD,1,0),0)</f>
        <v>0</v>
      </c>
    </row>
    <row r="2456" spans="1:23" x14ac:dyDescent="0.35">
      <c r="A2456" t="str">
        <f t="shared" si="175"/>
        <v/>
      </c>
      <c r="H2456">
        <f>IFERROR(VLOOKUP($A2456,OSA!$BD:$BD,1,0),0)</f>
        <v>0</v>
      </c>
      <c r="J2456" t="str">
        <f t="shared" si="172"/>
        <v/>
      </c>
      <c r="K2456" s="48"/>
      <c r="N2456" s="4"/>
      <c r="U2456" s="69">
        <f t="shared" si="173"/>
        <v>0</v>
      </c>
      <c r="V2456" s="75">
        <f t="shared" si="174"/>
        <v>0</v>
      </c>
      <c r="W2456">
        <f>IFERROR(VLOOKUP($J2457,OSA!$BD:$BD,1,0),0)</f>
        <v>0</v>
      </c>
    </row>
    <row r="2457" spans="1:23" x14ac:dyDescent="0.35">
      <c r="A2457" t="str">
        <f t="shared" si="175"/>
        <v/>
      </c>
      <c r="H2457">
        <f>IFERROR(VLOOKUP($A2457,OSA!$BD:$BD,1,0),0)</f>
        <v>0</v>
      </c>
      <c r="J2457" t="str">
        <f t="shared" si="172"/>
        <v/>
      </c>
      <c r="K2457" s="48"/>
      <c r="N2457" s="4"/>
      <c r="U2457" s="69">
        <f t="shared" si="173"/>
        <v>0</v>
      </c>
      <c r="V2457" s="75">
        <f t="shared" si="174"/>
        <v>0</v>
      </c>
      <c r="W2457">
        <f>IFERROR(VLOOKUP($J2458,OSA!$BD:$BD,1,0),0)</f>
        <v>0</v>
      </c>
    </row>
    <row r="2458" spans="1:23" x14ac:dyDescent="0.35">
      <c r="A2458" t="str">
        <f t="shared" si="175"/>
        <v/>
      </c>
      <c r="H2458">
        <f>IFERROR(VLOOKUP($A2458,OSA!$BD:$BD,1,0),0)</f>
        <v>0</v>
      </c>
      <c r="J2458" t="str">
        <f t="shared" si="172"/>
        <v/>
      </c>
      <c r="K2458" s="48"/>
      <c r="N2458" s="4"/>
      <c r="U2458" s="69">
        <f t="shared" si="173"/>
        <v>0</v>
      </c>
      <c r="V2458" s="75">
        <f t="shared" si="174"/>
        <v>0</v>
      </c>
      <c r="W2458">
        <f>IFERROR(VLOOKUP($J2459,OSA!$BD:$BD,1,0),0)</f>
        <v>0</v>
      </c>
    </row>
    <row r="2459" spans="1:23" x14ac:dyDescent="0.35">
      <c r="A2459" t="str">
        <f t="shared" si="175"/>
        <v/>
      </c>
      <c r="H2459">
        <f>IFERROR(VLOOKUP($A2459,OSA!$BD:$BD,1,0),0)</f>
        <v>0</v>
      </c>
      <c r="J2459" t="str">
        <f t="shared" si="172"/>
        <v/>
      </c>
      <c r="K2459" s="48"/>
      <c r="N2459" s="4"/>
      <c r="U2459" s="69">
        <f t="shared" si="173"/>
        <v>0</v>
      </c>
      <c r="V2459" s="75">
        <f t="shared" si="174"/>
        <v>0</v>
      </c>
      <c r="W2459">
        <f>IFERROR(VLOOKUP($J2460,OSA!$BD:$BD,1,0),0)</f>
        <v>0</v>
      </c>
    </row>
    <row r="2460" spans="1:23" x14ac:dyDescent="0.35">
      <c r="A2460" t="str">
        <f t="shared" si="175"/>
        <v/>
      </c>
      <c r="H2460">
        <f>IFERROR(VLOOKUP($A2460,OSA!$BD:$BD,1,0),0)</f>
        <v>0</v>
      </c>
      <c r="J2460" t="str">
        <f t="shared" si="172"/>
        <v/>
      </c>
      <c r="K2460" s="48"/>
      <c r="N2460" s="4"/>
      <c r="U2460" s="69">
        <f t="shared" si="173"/>
        <v>0</v>
      </c>
      <c r="V2460" s="75">
        <f t="shared" si="174"/>
        <v>0</v>
      </c>
      <c r="W2460">
        <f>IFERROR(VLOOKUP($J2461,OSA!$BD:$BD,1,0),0)</f>
        <v>0</v>
      </c>
    </row>
    <row r="2461" spans="1:23" x14ac:dyDescent="0.35">
      <c r="A2461" t="str">
        <f t="shared" si="175"/>
        <v/>
      </c>
      <c r="H2461">
        <f>IFERROR(VLOOKUP($A2461,OSA!$BD:$BD,1,0),0)</f>
        <v>0</v>
      </c>
      <c r="J2461" t="str">
        <f t="shared" si="172"/>
        <v/>
      </c>
      <c r="K2461" s="48"/>
      <c r="N2461" s="4"/>
      <c r="U2461" s="69">
        <f t="shared" si="173"/>
        <v>0</v>
      </c>
      <c r="V2461" s="75">
        <f t="shared" si="174"/>
        <v>0</v>
      </c>
      <c r="W2461">
        <f>IFERROR(VLOOKUP($J2462,OSA!$BD:$BD,1,0),0)</f>
        <v>0</v>
      </c>
    </row>
    <row r="2462" spans="1:23" x14ac:dyDescent="0.35">
      <c r="A2462" t="str">
        <f t="shared" si="175"/>
        <v/>
      </c>
      <c r="H2462">
        <f>IFERROR(VLOOKUP($A2462,OSA!$BD:$BD,1,0),0)</f>
        <v>0</v>
      </c>
      <c r="J2462" t="str">
        <f t="shared" si="172"/>
        <v/>
      </c>
      <c r="K2462" s="48"/>
      <c r="N2462" s="4"/>
      <c r="U2462" s="69">
        <f t="shared" si="173"/>
        <v>0</v>
      </c>
      <c r="V2462" s="75">
        <f t="shared" si="174"/>
        <v>0</v>
      </c>
      <c r="W2462">
        <f>IFERROR(VLOOKUP($J2463,OSA!$BD:$BD,1,0),0)</f>
        <v>0</v>
      </c>
    </row>
    <row r="2463" spans="1:23" x14ac:dyDescent="0.35">
      <c r="A2463" t="str">
        <f t="shared" si="175"/>
        <v/>
      </c>
      <c r="H2463">
        <f>IFERROR(VLOOKUP($A2463,OSA!$BD:$BD,1,0),0)</f>
        <v>0</v>
      </c>
      <c r="J2463" t="str">
        <f t="shared" si="172"/>
        <v/>
      </c>
      <c r="K2463" s="48"/>
      <c r="N2463" s="4"/>
      <c r="U2463" s="69">
        <f t="shared" si="173"/>
        <v>0</v>
      </c>
      <c r="V2463" s="75">
        <f t="shared" si="174"/>
        <v>0</v>
      </c>
      <c r="W2463">
        <f>IFERROR(VLOOKUP($J2464,OSA!$BD:$BD,1,0),0)</f>
        <v>0</v>
      </c>
    </row>
    <row r="2464" spans="1:23" x14ac:dyDescent="0.35">
      <c r="A2464" t="str">
        <f t="shared" si="175"/>
        <v/>
      </c>
      <c r="H2464">
        <f>IFERROR(VLOOKUP($A2464,OSA!$BD:$BD,1,0),0)</f>
        <v>0</v>
      </c>
      <c r="J2464" t="str">
        <f t="shared" si="172"/>
        <v/>
      </c>
      <c r="K2464" s="48"/>
      <c r="N2464" s="4"/>
      <c r="U2464" s="69">
        <f t="shared" si="173"/>
        <v>0</v>
      </c>
      <c r="V2464" s="75">
        <f t="shared" si="174"/>
        <v>0</v>
      </c>
      <c r="W2464">
        <f>IFERROR(VLOOKUP($J2465,OSA!$BD:$BD,1,0),0)</f>
        <v>0</v>
      </c>
    </row>
    <row r="2465" spans="1:23" x14ac:dyDescent="0.35">
      <c r="A2465" t="str">
        <f t="shared" si="175"/>
        <v/>
      </c>
      <c r="H2465">
        <f>IFERROR(VLOOKUP($A2465,OSA!$BD:$BD,1,0),0)</f>
        <v>0</v>
      </c>
      <c r="J2465" t="str">
        <f t="shared" si="172"/>
        <v/>
      </c>
      <c r="K2465" s="48"/>
      <c r="N2465" s="4"/>
      <c r="U2465" s="69">
        <f t="shared" si="173"/>
        <v>0</v>
      </c>
      <c r="V2465" s="75">
        <f t="shared" si="174"/>
        <v>0</v>
      </c>
      <c r="W2465">
        <f>IFERROR(VLOOKUP($J2466,OSA!$BD:$BD,1,0),0)</f>
        <v>0</v>
      </c>
    </row>
    <row r="2466" spans="1:23" x14ac:dyDescent="0.35">
      <c r="A2466" t="str">
        <f t="shared" si="175"/>
        <v/>
      </c>
      <c r="H2466">
        <f>IFERROR(VLOOKUP($A2466,OSA!$BD:$BD,1,0),0)</f>
        <v>0</v>
      </c>
      <c r="J2466" t="str">
        <f t="shared" si="172"/>
        <v/>
      </c>
      <c r="K2466" s="48"/>
      <c r="N2466" s="4"/>
      <c r="U2466" s="69">
        <f t="shared" si="173"/>
        <v>0</v>
      </c>
      <c r="V2466" s="75">
        <f t="shared" si="174"/>
        <v>0</v>
      </c>
      <c r="W2466">
        <f>IFERROR(VLOOKUP($J2467,OSA!$BD:$BD,1,0),0)</f>
        <v>0</v>
      </c>
    </row>
    <row r="2467" spans="1:23" x14ac:dyDescent="0.35">
      <c r="A2467" t="str">
        <f t="shared" si="175"/>
        <v/>
      </c>
      <c r="H2467">
        <f>IFERROR(VLOOKUP($A2467,OSA!$BD:$BD,1,0),0)</f>
        <v>0</v>
      </c>
      <c r="J2467" t="str">
        <f t="shared" si="172"/>
        <v/>
      </c>
      <c r="K2467" s="48"/>
      <c r="N2467" s="4"/>
      <c r="U2467" s="69">
        <f t="shared" si="173"/>
        <v>0</v>
      </c>
      <c r="V2467" s="75">
        <f t="shared" si="174"/>
        <v>0</v>
      </c>
      <c r="W2467">
        <f>IFERROR(VLOOKUP($J2468,OSA!$BD:$BD,1,0),0)</f>
        <v>0</v>
      </c>
    </row>
    <row r="2468" spans="1:23" x14ac:dyDescent="0.35">
      <c r="A2468" t="str">
        <f t="shared" si="175"/>
        <v/>
      </c>
      <c r="H2468">
        <f>IFERROR(VLOOKUP($A2468,OSA!$BD:$BD,1,0),0)</f>
        <v>0</v>
      </c>
      <c r="J2468" t="str">
        <f t="shared" si="172"/>
        <v/>
      </c>
      <c r="K2468" s="48"/>
      <c r="N2468" s="4"/>
      <c r="U2468" s="69">
        <f t="shared" si="173"/>
        <v>0</v>
      </c>
      <c r="V2468" s="75">
        <f t="shared" si="174"/>
        <v>0</v>
      </c>
      <c r="W2468">
        <f>IFERROR(VLOOKUP($J2469,OSA!$BD:$BD,1,0),0)</f>
        <v>0</v>
      </c>
    </row>
    <row r="2469" spans="1:23" x14ac:dyDescent="0.35">
      <c r="A2469" t="str">
        <f t="shared" si="175"/>
        <v/>
      </c>
      <c r="H2469">
        <f>IFERROR(VLOOKUP($A2469,OSA!$BD:$BD,1,0),0)</f>
        <v>0</v>
      </c>
      <c r="J2469" t="str">
        <f t="shared" ref="J2469:J2532" si="176">K2469&amp;N2469</f>
        <v/>
      </c>
      <c r="K2469" s="48"/>
      <c r="N2469" s="4"/>
      <c r="U2469" s="69">
        <f t="shared" si="173"/>
        <v>0</v>
      </c>
      <c r="V2469" s="75">
        <f t="shared" si="174"/>
        <v>0</v>
      </c>
      <c r="W2469">
        <f>IFERROR(VLOOKUP($J2470,OSA!$BD:$BD,1,0),0)</f>
        <v>0</v>
      </c>
    </row>
    <row r="2470" spans="1:23" x14ac:dyDescent="0.35">
      <c r="A2470" t="str">
        <f t="shared" si="175"/>
        <v/>
      </c>
      <c r="H2470">
        <f>IFERROR(VLOOKUP($A2470,OSA!$BD:$BD,1,0),0)</f>
        <v>0</v>
      </c>
      <c r="J2470" t="str">
        <f t="shared" si="176"/>
        <v/>
      </c>
      <c r="K2470" s="48"/>
      <c r="N2470" s="4"/>
      <c r="U2470" s="69">
        <f t="shared" si="173"/>
        <v>0</v>
      </c>
      <c r="V2470" s="75">
        <f t="shared" si="174"/>
        <v>0</v>
      </c>
      <c r="W2470">
        <f>IFERROR(VLOOKUP($J2471,OSA!$BD:$BD,1,0),0)</f>
        <v>0</v>
      </c>
    </row>
    <row r="2471" spans="1:23" x14ac:dyDescent="0.35">
      <c r="A2471" t="str">
        <f t="shared" si="175"/>
        <v/>
      </c>
      <c r="H2471">
        <f>IFERROR(VLOOKUP($A2471,OSA!$BD:$BD,1,0),0)</f>
        <v>0</v>
      </c>
      <c r="J2471" t="str">
        <f t="shared" si="176"/>
        <v/>
      </c>
      <c r="K2471" s="48"/>
      <c r="N2471" s="4"/>
      <c r="U2471" s="69">
        <f t="shared" ref="U2471:U2534" si="177">SUM(O2471:Q2471)/3</f>
        <v>0</v>
      </c>
      <c r="V2471" s="75">
        <f t="shared" ref="V2471:V2534" si="178">SUM(R2471:T2471)/3</f>
        <v>0</v>
      </c>
      <c r="W2471">
        <f>IFERROR(VLOOKUP($J2472,OSA!$BD:$BD,1,0),0)</f>
        <v>0</v>
      </c>
    </row>
    <row r="2472" spans="1:23" x14ac:dyDescent="0.35">
      <c r="A2472" t="str">
        <f t="shared" si="175"/>
        <v/>
      </c>
      <c r="H2472">
        <f>IFERROR(VLOOKUP($A2472,OSA!$BD:$BD,1,0),0)</f>
        <v>0</v>
      </c>
      <c r="J2472" t="str">
        <f t="shared" si="176"/>
        <v/>
      </c>
      <c r="K2472" s="48"/>
      <c r="N2472" s="4"/>
      <c r="U2472" s="69">
        <f t="shared" si="177"/>
        <v>0</v>
      </c>
      <c r="V2472" s="75">
        <f t="shared" si="178"/>
        <v>0</v>
      </c>
      <c r="W2472">
        <f>IFERROR(VLOOKUP($J2473,OSA!$BD:$BD,1,0),0)</f>
        <v>0</v>
      </c>
    </row>
    <row r="2473" spans="1:23" x14ac:dyDescent="0.35">
      <c r="A2473" t="str">
        <f t="shared" si="175"/>
        <v/>
      </c>
      <c r="H2473">
        <f>IFERROR(VLOOKUP($A2473,OSA!$BD:$BD,1,0),0)</f>
        <v>0</v>
      </c>
      <c r="J2473" t="str">
        <f t="shared" si="176"/>
        <v/>
      </c>
      <c r="K2473" s="48"/>
      <c r="N2473" s="4"/>
      <c r="U2473" s="69">
        <f t="shared" si="177"/>
        <v>0</v>
      </c>
      <c r="V2473" s="75">
        <f t="shared" si="178"/>
        <v>0</v>
      </c>
      <c r="W2473">
        <f>IFERROR(VLOOKUP($J2474,OSA!$BD:$BD,1,0),0)</f>
        <v>0</v>
      </c>
    </row>
    <row r="2474" spans="1:23" x14ac:dyDescent="0.35">
      <c r="A2474" t="str">
        <f t="shared" si="175"/>
        <v/>
      </c>
      <c r="H2474">
        <f>IFERROR(VLOOKUP($A2474,OSA!$BD:$BD,1,0),0)</f>
        <v>0</v>
      </c>
      <c r="J2474" t="str">
        <f t="shared" si="176"/>
        <v/>
      </c>
      <c r="K2474" s="48"/>
      <c r="N2474" s="4"/>
      <c r="U2474" s="69">
        <f t="shared" si="177"/>
        <v>0</v>
      </c>
      <c r="V2474" s="75">
        <f t="shared" si="178"/>
        <v>0</v>
      </c>
      <c r="W2474">
        <f>IFERROR(VLOOKUP($J2475,OSA!$BD:$BD,1,0),0)</f>
        <v>0</v>
      </c>
    </row>
    <row r="2475" spans="1:23" x14ac:dyDescent="0.35">
      <c r="A2475" t="str">
        <f t="shared" si="175"/>
        <v/>
      </c>
      <c r="H2475">
        <f>IFERROR(VLOOKUP($A2475,OSA!$BD:$BD,1,0),0)</f>
        <v>0</v>
      </c>
      <c r="J2475" t="str">
        <f t="shared" si="176"/>
        <v/>
      </c>
      <c r="K2475" s="48"/>
      <c r="N2475" s="4"/>
      <c r="U2475" s="69">
        <f t="shared" si="177"/>
        <v>0</v>
      </c>
      <c r="V2475" s="75">
        <f t="shared" si="178"/>
        <v>0</v>
      </c>
      <c r="W2475">
        <f>IFERROR(VLOOKUP($J2476,OSA!$BD:$BD,1,0),0)</f>
        <v>0</v>
      </c>
    </row>
    <row r="2476" spans="1:23" x14ac:dyDescent="0.35">
      <c r="A2476" t="str">
        <f t="shared" si="175"/>
        <v/>
      </c>
      <c r="H2476">
        <f>IFERROR(VLOOKUP($A2476,OSA!$BD:$BD,1,0),0)</f>
        <v>0</v>
      </c>
      <c r="J2476" t="str">
        <f t="shared" si="176"/>
        <v/>
      </c>
      <c r="K2476" s="48"/>
      <c r="N2476" s="4"/>
      <c r="U2476" s="69">
        <f t="shared" si="177"/>
        <v>0</v>
      </c>
      <c r="V2476" s="75">
        <f t="shared" si="178"/>
        <v>0</v>
      </c>
      <c r="W2476">
        <f>IFERROR(VLOOKUP($J2477,OSA!$BD:$BD,1,0),0)</f>
        <v>0</v>
      </c>
    </row>
    <row r="2477" spans="1:23" x14ac:dyDescent="0.35">
      <c r="A2477" t="str">
        <f t="shared" si="175"/>
        <v/>
      </c>
      <c r="H2477">
        <f>IFERROR(VLOOKUP($A2477,OSA!$BD:$BD,1,0),0)</f>
        <v>0</v>
      </c>
      <c r="J2477" t="str">
        <f t="shared" si="176"/>
        <v/>
      </c>
      <c r="K2477" s="48"/>
      <c r="N2477" s="4"/>
      <c r="U2477" s="69">
        <f t="shared" si="177"/>
        <v>0</v>
      </c>
      <c r="V2477" s="75">
        <f t="shared" si="178"/>
        <v>0</v>
      </c>
      <c r="W2477">
        <f>IFERROR(VLOOKUP($J2478,OSA!$BD:$BD,1,0),0)</f>
        <v>0</v>
      </c>
    </row>
    <row r="2478" spans="1:23" x14ac:dyDescent="0.35">
      <c r="A2478" t="str">
        <f t="shared" si="175"/>
        <v/>
      </c>
      <c r="H2478">
        <f>IFERROR(VLOOKUP($A2478,OSA!$BD:$BD,1,0),0)</f>
        <v>0</v>
      </c>
      <c r="J2478" t="str">
        <f t="shared" si="176"/>
        <v/>
      </c>
      <c r="K2478" s="48"/>
      <c r="N2478" s="4"/>
      <c r="U2478" s="69">
        <f t="shared" si="177"/>
        <v>0</v>
      </c>
      <c r="V2478" s="75">
        <f t="shared" si="178"/>
        <v>0</v>
      </c>
      <c r="W2478">
        <f>IFERROR(VLOOKUP($J2479,OSA!$BD:$BD,1,0),0)</f>
        <v>0</v>
      </c>
    </row>
    <row r="2479" spans="1:23" x14ac:dyDescent="0.35">
      <c r="A2479" t="str">
        <f t="shared" si="175"/>
        <v/>
      </c>
      <c r="H2479">
        <f>IFERROR(VLOOKUP($A2479,OSA!$BD:$BD,1,0),0)</f>
        <v>0</v>
      </c>
      <c r="J2479" t="str">
        <f t="shared" si="176"/>
        <v/>
      </c>
      <c r="K2479" s="48"/>
      <c r="N2479" s="4"/>
      <c r="U2479" s="69">
        <f t="shared" si="177"/>
        <v>0</v>
      </c>
      <c r="V2479" s="75">
        <f t="shared" si="178"/>
        <v>0</v>
      </c>
      <c r="W2479">
        <f>IFERROR(VLOOKUP($J2480,OSA!$BD:$BD,1,0),0)</f>
        <v>0</v>
      </c>
    </row>
    <row r="2480" spans="1:23" x14ac:dyDescent="0.35">
      <c r="A2480" t="str">
        <f t="shared" si="175"/>
        <v/>
      </c>
      <c r="H2480">
        <f>IFERROR(VLOOKUP($A2480,OSA!$BD:$BD,1,0),0)</f>
        <v>0</v>
      </c>
      <c r="J2480" t="str">
        <f t="shared" si="176"/>
        <v/>
      </c>
      <c r="K2480" s="48"/>
      <c r="N2480" s="4"/>
      <c r="U2480" s="69">
        <f t="shared" si="177"/>
        <v>0</v>
      </c>
      <c r="V2480" s="75">
        <f t="shared" si="178"/>
        <v>0</v>
      </c>
      <c r="W2480">
        <f>IFERROR(VLOOKUP($J2481,OSA!$BD:$BD,1,0),0)</f>
        <v>0</v>
      </c>
    </row>
    <row r="2481" spans="1:23" x14ac:dyDescent="0.35">
      <c r="A2481" t="str">
        <f t="shared" si="175"/>
        <v/>
      </c>
      <c r="H2481">
        <f>IFERROR(VLOOKUP($A2481,OSA!$BD:$BD,1,0),0)</f>
        <v>0</v>
      </c>
      <c r="J2481" t="str">
        <f t="shared" si="176"/>
        <v/>
      </c>
      <c r="K2481" s="48"/>
      <c r="N2481" s="4"/>
      <c r="U2481" s="69">
        <f t="shared" si="177"/>
        <v>0</v>
      </c>
      <c r="V2481" s="75">
        <f t="shared" si="178"/>
        <v>0</v>
      </c>
      <c r="W2481">
        <f>IFERROR(VLOOKUP($J2482,OSA!$BD:$BD,1,0),0)</f>
        <v>0</v>
      </c>
    </row>
    <row r="2482" spans="1:23" x14ac:dyDescent="0.35">
      <c r="A2482" t="str">
        <f t="shared" si="175"/>
        <v/>
      </c>
      <c r="H2482">
        <f>IFERROR(VLOOKUP($A2482,OSA!$BD:$BD,1,0),0)</f>
        <v>0</v>
      </c>
      <c r="J2482" t="str">
        <f t="shared" si="176"/>
        <v/>
      </c>
      <c r="K2482" s="48"/>
      <c r="N2482" s="4"/>
      <c r="U2482" s="69">
        <f t="shared" si="177"/>
        <v>0</v>
      </c>
      <c r="V2482" s="75">
        <f t="shared" si="178"/>
        <v>0</v>
      </c>
      <c r="W2482">
        <f>IFERROR(VLOOKUP($J2483,OSA!$BD:$BD,1,0),0)</f>
        <v>0</v>
      </c>
    </row>
    <row r="2483" spans="1:23" x14ac:dyDescent="0.35">
      <c r="A2483" t="str">
        <f t="shared" si="175"/>
        <v/>
      </c>
      <c r="H2483">
        <f>IFERROR(VLOOKUP($A2483,OSA!$BD:$BD,1,0),0)</f>
        <v>0</v>
      </c>
      <c r="J2483" t="str">
        <f t="shared" si="176"/>
        <v/>
      </c>
      <c r="K2483" s="48"/>
      <c r="N2483" s="4"/>
      <c r="U2483" s="69">
        <f t="shared" si="177"/>
        <v>0</v>
      </c>
      <c r="V2483" s="75">
        <f t="shared" si="178"/>
        <v>0</v>
      </c>
      <c r="W2483">
        <f>IFERROR(VLOOKUP($J2484,OSA!$BD:$BD,1,0),0)</f>
        <v>0</v>
      </c>
    </row>
    <row r="2484" spans="1:23" x14ac:dyDescent="0.35">
      <c r="A2484" t="str">
        <f t="shared" si="175"/>
        <v/>
      </c>
      <c r="H2484">
        <f>IFERROR(VLOOKUP($A2484,OSA!$BD:$BD,1,0),0)</f>
        <v>0</v>
      </c>
      <c r="J2484" t="str">
        <f t="shared" si="176"/>
        <v/>
      </c>
      <c r="K2484" s="48"/>
      <c r="N2484" s="4"/>
      <c r="U2484" s="69">
        <f t="shared" si="177"/>
        <v>0</v>
      </c>
      <c r="V2484" s="75">
        <f t="shared" si="178"/>
        <v>0</v>
      </c>
      <c r="W2484">
        <f>IFERROR(VLOOKUP($J2485,OSA!$BD:$BD,1,0),0)</f>
        <v>0</v>
      </c>
    </row>
    <row r="2485" spans="1:23" x14ac:dyDescent="0.35">
      <c r="A2485" t="str">
        <f t="shared" si="175"/>
        <v/>
      </c>
      <c r="H2485">
        <f>IFERROR(VLOOKUP($A2485,OSA!$BD:$BD,1,0),0)</f>
        <v>0</v>
      </c>
      <c r="J2485" t="str">
        <f t="shared" si="176"/>
        <v/>
      </c>
      <c r="K2485" s="48"/>
      <c r="N2485" s="4"/>
      <c r="U2485" s="69">
        <f t="shared" si="177"/>
        <v>0</v>
      </c>
      <c r="V2485" s="75">
        <f t="shared" si="178"/>
        <v>0</v>
      </c>
      <c r="W2485">
        <f>IFERROR(VLOOKUP($J2486,OSA!$BD:$BD,1,0),0)</f>
        <v>0</v>
      </c>
    </row>
    <row r="2486" spans="1:23" x14ac:dyDescent="0.35">
      <c r="A2486" t="str">
        <f t="shared" si="175"/>
        <v/>
      </c>
      <c r="H2486">
        <f>IFERROR(VLOOKUP($A2486,OSA!$BD:$BD,1,0),0)</f>
        <v>0</v>
      </c>
      <c r="J2486" t="str">
        <f t="shared" si="176"/>
        <v/>
      </c>
      <c r="K2486" s="48"/>
      <c r="N2486" s="4"/>
      <c r="U2486" s="69">
        <f t="shared" si="177"/>
        <v>0</v>
      </c>
      <c r="V2486" s="75">
        <f t="shared" si="178"/>
        <v>0</v>
      </c>
      <c r="W2486">
        <f>IFERROR(VLOOKUP($J2487,OSA!$BD:$BD,1,0),0)</f>
        <v>0</v>
      </c>
    </row>
    <row r="2487" spans="1:23" x14ac:dyDescent="0.35">
      <c r="A2487" t="str">
        <f t="shared" si="175"/>
        <v/>
      </c>
      <c r="H2487">
        <f>IFERROR(VLOOKUP($A2487,OSA!$BD:$BD,1,0),0)</f>
        <v>0</v>
      </c>
      <c r="J2487" t="str">
        <f t="shared" si="176"/>
        <v/>
      </c>
      <c r="K2487" s="48"/>
      <c r="N2487" s="4"/>
      <c r="U2487" s="69">
        <f t="shared" si="177"/>
        <v>0</v>
      </c>
      <c r="V2487" s="75">
        <f t="shared" si="178"/>
        <v>0</v>
      </c>
      <c r="W2487">
        <f>IFERROR(VLOOKUP($J2488,OSA!$BD:$BD,1,0),0)</f>
        <v>0</v>
      </c>
    </row>
    <row r="2488" spans="1:23" x14ac:dyDescent="0.35">
      <c r="A2488" t="str">
        <f t="shared" si="175"/>
        <v/>
      </c>
      <c r="H2488">
        <f>IFERROR(VLOOKUP($A2488,OSA!$BD:$BD,1,0),0)</f>
        <v>0</v>
      </c>
      <c r="J2488" t="str">
        <f t="shared" si="176"/>
        <v/>
      </c>
      <c r="K2488" s="48"/>
      <c r="N2488" s="4"/>
      <c r="U2488" s="69">
        <f t="shared" si="177"/>
        <v>0</v>
      </c>
      <c r="V2488" s="75">
        <f t="shared" si="178"/>
        <v>0</v>
      </c>
      <c r="W2488">
        <f>IFERROR(VLOOKUP($J2489,OSA!$BD:$BD,1,0),0)</f>
        <v>0</v>
      </c>
    </row>
    <row r="2489" spans="1:23" x14ac:dyDescent="0.35">
      <c r="A2489" t="str">
        <f t="shared" si="175"/>
        <v/>
      </c>
      <c r="H2489">
        <f>IFERROR(VLOOKUP($A2489,OSA!$BD:$BD,1,0),0)</f>
        <v>0</v>
      </c>
      <c r="J2489" t="str">
        <f t="shared" si="176"/>
        <v/>
      </c>
      <c r="K2489" s="48"/>
      <c r="N2489" s="4"/>
      <c r="U2489" s="69">
        <f t="shared" si="177"/>
        <v>0</v>
      </c>
      <c r="V2489" s="75">
        <f t="shared" si="178"/>
        <v>0</v>
      </c>
      <c r="W2489">
        <f>IFERROR(VLOOKUP($J2490,OSA!$BD:$BD,1,0),0)</f>
        <v>0</v>
      </c>
    </row>
    <row r="2490" spans="1:23" x14ac:dyDescent="0.35">
      <c r="A2490" t="str">
        <f t="shared" si="175"/>
        <v/>
      </c>
      <c r="H2490">
        <f>IFERROR(VLOOKUP($A2490,OSA!$BD:$BD,1,0),0)</f>
        <v>0</v>
      </c>
      <c r="J2490" t="str">
        <f t="shared" si="176"/>
        <v/>
      </c>
      <c r="K2490" s="48"/>
      <c r="N2490" s="4"/>
      <c r="U2490" s="69">
        <f t="shared" si="177"/>
        <v>0</v>
      </c>
      <c r="V2490" s="75">
        <f t="shared" si="178"/>
        <v>0</v>
      </c>
      <c r="W2490">
        <f>IFERROR(VLOOKUP($J2491,OSA!$BD:$BD,1,0),0)</f>
        <v>0</v>
      </c>
    </row>
    <row r="2491" spans="1:23" x14ac:dyDescent="0.35">
      <c r="A2491" t="str">
        <f t="shared" si="175"/>
        <v/>
      </c>
      <c r="H2491">
        <f>IFERROR(VLOOKUP($A2491,OSA!$BD:$BD,1,0),0)</f>
        <v>0</v>
      </c>
      <c r="J2491" t="str">
        <f t="shared" si="176"/>
        <v/>
      </c>
      <c r="K2491" s="48"/>
      <c r="N2491" s="4"/>
      <c r="U2491" s="69">
        <f t="shared" si="177"/>
        <v>0</v>
      </c>
      <c r="V2491" s="75">
        <f t="shared" si="178"/>
        <v>0</v>
      </c>
      <c r="W2491">
        <f>IFERROR(VLOOKUP($J2492,OSA!$BD:$BD,1,0),0)</f>
        <v>0</v>
      </c>
    </row>
    <row r="2492" spans="1:23" x14ac:dyDescent="0.35">
      <c r="A2492" t="str">
        <f t="shared" si="175"/>
        <v/>
      </c>
      <c r="H2492">
        <f>IFERROR(VLOOKUP($A2492,OSA!$BD:$BD,1,0),0)</f>
        <v>0</v>
      </c>
      <c r="J2492" t="str">
        <f t="shared" si="176"/>
        <v/>
      </c>
      <c r="K2492" s="48"/>
      <c r="N2492" s="4"/>
      <c r="U2492" s="69">
        <f t="shared" si="177"/>
        <v>0</v>
      </c>
      <c r="V2492" s="75">
        <f t="shared" si="178"/>
        <v>0</v>
      </c>
      <c r="W2492">
        <f>IFERROR(VLOOKUP($J2493,OSA!$BD:$BD,1,0),0)</f>
        <v>0</v>
      </c>
    </row>
    <row r="2493" spans="1:23" x14ac:dyDescent="0.35">
      <c r="A2493" t="str">
        <f t="shared" si="175"/>
        <v/>
      </c>
      <c r="H2493">
        <f>IFERROR(VLOOKUP($A2493,OSA!$BD:$BD,1,0),0)</f>
        <v>0</v>
      </c>
      <c r="J2493" t="str">
        <f t="shared" si="176"/>
        <v/>
      </c>
      <c r="K2493" s="48"/>
      <c r="N2493" s="4"/>
      <c r="U2493" s="69">
        <f t="shared" si="177"/>
        <v>0</v>
      </c>
      <c r="V2493" s="75">
        <f t="shared" si="178"/>
        <v>0</v>
      </c>
      <c r="W2493">
        <f>IFERROR(VLOOKUP($J2494,OSA!$BD:$BD,1,0),0)</f>
        <v>0</v>
      </c>
    </row>
    <row r="2494" spans="1:23" x14ac:dyDescent="0.35">
      <c r="A2494" t="str">
        <f t="shared" si="175"/>
        <v/>
      </c>
      <c r="H2494">
        <f>IFERROR(VLOOKUP($A2494,OSA!$BD:$BD,1,0),0)</f>
        <v>0</v>
      </c>
      <c r="J2494" t="str">
        <f t="shared" si="176"/>
        <v/>
      </c>
      <c r="K2494" s="48"/>
      <c r="N2494" s="4"/>
      <c r="U2494" s="69">
        <f t="shared" si="177"/>
        <v>0</v>
      </c>
      <c r="V2494" s="75">
        <f t="shared" si="178"/>
        <v>0</v>
      </c>
      <c r="W2494">
        <f>IFERROR(VLOOKUP($J2495,OSA!$BD:$BD,1,0),0)</f>
        <v>0</v>
      </c>
    </row>
    <row r="2495" spans="1:23" x14ac:dyDescent="0.35">
      <c r="A2495" t="str">
        <f t="shared" si="175"/>
        <v/>
      </c>
      <c r="H2495">
        <f>IFERROR(VLOOKUP($A2495,OSA!$BD:$BD,1,0),0)</f>
        <v>0</v>
      </c>
      <c r="J2495" t="str">
        <f t="shared" si="176"/>
        <v/>
      </c>
      <c r="K2495" s="48"/>
      <c r="N2495" s="4"/>
      <c r="U2495" s="69">
        <f t="shared" si="177"/>
        <v>0</v>
      </c>
      <c r="V2495" s="75">
        <f t="shared" si="178"/>
        <v>0</v>
      </c>
      <c r="W2495">
        <f>IFERROR(VLOOKUP($J2496,OSA!$BD:$BD,1,0),0)</f>
        <v>0</v>
      </c>
    </row>
    <row r="2496" spans="1:23" x14ac:dyDescent="0.35">
      <c r="A2496" t="str">
        <f t="shared" si="175"/>
        <v/>
      </c>
      <c r="H2496">
        <f>IFERROR(VLOOKUP($A2496,OSA!$BD:$BD,1,0),0)</f>
        <v>0</v>
      </c>
      <c r="J2496" t="str">
        <f t="shared" si="176"/>
        <v/>
      </c>
      <c r="K2496" s="48"/>
      <c r="N2496" s="4"/>
      <c r="U2496" s="69">
        <f t="shared" si="177"/>
        <v>0</v>
      </c>
      <c r="V2496" s="75">
        <f t="shared" si="178"/>
        <v>0</v>
      </c>
      <c r="W2496">
        <f>IFERROR(VLOOKUP($J2497,OSA!$BD:$BD,1,0),0)</f>
        <v>0</v>
      </c>
    </row>
    <row r="2497" spans="1:23" x14ac:dyDescent="0.35">
      <c r="A2497" t="str">
        <f t="shared" si="175"/>
        <v/>
      </c>
      <c r="H2497">
        <f>IFERROR(VLOOKUP($A2497,OSA!$BD:$BD,1,0),0)</f>
        <v>0</v>
      </c>
      <c r="J2497" t="str">
        <f t="shared" si="176"/>
        <v/>
      </c>
      <c r="K2497" s="48"/>
      <c r="N2497" s="4"/>
      <c r="U2497" s="69">
        <f t="shared" si="177"/>
        <v>0</v>
      </c>
      <c r="V2497" s="75">
        <f t="shared" si="178"/>
        <v>0</v>
      </c>
      <c r="W2497">
        <f>IFERROR(VLOOKUP($J2498,OSA!$BD:$BD,1,0),0)</f>
        <v>0</v>
      </c>
    </row>
    <row r="2498" spans="1:23" x14ac:dyDescent="0.35">
      <c r="A2498" t="str">
        <f t="shared" si="175"/>
        <v/>
      </c>
      <c r="H2498">
        <f>IFERROR(VLOOKUP($A2498,OSA!$BD:$BD,1,0),0)</f>
        <v>0</v>
      </c>
      <c r="J2498" t="str">
        <f t="shared" si="176"/>
        <v/>
      </c>
      <c r="K2498" s="48"/>
      <c r="N2498" s="4"/>
      <c r="U2498" s="69">
        <f t="shared" si="177"/>
        <v>0</v>
      </c>
      <c r="V2498" s="75">
        <f t="shared" si="178"/>
        <v>0</v>
      </c>
      <c r="W2498">
        <f>IFERROR(VLOOKUP($J2499,OSA!$BD:$BD,1,0),0)</f>
        <v>0</v>
      </c>
    </row>
    <row r="2499" spans="1:23" x14ac:dyDescent="0.35">
      <c r="A2499" t="str">
        <f t="shared" ref="A2499:A2562" si="179">B2499&amp;E2499</f>
        <v/>
      </c>
      <c r="H2499">
        <f>IFERROR(VLOOKUP($A2499,OSA!$BD:$BD,1,0),0)</f>
        <v>0</v>
      </c>
      <c r="J2499" t="str">
        <f t="shared" si="176"/>
        <v/>
      </c>
      <c r="K2499" s="48"/>
      <c r="N2499" s="4"/>
      <c r="U2499" s="69">
        <f t="shared" si="177"/>
        <v>0</v>
      </c>
      <c r="V2499" s="75">
        <f t="shared" si="178"/>
        <v>0</v>
      </c>
      <c r="W2499">
        <f>IFERROR(VLOOKUP($J2500,OSA!$BD:$BD,1,0),0)</f>
        <v>0</v>
      </c>
    </row>
    <row r="2500" spans="1:23" x14ac:dyDescent="0.35">
      <c r="A2500" t="str">
        <f t="shared" si="179"/>
        <v/>
      </c>
      <c r="H2500">
        <f>IFERROR(VLOOKUP($A2500,OSA!$BD:$BD,1,0),0)</f>
        <v>0</v>
      </c>
      <c r="J2500" t="str">
        <f t="shared" si="176"/>
        <v/>
      </c>
      <c r="K2500" s="48"/>
      <c r="N2500" s="4"/>
      <c r="U2500" s="69">
        <f t="shared" si="177"/>
        <v>0</v>
      </c>
      <c r="V2500" s="75">
        <f t="shared" si="178"/>
        <v>0</v>
      </c>
      <c r="W2500">
        <f>IFERROR(VLOOKUP($J2501,OSA!$BD:$BD,1,0),0)</f>
        <v>0</v>
      </c>
    </row>
    <row r="2501" spans="1:23" x14ac:dyDescent="0.35">
      <c r="A2501" t="str">
        <f t="shared" si="179"/>
        <v/>
      </c>
      <c r="H2501">
        <f>IFERROR(VLOOKUP($A2501,OSA!$BD:$BD,1,0),0)</f>
        <v>0</v>
      </c>
      <c r="J2501" t="str">
        <f t="shared" si="176"/>
        <v/>
      </c>
      <c r="K2501" s="48"/>
      <c r="N2501" s="4"/>
      <c r="U2501" s="69">
        <f t="shared" si="177"/>
        <v>0</v>
      </c>
      <c r="V2501" s="75">
        <f t="shared" si="178"/>
        <v>0</v>
      </c>
      <c r="W2501">
        <f>IFERROR(VLOOKUP($J2502,OSA!$BD:$BD,1,0),0)</f>
        <v>0</v>
      </c>
    </row>
    <row r="2502" spans="1:23" x14ac:dyDescent="0.35">
      <c r="A2502" t="str">
        <f t="shared" si="179"/>
        <v/>
      </c>
      <c r="H2502">
        <f>IFERROR(VLOOKUP($A2502,OSA!$BD:$BD,1,0),0)</f>
        <v>0</v>
      </c>
      <c r="J2502" t="str">
        <f t="shared" si="176"/>
        <v/>
      </c>
      <c r="K2502" s="48"/>
      <c r="N2502" s="4"/>
      <c r="U2502" s="69">
        <f t="shared" si="177"/>
        <v>0</v>
      </c>
      <c r="V2502" s="75">
        <f t="shared" si="178"/>
        <v>0</v>
      </c>
      <c r="W2502">
        <f>IFERROR(VLOOKUP($J2503,OSA!$BD:$BD,1,0),0)</f>
        <v>0</v>
      </c>
    </row>
    <row r="2503" spans="1:23" x14ac:dyDescent="0.35">
      <c r="A2503" t="str">
        <f t="shared" si="179"/>
        <v/>
      </c>
      <c r="H2503">
        <f>IFERROR(VLOOKUP($A2503,OSA!$BD:$BD,1,0),0)</f>
        <v>0</v>
      </c>
      <c r="J2503" t="str">
        <f t="shared" si="176"/>
        <v/>
      </c>
      <c r="K2503" s="48"/>
      <c r="N2503" s="4"/>
      <c r="U2503" s="69">
        <f t="shared" si="177"/>
        <v>0</v>
      </c>
      <c r="V2503" s="75">
        <f t="shared" si="178"/>
        <v>0</v>
      </c>
      <c r="W2503">
        <f>IFERROR(VLOOKUP($J2504,OSA!$BD:$BD,1,0),0)</f>
        <v>0</v>
      </c>
    </row>
    <row r="2504" spans="1:23" x14ac:dyDescent="0.35">
      <c r="A2504" t="str">
        <f t="shared" si="179"/>
        <v/>
      </c>
      <c r="H2504">
        <f>IFERROR(VLOOKUP($A2504,OSA!$BD:$BD,1,0),0)</f>
        <v>0</v>
      </c>
      <c r="J2504" t="str">
        <f t="shared" si="176"/>
        <v/>
      </c>
      <c r="K2504" s="48"/>
      <c r="N2504" s="4"/>
      <c r="U2504" s="69">
        <f t="shared" si="177"/>
        <v>0</v>
      </c>
      <c r="V2504" s="75">
        <f t="shared" si="178"/>
        <v>0</v>
      </c>
      <c r="W2504">
        <f>IFERROR(VLOOKUP($J2505,OSA!$BD:$BD,1,0),0)</f>
        <v>0</v>
      </c>
    </row>
    <row r="2505" spans="1:23" x14ac:dyDescent="0.35">
      <c r="A2505" t="str">
        <f t="shared" si="179"/>
        <v/>
      </c>
      <c r="H2505">
        <f>IFERROR(VLOOKUP($A2505,OSA!$BD:$BD,1,0),0)</f>
        <v>0</v>
      </c>
      <c r="J2505" t="str">
        <f t="shared" si="176"/>
        <v/>
      </c>
      <c r="K2505" s="48"/>
      <c r="N2505" s="4"/>
      <c r="U2505" s="69">
        <f t="shared" si="177"/>
        <v>0</v>
      </c>
      <c r="V2505" s="75">
        <f t="shared" si="178"/>
        <v>0</v>
      </c>
      <c r="W2505">
        <f>IFERROR(VLOOKUP($J2506,OSA!$BD:$BD,1,0),0)</f>
        <v>0</v>
      </c>
    </row>
    <row r="2506" spans="1:23" x14ac:dyDescent="0.35">
      <c r="A2506" t="str">
        <f t="shared" si="179"/>
        <v/>
      </c>
      <c r="H2506">
        <f>IFERROR(VLOOKUP($A2506,OSA!$BD:$BD,1,0),0)</f>
        <v>0</v>
      </c>
      <c r="J2506" t="str">
        <f t="shared" si="176"/>
        <v/>
      </c>
      <c r="K2506" s="48"/>
      <c r="N2506" s="4"/>
      <c r="U2506" s="69">
        <f t="shared" si="177"/>
        <v>0</v>
      </c>
      <c r="V2506" s="75">
        <f t="shared" si="178"/>
        <v>0</v>
      </c>
      <c r="W2506">
        <f>IFERROR(VLOOKUP($J2507,OSA!$BD:$BD,1,0),0)</f>
        <v>0</v>
      </c>
    </row>
    <row r="2507" spans="1:23" x14ac:dyDescent="0.35">
      <c r="A2507" t="str">
        <f t="shared" si="179"/>
        <v/>
      </c>
      <c r="H2507">
        <f>IFERROR(VLOOKUP($A2507,OSA!$BD:$BD,1,0),0)</f>
        <v>0</v>
      </c>
      <c r="J2507" t="str">
        <f t="shared" si="176"/>
        <v/>
      </c>
      <c r="K2507" s="48"/>
      <c r="N2507" s="4"/>
      <c r="U2507" s="69">
        <f t="shared" si="177"/>
        <v>0</v>
      </c>
      <c r="V2507" s="75">
        <f t="shared" si="178"/>
        <v>0</v>
      </c>
      <c r="W2507">
        <f>IFERROR(VLOOKUP($J2508,OSA!$BD:$BD,1,0),0)</f>
        <v>0</v>
      </c>
    </row>
    <row r="2508" spans="1:23" x14ac:dyDescent="0.35">
      <c r="A2508" t="str">
        <f t="shared" si="179"/>
        <v/>
      </c>
      <c r="H2508">
        <f>IFERROR(VLOOKUP($A2508,OSA!$BD:$BD,1,0),0)</f>
        <v>0</v>
      </c>
      <c r="J2508" t="str">
        <f t="shared" si="176"/>
        <v/>
      </c>
      <c r="K2508" s="48"/>
      <c r="N2508" s="4"/>
      <c r="U2508" s="69">
        <f t="shared" si="177"/>
        <v>0</v>
      </c>
      <c r="V2508" s="75">
        <f t="shared" si="178"/>
        <v>0</v>
      </c>
      <c r="W2508">
        <f>IFERROR(VLOOKUP($J2509,OSA!$BD:$BD,1,0),0)</f>
        <v>0</v>
      </c>
    </row>
    <row r="2509" spans="1:23" x14ac:dyDescent="0.35">
      <c r="A2509" t="str">
        <f t="shared" si="179"/>
        <v/>
      </c>
      <c r="H2509">
        <f>IFERROR(VLOOKUP($A2509,OSA!$BD:$BD,1,0),0)</f>
        <v>0</v>
      </c>
      <c r="J2509" t="str">
        <f t="shared" si="176"/>
        <v/>
      </c>
      <c r="K2509" s="48"/>
      <c r="N2509" s="4"/>
      <c r="U2509" s="69">
        <f t="shared" si="177"/>
        <v>0</v>
      </c>
      <c r="V2509" s="75">
        <f t="shared" si="178"/>
        <v>0</v>
      </c>
      <c r="W2509">
        <f>IFERROR(VLOOKUP($J2510,OSA!$BD:$BD,1,0),0)</f>
        <v>0</v>
      </c>
    </row>
    <row r="2510" spans="1:23" x14ac:dyDescent="0.35">
      <c r="A2510" t="str">
        <f t="shared" si="179"/>
        <v/>
      </c>
      <c r="H2510">
        <f>IFERROR(VLOOKUP($A2510,OSA!$BD:$BD,1,0),0)</f>
        <v>0</v>
      </c>
      <c r="J2510" t="str">
        <f t="shared" si="176"/>
        <v/>
      </c>
      <c r="K2510" s="48"/>
      <c r="N2510" s="4"/>
      <c r="U2510" s="69">
        <f t="shared" si="177"/>
        <v>0</v>
      </c>
      <c r="V2510" s="75">
        <f t="shared" si="178"/>
        <v>0</v>
      </c>
      <c r="W2510">
        <f>IFERROR(VLOOKUP($J2511,OSA!$BD:$BD,1,0),0)</f>
        <v>0</v>
      </c>
    </row>
    <row r="2511" spans="1:23" x14ac:dyDescent="0.35">
      <c r="A2511" t="str">
        <f t="shared" si="179"/>
        <v/>
      </c>
      <c r="H2511">
        <f>IFERROR(VLOOKUP($A2511,OSA!$BD:$BD,1,0),0)</f>
        <v>0</v>
      </c>
      <c r="J2511" t="str">
        <f t="shared" si="176"/>
        <v/>
      </c>
      <c r="K2511" s="48"/>
      <c r="N2511" s="4"/>
      <c r="U2511" s="69">
        <f t="shared" si="177"/>
        <v>0</v>
      </c>
      <c r="V2511" s="75">
        <f t="shared" si="178"/>
        <v>0</v>
      </c>
      <c r="W2511">
        <f>IFERROR(VLOOKUP($J2512,OSA!$BD:$BD,1,0),0)</f>
        <v>0</v>
      </c>
    </row>
    <row r="2512" spans="1:23" x14ac:dyDescent="0.35">
      <c r="A2512" t="str">
        <f t="shared" si="179"/>
        <v/>
      </c>
      <c r="H2512">
        <f>IFERROR(VLOOKUP($A2512,OSA!$BD:$BD,1,0),0)</f>
        <v>0</v>
      </c>
      <c r="J2512" t="str">
        <f t="shared" si="176"/>
        <v/>
      </c>
      <c r="K2512" s="48"/>
      <c r="N2512" s="4"/>
      <c r="U2512" s="69">
        <f t="shared" si="177"/>
        <v>0</v>
      </c>
      <c r="V2512" s="75">
        <f t="shared" si="178"/>
        <v>0</v>
      </c>
      <c r="W2512">
        <f>IFERROR(VLOOKUP($J2513,OSA!$BD:$BD,1,0),0)</f>
        <v>0</v>
      </c>
    </row>
    <row r="2513" spans="1:23" x14ac:dyDescent="0.35">
      <c r="A2513" t="str">
        <f t="shared" si="179"/>
        <v/>
      </c>
      <c r="H2513">
        <f>IFERROR(VLOOKUP($A2513,OSA!$BD:$BD,1,0),0)</f>
        <v>0</v>
      </c>
      <c r="J2513" t="str">
        <f t="shared" si="176"/>
        <v/>
      </c>
      <c r="K2513" s="48"/>
      <c r="N2513" s="4"/>
      <c r="U2513" s="69">
        <f t="shared" si="177"/>
        <v>0</v>
      </c>
      <c r="V2513" s="75">
        <f t="shared" si="178"/>
        <v>0</v>
      </c>
      <c r="W2513">
        <f>IFERROR(VLOOKUP($J2514,OSA!$BD:$BD,1,0),0)</f>
        <v>0</v>
      </c>
    </row>
    <row r="2514" spans="1:23" x14ac:dyDescent="0.35">
      <c r="A2514" t="str">
        <f t="shared" si="179"/>
        <v/>
      </c>
      <c r="H2514">
        <f>IFERROR(VLOOKUP($A2514,OSA!$BD:$BD,1,0),0)</f>
        <v>0</v>
      </c>
      <c r="J2514" t="str">
        <f t="shared" si="176"/>
        <v/>
      </c>
      <c r="K2514" s="48"/>
      <c r="N2514" s="4"/>
      <c r="U2514" s="69">
        <f t="shared" si="177"/>
        <v>0</v>
      </c>
      <c r="V2514" s="75">
        <f t="shared" si="178"/>
        <v>0</v>
      </c>
      <c r="W2514">
        <f>IFERROR(VLOOKUP($J2515,OSA!$BD:$BD,1,0),0)</f>
        <v>0</v>
      </c>
    </row>
    <row r="2515" spans="1:23" x14ac:dyDescent="0.35">
      <c r="A2515" t="str">
        <f t="shared" si="179"/>
        <v/>
      </c>
      <c r="H2515">
        <f>IFERROR(VLOOKUP($A2515,OSA!$BD:$BD,1,0),0)</f>
        <v>0</v>
      </c>
      <c r="J2515" t="str">
        <f t="shared" si="176"/>
        <v/>
      </c>
      <c r="K2515" s="48"/>
      <c r="N2515" s="4"/>
      <c r="U2515" s="69">
        <f t="shared" si="177"/>
        <v>0</v>
      </c>
      <c r="V2515" s="75">
        <f t="shared" si="178"/>
        <v>0</v>
      </c>
      <c r="W2515">
        <f>IFERROR(VLOOKUP($J2516,OSA!$BD:$BD,1,0),0)</f>
        <v>0</v>
      </c>
    </row>
    <row r="2516" spans="1:23" x14ac:dyDescent="0.35">
      <c r="A2516" t="str">
        <f t="shared" si="179"/>
        <v/>
      </c>
      <c r="H2516">
        <f>IFERROR(VLOOKUP($A2516,OSA!$BD:$BD,1,0),0)</f>
        <v>0</v>
      </c>
      <c r="J2516" t="str">
        <f t="shared" si="176"/>
        <v/>
      </c>
      <c r="K2516" s="48"/>
      <c r="N2516" s="4"/>
      <c r="U2516" s="69">
        <f t="shared" si="177"/>
        <v>0</v>
      </c>
      <c r="V2516" s="75">
        <f t="shared" si="178"/>
        <v>0</v>
      </c>
      <c r="W2516">
        <f>IFERROR(VLOOKUP($J2517,OSA!$BD:$BD,1,0),0)</f>
        <v>0</v>
      </c>
    </row>
    <row r="2517" spans="1:23" x14ac:dyDescent="0.35">
      <c r="A2517" t="str">
        <f t="shared" si="179"/>
        <v/>
      </c>
      <c r="H2517">
        <f>IFERROR(VLOOKUP($A2517,OSA!$BD:$BD,1,0),0)</f>
        <v>0</v>
      </c>
      <c r="J2517" t="str">
        <f t="shared" si="176"/>
        <v/>
      </c>
      <c r="K2517" s="48"/>
      <c r="N2517" s="4"/>
      <c r="U2517" s="69">
        <f t="shared" si="177"/>
        <v>0</v>
      </c>
      <c r="V2517" s="75">
        <f t="shared" si="178"/>
        <v>0</v>
      </c>
      <c r="W2517">
        <f>IFERROR(VLOOKUP($J2518,OSA!$BD:$BD,1,0),0)</f>
        <v>0</v>
      </c>
    </row>
    <row r="2518" spans="1:23" x14ac:dyDescent="0.35">
      <c r="A2518" t="str">
        <f t="shared" si="179"/>
        <v/>
      </c>
      <c r="H2518">
        <f>IFERROR(VLOOKUP($A2518,OSA!$BD:$BD,1,0),0)</f>
        <v>0</v>
      </c>
      <c r="J2518" t="str">
        <f t="shared" si="176"/>
        <v/>
      </c>
      <c r="K2518" s="48"/>
      <c r="N2518" s="4"/>
      <c r="U2518" s="69">
        <f t="shared" si="177"/>
        <v>0</v>
      </c>
      <c r="V2518" s="75">
        <f t="shared" si="178"/>
        <v>0</v>
      </c>
      <c r="W2518">
        <f>IFERROR(VLOOKUP($J2519,OSA!$BD:$BD,1,0),0)</f>
        <v>0</v>
      </c>
    </row>
    <row r="2519" spans="1:23" x14ac:dyDescent="0.35">
      <c r="A2519" t="str">
        <f t="shared" si="179"/>
        <v/>
      </c>
      <c r="H2519">
        <f>IFERROR(VLOOKUP($A2519,OSA!$BD:$BD,1,0),0)</f>
        <v>0</v>
      </c>
      <c r="J2519" t="str">
        <f t="shared" si="176"/>
        <v/>
      </c>
      <c r="K2519" s="48"/>
      <c r="N2519" s="4"/>
      <c r="U2519" s="69">
        <f t="shared" si="177"/>
        <v>0</v>
      </c>
      <c r="V2519" s="75">
        <f t="shared" si="178"/>
        <v>0</v>
      </c>
      <c r="W2519">
        <f>IFERROR(VLOOKUP($J2520,OSA!$BD:$BD,1,0),0)</f>
        <v>0</v>
      </c>
    </row>
    <row r="2520" spans="1:23" x14ac:dyDescent="0.35">
      <c r="A2520" t="str">
        <f t="shared" si="179"/>
        <v/>
      </c>
      <c r="H2520">
        <f>IFERROR(VLOOKUP($A2520,OSA!$BD:$BD,1,0),0)</f>
        <v>0</v>
      </c>
      <c r="J2520" t="str">
        <f t="shared" si="176"/>
        <v/>
      </c>
      <c r="K2520" s="48"/>
      <c r="N2520" s="4"/>
      <c r="U2520" s="69">
        <f t="shared" si="177"/>
        <v>0</v>
      </c>
      <c r="V2520" s="75">
        <f t="shared" si="178"/>
        <v>0</v>
      </c>
      <c r="W2520">
        <f>IFERROR(VLOOKUP($J2521,OSA!$BD:$BD,1,0),0)</f>
        <v>0</v>
      </c>
    </row>
    <row r="2521" spans="1:23" x14ac:dyDescent="0.35">
      <c r="A2521" t="str">
        <f t="shared" si="179"/>
        <v/>
      </c>
      <c r="H2521">
        <f>IFERROR(VLOOKUP($A2521,OSA!$BD:$BD,1,0),0)</f>
        <v>0</v>
      </c>
      <c r="J2521" t="str">
        <f t="shared" si="176"/>
        <v/>
      </c>
      <c r="K2521" s="48"/>
      <c r="N2521" s="4"/>
      <c r="U2521" s="69">
        <f t="shared" si="177"/>
        <v>0</v>
      </c>
      <c r="V2521" s="75">
        <f t="shared" si="178"/>
        <v>0</v>
      </c>
      <c r="W2521">
        <f>IFERROR(VLOOKUP($J2522,OSA!$BD:$BD,1,0),0)</f>
        <v>0</v>
      </c>
    </row>
    <row r="2522" spans="1:23" x14ac:dyDescent="0.35">
      <c r="A2522" t="str">
        <f t="shared" si="179"/>
        <v/>
      </c>
      <c r="H2522">
        <f>IFERROR(VLOOKUP($A2522,OSA!$BD:$BD,1,0),0)</f>
        <v>0</v>
      </c>
      <c r="J2522" t="str">
        <f t="shared" si="176"/>
        <v/>
      </c>
      <c r="K2522" s="48"/>
      <c r="N2522" s="4"/>
      <c r="U2522" s="69">
        <f t="shared" si="177"/>
        <v>0</v>
      </c>
      <c r="V2522" s="75">
        <f t="shared" si="178"/>
        <v>0</v>
      </c>
      <c r="W2522">
        <f>IFERROR(VLOOKUP($J2523,OSA!$BD:$BD,1,0),0)</f>
        <v>0</v>
      </c>
    </row>
    <row r="2523" spans="1:23" x14ac:dyDescent="0.35">
      <c r="A2523" t="str">
        <f t="shared" si="179"/>
        <v/>
      </c>
      <c r="H2523">
        <f>IFERROR(VLOOKUP($A2523,OSA!$BD:$BD,1,0),0)</f>
        <v>0</v>
      </c>
      <c r="J2523" t="str">
        <f t="shared" si="176"/>
        <v/>
      </c>
      <c r="K2523" s="48"/>
      <c r="N2523" s="4"/>
      <c r="U2523" s="69">
        <f t="shared" si="177"/>
        <v>0</v>
      </c>
      <c r="V2523" s="75">
        <f t="shared" si="178"/>
        <v>0</v>
      </c>
      <c r="W2523">
        <f>IFERROR(VLOOKUP($J2524,OSA!$BD:$BD,1,0),0)</f>
        <v>0</v>
      </c>
    </row>
    <row r="2524" spans="1:23" x14ac:dyDescent="0.35">
      <c r="A2524" t="str">
        <f t="shared" si="179"/>
        <v/>
      </c>
      <c r="H2524">
        <f>IFERROR(VLOOKUP($A2524,OSA!$BD:$BD,1,0),0)</f>
        <v>0</v>
      </c>
      <c r="J2524" t="str">
        <f t="shared" si="176"/>
        <v/>
      </c>
      <c r="K2524" s="48"/>
      <c r="N2524" s="4"/>
      <c r="U2524" s="69">
        <f t="shared" si="177"/>
        <v>0</v>
      </c>
      <c r="V2524" s="75">
        <f t="shared" si="178"/>
        <v>0</v>
      </c>
      <c r="W2524">
        <f>IFERROR(VLOOKUP($J2525,OSA!$BD:$BD,1,0),0)</f>
        <v>0</v>
      </c>
    </row>
    <row r="2525" spans="1:23" x14ac:dyDescent="0.35">
      <c r="A2525" t="str">
        <f t="shared" si="179"/>
        <v/>
      </c>
      <c r="H2525">
        <f>IFERROR(VLOOKUP($A2525,OSA!$BD:$BD,1,0),0)</f>
        <v>0</v>
      </c>
      <c r="J2525" t="str">
        <f t="shared" si="176"/>
        <v/>
      </c>
      <c r="K2525" s="48"/>
      <c r="N2525" s="4"/>
      <c r="U2525" s="69">
        <f t="shared" si="177"/>
        <v>0</v>
      </c>
      <c r="V2525" s="75">
        <f t="shared" si="178"/>
        <v>0</v>
      </c>
      <c r="W2525">
        <f>IFERROR(VLOOKUP($J2526,OSA!$BD:$BD,1,0),0)</f>
        <v>0</v>
      </c>
    </row>
    <row r="2526" spans="1:23" x14ac:dyDescent="0.35">
      <c r="A2526" t="str">
        <f t="shared" si="179"/>
        <v/>
      </c>
      <c r="H2526">
        <f>IFERROR(VLOOKUP($A2526,OSA!$BD:$BD,1,0),0)</f>
        <v>0</v>
      </c>
      <c r="J2526" t="str">
        <f t="shared" si="176"/>
        <v/>
      </c>
      <c r="K2526" s="48"/>
      <c r="N2526" s="4"/>
      <c r="U2526" s="69">
        <f t="shared" si="177"/>
        <v>0</v>
      </c>
      <c r="V2526" s="75">
        <f t="shared" si="178"/>
        <v>0</v>
      </c>
      <c r="W2526">
        <f>IFERROR(VLOOKUP($J2527,OSA!$BD:$BD,1,0),0)</f>
        <v>0</v>
      </c>
    </row>
    <row r="2527" spans="1:23" x14ac:dyDescent="0.35">
      <c r="A2527" t="str">
        <f t="shared" si="179"/>
        <v/>
      </c>
      <c r="H2527">
        <f>IFERROR(VLOOKUP($A2527,OSA!$BD:$BD,1,0),0)</f>
        <v>0</v>
      </c>
      <c r="J2527" t="str">
        <f t="shared" si="176"/>
        <v/>
      </c>
      <c r="K2527" s="48"/>
      <c r="N2527" s="4"/>
      <c r="U2527" s="69">
        <f t="shared" si="177"/>
        <v>0</v>
      </c>
      <c r="V2527" s="75">
        <f t="shared" si="178"/>
        <v>0</v>
      </c>
      <c r="W2527">
        <f>IFERROR(VLOOKUP($J2528,OSA!$BD:$BD,1,0),0)</f>
        <v>0</v>
      </c>
    </row>
    <row r="2528" spans="1:23" x14ac:dyDescent="0.35">
      <c r="A2528" t="str">
        <f t="shared" si="179"/>
        <v/>
      </c>
      <c r="H2528">
        <f>IFERROR(VLOOKUP($A2528,OSA!$BD:$BD,1,0),0)</f>
        <v>0</v>
      </c>
      <c r="J2528" t="str">
        <f t="shared" si="176"/>
        <v/>
      </c>
      <c r="K2528" s="48"/>
      <c r="N2528" s="4"/>
      <c r="U2528" s="69">
        <f t="shared" si="177"/>
        <v>0</v>
      </c>
      <c r="V2528" s="75">
        <f t="shared" si="178"/>
        <v>0</v>
      </c>
      <c r="W2528">
        <f>IFERROR(VLOOKUP($J2529,OSA!$BD:$BD,1,0),0)</f>
        <v>0</v>
      </c>
    </row>
    <row r="2529" spans="1:23" x14ac:dyDescent="0.35">
      <c r="A2529" t="str">
        <f t="shared" si="179"/>
        <v/>
      </c>
      <c r="H2529">
        <f>IFERROR(VLOOKUP($A2529,OSA!$BD:$BD,1,0),0)</f>
        <v>0</v>
      </c>
      <c r="J2529" t="str">
        <f t="shared" si="176"/>
        <v/>
      </c>
      <c r="K2529" s="48"/>
      <c r="N2529" s="4"/>
      <c r="U2529" s="69">
        <f t="shared" si="177"/>
        <v>0</v>
      </c>
      <c r="V2529" s="75">
        <f t="shared" si="178"/>
        <v>0</v>
      </c>
      <c r="W2529">
        <f>IFERROR(VLOOKUP($J2530,OSA!$BD:$BD,1,0),0)</f>
        <v>0</v>
      </c>
    </row>
    <row r="2530" spans="1:23" x14ac:dyDescent="0.35">
      <c r="A2530" t="str">
        <f t="shared" si="179"/>
        <v/>
      </c>
      <c r="H2530">
        <f>IFERROR(VLOOKUP($A2530,OSA!$BD:$BD,1,0),0)</f>
        <v>0</v>
      </c>
      <c r="J2530" t="str">
        <f t="shared" si="176"/>
        <v/>
      </c>
      <c r="K2530" s="48"/>
      <c r="N2530" s="4"/>
      <c r="U2530" s="69">
        <f t="shared" si="177"/>
        <v>0</v>
      </c>
      <c r="V2530" s="75">
        <f t="shared" si="178"/>
        <v>0</v>
      </c>
      <c r="W2530">
        <f>IFERROR(VLOOKUP($J2531,OSA!$BD:$BD,1,0),0)</f>
        <v>0</v>
      </c>
    </row>
    <row r="2531" spans="1:23" x14ac:dyDescent="0.35">
      <c r="A2531" t="str">
        <f t="shared" si="179"/>
        <v/>
      </c>
      <c r="H2531">
        <f>IFERROR(VLOOKUP($A2531,OSA!$BD:$BD,1,0),0)</f>
        <v>0</v>
      </c>
      <c r="J2531" t="str">
        <f t="shared" si="176"/>
        <v/>
      </c>
      <c r="K2531" s="48"/>
      <c r="N2531" s="4"/>
      <c r="U2531" s="69">
        <f t="shared" si="177"/>
        <v>0</v>
      </c>
      <c r="V2531" s="75">
        <f t="shared" si="178"/>
        <v>0</v>
      </c>
      <c r="W2531">
        <f>IFERROR(VLOOKUP($J2532,OSA!$BD:$BD,1,0),0)</f>
        <v>0</v>
      </c>
    </row>
    <row r="2532" spans="1:23" x14ac:dyDescent="0.35">
      <c r="A2532" t="str">
        <f t="shared" si="179"/>
        <v/>
      </c>
      <c r="H2532">
        <f>IFERROR(VLOOKUP($A2532,OSA!$BD:$BD,1,0),0)</f>
        <v>0</v>
      </c>
      <c r="J2532" t="str">
        <f t="shared" si="176"/>
        <v/>
      </c>
      <c r="K2532" s="48"/>
      <c r="N2532" s="4"/>
      <c r="U2532" s="69">
        <f t="shared" si="177"/>
        <v>0</v>
      </c>
      <c r="V2532" s="75">
        <f t="shared" si="178"/>
        <v>0</v>
      </c>
      <c r="W2532">
        <f>IFERROR(VLOOKUP($J2533,OSA!$BD:$BD,1,0),0)</f>
        <v>0</v>
      </c>
    </row>
    <row r="2533" spans="1:23" x14ac:dyDescent="0.35">
      <c r="A2533" t="str">
        <f t="shared" si="179"/>
        <v/>
      </c>
      <c r="H2533">
        <f>IFERROR(VLOOKUP($A2533,OSA!$BD:$BD,1,0),0)</f>
        <v>0</v>
      </c>
      <c r="J2533" t="str">
        <f t="shared" ref="J2533:J2596" si="180">K2533&amp;N2533</f>
        <v/>
      </c>
      <c r="K2533" s="48"/>
      <c r="N2533" s="4"/>
      <c r="U2533" s="69">
        <f t="shared" si="177"/>
        <v>0</v>
      </c>
      <c r="V2533" s="75">
        <f t="shared" si="178"/>
        <v>0</v>
      </c>
      <c r="W2533">
        <f>IFERROR(VLOOKUP($J2534,OSA!$BD:$BD,1,0),0)</f>
        <v>0</v>
      </c>
    </row>
    <row r="2534" spans="1:23" x14ac:dyDescent="0.35">
      <c r="A2534" t="str">
        <f t="shared" si="179"/>
        <v/>
      </c>
      <c r="H2534">
        <f>IFERROR(VLOOKUP($A2534,OSA!$BD:$BD,1,0),0)</f>
        <v>0</v>
      </c>
      <c r="J2534" t="str">
        <f t="shared" si="180"/>
        <v/>
      </c>
      <c r="K2534" s="48"/>
      <c r="N2534" s="4"/>
      <c r="U2534" s="69">
        <f t="shared" si="177"/>
        <v>0</v>
      </c>
      <c r="V2534" s="75">
        <f t="shared" si="178"/>
        <v>0</v>
      </c>
      <c r="W2534">
        <f>IFERROR(VLOOKUP($J2535,OSA!$BD:$BD,1,0),0)</f>
        <v>0</v>
      </c>
    </row>
    <row r="2535" spans="1:23" x14ac:dyDescent="0.35">
      <c r="A2535" t="str">
        <f t="shared" si="179"/>
        <v/>
      </c>
      <c r="H2535">
        <f>IFERROR(VLOOKUP($A2535,OSA!$BD:$BD,1,0),0)</f>
        <v>0</v>
      </c>
      <c r="J2535" t="str">
        <f t="shared" si="180"/>
        <v/>
      </c>
      <c r="K2535" s="48"/>
      <c r="N2535" s="4"/>
      <c r="U2535" s="69">
        <f t="shared" ref="U2535:U2598" si="181">SUM(O2535:Q2535)/3</f>
        <v>0</v>
      </c>
      <c r="V2535" s="75">
        <f t="shared" ref="V2535:V2598" si="182">SUM(R2535:T2535)/3</f>
        <v>0</v>
      </c>
      <c r="W2535">
        <f>IFERROR(VLOOKUP($J2536,OSA!$BD:$BD,1,0),0)</f>
        <v>0</v>
      </c>
    </row>
    <row r="2536" spans="1:23" x14ac:dyDescent="0.35">
      <c r="A2536" t="str">
        <f t="shared" si="179"/>
        <v/>
      </c>
      <c r="H2536">
        <f>IFERROR(VLOOKUP($A2536,OSA!$BD:$BD,1,0),0)</f>
        <v>0</v>
      </c>
      <c r="J2536" t="str">
        <f t="shared" si="180"/>
        <v/>
      </c>
      <c r="K2536" s="48"/>
      <c r="N2536" s="4"/>
      <c r="U2536" s="69">
        <f t="shared" si="181"/>
        <v>0</v>
      </c>
      <c r="V2536" s="75">
        <f t="shared" si="182"/>
        <v>0</v>
      </c>
      <c r="W2536">
        <f>IFERROR(VLOOKUP($J2537,OSA!$BD:$BD,1,0),0)</f>
        <v>0</v>
      </c>
    </row>
    <row r="2537" spans="1:23" x14ac:dyDescent="0.35">
      <c r="A2537" t="str">
        <f t="shared" si="179"/>
        <v/>
      </c>
      <c r="H2537">
        <f>IFERROR(VLOOKUP($A2537,OSA!$BD:$BD,1,0),0)</f>
        <v>0</v>
      </c>
      <c r="J2537" t="str">
        <f t="shared" si="180"/>
        <v/>
      </c>
      <c r="K2537" s="48"/>
      <c r="N2537" s="4"/>
      <c r="U2537" s="69">
        <f t="shared" si="181"/>
        <v>0</v>
      </c>
      <c r="V2537" s="75">
        <f t="shared" si="182"/>
        <v>0</v>
      </c>
      <c r="W2537">
        <f>IFERROR(VLOOKUP($J2538,OSA!$BD:$BD,1,0),0)</f>
        <v>0</v>
      </c>
    </row>
    <row r="2538" spans="1:23" x14ac:dyDescent="0.35">
      <c r="A2538" t="str">
        <f t="shared" si="179"/>
        <v/>
      </c>
      <c r="H2538">
        <f>IFERROR(VLOOKUP($A2538,OSA!$BD:$BD,1,0),0)</f>
        <v>0</v>
      </c>
      <c r="J2538" t="str">
        <f t="shared" si="180"/>
        <v/>
      </c>
      <c r="K2538" s="48"/>
      <c r="N2538" s="4"/>
      <c r="U2538" s="69">
        <f t="shared" si="181"/>
        <v>0</v>
      </c>
      <c r="V2538" s="75">
        <f t="shared" si="182"/>
        <v>0</v>
      </c>
      <c r="W2538">
        <f>IFERROR(VLOOKUP($J2539,OSA!$BD:$BD,1,0),0)</f>
        <v>0</v>
      </c>
    </row>
    <row r="2539" spans="1:23" x14ac:dyDescent="0.35">
      <c r="A2539" t="str">
        <f t="shared" si="179"/>
        <v/>
      </c>
      <c r="H2539">
        <f>IFERROR(VLOOKUP($A2539,OSA!$BD:$BD,1,0),0)</f>
        <v>0</v>
      </c>
      <c r="J2539" t="str">
        <f t="shared" si="180"/>
        <v/>
      </c>
      <c r="K2539" s="48"/>
      <c r="N2539" s="4"/>
      <c r="U2539" s="69">
        <f t="shared" si="181"/>
        <v>0</v>
      </c>
      <c r="V2539" s="75">
        <f t="shared" si="182"/>
        <v>0</v>
      </c>
      <c r="W2539">
        <f>IFERROR(VLOOKUP($J2540,OSA!$BD:$BD,1,0),0)</f>
        <v>0</v>
      </c>
    </row>
    <row r="2540" spans="1:23" x14ac:dyDescent="0.35">
      <c r="A2540" t="str">
        <f t="shared" si="179"/>
        <v/>
      </c>
      <c r="H2540">
        <f>IFERROR(VLOOKUP($A2540,OSA!$BD:$BD,1,0),0)</f>
        <v>0</v>
      </c>
      <c r="J2540" t="str">
        <f t="shared" si="180"/>
        <v/>
      </c>
      <c r="K2540" s="48"/>
      <c r="N2540" s="4"/>
      <c r="U2540" s="69">
        <f t="shared" si="181"/>
        <v>0</v>
      </c>
      <c r="V2540" s="75">
        <f t="shared" si="182"/>
        <v>0</v>
      </c>
      <c r="W2540">
        <f>IFERROR(VLOOKUP($J2541,OSA!$BD:$BD,1,0),0)</f>
        <v>0</v>
      </c>
    </row>
    <row r="2541" spans="1:23" x14ac:dyDescent="0.35">
      <c r="A2541" t="str">
        <f t="shared" si="179"/>
        <v/>
      </c>
      <c r="H2541">
        <f>IFERROR(VLOOKUP($A2541,OSA!$BD:$BD,1,0),0)</f>
        <v>0</v>
      </c>
      <c r="J2541" t="str">
        <f t="shared" si="180"/>
        <v/>
      </c>
      <c r="K2541" s="48"/>
      <c r="N2541" s="4"/>
      <c r="U2541" s="69">
        <f t="shared" si="181"/>
        <v>0</v>
      </c>
      <c r="V2541" s="75">
        <f t="shared" si="182"/>
        <v>0</v>
      </c>
      <c r="W2541">
        <f>IFERROR(VLOOKUP($J2542,OSA!$BD:$BD,1,0),0)</f>
        <v>0</v>
      </c>
    </row>
    <row r="2542" spans="1:23" x14ac:dyDescent="0.35">
      <c r="A2542" t="str">
        <f t="shared" si="179"/>
        <v/>
      </c>
      <c r="H2542">
        <f>IFERROR(VLOOKUP($A2542,OSA!$BD:$BD,1,0),0)</f>
        <v>0</v>
      </c>
      <c r="J2542" t="str">
        <f t="shared" si="180"/>
        <v/>
      </c>
      <c r="K2542" s="48"/>
      <c r="N2542" s="4"/>
      <c r="U2542" s="69">
        <f t="shared" si="181"/>
        <v>0</v>
      </c>
      <c r="V2542" s="75">
        <f t="shared" si="182"/>
        <v>0</v>
      </c>
      <c r="W2542">
        <f>IFERROR(VLOOKUP($J2543,OSA!$BD:$BD,1,0),0)</f>
        <v>0</v>
      </c>
    </row>
    <row r="2543" spans="1:23" x14ac:dyDescent="0.35">
      <c r="A2543" t="str">
        <f t="shared" si="179"/>
        <v/>
      </c>
      <c r="H2543">
        <f>IFERROR(VLOOKUP($A2543,OSA!$BD:$BD,1,0),0)</f>
        <v>0</v>
      </c>
      <c r="J2543" t="str">
        <f t="shared" si="180"/>
        <v/>
      </c>
      <c r="K2543" s="48"/>
      <c r="N2543" s="4"/>
      <c r="U2543" s="69">
        <f t="shared" si="181"/>
        <v>0</v>
      </c>
      <c r="V2543" s="75">
        <f t="shared" si="182"/>
        <v>0</v>
      </c>
      <c r="W2543">
        <f>IFERROR(VLOOKUP($J2544,OSA!$BD:$BD,1,0),0)</f>
        <v>0</v>
      </c>
    </row>
    <row r="2544" spans="1:23" x14ac:dyDescent="0.35">
      <c r="A2544" t="str">
        <f t="shared" si="179"/>
        <v/>
      </c>
      <c r="H2544">
        <f>IFERROR(VLOOKUP($A2544,OSA!$BD:$BD,1,0),0)</f>
        <v>0</v>
      </c>
      <c r="J2544" t="str">
        <f t="shared" si="180"/>
        <v/>
      </c>
      <c r="K2544" s="48"/>
      <c r="N2544" s="4"/>
      <c r="U2544" s="69">
        <f t="shared" si="181"/>
        <v>0</v>
      </c>
      <c r="V2544" s="75">
        <f t="shared" si="182"/>
        <v>0</v>
      </c>
      <c r="W2544">
        <f>IFERROR(VLOOKUP($J2545,OSA!$BD:$BD,1,0),0)</f>
        <v>0</v>
      </c>
    </row>
    <row r="2545" spans="1:23" x14ac:dyDescent="0.35">
      <c r="A2545" t="str">
        <f t="shared" si="179"/>
        <v/>
      </c>
      <c r="H2545">
        <f>IFERROR(VLOOKUP($A2545,OSA!$BD:$BD,1,0),0)</f>
        <v>0</v>
      </c>
      <c r="J2545" t="str">
        <f t="shared" si="180"/>
        <v/>
      </c>
      <c r="K2545" s="48"/>
      <c r="N2545" s="4"/>
      <c r="U2545" s="69">
        <f t="shared" si="181"/>
        <v>0</v>
      </c>
      <c r="V2545" s="75">
        <f t="shared" si="182"/>
        <v>0</v>
      </c>
      <c r="W2545">
        <f>IFERROR(VLOOKUP($J2546,OSA!$BD:$BD,1,0),0)</f>
        <v>0</v>
      </c>
    </row>
    <row r="2546" spans="1:23" x14ac:dyDescent="0.35">
      <c r="A2546" t="str">
        <f t="shared" si="179"/>
        <v/>
      </c>
      <c r="H2546">
        <f>IFERROR(VLOOKUP($A2546,OSA!$BD:$BD,1,0),0)</f>
        <v>0</v>
      </c>
      <c r="J2546" t="str">
        <f t="shared" si="180"/>
        <v/>
      </c>
      <c r="K2546" s="48"/>
      <c r="N2546" s="4"/>
      <c r="U2546" s="69">
        <f t="shared" si="181"/>
        <v>0</v>
      </c>
      <c r="V2546" s="75">
        <f t="shared" si="182"/>
        <v>0</v>
      </c>
      <c r="W2546">
        <f>IFERROR(VLOOKUP($J2547,OSA!$BD:$BD,1,0),0)</f>
        <v>0</v>
      </c>
    </row>
    <row r="2547" spans="1:23" x14ac:dyDescent="0.35">
      <c r="A2547" t="str">
        <f t="shared" si="179"/>
        <v/>
      </c>
      <c r="H2547">
        <f>IFERROR(VLOOKUP($A2547,OSA!$BD:$BD,1,0),0)</f>
        <v>0</v>
      </c>
      <c r="J2547" t="str">
        <f t="shared" si="180"/>
        <v/>
      </c>
      <c r="K2547" s="48"/>
      <c r="N2547" s="4"/>
      <c r="U2547" s="69">
        <f t="shared" si="181"/>
        <v>0</v>
      </c>
      <c r="V2547" s="75">
        <f t="shared" si="182"/>
        <v>0</v>
      </c>
      <c r="W2547">
        <f>IFERROR(VLOOKUP($J2548,OSA!$BD:$BD,1,0),0)</f>
        <v>0</v>
      </c>
    </row>
    <row r="2548" spans="1:23" x14ac:dyDescent="0.35">
      <c r="A2548" t="str">
        <f t="shared" si="179"/>
        <v/>
      </c>
      <c r="H2548">
        <f>IFERROR(VLOOKUP($A2548,OSA!$BD:$BD,1,0),0)</f>
        <v>0</v>
      </c>
      <c r="J2548" t="str">
        <f t="shared" si="180"/>
        <v/>
      </c>
      <c r="K2548" s="48"/>
      <c r="N2548" s="4"/>
      <c r="U2548" s="69">
        <f t="shared" si="181"/>
        <v>0</v>
      </c>
      <c r="V2548" s="75">
        <f t="shared" si="182"/>
        <v>0</v>
      </c>
      <c r="W2548">
        <f>IFERROR(VLOOKUP($J2549,OSA!$BD:$BD,1,0),0)</f>
        <v>0</v>
      </c>
    </row>
    <row r="2549" spans="1:23" x14ac:dyDescent="0.35">
      <c r="A2549" t="str">
        <f t="shared" si="179"/>
        <v/>
      </c>
      <c r="H2549">
        <f>IFERROR(VLOOKUP($A2549,OSA!$BD:$BD,1,0),0)</f>
        <v>0</v>
      </c>
      <c r="J2549" t="str">
        <f t="shared" si="180"/>
        <v/>
      </c>
      <c r="K2549" s="48"/>
      <c r="N2549" s="4"/>
      <c r="U2549" s="69">
        <f t="shared" si="181"/>
        <v>0</v>
      </c>
      <c r="V2549" s="75">
        <f t="shared" si="182"/>
        <v>0</v>
      </c>
      <c r="W2549">
        <f>IFERROR(VLOOKUP($J2550,OSA!$BD:$BD,1,0),0)</f>
        <v>0</v>
      </c>
    </row>
    <row r="2550" spans="1:23" x14ac:dyDescent="0.35">
      <c r="A2550" t="str">
        <f t="shared" si="179"/>
        <v/>
      </c>
      <c r="H2550">
        <f>IFERROR(VLOOKUP($A2550,OSA!$BD:$BD,1,0),0)</f>
        <v>0</v>
      </c>
      <c r="J2550" t="str">
        <f t="shared" si="180"/>
        <v/>
      </c>
      <c r="K2550" s="48"/>
      <c r="N2550" s="4"/>
      <c r="U2550" s="69">
        <f t="shared" si="181"/>
        <v>0</v>
      </c>
      <c r="V2550" s="75">
        <f t="shared" si="182"/>
        <v>0</v>
      </c>
      <c r="W2550">
        <f>IFERROR(VLOOKUP($J2551,OSA!$BD:$BD,1,0),0)</f>
        <v>0</v>
      </c>
    </row>
    <row r="2551" spans="1:23" x14ac:dyDescent="0.35">
      <c r="A2551" t="str">
        <f t="shared" si="179"/>
        <v/>
      </c>
      <c r="H2551">
        <f>IFERROR(VLOOKUP($A2551,OSA!$BD:$BD,1,0),0)</f>
        <v>0</v>
      </c>
      <c r="J2551" t="str">
        <f t="shared" si="180"/>
        <v/>
      </c>
      <c r="K2551" s="48"/>
      <c r="N2551" s="4"/>
      <c r="U2551" s="69">
        <f t="shared" si="181"/>
        <v>0</v>
      </c>
      <c r="V2551" s="75">
        <f t="shared" si="182"/>
        <v>0</v>
      </c>
      <c r="W2551">
        <f>IFERROR(VLOOKUP($J2552,OSA!$BD:$BD,1,0),0)</f>
        <v>0</v>
      </c>
    </row>
    <row r="2552" spans="1:23" x14ac:dyDescent="0.35">
      <c r="A2552" t="str">
        <f t="shared" si="179"/>
        <v/>
      </c>
      <c r="H2552">
        <f>IFERROR(VLOOKUP($A2552,OSA!$BD:$BD,1,0),0)</f>
        <v>0</v>
      </c>
      <c r="J2552" t="str">
        <f t="shared" si="180"/>
        <v/>
      </c>
      <c r="K2552" s="48"/>
      <c r="N2552" s="4"/>
      <c r="U2552" s="69">
        <f t="shared" si="181"/>
        <v>0</v>
      </c>
      <c r="V2552" s="75">
        <f t="shared" si="182"/>
        <v>0</v>
      </c>
      <c r="W2552">
        <f>IFERROR(VLOOKUP($J2553,OSA!$BD:$BD,1,0),0)</f>
        <v>0</v>
      </c>
    </row>
    <row r="2553" spans="1:23" x14ac:dyDescent="0.35">
      <c r="A2553" t="str">
        <f t="shared" si="179"/>
        <v/>
      </c>
      <c r="H2553">
        <f>IFERROR(VLOOKUP($A2553,OSA!$BD:$BD,1,0),0)</f>
        <v>0</v>
      </c>
      <c r="J2553" t="str">
        <f t="shared" si="180"/>
        <v/>
      </c>
      <c r="K2553" s="48"/>
      <c r="N2553" s="4"/>
      <c r="U2553" s="69">
        <f t="shared" si="181"/>
        <v>0</v>
      </c>
      <c r="V2553" s="75">
        <f t="shared" si="182"/>
        <v>0</v>
      </c>
      <c r="W2553">
        <f>IFERROR(VLOOKUP($J2554,OSA!$BD:$BD,1,0),0)</f>
        <v>0</v>
      </c>
    </row>
    <row r="2554" spans="1:23" x14ac:dyDescent="0.35">
      <c r="A2554" t="str">
        <f t="shared" si="179"/>
        <v/>
      </c>
      <c r="H2554">
        <f>IFERROR(VLOOKUP($A2554,OSA!$BD:$BD,1,0),0)</f>
        <v>0</v>
      </c>
      <c r="J2554" t="str">
        <f t="shared" si="180"/>
        <v/>
      </c>
      <c r="K2554" s="48"/>
      <c r="N2554" s="4"/>
      <c r="U2554" s="69">
        <f t="shared" si="181"/>
        <v>0</v>
      </c>
      <c r="V2554" s="75">
        <f t="shared" si="182"/>
        <v>0</v>
      </c>
      <c r="W2554">
        <f>IFERROR(VLOOKUP($J2555,OSA!$BD:$BD,1,0),0)</f>
        <v>0</v>
      </c>
    </row>
    <row r="2555" spans="1:23" x14ac:dyDescent="0.35">
      <c r="A2555" t="str">
        <f t="shared" si="179"/>
        <v/>
      </c>
      <c r="H2555">
        <f>IFERROR(VLOOKUP($A2555,OSA!$BD:$BD,1,0),0)</f>
        <v>0</v>
      </c>
      <c r="J2555" t="str">
        <f t="shared" si="180"/>
        <v/>
      </c>
      <c r="K2555" s="48"/>
      <c r="N2555" s="4"/>
      <c r="U2555" s="69">
        <f t="shared" si="181"/>
        <v>0</v>
      </c>
      <c r="V2555" s="75">
        <f t="shared" si="182"/>
        <v>0</v>
      </c>
      <c r="W2555">
        <f>IFERROR(VLOOKUP($J2556,OSA!$BD:$BD,1,0),0)</f>
        <v>0</v>
      </c>
    </row>
    <row r="2556" spans="1:23" x14ac:dyDescent="0.35">
      <c r="A2556" t="str">
        <f t="shared" si="179"/>
        <v/>
      </c>
      <c r="H2556">
        <f>IFERROR(VLOOKUP($A2556,OSA!$BD:$BD,1,0),0)</f>
        <v>0</v>
      </c>
      <c r="J2556" t="str">
        <f t="shared" si="180"/>
        <v/>
      </c>
      <c r="K2556" s="48"/>
      <c r="N2556" s="4"/>
      <c r="U2556" s="69">
        <f t="shared" si="181"/>
        <v>0</v>
      </c>
      <c r="V2556" s="75">
        <f t="shared" si="182"/>
        <v>0</v>
      </c>
      <c r="W2556">
        <f>IFERROR(VLOOKUP($J2557,OSA!$BD:$BD,1,0),0)</f>
        <v>0</v>
      </c>
    </row>
    <row r="2557" spans="1:23" x14ac:dyDescent="0.35">
      <c r="A2557" t="str">
        <f t="shared" si="179"/>
        <v/>
      </c>
      <c r="H2557">
        <f>IFERROR(VLOOKUP($A2557,OSA!$BD:$BD,1,0),0)</f>
        <v>0</v>
      </c>
      <c r="J2557" t="str">
        <f t="shared" si="180"/>
        <v/>
      </c>
      <c r="K2557" s="48"/>
      <c r="N2557" s="4"/>
      <c r="U2557" s="69">
        <f t="shared" si="181"/>
        <v>0</v>
      </c>
      <c r="V2557" s="75">
        <f t="shared" si="182"/>
        <v>0</v>
      </c>
      <c r="W2557">
        <f>IFERROR(VLOOKUP($J2558,OSA!$BD:$BD,1,0),0)</f>
        <v>0</v>
      </c>
    </row>
    <row r="2558" spans="1:23" x14ac:dyDescent="0.35">
      <c r="A2558" t="str">
        <f t="shared" si="179"/>
        <v/>
      </c>
      <c r="H2558">
        <f>IFERROR(VLOOKUP($A2558,OSA!$BD:$BD,1,0),0)</f>
        <v>0</v>
      </c>
      <c r="J2558" t="str">
        <f t="shared" si="180"/>
        <v/>
      </c>
      <c r="K2558" s="48"/>
      <c r="N2558" s="4"/>
      <c r="U2558" s="69">
        <f t="shared" si="181"/>
        <v>0</v>
      </c>
      <c r="V2558" s="75">
        <f t="shared" si="182"/>
        <v>0</v>
      </c>
      <c r="W2558">
        <f>IFERROR(VLOOKUP($J2559,OSA!$BD:$BD,1,0),0)</f>
        <v>0</v>
      </c>
    </row>
    <row r="2559" spans="1:23" x14ac:dyDescent="0.35">
      <c r="A2559" t="str">
        <f t="shared" si="179"/>
        <v/>
      </c>
      <c r="H2559">
        <f>IFERROR(VLOOKUP($A2559,OSA!$BD:$BD,1,0),0)</f>
        <v>0</v>
      </c>
      <c r="J2559" t="str">
        <f t="shared" si="180"/>
        <v/>
      </c>
      <c r="K2559" s="48"/>
      <c r="N2559" s="4"/>
      <c r="U2559" s="69">
        <f t="shared" si="181"/>
        <v>0</v>
      </c>
      <c r="V2559" s="75">
        <f t="shared" si="182"/>
        <v>0</v>
      </c>
      <c r="W2559">
        <f>IFERROR(VLOOKUP($J2560,OSA!$BD:$BD,1,0),0)</f>
        <v>0</v>
      </c>
    </row>
    <row r="2560" spans="1:23" x14ac:dyDescent="0.35">
      <c r="A2560" t="str">
        <f t="shared" si="179"/>
        <v/>
      </c>
      <c r="H2560">
        <f>IFERROR(VLOOKUP($A2560,OSA!$BD:$BD,1,0),0)</f>
        <v>0</v>
      </c>
      <c r="J2560" t="str">
        <f t="shared" si="180"/>
        <v/>
      </c>
      <c r="K2560" s="48"/>
      <c r="N2560" s="4"/>
      <c r="U2560" s="69">
        <f t="shared" si="181"/>
        <v>0</v>
      </c>
      <c r="V2560" s="75">
        <f t="shared" si="182"/>
        <v>0</v>
      </c>
      <c r="W2560">
        <f>IFERROR(VLOOKUP($J2561,OSA!$BD:$BD,1,0),0)</f>
        <v>0</v>
      </c>
    </row>
    <row r="2561" spans="1:23" x14ac:dyDescent="0.35">
      <c r="A2561" t="str">
        <f t="shared" si="179"/>
        <v/>
      </c>
      <c r="H2561">
        <f>IFERROR(VLOOKUP($A2561,OSA!$BD:$BD,1,0),0)</f>
        <v>0</v>
      </c>
      <c r="J2561" t="str">
        <f t="shared" si="180"/>
        <v/>
      </c>
      <c r="K2561" s="48"/>
      <c r="N2561" s="4"/>
      <c r="U2561" s="69">
        <f t="shared" si="181"/>
        <v>0</v>
      </c>
      <c r="V2561" s="75">
        <f t="shared" si="182"/>
        <v>0</v>
      </c>
      <c r="W2561">
        <f>IFERROR(VLOOKUP($J2562,OSA!$BD:$BD,1,0),0)</f>
        <v>0</v>
      </c>
    </row>
    <row r="2562" spans="1:23" x14ac:dyDescent="0.35">
      <c r="A2562" t="str">
        <f t="shared" si="179"/>
        <v/>
      </c>
      <c r="H2562">
        <f>IFERROR(VLOOKUP($A2562,OSA!$BD:$BD,1,0),0)</f>
        <v>0</v>
      </c>
      <c r="J2562" t="str">
        <f t="shared" si="180"/>
        <v/>
      </c>
      <c r="K2562" s="48"/>
      <c r="N2562" s="4"/>
      <c r="U2562" s="69">
        <f t="shared" si="181"/>
        <v>0</v>
      </c>
      <c r="V2562" s="75">
        <f t="shared" si="182"/>
        <v>0</v>
      </c>
      <c r="W2562">
        <f>IFERROR(VLOOKUP($J2563,OSA!$BD:$BD,1,0),0)</f>
        <v>0</v>
      </c>
    </row>
    <row r="2563" spans="1:23" x14ac:dyDescent="0.35">
      <c r="A2563" t="str">
        <f t="shared" ref="A2563:A2626" si="183">B2563&amp;E2563</f>
        <v/>
      </c>
      <c r="H2563">
        <f>IFERROR(VLOOKUP($A2563,OSA!$BD:$BD,1,0),0)</f>
        <v>0</v>
      </c>
      <c r="J2563" t="str">
        <f t="shared" si="180"/>
        <v/>
      </c>
      <c r="K2563" s="48"/>
      <c r="N2563" s="4"/>
      <c r="U2563" s="69">
        <f t="shared" si="181"/>
        <v>0</v>
      </c>
      <c r="V2563" s="75">
        <f t="shared" si="182"/>
        <v>0</v>
      </c>
      <c r="W2563">
        <f>IFERROR(VLOOKUP($J2564,OSA!$BD:$BD,1,0),0)</f>
        <v>0</v>
      </c>
    </row>
    <row r="2564" spans="1:23" x14ac:dyDescent="0.35">
      <c r="A2564" t="str">
        <f t="shared" si="183"/>
        <v/>
      </c>
      <c r="H2564">
        <f>IFERROR(VLOOKUP($A2564,OSA!$BD:$BD,1,0),0)</f>
        <v>0</v>
      </c>
      <c r="J2564" t="str">
        <f t="shared" si="180"/>
        <v/>
      </c>
      <c r="K2564" s="48"/>
      <c r="N2564" s="4"/>
      <c r="U2564" s="69">
        <f t="shared" si="181"/>
        <v>0</v>
      </c>
      <c r="V2564" s="75">
        <f t="shared" si="182"/>
        <v>0</v>
      </c>
      <c r="W2564">
        <f>IFERROR(VLOOKUP($J2565,OSA!$BD:$BD,1,0),0)</f>
        <v>0</v>
      </c>
    </row>
    <row r="2565" spans="1:23" x14ac:dyDescent="0.35">
      <c r="A2565" t="str">
        <f t="shared" si="183"/>
        <v/>
      </c>
      <c r="H2565">
        <f>IFERROR(VLOOKUP($A2565,OSA!$BD:$BD,1,0),0)</f>
        <v>0</v>
      </c>
      <c r="J2565" t="str">
        <f t="shared" si="180"/>
        <v/>
      </c>
      <c r="K2565" s="48"/>
      <c r="N2565" s="4"/>
      <c r="U2565" s="69">
        <f t="shared" si="181"/>
        <v>0</v>
      </c>
      <c r="V2565" s="75">
        <f t="shared" si="182"/>
        <v>0</v>
      </c>
      <c r="W2565">
        <f>IFERROR(VLOOKUP($J2566,OSA!$BD:$BD,1,0),0)</f>
        <v>0</v>
      </c>
    </row>
    <row r="2566" spans="1:23" x14ac:dyDescent="0.35">
      <c r="A2566" t="str">
        <f t="shared" si="183"/>
        <v/>
      </c>
      <c r="H2566">
        <f>IFERROR(VLOOKUP($A2566,OSA!$BD:$BD,1,0),0)</f>
        <v>0</v>
      </c>
      <c r="J2566" t="str">
        <f t="shared" si="180"/>
        <v/>
      </c>
      <c r="K2566" s="48"/>
      <c r="N2566" s="4"/>
      <c r="U2566" s="69">
        <f t="shared" si="181"/>
        <v>0</v>
      </c>
      <c r="V2566" s="75">
        <f t="shared" si="182"/>
        <v>0</v>
      </c>
      <c r="W2566">
        <f>IFERROR(VLOOKUP($J2567,OSA!$BD:$BD,1,0),0)</f>
        <v>0</v>
      </c>
    </row>
    <row r="2567" spans="1:23" x14ac:dyDescent="0.35">
      <c r="A2567" t="str">
        <f t="shared" si="183"/>
        <v/>
      </c>
      <c r="H2567">
        <f>IFERROR(VLOOKUP($A2567,OSA!$BD:$BD,1,0),0)</f>
        <v>0</v>
      </c>
      <c r="J2567" t="str">
        <f t="shared" si="180"/>
        <v/>
      </c>
      <c r="K2567" s="48"/>
      <c r="N2567" s="4"/>
      <c r="U2567" s="69">
        <f t="shared" si="181"/>
        <v>0</v>
      </c>
      <c r="V2567" s="75">
        <f t="shared" si="182"/>
        <v>0</v>
      </c>
      <c r="W2567">
        <f>IFERROR(VLOOKUP($J2568,OSA!$BD:$BD,1,0),0)</f>
        <v>0</v>
      </c>
    </row>
    <row r="2568" spans="1:23" x14ac:dyDescent="0.35">
      <c r="A2568" t="str">
        <f t="shared" si="183"/>
        <v/>
      </c>
      <c r="H2568">
        <f>IFERROR(VLOOKUP($A2568,OSA!$BD:$BD,1,0),0)</f>
        <v>0</v>
      </c>
      <c r="J2568" t="str">
        <f t="shared" si="180"/>
        <v/>
      </c>
      <c r="K2568" s="48"/>
      <c r="N2568" s="4"/>
      <c r="U2568" s="69">
        <f t="shared" si="181"/>
        <v>0</v>
      </c>
      <c r="V2568" s="75">
        <f t="shared" si="182"/>
        <v>0</v>
      </c>
      <c r="W2568">
        <f>IFERROR(VLOOKUP($J2569,OSA!$BD:$BD,1,0),0)</f>
        <v>0</v>
      </c>
    </row>
    <row r="2569" spans="1:23" x14ac:dyDescent="0.35">
      <c r="A2569" t="str">
        <f t="shared" si="183"/>
        <v/>
      </c>
      <c r="H2569">
        <f>IFERROR(VLOOKUP($A2569,OSA!$BD:$BD,1,0),0)</f>
        <v>0</v>
      </c>
      <c r="J2569" t="str">
        <f t="shared" si="180"/>
        <v/>
      </c>
      <c r="K2569" s="48"/>
      <c r="N2569" s="4"/>
      <c r="U2569" s="69">
        <f t="shared" si="181"/>
        <v>0</v>
      </c>
      <c r="V2569" s="75">
        <f t="shared" si="182"/>
        <v>0</v>
      </c>
      <c r="W2569">
        <f>IFERROR(VLOOKUP($J2570,OSA!$BD:$BD,1,0),0)</f>
        <v>0</v>
      </c>
    </row>
    <row r="2570" spans="1:23" x14ac:dyDescent="0.35">
      <c r="A2570" t="str">
        <f t="shared" si="183"/>
        <v/>
      </c>
      <c r="H2570">
        <f>IFERROR(VLOOKUP($A2570,OSA!$BD:$BD,1,0),0)</f>
        <v>0</v>
      </c>
      <c r="J2570" t="str">
        <f t="shared" si="180"/>
        <v/>
      </c>
      <c r="K2570" s="48"/>
      <c r="N2570" s="4"/>
      <c r="U2570" s="69">
        <f t="shared" si="181"/>
        <v>0</v>
      </c>
      <c r="V2570" s="75">
        <f t="shared" si="182"/>
        <v>0</v>
      </c>
      <c r="W2570">
        <f>IFERROR(VLOOKUP($J2571,OSA!$BD:$BD,1,0),0)</f>
        <v>0</v>
      </c>
    </row>
    <row r="2571" spans="1:23" x14ac:dyDescent="0.35">
      <c r="A2571" t="str">
        <f t="shared" si="183"/>
        <v/>
      </c>
      <c r="H2571">
        <f>IFERROR(VLOOKUP($A2571,OSA!$BD:$BD,1,0),0)</f>
        <v>0</v>
      </c>
      <c r="J2571" t="str">
        <f t="shared" si="180"/>
        <v/>
      </c>
      <c r="K2571" s="48"/>
      <c r="N2571" s="4"/>
      <c r="U2571" s="69">
        <f t="shared" si="181"/>
        <v>0</v>
      </c>
      <c r="V2571" s="75">
        <f t="shared" si="182"/>
        <v>0</v>
      </c>
      <c r="W2571">
        <f>IFERROR(VLOOKUP($J2572,OSA!$BD:$BD,1,0),0)</f>
        <v>0</v>
      </c>
    </row>
    <row r="2572" spans="1:23" x14ac:dyDescent="0.35">
      <c r="A2572" t="str">
        <f t="shared" si="183"/>
        <v/>
      </c>
      <c r="H2572">
        <f>IFERROR(VLOOKUP($A2572,OSA!$BD:$BD,1,0),0)</f>
        <v>0</v>
      </c>
      <c r="J2572" t="str">
        <f t="shared" si="180"/>
        <v/>
      </c>
      <c r="K2572" s="48"/>
      <c r="N2572" s="4"/>
      <c r="U2572" s="69">
        <f t="shared" si="181"/>
        <v>0</v>
      </c>
      <c r="V2572" s="75">
        <f t="shared" si="182"/>
        <v>0</v>
      </c>
      <c r="W2572">
        <f>IFERROR(VLOOKUP($J2573,OSA!$BD:$BD,1,0),0)</f>
        <v>0</v>
      </c>
    </row>
    <row r="2573" spans="1:23" x14ac:dyDescent="0.35">
      <c r="A2573" t="str">
        <f t="shared" si="183"/>
        <v/>
      </c>
      <c r="H2573">
        <f>IFERROR(VLOOKUP($A2573,OSA!$BD:$BD,1,0),0)</f>
        <v>0</v>
      </c>
      <c r="J2573" t="str">
        <f t="shared" si="180"/>
        <v/>
      </c>
      <c r="K2573" s="48"/>
      <c r="N2573" s="4"/>
      <c r="U2573" s="69">
        <f t="shared" si="181"/>
        <v>0</v>
      </c>
      <c r="V2573" s="75">
        <f t="shared" si="182"/>
        <v>0</v>
      </c>
      <c r="W2573">
        <f>IFERROR(VLOOKUP($J2574,OSA!$BD:$BD,1,0),0)</f>
        <v>0</v>
      </c>
    </row>
    <row r="2574" spans="1:23" x14ac:dyDescent="0.35">
      <c r="A2574" t="str">
        <f t="shared" si="183"/>
        <v/>
      </c>
      <c r="H2574">
        <f>IFERROR(VLOOKUP($A2574,OSA!$BD:$BD,1,0),0)</f>
        <v>0</v>
      </c>
      <c r="J2574" t="str">
        <f t="shared" si="180"/>
        <v/>
      </c>
      <c r="K2574" s="48"/>
      <c r="N2574" s="4"/>
      <c r="U2574" s="69">
        <f t="shared" si="181"/>
        <v>0</v>
      </c>
      <c r="V2574" s="75">
        <f t="shared" si="182"/>
        <v>0</v>
      </c>
      <c r="W2574">
        <f>IFERROR(VLOOKUP($J2575,OSA!$BD:$BD,1,0),0)</f>
        <v>0</v>
      </c>
    </row>
    <row r="2575" spans="1:23" x14ac:dyDescent="0.35">
      <c r="A2575" t="str">
        <f t="shared" si="183"/>
        <v/>
      </c>
      <c r="H2575">
        <f>IFERROR(VLOOKUP($A2575,OSA!$BD:$BD,1,0),0)</f>
        <v>0</v>
      </c>
      <c r="J2575" t="str">
        <f t="shared" si="180"/>
        <v/>
      </c>
      <c r="K2575" s="48"/>
      <c r="N2575" s="4"/>
      <c r="U2575" s="69">
        <f t="shared" si="181"/>
        <v>0</v>
      </c>
      <c r="V2575" s="75">
        <f t="shared" si="182"/>
        <v>0</v>
      </c>
      <c r="W2575">
        <f>IFERROR(VLOOKUP($J2576,OSA!$BD:$BD,1,0),0)</f>
        <v>0</v>
      </c>
    </row>
    <row r="2576" spans="1:23" x14ac:dyDescent="0.35">
      <c r="A2576" t="str">
        <f t="shared" si="183"/>
        <v/>
      </c>
      <c r="H2576">
        <f>IFERROR(VLOOKUP($A2576,OSA!$BD:$BD,1,0),0)</f>
        <v>0</v>
      </c>
      <c r="J2576" t="str">
        <f t="shared" si="180"/>
        <v/>
      </c>
      <c r="K2576" s="48"/>
      <c r="N2576" s="4"/>
      <c r="U2576" s="69">
        <f t="shared" si="181"/>
        <v>0</v>
      </c>
      <c r="V2576" s="75">
        <f t="shared" si="182"/>
        <v>0</v>
      </c>
      <c r="W2576">
        <f>IFERROR(VLOOKUP($J2577,OSA!$BD:$BD,1,0),0)</f>
        <v>0</v>
      </c>
    </row>
    <row r="2577" spans="1:23" x14ac:dyDescent="0.35">
      <c r="A2577" t="str">
        <f t="shared" si="183"/>
        <v/>
      </c>
      <c r="H2577">
        <f>IFERROR(VLOOKUP($A2577,OSA!$BD:$BD,1,0),0)</f>
        <v>0</v>
      </c>
      <c r="J2577" t="str">
        <f t="shared" si="180"/>
        <v/>
      </c>
      <c r="K2577" s="48"/>
      <c r="N2577" s="4"/>
      <c r="U2577" s="69">
        <f t="shared" si="181"/>
        <v>0</v>
      </c>
      <c r="V2577" s="75">
        <f t="shared" si="182"/>
        <v>0</v>
      </c>
      <c r="W2577">
        <f>IFERROR(VLOOKUP($J2578,OSA!$BD:$BD,1,0),0)</f>
        <v>0</v>
      </c>
    </row>
    <row r="2578" spans="1:23" x14ac:dyDescent="0.35">
      <c r="A2578" t="str">
        <f t="shared" si="183"/>
        <v/>
      </c>
      <c r="H2578">
        <f>IFERROR(VLOOKUP($A2578,OSA!$BD:$BD,1,0),0)</f>
        <v>0</v>
      </c>
      <c r="J2578" t="str">
        <f t="shared" si="180"/>
        <v/>
      </c>
      <c r="K2578" s="48"/>
      <c r="N2578" s="4"/>
      <c r="U2578" s="69">
        <f t="shared" si="181"/>
        <v>0</v>
      </c>
      <c r="V2578" s="75">
        <f t="shared" si="182"/>
        <v>0</v>
      </c>
      <c r="W2578">
        <f>IFERROR(VLOOKUP($J2579,OSA!$BD:$BD,1,0),0)</f>
        <v>0</v>
      </c>
    </row>
    <row r="2579" spans="1:23" x14ac:dyDescent="0.35">
      <c r="A2579" t="str">
        <f t="shared" si="183"/>
        <v/>
      </c>
      <c r="H2579">
        <f>IFERROR(VLOOKUP($A2579,OSA!$BD:$BD,1,0),0)</f>
        <v>0</v>
      </c>
      <c r="J2579" t="str">
        <f t="shared" si="180"/>
        <v/>
      </c>
      <c r="K2579" s="48"/>
      <c r="N2579" s="4"/>
      <c r="U2579" s="69">
        <f t="shared" si="181"/>
        <v>0</v>
      </c>
      <c r="V2579" s="75">
        <f t="shared" si="182"/>
        <v>0</v>
      </c>
      <c r="W2579">
        <f>IFERROR(VLOOKUP($J2580,OSA!$BD:$BD,1,0),0)</f>
        <v>0</v>
      </c>
    </row>
    <row r="2580" spans="1:23" x14ac:dyDescent="0.35">
      <c r="A2580" t="str">
        <f t="shared" si="183"/>
        <v/>
      </c>
      <c r="H2580">
        <f>IFERROR(VLOOKUP($A2580,OSA!$BD:$BD,1,0),0)</f>
        <v>0</v>
      </c>
      <c r="J2580" t="str">
        <f t="shared" si="180"/>
        <v/>
      </c>
      <c r="K2580" s="48"/>
      <c r="N2580" s="4"/>
      <c r="U2580" s="69">
        <f t="shared" si="181"/>
        <v>0</v>
      </c>
      <c r="V2580" s="75">
        <f t="shared" si="182"/>
        <v>0</v>
      </c>
      <c r="W2580">
        <f>IFERROR(VLOOKUP($J2581,OSA!$BD:$BD,1,0),0)</f>
        <v>0</v>
      </c>
    </row>
    <row r="2581" spans="1:23" x14ac:dyDescent="0.35">
      <c r="A2581" t="str">
        <f t="shared" si="183"/>
        <v/>
      </c>
      <c r="H2581">
        <f>IFERROR(VLOOKUP($A2581,OSA!$BD:$BD,1,0),0)</f>
        <v>0</v>
      </c>
      <c r="J2581" t="str">
        <f t="shared" si="180"/>
        <v/>
      </c>
      <c r="K2581" s="48"/>
      <c r="N2581" s="4"/>
      <c r="U2581" s="69">
        <f t="shared" si="181"/>
        <v>0</v>
      </c>
      <c r="V2581" s="75">
        <f t="shared" si="182"/>
        <v>0</v>
      </c>
      <c r="W2581">
        <f>IFERROR(VLOOKUP($J2582,OSA!$BD:$BD,1,0),0)</f>
        <v>0</v>
      </c>
    </row>
    <row r="2582" spans="1:23" x14ac:dyDescent="0.35">
      <c r="A2582" t="str">
        <f t="shared" si="183"/>
        <v/>
      </c>
      <c r="H2582">
        <f>IFERROR(VLOOKUP($A2582,OSA!$BD:$BD,1,0),0)</f>
        <v>0</v>
      </c>
      <c r="J2582" t="str">
        <f t="shared" si="180"/>
        <v/>
      </c>
      <c r="K2582" s="48"/>
      <c r="N2582" s="4"/>
      <c r="U2582" s="69">
        <f t="shared" si="181"/>
        <v>0</v>
      </c>
      <c r="V2582" s="75">
        <f t="shared" si="182"/>
        <v>0</v>
      </c>
      <c r="W2582">
        <f>IFERROR(VLOOKUP($J2583,OSA!$BD:$BD,1,0),0)</f>
        <v>0</v>
      </c>
    </row>
    <row r="2583" spans="1:23" x14ac:dyDescent="0.35">
      <c r="A2583" t="str">
        <f t="shared" si="183"/>
        <v/>
      </c>
      <c r="H2583">
        <f>IFERROR(VLOOKUP($A2583,OSA!$BD:$BD,1,0),0)</f>
        <v>0</v>
      </c>
      <c r="J2583" t="str">
        <f t="shared" si="180"/>
        <v/>
      </c>
      <c r="K2583" s="48"/>
      <c r="N2583" s="4"/>
      <c r="U2583" s="69">
        <f t="shared" si="181"/>
        <v>0</v>
      </c>
      <c r="V2583" s="75">
        <f t="shared" si="182"/>
        <v>0</v>
      </c>
      <c r="W2583">
        <f>IFERROR(VLOOKUP($J2584,OSA!$BD:$BD,1,0),0)</f>
        <v>0</v>
      </c>
    </row>
    <row r="2584" spans="1:23" x14ac:dyDescent="0.35">
      <c r="A2584" t="str">
        <f t="shared" si="183"/>
        <v/>
      </c>
      <c r="H2584">
        <f>IFERROR(VLOOKUP($A2584,OSA!$BD:$BD,1,0),0)</f>
        <v>0</v>
      </c>
      <c r="J2584" t="str">
        <f t="shared" si="180"/>
        <v/>
      </c>
      <c r="K2584" s="48"/>
      <c r="N2584" s="4"/>
      <c r="U2584" s="69">
        <f t="shared" si="181"/>
        <v>0</v>
      </c>
      <c r="V2584" s="75">
        <f t="shared" si="182"/>
        <v>0</v>
      </c>
      <c r="W2584">
        <f>IFERROR(VLOOKUP($J2585,OSA!$BD:$BD,1,0),0)</f>
        <v>0</v>
      </c>
    </row>
    <row r="2585" spans="1:23" x14ac:dyDescent="0.35">
      <c r="A2585" t="str">
        <f t="shared" si="183"/>
        <v/>
      </c>
      <c r="H2585">
        <f>IFERROR(VLOOKUP($A2585,OSA!$BD:$BD,1,0),0)</f>
        <v>0</v>
      </c>
      <c r="J2585" t="str">
        <f t="shared" si="180"/>
        <v/>
      </c>
      <c r="K2585" s="48"/>
      <c r="N2585" s="4"/>
      <c r="U2585" s="69">
        <f t="shared" si="181"/>
        <v>0</v>
      </c>
      <c r="V2585" s="75">
        <f t="shared" si="182"/>
        <v>0</v>
      </c>
      <c r="W2585">
        <f>IFERROR(VLOOKUP($J2586,OSA!$BD:$BD,1,0),0)</f>
        <v>0</v>
      </c>
    </row>
    <row r="2586" spans="1:23" x14ac:dyDescent="0.35">
      <c r="A2586" t="str">
        <f t="shared" si="183"/>
        <v/>
      </c>
      <c r="H2586">
        <f>IFERROR(VLOOKUP($A2586,OSA!$BD:$BD,1,0),0)</f>
        <v>0</v>
      </c>
      <c r="J2586" t="str">
        <f t="shared" si="180"/>
        <v/>
      </c>
      <c r="K2586" s="48"/>
      <c r="N2586" s="4"/>
      <c r="U2586" s="69">
        <f t="shared" si="181"/>
        <v>0</v>
      </c>
      <c r="V2586" s="75">
        <f t="shared" si="182"/>
        <v>0</v>
      </c>
      <c r="W2586">
        <f>IFERROR(VLOOKUP($J2587,OSA!$BD:$BD,1,0),0)</f>
        <v>0</v>
      </c>
    </row>
    <row r="2587" spans="1:23" x14ac:dyDescent="0.35">
      <c r="A2587" t="str">
        <f t="shared" si="183"/>
        <v/>
      </c>
      <c r="H2587">
        <f>IFERROR(VLOOKUP($A2587,OSA!$BD:$BD,1,0),0)</f>
        <v>0</v>
      </c>
      <c r="J2587" t="str">
        <f t="shared" si="180"/>
        <v/>
      </c>
      <c r="K2587" s="48"/>
      <c r="N2587" s="4"/>
      <c r="U2587" s="69">
        <f t="shared" si="181"/>
        <v>0</v>
      </c>
      <c r="V2587" s="75">
        <f t="shared" si="182"/>
        <v>0</v>
      </c>
      <c r="W2587">
        <f>IFERROR(VLOOKUP($J2588,OSA!$BD:$BD,1,0),0)</f>
        <v>0</v>
      </c>
    </row>
    <row r="2588" spans="1:23" x14ac:dyDescent="0.35">
      <c r="A2588" t="str">
        <f t="shared" si="183"/>
        <v/>
      </c>
      <c r="H2588">
        <f>IFERROR(VLOOKUP($A2588,OSA!$BD:$BD,1,0),0)</f>
        <v>0</v>
      </c>
      <c r="J2588" t="str">
        <f t="shared" si="180"/>
        <v/>
      </c>
      <c r="K2588" s="48"/>
      <c r="N2588" s="4"/>
      <c r="U2588" s="69">
        <f t="shared" si="181"/>
        <v>0</v>
      </c>
      <c r="V2588" s="75">
        <f t="shared" si="182"/>
        <v>0</v>
      </c>
      <c r="W2588">
        <f>IFERROR(VLOOKUP($J2589,OSA!$BD:$BD,1,0),0)</f>
        <v>0</v>
      </c>
    </row>
    <row r="2589" spans="1:23" x14ac:dyDescent="0.35">
      <c r="A2589" t="str">
        <f t="shared" si="183"/>
        <v/>
      </c>
      <c r="H2589">
        <f>IFERROR(VLOOKUP($A2589,OSA!$BD:$BD,1,0),0)</f>
        <v>0</v>
      </c>
      <c r="J2589" t="str">
        <f t="shared" si="180"/>
        <v/>
      </c>
      <c r="K2589" s="48"/>
      <c r="N2589" s="4"/>
      <c r="U2589" s="69">
        <f t="shared" si="181"/>
        <v>0</v>
      </c>
      <c r="V2589" s="75">
        <f t="shared" si="182"/>
        <v>0</v>
      </c>
      <c r="W2589">
        <f>IFERROR(VLOOKUP($J2590,OSA!$BD:$BD,1,0),0)</f>
        <v>0</v>
      </c>
    </row>
    <row r="2590" spans="1:23" x14ac:dyDescent="0.35">
      <c r="A2590" t="str">
        <f t="shared" si="183"/>
        <v/>
      </c>
      <c r="H2590">
        <f>IFERROR(VLOOKUP($A2590,OSA!$BD:$BD,1,0),0)</f>
        <v>0</v>
      </c>
      <c r="J2590" t="str">
        <f t="shared" si="180"/>
        <v/>
      </c>
      <c r="K2590" s="48"/>
      <c r="N2590" s="4"/>
      <c r="U2590" s="69">
        <f t="shared" si="181"/>
        <v>0</v>
      </c>
      <c r="V2590" s="75">
        <f t="shared" si="182"/>
        <v>0</v>
      </c>
      <c r="W2590">
        <f>IFERROR(VLOOKUP($J2591,OSA!$BD:$BD,1,0),0)</f>
        <v>0</v>
      </c>
    </row>
    <row r="2591" spans="1:23" x14ac:dyDescent="0.35">
      <c r="A2591" t="str">
        <f t="shared" si="183"/>
        <v/>
      </c>
      <c r="H2591">
        <f>IFERROR(VLOOKUP($A2591,OSA!$BD:$BD,1,0),0)</f>
        <v>0</v>
      </c>
      <c r="J2591" t="str">
        <f t="shared" si="180"/>
        <v/>
      </c>
      <c r="K2591" s="48"/>
      <c r="N2591" s="4"/>
      <c r="U2591" s="69">
        <f t="shared" si="181"/>
        <v>0</v>
      </c>
      <c r="V2591" s="75">
        <f t="shared" si="182"/>
        <v>0</v>
      </c>
      <c r="W2591">
        <f>IFERROR(VLOOKUP($J2592,OSA!$BD:$BD,1,0),0)</f>
        <v>0</v>
      </c>
    </row>
    <row r="2592" spans="1:23" x14ac:dyDescent="0.35">
      <c r="A2592" t="str">
        <f t="shared" si="183"/>
        <v/>
      </c>
      <c r="H2592">
        <f>IFERROR(VLOOKUP($A2592,OSA!$BD:$BD,1,0),0)</f>
        <v>0</v>
      </c>
      <c r="J2592" t="str">
        <f t="shared" si="180"/>
        <v/>
      </c>
      <c r="K2592" s="48"/>
      <c r="N2592" s="4"/>
      <c r="U2592" s="69">
        <f t="shared" si="181"/>
        <v>0</v>
      </c>
      <c r="V2592" s="75">
        <f t="shared" si="182"/>
        <v>0</v>
      </c>
      <c r="W2592">
        <f>IFERROR(VLOOKUP($J2593,OSA!$BD:$BD,1,0),0)</f>
        <v>0</v>
      </c>
    </row>
    <row r="2593" spans="1:23" x14ac:dyDescent="0.35">
      <c r="A2593" t="str">
        <f t="shared" si="183"/>
        <v/>
      </c>
      <c r="H2593">
        <f>IFERROR(VLOOKUP($A2593,OSA!$BD:$BD,1,0),0)</f>
        <v>0</v>
      </c>
      <c r="J2593" t="str">
        <f t="shared" si="180"/>
        <v/>
      </c>
      <c r="K2593" s="48"/>
      <c r="N2593" s="4"/>
      <c r="U2593" s="69">
        <f t="shared" si="181"/>
        <v>0</v>
      </c>
      <c r="V2593" s="75">
        <f t="shared" si="182"/>
        <v>0</v>
      </c>
      <c r="W2593">
        <f>IFERROR(VLOOKUP($J2594,OSA!$BD:$BD,1,0),0)</f>
        <v>0</v>
      </c>
    </row>
    <row r="2594" spans="1:23" x14ac:dyDescent="0.35">
      <c r="A2594" t="str">
        <f t="shared" si="183"/>
        <v/>
      </c>
      <c r="H2594">
        <f>IFERROR(VLOOKUP($A2594,OSA!$BD:$BD,1,0),0)</f>
        <v>0</v>
      </c>
      <c r="J2594" t="str">
        <f t="shared" si="180"/>
        <v/>
      </c>
      <c r="K2594" s="48"/>
      <c r="N2594" s="4"/>
      <c r="U2594" s="69">
        <f t="shared" si="181"/>
        <v>0</v>
      </c>
      <c r="V2594" s="75">
        <f t="shared" si="182"/>
        <v>0</v>
      </c>
      <c r="W2594">
        <f>IFERROR(VLOOKUP($J2595,OSA!$BD:$BD,1,0),0)</f>
        <v>0</v>
      </c>
    </row>
    <row r="2595" spans="1:23" x14ac:dyDescent="0.35">
      <c r="A2595" t="str">
        <f t="shared" si="183"/>
        <v/>
      </c>
      <c r="H2595">
        <f>IFERROR(VLOOKUP($A2595,OSA!$BD:$BD,1,0),0)</f>
        <v>0</v>
      </c>
      <c r="J2595" t="str">
        <f t="shared" si="180"/>
        <v/>
      </c>
      <c r="K2595" s="48"/>
      <c r="N2595" s="4"/>
      <c r="U2595" s="69">
        <f t="shared" si="181"/>
        <v>0</v>
      </c>
      <c r="V2595" s="75">
        <f t="shared" si="182"/>
        <v>0</v>
      </c>
      <c r="W2595">
        <f>IFERROR(VLOOKUP($J2596,OSA!$BD:$BD,1,0),0)</f>
        <v>0</v>
      </c>
    </row>
    <row r="2596" spans="1:23" x14ac:dyDescent="0.35">
      <c r="A2596" t="str">
        <f t="shared" si="183"/>
        <v/>
      </c>
      <c r="H2596">
        <f>IFERROR(VLOOKUP($A2596,OSA!$BD:$BD,1,0),0)</f>
        <v>0</v>
      </c>
      <c r="J2596" t="str">
        <f t="shared" si="180"/>
        <v/>
      </c>
      <c r="K2596" s="48"/>
      <c r="N2596" s="4"/>
      <c r="U2596" s="69">
        <f t="shared" si="181"/>
        <v>0</v>
      </c>
      <c r="V2596" s="75">
        <f t="shared" si="182"/>
        <v>0</v>
      </c>
      <c r="W2596">
        <f>IFERROR(VLOOKUP($J2597,OSA!$BD:$BD,1,0),0)</f>
        <v>0</v>
      </c>
    </row>
    <row r="2597" spans="1:23" x14ac:dyDescent="0.35">
      <c r="A2597" t="str">
        <f t="shared" si="183"/>
        <v/>
      </c>
      <c r="H2597">
        <f>IFERROR(VLOOKUP($A2597,OSA!$BD:$BD,1,0),0)</f>
        <v>0</v>
      </c>
      <c r="J2597" t="str">
        <f t="shared" ref="J2597:J2660" si="184">K2597&amp;N2597</f>
        <v/>
      </c>
      <c r="K2597" s="48"/>
      <c r="N2597" s="4"/>
      <c r="U2597" s="69">
        <f t="shared" si="181"/>
        <v>0</v>
      </c>
      <c r="V2597" s="75">
        <f t="shared" si="182"/>
        <v>0</v>
      </c>
      <c r="W2597">
        <f>IFERROR(VLOOKUP($J2598,OSA!$BD:$BD,1,0),0)</f>
        <v>0</v>
      </c>
    </row>
    <row r="2598" spans="1:23" x14ac:dyDescent="0.35">
      <c r="A2598" t="str">
        <f t="shared" si="183"/>
        <v/>
      </c>
      <c r="H2598">
        <f>IFERROR(VLOOKUP($A2598,OSA!$BD:$BD,1,0),0)</f>
        <v>0</v>
      </c>
      <c r="J2598" t="str">
        <f t="shared" si="184"/>
        <v/>
      </c>
      <c r="K2598" s="48"/>
      <c r="N2598" s="4"/>
      <c r="U2598" s="69">
        <f t="shared" si="181"/>
        <v>0</v>
      </c>
      <c r="V2598" s="75">
        <f t="shared" si="182"/>
        <v>0</v>
      </c>
      <c r="W2598">
        <f>IFERROR(VLOOKUP($J2599,OSA!$BD:$BD,1,0),0)</f>
        <v>0</v>
      </c>
    </row>
    <row r="2599" spans="1:23" x14ac:dyDescent="0.35">
      <c r="A2599" t="str">
        <f t="shared" si="183"/>
        <v/>
      </c>
      <c r="H2599">
        <f>IFERROR(VLOOKUP($A2599,OSA!$BD:$BD,1,0),0)</f>
        <v>0</v>
      </c>
      <c r="J2599" t="str">
        <f t="shared" si="184"/>
        <v/>
      </c>
      <c r="K2599" s="48"/>
      <c r="N2599" s="4"/>
      <c r="U2599" s="69">
        <f t="shared" ref="U2599:U2662" si="185">SUM(O2599:Q2599)/3</f>
        <v>0</v>
      </c>
      <c r="V2599" s="75">
        <f t="shared" ref="V2599:V2662" si="186">SUM(R2599:T2599)/3</f>
        <v>0</v>
      </c>
      <c r="W2599">
        <f>IFERROR(VLOOKUP($J2600,OSA!$BD:$BD,1,0),0)</f>
        <v>0</v>
      </c>
    </row>
    <row r="2600" spans="1:23" x14ac:dyDescent="0.35">
      <c r="A2600" t="str">
        <f t="shared" si="183"/>
        <v/>
      </c>
      <c r="H2600">
        <f>IFERROR(VLOOKUP($A2600,OSA!$BD:$BD,1,0),0)</f>
        <v>0</v>
      </c>
      <c r="J2600" t="str">
        <f t="shared" si="184"/>
        <v/>
      </c>
      <c r="K2600" s="48"/>
      <c r="N2600" s="4"/>
      <c r="U2600" s="69">
        <f t="shared" si="185"/>
        <v>0</v>
      </c>
      <c r="V2600" s="75">
        <f t="shared" si="186"/>
        <v>0</v>
      </c>
      <c r="W2600">
        <f>IFERROR(VLOOKUP($J2601,OSA!$BD:$BD,1,0),0)</f>
        <v>0</v>
      </c>
    </row>
    <row r="2601" spans="1:23" x14ac:dyDescent="0.35">
      <c r="A2601" t="str">
        <f t="shared" si="183"/>
        <v/>
      </c>
      <c r="H2601">
        <f>IFERROR(VLOOKUP($A2601,OSA!$BD:$BD,1,0),0)</f>
        <v>0</v>
      </c>
      <c r="J2601" t="str">
        <f t="shared" si="184"/>
        <v/>
      </c>
      <c r="K2601" s="48"/>
      <c r="N2601" s="4"/>
      <c r="U2601" s="69">
        <f t="shared" si="185"/>
        <v>0</v>
      </c>
      <c r="V2601" s="75">
        <f t="shared" si="186"/>
        <v>0</v>
      </c>
      <c r="W2601">
        <f>IFERROR(VLOOKUP($J2602,OSA!$BD:$BD,1,0),0)</f>
        <v>0</v>
      </c>
    </row>
    <row r="2602" spans="1:23" x14ac:dyDescent="0.35">
      <c r="A2602" t="str">
        <f t="shared" si="183"/>
        <v/>
      </c>
      <c r="H2602">
        <f>IFERROR(VLOOKUP($A2602,OSA!$BD:$BD,1,0),0)</f>
        <v>0</v>
      </c>
      <c r="J2602" t="str">
        <f t="shared" si="184"/>
        <v/>
      </c>
      <c r="K2602" s="48"/>
      <c r="N2602" s="4"/>
      <c r="U2602" s="69">
        <f t="shared" si="185"/>
        <v>0</v>
      </c>
      <c r="V2602" s="75">
        <f t="shared" si="186"/>
        <v>0</v>
      </c>
      <c r="W2602">
        <f>IFERROR(VLOOKUP($J2603,OSA!$BD:$BD,1,0),0)</f>
        <v>0</v>
      </c>
    </row>
    <row r="2603" spans="1:23" x14ac:dyDescent="0.35">
      <c r="A2603" t="str">
        <f t="shared" si="183"/>
        <v/>
      </c>
      <c r="H2603">
        <f>IFERROR(VLOOKUP($A2603,OSA!$BD:$BD,1,0),0)</f>
        <v>0</v>
      </c>
      <c r="J2603" t="str">
        <f t="shared" si="184"/>
        <v/>
      </c>
      <c r="K2603" s="48"/>
      <c r="N2603" s="4"/>
      <c r="U2603" s="69">
        <f t="shared" si="185"/>
        <v>0</v>
      </c>
      <c r="V2603" s="75">
        <f t="shared" si="186"/>
        <v>0</v>
      </c>
      <c r="W2603">
        <f>IFERROR(VLOOKUP($J2604,OSA!$BD:$BD,1,0),0)</f>
        <v>0</v>
      </c>
    </row>
    <row r="2604" spans="1:23" x14ac:dyDescent="0.35">
      <c r="A2604" t="str">
        <f t="shared" si="183"/>
        <v/>
      </c>
      <c r="H2604">
        <f>IFERROR(VLOOKUP($A2604,OSA!$BD:$BD,1,0),0)</f>
        <v>0</v>
      </c>
      <c r="J2604" t="str">
        <f t="shared" si="184"/>
        <v/>
      </c>
      <c r="K2604" s="48"/>
      <c r="N2604" s="4"/>
      <c r="U2604" s="69">
        <f t="shared" si="185"/>
        <v>0</v>
      </c>
      <c r="V2604" s="75">
        <f t="shared" si="186"/>
        <v>0</v>
      </c>
      <c r="W2604">
        <f>IFERROR(VLOOKUP($J2605,OSA!$BD:$BD,1,0),0)</f>
        <v>0</v>
      </c>
    </row>
    <row r="2605" spans="1:23" x14ac:dyDescent="0.35">
      <c r="A2605" t="str">
        <f t="shared" si="183"/>
        <v/>
      </c>
      <c r="H2605">
        <f>IFERROR(VLOOKUP($A2605,OSA!$BD:$BD,1,0),0)</f>
        <v>0</v>
      </c>
      <c r="J2605" t="str">
        <f t="shared" si="184"/>
        <v/>
      </c>
      <c r="K2605" s="48"/>
      <c r="N2605" s="4"/>
      <c r="U2605" s="69">
        <f t="shared" si="185"/>
        <v>0</v>
      </c>
      <c r="V2605" s="75">
        <f t="shared" si="186"/>
        <v>0</v>
      </c>
      <c r="W2605">
        <f>IFERROR(VLOOKUP($J2606,OSA!$BD:$BD,1,0),0)</f>
        <v>0</v>
      </c>
    </row>
    <row r="2606" spans="1:23" x14ac:dyDescent="0.35">
      <c r="A2606" t="str">
        <f t="shared" si="183"/>
        <v/>
      </c>
      <c r="H2606">
        <f>IFERROR(VLOOKUP($A2606,OSA!$BD:$BD,1,0),0)</f>
        <v>0</v>
      </c>
      <c r="J2606" t="str">
        <f t="shared" si="184"/>
        <v/>
      </c>
      <c r="K2606" s="48"/>
      <c r="N2606" s="4"/>
      <c r="U2606" s="69">
        <f t="shared" si="185"/>
        <v>0</v>
      </c>
      <c r="V2606" s="75">
        <f t="shared" si="186"/>
        <v>0</v>
      </c>
      <c r="W2606">
        <f>IFERROR(VLOOKUP($J2607,OSA!$BD:$BD,1,0),0)</f>
        <v>0</v>
      </c>
    </row>
    <row r="2607" spans="1:23" x14ac:dyDescent="0.35">
      <c r="A2607" t="str">
        <f t="shared" si="183"/>
        <v/>
      </c>
      <c r="H2607">
        <f>IFERROR(VLOOKUP($A2607,OSA!$BD:$BD,1,0),0)</f>
        <v>0</v>
      </c>
      <c r="J2607" t="str">
        <f t="shared" si="184"/>
        <v/>
      </c>
      <c r="K2607" s="48"/>
      <c r="N2607" s="4"/>
      <c r="U2607" s="69">
        <f t="shared" si="185"/>
        <v>0</v>
      </c>
      <c r="V2607" s="75">
        <f t="shared" si="186"/>
        <v>0</v>
      </c>
      <c r="W2607">
        <f>IFERROR(VLOOKUP($J2608,OSA!$BD:$BD,1,0),0)</f>
        <v>0</v>
      </c>
    </row>
    <row r="2608" spans="1:23" x14ac:dyDescent="0.35">
      <c r="A2608" t="str">
        <f t="shared" si="183"/>
        <v/>
      </c>
      <c r="H2608">
        <f>IFERROR(VLOOKUP($A2608,OSA!$BD:$BD,1,0),0)</f>
        <v>0</v>
      </c>
      <c r="J2608" t="str">
        <f t="shared" si="184"/>
        <v/>
      </c>
      <c r="K2608" s="48"/>
      <c r="N2608" s="4"/>
      <c r="U2608" s="69">
        <f t="shared" si="185"/>
        <v>0</v>
      </c>
      <c r="V2608" s="75">
        <f t="shared" si="186"/>
        <v>0</v>
      </c>
      <c r="W2608">
        <f>IFERROR(VLOOKUP($J2609,OSA!$BD:$BD,1,0),0)</f>
        <v>0</v>
      </c>
    </row>
    <row r="2609" spans="1:23" x14ac:dyDescent="0.35">
      <c r="A2609" t="str">
        <f t="shared" si="183"/>
        <v/>
      </c>
      <c r="H2609">
        <f>IFERROR(VLOOKUP($A2609,OSA!$BD:$BD,1,0),0)</f>
        <v>0</v>
      </c>
      <c r="J2609" t="str">
        <f t="shared" si="184"/>
        <v/>
      </c>
      <c r="K2609" s="48"/>
      <c r="N2609" s="4"/>
      <c r="U2609" s="69">
        <f t="shared" si="185"/>
        <v>0</v>
      </c>
      <c r="V2609" s="75">
        <f t="shared" si="186"/>
        <v>0</v>
      </c>
      <c r="W2609">
        <f>IFERROR(VLOOKUP($J2610,OSA!$BD:$BD,1,0),0)</f>
        <v>0</v>
      </c>
    </row>
    <row r="2610" spans="1:23" x14ac:dyDescent="0.35">
      <c r="A2610" t="str">
        <f t="shared" si="183"/>
        <v/>
      </c>
      <c r="H2610">
        <f>IFERROR(VLOOKUP($A2610,OSA!$BD:$BD,1,0),0)</f>
        <v>0</v>
      </c>
      <c r="J2610" t="str">
        <f t="shared" si="184"/>
        <v/>
      </c>
      <c r="K2610" s="48"/>
      <c r="N2610" s="4"/>
      <c r="U2610" s="69">
        <f t="shared" si="185"/>
        <v>0</v>
      </c>
      <c r="V2610" s="75">
        <f t="shared" si="186"/>
        <v>0</v>
      </c>
      <c r="W2610">
        <f>IFERROR(VLOOKUP($J2611,OSA!$BD:$BD,1,0),0)</f>
        <v>0</v>
      </c>
    </row>
    <row r="2611" spans="1:23" x14ac:dyDescent="0.35">
      <c r="A2611" t="str">
        <f t="shared" si="183"/>
        <v/>
      </c>
      <c r="H2611">
        <f>IFERROR(VLOOKUP($A2611,OSA!$BD:$BD,1,0),0)</f>
        <v>0</v>
      </c>
      <c r="J2611" t="str">
        <f t="shared" si="184"/>
        <v/>
      </c>
      <c r="K2611" s="48"/>
      <c r="N2611" s="4"/>
      <c r="U2611" s="69">
        <f t="shared" si="185"/>
        <v>0</v>
      </c>
      <c r="V2611" s="75">
        <f t="shared" si="186"/>
        <v>0</v>
      </c>
      <c r="W2611">
        <f>IFERROR(VLOOKUP($J2612,OSA!$BD:$BD,1,0),0)</f>
        <v>0</v>
      </c>
    </row>
    <row r="2612" spans="1:23" x14ac:dyDescent="0.35">
      <c r="A2612" t="str">
        <f t="shared" si="183"/>
        <v/>
      </c>
      <c r="H2612">
        <f>IFERROR(VLOOKUP($A2612,OSA!$BD:$BD,1,0),0)</f>
        <v>0</v>
      </c>
      <c r="J2612" t="str">
        <f t="shared" si="184"/>
        <v/>
      </c>
      <c r="K2612" s="48"/>
      <c r="N2612" s="4"/>
      <c r="U2612" s="69">
        <f t="shared" si="185"/>
        <v>0</v>
      </c>
      <c r="V2612" s="75">
        <f t="shared" si="186"/>
        <v>0</v>
      </c>
      <c r="W2612">
        <f>IFERROR(VLOOKUP($J2613,OSA!$BD:$BD,1,0),0)</f>
        <v>0</v>
      </c>
    </row>
    <row r="2613" spans="1:23" x14ac:dyDescent="0.35">
      <c r="A2613" t="str">
        <f t="shared" si="183"/>
        <v/>
      </c>
      <c r="H2613">
        <f>IFERROR(VLOOKUP($A2613,OSA!$BD:$BD,1,0),0)</f>
        <v>0</v>
      </c>
      <c r="J2613" t="str">
        <f t="shared" si="184"/>
        <v/>
      </c>
      <c r="K2613" s="48"/>
      <c r="N2613" s="4"/>
      <c r="U2613" s="69">
        <f t="shared" si="185"/>
        <v>0</v>
      </c>
      <c r="V2613" s="75">
        <f t="shared" si="186"/>
        <v>0</v>
      </c>
      <c r="W2613">
        <f>IFERROR(VLOOKUP($J2614,OSA!$BD:$BD,1,0),0)</f>
        <v>0</v>
      </c>
    </row>
    <row r="2614" spans="1:23" x14ac:dyDescent="0.35">
      <c r="A2614" t="str">
        <f t="shared" si="183"/>
        <v/>
      </c>
      <c r="H2614">
        <f>IFERROR(VLOOKUP($A2614,OSA!$BD:$BD,1,0),0)</f>
        <v>0</v>
      </c>
      <c r="J2614" t="str">
        <f t="shared" si="184"/>
        <v/>
      </c>
      <c r="K2614" s="48"/>
      <c r="N2614" s="4"/>
      <c r="U2614" s="69">
        <f t="shared" si="185"/>
        <v>0</v>
      </c>
      <c r="V2614" s="75">
        <f t="shared" si="186"/>
        <v>0</v>
      </c>
      <c r="W2614">
        <f>IFERROR(VLOOKUP($J2615,OSA!$BD:$BD,1,0),0)</f>
        <v>0</v>
      </c>
    </row>
    <row r="2615" spans="1:23" x14ac:dyDescent="0.35">
      <c r="A2615" t="str">
        <f t="shared" si="183"/>
        <v/>
      </c>
      <c r="H2615">
        <f>IFERROR(VLOOKUP($A2615,OSA!$BD:$BD,1,0),0)</f>
        <v>0</v>
      </c>
      <c r="J2615" t="str">
        <f t="shared" si="184"/>
        <v/>
      </c>
      <c r="K2615" s="48"/>
      <c r="N2615" s="4"/>
      <c r="U2615" s="69">
        <f t="shared" si="185"/>
        <v>0</v>
      </c>
      <c r="V2615" s="75">
        <f t="shared" si="186"/>
        <v>0</v>
      </c>
      <c r="W2615">
        <f>IFERROR(VLOOKUP($J2616,OSA!$BD:$BD,1,0),0)</f>
        <v>0</v>
      </c>
    </row>
    <row r="2616" spans="1:23" x14ac:dyDescent="0.35">
      <c r="A2616" t="str">
        <f t="shared" si="183"/>
        <v/>
      </c>
      <c r="H2616">
        <f>IFERROR(VLOOKUP($A2616,OSA!$BD:$BD,1,0),0)</f>
        <v>0</v>
      </c>
      <c r="J2616" t="str">
        <f t="shared" si="184"/>
        <v/>
      </c>
      <c r="K2616" s="48"/>
      <c r="N2616" s="4"/>
      <c r="U2616" s="69">
        <f t="shared" si="185"/>
        <v>0</v>
      </c>
      <c r="V2616" s="75">
        <f t="shared" si="186"/>
        <v>0</v>
      </c>
      <c r="W2616">
        <f>IFERROR(VLOOKUP($J2617,OSA!$BD:$BD,1,0),0)</f>
        <v>0</v>
      </c>
    </row>
    <row r="2617" spans="1:23" x14ac:dyDescent="0.35">
      <c r="A2617" t="str">
        <f t="shared" si="183"/>
        <v/>
      </c>
      <c r="H2617">
        <f>IFERROR(VLOOKUP($A2617,OSA!$BD:$BD,1,0),0)</f>
        <v>0</v>
      </c>
      <c r="J2617" t="str">
        <f t="shared" si="184"/>
        <v/>
      </c>
      <c r="K2617" s="48"/>
      <c r="N2617" s="4"/>
      <c r="U2617" s="69">
        <f t="shared" si="185"/>
        <v>0</v>
      </c>
      <c r="V2617" s="75">
        <f t="shared" si="186"/>
        <v>0</v>
      </c>
      <c r="W2617">
        <f>IFERROR(VLOOKUP($J2618,OSA!$BD:$BD,1,0),0)</f>
        <v>0</v>
      </c>
    </row>
    <row r="2618" spans="1:23" x14ac:dyDescent="0.35">
      <c r="A2618" t="str">
        <f t="shared" si="183"/>
        <v/>
      </c>
      <c r="H2618">
        <f>IFERROR(VLOOKUP($A2618,OSA!$BD:$BD,1,0),0)</f>
        <v>0</v>
      </c>
      <c r="J2618" t="str">
        <f t="shared" si="184"/>
        <v/>
      </c>
      <c r="K2618" s="48"/>
      <c r="N2618" s="4"/>
      <c r="U2618" s="69">
        <f t="shared" si="185"/>
        <v>0</v>
      </c>
      <c r="V2618" s="75">
        <f t="shared" si="186"/>
        <v>0</v>
      </c>
      <c r="W2618">
        <f>IFERROR(VLOOKUP($J2619,OSA!$BD:$BD,1,0),0)</f>
        <v>0</v>
      </c>
    </row>
    <row r="2619" spans="1:23" x14ac:dyDescent="0.35">
      <c r="A2619" t="str">
        <f t="shared" si="183"/>
        <v/>
      </c>
      <c r="H2619">
        <f>IFERROR(VLOOKUP($A2619,OSA!$BD:$BD,1,0),0)</f>
        <v>0</v>
      </c>
      <c r="J2619" t="str">
        <f t="shared" si="184"/>
        <v/>
      </c>
      <c r="K2619" s="48"/>
      <c r="N2619" s="4"/>
      <c r="U2619" s="69">
        <f t="shared" si="185"/>
        <v>0</v>
      </c>
      <c r="V2619" s="75">
        <f t="shared" si="186"/>
        <v>0</v>
      </c>
      <c r="W2619">
        <f>IFERROR(VLOOKUP($J2620,OSA!$BD:$BD,1,0),0)</f>
        <v>0</v>
      </c>
    </row>
    <row r="2620" spans="1:23" x14ac:dyDescent="0.35">
      <c r="A2620" t="str">
        <f t="shared" si="183"/>
        <v/>
      </c>
      <c r="H2620">
        <f>IFERROR(VLOOKUP($A2620,OSA!$BD:$BD,1,0),0)</f>
        <v>0</v>
      </c>
      <c r="J2620" t="str">
        <f t="shared" si="184"/>
        <v/>
      </c>
      <c r="K2620" s="48"/>
      <c r="N2620" s="4"/>
      <c r="U2620" s="69">
        <f t="shared" si="185"/>
        <v>0</v>
      </c>
      <c r="V2620" s="75">
        <f t="shared" si="186"/>
        <v>0</v>
      </c>
      <c r="W2620">
        <f>IFERROR(VLOOKUP($J2621,OSA!$BD:$BD,1,0),0)</f>
        <v>0</v>
      </c>
    </row>
    <row r="2621" spans="1:23" x14ac:dyDescent="0.35">
      <c r="A2621" t="str">
        <f t="shared" si="183"/>
        <v/>
      </c>
      <c r="H2621">
        <f>IFERROR(VLOOKUP($A2621,OSA!$BD:$BD,1,0),0)</f>
        <v>0</v>
      </c>
      <c r="J2621" t="str">
        <f t="shared" si="184"/>
        <v/>
      </c>
      <c r="K2621" s="48"/>
      <c r="N2621" s="4"/>
      <c r="U2621" s="69">
        <f t="shared" si="185"/>
        <v>0</v>
      </c>
      <c r="V2621" s="75">
        <f t="shared" si="186"/>
        <v>0</v>
      </c>
      <c r="W2621">
        <f>IFERROR(VLOOKUP($J2622,OSA!$BD:$BD,1,0),0)</f>
        <v>0</v>
      </c>
    </row>
    <row r="2622" spans="1:23" x14ac:dyDescent="0.35">
      <c r="A2622" t="str">
        <f t="shared" si="183"/>
        <v/>
      </c>
      <c r="H2622">
        <f>IFERROR(VLOOKUP($A2622,OSA!$BD:$BD,1,0),0)</f>
        <v>0</v>
      </c>
      <c r="J2622" t="str">
        <f t="shared" si="184"/>
        <v/>
      </c>
      <c r="K2622" s="48"/>
      <c r="N2622" s="4"/>
      <c r="U2622" s="69">
        <f t="shared" si="185"/>
        <v>0</v>
      </c>
      <c r="V2622" s="75">
        <f t="shared" si="186"/>
        <v>0</v>
      </c>
      <c r="W2622">
        <f>IFERROR(VLOOKUP($J2623,OSA!$BD:$BD,1,0),0)</f>
        <v>0</v>
      </c>
    </row>
    <row r="2623" spans="1:23" x14ac:dyDescent="0.35">
      <c r="A2623" t="str">
        <f t="shared" si="183"/>
        <v/>
      </c>
      <c r="H2623">
        <f>IFERROR(VLOOKUP($A2623,OSA!$BD:$BD,1,0),0)</f>
        <v>0</v>
      </c>
      <c r="J2623" t="str">
        <f t="shared" si="184"/>
        <v/>
      </c>
      <c r="K2623" s="48"/>
      <c r="N2623" s="4"/>
      <c r="U2623" s="69">
        <f t="shared" si="185"/>
        <v>0</v>
      </c>
      <c r="V2623" s="75">
        <f t="shared" si="186"/>
        <v>0</v>
      </c>
      <c r="W2623">
        <f>IFERROR(VLOOKUP($J2624,OSA!$BD:$BD,1,0),0)</f>
        <v>0</v>
      </c>
    </row>
    <row r="2624" spans="1:23" x14ac:dyDescent="0.35">
      <c r="A2624" t="str">
        <f t="shared" si="183"/>
        <v/>
      </c>
      <c r="H2624">
        <f>IFERROR(VLOOKUP($A2624,OSA!$BD:$BD,1,0),0)</f>
        <v>0</v>
      </c>
      <c r="J2624" t="str">
        <f t="shared" si="184"/>
        <v/>
      </c>
      <c r="K2624" s="48"/>
      <c r="N2624" s="4"/>
      <c r="U2624" s="69">
        <f t="shared" si="185"/>
        <v>0</v>
      </c>
      <c r="V2624" s="75">
        <f t="shared" si="186"/>
        <v>0</v>
      </c>
      <c r="W2624">
        <f>IFERROR(VLOOKUP($J2625,OSA!$BD:$BD,1,0),0)</f>
        <v>0</v>
      </c>
    </row>
    <row r="2625" spans="1:23" x14ac:dyDescent="0.35">
      <c r="A2625" t="str">
        <f t="shared" si="183"/>
        <v/>
      </c>
      <c r="H2625">
        <f>IFERROR(VLOOKUP($A2625,OSA!$BD:$BD,1,0),0)</f>
        <v>0</v>
      </c>
      <c r="J2625" t="str">
        <f t="shared" si="184"/>
        <v/>
      </c>
      <c r="K2625" s="48"/>
      <c r="N2625" s="4"/>
      <c r="U2625" s="69">
        <f t="shared" si="185"/>
        <v>0</v>
      </c>
      <c r="V2625" s="75">
        <f t="shared" si="186"/>
        <v>0</v>
      </c>
      <c r="W2625">
        <f>IFERROR(VLOOKUP($J2626,OSA!$BD:$BD,1,0),0)</f>
        <v>0</v>
      </c>
    </row>
    <row r="2626" spans="1:23" x14ac:dyDescent="0.35">
      <c r="A2626" t="str">
        <f t="shared" si="183"/>
        <v/>
      </c>
      <c r="H2626">
        <f>IFERROR(VLOOKUP($A2626,OSA!$BD:$BD,1,0),0)</f>
        <v>0</v>
      </c>
      <c r="J2626" t="str">
        <f t="shared" si="184"/>
        <v/>
      </c>
      <c r="K2626" s="48"/>
      <c r="N2626" s="4"/>
      <c r="U2626" s="69">
        <f t="shared" si="185"/>
        <v>0</v>
      </c>
      <c r="V2626" s="75">
        <f t="shared" si="186"/>
        <v>0</v>
      </c>
      <c r="W2626">
        <f>IFERROR(VLOOKUP($J2627,OSA!$BD:$BD,1,0),0)</f>
        <v>0</v>
      </c>
    </row>
    <row r="2627" spans="1:23" x14ac:dyDescent="0.35">
      <c r="A2627" t="str">
        <f t="shared" ref="A2627:A2690" si="187">B2627&amp;E2627</f>
        <v/>
      </c>
      <c r="H2627">
        <f>IFERROR(VLOOKUP($A2627,OSA!$BD:$BD,1,0),0)</f>
        <v>0</v>
      </c>
      <c r="J2627" t="str">
        <f t="shared" si="184"/>
        <v/>
      </c>
      <c r="K2627" s="48"/>
      <c r="N2627" s="4"/>
      <c r="U2627" s="69">
        <f t="shared" si="185"/>
        <v>0</v>
      </c>
      <c r="V2627" s="75">
        <f t="shared" si="186"/>
        <v>0</v>
      </c>
      <c r="W2627">
        <f>IFERROR(VLOOKUP($J2628,OSA!$BD:$BD,1,0),0)</f>
        <v>0</v>
      </c>
    </row>
    <row r="2628" spans="1:23" x14ac:dyDescent="0.35">
      <c r="A2628" t="str">
        <f t="shared" si="187"/>
        <v/>
      </c>
      <c r="H2628">
        <f>IFERROR(VLOOKUP($A2628,OSA!$BD:$BD,1,0),0)</f>
        <v>0</v>
      </c>
      <c r="J2628" t="str">
        <f t="shared" si="184"/>
        <v/>
      </c>
      <c r="K2628" s="48"/>
      <c r="N2628" s="4"/>
      <c r="U2628" s="69">
        <f t="shared" si="185"/>
        <v>0</v>
      </c>
      <c r="V2628" s="75">
        <f t="shared" si="186"/>
        <v>0</v>
      </c>
      <c r="W2628">
        <f>IFERROR(VLOOKUP($J2629,OSA!$BD:$BD,1,0),0)</f>
        <v>0</v>
      </c>
    </row>
    <row r="2629" spans="1:23" x14ac:dyDescent="0.35">
      <c r="A2629" t="str">
        <f t="shared" si="187"/>
        <v/>
      </c>
      <c r="H2629">
        <f>IFERROR(VLOOKUP($A2629,OSA!$BD:$BD,1,0),0)</f>
        <v>0</v>
      </c>
      <c r="J2629" t="str">
        <f t="shared" si="184"/>
        <v/>
      </c>
      <c r="K2629" s="48"/>
      <c r="N2629" s="4"/>
      <c r="U2629" s="69">
        <f t="shared" si="185"/>
        <v>0</v>
      </c>
      <c r="V2629" s="75">
        <f t="shared" si="186"/>
        <v>0</v>
      </c>
      <c r="W2629">
        <f>IFERROR(VLOOKUP($J2630,OSA!$BD:$BD,1,0),0)</f>
        <v>0</v>
      </c>
    </row>
    <row r="2630" spans="1:23" x14ac:dyDescent="0.35">
      <c r="A2630" t="str">
        <f t="shared" si="187"/>
        <v/>
      </c>
      <c r="H2630">
        <f>IFERROR(VLOOKUP($A2630,OSA!$BD:$BD,1,0),0)</f>
        <v>0</v>
      </c>
      <c r="J2630" t="str">
        <f t="shared" si="184"/>
        <v/>
      </c>
      <c r="K2630" s="48"/>
      <c r="N2630" s="4"/>
      <c r="U2630" s="69">
        <f t="shared" si="185"/>
        <v>0</v>
      </c>
      <c r="V2630" s="75">
        <f t="shared" si="186"/>
        <v>0</v>
      </c>
      <c r="W2630">
        <f>IFERROR(VLOOKUP($J2631,OSA!$BD:$BD,1,0),0)</f>
        <v>0</v>
      </c>
    </row>
    <row r="2631" spans="1:23" x14ac:dyDescent="0.35">
      <c r="A2631" t="str">
        <f t="shared" si="187"/>
        <v/>
      </c>
      <c r="H2631">
        <f>IFERROR(VLOOKUP($A2631,OSA!$BD:$BD,1,0),0)</f>
        <v>0</v>
      </c>
      <c r="J2631" t="str">
        <f t="shared" si="184"/>
        <v/>
      </c>
      <c r="K2631" s="48"/>
      <c r="N2631" s="4"/>
      <c r="U2631" s="69">
        <f t="shared" si="185"/>
        <v>0</v>
      </c>
      <c r="V2631" s="75">
        <f t="shared" si="186"/>
        <v>0</v>
      </c>
      <c r="W2631">
        <f>IFERROR(VLOOKUP($J2632,OSA!$BD:$BD,1,0),0)</f>
        <v>0</v>
      </c>
    </row>
    <row r="2632" spans="1:23" x14ac:dyDescent="0.35">
      <c r="A2632" t="str">
        <f t="shared" si="187"/>
        <v/>
      </c>
      <c r="H2632">
        <f>IFERROR(VLOOKUP($A2632,OSA!$BD:$BD,1,0),0)</f>
        <v>0</v>
      </c>
      <c r="J2632" t="str">
        <f t="shared" si="184"/>
        <v/>
      </c>
      <c r="K2632" s="48"/>
      <c r="N2632" s="4"/>
      <c r="U2632" s="69">
        <f t="shared" si="185"/>
        <v>0</v>
      </c>
      <c r="V2632" s="75">
        <f t="shared" si="186"/>
        <v>0</v>
      </c>
      <c r="W2632">
        <f>IFERROR(VLOOKUP($J2633,OSA!$BD:$BD,1,0),0)</f>
        <v>0</v>
      </c>
    </row>
    <row r="2633" spans="1:23" x14ac:dyDescent="0.35">
      <c r="A2633" t="str">
        <f t="shared" si="187"/>
        <v/>
      </c>
      <c r="H2633">
        <f>IFERROR(VLOOKUP($A2633,OSA!$BD:$BD,1,0),0)</f>
        <v>0</v>
      </c>
      <c r="J2633" t="str">
        <f t="shared" si="184"/>
        <v/>
      </c>
      <c r="K2633" s="48"/>
      <c r="N2633" s="4"/>
      <c r="U2633" s="69">
        <f t="shared" si="185"/>
        <v>0</v>
      </c>
      <c r="V2633" s="75">
        <f t="shared" si="186"/>
        <v>0</v>
      </c>
      <c r="W2633">
        <f>IFERROR(VLOOKUP($J2634,OSA!$BD:$BD,1,0),0)</f>
        <v>0</v>
      </c>
    </row>
    <row r="2634" spans="1:23" x14ac:dyDescent="0.35">
      <c r="A2634" t="str">
        <f t="shared" si="187"/>
        <v/>
      </c>
      <c r="H2634">
        <f>IFERROR(VLOOKUP($A2634,OSA!$BD:$BD,1,0),0)</f>
        <v>0</v>
      </c>
      <c r="J2634" t="str">
        <f t="shared" si="184"/>
        <v/>
      </c>
      <c r="K2634" s="48"/>
      <c r="N2634" s="4"/>
      <c r="U2634" s="69">
        <f t="shared" si="185"/>
        <v>0</v>
      </c>
      <c r="V2634" s="75">
        <f t="shared" si="186"/>
        <v>0</v>
      </c>
      <c r="W2634">
        <f>IFERROR(VLOOKUP($J2635,OSA!$BD:$BD,1,0),0)</f>
        <v>0</v>
      </c>
    </row>
    <row r="2635" spans="1:23" x14ac:dyDescent="0.35">
      <c r="A2635" t="str">
        <f t="shared" si="187"/>
        <v/>
      </c>
      <c r="H2635">
        <f>IFERROR(VLOOKUP($A2635,OSA!$BD:$BD,1,0),0)</f>
        <v>0</v>
      </c>
      <c r="J2635" t="str">
        <f t="shared" si="184"/>
        <v/>
      </c>
      <c r="K2635" s="48"/>
      <c r="N2635" s="4"/>
      <c r="U2635" s="69">
        <f t="shared" si="185"/>
        <v>0</v>
      </c>
      <c r="V2635" s="75">
        <f t="shared" si="186"/>
        <v>0</v>
      </c>
      <c r="W2635">
        <f>IFERROR(VLOOKUP($J2636,OSA!$BD:$BD,1,0),0)</f>
        <v>0</v>
      </c>
    </row>
    <row r="2636" spans="1:23" x14ac:dyDescent="0.35">
      <c r="A2636" t="str">
        <f t="shared" si="187"/>
        <v/>
      </c>
      <c r="H2636">
        <f>IFERROR(VLOOKUP($A2636,OSA!$BD:$BD,1,0),0)</f>
        <v>0</v>
      </c>
      <c r="J2636" t="str">
        <f t="shared" si="184"/>
        <v/>
      </c>
      <c r="K2636" s="48"/>
      <c r="N2636" s="4"/>
      <c r="U2636" s="69">
        <f t="shared" si="185"/>
        <v>0</v>
      </c>
      <c r="V2636" s="75">
        <f t="shared" si="186"/>
        <v>0</v>
      </c>
      <c r="W2636">
        <f>IFERROR(VLOOKUP($J2637,OSA!$BD:$BD,1,0),0)</f>
        <v>0</v>
      </c>
    </row>
    <row r="2637" spans="1:23" x14ac:dyDescent="0.35">
      <c r="A2637" t="str">
        <f t="shared" si="187"/>
        <v/>
      </c>
      <c r="H2637">
        <f>IFERROR(VLOOKUP($A2637,OSA!$BD:$BD,1,0),0)</f>
        <v>0</v>
      </c>
      <c r="J2637" t="str">
        <f t="shared" si="184"/>
        <v/>
      </c>
      <c r="K2637" s="48"/>
      <c r="N2637" s="4"/>
      <c r="U2637" s="69">
        <f t="shared" si="185"/>
        <v>0</v>
      </c>
      <c r="V2637" s="75">
        <f t="shared" si="186"/>
        <v>0</v>
      </c>
      <c r="W2637">
        <f>IFERROR(VLOOKUP($J2638,OSA!$BD:$BD,1,0),0)</f>
        <v>0</v>
      </c>
    </row>
    <row r="2638" spans="1:23" x14ac:dyDescent="0.35">
      <c r="A2638" t="str">
        <f t="shared" si="187"/>
        <v/>
      </c>
      <c r="H2638">
        <f>IFERROR(VLOOKUP($A2638,OSA!$BD:$BD,1,0),0)</f>
        <v>0</v>
      </c>
      <c r="J2638" t="str">
        <f t="shared" si="184"/>
        <v/>
      </c>
      <c r="K2638" s="48"/>
      <c r="N2638" s="4"/>
      <c r="U2638" s="69">
        <f t="shared" si="185"/>
        <v>0</v>
      </c>
      <c r="V2638" s="75">
        <f t="shared" si="186"/>
        <v>0</v>
      </c>
      <c r="W2638">
        <f>IFERROR(VLOOKUP($J2639,OSA!$BD:$BD,1,0),0)</f>
        <v>0</v>
      </c>
    </row>
    <row r="2639" spans="1:23" x14ac:dyDescent="0.35">
      <c r="A2639" t="str">
        <f t="shared" si="187"/>
        <v/>
      </c>
      <c r="H2639">
        <f>IFERROR(VLOOKUP($A2639,OSA!$BD:$BD,1,0),0)</f>
        <v>0</v>
      </c>
      <c r="J2639" t="str">
        <f t="shared" si="184"/>
        <v/>
      </c>
      <c r="K2639" s="48"/>
      <c r="N2639" s="4"/>
      <c r="U2639" s="69">
        <f t="shared" si="185"/>
        <v>0</v>
      </c>
      <c r="V2639" s="75">
        <f t="shared" si="186"/>
        <v>0</v>
      </c>
      <c r="W2639">
        <f>IFERROR(VLOOKUP($J2640,OSA!$BD:$BD,1,0),0)</f>
        <v>0</v>
      </c>
    </row>
    <row r="2640" spans="1:23" x14ac:dyDescent="0.35">
      <c r="A2640" t="str">
        <f t="shared" si="187"/>
        <v/>
      </c>
      <c r="H2640">
        <f>IFERROR(VLOOKUP($A2640,OSA!$BD:$BD,1,0),0)</f>
        <v>0</v>
      </c>
      <c r="J2640" t="str">
        <f t="shared" si="184"/>
        <v/>
      </c>
      <c r="K2640" s="48"/>
      <c r="N2640" s="4"/>
      <c r="U2640" s="69">
        <f t="shared" si="185"/>
        <v>0</v>
      </c>
      <c r="V2640" s="75">
        <f t="shared" si="186"/>
        <v>0</v>
      </c>
      <c r="W2640">
        <f>IFERROR(VLOOKUP($J2641,OSA!$BD:$BD,1,0),0)</f>
        <v>0</v>
      </c>
    </row>
    <row r="2641" spans="1:23" x14ac:dyDescent="0.35">
      <c r="A2641" t="str">
        <f t="shared" si="187"/>
        <v/>
      </c>
      <c r="H2641">
        <f>IFERROR(VLOOKUP($A2641,OSA!$BD:$BD,1,0),0)</f>
        <v>0</v>
      </c>
      <c r="J2641" t="str">
        <f t="shared" si="184"/>
        <v/>
      </c>
      <c r="K2641" s="48"/>
      <c r="N2641" s="4"/>
      <c r="U2641" s="69">
        <f t="shared" si="185"/>
        <v>0</v>
      </c>
      <c r="V2641" s="75">
        <f t="shared" si="186"/>
        <v>0</v>
      </c>
      <c r="W2641">
        <f>IFERROR(VLOOKUP($J2642,OSA!$BD:$BD,1,0),0)</f>
        <v>0</v>
      </c>
    </row>
    <row r="2642" spans="1:23" x14ac:dyDescent="0.35">
      <c r="A2642" t="str">
        <f t="shared" si="187"/>
        <v/>
      </c>
      <c r="H2642">
        <f>IFERROR(VLOOKUP($A2642,OSA!$BD:$BD,1,0),0)</f>
        <v>0</v>
      </c>
      <c r="J2642" t="str">
        <f t="shared" si="184"/>
        <v/>
      </c>
      <c r="K2642" s="48"/>
      <c r="N2642" s="4"/>
      <c r="U2642" s="69">
        <f t="shared" si="185"/>
        <v>0</v>
      </c>
      <c r="V2642" s="75">
        <f t="shared" si="186"/>
        <v>0</v>
      </c>
      <c r="W2642">
        <f>IFERROR(VLOOKUP($J2643,OSA!$BD:$BD,1,0),0)</f>
        <v>0</v>
      </c>
    </row>
    <row r="2643" spans="1:23" x14ac:dyDescent="0.35">
      <c r="A2643" t="str">
        <f t="shared" si="187"/>
        <v/>
      </c>
      <c r="H2643">
        <f>IFERROR(VLOOKUP($A2643,OSA!$BD:$BD,1,0),0)</f>
        <v>0</v>
      </c>
      <c r="J2643" t="str">
        <f t="shared" si="184"/>
        <v/>
      </c>
      <c r="K2643" s="48"/>
      <c r="N2643" s="4"/>
      <c r="U2643" s="69">
        <f t="shared" si="185"/>
        <v>0</v>
      </c>
      <c r="V2643" s="75">
        <f t="shared" si="186"/>
        <v>0</v>
      </c>
      <c r="W2643">
        <f>IFERROR(VLOOKUP($J2644,OSA!$BD:$BD,1,0),0)</f>
        <v>0</v>
      </c>
    </row>
    <row r="2644" spans="1:23" x14ac:dyDescent="0.35">
      <c r="A2644" t="str">
        <f t="shared" si="187"/>
        <v/>
      </c>
      <c r="H2644">
        <f>IFERROR(VLOOKUP($A2644,OSA!$BD:$BD,1,0),0)</f>
        <v>0</v>
      </c>
      <c r="J2644" t="str">
        <f t="shared" si="184"/>
        <v/>
      </c>
      <c r="K2644" s="48"/>
      <c r="N2644" s="4"/>
      <c r="U2644" s="69">
        <f t="shared" si="185"/>
        <v>0</v>
      </c>
      <c r="V2644" s="75">
        <f t="shared" si="186"/>
        <v>0</v>
      </c>
      <c r="W2644">
        <f>IFERROR(VLOOKUP($J2645,OSA!$BD:$BD,1,0),0)</f>
        <v>0</v>
      </c>
    </row>
    <row r="2645" spans="1:23" x14ac:dyDescent="0.35">
      <c r="A2645" t="str">
        <f t="shared" si="187"/>
        <v/>
      </c>
      <c r="H2645">
        <f>IFERROR(VLOOKUP($A2645,OSA!$BD:$BD,1,0),0)</f>
        <v>0</v>
      </c>
      <c r="J2645" t="str">
        <f t="shared" si="184"/>
        <v/>
      </c>
      <c r="K2645" s="48"/>
      <c r="N2645" s="4"/>
      <c r="U2645" s="69">
        <f t="shared" si="185"/>
        <v>0</v>
      </c>
      <c r="V2645" s="75">
        <f t="shared" si="186"/>
        <v>0</v>
      </c>
      <c r="W2645">
        <f>IFERROR(VLOOKUP($J2646,OSA!$BD:$BD,1,0),0)</f>
        <v>0</v>
      </c>
    </row>
    <row r="2646" spans="1:23" x14ac:dyDescent="0.35">
      <c r="A2646" t="str">
        <f t="shared" si="187"/>
        <v/>
      </c>
      <c r="H2646">
        <f>IFERROR(VLOOKUP($A2646,OSA!$BD:$BD,1,0),0)</f>
        <v>0</v>
      </c>
      <c r="J2646" t="str">
        <f t="shared" si="184"/>
        <v/>
      </c>
      <c r="K2646" s="48"/>
      <c r="N2646" s="4"/>
      <c r="U2646" s="69">
        <f t="shared" si="185"/>
        <v>0</v>
      </c>
      <c r="V2646" s="75">
        <f t="shared" si="186"/>
        <v>0</v>
      </c>
      <c r="W2646">
        <f>IFERROR(VLOOKUP($J2647,OSA!$BD:$BD,1,0),0)</f>
        <v>0</v>
      </c>
    </row>
    <row r="2647" spans="1:23" x14ac:dyDescent="0.35">
      <c r="A2647" t="str">
        <f t="shared" si="187"/>
        <v/>
      </c>
      <c r="H2647">
        <f>IFERROR(VLOOKUP($A2647,OSA!$BD:$BD,1,0),0)</f>
        <v>0</v>
      </c>
      <c r="J2647" t="str">
        <f t="shared" si="184"/>
        <v/>
      </c>
      <c r="K2647" s="48"/>
      <c r="N2647" s="4"/>
      <c r="U2647" s="69">
        <f t="shared" si="185"/>
        <v>0</v>
      </c>
      <c r="V2647" s="75">
        <f t="shared" si="186"/>
        <v>0</v>
      </c>
      <c r="W2647">
        <f>IFERROR(VLOOKUP($J2648,OSA!$BD:$BD,1,0),0)</f>
        <v>0</v>
      </c>
    </row>
    <row r="2648" spans="1:23" x14ac:dyDescent="0.35">
      <c r="A2648" t="str">
        <f t="shared" si="187"/>
        <v/>
      </c>
      <c r="H2648">
        <f>IFERROR(VLOOKUP($A2648,OSA!$BD:$BD,1,0),0)</f>
        <v>0</v>
      </c>
      <c r="J2648" t="str">
        <f t="shared" si="184"/>
        <v/>
      </c>
      <c r="K2648" s="48"/>
      <c r="N2648" s="4"/>
      <c r="U2648" s="69">
        <f t="shared" si="185"/>
        <v>0</v>
      </c>
      <c r="V2648" s="75">
        <f t="shared" si="186"/>
        <v>0</v>
      </c>
      <c r="W2648">
        <f>IFERROR(VLOOKUP($J2649,OSA!$BD:$BD,1,0),0)</f>
        <v>0</v>
      </c>
    </row>
    <row r="2649" spans="1:23" x14ac:dyDescent="0.35">
      <c r="A2649" t="str">
        <f t="shared" si="187"/>
        <v/>
      </c>
      <c r="H2649">
        <f>IFERROR(VLOOKUP($A2649,OSA!$BD:$BD,1,0),0)</f>
        <v>0</v>
      </c>
      <c r="J2649" t="str">
        <f t="shared" si="184"/>
        <v/>
      </c>
      <c r="K2649" s="48"/>
      <c r="N2649" s="4"/>
      <c r="U2649" s="69">
        <f t="shared" si="185"/>
        <v>0</v>
      </c>
      <c r="V2649" s="75">
        <f t="shared" si="186"/>
        <v>0</v>
      </c>
      <c r="W2649">
        <f>IFERROR(VLOOKUP($J2650,OSA!$BD:$BD,1,0),0)</f>
        <v>0</v>
      </c>
    </row>
    <row r="2650" spans="1:23" x14ac:dyDescent="0.35">
      <c r="A2650" t="str">
        <f t="shared" si="187"/>
        <v/>
      </c>
      <c r="H2650">
        <f>IFERROR(VLOOKUP($A2650,OSA!$BD:$BD,1,0),0)</f>
        <v>0</v>
      </c>
      <c r="J2650" t="str">
        <f t="shared" si="184"/>
        <v/>
      </c>
      <c r="K2650" s="48"/>
      <c r="N2650" s="4"/>
      <c r="U2650" s="69">
        <f t="shared" si="185"/>
        <v>0</v>
      </c>
      <c r="V2650" s="75">
        <f t="shared" si="186"/>
        <v>0</v>
      </c>
      <c r="W2650">
        <f>IFERROR(VLOOKUP($J2651,OSA!$BD:$BD,1,0),0)</f>
        <v>0</v>
      </c>
    </row>
    <row r="2651" spans="1:23" x14ac:dyDescent="0.35">
      <c r="A2651" t="str">
        <f t="shared" si="187"/>
        <v/>
      </c>
      <c r="H2651">
        <f>IFERROR(VLOOKUP($A2651,OSA!$BD:$BD,1,0),0)</f>
        <v>0</v>
      </c>
      <c r="J2651" t="str">
        <f t="shared" si="184"/>
        <v/>
      </c>
      <c r="K2651" s="48"/>
      <c r="N2651" s="4"/>
      <c r="U2651" s="69">
        <f t="shared" si="185"/>
        <v>0</v>
      </c>
      <c r="V2651" s="75">
        <f t="shared" si="186"/>
        <v>0</v>
      </c>
      <c r="W2651">
        <f>IFERROR(VLOOKUP($J2652,OSA!$BD:$BD,1,0),0)</f>
        <v>0</v>
      </c>
    </row>
    <row r="2652" spans="1:23" x14ac:dyDescent="0.35">
      <c r="A2652" t="str">
        <f t="shared" si="187"/>
        <v/>
      </c>
      <c r="H2652">
        <f>IFERROR(VLOOKUP($A2652,OSA!$BD:$BD,1,0),0)</f>
        <v>0</v>
      </c>
      <c r="J2652" t="str">
        <f t="shared" si="184"/>
        <v/>
      </c>
      <c r="K2652" s="48"/>
      <c r="N2652" s="4"/>
      <c r="U2652" s="69">
        <f t="shared" si="185"/>
        <v>0</v>
      </c>
      <c r="V2652" s="75">
        <f t="shared" si="186"/>
        <v>0</v>
      </c>
      <c r="W2652">
        <f>IFERROR(VLOOKUP($J2653,OSA!$BD:$BD,1,0),0)</f>
        <v>0</v>
      </c>
    </row>
    <row r="2653" spans="1:23" x14ac:dyDescent="0.35">
      <c r="A2653" t="str">
        <f t="shared" si="187"/>
        <v/>
      </c>
      <c r="H2653">
        <f>IFERROR(VLOOKUP($A2653,OSA!$BD:$BD,1,0),0)</f>
        <v>0</v>
      </c>
      <c r="J2653" t="str">
        <f t="shared" si="184"/>
        <v/>
      </c>
      <c r="K2653" s="48"/>
      <c r="N2653" s="4"/>
      <c r="U2653" s="69">
        <f t="shared" si="185"/>
        <v>0</v>
      </c>
      <c r="V2653" s="75">
        <f t="shared" si="186"/>
        <v>0</v>
      </c>
      <c r="W2653">
        <f>IFERROR(VLOOKUP($J2654,OSA!$BD:$BD,1,0),0)</f>
        <v>0</v>
      </c>
    </row>
    <row r="2654" spans="1:23" x14ac:dyDescent="0.35">
      <c r="A2654" t="str">
        <f t="shared" si="187"/>
        <v/>
      </c>
      <c r="H2654">
        <f>IFERROR(VLOOKUP($A2654,OSA!$BD:$BD,1,0),0)</f>
        <v>0</v>
      </c>
      <c r="J2654" t="str">
        <f t="shared" si="184"/>
        <v/>
      </c>
      <c r="K2654" s="48"/>
      <c r="N2654" s="4"/>
      <c r="U2654" s="69">
        <f t="shared" si="185"/>
        <v>0</v>
      </c>
      <c r="V2654" s="75">
        <f t="shared" si="186"/>
        <v>0</v>
      </c>
      <c r="W2654">
        <f>IFERROR(VLOOKUP($J2655,OSA!$BD:$BD,1,0),0)</f>
        <v>0</v>
      </c>
    </row>
    <row r="2655" spans="1:23" x14ac:dyDescent="0.35">
      <c r="A2655" t="str">
        <f t="shared" si="187"/>
        <v/>
      </c>
      <c r="H2655">
        <f>IFERROR(VLOOKUP($A2655,OSA!$BD:$BD,1,0),0)</f>
        <v>0</v>
      </c>
      <c r="J2655" t="str">
        <f t="shared" si="184"/>
        <v/>
      </c>
      <c r="K2655" s="48"/>
      <c r="N2655" s="4"/>
      <c r="U2655" s="69">
        <f t="shared" si="185"/>
        <v>0</v>
      </c>
      <c r="V2655" s="75">
        <f t="shared" si="186"/>
        <v>0</v>
      </c>
      <c r="W2655">
        <f>IFERROR(VLOOKUP($J2656,OSA!$BD:$BD,1,0),0)</f>
        <v>0</v>
      </c>
    </row>
    <row r="2656" spans="1:23" x14ac:dyDescent="0.35">
      <c r="A2656" t="str">
        <f t="shared" si="187"/>
        <v/>
      </c>
      <c r="H2656">
        <f>IFERROR(VLOOKUP($A2656,OSA!$BD:$BD,1,0),0)</f>
        <v>0</v>
      </c>
      <c r="J2656" t="str">
        <f t="shared" si="184"/>
        <v/>
      </c>
      <c r="K2656" s="48"/>
      <c r="N2656" s="4"/>
      <c r="U2656" s="69">
        <f t="shared" si="185"/>
        <v>0</v>
      </c>
      <c r="V2656" s="75">
        <f t="shared" si="186"/>
        <v>0</v>
      </c>
      <c r="W2656">
        <f>IFERROR(VLOOKUP($J2657,OSA!$BD:$BD,1,0),0)</f>
        <v>0</v>
      </c>
    </row>
    <row r="2657" spans="1:23" x14ac:dyDescent="0.35">
      <c r="A2657" t="str">
        <f t="shared" si="187"/>
        <v/>
      </c>
      <c r="H2657">
        <f>IFERROR(VLOOKUP($A2657,OSA!$BD:$BD,1,0),0)</f>
        <v>0</v>
      </c>
      <c r="J2657" t="str">
        <f t="shared" si="184"/>
        <v/>
      </c>
      <c r="K2657" s="48"/>
      <c r="N2657" s="4"/>
      <c r="U2657" s="69">
        <f t="shared" si="185"/>
        <v>0</v>
      </c>
      <c r="V2657" s="75">
        <f t="shared" si="186"/>
        <v>0</v>
      </c>
      <c r="W2657">
        <f>IFERROR(VLOOKUP($J2658,OSA!$BD:$BD,1,0),0)</f>
        <v>0</v>
      </c>
    </row>
    <row r="2658" spans="1:23" x14ac:dyDescent="0.35">
      <c r="A2658" t="str">
        <f t="shared" si="187"/>
        <v/>
      </c>
      <c r="H2658">
        <f>IFERROR(VLOOKUP($A2658,OSA!$BD:$BD,1,0),0)</f>
        <v>0</v>
      </c>
      <c r="J2658" t="str">
        <f t="shared" si="184"/>
        <v/>
      </c>
      <c r="K2658" s="48"/>
      <c r="N2658" s="4"/>
      <c r="U2658" s="69">
        <f t="shared" si="185"/>
        <v>0</v>
      </c>
      <c r="V2658" s="75">
        <f t="shared" si="186"/>
        <v>0</v>
      </c>
      <c r="W2658">
        <f>IFERROR(VLOOKUP($J2659,OSA!$BD:$BD,1,0),0)</f>
        <v>0</v>
      </c>
    </row>
    <row r="2659" spans="1:23" x14ac:dyDescent="0.35">
      <c r="A2659" t="str">
        <f t="shared" si="187"/>
        <v/>
      </c>
      <c r="H2659">
        <f>IFERROR(VLOOKUP($A2659,OSA!$BD:$BD,1,0),0)</f>
        <v>0</v>
      </c>
      <c r="J2659" t="str">
        <f t="shared" si="184"/>
        <v/>
      </c>
      <c r="K2659" s="48"/>
      <c r="N2659" s="4"/>
      <c r="U2659" s="69">
        <f t="shared" si="185"/>
        <v>0</v>
      </c>
      <c r="V2659" s="75">
        <f t="shared" si="186"/>
        <v>0</v>
      </c>
      <c r="W2659">
        <f>IFERROR(VLOOKUP($J2660,OSA!$BD:$BD,1,0),0)</f>
        <v>0</v>
      </c>
    </row>
    <row r="2660" spans="1:23" x14ac:dyDescent="0.35">
      <c r="A2660" t="str">
        <f t="shared" si="187"/>
        <v/>
      </c>
      <c r="H2660">
        <f>IFERROR(VLOOKUP($A2660,OSA!$BD:$BD,1,0),0)</f>
        <v>0</v>
      </c>
      <c r="J2660" t="str">
        <f t="shared" si="184"/>
        <v/>
      </c>
      <c r="K2660" s="48"/>
      <c r="N2660" s="4"/>
      <c r="U2660" s="69">
        <f t="shared" si="185"/>
        <v>0</v>
      </c>
      <c r="V2660" s="75">
        <f t="shared" si="186"/>
        <v>0</v>
      </c>
      <c r="W2660">
        <f>IFERROR(VLOOKUP($J2661,OSA!$BD:$BD,1,0),0)</f>
        <v>0</v>
      </c>
    </row>
    <row r="2661" spans="1:23" x14ac:dyDescent="0.35">
      <c r="A2661" t="str">
        <f t="shared" si="187"/>
        <v/>
      </c>
      <c r="H2661">
        <f>IFERROR(VLOOKUP($A2661,OSA!$BD:$BD,1,0),0)</f>
        <v>0</v>
      </c>
      <c r="J2661" t="str">
        <f t="shared" ref="J2661:J2724" si="188">K2661&amp;N2661</f>
        <v/>
      </c>
      <c r="K2661" s="48"/>
      <c r="N2661" s="4"/>
      <c r="U2661" s="69">
        <f t="shared" si="185"/>
        <v>0</v>
      </c>
      <c r="V2661" s="75">
        <f t="shared" si="186"/>
        <v>0</v>
      </c>
      <c r="W2661">
        <f>IFERROR(VLOOKUP($J2662,OSA!$BD:$BD,1,0),0)</f>
        <v>0</v>
      </c>
    </row>
    <row r="2662" spans="1:23" x14ac:dyDescent="0.35">
      <c r="A2662" t="str">
        <f t="shared" si="187"/>
        <v/>
      </c>
      <c r="H2662">
        <f>IFERROR(VLOOKUP($A2662,OSA!$BD:$BD,1,0),0)</f>
        <v>0</v>
      </c>
      <c r="J2662" t="str">
        <f t="shared" si="188"/>
        <v/>
      </c>
      <c r="K2662" s="48"/>
      <c r="N2662" s="4"/>
      <c r="U2662" s="69">
        <f t="shared" si="185"/>
        <v>0</v>
      </c>
      <c r="V2662" s="75">
        <f t="shared" si="186"/>
        <v>0</v>
      </c>
      <c r="W2662">
        <f>IFERROR(VLOOKUP($J2663,OSA!$BD:$BD,1,0),0)</f>
        <v>0</v>
      </c>
    </row>
    <row r="2663" spans="1:23" x14ac:dyDescent="0.35">
      <c r="A2663" t="str">
        <f t="shared" si="187"/>
        <v/>
      </c>
      <c r="H2663">
        <f>IFERROR(VLOOKUP($A2663,OSA!$BD:$BD,1,0),0)</f>
        <v>0</v>
      </c>
      <c r="J2663" t="str">
        <f t="shared" si="188"/>
        <v/>
      </c>
      <c r="K2663" s="48"/>
      <c r="N2663" s="4"/>
      <c r="U2663" s="69">
        <f t="shared" ref="U2663:U2726" si="189">SUM(O2663:Q2663)/3</f>
        <v>0</v>
      </c>
      <c r="V2663" s="75">
        <f t="shared" ref="V2663:V2726" si="190">SUM(R2663:T2663)/3</f>
        <v>0</v>
      </c>
      <c r="W2663">
        <f>IFERROR(VLOOKUP($J2664,OSA!$BD:$BD,1,0),0)</f>
        <v>0</v>
      </c>
    </row>
    <row r="2664" spans="1:23" x14ac:dyDescent="0.35">
      <c r="A2664" t="str">
        <f t="shared" si="187"/>
        <v/>
      </c>
      <c r="H2664">
        <f>IFERROR(VLOOKUP($A2664,OSA!$BD:$BD,1,0),0)</f>
        <v>0</v>
      </c>
      <c r="J2664" t="str">
        <f t="shared" si="188"/>
        <v/>
      </c>
      <c r="K2664" s="48"/>
      <c r="N2664" s="4"/>
      <c r="U2664" s="69">
        <f t="shared" si="189"/>
        <v>0</v>
      </c>
      <c r="V2664" s="75">
        <f t="shared" si="190"/>
        <v>0</v>
      </c>
      <c r="W2664">
        <f>IFERROR(VLOOKUP($J2665,OSA!$BD:$BD,1,0),0)</f>
        <v>0</v>
      </c>
    </row>
    <row r="2665" spans="1:23" x14ac:dyDescent="0.35">
      <c r="A2665" t="str">
        <f t="shared" si="187"/>
        <v/>
      </c>
      <c r="H2665">
        <f>IFERROR(VLOOKUP($A2665,OSA!$BD:$BD,1,0),0)</f>
        <v>0</v>
      </c>
      <c r="J2665" t="str">
        <f t="shared" si="188"/>
        <v/>
      </c>
      <c r="K2665" s="48"/>
      <c r="N2665" s="4"/>
      <c r="U2665" s="69">
        <f t="shared" si="189"/>
        <v>0</v>
      </c>
      <c r="V2665" s="75">
        <f t="shared" si="190"/>
        <v>0</v>
      </c>
      <c r="W2665">
        <f>IFERROR(VLOOKUP($J2666,OSA!$BD:$BD,1,0),0)</f>
        <v>0</v>
      </c>
    </row>
    <row r="2666" spans="1:23" x14ac:dyDescent="0.35">
      <c r="A2666" t="str">
        <f t="shared" si="187"/>
        <v/>
      </c>
      <c r="H2666">
        <f>IFERROR(VLOOKUP($A2666,OSA!$BD:$BD,1,0),0)</f>
        <v>0</v>
      </c>
      <c r="J2666" t="str">
        <f t="shared" si="188"/>
        <v/>
      </c>
      <c r="K2666" s="48"/>
      <c r="N2666" s="4"/>
      <c r="U2666" s="69">
        <f t="shared" si="189"/>
        <v>0</v>
      </c>
      <c r="V2666" s="75">
        <f t="shared" si="190"/>
        <v>0</v>
      </c>
      <c r="W2666">
        <f>IFERROR(VLOOKUP($J2667,OSA!$BD:$BD,1,0),0)</f>
        <v>0</v>
      </c>
    </row>
    <row r="2667" spans="1:23" x14ac:dyDescent="0.35">
      <c r="A2667" t="str">
        <f t="shared" si="187"/>
        <v/>
      </c>
      <c r="H2667">
        <f>IFERROR(VLOOKUP($A2667,OSA!$BD:$BD,1,0),0)</f>
        <v>0</v>
      </c>
      <c r="J2667" t="str">
        <f t="shared" si="188"/>
        <v/>
      </c>
      <c r="K2667" s="48"/>
      <c r="N2667" s="4"/>
      <c r="U2667" s="69">
        <f t="shared" si="189"/>
        <v>0</v>
      </c>
      <c r="V2667" s="75">
        <f t="shared" si="190"/>
        <v>0</v>
      </c>
      <c r="W2667">
        <f>IFERROR(VLOOKUP($J2668,OSA!$BD:$BD,1,0),0)</f>
        <v>0</v>
      </c>
    </row>
    <row r="2668" spans="1:23" x14ac:dyDescent="0.35">
      <c r="A2668" t="str">
        <f t="shared" si="187"/>
        <v/>
      </c>
      <c r="H2668">
        <f>IFERROR(VLOOKUP($A2668,OSA!$BD:$BD,1,0),0)</f>
        <v>0</v>
      </c>
      <c r="J2668" t="str">
        <f t="shared" si="188"/>
        <v/>
      </c>
      <c r="K2668" s="48"/>
      <c r="N2668" s="4"/>
      <c r="U2668" s="69">
        <f t="shared" si="189"/>
        <v>0</v>
      </c>
      <c r="V2668" s="75">
        <f t="shared" si="190"/>
        <v>0</v>
      </c>
      <c r="W2668">
        <f>IFERROR(VLOOKUP($J2669,OSA!$BD:$BD,1,0),0)</f>
        <v>0</v>
      </c>
    </row>
    <row r="2669" spans="1:23" x14ac:dyDescent="0.35">
      <c r="A2669" t="str">
        <f t="shared" si="187"/>
        <v/>
      </c>
      <c r="H2669">
        <f>IFERROR(VLOOKUP($A2669,OSA!$BD:$BD,1,0),0)</f>
        <v>0</v>
      </c>
      <c r="J2669" t="str">
        <f t="shared" si="188"/>
        <v/>
      </c>
      <c r="K2669" s="48"/>
      <c r="N2669" s="4"/>
      <c r="U2669" s="69">
        <f t="shared" si="189"/>
        <v>0</v>
      </c>
      <c r="V2669" s="75">
        <f t="shared" si="190"/>
        <v>0</v>
      </c>
      <c r="W2669">
        <f>IFERROR(VLOOKUP($J2670,OSA!$BD:$BD,1,0),0)</f>
        <v>0</v>
      </c>
    </row>
    <row r="2670" spans="1:23" x14ac:dyDescent="0.35">
      <c r="A2670" t="str">
        <f t="shared" si="187"/>
        <v/>
      </c>
      <c r="H2670">
        <f>IFERROR(VLOOKUP($A2670,OSA!$BD:$BD,1,0),0)</f>
        <v>0</v>
      </c>
      <c r="J2670" t="str">
        <f t="shared" si="188"/>
        <v/>
      </c>
      <c r="K2670" s="48"/>
      <c r="N2670" s="4"/>
      <c r="U2670" s="69">
        <f t="shared" si="189"/>
        <v>0</v>
      </c>
      <c r="V2670" s="75">
        <f t="shared" si="190"/>
        <v>0</v>
      </c>
      <c r="W2670">
        <f>IFERROR(VLOOKUP($J2671,OSA!$BD:$BD,1,0),0)</f>
        <v>0</v>
      </c>
    </row>
    <row r="2671" spans="1:23" x14ac:dyDescent="0.35">
      <c r="A2671" t="str">
        <f t="shared" si="187"/>
        <v/>
      </c>
      <c r="H2671">
        <f>IFERROR(VLOOKUP($A2671,OSA!$BD:$BD,1,0),0)</f>
        <v>0</v>
      </c>
      <c r="J2671" t="str">
        <f t="shared" si="188"/>
        <v/>
      </c>
      <c r="K2671" s="48"/>
      <c r="N2671" s="4"/>
      <c r="U2671" s="69">
        <f t="shared" si="189"/>
        <v>0</v>
      </c>
      <c r="V2671" s="75">
        <f t="shared" si="190"/>
        <v>0</v>
      </c>
      <c r="W2671">
        <f>IFERROR(VLOOKUP($J2672,OSA!$BD:$BD,1,0),0)</f>
        <v>0</v>
      </c>
    </row>
    <row r="2672" spans="1:23" x14ac:dyDescent="0.35">
      <c r="A2672" t="str">
        <f t="shared" si="187"/>
        <v/>
      </c>
      <c r="H2672">
        <f>IFERROR(VLOOKUP($A2672,OSA!$BD:$BD,1,0),0)</f>
        <v>0</v>
      </c>
      <c r="J2672" t="str">
        <f t="shared" si="188"/>
        <v/>
      </c>
      <c r="K2672" s="48"/>
      <c r="N2672" s="4"/>
      <c r="U2672" s="69">
        <f t="shared" si="189"/>
        <v>0</v>
      </c>
      <c r="V2672" s="75">
        <f t="shared" si="190"/>
        <v>0</v>
      </c>
      <c r="W2672">
        <f>IFERROR(VLOOKUP($J2673,OSA!$BD:$BD,1,0),0)</f>
        <v>0</v>
      </c>
    </row>
    <row r="2673" spans="1:23" x14ac:dyDescent="0.35">
      <c r="A2673" t="str">
        <f t="shared" si="187"/>
        <v/>
      </c>
      <c r="H2673">
        <f>IFERROR(VLOOKUP($A2673,OSA!$BD:$BD,1,0),0)</f>
        <v>0</v>
      </c>
      <c r="J2673" t="str">
        <f t="shared" si="188"/>
        <v/>
      </c>
      <c r="K2673" s="48"/>
      <c r="N2673" s="4"/>
      <c r="U2673" s="69">
        <f t="shared" si="189"/>
        <v>0</v>
      </c>
      <c r="V2673" s="75">
        <f t="shared" si="190"/>
        <v>0</v>
      </c>
      <c r="W2673">
        <f>IFERROR(VLOOKUP($J2674,OSA!$BD:$BD,1,0),0)</f>
        <v>0</v>
      </c>
    </row>
    <row r="2674" spans="1:23" x14ac:dyDescent="0.35">
      <c r="A2674" t="str">
        <f t="shared" si="187"/>
        <v/>
      </c>
      <c r="H2674">
        <f>IFERROR(VLOOKUP($A2674,OSA!$BD:$BD,1,0),0)</f>
        <v>0</v>
      </c>
      <c r="J2674" t="str">
        <f t="shared" si="188"/>
        <v/>
      </c>
      <c r="K2674" s="48"/>
      <c r="N2674" s="4"/>
      <c r="U2674" s="69">
        <f t="shared" si="189"/>
        <v>0</v>
      </c>
      <c r="V2674" s="75">
        <f t="shared" si="190"/>
        <v>0</v>
      </c>
      <c r="W2674">
        <f>IFERROR(VLOOKUP($J2675,OSA!$BD:$BD,1,0),0)</f>
        <v>0</v>
      </c>
    </row>
    <row r="2675" spans="1:23" x14ac:dyDescent="0.35">
      <c r="A2675" t="str">
        <f t="shared" si="187"/>
        <v/>
      </c>
      <c r="H2675">
        <f>IFERROR(VLOOKUP($A2675,OSA!$BD:$BD,1,0),0)</f>
        <v>0</v>
      </c>
      <c r="J2675" t="str">
        <f t="shared" si="188"/>
        <v/>
      </c>
      <c r="K2675" s="48"/>
      <c r="N2675" s="4"/>
      <c r="U2675" s="69">
        <f t="shared" si="189"/>
        <v>0</v>
      </c>
      <c r="V2675" s="75">
        <f t="shared" si="190"/>
        <v>0</v>
      </c>
      <c r="W2675">
        <f>IFERROR(VLOOKUP($J2676,OSA!$BD:$BD,1,0),0)</f>
        <v>0</v>
      </c>
    </row>
    <row r="2676" spans="1:23" x14ac:dyDescent="0.35">
      <c r="A2676" t="str">
        <f t="shared" si="187"/>
        <v/>
      </c>
      <c r="H2676">
        <f>IFERROR(VLOOKUP($A2676,OSA!$BD:$BD,1,0),0)</f>
        <v>0</v>
      </c>
      <c r="J2676" t="str">
        <f t="shared" si="188"/>
        <v/>
      </c>
      <c r="K2676" s="48"/>
      <c r="N2676" s="4"/>
      <c r="U2676" s="69">
        <f t="shared" si="189"/>
        <v>0</v>
      </c>
      <c r="V2676" s="75">
        <f t="shared" si="190"/>
        <v>0</v>
      </c>
      <c r="W2676">
        <f>IFERROR(VLOOKUP($J2677,OSA!$BD:$BD,1,0),0)</f>
        <v>0</v>
      </c>
    </row>
    <row r="2677" spans="1:23" x14ac:dyDescent="0.35">
      <c r="A2677" t="str">
        <f t="shared" si="187"/>
        <v/>
      </c>
      <c r="H2677">
        <f>IFERROR(VLOOKUP($A2677,OSA!$BD:$BD,1,0),0)</f>
        <v>0</v>
      </c>
      <c r="J2677" t="str">
        <f t="shared" si="188"/>
        <v/>
      </c>
      <c r="K2677" s="48"/>
      <c r="N2677" s="4"/>
      <c r="U2677" s="69">
        <f t="shared" si="189"/>
        <v>0</v>
      </c>
      <c r="V2677" s="75">
        <f t="shared" si="190"/>
        <v>0</v>
      </c>
      <c r="W2677">
        <f>IFERROR(VLOOKUP($J2678,OSA!$BD:$BD,1,0),0)</f>
        <v>0</v>
      </c>
    </row>
    <row r="2678" spans="1:23" x14ac:dyDescent="0.35">
      <c r="A2678" t="str">
        <f t="shared" si="187"/>
        <v/>
      </c>
      <c r="H2678">
        <f>IFERROR(VLOOKUP($A2678,OSA!$BD:$BD,1,0),0)</f>
        <v>0</v>
      </c>
      <c r="J2678" t="str">
        <f t="shared" si="188"/>
        <v/>
      </c>
      <c r="K2678" s="48"/>
      <c r="N2678" s="4"/>
      <c r="U2678" s="69">
        <f t="shared" si="189"/>
        <v>0</v>
      </c>
      <c r="V2678" s="75">
        <f t="shared" si="190"/>
        <v>0</v>
      </c>
      <c r="W2678">
        <f>IFERROR(VLOOKUP($J2679,OSA!$BD:$BD,1,0),0)</f>
        <v>0</v>
      </c>
    </row>
    <row r="2679" spans="1:23" x14ac:dyDescent="0.35">
      <c r="A2679" t="str">
        <f t="shared" si="187"/>
        <v/>
      </c>
      <c r="H2679">
        <f>IFERROR(VLOOKUP($A2679,OSA!$BD:$BD,1,0),0)</f>
        <v>0</v>
      </c>
      <c r="J2679" t="str">
        <f t="shared" si="188"/>
        <v/>
      </c>
      <c r="K2679" s="48"/>
      <c r="N2679" s="4"/>
      <c r="U2679" s="69">
        <f t="shared" si="189"/>
        <v>0</v>
      </c>
      <c r="V2679" s="75">
        <f t="shared" si="190"/>
        <v>0</v>
      </c>
      <c r="W2679">
        <f>IFERROR(VLOOKUP($J2680,OSA!$BD:$BD,1,0),0)</f>
        <v>0</v>
      </c>
    </row>
    <row r="2680" spans="1:23" x14ac:dyDescent="0.35">
      <c r="A2680" t="str">
        <f t="shared" si="187"/>
        <v/>
      </c>
      <c r="H2680">
        <f>IFERROR(VLOOKUP($A2680,OSA!$BD:$BD,1,0),0)</f>
        <v>0</v>
      </c>
      <c r="J2680" t="str">
        <f t="shared" si="188"/>
        <v/>
      </c>
      <c r="K2680" s="48"/>
      <c r="N2680" s="4"/>
      <c r="U2680" s="69">
        <f t="shared" si="189"/>
        <v>0</v>
      </c>
      <c r="V2680" s="75">
        <f t="shared" si="190"/>
        <v>0</v>
      </c>
      <c r="W2680">
        <f>IFERROR(VLOOKUP($J2681,OSA!$BD:$BD,1,0),0)</f>
        <v>0</v>
      </c>
    </row>
    <row r="2681" spans="1:23" x14ac:dyDescent="0.35">
      <c r="A2681" t="str">
        <f t="shared" si="187"/>
        <v/>
      </c>
      <c r="H2681">
        <f>IFERROR(VLOOKUP($A2681,OSA!$BD:$BD,1,0),0)</f>
        <v>0</v>
      </c>
      <c r="J2681" t="str">
        <f t="shared" si="188"/>
        <v/>
      </c>
      <c r="K2681" s="48"/>
      <c r="N2681" s="4"/>
      <c r="U2681" s="69">
        <f t="shared" si="189"/>
        <v>0</v>
      </c>
      <c r="V2681" s="75">
        <f t="shared" si="190"/>
        <v>0</v>
      </c>
      <c r="W2681">
        <f>IFERROR(VLOOKUP($J2682,OSA!$BD:$BD,1,0),0)</f>
        <v>0</v>
      </c>
    </row>
    <row r="2682" spans="1:23" x14ac:dyDescent="0.35">
      <c r="A2682" t="str">
        <f t="shared" si="187"/>
        <v/>
      </c>
      <c r="H2682">
        <f>IFERROR(VLOOKUP($A2682,OSA!$BD:$BD,1,0),0)</f>
        <v>0</v>
      </c>
      <c r="J2682" t="str">
        <f t="shared" si="188"/>
        <v/>
      </c>
      <c r="K2682" s="48"/>
      <c r="N2682" s="4"/>
      <c r="U2682" s="69">
        <f t="shared" si="189"/>
        <v>0</v>
      </c>
      <c r="V2682" s="75">
        <f t="shared" si="190"/>
        <v>0</v>
      </c>
      <c r="W2682">
        <f>IFERROR(VLOOKUP($J2683,OSA!$BD:$BD,1,0),0)</f>
        <v>0</v>
      </c>
    </row>
    <row r="2683" spans="1:23" x14ac:dyDescent="0.35">
      <c r="A2683" t="str">
        <f t="shared" si="187"/>
        <v/>
      </c>
      <c r="H2683">
        <f>IFERROR(VLOOKUP($A2683,OSA!$BD:$BD,1,0),0)</f>
        <v>0</v>
      </c>
      <c r="J2683" t="str">
        <f t="shared" si="188"/>
        <v/>
      </c>
      <c r="K2683" s="48"/>
      <c r="N2683" s="4"/>
      <c r="U2683" s="69">
        <f t="shared" si="189"/>
        <v>0</v>
      </c>
      <c r="V2683" s="75">
        <f t="shared" si="190"/>
        <v>0</v>
      </c>
      <c r="W2683">
        <f>IFERROR(VLOOKUP($J2684,OSA!$BD:$BD,1,0),0)</f>
        <v>0</v>
      </c>
    </row>
    <row r="2684" spans="1:23" x14ac:dyDescent="0.35">
      <c r="A2684" t="str">
        <f t="shared" si="187"/>
        <v/>
      </c>
      <c r="H2684">
        <f>IFERROR(VLOOKUP($A2684,OSA!$BD:$BD,1,0),0)</f>
        <v>0</v>
      </c>
      <c r="J2684" t="str">
        <f t="shared" si="188"/>
        <v/>
      </c>
      <c r="K2684" s="48"/>
      <c r="N2684" s="4"/>
      <c r="U2684" s="69">
        <f t="shared" si="189"/>
        <v>0</v>
      </c>
      <c r="V2684" s="75">
        <f t="shared" si="190"/>
        <v>0</v>
      </c>
      <c r="W2684">
        <f>IFERROR(VLOOKUP($J2685,OSA!$BD:$BD,1,0),0)</f>
        <v>0</v>
      </c>
    </row>
    <row r="2685" spans="1:23" x14ac:dyDescent="0.35">
      <c r="A2685" t="str">
        <f t="shared" si="187"/>
        <v/>
      </c>
      <c r="H2685">
        <f>IFERROR(VLOOKUP($A2685,OSA!$BD:$BD,1,0),0)</f>
        <v>0</v>
      </c>
      <c r="J2685" t="str">
        <f t="shared" si="188"/>
        <v/>
      </c>
      <c r="K2685" s="48"/>
      <c r="N2685" s="4"/>
      <c r="U2685" s="69">
        <f t="shared" si="189"/>
        <v>0</v>
      </c>
      <c r="V2685" s="75">
        <f t="shared" si="190"/>
        <v>0</v>
      </c>
      <c r="W2685">
        <f>IFERROR(VLOOKUP($J2686,OSA!$BD:$BD,1,0),0)</f>
        <v>0</v>
      </c>
    </row>
    <row r="2686" spans="1:23" x14ac:dyDescent="0.35">
      <c r="A2686" t="str">
        <f t="shared" si="187"/>
        <v/>
      </c>
      <c r="H2686">
        <f>IFERROR(VLOOKUP($A2686,OSA!$BD:$BD,1,0),0)</f>
        <v>0</v>
      </c>
      <c r="J2686" t="str">
        <f t="shared" si="188"/>
        <v/>
      </c>
      <c r="K2686" s="48"/>
      <c r="N2686" s="4"/>
      <c r="U2686" s="69">
        <f t="shared" si="189"/>
        <v>0</v>
      </c>
      <c r="V2686" s="75">
        <f t="shared" si="190"/>
        <v>0</v>
      </c>
      <c r="W2686">
        <f>IFERROR(VLOOKUP($J2687,OSA!$BD:$BD,1,0),0)</f>
        <v>0</v>
      </c>
    </row>
    <row r="2687" spans="1:23" x14ac:dyDescent="0.35">
      <c r="A2687" t="str">
        <f t="shared" si="187"/>
        <v/>
      </c>
      <c r="H2687">
        <f>IFERROR(VLOOKUP($A2687,OSA!$BD:$BD,1,0),0)</f>
        <v>0</v>
      </c>
      <c r="J2687" t="str">
        <f t="shared" si="188"/>
        <v/>
      </c>
      <c r="K2687" s="48"/>
      <c r="N2687" s="4"/>
      <c r="U2687" s="69">
        <f t="shared" si="189"/>
        <v>0</v>
      </c>
      <c r="V2687" s="75">
        <f t="shared" si="190"/>
        <v>0</v>
      </c>
      <c r="W2687">
        <f>IFERROR(VLOOKUP($J2688,OSA!$BD:$BD,1,0),0)</f>
        <v>0</v>
      </c>
    </row>
    <row r="2688" spans="1:23" x14ac:dyDescent="0.35">
      <c r="A2688" t="str">
        <f t="shared" si="187"/>
        <v/>
      </c>
      <c r="H2688">
        <f>IFERROR(VLOOKUP($A2688,OSA!$BD:$BD,1,0),0)</f>
        <v>0</v>
      </c>
      <c r="J2688" t="str">
        <f t="shared" si="188"/>
        <v/>
      </c>
      <c r="K2688" s="48"/>
      <c r="N2688" s="4"/>
      <c r="U2688" s="69">
        <f t="shared" si="189"/>
        <v>0</v>
      </c>
      <c r="V2688" s="75">
        <f t="shared" si="190"/>
        <v>0</v>
      </c>
      <c r="W2688">
        <f>IFERROR(VLOOKUP($J2689,OSA!$BD:$BD,1,0),0)</f>
        <v>0</v>
      </c>
    </row>
    <row r="2689" spans="1:23" x14ac:dyDescent="0.35">
      <c r="A2689" t="str">
        <f t="shared" si="187"/>
        <v/>
      </c>
      <c r="H2689">
        <f>IFERROR(VLOOKUP($A2689,OSA!$BD:$BD,1,0),0)</f>
        <v>0</v>
      </c>
      <c r="J2689" t="str">
        <f t="shared" si="188"/>
        <v/>
      </c>
      <c r="K2689" s="48"/>
      <c r="N2689" s="4"/>
      <c r="U2689" s="69">
        <f t="shared" si="189"/>
        <v>0</v>
      </c>
      <c r="V2689" s="75">
        <f t="shared" si="190"/>
        <v>0</v>
      </c>
      <c r="W2689">
        <f>IFERROR(VLOOKUP($J2690,OSA!$BD:$BD,1,0),0)</f>
        <v>0</v>
      </c>
    </row>
    <row r="2690" spans="1:23" x14ac:dyDescent="0.35">
      <c r="A2690" t="str">
        <f t="shared" si="187"/>
        <v/>
      </c>
      <c r="H2690">
        <f>IFERROR(VLOOKUP($A2690,OSA!$BD:$BD,1,0),0)</f>
        <v>0</v>
      </c>
      <c r="J2690" t="str">
        <f t="shared" si="188"/>
        <v/>
      </c>
      <c r="K2690" s="48"/>
      <c r="N2690" s="4"/>
      <c r="U2690" s="69">
        <f t="shared" si="189"/>
        <v>0</v>
      </c>
      <c r="V2690" s="75">
        <f t="shared" si="190"/>
        <v>0</v>
      </c>
      <c r="W2690">
        <f>IFERROR(VLOOKUP($J2691,OSA!$BD:$BD,1,0),0)</f>
        <v>0</v>
      </c>
    </row>
    <row r="2691" spans="1:23" x14ac:dyDescent="0.35">
      <c r="A2691" t="str">
        <f t="shared" ref="A2691:A2754" si="191">B2691&amp;E2691</f>
        <v/>
      </c>
      <c r="H2691">
        <f>IFERROR(VLOOKUP($A2691,OSA!$BD:$BD,1,0),0)</f>
        <v>0</v>
      </c>
      <c r="J2691" t="str">
        <f t="shared" si="188"/>
        <v/>
      </c>
      <c r="K2691" s="48"/>
      <c r="N2691" s="4"/>
      <c r="U2691" s="69">
        <f t="shared" si="189"/>
        <v>0</v>
      </c>
      <c r="V2691" s="75">
        <f t="shared" si="190"/>
        <v>0</v>
      </c>
      <c r="W2691">
        <f>IFERROR(VLOOKUP($J2692,OSA!$BD:$BD,1,0),0)</f>
        <v>0</v>
      </c>
    </row>
    <row r="2692" spans="1:23" x14ac:dyDescent="0.35">
      <c r="A2692" t="str">
        <f t="shared" si="191"/>
        <v/>
      </c>
      <c r="H2692">
        <f>IFERROR(VLOOKUP($A2692,OSA!$BD:$BD,1,0),0)</f>
        <v>0</v>
      </c>
      <c r="J2692" t="str">
        <f t="shared" si="188"/>
        <v/>
      </c>
      <c r="K2692" s="48"/>
      <c r="N2692" s="4"/>
      <c r="U2692" s="69">
        <f t="shared" si="189"/>
        <v>0</v>
      </c>
      <c r="V2692" s="75">
        <f t="shared" si="190"/>
        <v>0</v>
      </c>
      <c r="W2692">
        <f>IFERROR(VLOOKUP($J2693,OSA!$BD:$BD,1,0),0)</f>
        <v>0</v>
      </c>
    </row>
    <row r="2693" spans="1:23" x14ac:dyDescent="0.35">
      <c r="A2693" t="str">
        <f t="shared" si="191"/>
        <v/>
      </c>
      <c r="H2693">
        <f>IFERROR(VLOOKUP($A2693,OSA!$BD:$BD,1,0),0)</f>
        <v>0</v>
      </c>
      <c r="J2693" t="str">
        <f t="shared" si="188"/>
        <v/>
      </c>
      <c r="K2693" s="48"/>
      <c r="N2693" s="4"/>
      <c r="U2693" s="69">
        <f t="shared" si="189"/>
        <v>0</v>
      </c>
      <c r="V2693" s="75">
        <f t="shared" si="190"/>
        <v>0</v>
      </c>
      <c r="W2693">
        <f>IFERROR(VLOOKUP($J2694,OSA!$BD:$BD,1,0),0)</f>
        <v>0</v>
      </c>
    </row>
    <row r="2694" spans="1:23" x14ac:dyDescent="0.35">
      <c r="A2694" t="str">
        <f t="shared" si="191"/>
        <v/>
      </c>
      <c r="H2694">
        <f>IFERROR(VLOOKUP($A2694,OSA!$BD:$BD,1,0),0)</f>
        <v>0</v>
      </c>
      <c r="J2694" t="str">
        <f t="shared" si="188"/>
        <v/>
      </c>
      <c r="K2694" s="48"/>
      <c r="N2694" s="4"/>
      <c r="U2694" s="69">
        <f t="shared" si="189"/>
        <v>0</v>
      </c>
      <c r="V2694" s="75">
        <f t="shared" si="190"/>
        <v>0</v>
      </c>
      <c r="W2694">
        <f>IFERROR(VLOOKUP($J2695,OSA!$BD:$BD,1,0),0)</f>
        <v>0</v>
      </c>
    </row>
    <row r="2695" spans="1:23" x14ac:dyDescent="0.35">
      <c r="A2695" t="str">
        <f t="shared" si="191"/>
        <v/>
      </c>
      <c r="H2695">
        <f>IFERROR(VLOOKUP($A2695,OSA!$BD:$BD,1,0),0)</f>
        <v>0</v>
      </c>
      <c r="J2695" t="str">
        <f t="shared" si="188"/>
        <v/>
      </c>
      <c r="K2695" s="48"/>
      <c r="N2695" s="4"/>
      <c r="U2695" s="69">
        <f t="shared" si="189"/>
        <v>0</v>
      </c>
      <c r="V2695" s="75">
        <f t="shared" si="190"/>
        <v>0</v>
      </c>
      <c r="W2695">
        <f>IFERROR(VLOOKUP($J2696,OSA!$BD:$BD,1,0),0)</f>
        <v>0</v>
      </c>
    </row>
    <row r="2696" spans="1:23" x14ac:dyDescent="0.35">
      <c r="A2696" t="str">
        <f t="shared" si="191"/>
        <v/>
      </c>
      <c r="H2696">
        <f>IFERROR(VLOOKUP($A2696,OSA!$BD:$BD,1,0),0)</f>
        <v>0</v>
      </c>
      <c r="J2696" t="str">
        <f t="shared" si="188"/>
        <v/>
      </c>
      <c r="K2696" s="48"/>
      <c r="N2696" s="4"/>
      <c r="U2696" s="69">
        <f t="shared" si="189"/>
        <v>0</v>
      </c>
      <c r="V2696" s="75">
        <f t="shared" si="190"/>
        <v>0</v>
      </c>
      <c r="W2696">
        <f>IFERROR(VLOOKUP($J2697,OSA!$BD:$BD,1,0),0)</f>
        <v>0</v>
      </c>
    </row>
    <row r="2697" spans="1:23" x14ac:dyDescent="0.35">
      <c r="A2697" t="str">
        <f t="shared" si="191"/>
        <v/>
      </c>
      <c r="H2697">
        <f>IFERROR(VLOOKUP($A2697,OSA!$BD:$BD,1,0),0)</f>
        <v>0</v>
      </c>
      <c r="J2697" t="str">
        <f t="shared" si="188"/>
        <v/>
      </c>
      <c r="K2697" s="48"/>
      <c r="N2697" s="4"/>
      <c r="U2697" s="69">
        <f t="shared" si="189"/>
        <v>0</v>
      </c>
      <c r="V2697" s="75">
        <f t="shared" si="190"/>
        <v>0</v>
      </c>
      <c r="W2697">
        <f>IFERROR(VLOOKUP($J2698,OSA!$BD:$BD,1,0),0)</f>
        <v>0</v>
      </c>
    </row>
    <row r="2698" spans="1:23" x14ac:dyDescent="0.35">
      <c r="A2698" t="str">
        <f t="shared" si="191"/>
        <v/>
      </c>
      <c r="H2698">
        <f>IFERROR(VLOOKUP($A2698,OSA!$BD:$BD,1,0),0)</f>
        <v>0</v>
      </c>
      <c r="J2698" t="str">
        <f t="shared" si="188"/>
        <v/>
      </c>
      <c r="K2698" s="48"/>
      <c r="N2698" s="4"/>
      <c r="U2698" s="69">
        <f t="shared" si="189"/>
        <v>0</v>
      </c>
      <c r="V2698" s="75">
        <f t="shared" si="190"/>
        <v>0</v>
      </c>
      <c r="W2698">
        <f>IFERROR(VLOOKUP($J2699,OSA!$BD:$BD,1,0),0)</f>
        <v>0</v>
      </c>
    </row>
    <row r="2699" spans="1:23" x14ac:dyDescent="0.35">
      <c r="A2699" t="str">
        <f t="shared" si="191"/>
        <v/>
      </c>
      <c r="H2699">
        <f>IFERROR(VLOOKUP($A2699,OSA!$BD:$BD,1,0),0)</f>
        <v>0</v>
      </c>
      <c r="J2699" t="str">
        <f t="shared" si="188"/>
        <v/>
      </c>
      <c r="K2699" s="48"/>
      <c r="N2699" s="4"/>
      <c r="U2699" s="69">
        <f t="shared" si="189"/>
        <v>0</v>
      </c>
      <c r="V2699" s="75">
        <f t="shared" si="190"/>
        <v>0</v>
      </c>
      <c r="W2699">
        <f>IFERROR(VLOOKUP($J2700,OSA!$BD:$BD,1,0),0)</f>
        <v>0</v>
      </c>
    </row>
    <row r="2700" spans="1:23" x14ac:dyDescent="0.35">
      <c r="A2700" t="str">
        <f t="shared" si="191"/>
        <v/>
      </c>
      <c r="H2700">
        <f>IFERROR(VLOOKUP($A2700,OSA!$BD:$BD,1,0),0)</f>
        <v>0</v>
      </c>
      <c r="J2700" t="str">
        <f t="shared" si="188"/>
        <v/>
      </c>
      <c r="K2700" s="48"/>
      <c r="N2700" s="4"/>
      <c r="U2700" s="69">
        <f t="shared" si="189"/>
        <v>0</v>
      </c>
      <c r="V2700" s="75">
        <f t="shared" si="190"/>
        <v>0</v>
      </c>
      <c r="W2700">
        <f>IFERROR(VLOOKUP($J2701,OSA!$BD:$BD,1,0),0)</f>
        <v>0</v>
      </c>
    </row>
    <row r="2701" spans="1:23" x14ac:dyDescent="0.35">
      <c r="A2701" t="str">
        <f t="shared" si="191"/>
        <v/>
      </c>
      <c r="H2701">
        <f>IFERROR(VLOOKUP($A2701,OSA!$BD:$BD,1,0),0)</f>
        <v>0</v>
      </c>
      <c r="J2701" t="str">
        <f t="shared" si="188"/>
        <v/>
      </c>
      <c r="K2701" s="48"/>
      <c r="N2701" s="4"/>
      <c r="U2701" s="69">
        <f t="shared" si="189"/>
        <v>0</v>
      </c>
      <c r="V2701" s="75">
        <f t="shared" si="190"/>
        <v>0</v>
      </c>
      <c r="W2701">
        <f>IFERROR(VLOOKUP($J2702,OSA!$BD:$BD,1,0),0)</f>
        <v>0</v>
      </c>
    </row>
    <row r="2702" spans="1:23" x14ac:dyDescent="0.35">
      <c r="A2702" t="str">
        <f t="shared" si="191"/>
        <v/>
      </c>
      <c r="H2702">
        <f>IFERROR(VLOOKUP($A2702,OSA!$BD:$BD,1,0),0)</f>
        <v>0</v>
      </c>
      <c r="J2702" t="str">
        <f t="shared" si="188"/>
        <v/>
      </c>
      <c r="K2702" s="48"/>
      <c r="N2702" s="4"/>
      <c r="U2702" s="69">
        <f t="shared" si="189"/>
        <v>0</v>
      </c>
      <c r="V2702" s="75">
        <f t="shared" si="190"/>
        <v>0</v>
      </c>
      <c r="W2702">
        <f>IFERROR(VLOOKUP($J2703,OSA!$BD:$BD,1,0),0)</f>
        <v>0</v>
      </c>
    </row>
    <row r="2703" spans="1:23" x14ac:dyDescent="0.35">
      <c r="A2703" t="str">
        <f t="shared" si="191"/>
        <v/>
      </c>
      <c r="H2703">
        <f>IFERROR(VLOOKUP($A2703,OSA!$BD:$BD,1,0),0)</f>
        <v>0</v>
      </c>
      <c r="J2703" t="str">
        <f t="shared" si="188"/>
        <v/>
      </c>
      <c r="K2703" s="48"/>
      <c r="N2703" s="4"/>
      <c r="U2703" s="69">
        <f t="shared" si="189"/>
        <v>0</v>
      </c>
      <c r="V2703" s="75">
        <f t="shared" si="190"/>
        <v>0</v>
      </c>
      <c r="W2703">
        <f>IFERROR(VLOOKUP($J2704,OSA!$BD:$BD,1,0),0)</f>
        <v>0</v>
      </c>
    </row>
    <row r="2704" spans="1:23" x14ac:dyDescent="0.35">
      <c r="A2704" t="str">
        <f t="shared" si="191"/>
        <v/>
      </c>
      <c r="H2704">
        <f>IFERROR(VLOOKUP($A2704,OSA!$BD:$BD,1,0),0)</f>
        <v>0</v>
      </c>
      <c r="J2704" t="str">
        <f t="shared" si="188"/>
        <v/>
      </c>
      <c r="K2704" s="48"/>
      <c r="N2704" s="4"/>
      <c r="U2704" s="69">
        <f t="shared" si="189"/>
        <v>0</v>
      </c>
      <c r="V2704" s="75">
        <f t="shared" si="190"/>
        <v>0</v>
      </c>
      <c r="W2704">
        <f>IFERROR(VLOOKUP($J2705,OSA!$BD:$BD,1,0),0)</f>
        <v>0</v>
      </c>
    </row>
    <row r="2705" spans="1:23" x14ac:dyDescent="0.35">
      <c r="A2705" t="str">
        <f t="shared" si="191"/>
        <v/>
      </c>
      <c r="H2705">
        <f>IFERROR(VLOOKUP($A2705,OSA!$BD:$BD,1,0),0)</f>
        <v>0</v>
      </c>
      <c r="J2705" t="str">
        <f t="shared" si="188"/>
        <v/>
      </c>
      <c r="K2705" s="48"/>
      <c r="N2705" s="4"/>
      <c r="U2705" s="69">
        <f t="shared" si="189"/>
        <v>0</v>
      </c>
      <c r="V2705" s="75">
        <f t="shared" si="190"/>
        <v>0</v>
      </c>
      <c r="W2705">
        <f>IFERROR(VLOOKUP($J2706,OSA!$BD:$BD,1,0),0)</f>
        <v>0</v>
      </c>
    </row>
    <row r="2706" spans="1:23" x14ac:dyDescent="0.35">
      <c r="A2706" t="str">
        <f t="shared" si="191"/>
        <v/>
      </c>
      <c r="H2706">
        <f>IFERROR(VLOOKUP($A2706,OSA!$BD:$BD,1,0),0)</f>
        <v>0</v>
      </c>
      <c r="J2706" t="str">
        <f t="shared" si="188"/>
        <v/>
      </c>
      <c r="K2706" s="48"/>
      <c r="N2706" s="4"/>
      <c r="U2706" s="69">
        <f t="shared" si="189"/>
        <v>0</v>
      </c>
      <c r="V2706" s="75">
        <f t="shared" si="190"/>
        <v>0</v>
      </c>
      <c r="W2706">
        <f>IFERROR(VLOOKUP($J2707,OSA!$BD:$BD,1,0),0)</f>
        <v>0</v>
      </c>
    </row>
    <row r="2707" spans="1:23" x14ac:dyDescent="0.35">
      <c r="A2707" t="str">
        <f t="shared" si="191"/>
        <v/>
      </c>
      <c r="H2707">
        <f>IFERROR(VLOOKUP($A2707,OSA!$BD:$BD,1,0),0)</f>
        <v>0</v>
      </c>
      <c r="J2707" t="str">
        <f t="shared" si="188"/>
        <v/>
      </c>
      <c r="K2707" s="48"/>
      <c r="N2707" s="4"/>
      <c r="U2707" s="69">
        <f t="shared" si="189"/>
        <v>0</v>
      </c>
      <c r="V2707" s="75">
        <f t="shared" si="190"/>
        <v>0</v>
      </c>
      <c r="W2707">
        <f>IFERROR(VLOOKUP($J2708,OSA!$BD:$BD,1,0),0)</f>
        <v>0</v>
      </c>
    </row>
    <row r="2708" spans="1:23" x14ac:dyDescent="0.35">
      <c r="A2708" t="str">
        <f t="shared" si="191"/>
        <v/>
      </c>
      <c r="H2708">
        <f>IFERROR(VLOOKUP($A2708,OSA!$BD:$BD,1,0),0)</f>
        <v>0</v>
      </c>
      <c r="J2708" t="str">
        <f t="shared" si="188"/>
        <v/>
      </c>
      <c r="K2708" s="48"/>
      <c r="N2708" s="4"/>
      <c r="U2708" s="69">
        <f t="shared" si="189"/>
        <v>0</v>
      </c>
      <c r="V2708" s="75">
        <f t="shared" si="190"/>
        <v>0</v>
      </c>
      <c r="W2708">
        <f>IFERROR(VLOOKUP($J2709,OSA!$BD:$BD,1,0),0)</f>
        <v>0</v>
      </c>
    </row>
    <row r="2709" spans="1:23" x14ac:dyDescent="0.35">
      <c r="A2709" t="str">
        <f t="shared" si="191"/>
        <v/>
      </c>
      <c r="H2709">
        <f>IFERROR(VLOOKUP($A2709,OSA!$BD:$BD,1,0),0)</f>
        <v>0</v>
      </c>
      <c r="J2709" t="str">
        <f t="shared" si="188"/>
        <v/>
      </c>
      <c r="K2709" s="48"/>
      <c r="N2709" s="4"/>
      <c r="U2709" s="69">
        <f t="shared" si="189"/>
        <v>0</v>
      </c>
      <c r="V2709" s="75">
        <f t="shared" si="190"/>
        <v>0</v>
      </c>
      <c r="W2709">
        <f>IFERROR(VLOOKUP($J2710,OSA!$BD:$BD,1,0),0)</f>
        <v>0</v>
      </c>
    </row>
    <row r="2710" spans="1:23" x14ac:dyDescent="0.35">
      <c r="A2710" t="str">
        <f t="shared" si="191"/>
        <v/>
      </c>
      <c r="H2710">
        <f>IFERROR(VLOOKUP($A2710,OSA!$BD:$BD,1,0),0)</f>
        <v>0</v>
      </c>
      <c r="J2710" t="str">
        <f t="shared" si="188"/>
        <v/>
      </c>
      <c r="K2710" s="48"/>
      <c r="N2710" s="4"/>
      <c r="U2710" s="69">
        <f t="shared" si="189"/>
        <v>0</v>
      </c>
      <c r="V2710" s="75">
        <f t="shared" si="190"/>
        <v>0</v>
      </c>
      <c r="W2710">
        <f>IFERROR(VLOOKUP($J2711,OSA!$BD:$BD,1,0),0)</f>
        <v>0</v>
      </c>
    </row>
    <row r="2711" spans="1:23" x14ac:dyDescent="0.35">
      <c r="A2711" t="str">
        <f t="shared" si="191"/>
        <v/>
      </c>
      <c r="H2711">
        <f>IFERROR(VLOOKUP($A2711,OSA!$BD:$BD,1,0),0)</f>
        <v>0</v>
      </c>
      <c r="J2711" t="str">
        <f t="shared" si="188"/>
        <v/>
      </c>
      <c r="K2711" s="48"/>
      <c r="N2711" s="4"/>
      <c r="U2711" s="69">
        <f t="shared" si="189"/>
        <v>0</v>
      </c>
      <c r="V2711" s="75">
        <f t="shared" si="190"/>
        <v>0</v>
      </c>
      <c r="W2711">
        <f>IFERROR(VLOOKUP($J2712,OSA!$BD:$BD,1,0),0)</f>
        <v>0</v>
      </c>
    </row>
    <row r="2712" spans="1:23" x14ac:dyDescent="0.35">
      <c r="A2712" t="str">
        <f t="shared" si="191"/>
        <v/>
      </c>
      <c r="H2712">
        <f>IFERROR(VLOOKUP($A2712,OSA!$BD:$BD,1,0),0)</f>
        <v>0</v>
      </c>
      <c r="J2712" t="str">
        <f t="shared" si="188"/>
        <v/>
      </c>
      <c r="K2712" s="48"/>
      <c r="N2712" s="4"/>
      <c r="U2712" s="69">
        <f t="shared" si="189"/>
        <v>0</v>
      </c>
      <c r="V2712" s="75">
        <f t="shared" si="190"/>
        <v>0</v>
      </c>
      <c r="W2712">
        <f>IFERROR(VLOOKUP($J2713,OSA!$BD:$BD,1,0),0)</f>
        <v>0</v>
      </c>
    </row>
    <row r="2713" spans="1:23" x14ac:dyDescent="0.35">
      <c r="A2713" t="str">
        <f t="shared" si="191"/>
        <v/>
      </c>
      <c r="H2713">
        <f>IFERROR(VLOOKUP($A2713,OSA!$BD:$BD,1,0),0)</f>
        <v>0</v>
      </c>
      <c r="J2713" t="str">
        <f t="shared" si="188"/>
        <v/>
      </c>
      <c r="K2713" s="48"/>
      <c r="N2713" s="4"/>
      <c r="U2713" s="69">
        <f t="shared" si="189"/>
        <v>0</v>
      </c>
      <c r="V2713" s="75">
        <f t="shared" si="190"/>
        <v>0</v>
      </c>
      <c r="W2713">
        <f>IFERROR(VLOOKUP($J2714,OSA!$BD:$BD,1,0),0)</f>
        <v>0</v>
      </c>
    </row>
    <row r="2714" spans="1:23" x14ac:dyDescent="0.35">
      <c r="A2714" t="str">
        <f t="shared" si="191"/>
        <v/>
      </c>
      <c r="H2714">
        <f>IFERROR(VLOOKUP($A2714,OSA!$BD:$BD,1,0),0)</f>
        <v>0</v>
      </c>
      <c r="J2714" t="str">
        <f t="shared" si="188"/>
        <v/>
      </c>
      <c r="K2714" s="48"/>
      <c r="N2714" s="4"/>
      <c r="U2714" s="69">
        <f t="shared" si="189"/>
        <v>0</v>
      </c>
      <c r="V2714" s="75">
        <f t="shared" si="190"/>
        <v>0</v>
      </c>
      <c r="W2714">
        <f>IFERROR(VLOOKUP($J2715,OSA!$BD:$BD,1,0),0)</f>
        <v>0</v>
      </c>
    </row>
    <row r="2715" spans="1:23" x14ac:dyDescent="0.35">
      <c r="A2715" t="str">
        <f t="shared" si="191"/>
        <v/>
      </c>
      <c r="H2715">
        <f>IFERROR(VLOOKUP($A2715,OSA!$BD:$BD,1,0),0)</f>
        <v>0</v>
      </c>
      <c r="J2715" t="str">
        <f t="shared" si="188"/>
        <v/>
      </c>
      <c r="K2715" s="48"/>
      <c r="N2715" s="4"/>
      <c r="U2715" s="69">
        <f t="shared" si="189"/>
        <v>0</v>
      </c>
      <c r="V2715" s="75">
        <f t="shared" si="190"/>
        <v>0</v>
      </c>
      <c r="W2715">
        <f>IFERROR(VLOOKUP($J2716,OSA!$BD:$BD,1,0),0)</f>
        <v>0</v>
      </c>
    </row>
    <row r="2716" spans="1:23" x14ac:dyDescent="0.35">
      <c r="A2716" t="str">
        <f t="shared" si="191"/>
        <v/>
      </c>
      <c r="H2716">
        <f>IFERROR(VLOOKUP($A2716,OSA!$BD:$BD,1,0),0)</f>
        <v>0</v>
      </c>
      <c r="J2716" t="str">
        <f t="shared" si="188"/>
        <v/>
      </c>
      <c r="K2716" s="48"/>
      <c r="N2716" s="4"/>
      <c r="U2716" s="69">
        <f t="shared" si="189"/>
        <v>0</v>
      </c>
      <c r="V2716" s="75">
        <f t="shared" si="190"/>
        <v>0</v>
      </c>
      <c r="W2716">
        <f>IFERROR(VLOOKUP($J2717,OSA!$BD:$BD,1,0),0)</f>
        <v>0</v>
      </c>
    </row>
    <row r="2717" spans="1:23" x14ac:dyDescent="0.35">
      <c r="A2717" t="str">
        <f t="shared" si="191"/>
        <v/>
      </c>
      <c r="H2717">
        <f>IFERROR(VLOOKUP($A2717,OSA!$BD:$BD,1,0),0)</f>
        <v>0</v>
      </c>
      <c r="J2717" t="str">
        <f t="shared" si="188"/>
        <v/>
      </c>
      <c r="K2717" s="48"/>
      <c r="N2717" s="4"/>
      <c r="U2717" s="69">
        <f t="shared" si="189"/>
        <v>0</v>
      </c>
      <c r="V2717" s="75">
        <f t="shared" si="190"/>
        <v>0</v>
      </c>
      <c r="W2717">
        <f>IFERROR(VLOOKUP($J2718,OSA!$BD:$BD,1,0),0)</f>
        <v>0</v>
      </c>
    </row>
    <row r="2718" spans="1:23" x14ac:dyDescent="0.35">
      <c r="A2718" t="str">
        <f t="shared" si="191"/>
        <v/>
      </c>
      <c r="H2718">
        <f>IFERROR(VLOOKUP($A2718,OSA!$BD:$BD,1,0),0)</f>
        <v>0</v>
      </c>
      <c r="J2718" t="str">
        <f t="shared" si="188"/>
        <v/>
      </c>
      <c r="K2718" s="48"/>
      <c r="N2718" s="4"/>
      <c r="U2718" s="69">
        <f t="shared" si="189"/>
        <v>0</v>
      </c>
      <c r="V2718" s="75">
        <f t="shared" si="190"/>
        <v>0</v>
      </c>
      <c r="W2718">
        <f>IFERROR(VLOOKUP($J2719,OSA!$BD:$BD,1,0),0)</f>
        <v>0</v>
      </c>
    </row>
    <row r="2719" spans="1:23" x14ac:dyDescent="0.35">
      <c r="A2719" t="str">
        <f t="shared" si="191"/>
        <v/>
      </c>
      <c r="H2719">
        <f>IFERROR(VLOOKUP($A2719,OSA!$BD:$BD,1,0),0)</f>
        <v>0</v>
      </c>
      <c r="J2719" t="str">
        <f t="shared" si="188"/>
        <v/>
      </c>
      <c r="K2719" s="48"/>
      <c r="N2719" s="4"/>
      <c r="U2719" s="69">
        <f t="shared" si="189"/>
        <v>0</v>
      </c>
      <c r="V2719" s="75">
        <f t="shared" si="190"/>
        <v>0</v>
      </c>
      <c r="W2719">
        <f>IFERROR(VLOOKUP($J2720,OSA!$BD:$BD,1,0),0)</f>
        <v>0</v>
      </c>
    </row>
    <row r="2720" spans="1:23" x14ac:dyDescent="0.35">
      <c r="A2720" t="str">
        <f t="shared" si="191"/>
        <v/>
      </c>
      <c r="H2720">
        <f>IFERROR(VLOOKUP($A2720,OSA!$BD:$BD,1,0),0)</f>
        <v>0</v>
      </c>
      <c r="J2720" t="str">
        <f t="shared" si="188"/>
        <v/>
      </c>
      <c r="K2720" s="48"/>
      <c r="N2720" s="4"/>
      <c r="U2720" s="69">
        <f t="shared" si="189"/>
        <v>0</v>
      </c>
      <c r="V2720" s="75">
        <f t="shared" si="190"/>
        <v>0</v>
      </c>
      <c r="W2720">
        <f>IFERROR(VLOOKUP($J2721,OSA!$BD:$BD,1,0),0)</f>
        <v>0</v>
      </c>
    </row>
    <row r="2721" spans="1:23" x14ac:dyDescent="0.35">
      <c r="A2721" t="str">
        <f t="shared" si="191"/>
        <v/>
      </c>
      <c r="H2721">
        <f>IFERROR(VLOOKUP($A2721,OSA!$BD:$BD,1,0),0)</f>
        <v>0</v>
      </c>
      <c r="J2721" t="str">
        <f t="shared" si="188"/>
        <v/>
      </c>
      <c r="K2721" s="48"/>
      <c r="N2721" s="4"/>
      <c r="U2721" s="69">
        <f t="shared" si="189"/>
        <v>0</v>
      </c>
      <c r="V2721" s="75">
        <f t="shared" si="190"/>
        <v>0</v>
      </c>
      <c r="W2721">
        <f>IFERROR(VLOOKUP($J2722,OSA!$BD:$BD,1,0),0)</f>
        <v>0</v>
      </c>
    </row>
    <row r="2722" spans="1:23" x14ac:dyDescent="0.35">
      <c r="A2722" t="str">
        <f t="shared" si="191"/>
        <v/>
      </c>
      <c r="H2722">
        <f>IFERROR(VLOOKUP($A2722,OSA!$BD:$BD,1,0),0)</f>
        <v>0</v>
      </c>
      <c r="J2722" t="str">
        <f t="shared" si="188"/>
        <v/>
      </c>
      <c r="K2722" s="48"/>
      <c r="N2722" s="4"/>
      <c r="U2722" s="69">
        <f t="shared" si="189"/>
        <v>0</v>
      </c>
      <c r="V2722" s="75">
        <f t="shared" si="190"/>
        <v>0</v>
      </c>
      <c r="W2722">
        <f>IFERROR(VLOOKUP($J2723,OSA!$BD:$BD,1,0),0)</f>
        <v>0</v>
      </c>
    </row>
    <row r="2723" spans="1:23" x14ac:dyDescent="0.35">
      <c r="A2723" t="str">
        <f t="shared" si="191"/>
        <v/>
      </c>
      <c r="H2723">
        <f>IFERROR(VLOOKUP($A2723,OSA!$BD:$BD,1,0),0)</f>
        <v>0</v>
      </c>
      <c r="J2723" t="str">
        <f t="shared" si="188"/>
        <v/>
      </c>
      <c r="K2723" s="48"/>
      <c r="N2723" s="4"/>
      <c r="U2723" s="69">
        <f t="shared" si="189"/>
        <v>0</v>
      </c>
      <c r="V2723" s="75">
        <f t="shared" si="190"/>
        <v>0</v>
      </c>
      <c r="W2723">
        <f>IFERROR(VLOOKUP($J2724,OSA!$BD:$BD,1,0),0)</f>
        <v>0</v>
      </c>
    </row>
    <row r="2724" spans="1:23" x14ac:dyDescent="0.35">
      <c r="A2724" t="str">
        <f t="shared" si="191"/>
        <v/>
      </c>
      <c r="H2724">
        <f>IFERROR(VLOOKUP($A2724,OSA!$BD:$BD,1,0),0)</f>
        <v>0</v>
      </c>
      <c r="J2724" t="str">
        <f t="shared" si="188"/>
        <v/>
      </c>
      <c r="K2724" s="48"/>
      <c r="N2724" s="4"/>
      <c r="U2724" s="69">
        <f t="shared" si="189"/>
        <v>0</v>
      </c>
      <c r="V2724" s="75">
        <f t="shared" si="190"/>
        <v>0</v>
      </c>
      <c r="W2724">
        <f>IFERROR(VLOOKUP($J2725,OSA!$BD:$BD,1,0),0)</f>
        <v>0</v>
      </c>
    </row>
    <row r="2725" spans="1:23" x14ac:dyDescent="0.35">
      <c r="A2725" t="str">
        <f t="shared" si="191"/>
        <v/>
      </c>
      <c r="H2725">
        <f>IFERROR(VLOOKUP($A2725,OSA!$BD:$BD,1,0),0)</f>
        <v>0</v>
      </c>
      <c r="J2725" t="str">
        <f t="shared" ref="J2725:J2788" si="192">K2725&amp;N2725</f>
        <v/>
      </c>
      <c r="K2725" s="48"/>
      <c r="N2725" s="4"/>
      <c r="U2725" s="69">
        <f t="shared" si="189"/>
        <v>0</v>
      </c>
      <c r="V2725" s="75">
        <f t="shared" si="190"/>
        <v>0</v>
      </c>
      <c r="W2725">
        <f>IFERROR(VLOOKUP($J2726,OSA!$BD:$BD,1,0),0)</f>
        <v>0</v>
      </c>
    </row>
    <row r="2726" spans="1:23" x14ac:dyDescent="0.35">
      <c r="A2726" t="str">
        <f t="shared" si="191"/>
        <v/>
      </c>
      <c r="H2726">
        <f>IFERROR(VLOOKUP($A2726,OSA!$BD:$BD,1,0),0)</f>
        <v>0</v>
      </c>
      <c r="J2726" t="str">
        <f t="shared" si="192"/>
        <v/>
      </c>
      <c r="K2726" s="48"/>
      <c r="N2726" s="4"/>
      <c r="U2726" s="69">
        <f t="shared" si="189"/>
        <v>0</v>
      </c>
      <c r="V2726" s="75">
        <f t="shared" si="190"/>
        <v>0</v>
      </c>
      <c r="W2726">
        <f>IFERROR(VLOOKUP($J2727,OSA!$BD:$BD,1,0),0)</f>
        <v>0</v>
      </c>
    </row>
    <row r="2727" spans="1:23" x14ac:dyDescent="0.35">
      <c r="A2727" t="str">
        <f t="shared" si="191"/>
        <v/>
      </c>
      <c r="H2727">
        <f>IFERROR(VLOOKUP($A2727,OSA!$BD:$BD,1,0),0)</f>
        <v>0</v>
      </c>
      <c r="J2727" t="str">
        <f t="shared" si="192"/>
        <v/>
      </c>
      <c r="K2727" s="48"/>
      <c r="N2727" s="4"/>
      <c r="U2727" s="69">
        <f t="shared" ref="U2727:U2790" si="193">SUM(O2727:Q2727)/3</f>
        <v>0</v>
      </c>
      <c r="V2727" s="75">
        <f t="shared" ref="V2727:V2790" si="194">SUM(R2727:T2727)/3</f>
        <v>0</v>
      </c>
      <c r="W2727">
        <f>IFERROR(VLOOKUP($J2728,OSA!$BD:$BD,1,0),0)</f>
        <v>0</v>
      </c>
    </row>
    <row r="2728" spans="1:23" x14ac:dyDescent="0.35">
      <c r="A2728" t="str">
        <f t="shared" si="191"/>
        <v/>
      </c>
      <c r="H2728">
        <f>IFERROR(VLOOKUP($A2728,OSA!$BD:$BD,1,0),0)</f>
        <v>0</v>
      </c>
      <c r="J2728" t="str">
        <f t="shared" si="192"/>
        <v/>
      </c>
      <c r="K2728" s="48"/>
      <c r="N2728" s="4"/>
      <c r="U2728" s="69">
        <f t="shared" si="193"/>
        <v>0</v>
      </c>
      <c r="V2728" s="75">
        <f t="shared" si="194"/>
        <v>0</v>
      </c>
      <c r="W2728">
        <f>IFERROR(VLOOKUP($J2729,OSA!$BD:$BD,1,0),0)</f>
        <v>0</v>
      </c>
    </row>
    <row r="2729" spans="1:23" x14ac:dyDescent="0.35">
      <c r="A2729" t="str">
        <f t="shared" si="191"/>
        <v/>
      </c>
      <c r="H2729">
        <f>IFERROR(VLOOKUP($A2729,OSA!$BD:$BD,1,0),0)</f>
        <v>0</v>
      </c>
      <c r="J2729" t="str">
        <f t="shared" si="192"/>
        <v/>
      </c>
      <c r="K2729" s="48"/>
      <c r="N2729" s="4"/>
      <c r="U2729" s="69">
        <f t="shared" si="193"/>
        <v>0</v>
      </c>
      <c r="V2729" s="75">
        <f t="shared" si="194"/>
        <v>0</v>
      </c>
      <c r="W2729">
        <f>IFERROR(VLOOKUP($J2730,OSA!$BD:$BD,1,0),0)</f>
        <v>0</v>
      </c>
    </row>
    <row r="2730" spans="1:23" x14ac:dyDescent="0.35">
      <c r="A2730" t="str">
        <f t="shared" si="191"/>
        <v/>
      </c>
      <c r="H2730">
        <f>IFERROR(VLOOKUP($A2730,OSA!$BD:$BD,1,0),0)</f>
        <v>0</v>
      </c>
      <c r="J2730" t="str">
        <f t="shared" si="192"/>
        <v/>
      </c>
      <c r="K2730" s="48"/>
      <c r="N2730" s="4"/>
      <c r="U2730" s="69">
        <f t="shared" si="193"/>
        <v>0</v>
      </c>
      <c r="V2730" s="75">
        <f t="shared" si="194"/>
        <v>0</v>
      </c>
      <c r="W2730">
        <f>IFERROR(VLOOKUP($J2731,OSA!$BD:$BD,1,0),0)</f>
        <v>0</v>
      </c>
    </row>
    <row r="2731" spans="1:23" x14ac:dyDescent="0.35">
      <c r="A2731" t="str">
        <f t="shared" si="191"/>
        <v/>
      </c>
      <c r="H2731">
        <f>IFERROR(VLOOKUP($A2731,OSA!$BD:$BD,1,0),0)</f>
        <v>0</v>
      </c>
      <c r="J2731" t="str">
        <f t="shared" si="192"/>
        <v/>
      </c>
      <c r="K2731" s="48"/>
      <c r="N2731" s="4"/>
      <c r="U2731" s="69">
        <f t="shared" si="193"/>
        <v>0</v>
      </c>
      <c r="V2731" s="75">
        <f t="shared" si="194"/>
        <v>0</v>
      </c>
      <c r="W2731">
        <f>IFERROR(VLOOKUP($J2732,OSA!$BD:$BD,1,0),0)</f>
        <v>0</v>
      </c>
    </row>
    <row r="2732" spans="1:23" x14ac:dyDescent="0.35">
      <c r="A2732" t="str">
        <f t="shared" si="191"/>
        <v/>
      </c>
      <c r="H2732">
        <f>IFERROR(VLOOKUP($A2732,OSA!$BD:$BD,1,0),0)</f>
        <v>0</v>
      </c>
      <c r="J2732" t="str">
        <f t="shared" si="192"/>
        <v/>
      </c>
      <c r="K2732" s="48"/>
      <c r="N2732" s="4"/>
      <c r="U2732" s="69">
        <f t="shared" si="193"/>
        <v>0</v>
      </c>
      <c r="V2732" s="75">
        <f t="shared" si="194"/>
        <v>0</v>
      </c>
      <c r="W2732">
        <f>IFERROR(VLOOKUP($J2733,OSA!$BD:$BD,1,0),0)</f>
        <v>0</v>
      </c>
    </row>
    <row r="2733" spans="1:23" x14ac:dyDescent="0.35">
      <c r="A2733" t="str">
        <f t="shared" si="191"/>
        <v/>
      </c>
      <c r="H2733">
        <f>IFERROR(VLOOKUP($A2733,OSA!$BD:$BD,1,0),0)</f>
        <v>0</v>
      </c>
      <c r="J2733" t="str">
        <f t="shared" si="192"/>
        <v/>
      </c>
      <c r="K2733" s="48"/>
      <c r="N2733" s="4"/>
      <c r="U2733" s="69">
        <f t="shared" si="193"/>
        <v>0</v>
      </c>
      <c r="V2733" s="75">
        <f t="shared" si="194"/>
        <v>0</v>
      </c>
      <c r="W2733">
        <f>IFERROR(VLOOKUP($J2734,OSA!$BD:$BD,1,0),0)</f>
        <v>0</v>
      </c>
    </row>
    <row r="2734" spans="1:23" x14ac:dyDescent="0.35">
      <c r="A2734" t="str">
        <f t="shared" si="191"/>
        <v/>
      </c>
      <c r="H2734">
        <f>IFERROR(VLOOKUP($A2734,OSA!$BD:$BD,1,0),0)</f>
        <v>0</v>
      </c>
      <c r="J2734" t="str">
        <f t="shared" si="192"/>
        <v/>
      </c>
      <c r="K2734" s="48"/>
      <c r="N2734" s="4"/>
      <c r="U2734" s="69">
        <f t="shared" si="193"/>
        <v>0</v>
      </c>
      <c r="V2734" s="75">
        <f t="shared" si="194"/>
        <v>0</v>
      </c>
      <c r="W2734">
        <f>IFERROR(VLOOKUP($J2735,OSA!$BD:$BD,1,0),0)</f>
        <v>0</v>
      </c>
    </row>
    <row r="2735" spans="1:23" x14ac:dyDescent="0.35">
      <c r="A2735" t="str">
        <f t="shared" si="191"/>
        <v/>
      </c>
      <c r="H2735">
        <f>IFERROR(VLOOKUP($A2735,OSA!$BD:$BD,1,0),0)</f>
        <v>0</v>
      </c>
      <c r="J2735" t="str">
        <f t="shared" si="192"/>
        <v/>
      </c>
      <c r="K2735" s="48"/>
      <c r="N2735" s="4"/>
      <c r="U2735" s="69">
        <f t="shared" si="193"/>
        <v>0</v>
      </c>
      <c r="V2735" s="75">
        <f t="shared" si="194"/>
        <v>0</v>
      </c>
      <c r="W2735">
        <f>IFERROR(VLOOKUP($J2736,OSA!$BD:$BD,1,0),0)</f>
        <v>0</v>
      </c>
    </row>
    <row r="2736" spans="1:23" x14ac:dyDescent="0.35">
      <c r="A2736" t="str">
        <f t="shared" si="191"/>
        <v/>
      </c>
      <c r="H2736">
        <f>IFERROR(VLOOKUP($A2736,OSA!$BD:$BD,1,0),0)</f>
        <v>0</v>
      </c>
      <c r="J2736" t="str">
        <f t="shared" si="192"/>
        <v/>
      </c>
      <c r="K2736" s="48"/>
      <c r="N2736" s="4"/>
      <c r="U2736" s="69">
        <f t="shared" si="193"/>
        <v>0</v>
      </c>
      <c r="V2736" s="75">
        <f t="shared" si="194"/>
        <v>0</v>
      </c>
      <c r="W2736">
        <f>IFERROR(VLOOKUP($J2737,OSA!$BD:$BD,1,0),0)</f>
        <v>0</v>
      </c>
    </row>
    <row r="2737" spans="1:23" x14ac:dyDescent="0.35">
      <c r="A2737" t="str">
        <f t="shared" si="191"/>
        <v/>
      </c>
      <c r="H2737">
        <f>IFERROR(VLOOKUP($A2737,OSA!$BD:$BD,1,0),0)</f>
        <v>0</v>
      </c>
      <c r="J2737" t="str">
        <f t="shared" si="192"/>
        <v/>
      </c>
      <c r="K2737" s="48"/>
      <c r="N2737" s="4"/>
      <c r="U2737" s="69">
        <f t="shared" si="193"/>
        <v>0</v>
      </c>
      <c r="V2737" s="75">
        <f t="shared" si="194"/>
        <v>0</v>
      </c>
      <c r="W2737">
        <f>IFERROR(VLOOKUP($J2738,OSA!$BD:$BD,1,0),0)</f>
        <v>0</v>
      </c>
    </row>
    <row r="2738" spans="1:23" x14ac:dyDescent="0.35">
      <c r="A2738" t="str">
        <f t="shared" si="191"/>
        <v/>
      </c>
      <c r="H2738">
        <f>IFERROR(VLOOKUP($A2738,OSA!$BD:$BD,1,0),0)</f>
        <v>0</v>
      </c>
      <c r="J2738" t="str">
        <f t="shared" si="192"/>
        <v/>
      </c>
      <c r="K2738" s="48"/>
      <c r="N2738" s="4"/>
      <c r="U2738" s="69">
        <f t="shared" si="193"/>
        <v>0</v>
      </c>
      <c r="V2738" s="75">
        <f t="shared" si="194"/>
        <v>0</v>
      </c>
      <c r="W2738">
        <f>IFERROR(VLOOKUP($J2739,OSA!$BD:$BD,1,0),0)</f>
        <v>0</v>
      </c>
    </row>
    <row r="2739" spans="1:23" x14ac:dyDescent="0.35">
      <c r="A2739" t="str">
        <f t="shared" si="191"/>
        <v/>
      </c>
      <c r="H2739">
        <f>IFERROR(VLOOKUP($A2739,OSA!$BD:$BD,1,0),0)</f>
        <v>0</v>
      </c>
      <c r="J2739" t="str">
        <f t="shared" si="192"/>
        <v/>
      </c>
      <c r="K2739" s="48"/>
      <c r="N2739" s="4"/>
      <c r="U2739" s="69">
        <f t="shared" si="193"/>
        <v>0</v>
      </c>
      <c r="V2739" s="75">
        <f t="shared" si="194"/>
        <v>0</v>
      </c>
      <c r="W2739">
        <f>IFERROR(VLOOKUP($J2740,OSA!$BD:$BD,1,0),0)</f>
        <v>0</v>
      </c>
    </row>
    <row r="2740" spans="1:23" x14ac:dyDescent="0.35">
      <c r="A2740" t="str">
        <f t="shared" si="191"/>
        <v/>
      </c>
      <c r="H2740">
        <f>IFERROR(VLOOKUP($A2740,OSA!$BD:$BD,1,0),0)</f>
        <v>0</v>
      </c>
      <c r="J2740" t="str">
        <f t="shared" si="192"/>
        <v/>
      </c>
      <c r="K2740" s="48"/>
      <c r="N2740" s="4"/>
      <c r="U2740" s="69">
        <f t="shared" si="193"/>
        <v>0</v>
      </c>
      <c r="V2740" s="75">
        <f t="shared" si="194"/>
        <v>0</v>
      </c>
      <c r="W2740">
        <f>IFERROR(VLOOKUP($J2741,OSA!$BD:$BD,1,0),0)</f>
        <v>0</v>
      </c>
    </row>
    <row r="2741" spans="1:23" x14ac:dyDescent="0.35">
      <c r="A2741" t="str">
        <f t="shared" si="191"/>
        <v/>
      </c>
      <c r="H2741">
        <f>IFERROR(VLOOKUP($A2741,OSA!$BD:$BD,1,0),0)</f>
        <v>0</v>
      </c>
      <c r="J2741" t="str">
        <f t="shared" si="192"/>
        <v/>
      </c>
      <c r="K2741" s="48"/>
      <c r="N2741" s="4"/>
      <c r="U2741" s="69">
        <f t="shared" si="193"/>
        <v>0</v>
      </c>
      <c r="V2741" s="75">
        <f t="shared" si="194"/>
        <v>0</v>
      </c>
      <c r="W2741">
        <f>IFERROR(VLOOKUP($J2742,OSA!$BD:$BD,1,0),0)</f>
        <v>0</v>
      </c>
    </row>
    <row r="2742" spans="1:23" x14ac:dyDescent="0.35">
      <c r="A2742" t="str">
        <f t="shared" si="191"/>
        <v/>
      </c>
      <c r="H2742">
        <f>IFERROR(VLOOKUP($A2742,OSA!$BD:$BD,1,0),0)</f>
        <v>0</v>
      </c>
      <c r="J2742" t="str">
        <f t="shared" si="192"/>
        <v/>
      </c>
      <c r="K2742" s="48"/>
      <c r="N2742" s="4"/>
      <c r="U2742" s="69">
        <f t="shared" si="193"/>
        <v>0</v>
      </c>
      <c r="V2742" s="75">
        <f t="shared" si="194"/>
        <v>0</v>
      </c>
      <c r="W2742">
        <f>IFERROR(VLOOKUP($J2743,OSA!$BD:$BD,1,0),0)</f>
        <v>0</v>
      </c>
    </row>
    <row r="2743" spans="1:23" x14ac:dyDescent="0.35">
      <c r="A2743" t="str">
        <f t="shared" si="191"/>
        <v/>
      </c>
      <c r="H2743">
        <f>IFERROR(VLOOKUP($A2743,OSA!$BD:$BD,1,0),0)</f>
        <v>0</v>
      </c>
      <c r="J2743" t="str">
        <f t="shared" si="192"/>
        <v/>
      </c>
      <c r="K2743" s="48"/>
      <c r="N2743" s="4"/>
      <c r="U2743" s="69">
        <f t="shared" si="193"/>
        <v>0</v>
      </c>
      <c r="V2743" s="75">
        <f t="shared" si="194"/>
        <v>0</v>
      </c>
      <c r="W2743">
        <f>IFERROR(VLOOKUP($J2744,OSA!$BD:$BD,1,0),0)</f>
        <v>0</v>
      </c>
    </row>
    <row r="2744" spans="1:23" x14ac:dyDescent="0.35">
      <c r="A2744" t="str">
        <f t="shared" si="191"/>
        <v/>
      </c>
      <c r="H2744">
        <f>IFERROR(VLOOKUP($A2744,OSA!$BD:$BD,1,0),0)</f>
        <v>0</v>
      </c>
      <c r="J2744" t="str">
        <f t="shared" si="192"/>
        <v/>
      </c>
      <c r="K2744" s="48"/>
      <c r="N2744" s="4"/>
      <c r="U2744" s="69">
        <f t="shared" si="193"/>
        <v>0</v>
      </c>
      <c r="V2744" s="75">
        <f t="shared" si="194"/>
        <v>0</v>
      </c>
      <c r="W2744">
        <f>IFERROR(VLOOKUP($J2745,OSA!$BD:$BD,1,0),0)</f>
        <v>0</v>
      </c>
    </row>
    <row r="2745" spans="1:23" x14ac:dyDescent="0.35">
      <c r="A2745" t="str">
        <f t="shared" si="191"/>
        <v/>
      </c>
      <c r="H2745">
        <f>IFERROR(VLOOKUP($A2745,OSA!$BD:$BD,1,0),0)</f>
        <v>0</v>
      </c>
      <c r="J2745" t="str">
        <f t="shared" si="192"/>
        <v/>
      </c>
      <c r="K2745" s="48"/>
      <c r="N2745" s="4"/>
      <c r="U2745" s="69">
        <f t="shared" si="193"/>
        <v>0</v>
      </c>
      <c r="V2745" s="75">
        <f t="shared" si="194"/>
        <v>0</v>
      </c>
      <c r="W2745">
        <f>IFERROR(VLOOKUP($J2746,OSA!$BD:$BD,1,0),0)</f>
        <v>0</v>
      </c>
    </row>
    <row r="2746" spans="1:23" x14ac:dyDescent="0.35">
      <c r="A2746" t="str">
        <f t="shared" si="191"/>
        <v/>
      </c>
      <c r="H2746">
        <f>IFERROR(VLOOKUP($A2746,OSA!$BD:$BD,1,0),0)</f>
        <v>0</v>
      </c>
      <c r="J2746" t="str">
        <f t="shared" si="192"/>
        <v/>
      </c>
      <c r="K2746" s="48"/>
      <c r="N2746" s="4"/>
      <c r="U2746" s="69">
        <f t="shared" si="193"/>
        <v>0</v>
      </c>
      <c r="V2746" s="75">
        <f t="shared" si="194"/>
        <v>0</v>
      </c>
      <c r="W2746">
        <f>IFERROR(VLOOKUP($J2747,OSA!$BD:$BD,1,0),0)</f>
        <v>0</v>
      </c>
    </row>
    <row r="2747" spans="1:23" x14ac:dyDescent="0.35">
      <c r="A2747" t="str">
        <f t="shared" si="191"/>
        <v/>
      </c>
      <c r="H2747">
        <f>IFERROR(VLOOKUP($A2747,OSA!$BD:$BD,1,0),0)</f>
        <v>0</v>
      </c>
      <c r="J2747" t="str">
        <f t="shared" si="192"/>
        <v/>
      </c>
      <c r="K2747" s="48"/>
      <c r="N2747" s="4"/>
      <c r="U2747" s="69">
        <f t="shared" si="193"/>
        <v>0</v>
      </c>
      <c r="V2747" s="75">
        <f t="shared" si="194"/>
        <v>0</v>
      </c>
      <c r="W2747">
        <f>IFERROR(VLOOKUP($J2748,OSA!$BD:$BD,1,0),0)</f>
        <v>0</v>
      </c>
    </row>
    <row r="2748" spans="1:23" x14ac:dyDescent="0.35">
      <c r="A2748" t="str">
        <f t="shared" si="191"/>
        <v/>
      </c>
      <c r="H2748">
        <f>IFERROR(VLOOKUP($A2748,OSA!$BD:$BD,1,0),0)</f>
        <v>0</v>
      </c>
      <c r="J2748" t="str">
        <f t="shared" si="192"/>
        <v/>
      </c>
      <c r="K2748" s="48"/>
      <c r="N2748" s="4"/>
      <c r="U2748" s="69">
        <f t="shared" si="193"/>
        <v>0</v>
      </c>
      <c r="V2748" s="75">
        <f t="shared" si="194"/>
        <v>0</v>
      </c>
      <c r="W2748">
        <f>IFERROR(VLOOKUP($J2749,OSA!$BD:$BD,1,0),0)</f>
        <v>0</v>
      </c>
    </row>
    <row r="2749" spans="1:23" x14ac:dyDescent="0.35">
      <c r="A2749" t="str">
        <f t="shared" si="191"/>
        <v/>
      </c>
      <c r="H2749">
        <f>IFERROR(VLOOKUP($A2749,OSA!$BD:$BD,1,0),0)</f>
        <v>0</v>
      </c>
      <c r="J2749" t="str">
        <f t="shared" si="192"/>
        <v/>
      </c>
      <c r="K2749" s="48"/>
      <c r="N2749" s="4"/>
      <c r="U2749" s="69">
        <f t="shared" si="193"/>
        <v>0</v>
      </c>
      <c r="V2749" s="75">
        <f t="shared" si="194"/>
        <v>0</v>
      </c>
      <c r="W2749">
        <f>IFERROR(VLOOKUP($J2750,OSA!$BD:$BD,1,0),0)</f>
        <v>0</v>
      </c>
    </row>
    <row r="2750" spans="1:23" x14ac:dyDescent="0.35">
      <c r="A2750" t="str">
        <f t="shared" si="191"/>
        <v/>
      </c>
      <c r="H2750">
        <f>IFERROR(VLOOKUP($A2750,OSA!$BD:$BD,1,0),0)</f>
        <v>0</v>
      </c>
      <c r="J2750" t="str">
        <f t="shared" si="192"/>
        <v/>
      </c>
      <c r="K2750" s="48"/>
      <c r="N2750" s="4"/>
      <c r="U2750" s="69">
        <f t="shared" si="193"/>
        <v>0</v>
      </c>
      <c r="V2750" s="75">
        <f t="shared" si="194"/>
        <v>0</v>
      </c>
      <c r="W2750">
        <f>IFERROR(VLOOKUP($J2751,OSA!$BD:$BD,1,0),0)</f>
        <v>0</v>
      </c>
    </row>
    <row r="2751" spans="1:23" x14ac:dyDescent="0.35">
      <c r="A2751" t="str">
        <f t="shared" si="191"/>
        <v/>
      </c>
      <c r="H2751">
        <f>IFERROR(VLOOKUP($A2751,OSA!$BD:$BD,1,0),0)</f>
        <v>0</v>
      </c>
      <c r="J2751" t="str">
        <f t="shared" si="192"/>
        <v/>
      </c>
      <c r="K2751" s="48"/>
      <c r="N2751" s="4"/>
      <c r="U2751" s="69">
        <f t="shared" si="193"/>
        <v>0</v>
      </c>
      <c r="V2751" s="75">
        <f t="shared" si="194"/>
        <v>0</v>
      </c>
      <c r="W2751">
        <f>IFERROR(VLOOKUP($J2752,OSA!$BD:$BD,1,0),0)</f>
        <v>0</v>
      </c>
    </row>
    <row r="2752" spans="1:23" x14ac:dyDescent="0.35">
      <c r="A2752" t="str">
        <f t="shared" si="191"/>
        <v/>
      </c>
      <c r="H2752">
        <f>IFERROR(VLOOKUP($A2752,OSA!$BD:$BD,1,0),0)</f>
        <v>0</v>
      </c>
      <c r="J2752" t="str">
        <f t="shared" si="192"/>
        <v/>
      </c>
      <c r="K2752" s="48"/>
      <c r="N2752" s="4"/>
      <c r="U2752" s="69">
        <f t="shared" si="193"/>
        <v>0</v>
      </c>
      <c r="V2752" s="75">
        <f t="shared" si="194"/>
        <v>0</v>
      </c>
      <c r="W2752">
        <f>IFERROR(VLOOKUP($J2753,OSA!$BD:$BD,1,0),0)</f>
        <v>0</v>
      </c>
    </row>
    <row r="2753" spans="1:23" x14ac:dyDescent="0.35">
      <c r="A2753" t="str">
        <f t="shared" si="191"/>
        <v/>
      </c>
      <c r="H2753">
        <f>IFERROR(VLOOKUP($A2753,OSA!$BD:$BD,1,0),0)</f>
        <v>0</v>
      </c>
      <c r="J2753" t="str">
        <f t="shared" si="192"/>
        <v/>
      </c>
      <c r="K2753" s="48"/>
      <c r="N2753" s="4"/>
      <c r="U2753" s="69">
        <f t="shared" si="193"/>
        <v>0</v>
      </c>
      <c r="V2753" s="75">
        <f t="shared" si="194"/>
        <v>0</v>
      </c>
      <c r="W2753">
        <f>IFERROR(VLOOKUP($J2754,OSA!$BD:$BD,1,0),0)</f>
        <v>0</v>
      </c>
    </row>
    <row r="2754" spans="1:23" x14ac:dyDescent="0.35">
      <c r="A2754" t="str">
        <f t="shared" si="191"/>
        <v/>
      </c>
      <c r="H2754">
        <f>IFERROR(VLOOKUP($A2754,OSA!$BD:$BD,1,0),0)</f>
        <v>0</v>
      </c>
      <c r="J2754" t="str">
        <f t="shared" si="192"/>
        <v/>
      </c>
      <c r="K2754" s="48"/>
      <c r="N2754" s="4"/>
      <c r="U2754" s="69">
        <f t="shared" si="193"/>
        <v>0</v>
      </c>
      <c r="V2754" s="75">
        <f t="shared" si="194"/>
        <v>0</v>
      </c>
      <c r="W2754">
        <f>IFERROR(VLOOKUP($J2755,OSA!$BD:$BD,1,0),0)</f>
        <v>0</v>
      </c>
    </row>
    <row r="2755" spans="1:23" x14ac:dyDescent="0.35">
      <c r="A2755" t="str">
        <f t="shared" ref="A2755:A2818" si="195">B2755&amp;E2755</f>
        <v/>
      </c>
      <c r="H2755">
        <f>IFERROR(VLOOKUP($A2755,OSA!$BD:$BD,1,0),0)</f>
        <v>0</v>
      </c>
      <c r="J2755" t="str">
        <f t="shared" si="192"/>
        <v/>
      </c>
      <c r="K2755" s="48"/>
      <c r="N2755" s="4"/>
      <c r="U2755" s="69">
        <f t="shared" si="193"/>
        <v>0</v>
      </c>
      <c r="V2755" s="75">
        <f t="shared" si="194"/>
        <v>0</v>
      </c>
      <c r="W2755">
        <f>IFERROR(VLOOKUP($J2756,OSA!$BD:$BD,1,0),0)</f>
        <v>0</v>
      </c>
    </row>
    <row r="2756" spans="1:23" x14ac:dyDescent="0.35">
      <c r="A2756" t="str">
        <f t="shared" si="195"/>
        <v/>
      </c>
      <c r="H2756">
        <f>IFERROR(VLOOKUP($A2756,OSA!$BD:$BD,1,0),0)</f>
        <v>0</v>
      </c>
      <c r="J2756" t="str">
        <f t="shared" si="192"/>
        <v/>
      </c>
      <c r="N2756" s="4"/>
      <c r="U2756" s="69">
        <f t="shared" si="193"/>
        <v>0</v>
      </c>
      <c r="V2756" s="75">
        <f t="shared" si="194"/>
        <v>0</v>
      </c>
      <c r="W2756">
        <f>IFERROR(VLOOKUP($J2757,OSA!$BD:$BD,1,0),0)</f>
        <v>0</v>
      </c>
    </row>
    <row r="2757" spans="1:23" x14ac:dyDescent="0.35">
      <c r="A2757" t="str">
        <f t="shared" si="195"/>
        <v/>
      </c>
      <c r="H2757">
        <f>IFERROR(VLOOKUP($A2757,OSA!$BD:$BD,1,0),0)</f>
        <v>0</v>
      </c>
      <c r="J2757" t="str">
        <f t="shared" si="192"/>
        <v/>
      </c>
      <c r="N2757" s="4"/>
      <c r="U2757" s="69">
        <f t="shared" si="193"/>
        <v>0</v>
      </c>
      <c r="V2757" s="75">
        <f t="shared" si="194"/>
        <v>0</v>
      </c>
      <c r="W2757">
        <f>IFERROR(VLOOKUP($J2758,OSA!$BD:$BD,1,0),0)</f>
        <v>0</v>
      </c>
    </row>
    <row r="2758" spans="1:23" x14ac:dyDescent="0.35">
      <c r="A2758" t="str">
        <f t="shared" si="195"/>
        <v/>
      </c>
      <c r="H2758">
        <f>IFERROR(VLOOKUP($A2758,OSA!$BD:$BD,1,0),0)</f>
        <v>0</v>
      </c>
      <c r="J2758" t="str">
        <f t="shared" si="192"/>
        <v/>
      </c>
      <c r="N2758" s="4"/>
      <c r="U2758" s="69">
        <f t="shared" si="193"/>
        <v>0</v>
      </c>
      <c r="V2758" s="75">
        <f t="shared" si="194"/>
        <v>0</v>
      </c>
      <c r="W2758">
        <f>IFERROR(VLOOKUP($J2759,OSA!$BD:$BD,1,0),0)</f>
        <v>0</v>
      </c>
    </row>
    <row r="2759" spans="1:23" x14ac:dyDescent="0.35">
      <c r="A2759" t="str">
        <f t="shared" si="195"/>
        <v/>
      </c>
      <c r="H2759">
        <f>IFERROR(VLOOKUP($A2759,OSA!$BD:$BD,1,0),0)</f>
        <v>0</v>
      </c>
      <c r="J2759" t="str">
        <f t="shared" si="192"/>
        <v/>
      </c>
      <c r="N2759" s="4"/>
      <c r="U2759" s="69">
        <f t="shared" si="193"/>
        <v>0</v>
      </c>
      <c r="V2759" s="75">
        <f t="shared" si="194"/>
        <v>0</v>
      </c>
      <c r="W2759">
        <f>IFERROR(VLOOKUP($J2760,OSA!$BD:$BD,1,0),0)</f>
        <v>0</v>
      </c>
    </row>
    <row r="2760" spans="1:23" x14ac:dyDescent="0.35">
      <c r="A2760" t="str">
        <f t="shared" si="195"/>
        <v/>
      </c>
      <c r="H2760">
        <f>IFERROR(VLOOKUP($A2760,OSA!$BD:$BD,1,0),0)</f>
        <v>0</v>
      </c>
      <c r="J2760" t="str">
        <f t="shared" si="192"/>
        <v/>
      </c>
      <c r="N2760" s="4"/>
      <c r="U2760" s="69">
        <f t="shared" si="193"/>
        <v>0</v>
      </c>
      <c r="V2760" s="75">
        <f t="shared" si="194"/>
        <v>0</v>
      </c>
      <c r="W2760">
        <f>IFERROR(VLOOKUP($J2761,OSA!$BD:$BD,1,0),0)</f>
        <v>0</v>
      </c>
    </row>
    <row r="2761" spans="1:23" x14ac:dyDescent="0.35">
      <c r="A2761" t="str">
        <f t="shared" si="195"/>
        <v/>
      </c>
      <c r="H2761">
        <f>IFERROR(VLOOKUP($A2761,OSA!$BD:$BD,1,0),0)</f>
        <v>0</v>
      </c>
      <c r="J2761" t="str">
        <f t="shared" si="192"/>
        <v/>
      </c>
      <c r="N2761" s="4"/>
      <c r="U2761" s="69">
        <f t="shared" si="193"/>
        <v>0</v>
      </c>
      <c r="V2761" s="75">
        <f t="shared" si="194"/>
        <v>0</v>
      </c>
      <c r="W2761">
        <f>IFERROR(VLOOKUP($J2762,OSA!$BD:$BD,1,0),0)</f>
        <v>0</v>
      </c>
    </row>
    <row r="2762" spans="1:23" x14ac:dyDescent="0.35">
      <c r="A2762" t="str">
        <f t="shared" si="195"/>
        <v/>
      </c>
      <c r="H2762">
        <f>IFERROR(VLOOKUP($A2762,OSA!$BD:$BD,1,0),0)</f>
        <v>0</v>
      </c>
      <c r="J2762" t="str">
        <f t="shared" si="192"/>
        <v/>
      </c>
      <c r="N2762" s="4"/>
      <c r="U2762" s="69">
        <f t="shared" si="193"/>
        <v>0</v>
      </c>
      <c r="V2762" s="75">
        <f t="shared" si="194"/>
        <v>0</v>
      </c>
      <c r="W2762">
        <f>IFERROR(VLOOKUP($J2763,OSA!$BD:$BD,1,0),0)</f>
        <v>0</v>
      </c>
    </row>
    <row r="2763" spans="1:23" x14ac:dyDescent="0.35">
      <c r="A2763" t="str">
        <f t="shared" si="195"/>
        <v/>
      </c>
      <c r="H2763">
        <f>IFERROR(VLOOKUP($A2763,OSA!$BD:$BD,1,0),0)</f>
        <v>0</v>
      </c>
      <c r="J2763" t="str">
        <f t="shared" si="192"/>
        <v/>
      </c>
      <c r="N2763" s="4"/>
      <c r="U2763" s="69">
        <f t="shared" si="193"/>
        <v>0</v>
      </c>
      <c r="V2763" s="75">
        <f t="shared" si="194"/>
        <v>0</v>
      </c>
      <c r="W2763">
        <f>IFERROR(VLOOKUP($J2764,OSA!$BD:$BD,1,0),0)</f>
        <v>0</v>
      </c>
    </row>
    <row r="2764" spans="1:23" x14ac:dyDescent="0.35">
      <c r="A2764" t="str">
        <f t="shared" si="195"/>
        <v/>
      </c>
      <c r="H2764">
        <f>IFERROR(VLOOKUP($A2764,OSA!$BD:$BD,1,0),0)</f>
        <v>0</v>
      </c>
      <c r="J2764" t="str">
        <f t="shared" si="192"/>
        <v/>
      </c>
      <c r="N2764" s="4"/>
      <c r="U2764" s="69">
        <f t="shared" si="193"/>
        <v>0</v>
      </c>
      <c r="V2764" s="75">
        <f t="shared" si="194"/>
        <v>0</v>
      </c>
      <c r="W2764">
        <f>IFERROR(VLOOKUP($J2765,OSA!$BD:$BD,1,0),0)</f>
        <v>0</v>
      </c>
    </row>
    <row r="2765" spans="1:23" x14ac:dyDescent="0.35">
      <c r="A2765" t="str">
        <f t="shared" si="195"/>
        <v/>
      </c>
      <c r="H2765">
        <f>IFERROR(VLOOKUP($A2765,OSA!$BD:$BD,1,0),0)</f>
        <v>0</v>
      </c>
      <c r="J2765" t="str">
        <f t="shared" si="192"/>
        <v/>
      </c>
      <c r="N2765" s="4"/>
      <c r="U2765" s="69">
        <f t="shared" si="193"/>
        <v>0</v>
      </c>
      <c r="V2765" s="75">
        <f t="shared" si="194"/>
        <v>0</v>
      </c>
      <c r="W2765">
        <f>IFERROR(VLOOKUP($J2766,OSA!$BD:$BD,1,0),0)</f>
        <v>0</v>
      </c>
    </row>
    <row r="2766" spans="1:23" x14ac:dyDescent="0.35">
      <c r="A2766" t="str">
        <f t="shared" si="195"/>
        <v/>
      </c>
      <c r="H2766">
        <f>IFERROR(VLOOKUP($A2766,OSA!$BD:$BD,1,0),0)</f>
        <v>0</v>
      </c>
      <c r="J2766" t="str">
        <f t="shared" si="192"/>
        <v/>
      </c>
      <c r="N2766" s="4"/>
      <c r="U2766" s="69">
        <f t="shared" si="193"/>
        <v>0</v>
      </c>
      <c r="V2766" s="75">
        <f t="shared" si="194"/>
        <v>0</v>
      </c>
      <c r="W2766">
        <f>IFERROR(VLOOKUP($J2767,OSA!$BD:$BD,1,0),0)</f>
        <v>0</v>
      </c>
    </row>
    <row r="2767" spans="1:23" x14ac:dyDescent="0.35">
      <c r="A2767" t="str">
        <f t="shared" si="195"/>
        <v/>
      </c>
      <c r="H2767">
        <f>IFERROR(VLOOKUP($A2767,OSA!$BD:$BD,1,0),0)</f>
        <v>0</v>
      </c>
      <c r="J2767" t="str">
        <f t="shared" si="192"/>
        <v/>
      </c>
      <c r="N2767" s="4"/>
      <c r="U2767" s="69">
        <f t="shared" si="193"/>
        <v>0</v>
      </c>
      <c r="V2767" s="75">
        <f t="shared" si="194"/>
        <v>0</v>
      </c>
      <c r="W2767">
        <f>IFERROR(VLOOKUP($J2768,OSA!$BD:$BD,1,0),0)</f>
        <v>0</v>
      </c>
    </row>
    <row r="2768" spans="1:23" x14ac:dyDescent="0.35">
      <c r="A2768" t="str">
        <f t="shared" si="195"/>
        <v/>
      </c>
      <c r="H2768">
        <f>IFERROR(VLOOKUP($A2768,OSA!$BD:$BD,1,0),0)</f>
        <v>0</v>
      </c>
      <c r="J2768" t="str">
        <f t="shared" si="192"/>
        <v/>
      </c>
      <c r="N2768" s="4"/>
      <c r="U2768" s="69">
        <f t="shared" si="193"/>
        <v>0</v>
      </c>
      <c r="V2768" s="75">
        <f t="shared" si="194"/>
        <v>0</v>
      </c>
      <c r="W2768">
        <f>IFERROR(VLOOKUP($J2769,OSA!$BD:$BD,1,0),0)</f>
        <v>0</v>
      </c>
    </row>
    <row r="2769" spans="1:23" x14ac:dyDescent="0.35">
      <c r="A2769" t="str">
        <f t="shared" si="195"/>
        <v/>
      </c>
      <c r="H2769">
        <f>IFERROR(VLOOKUP($A2769,OSA!$BD:$BD,1,0),0)</f>
        <v>0</v>
      </c>
      <c r="J2769" t="str">
        <f t="shared" si="192"/>
        <v/>
      </c>
      <c r="N2769" s="4"/>
      <c r="U2769" s="69">
        <f t="shared" si="193"/>
        <v>0</v>
      </c>
      <c r="V2769" s="75">
        <f t="shared" si="194"/>
        <v>0</v>
      </c>
      <c r="W2769">
        <f>IFERROR(VLOOKUP($J2770,OSA!$BD:$BD,1,0),0)</f>
        <v>0</v>
      </c>
    </row>
    <row r="2770" spans="1:23" x14ac:dyDescent="0.35">
      <c r="A2770" t="str">
        <f t="shared" si="195"/>
        <v/>
      </c>
      <c r="H2770">
        <f>IFERROR(VLOOKUP($A2770,OSA!$BD:$BD,1,0),0)</f>
        <v>0</v>
      </c>
      <c r="J2770" t="str">
        <f t="shared" si="192"/>
        <v/>
      </c>
      <c r="N2770" s="4"/>
      <c r="U2770" s="69">
        <f t="shared" si="193"/>
        <v>0</v>
      </c>
      <c r="V2770" s="75">
        <f t="shared" si="194"/>
        <v>0</v>
      </c>
      <c r="W2770">
        <f>IFERROR(VLOOKUP($J2771,OSA!$BD:$BD,1,0),0)</f>
        <v>0</v>
      </c>
    </row>
    <row r="2771" spans="1:23" x14ac:dyDescent="0.35">
      <c r="A2771" t="str">
        <f t="shared" si="195"/>
        <v/>
      </c>
      <c r="H2771">
        <f>IFERROR(VLOOKUP($A2771,OSA!$BD:$BD,1,0),0)</f>
        <v>0</v>
      </c>
      <c r="J2771" t="str">
        <f t="shared" si="192"/>
        <v/>
      </c>
      <c r="N2771" s="4"/>
      <c r="U2771" s="69">
        <f t="shared" si="193"/>
        <v>0</v>
      </c>
      <c r="V2771" s="75">
        <f t="shared" si="194"/>
        <v>0</v>
      </c>
      <c r="W2771">
        <f>IFERROR(VLOOKUP($J2772,OSA!$BD:$BD,1,0),0)</f>
        <v>0</v>
      </c>
    </row>
    <row r="2772" spans="1:23" x14ac:dyDescent="0.35">
      <c r="A2772" t="str">
        <f t="shared" si="195"/>
        <v/>
      </c>
      <c r="H2772">
        <f>IFERROR(VLOOKUP($A2772,OSA!$BD:$BD,1,0),0)</f>
        <v>0</v>
      </c>
      <c r="J2772" t="str">
        <f t="shared" si="192"/>
        <v/>
      </c>
      <c r="N2772" s="4"/>
      <c r="U2772" s="69">
        <f t="shared" si="193"/>
        <v>0</v>
      </c>
      <c r="V2772" s="75">
        <f t="shared" si="194"/>
        <v>0</v>
      </c>
      <c r="W2772">
        <f>IFERROR(VLOOKUP($J2773,OSA!$BD:$BD,1,0),0)</f>
        <v>0</v>
      </c>
    </row>
    <row r="2773" spans="1:23" x14ac:dyDescent="0.35">
      <c r="A2773" t="str">
        <f t="shared" si="195"/>
        <v/>
      </c>
      <c r="H2773">
        <f>IFERROR(VLOOKUP($A2773,OSA!$BD:$BD,1,0),0)</f>
        <v>0</v>
      </c>
      <c r="J2773" t="str">
        <f t="shared" si="192"/>
        <v/>
      </c>
      <c r="N2773" s="4"/>
      <c r="U2773" s="69">
        <f t="shared" si="193"/>
        <v>0</v>
      </c>
      <c r="V2773" s="75">
        <f t="shared" si="194"/>
        <v>0</v>
      </c>
      <c r="W2773">
        <f>IFERROR(VLOOKUP($J2774,OSA!$BD:$BD,1,0),0)</f>
        <v>0</v>
      </c>
    </row>
    <row r="2774" spans="1:23" x14ac:dyDescent="0.35">
      <c r="A2774" t="str">
        <f t="shared" si="195"/>
        <v/>
      </c>
      <c r="H2774">
        <f>IFERROR(VLOOKUP($A2774,OSA!$BD:$BD,1,0),0)</f>
        <v>0</v>
      </c>
      <c r="J2774" t="str">
        <f t="shared" si="192"/>
        <v/>
      </c>
      <c r="N2774" s="4"/>
      <c r="U2774" s="69">
        <f t="shared" si="193"/>
        <v>0</v>
      </c>
      <c r="V2774" s="75">
        <f t="shared" si="194"/>
        <v>0</v>
      </c>
      <c r="W2774">
        <f>IFERROR(VLOOKUP($J2775,OSA!$BD:$BD,1,0),0)</f>
        <v>0</v>
      </c>
    </row>
    <row r="2775" spans="1:23" x14ac:dyDescent="0.35">
      <c r="A2775" t="str">
        <f t="shared" si="195"/>
        <v/>
      </c>
      <c r="H2775">
        <f>IFERROR(VLOOKUP($A2775,OSA!$BD:$BD,1,0),0)</f>
        <v>0</v>
      </c>
      <c r="J2775" t="str">
        <f t="shared" si="192"/>
        <v/>
      </c>
      <c r="N2775" s="4"/>
      <c r="U2775" s="69">
        <f t="shared" si="193"/>
        <v>0</v>
      </c>
      <c r="V2775" s="75">
        <f t="shared" si="194"/>
        <v>0</v>
      </c>
      <c r="W2775">
        <f>IFERROR(VLOOKUP($J2776,OSA!$BD:$BD,1,0),0)</f>
        <v>0</v>
      </c>
    </row>
    <row r="2776" spans="1:23" x14ac:dyDescent="0.35">
      <c r="A2776" t="str">
        <f t="shared" si="195"/>
        <v/>
      </c>
      <c r="H2776">
        <f>IFERROR(VLOOKUP($A2776,OSA!$BD:$BD,1,0),0)</f>
        <v>0</v>
      </c>
      <c r="J2776" t="str">
        <f t="shared" si="192"/>
        <v/>
      </c>
      <c r="N2776" s="4"/>
      <c r="U2776" s="69">
        <f t="shared" si="193"/>
        <v>0</v>
      </c>
      <c r="V2776" s="75">
        <f t="shared" si="194"/>
        <v>0</v>
      </c>
      <c r="W2776">
        <f>IFERROR(VLOOKUP($J2777,OSA!$BD:$BD,1,0),0)</f>
        <v>0</v>
      </c>
    </row>
    <row r="2777" spans="1:23" x14ac:dyDescent="0.35">
      <c r="A2777" t="str">
        <f t="shared" si="195"/>
        <v/>
      </c>
      <c r="H2777">
        <f>IFERROR(VLOOKUP($A2777,OSA!$BD:$BD,1,0),0)</f>
        <v>0</v>
      </c>
      <c r="J2777" t="str">
        <f t="shared" si="192"/>
        <v/>
      </c>
      <c r="N2777" s="4"/>
      <c r="U2777" s="69">
        <f t="shared" si="193"/>
        <v>0</v>
      </c>
      <c r="V2777" s="75">
        <f t="shared" si="194"/>
        <v>0</v>
      </c>
      <c r="W2777">
        <f>IFERROR(VLOOKUP($J2778,OSA!$BD:$BD,1,0),0)</f>
        <v>0</v>
      </c>
    </row>
    <row r="2778" spans="1:23" x14ac:dyDescent="0.35">
      <c r="A2778" t="str">
        <f t="shared" si="195"/>
        <v/>
      </c>
      <c r="H2778">
        <f>IFERROR(VLOOKUP($A2778,OSA!$BD:$BD,1,0),0)</f>
        <v>0</v>
      </c>
      <c r="J2778" t="str">
        <f t="shared" si="192"/>
        <v/>
      </c>
      <c r="N2778" s="4"/>
      <c r="U2778" s="69">
        <f t="shared" si="193"/>
        <v>0</v>
      </c>
      <c r="V2778" s="75">
        <f t="shared" si="194"/>
        <v>0</v>
      </c>
      <c r="W2778">
        <f>IFERROR(VLOOKUP($J2779,OSA!$BD:$BD,1,0),0)</f>
        <v>0</v>
      </c>
    </row>
    <row r="2779" spans="1:23" x14ac:dyDescent="0.35">
      <c r="A2779" t="str">
        <f t="shared" si="195"/>
        <v/>
      </c>
      <c r="H2779">
        <f>IFERROR(VLOOKUP($A2779,OSA!$BD:$BD,1,0),0)</f>
        <v>0</v>
      </c>
      <c r="J2779" t="str">
        <f t="shared" si="192"/>
        <v/>
      </c>
      <c r="N2779" s="4"/>
      <c r="U2779" s="69">
        <f t="shared" si="193"/>
        <v>0</v>
      </c>
      <c r="V2779" s="75">
        <f t="shared" si="194"/>
        <v>0</v>
      </c>
      <c r="W2779">
        <f>IFERROR(VLOOKUP($J2780,OSA!$BD:$BD,1,0),0)</f>
        <v>0</v>
      </c>
    </row>
    <row r="2780" spans="1:23" x14ac:dyDescent="0.35">
      <c r="A2780" t="str">
        <f t="shared" si="195"/>
        <v/>
      </c>
      <c r="H2780">
        <f>IFERROR(VLOOKUP($A2780,OSA!$BD:$BD,1,0),0)</f>
        <v>0</v>
      </c>
      <c r="J2780" t="str">
        <f t="shared" si="192"/>
        <v/>
      </c>
      <c r="N2780" s="4"/>
      <c r="U2780" s="69">
        <f t="shared" si="193"/>
        <v>0</v>
      </c>
      <c r="V2780" s="75">
        <f t="shared" si="194"/>
        <v>0</v>
      </c>
      <c r="W2780">
        <f>IFERROR(VLOOKUP($J2781,OSA!$BD:$BD,1,0),0)</f>
        <v>0</v>
      </c>
    </row>
    <row r="2781" spans="1:23" x14ac:dyDescent="0.35">
      <c r="A2781" t="str">
        <f t="shared" si="195"/>
        <v/>
      </c>
      <c r="H2781">
        <f>IFERROR(VLOOKUP($A2781,OSA!$BD:$BD,1,0),0)</f>
        <v>0</v>
      </c>
      <c r="J2781" t="str">
        <f t="shared" si="192"/>
        <v/>
      </c>
      <c r="N2781" s="4"/>
      <c r="U2781" s="69">
        <f t="shared" si="193"/>
        <v>0</v>
      </c>
      <c r="V2781" s="75">
        <f t="shared" si="194"/>
        <v>0</v>
      </c>
      <c r="W2781">
        <f>IFERROR(VLOOKUP($J2782,OSA!$BD:$BD,1,0),0)</f>
        <v>0</v>
      </c>
    </row>
    <row r="2782" spans="1:23" x14ac:dyDescent="0.35">
      <c r="A2782" t="str">
        <f t="shared" si="195"/>
        <v/>
      </c>
      <c r="H2782">
        <f>IFERROR(VLOOKUP($A2782,OSA!$BD:$BD,1,0),0)</f>
        <v>0</v>
      </c>
      <c r="J2782" t="str">
        <f t="shared" si="192"/>
        <v/>
      </c>
      <c r="N2782" s="4"/>
      <c r="U2782" s="69">
        <f t="shared" si="193"/>
        <v>0</v>
      </c>
      <c r="V2782" s="75">
        <f t="shared" si="194"/>
        <v>0</v>
      </c>
      <c r="W2782">
        <f>IFERROR(VLOOKUP($J2783,OSA!$BD:$BD,1,0),0)</f>
        <v>0</v>
      </c>
    </row>
    <row r="2783" spans="1:23" x14ac:dyDescent="0.35">
      <c r="A2783" t="str">
        <f t="shared" si="195"/>
        <v/>
      </c>
      <c r="H2783">
        <f>IFERROR(VLOOKUP($A2783,OSA!$BD:$BD,1,0),0)</f>
        <v>0</v>
      </c>
      <c r="J2783" t="str">
        <f t="shared" si="192"/>
        <v/>
      </c>
      <c r="N2783" s="4"/>
      <c r="U2783" s="69">
        <f t="shared" si="193"/>
        <v>0</v>
      </c>
      <c r="V2783" s="75">
        <f t="shared" si="194"/>
        <v>0</v>
      </c>
      <c r="W2783">
        <f>IFERROR(VLOOKUP($J2784,OSA!$BD:$BD,1,0),0)</f>
        <v>0</v>
      </c>
    </row>
    <row r="2784" spans="1:23" x14ac:dyDescent="0.35">
      <c r="A2784" t="str">
        <f t="shared" si="195"/>
        <v/>
      </c>
      <c r="H2784">
        <f>IFERROR(VLOOKUP($A2784,OSA!$BD:$BD,1,0),0)</f>
        <v>0</v>
      </c>
      <c r="J2784" t="str">
        <f t="shared" si="192"/>
        <v/>
      </c>
      <c r="N2784" s="4"/>
      <c r="U2784" s="69">
        <f t="shared" si="193"/>
        <v>0</v>
      </c>
      <c r="V2784" s="75">
        <f t="shared" si="194"/>
        <v>0</v>
      </c>
      <c r="W2784">
        <f>IFERROR(VLOOKUP($J2785,OSA!$BD:$BD,1,0),0)</f>
        <v>0</v>
      </c>
    </row>
    <row r="2785" spans="1:23" x14ac:dyDescent="0.35">
      <c r="A2785" t="str">
        <f t="shared" si="195"/>
        <v/>
      </c>
      <c r="H2785">
        <f>IFERROR(VLOOKUP($A2785,OSA!$BD:$BD,1,0),0)</f>
        <v>0</v>
      </c>
      <c r="J2785" t="str">
        <f t="shared" si="192"/>
        <v/>
      </c>
      <c r="N2785" s="4"/>
      <c r="U2785" s="69">
        <f t="shared" si="193"/>
        <v>0</v>
      </c>
      <c r="V2785" s="75">
        <f t="shared" si="194"/>
        <v>0</v>
      </c>
      <c r="W2785">
        <f>IFERROR(VLOOKUP($J2786,OSA!$BD:$BD,1,0),0)</f>
        <v>0</v>
      </c>
    </row>
    <row r="2786" spans="1:23" x14ac:dyDescent="0.35">
      <c r="A2786" t="str">
        <f t="shared" si="195"/>
        <v/>
      </c>
      <c r="H2786">
        <f>IFERROR(VLOOKUP($A2786,OSA!$BD:$BD,1,0),0)</f>
        <v>0</v>
      </c>
      <c r="J2786" t="str">
        <f t="shared" si="192"/>
        <v/>
      </c>
      <c r="N2786" s="4"/>
      <c r="U2786" s="69">
        <f t="shared" si="193"/>
        <v>0</v>
      </c>
      <c r="V2786" s="75">
        <f t="shared" si="194"/>
        <v>0</v>
      </c>
      <c r="W2786">
        <f>IFERROR(VLOOKUP($J2787,OSA!$BD:$BD,1,0),0)</f>
        <v>0</v>
      </c>
    </row>
    <row r="2787" spans="1:23" x14ac:dyDescent="0.35">
      <c r="A2787" t="str">
        <f t="shared" si="195"/>
        <v/>
      </c>
      <c r="H2787">
        <f>IFERROR(VLOOKUP($A2787,OSA!$BD:$BD,1,0),0)</f>
        <v>0</v>
      </c>
      <c r="J2787" t="str">
        <f t="shared" si="192"/>
        <v/>
      </c>
      <c r="N2787" s="4"/>
      <c r="U2787" s="69">
        <f t="shared" si="193"/>
        <v>0</v>
      </c>
      <c r="V2787" s="75">
        <f t="shared" si="194"/>
        <v>0</v>
      </c>
      <c r="W2787">
        <f>IFERROR(VLOOKUP($J2788,OSA!$BD:$BD,1,0),0)</f>
        <v>0</v>
      </c>
    </row>
    <row r="2788" spans="1:23" x14ac:dyDescent="0.35">
      <c r="A2788" t="str">
        <f t="shared" si="195"/>
        <v/>
      </c>
      <c r="H2788">
        <f>IFERROR(VLOOKUP($A2788,OSA!$BD:$BD,1,0),0)</f>
        <v>0</v>
      </c>
      <c r="J2788" t="str">
        <f t="shared" si="192"/>
        <v/>
      </c>
      <c r="N2788" s="4"/>
      <c r="U2788" s="69">
        <f t="shared" si="193"/>
        <v>0</v>
      </c>
      <c r="V2788" s="75">
        <f t="shared" si="194"/>
        <v>0</v>
      </c>
      <c r="W2788">
        <f>IFERROR(VLOOKUP($J2789,OSA!$BD:$BD,1,0),0)</f>
        <v>0</v>
      </c>
    </row>
    <row r="2789" spans="1:23" x14ac:dyDescent="0.35">
      <c r="A2789" t="str">
        <f t="shared" si="195"/>
        <v/>
      </c>
      <c r="H2789">
        <f>IFERROR(VLOOKUP($A2789,OSA!$BD:$BD,1,0),0)</f>
        <v>0</v>
      </c>
      <c r="J2789" t="str">
        <f t="shared" ref="J2789:J2852" si="196">K2789&amp;N2789</f>
        <v/>
      </c>
      <c r="N2789" s="4"/>
      <c r="U2789" s="69">
        <f t="shared" si="193"/>
        <v>0</v>
      </c>
      <c r="V2789" s="75">
        <f t="shared" si="194"/>
        <v>0</v>
      </c>
      <c r="W2789">
        <f>IFERROR(VLOOKUP($J2790,OSA!$BD:$BD,1,0),0)</f>
        <v>0</v>
      </c>
    </row>
    <row r="2790" spans="1:23" x14ac:dyDescent="0.35">
      <c r="A2790" t="str">
        <f t="shared" si="195"/>
        <v/>
      </c>
      <c r="H2790">
        <f>IFERROR(VLOOKUP($A2790,OSA!$BD:$BD,1,0),0)</f>
        <v>0</v>
      </c>
      <c r="J2790" t="str">
        <f t="shared" si="196"/>
        <v/>
      </c>
      <c r="N2790" s="4"/>
      <c r="U2790" s="69">
        <f t="shared" si="193"/>
        <v>0</v>
      </c>
      <c r="V2790" s="75">
        <f t="shared" si="194"/>
        <v>0</v>
      </c>
      <c r="W2790">
        <f>IFERROR(VLOOKUP($J2791,OSA!$BD:$BD,1,0),0)</f>
        <v>0</v>
      </c>
    </row>
    <row r="2791" spans="1:23" x14ac:dyDescent="0.35">
      <c r="A2791" t="str">
        <f t="shared" si="195"/>
        <v/>
      </c>
      <c r="H2791">
        <f>IFERROR(VLOOKUP($A2791,OSA!$BD:$BD,1,0),0)</f>
        <v>0</v>
      </c>
      <c r="J2791" t="str">
        <f t="shared" si="196"/>
        <v/>
      </c>
      <c r="N2791" s="4"/>
      <c r="U2791" s="69">
        <f t="shared" ref="U2791:U2854" si="197">SUM(O2791:Q2791)/3</f>
        <v>0</v>
      </c>
      <c r="V2791" s="75">
        <f t="shared" ref="V2791:V2854" si="198">SUM(R2791:T2791)/3</f>
        <v>0</v>
      </c>
      <c r="W2791">
        <f>IFERROR(VLOOKUP($J2792,OSA!$BD:$BD,1,0),0)</f>
        <v>0</v>
      </c>
    </row>
    <row r="2792" spans="1:23" x14ac:dyDescent="0.35">
      <c r="A2792" t="str">
        <f t="shared" si="195"/>
        <v/>
      </c>
      <c r="H2792">
        <f>IFERROR(VLOOKUP($A2792,OSA!$BD:$BD,1,0),0)</f>
        <v>0</v>
      </c>
      <c r="J2792" t="str">
        <f t="shared" si="196"/>
        <v/>
      </c>
      <c r="N2792" s="4"/>
      <c r="U2792" s="69">
        <f t="shared" si="197"/>
        <v>0</v>
      </c>
      <c r="V2792" s="75">
        <f t="shared" si="198"/>
        <v>0</v>
      </c>
      <c r="W2792">
        <f>IFERROR(VLOOKUP($J2793,OSA!$BD:$BD,1,0),0)</f>
        <v>0</v>
      </c>
    </row>
    <row r="2793" spans="1:23" x14ac:dyDescent="0.35">
      <c r="A2793" t="str">
        <f t="shared" si="195"/>
        <v/>
      </c>
      <c r="H2793">
        <f>IFERROR(VLOOKUP($A2793,OSA!$BD:$BD,1,0),0)</f>
        <v>0</v>
      </c>
      <c r="J2793" t="str">
        <f t="shared" si="196"/>
        <v/>
      </c>
      <c r="N2793" s="4"/>
      <c r="U2793" s="69">
        <f t="shared" si="197"/>
        <v>0</v>
      </c>
      <c r="V2793" s="75">
        <f t="shared" si="198"/>
        <v>0</v>
      </c>
      <c r="W2793">
        <f>IFERROR(VLOOKUP($J2794,OSA!$BD:$BD,1,0),0)</f>
        <v>0</v>
      </c>
    </row>
    <row r="2794" spans="1:23" x14ac:dyDescent="0.35">
      <c r="A2794" t="str">
        <f t="shared" si="195"/>
        <v/>
      </c>
      <c r="H2794">
        <f>IFERROR(VLOOKUP($A2794,OSA!$BD:$BD,1,0),0)</f>
        <v>0</v>
      </c>
      <c r="J2794" t="str">
        <f t="shared" si="196"/>
        <v/>
      </c>
      <c r="N2794" s="4"/>
      <c r="U2794" s="69">
        <f t="shared" si="197"/>
        <v>0</v>
      </c>
      <c r="V2794" s="75">
        <f t="shared" si="198"/>
        <v>0</v>
      </c>
      <c r="W2794">
        <f>IFERROR(VLOOKUP($J2795,OSA!$BD:$BD,1,0),0)</f>
        <v>0</v>
      </c>
    </row>
    <row r="2795" spans="1:23" x14ac:dyDescent="0.35">
      <c r="A2795" t="str">
        <f t="shared" si="195"/>
        <v/>
      </c>
      <c r="H2795">
        <f>IFERROR(VLOOKUP($A2795,OSA!$BD:$BD,1,0),0)</f>
        <v>0</v>
      </c>
      <c r="J2795" t="str">
        <f t="shared" si="196"/>
        <v/>
      </c>
      <c r="N2795" s="4"/>
      <c r="U2795" s="69">
        <f t="shared" si="197"/>
        <v>0</v>
      </c>
      <c r="V2795" s="75">
        <f t="shared" si="198"/>
        <v>0</v>
      </c>
      <c r="W2795">
        <f>IFERROR(VLOOKUP($J2796,OSA!$BD:$BD,1,0),0)</f>
        <v>0</v>
      </c>
    </row>
    <row r="2796" spans="1:23" x14ac:dyDescent="0.35">
      <c r="A2796" t="str">
        <f t="shared" si="195"/>
        <v/>
      </c>
      <c r="H2796">
        <f>IFERROR(VLOOKUP($A2796,OSA!$BD:$BD,1,0),0)</f>
        <v>0</v>
      </c>
      <c r="J2796" t="str">
        <f t="shared" si="196"/>
        <v/>
      </c>
      <c r="N2796" s="4"/>
      <c r="U2796" s="69">
        <f t="shared" si="197"/>
        <v>0</v>
      </c>
      <c r="V2796" s="75">
        <f t="shared" si="198"/>
        <v>0</v>
      </c>
      <c r="W2796">
        <f>IFERROR(VLOOKUP($J2797,OSA!$BD:$BD,1,0),0)</f>
        <v>0</v>
      </c>
    </row>
    <row r="2797" spans="1:23" x14ac:dyDescent="0.35">
      <c r="A2797" t="str">
        <f t="shared" si="195"/>
        <v/>
      </c>
      <c r="H2797">
        <f>IFERROR(VLOOKUP($A2797,OSA!$BD:$BD,1,0),0)</f>
        <v>0</v>
      </c>
      <c r="J2797" t="str">
        <f t="shared" si="196"/>
        <v/>
      </c>
      <c r="N2797" s="4"/>
      <c r="U2797" s="69">
        <f t="shared" si="197"/>
        <v>0</v>
      </c>
      <c r="V2797" s="75">
        <f t="shared" si="198"/>
        <v>0</v>
      </c>
      <c r="W2797">
        <f>IFERROR(VLOOKUP($J2798,OSA!$BD:$BD,1,0),0)</f>
        <v>0</v>
      </c>
    </row>
    <row r="2798" spans="1:23" x14ac:dyDescent="0.35">
      <c r="A2798" t="str">
        <f t="shared" si="195"/>
        <v/>
      </c>
      <c r="H2798">
        <f>IFERROR(VLOOKUP($A2798,OSA!$BD:$BD,1,0),0)</f>
        <v>0</v>
      </c>
      <c r="J2798" t="str">
        <f t="shared" si="196"/>
        <v/>
      </c>
      <c r="N2798" s="4"/>
      <c r="U2798" s="69">
        <f t="shared" si="197"/>
        <v>0</v>
      </c>
      <c r="V2798" s="75">
        <f t="shared" si="198"/>
        <v>0</v>
      </c>
      <c r="W2798">
        <f>IFERROR(VLOOKUP($J2799,OSA!$BD:$BD,1,0),0)</f>
        <v>0</v>
      </c>
    </row>
    <row r="2799" spans="1:23" x14ac:dyDescent="0.35">
      <c r="A2799" t="str">
        <f t="shared" si="195"/>
        <v/>
      </c>
      <c r="H2799">
        <f>IFERROR(VLOOKUP($A2799,OSA!$BD:$BD,1,0),0)</f>
        <v>0</v>
      </c>
      <c r="J2799" t="str">
        <f t="shared" si="196"/>
        <v/>
      </c>
      <c r="N2799" s="4"/>
      <c r="U2799" s="69">
        <f t="shared" si="197"/>
        <v>0</v>
      </c>
      <c r="V2799" s="75">
        <f t="shared" si="198"/>
        <v>0</v>
      </c>
      <c r="W2799">
        <f>IFERROR(VLOOKUP($J2800,OSA!$BD:$BD,1,0),0)</f>
        <v>0</v>
      </c>
    </row>
    <row r="2800" spans="1:23" x14ac:dyDescent="0.35">
      <c r="A2800" t="str">
        <f t="shared" si="195"/>
        <v/>
      </c>
      <c r="H2800">
        <f>IFERROR(VLOOKUP($A2800,OSA!$BD:$BD,1,0),0)</f>
        <v>0</v>
      </c>
      <c r="J2800" t="str">
        <f t="shared" si="196"/>
        <v/>
      </c>
      <c r="N2800" s="4"/>
      <c r="U2800" s="69">
        <f t="shared" si="197"/>
        <v>0</v>
      </c>
      <c r="V2800" s="75">
        <f t="shared" si="198"/>
        <v>0</v>
      </c>
      <c r="W2800">
        <f>IFERROR(VLOOKUP($J2801,OSA!$BD:$BD,1,0),0)</f>
        <v>0</v>
      </c>
    </row>
    <row r="2801" spans="1:23" x14ac:dyDescent="0.35">
      <c r="A2801" t="str">
        <f t="shared" si="195"/>
        <v/>
      </c>
      <c r="H2801">
        <f>IFERROR(VLOOKUP($A2801,OSA!$BD:$BD,1,0),0)</f>
        <v>0</v>
      </c>
      <c r="J2801" t="str">
        <f t="shared" si="196"/>
        <v/>
      </c>
      <c r="N2801" s="4"/>
      <c r="U2801" s="69">
        <f t="shared" si="197"/>
        <v>0</v>
      </c>
      <c r="V2801" s="75">
        <f t="shared" si="198"/>
        <v>0</v>
      </c>
      <c r="W2801">
        <f>IFERROR(VLOOKUP($J2802,OSA!$BD:$BD,1,0),0)</f>
        <v>0</v>
      </c>
    </row>
    <row r="2802" spans="1:23" x14ac:dyDescent="0.35">
      <c r="A2802" t="str">
        <f t="shared" si="195"/>
        <v/>
      </c>
      <c r="H2802">
        <f>IFERROR(VLOOKUP($A2802,OSA!$BD:$BD,1,0),0)</f>
        <v>0</v>
      </c>
      <c r="J2802" t="str">
        <f t="shared" si="196"/>
        <v/>
      </c>
      <c r="N2802" s="4"/>
      <c r="U2802" s="69">
        <f t="shared" si="197"/>
        <v>0</v>
      </c>
      <c r="V2802" s="75">
        <f t="shared" si="198"/>
        <v>0</v>
      </c>
      <c r="W2802">
        <f>IFERROR(VLOOKUP($J2803,OSA!$BD:$BD,1,0),0)</f>
        <v>0</v>
      </c>
    </row>
    <row r="2803" spans="1:23" x14ac:dyDescent="0.35">
      <c r="A2803" t="str">
        <f t="shared" si="195"/>
        <v/>
      </c>
      <c r="H2803">
        <f>IFERROR(VLOOKUP($A2803,OSA!$BD:$BD,1,0),0)</f>
        <v>0</v>
      </c>
      <c r="J2803" t="str">
        <f t="shared" si="196"/>
        <v/>
      </c>
      <c r="N2803" s="4"/>
      <c r="U2803" s="69">
        <f t="shared" si="197"/>
        <v>0</v>
      </c>
      <c r="V2803" s="75">
        <f t="shared" si="198"/>
        <v>0</v>
      </c>
      <c r="W2803">
        <f>IFERROR(VLOOKUP($J2804,OSA!$BD:$BD,1,0),0)</f>
        <v>0</v>
      </c>
    </row>
    <row r="2804" spans="1:23" x14ac:dyDescent="0.35">
      <c r="A2804" t="str">
        <f t="shared" si="195"/>
        <v/>
      </c>
      <c r="H2804">
        <f>IFERROR(VLOOKUP($A2804,OSA!$BD:$BD,1,0),0)</f>
        <v>0</v>
      </c>
      <c r="J2804" t="str">
        <f t="shared" si="196"/>
        <v/>
      </c>
      <c r="N2804" s="4"/>
      <c r="U2804" s="69">
        <f t="shared" si="197"/>
        <v>0</v>
      </c>
      <c r="V2804" s="75">
        <f t="shared" si="198"/>
        <v>0</v>
      </c>
      <c r="W2804">
        <f>IFERROR(VLOOKUP($J2805,OSA!$BD:$BD,1,0),0)</f>
        <v>0</v>
      </c>
    </row>
    <row r="2805" spans="1:23" x14ac:dyDescent="0.35">
      <c r="A2805" t="str">
        <f t="shared" si="195"/>
        <v/>
      </c>
      <c r="H2805">
        <f>IFERROR(VLOOKUP($A2805,OSA!$BD:$BD,1,0),0)</f>
        <v>0</v>
      </c>
      <c r="J2805" t="str">
        <f t="shared" si="196"/>
        <v/>
      </c>
      <c r="N2805" s="4"/>
      <c r="U2805" s="69">
        <f t="shared" si="197"/>
        <v>0</v>
      </c>
      <c r="V2805" s="75">
        <f t="shared" si="198"/>
        <v>0</v>
      </c>
      <c r="W2805">
        <f>IFERROR(VLOOKUP($J2806,OSA!$BD:$BD,1,0),0)</f>
        <v>0</v>
      </c>
    </row>
    <row r="2806" spans="1:23" x14ac:dyDescent="0.35">
      <c r="A2806" t="str">
        <f t="shared" si="195"/>
        <v/>
      </c>
      <c r="H2806">
        <f>IFERROR(VLOOKUP($A2806,OSA!$BD:$BD,1,0),0)</f>
        <v>0</v>
      </c>
      <c r="J2806" t="str">
        <f t="shared" si="196"/>
        <v/>
      </c>
      <c r="N2806" s="4"/>
      <c r="U2806" s="69">
        <f t="shared" si="197"/>
        <v>0</v>
      </c>
      <c r="V2806" s="75">
        <f t="shared" si="198"/>
        <v>0</v>
      </c>
      <c r="W2806">
        <f>IFERROR(VLOOKUP($J2807,OSA!$BD:$BD,1,0),0)</f>
        <v>0</v>
      </c>
    </row>
    <row r="2807" spans="1:23" x14ac:dyDescent="0.35">
      <c r="A2807" t="str">
        <f t="shared" si="195"/>
        <v/>
      </c>
      <c r="H2807">
        <f>IFERROR(VLOOKUP($A2807,OSA!$BD:$BD,1,0),0)</f>
        <v>0</v>
      </c>
      <c r="J2807" t="str">
        <f t="shared" si="196"/>
        <v/>
      </c>
      <c r="N2807" s="4"/>
      <c r="U2807" s="69">
        <f t="shared" si="197"/>
        <v>0</v>
      </c>
      <c r="V2807" s="75">
        <f t="shared" si="198"/>
        <v>0</v>
      </c>
      <c r="W2807">
        <f>IFERROR(VLOOKUP($J2808,OSA!$BD:$BD,1,0),0)</f>
        <v>0</v>
      </c>
    </row>
    <row r="2808" spans="1:23" x14ac:dyDescent="0.35">
      <c r="A2808" t="str">
        <f t="shared" si="195"/>
        <v/>
      </c>
      <c r="H2808">
        <f>IFERROR(VLOOKUP($A2808,OSA!$BD:$BD,1,0),0)</f>
        <v>0</v>
      </c>
      <c r="J2808" t="str">
        <f t="shared" si="196"/>
        <v/>
      </c>
      <c r="N2808" s="4"/>
      <c r="U2808" s="69">
        <f t="shared" si="197"/>
        <v>0</v>
      </c>
      <c r="V2808" s="75">
        <f t="shared" si="198"/>
        <v>0</v>
      </c>
      <c r="W2808">
        <f>IFERROR(VLOOKUP($J2809,OSA!$BD:$BD,1,0),0)</f>
        <v>0</v>
      </c>
    </row>
    <row r="2809" spans="1:23" x14ac:dyDescent="0.35">
      <c r="A2809" t="str">
        <f t="shared" si="195"/>
        <v/>
      </c>
      <c r="H2809">
        <f>IFERROR(VLOOKUP($A2809,OSA!$BD:$BD,1,0),0)</f>
        <v>0</v>
      </c>
      <c r="J2809" t="str">
        <f t="shared" si="196"/>
        <v/>
      </c>
      <c r="N2809" s="4"/>
      <c r="U2809" s="69">
        <f t="shared" si="197"/>
        <v>0</v>
      </c>
      <c r="V2809" s="75">
        <f t="shared" si="198"/>
        <v>0</v>
      </c>
      <c r="W2809">
        <f>IFERROR(VLOOKUP($J2810,OSA!$BD:$BD,1,0),0)</f>
        <v>0</v>
      </c>
    </row>
    <row r="2810" spans="1:23" x14ac:dyDescent="0.35">
      <c r="A2810" t="str">
        <f t="shared" si="195"/>
        <v/>
      </c>
      <c r="H2810">
        <f>IFERROR(VLOOKUP($A2810,OSA!$BD:$BD,1,0),0)</f>
        <v>0</v>
      </c>
      <c r="J2810" t="str">
        <f t="shared" si="196"/>
        <v/>
      </c>
      <c r="N2810" s="4"/>
      <c r="U2810" s="69">
        <f t="shared" si="197"/>
        <v>0</v>
      </c>
      <c r="V2810" s="75">
        <f t="shared" si="198"/>
        <v>0</v>
      </c>
      <c r="W2810">
        <f>IFERROR(VLOOKUP($J2811,OSA!$BD:$BD,1,0),0)</f>
        <v>0</v>
      </c>
    </row>
    <row r="2811" spans="1:23" x14ac:dyDescent="0.35">
      <c r="A2811" t="str">
        <f t="shared" si="195"/>
        <v/>
      </c>
      <c r="H2811">
        <f>IFERROR(VLOOKUP($A2811,OSA!$BD:$BD,1,0),0)</f>
        <v>0</v>
      </c>
      <c r="J2811" t="str">
        <f t="shared" si="196"/>
        <v/>
      </c>
      <c r="N2811" s="4"/>
      <c r="U2811" s="69">
        <f t="shared" si="197"/>
        <v>0</v>
      </c>
      <c r="V2811" s="75">
        <f t="shared" si="198"/>
        <v>0</v>
      </c>
      <c r="W2811">
        <f>IFERROR(VLOOKUP($J2812,OSA!$BD:$BD,1,0),0)</f>
        <v>0</v>
      </c>
    </row>
    <row r="2812" spans="1:23" x14ac:dyDescent="0.35">
      <c r="A2812" t="str">
        <f t="shared" si="195"/>
        <v/>
      </c>
      <c r="H2812">
        <f>IFERROR(VLOOKUP($A2812,OSA!$BD:$BD,1,0),0)</f>
        <v>0</v>
      </c>
      <c r="J2812" t="str">
        <f t="shared" si="196"/>
        <v/>
      </c>
      <c r="N2812" s="4"/>
      <c r="U2812" s="69">
        <f t="shared" si="197"/>
        <v>0</v>
      </c>
      <c r="V2812" s="75">
        <f t="shared" si="198"/>
        <v>0</v>
      </c>
      <c r="W2812">
        <f>IFERROR(VLOOKUP($J2813,OSA!$BD:$BD,1,0),0)</f>
        <v>0</v>
      </c>
    </row>
    <row r="2813" spans="1:23" x14ac:dyDescent="0.35">
      <c r="A2813" t="str">
        <f t="shared" si="195"/>
        <v/>
      </c>
      <c r="H2813">
        <f>IFERROR(VLOOKUP($A2813,OSA!$BD:$BD,1,0),0)</f>
        <v>0</v>
      </c>
      <c r="J2813" t="str">
        <f t="shared" si="196"/>
        <v/>
      </c>
      <c r="N2813" s="4"/>
      <c r="U2813" s="69">
        <f t="shared" si="197"/>
        <v>0</v>
      </c>
      <c r="V2813" s="75">
        <f t="shared" si="198"/>
        <v>0</v>
      </c>
      <c r="W2813">
        <f>IFERROR(VLOOKUP($J2814,OSA!$BD:$BD,1,0),0)</f>
        <v>0</v>
      </c>
    </row>
    <row r="2814" spans="1:23" x14ac:dyDescent="0.35">
      <c r="A2814" t="str">
        <f t="shared" si="195"/>
        <v/>
      </c>
      <c r="H2814">
        <f>IFERROR(VLOOKUP($A2814,OSA!$BD:$BD,1,0),0)</f>
        <v>0</v>
      </c>
      <c r="J2814" t="str">
        <f t="shared" si="196"/>
        <v/>
      </c>
      <c r="N2814" s="4"/>
      <c r="U2814" s="69">
        <f t="shared" si="197"/>
        <v>0</v>
      </c>
      <c r="V2814" s="75">
        <f t="shared" si="198"/>
        <v>0</v>
      </c>
      <c r="W2814">
        <f>IFERROR(VLOOKUP($J2815,OSA!$BD:$BD,1,0),0)</f>
        <v>0</v>
      </c>
    </row>
    <row r="2815" spans="1:23" x14ac:dyDescent="0.35">
      <c r="A2815" t="str">
        <f t="shared" si="195"/>
        <v/>
      </c>
      <c r="H2815">
        <f>IFERROR(VLOOKUP($A2815,OSA!$BD:$BD,1,0),0)</f>
        <v>0</v>
      </c>
      <c r="J2815" t="str">
        <f t="shared" si="196"/>
        <v/>
      </c>
      <c r="N2815" s="4"/>
      <c r="U2815" s="69">
        <f t="shared" si="197"/>
        <v>0</v>
      </c>
      <c r="V2815" s="75">
        <f t="shared" si="198"/>
        <v>0</v>
      </c>
      <c r="W2815">
        <f>IFERROR(VLOOKUP($J2816,OSA!$BD:$BD,1,0),0)</f>
        <v>0</v>
      </c>
    </row>
    <row r="2816" spans="1:23" x14ac:dyDescent="0.35">
      <c r="A2816" t="str">
        <f t="shared" si="195"/>
        <v/>
      </c>
      <c r="H2816">
        <f>IFERROR(VLOOKUP($A2816,OSA!$BD:$BD,1,0),0)</f>
        <v>0</v>
      </c>
      <c r="J2816" t="str">
        <f t="shared" si="196"/>
        <v/>
      </c>
      <c r="N2816" s="4"/>
      <c r="U2816" s="69">
        <f t="shared" si="197"/>
        <v>0</v>
      </c>
      <c r="V2816" s="75">
        <f t="shared" si="198"/>
        <v>0</v>
      </c>
      <c r="W2816">
        <f>IFERROR(VLOOKUP($J2817,OSA!$BD:$BD,1,0),0)</f>
        <v>0</v>
      </c>
    </row>
    <row r="2817" spans="1:23" x14ac:dyDescent="0.35">
      <c r="A2817" t="str">
        <f t="shared" si="195"/>
        <v/>
      </c>
      <c r="H2817">
        <f>IFERROR(VLOOKUP($A2817,OSA!$BD:$BD,1,0),0)</f>
        <v>0</v>
      </c>
      <c r="J2817" t="str">
        <f t="shared" si="196"/>
        <v/>
      </c>
      <c r="N2817" s="4"/>
      <c r="U2817" s="69">
        <f t="shared" si="197"/>
        <v>0</v>
      </c>
      <c r="V2817" s="75">
        <f t="shared" si="198"/>
        <v>0</v>
      </c>
      <c r="W2817">
        <f>IFERROR(VLOOKUP($J2818,OSA!$BD:$BD,1,0),0)</f>
        <v>0</v>
      </c>
    </row>
    <row r="2818" spans="1:23" x14ac:dyDescent="0.35">
      <c r="A2818" t="str">
        <f t="shared" si="195"/>
        <v/>
      </c>
      <c r="H2818">
        <f>IFERROR(VLOOKUP($A2818,OSA!$BD:$BD,1,0),0)</f>
        <v>0</v>
      </c>
      <c r="J2818" t="str">
        <f t="shared" si="196"/>
        <v/>
      </c>
      <c r="N2818" s="4"/>
      <c r="U2818" s="69">
        <f t="shared" si="197"/>
        <v>0</v>
      </c>
      <c r="V2818" s="75">
        <f t="shared" si="198"/>
        <v>0</v>
      </c>
      <c r="W2818">
        <f>IFERROR(VLOOKUP($J2819,OSA!$BD:$BD,1,0),0)</f>
        <v>0</v>
      </c>
    </row>
    <row r="2819" spans="1:23" x14ac:dyDescent="0.35">
      <c r="A2819" t="str">
        <f t="shared" ref="A2819:A2882" si="199">B2819&amp;E2819</f>
        <v/>
      </c>
      <c r="H2819">
        <f>IFERROR(VLOOKUP($A2819,OSA!$BD:$BD,1,0),0)</f>
        <v>0</v>
      </c>
      <c r="J2819" t="str">
        <f t="shared" si="196"/>
        <v/>
      </c>
      <c r="N2819" s="4"/>
      <c r="U2819" s="69">
        <f t="shared" si="197"/>
        <v>0</v>
      </c>
      <c r="V2819" s="75">
        <f t="shared" si="198"/>
        <v>0</v>
      </c>
      <c r="W2819">
        <f>IFERROR(VLOOKUP($J2820,OSA!$BD:$BD,1,0),0)</f>
        <v>0</v>
      </c>
    </row>
    <row r="2820" spans="1:23" x14ac:dyDescent="0.35">
      <c r="A2820" t="str">
        <f t="shared" si="199"/>
        <v/>
      </c>
      <c r="H2820">
        <f>IFERROR(VLOOKUP($A2820,OSA!$BD:$BD,1,0),0)</f>
        <v>0</v>
      </c>
      <c r="J2820" t="str">
        <f t="shared" si="196"/>
        <v/>
      </c>
      <c r="N2820" s="4"/>
      <c r="U2820" s="69">
        <f t="shared" si="197"/>
        <v>0</v>
      </c>
      <c r="V2820" s="75">
        <f t="shared" si="198"/>
        <v>0</v>
      </c>
      <c r="W2820">
        <f>IFERROR(VLOOKUP($J2821,OSA!$BD:$BD,1,0),0)</f>
        <v>0</v>
      </c>
    </row>
    <row r="2821" spans="1:23" x14ac:dyDescent="0.35">
      <c r="A2821" t="str">
        <f t="shared" si="199"/>
        <v/>
      </c>
      <c r="H2821">
        <f>IFERROR(VLOOKUP($A2821,OSA!$BD:$BD,1,0),0)</f>
        <v>0</v>
      </c>
      <c r="J2821" t="str">
        <f t="shared" si="196"/>
        <v/>
      </c>
      <c r="N2821" s="4"/>
      <c r="U2821" s="69">
        <f t="shared" si="197"/>
        <v>0</v>
      </c>
      <c r="V2821" s="75">
        <f t="shared" si="198"/>
        <v>0</v>
      </c>
      <c r="W2821">
        <f>IFERROR(VLOOKUP($J2822,OSA!$BD:$BD,1,0),0)</f>
        <v>0</v>
      </c>
    </row>
    <row r="2822" spans="1:23" x14ac:dyDescent="0.35">
      <c r="A2822" t="str">
        <f t="shared" si="199"/>
        <v/>
      </c>
      <c r="H2822">
        <f>IFERROR(VLOOKUP($A2822,OSA!$BD:$BD,1,0),0)</f>
        <v>0</v>
      </c>
      <c r="J2822" t="str">
        <f t="shared" si="196"/>
        <v/>
      </c>
      <c r="N2822" s="4"/>
      <c r="U2822" s="69">
        <f t="shared" si="197"/>
        <v>0</v>
      </c>
      <c r="V2822" s="75">
        <f t="shared" si="198"/>
        <v>0</v>
      </c>
      <c r="W2822">
        <f>IFERROR(VLOOKUP($J2823,OSA!$BD:$BD,1,0),0)</f>
        <v>0</v>
      </c>
    </row>
    <row r="2823" spans="1:23" x14ac:dyDescent="0.35">
      <c r="A2823" t="str">
        <f t="shared" si="199"/>
        <v/>
      </c>
      <c r="H2823">
        <f>IFERROR(VLOOKUP($A2823,OSA!$BD:$BD,1,0),0)</f>
        <v>0</v>
      </c>
      <c r="J2823" t="str">
        <f t="shared" si="196"/>
        <v/>
      </c>
      <c r="N2823" s="4"/>
      <c r="U2823" s="69">
        <f t="shared" si="197"/>
        <v>0</v>
      </c>
      <c r="V2823" s="75">
        <f t="shared" si="198"/>
        <v>0</v>
      </c>
      <c r="W2823">
        <f>IFERROR(VLOOKUP($J2824,OSA!$BD:$BD,1,0),0)</f>
        <v>0</v>
      </c>
    </row>
    <row r="2824" spans="1:23" x14ac:dyDescent="0.35">
      <c r="A2824" t="str">
        <f t="shared" si="199"/>
        <v/>
      </c>
      <c r="H2824">
        <f>IFERROR(VLOOKUP($A2824,OSA!$BD:$BD,1,0),0)</f>
        <v>0</v>
      </c>
      <c r="J2824" t="str">
        <f t="shared" si="196"/>
        <v/>
      </c>
      <c r="N2824" s="4"/>
      <c r="U2824" s="69">
        <f t="shared" si="197"/>
        <v>0</v>
      </c>
      <c r="V2824" s="75">
        <f t="shared" si="198"/>
        <v>0</v>
      </c>
      <c r="W2824">
        <f>IFERROR(VLOOKUP($J2825,OSA!$BD:$BD,1,0),0)</f>
        <v>0</v>
      </c>
    </row>
    <row r="2825" spans="1:23" x14ac:dyDescent="0.35">
      <c r="A2825" t="str">
        <f t="shared" si="199"/>
        <v/>
      </c>
      <c r="H2825">
        <f>IFERROR(VLOOKUP($A2825,OSA!$BD:$BD,1,0),0)</f>
        <v>0</v>
      </c>
      <c r="J2825" t="str">
        <f t="shared" si="196"/>
        <v/>
      </c>
      <c r="N2825" s="4"/>
      <c r="U2825" s="69">
        <f t="shared" si="197"/>
        <v>0</v>
      </c>
      <c r="V2825" s="75">
        <f t="shared" si="198"/>
        <v>0</v>
      </c>
      <c r="W2825">
        <f>IFERROR(VLOOKUP($J2826,OSA!$BD:$BD,1,0),0)</f>
        <v>0</v>
      </c>
    </row>
    <row r="2826" spans="1:23" x14ac:dyDescent="0.35">
      <c r="A2826" t="str">
        <f t="shared" si="199"/>
        <v/>
      </c>
      <c r="H2826">
        <f>IFERROR(VLOOKUP($A2826,OSA!$BD:$BD,1,0),0)</f>
        <v>0</v>
      </c>
      <c r="J2826" t="str">
        <f t="shared" si="196"/>
        <v/>
      </c>
      <c r="N2826" s="4"/>
      <c r="U2826" s="69">
        <f t="shared" si="197"/>
        <v>0</v>
      </c>
      <c r="V2826" s="75">
        <f t="shared" si="198"/>
        <v>0</v>
      </c>
      <c r="W2826">
        <f>IFERROR(VLOOKUP($J2827,OSA!$BD:$BD,1,0),0)</f>
        <v>0</v>
      </c>
    </row>
    <row r="2827" spans="1:23" x14ac:dyDescent="0.35">
      <c r="A2827" t="str">
        <f t="shared" si="199"/>
        <v/>
      </c>
      <c r="H2827">
        <f>IFERROR(VLOOKUP($A2827,OSA!$BD:$BD,1,0),0)</f>
        <v>0</v>
      </c>
      <c r="J2827" t="str">
        <f t="shared" si="196"/>
        <v/>
      </c>
      <c r="N2827" s="4"/>
      <c r="U2827" s="69">
        <f t="shared" si="197"/>
        <v>0</v>
      </c>
      <c r="V2827" s="75">
        <f t="shared" si="198"/>
        <v>0</v>
      </c>
      <c r="W2827">
        <f>IFERROR(VLOOKUP($J2828,OSA!$BD:$BD,1,0),0)</f>
        <v>0</v>
      </c>
    </row>
    <row r="2828" spans="1:23" x14ac:dyDescent="0.35">
      <c r="A2828" t="str">
        <f t="shared" si="199"/>
        <v/>
      </c>
      <c r="H2828">
        <f>IFERROR(VLOOKUP($A2828,OSA!$BD:$BD,1,0),0)</f>
        <v>0</v>
      </c>
      <c r="J2828" t="str">
        <f t="shared" si="196"/>
        <v/>
      </c>
      <c r="N2828" s="4"/>
      <c r="U2828" s="69">
        <f t="shared" si="197"/>
        <v>0</v>
      </c>
      <c r="V2828" s="75">
        <f t="shared" si="198"/>
        <v>0</v>
      </c>
      <c r="W2828">
        <f>IFERROR(VLOOKUP($J2829,OSA!$BD:$BD,1,0),0)</f>
        <v>0</v>
      </c>
    </row>
    <row r="2829" spans="1:23" x14ac:dyDescent="0.35">
      <c r="A2829" t="str">
        <f t="shared" si="199"/>
        <v/>
      </c>
      <c r="H2829">
        <f>IFERROR(VLOOKUP($A2829,OSA!$BD:$BD,1,0),0)</f>
        <v>0</v>
      </c>
      <c r="J2829" t="str">
        <f t="shared" si="196"/>
        <v/>
      </c>
      <c r="N2829" s="4"/>
      <c r="U2829" s="69">
        <f t="shared" si="197"/>
        <v>0</v>
      </c>
      <c r="V2829" s="75">
        <f t="shared" si="198"/>
        <v>0</v>
      </c>
      <c r="W2829">
        <f>IFERROR(VLOOKUP($J2830,OSA!$BD:$BD,1,0),0)</f>
        <v>0</v>
      </c>
    </row>
    <row r="2830" spans="1:23" x14ac:dyDescent="0.35">
      <c r="A2830" t="str">
        <f t="shared" si="199"/>
        <v/>
      </c>
      <c r="H2830">
        <f>IFERROR(VLOOKUP($A2830,OSA!$BD:$BD,1,0),0)</f>
        <v>0</v>
      </c>
      <c r="J2830" t="str">
        <f t="shared" si="196"/>
        <v/>
      </c>
      <c r="N2830" s="4"/>
      <c r="U2830" s="69">
        <f t="shared" si="197"/>
        <v>0</v>
      </c>
      <c r="V2830" s="75">
        <f t="shared" si="198"/>
        <v>0</v>
      </c>
      <c r="W2830">
        <f>IFERROR(VLOOKUP($J2831,OSA!$BD:$BD,1,0),0)</f>
        <v>0</v>
      </c>
    </row>
    <row r="2831" spans="1:23" x14ac:dyDescent="0.35">
      <c r="A2831" t="str">
        <f t="shared" si="199"/>
        <v/>
      </c>
      <c r="H2831">
        <f>IFERROR(VLOOKUP($A2831,OSA!$BD:$BD,1,0),0)</f>
        <v>0</v>
      </c>
      <c r="J2831" t="str">
        <f t="shared" si="196"/>
        <v/>
      </c>
      <c r="N2831" s="4"/>
      <c r="U2831" s="69">
        <f t="shared" si="197"/>
        <v>0</v>
      </c>
      <c r="V2831" s="75">
        <f t="shared" si="198"/>
        <v>0</v>
      </c>
      <c r="W2831">
        <f>IFERROR(VLOOKUP($J2832,OSA!$BD:$BD,1,0),0)</f>
        <v>0</v>
      </c>
    </row>
    <row r="2832" spans="1:23" x14ac:dyDescent="0.35">
      <c r="A2832" t="str">
        <f t="shared" si="199"/>
        <v/>
      </c>
      <c r="H2832">
        <f>IFERROR(VLOOKUP($A2832,OSA!$BD:$BD,1,0),0)</f>
        <v>0</v>
      </c>
      <c r="J2832" t="str">
        <f t="shared" si="196"/>
        <v/>
      </c>
      <c r="N2832" s="4"/>
      <c r="U2832" s="69">
        <f t="shared" si="197"/>
        <v>0</v>
      </c>
      <c r="V2832" s="75">
        <f t="shared" si="198"/>
        <v>0</v>
      </c>
      <c r="W2832">
        <f>IFERROR(VLOOKUP($J2833,OSA!$BD:$BD,1,0),0)</f>
        <v>0</v>
      </c>
    </row>
    <row r="2833" spans="1:23" x14ac:dyDescent="0.35">
      <c r="A2833" t="str">
        <f t="shared" si="199"/>
        <v/>
      </c>
      <c r="H2833">
        <f>IFERROR(VLOOKUP($A2833,OSA!$BD:$BD,1,0),0)</f>
        <v>0</v>
      </c>
      <c r="J2833" t="str">
        <f t="shared" si="196"/>
        <v/>
      </c>
      <c r="N2833" s="4"/>
      <c r="U2833" s="69">
        <f t="shared" si="197"/>
        <v>0</v>
      </c>
      <c r="V2833" s="75">
        <f t="shared" si="198"/>
        <v>0</v>
      </c>
      <c r="W2833">
        <f>IFERROR(VLOOKUP($J2834,OSA!$BD:$BD,1,0),0)</f>
        <v>0</v>
      </c>
    </row>
    <row r="2834" spans="1:23" x14ac:dyDescent="0.35">
      <c r="A2834" t="str">
        <f t="shared" si="199"/>
        <v/>
      </c>
      <c r="H2834">
        <f>IFERROR(VLOOKUP($A2834,OSA!$BD:$BD,1,0),0)</f>
        <v>0</v>
      </c>
      <c r="J2834" t="str">
        <f t="shared" si="196"/>
        <v/>
      </c>
      <c r="N2834" s="4"/>
      <c r="U2834" s="69">
        <f t="shared" si="197"/>
        <v>0</v>
      </c>
      <c r="V2834" s="75">
        <f t="shared" si="198"/>
        <v>0</v>
      </c>
      <c r="W2834">
        <f>IFERROR(VLOOKUP($J2835,OSA!$BD:$BD,1,0),0)</f>
        <v>0</v>
      </c>
    </row>
    <row r="2835" spans="1:23" x14ac:dyDescent="0.35">
      <c r="A2835" t="str">
        <f t="shared" si="199"/>
        <v/>
      </c>
      <c r="H2835">
        <f>IFERROR(VLOOKUP($A2835,OSA!$BD:$BD,1,0),0)</f>
        <v>0</v>
      </c>
      <c r="J2835" t="str">
        <f t="shared" si="196"/>
        <v/>
      </c>
      <c r="N2835" s="4"/>
      <c r="U2835" s="69">
        <f t="shared" si="197"/>
        <v>0</v>
      </c>
      <c r="V2835" s="75">
        <f t="shared" si="198"/>
        <v>0</v>
      </c>
      <c r="W2835">
        <f>IFERROR(VLOOKUP($J2836,OSA!$BD:$BD,1,0),0)</f>
        <v>0</v>
      </c>
    </row>
    <row r="2836" spans="1:23" x14ac:dyDescent="0.35">
      <c r="A2836" t="str">
        <f t="shared" si="199"/>
        <v/>
      </c>
      <c r="H2836">
        <f>IFERROR(VLOOKUP($A2836,OSA!$BD:$BD,1,0),0)</f>
        <v>0</v>
      </c>
      <c r="J2836" t="str">
        <f t="shared" si="196"/>
        <v/>
      </c>
      <c r="N2836" s="4"/>
      <c r="U2836" s="69">
        <f t="shared" si="197"/>
        <v>0</v>
      </c>
      <c r="V2836" s="75">
        <f t="shared" si="198"/>
        <v>0</v>
      </c>
      <c r="W2836">
        <f>IFERROR(VLOOKUP($J2837,OSA!$BD:$BD,1,0),0)</f>
        <v>0</v>
      </c>
    </row>
    <row r="2837" spans="1:23" x14ac:dyDescent="0.35">
      <c r="A2837" t="str">
        <f t="shared" si="199"/>
        <v/>
      </c>
      <c r="H2837">
        <f>IFERROR(VLOOKUP($A2837,OSA!$BD:$BD,1,0),0)</f>
        <v>0</v>
      </c>
      <c r="J2837" t="str">
        <f t="shared" si="196"/>
        <v/>
      </c>
      <c r="N2837" s="4"/>
      <c r="U2837" s="69">
        <f t="shared" si="197"/>
        <v>0</v>
      </c>
      <c r="V2837" s="75">
        <f t="shared" si="198"/>
        <v>0</v>
      </c>
      <c r="W2837">
        <f>IFERROR(VLOOKUP($J2838,OSA!$BD:$BD,1,0),0)</f>
        <v>0</v>
      </c>
    </row>
    <row r="2838" spans="1:23" x14ac:dyDescent="0.35">
      <c r="A2838" t="str">
        <f t="shared" si="199"/>
        <v/>
      </c>
      <c r="H2838">
        <f>IFERROR(VLOOKUP($A2838,OSA!$BD:$BD,1,0),0)</f>
        <v>0</v>
      </c>
      <c r="J2838" t="str">
        <f t="shared" si="196"/>
        <v/>
      </c>
      <c r="N2838" s="4"/>
      <c r="U2838" s="69">
        <f t="shared" si="197"/>
        <v>0</v>
      </c>
      <c r="V2838" s="75">
        <f t="shared" si="198"/>
        <v>0</v>
      </c>
      <c r="W2838">
        <f>IFERROR(VLOOKUP($J2839,OSA!$BD:$BD,1,0),0)</f>
        <v>0</v>
      </c>
    </row>
    <row r="2839" spans="1:23" x14ac:dyDescent="0.35">
      <c r="A2839" t="str">
        <f t="shared" si="199"/>
        <v/>
      </c>
      <c r="H2839">
        <f>IFERROR(VLOOKUP($A2839,OSA!$BD:$BD,1,0),0)</f>
        <v>0</v>
      </c>
      <c r="J2839" t="str">
        <f t="shared" si="196"/>
        <v/>
      </c>
      <c r="N2839" s="4"/>
      <c r="U2839" s="69">
        <f t="shared" si="197"/>
        <v>0</v>
      </c>
      <c r="V2839" s="75">
        <f t="shared" si="198"/>
        <v>0</v>
      </c>
      <c r="W2839">
        <f>IFERROR(VLOOKUP($J2840,OSA!$BD:$BD,1,0),0)</f>
        <v>0</v>
      </c>
    </row>
    <row r="2840" spans="1:23" x14ac:dyDescent="0.35">
      <c r="A2840" t="str">
        <f t="shared" si="199"/>
        <v/>
      </c>
      <c r="H2840">
        <f>IFERROR(VLOOKUP($A2840,OSA!$BD:$BD,1,0),0)</f>
        <v>0</v>
      </c>
      <c r="J2840" t="str">
        <f t="shared" si="196"/>
        <v/>
      </c>
      <c r="N2840" s="4"/>
      <c r="U2840" s="69">
        <f t="shared" si="197"/>
        <v>0</v>
      </c>
      <c r="V2840" s="75">
        <f t="shared" si="198"/>
        <v>0</v>
      </c>
      <c r="W2840">
        <f>IFERROR(VLOOKUP($J2841,OSA!$BD:$BD,1,0),0)</f>
        <v>0</v>
      </c>
    </row>
    <row r="2841" spans="1:23" x14ac:dyDescent="0.35">
      <c r="A2841" t="str">
        <f t="shared" si="199"/>
        <v/>
      </c>
      <c r="H2841">
        <f>IFERROR(VLOOKUP($A2841,OSA!$BD:$BD,1,0),0)</f>
        <v>0</v>
      </c>
      <c r="J2841" t="str">
        <f t="shared" si="196"/>
        <v/>
      </c>
      <c r="N2841" s="4"/>
      <c r="U2841" s="69">
        <f t="shared" si="197"/>
        <v>0</v>
      </c>
      <c r="V2841" s="75">
        <f t="shared" si="198"/>
        <v>0</v>
      </c>
      <c r="W2841">
        <f>IFERROR(VLOOKUP($J2842,OSA!$BD:$BD,1,0),0)</f>
        <v>0</v>
      </c>
    </row>
    <row r="2842" spans="1:23" x14ac:dyDescent="0.35">
      <c r="A2842" t="str">
        <f t="shared" si="199"/>
        <v/>
      </c>
      <c r="H2842">
        <f>IFERROR(VLOOKUP($A2842,OSA!$BD:$BD,1,0),0)</f>
        <v>0</v>
      </c>
      <c r="J2842" t="str">
        <f t="shared" si="196"/>
        <v/>
      </c>
      <c r="N2842" s="4"/>
      <c r="U2842" s="69">
        <f t="shared" si="197"/>
        <v>0</v>
      </c>
      <c r="V2842" s="75">
        <f t="shared" si="198"/>
        <v>0</v>
      </c>
      <c r="W2842">
        <f>IFERROR(VLOOKUP($J2843,OSA!$BD:$BD,1,0),0)</f>
        <v>0</v>
      </c>
    </row>
    <row r="2843" spans="1:23" x14ac:dyDescent="0.35">
      <c r="A2843" t="str">
        <f t="shared" si="199"/>
        <v/>
      </c>
      <c r="H2843">
        <f>IFERROR(VLOOKUP($A2843,OSA!$BD:$BD,1,0),0)</f>
        <v>0</v>
      </c>
      <c r="J2843" t="str">
        <f t="shared" si="196"/>
        <v/>
      </c>
      <c r="N2843" s="4"/>
      <c r="U2843" s="69">
        <f t="shared" si="197"/>
        <v>0</v>
      </c>
      <c r="V2843" s="75">
        <f t="shared" si="198"/>
        <v>0</v>
      </c>
      <c r="W2843">
        <f>IFERROR(VLOOKUP($J2844,OSA!$BD:$BD,1,0),0)</f>
        <v>0</v>
      </c>
    </row>
    <row r="2844" spans="1:23" x14ac:dyDescent="0.35">
      <c r="A2844" t="str">
        <f t="shared" si="199"/>
        <v/>
      </c>
      <c r="H2844">
        <f>IFERROR(VLOOKUP($A2844,OSA!$BD:$BD,1,0),0)</f>
        <v>0</v>
      </c>
      <c r="J2844" t="str">
        <f t="shared" si="196"/>
        <v/>
      </c>
      <c r="N2844" s="4"/>
      <c r="U2844" s="69">
        <f t="shared" si="197"/>
        <v>0</v>
      </c>
      <c r="V2844" s="75">
        <f t="shared" si="198"/>
        <v>0</v>
      </c>
      <c r="W2844">
        <f>IFERROR(VLOOKUP($J2845,OSA!$BD:$BD,1,0),0)</f>
        <v>0</v>
      </c>
    </row>
    <row r="2845" spans="1:23" x14ac:dyDescent="0.35">
      <c r="A2845" t="str">
        <f t="shared" si="199"/>
        <v/>
      </c>
      <c r="H2845">
        <f>IFERROR(VLOOKUP($A2845,OSA!$BD:$BD,1,0),0)</f>
        <v>0</v>
      </c>
      <c r="J2845" t="str">
        <f t="shared" si="196"/>
        <v/>
      </c>
      <c r="N2845" s="4"/>
      <c r="U2845" s="69">
        <f t="shared" si="197"/>
        <v>0</v>
      </c>
      <c r="V2845" s="75">
        <f t="shared" si="198"/>
        <v>0</v>
      </c>
      <c r="W2845">
        <f>IFERROR(VLOOKUP($J2846,OSA!$BD:$BD,1,0),0)</f>
        <v>0</v>
      </c>
    </row>
    <row r="2846" spans="1:23" x14ac:dyDescent="0.35">
      <c r="A2846" t="str">
        <f t="shared" si="199"/>
        <v/>
      </c>
      <c r="H2846">
        <f>IFERROR(VLOOKUP($A2846,OSA!$BD:$BD,1,0),0)</f>
        <v>0</v>
      </c>
      <c r="J2846" t="str">
        <f t="shared" si="196"/>
        <v/>
      </c>
      <c r="N2846" s="4"/>
      <c r="U2846" s="69">
        <f t="shared" si="197"/>
        <v>0</v>
      </c>
      <c r="V2846" s="75">
        <f t="shared" si="198"/>
        <v>0</v>
      </c>
      <c r="W2846">
        <f>IFERROR(VLOOKUP($J2847,OSA!$BD:$BD,1,0),0)</f>
        <v>0</v>
      </c>
    </row>
    <row r="2847" spans="1:23" x14ac:dyDescent="0.35">
      <c r="A2847" t="str">
        <f t="shared" si="199"/>
        <v/>
      </c>
      <c r="H2847">
        <f>IFERROR(VLOOKUP($A2847,OSA!$BD:$BD,1,0),0)</f>
        <v>0</v>
      </c>
      <c r="J2847" t="str">
        <f t="shared" si="196"/>
        <v/>
      </c>
      <c r="N2847" s="4"/>
      <c r="U2847" s="69">
        <f t="shared" si="197"/>
        <v>0</v>
      </c>
      <c r="V2847" s="75">
        <f t="shared" si="198"/>
        <v>0</v>
      </c>
      <c r="W2847">
        <f>IFERROR(VLOOKUP($J2848,OSA!$BD:$BD,1,0),0)</f>
        <v>0</v>
      </c>
    </row>
    <row r="2848" spans="1:23" x14ac:dyDescent="0.35">
      <c r="A2848" t="str">
        <f t="shared" si="199"/>
        <v/>
      </c>
      <c r="H2848">
        <f>IFERROR(VLOOKUP($A2848,OSA!$BD:$BD,1,0),0)</f>
        <v>0</v>
      </c>
      <c r="J2848" t="str">
        <f t="shared" si="196"/>
        <v/>
      </c>
      <c r="N2848" s="4"/>
      <c r="U2848" s="69">
        <f t="shared" si="197"/>
        <v>0</v>
      </c>
      <c r="V2848" s="75">
        <f t="shared" si="198"/>
        <v>0</v>
      </c>
      <c r="W2848">
        <f>IFERROR(VLOOKUP($J2849,OSA!$BD:$BD,1,0),0)</f>
        <v>0</v>
      </c>
    </row>
    <row r="2849" spans="1:23" x14ac:dyDescent="0.35">
      <c r="A2849" t="str">
        <f t="shared" si="199"/>
        <v/>
      </c>
      <c r="H2849">
        <f>IFERROR(VLOOKUP($A2849,OSA!$BD:$BD,1,0),0)</f>
        <v>0</v>
      </c>
      <c r="J2849" t="str">
        <f t="shared" si="196"/>
        <v/>
      </c>
      <c r="N2849" s="4"/>
      <c r="U2849" s="69">
        <f t="shared" si="197"/>
        <v>0</v>
      </c>
      <c r="V2849" s="75">
        <f t="shared" si="198"/>
        <v>0</v>
      </c>
      <c r="W2849">
        <f>IFERROR(VLOOKUP($J2850,OSA!$BD:$BD,1,0),0)</f>
        <v>0</v>
      </c>
    </row>
    <row r="2850" spans="1:23" x14ac:dyDescent="0.35">
      <c r="A2850" t="str">
        <f t="shared" si="199"/>
        <v/>
      </c>
      <c r="H2850">
        <f>IFERROR(VLOOKUP($A2850,OSA!$BD:$BD,1,0),0)</f>
        <v>0</v>
      </c>
      <c r="J2850" t="str">
        <f t="shared" si="196"/>
        <v/>
      </c>
      <c r="N2850" s="4"/>
      <c r="U2850" s="69">
        <f t="shared" si="197"/>
        <v>0</v>
      </c>
      <c r="V2850" s="75">
        <f t="shared" si="198"/>
        <v>0</v>
      </c>
      <c r="W2850">
        <f>IFERROR(VLOOKUP($J2851,OSA!$BD:$BD,1,0),0)</f>
        <v>0</v>
      </c>
    </row>
    <row r="2851" spans="1:23" x14ac:dyDescent="0.35">
      <c r="A2851" t="str">
        <f t="shared" si="199"/>
        <v/>
      </c>
      <c r="H2851">
        <f>IFERROR(VLOOKUP($A2851,OSA!$BD:$BD,1,0),0)</f>
        <v>0</v>
      </c>
      <c r="J2851" t="str">
        <f t="shared" si="196"/>
        <v/>
      </c>
      <c r="N2851" s="4"/>
      <c r="U2851" s="69">
        <f t="shared" si="197"/>
        <v>0</v>
      </c>
      <c r="V2851" s="75">
        <f t="shared" si="198"/>
        <v>0</v>
      </c>
      <c r="W2851">
        <f>IFERROR(VLOOKUP($J2852,OSA!$BD:$BD,1,0),0)</f>
        <v>0</v>
      </c>
    </row>
    <row r="2852" spans="1:23" x14ac:dyDescent="0.35">
      <c r="A2852" t="str">
        <f t="shared" si="199"/>
        <v/>
      </c>
      <c r="H2852">
        <f>IFERROR(VLOOKUP($A2852,OSA!$BD:$BD,1,0),0)</f>
        <v>0</v>
      </c>
      <c r="J2852" t="str">
        <f t="shared" si="196"/>
        <v/>
      </c>
      <c r="N2852" s="4"/>
      <c r="U2852" s="69">
        <f t="shared" si="197"/>
        <v>0</v>
      </c>
      <c r="V2852" s="75">
        <f t="shared" si="198"/>
        <v>0</v>
      </c>
      <c r="W2852">
        <f>IFERROR(VLOOKUP($J2853,OSA!$BD:$BD,1,0),0)</f>
        <v>0</v>
      </c>
    </row>
    <row r="2853" spans="1:23" x14ac:dyDescent="0.35">
      <c r="A2853" t="str">
        <f t="shared" si="199"/>
        <v/>
      </c>
      <c r="H2853">
        <f>IFERROR(VLOOKUP($A2853,OSA!$BD:$BD,1,0),0)</f>
        <v>0</v>
      </c>
      <c r="J2853" t="str">
        <f t="shared" ref="J2853:J2916" si="200">K2853&amp;N2853</f>
        <v/>
      </c>
      <c r="N2853" s="4"/>
      <c r="U2853" s="69">
        <f t="shared" si="197"/>
        <v>0</v>
      </c>
      <c r="V2853" s="75">
        <f t="shared" si="198"/>
        <v>0</v>
      </c>
      <c r="W2853">
        <f>IFERROR(VLOOKUP($J2854,OSA!$BD:$BD,1,0),0)</f>
        <v>0</v>
      </c>
    </row>
    <row r="2854" spans="1:23" x14ac:dyDescent="0.35">
      <c r="A2854" t="str">
        <f t="shared" si="199"/>
        <v/>
      </c>
      <c r="H2854">
        <f>IFERROR(VLOOKUP($A2854,OSA!$BD:$BD,1,0),0)</f>
        <v>0</v>
      </c>
      <c r="J2854" t="str">
        <f t="shared" si="200"/>
        <v/>
      </c>
      <c r="N2854" s="4"/>
      <c r="U2854" s="69">
        <f t="shared" si="197"/>
        <v>0</v>
      </c>
      <c r="V2854" s="75">
        <f t="shared" si="198"/>
        <v>0</v>
      </c>
      <c r="W2854">
        <f>IFERROR(VLOOKUP($J2855,OSA!$BD:$BD,1,0),0)</f>
        <v>0</v>
      </c>
    </row>
    <row r="2855" spans="1:23" x14ac:dyDescent="0.35">
      <c r="A2855" t="str">
        <f t="shared" si="199"/>
        <v/>
      </c>
      <c r="H2855">
        <f>IFERROR(VLOOKUP($A2855,OSA!$BD:$BD,1,0),0)</f>
        <v>0</v>
      </c>
      <c r="J2855" t="str">
        <f t="shared" si="200"/>
        <v/>
      </c>
      <c r="N2855" s="4"/>
      <c r="U2855" s="69">
        <f t="shared" ref="U2855:U2918" si="201">SUM(O2855:Q2855)/3</f>
        <v>0</v>
      </c>
      <c r="V2855" s="75">
        <f t="shared" ref="V2855:V2918" si="202">SUM(R2855:T2855)/3</f>
        <v>0</v>
      </c>
      <c r="W2855">
        <f>IFERROR(VLOOKUP($J2856,OSA!$BD:$BD,1,0),0)</f>
        <v>0</v>
      </c>
    </row>
    <row r="2856" spans="1:23" x14ac:dyDescent="0.35">
      <c r="A2856" t="str">
        <f t="shared" si="199"/>
        <v/>
      </c>
      <c r="H2856">
        <f>IFERROR(VLOOKUP($A2856,OSA!$BD:$BD,1,0),0)</f>
        <v>0</v>
      </c>
      <c r="J2856" t="str">
        <f t="shared" si="200"/>
        <v/>
      </c>
      <c r="N2856" s="4"/>
      <c r="U2856" s="69">
        <f t="shared" si="201"/>
        <v>0</v>
      </c>
      <c r="V2856" s="75">
        <f t="shared" si="202"/>
        <v>0</v>
      </c>
      <c r="W2856">
        <f>IFERROR(VLOOKUP($J2857,OSA!$BD:$BD,1,0),0)</f>
        <v>0</v>
      </c>
    </row>
    <row r="2857" spans="1:23" x14ac:dyDescent="0.35">
      <c r="A2857" t="str">
        <f t="shared" si="199"/>
        <v/>
      </c>
      <c r="H2857">
        <f>IFERROR(VLOOKUP($A2857,OSA!$BD:$BD,1,0),0)</f>
        <v>0</v>
      </c>
      <c r="J2857" t="str">
        <f t="shared" si="200"/>
        <v/>
      </c>
      <c r="N2857" s="4"/>
      <c r="U2857" s="69">
        <f t="shared" si="201"/>
        <v>0</v>
      </c>
      <c r="V2857" s="75">
        <f t="shared" si="202"/>
        <v>0</v>
      </c>
      <c r="W2857">
        <f>IFERROR(VLOOKUP($J2858,OSA!$BD:$BD,1,0),0)</f>
        <v>0</v>
      </c>
    </row>
    <row r="2858" spans="1:23" x14ac:dyDescent="0.35">
      <c r="A2858" t="str">
        <f t="shared" si="199"/>
        <v/>
      </c>
      <c r="H2858">
        <f>IFERROR(VLOOKUP($A2858,OSA!$BD:$BD,1,0),0)</f>
        <v>0</v>
      </c>
      <c r="J2858" t="str">
        <f t="shared" si="200"/>
        <v/>
      </c>
      <c r="N2858" s="4"/>
      <c r="U2858" s="69">
        <f t="shared" si="201"/>
        <v>0</v>
      </c>
      <c r="V2858" s="75">
        <f t="shared" si="202"/>
        <v>0</v>
      </c>
      <c r="W2858">
        <f>IFERROR(VLOOKUP($J2859,OSA!$BD:$BD,1,0),0)</f>
        <v>0</v>
      </c>
    </row>
    <row r="2859" spans="1:23" x14ac:dyDescent="0.35">
      <c r="A2859" t="str">
        <f t="shared" si="199"/>
        <v/>
      </c>
      <c r="H2859">
        <f>IFERROR(VLOOKUP($A2859,OSA!$BD:$BD,1,0),0)</f>
        <v>0</v>
      </c>
      <c r="J2859" t="str">
        <f t="shared" si="200"/>
        <v/>
      </c>
      <c r="N2859" s="4"/>
      <c r="U2859" s="69">
        <f t="shared" si="201"/>
        <v>0</v>
      </c>
      <c r="V2859" s="75">
        <f t="shared" si="202"/>
        <v>0</v>
      </c>
      <c r="W2859">
        <f>IFERROR(VLOOKUP($J2860,OSA!$BD:$BD,1,0),0)</f>
        <v>0</v>
      </c>
    </row>
    <row r="2860" spans="1:23" x14ac:dyDescent="0.35">
      <c r="A2860" t="str">
        <f t="shared" si="199"/>
        <v/>
      </c>
      <c r="H2860">
        <f>IFERROR(VLOOKUP($A2860,OSA!$BD:$BD,1,0),0)</f>
        <v>0</v>
      </c>
      <c r="J2860" t="str">
        <f t="shared" si="200"/>
        <v/>
      </c>
      <c r="N2860" s="4"/>
      <c r="U2860" s="69">
        <f t="shared" si="201"/>
        <v>0</v>
      </c>
      <c r="V2860" s="75">
        <f t="shared" si="202"/>
        <v>0</v>
      </c>
      <c r="W2860">
        <f>IFERROR(VLOOKUP($J2861,OSA!$BD:$BD,1,0),0)</f>
        <v>0</v>
      </c>
    </row>
    <row r="2861" spans="1:23" x14ac:dyDescent="0.35">
      <c r="A2861" t="str">
        <f t="shared" si="199"/>
        <v/>
      </c>
      <c r="H2861">
        <f>IFERROR(VLOOKUP($A2861,OSA!$BD:$BD,1,0),0)</f>
        <v>0</v>
      </c>
      <c r="J2861" t="str">
        <f t="shared" si="200"/>
        <v/>
      </c>
      <c r="N2861" s="4"/>
      <c r="U2861" s="69">
        <f t="shared" si="201"/>
        <v>0</v>
      </c>
      <c r="V2861" s="75">
        <f t="shared" si="202"/>
        <v>0</v>
      </c>
      <c r="W2861">
        <f>IFERROR(VLOOKUP($J2862,OSA!$BD:$BD,1,0),0)</f>
        <v>0</v>
      </c>
    </row>
    <row r="2862" spans="1:23" x14ac:dyDescent="0.35">
      <c r="A2862" t="str">
        <f t="shared" si="199"/>
        <v/>
      </c>
      <c r="H2862">
        <f>IFERROR(VLOOKUP($A2862,OSA!$BD:$BD,1,0),0)</f>
        <v>0</v>
      </c>
      <c r="J2862" t="str">
        <f t="shared" si="200"/>
        <v/>
      </c>
      <c r="N2862" s="4"/>
      <c r="U2862" s="69">
        <f t="shared" si="201"/>
        <v>0</v>
      </c>
      <c r="V2862" s="75">
        <f t="shared" si="202"/>
        <v>0</v>
      </c>
      <c r="W2862">
        <f>IFERROR(VLOOKUP($J2863,OSA!$BD:$BD,1,0),0)</f>
        <v>0</v>
      </c>
    </row>
    <row r="2863" spans="1:23" x14ac:dyDescent="0.35">
      <c r="A2863" t="str">
        <f t="shared" si="199"/>
        <v/>
      </c>
      <c r="H2863">
        <f>IFERROR(VLOOKUP($A2863,OSA!$BD:$BD,1,0),0)</f>
        <v>0</v>
      </c>
      <c r="J2863" t="str">
        <f t="shared" si="200"/>
        <v/>
      </c>
      <c r="N2863" s="4"/>
      <c r="U2863" s="69">
        <f t="shared" si="201"/>
        <v>0</v>
      </c>
      <c r="V2863" s="75">
        <f t="shared" si="202"/>
        <v>0</v>
      </c>
      <c r="W2863">
        <f>IFERROR(VLOOKUP($J2864,OSA!$BD:$BD,1,0),0)</f>
        <v>0</v>
      </c>
    </row>
    <row r="2864" spans="1:23" x14ac:dyDescent="0.35">
      <c r="A2864" t="str">
        <f t="shared" si="199"/>
        <v/>
      </c>
      <c r="H2864">
        <f>IFERROR(VLOOKUP($A2864,OSA!$BD:$BD,1,0),0)</f>
        <v>0</v>
      </c>
      <c r="J2864" t="str">
        <f t="shared" si="200"/>
        <v/>
      </c>
      <c r="N2864" s="4"/>
      <c r="U2864" s="69">
        <f t="shared" si="201"/>
        <v>0</v>
      </c>
      <c r="V2864" s="75">
        <f t="shared" si="202"/>
        <v>0</v>
      </c>
      <c r="W2864">
        <f>IFERROR(VLOOKUP($J2865,OSA!$BD:$BD,1,0),0)</f>
        <v>0</v>
      </c>
    </row>
    <row r="2865" spans="1:23" x14ac:dyDescent="0.35">
      <c r="A2865" t="str">
        <f t="shared" si="199"/>
        <v/>
      </c>
      <c r="H2865">
        <f>IFERROR(VLOOKUP($A2865,OSA!$BD:$BD,1,0),0)</f>
        <v>0</v>
      </c>
      <c r="J2865" t="str">
        <f t="shared" si="200"/>
        <v/>
      </c>
      <c r="N2865" s="4"/>
      <c r="U2865" s="69">
        <f t="shared" si="201"/>
        <v>0</v>
      </c>
      <c r="V2865" s="75">
        <f t="shared" si="202"/>
        <v>0</v>
      </c>
      <c r="W2865">
        <f>IFERROR(VLOOKUP($J2866,OSA!$BD:$BD,1,0),0)</f>
        <v>0</v>
      </c>
    </row>
    <row r="2866" spans="1:23" x14ac:dyDescent="0.35">
      <c r="A2866" t="str">
        <f t="shared" si="199"/>
        <v/>
      </c>
      <c r="H2866">
        <f>IFERROR(VLOOKUP($A2866,OSA!$BD:$BD,1,0),0)</f>
        <v>0</v>
      </c>
      <c r="J2866" t="str">
        <f t="shared" si="200"/>
        <v/>
      </c>
      <c r="N2866" s="4"/>
      <c r="U2866" s="69">
        <f t="shared" si="201"/>
        <v>0</v>
      </c>
      <c r="V2866" s="75">
        <f t="shared" si="202"/>
        <v>0</v>
      </c>
      <c r="W2866">
        <f>IFERROR(VLOOKUP($J2867,OSA!$BD:$BD,1,0),0)</f>
        <v>0</v>
      </c>
    </row>
    <row r="2867" spans="1:23" x14ac:dyDescent="0.35">
      <c r="A2867" t="str">
        <f t="shared" si="199"/>
        <v/>
      </c>
      <c r="H2867">
        <f>IFERROR(VLOOKUP($A2867,OSA!$BD:$BD,1,0),0)</f>
        <v>0</v>
      </c>
      <c r="J2867" t="str">
        <f t="shared" si="200"/>
        <v/>
      </c>
      <c r="N2867" s="4"/>
      <c r="U2867" s="69">
        <f t="shared" si="201"/>
        <v>0</v>
      </c>
      <c r="V2867" s="75">
        <f t="shared" si="202"/>
        <v>0</v>
      </c>
      <c r="W2867">
        <f>IFERROR(VLOOKUP($J2868,OSA!$BD:$BD,1,0),0)</f>
        <v>0</v>
      </c>
    </row>
    <row r="2868" spans="1:23" x14ac:dyDescent="0.35">
      <c r="A2868" t="str">
        <f t="shared" si="199"/>
        <v/>
      </c>
      <c r="H2868">
        <f>IFERROR(VLOOKUP($A2868,OSA!$BD:$BD,1,0),0)</f>
        <v>0</v>
      </c>
      <c r="J2868" t="str">
        <f t="shared" si="200"/>
        <v/>
      </c>
      <c r="N2868" s="4"/>
      <c r="U2868" s="69">
        <f t="shared" si="201"/>
        <v>0</v>
      </c>
      <c r="V2868" s="75">
        <f t="shared" si="202"/>
        <v>0</v>
      </c>
      <c r="W2868">
        <f>IFERROR(VLOOKUP($J2869,OSA!$BD:$BD,1,0),0)</f>
        <v>0</v>
      </c>
    </row>
    <row r="2869" spans="1:23" x14ac:dyDescent="0.35">
      <c r="A2869" t="str">
        <f t="shared" si="199"/>
        <v/>
      </c>
      <c r="H2869">
        <f>IFERROR(VLOOKUP($A2869,OSA!$BD:$BD,1,0),0)</f>
        <v>0</v>
      </c>
      <c r="J2869" t="str">
        <f t="shared" si="200"/>
        <v/>
      </c>
      <c r="N2869" s="4"/>
      <c r="U2869" s="69">
        <f t="shared" si="201"/>
        <v>0</v>
      </c>
      <c r="V2869" s="75">
        <f t="shared" si="202"/>
        <v>0</v>
      </c>
      <c r="W2869">
        <f>IFERROR(VLOOKUP($J2870,OSA!$BD:$BD,1,0),0)</f>
        <v>0</v>
      </c>
    </row>
    <row r="2870" spans="1:23" x14ac:dyDescent="0.35">
      <c r="A2870" t="str">
        <f t="shared" si="199"/>
        <v/>
      </c>
      <c r="H2870">
        <f>IFERROR(VLOOKUP($A2870,OSA!$BD:$BD,1,0),0)</f>
        <v>0</v>
      </c>
      <c r="J2870" t="str">
        <f t="shared" si="200"/>
        <v/>
      </c>
      <c r="N2870" s="4"/>
      <c r="U2870" s="69">
        <f t="shared" si="201"/>
        <v>0</v>
      </c>
      <c r="V2870" s="75">
        <f t="shared" si="202"/>
        <v>0</v>
      </c>
      <c r="W2870">
        <f>IFERROR(VLOOKUP($J2871,OSA!$BD:$BD,1,0),0)</f>
        <v>0</v>
      </c>
    </row>
    <row r="2871" spans="1:23" x14ac:dyDescent="0.35">
      <c r="A2871" t="str">
        <f t="shared" si="199"/>
        <v/>
      </c>
      <c r="H2871">
        <f>IFERROR(VLOOKUP($A2871,OSA!$BD:$BD,1,0),0)</f>
        <v>0</v>
      </c>
      <c r="J2871" t="str">
        <f t="shared" si="200"/>
        <v/>
      </c>
      <c r="N2871" s="4"/>
      <c r="U2871" s="69">
        <f t="shared" si="201"/>
        <v>0</v>
      </c>
      <c r="V2871" s="75">
        <f t="shared" si="202"/>
        <v>0</v>
      </c>
      <c r="W2871">
        <f>IFERROR(VLOOKUP($J2872,OSA!$BD:$BD,1,0),0)</f>
        <v>0</v>
      </c>
    </row>
    <row r="2872" spans="1:23" x14ac:dyDescent="0.35">
      <c r="A2872" t="str">
        <f t="shared" si="199"/>
        <v/>
      </c>
      <c r="H2872">
        <f>IFERROR(VLOOKUP($A2872,OSA!$BD:$BD,1,0),0)</f>
        <v>0</v>
      </c>
      <c r="J2872" t="str">
        <f t="shared" si="200"/>
        <v/>
      </c>
      <c r="N2872" s="4"/>
      <c r="U2872" s="69">
        <f t="shared" si="201"/>
        <v>0</v>
      </c>
      <c r="V2872" s="75">
        <f t="shared" si="202"/>
        <v>0</v>
      </c>
      <c r="W2872">
        <f>IFERROR(VLOOKUP($J2873,OSA!$BD:$BD,1,0),0)</f>
        <v>0</v>
      </c>
    </row>
    <row r="2873" spans="1:23" x14ac:dyDescent="0.35">
      <c r="A2873" t="str">
        <f t="shared" si="199"/>
        <v/>
      </c>
      <c r="H2873">
        <f>IFERROR(VLOOKUP($A2873,OSA!$BD:$BD,1,0),0)</f>
        <v>0</v>
      </c>
      <c r="J2873" t="str">
        <f t="shared" si="200"/>
        <v/>
      </c>
      <c r="N2873" s="4"/>
      <c r="U2873" s="69">
        <f t="shared" si="201"/>
        <v>0</v>
      </c>
      <c r="V2873" s="75">
        <f t="shared" si="202"/>
        <v>0</v>
      </c>
      <c r="W2873">
        <f>IFERROR(VLOOKUP($J2874,OSA!$BD:$BD,1,0),0)</f>
        <v>0</v>
      </c>
    </row>
    <row r="2874" spans="1:23" x14ac:dyDescent="0.35">
      <c r="A2874" t="str">
        <f t="shared" si="199"/>
        <v/>
      </c>
      <c r="H2874">
        <f>IFERROR(VLOOKUP($A2874,OSA!$BD:$BD,1,0),0)</f>
        <v>0</v>
      </c>
      <c r="J2874" t="str">
        <f t="shared" si="200"/>
        <v/>
      </c>
      <c r="N2874" s="4"/>
      <c r="U2874" s="69">
        <f t="shared" si="201"/>
        <v>0</v>
      </c>
      <c r="V2874" s="75">
        <f t="shared" si="202"/>
        <v>0</v>
      </c>
      <c r="W2874">
        <f>IFERROR(VLOOKUP($J2875,OSA!$BD:$BD,1,0),0)</f>
        <v>0</v>
      </c>
    </row>
    <row r="2875" spans="1:23" x14ac:dyDescent="0.35">
      <c r="A2875" t="str">
        <f t="shared" si="199"/>
        <v/>
      </c>
      <c r="H2875">
        <f>IFERROR(VLOOKUP($A2875,OSA!$BD:$BD,1,0),0)</f>
        <v>0</v>
      </c>
      <c r="J2875" t="str">
        <f t="shared" si="200"/>
        <v/>
      </c>
      <c r="N2875" s="4"/>
      <c r="U2875" s="69">
        <f t="shared" si="201"/>
        <v>0</v>
      </c>
      <c r="V2875" s="75">
        <f t="shared" si="202"/>
        <v>0</v>
      </c>
      <c r="W2875">
        <f>IFERROR(VLOOKUP($J2876,OSA!$BD:$BD,1,0),0)</f>
        <v>0</v>
      </c>
    </row>
    <row r="2876" spans="1:23" x14ac:dyDescent="0.35">
      <c r="A2876" t="str">
        <f t="shared" si="199"/>
        <v/>
      </c>
      <c r="H2876">
        <f>IFERROR(VLOOKUP($A2876,OSA!$BD:$BD,1,0),0)</f>
        <v>0</v>
      </c>
      <c r="J2876" t="str">
        <f t="shared" si="200"/>
        <v/>
      </c>
      <c r="N2876" s="4"/>
      <c r="U2876" s="69">
        <f t="shared" si="201"/>
        <v>0</v>
      </c>
      <c r="V2876" s="75">
        <f t="shared" si="202"/>
        <v>0</v>
      </c>
      <c r="W2876">
        <f>IFERROR(VLOOKUP($J2877,OSA!$BD:$BD,1,0),0)</f>
        <v>0</v>
      </c>
    </row>
    <row r="2877" spans="1:23" x14ac:dyDescent="0.35">
      <c r="A2877" t="str">
        <f t="shared" si="199"/>
        <v/>
      </c>
      <c r="H2877">
        <f>IFERROR(VLOOKUP($A2877,OSA!$BD:$BD,1,0),0)</f>
        <v>0</v>
      </c>
      <c r="J2877" t="str">
        <f t="shared" si="200"/>
        <v/>
      </c>
      <c r="N2877" s="4"/>
      <c r="U2877" s="69">
        <f t="shared" si="201"/>
        <v>0</v>
      </c>
      <c r="V2877" s="75">
        <f t="shared" si="202"/>
        <v>0</v>
      </c>
      <c r="W2877">
        <f>IFERROR(VLOOKUP($J2878,OSA!$BD:$BD,1,0),0)</f>
        <v>0</v>
      </c>
    </row>
    <row r="2878" spans="1:23" x14ac:dyDescent="0.35">
      <c r="A2878" t="str">
        <f t="shared" si="199"/>
        <v/>
      </c>
      <c r="H2878">
        <f>IFERROR(VLOOKUP($A2878,OSA!$BD:$BD,1,0),0)</f>
        <v>0</v>
      </c>
      <c r="J2878" t="str">
        <f t="shared" si="200"/>
        <v/>
      </c>
      <c r="N2878" s="4"/>
      <c r="U2878" s="69">
        <f t="shared" si="201"/>
        <v>0</v>
      </c>
      <c r="V2878" s="75">
        <f t="shared" si="202"/>
        <v>0</v>
      </c>
      <c r="W2878">
        <f>IFERROR(VLOOKUP($J2879,OSA!$BD:$BD,1,0),0)</f>
        <v>0</v>
      </c>
    </row>
    <row r="2879" spans="1:23" x14ac:dyDescent="0.35">
      <c r="A2879" t="str">
        <f t="shared" si="199"/>
        <v/>
      </c>
      <c r="H2879">
        <f>IFERROR(VLOOKUP($A2879,OSA!$BD:$BD,1,0),0)</f>
        <v>0</v>
      </c>
      <c r="J2879" t="str">
        <f t="shared" si="200"/>
        <v/>
      </c>
      <c r="N2879" s="4"/>
      <c r="U2879" s="69">
        <f t="shared" si="201"/>
        <v>0</v>
      </c>
      <c r="V2879" s="75">
        <f t="shared" si="202"/>
        <v>0</v>
      </c>
      <c r="W2879">
        <f>IFERROR(VLOOKUP($J2880,OSA!$BD:$BD,1,0),0)</f>
        <v>0</v>
      </c>
    </row>
    <row r="2880" spans="1:23" x14ac:dyDescent="0.35">
      <c r="A2880" t="str">
        <f t="shared" si="199"/>
        <v/>
      </c>
      <c r="H2880">
        <f>IFERROR(VLOOKUP($A2880,OSA!$BD:$BD,1,0),0)</f>
        <v>0</v>
      </c>
      <c r="J2880" t="str">
        <f t="shared" si="200"/>
        <v/>
      </c>
      <c r="N2880" s="4"/>
      <c r="U2880" s="69">
        <f t="shared" si="201"/>
        <v>0</v>
      </c>
      <c r="V2880" s="75">
        <f t="shared" si="202"/>
        <v>0</v>
      </c>
      <c r="W2880">
        <f>IFERROR(VLOOKUP($J2881,OSA!$BD:$BD,1,0),0)</f>
        <v>0</v>
      </c>
    </row>
    <row r="2881" spans="1:23" x14ac:dyDescent="0.35">
      <c r="A2881" t="str">
        <f t="shared" si="199"/>
        <v/>
      </c>
      <c r="H2881">
        <f>IFERROR(VLOOKUP($A2881,OSA!$BD:$BD,1,0),0)</f>
        <v>0</v>
      </c>
      <c r="J2881" t="str">
        <f t="shared" si="200"/>
        <v/>
      </c>
      <c r="N2881" s="4"/>
      <c r="U2881" s="69">
        <f t="shared" si="201"/>
        <v>0</v>
      </c>
      <c r="V2881" s="75">
        <f t="shared" si="202"/>
        <v>0</v>
      </c>
      <c r="W2881">
        <f>IFERROR(VLOOKUP($J2882,OSA!$BD:$BD,1,0),0)</f>
        <v>0</v>
      </c>
    </row>
    <row r="2882" spans="1:23" x14ac:dyDescent="0.35">
      <c r="A2882" t="str">
        <f t="shared" si="199"/>
        <v/>
      </c>
      <c r="H2882">
        <f>IFERROR(VLOOKUP($A2882,OSA!$BD:$BD,1,0),0)</f>
        <v>0</v>
      </c>
      <c r="J2882" t="str">
        <f t="shared" si="200"/>
        <v/>
      </c>
      <c r="N2882" s="4"/>
      <c r="U2882" s="69">
        <f t="shared" si="201"/>
        <v>0</v>
      </c>
      <c r="V2882" s="75">
        <f t="shared" si="202"/>
        <v>0</v>
      </c>
      <c r="W2882">
        <f>IFERROR(VLOOKUP($J2883,OSA!$BD:$BD,1,0),0)</f>
        <v>0</v>
      </c>
    </row>
    <row r="2883" spans="1:23" x14ac:dyDescent="0.35">
      <c r="A2883" t="str">
        <f t="shared" ref="A2883:A2946" si="203">B2883&amp;E2883</f>
        <v/>
      </c>
      <c r="H2883">
        <f>IFERROR(VLOOKUP($A2883,OSA!$BD:$BD,1,0),0)</f>
        <v>0</v>
      </c>
      <c r="J2883" t="str">
        <f t="shared" si="200"/>
        <v/>
      </c>
      <c r="N2883" s="4"/>
      <c r="U2883" s="69">
        <f t="shared" si="201"/>
        <v>0</v>
      </c>
      <c r="V2883" s="75">
        <f t="shared" si="202"/>
        <v>0</v>
      </c>
      <c r="W2883">
        <f>IFERROR(VLOOKUP($J2884,OSA!$BD:$BD,1,0),0)</f>
        <v>0</v>
      </c>
    </row>
    <row r="2884" spans="1:23" x14ac:dyDescent="0.35">
      <c r="A2884" t="str">
        <f t="shared" si="203"/>
        <v/>
      </c>
      <c r="H2884">
        <f>IFERROR(VLOOKUP($A2884,OSA!$BD:$BD,1,0),0)</f>
        <v>0</v>
      </c>
      <c r="J2884" t="str">
        <f t="shared" si="200"/>
        <v/>
      </c>
      <c r="N2884" s="4"/>
      <c r="U2884" s="69">
        <f t="shared" si="201"/>
        <v>0</v>
      </c>
      <c r="V2884" s="75">
        <f t="shared" si="202"/>
        <v>0</v>
      </c>
      <c r="W2884">
        <f>IFERROR(VLOOKUP($J2885,OSA!$BD:$BD,1,0),0)</f>
        <v>0</v>
      </c>
    </row>
    <row r="2885" spans="1:23" x14ac:dyDescent="0.35">
      <c r="A2885" t="str">
        <f t="shared" si="203"/>
        <v/>
      </c>
      <c r="H2885">
        <f>IFERROR(VLOOKUP($A2885,OSA!$BD:$BD,1,0),0)</f>
        <v>0</v>
      </c>
      <c r="J2885" t="str">
        <f t="shared" si="200"/>
        <v/>
      </c>
      <c r="N2885" s="4"/>
      <c r="U2885" s="69">
        <f t="shared" si="201"/>
        <v>0</v>
      </c>
      <c r="V2885" s="75">
        <f t="shared" si="202"/>
        <v>0</v>
      </c>
      <c r="W2885">
        <f>IFERROR(VLOOKUP($J2886,OSA!$BD:$BD,1,0),0)</f>
        <v>0</v>
      </c>
    </row>
    <row r="2886" spans="1:23" x14ac:dyDescent="0.35">
      <c r="A2886" t="str">
        <f t="shared" si="203"/>
        <v/>
      </c>
      <c r="H2886">
        <f>IFERROR(VLOOKUP($A2886,OSA!$BD:$BD,1,0),0)</f>
        <v>0</v>
      </c>
      <c r="J2886" t="str">
        <f t="shared" si="200"/>
        <v/>
      </c>
      <c r="N2886" s="4"/>
      <c r="U2886" s="69">
        <f t="shared" si="201"/>
        <v>0</v>
      </c>
      <c r="V2886" s="75">
        <f t="shared" si="202"/>
        <v>0</v>
      </c>
      <c r="W2886">
        <f>IFERROR(VLOOKUP($J2887,OSA!$BD:$BD,1,0),0)</f>
        <v>0</v>
      </c>
    </row>
    <row r="2887" spans="1:23" x14ac:dyDescent="0.35">
      <c r="A2887" t="str">
        <f t="shared" si="203"/>
        <v/>
      </c>
      <c r="H2887">
        <f>IFERROR(VLOOKUP($A2887,OSA!$BD:$BD,1,0),0)</f>
        <v>0</v>
      </c>
      <c r="J2887" t="str">
        <f t="shared" si="200"/>
        <v/>
      </c>
      <c r="N2887" s="4"/>
      <c r="U2887" s="69">
        <f t="shared" si="201"/>
        <v>0</v>
      </c>
      <c r="V2887" s="75">
        <f t="shared" si="202"/>
        <v>0</v>
      </c>
      <c r="W2887">
        <f>IFERROR(VLOOKUP($J2888,OSA!$BD:$BD,1,0),0)</f>
        <v>0</v>
      </c>
    </row>
    <row r="2888" spans="1:23" x14ac:dyDescent="0.35">
      <c r="A2888" t="str">
        <f t="shared" si="203"/>
        <v/>
      </c>
      <c r="H2888">
        <f>IFERROR(VLOOKUP($A2888,OSA!$BD:$BD,1,0),0)</f>
        <v>0</v>
      </c>
      <c r="J2888" t="str">
        <f t="shared" si="200"/>
        <v/>
      </c>
      <c r="N2888" s="4"/>
      <c r="U2888" s="69">
        <f t="shared" si="201"/>
        <v>0</v>
      </c>
      <c r="V2888" s="75">
        <f t="shared" si="202"/>
        <v>0</v>
      </c>
      <c r="W2888">
        <f>IFERROR(VLOOKUP($J2889,OSA!$BD:$BD,1,0),0)</f>
        <v>0</v>
      </c>
    </row>
    <row r="2889" spans="1:23" x14ac:dyDescent="0.35">
      <c r="A2889" t="str">
        <f t="shared" si="203"/>
        <v/>
      </c>
      <c r="H2889">
        <f>IFERROR(VLOOKUP($A2889,OSA!$BD:$BD,1,0),0)</f>
        <v>0</v>
      </c>
      <c r="J2889" t="str">
        <f t="shared" si="200"/>
        <v/>
      </c>
      <c r="N2889" s="4"/>
      <c r="U2889" s="69">
        <f t="shared" si="201"/>
        <v>0</v>
      </c>
      <c r="V2889" s="75">
        <f t="shared" si="202"/>
        <v>0</v>
      </c>
      <c r="W2889">
        <f>IFERROR(VLOOKUP($J2890,OSA!$BD:$BD,1,0),0)</f>
        <v>0</v>
      </c>
    </row>
    <row r="2890" spans="1:23" x14ac:dyDescent="0.35">
      <c r="A2890" t="str">
        <f t="shared" si="203"/>
        <v/>
      </c>
      <c r="H2890">
        <f>IFERROR(VLOOKUP($A2890,OSA!$BD:$BD,1,0),0)</f>
        <v>0</v>
      </c>
      <c r="J2890" t="str">
        <f t="shared" si="200"/>
        <v/>
      </c>
      <c r="N2890" s="4"/>
      <c r="U2890" s="69">
        <f t="shared" si="201"/>
        <v>0</v>
      </c>
      <c r="V2890" s="75">
        <f t="shared" si="202"/>
        <v>0</v>
      </c>
      <c r="W2890">
        <f>IFERROR(VLOOKUP($J2891,OSA!$BD:$BD,1,0),0)</f>
        <v>0</v>
      </c>
    </row>
    <row r="2891" spans="1:23" x14ac:dyDescent="0.35">
      <c r="A2891" t="str">
        <f t="shared" si="203"/>
        <v/>
      </c>
      <c r="H2891">
        <f>IFERROR(VLOOKUP($A2891,OSA!$BD:$BD,1,0),0)</f>
        <v>0</v>
      </c>
      <c r="J2891" t="str">
        <f t="shared" si="200"/>
        <v/>
      </c>
      <c r="N2891" s="4"/>
      <c r="U2891" s="69">
        <f t="shared" si="201"/>
        <v>0</v>
      </c>
      <c r="V2891" s="75">
        <f t="shared" si="202"/>
        <v>0</v>
      </c>
      <c r="W2891">
        <f>IFERROR(VLOOKUP($J2892,OSA!$BD:$BD,1,0),0)</f>
        <v>0</v>
      </c>
    </row>
    <row r="2892" spans="1:23" x14ac:dyDescent="0.35">
      <c r="A2892" t="str">
        <f t="shared" si="203"/>
        <v/>
      </c>
      <c r="H2892">
        <f>IFERROR(VLOOKUP($A2892,OSA!$BD:$BD,1,0),0)</f>
        <v>0</v>
      </c>
      <c r="J2892" t="str">
        <f t="shared" si="200"/>
        <v/>
      </c>
      <c r="N2892" s="4"/>
      <c r="U2892" s="69">
        <f t="shared" si="201"/>
        <v>0</v>
      </c>
      <c r="V2892" s="75">
        <f t="shared" si="202"/>
        <v>0</v>
      </c>
      <c r="W2892">
        <f>IFERROR(VLOOKUP($J2893,OSA!$BD:$BD,1,0),0)</f>
        <v>0</v>
      </c>
    </row>
    <row r="2893" spans="1:23" x14ac:dyDescent="0.35">
      <c r="A2893" t="str">
        <f t="shared" si="203"/>
        <v/>
      </c>
      <c r="H2893">
        <f>IFERROR(VLOOKUP($A2893,OSA!$BD:$BD,1,0),0)</f>
        <v>0</v>
      </c>
      <c r="J2893" t="str">
        <f t="shared" si="200"/>
        <v/>
      </c>
      <c r="N2893" s="4"/>
      <c r="U2893" s="69">
        <f t="shared" si="201"/>
        <v>0</v>
      </c>
      <c r="V2893" s="75">
        <f t="shared" si="202"/>
        <v>0</v>
      </c>
      <c r="W2893">
        <f>IFERROR(VLOOKUP($J2894,OSA!$BD:$BD,1,0),0)</f>
        <v>0</v>
      </c>
    </row>
    <row r="2894" spans="1:23" x14ac:dyDescent="0.35">
      <c r="A2894" t="str">
        <f t="shared" si="203"/>
        <v/>
      </c>
      <c r="H2894">
        <f>IFERROR(VLOOKUP($A2894,OSA!$BD:$BD,1,0),0)</f>
        <v>0</v>
      </c>
      <c r="J2894" t="str">
        <f t="shared" si="200"/>
        <v/>
      </c>
      <c r="N2894" s="4"/>
      <c r="U2894" s="69">
        <f t="shared" si="201"/>
        <v>0</v>
      </c>
      <c r="V2894" s="75">
        <f t="shared" si="202"/>
        <v>0</v>
      </c>
      <c r="W2894">
        <f>IFERROR(VLOOKUP($J2895,OSA!$BD:$BD,1,0),0)</f>
        <v>0</v>
      </c>
    </row>
    <row r="2895" spans="1:23" x14ac:dyDescent="0.35">
      <c r="A2895" t="str">
        <f t="shared" si="203"/>
        <v/>
      </c>
      <c r="H2895">
        <f>IFERROR(VLOOKUP($A2895,OSA!$BD:$BD,1,0),0)</f>
        <v>0</v>
      </c>
      <c r="J2895" t="str">
        <f t="shared" si="200"/>
        <v/>
      </c>
      <c r="N2895" s="4"/>
      <c r="U2895" s="69">
        <f t="shared" si="201"/>
        <v>0</v>
      </c>
      <c r="V2895" s="75">
        <f t="shared" si="202"/>
        <v>0</v>
      </c>
      <c r="W2895">
        <f>IFERROR(VLOOKUP($J2896,OSA!$BD:$BD,1,0),0)</f>
        <v>0</v>
      </c>
    </row>
    <row r="2896" spans="1:23" x14ac:dyDescent="0.35">
      <c r="A2896" t="str">
        <f t="shared" si="203"/>
        <v/>
      </c>
      <c r="H2896">
        <f>IFERROR(VLOOKUP($A2896,OSA!$BD:$BD,1,0),0)</f>
        <v>0</v>
      </c>
      <c r="J2896" t="str">
        <f t="shared" si="200"/>
        <v/>
      </c>
      <c r="N2896" s="4"/>
      <c r="U2896" s="69">
        <f t="shared" si="201"/>
        <v>0</v>
      </c>
      <c r="V2896" s="75">
        <f t="shared" si="202"/>
        <v>0</v>
      </c>
      <c r="W2896">
        <f>IFERROR(VLOOKUP($J2897,OSA!$BD:$BD,1,0),0)</f>
        <v>0</v>
      </c>
    </row>
    <row r="2897" spans="1:23" x14ac:dyDescent="0.35">
      <c r="A2897" t="str">
        <f t="shared" si="203"/>
        <v/>
      </c>
      <c r="H2897">
        <f>IFERROR(VLOOKUP($A2897,OSA!$BD:$BD,1,0),0)</f>
        <v>0</v>
      </c>
      <c r="J2897" t="str">
        <f t="shared" si="200"/>
        <v/>
      </c>
      <c r="N2897" s="4"/>
      <c r="U2897" s="69">
        <f t="shared" si="201"/>
        <v>0</v>
      </c>
      <c r="V2897" s="75">
        <f t="shared" si="202"/>
        <v>0</v>
      </c>
      <c r="W2897">
        <f>IFERROR(VLOOKUP($J2898,OSA!$BD:$BD,1,0),0)</f>
        <v>0</v>
      </c>
    </row>
    <row r="2898" spans="1:23" x14ac:dyDescent="0.35">
      <c r="A2898" t="str">
        <f t="shared" si="203"/>
        <v/>
      </c>
      <c r="H2898">
        <f>IFERROR(VLOOKUP($A2898,OSA!$BD:$BD,1,0),0)</f>
        <v>0</v>
      </c>
      <c r="J2898" t="str">
        <f t="shared" si="200"/>
        <v/>
      </c>
      <c r="N2898" s="4"/>
      <c r="U2898" s="69">
        <f t="shared" si="201"/>
        <v>0</v>
      </c>
      <c r="V2898" s="75">
        <f t="shared" si="202"/>
        <v>0</v>
      </c>
      <c r="W2898">
        <f>IFERROR(VLOOKUP($J2899,OSA!$BD:$BD,1,0),0)</f>
        <v>0</v>
      </c>
    </row>
    <row r="2899" spans="1:23" x14ac:dyDescent="0.35">
      <c r="A2899" t="str">
        <f t="shared" si="203"/>
        <v/>
      </c>
      <c r="H2899">
        <f>IFERROR(VLOOKUP($A2899,OSA!$BD:$BD,1,0),0)</f>
        <v>0</v>
      </c>
      <c r="J2899" t="str">
        <f t="shared" si="200"/>
        <v/>
      </c>
      <c r="N2899" s="4"/>
      <c r="U2899" s="69">
        <f t="shared" si="201"/>
        <v>0</v>
      </c>
      <c r="V2899" s="75">
        <f t="shared" si="202"/>
        <v>0</v>
      </c>
      <c r="W2899">
        <f>IFERROR(VLOOKUP($J2900,OSA!$BD:$BD,1,0),0)</f>
        <v>0</v>
      </c>
    </row>
    <row r="2900" spans="1:23" x14ac:dyDescent="0.35">
      <c r="A2900" t="str">
        <f t="shared" si="203"/>
        <v/>
      </c>
      <c r="H2900">
        <f>IFERROR(VLOOKUP($A2900,OSA!$BD:$BD,1,0),0)</f>
        <v>0</v>
      </c>
      <c r="J2900" t="str">
        <f t="shared" si="200"/>
        <v/>
      </c>
      <c r="N2900" s="4"/>
      <c r="U2900" s="69">
        <f t="shared" si="201"/>
        <v>0</v>
      </c>
      <c r="V2900" s="75">
        <f t="shared" si="202"/>
        <v>0</v>
      </c>
      <c r="W2900">
        <f>IFERROR(VLOOKUP($J2901,OSA!$BD:$BD,1,0),0)</f>
        <v>0</v>
      </c>
    </row>
    <row r="2901" spans="1:23" x14ac:dyDescent="0.35">
      <c r="A2901" t="str">
        <f t="shared" si="203"/>
        <v/>
      </c>
      <c r="H2901">
        <f>IFERROR(VLOOKUP($A2901,OSA!$BD:$BD,1,0),0)</f>
        <v>0</v>
      </c>
      <c r="J2901" t="str">
        <f t="shared" si="200"/>
        <v/>
      </c>
      <c r="N2901" s="4"/>
      <c r="U2901" s="69">
        <f t="shared" si="201"/>
        <v>0</v>
      </c>
      <c r="V2901" s="75">
        <f t="shared" si="202"/>
        <v>0</v>
      </c>
      <c r="W2901">
        <f>IFERROR(VLOOKUP($J2902,OSA!$BD:$BD,1,0),0)</f>
        <v>0</v>
      </c>
    </row>
    <row r="2902" spans="1:23" x14ac:dyDescent="0.35">
      <c r="A2902" t="str">
        <f t="shared" si="203"/>
        <v/>
      </c>
      <c r="H2902">
        <f>IFERROR(VLOOKUP($A2902,OSA!$BD:$BD,1,0),0)</f>
        <v>0</v>
      </c>
      <c r="J2902" t="str">
        <f t="shared" si="200"/>
        <v/>
      </c>
      <c r="N2902" s="4"/>
      <c r="U2902" s="69">
        <f t="shared" si="201"/>
        <v>0</v>
      </c>
      <c r="V2902" s="75">
        <f t="shared" si="202"/>
        <v>0</v>
      </c>
      <c r="W2902">
        <f>IFERROR(VLOOKUP($J2903,OSA!$BD:$BD,1,0),0)</f>
        <v>0</v>
      </c>
    </row>
    <row r="2903" spans="1:23" x14ac:dyDescent="0.35">
      <c r="A2903" t="str">
        <f t="shared" si="203"/>
        <v/>
      </c>
      <c r="H2903">
        <f>IFERROR(VLOOKUP($A2903,OSA!$BD:$BD,1,0),0)</f>
        <v>0</v>
      </c>
      <c r="J2903" t="str">
        <f t="shared" si="200"/>
        <v/>
      </c>
      <c r="N2903" s="4"/>
      <c r="U2903" s="69">
        <f t="shared" si="201"/>
        <v>0</v>
      </c>
      <c r="V2903" s="75">
        <f t="shared" si="202"/>
        <v>0</v>
      </c>
      <c r="W2903">
        <f>IFERROR(VLOOKUP($J2904,OSA!$BD:$BD,1,0),0)</f>
        <v>0</v>
      </c>
    </row>
    <row r="2904" spans="1:23" x14ac:dyDescent="0.35">
      <c r="A2904" t="str">
        <f t="shared" si="203"/>
        <v/>
      </c>
      <c r="H2904">
        <f>IFERROR(VLOOKUP($A2904,OSA!$BD:$BD,1,0),0)</f>
        <v>0</v>
      </c>
      <c r="J2904" t="str">
        <f t="shared" si="200"/>
        <v/>
      </c>
      <c r="N2904" s="4"/>
      <c r="U2904" s="69">
        <f t="shared" si="201"/>
        <v>0</v>
      </c>
      <c r="V2904" s="75">
        <f t="shared" si="202"/>
        <v>0</v>
      </c>
      <c r="W2904">
        <f>IFERROR(VLOOKUP($J2905,OSA!$BD:$BD,1,0),0)</f>
        <v>0</v>
      </c>
    </row>
    <row r="2905" spans="1:23" x14ac:dyDescent="0.35">
      <c r="A2905" t="str">
        <f t="shared" si="203"/>
        <v/>
      </c>
      <c r="H2905">
        <f>IFERROR(VLOOKUP($A2905,OSA!$BD:$BD,1,0),0)</f>
        <v>0</v>
      </c>
      <c r="J2905" t="str">
        <f t="shared" si="200"/>
        <v/>
      </c>
      <c r="N2905" s="4"/>
      <c r="U2905" s="69">
        <f t="shared" si="201"/>
        <v>0</v>
      </c>
      <c r="V2905" s="75">
        <f t="shared" si="202"/>
        <v>0</v>
      </c>
      <c r="W2905">
        <f>IFERROR(VLOOKUP($J2906,OSA!$BD:$BD,1,0),0)</f>
        <v>0</v>
      </c>
    </row>
    <row r="2906" spans="1:23" x14ac:dyDescent="0.35">
      <c r="A2906" t="str">
        <f t="shared" si="203"/>
        <v/>
      </c>
      <c r="H2906">
        <f>IFERROR(VLOOKUP($A2906,OSA!$BD:$BD,1,0),0)</f>
        <v>0</v>
      </c>
      <c r="J2906" t="str">
        <f t="shared" si="200"/>
        <v/>
      </c>
      <c r="N2906" s="4"/>
      <c r="U2906" s="69">
        <f t="shared" si="201"/>
        <v>0</v>
      </c>
      <c r="V2906" s="75">
        <f t="shared" si="202"/>
        <v>0</v>
      </c>
      <c r="W2906">
        <f>IFERROR(VLOOKUP($J2907,OSA!$BD:$BD,1,0),0)</f>
        <v>0</v>
      </c>
    </row>
    <row r="2907" spans="1:23" x14ac:dyDescent="0.35">
      <c r="A2907" t="str">
        <f t="shared" si="203"/>
        <v/>
      </c>
      <c r="H2907">
        <f>IFERROR(VLOOKUP($A2907,OSA!$BD:$BD,1,0),0)</f>
        <v>0</v>
      </c>
      <c r="J2907" t="str">
        <f t="shared" si="200"/>
        <v/>
      </c>
      <c r="N2907" s="4"/>
      <c r="U2907" s="69">
        <f t="shared" si="201"/>
        <v>0</v>
      </c>
      <c r="V2907" s="75">
        <f t="shared" si="202"/>
        <v>0</v>
      </c>
      <c r="W2907">
        <f>IFERROR(VLOOKUP($J2908,OSA!$BD:$BD,1,0),0)</f>
        <v>0</v>
      </c>
    </row>
    <row r="2908" spans="1:23" x14ac:dyDescent="0.35">
      <c r="A2908" t="str">
        <f t="shared" si="203"/>
        <v/>
      </c>
      <c r="H2908">
        <f>IFERROR(VLOOKUP($A2908,OSA!$BD:$BD,1,0),0)</f>
        <v>0</v>
      </c>
      <c r="J2908" t="str">
        <f t="shared" si="200"/>
        <v/>
      </c>
      <c r="N2908" s="4"/>
      <c r="U2908" s="69">
        <f t="shared" si="201"/>
        <v>0</v>
      </c>
      <c r="V2908" s="75">
        <f t="shared" si="202"/>
        <v>0</v>
      </c>
      <c r="W2908">
        <f>IFERROR(VLOOKUP($J2909,OSA!$BD:$BD,1,0),0)</f>
        <v>0</v>
      </c>
    </row>
    <row r="2909" spans="1:23" x14ac:dyDescent="0.35">
      <c r="A2909" t="str">
        <f t="shared" si="203"/>
        <v/>
      </c>
      <c r="H2909">
        <f>IFERROR(VLOOKUP($A2909,OSA!$BD:$BD,1,0),0)</f>
        <v>0</v>
      </c>
      <c r="J2909" t="str">
        <f t="shared" si="200"/>
        <v/>
      </c>
      <c r="N2909" s="4"/>
      <c r="U2909" s="69">
        <f t="shared" si="201"/>
        <v>0</v>
      </c>
      <c r="V2909" s="75">
        <f t="shared" si="202"/>
        <v>0</v>
      </c>
      <c r="W2909">
        <f>IFERROR(VLOOKUP($J2910,OSA!$BD:$BD,1,0),0)</f>
        <v>0</v>
      </c>
    </row>
    <row r="2910" spans="1:23" x14ac:dyDescent="0.35">
      <c r="A2910" t="str">
        <f t="shared" si="203"/>
        <v/>
      </c>
      <c r="H2910">
        <f>IFERROR(VLOOKUP($A2910,OSA!$BD:$BD,1,0),0)</f>
        <v>0</v>
      </c>
      <c r="J2910" t="str">
        <f t="shared" si="200"/>
        <v/>
      </c>
      <c r="N2910" s="4"/>
      <c r="U2910" s="69">
        <f t="shared" si="201"/>
        <v>0</v>
      </c>
      <c r="V2910" s="75">
        <f t="shared" si="202"/>
        <v>0</v>
      </c>
      <c r="W2910">
        <f>IFERROR(VLOOKUP($J2911,OSA!$BD:$BD,1,0),0)</f>
        <v>0</v>
      </c>
    </row>
    <row r="2911" spans="1:23" x14ac:dyDescent="0.35">
      <c r="A2911" t="str">
        <f t="shared" si="203"/>
        <v/>
      </c>
      <c r="H2911">
        <f>IFERROR(VLOOKUP($A2911,OSA!$BD:$BD,1,0),0)</f>
        <v>0</v>
      </c>
      <c r="J2911" t="str">
        <f t="shared" si="200"/>
        <v/>
      </c>
      <c r="N2911" s="4"/>
      <c r="U2911" s="69">
        <f t="shared" si="201"/>
        <v>0</v>
      </c>
      <c r="V2911" s="75">
        <f t="shared" si="202"/>
        <v>0</v>
      </c>
      <c r="W2911">
        <f>IFERROR(VLOOKUP($J2912,OSA!$BD:$BD,1,0),0)</f>
        <v>0</v>
      </c>
    </row>
    <row r="2912" spans="1:23" x14ac:dyDescent="0.35">
      <c r="A2912" t="str">
        <f t="shared" si="203"/>
        <v/>
      </c>
      <c r="H2912">
        <f>IFERROR(VLOOKUP($A2912,OSA!$BD:$BD,1,0),0)</f>
        <v>0</v>
      </c>
      <c r="J2912" t="str">
        <f t="shared" si="200"/>
        <v/>
      </c>
      <c r="N2912" s="4"/>
      <c r="U2912" s="69">
        <f t="shared" si="201"/>
        <v>0</v>
      </c>
      <c r="V2912" s="75">
        <f t="shared" si="202"/>
        <v>0</v>
      </c>
      <c r="W2912">
        <f>IFERROR(VLOOKUP($J2913,OSA!$BD:$BD,1,0),0)</f>
        <v>0</v>
      </c>
    </row>
    <row r="2913" spans="1:23" x14ac:dyDescent="0.35">
      <c r="A2913" t="str">
        <f t="shared" si="203"/>
        <v/>
      </c>
      <c r="H2913">
        <f>IFERROR(VLOOKUP($A2913,OSA!$BD:$BD,1,0),0)</f>
        <v>0</v>
      </c>
      <c r="J2913" t="str">
        <f t="shared" si="200"/>
        <v/>
      </c>
      <c r="N2913" s="4"/>
      <c r="U2913" s="69">
        <f t="shared" si="201"/>
        <v>0</v>
      </c>
      <c r="V2913" s="75">
        <f t="shared" si="202"/>
        <v>0</v>
      </c>
      <c r="W2913">
        <f>IFERROR(VLOOKUP($J2914,OSA!$BD:$BD,1,0),0)</f>
        <v>0</v>
      </c>
    </row>
    <row r="2914" spans="1:23" x14ac:dyDescent="0.35">
      <c r="A2914" t="str">
        <f t="shared" si="203"/>
        <v/>
      </c>
      <c r="H2914">
        <f>IFERROR(VLOOKUP($A2914,OSA!$BD:$BD,1,0),0)</f>
        <v>0</v>
      </c>
      <c r="J2914" t="str">
        <f t="shared" si="200"/>
        <v/>
      </c>
      <c r="N2914" s="4"/>
      <c r="U2914" s="69">
        <f t="shared" si="201"/>
        <v>0</v>
      </c>
      <c r="V2914" s="75">
        <f t="shared" si="202"/>
        <v>0</v>
      </c>
      <c r="W2914">
        <f>IFERROR(VLOOKUP($J2915,OSA!$BD:$BD,1,0),0)</f>
        <v>0</v>
      </c>
    </row>
    <row r="2915" spans="1:23" x14ac:dyDescent="0.35">
      <c r="A2915" t="str">
        <f t="shared" si="203"/>
        <v/>
      </c>
      <c r="H2915">
        <f>IFERROR(VLOOKUP($A2915,OSA!$BD:$BD,1,0),0)</f>
        <v>0</v>
      </c>
      <c r="J2915" t="str">
        <f t="shared" si="200"/>
        <v/>
      </c>
      <c r="N2915" s="4"/>
      <c r="U2915" s="69">
        <f t="shared" si="201"/>
        <v>0</v>
      </c>
      <c r="V2915" s="75">
        <f t="shared" si="202"/>
        <v>0</v>
      </c>
      <c r="W2915">
        <f>IFERROR(VLOOKUP($J2916,OSA!$BD:$BD,1,0),0)</f>
        <v>0</v>
      </c>
    </row>
    <row r="2916" spans="1:23" x14ac:dyDescent="0.35">
      <c r="A2916" t="str">
        <f t="shared" si="203"/>
        <v/>
      </c>
      <c r="H2916">
        <f>IFERROR(VLOOKUP($A2916,OSA!$BD:$BD,1,0),0)</f>
        <v>0</v>
      </c>
      <c r="J2916" t="str">
        <f t="shared" si="200"/>
        <v/>
      </c>
      <c r="N2916" s="4"/>
      <c r="U2916" s="69">
        <f t="shared" si="201"/>
        <v>0</v>
      </c>
      <c r="V2916" s="75">
        <f t="shared" si="202"/>
        <v>0</v>
      </c>
      <c r="W2916">
        <f>IFERROR(VLOOKUP($J2917,OSA!$BD:$BD,1,0),0)</f>
        <v>0</v>
      </c>
    </row>
    <row r="2917" spans="1:23" x14ac:dyDescent="0.35">
      <c r="A2917" t="str">
        <f t="shared" si="203"/>
        <v/>
      </c>
      <c r="H2917">
        <f>IFERROR(VLOOKUP($A2917,OSA!$BD:$BD,1,0),0)</f>
        <v>0</v>
      </c>
      <c r="J2917" t="str">
        <f t="shared" ref="J2917:J2955" si="204">K2917&amp;N2917</f>
        <v/>
      </c>
      <c r="N2917" s="4"/>
      <c r="U2917" s="69">
        <f t="shared" si="201"/>
        <v>0</v>
      </c>
      <c r="V2917" s="75">
        <f t="shared" si="202"/>
        <v>0</v>
      </c>
      <c r="W2917">
        <f>IFERROR(VLOOKUP($J2918,OSA!$BD:$BD,1,0),0)</f>
        <v>0</v>
      </c>
    </row>
    <row r="2918" spans="1:23" x14ac:dyDescent="0.35">
      <c r="A2918" t="str">
        <f t="shared" si="203"/>
        <v/>
      </c>
      <c r="H2918">
        <f>IFERROR(VLOOKUP($A2918,OSA!$BD:$BD,1,0),0)</f>
        <v>0</v>
      </c>
      <c r="J2918" t="str">
        <f t="shared" si="204"/>
        <v/>
      </c>
      <c r="N2918" s="4"/>
      <c r="U2918" s="69">
        <f t="shared" si="201"/>
        <v>0</v>
      </c>
      <c r="V2918" s="75">
        <f t="shared" si="202"/>
        <v>0</v>
      </c>
      <c r="W2918">
        <f>IFERROR(VLOOKUP($J2919,OSA!$BD:$BD,1,0),0)</f>
        <v>0</v>
      </c>
    </row>
    <row r="2919" spans="1:23" x14ac:dyDescent="0.35">
      <c r="A2919" t="str">
        <f t="shared" si="203"/>
        <v/>
      </c>
      <c r="H2919">
        <f>IFERROR(VLOOKUP($A2919,OSA!$BD:$BD,1,0),0)</f>
        <v>0</v>
      </c>
      <c r="J2919" t="str">
        <f t="shared" si="204"/>
        <v/>
      </c>
      <c r="N2919" s="4"/>
      <c r="U2919" s="69">
        <f t="shared" ref="U2919:U2982" si="205">SUM(O2919:Q2919)/3</f>
        <v>0</v>
      </c>
      <c r="V2919" s="75">
        <f t="shared" ref="V2919:V2982" si="206">SUM(R2919:T2919)/3</f>
        <v>0</v>
      </c>
      <c r="W2919">
        <f>IFERROR(VLOOKUP($J2920,OSA!$BD:$BD,1,0),0)</f>
        <v>0</v>
      </c>
    </row>
    <row r="2920" spans="1:23" x14ac:dyDescent="0.35">
      <c r="A2920" t="str">
        <f t="shared" si="203"/>
        <v/>
      </c>
      <c r="H2920">
        <f>IFERROR(VLOOKUP($A2920,OSA!$BD:$BD,1,0),0)</f>
        <v>0</v>
      </c>
      <c r="J2920" t="str">
        <f t="shared" si="204"/>
        <v/>
      </c>
      <c r="N2920" s="4"/>
      <c r="U2920" s="69">
        <f t="shared" si="205"/>
        <v>0</v>
      </c>
      <c r="V2920" s="75">
        <f t="shared" si="206"/>
        <v>0</v>
      </c>
      <c r="W2920">
        <f>IFERROR(VLOOKUP($J2921,OSA!$BD:$BD,1,0),0)</f>
        <v>0</v>
      </c>
    </row>
    <row r="2921" spans="1:23" x14ac:dyDescent="0.35">
      <c r="A2921" t="str">
        <f t="shared" si="203"/>
        <v/>
      </c>
      <c r="H2921">
        <f>IFERROR(VLOOKUP($A2921,OSA!$BD:$BD,1,0),0)</f>
        <v>0</v>
      </c>
      <c r="J2921" t="str">
        <f t="shared" si="204"/>
        <v/>
      </c>
      <c r="N2921" s="4"/>
      <c r="U2921" s="69">
        <f t="shared" si="205"/>
        <v>0</v>
      </c>
      <c r="V2921" s="75">
        <f t="shared" si="206"/>
        <v>0</v>
      </c>
      <c r="W2921">
        <f>IFERROR(VLOOKUP($J2922,OSA!$BD:$BD,1,0),0)</f>
        <v>0</v>
      </c>
    </row>
    <row r="2922" spans="1:23" x14ac:dyDescent="0.35">
      <c r="A2922" t="str">
        <f t="shared" si="203"/>
        <v/>
      </c>
      <c r="H2922">
        <f>IFERROR(VLOOKUP($A2922,OSA!$BD:$BD,1,0),0)</f>
        <v>0</v>
      </c>
      <c r="J2922" t="str">
        <f t="shared" si="204"/>
        <v/>
      </c>
      <c r="N2922" s="4"/>
      <c r="U2922" s="69">
        <f t="shared" si="205"/>
        <v>0</v>
      </c>
      <c r="V2922" s="75">
        <f t="shared" si="206"/>
        <v>0</v>
      </c>
      <c r="W2922">
        <f>IFERROR(VLOOKUP($J2923,OSA!$BD:$BD,1,0),0)</f>
        <v>0</v>
      </c>
    </row>
    <row r="2923" spans="1:23" x14ac:dyDescent="0.35">
      <c r="A2923" t="str">
        <f t="shared" si="203"/>
        <v/>
      </c>
      <c r="H2923">
        <f>IFERROR(VLOOKUP($A2923,OSA!$BD:$BD,1,0),0)</f>
        <v>0</v>
      </c>
      <c r="J2923" t="str">
        <f t="shared" si="204"/>
        <v/>
      </c>
      <c r="N2923" s="4"/>
      <c r="U2923" s="69">
        <f t="shared" si="205"/>
        <v>0</v>
      </c>
      <c r="V2923" s="75">
        <f t="shared" si="206"/>
        <v>0</v>
      </c>
      <c r="W2923">
        <f>IFERROR(VLOOKUP($J2924,OSA!$BD:$BD,1,0),0)</f>
        <v>0</v>
      </c>
    </row>
    <row r="2924" spans="1:23" x14ac:dyDescent="0.35">
      <c r="A2924" t="str">
        <f t="shared" si="203"/>
        <v/>
      </c>
      <c r="H2924">
        <f>IFERROR(VLOOKUP($A2924,OSA!$BD:$BD,1,0),0)</f>
        <v>0</v>
      </c>
      <c r="J2924" t="str">
        <f t="shared" si="204"/>
        <v/>
      </c>
      <c r="N2924" s="4"/>
      <c r="U2924" s="69">
        <f t="shared" si="205"/>
        <v>0</v>
      </c>
      <c r="V2924" s="75">
        <f t="shared" si="206"/>
        <v>0</v>
      </c>
      <c r="W2924">
        <f>IFERROR(VLOOKUP($J2925,OSA!$BD:$BD,1,0),0)</f>
        <v>0</v>
      </c>
    </row>
    <row r="2925" spans="1:23" x14ac:dyDescent="0.35">
      <c r="A2925" t="str">
        <f t="shared" si="203"/>
        <v/>
      </c>
      <c r="H2925">
        <f>IFERROR(VLOOKUP($A2925,OSA!$BD:$BD,1,0),0)</f>
        <v>0</v>
      </c>
      <c r="J2925" t="str">
        <f t="shared" si="204"/>
        <v/>
      </c>
      <c r="N2925" s="4"/>
      <c r="U2925" s="69">
        <f t="shared" si="205"/>
        <v>0</v>
      </c>
      <c r="V2925" s="75">
        <f t="shared" si="206"/>
        <v>0</v>
      </c>
      <c r="W2925">
        <f>IFERROR(VLOOKUP($J2926,OSA!$BD:$BD,1,0),0)</f>
        <v>0</v>
      </c>
    </row>
    <row r="2926" spans="1:23" x14ac:dyDescent="0.35">
      <c r="A2926" t="str">
        <f t="shared" si="203"/>
        <v/>
      </c>
      <c r="H2926">
        <f>IFERROR(VLOOKUP($A2926,OSA!$BD:$BD,1,0),0)</f>
        <v>0</v>
      </c>
      <c r="J2926" t="str">
        <f t="shared" si="204"/>
        <v/>
      </c>
      <c r="N2926" s="4"/>
      <c r="U2926" s="69">
        <f t="shared" si="205"/>
        <v>0</v>
      </c>
      <c r="V2926" s="75">
        <f t="shared" si="206"/>
        <v>0</v>
      </c>
      <c r="W2926">
        <f>IFERROR(VLOOKUP($J2927,OSA!$BD:$BD,1,0),0)</f>
        <v>0</v>
      </c>
    </row>
    <row r="2927" spans="1:23" x14ac:dyDescent="0.35">
      <c r="A2927" t="str">
        <f t="shared" si="203"/>
        <v/>
      </c>
      <c r="H2927">
        <f>IFERROR(VLOOKUP($A2927,OSA!$BD:$BD,1,0),0)</f>
        <v>0</v>
      </c>
      <c r="J2927" t="str">
        <f t="shared" si="204"/>
        <v/>
      </c>
      <c r="N2927" s="4"/>
      <c r="U2927" s="69">
        <f t="shared" si="205"/>
        <v>0</v>
      </c>
      <c r="V2927" s="75">
        <f t="shared" si="206"/>
        <v>0</v>
      </c>
      <c r="W2927">
        <f>IFERROR(VLOOKUP($J2928,OSA!$BD:$BD,1,0),0)</f>
        <v>0</v>
      </c>
    </row>
    <row r="2928" spans="1:23" x14ac:dyDescent="0.35">
      <c r="A2928" t="str">
        <f t="shared" si="203"/>
        <v/>
      </c>
      <c r="H2928">
        <f>IFERROR(VLOOKUP($A2928,OSA!$BD:$BD,1,0),0)</f>
        <v>0</v>
      </c>
      <c r="J2928" t="str">
        <f t="shared" si="204"/>
        <v/>
      </c>
      <c r="N2928" s="4"/>
      <c r="U2928" s="69">
        <f t="shared" si="205"/>
        <v>0</v>
      </c>
      <c r="V2928" s="75">
        <f t="shared" si="206"/>
        <v>0</v>
      </c>
      <c r="W2928">
        <f>IFERROR(VLOOKUP($J2929,OSA!$BD:$BD,1,0),0)</f>
        <v>0</v>
      </c>
    </row>
    <row r="2929" spans="1:23" x14ac:dyDescent="0.35">
      <c r="A2929" t="str">
        <f t="shared" si="203"/>
        <v/>
      </c>
      <c r="H2929">
        <f>IFERROR(VLOOKUP($A2929,OSA!$BD:$BD,1,0),0)</f>
        <v>0</v>
      </c>
      <c r="J2929" t="str">
        <f t="shared" si="204"/>
        <v/>
      </c>
      <c r="N2929" s="4"/>
      <c r="U2929" s="69">
        <f t="shared" si="205"/>
        <v>0</v>
      </c>
      <c r="V2929" s="75">
        <f t="shared" si="206"/>
        <v>0</v>
      </c>
      <c r="W2929">
        <f>IFERROR(VLOOKUP($J2930,OSA!$BD:$BD,1,0),0)</f>
        <v>0</v>
      </c>
    </row>
    <row r="2930" spans="1:23" x14ac:dyDescent="0.35">
      <c r="A2930" t="str">
        <f t="shared" si="203"/>
        <v/>
      </c>
      <c r="H2930">
        <f>IFERROR(VLOOKUP($A2930,OSA!$BD:$BD,1,0),0)</f>
        <v>0</v>
      </c>
      <c r="J2930" t="str">
        <f t="shared" si="204"/>
        <v/>
      </c>
      <c r="N2930" s="4"/>
      <c r="U2930" s="69">
        <f t="shared" si="205"/>
        <v>0</v>
      </c>
      <c r="V2930" s="75">
        <f t="shared" si="206"/>
        <v>0</v>
      </c>
      <c r="W2930">
        <f>IFERROR(VLOOKUP($J2931,OSA!$BD:$BD,1,0),0)</f>
        <v>0</v>
      </c>
    </row>
    <row r="2931" spans="1:23" x14ac:dyDescent="0.35">
      <c r="A2931" t="str">
        <f t="shared" si="203"/>
        <v/>
      </c>
      <c r="H2931">
        <f>IFERROR(VLOOKUP($A2931,OSA!$BD:$BD,1,0),0)</f>
        <v>0</v>
      </c>
      <c r="J2931" t="str">
        <f t="shared" si="204"/>
        <v/>
      </c>
      <c r="N2931" s="4"/>
      <c r="U2931" s="69">
        <f t="shared" si="205"/>
        <v>0</v>
      </c>
      <c r="V2931" s="75">
        <f t="shared" si="206"/>
        <v>0</v>
      </c>
      <c r="W2931">
        <f>IFERROR(VLOOKUP($J2932,OSA!$BD:$BD,1,0),0)</f>
        <v>0</v>
      </c>
    </row>
    <row r="2932" spans="1:23" x14ac:dyDescent="0.35">
      <c r="A2932" t="str">
        <f t="shared" si="203"/>
        <v/>
      </c>
      <c r="H2932">
        <f>IFERROR(VLOOKUP($A2932,OSA!$BD:$BD,1,0),0)</f>
        <v>0</v>
      </c>
      <c r="J2932" t="str">
        <f t="shared" si="204"/>
        <v/>
      </c>
      <c r="N2932" s="4"/>
      <c r="U2932" s="69">
        <f t="shared" si="205"/>
        <v>0</v>
      </c>
      <c r="V2932" s="75">
        <f t="shared" si="206"/>
        <v>0</v>
      </c>
      <c r="W2932">
        <f>IFERROR(VLOOKUP($J2933,OSA!$BD:$BD,1,0),0)</f>
        <v>0</v>
      </c>
    </row>
    <row r="2933" spans="1:23" x14ac:dyDescent="0.35">
      <c r="A2933" t="str">
        <f t="shared" si="203"/>
        <v/>
      </c>
      <c r="H2933">
        <f>IFERROR(VLOOKUP($A2933,OSA!$BD:$BD,1,0),0)</f>
        <v>0</v>
      </c>
      <c r="J2933" t="str">
        <f t="shared" si="204"/>
        <v/>
      </c>
      <c r="N2933" s="4"/>
      <c r="U2933" s="69">
        <f t="shared" si="205"/>
        <v>0</v>
      </c>
      <c r="V2933" s="75">
        <f t="shared" si="206"/>
        <v>0</v>
      </c>
      <c r="W2933">
        <f>IFERROR(VLOOKUP($J2934,OSA!$BD:$BD,1,0),0)</f>
        <v>0</v>
      </c>
    </row>
    <row r="2934" spans="1:23" x14ac:dyDescent="0.35">
      <c r="A2934" t="str">
        <f t="shared" si="203"/>
        <v/>
      </c>
      <c r="H2934">
        <f>IFERROR(VLOOKUP($A2934,OSA!$BD:$BD,1,0),0)</f>
        <v>0</v>
      </c>
      <c r="J2934" t="str">
        <f t="shared" si="204"/>
        <v/>
      </c>
      <c r="N2934" s="4"/>
      <c r="U2934" s="69">
        <f t="shared" si="205"/>
        <v>0</v>
      </c>
      <c r="V2934" s="75">
        <f t="shared" si="206"/>
        <v>0</v>
      </c>
      <c r="W2934">
        <f>IFERROR(VLOOKUP($J2935,OSA!$BD:$BD,1,0),0)</f>
        <v>0</v>
      </c>
    </row>
    <row r="2935" spans="1:23" x14ac:dyDescent="0.35">
      <c r="A2935" t="str">
        <f t="shared" si="203"/>
        <v/>
      </c>
      <c r="H2935">
        <f>IFERROR(VLOOKUP($A2935,OSA!$BD:$BD,1,0),0)</f>
        <v>0</v>
      </c>
      <c r="J2935" t="str">
        <f t="shared" si="204"/>
        <v/>
      </c>
      <c r="N2935" s="4"/>
      <c r="U2935" s="69">
        <f t="shared" si="205"/>
        <v>0</v>
      </c>
      <c r="V2935" s="75">
        <f t="shared" si="206"/>
        <v>0</v>
      </c>
      <c r="W2935">
        <f>IFERROR(VLOOKUP($J2936,OSA!$BD:$BD,1,0),0)</f>
        <v>0</v>
      </c>
    </row>
    <row r="2936" spans="1:23" x14ac:dyDescent="0.35">
      <c r="A2936" t="str">
        <f t="shared" si="203"/>
        <v/>
      </c>
      <c r="H2936">
        <f>IFERROR(VLOOKUP($A2936,OSA!$BD:$BD,1,0),0)</f>
        <v>0</v>
      </c>
      <c r="J2936" t="str">
        <f t="shared" si="204"/>
        <v/>
      </c>
      <c r="N2936" s="4"/>
      <c r="U2936" s="69">
        <f t="shared" si="205"/>
        <v>0</v>
      </c>
      <c r="V2936" s="75">
        <f t="shared" si="206"/>
        <v>0</v>
      </c>
      <c r="W2936">
        <f>IFERROR(VLOOKUP($J2937,OSA!$BD:$BD,1,0),0)</f>
        <v>0</v>
      </c>
    </row>
    <row r="2937" spans="1:23" x14ac:dyDescent="0.35">
      <c r="A2937" t="str">
        <f t="shared" si="203"/>
        <v/>
      </c>
      <c r="H2937">
        <f>IFERROR(VLOOKUP($A2937,OSA!$BD:$BD,1,0),0)</f>
        <v>0</v>
      </c>
      <c r="J2937" t="str">
        <f t="shared" si="204"/>
        <v/>
      </c>
      <c r="N2937" s="4"/>
      <c r="U2937" s="69">
        <f t="shared" si="205"/>
        <v>0</v>
      </c>
      <c r="V2937" s="75">
        <f t="shared" si="206"/>
        <v>0</v>
      </c>
      <c r="W2937">
        <f>IFERROR(VLOOKUP($J2938,OSA!$BD:$BD,1,0),0)</f>
        <v>0</v>
      </c>
    </row>
    <row r="2938" spans="1:23" x14ac:dyDescent="0.35">
      <c r="A2938" t="str">
        <f t="shared" si="203"/>
        <v/>
      </c>
      <c r="H2938">
        <f>IFERROR(VLOOKUP($A2938,OSA!$BD:$BD,1,0),0)</f>
        <v>0</v>
      </c>
      <c r="J2938" t="str">
        <f t="shared" si="204"/>
        <v/>
      </c>
      <c r="N2938" s="4"/>
      <c r="U2938" s="69">
        <f t="shared" si="205"/>
        <v>0</v>
      </c>
      <c r="V2938" s="75">
        <f t="shared" si="206"/>
        <v>0</v>
      </c>
      <c r="W2938">
        <f>IFERROR(VLOOKUP($J2939,OSA!$BD:$BD,1,0),0)</f>
        <v>0</v>
      </c>
    </row>
    <row r="2939" spans="1:23" x14ac:dyDescent="0.35">
      <c r="A2939" t="str">
        <f t="shared" si="203"/>
        <v/>
      </c>
      <c r="H2939">
        <f>IFERROR(VLOOKUP($A2939,OSA!$BD:$BD,1,0),0)</f>
        <v>0</v>
      </c>
      <c r="J2939" t="str">
        <f t="shared" si="204"/>
        <v/>
      </c>
      <c r="N2939" s="4"/>
      <c r="U2939" s="69">
        <f t="shared" si="205"/>
        <v>0</v>
      </c>
      <c r="V2939" s="75">
        <f t="shared" si="206"/>
        <v>0</v>
      </c>
      <c r="W2939">
        <f>IFERROR(VLOOKUP($J2940,OSA!$BD:$BD,1,0),0)</f>
        <v>0</v>
      </c>
    </row>
    <row r="2940" spans="1:23" x14ac:dyDescent="0.35">
      <c r="A2940" t="str">
        <f t="shared" si="203"/>
        <v/>
      </c>
      <c r="H2940">
        <f>IFERROR(VLOOKUP($A2940,OSA!$BD:$BD,1,0),0)</f>
        <v>0</v>
      </c>
      <c r="J2940" t="str">
        <f t="shared" si="204"/>
        <v/>
      </c>
      <c r="N2940" s="4"/>
      <c r="U2940" s="69">
        <f t="shared" si="205"/>
        <v>0</v>
      </c>
      <c r="V2940" s="75">
        <f t="shared" si="206"/>
        <v>0</v>
      </c>
      <c r="W2940">
        <f>IFERROR(VLOOKUP($J2941,OSA!$BD:$BD,1,0),0)</f>
        <v>0</v>
      </c>
    </row>
    <row r="2941" spans="1:23" x14ac:dyDescent="0.35">
      <c r="A2941" t="str">
        <f t="shared" si="203"/>
        <v/>
      </c>
      <c r="H2941">
        <f>IFERROR(VLOOKUP($A2941,OSA!$BD:$BD,1,0),0)</f>
        <v>0</v>
      </c>
      <c r="J2941" t="str">
        <f t="shared" si="204"/>
        <v/>
      </c>
      <c r="N2941" s="4"/>
      <c r="U2941" s="69">
        <f t="shared" si="205"/>
        <v>0</v>
      </c>
      <c r="V2941" s="75">
        <f t="shared" si="206"/>
        <v>0</v>
      </c>
      <c r="W2941">
        <f>IFERROR(VLOOKUP($J2942,OSA!$BD:$BD,1,0),0)</f>
        <v>0</v>
      </c>
    </row>
    <row r="2942" spans="1:23" x14ac:dyDescent="0.35">
      <c r="A2942" t="str">
        <f t="shared" si="203"/>
        <v/>
      </c>
      <c r="H2942">
        <f>IFERROR(VLOOKUP($A2942,OSA!$BD:$BD,1,0),0)</f>
        <v>0</v>
      </c>
      <c r="J2942" t="str">
        <f t="shared" si="204"/>
        <v/>
      </c>
      <c r="N2942" s="4"/>
      <c r="U2942" s="69">
        <f t="shared" si="205"/>
        <v>0</v>
      </c>
      <c r="V2942" s="75">
        <f t="shared" si="206"/>
        <v>0</v>
      </c>
      <c r="W2942">
        <f>IFERROR(VLOOKUP($J2943,OSA!$BD:$BD,1,0),0)</f>
        <v>0</v>
      </c>
    </row>
    <row r="2943" spans="1:23" x14ac:dyDescent="0.35">
      <c r="A2943" t="str">
        <f t="shared" si="203"/>
        <v/>
      </c>
      <c r="H2943">
        <f>IFERROR(VLOOKUP($A2943,OSA!$BD:$BD,1,0),0)</f>
        <v>0</v>
      </c>
      <c r="J2943" t="str">
        <f t="shared" si="204"/>
        <v/>
      </c>
      <c r="N2943" s="4"/>
      <c r="U2943" s="69">
        <f t="shared" si="205"/>
        <v>0</v>
      </c>
      <c r="V2943" s="75">
        <f t="shared" si="206"/>
        <v>0</v>
      </c>
      <c r="W2943">
        <f>IFERROR(VLOOKUP($J2944,OSA!$BD:$BD,1,0),0)</f>
        <v>0</v>
      </c>
    </row>
    <row r="2944" spans="1:23" x14ac:dyDescent="0.35">
      <c r="A2944" t="str">
        <f t="shared" si="203"/>
        <v/>
      </c>
      <c r="H2944">
        <f>IFERROR(VLOOKUP($A2944,OSA!$BD:$BD,1,0),0)</f>
        <v>0</v>
      </c>
      <c r="J2944" t="str">
        <f t="shared" si="204"/>
        <v/>
      </c>
      <c r="N2944" s="4"/>
      <c r="U2944" s="69">
        <f t="shared" si="205"/>
        <v>0</v>
      </c>
      <c r="V2944" s="75">
        <f t="shared" si="206"/>
        <v>0</v>
      </c>
      <c r="W2944">
        <f>IFERROR(VLOOKUP($J2945,OSA!$BD:$BD,1,0),0)</f>
        <v>0</v>
      </c>
    </row>
    <row r="2945" spans="1:23" x14ac:dyDescent="0.35">
      <c r="A2945" t="str">
        <f t="shared" si="203"/>
        <v/>
      </c>
      <c r="H2945">
        <f>IFERROR(VLOOKUP($A2945,OSA!$BD:$BD,1,0),0)</f>
        <v>0</v>
      </c>
      <c r="J2945" t="str">
        <f t="shared" si="204"/>
        <v/>
      </c>
      <c r="N2945" s="4"/>
      <c r="U2945" s="69">
        <f t="shared" si="205"/>
        <v>0</v>
      </c>
      <c r="V2945" s="75">
        <f t="shared" si="206"/>
        <v>0</v>
      </c>
      <c r="W2945">
        <f>IFERROR(VLOOKUP($J2946,OSA!$BD:$BD,1,0),0)</f>
        <v>0</v>
      </c>
    </row>
    <row r="2946" spans="1:23" x14ac:dyDescent="0.35">
      <c r="A2946" t="str">
        <f t="shared" si="203"/>
        <v/>
      </c>
      <c r="H2946">
        <f>IFERROR(VLOOKUP($A2946,OSA!$BD:$BD,1,0),0)</f>
        <v>0</v>
      </c>
      <c r="J2946" t="str">
        <f t="shared" si="204"/>
        <v/>
      </c>
      <c r="N2946" s="4"/>
      <c r="U2946" s="69">
        <f t="shared" si="205"/>
        <v>0</v>
      </c>
      <c r="V2946" s="75">
        <f t="shared" si="206"/>
        <v>0</v>
      </c>
      <c r="W2946">
        <f>IFERROR(VLOOKUP($J2947,OSA!$BD:$BD,1,0),0)</f>
        <v>0</v>
      </c>
    </row>
    <row r="2947" spans="1:23" x14ac:dyDescent="0.35">
      <c r="A2947" t="str">
        <f t="shared" ref="A2947:A3010" si="207">B2947&amp;E2947</f>
        <v/>
      </c>
      <c r="H2947">
        <f>IFERROR(VLOOKUP($A2947,OSA!$BD:$BD,1,0),0)</f>
        <v>0</v>
      </c>
      <c r="J2947" t="str">
        <f t="shared" si="204"/>
        <v/>
      </c>
      <c r="N2947" s="4"/>
      <c r="U2947" s="69">
        <f t="shared" si="205"/>
        <v>0</v>
      </c>
      <c r="V2947" s="75">
        <f t="shared" si="206"/>
        <v>0</v>
      </c>
      <c r="W2947">
        <f>IFERROR(VLOOKUP($J2948,OSA!$BD:$BD,1,0),0)</f>
        <v>0</v>
      </c>
    </row>
    <row r="2948" spans="1:23" x14ac:dyDescent="0.35">
      <c r="A2948" t="str">
        <f t="shared" si="207"/>
        <v/>
      </c>
      <c r="H2948">
        <f>IFERROR(VLOOKUP($A2948,OSA!$BD:$BD,1,0),0)</f>
        <v>0</v>
      </c>
      <c r="J2948" t="str">
        <f t="shared" si="204"/>
        <v/>
      </c>
      <c r="N2948" s="4"/>
      <c r="U2948" s="69">
        <f t="shared" si="205"/>
        <v>0</v>
      </c>
      <c r="V2948" s="75">
        <f t="shared" si="206"/>
        <v>0</v>
      </c>
      <c r="W2948">
        <f>IFERROR(VLOOKUP($J2949,OSA!$BD:$BD,1,0),0)</f>
        <v>0</v>
      </c>
    </row>
    <row r="2949" spans="1:23" x14ac:dyDescent="0.35">
      <c r="A2949" t="str">
        <f t="shared" si="207"/>
        <v/>
      </c>
      <c r="H2949">
        <f>IFERROR(VLOOKUP($A2949,OSA!$BD:$BD,1,0),0)</f>
        <v>0</v>
      </c>
      <c r="J2949" t="str">
        <f t="shared" si="204"/>
        <v/>
      </c>
      <c r="N2949" s="4"/>
      <c r="U2949" s="69">
        <f t="shared" si="205"/>
        <v>0</v>
      </c>
      <c r="V2949" s="75">
        <f t="shared" si="206"/>
        <v>0</v>
      </c>
      <c r="W2949">
        <f>IFERROR(VLOOKUP($J2950,OSA!$BD:$BD,1,0),0)</f>
        <v>0</v>
      </c>
    </row>
    <row r="2950" spans="1:23" x14ac:dyDescent="0.35">
      <c r="A2950" t="str">
        <f t="shared" si="207"/>
        <v/>
      </c>
      <c r="H2950">
        <f>IFERROR(VLOOKUP($A2950,OSA!$BD:$BD,1,0),0)</f>
        <v>0</v>
      </c>
      <c r="J2950" t="str">
        <f t="shared" si="204"/>
        <v/>
      </c>
      <c r="N2950" s="4"/>
      <c r="U2950" s="69">
        <f t="shared" si="205"/>
        <v>0</v>
      </c>
      <c r="V2950" s="75">
        <f t="shared" si="206"/>
        <v>0</v>
      </c>
      <c r="W2950">
        <f>IFERROR(VLOOKUP($J2951,OSA!$BD:$BD,1,0),0)</f>
        <v>0</v>
      </c>
    </row>
    <row r="2951" spans="1:23" x14ac:dyDescent="0.35">
      <c r="A2951" t="str">
        <f t="shared" si="207"/>
        <v/>
      </c>
      <c r="H2951">
        <f>IFERROR(VLOOKUP($A2951,OSA!$BD:$BD,1,0),0)</f>
        <v>0</v>
      </c>
      <c r="J2951" t="str">
        <f t="shared" si="204"/>
        <v/>
      </c>
      <c r="N2951" s="4"/>
      <c r="U2951" s="69">
        <f t="shared" si="205"/>
        <v>0</v>
      </c>
      <c r="V2951" s="75">
        <f t="shared" si="206"/>
        <v>0</v>
      </c>
      <c r="W2951">
        <f>IFERROR(VLOOKUP($J2952,OSA!$BD:$BD,1,0),0)</f>
        <v>0</v>
      </c>
    </row>
    <row r="2952" spans="1:23" x14ac:dyDescent="0.35">
      <c r="A2952" t="str">
        <f t="shared" si="207"/>
        <v/>
      </c>
      <c r="H2952">
        <f>IFERROR(VLOOKUP($A2952,OSA!$BD:$BD,1,0),0)</f>
        <v>0</v>
      </c>
      <c r="J2952" t="str">
        <f t="shared" si="204"/>
        <v/>
      </c>
      <c r="N2952" s="4"/>
      <c r="U2952" s="69">
        <f t="shared" si="205"/>
        <v>0</v>
      </c>
      <c r="V2952" s="75">
        <f t="shared" si="206"/>
        <v>0</v>
      </c>
      <c r="W2952">
        <f>IFERROR(VLOOKUP($J2953,OSA!$BD:$BD,1,0),0)</f>
        <v>0</v>
      </c>
    </row>
    <row r="2953" spans="1:23" x14ac:dyDescent="0.35">
      <c r="A2953" t="str">
        <f t="shared" si="207"/>
        <v/>
      </c>
      <c r="H2953">
        <f>IFERROR(VLOOKUP($A2953,OSA!$BD:$BD,1,0),0)</f>
        <v>0</v>
      </c>
      <c r="J2953" t="str">
        <f t="shared" si="204"/>
        <v/>
      </c>
      <c r="N2953" s="4"/>
      <c r="U2953" s="69">
        <f t="shared" si="205"/>
        <v>0</v>
      </c>
      <c r="V2953" s="75">
        <f t="shared" si="206"/>
        <v>0</v>
      </c>
      <c r="W2953">
        <f>IFERROR(VLOOKUP($J2954,OSA!$BD:$BD,1,0),0)</f>
        <v>0</v>
      </c>
    </row>
    <row r="2954" spans="1:23" x14ac:dyDescent="0.35">
      <c r="A2954" t="str">
        <f t="shared" si="207"/>
        <v/>
      </c>
      <c r="H2954">
        <f>IFERROR(VLOOKUP($A2954,OSA!$BD:$BD,1,0),0)</f>
        <v>0</v>
      </c>
      <c r="J2954" t="str">
        <f t="shared" si="204"/>
        <v/>
      </c>
      <c r="N2954" s="4"/>
      <c r="U2954" s="69">
        <f t="shared" si="205"/>
        <v>0</v>
      </c>
      <c r="V2954" s="75">
        <f t="shared" si="206"/>
        <v>0</v>
      </c>
      <c r="W2954">
        <f>IFERROR(VLOOKUP($J2955,OSA!$BD:$BD,1,0),0)</f>
        <v>0</v>
      </c>
    </row>
    <row r="2955" spans="1:23" x14ac:dyDescent="0.35">
      <c r="A2955" t="str">
        <f t="shared" si="207"/>
        <v/>
      </c>
      <c r="H2955">
        <f>IFERROR(VLOOKUP($A2955,OSA!$BD:$BD,1,0),0)</f>
        <v>0</v>
      </c>
      <c r="J2955" t="str">
        <f t="shared" si="204"/>
        <v/>
      </c>
      <c r="N2955" s="4"/>
      <c r="U2955" s="69">
        <f t="shared" si="205"/>
        <v>0</v>
      </c>
      <c r="V2955" s="75">
        <f t="shared" si="206"/>
        <v>0</v>
      </c>
      <c r="W2955">
        <f>IFERROR(VLOOKUP($J2956,OSA!$BD:$BD,1,0),0)</f>
        <v>0</v>
      </c>
    </row>
    <row r="2956" spans="1:23" x14ac:dyDescent="0.35">
      <c r="A2956" t="str">
        <f t="shared" si="207"/>
        <v/>
      </c>
      <c r="H2956">
        <f>IFERROR(VLOOKUP($A2956,OSA!$BD:$BD,1,0),0)</f>
        <v>0</v>
      </c>
      <c r="J2956" t="str">
        <f t="shared" ref="J2956:J3019" si="208">K2956&amp;N2956</f>
        <v/>
      </c>
      <c r="N2956" s="4"/>
      <c r="U2956" s="69">
        <f t="shared" si="205"/>
        <v>0</v>
      </c>
      <c r="V2956" s="75">
        <f t="shared" si="206"/>
        <v>0</v>
      </c>
      <c r="W2956">
        <f>IFERROR(VLOOKUP($J2957,OSA!$BD:$BD,1,0),0)</f>
        <v>0</v>
      </c>
    </row>
    <row r="2957" spans="1:23" x14ac:dyDescent="0.35">
      <c r="A2957" t="str">
        <f t="shared" si="207"/>
        <v/>
      </c>
      <c r="H2957">
        <f>IFERROR(VLOOKUP($A2957,OSA!$BD:$BD,1,0),0)</f>
        <v>0</v>
      </c>
      <c r="J2957" t="str">
        <f t="shared" si="208"/>
        <v/>
      </c>
      <c r="N2957" s="4"/>
      <c r="U2957" s="69">
        <f t="shared" si="205"/>
        <v>0</v>
      </c>
      <c r="V2957" s="75">
        <f t="shared" si="206"/>
        <v>0</v>
      </c>
      <c r="W2957">
        <f>IFERROR(VLOOKUP($J2958,OSA!$BD:$BD,1,0),0)</f>
        <v>0</v>
      </c>
    </row>
    <row r="2958" spans="1:23" x14ac:dyDescent="0.35">
      <c r="A2958" t="str">
        <f t="shared" si="207"/>
        <v/>
      </c>
      <c r="H2958">
        <f>IFERROR(VLOOKUP($A2958,OSA!$BD:$BD,1,0),0)</f>
        <v>0</v>
      </c>
      <c r="J2958" t="str">
        <f t="shared" si="208"/>
        <v/>
      </c>
      <c r="N2958" s="4"/>
      <c r="U2958" s="69">
        <f t="shared" si="205"/>
        <v>0</v>
      </c>
      <c r="V2958" s="75">
        <f t="shared" si="206"/>
        <v>0</v>
      </c>
      <c r="W2958">
        <f>IFERROR(VLOOKUP($J2959,OSA!$BD:$BD,1,0),0)</f>
        <v>0</v>
      </c>
    </row>
    <row r="2959" spans="1:23" x14ac:dyDescent="0.35">
      <c r="A2959" t="str">
        <f t="shared" si="207"/>
        <v/>
      </c>
      <c r="H2959">
        <f>IFERROR(VLOOKUP($A2959,OSA!$BD:$BD,1,0),0)</f>
        <v>0</v>
      </c>
      <c r="J2959" t="str">
        <f t="shared" si="208"/>
        <v/>
      </c>
      <c r="N2959" s="4"/>
      <c r="U2959" s="69">
        <f t="shared" si="205"/>
        <v>0</v>
      </c>
      <c r="V2959" s="75">
        <f t="shared" si="206"/>
        <v>0</v>
      </c>
      <c r="W2959">
        <f>IFERROR(VLOOKUP($J2960,OSA!$BD:$BD,1,0),0)</f>
        <v>0</v>
      </c>
    </row>
    <row r="2960" spans="1:23" x14ac:dyDescent="0.35">
      <c r="A2960" t="str">
        <f t="shared" si="207"/>
        <v/>
      </c>
      <c r="H2960">
        <f>IFERROR(VLOOKUP($A2960,OSA!$BD:$BD,1,0),0)</f>
        <v>0</v>
      </c>
      <c r="J2960" t="str">
        <f t="shared" si="208"/>
        <v/>
      </c>
      <c r="N2960" s="4"/>
      <c r="U2960" s="69">
        <f t="shared" si="205"/>
        <v>0</v>
      </c>
      <c r="V2960" s="75">
        <f t="shared" si="206"/>
        <v>0</v>
      </c>
      <c r="W2960">
        <f>IFERROR(VLOOKUP($J2961,OSA!$BD:$BD,1,0),0)</f>
        <v>0</v>
      </c>
    </row>
    <row r="2961" spans="1:23" x14ac:dyDescent="0.35">
      <c r="A2961" t="str">
        <f t="shared" si="207"/>
        <v/>
      </c>
      <c r="H2961">
        <f>IFERROR(VLOOKUP($A2961,OSA!$BD:$BD,1,0),0)</f>
        <v>0</v>
      </c>
      <c r="J2961" t="str">
        <f t="shared" si="208"/>
        <v/>
      </c>
      <c r="N2961" s="4"/>
      <c r="U2961" s="69">
        <f t="shared" si="205"/>
        <v>0</v>
      </c>
      <c r="V2961" s="75">
        <f t="shared" si="206"/>
        <v>0</v>
      </c>
      <c r="W2961">
        <f>IFERROR(VLOOKUP($J2962,OSA!$BD:$BD,1,0),0)</f>
        <v>0</v>
      </c>
    </row>
    <row r="2962" spans="1:23" x14ac:dyDescent="0.35">
      <c r="A2962" t="str">
        <f t="shared" si="207"/>
        <v/>
      </c>
      <c r="H2962">
        <f>IFERROR(VLOOKUP($A2962,OSA!$BD:$BD,1,0),0)</f>
        <v>0</v>
      </c>
      <c r="J2962" t="str">
        <f t="shared" si="208"/>
        <v/>
      </c>
      <c r="N2962" s="4"/>
      <c r="U2962" s="69">
        <f t="shared" si="205"/>
        <v>0</v>
      </c>
      <c r="V2962" s="75">
        <f t="shared" si="206"/>
        <v>0</v>
      </c>
      <c r="W2962">
        <f>IFERROR(VLOOKUP($J2963,OSA!$BD:$BD,1,0),0)</f>
        <v>0</v>
      </c>
    </row>
    <row r="2963" spans="1:23" x14ac:dyDescent="0.35">
      <c r="A2963" t="str">
        <f t="shared" si="207"/>
        <v/>
      </c>
      <c r="H2963">
        <f>IFERROR(VLOOKUP($A2963,OSA!$BD:$BD,1,0),0)</f>
        <v>0</v>
      </c>
      <c r="J2963" t="str">
        <f t="shared" si="208"/>
        <v/>
      </c>
      <c r="N2963" s="4"/>
      <c r="U2963" s="69">
        <f t="shared" si="205"/>
        <v>0</v>
      </c>
      <c r="V2963" s="75">
        <f t="shared" si="206"/>
        <v>0</v>
      </c>
      <c r="W2963">
        <f>IFERROR(VLOOKUP($J2964,OSA!$BD:$BD,1,0),0)</f>
        <v>0</v>
      </c>
    </row>
    <row r="2964" spans="1:23" x14ac:dyDescent="0.35">
      <c r="A2964" t="str">
        <f t="shared" si="207"/>
        <v/>
      </c>
      <c r="H2964">
        <f>IFERROR(VLOOKUP($A2964,OSA!$BD:$BD,1,0),0)</f>
        <v>0</v>
      </c>
      <c r="J2964" t="str">
        <f t="shared" si="208"/>
        <v/>
      </c>
      <c r="N2964" s="4"/>
      <c r="U2964" s="69">
        <f t="shared" si="205"/>
        <v>0</v>
      </c>
      <c r="V2964" s="75">
        <f t="shared" si="206"/>
        <v>0</v>
      </c>
      <c r="W2964">
        <f>IFERROR(VLOOKUP($J2965,OSA!$BD:$BD,1,0),0)</f>
        <v>0</v>
      </c>
    </row>
    <row r="2965" spans="1:23" x14ac:dyDescent="0.35">
      <c r="A2965" t="str">
        <f t="shared" si="207"/>
        <v/>
      </c>
      <c r="H2965">
        <f>IFERROR(VLOOKUP($A2965,OSA!$BD:$BD,1,0),0)</f>
        <v>0</v>
      </c>
      <c r="J2965" t="str">
        <f t="shared" si="208"/>
        <v/>
      </c>
      <c r="N2965" s="4"/>
      <c r="U2965" s="69">
        <f t="shared" si="205"/>
        <v>0</v>
      </c>
      <c r="V2965" s="75">
        <f t="shared" si="206"/>
        <v>0</v>
      </c>
      <c r="W2965">
        <f>IFERROR(VLOOKUP($J2966,OSA!$BD:$BD,1,0),0)</f>
        <v>0</v>
      </c>
    </row>
    <row r="2966" spans="1:23" x14ac:dyDescent="0.35">
      <c r="A2966" t="str">
        <f t="shared" si="207"/>
        <v/>
      </c>
      <c r="H2966">
        <f>IFERROR(VLOOKUP($A2966,OSA!$BD:$BD,1,0),0)</f>
        <v>0</v>
      </c>
      <c r="J2966" t="str">
        <f t="shared" si="208"/>
        <v/>
      </c>
      <c r="N2966" s="4"/>
      <c r="U2966" s="69">
        <f t="shared" si="205"/>
        <v>0</v>
      </c>
      <c r="V2966" s="75">
        <f t="shared" si="206"/>
        <v>0</v>
      </c>
      <c r="W2966">
        <f>IFERROR(VLOOKUP($J2967,OSA!$BD:$BD,1,0),0)</f>
        <v>0</v>
      </c>
    </row>
    <row r="2967" spans="1:23" x14ac:dyDescent="0.35">
      <c r="A2967" t="str">
        <f t="shared" si="207"/>
        <v/>
      </c>
      <c r="H2967">
        <f>IFERROR(VLOOKUP($A2967,OSA!$BD:$BD,1,0),0)</f>
        <v>0</v>
      </c>
      <c r="J2967" t="str">
        <f t="shared" si="208"/>
        <v/>
      </c>
      <c r="N2967" s="4"/>
      <c r="U2967" s="69">
        <f t="shared" si="205"/>
        <v>0</v>
      </c>
      <c r="V2967" s="75">
        <f t="shared" si="206"/>
        <v>0</v>
      </c>
      <c r="W2967">
        <f>IFERROR(VLOOKUP($J2968,OSA!$BD:$BD,1,0),0)</f>
        <v>0</v>
      </c>
    </row>
    <row r="2968" spans="1:23" x14ac:dyDescent="0.35">
      <c r="A2968" t="str">
        <f t="shared" si="207"/>
        <v/>
      </c>
      <c r="H2968">
        <f>IFERROR(VLOOKUP($A2968,OSA!$BD:$BD,1,0),0)</f>
        <v>0</v>
      </c>
      <c r="J2968" t="str">
        <f t="shared" si="208"/>
        <v/>
      </c>
      <c r="N2968" s="4"/>
      <c r="U2968" s="69">
        <f t="shared" si="205"/>
        <v>0</v>
      </c>
      <c r="V2968" s="75">
        <f t="shared" si="206"/>
        <v>0</v>
      </c>
      <c r="W2968">
        <f>IFERROR(VLOOKUP($J2969,OSA!$BD:$BD,1,0),0)</f>
        <v>0</v>
      </c>
    </row>
    <row r="2969" spans="1:23" x14ac:dyDescent="0.35">
      <c r="A2969" t="str">
        <f t="shared" si="207"/>
        <v/>
      </c>
      <c r="H2969">
        <f>IFERROR(VLOOKUP($A2969,OSA!$BD:$BD,1,0),0)</f>
        <v>0</v>
      </c>
      <c r="J2969" t="str">
        <f t="shared" si="208"/>
        <v/>
      </c>
      <c r="N2969" s="4"/>
      <c r="U2969" s="69">
        <f t="shared" si="205"/>
        <v>0</v>
      </c>
      <c r="V2969" s="75">
        <f t="shared" si="206"/>
        <v>0</v>
      </c>
      <c r="W2969">
        <f>IFERROR(VLOOKUP($J2970,OSA!$BD:$BD,1,0),0)</f>
        <v>0</v>
      </c>
    </row>
    <row r="2970" spans="1:23" x14ac:dyDescent="0.35">
      <c r="A2970" t="str">
        <f t="shared" si="207"/>
        <v/>
      </c>
      <c r="H2970">
        <f>IFERROR(VLOOKUP($A2970,OSA!$BD:$BD,1,0),0)</f>
        <v>0</v>
      </c>
      <c r="J2970" t="str">
        <f t="shared" si="208"/>
        <v/>
      </c>
      <c r="N2970" s="4"/>
      <c r="U2970" s="69">
        <f t="shared" si="205"/>
        <v>0</v>
      </c>
      <c r="V2970" s="75">
        <f t="shared" si="206"/>
        <v>0</v>
      </c>
      <c r="W2970">
        <f>IFERROR(VLOOKUP($J2971,OSA!$BD:$BD,1,0),0)</f>
        <v>0</v>
      </c>
    </row>
    <row r="2971" spans="1:23" x14ac:dyDescent="0.35">
      <c r="A2971" t="str">
        <f t="shared" si="207"/>
        <v/>
      </c>
      <c r="H2971">
        <f>IFERROR(VLOOKUP($A2971,OSA!$BD:$BD,1,0),0)</f>
        <v>0</v>
      </c>
      <c r="J2971" t="str">
        <f t="shared" si="208"/>
        <v/>
      </c>
      <c r="N2971" s="4"/>
      <c r="U2971" s="69">
        <f t="shared" si="205"/>
        <v>0</v>
      </c>
      <c r="V2971" s="75">
        <f t="shared" si="206"/>
        <v>0</v>
      </c>
      <c r="W2971">
        <f>IFERROR(VLOOKUP($J2972,OSA!$BD:$BD,1,0),0)</f>
        <v>0</v>
      </c>
    </row>
    <row r="2972" spans="1:23" x14ac:dyDescent="0.35">
      <c r="A2972" t="str">
        <f t="shared" si="207"/>
        <v/>
      </c>
      <c r="H2972">
        <f>IFERROR(VLOOKUP($A2972,OSA!$BD:$BD,1,0),0)</f>
        <v>0</v>
      </c>
      <c r="J2972" t="str">
        <f t="shared" si="208"/>
        <v/>
      </c>
      <c r="N2972" s="4"/>
      <c r="U2972" s="69">
        <f t="shared" si="205"/>
        <v>0</v>
      </c>
      <c r="V2972" s="75">
        <f t="shared" si="206"/>
        <v>0</v>
      </c>
      <c r="W2972">
        <f>IFERROR(VLOOKUP($J2973,OSA!$BD:$BD,1,0),0)</f>
        <v>0</v>
      </c>
    </row>
    <row r="2973" spans="1:23" x14ac:dyDescent="0.35">
      <c r="A2973" t="str">
        <f t="shared" si="207"/>
        <v/>
      </c>
      <c r="H2973">
        <f>IFERROR(VLOOKUP($A2973,OSA!$BD:$BD,1,0),0)</f>
        <v>0</v>
      </c>
      <c r="J2973" t="str">
        <f t="shared" si="208"/>
        <v/>
      </c>
      <c r="N2973" s="4"/>
      <c r="U2973" s="69">
        <f t="shared" si="205"/>
        <v>0</v>
      </c>
      <c r="V2973" s="75">
        <f t="shared" si="206"/>
        <v>0</v>
      </c>
      <c r="W2973">
        <f>IFERROR(VLOOKUP($J2974,OSA!$BD:$BD,1,0),0)</f>
        <v>0</v>
      </c>
    </row>
    <row r="2974" spans="1:23" x14ac:dyDescent="0.35">
      <c r="A2974" t="str">
        <f t="shared" si="207"/>
        <v/>
      </c>
      <c r="H2974">
        <f>IFERROR(VLOOKUP($A2974,OSA!$BD:$BD,1,0),0)</f>
        <v>0</v>
      </c>
      <c r="J2974" t="str">
        <f t="shared" si="208"/>
        <v/>
      </c>
      <c r="N2974" s="4"/>
      <c r="U2974" s="69">
        <f t="shared" si="205"/>
        <v>0</v>
      </c>
      <c r="V2974" s="75">
        <f t="shared" si="206"/>
        <v>0</v>
      </c>
      <c r="W2974">
        <f>IFERROR(VLOOKUP($J2975,OSA!$BD:$BD,1,0),0)</f>
        <v>0</v>
      </c>
    </row>
    <row r="2975" spans="1:23" x14ac:dyDescent="0.35">
      <c r="A2975" t="str">
        <f t="shared" si="207"/>
        <v/>
      </c>
      <c r="H2975">
        <f>IFERROR(VLOOKUP($A2975,OSA!$BD:$BD,1,0),0)</f>
        <v>0</v>
      </c>
      <c r="J2975" t="str">
        <f t="shared" si="208"/>
        <v/>
      </c>
      <c r="N2975" s="4"/>
      <c r="U2975" s="69">
        <f t="shared" si="205"/>
        <v>0</v>
      </c>
      <c r="V2975" s="75">
        <f t="shared" si="206"/>
        <v>0</v>
      </c>
      <c r="W2975">
        <f>IFERROR(VLOOKUP($J2976,OSA!$BD:$BD,1,0),0)</f>
        <v>0</v>
      </c>
    </row>
    <row r="2976" spans="1:23" x14ac:dyDescent="0.35">
      <c r="A2976" t="str">
        <f t="shared" si="207"/>
        <v/>
      </c>
      <c r="H2976">
        <f>IFERROR(VLOOKUP($A2976,OSA!$BD:$BD,1,0),0)</f>
        <v>0</v>
      </c>
      <c r="J2976" t="str">
        <f t="shared" si="208"/>
        <v/>
      </c>
      <c r="N2976" s="4"/>
      <c r="U2976" s="69">
        <f t="shared" si="205"/>
        <v>0</v>
      </c>
      <c r="V2976" s="75">
        <f t="shared" si="206"/>
        <v>0</v>
      </c>
      <c r="W2976">
        <f>IFERROR(VLOOKUP($J2977,OSA!$BD:$BD,1,0),0)</f>
        <v>0</v>
      </c>
    </row>
    <row r="2977" spans="1:23" x14ac:dyDescent="0.35">
      <c r="A2977" t="str">
        <f t="shared" si="207"/>
        <v/>
      </c>
      <c r="H2977">
        <f>IFERROR(VLOOKUP($A2977,OSA!$BD:$BD,1,0),0)</f>
        <v>0</v>
      </c>
      <c r="J2977" t="str">
        <f t="shared" si="208"/>
        <v/>
      </c>
      <c r="N2977" s="4"/>
      <c r="U2977" s="69">
        <f t="shared" si="205"/>
        <v>0</v>
      </c>
      <c r="V2977" s="75">
        <f t="shared" si="206"/>
        <v>0</v>
      </c>
      <c r="W2977">
        <f>IFERROR(VLOOKUP($J2978,OSA!$BD:$BD,1,0),0)</f>
        <v>0</v>
      </c>
    </row>
    <row r="2978" spans="1:23" x14ac:dyDescent="0.35">
      <c r="A2978" t="str">
        <f t="shared" si="207"/>
        <v/>
      </c>
      <c r="H2978">
        <f>IFERROR(VLOOKUP($A2978,OSA!$BD:$BD,1,0),0)</f>
        <v>0</v>
      </c>
      <c r="J2978" t="str">
        <f t="shared" si="208"/>
        <v/>
      </c>
      <c r="N2978" s="4"/>
      <c r="U2978" s="69">
        <f t="shared" si="205"/>
        <v>0</v>
      </c>
      <c r="V2978" s="75">
        <f t="shared" si="206"/>
        <v>0</v>
      </c>
      <c r="W2978">
        <f>IFERROR(VLOOKUP($J2979,OSA!$BD:$BD,1,0),0)</f>
        <v>0</v>
      </c>
    </row>
    <row r="2979" spans="1:23" x14ac:dyDescent="0.35">
      <c r="A2979" t="str">
        <f t="shared" si="207"/>
        <v/>
      </c>
      <c r="H2979">
        <f>IFERROR(VLOOKUP($A2979,OSA!$BD:$BD,1,0),0)</f>
        <v>0</v>
      </c>
      <c r="J2979" t="str">
        <f t="shared" si="208"/>
        <v/>
      </c>
      <c r="N2979" s="4"/>
      <c r="U2979" s="69">
        <f t="shared" si="205"/>
        <v>0</v>
      </c>
      <c r="V2979" s="75">
        <f t="shared" si="206"/>
        <v>0</v>
      </c>
      <c r="W2979">
        <f>IFERROR(VLOOKUP($J2980,OSA!$BD:$BD,1,0),0)</f>
        <v>0</v>
      </c>
    </row>
    <row r="2980" spans="1:23" x14ac:dyDescent="0.35">
      <c r="A2980" t="str">
        <f t="shared" si="207"/>
        <v/>
      </c>
      <c r="H2980">
        <f>IFERROR(VLOOKUP($A2980,OSA!$BD:$BD,1,0),0)</f>
        <v>0</v>
      </c>
      <c r="J2980" t="str">
        <f t="shared" si="208"/>
        <v/>
      </c>
      <c r="N2980" s="4"/>
      <c r="U2980" s="69">
        <f t="shared" si="205"/>
        <v>0</v>
      </c>
      <c r="V2980" s="75">
        <f t="shared" si="206"/>
        <v>0</v>
      </c>
      <c r="W2980">
        <f>IFERROR(VLOOKUP($J2981,OSA!$BD:$BD,1,0),0)</f>
        <v>0</v>
      </c>
    </row>
    <row r="2981" spans="1:23" x14ac:dyDescent="0.35">
      <c r="A2981" t="str">
        <f t="shared" si="207"/>
        <v/>
      </c>
      <c r="H2981">
        <f>IFERROR(VLOOKUP($A2981,OSA!$BD:$BD,1,0),0)</f>
        <v>0</v>
      </c>
      <c r="J2981" t="str">
        <f t="shared" si="208"/>
        <v/>
      </c>
      <c r="N2981" s="4"/>
      <c r="U2981" s="69">
        <f t="shared" si="205"/>
        <v>0</v>
      </c>
      <c r="V2981" s="75">
        <f t="shared" si="206"/>
        <v>0</v>
      </c>
      <c r="W2981">
        <f>IFERROR(VLOOKUP($J2982,OSA!$BD:$BD,1,0),0)</f>
        <v>0</v>
      </c>
    </row>
    <row r="2982" spans="1:23" x14ac:dyDescent="0.35">
      <c r="A2982" t="str">
        <f t="shared" si="207"/>
        <v/>
      </c>
      <c r="H2982">
        <f>IFERROR(VLOOKUP($A2982,OSA!$BD:$BD,1,0),0)</f>
        <v>0</v>
      </c>
      <c r="J2982" t="str">
        <f t="shared" si="208"/>
        <v/>
      </c>
      <c r="N2982" s="4"/>
      <c r="U2982" s="69">
        <f t="shared" si="205"/>
        <v>0</v>
      </c>
      <c r="V2982" s="75">
        <f t="shared" si="206"/>
        <v>0</v>
      </c>
      <c r="W2982">
        <f>IFERROR(VLOOKUP($J2983,OSA!$BD:$BD,1,0),0)</f>
        <v>0</v>
      </c>
    </row>
    <row r="2983" spans="1:23" x14ac:dyDescent="0.35">
      <c r="A2983" t="str">
        <f t="shared" si="207"/>
        <v/>
      </c>
      <c r="H2983">
        <f>IFERROR(VLOOKUP($A2983,OSA!$BD:$BD,1,0),0)</f>
        <v>0</v>
      </c>
      <c r="J2983" t="str">
        <f t="shared" si="208"/>
        <v/>
      </c>
      <c r="N2983" s="4"/>
      <c r="U2983" s="69">
        <f t="shared" ref="U2983:U3021" si="209">SUM(O2983:Q2983)/3</f>
        <v>0</v>
      </c>
      <c r="V2983" s="75">
        <f t="shared" ref="V2983:V3046" si="210">SUM(R2983:T2983)/3</f>
        <v>0</v>
      </c>
      <c r="W2983">
        <f>IFERROR(VLOOKUP($J2984,OSA!$BD:$BD,1,0),0)</f>
        <v>0</v>
      </c>
    </row>
    <row r="2984" spans="1:23" x14ac:dyDescent="0.35">
      <c r="A2984" t="str">
        <f t="shared" si="207"/>
        <v/>
      </c>
      <c r="H2984">
        <f>IFERROR(VLOOKUP($A2984,OSA!$BD:$BD,1,0),0)</f>
        <v>0</v>
      </c>
      <c r="J2984" t="str">
        <f t="shared" si="208"/>
        <v/>
      </c>
      <c r="N2984" s="4"/>
      <c r="U2984" s="69">
        <f t="shared" si="209"/>
        <v>0</v>
      </c>
      <c r="V2984" s="75">
        <f t="shared" si="210"/>
        <v>0</v>
      </c>
      <c r="W2984">
        <f>IFERROR(VLOOKUP($J2985,OSA!$BD:$BD,1,0),0)</f>
        <v>0</v>
      </c>
    </row>
    <row r="2985" spans="1:23" x14ac:dyDescent="0.35">
      <c r="A2985" t="str">
        <f t="shared" si="207"/>
        <v/>
      </c>
      <c r="H2985">
        <f>IFERROR(VLOOKUP($A2985,OSA!$BD:$BD,1,0),0)</f>
        <v>0</v>
      </c>
      <c r="J2985" t="str">
        <f t="shared" si="208"/>
        <v/>
      </c>
      <c r="N2985" s="4"/>
      <c r="U2985" s="69">
        <f t="shared" si="209"/>
        <v>0</v>
      </c>
      <c r="V2985" s="75">
        <f t="shared" si="210"/>
        <v>0</v>
      </c>
      <c r="W2985">
        <f>IFERROR(VLOOKUP($J2986,OSA!$BD:$BD,1,0),0)</f>
        <v>0</v>
      </c>
    </row>
    <row r="2986" spans="1:23" x14ac:dyDescent="0.35">
      <c r="A2986" t="str">
        <f t="shared" si="207"/>
        <v/>
      </c>
      <c r="H2986">
        <f>IFERROR(VLOOKUP($A2986,OSA!$BD:$BD,1,0),0)</f>
        <v>0</v>
      </c>
      <c r="J2986" t="str">
        <f t="shared" si="208"/>
        <v/>
      </c>
      <c r="N2986" s="4"/>
      <c r="U2986" s="69">
        <f t="shared" si="209"/>
        <v>0</v>
      </c>
      <c r="V2986" s="75">
        <f t="shared" si="210"/>
        <v>0</v>
      </c>
      <c r="W2986">
        <f>IFERROR(VLOOKUP($J2987,OSA!$BD:$BD,1,0),0)</f>
        <v>0</v>
      </c>
    </row>
    <row r="2987" spans="1:23" x14ac:dyDescent="0.35">
      <c r="A2987" t="str">
        <f t="shared" si="207"/>
        <v/>
      </c>
      <c r="H2987">
        <f>IFERROR(VLOOKUP($A2987,OSA!$BD:$BD,1,0),0)</f>
        <v>0</v>
      </c>
      <c r="J2987" t="str">
        <f t="shared" si="208"/>
        <v/>
      </c>
      <c r="N2987" s="4"/>
      <c r="U2987" s="69">
        <f t="shared" si="209"/>
        <v>0</v>
      </c>
      <c r="V2987" s="75">
        <f t="shared" si="210"/>
        <v>0</v>
      </c>
      <c r="W2987">
        <f>IFERROR(VLOOKUP($J2988,OSA!$BD:$BD,1,0),0)</f>
        <v>0</v>
      </c>
    </row>
    <row r="2988" spans="1:23" x14ac:dyDescent="0.35">
      <c r="A2988" t="str">
        <f t="shared" si="207"/>
        <v/>
      </c>
      <c r="H2988">
        <f>IFERROR(VLOOKUP($A2988,OSA!$BD:$BD,1,0),0)</f>
        <v>0</v>
      </c>
      <c r="J2988" t="str">
        <f t="shared" si="208"/>
        <v/>
      </c>
      <c r="N2988" s="4"/>
      <c r="U2988" s="69">
        <f t="shared" si="209"/>
        <v>0</v>
      </c>
      <c r="V2988" s="75">
        <f t="shared" si="210"/>
        <v>0</v>
      </c>
      <c r="W2988">
        <f>IFERROR(VLOOKUP($J2989,OSA!$BD:$BD,1,0),0)</f>
        <v>0</v>
      </c>
    </row>
    <row r="2989" spans="1:23" x14ac:dyDescent="0.35">
      <c r="A2989" t="str">
        <f t="shared" si="207"/>
        <v/>
      </c>
      <c r="H2989">
        <f>IFERROR(VLOOKUP($A2989,OSA!$BD:$BD,1,0),0)</f>
        <v>0</v>
      </c>
      <c r="J2989" t="str">
        <f t="shared" si="208"/>
        <v/>
      </c>
      <c r="N2989" s="4"/>
      <c r="U2989" s="69">
        <f t="shared" si="209"/>
        <v>0</v>
      </c>
      <c r="V2989" s="75">
        <f t="shared" si="210"/>
        <v>0</v>
      </c>
      <c r="W2989">
        <f>IFERROR(VLOOKUP($J2990,OSA!$BD:$BD,1,0),0)</f>
        <v>0</v>
      </c>
    </row>
    <row r="2990" spans="1:23" x14ac:dyDescent="0.35">
      <c r="A2990" t="str">
        <f t="shared" si="207"/>
        <v/>
      </c>
      <c r="H2990">
        <f>IFERROR(VLOOKUP($A2990,OSA!$BD:$BD,1,0),0)</f>
        <v>0</v>
      </c>
      <c r="J2990" t="str">
        <f t="shared" si="208"/>
        <v/>
      </c>
      <c r="N2990" s="4"/>
      <c r="U2990" s="69">
        <f t="shared" si="209"/>
        <v>0</v>
      </c>
      <c r="V2990" s="75">
        <f t="shared" si="210"/>
        <v>0</v>
      </c>
      <c r="W2990">
        <f>IFERROR(VLOOKUP($J2991,OSA!$BD:$BD,1,0),0)</f>
        <v>0</v>
      </c>
    </row>
    <row r="2991" spans="1:23" x14ac:dyDescent="0.35">
      <c r="A2991" t="str">
        <f t="shared" si="207"/>
        <v/>
      </c>
      <c r="H2991">
        <f>IFERROR(VLOOKUP($A2991,OSA!$BD:$BD,1,0),0)</f>
        <v>0</v>
      </c>
      <c r="J2991" t="str">
        <f t="shared" si="208"/>
        <v/>
      </c>
      <c r="N2991" s="4"/>
      <c r="U2991" s="69">
        <f t="shared" si="209"/>
        <v>0</v>
      </c>
      <c r="V2991" s="75">
        <f t="shared" si="210"/>
        <v>0</v>
      </c>
      <c r="W2991">
        <f>IFERROR(VLOOKUP($J2992,OSA!$BD:$BD,1,0),0)</f>
        <v>0</v>
      </c>
    </row>
    <row r="2992" spans="1:23" x14ac:dyDescent="0.35">
      <c r="A2992" t="str">
        <f t="shared" si="207"/>
        <v/>
      </c>
      <c r="H2992">
        <f>IFERROR(VLOOKUP($A2992,OSA!$BD:$BD,1,0),0)</f>
        <v>0</v>
      </c>
      <c r="J2992" t="str">
        <f t="shared" si="208"/>
        <v/>
      </c>
      <c r="N2992" s="4"/>
      <c r="U2992" s="69">
        <f t="shared" si="209"/>
        <v>0</v>
      </c>
      <c r="V2992" s="75">
        <f t="shared" si="210"/>
        <v>0</v>
      </c>
      <c r="W2992">
        <f>IFERROR(VLOOKUP($J2993,OSA!$BD:$BD,1,0),0)</f>
        <v>0</v>
      </c>
    </row>
    <row r="2993" spans="1:23" x14ac:dyDescent="0.35">
      <c r="A2993" t="str">
        <f t="shared" si="207"/>
        <v/>
      </c>
      <c r="H2993">
        <f>IFERROR(VLOOKUP($A2993,OSA!$BD:$BD,1,0),0)</f>
        <v>0</v>
      </c>
      <c r="J2993" t="str">
        <f t="shared" si="208"/>
        <v/>
      </c>
      <c r="N2993" s="4"/>
      <c r="U2993" s="69">
        <f t="shared" si="209"/>
        <v>0</v>
      </c>
      <c r="V2993" s="75">
        <f t="shared" si="210"/>
        <v>0</v>
      </c>
      <c r="W2993">
        <f>IFERROR(VLOOKUP($J2994,OSA!$BD:$BD,1,0),0)</f>
        <v>0</v>
      </c>
    </row>
    <row r="2994" spans="1:23" x14ac:dyDescent="0.35">
      <c r="A2994" t="str">
        <f t="shared" si="207"/>
        <v/>
      </c>
      <c r="H2994">
        <f>IFERROR(VLOOKUP($A2994,OSA!$BD:$BD,1,0),0)</f>
        <v>0</v>
      </c>
      <c r="J2994" t="str">
        <f t="shared" si="208"/>
        <v/>
      </c>
      <c r="N2994" s="4"/>
      <c r="U2994" s="69">
        <f t="shared" si="209"/>
        <v>0</v>
      </c>
      <c r="V2994" s="75">
        <f t="shared" si="210"/>
        <v>0</v>
      </c>
      <c r="W2994">
        <f>IFERROR(VLOOKUP($J2995,OSA!$BD:$BD,1,0),0)</f>
        <v>0</v>
      </c>
    </row>
    <row r="2995" spans="1:23" x14ac:dyDescent="0.35">
      <c r="A2995" t="str">
        <f t="shared" si="207"/>
        <v/>
      </c>
      <c r="H2995">
        <f>IFERROR(VLOOKUP($A2995,OSA!$BD:$BD,1,0),0)</f>
        <v>0</v>
      </c>
      <c r="J2995" t="str">
        <f t="shared" si="208"/>
        <v/>
      </c>
      <c r="N2995" s="4"/>
      <c r="U2995" s="69">
        <f t="shared" si="209"/>
        <v>0</v>
      </c>
      <c r="V2995" s="75">
        <f t="shared" si="210"/>
        <v>0</v>
      </c>
      <c r="W2995">
        <f>IFERROR(VLOOKUP($J2996,OSA!$BD:$BD,1,0),0)</f>
        <v>0</v>
      </c>
    </row>
    <row r="2996" spans="1:23" x14ac:dyDescent="0.35">
      <c r="A2996" t="str">
        <f t="shared" si="207"/>
        <v/>
      </c>
      <c r="H2996">
        <f>IFERROR(VLOOKUP($A2996,OSA!$BD:$BD,1,0),0)</f>
        <v>0</v>
      </c>
      <c r="J2996" t="str">
        <f t="shared" si="208"/>
        <v/>
      </c>
      <c r="N2996" s="4"/>
      <c r="U2996" s="69">
        <f t="shared" si="209"/>
        <v>0</v>
      </c>
      <c r="V2996" s="75">
        <f t="shared" si="210"/>
        <v>0</v>
      </c>
      <c r="W2996">
        <f>IFERROR(VLOOKUP($J2997,OSA!$BD:$BD,1,0),0)</f>
        <v>0</v>
      </c>
    </row>
    <row r="2997" spans="1:23" x14ac:dyDescent="0.35">
      <c r="A2997" t="str">
        <f t="shared" si="207"/>
        <v/>
      </c>
      <c r="H2997">
        <f>IFERROR(VLOOKUP($A2997,OSA!$BD:$BD,1,0),0)</f>
        <v>0</v>
      </c>
      <c r="J2997" t="str">
        <f t="shared" si="208"/>
        <v/>
      </c>
      <c r="N2997" s="4"/>
      <c r="U2997" s="69">
        <f t="shared" si="209"/>
        <v>0</v>
      </c>
      <c r="V2997" s="75">
        <f t="shared" si="210"/>
        <v>0</v>
      </c>
      <c r="W2997">
        <f>IFERROR(VLOOKUP($J2998,OSA!$BD:$BD,1,0),0)</f>
        <v>0</v>
      </c>
    </row>
    <row r="2998" spans="1:23" x14ac:dyDescent="0.35">
      <c r="A2998" t="str">
        <f t="shared" si="207"/>
        <v/>
      </c>
      <c r="H2998">
        <f>IFERROR(VLOOKUP($A2998,OSA!$BD:$BD,1,0),0)</f>
        <v>0</v>
      </c>
      <c r="J2998" t="str">
        <f t="shared" si="208"/>
        <v/>
      </c>
      <c r="N2998" s="4"/>
      <c r="U2998" s="69">
        <f t="shared" si="209"/>
        <v>0</v>
      </c>
      <c r="V2998" s="75">
        <f t="shared" si="210"/>
        <v>0</v>
      </c>
      <c r="W2998">
        <f>IFERROR(VLOOKUP($J2999,OSA!$BD:$BD,1,0),0)</f>
        <v>0</v>
      </c>
    </row>
    <row r="2999" spans="1:23" x14ac:dyDescent="0.35">
      <c r="A2999" t="str">
        <f t="shared" si="207"/>
        <v/>
      </c>
      <c r="H2999">
        <f>IFERROR(VLOOKUP($A2999,OSA!$BD:$BD,1,0),0)</f>
        <v>0</v>
      </c>
      <c r="J2999" t="str">
        <f t="shared" si="208"/>
        <v/>
      </c>
      <c r="N2999" s="4"/>
      <c r="U2999" s="69">
        <f t="shared" si="209"/>
        <v>0</v>
      </c>
      <c r="V2999" s="75">
        <f t="shared" si="210"/>
        <v>0</v>
      </c>
      <c r="W2999">
        <f>IFERROR(VLOOKUP($J3000,OSA!$BD:$BD,1,0),0)</f>
        <v>0</v>
      </c>
    </row>
    <row r="3000" spans="1:23" x14ac:dyDescent="0.35">
      <c r="A3000" t="str">
        <f t="shared" si="207"/>
        <v/>
      </c>
      <c r="H3000">
        <f>IFERROR(VLOOKUP($A3000,OSA!$BD:$BD,1,0),0)</f>
        <v>0</v>
      </c>
      <c r="J3000" t="str">
        <f t="shared" si="208"/>
        <v/>
      </c>
      <c r="N3000" s="4"/>
      <c r="U3000" s="69">
        <f t="shared" si="209"/>
        <v>0</v>
      </c>
      <c r="V3000" s="75">
        <f t="shared" si="210"/>
        <v>0</v>
      </c>
      <c r="W3000">
        <f>IFERROR(VLOOKUP($J3001,OSA!$BD:$BD,1,0),0)</f>
        <v>0</v>
      </c>
    </row>
    <row r="3001" spans="1:23" x14ac:dyDescent="0.35">
      <c r="A3001" t="str">
        <f t="shared" si="207"/>
        <v/>
      </c>
      <c r="H3001">
        <f>IFERROR(VLOOKUP($A3001,OSA!$BD:$BD,1,0),0)</f>
        <v>0</v>
      </c>
      <c r="J3001" t="str">
        <f t="shared" si="208"/>
        <v/>
      </c>
      <c r="N3001" s="4"/>
      <c r="U3001" s="69">
        <f t="shared" si="209"/>
        <v>0</v>
      </c>
      <c r="V3001" s="75">
        <f t="shared" si="210"/>
        <v>0</v>
      </c>
      <c r="W3001">
        <f>IFERROR(VLOOKUP($J3002,OSA!$BD:$BD,1,0),0)</f>
        <v>0</v>
      </c>
    </row>
    <row r="3002" spans="1:23" x14ac:dyDescent="0.35">
      <c r="A3002" t="str">
        <f t="shared" si="207"/>
        <v/>
      </c>
      <c r="H3002">
        <f>IFERROR(VLOOKUP($A3002,OSA!$BD:$BD,1,0),0)</f>
        <v>0</v>
      </c>
      <c r="J3002" t="str">
        <f t="shared" si="208"/>
        <v/>
      </c>
      <c r="N3002" s="4"/>
      <c r="U3002" s="69">
        <f t="shared" si="209"/>
        <v>0</v>
      </c>
      <c r="V3002" s="75">
        <f t="shared" si="210"/>
        <v>0</v>
      </c>
      <c r="W3002">
        <f>IFERROR(VLOOKUP($J3003,OSA!$BD:$BD,1,0),0)</f>
        <v>0</v>
      </c>
    </row>
    <row r="3003" spans="1:23" x14ac:dyDescent="0.35">
      <c r="A3003" t="str">
        <f t="shared" si="207"/>
        <v/>
      </c>
      <c r="H3003">
        <f>IFERROR(VLOOKUP($A3003,OSA!$BD:$BD,1,0),0)</f>
        <v>0</v>
      </c>
      <c r="J3003" t="str">
        <f t="shared" si="208"/>
        <v/>
      </c>
      <c r="N3003" s="4"/>
      <c r="U3003" s="69">
        <f t="shared" si="209"/>
        <v>0</v>
      </c>
      <c r="V3003" s="75">
        <f t="shared" si="210"/>
        <v>0</v>
      </c>
      <c r="W3003">
        <f>IFERROR(VLOOKUP($J3004,OSA!$BD:$BD,1,0),0)</f>
        <v>0</v>
      </c>
    </row>
    <row r="3004" spans="1:23" x14ac:dyDescent="0.35">
      <c r="A3004" t="str">
        <f t="shared" si="207"/>
        <v/>
      </c>
      <c r="H3004">
        <f>IFERROR(VLOOKUP($A3004,OSA!$BD:$BD,1,0),0)</f>
        <v>0</v>
      </c>
      <c r="J3004" t="str">
        <f t="shared" si="208"/>
        <v/>
      </c>
      <c r="N3004" s="4"/>
      <c r="U3004" s="69">
        <f t="shared" si="209"/>
        <v>0</v>
      </c>
      <c r="V3004" s="75">
        <f t="shared" si="210"/>
        <v>0</v>
      </c>
      <c r="W3004">
        <f>IFERROR(VLOOKUP($J3005,OSA!$BD:$BD,1,0),0)</f>
        <v>0</v>
      </c>
    </row>
    <row r="3005" spans="1:23" x14ac:dyDescent="0.35">
      <c r="A3005" t="str">
        <f t="shared" si="207"/>
        <v/>
      </c>
      <c r="H3005">
        <f>IFERROR(VLOOKUP($A3005,OSA!$BD:$BD,1,0),0)</f>
        <v>0</v>
      </c>
      <c r="J3005" t="str">
        <f t="shared" si="208"/>
        <v/>
      </c>
      <c r="N3005" s="4"/>
      <c r="U3005" s="69">
        <f t="shared" si="209"/>
        <v>0</v>
      </c>
      <c r="V3005" s="75">
        <f t="shared" si="210"/>
        <v>0</v>
      </c>
      <c r="W3005">
        <f>IFERROR(VLOOKUP($J3006,OSA!$BD:$BD,1,0),0)</f>
        <v>0</v>
      </c>
    </row>
    <row r="3006" spans="1:23" x14ac:dyDescent="0.35">
      <c r="A3006" t="str">
        <f t="shared" si="207"/>
        <v/>
      </c>
      <c r="H3006">
        <f>IFERROR(VLOOKUP($A3006,OSA!$BD:$BD,1,0),0)</f>
        <v>0</v>
      </c>
      <c r="J3006" t="str">
        <f t="shared" si="208"/>
        <v/>
      </c>
      <c r="N3006" s="4"/>
      <c r="U3006" s="69">
        <f t="shared" si="209"/>
        <v>0</v>
      </c>
      <c r="V3006" s="75">
        <f t="shared" si="210"/>
        <v>0</v>
      </c>
      <c r="W3006">
        <f>IFERROR(VLOOKUP($J3007,OSA!$BD:$BD,1,0),0)</f>
        <v>0</v>
      </c>
    </row>
    <row r="3007" spans="1:23" x14ac:dyDescent="0.35">
      <c r="A3007" t="str">
        <f t="shared" si="207"/>
        <v/>
      </c>
      <c r="H3007">
        <f>IFERROR(VLOOKUP($A3007,OSA!$BD:$BD,1,0),0)</f>
        <v>0</v>
      </c>
      <c r="J3007" t="str">
        <f t="shared" si="208"/>
        <v/>
      </c>
      <c r="N3007" s="4"/>
      <c r="U3007" s="69">
        <f t="shared" si="209"/>
        <v>0</v>
      </c>
      <c r="V3007" s="75">
        <f t="shared" si="210"/>
        <v>0</v>
      </c>
      <c r="W3007">
        <f>IFERROR(VLOOKUP($J3008,OSA!$BD:$BD,1,0),0)</f>
        <v>0</v>
      </c>
    </row>
    <row r="3008" spans="1:23" x14ac:dyDescent="0.35">
      <c r="A3008" t="str">
        <f t="shared" si="207"/>
        <v/>
      </c>
      <c r="H3008">
        <f>IFERROR(VLOOKUP($A3008,OSA!$BD:$BD,1,0),0)</f>
        <v>0</v>
      </c>
      <c r="J3008" t="str">
        <f t="shared" si="208"/>
        <v/>
      </c>
      <c r="N3008" s="4"/>
      <c r="U3008" s="69">
        <f t="shared" si="209"/>
        <v>0</v>
      </c>
      <c r="V3008" s="75">
        <f t="shared" si="210"/>
        <v>0</v>
      </c>
      <c r="W3008">
        <f>IFERROR(VLOOKUP($J3009,OSA!$BD:$BD,1,0),0)</f>
        <v>0</v>
      </c>
    </row>
    <row r="3009" spans="1:23" x14ac:dyDescent="0.35">
      <c r="A3009" t="str">
        <f t="shared" si="207"/>
        <v/>
      </c>
      <c r="H3009">
        <f>IFERROR(VLOOKUP($A3009,OSA!$BD:$BD,1,0),0)</f>
        <v>0</v>
      </c>
      <c r="J3009" t="str">
        <f t="shared" si="208"/>
        <v/>
      </c>
      <c r="N3009" s="4"/>
      <c r="U3009" s="69">
        <f t="shared" si="209"/>
        <v>0</v>
      </c>
      <c r="V3009" s="75">
        <f t="shared" si="210"/>
        <v>0</v>
      </c>
      <c r="W3009">
        <f>IFERROR(VLOOKUP($J3010,OSA!$BD:$BD,1,0),0)</f>
        <v>0</v>
      </c>
    </row>
    <row r="3010" spans="1:23" x14ac:dyDescent="0.35">
      <c r="A3010" t="str">
        <f t="shared" si="207"/>
        <v/>
      </c>
      <c r="H3010">
        <f>IFERROR(VLOOKUP($A3010,OSA!$BD:$BD,1,0),0)</f>
        <v>0</v>
      </c>
      <c r="J3010" t="str">
        <f t="shared" si="208"/>
        <v/>
      </c>
      <c r="N3010" s="4"/>
      <c r="U3010" s="69">
        <f t="shared" si="209"/>
        <v>0</v>
      </c>
      <c r="V3010" s="75">
        <f t="shared" si="210"/>
        <v>0</v>
      </c>
      <c r="W3010">
        <f>IFERROR(VLOOKUP($J3011,OSA!$BD:$BD,1,0),0)</f>
        <v>0</v>
      </c>
    </row>
    <row r="3011" spans="1:23" x14ac:dyDescent="0.35">
      <c r="A3011" t="str">
        <f t="shared" ref="A3011:A3021" si="211">B3011&amp;E3011</f>
        <v/>
      </c>
      <c r="H3011">
        <f>IFERROR(VLOOKUP($A3011,OSA!$BD:$BD,1,0),0)</f>
        <v>0</v>
      </c>
      <c r="J3011" t="str">
        <f t="shared" si="208"/>
        <v/>
      </c>
      <c r="N3011" s="4"/>
      <c r="U3011" s="69">
        <f t="shared" si="209"/>
        <v>0</v>
      </c>
      <c r="V3011" s="75">
        <f t="shared" si="210"/>
        <v>0</v>
      </c>
      <c r="W3011">
        <f>IFERROR(VLOOKUP($J3012,OSA!$BD:$BD,1,0),0)</f>
        <v>0</v>
      </c>
    </row>
    <row r="3012" spans="1:23" x14ac:dyDescent="0.35">
      <c r="A3012" t="str">
        <f t="shared" si="211"/>
        <v/>
      </c>
      <c r="H3012">
        <f>IFERROR(VLOOKUP($A3012,OSA!$BD:$BD,1,0),0)</f>
        <v>0</v>
      </c>
      <c r="J3012" t="str">
        <f t="shared" si="208"/>
        <v/>
      </c>
      <c r="N3012" s="4"/>
      <c r="U3012" s="69">
        <f t="shared" si="209"/>
        <v>0</v>
      </c>
      <c r="V3012" s="75">
        <f t="shared" si="210"/>
        <v>0</v>
      </c>
      <c r="W3012">
        <f>IFERROR(VLOOKUP($J3013,OSA!$BD:$BD,1,0),0)</f>
        <v>0</v>
      </c>
    </row>
    <row r="3013" spans="1:23" x14ac:dyDescent="0.35">
      <c r="A3013" t="str">
        <f t="shared" si="211"/>
        <v/>
      </c>
      <c r="H3013">
        <f>IFERROR(VLOOKUP($A3013,OSA!$BD:$BD,1,0),0)</f>
        <v>0</v>
      </c>
      <c r="J3013" t="str">
        <f t="shared" si="208"/>
        <v/>
      </c>
      <c r="N3013" s="4"/>
      <c r="U3013" s="69">
        <f t="shared" si="209"/>
        <v>0</v>
      </c>
      <c r="V3013" s="75">
        <f t="shared" si="210"/>
        <v>0</v>
      </c>
      <c r="W3013">
        <f>IFERROR(VLOOKUP($J3014,OSA!$BD:$BD,1,0),0)</f>
        <v>0</v>
      </c>
    </row>
    <row r="3014" spans="1:23" x14ac:dyDescent="0.35">
      <c r="A3014" t="str">
        <f t="shared" si="211"/>
        <v/>
      </c>
      <c r="H3014">
        <f>IFERROR(VLOOKUP($A3014,OSA!$BD:$BD,1,0),0)</f>
        <v>0</v>
      </c>
      <c r="J3014" t="str">
        <f t="shared" si="208"/>
        <v/>
      </c>
      <c r="N3014" s="4"/>
      <c r="U3014" s="69">
        <f t="shared" si="209"/>
        <v>0</v>
      </c>
      <c r="V3014" s="75">
        <f t="shared" si="210"/>
        <v>0</v>
      </c>
      <c r="W3014">
        <f>IFERROR(VLOOKUP($J3015,OSA!$BD:$BD,1,0),0)</f>
        <v>0</v>
      </c>
    </row>
    <row r="3015" spans="1:23" x14ac:dyDescent="0.35">
      <c r="A3015" t="str">
        <f t="shared" si="211"/>
        <v/>
      </c>
      <c r="H3015">
        <f>IFERROR(VLOOKUP($A3015,OSA!$BD:$BD,1,0),0)</f>
        <v>0</v>
      </c>
      <c r="J3015" t="str">
        <f t="shared" si="208"/>
        <v/>
      </c>
      <c r="N3015" s="4"/>
      <c r="U3015" s="69">
        <f t="shared" si="209"/>
        <v>0</v>
      </c>
      <c r="V3015" s="75">
        <f t="shared" si="210"/>
        <v>0</v>
      </c>
      <c r="W3015">
        <f>IFERROR(VLOOKUP($J3016,OSA!$BD:$BD,1,0),0)</f>
        <v>0</v>
      </c>
    </row>
    <row r="3016" spans="1:23" x14ac:dyDescent="0.35">
      <c r="A3016" t="str">
        <f t="shared" si="211"/>
        <v/>
      </c>
      <c r="H3016">
        <f>IFERROR(VLOOKUP($A3016,OSA!$BD:$BD,1,0),0)</f>
        <v>0</v>
      </c>
      <c r="J3016" t="str">
        <f t="shared" si="208"/>
        <v/>
      </c>
      <c r="N3016" s="4"/>
      <c r="U3016" s="69">
        <f t="shared" si="209"/>
        <v>0</v>
      </c>
      <c r="V3016" s="75">
        <f t="shared" si="210"/>
        <v>0</v>
      </c>
      <c r="W3016">
        <f>IFERROR(VLOOKUP($J3017,OSA!$BD:$BD,1,0),0)</f>
        <v>0</v>
      </c>
    </row>
    <row r="3017" spans="1:23" x14ac:dyDescent="0.35">
      <c r="A3017" t="str">
        <f t="shared" si="211"/>
        <v/>
      </c>
      <c r="H3017">
        <f>IFERROR(VLOOKUP($A3017,OSA!$BD:$BD,1,0),0)</f>
        <v>0</v>
      </c>
      <c r="J3017" t="str">
        <f t="shared" si="208"/>
        <v/>
      </c>
      <c r="N3017" s="4"/>
      <c r="U3017" s="69">
        <f t="shared" si="209"/>
        <v>0</v>
      </c>
      <c r="V3017" s="75">
        <f t="shared" si="210"/>
        <v>0</v>
      </c>
      <c r="W3017">
        <f>IFERROR(VLOOKUP($J3018,OSA!$BD:$BD,1,0),0)</f>
        <v>0</v>
      </c>
    </row>
    <row r="3018" spans="1:23" x14ac:dyDescent="0.35">
      <c r="A3018" t="str">
        <f t="shared" si="211"/>
        <v/>
      </c>
      <c r="H3018">
        <f>IFERROR(VLOOKUP($A3018,OSA!$BD:$BD,1,0),0)</f>
        <v>0</v>
      </c>
      <c r="J3018" t="str">
        <f t="shared" si="208"/>
        <v/>
      </c>
      <c r="N3018" s="4"/>
      <c r="U3018" s="69">
        <f t="shared" si="209"/>
        <v>0</v>
      </c>
      <c r="V3018" s="75">
        <f t="shared" si="210"/>
        <v>0</v>
      </c>
      <c r="W3018">
        <f>IFERROR(VLOOKUP($J3019,OSA!$BD:$BD,1,0),0)</f>
        <v>0</v>
      </c>
    </row>
    <row r="3019" spans="1:23" x14ac:dyDescent="0.35">
      <c r="A3019" t="str">
        <f t="shared" si="211"/>
        <v/>
      </c>
      <c r="H3019">
        <f>IFERROR(VLOOKUP($A3019,OSA!$BD:$BD,1,0),0)</f>
        <v>0</v>
      </c>
      <c r="J3019" t="str">
        <f t="shared" si="208"/>
        <v/>
      </c>
      <c r="N3019" s="4"/>
      <c r="U3019" s="69">
        <f t="shared" si="209"/>
        <v>0</v>
      </c>
      <c r="V3019" s="75">
        <f t="shared" si="210"/>
        <v>0</v>
      </c>
      <c r="W3019">
        <f>IFERROR(VLOOKUP($J3020,OSA!$BD:$BD,1,0),0)</f>
        <v>0</v>
      </c>
    </row>
    <row r="3020" spans="1:23" x14ac:dyDescent="0.35">
      <c r="A3020" t="str">
        <f t="shared" si="211"/>
        <v/>
      </c>
      <c r="H3020">
        <f>IFERROR(VLOOKUP($A3020,OSA!$BD:$BD,1,0),0)</f>
        <v>0</v>
      </c>
      <c r="J3020" t="str">
        <f t="shared" ref="J3020:J3083" si="212">K3020&amp;N3020</f>
        <v/>
      </c>
      <c r="N3020" s="4"/>
      <c r="U3020" s="69">
        <f t="shared" si="209"/>
        <v>0</v>
      </c>
      <c r="V3020" s="75">
        <f t="shared" si="210"/>
        <v>0</v>
      </c>
      <c r="W3020">
        <f>IFERROR(VLOOKUP($J3021,OSA!$BD:$BD,1,0),0)</f>
        <v>0</v>
      </c>
    </row>
    <row r="3021" spans="1:23" x14ac:dyDescent="0.35">
      <c r="A3021" t="str">
        <f t="shared" si="211"/>
        <v/>
      </c>
      <c r="H3021">
        <f>IFERROR(VLOOKUP($A3021,OSA!$BD:$BD,1,0),0)</f>
        <v>0</v>
      </c>
      <c r="J3021" t="str">
        <f t="shared" si="212"/>
        <v/>
      </c>
      <c r="N3021" s="4"/>
      <c r="U3021" s="69">
        <f t="shared" si="209"/>
        <v>0</v>
      </c>
      <c r="V3021" s="75">
        <f t="shared" si="210"/>
        <v>0</v>
      </c>
      <c r="W3021">
        <f>IFERROR(VLOOKUP($J3022,OSA!$BD:$BD,1,0),0)</f>
        <v>0</v>
      </c>
    </row>
    <row r="3022" spans="1:23" x14ac:dyDescent="0.35">
      <c r="J3022" t="str">
        <f t="shared" si="212"/>
        <v/>
      </c>
      <c r="N3022" s="4"/>
      <c r="U3022" s="69">
        <f t="shared" ref="U3022:U3085" si="213">SUM(O3022:Q3022)/3</f>
        <v>0</v>
      </c>
      <c r="V3022" s="75">
        <f t="shared" si="210"/>
        <v>0</v>
      </c>
      <c r="W3022">
        <f>IFERROR(VLOOKUP($J3023,OSA!$BD:$BD,1,0),0)</f>
        <v>0</v>
      </c>
    </row>
    <row r="3023" spans="1:23" x14ac:dyDescent="0.35">
      <c r="J3023" t="str">
        <f t="shared" si="212"/>
        <v/>
      </c>
      <c r="N3023" s="4"/>
      <c r="U3023" s="69">
        <f t="shared" si="213"/>
        <v>0</v>
      </c>
      <c r="V3023" s="75">
        <f t="shared" si="210"/>
        <v>0</v>
      </c>
      <c r="W3023">
        <f>IFERROR(VLOOKUP($J3024,OSA!$BD:$BD,1,0),0)</f>
        <v>0</v>
      </c>
    </row>
    <row r="3024" spans="1:23" x14ac:dyDescent="0.35">
      <c r="J3024" t="str">
        <f t="shared" si="212"/>
        <v/>
      </c>
      <c r="N3024" s="4"/>
      <c r="U3024" s="69">
        <f t="shared" si="213"/>
        <v>0</v>
      </c>
      <c r="V3024" s="75">
        <f t="shared" si="210"/>
        <v>0</v>
      </c>
      <c r="W3024">
        <f>IFERROR(VLOOKUP($J3025,OSA!$BD:$BD,1,0),0)</f>
        <v>0</v>
      </c>
    </row>
    <row r="3025" spans="10:23" x14ac:dyDescent="0.35">
      <c r="J3025" t="str">
        <f t="shared" si="212"/>
        <v/>
      </c>
      <c r="N3025" s="4"/>
      <c r="U3025" s="69">
        <f t="shared" si="213"/>
        <v>0</v>
      </c>
      <c r="V3025" s="75">
        <f t="shared" si="210"/>
        <v>0</v>
      </c>
      <c r="W3025">
        <f>IFERROR(VLOOKUP($J3026,OSA!$BD:$BD,1,0),0)</f>
        <v>0</v>
      </c>
    </row>
    <row r="3026" spans="10:23" x14ac:dyDescent="0.35">
      <c r="J3026" t="str">
        <f t="shared" si="212"/>
        <v/>
      </c>
      <c r="N3026" s="4"/>
      <c r="U3026" s="69">
        <f t="shared" si="213"/>
        <v>0</v>
      </c>
      <c r="V3026" s="75">
        <f t="shared" si="210"/>
        <v>0</v>
      </c>
      <c r="W3026">
        <f>IFERROR(VLOOKUP($J3027,OSA!$BD:$BD,1,0),0)</f>
        <v>0</v>
      </c>
    </row>
    <row r="3027" spans="10:23" x14ac:dyDescent="0.35">
      <c r="J3027" t="str">
        <f t="shared" si="212"/>
        <v/>
      </c>
      <c r="N3027" s="4"/>
      <c r="U3027" s="69">
        <f t="shared" si="213"/>
        <v>0</v>
      </c>
      <c r="V3027" s="75">
        <f t="shared" si="210"/>
        <v>0</v>
      </c>
      <c r="W3027">
        <f>IFERROR(VLOOKUP($J3028,OSA!$BD:$BD,1,0),0)</f>
        <v>0</v>
      </c>
    </row>
    <row r="3028" spans="10:23" x14ac:dyDescent="0.35">
      <c r="J3028" t="str">
        <f t="shared" si="212"/>
        <v/>
      </c>
      <c r="N3028" s="4"/>
      <c r="U3028" s="69">
        <f t="shared" si="213"/>
        <v>0</v>
      </c>
      <c r="V3028" s="75">
        <f t="shared" si="210"/>
        <v>0</v>
      </c>
      <c r="W3028">
        <f>IFERROR(VLOOKUP($J3029,OSA!$BD:$BD,1,0),0)</f>
        <v>0</v>
      </c>
    </row>
    <row r="3029" spans="10:23" x14ac:dyDescent="0.35">
      <c r="J3029" t="str">
        <f t="shared" si="212"/>
        <v/>
      </c>
      <c r="N3029" s="4"/>
      <c r="U3029" s="69">
        <f t="shared" si="213"/>
        <v>0</v>
      </c>
      <c r="V3029" s="75">
        <f t="shared" si="210"/>
        <v>0</v>
      </c>
      <c r="W3029">
        <f>IFERROR(VLOOKUP($J3030,OSA!$BD:$BD,1,0),0)</f>
        <v>0</v>
      </c>
    </row>
    <row r="3030" spans="10:23" x14ac:dyDescent="0.35">
      <c r="J3030" t="str">
        <f t="shared" si="212"/>
        <v/>
      </c>
      <c r="N3030" s="4"/>
      <c r="U3030" s="69">
        <f t="shared" si="213"/>
        <v>0</v>
      </c>
      <c r="V3030" s="75">
        <f t="shared" si="210"/>
        <v>0</v>
      </c>
      <c r="W3030">
        <f>IFERROR(VLOOKUP($J3031,OSA!$BD:$BD,1,0),0)</f>
        <v>0</v>
      </c>
    </row>
    <row r="3031" spans="10:23" x14ac:dyDescent="0.35">
      <c r="J3031" t="str">
        <f t="shared" si="212"/>
        <v/>
      </c>
      <c r="N3031" s="4"/>
      <c r="U3031" s="69">
        <f t="shared" si="213"/>
        <v>0</v>
      </c>
      <c r="V3031" s="75">
        <f t="shared" si="210"/>
        <v>0</v>
      </c>
      <c r="W3031">
        <f>IFERROR(VLOOKUP($J3032,OSA!$BD:$BD,1,0),0)</f>
        <v>0</v>
      </c>
    </row>
    <row r="3032" spans="10:23" x14ac:dyDescent="0.35">
      <c r="J3032" t="str">
        <f t="shared" si="212"/>
        <v/>
      </c>
      <c r="N3032" s="4"/>
      <c r="U3032" s="69">
        <f t="shared" si="213"/>
        <v>0</v>
      </c>
      <c r="V3032" s="75">
        <f t="shared" si="210"/>
        <v>0</v>
      </c>
      <c r="W3032">
        <f>IFERROR(VLOOKUP($J3033,OSA!$BD:$BD,1,0),0)</f>
        <v>0</v>
      </c>
    </row>
    <row r="3033" spans="10:23" x14ac:dyDescent="0.35">
      <c r="J3033" t="str">
        <f t="shared" si="212"/>
        <v/>
      </c>
      <c r="N3033" s="4"/>
      <c r="U3033" s="69">
        <f t="shared" si="213"/>
        <v>0</v>
      </c>
      <c r="V3033" s="75">
        <f t="shared" si="210"/>
        <v>0</v>
      </c>
      <c r="W3033">
        <f>IFERROR(VLOOKUP($J3034,OSA!$BD:$BD,1,0),0)</f>
        <v>0</v>
      </c>
    </row>
    <row r="3034" spans="10:23" x14ac:dyDescent="0.35">
      <c r="J3034" t="str">
        <f t="shared" si="212"/>
        <v/>
      </c>
      <c r="N3034" s="4"/>
      <c r="U3034" s="69">
        <f t="shared" si="213"/>
        <v>0</v>
      </c>
      <c r="V3034" s="75">
        <f t="shared" si="210"/>
        <v>0</v>
      </c>
      <c r="W3034">
        <f>IFERROR(VLOOKUP($J3035,OSA!$BD:$BD,1,0),0)</f>
        <v>0</v>
      </c>
    </row>
    <row r="3035" spans="10:23" x14ac:dyDescent="0.35">
      <c r="J3035" t="str">
        <f t="shared" si="212"/>
        <v/>
      </c>
      <c r="N3035" s="4"/>
      <c r="U3035" s="69">
        <f t="shared" si="213"/>
        <v>0</v>
      </c>
      <c r="V3035" s="75">
        <f t="shared" si="210"/>
        <v>0</v>
      </c>
      <c r="W3035">
        <f>IFERROR(VLOOKUP($J3036,OSA!$BD:$BD,1,0),0)</f>
        <v>0</v>
      </c>
    </row>
    <row r="3036" spans="10:23" x14ac:dyDescent="0.35">
      <c r="J3036" t="str">
        <f t="shared" si="212"/>
        <v/>
      </c>
      <c r="N3036" s="4"/>
      <c r="U3036" s="69">
        <f t="shared" si="213"/>
        <v>0</v>
      </c>
      <c r="V3036" s="75">
        <f t="shared" si="210"/>
        <v>0</v>
      </c>
      <c r="W3036">
        <f>IFERROR(VLOOKUP($J3037,OSA!$BD:$BD,1,0),0)</f>
        <v>0</v>
      </c>
    </row>
    <row r="3037" spans="10:23" x14ac:dyDescent="0.35">
      <c r="J3037" t="str">
        <f t="shared" si="212"/>
        <v/>
      </c>
      <c r="N3037" s="4"/>
      <c r="U3037" s="69">
        <f t="shared" si="213"/>
        <v>0</v>
      </c>
      <c r="V3037" s="75">
        <f t="shared" si="210"/>
        <v>0</v>
      </c>
      <c r="W3037">
        <f>IFERROR(VLOOKUP($J3038,OSA!$BD:$BD,1,0),0)</f>
        <v>0</v>
      </c>
    </row>
    <row r="3038" spans="10:23" x14ac:dyDescent="0.35">
      <c r="J3038" t="str">
        <f t="shared" si="212"/>
        <v/>
      </c>
      <c r="N3038" s="4"/>
      <c r="U3038" s="69">
        <f t="shared" si="213"/>
        <v>0</v>
      </c>
      <c r="V3038" s="75">
        <f t="shared" si="210"/>
        <v>0</v>
      </c>
      <c r="W3038">
        <f>IFERROR(VLOOKUP($J3039,OSA!$BD:$BD,1,0),0)</f>
        <v>0</v>
      </c>
    </row>
    <row r="3039" spans="10:23" x14ac:dyDescent="0.35">
      <c r="J3039" t="str">
        <f t="shared" si="212"/>
        <v/>
      </c>
      <c r="N3039" s="4"/>
      <c r="U3039" s="69">
        <f t="shared" si="213"/>
        <v>0</v>
      </c>
      <c r="V3039" s="75">
        <f t="shared" si="210"/>
        <v>0</v>
      </c>
      <c r="W3039">
        <f>IFERROR(VLOOKUP($J3040,OSA!$BD:$BD,1,0),0)</f>
        <v>0</v>
      </c>
    </row>
    <row r="3040" spans="10:23" x14ac:dyDescent="0.35">
      <c r="J3040" t="str">
        <f t="shared" si="212"/>
        <v/>
      </c>
      <c r="N3040" s="4"/>
      <c r="U3040" s="69">
        <f t="shared" si="213"/>
        <v>0</v>
      </c>
      <c r="V3040" s="75">
        <f t="shared" si="210"/>
        <v>0</v>
      </c>
      <c r="W3040">
        <f>IFERROR(VLOOKUP($J3041,OSA!$BD:$BD,1,0),0)</f>
        <v>0</v>
      </c>
    </row>
    <row r="3041" spans="10:23" x14ac:dyDescent="0.35">
      <c r="J3041" t="str">
        <f t="shared" si="212"/>
        <v/>
      </c>
      <c r="N3041" s="4"/>
      <c r="U3041" s="69">
        <f t="shared" si="213"/>
        <v>0</v>
      </c>
      <c r="V3041" s="75">
        <f t="shared" si="210"/>
        <v>0</v>
      </c>
      <c r="W3041">
        <f>IFERROR(VLOOKUP($J3042,OSA!$BD:$BD,1,0),0)</f>
        <v>0</v>
      </c>
    </row>
    <row r="3042" spans="10:23" x14ac:dyDescent="0.35">
      <c r="J3042" t="str">
        <f t="shared" si="212"/>
        <v/>
      </c>
      <c r="N3042" s="4"/>
      <c r="U3042" s="69">
        <f t="shared" si="213"/>
        <v>0</v>
      </c>
      <c r="V3042" s="75">
        <f t="shared" si="210"/>
        <v>0</v>
      </c>
      <c r="W3042">
        <f>IFERROR(VLOOKUP($J3043,OSA!$BD:$BD,1,0),0)</f>
        <v>0</v>
      </c>
    </row>
    <row r="3043" spans="10:23" x14ac:dyDescent="0.35">
      <c r="J3043" t="str">
        <f t="shared" si="212"/>
        <v/>
      </c>
      <c r="N3043" s="4"/>
      <c r="U3043" s="69">
        <f t="shared" si="213"/>
        <v>0</v>
      </c>
      <c r="V3043" s="75">
        <f t="shared" si="210"/>
        <v>0</v>
      </c>
      <c r="W3043">
        <f>IFERROR(VLOOKUP($J3044,OSA!$BD:$BD,1,0),0)</f>
        <v>0</v>
      </c>
    </row>
    <row r="3044" spans="10:23" x14ac:dyDescent="0.35">
      <c r="J3044" t="str">
        <f t="shared" si="212"/>
        <v/>
      </c>
      <c r="N3044" s="4"/>
      <c r="U3044" s="69">
        <f t="shared" si="213"/>
        <v>0</v>
      </c>
      <c r="V3044" s="75">
        <f t="shared" si="210"/>
        <v>0</v>
      </c>
      <c r="W3044">
        <f>IFERROR(VLOOKUP($J3045,OSA!$BD:$BD,1,0),0)</f>
        <v>0</v>
      </c>
    </row>
    <row r="3045" spans="10:23" x14ac:dyDescent="0.35">
      <c r="J3045" t="str">
        <f t="shared" si="212"/>
        <v/>
      </c>
      <c r="N3045" s="4"/>
      <c r="U3045" s="69">
        <f t="shared" si="213"/>
        <v>0</v>
      </c>
      <c r="V3045" s="75">
        <f t="shared" si="210"/>
        <v>0</v>
      </c>
      <c r="W3045">
        <f>IFERROR(VLOOKUP($J3046,OSA!$BD:$BD,1,0),0)</f>
        <v>0</v>
      </c>
    </row>
    <row r="3046" spans="10:23" x14ac:dyDescent="0.35">
      <c r="J3046" t="str">
        <f t="shared" si="212"/>
        <v/>
      </c>
      <c r="N3046" s="4"/>
      <c r="U3046" s="69">
        <f t="shared" si="213"/>
        <v>0</v>
      </c>
      <c r="V3046" s="75">
        <f t="shared" si="210"/>
        <v>0</v>
      </c>
      <c r="W3046">
        <f>IFERROR(VLOOKUP($J3047,OSA!$BD:$BD,1,0),0)</f>
        <v>0</v>
      </c>
    </row>
    <row r="3047" spans="10:23" x14ac:dyDescent="0.35">
      <c r="J3047" t="str">
        <f t="shared" si="212"/>
        <v/>
      </c>
      <c r="N3047" s="4"/>
      <c r="U3047" s="69">
        <f t="shared" si="213"/>
        <v>0</v>
      </c>
      <c r="V3047" s="75">
        <f t="shared" ref="V3047:V3110" si="214">SUM(R3047:T3047)/3</f>
        <v>0</v>
      </c>
      <c r="W3047">
        <f>IFERROR(VLOOKUP($J3048,OSA!$BD:$BD,1,0),0)</f>
        <v>0</v>
      </c>
    </row>
    <row r="3048" spans="10:23" x14ac:dyDescent="0.35">
      <c r="J3048" t="str">
        <f t="shared" si="212"/>
        <v/>
      </c>
      <c r="N3048" s="4"/>
      <c r="U3048" s="69">
        <f t="shared" si="213"/>
        <v>0</v>
      </c>
      <c r="V3048" s="75">
        <f t="shared" si="214"/>
        <v>0</v>
      </c>
      <c r="W3048">
        <f>IFERROR(VLOOKUP($J3049,OSA!$BD:$BD,1,0),0)</f>
        <v>0</v>
      </c>
    </row>
    <row r="3049" spans="10:23" x14ac:dyDescent="0.35">
      <c r="J3049" t="str">
        <f t="shared" si="212"/>
        <v/>
      </c>
      <c r="N3049" s="4"/>
      <c r="U3049" s="69">
        <f t="shared" si="213"/>
        <v>0</v>
      </c>
      <c r="V3049" s="75">
        <f t="shared" si="214"/>
        <v>0</v>
      </c>
      <c r="W3049">
        <f>IFERROR(VLOOKUP($J3050,OSA!$BD:$BD,1,0),0)</f>
        <v>0</v>
      </c>
    </row>
    <row r="3050" spans="10:23" x14ac:dyDescent="0.35">
      <c r="J3050" t="str">
        <f t="shared" si="212"/>
        <v/>
      </c>
      <c r="N3050" s="4"/>
      <c r="U3050" s="69">
        <f t="shared" si="213"/>
        <v>0</v>
      </c>
      <c r="V3050" s="75">
        <f t="shared" si="214"/>
        <v>0</v>
      </c>
      <c r="W3050">
        <f>IFERROR(VLOOKUP($J3051,OSA!$BD:$BD,1,0),0)</f>
        <v>0</v>
      </c>
    </row>
    <row r="3051" spans="10:23" x14ac:dyDescent="0.35">
      <c r="J3051" t="str">
        <f t="shared" si="212"/>
        <v/>
      </c>
      <c r="N3051" s="4"/>
      <c r="U3051" s="69">
        <f t="shared" si="213"/>
        <v>0</v>
      </c>
      <c r="V3051" s="75">
        <f t="shared" si="214"/>
        <v>0</v>
      </c>
      <c r="W3051">
        <f>IFERROR(VLOOKUP($J3052,OSA!$BD:$BD,1,0),0)</f>
        <v>0</v>
      </c>
    </row>
    <row r="3052" spans="10:23" x14ac:dyDescent="0.35">
      <c r="J3052" t="str">
        <f t="shared" si="212"/>
        <v/>
      </c>
      <c r="N3052" s="4"/>
      <c r="U3052" s="69">
        <f t="shared" si="213"/>
        <v>0</v>
      </c>
      <c r="V3052" s="75">
        <f t="shared" si="214"/>
        <v>0</v>
      </c>
      <c r="W3052">
        <f>IFERROR(VLOOKUP($J3053,OSA!$BD:$BD,1,0),0)</f>
        <v>0</v>
      </c>
    </row>
    <row r="3053" spans="10:23" x14ac:dyDescent="0.35">
      <c r="J3053" t="str">
        <f t="shared" si="212"/>
        <v/>
      </c>
      <c r="N3053" s="4"/>
      <c r="U3053" s="69">
        <f t="shared" si="213"/>
        <v>0</v>
      </c>
      <c r="V3053" s="75">
        <f t="shared" si="214"/>
        <v>0</v>
      </c>
      <c r="W3053">
        <f>IFERROR(VLOOKUP($J3054,OSA!$BD:$BD,1,0),0)</f>
        <v>0</v>
      </c>
    </row>
    <row r="3054" spans="10:23" x14ac:dyDescent="0.35">
      <c r="J3054" t="str">
        <f t="shared" si="212"/>
        <v/>
      </c>
      <c r="N3054" s="4"/>
      <c r="U3054" s="69">
        <f t="shared" si="213"/>
        <v>0</v>
      </c>
      <c r="V3054" s="75">
        <f t="shared" si="214"/>
        <v>0</v>
      </c>
      <c r="W3054">
        <f>IFERROR(VLOOKUP($J3055,OSA!$BD:$BD,1,0),0)</f>
        <v>0</v>
      </c>
    </row>
    <row r="3055" spans="10:23" x14ac:dyDescent="0.35">
      <c r="J3055" t="str">
        <f t="shared" si="212"/>
        <v/>
      </c>
      <c r="N3055" s="4"/>
      <c r="U3055" s="69">
        <f t="shared" si="213"/>
        <v>0</v>
      </c>
      <c r="V3055" s="75">
        <f t="shared" si="214"/>
        <v>0</v>
      </c>
      <c r="W3055">
        <f>IFERROR(VLOOKUP($J3056,OSA!$BD:$BD,1,0),0)</f>
        <v>0</v>
      </c>
    </row>
    <row r="3056" spans="10:23" x14ac:dyDescent="0.35">
      <c r="J3056" t="str">
        <f t="shared" si="212"/>
        <v/>
      </c>
      <c r="N3056" s="4"/>
      <c r="U3056" s="69">
        <f t="shared" si="213"/>
        <v>0</v>
      </c>
      <c r="V3056" s="75">
        <f t="shared" si="214"/>
        <v>0</v>
      </c>
      <c r="W3056">
        <f>IFERROR(VLOOKUP($J3057,OSA!$BD:$BD,1,0),0)</f>
        <v>0</v>
      </c>
    </row>
    <row r="3057" spans="10:23" x14ac:dyDescent="0.35">
      <c r="J3057" t="str">
        <f t="shared" si="212"/>
        <v/>
      </c>
      <c r="N3057" s="4"/>
      <c r="U3057" s="69">
        <f t="shared" si="213"/>
        <v>0</v>
      </c>
      <c r="V3057" s="75">
        <f t="shared" si="214"/>
        <v>0</v>
      </c>
      <c r="W3057">
        <f>IFERROR(VLOOKUP($J3058,OSA!$BD:$BD,1,0),0)</f>
        <v>0</v>
      </c>
    </row>
    <row r="3058" spans="10:23" x14ac:dyDescent="0.35">
      <c r="J3058" t="str">
        <f t="shared" si="212"/>
        <v/>
      </c>
      <c r="N3058" s="4"/>
      <c r="U3058" s="69">
        <f t="shared" si="213"/>
        <v>0</v>
      </c>
      <c r="V3058" s="75">
        <f t="shared" si="214"/>
        <v>0</v>
      </c>
      <c r="W3058">
        <f>IFERROR(VLOOKUP($J3059,OSA!$BD:$BD,1,0),0)</f>
        <v>0</v>
      </c>
    </row>
    <row r="3059" spans="10:23" x14ac:dyDescent="0.35">
      <c r="J3059" t="str">
        <f t="shared" si="212"/>
        <v/>
      </c>
      <c r="N3059" s="4"/>
      <c r="U3059" s="69">
        <f t="shared" si="213"/>
        <v>0</v>
      </c>
      <c r="V3059" s="75">
        <f t="shared" si="214"/>
        <v>0</v>
      </c>
      <c r="W3059">
        <f>IFERROR(VLOOKUP($J3060,OSA!$BD:$BD,1,0),0)</f>
        <v>0</v>
      </c>
    </row>
    <row r="3060" spans="10:23" x14ac:dyDescent="0.35">
      <c r="J3060" t="str">
        <f t="shared" si="212"/>
        <v/>
      </c>
      <c r="N3060" s="4"/>
      <c r="U3060" s="69">
        <f t="shared" si="213"/>
        <v>0</v>
      </c>
      <c r="V3060" s="75">
        <f t="shared" si="214"/>
        <v>0</v>
      </c>
      <c r="W3060">
        <f>IFERROR(VLOOKUP($J3061,OSA!$BD:$BD,1,0),0)</f>
        <v>0</v>
      </c>
    </row>
    <row r="3061" spans="10:23" x14ac:dyDescent="0.35">
      <c r="J3061" t="str">
        <f t="shared" si="212"/>
        <v/>
      </c>
      <c r="N3061" s="4"/>
      <c r="U3061" s="69">
        <f t="shared" si="213"/>
        <v>0</v>
      </c>
      <c r="V3061" s="75">
        <f t="shared" si="214"/>
        <v>0</v>
      </c>
      <c r="W3061">
        <f>IFERROR(VLOOKUP($J3062,OSA!$BD:$BD,1,0),0)</f>
        <v>0</v>
      </c>
    </row>
    <row r="3062" spans="10:23" x14ac:dyDescent="0.35">
      <c r="J3062" t="str">
        <f t="shared" si="212"/>
        <v/>
      </c>
      <c r="N3062" s="4"/>
      <c r="U3062" s="69">
        <f t="shared" si="213"/>
        <v>0</v>
      </c>
      <c r="V3062" s="75">
        <f t="shared" si="214"/>
        <v>0</v>
      </c>
      <c r="W3062">
        <f>IFERROR(VLOOKUP($J3063,OSA!$BD:$BD,1,0),0)</f>
        <v>0</v>
      </c>
    </row>
    <row r="3063" spans="10:23" x14ac:dyDescent="0.35">
      <c r="J3063" t="str">
        <f t="shared" si="212"/>
        <v/>
      </c>
      <c r="N3063" s="4"/>
      <c r="U3063" s="69">
        <f t="shared" si="213"/>
        <v>0</v>
      </c>
      <c r="V3063" s="75">
        <f t="shared" si="214"/>
        <v>0</v>
      </c>
      <c r="W3063">
        <f>IFERROR(VLOOKUP($J3064,OSA!$BD:$BD,1,0),0)</f>
        <v>0</v>
      </c>
    </row>
    <row r="3064" spans="10:23" x14ac:dyDescent="0.35">
      <c r="J3064" t="str">
        <f t="shared" si="212"/>
        <v/>
      </c>
      <c r="N3064" s="4"/>
      <c r="U3064" s="69">
        <f t="shared" si="213"/>
        <v>0</v>
      </c>
      <c r="V3064" s="75">
        <f t="shared" si="214"/>
        <v>0</v>
      </c>
      <c r="W3064">
        <f>IFERROR(VLOOKUP($J3065,OSA!$BD:$BD,1,0),0)</f>
        <v>0</v>
      </c>
    </row>
    <row r="3065" spans="10:23" x14ac:dyDescent="0.35">
      <c r="J3065" t="str">
        <f t="shared" si="212"/>
        <v/>
      </c>
      <c r="N3065" s="4"/>
      <c r="U3065" s="69">
        <f t="shared" si="213"/>
        <v>0</v>
      </c>
      <c r="V3065" s="75">
        <f t="shared" si="214"/>
        <v>0</v>
      </c>
      <c r="W3065">
        <f>IFERROR(VLOOKUP($J3066,OSA!$BD:$BD,1,0),0)</f>
        <v>0</v>
      </c>
    </row>
    <row r="3066" spans="10:23" x14ac:dyDescent="0.35">
      <c r="J3066" t="str">
        <f t="shared" si="212"/>
        <v/>
      </c>
      <c r="N3066" s="4"/>
      <c r="U3066" s="69">
        <f t="shared" si="213"/>
        <v>0</v>
      </c>
      <c r="V3066" s="75">
        <f t="shared" si="214"/>
        <v>0</v>
      </c>
      <c r="W3066">
        <f>IFERROR(VLOOKUP($J3067,OSA!$BD:$BD,1,0),0)</f>
        <v>0</v>
      </c>
    </row>
    <row r="3067" spans="10:23" x14ac:dyDescent="0.35">
      <c r="J3067" t="str">
        <f t="shared" si="212"/>
        <v/>
      </c>
      <c r="N3067" s="4"/>
      <c r="U3067" s="69">
        <f t="shared" si="213"/>
        <v>0</v>
      </c>
      <c r="V3067" s="75">
        <f t="shared" si="214"/>
        <v>0</v>
      </c>
      <c r="W3067">
        <f>IFERROR(VLOOKUP($J3068,OSA!$BD:$BD,1,0),0)</f>
        <v>0</v>
      </c>
    </row>
    <row r="3068" spans="10:23" x14ac:dyDescent="0.35">
      <c r="J3068" t="str">
        <f t="shared" si="212"/>
        <v/>
      </c>
      <c r="N3068" s="4"/>
      <c r="U3068" s="69">
        <f t="shared" si="213"/>
        <v>0</v>
      </c>
      <c r="V3068" s="75">
        <f t="shared" si="214"/>
        <v>0</v>
      </c>
      <c r="W3068">
        <f>IFERROR(VLOOKUP($J3069,OSA!$BD:$BD,1,0),0)</f>
        <v>0</v>
      </c>
    </row>
    <row r="3069" spans="10:23" x14ac:dyDescent="0.35">
      <c r="J3069" t="str">
        <f t="shared" si="212"/>
        <v/>
      </c>
      <c r="N3069" s="4"/>
      <c r="U3069" s="69">
        <f t="shared" si="213"/>
        <v>0</v>
      </c>
      <c r="V3069" s="75">
        <f t="shared" si="214"/>
        <v>0</v>
      </c>
      <c r="W3069">
        <f>IFERROR(VLOOKUP($J3070,OSA!$BD:$BD,1,0),0)</f>
        <v>0</v>
      </c>
    </row>
    <row r="3070" spans="10:23" x14ac:dyDescent="0.35">
      <c r="J3070" t="str">
        <f t="shared" si="212"/>
        <v/>
      </c>
      <c r="N3070" s="4"/>
      <c r="U3070" s="69">
        <f t="shared" si="213"/>
        <v>0</v>
      </c>
      <c r="V3070" s="75">
        <f t="shared" si="214"/>
        <v>0</v>
      </c>
      <c r="W3070">
        <f>IFERROR(VLOOKUP($J3071,OSA!$BD:$BD,1,0),0)</f>
        <v>0</v>
      </c>
    </row>
    <row r="3071" spans="10:23" x14ac:dyDescent="0.35">
      <c r="J3071" t="str">
        <f t="shared" si="212"/>
        <v/>
      </c>
      <c r="N3071" s="4"/>
      <c r="U3071" s="69">
        <f t="shared" si="213"/>
        <v>0</v>
      </c>
      <c r="V3071" s="75">
        <f t="shared" si="214"/>
        <v>0</v>
      </c>
      <c r="W3071">
        <f>IFERROR(VLOOKUP($J3072,OSA!$BD:$BD,1,0),0)</f>
        <v>0</v>
      </c>
    </row>
    <row r="3072" spans="10:23" x14ac:dyDescent="0.35">
      <c r="J3072" t="str">
        <f t="shared" si="212"/>
        <v/>
      </c>
      <c r="N3072" s="4"/>
      <c r="U3072" s="69">
        <f t="shared" si="213"/>
        <v>0</v>
      </c>
      <c r="V3072" s="75">
        <f t="shared" si="214"/>
        <v>0</v>
      </c>
      <c r="W3072">
        <f>IFERROR(VLOOKUP($J3073,OSA!$BD:$BD,1,0),0)</f>
        <v>0</v>
      </c>
    </row>
    <row r="3073" spans="10:23" x14ac:dyDescent="0.35">
      <c r="J3073" t="str">
        <f t="shared" si="212"/>
        <v/>
      </c>
      <c r="N3073" s="4"/>
      <c r="U3073" s="69">
        <f t="shared" si="213"/>
        <v>0</v>
      </c>
      <c r="V3073" s="75">
        <f t="shared" si="214"/>
        <v>0</v>
      </c>
      <c r="W3073">
        <f>IFERROR(VLOOKUP($J3074,OSA!$BD:$BD,1,0),0)</f>
        <v>0</v>
      </c>
    </row>
    <row r="3074" spans="10:23" x14ac:dyDescent="0.35">
      <c r="J3074" t="str">
        <f t="shared" si="212"/>
        <v/>
      </c>
      <c r="N3074" s="4"/>
      <c r="U3074" s="69">
        <f t="shared" si="213"/>
        <v>0</v>
      </c>
      <c r="V3074" s="75">
        <f t="shared" si="214"/>
        <v>0</v>
      </c>
      <c r="W3074">
        <f>IFERROR(VLOOKUP($J3075,OSA!$BD:$BD,1,0),0)</f>
        <v>0</v>
      </c>
    </row>
    <row r="3075" spans="10:23" x14ac:dyDescent="0.35">
      <c r="J3075" t="str">
        <f t="shared" si="212"/>
        <v/>
      </c>
      <c r="N3075" s="4"/>
      <c r="U3075" s="69">
        <f t="shared" si="213"/>
        <v>0</v>
      </c>
      <c r="V3075" s="75">
        <f t="shared" si="214"/>
        <v>0</v>
      </c>
      <c r="W3075">
        <f>IFERROR(VLOOKUP($J3076,OSA!$BD:$BD,1,0),0)</f>
        <v>0</v>
      </c>
    </row>
    <row r="3076" spans="10:23" x14ac:dyDescent="0.35">
      <c r="J3076" t="str">
        <f t="shared" si="212"/>
        <v/>
      </c>
      <c r="N3076" s="4"/>
      <c r="U3076" s="69">
        <f t="shared" si="213"/>
        <v>0</v>
      </c>
      <c r="V3076" s="75">
        <f t="shared" si="214"/>
        <v>0</v>
      </c>
      <c r="W3076">
        <f>IFERROR(VLOOKUP($J3077,OSA!$BD:$BD,1,0),0)</f>
        <v>0</v>
      </c>
    </row>
    <row r="3077" spans="10:23" x14ac:dyDescent="0.35">
      <c r="J3077" t="str">
        <f t="shared" si="212"/>
        <v/>
      </c>
      <c r="N3077" s="4"/>
      <c r="U3077" s="69">
        <f t="shared" si="213"/>
        <v>0</v>
      </c>
      <c r="V3077" s="75">
        <f t="shared" si="214"/>
        <v>0</v>
      </c>
      <c r="W3077">
        <f>IFERROR(VLOOKUP($J3078,OSA!$BD:$BD,1,0),0)</f>
        <v>0</v>
      </c>
    </row>
    <row r="3078" spans="10:23" x14ac:dyDescent="0.35">
      <c r="J3078" t="str">
        <f t="shared" si="212"/>
        <v/>
      </c>
      <c r="N3078" s="4"/>
      <c r="U3078" s="69">
        <f t="shared" si="213"/>
        <v>0</v>
      </c>
      <c r="V3078" s="75">
        <f t="shared" si="214"/>
        <v>0</v>
      </c>
      <c r="W3078">
        <f>IFERROR(VLOOKUP($J3079,OSA!$BD:$BD,1,0),0)</f>
        <v>0</v>
      </c>
    </row>
    <row r="3079" spans="10:23" x14ac:dyDescent="0.35">
      <c r="J3079" t="str">
        <f t="shared" si="212"/>
        <v/>
      </c>
      <c r="N3079" s="4"/>
      <c r="U3079" s="69">
        <f t="shared" si="213"/>
        <v>0</v>
      </c>
      <c r="V3079" s="75">
        <f t="shared" si="214"/>
        <v>0</v>
      </c>
      <c r="W3079">
        <f>IFERROR(VLOOKUP($J3080,OSA!$BD:$BD,1,0),0)</f>
        <v>0</v>
      </c>
    </row>
    <row r="3080" spans="10:23" x14ac:dyDescent="0.35">
      <c r="J3080" t="str">
        <f t="shared" si="212"/>
        <v/>
      </c>
      <c r="N3080" s="4"/>
      <c r="U3080" s="69">
        <f t="shared" si="213"/>
        <v>0</v>
      </c>
      <c r="V3080" s="75">
        <f t="shared" si="214"/>
        <v>0</v>
      </c>
      <c r="W3080">
        <f>IFERROR(VLOOKUP($J3081,OSA!$BD:$BD,1,0),0)</f>
        <v>0</v>
      </c>
    </row>
    <row r="3081" spans="10:23" x14ac:dyDescent="0.35">
      <c r="J3081" t="str">
        <f t="shared" si="212"/>
        <v/>
      </c>
      <c r="N3081" s="4"/>
      <c r="U3081" s="69">
        <f t="shared" si="213"/>
        <v>0</v>
      </c>
      <c r="V3081" s="75">
        <f t="shared" si="214"/>
        <v>0</v>
      </c>
      <c r="W3081">
        <f>IFERROR(VLOOKUP($J3082,OSA!$BD:$BD,1,0),0)</f>
        <v>0</v>
      </c>
    </row>
    <row r="3082" spans="10:23" x14ac:dyDescent="0.35">
      <c r="J3082" t="str">
        <f t="shared" si="212"/>
        <v/>
      </c>
      <c r="N3082" s="4"/>
      <c r="U3082" s="69">
        <f t="shared" si="213"/>
        <v>0</v>
      </c>
      <c r="V3082" s="75">
        <f t="shared" si="214"/>
        <v>0</v>
      </c>
      <c r="W3082">
        <f>IFERROR(VLOOKUP($J3083,OSA!$BD:$BD,1,0),0)</f>
        <v>0</v>
      </c>
    </row>
    <row r="3083" spans="10:23" x14ac:dyDescent="0.35">
      <c r="J3083" t="str">
        <f t="shared" si="212"/>
        <v/>
      </c>
      <c r="N3083" s="4"/>
      <c r="U3083" s="69">
        <f t="shared" si="213"/>
        <v>0</v>
      </c>
      <c r="V3083" s="75">
        <f t="shared" si="214"/>
        <v>0</v>
      </c>
      <c r="W3083">
        <f>IFERROR(VLOOKUP($J3084,OSA!$BD:$BD,1,0),0)</f>
        <v>0</v>
      </c>
    </row>
    <row r="3084" spans="10:23" x14ac:dyDescent="0.35">
      <c r="J3084" t="str">
        <f t="shared" ref="J3084:J3147" si="215">K3084&amp;N3084</f>
        <v/>
      </c>
      <c r="N3084" s="4"/>
      <c r="U3084" s="69">
        <f t="shared" si="213"/>
        <v>0</v>
      </c>
      <c r="V3084" s="75">
        <f t="shared" si="214"/>
        <v>0</v>
      </c>
      <c r="W3084">
        <f>IFERROR(VLOOKUP($J3085,OSA!$BD:$BD,1,0),0)</f>
        <v>0</v>
      </c>
    </row>
    <row r="3085" spans="10:23" x14ac:dyDescent="0.35">
      <c r="J3085" t="str">
        <f t="shared" si="215"/>
        <v/>
      </c>
      <c r="N3085" s="4"/>
      <c r="U3085" s="69">
        <f t="shared" si="213"/>
        <v>0</v>
      </c>
      <c r="V3085" s="75">
        <f t="shared" si="214"/>
        <v>0</v>
      </c>
      <c r="W3085">
        <f>IFERROR(VLOOKUP($J3086,OSA!$BD:$BD,1,0),0)</f>
        <v>0</v>
      </c>
    </row>
    <row r="3086" spans="10:23" x14ac:dyDescent="0.35">
      <c r="J3086" t="str">
        <f t="shared" si="215"/>
        <v/>
      </c>
      <c r="N3086" s="4"/>
      <c r="U3086" s="69">
        <f t="shared" ref="U3086:U3149" si="216">SUM(O3086:Q3086)/3</f>
        <v>0</v>
      </c>
      <c r="V3086" s="75">
        <f t="shared" si="214"/>
        <v>0</v>
      </c>
      <c r="W3086">
        <f>IFERROR(VLOOKUP($J3087,OSA!$BD:$BD,1,0),0)</f>
        <v>0</v>
      </c>
    </row>
    <row r="3087" spans="10:23" x14ac:dyDescent="0.35">
      <c r="J3087" t="str">
        <f t="shared" si="215"/>
        <v/>
      </c>
      <c r="N3087" s="4"/>
      <c r="U3087" s="69">
        <f t="shared" si="216"/>
        <v>0</v>
      </c>
      <c r="V3087" s="75">
        <f t="shared" si="214"/>
        <v>0</v>
      </c>
      <c r="W3087">
        <f>IFERROR(VLOOKUP($J3088,OSA!$BD:$BD,1,0),0)</f>
        <v>0</v>
      </c>
    </row>
    <row r="3088" spans="10:23" x14ac:dyDescent="0.35">
      <c r="J3088" t="str">
        <f t="shared" si="215"/>
        <v/>
      </c>
      <c r="N3088" s="4"/>
      <c r="U3088" s="69">
        <f t="shared" si="216"/>
        <v>0</v>
      </c>
      <c r="V3088" s="75">
        <f t="shared" si="214"/>
        <v>0</v>
      </c>
      <c r="W3088">
        <f>IFERROR(VLOOKUP($J3089,OSA!$BD:$BD,1,0),0)</f>
        <v>0</v>
      </c>
    </row>
    <row r="3089" spans="10:23" x14ac:dyDescent="0.35">
      <c r="J3089" t="str">
        <f t="shared" si="215"/>
        <v/>
      </c>
      <c r="N3089" s="4"/>
      <c r="U3089" s="69">
        <f t="shared" si="216"/>
        <v>0</v>
      </c>
      <c r="V3089" s="75">
        <f t="shared" si="214"/>
        <v>0</v>
      </c>
      <c r="W3089">
        <f>IFERROR(VLOOKUP($J3090,OSA!$BD:$BD,1,0),0)</f>
        <v>0</v>
      </c>
    </row>
    <row r="3090" spans="10:23" x14ac:dyDescent="0.35">
      <c r="J3090" t="str">
        <f t="shared" si="215"/>
        <v/>
      </c>
      <c r="N3090" s="4"/>
      <c r="U3090" s="69">
        <f t="shared" si="216"/>
        <v>0</v>
      </c>
      <c r="V3090" s="75">
        <f t="shared" si="214"/>
        <v>0</v>
      </c>
      <c r="W3090">
        <f>IFERROR(VLOOKUP($J3091,OSA!$BD:$BD,1,0),0)</f>
        <v>0</v>
      </c>
    </row>
    <row r="3091" spans="10:23" x14ac:dyDescent="0.35">
      <c r="J3091" t="str">
        <f t="shared" si="215"/>
        <v/>
      </c>
      <c r="N3091" s="4"/>
      <c r="U3091" s="69">
        <f t="shared" si="216"/>
        <v>0</v>
      </c>
      <c r="V3091" s="75">
        <f t="shared" si="214"/>
        <v>0</v>
      </c>
      <c r="W3091">
        <f>IFERROR(VLOOKUP($J3092,OSA!$BD:$BD,1,0),0)</f>
        <v>0</v>
      </c>
    </row>
    <row r="3092" spans="10:23" x14ac:dyDescent="0.35">
      <c r="J3092" t="str">
        <f t="shared" si="215"/>
        <v/>
      </c>
      <c r="N3092" s="4"/>
      <c r="U3092" s="69">
        <f t="shared" si="216"/>
        <v>0</v>
      </c>
      <c r="V3092" s="75">
        <f t="shared" si="214"/>
        <v>0</v>
      </c>
      <c r="W3092">
        <f>IFERROR(VLOOKUP($J3093,OSA!$BD:$BD,1,0),0)</f>
        <v>0</v>
      </c>
    </row>
    <row r="3093" spans="10:23" x14ac:dyDescent="0.35">
      <c r="J3093" t="str">
        <f t="shared" si="215"/>
        <v/>
      </c>
      <c r="N3093" s="4"/>
      <c r="U3093" s="69">
        <f t="shared" si="216"/>
        <v>0</v>
      </c>
      <c r="V3093" s="75">
        <f t="shared" si="214"/>
        <v>0</v>
      </c>
      <c r="W3093">
        <f>IFERROR(VLOOKUP($J3094,OSA!$BD:$BD,1,0),0)</f>
        <v>0</v>
      </c>
    </row>
    <row r="3094" spans="10:23" x14ac:dyDescent="0.35">
      <c r="J3094" t="str">
        <f t="shared" si="215"/>
        <v/>
      </c>
      <c r="N3094" s="4"/>
      <c r="U3094" s="69">
        <f t="shared" si="216"/>
        <v>0</v>
      </c>
      <c r="V3094" s="75">
        <f t="shared" si="214"/>
        <v>0</v>
      </c>
      <c r="W3094">
        <f>IFERROR(VLOOKUP($J3095,OSA!$BD:$BD,1,0),0)</f>
        <v>0</v>
      </c>
    </row>
    <row r="3095" spans="10:23" x14ac:dyDescent="0.35">
      <c r="J3095" t="str">
        <f t="shared" si="215"/>
        <v/>
      </c>
      <c r="N3095" s="4"/>
      <c r="U3095" s="69">
        <f t="shared" si="216"/>
        <v>0</v>
      </c>
      <c r="V3095" s="75">
        <f t="shared" si="214"/>
        <v>0</v>
      </c>
      <c r="W3095">
        <f>IFERROR(VLOOKUP($J3096,OSA!$BD:$BD,1,0),0)</f>
        <v>0</v>
      </c>
    </row>
    <row r="3096" spans="10:23" x14ac:dyDescent="0.35">
      <c r="J3096" t="str">
        <f t="shared" si="215"/>
        <v/>
      </c>
      <c r="N3096" s="4"/>
      <c r="U3096" s="69">
        <f t="shared" si="216"/>
        <v>0</v>
      </c>
      <c r="V3096" s="75">
        <f t="shared" si="214"/>
        <v>0</v>
      </c>
      <c r="W3096">
        <f>IFERROR(VLOOKUP($J3097,OSA!$BD:$BD,1,0),0)</f>
        <v>0</v>
      </c>
    </row>
    <row r="3097" spans="10:23" x14ac:dyDescent="0.35">
      <c r="J3097" t="str">
        <f t="shared" si="215"/>
        <v/>
      </c>
      <c r="N3097" s="4"/>
      <c r="U3097" s="69">
        <f t="shared" si="216"/>
        <v>0</v>
      </c>
      <c r="V3097" s="75">
        <f t="shared" si="214"/>
        <v>0</v>
      </c>
      <c r="W3097">
        <f>IFERROR(VLOOKUP($J3098,OSA!$BD:$BD,1,0),0)</f>
        <v>0</v>
      </c>
    </row>
    <row r="3098" spans="10:23" x14ac:dyDescent="0.35">
      <c r="J3098" t="str">
        <f t="shared" si="215"/>
        <v/>
      </c>
      <c r="N3098" s="4"/>
      <c r="U3098" s="69">
        <f t="shared" si="216"/>
        <v>0</v>
      </c>
      <c r="V3098" s="75">
        <f t="shared" si="214"/>
        <v>0</v>
      </c>
      <c r="W3098">
        <f>IFERROR(VLOOKUP($J3099,OSA!$BD:$BD,1,0),0)</f>
        <v>0</v>
      </c>
    </row>
    <row r="3099" spans="10:23" x14ac:dyDescent="0.35">
      <c r="J3099" t="str">
        <f t="shared" si="215"/>
        <v/>
      </c>
      <c r="N3099" s="4"/>
      <c r="U3099" s="69">
        <f t="shared" si="216"/>
        <v>0</v>
      </c>
      <c r="V3099" s="75">
        <f t="shared" si="214"/>
        <v>0</v>
      </c>
      <c r="W3099">
        <f>IFERROR(VLOOKUP($J3100,OSA!$BD:$BD,1,0),0)</f>
        <v>0</v>
      </c>
    </row>
    <row r="3100" spans="10:23" x14ac:dyDescent="0.35">
      <c r="J3100" t="str">
        <f t="shared" si="215"/>
        <v/>
      </c>
      <c r="N3100" s="4"/>
      <c r="U3100" s="69">
        <f t="shared" si="216"/>
        <v>0</v>
      </c>
      <c r="V3100" s="75">
        <f t="shared" si="214"/>
        <v>0</v>
      </c>
      <c r="W3100">
        <f>IFERROR(VLOOKUP($J3101,OSA!$BD:$BD,1,0),0)</f>
        <v>0</v>
      </c>
    </row>
    <row r="3101" spans="10:23" x14ac:dyDescent="0.35">
      <c r="J3101" t="str">
        <f t="shared" si="215"/>
        <v/>
      </c>
      <c r="N3101" s="4"/>
      <c r="U3101" s="69">
        <f t="shared" si="216"/>
        <v>0</v>
      </c>
      <c r="V3101" s="75">
        <f t="shared" si="214"/>
        <v>0</v>
      </c>
      <c r="W3101">
        <f>IFERROR(VLOOKUP($J3102,OSA!$BD:$BD,1,0),0)</f>
        <v>0</v>
      </c>
    </row>
    <row r="3102" spans="10:23" x14ac:dyDescent="0.35">
      <c r="J3102" t="str">
        <f t="shared" si="215"/>
        <v/>
      </c>
      <c r="N3102" s="4"/>
      <c r="U3102" s="69">
        <f t="shared" si="216"/>
        <v>0</v>
      </c>
      <c r="V3102" s="75">
        <f t="shared" si="214"/>
        <v>0</v>
      </c>
      <c r="W3102">
        <f>IFERROR(VLOOKUP($J3103,OSA!$BD:$BD,1,0),0)</f>
        <v>0</v>
      </c>
    </row>
    <row r="3103" spans="10:23" x14ac:dyDescent="0.35">
      <c r="J3103" t="str">
        <f t="shared" si="215"/>
        <v/>
      </c>
      <c r="N3103" s="4"/>
      <c r="U3103" s="69">
        <f t="shared" si="216"/>
        <v>0</v>
      </c>
      <c r="V3103" s="75">
        <f t="shared" si="214"/>
        <v>0</v>
      </c>
      <c r="W3103">
        <f>IFERROR(VLOOKUP($J3104,OSA!$BD:$BD,1,0),0)</f>
        <v>0</v>
      </c>
    </row>
    <row r="3104" spans="10:23" x14ac:dyDescent="0.35">
      <c r="J3104" t="str">
        <f t="shared" si="215"/>
        <v/>
      </c>
      <c r="N3104" s="4"/>
      <c r="U3104" s="69">
        <f t="shared" si="216"/>
        <v>0</v>
      </c>
      <c r="V3104" s="75">
        <f t="shared" si="214"/>
        <v>0</v>
      </c>
      <c r="W3104">
        <f>IFERROR(VLOOKUP($J3105,OSA!$BD:$BD,1,0),0)</f>
        <v>0</v>
      </c>
    </row>
    <row r="3105" spans="10:23" x14ac:dyDescent="0.35">
      <c r="J3105" t="str">
        <f t="shared" si="215"/>
        <v/>
      </c>
      <c r="N3105" s="4"/>
      <c r="U3105" s="69">
        <f t="shared" si="216"/>
        <v>0</v>
      </c>
      <c r="V3105" s="75">
        <f t="shared" si="214"/>
        <v>0</v>
      </c>
      <c r="W3105">
        <f>IFERROR(VLOOKUP($J3106,OSA!$BD:$BD,1,0),0)</f>
        <v>0</v>
      </c>
    </row>
    <row r="3106" spans="10:23" x14ac:dyDescent="0.35">
      <c r="J3106" t="str">
        <f t="shared" si="215"/>
        <v/>
      </c>
      <c r="N3106" s="4"/>
      <c r="U3106" s="69">
        <f t="shared" si="216"/>
        <v>0</v>
      </c>
      <c r="V3106" s="75">
        <f t="shared" si="214"/>
        <v>0</v>
      </c>
      <c r="W3106">
        <f>IFERROR(VLOOKUP($J3107,OSA!$BD:$BD,1,0),0)</f>
        <v>0</v>
      </c>
    </row>
    <row r="3107" spans="10:23" x14ac:dyDescent="0.35">
      <c r="J3107" t="str">
        <f t="shared" si="215"/>
        <v/>
      </c>
      <c r="N3107" s="4"/>
      <c r="U3107" s="69">
        <f t="shared" si="216"/>
        <v>0</v>
      </c>
      <c r="V3107" s="75">
        <f t="shared" si="214"/>
        <v>0</v>
      </c>
      <c r="W3107">
        <f>IFERROR(VLOOKUP($J3108,OSA!$BD:$BD,1,0),0)</f>
        <v>0</v>
      </c>
    </row>
    <row r="3108" spans="10:23" x14ac:dyDescent="0.35">
      <c r="J3108" t="str">
        <f t="shared" si="215"/>
        <v/>
      </c>
      <c r="N3108" s="4"/>
      <c r="U3108" s="69">
        <f t="shared" si="216"/>
        <v>0</v>
      </c>
      <c r="V3108" s="75">
        <f t="shared" si="214"/>
        <v>0</v>
      </c>
      <c r="W3108">
        <f>IFERROR(VLOOKUP($J3109,OSA!$BD:$BD,1,0),0)</f>
        <v>0</v>
      </c>
    </row>
    <row r="3109" spans="10:23" x14ac:dyDescent="0.35">
      <c r="J3109" t="str">
        <f t="shared" si="215"/>
        <v/>
      </c>
      <c r="N3109" s="4"/>
      <c r="U3109" s="69">
        <f t="shared" si="216"/>
        <v>0</v>
      </c>
      <c r="V3109" s="75">
        <f t="shared" si="214"/>
        <v>0</v>
      </c>
      <c r="W3109">
        <f>IFERROR(VLOOKUP($J3110,OSA!$BD:$BD,1,0),0)</f>
        <v>0</v>
      </c>
    </row>
    <row r="3110" spans="10:23" x14ac:dyDescent="0.35">
      <c r="J3110" t="str">
        <f t="shared" si="215"/>
        <v/>
      </c>
      <c r="N3110" s="4"/>
      <c r="U3110" s="69">
        <f t="shared" si="216"/>
        <v>0</v>
      </c>
      <c r="V3110" s="75">
        <f t="shared" si="214"/>
        <v>0</v>
      </c>
      <c r="W3110">
        <f>IFERROR(VLOOKUP($J3111,OSA!$BD:$BD,1,0),0)</f>
        <v>0</v>
      </c>
    </row>
    <row r="3111" spans="10:23" x14ac:dyDescent="0.35">
      <c r="J3111" t="str">
        <f t="shared" si="215"/>
        <v/>
      </c>
      <c r="N3111" s="4"/>
      <c r="U3111" s="69">
        <f t="shared" si="216"/>
        <v>0</v>
      </c>
      <c r="V3111" s="75">
        <f t="shared" ref="V3111:V3174" si="217">SUM(R3111:T3111)/3</f>
        <v>0</v>
      </c>
      <c r="W3111">
        <f>IFERROR(VLOOKUP($J3112,OSA!$BD:$BD,1,0),0)</f>
        <v>0</v>
      </c>
    </row>
    <row r="3112" spans="10:23" x14ac:dyDescent="0.35">
      <c r="J3112" t="str">
        <f t="shared" si="215"/>
        <v/>
      </c>
      <c r="N3112" s="4"/>
      <c r="U3112" s="69">
        <f t="shared" si="216"/>
        <v>0</v>
      </c>
      <c r="V3112" s="75">
        <f t="shared" si="217"/>
        <v>0</v>
      </c>
      <c r="W3112">
        <f>IFERROR(VLOOKUP($J3113,OSA!$BD:$BD,1,0),0)</f>
        <v>0</v>
      </c>
    </row>
    <row r="3113" spans="10:23" x14ac:dyDescent="0.35">
      <c r="J3113" t="str">
        <f t="shared" si="215"/>
        <v/>
      </c>
      <c r="N3113" s="4"/>
      <c r="U3113" s="69">
        <f t="shared" si="216"/>
        <v>0</v>
      </c>
      <c r="V3113" s="75">
        <f t="shared" si="217"/>
        <v>0</v>
      </c>
      <c r="W3113">
        <f>IFERROR(VLOOKUP($J3114,OSA!$BD:$BD,1,0),0)</f>
        <v>0</v>
      </c>
    </row>
    <row r="3114" spans="10:23" x14ac:dyDescent="0.35">
      <c r="J3114" t="str">
        <f t="shared" si="215"/>
        <v/>
      </c>
      <c r="N3114" s="4"/>
      <c r="U3114" s="69">
        <f t="shared" si="216"/>
        <v>0</v>
      </c>
      <c r="V3114" s="75">
        <f t="shared" si="217"/>
        <v>0</v>
      </c>
      <c r="W3114">
        <f>IFERROR(VLOOKUP($J3115,OSA!$BD:$BD,1,0),0)</f>
        <v>0</v>
      </c>
    </row>
    <row r="3115" spans="10:23" x14ac:dyDescent="0.35">
      <c r="J3115" t="str">
        <f t="shared" si="215"/>
        <v/>
      </c>
      <c r="N3115" s="4"/>
      <c r="U3115" s="69">
        <f t="shared" si="216"/>
        <v>0</v>
      </c>
      <c r="V3115" s="75">
        <f t="shared" si="217"/>
        <v>0</v>
      </c>
      <c r="W3115">
        <f>IFERROR(VLOOKUP($J3116,OSA!$BD:$BD,1,0),0)</f>
        <v>0</v>
      </c>
    </row>
    <row r="3116" spans="10:23" x14ac:dyDescent="0.35">
      <c r="J3116" t="str">
        <f t="shared" si="215"/>
        <v/>
      </c>
      <c r="N3116" s="4"/>
      <c r="U3116" s="69">
        <f t="shared" si="216"/>
        <v>0</v>
      </c>
      <c r="V3116" s="75">
        <f t="shared" si="217"/>
        <v>0</v>
      </c>
      <c r="W3116">
        <f>IFERROR(VLOOKUP($J3117,OSA!$BD:$BD,1,0),0)</f>
        <v>0</v>
      </c>
    </row>
    <row r="3117" spans="10:23" x14ac:dyDescent="0.35">
      <c r="J3117" t="str">
        <f t="shared" si="215"/>
        <v/>
      </c>
      <c r="N3117" s="4"/>
      <c r="U3117" s="69">
        <f t="shared" si="216"/>
        <v>0</v>
      </c>
      <c r="V3117" s="75">
        <f t="shared" si="217"/>
        <v>0</v>
      </c>
      <c r="W3117">
        <f>IFERROR(VLOOKUP($J3118,OSA!$BD:$BD,1,0),0)</f>
        <v>0</v>
      </c>
    </row>
    <row r="3118" spans="10:23" x14ac:dyDescent="0.35">
      <c r="J3118" t="str">
        <f t="shared" si="215"/>
        <v/>
      </c>
      <c r="N3118" s="4"/>
      <c r="U3118" s="69">
        <f t="shared" si="216"/>
        <v>0</v>
      </c>
      <c r="V3118" s="75">
        <f t="shared" si="217"/>
        <v>0</v>
      </c>
      <c r="W3118">
        <f>IFERROR(VLOOKUP($J3119,OSA!$BD:$BD,1,0),0)</f>
        <v>0</v>
      </c>
    </row>
    <row r="3119" spans="10:23" x14ac:dyDescent="0.35">
      <c r="J3119" t="str">
        <f t="shared" si="215"/>
        <v/>
      </c>
      <c r="N3119" s="4"/>
      <c r="U3119" s="69">
        <f t="shared" si="216"/>
        <v>0</v>
      </c>
      <c r="V3119" s="75">
        <f t="shared" si="217"/>
        <v>0</v>
      </c>
      <c r="W3119">
        <f>IFERROR(VLOOKUP($J3120,OSA!$BD:$BD,1,0),0)</f>
        <v>0</v>
      </c>
    </row>
    <row r="3120" spans="10:23" x14ac:dyDescent="0.35">
      <c r="J3120" t="str">
        <f t="shared" si="215"/>
        <v/>
      </c>
      <c r="N3120" s="4"/>
      <c r="U3120" s="69">
        <f t="shared" si="216"/>
        <v>0</v>
      </c>
      <c r="V3120" s="75">
        <f t="shared" si="217"/>
        <v>0</v>
      </c>
      <c r="W3120">
        <f>IFERROR(VLOOKUP($J3121,OSA!$BD:$BD,1,0),0)</f>
        <v>0</v>
      </c>
    </row>
    <row r="3121" spans="10:23" x14ac:dyDescent="0.35">
      <c r="J3121" t="str">
        <f t="shared" si="215"/>
        <v/>
      </c>
      <c r="N3121" s="4"/>
      <c r="U3121" s="69">
        <f t="shared" si="216"/>
        <v>0</v>
      </c>
      <c r="V3121" s="75">
        <f t="shared" si="217"/>
        <v>0</v>
      </c>
      <c r="W3121">
        <f>IFERROR(VLOOKUP($J3122,OSA!$BD:$BD,1,0),0)</f>
        <v>0</v>
      </c>
    </row>
    <row r="3122" spans="10:23" x14ac:dyDescent="0.35">
      <c r="J3122" t="str">
        <f t="shared" si="215"/>
        <v/>
      </c>
      <c r="N3122" s="4"/>
      <c r="U3122" s="69">
        <f t="shared" si="216"/>
        <v>0</v>
      </c>
      <c r="V3122" s="75">
        <f t="shared" si="217"/>
        <v>0</v>
      </c>
      <c r="W3122">
        <f>IFERROR(VLOOKUP($J3123,OSA!$BD:$BD,1,0),0)</f>
        <v>0</v>
      </c>
    </row>
    <row r="3123" spans="10:23" x14ac:dyDescent="0.35">
      <c r="J3123" t="str">
        <f t="shared" si="215"/>
        <v/>
      </c>
      <c r="N3123" s="4"/>
      <c r="U3123" s="69">
        <f t="shared" si="216"/>
        <v>0</v>
      </c>
      <c r="V3123" s="75">
        <f t="shared" si="217"/>
        <v>0</v>
      </c>
      <c r="W3123">
        <f>IFERROR(VLOOKUP($J3124,OSA!$BD:$BD,1,0),0)</f>
        <v>0</v>
      </c>
    </row>
    <row r="3124" spans="10:23" x14ac:dyDescent="0.35">
      <c r="J3124" t="str">
        <f t="shared" si="215"/>
        <v/>
      </c>
      <c r="N3124" s="4"/>
      <c r="U3124" s="69">
        <f t="shared" si="216"/>
        <v>0</v>
      </c>
      <c r="V3124" s="75">
        <f t="shared" si="217"/>
        <v>0</v>
      </c>
      <c r="W3124">
        <f>IFERROR(VLOOKUP($J3125,OSA!$BD:$BD,1,0),0)</f>
        <v>0</v>
      </c>
    </row>
    <row r="3125" spans="10:23" x14ac:dyDescent="0.35">
      <c r="J3125" t="str">
        <f t="shared" si="215"/>
        <v/>
      </c>
      <c r="N3125" s="4"/>
      <c r="U3125" s="69">
        <f t="shared" si="216"/>
        <v>0</v>
      </c>
      <c r="V3125" s="75">
        <f t="shared" si="217"/>
        <v>0</v>
      </c>
      <c r="W3125">
        <f>IFERROR(VLOOKUP($J3126,OSA!$BD:$BD,1,0),0)</f>
        <v>0</v>
      </c>
    </row>
    <row r="3126" spans="10:23" x14ac:dyDescent="0.35">
      <c r="J3126" t="str">
        <f t="shared" si="215"/>
        <v/>
      </c>
      <c r="N3126" s="4"/>
      <c r="U3126" s="69">
        <f t="shared" si="216"/>
        <v>0</v>
      </c>
      <c r="V3126" s="75">
        <f t="shared" si="217"/>
        <v>0</v>
      </c>
      <c r="W3126">
        <f>IFERROR(VLOOKUP($J3127,OSA!$BD:$BD,1,0),0)</f>
        <v>0</v>
      </c>
    </row>
    <row r="3127" spans="10:23" x14ac:dyDescent="0.35">
      <c r="J3127" t="str">
        <f t="shared" si="215"/>
        <v/>
      </c>
      <c r="N3127" s="4"/>
      <c r="U3127" s="69">
        <f t="shared" si="216"/>
        <v>0</v>
      </c>
      <c r="V3127" s="75">
        <f t="shared" si="217"/>
        <v>0</v>
      </c>
      <c r="W3127">
        <f>IFERROR(VLOOKUP($J3128,OSA!$BD:$BD,1,0),0)</f>
        <v>0</v>
      </c>
    </row>
    <row r="3128" spans="10:23" x14ac:dyDescent="0.35">
      <c r="J3128" t="str">
        <f t="shared" si="215"/>
        <v/>
      </c>
      <c r="N3128" s="4"/>
      <c r="U3128" s="69">
        <f t="shared" si="216"/>
        <v>0</v>
      </c>
      <c r="V3128" s="75">
        <f t="shared" si="217"/>
        <v>0</v>
      </c>
      <c r="W3128">
        <f>IFERROR(VLOOKUP($J3129,OSA!$BD:$BD,1,0),0)</f>
        <v>0</v>
      </c>
    </row>
    <row r="3129" spans="10:23" x14ac:dyDescent="0.35">
      <c r="J3129" t="str">
        <f t="shared" si="215"/>
        <v/>
      </c>
      <c r="N3129" s="4"/>
      <c r="U3129" s="69">
        <f t="shared" si="216"/>
        <v>0</v>
      </c>
      <c r="V3129" s="75">
        <f t="shared" si="217"/>
        <v>0</v>
      </c>
      <c r="W3129">
        <f>IFERROR(VLOOKUP($J3130,OSA!$BD:$BD,1,0),0)</f>
        <v>0</v>
      </c>
    </row>
    <row r="3130" spans="10:23" x14ac:dyDescent="0.35">
      <c r="J3130" t="str">
        <f t="shared" si="215"/>
        <v/>
      </c>
      <c r="N3130" s="4"/>
      <c r="U3130" s="69">
        <f t="shared" si="216"/>
        <v>0</v>
      </c>
      <c r="V3130" s="75">
        <f t="shared" si="217"/>
        <v>0</v>
      </c>
      <c r="W3130">
        <f>IFERROR(VLOOKUP($J3131,OSA!$BD:$BD,1,0),0)</f>
        <v>0</v>
      </c>
    </row>
    <row r="3131" spans="10:23" x14ac:dyDescent="0.35">
      <c r="J3131" t="str">
        <f t="shared" si="215"/>
        <v/>
      </c>
      <c r="N3131" s="4"/>
      <c r="U3131" s="69">
        <f t="shared" si="216"/>
        <v>0</v>
      </c>
      <c r="V3131" s="75">
        <f t="shared" si="217"/>
        <v>0</v>
      </c>
      <c r="W3131">
        <f>IFERROR(VLOOKUP($J3132,OSA!$BD:$BD,1,0),0)</f>
        <v>0</v>
      </c>
    </row>
    <row r="3132" spans="10:23" x14ac:dyDescent="0.35">
      <c r="J3132" t="str">
        <f t="shared" si="215"/>
        <v/>
      </c>
      <c r="N3132" s="4"/>
      <c r="U3132" s="69">
        <f t="shared" si="216"/>
        <v>0</v>
      </c>
      <c r="V3132" s="75">
        <f t="shared" si="217"/>
        <v>0</v>
      </c>
      <c r="W3132">
        <f>IFERROR(VLOOKUP($J3133,OSA!$BD:$BD,1,0),0)</f>
        <v>0</v>
      </c>
    </row>
    <row r="3133" spans="10:23" x14ac:dyDescent="0.35">
      <c r="J3133" t="str">
        <f t="shared" si="215"/>
        <v/>
      </c>
      <c r="N3133" s="4"/>
      <c r="U3133" s="69">
        <f t="shared" si="216"/>
        <v>0</v>
      </c>
      <c r="V3133" s="75">
        <f t="shared" si="217"/>
        <v>0</v>
      </c>
      <c r="W3133">
        <f>IFERROR(VLOOKUP($J3134,OSA!$BD:$BD,1,0),0)</f>
        <v>0</v>
      </c>
    </row>
    <row r="3134" spans="10:23" x14ac:dyDescent="0.35">
      <c r="J3134" t="str">
        <f t="shared" si="215"/>
        <v/>
      </c>
      <c r="N3134" s="4"/>
      <c r="U3134" s="69">
        <f t="shared" si="216"/>
        <v>0</v>
      </c>
      <c r="V3134" s="75">
        <f t="shared" si="217"/>
        <v>0</v>
      </c>
      <c r="W3134">
        <f>IFERROR(VLOOKUP($J3135,OSA!$BD:$BD,1,0),0)</f>
        <v>0</v>
      </c>
    </row>
    <row r="3135" spans="10:23" x14ac:dyDescent="0.35">
      <c r="J3135" t="str">
        <f t="shared" si="215"/>
        <v/>
      </c>
      <c r="N3135" s="4"/>
      <c r="U3135" s="69">
        <f t="shared" si="216"/>
        <v>0</v>
      </c>
      <c r="V3135" s="75">
        <f t="shared" si="217"/>
        <v>0</v>
      </c>
      <c r="W3135">
        <f>IFERROR(VLOOKUP($J3136,OSA!$BD:$BD,1,0),0)</f>
        <v>0</v>
      </c>
    </row>
    <row r="3136" spans="10:23" x14ac:dyDescent="0.35">
      <c r="J3136" t="str">
        <f t="shared" si="215"/>
        <v/>
      </c>
      <c r="N3136" s="4"/>
      <c r="U3136" s="69">
        <f t="shared" si="216"/>
        <v>0</v>
      </c>
      <c r="V3136" s="75">
        <f t="shared" si="217"/>
        <v>0</v>
      </c>
      <c r="W3136">
        <f>IFERROR(VLOOKUP($J3137,OSA!$BD:$BD,1,0),0)</f>
        <v>0</v>
      </c>
    </row>
    <row r="3137" spans="10:23" x14ac:dyDescent="0.35">
      <c r="J3137" t="str">
        <f t="shared" si="215"/>
        <v/>
      </c>
      <c r="N3137" s="4"/>
      <c r="U3137" s="69">
        <f t="shared" si="216"/>
        <v>0</v>
      </c>
      <c r="V3137" s="75">
        <f t="shared" si="217"/>
        <v>0</v>
      </c>
      <c r="W3137">
        <f>IFERROR(VLOOKUP($J3138,OSA!$BD:$BD,1,0),0)</f>
        <v>0</v>
      </c>
    </row>
    <row r="3138" spans="10:23" x14ac:dyDescent="0.35">
      <c r="J3138" t="str">
        <f t="shared" si="215"/>
        <v/>
      </c>
      <c r="N3138" s="4"/>
      <c r="U3138" s="69">
        <f t="shared" si="216"/>
        <v>0</v>
      </c>
      <c r="V3138" s="75">
        <f t="shared" si="217"/>
        <v>0</v>
      </c>
      <c r="W3138">
        <f>IFERROR(VLOOKUP($J3139,OSA!$BD:$BD,1,0),0)</f>
        <v>0</v>
      </c>
    </row>
    <row r="3139" spans="10:23" x14ac:dyDescent="0.35">
      <c r="J3139" t="str">
        <f t="shared" si="215"/>
        <v/>
      </c>
      <c r="N3139" s="4"/>
      <c r="U3139" s="69">
        <f t="shared" si="216"/>
        <v>0</v>
      </c>
      <c r="V3139" s="75">
        <f t="shared" si="217"/>
        <v>0</v>
      </c>
      <c r="W3139">
        <f>IFERROR(VLOOKUP($J3140,OSA!$BD:$BD,1,0),0)</f>
        <v>0</v>
      </c>
    </row>
    <row r="3140" spans="10:23" x14ac:dyDescent="0.35">
      <c r="J3140" t="str">
        <f t="shared" si="215"/>
        <v/>
      </c>
      <c r="N3140" s="4"/>
      <c r="U3140" s="69">
        <f t="shared" si="216"/>
        <v>0</v>
      </c>
      <c r="V3140" s="75">
        <f t="shared" si="217"/>
        <v>0</v>
      </c>
      <c r="W3140">
        <f>IFERROR(VLOOKUP($J3141,OSA!$BD:$BD,1,0),0)</f>
        <v>0</v>
      </c>
    </row>
    <row r="3141" spans="10:23" x14ac:dyDescent="0.35">
      <c r="J3141" t="str">
        <f t="shared" si="215"/>
        <v/>
      </c>
      <c r="N3141" s="4"/>
      <c r="U3141" s="69">
        <f t="shared" si="216"/>
        <v>0</v>
      </c>
      <c r="V3141" s="75">
        <f t="shared" si="217"/>
        <v>0</v>
      </c>
      <c r="W3141">
        <f>IFERROR(VLOOKUP($J3142,OSA!$BD:$BD,1,0),0)</f>
        <v>0</v>
      </c>
    </row>
    <row r="3142" spans="10:23" x14ac:dyDescent="0.35">
      <c r="J3142" t="str">
        <f t="shared" si="215"/>
        <v/>
      </c>
      <c r="N3142" s="4"/>
      <c r="U3142" s="69">
        <f t="shared" si="216"/>
        <v>0</v>
      </c>
      <c r="V3142" s="75">
        <f t="shared" si="217"/>
        <v>0</v>
      </c>
      <c r="W3142">
        <f>IFERROR(VLOOKUP($J3143,OSA!$BD:$BD,1,0),0)</f>
        <v>0</v>
      </c>
    </row>
    <row r="3143" spans="10:23" x14ac:dyDescent="0.35">
      <c r="J3143" t="str">
        <f t="shared" si="215"/>
        <v/>
      </c>
      <c r="N3143" s="4"/>
      <c r="U3143" s="69">
        <f t="shared" si="216"/>
        <v>0</v>
      </c>
      <c r="V3143" s="75">
        <f t="shared" si="217"/>
        <v>0</v>
      </c>
      <c r="W3143">
        <f>IFERROR(VLOOKUP($J3144,OSA!$BD:$BD,1,0),0)</f>
        <v>0</v>
      </c>
    </row>
    <row r="3144" spans="10:23" x14ac:dyDescent="0.35">
      <c r="J3144" t="str">
        <f t="shared" si="215"/>
        <v/>
      </c>
      <c r="N3144" s="4"/>
      <c r="U3144" s="69">
        <f t="shared" si="216"/>
        <v>0</v>
      </c>
      <c r="V3144" s="75">
        <f t="shared" si="217"/>
        <v>0</v>
      </c>
      <c r="W3144">
        <f>IFERROR(VLOOKUP($J3145,OSA!$BD:$BD,1,0),0)</f>
        <v>0</v>
      </c>
    </row>
    <row r="3145" spans="10:23" x14ac:dyDescent="0.35">
      <c r="J3145" t="str">
        <f t="shared" si="215"/>
        <v/>
      </c>
      <c r="N3145" s="4"/>
      <c r="U3145" s="69">
        <f t="shared" si="216"/>
        <v>0</v>
      </c>
      <c r="V3145" s="75">
        <f t="shared" si="217"/>
        <v>0</v>
      </c>
      <c r="W3145">
        <f>IFERROR(VLOOKUP($J3146,OSA!$BD:$BD,1,0),0)</f>
        <v>0</v>
      </c>
    </row>
    <row r="3146" spans="10:23" x14ac:dyDescent="0.35">
      <c r="J3146" t="str">
        <f t="shared" si="215"/>
        <v/>
      </c>
      <c r="N3146" s="4"/>
      <c r="U3146" s="69">
        <f t="shared" si="216"/>
        <v>0</v>
      </c>
      <c r="V3146" s="75">
        <f t="shared" si="217"/>
        <v>0</v>
      </c>
      <c r="W3146">
        <f>IFERROR(VLOOKUP($J3147,OSA!$BD:$BD,1,0),0)</f>
        <v>0</v>
      </c>
    </row>
    <row r="3147" spans="10:23" x14ac:dyDescent="0.35">
      <c r="J3147" t="str">
        <f t="shared" si="215"/>
        <v/>
      </c>
      <c r="N3147" s="4"/>
      <c r="U3147" s="69">
        <f t="shared" si="216"/>
        <v>0</v>
      </c>
      <c r="V3147" s="75">
        <f t="shared" si="217"/>
        <v>0</v>
      </c>
      <c r="W3147">
        <f>IFERROR(VLOOKUP($J3148,OSA!$BD:$BD,1,0),0)</f>
        <v>0</v>
      </c>
    </row>
    <row r="3148" spans="10:23" x14ac:dyDescent="0.35">
      <c r="J3148" t="str">
        <f t="shared" ref="J3148:J3211" si="218">K3148&amp;N3148</f>
        <v/>
      </c>
      <c r="N3148" s="4"/>
      <c r="U3148" s="69">
        <f t="shared" si="216"/>
        <v>0</v>
      </c>
      <c r="V3148" s="75">
        <f t="shared" si="217"/>
        <v>0</v>
      </c>
      <c r="W3148">
        <f>IFERROR(VLOOKUP($J3149,OSA!$BD:$BD,1,0),0)</f>
        <v>0</v>
      </c>
    </row>
    <row r="3149" spans="10:23" x14ac:dyDescent="0.35">
      <c r="J3149" t="str">
        <f t="shared" si="218"/>
        <v/>
      </c>
      <c r="N3149" s="4"/>
      <c r="U3149" s="69">
        <f t="shared" si="216"/>
        <v>0</v>
      </c>
      <c r="V3149" s="75">
        <f t="shared" si="217"/>
        <v>0</v>
      </c>
      <c r="W3149">
        <f>IFERROR(VLOOKUP($J3150,OSA!$BD:$BD,1,0),0)</f>
        <v>0</v>
      </c>
    </row>
    <row r="3150" spans="10:23" x14ac:dyDescent="0.35">
      <c r="J3150" t="str">
        <f t="shared" si="218"/>
        <v/>
      </c>
      <c r="N3150" s="4"/>
      <c r="U3150" s="69">
        <f t="shared" ref="U3150:U3213" si="219">SUM(O3150:Q3150)/3</f>
        <v>0</v>
      </c>
      <c r="V3150" s="75">
        <f t="shared" si="217"/>
        <v>0</v>
      </c>
      <c r="W3150">
        <f>IFERROR(VLOOKUP($J3151,OSA!$BD:$BD,1,0),0)</f>
        <v>0</v>
      </c>
    </row>
    <row r="3151" spans="10:23" x14ac:dyDescent="0.35">
      <c r="J3151" t="str">
        <f t="shared" si="218"/>
        <v/>
      </c>
      <c r="N3151" s="4"/>
      <c r="U3151" s="69">
        <f t="shared" si="219"/>
        <v>0</v>
      </c>
      <c r="V3151" s="75">
        <f t="shared" si="217"/>
        <v>0</v>
      </c>
      <c r="W3151">
        <f>IFERROR(VLOOKUP($J3152,OSA!$BD:$BD,1,0),0)</f>
        <v>0</v>
      </c>
    </row>
    <row r="3152" spans="10:23" x14ac:dyDescent="0.35">
      <c r="J3152" t="str">
        <f t="shared" si="218"/>
        <v/>
      </c>
      <c r="N3152" s="4"/>
      <c r="U3152" s="69">
        <f t="shared" si="219"/>
        <v>0</v>
      </c>
      <c r="V3152" s="75">
        <f t="shared" si="217"/>
        <v>0</v>
      </c>
      <c r="W3152">
        <f>IFERROR(VLOOKUP($J3153,OSA!$BD:$BD,1,0),0)</f>
        <v>0</v>
      </c>
    </row>
    <row r="3153" spans="10:23" x14ac:dyDescent="0.35">
      <c r="J3153" t="str">
        <f t="shared" si="218"/>
        <v/>
      </c>
      <c r="N3153" s="4"/>
      <c r="U3153" s="69">
        <f t="shared" si="219"/>
        <v>0</v>
      </c>
      <c r="V3153" s="75">
        <f t="shared" si="217"/>
        <v>0</v>
      </c>
      <c r="W3153">
        <f>IFERROR(VLOOKUP($J3154,OSA!$BD:$BD,1,0),0)</f>
        <v>0</v>
      </c>
    </row>
    <row r="3154" spans="10:23" x14ac:dyDescent="0.35">
      <c r="J3154" t="str">
        <f t="shared" si="218"/>
        <v/>
      </c>
      <c r="N3154" s="4"/>
      <c r="U3154" s="69">
        <f t="shared" si="219"/>
        <v>0</v>
      </c>
      <c r="V3154" s="75">
        <f t="shared" si="217"/>
        <v>0</v>
      </c>
      <c r="W3154">
        <f>IFERROR(VLOOKUP($J3155,OSA!$BD:$BD,1,0),0)</f>
        <v>0</v>
      </c>
    </row>
    <row r="3155" spans="10:23" x14ac:dyDescent="0.35">
      <c r="J3155" t="str">
        <f t="shared" si="218"/>
        <v/>
      </c>
      <c r="N3155" s="4"/>
      <c r="U3155" s="69">
        <f t="shared" si="219"/>
        <v>0</v>
      </c>
      <c r="V3155" s="75">
        <f t="shared" si="217"/>
        <v>0</v>
      </c>
      <c r="W3155">
        <f>IFERROR(VLOOKUP($J3156,OSA!$BD:$BD,1,0),0)</f>
        <v>0</v>
      </c>
    </row>
    <row r="3156" spans="10:23" x14ac:dyDescent="0.35">
      <c r="J3156" t="str">
        <f t="shared" si="218"/>
        <v/>
      </c>
      <c r="N3156" s="4"/>
      <c r="U3156" s="69">
        <f t="shared" si="219"/>
        <v>0</v>
      </c>
      <c r="V3156" s="75">
        <f t="shared" si="217"/>
        <v>0</v>
      </c>
      <c r="W3156">
        <f>IFERROR(VLOOKUP($J3157,OSA!$BD:$BD,1,0),0)</f>
        <v>0</v>
      </c>
    </row>
    <row r="3157" spans="10:23" x14ac:dyDescent="0.35">
      <c r="J3157" t="str">
        <f t="shared" si="218"/>
        <v/>
      </c>
      <c r="N3157" s="4"/>
      <c r="U3157" s="69">
        <f t="shared" si="219"/>
        <v>0</v>
      </c>
      <c r="V3157" s="75">
        <f t="shared" si="217"/>
        <v>0</v>
      </c>
      <c r="W3157">
        <f>IFERROR(VLOOKUP($J3158,OSA!$BD:$BD,1,0),0)</f>
        <v>0</v>
      </c>
    </row>
    <row r="3158" spans="10:23" x14ac:dyDescent="0.35">
      <c r="J3158" t="str">
        <f t="shared" si="218"/>
        <v/>
      </c>
      <c r="N3158" s="4"/>
      <c r="U3158" s="69">
        <f t="shared" si="219"/>
        <v>0</v>
      </c>
      <c r="V3158" s="75">
        <f t="shared" si="217"/>
        <v>0</v>
      </c>
      <c r="W3158">
        <f>IFERROR(VLOOKUP($J3159,OSA!$BD:$BD,1,0),0)</f>
        <v>0</v>
      </c>
    </row>
    <row r="3159" spans="10:23" x14ac:dyDescent="0.35">
      <c r="J3159" t="str">
        <f t="shared" si="218"/>
        <v/>
      </c>
      <c r="N3159" s="4"/>
      <c r="U3159" s="69">
        <f t="shared" si="219"/>
        <v>0</v>
      </c>
      <c r="V3159" s="75">
        <f t="shared" si="217"/>
        <v>0</v>
      </c>
      <c r="W3159">
        <f>IFERROR(VLOOKUP($J3160,OSA!$BD:$BD,1,0),0)</f>
        <v>0</v>
      </c>
    </row>
    <row r="3160" spans="10:23" x14ac:dyDescent="0.35">
      <c r="J3160" t="str">
        <f t="shared" si="218"/>
        <v/>
      </c>
      <c r="N3160" s="4"/>
      <c r="U3160" s="69">
        <f t="shared" si="219"/>
        <v>0</v>
      </c>
      <c r="V3160" s="75">
        <f t="shared" si="217"/>
        <v>0</v>
      </c>
      <c r="W3160">
        <f>IFERROR(VLOOKUP($J3161,OSA!$BD:$BD,1,0),0)</f>
        <v>0</v>
      </c>
    </row>
    <row r="3161" spans="10:23" x14ac:dyDescent="0.35">
      <c r="J3161" t="str">
        <f t="shared" si="218"/>
        <v/>
      </c>
      <c r="N3161" s="4"/>
      <c r="U3161" s="69">
        <f t="shared" si="219"/>
        <v>0</v>
      </c>
      <c r="V3161" s="75">
        <f t="shared" si="217"/>
        <v>0</v>
      </c>
      <c r="W3161">
        <f>IFERROR(VLOOKUP($J3162,OSA!$BD:$BD,1,0),0)</f>
        <v>0</v>
      </c>
    </row>
    <row r="3162" spans="10:23" x14ac:dyDescent="0.35">
      <c r="J3162" t="str">
        <f t="shared" si="218"/>
        <v/>
      </c>
      <c r="N3162" s="4"/>
      <c r="U3162" s="69">
        <f t="shared" si="219"/>
        <v>0</v>
      </c>
      <c r="V3162" s="75">
        <f t="shared" si="217"/>
        <v>0</v>
      </c>
      <c r="W3162">
        <f>IFERROR(VLOOKUP($J3163,OSA!$BD:$BD,1,0),0)</f>
        <v>0</v>
      </c>
    </row>
    <row r="3163" spans="10:23" x14ac:dyDescent="0.35">
      <c r="J3163" t="str">
        <f t="shared" si="218"/>
        <v/>
      </c>
      <c r="N3163" s="4"/>
      <c r="U3163" s="69">
        <f t="shared" si="219"/>
        <v>0</v>
      </c>
      <c r="V3163" s="75">
        <f t="shared" si="217"/>
        <v>0</v>
      </c>
      <c r="W3163">
        <f>IFERROR(VLOOKUP($J3164,OSA!$BD:$BD,1,0),0)</f>
        <v>0</v>
      </c>
    </row>
    <row r="3164" spans="10:23" x14ac:dyDescent="0.35">
      <c r="J3164" t="str">
        <f t="shared" si="218"/>
        <v/>
      </c>
      <c r="N3164" s="4"/>
      <c r="U3164" s="69">
        <f t="shared" si="219"/>
        <v>0</v>
      </c>
      <c r="V3164" s="75">
        <f t="shared" si="217"/>
        <v>0</v>
      </c>
      <c r="W3164">
        <f>IFERROR(VLOOKUP($J3165,OSA!$BD:$BD,1,0),0)</f>
        <v>0</v>
      </c>
    </row>
    <row r="3165" spans="10:23" x14ac:dyDescent="0.35">
      <c r="J3165" t="str">
        <f t="shared" si="218"/>
        <v/>
      </c>
      <c r="N3165" s="4"/>
      <c r="U3165" s="69">
        <f t="shared" si="219"/>
        <v>0</v>
      </c>
      <c r="V3165" s="75">
        <f t="shared" si="217"/>
        <v>0</v>
      </c>
      <c r="W3165">
        <f>IFERROR(VLOOKUP($J3166,OSA!$BD:$BD,1,0),0)</f>
        <v>0</v>
      </c>
    </row>
    <row r="3166" spans="10:23" x14ac:dyDescent="0.35">
      <c r="J3166" t="str">
        <f t="shared" si="218"/>
        <v/>
      </c>
      <c r="N3166" s="4"/>
      <c r="U3166" s="69">
        <f t="shared" si="219"/>
        <v>0</v>
      </c>
      <c r="V3166" s="75">
        <f t="shared" si="217"/>
        <v>0</v>
      </c>
      <c r="W3166">
        <f>IFERROR(VLOOKUP($J3167,OSA!$BD:$BD,1,0),0)</f>
        <v>0</v>
      </c>
    </row>
    <row r="3167" spans="10:23" x14ac:dyDescent="0.35">
      <c r="J3167" t="str">
        <f t="shared" si="218"/>
        <v/>
      </c>
      <c r="N3167" s="4"/>
      <c r="U3167" s="69">
        <f t="shared" si="219"/>
        <v>0</v>
      </c>
      <c r="V3167" s="75">
        <f t="shared" si="217"/>
        <v>0</v>
      </c>
      <c r="W3167">
        <f>IFERROR(VLOOKUP($J3168,OSA!$BD:$BD,1,0),0)</f>
        <v>0</v>
      </c>
    </row>
    <row r="3168" spans="10:23" x14ac:dyDescent="0.35">
      <c r="J3168" t="str">
        <f t="shared" si="218"/>
        <v/>
      </c>
      <c r="N3168" s="4"/>
      <c r="U3168" s="69">
        <f t="shared" si="219"/>
        <v>0</v>
      </c>
      <c r="V3168" s="75">
        <f t="shared" si="217"/>
        <v>0</v>
      </c>
      <c r="W3168">
        <f>IFERROR(VLOOKUP($J3169,OSA!$BD:$BD,1,0),0)</f>
        <v>0</v>
      </c>
    </row>
    <row r="3169" spans="10:23" x14ac:dyDescent="0.35">
      <c r="J3169" t="str">
        <f t="shared" si="218"/>
        <v/>
      </c>
      <c r="N3169" s="4"/>
      <c r="U3169" s="69">
        <f t="shared" si="219"/>
        <v>0</v>
      </c>
      <c r="V3169" s="75">
        <f t="shared" si="217"/>
        <v>0</v>
      </c>
      <c r="W3169">
        <f>IFERROR(VLOOKUP($J3170,OSA!$BD:$BD,1,0),0)</f>
        <v>0</v>
      </c>
    </row>
    <row r="3170" spans="10:23" x14ac:dyDescent="0.35">
      <c r="J3170" t="str">
        <f t="shared" si="218"/>
        <v/>
      </c>
      <c r="N3170" s="4"/>
      <c r="U3170" s="69">
        <f t="shared" si="219"/>
        <v>0</v>
      </c>
      <c r="V3170" s="75">
        <f t="shared" si="217"/>
        <v>0</v>
      </c>
      <c r="W3170">
        <f>IFERROR(VLOOKUP($J3171,OSA!$BD:$BD,1,0),0)</f>
        <v>0</v>
      </c>
    </row>
    <row r="3171" spans="10:23" x14ac:dyDescent="0.35">
      <c r="J3171" t="str">
        <f t="shared" si="218"/>
        <v/>
      </c>
      <c r="N3171" s="4"/>
      <c r="U3171" s="69">
        <f t="shared" si="219"/>
        <v>0</v>
      </c>
      <c r="V3171" s="75">
        <f t="shared" si="217"/>
        <v>0</v>
      </c>
      <c r="W3171">
        <f>IFERROR(VLOOKUP($J3172,OSA!$BD:$BD,1,0),0)</f>
        <v>0</v>
      </c>
    </row>
    <row r="3172" spans="10:23" x14ac:dyDescent="0.35">
      <c r="J3172" t="str">
        <f t="shared" si="218"/>
        <v/>
      </c>
      <c r="N3172" s="4"/>
      <c r="U3172" s="69">
        <f t="shared" si="219"/>
        <v>0</v>
      </c>
      <c r="V3172" s="75">
        <f t="shared" si="217"/>
        <v>0</v>
      </c>
      <c r="W3172">
        <f>IFERROR(VLOOKUP($J3173,OSA!$BD:$BD,1,0),0)</f>
        <v>0</v>
      </c>
    </row>
    <row r="3173" spans="10:23" x14ac:dyDescent="0.35">
      <c r="J3173" t="str">
        <f t="shared" si="218"/>
        <v/>
      </c>
      <c r="N3173" s="4"/>
      <c r="U3173" s="69">
        <f t="shared" si="219"/>
        <v>0</v>
      </c>
      <c r="V3173" s="75">
        <f t="shared" si="217"/>
        <v>0</v>
      </c>
      <c r="W3173">
        <f>IFERROR(VLOOKUP($J3174,OSA!$BD:$BD,1,0),0)</f>
        <v>0</v>
      </c>
    </row>
    <row r="3174" spans="10:23" x14ac:dyDescent="0.35">
      <c r="J3174" t="str">
        <f t="shared" si="218"/>
        <v/>
      </c>
      <c r="N3174" s="4"/>
      <c r="U3174" s="69">
        <f t="shared" si="219"/>
        <v>0</v>
      </c>
      <c r="V3174" s="75">
        <f t="shared" si="217"/>
        <v>0</v>
      </c>
      <c r="W3174">
        <f>IFERROR(VLOOKUP($J3175,OSA!$BD:$BD,1,0),0)</f>
        <v>0</v>
      </c>
    </row>
    <row r="3175" spans="10:23" x14ac:dyDescent="0.35">
      <c r="J3175" t="str">
        <f t="shared" si="218"/>
        <v/>
      </c>
      <c r="N3175" s="4"/>
      <c r="U3175" s="69">
        <f t="shared" si="219"/>
        <v>0</v>
      </c>
      <c r="V3175" s="75">
        <f t="shared" ref="V3175:V3238" si="220">SUM(R3175:T3175)/3</f>
        <v>0</v>
      </c>
      <c r="W3175">
        <f>IFERROR(VLOOKUP($J3176,OSA!$BD:$BD,1,0),0)</f>
        <v>0</v>
      </c>
    </row>
    <row r="3176" spans="10:23" x14ac:dyDescent="0.35">
      <c r="J3176" t="str">
        <f t="shared" si="218"/>
        <v/>
      </c>
      <c r="N3176" s="4"/>
      <c r="U3176" s="69">
        <f t="shared" si="219"/>
        <v>0</v>
      </c>
      <c r="V3176" s="75">
        <f t="shared" si="220"/>
        <v>0</v>
      </c>
      <c r="W3176">
        <f>IFERROR(VLOOKUP($J3177,OSA!$BD:$BD,1,0),0)</f>
        <v>0</v>
      </c>
    </row>
    <row r="3177" spans="10:23" x14ac:dyDescent="0.35">
      <c r="J3177" t="str">
        <f t="shared" si="218"/>
        <v/>
      </c>
      <c r="N3177" s="4"/>
      <c r="U3177" s="69">
        <f t="shared" si="219"/>
        <v>0</v>
      </c>
      <c r="V3177" s="75">
        <f t="shared" si="220"/>
        <v>0</v>
      </c>
      <c r="W3177">
        <f>IFERROR(VLOOKUP($J3178,OSA!$BD:$BD,1,0),0)</f>
        <v>0</v>
      </c>
    </row>
    <row r="3178" spans="10:23" x14ac:dyDescent="0.35">
      <c r="J3178" t="str">
        <f t="shared" si="218"/>
        <v/>
      </c>
      <c r="N3178" s="4"/>
      <c r="U3178" s="69">
        <f t="shared" si="219"/>
        <v>0</v>
      </c>
      <c r="V3178" s="75">
        <f t="shared" si="220"/>
        <v>0</v>
      </c>
      <c r="W3178">
        <f>IFERROR(VLOOKUP($J3179,OSA!$BD:$BD,1,0),0)</f>
        <v>0</v>
      </c>
    </row>
    <row r="3179" spans="10:23" x14ac:dyDescent="0.35">
      <c r="J3179" t="str">
        <f t="shared" si="218"/>
        <v/>
      </c>
      <c r="N3179" s="4"/>
      <c r="U3179" s="69">
        <f t="shared" si="219"/>
        <v>0</v>
      </c>
      <c r="V3179" s="75">
        <f t="shared" si="220"/>
        <v>0</v>
      </c>
      <c r="W3179">
        <f>IFERROR(VLOOKUP($J3180,OSA!$BD:$BD,1,0),0)</f>
        <v>0</v>
      </c>
    </row>
    <row r="3180" spans="10:23" x14ac:dyDescent="0.35">
      <c r="J3180" t="str">
        <f t="shared" si="218"/>
        <v/>
      </c>
      <c r="N3180" s="4"/>
      <c r="U3180" s="69">
        <f t="shared" si="219"/>
        <v>0</v>
      </c>
      <c r="V3180" s="75">
        <f t="shared" si="220"/>
        <v>0</v>
      </c>
      <c r="W3180">
        <f>IFERROR(VLOOKUP($J3181,OSA!$BD:$BD,1,0),0)</f>
        <v>0</v>
      </c>
    </row>
    <row r="3181" spans="10:23" x14ac:dyDescent="0.35">
      <c r="J3181" t="str">
        <f t="shared" si="218"/>
        <v/>
      </c>
      <c r="N3181" s="4"/>
      <c r="U3181" s="69">
        <f t="shared" si="219"/>
        <v>0</v>
      </c>
      <c r="V3181" s="75">
        <f t="shared" si="220"/>
        <v>0</v>
      </c>
      <c r="W3181">
        <f>IFERROR(VLOOKUP($J3182,OSA!$BD:$BD,1,0),0)</f>
        <v>0</v>
      </c>
    </row>
    <row r="3182" spans="10:23" x14ac:dyDescent="0.35">
      <c r="J3182" t="str">
        <f t="shared" si="218"/>
        <v/>
      </c>
      <c r="N3182" s="4"/>
      <c r="U3182" s="69">
        <f t="shared" si="219"/>
        <v>0</v>
      </c>
      <c r="V3182" s="75">
        <f t="shared" si="220"/>
        <v>0</v>
      </c>
      <c r="W3182">
        <f>IFERROR(VLOOKUP($J3183,OSA!$BD:$BD,1,0),0)</f>
        <v>0</v>
      </c>
    </row>
    <row r="3183" spans="10:23" x14ac:dyDescent="0.35">
      <c r="J3183" t="str">
        <f t="shared" si="218"/>
        <v/>
      </c>
      <c r="N3183" s="4"/>
      <c r="U3183" s="69">
        <f t="shared" si="219"/>
        <v>0</v>
      </c>
      <c r="V3183" s="75">
        <f t="shared" si="220"/>
        <v>0</v>
      </c>
      <c r="W3183">
        <f>IFERROR(VLOOKUP($J3184,OSA!$BD:$BD,1,0),0)</f>
        <v>0</v>
      </c>
    </row>
    <row r="3184" spans="10:23" x14ac:dyDescent="0.35">
      <c r="J3184" t="str">
        <f t="shared" si="218"/>
        <v/>
      </c>
      <c r="N3184" s="4"/>
      <c r="U3184" s="69">
        <f t="shared" si="219"/>
        <v>0</v>
      </c>
      <c r="V3184" s="75">
        <f t="shared" si="220"/>
        <v>0</v>
      </c>
      <c r="W3184">
        <f>IFERROR(VLOOKUP($J3185,OSA!$BD:$BD,1,0),0)</f>
        <v>0</v>
      </c>
    </row>
    <row r="3185" spans="10:23" x14ac:dyDescent="0.35">
      <c r="J3185" t="str">
        <f t="shared" si="218"/>
        <v/>
      </c>
      <c r="N3185" s="4"/>
      <c r="U3185" s="69">
        <f t="shared" si="219"/>
        <v>0</v>
      </c>
      <c r="V3185" s="75">
        <f t="shared" si="220"/>
        <v>0</v>
      </c>
      <c r="W3185">
        <f>IFERROR(VLOOKUP($J3186,OSA!$BD:$BD,1,0),0)</f>
        <v>0</v>
      </c>
    </row>
    <row r="3186" spans="10:23" x14ac:dyDescent="0.35">
      <c r="J3186" t="str">
        <f t="shared" si="218"/>
        <v/>
      </c>
      <c r="N3186" s="4"/>
      <c r="U3186" s="69">
        <f t="shared" si="219"/>
        <v>0</v>
      </c>
      <c r="V3186" s="75">
        <f t="shared" si="220"/>
        <v>0</v>
      </c>
      <c r="W3186">
        <f>IFERROR(VLOOKUP($J3187,OSA!$BD:$BD,1,0),0)</f>
        <v>0</v>
      </c>
    </row>
    <row r="3187" spans="10:23" x14ac:dyDescent="0.35">
      <c r="J3187" t="str">
        <f t="shared" si="218"/>
        <v/>
      </c>
      <c r="N3187" s="4"/>
      <c r="U3187" s="69">
        <f t="shared" si="219"/>
        <v>0</v>
      </c>
      <c r="V3187" s="75">
        <f t="shared" si="220"/>
        <v>0</v>
      </c>
      <c r="W3187">
        <f>IFERROR(VLOOKUP($J3188,OSA!$BD:$BD,1,0),0)</f>
        <v>0</v>
      </c>
    </row>
    <row r="3188" spans="10:23" x14ac:dyDescent="0.35">
      <c r="J3188" t="str">
        <f t="shared" si="218"/>
        <v/>
      </c>
      <c r="N3188" s="4"/>
      <c r="U3188" s="69">
        <f t="shared" si="219"/>
        <v>0</v>
      </c>
      <c r="V3188" s="75">
        <f t="shared" si="220"/>
        <v>0</v>
      </c>
      <c r="W3188">
        <f>IFERROR(VLOOKUP($J3189,OSA!$BD:$BD,1,0),0)</f>
        <v>0</v>
      </c>
    </row>
    <row r="3189" spans="10:23" x14ac:dyDescent="0.35">
      <c r="J3189" t="str">
        <f t="shared" si="218"/>
        <v/>
      </c>
      <c r="N3189" s="4"/>
      <c r="U3189" s="69">
        <f t="shared" si="219"/>
        <v>0</v>
      </c>
      <c r="V3189" s="75">
        <f t="shared" si="220"/>
        <v>0</v>
      </c>
      <c r="W3189">
        <f>IFERROR(VLOOKUP($J3190,OSA!$BD:$BD,1,0),0)</f>
        <v>0</v>
      </c>
    </row>
    <row r="3190" spans="10:23" x14ac:dyDescent="0.35">
      <c r="J3190" t="str">
        <f t="shared" si="218"/>
        <v/>
      </c>
      <c r="N3190" s="4"/>
      <c r="U3190" s="69">
        <f t="shared" si="219"/>
        <v>0</v>
      </c>
      <c r="V3190" s="75">
        <f t="shared" si="220"/>
        <v>0</v>
      </c>
      <c r="W3190">
        <f>IFERROR(VLOOKUP($J3191,OSA!$BD:$BD,1,0),0)</f>
        <v>0</v>
      </c>
    </row>
    <row r="3191" spans="10:23" x14ac:dyDescent="0.35">
      <c r="J3191" t="str">
        <f t="shared" si="218"/>
        <v/>
      </c>
      <c r="N3191" s="4"/>
      <c r="U3191" s="69">
        <f t="shared" si="219"/>
        <v>0</v>
      </c>
      <c r="V3191" s="75">
        <f t="shared" si="220"/>
        <v>0</v>
      </c>
      <c r="W3191">
        <f>IFERROR(VLOOKUP($J3192,OSA!$BD:$BD,1,0),0)</f>
        <v>0</v>
      </c>
    </row>
    <row r="3192" spans="10:23" x14ac:dyDescent="0.35">
      <c r="J3192" t="str">
        <f t="shared" si="218"/>
        <v/>
      </c>
      <c r="N3192" s="4"/>
      <c r="U3192" s="69">
        <f t="shared" si="219"/>
        <v>0</v>
      </c>
      <c r="V3192" s="75">
        <f t="shared" si="220"/>
        <v>0</v>
      </c>
      <c r="W3192">
        <f>IFERROR(VLOOKUP($J3193,OSA!$BD:$BD,1,0),0)</f>
        <v>0</v>
      </c>
    </row>
    <row r="3193" spans="10:23" x14ac:dyDescent="0.35">
      <c r="J3193" t="str">
        <f t="shared" si="218"/>
        <v/>
      </c>
      <c r="N3193" s="4"/>
      <c r="U3193" s="69">
        <f t="shared" si="219"/>
        <v>0</v>
      </c>
      <c r="V3193" s="75">
        <f t="shared" si="220"/>
        <v>0</v>
      </c>
      <c r="W3193">
        <f>IFERROR(VLOOKUP($J3194,OSA!$BD:$BD,1,0),0)</f>
        <v>0</v>
      </c>
    </row>
    <row r="3194" spans="10:23" x14ac:dyDescent="0.35">
      <c r="J3194" t="str">
        <f t="shared" si="218"/>
        <v/>
      </c>
      <c r="N3194" s="4"/>
      <c r="U3194" s="69">
        <f t="shared" si="219"/>
        <v>0</v>
      </c>
      <c r="V3194" s="75">
        <f t="shared" si="220"/>
        <v>0</v>
      </c>
      <c r="W3194">
        <f>IFERROR(VLOOKUP($J3195,OSA!$BD:$BD,1,0),0)</f>
        <v>0</v>
      </c>
    </row>
    <row r="3195" spans="10:23" x14ac:dyDescent="0.35">
      <c r="J3195" t="str">
        <f t="shared" si="218"/>
        <v/>
      </c>
      <c r="N3195" s="4"/>
      <c r="U3195" s="69">
        <f t="shared" si="219"/>
        <v>0</v>
      </c>
      <c r="V3195" s="75">
        <f t="shared" si="220"/>
        <v>0</v>
      </c>
      <c r="W3195">
        <f>IFERROR(VLOOKUP($J3196,OSA!$BD:$BD,1,0),0)</f>
        <v>0</v>
      </c>
    </row>
    <row r="3196" spans="10:23" x14ac:dyDescent="0.35">
      <c r="J3196" t="str">
        <f t="shared" si="218"/>
        <v/>
      </c>
      <c r="N3196" s="4"/>
      <c r="U3196" s="69">
        <f t="shared" si="219"/>
        <v>0</v>
      </c>
      <c r="V3196" s="75">
        <f t="shared" si="220"/>
        <v>0</v>
      </c>
      <c r="W3196">
        <f>IFERROR(VLOOKUP($J3197,OSA!$BD:$BD,1,0),0)</f>
        <v>0</v>
      </c>
    </row>
    <row r="3197" spans="10:23" x14ac:dyDescent="0.35">
      <c r="J3197" t="str">
        <f t="shared" si="218"/>
        <v/>
      </c>
      <c r="N3197" s="4"/>
      <c r="U3197" s="69">
        <f t="shared" si="219"/>
        <v>0</v>
      </c>
      <c r="V3197" s="75">
        <f t="shared" si="220"/>
        <v>0</v>
      </c>
      <c r="W3197">
        <f>IFERROR(VLOOKUP($J3198,OSA!$BD:$BD,1,0),0)</f>
        <v>0</v>
      </c>
    </row>
    <row r="3198" spans="10:23" x14ac:dyDescent="0.35">
      <c r="J3198" t="str">
        <f t="shared" si="218"/>
        <v/>
      </c>
      <c r="N3198" s="4"/>
      <c r="U3198" s="69">
        <f t="shared" si="219"/>
        <v>0</v>
      </c>
      <c r="V3198" s="75">
        <f t="shared" si="220"/>
        <v>0</v>
      </c>
      <c r="W3198">
        <f>IFERROR(VLOOKUP($J3199,OSA!$BD:$BD,1,0),0)</f>
        <v>0</v>
      </c>
    </row>
    <row r="3199" spans="10:23" x14ac:dyDescent="0.35">
      <c r="J3199" t="str">
        <f t="shared" si="218"/>
        <v/>
      </c>
      <c r="N3199" s="4"/>
      <c r="U3199" s="69">
        <f t="shared" si="219"/>
        <v>0</v>
      </c>
      <c r="V3199" s="75">
        <f t="shared" si="220"/>
        <v>0</v>
      </c>
      <c r="W3199">
        <f>IFERROR(VLOOKUP($J3200,OSA!$BD:$BD,1,0),0)</f>
        <v>0</v>
      </c>
    </row>
    <row r="3200" spans="10:23" x14ac:dyDescent="0.35">
      <c r="J3200" t="str">
        <f t="shared" si="218"/>
        <v/>
      </c>
      <c r="N3200" s="4"/>
      <c r="U3200" s="69">
        <f t="shared" si="219"/>
        <v>0</v>
      </c>
      <c r="V3200" s="75">
        <f t="shared" si="220"/>
        <v>0</v>
      </c>
      <c r="W3200">
        <f>IFERROR(VLOOKUP($J3201,OSA!$BD:$BD,1,0),0)</f>
        <v>0</v>
      </c>
    </row>
    <row r="3201" spans="10:23" x14ac:dyDescent="0.35">
      <c r="J3201" t="str">
        <f t="shared" si="218"/>
        <v/>
      </c>
      <c r="N3201" s="4"/>
      <c r="U3201" s="69">
        <f t="shared" si="219"/>
        <v>0</v>
      </c>
      <c r="V3201" s="75">
        <f t="shared" si="220"/>
        <v>0</v>
      </c>
      <c r="W3201">
        <f>IFERROR(VLOOKUP($J3202,OSA!$BD:$BD,1,0),0)</f>
        <v>0</v>
      </c>
    </row>
    <row r="3202" spans="10:23" x14ac:dyDescent="0.35">
      <c r="J3202" t="str">
        <f t="shared" si="218"/>
        <v/>
      </c>
      <c r="N3202" s="4"/>
      <c r="U3202" s="69">
        <f t="shared" si="219"/>
        <v>0</v>
      </c>
      <c r="V3202" s="75">
        <f t="shared" si="220"/>
        <v>0</v>
      </c>
      <c r="W3202">
        <f>IFERROR(VLOOKUP($J3203,OSA!$BD:$BD,1,0),0)</f>
        <v>0</v>
      </c>
    </row>
    <row r="3203" spans="10:23" x14ac:dyDescent="0.35">
      <c r="J3203" t="str">
        <f t="shared" si="218"/>
        <v/>
      </c>
      <c r="N3203" s="4"/>
      <c r="U3203" s="69">
        <f t="shared" si="219"/>
        <v>0</v>
      </c>
      <c r="V3203" s="75">
        <f t="shared" si="220"/>
        <v>0</v>
      </c>
      <c r="W3203">
        <f>IFERROR(VLOOKUP($J3204,OSA!$BD:$BD,1,0),0)</f>
        <v>0</v>
      </c>
    </row>
    <row r="3204" spans="10:23" x14ac:dyDescent="0.35">
      <c r="J3204" t="str">
        <f t="shared" si="218"/>
        <v/>
      </c>
      <c r="N3204" s="4"/>
      <c r="U3204" s="69">
        <f t="shared" si="219"/>
        <v>0</v>
      </c>
      <c r="V3204" s="75">
        <f t="shared" si="220"/>
        <v>0</v>
      </c>
      <c r="W3204">
        <f>IFERROR(VLOOKUP($J3205,OSA!$BD:$BD,1,0),0)</f>
        <v>0</v>
      </c>
    </row>
    <row r="3205" spans="10:23" x14ac:dyDescent="0.35">
      <c r="J3205" t="str">
        <f t="shared" si="218"/>
        <v/>
      </c>
      <c r="N3205" s="4"/>
      <c r="U3205" s="69">
        <f t="shared" si="219"/>
        <v>0</v>
      </c>
      <c r="V3205" s="75">
        <f t="shared" si="220"/>
        <v>0</v>
      </c>
      <c r="W3205">
        <f>IFERROR(VLOOKUP($J3206,OSA!$BD:$BD,1,0),0)</f>
        <v>0</v>
      </c>
    </row>
    <row r="3206" spans="10:23" x14ac:dyDescent="0.35">
      <c r="J3206" t="str">
        <f t="shared" si="218"/>
        <v/>
      </c>
      <c r="N3206" s="4"/>
      <c r="U3206" s="69">
        <f t="shared" si="219"/>
        <v>0</v>
      </c>
      <c r="V3206" s="75">
        <f t="shared" si="220"/>
        <v>0</v>
      </c>
      <c r="W3206">
        <f>IFERROR(VLOOKUP($J3207,OSA!$BD:$BD,1,0),0)</f>
        <v>0</v>
      </c>
    </row>
    <row r="3207" spans="10:23" x14ac:dyDescent="0.35">
      <c r="J3207" t="str">
        <f t="shared" si="218"/>
        <v/>
      </c>
      <c r="N3207" s="4"/>
      <c r="U3207" s="69">
        <f t="shared" si="219"/>
        <v>0</v>
      </c>
      <c r="V3207" s="75">
        <f t="shared" si="220"/>
        <v>0</v>
      </c>
      <c r="W3207">
        <f>IFERROR(VLOOKUP($J3208,OSA!$BD:$BD,1,0),0)</f>
        <v>0</v>
      </c>
    </row>
    <row r="3208" spans="10:23" x14ac:dyDescent="0.35">
      <c r="J3208" t="str">
        <f t="shared" si="218"/>
        <v/>
      </c>
      <c r="N3208" s="4"/>
      <c r="U3208" s="69">
        <f t="shared" si="219"/>
        <v>0</v>
      </c>
      <c r="V3208" s="75">
        <f t="shared" si="220"/>
        <v>0</v>
      </c>
      <c r="W3208">
        <f>IFERROR(VLOOKUP($J3209,OSA!$BD:$BD,1,0),0)</f>
        <v>0</v>
      </c>
    </row>
    <row r="3209" spans="10:23" x14ac:dyDescent="0.35">
      <c r="J3209" t="str">
        <f t="shared" si="218"/>
        <v/>
      </c>
      <c r="N3209" s="4"/>
      <c r="U3209" s="69">
        <f t="shared" si="219"/>
        <v>0</v>
      </c>
      <c r="V3209" s="75">
        <f t="shared" si="220"/>
        <v>0</v>
      </c>
      <c r="W3209">
        <f>IFERROR(VLOOKUP($J3210,OSA!$BD:$BD,1,0),0)</f>
        <v>0</v>
      </c>
    </row>
    <row r="3210" spans="10:23" x14ac:dyDescent="0.35">
      <c r="J3210" t="str">
        <f t="shared" si="218"/>
        <v/>
      </c>
      <c r="N3210" s="4"/>
      <c r="U3210" s="69">
        <f t="shared" si="219"/>
        <v>0</v>
      </c>
      <c r="V3210" s="75">
        <f t="shared" si="220"/>
        <v>0</v>
      </c>
      <c r="W3210">
        <f>IFERROR(VLOOKUP($J3211,OSA!$BD:$BD,1,0),0)</f>
        <v>0</v>
      </c>
    </row>
    <row r="3211" spans="10:23" x14ac:dyDescent="0.35">
      <c r="J3211" t="str">
        <f t="shared" si="218"/>
        <v/>
      </c>
      <c r="N3211" s="4"/>
      <c r="U3211" s="69">
        <f t="shared" si="219"/>
        <v>0</v>
      </c>
      <c r="V3211" s="75">
        <f t="shared" si="220"/>
        <v>0</v>
      </c>
      <c r="W3211">
        <f>IFERROR(VLOOKUP($J3212,OSA!$BD:$BD,1,0),0)</f>
        <v>0</v>
      </c>
    </row>
    <row r="3212" spans="10:23" x14ac:dyDescent="0.35">
      <c r="J3212" t="str">
        <f t="shared" ref="J3212:J3275" si="221">K3212&amp;N3212</f>
        <v/>
      </c>
      <c r="N3212" s="4"/>
      <c r="U3212" s="69">
        <f t="shared" si="219"/>
        <v>0</v>
      </c>
      <c r="V3212" s="75">
        <f t="shared" si="220"/>
        <v>0</v>
      </c>
      <c r="W3212">
        <f>IFERROR(VLOOKUP($J3213,OSA!$BD:$BD,1,0),0)</f>
        <v>0</v>
      </c>
    </row>
    <row r="3213" spans="10:23" x14ac:dyDescent="0.35">
      <c r="J3213" t="str">
        <f t="shared" si="221"/>
        <v/>
      </c>
      <c r="N3213" s="4"/>
      <c r="U3213" s="69">
        <f t="shared" si="219"/>
        <v>0</v>
      </c>
      <c r="V3213" s="75">
        <f t="shared" si="220"/>
        <v>0</v>
      </c>
      <c r="W3213">
        <f>IFERROR(VLOOKUP($J3214,OSA!$BD:$BD,1,0),0)</f>
        <v>0</v>
      </c>
    </row>
    <row r="3214" spans="10:23" x14ac:dyDescent="0.35">
      <c r="J3214" t="str">
        <f t="shared" si="221"/>
        <v/>
      </c>
      <c r="N3214" s="4"/>
      <c r="U3214" s="69">
        <f t="shared" ref="U3214:U3277" si="222">SUM(O3214:Q3214)/3</f>
        <v>0</v>
      </c>
      <c r="V3214" s="75">
        <f t="shared" si="220"/>
        <v>0</v>
      </c>
      <c r="W3214">
        <f>IFERROR(VLOOKUP($J3215,OSA!$BD:$BD,1,0),0)</f>
        <v>0</v>
      </c>
    </row>
    <row r="3215" spans="10:23" x14ac:dyDescent="0.35">
      <c r="J3215" t="str">
        <f t="shared" si="221"/>
        <v/>
      </c>
      <c r="N3215" s="4"/>
      <c r="U3215" s="69">
        <f t="shared" si="222"/>
        <v>0</v>
      </c>
      <c r="V3215" s="75">
        <f t="shared" si="220"/>
        <v>0</v>
      </c>
      <c r="W3215">
        <f>IFERROR(VLOOKUP($J3216,OSA!$BD:$BD,1,0),0)</f>
        <v>0</v>
      </c>
    </row>
    <row r="3216" spans="10:23" x14ac:dyDescent="0.35">
      <c r="J3216" t="str">
        <f t="shared" si="221"/>
        <v/>
      </c>
      <c r="N3216" s="4"/>
      <c r="U3216" s="69">
        <f t="shared" si="222"/>
        <v>0</v>
      </c>
      <c r="V3216" s="75">
        <f t="shared" si="220"/>
        <v>0</v>
      </c>
      <c r="W3216">
        <f>IFERROR(VLOOKUP($J3217,OSA!$BD:$BD,1,0),0)</f>
        <v>0</v>
      </c>
    </row>
    <row r="3217" spans="10:23" x14ac:dyDescent="0.35">
      <c r="J3217" t="str">
        <f t="shared" si="221"/>
        <v/>
      </c>
      <c r="N3217" s="4"/>
      <c r="U3217" s="69">
        <f t="shared" si="222"/>
        <v>0</v>
      </c>
      <c r="V3217" s="75">
        <f t="shared" si="220"/>
        <v>0</v>
      </c>
      <c r="W3217">
        <f>IFERROR(VLOOKUP($J3218,OSA!$BD:$BD,1,0),0)</f>
        <v>0</v>
      </c>
    </row>
    <row r="3218" spans="10:23" x14ac:dyDescent="0.35">
      <c r="J3218" t="str">
        <f t="shared" si="221"/>
        <v/>
      </c>
      <c r="N3218" s="4"/>
      <c r="U3218" s="69">
        <f t="shared" si="222"/>
        <v>0</v>
      </c>
      <c r="V3218" s="75">
        <f t="shared" si="220"/>
        <v>0</v>
      </c>
      <c r="W3218">
        <f>IFERROR(VLOOKUP($J3219,OSA!$BD:$BD,1,0),0)</f>
        <v>0</v>
      </c>
    </row>
    <row r="3219" spans="10:23" x14ac:dyDescent="0.35">
      <c r="J3219" t="str">
        <f t="shared" si="221"/>
        <v/>
      </c>
      <c r="N3219" s="4"/>
      <c r="U3219" s="69">
        <f t="shared" si="222"/>
        <v>0</v>
      </c>
      <c r="V3219" s="75">
        <f t="shared" si="220"/>
        <v>0</v>
      </c>
      <c r="W3219">
        <f>IFERROR(VLOOKUP($J3220,OSA!$BD:$BD,1,0),0)</f>
        <v>0</v>
      </c>
    </row>
    <row r="3220" spans="10:23" x14ac:dyDescent="0.35">
      <c r="J3220" t="str">
        <f t="shared" si="221"/>
        <v/>
      </c>
      <c r="N3220" s="4"/>
      <c r="U3220" s="69">
        <f t="shared" si="222"/>
        <v>0</v>
      </c>
      <c r="V3220" s="75">
        <f t="shared" si="220"/>
        <v>0</v>
      </c>
      <c r="W3220">
        <f>IFERROR(VLOOKUP($J3221,OSA!$BD:$BD,1,0),0)</f>
        <v>0</v>
      </c>
    </row>
    <row r="3221" spans="10:23" x14ac:dyDescent="0.35">
      <c r="J3221" t="str">
        <f t="shared" si="221"/>
        <v/>
      </c>
      <c r="N3221" s="4"/>
      <c r="U3221" s="69">
        <f t="shared" si="222"/>
        <v>0</v>
      </c>
      <c r="V3221" s="75">
        <f t="shared" si="220"/>
        <v>0</v>
      </c>
      <c r="W3221">
        <f>IFERROR(VLOOKUP($J3222,OSA!$BD:$BD,1,0),0)</f>
        <v>0</v>
      </c>
    </row>
    <row r="3222" spans="10:23" x14ac:dyDescent="0.35">
      <c r="J3222" t="str">
        <f t="shared" si="221"/>
        <v/>
      </c>
      <c r="N3222" s="4"/>
      <c r="U3222" s="69">
        <f t="shared" si="222"/>
        <v>0</v>
      </c>
      <c r="V3222" s="75">
        <f t="shared" si="220"/>
        <v>0</v>
      </c>
      <c r="W3222">
        <f>IFERROR(VLOOKUP($J3223,OSA!$BD:$BD,1,0),0)</f>
        <v>0</v>
      </c>
    </row>
    <row r="3223" spans="10:23" x14ac:dyDescent="0.35">
      <c r="J3223" t="str">
        <f t="shared" si="221"/>
        <v/>
      </c>
      <c r="N3223" s="4"/>
      <c r="U3223" s="69">
        <f t="shared" si="222"/>
        <v>0</v>
      </c>
      <c r="V3223" s="75">
        <f t="shared" si="220"/>
        <v>0</v>
      </c>
      <c r="W3223">
        <f>IFERROR(VLOOKUP($J3224,OSA!$BD:$BD,1,0),0)</f>
        <v>0</v>
      </c>
    </row>
    <row r="3224" spans="10:23" x14ac:dyDescent="0.35">
      <c r="J3224" t="str">
        <f t="shared" si="221"/>
        <v/>
      </c>
      <c r="N3224" s="4"/>
      <c r="U3224" s="69">
        <f t="shared" si="222"/>
        <v>0</v>
      </c>
      <c r="V3224" s="75">
        <f t="shared" si="220"/>
        <v>0</v>
      </c>
      <c r="W3224">
        <f>IFERROR(VLOOKUP($J3225,OSA!$BD:$BD,1,0),0)</f>
        <v>0</v>
      </c>
    </row>
    <row r="3225" spans="10:23" x14ac:dyDescent="0.35">
      <c r="J3225" t="str">
        <f t="shared" si="221"/>
        <v/>
      </c>
      <c r="N3225" s="4"/>
      <c r="U3225" s="69">
        <f t="shared" si="222"/>
        <v>0</v>
      </c>
      <c r="V3225" s="75">
        <f t="shared" si="220"/>
        <v>0</v>
      </c>
      <c r="W3225">
        <f>IFERROR(VLOOKUP($J3226,OSA!$BD:$BD,1,0),0)</f>
        <v>0</v>
      </c>
    </row>
    <row r="3226" spans="10:23" x14ac:dyDescent="0.35">
      <c r="J3226" t="str">
        <f t="shared" si="221"/>
        <v/>
      </c>
      <c r="N3226" s="4"/>
      <c r="U3226" s="69">
        <f t="shared" si="222"/>
        <v>0</v>
      </c>
      <c r="V3226" s="75">
        <f t="shared" si="220"/>
        <v>0</v>
      </c>
      <c r="W3226">
        <f>IFERROR(VLOOKUP($J3227,OSA!$BD:$BD,1,0),0)</f>
        <v>0</v>
      </c>
    </row>
    <row r="3227" spans="10:23" x14ac:dyDescent="0.35">
      <c r="J3227" t="str">
        <f t="shared" si="221"/>
        <v/>
      </c>
      <c r="N3227" s="4"/>
      <c r="U3227" s="69">
        <f t="shared" si="222"/>
        <v>0</v>
      </c>
      <c r="V3227" s="75">
        <f t="shared" si="220"/>
        <v>0</v>
      </c>
      <c r="W3227">
        <f>IFERROR(VLOOKUP($J3228,OSA!$BD:$BD,1,0),0)</f>
        <v>0</v>
      </c>
    </row>
    <row r="3228" spans="10:23" x14ac:dyDescent="0.35">
      <c r="J3228" t="str">
        <f t="shared" si="221"/>
        <v/>
      </c>
      <c r="N3228" s="4"/>
      <c r="U3228" s="69">
        <f t="shared" si="222"/>
        <v>0</v>
      </c>
      <c r="V3228" s="75">
        <f t="shared" si="220"/>
        <v>0</v>
      </c>
      <c r="W3228">
        <f>IFERROR(VLOOKUP($J3229,OSA!$BD:$BD,1,0),0)</f>
        <v>0</v>
      </c>
    </row>
    <row r="3229" spans="10:23" x14ac:dyDescent="0.35">
      <c r="J3229" t="str">
        <f t="shared" si="221"/>
        <v/>
      </c>
      <c r="N3229" s="4"/>
      <c r="U3229" s="69">
        <f t="shared" si="222"/>
        <v>0</v>
      </c>
      <c r="V3229" s="75">
        <f t="shared" si="220"/>
        <v>0</v>
      </c>
      <c r="W3229">
        <f>IFERROR(VLOOKUP($J3230,OSA!$BD:$BD,1,0),0)</f>
        <v>0</v>
      </c>
    </row>
    <row r="3230" spans="10:23" x14ac:dyDescent="0.35">
      <c r="J3230" t="str">
        <f t="shared" si="221"/>
        <v/>
      </c>
      <c r="N3230" s="4"/>
      <c r="U3230" s="69">
        <f t="shared" si="222"/>
        <v>0</v>
      </c>
      <c r="V3230" s="75">
        <f t="shared" si="220"/>
        <v>0</v>
      </c>
      <c r="W3230">
        <f>IFERROR(VLOOKUP($J3231,OSA!$BD:$BD,1,0),0)</f>
        <v>0</v>
      </c>
    </row>
    <row r="3231" spans="10:23" x14ac:dyDescent="0.35">
      <c r="J3231" t="str">
        <f t="shared" si="221"/>
        <v/>
      </c>
      <c r="N3231" s="4"/>
      <c r="U3231" s="69">
        <f t="shared" si="222"/>
        <v>0</v>
      </c>
      <c r="V3231" s="75">
        <f t="shared" si="220"/>
        <v>0</v>
      </c>
      <c r="W3231">
        <f>IFERROR(VLOOKUP($J3232,OSA!$BD:$BD,1,0),0)</f>
        <v>0</v>
      </c>
    </row>
    <row r="3232" spans="10:23" x14ac:dyDescent="0.35">
      <c r="J3232" t="str">
        <f t="shared" si="221"/>
        <v/>
      </c>
      <c r="N3232" s="4"/>
      <c r="U3232" s="69">
        <f t="shared" si="222"/>
        <v>0</v>
      </c>
      <c r="V3232" s="75">
        <f t="shared" si="220"/>
        <v>0</v>
      </c>
      <c r="W3232">
        <f>IFERROR(VLOOKUP($J3233,OSA!$BD:$BD,1,0),0)</f>
        <v>0</v>
      </c>
    </row>
    <row r="3233" spans="10:23" x14ac:dyDescent="0.35">
      <c r="J3233" t="str">
        <f t="shared" si="221"/>
        <v/>
      </c>
      <c r="N3233" s="4"/>
      <c r="U3233" s="69">
        <f t="shared" si="222"/>
        <v>0</v>
      </c>
      <c r="V3233" s="75">
        <f t="shared" si="220"/>
        <v>0</v>
      </c>
      <c r="W3233">
        <f>IFERROR(VLOOKUP($J3234,OSA!$BD:$BD,1,0),0)</f>
        <v>0</v>
      </c>
    </row>
    <row r="3234" spans="10:23" x14ac:dyDescent="0.35">
      <c r="J3234" t="str">
        <f t="shared" si="221"/>
        <v/>
      </c>
      <c r="N3234" s="4"/>
      <c r="U3234" s="69">
        <f t="shared" si="222"/>
        <v>0</v>
      </c>
      <c r="V3234" s="75">
        <f t="shared" si="220"/>
        <v>0</v>
      </c>
      <c r="W3234">
        <f>IFERROR(VLOOKUP($J3235,OSA!$BD:$BD,1,0),0)</f>
        <v>0</v>
      </c>
    </row>
    <row r="3235" spans="10:23" x14ac:dyDescent="0.35">
      <c r="J3235" t="str">
        <f t="shared" si="221"/>
        <v/>
      </c>
      <c r="N3235" s="4"/>
      <c r="U3235" s="69">
        <f t="shared" si="222"/>
        <v>0</v>
      </c>
      <c r="V3235" s="75">
        <f t="shared" si="220"/>
        <v>0</v>
      </c>
      <c r="W3235">
        <f>IFERROR(VLOOKUP($J3236,OSA!$BD:$BD,1,0),0)</f>
        <v>0</v>
      </c>
    </row>
    <row r="3236" spans="10:23" x14ac:dyDescent="0.35">
      <c r="J3236" t="str">
        <f t="shared" si="221"/>
        <v/>
      </c>
      <c r="N3236" s="4"/>
      <c r="U3236" s="69">
        <f t="shared" si="222"/>
        <v>0</v>
      </c>
      <c r="V3236" s="75">
        <f t="shared" si="220"/>
        <v>0</v>
      </c>
      <c r="W3236">
        <f>IFERROR(VLOOKUP($J3237,OSA!$BD:$BD,1,0),0)</f>
        <v>0</v>
      </c>
    </row>
    <row r="3237" spans="10:23" x14ac:dyDescent="0.35">
      <c r="J3237" t="str">
        <f t="shared" si="221"/>
        <v/>
      </c>
      <c r="N3237" s="4"/>
      <c r="U3237" s="69">
        <f t="shared" si="222"/>
        <v>0</v>
      </c>
      <c r="V3237" s="75">
        <f t="shared" si="220"/>
        <v>0</v>
      </c>
      <c r="W3237">
        <f>IFERROR(VLOOKUP($J3238,OSA!$BD:$BD,1,0),0)</f>
        <v>0</v>
      </c>
    </row>
    <row r="3238" spans="10:23" x14ac:dyDescent="0.35">
      <c r="J3238" t="str">
        <f t="shared" si="221"/>
        <v/>
      </c>
      <c r="N3238" s="4"/>
      <c r="U3238" s="69">
        <f t="shared" si="222"/>
        <v>0</v>
      </c>
      <c r="V3238" s="75">
        <f t="shared" si="220"/>
        <v>0</v>
      </c>
      <c r="W3238">
        <f>IFERROR(VLOOKUP($J3239,OSA!$BD:$BD,1,0),0)</f>
        <v>0</v>
      </c>
    </row>
    <row r="3239" spans="10:23" x14ac:dyDescent="0.35">
      <c r="J3239" t="str">
        <f t="shared" si="221"/>
        <v/>
      </c>
      <c r="N3239" s="4"/>
      <c r="U3239" s="69">
        <f t="shared" si="222"/>
        <v>0</v>
      </c>
      <c r="V3239" s="75">
        <f t="shared" ref="V3239:V3302" si="223">SUM(R3239:T3239)/3</f>
        <v>0</v>
      </c>
      <c r="W3239">
        <f>IFERROR(VLOOKUP($J3240,OSA!$BD:$BD,1,0),0)</f>
        <v>0</v>
      </c>
    </row>
    <row r="3240" spans="10:23" x14ac:dyDescent="0.35">
      <c r="J3240" t="str">
        <f t="shared" si="221"/>
        <v/>
      </c>
      <c r="N3240" s="4"/>
      <c r="U3240" s="69">
        <f t="shared" si="222"/>
        <v>0</v>
      </c>
      <c r="V3240" s="75">
        <f t="shared" si="223"/>
        <v>0</v>
      </c>
      <c r="W3240">
        <f>IFERROR(VLOOKUP($J3241,OSA!$BD:$BD,1,0),0)</f>
        <v>0</v>
      </c>
    </row>
    <row r="3241" spans="10:23" x14ac:dyDescent="0.35">
      <c r="J3241" t="str">
        <f t="shared" si="221"/>
        <v/>
      </c>
      <c r="N3241" s="4"/>
      <c r="U3241" s="69">
        <f t="shared" si="222"/>
        <v>0</v>
      </c>
      <c r="V3241" s="75">
        <f t="shared" si="223"/>
        <v>0</v>
      </c>
      <c r="W3241">
        <f>IFERROR(VLOOKUP($J3242,OSA!$BD:$BD,1,0),0)</f>
        <v>0</v>
      </c>
    </row>
    <row r="3242" spans="10:23" x14ac:dyDescent="0.35">
      <c r="J3242" t="str">
        <f t="shared" si="221"/>
        <v/>
      </c>
      <c r="N3242" s="4"/>
      <c r="U3242" s="69">
        <f t="shared" si="222"/>
        <v>0</v>
      </c>
      <c r="V3242" s="75">
        <f t="shared" si="223"/>
        <v>0</v>
      </c>
      <c r="W3242">
        <f>IFERROR(VLOOKUP($J3243,OSA!$BD:$BD,1,0),0)</f>
        <v>0</v>
      </c>
    </row>
    <row r="3243" spans="10:23" x14ac:dyDescent="0.35">
      <c r="J3243" t="str">
        <f t="shared" si="221"/>
        <v/>
      </c>
      <c r="N3243" s="4"/>
      <c r="U3243" s="69">
        <f t="shared" si="222"/>
        <v>0</v>
      </c>
      <c r="V3243" s="75">
        <f t="shared" si="223"/>
        <v>0</v>
      </c>
      <c r="W3243">
        <f>IFERROR(VLOOKUP($J3244,OSA!$BD:$BD,1,0),0)</f>
        <v>0</v>
      </c>
    </row>
    <row r="3244" spans="10:23" x14ac:dyDescent="0.35">
      <c r="J3244" t="str">
        <f t="shared" si="221"/>
        <v/>
      </c>
      <c r="N3244" s="4"/>
      <c r="U3244" s="69">
        <f t="shared" si="222"/>
        <v>0</v>
      </c>
      <c r="V3244" s="75">
        <f t="shared" si="223"/>
        <v>0</v>
      </c>
      <c r="W3244">
        <f>IFERROR(VLOOKUP($J3245,OSA!$BD:$BD,1,0),0)</f>
        <v>0</v>
      </c>
    </row>
    <row r="3245" spans="10:23" x14ac:dyDescent="0.35">
      <c r="J3245" t="str">
        <f t="shared" si="221"/>
        <v/>
      </c>
      <c r="N3245" s="4"/>
      <c r="U3245" s="69">
        <f t="shared" si="222"/>
        <v>0</v>
      </c>
      <c r="V3245" s="75">
        <f t="shared" si="223"/>
        <v>0</v>
      </c>
      <c r="W3245">
        <f>IFERROR(VLOOKUP($J3246,OSA!$BD:$BD,1,0),0)</f>
        <v>0</v>
      </c>
    </row>
    <row r="3246" spans="10:23" x14ac:dyDescent="0.35">
      <c r="J3246" t="str">
        <f t="shared" si="221"/>
        <v/>
      </c>
      <c r="N3246" s="4"/>
      <c r="U3246" s="69">
        <f t="shared" si="222"/>
        <v>0</v>
      </c>
      <c r="V3246" s="75">
        <f t="shared" si="223"/>
        <v>0</v>
      </c>
      <c r="W3246">
        <f>IFERROR(VLOOKUP($J3247,OSA!$BD:$BD,1,0),0)</f>
        <v>0</v>
      </c>
    </row>
    <row r="3247" spans="10:23" x14ac:dyDescent="0.35">
      <c r="J3247" t="str">
        <f t="shared" si="221"/>
        <v/>
      </c>
      <c r="N3247" s="4"/>
      <c r="U3247" s="69">
        <f t="shared" si="222"/>
        <v>0</v>
      </c>
      <c r="V3247" s="75">
        <f t="shared" si="223"/>
        <v>0</v>
      </c>
      <c r="W3247">
        <f>IFERROR(VLOOKUP($J3248,OSA!$BD:$BD,1,0),0)</f>
        <v>0</v>
      </c>
    </row>
    <row r="3248" spans="10:23" x14ac:dyDescent="0.35">
      <c r="J3248" t="str">
        <f t="shared" si="221"/>
        <v/>
      </c>
      <c r="N3248" s="4"/>
      <c r="U3248" s="69">
        <f t="shared" si="222"/>
        <v>0</v>
      </c>
      <c r="V3248" s="75">
        <f t="shared" si="223"/>
        <v>0</v>
      </c>
      <c r="W3248">
        <f>IFERROR(VLOOKUP($J3249,OSA!$BD:$BD,1,0),0)</f>
        <v>0</v>
      </c>
    </row>
    <row r="3249" spans="10:23" x14ac:dyDescent="0.35">
      <c r="J3249" t="str">
        <f t="shared" si="221"/>
        <v/>
      </c>
      <c r="N3249" s="4"/>
      <c r="U3249" s="69">
        <f t="shared" si="222"/>
        <v>0</v>
      </c>
      <c r="V3249" s="75">
        <f t="shared" si="223"/>
        <v>0</v>
      </c>
      <c r="W3249">
        <f>IFERROR(VLOOKUP($J3250,OSA!$BD:$BD,1,0),0)</f>
        <v>0</v>
      </c>
    </row>
    <row r="3250" spans="10:23" x14ac:dyDescent="0.35">
      <c r="J3250" t="str">
        <f t="shared" si="221"/>
        <v/>
      </c>
      <c r="N3250" s="4"/>
      <c r="U3250" s="69">
        <f t="shared" si="222"/>
        <v>0</v>
      </c>
      <c r="V3250" s="75">
        <f t="shared" si="223"/>
        <v>0</v>
      </c>
      <c r="W3250">
        <f>IFERROR(VLOOKUP($J3251,OSA!$BD:$BD,1,0),0)</f>
        <v>0</v>
      </c>
    </row>
    <row r="3251" spans="10:23" x14ac:dyDescent="0.35">
      <c r="J3251" t="str">
        <f t="shared" si="221"/>
        <v/>
      </c>
      <c r="N3251" s="4"/>
      <c r="U3251" s="69">
        <f t="shared" si="222"/>
        <v>0</v>
      </c>
      <c r="V3251" s="75">
        <f t="shared" si="223"/>
        <v>0</v>
      </c>
      <c r="W3251">
        <f>IFERROR(VLOOKUP($J3252,OSA!$BD:$BD,1,0),0)</f>
        <v>0</v>
      </c>
    </row>
    <row r="3252" spans="10:23" x14ac:dyDescent="0.35">
      <c r="J3252" t="str">
        <f t="shared" si="221"/>
        <v/>
      </c>
      <c r="N3252" s="4"/>
      <c r="U3252" s="69">
        <f t="shared" si="222"/>
        <v>0</v>
      </c>
      <c r="V3252" s="75">
        <f t="shared" si="223"/>
        <v>0</v>
      </c>
      <c r="W3252">
        <f>IFERROR(VLOOKUP($J3253,OSA!$BD:$BD,1,0),0)</f>
        <v>0</v>
      </c>
    </row>
    <row r="3253" spans="10:23" x14ac:dyDescent="0.35">
      <c r="J3253" t="str">
        <f t="shared" si="221"/>
        <v/>
      </c>
      <c r="N3253" s="4"/>
      <c r="U3253" s="69">
        <f t="shared" si="222"/>
        <v>0</v>
      </c>
      <c r="V3253" s="75">
        <f t="shared" si="223"/>
        <v>0</v>
      </c>
      <c r="W3253">
        <f>IFERROR(VLOOKUP($J3254,OSA!$BD:$BD,1,0),0)</f>
        <v>0</v>
      </c>
    </row>
    <row r="3254" spans="10:23" x14ac:dyDescent="0.35">
      <c r="J3254" t="str">
        <f t="shared" si="221"/>
        <v/>
      </c>
      <c r="N3254" s="4"/>
      <c r="U3254" s="69">
        <f t="shared" si="222"/>
        <v>0</v>
      </c>
      <c r="V3254" s="75">
        <f t="shared" si="223"/>
        <v>0</v>
      </c>
      <c r="W3254">
        <f>IFERROR(VLOOKUP($J3255,OSA!$BD:$BD,1,0),0)</f>
        <v>0</v>
      </c>
    </row>
    <row r="3255" spans="10:23" x14ac:dyDescent="0.35">
      <c r="J3255" t="str">
        <f t="shared" si="221"/>
        <v/>
      </c>
      <c r="N3255" s="4"/>
      <c r="U3255" s="69">
        <f t="shared" si="222"/>
        <v>0</v>
      </c>
      <c r="V3255" s="75">
        <f t="shared" si="223"/>
        <v>0</v>
      </c>
      <c r="W3255">
        <f>IFERROR(VLOOKUP($J3256,OSA!$BD:$BD,1,0),0)</f>
        <v>0</v>
      </c>
    </row>
    <row r="3256" spans="10:23" x14ac:dyDescent="0.35">
      <c r="J3256" t="str">
        <f t="shared" si="221"/>
        <v/>
      </c>
      <c r="N3256" s="4"/>
      <c r="U3256" s="69">
        <f t="shared" si="222"/>
        <v>0</v>
      </c>
      <c r="V3256" s="75">
        <f t="shared" si="223"/>
        <v>0</v>
      </c>
      <c r="W3256">
        <f>IFERROR(VLOOKUP($J3257,OSA!$BD:$BD,1,0),0)</f>
        <v>0</v>
      </c>
    </row>
    <row r="3257" spans="10:23" x14ac:dyDescent="0.35">
      <c r="J3257" t="str">
        <f t="shared" si="221"/>
        <v/>
      </c>
      <c r="N3257" s="4"/>
      <c r="U3257" s="69">
        <f t="shared" si="222"/>
        <v>0</v>
      </c>
      <c r="V3257" s="75">
        <f t="shared" si="223"/>
        <v>0</v>
      </c>
      <c r="W3257">
        <f>IFERROR(VLOOKUP($J3258,OSA!$BD:$BD,1,0),0)</f>
        <v>0</v>
      </c>
    </row>
    <row r="3258" spans="10:23" x14ac:dyDescent="0.35">
      <c r="J3258" t="str">
        <f t="shared" si="221"/>
        <v/>
      </c>
      <c r="N3258" s="4"/>
      <c r="U3258" s="69">
        <f t="shared" si="222"/>
        <v>0</v>
      </c>
      <c r="V3258" s="75">
        <f t="shared" si="223"/>
        <v>0</v>
      </c>
      <c r="W3258">
        <f>IFERROR(VLOOKUP($J3259,OSA!$BD:$BD,1,0),0)</f>
        <v>0</v>
      </c>
    </row>
    <row r="3259" spans="10:23" x14ac:dyDescent="0.35">
      <c r="J3259" t="str">
        <f t="shared" si="221"/>
        <v/>
      </c>
      <c r="N3259" s="4"/>
      <c r="U3259" s="69">
        <f t="shared" si="222"/>
        <v>0</v>
      </c>
      <c r="V3259" s="75">
        <f t="shared" si="223"/>
        <v>0</v>
      </c>
      <c r="W3259">
        <f>IFERROR(VLOOKUP($J3260,OSA!$BD:$BD,1,0),0)</f>
        <v>0</v>
      </c>
    </row>
    <row r="3260" spans="10:23" x14ac:dyDescent="0.35">
      <c r="J3260" t="str">
        <f t="shared" si="221"/>
        <v/>
      </c>
      <c r="N3260" s="4"/>
      <c r="U3260" s="69">
        <f t="shared" si="222"/>
        <v>0</v>
      </c>
      <c r="V3260" s="75">
        <f t="shared" si="223"/>
        <v>0</v>
      </c>
      <c r="W3260">
        <f>IFERROR(VLOOKUP($J3261,OSA!$BD:$BD,1,0),0)</f>
        <v>0</v>
      </c>
    </row>
    <row r="3261" spans="10:23" x14ac:dyDescent="0.35">
      <c r="J3261" t="str">
        <f t="shared" si="221"/>
        <v/>
      </c>
      <c r="N3261" s="4"/>
      <c r="U3261" s="69">
        <f t="shared" si="222"/>
        <v>0</v>
      </c>
      <c r="V3261" s="75">
        <f t="shared" si="223"/>
        <v>0</v>
      </c>
      <c r="W3261">
        <f>IFERROR(VLOOKUP($J3262,OSA!$BD:$BD,1,0),0)</f>
        <v>0</v>
      </c>
    </row>
    <row r="3262" spans="10:23" x14ac:dyDescent="0.35">
      <c r="J3262" t="str">
        <f t="shared" si="221"/>
        <v/>
      </c>
      <c r="N3262" s="4"/>
      <c r="U3262" s="69">
        <f t="shared" si="222"/>
        <v>0</v>
      </c>
      <c r="V3262" s="75">
        <f t="shared" si="223"/>
        <v>0</v>
      </c>
      <c r="W3262">
        <f>IFERROR(VLOOKUP($J3263,OSA!$BD:$BD,1,0),0)</f>
        <v>0</v>
      </c>
    </row>
    <row r="3263" spans="10:23" x14ac:dyDescent="0.35">
      <c r="J3263" t="str">
        <f t="shared" si="221"/>
        <v/>
      </c>
      <c r="N3263" s="4"/>
      <c r="U3263" s="69">
        <f t="shared" si="222"/>
        <v>0</v>
      </c>
      <c r="V3263" s="75">
        <f t="shared" si="223"/>
        <v>0</v>
      </c>
      <c r="W3263">
        <f>IFERROR(VLOOKUP($J3264,OSA!$BD:$BD,1,0),0)</f>
        <v>0</v>
      </c>
    </row>
    <row r="3264" spans="10:23" x14ac:dyDescent="0.35">
      <c r="J3264" t="str">
        <f t="shared" si="221"/>
        <v/>
      </c>
      <c r="N3264" s="4"/>
      <c r="U3264" s="69">
        <f t="shared" si="222"/>
        <v>0</v>
      </c>
      <c r="V3264" s="75">
        <f t="shared" si="223"/>
        <v>0</v>
      </c>
      <c r="W3264">
        <f>IFERROR(VLOOKUP($J3265,OSA!$BD:$BD,1,0),0)</f>
        <v>0</v>
      </c>
    </row>
    <row r="3265" spans="10:23" x14ac:dyDescent="0.35">
      <c r="J3265" t="str">
        <f t="shared" si="221"/>
        <v/>
      </c>
      <c r="N3265" s="4"/>
      <c r="U3265" s="69">
        <f t="shared" si="222"/>
        <v>0</v>
      </c>
      <c r="V3265" s="75">
        <f t="shared" si="223"/>
        <v>0</v>
      </c>
      <c r="W3265">
        <f>IFERROR(VLOOKUP($J3266,OSA!$BD:$BD,1,0),0)</f>
        <v>0</v>
      </c>
    </row>
    <row r="3266" spans="10:23" x14ac:dyDescent="0.35">
      <c r="J3266" t="str">
        <f t="shared" si="221"/>
        <v/>
      </c>
      <c r="N3266" s="4"/>
      <c r="U3266" s="69">
        <f t="shared" si="222"/>
        <v>0</v>
      </c>
      <c r="V3266" s="75">
        <f t="shared" si="223"/>
        <v>0</v>
      </c>
      <c r="W3266">
        <f>IFERROR(VLOOKUP($J3267,OSA!$BD:$BD,1,0),0)</f>
        <v>0</v>
      </c>
    </row>
    <row r="3267" spans="10:23" x14ac:dyDescent="0.35">
      <c r="J3267" t="str">
        <f t="shared" si="221"/>
        <v/>
      </c>
      <c r="N3267" s="4"/>
      <c r="U3267" s="69">
        <f t="shared" si="222"/>
        <v>0</v>
      </c>
      <c r="V3267" s="75">
        <f t="shared" si="223"/>
        <v>0</v>
      </c>
      <c r="W3267">
        <f>IFERROR(VLOOKUP($J3268,OSA!$BD:$BD,1,0),0)</f>
        <v>0</v>
      </c>
    </row>
    <row r="3268" spans="10:23" x14ac:dyDescent="0.35">
      <c r="J3268" t="str">
        <f t="shared" si="221"/>
        <v/>
      </c>
      <c r="N3268" s="4"/>
      <c r="U3268" s="69">
        <f t="shared" si="222"/>
        <v>0</v>
      </c>
      <c r="V3268" s="75">
        <f t="shared" si="223"/>
        <v>0</v>
      </c>
      <c r="W3268">
        <f>IFERROR(VLOOKUP($J3269,OSA!$BD:$BD,1,0),0)</f>
        <v>0</v>
      </c>
    </row>
    <row r="3269" spans="10:23" x14ac:dyDescent="0.35">
      <c r="J3269" t="str">
        <f t="shared" si="221"/>
        <v/>
      </c>
      <c r="N3269" s="4"/>
      <c r="U3269" s="69">
        <f t="shared" si="222"/>
        <v>0</v>
      </c>
      <c r="V3269" s="75">
        <f t="shared" si="223"/>
        <v>0</v>
      </c>
      <c r="W3269">
        <f>IFERROR(VLOOKUP($J3270,OSA!$BD:$BD,1,0),0)</f>
        <v>0</v>
      </c>
    </row>
    <row r="3270" spans="10:23" x14ac:dyDescent="0.35">
      <c r="J3270" t="str">
        <f t="shared" si="221"/>
        <v/>
      </c>
      <c r="N3270" s="4"/>
      <c r="U3270" s="69">
        <f t="shared" si="222"/>
        <v>0</v>
      </c>
      <c r="V3270" s="75">
        <f t="shared" si="223"/>
        <v>0</v>
      </c>
      <c r="W3270">
        <f>IFERROR(VLOOKUP($J3271,OSA!$BD:$BD,1,0),0)</f>
        <v>0</v>
      </c>
    </row>
    <row r="3271" spans="10:23" x14ac:dyDescent="0.35">
      <c r="J3271" t="str">
        <f t="shared" si="221"/>
        <v/>
      </c>
      <c r="N3271" s="4"/>
      <c r="U3271" s="69">
        <f t="shared" si="222"/>
        <v>0</v>
      </c>
      <c r="V3271" s="75">
        <f t="shared" si="223"/>
        <v>0</v>
      </c>
      <c r="W3271">
        <f>IFERROR(VLOOKUP($J3272,OSA!$BD:$BD,1,0),0)</f>
        <v>0</v>
      </c>
    </row>
    <row r="3272" spans="10:23" x14ac:dyDescent="0.35">
      <c r="J3272" t="str">
        <f t="shared" si="221"/>
        <v/>
      </c>
      <c r="N3272" s="4"/>
      <c r="U3272" s="69">
        <f t="shared" si="222"/>
        <v>0</v>
      </c>
      <c r="V3272" s="75">
        <f t="shared" si="223"/>
        <v>0</v>
      </c>
      <c r="W3272">
        <f>IFERROR(VLOOKUP($J3273,OSA!$BD:$BD,1,0),0)</f>
        <v>0</v>
      </c>
    </row>
    <row r="3273" spans="10:23" x14ac:dyDescent="0.35">
      <c r="J3273" t="str">
        <f t="shared" si="221"/>
        <v/>
      </c>
      <c r="N3273" s="4"/>
      <c r="U3273" s="69">
        <f t="shared" si="222"/>
        <v>0</v>
      </c>
      <c r="V3273" s="75">
        <f t="shared" si="223"/>
        <v>0</v>
      </c>
      <c r="W3273">
        <f>IFERROR(VLOOKUP($J3274,OSA!$BD:$BD,1,0),0)</f>
        <v>0</v>
      </c>
    </row>
    <row r="3274" spans="10:23" x14ac:dyDescent="0.35">
      <c r="J3274" t="str">
        <f t="shared" si="221"/>
        <v/>
      </c>
      <c r="N3274" s="4"/>
      <c r="U3274" s="69">
        <f t="shared" si="222"/>
        <v>0</v>
      </c>
      <c r="V3274" s="75">
        <f t="shared" si="223"/>
        <v>0</v>
      </c>
      <c r="W3274">
        <f>IFERROR(VLOOKUP($J3275,OSA!$BD:$BD,1,0),0)</f>
        <v>0</v>
      </c>
    </row>
    <row r="3275" spans="10:23" x14ac:dyDescent="0.35">
      <c r="J3275" t="str">
        <f t="shared" si="221"/>
        <v/>
      </c>
      <c r="N3275" s="4"/>
      <c r="U3275" s="69">
        <f t="shared" si="222"/>
        <v>0</v>
      </c>
      <c r="V3275" s="75">
        <f t="shared" si="223"/>
        <v>0</v>
      </c>
      <c r="W3275">
        <f>IFERROR(VLOOKUP($J3276,OSA!$BD:$BD,1,0),0)</f>
        <v>0</v>
      </c>
    </row>
    <row r="3276" spans="10:23" x14ac:dyDescent="0.35">
      <c r="J3276" t="str">
        <f t="shared" ref="J3276:J3339" si="224">K3276&amp;N3276</f>
        <v/>
      </c>
      <c r="N3276" s="4"/>
      <c r="U3276" s="69">
        <f t="shared" si="222"/>
        <v>0</v>
      </c>
      <c r="V3276" s="75">
        <f t="shared" si="223"/>
        <v>0</v>
      </c>
      <c r="W3276">
        <f>IFERROR(VLOOKUP($J3277,OSA!$BD:$BD,1,0),0)</f>
        <v>0</v>
      </c>
    </row>
    <row r="3277" spans="10:23" x14ac:dyDescent="0.35">
      <c r="J3277" t="str">
        <f t="shared" si="224"/>
        <v/>
      </c>
      <c r="N3277" s="4"/>
      <c r="U3277" s="69">
        <f t="shared" si="222"/>
        <v>0</v>
      </c>
      <c r="V3277" s="75">
        <f t="shared" si="223"/>
        <v>0</v>
      </c>
      <c r="W3277">
        <f>IFERROR(VLOOKUP($J3278,OSA!$BD:$BD,1,0),0)</f>
        <v>0</v>
      </c>
    </row>
    <row r="3278" spans="10:23" x14ac:dyDescent="0.35">
      <c r="J3278" t="str">
        <f t="shared" si="224"/>
        <v/>
      </c>
      <c r="N3278" s="4"/>
      <c r="U3278" s="69">
        <f t="shared" ref="U3278:U3341" si="225">SUM(O3278:Q3278)/3</f>
        <v>0</v>
      </c>
      <c r="V3278" s="75">
        <f t="shared" si="223"/>
        <v>0</v>
      </c>
      <c r="W3278">
        <f>IFERROR(VLOOKUP($J3279,OSA!$BD:$BD,1,0),0)</f>
        <v>0</v>
      </c>
    </row>
    <row r="3279" spans="10:23" x14ac:dyDescent="0.35">
      <c r="J3279" t="str">
        <f t="shared" si="224"/>
        <v/>
      </c>
      <c r="N3279" s="4"/>
      <c r="U3279" s="69">
        <f t="shared" si="225"/>
        <v>0</v>
      </c>
      <c r="V3279" s="75">
        <f t="shared" si="223"/>
        <v>0</v>
      </c>
      <c r="W3279">
        <f>IFERROR(VLOOKUP($J3280,OSA!$BD:$BD,1,0),0)</f>
        <v>0</v>
      </c>
    </row>
    <row r="3280" spans="10:23" x14ac:dyDescent="0.35">
      <c r="J3280" t="str">
        <f t="shared" si="224"/>
        <v/>
      </c>
      <c r="N3280" s="4"/>
      <c r="U3280" s="69">
        <f t="shared" si="225"/>
        <v>0</v>
      </c>
      <c r="V3280" s="75">
        <f t="shared" si="223"/>
        <v>0</v>
      </c>
      <c r="W3280">
        <f>IFERROR(VLOOKUP($J3281,OSA!$BD:$BD,1,0),0)</f>
        <v>0</v>
      </c>
    </row>
    <row r="3281" spans="10:23" x14ac:dyDescent="0.35">
      <c r="J3281" t="str">
        <f t="shared" si="224"/>
        <v/>
      </c>
      <c r="N3281" s="4"/>
      <c r="U3281" s="69">
        <f t="shared" si="225"/>
        <v>0</v>
      </c>
      <c r="V3281" s="75">
        <f t="shared" si="223"/>
        <v>0</v>
      </c>
      <c r="W3281">
        <f>IFERROR(VLOOKUP($J3282,OSA!$BD:$BD,1,0),0)</f>
        <v>0</v>
      </c>
    </row>
    <row r="3282" spans="10:23" x14ac:dyDescent="0.35">
      <c r="J3282" t="str">
        <f t="shared" si="224"/>
        <v/>
      </c>
      <c r="N3282" s="4"/>
      <c r="U3282" s="69">
        <f t="shared" si="225"/>
        <v>0</v>
      </c>
      <c r="V3282" s="75">
        <f t="shared" si="223"/>
        <v>0</v>
      </c>
      <c r="W3282">
        <f>IFERROR(VLOOKUP($J3283,OSA!$BD:$BD,1,0),0)</f>
        <v>0</v>
      </c>
    </row>
    <row r="3283" spans="10:23" x14ac:dyDescent="0.35">
      <c r="J3283" t="str">
        <f t="shared" si="224"/>
        <v/>
      </c>
      <c r="N3283" s="4"/>
      <c r="U3283" s="69">
        <f t="shared" si="225"/>
        <v>0</v>
      </c>
      <c r="V3283" s="75">
        <f t="shared" si="223"/>
        <v>0</v>
      </c>
      <c r="W3283">
        <f>IFERROR(VLOOKUP($J3284,OSA!$BD:$BD,1,0),0)</f>
        <v>0</v>
      </c>
    </row>
    <row r="3284" spans="10:23" x14ac:dyDescent="0.35">
      <c r="J3284" t="str">
        <f t="shared" si="224"/>
        <v/>
      </c>
      <c r="N3284" s="4"/>
      <c r="U3284" s="69">
        <f t="shared" si="225"/>
        <v>0</v>
      </c>
      <c r="V3284" s="75">
        <f t="shared" si="223"/>
        <v>0</v>
      </c>
      <c r="W3284">
        <f>IFERROR(VLOOKUP($J3285,OSA!$BD:$BD,1,0),0)</f>
        <v>0</v>
      </c>
    </row>
    <row r="3285" spans="10:23" x14ac:dyDescent="0.35">
      <c r="J3285" t="str">
        <f t="shared" si="224"/>
        <v/>
      </c>
      <c r="N3285" s="4"/>
      <c r="U3285" s="69">
        <f t="shared" si="225"/>
        <v>0</v>
      </c>
      <c r="V3285" s="75">
        <f t="shared" si="223"/>
        <v>0</v>
      </c>
      <c r="W3285">
        <f>IFERROR(VLOOKUP($J3286,OSA!$BD:$BD,1,0),0)</f>
        <v>0</v>
      </c>
    </row>
    <row r="3286" spans="10:23" x14ac:dyDescent="0.35">
      <c r="J3286" t="str">
        <f t="shared" si="224"/>
        <v/>
      </c>
      <c r="N3286" s="4"/>
      <c r="U3286" s="69">
        <f t="shared" si="225"/>
        <v>0</v>
      </c>
      <c r="V3286" s="75">
        <f t="shared" si="223"/>
        <v>0</v>
      </c>
      <c r="W3286">
        <f>IFERROR(VLOOKUP($J3287,OSA!$BD:$BD,1,0),0)</f>
        <v>0</v>
      </c>
    </row>
    <row r="3287" spans="10:23" x14ac:dyDescent="0.35">
      <c r="J3287" t="str">
        <f t="shared" si="224"/>
        <v/>
      </c>
      <c r="N3287" s="4"/>
      <c r="U3287" s="69">
        <f t="shared" si="225"/>
        <v>0</v>
      </c>
      <c r="V3287" s="75">
        <f t="shared" si="223"/>
        <v>0</v>
      </c>
      <c r="W3287">
        <f>IFERROR(VLOOKUP($J3288,OSA!$BD:$BD,1,0),0)</f>
        <v>0</v>
      </c>
    </row>
    <row r="3288" spans="10:23" x14ac:dyDescent="0.35">
      <c r="J3288" t="str">
        <f t="shared" si="224"/>
        <v/>
      </c>
      <c r="N3288" s="4"/>
      <c r="U3288" s="69">
        <f t="shared" si="225"/>
        <v>0</v>
      </c>
      <c r="V3288" s="75">
        <f t="shared" si="223"/>
        <v>0</v>
      </c>
      <c r="W3288">
        <f>IFERROR(VLOOKUP($J3289,OSA!$BD:$BD,1,0),0)</f>
        <v>0</v>
      </c>
    </row>
    <row r="3289" spans="10:23" x14ac:dyDescent="0.35">
      <c r="J3289" t="str">
        <f t="shared" si="224"/>
        <v/>
      </c>
      <c r="N3289" s="4"/>
      <c r="U3289" s="69">
        <f t="shared" si="225"/>
        <v>0</v>
      </c>
      <c r="V3289" s="75">
        <f t="shared" si="223"/>
        <v>0</v>
      </c>
      <c r="W3289">
        <f>IFERROR(VLOOKUP($J3290,OSA!$BD:$BD,1,0),0)</f>
        <v>0</v>
      </c>
    </row>
    <row r="3290" spans="10:23" x14ac:dyDescent="0.35">
      <c r="J3290" t="str">
        <f t="shared" si="224"/>
        <v/>
      </c>
      <c r="N3290" s="4"/>
      <c r="U3290" s="69">
        <f t="shared" si="225"/>
        <v>0</v>
      </c>
      <c r="V3290" s="75">
        <f t="shared" si="223"/>
        <v>0</v>
      </c>
      <c r="W3290">
        <f>IFERROR(VLOOKUP($J3291,OSA!$BD:$BD,1,0),0)</f>
        <v>0</v>
      </c>
    </row>
    <row r="3291" spans="10:23" x14ac:dyDescent="0.35">
      <c r="J3291" t="str">
        <f t="shared" si="224"/>
        <v/>
      </c>
      <c r="N3291" s="4"/>
      <c r="U3291" s="69">
        <f t="shared" si="225"/>
        <v>0</v>
      </c>
      <c r="V3291" s="75">
        <f t="shared" si="223"/>
        <v>0</v>
      </c>
      <c r="W3291">
        <f>IFERROR(VLOOKUP($J3292,OSA!$BD:$BD,1,0),0)</f>
        <v>0</v>
      </c>
    </row>
    <row r="3292" spans="10:23" x14ac:dyDescent="0.35">
      <c r="J3292" t="str">
        <f t="shared" si="224"/>
        <v/>
      </c>
      <c r="N3292" s="4"/>
      <c r="U3292" s="69">
        <f t="shared" si="225"/>
        <v>0</v>
      </c>
      <c r="V3292" s="75">
        <f t="shared" si="223"/>
        <v>0</v>
      </c>
      <c r="W3292">
        <f>IFERROR(VLOOKUP($J3293,OSA!$BD:$BD,1,0),0)</f>
        <v>0</v>
      </c>
    </row>
    <row r="3293" spans="10:23" x14ac:dyDescent="0.35">
      <c r="J3293" t="str">
        <f t="shared" si="224"/>
        <v/>
      </c>
      <c r="N3293" s="4"/>
      <c r="U3293" s="69">
        <f t="shared" si="225"/>
        <v>0</v>
      </c>
      <c r="V3293" s="75">
        <f t="shared" si="223"/>
        <v>0</v>
      </c>
      <c r="W3293">
        <f>IFERROR(VLOOKUP($J3294,OSA!$BD:$BD,1,0),0)</f>
        <v>0</v>
      </c>
    </row>
    <row r="3294" spans="10:23" x14ac:dyDescent="0.35">
      <c r="J3294" t="str">
        <f t="shared" si="224"/>
        <v/>
      </c>
      <c r="N3294" s="4"/>
      <c r="U3294" s="69">
        <f t="shared" si="225"/>
        <v>0</v>
      </c>
      <c r="V3294" s="75">
        <f t="shared" si="223"/>
        <v>0</v>
      </c>
      <c r="W3294">
        <f>IFERROR(VLOOKUP($J3295,OSA!$BD:$BD,1,0),0)</f>
        <v>0</v>
      </c>
    </row>
    <row r="3295" spans="10:23" x14ac:dyDescent="0.35">
      <c r="J3295" t="str">
        <f t="shared" si="224"/>
        <v/>
      </c>
      <c r="N3295" s="4"/>
      <c r="U3295" s="69">
        <f t="shared" si="225"/>
        <v>0</v>
      </c>
      <c r="V3295" s="75">
        <f t="shared" si="223"/>
        <v>0</v>
      </c>
      <c r="W3295">
        <f>IFERROR(VLOOKUP($J3296,OSA!$BD:$BD,1,0),0)</f>
        <v>0</v>
      </c>
    </row>
    <row r="3296" spans="10:23" x14ac:dyDescent="0.35">
      <c r="J3296" t="str">
        <f t="shared" si="224"/>
        <v/>
      </c>
      <c r="N3296" s="4"/>
      <c r="U3296" s="69">
        <f t="shared" si="225"/>
        <v>0</v>
      </c>
      <c r="V3296" s="75">
        <f t="shared" si="223"/>
        <v>0</v>
      </c>
      <c r="W3296">
        <f>IFERROR(VLOOKUP($J3297,OSA!$BD:$BD,1,0),0)</f>
        <v>0</v>
      </c>
    </row>
    <row r="3297" spans="10:23" x14ac:dyDescent="0.35">
      <c r="J3297" t="str">
        <f t="shared" si="224"/>
        <v/>
      </c>
      <c r="N3297" s="4"/>
      <c r="U3297" s="69">
        <f t="shared" si="225"/>
        <v>0</v>
      </c>
      <c r="V3297" s="75">
        <f t="shared" si="223"/>
        <v>0</v>
      </c>
      <c r="W3297">
        <f>IFERROR(VLOOKUP($J3298,OSA!$BD:$BD,1,0),0)</f>
        <v>0</v>
      </c>
    </row>
    <row r="3298" spans="10:23" x14ac:dyDescent="0.35">
      <c r="J3298" t="str">
        <f t="shared" si="224"/>
        <v/>
      </c>
      <c r="N3298" s="4"/>
      <c r="U3298" s="69">
        <f t="shared" si="225"/>
        <v>0</v>
      </c>
      <c r="V3298" s="75">
        <f t="shared" si="223"/>
        <v>0</v>
      </c>
      <c r="W3298">
        <f>IFERROR(VLOOKUP($J3299,OSA!$BD:$BD,1,0),0)</f>
        <v>0</v>
      </c>
    </row>
    <row r="3299" spans="10:23" x14ac:dyDescent="0.35">
      <c r="J3299" t="str">
        <f t="shared" si="224"/>
        <v/>
      </c>
      <c r="N3299" s="4"/>
      <c r="U3299" s="69">
        <f t="shared" si="225"/>
        <v>0</v>
      </c>
      <c r="V3299" s="75">
        <f t="shared" si="223"/>
        <v>0</v>
      </c>
      <c r="W3299">
        <f>IFERROR(VLOOKUP($J3300,OSA!$BD:$BD,1,0),0)</f>
        <v>0</v>
      </c>
    </row>
    <row r="3300" spans="10:23" x14ac:dyDescent="0.35">
      <c r="J3300" t="str">
        <f t="shared" si="224"/>
        <v/>
      </c>
      <c r="N3300" s="4"/>
      <c r="U3300" s="69">
        <f t="shared" si="225"/>
        <v>0</v>
      </c>
      <c r="V3300" s="75">
        <f t="shared" si="223"/>
        <v>0</v>
      </c>
      <c r="W3300">
        <f>IFERROR(VLOOKUP($J3301,OSA!$BD:$BD,1,0),0)</f>
        <v>0</v>
      </c>
    </row>
    <row r="3301" spans="10:23" x14ac:dyDescent="0.35">
      <c r="J3301" t="str">
        <f t="shared" si="224"/>
        <v/>
      </c>
      <c r="N3301" s="4"/>
      <c r="U3301" s="69">
        <f t="shared" si="225"/>
        <v>0</v>
      </c>
      <c r="V3301" s="75">
        <f t="shared" si="223"/>
        <v>0</v>
      </c>
      <c r="W3301">
        <f>IFERROR(VLOOKUP($J3302,OSA!$BD:$BD,1,0),0)</f>
        <v>0</v>
      </c>
    </row>
    <row r="3302" spans="10:23" x14ac:dyDescent="0.35">
      <c r="J3302" t="str">
        <f t="shared" si="224"/>
        <v/>
      </c>
      <c r="N3302" s="4"/>
      <c r="U3302" s="69">
        <f t="shared" si="225"/>
        <v>0</v>
      </c>
      <c r="V3302" s="75">
        <f t="shared" si="223"/>
        <v>0</v>
      </c>
      <c r="W3302">
        <f>IFERROR(VLOOKUP($J3303,OSA!$BD:$BD,1,0),0)</f>
        <v>0</v>
      </c>
    </row>
    <row r="3303" spans="10:23" x14ac:dyDescent="0.35">
      <c r="J3303" t="str">
        <f t="shared" si="224"/>
        <v/>
      </c>
      <c r="N3303" s="4"/>
      <c r="U3303" s="69">
        <f t="shared" si="225"/>
        <v>0</v>
      </c>
      <c r="V3303" s="75">
        <f t="shared" ref="V3303:V3366" si="226">SUM(R3303:T3303)/3</f>
        <v>0</v>
      </c>
      <c r="W3303">
        <f>IFERROR(VLOOKUP($J3304,OSA!$BD:$BD,1,0),0)</f>
        <v>0</v>
      </c>
    </row>
    <row r="3304" spans="10:23" x14ac:dyDescent="0.35">
      <c r="J3304" t="str">
        <f t="shared" si="224"/>
        <v/>
      </c>
      <c r="N3304" s="4"/>
      <c r="U3304" s="69">
        <f t="shared" si="225"/>
        <v>0</v>
      </c>
      <c r="V3304" s="75">
        <f t="shared" si="226"/>
        <v>0</v>
      </c>
      <c r="W3304">
        <f>IFERROR(VLOOKUP($J3305,OSA!$BD:$BD,1,0),0)</f>
        <v>0</v>
      </c>
    </row>
    <row r="3305" spans="10:23" x14ac:dyDescent="0.35">
      <c r="J3305" t="str">
        <f t="shared" si="224"/>
        <v/>
      </c>
      <c r="N3305" s="4"/>
      <c r="U3305" s="69">
        <f t="shared" si="225"/>
        <v>0</v>
      </c>
      <c r="V3305" s="75">
        <f t="shared" si="226"/>
        <v>0</v>
      </c>
      <c r="W3305">
        <f>IFERROR(VLOOKUP($J3306,OSA!$BD:$BD,1,0),0)</f>
        <v>0</v>
      </c>
    </row>
    <row r="3306" spans="10:23" x14ac:dyDescent="0.35">
      <c r="J3306" t="str">
        <f t="shared" si="224"/>
        <v/>
      </c>
      <c r="N3306" s="4"/>
      <c r="U3306" s="69">
        <f t="shared" si="225"/>
        <v>0</v>
      </c>
      <c r="V3306" s="75">
        <f t="shared" si="226"/>
        <v>0</v>
      </c>
      <c r="W3306">
        <f>IFERROR(VLOOKUP($J3307,OSA!$BD:$BD,1,0),0)</f>
        <v>0</v>
      </c>
    </row>
    <row r="3307" spans="10:23" x14ac:dyDescent="0.35">
      <c r="J3307" t="str">
        <f t="shared" si="224"/>
        <v/>
      </c>
      <c r="N3307" s="4"/>
      <c r="U3307" s="69">
        <f t="shared" si="225"/>
        <v>0</v>
      </c>
      <c r="V3307" s="75">
        <f t="shared" si="226"/>
        <v>0</v>
      </c>
      <c r="W3307">
        <f>IFERROR(VLOOKUP($J3308,OSA!$BD:$BD,1,0),0)</f>
        <v>0</v>
      </c>
    </row>
    <row r="3308" spans="10:23" x14ac:dyDescent="0.35">
      <c r="J3308" t="str">
        <f t="shared" si="224"/>
        <v/>
      </c>
      <c r="N3308" s="4"/>
      <c r="U3308" s="69">
        <f t="shared" si="225"/>
        <v>0</v>
      </c>
      <c r="V3308" s="75">
        <f t="shared" si="226"/>
        <v>0</v>
      </c>
      <c r="W3308">
        <f>IFERROR(VLOOKUP($J3309,OSA!$BD:$BD,1,0),0)</f>
        <v>0</v>
      </c>
    </row>
    <row r="3309" spans="10:23" x14ac:dyDescent="0.35">
      <c r="J3309" t="str">
        <f t="shared" si="224"/>
        <v/>
      </c>
      <c r="N3309" s="4"/>
      <c r="U3309" s="69">
        <f t="shared" si="225"/>
        <v>0</v>
      </c>
      <c r="V3309" s="75">
        <f t="shared" si="226"/>
        <v>0</v>
      </c>
      <c r="W3309">
        <f>IFERROR(VLOOKUP($J3310,OSA!$BD:$BD,1,0),0)</f>
        <v>0</v>
      </c>
    </row>
    <row r="3310" spans="10:23" x14ac:dyDescent="0.35">
      <c r="J3310" t="str">
        <f t="shared" si="224"/>
        <v/>
      </c>
      <c r="N3310" s="4"/>
      <c r="U3310" s="69">
        <f t="shared" si="225"/>
        <v>0</v>
      </c>
      <c r="V3310" s="75">
        <f t="shared" si="226"/>
        <v>0</v>
      </c>
      <c r="W3310">
        <f>IFERROR(VLOOKUP($J3311,OSA!$BD:$BD,1,0),0)</f>
        <v>0</v>
      </c>
    </row>
    <row r="3311" spans="10:23" x14ac:dyDescent="0.35">
      <c r="J3311" t="str">
        <f t="shared" si="224"/>
        <v/>
      </c>
      <c r="N3311" s="4"/>
      <c r="U3311" s="69">
        <f t="shared" si="225"/>
        <v>0</v>
      </c>
      <c r="V3311" s="75">
        <f t="shared" si="226"/>
        <v>0</v>
      </c>
      <c r="W3311">
        <f>IFERROR(VLOOKUP($J3312,OSA!$BD:$BD,1,0),0)</f>
        <v>0</v>
      </c>
    </row>
    <row r="3312" spans="10:23" x14ac:dyDescent="0.35">
      <c r="J3312" t="str">
        <f t="shared" si="224"/>
        <v/>
      </c>
      <c r="N3312" s="4"/>
      <c r="U3312" s="69">
        <f t="shared" si="225"/>
        <v>0</v>
      </c>
      <c r="V3312" s="75">
        <f t="shared" si="226"/>
        <v>0</v>
      </c>
      <c r="W3312">
        <f>IFERROR(VLOOKUP($J3313,OSA!$BD:$BD,1,0),0)</f>
        <v>0</v>
      </c>
    </row>
    <row r="3313" spans="10:23" x14ac:dyDescent="0.35">
      <c r="J3313" t="str">
        <f t="shared" si="224"/>
        <v/>
      </c>
      <c r="N3313" s="4"/>
      <c r="U3313" s="69">
        <f t="shared" si="225"/>
        <v>0</v>
      </c>
      <c r="V3313" s="75">
        <f t="shared" si="226"/>
        <v>0</v>
      </c>
      <c r="W3313">
        <f>IFERROR(VLOOKUP($J3314,OSA!$BD:$BD,1,0),0)</f>
        <v>0</v>
      </c>
    </row>
    <row r="3314" spans="10:23" x14ac:dyDescent="0.35">
      <c r="J3314" t="str">
        <f t="shared" si="224"/>
        <v/>
      </c>
      <c r="N3314" s="4"/>
      <c r="U3314" s="69">
        <f t="shared" si="225"/>
        <v>0</v>
      </c>
      <c r="V3314" s="75">
        <f t="shared" si="226"/>
        <v>0</v>
      </c>
      <c r="W3314">
        <f>IFERROR(VLOOKUP($J3315,OSA!$BD:$BD,1,0),0)</f>
        <v>0</v>
      </c>
    </row>
    <row r="3315" spans="10:23" x14ac:dyDescent="0.35">
      <c r="J3315" t="str">
        <f t="shared" si="224"/>
        <v/>
      </c>
      <c r="N3315" s="4"/>
      <c r="U3315" s="69">
        <f t="shared" si="225"/>
        <v>0</v>
      </c>
      <c r="V3315" s="75">
        <f t="shared" si="226"/>
        <v>0</v>
      </c>
      <c r="W3315">
        <f>IFERROR(VLOOKUP($J3316,OSA!$BD:$BD,1,0),0)</f>
        <v>0</v>
      </c>
    </row>
    <row r="3316" spans="10:23" x14ac:dyDescent="0.35">
      <c r="J3316" t="str">
        <f t="shared" si="224"/>
        <v/>
      </c>
      <c r="N3316" s="4"/>
      <c r="U3316" s="69">
        <f t="shared" si="225"/>
        <v>0</v>
      </c>
      <c r="V3316" s="75">
        <f t="shared" si="226"/>
        <v>0</v>
      </c>
      <c r="W3316">
        <f>IFERROR(VLOOKUP($J3317,OSA!$BD:$BD,1,0),0)</f>
        <v>0</v>
      </c>
    </row>
    <row r="3317" spans="10:23" x14ac:dyDescent="0.35">
      <c r="J3317" t="str">
        <f t="shared" si="224"/>
        <v/>
      </c>
      <c r="N3317" s="4"/>
      <c r="U3317" s="69">
        <f t="shared" si="225"/>
        <v>0</v>
      </c>
      <c r="V3317" s="75">
        <f t="shared" si="226"/>
        <v>0</v>
      </c>
      <c r="W3317">
        <f>IFERROR(VLOOKUP($J3318,OSA!$BD:$BD,1,0),0)</f>
        <v>0</v>
      </c>
    </row>
    <row r="3318" spans="10:23" x14ac:dyDescent="0.35">
      <c r="J3318" t="str">
        <f t="shared" si="224"/>
        <v/>
      </c>
      <c r="N3318" s="4"/>
      <c r="U3318" s="69">
        <f t="shared" si="225"/>
        <v>0</v>
      </c>
      <c r="V3318" s="75">
        <f t="shared" si="226"/>
        <v>0</v>
      </c>
      <c r="W3318">
        <f>IFERROR(VLOOKUP($J3319,OSA!$BD:$BD,1,0),0)</f>
        <v>0</v>
      </c>
    </row>
    <row r="3319" spans="10:23" x14ac:dyDescent="0.35">
      <c r="J3319" t="str">
        <f t="shared" si="224"/>
        <v/>
      </c>
      <c r="N3319" s="4"/>
      <c r="U3319" s="69">
        <f t="shared" si="225"/>
        <v>0</v>
      </c>
      <c r="V3319" s="75">
        <f t="shared" si="226"/>
        <v>0</v>
      </c>
      <c r="W3319">
        <f>IFERROR(VLOOKUP($J3320,OSA!$BD:$BD,1,0),0)</f>
        <v>0</v>
      </c>
    </row>
    <row r="3320" spans="10:23" x14ac:dyDescent="0.35">
      <c r="J3320" t="str">
        <f t="shared" si="224"/>
        <v/>
      </c>
      <c r="N3320" s="4"/>
      <c r="U3320" s="69">
        <f t="shared" si="225"/>
        <v>0</v>
      </c>
      <c r="V3320" s="75">
        <f t="shared" si="226"/>
        <v>0</v>
      </c>
      <c r="W3320">
        <f>IFERROR(VLOOKUP($J3321,OSA!$BD:$BD,1,0),0)</f>
        <v>0</v>
      </c>
    </row>
    <row r="3321" spans="10:23" x14ac:dyDescent="0.35">
      <c r="J3321" t="str">
        <f t="shared" si="224"/>
        <v/>
      </c>
      <c r="N3321" s="4"/>
      <c r="U3321" s="69">
        <f t="shared" si="225"/>
        <v>0</v>
      </c>
      <c r="V3321" s="75">
        <f t="shared" si="226"/>
        <v>0</v>
      </c>
      <c r="W3321">
        <f>IFERROR(VLOOKUP($J3322,OSA!$BD:$BD,1,0),0)</f>
        <v>0</v>
      </c>
    </row>
    <row r="3322" spans="10:23" x14ac:dyDescent="0.35">
      <c r="J3322" t="str">
        <f t="shared" si="224"/>
        <v/>
      </c>
      <c r="N3322" s="4"/>
      <c r="U3322" s="69">
        <f t="shared" si="225"/>
        <v>0</v>
      </c>
      <c r="V3322" s="75">
        <f t="shared" si="226"/>
        <v>0</v>
      </c>
      <c r="W3322">
        <f>IFERROR(VLOOKUP($J3323,OSA!$BD:$BD,1,0),0)</f>
        <v>0</v>
      </c>
    </row>
    <row r="3323" spans="10:23" x14ac:dyDescent="0.35">
      <c r="J3323" t="str">
        <f t="shared" si="224"/>
        <v/>
      </c>
      <c r="N3323" s="4"/>
      <c r="U3323" s="69">
        <f t="shared" si="225"/>
        <v>0</v>
      </c>
      <c r="V3323" s="75">
        <f t="shared" si="226"/>
        <v>0</v>
      </c>
      <c r="W3323">
        <f>IFERROR(VLOOKUP($J3324,OSA!$BD:$BD,1,0),0)</f>
        <v>0</v>
      </c>
    </row>
    <row r="3324" spans="10:23" x14ac:dyDescent="0.35">
      <c r="J3324" t="str">
        <f t="shared" si="224"/>
        <v/>
      </c>
      <c r="N3324" s="4"/>
      <c r="U3324" s="69">
        <f t="shared" si="225"/>
        <v>0</v>
      </c>
      <c r="V3324" s="75">
        <f t="shared" si="226"/>
        <v>0</v>
      </c>
      <c r="W3324">
        <f>IFERROR(VLOOKUP($J3325,OSA!$BD:$BD,1,0),0)</f>
        <v>0</v>
      </c>
    </row>
    <row r="3325" spans="10:23" x14ac:dyDescent="0.35">
      <c r="J3325" t="str">
        <f t="shared" si="224"/>
        <v/>
      </c>
      <c r="N3325" s="4"/>
      <c r="U3325" s="69">
        <f t="shared" si="225"/>
        <v>0</v>
      </c>
      <c r="V3325" s="75">
        <f t="shared" si="226"/>
        <v>0</v>
      </c>
      <c r="W3325">
        <f>IFERROR(VLOOKUP($J3326,OSA!$BD:$BD,1,0),0)</f>
        <v>0</v>
      </c>
    </row>
    <row r="3326" spans="10:23" x14ac:dyDescent="0.35">
      <c r="J3326" t="str">
        <f t="shared" si="224"/>
        <v/>
      </c>
      <c r="N3326" s="4"/>
      <c r="U3326" s="69">
        <f t="shared" si="225"/>
        <v>0</v>
      </c>
      <c r="V3326" s="75">
        <f t="shared" si="226"/>
        <v>0</v>
      </c>
      <c r="W3326">
        <f>IFERROR(VLOOKUP($J3327,OSA!$BD:$BD,1,0),0)</f>
        <v>0</v>
      </c>
    </row>
    <row r="3327" spans="10:23" x14ac:dyDescent="0.35">
      <c r="J3327" t="str">
        <f t="shared" si="224"/>
        <v/>
      </c>
      <c r="N3327" s="4"/>
      <c r="U3327" s="69">
        <f t="shared" si="225"/>
        <v>0</v>
      </c>
      <c r="V3327" s="75">
        <f t="shared" si="226"/>
        <v>0</v>
      </c>
      <c r="W3327">
        <f>IFERROR(VLOOKUP($J3328,OSA!$BD:$BD,1,0),0)</f>
        <v>0</v>
      </c>
    </row>
    <row r="3328" spans="10:23" x14ac:dyDescent="0.35">
      <c r="J3328" t="str">
        <f t="shared" si="224"/>
        <v/>
      </c>
      <c r="N3328" s="4"/>
      <c r="U3328" s="69">
        <f t="shared" si="225"/>
        <v>0</v>
      </c>
      <c r="V3328" s="75">
        <f t="shared" si="226"/>
        <v>0</v>
      </c>
      <c r="W3328">
        <f>IFERROR(VLOOKUP($J3329,OSA!$BD:$BD,1,0),0)</f>
        <v>0</v>
      </c>
    </row>
    <row r="3329" spans="10:23" x14ac:dyDescent="0.35">
      <c r="J3329" t="str">
        <f t="shared" si="224"/>
        <v/>
      </c>
      <c r="N3329" s="4"/>
      <c r="U3329" s="69">
        <f t="shared" si="225"/>
        <v>0</v>
      </c>
      <c r="V3329" s="75">
        <f t="shared" si="226"/>
        <v>0</v>
      </c>
      <c r="W3329">
        <f>IFERROR(VLOOKUP($J3330,OSA!$BD:$BD,1,0),0)</f>
        <v>0</v>
      </c>
    </row>
    <row r="3330" spans="10:23" x14ac:dyDescent="0.35">
      <c r="J3330" t="str">
        <f t="shared" si="224"/>
        <v/>
      </c>
      <c r="N3330" s="4"/>
      <c r="U3330" s="69">
        <f t="shared" si="225"/>
        <v>0</v>
      </c>
      <c r="V3330" s="75">
        <f t="shared" si="226"/>
        <v>0</v>
      </c>
      <c r="W3330">
        <f>IFERROR(VLOOKUP($J3331,OSA!$BD:$BD,1,0),0)</f>
        <v>0</v>
      </c>
    </row>
    <row r="3331" spans="10:23" x14ac:dyDescent="0.35">
      <c r="J3331" t="str">
        <f t="shared" si="224"/>
        <v/>
      </c>
      <c r="N3331" s="4"/>
      <c r="U3331" s="69">
        <f t="shared" si="225"/>
        <v>0</v>
      </c>
      <c r="V3331" s="75">
        <f t="shared" si="226"/>
        <v>0</v>
      </c>
      <c r="W3331">
        <f>IFERROR(VLOOKUP($J3332,OSA!$BD:$BD,1,0),0)</f>
        <v>0</v>
      </c>
    </row>
    <row r="3332" spans="10:23" x14ac:dyDescent="0.35">
      <c r="J3332" t="str">
        <f t="shared" si="224"/>
        <v/>
      </c>
      <c r="N3332" s="4"/>
      <c r="U3332" s="69">
        <f t="shared" si="225"/>
        <v>0</v>
      </c>
      <c r="V3332" s="75">
        <f t="shared" si="226"/>
        <v>0</v>
      </c>
      <c r="W3332">
        <f>IFERROR(VLOOKUP($J3333,OSA!$BD:$BD,1,0),0)</f>
        <v>0</v>
      </c>
    </row>
    <row r="3333" spans="10:23" x14ac:dyDescent="0.35">
      <c r="J3333" t="str">
        <f t="shared" si="224"/>
        <v/>
      </c>
      <c r="N3333" s="4"/>
      <c r="U3333" s="69">
        <f t="shared" si="225"/>
        <v>0</v>
      </c>
      <c r="V3333" s="75">
        <f t="shared" si="226"/>
        <v>0</v>
      </c>
      <c r="W3333">
        <f>IFERROR(VLOOKUP($J3334,OSA!$BD:$BD,1,0),0)</f>
        <v>0</v>
      </c>
    </row>
    <row r="3334" spans="10:23" x14ac:dyDescent="0.35">
      <c r="J3334" t="str">
        <f t="shared" si="224"/>
        <v/>
      </c>
      <c r="N3334" s="4"/>
      <c r="U3334" s="69">
        <f t="shared" si="225"/>
        <v>0</v>
      </c>
      <c r="V3334" s="75">
        <f t="shared" si="226"/>
        <v>0</v>
      </c>
      <c r="W3334">
        <f>IFERROR(VLOOKUP($J3335,OSA!$BD:$BD,1,0),0)</f>
        <v>0</v>
      </c>
    </row>
    <row r="3335" spans="10:23" x14ac:dyDescent="0.35">
      <c r="J3335" t="str">
        <f t="shared" si="224"/>
        <v/>
      </c>
      <c r="N3335" s="4"/>
      <c r="U3335" s="69">
        <f t="shared" si="225"/>
        <v>0</v>
      </c>
      <c r="V3335" s="75">
        <f t="shared" si="226"/>
        <v>0</v>
      </c>
      <c r="W3335">
        <f>IFERROR(VLOOKUP($J3336,OSA!$BD:$BD,1,0),0)</f>
        <v>0</v>
      </c>
    </row>
    <row r="3336" spans="10:23" x14ac:dyDescent="0.35">
      <c r="J3336" t="str">
        <f t="shared" si="224"/>
        <v/>
      </c>
      <c r="N3336" s="4"/>
      <c r="U3336" s="69">
        <f t="shared" si="225"/>
        <v>0</v>
      </c>
      <c r="V3336" s="75">
        <f t="shared" si="226"/>
        <v>0</v>
      </c>
      <c r="W3336">
        <f>IFERROR(VLOOKUP($J3337,OSA!$BD:$BD,1,0),0)</f>
        <v>0</v>
      </c>
    </row>
    <row r="3337" spans="10:23" x14ac:dyDescent="0.35">
      <c r="J3337" t="str">
        <f t="shared" si="224"/>
        <v/>
      </c>
      <c r="N3337" s="4"/>
      <c r="U3337" s="69">
        <f t="shared" si="225"/>
        <v>0</v>
      </c>
      <c r="V3337" s="75">
        <f t="shared" si="226"/>
        <v>0</v>
      </c>
      <c r="W3337">
        <f>IFERROR(VLOOKUP($J3338,OSA!$BD:$BD,1,0),0)</f>
        <v>0</v>
      </c>
    </row>
    <row r="3338" spans="10:23" x14ac:dyDescent="0.35">
      <c r="J3338" t="str">
        <f t="shared" si="224"/>
        <v/>
      </c>
      <c r="N3338" s="4"/>
      <c r="U3338" s="69">
        <f t="shared" si="225"/>
        <v>0</v>
      </c>
      <c r="V3338" s="75">
        <f t="shared" si="226"/>
        <v>0</v>
      </c>
      <c r="W3338">
        <f>IFERROR(VLOOKUP($J3339,OSA!$BD:$BD,1,0),0)</f>
        <v>0</v>
      </c>
    </row>
    <row r="3339" spans="10:23" x14ac:dyDescent="0.35">
      <c r="J3339" t="str">
        <f t="shared" si="224"/>
        <v/>
      </c>
      <c r="N3339" s="4"/>
      <c r="U3339" s="69">
        <f t="shared" si="225"/>
        <v>0</v>
      </c>
      <c r="V3339" s="75">
        <f t="shared" si="226"/>
        <v>0</v>
      </c>
      <c r="W3339">
        <f>IFERROR(VLOOKUP($J3340,OSA!$BD:$BD,1,0),0)</f>
        <v>0</v>
      </c>
    </row>
    <row r="3340" spans="10:23" x14ac:dyDescent="0.35">
      <c r="J3340" t="str">
        <f t="shared" ref="J3340:J3403" si="227">K3340&amp;N3340</f>
        <v/>
      </c>
      <c r="N3340" s="4"/>
      <c r="U3340" s="69">
        <f t="shared" si="225"/>
        <v>0</v>
      </c>
      <c r="V3340" s="75">
        <f t="shared" si="226"/>
        <v>0</v>
      </c>
      <c r="W3340">
        <f>IFERROR(VLOOKUP($J3341,OSA!$BD:$BD,1,0),0)</f>
        <v>0</v>
      </c>
    </row>
    <row r="3341" spans="10:23" x14ac:dyDescent="0.35">
      <c r="J3341" t="str">
        <f t="shared" si="227"/>
        <v/>
      </c>
      <c r="N3341" s="4"/>
      <c r="U3341" s="69">
        <f t="shared" si="225"/>
        <v>0</v>
      </c>
      <c r="V3341" s="75">
        <f t="shared" si="226"/>
        <v>0</v>
      </c>
      <c r="W3341">
        <f>IFERROR(VLOOKUP($J3342,OSA!$BD:$BD,1,0),0)</f>
        <v>0</v>
      </c>
    </row>
    <row r="3342" spans="10:23" x14ac:dyDescent="0.35">
      <c r="J3342" t="str">
        <f t="shared" si="227"/>
        <v/>
      </c>
      <c r="N3342" s="4"/>
      <c r="U3342" s="69">
        <f t="shared" ref="U3342:U3405" si="228">SUM(O3342:Q3342)/3</f>
        <v>0</v>
      </c>
      <c r="V3342" s="75">
        <f t="shared" si="226"/>
        <v>0</v>
      </c>
      <c r="W3342">
        <f>IFERROR(VLOOKUP($J3343,OSA!$BD:$BD,1,0),0)</f>
        <v>0</v>
      </c>
    </row>
    <row r="3343" spans="10:23" x14ac:dyDescent="0.35">
      <c r="J3343" t="str">
        <f t="shared" si="227"/>
        <v/>
      </c>
      <c r="N3343" s="4"/>
      <c r="U3343" s="69">
        <f t="shared" si="228"/>
        <v>0</v>
      </c>
      <c r="V3343" s="75">
        <f t="shared" si="226"/>
        <v>0</v>
      </c>
      <c r="W3343">
        <f>IFERROR(VLOOKUP($J3344,OSA!$BD:$BD,1,0),0)</f>
        <v>0</v>
      </c>
    </row>
    <row r="3344" spans="10:23" x14ac:dyDescent="0.35">
      <c r="J3344" t="str">
        <f t="shared" si="227"/>
        <v/>
      </c>
      <c r="N3344" s="4"/>
      <c r="U3344" s="69">
        <f t="shared" si="228"/>
        <v>0</v>
      </c>
      <c r="V3344" s="75">
        <f t="shared" si="226"/>
        <v>0</v>
      </c>
      <c r="W3344">
        <f>IFERROR(VLOOKUP($J3345,OSA!$BD:$BD,1,0),0)</f>
        <v>0</v>
      </c>
    </row>
    <row r="3345" spans="10:23" x14ac:dyDescent="0.35">
      <c r="J3345" t="str">
        <f t="shared" si="227"/>
        <v/>
      </c>
      <c r="N3345" s="4"/>
      <c r="U3345" s="69">
        <f t="shared" si="228"/>
        <v>0</v>
      </c>
      <c r="V3345" s="75">
        <f t="shared" si="226"/>
        <v>0</v>
      </c>
      <c r="W3345">
        <f>IFERROR(VLOOKUP($J3346,OSA!$BD:$BD,1,0),0)</f>
        <v>0</v>
      </c>
    </row>
    <row r="3346" spans="10:23" x14ac:dyDescent="0.35">
      <c r="J3346" t="str">
        <f t="shared" si="227"/>
        <v/>
      </c>
      <c r="N3346" s="4"/>
      <c r="U3346" s="69">
        <f t="shared" si="228"/>
        <v>0</v>
      </c>
      <c r="V3346" s="75">
        <f t="shared" si="226"/>
        <v>0</v>
      </c>
      <c r="W3346">
        <f>IFERROR(VLOOKUP($J3347,OSA!$BD:$BD,1,0),0)</f>
        <v>0</v>
      </c>
    </row>
    <row r="3347" spans="10:23" x14ac:dyDescent="0.35">
      <c r="J3347" t="str">
        <f t="shared" si="227"/>
        <v/>
      </c>
      <c r="N3347" s="4"/>
      <c r="U3347" s="69">
        <f t="shared" si="228"/>
        <v>0</v>
      </c>
      <c r="V3347" s="75">
        <f t="shared" si="226"/>
        <v>0</v>
      </c>
      <c r="W3347">
        <f>IFERROR(VLOOKUP($J3348,OSA!$BD:$BD,1,0),0)</f>
        <v>0</v>
      </c>
    </row>
    <row r="3348" spans="10:23" x14ac:dyDescent="0.35">
      <c r="J3348" t="str">
        <f t="shared" si="227"/>
        <v/>
      </c>
      <c r="N3348" s="4"/>
      <c r="U3348" s="69">
        <f t="shared" si="228"/>
        <v>0</v>
      </c>
      <c r="V3348" s="75">
        <f t="shared" si="226"/>
        <v>0</v>
      </c>
      <c r="W3348">
        <f>IFERROR(VLOOKUP($J3349,OSA!$BD:$BD,1,0),0)</f>
        <v>0</v>
      </c>
    </row>
    <row r="3349" spans="10:23" x14ac:dyDescent="0.35">
      <c r="J3349" t="str">
        <f t="shared" si="227"/>
        <v/>
      </c>
      <c r="N3349" s="4"/>
      <c r="U3349" s="69">
        <f t="shared" si="228"/>
        <v>0</v>
      </c>
      <c r="V3349" s="75">
        <f t="shared" si="226"/>
        <v>0</v>
      </c>
      <c r="W3349">
        <f>IFERROR(VLOOKUP($J3350,OSA!$BD:$BD,1,0),0)</f>
        <v>0</v>
      </c>
    </row>
    <row r="3350" spans="10:23" x14ac:dyDescent="0.35">
      <c r="J3350" t="str">
        <f t="shared" si="227"/>
        <v/>
      </c>
      <c r="N3350" s="4"/>
      <c r="U3350" s="69">
        <f t="shared" si="228"/>
        <v>0</v>
      </c>
      <c r="V3350" s="75">
        <f t="shared" si="226"/>
        <v>0</v>
      </c>
      <c r="W3350">
        <f>IFERROR(VLOOKUP($J3351,OSA!$BD:$BD,1,0),0)</f>
        <v>0</v>
      </c>
    </row>
    <row r="3351" spans="10:23" x14ac:dyDescent="0.35">
      <c r="J3351" t="str">
        <f t="shared" si="227"/>
        <v/>
      </c>
      <c r="N3351" s="4"/>
      <c r="U3351" s="69">
        <f t="shared" si="228"/>
        <v>0</v>
      </c>
      <c r="V3351" s="75">
        <f t="shared" si="226"/>
        <v>0</v>
      </c>
      <c r="W3351">
        <f>IFERROR(VLOOKUP($J3352,OSA!$BD:$BD,1,0),0)</f>
        <v>0</v>
      </c>
    </row>
    <row r="3352" spans="10:23" x14ac:dyDescent="0.35">
      <c r="J3352" t="str">
        <f t="shared" si="227"/>
        <v/>
      </c>
      <c r="N3352" s="4"/>
      <c r="U3352" s="69">
        <f t="shared" si="228"/>
        <v>0</v>
      </c>
      <c r="V3352" s="75">
        <f t="shared" si="226"/>
        <v>0</v>
      </c>
      <c r="W3352">
        <f>IFERROR(VLOOKUP($J3353,OSA!$BD:$BD,1,0),0)</f>
        <v>0</v>
      </c>
    </row>
    <row r="3353" spans="10:23" x14ac:dyDescent="0.35">
      <c r="J3353" t="str">
        <f t="shared" si="227"/>
        <v/>
      </c>
      <c r="N3353" s="4"/>
      <c r="U3353" s="69">
        <f t="shared" si="228"/>
        <v>0</v>
      </c>
      <c r="V3353" s="75">
        <f t="shared" si="226"/>
        <v>0</v>
      </c>
      <c r="W3353">
        <f>IFERROR(VLOOKUP($J3354,OSA!$BD:$BD,1,0),0)</f>
        <v>0</v>
      </c>
    </row>
    <row r="3354" spans="10:23" x14ac:dyDescent="0.35">
      <c r="J3354" t="str">
        <f t="shared" si="227"/>
        <v/>
      </c>
      <c r="N3354" s="4"/>
      <c r="U3354" s="69">
        <f t="shared" si="228"/>
        <v>0</v>
      </c>
      <c r="V3354" s="75">
        <f t="shared" si="226"/>
        <v>0</v>
      </c>
      <c r="W3354">
        <f>IFERROR(VLOOKUP($J3355,OSA!$BD:$BD,1,0),0)</f>
        <v>0</v>
      </c>
    </row>
    <row r="3355" spans="10:23" x14ac:dyDescent="0.35">
      <c r="J3355" t="str">
        <f t="shared" si="227"/>
        <v/>
      </c>
      <c r="N3355" s="4"/>
      <c r="U3355" s="69">
        <f t="shared" si="228"/>
        <v>0</v>
      </c>
      <c r="V3355" s="75">
        <f t="shared" si="226"/>
        <v>0</v>
      </c>
      <c r="W3355">
        <f>IFERROR(VLOOKUP($J3356,OSA!$BD:$BD,1,0),0)</f>
        <v>0</v>
      </c>
    </row>
    <row r="3356" spans="10:23" x14ac:dyDescent="0.35">
      <c r="J3356" t="str">
        <f t="shared" si="227"/>
        <v/>
      </c>
      <c r="N3356" s="4"/>
      <c r="U3356" s="69">
        <f t="shared" si="228"/>
        <v>0</v>
      </c>
      <c r="V3356" s="75">
        <f t="shared" si="226"/>
        <v>0</v>
      </c>
      <c r="W3356">
        <f>IFERROR(VLOOKUP($J3357,OSA!$BD:$BD,1,0),0)</f>
        <v>0</v>
      </c>
    </row>
    <row r="3357" spans="10:23" x14ac:dyDescent="0.35">
      <c r="J3357" t="str">
        <f t="shared" si="227"/>
        <v/>
      </c>
      <c r="N3357" s="4"/>
      <c r="U3357" s="69">
        <f t="shared" si="228"/>
        <v>0</v>
      </c>
      <c r="V3357" s="75">
        <f t="shared" si="226"/>
        <v>0</v>
      </c>
      <c r="W3357">
        <f>IFERROR(VLOOKUP($J3358,OSA!$BD:$BD,1,0),0)</f>
        <v>0</v>
      </c>
    </row>
    <row r="3358" spans="10:23" x14ac:dyDescent="0.35">
      <c r="J3358" t="str">
        <f t="shared" si="227"/>
        <v/>
      </c>
      <c r="N3358" s="4"/>
      <c r="U3358" s="69">
        <f t="shared" si="228"/>
        <v>0</v>
      </c>
      <c r="V3358" s="75">
        <f t="shared" si="226"/>
        <v>0</v>
      </c>
      <c r="W3358">
        <f>IFERROR(VLOOKUP($J3359,OSA!$BD:$BD,1,0),0)</f>
        <v>0</v>
      </c>
    </row>
    <row r="3359" spans="10:23" x14ac:dyDescent="0.35">
      <c r="J3359" t="str">
        <f t="shared" si="227"/>
        <v/>
      </c>
      <c r="N3359" s="4"/>
      <c r="U3359" s="69">
        <f t="shared" si="228"/>
        <v>0</v>
      </c>
      <c r="V3359" s="75">
        <f t="shared" si="226"/>
        <v>0</v>
      </c>
      <c r="W3359">
        <f>IFERROR(VLOOKUP($J3360,OSA!$BD:$BD,1,0),0)</f>
        <v>0</v>
      </c>
    </row>
    <row r="3360" spans="10:23" x14ac:dyDescent="0.35">
      <c r="J3360" t="str">
        <f t="shared" si="227"/>
        <v/>
      </c>
      <c r="N3360" s="4"/>
      <c r="U3360" s="69">
        <f t="shared" si="228"/>
        <v>0</v>
      </c>
      <c r="V3360" s="75">
        <f t="shared" si="226"/>
        <v>0</v>
      </c>
      <c r="W3360">
        <f>IFERROR(VLOOKUP($J3361,OSA!$BD:$BD,1,0),0)</f>
        <v>0</v>
      </c>
    </row>
    <row r="3361" spans="10:23" x14ac:dyDescent="0.35">
      <c r="J3361" t="str">
        <f t="shared" si="227"/>
        <v/>
      </c>
      <c r="N3361" s="4"/>
      <c r="U3361" s="69">
        <f t="shared" si="228"/>
        <v>0</v>
      </c>
      <c r="V3361" s="75">
        <f t="shared" si="226"/>
        <v>0</v>
      </c>
      <c r="W3361">
        <f>IFERROR(VLOOKUP($J3362,OSA!$BD:$BD,1,0),0)</f>
        <v>0</v>
      </c>
    </row>
    <row r="3362" spans="10:23" x14ac:dyDescent="0.35">
      <c r="J3362" t="str">
        <f t="shared" si="227"/>
        <v/>
      </c>
      <c r="N3362" s="4"/>
      <c r="U3362" s="69">
        <f t="shared" si="228"/>
        <v>0</v>
      </c>
      <c r="V3362" s="75">
        <f t="shared" si="226"/>
        <v>0</v>
      </c>
      <c r="W3362">
        <f>IFERROR(VLOOKUP($J3363,OSA!$BD:$BD,1,0),0)</f>
        <v>0</v>
      </c>
    </row>
    <row r="3363" spans="10:23" x14ac:dyDescent="0.35">
      <c r="J3363" t="str">
        <f t="shared" si="227"/>
        <v/>
      </c>
      <c r="N3363" s="4"/>
      <c r="U3363" s="69">
        <f t="shared" si="228"/>
        <v>0</v>
      </c>
      <c r="V3363" s="75">
        <f t="shared" si="226"/>
        <v>0</v>
      </c>
      <c r="W3363">
        <f>IFERROR(VLOOKUP($J3364,OSA!$BD:$BD,1,0),0)</f>
        <v>0</v>
      </c>
    </row>
    <row r="3364" spans="10:23" x14ac:dyDescent="0.35">
      <c r="J3364" t="str">
        <f t="shared" si="227"/>
        <v/>
      </c>
      <c r="N3364" s="4"/>
      <c r="U3364" s="69">
        <f t="shared" si="228"/>
        <v>0</v>
      </c>
      <c r="V3364" s="75">
        <f t="shared" si="226"/>
        <v>0</v>
      </c>
      <c r="W3364">
        <f>IFERROR(VLOOKUP($J3365,OSA!$BD:$BD,1,0),0)</f>
        <v>0</v>
      </c>
    </row>
    <row r="3365" spans="10:23" x14ac:dyDescent="0.35">
      <c r="J3365" t="str">
        <f t="shared" si="227"/>
        <v/>
      </c>
      <c r="N3365" s="4"/>
      <c r="U3365" s="69">
        <f t="shared" si="228"/>
        <v>0</v>
      </c>
      <c r="V3365" s="75">
        <f t="shared" si="226"/>
        <v>0</v>
      </c>
      <c r="W3365">
        <f>IFERROR(VLOOKUP($J3366,OSA!$BD:$BD,1,0),0)</f>
        <v>0</v>
      </c>
    </row>
    <row r="3366" spans="10:23" x14ac:dyDescent="0.35">
      <c r="J3366" t="str">
        <f t="shared" si="227"/>
        <v/>
      </c>
      <c r="N3366" s="4"/>
      <c r="U3366" s="69">
        <f t="shared" si="228"/>
        <v>0</v>
      </c>
      <c r="V3366" s="75">
        <f t="shared" si="226"/>
        <v>0</v>
      </c>
      <c r="W3366">
        <f>IFERROR(VLOOKUP($J3367,OSA!$BD:$BD,1,0),0)</f>
        <v>0</v>
      </c>
    </row>
    <row r="3367" spans="10:23" x14ac:dyDescent="0.35">
      <c r="J3367" t="str">
        <f t="shared" si="227"/>
        <v/>
      </c>
      <c r="N3367" s="4"/>
      <c r="U3367" s="69">
        <f t="shared" si="228"/>
        <v>0</v>
      </c>
      <c r="V3367" s="75">
        <f t="shared" ref="V3367:V3430" si="229">SUM(R3367:T3367)/3</f>
        <v>0</v>
      </c>
      <c r="W3367">
        <f>IFERROR(VLOOKUP($J3368,OSA!$BD:$BD,1,0),0)</f>
        <v>0</v>
      </c>
    </row>
    <row r="3368" spans="10:23" x14ac:dyDescent="0.35">
      <c r="J3368" t="str">
        <f t="shared" si="227"/>
        <v/>
      </c>
      <c r="N3368" s="4"/>
      <c r="U3368" s="69">
        <f t="shared" si="228"/>
        <v>0</v>
      </c>
      <c r="V3368" s="75">
        <f t="shared" si="229"/>
        <v>0</v>
      </c>
      <c r="W3368">
        <f>IFERROR(VLOOKUP($J3369,OSA!$BD:$BD,1,0),0)</f>
        <v>0</v>
      </c>
    </row>
    <row r="3369" spans="10:23" x14ac:dyDescent="0.35">
      <c r="J3369" t="str">
        <f t="shared" si="227"/>
        <v/>
      </c>
      <c r="N3369" s="4"/>
      <c r="U3369" s="69">
        <f t="shared" si="228"/>
        <v>0</v>
      </c>
      <c r="V3369" s="75">
        <f t="shared" si="229"/>
        <v>0</v>
      </c>
      <c r="W3369">
        <f>IFERROR(VLOOKUP($J3370,OSA!$BD:$BD,1,0),0)</f>
        <v>0</v>
      </c>
    </row>
    <row r="3370" spans="10:23" x14ac:dyDescent="0.35">
      <c r="J3370" t="str">
        <f t="shared" si="227"/>
        <v/>
      </c>
      <c r="N3370" s="4"/>
      <c r="U3370" s="69">
        <f t="shared" si="228"/>
        <v>0</v>
      </c>
      <c r="V3370" s="75">
        <f t="shared" si="229"/>
        <v>0</v>
      </c>
      <c r="W3370">
        <f>IFERROR(VLOOKUP($J3371,OSA!$BD:$BD,1,0),0)</f>
        <v>0</v>
      </c>
    </row>
    <row r="3371" spans="10:23" x14ac:dyDescent="0.35">
      <c r="J3371" t="str">
        <f t="shared" si="227"/>
        <v/>
      </c>
      <c r="N3371" s="4"/>
      <c r="U3371" s="69">
        <f t="shared" si="228"/>
        <v>0</v>
      </c>
      <c r="V3371" s="75">
        <f t="shared" si="229"/>
        <v>0</v>
      </c>
      <c r="W3371">
        <f>IFERROR(VLOOKUP($J3372,OSA!$BD:$BD,1,0),0)</f>
        <v>0</v>
      </c>
    </row>
    <row r="3372" spans="10:23" x14ac:dyDescent="0.35">
      <c r="J3372" t="str">
        <f t="shared" si="227"/>
        <v/>
      </c>
      <c r="N3372" s="4"/>
      <c r="U3372" s="69">
        <f t="shared" si="228"/>
        <v>0</v>
      </c>
      <c r="V3372" s="75">
        <f t="shared" si="229"/>
        <v>0</v>
      </c>
      <c r="W3372">
        <f>IFERROR(VLOOKUP($J3373,OSA!$BD:$BD,1,0),0)</f>
        <v>0</v>
      </c>
    </row>
    <row r="3373" spans="10:23" x14ac:dyDescent="0.35">
      <c r="J3373" t="str">
        <f t="shared" si="227"/>
        <v/>
      </c>
      <c r="N3373" s="4"/>
      <c r="U3373" s="69">
        <f t="shared" si="228"/>
        <v>0</v>
      </c>
      <c r="V3373" s="75">
        <f t="shared" si="229"/>
        <v>0</v>
      </c>
      <c r="W3373">
        <f>IFERROR(VLOOKUP($J3374,OSA!$BD:$BD,1,0),0)</f>
        <v>0</v>
      </c>
    </row>
    <row r="3374" spans="10:23" x14ac:dyDescent="0.35">
      <c r="J3374" t="str">
        <f t="shared" si="227"/>
        <v/>
      </c>
      <c r="N3374" s="4"/>
      <c r="U3374" s="69">
        <f t="shared" si="228"/>
        <v>0</v>
      </c>
      <c r="V3374" s="75">
        <f t="shared" si="229"/>
        <v>0</v>
      </c>
      <c r="W3374">
        <f>IFERROR(VLOOKUP($J3375,OSA!$BD:$BD,1,0),0)</f>
        <v>0</v>
      </c>
    </row>
    <row r="3375" spans="10:23" x14ac:dyDescent="0.35">
      <c r="J3375" t="str">
        <f t="shared" si="227"/>
        <v/>
      </c>
      <c r="N3375" s="4"/>
      <c r="U3375" s="69">
        <f t="shared" si="228"/>
        <v>0</v>
      </c>
      <c r="V3375" s="75">
        <f t="shared" si="229"/>
        <v>0</v>
      </c>
      <c r="W3375">
        <f>IFERROR(VLOOKUP($J3376,OSA!$BD:$BD,1,0),0)</f>
        <v>0</v>
      </c>
    </row>
    <row r="3376" spans="10:23" x14ac:dyDescent="0.35">
      <c r="J3376" t="str">
        <f t="shared" si="227"/>
        <v/>
      </c>
      <c r="N3376" s="4"/>
      <c r="U3376" s="69">
        <f t="shared" si="228"/>
        <v>0</v>
      </c>
      <c r="V3376" s="75">
        <f t="shared" si="229"/>
        <v>0</v>
      </c>
      <c r="W3376">
        <f>IFERROR(VLOOKUP($J3377,OSA!$BD:$BD,1,0),0)</f>
        <v>0</v>
      </c>
    </row>
    <row r="3377" spans="10:23" x14ac:dyDescent="0.35">
      <c r="J3377" t="str">
        <f t="shared" si="227"/>
        <v/>
      </c>
      <c r="N3377" s="4"/>
      <c r="U3377" s="69">
        <f t="shared" si="228"/>
        <v>0</v>
      </c>
      <c r="V3377" s="75">
        <f t="shared" si="229"/>
        <v>0</v>
      </c>
      <c r="W3377">
        <f>IFERROR(VLOOKUP($J3378,OSA!$BD:$BD,1,0),0)</f>
        <v>0</v>
      </c>
    </row>
    <row r="3378" spans="10:23" x14ac:dyDescent="0.35">
      <c r="J3378" t="str">
        <f t="shared" si="227"/>
        <v/>
      </c>
      <c r="N3378" s="4"/>
      <c r="U3378" s="69">
        <f t="shared" si="228"/>
        <v>0</v>
      </c>
      <c r="V3378" s="75">
        <f t="shared" si="229"/>
        <v>0</v>
      </c>
      <c r="W3378">
        <f>IFERROR(VLOOKUP($J3379,OSA!$BD:$BD,1,0),0)</f>
        <v>0</v>
      </c>
    </row>
    <row r="3379" spans="10:23" x14ac:dyDescent="0.35">
      <c r="J3379" t="str">
        <f t="shared" si="227"/>
        <v/>
      </c>
      <c r="N3379" s="4"/>
      <c r="U3379" s="69">
        <f t="shared" si="228"/>
        <v>0</v>
      </c>
      <c r="V3379" s="75">
        <f t="shared" si="229"/>
        <v>0</v>
      </c>
      <c r="W3379">
        <f>IFERROR(VLOOKUP($J3380,OSA!$BD:$BD,1,0),0)</f>
        <v>0</v>
      </c>
    </row>
    <row r="3380" spans="10:23" x14ac:dyDescent="0.35">
      <c r="J3380" t="str">
        <f t="shared" si="227"/>
        <v/>
      </c>
      <c r="N3380" s="4"/>
      <c r="U3380" s="69">
        <f t="shared" si="228"/>
        <v>0</v>
      </c>
      <c r="V3380" s="75">
        <f t="shared" si="229"/>
        <v>0</v>
      </c>
      <c r="W3380">
        <f>IFERROR(VLOOKUP($J3381,OSA!$BD:$BD,1,0),0)</f>
        <v>0</v>
      </c>
    </row>
    <row r="3381" spans="10:23" x14ac:dyDescent="0.35">
      <c r="J3381" t="str">
        <f t="shared" si="227"/>
        <v/>
      </c>
      <c r="N3381" s="4"/>
      <c r="U3381" s="69">
        <f t="shared" si="228"/>
        <v>0</v>
      </c>
      <c r="V3381" s="75">
        <f t="shared" si="229"/>
        <v>0</v>
      </c>
      <c r="W3381">
        <f>IFERROR(VLOOKUP($J3382,OSA!$BD:$BD,1,0),0)</f>
        <v>0</v>
      </c>
    </row>
    <row r="3382" spans="10:23" x14ac:dyDescent="0.35">
      <c r="J3382" t="str">
        <f t="shared" si="227"/>
        <v/>
      </c>
      <c r="N3382" s="4"/>
      <c r="U3382" s="69">
        <f t="shared" si="228"/>
        <v>0</v>
      </c>
      <c r="V3382" s="75">
        <f t="shared" si="229"/>
        <v>0</v>
      </c>
      <c r="W3382">
        <f>IFERROR(VLOOKUP($J3383,OSA!$BD:$BD,1,0),0)</f>
        <v>0</v>
      </c>
    </row>
    <row r="3383" spans="10:23" x14ac:dyDescent="0.35">
      <c r="J3383" t="str">
        <f t="shared" si="227"/>
        <v/>
      </c>
      <c r="N3383" s="4"/>
      <c r="U3383" s="69">
        <f t="shared" si="228"/>
        <v>0</v>
      </c>
      <c r="V3383" s="75">
        <f t="shared" si="229"/>
        <v>0</v>
      </c>
      <c r="W3383">
        <f>IFERROR(VLOOKUP($J3384,OSA!$BD:$BD,1,0),0)</f>
        <v>0</v>
      </c>
    </row>
    <row r="3384" spans="10:23" x14ac:dyDescent="0.35">
      <c r="J3384" t="str">
        <f t="shared" si="227"/>
        <v/>
      </c>
      <c r="N3384" s="4"/>
      <c r="U3384" s="69">
        <f t="shared" si="228"/>
        <v>0</v>
      </c>
      <c r="V3384" s="75">
        <f t="shared" si="229"/>
        <v>0</v>
      </c>
      <c r="W3384">
        <f>IFERROR(VLOOKUP($J3385,OSA!$BD:$BD,1,0),0)</f>
        <v>0</v>
      </c>
    </row>
    <row r="3385" spans="10:23" x14ac:dyDescent="0.35">
      <c r="J3385" t="str">
        <f t="shared" si="227"/>
        <v/>
      </c>
      <c r="N3385" s="4"/>
      <c r="U3385" s="69">
        <f t="shared" si="228"/>
        <v>0</v>
      </c>
      <c r="V3385" s="75">
        <f t="shared" si="229"/>
        <v>0</v>
      </c>
      <c r="W3385">
        <f>IFERROR(VLOOKUP($J3386,OSA!$BD:$BD,1,0),0)</f>
        <v>0</v>
      </c>
    </row>
    <row r="3386" spans="10:23" x14ac:dyDescent="0.35">
      <c r="J3386" t="str">
        <f t="shared" si="227"/>
        <v/>
      </c>
      <c r="N3386" s="4"/>
      <c r="U3386" s="69">
        <f t="shared" si="228"/>
        <v>0</v>
      </c>
      <c r="V3386" s="75">
        <f t="shared" si="229"/>
        <v>0</v>
      </c>
      <c r="W3386">
        <f>IFERROR(VLOOKUP($J3387,OSA!$BD:$BD,1,0),0)</f>
        <v>0</v>
      </c>
    </row>
    <row r="3387" spans="10:23" x14ac:dyDescent="0.35">
      <c r="J3387" t="str">
        <f t="shared" si="227"/>
        <v/>
      </c>
      <c r="N3387" s="4"/>
      <c r="U3387" s="69">
        <f t="shared" si="228"/>
        <v>0</v>
      </c>
      <c r="V3387" s="75">
        <f t="shared" si="229"/>
        <v>0</v>
      </c>
      <c r="W3387">
        <f>IFERROR(VLOOKUP($J3388,OSA!$BD:$BD,1,0),0)</f>
        <v>0</v>
      </c>
    </row>
    <row r="3388" spans="10:23" x14ac:dyDescent="0.35">
      <c r="J3388" t="str">
        <f t="shared" si="227"/>
        <v/>
      </c>
      <c r="N3388" s="4"/>
      <c r="U3388" s="69">
        <f t="shared" si="228"/>
        <v>0</v>
      </c>
      <c r="V3388" s="75">
        <f t="shared" si="229"/>
        <v>0</v>
      </c>
      <c r="W3388">
        <f>IFERROR(VLOOKUP($J3389,OSA!$BD:$BD,1,0),0)</f>
        <v>0</v>
      </c>
    </row>
    <row r="3389" spans="10:23" x14ac:dyDescent="0.35">
      <c r="J3389" t="str">
        <f t="shared" si="227"/>
        <v/>
      </c>
      <c r="N3389" s="4"/>
      <c r="U3389" s="69">
        <f t="shared" si="228"/>
        <v>0</v>
      </c>
      <c r="V3389" s="75">
        <f t="shared" si="229"/>
        <v>0</v>
      </c>
      <c r="W3389">
        <f>IFERROR(VLOOKUP($J3390,OSA!$BD:$BD,1,0),0)</f>
        <v>0</v>
      </c>
    </row>
    <row r="3390" spans="10:23" x14ac:dyDescent="0.35">
      <c r="J3390" t="str">
        <f t="shared" si="227"/>
        <v/>
      </c>
      <c r="N3390" s="4"/>
      <c r="U3390" s="69">
        <f t="shared" si="228"/>
        <v>0</v>
      </c>
      <c r="V3390" s="75">
        <f t="shared" si="229"/>
        <v>0</v>
      </c>
      <c r="W3390">
        <f>IFERROR(VLOOKUP($J3391,OSA!$BD:$BD,1,0),0)</f>
        <v>0</v>
      </c>
    </row>
    <row r="3391" spans="10:23" x14ac:dyDescent="0.35">
      <c r="J3391" t="str">
        <f t="shared" si="227"/>
        <v/>
      </c>
      <c r="N3391" s="4"/>
      <c r="U3391" s="69">
        <f t="shared" si="228"/>
        <v>0</v>
      </c>
      <c r="V3391" s="75">
        <f t="shared" si="229"/>
        <v>0</v>
      </c>
      <c r="W3391">
        <f>IFERROR(VLOOKUP($J3392,OSA!$BD:$BD,1,0),0)</f>
        <v>0</v>
      </c>
    </row>
    <row r="3392" spans="10:23" x14ac:dyDescent="0.35">
      <c r="J3392" t="str">
        <f t="shared" si="227"/>
        <v/>
      </c>
      <c r="N3392" s="4"/>
      <c r="U3392" s="69">
        <f t="shared" si="228"/>
        <v>0</v>
      </c>
      <c r="V3392" s="75">
        <f t="shared" si="229"/>
        <v>0</v>
      </c>
      <c r="W3392">
        <f>IFERROR(VLOOKUP($J3393,OSA!$BD:$BD,1,0),0)</f>
        <v>0</v>
      </c>
    </row>
    <row r="3393" spans="10:23" x14ac:dyDescent="0.35">
      <c r="J3393" t="str">
        <f t="shared" si="227"/>
        <v/>
      </c>
      <c r="N3393" s="4"/>
      <c r="U3393" s="69">
        <f t="shared" si="228"/>
        <v>0</v>
      </c>
      <c r="V3393" s="75">
        <f t="shared" si="229"/>
        <v>0</v>
      </c>
      <c r="W3393">
        <f>IFERROR(VLOOKUP($J3394,OSA!$BD:$BD,1,0),0)</f>
        <v>0</v>
      </c>
    </row>
    <row r="3394" spans="10:23" x14ac:dyDescent="0.35">
      <c r="J3394" t="str">
        <f t="shared" si="227"/>
        <v/>
      </c>
      <c r="N3394" s="4"/>
      <c r="U3394" s="69">
        <f t="shared" si="228"/>
        <v>0</v>
      </c>
      <c r="V3394" s="75">
        <f t="shared" si="229"/>
        <v>0</v>
      </c>
      <c r="W3394">
        <f>IFERROR(VLOOKUP($J3395,OSA!$BD:$BD,1,0),0)</f>
        <v>0</v>
      </c>
    </row>
    <row r="3395" spans="10:23" x14ac:dyDescent="0.35">
      <c r="J3395" t="str">
        <f t="shared" si="227"/>
        <v/>
      </c>
      <c r="N3395" s="4"/>
      <c r="U3395" s="69">
        <f t="shared" si="228"/>
        <v>0</v>
      </c>
      <c r="V3395" s="75">
        <f t="shared" si="229"/>
        <v>0</v>
      </c>
      <c r="W3395">
        <f>IFERROR(VLOOKUP($J3396,OSA!$BD:$BD,1,0),0)</f>
        <v>0</v>
      </c>
    </row>
    <row r="3396" spans="10:23" x14ac:dyDescent="0.35">
      <c r="J3396" t="str">
        <f t="shared" si="227"/>
        <v/>
      </c>
      <c r="N3396" s="4"/>
      <c r="U3396" s="69">
        <f t="shared" si="228"/>
        <v>0</v>
      </c>
      <c r="V3396" s="75">
        <f t="shared" si="229"/>
        <v>0</v>
      </c>
      <c r="W3396">
        <f>IFERROR(VLOOKUP($J3397,OSA!$BD:$BD,1,0),0)</f>
        <v>0</v>
      </c>
    </row>
    <row r="3397" spans="10:23" x14ac:dyDescent="0.35">
      <c r="J3397" t="str">
        <f t="shared" si="227"/>
        <v/>
      </c>
      <c r="N3397" s="4"/>
      <c r="U3397" s="69">
        <f t="shared" si="228"/>
        <v>0</v>
      </c>
      <c r="V3397" s="75">
        <f t="shared" si="229"/>
        <v>0</v>
      </c>
      <c r="W3397">
        <f>IFERROR(VLOOKUP($J3398,OSA!$BD:$BD,1,0),0)</f>
        <v>0</v>
      </c>
    </row>
    <row r="3398" spans="10:23" x14ac:dyDescent="0.35">
      <c r="J3398" t="str">
        <f t="shared" si="227"/>
        <v/>
      </c>
      <c r="N3398" s="4"/>
      <c r="U3398" s="69">
        <f t="shared" si="228"/>
        <v>0</v>
      </c>
      <c r="V3398" s="75">
        <f t="shared" si="229"/>
        <v>0</v>
      </c>
      <c r="W3398">
        <f>IFERROR(VLOOKUP($J3399,OSA!$BD:$BD,1,0),0)</f>
        <v>0</v>
      </c>
    </row>
    <row r="3399" spans="10:23" x14ac:dyDescent="0.35">
      <c r="J3399" t="str">
        <f t="shared" si="227"/>
        <v/>
      </c>
      <c r="N3399" s="4"/>
      <c r="U3399" s="69">
        <f t="shared" si="228"/>
        <v>0</v>
      </c>
      <c r="V3399" s="75">
        <f t="shared" si="229"/>
        <v>0</v>
      </c>
      <c r="W3399">
        <f>IFERROR(VLOOKUP($J3400,OSA!$BD:$BD,1,0),0)</f>
        <v>0</v>
      </c>
    </row>
    <row r="3400" spans="10:23" x14ac:dyDescent="0.35">
      <c r="J3400" t="str">
        <f t="shared" si="227"/>
        <v/>
      </c>
      <c r="N3400" s="4"/>
      <c r="U3400" s="69">
        <f t="shared" si="228"/>
        <v>0</v>
      </c>
      <c r="V3400" s="75">
        <f t="shared" si="229"/>
        <v>0</v>
      </c>
      <c r="W3400">
        <f>IFERROR(VLOOKUP($J3401,OSA!$BD:$BD,1,0),0)</f>
        <v>0</v>
      </c>
    </row>
    <row r="3401" spans="10:23" x14ac:dyDescent="0.35">
      <c r="J3401" t="str">
        <f t="shared" si="227"/>
        <v/>
      </c>
      <c r="N3401" s="4"/>
      <c r="U3401" s="69">
        <f t="shared" si="228"/>
        <v>0</v>
      </c>
      <c r="V3401" s="75">
        <f t="shared" si="229"/>
        <v>0</v>
      </c>
      <c r="W3401">
        <f>IFERROR(VLOOKUP($J3402,OSA!$BD:$BD,1,0),0)</f>
        <v>0</v>
      </c>
    </row>
    <row r="3402" spans="10:23" x14ac:dyDescent="0.35">
      <c r="J3402" t="str">
        <f t="shared" si="227"/>
        <v/>
      </c>
      <c r="N3402" s="4"/>
      <c r="U3402" s="69">
        <f t="shared" si="228"/>
        <v>0</v>
      </c>
      <c r="V3402" s="75">
        <f t="shared" si="229"/>
        <v>0</v>
      </c>
      <c r="W3402">
        <f>IFERROR(VLOOKUP($J3403,OSA!$BD:$BD,1,0),0)</f>
        <v>0</v>
      </c>
    </row>
    <row r="3403" spans="10:23" x14ac:dyDescent="0.35">
      <c r="J3403" t="str">
        <f t="shared" si="227"/>
        <v/>
      </c>
      <c r="N3403" s="4"/>
      <c r="U3403" s="69">
        <f t="shared" si="228"/>
        <v>0</v>
      </c>
      <c r="V3403" s="75">
        <f t="shared" si="229"/>
        <v>0</v>
      </c>
      <c r="W3403">
        <f>IFERROR(VLOOKUP($J3404,OSA!$BD:$BD,1,0),0)</f>
        <v>0</v>
      </c>
    </row>
    <row r="3404" spans="10:23" x14ac:dyDescent="0.35">
      <c r="J3404" t="str">
        <f t="shared" ref="J3404:J3467" si="230">K3404&amp;N3404</f>
        <v/>
      </c>
      <c r="N3404" s="4"/>
      <c r="U3404" s="69">
        <f t="shared" si="228"/>
        <v>0</v>
      </c>
      <c r="V3404" s="75">
        <f t="shared" si="229"/>
        <v>0</v>
      </c>
      <c r="W3404">
        <f>IFERROR(VLOOKUP($J3405,OSA!$BD:$BD,1,0),0)</f>
        <v>0</v>
      </c>
    </row>
    <row r="3405" spans="10:23" x14ac:dyDescent="0.35">
      <c r="J3405" t="str">
        <f t="shared" si="230"/>
        <v/>
      </c>
      <c r="N3405" s="4"/>
      <c r="U3405" s="69">
        <f t="shared" si="228"/>
        <v>0</v>
      </c>
      <c r="V3405" s="75">
        <f t="shared" si="229"/>
        <v>0</v>
      </c>
      <c r="W3405">
        <f>IFERROR(VLOOKUP($J3406,OSA!$BD:$BD,1,0),0)</f>
        <v>0</v>
      </c>
    </row>
    <row r="3406" spans="10:23" x14ac:dyDescent="0.35">
      <c r="J3406" t="str">
        <f t="shared" si="230"/>
        <v/>
      </c>
      <c r="N3406" s="4"/>
      <c r="U3406" s="69">
        <f t="shared" ref="U3406:U3469" si="231">SUM(O3406:Q3406)/3</f>
        <v>0</v>
      </c>
      <c r="V3406" s="75">
        <f t="shared" si="229"/>
        <v>0</v>
      </c>
      <c r="W3406">
        <f>IFERROR(VLOOKUP($J3407,OSA!$BD:$BD,1,0),0)</f>
        <v>0</v>
      </c>
    </row>
    <row r="3407" spans="10:23" x14ac:dyDescent="0.35">
      <c r="J3407" t="str">
        <f t="shared" si="230"/>
        <v/>
      </c>
      <c r="N3407" s="4"/>
      <c r="U3407" s="69">
        <f t="shared" si="231"/>
        <v>0</v>
      </c>
      <c r="V3407" s="75">
        <f t="shared" si="229"/>
        <v>0</v>
      </c>
      <c r="W3407">
        <f>IFERROR(VLOOKUP($J3408,OSA!$BD:$BD,1,0),0)</f>
        <v>0</v>
      </c>
    </row>
    <row r="3408" spans="10:23" x14ac:dyDescent="0.35">
      <c r="J3408" t="str">
        <f t="shared" si="230"/>
        <v/>
      </c>
      <c r="N3408" s="4"/>
      <c r="U3408" s="69">
        <f t="shared" si="231"/>
        <v>0</v>
      </c>
      <c r="V3408" s="75">
        <f t="shared" si="229"/>
        <v>0</v>
      </c>
      <c r="W3408">
        <f>IFERROR(VLOOKUP($J3409,OSA!$BD:$BD,1,0),0)</f>
        <v>0</v>
      </c>
    </row>
    <row r="3409" spans="10:23" x14ac:dyDescent="0.35">
      <c r="J3409" t="str">
        <f t="shared" si="230"/>
        <v/>
      </c>
      <c r="N3409" s="4"/>
      <c r="U3409" s="69">
        <f t="shared" si="231"/>
        <v>0</v>
      </c>
      <c r="V3409" s="75">
        <f t="shared" si="229"/>
        <v>0</v>
      </c>
      <c r="W3409">
        <f>IFERROR(VLOOKUP($J3410,OSA!$BD:$BD,1,0),0)</f>
        <v>0</v>
      </c>
    </row>
    <row r="3410" spans="10:23" x14ac:dyDescent="0.35">
      <c r="J3410" t="str">
        <f t="shared" si="230"/>
        <v/>
      </c>
      <c r="N3410" s="4"/>
      <c r="U3410" s="69">
        <f t="shared" si="231"/>
        <v>0</v>
      </c>
      <c r="V3410" s="75">
        <f t="shared" si="229"/>
        <v>0</v>
      </c>
      <c r="W3410">
        <f>IFERROR(VLOOKUP($J3411,OSA!$BD:$BD,1,0),0)</f>
        <v>0</v>
      </c>
    </row>
    <row r="3411" spans="10:23" x14ac:dyDescent="0.35">
      <c r="J3411" t="str">
        <f t="shared" si="230"/>
        <v/>
      </c>
      <c r="N3411" s="4"/>
      <c r="U3411" s="69">
        <f t="shared" si="231"/>
        <v>0</v>
      </c>
      <c r="V3411" s="75">
        <f t="shared" si="229"/>
        <v>0</v>
      </c>
      <c r="W3411">
        <f>IFERROR(VLOOKUP($J3412,OSA!$BD:$BD,1,0),0)</f>
        <v>0</v>
      </c>
    </row>
    <row r="3412" spans="10:23" x14ac:dyDescent="0.35">
      <c r="J3412" t="str">
        <f t="shared" si="230"/>
        <v/>
      </c>
      <c r="N3412" s="4"/>
      <c r="U3412" s="69">
        <f t="shared" si="231"/>
        <v>0</v>
      </c>
      <c r="V3412" s="75">
        <f t="shared" si="229"/>
        <v>0</v>
      </c>
      <c r="W3412">
        <f>IFERROR(VLOOKUP($J3413,OSA!$BD:$BD,1,0),0)</f>
        <v>0</v>
      </c>
    </row>
    <row r="3413" spans="10:23" x14ac:dyDescent="0.35">
      <c r="J3413" t="str">
        <f t="shared" si="230"/>
        <v/>
      </c>
      <c r="N3413" s="4"/>
      <c r="U3413" s="69">
        <f t="shared" si="231"/>
        <v>0</v>
      </c>
      <c r="V3413" s="75">
        <f t="shared" si="229"/>
        <v>0</v>
      </c>
      <c r="W3413">
        <f>IFERROR(VLOOKUP($J3414,OSA!$BD:$BD,1,0),0)</f>
        <v>0</v>
      </c>
    </row>
    <row r="3414" spans="10:23" x14ac:dyDescent="0.35">
      <c r="J3414" t="str">
        <f t="shared" si="230"/>
        <v/>
      </c>
      <c r="N3414" s="4"/>
      <c r="U3414" s="69">
        <f t="shared" si="231"/>
        <v>0</v>
      </c>
      <c r="V3414" s="75">
        <f t="shared" si="229"/>
        <v>0</v>
      </c>
      <c r="W3414">
        <f>IFERROR(VLOOKUP($J3415,OSA!$BD:$BD,1,0),0)</f>
        <v>0</v>
      </c>
    </row>
    <row r="3415" spans="10:23" x14ac:dyDescent="0.35">
      <c r="J3415" t="str">
        <f t="shared" si="230"/>
        <v/>
      </c>
      <c r="N3415" s="4"/>
      <c r="U3415" s="69">
        <f t="shared" si="231"/>
        <v>0</v>
      </c>
      <c r="V3415" s="75">
        <f t="shared" si="229"/>
        <v>0</v>
      </c>
      <c r="W3415">
        <f>IFERROR(VLOOKUP($J3416,OSA!$BD:$BD,1,0),0)</f>
        <v>0</v>
      </c>
    </row>
    <row r="3416" spans="10:23" x14ac:dyDescent="0.35">
      <c r="J3416" t="str">
        <f t="shared" si="230"/>
        <v/>
      </c>
      <c r="N3416" s="4"/>
      <c r="U3416" s="69">
        <f t="shared" si="231"/>
        <v>0</v>
      </c>
      <c r="V3416" s="75">
        <f t="shared" si="229"/>
        <v>0</v>
      </c>
      <c r="W3416">
        <f>IFERROR(VLOOKUP($J3417,OSA!$BD:$BD,1,0),0)</f>
        <v>0</v>
      </c>
    </row>
    <row r="3417" spans="10:23" x14ac:dyDescent="0.35">
      <c r="J3417" t="str">
        <f t="shared" si="230"/>
        <v/>
      </c>
      <c r="N3417" s="4"/>
      <c r="U3417" s="69">
        <f t="shared" si="231"/>
        <v>0</v>
      </c>
      <c r="V3417" s="75">
        <f t="shared" si="229"/>
        <v>0</v>
      </c>
      <c r="W3417">
        <f>IFERROR(VLOOKUP($J3418,OSA!$BD:$BD,1,0),0)</f>
        <v>0</v>
      </c>
    </row>
    <row r="3418" spans="10:23" x14ac:dyDescent="0.35">
      <c r="J3418" t="str">
        <f t="shared" si="230"/>
        <v/>
      </c>
      <c r="N3418" s="4"/>
      <c r="U3418" s="69">
        <f t="shared" si="231"/>
        <v>0</v>
      </c>
      <c r="V3418" s="75">
        <f t="shared" si="229"/>
        <v>0</v>
      </c>
      <c r="W3418">
        <f>IFERROR(VLOOKUP($J3419,OSA!$BD:$BD,1,0),0)</f>
        <v>0</v>
      </c>
    </row>
    <row r="3419" spans="10:23" x14ac:dyDescent="0.35">
      <c r="J3419" t="str">
        <f t="shared" si="230"/>
        <v/>
      </c>
      <c r="N3419" s="4"/>
      <c r="U3419" s="69">
        <f t="shared" si="231"/>
        <v>0</v>
      </c>
      <c r="V3419" s="75">
        <f t="shared" si="229"/>
        <v>0</v>
      </c>
      <c r="W3419">
        <f>IFERROR(VLOOKUP($J3420,OSA!$BD:$BD,1,0),0)</f>
        <v>0</v>
      </c>
    </row>
    <row r="3420" spans="10:23" x14ac:dyDescent="0.35">
      <c r="J3420" t="str">
        <f t="shared" si="230"/>
        <v/>
      </c>
      <c r="N3420" s="4"/>
      <c r="U3420" s="69">
        <f t="shared" si="231"/>
        <v>0</v>
      </c>
      <c r="V3420" s="75">
        <f t="shared" si="229"/>
        <v>0</v>
      </c>
      <c r="W3420">
        <f>IFERROR(VLOOKUP($J3421,OSA!$BD:$BD,1,0),0)</f>
        <v>0</v>
      </c>
    </row>
    <row r="3421" spans="10:23" x14ac:dyDescent="0.35">
      <c r="J3421" t="str">
        <f t="shared" si="230"/>
        <v/>
      </c>
      <c r="N3421" s="4"/>
      <c r="U3421" s="69">
        <f t="shared" si="231"/>
        <v>0</v>
      </c>
      <c r="V3421" s="75">
        <f t="shared" si="229"/>
        <v>0</v>
      </c>
      <c r="W3421">
        <f>IFERROR(VLOOKUP($J3422,OSA!$BD:$BD,1,0),0)</f>
        <v>0</v>
      </c>
    </row>
    <row r="3422" spans="10:23" x14ac:dyDescent="0.35">
      <c r="J3422" t="str">
        <f t="shared" si="230"/>
        <v/>
      </c>
      <c r="N3422" s="4"/>
      <c r="U3422" s="69">
        <f t="shared" si="231"/>
        <v>0</v>
      </c>
      <c r="V3422" s="75">
        <f t="shared" si="229"/>
        <v>0</v>
      </c>
      <c r="W3422">
        <f>IFERROR(VLOOKUP($J3423,OSA!$BD:$BD,1,0),0)</f>
        <v>0</v>
      </c>
    </row>
    <row r="3423" spans="10:23" x14ac:dyDescent="0.35">
      <c r="J3423" t="str">
        <f t="shared" si="230"/>
        <v/>
      </c>
      <c r="N3423" s="4"/>
      <c r="U3423" s="69">
        <f t="shared" si="231"/>
        <v>0</v>
      </c>
      <c r="V3423" s="75">
        <f t="shared" si="229"/>
        <v>0</v>
      </c>
      <c r="W3423">
        <f>IFERROR(VLOOKUP($J3424,OSA!$BD:$BD,1,0),0)</f>
        <v>0</v>
      </c>
    </row>
    <row r="3424" spans="10:23" x14ac:dyDescent="0.35">
      <c r="J3424" t="str">
        <f t="shared" si="230"/>
        <v/>
      </c>
      <c r="N3424" s="4"/>
      <c r="U3424" s="69">
        <f t="shared" si="231"/>
        <v>0</v>
      </c>
      <c r="V3424" s="75">
        <f t="shared" si="229"/>
        <v>0</v>
      </c>
      <c r="W3424">
        <f>IFERROR(VLOOKUP($J3425,OSA!$BD:$BD,1,0),0)</f>
        <v>0</v>
      </c>
    </row>
    <row r="3425" spans="10:23" x14ac:dyDescent="0.35">
      <c r="J3425" t="str">
        <f t="shared" si="230"/>
        <v/>
      </c>
      <c r="N3425" s="4"/>
      <c r="U3425" s="69">
        <f t="shared" si="231"/>
        <v>0</v>
      </c>
      <c r="V3425" s="75">
        <f t="shared" si="229"/>
        <v>0</v>
      </c>
      <c r="W3425">
        <f>IFERROR(VLOOKUP($J3426,OSA!$BD:$BD,1,0),0)</f>
        <v>0</v>
      </c>
    </row>
    <row r="3426" spans="10:23" x14ac:dyDescent="0.35">
      <c r="J3426" t="str">
        <f t="shared" si="230"/>
        <v/>
      </c>
      <c r="N3426" s="4"/>
      <c r="U3426" s="69">
        <f t="shared" si="231"/>
        <v>0</v>
      </c>
      <c r="V3426" s="75">
        <f t="shared" si="229"/>
        <v>0</v>
      </c>
      <c r="W3426">
        <f>IFERROR(VLOOKUP($J3427,OSA!$BD:$BD,1,0),0)</f>
        <v>0</v>
      </c>
    </row>
    <row r="3427" spans="10:23" x14ac:dyDescent="0.35">
      <c r="J3427" t="str">
        <f t="shared" si="230"/>
        <v/>
      </c>
      <c r="N3427" s="4"/>
      <c r="U3427" s="69">
        <f t="shared" si="231"/>
        <v>0</v>
      </c>
      <c r="V3427" s="75">
        <f t="shared" si="229"/>
        <v>0</v>
      </c>
      <c r="W3427">
        <f>IFERROR(VLOOKUP($J3428,OSA!$BD:$BD,1,0),0)</f>
        <v>0</v>
      </c>
    </row>
    <row r="3428" spans="10:23" x14ac:dyDescent="0.35">
      <c r="J3428" t="str">
        <f t="shared" si="230"/>
        <v/>
      </c>
      <c r="N3428" s="4"/>
      <c r="U3428" s="69">
        <f t="shared" si="231"/>
        <v>0</v>
      </c>
      <c r="V3428" s="75">
        <f t="shared" si="229"/>
        <v>0</v>
      </c>
      <c r="W3428">
        <f>IFERROR(VLOOKUP($J3429,OSA!$BD:$BD,1,0),0)</f>
        <v>0</v>
      </c>
    </row>
    <row r="3429" spans="10:23" x14ac:dyDescent="0.35">
      <c r="J3429" t="str">
        <f t="shared" si="230"/>
        <v/>
      </c>
      <c r="N3429" s="4"/>
      <c r="U3429" s="69">
        <f t="shared" si="231"/>
        <v>0</v>
      </c>
      <c r="V3429" s="75">
        <f t="shared" si="229"/>
        <v>0</v>
      </c>
      <c r="W3429">
        <f>IFERROR(VLOOKUP($J3430,OSA!$BD:$BD,1,0),0)</f>
        <v>0</v>
      </c>
    </row>
    <row r="3430" spans="10:23" x14ac:dyDescent="0.35">
      <c r="J3430" t="str">
        <f t="shared" si="230"/>
        <v/>
      </c>
      <c r="N3430" s="4"/>
      <c r="U3430" s="69">
        <f t="shared" si="231"/>
        <v>0</v>
      </c>
      <c r="V3430" s="75">
        <f t="shared" si="229"/>
        <v>0</v>
      </c>
      <c r="W3430">
        <f>IFERROR(VLOOKUP($J3431,OSA!$BD:$BD,1,0),0)</f>
        <v>0</v>
      </c>
    </row>
    <row r="3431" spans="10:23" x14ac:dyDescent="0.35">
      <c r="J3431" t="str">
        <f t="shared" si="230"/>
        <v/>
      </c>
      <c r="N3431" s="4"/>
      <c r="U3431" s="69">
        <f t="shared" si="231"/>
        <v>0</v>
      </c>
      <c r="V3431" s="75">
        <f t="shared" ref="V3431:V3494" si="232">SUM(R3431:T3431)/3</f>
        <v>0</v>
      </c>
      <c r="W3431">
        <f>IFERROR(VLOOKUP($J3432,OSA!$BD:$BD,1,0),0)</f>
        <v>0</v>
      </c>
    </row>
    <row r="3432" spans="10:23" x14ac:dyDescent="0.35">
      <c r="J3432" t="str">
        <f t="shared" si="230"/>
        <v/>
      </c>
      <c r="N3432" s="4"/>
      <c r="U3432" s="69">
        <f t="shared" si="231"/>
        <v>0</v>
      </c>
      <c r="V3432" s="75">
        <f t="shared" si="232"/>
        <v>0</v>
      </c>
      <c r="W3432">
        <f>IFERROR(VLOOKUP($J3433,OSA!$BD:$BD,1,0),0)</f>
        <v>0</v>
      </c>
    </row>
    <row r="3433" spans="10:23" x14ac:dyDescent="0.35">
      <c r="J3433" t="str">
        <f t="shared" si="230"/>
        <v/>
      </c>
      <c r="N3433" s="4"/>
      <c r="U3433" s="69">
        <f t="shared" si="231"/>
        <v>0</v>
      </c>
      <c r="V3433" s="75">
        <f t="shared" si="232"/>
        <v>0</v>
      </c>
      <c r="W3433">
        <f>IFERROR(VLOOKUP($J3434,OSA!$BD:$BD,1,0),0)</f>
        <v>0</v>
      </c>
    </row>
    <row r="3434" spans="10:23" x14ac:dyDescent="0.35">
      <c r="J3434" t="str">
        <f t="shared" si="230"/>
        <v/>
      </c>
      <c r="N3434" s="4"/>
      <c r="U3434" s="69">
        <f t="shared" si="231"/>
        <v>0</v>
      </c>
      <c r="V3434" s="75">
        <f t="shared" si="232"/>
        <v>0</v>
      </c>
      <c r="W3434">
        <f>IFERROR(VLOOKUP($J3435,OSA!$BD:$BD,1,0),0)</f>
        <v>0</v>
      </c>
    </row>
    <row r="3435" spans="10:23" x14ac:dyDescent="0.35">
      <c r="J3435" t="str">
        <f t="shared" si="230"/>
        <v/>
      </c>
      <c r="N3435" s="4"/>
      <c r="U3435" s="69">
        <f t="shared" si="231"/>
        <v>0</v>
      </c>
      <c r="V3435" s="75">
        <f t="shared" si="232"/>
        <v>0</v>
      </c>
      <c r="W3435">
        <f>IFERROR(VLOOKUP($J3436,OSA!$BD:$BD,1,0),0)</f>
        <v>0</v>
      </c>
    </row>
    <row r="3436" spans="10:23" x14ac:dyDescent="0.35">
      <c r="J3436" t="str">
        <f t="shared" si="230"/>
        <v/>
      </c>
      <c r="N3436" s="4"/>
      <c r="U3436" s="69">
        <f t="shared" si="231"/>
        <v>0</v>
      </c>
      <c r="V3436" s="75">
        <f t="shared" si="232"/>
        <v>0</v>
      </c>
      <c r="W3436">
        <f>IFERROR(VLOOKUP($J3437,OSA!$BD:$BD,1,0),0)</f>
        <v>0</v>
      </c>
    </row>
    <row r="3437" spans="10:23" x14ac:dyDescent="0.35">
      <c r="J3437" t="str">
        <f t="shared" si="230"/>
        <v/>
      </c>
      <c r="N3437" s="4"/>
      <c r="U3437" s="69">
        <f t="shared" si="231"/>
        <v>0</v>
      </c>
      <c r="V3437" s="75">
        <f t="shared" si="232"/>
        <v>0</v>
      </c>
      <c r="W3437">
        <f>IFERROR(VLOOKUP($J3438,OSA!$BD:$BD,1,0),0)</f>
        <v>0</v>
      </c>
    </row>
    <row r="3438" spans="10:23" x14ac:dyDescent="0.35">
      <c r="J3438" t="str">
        <f t="shared" si="230"/>
        <v/>
      </c>
      <c r="N3438" s="4"/>
      <c r="U3438" s="69">
        <f t="shared" si="231"/>
        <v>0</v>
      </c>
      <c r="V3438" s="75">
        <f t="shared" si="232"/>
        <v>0</v>
      </c>
      <c r="W3438">
        <f>IFERROR(VLOOKUP($J3439,OSA!$BD:$BD,1,0),0)</f>
        <v>0</v>
      </c>
    </row>
    <row r="3439" spans="10:23" x14ac:dyDescent="0.35">
      <c r="J3439" t="str">
        <f t="shared" si="230"/>
        <v/>
      </c>
      <c r="N3439" s="4"/>
      <c r="U3439" s="69">
        <f t="shared" si="231"/>
        <v>0</v>
      </c>
      <c r="V3439" s="75">
        <f t="shared" si="232"/>
        <v>0</v>
      </c>
      <c r="W3439">
        <f>IFERROR(VLOOKUP($J3440,OSA!$BD:$BD,1,0),0)</f>
        <v>0</v>
      </c>
    </row>
    <row r="3440" spans="10:23" x14ac:dyDescent="0.35">
      <c r="J3440" t="str">
        <f t="shared" si="230"/>
        <v/>
      </c>
      <c r="N3440" s="4"/>
      <c r="U3440" s="69">
        <f t="shared" si="231"/>
        <v>0</v>
      </c>
      <c r="V3440" s="75">
        <f t="shared" si="232"/>
        <v>0</v>
      </c>
      <c r="W3440">
        <f>IFERROR(VLOOKUP($J3441,OSA!$BD:$BD,1,0),0)</f>
        <v>0</v>
      </c>
    </row>
    <row r="3441" spans="10:23" x14ac:dyDescent="0.35">
      <c r="J3441" t="str">
        <f t="shared" si="230"/>
        <v/>
      </c>
      <c r="N3441" s="4"/>
      <c r="U3441" s="69">
        <f t="shared" si="231"/>
        <v>0</v>
      </c>
      <c r="V3441" s="75">
        <f t="shared" si="232"/>
        <v>0</v>
      </c>
      <c r="W3441">
        <f>IFERROR(VLOOKUP($J3442,OSA!$BD:$BD,1,0),0)</f>
        <v>0</v>
      </c>
    </row>
    <row r="3442" spans="10:23" x14ac:dyDescent="0.35">
      <c r="J3442" t="str">
        <f t="shared" si="230"/>
        <v/>
      </c>
      <c r="N3442" s="4"/>
      <c r="U3442" s="69">
        <f t="shared" si="231"/>
        <v>0</v>
      </c>
      <c r="V3442" s="75">
        <f t="shared" si="232"/>
        <v>0</v>
      </c>
      <c r="W3442">
        <f>IFERROR(VLOOKUP($J3443,OSA!$BD:$BD,1,0),0)</f>
        <v>0</v>
      </c>
    </row>
    <row r="3443" spans="10:23" x14ac:dyDescent="0.35">
      <c r="J3443" t="str">
        <f t="shared" si="230"/>
        <v/>
      </c>
      <c r="N3443" s="4"/>
      <c r="U3443" s="69">
        <f t="shared" si="231"/>
        <v>0</v>
      </c>
      <c r="V3443" s="75">
        <f t="shared" si="232"/>
        <v>0</v>
      </c>
      <c r="W3443">
        <f>IFERROR(VLOOKUP($J3444,OSA!$BD:$BD,1,0),0)</f>
        <v>0</v>
      </c>
    </row>
    <row r="3444" spans="10:23" x14ac:dyDescent="0.35">
      <c r="J3444" t="str">
        <f t="shared" si="230"/>
        <v/>
      </c>
      <c r="N3444" s="4"/>
      <c r="U3444" s="69">
        <f t="shared" si="231"/>
        <v>0</v>
      </c>
      <c r="V3444" s="75">
        <f t="shared" si="232"/>
        <v>0</v>
      </c>
      <c r="W3444">
        <f>IFERROR(VLOOKUP($J3445,OSA!$BD:$BD,1,0),0)</f>
        <v>0</v>
      </c>
    </row>
    <row r="3445" spans="10:23" x14ac:dyDescent="0.35">
      <c r="J3445" t="str">
        <f t="shared" si="230"/>
        <v/>
      </c>
      <c r="N3445" s="4"/>
      <c r="U3445" s="69">
        <f t="shared" si="231"/>
        <v>0</v>
      </c>
      <c r="V3445" s="75">
        <f t="shared" si="232"/>
        <v>0</v>
      </c>
      <c r="W3445">
        <f>IFERROR(VLOOKUP($J3446,OSA!$BD:$BD,1,0),0)</f>
        <v>0</v>
      </c>
    </row>
    <row r="3446" spans="10:23" x14ac:dyDescent="0.35">
      <c r="J3446" t="str">
        <f t="shared" si="230"/>
        <v/>
      </c>
      <c r="N3446" s="4"/>
      <c r="U3446" s="69">
        <f t="shared" si="231"/>
        <v>0</v>
      </c>
      <c r="V3446" s="75">
        <f t="shared" si="232"/>
        <v>0</v>
      </c>
      <c r="W3446">
        <f>IFERROR(VLOOKUP($J3447,OSA!$BD:$BD,1,0),0)</f>
        <v>0</v>
      </c>
    </row>
    <row r="3447" spans="10:23" x14ac:dyDescent="0.35">
      <c r="J3447" t="str">
        <f t="shared" si="230"/>
        <v/>
      </c>
      <c r="N3447" s="4"/>
      <c r="U3447" s="69">
        <f t="shared" si="231"/>
        <v>0</v>
      </c>
      <c r="V3447" s="75">
        <f t="shared" si="232"/>
        <v>0</v>
      </c>
      <c r="W3447">
        <f>IFERROR(VLOOKUP($J3448,OSA!$BD:$BD,1,0),0)</f>
        <v>0</v>
      </c>
    </row>
    <row r="3448" spans="10:23" x14ac:dyDescent="0.35">
      <c r="J3448" t="str">
        <f t="shared" si="230"/>
        <v/>
      </c>
      <c r="N3448" s="4"/>
      <c r="U3448" s="69">
        <f t="shared" si="231"/>
        <v>0</v>
      </c>
      <c r="V3448" s="75">
        <f t="shared" si="232"/>
        <v>0</v>
      </c>
      <c r="W3448">
        <f>IFERROR(VLOOKUP($J3449,OSA!$BD:$BD,1,0),0)</f>
        <v>0</v>
      </c>
    </row>
    <row r="3449" spans="10:23" x14ac:dyDescent="0.35">
      <c r="J3449" t="str">
        <f t="shared" si="230"/>
        <v/>
      </c>
      <c r="N3449" s="4"/>
      <c r="U3449" s="69">
        <f t="shared" si="231"/>
        <v>0</v>
      </c>
      <c r="V3449" s="75">
        <f t="shared" si="232"/>
        <v>0</v>
      </c>
      <c r="W3449">
        <f>IFERROR(VLOOKUP($J3450,OSA!$BD:$BD,1,0),0)</f>
        <v>0</v>
      </c>
    </row>
    <row r="3450" spans="10:23" x14ac:dyDescent="0.35">
      <c r="J3450" t="str">
        <f t="shared" si="230"/>
        <v/>
      </c>
      <c r="N3450" s="4"/>
      <c r="U3450" s="69">
        <f t="shared" si="231"/>
        <v>0</v>
      </c>
      <c r="V3450" s="75">
        <f t="shared" si="232"/>
        <v>0</v>
      </c>
      <c r="W3450">
        <f>IFERROR(VLOOKUP($J3451,OSA!$BD:$BD,1,0),0)</f>
        <v>0</v>
      </c>
    </row>
    <row r="3451" spans="10:23" x14ac:dyDescent="0.35">
      <c r="J3451" t="str">
        <f t="shared" si="230"/>
        <v/>
      </c>
      <c r="N3451" s="4"/>
      <c r="U3451" s="69">
        <f t="shared" si="231"/>
        <v>0</v>
      </c>
      <c r="V3451" s="75">
        <f t="shared" si="232"/>
        <v>0</v>
      </c>
      <c r="W3451">
        <f>IFERROR(VLOOKUP($J3452,OSA!$BD:$BD,1,0),0)</f>
        <v>0</v>
      </c>
    </row>
    <row r="3452" spans="10:23" x14ac:dyDescent="0.35">
      <c r="J3452" t="str">
        <f t="shared" si="230"/>
        <v/>
      </c>
      <c r="N3452" s="4"/>
      <c r="U3452" s="69">
        <f t="shared" si="231"/>
        <v>0</v>
      </c>
      <c r="V3452" s="75">
        <f t="shared" si="232"/>
        <v>0</v>
      </c>
      <c r="W3452">
        <f>IFERROR(VLOOKUP($J3453,OSA!$BD:$BD,1,0),0)</f>
        <v>0</v>
      </c>
    </row>
    <row r="3453" spans="10:23" x14ac:dyDescent="0.35">
      <c r="J3453" t="str">
        <f t="shared" si="230"/>
        <v/>
      </c>
      <c r="N3453" s="4"/>
      <c r="U3453" s="69">
        <f t="shared" si="231"/>
        <v>0</v>
      </c>
      <c r="V3453" s="75">
        <f t="shared" si="232"/>
        <v>0</v>
      </c>
      <c r="W3453">
        <f>IFERROR(VLOOKUP($J3454,OSA!$BD:$BD,1,0),0)</f>
        <v>0</v>
      </c>
    </row>
    <row r="3454" spans="10:23" x14ac:dyDescent="0.35">
      <c r="J3454" t="str">
        <f t="shared" si="230"/>
        <v/>
      </c>
      <c r="N3454" s="4"/>
      <c r="U3454" s="69">
        <f t="shared" si="231"/>
        <v>0</v>
      </c>
      <c r="V3454" s="75">
        <f t="shared" si="232"/>
        <v>0</v>
      </c>
      <c r="W3454">
        <f>IFERROR(VLOOKUP($J3455,OSA!$BD:$BD,1,0),0)</f>
        <v>0</v>
      </c>
    </row>
    <row r="3455" spans="10:23" x14ac:dyDescent="0.35">
      <c r="J3455" t="str">
        <f t="shared" si="230"/>
        <v/>
      </c>
      <c r="N3455" s="4"/>
      <c r="U3455" s="69">
        <f t="shared" si="231"/>
        <v>0</v>
      </c>
      <c r="V3455" s="75">
        <f t="shared" si="232"/>
        <v>0</v>
      </c>
      <c r="W3455">
        <f>IFERROR(VLOOKUP($J3456,OSA!$BD:$BD,1,0),0)</f>
        <v>0</v>
      </c>
    </row>
    <row r="3456" spans="10:23" x14ac:dyDescent="0.35">
      <c r="J3456" t="str">
        <f t="shared" si="230"/>
        <v/>
      </c>
      <c r="N3456" s="4"/>
      <c r="U3456" s="69">
        <f t="shared" si="231"/>
        <v>0</v>
      </c>
      <c r="V3456" s="75">
        <f t="shared" si="232"/>
        <v>0</v>
      </c>
      <c r="W3456">
        <f>IFERROR(VLOOKUP($J3457,OSA!$BD:$BD,1,0),0)</f>
        <v>0</v>
      </c>
    </row>
    <row r="3457" spans="10:23" x14ac:dyDescent="0.35">
      <c r="J3457" t="str">
        <f t="shared" si="230"/>
        <v/>
      </c>
      <c r="N3457" s="4"/>
      <c r="U3457" s="69">
        <f t="shared" si="231"/>
        <v>0</v>
      </c>
      <c r="V3457" s="75">
        <f t="shared" si="232"/>
        <v>0</v>
      </c>
      <c r="W3457">
        <f>IFERROR(VLOOKUP($J3458,OSA!$BD:$BD,1,0),0)</f>
        <v>0</v>
      </c>
    </row>
    <row r="3458" spans="10:23" x14ac:dyDescent="0.35">
      <c r="J3458" t="str">
        <f t="shared" si="230"/>
        <v/>
      </c>
      <c r="N3458" s="4"/>
      <c r="U3458" s="69">
        <f t="shared" si="231"/>
        <v>0</v>
      </c>
      <c r="V3458" s="75">
        <f t="shared" si="232"/>
        <v>0</v>
      </c>
      <c r="W3458">
        <f>IFERROR(VLOOKUP($J3459,OSA!$BD:$BD,1,0),0)</f>
        <v>0</v>
      </c>
    </row>
    <row r="3459" spans="10:23" x14ac:dyDescent="0.35">
      <c r="J3459" t="str">
        <f t="shared" si="230"/>
        <v/>
      </c>
      <c r="N3459" s="4"/>
      <c r="U3459" s="69">
        <f t="shared" si="231"/>
        <v>0</v>
      </c>
      <c r="V3459" s="75">
        <f t="shared" si="232"/>
        <v>0</v>
      </c>
      <c r="W3459">
        <f>IFERROR(VLOOKUP($J3460,OSA!$BD:$BD,1,0),0)</f>
        <v>0</v>
      </c>
    </row>
    <row r="3460" spans="10:23" x14ac:dyDescent="0.35">
      <c r="J3460" t="str">
        <f t="shared" si="230"/>
        <v/>
      </c>
      <c r="N3460" s="4"/>
      <c r="U3460" s="69">
        <f t="shared" si="231"/>
        <v>0</v>
      </c>
      <c r="V3460" s="75">
        <f t="shared" si="232"/>
        <v>0</v>
      </c>
      <c r="W3460">
        <f>IFERROR(VLOOKUP($J3461,OSA!$BD:$BD,1,0),0)</f>
        <v>0</v>
      </c>
    </row>
    <row r="3461" spans="10:23" x14ac:dyDescent="0.35">
      <c r="J3461" t="str">
        <f t="shared" si="230"/>
        <v/>
      </c>
      <c r="N3461" s="4"/>
      <c r="U3461" s="69">
        <f t="shared" si="231"/>
        <v>0</v>
      </c>
      <c r="V3461" s="75">
        <f t="shared" si="232"/>
        <v>0</v>
      </c>
      <c r="W3461">
        <f>IFERROR(VLOOKUP($J3462,OSA!$BD:$BD,1,0),0)</f>
        <v>0</v>
      </c>
    </row>
    <row r="3462" spans="10:23" x14ac:dyDescent="0.35">
      <c r="J3462" t="str">
        <f t="shared" si="230"/>
        <v/>
      </c>
      <c r="N3462" s="4"/>
      <c r="U3462" s="69">
        <f t="shared" si="231"/>
        <v>0</v>
      </c>
      <c r="V3462" s="75">
        <f t="shared" si="232"/>
        <v>0</v>
      </c>
      <c r="W3462">
        <f>IFERROR(VLOOKUP($J3463,OSA!$BD:$BD,1,0),0)</f>
        <v>0</v>
      </c>
    </row>
    <row r="3463" spans="10:23" x14ac:dyDescent="0.35">
      <c r="J3463" t="str">
        <f t="shared" si="230"/>
        <v/>
      </c>
      <c r="N3463" s="4"/>
      <c r="U3463" s="69">
        <f t="shared" si="231"/>
        <v>0</v>
      </c>
      <c r="V3463" s="75">
        <f t="shared" si="232"/>
        <v>0</v>
      </c>
      <c r="W3463">
        <f>IFERROR(VLOOKUP($J3464,OSA!$BD:$BD,1,0),0)</f>
        <v>0</v>
      </c>
    </row>
    <row r="3464" spans="10:23" x14ac:dyDescent="0.35">
      <c r="J3464" t="str">
        <f t="shared" si="230"/>
        <v/>
      </c>
      <c r="N3464" s="4"/>
      <c r="U3464" s="69">
        <f t="shared" si="231"/>
        <v>0</v>
      </c>
      <c r="V3464" s="75">
        <f t="shared" si="232"/>
        <v>0</v>
      </c>
      <c r="W3464">
        <f>IFERROR(VLOOKUP($J3465,OSA!$BD:$BD,1,0),0)</f>
        <v>0</v>
      </c>
    </row>
    <row r="3465" spans="10:23" x14ac:dyDescent="0.35">
      <c r="J3465" t="str">
        <f t="shared" si="230"/>
        <v/>
      </c>
      <c r="N3465" s="4"/>
      <c r="U3465" s="69">
        <f t="shared" si="231"/>
        <v>0</v>
      </c>
      <c r="V3465" s="75">
        <f t="shared" si="232"/>
        <v>0</v>
      </c>
      <c r="W3465">
        <f>IFERROR(VLOOKUP($J3466,OSA!$BD:$BD,1,0),0)</f>
        <v>0</v>
      </c>
    </row>
    <row r="3466" spans="10:23" x14ac:dyDescent="0.35">
      <c r="J3466" t="str">
        <f t="shared" si="230"/>
        <v/>
      </c>
      <c r="N3466" s="4"/>
      <c r="U3466" s="69">
        <f t="shared" si="231"/>
        <v>0</v>
      </c>
      <c r="V3466" s="75">
        <f t="shared" si="232"/>
        <v>0</v>
      </c>
      <c r="W3466">
        <f>IFERROR(VLOOKUP($J3467,OSA!$BD:$BD,1,0),0)</f>
        <v>0</v>
      </c>
    </row>
    <row r="3467" spans="10:23" x14ac:dyDescent="0.35">
      <c r="J3467" t="str">
        <f t="shared" si="230"/>
        <v/>
      </c>
      <c r="N3467" s="4"/>
      <c r="U3467" s="69">
        <f t="shared" si="231"/>
        <v>0</v>
      </c>
      <c r="V3467" s="75">
        <f t="shared" si="232"/>
        <v>0</v>
      </c>
      <c r="W3467">
        <f>IFERROR(VLOOKUP($J3468,OSA!$BD:$BD,1,0),0)</f>
        <v>0</v>
      </c>
    </row>
    <row r="3468" spans="10:23" x14ac:dyDescent="0.35">
      <c r="J3468" t="str">
        <f t="shared" ref="J3468:J3531" si="233">K3468&amp;N3468</f>
        <v/>
      </c>
      <c r="N3468" s="4"/>
      <c r="U3468" s="69">
        <f t="shared" si="231"/>
        <v>0</v>
      </c>
      <c r="V3468" s="75">
        <f t="shared" si="232"/>
        <v>0</v>
      </c>
      <c r="W3468">
        <f>IFERROR(VLOOKUP($J3469,OSA!$BD:$BD,1,0),0)</f>
        <v>0</v>
      </c>
    </row>
    <row r="3469" spans="10:23" x14ac:dyDescent="0.35">
      <c r="J3469" t="str">
        <f t="shared" si="233"/>
        <v/>
      </c>
      <c r="N3469" s="4"/>
      <c r="U3469" s="69">
        <f t="shared" si="231"/>
        <v>0</v>
      </c>
      <c r="V3469" s="75">
        <f t="shared" si="232"/>
        <v>0</v>
      </c>
      <c r="W3469">
        <f>IFERROR(VLOOKUP($J3470,OSA!$BD:$BD,1,0),0)</f>
        <v>0</v>
      </c>
    </row>
    <row r="3470" spans="10:23" x14ac:dyDescent="0.35">
      <c r="J3470" t="str">
        <f t="shared" si="233"/>
        <v/>
      </c>
      <c r="N3470" s="4"/>
      <c r="U3470" s="69">
        <f t="shared" ref="U3470:U3533" si="234">SUM(O3470:Q3470)/3</f>
        <v>0</v>
      </c>
      <c r="V3470" s="75">
        <f t="shared" si="232"/>
        <v>0</v>
      </c>
      <c r="W3470">
        <f>IFERROR(VLOOKUP($J3471,OSA!$BD:$BD,1,0),0)</f>
        <v>0</v>
      </c>
    </row>
    <row r="3471" spans="10:23" x14ac:dyDescent="0.35">
      <c r="J3471" t="str">
        <f t="shared" si="233"/>
        <v/>
      </c>
      <c r="N3471" s="4"/>
      <c r="U3471" s="69">
        <f t="shared" si="234"/>
        <v>0</v>
      </c>
      <c r="V3471" s="75">
        <f t="shared" si="232"/>
        <v>0</v>
      </c>
      <c r="W3471">
        <f>IFERROR(VLOOKUP($J3472,OSA!$BD:$BD,1,0),0)</f>
        <v>0</v>
      </c>
    </row>
    <row r="3472" spans="10:23" x14ac:dyDescent="0.35">
      <c r="J3472" t="str">
        <f t="shared" si="233"/>
        <v/>
      </c>
      <c r="N3472" s="4"/>
      <c r="U3472" s="69">
        <f t="shared" si="234"/>
        <v>0</v>
      </c>
      <c r="V3472" s="75">
        <f t="shared" si="232"/>
        <v>0</v>
      </c>
      <c r="W3472">
        <f>IFERROR(VLOOKUP($J3473,OSA!$BD:$BD,1,0),0)</f>
        <v>0</v>
      </c>
    </row>
    <row r="3473" spans="10:23" x14ac:dyDescent="0.35">
      <c r="J3473" t="str">
        <f t="shared" si="233"/>
        <v/>
      </c>
      <c r="N3473" s="4"/>
      <c r="U3473" s="69">
        <f t="shared" si="234"/>
        <v>0</v>
      </c>
      <c r="V3473" s="75">
        <f t="shared" si="232"/>
        <v>0</v>
      </c>
      <c r="W3473">
        <f>IFERROR(VLOOKUP($J3474,OSA!$BD:$BD,1,0),0)</f>
        <v>0</v>
      </c>
    </row>
    <row r="3474" spans="10:23" x14ac:dyDescent="0.35">
      <c r="J3474" t="str">
        <f t="shared" si="233"/>
        <v/>
      </c>
      <c r="N3474" s="4"/>
      <c r="U3474" s="69">
        <f t="shared" si="234"/>
        <v>0</v>
      </c>
      <c r="V3474" s="75">
        <f t="shared" si="232"/>
        <v>0</v>
      </c>
      <c r="W3474">
        <f>IFERROR(VLOOKUP($J3475,OSA!$BD:$BD,1,0),0)</f>
        <v>0</v>
      </c>
    </row>
    <row r="3475" spans="10:23" x14ac:dyDescent="0.35">
      <c r="J3475" t="str">
        <f t="shared" si="233"/>
        <v/>
      </c>
      <c r="N3475" s="4"/>
      <c r="U3475" s="69">
        <f t="shared" si="234"/>
        <v>0</v>
      </c>
      <c r="V3475" s="75">
        <f t="shared" si="232"/>
        <v>0</v>
      </c>
      <c r="W3475">
        <f>IFERROR(VLOOKUP($J3476,OSA!$BD:$BD,1,0),0)</f>
        <v>0</v>
      </c>
    </row>
    <row r="3476" spans="10:23" x14ac:dyDescent="0.35">
      <c r="J3476" t="str">
        <f t="shared" si="233"/>
        <v/>
      </c>
      <c r="N3476" s="4"/>
      <c r="U3476" s="69">
        <f t="shared" si="234"/>
        <v>0</v>
      </c>
      <c r="V3476" s="75">
        <f t="shared" si="232"/>
        <v>0</v>
      </c>
      <c r="W3476">
        <f>IFERROR(VLOOKUP($J3477,OSA!$BD:$BD,1,0),0)</f>
        <v>0</v>
      </c>
    </row>
    <row r="3477" spans="10:23" x14ac:dyDescent="0.35">
      <c r="J3477" t="str">
        <f t="shared" si="233"/>
        <v/>
      </c>
      <c r="N3477" s="4"/>
      <c r="U3477" s="69">
        <f t="shared" si="234"/>
        <v>0</v>
      </c>
      <c r="V3477" s="75">
        <f t="shared" si="232"/>
        <v>0</v>
      </c>
      <c r="W3477">
        <f>IFERROR(VLOOKUP($J3478,OSA!$BD:$BD,1,0),0)</f>
        <v>0</v>
      </c>
    </row>
    <row r="3478" spans="10:23" x14ac:dyDescent="0.35">
      <c r="J3478" t="str">
        <f t="shared" si="233"/>
        <v/>
      </c>
      <c r="N3478" s="4"/>
      <c r="U3478" s="69">
        <f t="shared" si="234"/>
        <v>0</v>
      </c>
      <c r="V3478" s="75">
        <f t="shared" si="232"/>
        <v>0</v>
      </c>
      <c r="W3478">
        <f>IFERROR(VLOOKUP($J3479,OSA!$BD:$BD,1,0),0)</f>
        <v>0</v>
      </c>
    </row>
    <row r="3479" spans="10:23" x14ac:dyDescent="0.35">
      <c r="J3479" t="str">
        <f t="shared" si="233"/>
        <v/>
      </c>
      <c r="N3479" s="4"/>
      <c r="U3479" s="69">
        <f t="shared" si="234"/>
        <v>0</v>
      </c>
      <c r="V3479" s="75">
        <f t="shared" si="232"/>
        <v>0</v>
      </c>
      <c r="W3479">
        <f>IFERROR(VLOOKUP($J3480,OSA!$BD:$BD,1,0),0)</f>
        <v>0</v>
      </c>
    </row>
    <row r="3480" spans="10:23" x14ac:dyDescent="0.35">
      <c r="J3480" t="str">
        <f t="shared" si="233"/>
        <v/>
      </c>
      <c r="N3480" s="4"/>
      <c r="U3480" s="69">
        <f t="shared" si="234"/>
        <v>0</v>
      </c>
      <c r="V3480" s="75">
        <f t="shared" si="232"/>
        <v>0</v>
      </c>
      <c r="W3480">
        <f>IFERROR(VLOOKUP($J3481,OSA!$BD:$BD,1,0),0)</f>
        <v>0</v>
      </c>
    </row>
    <row r="3481" spans="10:23" x14ac:dyDescent="0.35">
      <c r="J3481" t="str">
        <f t="shared" si="233"/>
        <v/>
      </c>
      <c r="N3481" s="4"/>
      <c r="U3481" s="69">
        <f t="shared" si="234"/>
        <v>0</v>
      </c>
      <c r="V3481" s="75">
        <f t="shared" si="232"/>
        <v>0</v>
      </c>
      <c r="W3481">
        <f>IFERROR(VLOOKUP($J3482,OSA!$BD:$BD,1,0),0)</f>
        <v>0</v>
      </c>
    </row>
    <row r="3482" spans="10:23" x14ac:dyDescent="0.35">
      <c r="J3482" t="str">
        <f t="shared" si="233"/>
        <v/>
      </c>
      <c r="N3482" s="4"/>
      <c r="U3482" s="69">
        <f t="shared" si="234"/>
        <v>0</v>
      </c>
      <c r="V3482" s="75">
        <f t="shared" si="232"/>
        <v>0</v>
      </c>
      <c r="W3482">
        <f>IFERROR(VLOOKUP($J3483,OSA!$BD:$BD,1,0),0)</f>
        <v>0</v>
      </c>
    </row>
    <row r="3483" spans="10:23" x14ac:dyDescent="0.35">
      <c r="J3483" t="str">
        <f t="shared" si="233"/>
        <v/>
      </c>
      <c r="N3483" s="4"/>
      <c r="U3483" s="69">
        <f t="shared" si="234"/>
        <v>0</v>
      </c>
      <c r="V3483" s="75">
        <f t="shared" si="232"/>
        <v>0</v>
      </c>
      <c r="W3483">
        <f>IFERROR(VLOOKUP($J3484,OSA!$BD:$BD,1,0),0)</f>
        <v>0</v>
      </c>
    </row>
    <row r="3484" spans="10:23" x14ac:dyDescent="0.35">
      <c r="J3484" t="str">
        <f t="shared" si="233"/>
        <v/>
      </c>
      <c r="N3484" s="4"/>
      <c r="U3484" s="69">
        <f t="shared" si="234"/>
        <v>0</v>
      </c>
      <c r="V3484" s="75">
        <f t="shared" si="232"/>
        <v>0</v>
      </c>
      <c r="W3484">
        <f>IFERROR(VLOOKUP($J3485,OSA!$BD:$BD,1,0),0)</f>
        <v>0</v>
      </c>
    </row>
    <row r="3485" spans="10:23" x14ac:dyDescent="0.35">
      <c r="J3485" t="str">
        <f t="shared" si="233"/>
        <v/>
      </c>
      <c r="N3485" s="4"/>
      <c r="U3485" s="69">
        <f t="shared" si="234"/>
        <v>0</v>
      </c>
      <c r="V3485" s="75">
        <f t="shared" si="232"/>
        <v>0</v>
      </c>
      <c r="W3485">
        <f>IFERROR(VLOOKUP($J3486,OSA!$BD:$BD,1,0),0)</f>
        <v>0</v>
      </c>
    </row>
    <row r="3486" spans="10:23" x14ac:dyDescent="0.35">
      <c r="J3486" t="str">
        <f t="shared" si="233"/>
        <v/>
      </c>
      <c r="N3486" s="4"/>
      <c r="U3486" s="69">
        <f t="shared" si="234"/>
        <v>0</v>
      </c>
      <c r="V3486" s="75">
        <f t="shared" si="232"/>
        <v>0</v>
      </c>
      <c r="W3486">
        <f>IFERROR(VLOOKUP($J3487,OSA!$BD:$BD,1,0),0)</f>
        <v>0</v>
      </c>
    </row>
    <row r="3487" spans="10:23" x14ac:dyDescent="0.35">
      <c r="J3487" t="str">
        <f t="shared" si="233"/>
        <v/>
      </c>
      <c r="N3487" s="4"/>
      <c r="U3487" s="69">
        <f t="shared" si="234"/>
        <v>0</v>
      </c>
      <c r="V3487" s="75">
        <f t="shared" si="232"/>
        <v>0</v>
      </c>
      <c r="W3487">
        <f>IFERROR(VLOOKUP($J3488,OSA!$BD:$BD,1,0),0)</f>
        <v>0</v>
      </c>
    </row>
    <row r="3488" spans="10:23" x14ac:dyDescent="0.35">
      <c r="J3488" t="str">
        <f t="shared" si="233"/>
        <v/>
      </c>
      <c r="N3488" s="4"/>
      <c r="U3488" s="69">
        <f t="shared" si="234"/>
        <v>0</v>
      </c>
      <c r="V3488" s="75">
        <f t="shared" si="232"/>
        <v>0</v>
      </c>
      <c r="W3488">
        <f>IFERROR(VLOOKUP($J3489,OSA!$BD:$BD,1,0),0)</f>
        <v>0</v>
      </c>
    </row>
    <row r="3489" spans="10:23" x14ac:dyDescent="0.35">
      <c r="J3489" t="str">
        <f t="shared" si="233"/>
        <v/>
      </c>
      <c r="N3489" s="4"/>
      <c r="U3489" s="69">
        <f t="shared" si="234"/>
        <v>0</v>
      </c>
      <c r="V3489" s="75">
        <f t="shared" si="232"/>
        <v>0</v>
      </c>
      <c r="W3489">
        <f>IFERROR(VLOOKUP($J3490,OSA!$BD:$BD,1,0),0)</f>
        <v>0</v>
      </c>
    </row>
    <row r="3490" spans="10:23" x14ac:dyDescent="0.35">
      <c r="J3490" t="str">
        <f t="shared" si="233"/>
        <v/>
      </c>
      <c r="N3490" s="4"/>
      <c r="U3490" s="69">
        <f t="shared" si="234"/>
        <v>0</v>
      </c>
      <c r="V3490" s="75">
        <f t="shared" si="232"/>
        <v>0</v>
      </c>
      <c r="W3490">
        <f>IFERROR(VLOOKUP($J3491,OSA!$BD:$BD,1,0),0)</f>
        <v>0</v>
      </c>
    </row>
    <row r="3491" spans="10:23" x14ac:dyDescent="0.35">
      <c r="J3491" t="str">
        <f t="shared" si="233"/>
        <v/>
      </c>
      <c r="N3491" s="4"/>
      <c r="U3491" s="69">
        <f t="shared" si="234"/>
        <v>0</v>
      </c>
      <c r="V3491" s="75">
        <f t="shared" si="232"/>
        <v>0</v>
      </c>
      <c r="W3491">
        <f>IFERROR(VLOOKUP($J3492,OSA!$BD:$BD,1,0),0)</f>
        <v>0</v>
      </c>
    </row>
    <row r="3492" spans="10:23" x14ac:dyDescent="0.35">
      <c r="J3492" t="str">
        <f t="shared" si="233"/>
        <v/>
      </c>
      <c r="N3492" s="4"/>
      <c r="U3492" s="69">
        <f t="shared" si="234"/>
        <v>0</v>
      </c>
      <c r="V3492" s="75">
        <f t="shared" si="232"/>
        <v>0</v>
      </c>
      <c r="W3492">
        <f>IFERROR(VLOOKUP($J3493,OSA!$BD:$BD,1,0),0)</f>
        <v>0</v>
      </c>
    </row>
    <row r="3493" spans="10:23" x14ac:dyDescent="0.35">
      <c r="J3493" t="str">
        <f t="shared" si="233"/>
        <v/>
      </c>
      <c r="N3493" s="4"/>
      <c r="U3493" s="69">
        <f t="shared" si="234"/>
        <v>0</v>
      </c>
      <c r="V3493" s="75">
        <f t="shared" si="232"/>
        <v>0</v>
      </c>
      <c r="W3493">
        <f>IFERROR(VLOOKUP($J3494,OSA!$BD:$BD,1,0),0)</f>
        <v>0</v>
      </c>
    </row>
    <row r="3494" spans="10:23" x14ac:dyDescent="0.35">
      <c r="J3494" t="str">
        <f t="shared" si="233"/>
        <v/>
      </c>
      <c r="N3494" s="4"/>
      <c r="U3494" s="69">
        <f t="shared" si="234"/>
        <v>0</v>
      </c>
      <c r="V3494" s="75">
        <f t="shared" si="232"/>
        <v>0</v>
      </c>
      <c r="W3494">
        <f>IFERROR(VLOOKUP($J3495,OSA!$BD:$BD,1,0),0)</f>
        <v>0</v>
      </c>
    </row>
    <row r="3495" spans="10:23" x14ac:dyDescent="0.35">
      <c r="J3495" t="str">
        <f t="shared" si="233"/>
        <v/>
      </c>
      <c r="N3495" s="4"/>
      <c r="U3495" s="69">
        <f t="shared" si="234"/>
        <v>0</v>
      </c>
      <c r="V3495" s="75">
        <f t="shared" ref="V3495:V3558" si="235">SUM(R3495:T3495)/3</f>
        <v>0</v>
      </c>
      <c r="W3495">
        <f>IFERROR(VLOOKUP($J3496,OSA!$BD:$BD,1,0),0)</f>
        <v>0</v>
      </c>
    </row>
    <row r="3496" spans="10:23" x14ac:dyDescent="0.35">
      <c r="J3496" t="str">
        <f t="shared" si="233"/>
        <v/>
      </c>
      <c r="N3496" s="4"/>
      <c r="U3496" s="69">
        <f t="shared" si="234"/>
        <v>0</v>
      </c>
      <c r="V3496" s="75">
        <f t="shared" si="235"/>
        <v>0</v>
      </c>
      <c r="W3496">
        <f>IFERROR(VLOOKUP($J3497,OSA!$BD:$BD,1,0),0)</f>
        <v>0</v>
      </c>
    </row>
    <row r="3497" spans="10:23" x14ac:dyDescent="0.35">
      <c r="J3497" t="str">
        <f t="shared" si="233"/>
        <v/>
      </c>
      <c r="N3497" s="4"/>
      <c r="U3497" s="69">
        <f t="shared" si="234"/>
        <v>0</v>
      </c>
      <c r="V3497" s="75">
        <f t="shared" si="235"/>
        <v>0</v>
      </c>
      <c r="W3497">
        <f>IFERROR(VLOOKUP($J3498,OSA!$BD:$BD,1,0),0)</f>
        <v>0</v>
      </c>
    </row>
    <row r="3498" spans="10:23" x14ac:dyDescent="0.35">
      <c r="J3498" t="str">
        <f t="shared" si="233"/>
        <v/>
      </c>
      <c r="N3498" s="4"/>
      <c r="U3498" s="69">
        <f t="shared" si="234"/>
        <v>0</v>
      </c>
      <c r="V3498" s="75">
        <f t="shared" si="235"/>
        <v>0</v>
      </c>
      <c r="W3498">
        <f>IFERROR(VLOOKUP($J3499,OSA!$BD:$BD,1,0),0)</f>
        <v>0</v>
      </c>
    </row>
    <row r="3499" spans="10:23" x14ac:dyDescent="0.35">
      <c r="J3499" t="str">
        <f t="shared" si="233"/>
        <v/>
      </c>
      <c r="N3499" s="4"/>
      <c r="U3499" s="69">
        <f t="shared" si="234"/>
        <v>0</v>
      </c>
      <c r="V3499" s="75">
        <f t="shared" si="235"/>
        <v>0</v>
      </c>
      <c r="W3499">
        <f>IFERROR(VLOOKUP($J3500,OSA!$BD:$BD,1,0),0)</f>
        <v>0</v>
      </c>
    </row>
    <row r="3500" spans="10:23" x14ac:dyDescent="0.35">
      <c r="J3500" t="str">
        <f t="shared" si="233"/>
        <v/>
      </c>
      <c r="N3500" s="4"/>
      <c r="U3500" s="69">
        <f t="shared" si="234"/>
        <v>0</v>
      </c>
      <c r="V3500" s="75">
        <f t="shared" si="235"/>
        <v>0</v>
      </c>
      <c r="W3500">
        <f>IFERROR(VLOOKUP($J3501,OSA!$BD:$BD,1,0),0)</f>
        <v>0</v>
      </c>
    </row>
    <row r="3501" spans="10:23" x14ac:dyDescent="0.35">
      <c r="J3501" t="str">
        <f t="shared" si="233"/>
        <v/>
      </c>
      <c r="N3501" s="4"/>
      <c r="U3501" s="69">
        <f t="shared" si="234"/>
        <v>0</v>
      </c>
      <c r="V3501" s="75">
        <f t="shared" si="235"/>
        <v>0</v>
      </c>
      <c r="W3501">
        <f>IFERROR(VLOOKUP($J3502,OSA!$BD:$BD,1,0),0)</f>
        <v>0</v>
      </c>
    </row>
    <row r="3502" spans="10:23" x14ac:dyDescent="0.35">
      <c r="J3502" t="str">
        <f t="shared" si="233"/>
        <v/>
      </c>
      <c r="N3502" s="4"/>
      <c r="U3502" s="69">
        <f t="shared" si="234"/>
        <v>0</v>
      </c>
      <c r="V3502" s="75">
        <f t="shared" si="235"/>
        <v>0</v>
      </c>
      <c r="W3502">
        <f>IFERROR(VLOOKUP($J3503,OSA!$BD:$BD,1,0),0)</f>
        <v>0</v>
      </c>
    </row>
    <row r="3503" spans="10:23" x14ac:dyDescent="0.35">
      <c r="J3503" t="str">
        <f t="shared" si="233"/>
        <v/>
      </c>
      <c r="N3503" s="4"/>
      <c r="U3503" s="69">
        <f t="shared" si="234"/>
        <v>0</v>
      </c>
      <c r="V3503" s="75">
        <f t="shared" si="235"/>
        <v>0</v>
      </c>
      <c r="W3503">
        <f>IFERROR(VLOOKUP($J3504,OSA!$BD:$BD,1,0),0)</f>
        <v>0</v>
      </c>
    </row>
    <row r="3504" spans="10:23" x14ac:dyDescent="0.35">
      <c r="J3504" t="str">
        <f t="shared" si="233"/>
        <v/>
      </c>
      <c r="N3504" s="4"/>
      <c r="U3504" s="69">
        <f t="shared" si="234"/>
        <v>0</v>
      </c>
      <c r="V3504" s="75">
        <f t="shared" si="235"/>
        <v>0</v>
      </c>
      <c r="W3504">
        <f>IFERROR(VLOOKUP($J3505,OSA!$BD:$BD,1,0),0)</f>
        <v>0</v>
      </c>
    </row>
    <row r="3505" spans="10:23" x14ac:dyDescent="0.35">
      <c r="J3505" t="str">
        <f t="shared" si="233"/>
        <v/>
      </c>
      <c r="N3505" s="4"/>
      <c r="U3505" s="69">
        <f t="shared" si="234"/>
        <v>0</v>
      </c>
      <c r="V3505" s="75">
        <f t="shared" si="235"/>
        <v>0</v>
      </c>
      <c r="W3505">
        <f>IFERROR(VLOOKUP($J3506,OSA!$BD:$BD,1,0),0)</f>
        <v>0</v>
      </c>
    </row>
    <row r="3506" spans="10:23" x14ac:dyDescent="0.35">
      <c r="J3506" t="str">
        <f t="shared" si="233"/>
        <v/>
      </c>
      <c r="N3506" s="4"/>
      <c r="U3506" s="69">
        <f t="shared" si="234"/>
        <v>0</v>
      </c>
      <c r="V3506" s="75">
        <f t="shared" si="235"/>
        <v>0</v>
      </c>
      <c r="W3506">
        <f>IFERROR(VLOOKUP($J3507,OSA!$BD:$BD,1,0),0)</f>
        <v>0</v>
      </c>
    </row>
    <row r="3507" spans="10:23" x14ac:dyDescent="0.35">
      <c r="J3507" t="str">
        <f t="shared" si="233"/>
        <v/>
      </c>
      <c r="N3507" s="4"/>
      <c r="U3507" s="69">
        <f t="shared" si="234"/>
        <v>0</v>
      </c>
      <c r="V3507" s="75">
        <f t="shared" si="235"/>
        <v>0</v>
      </c>
      <c r="W3507">
        <f>IFERROR(VLOOKUP($J3508,OSA!$BD:$BD,1,0),0)</f>
        <v>0</v>
      </c>
    </row>
    <row r="3508" spans="10:23" x14ac:dyDescent="0.35">
      <c r="J3508" t="str">
        <f t="shared" si="233"/>
        <v/>
      </c>
      <c r="N3508" s="4"/>
      <c r="U3508" s="69">
        <f t="shared" si="234"/>
        <v>0</v>
      </c>
      <c r="V3508" s="75">
        <f t="shared" si="235"/>
        <v>0</v>
      </c>
      <c r="W3508">
        <f>IFERROR(VLOOKUP($J3509,OSA!$BD:$BD,1,0),0)</f>
        <v>0</v>
      </c>
    </row>
    <row r="3509" spans="10:23" x14ac:dyDescent="0.35">
      <c r="J3509" t="str">
        <f t="shared" si="233"/>
        <v/>
      </c>
      <c r="N3509" s="4"/>
      <c r="U3509" s="69">
        <f t="shared" si="234"/>
        <v>0</v>
      </c>
      <c r="V3509" s="75">
        <f t="shared" si="235"/>
        <v>0</v>
      </c>
      <c r="W3509">
        <f>IFERROR(VLOOKUP($J3510,OSA!$BD:$BD,1,0),0)</f>
        <v>0</v>
      </c>
    </row>
    <row r="3510" spans="10:23" x14ac:dyDescent="0.35">
      <c r="J3510" t="str">
        <f t="shared" si="233"/>
        <v/>
      </c>
      <c r="N3510" s="4"/>
      <c r="U3510" s="69">
        <f t="shared" si="234"/>
        <v>0</v>
      </c>
      <c r="V3510" s="75">
        <f t="shared" si="235"/>
        <v>0</v>
      </c>
      <c r="W3510">
        <f>IFERROR(VLOOKUP($J3511,OSA!$BD:$BD,1,0),0)</f>
        <v>0</v>
      </c>
    </row>
    <row r="3511" spans="10:23" x14ac:dyDescent="0.35">
      <c r="J3511" t="str">
        <f t="shared" si="233"/>
        <v/>
      </c>
      <c r="N3511" s="4"/>
      <c r="U3511" s="69">
        <f t="shared" si="234"/>
        <v>0</v>
      </c>
      <c r="V3511" s="75">
        <f t="shared" si="235"/>
        <v>0</v>
      </c>
      <c r="W3511">
        <f>IFERROR(VLOOKUP($J3512,OSA!$BD:$BD,1,0),0)</f>
        <v>0</v>
      </c>
    </row>
    <row r="3512" spans="10:23" x14ac:dyDescent="0.35">
      <c r="J3512" t="str">
        <f t="shared" si="233"/>
        <v/>
      </c>
      <c r="N3512" s="4"/>
      <c r="U3512" s="69">
        <f t="shared" si="234"/>
        <v>0</v>
      </c>
      <c r="V3512" s="75">
        <f t="shared" si="235"/>
        <v>0</v>
      </c>
      <c r="W3512">
        <f>IFERROR(VLOOKUP($J3513,OSA!$BD:$BD,1,0),0)</f>
        <v>0</v>
      </c>
    </row>
    <row r="3513" spans="10:23" x14ac:dyDescent="0.35">
      <c r="J3513" t="str">
        <f t="shared" si="233"/>
        <v/>
      </c>
      <c r="N3513" s="4"/>
      <c r="U3513" s="69">
        <f t="shared" si="234"/>
        <v>0</v>
      </c>
      <c r="V3513" s="75">
        <f t="shared" si="235"/>
        <v>0</v>
      </c>
      <c r="W3513">
        <f>IFERROR(VLOOKUP($J3514,OSA!$BD:$BD,1,0),0)</f>
        <v>0</v>
      </c>
    </row>
    <row r="3514" spans="10:23" x14ac:dyDescent="0.35">
      <c r="J3514" t="str">
        <f t="shared" si="233"/>
        <v/>
      </c>
      <c r="N3514" s="4"/>
      <c r="U3514" s="69">
        <f t="shared" si="234"/>
        <v>0</v>
      </c>
      <c r="V3514" s="75">
        <f t="shared" si="235"/>
        <v>0</v>
      </c>
      <c r="W3514">
        <f>IFERROR(VLOOKUP($J3515,OSA!$BD:$BD,1,0),0)</f>
        <v>0</v>
      </c>
    </row>
    <row r="3515" spans="10:23" x14ac:dyDescent="0.35">
      <c r="J3515" t="str">
        <f t="shared" si="233"/>
        <v/>
      </c>
      <c r="N3515" s="4"/>
      <c r="U3515" s="69">
        <f t="shared" si="234"/>
        <v>0</v>
      </c>
      <c r="V3515" s="75">
        <f t="shared" si="235"/>
        <v>0</v>
      </c>
      <c r="W3515">
        <f>IFERROR(VLOOKUP($J3516,OSA!$BD:$BD,1,0),0)</f>
        <v>0</v>
      </c>
    </row>
    <row r="3516" spans="10:23" x14ac:dyDescent="0.35">
      <c r="J3516" t="str">
        <f t="shared" si="233"/>
        <v/>
      </c>
      <c r="N3516" s="4"/>
      <c r="U3516" s="69">
        <f t="shared" si="234"/>
        <v>0</v>
      </c>
      <c r="V3516" s="75">
        <f t="shared" si="235"/>
        <v>0</v>
      </c>
      <c r="W3516">
        <f>IFERROR(VLOOKUP($J3517,OSA!$BD:$BD,1,0),0)</f>
        <v>0</v>
      </c>
    </row>
    <row r="3517" spans="10:23" x14ac:dyDescent="0.35">
      <c r="J3517" t="str">
        <f t="shared" si="233"/>
        <v/>
      </c>
      <c r="N3517" s="4"/>
      <c r="U3517" s="69">
        <f t="shared" si="234"/>
        <v>0</v>
      </c>
      <c r="V3517" s="75">
        <f t="shared" si="235"/>
        <v>0</v>
      </c>
      <c r="W3517">
        <f>IFERROR(VLOOKUP($J3518,OSA!$BD:$BD,1,0),0)</f>
        <v>0</v>
      </c>
    </row>
    <row r="3518" spans="10:23" x14ac:dyDescent="0.35">
      <c r="J3518" t="str">
        <f t="shared" si="233"/>
        <v/>
      </c>
      <c r="N3518" s="4"/>
      <c r="U3518" s="69">
        <f t="shared" si="234"/>
        <v>0</v>
      </c>
      <c r="V3518" s="75">
        <f t="shared" si="235"/>
        <v>0</v>
      </c>
      <c r="W3518">
        <f>IFERROR(VLOOKUP($J3519,OSA!$BD:$BD,1,0),0)</f>
        <v>0</v>
      </c>
    </row>
    <row r="3519" spans="10:23" x14ac:dyDescent="0.35">
      <c r="J3519" t="str">
        <f t="shared" si="233"/>
        <v/>
      </c>
      <c r="N3519" s="4"/>
      <c r="U3519" s="69">
        <f t="shared" si="234"/>
        <v>0</v>
      </c>
      <c r="V3519" s="75">
        <f t="shared" si="235"/>
        <v>0</v>
      </c>
      <c r="W3519">
        <f>IFERROR(VLOOKUP($J3520,OSA!$BD:$BD,1,0),0)</f>
        <v>0</v>
      </c>
    </row>
    <row r="3520" spans="10:23" x14ac:dyDescent="0.35">
      <c r="J3520" t="str">
        <f t="shared" si="233"/>
        <v/>
      </c>
      <c r="N3520" s="4"/>
      <c r="U3520" s="69">
        <f t="shared" si="234"/>
        <v>0</v>
      </c>
      <c r="V3520" s="75">
        <f t="shared" si="235"/>
        <v>0</v>
      </c>
      <c r="W3520">
        <f>IFERROR(VLOOKUP($J3521,OSA!$BD:$BD,1,0),0)</f>
        <v>0</v>
      </c>
    </row>
    <row r="3521" spans="10:23" x14ac:dyDescent="0.35">
      <c r="J3521" t="str">
        <f t="shared" si="233"/>
        <v/>
      </c>
      <c r="N3521" s="4"/>
      <c r="U3521" s="69">
        <f t="shared" si="234"/>
        <v>0</v>
      </c>
      <c r="V3521" s="75">
        <f t="shared" si="235"/>
        <v>0</v>
      </c>
      <c r="W3521">
        <f>IFERROR(VLOOKUP($J3522,OSA!$BD:$BD,1,0),0)</f>
        <v>0</v>
      </c>
    </row>
    <row r="3522" spans="10:23" x14ac:dyDescent="0.35">
      <c r="J3522" t="str">
        <f t="shared" si="233"/>
        <v/>
      </c>
      <c r="N3522" s="4"/>
      <c r="U3522" s="69">
        <f t="shared" si="234"/>
        <v>0</v>
      </c>
      <c r="V3522" s="75">
        <f t="shared" si="235"/>
        <v>0</v>
      </c>
      <c r="W3522">
        <f>IFERROR(VLOOKUP($J3523,OSA!$BD:$BD,1,0),0)</f>
        <v>0</v>
      </c>
    </row>
    <row r="3523" spans="10:23" x14ac:dyDescent="0.35">
      <c r="J3523" t="str">
        <f t="shared" si="233"/>
        <v/>
      </c>
      <c r="N3523" s="4"/>
      <c r="U3523" s="69">
        <f t="shared" si="234"/>
        <v>0</v>
      </c>
      <c r="V3523" s="75">
        <f t="shared" si="235"/>
        <v>0</v>
      </c>
      <c r="W3523">
        <f>IFERROR(VLOOKUP($J3524,OSA!$BD:$BD,1,0),0)</f>
        <v>0</v>
      </c>
    </row>
    <row r="3524" spans="10:23" x14ac:dyDescent="0.35">
      <c r="J3524" t="str">
        <f t="shared" si="233"/>
        <v/>
      </c>
      <c r="N3524" s="4"/>
      <c r="U3524" s="69">
        <f t="shared" si="234"/>
        <v>0</v>
      </c>
      <c r="V3524" s="75">
        <f t="shared" si="235"/>
        <v>0</v>
      </c>
      <c r="W3524">
        <f>IFERROR(VLOOKUP($J3525,OSA!$BD:$BD,1,0),0)</f>
        <v>0</v>
      </c>
    </row>
    <row r="3525" spans="10:23" x14ac:dyDescent="0.35">
      <c r="J3525" t="str">
        <f t="shared" si="233"/>
        <v/>
      </c>
      <c r="N3525" s="4"/>
      <c r="U3525" s="69">
        <f t="shared" si="234"/>
        <v>0</v>
      </c>
      <c r="V3525" s="75">
        <f t="shared" si="235"/>
        <v>0</v>
      </c>
      <c r="W3525">
        <f>IFERROR(VLOOKUP($J3526,OSA!$BD:$BD,1,0),0)</f>
        <v>0</v>
      </c>
    </row>
    <row r="3526" spans="10:23" x14ac:dyDescent="0.35">
      <c r="J3526" t="str">
        <f t="shared" si="233"/>
        <v/>
      </c>
      <c r="N3526" s="4"/>
      <c r="U3526" s="69">
        <f t="shared" si="234"/>
        <v>0</v>
      </c>
      <c r="V3526" s="75">
        <f t="shared" si="235"/>
        <v>0</v>
      </c>
      <c r="W3526">
        <f>IFERROR(VLOOKUP($J3527,OSA!$BD:$BD,1,0),0)</f>
        <v>0</v>
      </c>
    </row>
    <row r="3527" spans="10:23" x14ac:dyDescent="0.35">
      <c r="J3527" t="str">
        <f t="shared" si="233"/>
        <v/>
      </c>
      <c r="N3527" s="4"/>
      <c r="U3527" s="69">
        <f t="shared" si="234"/>
        <v>0</v>
      </c>
      <c r="V3527" s="75">
        <f t="shared" si="235"/>
        <v>0</v>
      </c>
      <c r="W3527">
        <f>IFERROR(VLOOKUP($J3528,OSA!$BD:$BD,1,0),0)</f>
        <v>0</v>
      </c>
    </row>
    <row r="3528" spans="10:23" x14ac:dyDescent="0.35">
      <c r="J3528" t="str">
        <f t="shared" si="233"/>
        <v/>
      </c>
      <c r="N3528" s="4"/>
      <c r="U3528" s="69">
        <f t="shared" si="234"/>
        <v>0</v>
      </c>
      <c r="V3528" s="75">
        <f t="shared" si="235"/>
        <v>0</v>
      </c>
      <c r="W3528">
        <f>IFERROR(VLOOKUP($J3529,OSA!$BD:$BD,1,0),0)</f>
        <v>0</v>
      </c>
    </row>
    <row r="3529" spans="10:23" x14ac:dyDescent="0.35">
      <c r="J3529" t="str">
        <f t="shared" si="233"/>
        <v/>
      </c>
      <c r="N3529" s="4"/>
      <c r="U3529" s="69">
        <f t="shared" si="234"/>
        <v>0</v>
      </c>
      <c r="V3529" s="75">
        <f t="shared" si="235"/>
        <v>0</v>
      </c>
      <c r="W3529">
        <f>IFERROR(VLOOKUP($J3530,OSA!$BD:$BD,1,0),0)</f>
        <v>0</v>
      </c>
    </row>
    <row r="3530" spans="10:23" x14ac:dyDescent="0.35">
      <c r="J3530" t="str">
        <f t="shared" si="233"/>
        <v/>
      </c>
      <c r="N3530" s="4"/>
      <c r="U3530" s="69">
        <f t="shared" si="234"/>
        <v>0</v>
      </c>
      <c r="V3530" s="75">
        <f t="shared" si="235"/>
        <v>0</v>
      </c>
      <c r="W3530">
        <f>IFERROR(VLOOKUP($J3531,OSA!$BD:$BD,1,0),0)</f>
        <v>0</v>
      </c>
    </row>
    <row r="3531" spans="10:23" x14ac:dyDescent="0.35">
      <c r="J3531" t="str">
        <f t="shared" si="233"/>
        <v/>
      </c>
      <c r="N3531" s="4"/>
      <c r="U3531" s="69">
        <f t="shared" si="234"/>
        <v>0</v>
      </c>
      <c r="V3531" s="75">
        <f t="shared" si="235"/>
        <v>0</v>
      </c>
      <c r="W3531">
        <f>IFERROR(VLOOKUP($J3532,OSA!$BD:$BD,1,0),0)</f>
        <v>0</v>
      </c>
    </row>
    <row r="3532" spans="10:23" x14ac:dyDescent="0.35">
      <c r="J3532" t="str">
        <f t="shared" ref="J3532:J3595" si="236">K3532&amp;N3532</f>
        <v/>
      </c>
      <c r="N3532" s="4"/>
      <c r="U3532" s="69">
        <f t="shared" si="234"/>
        <v>0</v>
      </c>
      <c r="V3532" s="75">
        <f t="shared" si="235"/>
        <v>0</v>
      </c>
      <c r="W3532">
        <f>IFERROR(VLOOKUP($J3533,OSA!$BD:$BD,1,0),0)</f>
        <v>0</v>
      </c>
    </row>
    <row r="3533" spans="10:23" x14ac:dyDescent="0.35">
      <c r="J3533" t="str">
        <f t="shared" si="236"/>
        <v/>
      </c>
      <c r="N3533" s="4"/>
      <c r="U3533" s="69">
        <f t="shared" si="234"/>
        <v>0</v>
      </c>
      <c r="V3533" s="75">
        <f t="shared" si="235"/>
        <v>0</v>
      </c>
      <c r="W3533">
        <f>IFERROR(VLOOKUP($J3534,OSA!$BD:$BD,1,0),0)</f>
        <v>0</v>
      </c>
    </row>
    <row r="3534" spans="10:23" x14ac:dyDescent="0.35">
      <c r="J3534" t="str">
        <f t="shared" si="236"/>
        <v/>
      </c>
      <c r="N3534" s="4"/>
      <c r="U3534" s="69">
        <f t="shared" ref="U3534:U3597" si="237">SUM(O3534:Q3534)/3</f>
        <v>0</v>
      </c>
      <c r="V3534" s="75">
        <f t="shared" si="235"/>
        <v>0</v>
      </c>
      <c r="W3534">
        <f>IFERROR(VLOOKUP($J3535,OSA!$BD:$BD,1,0),0)</f>
        <v>0</v>
      </c>
    </row>
    <row r="3535" spans="10:23" x14ac:dyDescent="0.35">
      <c r="J3535" t="str">
        <f t="shared" si="236"/>
        <v/>
      </c>
      <c r="N3535" s="4"/>
      <c r="U3535" s="69">
        <f t="shared" si="237"/>
        <v>0</v>
      </c>
      <c r="V3535" s="75">
        <f t="shared" si="235"/>
        <v>0</v>
      </c>
      <c r="W3535">
        <f>IFERROR(VLOOKUP($J3536,OSA!$BD:$BD,1,0),0)</f>
        <v>0</v>
      </c>
    </row>
    <row r="3536" spans="10:23" x14ac:dyDescent="0.35">
      <c r="J3536" t="str">
        <f t="shared" si="236"/>
        <v/>
      </c>
      <c r="N3536" s="4"/>
      <c r="U3536" s="69">
        <f t="shared" si="237"/>
        <v>0</v>
      </c>
      <c r="V3536" s="75">
        <f t="shared" si="235"/>
        <v>0</v>
      </c>
      <c r="W3536">
        <f>IFERROR(VLOOKUP($J3537,OSA!$BD:$BD,1,0),0)</f>
        <v>0</v>
      </c>
    </row>
    <row r="3537" spans="10:23" x14ac:dyDescent="0.35">
      <c r="J3537" t="str">
        <f t="shared" si="236"/>
        <v/>
      </c>
      <c r="N3537" s="4"/>
      <c r="U3537" s="69">
        <f t="shared" si="237"/>
        <v>0</v>
      </c>
      <c r="V3537" s="75">
        <f t="shared" si="235"/>
        <v>0</v>
      </c>
      <c r="W3537">
        <f>IFERROR(VLOOKUP($J3538,OSA!$BD:$BD,1,0),0)</f>
        <v>0</v>
      </c>
    </row>
    <row r="3538" spans="10:23" x14ac:dyDescent="0.35">
      <c r="J3538" t="str">
        <f t="shared" si="236"/>
        <v/>
      </c>
      <c r="N3538" s="4"/>
      <c r="U3538" s="69">
        <f t="shared" si="237"/>
        <v>0</v>
      </c>
      <c r="V3538" s="75">
        <f t="shared" si="235"/>
        <v>0</v>
      </c>
      <c r="W3538">
        <f>IFERROR(VLOOKUP($J3539,OSA!$BD:$BD,1,0),0)</f>
        <v>0</v>
      </c>
    </row>
    <row r="3539" spans="10:23" x14ac:dyDescent="0.35">
      <c r="J3539" t="str">
        <f t="shared" si="236"/>
        <v/>
      </c>
      <c r="N3539" s="4"/>
      <c r="U3539" s="69">
        <f t="shared" si="237"/>
        <v>0</v>
      </c>
      <c r="V3539" s="75">
        <f t="shared" si="235"/>
        <v>0</v>
      </c>
      <c r="W3539">
        <f>IFERROR(VLOOKUP($J3540,OSA!$BD:$BD,1,0),0)</f>
        <v>0</v>
      </c>
    </row>
    <row r="3540" spans="10:23" x14ac:dyDescent="0.35">
      <c r="J3540" t="str">
        <f t="shared" si="236"/>
        <v/>
      </c>
      <c r="N3540" s="4"/>
      <c r="U3540" s="69">
        <f t="shared" si="237"/>
        <v>0</v>
      </c>
      <c r="V3540" s="75">
        <f t="shared" si="235"/>
        <v>0</v>
      </c>
      <c r="W3540">
        <f>IFERROR(VLOOKUP($J3541,OSA!$BD:$BD,1,0),0)</f>
        <v>0</v>
      </c>
    </row>
    <row r="3541" spans="10:23" x14ac:dyDescent="0.35">
      <c r="J3541" t="str">
        <f t="shared" si="236"/>
        <v/>
      </c>
      <c r="N3541" s="4"/>
      <c r="U3541" s="69">
        <f t="shared" si="237"/>
        <v>0</v>
      </c>
      <c r="V3541" s="75">
        <f t="shared" si="235"/>
        <v>0</v>
      </c>
      <c r="W3541">
        <f>IFERROR(VLOOKUP($J3542,OSA!$BD:$BD,1,0),0)</f>
        <v>0</v>
      </c>
    </row>
    <row r="3542" spans="10:23" x14ac:dyDescent="0.35">
      <c r="J3542" t="str">
        <f t="shared" si="236"/>
        <v/>
      </c>
      <c r="N3542" s="4"/>
      <c r="U3542" s="69">
        <f t="shared" si="237"/>
        <v>0</v>
      </c>
      <c r="V3542" s="75">
        <f t="shared" si="235"/>
        <v>0</v>
      </c>
      <c r="W3542">
        <f>IFERROR(VLOOKUP($J3543,OSA!$BD:$BD,1,0),0)</f>
        <v>0</v>
      </c>
    </row>
    <row r="3543" spans="10:23" x14ac:dyDescent="0.35">
      <c r="J3543" t="str">
        <f t="shared" si="236"/>
        <v/>
      </c>
      <c r="N3543" s="4"/>
      <c r="U3543" s="69">
        <f t="shared" si="237"/>
        <v>0</v>
      </c>
      <c r="V3543" s="75">
        <f t="shared" si="235"/>
        <v>0</v>
      </c>
      <c r="W3543">
        <f>IFERROR(VLOOKUP($J3544,OSA!$BD:$BD,1,0),0)</f>
        <v>0</v>
      </c>
    </row>
    <row r="3544" spans="10:23" x14ac:dyDescent="0.35">
      <c r="J3544" t="str">
        <f t="shared" si="236"/>
        <v/>
      </c>
      <c r="N3544" s="4"/>
      <c r="U3544" s="69">
        <f t="shared" si="237"/>
        <v>0</v>
      </c>
      <c r="V3544" s="75">
        <f t="shared" si="235"/>
        <v>0</v>
      </c>
      <c r="W3544">
        <f>IFERROR(VLOOKUP($J3545,OSA!$BD:$BD,1,0),0)</f>
        <v>0</v>
      </c>
    </row>
    <row r="3545" spans="10:23" x14ac:dyDescent="0.35">
      <c r="J3545" t="str">
        <f t="shared" si="236"/>
        <v/>
      </c>
      <c r="N3545" s="4"/>
      <c r="U3545" s="69">
        <f t="shared" si="237"/>
        <v>0</v>
      </c>
      <c r="V3545" s="75">
        <f t="shared" si="235"/>
        <v>0</v>
      </c>
      <c r="W3545">
        <f>IFERROR(VLOOKUP($J3546,OSA!$BD:$BD,1,0),0)</f>
        <v>0</v>
      </c>
    </row>
    <row r="3546" spans="10:23" x14ac:dyDescent="0.35">
      <c r="J3546" t="str">
        <f t="shared" si="236"/>
        <v/>
      </c>
      <c r="N3546" s="4"/>
      <c r="U3546" s="69">
        <f t="shared" si="237"/>
        <v>0</v>
      </c>
      <c r="V3546" s="75">
        <f t="shared" si="235"/>
        <v>0</v>
      </c>
      <c r="W3546">
        <f>IFERROR(VLOOKUP($J3547,OSA!$BD:$BD,1,0),0)</f>
        <v>0</v>
      </c>
    </row>
    <row r="3547" spans="10:23" x14ac:dyDescent="0.35">
      <c r="J3547" t="str">
        <f t="shared" si="236"/>
        <v/>
      </c>
      <c r="N3547" s="4"/>
      <c r="U3547" s="69">
        <f t="shared" si="237"/>
        <v>0</v>
      </c>
      <c r="V3547" s="75">
        <f t="shared" si="235"/>
        <v>0</v>
      </c>
      <c r="W3547">
        <f>IFERROR(VLOOKUP($J3548,OSA!$BD:$BD,1,0),0)</f>
        <v>0</v>
      </c>
    </row>
    <row r="3548" spans="10:23" x14ac:dyDescent="0.35">
      <c r="J3548" t="str">
        <f t="shared" si="236"/>
        <v/>
      </c>
      <c r="N3548" s="4"/>
      <c r="U3548" s="69">
        <f t="shared" si="237"/>
        <v>0</v>
      </c>
      <c r="V3548" s="75">
        <f t="shared" si="235"/>
        <v>0</v>
      </c>
      <c r="W3548">
        <f>IFERROR(VLOOKUP($J3549,OSA!$BD:$BD,1,0),0)</f>
        <v>0</v>
      </c>
    </row>
    <row r="3549" spans="10:23" x14ac:dyDescent="0.35">
      <c r="J3549" t="str">
        <f t="shared" si="236"/>
        <v/>
      </c>
      <c r="N3549" s="4"/>
      <c r="U3549" s="69">
        <f t="shared" si="237"/>
        <v>0</v>
      </c>
      <c r="V3549" s="75">
        <f t="shared" si="235"/>
        <v>0</v>
      </c>
      <c r="W3549">
        <f>IFERROR(VLOOKUP($J3550,OSA!$BD:$BD,1,0),0)</f>
        <v>0</v>
      </c>
    </row>
    <row r="3550" spans="10:23" x14ac:dyDescent="0.35">
      <c r="J3550" t="str">
        <f t="shared" si="236"/>
        <v/>
      </c>
      <c r="N3550" s="4"/>
      <c r="U3550" s="69">
        <f t="shared" si="237"/>
        <v>0</v>
      </c>
      <c r="V3550" s="75">
        <f t="shared" si="235"/>
        <v>0</v>
      </c>
      <c r="W3550">
        <f>IFERROR(VLOOKUP($J3551,OSA!$BD:$BD,1,0),0)</f>
        <v>0</v>
      </c>
    </row>
    <row r="3551" spans="10:23" x14ac:dyDescent="0.35">
      <c r="J3551" t="str">
        <f t="shared" si="236"/>
        <v/>
      </c>
      <c r="N3551" s="4"/>
      <c r="U3551" s="69">
        <f t="shared" si="237"/>
        <v>0</v>
      </c>
      <c r="V3551" s="75">
        <f t="shared" si="235"/>
        <v>0</v>
      </c>
      <c r="W3551">
        <f>IFERROR(VLOOKUP($J3552,OSA!$BD:$BD,1,0),0)</f>
        <v>0</v>
      </c>
    </row>
    <row r="3552" spans="10:23" x14ac:dyDescent="0.35">
      <c r="J3552" t="str">
        <f t="shared" si="236"/>
        <v/>
      </c>
      <c r="N3552" s="4"/>
      <c r="U3552" s="69">
        <f t="shared" si="237"/>
        <v>0</v>
      </c>
      <c r="V3552" s="75">
        <f t="shared" si="235"/>
        <v>0</v>
      </c>
      <c r="W3552">
        <f>IFERROR(VLOOKUP($J3553,OSA!$BD:$BD,1,0),0)</f>
        <v>0</v>
      </c>
    </row>
    <row r="3553" spans="10:23" x14ac:dyDescent="0.35">
      <c r="J3553" t="str">
        <f t="shared" si="236"/>
        <v/>
      </c>
      <c r="N3553" s="4"/>
      <c r="U3553" s="69">
        <f t="shared" si="237"/>
        <v>0</v>
      </c>
      <c r="V3553" s="75">
        <f t="shared" si="235"/>
        <v>0</v>
      </c>
      <c r="W3553">
        <f>IFERROR(VLOOKUP($J3554,OSA!$BD:$BD,1,0),0)</f>
        <v>0</v>
      </c>
    </row>
    <row r="3554" spans="10:23" x14ac:dyDescent="0.35">
      <c r="J3554" t="str">
        <f t="shared" si="236"/>
        <v/>
      </c>
      <c r="N3554" s="4"/>
      <c r="U3554" s="69">
        <f t="shared" si="237"/>
        <v>0</v>
      </c>
      <c r="V3554" s="75">
        <f t="shared" si="235"/>
        <v>0</v>
      </c>
      <c r="W3554">
        <f>IFERROR(VLOOKUP($J3555,OSA!$BD:$BD,1,0),0)</f>
        <v>0</v>
      </c>
    </row>
    <row r="3555" spans="10:23" x14ac:dyDescent="0.35">
      <c r="J3555" t="str">
        <f t="shared" si="236"/>
        <v/>
      </c>
      <c r="N3555" s="4"/>
      <c r="U3555" s="69">
        <f t="shared" si="237"/>
        <v>0</v>
      </c>
      <c r="V3555" s="75">
        <f t="shared" si="235"/>
        <v>0</v>
      </c>
      <c r="W3555">
        <f>IFERROR(VLOOKUP($J3556,OSA!$BD:$BD,1,0),0)</f>
        <v>0</v>
      </c>
    </row>
    <row r="3556" spans="10:23" x14ac:dyDescent="0.35">
      <c r="J3556" t="str">
        <f t="shared" si="236"/>
        <v/>
      </c>
      <c r="N3556" s="4"/>
      <c r="U3556" s="69">
        <f t="shared" si="237"/>
        <v>0</v>
      </c>
      <c r="V3556" s="75">
        <f t="shared" si="235"/>
        <v>0</v>
      </c>
      <c r="W3556">
        <f>IFERROR(VLOOKUP($J3557,OSA!$BD:$BD,1,0),0)</f>
        <v>0</v>
      </c>
    </row>
    <row r="3557" spans="10:23" x14ac:dyDescent="0.35">
      <c r="J3557" t="str">
        <f t="shared" si="236"/>
        <v/>
      </c>
      <c r="N3557" s="4"/>
      <c r="U3557" s="69">
        <f t="shared" si="237"/>
        <v>0</v>
      </c>
      <c r="V3557" s="75">
        <f t="shared" si="235"/>
        <v>0</v>
      </c>
      <c r="W3557">
        <f>IFERROR(VLOOKUP($J3558,OSA!$BD:$BD,1,0),0)</f>
        <v>0</v>
      </c>
    </row>
    <row r="3558" spans="10:23" x14ac:dyDescent="0.35">
      <c r="J3558" t="str">
        <f t="shared" si="236"/>
        <v/>
      </c>
      <c r="N3558" s="4"/>
      <c r="U3558" s="69">
        <f t="shared" si="237"/>
        <v>0</v>
      </c>
      <c r="V3558" s="75">
        <f t="shared" si="235"/>
        <v>0</v>
      </c>
      <c r="W3558">
        <f>IFERROR(VLOOKUP($J3559,OSA!$BD:$BD,1,0),0)</f>
        <v>0</v>
      </c>
    </row>
    <row r="3559" spans="10:23" x14ac:dyDescent="0.35">
      <c r="J3559" t="str">
        <f t="shared" si="236"/>
        <v/>
      </c>
      <c r="N3559" s="4"/>
      <c r="U3559" s="69">
        <f t="shared" si="237"/>
        <v>0</v>
      </c>
      <c r="V3559" s="75">
        <f t="shared" ref="V3559:V3622" si="238">SUM(R3559:T3559)/3</f>
        <v>0</v>
      </c>
      <c r="W3559">
        <f>IFERROR(VLOOKUP($J3560,OSA!$BD:$BD,1,0),0)</f>
        <v>0</v>
      </c>
    </row>
    <row r="3560" spans="10:23" x14ac:dyDescent="0.35">
      <c r="J3560" t="str">
        <f t="shared" si="236"/>
        <v/>
      </c>
      <c r="N3560" s="4"/>
      <c r="U3560" s="69">
        <f t="shared" si="237"/>
        <v>0</v>
      </c>
      <c r="V3560" s="75">
        <f t="shared" si="238"/>
        <v>0</v>
      </c>
      <c r="W3560">
        <f>IFERROR(VLOOKUP($J3561,OSA!$BD:$BD,1,0),0)</f>
        <v>0</v>
      </c>
    </row>
    <row r="3561" spans="10:23" x14ac:dyDescent="0.35">
      <c r="J3561" t="str">
        <f t="shared" si="236"/>
        <v/>
      </c>
      <c r="N3561" s="4"/>
      <c r="U3561" s="69">
        <f t="shared" si="237"/>
        <v>0</v>
      </c>
      <c r="V3561" s="75">
        <f t="shared" si="238"/>
        <v>0</v>
      </c>
      <c r="W3561">
        <f>IFERROR(VLOOKUP($J3562,OSA!$BD:$BD,1,0),0)</f>
        <v>0</v>
      </c>
    </row>
    <row r="3562" spans="10:23" x14ac:dyDescent="0.35">
      <c r="J3562" t="str">
        <f t="shared" si="236"/>
        <v/>
      </c>
      <c r="N3562" s="4"/>
      <c r="U3562" s="69">
        <f t="shared" si="237"/>
        <v>0</v>
      </c>
      <c r="V3562" s="75">
        <f t="shared" si="238"/>
        <v>0</v>
      </c>
      <c r="W3562">
        <f>IFERROR(VLOOKUP($J3563,OSA!$BD:$BD,1,0),0)</f>
        <v>0</v>
      </c>
    </row>
    <row r="3563" spans="10:23" x14ac:dyDescent="0.35">
      <c r="J3563" t="str">
        <f t="shared" si="236"/>
        <v/>
      </c>
      <c r="N3563" s="4"/>
      <c r="U3563" s="69">
        <f t="shared" si="237"/>
        <v>0</v>
      </c>
      <c r="V3563" s="75">
        <f t="shared" si="238"/>
        <v>0</v>
      </c>
      <c r="W3563">
        <f>IFERROR(VLOOKUP($J3564,OSA!$BD:$BD,1,0),0)</f>
        <v>0</v>
      </c>
    </row>
    <row r="3564" spans="10:23" x14ac:dyDescent="0.35">
      <c r="J3564" t="str">
        <f t="shared" si="236"/>
        <v/>
      </c>
      <c r="N3564" s="4"/>
      <c r="U3564" s="69">
        <f t="shared" si="237"/>
        <v>0</v>
      </c>
      <c r="V3564" s="75">
        <f t="shared" si="238"/>
        <v>0</v>
      </c>
      <c r="W3564">
        <f>IFERROR(VLOOKUP($J3565,OSA!$BD:$BD,1,0),0)</f>
        <v>0</v>
      </c>
    </row>
    <row r="3565" spans="10:23" x14ac:dyDescent="0.35">
      <c r="J3565" t="str">
        <f t="shared" si="236"/>
        <v/>
      </c>
      <c r="N3565" s="4"/>
      <c r="U3565" s="69">
        <f t="shared" si="237"/>
        <v>0</v>
      </c>
      <c r="V3565" s="75">
        <f t="shared" si="238"/>
        <v>0</v>
      </c>
      <c r="W3565">
        <f>IFERROR(VLOOKUP($J3566,OSA!$BD:$BD,1,0),0)</f>
        <v>0</v>
      </c>
    </row>
    <row r="3566" spans="10:23" x14ac:dyDescent="0.35">
      <c r="J3566" t="str">
        <f t="shared" si="236"/>
        <v/>
      </c>
      <c r="N3566" s="4"/>
      <c r="U3566" s="69">
        <f t="shared" si="237"/>
        <v>0</v>
      </c>
      <c r="V3566" s="75">
        <f t="shared" si="238"/>
        <v>0</v>
      </c>
      <c r="W3566">
        <f>IFERROR(VLOOKUP($J3567,OSA!$BD:$BD,1,0),0)</f>
        <v>0</v>
      </c>
    </row>
    <row r="3567" spans="10:23" x14ac:dyDescent="0.35">
      <c r="J3567" t="str">
        <f t="shared" si="236"/>
        <v/>
      </c>
      <c r="N3567" s="4"/>
      <c r="U3567" s="69">
        <f t="shared" si="237"/>
        <v>0</v>
      </c>
      <c r="V3567" s="75">
        <f t="shared" si="238"/>
        <v>0</v>
      </c>
      <c r="W3567">
        <f>IFERROR(VLOOKUP($J3568,OSA!$BD:$BD,1,0),0)</f>
        <v>0</v>
      </c>
    </row>
    <row r="3568" spans="10:23" x14ac:dyDescent="0.35">
      <c r="J3568" t="str">
        <f t="shared" si="236"/>
        <v/>
      </c>
      <c r="N3568" s="4"/>
      <c r="U3568" s="69">
        <f t="shared" si="237"/>
        <v>0</v>
      </c>
      <c r="V3568" s="75">
        <f t="shared" si="238"/>
        <v>0</v>
      </c>
      <c r="W3568">
        <f>IFERROR(VLOOKUP($J3569,OSA!$BD:$BD,1,0),0)</f>
        <v>0</v>
      </c>
    </row>
    <row r="3569" spans="10:23" x14ac:dyDescent="0.35">
      <c r="J3569" t="str">
        <f t="shared" si="236"/>
        <v/>
      </c>
      <c r="N3569" s="4"/>
      <c r="U3569" s="69">
        <f t="shared" si="237"/>
        <v>0</v>
      </c>
      <c r="V3569" s="75">
        <f t="shared" si="238"/>
        <v>0</v>
      </c>
      <c r="W3569">
        <f>IFERROR(VLOOKUP($J3570,OSA!$BD:$BD,1,0),0)</f>
        <v>0</v>
      </c>
    </row>
    <row r="3570" spans="10:23" x14ac:dyDescent="0.35">
      <c r="J3570" t="str">
        <f t="shared" si="236"/>
        <v/>
      </c>
      <c r="N3570" s="4"/>
      <c r="U3570" s="69">
        <f t="shared" si="237"/>
        <v>0</v>
      </c>
      <c r="V3570" s="75">
        <f t="shared" si="238"/>
        <v>0</v>
      </c>
      <c r="W3570">
        <f>IFERROR(VLOOKUP($J3571,OSA!$BD:$BD,1,0),0)</f>
        <v>0</v>
      </c>
    </row>
    <row r="3571" spans="10:23" x14ac:dyDescent="0.35">
      <c r="J3571" t="str">
        <f t="shared" si="236"/>
        <v/>
      </c>
      <c r="N3571" s="4"/>
      <c r="U3571" s="69">
        <f t="shared" si="237"/>
        <v>0</v>
      </c>
      <c r="V3571" s="75">
        <f t="shared" si="238"/>
        <v>0</v>
      </c>
      <c r="W3571">
        <f>IFERROR(VLOOKUP($J3572,OSA!$BD:$BD,1,0),0)</f>
        <v>0</v>
      </c>
    </row>
    <row r="3572" spans="10:23" x14ac:dyDescent="0.35">
      <c r="J3572" t="str">
        <f t="shared" si="236"/>
        <v/>
      </c>
      <c r="N3572" s="4"/>
      <c r="U3572" s="69">
        <f t="shared" si="237"/>
        <v>0</v>
      </c>
      <c r="V3572" s="75">
        <f t="shared" si="238"/>
        <v>0</v>
      </c>
      <c r="W3572">
        <f>IFERROR(VLOOKUP($J3573,OSA!$BD:$BD,1,0),0)</f>
        <v>0</v>
      </c>
    </row>
    <row r="3573" spans="10:23" x14ac:dyDescent="0.35">
      <c r="J3573" t="str">
        <f t="shared" si="236"/>
        <v/>
      </c>
      <c r="N3573" s="4"/>
      <c r="U3573" s="69">
        <f t="shared" si="237"/>
        <v>0</v>
      </c>
      <c r="V3573" s="75">
        <f t="shared" si="238"/>
        <v>0</v>
      </c>
      <c r="W3573">
        <f>IFERROR(VLOOKUP($J3574,OSA!$BD:$BD,1,0),0)</f>
        <v>0</v>
      </c>
    </row>
    <row r="3574" spans="10:23" x14ac:dyDescent="0.35">
      <c r="J3574" t="str">
        <f t="shared" si="236"/>
        <v/>
      </c>
      <c r="N3574" s="4"/>
      <c r="U3574" s="69">
        <f t="shared" si="237"/>
        <v>0</v>
      </c>
      <c r="V3574" s="75">
        <f t="shared" si="238"/>
        <v>0</v>
      </c>
      <c r="W3574">
        <f>IFERROR(VLOOKUP($J3575,OSA!$BD:$BD,1,0),0)</f>
        <v>0</v>
      </c>
    </row>
    <row r="3575" spans="10:23" x14ac:dyDescent="0.35">
      <c r="J3575" t="str">
        <f t="shared" si="236"/>
        <v/>
      </c>
      <c r="N3575" s="4"/>
      <c r="U3575" s="69">
        <f t="shared" si="237"/>
        <v>0</v>
      </c>
      <c r="V3575" s="75">
        <f t="shared" si="238"/>
        <v>0</v>
      </c>
      <c r="W3575">
        <f>IFERROR(VLOOKUP($J3576,OSA!$BD:$BD,1,0),0)</f>
        <v>0</v>
      </c>
    </row>
    <row r="3576" spans="10:23" x14ac:dyDescent="0.35">
      <c r="J3576" t="str">
        <f t="shared" si="236"/>
        <v/>
      </c>
      <c r="N3576" s="4"/>
      <c r="U3576" s="69">
        <f t="shared" si="237"/>
        <v>0</v>
      </c>
      <c r="V3576" s="75">
        <f t="shared" si="238"/>
        <v>0</v>
      </c>
      <c r="W3576">
        <f>IFERROR(VLOOKUP($J3577,OSA!$BD:$BD,1,0),0)</f>
        <v>0</v>
      </c>
    </row>
    <row r="3577" spans="10:23" x14ac:dyDescent="0.35">
      <c r="J3577" t="str">
        <f t="shared" si="236"/>
        <v/>
      </c>
      <c r="N3577" s="4"/>
      <c r="U3577" s="69">
        <f t="shared" si="237"/>
        <v>0</v>
      </c>
      <c r="V3577" s="75">
        <f t="shared" si="238"/>
        <v>0</v>
      </c>
      <c r="W3577">
        <f>IFERROR(VLOOKUP($J3578,OSA!$BD:$BD,1,0),0)</f>
        <v>0</v>
      </c>
    </row>
    <row r="3578" spans="10:23" x14ac:dyDescent="0.35">
      <c r="J3578" t="str">
        <f t="shared" si="236"/>
        <v/>
      </c>
      <c r="N3578" s="4"/>
      <c r="U3578" s="69">
        <f t="shared" si="237"/>
        <v>0</v>
      </c>
      <c r="V3578" s="75">
        <f t="shared" si="238"/>
        <v>0</v>
      </c>
      <c r="W3578">
        <f>IFERROR(VLOOKUP($J3579,OSA!$BD:$BD,1,0),0)</f>
        <v>0</v>
      </c>
    </row>
    <row r="3579" spans="10:23" x14ac:dyDescent="0.35">
      <c r="J3579" t="str">
        <f t="shared" si="236"/>
        <v/>
      </c>
      <c r="N3579" s="4"/>
      <c r="U3579" s="69">
        <f t="shared" si="237"/>
        <v>0</v>
      </c>
      <c r="V3579" s="75">
        <f t="shared" si="238"/>
        <v>0</v>
      </c>
      <c r="W3579">
        <f>IFERROR(VLOOKUP($J3580,OSA!$BD:$BD,1,0),0)</f>
        <v>0</v>
      </c>
    </row>
    <row r="3580" spans="10:23" x14ac:dyDescent="0.35">
      <c r="J3580" t="str">
        <f t="shared" si="236"/>
        <v/>
      </c>
      <c r="N3580" s="4"/>
      <c r="U3580" s="69">
        <f t="shared" si="237"/>
        <v>0</v>
      </c>
      <c r="V3580" s="75">
        <f t="shared" si="238"/>
        <v>0</v>
      </c>
      <c r="W3580">
        <f>IFERROR(VLOOKUP($J3581,OSA!$BD:$BD,1,0),0)</f>
        <v>0</v>
      </c>
    </row>
    <row r="3581" spans="10:23" x14ac:dyDescent="0.35">
      <c r="J3581" t="str">
        <f t="shared" si="236"/>
        <v/>
      </c>
      <c r="N3581" s="4"/>
      <c r="U3581" s="69">
        <f t="shared" si="237"/>
        <v>0</v>
      </c>
      <c r="V3581" s="75">
        <f t="shared" si="238"/>
        <v>0</v>
      </c>
      <c r="W3581">
        <f>IFERROR(VLOOKUP($J3582,OSA!$BD:$BD,1,0),0)</f>
        <v>0</v>
      </c>
    </row>
    <row r="3582" spans="10:23" x14ac:dyDescent="0.35">
      <c r="J3582" t="str">
        <f t="shared" si="236"/>
        <v/>
      </c>
      <c r="N3582" s="4"/>
      <c r="U3582" s="69">
        <f t="shared" si="237"/>
        <v>0</v>
      </c>
      <c r="V3582" s="75">
        <f t="shared" si="238"/>
        <v>0</v>
      </c>
      <c r="W3582">
        <f>IFERROR(VLOOKUP($J3583,OSA!$BD:$BD,1,0),0)</f>
        <v>0</v>
      </c>
    </row>
    <row r="3583" spans="10:23" x14ac:dyDescent="0.35">
      <c r="J3583" t="str">
        <f t="shared" si="236"/>
        <v/>
      </c>
      <c r="N3583" s="4"/>
      <c r="U3583" s="69">
        <f t="shared" si="237"/>
        <v>0</v>
      </c>
      <c r="V3583" s="75">
        <f t="shared" si="238"/>
        <v>0</v>
      </c>
      <c r="W3583">
        <f>IFERROR(VLOOKUP($J3584,OSA!$BD:$BD,1,0),0)</f>
        <v>0</v>
      </c>
    </row>
    <row r="3584" spans="10:23" x14ac:dyDescent="0.35">
      <c r="J3584" t="str">
        <f t="shared" si="236"/>
        <v/>
      </c>
      <c r="N3584" s="4"/>
      <c r="U3584" s="69">
        <f t="shared" si="237"/>
        <v>0</v>
      </c>
      <c r="V3584" s="75">
        <f t="shared" si="238"/>
        <v>0</v>
      </c>
      <c r="W3584">
        <f>IFERROR(VLOOKUP($J3585,OSA!$BD:$BD,1,0),0)</f>
        <v>0</v>
      </c>
    </row>
    <row r="3585" spans="10:23" x14ac:dyDescent="0.35">
      <c r="J3585" t="str">
        <f t="shared" si="236"/>
        <v/>
      </c>
      <c r="N3585" s="4"/>
      <c r="U3585" s="69">
        <f t="shared" si="237"/>
        <v>0</v>
      </c>
      <c r="V3585" s="75">
        <f t="shared" si="238"/>
        <v>0</v>
      </c>
      <c r="W3585">
        <f>IFERROR(VLOOKUP($J3586,OSA!$BD:$BD,1,0),0)</f>
        <v>0</v>
      </c>
    </row>
    <row r="3586" spans="10:23" x14ac:dyDescent="0.35">
      <c r="J3586" t="str">
        <f t="shared" si="236"/>
        <v/>
      </c>
      <c r="N3586" s="4"/>
      <c r="U3586" s="69">
        <f t="shared" si="237"/>
        <v>0</v>
      </c>
      <c r="V3586" s="75">
        <f t="shared" si="238"/>
        <v>0</v>
      </c>
      <c r="W3586">
        <f>IFERROR(VLOOKUP($J3587,OSA!$BD:$BD,1,0),0)</f>
        <v>0</v>
      </c>
    </row>
    <row r="3587" spans="10:23" x14ac:dyDescent="0.35">
      <c r="J3587" t="str">
        <f t="shared" si="236"/>
        <v/>
      </c>
      <c r="N3587" s="4"/>
      <c r="U3587" s="69">
        <f t="shared" si="237"/>
        <v>0</v>
      </c>
      <c r="V3587" s="75">
        <f t="shared" si="238"/>
        <v>0</v>
      </c>
      <c r="W3587">
        <f>IFERROR(VLOOKUP($J3588,OSA!$BD:$BD,1,0),0)</f>
        <v>0</v>
      </c>
    </row>
    <row r="3588" spans="10:23" x14ac:dyDescent="0.35">
      <c r="J3588" t="str">
        <f t="shared" si="236"/>
        <v/>
      </c>
      <c r="N3588" s="4"/>
      <c r="U3588" s="69">
        <f t="shared" si="237"/>
        <v>0</v>
      </c>
      <c r="V3588" s="75">
        <f t="shared" si="238"/>
        <v>0</v>
      </c>
      <c r="W3588">
        <f>IFERROR(VLOOKUP($J3589,OSA!$BD:$BD,1,0),0)</f>
        <v>0</v>
      </c>
    </row>
    <row r="3589" spans="10:23" x14ac:dyDescent="0.35">
      <c r="J3589" t="str">
        <f t="shared" si="236"/>
        <v/>
      </c>
      <c r="N3589" s="4"/>
      <c r="U3589" s="69">
        <f t="shared" si="237"/>
        <v>0</v>
      </c>
      <c r="V3589" s="75">
        <f t="shared" si="238"/>
        <v>0</v>
      </c>
      <c r="W3589">
        <f>IFERROR(VLOOKUP($J3590,OSA!$BD:$BD,1,0),0)</f>
        <v>0</v>
      </c>
    </row>
    <row r="3590" spans="10:23" x14ac:dyDescent="0.35">
      <c r="J3590" t="str">
        <f t="shared" si="236"/>
        <v/>
      </c>
      <c r="N3590" s="4"/>
      <c r="U3590" s="69">
        <f t="shared" si="237"/>
        <v>0</v>
      </c>
      <c r="V3590" s="75">
        <f t="shared" si="238"/>
        <v>0</v>
      </c>
      <c r="W3590">
        <f>IFERROR(VLOOKUP($J3591,OSA!$BD:$BD,1,0),0)</f>
        <v>0</v>
      </c>
    </row>
    <row r="3591" spans="10:23" x14ac:dyDescent="0.35">
      <c r="J3591" t="str">
        <f t="shared" si="236"/>
        <v/>
      </c>
      <c r="N3591" s="4"/>
      <c r="U3591" s="69">
        <f t="shared" si="237"/>
        <v>0</v>
      </c>
      <c r="V3591" s="75">
        <f t="shared" si="238"/>
        <v>0</v>
      </c>
      <c r="W3591">
        <f>IFERROR(VLOOKUP($J3592,OSA!$BD:$BD,1,0),0)</f>
        <v>0</v>
      </c>
    </row>
    <row r="3592" spans="10:23" x14ac:dyDescent="0.35">
      <c r="J3592" t="str">
        <f t="shared" si="236"/>
        <v/>
      </c>
      <c r="N3592" s="4"/>
      <c r="U3592" s="69">
        <f t="shared" si="237"/>
        <v>0</v>
      </c>
      <c r="V3592" s="75">
        <f t="shared" si="238"/>
        <v>0</v>
      </c>
      <c r="W3592">
        <f>IFERROR(VLOOKUP($J3593,OSA!$BD:$BD,1,0),0)</f>
        <v>0</v>
      </c>
    </row>
    <row r="3593" spans="10:23" x14ac:dyDescent="0.35">
      <c r="J3593" t="str">
        <f t="shared" si="236"/>
        <v/>
      </c>
      <c r="N3593" s="4"/>
      <c r="U3593" s="69">
        <f t="shared" si="237"/>
        <v>0</v>
      </c>
      <c r="V3593" s="75">
        <f t="shared" si="238"/>
        <v>0</v>
      </c>
      <c r="W3593">
        <f>IFERROR(VLOOKUP($J3594,OSA!$BD:$BD,1,0),0)</f>
        <v>0</v>
      </c>
    </row>
    <row r="3594" spans="10:23" x14ac:dyDescent="0.35">
      <c r="J3594" t="str">
        <f t="shared" si="236"/>
        <v/>
      </c>
      <c r="N3594" s="4"/>
      <c r="U3594" s="69">
        <f t="shared" si="237"/>
        <v>0</v>
      </c>
      <c r="V3594" s="75">
        <f t="shared" si="238"/>
        <v>0</v>
      </c>
      <c r="W3594">
        <f>IFERROR(VLOOKUP($J3595,OSA!$BD:$BD,1,0),0)</f>
        <v>0</v>
      </c>
    </row>
    <row r="3595" spans="10:23" x14ac:dyDescent="0.35">
      <c r="J3595" t="str">
        <f t="shared" si="236"/>
        <v/>
      </c>
      <c r="N3595" s="4"/>
      <c r="U3595" s="69">
        <f t="shared" si="237"/>
        <v>0</v>
      </c>
      <c r="V3595" s="75">
        <f t="shared" si="238"/>
        <v>0</v>
      </c>
      <c r="W3595">
        <f>IFERROR(VLOOKUP($J3596,OSA!$BD:$BD,1,0),0)</f>
        <v>0</v>
      </c>
    </row>
    <row r="3596" spans="10:23" x14ac:dyDescent="0.35">
      <c r="J3596" t="str">
        <f t="shared" ref="J3596:J3659" si="239">K3596&amp;N3596</f>
        <v/>
      </c>
      <c r="N3596" s="4"/>
      <c r="U3596" s="69">
        <f t="shared" si="237"/>
        <v>0</v>
      </c>
      <c r="V3596" s="75">
        <f t="shared" si="238"/>
        <v>0</v>
      </c>
      <c r="W3596">
        <f>IFERROR(VLOOKUP($J3597,OSA!$BD:$BD,1,0),0)</f>
        <v>0</v>
      </c>
    </row>
    <row r="3597" spans="10:23" x14ac:dyDescent="0.35">
      <c r="J3597" t="str">
        <f t="shared" si="239"/>
        <v/>
      </c>
      <c r="N3597" s="4"/>
      <c r="U3597" s="69">
        <f t="shared" si="237"/>
        <v>0</v>
      </c>
      <c r="V3597" s="75">
        <f t="shared" si="238"/>
        <v>0</v>
      </c>
      <c r="W3597">
        <f>IFERROR(VLOOKUP($J3598,OSA!$BD:$BD,1,0),0)</f>
        <v>0</v>
      </c>
    </row>
    <row r="3598" spans="10:23" x14ac:dyDescent="0.35">
      <c r="J3598" t="str">
        <f t="shared" si="239"/>
        <v/>
      </c>
      <c r="N3598" s="4"/>
      <c r="U3598" s="69">
        <f t="shared" ref="U3598:U3661" si="240">SUM(O3598:Q3598)/3</f>
        <v>0</v>
      </c>
      <c r="V3598" s="75">
        <f t="shared" si="238"/>
        <v>0</v>
      </c>
      <c r="W3598">
        <f>IFERROR(VLOOKUP($J3599,OSA!$BD:$BD,1,0),0)</f>
        <v>0</v>
      </c>
    </row>
    <row r="3599" spans="10:23" x14ac:dyDescent="0.35">
      <c r="J3599" t="str">
        <f t="shared" si="239"/>
        <v/>
      </c>
      <c r="N3599" s="4"/>
      <c r="U3599" s="69">
        <f t="shared" si="240"/>
        <v>0</v>
      </c>
      <c r="V3599" s="75">
        <f t="shared" si="238"/>
        <v>0</v>
      </c>
      <c r="W3599">
        <f>IFERROR(VLOOKUP($J3600,OSA!$BD:$BD,1,0),0)</f>
        <v>0</v>
      </c>
    </row>
    <row r="3600" spans="10:23" x14ac:dyDescent="0.35">
      <c r="J3600" t="str">
        <f t="shared" si="239"/>
        <v/>
      </c>
      <c r="N3600" s="4"/>
      <c r="U3600" s="69">
        <f t="shared" si="240"/>
        <v>0</v>
      </c>
      <c r="V3600" s="75">
        <f t="shared" si="238"/>
        <v>0</v>
      </c>
      <c r="W3600">
        <f>IFERROR(VLOOKUP($J3601,OSA!$BD:$BD,1,0),0)</f>
        <v>0</v>
      </c>
    </row>
    <row r="3601" spans="10:23" x14ac:dyDescent="0.35">
      <c r="J3601" t="str">
        <f t="shared" si="239"/>
        <v/>
      </c>
      <c r="N3601" s="4"/>
      <c r="U3601" s="69">
        <f t="shared" si="240"/>
        <v>0</v>
      </c>
      <c r="V3601" s="75">
        <f t="shared" si="238"/>
        <v>0</v>
      </c>
      <c r="W3601">
        <f>IFERROR(VLOOKUP($J3602,OSA!$BD:$BD,1,0),0)</f>
        <v>0</v>
      </c>
    </row>
    <row r="3602" spans="10:23" x14ac:dyDescent="0.35">
      <c r="J3602" t="str">
        <f t="shared" si="239"/>
        <v/>
      </c>
      <c r="N3602" s="4"/>
      <c r="U3602" s="69">
        <f t="shared" si="240"/>
        <v>0</v>
      </c>
      <c r="V3602" s="75">
        <f t="shared" si="238"/>
        <v>0</v>
      </c>
      <c r="W3602">
        <f>IFERROR(VLOOKUP($J3603,OSA!$BD:$BD,1,0),0)</f>
        <v>0</v>
      </c>
    </row>
    <row r="3603" spans="10:23" x14ac:dyDescent="0.35">
      <c r="J3603" t="str">
        <f t="shared" si="239"/>
        <v/>
      </c>
      <c r="N3603" s="4"/>
      <c r="U3603" s="69">
        <f t="shared" si="240"/>
        <v>0</v>
      </c>
      <c r="V3603" s="75">
        <f t="shared" si="238"/>
        <v>0</v>
      </c>
      <c r="W3603">
        <f>IFERROR(VLOOKUP($J3604,OSA!$BD:$BD,1,0),0)</f>
        <v>0</v>
      </c>
    </row>
    <row r="3604" spans="10:23" x14ac:dyDescent="0.35">
      <c r="J3604" t="str">
        <f t="shared" si="239"/>
        <v/>
      </c>
      <c r="N3604" s="4"/>
      <c r="U3604" s="69">
        <f t="shared" si="240"/>
        <v>0</v>
      </c>
      <c r="V3604" s="75">
        <f t="shared" si="238"/>
        <v>0</v>
      </c>
      <c r="W3604">
        <f>IFERROR(VLOOKUP($J3605,OSA!$BD:$BD,1,0),0)</f>
        <v>0</v>
      </c>
    </row>
    <row r="3605" spans="10:23" x14ac:dyDescent="0.35">
      <c r="J3605" t="str">
        <f t="shared" si="239"/>
        <v/>
      </c>
      <c r="N3605" s="4"/>
      <c r="U3605" s="69">
        <f t="shared" si="240"/>
        <v>0</v>
      </c>
      <c r="V3605" s="75">
        <f t="shared" si="238"/>
        <v>0</v>
      </c>
      <c r="W3605">
        <f>IFERROR(VLOOKUP($J3606,OSA!$BD:$BD,1,0),0)</f>
        <v>0</v>
      </c>
    </row>
    <row r="3606" spans="10:23" x14ac:dyDescent="0.35">
      <c r="J3606" t="str">
        <f t="shared" si="239"/>
        <v/>
      </c>
      <c r="N3606" s="4"/>
      <c r="U3606" s="69">
        <f t="shared" si="240"/>
        <v>0</v>
      </c>
      <c r="V3606" s="75">
        <f t="shared" si="238"/>
        <v>0</v>
      </c>
      <c r="W3606">
        <f>IFERROR(VLOOKUP($J3607,OSA!$BD:$BD,1,0),0)</f>
        <v>0</v>
      </c>
    </row>
    <row r="3607" spans="10:23" x14ac:dyDescent="0.35">
      <c r="J3607" t="str">
        <f t="shared" si="239"/>
        <v/>
      </c>
      <c r="N3607" s="4"/>
      <c r="U3607" s="69">
        <f t="shared" si="240"/>
        <v>0</v>
      </c>
      <c r="V3607" s="75">
        <f t="shared" si="238"/>
        <v>0</v>
      </c>
      <c r="W3607">
        <f>IFERROR(VLOOKUP($J3608,OSA!$BD:$BD,1,0),0)</f>
        <v>0</v>
      </c>
    </row>
    <row r="3608" spans="10:23" x14ac:dyDescent="0.35">
      <c r="J3608" t="str">
        <f t="shared" si="239"/>
        <v/>
      </c>
      <c r="N3608" s="4"/>
      <c r="U3608" s="69">
        <f t="shared" si="240"/>
        <v>0</v>
      </c>
      <c r="V3608" s="75">
        <f t="shared" si="238"/>
        <v>0</v>
      </c>
      <c r="W3608">
        <f>IFERROR(VLOOKUP($J3609,OSA!$BD:$BD,1,0),0)</f>
        <v>0</v>
      </c>
    </row>
    <row r="3609" spans="10:23" x14ac:dyDescent="0.35">
      <c r="J3609" t="str">
        <f t="shared" si="239"/>
        <v/>
      </c>
      <c r="N3609" s="4"/>
      <c r="U3609" s="69">
        <f t="shared" si="240"/>
        <v>0</v>
      </c>
      <c r="V3609" s="75">
        <f t="shared" si="238"/>
        <v>0</v>
      </c>
      <c r="W3609">
        <f>IFERROR(VLOOKUP($J3610,OSA!$BD:$BD,1,0),0)</f>
        <v>0</v>
      </c>
    </row>
    <row r="3610" spans="10:23" x14ac:dyDescent="0.35">
      <c r="J3610" t="str">
        <f t="shared" si="239"/>
        <v/>
      </c>
      <c r="N3610" s="4"/>
      <c r="U3610" s="69">
        <f t="shared" si="240"/>
        <v>0</v>
      </c>
      <c r="V3610" s="75">
        <f t="shared" si="238"/>
        <v>0</v>
      </c>
      <c r="W3610">
        <f>IFERROR(VLOOKUP($J3611,OSA!$BD:$BD,1,0),0)</f>
        <v>0</v>
      </c>
    </row>
    <row r="3611" spans="10:23" x14ac:dyDescent="0.35">
      <c r="J3611" t="str">
        <f t="shared" si="239"/>
        <v/>
      </c>
      <c r="N3611" s="4"/>
      <c r="U3611" s="69">
        <f t="shared" si="240"/>
        <v>0</v>
      </c>
      <c r="V3611" s="75">
        <f t="shared" si="238"/>
        <v>0</v>
      </c>
      <c r="W3611">
        <f>IFERROR(VLOOKUP($J3612,OSA!$BD:$BD,1,0),0)</f>
        <v>0</v>
      </c>
    </row>
    <row r="3612" spans="10:23" x14ac:dyDescent="0.35">
      <c r="J3612" t="str">
        <f t="shared" si="239"/>
        <v/>
      </c>
      <c r="N3612" s="4"/>
      <c r="U3612" s="69">
        <f t="shared" si="240"/>
        <v>0</v>
      </c>
      <c r="V3612" s="75">
        <f t="shared" si="238"/>
        <v>0</v>
      </c>
      <c r="W3612">
        <f>IFERROR(VLOOKUP($J3613,OSA!$BD:$BD,1,0),0)</f>
        <v>0</v>
      </c>
    </row>
    <row r="3613" spans="10:23" x14ac:dyDescent="0.35">
      <c r="J3613" t="str">
        <f t="shared" si="239"/>
        <v/>
      </c>
      <c r="N3613" s="4"/>
      <c r="U3613" s="69">
        <f t="shared" si="240"/>
        <v>0</v>
      </c>
      <c r="V3613" s="75">
        <f t="shared" si="238"/>
        <v>0</v>
      </c>
      <c r="W3613">
        <f>IFERROR(VLOOKUP($J3614,OSA!$BD:$BD,1,0),0)</f>
        <v>0</v>
      </c>
    </row>
    <row r="3614" spans="10:23" x14ac:dyDescent="0.35">
      <c r="J3614" t="str">
        <f t="shared" si="239"/>
        <v/>
      </c>
      <c r="N3614" s="4"/>
      <c r="U3614" s="69">
        <f t="shared" si="240"/>
        <v>0</v>
      </c>
      <c r="V3614" s="75">
        <f t="shared" si="238"/>
        <v>0</v>
      </c>
      <c r="W3614">
        <f>IFERROR(VLOOKUP($J3615,OSA!$BD:$BD,1,0),0)</f>
        <v>0</v>
      </c>
    </row>
    <row r="3615" spans="10:23" x14ac:dyDescent="0.35">
      <c r="J3615" t="str">
        <f t="shared" si="239"/>
        <v/>
      </c>
      <c r="N3615" s="4"/>
      <c r="U3615" s="69">
        <f t="shared" si="240"/>
        <v>0</v>
      </c>
      <c r="V3615" s="75">
        <f t="shared" si="238"/>
        <v>0</v>
      </c>
      <c r="W3615">
        <f>IFERROR(VLOOKUP($J3616,OSA!$BD:$BD,1,0),0)</f>
        <v>0</v>
      </c>
    </row>
    <row r="3616" spans="10:23" x14ac:dyDescent="0.35">
      <c r="J3616" t="str">
        <f t="shared" si="239"/>
        <v/>
      </c>
      <c r="N3616" s="4"/>
      <c r="U3616" s="69">
        <f t="shared" si="240"/>
        <v>0</v>
      </c>
      <c r="V3616" s="75">
        <f t="shared" si="238"/>
        <v>0</v>
      </c>
      <c r="W3616">
        <f>IFERROR(VLOOKUP($J3617,OSA!$BD:$BD,1,0),0)</f>
        <v>0</v>
      </c>
    </row>
    <row r="3617" spans="10:23" x14ac:dyDescent="0.35">
      <c r="J3617" t="str">
        <f t="shared" si="239"/>
        <v/>
      </c>
      <c r="N3617" s="4"/>
      <c r="U3617" s="69">
        <f t="shared" si="240"/>
        <v>0</v>
      </c>
      <c r="V3617" s="75">
        <f t="shared" si="238"/>
        <v>0</v>
      </c>
      <c r="W3617">
        <f>IFERROR(VLOOKUP($J3618,OSA!$BD:$BD,1,0),0)</f>
        <v>0</v>
      </c>
    </row>
    <row r="3618" spans="10:23" x14ac:dyDescent="0.35">
      <c r="J3618" t="str">
        <f t="shared" si="239"/>
        <v/>
      </c>
      <c r="N3618" s="4"/>
      <c r="U3618" s="69">
        <f t="shared" si="240"/>
        <v>0</v>
      </c>
      <c r="V3618" s="75">
        <f t="shared" si="238"/>
        <v>0</v>
      </c>
      <c r="W3618">
        <f>IFERROR(VLOOKUP($J3619,OSA!$BD:$BD,1,0),0)</f>
        <v>0</v>
      </c>
    </row>
    <row r="3619" spans="10:23" x14ac:dyDescent="0.35">
      <c r="J3619" t="str">
        <f t="shared" si="239"/>
        <v/>
      </c>
      <c r="N3619" s="4"/>
      <c r="U3619" s="69">
        <f t="shared" si="240"/>
        <v>0</v>
      </c>
      <c r="V3619" s="75">
        <f t="shared" si="238"/>
        <v>0</v>
      </c>
      <c r="W3619">
        <f>IFERROR(VLOOKUP($J3620,OSA!$BD:$BD,1,0),0)</f>
        <v>0</v>
      </c>
    </row>
    <row r="3620" spans="10:23" x14ac:dyDescent="0.35">
      <c r="J3620" t="str">
        <f t="shared" si="239"/>
        <v/>
      </c>
      <c r="N3620" s="4"/>
      <c r="U3620" s="69">
        <f t="shared" si="240"/>
        <v>0</v>
      </c>
      <c r="V3620" s="75">
        <f t="shared" si="238"/>
        <v>0</v>
      </c>
      <c r="W3620">
        <f>IFERROR(VLOOKUP($J3621,OSA!$BD:$BD,1,0),0)</f>
        <v>0</v>
      </c>
    </row>
    <row r="3621" spans="10:23" x14ac:dyDescent="0.35">
      <c r="J3621" t="str">
        <f t="shared" si="239"/>
        <v/>
      </c>
      <c r="N3621" s="4"/>
      <c r="U3621" s="69">
        <f t="shared" si="240"/>
        <v>0</v>
      </c>
      <c r="V3621" s="75">
        <f t="shared" si="238"/>
        <v>0</v>
      </c>
      <c r="W3621">
        <f>IFERROR(VLOOKUP($J3622,OSA!$BD:$BD,1,0),0)</f>
        <v>0</v>
      </c>
    </row>
    <row r="3622" spans="10:23" x14ac:dyDescent="0.35">
      <c r="J3622" t="str">
        <f t="shared" si="239"/>
        <v/>
      </c>
      <c r="N3622" s="4"/>
      <c r="U3622" s="69">
        <f t="shared" si="240"/>
        <v>0</v>
      </c>
      <c r="V3622" s="75">
        <f t="shared" si="238"/>
        <v>0</v>
      </c>
      <c r="W3622">
        <f>IFERROR(VLOOKUP($J3623,OSA!$BD:$BD,1,0),0)</f>
        <v>0</v>
      </c>
    </row>
    <row r="3623" spans="10:23" x14ac:dyDescent="0.35">
      <c r="J3623" t="str">
        <f t="shared" si="239"/>
        <v/>
      </c>
      <c r="N3623" s="4"/>
      <c r="U3623" s="69">
        <f t="shared" si="240"/>
        <v>0</v>
      </c>
      <c r="V3623" s="75">
        <f t="shared" ref="V3623:V3686" si="241">SUM(R3623:T3623)/3</f>
        <v>0</v>
      </c>
      <c r="W3623">
        <f>IFERROR(VLOOKUP($J3624,OSA!$BD:$BD,1,0),0)</f>
        <v>0</v>
      </c>
    </row>
    <row r="3624" spans="10:23" x14ac:dyDescent="0.35">
      <c r="J3624" t="str">
        <f t="shared" si="239"/>
        <v/>
      </c>
      <c r="N3624" s="4"/>
      <c r="U3624" s="69">
        <f t="shared" si="240"/>
        <v>0</v>
      </c>
      <c r="V3624" s="75">
        <f t="shared" si="241"/>
        <v>0</v>
      </c>
      <c r="W3624">
        <f>IFERROR(VLOOKUP($J3625,OSA!$BD:$BD,1,0),0)</f>
        <v>0</v>
      </c>
    </row>
    <row r="3625" spans="10:23" x14ac:dyDescent="0.35">
      <c r="J3625" t="str">
        <f t="shared" si="239"/>
        <v/>
      </c>
      <c r="N3625" s="4"/>
      <c r="U3625" s="69">
        <f t="shared" si="240"/>
        <v>0</v>
      </c>
      <c r="V3625" s="75">
        <f t="shared" si="241"/>
        <v>0</v>
      </c>
      <c r="W3625">
        <f>IFERROR(VLOOKUP($J3626,OSA!$BD:$BD,1,0),0)</f>
        <v>0</v>
      </c>
    </row>
    <row r="3626" spans="10:23" x14ac:dyDescent="0.35">
      <c r="J3626" t="str">
        <f t="shared" si="239"/>
        <v/>
      </c>
      <c r="N3626" s="4"/>
      <c r="U3626" s="69">
        <f t="shared" si="240"/>
        <v>0</v>
      </c>
      <c r="V3626" s="75">
        <f t="shared" si="241"/>
        <v>0</v>
      </c>
      <c r="W3626">
        <f>IFERROR(VLOOKUP($J3627,OSA!$BD:$BD,1,0),0)</f>
        <v>0</v>
      </c>
    </row>
    <row r="3627" spans="10:23" x14ac:dyDescent="0.35">
      <c r="J3627" t="str">
        <f t="shared" si="239"/>
        <v/>
      </c>
      <c r="N3627" s="4"/>
      <c r="U3627" s="69">
        <f t="shared" si="240"/>
        <v>0</v>
      </c>
      <c r="V3627" s="75">
        <f t="shared" si="241"/>
        <v>0</v>
      </c>
      <c r="W3627">
        <f>IFERROR(VLOOKUP($J3628,OSA!$BD:$BD,1,0),0)</f>
        <v>0</v>
      </c>
    </row>
    <row r="3628" spans="10:23" x14ac:dyDescent="0.35">
      <c r="J3628" t="str">
        <f t="shared" si="239"/>
        <v/>
      </c>
      <c r="N3628" s="4"/>
      <c r="U3628" s="69">
        <f t="shared" si="240"/>
        <v>0</v>
      </c>
      <c r="V3628" s="75">
        <f t="shared" si="241"/>
        <v>0</v>
      </c>
      <c r="W3628">
        <f>IFERROR(VLOOKUP($J3629,OSA!$BD:$BD,1,0),0)</f>
        <v>0</v>
      </c>
    </row>
    <row r="3629" spans="10:23" x14ac:dyDescent="0.35">
      <c r="J3629" t="str">
        <f t="shared" si="239"/>
        <v/>
      </c>
      <c r="N3629" s="4"/>
      <c r="U3629" s="69">
        <f t="shared" si="240"/>
        <v>0</v>
      </c>
      <c r="V3629" s="75">
        <f t="shared" si="241"/>
        <v>0</v>
      </c>
      <c r="W3629">
        <f>IFERROR(VLOOKUP($J3630,OSA!$BD:$BD,1,0),0)</f>
        <v>0</v>
      </c>
    </row>
    <row r="3630" spans="10:23" x14ac:dyDescent="0.35">
      <c r="J3630" t="str">
        <f t="shared" si="239"/>
        <v/>
      </c>
      <c r="N3630" s="4"/>
      <c r="U3630" s="69">
        <f t="shared" si="240"/>
        <v>0</v>
      </c>
      <c r="V3630" s="75">
        <f t="shared" si="241"/>
        <v>0</v>
      </c>
      <c r="W3630">
        <f>IFERROR(VLOOKUP($J3631,OSA!$BD:$BD,1,0),0)</f>
        <v>0</v>
      </c>
    </row>
    <row r="3631" spans="10:23" x14ac:dyDescent="0.35">
      <c r="J3631" t="str">
        <f t="shared" si="239"/>
        <v/>
      </c>
      <c r="N3631" s="4"/>
      <c r="U3631" s="69">
        <f t="shared" si="240"/>
        <v>0</v>
      </c>
      <c r="V3631" s="75">
        <f t="shared" si="241"/>
        <v>0</v>
      </c>
      <c r="W3631">
        <f>IFERROR(VLOOKUP($J3632,OSA!$BD:$BD,1,0),0)</f>
        <v>0</v>
      </c>
    </row>
    <row r="3632" spans="10:23" x14ac:dyDescent="0.35">
      <c r="J3632" t="str">
        <f t="shared" si="239"/>
        <v/>
      </c>
      <c r="N3632" s="4"/>
      <c r="U3632" s="69">
        <f t="shared" si="240"/>
        <v>0</v>
      </c>
      <c r="V3632" s="75">
        <f t="shared" si="241"/>
        <v>0</v>
      </c>
      <c r="W3632">
        <f>IFERROR(VLOOKUP($J3633,OSA!$BD:$BD,1,0),0)</f>
        <v>0</v>
      </c>
    </row>
    <row r="3633" spans="10:23" x14ac:dyDescent="0.35">
      <c r="J3633" t="str">
        <f t="shared" si="239"/>
        <v/>
      </c>
      <c r="N3633" s="4"/>
      <c r="U3633" s="69">
        <f t="shared" si="240"/>
        <v>0</v>
      </c>
      <c r="V3633" s="75">
        <f t="shared" si="241"/>
        <v>0</v>
      </c>
      <c r="W3633">
        <f>IFERROR(VLOOKUP($J3634,OSA!$BD:$BD,1,0),0)</f>
        <v>0</v>
      </c>
    </row>
    <row r="3634" spans="10:23" x14ac:dyDescent="0.35">
      <c r="J3634" t="str">
        <f t="shared" si="239"/>
        <v/>
      </c>
      <c r="N3634" s="4"/>
      <c r="U3634" s="69">
        <f t="shared" si="240"/>
        <v>0</v>
      </c>
      <c r="V3634" s="75">
        <f t="shared" si="241"/>
        <v>0</v>
      </c>
      <c r="W3634">
        <f>IFERROR(VLOOKUP($J3635,OSA!$BD:$BD,1,0),0)</f>
        <v>0</v>
      </c>
    </row>
    <row r="3635" spans="10:23" x14ac:dyDescent="0.35">
      <c r="J3635" t="str">
        <f t="shared" si="239"/>
        <v/>
      </c>
      <c r="N3635" s="4"/>
      <c r="U3635" s="69">
        <f t="shared" si="240"/>
        <v>0</v>
      </c>
      <c r="V3635" s="75">
        <f t="shared" si="241"/>
        <v>0</v>
      </c>
      <c r="W3635">
        <f>IFERROR(VLOOKUP($J3636,OSA!$BD:$BD,1,0),0)</f>
        <v>0</v>
      </c>
    </row>
    <row r="3636" spans="10:23" x14ac:dyDescent="0.35">
      <c r="J3636" t="str">
        <f t="shared" si="239"/>
        <v/>
      </c>
      <c r="N3636" s="4"/>
      <c r="U3636" s="69">
        <f t="shared" si="240"/>
        <v>0</v>
      </c>
      <c r="V3636" s="75">
        <f t="shared" si="241"/>
        <v>0</v>
      </c>
      <c r="W3636">
        <f>IFERROR(VLOOKUP($J3637,OSA!$BD:$BD,1,0),0)</f>
        <v>0</v>
      </c>
    </row>
    <row r="3637" spans="10:23" x14ac:dyDescent="0.35">
      <c r="J3637" t="str">
        <f t="shared" si="239"/>
        <v/>
      </c>
      <c r="N3637" s="4"/>
      <c r="U3637" s="69">
        <f t="shared" si="240"/>
        <v>0</v>
      </c>
      <c r="V3637" s="75">
        <f t="shared" si="241"/>
        <v>0</v>
      </c>
      <c r="W3637">
        <f>IFERROR(VLOOKUP($J3638,OSA!$BD:$BD,1,0),0)</f>
        <v>0</v>
      </c>
    </row>
    <row r="3638" spans="10:23" x14ac:dyDescent="0.35">
      <c r="J3638" t="str">
        <f t="shared" si="239"/>
        <v/>
      </c>
      <c r="N3638" s="4"/>
      <c r="U3638" s="69">
        <f t="shared" si="240"/>
        <v>0</v>
      </c>
      <c r="V3638" s="75">
        <f t="shared" si="241"/>
        <v>0</v>
      </c>
      <c r="W3638">
        <f>IFERROR(VLOOKUP($J3639,OSA!$BD:$BD,1,0),0)</f>
        <v>0</v>
      </c>
    </row>
    <row r="3639" spans="10:23" x14ac:dyDescent="0.35">
      <c r="J3639" t="str">
        <f t="shared" si="239"/>
        <v/>
      </c>
      <c r="N3639" s="4"/>
      <c r="U3639" s="69">
        <f t="shared" si="240"/>
        <v>0</v>
      </c>
      <c r="V3639" s="75">
        <f t="shared" si="241"/>
        <v>0</v>
      </c>
      <c r="W3639">
        <f>IFERROR(VLOOKUP($J3640,OSA!$BD:$BD,1,0),0)</f>
        <v>0</v>
      </c>
    </row>
    <row r="3640" spans="10:23" x14ac:dyDescent="0.35">
      <c r="J3640" t="str">
        <f t="shared" si="239"/>
        <v/>
      </c>
      <c r="N3640" s="4"/>
      <c r="U3640" s="69">
        <f t="shared" si="240"/>
        <v>0</v>
      </c>
      <c r="V3640" s="75">
        <f t="shared" si="241"/>
        <v>0</v>
      </c>
      <c r="W3640">
        <f>IFERROR(VLOOKUP($J3641,OSA!$BD:$BD,1,0),0)</f>
        <v>0</v>
      </c>
    </row>
    <row r="3641" spans="10:23" x14ac:dyDescent="0.35">
      <c r="J3641" t="str">
        <f t="shared" si="239"/>
        <v/>
      </c>
      <c r="N3641" s="4"/>
      <c r="U3641" s="69">
        <f t="shared" si="240"/>
        <v>0</v>
      </c>
      <c r="V3641" s="75">
        <f t="shared" si="241"/>
        <v>0</v>
      </c>
      <c r="W3641">
        <f>IFERROR(VLOOKUP($J3642,OSA!$BD:$BD,1,0),0)</f>
        <v>0</v>
      </c>
    </row>
    <row r="3642" spans="10:23" x14ac:dyDescent="0.35">
      <c r="J3642" t="str">
        <f t="shared" si="239"/>
        <v/>
      </c>
      <c r="N3642" s="4"/>
      <c r="U3642" s="69">
        <f t="shared" si="240"/>
        <v>0</v>
      </c>
      <c r="V3642" s="75">
        <f t="shared" si="241"/>
        <v>0</v>
      </c>
      <c r="W3642">
        <f>IFERROR(VLOOKUP($J3643,OSA!$BD:$BD,1,0),0)</f>
        <v>0</v>
      </c>
    </row>
    <row r="3643" spans="10:23" x14ac:dyDescent="0.35">
      <c r="J3643" t="str">
        <f t="shared" si="239"/>
        <v/>
      </c>
      <c r="N3643" s="4"/>
      <c r="U3643" s="69">
        <f t="shared" si="240"/>
        <v>0</v>
      </c>
      <c r="V3643" s="75">
        <f t="shared" si="241"/>
        <v>0</v>
      </c>
      <c r="W3643">
        <f>IFERROR(VLOOKUP($J3644,OSA!$BD:$BD,1,0),0)</f>
        <v>0</v>
      </c>
    </row>
    <row r="3644" spans="10:23" x14ac:dyDescent="0.35">
      <c r="J3644" t="str">
        <f t="shared" si="239"/>
        <v/>
      </c>
      <c r="N3644" s="4"/>
      <c r="U3644" s="69">
        <f t="shared" si="240"/>
        <v>0</v>
      </c>
      <c r="V3644" s="75">
        <f t="shared" si="241"/>
        <v>0</v>
      </c>
      <c r="W3644">
        <f>IFERROR(VLOOKUP($J3645,OSA!$BD:$BD,1,0),0)</f>
        <v>0</v>
      </c>
    </row>
    <row r="3645" spans="10:23" x14ac:dyDescent="0.35">
      <c r="J3645" t="str">
        <f t="shared" si="239"/>
        <v/>
      </c>
      <c r="N3645" s="4"/>
      <c r="U3645" s="69">
        <f t="shared" si="240"/>
        <v>0</v>
      </c>
      <c r="V3645" s="75">
        <f t="shared" si="241"/>
        <v>0</v>
      </c>
      <c r="W3645">
        <f>IFERROR(VLOOKUP($J3646,OSA!$BD:$BD,1,0),0)</f>
        <v>0</v>
      </c>
    </row>
    <row r="3646" spans="10:23" x14ac:dyDescent="0.35">
      <c r="J3646" t="str">
        <f t="shared" si="239"/>
        <v/>
      </c>
      <c r="N3646" s="4"/>
      <c r="U3646" s="69">
        <f t="shared" si="240"/>
        <v>0</v>
      </c>
      <c r="V3646" s="75">
        <f t="shared" si="241"/>
        <v>0</v>
      </c>
      <c r="W3646">
        <f>IFERROR(VLOOKUP($J3647,OSA!$BD:$BD,1,0),0)</f>
        <v>0</v>
      </c>
    </row>
    <row r="3647" spans="10:23" x14ac:dyDescent="0.35">
      <c r="J3647" t="str">
        <f t="shared" si="239"/>
        <v/>
      </c>
      <c r="N3647" s="4"/>
      <c r="U3647" s="69">
        <f t="shared" si="240"/>
        <v>0</v>
      </c>
      <c r="V3647" s="75">
        <f t="shared" si="241"/>
        <v>0</v>
      </c>
      <c r="W3647">
        <f>IFERROR(VLOOKUP($J3648,OSA!$BD:$BD,1,0),0)</f>
        <v>0</v>
      </c>
    </row>
    <row r="3648" spans="10:23" x14ac:dyDescent="0.35">
      <c r="J3648" t="str">
        <f t="shared" si="239"/>
        <v/>
      </c>
      <c r="N3648" s="4"/>
      <c r="U3648" s="69">
        <f t="shared" si="240"/>
        <v>0</v>
      </c>
      <c r="V3648" s="75">
        <f t="shared" si="241"/>
        <v>0</v>
      </c>
      <c r="W3648">
        <f>IFERROR(VLOOKUP($J3649,OSA!$BD:$BD,1,0),0)</f>
        <v>0</v>
      </c>
    </row>
    <row r="3649" spans="10:23" x14ac:dyDescent="0.35">
      <c r="J3649" t="str">
        <f t="shared" si="239"/>
        <v/>
      </c>
      <c r="N3649" s="4"/>
      <c r="U3649" s="69">
        <f t="shared" si="240"/>
        <v>0</v>
      </c>
      <c r="V3649" s="75">
        <f t="shared" si="241"/>
        <v>0</v>
      </c>
      <c r="W3649">
        <f>IFERROR(VLOOKUP($J3650,OSA!$BD:$BD,1,0),0)</f>
        <v>0</v>
      </c>
    </row>
    <row r="3650" spans="10:23" x14ac:dyDescent="0.35">
      <c r="J3650" t="str">
        <f t="shared" si="239"/>
        <v/>
      </c>
      <c r="N3650" s="4"/>
      <c r="U3650" s="69">
        <f t="shared" si="240"/>
        <v>0</v>
      </c>
      <c r="V3650" s="75">
        <f t="shared" si="241"/>
        <v>0</v>
      </c>
      <c r="W3650">
        <f>IFERROR(VLOOKUP($J3651,OSA!$BD:$BD,1,0),0)</f>
        <v>0</v>
      </c>
    </row>
    <row r="3651" spans="10:23" x14ac:dyDescent="0.35">
      <c r="J3651" t="str">
        <f t="shared" si="239"/>
        <v/>
      </c>
      <c r="N3651" s="4"/>
      <c r="U3651" s="69">
        <f t="shared" si="240"/>
        <v>0</v>
      </c>
      <c r="V3651" s="75">
        <f t="shared" si="241"/>
        <v>0</v>
      </c>
      <c r="W3651">
        <f>IFERROR(VLOOKUP($J3652,OSA!$BD:$BD,1,0),0)</f>
        <v>0</v>
      </c>
    </row>
    <row r="3652" spans="10:23" x14ac:dyDescent="0.35">
      <c r="J3652" t="str">
        <f t="shared" si="239"/>
        <v/>
      </c>
      <c r="N3652" s="4"/>
      <c r="U3652" s="69">
        <f t="shared" si="240"/>
        <v>0</v>
      </c>
      <c r="V3652" s="75">
        <f t="shared" si="241"/>
        <v>0</v>
      </c>
      <c r="W3652">
        <f>IFERROR(VLOOKUP($J3653,OSA!$BD:$BD,1,0),0)</f>
        <v>0</v>
      </c>
    </row>
    <row r="3653" spans="10:23" x14ac:dyDescent="0.35">
      <c r="J3653" t="str">
        <f t="shared" si="239"/>
        <v/>
      </c>
      <c r="N3653" s="4"/>
      <c r="U3653" s="69">
        <f t="shared" si="240"/>
        <v>0</v>
      </c>
      <c r="V3653" s="75">
        <f t="shared" si="241"/>
        <v>0</v>
      </c>
      <c r="W3653">
        <f>IFERROR(VLOOKUP($J3654,OSA!$BD:$BD,1,0),0)</f>
        <v>0</v>
      </c>
    </row>
    <row r="3654" spans="10:23" x14ac:dyDescent="0.35">
      <c r="J3654" t="str">
        <f t="shared" si="239"/>
        <v/>
      </c>
      <c r="N3654" s="4"/>
      <c r="U3654" s="69">
        <f t="shared" si="240"/>
        <v>0</v>
      </c>
      <c r="V3654" s="75">
        <f t="shared" si="241"/>
        <v>0</v>
      </c>
      <c r="W3654">
        <f>IFERROR(VLOOKUP($J3655,OSA!$BD:$BD,1,0),0)</f>
        <v>0</v>
      </c>
    </row>
    <row r="3655" spans="10:23" x14ac:dyDescent="0.35">
      <c r="J3655" t="str">
        <f t="shared" si="239"/>
        <v/>
      </c>
      <c r="N3655" s="4"/>
      <c r="U3655" s="69">
        <f t="shared" si="240"/>
        <v>0</v>
      </c>
      <c r="V3655" s="75">
        <f t="shared" si="241"/>
        <v>0</v>
      </c>
      <c r="W3655">
        <f>IFERROR(VLOOKUP($J3656,OSA!$BD:$BD,1,0),0)</f>
        <v>0</v>
      </c>
    </row>
    <row r="3656" spans="10:23" x14ac:dyDescent="0.35">
      <c r="J3656" t="str">
        <f t="shared" si="239"/>
        <v/>
      </c>
      <c r="N3656" s="4"/>
      <c r="U3656" s="69">
        <f t="shared" si="240"/>
        <v>0</v>
      </c>
      <c r="V3656" s="75">
        <f t="shared" si="241"/>
        <v>0</v>
      </c>
      <c r="W3656">
        <f>IFERROR(VLOOKUP($J3657,OSA!$BD:$BD,1,0),0)</f>
        <v>0</v>
      </c>
    </row>
    <row r="3657" spans="10:23" x14ac:dyDescent="0.35">
      <c r="J3657" t="str">
        <f t="shared" si="239"/>
        <v/>
      </c>
      <c r="N3657" s="4"/>
      <c r="U3657" s="69">
        <f t="shared" si="240"/>
        <v>0</v>
      </c>
      <c r="V3657" s="75">
        <f t="shared" si="241"/>
        <v>0</v>
      </c>
      <c r="W3657">
        <f>IFERROR(VLOOKUP($J3658,OSA!$BD:$BD,1,0),0)</f>
        <v>0</v>
      </c>
    </row>
    <row r="3658" spans="10:23" x14ac:dyDescent="0.35">
      <c r="J3658" t="str">
        <f t="shared" si="239"/>
        <v/>
      </c>
      <c r="N3658" s="4"/>
      <c r="U3658" s="69">
        <f t="shared" si="240"/>
        <v>0</v>
      </c>
      <c r="V3658" s="75">
        <f t="shared" si="241"/>
        <v>0</v>
      </c>
      <c r="W3658">
        <f>IFERROR(VLOOKUP($J3659,OSA!$BD:$BD,1,0),0)</f>
        <v>0</v>
      </c>
    </row>
    <row r="3659" spans="10:23" x14ac:dyDescent="0.35">
      <c r="J3659" t="str">
        <f t="shared" si="239"/>
        <v/>
      </c>
      <c r="N3659" s="4"/>
      <c r="U3659" s="69">
        <f t="shared" si="240"/>
        <v>0</v>
      </c>
      <c r="V3659" s="75">
        <f t="shared" si="241"/>
        <v>0</v>
      </c>
      <c r="W3659">
        <f>IFERROR(VLOOKUP($J3660,OSA!$BD:$BD,1,0),0)</f>
        <v>0</v>
      </c>
    </row>
    <row r="3660" spans="10:23" x14ac:dyDescent="0.35">
      <c r="J3660" t="str">
        <f t="shared" ref="J3660:J3723" si="242">K3660&amp;N3660</f>
        <v/>
      </c>
      <c r="N3660" s="4"/>
      <c r="U3660" s="69">
        <f t="shared" si="240"/>
        <v>0</v>
      </c>
      <c r="V3660" s="75">
        <f t="shared" si="241"/>
        <v>0</v>
      </c>
      <c r="W3660">
        <f>IFERROR(VLOOKUP($J3661,OSA!$BD:$BD,1,0),0)</f>
        <v>0</v>
      </c>
    </row>
    <row r="3661" spans="10:23" x14ac:dyDescent="0.35">
      <c r="J3661" t="str">
        <f t="shared" si="242"/>
        <v/>
      </c>
      <c r="N3661" s="4"/>
      <c r="U3661" s="69">
        <f t="shared" si="240"/>
        <v>0</v>
      </c>
      <c r="V3661" s="75">
        <f t="shared" si="241"/>
        <v>0</v>
      </c>
      <c r="W3661">
        <f>IFERROR(VLOOKUP($J3662,OSA!$BD:$BD,1,0),0)</f>
        <v>0</v>
      </c>
    </row>
    <row r="3662" spans="10:23" x14ac:dyDescent="0.35">
      <c r="J3662" t="str">
        <f t="shared" si="242"/>
        <v/>
      </c>
      <c r="N3662" s="4"/>
      <c r="U3662" s="69">
        <f t="shared" ref="U3662:U3725" si="243">SUM(O3662:Q3662)/3</f>
        <v>0</v>
      </c>
      <c r="V3662" s="75">
        <f t="shared" si="241"/>
        <v>0</v>
      </c>
      <c r="W3662">
        <f>IFERROR(VLOOKUP($J3663,OSA!$BD:$BD,1,0),0)</f>
        <v>0</v>
      </c>
    </row>
    <row r="3663" spans="10:23" x14ac:dyDescent="0.35">
      <c r="J3663" t="str">
        <f t="shared" si="242"/>
        <v/>
      </c>
      <c r="N3663" s="4"/>
      <c r="U3663" s="69">
        <f t="shared" si="243"/>
        <v>0</v>
      </c>
      <c r="V3663" s="75">
        <f t="shared" si="241"/>
        <v>0</v>
      </c>
      <c r="W3663">
        <f>IFERROR(VLOOKUP($J3664,OSA!$BD:$BD,1,0),0)</f>
        <v>0</v>
      </c>
    </row>
    <row r="3664" spans="10:23" x14ac:dyDescent="0.35">
      <c r="J3664" t="str">
        <f t="shared" si="242"/>
        <v/>
      </c>
      <c r="N3664" s="4"/>
      <c r="U3664" s="69">
        <f t="shared" si="243"/>
        <v>0</v>
      </c>
      <c r="V3664" s="75">
        <f t="shared" si="241"/>
        <v>0</v>
      </c>
      <c r="W3664">
        <f>IFERROR(VLOOKUP($J3665,OSA!$BD:$BD,1,0),0)</f>
        <v>0</v>
      </c>
    </row>
    <row r="3665" spans="10:23" x14ac:dyDescent="0.35">
      <c r="J3665" t="str">
        <f t="shared" si="242"/>
        <v/>
      </c>
      <c r="N3665" s="4"/>
      <c r="U3665" s="69">
        <f t="shared" si="243"/>
        <v>0</v>
      </c>
      <c r="V3665" s="75">
        <f t="shared" si="241"/>
        <v>0</v>
      </c>
      <c r="W3665">
        <f>IFERROR(VLOOKUP($J3666,OSA!$BD:$BD,1,0),0)</f>
        <v>0</v>
      </c>
    </row>
    <row r="3666" spans="10:23" x14ac:dyDescent="0.35">
      <c r="J3666" t="str">
        <f t="shared" si="242"/>
        <v/>
      </c>
      <c r="N3666" s="4"/>
      <c r="U3666" s="69">
        <f t="shared" si="243"/>
        <v>0</v>
      </c>
      <c r="V3666" s="75">
        <f t="shared" si="241"/>
        <v>0</v>
      </c>
      <c r="W3666">
        <f>IFERROR(VLOOKUP($J3667,OSA!$BD:$BD,1,0),0)</f>
        <v>0</v>
      </c>
    </row>
    <row r="3667" spans="10:23" x14ac:dyDescent="0.35">
      <c r="J3667" t="str">
        <f t="shared" si="242"/>
        <v/>
      </c>
      <c r="N3667" s="4"/>
      <c r="U3667" s="69">
        <f t="shared" si="243"/>
        <v>0</v>
      </c>
      <c r="V3667" s="75">
        <f t="shared" si="241"/>
        <v>0</v>
      </c>
      <c r="W3667">
        <f>IFERROR(VLOOKUP($J3668,OSA!$BD:$BD,1,0),0)</f>
        <v>0</v>
      </c>
    </row>
    <row r="3668" spans="10:23" x14ac:dyDescent="0.35">
      <c r="J3668" t="str">
        <f t="shared" si="242"/>
        <v/>
      </c>
      <c r="N3668" s="4"/>
      <c r="U3668" s="69">
        <f t="shared" si="243"/>
        <v>0</v>
      </c>
      <c r="V3668" s="75">
        <f t="shared" si="241"/>
        <v>0</v>
      </c>
      <c r="W3668">
        <f>IFERROR(VLOOKUP($J3669,OSA!$BD:$BD,1,0),0)</f>
        <v>0</v>
      </c>
    </row>
    <row r="3669" spans="10:23" x14ac:dyDescent="0.35">
      <c r="J3669" t="str">
        <f t="shared" si="242"/>
        <v/>
      </c>
      <c r="N3669" s="4"/>
      <c r="U3669" s="69">
        <f t="shared" si="243"/>
        <v>0</v>
      </c>
      <c r="V3669" s="75">
        <f t="shared" si="241"/>
        <v>0</v>
      </c>
      <c r="W3669">
        <f>IFERROR(VLOOKUP($J3670,OSA!$BD:$BD,1,0),0)</f>
        <v>0</v>
      </c>
    </row>
    <row r="3670" spans="10:23" x14ac:dyDescent="0.35">
      <c r="J3670" t="str">
        <f t="shared" si="242"/>
        <v/>
      </c>
      <c r="N3670" s="4"/>
      <c r="U3670" s="69">
        <f t="shared" si="243"/>
        <v>0</v>
      </c>
      <c r="V3670" s="75">
        <f t="shared" si="241"/>
        <v>0</v>
      </c>
      <c r="W3670">
        <f>IFERROR(VLOOKUP($J3671,OSA!$BD:$BD,1,0),0)</f>
        <v>0</v>
      </c>
    </row>
    <row r="3671" spans="10:23" x14ac:dyDescent="0.35">
      <c r="J3671" t="str">
        <f t="shared" si="242"/>
        <v/>
      </c>
      <c r="N3671" s="4"/>
      <c r="U3671" s="69">
        <f t="shared" si="243"/>
        <v>0</v>
      </c>
      <c r="V3671" s="75">
        <f t="shared" si="241"/>
        <v>0</v>
      </c>
      <c r="W3671">
        <f>IFERROR(VLOOKUP($J3672,OSA!$BD:$BD,1,0),0)</f>
        <v>0</v>
      </c>
    </row>
    <row r="3672" spans="10:23" x14ac:dyDescent="0.35">
      <c r="J3672" t="str">
        <f t="shared" si="242"/>
        <v/>
      </c>
      <c r="N3672" s="4"/>
      <c r="U3672" s="69">
        <f t="shared" si="243"/>
        <v>0</v>
      </c>
      <c r="V3672" s="75">
        <f t="shared" si="241"/>
        <v>0</v>
      </c>
      <c r="W3672">
        <f>IFERROR(VLOOKUP($J3673,OSA!$BD:$BD,1,0),0)</f>
        <v>0</v>
      </c>
    </row>
    <row r="3673" spans="10:23" x14ac:dyDescent="0.35">
      <c r="J3673" t="str">
        <f t="shared" si="242"/>
        <v/>
      </c>
      <c r="N3673" s="4"/>
      <c r="U3673" s="69">
        <f t="shared" si="243"/>
        <v>0</v>
      </c>
      <c r="V3673" s="75">
        <f t="shared" si="241"/>
        <v>0</v>
      </c>
      <c r="W3673">
        <f>IFERROR(VLOOKUP($J3674,OSA!$BD:$BD,1,0),0)</f>
        <v>0</v>
      </c>
    </row>
    <row r="3674" spans="10:23" x14ac:dyDescent="0.35">
      <c r="J3674" t="str">
        <f t="shared" si="242"/>
        <v/>
      </c>
      <c r="N3674" s="4"/>
      <c r="U3674" s="69">
        <f t="shared" si="243"/>
        <v>0</v>
      </c>
      <c r="V3674" s="75">
        <f t="shared" si="241"/>
        <v>0</v>
      </c>
      <c r="W3674">
        <f>IFERROR(VLOOKUP($J3675,OSA!$BD:$BD,1,0),0)</f>
        <v>0</v>
      </c>
    </row>
    <row r="3675" spans="10:23" x14ac:dyDescent="0.35">
      <c r="J3675" t="str">
        <f t="shared" si="242"/>
        <v/>
      </c>
      <c r="N3675" s="4"/>
      <c r="U3675" s="69">
        <f t="shared" si="243"/>
        <v>0</v>
      </c>
      <c r="V3675" s="75">
        <f t="shared" si="241"/>
        <v>0</v>
      </c>
      <c r="W3675">
        <f>IFERROR(VLOOKUP($J3676,OSA!$BD:$BD,1,0),0)</f>
        <v>0</v>
      </c>
    </row>
    <row r="3676" spans="10:23" x14ac:dyDescent="0.35">
      <c r="J3676" t="str">
        <f t="shared" si="242"/>
        <v/>
      </c>
      <c r="N3676" s="4"/>
      <c r="U3676" s="69">
        <f t="shared" si="243"/>
        <v>0</v>
      </c>
      <c r="V3676" s="75">
        <f t="shared" si="241"/>
        <v>0</v>
      </c>
      <c r="W3676">
        <f>IFERROR(VLOOKUP($J3677,OSA!$BD:$BD,1,0),0)</f>
        <v>0</v>
      </c>
    </row>
    <row r="3677" spans="10:23" x14ac:dyDescent="0.35">
      <c r="J3677" t="str">
        <f t="shared" si="242"/>
        <v/>
      </c>
      <c r="N3677" s="4"/>
      <c r="U3677" s="69">
        <f t="shared" si="243"/>
        <v>0</v>
      </c>
      <c r="V3677" s="75">
        <f t="shared" si="241"/>
        <v>0</v>
      </c>
      <c r="W3677">
        <f>IFERROR(VLOOKUP($J3678,OSA!$BD:$BD,1,0),0)</f>
        <v>0</v>
      </c>
    </row>
    <row r="3678" spans="10:23" x14ac:dyDescent="0.35">
      <c r="J3678" t="str">
        <f t="shared" si="242"/>
        <v/>
      </c>
      <c r="N3678" s="4"/>
      <c r="U3678" s="69">
        <f t="shared" si="243"/>
        <v>0</v>
      </c>
      <c r="V3678" s="75">
        <f t="shared" si="241"/>
        <v>0</v>
      </c>
      <c r="W3678">
        <f>IFERROR(VLOOKUP($J3679,OSA!$BD:$BD,1,0),0)</f>
        <v>0</v>
      </c>
    </row>
    <row r="3679" spans="10:23" x14ac:dyDescent="0.35">
      <c r="J3679" t="str">
        <f t="shared" si="242"/>
        <v/>
      </c>
      <c r="N3679" s="4"/>
      <c r="U3679" s="69">
        <f t="shared" si="243"/>
        <v>0</v>
      </c>
      <c r="V3679" s="75">
        <f t="shared" si="241"/>
        <v>0</v>
      </c>
      <c r="W3679">
        <f>IFERROR(VLOOKUP($J3680,OSA!$BD:$BD,1,0),0)</f>
        <v>0</v>
      </c>
    </row>
    <row r="3680" spans="10:23" x14ac:dyDescent="0.35">
      <c r="J3680" t="str">
        <f t="shared" si="242"/>
        <v/>
      </c>
      <c r="N3680" s="4"/>
      <c r="U3680" s="69">
        <f t="shared" si="243"/>
        <v>0</v>
      </c>
      <c r="V3680" s="75">
        <f t="shared" si="241"/>
        <v>0</v>
      </c>
      <c r="W3680">
        <f>IFERROR(VLOOKUP($J3681,OSA!$BD:$BD,1,0),0)</f>
        <v>0</v>
      </c>
    </row>
    <row r="3681" spans="10:23" x14ac:dyDescent="0.35">
      <c r="J3681" t="str">
        <f t="shared" si="242"/>
        <v/>
      </c>
      <c r="N3681" s="4"/>
      <c r="U3681" s="69">
        <f t="shared" si="243"/>
        <v>0</v>
      </c>
      <c r="V3681" s="75">
        <f t="shared" si="241"/>
        <v>0</v>
      </c>
      <c r="W3681">
        <f>IFERROR(VLOOKUP($J3682,OSA!$BD:$BD,1,0),0)</f>
        <v>0</v>
      </c>
    </row>
    <row r="3682" spans="10:23" x14ac:dyDescent="0.35">
      <c r="J3682" t="str">
        <f t="shared" si="242"/>
        <v/>
      </c>
      <c r="N3682" s="4"/>
      <c r="U3682" s="69">
        <f t="shared" si="243"/>
        <v>0</v>
      </c>
      <c r="V3682" s="75">
        <f t="shared" si="241"/>
        <v>0</v>
      </c>
      <c r="W3682">
        <f>IFERROR(VLOOKUP($J3683,OSA!$BD:$BD,1,0),0)</f>
        <v>0</v>
      </c>
    </row>
    <row r="3683" spans="10:23" x14ac:dyDescent="0.35">
      <c r="J3683" t="str">
        <f t="shared" si="242"/>
        <v/>
      </c>
      <c r="N3683" s="4"/>
      <c r="U3683" s="69">
        <f t="shared" si="243"/>
        <v>0</v>
      </c>
      <c r="V3683" s="75">
        <f t="shared" si="241"/>
        <v>0</v>
      </c>
      <c r="W3683">
        <f>IFERROR(VLOOKUP($J3684,OSA!$BD:$BD,1,0),0)</f>
        <v>0</v>
      </c>
    </row>
    <row r="3684" spans="10:23" x14ac:dyDescent="0.35">
      <c r="J3684" t="str">
        <f t="shared" si="242"/>
        <v/>
      </c>
      <c r="N3684" s="4"/>
      <c r="U3684" s="69">
        <f t="shared" si="243"/>
        <v>0</v>
      </c>
      <c r="V3684" s="75">
        <f t="shared" si="241"/>
        <v>0</v>
      </c>
      <c r="W3684">
        <f>IFERROR(VLOOKUP($J3685,OSA!$BD:$BD,1,0),0)</f>
        <v>0</v>
      </c>
    </row>
    <row r="3685" spans="10:23" x14ac:dyDescent="0.35">
      <c r="J3685" t="str">
        <f t="shared" si="242"/>
        <v/>
      </c>
      <c r="N3685" s="4"/>
      <c r="U3685" s="69">
        <f t="shared" si="243"/>
        <v>0</v>
      </c>
      <c r="V3685" s="75">
        <f t="shared" si="241"/>
        <v>0</v>
      </c>
      <c r="W3685">
        <f>IFERROR(VLOOKUP($J3686,OSA!$BD:$BD,1,0),0)</f>
        <v>0</v>
      </c>
    </row>
    <row r="3686" spans="10:23" x14ac:dyDescent="0.35">
      <c r="J3686" t="str">
        <f t="shared" si="242"/>
        <v/>
      </c>
      <c r="N3686" s="4"/>
      <c r="U3686" s="69">
        <f t="shared" si="243"/>
        <v>0</v>
      </c>
      <c r="V3686" s="75">
        <f t="shared" si="241"/>
        <v>0</v>
      </c>
      <c r="W3686">
        <f>IFERROR(VLOOKUP($J3687,OSA!$BD:$BD,1,0),0)</f>
        <v>0</v>
      </c>
    </row>
    <row r="3687" spans="10:23" x14ac:dyDescent="0.35">
      <c r="J3687" t="str">
        <f t="shared" si="242"/>
        <v/>
      </c>
      <c r="N3687" s="4"/>
      <c r="U3687" s="69">
        <f t="shared" si="243"/>
        <v>0</v>
      </c>
      <c r="V3687" s="75">
        <f t="shared" ref="V3687:V3750" si="244">SUM(R3687:T3687)/3</f>
        <v>0</v>
      </c>
      <c r="W3687">
        <f>IFERROR(VLOOKUP($J3688,OSA!$BD:$BD,1,0),0)</f>
        <v>0</v>
      </c>
    </row>
    <row r="3688" spans="10:23" x14ac:dyDescent="0.35">
      <c r="J3688" t="str">
        <f t="shared" si="242"/>
        <v/>
      </c>
      <c r="N3688" s="4"/>
      <c r="U3688" s="69">
        <f t="shared" si="243"/>
        <v>0</v>
      </c>
      <c r="V3688" s="75">
        <f t="shared" si="244"/>
        <v>0</v>
      </c>
      <c r="W3688">
        <f>IFERROR(VLOOKUP($J3689,OSA!$BD:$BD,1,0),0)</f>
        <v>0</v>
      </c>
    </row>
    <row r="3689" spans="10:23" x14ac:dyDescent="0.35">
      <c r="J3689" t="str">
        <f t="shared" si="242"/>
        <v/>
      </c>
      <c r="N3689" s="4"/>
      <c r="U3689" s="69">
        <f t="shared" si="243"/>
        <v>0</v>
      </c>
      <c r="V3689" s="75">
        <f t="shared" si="244"/>
        <v>0</v>
      </c>
      <c r="W3689">
        <f>IFERROR(VLOOKUP($J3690,OSA!$BD:$BD,1,0),0)</f>
        <v>0</v>
      </c>
    </row>
    <row r="3690" spans="10:23" x14ac:dyDescent="0.35">
      <c r="J3690" t="str">
        <f t="shared" si="242"/>
        <v/>
      </c>
      <c r="N3690" s="4"/>
      <c r="U3690" s="69">
        <f t="shared" si="243"/>
        <v>0</v>
      </c>
      <c r="V3690" s="75">
        <f t="shared" si="244"/>
        <v>0</v>
      </c>
      <c r="W3690">
        <f>IFERROR(VLOOKUP($J3691,OSA!$BD:$BD,1,0),0)</f>
        <v>0</v>
      </c>
    </row>
    <row r="3691" spans="10:23" x14ac:dyDescent="0.35">
      <c r="J3691" t="str">
        <f t="shared" si="242"/>
        <v/>
      </c>
      <c r="N3691" s="4"/>
      <c r="U3691" s="69">
        <f t="shared" si="243"/>
        <v>0</v>
      </c>
      <c r="V3691" s="75">
        <f t="shared" si="244"/>
        <v>0</v>
      </c>
      <c r="W3691">
        <f>IFERROR(VLOOKUP($J3692,OSA!$BD:$BD,1,0),0)</f>
        <v>0</v>
      </c>
    </row>
    <row r="3692" spans="10:23" x14ac:dyDescent="0.35">
      <c r="J3692" t="str">
        <f t="shared" si="242"/>
        <v/>
      </c>
      <c r="N3692" s="4"/>
      <c r="U3692" s="69">
        <f t="shared" si="243"/>
        <v>0</v>
      </c>
      <c r="V3692" s="75">
        <f t="shared" si="244"/>
        <v>0</v>
      </c>
      <c r="W3692">
        <f>IFERROR(VLOOKUP($J3693,OSA!$BD:$BD,1,0),0)</f>
        <v>0</v>
      </c>
    </row>
    <row r="3693" spans="10:23" x14ac:dyDescent="0.35">
      <c r="J3693" t="str">
        <f t="shared" si="242"/>
        <v/>
      </c>
      <c r="N3693" s="4"/>
      <c r="U3693" s="69">
        <f t="shared" si="243"/>
        <v>0</v>
      </c>
      <c r="V3693" s="75">
        <f t="shared" si="244"/>
        <v>0</v>
      </c>
      <c r="W3693">
        <f>IFERROR(VLOOKUP($J3694,OSA!$BD:$BD,1,0),0)</f>
        <v>0</v>
      </c>
    </row>
    <row r="3694" spans="10:23" x14ac:dyDescent="0.35">
      <c r="J3694" t="str">
        <f t="shared" si="242"/>
        <v/>
      </c>
      <c r="N3694" s="4"/>
      <c r="U3694" s="69">
        <f t="shared" si="243"/>
        <v>0</v>
      </c>
      <c r="V3694" s="75">
        <f t="shared" si="244"/>
        <v>0</v>
      </c>
      <c r="W3694">
        <f>IFERROR(VLOOKUP($J3695,OSA!$BD:$BD,1,0),0)</f>
        <v>0</v>
      </c>
    </row>
    <row r="3695" spans="10:23" x14ac:dyDescent="0.35">
      <c r="J3695" t="str">
        <f t="shared" si="242"/>
        <v/>
      </c>
      <c r="N3695" s="4"/>
      <c r="U3695" s="69">
        <f t="shared" si="243"/>
        <v>0</v>
      </c>
      <c r="V3695" s="75">
        <f t="shared" si="244"/>
        <v>0</v>
      </c>
      <c r="W3695">
        <f>IFERROR(VLOOKUP($J3696,OSA!$BD:$BD,1,0),0)</f>
        <v>0</v>
      </c>
    </row>
    <row r="3696" spans="10:23" x14ac:dyDescent="0.35">
      <c r="J3696" t="str">
        <f t="shared" si="242"/>
        <v/>
      </c>
      <c r="N3696" s="4"/>
      <c r="U3696" s="69">
        <f t="shared" si="243"/>
        <v>0</v>
      </c>
      <c r="V3696" s="75">
        <f t="shared" si="244"/>
        <v>0</v>
      </c>
      <c r="W3696">
        <f>IFERROR(VLOOKUP($J3697,OSA!$BD:$BD,1,0),0)</f>
        <v>0</v>
      </c>
    </row>
    <row r="3697" spans="10:23" x14ac:dyDescent="0.35">
      <c r="J3697" t="str">
        <f t="shared" si="242"/>
        <v/>
      </c>
      <c r="N3697" s="4"/>
      <c r="U3697" s="69">
        <f t="shared" si="243"/>
        <v>0</v>
      </c>
      <c r="V3697" s="75">
        <f t="shared" si="244"/>
        <v>0</v>
      </c>
      <c r="W3697">
        <f>IFERROR(VLOOKUP($J3698,OSA!$BD:$BD,1,0),0)</f>
        <v>0</v>
      </c>
    </row>
    <row r="3698" spans="10:23" x14ac:dyDescent="0.35">
      <c r="J3698" t="str">
        <f t="shared" si="242"/>
        <v/>
      </c>
      <c r="N3698" s="4"/>
      <c r="U3698" s="69">
        <f t="shared" si="243"/>
        <v>0</v>
      </c>
      <c r="V3698" s="75">
        <f t="shared" si="244"/>
        <v>0</v>
      </c>
      <c r="W3698">
        <f>IFERROR(VLOOKUP($J3699,OSA!$BD:$BD,1,0),0)</f>
        <v>0</v>
      </c>
    </row>
    <row r="3699" spans="10:23" x14ac:dyDescent="0.35">
      <c r="J3699" t="str">
        <f t="shared" si="242"/>
        <v/>
      </c>
      <c r="N3699" s="4"/>
      <c r="U3699" s="69">
        <f t="shared" si="243"/>
        <v>0</v>
      </c>
      <c r="V3699" s="75">
        <f t="shared" si="244"/>
        <v>0</v>
      </c>
      <c r="W3699">
        <f>IFERROR(VLOOKUP($J3700,OSA!$BD:$BD,1,0),0)</f>
        <v>0</v>
      </c>
    </row>
    <row r="3700" spans="10:23" x14ac:dyDescent="0.35">
      <c r="J3700" t="str">
        <f t="shared" si="242"/>
        <v/>
      </c>
      <c r="N3700" s="4"/>
      <c r="U3700" s="69">
        <f t="shared" si="243"/>
        <v>0</v>
      </c>
      <c r="V3700" s="75">
        <f t="shared" si="244"/>
        <v>0</v>
      </c>
      <c r="W3700">
        <f>IFERROR(VLOOKUP($J3701,OSA!$BD:$BD,1,0),0)</f>
        <v>0</v>
      </c>
    </row>
    <row r="3701" spans="10:23" x14ac:dyDescent="0.35">
      <c r="J3701" t="str">
        <f t="shared" si="242"/>
        <v/>
      </c>
      <c r="N3701" s="4"/>
      <c r="U3701" s="69">
        <f t="shared" si="243"/>
        <v>0</v>
      </c>
      <c r="V3701" s="75">
        <f t="shared" si="244"/>
        <v>0</v>
      </c>
      <c r="W3701">
        <f>IFERROR(VLOOKUP($J3702,OSA!$BD:$BD,1,0),0)</f>
        <v>0</v>
      </c>
    </row>
    <row r="3702" spans="10:23" x14ac:dyDescent="0.35">
      <c r="J3702" t="str">
        <f t="shared" si="242"/>
        <v/>
      </c>
      <c r="N3702" s="4"/>
      <c r="U3702" s="69">
        <f t="shared" si="243"/>
        <v>0</v>
      </c>
      <c r="V3702" s="75">
        <f t="shared" si="244"/>
        <v>0</v>
      </c>
      <c r="W3702">
        <f>IFERROR(VLOOKUP($J3703,OSA!$BD:$BD,1,0),0)</f>
        <v>0</v>
      </c>
    </row>
    <row r="3703" spans="10:23" x14ac:dyDescent="0.35">
      <c r="J3703" t="str">
        <f t="shared" si="242"/>
        <v/>
      </c>
      <c r="N3703" s="4"/>
      <c r="U3703" s="69">
        <f t="shared" si="243"/>
        <v>0</v>
      </c>
      <c r="V3703" s="75">
        <f t="shared" si="244"/>
        <v>0</v>
      </c>
      <c r="W3703">
        <f>IFERROR(VLOOKUP($J3704,OSA!$BD:$BD,1,0),0)</f>
        <v>0</v>
      </c>
    </row>
    <row r="3704" spans="10:23" x14ac:dyDescent="0.35">
      <c r="J3704" t="str">
        <f t="shared" si="242"/>
        <v/>
      </c>
      <c r="N3704" s="4"/>
      <c r="U3704" s="69">
        <f t="shared" si="243"/>
        <v>0</v>
      </c>
      <c r="V3704" s="75">
        <f t="shared" si="244"/>
        <v>0</v>
      </c>
      <c r="W3704">
        <f>IFERROR(VLOOKUP($J3705,OSA!$BD:$BD,1,0),0)</f>
        <v>0</v>
      </c>
    </row>
    <row r="3705" spans="10:23" x14ac:dyDescent="0.35">
      <c r="J3705" t="str">
        <f t="shared" si="242"/>
        <v/>
      </c>
      <c r="N3705" s="4"/>
      <c r="U3705" s="69">
        <f t="shared" si="243"/>
        <v>0</v>
      </c>
      <c r="V3705" s="75">
        <f t="shared" si="244"/>
        <v>0</v>
      </c>
      <c r="W3705">
        <f>IFERROR(VLOOKUP($J3706,OSA!$BD:$BD,1,0),0)</f>
        <v>0</v>
      </c>
    </row>
    <row r="3706" spans="10:23" x14ac:dyDescent="0.35">
      <c r="J3706" t="str">
        <f t="shared" si="242"/>
        <v/>
      </c>
      <c r="N3706" s="4"/>
      <c r="U3706" s="69">
        <f t="shared" si="243"/>
        <v>0</v>
      </c>
      <c r="V3706" s="75">
        <f t="shared" si="244"/>
        <v>0</v>
      </c>
      <c r="W3706">
        <f>IFERROR(VLOOKUP($J3707,OSA!$BD:$BD,1,0),0)</f>
        <v>0</v>
      </c>
    </row>
    <row r="3707" spans="10:23" x14ac:dyDescent="0.35">
      <c r="J3707" t="str">
        <f t="shared" si="242"/>
        <v/>
      </c>
      <c r="N3707" s="4"/>
      <c r="U3707" s="69">
        <f t="shared" si="243"/>
        <v>0</v>
      </c>
      <c r="V3707" s="75">
        <f t="shared" si="244"/>
        <v>0</v>
      </c>
      <c r="W3707">
        <f>IFERROR(VLOOKUP($J3708,OSA!$BD:$BD,1,0),0)</f>
        <v>0</v>
      </c>
    </row>
    <row r="3708" spans="10:23" x14ac:dyDescent="0.35">
      <c r="J3708" t="str">
        <f t="shared" si="242"/>
        <v/>
      </c>
      <c r="N3708" s="4"/>
      <c r="U3708" s="69">
        <f t="shared" si="243"/>
        <v>0</v>
      </c>
      <c r="V3708" s="75">
        <f t="shared" si="244"/>
        <v>0</v>
      </c>
      <c r="W3708">
        <f>IFERROR(VLOOKUP($J3709,OSA!$BD:$BD,1,0),0)</f>
        <v>0</v>
      </c>
    </row>
    <row r="3709" spans="10:23" x14ac:dyDescent="0.35">
      <c r="J3709" t="str">
        <f t="shared" si="242"/>
        <v/>
      </c>
      <c r="N3709" s="4"/>
      <c r="U3709" s="69">
        <f t="shared" si="243"/>
        <v>0</v>
      </c>
      <c r="V3709" s="75">
        <f t="shared" si="244"/>
        <v>0</v>
      </c>
      <c r="W3709">
        <f>IFERROR(VLOOKUP($J3710,OSA!$BD:$BD,1,0),0)</f>
        <v>0</v>
      </c>
    </row>
    <row r="3710" spans="10:23" x14ac:dyDescent="0.35">
      <c r="J3710" t="str">
        <f t="shared" si="242"/>
        <v/>
      </c>
      <c r="N3710" s="4"/>
      <c r="U3710" s="69">
        <f t="shared" si="243"/>
        <v>0</v>
      </c>
      <c r="V3710" s="75">
        <f t="shared" si="244"/>
        <v>0</v>
      </c>
      <c r="W3710">
        <f>IFERROR(VLOOKUP($J3711,OSA!$BD:$BD,1,0),0)</f>
        <v>0</v>
      </c>
    </row>
    <row r="3711" spans="10:23" x14ac:dyDescent="0.35">
      <c r="J3711" t="str">
        <f t="shared" si="242"/>
        <v/>
      </c>
      <c r="N3711" s="4"/>
      <c r="U3711" s="69">
        <f t="shared" si="243"/>
        <v>0</v>
      </c>
      <c r="V3711" s="75">
        <f t="shared" si="244"/>
        <v>0</v>
      </c>
      <c r="W3711">
        <f>IFERROR(VLOOKUP($J3712,OSA!$BD:$BD,1,0),0)</f>
        <v>0</v>
      </c>
    </row>
    <row r="3712" spans="10:23" x14ac:dyDescent="0.35">
      <c r="J3712" t="str">
        <f t="shared" si="242"/>
        <v/>
      </c>
      <c r="N3712" s="4"/>
      <c r="U3712" s="69">
        <f t="shared" si="243"/>
        <v>0</v>
      </c>
      <c r="V3712" s="75">
        <f t="shared" si="244"/>
        <v>0</v>
      </c>
      <c r="W3712">
        <f>IFERROR(VLOOKUP($J3713,OSA!$BD:$BD,1,0),0)</f>
        <v>0</v>
      </c>
    </row>
    <row r="3713" spans="10:23" x14ac:dyDescent="0.35">
      <c r="J3713" t="str">
        <f t="shared" si="242"/>
        <v/>
      </c>
      <c r="N3713" s="4"/>
      <c r="U3713" s="69">
        <f t="shared" si="243"/>
        <v>0</v>
      </c>
      <c r="V3713" s="75">
        <f t="shared" si="244"/>
        <v>0</v>
      </c>
      <c r="W3713">
        <f>IFERROR(VLOOKUP($J3714,OSA!$BD:$BD,1,0),0)</f>
        <v>0</v>
      </c>
    </row>
    <row r="3714" spans="10:23" x14ac:dyDescent="0.35">
      <c r="J3714" t="str">
        <f t="shared" si="242"/>
        <v/>
      </c>
      <c r="N3714" s="4"/>
      <c r="U3714" s="69">
        <f t="shared" si="243"/>
        <v>0</v>
      </c>
      <c r="V3714" s="75">
        <f t="shared" si="244"/>
        <v>0</v>
      </c>
      <c r="W3714">
        <f>IFERROR(VLOOKUP($J3715,OSA!$BD:$BD,1,0),0)</f>
        <v>0</v>
      </c>
    </row>
    <row r="3715" spans="10:23" x14ac:dyDescent="0.35">
      <c r="J3715" t="str">
        <f t="shared" si="242"/>
        <v/>
      </c>
      <c r="N3715" s="4"/>
      <c r="U3715" s="69">
        <f t="shared" si="243"/>
        <v>0</v>
      </c>
      <c r="V3715" s="75">
        <f t="shared" si="244"/>
        <v>0</v>
      </c>
      <c r="W3715">
        <f>IFERROR(VLOOKUP($J3716,OSA!$BD:$BD,1,0),0)</f>
        <v>0</v>
      </c>
    </row>
    <row r="3716" spans="10:23" x14ac:dyDescent="0.35">
      <c r="J3716" t="str">
        <f t="shared" si="242"/>
        <v/>
      </c>
      <c r="N3716" s="4"/>
      <c r="U3716" s="69">
        <f t="shared" si="243"/>
        <v>0</v>
      </c>
      <c r="V3716" s="75">
        <f t="shared" si="244"/>
        <v>0</v>
      </c>
      <c r="W3716">
        <f>IFERROR(VLOOKUP($J3717,OSA!$BD:$BD,1,0),0)</f>
        <v>0</v>
      </c>
    </row>
    <row r="3717" spans="10:23" x14ac:dyDescent="0.35">
      <c r="J3717" t="str">
        <f t="shared" si="242"/>
        <v/>
      </c>
      <c r="N3717" s="4"/>
      <c r="U3717" s="69">
        <f t="shared" si="243"/>
        <v>0</v>
      </c>
      <c r="V3717" s="75">
        <f t="shared" si="244"/>
        <v>0</v>
      </c>
      <c r="W3717">
        <f>IFERROR(VLOOKUP($J3718,OSA!$BD:$BD,1,0),0)</f>
        <v>0</v>
      </c>
    </row>
    <row r="3718" spans="10:23" x14ac:dyDescent="0.35">
      <c r="J3718" t="str">
        <f t="shared" si="242"/>
        <v/>
      </c>
      <c r="N3718" s="4"/>
      <c r="U3718" s="69">
        <f t="shared" si="243"/>
        <v>0</v>
      </c>
      <c r="V3718" s="75">
        <f t="shared" si="244"/>
        <v>0</v>
      </c>
      <c r="W3718">
        <f>IFERROR(VLOOKUP($J3719,OSA!$BD:$BD,1,0),0)</f>
        <v>0</v>
      </c>
    </row>
    <row r="3719" spans="10:23" x14ac:dyDescent="0.35">
      <c r="J3719" t="str">
        <f t="shared" si="242"/>
        <v/>
      </c>
      <c r="N3719" s="4"/>
      <c r="U3719" s="69">
        <f t="shared" si="243"/>
        <v>0</v>
      </c>
      <c r="V3719" s="75">
        <f t="shared" si="244"/>
        <v>0</v>
      </c>
      <c r="W3719">
        <f>IFERROR(VLOOKUP($J3720,OSA!$BD:$BD,1,0),0)</f>
        <v>0</v>
      </c>
    </row>
    <row r="3720" spans="10:23" x14ac:dyDescent="0.35">
      <c r="J3720" t="str">
        <f t="shared" si="242"/>
        <v/>
      </c>
      <c r="N3720" s="4"/>
      <c r="U3720" s="69">
        <f t="shared" si="243"/>
        <v>0</v>
      </c>
      <c r="V3720" s="75">
        <f t="shared" si="244"/>
        <v>0</v>
      </c>
      <c r="W3720">
        <f>IFERROR(VLOOKUP($J3721,OSA!$BD:$BD,1,0),0)</f>
        <v>0</v>
      </c>
    </row>
    <row r="3721" spans="10:23" x14ac:dyDescent="0.35">
      <c r="J3721" t="str">
        <f t="shared" si="242"/>
        <v/>
      </c>
      <c r="N3721" s="4"/>
      <c r="U3721" s="69">
        <f t="shared" si="243"/>
        <v>0</v>
      </c>
      <c r="V3721" s="75">
        <f t="shared" si="244"/>
        <v>0</v>
      </c>
      <c r="W3721">
        <f>IFERROR(VLOOKUP($J3722,OSA!$BD:$BD,1,0),0)</f>
        <v>0</v>
      </c>
    </row>
    <row r="3722" spans="10:23" x14ac:dyDescent="0.35">
      <c r="J3722" t="str">
        <f t="shared" si="242"/>
        <v/>
      </c>
      <c r="N3722" s="4"/>
      <c r="U3722" s="69">
        <f t="shared" si="243"/>
        <v>0</v>
      </c>
      <c r="V3722" s="75">
        <f t="shared" si="244"/>
        <v>0</v>
      </c>
      <c r="W3722">
        <f>IFERROR(VLOOKUP($J3723,OSA!$BD:$BD,1,0),0)</f>
        <v>0</v>
      </c>
    </row>
    <row r="3723" spans="10:23" x14ac:dyDescent="0.35">
      <c r="J3723" t="str">
        <f t="shared" si="242"/>
        <v/>
      </c>
      <c r="N3723" s="4"/>
      <c r="U3723" s="69">
        <f t="shared" si="243"/>
        <v>0</v>
      </c>
      <c r="V3723" s="75">
        <f t="shared" si="244"/>
        <v>0</v>
      </c>
      <c r="W3723">
        <f>IFERROR(VLOOKUP($J3724,OSA!$BD:$BD,1,0),0)</f>
        <v>0</v>
      </c>
    </row>
    <row r="3724" spans="10:23" x14ac:dyDescent="0.35">
      <c r="J3724" t="str">
        <f t="shared" ref="J3724:J3787" si="245">K3724&amp;N3724</f>
        <v/>
      </c>
      <c r="N3724" s="4"/>
      <c r="U3724" s="69">
        <f t="shared" si="243"/>
        <v>0</v>
      </c>
      <c r="V3724" s="75">
        <f t="shared" si="244"/>
        <v>0</v>
      </c>
      <c r="W3724">
        <f>IFERROR(VLOOKUP($J3725,OSA!$BD:$BD,1,0),0)</f>
        <v>0</v>
      </c>
    </row>
    <row r="3725" spans="10:23" x14ac:dyDescent="0.35">
      <c r="J3725" t="str">
        <f t="shared" si="245"/>
        <v/>
      </c>
      <c r="N3725" s="4"/>
      <c r="U3725" s="69">
        <f t="shared" si="243"/>
        <v>0</v>
      </c>
      <c r="V3725" s="75">
        <f t="shared" si="244"/>
        <v>0</v>
      </c>
      <c r="W3725">
        <f>IFERROR(VLOOKUP($J3726,OSA!$BD:$BD,1,0),0)</f>
        <v>0</v>
      </c>
    </row>
    <row r="3726" spans="10:23" x14ac:dyDescent="0.35">
      <c r="J3726" t="str">
        <f t="shared" si="245"/>
        <v/>
      </c>
      <c r="N3726" s="4"/>
      <c r="U3726" s="69">
        <f t="shared" ref="U3726:U3789" si="246">SUM(O3726:Q3726)/3</f>
        <v>0</v>
      </c>
      <c r="V3726" s="75">
        <f t="shared" si="244"/>
        <v>0</v>
      </c>
      <c r="W3726">
        <f>IFERROR(VLOOKUP($J3727,OSA!$BD:$BD,1,0),0)</f>
        <v>0</v>
      </c>
    </row>
    <row r="3727" spans="10:23" x14ac:dyDescent="0.35">
      <c r="J3727" t="str">
        <f t="shared" si="245"/>
        <v/>
      </c>
      <c r="N3727" s="4"/>
      <c r="U3727" s="69">
        <f t="shared" si="246"/>
        <v>0</v>
      </c>
      <c r="V3727" s="75">
        <f t="shared" si="244"/>
        <v>0</v>
      </c>
      <c r="W3727">
        <f>IFERROR(VLOOKUP($J3728,OSA!$BD:$BD,1,0),0)</f>
        <v>0</v>
      </c>
    </row>
    <row r="3728" spans="10:23" x14ac:dyDescent="0.35">
      <c r="J3728" t="str">
        <f t="shared" si="245"/>
        <v/>
      </c>
      <c r="N3728" s="4"/>
      <c r="U3728" s="69">
        <f t="shared" si="246"/>
        <v>0</v>
      </c>
      <c r="V3728" s="75">
        <f t="shared" si="244"/>
        <v>0</v>
      </c>
      <c r="W3728">
        <f>IFERROR(VLOOKUP($J3729,OSA!$BD:$BD,1,0),0)</f>
        <v>0</v>
      </c>
    </row>
    <row r="3729" spans="10:23" x14ac:dyDescent="0.35">
      <c r="J3729" t="str">
        <f t="shared" si="245"/>
        <v/>
      </c>
      <c r="N3729" s="4"/>
      <c r="U3729" s="69">
        <f t="shared" si="246"/>
        <v>0</v>
      </c>
      <c r="V3729" s="75">
        <f t="shared" si="244"/>
        <v>0</v>
      </c>
      <c r="W3729">
        <f>IFERROR(VLOOKUP($J3730,OSA!$BD:$BD,1,0),0)</f>
        <v>0</v>
      </c>
    </row>
    <row r="3730" spans="10:23" x14ac:dyDescent="0.35">
      <c r="J3730" t="str">
        <f t="shared" si="245"/>
        <v/>
      </c>
      <c r="N3730" s="4"/>
      <c r="U3730" s="69">
        <f t="shared" si="246"/>
        <v>0</v>
      </c>
      <c r="V3730" s="75">
        <f t="shared" si="244"/>
        <v>0</v>
      </c>
      <c r="W3730">
        <f>IFERROR(VLOOKUP($J3731,OSA!$BD:$BD,1,0),0)</f>
        <v>0</v>
      </c>
    </row>
    <row r="3731" spans="10:23" x14ac:dyDescent="0.35">
      <c r="J3731" t="str">
        <f t="shared" si="245"/>
        <v/>
      </c>
      <c r="N3731" s="4"/>
      <c r="U3731" s="69">
        <f t="shared" si="246"/>
        <v>0</v>
      </c>
      <c r="V3731" s="75">
        <f t="shared" si="244"/>
        <v>0</v>
      </c>
      <c r="W3731">
        <f>IFERROR(VLOOKUP($J3732,OSA!$BD:$BD,1,0),0)</f>
        <v>0</v>
      </c>
    </row>
    <row r="3732" spans="10:23" x14ac:dyDescent="0.35">
      <c r="J3732" t="str">
        <f t="shared" si="245"/>
        <v/>
      </c>
      <c r="N3732" s="4"/>
      <c r="U3732" s="69">
        <f t="shared" si="246"/>
        <v>0</v>
      </c>
      <c r="V3732" s="75">
        <f t="shared" si="244"/>
        <v>0</v>
      </c>
      <c r="W3732">
        <f>IFERROR(VLOOKUP($J3733,OSA!$BD:$BD,1,0),0)</f>
        <v>0</v>
      </c>
    </row>
    <row r="3733" spans="10:23" x14ac:dyDescent="0.35">
      <c r="J3733" t="str">
        <f t="shared" si="245"/>
        <v/>
      </c>
      <c r="N3733" s="4"/>
      <c r="U3733" s="69">
        <f t="shared" si="246"/>
        <v>0</v>
      </c>
      <c r="V3733" s="75">
        <f t="shared" si="244"/>
        <v>0</v>
      </c>
      <c r="W3733">
        <f>IFERROR(VLOOKUP($J3734,OSA!$BD:$BD,1,0),0)</f>
        <v>0</v>
      </c>
    </row>
    <row r="3734" spans="10:23" x14ac:dyDescent="0.35">
      <c r="J3734" t="str">
        <f t="shared" si="245"/>
        <v/>
      </c>
      <c r="N3734" s="4"/>
      <c r="U3734" s="69">
        <f t="shared" si="246"/>
        <v>0</v>
      </c>
      <c r="V3734" s="75">
        <f t="shared" si="244"/>
        <v>0</v>
      </c>
      <c r="W3734">
        <f>IFERROR(VLOOKUP($J3735,OSA!$BD:$BD,1,0),0)</f>
        <v>0</v>
      </c>
    </row>
    <row r="3735" spans="10:23" x14ac:dyDescent="0.35">
      <c r="J3735" t="str">
        <f t="shared" si="245"/>
        <v/>
      </c>
      <c r="N3735" s="4"/>
      <c r="U3735" s="69">
        <f t="shared" si="246"/>
        <v>0</v>
      </c>
      <c r="V3735" s="75">
        <f t="shared" si="244"/>
        <v>0</v>
      </c>
      <c r="W3735">
        <f>IFERROR(VLOOKUP($J3736,OSA!$BD:$BD,1,0),0)</f>
        <v>0</v>
      </c>
    </row>
    <row r="3736" spans="10:23" x14ac:dyDescent="0.35">
      <c r="J3736" t="str">
        <f t="shared" si="245"/>
        <v/>
      </c>
      <c r="N3736" s="4"/>
      <c r="U3736" s="69">
        <f t="shared" si="246"/>
        <v>0</v>
      </c>
      <c r="V3736" s="75">
        <f t="shared" si="244"/>
        <v>0</v>
      </c>
      <c r="W3736">
        <f>IFERROR(VLOOKUP($J3737,OSA!$BD:$BD,1,0),0)</f>
        <v>0</v>
      </c>
    </row>
    <row r="3737" spans="10:23" x14ac:dyDescent="0.35">
      <c r="J3737" t="str">
        <f t="shared" si="245"/>
        <v/>
      </c>
      <c r="N3737" s="4"/>
      <c r="U3737" s="69">
        <f t="shared" si="246"/>
        <v>0</v>
      </c>
      <c r="V3737" s="75">
        <f t="shared" si="244"/>
        <v>0</v>
      </c>
      <c r="W3737">
        <f>IFERROR(VLOOKUP($J3738,OSA!$BD:$BD,1,0),0)</f>
        <v>0</v>
      </c>
    </row>
    <row r="3738" spans="10:23" x14ac:dyDescent="0.35">
      <c r="J3738" t="str">
        <f t="shared" si="245"/>
        <v/>
      </c>
      <c r="N3738" s="4"/>
      <c r="U3738" s="69">
        <f t="shared" si="246"/>
        <v>0</v>
      </c>
      <c r="V3738" s="75">
        <f t="shared" si="244"/>
        <v>0</v>
      </c>
      <c r="W3738">
        <f>IFERROR(VLOOKUP($J3739,OSA!$BD:$BD,1,0),0)</f>
        <v>0</v>
      </c>
    </row>
    <row r="3739" spans="10:23" x14ac:dyDescent="0.35">
      <c r="J3739" t="str">
        <f t="shared" si="245"/>
        <v/>
      </c>
      <c r="N3739" s="4"/>
      <c r="U3739" s="69">
        <f t="shared" si="246"/>
        <v>0</v>
      </c>
      <c r="V3739" s="75">
        <f t="shared" si="244"/>
        <v>0</v>
      </c>
      <c r="W3739">
        <f>IFERROR(VLOOKUP($J3740,OSA!$BD:$BD,1,0),0)</f>
        <v>0</v>
      </c>
    </row>
    <row r="3740" spans="10:23" x14ac:dyDescent="0.35">
      <c r="J3740" t="str">
        <f t="shared" si="245"/>
        <v/>
      </c>
      <c r="N3740" s="4"/>
      <c r="U3740" s="69">
        <f t="shared" si="246"/>
        <v>0</v>
      </c>
      <c r="V3740" s="75">
        <f t="shared" si="244"/>
        <v>0</v>
      </c>
      <c r="W3740">
        <f>IFERROR(VLOOKUP($J3741,OSA!$BD:$BD,1,0),0)</f>
        <v>0</v>
      </c>
    </row>
    <row r="3741" spans="10:23" x14ac:dyDescent="0.35">
      <c r="J3741" t="str">
        <f t="shared" si="245"/>
        <v/>
      </c>
      <c r="N3741" s="4"/>
      <c r="U3741" s="69">
        <f t="shared" si="246"/>
        <v>0</v>
      </c>
      <c r="V3741" s="75">
        <f t="shared" si="244"/>
        <v>0</v>
      </c>
      <c r="W3741">
        <f>IFERROR(VLOOKUP($J3742,OSA!$BD:$BD,1,0),0)</f>
        <v>0</v>
      </c>
    </row>
    <row r="3742" spans="10:23" x14ac:dyDescent="0.35">
      <c r="J3742" t="str">
        <f t="shared" si="245"/>
        <v/>
      </c>
      <c r="N3742" s="4"/>
      <c r="U3742" s="69">
        <f t="shared" si="246"/>
        <v>0</v>
      </c>
      <c r="V3742" s="75">
        <f t="shared" si="244"/>
        <v>0</v>
      </c>
      <c r="W3742">
        <f>IFERROR(VLOOKUP($J3743,OSA!$BD:$BD,1,0),0)</f>
        <v>0</v>
      </c>
    </row>
    <row r="3743" spans="10:23" x14ac:dyDescent="0.35">
      <c r="J3743" t="str">
        <f t="shared" si="245"/>
        <v/>
      </c>
      <c r="N3743" s="4"/>
      <c r="U3743" s="69">
        <f t="shared" si="246"/>
        <v>0</v>
      </c>
      <c r="V3743" s="75">
        <f t="shared" si="244"/>
        <v>0</v>
      </c>
      <c r="W3743">
        <f>IFERROR(VLOOKUP($J3744,OSA!$BD:$BD,1,0),0)</f>
        <v>0</v>
      </c>
    </row>
    <row r="3744" spans="10:23" x14ac:dyDescent="0.35">
      <c r="J3744" t="str">
        <f t="shared" si="245"/>
        <v/>
      </c>
      <c r="N3744" s="4"/>
      <c r="U3744" s="69">
        <f t="shared" si="246"/>
        <v>0</v>
      </c>
      <c r="V3744" s="75">
        <f t="shared" si="244"/>
        <v>0</v>
      </c>
      <c r="W3744">
        <f>IFERROR(VLOOKUP($J3745,OSA!$BD:$BD,1,0),0)</f>
        <v>0</v>
      </c>
    </row>
    <row r="3745" spans="10:23" x14ac:dyDescent="0.35">
      <c r="J3745" t="str">
        <f t="shared" si="245"/>
        <v/>
      </c>
      <c r="N3745" s="4"/>
      <c r="U3745" s="69">
        <f t="shared" si="246"/>
        <v>0</v>
      </c>
      <c r="V3745" s="75">
        <f t="shared" si="244"/>
        <v>0</v>
      </c>
      <c r="W3745">
        <f>IFERROR(VLOOKUP($J3746,OSA!$BD:$BD,1,0),0)</f>
        <v>0</v>
      </c>
    </row>
    <row r="3746" spans="10:23" x14ac:dyDescent="0.35">
      <c r="J3746" t="str">
        <f t="shared" si="245"/>
        <v/>
      </c>
      <c r="N3746" s="4"/>
      <c r="U3746" s="69">
        <f t="shared" si="246"/>
        <v>0</v>
      </c>
      <c r="V3746" s="75">
        <f t="shared" si="244"/>
        <v>0</v>
      </c>
      <c r="W3746">
        <f>IFERROR(VLOOKUP($J3747,OSA!$BD:$BD,1,0),0)</f>
        <v>0</v>
      </c>
    </row>
    <row r="3747" spans="10:23" x14ac:dyDescent="0.35">
      <c r="J3747" t="str">
        <f t="shared" si="245"/>
        <v/>
      </c>
      <c r="N3747" s="4"/>
      <c r="U3747" s="69">
        <f t="shared" si="246"/>
        <v>0</v>
      </c>
      <c r="V3747" s="75">
        <f t="shared" si="244"/>
        <v>0</v>
      </c>
      <c r="W3747">
        <f>IFERROR(VLOOKUP($J3748,OSA!$BD:$BD,1,0),0)</f>
        <v>0</v>
      </c>
    </row>
    <row r="3748" spans="10:23" x14ac:dyDescent="0.35">
      <c r="J3748" t="str">
        <f t="shared" si="245"/>
        <v/>
      </c>
      <c r="N3748" s="4"/>
      <c r="U3748" s="69">
        <f t="shared" si="246"/>
        <v>0</v>
      </c>
      <c r="V3748" s="75">
        <f t="shared" si="244"/>
        <v>0</v>
      </c>
      <c r="W3748">
        <f>IFERROR(VLOOKUP($J3749,OSA!$BD:$BD,1,0),0)</f>
        <v>0</v>
      </c>
    </row>
    <row r="3749" spans="10:23" x14ac:dyDescent="0.35">
      <c r="J3749" t="str">
        <f t="shared" si="245"/>
        <v/>
      </c>
      <c r="N3749" s="4"/>
      <c r="U3749" s="69">
        <f t="shared" si="246"/>
        <v>0</v>
      </c>
      <c r="V3749" s="75">
        <f t="shared" si="244"/>
        <v>0</v>
      </c>
      <c r="W3749">
        <f>IFERROR(VLOOKUP($J3750,OSA!$BD:$BD,1,0),0)</f>
        <v>0</v>
      </c>
    </row>
    <row r="3750" spans="10:23" x14ac:dyDescent="0.35">
      <c r="J3750" t="str">
        <f t="shared" si="245"/>
        <v/>
      </c>
      <c r="N3750" s="4"/>
      <c r="U3750" s="69">
        <f t="shared" si="246"/>
        <v>0</v>
      </c>
      <c r="V3750" s="75">
        <f t="shared" si="244"/>
        <v>0</v>
      </c>
      <c r="W3750">
        <f>IFERROR(VLOOKUP($J3751,OSA!$BD:$BD,1,0),0)</f>
        <v>0</v>
      </c>
    </row>
    <row r="3751" spans="10:23" x14ac:dyDescent="0.35">
      <c r="J3751" t="str">
        <f t="shared" si="245"/>
        <v/>
      </c>
      <c r="N3751" s="4"/>
      <c r="U3751" s="69">
        <f t="shared" si="246"/>
        <v>0</v>
      </c>
      <c r="V3751" s="75">
        <f t="shared" ref="V3751:V3814" si="247">SUM(R3751:T3751)/3</f>
        <v>0</v>
      </c>
      <c r="W3751">
        <f>IFERROR(VLOOKUP($J3752,OSA!$BD:$BD,1,0),0)</f>
        <v>0</v>
      </c>
    </row>
    <row r="3752" spans="10:23" x14ac:dyDescent="0.35">
      <c r="J3752" t="str">
        <f t="shared" si="245"/>
        <v/>
      </c>
      <c r="N3752" s="4"/>
      <c r="U3752" s="69">
        <f t="shared" si="246"/>
        <v>0</v>
      </c>
      <c r="V3752" s="75">
        <f t="shared" si="247"/>
        <v>0</v>
      </c>
      <c r="W3752">
        <f>IFERROR(VLOOKUP($J3753,OSA!$BD:$BD,1,0),0)</f>
        <v>0</v>
      </c>
    </row>
    <row r="3753" spans="10:23" x14ac:dyDescent="0.35">
      <c r="J3753" t="str">
        <f t="shared" si="245"/>
        <v/>
      </c>
      <c r="N3753" s="4"/>
      <c r="U3753" s="69">
        <f t="shared" si="246"/>
        <v>0</v>
      </c>
      <c r="V3753" s="75">
        <f t="shared" si="247"/>
        <v>0</v>
      </c>
      <c r="W3753">
        <f>IFERROR(VLOOKUP($J3754,OSA!$BD:$BD,1,0),0)</f>
        <v>0</v>
      </c>
    </row>
    <row r="3754" spans="10:23" x14ac:dyDescent="0.35">
      <c r="J3754" t="str">
        <f t="shared" si="245"/>
        <v/>
      </c>
      <c r="N3754" s="4"/>
      <c r="U3754" s="69">
        <f t="shared" si="246"/>
        <v>0</v>
      </c>
      <c r="V3754" s="75">
        <f t="shared" si="247"/>
        <v>0</v>
      </c>
      <c r="W3754">
        <f>IFERROR(VLOOKUP($J3755,OSA!$BD:$BD,1,0),0)</f>
        <v>0</v>
      </c>
    </row>
    <row r="3755" spans="10:23" x14ac:dyDescent="0.35">
      <c r="J3755" t="str">
        <f t="shared" si="245"/>
        <v/>
      </c>
      <c r="N3755" s="4"/>
      <c r="U3755" s="69">
        <f t="shared" si="246"/>
        <v>0</v>
      </c>
      <c r="V3755" s="75">
        <f t="shared" si="247"/>
        <v>0</v>
      </c>
      <c r="W3755">
        <f>IFERROR(VLOOKUP($J3756,OSA!$BD:$BD,1,0),0)</f>
        <v>0</v>
      </c>
    </row>
    <row r="3756" spans="10:23" x14ac:dyDescent="0.35">
      <c r="J3756" t="str">
        <f t="shared" si="245"/>
        <v/>
      </c>
      <c r="N3756" s="4"/>
      <c r="U3756" s="69">
        <f t="shared" si="246"/>
        <v>0</v>
      </c>
      <c r="V3756" s="75">
        <f t="shared" si="247"/>
        <v>0</v>
      </c>
      <c r="W3756">
        <f>IFERROR(VLOOKUP($J3757,OSA!$BD:$BD,1,0),0)</f>
        <v>0</v>
      </c>
    </row>
    <row r="3757" spans="10:23" x14ac:dyDescent="0.35">
      <c r="J3757" t="str">
        <f t="shared" si="245"/>
        <v/>
      </c>
      <c r="N3757" s="4"/>
      <c r="U3757" s="69">
        <f t="shared" si="246"/>
        <v>0</v>
      </c>
      <c r="V3757" s="75">
        <f t="shared" si="247"/>
        <v>0</v>
      </c>
      <c r="W3757">
        <f>IFERROR(VLOOKUP($J3758,OSA!$BD:$BD,1,0),0)</f>
        <v>0</v>
      </c>
    </row>
    <row r="3758" spans="10:23" x14ac:dyDescent="0.35">
      <c r="J3758" t="str">
        <f t="shared" si="245"/>
        <v/>
      </c>
      <c r="N3758" s="4"/>
      <c r="U3758" s="69">
        <f t="shared" si="246"/>
        <v>0</v>
      </c>
      <c r="V3758" s="75">
        <f t="shared" si="247"/>
        <v>0</v>
      </c>
      <c r="W3758">
        <f>IFERROR(VLOOKUP($J3759,OSA!$BD:$BD,1,0),0)</f>
        <v>0</v>
      </c>
    </row>
    <row r="3759" spans="10:23" x14ac:dyDescent="0.35">
      <c r="J3759" t="str">
        <f t="shared" si="245"/>
        <v/>
      </c>
      <c r="N3759" s="4"/>
      <c r="U3759" s="69">
        <f t="shared" si="246"/>
        <v>0</v>
      </c>
      <c r="V3759" s="75">
        <f t="shared" si="247"/>
        <v>0</v>
      </c>
      <c r="W3759">
        <f>IFERROR(VLOOKUP($J3760,OSA!$BD:$BD,1,0),0)</f>
        <v>0</v>
      </c>
    </row>
    <row r="3760" spans="10:23" x14ac:dyDescent="0.35">
      <c r="J3760" t="str">
        <f t="shared" si="245"/>
        <v/>
      </c>
      <c r="N3760" s="4"/>
      <c r="U3760" s="69">
        <f t="shared" si="246"/>
        <v>0</v>
      </c>
      <c r="V3760" s="75">
        <f t="shared" si="247"/>
        <v>0</v>
      </c>
      <c r="W3760">
        <f>IFERROR(VLOOKUP($J3761,OSA!$BD:$BD,1,0),0)</f>
        <v>0</v>
      </c>
    </row>
    <row r="3761" spans="10:23" x14ac:dyDescent="0.35">
      <c r="J3761" t="str">
        <f t="shared" si="245"/>
        <v/>
      </c>
      <c r="N3761" s="4"/>
      <c r="U3761" s="69">
        <f t="shared" si="246"/>
        <v>0</v>
      </c>
      <c r="V3761" s="75">
        <f t="shared" si="247"/>
        <v>0</v>
      </c>
      <c r="W3761">
        <f>IFERROR(VLOOKUP($J3762,OSA!$BD:$BD,1,0),0)</f>
        <v>0</v>
      </c>
    </row>
    <row r="3762" spans="10:23" x14ac:dyDescent="0.35">
      <c r="J3762" t="str">
        <f t="shared" si="245"/>
        <v/>
      </c>
      <c r="N3762" s="4"/>
      <c r="U3762" s="69">
        <f t="shared" si="246"/>
        <v>0</v>
      </c>
      <c r="V3762" s="75">
        <f t="shared" si="247"/>
        <v>0</v>
      </c>
      <c r="W3762">
        <f>IFERROR(VLOOKUP($J3763,OSA!$BD:$BD,1,0),0)</f>
        <v>0</v>
      </c>
    </row>
    <row r="3763" spans="10:23" x14ac:dyDescent="0.35">
      <c r="J3763" t="str">
        <f t="shared" si="245"/>
        <v/>
      </c>
      <c r="N3763" s="4"/>
      <c r="U3763" s="69">
        <f t="shared" si="246"/>
        <v>0</v>
      </c>
      <c r="V3763" s="75">
        <f t="shared" si="247"/>
        <v>0</v>
      </c>
      <c r="W3763">
        <f>IFERROR(VLOOKUP($J3764,OSA!$BD:$BD,1,0),0)</f>
        <v>0</v>
      </c>
    </row>
    <row r="3764" spans="10:23" x14ac:dyDescent="0.35">
      <c r="J3764" t="str">
        <f t="shared" si="245"/>
        <v/>
      </c>
      <c r="N3764" s="4"/>
      <c r="U3764" s="69">
        <f t="shared" si="246"/>
        <v>0</v>
      </c>
      <c r="V3764" s="75">
        <f t="shared" si="247"/>
        <v>0</v>
      </c>
      <c r="W3764">
        <f>IFERROR(VLOOKUP($J3765,OSA!$BD:$BD,1,0),0)</f>
        <v>0</v>
      </c>
    </row>
    <row r="3765" spans="10:23" x14ac:dyDescent="0.35">
      <c r="J3765" t="str">
        <f t="shared" si="245"/>
        <v/>
      </c>
      <c r="N3765" s="4"/>
      <c r="U3765" s="69">
        <f t="shared" si="246"/>
        <v>0</v>
      </c>
      <c r="V3765" s="75">
        <f t="shared" si="247"/>
        <v>0</v>
      </c>
      <c r="W3765">
        <f>IFERROR(VLOOKUP($J3766,OSA!$BD:$BD,1,0),0)</f>
        <v>0</v>
      </c>
    </row>
    <row r="3766" spans="10:23" x14ac:dyDescent="0.35">
      <c r="J3766" t="str">
        <f t="shared" si="245"/>
        <v/>
      </c>
      <c r="N3766" s="4"/>
      <c r="U3766" s="69">
        <f t="shared" si="246"/>
        <v>0</v>
      </c>
      <c r="V3766" s="75">
        <f t="shared" si="247"/>
        <v>0</v>
      </c>
      <c r="W3766">
        <f>IFERROR(VLOOKUP($J3767,OSA!$BD:$BD,1,0),0)</f>
        <v>0</v>
      </c>
    </row>
    <row r="3767" spans="10:23" x14ac:dyDescent="0.35">
      <c r="J3767" t="str">
        <f t="shared" si="245"/>
        <v/>
      </c>
      <c r="N3767" s="4"/>
      <c r="U3767" s="69">
        <f t="shared" si="246"/>
        <v>0</v>
      </c>
      <c r="V3767" s="75">
        <f t="shared" si="247"/>
        <v>0</v>
      </c>
      <c r="W3767">
        <f>IFERROR(VLOOKUP($J3768,OSA!$BD:$BD,1,0),0)</f>
        <v>0</v>
      </c>
    </row>
    <row r="3768" spans="10:23" x14ac:dyDescent="0.35">
      <c r="J3768" t="str">
        <f t="shared" si="245"/>
        <v/>
      </c>
      <c r="N3768" s="4"/>
      <c r="U3768" s="69">
        <f t="shared" si="246"/>
        <v>0</v>
      </c>
      <c r="V3768" s="75">
        <f t="shared" si="247"/>
        <v>0</v>
      </c>
      <c r="W3768">
        <f>IFERROR(VLOOKUP($J3769,OSA!$BD:$BD,1,0),0)</f>
        <v>0</v>
      </c>
    </row>
    <row r="3769" spans="10:23" x14ac:dyDescent="0.35">
      <c r="J3769" t="str">
        <f t="shared" si="245"/>
        <v/>
      </c>
      <c r="N3769" s="4"/>
      <c r="U3769" s="69">
        <f t="shared" si="246"/>
        <v>0</v>
      </c>
      <c r="V3769" s="75">
        <f t="shared" si="247"/>
        <v>0</v>
      </c>
      <c r="W3769">
        <f>IFERROR(VLOOKUP($J3770,OSA!$BD:$BD,1,0),0)</f>
        <v>0</v>
      </c>
    </row>
    <row r="3770" spans="10:23" x14ac:dyDescent="0.35">
      <c r="J3770" t="str">
        <f t="shared" si="245"/>
        <v/>
      </c>
      <c r="N3770" s="4"/>
      <c r="U3770" s="69">
        <f t="shared" si="246"/>
        <v>0</v>
      </c>
      <c r="V3770" s="75">
        <f t="shared" si="247"/>
        <v>0</v>
      </c>
      <c r="W3770">
        <f>IFERROR(VLOOKUP($J3771,OSA!$BD:$BD,1,0),0)</f>
        <v>0</v>
      </c>
    </row>
    <row r="3771" spans="10:23" x14ac:dyDescent="0.35">
      <c r="J3771" t="str">
        <f t="shared" si="245"/>
        <v/>
      </c>
      <c r="N3771" s="4"/>
      <c r="U3771" s="69">
        <f t="shared" si="246"/>
        <v>0</v>
      </c>
      <c r="V3771" s="75">
        <f t="shared" si="247"/>
        <v>0</v>
      </c>
      <c r="W3771">
        <f>IFERROR(VLOOKUP($J3772,OSA!$BD:$BD,1,0),0)</f>
        <v>0</v>
      </c>
    </row>
    <row r="3772" spans="10:23" x14ac:dyDescent="0.35">
      <c r="J3772" t="str">
        <f t="shared" si="245"/>
        <v/>
      </c>
      <c r="N3772" s="4"/>
      <c r="U3772" s="69">
        <f t="shared" si="246"/>
        <v>0</v>
      </c>
      <c r="V3772" s="75">
        <f t="shared" si="247"/>
        <v>0</v>
      </c>
      <c r="W3772">
        <f>IFERROR(VLOOKUP($J3773,OSA!$BD:$BD,1,0),0)</f>
        <v>0</v>
      </c>
    </row>
    <row r="3773" spans="10:23" x14ac:dyDescent="0.35">
      <c r="J3773" t="str">
        <f t="shared" si="245"/>
        <v/>
      </c>
      <c r="N3773" s="4"/>
      <c r="U3773" s="69">
        <f t="shared" si="246"/>
        <v>0</v>
      </c>
      <c r="V3773" s="75">
        <f t="shared" si="247"/>
        <v>0</v>
      </c>
      <c r="W3773">
        <f>IFERROR(VLOOKUP($J3774,OSA!$BD:$BD,1,0),0)</f>
        <v>0</v>
      </c>
    </row>
    <row r="3774" spans="10:23" x14ac:dyDescent="0.35">
      <c r="J3774" t="str">
        <f t="shared" si="245"/>
        <v/>
      </c>
      <c r="N3774" s="4"/>
      <c r="U3774" s="69">
        <f t="shared" si="246"/>
        <v>0</v>
      </c>
      <c r="V3774" s="75">
        <f t="shared" si="247"/>
        <v>0</v>
      </c>
      <c r="W3774">
        <f>IFERROR(VLOOKUP($J3775,OSA!$BD:$BD,1,0),0)</f>
        <v>0</v>
      </c>
    </row>
    <row r="3775" spans="10:23" x14ac:dyDescent="0.35">
      <c r="J3775" t="str">
        <f t="shared" si="245"/>
        <v/>
      </c>
      <c r="N3775" s="4"/>
      <c r="U3775" s="69">
        <f t="shared" si="246"/>
        <v>0</v>
      </c>
      <c r="V3775" s="75">
        <f t="shared" si="247"/>
        <v>0</v>
      </c>
      <c r="W3775">
        <f>IFERROR(VLOOKUP($J3776,OSA!$BD:$BD,1,0),0)</f>
        <v>0</v>
      </c>
    </row>
    <row r="3776" spans="10:23" x14ac:dyDescent="0.35">
      <c r="J3776" t="str">
        <f t="shared" si="245"/>
        <v/>
      </c>
      <c r="N3776" s="4"/>
      <c r="U3776" s="69">
        <f t="shared" si="246"/>
        <v>0</v>
      </c>
      <c r="V3776" s="75">
        <f t="shared" si="247"/>
        <v>0</v>
      </c>
      <c r="W3776">
        <f>IFERROR(VLOOKUP($J3777,OSA!$BD:$BD,1,0),0)</f>
        <v>0</v>
      </c>
    </row>
    <row r="3777" spans="10:23" x14ac:dyDescent="0.35">
      <c r="J3777" t="str">
        <f t="shared" si="245"/>
        <v/>
      </c>
      <c r="N3777" s="4"/>
      <c r="U3777" s="69">
        <f t="shared" si="246"/>
        <v>0</v>
      </c>
      <c r="V3777" s="75">
        <f t="shared" si="247"/>
        <v>0</v>
      </c>
      <c r="W3777">
        <f>IFERROR(VLOOKUP($J3778,OSA!$BD:$BD,1,0),0)</f>
        <v>0</v>
      </c>
    </row>
    <row r="3778" spans="10:23" x14ac:dyDescent="0.35">
      <c r="J3778" t="str">
        <f t="shared" si="245"/>
        <v/>
      </c>
      <c r="N3778" s="4"/>
      <c r="U3778" s="69">
        <f t="shared" si="246"/>
        <v>0</v>
      </c>
      <c r="V3778" s="75">
        <f t="shared" si="247"/>
        <v>0</v>
      </c>
      <c r="W3778">
        <f>IFERROR(VLOOKUP($J3779,OSA!$BD:$BD,1,0),0)</f>
        <v>0</v>
      </c>
    </row>
    <row r="3779" spans="10:23" x14ac:dyDescent="0.35">
      <c r="J3779" t="str">
        <f t="shared" si="245"/>
        <v/>
      </c>
      <c r="N3779" s="4"/>
      <c r="U3779" s="69">
        <f t="shared" si="246"/>
        <v>0</v>
      </c>
      <c r="V3779" s="75">
        <f t="shared" si="247"/>
        <v>0</v>
      </c>
      <c r="W3779">
        <f>IFERROR(VLOOKUP($J3780,OSA!$BD:$BD,1,0),0)</f>
        <v>0</v>
      </c>
    </row>
    <row r="3780" spans="10:23" x14ac:dyDescent="0.35">
      <c r="J3780" t="str">
        <f t="shared" si="245"/>
        <v/>
      </c>
      <c r="N3780" s="4"/>
      <c r="U3780" s="69">
        <f t="shared" si="246"/>
        <v>0</v>
      </c>
      <c r="V3780" s="75">
        <f t="shared" si="247"/>
        <v>0</v>
      </c>
      <c r="W3780">
        <f>IFERROR(VLOOKUP($J3781,OSA!$BD:$BD,1,0),0)</f>
        <v>0</v>
      </c>
    </row>
    <row r="3781" spans="10:23" x14ac:dyDescent="0.35">
      <c r="J3781" t="str">
        <f t="shared" si="245"/>
        <v/>
      </c>
      <c r="N3781" s="4"/>
      <c r="U3781" s="69">
        <f t="shared" si="246"/>
        <v>0</v>
      </c>
      <c r="V3781" s="75">
        <f t="shared" si="247"/>
        <v>0</v>
      </c>
      <c r="W3781">
        <f>IFERROR(VLOOKUP($J3782,OSA!$BD:$BD,1,0),0)</f>
        <v>0</v>
      </c>
    </row>
    <row r="3782" spans="10:23" x14ac:dyDescent="0.35">
      <c r="J3782" t="str">
        <f t="shared" si="245"/>
        <v/>
      </c>
      <c r="N3782" s="4"/>
      <c r="U3782" s="69">
        <f t="shared" si="246"/>
        <v>0</v>
      </c>
      <c r="V3782" s="75">
        <f t="shared" si="247"/>
        <v>0</v>
      </c>
      <c r="W3782">
        <f>IFERROR(VLOOKUP($J3783,OSA!$BD:$BD,1,0),0)</f>
        <v>0</v>
      </c>
    </row>
    <row r="3783" spans="10:23" x14ac:dyDescent="0.35">
      <c r="J3783" t="str">
        <f t="shared" si="245"/>
        <v/>
      </c>
      <c r="N3783" s="4"/>
      <c r="U3783" s="69">
        <f t="shared" si="246"/>
        <v>0</v>
      </c>
      <c r="V3783" s="75">
        <f t="shared" si="247"/>
        <v>0</v>
      </c>
      <c r="W3783">
        <f>IFERROR(VLOOKUP($J3784,OSA!$BD:$BD,1,0),0)</f>
        <v>0</v>
      </c>
    </row>
    <row r="3784" spans="10:23" x14ac:dyDescent="0.35">
      <c r="J3784" t="str">
        <f t="shared" si="245"/>
        <v/>
      </c>
      <c r="N3784" s="4"/>
      <c r="U3784" s="69">
        <f t="shared" si="246"/>
        <v>0</v>
      </c>
      <c r="V3784" s="75">
        <f t="shared" si="247"/>
        <v>0</v>
      </c>
      <c r="W3784">
        <f>IFERROR(VLOOKUP($J3785,OSA!$BD:$BD,1,0),0)</f>
        <v>0</v>
      </c>
    </row>
    <row r="3785" spans="10:23" x14ac:dyDescent="0.35">
      <c r="J3785" t="str">
        <f t="shared" si="245"/>
        <v/>
      </c>
      <c r="N3785" s="4"/>
      <c r="U3785" s="69">
        <f t="shared" si="246"/>
        <v>0</v>
      </c>
      <c r="V3785" s="75">
        <f t="shared" si="247"/>
        <v>0</v>
      </c>
      <c r="W3785">
        <f>IFERROR(VLOOKUP($J3786,OSA!$BD:$BD,1,0),0)</f>
        <v>0</v>
      </c>
    </row>
    <row r="3786" spans="10:23" x14ac:dyDescent="0.35">
      <c r="J3786" t="str">
        <f t="shared" si="245"/>
        <v/>
      </c>
      <c r="N3786" s="4"/>
      <c r="U3786" s="69">
        <f t="shared" si="246"/>
        <v>0</v>
      </c>
      <c r="V3786" s="75">
        <f t="shared" si="247"/>
        <v>0</v>
      </c>
      <c r="W3786">
        <f>IFERROR(VLOOKUP($J3787,OSA!$BD:$BD,1,0),0)</f>
        <v>0</v>
      </c>
    </row>
    <row r="3787" spans="10:23" x14ac:dyDescent="0.35">
      <c r="J3787" t="str">
        <f t="shared" si="245"/>
        <v/>
      </c>
      <c r="N3787" s="4"/>
      <c r="U3787" s="69">
        <f t="shared" si="246"/>
        <v>0</v>
      </c>
      <c r="V3787" s="75">
        <f t="shared" si="247"/>
        <v>0</v>
      </c>
      <c r="W3787">
        <f>IFERROR(VLOOKUP($J3788,OSA!$BD:$BD,1,0),0)</f>
        <v>0</v>
      </c>
    </row>
    <row r="3788" spans="10:23" x14ac:dyDescent="0.35">
      <c r="J3788" t="str">
        <f t="shared" ref="J3788:J3851" si="248">K3788&amp;N3788</f>
        <v/>
      </c>
      <c r="N3788" s="4"/>
      <c r="U3788" s="69">
        <f t="shared" si="246"/>
        <v>0</v>
      </c>
      <c r="V3788" s="75">
        <f t="shared" si="247"/>
        <v>0</v>
      </c>
      <c r="W3788">
        <f>IFERROR(VLOOKUP($J3789,OSA!$BD:$BD,1,0),0)</f>
        <v>0</v>
      </c>
    </row>
    <row r="3789" spans="10:23" x14ac:dyDescent="0.35">
      <c r="J3789" t="str">
        <f t="shared" si="248"/>
        <v/>
      </c>
      <c r="N3789" s="4"/>
      <c r="U3789" s="69">
        <f t="shared" si="246"/>
        <v>0</v>
      </c>
      <c r="V3789" s="75">
        <f t="shared" si="247"/>
        <v>0</v>
      </c>
      <c r="W3789">
        <f>IFERROR(VLOOKUP($J3790,OSA!$BD:$BD,1,0),0)</f>
        <v>0</v>
      </c>
    </row>
    <row r="3790" spans="10:23" x14ac:dyDescent="0.35">
      <c r="J3790" t="str">
        <f t="shared" si="248"/>
        <v/>
      </c>
      <c r="N3790" s="4"/>
      <c r="U3790" s="69">
        <f t="shared" ref="U3790:U3853" si="249">SUM(O3790:Q3790)/3</f>
        <v>0</v>
      </c>
      <c r="V3790" s="75">
        <f t="shared" si="247"/>
        <v>0</v>
      </c>
      <c r="W3790">
        <f>IFERROR(VLOOKUP($J3791,OSA!$BD:$BD,1,0),0)</f>
        <v>0</v>
      </c>
    </row>
    <row r="3791" spans="10:23" x14ac:dyDescent="0.35">
      <c r="J3791" t="str">
        <f t="shared" si="248"/>
        <v/>
      </c>
      <c r="N3791" s="4"/>
      <c r="U3791" s="69">
        <f t="shared" si="249"/>
        <v>0</v>
      </c>
      <c r="V3791" s="75">
        <f t="shared" si="247"/>
        <v>0</v>
      </c>
      <c r="W3791">
        <f>IFERROR(VLOOKUP($J3792,OSA!$BD:$BD,1,0),0)</f>
        <v>0</v>
      </c>
    </row>
    <row r="3792" spans="10:23" x14ac:dyDescent="0.35">
      <c r="J3792" t="str">
        <f t="shared" si="248"/>
        <v/>
      </c>
      <c r="N3792" s="4"/>
      <c r="U3792" s="69">
        <f t="shared" si="249"/>
        <v>0</v>
      </c>
      <c r="V3792" s="75">
        <f t="shared" si="247"/>
        <v>0</v>
      </c>
      <c r="W3792">
        <f>IFERROR(VLOOKUP($J3793,OSA!$BD:$BD,1,0),0)</f>
        <v>0</v>
      </c>
    </row>
    <row r="3793" spans="10:23" x14ac:dyDescent="0.35">
      <c r="J3793" t="str">
        <f t="shared" si="248"/>
        <v/>
      </c>
      <c r="N3793" s="4"/>
      <c r="U3793" s="69">
        <f t="shared" si="249"/>
        <v>0</v>
      </c>
      <c r="V3793" s="75">
        <f t="shared" si="247"/>
        <v>0</v>
      </c>
      <c r="W3793">
        <f>IFERROR(VLOOKUP($J3794,OSA!$BD:$BD,1,0),0)</f>
        <v>0</v>
      </c>
    </row>
    <row r="3794" spans="10:23" x14ac:dyDescent="0.35">
      <c r="J3794" t="str">
        <f t="shared" si="248"/>
        <v/>
      </c>
      <c r="N3794" s="4"/>
      <c r="U3794" s="69">
        <f t="shared" si="249"/>
        <v>0</v>
      </c>
      <c r="V3794" s="75">
        <f t="shared" si="247"/>
        <v>0</v>
      </c>
      <c r="W3794">
        <f>IFERROR(VLOOKUP($J3795,OSA!$BD:$BD,1,0),0)</f>
        <v>0</v>
      </c>
    </row>
    <row r="3795" spans="10:23" x14ac:dyDescent="0.35">
      <c r="J3795" t="str">
        <f t="shared" si="248"/>
        <v/>
      </c>
      <c r="N3795" s="4"/>
      <c r="U3795" s="69">
        <f t="shared" si="249"/>
        <v>0</v>
      </c>
      <c r="V3795" s="75">
        <f t="shared" si="247"/>
        <v>0</v>
      </c>
      <c r="W3795">
        <f>IFERROR(VLOOKUP($J3796,OSA!$BD:$BD,1,0),0)</f>
        <v>0</v>
      </c>
    </row>
    <row r="3796" spans="10:23" x14ac:dyDescent="0.35">
      <c r="J3796" t="str">
        <f t="shared" si="248"/>
        <v/>
      </c>
      <c r="N3796" s="4"/>
      <c r="U3796" s="69">
        <f t="shared" si="249"/>
        <v>0</v>
      </c>
      <c r="V3796" s="75">
        <f t="shared" si="247"/>
        <v>0</v>
      </c>
      <c r="W3796">
        <f>IFERROR(VLOOKUP($J3797,OSA!$BD:$BD,1,0),0)</f>
        <v>0</v>
      </c>
    </row>
    <row r="3797" spans="10:23" x14ac:dyDescent="0.35">
      <c r="J3797" t="str">
        <f t="shared" si="248"/>
        <v/>
      </c>
      <c r="N3797" s="4"/>
      <c r="U3797" s="69">
        <f t="shared" si="249"/>
        <v>0</v>
      </c>
      <c r="V3797" s="75">
        <f t="shared" si="247"/>
        <v>0</v>
      </c>
      <c r="W3797">
        <f>IFERROR(VLOOKUP($J3798,OSA!$BD:$BD,1,0),0)</f>
        <v>0</v>
      </c>
    </row>
    <row r="3798" spans="10:23" x14ac:dyDescent="0.35">
      <c r="J3798" t="str">
        <f t="shared" si="248"/>
        <v/>
      </c>
      <c r="N3798" s="4"/>
      <c r="U3798" s="69">
        <f t="shared" si="249"/>
        <v>0</v>
      </c>
      <c r="V3798" s="75">
        <f t="shared" si="247"/>
        <v>0</v>
      </c>
      <c r="W3798">
        <f>IFERROR(VLOOKUP($J3799,OSA!$BD:$BD,1,0),0)</f>
        <v>0</v>
      </c>
    </row>
    <row r="3799" spans="10:23" x14ac:dyDescent="0.35">
      <c r="J3799" t="str">
        <f t="shared" si="248"/>
        <v/>
      </c>
      <c r="N3799" s="4"/>
      <c r="U3799" s="69">
        <f t="shared" si="249"/>
        <v>0</v>
      </c>
      <c r="V3799" s="75">
        <f t="shared" si="247"/>
        <v>0</v>
      </c>
      <c r="W3799">
        <f>IFERROR(VLOOKUP($J3800,OSA!$BD:$BD,1,0),0)</f>
        <v>0</v>
      </c>
    </row>
    <row r="3800" spans="10:23" x14ac:dyDescent="0.35">
      <c r="J3800" t="str">
        <f t="shared" si="248"/>
        <v/>
      </c>
      <c r="N3800" s="4"/>
      <c r="U3800" s="69">
        <f t="shared" si="249"/>
        <v>0</v>
      </c>
      <c r="V3800" s="75">
        <f t="shared" si="247"/>
        <v>0</v>
      </c>
      <c r="W3800">
        <f>IFERROR(VLOOKUP($J3801,OSA!$BD:$BD,1,0),0)</f>
        <v>0</v>
      </c>
    </row>
    <row r="3801" spans="10:23" x14ac:dyDescent="0.35">
      <c r="J3801" t="str">
        <f t="shared" si="248"/>
        <v/>
      </c>
      <c r="N3801" s="4"/>
      <c r="U3801" s="69">
        <f t="shared" si="249"/>
        <v>0</v>
      </c>
      <c r="V3801" s="75">
        <f t="shared" si="247"/>
        <v>0</v>
      </c>
      <c r="W3801">
        <f>IFERROR(VLOOKUP($J3802,OSA!$BD:$BD,1,0),0)</f>
        <v>0</v>
      </c>
    </row>
    <row r="3802" spans="10:23" x14ac:dyDescent="0.35">
      <c r="J3802" t="str">
        <f t="shared" si="248"/>
        <v/>
      </c>
      <c r="N3802" s="4"/>
      <c r="U3802" s="69">
        <f t="shared" si="249"/>
        <v>0</v>
      </c>
      <c r="V3802" s="75">
        <f t="shared" si="247"/>
        <v>0</v>
      </c>
      <c r="W3802">
        <f>IFERROR(VLOOKUP($J3803,OSA!$BD:$BD,1,0),0)</f>
        <v>0</v>
      </c>
    </row>
    <row r="3803" spans="10:23" x14ac:dyDescent="0.35">
      <c r="J3803" t="str">
        <f t="shared" si="248"/>
        <v/>
      </c>
      <c r="N3803" s="4"/>
      <c r="U3803" s="69">
        <f t="shared" si="249"/>
        <v>0</v>
      </c>
      <c r="V3803" s="75">
        <f t="shared" si="247"/>
        <v>0</v>
      </c>
      <c r="W3803">
        <f>IFERROR(VLOOKUP($J3804,OSA!$BD:$BD,1,0),0)</f>
        <v>0</v>
      </c>
    </row>
    <row r="3804" spans="10:23" x14ac:dyDescent="0.35">
      <c r="J3804" t="str">
        <f t="shared" si="248"/>
        <v/>
      </c>
      <c r="N3804" s="4"/>
      <c r="U3804" s="69">
        <f t="shared" si="249"/>
        <v>0</v>
      </c>
      <c r="V3804" s="75">
        <f t="shared" si="247"/>
        <v>0</v>
      </c>
      <c r="W3804">
        <f>IFERROR(VLOOKUP($J3805,OSA!$BD:$BD,1,0),0)</f>
        <v>0</v>
      </c>
    </row>
    <row r="3805" spans="10:23" x14ac:dyDescent="0.35">
      <c r="J3805" t="str">
        <f t="shared" si="248"/>
        <v/>
      </c>
      <c r="N3805" s="4"/>
      <c r="U3805" s="69">
        <f t="shared" si="249"/>
        <v>0</v>
      </c>
      <c r="V3805" s="75">
        <f t="shared" si="247"/>
        <v>0</v>
      </c>
      <c r="W3805">
        <f>IFERROR(VLOOKUP($J3806,OSA!$BD:$BD,1,0),0)</f>
        <v>0</v>
      </c>
    </row>
    <row r="3806" spans="10:23" x14ac:dyDescent="0.35">
      <c r="J3806" t="str">
        <f t="shared" si="248"/>
        <v/>
      </c>
      <c r="N3806" s="4"/>
      <c r="U3806" s="69">
        <f t="shared" si="249"/>
        <v>0</v>
      </c>
      <c r="V3806" s="75">
        <f t="shared" si="247"/>
        <v>0</v>
      </c>
      <c r="W3806">
        <f>IFERROR(VLOOKUP($J3807,OSA!$BD:$BD,1,0),0)</f>
        <v>0</v>
      </c>
    </row>
    <row r="3807" spans="10:23" x14ac:dyDescent="0.35">
      <c r="J3807" t="str">
        <f t="shared" si="248"/>
        <v/>
      </c>
      <c r="N3807" s="4"/>
      <c r="U3807" s="69">
        <f t="shared" si="249"/>
        <v>0</v>
      </c>
      <c r="V3807" s="75">
        <f t="shared" si="247"/>
        <v>0</v>
      </c>
      <c r="W3807">
        <f>IFERROR(VLOOKUP($J3808,OSA!$BD:$BD,1,0),0)</f>
        <v>0</v>
      </c>
    </row>
    <row r="3808" spans="10:23" x14ac:dyDescent="0.35">
      <c r="J3808" t="str">
        <f t="shared" si="248"/>
        <v/>
      </c>
      <c r="N3808" s="4"/>
      <c r="U3808" s="69">
        <f t="shared" si="249"/>
        <v>0</v>
      </c>
      <c r="V3808" s="75">
        <f t="shared" si="247"/>
        <v>0</v>
      </c>
      <c r="W3808">
        <f>IFERROR(VLOOKUP($J3809,OSA!$BD:$BD,1,0),0)</f>
        <v>0</v>
      </c>
    </row>
    <row r="3809" spans="10:23" x14ac:dyDescent="0.35">
      <c r="J3809" t="str">
        <f t="shared" si="248"/>
        <v/>
      </c>
      <c r="N3809" s="4"/>
      <c r="U3809" s="69">
        <f t="shared" si="249"/>
        <v>0</v>
      </c>
      <c r="V3809" s="75">
        <f t="shared" si="247"/>
        <v>0</v>
      </c>
      <c r="W3809">
        <f>IFERROR(VLOOKUP($J3810,OSA!$BD:$BD,1,0),0)</f>
        <v>0</v>
      </c>
    </row>
    <row r="3810" spans="10:23" x14ac:dyDescent="0.35">
      <c r="J3810" t="str">
        <f t="shared" si="248"/>
        <v/>
      </c>
      <c r="N3810" s="4"/>
      <c r="U3810" s="69">
        <f t="shared" si="249"/>
        <v>0</v>
      </c>
      <c r="V3810" s="75">
        <f t="shared" si="247"/>
        <v>0</v>
      </c>
      <c r="W3810">
        <f>IFERROR(VLOOKUP($J3811,OSA!$BD:$BD,1,0),0)</f>
        <v>0</v>
      </c>
    </row>
    <row r="3811" spans="10:23" x14ac:dyDescent="0.35">
      <c r="J3811" t="str">
        <f t="shared" si="248"/>
        <v/>
      </c>
      <c r="N3811" s="4"/>
      <c r="U3811" s="69">
        <f t="shared" si="249"/>
        <v>0</v>
      </c>
      <c r="V3811" s="75">
        <f t="shared" si="247"/>
        <v>0</v>
      </c>
      <c r="W3811">
        <f>IFERROR(VLOOKUP($J3812,OSA!$BD:$BD,1,0),0)</f>
        <v>0</v>
      </c>
    </row>
    <row r="3812" spans="10:23" x14ac:dyDescent="0.35">
      <c r="J3812" t="str">
        <f t="shared" si="248"/>
        <v/>
      </c>
      <c r="N3812" s="4"/>
      <c r="U3812" s="69">
        <f t="shared" si="249"/>
        <v>0</v>
      </c>
      <c r="V3812" s="75">
        <f t="shared" si="247"/>
        <v>0</v>
      </c>
      <c r="W3812">
        <f>IFERROR(VLOOKUP($J3813,OSA!$BD:$BD,1,0),0)</f>
        <v>0</v>
      </c>
    </row>
    <row r="3813" spans="10:23" x14ac:dyDescent="0.35">
      <c r="J3813" t="str">
        <f t="shared" si="248"/>
        <v/>
      </c>
      <c r="N3813" s="4"/>
      <c r="U3813" s="69">
        <f t="shared" si="249"/>
        <v>0</v>
      </c>
      <c r="V3813" s="75">
        <f t="shared" si="247"/>
        <v>0</v>
      </c>
      <c r="W3813">
        <f>IFERROR(VLOOKUP($J3814,OSA!$BD:$BD,1,0),0)</f>
        <v>0</v>
      </c>
    </row>
    <row r="3814" spans="10:23" x14ac:dyDescent="0.35">
      <c r="J3814" t="str">
        <f t="shared" si="248"/>
        <v/>
      </c>
      <c r="N3814" s="4"/>
      <c r="U3814" s="69">
        <f t="shared" si="249"/>
        <v>0</v>
      </c>
      <c r="V3814" s="75">
        <f t="shared" si="247"/>
        <v>0</v>
      </c>
      <c r="W3814">
        <f>IFERROR(VLOOKUP($J3815,OSA!$BD:$BD,1,0),0)</f>
        <v>0</v>
      </c>
    </row>
    <row r="3815" spans="10:23" x14ac:dyDescent="0.35">
      <c r="J3815" t="str">
        <f t="shared" si="248"/>
        <v/>
      </c>
      <c r="N3815" s="4"/>
      <c r="U3815" s="69">
        <f t="shared" si="249"/>
        <v>0</v>
      </c>
      <c r="V3815" s="75">
        <f t="shared" ref="V3815:V3878" si="250">SUM(R3815:T3815)/3</f>
        <v>0</v>
      </c>
      <c r="W3815">
        <f>IFERROR(VLOOKUP($J3816,OSA!$BD:$BD,1,0),0)</f>
        <v>0</v>
      </c>
    </row>
    <row r="3816" spans="10:23" x14ac:dyDescent="0.35">
      <c r="J3816" t="str">
        <f t="shared" si="248"/>
        <v/>
      </c>
      <c r="N3816" s="4"/>
      <c r="U3816" s="69">
        <f t="shared" si="249"/>
        <v>0</v>
      </c>
      <c r="V3816" s="75">
        <f t="shared" si="250"/>
        <v>0</v>
      </c>
      <c r="W3816">
        <f>IFERROR(VLOOKUP($J3817,OSA!$BD:$BD,1,0),0)</f>
        <v>0</v>
      </c>
    </row>
    <row r="3817" spans="10:23" x14ac:dyDescent="0.35">
      <c r="J3817" t="str">
        <f t="shared" si="248"/>
        <v/>
      </c>
      <c r="N3817" s="4"/>
      <c r="U3817" s="69">
        <f t="shared" si="249"/>
        <v>0</v>
      </c>
      <c r="V3817" s="75">
        <f t="shared" si="250"/>
        <v>0</v>
      </c>
      <c r="W3817">
        <f>IFERROR(VLOOKUP($J3818,OSA!$BD:$BD,1,0),0)</f>
        <v>0</v>
      </c>
    </row>
    <row r="3818" spans="10:23" x14ac:dyDescent="0.35">
      <c r="J3818" t="str">
        <f t="shared" si="248"/>
        <v/>
      </c>
      <c r="N3818" s="4"/>
      <c r="U3818" s="69">
        <f t="shared" si="249"/>
        <v>0</v>
      </c>
      <c r="V3818" s="75">
        <f t="shared" si="250"/>
        <v>0</v>
      </c>
      <c r="W3818">
        <f>IFERROR(VLOOKUP($J3819,OSA!$BD:$BD,1,0),0)</f>
        <v>0</v>
      </c>
    </row>
    <row r="3819" spans="10:23" x14ac:dyDescent="0.35">
      <c r="J3819" t="str">
        <f t="shared" si="248"/>
        <v/>
      </c>
      <c r="N3819" s="4"/>
      <c r="U3819" s="69">
        <f t="shared" si="249"/>
        <v>0</v>
      </c>
      <c r="V3819" s="75">
        <f t="shared" si="250"/>
        <v>0</v>
      </c>
      <c r="W3819">
        <f>IFERROR(VLOOKUP($J3820,OSA!$BD:$BD,1,0),0)</f>
        <v>0</v>
      </c>
    </row>
    <row r="3820" spans="10:23" x14ac:dyDescent="0.35">
      <c r="J3820" t="str">
        <f t="shared" si="248"/>
        <v/>
      </c>
      <c r="N3820" s="4"/>
      <c r="U3820" s="69">
        <f t="shared" si="249"/>
        <v>0</v>
      </c>
      <c r="V3820" s="75">
        <f t="shared" si="250"/>
        <v>0</v>
      </c>
      <c r="W3820">
        <f>IFERROR(VLOOKUP($J3821,OSA!$BD:$BD,1,0),0)</f>
        <v>0</v>
      </c>
    </row>
    <row r="3821" spans="10:23" x14ac:dyDescent="0.35">
      <c r="J3821" t="str">
        <f t="shared" si="248"/>
        <v/>
      </c>
      <c r="N3821" s="4"/>
      <c r="U3821" s="69">
        <f t="shared" si="249"/>
        <v>0</v>
      </c>
      <c r="V3821" s="75">
        <f t="shared" si="250"/>
        <v>0</v>
      </c>
      <c r="W3821">
        <f>IFERROR(VLOOKUP($J3822,OSA!$BD:$BD,1,0),0)</f>
        <v>0</v>
      </c>
    </row>
    <row r="3822" spans="10:23" x14ac:dyDescent="0.35">
      <c r="J3822" t="str">
        <f t="shared" si="248"/>
        <v/>
      </c>
      <c r="N3822" s="4"/>
      <c r="U3822" s="69">
        <f t="shared" si="249"/>
        <v>0</v>
      </c>
      <c r="V3822" s="75">
        <f t="shared" si="250"/>
        <v>0</v>
      </c>
      <c r="W3822">
        <f>IFERROR(VLOOKUP($J3823,OSA!$BD:$BD,1,0),0)</f>
        <v>0</v>
      </c>
    </row>
    <row r="3823" spans="10:23" x14ac:dyDescent="0.35">
      <c r="J3823" t="str">
        <f t="shared" si="248"/>
        <v/>
      </c>
      <c r="N3823" s="4"/>
      <c r="U3823" s="69">
        <f t="shared" si="249"/>
        <v>0</v>
      </c>
      <c r="V3823" s="75">
        <f t="shared" si="250"/>
        <v>0</v>
      </c>
      <c r="W3823">
        <f>IFERROR(VLOOKUP($J3824,OSA!$BD:$BD,1,0),0)</f>
        <v>0</v>
      </c>
    </row>
    <row r="3824" spans="10:23" x14ac:dyDescent="0.35">
      <c r="J3824" t="str">
        <f t="shared" si="248"/>
        <v/>
      </c>
      <c r="N3824" s="4"/>
      <c r="U3824" s="69">
        <f t="shared" si="249"/>
        <v>0</v>
      </c>
      <c r="V3824" s="75">
        <f t="shared" si="250"/>
        <v>0</v>
      </c>
      <c r="W3824">
        <f>IFERROR(VLOOKUP($J3825,OSA!$BD:$BD,1,0),0)</f>
        <v>0</v>
      </c>
    </row>
    <row r="3825" spans="10:23" x14ac:dyDescent="0.35">
      <c r="J3825" t="str">
        <f t="shared" si="248"/>
        <v/>
      </c>
      <c r="N3825" s="4"/>
      <c r="U3825" s="69">
        <f t="shared" si="249"/>
        <v>0</v>
      </c>
      <c r="V3825" s="75">
        <f t="shared" si="250"/>
        <v>0</v>
      </c>
      <c r="W3825">
        <f>IFERROR(VLOOKUP($J3826,OSA!$BD:$BD,1,0),0)</f>
        <v>0</v>
      </c>
    </row>
    <row r="3826" spans="10:23" x14ac:dyDescent="0.35">
      <c r="J3826" t="str">
        <f t="shared" si="248"/>
        <v/>
      </c>
      <c r="N3826" s="4"/>
      <c r="U3826" s="69">
        <f t="shared" si="249"/>
        <v>0</v>
      </c>
      <c r="V3826" s="75">
        <f t="shared" si="250"/>
        <v>0</v>
      </c>
      <c r="W3826">
        <f>IFERROR(VLOOKUP($J3827,OSA!$BD:$BD,1,0),0)</f>
        <v>0</v>
      </c>
    </row>
    <row r="3827" spans="10:23" x14ac:dyDescent="0.35">
      <c r="J3827" t="str">
        <f t="shared" si="248"/>
        <v/>
      </c>
      <c r="N3827" s="4"/>
      <c r="U3827" s="69">
        <f t="shared" si="249"/>
        <v>0</v>
      </c>
      <c r="V3827" s="75">
        <f t="shared" si="250"/>
        <v>0</v>
      </c>
      <c r="W3827">
        <f>IFERROR(VLOOKUP($J3828,OSA!$BD:$BD,1,0),0)</f>
        <v>0</v>
      </c>
    </row>
    <row r="3828" spans="10:23" x14ac:dyDescent="0.35">
      <c r="J3828" t="str">
        <f t="shared" si="248"/>
        <v/>
      </c>
      <c r="N3828" s="4"/>
      <c r="U3828" s="69">
        <f t="shared" si="249"/>
        <v>0</v>
      </c>
      <c r="V3828" s="75">
        <f t="shared" si="250"/>
        <v>0</v>
      </c>
      <c r="W3828">
        <f>IFERROR(VLOOKUP($J3829,OSA!$BD:$BD,1,0),0)</f>
        <v>0</v>
      </c>
    </row>
    <row r="3829" spans="10:23" x14ac:dyDescent="0.35">
      <c r="J3829" t="str">
        <f t="shared" si="248"/>
        <v/>
      </c>
      <c r="N3829" s="4"/>
      <c r="U3829" s="69">
        <f t="shared" si="249"/>
        <v>0</v>
      </c>
      <c r="V3829" s="75">
        <f t="shared" si="250"/>
        <v>0</v>
      </c>
      <c r="W3829">
        <f>IFERROR(VLOOKUP($J3830,OSA!$BD:$BD,1,0),0)</f>
        <v>0</v>
      </c>
    </row>
    <row r="3830" spans="10:23" x14ac:dyDescent="0.35">
      <c r="J3830" t="str">
        <f t="shared" si="248"/>
        <v/>
      </c>
      <c r="N3830" s="4"/>
      <c r="U3830" s="69">
        <f t="shared" si="249"/>
        <v>0</v>
      </c>
      <c r="V3830" s="75">
        <f t="shared" si="250"/>
        <v>0</v>
      </c>
      <c r="W3830">
        <f>IFERROR(VLOOKUP($J3831,OSA!$BD:$BD,1,0),0)</f>
        <v>0</v>
      </c>
    </row>
    <row r="3831" spans="10:23" x14ac:dyDescent="0.35">
      <c r="J3831" t="str">
        <f t="shared" si="248"/>
        <v/>
      </c>
      <c r="N3831" s="4"/>
      <c r="U3831" s="69">
        <f t="shared" si="249"/>
        <v>0</v>
      </c>
      <c r="V3831" s="75">
        <f t="shared" si="250"/>
        <v>0</v>
      </c>
      <c r="W3831">
        <f>IFERROR(VLOOKUP($J3832,OSA!$BD:$BD,1,0),0)</f>
        <v>0</v>
      </c>
    </row>
    <row r="3832" spans="10:23" x14ac:dyDescent="0.35">
      <c r="J3832" t="str">
        <f t="shared" si="248"/>
        <v/>
      </c>
      <c r="N3832" s="4"/>
      <c r="U3832" s="69">
        <f t="shared" si="249"/>
        <v>0</v>
      </c>
      <c r="V3832" s="75">
        <f t="shared" si="250"/>
        <v>0</v>
      </c>
      <c r="W3832">
        <f>IFERROR(VLOOKUP($J3833,OSA!$BD:$BD,1,0),0)</f>
        <v>0</v>
      </c>
    </row>
    <row r="3833" spans="10:23" x14ac:dyDescent="0.35">
      <c r="J3833" t="str">
        <f t="shared" si="248"/>
        <v/>
      </c>
      <c r="N3833" s="4"/>
      <c r="U3833" s="69">
        <f t="shared" si="249"/>
        <v>0</v>
      </c>
      <c r="V3833" s="75">
        <f t="shared" si="250"/>
        <v>0</v>
      </c>
      <c r="W3833">
        <f>IFERROR(VLOOKUP($J3834,OSA!$BD:$BD,1,0),0)</f>
        <v>0</v>
      </c>
    </row>
    <row r="3834" spans="10:23" x14ac:dyDescent="0.35">
      <c r="J3834" t="str">
        <f t="shared" si="248"/>
        <v/>
      </c>
      <c r="N3834" s="4"/>
      <c r="U3834" s="69">
        <f t="shared" si="249"/>
        <v>0</v>
      </c>
      <c r="V3834" s="75">
        <f t="shared" si="250"/>
        <v>0</v>
      </c>
      <c r="W3834">
        <f>IFERROR(VLOOKUP($J3835,OSA!$BD:$BD,1,0),0)</f>
        <v>0</v>
      </c>
    </row>
    <row r="3835" spans="10:23" x14ac:dyDescent="0.35">
      <c r="J3835" t="str">
        <f t="shared" si="248"/>
        <v/>
      </c>
      <c r="N3835" s="4"/>
      <c r="U3835" s="69">
        <f t="shared" si="249"/>
        <v>0</v>
      </c>
      <c r="V3835" s="75">
        <f t="shared" si="250"/>
        <v>0</v>
      </c>
      <c r="W3835">
        <f>IFERROR(VLOOKUP($J3836,OSA!$BD:$BD,1,0),0)</f>
        <v>0</v>
      </c>
    </row>
    <row r="3836" spans="10:23" x14ac:dyDescent="0.35">
      <c r="J3836" t="str">
        <f t="shared" si="248"/>
        <v/>
      </c>
      <c r="N3836" s="4"/>
      <c r="U3836" s="69">
        <f t="shared" si="249"/>
        <v>0</v>
      </c>
      <c r="V3836" s="75">
        <f t="shared" si="250"/>
        <v>0</v>
      </c>
      <c r="W3836">
        <f>IFERROR(VLOOKUP($J3837,OSA!$BD:$BD,1,0),0)</f>
        <v>0</v>
      </c>
    </row>
    <row r="3837" spans="10:23" x14ac:dyDescent="0.35">
      <c r="J3837" t="str">
        <f t="shared" si="248"/>
        <v/>
      </c>
      <c r="N3837" s="4"/>
      <c r="U3837" s="69">
        <f t="shared" si="249"/>
        <v>0</v>
      </c>
      <c r="V3837" s="75">
        <f t="shared" si="250"/>
        <v>0</v>
      </c>
      <c r="W3837">
        <f>IFERROR(VLOOKUP($J3838,OSA!$BD:$BD,1,0),0)</f>
        <v>0</v>
      </c>
    </row>
    <row r="3838" spans="10:23" x14ac:dyDescent="0.35">
      <c r="J3838" t="str">
        <f t="shared" si="248"/>
        <v/>
      </c>
      <c r="N3838" s="4"/>
      <c r="U3838" s="69">
        <f t="shared" si="249"/>
        <v>0</v>
      </c>
      <c r="V3838" s="75">
        <f t="shared" si="250"/>
        <v>0</v>
      </c>
      <c r="W3838">
        <f>IFERROR(VLOOKUP($J3839,OSA!$BD:$BD,1,0),0)</f>
        <v>0</v>
      </c>
    </row>
    <row r="3839" spans="10:23" x14ac:dyDescent="0.35">
      <c r="J3839" t="str">
        <f t="shared" si="248"/>
        <v/>
      </c>
      <c r="N3839" s="4"/>
      <c r="U3839" s="69">
        <f t="shared" si="249"/>
        <v>0</v>
      </c>
      <c r="V3839" s="75">
        <f t="shared" si="250"/>
        <v>0</v>
      </c>
      <c r="W3839">
        <f>IFERROR(VLOOKUP($J3840,OSA!$BD:$BD,1,0),0)</f>
        <v>0</v>
      </c>
    </row>
    <row r="3840" spans="10:23" x14ac:dyDescent="0.35">
      <c r="J3840" t="str">
        <f t="shared" si="248"/>
        <v/>
      </c>
      <c r="N3840" s="4"/>
      <c r="U3840" s="69">
        <f t="shared" si="249"/>
        <v>0</v>
      </c>
      <c r="V3840" s="75">
        <f t="shared" si="250"/>
        <v>0</v>
      </c>
      <c r="W3840">
        <f>IFERROR(VLOOKUP($J3841,OSA!$BD:$BD,1,0),0)</f>
        <v>0</v>
      </c>
    </row>
    <row r="3841" spans="10:23" x14ac:dyDescent="0.35">
      <c r="J3841" t="str">
        <f t="shared" si="248"/>
        <v/>
      </c>
      <c r="N3841" s="4"/>
      <c r="U3841" s="69">
        <f t="shared" si="249"/>
        <v>0</v>
      </c>
      <c r="V3841" s="75">
        <f t="shared" si="250"/>
        <v>0</v>
      </c>
      <c r="W3841">
        <f>IFERROR(VLOOKUP($J3842,OSA!$BD:$BD,1,0),0)</f>
        <v>0</v>
      </c>
    </row>
    <row r="3842" spans="10:23" x14ac:dyDescent="0.35">
      <c r="J3842" t="str">
        <f t="shared" si="248"/>
        <v/>
      </c>
      <c r="N3842" s="4"/>
      <c r="U3842" s="69">
        <f t="shared" si="249"/>
        <v>0</v>
      </c>
      <c r="V3842" s="75">
        <f t="shared" si="250"/>
        <v>0</v>
      </c>
      <c r="W3842">
        <f>IFERROR(VLOOKUP($J3843,OSA!$BD:$BD,1,0),0)</f>
        <v>0</v>
      </c>
    </row>
    <row r="3843" spans="10:23" x14ac:dyDescent="0.35">
      <c r="J3843" t="str">
        <f t="shared" si="248"/>
        <v/>
      </c>
      <c r="N3843" s="4"/>
      <c r="U3843" s="69">
        <f t="shared" si="249"/>
        <v>0</v>
      </c>
      <c r="V3843" s="75">
        <f t="shared" si="250"/>
        <v>0</v>
      </c>
      <c r="W3843">
        <f>IFERROR(VLOOKUP($J3844,OSA!$BD:$BD,1,0),0)</f>
        <v>0</v>
      </c>
    </row>
    <row r="3844" spans="10:23" x14ac:dyDescent="0.35">
      <c r="J3844" t="str">
        <f t="shared" si="248"/>
        <v/>
      </c>
      <c r="N3844" s="4"/>
      <c r="U3844" s="69">
        <f t="shared" si="249"/>
        <v>0</v>
      </c>
      <c r="V3844" s="75">
        <f t="shared" si="250"/>
        <v>0</v>
      </c>
      <c r="W3844">
        <f>IFERROR(VLOOKUP($J3845,OSA!$BD:$BD,1,0),0)</f>
        <v>0</v>
      </c>
    </row>
    <row r="3845" spans="10:23" x14ac:dyDescent="0.35">
      <c r="J3845" t="str">
        <f t="shared" si="248"/>
        <v/>
      </c>
      <c r="N3845" s="4"/>
      <c r="U3845" s="69">
        <f t="shared" si="249"/>
        <v>0</v>
      </c>
      <c r="V3845" s="75">
        <f t="shared" si="250"/>
        <v>0</v>
      </c>
      <c r="W3845">
        <f>IFERROR(VLOOKUP($J3846,OSA!$BD:$BD,1,0),0)</f>
        <v>0</v>
      </c>
    </row>
    <row r="3846" spans="10:23" x14ac:dyDescent="0.35">
      <c r="J3846" t="str">
        <f t="shared" si="248"/>
        <v/>
      </c>
      <c r="N3846" s="4"/>
      <c r="U3846" s="69">
        <f t="shared" si="249"/>
        <v>0</v>
      </c>
      <c r="V3846" s="75">
        <f t="shared" si="250"/>
        <v>0</v>
      </c>
      <c r="W3846">
        <f>IFERROR(VLOOKUP($J3847,OSA!$BD:$BD,1,0),0)</f>
        <v>0</v>
      </c>
    </row>
    <row r="3847" spans="10:23" x14ac:dyDescent="0.35">
      <c r="J3847" t="str">
        <f t="shared" si="248"/>
        <v/>
      </c>
      <c r="N3847" s="4"/>
      <c r="U3847" s="69">
        <f t="shared" si="249"/>
        <v>0</v>
      </c>
      <c r="V3847" s="75">
        <f t="shared" si="250"/>
        <v>0</v>
      </c>
      <c r="W3847">
        <f>IFERROR(VLOOKUP($J3848,OSA!$BD:$BD,1,0),0)</f>
        <v>0</v>
      </c>
    </row>
    <row r="3848" spans="10:23" x14ac:dyDescent="0.35">
      <c r="J3848" t="str">
        <f t="shared" si="248"/>
        <v/>
      </c>
      <c r="N3848" s="4"/>
      <c r="U3848" s="69">
        <f t="shared" si="249"/>
        <v>0</v>
      </c>
      <c r="V3848" s="75">
        <f t="shared" si="250"/>
        <v>0</v>
      </c>
      <c r="W3848">
        <f>IFERROR(VLOOKUP($J3849,OSA!$BD:$BD,1,0),0)</f>
        <v>0</v>
      </c>
    </row>
    <row r="3849" spans="10:23" x14ac:dyDescent="0.35">
      <c r="J3849" t="str">
        <f t="shared" si="248"/>
        <v/>
      </c>
      <c r="N3849" s="4"/>
      <c r="U3849" s="69">
        <f t="shared" si="249"/>
        <v>0</v>
      </c>
      <c r="V3849" s="75">
        <f t="shared" si="250"/>
        <v>0</v>
      </c>
      <c r="W3849">
        <f>IFERROR(VLOOKUP($J3850,OSA!$BD:$BD,1,0),0)</f>
        <v>0</v>
      </c>
    </row>
    <row r="3850" spans="10:23" x14ac:dyDescent="0.35">
      <c r="J3850" t="str">
        <f t="shared" si="248"/>
        <v/>
      </c>
      <c r="N3850" s="4"/>
      <c r="U3850" s="69">
        <f t="shared" si="249"/>
        <v>0</v>
      </c>
      <c r="V3850" s="75">
        <f t="shared" si="250"/>
        <v>0</v>
      </c>
      <c r="W3850">
        <f>IFERROR(VLOOKUP($J3851,OSA!$BD:$BD,1,0),0)</f>
        <v>0</v>
      </c>
    </row>
    <row r="3851" spans="10:23" x14ac:dyDescent="0.35">
      <c r="J3851" t="str">
        <f t="shared" si="248"/>
        <v/>
      </c>
      <c r="N3851" s="4"/>
      <c r="U3851" s="69">
        <f t="shared" si="249"/>
        <v>0</v>
      </c>
      <c r="V3851" s="75">
        <f t="shared" si="250"/>
        <v>0</v>
      </c>
      <c r="W3851">
        <f>IFERROR(VLOOKUP($J3852,OSA!$BD:$BD,1,0),0)</f>
        <v>0</v>
      </c>
    </row>
    <row r="3852" spans="10:23" x14ac:dyDescent="0.35">
      <c r="J3852" t="str">
        <f t="shared" ref="J3852:J3915" si="251">K3852&amp;N3852</f>
        <v/>
      </c>
      <c r="N3852" s="4"/>
      <c r="U3852" s="69">
        <f t="shared" si="249"/>
        <v>0</v>
      </c>
      <c r="V3852" s="75">
        <f t="shared" si="250"/>
        <v>0</v>
      </c>
      <c r="W3852">
        <f>IFERROR(VLOOKUP($J3853,OSA!$BD:$BD,1,0),0)</f>
        <v>0</v>
      </c>
    </row>
    <row r="3853" spans="10:23" x14ac:dyDescent="0.35">
      <c r="J3853" t="str">
        <f t="shared" si="251"/>
        <v/>
      </c>
      <c r="N3853" s="4"/>
      <c r="U3853" s="69">
        <f t="shared" si="249"/>
        <v>0</v>
      </c>
      <c r="V3853" s="75">
        <f t="shared" si="250"/>
        <v>0</v>
      </c>
      <c r="W3853">
        <f>IFERROR(VLOOKUP($J3854,OSA!$BD:$BD,1,0),0)</f>
        <v>0</v>
      </c>
    </row>
    <row r="3854" spans="10:23" x14ac:dyDescent="0.35">
      <c r="J3854" t="str">
        <f t="shared" si="251"/>
        <v/>
      </c>
      <c r="N3854" s="4"/>
      <c r="U3854" s="69">
        <f t="shared" ref="U3854:U3917" si="252">SUM(O3854:Q3854)/3</f>
        <v>0</v>
      </c>
      <c r="V3854" s="75">
        <f t="shared" si="250"/>
        <v>0</v>
      </c>
      <c r="W3854">
        <f>IFERROR(VLOOKUP($J3855,OSA!$BD:$BD,1,0),0)</f>
        <v>0</v>
      </c>
    </row>
    <row r="3855" spans="10:23" x14ac:dyDescent="0.35">
      <c r="J3855" t="str">
        <f t="shared" si="251"/>
        <v/>
      </c>
      <c r="N3855" s="4"/>
      <c r="U3855" s="69">
        <f t="shared" si="252"/>
        <v>0</v>
      </c>
      <c r="V3855" s="75">
        <f t="shared" si="250"/>
        <v>0</v>
      </c>
      <c r="W3855">
        <f>IFERROR(VLOOKUP($J3856,OSA!$BD:$BD,1,0),0)</f>
        <v>0</v>
      </c>
    </row>
    <row r="3856" spans="10:23" x14ac:dyDescent="0.35">
      <c r="J3856" t="str">
        <f t="shared" si="251"/>
        <v/>
      </c>
      <c r="N3856" s="4"/>
      <c r="U3856" s="69">
        <f t="shared" si="252"/>
        <v>0</v>
      </c>
      <c r="V3856" s="75">
        <f t="shared" si="250"/>
        <v>0</v>
      </c>
      <c r="W3856">
        <f>IFERROR(VLOOKUP($J3857,OSA!$BD:$BD,1,0),0)</f>
        <v>0</v>
      </c>
    </row>
    <row r="3857" spans="10:23" x14ac:dyDescent="0.35">
      <c r="J3857" t="str">
        <f t="shared" si="251"/>
        <v/>
      </c>
      <c r="N3857" s="4"/>
      <c r="U3857" s="69">
        <f t="shared" si="252"/>
        <v>0</v>
      </c>
      <c r="V3857" s="75">
        <f t="shared" si="250"/>
        <v>0</v>
      </c>
      <c r="W3857">
        <f>IFERROR(VLOOKUP($J3858,OSA!$BD:$BD,1,0),0)</f>
        <v>0</v>
      </c>
    </row>
    <row r="3858" spans="10:23" x14ac:dyDescent="0.35">
      <c r="J3858" t="str">
        <f t="shared" si="251"/>
        <v/>
      </c>
      <c r="N3858" s="4"/>
      <c r="U3858" s="69">
        <f t="shared" si="252"/>
        <v>0</v>
      </c>
      <c r="V3858" s="75">
        <f t="shared" si="250"/>
        <v>0</v>
      </c>
      <c r="W3858">
        <f>IFERROR(VLOOKUP($J3859,OSA!$BD:$BD,1,0),0)</f>
        <v>0</v>
      </c>
    </row>
    <row r="3859" spans="10:23" x14ac:dyDescent="0.35">
      <c r="J3859" t="str">
        <f t="shared" si="251"/>
        <v/>
      </c>
      <c r="N3859" s="4"/>
      <c r="U3859" s="69">
        <f t="shared" si="252"/>
        <v>0</v>
      </c>
      <c r="V3859" s="75">
        <f t="shared" si="250"/>
        <v>0</v>
      </c>
      <c r="W3859">
        <f>IFERROR(VLOOKUP($J3860,OSA!$BD:$BD,1,0),0)</f>
        <v>0</v>
      </c>
    </row>
    <row r="3860" spans="10:23" x14ac:dyDescent="0.35">
      <c r="J3860" t="str">
        <f t="shared" si="251"/>
        <v/>
      </c>
      <c r="N3860" s="4"/>
      <c r="U3860" s="69">
        <f t="shared" si="252"/>
        <v>0</v>
      </c>
      <c r="V3860" s="75">
        <f t="shared" si="250"/>
        <v>0</v>
      </c>
      <c r="W3860">
        <f>IFERROR(VLOOKUP($J3861,OSA!$BD:$BD,1,0),0)</f>
        <v>0</v>
      </c>
    </row>
    <row r="3861" spans="10:23" x14ac:dyDescent="0.35">
      <c r="J3861" t="str">
        <f t="shared" si="251"/>
        <v/>
      </c>
      <c r="N3861" s="4"/>
      <c r="U3861" s="69">
        <f t="shared" si="252"/>
        <v>0</v>
      </c>
      <c r="V3861" s="75">
        <f t="shared" si="250"/>
        <v>0</v>
      </c>
      <c r="W3861">
        <f>IFERROR(VLOOKUP($J3862,OSA!$BD:$BD,1,0),0)</f>
        <v>0</v>
      </c>
    </row>
    <row r="3862" spans="10:23" x14ac:dyDescent="0.35">
      <c r="J3862" t="str">
        <f t="shared" si="251"/>
        <v/>
      </c>
      <c r="N3862" s="4"/>
      <c r="U3862" s="69">
        <f t="shared" si="252"/>
        <v>0</v>
      </c>
      <c r="V3862" s="75">
        <f t="shared" si="250"/>
        <v>0</v>
      </c>
      <c r="W3862">
        <f>IFERROR(VLOOKUP($J3863,OSA!$BD:$BD,1,0),0)</f>
        <v>0</v>
      </c>
    </row>
    <row r="3863" spans="10:23" x14ac:dyDescent="0.35">
      <c r="J3863" t="str">
        <f t="shared" si="251"/>
        <v/>
      </c>
      <c r="N3863" s="4"/>
      <c r="U3863" s="69">
        <f t="shared" si="252"/>
        <v>0</v>
      </c>
      <c r="V3863" s="75">
        <f t="shared" si="250"/>
        <v>0</v>
      </c>
      <c r="W3863">
        <f>IFERROR(VLOOKUP($J3864,OSA!$BD:$BD,1,0),0)</f>
        <v>0</v>
      </c>
    </row>
    <row r="3864" spans="10:23" x14ac:dyDescent="0.35">
      <c r="J3864" t="str">
        <f t="shared" si="251"/>
        <v/>
      </c>
      <c r="N3864" s="4"/>
      <c r="U3864" s="69">
        <f t="shared" si="252"/>
        <v>0</v>
      </c>
      <c r="V3864" s="75">
        <f t="shared" si="250"/>
        <v>0</v>
      </c>
      <c r="W3864">
        <f>IFERROR(VLOOKUP($J3865,OSA!$BD:$BD,1,0),0)</f>
        <v>0</v>
      </c>
    </row>
    <row r="3865" spans="10:23" x14ac:dyDescent="0.35">
      <c r="J3865" t="str">
        <f t="shared" si="251"/>
        <v/>
      </c>
      <c r="N3865" s="4"/>
      <c r="U3865" s="69">
        <f t="shared" si="252"/>
        <v>0</v>
      </c>
      <c r="V3865" s="75">
        <f t="shared" si="250"/>
        <v>0</v>
      </c>
      <c r="W3865">
        <f>IFERROR(VLOOKUP($J3866,OSA!$BD:$BD,1,0),0)</f>
        <v>0</v>
      </c>
    </row>
    <row r="3866" spans="10:23" x14ac:dyDescent="0.35">
      <c r="J3866" t="str">
        <f t="shared" si="251"/>
        <v/>
      </c>
      <c r="N3866" s="4"/>
      <c r="U3866" s="69">
        <f t="shared" si="252"/>
        <v>0</v>
      </c>
      <c r="V3866" s="75">
        <f t="shared" si="250"/>
        <v>0</v>
      </c>
      <c r="W3866">
        <f>IFERROR(VLOOKUP($J3867,OSA!$BD:$BD,1,0),0)</f>
        <v>0</v>
      </c>
    </row>
    <row r="3867" spans="10:23" x14ac:dyDescent="0.35">
      <c r="J3867" t="str">
        <f t="shared" si="251"/>
        <v/>
      </c>
      <c r="N3867" s="4"/>
      <c r="U3867" s="69">
        <f t="shared" si="252"/>
        <v>0</v>
      </c>
      <c r="V3867" s="75">
        <f t="shared" si="250"/>
        <v>0</v>
      </c>
      <c r="W3867">
        <f>IFERROR(VLOOKUP($J3868,OSA!$BD:$BD,1,0),0)</f>
        <v>0</v>
      </c>
    </row>
    <row r="3868" spans="10:23" x14ac:dyDescent="0.35">
      <c r="J3868" t="str">
        <f t="shared" si="251"/>
        <v/>
      </c>
      <c r="N3868" s="4"/>
      <c r="U3868" s="69">
        <f t="shared" si="252"/>
        <v>0</v>
      </c>
      <c r="V3868" s="75">
        <f t="shared" si="250"/>
        <v>0</v>
      </c>
      <c r="W3868">
        <f>IFERROR(VLOOKUP($J3869,OSA!$BD:$BD,1,0),0)</f>
        <v>0</v>
      </c>
    </row>
    <row r="3869" spans="10:23" x14ac:dyDescent="0.35">
      <c r="J3869" t="str">
        <f t="shared" si="251"/>
        <v/>
      </c>
      <c r="N3869" s="4"/>
      <c r="U3869" s="69">
        <f t="shared" si="252"/>
        <v>0</v>
      </c>
      <c r="V3869" s="75">
        <f t="shared" si="250"/>
        <v>0</v>
      </c>
      <c r="W3869">
        <f>IFERROR(VLOOKUP($J3870,OSA!$BD:$BD,1,0),0)</f>
        <v>0</v>
      </c>
    </row>
    <row r="3870" spans="10:23" x14ac:dyDescent="0.35">
      <c r="J3870" t="str">
        <f t="shared" si="251"/>
        <v/>
      </c>
      <c r="N3870" s="4"/>
      <c r="U3870" s="69">
        <f t="shared" si="252"/>
        <v>0</v>
      </c>
      <c r="V3870" s="75">
        <f t="shared" si="250"/>
        <v>0</v>
      </c>
      <c r="W3870">
        <f>IFERROR(VLOOKUP($J3871,OSA!$BD:$BD,1,0),0)</f>
        <v>0</v>
      </c>
    </row>
    <row r="3871" spans="10:23" x14ac:dyDescent="0.35">
      <c r="J3871" t="str">
        <f t="shared" si="251"/>
        <v/>
      </c>
      <c r="N3871" s="4"/>
      <c r="U3871" s="69">
        <f t="shared" si="252"/>
        <v>0</v>
      </c>
      <c r="V3871" s="75">
        <f t="shared" si="250"/>
        <v>0</v>
      </c>
      <c r="W3871">
        <f>IFERROR(VLOOKUP($J3872,OSA!$BD:$BD,1,0),0)</f>
        <v>0</v>
      </c>
    </row>
    <row r="3872" spans="10:23" x14ac:dyDescent="0.35">
      <c r="J3872" t="str">
        <f t="shared" si="251"/>
        <v/>
      </c>
      <c r="N3872" s="4"/>
      <c r="U3872" s="69">
        <f t="shared" si="252"/>
        <v>0</v>
      </c>
      <c r="V3872" s="75">
        <f t="shared" si="250"/>
        <v>0</v>
      </c>
      <c r="W3872">
        <f>IFERROR(VLOOKUP($J3873,OSA!$BD:$BD,1,0),0)</f>
        <v>0</v>
      </c>
    </row>
    <row r="3873" spans="10:23" x14ac:dyDescent="0.35">
      <c r="J3873" t="str">
        <f t="shared" si="251"/>
        <v/>
      </c>
      <c r="N3873" s="4"/>
      <c r="U3873" s="69">
        <f t="shared" si="252"/>
        <v>0</v>
      </c>
      <c r="V3873" s="75">
        <f t="shared" si="250"/>
        <v>0</v>
      </c>
      <c r="W3873">
        <f>IFERROR(VLOOKUP($J3874,OSA!$BD:$BD,1,0),0)</f>
        <v>0</v>
      </c>
    </row>
    <row r="3874" spans="10:23" x14ac:dyDescent="0.35">
      <c r="J3874" t="str">
        <f t="shared" si="251"/>
        <v/>
      </c>
      <c r="N3874" s="4"/>
      <c r="U3874" s="69">
        <f t="shared" si="252"/>
        <v>0</v>
      </c>
      <c r="V3874" s="75">
        <f t="shared" si="250"/>
        <v>0</v>
      </c>
      <c r="W3874">
        <f>IFERROR(VLOOKUP($J3875,OSA!$BD:$BD,1,0),0)</f>
        <v>0</v>
      </c>
    </row>
    <row r="3875" spans="10:23" x14ac:dyDescent="0.35">
      <c r="J3875" t="str">
        <f t="shared" si="251"/>
        <v/>
      </c>
      <c r="N3875" s="4"/>
      <c r="U3875" s="69">
        <f t="shared" si="252"/>
        <v>0</v>
      </c>
      <c r="V3875" s="75">
        <f t="shared" si="250"/>
        <v>0</v>
      </c>
      <c r="W3875">
        <f>IFERROR(VLOOKUP($J3876,OSA!$BD:$BD,1,0),0)</f>
        <v>0</v>
      </c>
    </row>
    <row r="3876" spans="10:23" x14ac:dyDescent="0.35">
      <c r="J3876" t="str">
        <f t="shared" si="251"/>
        <v/>
      </c>
      <c r="N3876" s="4"/>
      <c r="U3876" s="69">
        <f t="shared" si="252"/>
        <v>0</v>
      </c>
      <c r="V3876" s="75">
        <f t="shared" si="250"/>
        <v>0</v>
      </c>
      <c r="W3876">
        <f>IFERROR(VLOOKUP($J3877,OSA!$BD:$BD,1,0),0)</f>
        <v>0</v>
      </c>
    </row>
    <row r="3877" spans="10:23" x14ac:dyDescent="0.35">
      <c r="J3877" t="str">
        <f t="shared" si="251"/>
        <v/>
      </c>
      <c r="N3877" s="4"/>
      <c r="U3877" s="69">
        <f t="shared" si="252"/>
        <v>0</v>
      </c>
      <c r="V3877" s="75">
        <f t="shared" si="250"/>
        <v>0</v>
      </c>
      <c r="W3877">
        <f>IFERROR(VLOOKUP($J3878,OSA!$BD:$BD,1,0),0)</f>
        <v>0</v>
      </c>
    </row>
    <row r="3878" spans="10:23" x14ac:dyDescent="0.35">
      <c r="J3878" t="str">
        <f t="shared" si="251"/>
        <v/>
      </c>
      <c r="N3878" s="4"/>
      <c r="U3878" s="69">
        <f t="shared" si="252"/>
        <v>0</v>
      </c>
      <c r="V3878" s="75">
        <f t="shared" si="250"/>
        <v>0</v>
      </c>
      <c r="W3878">
        <f>IFERROR(VLOOKUP($J3879,OSA!$BD:$BD,1,0),0)</f>
        <v>0</v>
      </c>
    </row>
    <row r="3879" spans="10:23" x14ac:dyDescent="0.35">
      <c r="J3879" t="str">
        <f t="shared" si="251"/>
        <v/>
      </c>
      <c r="N3879" s="4"/>
      <c r="U3879" s="69">
        <f t="shared" si="252"/>
        <v>0</v>
      </c>
      <c r="V3879" s="75">
        <f t="shared" ref="V3879:V3942" si="253">SUM(R3879:T3879)/3</f>
        <v>0</v>
      </c>
      <c r="W3879">
        <f>IFERROR(VLOOKUP($J3880,OSA!$BD:$BD,1,0),0)</f>
        <v>0</v>
      </c>
    </row>
    <row r="3880" spans="10:23" x14ac:dyDescent="0.35">
      <c r="J3880" t="str">
        <f t="shared" si="251"/>
        <v/>
      </c>
      <c r="N3880" s="4"/>
      <c r="U3880" s="69">
        <f t="shared" si="252"/>
        <v>0</v>
      </c>
      <c r="V3880" s="75">
        <f t="shared" si="253"/>
        <v>0</v>
      </c>
      <c r="W3880">
        <f>IFERROR(VLOOKUP($J3881,OSA!$BD:$BD,1,0),0)</f>
        <v>0</v>
      </c>
    </row>
    <row r="3881" spans="10:23" x14ac:dyDescent="0.35">
      <c r="J3881" t="str">
        <f t="shared" si="251"/>
        <v/>
      </c>
      <c r="N3881" s="4"/>
      <c r="U3881" s="69">
        <f t="shared" si="252"/>
        <v>0</v>
      </c>
      <c r="V3881" s="75">
        <f t="shared" si="253"/>
        <v>0</v>
      </c>
      <c r="W3881">
        <f>IFERROR(VLOOKUP($J3882,OSA!$BD:$BD,1,0),0)</f>
        <v>0</v>
      </c>
    </row>
    <row r="3882" spans="10:23" x14ac:dyDescent="0.35">
      <c r="J3882" t="str">
        <f t="shared" si="251"/>
        <v/>
      </c>
      <c r="N3882" s="4"/>
      <c r="U3882" s="69">
        <f t="shared" si="252"/>
        <v>0</v>
      </c>
      <c r="V3882" s="75">
        <f t="shared" si="253"/>
        <v>0</v>
      </c>
      <c r="W3882">
        <f>IFERROR(VLOOKUP($J3883,OSA!$BD:$BD,1,0),0)</f>
        <v>0</v>
      </c>
    </row>
    <row r="3883" spans="10:23" x14ac:dyDescent="0.35">
      <c r="J3883" t="str">
        <f t="shared" si="251"/>
        <v/>
      </c>
      <c r="N3883" s="4"/>
      <c r="U3883" s="69">
        <f t="shared" si="252"/>
        <v>0</v>
      </c>
      <c r="V3883" s="75">
        <f t="shared" si="253"/>
        <v>0</v>
      </c>
      <c r="W3883">
        <f>IFERROR(VLOOKUP($J3884,OSA!$BD:$BD,1,0),0)</f>
        <v>0</v>
      </c>
    </row>
    <row r="3884" spans="10:23" x14ac:dyDescent="0.35">
      <c r="J3884" t="str">
        <f t="shared" si="251"/>
        <v/>
      </c>
      <c r="N3884" s="4"/>
      <c r="U3884" s="69">
        <f t="shared" si="252"/>
        <v>0</v>
      </c>
      <c r="V3884" s="75">
        <f t="shared" si="253"/>
        <v>0</v>
      </c>
      <c r="W3884">
        <f>IFERROR(VLOOKUP($J3885,OSA!$BD:$BD,1,0),0)</f>
        <v>0</v>
      </c>
    </row>
    <row r="3885" spans="10:23" x14ac:dyDescent="0.35">
      <c r="J3885" t="str">
        <f t="shared" si="251"/>
        <v/>
      </c>
      <c r="N3885" s="4"/>
      <c r="U3885" s="69">
        <f t="shared" si="252"/>
        <v>0</v>
      </c>
      <c r="V3885" s="75">
        <f t="shared" si="253"/>
        <v>0</v>
      </c>
      <c r="W3885">
        <f>IFERROR(VLOOKUP($J3886,OSA!$BD:$BD,1,0),0)</f>
        <v>0</v>
      </c>
    </row>
    <row r="3886" spans="10:23" x14ac:dyDescent="0.35">
      <c r="J3886" t="str">
        <f t="shared" si="251"/>
        <v/>
      </c>
      <c r="N3886" s="4"/>
      <c r="U3886" s="69">
        <f t="shared" si="252"/>
        <v>0</v>
      </c>
      <c r="V3886" s="75">
        <f t="shared" si="253"/>
        <v>0</v>
      </c>
      <c r="W3886">
        <f>IFERROR(VLOOKUP($J3887,OSA!$BD:$BD,1,0),0)</f>
        <v>0</v>
      </c>
    </row>
    <row r="3887" spans="10:23" x14ac:dyDescent="0.35">
      <c r="J3887" t="str">
        <f t="shared" si="251"/>
        <v/>
      </c>
      <c r="N3887" s="4"/>
      <c r="U3887" s="69">
        <f t="shared" si="252"/>
        <v>0</v>
      </c>
      <c r="V3887" s="75">
        <f t="shared" si="253"/>
        <v>0</v>
      </c>
      <c r="W3887">
        <f>IFERROR(VLOOKUP($J3888,OSA!$BD:$BD,1,0),0)</f>
        <v>0</v>
      </c>
    </row>
    <row r="3888" spans="10:23" x14ac:dyDescent="0.35">
      <c r="J3888" t="str">
        <f t="shared" si="251"/>
        <v/>
      </c>
      <c r="N3888" s="4"/>
      <c r="U3888" s="69">
        <f t="shared" si="252"/>
        <v>0</v>
      </c>
      <c r="V3888" s="75">
        <f t="shared" si="253"/>
        <v>0</v>
      </c>
      <c r="W3888">
        <f>IFERROR(VLOOKUP($J3889,OSA!$BD:$BD,1,0),0)</f>
        <v>0</v>
      </c>
    </row>
    <row r="3889" spans="10:23" x14ac:dyDescent="0.35">
      <c r="J3889" t="str">
        <f t="shared" si="251"/>
        <v/>
      </c>
      <c r="N3889" s="4"/>
      <c r="U3889" s="69">
        <f t="shared" si="252"/>
        <v>0</v>
      </c>
      <c r="V3889" s="75">
        <f t="shared" si="253"/>
        <v>0</v>
      </c>
      <c r="W3889">
        <f>IFERROR(VLOOKUP($J3890,OSA!$BD:$BD,1,0),0)</f>
        <v>0</v>
      </c>
    </row>
    <row r="3890" spans="10:23" x14ac:dyDescent="0.35">
      <c r="J3890" t="str">
        <f t="shared" si="251"/>
        <v/>
      </c>
      <c r="N3890" s="4"/>
      <c r="U3890" s="69">
        <f t="shared" si="252"/>
        <v>0</v>
      </c>
      <c r="V3890" s="75">
        <f t="shared" si="253"/>
        <v>0</v>
      </c>
      <c r="W3890">
        <f>IFERROR(VLOOKUP($J3891,OSA!$BD:$BD,1,0),0)</f>
        <v>0</v>
      </c>
    </row>
    <row r="3891" spans="10:23" x14ac:dyDescent="0.35">
      <c r="J3891" t="str">
        <f t="shared" si="251"/>
        <v/>
      </c>
      <c r="N3891" s="4"/>
      <c r="U3891" s="69">
        <f t="shared" si="252"/>
        <v>0</v>
      </c>
      <c r="V3891" s="75">
        <f t="shared" si="253"/>
        <v>0</v>
      </c>
      <c r="W3891">
        <f>IFERROR(VLOOKUP($J3892,OSA!$BD:$BD,1,0),0)</f>
        <v>0</v>
      </c>
    </row>
    <row r="3892" spans="10:23" x14ac:dyDescent="0.35">
      <c r="J3892" t="str">
        <f t="shared" si="251"/>
        <v/>
      </c>
      <c r="N3892" s="4"/>
      <c r="U3892" s="69">
        <f t="shared" si="252"/>
        <v>0</v>
      </c>
      <c r="V3892" s="75">
        <f t="shared" si="253"/>
        <v>0</v>
      </c>
      <c r="W3892">
        <f>IFERROR(VLOOKUP($J3893,OSA!$BD:$BD,1,0),0)</f>
        <v>0</v>
      </c>
    </row>
    <row r="3893" spans="10:23" x14ac:dyDescent="0.35">
      <c r="J3893" t="str">
        <f t="shared" si="251"/>
        <v/>
      </c>
      <c r="N3893" s="4"/>
      <c r="U3893" s="69">
        <f t="shared" si="252"/>
        <v>0</v>
      </c>
      <c r="V3893" s="75">
        <f t="shared" si="253"/>
        <v>0</v>
      </c>
      <c r="W3893">
        <f>IFERROR(VLOOKUP($J3894,OSA!$BD:$BD,1,0),0)</f>
        <v>0</v>
      </c>
    </row>
    <row r="3894" spans="10:23" x14ac:dyDescent="0.35">
      <c r="J3894" t="str">
        <f t="shared" si="251"/>
        <v/>
      </c>
      <c r="N3894" s="4"/>
      <c r="U3894" s="69">
        <f t="shared" si="252"/>
        <v>0</v>
      </c>
      <c r="V3894" s="75">
        <f t="shared" si="253"/>
        <v>0</v>
      </c>
      <c r="W3894">
        <f>IFERROR(VLOOKUP($J3895,OSA!$BD:$BD,1,0),0)</f>
        <v>0</v>
      </c>
    </row>
    <row r="3895" spans="10:23" x14ac:dyDescent="0.35">
      <c r="J3895" t="str">
        <f t="shared" si="251"/>
        <v/>
      </c>
      <c r="N3895" s="4"/>
      <c r="U3895" s="69">
        <f t="shared" si="252"/>
        <v>0</v>
      </c>
      <c r="V3895" s="75">
        <f t="shared" si="253"/>
        <v>0</v>
      </c>
      <c r="W3895">
        <f>IFERROR(VLOOKUP($J3896,OSA!$BD:$BD,1,0),0)</f>
        <v>0</v>
      </c>
    </row>
    <row r="3896" spans="10:23" x14ac:dyDescent="0.35">
      <c r="J3896" t="str">
        <f t="shared" si="251"/>
        <v/>
      </c>
      <c r="N3896" s="4"/>
      <c r="U3896" s="69">
        <f t="shared" si="252"/>
        <v>0</v>
      </c>
      <c r="V3896" s="75">
        <f t="shared" si="253"/>
        <v>0</v>
      </c>
      <c r="W3896">
        <f>IFERROR(VLOOKUP($J3897,OSA!$BD:$BD,1,0),0)</f>
        <v>0</v>
      </c>
    </row>
    <row r="3897" spans="10:23" x14ac:dyDescent="0.35">
      <c r="J3897" t="str">
        <f t="shared" si="251"/>
        <v/>
      </c>
      <c r="N3897" s="4"/>
      <c r="U3897" s="69">
        <f t="shared" si="252"/>
        <v>0</v>
      </c>
      <c r="V3897" s="75">
        <f t="shared" si="253"/>
        <v>0</v>
      </c>
      <c r="W3897">
        <f>IFERROR(VLOOKUP($J3898,OSA!$BD:$BD,1,0),0)</f>
        <v>0</v>
      </c>
    </row>
    <row r="3898" spans="10:23" x14ac:dyDescent="0.35">
      <c r="J3898" t="str">
        <f t="shared" si="251"/>
        <v/>
      </c>
      <c r="N3898" s="4"/>
      <c r="U3898" s="69">
        <f t="shared" si="252"/>
        <v>0</v>
      </c>
      <c r="V3898" s="75">
        <f t="shared" si="253"/>
        <v>0</v>
      </c>
      <c r="W3898">
        <f>IFERROR(VLOOKUP($J3899,OSA!$BD:$BD,1,0),0)</f>
        <v>0</v>
      </c>
    </row>
    <row r="3899" spans="10:23" x14ac:dyDescent="0.35">
      <c r="J3899" t="str">
        <f t="shared" si="251"/>
        <v/>
      </c>
      <c r="N3899" s="4"/>
      <c r="U3899" s="69">
        <f t="shared" si="252"/>
        <v>0</v>
      </c>
      <c r="V3899" s="75">
        <f t="shared" si="253"/>
        <v>0</v>
      </c>
      <c r="W3899">
        <f>IFERROR(VLOOKUP($J3900,OSA!$BD:$BD,1,0),0)</f>
        <v>0</v>
      </c>
    </row>
    <row r="3900" spans="10:23" x14ac:dyDescent="0.35">
      <c r="J3900" t="str">
        <f t="shared" si="251"/>
        <v/>
      </c>
      <c r="N3900" s="4"/>
      <c r="U3900" s="69">
        <f t="shared" si="252"/>
        <v>0</v>
      </c>
      <c r="V3900" s="75">
        <f t="shared" si="253"/>
        <v>0</v>
      </c>
      <c r="W3900">
        <f>IFERROR(VLOOKUP($J3901,OSA!$BD:$BD,1,0),0)</f>
        <v>0</v>
      </c>
    </row>
    <row r="3901" spans="10:23" x14ac:dyDescent="0.35">
      <c r="J3901" t="str">
        <f t="shared" si="251"/>
        <v/>
      </c>
      <c r="N3901" s="4"/>
      <c r="U3901" s="69">
        <f t="shared" si="252"/>
        <v>0</v>
      </c>
      <c r="V3901" s="75">
        <f t="shared" si="253"/>
        <v>0</v>
      </c>
      <c r="W3901">
        <f>IFERROR(VLOOKUP($J3902,OSA!$BD:$BD,1,0),0)</f>
        <v>0</v>
      </c>
    </row>
    <row r="3902" spans="10:23" x14ac:dyDescent="0.35">
      <c r="J3902" t="str">
        <f t="shared" si="251"/>
        <v/>
      </c>
      <c r="N3902" s="4"/>
      <c r="U3902" s="69">
        <f t="shared" si="252"/>
        <v>0</v>
      </c>
      <c r="V3902" s="75">
        <f t="shared" si="253"/>
        <v>0</v>
      </c>
      <c r="W3902">
        <f>IFERROR(VLOOKUP($J3903,OSA!$BD:$BD,1,0),0)</f>
        <v>0</v>
      </c>
    </row>
    <row r="3903" spans="10:23" x14ac:dyDescent="0.35">
      <c r="J3903" t="str">
        <f t="shared" si="251"/>
        <v/>
      </c>
      <c r="N3903" s="4"/>
      <c r="U3903" s="69">
        <f t="shared" si="252"/>
        <v>0</v>
      </c>
      <c r="V3903" s="75">
        <f t="shared" si="253"/>
        <v>0</v>
      </c>
      <c r="W3903">
        <f>IFERROR(VLOOKUP($J3904,OSA!$BD:$BD,1,0),0)</f>
        <v>0</v>
      </c>
    </row>
    <row r="3904" spans="10:23" x14ac:dyDescent="0.35">
      <c r="J3904" t="str">
        <f t="shared" si="251"/>
        <v/>
      </c>
      <c r="N3904" s="4"/>
      <c r="U3904" s="69">
        <f t="shared" si="252"/>
        <v>0</v>
      </c>
      <c r="V3904" s="75">
        <f t="shared" si="253"/>
        <v>0</v>
      </c>
      <c r="W3904">
        <f>IFERROR(VLOOKUP($J3905,OSA!$BD:$BD,1,0),0)</f>
        <v>0</v>
      </c>
    </row>
    <row r="3905" spans="10:23" x14ac:dyDescent="0.35">
      <c r="J3905" t="str">
        <f t="shared" si="251"/>
        <v/>
      </c>
      <c r="N3905" s="4"/>
      <c r="U3905" s="69">
        <f t="shared" si="252"/>
        <v>0</v>
      </c>
      <c r="V3905" s="75">
        <f t="shared" si="253"/>
        <v>0</v>
      </c>
      <c r="W3905">
        <f>IFERROR(VLOOKUP($J3906,OSA!$BD:$BD,1,0),0)</f>
        <v>0</v>
      </c>
    </row>
    <row r="3906" spans="10:23" x14ac:dyDescent="0.35">
      <c r="J3906" t="str">
        <f t="shared" si="251"/>
        <v/>
      </c>
      <c r="N3906" s="4"/>
      <c r="U3906" s="69">
        <f t="shared" si="252"/>
        <v>0</v>
      </c>
      <c r="V3906" s="75">
        <f t="shared" si="253"/>
        <v>0</v>
      </c>
      <c r="W3906">
        <f>IFERROR(VLOOKUP($J3907,OSA!$BD:$BD,1,0),0)</f>
        <v>0</v>
      </c>
    </row>
    <row r="3907" spans="10:23" x14ac:dyDescent="0.35">
      <c r="J3907" t="str">
        <f t="shared" si="251"/>
        <v/>
      </c>
      <c r="N3907" s="4"/>
      <c r="U3907" s="69">
        <f t="shared" si="252"/>
        <v>0</v>
      </c>
      <c r="V3907" s="75">
        <f t="shared" si="253"/>
        <v>0</v>
      </c>
      <c r="W3907">
        <f>IFERROR(VLOOKUP($J3908,OSA!$BD:$BD,1,0),0)</f>
        <v>0</v>
      </c>
    </row>
    <row r="3908" spans="10:23" x14ac:dyDescent="0.35">
      <c r="J3908" t="str">
        <f t="shared" si="251"/>
        <v/>
      </c>
      <c r="N3908" s="4"/>
      <c r="U3908" s="69">
        <f t="shared" si="252"/>
        <v>0</v>
      </c>
      <c r="V3908" s="75">
        <f t="shared" si="253"/>
        <v>0</v>
      </c>
      <c r="W3908">
        <f>IFERROR(VLOOKUP($J3909,OSA!$BD:$BD,1,0),0)</f>
        <v>0</v>
      </c>
    </row>
    <row r="3909" spans="10:23" x14ac:dyDescent="0.35">
      <c r="J3909" t="str">
        <f t="shared" si="251"/>
        <v/>
      </c>
      <c r="N3909" s="4"/>
      <c r="U3909" s="69">
        <f t="shared" si="252"/>
        <v>0</v>
      </c>
      <c r="V3909" s="75">
        <f t="shared" si="253"/>
        <v>0</v>
      </c>
      <c r="W3909">
        <f>IFERROR(VLOOKUP($J3910,OSA!$BD:$BD,1,0),0)</f>
        <v>0</v>
      </c>
    </row>
    <row r="3910" spans="10:23" x14ac:dyDescent="0.35">
      <c r="J3910" t="str">
        <f t="shared" si="251"/>
        <v/>
      </c>
      <c r="N3910" s="4"/>
      <c r="U3910" s="69">
        <f t="shared" si="252"/>
        <v>0</v>
      </c>
      <c r="V3910" s="75">
        <f t="shared" si="253"/>
        <v>0</v>
      </c>
      <c r="W3910">
        <f>IFERROR(VLOOKUP($J3911,OSA!$BD:$BD,1,0),0)</f>
        <v>0</v>
      </c>
    </row>
    <row r="3911" spans="10:23" x14ac:dyDescent="0.35">
      <c r="J3911" t="str">
        <f t="shared" si="251"/>
        <v/>
      </c>
      <c r="N3911" s="4"/>
      <c r="U3911" s="69">
        <f t="shared" si="252"/>
        <v>0</v>
      </c>
      <c r="V3911" s="75">
        <f t="shared" si="253"/>
        <v>0</v>
      </c>
      <c r="W3911">
        <f>IFERROR(VLOOKUP($J3912,OSA!$BD:$BD,1,0),0)</f>
        <v>0</v>
      </c>
    </row>
    <row r="3912" spans="10:23" x14ac:dyDescent="0.35">
      <c r="J3912" t="str">
        <f t="shared" si="251"/>
        <v/>
      </c>
      <c r="N3912" s="4"/>
      <c r="U3912" s="69">
        <f t="shared" si="252"/>
        <v>0</v>
      </c>
      <c r="V3912" s="75">
        <f t="shared" si="253"/>
        <v>0</v>
      </c>
      <c r="W3912">
        <f>IFERROR(VLOOKUP($J3913,OSA!$BD:$BD,1,0),0)</f>
        <v>0</v>
      </c>
    </row>
    <row r="3913" spans="10:23" x14ac:dyDescent="0.35">
      <c r="J3913" t="str">
        <f t="shared" si="251"/>
        <v/>
      </c>
      <c r="N3913" s="4"/>
      <c r="U3913" s="69">
        <f t="shared" si="252"/>
        <v>0</v>
      </c>
      <c r="V3913" s="75">
        <f t="shared" si="253"/>
        <v>0</v>
      </c>
      <c r="W3913">
        <f>IFERROR(VLOOKUP($J3914,OSA!$BD:$BD,1,0),0)</f>
        <v>0</v>
      </c>
    </row>
    <row r="3914" spans="10:23" x14ac:dyDescent="0.35">
      <c r="J3914" t="str">
        <f t="shared" si="251"/>
        <v/>
      </c>
      <c r="N3914" s="4"/>
      <c r="U3914" s="69">
        <f t="shared" si="252"/>
        <v>0</v>
      </c>
      <c r="V3914" s="75">
        <f t="shared" si="253"/>
        <v>0</v>
      </c>
      <c r="W3914">
        <f>IFERROR(VLOOKUP($J3915,OSA!$BD:$BD,1,0),0)</f>
        <v>0</v>
      </c>
    </row>
    <row r="3915" spans="10:23" x14ac:dyDescent="0.35">
      <c r="J3915" t="str">
        <f t="shared" si="251"/>
        <v/>
      </c>
      <c r="N3915" s="4"/>
      <c r="U3915" s="69">
        <f t="shared" si="252"/>
        <v>0</v>
      </c>
      <c r="V3915" s="75">
        <f t="shared" si="253"/>
        <v>0</v>
      </c>
      <c r="W3915">
        <f>IFERROR(VLOOKUP($J3916,OSA!$BD:$BD,1,0),0)</f>
        <v>0</v>
      </c>
    </row>
    <row r="3916" spans="10:23" x14ac:dyDescent="0.35">
      <c r="J3916" t="str">
        <f t="shared" ref="J3916:J3979" si="254">K3916&amp;N3916</f>
        <v/>
      </c>
      <c r="N3916" s="4"/>
      <c r="U3916" s="69">
        <f t="shared" si="252"/>
        <v>0</v>
      </c>
      <c r="V3916" s="75">
        <f t="shared" si="253"/>
        <v>0</v>
      </c>
      <c r="W3916">
        <f>IFERROR(VLOOKUP($J3917,OSA!$BD:$BD,1,0),0)</f>
        <v>0</v>
      </c>
    </row>
    <row r="3917" spans="10:23" x14ac:dyDescent="0.35">
      <c r="J3917" t="str">
        <f t="shared" si="254"/>
        <v/>
      </c>
      <c r="N3917" s="4"/>
      <c r="U3917" s="69">
        <f t="shared" si="252"/>
        <v>0</v>
      </c>
      <c r="V3917" s="75">
        <f t="shared" si="253"/>
        <v>0</v>
      </c>
      <c r="W3917">
        <f>IFERROR(VLOOKUP($J3918,OSA!$BD:$BD,1,0),0)</f>
        <v>0</v>
      </c>
    </row>
    <row r="3918" spans="10:23" x14ac:dyDescent="0.35">
      <c r="J3918" t="str">
        <f t="shared" si="254"/>
        <v/>
      </c>
      <c r="N3918" s="4"/>
      <c r="U3918" s="69">
        <f t="shared" ref="U3918:U3981" si="255">SUM(O3918:Q3918)/3</f>
        <v>0</v>
      </c>
      <c r="V3918" s="75">
        <f t="shared" si="253"/>
        <v>0</v>
      </c>
      <c r="W3918">
        <f>IFERROR(VLOOKUP($J3919,OSA!$BD:$BD,1,0),0)</f>
        <v>0</v>
      </c>
    </row>
    <row r="3919" spans="10:23" x14ac:dyDescent="0.35">
      <c r="J3919" t="str">
        <f t="shared" si="254"/>
        <v/>
      </c>
      <c r="N3919" s="4"/>
      <c r="U3919" s="69">
        <f t="shared" si="255"/>
        <v>0</v>
      </c>
      <c r="V3919" s="75">
        <f t="shared" si="253"/>
        <v>0</v>
      </c>
      <c r="W3919">
        <f>IFERROR(VLOOKUP($J3920,OSA!$BD:$BD,1,0),0)</f>
        <v>0</v>
      </c>
    </row>
    <row r="3920" spans="10:23" x14ac:dyDescent="0.35">
      <c r="J3920" t="str">
        <f t="shared" si="254"/>
        <v/>
      </c>
      <c r="N3920" s="4"/>
      <c r="U3920" s="69">
        <f t="shared" si="255"/>
        <v>0</v>
      </c>
      <c r="V3920" s="75">
        <f t="shared" si="253"/>
        <v>0</v>
      </c>
      <c r="W3920">
        <f>IFERROR(VLOOKUP($J3921,OSA!$BD:$BD,1,0),0)</f>
        <v>0</v>
      </c>
    </row>
    <row r="3921" spans="10:23" x14ac:dyDescent="0.35">
      <c r="J3921" t="str">
        <f t="shared" si="254"/>
        <v/>
      </c>
      <c r="N3921" s="4"/>
      <c r="U3921" s="69">
        <f t="shared" si="255"/>
        <v>0</v>
      </c>
      <c r="V3921" s="75">
        <f t="shared" si="253"/>
        <v>0</v>
      </c>
      <c r="W3921">
        <f>IFERROR(VLOOKUP($J3922,OSA!$BD:$BD,1,0),0)</f>
        <v>0</v>
      </c>
    </row>
    <row r="3922" spans="10:23" x14ac:dyDescent="0.35">
      <c r="J3922" t="str">
        <f t="shared" si="254"/>
        <v/>
      </c>
      <c r="N3922" s="4"/>
      <c r="U3922" s="69">
        <f t="shared" si="255"/>
        <v>0</v>
      </c>
      <c r="V3922" s="75">
        <f t="shared" si="253"/>
        <v>0</v>
      </c>
      <c r="W3922">
        <f>IFERROR(VLOOKUP($J3923,OSA!$BD:$BD,1,0),0)</f>
        <v>0</v>
      </c>
    </row>
    <row r="3923" spans="10:23" x14ac:dyDescent="0.35">
      <c r="J3923" t="str">
        <f t="shared" si="254"/>
        <v/>
      </c>
      <c r="N3923" s="4"/>
      <c r="U3923" s="69">
        <f t="shared" si="255"/>
        <v>0</v>
      </c>
      <c r="V3923" s="75">
        <f t="shared" si="253"/>
        <v>0</v>
      </c>
      <c r="W3923">
        <f>IFERROR(VLOOKUP($J3924,OSA!$BD:$BD,1,0),0)</f>
        <v>0</v>
      </c>
    </row>
    <row r="3924" spans="10:23" x14ac:dyDescent="0.35">
      <c r="J3924" t="str">
        <f t="shared" si="254"/>
        <v/>
      </c>
      <c r="N3924" s="4"/>
      <c r="U3924" s="69">
        <f t="shared" si="255"/>
        <v>0</v>
      </c>
      <c r="V3924" s="75">
        <f t="shared" si="253"/>
        <v>0</v>
      </c>
      <c r="W3924">
        <f>IFERROR(VLOOKUP($J3925,OSA!$BD:$BD,1,0),0)</f>
        <v>0</v>
      </c>
    </row>
    <row r="3925" spans="10:23" x14ac:dyDescent="0.35">
      <c r="J3925" t="str">
        <f t="shared" si="254"/>
        <v/>
      </c>
      <c r="N3925" s="4"/>
      <c r="U3925" s="69">
        <f t="shared" si="255"/>
        <v>0</v>
      </c>
      <c r="V3925" s="75">
        <f t="shared" si="253"/>
        <v>0</v>
      </c>
      <c r="W3925">
        <f>IFERROR(VLOOKUP($J3926,OSA!$BD:$BD,1,0),0)</f>
        <v>0</v>
      </c>
    </row>
    <row r="3926" spans="10:23" x14ac:dyDescent="0.35">
      <c r="J3926" t="str">
        <f t="shared" si="254"/>
        <v/>
      </c>
      <c r="N3926" s="4"/>
      <c r="U3926" s="69">
        <f t="shared" si="255"/>
        <v>0</v>
      </c>
      <c r="V3926" s="75">
        <f t="shared" si="253"/>
        <v>0</v>
      </c>
      <c r="W3926">
        <f>IFERROR(VLOOKUP($J3927,OSA!$BD:$BD,1,0),0)</f>
        <v>0</v>
      </c>
    </row>
    <row r="3927" spans="10:23" x14ac:dyDescent="0.35">
      <c r="J3927" t="str">
        <f t="shared" si="254"/>
        <v/>
      </c>
      <c r="N3927" s="4"/>
      <c r="U3927" s="69">
        <f t="shared" si="255"/>
        <v>0</v>
      </c>
      <c r="V3927" s="75">
        <f t="shared" si="253"/>
        <v>0</v>
      </c>
      <c r="W3927">
        <f>IFERROR(VLOOKUP($J3928,OSA!$BD:$BD,1,0),0)</f>
        <v>0</v>
      </c>
    </row>
    <row r="3928" spans="10:23" x14ac:dyDescent="0.35">
      <c r="J3928" t="str">
        <f t="shared" si="254"/>
        <v/>
      </c>
      <c r="N3928" s="4"/>
      <c r="U3928" s="69">
        <f t="shared" si="255"/>
        <v>0</v>
      </c>
      <c r="V3928" s="75">
        <f t="shared" si="253"/>
        <v>0</v>
      </c>
      <c r="W3928">
        <f>IFERROR(VLOOKUP($J3929,OSA!$BD:$BD,1,0),0)</f>
        <v>0</v>
      </c>
    </row>
    <row r="3929" spans="10:23" x14ac:dyDescent="0.35">
      <c r="J3929" t="str">
        <f t="shared" si="254"/>
        <v/>
      </c>
      <c r="N3929" s="4"/>
      <c r="U3929" s="69">
        <f t="shared" si="255"/>
        <v>0</v>
      </c>
      <c r="V3929" s="75">
        <f t="shared" si="253"/>
        <v>0</v>
      </c>
      <c r="W3929">
        <f>IFERROR(VLOOKUP($J3930,OSA!$BD:$BD,1,0),0)</f>
        <v>0</v>
      </c>
    </row>
    <row r="3930" spans="10:23" x14ac:dyDescent="0.35">
      <c r="J3930" t="str">
        <f t="shared" si="254"/>
        <v/>
      </c>
      <c r="N3930" s="4"/>
      <c r="U3930" s="69">
        <f t="shared" si="255"/>
        <v>0</v>
      </c>
      <c r="V3930" s="75">
        <f t="shared" si="253"/>
        <v>0</v>
      </c>
      <c r="W3930">
        <f>IFERROR(VLOOKUP($J3931,OSA!$BD:$BD,1,0),0)</f>
        <v>0</v>
      </c>
    </row>
    <row r="3931" spans="10:23" x14ac:dyDescent="0.35">
      <c r="J3931" t="str">
        <f t="shared" si="254"/>
        <v/>
      </c>
      <c r="N3931" s="4"/>
      <c r="U3931" s="69">
        <f t="shared" si="255"/>
        <v>0</v>
      </c>
      <c r="V3931" s="75">
        <f t="shared" si="253"/>
        <v>0</v>
      </c>
      <c r="W3931">
        <f>IFERROR(VLOOKUP($J3932,OSA!$BD:$BD,1,0),0)</f>
        <v>0</v>
      </c>
    </row>
    <row r="3932" spans="10:23" x14ac:dyDescent="0.35">
      <c r="J3932" t="str">
        <f t="shared" si="254"/>
        <v/>
      </c>
      <c r="N3932" s="4"/>
      <c r="U3932" s="69">
        <f t="shared" si="255"/>
        <v>0</v>
      </c>
      <c r="V3932" s="75">
        <f t="shared" si="253"/>
        <v>0</v>
      </c>
      <c r="W3932">
        <f>IFERROR(VLOOKUP($J3933,OSA!$BD:$BD,1,0),0)</f>
        <v>0</v>
      </c>
    </row>
    <row r="3933" spans="10:23" x14ac:dyDescent="0.35">
      <c r="J3933" t="str">
        <f t="shared" si="254"/>
        <v/>
      </c>
      <c r="N3933" s="4"/>
      <c r="U3933" s="69">
        <f t="shared" si="255"/>
        <v>0</v>
      </c>
      <c r="V3933" s="75">
        <f t="shared" si="253"/>
        <v>0</v>
      </c>
      <c r="W3933">
        <f>IFERROR(VLOOKUP($J3934,OSA!$BD:$BD,1,0),0)</f>
        <v>0</v>
      </c>
    </row>
    <row r="3934" spans="10:23" x14ac:dyDescent="0.35">
      <c r="J3934" t="str">
        <f t="shared" si="254"/>
        <v/>
      </c>
      <c r="N3934" s="4"/>
      <c r="U3934" s="69">
        <f t="shared" si="255"/>
        <v>0</v>
      </c>
      <c r="V3934" s="75">
        <f t="shared" si="253"/>
        <v>0</v>
      </c>
      <c r="W3934">
        <f>IFERROR(VLOOKUP($J3935,OSA!$BD:$BD,1,0),0)</f>
        <v>0</v>
      </c>
    </row>
    <row r="3935" spans="10:23" x14ac:dyDescent="0.35">
      <c r="J3935" t="str">
        <f t="shared" si="254"/>
        <v/>
      </c>
      <c r="N3935" s="4"/>
      <c r="U3935" s="69">
        <f t="shared" si="255"/>
        <v>0</v>
      </c>
      <c r="V3935" s="75">
        <f t="shared" si="253"/>
        <v>0</v>
      </c>
      <c r="W3935">
        <f>IFERROR(VLOOKUP($J3936,OSA!$BD:$BD,1,0),0)</f>
        <v>0</v>
      </c>
    </row>
    <row r="3936" spans="10:23" x14ac:dyDescent="0.35">
      <c r="J3936" t="str">
        <f t="shared" si="254"/>
        <v/>
      </c>
      <c r="N3936" s="4"/>
      <c r="U3936" s="69">
        <f t="shared" si="255"/>
        <v>0</v>
      </c>
      <c r="V3936" s="75">
        <f t="shared" si="253"/>
        <v>0</v>
      </c>
      <c r="W3936">
        <f>IFERROR(VLOOKUP($J3937,OSA!$BD:$BD,1,0),0)</f>
        <v>0</v>
      </c>
    </row>
    <row r="3937" spans="10:23" x14ac:dyDescent="0.35">
      <c r="J3937" t="str">
        <f t="shared" si="254"/>
        <v/>
      </c>
      <c r="N3937" s="4"/>
      <c r="U3937" s="69">
        <f t="shared" si="255"/>
        <v>0</v>
      </c>
      <c r="V3937" s="75">
        <f t="shared" si="253"/>
        <v>0</v>
      </c>
      <c r="W3937">
        <f>IFERROR(VLOOKUP($J3938,OSA!$BD:$BD,1,0),0)</f>
        <v>0</v>
      </c>
    </row>
    <row r="3938" spans="10:23" x14ac:dyDescent="0.35">
      <c r="J3938" t="str">
        <f t="shared" si="254"/>
        <v/>
      </c>
      <c r="N3938" s="4"/>
      <c r="U3938" s="69">
        <f t="shared" si="255"/>
        <v>0</v>
      </c>
      <c r="V3938" s="75">
        <f t="shared" si="253"/>
        <v>0</v>
      </c>
      <c r="W3938">
        <f>IFERROR(VLOOKUP($J3939,OSA!$BD:$BD,1,0),0)</f>
        <v>0</v>
      </c>
    </row>
    <row r="3939" spans="10:23" x14ac:dyDescent="0.35">
      <c r="J3939" t="str">
        <f t="shared" si="254"/>
        <v/>
      </c>
      <c r="N3939" s="4"/>
      <c r="U3939" s="69">
        <f t="shared" si="255"/>
        <v>0</v>
      </c>
      <c r="V3939" s="75">
        <f t="shared" si="253"/>
        <v>0</v>
      </c>
      <c r="W3939">
        <f>IFERROR(VLOOKUP($J3940,OSA!$BD:$BD,1,0),0)</f>
        <v>0</v>
      </c>
    </row>
    <row r="3940" spans="10:23" x14ac:dyDescent="0.35">
      <c r="J3940" t="str">
        <f t="shared" si="254"/>
        <v/>
      </c>
      <c r="N3940" s="4"/>
      <c r="U3940" s="69">
        <f t="shared" si="255"/>
        <v>0</v>
      </c>
      <c r="V3940" s="75">
        <f t="shared" si="253"/>
        <v>0</v>
      </c>
      <c r="W3940">
        <f>IFERROR(VLOOKUP($J3941,OSA!$BD:$BD,1,0),0)</f>
        <v>0</v>
      </c>
    </row>
    <row r="3941" spans="10:23" x14ac:dyDescent="0.35">
      <c r="J3941" t="str">
        <f t="shared" si="254"/>
        <v/>
      </c>
      <c r="N3941" s="4"/>
      <c r="U3941" s="69">
        <f t="shared" si="255"/>
        <v>0</v>
      </c>
      <c r="V3941" s="75">
        <f t="shared" si="253"/>
        <v>0</v>
      </c>
      <c r="W3941">
        <f>IFERROR(VLOOKUP($J3942,OSA!$BD:$BD,1,0),0)</f>
        <v>0</v>
      </c>
    </row>
    <row r="3942" spans="10:23" x14ac:dyDescent="0.35">
      <c r="J3942" t="str">
        <f t="shared" si="254"/>
        <v/>
      </c>
      <c r="N3942" s="4"/>
      <c r="U3942" s="69">
        <f t="shared" si="255"/>
        <v>0</v>
      </c>
      <c r="V3942" s="75">
        <f t="shared" si="253"/>
        <v>0</v>
      </c>
      <c r="W3942">
        <f>IFERROR(VLOOKUP($J3943,OSA!$BD:$BD,1,0),0)</f>
        <v>0</v>
      </c>
    </row>
    <row r="3943" spans="10:23" x14ac:dyDescent="0.35">
      <c r="J3943" t="str">
        <f t="shared" si="254"/>
        <v/>
      </c>
      <c r="N3943" s="4"/>
      <c r="U3943" s="69">
        <f t="shared" si="255"/>
        <v>0</v>
      </c>
      <c r="V3943" s="75">
        <f t="shared" ref="V3943:V4006" si="256">SUM(R3943:T3943)/3</f>
        <v>0</v>
      </c>
      <c r="W3943">
        <f>IFERROR(VLOOKUP($J3944,OSA!$BD:$BD,1,0),0)</f>
        <v>0</v>
      </c>
    </row>
    <row r="3944" spans="10:23" x14ac:dyDescent="0.35">
      <c r="J3944" t="str">
        <f t="shared" si="254"/>
        <v/>
      </c>
      <c r="N3944" s="4"/>
      <c r="U3944" s="69">
        <f t="shared" si="255"/>
        <v>0</v>
      </c>
      <c r="V3944" s="75">
        <f t="shared" si="256"/>
        <v>0</v>
      </c>
      <c r="W3944">
        <f>IFERROR(VLOOKUP($J3945,OSA!$BD:$BD,1,0),0)</f>
        <v>0</v>
      </c>
    </row>
    <row r="3945" spans="10:23" x14ac:dyDescent="0.35">
      <c r="J3945" t="str">
        <f t="shared" si="254"/>
        <v/>
      </c>
      <c r="N3945" s="4"/>
      <c r="U3945" s="69">
        <f t="shared" si="255"/>
        <v>0</v>
      </c>
      <c r="V3945" s="75">
        <f t="shared" si="256"/>
        <v>0</v>
      </c>
      <c r="W3945">
        <f>IFERROR(VLOOKUP($J3946,OSA!$BD:$BD,1,0),0)</f>
        <v>0</v>
      </c>
    </row>
    <row r="3946" spans="10:23" x14ac:dyDescent="0.35">
      <c r="J3946" t="str">
        <f t="shared" si="254"/>
        <v/>
      </c>
      <c r="N3946" s="4"/>
      <c r="U3946" s="69">
        <f t="shared" si="255"/>
        <v>0</v>
      </c>
      <c r="V3946" s="75">
        <f t="shared" si="256"/>
        <v>0</v>
      </c>
      <c r="W3946">
        <f>IFERROR(VLOOKUP($J3947,OSA!$BD:$BD,1,0),0)</f>
        <v>0</v>
      </c>
    </row>
    <row r="3947" spans="10:23" x14ac:dyDescent="0.35">
      <c r="J3947" t="str">
        <f t="shared" si="254"/>
        <v/>
      </c>
      <c r="N3947" s="4"/>
      <c r="U3947" s="69">
        <f t="shared" si="255"/>
        <v>0</v>
      </c>
      <c r="V3947" s="75">
        <f t="shared" si="256"/>
        <v>0</v>
      </c>
      <c r="W3947">
        <f>IFERROR(VLOOKUP($J3948,OSA!$BD:$BD,1,0),0)</f>
        <v>0</v>
      </c>
    </row>
    <row r="3948" spans="10:23" x14ac:dyDescent="0.35">
      <c r="J3948" t="str">
        <f t="shared" si="254"/>
        <v/>
      </c>
      <c r="N3948" s="4"/>
      <c r="U3948" s="69">
        <f t="shared" si="255"/>
        <v>0</v>
      </c>
      <c r="V3948" s="75">
        <f t="shared" si="256"/>
        <v>0</v>
      </c>
      <c r="W3948">
        <f>IFERROR(VLOOKUP($J3949,OSA!$BD:$BD,1,0),0)</f>
        <v>0</v>
      </c>
    </row>
    <row r="3949" spans="10:23" x14ac:dyDescent="0.35">
      <c r="J3949" t="str">
        <f t="shared" si="254"/>
        <v/>
      </c>
      <c r="N3949" s="4"/>
      <c r="U3949" s="69">
        <f t="shared" si="255"/>
        <v>0</v>
      </c>
      <c r="V3949" s="75">
        <f t="shared" si="256"/>
        <v>0</v>
      </c>
      <c r="W3949">
        <f>IFERROR(VLOOKUP($J3950,OSA!$BD:$BD,1,0),0)</f>
        <v>0</v>
      </c>
    </row>
    <row r="3950" spans="10:23" x14ac:dyDescent="0.35">
      <c r="J3950" t="str">
        <f t="shared" si="254"/>
        <v/>
      </c>
      <c r="N3950" s="4"/>
      <c r="U3950" s="69">
        <f t="shared" si="255"/>
        <v>0</v>
      </c>
      <c r="V3950" s="75">
        <f t="shared" si="256"/>
        <v>0</v>
      </c>
      <c r="W3950">
        <f>IFERROR(VLOOKUP($J3951,OSA!$BD:$BD,1,0),0)</f>
        <v>0</v>
      </c>
    </row>
    <row r="3951" spans="10:23" x14ac:dyDescent="0.35">
      <c r="J3951" t="str">
        <f t="shared" si="254"/>
        <v/>
      </c>
      <c r="N3951" s="4"/>
      <c r="U3951" s="69">
        <f t="shared" si="255"/>
        <v>0</v>
      </c>
      <c r="V3951" s="75">
        <f t="shared" si="256"/>
        <v>0</v>
      </c>
      <c r="W3951">
        <f>IFERROR(VLOOKUP($J3952,OSA!$BD:$BD,1,0),0)</f>
        <v>0</v>
      </c>
    </row>
    <row r="3952" spans="10:23" x14ac:dyDescent="0.35">
      <c r="J3952" t="str">
        <f t="shared" si="254"/>
        <v/>
      </c>
      <c r="N3952" s="4"/>
      <c r="U3952" s="69">
        <f t="shared" si="255"/>
        <v>0</v>
      </c>
      <c r="V3952" s="75">
        <f t="shared" si="256"/>
        <v>0</v>
      </c>
      <c r="W3952">
        <f>IFERROR(VLOOKUP($J3953,OSA!$BD:$BD,1,0),0)</f>
        <v>0</v>
      </c>
    </row>
    <row r="3953" spans="10:23" x14ac:dyDescent="0.35">
      <c r="J3953" t="str">
        <f t="shared" si="254"/>
        <v/>
      </c>
      <c r="N3953" s="4"/>
      <c r="U3953" s="69">
        <f t="shared" si="255"/>
        <v>0</v>
      </c>
      <c r="V3953" s="75">
        <f t="shared" si="256"/>
        <v>0</v>
      </c>
      <c r="W3953">
        <f>IFERROR(VLOOKUP($J3954,OSA!$BD:$BD,1,0),0)</f>
        <v>0</v>
      </c>
    </row>
    <row r="3954" spans="10:23" x14ac:dyDescent="0.35">
      <c r="J3954" t="str">
        <f t="shared" si="254"/>
        <v/>
      </c>
      <c r="N3954" s="4"/>
      <c r="U3954" s="69">
        <f t="shared" si="255"/>
        <v>0</v>
      </c>
      <c r="V3954" s="75">
        <f t="shared" si="256"/>
        <v>0</v>
      </c>
      <c r="W3954">
        <f>IFERROR(VLOOKUP($J3955,OSA!$BD:$BD,1,0),0)</f>
        <v>0</v>
      </c>
    </row>
    <row r="3955" spans="10:23" x14ac:dyDescent="0.35">
      <c r="J3955" t="str">
        <f t="shared" si="254"/>
        <v/>
      </c>
      <c r="N3955" s="4"/>
      <c r="U3955" s="69">
        <f t="shared" si="255"/>
        <v>0</v>
      </c>
      <c r="V3955" s="75">
        <f t="shared" si="256"/>
        <v>0</v>
      </c>
      <c r="W3955">
        <f>IFERROR(VLOOKUP($J3956,OSA!$BD:$BD,1,0),0)</f>
        <v>0</v>
      </c>
    </row>
    <row r="3956" spans="10:23" x14ac:dyDescent="0.35">
      <c r="J3956" t="str">
        <f t="shared" si="254"/>
        <v/>
      </c>
      <c r="N3956" s="4"/>
      <c r="U3956" s="69">
        <f t="shared" si="255"/>
        <v>0</v>
      </c>
      <c r="V3956" s="75">
        <f t="shared" si="256"/>
        <v>0</v>
      </c>
      <c r="W3956">
        <f>IFERROR(VLOOKUP($J3957,OSA!$BD:$BD,1,0),0)</f>
        <v>0</v>
      </c>
    </row>
    <row r="3957" spans="10:23" x14ac:dyDescent="0.35">
      <c r="J3957" t="str">
        <f t="shared" si="254"/>
        <v/>
      </c>
      <c r="N3957" s="4"/>
      <c r="U3957" s="69">
        <f t="shared" si="255"/>
        <v>0</v>
      </c>
      <c r="V3957" s="75">
        <f t="shared" si="256"/>
        <v>0</v>
      </c>
      <c r="W3957">
        <f>IFERROR(VLOOKUP($J3958,OSA!$BD:$BD,1,0),0)</f>
        <v>0</v>
      </c>
    </row>
    <row r="3958" spans="10:23" x14ac:dyDescent="0.35">
      <c r="J3958" t="str">
        <f t="shared" si="254"/>
        <v/>
      </c>
      <c r="N3958" s="4"/>
      <c r="U3958" s="69">
        <f t="shared" si="255"/>
        <v>0</v>
      </c>
      <c r="V3958" s="75">
        <f t="shared" si="256"/>
        <v>0</v>
      </c>
      <c r="W3958">
        <f>IFERROR(VLOOKUP($J3959,OSA!$BD:$BD,1,0),0)</f>
        <v>0</v>
      </c>
    </row>
    <row r="3959" spans="10:23" x14ac:dyDescent="0.35">
      <c r="J3959" t="str">
        <f t="shared" si="254"/>
        <v/>
      </c>
      <c r="N3959" s="4"/>
      <c r="U3959" s="69">
        <f t="shared" si="255"/>
        <v>0</v>
      </c>
      <c r="V3959" s="75">
        <f t="shared" si="256"/>
        <v>0</v>
      </c>
      <c r="W3959">
        <f>IFERROR(VLOOKUP($J3960,OSA!$BD:$BD,1,0),0)</f>
        <v>0</v>
      </c>
    </row>
    <row r="3960" spans="10:23" x14ac:dyDescent="0.35">
      <c r="J3960" t="str">
        <f t="shared" si="254"/>
        <v/>
      </c>
      <c r="N3960" s="4"/>
      <c r="U3960" s="69">
        <f t="shared" si="255"/>
        <v>0</v>
      </c>
      <c r="V3960" s="75">
        <f t="shared" si="256"/>
        <v>0</v>
      </c>
      <c r="W3960">
        <f>IFERROR(VLOOKUP($J3961,OSA!$BD:$BD,1,0),0)</f>
        <v>0</v>
      </c>
    </row>
    <row r="3961" spans="10:23" x14ac:dyDescent="0.35">
      <c r="J3961" t="str">
        <f t="shared" si="254"/>
        <v/>
      </c>
      <c r="N3961" s="4"/>
      <c r="U3961" s="69">
        <f t="shared" si="255"/>
        <v>0</v>
      </c>
      <c r="V3961" s="75">
        <f t="shared" si="256"/>
        <v>0</v>
      </c>
      <c r="W3961">
        <f>IFERROR(VLOOKUP($J3962,OSA!$BD:$BD,1,0),0)</f>
        <v>0</v>
      </c>
    </row>
    <row r="3962" spans="10:23" x14ac:dyDescent="0.35">
      <c r="J3962" t="str">
        <f t="shared" si="254"/>
        <v/>
      </c>
      <c r="N3962" s="4"/>
      <c r="U3962" s="69">
        <f t="shared" si="255"/>
        <v>0</v>
      </c>
      <c r="V3962" s="75">
        <f t="shared" si="256"/>
        <v>0</v>
      </c>
      <c r="W3962">
        <f>IFERROR(VLOOKUP($J3963,OSA!$BD:$BD,1,0),0)</f>
        <v>0</v>
      </c>
    </row>
    <row r="3963" spans="10:23" x14ac:dyDescent="0.35">
      <c r="J3963" t="str">
        <f t="shared" si="254"/>
        <v/>
      </c>
      <c r="N3963" s="4"/>
      <c r="U3963" s="69">
        <f t="shared" si="255"/>
        <v>0</v>
      </c>
      <c r="V3963" s="75">
        <f t="shared" si="256"/>
        <v>0</v>
      </c>
      <c r="W3963">
        <f>IFERROR(VLOOKUP($J3964,OSA!$BD:$BD,1,0),0)</f>
        <v>0</v>
      </c>
    </row>
    <row r="3964" spans="10:23" x14ac:dyDescent="0.35">
      <c r="J3964" t="str">
        <f t="shared" si="254"/>
        <v/>
      </c>
      <c r="N3964" s="4"/>
      <c r="U3964" s="69">
        <f t="shared" si="255"/>
        <v>0</v>
      </c>
      <c r="V3964" s="75">
        <f t="shared" si="256"/>
        <v>0</v>
      </c>
      <c r="W3964">
        <f>IFERROR(VLOOKUP($J3965,OSA!$BD:$BD,1,0),0)</f>
        <v>0</v>
      </c>
    </row>
    <row r="3965" spans="10:23" x14ac:dyDescent="0.35">
      <c r="J3965" t="str">
        <f t="shared" si="254"/>
        <v/>
      </c>
      <c r="N3965" s="4"/>
      <c r="U3965" s="69">
        <f t="shared" si="255"/>
        <v>0</v>
      </c>
      <c r="V3965" s="75">
        <f t="shared" si="256"/>
        <v>0</v>
      </c>
      <c r="W3965">
        <f>IFERROR(VLOOKUP($J3966,OSA!$BD:$BD,1,0),0)</f>
        <v>0</v>
      </c>
    </row>
    <row r="3966" spans="10:23" x14ac:dyDescent="0.35">
      <c r="J3966" t="str">
        <f t="shared" si="254"/>
        <v/>
      </c>
      <c r="N3966" s="4"/>
      <c r="U3966" s="69">
        <f t="shared" si="255"/>
        <v>0</v>
      </c>
      <c r="V3966" s="75">
        <f t="shared" si="256"/>
        <v>0</v>
      </c>
      <c r="W3966">
        <f>IFERROR(VLOOKUP($J3967,OSA!$BD:$BD,1,0),0)</f>
        <v>0</v>
      </c>
    </row>
    <row r="3967" spans="10:23" x14ac:dyDescent="0.35">
      <c r="J3967" t="str">
        <f t="shared" si="254"/>
        <v/>
      </c>
      <c r="N3967" s="4"/>
      <c r="U3967" s="69">
        <f t="shared" si="255"/>
        <v>0</v>
      </c>
      <c r="V3967" s="75">
        <f t="shared" si="256"/>
        <v>0</v>
      </c>
      <c r="W3967">
        <f>IFERROR(VLOOKUP($J3968,OSA!$BD:$BD,1,0),0)</f>
        <v>0</v>
      </c>
    </row>
    <row r="3968" spans="10:23" x14ac:dyDescent="0.35">
      <c r="J3968" t="str">
        <f t="shared" si="254"/>
        <v/>
      </c>
      <c r="N3968" s="4"/>
      <c r="U3968" s="69">
        <f t="shared" si="255"/>
        <v>0</v>
      </c>
      <c r="V3968" s="75">
        <f t="shared" si="256"/>
        <v>0</v>
      </c>
      <c r="W3968">
        <f>IFERROR(VLOOKUP($J3969,OSA!$BD:$BD,1,0),0)</f>
        <v>0</v>
      </c>
    </row>
    <row r="3969" spans="10:23" x14ac:dyDescent="0.35">
      <c r="J3969" t="str">
        <f t="shared" si="254"/>
        <v/>
      </c>
      <c r="N3969" s="4"/>
      <c r="U3969" s="69">
        <f t="shared" si="255"/>
        <v>0</v>
      </c>
      <c r="V3969" s="75">
        <f t="shared" si="256"/>
        <v>0</v>
      </c>
      <c r="W3969">
        <f>IFERROR(VLOOKUP($J3970,OSA!$BD:$BD,1,0),0)</f>
        <v>0</v>
      </c>
    </row>
    <row r="3970" spans="10:23" x14ac:dyDescent="0.35">
      <c r="J3970" t="str">
        <f t="shared" si="254"/>
        <v/>
      </c>
      <c r="N3970" s="4"/>
      <c r="U3970" s="69">
        <f t="shared" si="255"/>
        <v>0</v>
      </c>
      <c r="V3970" s="75">
        <f t="shared" si="256"/>
        <v>0</v>
      </c>
      <c r="W3970">
        <f>IFERROR(VLOOKUP($J3971,OSA!$BD:$BD,1,0),0)</f>
        <v>0</v>
      </c>
    </row>
    <row r="3971" spans="10:23" x14ac:dyDescent="0.35">
      <c r="J3971" t="str">
        <f t="shared" si="254"/>
        <v/>
      </c>
      <c r="N3971" s="4"/>
      <c r="U3971" s="69">
        <f t="shared" si="255"/>
        <v>0</v>
      </c>
      <c r="V3971" s="75">
        <f t="shared" si="256"/>
        <v>0</v>
      </c>
      <c r="W3971">
        <f>IFERROR(VLOOKUP($J3972,OSA!$BD:$BD,1,0),0)</f>
        <v>0</v>
      </c>
    </row>
    <row r="3972" spans="10:23" x14ac:dyDescent="0.35">
      <c r="J3972" t="str">
        <f t="shared" si="254"/>
        <v/>
      </c>
      <c r="N3972" s="4"/>
      <c r="U3972" s="69">
        <f t="shared" si="255"/>
        <v>0</v>
      </c>
      <c r="V3972" s="75">
        <f t="shared" si="256"/>
        <v>0</v>
      </c>
      <c r="W3972">
        <f>IFERROR(VLOOKUP($J3973,OSA!$BD:$BD,1,0),0)</f>
        <v>0</v>
      </c>
    </row>
    <row r="3973" spans="10:23" x14ac:dyDescent="0.35">
      <c r="J3973" t="str">
        <f t="shared" si="254"/>
        <v/>
      </c>
      <c r="N3973" s="4"/>
      <c r="U3973" s="69">
        <f t="shared" si="255"/>
        <v>0</v>
      </c>
      <c r="V3973" s="75">
        <f t="shared" si="256"/>
        <v>0</v>
      </c>
      <c r="W3973">
        <f>IFERROR(VLOOKUP($J3974,OSA!$BD:$BD,1,0),0)</f>
        <v>0</v>
      </c>
    </row>
    <row r="3974" spans="10:23" x14ac:dyDescent="0.35">
      <c r="J3974" t="str">
        <f t="shared" si="254"/>
        <v/>
      </c>
      <c r="N3974" s="4"/>
      <c r="U3974" s="69">
        <f t="shared" si="255"/>
        <v>0</v>
      </c>
      <c r="V3974" s="75">
        <f t="shared" si="256"/>
        <v>0</v>
      </c>
      <c r="W3974">
        <f>IFERROR(VLOOKUP($J3975,OSA!$BD:$BD,1,0),0)</f>
        <v>0</v>
      </c>
    </row>
    <row r="3975" spans="10:23" x14ac:dyDescent="0.35">
      <c r="J3975" t="str">
        <f t="shared" si="254"/>
        <v/>
      </c>
      <c r="N3975" s="4"/>
      <c r="U3975" s="69">
        <f t="shared" si="255"/>
        <v>0</v>
      </c>
      <c r="V3975" s="75">
        <f t="shared" si="256"/>
        <v>0</v>
      </c>
      <c r="W3975">
        <f>IFERROR(VLOOKUP($J3976,OSA!$BD:$BD,1,0),0)</f>
        <v>0</v>
      </c>
    </row>
    <row r="3976" spans="10:23" x14ac:dyDescent="0.35">
      <c r="J3976" t="str">
        <f t="shared" si="254"/>
        <v/>
      </c>
      <c r="N3976" s="4"/>
      <c r="U3976" s="69">
        <f t="shared" si="255"/>
        <v>0</v>
      </c>
      <c r="V3976" s="75">
        <f t="shared" si="256"/>
        <v>0</v>
      </c>
      <c r="W3976">
        <f>IFERROR(VLOOKUP($J3977,OSA!$BD:$BD,1,0),0)</f>
        <v>0</v>
      </c>
    </row>
    <row r="3977" spans="10:23" x14ac:dyDescent="0.35">
      <c r="J3977" t="str">
        <f t="shared" si="254"/>
        <v/>
      </c>
      <c r="N3977" s="4"/>
      <c r="U3977" s="69">
        <f t="shared" si="255"/>
        <v>0</v>
      </c>
      <c r="V3977" s="75">
        <f t="shared" si="256"/>
        <v>0</v>
      </c>
      <c r="W3977">
        <f>IFERROR(VLOOKUP($J3978,OSA!$BD:$BD,1,0),0)</f>
        <v>0</v>
      </c>
    </row>
    <row r="3978" spans="10:23" x14ac:dyDescent="0.35">
      <c r="J3978" t="str">
        <f t="shared" si="254"/>
        <v/>
      </c>
      <c r="N3978" s="4"/>
      <c r="U3978" s="69">
        <f t="shared" si="255"/>
        <v>0</v>
      </c>
      <c r="V3978" s="75">
        <f t="shared" si="256"/>
        <v>0</v>
      </c>
      <c r="W3978">
        <f>IFERROR(VLOOKUP($J3979,OSA!$BD:$BD,1,0),0)</f>
        <v>0</v>
      </c>
    </row>
    <row r="3979" spans="10:23" x14ac:dyDescent="0.35">
      <c r="J3979" t="str">
        <f t="shared" si="254"/>
        <v/>
      </c>
      <c r="N3979" s="4"/>
      <c r="U3979" s="69">
        <f t="shared" si="255"/>
        <v>0</v>
      </c>
      <c r="V3979" s="75">
        <f t="shared" si="256"/>
        <v>0</v>
      </c>
      <c r="W3979">
        <f>IFERROR(VLOOKUP($J3980,OSA!$BD:$BD,1,0),0)</f>
        <v>0</v>
      </c>
    </row>
    <row r="3980" spans="10:23" x14ac:dyDescent="0.35">
      <c r="J3980" t="str">
        <f t="shared" ref="J3980:J4043" si="257">K3980&amp;N3980</f>
        <v/>
      </c>
      <c r="N3980" s="4"/>
      <c r="U3980" s="69">
        <f t="shared" si="255"/>
        <v>0</v>
      </c>
      <c r="V3980" s="75">
        <f t="shared" si="256"/>
        <v>0</v>
      </c>
      <c r="W3980">
        <f>IFERROR(VLOOKUP($J3981,OSA!$BD:$BD,1,0),0)</f>
        <v>0</v>
      </c>
    </row>
    <row r="3981" spans="10:23" x14ac:dyDescent="0.35">
      <c r="J3981" t="str">
        <f t="shared" si="257"/>
        <v/>
      </c>
      <c r="N3981" s="4"/>
      <c r="U3981" s="69">
        <f t="shared" si="255"/>
        <v>0</v>
      </c>
      <c r="V3981" s="75">
        <f t="shared" si="256"/>
        <v>0</v>
      </c>
      <c r="W3981">
        <f>IFERROR(VLOOKUP($J3982,OSA!$BD:$BD,1,0),0)</f>
        <v>0</v>
      </c>
    </row>
    <row r="3982" spans="10:23" x14ac:dyDescent="0.35">
      <c r="J3982" t="str">
        <f t="shared" si="257"/>
        <v/>
      </c>
      <c r="N3982" s="4"/>
      <c r="U3982" s="69">
        <f t="shared" ref="U3982:U4045" si="258">SUM(O3982:Q3982)/3</f>
        <v>0</v>
      </c>
      <c r="V3982" s="75">
        <f t="shared" si="256"/>
        <v>0</v>
      </c>
      <c r="W3982">
        <f>IFERROR(VLOOKUP($J3983,OSA!$BD:$BD,1,0),0)</f>
        <v>0</v>
      </c>
    </row>
    <row r="3983" spans="10:23" x14ac:dyDescent="0.35">
      <c r="J3983" t="str">
        <f t="shared" si="257"/>
        <v/>
      </c>
      <c r="N3983" s="4"/>
      <c r="U3983" s="69">
        <f t="shared" si="258"/>
        <v>0</v>
      </c>
      <c r="V3983" s="75">
        <f t="shared" si="256"/>
        <v>0</v>
      </c>
      <c r="W3983">
        <f>IFERROR(VLOOKUP($J3984,OSA!$BD:$BD,1,0),0)</f>
        <v>0</v>
      </c>
    </row>
    <row r="3984" spans="10:23" x14ac:dyDescent="0.35">
      <c r="J3984" t="str">
        <f t="shared" si="257"/>
        <v/>
      </c>
      <c r="N3984" s="4"/>
      <c r="U3984" s="69">
        <f t="shared" si="258"/>
        <v>0</v>
      </c>
      <c r="V3984" s="75">
        <f t="shared" si="256"/>
        <v>0</v>
      </c>
      <c r="W3984">
        <f>IFERROR(VLOOKUP($J3985,OSA!$BD:$BD,1,0),0)</f>
        <v>0</v>
      </c>
    </row>
    <row r="3985" spans="10:23" x14ac:dyDescent="0.35">
      <c r="J3985" t="str">
        <f t="shared" si="257"/>
        <v/>
      </c>
      <c r="N3985" s="4"/>
      <c r="U3985" s="69">
        <f t="shared" si="258"/>
        <v>0</v>
      </c>
      <c r="V3985" s="75">
        <f t="shared" si="256"/>
        <v>0</v>
      </c>
      <c r="W3985">
        <f>IFERROR(VLOOKUP($J3986,OSA!$BD:$BD,1,0),0)</f>
        <v>0</v>
      </c>
    </row>
    <row r="3986" spans="10:23" x14ac:dyDescent="0.35">
      <c r="J3986" t="str">
        <f t="shared" si="257"/>
        <v/>
      </c>
      <c r="N3986" s="4"/>
      <c r="U3986" s="69">
        <f t="shared" si="258"/>
        <v>0</v>
      </c>
      <c r="V3986" s="75">
        <f t="shared" si="256"/>
        <v>0</v>
      </c>
      <c r="W3986">
        <f>IFERROR(VLOOKUP($J3987,OSA!$BD:$BD,1,0),0)</f>
        <v>0</v>
      </c>
    </row>
    <row r="3987" spans="10:23" x14ac:dyDescent="0.35">
      <c r="J3987" t="str">
        <f t="shared" si="257"/>
        <v/>
      </c>
      <c r="N3987" s="4"/>
      <c r="U3987" s="69">
        <f t="shared" si="258"/>
        <v>0</v>
      </c>
      <c r="V3987" s="75">
        <f t="shared" si="256"/>
        <v>0</v>
      </c>
      <c r="W3987">
        <f>IFERROR(VLOOKUP($J3988,OSA!$BD:$BD,1,0),0)</f>
        <v>0</v>
      </c>
    </row>
    <row r="3988" spans="10:23" x14ac:dyDescent="0.35">
      <c r="J3988" t="str">
        <f t="shared" si="257"/>
        <v/>
      </c>
      <c r="N3988" s="4"/>
      <c r="U3988" s="69">
        <f t="shared" si="258"/>
        <v>0</v>
      </c>
      <c r="V3988" s="75">
        <f t="shared" si="256"/>
        <v>0</v>
      </c>
      <c r="W3988">
        <f>IFERROR(VLOOKUP($J3989,OSA!$BD:$BD,1,0),0)</f>
        <v>0</v>
      </c>
    </row>
    <row r="3989" spans="10:23" x14ac:dyDescent="0.35">
      <c r="J3989" t="str">
        <f t="shared" si="257"/>
        <v/>
      </c>
      <c r="N3989" s="4"/>
      <c r="U3989" s="69">
        <f t="shared" si="258"/>
        <v>0</v>
      </c>
      <c r="V3989" s="75">
        <f t="shared" si="256"/>
        <v>0</v>
      </c>
      <c r="W3989">
        <f>IFERROR(VLOOKUP($J3990,OSA!$BD:$BD,1,0),0)</f>
        <v>0</v>
      </c>
    </row>
    <row r="3990" spans="10:23" x14ac:dyDescent="0.35">
      <c r="J3990" t="str">
        <f t="shared" si="257"/>
        <v/>
      </c>
      <c r="N3990" s="4"/>
      <c r="U3990" s="69">
        <f t="shared" si="258"/>
        <v>0</v>
      </c>
      <c r="V3990" s="75">
        <f t="shared" si="256"/>
        <v>0</v>
      </c>
      <c r="W3990">
        <f>IFERROR(VLOOKUP($J3991,OSA!$BD:$BD,1,0),0)</f>
        <v>0</v>
      </c>
    </row>
    <row r="3991" spans="10:23" x14ac:dyDescent="0.35">
      <c r="J3991" t="str">
        <f t="shared" si="257"/>
        <v/>
      </c>
      <c r="N3991" s="4"/>
      <c r="U3991" s="69">
        <f t="shared" si="258"/>
        <v>0</v>
      </c>
      <c r="V3991" s="75">
        <f t="shared" si="256"/>
        <v>0</v>
      </c>
      <c r="W3991">
        <f>IFERROR(VLOOKUP($J3992,OSA!$BD:$BD,1,0),0)</f>
        <v>0</v>
      </c>
    </row>
    <row r="3992" spans="10:23" x14ac:dyDescent="0.35">
      <c r="J3992" t="str">
        <f t="shared" si="257"/>
        <v/>
      </c>
      <c r="N3992" s="4"/>
      <c r="U3992" s="69">
        <f t="shared" si="258"/>
        <v>0</v>
      </c>
      <c r="V3992" s="75">
        <f t="shared" si="256"/>
        <v>0</v>
      </c>
      <c r="W3992">
        <f>IFERROR(VLOOKUP($J3993,OSA!$BD:$BD,1,0),0)</f>
        <v>0</v>
      </c>
    </row>
    <row r="3993" spans="10:23" x14ac:dyDescent="0.35">
      <c r="J3993" t="str">
        <f t="shared" si="257"/>
        <v/>
      </c>
      <c r="N3993" s="4"/>
      <c r="U3993" s="69">
        <f t="shared" si="258"/>
        <v>0</v>
      </c>
      <c r="V3993" s="75">
        <f t="shared" si="256"/>
        <v>0</v>
      </c>
      <c r="W3993">
        <f>IFERROR(VLOOKUP($J3994,OSA!$BD:$BD,1,0),0)</f>
        <v>0</v>
      </c>
    </row>
    <row r="3994" spans="10:23" x14ac:dyDescent="0.35">
      <c r="J3994" t="str">
        <f t="shared" si="257"/>
        <v/>
      </c>
      <c r="N3994" s="4"/>
      <c r="U3994" s="69">
        <f t="shared" si="258"/>
        <v>0</v>
      </c>
      <c r="V3994" s="75">
        <f t="shared" si="256"/>
        <v>0</v>
      </c>
      <c r="W3994">
        <f>IFERROR(VLOOKUP($J3995,OSA!$BD:$BD,1,0),0)</f>
        <v>0</v>
      </c>
    </row>
    <row r="3995" spans="10:23" x14ac:dyDescent="0.35">
      <c r="J3995" t="str">
        <f t="shared" si="257"/>
        <v/>
      </c>
      <c r="N3995" s="4"/>
      <c r="U3995" s="69">
        <f t="shared" si="258"/>
        <v>0</v>
      </c>
      <c r="V3995" s="75">
        <f t="shared" si="256"/>
        <v>0</v>
      </c>
      <c r="W3995">
        <f>IFERROR(VLOOKUP($J3996,OSA!$BD:$BD,1,0),0)</f>
        <v>0</v>
      </c>
    </row>
    <row r="3996" spans="10:23" x14ac:dyDescent="0.35">
      <c r="J3996" t="str">
        <f t="shared" si="257"/>
        <v/>
      </c>
      <c r="N3996" s="4"/>
      <c r="U3996" s="69">
        <f t="shared" si="258"/>
        <v>0</v>
      </c>
      <c r="V3996" s="75">
        <f t="shared" si="256"/>
        <v>0</v>
      </c>
      <c r="W3996">
        <f>IFERROR(VLOOKUP($J3997,OSA!$BD:$BD,1,0),0)</f>
        <v>0</v>
      </c>
    </row>
    <row r="3997" spans="10:23" x14ac:dyDescent="0.35">
      <c r="J3997" t="str">
        <f t="shared" si="257"/>
        <v/>
      </c>
      <c r="N3997" s="4"/>
      <c r="U3997" s="69">
        <f t="shared" si="258"/>
        <v>0</v>
      </c>
      <c r="V3997" s="75">
        <f t="shared" si="256"/>
        <v>0</v>
      </c>
      <c r="W3997">
        <f>IFERROR(VLOOKUP($J3998,OSA!$BD:$BD,1,0),0)</f>
        <v>0</v>
      </c>
    </row>
    <row r="3998" spans="10:23" x14ac:dyDescent="0.35">
      <c r="J3998" t="str">
        <f t="shared" si="257"/>
        <v/>
      </c>
      <c r="N3998" s="4"/>
      <c r="U3998" s="69">
        <f t="shared" si="258"/>
        <v>0</v>
      </c>
      <c r="V3998" s="75">
        <f t="shared" si="256"/>
        <v>0</v>
      </c>
      <c r="W3998">
        <f>IFERROR(VLOOKUP($J3999,OSA!$BD:$BD,1,0),0)</f>
        <v>0</v>
      </c>
    </row>
    <row r="3999" spans="10:23" x14ac:dyDescent="0.35">
      <c r="J3999" t="str">
        <f t="shared" si="257"/>
        <v/>
      </c>
      <c r="N3999" s="4"/>
      <c r="U3999" s="69">
        <f t="shared" si="258"/>
        <v>0</v>
      </c>
      <c r="V3999" s="75">
        <f t="shared" si="256"/>
        <v>0</v>
      </c>
      <c r="W3999">
        <f>IFERROR(VLOOKUP($J4000,OSA!$BD:$BD,1,0),0)</f>
        <v>0</v>
      </c>
    </row>
    <row r="4000" spans="10:23" x14ac:dyDescent="0.35">
      <c r="J4000" t="str">
        <f t="shared" si="257"/>
        <v/>
      </c>
      <c r="N4000" s="4"/>
      <c r="U4000" s="69">
        <f t="shared" si="258"/>
        <v>0</v>
      </c>
      <c r="V4000" s="75">
        <f t="shared" si="256"/>
        <v>0</v>
      </c>
      <c r="W4000">
        <f>IFERROR(VLOOKUP($J4001,OSA!$BD:$BD,1,0),0)</f>
        <v>0</v>
      </c>
    </row>
    <row r="4001" spans="10:23" x14ac:dyDescent="0.35">
      <c r="J4001" t="str">
        <f t="shared" si="257"/>
        <v/>
      </c>
      <c r="N4001" s="4"/>
      <c r="U4001" s="69">
        <f t="shared" si="258"/>
        <v>0</v>
      </c>
      <c r="V4001" s="75">
        <f t="shared" si="256"/>
        <v>0</v>
      </c>
      <c r="W4001">
        <f>IFERROR(VLOOKUP($J4002,OSA!$BD:$BD,1,0),0)</f>
        <v>0</v>
      </c>
    </row>
    <row r="4002" spans="10:23" x14ac:dyDescent="0.35">
      <c r="J4002" t="str">
        <f t="shared" si="257"/>
        <v/>
      </c>
      <c r="N4002" s="4"/>
      <c r="U4002" s="69">
        <f t="shared" si="258"/>
        <v>0</v>
      </c>
      <c r="V4002" s="75">
        <f t="shared" si="256"/>
        <v>0</v>
      </c>
      <c r="W4002">
        <f>IFERROR(VLOOKUP($J4003,OSA!$BD:$BD,1,0),0)</f>
        <v>0</v>
      </c>
    </row>
    <row r="4003" spans="10:23" x14ac:dyDescent="0.35">
      <c r="J4003" t="str">
        <f t="shared" si="257"/>
        <v/>
      </c>
      <c r="N4003" s="4"/>
      <c r="U4003" s="69">
        <f t="shared" si="258"/>
        <v>0</v>
      </c>
      <c r="V4003" s="75">
        <f t="shared" si="256"/>
        <v>0</v>
      </c>
      <c r="W4003">
        <f>IFERROR(VLOOKUP($J4004,OSA!$BD:$BD,1,0),0)</f>
        <v>0</v>
      </c>
    </row>
    <row r="4004" spans="10:23" x14ac:dyDescent="0.35">
      <c r="J4004" t="str">
        <f t="shared" si="257"/>
        <v/>
      </c>
      <c r="N4004" s="4"/>
      <c r="U4004" s="69">
        <f t="shared" si="258"/>
        <v>0</v>
      </c>
      <c r="V4004" s="75">
        <f t="shared" si="256"/>
        <v>0</v>
      </c>
      <c r="W4004">
        <f>IFERROR(VLOOKUP($J4005,OSA!$BD:$BD,1,0),0)</f>
        <v>0</v>
      </c>
    </row>
    <row r="4005" spans="10:23" x14ac:dyDescent="0.35">
      <c r="J4005" t="str">
        <f t="shared" si="257"/>
        <v/>
      </c>
      <c r="N4005" s="4"/>
      <c r="U4005" s="69">
        <f t="shared" si="258"/>
        <v>0</v>
      </c>
      <c r="V4005" s="75">
        <f t="shared" si="256"/>
        <v>0</v>
      </c>
      <c r="W4005">
        <f>IFERROR(VLOOKUP($J4006,OSA!$BD:$BD,1,0),0)</f>
        <v>0</v>
      </c>
    </row>
    <row r="4006" spans="10:23" x14ac:dyDescent="0.35">
      <c r="J4006" t="str">
        <f t="shared" si="257"/>
        <v/>
      </c>
      <c r="N4006" s="4"/>
      <c r="U4006" s="69">
        <f t="shared" si="258"/>
        <v>0</v>
      </c>
      <c r="V4006" s="75">
        <f t="shared" si="256"/>
        <v>0</v>
      </c>
      <c r="W4006">
        <f>IFERROR(VLOOKUP($J4007,OSA!$BD:$BD,1,0),0)</f>
        <v>0</v>
      </c>
    </row>
    <row r="4007" spans="10:23" x14ac:dyDescent="0.35">
      <c r="J4007" t="str">
        <f t="shared" si="257"/>
        <v/>
      </c>
      <c r="N4007" s="4"/>
      <c r="U4007" s="69">
        <f t="shared" si="258"/>
        <v>0</v>
      </c>
      <c r="V4007" s="75">
        <f t="shared" ref="V4007:V4070" si="259">SUM(R4007:T4007)/3</f>
        <v>0</v>
      </c>
      <c r="W4007">
        <f>IFERROR(VLOOKUP($J4008,OSA!$BD:$BD,1,0),0)</f>
        <v>0</v>
      </c>
    </row>
    <row r="4008" spans="10:23" x14ac:dyDescent="0.35">
      <c r="J4008" t="str">
        <f t="shared" si="257"/>
        <v/>
      </c>
      <c r="N4008" s="4"/>
      <c r="U4008" s="69">
        <f t="shared" si="258"/>
        <v>0</v>
      </c>
      <c r="V4008" s="75">
        <f t="shared" si="259"/>
        <v>0</v>
      </c>
      <c r="W4008">
        <f>IFERROR(VLOOKUP($J4009,OSA!$BD:$BD,1,0),0)</f>
        <v>0</v>
      </c>
    </row>
    <row r="4009" spans="10:23" x14ac:dyDescent="0.35">
      <c r="J4009" t="str">
        <f t="shared" si="257"/>
        <v/>
      </c>
      <c r="N4009" s="4"/>
      <c r="U4009" s="69">
        <f t="shared" si="258"/>
        <v>0</v>
      </c>
      <c r="V4009" s="75">
        <f t="shared" si="259"/>
        <v>0</v>
      </c>
      <c r="W4009">
        <f>IFERROR(VLOOKUP($J4010,OSA!$BD:$BD,1,0),0)</f>
        <v>0</v>
      </c>
    </row>
    <row r="4010" spans="10:23" x14ac:dyDescent="0.35">
      <c r="J4010" t="str">
        <f t="shared" si="257"/>
        <v/>
      </c>
      <c r="N4010" s="4"/>
      <c r="U4010" s="69">
        <f t="shared" si="258"/>
        <v>0</v>
      </c>
      <c r="V4010" s="75">
        <f t="shared" si="259"/>
        <v>0</v>
      </c>
      <c r="W4010">
        <f>IFERROR(VLOOKUP($J4011,OSA!$BD:$BD,1,0),0)</f>
        <v>0</v>
      </c>
    </row>
    <row r="4011" spans="10:23" x14ac:dyDescent="0.35">
      <c r="J4011" t="str">
        <f t="shared" si="257"/>
        <v/>
      </c>
      <c r="N4011" s="4"/>
      <c r="U4011" s="69">
        <f t="shared" si="258"/>
        <v>0</v>
      </c>
      <c r="V4011" s="75">
        <f t="shared" si="259"/>
        <v>0</v>
      </c>
      <c r="W4011">
        <f>IFERROR(VLOOKUP($J4012,OSA!$BD:$BD,1,0),0)</f>
        <v>0</v>
      </c>
    </row>
    <row r="4012" spans="10:23" x14ac:dyDescent="0.35">
      <c r="J4012" t="str">
        <f t="shared" si="257"/>
        <v/>
      </c>
      <c r="N4012" s="4"/>
      <c r="U4012" s="69">
        <f t="shared" si="258"/>
        <v>0</v>
      </c>
      <c r="V4012" s="75">
        <f t="shared" si="259"/>
        <v>0</v>
      </c>
      <c r="W4012">
        <f>IFERROR(VLOOKUP($J4013,OSA!$BD:$BD,1,0),0)</f>
        <v>0</v>
      </c>
    </row>
    <row r="4013" spans="10:23" x14ac:dyDescent="0.35">
      <c r="J4013" t="str">
        <f t="shared" si="257"/>
        <v/>
      </c>
      <c r="N4013" s="4"/>
      <c r="U4013" s="69">
        <f t="shared" si="258"/>
        <v>0</v>
      </c>
      <c r="V4013" s="75">
        <f t="shared" si="259"/>
        <v>0</v>
      </c>
      <c r="W4013">
        <f>IFERROR(VLOOKUP($J4014,OSA!$BD:$BD,1,0),0)</f>
        <v>0</v>
      </c>
    </row>
    <row r="4014" spans="10:23" x14ac:dyDescent="0.35">
      <c r="J4014" t="str">
        <f t="shared" si="257"/>
        <v/>
      </c>
      <c r="N4014" s="4"/>
      <c r="U4014" s="69">
        <f t="shared" si="258"/>
        <v>0</v>
      </c>
      <c r="V4014" s="75">
        <f t="shared" si="259"/>
        <v>0</v>
      </c>
      <c r="W4014">
        <f>IFERROR(VLOOKUP($J4015,OSA!$BD:$BD,1,0),0)</f>
        <v>0</v>
      </c>
    </row>
    <row r="4015" spans="10:23" x14ac:dyDescent="0.35">
      <c r="J4015" t="str">
        <f t="shared" si="257"/>
        <v/>
      </c>
      <c r="N4015" s="4"/>
      <c r="U4015" s="69">
        <f t="shared" si="258"/>
        <v>0</v>
      </c>
      <c r="V4015" s="75">
        <f t="shared" si="259"/>
        <v>0</v>
      </c>
      <c r="W4015">
        <f>IFERROR(VLOOKUP($J4016,OSA!$BD:$BD,1,0),0)</f>
        <v>0</v>
      </c>
    </row>
    <row r="4016" spans="10:23" x14ac:dyDescent="0.35">
      <c r="J4016" t="str">
        <f t="shared" si="257"/>
        <v/>
      </c>
      <c r="N4016" s="4"/>
      <c r="U4016" s="69">
        <f t="shared" si="258"/>
        <v>0</v>
      </c>
      <c r="V4016" s="75">
        <f t="shared" si="259"/>
        <v>0</v>
      </c>
      <c r="W4016">
        <f>IFERROR(VLOOKUP($J4017,OSA!$BD:$BD,1,0),0)</f>
        <v>0</v>
      </c>
    </row>
    <row r="4017" spans="10:23" x14ac:dyDescent="0.35">
      <c r="J4017" t="str">
        <f t="shared" si="257"/>
        <v/>
      </c>
      <c r="N4017" s="4"/>
      <c r="U4017" s="69">
        <f t="shared" si="258"/>
        <v>0</v>
      </c>
      <c r="V4017" s="75">
        <f t="shared" si="259"/>
        <v>0</v>
      </c>
      <c r="W4017">
        <f>IFERROR(VLOOKUP($J4018,OSA!$BD:$BD,1,0),0)</f>
        <v>0</v>
      </c>
    </row>
    <row r="4018" spans="10:23" x14ac:dyDescent="0.35">
      <c r="J4018" t="str">
        <f t="shared" si="257"/>
        <v/>
      </c>
      <c r="N4018" s="4"/>
      <c r="U4018" s="69">
        <f t="shared" si="258"/>
        <v>0</v>
      </c>
      <c r="V4018" s="75">
        <f t="shared" si="259"/>
        <v>0</v>
      </c>
      <c r="W4018">
        <f>IFERROR(VLOOKUP($J4019,OSA!$BD:$BD,1,0),0)</f>
        <v>0</v>
      </c>
    </row>
    <row r="4019" spans="10:23" x14ac:dyDescent="0.35">
      <c r="J4019" t="str">
        <f t="shared" si="257"/>
        <v/>
      </c>
      <c r="N4019" s="4"/>
      <c r="U4019" s="69">
        <f t="shared" si="258"/>
        <v>0</v>
      </c>
      <c r="V4019" s="75">
        <f t="shared" si="259"/>
        <v>0</v>
      </c>
      <c r="W4019">
        <f>IFERROR(VLOOKUP($J4020,OSA!$BD:$BD,1,0),0)</f>
        <v>0</v>
      </c>
    </row>
    <row r="4020" spans="10:23" x14ac:dyDescent="0.35">
      <c r="J4020" t="str">
        <f t="shared" si="257"/>
        <v/>
      </c>
      <c r="N4020" s="4"/>
      <c r="U4020" s="69">
        <f t="shared" si="258"/>
        <v>0</v>
      </c>
      <c r="V4020" s="75">
        <f t="shared" si="259"/>
        <v>0</v>
      </c>
      <c r="W4020">
        <f>IFERROR(VLOOKUP($J4021,OSA!$BD:$BD,1,0),0)</f>
        <v>0</v>
      </c>
    </row>
    <row r="4021" spans="10:23" x14ac:dyDescent="0.35">
      <c r="J4021" t="str">
        <f t="shared" si="257"/>
        <v/>
      </c>
      <c r="N4021" s="4"/>
      <c r="U4021" s="69">
        <f t="shared" si="258"/>
        <v>0</v>
      </c>
      <c r="V4021" s="75">
        <f t="shared" si="259"/>
        <v>0</v>
      </c>
      <c r="W4021">
        <f>IFERROR(VLOOKUP($J4022,OSA!$BD:$BD,1,0),0)</f>
        <v>0</v>
      </c>
    </row>
    <row r="4022" spans="10:23" x14ac:dyDescent="0.35">
      <c r="J4022" t="str">
        <f t="shared" si="257"/>
        <v/>
      </c>
      <c r="N4022" s="4"/>
      <c r="U4022" s="69">
        <f t="shared" si="258"/>
        <v>0</v>
      </c>
      <c r="V4022" s="75">
        <f t="shared" si="259"/>
        <v>0</v>
      </c>
      <c r="W4022">
        <f>IFERROR(VLOOKUP($J4023,OSA!$BD:$BD,1,0),0)</f>
        <v>0</v>
      </c>
    </row>
    <row r="4023" spans="10:23" x14ac:dyDescent="0.35">
      <c r="J4023" t="str">
        <f t="shared" si="257"/>
        <v/>
      </c>
      <c r="N4023" s="4"/>
      <c r="U4023" s="69">
        <f t="shared" si="258"/>
        <v>0</v>
      </c>
      <c r="V4023" s="75">
        <f t="shared" si="259"/>
        <v>0</v>
      </c>
      <c r="W4023">
        <f>IFERROR(VLOOKUP($J4024,OSA!$BD:$BD,1,0),0)</f>
        <v>0</v>
      </c>
    </row>
    <row r="4024" spans="10:23" x14ac:dyDescent="0.35">
      <c r="J4024" t="str">
        <f t="shared" si="257"/>
        <v/>
      </c>
      <c r="N4024" s="4"/>
      <c r="U4024" s="69">
        <f t="shared" si="258"/>
        <v>0</v>
      </c>
      <c r="V4024" s="75">
        <f t="shared" si="259"/>
        <v>0</v>
      </c>
      <c r="W4024">
        <f>IFERROR(VLOOKUP($J4025,OSA!$BD:$BD,1,0),0)</f>
        <v>0</v>
      </c>
    </row>
    <row r="4025" spans="10:23" x14ac:dyDescent="0.35">
      <c r="J4025" t="str">
        <f t="shared" si="257"/>
        <v/>
      </c>
      <c r="N4025" s="4"/>
      <c r="U4025" s="69">
        <f t="shared" si="258"/>
        <v>0</v>
      </c>
      <c r="V4025" s="75">
        <f t="shared" si="259"/>
        <v>0</v>
      </c>
      <c r="W4025">
        <f>IFERROR(VLOOKUP($J4026,OSA!$BD:$BD,1,0),0)</f>
        <v>0</v>
      </c>
    </row>
    <row r="4026" spans="10:23" x14ac:dyDescent="0.35">
      <c r="J4026" t="str">
        <f t="shared" si="257"/>
        <v/>
      </c>
      <c r="N4026" s="4"/>
      <c r="U4026" s="69">
        <f t="shared" si="258"/>
        <v>0</v>
      </c>
      <c r="V4026" s="75">
        <f t="shared" si="259"/>
        <v>0</v>
      </c>
      <c r="W4026">
        <f>IFERROR(VLOOKUP($J4027,OSA!$BD:$BD,1,0),0)</f>
        <v>0</v>
      </c>
    </row>
    <row r="4027" spans="10:23" x14ac:dyDescent="0.35">
      <c r="J4027" t="str">
        <f t="shared" si="257"/>
        <v/>
      </c>
      <c r="N4027" s="4"/>
      <c r="U4027" s="69">
        <f t="shared" si="258"/>
        <v>0</v>
      </c>
      <c r="V4027" s="75">
        <f t="shared" si="259"/>
        <v>0</v>
      </c>
      <c r="W4027">
        <f>IFERROR(VLOOKUP($J4028,OSA!$BD:$BD,1,0),0)</f>
        <v>0</v>
      </c>
    </row>
    <row r="4028" spans="10:23" x14ac:dyDescent="0.35">
      <c r="J4028" t="str">
        <f t="shared" si="257"/>
        <v/>
      </c>
      <c r="N4028" s="4"/>
      <c r="U4028" s="69">
        <f t="shared" si="258"/>
        <v>0</v>
      </c>
      <c r="V4028" s="75">
        <f t="shared" si="259"/>
        <v>0</v>
      </c>
      <c r="W4028">
        <f>IFERROR(VLOOKUP($J4029,OSA!$BD:$BD,1,0),0)</f>
        <v>0</v>
      </c>
    </row>
    <row r="4029" spans="10:23" x14ac:dyDescent="0.35">
      <c r="J4029" t="str">
        <f t="shared" si="257"/>
        <v/>
      </c>
      <c r="N4029" s="4"/>
      <c r="U4029" s="69">
        <f t="shared" si="258"/>
        <v>0</v>
      </c>
      <c r="V4029" s="75">
        <f t="shared" si="259"/>
        <v>0</v>
      </c>
      <c r="W4029">
        <f>IFERROR(VLOOKUP($J4030,OSA!$BD:$BD,1,0),0)</f>
        <v>0</v>
      </c>
    </row>
    <row r="4030" spans="10:23" x14ac:dyDescent="0.35">
      <c r="J4030" t="str">
        <f t="shared" si="257"/>
        <v/>
      </c>
      <c r="N4030" s="4"/>
      <c r="U4030" s="69">
        <f t="shared" si="258"/>
        <v>0</v>
      </c>
      <c r="V4030" s="75">
        <f t="shared" si="259"/>
        <v>0</v>
      </c>
      <c r="W4030">
        <f>IFERROR(VLOOKUP($J4031,OSA!$BD:$BD,1,0),0)</f>
        <v>0</v>
      </c>
    </row>
    <row r="4031" spans="10:23" x14ac:dyDescent="0.35">
      <c r="J4031" t="str">
        <f t="shared" si="257"/>
        <v/>
      </c>
      <c r="N4031" s="4"/>
      <c r="U4031" s="69">
        <f t="shared" si="258"/>
        <v>0</v>
      </c>
      <c r="V4031" s="75">
        <f t="shared" si="259"/>
        <v>0</v>
      </c>
      <c r="W4031">
        <f>IFERROR(VLOOKUP($J4032,OSA!$BD:$BD,1,0),0)</f>
        <v>0</v>
      </c>
    </row>
    <row r="4032" spans="10:23" x14ac:dyDescent="0.35">
      <c r="J4032" t="str">
        <f t="shared" si="257"/>
        <v/>
      </c>
      <c r="N4032" s="4"/>
      <c r="U4032" s="69">
        <f t="shared" si="258"/>
        <v>0</v>
      </c>
      <c r="V4032" s="75">
        <f t="shared" si="259"/>
        <v>0</v>
      </c>
      <c r="W4032">
        <f>IFERROR(VLOOKUP($J4033,OSA!$BD:$BD,1,0),0)</f>
        <v>0</v>
      </c>
    </row>
    <row r="4033" spans="10:23" x14ac:dyDescent="0.35">
      <c r="J4033" t="str">
        <f t="shared" si="257"/>
        <v/>
      </c>
      <c r="N4033" s="4"/>
      <c r="U4033" s="69">
        <f t="shared" si="258"/>
        <v>0</v>
      </c>
      <c r="V4033" s="75">
        <f t="shared" si="259"/>
        <v>0</v>
      </c>
      <c r="W4033">
        <f>IFERROR(VLOOKUP($J4034,OSA!$BD:$BD,1,0),0)</f>
        <v>0</v>
      </c>
    </row>
    <row r="4034" spans="10:23" x14ac:dyDescent="0.35">
      <c r="J4034" t="str">
        <f t="shared" si="257"/>
        <v/>
      </c>
      <c r="N4034" s="4"/>
      <c r="U4034" s="69">
        <f t="shared" si="258"/>
        <v>0</v>
      </c>
      <c r="V4034" s="75">
        <f t="shared" si="259"/>
        <v>0</v>
      </c>
      <c r="W4034">
        <f>IFERROR(VLOOKUP($J4035,OSA!$BD:$BD,1,0),0)</f>
        <v>0</v>
      </c>
    </row>
    <row r="4035" spans="10:23" x14ac:dyDescent="0.35">
      <c r="J4035" t="str">
        <f t="shared" si="257"/>
        <v/>
      </c>
      <c r="N4035" s="4"/>
      <c r="U4035" s="69">
        <f t="shared" si="258"/>
        <v>0</v>
      </c>
      <c r="V4035" s="75">
        <f t="shared" si="259"/>
        <v>0</v>
      </c>
      <c r="W4035">
        <f>IFERROR(VLOOKUP($J4036,OSA!$BD:$BD,1,0),0)</f>
        <v>0</v>
      </c>
    </row>
    <row r="4036" spans="10:23" x14ac:dyDescent="0.35">
      <c r="J4036" t="str">
        <f t="shared" si="257"/>
        <v/>
      </c>
      <c r="N4036" s="4"/>
      <c r="U4036" s="69">
        <f t="shared" si="258"/>
        <v>0</v>
      </c>
      <c r="V4036" s="75">
        <f t="shared" si="259"/>
        <v>0</v>
      </c>
      <c r="W4036">
        <f>IFERROR(VLOOKUP($J4037,OSA!$BD:$BD,1,0),0)</f>
        <v>0</v>
      </c>
    </row>
    <row r="4037" spans="10:23" x14ac:dyDescent="0.35">
      <c r="J4037" t="str">
        <f t="shared" si="257"/>
        <v/>
      </c>
      <c r="N4037" s="4"/>
      <c r="U4037" s="69">
        <f t="shared" si="258"/>
        <v>0</v>
      </c>
      <c r="V4037" s="75">
        <f t="shared" si="259"/>
        <v>0</v>
      </c>
      <c r="W4037">
        <f>IFERROR(VLOOKUP($J4038,OSA!$BD:$BD,1,0),0)</f>
        <v>0</v>
      </c>
    </row>
    <row r="4038" spans="10:23" x14ac:dyDescent="0.35">
      <c r="J4038" t="str">
        <f t="shared" si="257"/>
        <v/>
      </c>
      <c r="N4038" s="4"/>
      <c r="U4038" s="69">
        <f t="shared" si="258"/>
        <v>0</v>
      </c>
      <c r="V4038" s="75">
        <f t="shared" si="259"/>
        <v>0</v>
      </c>
      <c r="W4038">
        <f>IFERROR(VLOOKUP($J4039,OSA!$BD:$BD,1,0),0)</f>
        <v>0</v>
      </c>
    </row>
    <row r="4039" spans="10:23" x14ac:dyDescent="0.35">
      <c r="J4039" t="str">
        <f t="shared" si="257"/>
        <v/>
      </c>
      <c r="N4039" s="4"/>
      <c r="U4039" s="69">
        <f t="shared" si="258"/>
        <v>0</v>
      </c>
      <c r="V4039" s="75">
        <f t="shared" si="259"/>
        <v>0</v>
      </c>
      <c r="W4039">
        <f>IFERROR(VLOOKUP($J4040,OSA!$BD:$BD,1,0),0)</f>
        <v>0</v>
      </c>
    </row>
    <row r="4040" spans="10:23" x14ac:dyDescent="0.35">
      <c r="J4040" t="str">
        <f t="shared" si="257"/>
        <v/>
      </c>
      <c r="N4040" s="4"/>
      <c r="U4040" s="69">
        <f t="shared" si="258"/>
        <v>0</v>
      </c>
      <c r="V4040" s="75">
        <f t="shared" si="259"/>
        <v>0</v>
      </c>
      <c r="W4040">
        <f>IFERROR(VLOOKUP($J4041,OSA!$BD:$BD,1,0),0)</f>
        <v>0</v>
      </c>
    </row>
    <row r="4041" spans="10:23" x14ac:dyDescent="0.35">
      <c r="J4041" t="str">
        <f t="shared" si="257"/>
        <v/>
      </c>
      <c r="N4041" s="4"/>
      <c r="U4041" s="69">
        <f t="shared" si="258"/>
        <v>0</v>
      </c>
      <c r="V4041" s="75">
        <f t="shared" si="259"/>
        <v>0</v>
      </c>
      <c r="W4041">
        <f>IFERROR(VLOOKUP($J4042,OSA!$BD:$BD,1,0),0)</f>
        <v>0</v>
      </c>
    </row>
    <row r="4042" spans="10:23" x14ac:dyDescent="0.35">
      <c r="J4042" t="str">
        <f t="shared" si="257"/>
        <v/>
      </c>
      <c r="N4042" s="4"/>
      <c r="U4042" s="69">
        <f t="shared" si="258"/>
        <v>0</v>
      </c>
      <c r="V4042" s="75">
        <f t="shared" si="259"/>
        <v>0</v>
      </c>
      <c r="W4042">
        <f>IFERROR(VLOOKUP($J4043,OSA!$BD:$BD,1,0),0)</f>
        <v>0</v>
      </c>
    </row>
    <row r="4043" spans="10:23" x14ac:dyDescent="0.35">
      <c r="J4043" t="str">
        <f t="shared" si="257"/>
        <v/>
      </c>
      <c r="N4043" s="4"/>
      <c r="U4043" s="69">
        <f t="shared" si="258"/>
        <v>0</v>
      </c>
      <c r="V4043" s="75">
        <f t="shared" si="259"/>
        <v>0</v>
      </c>
      <c r="W4043">
        <f>IFERROR(VLOOKUP($J4044,OSA!$BD:$BD,1,0),0)</f>
        <v>0</v>
      </c>
    </row>
    <row r="4044" spans="10:23" x14ac:dyDescent="0.35">
      <c r="J4044" t="str">
        <f t="shared" ref="J4044:J4107" si="260">K4044&amp;N4044</f>
        <v/>
      </c>
      <c r="N4044" s="4"/>
      <c r="U4044" s="69">
        <f t="shared" si="258"/>
        <v>0</v>
      </c>
      <c r="V4044" s="75">
        <f t="shared" si="259"/>
        <v>0</v>
      </c>
      <c r="W4044">
        <f>IFERROR(VLOOKUP($J4045,OSA!$BD:$BD,1,0),0)</f>
        <v>0</v>
      </c>
    </row>
    <row r="4045" spans="10:23" x14ac:dyDescent="0.35">
      <c r="J4045" t="str">
        <f t="shared" si="260"/>
        <v/>
      </c>
      <c r="N4045" s="4"/>
      <c r="U4045" s="69">
        <f t="shared" si="258"/>
        <v>0</v>
      </c>
      <c r="V4045" s="75">
        <f t="shared" si="259"/>
        <v>0</v>
      </c>
      <c r="W4045">
        <f>IFERROR(VLOOKUP($J4046,OSA!$BD:$BD,1,0),0)</f>
        <v>0</v>
      </c>
    </row>
    <row r="4046" spans="10:23" x14ac:dyDescent="0.35">
      <c r="J4046" t="str">
        <f t="shared" si="260"/>
        <v/>
      </c>
      <c r="N4046" s="4"/>
      <c r="U4046" s="69">
        <f t="shared" ref="U4046:U4109" si="261">SUM(O4046:Q4046)/3</f>
        <v>0</v>
      </c>
      <c r="V4046" s="75">
        <f t="shared" si="259"/>
        <v>0</v>
      </c>
      <c r="W4046">
        <f>IFERROR(VLOOKUP($J4047,OSA!$BD:$BD,1,0),0)</f>
        <v>0</v>
      </c>
    </row>
    <row r="4047" spans="10:23" x14ac:dyDescent="0.35">
      <c r="J4047" t="str">
        <f t="shared" si="260"/>
        <v/>
      </c>
      <c r="N4047" s="4"/>
      <c r="U4047" s="69">
        <f t="shared" si="261"/>
        <v>0</v>
      </c>
      <c r="V4047" s="75">
        <f t="shared" si="259"/>
        <v>0</v>
      </c>
      <c r="W4047">
        <f>IFERROR(VLOOKUP($J4048,OSA!$BD:$BD,1,0),0)</f>
        <v>0</v>
      </c>
    </row>
    <row r="4048" spans="10:23" x14ac:dyDescent="0.35">
      <c r="J4048" t="str">
        <f t="shared" si="260"/>
        <v/>
      </c>
      <c r="N4048" s="4"/>
      <c r="U4048" s="69">
        <f t="shared" si="261"/>
        <v>0</v>
      </c>
      <c r="V4048" s="75">
        <f t="shared" si="259"/>
        <v>0</v>
      </c>
      <c r="W4048">
        <f>IFERROR(VLOOKUP($J4049,OSA!$BD:$BD,1,0),0)</f>
        <v>0</v>
      </c>
    </row>
    <row r="4049" spans="10:23" x14ac:dyDescent="0.35">
      <c r="J4049" t="str">
        <f t="shared" si="260"/>
        <v/>
      </c>
      <c r="N4049" s="4"/>
      <c r="U4049" s="69">
        <f t="shared" si="261"/>
        <v>0</v>
      </c>
      <c r="V4049" s="75">
        <f t="shared" si="259"/>
        <v>0</v>
      </c>
      <c r="W4049">
        <f>IFERROR(VLOOKUP($J4050,OSA!$BD:$BD,1,0),0)</f>
        <v>0</v>
      </c>
    </row>
    <row r="4050" spans="10:23" x14ac:dyDescent="0.35">
      <c r="J4050" t="str">
        <f t="shared" si="260"/>
        <v/>
      </c>
      <c r="N4050" s="4"/>
      <c r="U4050" s="69">
        <f t="shared" si="261"/>
        <v>0</v>
      </c>
      <c r="V4050" s="75">
        <f t="shared" si="259"/>
        <v>0</v>
      </c>
      <c r="W4050">
        <f>IFERROR(VLOOKUP($J4051,OSA!$BD:$BD,1,0),0)</f>
        <v>0</v>
      </c>
    </row>
    <row r="4051" spans="10:23" x14ac:dyDescent="0.35">
      <c r="J4051" t="str">
        <f t="shared" si="260"/>
        <v/>
      </c>
      <c r="N4051" s="4"/>
      <c r="U4051" s="69">
        <f t="shared" si="261"/>
        <v>0</v>
      </c>
      <c r="V4051" s="75">
        <f t="shared" si="259"/>
        <v>0</v>
      </c>
      <c r="W4051">
        <f>IFERROR(VLOOKUP($J4052,OSA!$BD:$BD,1,0),0)</f>
        <v>0</v>
      </c>
    </row>
    <row r="4052" spans="10:23" x14ac:dyDescent="0.35">
      <c r="J4052" t="str">
        <f t="shared" si="260"/>
        <v/>
      </c>
      <c r="N4052" s="4"/>
      <c r="U4052" s="69">
        <f t="shared" si="261"/>
        <v>0</v>
      </c>
      <c r="V4052" s="75">
        <f t="shared" si="259"/>
        <v>0</v>
      </c>
      <c r="W4052">
        <f>IFERROR(VLOOKUP($J4053,OSA!$BD:$BD,1,0),0)</f>
        <v>0</v>
      </c>
    </row>
    <row r="4053" spans="10:23" x14ac:dyDescent="0.35">
      <c r="J4053" t="str">
        <f t="shared" si="260"/>
        <v/>
      </c>
      <c r="N4053" s="4"/>
      <c r="U4053" s="69">
        <f t="shared" si="261"/>
        <v>0</v>
      </c>
      <c r="V4053" s="75">
        <f t="shared" si="259"/>
        <v>0</v>
      </c>
      <c r="W4053">
        <f>IFERROR(VLOOKUP($J4054,OSA!$BD:$BD,1,0),0)</f>
        <v>0</v>
      </c>
    </row>
    <row r="4054" spans="10:23" x14ac:dyDescent="0.35">
      <c r="J4054" t="str">
        <f t="shared" si="260"/>
        <v/>
      </c>
      <c r="N4054" s="4"/>
      <c r="U4054" s="69">
        <f t="shared" si="261"/>
        <v>0</v>
      </c>
      <c r="V4054" s="75">
        <f t="shared" si="259"/>
        <v>0</v>
      </c>
      <c r="W4054">
        <f>IFERROR(VLOOKUP($J4055,OSA!$BD:$BD,1,0),0)</f>
        <v>0</v>
      </c>
    </row>
    <row r="4055" spans="10:23" x14ac:dyDescent="0.35">
      <c r="J4055" t="str">
        <f t="shared" si="260"/>
        <v/>
      </c>
      <c r="N4055" s="4"/>
      <c r="U4055" s="69">
        <f t="shared" si="261"/>
        <v>0</v>
      </c>
      <c r="V4055" s="75">
        <f t="shared" si="259"/>
        <v>0</v>
      </c>
      <c r="W4055">
        <f>IFERROR(VLOOKUP($J4056,OSA!$BD:$BD,1,0),0)</f>
        <v>0</v>
      </c>
    </row>
    <row r="4056" spans="10:23" x14ac:dyDescent="0.35">
      <c r="J4056" t="str">
        <f t="shared" si="260"/>
        <v/>
      </c>
      <c r="N4056" s="4"/>
      <c r="U4056" s="69">
        <f t="shared" si="261"/>
        <v>0</v>
      </c>
      <c r="V4056" s="75">
        <f t="shared" si="259"/>
        <v>0</v>
      </c>
      <c r="W4056">
        <f>IFERROR(VLOOKUP($J4057,OSA!$BD:$BD,1,0),0)</f>
        <v>0</v>
      </c>
    </row>
    <row r="4057" spans="10:23" x14ac:dyDescent="0.35">
      <c r="J4057" t="str">
        <f t="shared" si="260"/>
        <v/>
      </c>
      <c r="N4057" s="4"/>
      <c r="U4057" s="69">
        <f t="shared" si="261"/>
        <v>0</v>
      </c>
      <c r="V4057" s="75">
        <f t="shared" si="259"/>
        <v>0</v>
      </c>
      <c r="W4057">
        <f>IFERROR(VLOOKUP($J4058,OSA!$BD:$BD,1,0),0)</f>
        <v>0</v>
      </c>
    </row>
    <row r="4058" spans="10:23" x14ac:dyDescent="0.35">
      <c r="J4058" t="str">
        <f t="shared" si="260"/>
        <v/>
      </c>
      <c r="N4058" s="4"/>
      <c r="U4058" s="69">
        <f t="shared" si="261"/>
        <v>0</v>
      </c>
      <c r="V4058" s="75">
        <f t="shared" si="259"/>
        <v>0</v>
      </c>
      <c r="W4058">
        <f>IFERROR(VLOOKUP($J4059,OSA!$BD:$BD,1,0),0)</f>
        <v>0</v>
      </c>
    </row>
    <row r="4059" spans="10:23" x14ac:dyDescent="0.35">
      <c r="J4059" t="str">
        <f t="shared" si="260"/>
        <v/>
      </c>
      <c r="N4059" s="4"/>
      <c r="U4059" s="69">
        <f t="shared" si="261"/>
        <v>0</v>
      </c>
      <c r="V4059" s="75">
        <f t="shared" si="259"/>
        <v>0</v>
      </c>
      <c r="W4059">
        <f>IFERROR(VLOOKUP($J4060,OSA!$BD:$BD,1,0),0)</f>
        <v>0</v>
      </c>
    </row>
    <row r="4060" spans="10:23" x14ac:dyDescent="0.35">
      <c r="J4060" t="str">
        <f t="shared" si="260"/>
        <v/>
      </c>
      <c r="N4060" s="4"/>
      <c r="U4060" s="69">
        <f t="shared" si="261"/>
        <v>0</v>
      </c>
      <c r="V4060" s="75">
        <f t="shared" si="259"/>
        <v>0</v>
      </c>
      <c r="W4060">
        <f>IFERROR(VLOOKUP($J4061,OSA!$BD:$BD,1,0),0)</f>
        <v>0</v>
      </c>
    </row>
    <row r="4061" spans="10:23" x14ac:dyDescent="0.35">
      <c r="J4061" t="str">
        <f t="shared" si="260"/>
        <v/>
      </c>
      <c r="N4061" s="4"/>
      <c r="U4061" s="69">
        <f t="shared" si="261"/>
        <v>0</v>
      </c>
      <c r="V4061" s="75">
        <f t="shared" si="259"/>
        <v>0</v>
      </c>
      <c r="W4061">
        <f>IFERROR(VLOOKUP($J4062,OSA!$BD:$BD,1,0),0)</f>
        <v>0</v>
      </c>
    </row>
    <row r="4062" spans="10:23" x14ac:dyDescent="0.35">
      <c r="J4062" t="str">
        <f t="shared" si="260"/>
        <v/>
      </c>
      <c r="N4062" s="4"/>
      <c r="U4062" s="69">
        <f t="shared" si="261"/>
        <v>0</v>
      </c>
      <c r="V4062" s="75">
        <f t="shared" si="259"/>
        <v>0</v>
      </c>
      <c r="W4062">
        <f>IFERROR(VLOOKUP($J4063,OSA!$BD:$BD,1,0),0)</f>
        <v>0</v>
      </c>
    </row>
    <row r="4063" spans="10:23" x14ac:dyDescent="0.35">
      <c r="J4063" t="str">
        <f t="shared" si="260"/>
        <v/>
      </c>
      <c r="N4063" s="4"/>
      <c r="U4063" s="69">
        <f t="shared" si="261"/>
        <v>0</v>
      </c>
      <c r="V4063" s="75">
        <f t="shared" si="259"/>
        <v>0</v>
      </c>
      <c r="W4063">
        <f>IFERROR(VLOOKUP($J4064,OSA!$BD:$BD,1,0),0)</f>
        <v>0</v>
      </c>
    </row>
    <row r="4064" spans="10:23" x14ac:dyDescent="0.35">
      <c r="J4064" t="str">
        <f t="shared" si="260"/>
        <v/>
      </c>
      <c r="N4064" s="4"/>
      <c r="U4064" s="69">
        <f t="shared" si="261"/>
        <v>0</v>
      </c>
      <c r="V4064" s="75">
        <f t="shared" si="259"/>
        <v>0</v>
      </c>
      <c r="W4064">
        <f>IFERROR(VLOOKUP($J4065,OSA!$BD:$BD,1,0),0)</f>
        <v>0</v>
      </c>
    </row>
    <row r="4065" spans="10:23" x14ac:dyDescent="0.35">
      <c r="J4065" t="str">
        <f t="shared" si="260"/>
        <v/>
      </c>
      <c r="N4065" s="4"/>
      <c r="U4065" s="69">
        <f t="shared" si="261"/>
        <v>0</v>
      </c>
      <c r="V4065" s="75">
        <f t="shared" si="259"/>
        <v>0</v>
      </c>
      <c r="W4065">
        <f>IFERROR(VLOOKUP($J4066,OSA!$BD:$BD,1,0),0)</f>
        <v>0</v>
      </c>
    </row>
    <row r="4066" spans="10:23" x14ac:dyDescent="0.35">
      <c r="J4066" t="str">
        <f t="shared" si="260"/>
        <v/>
      </c>
      <c r="N4066" s="4"/>
      <c r="U4066" s="69">
        <f t="shared" si="261"/>
        <v>0</v>
      </c>
      <c r="V4066" s="75">
        <f t="shared" si="259"/>
        <v>0</v>
      </c>
      <c r="W4066">
        <f>IFERROR(VLOOKUP($J4067,OSA!$BD:$BD,1,0),0)</f>
        <v>0</v>
      </c>
    </row>
    <row r="4067" spans="10:23" x14ac:dyDescent="0.35">
      <c r="J4067" t="str">
        <f t="shared" si="260"/>
        <v/>
      </c>
      <c r="N4067" s="4"/>
      <c r="U4067" s="69">
        <f t="shared" si="261"/>
        <v>0</v>
      </c>
      <c r="V4067" s="75">
        <f t="shared" si="259"/>
        <v>0</v>
      </c>
      <c r="W4067">
        <f>IFERROR(VLOOKUP($J4068,OSA!$BD:$BD,1,0),0)</f>
        <v>0</v>
      </c>
    </row>
    <row r="4068" spans="10:23" x14ac:dyDescent="0.35">
      <c r="J4068" t="str">
        <f t="shared" si="260"/>
        <v/>
      </c>
      <c r="N4068" s="4"/>
      <c r="U4068" s="69">
        <f t="shared" si="261"/>
        <v>0</v>
      </c>
      <c r="V4068" s="75">
        <f t="shared" si="259"/>
        <v>0</v>
      </c>
      <c r="W4068">
        <f>IFERROR(VLOOKUP($J4069,OSA!$BD:$BD,1,0),0)</f>
        <v>0</v>
      </c>
    </row>
    <row r="4069" spans="10:23" x14ac:dyDescent="0.35">
      <c r="J4069" t="str">
        <f t="shared" si="260"/>
        <v/>
      </c>
      <c r="N4069" s="4"/>
      <c r="U4069" s="69">
        <f t="shared" si="261"/>
        <v>0</v>
      </c>
      <c r="V4069" s="75">
        <f t="shared" si="259"/>
        <v>0</v>
      </c>
      <c r="W4069">
        <f>IFERROR(VLOOKUP($J4070,OSA!$BD:$BD,1,0),0)</f>
        <v>0</v>
      </c>
    </row>
    <row r="4070" spans="10:23" x14ac:dyDescent="0.35">
      <c r="J4070" t="str">
        <f t="shared" si="260"/>
        <v/>
      </c>
      <c r="N4070" s="4"/>
      <c r="U4070" s="69">
        <f t="shared" si="261"/>
        <v>0</v>
      </c>
      <c r="V4070" s="75">
        <f t="shared" si="259"/>
        <v>0</v>
      </c>
      <c r="W4070">
        <f>IFERROR(VLOOKUP($J4071,OSA!$BD:$BD,1,0),0)</f>
        <v>0</v>
      </c>
    </row>
    <row r="4071" spans="10:23" x14ac:dyDescent="0.35">
      <c r="J4071" t="str">
        <f t="shared" si="260"/>
        <v/>
      </c>
      <c r="N4071" s="4"/>
      <c r="U4071" s="69">
        <f t="shared" si="261"/>
        <v>0</v>
      </c>
      <c r="V4071" s="75">
        <f t="shared" ref="V4071:V4134" si="262">SUM(R4071:T4071)/3</f>
        <v>0</v>
      </c>
      <c r="W4071">
        <f>IFERROR(VLOOKUP($J4072,OSA!$BD:$BD,1,0),0)</f>
        <v>0</v>
      </c>
    </row>
    <row r="4072" spans="10:23" x14ac:dyDescent="0.35">
      <c r="J4072" t="str">
        <f t="shared" si="260"/>
        <v/>
      </c>
      <c r="N4072" s="4"/>
      <c r="U4072" s="69">
        <f t="shared" si="261"/>
        <v>0</v>
      </c>
      <c r="V4072" s="75">
        <f t="shared" si="262"/>
        <v>0</v>
      </c>
      <c r="W4072">
        <f>IFERROR(VLOOKUP($J4073,OSA!$BD:$BD,1,0),0)</f>
        <v>0</v>
      </c>
    </row>
    <row r="4073" spans="10:23" x14ac:dyDescent="0.35">
      <c r="J4073" t="str">
        <f t="shared" si="260"/>
        <v/>
      </c>
      <c r="N4073" s="4"/>
      <c r="U4073" s="69">
        <f t="shared" si="261"/>
        <v>0</v>
      </c>
      <c r="V4073" s="75">
        <f t="shared" si="262"/>
        <v>0</v>
      </c>
      <c r="W4073">
        <f>IFERROR(VLOOKUP($J4074,OSA!$BD:$BD,1,0),0)</f>
        <v>0</v>
      </c>
    </row>
    <row r="4074" spans="10:23" x14ac:dyDescent="0.35">
      <c r="J4074" t="str">
        <f t="shared" si="260"/>
        <v/>
      </c>
      <c r="N4074" s="4"/>
      <c r="U4074" s="69">
        <f t="shared" si="261"/>
        <v>0</v>
      </c>
      <c r="V4074" s="75">
        <f t="shared" si="262"/>
        <v>0</v>
      </c>
      <c r="W4074">
        <f>IFERROR(VLOOKUP($J4075,OSA!$BD:$BD,1,0),0)</f>
        <v>0</v>
      </c>
    </row>
    <row r="4075" spans="10:23" x14ac:dyDescent="0.35">
      <c r="J4075" t="str">
        <f t="shared" si="260"/>
        <v/>
      </c>
      <c r="N4075" s="4"/>
      <c r="U4075" s="69">
        <f t="shared" si="261"/>
        <v>0</v>
      </c>
      <c r="V4075" s="75">
        <f t="shared" si="262"/>
        <v>0</v>
      </c>
      <c r="W4075">
        <f>IFERROR(VLOOKUP($J4076,OSA!$BD:$BD,1,0),0)</f>
        <v>0</v>
      </c>
    </row>
    <row r="4076" spans="10:23" x14ac:dyDescent="0.35">
      <c r="J4076" t="str">
        <f t="shared" si="260"/>
        <v/>
      </c>
      <c r="N4076" s="4"/>
      <c r="U4076" s="69">
        <f t="shared" si="261"/>
        <v>0</v>
      </c>
      <c r="V4076" s="75">
        <f t="shared" si="262"/>
        <v>0</v>
      </c>
      <c r="W4076">
        <f>IFERROR(VLOOKUP($J4077,OSA!$BD:$BD,1,0),0)</f>
        <v>0</v>
      </c>
    </row>
    <row r="4077" spans="10:23" x14ac:dyDescent="0.35">
      <c r="J4077" t="str">
        <f t="shared" si="260"/>
        <v/>
      </c>
      <c r="N4077" s="4"/>
      <c r="U4077" s="69">
        <f t="shared" si="261"/>
        <v>0</v>
      </c>
      <c r="V4077" s="75">
        <f t="shared" si="262"/>
        <v>0</v>
      </c>
      <c r="W4077">
        <f>IFERROR(VLOOKUP($J4078,OSA!$BD:$BD,1,0),0)</f>
        <v>0</v>
      </c>
    </row>
    <row r="4078" spans="10:23" x14ac:dyDescent="0.35">
      <c r="J4078" t="str">
        <f t="shared" si="260"/>
        <v/>
      </c>
      <c r="N4078" s="4"/>
      <c r="U4078" s="69">
        <f t="shared" si="261"/>
        <v>0</v>
      </c>
      <c r="V4078" s="75">
        <f t="shared" si="262"/>
        <v>0</v>
      </c>
      <c r="W4078">
        <f>IFERROR(VLOOKUP($J4079,OSA!$BD:$BD,1,0),0)</f>
        <v>0</v>
      </c>
    </row>
    <row r="4079" spans="10:23" x14ac:dyDescent="0.35">
      <c r="J4079" t="str">
        <f t="shared" si="260"/>
        <v/>
      </c>
      <c r="N4079" s="4"/>
      <c r="U4079" s="69">
        <f t="shared" si="261"/>
        <v>0</v>
      </c>
      <c r="V4079" s="75">
        <f t="shared" si="262"/>
        <v>0</v>
      </c>
      <c r="W4079">
        <f>IFERROR(VLOOKUP($J4080,OSA!$BD:$BD,1,0),0)</f>
        <v>0</v>
      </c>
    </row>
    <row r="4080" spans="10:23" x14ac:dyDescent="0.35">
      <c r="J4080" t="str">
        <f t="shared" si="260"/>
        <v/>
      </c>
      <c r="N4080" s="4"/>
      <c r="U4080" s="69">
        <f t="shared" si="261"/>
        <v>0</v>
      </c>
      <c r="V4080" s="75">
        <f t="shared" si="262"/>
        <v>0</v>
      </c>
      <c r="W4080">
        <f>IFERROR(VLOOKUP($J4081,OSA!$BD:$BD,1,0),0)</f>
        <v>0</v>
      </c>
    </row>
    <row r="4081" spans="10:23" x14ac:dyDescent="0.35">
      <c r="J4081" t="str">
        <f t="shared" si="260"/>
        <v/>
      </c>
      <c r="N4081" s="4"/>
      <c r="U4081" s="69">
        <f t="shared" si="261"/>
        <v>0</v>
      </c>
      <c r="V4081" s="75">
        <f t="shared" si="262"/>
        <v>0</v>
      </c>
      <c r="W4081">
        <f>IFERROR(VLOOKUP($J4082,OSA!$BD:$BD,1,0),0)</f>
        <v>0</v>
      </c>
    </row>
    <row r="4082" spans="10:23" x14ac:dyDescent="0.35">
      <c r="J4082" t="str">
        <f t="shared" si="260"/>
        <v/>
      </c>
      <c r="N4082" s="4"/>
      <c r="U4082" s="69">
        <f t="shared" si="261"/>
        <v>0</v>
      </c>
      <c r="V4082" s="75">
        <f t="shared" si="262"/>
        <v>0</v>
      </c>
      <c r="W4082">
        <f>IFERROR(VLOOKUP($J4083,OSA!$BD:$BD,1,0),0)</f>
        <v>0</v>
      </c>
    </row>
    <row r="4083" spans="10:23" x14ac:dyDescent="0.35">
      <c r="J4083" t="str">
        <f t="shared" si="260"/>
        <v/>
      </c>
      <c r="N4083" s="4"/>
      <c r="U4083" s="69">
        <f t="shared" si="261"/>
        <v>0</v>
      </c>
      <c r="V4083" s="75">
        <f t="shared" si="262"/>
        <v>0</v>
      </c>
      <c r="W4083">
        <f>IFERROR(VLOOKUP($J4084,OSA!$BD:$BD,1,0),0)</f>
        <v>0</v>
      </c>
    </row>
    <row r="4084" spans="10:23" x14ac:dyDescent="0.35">
      <c r="J4084" t="str">
        <f t="shared" si="260"/>
        <v/>
      </c>
      <c r="N4084" s="4"/>
      <c r="U4084" s="69">
        <f t="shared" si="261"/>
        <v>0</v>
      </c>
      <c r="V4084" s="75">
        <f t="shared" si="262"/>
        <v>0</v>
      </c>
      <c r="W4084">
        <f>IFERROR(VLOOKUP($J4085,OSA!$BD:$BD,1,0),0)</f>
        <v>0</v>
      </c>
    </row>
    <row r="4085" spans="10:23" x14ac:dyDescent="0.35">
      <c r="J4085" t="str">
        <f t="shared" si="260"/>
        <v/>
      </c>
      <c r="N4085" s="4"/>
      <c r="U4085" s="69">
        <f t="shared" si="261"/>
        <v>0</v>
      </c>
      <c r="V4085" s="75">
        <f t="shared" si="262"/>
        <v>0</v>
      </c>
      <c r="W4085">
        <f>IFERROR(VLOOKUP($J4086,OSA!$BD:$BD,1,0),0)</f>
        <v>0</v>
      </c>
    </row>
    <row r="4086" spans="10:23" x14ac:dyDescent="0.35">
      <c r="J4086" t="str">
        <f t="shared" si="260"/>
        <v/>
      </c>
      <c r="N4086" s="4"/>
      <c r="U4086" s="69">
        <f t="shared" si="261"/>
        <v>0</v>
      </c>
      <c r="V4086" s="75">
        <f t="shared" si="262"/>
        <v>0</v>
      </c>
      <c r="W4086">
        <f>IFERROR(VLOOKUP($J4087,OSA!$BD:$BD,1,0),0)</f>
        <v>0</v>
      </c>
    </row>
    <row r="4087" spans="10:23" x14ac:dyDescent="0.35">
      <c r="J4087" t="str">
        <f t="shared" si="260"/>
        <v/>
      </c>
      <c r="N4087" s="4"/>
      <c r="U4087" s="69">
        <f t="shared" si="261"/>
        <v>0</v>
      </c>
      <c r="V4087" s="75">
        <f t="shared" si="262"/>
        <v>0</v>
      </c>
      <c r="W4087">
        <f>IFERROR(VLOOKUP($J4088,OSA!$BD:$BD,1,0),0)</f>
        <v>0</v>
      </c>
    </row>
    <row r="4088" spans="10:23" x14ac:dyDescent="0.35">
      <c r="J4088" t="str">
        <f t="shared" si="260"/>
        <v/>
      </c>
      <c r="N4088" s="4"/>
      <c r="U4088" s="69">
        <f t="shared" si="261"/>
        <v>0</v>
      </c>
      <c r="V4088" s="75">
        <f t="shared" si="262"/>
        <v>0</v>
      </c>
      <c r="W4088">
        <f>IFERROR(VLOOKUP($J4089,OSA!$BD:$BD,1,0),0)</f>
        <v>0</v>
      </c>
    </row>
    <row r="4089" spans="10:23" x14ac:dyDescent="0.35">
      <c r="J4089" t="str">
        <f t="shared" si="260"/>
        <v/>
      </c>
      <c r="N4089" s="4"/>
      <c r="U4089" s="69">
        <f t="shared" si="261"/>
        <v>0</v>
      </c>
      <c r="V4089" s="75">
        <f t="shared" si="262"/>
        <v>0</v>
      </c>
      <c r="W4089">
        <f>IFERROR(VLOOKUP($J4090,OSA!$BD:$BD,1,0),0)</f>
        <v>0</v>
      </c>
    </row>
    <row r="4090" spans="10:23" x14ac:dyDescent="0.35">
      <c r="J4090" t="str">
        <f t="shared" si="260"/>
        <v/>
      </c>
      <c r="N4090" s="4"/>
      <c r="U4090" s="69">
        <f t="shared" si="261"/>
        <v>0</v>
      </c>
      <c r="V4090" s="75">
        <f t="shared" si="262"/>
        <v>0</v>
      </c>
      <c r="W4090">
        <f>IFERROR(VLOOKUP($J4091,OSA!$BD:$BD,1,0),0)</f>
        <v>0</v>
      </c>
    </row>
    <row r="4091" spans="10:23" x14ac:dyDescent="0.35">
      <c r="J4091" t="str">
        <f t="shared" si="260"/>
        <v/>
      </c>
      <c r="N4091" s="4"/>
      <c r="U4091" s="69">
        <f t="shared" si="261"/>
        <v>0</v>
      </c>
      <c r="V4091" s="75">
        <f t="shared" si="262"/>
        <v>0</v>
      </c>
      <c r="W4091">
        <f>IFERROR(VLOOKUP($J4092,OSA!$BD:$BD,1,0),0)</f>
        <v>0</v>
      </c>
    </row>
    <row r="4092" spans="10:23" x14ac:dyDescent="0.35">
      <c r="J4092" t="str">
        <f t="shared" si="260"/>
        <v/>
      </c>
      <c r="N4092" s="4"/>
      <c r="U4092" s="69">
        <f t="shared" si="261"/>
        <v>0</v>
      </c>
      <c r="V4092" s="75">
        <f t="shared" si="262"/>
        <v>0</v>
      </c>
      <c r="W4092">
        <f>IFERROR(VLOOKUP($J4093,OSA!$BD:$BD,1,0),0)</f>
        <v>0</v>
      </c>
    </row>
    <row r="4093" spans="10:23" x14ac:dyDescent="0.35">
      <c r="J4093" t="str">
        <f t="shared" si="260"/>
        <v/>
      </c>
      <c r="N4093" s="4"/>
      <c r="U4093" s="69">
        <f t="shared" si="261"/>
        <v>0</v>
      </c>
      <c r="V4093" s="75">
        <f t="shared" si="262"/>
        <v>0</v>
      </c>
      <c r="W4093">
        <f>IFERROR(VLOOKUP($J4094,OSA!$BD:$BD,1,0),0)</f>
        <v>0</v>
      </c>
    </row>
    <row r="4094" spans="10:23" x14ac:dyDescent="0.35">
      <c r="J4094" t="str">
        <f t="shared" si="260"/>
        <v/>
      </c>
      <c r="N4094" s="4"/>
      <c r="U4094" s="69">
        <f t="shared" si="261"/>
        <v>0</v>
      </c>
      <c r="V4094" s="75">
        <f t="shared" si="262"/>
        <v>0</v>
      </c>
      <c r="W4094">
        <f>IFERROR(VLOOKUP($J4095,OSA!$BD:$BD,1,0),0)</f>
        <v>0</v>
      </c>
    </row>
    <row r="4095" spans="10:23" x14ac:dyDescent="0.35">
      <c r="J4095" t="str">
        <f t="shared" si="260"/>
        <v/>
      </c>
      <c r="N4095" s="4"/>
      <c r="U4095" s="69">
        <f t="shared" si="261"/>
        <v>0</v>
      </c>
      <c r="V4095" s="75">
        <f t="shared" si="262"/>
        <v>0</v>
      </c>
      <c r="W4095">
        <f>IFERROR(VLOOKUP($J4096,OSA!$BD:$BD,1,0),0)</f>
        <v>0</v>
      </c>
    </row>
    <row r="4096" spans="10:23" x14ac:dyDescent="0.35">
      <c r="J4096" t="str">
        <f t="shared" si="260"/>
        <v/>
      </c>
      <c r="N4096" s="4"/>
      <c r="U4096" s="69">
        <f t="shared" si="261"/>
        <v>0</v>
      </c>
      <c r="V4096" s="75">
        <f t="shared" si="262"/>
        <v>0</v>
      </c>
      <c r="W4096">
        <f>IFERROR(VLOOKUP($J4097,OSA!$BD:$BD,1,0),0)</f>
        <v>0</v>
      </c>
    </row>
    <row r="4097" spans="10:23" x14ac:dyDescent="0.35">
      <c r="J4097" t="str">
        <f t="shared" si="260"/>
        <v/>
      </c>
      <c r="N4097" s="4"/>
      <c r="U4097" s="69">
        <f t="shared" si="261"/>
        <v>0</v>
      </c>
      <c r="V4097" s="75">
        <f t="shared" si="262"/>
        <v>0</v>
      </c>
      <c r="W4097">
        <f>IFERROR(VLOOKUP($J4098,OSA!$BD:$BD,1,0),0)</f>
        <v>0</v>
      </c>
    </row>
    <row r="4098" spans="10:23" x14ac:dyDescent="0.35">
      <c r="J4098" t="str">
        <f t="shared" si="260"/>
        <v/>
      </c>
      <c r="N4098" s="4"/>
      <c r="U4098" s="69">
        <f t="shared" si="261"/>
        <v>0</v>
      </c>
      <c r="V4098" s="75">
        <f t="shared" si="262"/>
        <v>0</v>
      </c>
      <c r="W4098">
        <f>IFERROR(VLOOKUP($J4099,OSA!$BD:$BD,1,0),0)</f>
        <v>0</v>
      </c>
    </row>
    <row r="4099" spans="10:23" x14ac:dyDescent="0.35">
      <c r="J4099" t="str">
        <f t="shared" si="260"/>
        <v/>
      </c>
      <c r="N4099" s="4"/>
      <c r="U4099" s="69">
        <f t="shared" si="261"/>
        <v>0</v>
      </c>
      <c r="V4099" s="75">
        <f t="shared" si="262"/>
        <v>0</v>
      </c>
      <c r="W4099">
        <f>IFERROR(VLOOKUP($J4100,OSA!$BD:$BD,1,0),0)</f>
        <v>0</v>
      </c>
    </row>
    <row r="4100" spans="10:23" x14ac:dyDescent="0.35">
      <c r="J4100" t="str">
        <f t="shared" si="260"/>
        <v/>
      </c>
      <c r="N4100" s="4"/>
      <c r="U4100" s="69">
        <f t="shared" si="261"/>
        <v>0</v>
      </c>
      <c r="V4100" s="75">
        <f t="shared" si="262"/>
        <v>0</v>
      </c>
      <c r="W4100">
        <f>IFERROR(VLOOKUP($J4101,OSA!$BD:$BD,1,0),0)</f>
        <v>0</v>
      </c>
    </row>
    <row r="4101" spans="10:23" x14ac:dyDescent="0.35">
      <c r="J4101" t="str">
        <f t="shared" si="260"/>
        <v/>
      </c>
      <c r="N4101" s="4"/>
      <c r="U4101" s="69">
        <f t="shared" si="261"/>
        <v>0</v>
      </c>
      <c r="V4101" s="75">
        <f t="shared" si="262"/>
        <v>0</v>
      </c>
      <c r="W4101">
        <f>IFERROR(VLOOKUP($J4102,OSA!$BD:$BD,1,0),0)</f>
        <v>0</v>
      </c>
    </row>
    <row r="4102" spans="10:23" x14ac:dyDescent="0.35">
      <c r="J4102" t="str">
        <f t="shared" si="260"/>
        <v/>
      </c>
      <c r="N4102" s="4"/>
      <c r="U4102" s="69">
        <f t="shared" si="261"/>
        <v>0</v>
      </c>
      <c r="V4102" s="75">
        <f t="shared" si="262"/>
        <v>0</v>
      </c>
      <c r="W4102">
        <f>IFERROR(VLOOKUP($J4103,OSA!$BD:$BD,1,0),0)</f>
        <v>0</v>
      </c>
    </row>
    <row r="4103" spans="10:23" x14ac:dyDescent="0.35">
      <c r="J4103" t="str">
        <f t="shared" si="260"/>
        <v/>
      </c>
      <c r="N4103" s="4"/>
      <c r="U4103" s="69">
        <f t="shared" si="261"/>
        <v>0</v>
      </c>
      <c r="V4103" s="75">
        <f t="shared" si="262"/>
        <v>0</v>
      </c>
      <c r="W4103">
        <f>IFERROR(VLOOKUP($J4104,OSA!$BD:$BD,1,0),0)</f>
        <v>0</v>
      </c>
    </row>
    <row r="4104" spans="10:23" x14ac:dyDescent="0.35">
      <c r="J4104" t="str">
        <f t="shared" si="260"/>
        <v/>
      </c>
      <c r="N4104" s="4"/>
      <c r="U4104" s="69">
        <f t="shared" si="261"/>
        <v>0</v>
      </c>
      <c r="V4104" s="75">
        <f t="shared" si="262"/>
        <v>0</v>
      </c>
      <c r="W4104">
        <f>IFERROR(VLOOKUP($J4105,OSA!$BD:$BD,1,0),0)</f>
        <v>0</v>
      </c>
    </row>
    <row r="4105" spans="10:23" x14ac:dyDescent="0.35">
      <c r="J4105" t="str">
        <f t="shared" si="260"/>
        <v/>
      </c>
      <c r="N4105" s="4"/>
      <c r="U4105" s="69">
        <f t="shared" si="261"/>
        <v>0</v>
      </c>
      <c r="V4105" s="75">
        <f t="shared" si="262"/>
        <v>0</v>
      </c>
      <c r="W4105">
        <f>IFERROR(VLOOKUP($J4106,OSA!$BD:$BD,1,0),0)</f>
        <v>0</v>
      </c>
    </row>
    <row r="4106" spans="10:23" x14ac:dyDescent="0.35">
      <c r="J4106" t="str">
        <f t="shared" si="260"/>
        <v/>
      </c>
      <c r="N4106" s="4"/>
      <c r="U4106" s="69">
        <f t="shared" si="261"/>
        <v>0</v>
      </c>
      <c r="V4106" s="75">
        <f t="shared" si="262"/>
        <v>0</v>
      </c>
      <c r="W4106">
        <f>IFERROR(VLOOKUP($J4107,OSA!$BD:$BD,1,0),0)</f>
        <v>0</v>
      </c>
    </row>
    <row r="4107" spans="10:23" x14ac:dyDescent="0.35">
      <c r="J4107" t="str">
        <f t="shared" si="260"/>
        <v/>
      </c>
      <c r="N4107" s="4"/>
      <c r="U4107" s="69">
        <f t="shared" si="261"/>
        <v>0</v>
      </c>
      <c r="V4107" s="75">
        <f t="shared" si="262"/>
        <v>0</v>
      </c>
      <c r="W4107">
        <f>IFERROR(VLOOKUP($J4108,OSA!$BD:$BD,1,0),0)</f>
        <v>0</v>
      </c>
    </row>
    <row r="4108" spans="10:23" x14ac:dyDescent="0.35">
      <c r="J4108" t="str">
        <f t="shared" ref="J4108:J4171" si="263">K4108&amp;N4108</f>
        <v/>
      </c>
      <c r="N4108" s="4"/>
      <c r="U4108" s="69">
        <f t="shared" si="261"/>
        <v>0</v>
      </c>
      <c r="V4108" s="75">
        <f t="shared" si="262"/>
        <v>0</v>
      </c>
      <c r="W4108">
        <f>IFERROR(VLOOKUP($J4109,OSA!$BD:$BD,1,0),0)</f>
        <v>0</v>
      </c>
    </row>
    <row r="4109" spans="10:23" x14ac:dyDescent="0.35">
      <c r="J4109" t="str">
        <f t="shared" si="263"/>
        <v/>
      </c>
      <c r="N4109" s="4"/>
      <c r="U4109" s="69">
        <f t="shared" si="261"/>
        <v>0</v>
      </c>
      <c r="V4109" s="75">
        <f t="shared" si="262"/>
        <v>0</v>
      </c>
      <c r="W4109">
        <f>IFERROR(VLOOKUP($J4110,OSA!$BD:$BD,1,0),0)</f>
        <v>0</v>
      </c>
    </row>
    <row r="4110" spans="10:23" x14ac:dyDescent="0.35">
      <c r="J4110" t="str">
        <f t="shared" si="263"/>
        <v/>
      </c>
      <c r="N4110" s="4"/>
      <c r="U4110" s="69">
        <f t="shared" ref="U4110:U4173" si="264">SUM(O4110:Q4110)/3</f>
        <v>0</v>
      </c>
      <c r="V4110" s="75">
        <f t="shared" si="262"/>
        <v>0</v>
      </c>
      <c r="W4110">
        <f>IFERROR(VLOOKUP($J4111,OSA!$BD:$BD,1,0),0)</f>
        <v>0</v>
      </c>
    </row>
    <row r="4111" spans="10:23" x14ac:dyDescent="0.35">
      <c r="J4111" t="str">
        <f t="shared" si="263"/>
        <v/>
      </c>
      <c r="N4111" s="4"/>
      <c r="U4111" s="69">
        <f t="shared" si="264"/>
        <v>0</v>
      </c>
      <c r="V4111" s="75">
        <f t="shared" si="262"/>
        <v>0</v>
      </c>
      <c r="W4111">
        <f>IFERROR(VLOOKUP($J4112,OSA!$BD:$BD,1,0),0)</f>
        <v>0</v>
      </c>
    </row>
    <row r="4112" spans="10:23" x14ac:dyDescent="0.35">
      <c r="J4112" t="str">
        <f t="shared" si="263"/>
        <v/>
      </c>
      <c r="N4112" s="4"/>
      <c r="U4112" s="69">
        <f t="shared" si="264"/>
        <v>0</v>
      </c>
      <c r="V4112" s="75">
        <f t="shared" si="262"/>
        <v>0</v>
      </c>
      <c r="W4112">
        <f>IFERROR(VLOOKUP($J4113,OSA!$BD:$BD,1,0),0)</f>
        <v>0</v>
      </c>
    </row>
    <row r="4113" spans="10:23" x14ac:dyDescent="0.35">
      <c r="J4113" t="str">
        <f t="shared" si="263"/>
        <v/>
      </c>
      <c r="N4113" s="4"/>
      <c r="U4113" s="69">
        <f t="shared" si="264"/>
        <v>0</v>
      </c>
      <c r="V4113" s="75">
        <f t="shared" si="262"/>
        <v>0</v>
      </c>
      <c r="W4113">
        <f>IFERROR(VLOOKUP($J4114,OSA!$BD:$BD,1,0),0)</f>
        <v>0</v>
      </c>
    </row>
    <row r="4114" spans="10:23" x14ac:dyDescent="0.35">
      <c r="J4114" t="str">
        <f t="shared" si="263"/>
        <v/>
      </c>
      <c r="N4114" s="4"/>
      <c r="U4114" s="69">
        <f t="shared" si="264"/>
        <v>0</v>
      </c>
      <c r="V4114" s="75">
        <f t="shared" si="262"/>
        <v>0</v>
      </c>
      <c r="W4114">
        <f>IFERROR(VLOOKUP($J4115,OSA!$BD:$BD,1,0),0)</f>
        <v>0</v>
      </c>
    </row>
    <row r="4115" spans="10:23" x14ac:dyDescent="0.35">
      <c r="J4115" t="str">
        <f t="shared" si="263"/>
        <v/>
      </c>
      <c r="N4115" s="4"/>
      <c r="U4115" s="69">
        <f t="shared" si="264"/>
        <v>0</v>
      </c>
      <c r="V4115" s="75">
        <f t="shared" si="262"/>
        <v>0</v>
      </c>
      <c r="W4115">
        <f>IFERROR(VLOOKUP($J4116,OSA!$BD:$BD,1,0),0)</f>
        <v>0</v>
      </c>
    </row>
    <row r="4116" spans="10:23" x14ac:dyDescent="0.35">
      <c r="J4116" t="str">
        <f t="shared" si="263"/>
        <v/>
      </c>
      <c r="N4116" s="4"/>
      <c r="U4116" s="69">
        <f t="shared" si="264"/>
        <v>0</v>
      </c>
      <c r="V4116" s="75">
        <f t="shared" si="262"/>
        <v>0</v>
      </c>
      <c r="W4116">
        <f>IFERROR(VLOOKUP($J4117,OSA!$BD:$BD,1,0),0)</f>
        <v>0</v>
      </c>
    </row>
    <row r="4117" spans="10:23" x14ac:dyDescent="0.35">
      <c r="J4117" t="str">
        <f t="shared" si="263"/>
        <v/>
      </c>
      <c r="N4117" s="4"/>
      <c r="U4117" s="69">
        <f t="shared" si="264"/>
        <v>0</v>
      </c>
      <c r="V4117" s="75">
        <f t="shared" si="262"/>
        <v>0</v>
      </c>
      <c r="W4117">
        <f>IFERROR(VLOOKUP($J4118,OSA!$BD:$BD,1,0),0)</f>
        <v>0</v>
      </c>
    </row>
    <row r="4118" spans="10:23" x14ac:dyDescent="0.35">
      <c r="J4118" t="str">
        <f t="shared" si="263"/>
        <v/>
      </c>
      <c r="N4118" s="4"/>
      <c r="U4118" s="69">
        <f t="shared" si="264"/>
        <v>0</v>
      </c>
      <c r="V4118" s="75">
        <f t="shared" si="262"/>
        <v>0</v>
      </c>
      <c r="W4118">
        <f>IFERROR(VLOOKUP($J4119,OSA!$BD:$BD,1,0),0)</f>
        <v>0</v>
      </c>
    </row>
    <row r="4119" spans="10:23" x14ac:dyDescent="0.35">
      <c r="J4119" t="str">
        <f t="shared" si="263"/>
        <v/>
      </c>
      <c r="N4119" s="4"/>
      <c r="U4119" s="69">
        <f t="shared" si="264"/>
        <v>0</v>
      </c>
      <c r="V4119" s="75">
        <f t="shared" si="262"/>
        <v>0</v>
      </c>
      <c r="W4119">
        <f>IFERROR(VLOOKUP($J4120,OSA!$BD:$BD,1,0),0)</f>
        <v>0</v>
      </c>
    </row>
    <row r="4120" spans="10:23" x14ac:dyDescent="0.35">
      <c r="J4120" t="str">
        <f t="shared" si="263"/>
        <v/>
      </c>
      <c r="N4120" s="4"/>
      <c r="U4120" s="69">
        <f t="shared" si="264"/>
        <v>0</v>
      </c>
      <c r="V4120" s="75">
        <f t="shared" si="262"/>
        <v>0</v>
      </c>
      <c r="W4120">
        <f>IFERROR(VLOOKUP($J4121,OSA!$BD:$BD,1,0),0)</f>
        <v>0</v>
      </c>
    </row>
    <row r="4121" spans="10:23" x14ac:dyDescent="0.35">
      <c r="J4121" t="str">
        <f t="shared" si="263"/>
        <v/>
      </c>
      <c r="N4121" s="4"/>
      <c r="U4121" s="69">
        <f t="shared" si="264"/>
        <v>0</v>
      </c>
      <c r="V4121" s="75">
        <f t="shared" si="262"/>
        <v>0</v>
      </c>
      <c r="W4121">
        <f>IFERROR(VLOOKUP($J4122,OSA!$BD:$BD,1,0),0)</f>
        <v>0</v>
      </c>
    </row>
    <row r="4122" spans="10:23" x14ac:dyDescent="0.35">
      <c r="J4122" t="str">
        <f t="shared" si="263"/>
        <v/>
      </c>
      <c r="N4122" s="4"/>
      <c r="U4122" s="69">
        <f t="shared" si="264"/>
        <v>0</v>
      </c>
      <c r="V4122" s="75">
        <f t="shared" si="262"/>
        <v>0</v>
      </c>
      <c r="W4122">
        <f>IFERROR(VLOOKUP($J4123,OSA!$BD:$BD,1,0),0)</f>
        <v>0</v>
      </c>
    </row>
    <row r="4123" spans="10:23" x14ac:dyDescent="0.35">
      <c r="J4123" t="str">
        <f t="shared" si="263"/>
        <v/>
      </c>
      <c r="N4123" s="4"/>
      <c r="U4123" s="69">
        <f t="shared" si="264"/>
        <v>0</v>
      </c>
      <c r="V4123" s="75">
        <f t="shared" si="262"/>
        <v>0</v>
      </c>
      <c r="W4123">
        <f>IFERROR(VLOOKUP($J4124,OSA!$BD:$BD,1,0),0)</f>
        <v>0</v>
      </c>
    </row>
    <row r="4124" spans="10:23" x14ac:dyDescent="0.35">
      <c r="J4124" t="str">
        <f t="shared" si="263"/>
        <v/>
      </c>
      <c r="N4124" s="4"/>
      <c r="U4124" s="69">
        <f t="shared" si="264"/>
        <v>0</v>
      </c>
      <c r="V4124" s="75">
        <f t="shared" si="262"/>
        <v>0</v>
      </c>
      <c r="W4124">
        <f>IFERROR(VLOOKUP($J4125,OSA!$BD:$BD,1,0),0)</f>
        <v>0</v>
      </c>
    </row>
    <row r="4125" spans="10:23" x14ac:dyDescent="0.35">
      <c r="J4125" t="str">
        <f t="shared" si="263"/>
        <v/>
      </c>
      <c r="N4125" s="4"/>
      <c r="U4125" s="69">
        <f t="shared" si="264"/>
        <v>0</v>
      </c>
      <c r="V4125" s="75">
        <f t="shared" si="262"/>
        <v>0</v>
      </c>
      <c r="W4125">
        <f>IFERROR(VLOOKUP($J4126,OSA!$BD:$BD,1,0),0)</f>
        <v>0</v>
      </c>
    </row>
    <row r="4126" spans="10:23" x14ac:dyDescent="0.35">
      <c r="J4126" t="str">
        <f t="shared" si="263"/>
        <v/>
      </c>
      <c r="N4126" s="4"/>
      <c r="U4126" s="69">
        <f t="shared" si="264"/>
        <v>0</v>
      </c>
      <c r="V4126" s="75">
        <f t="shared" si="262"/>
        <v>0</v>
      </c>
      <c r="W4126">
        <f>IFERROR(VLOOKUP($J4127,OSA!$BD:$BD,1,0),0)</f>
        <v>0</v>
      </c>
    </row>
    <row r="4127" spans="10:23" x14ac:dyDescent="0.35">
      <c r="J4127" t="str">
        <f t="shared" si="263"/>
        <v/>
      </c>
      <c r="N4127" s="4"/>
      <c r="U4127" s="69">
        <f t="shared" si="264"/>
        <v>0</v>
      </c>
      <c r="V4127" s="75">
        <f t="shared" si="262"/>
        <v>0</v>
      </c>
      <c r="W4127">
        <f>IFERROR(VLOOKUP($J4128,OSA!$BD:$BD,1,0),0)</f>
        <v>0</v>
      </c>
    </row>
    <row r="4128" spans="10:23" x14ac:dyDescent="0.35">
      <c r="J4128" t="str">
        <f t="shared" si="263"/>
        <v/>
      </c>
      <c r="N4128" s="4"/>
      <c r="U4128" s="69">
        <f t="shared" si="264"/>
        <v>0</v>
      </c>
      <c r="V4128" s="75">
        <f t="shared" si="262"/>
        <v>0</v>
      </c>
      <c r="W4128">
        <f>IFERROR(VLOOKUP($J4129,OSA!$BD:$BD,1,0),0)</f>
        <v>0</v>
      </c>
    </row>
    <row r="4129" spans="10:23" x14ac:dyDescent="0.35">
      <c r="J4129" t="str">
        <f t="shared" si="263"/>
        <v/>
      </c>
      <c r="N4129" s="4"/>
      <c r="U4129" s="69">
        <f t="shared" si="264"/>
        <v>0</v>
      </c>
      <c r="V4129" s="75">
        <f t="shared" si="262"/>
        <v>0</v>
      </c>
      <c r="W4129">
        <f>IFERROR(VLOOKUP($J4130,OSA!$BD:$BD,1,0),0)</f>
        <v>0</v>
      </c>
    </row>
    <row r="4130" spans="10:23" x14ac:dyDescent="0.35">
      <c r="J4130" t="str">
        <f t="shared" si="263"/>
        <v/>
      </c>
      <c r="N4130" s="4"/>
      <c r="U4130" s="69">
        <f t="shared" si="264"/>
        <v>0</v>
      </c>
      <c r="V4130" s="75">
        <f t="shared" si="262"/>
        <v>0</v>
      </c>
      <c r="W4130">
        <f>IFERROR(VLOOKUP($J4131,OSA!$BD:$BD,1,0),0)</f>
        <v>0</v>
      </c>
    </row>
    <row r="4131" spans="10:23" x14ac:dyDescent="0.35">
      <c r="J4131" t="str">
        <f t="shared" si="263"/>
        <v/>
      </c>
      <c r="N4131" s="4"/>
      <c r="U4131" s="69">
        <f t="shared" si="264"/>
        <v>0</v>
      </c>
      <c r="V4131" s="75">
        <f t="shared" si="262"/>
        <v>0</v>
      </c>
      <c r="W4131">
        <f>IFERROR(VLOOKUP($J4132,OSA!$BD:$BD,1,0),0)</f>
        <v>0</v>
      </c>
    </row>
    <row r="4132" spans="10:23" x14ac:dyDescent="0.35">
      <c r="J4132" t="str">
        <f t="shared" si="263"/>
        <v/>
      </c>
      <c r="N4132" s="4"/>
      <c r="U4132" s="69">
        <f t="shared" si="264"/>
        <v>0</v>
      </c>
      <c r="V4132" s="75">
        <f t="shared" si="262"/>
        <v>0</v>
      </c>
      <c r="W4132">
        <f>IFERROR(VLOOKUP($J4133,OSA!$BD:$BD,1,0),0)</f>
        <v>0</v>
      </c>
    </row>
    <row r="4133" spans="10:23" x14ac:dyDescent="0.35">
      <c r="J4133" t="str">
        <f t="shared" si="263"/>
        <v/>
      </c>
      <c r="N4133" s="4"/>
      <c r="U4133" s="69">
        <f t="shared" si="264"/>
        <v>0</v>
      </c>
      <c r="V4133" s="75">
        <f t="shared" si="262"/>
        <v>0</v>
      </c>
      <c r="W4133">
        <f>IFERROR(VLOOKUP($J4134,OSA!$BD:$BD,1,0),0)</f>
        <v>0</v>
      </c>
    </row>
    <row r="4134" spans="10:23" x14ac:dyDescent="0.35">
      <c r="J4134" t="str">
        <f t="shared" si="263"/>
        <v/>
      </c>
      <c r="N4134" s="4"/>
      <c r="U4134" s="69">
        <f t="shared" si="264"/>
        <v>0</v>
      </c>
      <c r="V4134" s="75">
        <f t="shared" si="262"/>
        <v>0</v>
      </c>
      <c r="W4134">
        <f>IFERROR(VLOOKUP($J4135,OSA!$BD:$BD,1,0),0)</f>
        <v>0</v>
      </c>
    </row>
    <row r="4135" spans="10:23" x14ac:dyDescent="0.35">
      <c r="J4135" t="str">
        <f t="shared" si="263"/>
        <v/>
      </c>
      <c r="N4135" s="4"/>
      <c r="U4135" s="69">
        <f t="shared" si="264"/>
        <v>0</v>
      </c>
      <c r="V4135" s="75">
        <f t="shared" ref="V4135:V4198" si="265">SUM(R4135:T4135)/3</f>
        <v>0</v>
      </c>
      <c r="W4135">
        <f>IFERROR(VLOOKUP($J4136,OSA!$BD:$BD,1,0),0)</f>
        <v>0</v>
      </c>
    </row>
    <row r="4136" spans="10:23" x14ac:dyDescent="0.35">
      <c r="J4136" t="str">
        <f t="shared" si="263"/>
        <v/>
      </c>
      <c r="N4136" s="4"/>
      <c r="U4136" s="69">
        <f t="shared" si="264"/>
        <v>0</v>
      </c>
      <c r="V4136" s="75">
        <f t="shared" si="265"/>
        <v>0</v>
      </c>
      <c r="W4136">
        <f>IFERROR(VLOOKUP($J4137,OSA!$BD:$BD,1,0),0)</f>
        <v>0</v>
      </c>
    </row>
    <row r="4137" spans="10:23" x14ac:dyDescent="0.35">
      <c r="J4137" t="str">
        <f t="shared" si="263"/>
        <v/>
      </c>
      <c r="N4137" s="4"/>
      <c r="U4137" s="69">
        <f t="shared" si="264"/>
        <v>0</v>
      </c>
      <c r="V4137" s="75">
        <f t="shared" si="265"/>
        <v>0</v>
      </c>
      <c r="W4137">
        <f>IFERROR(VLOOKUP($J4138,OSA!$BD:$BD,1,0),0)</f>
        <v>0</v>
      </c>
    </row>
    <row r="4138" spans="10:23" x14ac:dyDescent="0.35">
      <c r="J4138" t="str">
        <f t="shared" si="263"/>
        <v/>
      </c>
      <c r="N4138" s="4"/>
      <c r="U4138" s="69">
        <f t="shared" si="264"/>
        <v>0</v>
      </c>
      <c r="V4138" s="75">
        <f t="shared" si="265"/>
        <v>0</v>
      </c>
      <c r="W4138">
        <f>IFERROR(VLOOKUP($J4139,OSA!$BD:$BD,1,0),0)</f>
        <v>0</v>
      </c>
    </row>
    <row r="4139" spans="10:23" x14ac:dyDescent="0.35">
      <c r="J4139" t="str">
        <f t="shared" si="263"/>
        <v/>
      </c>
      <c r="N4139" s="4"/>
      <c r="U4139" s="69">
        <f t="shared" si="264"/>
        <v>0</v>
      </c>
      <c r="V4139" s="75">
        <f t="shared" si="265"/>
        <v>0</v>
      </c>
      <c r="W4139">
        <f>IFERROR(VLOOKUP($J4140,OSA!$BD:$BD,1,0),0)</f>
        <v>0</v>
      </c>
    </row>
    <row r="4140" spans="10:23" x14ac:dyDescent="0.35">
      <c r="J4140" t="str">
        <f t="shared" si="263"/>
        <v/>
      </c>
      <c r="N4140" s="4"/>
      <c r="U4140" s="69">
        <f t="shared" si="264"/>
        <v>0</v>
      </c>
      <c r="V4140" s="75">
        <f t="shared" si="265"/>
        <v>0</v>
      </c>
      <c r="W4140">
        <f>IFERROR(VLOOKUP($J4141,OSA!$BD:$BD,1,0),0)</f>
        <v>0</v>
      </c>
    </row>
    <row r="4141" spans="10:23" x14ac:dyDescent="0.35">
      <c r="J4141" t="str">
        <f t="shared" si="263"/>
        <v/>
      </c>
      <c r="N4141" s="4"/>
      <c r="U4141" s="69">
        <f t="shared" si="264"/>
        <v>0</v>
      </c>
      <c r="V4141" s="75">
        <f t="shared" si="265"/>
        <v>0</v>
      </c>
      <c r="W4141">
        <f>IFERROR(VLOOKUP($J4142,OSA!$BD:$BD,1,0),0)</f>
        <v>0</v>
      </c>
    </row>
    <row r="4142" spans="10:23" x14ac:dyDescent="0.35">
      <c r="J4142" t="str">
        <f t="shared" si="263"/>
        <v/>
      </c>
      <c r="N4142" s="4"/>
      <c r="U4142" s="69">
        <f t="shared" si="264"/>
        <v>0</v>
      </c>
      <c r="V4142" s="75">
        <f t="shared" si="265"/>
        <v>0</v>
      </c>
      <c r="W4142">
        <f>IFERROR(VLOOKUP($J4143,OSA!$BD:$BD,1,0),0)</f>
        <v>0</v>
      </c>
    </row>
    <row r="4143" spans="10:23" x14ac:dyDescent="0.35">
      <c r="J4143" t="str">
        <f t="shared" si="263"/>
        <v/>
      </c>
      <c r="N4143" s="4"/>
      <c r="U4143" s="69">
        <f t="shared" si="264"/>
        <v>0</v>
      </c>
      <c r="V4143" s="75">
        <f t="shared" si="265"/>
        <v>0</v>
      </c>
      <c r="W4143">
        <f>IFERROR(VLOOKUP($J4144,OSA!$BD:$BD,1,0),0)</f>
        <v>0</v>
      </c>
    </row>
    <row r="4144" spans="10:23" x14ac:dyDescent="0.35">
      <c r="J4144" t="str">
        <f t="shared" si="263"/>
        <v/>
      </c>
      <c r="N4144" s="4"/>
      <c r="U4144" s="69">
        <f t="shared" si="264"/>
        <v>0</v>
      </c>
      <c r="V4144" s="75">
        <f t="shared" si="265"/>
        <v>0</v>
      </c>
      <c r="W4144">
        <f>IFERROR(VLOOKUP($J4145,OSA!$BD:$BD,1,0),0)</f>
        <v>0</v>
      </c>
    </row>
    <row r="4145" spans="10:23" x14ac:dyDescent="0.35">
      <c r="J4145" t="str">
        <f t="shared" si="263"/>
        <v/>
      </c>
      <c r="N4145" s="4"/>
      <c r="U4145" s="69">
        <f t="shared" si="264"/>
        <v>0</v>
      </c>
      <c r="V4145" s="75">
        <f t="shared" si="265"/>
        <v>0</v>
      </c>
      <c r="W4145">
        <f>IFERROR(VLOOKUP($J4146,OSA!$BD:$BD,1,0),0)</f>
        <v>0</v>
      </c>
    </row>
    <row r="4146" spans="10:23" x14ac:dyDescent="0.35">
      <c r="J4146" t="str">
        <f t="shared" si="263"/>
        <v/>
      </c>
      <c r="N4146" s="4"/>
      <c r="U4146" s="69">
        <f t="shared" si="264"/>
        <v>0</v>
      </c>
      <c r="V4146" s="75">
        <f t="shared" si="265"/>
        <v>0</v>
      </c>
      <c r="W4146">
        <f>IFERROR(VLOOKUP($J4147,OSA!$BD:$BD,1,0),0)</f>
        <v>0</v>
      </c>
    </row>
    <row r="4147" spans="10:23" x14ac:dyDescent="0.35">
      <c r="J4147" t="str">
        <f t="shared" si="263"/>
        <v/>
      </c>
      <c r="N4147" s="4"/>
      <c r="U4147" s="69">
        <f t="shared" si="264"/>
        <v>0</v>
      </c>
      <c r="V4147" s="75">
        <f t="shared" si="265"/>
        <v>0</v>
      </c>
      <c r="W4147">
        <f>IFERROR(VLOOKUP($J4148,OSA!$BD:$BD,1,0),0)</f>
        <v>0</v>
      </c>
    </row>
    <row r="4148" spans="10:23" x14ac:dyDescent="0.35">
      <c r="J4148" t="str">
        <f t="shared" si="263"/>
        <v/>
      </c>
      <c r="N4148" s="4"/>
      <c r="U4148" s="69">
        <f t="shared" si="264"/>
        <v>0</v>
      </c>
      <c r="V4148" s="75">
        <f t="shared" si="265"/>
        <v>0</v>
      </c>
      <c r="W4148">
        <f>IFERROR(VLOOKUP($J4149,OSA!$BD:$BD,1,0),0)</f>
        <v>0</v>
      </c>
    </row>
    <row r="4149" spans="10:23" x14ac:dyDescent="0.35">
      <c r="J4149" t="str">
        <f t="shared" si="263"/>
        <v/>
      </c>
      <c r="N4149" s="4"/>
      <c r="U4149" s="69">
        <f t="shared" si="264"/>
        <v>0</v>
      </c>
      <c r="V4149" s="75">
        <f t="shared" si="265"/>
        <v>0</v>
      </c>
      <c r="W4149">
        <f>IFERROR(VLOOKUP($J4150,OSA!$BD:$BD,1,0),0)</f>
        <v>0</v>
      </c>
    </row>
    <row r="4150" spans="10:23" x14ac:dyDescent="0.35">
      <c r="J4150" t="str">
        <f t="shared" si="263"/>
        <v/>
      </c>
      <c r="N4150" s="4"/>
      <c r="U4150" s="69">
        <f t="shared" si="264"/>
        <v>0</v>
      </c>
      <c r="V4150" s="75">
        <f t="shared" si="265"/>
        <v>0</v>
      </c>
      <c r="W4150">
        <f>IFERROR(VLOOKUP($J4151,OSA!$BD:$BD,1,0),0)</f>
        <v>0</v>
      </c>
    </row>
    <row r="4151" spans="10:23" x14ac:dyDescent="0.35">
      <c r="J4151" t="str">
        <f t="shared" si="263"/>
        <v/>
      </c>
      <c r="N4151" s="4"/>
      <c r="U4151" s="69">
        <f t="shared" si="264"/>
        <v>0</v>
      </c>
      <c r="V4151" s="75">
        <f t="shared" si="265"/>
        <v>0</v>
      </c>
      <c r="W4151">
        <f>IFERROR(VLOOKUP($J4152,OSA!$BD:$BD,1,0),0)</f>
        <v>0</v>
      </c>
    </row>
    <row r="4152" spans="10:23" x14ac:dyDescent="0.35">
      <c r="J4152" t="str">
        <f t="shared" si="263"/>
        <v/>
      </c>
      <c r="N4152" s="4"/>
      <c r="U4152" s="69">
        <f t="shared" si="264"/>
        <v>0</v>
      </c>
      <c r="V4152" s="75">
        <f t="shared" si="265"/>
        <v>0</v>
      </c>
      <c r="W4152">
        <f>IFERROR(VLOOKUP($J4153,OSA!$BD:$BD,1,0),0)</f>
        <v>0</v>
      </c>
    </row>
    <row r="4153" spans="10:23" x14ac:dyDescent="0.35">
      <c r="J4153" t="str">
        <f t="shared" si="263"/>
        <v/>
      </c>
      <c r="N4153" s="4"/>
      <c r="U4153" s="69">
        <f t="shared" si="264"/>
        <v>0</v>
      </c>
      <c r="V4153" s="75">
        <f t="shared" si="265"/>
        <v>0</v>
      </c>
      <c r="W4153">
        <f>IFERROR(VLOOKUP($J4154,OSA!$BD:$BD,1,0),0)</f>
        <v>0</v>
      </c>
    </row>
    <row r="4154" spans="10:23" x14ac:dyDescent="0.35">
      <c r="J4154" t="str">
        <f t="shared" si="263"/>
        <v/>
      </c>
      <c r="N4154" s="4"/>
      <c r="U4154" s="69">
        <f t="shared" si="264"/>
        <v>0</v>
      </c>
      <c r="V4154" s="75">
        <f t="shared" si="265"/>
        <v>0</v>
      </c>
      <c r="W4154">
        <f>IFERROR(VLOOKUP($J4155,OSA!$BD:$BD,1,0),0)</f>
        <v>0</v>
      </c>
    </row>
    <row r="4155" spans="10:23" x14ac:dyDescent="0.35">
      <c r="J4155" t="str">
        <f t="shared" si="263"/>
        <v/>
      </c>
      <c r="N4155" s="4"/>
      <c r="U4155" s="69">
        <f t="shared" si="264"/>
        <v>0</v>
      </c>
      <c r="V4155" s="75">
        <f t="shared" si="265"/>
        <v>0</v>
      </c>
      <c r="W4155">
        <f>IFERROR(VLOOKUP($J4156,OSA!$BD:$BD,1,0),0)</f>
        <v>0</v>
      </c>
    </row>
    <row r="4156" spans="10:23" x14ac:dyDescent="0.35">
      <c r="J4156" t="str">
        <f t="shared" si="263"/>
        <v/>
      </c>
      <c r="N4156" s="4"/>
      <c r="U4156" s="69">
        <f t="shared" si="264"/>
        <v>0</v>
      </c>
      <c r="V4156" s="75">
        <f t="shared" si="265"/>
        <v>0</v>
      </c>
      <c r="W4156">
        <f>IFERROR(VLOOKUP($J4157,OSA!$BD:$BD,1,0),0)</f>
        <v>0</v>
      </c>
    </row>
    <row r="4157" spans="10:23" x14ac:dyDescent="0.35">
      <c r="J4157" t="str">
        <f t="shared" si="263"/>
        <v/>
      </c>
      <c r="N4157" s="4"/>
      <c r="U4157" s="69">
        <f t="shared" si="264"/>
        <v>0</v>
      </c>
      <c r="V4157" s="75">
        <f t="shared" si="265"/>
        <v>0</v>
      </c>
      <c r="W4157">
        <f>IFERROR(VLOOKUP($J4158,OSA!$BD:$BD,1,0),0)</f>
        <v>0</v>
      </c>
    </row>
    <row r="4158" spans="10:23" x14ac:dyDescent="0.35">
      <c r="J4158" t="str">
        <f t="shared" si="263"/>
        <v/>
      </c>
      <c r="N4158" s="4"/>
      <c r="U4158" s="69">
        <f t="shared" si="264"/>
        <v>0</v>
      </c>
      <c r="V4158" s="75">
        <f t="shared" si="265"/>
        <v>0</v>
      </c>
      <c r="W4158">
        <f>IFERROR(VLOOKUP($J4159,OSA!$BD:$BD,1,0),0)</f>
        <v>0</v>
      </c>
    </row>
    <row r="4159" spans="10:23" x14ac:dyDescent="0.35">
      <c r="J4159" t="str">
        <f t="shared" si="263"/>
        <v/>
      </c>
      <c r="N4159" s="4"/>
      <c r="U4159" s="69">
        <f t="shared" si="264"/>
        <v>0</v>
      </c>
      <c r="V4159" s="75">
        <f t="shared" si="265"/>
        <v>0</v>
      </c>
      <c r="W4159">
        <f>IFERROR(VLOOKUP($J4160,OSA!$BD:$BD,1,0),0)</f>
        <v>0</v>
      </c>
    </row>
    <row r="4160" spans="10:23" x14ac:dyDescent="0.35">
      <c r="J4160" t="str">
        <f t="shared" si="263"/>
        <v/>
      </c>
      <c r="N4160" s="4"/>
      <c r="U4160" s="69">
        <f t="shared" si="264"/>
        <v>0</v>
      </c>
      <c r="V4160" s="75">
        <f t="shared" si="265"/>
        <v>0</v>
      </c>
      <c r="W4160">
        <f>IFERROR(VLOOKUP($J4161,OSA!$BD:$BD,1,0),0)</f>
        <v>0</v>
      </c>
    </row>
    <row r="4161" spans="10:23" x14ac:dyDescent="0.35">
      <c r="J4161" t="str">
        <f t="shared" si="263"/>
        <v/>
      </c>
      <c r="N4161" s="4"/>
      <c r="U4161" s="69">
        <f t="shared" si="264"/>
        <v>0</v>
      </c>
      <c r="V4161" s="75">
        <f t="shared" si="265"/>
        <v>0</v>
      </c>
      <c r="W4161">
        <f>IFERROR(VLOOKUP($J4162,OSA!$BD:$BD,1,0),0)</f>
        <v>0</v>
      </c>
    </row>
    <row r="4162" spans="10:23" x14ac:dyDescent="0.35">
      <c r="J4162" t="str">
        <f t="shared" si="263"/>
        <v/>
      </c>
      <c r="N4162" s="4"/>
      <c r="U4162" s="69">
        <f t="shared" si="264"/>
        <v>0</v>
      </c>
      <c r="V4162" s="75">
        <f t="shared" si="265"/>
        <v>0</v>
      </c>
      <c r="W4162">
        <f>IFERROR(VLOOKUP($J4163,OSA!$BD:$BD,1,0),0)</f>
        <v>0</v>
      </c>
    </row>
    <row r="4163" spans="10:23" x14ac:dyDescent="0.35">
      <c r="J4163" t="str">
        <f t="shared" si="263"/>
        <v/>
      </c>
      <c r="N4163" s="4"/>
      <c r="U4163" s="69">
        <f t="shared" si="264"/>
        <v>0</v>
      </c>
      <c r="V4163" s="75">
        <f t="shared" si="265"/>
        <v>0</v>
      </c>
      <c r="W4163">
        <f>IFERROR(VLOOKUP($J4164,OSA!$BD:$BD,1,0),0)</f>
        <v>0</v>
      </c>
    </row>
    <row r="4164" spans="10:23" x14ac:dyDescent="0.35">
      <c r="J4164" t="str">
        <f t="shared" si="263"/>
        <v/>
      </c>
      <c r="N4164" s="4"/>
      <c r="U4164" s="69">
        <f t="shared" si="264"/>
        <v>0</v>
      </c>
      <c r="V4164" s="75">
        <f t="shared" si="265"/>
        <v>0</v>
      </c>
      <c r="W4164">
        <f>IFERROR(VLOOKUP($J4165,OSA!$BD:$BD,1,0),0)</f>
        <v>0</v>
      </c>
    </row>
    <row r="4165" spans="10:23" x14ac:dyDescent="0.35">
      <c r="J4165" t="str">
        <f t="shared" si="263"/>
        <v/>
      </c>
      <c r="N4165" s="4"/>
      <c r="U4165" s="69">
        <f t="shared" si="264"/>
        <v>0</v>
      </c>
      <c r="V4165" s="75">
        <f t="shared" si="265"/>
        <v>0</v>
      </c>
      <c r="W4165">
        <f>IFERROR(VLOOKUP($J4166,OSA!$BD:$BD,1,0),0)</f>
        <v>0</v>
      </c>
    </row>
    <row r="4166" spans="10:23" x14ac:dyDescent="0.35">
      <c r="J4166" t="str">
        <f t="shared" si="263"/>
        <v/>
      </c>
      <c r="N4166" s="4"/>
      <c r="U4166" s="69">
        <f t="shared" si="264"/>
        <v>0</v>
      </c>
      <c r="V4166" s="75">
        <f t="shared" si="265"/>
        <v>0</v>
      </c>
      <c r="W4166">
        <f>IFERROR(VLOOKUP($J4167,OSA!$BD:$BD,1,0),0)</f>
        <v>0</v>
      </c>
    </row>
    <row r="4167" spans="10:23" x14ac:dyDescent="0.35">
      <c r="J4167" t="str">
        <f t="shared" si="263"/>
        <v/>
      </c>
      <c r="N4167" s="4"/>
      <c r="U4167" s="69">
        <f t="shared" si="264"/>
        <v>0</v>
      </c>
      <c r="V4167" s="75">
        <f t="shared" si="265"/>
        <v>0</v>
      </c>
      <c r="W4167">
        <f>IFERROR(VLOOKUP($J4168,OSA!$BD:$BD,1,0),0)</f>
        <v>0</v>
      </c>
    </row>
    <row r="4168" spans="10:23" x14ac:dyDescent="0.35">
      <c r="J4168" t="str">
        <f t="shared" si="263"/>
        <v/>
      </c>
      <c r="N4168" s="4"/>
      <c r="U4168" s="69">
        <f t="shared" si="264"/>
        <v>0</v>
      </c>
      <c r="V4168" s="75">
        <f t="shared" si="265"/>
        <v>0</v>
      </c>
      <c r="W4168">
        <f>IFERROR(VLOOKUP($J4169,OSA!$BD:$BD,1,0),0)</f>
        <v>0</v>
      </c>
    </row>
    <row r="4169" spans="10:23" x14ac:dyDescent="0.35">
      <c r="J4169" t="str">
        <f t="shared" si="263"/>
        <v/>
      </c>
      <c r="N4169" s="4"/>
      <c r="U4169" s="69">
        <f t="shared" si="264"/>
        <v>0</v>
      </c>
      <c r="V4169" s="75">
        <f t="shared" si="265"/>
        <v>0</v>
      </c>
      <c r="W4169">
        <f>IFERROR(VLOOKUP($J4170,OSA!$BD:$BD,1,0),0)</f>
        <v>0</v>
      </c>
    </row>
    <row r="4170" spans="10:23" x14ac:dyDescent="0.35">
      <c r="J4170" t="str">
        <f t="shared" si="263"/>
        <v/>
      </c>
      <c r="N4170" s="4"/>
      <c r="U4170" s="69">
        <f t="shared" si="264"/>
        <v>0</v>
      </c>
      <c r="V4170" s="75">
        <f t="shared" si="265"/>
        <v>0</v>
      </c>
      <c r="W4170">
        <f>IFERROR(VLOOKUP($J4171,OSA!$BD:$BD,1,0),0)</f>
        <v>0</v>
      </c>
    </row>
    <row r="4171" spans="10:23" x14ac:dyDescent="0.35">
      <c r="J4171" t="str">
        <f t="shared" si="263"/>
        <v/>
      </c>
      <c r="N4171" s="4"/>
      <c r="U4171" s="69">
        <f t="shared" si="264"/>
        <v>0</v>
      </c>
      <c r="V4171" s="75">
        <f t="shared" si="265"/>
        <v>0</v>
      </c>
      <c r="W4171">
        <f>IFERROR(VLOOKUP($J4172,OSA!$BD:$BD,1,0),0)</f>
        <v>0</v>
      </c>
    </row>
    <row r="4172" spans="10:23" x14ac:dyDescent="0.35">
      <c r="J4172" t="str">
        <f t="shared" ref="J4172:J4235" si="266">K4172&amp;N4172</f>
        <v/>
      </c>
      <c r="N4172" s="4"/>
      <c r="U4172" s="69">
        <f t="shared" si="264"/>
        <v>0</v>
      </c>
      <c r="V4172" s="75">
        <f t="shared" si="265"/>
        <v>0</v>
      </c>
      <c r="W4172">
        <f>IFERROR(VLOOKUP($J4173,OSA!$BD:$BD,1,0),0)</f>
        <v>0</v>
      </c>
    </row>
    <row r="4173" spans="10:23" x14ac:dyDescent="0.35">
      <c r="J4173" t="str">
        <f t="shared" si="266"/>
        <v/>
      </c>
      <c r="N4173" s="4"/>
      <c r="U4173" s="69">
        <f t="shared" si="264"/>
        <v>0</v>
      </c>
      <c r="V4173" s="75">
        <f t="shared" si="265"/>
        <v>0</v>
      </c>
      <c r="W4173">
        <f>IFERROR(VLOOKUP($J4174,OSA!$BD:$BD,1,0),0)</f>
        <v>0</v>
      </c>
    </row>
    <row r="4174" spans="10:23" x14ac:dyDescent="0.35">
      <c r="J4174" t="str">
        <f t="shared" si="266"/>
        <v/>
      </c>
      <c r="N4174" s="4"/>
      <c r="U4174" s="69">
        <f t="shared" ref="U4174:U4237" si="267">SUM(O4174:Q4174)/3</f>
        <v>0</v>
      </c>
      <c r="V4174" s="75">
        <f t="shared" si="265"/>
        <v>0</v>
      </c>
      <c r="W4174">
        <f>IFERROR(VLOOKUP($J4175,OSA!$BD:$BD,1,0),0)</f>
        <v>0</v>
      </c>
    </row>
    <row r="4175" spans="10:23" x14ac:dyDescent="0.35">
      <c r="J4175" t="str">
        <f t="shared" si="266"/>
        <v/>
      </c>
      <c r="N4175" s="4"/>
      <c r="U4175" s="69">
        <f t="shared" si="267"/>
        <v>0</v>
      </c>
      <c r="V4175" s="75">
        <f t="shared" si="265"/>
        <v>0</v>
      </c>
      <c r="W4175">
        <f>IFERROR(VLOOKUP($J4176,OSA!$BD:$BD,1,0),0)</f>
        <v>0</v>
      </c>
    </row>
    <row r="4176" spans="10:23" x14ac:dyDescent="0.35">
      <c r="J4176" t="str">
        <f t="shared" si="266"/>
        <v/>
      </c>
      <c r="N4176" s="4"/>
      <c r="U4176" s="69">
        <f t="shared" si="267"/>
        <v>0</v>
      </c>
      <c r="V4176" s="75">
        <f t="shared" si="265"/>
        <v>0</v>
      </c>
      <c r="W4176">
        <f>IFERROR(VLOOKUP($J4177,OSA!$BD:$BD,1,0),0)</f>
        <v>0</v>
      </c>
    </row>
    <row r="4177" spans="10:23" x14ac:dyDescent="0.35">
      <c r="J4177" t="str">
        <f t="shared" si="266"/>
        <v/>
      </c>
      <c r="N4177" s="4"/>
      <c r="U4177" s="69">
        <f t="shared" si="267"/>
        <v>0</v>
      </c>
      <c r="V4177" s="75">
        <f t="shared" si="265"/>
        <v>0</v>
      </c>
      <c r="W4177">
        <f>IFERROR(VLOOKUP($J4178,OSA!$BD:$BD,1,0),0)</f>
        <v>0</v>
      </c>
    </row>
    <row r="4178" spans="10:23" x14ac:dyDescent="0.35">
      <c r="J4178" t="str">
        <f t="shared" si="266"/>
        <v/>
      </c>
      <c r="N4178" s="4"/>
      <c r="U4178" s="69">
        <f t="shared" si="267"/>
        <v>0</v>
      </c>
      <c r="V4178" s="75">
        <f t="shared" si="265"/>
        <v>0</v>
      </c>
      <c r="W4178">
        <f>IFERROR(VLOOKUP($J4179,OSA!$BD:$BD,1,0),0)</f>
        <v>0</v>
      </c>
    </row>
    <row r="4179" spans="10:23" x14ac:dyDescent="0.35">
      <c r="J4179" t="str">
        <f t="shared" si="266"/>
        <v/>
      </c>
      <c r="N4179" s="4"/>
      <c r="U4179" s="69">
        <f t="shared" si="267"/>
        <v>0</v>
      </c>
      <c r="V4179" s="75">
        <f t="shared" si="265"/>
        <v>0</v>
      </c>
      <c r="W4179">
        <f>IFERROR(VLOOKUP($J4180,OSA!$BD:$BD,1,0),0)</f>
        <v>0</v>
      </c>
    </row>
    <row r="4180" spans="10:23" x14ac:dyDescent="0.35">
      <c r="J4180" t="str">
        <f t="shared" si="266"/>
        <v/>
      </c>
      <c r="N4180" s="4"/>
      <c r="U4180" s="69">
        <f t="shared" si="267"/>
        <v>0</v>
      </c>
      <c r="V4180" s="75">
        <f t="shared" si="265"/>
        <v>0</v>
      </c>
      <c r="W4180">
        <f>IFERROR(VLOOKUP($J4181,OSA!$BD:$BD,1,0),0)</f>
        <v>0</v>
      </c>
    </row>
    <row r="4181" spans="10:23" x14ac:dyDescent="0.35">
      <c r="J4181" t="str">
        <f t="shared" si="266"/>
        <v/>
      </c>
      <c r="N4181" s="4"/>
      <c r="U4181" s="69">
        <f t="shared" si="267"/>
        <v>0</v>
      </c>
      <c r="V4181" s="75">
        <f t="shared" si="265"/>
        <v>0</v>
      </c>
      <c r="W4181">
        <f>IFERROR(VLOOKUP($J4182,OSA!$BD:$BD,1,0),0)</f>
        <v>0</v>
      </c>
    </row>
    <row r="4182" spans="10:23" x14ac:dyDescent="0.35">
      <c r="J4182" t="str">
        <f t="shared" si="266"/>
        <v/>
      </c>
      <c r="N4182" s="4"/>
      <c r="U4182" s="69">
        <f t="shared" si="267"/>
        <v>0</v>
      </c>
      <c r="V4182" s="75">
        <f t="shared" si="265"/>
        <v>0</v>
      </c>
      <c r="W4182">
        <f>IFERROR(VLOOKUP($J4183,OSA!$BD:$BD,1,0),0)</f>
        <v>0</v>
      </c>
    </row>
    <row r="4183" spans="10:23" x14ac:dyDescent="0.35">
      <c r="J4183" t="str">
        <f t="shared" si="266"/>
        <v/>
      </c>
      <c r="N4183" s="4"/>
      <c r="U4183" s="69">
        <f t="shared" si="267"/>
        <v>0</v>
      </c>
      <c r="V4183" s="75">
        <f t="shared" si="265"/>
        <v>0</v>
      </c>
      <c r="W4183">
        <f>IFERROR(VLOOKUP($J4184,OSA!$BD:$BD,1,0),0)</f>
        <v>0</v>
      </c>
    </row>
    <row r="4184" spans="10:23" x14ac:dyDescent="0.35">
      <c r="J4184" t="str">
        <f t="shared" si="266"/>
        <v/>
      </c>
      <c r="N4184" s="4"/>
      <c r="U4184" s="69">
        <f t="shared" si="267"/>
        <v>0</v>
      </c>
      <c r="V4184" s="75">
        <f t="shared" si="265"/>
        <v>0</v>
      </c>
      <c r="W4184">
        <f>IFERROR(VLOOKUP($J4185,OSA!$BD:$BD,1,0),0)</f>
        <v>0</v>
      </c>
    </row>
    <row r="4185" spans="10:23" x14ac:dyDescent="0.35">
      <c r="J4185" t="str">
        <f t="shared" si="266"/>
        <v/>
      </c>
      <c r="N4185" s="4"/>
      <c r="U4185" s="69">
        <f t="shared" si="267"/>
        <v>0</v>
      </c>
      <c r="V4185" s="75">
        <f t="shared" si="265"/>
        <v>0</v>
      </c>
      <c r="W4185">
        <f>IFERROR(VLOOKUP($J4186,OSA!$BD:$BD,1,0),0)</f>
        <v>0</v>
      </c>
    </row>
    <row r="4186" spans="10:23" x14ac:dyDescent="0.35">
      <c r="J4186" t="str">
        <f t="shared" si="266"/>
        <v/>
      </c>
      <c r="N4186" s="4"/>
      <c r="U4186" s="69">
        <f t="shared" si="267"/>
        <v>0</v>
      </c>
      <c r="V4186" s="75">
        <f t="shared" si="265"/>
        <v>0</v>
      </c>
      <c r="W4186">
        <f>IFERROR(VLOOKUP($J4187,OSA!$BD:$BD,1,0),0)</f>
        <v>0</v>
      </c>
    </row>
    <row r="4187" spans="10:23" x14ac:dyDescent="0.35">
      <c r="J4187" t="str">
        <f t="shared" si="266"/>
        <v/>
      </c>
      <c r="N4187" s="4"/>
      <c r="U4187" s="69">
        <f t="shared" si="267"/>
        <v>0</v>
      </c>
      <c r="V4187" s="75">
        <f t="shared" si="265"/>
        <v>0</v>
      </c>
      <c r="W4187">
        <f>IFERROR(VLOOKUP($J4188,OSA!$BD:$BD,1,0),0)</f>
        <v>0</v>
      </c>
    </row>
    <row r="4188" spans="10:23" x14ac:dyDescent="0.35">
      <c r="J4188" t="str">
        <f t="shared" si="266"/>
        <v/>
      </c>
      <c r="N4188" s="4"/>
      <c r="U4188" s="69">
        <f t="shared" si="267"/>
        <v>0</v>
      </c>
      <c r="V4188" s="75">
        <f t="shared" si="265"/>
        <v>0</v>
      </c>
      <c r="W4188">
        <f>IFERROR(VLOOKUP($J4189,OSA!$BD:$BD,1,0),0)</f>
        <v>0</v>
      </c>
    </row>
    <row r="4189" spans="10:23" x14ac:dyDescent="0.35">
      <c r="J4189" t="str">
        <f t="shared" si="266"/>
        <v/>
      </c>
      <c r="N4189" s="4"/>
      <c r="U4189" s="69">
        <f t="shared" si="267"/>
        <v>0</v>
      </c>
      <c r="V4189" s="75">
        <f t="shared" si="265"/>
        <v>0</v>
      </c>
      <c r="W4189">
        <f>IFERROR(VLOOKUP($J4190,OSA!$BD:$BD,1,0),0)</f>
        <v>0</v>
      </c>
    </row>
    <row r="4190" spans="10:23" x14ac:dyDescent="0.35">
      <c r="J4190" t="str">
        <f t="shared" si="266"/>
        <v/>
      </c>
      <c r="N4190" s="4"/>
      <c r="U4190" s="69">
        <f t="shared" si="267"/>
        <v>0</v>
      </c>
      <c r="V4190" s="75">
        <f t="shared" si="265"/>
        <v>0</v>
      </c>
      <c r="W4190">
        <f>IFERROR(VLOOKUP($J4191,OSA!$BD:$BD,1,0),0)</f>
        <v>0</v>
      </c>
    </row>
    <row r="4191" spans="10:23" x14ac:dyDescent="0.35">
      <c r="J4191" t="str">
        <f t="shared" si="266"/>
        <v/>
      </c>
      <c r="N4191" s="4"/>
      <c r="U4191" s="69">
        <f t="shared" si="267"/>
        <v>0</v>
      </c>
      <c r="V4191" s="75">
        <f t="shared" si="265"/>
        <v>0</v>
      </c>
      <c r="W4191">
        <f>IFERROR(VLOOKUP($J4192,OSA!$BD:$BD,1,0),0)</f>
        <v>0</v>
      </c>
    </row>
    <row r="4192" spans="10:23" x14ac:dyDescent="0.35">
      <c r="J4192" t="str">
        <f t="shared" si="266"/>
        <v/>
      </c>
      <c r="N4192" s="4"/>
      <c r="U4192" s="69">
        <f t="shared" si="267"/>
        <v>0</v>
      </c>
      <c r="V4192" s="75">
        <f t="shared" si="265"/>
        <v>0</v>
      </c>
      <c r="W4192">
        <f>IFERROR(VLOOKUP($J4193,OSA!$BD:$BD,1,0),0)</f>
        <v>0</v>
      </c>
    </row>
    <row r="4193" spans="10:23" x14ac:dyDescent="0.35">
      <c r="J4193" t="str">
        <f t="shared" si="266"/>
        <v/>
      </c>
      <c r="N4193" s="4"/>
      <c r="U4193" s="69">
        <f t="shared" si="267"/>
        <v>0</v>
      </c>
      <c r="V4193" s="75">
        <f t="shared" si="265"/>
        <v>0</v>
      </c>
      <c r="W4193">
        <f>IFERROR(VLOOKUP($J4194,OSA!$BD:$BD,1,0),0)</f>
        <v>0</v>
      </c>
    </row>
    <row r="4194" spans="10:23" x14ac:dyDescent="0.35">
      <c r="J4194" t="str">
        <f t="shared" si="266"/>
        <v/>
      </c>
      <c r="N4194" s="4"/>
      <c r="U4194" s="69">
        <f t="shared" si="267"/>
        <v>0</v>
      </c>
      <c r="V4194" s="75">
        <f t="shared" si="265"/>
        <v>0</v>
      </c>
      <c r="W4194">
        <f>IFERROR(VLOOKUP($J4195,OSA!$BD:$BD,1,0),0)</f>
        <v>0</v>
      </c>
    </row>
    <row r="4195" spans="10:23" x14ac:dyDescent="0.35">
      <c r="J4195" t="str">
        <f t="shared" si="266"/>
        <v/>
      </c>
      <c r="N4195" s="4"/>
      <c r="U4195" s="69">
        <f t="shared" si="267"/>
        <v>0</v>
      </c>
      <c r="V4195" s="75">
        <f t="shared" si="265"/>
        <v>0</v>
      </c>
      <c r="W4195">
        <f>IFERROR(VLOOKUP($J4196,OSA!$BD:$BD,1,0),0)</f>
        <v>0</v>
      </c>
    </row>
    <row r="4196" spans="10:23" x14ac:dyDescent="0.35">
      <c r="J4196" t="str">
        <f t="shared" si="266"/>
        <v/>
      </c>
      <c r="N4196" s="4"/>
      <c r="U4196" s="69">
        <f t="shared" si="267"/>
        <v>0</v>
      </c>
      <c r="V4196" s="75">
        <f t="shared" si="265"/>
        <v>0</v>
      </c>
      <c r="W4196">
        <f>IFERROR(VLOOKUP($J4197,OSA!$BD:$BD,1,0),0)</f>
        <v>0</v>
      </c>
    </row>
    <row r="4197" spans="10:23" x14ac:dyDescent="0.35">
      <c r="J4197" t="str">
        <f t="shared" si="266"/>
        <v/>
      </c>
      <c r="N4197" s="4"/>
      <c r="U4197" s="69">
        <f t="shared" si="267"/>
        <v>0</v>
      </c>
      <c r="V4197" s="75">
        <f t="shared" si="265"/>
        <v>0</v>
      </c>
      <c r="W4197">
        <f>IFERROR(VLOOKUP($J4198,OSA!$BD:$BD,1,0),0)</f>
        <v>0</v>
      </c>
    </row>
    <row r="4198" spans="10:23" x14ac:dyDescent="0.35">
      <c r="J4198" t="str">
        <f t="shared" si="266"/>
        <v/>
      </c>
      <c r="N4198" s="4"/>
      <c r="U4198" s="69">
        <f t="shared" si="267"/>
        <v>0</v>
      </c>
      <c r="V4198" s="75">
        <f t="shared" si="265"/>
        <v>0</v>
      </c>
      <c r="W4198">
        <f>IFERROR(VLOOKUP($J4199,OSA!$BD:$BD,1,0),0)</f>
        <v>0</v>
      </c>
    </row>
    <row r="4199" spans="10:23" x14ac:dyDescent="0.35">
      <c r="J4199" t="str">
        <f t="shared" si="266"/>
        <v/>
      </c>
      <c r="N4199" s="4"/>
      <c r="U4199" s="69">
        <f t="shared" si="267"/>
        <v>0</v>
      </c>
      <c r="V4199" s="75">
        <f t="shared" ref="V4199:V4262" si="268">SUM(R4199:T4199)/3</f>
        <v>0</v>
      </c>
      <c r="W4199">
        <f>IFERROR(VLOOKUP($J4200,OSA!$BD:$BD,1,0),0)</f>
        <v>0</v>
      </c>
    </row>
    <row r="4200" spans="10:23" x14ac:dyDescent="0.35">
      <c r="J4200" t="str">
        <f t="shared" si="266"/>
        <v/>
      </c>
      <c r="N4200" s="4"/>
      <c r="U4200" s="69">
        <f t="shared" si="267"/>
        <v>0</v>
      </c>
      <c r="V4200" s="75">
        <f t="shared" si="268"/>
        <v>0</v>
      </c>
      <c r="W4200">
        <f>IFERROR(VLOOKUP($J4201,OSA!$BD:$BD,1,0),0)</f>
        <v>0</v>
      </c>
    </row>
    <row r="4201" spans="10:23" x14ac:dyDescent="0.35">
      <c r="J4201" t="str">
        <f t="shared" si="266"/>
        <v/>
      </c>
      <c r="N4201" s="4"/>
      <c r="U4201" s="69">
        <f t="shared" si="267"/>
        <v>0</v>
      </c>
      <c r="V4201" s="75">
        <f t="shared" si="268"/>
        <v>0</v>
      </c>
      <c r="W4201">
        <f>IFERROR(VLOOKUP($J4202,OSA!$BD:$BD,1,0),0)</f>
        <v>0</v>
      </c>
    </row>
    <row r="4202" spans="10:23" x14ac:dyDescent="0.35">
      <c r="J4202" t="str">
        <f t="shared" si="266"/>
        <v/>
      </c>
      <c r="N4202" s="4"/>
      <c r="U4202" s="69">
        <f t="shared" si="267"/>
        <v>0</v>
      </c>
      <c r="V4202" s="75">
        <f t="shared" si="268"/>
        <v>0</v>
      </c>
      <c r="W4202">
        <f>IFERROR(VLOOKUP($J4203,OSA!$BD:$BD,1,0),0)</f>
        <v>0</v>
      </c>
    </row>
    <row r="4203" spans="10:23" x14ac:dyDescent="0.35">
      <c r="J4203" t="str">
        <f t="shared" si="266"/>
        <v/>
      </c>
      <c r="N4203" s="4"/>
      <c r="U4203" s="69">
        <f t="shared" si="267"/>
        <v>0</v>
      </c>
      <c r="V4203" s="75">
        <f t="shared" si="268"/>
        <v>0</v>
      </c>
      <c r="W4203">
        <f>IFERROR(VLOOKUP($J4204,OSA!$BD:$BD,1,0),0)</f>
        <v>0</v>
      </c>
    </row>
    <row r="4204" spans="10:23" x14ac:dyDescent="0.35">
      <c r="J4204" t="str">
        <f t="shared" si="266"/>
        <v/>
      </c>
      <c r="N4204" s="4"/>
      <c r="U4204" s="69">
        <f t="shared" si="267"/>
        <v>0</v>
      </c>
      <c r="V4204" s="75">
        <f t="shared" si="268"/>
        <v>0</v>
      </c>
      <c r="W4204">
        <f>IFERROR(VLOOKUP($J4205,OSA!$BD:$BD,1,0),0)</f>
        <v>0</v>
      </c>
    </row>
    <row r="4205" spans="10:23" x14ac:dyDescent="0.35">
      <c r="J4205" t="str">
        <f t="shared" si="266"/>
        <v/>
      </c>
      <c r="N4205" s="4"/>
      <c r="U4205" s="69">
        <f t="shared" si="267"/>
        <v>0</v>
      </c>
      <c r="V4205" s="75">
        <f t="shared" si="268"/>
        <v>0</v>
      </c>
      <c r="W4205">
        <f>IFERROR(VLOOKUP($J4206,OSA!$BD:$BD,1,0),0)</f>
        <v>0</v>
      </c>
    </row>
    <row r="4206" spans="10:23" x14ac:dyDescent="0.35">
      <c r="J4206" t="str">
        <f t="shared" si="266"/>
        <v/>
      </c>
      <c r="N4206" s="4"/>
      <c r="U4206" s="69">
        <f t="shared" si="267"/>
        <v>0</v>
      </c>
      <c r="V4206" s="75">
        <f t="shared" si="268"/>
        <v>0</v>
      </c>
      <c r="W4206">
        <f>IFERROR(VLOOKUP($J4207,OSA!$BD:$BD,1,0),0)</f>
        <v>0</v>
      </c>
    </row>
    <row r="4207" spans="10:23" x14ac:dyDescent="0.35">
      <c r="J4207" t="str">
        <f t="shared" si="266"/>
        <v/>
      </c>
      <c r="N4207" s="4"/>
      <c r="U4207" s="69">
        <f t="shared" si="267"/>
        <v>0</v>
      </c>
      <c r="V4207" s="75">
        <f t="shared" si="268"/>
        <v>0</v>
      </c>
      <c r="W4207">
        <f>IFERROR(VLOOKUP($J4208,OSA!$BD:$BD,1,0),0)</f>
        <v>0</v>
      </c>
    </row>
    <row r="4208" spans="10:23" x14ac:dyDescent="0.35">
      <c r="J4208" t="str">
        <f t="shared" si="266"/>
        <v/>
      </c>
      <c r="N4208" s="4"/>
      <c r="U4208" s="69">
        <f t="shared" si="267"/>
        <v>0</v>
      </c>
      <c r="V4208" s="75">
        <f t="shared" si="268"/>
        <v>0</v>
      </c>
      <c r="W4208">
        <f>IFERROR(VLOOKUP($J4209,OSA!$BD:$BD,1,0),0)</f>
        <v>0</v>
      </c>
    </row>
    <row r="4209" spans="10:23" x14ac:dyDescent="0.35">
      <c r="J4209" t="str">
        <f t="shared" si="266"/>
        <v/>
      </c>
      <c r="N4209" s="4"/>
      <c r="U4209" s="69">
        <f t="shared" si="267"/>
        <v>0</v>
      </c>
      <c r="V4209" s="75">
        <f t="shared" si="268"/>
        <v>0</v>
      </c>
      <c r="W4209">
        <f>IFERROR(VLOOKUP($J4210,OSA!$BD:$BD,1,0),0)</f>
        <v>0</v>
      </c>
    </row>
    <row r="4210" spans="10:23" x14ac:dyDescent="0.35">
      <c r="J4210" t="str">
        <f t="shared" si="266"/>
        <v/>
      </c>
      <c r="N4210" s="4"/>
      <c r="U4210" s="69">
        <f t="shared" si="267"/>
        <v>0</v>
      </c>
      <c r="V4210" s="75">
        <f t="shared" si="268"/>
        <v>0</v>
      </c>
      <c r="W4210">
        <f>IFERROR(VLOOKUP($J4211,OSA!$BD:$BD,1,0),0)</f>
        <v>0</v>
      </c>
    </row>
    <row r="4211" spans="10:23" x14ac:dyDescent="0.35">
      <c r="J4211" t="str">
        <f t="shared" si="266"/>
        <v/>
      </c>
      <c r="N4211" s="4"/>
      <c r="U4211" s="69">
        <f t="shared" si="267"/>
        <v>0</v>
      </c>
      <c r="V4211" s="75">
        <f t="shared" si="268"/>
        <v>0</v>
      </c>
      <c r="W4211">
        <f>IFERROR(VLOOKUP($J4212,OSA!$BD:$BD,1,0),0)</f>
        <v>0</v>
      </c>
    </row>
    <row r="4212" spans="10:23" x14ac:dyDescent="0.35">
      <c r="J4212" t="str">
        <f t="shared" si="266"/>
        <v/>
      </c>
      <c r="N4212" s="4"/>
      <c r="U4212" s="69">
        <f t="shared" si="267"/>
        <v>0</v>
      </c>
      <c r="V4212" s="75">
        <f t="shared" si="268"/>
        <v>0</v>
      </c>
      <c r="W4212">
        <f>IFERROR(VLOOKUP($J4213,OSA!$BD:$BD,1,0),0)</f>
        <v>0</v>
      </c>
    </row>
    <row r="4213" spans="10:23" x14ac:dyDescent="0.35">
      <c r="J4213" t="str">
        <f t="shared" si="266"/>
        <v/>
      </c>
      <c r="N4213" s="4"/>
      <c r="U4213" s="69">
        <f t="shared" si="267"/>
        <v>0</v>
      </c>
      <c r="V4213" s="75">
        <f t="shared" si="268"/>
        <v>0</v>
      </c>
      <c r="W4213">
        <f>IFERROR(VLOOKUP($J4214,OSA!$BD:$BD,1,0),0)</f>
        <v>0</v>
      </c>
    </row>
    <row r="4214" spans="10:23" x14ac:dyDescent="0.35">
      <c r="J4214" t="str">
        <f t="shared" si="266"/>
        <v/>
      </c>
      <c r="N4214" s="4"/>
      <c r="U4214" s="69">
        <f t="shared" si="267"/>
        <v>0</v>
      </c>
      <c r="V4214" s="75">
        <f t="shared" si="268"/>
        <v>0</v>
      </c>
      <c r="W4214">
        <f>IFERROR(VLOOKUP($J4215,OSA!$BD:$BD,1,0),0)</f>
        <v>0</v>
      </c>
    </row>
    <row r="4215" spans="10:23" x14ac:dyDescent="0.35">
      <c r="J4215" t="str">
        <f t="shared" si="266"/>
        <v/>
      </c>
      <c r="N4215" s="4"/>
      <c r="U4215" s="69">
        <f t="shared" si="267"/>
        <v>0</v>
      </c>
      <c r="V4215" s="75">
        <f t="shared" si="268"/>
        <v>0</v>
      </c>
      <c r="W4215">
        <f>IFERROR(VLOOKUP($J4216,OSA!$BD:$BD,1,0),0)</f>
        <v>0</v>
      </c>
    </row>
    <row r="4216" spans="10:23" x14ac:dyDescent="0.35">
      <c r="J4216" t="str">
        <f t="shared" si="266"/>
        <v/>
      </c>
      <c r="N4216" s="4"/>
      <c r="U4216" s="69">
        <f t="shared" si="267"/>
        <v>0</v>
      </c>
      <c r="V4216" s="75">
        <f t="shared" si="268"/>
        <v>0</v>
      </c>
      <c r="W4216">
        <f>IFERROR(VLOOKUP($J4217,OSA!$BD:$BD,1,0),0)</f>
        <v>0</v>
      </c>
    </row>
    <row r="4217" spans="10:23" x14ac:dyDescent="0.35">
      <c r="J4217" t="str">
        <f t="shared" si="266"/>
        <v/>
      </c>
      <c r="N4217" s="4"/>
      <c r="U4217" s="69">
        <f t="shared" si="267"/>
        <v>0</v>
      </c>
      <c r="V4217" s="75">
        <f t="shared" si="268"/>
        <v>0</v>
      </c>
      <c r="W4217">
        <f>IFERROR(VLOOKUP($J4218,OSA!$BD:$BD,1,0),0)</f>
        <v>0</v>
      </c>
    </row>
    <row r="4218" spans="10:23" x14ac:dyDescent="0.35">
      <c r="J4218" t="str">
        <f t="shared" si="266"/>
        <v/>
      </c>
      <c r="N4218" s="4"/>
      <c r="U4218" s="69">
        <f t="shared" si="267"/>
        <v>0</v>
      </c>
      <c r="V4218" s="75">
        <f t="shared" si="268"/>
        <v>0</v>
      </c>
      <c r="W4218">
        <f>IFERROR(VLOOKUP($J4219,OSA!$BD:$BD,1,0),0)</f>
        <v>0</v>
      </c>
    </row>
    <row r="4219" spans="10:23" x14ac:dyDescent="0.35">
      <c r="J4219" t="str">
        <f t="shared" si="266"/>
        <v/>
      </c>
      <c r="N4219" s="4"/>
      <c r="U4219" s="69">
        <f t="shared" si="267"/>
        <v>0</v>
      </c>
      <c r="V4219" s="75">
        <f t="shared" si="268"/>
        <v>0</v>
      </c>
      <c r="W4219">
        <f>IFERROR(VLOOKUP($J4220,OSA!$BD:$BD,1,0),0)</f>
        <v>0</v>
      </c>
    </row>
    <row r="4220" spans="10:23" x14ac:dyDescent="0.35">
      <c r="J4220" t="str">
        <f t="shared" si="266"/>
        <v/>
      </c>
      <c r="N4220" s="4"/>
      <c r="U4220" s="69">
        <f t="shared" si="267"/>
        <v>0</v>
      </c>
      <c r="V4220" s="75">
        <f t="shared" si="268"/>
        <v>0</v>
      </c>
      <c r="W4220">
        <f>IFERROR(VLOOKUP($J4221,OSA!$BD:$BD,1,0),0)</f>
        <v>0</v>
      </c>
    </row>
    <row r="4221" spans="10:23" x14ac:dyDescent="0.35">
      <c r="J4221" t="str">
        <f t="shared" si="266"/>
        <v/>
      </c>
      <c r="N4221" s="4"/>
      <c r="U4221" s="69">
        <f t="shared" si="267"/>
        <v>0</v>
      </c>
      <c r="V4221" s="75">
        <f t="shared" si="268"/>
        <v>0</v>
      </c>
      <c r="W4221">
        <f>IFERROR(VLOOKUP($J4222,OSA!$BD:$BD,1,0),0)</f>
        <v>0</v>
      </c>
    </row>
    <row r="4222" spans="10:23" x14ac:dyDescent="0.35">
      <c r="J4222" t="str">
        <f t="shared" si="266"/>
        <v/>
      </c>
      <c r="N4222" s="4"/>
      <c r="U4222" s="69">
        <f t="shared" si="267"/>
        <v>0</v>
      </c>
      <c r="V4222" s="75">
        <f t="shared" si="268"/>
        <v>0</v>
      </c>
      <c r="W4222">
        <f>IFERROR(VLOOKUP($J4223,OSA!$BD:$BD,1,0),0)</f>
        <v>0</v>
      </c>
    </row>
    <row r="4223" spans="10:23" x14ac:dyDescent="0.35">
      <c r="J4223" t="str">
        <f t="shared" si="266"/>
        <v/>
      </c>
      <c r="N4223" s="4"/>
      <c r="U4223" s="69">
        <f t="shared" si="267"/>
        <v>0</v>
      </c>
      <c r="V4223" s="75">
        <f t="shared" si="268"/>
        <v>0</v>
      </c>
      <c r="W4223">
        <f>IFERROR(VLOOKUP($J4224,OSA!$BD:$BD,1,0),0)</f>
        <v>0</v>
      </c>
    </row>
    <row r="4224" spans="10:23" x14ac:dyDescent="0.35">
      <c r="J4224" t="str">
        <f t="shared" si="266"/>
        <v/>
      </c>
      <c r="N4224" s="4"/>
      <c r="U4224" s="69">
        <f t="shared" si="267"/>
        <v>0</v>
      </c>
      <c r="V4224" s="75">
        <f t="shared" si="268"/>
        <v>0</v>
      </c>
      <c r="W4224">
        <f>IFERROR(VLOOKUP($J4225,OSA!$BD:$BD,1,0),0)</f>
        <v>0</v>
      </c>
    </row>
    <row r="4225" spans="10:23" x14ac:dyDescent="0.35">
      <c r="J4225" t="str">
        <f t="shared" si="266"/>
        <v/>
      </c>
      <c r="N4225" s="4"/>
      <c r="U4225" s="69">
        <f t="shared" si="267"/>
        <v>0</v>
      </c>
      <c r="V4225" s="75">
        <f t="shared" si="268"/>
        <v>0</v>
      </c>
      <c r="W4225">
        <f>IFERROR(VLOOKUP($J4226,OSA!$BD:$BD,1,0),0)</f>
        <v>0</v>
      </c>
    </row>
    <row r="4226" spans="10:23" x14ac:dyDescent="0.35">
      <c r="J4226" t="str">
        <f t="shared" si="266"/>
        <v/>
      </c>
      <c r="N4226" s="4"/>
      <c r="U4226" s="69">
        <f t="shared" si="267"/>
        <v>0</v>
      </c>
      <c r="V4226" s="75">
        <f t="shared" si="268"/>
        <v>0</v>
      </c>
      <c r="W4226">
        <f>IFERROR(VLOOKUP($J4227,OSA!$BD:$BD,1,0),0)</f>
        <v>0</v>
      </c>
    </row>
    <row r="4227" spans="10:23" x14ac:dyDescent="0.35">
      <c r="J4227" t="str">
        <f t="shared" si="266"/>
        <v/>
      </c>
      <c r="N4227" s="4"/>
      <c r="U4227" s="69">
        <f t="shared" si="267"/>
        <v>0</v>
      </c>
      <c r="V4227" s="75">
        <f t="shared" si="268"/>
        <v>0</v>
      </c>
      <c r="W4227">
        <f>IFERROR(VLOOKUP($J4228,OSA!$BD:$BD,1,0),0)</f>
        <v>0</v>
      </c>
    </row>
    <row r="4228" spans="10:23" x14ac:dyDescent="0.35">
      <c r="J4228" t="str">
        <f t="shared" si="266"/>
        <v/>
      </c>
      <c r="N4228" s="4"/>
      <c r="U4228" s="69">
        <f t="shared" si="267"/>
        <v>0</v>
      </c>
      <c r="V4228" s="75">
        <f t="shared" si="268"/>
        <v>0</v>
      </c>
      <c r="W4228">
        <f>IFERROR(VLOOKUP($J4229,OSA!$BD:$BD,1,0),0)</f>
        <v>0</v>
      </c>
    </row>
    <row r="4229" spans="10:23" x14ac:dyDescent="0.35">
      <c r="J4229" t="str">
        <f t="shared" si="266"/>
        <v/>
      </c>
      <c r="N4229" s="4"/>
      <c r="U4229" s="69">
        <f t="shared" si="267"/>
        <v>0</v>
      </c>
      <c r="V4229" s="75">
        <f t="shared" si="268"/>
        <v>0</v>
      </c>
      <c r="W4229">
        <f>IFERROR(VLOOKUP($J4230,OSA!$BD:$BD,1,0),0)</f>
        <v>0</v>
      </c>
    </row>
    <row r="4230" spans="10:23" x14ac:dyDescent="0.35">
      <c r="J4230" t="str">
        <f t="shared" si="266"/>
        <v/>
      </c>
      <c r="N4230" s="4"/>
      <c r="U4230" s="69">
        <f t="shared" si="267"/>
        <v>0</v>
      </c>
      <c r="V4230" s="75">
        <f t="shared" si="268"/>
        <v>0</v>
      </c>
      <c r="W4230">
        <f>IFERROR(VLOOKUP($J4231,OSA!$BD:$BD,1,0),0)</f>
        <v>0</v>
      </c>
    </row>
    <row r="4231" spans="10:23" x14ac:dyDescent="0.35">
      <c r="J4231" t="str">
        <f t="shared" si="266"/>
        <v/>
      </c>
      <c r="N4231" s="4"/>
      <c r="U4231" s="69">
        <f t="shared" si="267"/>
        <v>0</v>
      </c>
      <c r="V4231" s="75">
        <f t="shared" si="268"/>
        <v>0</v>
      </c>
      <c r="W4231">
        <f>IFERROR(VLOOKUP($J4232,OSA!$BD:$BD,1,0),0)</f>
        <v>0</v>
      </c>
    </row>
    <row r="4232" spans="10:23" x14ac:dyDescent="0.35">
      <c r="J4232" t="str">
        <f t="shared" si="266"/>
        <v/>
      </c>
      <c r="N4232" s="4"/>
      <c r="U4232" s="69">
        <f t="shared" si="267"/>
        <v>0</v>
      </c>
      <c r="V4232" s="75">
        <f t="shared" si="268"/>
        <v>0</v>
      </c>
      <c r="W4232">
        <f>IFERROR(VLOOKUP($J4233,OSA!$BD:$BD,1,0),0)</f>
        <v>0</v>
      </c>
    </row>
    <row r="4233" spans="10:23" x14ac:dyDescent="0.35">
      <c r="J4233" t="str">
        <f t="shared" si="266"/>
        <v/>
      </c>
      <c r="N4233" s="4"/>
      <c r="U4233" s="69">
        <f t="shared" si="267"/>
        <v>0</v>
      </c>
      <c r="V4233" s="75">
        <f t="shared" si="268"/>
        <v>0</v>
      </c>
      <c r="W4233">
        <f>IFERROR(VLOOKUP($J4234,OSA!$BD:$BD,1,0),0)</f>
        <v>0</v>
      </c>
    </row>
    <row r="4234" spans="10:23" x14ac:dyDescent="0.35">
      <c r="J4234" t="str">
        <f t="shared" si="266"/>
        <v/>
      </c>
      <c r="N4234" s="4"/>
      <c r="U4234" s="69">
        <f t="shared" si="267"/>
        <v>0</v>
      </c>
      <c r="V4234" s="75">
        <f t="shared" si="268"/>
        <v>0</v>
      </c>
      <c r="W4234">
        <f>IFERROR(VLOOKUP($J4235,OSA!$BD:$BD,1,0),0)</f>
        <v>0</v>
      </c>
    </row>
    <row r="4235" spans="10:23" x14ac:dyDescent="0.35">
      <c r="J4235" t="str">
        <f t="shared" si="266"/>
        <v/>
      </c>
      <c r="N4235" s="4"/>
      <c r="U4235" s="69">
        <f t="shared" si="267"/>
        <v>0</v>
      </c>
      <c r="V4235" s="75">
        <f t="shared" si="268"/>
        <v>0</v>
      </c>
      <c r="W4235">
        <f>IFERROR(VLOOKUP($J4236,OSA!$BD:$BD,1,0),0)</f>
        <v>0</v>
      </c>
    </row>
    <row r="4236" spans="10:23" x14ac:dyDescent="0.35">
      <c r="J4236" t="str">
        <f t="shared" ref="J4236:J4299" si="269">K4236&amp;N4236</f>
        <v/>
      </c>
      <c r="N4236" s="4"/>
      <c r="U4236" s="69">
        <f t="shared" si="267"/>
        <v>0</v>
      </c>
      <c r="V4236" s="75">
        <f t="shared" si="268"/>
        <v>0</v>
      </c>
      <c r="W4236">
        <f>IFERROR(VLOOKUP($J4237,OSA!$BD:$BD,1,0),0)</f>
        <v>0</v>
      </c>
    </row>
    <row r="4237" spans="10:23" x14ac:dyDescent="0.35">
      <c r="J4237" t="str">
        <f t="shared" si="269"/>
        <v/>
      </c>
      <c r="N4237" s="4"/>
      <c r="U4237" s="69">
        <f t="shared" si="267"/>
        <v>0</v>
      </c>
      <c r="V4237" s="75">
        <f t="shared" si="268"/>
        <v>0</v>
      </c>
      <c r="W4237">
        <f>IFERROR(VLOOKUP($J4238,OSA!$BD:$BD,1,0),0)</f>
        <v>0</v>
      </c>
    </row>
    <row r="4238" spans="10:23" x14ac:dyDescent="0.35">
      <c r="J4238" t="str">
        <f t="shared" si="269"/>
        <v/>
      </c>
      <c r="N4238" s="4"/>
      <c r="U4238" s="69">
        <f t="shared" ref="U4238:U4301" si="270">SUM(O4238:Q4238)/3</f>
        <v>0</v>
      </c>
      <c r="V4238" s="75">
        <f t="shared" si="268"/>
        <v>0</v>
      </c>
      <c r="W4238">
        <f>IFERROR(VLOOKUP($J4239,OSA!$BD:$BD,1,0),0)</f>
        <v>0</v>
      </c>
    </row>
    <row r="4239" spans="10:23" x14ac:dyDescent="0.35">
      <c r="J4239" t="str">
        <f t="shared" si="269"/>
        <v/>
      </c>
      <c r="N4239" s="4"/>
      <c r="U4239" s="69">
        <f t="shared" si="270"/>
        <v>0</v>
      </c>
      <c r="V4239" s="75">
        <f t="shared" si="268"/>
        <v>0</v>
      </c>
      <c r="W4239">
        <f>IFERROR(VLOOKUP($J4240,OSA!$BD:$BD,1,0),0)</f>
        <v>0</v>
      </c>
    </row>
    <row r="4240" spans="10:23" x14ac:dyDescent="0.35">
      <c r="J4240" t="str">
        <f t="shared" si="269"/>
        <v/>
      </c>
      <c r="N4240" s="4"/>
      <c r="U4240" s="69">
        <f t="shared" si="270"/>
        <v>0</v>
      </c>
      <c r="V4240" s="75">
        <f t="shared" si="268"/>
        <v>0</v>
      </c>
      <c r="W4240">
        <f>IFERROR(VLOOKUP($J4241,OSA!$BD:$BD,1,0),0)</f>
        <v>0</v>
      </c>
    </row>
    <row r="4241" spans="10:23" x14ac:dyDescent="0.35">
      <c r="J4241" t="str">
        <f t="shared" si="269"/>
        <v/>
      </c>
      <c r="N4241" s="4"/>
      <c r="U4241" s="69">
        <f t="shared" si="270"/>
        <v>0</v>
      </c>
      <c r="V4241" s="75">
        <f t="shared" si="268"/>
        <v>0</v>
      </c>
      <c r="W4241">
        <f>IFERROR(VLOOKUP($J4242,OSA!$BD:$BD,1,0),0)</f>
        <v>0</v>
      </c>
    </row>
    <row r="4242" spans="10:23" x14ac:dyDescent="0.35">
      <c r="J4242" t="str">
        <f t="shared" si="269"/>
        <v/>
      </c>
      <c r="N4242" s="4"/>
      <c r="U4242" s="69">
        <f t="shared" si="270"/>
        <v>0</v>
      </c>
      <c r="V4242" s="75">
        <f t="shared" si="268"/>
        <v>0</v>
      </c>
      <c r="W4242">
        <f>IFERROR(VLOOKUP($J4243,OSA!$BD:$BD,1,0),0)</f>
        <v>0</v>
      </c>
    </row>
    <row r="4243" spans="10:23" x14ac:dyDescent="0.35">
      <c r="J4243" t="str">
        <f t="shared" si="269"/>
        <v/>
      </c>
      <c r="N4243" s="4"/>
      <c r="U4243" s="69">
        <f t="shared" si="270"/>
        <v>0</v>
      </c>
      <c r="V4243" s="75">
        <f t="shared" si="268"/>
        <v>0</v>
      </c>
      <c r="W4243">
        <f>IFERROR(VLOOKUP($J4244,OSA!$BD:$BD,1,0),0)</f>
        <v>0</v>
      </c>
    </row>
    <row r="4244" spans="10:23" x14ac:dyDescent="0.35">
      <c r="J4244" t="str">
        <f t="shared" si="269"/>
        <v/>
      </c>
      <c r="N4244" s="4"/>
      <c r="U4244" s="69">
        <f t="shared" si="270"/>
        <v>0</v>
      </c>
      <c r="V4244" s="75">
        <f t="shared" si="268"/>
        <v>0</v>
      </c>
      <c r="W4244">
        <f>IFERROR(VLOOKUP($J4245,OSA!$BD:$BD,1,0),0)</f>
        <v>0</v>
      </c>
    </row>
    <row r="4245" spans="10:23" x14ac:dyDescent="0.35">
      <c r="J4245" t="str">
        <f t="shared" si="269"/>
        <v/>
      </c>
      <c r="N4245" s="4"/>
      <c r="U4245" s="69">
        <f t="shared" si="270"/>
        <v>0</v>
      </c>
      <c r="V4245" s="75">
        <f t="shared" si="268"/>
        <v>0</v>
      </c>
      <c r="W4245">
        <f>IFERROR(VLOOKUP($J4246,OSA!$BD:$BD,1,0),0)</f>
        <v>0</v>
      </c>
    </row>
    <row r="4246" spans="10:23" x14ac:dyDescent="0.35">
      <c r="J4246" t="str">
        <f t="shared" si="269"/>
        <v/>
      </c>
      <c r="N4246" s="4"/>
      <c r="U4246" s="69">
        <f t="shared" si="270"/>
        <v>0</v>
      </c>
      <c r="V4246" s="75">
        <f t="shared" si="268"/>
        <v>0</v>
      </c>
      <c r="W4246">
        <f>IFERROR(VLOOKUP($J4247,OSA!$BD:$BD,1,0),0)</f>
        <v>0</v>
      </c>
    </row>
    <row r="4247" spans="10:23" x14ac:dyDescent="0.35">
      <c r="J4247" t="str">
        <f t="shared" si="269"/>
        <v/>
      </c>
      <c r="N4247" s="4"/>
      <c r="U4247" s="69">
        <f t="shared" si="270"/>
        <v>0</v>
      </c>
      <c r="V4247" s="75">
        <f t="shared" si="268"/>
        <v>0</v>
      </c>
      <c r="W4247">
        <f>IFERROR(VLOOKUP($J4248,OSA!$BD:$BD,1,0),0)</f>
        <v>0</v>
      </c>
    </row>
    <row r="4248" spans="10:23" x14ac:dyDescent="0.35">
      <c r="J4248" t="str">
        <f t="shared" si="269"/>
        <v/>
      </c>
      <c r="N4248" s="4"/>
      <c r="U4248" s="69">
        <f t="shared" si="270"/>
        <v>0</v>
      </c>
      <c r="V4248" s="75">
        <f t="shared" si="268"/>
        <v>0</v>
      </c>
      <c r="W4248">
        <f>IFERROR(VLOOKUP($J4249,OSA!$BD:$BD,1,0),0)</f>
        <v>0</v>
      </c>
    </row>
    <row r="4249" spans="10:23" x14ac:dyDescent="0.35">
      <c r="J4249" t="str">
        <f t="shared" si="269"/>
        <v/>
      </c>
      <c r="N4249" s="4"/>
      <c r="U4249" s="69">
        <f t="shared" si="270"/>
        <v>0</v>
      </c>
      <c r="V4249" s="75">
        <f t="shared" si="268"/>
        <v>0</v>
      </c>
      <c r="W4249">
        <f>IFERROR(VLOOKUP($J4250,OSA!$BD:$BD,1,0),0)</f>
        <v>0</v>
      </c>
    </row>
    <row r="4250" spans="10:23" x14ac:dyDescent="0.35">
      <c r="J4250" t="str">
        <f t="shared" si="269"/>
        <v/>
      </c>
      <c r="N4250" s="4"/>
      <c r="U4250" s="69">
        <f t="shared" si="270"/>
        <v>0</v>
      </c>
      <c r="V4250" s="75">
        <f t="shared" si="268"/>
        <v>0</v>
      </c>
      <c r="W4250">
        <f>IFERROR(VLOOKUP($J4251,OSA!$BD:$BD,1,0),0)</f>
        <v>0</v>
      </c>
    </row>
    <row r="4251" spans="10:23" x14ac:dyDescent="0.35">
      <c r="J4251" t="str">
        <f t="shared" si="269"/>
        <v/>
      </c>
      <c r="N4251" s="4"/>
      <c r="U4251" s="69">
        <f t="shared" si="270"/>
        <v>0</v>
      </c>
      <c r="V4251" s="75">
        <f t="shared" si="268"/>
        <v>0</v>
      </c>
      <c r="W4251">
        <f>IFERROR(VLOOKUP($J4252,OSA!$BD:$BD,1,0),0)</f>
        <v>0</v>
      </c>
    </row>
    <row r="4252" spans="10:23" x14ac:dyDescent="0.35">
      <c r="J4252" t="str">
        <f t="shared" si="269"/>
        <v/>
      </c>
      <c r="N4252" s="4"/>
      <c r="U4252" s="69">
        <f t="shared" si="270"/>
        <v>0</v>
      </c>
      <c r="V4252" s="75">
        <f t="shared" si="268"/>
        <v>0</v>
      </c>
      <c r="W4252">
        <f>IFERROR(VLOOKUP($J4253,OSA!$BD:$BD,1,0),0)</f>
        <v>0</v>
      </c>
    </row>
    <row r="4253" spans="10:23" x14ac:dyDescent="0.35">
      <c r="J4253" t="str">
        <f t="shared" si="269"/>
        <v/>
      </c>
      <c r="N4253" s="4"/>
      <c r="U4253" s="69">
        <f t="shared" si="270"/>
        <v>0</v>
      </c>
      <c r="V4253" s="75">
        <f t="shared" si="268"/>
        <v>0</v>
      </c>
      <c r="W4253">
        <f>IFERROR(VLOOKUP($J4254,OSA!$BD:$BD,1,0),0)</f>
        <v>0</v>
      </c>
    </row>
    <row r="4254" spans="10:23" x14ac:dyDescent="0.35">
      <c r="J4254" t="str">
        <f t="shared" si="269"/>
        <v/>
      </c>
      <c r="N4254" s="4"/>
      <c r="U4254" s="69">
        <f t="shared" si="270"/>
        <v>0</v>
      </c>
      <c r="V4254" s="75">
        <f t="shared" si="268"/>
        <v>0</v>
      </c>
      <c r="W4254">
        <f>IFERROR(VLOOKUP($J4255,OSA!$BD:$BD,1,0),0)</f>
        <v>0</v>
      </c>
    </row>
    <row r="4255" spans="10:23" x14ac:dyDescent="0.35">
      <c r="J4255" t="str">
        <f t="shared" si="269"/>
        <v/>
      </c>
      <c r="N4255" s="4"/>
      <c r="U4255" s="69">
        <f t="shared" si="270"/>
        <v>0</v>
      </c>
      <c r="V4255" s="75">
        <f t="shared" si="268"/>
        <v>0</v>
      </c>
      <c r="W4255">
        <f>IFERROR(VLOOKUP($J4256,OSA!$BD:$BD,1,0),0)</f>
        <v>0</v>
      </c>
    </row>
    <row r="4256" spans="10:23" x14ac:dyDescent="0.35">
      <c r="J4256" t="str">
        <f t="shared" si="269"/>
        <v/>
      </c>
      <c r="N4256" s="4"/>
      <c r="U4256" s="69">
        <f t="shared" si="270"/>
        <v>0</v>
      </c>
      <c r="V4256" s="75">
        <f t="shared" si="268"/>
        <v>0</v>
      </c>
      <c r="W4256">
        <f>IFERROR(VLOOKUP($J4257,OSA!$BD:$BD,1,0),0)</f>
        <v>0</v>
      </c>
    </row>
    <row r="4257" spans="10:23" x14ac:dyDescent="0.35">
      <c r="J4257" t="str">
        <f t="shared" si="269"/>
        <v/>
      </c>
      <c r="N4257" s="4"/>
      <c r="U4257" s="69">
        <f t="shared" si="270"/>
        <v>0</v>
      </c>
      <c r="V4257" s="75">
        <f t="shared" si="268"/>
        <v>0</v>
      </c>
      <c r="W4257">
        <f>IFERROR(VLOOKUP($J4258,OSA!$BD:$BD,1,0),0)</f>
        <v>0</v>
      </c>
    </row>
    <row r="4258" spans="10:23" x14ac:dyDescent="0.35">
      <c r="J4258" t="str">
        <f t="shared" si="269"/>
        <v/>
      </c>
      <c r="N4258" s="4"/>
      <c r="U4258" s="69">
        <f t="shared" si="270"/>
        <v>0</v>
      </c>
      <c r="V4258" s="75">
        <f t="shared" si="268"/>
        <v>0</v>
      </c>
      <c r="W4258">
        <f>IFERROR(VLOOKUP($J4259,OSA!$BD:$BD,1,0),0)</f>
        <v>0</v>
      </c>
    </row>
    <row r="4259" spans="10:23" x14ac:dyDescent="0.35">
      <c r="J4259" t="str">
        <f t="shared" si="269"/>
        <v/>
      </c>
      <c r="N4259" s="4"/>
      <c r="U4259" s="69">
        <f t="shared" si="270"/>
        <v>0</v>
      </c>
      <c r="V4259" s="75">
        <f t="shared" si="268"/>
        <v>0</v>
      </c>
      <c r="W4259">
        <f>IFERROR(VLOOKUP($J4260,OSA!$BD:$BD,1,0),0)</f>
        <v>0</v>
      </c>
    </row>
    <row r="4260" spans="10:23" x14ac:dyDescent="0.35">
      <c r="J4260" t="str">
        <f t="shared" si="269"/>
        <v/>
      </c>
      <c r="N4260" s="4"/>
      <c r="U4260" s="69">
        <f t="shared" si="270"/>
        <v>0</v>
      </c>
      <c r="V4260" s="75">
        <f t="shared" si="268"/>
        <v>0</v>
      </c>
      <c r="W4260">
        <f>IFERROR(VLOOKUP($J4261,OSA!$BD:$BD,1,0),0)</f>
        <v>0</v>
      </c>
    </row>
    <row r="4261" spans="10:23" x14ac:dyDescent="0.35">
      <c r="J4261" t="str">
        <f t="shared" si="269"/>
        <v/>
      </c>
      <c r="N4261" s="4"/>
      <c r="U4261" s="69">
        <f t="shared" si="270"/>
        <v>0</v>
      </c>
      <c r="V4261" s="75">
        <f t="shared" si="268"/>
        <v>0</v>
      </c>
      <c r="W4261">
        <f>IFERROR(VLOOKUP($J4262,OSA!$BD:$BD,1,0),0)</f>
        <v>0</v>
      </c>
    </row>
    <row r="4262" spans="10:23" x14ac:dyDescent="0.35">
      <c r="J4262" t="str">
        <f t="shared" si="269"/>
        <v/>
      </c>
      <c r="N4262" s="4"/>
      <c r="U4262" s="69">
        <f t="shared" si="270"/>
        <v>0</v>
      </c>
      <c r="V4262" s="75">
        <f t="shared" si="268"/>
        <v>0</v>
      </c>
      <c r="W4262">
        <f>IFERROR(VLOOKUP($J4263,OSA!$BD:$BD,1,0),0)</f>
        <v>0</v>
      </c>
    </row>
    <row r="4263" spans="10:23" x14ac:dyDescent="0.35">
      <c r="J4263" t="str">
        <f t="shared" si="269"/>
        <v/>
      </c>
      <c r="N4263" s="4"/>
      <c r="U4263" s="69">
        <f t="shared" si="270"/>
        <v>0</v>
      </c>
      <c r="V4263" s="75">
        <f t="shared" ref="V4263:V4319" si="271">SUM(R4263:T4263)/3</f>
        <v>0</v>
      </c>
      <c r="W4263">
        <f>IFERROR(VLOOKUP($J4264,OSA!$BD:$BD,1,0),0)</f>
        <v>0</v>
      </c>
    </row>
    <row r="4264" spans="10:23" x14ac:dyDescent="0.35">
      <c r="J4264" t="str">
        <f t="shared" si="269"/>
        <v/>
      </c>
      <c r="N4264" s="4"/>
      <c r="U4264" s="69">
        <f t="shared" si="270"/>
        <v>0</v>
      </c>
      <c r="V4264" s="75">
        <f t="shared" si="271"/>
        <v>0</v>
      </c>
      <c r="W4264">
        <f>IFERROR(VLOOKUP($J4265,OSA!$BD:$BD,1,0),0)</f>
        <v>0</v>
      </c>
    </row>
    <row r="4265" spans="10:23" x14ac:dyDescent="0.35">
      <c r="J4265" t="str">
        <f t="shared" si="269"/>
        <v/>
      </c>
      <c r="N4265" s="4"/>
      <c r="U4265" s="69">
        <f t="shared" si="270"/>
        <v>0</v>
      </c>
      <c r="V4265" s="75">
        <f t="shared" si="271"/>
        <v>0</v>
      </c>
      <c r="W4265">
        <f>IFERROR(VLOOKUP($J4266,OSA!$BD:$BD,1,0),0)</f>
        <v>0</v>
      </c>
    </row>
    <row r="4266" spans="10:23" x14ac:dyDescent="0.35">
      <c r="J4266" t="str">
        <f t="shared" si="269"/>
        <v/>
      </c>
      <c r="N4266" s="4"/>
      <c r="U4266" s="69">
        <f t="shared" si="270"/>
        <v>0</v>
      </c>
      <c r="V4266" s="75">
        <f t="shared" si="271"/>
        <v>0</v>
      </c>
      <c r="W4266">
        <f>IFERROR(VLOOKUP($J4267,OSA!$BD:$BD,1,0),0)</f>
        <v>0</v>
      </c>
    </row>
    <row r="4267" spans="10:23" x14ac:dyDescent="0.35">
      <c r="J4267" t="str">
        <f t="shared" si="269"/>
        <v/>
      </c>
      <c r="N4267" s="4"/>
      <c r="U4267" s="69">
        <f t="shared" si="270"/>
        <v>0</v>
      </c>
      <c r="V4267" s="75">
        <f t="shared" si="271"/>
        <v>0</v>
      </c>
      <c r="W4267">
        <f>IFERROR(VLOOKUP($J4268,OSA!$BD:$BD,1,0),0)</f>
        <v>0</v>
      </c>
    </row>
    <row r="4268" spans="10:23" x14ac:dyDescent="0.35">
      <c r="J4268" t="str">
        <f t="shared" si="269"/>
        <v/>
      </c>
      <c r="N4268" s="4"/>
      <c r="U4268" s="69">
        <f t="shared" si="270"/>
        <v>0</v>
      </c>
      <c r="V4268" s="75">
        <f t="shared" si="271"/>
        <v>0</v>
      </c>
      <c r="W4268">
        <f>IFERROR(VLOOKUP($J4269,OSA!$BD:$BD,1,0),0)</f>
        <v>0</v>
      </c>
    </row>
    <row r="4269" spans="10:23" x14ac:dyDescent="0.35">
      <c r="J4269" t="str">
        <f t="shared" si="269"/>
        <v/>
      </c>
      <c r="N4269" s="4"/>
      <c r="U4269" s="69">
        <f t="shared" si="270"/>
        <v>0</v>
      </c>
      <c r="V4269" s="75">
        <f t="shared" si="271"/>
        <v>0</v>
      </c>
      <c r="W4269">
        <f>IFERROR(VLOOKUP($J4270,OSA!$BD:$BD,1,0),0)</f>
        <v>0</v>
      </c>
    </row>
    <row r="4270" spans="10:23" x14ac:dyDescent="0.35">
      <c r="J4270" t="str">
        <f t="shared" si="269"/>
        <v/>
      </c>
      <c r="N4270" s="4"/>
      <c r="U4270" s="69">
        <f t="shared" si="270"/>
        <v>0</v>
      </c>
      <c r="V4270" s="75">
        <f t="shared" si="271"/>
        <v>0</v>
      </c>
      <c r="W4270">
        <f>IFERROR(VLOOKUP($J4271,OSA!$BD:$BD,1,0),0)</f>
        <v>0</v>
      </c>
    </row>
    <row r="4271" spans="10:23" x14ac:dyDescent="0.35">
      <c r="J4271" t="str">
        <f t="shared" si="269"/>
        <v/>
      </c>
      <c r="N4271" s="4"/>
      <c r="U4271" s="69">
        <f t="shared" si="270"/>
        <v>0</v>
      </c>
      <c r="V4271" s="75">
        <f t="shared" si="271"/>
        <v>0</v>
      </c>
      <c r="W4271">
        <f>IFERROR(VLOOKUP($J4272,OSA!$BD:$BD,1,0),0)</f>
        <v>0</v>
      </c>
    </row>
    <row r="4272" spans="10:23" x14ac:dyDescent="0.35">
      <c r="J4272" t="str">
        <f t="shared" si="269"/>
        <v/>
      </c>
      <c r="N4272" s="4"/>
      <c r="U4272" s="69">
        <f t="shared" si="270"/>
        <v>0</v>
      </c>
      <c r="V4272" s="75">
        <f t="shared" si="271"/>
        <v>0</v>
      </c>
      <c r="W4272">
        <f>IFERROR(VLOOKUP($J4273,OSA!$BD:$BD,1,0),0)</f>
        <v>0</v>
      </c>
    </row>
    <row r="4273" spans="10:23" x14ac:dyDescent="0.35">
      <c r="J4273" t="str">
        <f t="shared" si="269"/>
        <v/>
      </c>
      <c r="N4273" s="4"/>
      <c r="U4273" s="69">
        <f t="shared" si="270"/>
        <v>0</v>
      </c>
      <c r="V4273" s="75">
        <f t="shared" si="271"/>
        <v>0</v>
      </c>
      <c r="W4273">
        <f>IFERROR(VLOOKUP($J4274,OSA!$BD:$BD,1,0),0)</f>
        <v>0</v>
      </c>
    </row>
    <row r="4274" spans="10:23" x14ac:dyDescent="0.35">
      <c r="J4274" t="str">
        <f t="shared" si="269"/>
        <v/>
      </c>
      <c r="N4274" s="4"/>
      <c r="U4274" s="69">
        <f t="shared" si="270"/>
        <v>0</v>
      </c>
      <c r="V4274" s="75">
        <f t="shared" si="271"/>
        <v>0</v>
      </c>
      <c r="W4274">
        <f>IFERROR(VLOOKUP($J4275,OSA!$BD:$BD,1,0),0)</f>
        <v>0</v>
      </c>
    </row>
    <row r="4275" spans="10:23" x14ac:dyDescent="0.35">
      <c r="J4275" t="str">
        <f t="shared" si="269"/>
        <v/>
      </c>
      <c r="N4275" s="4"/>
      <c r="U4275" s="69">
        <f t="shared" si="270"/>
        <v>0</v>
      </c>
      <c r="V4275" s="75">
        <f t="shared" si="271"/>
        <v>0</v>
      </c>
      <c r="W4275">
        <f>IFERROR(VLOOKUP($J4276,OSA!$BD:$BD,1,0),0)</f>
        <v>0</v>
      </c>
    </row>
    <row r="4276" spans="10:23" x14ac:dyDescent="0.35">
      <c r="J4276" t="str">
        <f t="shared" si="269"/>
        <v/>
      </c>
      <c r="N4276" s="4"/>
      <c r="U4276" s="69">
        <f t="shared" si="270"/>
        <v>0</v>
      </c>
      <c r="V4276" s="75">
        <f t="shared" si="271"/>
        <v>0</v>
      </c>
      <c r="W4276">
        <f>IFERROR(VLOOKUP($J4277,OSA!$BD:$BD,1,0),0)</f>
        <v>0</v>
      </c>
    </row>
    <row r="4277" spans="10:23" x14ac:dyDescent="0.35">
      <c r="J4277" t="str">
        <f t="shared" si="269"/>
        <v/>
      </c>
      <c r="N4277" s="4"/>
      <c r="U4277" s="69">
        <f t="shared" si="270"/>
        <v>0</v>
      </c>
      <c r="V4277" s="75">
        <f t="shared" si="271"/>
        <v>0</v>
      </c>
      <c r="W4277">
        <f>IFERROR(VLOOKUP($J4278,OSA!$BD:$BD,1,0),0)</f>
        <v>0</v>
      </c>
    </row>
    <row r="4278" spans="10:23" x14ac:dyDescent="0.35">
      <c r="J4278" t="str">
        <f t="shared" si="269"/>
        <v/>
      </c>
      <c r="N4278" s="4"/>
      <c r="U4278" s="69">
        <f t="shared" si="270"/>
        <v>0</v>
      </c>
      <c r="V4278" s="75">
        <f t="shared" si="271"/>
        <v>0</v>
      </c>
      <c r="W4278">
        <f>IFERROR(VLOOKUP($J4279,OSA!$BD:$BD,1,0),0)</f>
        <v>0</v>
      </c>
    </row>
    <row r="4279" spans="10:23" x14ac:dyDescent="0.35">
      <c r="J4279" t="str">
        <f t="shared" si="269"/>
        <v/>
      </c>
      <c r="N4279" s="4"/>
      <c r="U4279" s="69">
        <f t="shared" si="270"/>
        <v>0</v>
      </c>
      <c r="V4279" s="75">
        <f t="shared" si="271"/>
        <v>0</v>
      </c>
      <c r="W4279">
        <f>IFERROR(VLOOKUP($J4280,OSA!$BD:$BD,1,0),0)</f>
        <v>0</v>
      </c>
    </row>
    <row r="4280" spans="10:23" x14ac:dyDescent="0.35">
      <c r="J4280" t="str">
        <f t="shared" si="269"/>
        <v/>
      </c>
      <c r="N4280" s="4"/>
      <c r="U4280" s="69">
        <f t="shared" si="270"/>
        <v>0</v>
      </c>
      <c r="V4280" s="75">
        <f t="shared" si="271"/>
        <v>0</v>
      </c>
      <c r="W4280">
        <f>IFERROR(VLOOKUP($J4281,OSA!$BD:$BD,1,0),0)</f>
        <v>0</v>
      </c>
    </row>
    <row r="4281" spans="10:23" x14ac:dyDescent="0.35">
      <c r="J4281" t="str">
        <f t="shared" si="269"/>
        <v/>
      </c>
      <c r="N4281" s="4"/>
      <c r="U4281" s="69">
        <f t="shared" si="270"/>
        <v>0</v>
      </c>
      <c r="V4281" s="75">
        <f t="shared" si="271"/>
        <v>0</v>
      </c>
      <c r="W4281">
        <f>IFERROR(VLOOKUP($J4282,OSA!$BD:$BD,1,0),0)</f>
        <v>0</v>
      </c>
    </row>
    <row r="4282" spans="10:23" x14ac:dyDescent="0.35">
      <c r="J4282" t="str">
        <f t="shared" si="269"/>
        <v/>
      </c>
      <c r="N4282" s="4"/>
      <c r="U4282" s="69">
        <f t="shared" si="270"/>
        <v>0</v>
      </c>
      <c r="V4282" s="75">
        <f t="shared" si="271"/>
        <v>0</v>
      </c>
      <c r="W4282">
        <f>IFERROR(VLOOKUP($J4283,OSA!$BD:$BD,1,0),0)</f>
        <v>0</v>
      </c>
    </row>
    <row r="4283" spans="10:23" x14ac:dyDescent="0.35">
      <c r="J4283" t="str">
        <f t="shared" si="269"/>
        <v/>
      </c>
      <c r="N4283" s="4"/>
      <c r="U4283" s="69">
        <f t="shared" si="270"/>
        <v>0</v>
      </c>
      <c r="V4283" s="75">
        <f t="shared" si="271"/>
        <v>0</v>
      </c>
      <c r="W4283">
        <f>IFERROR(VLOOKUP($J4284,OSA!$BD:$BD,1,0),0)</f>
        <v>0</v>
      </c>
    </row>
    <row r="4284" spans="10:23" x14ac:dyDescent="0.35">
      <c r="J4284" t="str">
        <f t="shared" si="269"/>
        <v/>
      </c>
      <c r="N4284" s="4"/>
      <c r="U4284" s="69">
        <f t="shared" si="270"/>
        <v>0</v>
      </c>
      <c r="V4284" s="75">
        <f t="shared" si="271"/>
        <v>0</v>
      </c>
      <c r="W4284">
        <f>IFERROR(VLOOKUP($J4285,OSA!$BD:$BD,1,0),0)</f>
        <v>0</v>
      </c>
    </row>
    <row r="4285" spans="10:23" x14ac:dyDescent="0.35">
      <c r="J4285" t="str">
        <f t="shared" si="269"/>
        <v/>
      </c>
      <c r="N4285" s="4"/>
      <c r="U4285" s="69">
        <f t="shared" si="270"/>
        <v>0</v>
      </c>
      <c r="V4285" s="75">
        <f t="shared" si="271"/>
        <v>0</v>
      </c>
      <c r="W4285">
        <f>IFERROR(VLOOKUP($J4286,OSA!$BD:$BD,1,0),0)</f>
        <v>0</v>
      </c>
    </row>
    <row r="4286" spans="10:23" x14ac:dyDescent="0.35">
      <c r="J4286" t="str">
        <f t="shared" si="269"/>
        <v/>
      </c>
      <c r="N4286" s="4"/>
      <c r="U4286" s="69">
        <f t="shared" si="270"/>
        <v>0</v>
      </c>
      <c r="V4286" s="75">
        <f t="shared" si="271"/>
        <v>0</v>
      </c>
      <c r="W4286">
        <f>IFERROR(VLOOKUP($J4287,OSA!$BD:$BD,1,0),0)</f>
        <v>0</v>
      </c>
    </row>
    <row r="4287" spans="10:23" x14ac:dyDescent="0.35">
      <c r="J4287" t="str">
        <f t="shared" si="269"/>
        <v/>
      </c>
      <c r="N4287" s="4"/>
      <c r="U4287" s="69">
        <f t="shared" si="270"/>
        <v>0</v>
      </c>
      <c r="V4287" s="75">
        <f t="shared" si="271"/>
        <v>0</v>
      </c>
      <c r="W4287">
        <f>IFERROR(VLOOKUP($J4288,OSA!$BD:$BD,1,0),0)</f>
        <v>0</v>
      </c>
    </row>
    <row r="4288" spans="10:23" x14ac:dyDescent="0.35">
      <c r="J4288" t="str">
        <f t="shared" si="269"/>
        <v/>
      </c>
      <c r="N4288" s="4"/>
      <c r="U4288" s="69">
        <f t="shared" si="270"/>
        <v>0</v>
      </c>
      <c r="V4288" s="75">
        <f t="shared" si="271"/>
        <v>0</v>
      </c>
      <c r="W4288">
        <f>IFERROR(VLOOKUP($J4289,OSA!$BD:$BD,1,0),0)</f>
        <v>0</v>
      </c>
    </row>
    <row r="4289" spans="10:23" x14ac:dyDescent="0.35">
      <c r="J4289" t="str">
        <f t="shared" si="269"/>
        <v/>
      </c>
      <c r="N4289" s="4"/>
      <c r="U4289" s="69">
        <f t="shared" si="270"/>
        <v>0</v>
      </c>
      <c r="V4289" s="75">
        <f t="shared" si="271"/>
        <v>0</v>
      </c>
      <c r="W4289">
        <f>IFERROR(VLOOKUP($J4290,OSA!$BD:$BD,1,0),0)</f>
        <v>0</v>
      </c>
    </row>
    <row r="4290" spans="10:23" x14ac:dyDescent="0.35">
      <c r="J4290" t="str">
        <f t="shared" si="269"/>
        <v/>
      </c>
      <c r="N4290" s="4"/>
      <c r="U4290" s="69">
        <f t="shared" si="270"/>
        <v>0</v>
      </c>
      <c r="V4290" s="75">
        <f t="shared" si="271"/>
        <v>0</v>
      </c>
      <c r="W4290">
        <f>IFERROR(VLOOKUP($J4291,OSA!$BD:$BD,1,0),0)</f>
        <v>0</v>
      </c>
    </row>
    <row r="4291" spans="10:23" x14ac:dyDescent="0.35">
      <c r="J4291" t="str">
        <f t="shared" si="269"/>
        <v/>
      </c>
      <c r="N4291" s="4"/>
      <c r="U4291" s="69">
        <f t="shared" si="270"/>
        <v>0</v>
      </c>
      <c r="V4291" s="75">
        <f t="shared" si="271"/>
        <v>0</v>
      </c>
      <c r="W4291">
        <f>IFERROR(VLOOKUP($J4292,OSA!$BD:$BD,1,0),0)</f>
        <v>0</v>
      </c>
    </row>
    <row r="4292" spans="10:23" x14ac:dyDescent="0.35">
      <c r="J4292" t="str">
        <f t="shared" si="269"/>
        <v/>
      </c>
      <c r="N4292" s="4"/>
      <c r="U4292" s="69">
        <f t="shared" si="270"/>
        <v>0</v>
      </c>
      <c r="V4292" s="75">
        <f t="shared" si="271"/>
        <v>0</v>
      </c>
      <c r="W4292">
        <f>IFERROR(VLOOKUP($J4293,OSA!$BD:$BD,1,0),0)</f>
        <v>0</v>
      </c>
    </row>
    <row r="4293" spans="10:23" x14ac:dyDescent="0.35">
      <c r="J4293" t="str">
        <f t="shared" si="269"/>
        <v/>
      </c>
      <c r="N4293" s="4"/>
      <c r="U4293" s="69">
        <f t="shared" si="270"/>
        <v>0</v>
      </c>
      <c r="V4293" s="75">
        <f t="shared" si="271"/>
        <v>0</v>
      </c>
      <c r="W4293">
        <f>IFERROR(VLOOKUP($J4294,OSA!$BD:$BD,1,0),0)</f>
        <v>0</v>
      </c>
    </row>
    <row r="4294" spans="10:23" x14ac:dyDescent="0.35">
      <c r="J4294" t="str">
        <f t="shared" si="269"/>
        <v/>
      </c>
      <c r="N4294" s="4"/>
      <c r="U4294" s="69">
        <f t="shared" si="270"/>
        <v>0</v>
      </c>
      <c r="V4294" s="75">
        <f t="shared" si="271"/>
        <v>0</v>
      </c>
      <c r="W4294">
        <f>IFERROR(VLOOKUP($J4295,OSA!$BD:$BD,1,0),0)</f>
        <v>0</v>
      </c>
    </row>
    <row r="4295" spans="10:23" x14ac:dyDescent="0.35">
      <c r="J4295" t="str">
        <f t="shared" si="269"/>
        <v/>
      </c>
      <c r="N4295" s="4"/>
      <c r="U4295" s="69">
        <f t="shared" si="270"/>
        <v>0</v>
      </c>
      <c r="V4295" s="75">
        <f t="shared" si="271"/>
        <v>0</v>
      </c>
      <c r="W4295">
        <f>IFERROR(VLOOKUP($J4296,OSA!$BD:$BD,1,0),0)</f>
        <v>0</v>
      </c>
    </row>
    <row r="4296" spans="10:23" x14ac:dyDescent="0.35">
      <c r="J4296" t="str">
        <f t="shared" si="269"/>
        <v/>
      </c>
      <c r="N4296" s="4"/>
      <c r="U4296" s="69">
        <f t="shared" si="270"/>
        <v>0</v>
      </c>
      <c r="V4296" s="75">
        <f t="shared" si="271"/>
        <v>0</v>
      </c>
      <c r="W4296">
        <f>IFERROR(VLOOKUP($J4297,OSA!$BD:$BD,1,0),0)</f>
        <v>0</v>
      </c>
    </row>
    <row r="4297" spans="10:23" x14ac:dyDescent="0.35">
      <c r="J4297" t="str">
        <f t="shared" si="269"/>
        <v/>
      </c>
      <c r="N4297" s="4"/>
      <c r="U4297" s="69">
        <f t="shared" si="270"/>
        <v>0</v>
      </c>
      <c r="V4297" s="75">
        <f t="shared" si="271"/>
        <v>0</v>
      </c>
      <c r="W4297">
        <f>IFERROR(VLOOKUP($J4298,OSA!$BD:$BD,1,0),0)</f>
        <v>0</v>
      </c>
    </row>
    <row r="4298" spans="10:23" x14ac:dyDescent="0.35">
      <c r="J4298" t="str">
        <f t="shared" si="269"/>
        <v/>
      </c>
      <c r="N4298" s="4"/>
      <c r="U4298" s="69">
        <f t="shared" si="270"/>
        <v>0</v>
      </c>
      <c r="V4298" s="75">
        <f t="shared" si="271"/>
        <v>0</v>
      </c>
      <c r="W4298">
        <f>IFERROR(VLOOKUP($J4299,OSA!$BD:$BD,1,0),0)</f>
        <v>0</v>
      </c>
    </row>
    <row r="4299" spans="10:23" x14ac:dyDescent="0.35">
      <c r="J4299" t="str">
        <f t="shared" si="269"/>
        <v/>
      </c>
      <c r="N4299" s="4"/>
      <c r="U4299" s="69">
        <f t="shared" si="270"/>
        <v>0</v>
      </c>
      <c r="V4299" s="75">
        <f t="shared" si="271"/>
        <v>0</v>
      </c>
      <c r="W4299">
        <f>IFERROR(VLOOKUP($J4300,OSA!$BD:$BD,1,0),0)</f>
        <v>0</v>
      </c>
    </row>
    <row r="4300" spans="10:23" x14ac:dyDescent="0.35">
      <c r="J4300" t="str">
        <f t="shared" ref="J4300:J4363" si="272">K4300&amp;N4300</f>
        <v/>
      </c>
      <c r="N4300" s="4"/>
      <c r="U4300" s="69">
        <f t="shared" si="270"/>
        <v>0</v>
      </c>
      <c r="V4300" s="75">
        <f t="shared" si="271"/>
        <v>0</v>
      </c>
      <c r="W4300">
        <f>IFERROR(VLOOKUP($J4301,OSA!$BD:$BD,1,0),0)</f>
        <v>0</v>
      </c>
    </row>
    <row r="4301" spans="10:23" x14ac:dyDescent="0.35">
      <c r="J4301" t="str">
        <f t="shared" si="272"/>
        <v/>
      </c>
      <c r="N4301" s="4"/>
      <c r="U4301" s="69">
        <f t="shared" si="270"/>
        <v>0</v>
      </c>
      <c r="V4301" s="75">
        <f t="shared" si="271"/>
        <v>0</v>
      </c>
      <c r="W4301">
        <f>IFERROR(VLOOKUP($J4302,OSA!$BD:$BD,1,0),0)</f>
        <v>0</v>
      </c>
    </row>
    <row r="4302" spans="10:23" x14ac:dyDescent="0.35">
      <c r="J4302" t="str">
        <f t="shared" si="272"/>
        <v/>
      </c>
      <c r="N4302" s="4"/>
      <c r="U4302" s="69">
        <f t="shared" ref="U4302:U4319" si="273">SUM(O4302:Q4302)/3</f>
        <v>0</v>
      </c>
      <c r="V4302" s="75">
        <f t="shared" si="271"/>
        <v>0</v>
      </c>
      <c r="W4302">
        <f>IFERROR(VLOOKUP($J4303,OSA!$BD:$BD,1,0),0)</f>
        <v>0</v>
      </c>
    </row>
    <row r="4303" spans="10:23" x14ac:dyDescent="0.35">
      <c r="J4303" t="str">
        <f t="shared" si="272"/>
        <v/>
      </c>
      <c r="N4303" s="4"/>
      <c r="U4303" s="69">
        <f t="shared" si="273"/>
        <v>0</v>
      </c>
      <c r="V4303" s="75">
        <f t="shared" si="271"/>
        <v>0</v>
      </c>
      <c r="W4303">
        <f>IFERROR(VLOOKUP($J4304,OSA!$BD:$BD,1,0),0)</f>
        <v>0</v>
      </c>
    </row>
    <row r="4304" spans="10:23" x14ac:dyDescent="0.35">
      <c r="J4304" t="str">
        <f t="shared" si="272"/>
        <v/>
      </c>
      <c r="N4304" s="4"/>
      <c r="U4304" s="69">
        <f t="shared" si="273"/>
        <v>0</v>
      </c>
      <c r="V4304" s="75">
        <f t="shared" si="271"/>
        <v>0</v>
      </c>
      <c r="W4304">
        <f>IFERROR(VLOOKUP($J4305,OSA!$BD:$BD,1,0),0)</f>
        <v>0</v>
      </c>
    </row>
    <row r="4305" spans="10:23" x14ac:dyDescent="0.35">
      <c r="J4305" t="str">
        <f t="shared" si="272"/>
        <v/>
      </c>
      <c r="N4305" s="4"/>
      <c r="U4305" s="69">
        <f t="shared" si="273"/>
        <v>0</v>
      </c>
      <c r="V4305" s="75">
        <f t="shared" si="271"/>
        <v>0</v>
      </c>
      <c r="W4305">
        <f>IFERROR(VLOOKUP($J4306,OSA!$BD:$BD,1,0),0)</f>
        <v>0</v>
      </c>
    </row>
    <row r="4306" spans="10:23" x14ac:dyDescent="0.35">
      <c r="J4306" t="str">
        <f t="shared" si="272"/>
        <v/>
      </c>
      <c r="N4306" s="4"/>
      <c r="U4306" s="69">
        <f t="shared" si="273"/>
        <v>0</v>
      </c>
      <c r="V4306" s="75">
        <f t="shared" si="271"/>
        <v>0</v>
      </c>
      <c r="W4306">
        <f>IFERROR(VLOOKUP($J4307,OSA!$BD:$BD,1,0),0)</f>
        <v>0</v>
      </c>
    </row>
    <row r="4307" spans="10:23" x14ac:dyDescent="0.35">
      <c r="J4307" t="str">
        <f t="shared" si="272"/>
        <v/>
      </c>
      <c r="N4307" s="4"/>
      <c r="U4307" s="69">
        <f t="shared" si="273"/>
        <v>0</v>
      </c>
      <c r="V4307" s="75">
        <f t="shared" si="271"/>
        <v>0</v>
      </c>
      <c r="W4307">
        <f>IFERROR(VLOOKUP($J4308,OSA!$BD:$BD,1,0),0)</f>
        <v>0</v>
      </c>
    </row>
    <row r="4308" spans="10:23" x14ac:dyDescent="0.35">
      <c r="J4308" t="str">
        <f t="shared" si="272"/>
        <v/>
      </c>
      <c r="N4308" s="4"/>
      <c r="U4308" s="69">
        <f t="shared" si="273"/>
        <v>0</v>
      </c>
      <c r="V4308" s="75">
        <f t="shared" si="271"/>
        <v>0</v>
      </c>
      <c r="W4308">
        <f>IFERROR(VLOOKUP($J4309,OSA!$BD:$BD,1,0),0)</f>
        <v>0</v>
      </c>
    </row>
    <row r="4309" spans="10:23" x14ac:dyDescent="0.35">
      <c r="J4309" t="str">
        <f t="shared" si="272"/>
        <v/>
      </c>
      <c r="N4309" s="4"/>
      <c r="U4309" s="69">
        <f t="shared" si="273"/>
        <v>0</v>
      </c>
      <c r="V4309" s="75">
        <f t="shared" si="271"/>
        <v>0</v>
      </c>
      <c r="W4309">
        <f>IFERROR(VLOOKUP($J4310,OSA!$BD:$BD,1,0),0)</f>
        <v>0</v>
      </c>
    </row>
    <row r="4310" spans="10:23" x14ac:dyDescent="0.35">
      <c r="J4310" t="str">
        <f t="shared" si="272"/>
        <v/>
      </c>
      <c r="N4310" s="4"/>
      <c r="U4310" s="69">
        <f t="shared" si="273"/>
        <v>0</v>
      </c>
      <c r="V4310" s="75">
        <f t="shared" si="271"/>
        <v>0</v>
      </c>
      <c r="W4310">
        <f>IFERROR(VLOOKUP($J4311,OSA!$BD:$BD,1,0),0)</f>
        <v>0</v>
      </c>
    </row>
    <row r="4311" spans="10:23" x14ac:dyDescent="0.35">
      <c r="J4311" t="str">
        <f t="shared" si="272"/>
        <v/>
      </c>
      <c r="N4311" s="4"/>
      <c r="U4311" s="69">
        <f t="shared" si="273"/>
        <v>0</v>
      </c>
      <c r="V4311" s="75">
        <f t="shared" si="271"/>
        <v>0</v>
      </c>
      <c r="W4311">
        <f>IFERROR(VLOOKUP($J4312,OSA!$BD:$BD,1,0),0)</f>
        <v>0</v>
      </c>
    </row>
    <row r="4312" spans="10:23" x14ac:dyDescent="0.35">
      <c r="J4312" t="str">
        <f t="shared" si="272"/>
        <v/>
      </c>
      <c r="N4312" s="4"/>
      <c r="U4312" s="69">
        <f t="shared" si="273"/>
        <v>0</v>
      </c>
      <c r="V4312" s="75">
        <f t="shared" si="271"/>
        <v>0</v>
      </c>
      <c r="W4312">
        <f>IFERROR(VLOOKUP($J4313,OSA!$BD:$BD,1,0),0)</f>
        <v>0</v>
      </c>
    </row>
    <row r="4313" spans="10:23" x14ac:dyDescent="0.35">
      <c r="J4313" t="str">
        <f t="shared" si="272"/>
        <v/>
      </c>
      <c r="N4313" s="4"/>
      <c r="U4313" s="69">
        <f t="shared" si="273"/>
        <v>0</v>
      </c>
      <c r="V4313" s="75">
        <f t="shared" si="271"/>
        <v>0</v>
      </c>
      <c r="W4313">
        <f>IFERROR(VLOOKUP($J4314,OSA!$BD:$BD,1,0),0)</f>
        <v>0</v>
      </c>
    </row>
    <row r="4314" spans="10:23" x14ac:dyDescent="0.35">
      <c r="J4314" t="str">
        <f t="shared" si="272"/>
        <v/>
      </c>
      <c r="N4314" s="4"/>
      <c r="U4314" s="69">
        <f t="shared" si="273"/>
        <v>0</v>
      </c>
      <c r="V4314" s="75">
        <f t="shared" si="271"/>
        <v>0</v>
      </c>
      <c r="W4314">
        <f>IFERROR(VLOOKUP($J4315,OSA!$BD:$BD,1,0),0)</f>
        <v>0</v>
      </c>
    </row>
    <row r="4315" spans="10:23" x14ac:dyDescent="0.35">
      <c r="J4315" t="str">
        <f t="shared" si="272"/>
        <v/>
      </c>
      <c r="N4315" s="4"/>
      <c r="U4315" s="69">
        <f t="shared" si="273"/>
        <v>0</v>
      </c>
      <c r="V4315" s="75">
        <f t="shared" si="271"/>
        <v>0</v>
      </c>
      <c r="W4315">
        <f>IFERROR(VLOOKUP($J4316,OSA!$BD:$BD,1,0),0)</f>
        <v>0</v>
      </c>
    </row>
    <row r="4316" spans="10:23" x14ac:dyDescent="0.35">
      <c r="J4316" t="str">
        <f t="shared" si="272"/>
        <v/>
      </c>
      <c r="N4316" s="4"/>
      <c r="U4316" s="69">
        <f t="shared" si="273"/>
        <v>0</v>
      </c>
      <c r="V4316" s="75">
        <f t="shared" si="271"/>
        <v>0</v>
      </c>
      <c r="W4316">
        <f>IFERROR(VLOOKUP($J4317,OSA!$BD:$BD,1,0),0)</f>
        <v>0</v>
      </c>
    </row>
    <row r="4317" spans="10:23" x14ac:dyDescent="0.35">
      <c r="J4317" t="str">
        <f t="shared" si="272"/>
        <v/>
      </c>
      <c r="N4317" s="4"/>
      <c r="U4317" s="69">
        <f t="shared" si="273"/>
        <v>0</v>
      </c>
      <c r="V4317" s="75">
        <f t="shared" si="271"/>
        <v>0</v>
      </c>
      <c r="W4317">
        <f>IFERROR(VLOOKUP($J4318,OSA!$BD:$BD,1,0),0)</f>
        <v>0</v>
      </c>
    </row>
    <row r="4318" spans="10:23" x14ac:dyDescent="0.35">
      <c r="J4318" t="str">
        <f t="shared" si="272"/>
        <v/>
      </c>
      <c r="N4318" s="4"/>
      <c r="U4318" s="69">
        <f t="shared" si="273"/>
        <v>0</v>
      </c>
      <c r="V4318" s="75">
        <f t="shared" si="271"/>
        <v>0</v>
      </c>
      <c r="W4318">
        <f>IFERROR(VLOOKUP($J4319,OSA!$BD:$BD,1,0),0)</f>
        <v>0</v>
      </c>
    </row>
    <row r="4319" spans="10:23" x14ac:dyDescent="0.35">
      <c r="J4319" t="str">
        <f t="shared" si="272"/>
        <v/>
      </c>
      <c r="N4319" s="4"/>
      <c r="U4319" s="69">
        <f t="shared" si="273"/>
        <v>0</v>
      </c>
      <c r="V4319" s="75">
        <f t="shared" si="271"/>
        <v>0</v>
      </c>
      <c r="W4319">
        <f>IFERROR(VLOOKUP($J4320,OSA!$BD:$BD,1,0),0)</f>
        <v>0</v>
      </c>
    </row>
    <row r="4320" spans="10:23" x14ac:dyDescent="0.35">
      <c r="J4320" t="str">
        <f t="shared" si="272"/>
        <v/>
      </c>
      <c r="N4320" s="4"/>
      <c r="U4320" s="69">
        <f t="shared" ref="U4320:U4383" si="274">SUM(O4320:Q4320)/3</f>
        <v>0</v>
      </c>
      <c r="V4320" s="75">
        <f t="shared" ref="V4320:V4383" si="275">SUM(R4320:T4320)/3</f>
        <v>0</v>
      </c>
      <c r="W4320">
        <f>IFERROR(VLOOKUP($J4321,OSA!$BD:$BD,1,0),0)</f>
        <v>0</v>
      </c>
    </row>
    <row r="4321" spans="10:23" x14ac:dyDescent="0.35">
      <c r="J4321" t="str">
        <f t="shared" si="272"/>
        <v/>
      </c>
      <c r="N4321" s="4"/>
      <c r="U4321" s="69">
        <f t="shared" si="274"/>
        <v>0</v>
      </c>
      <c r="V4321" s="75">
        <f t="shared" si="275"/>
        <v>0</v>
      </c>
      <c r="W4321">
        <f>IFERROR(VLOOKUP($J4322,OSA!$BD:$BD,1,0),0)</f>
        <v>0</v>
      </c>
    </row>
    <row r="4322" spans="10:23" x14ac:dyDescent="0.35">
      <c r="J4322" t="str">
        <f t="shared" si="272"/>
        <v/>
      </c>
      <c r="N4322" s="4"/>
      <c r="U4322" s="69">
        <f t="shared" si="274"/>
        <v>0</v>
      </c>
      <c r="V4322" s="75">
        <f t="shared" si="275"/>
        <v>0</v>
      </c>
      <c r="W4322">
        <f>IFERROR(VLOOKUP($J4323,OSA!$BD:$BD,1,0),0)</f>
        <v>0</v>
      </c>
    </row>
    <row r="4323" spans="10:23" x14ac:dyDescent="0.35">
      <c r="J4323" t="str">
        <f t="shared" si="272"/>
        <v/>
      </c>
      <c r="N4323" s="4"/>
      <c r="U4323" s="69">
        <f t="shared" si="274"/>
        <v>0</v>
      </c>
      <c r="V4323" s="75">
        <f t="shared" si="275"/>
        <v>0</v>
      </c>
      <c r="W4323">
        <f>IFERROR(VLOOKUP($J4324,OSA!$BD:$BD,1,0),0)</f>
        <v>0</v>
      </c>
    </row>
    <row r="4324" spans="10:23" x14ac:dyDescent="0.35">
      <c r="J4324" t="str">
        <f t="shared" si="272"/>
        <v/>
      </c>
      <c r="N4324" s="4"/>
      <c r="U4324" s="69">
        <f t="shared" si="274"/>
        <v>0</v>
      </c>
      <c r="V4324" s="75">
        <f t="shared" si="275"/>
        <v>0</v>
      </c>
      <c r="W4324">
        <f>IFERROR(VLOOKUP($J4325,OSA!$BD:$BD,1,0),0)</f>
        <v>0</v>
      </c>
    </row>
    <row r="4325" spans="10:23" x14ac:dyDescent="0.35">
      <c r="J4325" t="str">
        <f t="shared" si="272"/>
        <v/>
      </c>
      <c r="N4325" s="4"/>
      <c r="U4325" s="69">
        <f t="shared" si="274"/>
        <v>0</v>
      </c>
      <c r="V4325" s="75">
        <f t="shared" si="275"/>
        <v>0</v>
      </c>
      <c r="W4325">
        <f>IFERROR(VLOOKUP($J4326,OSA!$BD:$BD,1,0),0)</f>
        <v>0</v>
      </c>
    </row>
    <row r="4326" spans="10:23" x14ac:dyDescent="0.35">
      <c r="J4326" t="str">
        <f t="shared" si="272"/>
        <v/>
      </c>
      <c r="N4326" s="4"/>
      <c r="U4326" s="69">
        <f t="shared" si="274"/>
        <v>0</v>
      </c>
      <c r="V4326" s="75">
        <f t="shared" si="275"/>
        <v>0</v>
      </c>
      <c r="W4326">
        <f>IFERROR(VLOOKUP($J4327,OSA!$BD:$BD,1,0),0)</f>
        <v>0</v>
      </c>
    </row>
    <row r="4327" spans="10:23" x14ac:dyDescent="0.35">
      <c r="J4327" t="str">
        <f t="shared" si="272"/>
        <v/>
      </c>
      <c r="N4327" s="4"/>
      <c r="U4327" s="69">
        <f t="shared" si="274"/>
        <v>0</v>
      </c>
      <c r="V4327" s="75">
        <f t="shared" si="275"/>
        <v>0</v>
      </c>
      <c r="W4327">
        <f>IFERROR(VLOOKUP($J4328,OSA!$BD:$BD,1,0),0)</f>
        <v>0</v>
      </c>
    </row>
    <row r="4328" spans="10:23" x14ac:dyDescent="0.35">
      <c r="J4328" t="str">
        <f t="shared" si="272"/>
        <v/>
      </c>
      <c r="N4328" s="4"/>
      <c r="U4328" s="69">
        <f t="shared" si="274"/>
        <v>0</v>
      </c>
      <c r="V4328" s="75">
        <f t="shared" si="275"/>
        <v>0</v>
      </c>
      <c r="W4328">
        <f>IFERROR(VLOOKUP($J4329,OSA!$BD:$BD,1,0),0)</f>
        <v>0</v>
      </c>
    </row>
    <row r="4329" spans="10:23" x14ac:dyDescent="0.35">
      <c r="J4329" t="str">
        <f t="shared" si="272"/>
        <v/>
      </c>
      <c r="N4329" s="4"/>
      <c r="U4329" s="69">
        <f t="shared" si="274"/>
        <v>0</v>
      </c>
      <c r="V4329" s="75">
        <f t="shared" si="275"/>
        <v>0</v>
      </c>
      <c r="W4329">
        <f>IFERROR(VLOOKUP($J4330,OSA!$BD:$BD,1,0),0)</f>
        <v>0</v>
      </c>
    </row>
    <row r="4330" spans="10:23" x14ac:dyDescent="0.35">
      <c r="J4330" t="str">
        <f t="shared" si="272"/>
        <v/>
      </c>
      <c r="N4330" s="4"/>
      <c r="U4330" s="69">
        <f t="shared" si="274"/>
        <v>0</v>
      </c>
      <c r="V4330" s="75">
        <f t="shared" si="275"/>
        <v>0</v>
      </c>
      <c r="W4330">
        <f>IFERROR(VLOOKUP($J4331,OSA!$BD:$BD,1,0),0)</f>
        <v>0</v>
      </c>
    </row>
    <row r="4331" spans="10:23" x14ac:dyDescent="0.35">
      <c r="J4331" t="str">
        <f t="shared" si="272"/>
        <v/>
      </c>
      <c r="N4331" s="4"/>
      <c r="U4331" s="69">
        <f t="shared" si="274"/>
        <v>0</v>
      </c>
      <c r="V4331" s="75">
        <f t="shared" si="275"/>
        <v>0</v>
      </c>
      <c r="W4331">
        <f>IFERROR(VLOOKUP($J4332,OSA!$BD:$BD,1,0),0)</f>
        <v>0</v>
      </c>
    </row>
    <row r="4332" spans="10:23" x14ac:dyDescent="0.35">
      <c r="J4332" t="str">
        <f t="shared" si="272"/>
        <v/>
      </c>
      <c r="N4332" s="4"/>
      <c r="U4332" s="69">
        <f t="shared" si="274"/>
        <v>0</v>
      </c>
      <c r="V4332" s="75">
        <f t="shared" si="275"/>
        <v>0</v>
      </c>
      <c r="W4332">
        <f>IFERROR(VLOOKUP($J4333,OSA!$BD:$BD,1,0),0)</f>
        <v>0</v>
      </c>
    </row>
    <row r="4333" spans="10:23" x14ac:dyDescent="0.35">
      <c r="J4333" t="str">
        <f t="shared" si="272"/>
        <v/>
      </c>
      <c r="N4333" s="4"/>
      <c r="U4333" s="69">
        <f t="shared" si="274"/>
        <v>0</v>
      </c>
      <c r="V4333" s="75">
        <f t="shared" si="275"/>
        <v>0</v>
      </c>
      <c r="W4333">
        <f>IFERROR(VLOOKUP($J4334,OSA!$BD:$BD,1,0),0)</f>
        <v>0</v>
      </c>
    </row>
    <row r="4334" spans="10:23" x14ac:dyDescent="0.35">
      <c r="J4334" t="str">
        <f t="shared" si="272"/>
        <v/>
      </c>
      <c r="N4334" s="4"/>
      <c r="U4334" s="69">
        <f t="shared" si="274"/>
        <v>0</v>
      </c>
      <c r="V4334" s="75">
        <f t="shared" si="275"/>
        <v>0</v>
      </c>
      <c r="W4334">
        <f>IFERROR(VLOOKUP($J4335,OSA!$BD:$BD,1,0),0)</f>
        <v>0</v>
      </c>
    </row>
    <row r="4335" spans="10:23" x14ac:dyDescent="0.35">
      <c r="J4335" t="str">
        <f t="shared" si="272"/>
        <v/>
      </c>
      <c r="N4335" s="4"/>
      <c r="U4335" s="69">
        <f t="shared" si="274"/>
        <v>0</v>
      </c>
      <c r="V4335" s="75">
        <f t="shared" si="275"/>
        <v>0</v>
      </c>
      <c r="W4335">
        <f>IFERROR(VLOOKUP($J4336,OSA!$BD:$BD,1,0),0)</f>
        <v>0</v>
      </c>
    </row>
    <row r="4336" spans="10:23" x14ac:dyDescent="0.35">
      <c r="J4336" t="str">
        <f t="shared" si="272"/>
        <v/>
      </c>
      <c r="N4336" s="4"/>
      <c r="U4336" s="69">
        <f t="shared" si="274"/>
        <v>0</v>
      </c>
      <c r="V4336" s="75">
        <f t="shared" si="275"/>
        <v>0</v>
      </c>
      <c r="W4336">
        <f>IFERROR(VLOOKUP($J4337,OSA!$BD:$BD,1,0),0)</f>
        <v>0</v>
      </c>
    </row>
    <row r="4337" spans="10:23" x14ac:dyDescent="0.35">
      <c r="J4337" t="str">
        <f t="shared" si="272"/>
        <v/>
      </c>
      <c r="N4337" s="4"/>
      <c r="U4337" s="69">
        <f t="shared" si="274"/>
        <v>0</v>
      </c>
      <c r="V4337" s="75">
        <f t="shared" si="275"/>
        <v>0</v>
      </c>
      <c r="W4337">
        <f>IFERROR(VLOOKUP($J4338,OSA!$BD:$BD,1,0),0)</f>
        <v>0</v>
      </c>
    </row>
    <row r="4338" spans="10:23" x14ac:dyDescent="0.35">
      <c r="J4338" t="str">
        <f t="shared" si="272"/>
        <v/>
      </c>
      <c r="N4338" s="4"/>
      <c r="U4338" s="69">
        <f t="shared" si="274"/>
        <v>0</v>
      </c>
      <c r="V4338" s="75">
        <f t="shared" si="275"/>
        <v>0</v>
      </c>
      <c r="W4338">
        <f>IFERROR(VLOOKUP($J4339,OSA!$BD:$BD,1,0),0)</f>
        <v>0</v>
      </c>
    </row>
    <row r="4339" spans="10:23" x14ac:dyDescent="0.35">
      <c r="J4339" t="str">
        <f t="shared" si="272"/>
        <v/>
      </c>
      <c r="N4339" s="4"/>
      <c r="U4339" s="69">
        <f t="shared" si="274"/>
        <v>0</v>
      </c>
      <c r="V4339" s="75">
        <f t="shared" si="275"/>
        <v>0</v>
      </c>
      <c r="W4339">
        <f>IFERROR(VLOOKUP($J4340,OSA!$BD:$BD,1,0),0)</f>
        <v>0</v>
      </c>
    </row>
    <row r="4340" spans="10:23" x14ac:dyDescent="0.35">
      <c r="J4340" t="str">
        <f t="shared" si="272"/>
        <v/>
      </c>
      <c r="N4340" s="4"/>
      <c r="U4340" s="69">
        <f t="shared" si="274"/>
        <v>0</v>
      </c>
      <c r="V4340" s="75">
        <f t="shared" si="275"/>
        <v>0</v>
      </c>
      <c r="W4340">
        <f>IFERROR(VLOOKUP($J4341,OSA!$BD:$BD,1,0),0)</f>
        <v>0</v>
      </c>
    </row>
    <row r="4341" spans="10:23" x14ac:dyDescent="0.35">
      <c r="J4341" t="str">
        <f t="shared" si="272"/>
        <v/>
      </c>
      <c r="N4341" s="4"/>
      <c r="U4341" s="69">
        <f t="shared" si="274"/>
        <v>0</v>
      </c>
      <c r="V4341" s="75">
        <f t="shared" si="275"/>
        <v>0</v>
      </c>
      <c r="W4341">
        <f>IFERROR(VLOOKUP($J4342,OSA!$BD:$BD,1,0),0)</f>
        <v>0</v>
      </c>
    </row>
    <row r="4342" spans="10:23" x14ac:dyDescent="0.35">
      <c r="J4342" t="str">
        <f t="shared" si="272"/>
        <v/>
      </c>
      <c r="N4342" s="4"/>
      <c r="U4342" s="69">
        <f t="shared" si="274"/>
        <v>0</v>
      </c>
      <c r="V4342" s="75">
        <f t="shared" si="275"/>
        <v>0</v>
      </c>
      <c r="W4342">
        <f>IFERROR(VLOOKUP($J4343,OSA!$BD:$BD,1,0),0)</f>
        <v>0</v>
      </c>
    </row>
    <row r="4343" spans="10:23" x14ac:dyDescent="0.35">
      <c r="J4343" t="str">
        <f t="shared" si="272"/>
        <v/>
      </c>
      <c r="N4343" s="4"/>
      <c r="U4343" s="69">
        <f t="shared" si="274"/>
        <v>0</v>
      </c>
      <c r="V4343" s="75">
        <f t="shared" si="275"/>
        <v>0</v>
      </c>
      <c r="W4343">
        <f>IFERROR(VLOOKUP($J4344,OSA!$BD:$BD,1,0),0)</f>
        <v>0</v>
      </c>
    </row>
    <row r="4344" spans="10:23" x14ac:dyDescent="0.35">
      <c r="J4344" t="str">
        <f t="shared" si="272"/>
        <v/>
      </c>
      <c r="N4344" s="4"/>
      <c r="U4344" s="69">
        <f t="shared" si="274"/>
        <v>0</v>
      </c>
      <c r="V4344" s="75">
        <f t="shared" si="275"/>
        <v>0</v>
      </c>
      <c r="W4344">
        <f>IFERROR(VLOOKUP($J4345,OSA!$BD:$BD,1,0),0)</f>
        <v>0</v>
      </c>
    </row>
    <row r="4345" spans="10:23" x14ac:dyDescent="0.35">
      <c r="J4345" t="str">
        <f t="shared" si="272"/>
        <v/>
      </c>
      <c r="N4345" s="4"/>
      <c r="U4345" s="69">
        <f t="shared" si="274"/>
        <v>0</v>
      </c>
      <c r="V4345" s="75">
        <f t="shared" si="275"/>
        <v>0</v>
      </c>
      <c r="W4345">
        <f>IFERROR(VLOOKUP($J4346,OSA!$BD:$BD,1,0),0)</f>
        <v>0</v>
      </c>
    </row>
    <row r="4346" spans="10:23" x14ac:dyDescent="0.35">
      <c r="J4346" t="str">
        <f t="shared" si="272"/>
        <v/>
      </c>
      <c r="N4346" s="4"/>
      <c r="U4346" s="69">
        <f t="shared" si="274"/>
        <v>0</v>
      </c>
      <c r="V4346" s="75">
        <f t="shared" si="275"/>
        <v>0</v>
      </c>
      <c r="W4346">
        <f>IFERROR(VLOOKUP($J4347,OSA!$BD:$BD,1,0),0)</f>
        <v>0</v>
      </c>
    </row>
    <row r="4347" spans="10:23" x14ac:dyDescent="0.35">
      <c r="J4347" t="str">
        <f t="shared" si="272"/>
        <v/>
      </c>
      <c r="N4347" s="4"/>
      <c r="U4347" s="69">
        <f t="shared" si="274"/>
        <v>0</v>
      </c>
      <c r="V4347" s="75">
        <f t="shared" si="275"/>
        <v>0</v>
      </c>
      <c r="W4347">
        <f>IFERROR(VLOOKUP($J4348,OSA!$BD:$BD,1,0),0)</f>
        <v>0</v>
      </c>
    </row>
    <row r="4348" spans="10:23" x14ac:dyDescent="0.35">
      <c r="J4348" t="str">
        <f t="shared" si="272"/>
        <v/>
      </c>
      <c r="N4348" s="4"/>
      <c r="U4348" s="69">
        <f t="shared" si="274"/>
        <v>0</v>
      </c>
      <c r="V4348" s="75">
        <f t="shared" si="275"/>
        <v>0</v>
      </c>
      <c r="W4348">
        <f>IFERROR(VLOOKUP($J4349,OSA!$BD:$BD,1,0),0)</f>
        <v>0</v>
      </c>
    </row>
    <row r="4349" spans="10:23" x14ac:dyDescent="0.35">
      <c r="J4349" t="str">
        <f t="shared" si="272"/>
        <v/>
      </c>
      <c r="N4349" s="4"/>
      <c r="U4349" s="69">
        <f t="shared" si="274"/>
        <v>0</v>
      </c>
      <c r="V4349" s="75">
        <f t="shared" si="275"/>
        <v>0</v>
      </c>
      <c r="W4349">
        <f>IFERROR(VLOOKUP($J4350,OSA!$BD:$BD,1,0),0)</f>
        <v>0</v>
      </c>
    </row>
    <row r="4350" spans="10:23" x14ac:dyDescent="0.35">
      <c r="J4350" t="str">
        <f t="shared" si="272"/>
        <v/>
      </c>
      <c r="N4350" s="4"/>
      <c r="U4350" s="69">
        <f t="shared" si="274"/>
        <v>0</v>
      </c>
      <c r="V4350" s="75">
        <f t="shared" si="275"/>
        <v>0</v>
      </c>
      <c r="W4350">
        <f>IFERROR(VLOOKUP($J4351,OSA!$BD:$BD,1,0),0)</f>
        <v>0</v>
      </c>
    </row>
    <row r="4351" spans="10:23" x14ac:dyDescent="0.35">
      <c r="J4351" t="str">
        <f t="shared" si="272"/>
        <v/>
      </c>
      <c r="N4351" s="4"/>
      <c r="U4351" s="69">
        <f t="shared" si="274"/>
        <v>0</v>
      </c>
      <c r="V4351" s="75">
        <f t="shared" si="275"/>
        <v>0</v>
      </c>
      <c r="W4351">
        <f>IFERROR(VLOOKUP($J4352,OSA!$BD:$BD,1,0),0)</f>
        <v>0</v>
      </c>
    </row>
    <row r="4352" spans="10:23" x14ac:dyDescent="0.35">
      <c r="J4352" t="str">
        <f t="shared" si="272"/>
        <v/>
      </c>
      <c r="N4352" s="4"/>
      <c r="U4352" s="69">
        <f t="shared" si="274"/>
        <v>0</v>
      </c>
      <c r="V4352" s="75">
        <f t="shared" si="275"/>
        <v>0</v>
      </c>
      <c r="W4352">
        <f>IFERROR(VLOOKUP($J4353,OSA!$BD:$BD,1,0),0)</f>
        <v>0</v>
      </c>
    </row>
    <row r="4353" spans="10:23" x14ac:dyDescent="0.35">
      <c r="J4353" t="str">
        <f t="shared" si="272"/>
        <v/>
      </c>
      <c r="N4353" s="4"/>
      <c r="U4353" s="69">
        <f t="shared" si="274"/>
        <v>0</v>
      </c>
      <c r="V4353" s="75">
        <f t="shared" si="275"/>
        <v>0</v>
      </c>
      <c r="W4353">
        <f>IFERROR(VLOOKUP($J4354,OSA!$BD:$BD,1,0),0)</f>
        <v>0</v>
      </c>
    </row>
    <row r="4354" spans="10:23" x14ac:dyDescent="0.35">
      <c r="J4354" t="str">
        <f t="shared" si="272"/>
        <v/>
      </c>
      <c r="N4354" s="4"/>
      <c r="U4354" s="69">
        <f t="shared" si="274"/>
        <v>0</v>
      </c>
      <c r="V4354" s="75">
        <f t="shared" si="275"/>
        <v>0</v>
      </c>
      <c r="W4354">
        <f>IFERROR(VLOOKUP($J4355,OSA!$BD:$BD,1,0),0)</f>
        <v>0</v>
      </c>
    </row>
    <row r="4355" spans="10:23" x14ac:dyDescent="0.35">
      <c r="J4355" t="str">
        <f t="shared" si="272"/>
        <v/>
      </c>
      <c r="N4355" s="4"/>
      <c r="U4355" s="69">
        <f t="shared" si="274"/>
        <v>0</v>
      </c>
      <c r="V4355" s="75">
        <f t="shared" si="275"/>
        <v>0</v>
      </c>
      <c r="W4355">
        <f>IFERROR(VLOOKUP($J4356,OSA!$BD:$BD,1,0),0)</f>
        <v>0</v>
      </c>
    </row>
    <row r="4356" spans="10:23" x14ac:dyDescent="0.35">
      <c r="J4356" t="str">
        <f t="shared" si="272"/>
        <v/>
      </c>
      <c r="N4356" s="4"/>
      <c r="U4356" s="69">
        <f t="shared" si="274"/>
        <v>0</v>
      </c>
      <c r="V4356" s="75">
        <f t="shared" si="275"/>
        <v>0</v>
      </c>
      <c r="W4356">
        <f>IFERROR(VLOOKUP($J4357,OSA!$BD:$BD,1,0),0)</f>
        <v>0</v>
      </c>
    </row>
    <row r="4357" spans="10:23" x14ac:dyDescent="0.35">
      <c r="J4357" t="str">
        <f t="shared" si="272"/>
        <v/>
      </c>
      <c r="N4357" s="4"/>
      <c r="U4357" s="69">
        <f t="shared" si="274"/>
        <v>0</v>
      </c>
      <c r="V4357" s="75">
        <f t="shared" si="275"/>
        <v>0</v>
      </c>
      <c r="W4357">
        <f>IFERROR(VLOOKUP($J4358,OSA!$BD:$BD,1,0),0)</f>
        <v>0</v>
      </c>
    </row>
    <row r="4358" spans="10:23" x14ac:dyDescent="0.35">
      <c r="J4358" t="str">
        <f t="shared" si="272"/>
        <v/>
      </c>
      <c r="N4358" s="4"/>
      <c r="U4358" s="69">
        <f t="shared" si="274"/>
        <v>0</v>
      </c>
      <c r="V4358" s="75">
        <f t="shared" si="275"/>
        <v>0</v>
      </c>
      <c r="W4358">
        <f>IFERROR(VLOOKUP($J4359,OSA!$BD:$BD,1,0),0)</f>
        <v>0</v>
      </c>
    </row>
    <row r="4359" spans="10:23" x14ac:dyDescent="0.35">
      <c r="J4359" t="str">
        <f t="shared" si="272"/>
        <v/>
      </c>
      <c r="N4359" s="4"/>
      <c r="U4359" s="69">
        <f t="shared" si="274"/>
        <v>0</v>
      </c>
      <c r="V4359" s="75">
        <f t="shared" si="275"/>
        <v>0</v>
      </c>
      <c r="W4359">
        <f>IFERROR(VLOOKUP($J4360,OSA!$BD:$BD,1,0),0)</f>
        <v>0</v>
      </c>
    </row>
    <row r="4360" spans="10:23" x14ac:dyDescent="0.35">
      <c r="J4360" t="str">
        <f t="shared" si="272"/>
        <v/>
      </c>
      <c r="N4360" s="4"/>
      <c r="U4360" s="69">
        <f t="shared" si="274"/>
        <v>0</v>
      </c>
      <c r="V4360" s="75">
        <f t="shared" si="275"/>
        <v>0</v>
      </c>
      <c r="W4360">
        <f>IFERROR(VLOOKUP($J4361,OSA!$BD:$BD,1,0),0)</f>
        <v>0</v>
      </c>
    </row>
    <row r="4361" spans="10:23" x14ac:dyDescent="0.35">
      <c r="J4361" t="str">
        <f t="shared" si="272"/>
        <v/>
      </c>
      <c r="N4361" s="4"/>
      <c r="U4361" s="69">
        <f t="shared" si="274"/>
        <v>0</v>
      </c>
      <c r="V4361" s="75">
        <f t="shared" si="275"/>
        <v>0</v>
      </c>
      <c r="W4361">
        <f>IFERROR(VLOOKUP($J4362,OSA!$BD:$BD,1,0),0)</f>
        <v>0</v>
      </c>
    </row>
    <row r="4362" spans="10:23" x14ac:dyDescent="0.35">
      <c r="J4362" t="str">
        <f t="shared" si="272"/>
        <v/>
      </c>
      <c r="N4362" s="4"/>
      <c r="U4362" s="69">
        <f t="shared" si="274"/>
        <v>0</v>
      </c>
      <c r="V4362" s="75">
        <f t="shared" si="275"/>
        <v>0</v>
      </c>
      <c r="W4362">
        <f>IFERROR(VLOOKUP($J4363,OSA!$BD:$BD,1,0),0)</f>
        <v>0</v>
      </c>
    </row>
    <row r="4363" spans="10:23" x14ac:dyDescent="0.35">
      <c r="J4363" t="str">
        <f t="shared" si="272"/>
        <v/>
      </c>
      <c r="N4363" s="4"/>
      <c r="U4363" s="69">
        <f t="shared" si="274"/>
        <v>0</v>
      </c>
      <c r="V4363" s="75">
        <f t="shared" si="275"/>
        <v>0</v>
      </c>
      <c r="W4363">
        <f>IFERROR(VLOOKUP($J4364,OSA!$BD:$BD,1,0),0)</f>
        <v>0</v>
      </c>
    </row>
    <row r="4364" spans="10:23" x14ac:dyDescent="0.35">
      <c r="J4364" t="str">
        <f t="shared" ref="J4364:J4427" si="276">K4364&amp;N4364</f>
        <v/>
      </c>
      <c r="N4364" s="4"/>
      <c r="U4364" s="69">
        <f t="shared" si="274"/>
        <v>0</v>
      </c>
      <c r="V4364" s="75">
        <f t="shared" si="275"/>
        <v>0</v>
      </c>
      <c r="W4364">
        <f>IFERROR(VLOOKUP($J4365,OSA!$BD:$BD,1,0),0)</f>
        <v>0</v>
      </c>
    </row>
    <row r="4365" spans="10:23" x14ac:dyDescent="0.35">
      <c r="J4365" t="str">
        <f t="shared" si="276"/>
        <v/>
      </c>
      <c r="N4365" s="4"/>
      <c r="U4365" s="69">
        <f t="shared" si="274"/>
        <v>0</v>
      </c>
      <c r="V4365" s="75">
        <f t="shared" si="275"/>
        <v>0</v>
      </c>
      <c r="W4365">
        <f>IFERROR(VLOOKUP($J4366,OSA!$BD:$BD,1,0),0)</f>
        <v>0</v>
      </c>
    </row>
    <row r="4366" spans="10:23" x14ac:dyDescent="0.35">
      <c r="J4366" t="str">
        <f t="shared" si="276"/>
        <v/>
      </c>
      <c r="N4366" s="4"/>
      <c r="U4366" s="69">
        <f t="shared" si="274"/>
        <v>0</v>
      </c>
      <c r="V4366" s="75">
        <f t="shared" si="275"/>
        <v>0</v>
      </c>
      <c r="W4366">
        <f>IFERROR(VLOOKUP($J4367,OSA!$BD:$BD,1,0),0)</f>
        <v>0</v>
      </c>
    </row>
    <row r="4367" spans="10:23" x14ac:dyDescent="0.35">
      <c r="J4367" t="str">
        <f t="shared" si="276"/>
        <v/>
      </c>
      <c r="N4367" s="4"/>
      <c r="U4367" s="69">
        <f t="shared" si="274"/>
        <v>0</v>
      </c>
      <c r="V4367" s="75">
        <f t="shared" si="275"/>
        <v>0</v>
      </c>
      <c r="W4367">
        <f>IFERROR(VLOOKUP($J4368,OSA!$BD:$BD,1,0),0)</f>
        <v>0</v>
      </c>
    </row>
    <row r="4368" spans="10:23" x14ac:dyDescent="0.35">
      <c r="J4368" t="str">
        <f t="shared" si="276"/>
        <v/>
      </c>
      <c r="N4368" s="4"/>
      <c r="U4368" s="69">
        <f t="shared" si="274"/>
        <v>0</v>
      </c>
      <c r="V4368" s="75">
        <f t="shared" si="275"/>
        <v>0</v>
      </c>
      <c r="W4368">
        <f>IFERROR(VLOOKUP($J4369,OSA!$BD:$BD,1,0),0)</f>
        <v>0</v>
      </c>
    </row>
    <row r="4369" spans="10:23" x14ac:dyDescent="0.35">
      <c r="J4369" t="str">
        <f t="shared" si="276"/>
        <v/>
      </c>
      <c r="N4369" s="4"/>
      <c r="U4369" s="69">
        <f t="shared" si="274"/>
        <v>0</v>
      </c>
      <c r="V4369" s="75">
        <f t="shared" si="275"/>
        <v>0</v>
      </c>
      <c r="W4369">
        <f>IFERROR(VLOOKUP($J4370,OSA!$BD:$BD,1,0),0)</f>
        <v>0</v>
      </c>
    </row>
    <row r="4370" spans="10:23" x14ac:dyDescent="0.35">
      <c r="J4370" t="str">
        <f t="shared" si="276"/>
        <v/>
      </c>
      <c r="N4370" s="4"/>
      <c r="U4370" s="69">
        <f t="shared" si="274"/>
        <v>0</v>
      </c>
      <c r="V4370" s="75">
        <f t="shared" si="275"/>
        <v>0</v>
      </c>
      <c r="W4370">
        <f>IFERROR(VLOOKUP($J4371,OSA!$BD:$BD,1,0),0)</f>
        <v>0</v>
      </c>
    </row>
    <row r="4371" spans="10:23" x14ac:dyDescent="0.35">
      <c r="J4371" t="str">
        <f t="shared" si="276"/>
        <v/>
      </c>
      <c r="N4371" s="4"/>
      <c r="U4371" s="69">
        <f t="shared" si="274"/>
        <v>0</v>
      </c>
      <c r="V4371" s="75">
        <f t="shared" si="275"/>
        <v>0</v>
      </c>
      <c r="W4371">
        <f>IFERROR(VLOOKUP($J4372,OSA!$BD:$BD,1,0),0)</f>
        <v>0</v>
      </c>
    </row>
    <row r="4372" spans="10:23" x14ac:dyDescent="0.35">
      <c r="J4372" t="str">
        <f t="shared" si="276"/>
        <v/>
      </c>
      <c r="N4372" s="4"/>
      <c r="U4372" s="69">
        <f t="shared" si="274"/>
        <v>0</v>
      </c>
      <c r="V4372" s="75">
        <f t="shared" si="275"/>
        <v>0</v>
      </c>
      <c r="W4372">
        <f>IFERROR(VLOOKUP($J4373,OSA!$BD:$BD,1,0),0)</f>
        <v>0</v>
      </c>
    </row>
    <row r="4373" spans="10:23" x14ac:dyDescent="0.35">
      <c r="J4373" t="str">
        <f t="shared" si="276"/>
        <v/>
      </c>
      <c r="N4373" s="4"/>
      <c r="U4373" s="69">
        <f t="shared" si="274"/>
        <v>0</v>
      </c>
      <c r="V4373" s="75">
        <f t="shared" si="275"/>
        <v>0</v>
      </c>
      <c r="W4373">
        <f>IFERROR(VLOOKUP($J4374,OSA!$BD:$BD,1,0),0)</f>
        <v>0</v>
      </c>
    </row>
    <row r="4374" spans="10:23" x14ac:dyDescent="0.35">
      <c r="J4374" t="str">
        <f t="shared" si="276"/>
        <v/>
      </c>
      <c r="N4374" s="4"/>
      <c r="U4374" s="69">
        <f t="shared" si="274"/>
        <v>0</v>
      </c>
      <c r="V4374" s="75">
        <f t="shared" si="275"/>
        <v>0</v>
      </c>
      <c r="W4374">
        <f>IFERROR(VLOOKUP($J4375,OSA!$BD:$BD,1,0),0)</f>
        <v>0</v>
      </c>
    </row>
    <row r="4375" spans="10:23" x14ac:dyDescent="0.35">
      <c r="J4375" t="str">
        <f t="shared" si="276"/>
        <v/>
      </c>
      <c r="N4375" s="4"/>
      <c r="U4375" s="69">
        <f t="shared" si="274"/>
        <v>0</v>
      </c>
      <c r="V4375" s="75">
        <f t="shared" si="275"/>
        <v>0</v>
      </c>
      <c r="W4375">
        <f>IFERROR(VLOOKUP($J4376,OSA!$BD:$BD,1,0),0)</f>
        <v>0</v>
      </c>
    </row>
    <row r="4376" spans="10:23" x14ac:dyDescent="0.35">
      <c r="J4376" t="str">
        <f t="shared" si="276"/>
        <v/>
      </c>
      <c r="N4376" s="4"/>
      <c r="U4376" s="69">
        <f t="shared" si="274"/>
        <v>0</v>
      </c>
      <c r="V4376" s="75">
        <f t="shared" si="275"/>
        <v>0</v>
      </c>
      <c r="W4376">
        <f>IFERROR(VLOOKUP($J4377,OSA!$BD:$BD,1,0),0)</f>
        <v>0</v>
      </c>
    </row>
    <row r="4377" spans="10:23" x14ac:dyDescent="0.35">
      <c r="J4377" t="str">
        <f t="shared" si="276"/>
        <v/>
      </c>
      <c r="N4377" s="4"/>
      <c r="U4377" s="69">
        <f t="shared" si="274"/>
        <v>0</v>
      </c>
      <c r="V4377" s="75">
        <f t="shared" si="275"/>
        <v>0</v>
      </c>
      <c r="W4377">
        <f>IFERROR(VLOOKUP($J4378,OSA!$BD:$BD,1,0),0)</f>
        <v>0</v>
      </c>
    </row>
    <row r="4378" spans="10:23" x14ac:dyDescent="0.35">
      <c r="J4378" t="str">
        <f t="shared" si="276"/>
        <v/>
      </c>
      <c r="N4378" s="4"/>
      <c r="U4378" s="69">
        <f t="shared" si="274"/>
        <v>0</v>
      </c>
      <c r="V4378" s="75">
        <f t="shared" si="275"/>
        <v>0</v>
      </c>
      <c r="W4378">
        <f>IFERROR(VLOOKUP($J4379,OSA!$BD:$BD,1,0),0)</f>
        <v>0</v>
      </c>
    </row>
    <row r="4379" spans="10:23" x14ac:dyDescent="0.35">
      <c r="J4379" t="str">
        <f t="shared" si="276"/>
        <v/>
      </c>
      <c r="N4379" s="4"/>
      <c r="U4379" s="69">
        <f t="shared" si="274"/>
        <v>0</v>
      </c>
      <c r="V4379" s="75">
        <f t="shared" si="275"/>
        <v>0</v>
      </c>
      <c r="W4379">
        <f>IFERROR(VLOOKUP($J4380,OSA!$BD:$BD,1,0),0)</f>
        <v>0</v>
      </c>
    </row>
    <row r="4380" spans="10:23" x14ac:dyDescent="0.35">
      <c r="J4380" t="str">
        <f t="shared" si="276"/>
        <v/>
      </c>
      <c r="N4380" s="4"/>
      <c r="U4380" s="69">
        <f t="shared" si="274"/>
        <v>0</v>
      </c>
      <c r="V4380" s="75">
        <f t="shared" si="275"/>
        <v>0</v>
      </c>
      <c r="W4380">
        <f>IFERROR(VLOOKUP($J4381,OSA!$BD:$BD,1,0),0)</f>
        <v>0</v>
      </c>
    </row>
    <row r="4381" spans="10:23" x14ac:dyDescent="0.35">
      <c r="J4381" t="str">
        <f t="shared" si="276"/>
        <v/>
      </c>
      <c r="N4381" s="4"/>
      <c r="U4381" s="69">
        <f t="shared" si="274"/>
        <v>0</v>
      </c>
      <c r="V4381" s="75">
        <f t="shared" si="275"/>
        <v>0</v>
      </c>
      <c r="W4381">
        <f>IFERROR(VLOOKUP($J4382,OSA!$BD:$BD,1,0),0)</f>
        <v>0</v>
      </c>
    </row>
    <row r="4382" spans="10:23" x14ac:dyDescent="0.35">
      <c r="J4382" t="str">
        <f t="shared" si="276"/>
        <v/>
      </c>
      <c r="N4382" s="4"/>
      <c r="U4382" s="69">
        <f t="shared" si="274"/>
        <v>0</v>
      </c>
      <c r="V4382" s="75">
        <f t="shared" si="275"/>
        <v>0</v>
      </c>
      <c r="W4382">
        <f>IFERROR(VLOOKUP($J4383,OSA!$BD:$BD,1,0),0)</f>
        <v>0</v>
      </c>
    </row>
    <row r="4383" spans="10:23" x14ac:dyDescent="0.35">
      <c r="J4383" t="str">
        <f t="shared" si="276"/>
        <v/>
      </c>
      <c r="N4383" s="4"/>
      <c r="U4383" s="69">
        <f t="shared" si="274"/>
        <v>0</v>
      </c>
      <c r="V4383" s="75">
        <f t="shared" si="275"/>
        <v>0</v>
      </c>
      <c r="W4383">
        <f>IFERROR(VLOOKUP($J4384,OSA!$BD:$BD,1,0),0)</f>
        <v>0</v>
      </c>
    </row>
    <row r="4384" spans="10:23" x14ac:dyDescent="0.35">
      <c r="J4384" t="str">
        <f t="shared" si="276"/>
        <v/>
      </c>
      <c r="N4384" s="4"/>
      <c r="U4384" s="69">
        <f t="shared" ref="U4384:U4447" si="277">SUM(O4384:Q4384)/3</f>
        <v>0</v>
      </c>
      <c r="V4384" s="75">
        <f t="shared" ref="V4384:V4447" si="278">SUM(R4384:T4384)/3</f>
        <v>0</v>
      </c>
      <c r="W4384">
        <f>IFERROR(VLOOKUP($J4385,OSA!$BD:$BD,1,0),0)</f>
        <v>0</v>
      </c>
    </row>
    <row r="4385" spans="10:23" x14ac:dyDescent="0.35">
      <c r="J4385" t="str">
        <f t="shared" si="276"/>
        <v/>
      </c>
      <c r="N4385" s="4"/>
      <c r="U4385" s="69">
        <f t="shared" si="277"/>
        <v>0</v>
      </c>
      <c r="V4385" s="75">
        <f t="shared" si="278"/>
        <v>0</v>
      </c>
      <c r="W4385">
        <f>IFERROR(VLOOKUP($J4386,OSA!$BD:$BD,1,0),0)</f>
        <v>0</v>
      </c>
    </row>
    <row r="4386" spans="10:23" x14ac:dyDescent="0.35">
      <c r="J4386" t="str">
        <f t="shared" si="276"/>
        <v/>
      </c>
      <c r="N4386" s="4"/>
      <c r="U4386" s="69">
        <f t="shared" si="277"/>
        <v>0</v>
      </c>
      <c r="V4386" s="75">
        <f t="shared" si="278"/>
        <v>0</v>
      </c>
      <c r="W4386">
        <f>IFERROR(VLOOKUP($J4387,OSA!$BD:$BD,1,0),0)</f>
        <v>0</v>
      </c>
    </row>
    <row r="4387" spans="10:23" x14ac:dyDescent="0.35">
      <c r="J4387" t="str">
        <f t="shared" si="276"/>
        <v/>
      </c>
      <c r="N4387" s="4"/>
      <c r="U4387" s="69">
        <f t="shared" si="277"/>
        <v>0</v>
      </c>
      <c r="V4387" s="75">
        <f t="shared" si="278"/>
        <v>0</v>
      </c>
      <c r="W4387">
        <f>IFERROR(VLOOKUP($J4388,OSA!$BD:$BD,1,0),0)</f>
        <v>0</v>
      </c>
    </row>
    <row r="4388" spans="10:23" x14ac:dyDescent="0.35">
      <c r="J4388" t="str">
        <f t="shared" si="276"/>
        <v/>
      </c>
      <c r="N4388" s="4"/>
      <c r="U4388" s="69">
        <f t="shared" si="277"/>
        <v>0</v>
      </c>
      <c r="V4388" s="75">
        <f t="shared" si="278"/>
        <v>0</v>
      </c>
      <c r="W4388">
        <f>IFERROR(VLOOKUP($J4389,OSA!$BD:$BD,1,0),0)</f>
        <v>0</v>
      </c>
    </row>
    <row r="4389" spans="10:23" x14ac:dyDescent="0.35">
      <c r="J4389" t="str">
        <f t="shared" si="276"/>
        <v/>
      </c>
      <c r="N4389" s="4"/>
      <c r="U4389" s="69">
        <f t="shared" si="277"/>
        <v>0</v>
      </c>
      <c r="V4389" s="75">
        <f t="shared" si="278"/>
        <v>0</v>
      </c>
      <c r="W4389">
        <f>IFERROR(VLOOKUP($J4390,OSA!$BD:$BD,1,0),0)</f>
        <v>0</v>
      </c>
    </row>
    <row r="4390" spans="10:23" x14ac:dyDescent="0.35">
      <c r="J4390" t="str">
        <f t="shared" si="276"/>
        <v/>
      </c>
      <c r="N4390" s="4"/>
      <c r="U4390" s="69">
        <f t="shared" si="277"/>
        <v>0</v>
      </c>
      <c r="V4390" s="75">
        <f t="shared" si="278"/>
        <v>0</v>
      </c>
      <c r="W4390">
        <f>IFERROR(VLOOKUP($J4391,OSA!$BD:$BD,1,0),0)</f>
        <v>0</v>
      </c>
    </row>
    <row r="4391" spans="10:23" x14ac:dyDescent="0.35">
      <c r="J4391" t="str">
        <f t="shared" si="276"/>
        <v/>
      </c>
      <c r="N4391" s="4"/>
      <c r="U4391" s="69">
        <f t="shared" si="277"/>
        <v>0</v>
      </c>
      <c r="V4391" s="75">
        <f t="shared" si="278"/>
        <v>0</v>
      </c>
      <c r="W4391">
        <f>IFERROR(VLOOKUP($J4392,OSA!$BD:$BD,1,0),0)</f>
        <v>0</v>
      </c>
    </row>
    <row r="4392" spans="10:23" x14ac:dyDescent="0.35">
      <c r="J4392" t="str">
        <f t="shared" si="276"/>
        <v/>
      </c>
      <c r="N4392" s="4"/>
      <c r="U4392" s="69">
        <f t="shared" si="277"/>
        <v>0</v>
      </c>
      <c r="V4392" s="75">
        <f t="shared" si="278"/>
        <v>0</v>
      </c>
      <c r="W4392">
        <f>IFERROR(VLOOKUP($J4393,OSA!$BD:$BD,1,0),0)</f>
        <v>0</v>
      </c>
    </row>
    <row r="4393" spans="10:23" x14ac:dyDescent="0.35">
      <c r="J4393" t="str">
        <f t="shared" si="276"/>
        <v/>
      </c>
      <c r="N4393" s="4"/>
      <c r="U4393" s="69">
        <f t="shared" si="277"/>
        <v>0</v>
      </c>
      <c r="V4393" s="75">
        <f t="shared" si="278"/>
        <v>0</v>
      </c>
      <c r="W4393">
        <f>IFERROR(VLOOKUP($J4394,OSA!$BD:$BD,1,0),0)</f>
        <v>0</v>
      </c>
    </row>
    <row r="4394" spans="10:23" x14ac:dyDescent="0.35">
      <c r="J4394" t="str">
        <f t="shared" si="276"/>
        <v/>
      </c>
      <c r="N4394" s="4"/>
      <c r="U4394" s="69">
        <f t="shared" si="277"/>
        <v>0</v>
      </c>
      <c r="V4394" s="75">
        <f t="shared" si="278"/>
        <v>0</v>
      </c>
      <c r="W4394">
        <f>IFERROR(VLOOKUP($J4395,OSA!$BD:$BD,1,0),0)</f>
        <v>0</v>
      </c>
    </row>
    <row r="4395" spans="10:23" x14ac:dyDescent="0.35">
      <c r="J4395" t="str">
        <f t="shared" si="276"/>
        <v/>
      </c>
      <c r="N4395" s="4"/>
      <c r="U4395" s="69">
        <f t="shared" si="277"/>
        <v>0</v>
      </c>
      <c r="V4395" s="75">
        <f t="shared" si="278"/>
        <v>0</v>
      </c>
      <c r="W4395">
        <f>IFERROR(VLOOKUP($J4396,OSA!$BD:$BD,1,0),0)</f>
        <v>0</v>
      </c>
    </row>
    <row r="4396" spans="10:23" x14ac:dyDescent="0.35">
      <c r="J4396" t="str">
        <f t="shared" si="276"/>
        <v/>
      </c>
      <c r="N4396" s="4"/>
      <c r="U4396" s="69">
        <f t="shared" si="277"/>
        <v>0</v>
      </c>
      <c r="V4396" s="75">
        <f t="shared" si="278"/>
        <v>0</v>
      </c>
      <c r="W4396">
        <f>IFERROR(VLOOKUP($J4397,OSA!$BD:$BD,1,0),0)</f>
        <v>0</v>
      </c>
    </row>
    <row r="4397" spans="10:23" x14ac:dyDescent="0.35">
      <c r="J4397" t="str">
        <f t="shared" si="276"/>
        <v/>
      </c>
      <c r="N4397" s="4"/>
      <c r="U4397" s="69">
        <f t="shared" si="277"/>
        <v>0</v>
      </c>
      <c r="V4397" s="75">
        <f t="shared" si="278"/>
        <v>0</v>
      </c>
      <c r="W4397">
        <f>IFERROR(VLOOKUP($J4398,OSA!$BD:$BD,1,0),0)</f>
        <v>0</v>
      </c>
    </row>
    <row r="4398" spans="10:23" x14ac:dyDescent="0.35">
      <c r="J4398" t="str">
        <f t="shared" si="276"/>
        <v/>
      </c>
      <c r="N4398" s="4"/>
      <c r="U4398" s="69">
        <f t="shared" si="277"/>
        <v>0</v>
      </c>
      <c r="V4398" s="75">
        <f t="shared" si="278"/>
        <v>0</v>
      </c>
      <c r="W4398">
        <f>IFERROR(VLOOKUP($J4399,OSA!$BD:$BD,1,0),0)</f>
        <v>0</v>
      </c>
    </row>
    <row r="4399" spans="10:23" x14ac:dyDescent="0.35">
      <c r="J4399" t="str">
        <f t="shared" si="276"/>
        <v/>
      </c>
      <c r="N4399" s="4"/>
      <c r="U4399" s="69">
        <f t="shared" si="277"/>
        <v>0</v>
      </c>
      <c r="V4399" s="75">
        <f t="shared" si="278"/>
        <v>0</v>
      </c>
      <c r="W4399">
        <f>IFERROR(VLOOKUP($J4400,OSA!$BD:$BD,1,0),0)</f>
        <v>0</v>
      </c>
    </row>
    <row r="4400" spans="10:23" x14ac:dyDescent="0.35">
      <c r="J4400" t="str">
        <f t="shared" si="276"/>
        <v/>
      </c>
      <c r="N4400" s="4"/>
      <c r="U4400" s="69">
        <f t="shared" si="277"/>
        <v>0</v>
      </c>
      <c r="V4400" s="75">
        <f t="shared" si="278"/>
        <v>0</v>
      </c>
      <c r="W4400">
        <f>IFERROR(VLOOKUP($J4401,OSA!$BD:$BD,1,0),0)</f>
        <v>0</v>
      </c>
    </row>
    <row r="4401" spans="10:23" x14ac:dyDescent="0.35">
      <c r="J4401" t="str">
        <f t="shared" si="276"/>
        <v/>
      </c>
      <c r="N4401" s="4"/>
      <c r="U4401" s="69">
        <f t="shared" si="277"/>
        <v>0</v>
      </c>
      <c r="V4401" s="75">
        <f t="shared" si="278"/>
        <v>0</v>
      </c>
      <c r="W4401">
        <f>IFERROR(VLOOKUP($J4402,OSA!$BD:$BD,1,0),0)</f>
        <v>0</v>
      </c>
    </row>
    <row r="4402" spans="10:23" x14ac:dyDescent="0.35">
      <c r="J4402" t="str">
        <f t="shared" si="276"/>
        <v/>
      </c>
      <c r="N4402" s="4"/>
      <c r="U4402" s="69">
        <f t="shared" si="277"/>
        <v>0</v>
      </c>
      <c r="V4402" s="75">
        <f t="shared" si="278"/>
        <v>0</v>
      </c>
      <c r="W4402">
        <f>IFERROR(VLOOKUP($J4403,OSA!$BD:$BD,1,0),0)</f>
        <v>0</v>
      </c>
    </row>
    <row r="4403" spans="10:23" x14ac:dyDescent="0.35">
      <c r="J4403" t="str">
        <f t="shared" si="276"/>
        <v/>
      </c>
      <c r="N4403" s="4"/>
      <c r="U4403" s="69">
        <f t="shared" si="277"/>
        <v>0</v>
      </c>
      <c r="V4403" s="75">
        <f t="shared" si="278"/>
        <v>0</v>
      </c>
      <c r="W4403">
        <f>IFERROR(VLOOKUP($J4404,OSA!$BD:$BD,1,0),0)</f>
        <v>0</v>
      </c>
    </row>
    <row r="4404" spans="10:23" x14ac:dyDescent="0.35">
      <c r="J4404" t="str">
        <f t="shared" si="276"/>
        <v/>
      </c>
      <c r="N4404" s="4"/>
      <c r="U4404" s="69">
        <f t="shared" si="277"/>
        <v>0</v>
      </c>
      <c r="V4404" s="75">
        <f t="shared" si="278"/>
        <v>0</v>
      </c>
      <c r="W4404">
        <f>IFERROR(VLOOKUP($J4405,OSA!$BD:$BD,1,0),0)</f>
        <v>0</v>
      </c>
    </row>
    <row r="4405" spans="10:23" x14ac:dyDescent="0.35">
      <c r="J4405" t="str">
        <f t="shared" si="276"/>
        <v/>
      </c>
      <c r="N4405" s="4"/>
      <c r="U4405" s="69">
        <f t="shared" si="277"/>
        <v>0</v>
      </c>
      <c r="V4405" s="75">
        <f t="shared" si="278"/>
        <v>0</v>
      </c>
      <c r="W4405">
        <f>IFERROR(VLOOKUP($J4406,OSA!$BD:$BD,1,0),0)</f>
        <v>0</v>
      </c>
    </row>
    <row r="4406" spans="10:23" x14ac:dyDescent="0.35">
      <c r="J4406" t="str">
        <f t="shared" si="276"/>
        <v/>
      </c>
      <c r="N4406" s="4"/>
      <c r="U4406" s="69">
        <f t="shared" si="277"/>
        <v>0</v>
      </c>
      <c r="V4406" s="75">
        <f t="shared" si="278"/>
        <v>0</v>
      </c>
      <c r="W4406">
        <f>IFERROR(VLOOKUP($J4407,OSA!$BD:$BD,1,0),0)</f>
        <v>0</v>
      </c>
    </row>
    <row r="4407" spans="10:23" x14ac:dyDescent="0.35">
      <c r="J4407" t="str">
        <f t="shared" si="276"/>
        <v/>
      </c>
      <c r="N4407" s="4"/>
      <c r="U4407" s="69">
        <f t="shared" si="277"/>
        <v>0</v>
      </c>
      <c r="V4407" s="75">
        <f t="shared" si="278"/>
        <v>0</v>
      </c>
      <c r="W4407">
        <f>IFERROR(VLOOKUP($J4408,OSA!$BD:$BD,1,0),0)</f>
        <v>0</v>
      </c>
    </row>
    <row r="4408" spans="10:23" x14ac:dyDescent="0.35">
      <c r="J4408" t="str">
        <f t="shared" si="276"/>
        <v/>
      </c>
      <c r="N4408" s="4"/>
      <c r="U4408" s="69">
        <f t="shared" si="277"/>
        <v>0</v>
      </c>
      <c r="V4408" s="75">
        <f t="shared" si="278"/>
        <v>0</v>
      </c>
      <c r="W4408">
        <f>IFERROR(VLOOKUP($J4409,OSA!$BD:$BD,1,0),0)</f>
        <v>0</v>
      </c>
    </row>
    <row r="4409" spans="10:23" x14ac:dyDescent="0.35">
      <c r="J4409" t="str">
        <f t="shared" si="276"/>
        <v/>
      </c>
      <c r="N4409" s="4"/>
      <c r="U4409" s="69">
        <f t="shared" si="277"/>
        <v>0</v>
      </c>
      <c r="V4409" s="75">
        <f t="shared" si="278"/>
        <v>0</v>
      </c>
      <c r="W4409">
        <f>IFERROR(VLOOKUP($J4410,OSA!$BD:$BD,1,0),0)</f>
        <v>0</v>
      </c>
    </row>
    <row r="4410" spans="10:23" x14ac:dyDescent="0.35">
      <c r="J4410" t="str">
        <f t="shared" si="276"/>
        <v/>
      </c>
      <c r="N4410" s="4"/>
      <c r="U4410" s="69">
        <f t="shared" si="277"/>
        <v>0</v>
      </c>
      <c r="V4410" s="75">
        <f t="shared" si="278"/>
        <v>0</v>
      </c>
      <c r="W4410">
        <f>IFERROR(VLOOKUP($J4411,OSA!$BD:$BD,1,0),0)</f>
        <v>0</v>
      </c>
    </row>
    <row r="4411" spans="10:23" x14ac:dyDescent="0.35">
      <c r="J4411" t="str">
        <f t="shared" si="276"/>
        <v/>
      </c>
      <c r="N4411" s="4"/>
      <c r="U4411" s="69">
        <f t="shared" si="277"/>
        <v>0</v>
      </c>
      <c r="V4411" s="75">
        <f t="shared" si="278"/>
        <v>0</v>
      </c>
      <c r="W4411">
        <f>IFERROR(VLOOKUP($J4412,OSA!$BD:$BD,1,0),0)</f>
        <v>0</v>
      </c>
    </row>
    <row r="4412" spans="10:23" x14ac:dyDescent="0.35">
      <c r="J4412" t="str">
        <f t="shared" si="276"/>
        <v/>
      </c>
      <c r="N4412" s="4"/>
      <c r="U4412" s="69">
        <f t="shared" si="277"/>
        <v>0</v>
      </c>
      <c r="V4412" s="75">
        <f t="shared" si="278"/>
        <v>0</v>
      </c>
      <c r="W4412">
        <f>IFERROR(VLOOKUP($J4413,OSA!$BD:$BD,1,0),0)</f>
        <v>0</v>
      </c>
    </row>
    <row r="4413" spans="10:23" x14ac:dyDescent="0.35">
      <c r="J4413" t="str">
        <f t="shared" si="276"/>
        <v/>
      </c>
      <c r="N4413" s="4"/>
      <c r="U4413" s="69">
        <f t="shared" si="277"/>
        <v>0</v>
      </c>
      <c r="V4413" s="75">
        <f t="shared" si="278"/>
        <v>0</v>
      </c>
      <c r="W4413">
        <f>IFERROR(VLOOKUP($J4414,OSA!$BD:$BD,1,0),0)</f>
        <v>0</v>
      </c>
    </row>
    <row r="4414" spans="10:23" x14ac:dyDescent="0.35">
      <c r="J4414" t="str">
        <f t="shared" si="276"/>
        <v/>
      </c>
      <c r="N4414" s="4"/>
      <c r="U4414" s="69">
        <f t="shared" si="277"/>
        <v>0</v>
      </c>
      <c r="V4414" s="75">
        <f t="shared" si="278"/>
        <v>0</v>
      </c>
      <c r="W4414">
        <f>IFERROR(VLOOKUP($J4415,OSA!$BD:$BD,1,0),0)</f>
        <v>0</v>
      </c>
    </row>
    <row r="4415" spans="10:23" x14ac:dyDescent="0.35">
      <c r="J4415" t="str">
        <f t="shared" si="276"/>
        <v/>
      </c>
      <c r="N4415" s="4"/>
      <c r="U4415" s="69">
        <f t="shared" si="277"/>
        <v>0</v>
      </c>
      <c r="V4415" s="75">
        <f t="shared" si="278"/>
        <v>0</v>
      </c>
      <c r="W4415">
        <f>IFERROR(VLOOKUP($J4416,OSA!$BD:$BD,1,0),0)</f>
        <v>0</v>
      </c>
    </row>
    <row r="4416" spans="10:23" x14ac:dyDescent="0.35">
      <c r="J4416" t="str">
        <f t="shared" si="276"/>
        <v/>
      </c>
      <c r="N4416" s="4"/>
      <c r="U4416" s="69">
        <f t="shared" si="277"/>
        <v>0</v>
      </c>
      <c r="V4416" s="75">
        <f t="shared" si="278"/>
        <v>0</v>
      </c>
      <c r="W4416">
        <f>IFERROR(VLOOKUP($J4417,OSA!$BD:$BD,1,0),0)</f>
        <v>0</v>
      </c>
    </row>
    <row r="4417" spans="10:23" x14ac:dyDescent="0.35">
      <c r="J4417" t="str">
        <f t="shared" si="276"/>
        <v/>
      </c>
      <c r="N4417" s="4"/>
      <c r="U4417" s="69">
        <f t="shared" si="277"/>
        <v>0</v>
      </c>
      <c r="V4417" s="75">
        <f t="shared" si="278"/>
        <v>0</v>
      </c>
      <c r="W4417">
        <f>IFERROR(VLOOKUP($J4418,OSA!$BD:$BD,1,0),0)</f>
        <v>0</v>
      </c>
    </row>
    <row r="4418" spans="10:23" x14ac:dyDescent="0.35">
      <c r="J4418" t="str">
        <f t="shared" si="276"/>
        <v/>
      </c>
      <c r="N4418" s="4"/>
      <c r="U4418" s="69">
        <f t="shared" si="277"/>
        <v>0</v>
      </c>
      <c r="V4418" s="75">
        <f t="shared" si="278"/>
        <v>0</v>
      </c>
      <c r="W4418">
        <f>IFERROR(VLOOKUP($J4419,OSA!$BD:$BD,1,0),0)</f>
        <v>0</v>
      </c>
    </row>
    <row r="4419" spans="10:23" x14ac:dyDescent="0.35">
      <c r="J4419" t="str">
        <f t="shared" si="276"/>
        <v/>
      </c>
      <c r="N4419" s="4"/>
      <c r="U4419" s="69">
        <f t="shared" si="277"/>
        <v>0</v>
      </c>
      <c r="V4419" s="75">
        <f t="shared" si="278"/>
        <v>0</v>
      </c>
      <c r="W4419">
        <f>IFERROR(VLOOKUP($J4420,OSA!$BD:$BD,1,0),0)</f>
        <v>0</v>
      </c>
    </row>
    <row r="4420" spans="10:23" x14ac:dyDescent="0.35">
      <c r="J4420" t="str">
        <f t="shared" si="276"/>
        <v/>
      </c>
      <c r="N4420" s="4"/>
      <c r="U4420" s="69">
        <f t="shared" si="277"/>
        <v>0</v>
      </c>
      <c r="V4420" s="75">
        <f t="shared" si="278"/>
        <v>0</v>
      </c>
      <c r="W4420">
        <f>IFERROR(VLOOKUP($J4421,OSA!$BD:$BD,1,0),0)</f>
        <v>0</v>
      </c>
    </row>
    <row r="4421" spans="10:23" x14ac:dyDescent="0.35">
      <c r="J4421" t="str">
        <f t="shared" si="276"/>
        <v/>
      </c>
      <c r="N4421" s="4"/>
      <c r="U4421" s="69">
        <f t="shared" si="277"/>
        <v>0</v>
      </c>
      <c r="V4421" s="75">
        <f t="shared" si="278"/>
        <v>0</v>
      </c>
      <c r="W4421">
        <f>IFERROR(VLOOKUP($J4422,OSA!$BD:$BD,1,0),0)</f>
        <v>0</v>
      </c>
    </row>
    <row r="4422" spans="10:23" x14ac:dyDescent="0.35">
      <c r="J4422" t="str">
        <f t="shared" si="276"/>
        <v/>
      </c>
      <c r="N4422" s="4"/>
      <c r="U4422" s="69">
        <f t="shared" si="277"/>
        <v>0</v>
      </c>
      <c r="V4422" s="75">
        <f t="shared" si="278"/>
        <v>0</v>
      </c>
      <c r="W4422">
        <f>IFERROR(VLOOKUP($J4423,OSA!$BD:$BD,1,0),0)</f>
        <v>0</v>
      </c>
    </row>
    <row r="4423" spans="10:23" x14ac:dyDescent="0.35">
      <c r="J4423" t="str">
        <f t="shared" si="276"/>
        <v/>
      </c>
      <c r="N4423" s="4"/>
      <c r="U4423" s="69">
        <f t="shared" si="277"/>
        <v>0</v>
      </c>
      <c r="V4423" s="75">
        <f t="shared" si="278"/>
        <v>0</v>
      </c>
      <c r="W4423">
        <f>IFERROR(VLOOKUP($J4424,OSA!$BD:$BD,1,0),0)</f>
        <v>0</v>
      </c>
    </row>
    <row r="4424" spans="10:23" x14ac:dyDescent="0.35">
      <c r="J4424" t="str">
        <f t="shared" si="276"/>
        <v/>
      </c>
      <c r="N4424" s="4"/>
      <c r="U4424" s="69">
        <f t="shared" si="277"/>
        <v>0</v>
      </c>
      <c r="V4424" s="75">
        <f t="shared" si="278"/>
        <v>0</v>
      </c>
      <c r="W4424">
        <f>IFERROR(VLOOKUP($J4425,OSA!$BD:$BD,1,0),0)</f>
        <v>0</v>
      </c>
    </row>
    <row r="4425" spans="10:23" x14ac:dyDescent="0.35">
      <c r="J4425" t="str">
        <f t="shared" si="276"/>
        <v/>
      </c>
      <c r="N4425" s="4"/>
      <c r="U4425" s="69">
        <f t="shared" si="277"/>
        <v>0</v>
      </c>
      <c r="V4425" s="75">
        <f t="shared" si="278"/>
        <v>0</v>
      </c>
      <c r="W4425">
        <f>IFERROR(VLOOKUP($J4426,OSA!$BD:$BD,1,0),0)</f>
        <v>0</v>
      </c>
    </row>
    <row r="4426" spans="10:23" x14ac:dyDescent="0.35">
      <c r="J4426" t="str">
        <f t="shared" si="276"/>
        <v/>
      </c>
      <c r="N4426" s="4"/>
      <c r="U4426" s="69">
        <f t="shared" si="277"/>
        <v>0</v>
      </c>
      <c r="V4426" s="75">
        <f t="shared" si="278"/>
        <v>0</v>
      </c>
      <c r="W4426">
        <f>IFERROR(VLOOKUP($J4427,OSA!$BD:$BD,1,0),0)</f>
        <v>0</v>
      </c>
    </row>
    <row r="4427" spans="10:23" x14ac:dyDescent="0.35">
      <c r="J4427" t="str">
        <f t="shared" si="276"/>
        <v/>
      </c>
      <c r="N4427" s="4"/>
      <c r="U4427" s="69">
        <f t="shared" si="277"/>
        <v>0</v>
      </c>
      <c r="V4427" s="75">
        <f t="shared" si="278"/>
        <v>0</v>
      </c>
      <c r="W4427">
        <f>IFERROR(VLOOKUP($J4428,OSA!$BD:$BD,1,0),0)</f>
        <v>0</v>
      </c>
    </row>
    <row r="4428" spans="10:23" x14ac:dyDescent="0.35">
      <c r="J4428" t="str">
        <f t="shared" ref="J4428:J4491" si="279">K4428&amp;N4428</f>
        <v/>
      </c>
      <c r="N4428" s="4"/>
      <c r="U4428" s="69">
        <f t="shared" si="277"/>
        <v>0</v>
      </c>
      <c r="V4428" s="75">
        <f t="shared" si="278"/>
        <v>0</v>
      </c>
      <c r="W4428">
        <f>IFERROR(VLOOKUP($J4429,OSA!$BD:$BD,1,0),0)</f>
        <v>0</v>
      </c>
    </row>
    <row r="4429" spans="10:23" x14ac:dyDescent="0.35">
      <c r="J4429" t="str">
        <f t="shared" si="279"/>
        <v/>
      </c>
      <c r="N4429" s="4"/>
      <c r="U4429" s="69">
        <f t="shared" si="277"/>
        <v>0</v>
      </c>
      <c r="V4429" s="75">
        <f t="shared" si="278"/>
        <v>0</v>
      </c>
      <c r="W4429">
        <f>IFERROR(VLOOKUP($J4430,OSA!$BD:$BD,1,0),0)</f>
        <v>0</v>
      </c>
    </row>
    <row r="4430" spans="10:23" x14ac:dyDescent="0.35">
      <c r="J4430" t="str">
        <f t="shared" si="279"/>
        <v/>
      </c>
      <c r="N4430" s="4"/>
      <c r="U4430" s="69">
        <f t="shared" si="277"/>
        <v>0</v>
      </c>
      <c r="V4430" s="75">
        <f t="shared" si="278"/>
        <v>0</v>
      </c>
      <c r="W4430">
        <f>IFERROR(VLOOKUP($J4431,OSA!$BD:$BD,1,0),0)</f>
        <v>0</v>
      </c>
    </row>
    <row r="4431" spans="10:23" x14ac:dyDescent="0.35">
      <c r="J4431" t="str">
        <f t="shared" si="279"/>
        <v/>
      </c>
      <c r="N4431" s="4"/>
      <c r="U4431" s="69">
        <f t="shared" si="277"/>
        <v>0</v>
      </c>
      <c r="V4431" s="75">
        <f t="shared" si="278"/>
        <v>0</v>
      </c>
      <c r="W4431">
        <f>IFERROR(VLOOKUP($J4432,OSA!$BD:$BD,1,0),0)</f>
        <v>0</v>
      </c>
    </row>
    <row r="4432" spans="10:23" x14ac:dyDescent="0.35">
      <c r="J4432" t="str">
        <f t="shared" si="279"/>
        <v/>
      </c>
      <c r="N4432" s="4"/>
      <c r="U4432" s="69">
        <f t="shared" si="277"/>
        <v>0</v>
      </c>
      <c r="V4432" s="75">
        <f t="shared" si="278"/>
        <v>0</v>
      </c>
      <c r="W4432">
        <f>IFERROR(VLOOKUP($J4433,OSA!$BD:$BD,1,0),0)</f>
        <v>0</v>
      </c>
    </row>
    <row r="4433" spans="10:23" x14ac:dyDescent="0.35">
      <c r="J4433" t="str">
        <f t="shared" si="279"/>
        <v/>
      </c>
      <c r="N4433" s="4"/>
      <c r="U4433" s="69">
        <f t="shared" si="277"/>
        <v>0</v>
      </c>
      <c r="V4433" s="75">
        <f t="shared" si="278"/>
        <v>0</v>
      </c>
      <c r="W4433">
        <f>IFERROR(VLOOKUP($J4434,OSA!$BD:$BD,1,0),0)</f>
        <v>0</v>
      </c>
    </row>
    <row r="4434" spans="10:23" x14ac:dyDescent="0.35">
      <c r="J4434" t="str">
        <f t="shared" si="279"/>
        <v/>
      </c>
      <c r="N4434" s="4"/>
      <c r="U4434" s="69">
        <f t="shared" si="277"/>
        <v>0</v>
      </c>
      <c r="V4434" s="75">
        <f t="shared" si="278"/>
        <v>0</v>
      </c>
      <c r="W4434">
        <f>IFERROR(VLOOKUP($J4435,OSA!$BD:$BD,1,0),0)</f>
        <v>0</v>
      </c>
    </row>
    <row r="4435" spans="10:23" x14ac:dyDescent="0.35">
      <c r="J4435" t="str">
        <f t="shared" si="279"/>
        <v/>
      </c>
      <c r="N4435" s="4"/>
      <c r="U4435" s="69">
        <f t="shared" si="277"/>
        <v>0</v>
      </c>
      <c r="V4435" s="75">
        <f t="shared" si="278"/>
        <v>0</v>
      </c>
      <c r="W4435">
        <f>IFERROR(VLOOKUP($J4436,OSA!$BD:$BD,1,0),0)</f>
        <v>0</v>
      </c>
    </row>
    <row r="4436" spans="10:23" x14ac:dyDescent="0.35">
      <c r="J4436" t="str">
        <f t="shared" si="279"/>
        <v/>
      </c>
      <c r="N4436" s="4"/>
      <c r="U4436" s="69">
        <f t="shared" si="277"/>
        <v>0</v>
      </c>
      <c r="V4436" s="75">
        <f t="shared" si="278"/>
        <v>0</v>
      </c>
      <c r="W4436">
        <f>IFERROR(VLOOKUP($J4437,OSA!$BD:$BD,1,0),0)</f>
        <v>0</v>
      </c>
    </row>
    <row r="4437" spans="10:23" x14ac:dyDescent="0.35">
      <c r="J4437" t="str">
        <f t="shared" si="279"/>
        <v/>
      </c>
      <c r="N4437" s="4"/>
      <c r="U4437" s="69">
        <f t="shared" si="277"/>
        <v>0</v>
      </c>
      <c r="V4437" s="75">
        <f t="shared" si="278"/>
        <v>0</v>
      </c>
      <c r="W4437">
        <f>IFERROR(VLOOKUP($J4438,OSA!$BD:$BD,1,0),0)</f>
        <v>0</v>
      </c>
    </row>
    <row r="4438" spans="10:23" x14ac:dyDescent="0.35">
      <c r="J4438" t="str">
        <f t="shared" si="279"/>
        <v/>
      </c>
      <c r="N4438" s="4"/>
      <c r="U4438" s="69">
        <f t="shared" si="277"/>
        <v>0</v>
      </c>
      <c r="V4438" s="75">
        <f t="shared" si="278"/>
        <v>0</v>
      </c>
      <c r="W4438">
        <f>IFERROR(VLOOKUP($J4439,OSA!$BD:$BD,1,0),0)</f>
        <v>0</v>
      </c>
    </row>
    <row r="4439" spans="10:23" x14ac:dyDescent="0.35">
      <c r="J4439" t="str">
        <f t="shared" si="279"/>
        <v/>
      </c>
      <c r="N4439" s="4"/>
      <c r="U4439" s="69">
        <f t="shared" si="277"/>
        <v>0</v>
      </c>
      <c r="V4439" s="75">
        <f t="shared" si="278"/>
        <v>0</v>
      </c>
      <c r="W4439">
        <f>IFERROR(VLOOKUP($J4440,OSA!$BD:$BD,1,0),0)</f>
        <v>0</v>
      </c>
    </row>
    <row r="4440" spans="10:23" x14ac:dyDescent="0.35">
      <c r="J4440" t="str">
        <f t="shared" si="279"/>
        <v/>
      </c>
      <c r="N4440" s="4"/>
      <c r="U4440" s="69">
        <f t="shared" si="277"/>
        <v>0</v>
      </c>
      <c r="V4440" s="75">
        <f t="shared" si="278"/>
        <v>0</v>
      </c>
      <c r="W4440">
        <f>IFERROR(VLOOKUP($J4441,OSA!$BD:$BD,1,0),0)</f>
        <v>0</v>
      </c>
    </row>
    <row r="4441" spans="10:23" x14ac:dyDescent="0.35">
      <c r="J4441" t="str">
        <f t="shared" si="279"/>
        <v/>
      </c>
      <c r="N4441" s="4"/>
      <c r="U4441" s="69">
        <f t="shared" si="277"/>
        <v>0</v>
      </c>
      <c r="V4441" s="75">
        <f t="shared" si="278"/>
        <v>0</v>
      </c>
      <c r="W4441">
        <f>IFERROR(VLOOKUP($J4442,OSA!$BD:$BD,1,0),0)</f>
        <v>0</v>
      </c>
    </row>
    <row r="4442" spans="10:23" x14ac:dyDescent="0.35">
      <c r="J4442" t="str">
        <f t="shared" si="279"/>
        <v/>
      </c>
      <c r="N4442" s="4"/>
      <c r="U4442" s="69">
        <f t="shared" si="277"/>
        <v>0</v>
      </c>
      <c r="V4442" s="75">
        <f t="shared" si="278"/>
        <v>0</v>
      </c>
      <c r="W4442">
        <f>IFERROR(VLOOKUP($J4443,OSA!$BD:$BD,1,0),0)</f>
        <v>0</v>
      </c>
    </row>
    <row r="4443" spans="10:23" x14ac:dyDescent="0.35">
      <c r="J4443" t="str">
        <f t="shared" si="279"/>
        <v/>
      </c>
      <c r="N4443" s="4"/>
      <c r="U4443" s="69">
        <f t="shared" si="277"/>
        <v>0</v>
      </c>
      <c r="V4443" s="75">
        <f t="shared" si="278"/>
        <v>0</v>
      </c>
      <c r="W4443">
        <f>IFERROR(VLOOKUP($J4444,OSA!$BD:$BD,1,0),0)</f>
        <v>0</v>
      </c>
    </row>
    <row r="4444" spans="10:23" x14ac:dyDescent="0.35">
      <c r="J4444" t="str">
        <f t="shared" si="279"/>
        <v/>
      </c>
      <c r="N4444" s="4"/>
      <c r="U4444" s="69">
        <f t="shared" si="277"/>
        <v>0</v>
      </c>
      <c r="V4444" s="75">
        <f t="shared" si="278"/>
        <v>0</v>
      </c>
      <c r="W4444">
        <f>IFERROR(VLOOKUP($J4445,OSA!$BD:$BD,1,0),0)</f>
        <v>0</v>
      </c>
    </row>
    <row r="4445" spans="10:23" x14ac:dyDescent="0.35">
      <c r="J4445" t="str">
        <f t="shared" si="279"/>
        <v/>
      </c>
      <c r="N4445" s="4"/>
      <c r="U4445" s="69">
        <f t="shared" si="277"/>
        <v>0</v>
      </c>
      <c r="V4445" s="75">
        <f t="shared" si="278"/>
        <v>0</v>
      </c>
      <c r="W4445">
        <f>IFERROR(VLOOKUP($J4446,OSA!$BD:$BD,1,0),0)</f>
        <v>0</v>
      </c>
    </row>
    <row r="4446" spans="10:23" x14ac:dyDescent="0.35">
      <c r="J4446" t="str">
        <f t="shared" si="279"/>
        <v/>
      </c>
      <c r="N4446" s="4"/>
      <c r="U4446" s="69">
        <f t="shared" si="277"/>
        <v>0</v>
      </c>
      <c r="V4446" s="75">
        <f t="shared" si="278"/>
        <v>0</v>
      </c>
      <c r="W4446">
        <f>IFERROR(VLOOKUP($J4447,OSA!$BD:$BD,1,0),0)</f>
        <v>0</v>
      </c>
    </row>
    <row r="4447" spans="10:23" x14ac:dyDescent="0.35">
      <c r="J4447" t="str">
        <f t="shared" si="279"/>
        <v/>
      </c>
      <c r="N4447" s="4"/>
      <c r="U4447" s="69">
        <f t="shared" si="277"/>
        <v>0</v>
      </c>
      <c r="V4447" s="75">
        <f t="shared" si="278"/>
        <v>0</v>
      </c>
      <c r="W4447">
        <f>IFERROR(VLOOKUP($J4448,OSA!$BD:$BD,1,0),0)</f>
        <v>0</v>
      </c>
    </row>
    <row r="4448" spans="10:23" x14ac:dyDescent="0.35">
      <c r="J4448" t="str">
        <f t="shared" si="279"/>
        <v/>
      </c>
      <c r="N4448" s="4"/>
      <c r="U4448" s="69">
        <f t="shared" ref="U4448:U4511" si="280">SUM(O4448:Q4448)/3</f>
        <v>0</v>
      </c>
      <c r="V4448" s="75">
        <f t="shared" ref="V4448:V4511" si="281">SUM(R4448:T4448)/3</f>
        <v>0</v>
      </c>
      <c r="W4448">
        <f>IFERROR(VLOOKUP($J4449,OSA!$BD:$BD,1,0),0)</f>
        <v>0</v>
      </c>
    </row>
    <row r="4449" spans="10:23" x14ac:dyDescent="0.35">
      <c r="J4449" t="str">
        <f t="shared" si="279"/>
        <v/>
      </c>
      <c r="N4449" s="4"/>
      <c r="U4449" s="69">
        <f t="shared" si="280"/>
        <v>0</v>
      </c>
      <c r="V4449" s="75">
        <f t="shared" si="281"/>
        <v>0</v>
      </c>
      <c r="W4449">
        <f>IFERROR(VLOOKUP($J4450,OSA!$BD:$BD,1,0),0)</f>
        <v>0</v>
      </c>
    </row>
    <row r="4450" spans="10:23" x14ac:dyDescent="0.35">
      <c r="J4450" t="str">
        <f t="shared" si="279"/>
        <v/>
      </c>
      <c r="N4450" s="4"/>
      <c r="U4450" s="69">
        <f t="shared" si="280"/>
        <v>0</v>
      </c>
      <c r="V4450" s="75">
        <f t="shared" si="281"/>
        <v>0</v>
      </c>
      <c r="W4450">
        <f>IFERROR(VLOOKUP($J4451,OSA!$BD:$BD,1,0),0)</f>
        <v>0</v>
      </c>
    </row>
    <row r="4451" spans="10:23" x14ac:dyDescent="0.35">
      <c r="J4451" t="str">
        <f t="shared" si="279"/>
        <v/>
      </c>
      <c r="N4451" s="4"/>
      <c r="U4451" s="69">
        <f t="shared" si="280"/>
        <v>0</v>
      </c>
      <c r="V4451" s="75">
        <f t="shared" si="281"/>
        <v>0</v>
      </c>
      <c r="W4451">
        <f>IFERROR(VLOOKUP($J4452,OSA!$BD:$BD,1,0),0)</f>
        <v>0</v>
      </c>
    </row>
    <row r="4452" spans="10:23" x14ac:dyDescent="0.35">
      <c r="J4452" t="str">
        <f t="shared" si="279"/>
        <v/>
      </c>
      <c r="N4452" s="4"/>
      <c r="U4452" s="69">
        <f t="shared" si="280"/>
        <v>0</v>
      </c>
      <c r="V4452" s="75">
        <f t="shared" si="281"/>
        <v>0</v>
      </c>
      <c r="W4452">
        <f>IFERROR(VLOOKUP($J4453,OSA!$BD:$BD,1,0),0)</f>
        <v>0</v>
      </c>
    </row>
    <row r="4453" spans="10:23" x14ac:dyDescent="0.35">
      <c r="J4453" t="str">
        <f t="shared" si="279"/>
        <v/>
      </c>
      <c r="N4453" s="4"/>
      <c r="U4453" s="69">
        <f t="shared" si="280"/>
        <v>0</v>
      </c>
      <c r="V4453" s="75">
        <f t="shared" si="281"/>
        <v>0</v>
      </c>
      <c r="W4453">
        <f>IFERROR(VLOOKUP($J4454,OSA!$BD:$BD,1,0),0)</f>
        <v>0</v>
      </c>
    </row>
    <row r="4454" spans="10:23" x14ac:dyDescent="0.35">
      <c r="J4454" t="str">
        <f t="shared" si="279"/>
        <v/>
      </c>
      <c r="N4454" s="4"/>
      <c r="U4454" s="69">
        <f t="shared" si="280"/>
        <v>0</v>
      </c>
      <c r="V4454" s="75">
        <f t="shared" si="281"/>
        <v>0</v>
      </c>
      <c r="W4454">
        <f>IFERROR(VLOOKUP($J4455,OSA!$BD:$BD,1,0),0)</f>
        <v>0</v>
      </c>
    </row>
    <row r="4455" spans="10:23" x14ac:dyDescent="0.35">
      <c r="J4455" t="str">
        <f t="shared" si="279"/>
        <v/>
      </c>
      <c r="N4455" s="4"/>
      <c r="U4455" s="69">
        <f t="shared" si="280"/>
        <v>0</v>
      </c>
      <c r="V4455" s="75">
        <f t="shared" si="281"/>
        <v>0</v>
      </c>
      <c r="W4455">
        <f>IFERROR(VLOOKUP($J4456,OSA!$BD:$BD,1,0),0)</f>
        <v>0</v>
      </c>
    </row>
    <row r="4456" spans="10:23" x14ac:dyDescent="0.35">
      <c r="J4456" t="str">
        <f t="shared" si="279"/>
        <v/>
      </c>
      <c r="N4456" s="4"/>
      <c r="U4456" s="69">
        <f t="shared" si="280"/>
        <v>0</v>
      </c>
      <c r="V4456" s="75">
        <f t="shared" si="281"/>
        <v>0</v>
      </c>
      <c r="W4456">
        <f>IFERROR(VLOOKUP($J4457,OSA!$BD:$BD,1,0),0)</f>
        <v>0</v>
      </c>
    </row>
    <row r="4457" spans="10:23" x14ac:dyDescent="0.35">
      <c r="J4457" t="str">
        <f t="shared" si="279"/>
        <v/>
      </c>
      <c r="N4457" s="4"/>
      <c r="U4457" s="69">
        <f t="shared" si="280"/>
        <v>0</v>
      </c>
      <c r="V4457" s="75">
        <f t="shared" si="281"/>
        <v>0</v>
      </c>
      <c r="W4457">
        <f>IFERROR(VLOOKUP($J4458,OSA!$BD:$BD,1,0),0)</f>
        <v>0</v>
      </c>
    </row>
    <row r="4458" spans="10:23" x14ac:dyDescent="0.35">
      <c r="J4458" t="str">
        <f t="shared" si="279"/>
        <v/>
      </c>
      <c r="N4458" s="4"/>
      <c r="U4458" s="69">
        <f t="shared" si="280"/>
        <v>0</v>
      </c>
      <c r="V4458" s="75">
        <f t="shared" si="281"/>
        <v>0</v>
      </c>
      <c r="W4458">
        <f>IFERROR(VLOOKUP($J4459,OSA!$BD:$BD,1,0),0)</f>
        <v>0</v>
      </c>
    </row>
    <row r="4459" spans="10:23" x14ac:dyDescent="0.35">
      <c r="J4459" t="str">
        <f t="shared" si="279"/>
        <v/>
      </c>
      <c r="N4459" s="4"/>
      <c r="U4459" s="69">
        <f t="shared" si="280"/>
        <v>0</v>
      </c>
      <c r="V4459" s="75">
        <f t="shared" si="281"/>
        <v>0</v>
      </c>
      <c r="W4459">
        <f>IFERROR(VLOOKUP($J4460,OSA!$BD:$BD,1,0),0)</f>
        <v>0</v>
      </c>
    </row>
    <row r="4460" spans="10:23" x14ac:dyDescent="0.35">
      <c r="J4460" t="str">
        <f t="shared" si="279"/>
        <v/>
      </c>
      <c r="N4460" s="4"/>
      <c r="U4460" s="69">
        <f t="shared" si="280"/>
        <v>0</v>
      </c>
      <c r="V4460" s="75">
        <f t="shared" si="281"/>
        <v>0</v>
      </c>
      <c r="W4460">
        <f>IFERROR(VLOOKUP($J4461,OSA!$BD:$BD,1,0),0)</f>
        <v>0</v>
      </c>
    </row>
    <row r="4461" spans="10:23" x14ac:dyDescent="0.35">
      <c r="J4461" t="str">
        <f t="shared" si="279"/>
        <v/>
      </c>
      <c r="N4461" s="4"/>
      <c r="U4461" s="69">
        <f t="shared" si="280"/>
        <v>0</v>
      </c>
      <c r="V4461" s="75">
        <f t="shared" si="281"/>
        <v>0</v>
      </c>
      <c r="W4461">
        <f>IFERROR(VLOOKUP($J4462,OSA!$BD:$BD,1,0),0)</f>
        <v>0</v>
      </c>
    </row>
    <row r="4462" spans="10:23" x14ac:dyDescent="0.35">
      <c r="J4462" t="str">
        <f t="shared" si="279"/>
        <v/>
      </c>
      <c r="N4462" s="4"/>
      <c r="U4462" s="69">
        <f t="shared" si="280"/>
        <v>0</v>
      </c>
      <c r="V4462" s="75">
        <f t="shared" si="281"/>
        <v>0</v>
      </c>
      <c r="W4462">
        <f>IFERROR(VLOOKUP($J4463,OSA!$BD:$BD,1,0),0)</f>
        <v>0</v>
      </c>
    </row>
    <row r="4463" spans="10:23" x14ac:dyDescent="0.35">
      <c r="J4463" t="str">
        <f t="shared" si="279"/>
        <v/>
      </c>
      <c r="N4463" s="4"/>
      <c r="U4463" s="69">
        <f t="shared" si="280"/>
        <v>0</v>
      </c>
      <c r="V4463" s="75">
        <f t="shared" si="281"/>
        <v>0</v>
      </c>
      <c r="W4463">
        <f>IFERROR(VLOOKUP($J4464,OSA!$BD:$BD,1,0),0)</f>
        <v>0</v>
      </c>
    </row>
    <row r="4464" spans="10:23" x14ac:dyDescent="0.35">
      <c r="J4464" t="str">
        <f t="shared" si="279"/>
        <v/>
      </c>
      <c r="N4464" s="4"/>
      <c r="U4464" s="69">
        <f t="shared" si="280"/>
        <v>0</v>
      </c>
      <c r="V4464" s="75">
        <f t="shared" si="281"/>
        <v>0</v>
      </c>
      <c r="W4464">
        <f>IFERROR(VLOOKUP($J4465,OSA!$BD:$BD,1,0),0)</f>
        <v>0</v>
      </c>
    </row>
    <row r="4465" spans="10:23" x14ac:dyDescent="0.35">
      <c r="J4465" t="str">
        <f t="shared" si="279"/>
        <v/>
      </c>
      <c r="N4465" s="4"/>
      <c r="U4465" s="69">
        <f t="shared" si="280"/>
        <v>0</v>
      </c>
      <c r="V4465" s="75">
        <f t="shared" si="281"/>
        <v>0</v>
      </c>
      <c r="W4465">
        <f>IFERROR(VLOOKUP($J4466,OSA!$BD:$BD,1,0),0)</f>
        <v>0</v>
      </c>
    </row>
    <row r="4466" spans="10:23" x14ac:dyDescent="0.35">
      <c r="J4466" t="str">
        <f t="shared" si="279"/>
        <v/>
      </c>
      <c r="N4466" s="4"/>
      <c r="U4466" s="69">
        <f t="shared" si="280"/>
        <v>0</v>
      </c>
      <c r="V4466" s="75">
        <f t="shared" si="281"/>
        <v>0</v>
      </c>
      <c r="W4466">
        <f>IFERROR(VLOOKUP($J4467,OSA!$BD:$BD,1,0),0)</f>
        <v>0</v>
      </c>
    </row>
    <row r="4467" spans="10:23" x14ac:dyDescent="0.35">
      <c r="J4467" t="str">
        <f t="shared" si="279"/>
        <v/>
      </c>
      <c r="N4467" s="4"/>
      <c r="U4467" s="69">
        <f t="shared" si="280"/>
        <v>0</v>
      </c>
      <c r="V4467" s="75">
        <f t="shared" si="281"/>
        <v>0</v>
      </c>
      <c r="W4467">
        <f>IFERROR(VLOOKUP($J4468,OSA!$BD:$BD,1,0),0)</f>
        <v>0</v>
      </c>
    </row>
    <row r="4468" spans="10:23" x14ac:dyDescent="0.35">
      <c r="J4468" t="str">
        <f t="shared" si="279"/>
        <v/>
      </c>
      <c r="N4468" s="4"/>
      <c r="U4468" s="69">
        <f t="shared" si="280"/>
        <v>0</v>
      </c>
      <c r="V4468" s="75">
        <f t="shared" si="281"/>
        <v>0</v>
      </c>
      <c r="W4468">
        <f>IFERROR(VLOOKUP($J4469,OSA!$BD:$BD,1,0),0)</f>
        <v>0</v>
      </c>
    </row>
    <row r="4469" spans="10:23" x14ac:dyDescent="0.35">
      <c r="J4469" t="str">
        <f t="shared" si="279"/>
        <v/>
      </c>
      <c r="N4469" s="4"/>
      <c r="U4469" s="69">
        <f t="shared" si="280"/>
        <v>0</v>
      </c>
      <c r="V4469" s="75">
        <f t="shared" si="281"/>
        <v>0</v>
      </c>
      <c r="W4469">
        <f>IFERROR(VLOOKUP($J4470,OSA!$BD:$BD,1,0),0)</f>
        <v>0</v>
      </c>
    </row>
    <row r="4470" spans="10:23" x14ac:dyDescent="0.35">
      <c r="J4470" t="str">
        <f t="shared" si="279"/>
        <v/>
      </c>
      <c r="N4470" s="4"/>
      <c r="U4470" s="69">
        <f t="shared" si="280"/>
        <v>0</v>
      </c>
      <c r="V4470" s="75">
        <f t="shared" si="281"/>
        <v>0</v>
      </c>
      <c r="W4470">
        <f>IFERROR(VLOOKUP($J4471,OSA!$BD:$BD,1,0),0)</f>
        <v>0</v>
      </c>
    </row>
    <row r="4471" spans="10:23" x14ac:dyDescent="0.35">
      <c r="J4471" t="str">
        <f t="shared" si="279"/>
        <v/>
      </c>
      <c r="N4471" s="4"/>
      <c r="U4471" s="69">
        <f t="shared" si="280"/>
        <v>0</v>
      </c>
      <c r="V4471" s="75">
        <f t="shared" si="281"/>
        <v>0</v>
      </c>
      <c r="W4471">
        <f>IFERROR(VLOOKUP($J4472,OSA!$BD:$BD,1,0),0)</f>
        <v>0</v>
      </c>
    </row>
    <row r="4472" spans="10:23" x14ac:dyDescent="0.35">
      <c r="J4472" t="str">
        <f t="shared" si="279"/>
        <v/>
      </c>
      <c r="N4472" s="4"/>
      <c r="U4472" s="69">
        <f t="shared" si="280"/>
        <v>0</v>
      </c>
      <c r="V4472" s="75">
        <f t="shared" si="281"/>
        <v>0</v>
      </c>
      <c r="W4472">
        <f>IFERROR(VLOOKUP($J4473,OSA!$BD:$BD,1,0),0)</f>
        <v>0</v>
      </c>
    </row>
    <row r="4473" spans="10:23" x14ac:dyDescent="0.35">
      <c r="J4473" t="str">
        <f t="shared" si="279"/>
        <v/>
      </c>
      <c r="N4473" s="4"/>
      <c r="U4473" s="69">
        <f t="shared" si="280"/>
        <v>0</v>
      </c>
      <c r="V4473" s="75">
        <f t="shared" si="281"/>
        <v>0</v>
      </c>
      <c r="W4473">
        <f>IFERROR(VLOOKUP($J4474,OSA!$BD:$BD,1,0),0)</f>
        <v>0</v>
      </c>
    </row>
    <row r="4474" spans="10:23" x14ac:dyDescent="0.35">
      <c r="J4474" t="str">
        <f t="shared" si="279"/>
        <v/>
      </c>
      <c r="N4474" s="4"/>
      <c r="U4474" s="69">
        <f t="shared" si="280"/>
        <v>0</v>
      </c>
      <c r="V4474" s="75">
        <f t="shared" si="281"/>
        <v>0</v>
      </c>
      <c r="W4474">
        <f>IFERROR(VLOOKUP($J4475,OSA!$BD:$BD,1,0),0)</f>
        <v>0</v>
      </c>
    </row>
    <row r="4475" spans="10:23" x14ac:dyDescent="0.35">
      <c r="J4475" t="str">
        <f t="shared" si="279"/>
        <v/>
      </c>
      <c r="N4475" s="4"/>
      <c r="U4475" s="69">
        <f t="shared" si="280"/>
        <v>0</v>
      </c>
      <c r="V4475" s="75">
        <f t="shared" si="281"/>
        <v>0</v>
      </c>
      <c r="W4475">
        <f>IFERROR(VLOOKUP($J4476,OSA!$BD:$BD,1,0),0)</f>
        <v>0</v>
      </c>
    </row>
    <row r="4476" spans="10:23" x14ac:dyDescent="0.35">
      <c r="J4476" t="str">
        <f t="shared" si="279"/>
        <v/>
      </c>
      <c r="N4476" s="4"/>
      <c r="U4476" s="69">
        <f t="shared" si="280"/>
        <v>0</v>
      </c>
      <c r="V4476" s="75">
        <f t="shared" si="281"/>
        <v>0</v>
      </c>
      <c r="W4476">
        <f>IFERROR(VLOOKUP($J4477,OSA!$BD:$BD,1,0),0)</f>
        <v>0</v>
      </c>
    </row>
    <row r="4477" spans="10:23" x14ac:dyDescent="0.35">
      <c r="J4477" t="str">
        <f t="shared" si="279"/>
        <v/>
      </c>
      <c r="N4477" s="4"/>
      <c r="U4477" s="69">
        <f t="shared" si="280"/>
        <v>0</v>
      </c>
      <c r="V4477" s="75">
        <f t="shared" si="281"/>
        <v>0</v>
      </c>
      <c r="W4477">
        <f>IFERROR(VLOOKUP($J4478,OSA!$BD:$BD,1,0),0)</f>
        <v>0</v>
      </c>
    </row>
    <row r="4478" spans="10:23" x14ac:dyDescent="0.35">
      <c r="J4478" t="str">
        <f t="shared" si="279"/>
        <v/>
      </c>
      <c r="N4478" s="4"/>
      <c r="U4478" s="69">
        <f t="shared" si="280"/>
        <v>0</v>
      </c>
      <c r="V4478" s="75">
        <f t="shared" si="281"/>
        <v>0</v>
      </c>
      <c r="W4478">
        <f>IFERROR(VLOOKUP($J4479,OSA!$BD:$BD,1,0),0)</f>
        <v>0</v>
      </c>
    </row>
    <row r="4479" spans="10:23" x14ac:dyDescent="0.35">
      <c r="J4479" t="str">
        <f t="shared" si="279"/>
        <v/>
      </c>
      <c r="N4479" s="4"/>
      <c r="U4479" s="69">
        <f t="shared" si="280"/>
        <v>0</v>
      </c>
      <c r="V4479" s="75">
        <f t="shared" si="281"/>
        <v>0</v>
      </c>
      <c r="W4479">
        <f>IFERROR(VLOOKUP($J4480,OSA!$BD:$BD,1,0),0)</f>
        <v>0</v>
      </c>
    </row>
    <row r="4480" spans="10:23" x14ac:dyDescent="0.35">
      <c r="J4480" t="str">
        <f t="shared" si="279"/>
        <v/>
      </c>
      <c r="N4480" s="4"/>
      <c r="U4480" s="69">
        <f t="shared" si="280"/>
        <v>0</v>
      </c>
      <c r="V4480" s="75">
        <f t="shared" si="281"/>
        <v>0</v>
      </c>
      <c r="W4480">
        <f>IFERROR(VLOOKUP($J4481,OSA!$BD:$BD,1,0),0)</f>
        <v>0</v>
      </c>
    </row>
    <row r="4481" spans="10:23" x14ac:dyDescent="0.35">
      <c r="J4481" t="str">
        <f t="shared" si="279"/>
        <v/>
      </c>
      <c r="N4481" s="4"/>
      <c r="U4481" s="69">
        <f t="shared" si="280"/>
        <v>0</v>
      </c>
      <c r="V4481" s="75">
        <f t="shared" si="281"/>
        <v>0</v>
      </c>
      <c r="W4481">
        <f>IFERROR(VLOOKUP($J4482,OSA!$BD:$BD,1,0),0)</f>
        <v>0</v>
      </c>
    </row>
    <row r="4482" spans="10:23" x14ac:dyDescent="0.35">
      <c r="J4482" t="str">
        <f t="shared" si="279"/>
        <v/>
      </c>
      <c r="N4482" s="4"/>
      <c r="U4482" s="69">
        <f t="shared" si="280"/>
        <v>0</v>
      </c>
      <c r="V4482" s="75">
        <f t="shared" si="281"/>
        <v>0</v>
      </c>
      <c r="W4482">
        <f>IFERROR(VLOOKUP($J4483,OSA!$BD:$BD,1,0),0)</f>
        <v>0</v>
      </c>
    </row>
    <row r="4483" spans="10:23" x14ac:dyDescent="0.35">
      <c r="J4483" t="str">
        <f t="shared" si="279"/>
        <v/>
      </c>
      <c r="N4483" s="4"/>
      <c r="U4483" s="69">
        <f t="shared" si="280"/>
        <v>0</v>
      </c>
      <c r="V4483" s="75">
        <f t="shared" si="281"/>
        <v>0</v>
      </c>
      <c r="W4483">
        <f>IFERROR(VLOOKUP($J4484,OSA!$BD:$BD,1,0),0)</f>
        <v>0</v>
      </c>
    </row>
    <row r="4484" spans="10:23" x14ac:dyDescent="0.35">
      <c r="J4484" t="str">
        <f t="shared" si="279"/>
        <v/>
      </c>
      <c r="N4484" s="4"/>
      <c r="U4484" s="69">
        <f t="shared" si="280"/>
        <v>0</v>
      </c>
      <c r="V4484" s="75">
        <f t="shared" si="281"/>
        <v>0</v>
      </c>
      <c r="W4484">
        <f>IFERROR(VLOOKUP($J4485,OSA!$BD:$BD,1,0),0)</f>
        <v>0</v>
      </c>
    </row>
    <row r="4485" spans="10:23" x14ac:dyDescent="0.35">
      <c r="J4485" t="str">
        <f t="shared" si="279"/>
        <v/>
      </c>
      <c r="N4485" s="4"/>
      <c r="U4485" s="69">
        <f t="shared" si="280"/>
        <v>0</v>
      </c>
      <c r="V4485" s="75">
        <f t="shared" si="281"/>
        <v>0</v>
      </c>
      <c r="W4485">
        <f>IFERROR(VLOOKUP($J4486,OSA!$BD:$BD,1,0),0)</f>
        <v>0</v>
      </c>
    </row>
    <row r="4486" spans="10:23" x14ac:dyDescent="0.35">
      <c r="J4486" t="str">
        <f t="shared" si="279"/>
        <v/>
      </c>
      <c r="N4486" s="4"/>
      <c r="U4486" s="69">
        <f t="shared" si="280"/>
        <v>0</v>
      </c>
      <c r="V4486" s="75">
        <f t="shared" si="281"/>
        <v>0</v>
      </c>
      <c r="W4486">
        <f>IFERROR(VLOOKUP($J4487,OSA!$BD:$BD,1,0),0)</f>
        <v>0</v>
      </c>
    </row>
    <row r="4487" spans="10:23" x14ac:dyDescent="0.35">
      <c r="J4487" t="str">
        <f t="shared" si="279"/>
        <v/>
      </c>
      <c r="N4487" s="4"/>
      <c r="U4487" s="69">
        <f t="shared" si="280"/>
        <v>0</v>
      </c>
      <c r="V4487" s="75">
        <f t="shared" si="281"/>
        <v>0</v>
      </c>
      <c r="W4487">
        <f>IFERROR(VLOOKUP($J4488,OSA!$BD:$BD,1,0),0)</f>
        <v>0</v>
      </c>
    </row>
    <row r="4488" spans="10:23" x14ac:dyDescent="0.35">
      <c r="J4488" t="str">
        <f t="shared" si="279"/>
        <v/>
      </c>
      <c r="N4488" s="4"/>
      <c r="U4488" s="69">
        <f t="shared" si="280"/>
        <v>0</v>
      </c>
      <c r="V4488" s="75">
        <f t="shared" si="281"/>
        <v>0</v>
      </c>
      <c r="W4488">
        <f>IFERROR(VLOOKUP($J4489,OSA!$BD:$BD,1,0),0)</f>
        <v>0</v>
      </c>
    </row>
    <row r="4489" spans="10:23" x14ac:dyDescent="0.35">
      <c r="J4489" t="str">
        <f t="shared" si="279"/>
        <v/>
      </c>
      <c r="N4489" s="4"/>
      <c r="U4489" s="69">
        <f t="shared" si="280"/>
        <v>0</v>
      </c>
      <c r="V4489" s="75">
        <f t="shared" si="281"/>
        <v>0</v>
      </c>
      <c r="W4489">
        <f>IFERROR(VLOOKUP($J4490,OSA!$BD:$BD,1,0),0)</f>
        <v>0</v>
      </c>
    </row>
    <row r="4490" spans="10:23" x14ac:dyDescent="0.35">
      <c r="J4490" t="str">
        <f t="shared" si="279"/>
        <v/>
      </c>
      <c r="N4490" s="4"/>
      <c r="U4490" s="69">
        <f t="shared" si="280"/>
        <v>0</v>
      </c>
      <c r="V4490" s="75">
        <f t="shared" si="281"/>
        <v>0</v>
      </c>
      <c r="W4490">
        <f>IFERROR(VLOOKUP($J4491,OSA!$BD:$BD,1,0),0)</f>
        <v>0</v>
      </c>
    </row>
    <row r="4491" spans="10:23" x14ac:dyDescent="0.35">
      <c r="J4491" t="str">
        <f t="shared" si="279"/>
        <v/>
      </c>
      <c r="N4491" s="4"/>
      <c r="U4491" s="69">
        <f t="shared" si="280"/>
        <v>0</v>
      </c>
      <c r="V4491" s="75">
        <f t="shared" si="281"/>
        <v>0</v>
      </c>
      <c r="W4491">
        <f>IFERROR(VLOOKUP($J4492,OSA!$BD:$BD,1,0),0)</f>
        <v>0</v>
      </c>
    </row>
    <row r="4492" spans="10:23" x14ac:dyDescent="0.35">
      <c r="J4492" t="str">
        <f t="shared" ref="J4492:J4555" si="282">K4492&amp;N4492</f>
        <v/>
      </c>
      <c r="N4492" s="4"/>
      <c r="U4492" s="69">
        <f t="shared" si="280"/>
        <v>0</v>
      </c>
      <c r="V4492" s="75">
        <f t="shared" si="281"/>
        <v>0</v>
      </c>
      <c r="W4492">
        <f>IFERROR(VLOOKUP($J4493,OSA!$BD:$BD,1,0),0)</f>
        <v>0</v>
      </c>
    </row>
    <row r="4493" spans="10:23" x14ac:dyDescent="0.35">
      <c r="J4493" t="str">
        <f t="shared" si="282"/>
        <v/>
      </c>
      <c r="N4493" s="4"/>
      <c r="U4493" s="69">
        <f t="shared" si="280"/>
        <v>0</v>
      </c>
      <c r="V4493" s="75">
        <f t="shared" si="281"/>
        <v>0</v>
      </c>
      <c r="W4493">
        <f>IFERROR(VLOOKUP($J4494,OSA!$BD:$BD,1,0),0)</f>
        <v>0</v>
      </c>
    </row>
    <row r="4494" spans="10:23" x14ac:dyDescent="0.35">
      <c r="J4494" t="str">
        <f t="shared" si="282"/>
        <v/>
      </c>
      <c r="N4494" s="4"/>
      <c r="U4494" s="69">
        <f t="shared" si="280"/>
        <v>0</v>
      </c>
      <c r="V4494" s="75">
        <f t="shared" si="281"/>
        <v>0</v>
      </c>
      <c r="W4494">
        <f>IFERROR(VLOOKUP($J4495,OSA!$BD:$BD,1,0),0)</f>
        <v>0</v>
      </c>
    </row>
    <row r="4495" spans="10:23" x14ac:dyDescent="0.35">
      <c r="J4495" t="str">
        <f t="shared" si="282"/>
        <v/>
      </c>
      <c r="N4495" s="4"/>
      <c r="U4495" s="69">
        <f t="shared" si="280"/>
        <v>0</v>
      </c>
      <c r="V4495" s="75">
        <f t="shared" si="281"/>
        <v>0</v>
      </c>
      <c r="W4495">
        <f>IFERROR(VLOOKUP($J4496,OSA!$BD:$BD,1,0),0)</f>
        <v>0</v>
      </c>
    </row>
    <row r="4496" spans="10:23" x14ac:dyDescent="0.35">
      <c r="J4496" t="str">
        <f t="shared" si="282"/>
        <v/>
      </c>
      <c r="N4496" s="4"/>
      <c r="U4496" s="69">
        <f t="shared" si="280"/>
        <v>0</v>
      </c>
      <c r="V4496" s="75">
        <f t="shared" si="281"/>
        <v>0</v>
      </c>
      <c r="W4496">
        <f>IFERROR(VLOOKUP($J4497,OSA!$BD:$BD,1,0),0)</f>
        <v>0</v>
      </c>
    </row>
    <row r="4497" spans="10:23" x14ac:dyDescent="0.35">
      <c r="J4497" t="str">
        <f t="shared" si="282"/>
        <v/>
      </c>
      <c r="N4497" s="4"/>
      <c r="U4497" s="69">
        <f t="shared" si="280"/>
        <v>0</v>
      </c>
      <c r="V4497" s="75">
        <f t="shared" si="281"/>
        <v>0</v>
      </c>
      <c r="W4497">
        <f>IFERROR(VLOOKUP($J4498,OSA!$BD:$BD,1,0),0)</f>
        <v>0</v>
      </c>
    </row>
    <row r="4498" spans="10:23" x14ac:dyDescent="0.35">
      <c r="J4498" t="str">
        <f t="shared" si="282"/>
        <v/>
      </c>
      <c r="N4498" s="4"/>
      <c r="U4498" s="69">
        <f t="shared" si="280"/>
        <v>0</v>
      </c>
      <c r="V4498" s="75">
        <f t="shared" si="281"/>
        <v>0</v>
      </c>
      <c r="W4498">
        <f>IFERROR(VLOOKUP($J4499,OSA!$BD:$BD,1,0),0)</f>
        <v>0</v>
      </c>
    </row>
    <row r="4499" spans="10:23" x14ac:dyDescent="0.35">
      <c r="J4499" t="str">
        <f t="shared" si="282"/>
        <v/>
      </c>
      <c r="N4499" s="4"/>
      <c r="U4499" s="69">
        <f t="shared" si="280"/>
        <v>0</v>
      </c>
      <c r="V4499" s="75">
        <f t="shared" si="281"/>
        <v>0</v>
      </c>
      <c r="W4499">
        <f>IFERROR(VLOOKUP($J4500,OSA!$BD:$BD,1,0),0)</f>
        <v>0</v>
      </c>
    </row>
    <row r="4500" spans="10:23" x14ac:dyDescent="0.35">
      <c r="J4500" t="str">
        <f t="shared" si="282"/>
        <v/>
      </c>
      <c r="N4500" s="4"/>
      <c r="U4500" s="69">
        <f t="shared" si="280"/>
        <v>0</v>
      </c>
      <c r="V4500" s="75">
        <f t="shared" si="281"/>
        <v>0</v>
      </c>
      <c r="W4500">
        <f>IFERROR(VLOOKUP($J4501,OSA!$BD:$BD,1,0),0)</f>
        <v>0</v>
      </c>
    </row>
    <row r="4501" spans="10:23" x14ac:dyDescent="0.35">
      <c r="J4501" t="str">
        <f t="shared" si="282"/>
        <v/>
      </c>
      <c r="N4501" s="4"/>
      <c r="U4501" s="69">
        <f t="shared" si="280"/>
        <v>0</v>
      </c>
      <c r="V4501" s="75">
        <f t="shared" si="281"/>
        <v>0</v>
      </c>
      <c r="W4501">
        <f>IFERROR(VLOOKUP($J4502,OSA!$BD:$BD,1,0),0)</f>
        <v>0</v>
      </c>
    </row>
    <row r="4502" spans="10:23" x14ac:dyDescent="0.35">
      <c r="J4502" t="str">
        <f t="shared" si="282"/>
        <v/>
      </c>
      <c r="N4502" s="4"/>
      <c r="U4502" s="69">
        <f t="shared" si="280"/>
        <v>0</v>
      </c>
      <c r="V4502" s="75">
        <f t="shared" si="281"/>
        <v>0</v>
      </c>
      <c r="W4502">
        <f>IFERROR(VLOOKUP($J4503,OSA!$BD:$BD,1,0),0)</f>
        <v>0</v>
      </c>
    </row>
    <row r="4503" spans="10:23" x14ac:dyDescent="0.35">
      <c r="J4503" t="str">
        <f t="shared" si="282"/>
        <v/>
      </c>
      <c r="N4503" s="4"/>
      <c r="U4503" s="69">
        <f t="shared" si="280"/>
        <v>0</v>
      </c>
      <c r="V4503" s="75">
        <f t="shared" si="281"/>
        <v>0</v>
      </c>
      <c r="W4503">
        <f>IFERROR(VLOOKUP($J4504,OSA!$BD:$BD,1,0),0)</f>
        <v>0</v>
      </c>
    </row>
    <row r="4504" spans="10:23" x14ac:dyDescent="0.35">
      <c r="J4504" t="str">
        <f t="shared" si="282"/>
        <v/>
      </c>
      <c r="N4504" s="4"/>
      <c r="U4504" s="69">
        <f t="shared" si="280"/>
        <v>0</v>
      </c>
      <c r="V4504" s="75">
        <f t="shared" si="281"/>
        <v>0</v>
      </c>
      <c r="W4504">
        <f>IFERROR(VLOOKUP($J4505,OSA!$BD:$BD,1,0),0)</f>
        <v>0</v>
      </c>
    </row>
    <row r="4505" spans="10:23" x14ac:dyDescent="0.35">
      <c r="J4505" t="str">
        <f t="shared" si="282"/>
        <v/>
      </c>
      <c r="N4505" s="4"/>
      <c r="U4505" s="69">
        <f t="shared" si="280"/>
        <v>0</v>
      </c>
      <c r="V4505" s="75">
        <f t="shared" si="281"/>
        <v>0</v>
      </c>
      <c r="W4505">
        <f>IFERROR(VLOOKUP($J4506,OSA!$BD:$BD,1,0),0)</f>
        <v>0</v>
      </c>
    </row>
    <row r="4506" spans="10:23" x14ac:dyDescent="0.35">
      <c r="J4506" t="str">
        <f t="shared" si="282"/>
        <v/>
      </c>
      <c r="N4506" s="4"/>
      <c r="U4506" s="69">
        <f t="shared" si="280"/>
        <v>0</v>
      </c>
      <c r="V4506" s="75">
        <f t="shared" si="281"/>
        <v>0</v>
      </c>
      <c r="W4506">
        <f>IFERROR(VLOOKUP($J4507,OSA!$BD:$BD,1,0),0)</f>
        <v>0</v>
      </c>
    </row>
    <row r="4507" spans="10:23" x14ac:dyDescent="0.35">
      <c r="J4507" t="str">
        <f t="shared" si="282"/>
        <v/>
      </c>
      <c r="N4507" s="4"/>
      <c r="U4507" s="69">
        <f t="shared" si="280"/>
        <v>0</v>
      </c>
      <c r="V4507" s="75">
        <f t="shared" si="281"/>
        <v>0</v>
      </c>
      <c r="W4507">
        <f>IFERROR(VLOOKUP($J4508,OSA!$BD:$BD,1,0),0)</f>
        <v>0</v>
      </c>
    </row>
    <row r="4508" spans="10:23" x14ac:dyDescent="0.35">
      <c r="J4508" t="str">
        <f t="shared" si="282"/>
        <v/>
      </c>
      <c r="N4508" s="4"/>
      <c r="U4508" s="69">
        <f t="shared" si="280"/>
        <v>0</v>
      </c>
      <c r="V4508" s="75">
        <f t="shared" si="281"/>
        <v>0</v>
      </c>
      <c r="W4508">
        <f>IFERROR(VLOOKUP($J4509,OSA!$BD:$BD,1,0),0)</f>
        <v>0</v>
      </c>
    </row>
    <row r="4509" spans="10:23" x14ac:dyDescent="0.35">
      <c r="J4509" t="str">
        <f t="shared" si="282"/>
        <v/>
      </c>
      <c r="N4509" s="4"/>
      <c r="U4509" s="69">
        <f t="shared" si="280"/>
        <v>0</v>
      </c>
      <c r="V4509" s="75">
        <f t="shared" si="281"/>
        <v>0</v>
      </c>
      <c r="W4509">
        <f>IFERROR(VLOOKUP($J4510,OSA!$BD:$BD,1,0),0)</f>
        <v>0</v>
      </c>
    </row>
    <row r="4510" spans="10:23" x14ac:dyDescent="0.35">
      <c r="J4510" t="str">
        <f t="shared" si="282"/>
        <v/>
      </c>
      <c r="N4510" s="4"/>
      <c r="U4510" s="69">
        <f t="shared" si="280"/>
        <v>0</v>
      </c>
      <c r="V4510" s="75">
        <f t="shared" si="281"/>
        <v>0</v>
      </c>
      <c r="W4510">
        <f>IFERROR(VLOOKUP($J4511,OSA!$BD:$BD,1,0),0)</f>
        <v>0</v>
      </c>
    </row>
    <row r="4511" spans="10:23" x14ac:dyDescent="0.35">
      <c r="J4511" t="str">
        <f t="shared" si="282"/>
        <v/>
      </c>
      <c r="N4511" s="4"/>
      <c r="U4511" s="69">
        <f t="shared" si="280"/>
        <v>0</v>
      </c>
      <c r="V4511" s="75">
        <f t="shared" si="281"/>
        <v>0</v>
      </c>
      <c r="W4511">
        <f>IFERROR(VLOOKUP($J4512,OSA!$BD:$BD,1,0),0)</f>
        <v>0</v>
      </c>
    </row>
    <row r="4512" spans="10:23" x14ac:dyDescent="0.35">
      <c r="J4512" t="str">
        <f t="shared" si="282"/>
        <v/>
      </c>
      <c r="N4512" s="4"/>
      <c r="U4512" s="69">
        <f t="shared" ref="U4512:U4575" si="283">SUM(O4512:Q4512)/3</f>
        <v>0</v>
      </c>
      <c r="V4512" s="75">
        <f t="shared" ref="V4512:V4575" si="284">SUM(R4512:T4512)/3</f>
        <v>0</v>
      </c>
      <c r="W4512">
        <f>IFERROR(VLOOKUP($J4513,OSA!$BD:$BD,1,0),0)</f>
        <v>0</v>
      </c>
    </row>
    <row r="4513" spans="10:23" x14ac:dyDescent="0.35">
      <c r="J4513" t="str">
        <f t="shared" si="282"/>
        <v/>
      </c>
      <c r="N4513" s="4"/>
      <c r="U4513" s="69">
        <f t="shared" si="283"/>
        <v>0</v>
      </c>
      <c r="V4513" s="75">
        <f t="shared" si="284"/>
        <v>0</v>
      </c>
      <c r="W4513">
        <f>IFERROR(VLOOKUP($J4514,OSA!$BD:$BD,1,0),0)</f>
        <v>0</v>
      </c>
    </row>
    <row r="4514" spans="10:23" x14ac:dyDescent="0.35">
      <c r="J4514" t="str">
        <f t="shared" si="282"/>
        <v/>
      </c>
      <c r="N4514" s="4"/>
      <c r="U4514" s="69">
        <f t="shared" si="283"/>
        <v>0</v>
      </c>
      <c r="V4514" s="75">
        <f t="shared" si="284"/>
        <v>0</v>
      </c>
      <c r="W4514">
        <f>IFERROR(VLOOKUP($J4515,OSA!$BD:$BD,1,0),0)</f>
        <v>0</v>
      </c>
    </row>
    <row r="4515" spans="10:23" x14ac:dyDescent="0.35">
      <c r="J4515" t="str">
        <f t="shared" si="282"/>
        <v/>
      </c>
      <c r="N4515" s="4"/>
      <c r="U4515" s="69">
        <f t="shared" si="283"/>
        <v>0</v>
      </c>
      <c r="V4515" s="75">
        <f t="shared" si="284"/>
        <v>0</v>
      </c>
      <c r="W4515">
        <f>IFERROR(VLOOKUP($J4516,OSA!$BD:$BD,1,0),0)</f>
        <v>0</v>
      </c>
    </row>
    <row r="4516" spans="10:23" x14ac:dyDescent="0.35">
      <c r="J4516" t="str">
        <f t="shared" si="282"/>
        <v/>
      </c>
      <c r="N4516" s="4"/>
      <c r="U4516" s="69">
        <f t="shared" si="283"/>
        <v>0</v>
      </c>
      <c r="V4516" s="75">
        <f t="shared" si="284"/>
        <v>0</v>
      </c>
      <c r="W4516">
        <f>IFERROR(VLOOKUP($J4517,OSA!$BD:$BD,1,0),0)</f>
        <v>0</v>
      </c>
    </row>
    <row r="4517" spans="10:23" x14ac:dyDescent="0.35">
      <c r="J4517" t="str">
        <f t="shared" si="282"/>
        <v/>
      </c>
      <c r="N4517" s="4"/>
      <c r="U4517" s="69">
        <f t="shared" si="283"/>
        <v>0</v>
      </c>
      <c r="V4517" s="75">
        <f t="shared" si="284"/>
        <v>0</v>
      </c>
      <c r="W4517">
        <f>IFERROR(VLOOKUP($J4518,OSA!$BD:$BD,1,0),0)</f>
        <v>0</v>
      </c>
    </row>
    <row r="4518" spans="10:23" x14ac:dyDescent="0.35">
      <c r="J4518" t="str">
        <f t="shared" si="282"/>
        <v/>
      </c>
      <c r="N4518" s="4"/>
      <c r="U4518" s="69">
        <f t="shared" si="283"/>
        <v>0</v>
      </c>
      <c r="V4518" s="75">
        <f t="shared" si="284"/>
        <v>0</v>
      </c>
      <c r="W4518">
        <f>IFERROR(VLOOKUP($J4519,OSA!$BD:$BD,1,0),0)</f>
        <v>0</v>
      </c>
    </row>
    <row r="4519" spans="10:23" x14ac:dyDescent="0.35">
      <c r="J4519" t="str">
        <f t="shared" si="282"/>
        <v/>
      </c>
      <c r="N4519" s="4"/>
      <c r="U4519" s="69">
        <f t="shared" si="283"/>
        <v>0</v>
      </c>
      <c r="V4519" s="75">
        <f t="shared" si="284"/>
        <v>0</v>
      </c>
      <c r="W4519">
        <f>IFERROR(VLOOKUP($J4520,OSA!$BD:$BD,1,0),0)</f>
        <v>0</v>
      </c>
    </row>
    <row r="4520" spans="10:23" x14ac:dyDescent="0.35">
      <c r="J4520" t="str">
        <f t="shared" si="282"/>
        <v/>
      </c>
      <c r="N4520" s="4"/>
      <c r="U4520" s="69">
        <f t="shared" si="283"/>
        <v>0</v>
      </c>
      <c r="V4520" s="75">
        <f t="shared" si="284"/>
        <v>0</v>
      </c>
      <c r="W4520">
        <f>IFERROR(VLOOKUP($J4521,OSA!$BD:$BD,1,0),0)</f>
        <v>0</v>
      </c>
    </row>
    <row r="4521" spans="10:23" x14ac:dyDescent="0.35">
      <c r="J4521" t="str">
        <f t="shared" si="282"/>
        <v/>
      </c>
      <c r="N4521" s="4"/>
      <c r="U4521" s="69">
        <f t="shared" si="283"/>
        <v>0</v>
      </c>
      <c r="V4521" s="75">
        <f t="shared" si="284"/>
        <v>0</v>
      </c>
      <c r="W4521">
        <f>IFERROR(VLOOKUP($J4522,OSA!$BD:$BD,1,0),0)</f>
        <v>0</v>
      </c>
    </row>
    <row r="4522" spans="10:23" x14ac:dyDescent="0.35">
      <c r="J4522" t="str">
        <f t="shared" si="282"/>
        <v/>
      </c>
      <c r="N4522" s="4"/>
      <c r="U4522" s="69">
        <f t="shared" si="283"/>
        <v>0</v>
      </c>
      <c r="V4522" s="75">
        <f t="shared" si="284"/>
        <v>0</v>
      </c>
      <c r="W4522">
        <f>IFERROR(VLOOKUP($J4523,OSA!$BD:$BD,1,0),0)</f>
        <v>0</v>
      </c>
    </row>
    <row r="4523" spans="10:23" x14ac:dyDescent="0.35">
      <c r="J4523" t="str">
        <f t="shared" si="282"/>
        <v/>
      </c>
      <c r="N4523" s="4"/>
      <c r="U4523" s="69">
        <f t="shared" si="283"/>
        <v>0</v>
      </c>
      <c r="V4523" s="75">
        <f t="shared" si="284"/>
        <v>0</v>
      </c>
      <c r="W4523">
        <f>IFERROR(VLOOKUP($J4524,OSA!$BD:$BD,1,0),0)</f>
        <v>0</v>
      </c>
    </row>
    <row r="4524" spans="10:23" x14ac:dyDescent="0.35">
      <c r="J4524" t="str">
        <f t="shared" si="282"/>
        <v/>
      </c>
      <c r="N4524" s="4"/>
      <c r="U4524" s="69">
        <f t="shared" si="283"/>
        <v>0</v>
      </c>
      <c r="V4524" s="75">
        <f t="shared" si="284"/>
        <v>0</v>
      </c>
      <c r="W4524">
        <f>IFERROR(VLOOKUP($J4525,OSA!$BD:$BD,1,0),0)</f>
        <v>0</v>
      </c>
    </row>
    <row r="4525" spans="10:23" x14ac:dyDescent="0.35">
      <c r="J4525" t="str">
        <f t="shared" si="282"/>
        <v/>
      </c>
      <c r="N4525" s="4"/>
      <c r="U4525" s="69">
        <f t="shared" si="283"/>
        <v>0</v>
      </c>
      <c r="V4525" s="75">
        <f t="shared" si="284"/>
        <v>0</v>
      </c>
      <c r="W4525">
        <f>IFERROR(VLOOKUP($J4526,OSA!$BD:$BD,1,0),0)</f>
        <v>0</v>
      </c>
    </row>
    <row r="4526" spans="10:23" x14ac:dyDescent="0.35">
      <c r="J4526" t="str">
        <f t="shared" si="282"/>
        <v/>
      </c>
      <c r="N4526" s="4"/>
      <c r="U4526" s="69">
        <f t="shared" si="283"/>
        <v>0</v>
      </c>
      <c r="V4526" s="75">
        <f t="shared" si="284"/>
        <v>0</v>
      </c>
      <c r="W4526">
        <f>IFERROR(VLOOKUP($J4527,OSA!$BD:$BD,1,0),0)</f>
        <v>0</v>
      </c>
    </row>
    <row r="4527" spans="10:23" x14ac:dyDescent="0.35">
      <c r="J4527" t="str">
        <f t="shared" si="282"/>
        <v/>
      </c>
      <c r="N4527" s="4"/>
      <c r="U4527" s="69">
        <f t="shared" si="283"/>
        <v>0</v>
      </c>
      <c r="V4527" s="75">
        <f t="shared" si="284"/>
        <v>0</v>
      </c>
      <c r="W4527">
        <f>IFERROR(VLOOKUP($J4528,OSA!$BD:$BD,1,0),0)</f>
        <v>0</v>
      </c>
    </row>
    <row r="4528" spans="10:23" x14ac:dyDescent="0.35">
      <c r="J4528" t="str">
        <f t="shared" si="282"/>
        <v/>
      </c>
      <c r="N4528" s="4"/>
      <c r="U4528" s="69">
        <f t="shared" si="283"/>
        <v>0</v>
      </c>
      <c r="V4528" s="75">
        <f t="shared" si="284"/>
        <v>0</v>
      </c>
      <c r="W4528">
        <f>IFERROR(VLOOKUP($J4529,OSA!$BD:$BD,1,0),0)</f>
        <v>0</v>
      </c>
    </row>
    <row r="4529" spans="10:23" x14ac:dyDescent="0.35">
      <c r="J4529" t="str">
        <f t="shared" si="282"/>
        <v/>
      </c>
      <c r="N4529" s="4"/>
      <c r="U4529" s="69">
        <f t="shared" si="283"/>
        <v>0</v>
      </c>
      <c r="V4529" s="75">
        <f t="shared" si="284"/>
        <v>0</v>
      </c>
      <c r="W4529">
        <f>IFERROR(VLOOKUP($J4530,OSA!$BD:$BD,1,0),0)</f>
        <v>0</v>
      </c>
    </row>
    <row r="4530" spans="10:23" x14ac:dyDescent="0.35">
      <c r="J4530" t="str">
        <f t="shared" si="282"/>
        <v/>
      </c>
      <c r="N4530" s="4"/>
      <c r="U4530" s="69">
        <f t="shared" si="283"/>
        <v>0</v>
      </c>
      <c r="V4530" s="75">
        <f t="shared" si="284"/>
        <v>0</v>
      </c>
      <c r="W4530">
        <f>IFERROR(VLOOKUP($J4531,OSA!$BD:$BD,1,0),0)</f>
        <v>0</v>
      </c>
    </row>
    <row r="4531" spans="10:23" x14ac:dyDescent="0.35">
      <c r="J4531" t="str">
        <f t="shared" si="282"/>
        <v/>
      </c>
      <c r="N4531" s="4"/>
      <c r="U4531" s="69">
        <f t="shared" si="283"/>
        <v>0</v>
      </c>
      <c r="V4531" s="75">
        <f t="shared" si="284"/>
        <v>0</v>
      </c>
      <c r="W4531">
        <f>IFERROR(VLOOKUP($J4532,OSA!$BD:$BD,1,0),0)</f>
        <v>0</v>
      </c>
    </row>
    <row r="4532" spans="10:23" x14ac:dyDescent="0.35">
      <c r="J4532" t="str">
        <f t="shared" si="282"/>
        <v/>
      </c>
      <c r="N4532" s="4"/>
      <c r="U4532" s="69">
        <f t="shared" si="283"/>
        <v>0</v>
      </c>
      <c r="V4532" s="75">
        <f t="shared" si="284"/>
        <v>0</v>
      </c>
      <c r="W4532">
        <f>IFERROR(VLOOKUP($J4533,OSA!$BD:$BD,1,0),0)</f>
        <v>0</v>
      </c>
    </row>
    <row r="4533" spans="10:23" x14ac:dyDescent="0.35">
      <c r="J4533" t="str">
        <f t="shared" si="282"/>
        <v/>
      </c>
      <c r="N4533" s="4"/>
      <c r="U4533" s="69">
        <f t="shared" si="283"/>
        <v>0</v>
      </c>
      <c r="V4533" s="75">
        <f t="shared" si="284"/>
        <v>0</v>
      </c>
      <c r="W4533">
        <f>IFERROR(VLOOKUP($J4534,OSA!$BD:$BD,1,0),0)</f>
        <v>0</v>
      </c>
    </row>
    <row r="4534" spans="10:23" x14ac:dyDescent="0.35">
      <c r="J4534" t="str">
        <f t="shared" si="282"/>
        <v/>
      </c>
      <c r="N4534" s="4"/>
      <c r="U4534" s="69">
        <f t="shared" si="283"/>
        <v>0</v>
      </c>
      <c r="V4534" s="75">
        <f t="shared" si="284"/>
        <v>0</v>
      </c>
      <c r="W4534">
        <f>IFERROR(VLOOKUP($J4535,OSA!$BD:$BD,1,0),0)</f>
        <v>0</v>
      </c>
    </row>
    <row r="4535" spans="10:23" x14ac:dyDescent="0.35">
      <c r="J4535" t="str">
        <f t="shared" si="282"/>
        <v/>
      </c>
      <c r="N4535" s="4"/>
      <c r="U4535" s="69">
        <f t="shared" si="283"/>
        <v>0</v>
      </c>
      <c r="V4535" s="75">
        <f t="shared" si="284"/>
        <v>0</v>
      </c>
      <c r="W4535">
        <f>IFERROR(VLOOKUP($J4536,OSA!$BD:$BD,1,0),0)</f>
        <v>0</v>
      </c>
    </row>
    <row r="4536" spans="10:23" x14ac:dyDescent="0.35">
      <c r="J4536" t="str">
        <f t="shared" si="282"/>
        <v/>
      </c>
      <c r="N4536" s="4"/>
      <c r="U4536" s="69">
        <f t="shared" si="283"/>
        <v>0</v>
      </c>
      <c r="V4536" s="75">
        <f t="shared" si="284"/>
        <v>0</v>
      </c>
      <c r="W4536">
        <f>IFERROR(VLOOKUP($J4537,OSA!$BD:$BD,1,0),0)</f>
        <v>0</v>
      </c>
    </row>
    <row r="4537" spans="10:23" x14ac:dyDescent="0.35">
      <c r="J4537" t="str">
        <f t="shared" si="282"/>
        <v/>
      </c>
      <c r="N4537" s="4"/>
      <c r="U4537" s="69">
        <f t="shared" si="283"/>
        <v>0</v>
      </c>
      <c r="V4537" s="75">
        <f t="shared" si="284"/>
        <v>0</v>
      </c>
      <c r="W4537">
        <f>IFERROR(VLOOKUP($J4538,OSA!$BD:$BD,1,0),0)</f>
        <v>0</v>
      </c>
    </row>
    <row r="4538" spans="10:23" x14ac:dyDescent="0.35">
      <c r="J4538" t="str">
        <f t="shared" si="282"/>
        <v/>
      </c>
      <c r="N4538" s="4"/>
      <c r="U4538" s="69">
        <f t="shared" si="283"/>
        <v>0</v>
      </c>
      <c r="V4538" s="75">
        <f t="shared" si="284"/>
        <v>0</v>
      </c>
      <c r="W4538">
        <f>IFERROR(VLOOKUP($J4539,OSA!$BD:$BD,1,0),0)</f>
        <v>0</v>
      </c>
    </row>
    <row r="4539" spans="10:23" x14ac:dyDescent="0.35">
      <c r="J4539" t="str">
        <f t="shared" si="282"/>
        <v/>
      </c>
      <c r="N4539" s="4"/>
      <c r="U4539" s="69">
        <f t="shared" si="283"/>
        <v>0</v>
      </c>
      <c r="V4539" s="75">
        <f t="shared" si="284"/>
        <v>0</v>
      </c>
      <c r="W4539">
        <f>IFERROR(VLOOKUP($J4540,OSA!$BD:$BD,1,0),0)</f>
        <v>0</v>
      </c>
    </row>
    <row r="4540" spans="10:23" x14ac:dyDescent="0.35">
      <c r="J4540" t="str">
        <f t="shared" si="282"/>
        <v/>
      </c>
      <c r="N4540" s="4"/>
      <c r="U4540" s="69">
        <f t="shared" si="283"/>
        <v>0</v>
      </c>
      <c r="V4540" s="75">
        <f t="shared" si="284"/>
        <v>0</v>
      </c>
      <c r="W4540">
        <f>IFERROR(VLOOKUP($J4541,OSA!$BD:$BD,1,0),0)</f>
        <v>0</v>
      </c>
    </row>
    <row r="4541" spans="10:23" x14ac:dyDescent="0.35">
      <c r="J4541" t="str">
        <f t="shared" si="282"/>
        <v/>
      </c>
      <c r="N4541" s="4"/>
      <c r="U4541" s="69">
        <f t="shared" si="283"/>
        <v>0</v>
      </c>
      <c r="V4541" s="75">
        <f t="shared" si="284"/>
        <v>0</v>
      </c>
      <c r="W4541">
        <f>IFERROR(VLOOKUP($J4542,OSA!$BD:$BD,1,0),0)</f>
        <v>0</v>
      </c>
    </row>
    <row r="4542" spans="10:23" x14ac:dyDescent="0.35">
      <c r="J4542" t="str">
        <f t="shared" si="282"/>
        <v/>
      </c>
      <c r="N4542" s="4"/>
      <c r="U4542" s="69">
        <f t="shared" si="283"/>
        <v>0</v>
      </c>
      <c r="V4542" s="75">
        <f t="shared" si="284"/>
        <v>0</v>
      </c>
      <c r="W4542">
        <f>IFERROR(VLOOKUP($J4543,OSA!$BD:$BD,1,0),0)</f>
        <v>0</v>
      </c>
    </row>
    <row r="4543" spans="10:23" x14ac:dyDescent="0.35">
      <c r="J4543" t="str">
        <f t="shared" si="282"/>
        <v/>
      </c>
      <c r="N4543" s="4"/>
      <c r="U4543" s="69">
        <f t="shared" si="283"/>
        <v>0</v>
      </c>
      <c r="V4543" s="75">
        <f t="shared" si="284"/>
        <v>0</v>
      </c>
      <c r="W4543">
        <f>IFERROR(VLOOKUP($J4544,OSA!$BD:$BD,1,0),0)</f>
        <v>0</v>
      </c>
    </row>
    <row r="4544" spans="10:23" x14ac:dyDescent="0.35">
      <c r="J4544" t="str">
        <f t="shared" si="282"/>
        <v/>
      </c>
      <c r="N4544" s="4"/>
      <c r="U4544" s="69">
        <f t="shared" si="283"/>
        <v>0</v>
      </c>
      <c r="V4544" s="75">
        <f t="shared" si="284"/>
        <v>0</v>
      </c>
      <c r="W4544">
        <f>IFERROR(VLOOKUP($J4545,OSA!$BD:$BD,1,0),0)</f>
        <v>0</v>
      </c>
    </row>
    <row r="4545" spans="10:23" x14ac:dyDescent="0.35">
      <c r="J4545" t="str">
        <f t="shared" si="282"/>
        <v/>
      </c>
      <c r="N4545" s="4"/>
      <c r="U4545" s="69">
        <f t="shared" si="283"/>
        <v>0</v>
      </c>
      <c r="V4545" s="75">
        <f t="shared" si="284"/>
        <v>0</v>
      </c>
      <c r="W4545">
        <f>IFERROR(VLOOKUP($J4546,OSA!$BD:$BD,1,0),0)</f>
        <v>0</v>
      </c>
    </row>
    <row r="4546" spans="10:23" x14ac:dyDescent="0.35">
      <c r="J4546" t="str">
        <f t="shared" si="282"/>
        <v/>
      </c>
      <c r="N4546" s="4"/>
      <c r="U4546" s="69">
        <f t="shared" si="283"/>
        <v>0</v>
      </c>
      <c r="V4546" s="75">
        <f t="shared" si="284"/>
        <v>0</v>
      </c>
      <c r="W4546">
        <f>IFERROR(VLOOKUP($J4547,OSA!$BD:$BD,1,0),0)</f>
        <v>0</v>
      </c>
    </row>
    <row r="4547" spans="10:23" x14ac:dyDescent="0.35">
      <c r="J4547" t="str">
        <f t="shared" si="282"/>
        <v/>
      </c>
      <c r="N4547" s="4"/>
      <c r="U4547" s="69">
        <f t="shared" si="283"/>
        <v>0</v>
      </c>
      <c r="V4547" s="75">
        <f t="shared" si="284"/>
        <v>0</v>
      </c>
      <c r="W4547">
        <f>IFERROR(VLOOKUP($J4548,OSA!$BD:$BD,1,0),0)</f>
        <v>0</v>
      </c>
    </row>
    <row r="4548" spans="10:23" x14ac:dyDescent="0.35">
      <c r="J4548" t="str">
        <f t="shared" si="282"/>
        <v/>
      </c>
      <c r="N4548" s="4"/>
      <c r="U4548" s="69">
        <f t="shared" si="283"/>
        <v>0</v>
      </c>
      <c r="V4548" s="75">
        <f t="shared" si="284"/>
        <v>0</v>
      </c>
      <c r="W4548">
        <f>IFERROR(VLOOKUP($J4549,OSA!$BD:$BD,1,0),0)</f>
        <v>0</v>
      </c>
    </row>
    <row r="4549" spans="10:23" x14ac:dyDescent="0.35">
      <c r="J4549" t="str">
        <f t="shared" si="282"/>
        <v/>
      </c>
      <c r="N4549" s="4"/>
      <c r="U4549" s="69">
        <f t="shared" si="283"/>
        <v>0</v>
      </c>
      <c r="V4549" s="75">
        <f t="shared" si="284"/>
        <v>0</v>
      </c>
      <c r="W4549">
        <f>IFERROR(VLOOKUP($J4550,OSA!$BD:$BD,1,0),0)</f>
        <v>0</v>
      </c>
    </row>
    <row r="4550" spans="10:23" x14ac:dyDescent="0.35">
      <c r="J4550" t="str">
        <f t="shared" si="282"/>
        <v/>
      </c>
      <c r="N4550" s="4"/>
      <c r="U4550" s="69">
        <f t="shared" si="283"/>
        <v>0</v>
      </c>
      <c r="V4550" s="75">
        <f t="shared" si="284"/>
        <v>0</v>
      </c>
      <c r="W4550">
        <f>IFERROR(VLOOKUP($J4551,OSA!$BD:$BD,1,0),0)</f>
        <v>0</v>
      </c>
    </row>
    <row r="4551" spans="10:23" x14ac:dyDescent="0.35">
      <c r="J4551" t="str">
        <f t="shared" si="282"/>
        <v/>
      </c>
      <c r="N4551" s="4"/>
      <c r="U4551" s="69">
        <f t="shared" si="283"/>
        <v>0</v>
      </c>
      <c r="V4551" s="75">
        <f t="shared" si="284"/>
        <v>0</v>
      </c>
      <c r="W4551">
        <f>IFERROR(VLOOKUP($J4552,OSA!$BD:$BD,1,0),0)</f>
        <v>0</v>
      </c>
    </row>
    <row r="4552" spans="10:23" x14ac:dyDescent="0.35">
      <c r="J4552" t="str">
        <f t="shared" si="282"/>
        <v/>
      </c>
      <c r="N4552" s="4"/>
      <c r="U4552" s="69">
        <f t="shared" si="283"/>
        <v>0</v>
      </c>
      <c r="V4552" s="75">
        <f t="shared" si="284"/>
        <v>0</v>
      </c>
      <c r="W4552">
        <f>IFERROR(VLOOKUP($J4553,OSA!$BD:$BD,1,0),0)</f>
        <v>0</v>
      </c>
    </row>
    <row r="4553" spans="10:23" x14ac:dyDescent="0.35">
      <c r="J4553" t="str">
        <f t="shared" si="282"/>
        <v/>
      </c>
      <c r="N4553" s="4"/>
      <c r="U4553" s="69">
        <f t="shared" si="283"/>
        <v>0</v>
      </c>
      <c r="V4553" s="75">
        <f t="shared" si="284"/>
        <v>0</v>
      </c>
      <c r="W4553">
        <f>IFERROR(VLOOKUP($J4554,OSA!$BD:$BD,1,0),0)</f>
        <v>0</v>
      </c>
    </row>
    <row r="4554" spans="10:23" x14ac:dyDescent="0.35">
      <c r="J4554" t="str">
        <f t="shared" si="282"/>
        <v/>
      </c>
      <c r="N4554" s="4"/>
      <c r="U4554" s="69">
        <f t="shared" si="283"/>
        <v>0</v>
      </c>
      <c r="V4554" s="75">
        <f t="shared" si="284"/>
        <v>0</v>
      </c>
      <c r="W4554">
        <f>IFERROR(VLOOKUP($J4555,OSA!$BD:$BD,1,0),0)</f>
        <v>0</v>
      </c>
    </row>
    <row r="4555" spans="10:23" x14ac:dyDescent="0.35">
      <c r="J4555" t="str">
        <f t="shared" si="282"/>
        <v/>
      </c>
      <c r="N4555" s="4"/>
      <c r="U4555" s="69">
        <f t="shared" si="283"/>
        <v>0</v>
      </c>
      <c r="V4555" s="75">
        <f t="shared" si="284"/>
        <v>0</v>
      </c>
      <c r="W4555">
        <f>IFERROR(VLOOKUP($J4556,OSA!$BD:$BD,1,0),0)</f>
        <v>0</v>
      </c>
    </row>
    <row r="4556" spans="10:23" x14ac:dyDescent="0.35">
      <c r="J4556" t="str">
        <f t="shared" ref="J4556:J4619" si="285">K4556&amp;N4556</f>
        <v/>
      </c>
      <c r="N4556" s="4"/>
      <c r="U4556" s="69">
        <f t="shared" si="283"/>
        <v>0</v>
      </c>
      <c r="V4556" s="75">
        <f t="shared" si="284"/>
        <v>0</v>
      </c>
      <c r="W4556">
        <f>IFERROR(VLOOKUP($J4557,OSA!$BD:$BD,1,0),0)</f>
        <v>0</v>
      </c>
    </row>
    <row r="4557" spans="10:23" x14ac:dyDescent="0.35">
      <c r="J4557" t="str">
        <f t="shared" si="285"/>
        <v/>
      </c>
      <c r="N4557" s="4"/>
      <c r="U4557" s="69">
        <f t="shared" si="283"/>
        <v>0</v>
      </c>
      <c r="V4557" s="75">
        <f t="shared" si="284"/>
        <v>0</v>
      </c>
      <c r="W4557">
        <f>IFERROR(VLOOKUP($J4558,OSA!$BD:$BD,1,0),0)</f>
        <v>0</v>
      </c>
    </row>
    <row r="4558" spans="10:23" x14ac:dyDescent="0.35">
      <c r="J4558" t="str">
        <f t="shared" si="285"/>
        <v/>
      </c>
      <c r="N4558" s="4"/>
      <c r="U4558" s="69">
        <f t="shared" si="283"/>
        <v>0</v>
      </c>
      <c r="V4558" s="75">
        <f t="shared" si="284"/>
        <v>0</v>
      </c>
      <c r="W4558">
        <f>IFERROR(VLOOKUP($J4559,OSA!$BD:$BD,1,0),0)</f>
        <v>0</v>
      </c>
    </row>
    <row r="4559" spans="10:23" x14ac:dyDescent="0.35">
      <c r="J4559" t="str">
        <f t="shared" si="285"/>
        <v/>
      </c>
      <c r="N4559" s="4"/>
      <c r="U4559" s="69">
        <f t="shared" si="283"/>
        <v>0</v>
      </c>
      <c r="V4559" s="75">
        <f t="shared" si="284"/>
        <v>0</v>
      </c>
      <c r="W4559">
        <f>IFERROR(VLOOKUP($J4560,OSA!$BD:$BD,1,0),0)</f>
        <v>0</v>
      </c>
    </row>
    <row r="4560" spans="10:23" x14ac:dyDescent="0.35">
      <c r="J4560" t="str">
        <f t="shared" si="285"/>
        <v/>
      </c>
      <c r="N4560" s="4"/>
      <c r="U4560" s="69">
        <f t="shared" si="283"/>
        <v>0</v>
      </c>
      <c r="V4560" s="75">
        <f t="shared" si="284"/>
        <v>0</v>
      </c>
      <c r="W4560">
        <f>IFERROR(VLOOKUP($J4561,OSA!$BD:$BD,1,0),0)</f>
        <v>0</v>
      </c>
    </row>
    <row r="4561" spans="10:23" x14ac:dyDescent="0.35">
      <c r="J4561" t="str">
        <f t="shared" si="285"/>
        <v/>
      </c>
      <c r="N4561" s="4"/>
      <c r="U4561" s="69">
        <f t="shared" si="283"/>
        <v>0</v>
      </c>
      <c r="V4561" s="75">
        <f t="shared" si="284"/>
        <v>0</v>
      </c>
      <c r="W4561">
        <f>IFERROR(VLOOKUP($J4562,OSA!$BD:$BD,1,0),0)</f>
        <v>0</v>
      </c>
    </row>
    <row r="4562" spans="10:23" x14ac:dyDescent="0.35">
      <c r="J4562" t="str">
        <f t="shared" si="285"/>
        <v/>
      </c>
      <c r="N4562" s="4"/>
      <c r="U4562" s="69">
        <f t="shared" si="283"/>
        <v>0</v>
      </c>
      <c r="V4562" s="75">
        <f t="shared" si="284"/>
        <v>0</v>
      </c>
      <c r="W4562">
        <f>IFERROR(VLOOKUP($J4563,OSA!$BD:$BD,1,0),0)</f>
        <v>0</v>
      </c>
    </row>
    <row r="4563" spans="10:23" x14ac:dyDescent="0.35">
      <c r="J4563" t="str">
        <f t="shared" si="285"/>
        <v/>
      </c>
      <c r="N4563" s="4"/>
      <c r="U4563" s="69">
        <f t="shared" si="283"/>
        <v>0</v>
      </c>
      <c r="V4563" s="75">
        <f t="shared" si="284"/>
        <v>0</v>
      </c>
      <c r="W4563">
        <f>IFERROR(VLOOKUP($J4564,OSA!$BD:$BD,1,0),0)</f>
        <v>0</v>
      </c>
    </row>
    <row r="4564" spans="10:23" x14ac:dyDescent="0.35">
      <c r="J4564" t="str">
        <f t="shared" si="285"/>
        <v/>
      </c>
      <c r="N4564" s="4"/>
      <c r="U4564" s="69">
        <f t="shared" si="283"/>
        <v>0</v>
      </c>
      <c r="V4564" s="75">
        <f t="shared" si="284"/>
        <v>0</v>
      </c>
      <c r="W4564">
        <f>IFERROR(VLOOKUP($J4565,OSA!$BD:$BD,1,0),0)</f>
        <v>0</v>
      </c>
    </row>
    <row r="4565" spans="10:23" x14ac:dyDescent="0.35">
      <c r="J4565" t="str">
        <f t="shared" si="285"/>
        <v/>
      </c>
      <c r="N4565" s="4"/>
      <c r="U4565" s="69">
        <f t="shared" si="283"/>
        <v>0</v>
      </c>
      <c r="V4565" s="75">
        <f t="shared" si="284"/>
        <v>0</v>
      </c>
      <c r="W4565">
        <f>IFERROR(VLOOKUP($J4566,OSA!$BD:$BD,1,0),0)</f>
        <v>0</v>
      </c>
    </row>
    <row r="4566" spans="10:23" x14ac:dyDescent="0.35">
      <c r="J4566" t="str">
        <f t="shared" si="285"/>
        <v/>
      </c>
      <c r="N4566" s="4"/>
      <c r="U4566" s="69">
        <f t="shared" si="283"/>
        <v>0</v>
      </c>
      <c r="V4566" s="75">
        <f t="shared" si="284"/>
        <v>0</v>
      </c>
      <c r="W4566">
        <f>IFERROR(VLOOKUP($J4567,OSA!$BD:$BD,1,0),0)</f>
        <v>0</v>
      </c>
    </row>
    <row r="4567" spans="10:23" x14ac:dyDescent="0.35">
      <c r="J4567" t="str">
        <f t="shared" si="285"/>
        <v/>
      </c>
      <c r="N4567" s="4"/>
      <c r="U4567" s="69">
        <f t="shared" si="283"/>
        <v>0</v>
      </c>
      <c r="V4567" s="75">
        <f t="shared" si="284"/>
        <v>0</v>
      </c>
      <c r="W4567">
        <f>IFERROR(VLOOKUP($J4568,OSA!$BD:$BD,1,0),0)</f>
        <v>0</v>
      </c>
    </row>
    <row r="4568" spans="10:23" x14ac:dyDescent="0.35">
      <c r="J4568" t="str">
        <f t="shared" si="285"/>
        <v/>
      </c>
      <c r="N4568" s="4"/>
      <c r="U4568" s="69">
        <f t="shared" si="283"/>
        <v>0</v>
      </c>
      <c r="V4568" s="75">
        <f t="shared" si="284"/>
        <v>0</v>
      </c>
      <c r="W4568">
        <f>IFERROR(VLOOKUP($J4569,OSA!$BD:$BD,1,0),0)</f>
        <v>0</v>
      </c>
    </row>
    <row r="4569" spans="10:23" x14ac:dyDescent="0.35">
      <c r="J4569" t="str">
        <f t="shared" si="285"/>
        <v/>
      </c>
      <c r="N4569" s="4"/>
      <c r="U4569" s="69">
        <f t="shared" si="283"/>
        <v>0</v>
      </c>
      <c r="V4569" s="75">
        <f t="shared" si="284"/>
        <v>0</v>
      </c>
      <c r="W4569">
        <f>IFERROR(VLOOKUP($J4570,OSA!$BD:$BD,1,0),0)</f>
        <v>0</v>
      </c>
    </row>
    <row r="4570" spans="10:23" x14ac:dyDescent="0.35">
      <c r="J4570" t="str">
        <f t="shared" si="285"/>
        <v/>
      </c>
      <c r="N4570" s="4"/>
      <c r="U4570" s="69">
        <f t="shared" si="283"/>
        <v>0</v>
      </c>
      <c r="V4570" s="75">
        <f t="shared" si="284"/>
        <v>0</v>
      </c>
      <c r="W4570">
        <f>IFERROR(VLOOKUP($J4571,OSA!$BD:$BD,1,0),0)</f>
        <v>0</v>
      </c>
    </row>
    <row r="4571" spans="10:23" x14ac:dyDescent="0.35">
      <c r="J4571" t="str">
        <f t="shared" si="285"/>
        <v/>
      </c>
      <c r="N4571" s="4"/>
      <c r="U4571" s="69">
        <f t="shared" si="283"/>
        <v>0</v>
      </c>
      <c r="V4571" s="75">
        <f t="shared" si="284"/>
        <v>0</v>
      </c>
      <c r="W4571">
        <f>IFERROR(VLOOKUP($J4572,OSA!$BD:$BD,1,0),0)</f>
        <v>0</v>
      </c>
    </row>
    <row r="4572" spans="10:23" x14ac:dyDescent="0.35">
      <c r="J4572" t="str">
        <f t="shared" si="285"/>
        <v/>
      </c>
      <c r="N4572" s="4"/>
      <c r="U4572" s="69">
        <f t="shared" si="283"/>
        <v>0</v>
      </c>
      <c r="V4572" s="75">
        <f t="shared" si="284"/>
        <v>0</v>
      </c>
      <c r="W4572">
        <f>IFERROR(VLOOKUP($J4573,OSA!$BD:$BD,1,0),0)</f>
        <v>0</v>
      </c>
    </row>
    <row r="4573" spans="10:23" x14ac:dyDescent="0.35">
      <c r="J4573" t="str">
        <f t="shared" si="285"/>
        <v/>
      </c>
      <c r="N4573" s="4"/>
      <c r="U4573" s="69">
        <f t="shared" si="283"/>
        <v>0</v>
      </c>
      <c r="V4573" s="75">
        <f t="shared" si="284"/>
        <v>0</v>
      </c>
      <c r="W4573">
        <f>IFERROR(VLOOKUP($J4574,OSA!$BD:$BD,1,0),0)</f>
        <v>0</v>
      </c>
    </row>
    <row r="4574" spans="10:23" x14ac:dyDescent="0.35">
      <c r="J4574" t="str">
        <f t="shared" si="285"/>
        <v/>
      </c>
      <c r="N4574" s="4"/>
      <c r="U4574" s="69">
        <f t="shared" si="283"/>
        <v>0</v>
      </c>
      <c r="V4574" s="75">
        <f t="shared" si="284"/>
        <v>0</v>
      </c>
      <c r="W4574">
        <f>IFERROR(VLOOKUP($J4575,OSA!$BD:$BD,1,0),0)</f>
        <v>0</v>
      </c>
    </row>
    <row r="4575" spans="10:23" x14ac:dyDescent="0.35">
      <c r="J4575" t="str">
        <f t="shared" si="285"/>
        <v/>
      </c>
      <c r="N4575" s="4"/>
      <c r="U4575" s="69">
        <f t="shared" si="283"/>
        <v>0</v>
      </c>
      <c r="V4575" s="75">
        <f t="shared" si="284"/>
        <v>0</v>
      </c>
      <c r="W4575">
        <f>IFERROR(VLOOKUP($J4576,OSA!$BD:$BD,1,0),0)</f>
        <v>0</v>
      </c>
    </row>
    <row r="4576" spans="10:23" x14ac:dyDescent="0.35">
      <c r="J4576" t="str">
        <f t="shared" si="285"/>
        <v/>
      </c>
      <c r="N4576" s="4"/>
      <c r="U4576" s="69">
        <f t="shared" ref="U4576:U4639" si="286">SUM(O4576:Q4576)/3</f>
        <v>0</v>
      </c>
      <c r="V4576" s="75">
        <f t="shared" ref="V4576:V4639" si="287">SUM(R4576:T4576)/3</f>
        <v>0</v>
      </c>
      <c r="W4576">
        <f>IFERROR(VLOOKUP($J4577,OSA!$BD:$BD,1,0),0)</f>
        <v>0</v>
      </c>
    </row>
    <row r="4577" spans="10:23" x14ac:dyDescent="0.35">
      <c r="J4577" t="str">
        <f t="shared" si="285"/>
        <v/>
      </c>
      <c r="N4577" s="4"/>
      <c r="U4577" s="69">
        <f t="shared" si="286"/>
        <v>0</v>
      </c>
      <c r="V4577" s="75">
        <f t="shared" si="287"/>
        <v>0</v>
      </c>
      <c r="W4577">
        <f>IFERROR(VLOOKUP($J4578,OSA!$BD:$BD,1,0),0)</f>
        <v>0</v>
      </c>
    </row>
    <row r="4578" spans="10:23" x14ac:dyDescent="0.35">
      <c r="J4578" t="str">
        <f t="shared" si="285"/>
        <v/>
      </c>
      <c r="N4578" s="4"/>
      <c r="U4578" s="69">
        <f t="shared" si="286"/>
        <v>0</v>
      </c>
      <c r="V4578" s="75">
        <f t="shared" si="287"/>
        <v>0</v>
      </c>
      <c r="W4578">
        <f>IFERROR(VLOOKUP($J4579,OSA!$BD:$BD,1,0),0)</f>
        <v>0</v>
      </c>
    </row>
    <row r="4579" spans="10:23" x14ac:dyDescent="0.35">
      <c r="J4579" t="str">
        <f t="shared" si="285"/>
        <v/>
      </c>
      <c r="N4579" s="4"/>
      <c r="U4579" s="69">
        <f t="shared" si="286"/>
        <v>0</v>
      </c>
      <c r="V4579" s="75">
        <f t="shared" si="287"/>
        <v>0</v>
      </c>
      <c r="W4579">
        <f>IFERROR(VLOOKUP($J4580,OSA!$BD:$BD,1,0),0)</f>
        <v>0</v>
      </c>
    </row>
    <row r="4580" spans="10:23" x14ac:dyDescent="0.35">
      <c r="J4580" t="str">
        <f t="shared" si="285"/>
        <v/>
      </c>
      <c r="N4580" s="4"/>
      <c r="U4580" s="69">
        <f t="shared" si="286"/>
        <v>0</v>
      </c>
      <c r="V4580" s="75">
        <f t="shared" si="287"/>
        <v>0</v>
      </c>
      <c r="W4580">
        <f>IFERROR(VLOOKUP($J4581,OSA!$BD:$BD,1,0),0)</f>
        <v>0</v>
      </c>
    </row>
    <row r="4581" spans="10:23" x14ac:dyDescent="0.35">
      <c r="J4581" t="str">
        <f t="shared" si="285"/>
        <v/>
      </c>
      <c r="N4581" s="4"/>
      <c r="U4581" s="69">
        <f t="shared" si="286"/>
        <v>0</v>
      </c>
      <c r="V4581" s="75">
        <f t="shared" si="287"/>
        <v>0</v>
      </c>
      <c r="W4581">
        <f>IFERROR(VLOOKUP($J4582,OSA!$BD:$BD,1,0),0)</f>
        <v>0</v>
      </c>
    </row>
    <row r="4582" spans="10:23" x14ac:dyDescent="0.35">
      <c r="J4582" t="str">
        <f t="shared" si="285"/>
        <v/>
      </c>
      <c r="N4582" s="4"/>
      <c r="U4582" s="69">
        <f t="shared" si="286"/>
        <v>0</v>
      </c>
      <c r="V4582" s="75">
        <f t="shared" si="287"/>
        <v>0</v>
      </c>
      <c r="W4582">
        <f>IFERROR(VLOOKUP($J4583,OSA!$BD:$BD,1,0),0)</f>
        <v>0</v>
      </c>
    </row>
    <row r="4583" spans="10:23" x14ac:dyDescent="0.35">
      <c r="J4583" t="str">
        <f t="shared" si="285"/>
        <v/>
      </c>
      <c r="N4583" s="4"/>
      <c r="U4583" s="69">
        <f t="shared" si="286"/>
        <v>0</v>
      </c>
      <c r="V4583" s="75">
        <f t="shared" si="287"/>
        <v>0</v>
      </c>
      <c r="W4583">
        <f>IFERROR(VLOOKUP($J4584,OSA!$BD:$BD,1,0),0)</f>
        <v>0</v>
      </c>
    </row>
    <row r="4584" spans="10:23" x14ac:dyDescent="0.35">
      <c r="J4584" t="str">
        <f t="shared" si="285"/>
        <v/>
      </c>
      <c r="N4584" s="4"/>
      <c r="U4584" s="69">
        <f t="shared" si="286"/>
        <v>0</v>
      </c>
      <c r="V4584" s="75">
        <f t="shared" si="287"/>
        <v>0</v>
      </c>
      <c r="W4584">
        <f>IFERROR(VLOOKUP($J4585,OSA!$BD:$BD,1,0),0)</f>
        <v>0</v>
      </c>
    </row>
    <row r="4585" spans="10:23" x14ac:dyDescent="0.35">
      <c r="J4585" t="str">
        <f t="shared" si="285"/>
        <v/>
      </c>
      <c r="N4585" s="4"/>
      <c r="U4585" s="69">
        <f t="shared" si="286"/>
        <v>0</v>
      </c>
      <c r="V4585" s="75">
        <f t="shared" si="287"/>
        <v>0</v>
      </c>
      <c r="W4585">
        <f>IFERROR(VLOOKUP($J4586,OSA!$BD:$BD,1,0),0)</f>
        <v>0</v>
      </c>
    </row>
    <row r="4586" spans="10:23" x14ac:dyDescent="0.35">
      <c r="J4586" t="str">
        <f t="shared" si="285"/>
        <v/>
      </c>
      <c r="N4586" s="4"/>
      <c r="U4586" s="69">
        <f t="shared" si="286"/>
        <v>0</v>
      </c>
      <c r="V4586" s="75">
        <f t="shared" si="287"/>
        <v>0</v>
      </c>
      <c r="W4586">
        <f>IFERROR(VLOOKUP($J4587,OSA!$BD:$BD,1,0),0)</f>
        <v>0</v>
      </c>
    </row>
    <row r="4587" spans="10:23" x14ac:dyDescent="0.35">
      <c r="J4587" t="str">
        <f t="shared" si="285"/>
        <v/>
      </c>
      <c r="N4587" s="4"/>
      <c r="U4587" s="69">
        <f t="shared" si="286"/>
        <v>0</v>
      </c>
      <c r="V4587" s="75">
        <f t="shared" si="287"/>
        <v>0</v>
      </c>
      <c r="W4587">
        <f>IFERROR(VLOOKUP($J4588,OSA!$BD:$BD,1,0),0)</f>
        <v>0</v>
      </c>
    </row>
    <row r="4588" spans="10:23" x14ac:dyDescent="0.35">
      <c r="J4588" t="str">
        <f t="shared" si="285"/>
        <v/>
      </c>
      <c r="N4588" s="4"/>
      <c r="U4588" s="69">
        <f t="shared" si="286"/>
        <v>0</v>
      </c>
      <c r="V4588" s="75">
        <f t="shared" si="287"/>
        <v>0</v>
      </c>
      <c r="W4588">
        <f>IFERROR(VLOOKUP($J4589,OSA!$BD:$BD,1,0),0)</f>
        <v>0</v>
      </c>
    </row>
    <row r="4589" spans="10:23" x14ac:dyDescent="0.35">
      <c r="J4589" t="str">
        <f t="shared" si="285"/>
        <v/>
      </c>
      <c r="N4589" s="4"/>
      <c r="U4589" s="69">
        <f t="shared" si="286"/>
        <v>0</v>
      </c>
      <c r="V4589" s="75">
        <f t="shared" si="287"/>
        <v>0</v>
      </c>
      <c r="W4589">
        <f>IFERROR(VLOOKUP($J4590,OSA!$BD:$BD,1,0),0)</f>
        <v>0</v>
      </c>
    </row>
    <row r="4590" spans="10:23" x14ac:dyDescent="0.35">
      <c r="J4590" t="str">
        <f t="shared" si="285"/>
        <v/>
      </c>
      <c r="N4590" s="4"/>
      <c r="U4590" s="69">
        <f t="shared" si="286"/>
        <v>0</v>
      </c>
      <c r="V4590" s="75">
        <f t="shared" si="287"/>
        <v>0</v>
      </c>
      <c r="W4590">
        <f>IFERROR(VLOOKUP($J4591,OSA!$BD:$BD,1,0),0)</f>
        <v>0</v>
      </c>
    </row>
    <row r="4591" spans="10:23" x14ac:dyDescent="0.35">
      <c r="J4591" t="str">
        <f t="shared" si="285"/>
        <v/>
      </c>
      <c r="N4591" s="4"/>
      <c r="U4591" s="69">
        <f t="shared" si="286"/>
        <v>0</v>
      </c>
      <c r="V4591" s="75">
        <f t="shared" si="287"/>
        <v>0</v>
      </c>
      <c r="W4591">
        <f>IFERROR(VLOOKUP($J4592,OSA!$BD:$BD,1,0),0)</f>
        <v>0</v>
      </c>
    </row>
    <row r="4592" spans="10:23" x14ac:dyDescent="0.35">
      <c r="J4592" t="str">
        <f t="shared" si="285"/>
        <v/>
      </c>
      <c r="N4592" s="4"/>
      <c r="U4592" s="69">
        <f t="shared" si="286"/>
        <v>0</v>
      </c>
      <c r="V4592" s="75">
        <f t="shared" si="287"/>
        <v>0</v>
      </c>
      <c r="W4592">
        <f>IFERROR(VLOOKUP($J4593,OSA!$BD:$BD,1,0),0)</f>
        <v>0</v>
      </c>
    </row>
    <row r="4593" spans="10:23" x14ac:dyDescent="0.35">
      <c r="J4593" t="str">
        <f t="shared" si="285"/>
        <v/>
      </c>
      <c r="N4593" s="4"/>
      <c r="U4593" s="69">
        <f t="shared" si="286"/>
        <v>0</v>
      </c>
      <c r="V4593" s="75">
        <f t="shared" si="287"/>
        <v>0</v>
      </c>
      <c r="W4593">
        <f>IFERROR(VLOOKUP($J4594,OSA!$BD:$BD,1,0),0)</f>
        <v>0</v>
      </c>
    </row>
    <row r="4594" spans="10:23" x14ac:dyDescent="0.35">
      <c r="J4594" t="str">
        <f t="shared" si="285"/>
        <v/>
      </c>
      <c r="N4594" s="4"/>
      <c r="U4594" s="69">
        <f t="shared" si="286"/>
        <v>0</v>
      </c>
      <c r="V4594" s="75">
        <f t="shared" si="287"/>
        <v>0</v>
      </c>
      <c r="W4594">
        <f>IFERROR(VLOOKUP($J4595,OSA!$BD:$BD,1,0),0)</f>
        <v>0</v>
      </c>
    </row>
    <row r="4595" spans="10:23" x14ac:dyDescent="0.35">
      <c r="J4595" t="str">
        <f t="shared" si="285"/>
        <v/>
      </c>
      <c r="N4595" s="4"/>
      <c r="U4595" s="69">
        <f t="shared" si="286"/>
        <v>0</v>
      </c>
      <c r="V4595" s="75">
        <f t="shared" si="287"/>
        <v>0</v>
      </c>
      <c r="W4595">
        <f>IFERROR(VLOOKUP($J4596,OSA!$BD:$BD,1,0),0)</f>
        <v>0</v>
      </c>
    </row>
    <row r="4596" spans="10:23" x14ac:dyDescent="0.35">
      <c r="J4596" t="str">
        <f t="shared" si="285"/>
        <v/>
      </c>
      <c r="N4596" s="4"/>
      <c r="U4596" s="69">
        <f t="shared" si="286"/>
        <v>0</v>
      </c>
      <c r="V4596" s="75">
        <f t="shared" si="287"/>
        <v>0</v>
      </c>
      <c r="W4596">
        <f>IFERROR(VLOOKUP($J4597,OSA!$BD:$BD,1,0),0)</f>
        <v>0</v>
      </c>
    </row>
    <row r="4597" spans="10:23" x14ac:dyDescent="0.35">
      <c r="J4597" t="str">
        <f t="shared" si="285"/>
        <v/>
      </c>
      <c r="N4597" s="4"/>
      <c r="U4597" s="69">
        <f t="shared" si="286"/>
        <v>0</v>
      </c>
      <c r="V4597" s="75">
        <f t="shared" si="287"/>
        <v>0</v>
      </c>
      <c r="W4597">
        <f>IFERROR(VLOOKUP($J4598,OSA!$BD:$BD,1,0),0)</f>
        <v>0</v>
      </c>
    </row>
    <row r="4598" spans="10:23" x14ac:dyDescent="0.35">
      <c r="J4598" t="str">
        <f t="shared" si="285"/>
        <v/>
      </c>
      <c r="N4598" s="4"/>
      <c r="U4598" s="69">
        <f t="shared" si="286"/>
        <v>0</v>
      </c>
      <c r="V4598" s="75">
        <f t="shared" si="287"/>
        <v>0</v>
      </c>
      <c r="W4598">
        <f>IFERROR(VLOOKUP($J4599,OSA!$BD:$BD,1,0),0)</f>
        <v>0</v>
      </c>
    </row>
    <row r="4599" spans="10:23" x14ac:dyDescent="0.35">
      <c r="J4599" t="str">
        <f t="shared" si="285"/>
        <v/>
      </c>
      <c r="N4599" s="4"/>
      <c r="U4599" s="69">
        <f t="shared" si="286"/>
        <v>0</v>
      </c>
      <c r="V4599" s="75">
        <f t="shared" si="287"/>
        <v>0</v>
      </c>
      <c r="W4599">
        <f>IFERROR(VLOOKUP($J4600,OSA!$BD:$BD,1,0),0)</f>
        <v>0</v>
      </c>
    </row>
    <row r="4600" spans="10:23" x14ac:dyDescent="0.35">
      <c r="J4600" t="str">
        <f t="shared" si="285"/>
        <v/>
      </c>
      <c r="N4600" s="4"/>
      <c r="U4600" s="69">
        <f t="shared" si="286"/>
        <v>0</v>
      </c>
      <c r="V4600" s="75">
        <f t="shared" si="287"/>
        <v>0</v>
      </c>
      <c r="W4600">
        <f>IFERROR(VLOOKUP($J4601,OSA!$BD:$BD,1,0),0)</f>
        <v>0</v>
      </c>
    </row>
    <row r="4601" spans="10:23" x14ac:dyDescent="0.35">
      <c r="J4601" t="str">
        <f t="shared" si="285"/>
        <v/>
      </c>
      <c r="N4601" s="4"/>
      <c r="U4601" s="69">
        <f t="shared" si="286"/>
        <v>0</v>
      </c>
      <c r="V4601" s="75">
        <f t="shared" si="287"/>
        <v>0</v>
      </c>
      <c r="W4601">
        <f>IFERROR(VLOOKUP($J4602,OSA!$BD:$BD,1,0),0)</f>
        <v>0</v>
      </c>
    </row>
    <row r="4602" spans="10:23" x14ac:dyDescent="0.35">
      <c r="J4602" t="str">
        <f t="shared" si="285"/>
        <v/>
      </c>
      <c r="N4602" s="4"/>
      <c r="U4602" s="69">
        <f t="shared" si="286"/>
        <v>0</v>
      </c>
      <c r="V4602" s="75">
        <f t="shared" si="287"/>
        <v>0</v>
      </c>
      <c r="W4602">
        <f>IFERROR(VLOOKUP($J4603,OSA!$BD:$BD,1,0),0)</f>
        <v>0</v>
      </c>
    </row>
    <row r="4603" spans="10:23" x14ac:dyDescent="0.35">
      <c r="J4603" t="str">
        <f t="shared" si="285"/>
        <v/>
      </c>
      <c r="N4603" s="4"/>
      <c r="U4603" s="69">
        <f t="shared" si="286"/>
        <v>0</v>
      </c>
      <c r="V4603" s="75">
        <f t="shared" si="287"/>
        <v>0</v>
      </c>
      <c r="W4603">
        <f>IFERROR(VLOOKUP($J4604,OSA!$BD:$BD,1,0),0)</f>
        <v>0</v>
      </c>
    </row>
    <row r="4604" spans="10:23" x14ac:dyDescent="0.35">
      <c r="J4604" t="str">
        <f t="shared" si="285"/>
        <v/>
      </c>
      <c r="N4604" s="4"/>
      <c r="U4604" s="69">
        <f t="shared" si="286"/>
        <v>0</v>
      </c>
      <c r="V4604" s="75">
        <f t="shared" si="287"/>
        <v>0</v>
      </c>
      <c r="W4604">
        <f>IFERROR(VLOOKUP($J4605,OSA!$BD:$BD,1,0),0)</f>
        <v>0</v>
      </c>
    </row>
    <row r="4605" spans="10:23" x14ac:dyDescent="0.35">
      <c r="J4605" t="str">
        <f t="shared" si="285"/>
        <v/>
      </c>
      <c r="N4605" s="4"/>
      <c r="U4605" s="69">
        <f t="shared" si="286"/>
        <v>0</v>
      </c>
      <c r="V4605" s="75">
        <f t="shared" si="287"/>
        <v>0</v>
      </c>
      <c r="W4605">
        <f>IFERROR(VLOOKUP($J4606,OSA!$BD:$BD,1,0),0)</f>
        <v>0</v>
      </c>
    </row>
    <row r="4606" spans="10:23" x14ac:dyDescent="0.35">
      <c r="J4606" t="str">
        <f t="shared" si="285"/>
        <v/>
      </c>
      <c r="N4606" s="4"/>
      <c r="U4606" s="69">
        <f t="shared" si="286"/>
        <v>0</v>
      </c>
      <c r="V4606" s="75">
        <f t="shared" si="287"/>
        <v>0</v>
      </c>
      <c r="W4606">
        <f>IFERROR(VLOOKUP($J4607,OSA!$BD:$BD,1,0),0)</f>
        <v>0</v>
      </c>
    </row>
    <row r="4607" spans="10:23" x14ac:dyDescent="0.35">
      <c r="J4607" t="str">
        <f t="shared" si="285"/>
        <v/>
      </c>
      <c r="N4607" s="4"/>
      <c r="U4607" s="69">
        <f t="shared" si="286"/>
        <v>0</v>
      </c>
      <c r="V4607" s="75">
        <f t="shared" si="287"/>
        <v>0</v>
      </c>
      <c r="W4607">
        <f>IFERROR(VLOOKUP($J4608,OSA!$BD:$BD,1,0),0)</f>
        <v>0</v>
      </c>
    </row>
    <row r="4608" spans="10:23" x14ac:dyDescent="0.35">
      <c r="J4608" t="str">
        <f t="shared" si="285"/>
        <v/>
      </c>
      <c r="N4608" s="4"/>
      <c r="U4608" s="69">
        <f t="shared" si="286"/>
        <v>0</v>
      </c>
      <c r="V4608" s="75">
        <f t="shared" si="287"/>
        <v>0</v>
      </c>
      <c r="W4608">
        <f>IFERROR(VLOOKUP($J4609,OSA!$BD:$BD,1,0),0)</f>
        <v>0</v>
      </c>
    </row>
    <row r="4609" spans="10:23" x14ac:dyDescent="0.35">
      <c r="J4609" t="str">
        <f t="shared" si="285"/>
        <v/>
      </c>
      <c r="N4609" s="4"/>
      <c r="U4609" s="69">
        <f t="shared" si="286"/>
        <v>0</v>
      </c>
      <c r="V4609" s="75">
        <f t="shared" si="287"/>
        <v>0</v>
      </c>
      <c r="W4609">
        <f>IFERROR(VLOOKUP($J4610,OSA!$BD:$BD,1,0),0)</f>
        <v>0</v>
      </c>
    </row>
    <row r="4610" spans="10:23" x14ac:dyDescent="0.35">
      <c r="J4610" t="str">
        <f t="shared" si="285"/>
        <v/>
      </c>
      <c r="N4610" s="4"/>
      <c r="U4610" s="69">
        <f t="shared" si="286"/>
        <v>0</v>
      </c>
      <c r="V4610" s="75">
        <f t="shared" si="287"/>
        <v>0</v>
      </c>
      <c r="W4610">
        <f>IFERROR(VLOOKUP($J4611,OSA!$BD:$BD,1,0),0)</f>
        <v>0</v>
      </c>
    </row>
    <row r="4611" spans="10:23" x14ac:dyDescent="0.35">
      <c r="J4611" t="str">
        <f t="shared" si="285"/>
        <v/>
      </c>
      <c r="N4611" s="4"/>
      <c r="U4611" s="69">
        <f t="shared" si="286"/>
        <v>0</v>
      </c>
      <c r="V4611" s="75">
        <f t="shared" si="287"/>
        <v>0</v>
      </c>
      <c r="W4611">
        <f>IFERROR(VLOOKUP($J4612,OSA!$BD:$BD,1,0),0)</f>
        <v>0</v>
      </c>
    </row>
    <row r="4612" spans="10:23" x14ac:dyDescent="0.35">
      <c r="J4612" t="str">
        <f t="shared" si="285"/>
        <v/>
      </c>
      <c r="N4612" s="4"/>
      <c r="U4612" s="69">
        <f t="shared" si="286"/>
        <v>0</v>
      </c>
      <c r="V4612" s="75">
        <f t="shared" si="287"/>
        <v>0</v>
      </c>
      <c r="W4612">
        <f>IFERROR(VLOOKUP($J4613,OSA!$BD:$BD,1,0),0)</f>
        <v>0</v>
      </c>
    </row>
    <row r="4613" spans="10:23" x14ac:dyDescent="0.35">
      <c r="J4613" t="str">
        <f t="shared" si="285"/>
        <v/>
      </c>
      <c r="N4613" s="4"/>
      <c r="U4613" s="69">
        <f t="shared" si="286"/>
        <v>0</v>
      </c>
      <c r="V4613" s="75">
        <f t="shared" si="287"/>
        <v>0</v>
      </c>
      <c r="W4613">
        <f>IFERROR(VLOOKUP($J4614,OSA!$BD:$BD,1,0),0)</f>
        <v>0</v>
      </c>
    </row>
    <row r="4614" spans="10:23" x14ac:dyDescent="0.35">
      <c r="J4614" t="str">
        <f t="shared" si="285"/>
        <v/>
      </c>
      <c r="N4614" s="4"/>
      <c r="U4614" s="69">
        <f t="shared" si="286"/>
        <v>0</v>
      </c>
      <c r="V4614" s="75">
        <f t="shared" si="287"/>
        <v>0</v>
      </c>
      <c r="W4614">
        <f>IFERROR(VLOOKUP($J4615,OSA!$BD:$BD,1,0),0)</f>
        <v>0</v>
      </c>
    </row>
    <row r="4615" spans="10:23" x14ac:dyDescent="0.35">
      <c r="J4615" t="str">
        <f t="shared" si="285"/>
        <v/>
      </c>
      <c r="N4615" s="4"/>
      <c r="U4615" s="69">
        <f t="shared" si="286"/>
        <v>0</v>
      </c>
      <c r="V4615" s="75">
        <f t="shared" si="287"/>
        <v>0</v>
      </c>
      <c r="W4615">
        <f>IFERROR(VLOOKUP($J4616,OSA!$BD:$BD,1,0),0)</f>
        <v>0</v>
      </c>
    </row>
    <row r="4616" spans="10:23" x14ac:dyDescent="0.35">
      <c r="J4616" t="str">
        <f t="shared" si="285"/>
        <v/>
      </c>
      <c r="N4616" s="4"/>
      <c r="U4616" s="69">
        <f t="shared" si="286"/>
        <v>0</v>
      </c>
      <c r="V4616" s="75">
        <f t="shared" si="287"/>
        <v>0</v>
      </c>
      <c r="W4616">
        <f>IFERROR(VLOOKUP($J4617,OSA!$BD:$BD,1,0),0)</f>
        <v>0</v>
      </c>
    </row>
    <row r="4617" spans="10:23" x14ac:dyDescent="0.35">
      <c r="J4617" t="str">
        <f t="shared" si="285"/>
        <v/>
      </c>
      <c r="N4617" s="4"/>
      <c r="U4617" s="69">
        <f t="shared" si="286"/>
        <v>0</v>
      </c>
      <c r="V4617" s="75">
        <f t="shared" si="287"/>
        <v>0</v>
      </c>
      <c r="W4617">
        <f>IFERROR(VLOOKUP($J4618,OSA!$BD:$BD,1,0),0)</f>
        <v>0</v>
      </c>
    </row>
    <row r="4618" spans="10:23" x14ac:dyDescent="0.35">
      <c r="J4618" t="str">
        <f t="shared" si="285"/>
        <v/>
      </c>
      <c r="N4618" s="4"/>
      <c r="U4618" s="69">
        <f t="shared" si="286"/>
        <v>0</v>
      </c>
      <c r="V4618" s="75">
        <f t="shared" si="287"/>
        <v>0</v>
      </c>
      <c r="W4618">
        <f>IFERROR(VLOOKUP($J4619,OSA!$BD:$BD,1,0),0)</f>
        <v>0</v>
      </c>
    </row>
    <row r="4619" spans="10:23" x14ac:dyDescent="0.35">
      <c r="J4619" t="str">
        <f t="shared" si="285"/>
        <v/>
      </c>
      <c r="N4619" s="4"/>
      <c r="U4619" s="69">
        <f t="shared" si="286"/>
        <v>0</v>
      </c>
      <c r="V4619" s="75">
        <f t="shared" si="287"/>
        <v>0</v>
      </c>
      <c r="W4619">
        <f>IFERROR(VLOOKUP($J4620,OSA!$BD:$BD,1,0),0)</f>
        <v>0</v>
      </c>
    </row>
    <row r="4620" spans="10:23" x14ac:dyDescent="0.35">
      <c r="J4620" t="str">
        <f t="shared" ref="J4620:J4683" si="288">K4620&amp;N4620</f>
        <v/>
      </c>
      <c r="N4620" s="4"/>
      <c r="U4620" s="69">
        <f t="shared" si="286"/>
        <v>0</v>
      </c>
      <c r="V4620" s="75">
        <f t="shared" si="287"/>
        <v>0</v>
      </c>
      <c r="W4620">
        <f>IFERROR(VLOOKUP($J4621,OSA!$BD:$BD,1,0),0)</f>
        <v>0</v>
      </c>
    </row>
    <row r="4621" spans="10:23" x14ac:dyDescent="0.35">
      <c r="J4621" t="str">
        <f t="shared" si="288"/>
        <v/>
      </c>
      <c r="N4621" s="4"/>
      <c r="U4621" s="69">
        <f t="shared" si="286"/>
        <v>0</v>
      </c>
      <c r="V4621" s="75">
        <f t="shared" si="287"/>
        <v>0</v>
      </c>
      <c r="W4621">
        <f>IFERROR(VLOOKUP($J4622,OSA!$BD:$BD,1,0),0)</f>
        <v>0</v>
      </c>
    </row>
    <row r="4622" spans="10:23" x14ac:dyDescent="0.35">
      <c r="J4622" t="str">
        <f t="shared" si="288"/>
        <v/>
      </c>
      <c r="N4622" s="4"/>
      <c r="U4622" s="69">
        <f t="shared" si="286"/>
        <v>0</v>
      </c>
      <c r="V4622" s="75">
        <f t="shared" si="287"/>
        <v>0</v>
      </c>
      <c r="W4622">
        <f>IFERROR(VLOOKUP($J4623,OSA!$BD:$BD,1,0),0)</f>
        <v>0</v>
      </c>
    </row>
    <row r="4623" spans="10:23" x14ac:dyDescent="0.35">
      <c r="J4623" t="str">
        <f t="shared" si="288"/>
        <v/>
      </c>
      <c r="N4623" s="4"/>
      <c r="U4623" s="69">
        <f t="shared" si="286"/>
        <v>0</v>
      </c>
      <c r="V4623" s="75">
        <f t="shared" si="287"/>
        <v>0</v>
      </c>
      <c r="W4623">
        <f>IFERROR(VLOOKUP($J4624,OSA!$BD:$BD,1,0),0)</f>
        <v>0</v>
      </c>
    </row>
    <row r="4624" spans="10:23" x14ac:dyDescent="0.35">
      <c r="J4624" t="str">
        <f t="shared" si="288"/>
        <v/>
      </c>
      <c r="N4624" s="4"/>
      <c r="U4624" s="69">
        <f t="shared" si="286"/>
        <v>0</v>
      </c>
      <c r="V4624" s="75">
        <f t="shared" si="287"/>
        <v>0</v>
      </c>
      <c r="W4624">
        <f>IFERROR(VLOOKUP($J4625,OSA!$BD:$BD,1,0),0)</f>
        <v>0</v>
      </c>
    </row>
    <row r="4625" spans="10:23" x14ac:dyDescent="0.35">
      <c r="J4625" t="str">
        <f t="shared" si="288"/>
        <v/>
      </c>
      <c r="N4625" s="4"/>
      <c r="U4625" s="69">
        <f t="shared" si="286"/>
        <v>0</v>
      </c>
      <c r="V4625" s="75">
        <f t="shared" si="287"/>
        <v>0</v>
      </c>
      <c r="W4625">
        <f>IFERROR(VLOOKUP($J4626,OSA!$BD:$BD,1,0),0)</f>
        <v>0</v>
      </c>
    </row>
    <row r="4626" spans="10:23" x14ac:dyDescent="0.35">
      <c r="J4626" t="str">
        <f t="shared" si="288"/>
        <v/>
      </c>
      <c r="N4626" s="4"/>
      <c r="U4626" s="69">
        <f t="shared" si="286"/>
        <v>0</v>
      </c>
      <c r="V4626" s="75">
        <f t="shared" si="287"/>
        <v>0</v>
      </c>
      <c r="W4626">
        <f>IFERROR(VLOOKUP($J4627,OSA!$BD:$BD,1,0),0)</f>
        <v>0</v>
      </c>
    </row>
    <row r="4627" spans="10:23" x14ac:dyDescent="0.35">
      <c r="J4627" t="str">
        <f t="shared" si="288"/>
        <v/>
      </c>
      <c r="N4627" s="4"/>
      <c r="U4627" s="69">
        <f t="shared" si="286"/>
        <v>0</v>
      </c>
      <c r="V4627" s="75">
        <f t="shared" si="287"/>
        <v>0</v>
      </c>
      <c r="W4627">
        <f>IFERROR(VLOOKUP($J4628,OSA!$BD:$BD,1,0),0)</f>
        <v>0</v>
      </c>
    </row>
    <row r="4628" spans="10:23" x14ac:dyDescent="0.35">
      <c r="J4628" t="str">
        <f t="shared" si="288"/>
        <v/>
      </c>
      <c r="N4628" s="4"/>
      <c r="U4628" s="69">
        <f t="shared" si="286"/>
        <v>0</v>
      </c>
      <c r="V4628" s="75">
        <f t="shared" si="287"/>
        <v>0</v>
      </c>
      <c r="W4628">
        <f>IFERROR(VLOOKUP($J4629,OSA!$BD:$BD,1,0),0)</f>
        <v>0</v>
      </c>
    </row>
    <row r="4629" spans="10:23" x14ac:dyDescent="0.35">
      <c r="J4629" t="str">
        <f t="shared" si="288"/>
        <v/>
      </c>
      <c r="N4629" s="4"/>
      <c r="U4629" s="69">
        <f t="shared" si="286"/>
        <v>0</v>
      </c>
      <c r="V4629" s="75">
        <f t="shared" si="287"/>
        <v>0</v>
      </c>
      <c r="W4629">
        <f>IFERROR(VLOOKUP($J4630,OSA!$BD:$BD,1,0),0)</f>
        <v>0</v>
      </c>
    </row>
    <row r="4630" spans="10:23" x14ac:dyDescent="0.35">
      <c r="J4630" t="str">
        <f t="shared" si="288"/>
        <v/>
      </c>
      <c r="N4630" s="4"/>
      <c r="U4630" s="69">
        <f t="shared" si="286"/>
        <v>0</v>
      </c>
      <c r="V4630" s="75">
        <f t="shared" si="287"/>
        <v>0</v>
      </c>
      <c r="W4630">
        <f>IFERROR(VLOOKUP($J4631,OSA!$BD:$BD,1,0),0)</f>
        <v>0</v>
      </c>
    </row>
    <row r="4631" spans="10:23" x14ac:dyDescent="0.35">
      <c r="J4631" t="str">
        <f t="shared" si="288"/>
        <v/>
      </c>
      <c r="N4631" s="4"/>
      <c r="U4631" s="69">
        <f t="shared" si="286"/>
        <v>0</v>
      </c>
      <c r="V4631" s="75">
        <f t="shared" si="287"/>
        <v>0</v>
      </c>
      <c r="W4631">
        <f>IFERROR(VLOOKUP($J4632,OSA!$BD:$BD,1,0),0)</f>
        <v>0</v>
      </c>
    </row>
    <row r="4632" spans="10:23" x14ac:dyDescent="0.35">
      <c r="J4632" t="str">
        <f t="shared" si="288"/>
        <v/>
      </c>
      <c r="N4632" s="4"/>
      <c r="U4632" s="69">
        <f t="shared" si="286"/>
        <v>0</v>
      </c>
      <c r="V4632" s="75">
        <f t="shared" si="287"/>
        <v>0</v>
      </c>
      <c r="W4632">
        <f>IFERROR(VLOOKUP($J4633,OSA!$BD:$BD,1,0),0)</f>
        <v>0</v>
      </c>
    </row>
    <row r="4633" spans="10:23" x14ac:dyDescent="0.35">
      <c r="J4633" t="str">
        <f t="shared" si="288"/>
        <v/>
      </c>
      <c r="N4633" s="4"/>
      <c r="U4633" s="69">
        <f t="shared" si="286"/>
        <v>0</v>
      </c>
      <c r="V4633" s="75">
        <f t="shared" si="287"/>
        <v>0</v>
      </c>
      <c r="W4633">
        <f>IFERROR(VLOOKUP($J4634,OSA!$BD:$BD,1,0),0)</f>
        <v>0</v>
      </c>
    </row>
    <row r="4634" spans="10:23" x14ac:dyDescent="0.35">
      <c r="J4634" t="str">
        <f t="shared" si="288"/>
        <v/>
      </c>
      <c r="N4634" s="4"/>
      <c r="U4634" s="69">
        <f t="shared" si="286"/>
        <v>0</v>
      </c>
      <c r="V4634" s="75">
        <f t="shared" si="287"/>
        <v>0</v>
      </c>
      <c r="W4634">
        <f>IFERROR(VLOOKUP($J4635,OSA!$BD:$BD,1,0),0)</f>
        <v>0</v>
      </c>
    </row>
    <row r="4635" spans="10:23" x14ac:dyDescent="0.35">
      <c r="J4635" t="str">
        <f t="shared" si="288"/>
        <v/>
      </c>
      <c r="N4635" s="4"/>
      <c r="U4635" s="69">
        <f t="shared" si="286"/>
        <v>0</v>
      </c>
      <c r="V4635" s="75">
        <f t="shared" si="287"/>
        <v>0</v>
      </c>
      <c r="W4635">
        <f>IFERROR(VLOOKUP($J4636,OSA!$BD:$BD,1,0),0)</f>
        <v>0</v>
      </c>
    </row>
    <row r="4636" spans="10:23" x14ac:dyDescent="0.35">
      <c r="J4636" t="str">
        <f t="shared" si="288"/>
        <v/>
      </c>
      <c r="N4636" s="4"/>
      <c r="U4636" s="69">
        <f t="shared" si="286"/>
        <v>0</v>
      </c>
      <c r="V4636" s="75">
        <f t="shared" si="287"/>
        <v>0</v>
      </c>
      <c r="W4636">
        <f>IFERROR(VLOOKUP($J4637,OSA!$BD:$BD,1,0),0)</f>
        <v>0</v>
      </c>
    </row>
    <row r="4637" spans="10:23" x14ac:dyDescent="0.35">
      <c r="J4637" t="str">
        <f t="shared" si="288"/>
        <v/>
      </c>
      <c r="N4637" s="4"/>
      <c r="U4637" s="69">
        <f t="shared" si="286"/>
        <v>0</v>
      </c>
      <c r="V4637" s="75">
        <f t="shared" si="287"/>
        <v>0</v>
      </c>
      <c r="W4637">
        <f>IFERROR(VLOOKUP($J4638,OSA!$BD:$BD,1,0),0)</f>
        <v>0</v>
      </c>
    </row>
    <row r="4638" spans="10:23" x14ac:dyDescent="0.35">
      <c r="J4638" t="str">
        <f t="shared" si="288"/>
        <v/>
      </c>
      <c r="N4638" s="4"/>
      <c r="U4638" s="69">
        <f t="shared" si="286"/>
        <v>0</v>
      </c>
      <c r="V4638" s="75">
        <f t="shared" si="287"/>
        <v>0</v>
      </c>
      <c r="W4638">
        <f>IFERROR(VLOOKUP($J4639,OSA!$BD:$BD,1,0),0)</f>
        <v>0</v>
      </c>
    </row>
    <row r="4639" spans="10:23" x14ac:dyDescent="0.35">
      <c r="J4639" t="str">
        <f t="shared" si="288"/>
        <v/>
      </c>
      <c r="N4639" s="4"/>
      <c r="U4639" s="69">
        <f t="shared" si="286"/>
        <v>0</v>
      </c>
      <c r="V4639" s="75">
        <f t="shared" si="287"/>
        <v>0</v>
      </c>
      <c r="W4639">
        <f>IFERROR(VLOOKUP($J4640,OSA!$BD:$BD,1,0),0)</f>
        <v>0</v>
      </c>
    </row>
    <row r="4640" spans="10:23" x14ac:dyDescent="0.35">
      <c r="J4640" t="str">
        <f t="shared" si="288"/>
        <v/>
      </c>
      <c r="N4640" s="4"/>
      <c r="U4640" s="69">
        <f t="shared" ref="U4640:U4703" si="289">SUM(O4640:Q4640)/3</f>
        <v>0</v>
      </c>
      <c r="V4640" s="75">
        <f t="shared" ref="V4640:V4703" si="290">SUM(R4640:T4640)/3</f>
        <v>0</v>
      </c>
      <c r="W4640">
        <f>IFERROR(VLOOKUP($J4641,OSA!$BD:$BD,1,0),0)</f>
        <v>0</v>
      </c>
    </row>
    <row r="4641" spans="10:23" x14ac:dyDescent="0.35">
      <c r="J4641" t="str">
        <f t="shared" si="288"/>
        <v/>
      </c>
      <c r="N4641" s="4"/>
      <c r="U4641" s="69">
        <f t="shared" si="289"/>
        <v>0</v>
      </c>
      <c r="V4641" s="75">
        <f t="shared" si="290"/>
        <v>0</v>
      </c>
      <c r="W4641">
        <f>IFERROR(VLOOKUP($J4642,OSA!$BD:$BD,1,0),0)</f>
        <v>0</v>
      </c>
    </row>
    <row r="4642" spans="10:23" x14ac:dyDescent="0.35">
      <c r="J4642" t="str">
        <f t="shared" si="288"/>
        <v/>
      </c>
      <c r="N4642" s="4"/>
      <c r="U4642" s="69">
        <f t="shared" si="289"/>
        <v>0</v>
      </c>
      <c r="V4642" s="75">
        <f t="shared" si="290"/>
        <v>0</v>
      </c>
      <c r="W4642">
        <f>IFERROR(VLOOKUP($J4643,OSA!$BD:$BD,1,0),0)</f>
        <v>0</v>
      </c>
    </row>
    <row r="4643" spans="10:23" x14ac:dyDescent="0.35">
      <c r="J4643" t="str">
        <f t="shared" si="288"/>
        <v/>
      </c>
      <c r="N4643" s="4"/>
      <c r="U4643" s="69">
        <f t="shared" si="289"/>
        <v>0</v>
      </c>
      <c r="V4643" s="75">
        <f t="shared" si="290"/>
        <v>0</v>
      </c>
      <c r="W4643">
        <f>IFERROR(VLOOKUP($J4644,OSA!$BD:$BD,1,0),0)</f>
        <v>0</v>
      </c>
    </row>
    <row r="4644" spans="10:23" x14ac:dyDescent="0.35">
      <c r="J4644" t="str">
        <f t="shared" si="288"/>
        <v/>
      </c>
      <c r="N4644" s="4"/>
      <c r="U4644" s="69">
        <f t="shared" si="289"/>
        <v>0</v>
      </c>
      <c r="V4644" s="75">
        <f t="shared" si="290"/>
        <v>0</v>
      </c>
      <c r="W4644">
        <f>IFERROR(VLOOKUP($J4645,OSA!$BD:$BD,1,0),0)</f>
        <v>0</v>
      </c>
    </row>
    <row r="4645" spans="10:23" x14ac:dyDescent="0.35">
      <c r="J4645" t="str">
        <f t="shared" si="288"/>
        <v/>
      </c>
      <c r="N4645" s="4"/>
      <c r="U4645" s="69">
        <f t="shared" si="289"/>
        <v>0</v>
      </c>
      <c r="V4645" s="75">
        <f t="shared" si="290"/>
        <v>0</v>
      </c>
      <c r="W4645">
        <f>IFERROR(VLOOKUP($J4646,OSA!$BD:$BD,1,0),0)</f>
        <v>0</v>
      </c>
    </row>
    <row r="4646" spans="10:23" x14ac:dyDescent="0.35">
      <c r="J4646" t="str">
        <f t="shared" si="288"/>
        <v/>
      </c>
      <c r="N4646" s="4"/>
      <c r="U4646" s="69">
        <f t="shared" si="289"/>
        <v>0</v>
      </c>
      <c r="V4646" s="75">
        <f t="shared" si="290"/>
        <v>0</v>
      </c>
      <c r="W4646">
        <f>IFERROR(VLOOKUP($J4647,OSA!$BD:$BD,1,0),0)</f>
        <v>0</v>
      </c>
    </row>
    <row r="4647" spans="10:23" x14ac:dyDescent="0.35">
      <c r="J4647" t="str">
        <f t="shared" si="288"/>
        <v/>
      </c>
      <c r="N4647" s="4"/>
      <c r="U4647" s="69">
        <f t="shared" si="289"/>
        <v>0</v>
      </c>
      <c r="V4647" s="75">
        <f t="shared" si="290"/>
        <v>0</v>
      </c>
      <c r="W4647">
        <f>IFERROR(VLOOKUP($J4648,OSA!$BD:$BD,1,0),0)</f>
        <v>0</v>
      </c>
    </row>
    <row r="4648" spans="10:23" x14ac:dyDescent="0.35">
      <c r="J4648" t="str">
        <f t="shared" si="288"/>
        <v/>
      </c>
      <c r="N4648" s="4"/>
      <c r="U4648" s="69">
        <f t="shared" si="289"/>
        <v>0</v>
      </c>
      <c r="V4648" s="75">
        <f t="shared" si="290"/>
        <v>0</v>
      </c>
      <c r="W4648">
        <f>IFERROR(VLOOKUP($J4649,OSA!$BD:$BD,1,0),0)</f>
        <v>0</v>
      </c>
    </row>
    <row r="4649" spans="10:23" x14ac:dyDescent="0.35">
      <c r="J4649" t="str">
        <f t="shared" si="288"/>
        <v/>
      </c>
      <c r="N4649" s="4"/>
      <c r="U4649" s="69">
        <f t="shared" si="289"/>
        <v>0</v>
      </c>
      <c r="V4649" s="75">
        <f t="shared" si="290"/>
        <v>0</v>
      </c>
      <c r="W4649">
        <f>IFERROR(VLOOKUP($J4650,OSA!$BD:$BD,1,0),0)</f>
        <v>0</v>
      </c>
    </row>
    <row r="4650" spans="10:23" x14ac:dyDescent="0.35">
      <c r="J4650" t="str">
        <f t="shared" si="288"/>
        <v/>
      </c>
      <c r="N4650" s="4"/>
      <c r="U4650" s="69">
        <f t="shared" si="289"/>
        <v>0</v>
      </c>
      <c r="V4650" s="75">
        <f t="shared" si="290"/>
        <v>0</v>
      </c>
      <c r="W4650">
        <f>IFERROR(VLOOKUP($J4651,OSA!$BD:$BD,1,0),0)</f>
        <v>0</v>
      </c>
    </row>
    <row r="4651" spans="10:23" x14ac:dyDescent="0.35">
      <c r="J4651" t="str">
        <f t="shared" si="288"/>
        <v/>
      </c>
      <c r="N4651" s="4"/>
      <c r="U4651" s="69">
        <f t="shared" si="289"/>
        <v>0</v>
      </c>
      <c r="V4651" s="75">
        <f t="shared" si="290"/>
        <v>0</v>
      </c>
      <c r="W4651">
        <f>IFERROR(VLOOKUP($J4652,OSA!$BD:$BD,1,0),0)</f>
        <v>0</v>
      </c>
    </row>
    <row r="4652" spans="10:23" x14ac:dyDescent="0.35">
      <c r="J4652" t="str">
        <f t="shared" si="288"/>
        <v/>
      </c>
      <c r="N4652" s="4"/>
      <c r="U4652" s="69">
        <f t="shared" si="289"/>
        <v>0</v>
      </c>
      <c r="V4652" s="75">
        <f t="shared" si="290"/>
        <v>0</v>
      </c>
      <c r="W4652">
        <f>IFERROR(VLOOKUP($J4653,OSA!$BD:$BD,1,0),0)</f>
        <v>0</v>
      </c>
    </row>
    <row r="4653" spans="10:23" x14ac:dyDescent="0.35">
      <c r="J4653" t="str">
        <f t="shared" si="288"/>
        <v/>
      </c>
      <c r="N4653" s="4"/>
      <c r="U4653" s="69">
        <f t="shared" si="289"/>
        <v>0</v>
      </c>
      <c r="V4653" s="75">
        <f t="shared" si="290"/>
        <v>0</v>
      </c>
      <c r="W4653">
        <f>IFERROR(VLOOKUP($J4654,OSA!$BD:$BD,1,0),0)</f>
        <v>0</v>
      </c>
    </row>
    <row r="4654" spans="10:23" x14ac:dyDescent="0.35">
      <c r="J4654" t="str">
        <f t="shared" si="288"/>
        <v/>
      </c>
      <c r="N4654" s="4"/>
      <c r="U4654" s="69">
        <f t="shared" si="289"/>
        <v>0</v>
      </c>
      <c r="V4654" s="75">
        <f t="shared" si="290"/>
        <v>0</v>
      </c>
      <c r="W4654">
        <f>IFERROR(VLOOKUP($J4655,OSA!$BD:$BD,1,0),0)</f>
        <v>0</v>
      </c>
    </row>
    <row r="4655" spans="10:23" x14ac:dyDescent="0.35">
      <c r="J4655" t="str">
        <f t="shared" si="288"/>
        <v/>
      </c>
      <c r="N4655" s="4"/>
      <c r="U4655" s="69">
        <f t="shared" si="289"/>
        <v>0</v>
      </c>
      <c r="V4655" s="75">
        <f t="shared" si="290"/>
        <v>0</v>
      </c>
      <c r="W4655">
        <f>IFERROR(VLOOKUP($J4656,OSA!$BD:$BD,1,0),0)</f>
        <v>0</v>
      </c>
    </row>
    <row r="4656" spans="10:23" x14ac:dyDescent="0.35">
      <c r="J4656" t="str">
        <f t="shared" si="288"/>
        <v/>
      </c>
      <c r="N4656" s="4"/>
      <c r="U4656" s="69">
        <f t="shared" si="289"/>
        <v>0</v>
      </c>
      <c r="V4656" s="75">
        <f t="shared" si="290"/>
        <v>0</v>
      </c>
      <c r="W4656">
        <f>IFERROR(VLOOKUP($J4657,OSA!$BD:$BD,1,0),0)</f>
        <v>0</v>
      </c>
    </row>
    <row r="4657" spans="10:23" x14ac:dyDescent="0.35">
      <c r="J4657" t="str">
        <f t="shared" si="288"/>
        <v/>
      </c>
      <c r="N4657" s="10"/>
      <c r="U4657" s="69">
        <f t="shared" si="289"/>
        <v>0</v>
      </c>
      <c r="V4657" s="75">
        <f t="shared" si="290"/>
        <v>0</v>
      </c>
      <c r="W4657">
        <f>IFERROR(VLOOKUP($J4658,OSA!$BD:$BD,1,0),0)</f>
        <v>0</v>
      </c>
    </row>
    <row r="4658" spans="10:23" x14ac:dyDescent="0.35">
      <c r="J4658" t="str">
        <f t="shared" si="288"/>
        <v/>
      </c>
      <c r="N4658" s="10"/>
      <c r="U4658" s="69">
        <f t="shared" si="289"/>
        <v>0</v>
      </c>
      <c r="V4658" s="75">
        <f t="shared" si="290"/>
        <v>0</v>
      </c>
      <c r="W4658">
        <f>IFERROR(VLOOKUP($J4659,OSA!$BD:$BD,1,0),0)</f>
        <v>0</v>
      </c>
    </row>
    <row r="4659" spans="10:23" x14ac:dyDescent="0.35">
      <c r="J4659" t="str">
        <f t="shared" si="288"/>
        <v/>
      </c>
      <c r="N4659" s="10"/>
      <c r="U4659" s="69">
        <f t="shared" si="289"/>
        <v>0</v>
      </c>
      <c r="V4659" s="75">
        <f t="shared" si="290"/>
        <v>0</v>
      </c>
      <c r="W4659">
        <f>IFERROR(VLOOKUP($J4660,OSA!$BD:$BD,1,0),0)</f>
        <v>0</v>
      </c>
    </row>
    <row r="4660" spans="10:23" x14ac:dyDescent="0.35">
      <c r="J4660" t="str">
        <f t="shared" si="288"/>
        <v/>
      </c>
      <c r="N4660" s="10"/>
      <c r="U4660" s="69">
        <f t="shared" si="289"/>
        <v>0</v>
      </c>
      <c r="V4660" s="75">
        <f t="shared" si="290"/>
        <v>0</v>
      </c>
      <c r="W4660">
        <f>IFERROR(VLOOKUP($J4661,OSA!$BD:$BD,1,0),0)</f>
        <v>0</v>
      </c>
    </row>
    <row r="4661" spans="10:23" x14ac:dyDescent="0.35">
      <c r="J4661" t="str">
        <f t="shared" si="288"/>
        <v/>
      </c>
      <c r="N4661" s="10"/>
      <c r="U4661" s="69">
        <f t="shared" si="289"/>
        <v>0</v>
      </c>
      <c r="V4661" s="75">
        <f t="shared" si="290"/>
        <v>0</v>
      </c>
      <c r="W4661">
        <f>IFERROR(VLOOKUP($J4662,OSA!$BD:$BD,1,0),0)</f>
        <v>0</v>
      </c>
    </row>
    <row r="4662" spans="10:23" x14ac:dyDescent="0.35">
      <c r="J4662" t="str">
        <f t="shared" si="288"/>
        <v/>
      </c>
      <c r="N4662" s="10"/>
      <c r="U4662" s="69">
        <f t="shared" si="289"/>
        <v>0</v>
      </c>
      <c r="V4662" s="75">
        <f t="shared" si="290"/>
        <v>0</v>
      </c>
      <c r="W4662">
        <f>IFERROR(VLOOKUP($J4663,OSA!$BD:$BD,1,0),0)</f>
        <v>0</v>
      </c>
    </row>
    <row r="4663" spans="10:23" x14ac:dyDescent="0.35">
      <c r="J4663" t="str">
        <f t="shared" si="288"/>
        <v/>
      </c>
      <c r="N4663" s="10"/>
      <c r="U4663" s="69">
        <f t="shared" si="289"/>
        <v>0</v>
      </c>
      <c r="V4663" s="75">
        <f t="shared" si="290"/>
        <v>0</v>
      </c>
      <c r="W4663">
        <f>IFERROR(VLOOKUP($J4664,OSA!$BD:$BD,1,0),0)</f>
        <v>0</v>
      </c>
    </row>
    <row r="4664" spans="10:23" x14ac:dyDescent="0.35">
      <c r="J4664" t="str">
        <f t="shared" si="288"/>
        <v/>
      </c>
      <c r="N4664" s="10"/>
      <c r="U4664" s="69">
        <f t="shared" si="289"/>
        <v>0</v>
      </c>
      <c r="V4664" s="75">
        <f t="shared" si="290"/>
        <v>0</v>
      </c>
      <c r="W4664">
        <f>IFERROR(VLOOKUP($J4665,OSA!$BD:$BD,1,0),0)</f>
        <v>0</v>
      </c>
    </row>
    <row r="4665" spans="10:23" x14ac:dyDescent="0.35">
      <c r="J4665" t="str">
        <f t="shared" si="288"/>
        <v/>
      </c>
      <c r="N4665" s="10"/>
      <c r="U4665" s="69">
        <f t="shared" si="289"/>
        <v>0</v>
      </c>
      <c r="V4665" s="75">
        <f t="shared" si="290"/>
        <v>0</v>
      </c>
      <c r="W4665">
        <f>IFERROR(VLOOKUP($J4666,OSA!$BD:$BD,1,0),0)</f>
        <v>0</v>
      </c>
    </row>
    <row r="4666" spans="10:23" x14ac:dyDescent="0.35">
      <c r="J4666" t="str">
        <f t="shared" si="288"/>
        <v/>
      </c>
      <c r="N4666" s="10"/>
      <c r="U4666" s="69">
        <f t="shared" si="289"/>
        <v>0</v>
      </c>
      <c r="V4666" s="75">
        <f t="shared" si="290"/>
        <v>0</v>
      </c>
      <c r="W4666">
        <f>IFERROR(VLOOKUP($J4667,OSA!$BD:$BD,1,0),0)</f>
        <v>0</v>
      </c>
    </row>
    <row r="4667" spans="10:23" x14ac:dyDescent="0.35">
      <c r="J4667" t="str">
        <f t="shared" si="288"/>
        <v/>
      </c>
      <c r="N4667" s="10"/>
      <c r="U4667" s="69">
        <f t="shared" si="289"/>
        <v>0</v>
      </c>
      <c r="V4667" s="75">
        <f t="shared" si="290"/>
        <v>0</v>
      </c>
      <c r="W4667">
        <f>IFERROR(VLOOKUP($J4668,OSA!$BD:$BD,1,0),0)</f>
        <v>0</v>
      </c>
    </row>
    <row r="4668" spans="10:23" x14ac:dyDescent="0.35">
      <c r="J4668" t="str">
        <f t="shared" si="288"/>
        <v/>
      </c>
      <c r="N4668" s="10"/>
      <c r="U4668" s="69">
        <f t="shared" si="289"/>
        <v>0</v>
      </c>
      <c r="V4668" s="75">
        <f t="shared" si="290"/>
        <v>0</v>
      </c>
      <c r="W4668">
        <f>IFERROR(VLOOKUP($J4669,OSA!$BD:$BD,1,0),0)</f>
        <v>0</v>
      </c>
    </row>
    <row r="4669" spans="10:23" x14ac:dyDescent="0.35">
      <c r="J4669" t="str">
        <f t="shared" si="288"/>
        <v/>
      </c>
      <c r="N4669" s="10"/>
      <c r="U4669" s="69">
        <f t="shared" si="289"/>
        <v>0</v>
      </c>
      <c r="V4669" s="75">
        <f t="shared" si="290"/>
        <v>0</v>
      </c>
      <c r="W4669">
        <f>IFERROR(VLOOKUP($J4670,OSA!$BD:$BD,1,0),0)</f>
        <v>0</v>
      </c>
    </row>
    <row r="4670" spans="10:23" x14ac:dyDescent="0.35">
      <c r="J4670" t="str">
        <f t="shared" si="288"/>
        <v/>
      </c>
      <c r="N4670" s="10"/>
      <c r="U4670" s="69">
        <f t="shared" si="289"/>
        <v>0</v>
      </c>
      <c r="V4670" s="75">
        <f t="shared" si="290"/>
        <v>0</v>
      </c>
      <c r="W4670">
        <f>IFERROR(VLOOKUP($J4671,OSA!$BD:$BD,1,0),0)</f>
        <v>0</v>
      </c>
    </row>
    <row r="4671" spans="10:23" x14ac:dyDescent="0.35">
      <c r="J4671" t="str">
        <f t="shared" si="288"/>
        <v/>
      </c>
      <c r="N4671" s="10"/>
      <c r="U4671" s="69">
        <f t="shared" si="289"/>
        <v>0</v>
      </c>
      <c r="V4671" s="75">
        <f t="shared" si="290"/>
        <v>0</v>
      </c>
      <c r="W4671">
        <f>IFERROR(VLOOKUP($J4672,OSA!$BD:$BD,1,0),0)</f>
        <v>0</v>
      </c>
    </row>
    <row r="4672" spans="10:23" x14ac:dyDescent="0.35">
      <c r="J4672" t="str">
        <f t="shared" si="288"/>
        <v/>
      </c>
      <c r="N4672" s="10"/>
      <c r="U4672" s="69">
        <f t="shared" si="289"/>
        <v>0</v>
      </c>
      <c r="V4672" s="75">
        <f t="shared" si="290"/>
        <v>0</v>
      </c>
      <c r="W4672">
        <f>IFERROR(VLOOKUP($J4673,OSA!$BD:$BD,1,0),0)</f>
        <v>0</v>
      </c>
    </row>
    <row r="4673" spans="10:23" x14ac:dyDescent="0.35">
      <c r="J4673" t="str">
        <f t="shared" si="288"/>
        <v/>
      </c>
      <c r="N4673" s="10"/>
      <c r="U4673" s="69">
        <f t="shared" si="289"/>
        <v>0</v>
      </c>
      <c r="V4673" s="75">
        <f t="shared" si="290"/>
        <v>0</v>
      </c>
      <c r="W4673">
        <f>IFERROR(VLOOKUP($J4674,OSA!$BD:$BD,1,0),0)</f>
        <v>0</v>
      </c>
    </row>
    <row r="4674" spans="10:23" x14ac:dyDescent="0.35">
      <c r="J4674" t="str">
        <f t="shared" si="288"/>
        <v/>
      </c>
      <c r="N4674" s="10"/>
      <c r="U4674" s="69">
        <f t="shared" si="289"/>
        <v>0</v>
      </c>
      <c r="V4674" s="75">
        <f t="shared" si="290"/>
        <v>0</v>
      </c>
      <c r="W4674">
        <f>IFERROR(VLOOKUP($J4675,OSA!$BD:$BD,1,0),0)</f>
        <v>0</v>
      </c>
    </row>
    <row r="4675" spans="10:23" x14ac:dyDescent="0.35">
      <c r="J4675" t="str">
        <f t="shared" si="288"/>
        <v/>
      </c>
      <c r="N4675" s="10"/>
      <c r="U4675" s="69">
        <f t="shared" si="289"/>
        <v>0</v>
      </c>
      <c r="V4675" s="75">
        <f t="shared" si="290"/>
        <v>0</v>
      </c>
      <c r="W4675">
        <f>IFERROR(VLOOKUP($J4676,OSA!$BD:$BD,1,0),0)</f>
        <v>0</v>
      </c>
    </row>
    <row r="4676" spans="10:23" x14ac:dyDescent="0.35">
      <c r="J4676" t="str">
        <f t="shared" si="288"/>
        <v/>
      </c>
      <c r="N4676" s="10"/>
      <c r="U4676" s="69">
        <f t="shared" si="289"/>
        <v>0</v>
      </c>
      <c r="V4676" s="75">
        <f t="shared" si="290"/>
        <v>0</v>
      </c>
      <c r="W4676">
        <f>IFERROR(VLOOKUP($J4677,OSA!$BD:$BD,1,0),0)</f>
        <v>0</v>
      </c>
    </row>
    <row r="4677" spans="10:23" x14ac:dyDescent="0.35">
      <c r="J4677" t="str">
        <f t="shared" si="288"/>
        <v/>
      </c>
      <c r="N4677" s="10"/>
      <c r="U4677" s="69">
        <f t="shared" si="289"/>
        <v>0</v>
      </c>
      <c r="V4677" s="75">
        <f t="shared" si="290"/>
        <v>0</v>
      </c>
      <c r="W4677">
        <f>IFERROR(VLOOKUP($J4678,OSA!$BD:$BD,1,0),0)</f>
        <v>0</v>
      </c>
    </row>
    <row r="4678" spans="10:23" x14ac:dyDescent="0.35">
      <c r="J4678" t="str">
        <f t="shared" si="288"/>
        <v/>
      </c>
      <c r="N4678" s="10"/>
      <c r="U4678" s="69">
        <f t="shared" si="289"/>
        <v>0</v>
      </c>
      <c r="V4678" s="75">
        <f t="shared" si="290"/>
        <v>0</v>
      </c>
      <c r="W4678">
        <f>IFERROR(VLOOKUP($J4679,OSA!$BD:$BD,1,0),0)</f>
        <v>0</v>
      </c>
    </row>
    <row r="4679" spans="10:23" x14ac:dyDescent="0.35">
      <c r="J4679" t="str">
        <f t="shared" si="288"/>
        <v/>
      </c>
      <c r="N4679" s="10"/>
      <c r="U4679" s="69">
        <f t="shared" si="289"/>
        <v>0</v>
      </c>
      <c r="V4679" s="75">
        <f t="shared" si="290"/>
        <v>0</v>
      </c>
      <c r="W4679">
        <f>IFERROR(VLOOKUP($J4680,OSA!$BD:$BD,1,0),0)</f>
        <v>0</v>
      </c>
    </row>
    <row r="4680" spans="10:23" x14ac:dyDescent="0.35">
      <c r="J4680" t="str">
        <f t="shared" si="288"/>
        <v/>
      </c>
      <c r="N4680" s="10"/>
      <c r="U4680" s="69">
        <f t="shared" si="289"/>
        <v>0</v>
      </c>
      <c r="V4680" s="75">
        <f t="shared" si="290"/>
        <v>0</v>
      </c>
      <c r="W4680">
        <f>IFERROR(VLOOKUP($J4681,OSA!$BD:$BD,1,0),0)</f>
        <v>0</v>
      </c>
    </row>
    <row r="4681" spans="10:23" x14ac:dyDescent="0.35">
      <c r="J4681" t="str">
        <f t="shared" si="288"/>
        <v/>
      </c>
      <c r="N4681" s="10"/>
      <c r="U4681" s="69">
        <f t="shared" si="289"/>
        <v>0</v>
      </c>
      <c r="V4681" s="75">
        <f t="shared" si="290"/>
        <v>0</v>
      </c>
      <c r="W4681">
        <f>IFERROR(VLOOKUP($J4682,OSA!$BD:$BD,1,0),0)</f>
        <v>0</v>
      </c>
    </row>
    <row r="4682" spans="10:23" x14ac:dyDescent="0.35">
      <c r="J4682" t="str">
        <f t="shared" si="288"/>
        <v/>
      </c>
      <c r="N4682" s="10"/>
      <c r="U4682" s="69">
        <f t="shared" si="289"/>
        <v>0</v>
      </c>
      <c r="V4682" s="75">
        <f t="shared" si="290"/>
        <v>0</v>
      </c>
      <c r="W4682">
        <f>IFERROR(VLOOKUP($J4683,OSA!$BD:$BD,1,0),0)</f>
        <v>0</v>
      </c>
    </row>
    <row r="4683" spans="10:23" x14ac:dyDescent="0.35">
      <c r="J4683" t="str">
        <f t="shared" si="288"/>
        <v/>
      </c>
      <c r="N4683" s="10"/>
      <c r="U4683" s="69">
        <f t="shared" si="289"/>
        <v>0</v>
      </c>
      <c r="V4683" s="75">
        <f t="shared" si="290"/>
        <v>0</v>
      </c>
      <c r="W4683">
        <f>IFERROR(VLOOKUP($J4684,OSA!$BD:$BD,1,0),0)</f>
        <v>0</v>
      </c>
    </row>
    <row r="4684" spans="10:23" x14ac:dyDescent="0.35">
      <c r="J4684" t="str">
        <f t="shared" ref="J4684:J4747" si="291">K4684&amp;N4684</f>
        <v/>
      </c>
      <c r="N4684" s="10"/>
      <c r="U4684" s="69">
        <f t="shared" si="289"/>
        <v>0</v>
      </c>
      <c r="V4684" s="75">
        <f t="shared" si="290"/>
        <v>0</v>
      </c>
      <c r="W4684">
        <f>IFERROR(VLOOKUP($J4685,OSA!$BD:$BD,1,0),0)</f>
        <v>0</v>
      </c>
    </row>
    <row r="4685" spans="10:23" x14ac:dyDescent="0.35">
      <c r="J4685" t="str">
        <f t="shared" si="291"/>
        <v/>
      </c>
      <c r="N4685" s="10"/>
      <c r="U4685" s="69">
        <f t="shared" si="289"/>
        <v>0</v>
      </c>
      <c r="V4685" s="75">
        <f t="shared" si="290"/>
        <v>0</v>
      </c>
      <c r="W4685">
        <f>IFERROR(VLOOKUP($J4686,OSA!$BD:$BD,1,0),0)</f>
        <v>0</v>
      </c>
    </row>
    <row r="4686" spans="10:23" x14ac:dyDescent="0.35">
      <c r="J4686" t="str">
        <f t="shared" si="291"/>
        <v/>
      </c>
      <c r="N4686" s="10"/>
      <c r="U4686" s="69">
        <f t="shared" si="289"/>
        <v>0</v>
      </c>
      <c r="V4686" s="75">
        <f t="shared" si="290"/>
        <v>0</v>
      </c>
      <c r="W4686">
        <f>IFERROR(VLOOKUP($J4687,OSA!$BD:$BD,1,0),0)</f>
        <v>0</v>
      </c>
    </row>
    <row r="4687" spans="10:23" x14ac:dyDescent="0.35">
      <c r="J4687" t="str">
        <f t="shared" si="291"/>
        <v/>
      </c>
      <c r="N4687" s="10"/>
      <c r="U4687" s="69">
        <f t="shared" si="289"/>
        <v>0</v>
      </c>
      <c r="V4687" s="75">
        <f t="shared" si="290"/>
        <v>0</v>
      </c>
      <c r="W4687">
        <f>IFERROR(VLOOKUP($J4688,OSA!$BD:$BD,1,0),0)</f>
        <v>0</v>
      </c>
    </row>
    <row r="4688" spans="10:23" x14ac:dyDescent="0.35">
      <c r="J4688" t="str">
        <f t="shared" si="291"/>
        <v/>
      </c>
      <c r="N4688" s="10"/>
      <c r="U4688" s="69">
        <f t="shared" si="289"/>
        <v>0</v>
      </c>
      <c r="V4688" s="75">
        <f t="shared" si="290"/>
        <v>0</v>
      </c>
      <c r="W4688">
        <f>IFERROR(VLOOKUP($J4689,OSA!$BD:$BD,1,0),0)</f>
        <v>0</v>
      </c>
    </row>
    <row r="4689" spans="10:23" x14ac:dyDescent="0.35">
      <c r="J4689" t="str">
        <f t="shared" si="291"/>
        <v/>
      </c>
      <c r="N4689" s="10"/>
      <c r="U4689" s="69">
        <f t="shared" si="289"/>
        <v>0</v>
      </c>
      <c r="V4689" s="75">
        <f t="shared" si="290"/>
        <v>0</v>
      </c>
      <c r="W4689">
        <f>IFERROR(VLOOKUP($J4690,OSA!$BD:$BD,1,0),0)</f>
        <v>0</v>
      </c>
    </row>
    <row r="4690" spans="10:23" x14ac:dyDescent="0.35">
      <c r="J4690" t="str">
        <f t="shared" si="291"/>
        <v/>
      </c>
      <c r="N4690" s="10"/>
      <c r="U4690" s="69">
        <f t="shared" si="289"/>
        <v>0</v>
      </c>
      <c r="V4690" s="75">
        <f t="shared" si="290"/>
        <v>0</v>
      </c>
      <c r="W4690">
        <f>IFERROR(VLOOKUP($J4691,OSA!$BD:$BD,1,0),0)</f>
        <v>0</v>
      </c>
    </row>
    <row r="4691" spans="10:23" x14ac:dyDescent="0.35">
      <c r="J4691" t="str">
        <f t="shared" si="291"/>
        <v/>
      </c>
      <c r="N4691" s="10"/>
      <c r="U4691" s="69">
        <f t="shared" si="289"/>
        <v>0</v>
      </c>
      <c r="V4691" s="75">
        <f t="shared" si="290"/>
        <v>0</v>
      </c>
      <c r="W4691">
        <f>IFERROR(VLOOKUP($J4692,OSA!$BD:$BD,1,0),0)</f>
        <v>0</v>
      </c>
    </row>
    <row r="4692" spans="10:23" x14ac:dyDescent="0.35">
      <c r="J4692" t="str">
        <f t="shared" si="291"/>
        <v/>
      </c>
      <c r="N4692" s="10"/>
      <c r="U4692" s="69">
        <f t="shared" si="289"/>
        <v>0</v>
      </c>
      <c r="V4692" s="75">
        <f t="shared" si="290"/>
        <v>0</v>
      </c>
      <c r="W4692">
        <f>IFERROR(VLOOKUP($J4693,OSA!$BD:$BD,1,0),0)</f>
        <v>0</v>
      </c>
    </row>
    <row r="4693" spans="10:23" x14ac:dyDescent="0.35">
      <c r="J4693" t="str">
        <f t="shared" si="291"/>
        <v/>
      </c>
      <c r="N4693" s="10"/>
      <c r="U4693" s="69">
        <f t="shared" si="289"/>
        <v>0</v>
      </c>
      <c r="V4693" s="75">
        <f t="shared" si="290"/>
        <v>0</v>
      </c>
      <c r="W4693">
        <f>IFERROR(VLOOKUP($J4694,OSA!$BD:$BD,1,0),0)</f>
        <v>0</v>
      </c>
    </row>
    <row r="4694" spans="10:23" x14ac:dyDescent="0.35">
      <c r="J4694" t="str">
        <f t="shared" si="291"/>
        <v/>
      </c>
      <c r="N4694" s="10"/>
      <c r="U4694" s="69">
        <f t="shared" si="289"/>
        <v>0</v>
      </c>
      <c r="V4694" s="75">
        <f t="shared" si="290"/>
        <v>0</v>
      </c>
      <c r="W4694">
        <f>IFERROR(VLOOKUP($J4695,OSA!$BD:$BD,1,0),0)</f>
        <v>0</v>
      </c>
    </row>
    <row r="4695" spans="10:23" x14ac:dyDescent="0.35">
      <c r="J4695" t="str">
        <f t="shared" si="291"/>
        <v/>
      </c>
      <c r="N4695" s="10"/>
      <c r="U4695" s="69">
        <f t="shared" si="289"/>
        <v>0</v>
      </c>
      <c r="V4695" s="75">
        <f t="shared" si="290"/>
        <v>0</v>
      </c>
      <c r="W4695">
        <f>IFERROR(VLOOKUP($J4696,OSA!$BD:$BD,1,0),0)</f>
        <v>0</v>
      </c>
    </row>
    <row r="4696" spans="10:23" x14ac:dyDescent="0.35">
      <c r="J4696" t="str">
        <f t="shared" si="291"/>
        <v/>
      </c>
      <c r="N4696" s="10"/>
      <c r="U4696" s="69">
        <f t="shared" si="289"/>
        <v>0</v>
      </c>
      <c r="V4696" s="75">
        <f t="shared" si="290"/>
        <v>0</v>
      </c>
      <c r="W4696">
        <f>IFERROR(VLOOKUP($J4697,OSA!$BD:$BD,1,0),0)</f>
        <v>0</v>
      </c>
    </row>
    <row r="4697" spans="10:23" x14ac:dyDescent="0.35">
      <c r="J4697" t="str">
        <f t="shared" si="291"/>
        <v/>
      </c>
      <c r="N4697" s="10"/>
      <c r="U4697" s="69">
        <f t="shared" si="289"/>
        <v>0</v>
      </c>
      <c r="V4697" s="75">
        <f t="shared" si="290"/>
        <v>0</v>
      </c>
      <c r="W4697">
        <f>IFERROR(VLOOKUP($J4698,OSA!$BD:$BD,1,0),0)</f>
        <v>0</v>
      </c>
    </row>
    <row r="4698" spans="10:23" x14ac:dyDescent="0.35">
      <c r="J4698" t="str">
        <f t="shared" si="291"/>
        <v/>
      </c>
      <c r="N4698" s="10"/>
      <c r="U4698" s="69">
        <f t="shared" si="289"/>
        <v>0</v>
      </c>
      <c r="V4698" s="75">
        <f t="shared" si="290"/>
        <v>0</v>
      </c>
      <c r="W4698">
        <f>IFERROR(VLOOKUP($J4699,OSA!$BD:$BD,1,0),0)</f>
        <v>0</v>
      </c>
    </row>
    <row r="4699" spans="10:23" x14ac:dyDescent="0.35">
      <c r="J4699" t="str">
        <f t="shared" si="291"/>
        <v/>
      </c>
      <c r="N4699" s="10"/>
      <c r="U4699" s="69">
        <f t="shared" si="289"/>
        <v>0</v>
      </c>
      <c r="V4699" s="75">
        <f t="shared" si="290"/>
        <v>0</v>
      </c>
      <c r="W4699">
        <f>IFERROR(VLOOKUP($J4700,OSA!$BD:$BD,1,0),0)</f>
        <v>0</v>
      </c>
    </row>
    <row r="4700" spans="10:23" x14ac:dyDescent="0.35">
      <c r="J4700" t="str">
        <f t="shared" si="291"/>
        <v/>
      </c>
      <c r="N4700" s="10"/>
      <c r="U4700" s="69">
        <f t="shared" si="289"/>
        <v>0</v>
      </c>
      <c r="V4700" s="75">
        <f t="shared" si="290"/>
        <v>0</v>
      </c>
      <c r="W4700">
        <f>IFERROR(VLOOKUP($J4701,OSA!$BD:$BD,1,0),0)</f>
        <v>0</v>
      </c>
    </row>
    <row r="4701" spans="10:23" x14ac:dyDescent="0.35">
      <c r="J4701" t="str">
        <f t="shared" si="291"/>
        <v/>
      </c>
      <c r="N4701" s="10"/>
      <c r="U4701" s="69">
        <f t="shared" si="289"/>
        <v>0</v>
      </c>
      <c r="V4701" s="75">
        <f t="shared" si="290"/>
        <v>0</v>
      </c>
      <c r="W4701">
        <f>IFERROR(VLOOKUP($J4702,OSA!$BD:$BD,1,0),0)</f>
        <v>0</v>
      </c>
    </row>
    <row r="4702" spans="10:23" x14ac:dyDescent="0.35">
      <c r="J4702" t="str">
        <f t="shared" si="291"/>
        <v/>
      </c>
      <c r="N4702" s="10"/>
      <c r="U4702" s="69">
        <f t="shared" si="289"/>
        <v>0</v>
      </c>
      <c r="V4702" s="75">
        <f t="shared" si="290"/>
        <v>0</v>
      </c>
      <c r="W4702">
        <f>IFERROR(VLOOKUP($J4703,OSA!$BD:$BD,1,0),0)</f>
        <v>0</v>
      </c>
    </row>
    <row r="4703" spans="10:23" x14ac:dyDescent="0.35">
      <c r="J4703" t="str">
        <f t="shared" si="291"/>
        <v/>
      </c>
      <c r="N4703" s="10"/>
      <c r="U4703" s="69">
        <f t="shared" si="289"/>
        <v>0</v>
      </c>
      <c r="V4703" s="75">
        <f t="shared" si="290"/>
        <v>0</v>
      </c>
      <c r="W4703">
        <f>IFERROR(VLOOKUP($J4704,OSA!$BD:$BD,1,0),0)</f>
        <v>0</v>
      </c>
    </row>
    <row r="4704" spans="10:23" x14ac:dyDescent="0.35">
      <c r="J4704" t="str">
        <f t="shared" si="291"/>
        <v/>
      </c>
      <c r="N4704" s="10"/>
      <c r="U4704" s="69">
        <f t="shared" ref="U4704:U4767" si="292">SUM(O4704:Q4704)/3</f>
        <v>0</v>
      </c>
      <c r="V4704" s="75">
        <f t="shared" ref="V4704:V4767" si="293">SUM(R4704:T4704)/3</f>
        <v>0</v>
      </c>
      <c r="W4704">
        <f>IFERROR(VLOOKUP($J4705,OSA!$BD:$BD,1,0),0)</f>
        <v>0</v>
      </c>
    </row>
    <row r="4705" spans="10:23" x14ac:dyDescent="0.35">
      <c r="J4705" t="str">
        <f t="shared" si="291"/>
        <v/>
      </c>
      <c r="N4705" s="10"/>
      <c r="U4705" s="69">
        <f t="shared" si="292"/>
        <v>0</v>
      </c>
      <c r="V4705" s="75">
        <f t="shared" si="293"/>
        <v>0</v>
      </c>
      <c r="W4705">
        <f>IFERROR(VLOOKUP($J4706,OSA!$BD:$BD,1,0),0)</f>
        <v>0</v>
      </c>
    </row>
    <row r="4706" spans="10:23" x14ac:dyDescent="0.35">
      <c r="J4706" t="str">
        <f t="shared" si="291"/>
        <v/>
      </c>
      <c r="N4706" s="10"/>
      <c r="U4706" s="69">
        <f t="shared" si="292"/>
        <v>0</v>
      </c>
      <c r="V4706" s="75">
        <f t="shared" si="293"/>
        <v>0</v>
      </c>
      <c r="W4706">
        <f>IFERROR(VLOOKUP($J4707,OSA!$BD:$BD,1,0),0)</f>
        <v>0</v>
      </c>
    </row>
    <row r="4707" spans="10:23" x14ac:dyDescent="0.35">
      <c r="J4707" t="str">
        <f t="shared" si="291"/>
        <v/>
      </c>
      <c r="N4707" s="10"/>
      <c r="U4707" s="69">
        <f t="shared" si="292"/>
        <v>0</v>
      </c>
      <c r="V4707" s="75">
        <f t="shared" si="293"/>
        <v>0</v>
      </c>
      <c r="W4707">
        <f>IFERROR(VLOOKUP($J4708,OSA!$BD:$BD,1,0),0)</f>
        <v>0</v>
      </c>
    </row>
    <row r="4708" spans="10:23" x14ac:dyDescent="0.35">
      <c r="J4708" t="str">
        <f t="shared" si="291"/>
        <v/>
      </c>
      <c r="N4708" s="10"/>
      <c r="U4708" s="69">
        <f t="shared" si="292"/>
        <v>0</v>
      </c>
      <c r="V4708" s="75">
        <f t="shared" si="293"/>
        <v>0</v>
      </c>
      <c r="W4708">
        <f>IFERROR(VLOOKUP($J4709,OSA!$BD:$BD,1,0),0)</f>
        <v>0</v>
      </c>
    </row>
    <row r="4709" spans="10:23" x14ac:dyDescent="0.35">
      <c r="J4709" t="str">
        <f t="shared" si="291"/>
        <v/>
      </c>
      <c r="N4709" s="10"/>
      <c r="U4709" s="69">
        <f t="shared" si="292"/>
        <v>0</v>
      </c>
      <c r="V4709" s="75">
        <f t="shared" si="293"/>
        <v>0</v>
      </c>
      <c r="W4709">
        <f>IFERROR(VLOOKUP($J4710,OSA!$BD:$BD,1,0),0)</f>
        <v>0</v>
      </c>
    </row>
    <row r="4710" spans="10:23" x14ac:dyDescent="0.35">
      <c r="J4710" t="str">
        <f t="shared" si="291"/>
        <v/>
      </c>
      <c r="N4710" s="10"/>
      <c r="U4710" s="69">
        <f t="shared" si="292"/>
        <v>0</v>
      </c>
      <c r="V4710" s="75">
        <f t="shared" si="293"/>
        <v>0</v>
      </c>
      <c r="W4710">
        <f>IFERROR(VLOOKUP($J4711,OSA!$BD:$BD,1,0),0)</f>
        <v>0</v>
      </c>
    </row>
    <row r="4711" spans="10:23" x14ac:dyDescent="0.35">
      <c r="J4711" t="str">
        <f t="shared" si="291"/>
        <v/>
      </c>
      <c r="N4711" s="10"/>
      <c r="U4711" s="69">
        <f t="shared" si="292"/>
        <v>0</v>
      </c>
      <c r="V4711" s="75">
        <f t="shared" si="293"/>
        <v>0</v>
      </c>
      <c r="W4711">
        <f>IFERROR(VLOOKUP($J4712,OSA!$BD:$BD,1,0),0)</f>
        <v>0</v>
      </c>
    </row>
    <row r="4712" spans="10:23" x14ac:dyDescent="0.35">
      <c r="J4712" t="str">
        <f t="shared" si="291"/>
        <v/>
      </c>
      <c r="N4712" s="10"/>
      <c r="U4712" s="69">
        <f t="shared" si="292"/>
        <v>0</v>
      </c>
      <c r="V4712" s="75">
        <f t="shared" si="293"/>
        <v>0</v>
      </c>
      <c r="W4712">
        <f>IFERROR(VLOOKUP($J4713,OSA!$BD:$BD,1,0),0)</f>
        <v>0</v>
      </c>
    </row>
    <row r="4713" spans="10:23" x14ac:dyDescent="0.35">
      <c r="J4713" t="str">
        <f t="shared" si="291"/>
        <v/>
      </c>
      <c r="N4713" s="10"/>
      <c r="U4713" s="69">
        <f t="shared" si="292"/>
        <v>0</v>
      </c>
      <c r="V4713" s="75">
        <f t="shared" si="293"/>
        <v>0</v>
      </c>
      <c r="W4713">
        <f>IFERROR(VLOOKUP($J4714,OSA!$BD:$BD,1,0),0)</f>
        <v>0</v>
      </c>
    </row>
    <row r="4714" spans="10:23" x14ac:dyDescent="0.35">
      <c r="J4714" t="str">
        <f t="shared" si="291"/>
        <v/>
      </c>
      <c r="N4714" s="10"/>
      <c r="U4714" s="69">
        <f t="shared" si="292"/>
        <v>0</v>
      </c>
      <c r="V4714" s="75">
        <f t="shared" si="293"/>
        <v>0</v>
      </c>
      <c r="W4714">
        <f>IFERROR(VLOOKUP($J4715,OSA!$BD:$BD,1,0),0)</f>
        <v>0</v>
      </c>
    </row>
    <row r="4715" spans="10:23" x14ac:dyDescent="0.35">
      <c r="J4715" t="str">
        <f t="shared" si="291"/>
        <v/>
      </c>
      <c r="N4715" s="10"/>
      <c r="U4715" s="69">
        <f t="shared" si="292"/>
        <v>0</v>
      </c>
      <c r="V4715" s="75">
        <f t="shared" si="293"/>
        <v>0</v>
      </c>
      <c r="W4715">
        <f>IFERROR(VLOOKUP($J4716,OSA!$BD:$BD,1,0),0)</f>
        <v>0</v>
      </c>
    </row>
    <row r="4716" spans="10:23" x14ac:dyDescent="0.35">
      <c r="J4716" t="str">
        <f t="shared" si="291"/>
        <v/>
      </c>
      <c r="N4716" s="10"/>
      <c r="U4716" s="69">
        <f t="shared" si="292"/>
        <v>0</v>
      </c>
      <c r="V4716" s="75">
        <f t="shared" si="293"/>
        <v>0</v>
      </c>
      <c r="W4716">
        <f>IFERROR(VLOOKUP($J4717,OSA!$BD:$BD,1,0),0)</f>
        <v>0</v>
      </c>
    </row>
    <row r="4717" spans="10:23" x14ac:dyDescent="0.35">
      <c r="J4717" t="str">
        <f t="shared" si="291"/>
        <v/>
      </c>
      <c r="N4717" s="10"/>
      <c r="U4717" s="69">
        <f t="shared" si="292"/>
        <v>0</v>
      </c>
      <c r="V4717" s="75">
        <f t="shared" si="293"/>
        <v>0</v>
      </c>
      <c r="W4717">
        <f>IFERROR(VLOOKUP($J4718,OSA!$BD:$BD,1,0),0)</f>
        <v>0</v>
      </c>
    </row>
    <row r="4718" spans="10:23" x14ac:dyDescent="0.35">
      <c r="J4718" t="str">
        <f t="shared" si="291"/>
        <v/>
      </c>
      <c r="N4718" s="10"/>
      <c r="U4718" s="69">
        <f t="shared" si="292"/>
        <v>0</v>
      </c>
      <c r="V4718" s="75">
        <f t="shared" si="293"/>
        <v>0</v>
      </c>
      <c r="W4718">
        <f>IFERROR(VLOOKUP($J4719,OSA!$BD:$BD,1,0),0)</f>
        <v>0</v>
      </c>
    </row>
    <row r="4719" spans="10:23" x14ac:dyDescent="0.35">
      <c r="J4719" t="str">
        <f t="shared" si="291"/>
        <v/>
      </c>
      <c r="N4719" s="10"/>
      <c r="U4719" s="69">
        <f t="shared" si="292"/>
        <v>0</v>
      </c>
      <c r="V4719" s="75">
        <f t="shared" si="293"/>
        <v>0</v>
      </c>
      <c r="W4719">
        <f>IFERROR(VLOOKUP($J4720,OSA!$BD:$BD,1,0),0)</f>
        <v>0</v>
      </c>
    </row>
    <row r="4720" spans="10:23" x14ac:dyDescent="0.35">
      <c r="J4720" t="str">
        <f t="shared" si="291"/>
        <v/>
      </c>
      <c r="N4720" s="10"/>
      <c r="U4720" s="69">
        <f t="shared" si="292"/>
        <v>0</v>
      </c>
      <c r="V4720" s="75">
        <f t="shared" si="293"/>
        <v>0</v>
      </c>
      <c r="W4720">
        <f>IFERROR(VLOOKUP($J4721,OSA!$BD:$BD,1,0),0)</f>
        <v>0</v>
      </c>
    </row>
    <row r="4721" spans="10:23" x14ac:dyDescent="0.35">
      <c r="J4721" t="str">
        <f t="shared" si="291"/>
        <v/>
      </c>
      <c r="N4721" s="10"/>
      <c r="U4721" s="69">
        <f t="shared" si="292"/>
        <v>0</v>
      </c>
      <c r="V4721" s="75">
        <f t="shared" si="293"/>
        <v>0</v>
      </c>
      <c r="W4721">
        <f>IFERROR(VLOOKUP($J4722,OSA!$BD:$BD,1,0),0)</f>
        <v>0</v>
      </c>
    </row>
    <row r="4722" spans="10:23" x14ac:dyDescent="0.35">
      <c r="J4722" t="str">
        <f t="shared" si="291"/>
        <v/>
      </c>
      <c r="N4722" s="10"/>
      <c r="U4722" s="69">
        <f t="shared" si="292"/>
        <v>0</v>
      </c>
      <c r="V4722" s="75">
        <f t="shared" si="293"/>
        <v>0</v>
      </c>
      <c r="W4722">
        <f>IFERROR(VLOOKUP($J4723,OSA!$BD:$BD,1,0),0)</f>
        <v>0</v>
      </c>
    </row>
    <row r="4723" spans="10:23" x14ac:dyDescent="0.35">
      <c r="J4723" t="str">
        <f t="shared" si="291"/>
        <v/>
      </c>
      <c r="N4723" s="10"/>
      <c r="U4723" s="69">
        <f t="shared" si="292"/>
        <v>0</v>
      </c>
      <c r="V4723" s="75">
        <f t="shared" si="293"/>
        <v>0</v>
      </c>
      <c r="W4723">
        <f>IFERROR(VLOOKUP($J4724,OSA!$BD:$BD,1,0),0)</f>
        <v>0</v>
      </c>
    </row>
    <row r="4724" spans="10:23" x14ac:dyDescent="0.35">
      <c r="J4724" t="str">
        <f t="shared" si="291"/>
        <v/>
      </c>
      <c r="N4724" s="10"/>
      <c r="U4724" s="69">
        <f t="shared" si="292"/>
        <v>0</v>
      </c>
      <c r="V4724" s="75">
        <f t="shared" si="293"/>
        <v>0</v>
      </c>
      <c r="W4724">
        <f>IFERROR(VLOOKUP($J4725,OSA!$BD:$BD,1,0),0)</f>
        <v>0</v>
      </c>
    </row>
    <row r="4725" spans="10:23" x14ac:dyDescent="0.35">
      <c r="J4725" t="str">
        <f t="shared" si="291"/>
        <v/>
      </c>
      <c r="N4725" s="10"/>
      <c r="U4725" s="69">
        <f t="shared" si="292"/>
        <v>0</v>
      </c>
      <c r="V4725" s="75">
        <f t="shared" si="293"/>
        <v>0</v>
      </c>
      <c r="W4725">
        <f>IFERROR(VLOOKUP($J4726,OSA!$BD:$BD,1,0),0)</f>
        <v>0</v>
      </c>
    </row>
    <row r="4726" spans="10:23" x14ac:dyDescent="0.35">
      <c r="J4726" t="str">
        <f t="shared" si="291"/>
        <v/>
      </c>
      <c r="N4726" s="10"/>
      <c r="U4726" s="69">
        <f t="shared" si="292"/>
        <v>0</v>
      </c>
      <c r="V4726" s="75">
        <f t="shared" si="293"/>
        <v>0</v>
      </c>
      <c r="W4726">
        <f>IFERROR(VLOOKUP($J4727,OSA!$BD:$BD,1,0),0)</f>
        <v>0</v>
      </c>
    </row>
    <row r="4727" spans="10:23" x14ac:dyDescent="0.35">
      <c r="J4727" t="str">
        <f t="shared" si="291"/>
        <v/>
      </c>
      <c r="N4727" s="10"/>
      <c r="U4727" s="69">
        <f t="shared" si="292"/>
        <v>0</v>
      </c>
      <c r="V4727" s="75">
        <f t="shared" si="293"/>
        <v>0</v>
      </c>
      <c r="W4727">
        <f>IFERROR(VLOOKUP($J4728,OSA!$BD:$BD,1,0),0)</f>
        <v>0</v>
      </c>
    </row>
    <row r="4728" spans="10:23" x14ac:dyDescent="0.35">
      <c r="J4728" t="str">
        <f t="shared" si="291"/>
        <v/>
      </c>
      <c r="N4728" s="10"/>
      <c r="U4728" s="69">
        <f t="shared" si="292"/>
        <v>0</v>
      </c>
      <c r="V4728" s="75">
        <f t="shared" si="293"/>
        <v>0</v>
      </c>
      <c r="W4728">
        <f>IFERROR(VLOOKUP($J4729,OSA!$BD:$BD,1,0),0)</f>
        <v>0</v>
      </c>
    </row>
    <row r="4729" spans="10:23" x14ac:dyDescent="0.35">
      <c r="J4729" t="str">
        <f t="shared" si="291"/>
        <v/>
      </c>
      <c r="N4729" s="10"/>
      <c r="U4729" s="69">
        <f t="shared" si="292"/>
        <v>0</v>
      </c>
      <c r="V4729" s="75">
        <f t="shared" si="293"/>
        <v>0</v>
      </c>
      <c r="W4729">
        <f>IFERROR(VLOOKUP($J4730,OSA!$BD:$BD,1,0),0)</f>
        <v>0</v>
      </c>
    </row>
    <row r="4730" spans="10:23" x14ac:dyDescent="0.35">
      <c r="J4730" t="str">
        <f t="shared" si="291"/>
        <v/>
      </c>
      <c r="N4730" s="10"/>
      <c r="U4730" s="69">
        <f t="shared" si="292"/>
        <v>0</v>
      </c>
      <c r="V4730" s="75">
        <f t="shared" si="293"/>
        <v>0</v>
      </c>
      <c r="W4730">
        <f>IFERROR(VLOOKUP($J4731,OSA!$BD:$BD,1,0),0)</f>
        <v>0</v>
      </c>
    </row>
    <row r="4731" spans="10:23" x14ac:dyDescent="0.35">
      <c r="J4731" t="str">
        <f t="shared" si="291"/>
        <v/>
      </c>
      <c r="N4731" s="10"/>
      <c r="U4731" s="69">
        <f t="shared" si="292"/>
        <v>0</v>
      </c>
      <c r="V4731" s="75">
        <f t="shared" si="293"/>
        <v>0</v>
      </c>
      <c r="W4731">
        <f>IFERROR(VLOOKUP($J4732,OSA!$BD:$BD,1,0),0)</f>
        <v>0</v>
      </c>
    </row>
    <row r="4732" spans="10:23" x14ac:dyDescent="0.35">
      <c r="J4732" t="str">
        <f t="shared" si="291"/>
        <v/>
      </c>
      <c r="N4732" s="10"/>
      <c r="U4732" s="69">
        <f t="shared" si="292"/>
        <v>0</v>
      </c>
      <c r="V4732" s="75">
        <f t="shared" si="293"/>
        <v>0</v>
      </c>
      <c r="W4732">
        <f>IFERROR(VLOOKUP($J4733,OSA!$BD:$BD,1,0),0)</f>
        <v>0</v>
      </c>
    </row>
    <row r="4733" spans="10:23" x14ac:dyDescent="0.35">
      <c r="J4733" t="str">
        <f t="shared" si="291"/>
        <v/>
      </c>
      <c r="N4733" s="10"/>
      <c r="U4733" s="69">
        <f t="shared" si="292"/>
        <v>0</v>
      </c>
      <c r="V4733" s="75">
        <f t="shared" si="293"/>
        <v>0</v>
      </c>
      <c r="W4733">
        <f>IFERROR(VLOOKUP($J4734,OSA!$BD:$BD,1,0),0)</f>
        <v>0</v>
      </c>
    </row>
    <row r="4734" spans="10:23" x14ac:dyDescent="0.35">
      <c r="J4734" t="str">
        <f t="shared" si="291"/>
        <v/>
      </c>
      <c r="N4734" s="10"/>
      <c r="U4734" s="69">
        <f t="shared" si="292"/>
        <v>0</v>
      </c>
      <c r="V4734" s="75">
        <f t="shared" si="293"/>
        <v>0</v>
      </c>
      <c r="W4734">
        <f>IFERROR(VLOOKUP($J4735,OSA!$BD:$BD,1,0),0)</f>
        <v>0</v>
      </c>
    </row>
    <row r="4735" spans="10:23" x14ac:dyDescent="0.35">
      <c r="J4735" t="str">
        <f t="shared" si="291"/>
        <v/>
      </c>
      <c r="N4735" s="10"/>
      <c r="U4735" s="69">
        <f t="shared" si="292"/>
        <v>0</v>
      </c>
      <c r="V4735" s="75">
        <f t="shared" si="293"/>
        <v>0</v>
      </c>
      <c r="W4735">
        <f>IFERROR(VLOOKUP($J4736,OSA!$BD:$BD,1,0),0)</f>
        <v>0</v>
      </c>
    </row>
    <row r="4736" spans="10:23" x14ac:dyDescent="0.35">
      <c r="J4736" t="str">
        <f t="shared" si="291"/>
        <v/>
      </c>
      <c r="N4736" s="10"/>
      <c r="U4736" s="69">
        <f t="shared" si="292"/>
        <v>0</v>
      </c>
      <c r="V4736" s="75">
        <f t="shared" si="293"/>
        <v>0</v>
      </c>
      <c r="W4736">
        <f>IFERROR(VLOOKUP($J4737,OSA!$BD:$BD,1,0),0)</f>
        <v>0</v>
      </c>
    </row>
    <row r="4737" spans="10:23" x14ac:dyDescent="0.35">
      <c r="J4737" t="str">
        <f t="shared" si="291"/>
        <v/>
      </c>
      <c r="N4737" s="10"/>
      <c r="U4737" s="69">
        <f t="shared" si="292"/>
        <v>0</v>
      </c>
      <c r="V4737" s="75">
        <f t="shared" si="293"/>
        <v>0</v>
      </c>
      <c r="W4737">
        <f>IFERROR(VLOOKUP($J4738,OSA!$BD:$BD,1,0),0)</f>
        <v>0</v>
      </c>
    </row>
    <row r="4738" spans="10:23" x14ac:dyDescent="0.35">
      <c r="J4738" t="str">
        <f t="shared" si="291"/>
        <v/>
      </c>
      <c r="N4738" s="10"/>
      <c r="U4738" s="69">
        <f t="shared" si="292"/>
        <v>0</v>
      </c>
      <c r="V4738" s="75">
        <f t="shared" si="293"/>
        <v>0</v>
      </c>
      <c r="W4738">
        <f>IFERROR(VLOOKUP($J4739,OSA!$BD:$BD,1,0),0)</f>
        <v>0</v>
      </c>
    </row>
    <row r="4739" spans="10:23" x14ac:dyDescent="0.35">
      <c r="J4739" t="str">
        <f t="shared" si="291"/>
        <v/>
      </c>
      <c r="N4739" s="10"/>
      <c r="U4739" s="69">
        <f t="shared" si="292"/>
        <v>0</v>
      </c>
      <c r="V4739" s="75">
        <f t="shared" si="293"/>
        <v>0</v>
      </c>
      <c r="W4739">
        <f>IFERROR(VLOOKUP($J4740,OSA!$BD:$BD,1,0),0)</f>
        <v>0</v>
      </c>
    </row>
    <row r="4740" spans="10:23" x14ac:dyDescent="0.35">
      <c r="J4740" t="str">
        <f t="shared" si="291"/>
        <v/>
      </c>
      <c r="N4740" s="10"/>
      <c r="U4740" s="69">
        <f t="shared" si="292"/>
        <v>0</v>
      </c>
      <c r="V4740" s="75">
        <f t="shared" si="293"/>
        <v>0</v>
      </c>
      <c r="W4740">
        <f>IFERROR(VLOOKUP($J4741,OSA!$BD:$BD,1,0),0)</f>
        <v>0</v>
      </c>
    </row>
    <row r="4741" spans="10:23" x14ac:dyDescent="0.35">
      <c r="J4741" t="str">
        <f t="shared" si="291"/>
        <v/>
      </c>
      <c r="N4741" s="10"/>
      <c r="U4741" s="69">
        <f t="shared" si="292"/>
        <v>0</v>
      </c>
      <c r="V4741" s="75">
        <f t="shared" si="293"/>
        <v>0</v>
      </c>
      <c r="W4741">
        <f>IFERROR(VLOOKUP($J4742,OSA!$BD:$BD,1,0),0)</f>
        <v>0</v>
      </c>
    </row>
    <row r="4742" spans="10:23" x14ac:dyDescent="0.35">
      <c r="J4742" t="str">
        <f t="shared" si="291"/>
        <v/>
      </c>
      <c r="N4742" s="10"/>
      <c r="U4742" s="69">
        <f t="shared" si="292"/>
        <v>0</v>
      </c>
      <c r="V4742" s="75">
        <f t="shared" si="293"/>
        <v>0</v>
      </c>
      <c r="W4742">
        <f>IFERROR(VLOOKUP($J4743,OSA!$BD:$BD,1,0),0)</f>
        <v>0</v>
      </c>
    </row>
    <row r="4743" spans="10:23" x14ac:dyDescent="0.35">
      <c r="J4743" t="str">
        <f t="shared" si="291"/>
        <v/>
      </c>
      <c r="N4743" s="10"/>
      <c r="U4743" s="69">
        <f t="shared" si="292"/>
        <v>0</v>
      </c>
      <c r="V4743" s="75">
        <f t="shared" si="293"/>
        <v>0</v>
      </c>
      <c r="W4743">
        <f>IFERROR(VLOOKUP($J4744,OSA!$BD:$BD,1,0),0)</f>
        <v>0</v>
      </c>
    </row>
    <row r="4744" spans="10:23" x14ac:dyDescent="0.35">
      <c r="J4744" t="str">
        <f t="shared" si="291"/>
        <v/>
      </c>
      <c r="N4744" s="10"/>
      <c r="U4744" s="69">
        <f t="shared" si="292"/>
        <v>0</v>
      </c>
      <c r="V4744" s="75">
        <f t="shared" si="293"/>
        <v>0</v>
      </c>
      <c r="W4744">
        <f>IFERROR(VLOOKUP($J4745,OSA!$BD:$BD,1,0),0)</f>
        <v>0</v>
      </c>
    </row>
    <row r="4745" spans="10:23" x14ac:dyDescent="0.35">
      <c r="J4745" t="str">
        <f t="shared" si="291"/>
        <v/>
      </c>
      <c r="N4745" s="10"/>
      <c r="U4745" s="69">
        <f t="shared" si="292"/>
        <v>0</v>
      </c>
      <c r="V4745" s="75">
        <f t="shared" si="293"/>
        <v>0</v>
      </c>
      <c r="W4745">
        <f>IFERROR(VLOOKUP($J4746,OSA!$BD:$BD,1,0),0)</f>
        <v>0</v>
      </c>
    </row>
    <row r="4746" spans="10:23" x14ac:dyDescent="0.35">
      <c r="J4746" t="str">
        <f t="shared" si="291"/>
        <v/>
      </c>
      <c r="N4746" s="10"/>
      <c r="U4746" s="69">
        <f t="shared" si="292"/>
        <v>0</v>
      </c>
      <c r="V4746" s="75">
        <f t="shared" si="293"/>
        <v>0</v>
      </c>
      <c r="W4746">
        <f>IFERROR(VLOOKUP($J4747,OSA!$BD:$BD,1,0),0)</f>
        <v>0</v>
      </c>
    </row>
    <row r="4747" spans="10:23" x14ac:dyDescent="0.35">
      <c r="J4747" t="str">
        <f t="shared" si="291"/>
        <v/>
      </c>
      <c r="N4747" s="10"/>
      <c r="U4747" s="69">
        <f t="shared" si="292"/>
        <v>0</v>
      </c>
      <c r="V4747" s="75">
        <f t="shared" si="293"/>
        <v>0</v>
      </c>
      <c r="W4747">
        <f>IFERROR(VLOOKUP($J4748,OSA!$BD:$BD,1,0),0)</f>
        <v>0</v>
      </c>
    </row>
    <row r="4748" spans="10:23" x14ac:dyDescent="0.35">
      <c r="J4748" t="str">
        <f t="shared" ref="J4748:J4811" si="294">K4748&amp;N4748</f>
        <v/>
      </c>
      <c r="N4748" s="10"/>
      <c r="U4748" s="69">
        <f t="shared" si="292"/>
        <v>0</v>
      </c>
      <c r="V4748" s="75">
        <f t="shared" si="293"/>
        <v>0</v>
      </c>
      <c r="W4748">
        <f>IFERROR(VLOOKUP($J4749,OSA!$BD:$BD,1,0),0)</f>
        <v>0</v>
      </c>
    </row>
    <row r="4749" spans="10:23" x14ac:dyDescent="0.35">
      <c r="J4749" t="str">
        <f t="shared" si="294"/>
        <v/>
      </c>
      <c r="N4749" s="10"/>
      <c r="U4749" s="69">
        <f t="shared" si="292"/>
        <v>0</v>
      </c>
      <c r="V4749" s="75">
        <f t="shared" si="293"/>
        <v>0</v>
      </c>
      <c r="W4749">
        <f>IFERROR(VLOOKUP($J4750,OSA!$BD:$BD,1,0),0)</f>
        <v>0</v>
      </c>
    </row>
    <row r="4750" spans="10:23" x14ac:dyDescent="0.35">
      <c r="J4750" t="str">
        <f t="shared" si="294"/>
        <v/>
      </c>
      <c r="N4750" s="10"/>
      <c r="U4750" s="69">
        <f t="shared" si="292"/>
        <v>0</v>
      </c>
      <c r="V4750" s="75">
        <f t="shared" si="293"/>
        <v>0</v>
      </c>
      <c r="W4750">
        <f>IFERROR(VLOOKUP($J4751,OSA!$BD:$BD,1,0),0)</f>
        <v>0</v>
      </c>
    </row>
    <row r="4751" spans="10:23" x14ac:dyDescent="0.35">
      <c r="J4751" t="str">
        <f t="shared" si="294"/>
        <v/>
      </c>
      <c r="N4751" s="10"/>
      <c r="U4751" s="69">
        <f t="shared" si="292"/>
        <v>0</v>
      </c>
      <c r="V4751" s="75">
        <f t="shared" si="293"/>
        <v>0</v>
      </c>
      <c r="W4751">
        <f>IFERROR(VLOOKUP($J4752,OSA!$BD:$BD,1,0),0)</f>
        <v>0</v>
      </c>
    </row>
    <row r="4752" spans="10:23" x14ac:dyDescent="0.35">
      <c r="J4752" t="str">
        <f t="shared" si="294"/>
        <v/>
      </c>
      <c r="N4752" s="10"/>
      <c r="U4752" s="69">
        <f t="shared" si="292"/>
        <v>0</v>
      </c>
      <c r="V4752" s="75">
        <f t="shared" si="293"/>
        <v>0</v>
      </c>
      <c r="W4752">
        <f>IFERROR(VLOOKUP($J4753,OSA!$BD:$BD,1,0),0)</f>
        <v>0</v>
      </c>
    </row>
    <row r="4753" spans="10:23" x14ac:dyDescent="0.35">
      <c r="J4753" t="str">
        <f t="shared" si="294"/>
        <v/>
      </c>
      <c r="N4753" s="10"/>
      <c r="U4753" s="69">
        <f t="shared" si="292"/>
        <v>0</v>
      </c>
      <c r="V4753" s="75">
        <f t="shared" si="293"/>
        <v>0</v>
      </c>
      <c r="W4753">
        <f>IFERROR(VLOOKUP($J4754,OSA!$BD:$BD,1,0),0)</f>
        <v>0</v>
      </c>
    </row>
    <row r="4754" spans="10:23" x14ac:dyDescent="0.35">
      <c r="J4754" t="str">
        <f t="shared" si="294"/>
        <v/>
      </c>
      <c r="N4754" s="10"/>
      <c r="U4754" s="69">
        <f t="shared" si="292"/>
        <v>0</v>
      </c>
      <c r="V4754" s="75">
        <f t="shared" si="293"/>
        <v>0</v>
      </c>
      <c r="W4754">
        <f>IFERROR(VLOOKUP($J4755,OSA!$BD:$BD,1,0),0)</f>
        <v>0</v>
      </c>
    </row>
    <row r="4755" spans="10:23" x14ac:dyDescent="0.35">
      <c r="J4755" t="str">
        <f t="shared" si="294"/>
        <v/>
      </c>
      <c r="N4755" s="10"/>
      <c r="U4755" s="69">
        <f t="shared" si="292"/>
        <v>0</v>
      </c>
      <c r="V4755" s="75">
        <f t="shared" si="293"/>
        <v>0</v>
      </c>
      <c r="W4755">
        <f>IFERROR(VLOOKUP($J4756,OSA!$BD:$BD,1,0),0)</f>
        <v>0</v>
      </c>
    </row>
    <row r="4756" spans="10:23" x14ac:dyDescent="0.35">
      <c r="J4756" t="str">
        <f t="shared" si="294"/>
        <v/>
      </c>
      <c r="N4756" s="10"/>
      <c r="U4756" s="69">
        <f t="shared" si="292"/>
        <v>0</v>
      </c>
      <c r="V4756" s="75">
        <f t="shared" si="293"/>
        <v>0</v>
      </c>
      <c r="W4756">
        <f>IFERROR(VLOOKUP($J4757,OSA!$BD:$BD,1,0),0)</f>
        <v>0</v>
      </c>
    </row>
    <row r="4757" spans="10:23" x14ac:dyDescent="0.35">
      <c r="J4757" t="str">
        <f t="shared" si="294"/>
        <v/>
      </c>
      <c r="N4757" s="10"/>
      <c r="U4757" s="69">
        <f t="shared" si="292"/>
        <v>0</v>
      </c>
      <c r="V4757" s="75">
        <f t="shared" si="293"/>
        <v>0</v>
      </c>
      <c r="W4757">
        <f>IFERROR(VLOOKUP($J4758,OSA!$BD:$BD,1,0),0)</f>
        <v>0</v>
      </c>
    </row>
    <row r="4758" spans="10:23" x14ac:dyDescent="0.35">
      <c r="J4758" t="str">
        <f t="shared" si="294"/>
        <v/>
      </c>
      <c r="N4758" s="10"/>
      <c r="U4758" s="69">
        <f t="shared" si="292"/>
        <v>0</v>
      </c>
      <c r="V4758" s="75">
        <f t="shared" si="293"/>
        <v>0</v>
      </c>
      <c r="W4758">
        <f>IFERROR(VLOOKUP($J4759,OSA!$BD:$BD,1,0),0)</f>
        <v>0</v>
      </c>
    </row>
    <row r="4759" spans="10:23" x14ac:dyDescent="0.35">
      <c r="J4759" t="str">
        <f t="shared" si="294"/>
        <v/>
      </c>
      <c r="N4759" s="10"/>
      <c r="U4759" s="69">
        <f t="shared" si="292"/>
        <v>0</v>
      </c>
      <c r="V4759" s="75">
        <f t="shared" si="293"/>
        <v>0</v>
      </c>
      <c r="W4759">
        <f>IFERROR(VLOOKUP($J4760,OSA!$BD:$BD,1,0),0)</f>
        <v>0</v>
      </c>
    </row>
    <row r="4760" spans="10:23" x14ac:dyDescent="0.35">
      <c r="J4760" t="str">
        <f t="shared" si="294"/>
        <v/>
      </c>
      <c r="N4760" s="10"/>
      <c r="U4760" s="69">
        <f t="shared" si="292"/>
        <v>0</v>
      </c>
      <c r="V4760" s="75">
        <f t="shared" si="293"/>
        <v>0</v>
      </c>
      <c r="W4760">
        <f>IFERROR(VLOOKUP($J4761,OSA!$BD:$BD,1,0),0)</f>
        <v>0</v>
      </c>
    </row>
    <row r="4761" spans="10:23" x14ac:dyDescent="0.35">
      <c r="J4761" t="str">
        <f t="shared" si="294"/>
        <v/>
      </c>
      <c r="N4761" s="10"/>
      <c r="U4761" s="69">
        <f t="shared" si="292"/>
        <v>0</v>
      </c>
      <c r="V4761" s="75">
        <f t="shared" si="293"/>
        <v>0</v>
      </c>
      <c r="W4761">
        <f>IFERROR(VLOOKUP($J4762,OSA!$BD:$BD,1,0),0)</f>
        <v>0</v>
      </c>
    </row>
    <row r="4762" spans="10:23" x14ac:dyDescent="0.35">
      <c r="J4762" t="str">
        <f t="shared" si="294"/>
        <v/>
      </c>
      <c r="N4762" s="10"/>
      <c r="U4762" s="69">
        <f t="shared" si="292"/>
        <v>0</v>
      </c>
      <c r="V4762" s="75">
        <f t="shared" si="293"/>
        <v>0</v>
      </c>
      <c r="W4762">
        <f>IFERROR(VLOOKUP($J4763,OSA!$BD:$BD,1,0),0)</f>
        <v>0</v>
      </c>
    </row>
    <row r="4763" spans="10:23" x14ac:dyDescent="0.35">
      <c r="J4763" t="str">
        <f t="shared" si="294"/>
        <v/>
      </c>
      <c r="N4763" s="10"/>
      <c r="U4763" s="69">
        <f t="shared" si="292"/>
        <v>0</v>
      </c>
      <c r="V4763" s="75">
        <f t="shared" si="293"/>
        <v>0</v>
      </c>
      <c r="W4763">
        <f>IFERROR(VLOOKUP($J4764,OSA!$BD:$BD,1,0),0)</f>
        <v>0</v>
      </c>
    </row>
    <row r="4764" spans="10:23" x14ac:dyDescent="0.35">
      <c r="J4764" t="str">
        <f t="shared" si="294"/>
        <v/>
      </c>
      <c r="N4764" s="10"/>
      <c r="U4764" s="69">
        <f t="shared" si="292"/>
        <v>0</v>
      </c>
      <c r="V4764" s="75">
        <f t="shared" si="293"/>
        <v>0</v>
      </c>
      <c r="W4764">
        <f>IFERROR(VLOOKUP($J4765,OSA!$BD:$BD,1,0),0)</f>
        <v>0</v>
      </c>
    </row>
    <row r="4765" spans="10:23" x14ac:dyDescent="0.35">
      <c r="J4765" t="str">
        <f t="shared" si="294"/>
        <v/>
      </c>
      <c r="N4765" s="10"/>
      <c r="U4765" s="69">
        <f t="shared" si="292"/>
        <v>0</v>
      </c>
      <c r="V4765" s="75">
        <f t="shared" si="293"/>
        <v>0</v>
      </c>
      <c r="W4765">
        <f>IFERROR(VLOOKUP($J4766,OSA!$BD:$BD,1,0),0)</f>
        <v>0</v>
      </c>
    </row>
    <row r="4766" spans="10:23" x14ac:dyDescent="0.35">
      <c r="J4766" t="str">
        <f t="shared" si="294"/>
        <v/>
      </c>
      <c r="N4766" s="10"/>
      <c r="U4766" s="69">
        <f t="shared" si="292"/>
        <v>0</v>
      </c>
      <c r="V4766" s="75">
        <f t="shared" si="293"/>
        <v>0</v>
      </c>
      <c r="W4766">
        <f>IFERROR(VLOOKUP($J4767,OSA!$BD:$BD,1,0),0)</f>
        <v>0</v>
      </c>
    </row>
    <row r="4767" spans="10:23" x14ac:dyDescent="0.35">
      <c r="J4767" t="str">
        <f t="shared" si="294"/>
        <v/>
      </c>
      <c r="N4767" s="10"/>
      <c r="U4767" s="69">
        <f t="shared" si="292"/>
        <v>0</v>
      </c>
      <c r="V4767" s="75">
        <f t="shared" si="293"/>
        <v>0</v>
      </c>
      <c r="W4767">
        <f>IFERROR(VLOOKUP($J4768,OSA!$BD:$BD,1,0),0)</f>
        <v>0</v>
      </c>
    </row>
    <row r="4768" spans="10:23" x14ac:dyDescent="0.35">
      <c r="J4768" t="str">
        <f t="shared" si="294"/>
        <v/>
      </c>
      <c r="N4768" s="10"/>
      <c r="U4768" s="69">
        <f t="shared" ref="U4768:U4831" si="295">SUM(O4768:Q4768)/3</f>
        <v>0</v>
      </c>
      <c r="V4768" s="75">
        <f t="shared" ref="V4768:V4831" si="296">SUM(R4768:T4768)/3</f>
        <v>0</v>
      </c>
      <c r="W4768">
        <f>IFERROR(VLOOKUP($J4769,OSA!$BD:$BD,1,0),0)</f>
        <v>0</v>
      </c>
    </row>
    <row r="4769" spans="10:23" x14ac:dyDescent="0.35">
      <c r="J4769" t="str">
        <f t="shared" si="294"/>
        <v/>
      </c>
      <c r="N4769" s="10"/>
      <c r="U4769" s="69">
        <f t="shared" si="295"/>
        <v>0</v>
      </c>
      <c r="V4769" s="75">
        <f t="shared" si="296"/>
        <v>0</v>
      </c>
      <c r="W4769">
        <f>IFERROR(VLOOKUP($J4770,OSA!$BD:$BD,1,0),0)</f>
        <v>0</v>
      </c>
    </row>
    <row r="4770" spans="10:23" x14ac:dyDescent="0.35">
      <c r="J4770" t="str">
        <f t="shared" si="294"/>
        <v/>
      </c>
      <c r="N4770" s="10"/>
      <c r="U4770" s="69">
        <f t="shared" si="295"/>
        <v>0</v>
      </c>
      <c r="V4770" s="75">
        <f t="shared" si="296"/>
        <v>0</v>
      </c>
      <c r="W4770">
        <f>IFERROR(VLOOKUP($J4771,OSA!$BD:$BD,1,0),0)</f>
        <v>0</v>
      </c>
    </row>
    <row r="4771" spans="10:23" x14ac:dyDescent="0.35">
      <c r="J4771" t="str">
        <f t="shared" si="294"/>
        <v/>
      </c>
      <c r="N4771" s="10"/>
      <c r="U4771" s="69">
        <f t="shared" si="295"/>
        <v>0</v>
      </c>
      <c r="V4771" s="75">
        <f t="shared" si="296"/>
        <v>0</v>
      </c>
      <c r="W4771">
        <f>IFERROR(VLOOKUP($J4772,OSA!$BD:$BD,1,0),0)</f>
        <v>0</v>
      </c>
    </row>
    <row r="4772" spans="10:23" x14ac:dyDescent="0.35">
      <c r="J4772" t="str">
        <f t="shared" si="294"/>
        <v/>
      </c>
      <c r="N4772" s="10"/>
      <c r="U4772" s="69">
        <f t="shared" si="295"/>
        <v>0</v>
      </c>
      <c r="V4772" s="75">
        <f t="shared" si="296"/>
        <v>0</v>
      </c>
      <c r="W4772">
        <f>IFERROR(VLOOKUP($J4773,OSA!$BD:$BD,1,0),0)</f>
        <v>0</v>
      </c>
    </row>
    <row r="4773" spans="10:23" x14ac:dyDescent="0.35">
      <c r="J4773" t="str">
        <f t="shared" si="294"/>
        <v/>
      </c>
      <c r="N4773" s="10"/>
      <c r="U4773" s="69">
        <f t="shared" si="295"/>
        <v>0</v>
      </c>
      <c r="V4773" s="75">
        <f t="shared" si="296"/>
        <v>0</v>
      </c>
      <c r="W4773">
        <f>IFERROR(VLOOKUP($J4774,OSA!$BD:$BD,1,0),0)</f>
        <v>0</v>
      </c>
    </row>
    <row r="4774" spans="10:23" x14ac:dyDescent="0.35">
      <c r="J4774" t="str">
        <f t="shared" si="294"/>
        <v/>
      </c>
      <c r="N4774" s="10"/>
      <c r="U4774" s="69">
        <f t="shared" si="295"/>
        <v>0</v>
      </c>
      <c r="V4774" s="75">
        <f t="shared" si="296"/>
        <v>0</v>
      </c>
      <c r="W4774">
        <f>IFERROR(VLOOKUP($J4775,OSA!$BD:$BD,1,0),0)</f>
        <v>0</v>
      </c>
    </row>
    <row r="4775" spans="10:23" x14ac:dyDescent="0.35">
      <c r="J4775" t="str">
        <f t="shared" si="294"/>
        <v/>
      </c>
      <c r="N4775" s="10"/>
      <c r="U4775" s="69">
        <f t="shared" si="295"/>
        <v>0</v>
      </c>
      <c r="V4775" s="75">
        <f t="shared" si="296"/>
        <v>0</v>
      </c>
      <c r="W4775">
        <f>IFERROR(VLOOKUP($J4776,OSA!$BD:$BD,1,0),0)</f>
        <v>0</v>
      </c>
    </row>
    <row r="4776" spans="10:23" x14ac:dyDescent="0.35">
      <c r="J4776" t="str">
        <f t="shared" si="294"/>
        <v/>
      </c>
      <c r="N4776" s="10"/>
      <c r="U4776" s="69">
        <f t="shared" si="295"/>
        <v>0</v>
      </c>
      <c r="V4776" s="75">
        <f t="shared" si="296"/>
        <v>0</v>
      </c>
      <c r="W4776">
        <f>IFERROR(VLOOKUP($J4777,OSA!$BD:$BD,1,0),0)</f>
        <v>0</v>
      </c>
    </row>
    <row r="4777" spans="10:23" x14ac:dyDescent="0.35">
      <c r="J4777" t="str">
        <f t="shared" si="294"/>
        <v/>
      </c>
      <c r="N4777" s="10"/>
      <c r="U4777" s="69">
        <f t="shared" si="295"/>
        <v>0</v>
      </c>
      <c r="V4777" s="75">
        <f t="shared" si="296"/>
        <v>0</v>
      </c>
      <c r="W4777">
        <f>IFERROR(VLOOKUP($J4778,OSA!$BD:$BD,1,0),0)</f>
        <v>0</v>
      </c>
    </row>
    <row r="4778" spans="10:23" x14ac:dyDescent="0.35">
      <c r="J4778" t="str">
        <f t="shared" si="294"/>
        <v/>
      </c>
      <c r="N4778" s="10"/>
      <c r="U4778" s="69">
        <f t="shared" si="295"/>
        <v>0</v>
      </c>
      <c r="V4778" s="75">
        <f t="shared" si="296"/>
        <v>0</v>
      </c>
      <c r="W4778">
        <f>IFERROR(VLOOKUP($J4779,OSA!$BD:$BD,1,0),0)</f>
        <v>0</v>
      </c>
    </row>
    <row r="4779" spans="10:23" x14ac:dyDescent="0.35">
      <c r="J4779" t="str">
        <f t="shared" si="294"/>
        <v/>
      </c>
      <c r="N4779" s="10"/>
      <c r="U4779" s="69">
        <f t="shared" si="295"/>
        <v>0</v>
      </c>
      <c r="V4779" s="75">
        <f t="shared" si="296"/>
        <v>0</v>
      </c>
      <c r="W4779">
        <f>IFERROR(VLOOKUP($J4780,OSA!$BD:$BD,1,0),0)</f>
        <v>0</v>
      </c>
    </row>
    <row r="4780" spans="10:23" x14ac:dyDescent="0.35">
      <c r="J4780" t="str">
        <f t="shared" si="294"/>
        <v/>
      </c>
      <c r="N4780" s="10"/>
      <c r="U4780" s="69">
        <f t="shared" si="295"/>
        <v>0</v>
      </c>
      <c r="V4780" s="75">
        <f t="shared" si="296"/>
        <v>0</v>
      </c>
      <c r="W4780">
        <f>IFERROR(VLOOKUP($J4781,OSA!$BD:$BD,1,0),0)</f>
        <v>0</v>
      </c>
    </row>
    <row r="4781" spans="10:23" x14ac:dyDescent="0.35">
      <c r="J4781" t="str">
        <f t="shared" si="294"/>
        <v/>
      </c>
      <c r="N4781" s="10"/>
      <c r="U4781" s="69">
        <f t="shared" si="295"/>
        <v>0</v>
      </c>
      <c r="V4781" s="75">
        <f t="shared" si="296"/>
        <v>0</v>
      </c>
      <c r="W4781">
        <f>IFERROR(VLOOKUP($J4782,OSA!$BD:$BD,1,0),0)</f>
        <v>0</v>
      </c>
    </row>
    <row r="4782" spans="10:23" x14ac:dyDescent="0.35">
      <c r="J4782" t="str">
        <f t="shared" si="294"/>
        <v/>
      </c>
      <c r="N4782" s="10"/>
      <c r="U4782" s="69">
        <f t="shared" si="295"/>
        <v>0</v>
      </c>
      <c r="V4782" s="75">
        <f t="shared" si="296"/>
        <v>0</v>
      </c>
      <c r="W4782">
        <f>IFERROR(VLOOKUP($J4783,OSA!$BD:$BD,1,0),0)</f>
        <v>0</v>
      </c>
    </row>
    <row r="4783" spans="10:23" x14ac:dyDescent="0.35">
      <c r="J4783" t="str">
        <f t="shared" si="294"/>
        <v/>
      </c>
      <c r="N4783" s="10"/>
      <c r="U4783" s="69">
        <f t="shared" si="295"/>
        <v>0</v>
      </c>
      <c r="V4783" s="75">
        <f t="shared" si="296"/>
        <v>0</v>
      </c>
      <c r="W4783">
        <f>IFERROR(VLOOKUP($J4784,OSA!$BD:$BD,1,0),0)</f>
        <v>0</v>
      </c>
    </row>
    <row r="4784" spans="10:23" x14ac:dyDescent="0.35">
      <c r="J4784" t="str">
        <f t="shared" si="294"/>
        <v/>
      </c>
      <c r="N4784" s="10"/>
      <c r="U4784" s="69">
        <f t="shared" si="295"/>
        <v>0</v>
      </c>
      <c r="V4784" s="75">
        <f t="shared" si="296"/>
        <v>0</v>
      </c>
      <c r="W4784">
        <f>IFERROR(VLOOKUP($J4785,OSA!$BD:$BD,1,0),0)</f>
        <v>0</v>
      </c>
    </row>
    <row r="4785" spans="10:23" x14ac:dyDescent="0.35">
      <c r="J4785" t="str">
        <f t="shared" si="294"/>
        <v/>
      </c>
      <c r="N4785" s="10"/>
      <c r="U4785" s="69">
        <f t="shared" si="295"/>
        <v>0</v>
      </c>
      <c r="V4785" s="75">
        <f t="shared" si="296"/>
        <v>0</v>
      </c>
      <c r="W4785">
        <f>IFERROR(VLOOKUP($J4786,OSA!$BD:$BD,1,0),0)</f>
        <v>0</v>
      </c>
    </row>
    <row r="4786" spans="10:23" x14ac:dyDescent="0.35">
      <c r="J4786" t="str">
        <f t="shared" si="294"/>
        <v/>
      </c>
      <c r="N4786" s="10"/>
      <c r="U4786" s="69">
        <f t="shared" si="295"/>
        <v>0</v>
      </c>
      <c r="V4786" s="75">
        <f t="shared" si="296"/>
        <v>0</v>
      </c>
      <c r="W4786">
        <f>IFERROR(VLOOKUP($J4787,OSA!$BD:$BD,1,0),0)</f>
        <v>0</v>
      </c>
    </row>
    <row r="4787" spans="10:23" x14ac:dyDescent="0.35">
      <c r="J4787" t="str">
        <f t="shared" si="294"/>
        <v/>
      </c>
      <c r="N4787" s="10"/>
      <c r="U4787" s="69">
        <f t="shared" si="295"/>
        <v>0</v>
      </c>
      <c r="V4787" s="75">
        <f t="shared" si="296"/>
        <v>0</v>
      </c>
      <c r="W4787">
        <f>IFERROR(VLOOKUP($J4788,OSA!$BD:$BD,1,0),0)</f>
        <v>0</v>
      </c>
    </row>
    <row r="4788" spans="10:23" x14ac:dyDescent="0.35">
      <c r="J4788" t="str">
        <f t="shared" si="294"/>
        <v/>
      </c>
      <c r="N4788" s="10"/>
      <c r="U4788" s="69">
        <f t="shared" si="295"/>
        <v>0</v>
      </c>
      <c r="V4788" s="75">
        <f t="shared" si="296"/>
        <v>0</v>
      </c>
      <c r="W4788">
        <f>IFERROR(VLOOKUP($J4789,OSA!$BD:$BD,1,0),0)</f>
        <v>0</v>
      </c>
    </row>
    <row r="4789" spans="10:23" x14ac:dyDescent="0.35">
      <c r="J4789" t="str">
        <f t="shared" si="294"/>
        <v/>
      </c>
      <c r="N4789" s="10"/>
      <c r="U4789" s="69">
        <f t="shared" si="295"/>
        <v>0</v>
      </c>
      <c r="V4789" s="75">
        <f t="shared" si="296"/>
        <v>0</v>
      </c>
      <c r="W4789">
        <f>IFERROR(VLOOKUP($J4790,OSA!$BD:$BD,1,0),0)</f>
        <v>0</v>
      </c>
    </row>
    <row r="4790" spans="10:23" x14ac:dyDescent="0.35">
      <c r="J4790" t="str">
        <f t="shared" si="294"/>
        <v/>
      </c>
      <c r="N4790" s="10"/>
      <c r="U4790" s="69">
        <f t="shared" si="295"/>
        <v>0</v>
      </c>
      <c r="V4790" s="75">
        <f t="shared" si="296"/>
        <v>0</v>
      </c>
      <c r="W4790">
        <f>IFERROR(VLOOKUP($J4791,OSA!$BD:$BD,1,0),0)</f>
        <v>0</v>
      </c>
    </row>
    <row r="4791" spans="10:23" x14ac:dyDescent="0.35">
      <c r="J4791" t="str">
        <f t="shared" si="294"/>
        <v/>
      </c>
      <c r="N4791" s="10"/>
      <c r="U4791" s="69">
        <f t="shared" si="295"/>
        <v>0</v>
      </c>
      <c r="V4791" s="75">
        <f t="shared" si="296"/>
        <v>0</v>
      </c>
      <c r="W4791">
        <f>IFERROR(VLOOKUP($J4792,OSA!$BD:$BD,1,0),0)</f>
        <v>0</v>
      </c>
    </row>
    <row r="4792" spans="10:23" x14ac:dyDescent="0.35">
      <c r="J4792" t="str">
        <f t="shared" si="294"/>
        <v/>
      </c>
      <c r="N4792" s="10"/>
      <c r="U4792" s="69">
        <f t="shared" si="295"/>
        <v>0</v>
      </c>
      <c r="V4792" s="75">
        <f t="shared" si="296"/>
        <v>0</v>
      </c>
      <c r="W4792">
        <f>IFERROR(VLOOKUP($J4793,OSA!$BD:$BD,1,0),0)</f>
        <v>0</v>
      </c>
    </row>
    <row r="4793" spans="10:23" x14ac:dyDescent="0.35">
      <c r="J4793" t="str">
        <f t="shared" si="294"/>
        <v/>
      </c>
      <c r="N4793" s="10"/>
      <c r="U4793" s="69">
        <f t="shared" si="295"/>
        <v>0</v>
      </c>
      <c r="V4793" s="75">
        <f t="shared" si="296"/>
        <v>0</v>
      </c>
      <c r="W4793">
        <f>IFERROR(VLOOKUP($J4794,OSA!$BD:$BD,1,0),0)</f>
        <v>0</v>
      </c>
    </row>
    <row r="4794" spans="10:23" x14ac:dyDescent="0.35">
      <c r="J4794" t="str">
        <f t="shared" si="294"/>
        <v/>
      </c>
      <c r="N4794" s="10"/>
      <c r="U4794" s="69">
        <f t="shared" si="295"/>
        <v>0</v>
      </c>
      <c r="V4794" s="75">
        <f t="shared" si="296"/>
        <v>0</v>
      </c>
      <c r="W4794">
        <f>IFERROR(VLOOKUP($J4795,OSA!$BD:$BD,1,0),0)</f>
        <v>0</v>
      </c>
    </row>
    <row r="4795" spans="10:23" x14ac:dyDescent="0.35">
      <c r="J4795" t="str">
        <f t="shared" si="294"/>
        <v/>
      </c>
      <c r="N4795" s="10"/>
      <c r="U4795" s="69">
        <f t="shared" si="295"/>
        <v>0</v>
      </c>
      <c r="V4795" s="75">
        <f t="shared" si="296"/>
        <v>0</v>
      </c>
      <c r="W4795">
        <f>IFERROR(VLOOKUP($J4796,OSA!$BD:$BD,1,0),0)</f>
        <v>0</v>
      </c>
    </row>
    <row r="4796" spans="10:23" x14ac:dyDescent="0.35">
      <c r="J4796" t="str">
        <f t="shared" si="294"/>
        <v/>
      </c>
      <c r="N4796" s="10"/>
      <c r="U4796" s="69">
        <f t="shared" si="295"/>
        <v>0</v>
      </c>
      <c r="V4796" s="75">
        <f t="shared" si="296"/>
        <v>0</v>
      </c>
      <c r="W4796">
        <f>IFERROR(VLOOKUP($J4797,OSA!$BD:$BD,1,0),0)</f>
        <v>0</v>
      </c>
    </row>
    <row r="4797" spans="10:23" x14ac:dyDescent="0.35">
      <c r="J4797" t="str">
        <f t="shared" si="294"/>
        <v/>
      </c>
      <c r="N4797" s="10"/>
      <c r="U4797" s="69">
        <f t="shared" si="295"/>
        <v>0</v>
      </c>
      <c r="V4797" s="75">
        <f t="shared" si="296"/>
        <v>0</v>
      </c>
      <c r="W4797">
        <f>IFERROR(VLOOKUP($J4798,OSA!$BD:$BD,1,0),0)</f>
        <v>0</v>
      </c>
    </row>
    <row r="4798" spans="10:23" x14ac:dyDescent="0.35">
      <c r="J4798" t="str">
        <f t="shared" si="294"/>
        <v/>
      </c>
      <c r="N4798" s="10"/>
      <c r="U4798" s="69">
        <f t="shared" si="295"/>
        <v>0</v>
      </c>
      <c r="V4798" s="75">
        <f t="shared" si="296"/>
        <v>0</v>
      </c>
      <c r="W4798">
        <f>IFERROR(VLOOKUP($J4799,OSA!$BD:$BD,1,0),0)</f>
        <v>0</v>
      </c>
    </row>
    <row r="4799" spans="10:23" x14ac:dyDescent="0.35">
      <c r="J4799" t="str">
        <f t="shared" si="294"/>
        <v/>
      </c>
      <c r="N4799" s="10"/>
      <c r="U4799" s="69">
        <f t="shared" si="295"/>
        <v>0</v>
      </c>
      <c r="V4799" s="75">
        <f t="shared" si="296"/>
        <v>0</v>
      </c>
      <c r="W4799">
        <f>IFERROR(VLOOKUP($J4800,OSA!$BD:$BD,1,0),0)</f>
        <v>0</v>
      </c>
    </row>
    <row r="4800" spans="10:23" x14ac:dyDescent="0.35">
      <c r="J4800" t="str">
        <f t="shared" si="294"/>
        <v/>
      </c>
      <c r="N4800" s="10"/>
      <c r="U4800" s="69">
        <f t="shared" si="295"/>
        <v>0</v>
      </c>
      <c r="V4800" s="75">
        <f t="shared" si="296"/>
        <v>0</v>
      </c>
      <c r="W4800">
        <f>IFERROR(VLOOKUP($J4801,OSA!$BD:$BD,1,0),0)</f>
        <v>0</v>
      </c>
    </row>
    <row r="4801" spans="10:23" x14ac:dyDescent="0.35">
      <c r="J4801" t="str">
        <f t="shared" si="294"/>
        <v/>
      </c>
      <c r="N4801" s="10"/>
      <c r="U4801" s="69">
        <f t="shared" si="295"/>
        <v>0</v>
      </c>
      <c r="V4801" s="75">
        <f t="shared" si="296"/>
        <v>0</v>
      </c>
      <c r="W4801">
        <f>IFERROR(VLOOKUP($J4802,OSA!$BD:$BD,1,0),0)</f>
        <v>0</v>
      </c>
    </row>
    <row r="4802" spans="10:23" x14ac:dyDescent="0.35">
      <c r="J4802" t="str">
        <f t="shared" si="294"/>
        <v/>
      </c>
      <c r="N4802" s="10"/>
      <c r="U4802" s="69">
        <f t="shared" si="295"/>
        <v>0</v>
      </c>
      <c r="V4802" s="75">
        <f t="shared" si="296"/>
        <v>0</v>
      </c>
      <c r="W4802">
        <f>IFERROR(VLOOKUP($J4803,OSA!$BD:$BD,1,0),0)</f>
        <v>0</v>
      </c>
    </row>
    <row r="4803" spans="10:23" x14ac:dyDescent="0.35">
      <c r="J4803" t="str">
        <f t="shared" si="294"/>
        <v/>
      </c>
      <c r="N4803" s="10"/>
      <c r="U4803" s="69">
        <f t="shared" si="295"/>
        <v>0</v>
      </c>
      <c r="V4803" s="75">
        <f t="shared" si="296"/>
        <v>0</v>
      </c>
      <c r="W4803">
        <f>IFERROR(VLOOKUP($J4804,OSA!$BD:$BD,1,0),0)</f>
        <v>0</v>
      </c>
    </row>
    <row r="4804" spans="10:23" x14ac:dyDescent="0.35">
      <c r="J4804" t="str">
        <f t="shared" si="294"/>
        <v/>
      </c>
      <c r="N4804" s="10"/>
      <c r="U4804" s="69">
        <f t="shared" si="295"/>
        <v>0</v>
      </c>
      <c r="V4804" s="75">
        <f t="shared" si="296"/>
        <v>0</v>
      </c>
      <c r="W4804">
        <f>IFERROR(VLOOKUP($J4805,OSA!$BD:$BD,1,0),0)</f>
        <v>0</v>
      </c>
    </row>
    <row r="4805" spans="10:23" x14ac:dyDescent="0.35">
      <c r="J4805" t="str">
        <f t="shared" si="294"/>
        <v/>
      </c>
      <c r="N4805" s="10"/>
      <c r="U4805" s="69">
        <f t="shared" si="295"/>
        <v>0</v>
      </c>
      <c r="V4805" s="75">
        <f t="shared" si="296"/>
        <v>0</v>
      </c>
      <c r="W4805">
        <f>IFERROR(VLOOKUP($J4806,OSA!$BD:$BD,1,0),0)</f>
        <v>0</v>
      </c>
    </row>
    <row r="4806" spans="10:23" x14ac:dyDescent="0.35">
      <c r="J4806" t="str">
        <f t="shared" si="294"/>
        <v/>
      </c>
      <c r="N4806" s="10"/>
      <c r="U4806" s="69">
        <f t="shared" si="295"/>
        <v>0</v>
      </c>
      <c r="V4806" s="75">
        <f t="shared" si="296"/>
        <v>0</v>
      </c>
      <c r="W4806">
        <f>IFERROR(VLOOKUP($J4807,OSA!$BD:$BD,1,0),0)</f>
        <v>0</v>
      </c>
    </row>
    <row r="4807" spans="10:23" x14ac:dyDescent="0.35">
      <c r="J4807" t="str">
        <f t="shared" si="294"/>
        <v/>
      </c>
      <c r="N4807" s="10"/>
      <c r="U4807" s="69">
        <f t="shared" si="295"/>
        <v>0</v>
      </c>
      <c r="V4807" s="75">
        <f t="shared" si="296"/>
        <v>0</v>
      </c>
      <c r="W4807">
        <f>IFERROR(VLOOKUP($J4808,OSA!$BD:$BD,1,0),0)</f>
        <v>0</v>
      </c>
    </row>
    <row r="4808" spans="10:23" x14ac:dyDescent="0.35">
      <c r="J4808" t="str">
        <f t="shared" si="294"/>
        <v/>
      </c>
      <c r="N4808" s="10"/>
      <c r="U4808" s="69">
        <f t="shared" si="295"/>
        <v>0</v>
      </c>
      <c r="V4808" s="75">
        <f t="shared" si="296"/>
        <v>0</v>
      </c>
      <c r="W4808">
        <f>IFERROR(VLOOKUP($J4809,OSA!$BD:$BD,1,0),0)</f>
        <v>0</v>
      </c>
    </row>
    <row r="4809" spans="10:23" x14ac:dyDescent="0.35">
      <c r="J4809" t="str">
        <f t="shared" si="294"/>
        <v/>
      </c>
      <c r="N4809" s="10"/>
      <c r="U4809" s="69">
        <f t="shared" si="295"/>
        <v>0</v>
      </c>
      <c r="V4809" s="75">
        <f t="shared" si="296"/>
        <v>0</v>
      </c>
      <c r="W4809">
        <f>IFERROR(VLOOKUP($J4810,OSA!$BD:$BD,1,0),0)</f>
        <v>0</v>
      </c>
    </row>
    <row r="4810" spans="10:23" x14ac:dyDescent="0.35">
      <c r="J4810" t="str">
        <f t="shared" si="294"/>
        <v/>
      </c>
      <c r="N4810" s="10"/>
      <c r="U4810" s="69">
        <f t="shared" si="295"/>
        <v>0</v>
      </c>
      <c r="V4810" s="75">
        <f t="shared" si="296"/>
        <v>0</v>
      </c>
      <c r="W4810">
        <f>IFERROR(VLOOKUP($J4811,OSA!$BD:$BD,1,0),0)</f>
        <v>0</v>
      </c>
    </row>
    <row r="4811" spans="10:23" x14ac:dyDescent="0.35">
      <c r="J4811" t="str">
        <f t="shared" si="294"/>
        <v/>
      </c>
      <c r="N4811" s="10"/>
      <c r="U4811" s="69">
        <f t="shared" si="295"/>
        <v>0</v>
      </c>
      <c r="V4811" s="75">
        <f t="shared" si="296"/>
        <v>0</v>
      </c>
      <c r="W4811">
        <f>IFERROR(VLOOKUP($J4812,OSA!$BD:$BD,1,0),0)</f>
        <v>0</v>
      </c>
    </row>
    <row r="4812" spans="10:23" x14ac:dyDescent="0.35">
      <c r="J4812" t="str">
        <f t="shared" ref="J4812:J4875" si="297">K4812&amp;N4812</f>
        <v/>
      </c>
      <c r="N4812" s="10"/>
      <c r="U4812" s="69">
        <f t="shared" si="295"/>
        <v>0</v>
      </c>
      <c r="V4812" s="75">
        <f t="shared" si="296"/>
        <v>0</v>
      </c>
      <c r="W4812">
        <f>IFERROR(VLOOKUP($J4813,OSA!$BD:$BD,1,0),0)</f>
        <v>0</v>
      </c>
    </row>
    <row r="4813" spans="10:23" x14ac:dyDescent="0.35">
      <c r="J4813" t="str">
        <f t="shared" si="297"/>
        <v/>
      </c>
      <c r="N4813" s="10"/>
      <c r="U4813" s="69">
        <f t="shared" si="295"/>
        <v>0</v>
      </c>
      <c r="V4813" s="75">
        <f t="shared" si="296"/>
        <v>0</v>
      </c>
      <c r="W4813">
        <f>IFERROR(VLOOKUP($J4814,OSA!$BD:$BD,1,0),0)</f>
        <v>0</v>
      </c>
    </row>
    <row r="4814" spans="10:23" x14ac:dyDescent="0.35">
      <c r="J4814" t="str">
        <f t="shared" si="297"/>
        <v/>
      </c>
      <c r="N4814" s="10"/>
      <c r="U4814" s="69">
        <f t="shared" si="295"/>
        <v>0</v>
      </c>
      <c r="V4814" s="75">
        <f t="shared" si="296"/>
        <v>0</v>
      </c>
      <c r="W4814">
        <f>IFERROR(VLOOKUP($J4815,OSA!$BD:$BD,1,0),0)</f>
        <v>0</v>
      </c>
    </row>
    <row r="4815" spans="10:23" x14ac:dyDescent="0.35">
      <c r="J4815" t="str">
        <f t="shared" si="297"/>
        <v/>
      </c>
      <c r="N4815" s="10"/>
      <c r="U4815" s="69">
        <f t="shared" si="295"/>
        <v>0</v>
      </c>
      <c r="V4815" s="75">
        <f t="shared" si="296"/>
        <v>0</v>
      </c>
      <c r="W4815">
        <f>IFERROR(VLOOKUP($J4816,OSA!$BD:$BD,1,0),0)</f>
        <v>0</v>
      </c>
    </row>
    <row r="4816" spans="10:23" x14ac:dyDescent="0.35">
      <c r="J4816" t="str">
        <f t="shared" si="297"/>
        <v/>
      </c>
      <c r="N4816" s="10"/>
      <c r="U4816" s="69">
        <f t="shared" si="295"/>
        <v>0</v>
      </c>
      <c r="V4816" s="75">
        <f t="shared" si="296"/>
        <v>0</v>
      </c>
      <c r="W4816">
        <f>IFERROR(VLOOKUP($J4817,OSA!$BD:$BD,1,0),0)</f>
        <v>0</v>
      </c>
    </row>
    <row r="4817" spans="10:23" x14ac:dyDescent="0.35">
      <c r="J4817" t="str">
        <f t="shared" si="297"/>
        <v/>
      </c>
      <c r="N4817" s="10"/>
      <c r="U4817" s="69">
        <f t="shared" si="295"/>
        <v>0</v>
      </c>
      <c r="V4817" s="75">
        <f t="shared" si="296"/>
        <v>0</v>
      </c>
      <c r="W4817">
        <f>IFERROR(VLOOKUP($J4818,OSA!$BD:$BD,1,0),0)</f>
        <v>0</v>
      </c>
    </row>
    <row r="4818" spans="10:23" x14ac:dyDescent="0.35">
      <c r="J4818" t="str">
        <f t="shared" si="297"/>
        <v/>
      </c>
      <c r="N4818" s="10"/>
      <c r="U4818" s="69">
        <f t="shared" si="295"/>
        <v>0</v>
      </c>
      <c r="V4818" s="75">
        <f t="shared" si="296"/>
        <v>0</v>
      </c>
      <c r="W4818">
        <f>IFERROR(VLOOKUP($J4819,OSA!$BD:$BD,1,0),0)</f>
        <v>0</v>
      </c>
    </row>
    <row r="4819" spans="10:23" x14ac:dyDescent="0.35">
      <c r="J4819" t="str">
        <f t="shared" si="297"/>
        <v/>
      </c>
      <c r="N4819" s="10"/>
      <c r="U4819" s="69">
        <f t="shared" si="295"/>
        <v>0</v>
      </c>
      <c r="V4819" s="75">
        <f t="shared" si="296"/>
        <v>0</v>
      </c>
      <c r="W4819">
        <f>IFERROR(VLOOKUP($J4820,OSA!$BD:$BD,1,0),0)</f>
        <v>0</v>
      </c>
    </row>
    <row r="4820" spans="10:23" x14ac:dyDescent="0.35">
      <c r="J4820" t="str">
        <f t="shared" si="297"/>
        <v/>
      </c>
      <c r="N4820" s="10"/>
      <c r="U4820" s="69">
        <f t="shared" si="295"/>
        <v>0</v>
      </c>
      <c r="V4820" s="75">
        <f t="shared" si="296"/>
        <v>0</v>
      </c>
      <c r="W4820">
        <f>IFERROR(VLOOKUP($J4821,OSA!$BD:$BD,1,0),0)</f>
        <v>0</v>
      </c>
    </row>
    <row r="4821" spans="10:23" x14ac:dyDescent="0.35">
      <c r="J4821" t="str">
        <f t="shared" si="297"/>
        <v/>
      </c>
      <c r="N4821" s="10"/>
      <c r="U4821" s="69">
        <f t="shared" si="295"/>
        <v>0</v>
      </c>
      <c r="V4821" s="75">
        <f t="shared" si="296"/>
        <v>0</v>
      </c>
      <c r="W4821">
        <f>IFERROR(VLOOKUP($J4822,OSA!$BD:$BD,1,0),0)</f>
        <v>0</v>
      </c>
    </row>
    <row r="4822" spans="10:23" x14ac:dyDescent="0.35">
      <c r="J4822" t="str">
        <f t="shared" si="297"/>
        <v/>
      </c>
      <c r="N4822" s="10"/>
      <c r="U4822" s="69">
        <f t="shared" si="295"/>
        <v>0</v>
      </c>
      <c r="V4822" s="75">
        <f t="shared" si="296"/>
        <v>0</v>
      </c>
      <c r="W4822">
        <f>IFERROR(VLOOKUP($J4823,OSA!$BD:$BD,1,0),0)</f>
        <v>0</v>
      </c>
    </row>
    <row r="4823" spans="10:23" x14ac:dyDescent="0.35">
      <c r="J4823" t="str">
        <f t="shared" si="297"/>
        <v/>
      </c>
      <c r="N4823" s="10"/>
      <c r="U4823" s="69">
        <f t="shared" si="295"/>
        <v>0</v>
      </c>
      <c r="V4823" s="75">
        <f t="shared" si="296"/>
        <v>0</v>
      </c>
      <c r="W4823">
        <f>IFERROR(VLOOKUP($J4824,OSA!$BD:$BD,1,0),0)</f>
        <v>0</v>
      </c>
    </row>
    <row r="4824" spans="10:23" x14ac:dyDescent="0.35">
      <c r="J4824" t="str">
        <f t="shared" si="297"/>
        <v/>
      </c>
      <c r="N4824" s="10"/>
      <c r="U4824" s="69">
        <f t="shared" si="295"/>
        <v>0</v>
      </c>
      <c r="V4824" s="75">
        <f t="shared" si="296"/>
        <v>0</v>
      </c>
      <c r="W4824">
        <f>IFERROR(VLOOKUP($J4825,OSA!$BD:$BD,1,0),0)</f>
        <v>0</v>
      </c>
    </row>
    <row r="4825" spans="10:23" x14ac:dyDescent="0.35">
      <c r="J4825" t="str">
        <f t="shared" si="297"/>
        <v/>
      </c>
      <c r="N4825" s="10"/>
      <c r="U4825" s="69">
        <f t="shared" si="295"/>
        <v>0</v>
      </c>
      <c r="V4825" s="75">
        <f t="shared" si="296"/>
        <v>0</v>
      </c>
      <c r="W4825">
        <f>IFERROR(VLOOKUP($J4826,OSA!$BD:$BD,1,0),0)</f>
        <v>0</v>
      </c>
    </row>
    <row r="4826" spans="10:23" x14ac:dyDescent="0.35">
      <c r="J4826" t="str">
        <f t="shared" si="297"/>
        <v/>
      </c>
      <c r="N4826" s="10"/>
      <c r="U4826" s="69">
        <f t="shared" si="295"/>
        <v>0</v>
      </c>
      <c r="V4826" s="75">
        <f t="shared" si="296"/>
        <v>0</v>
      </c>
      <c r="W4826">
        <f>IFERROR(VLOOKUP($J4827,OSA!$BD:$BD,1,0),0)</f>
        <v>0</v>
      </c>
    </row>
    <row r="4827" spans="10:23" x14ac:dyDescent="0.35">
      <c r="J4827" t="str">
        <f t="shared" si="297"/>
        <v/>
      </c>
      <c r="N4827" s="10"/>
      <c r="U4827" s="69">
        <f t="shared" si="295"/>
        <v>0</v>
      </c>
      <c r="V4827" s="75">
        <f t="shared" si="296"/>
        <v>0</v>
      </c>
      <c r="W4827">
        <f>IFERROR(VLOOKUP($J4828,OSA!$BD:$BD,1,0),0)</f>
        <v>0</v>
      </c>
    </row>
    <row r="4828" spans="10:23" x14ac:dyDescent="0.35">
      <c r="J4828" t="str">
        <f t="shared" si="297"/>
        <v/>
      </c>
      <c r="N4828" s="10"/>
      <c r="U4828" s="69">
        <f t="shared" si="295"/>
        <v>0</v>
      </c>
      <c r="V4828" s="75">
        <f t="shared" si="296"/>
        <v>0</v>
      </c>
      <c r="W4828">
        <f>IFERROR(VLOOKUP($J4829,OSA!$BD:$BD,1,0),0)</f>
        <v>0</v>
      </c>
    </row>
    <row r="4829" spans="10:23" x14ac:dyDescent="0.35">
      <c r="J4829" t="str">
        <f t="shared" si="297"/>
        <v/>
      </c>
      <c r="N4829" s="10"/>
      <c r="U4829" s="69">
        <f t="shared" si="295"/>
        <v>0</v>
      </c>
      <c r="V4829" s="75">
        <f t="shared" si="296"/>
        <v>0</v>
      </c>
      <c r="W4829">
        <f>IFERROR(VLOOKUP($J4830,OSA!$BD:$BD,1,0),0)</f>
        <v>0</v>
      </c>
    </row>
    <row r="4830" spans="10:23" x14ac:dyDescent="0.35">
      <c r="J4830" t="str">
        <f t="shared" si="297"/>
        <v/>
      </c>
      <c r="N4830" s="10"/>
      <c r="U4830" s="69">
        <f t="shared" si="295"/>
        <v>0</v>
      </c>
      <c r="V4830" s="75">
        <f t="shared" si="296"/>
        <v>0</v>
      </c>
      <c r="W4830">
        <f>IFERROR(VLOOKUP($J4831,OSA!$BD:$BD,1,0),0)</f>
        <v>0</v>
      </c>
    </row>
    <row r="4831" spans="10:23" x14ac:dyDescent="0.35">
      <c r="J4831" t="str">
        <f t="shared" si="297"/>
        <v/>
      </c>
      <c r="N4831" s="10"/>
      <c r="U4831" s="69">
        <f t="shared" si="295"/>
        <v>0</v>
      </c>
      <c r="V4831" s="75">
        <f t="shared" si="296"/>
        <v>0</v>
      </c>
      <c r="W4831">
        <f>IFERROR(VLOOKUP($J4832,OSA!$BD:$BD,1,0),0)</f>
        <v>0</v>
      </c>
    </row>
    <row r="4832" spans="10:23" x14ac:dyDescent="0.35">
      <c r="J4832" t="str">
        <f t="shared" si="297"/>
        <v/>
      </c>
      <c r="N4832" s="10"/>
      <c r="U4832" s="69">
        <f t="shared" ref="U4832:U4895" si="298">SUM(O4832:Q4832)/3</f>
        <v>0</v>
      </c>
      <c r="V4832" s="75">
        <f t="shared" ref="V4832:V4895" si="299">SUM(R4832:T4832)/3</f>
        <v>0</v>
      </c>
      <c r="W4832">
        <f>IFERROR(VLOOKUP($J4833,OSA!$BD:$BD,1,0),0)</f>
        <v>0</v>
      </c>
    </row>
    <row r="4833" spans="10:23" x14ac:dyDescent="0.35">
      <c r="J4833" t="str">
        <f t="shared" si="297"/>
        <v/>
      </c>
      <c r="N4833" s="10"/>
      <c r="U4833" s="69">
        <f t="shared" si="298"/>
        <v>0</v>
      </c>
      <c r="V4833" s="75">
        <f t="shared" si="299"/>
        <v>0</v>
      </c>
      <c r="W4833">
        <f>IFERROR(VLOOKUP($J4834,OSA!$BD:$BD,1,0),0)</f>
        <v>0</v>
      </c>
    </row>
    <row r="4834" spans="10:23" x14ac:dyDescent="0.35">
      <c r="J4834" t="str">
        <f t="shared" si="297"/>
        <v/>
      </c>
      <c r="N4834" s="10"/>
      <c r="U4834" s="69">
        <f t="shared" si="298"/>
        <v>0</v>
      </c>
      <c r="V4834" s="75">
        <f t="shared" si="299"/>
        <v>0</v>
      </c>
      <c r="W4834">
        <f>IFERROR(VLOOKUP($J4835,OSA!$BD:$BD,1,0),0)</f>
        <v>0</v>
      </c>
    </row>
    <row r="4835" spans="10:23" x14ac:dyDescent="0.35">
      <c r="J4835" t="str">
        <f t="shared" si="297"/>
        <v/>
      </c>
      <c r="N4835" s="10"/>
      <c r="U4835" s="69">
        <f t="shared" si="298"/>
        <v>0</v>
      </c>
      <c r="V4835" s="75">
        <f t="shared" si="299"/>
        <v>0</v>
      </c>
      <c r="W4835">
        <f>IFERROR(VLOOKUP($J4836,OSA!$BD:$BD,1,0),0)</f>
        <v>0</v>
      </c>
    </row>
    <row r="4836" spans="10:23" x14ac:dyDescent="0.35">
      <c r="J4836" t="str">
        <f t="shared" si="297"/>
        <v/>
      </c>
      <c r="N4836" s="10"/>
      <c r="U4836" s="69">
        <f t="shared" si="298"/>
        <v>0</v>
      </c>
      <c r="V4836" s="75">
        <f t="shared" si="299"/>
        <v>0</v>
      </c>
      <c r="W4836">
        <f>IFERROR(VLOOKUP($J4837,OSA!$BD:$BD,1,0),0)</f>
        <v>0</v>
      </c>
    </row>
    <row r="4837" spans="10:23" x14ac:dyDescent="0.35">
      <c r="J4837" t="str">
        <f t="shared" si="297"/>
        <v/>
      </c>
      <c r="N4837" s="10"/>
      <c r="U4837" s="69">
        <f t="shared" si="298"/>
        <v>0</v>
      </c>
      <c r="V4837" s="75">
        <f t="shared" si="299"/>
        <v>0</v>
      </c>
      <c r="W4837">
        <f>IFERROR(VLOOKUP($J4838,OSA!$BD:$BD,1,0),0)</f>
        <v>0</v>
      </c>
    </row>
    <row r="4838" spans="10:23" x14ac:dyDescent="0.35">
      <c r="J4838" t="str">
        <f t="shared" si="297"/>
        <v/>
      </c>
      <c r="N4838" s="10"/>
      <c r="U4838" s="69">
        <f t="shared" si="298"/>
        <v>0</v>
      </c>
      <c r="V4838" s="75">
        <f t="shared" si="299"/>
        <v>0</v>
      </c>
      <c r="W4838">
        <f>IFERROR(VLOOKUP($J4839,OSA!$BD:$BD,1,0),0)</f>
        <v>0</v>
      </c>
    </row>
    <row r="4839" spans="10:23" x14ac:dyDescent="0.35">
      <c r="J4839" t="str">
        <f t="shared" si="297"/>
        <v/>
      </c>
      <c r="N4839" s="10"/>
      <c r="U4839" s="69">
        <f t="shared" si="298"/>
        <v>0</v>
      </c>
      <c r="V4839" s="75">
        <f t="shared" si="299"/>
        <v>0</v>
      </c>
      <c r="W4839">
        <f>IFERROR(VLOOKUP($J4840,OSA!$BD:$BD,1,0),0)</f>
        <v>0</v>
      </c>
    </row>
    <row r="4840" spans="10:23" x14ac:dyDescent="0.35">
      <c r="J4840" t="str">
        <f t="shared" si="297"/>
        <v/>
      </c>
      <c r="N4840" s="10"/>
      <c r="U4840" s="69">
        <f t="shared" si="298"/>
        <v>0</v>
      </c>
      <c r="V4840" s="75">
        <f t="shared" si="299"/>
        <v>0</v>
      </c>
      <c r="W4840">
        <f>IFERROR(VLOOKUP($J4841,OSA!$BD:$BD,1,0),0)</f>
        <v>0</v>
      </c>
    </row>
    <row r="4841" spans="10:23" x14ac:dyDescent="0.35">
      <c r="J4841" t="str">
        <f t="shared" si="297"/>
        <v/>
      </c>
      <c r="N4841" s="10"/>
      <c r="U4841" s="69">
        <f t="shared" si="298"/>
        <v>0</v>
      </c>
      <c r="V4841" s="75">
        <f t="shared" si="299"/>
        <v>0</v>
      </c>
      <c r="W4841">
        <f>IFERROR(VLOOKUP($J4842,OSA!$BD:$BD,1,0),0)</f>
        <v>0</v>
      </c>
    </row>
    <row r="4842" spans="10:23" x14ac:dyDescent="0.35">
      <c r="J4842" t="str">
        <f t="shared" si="297"/>
        <v/>
      </c>
      <c r="N4842" s="10"/>
      <c r="U4842" s="69">
        <f t="shared" si="298"/>
        <v>0</v>
      </c>
      <c r="V4842" s="75">
        <f t="shared" si="299"/>
        <v>0</v>
      </c>
      <c r="W4842">
        <f>IFERROR(VLOOKUP($J4843,OSA!$BD:$BD,1,0),0)</f>
        <v>0</v>
      </c>
    </row>
    <row r="4843" spans="10:23" x14ac:dyDescent="0.35">
      <c r="J4843" t="str">
        <f t="shared" si="297"/>
        <v/>
      </c>
      <c r="N4843" s="10"/>
      <c r="U4843" s="69">
        <f t="shared" si="298"/>
        <v>0</v>
      </c>
      <c r="V4843" s="75">
        <f t="shared" si="299"/>
        <v>0</v>
      </c>
      <c r="W4843">
        <f>IFERROR(VLOOKUP($J4844,OSA!$BD:$BD,1,0),0)</f>
        <v>0</v>
      </c>
    </row>
    <row r="4844" spans="10:23" x14ac:dyDescent="0.35">
      <c r="J4844" t="str">
        <f t="shared" si="297"/>
        <v/>
      </c>
      <c r="N4844" s="10"/>
      <c r="U4844" s="69">
        <f t="shared" si="298"/>
        <v>0</v>
      </c>
      <c r="V4844" s="75">
        <f t="shared" si="299"/>
        <v>0</v>
      </c>
      <c r="W4844">
        <f>IFERROR(VLOOKUP($J4845,OSA!$BD:$BD,1,0),0)</f>
        <v>0</v>
      </c>
    </row>
    <row r="4845" spans="10:23" x14ac:dyDescent="0.35">
      <c r="J4845" t="str">
        <f t="shared" si="297"/>
        <v/>
      </c>
      <c r="N4845" s="10"/>
      <c r="U4845" s="69">
        <f t="shared" si="298"/>
        <v>0</v>
      </c>
      <c r="V4845" s="75">
        <f t="shared" si="299"/>
        <v>0</v>
      </c>
      <c r="W4845">
        <f>IFERROR(VLOOKUP($J4846,OSA!$BD:$BD,1,0),0)</f>
        <v>0</v>
      </c>
    </row>
    <row r="4846" spans="10:23" x14ac:dyDescent="0.35">
      <c r="J4846" t="str">
        <f t="shared" si="297"/>
        <v/>
      </c>
      <c r="N4846" s="10"/>
      <c r="U4846" s="69">
        <f t="shared" si="298"/>
        <v>0</v>
      </c>
      <c r="V4846" s="75">
        <f t="shared" si="299"/>
        <v>0</v>
      </c>
      <c r="W4846">
        <f>IFERROR(VLOOKUP($J4847,OSA!$BD:$BD,1,0),0)</f>
        <v>0</v>
      </c>
    </row>
    <row r="4847" spans="10:23" x14ac:dyDescent="0.35">
      <c r="J4847" t="str">
        <f t="shared" si="297"/>
        <v/>
      </c>
      <c r="N4847" s="10"/>
      <c r="U4847" s="69">
        <f t="shared" si="298"/>
        <v>0</v>
      </c>
      <c r="V4847" s="75">
        <f t="shared" si="299"/>
        <v>0</v>
      </c>
      <c r="W4847">
        <f>IFERROR(VLOOKUP($J4848,OSA!$BD:$BD,1,0),0)</f>
        <v>0</v>
      </c>
    </row>
    <row r="4848" spans="10:23" x14ac:dyDescent="0.35">
      <c r="J4848" t="str">
        <f t="shared" si="297"/>
        <v/>
      </c>
      <c r="N4848" s="10"/>
      <c r="U4848" s="69">
        <f t="shared" si="298"/>
        <v>0</v>
      </c>
      <c r="V4848" s="75">
        <f t="shared" si="299"/>
        <v>0</v>
      </c>
      <c r="W4848">
        <f>IFERROR(VLOOKUP($J4849,OSA!$BD:$BD,1,0),0)</f>
        <v>0</v>
      </c>
    </row>
    <row r="4849" spans="10:23" x14ac:dyDescent="0.35">
      <c r="J4849" t="str">
        <f t="shared" si="297"/>
        <v/>
      </c>
      <c r="N4849" s="10"/>
      <c r="U4849" s="69">
        <f t="shared" si="298"/>
        <v>0</v>
      </c>
      <c r="V4849" s="75">
        <f t="shared" si="299"/>
        <v>0</v>
      </c>
      <c r="W4849">
        <f>IFERROR(VLOOKUP($J4850,OSA!$BD:$BD,1,0),0)</f>
        <v>0</v>
      </c>
    </row>
    <row r="4850" spans="10:23" x14ac:dyDescent="0.35">
      <c r="J4850" t="str">
        <f t="shared" si="297"/>
        <v/>
      </c>
      <c r="N4850" s="10"/>
      <c r="U4850" s="69">
        <f t="shared" si="298"/>
        <v>0</v>
      </c>
      <c r="V4850" s="75">
        <f t="shared" si="299"/>
        <v>0</v>
      </c>
      <c r="W4850">
        <f>IFERROR(VLOOKUP($J4851,OSA!$BD:$BD,1,0),0)</f>
        <v>0</v>
      </c>
    </row>
    <row r="4851" spans="10:23" x14ac:dyDescent="0.35">
      <c r="J4851" t="str">
        <f t="shared" si="297"/>
        <v/>
      </c>
      <c r="N4851" s="10"/>
      <c r="U4851" s="69">
        <f t="shared" si="298"/>
        <v>0</v>
      </c>
      <c r="V4851" s="75">
        <f t="shared" si="299"/>
        <v>0</v>
      </c>
      <c r="W4851">
        <f>IFERROR(VLOOKUP($J4852,OSA!$BD:$BD,1,0),0)</f>
        <v>0</v>
      </c>
    </row>
    <row r="4852" spans="10:23" x14ac:dyDescent="0.35">
      <c r="J4852" t="str">
        <f t="shared" si="297"/>
        <v/>
      </c>
      <c r="N4852" s="10"/>
      <c r="U4852" s="69">
        <f t="shared" si="298"/>
        <v>0</v>
      </c>
      <c r="V4852" s="75">
        <f t="shared" si="299"/>
        <v>0</v>
      </c>
      <c r="W4852">
        <f>IFERROR(VLOOKUP($J4853,OSA!$BD:$BD,1,0),0)</f>
        <v>0</v>
      </c>
    </row>
    <row r="4853" spans="10:23" x14ac:dyDescent="0.35">
      <c r="J4853" t="str">
        <f t="shared" si="297"/>
        <v/>
      </c>
      <c r="N4853" s="10"/>
      <c r="U4853" s="69">
        <f t="shared" si="298"/>
        <v>0</v>
      </c>
      <c r="V4853" s="75">
        <f t="shared" si="299"/>
        <v>0</v>
      </c>
      <c r="W4853">
        <f>IFERROR(VLOOKUP($J4854,OSA!$BD:$BD,1,0),0)</f>
        <v>0</v>
      </c>
    </row>
    <row r="4854" spans="10:23" x14ac:dyDescent="0.35">
      <c r="J4854" t="str">
        <f t="shared" si="297"/>
        <v/>
      </c>
      <c r="N4854" s="10"/>
      <c r="U4854" s="69">
        <f t="shared" si="298"/>
        <v>0</v>
      </c>
      <c r="V4854" s="75">
        <f t="shared" si="299"/>
        <v>0</v>
      </c>
      <c r="W4854">
        <f>IFERROR(VLOOKUP($J4855,OSA!$BD:$BD,1,0),0)</f>
        <v>0</v>
      </c>
    </row>
    <row r="4855" spans="10:23" x14ac:dyDescent="0.35">
      <c r="J4855" t="str">
        <f t="shared" si="297"/>
        <v/>
      </c>
      <c r="N4855" s="10"/>
      <c r="U4855" s="69">
        <f t="shared" si="298"/>
        <v>0</v>
      </c>
      <c r="V4855" s="75">
        <f t="shared" si="299"/>
        <v>0</v>
      </c>
      <c r="W4855">
        <f>IFERROR(VLOOKUP($J4856,OSA!$BD:$BD,1,0),0)</f>
        <v>0</v>
      </c>
    </row>
    <row r="4856" spans="10:23" x14ac:dyDescent="0.35">
      <c r="J4856" t="str">
        <f t="shared" si="297"/>
        <v/>
      </c>
      <c r="N4856" s="10"/>
      <c r="U4856" s="69">
        <f t="shared" si="298"/>
        <v>0</v>
      </c>
      <c r="V4856" s="75">
        <f t="shared" si="299"/>
        <v>0</v>
      </c>
      <c r="W4856">
        <f>IFERROR(VLOOKUP($J4857,OSA!$BD:$BD,1,0),0)</f>
        <v>0</v>
      </c>
    </row>
    <row r="4857" spans="10:23" x14ac:dyDescent="0.35">
      <c r="J4857" t="str">
        <f t="shared" si="297"/>
        <v/>
      </c>
      <c r="N4857" s="10"/>
      <c r="U4857" s="69">
        <f t="shared" si="298"/>
        <v>0</v>
      </c>
      <c r="V4857" s="75">
        <f t="shared" si="299"/>
        <v>0</v>
      </c>
      <c r="W4857">
        <f>IFERROR(VLOOKUP($J4858,OSA!$BD:$BD,1,0),0)</f>
        <v>0</v>
      </c>
    </row>
    <row r="4858" spans="10:23" x14ac:dyDescent="0.35">
      <c r="J4858" t="str">
        <f t="shared" si="297"/>
        <v/>
      </c>
      <c r="N4858" s="10"/>
      <c r="U4858" s="69">
        <f t="shared" si="298"/>
        <v>0</v>
      </c>
      <c r="V4858" s="75">
        <f t="shared" si="299"/>
        <v>0</v>
      </c>
      <c r="W4858">
        <f>IFERROR(VLOOKUP($J4859,OSA!$BD:$BD,1,0),0)</f>
        <v>0</v>
      </c>
    </row>
    <row r="4859" spans="10:23" x14ac:dyDescent="0.35">
      <c r="J4859" t="str">
        <f t="shared" si="297"/>
        <v/>
      </c>
      <c r="N4859" s="10"/>
      <c r="U4859" s="69">
        <f t="shared" si="298"/>
        <v>0</v>
      </c>
      <c r="V4859" s="75">
        <f t="shared" si="299"/>
        <v>0</v>
      </c>
      <c r="W4859">
        <f>IFERROR(VLOOKUP($J4860,OSA!$BD:$BD,1,0),0)</f>
        <v>0</v>
      </c>
    </row>
    <row r="4860" spans="10:23" x14ac:dyDescent="0.35">
      <c r="J4860" t="str">
        <f t="shared" si="297"/>
        <v/>
      </c>
      <c r="N4860" s="10"/>
      <c r="U4860" s="69">
        <f t="shared" si="298"/>
        <v>0</v>
      </c>
      <c r="V4860" s="75">
        <f t="shared" si="299"/>
        <v>0</v>
      </c>
      <c r="W4860">
        <f>IFERROR(VLOOKUP($J4861,OSA!$BD:$BD,1,0),0)</f>
        <v>0</v>
      </c>
    </row>
    <row r="4861" spans="10:23" x14ac:dyDescent="0.35">
      <c r="J4861" t="str">
        <f t="shared" si="297"/>
        <v/>
      </c>
      <c r="N4861" s="10"/>
      <c r="U4861" s="69">
        <f t="shared" si="298"/>
        <v>0</v>
      </c>
      <c r="V4861" s="75">
        <f t="shared" si="299"/>
        <v>0</v>
      </c>
      <c r="W4861">
        <f>IFERROR(VLOOKUP($J4862,OSA!$BD:$BD,1,0),0)</f>
        <v>0</v>
      </c>
    </row>
    <row r="4862" spans="10:23" x14ac:dyDescent="0.35">
      <c r="J4862" t="str">
        <f t="shared" si="297"/>
        <v/>
      </c>
      <c r="N4862" s="10"/>
      <c r="U4862" s="69">
        <f t="shared" si="298"/>
        <v>0</v>
      </c>
      <c r="V4862" s="75">
        <f t="shared" si="299"/>
        <v>0</v>
      </c>
      <c r="W4862">
        <f>IFERROR(VLOOKUP($J4863,OSA!$BD:$BD,1,0),0)</f>
        <v>0</v>
      </c>
    </row>
    <row r="4863" spans="10:23" x14ac:dyDescent="0.35">
      <c r="J4863" t="str">
        <f t="shared" si="297"/>
        <v/>
      </c>
      <c r="N4863" s="10"/>
      <c r="U4863" s="69">
        <f t="shared" si="298"/>
        <v>0</v>
      </c>
      <c r="V4863" s="75">
        <f t="shared" si="299"/>
        <v>0</v>
      </c>
      <c r="W4863">
        <f>IFERROR(VLOOKUP($J4864,OSA!$BD:$BD,1,0),0)</f>
        <v>0</v>
      </c>
    </row>
    <row r="4864" spans="10:23" x14ac:dyDescent="0.35">
      <c r="J4864" t="str">
        <f t="shared" si="297"/>
        <v/>
      </c>
      <c r="N4864" s="10"/>
      <c r="U4864" s="69">
        <f t="shared" si="298"/>
        <v>0</v>
      </c>
      <c r="V4864" s="75">
        <f t="shared" si="299"/>
        <v>0</v>
      </c>
      <c r="W4864">
        <f>IFERROR(VLOOKUP($J4865,OSA!$BD:$BD,1,0),0)</f>
        <v>0</v>
      </c>
    </row>
    <row r="4865" spans="10:23" x14ac:dyDescent="0.35">
      <c r="J4865" t="str">
        <f t="shared" si="297"/>
        <v/>
      </c>
      <c r="N4865" s="10"/>
      <c r="U4865" s="69">
        <f t="shared" si="298"/>
        <v>0</v>
      </c>
      <c r="V4865" s="75">
        <f t="shared" si="299"/>
        <v>0</v>
      </c>
      <c r="W4865">
        <f>IFERROR(VLOOKUP($J4866,OSA!$BD:$BD,1,0),0)</f>
        <v>0</v>
      </c>
    </row>
    <row r="4866" spans="10:23" x14ac:dyDescent="0.35">
      <c r="J4866" t="str">
        <f t="shared" si="297"/>
        <v/>
      </c>
      <c r="N4866" s="10"/>
      <c r="U4866" s="69">
        <f t="shared" si="298"/>
        <v>0</v>
      </c>
      <c r="V4866" s="75">
        <f t="shared" si="299"/>
        <v>0</v>
      </c>
      <c r="W4866">
        <f>IFERROR(VLOOKUP($J4867,OSA!$BD:$BD,1,0),0)</f>
        <v>0</v>
      </c>
    </row>
    <row r="4867" spans="10:23" x14ac:dyDescent="0.35">
      <c r="J4867" t="str">
        <f t="shared" si="297"/>
        <v/>
      </c>
      <c r="N4867" s="10"/>
      <c r="U4867" s="69">
        <f t="shared" si="298"/>
        <v>0</v>
      </c>
      <c r="V4867" s="75">
        <f t="shared" si="299"/>
        <v>0</v>
      </c>
      <c r="W4867">
        <f>IFERROR(VLOOKUP($J4868,OSA!$BD:$BD,1,0),0)</f>
        <v>0</v>
      </c>
    </row>
    <row r="4868" spans="10:23" x14ac:dyDescent="0.35">
      <c r="J4868" t="str">
        <f t="shared" si="297"/>
        <v/>
      </c>
      <c r="N4868" s="10"/>
      <c r="U4868" s="69">
        <f t="shared" si="298"/>
        <v>0</v>
      </c>
      <c r="V4868" s="75">
        <f t="shared" si="299"/>
        <v>0</v>
      </c>
      <c r="W4868">
        <f>IFERROR(VLOOKUP($J4869,OSA!$BD:$BD,1,0),0)</f>
        <v>0</v>
      </c>
    </row>
    <row r="4869" spans="10:23" x14ac:dyDescent="0.35">
      <c r="J4869" t="str">
        <f t="shared" si="297"/>
        <v/>
      </c>
      <c r="N4869" s="10"/>
      <c r="U4869" s="69">
        <f t="shared" si="298"/>
        <v>0</v>
      </c>
      <c r="V4869" s="75">
        <f t="shared" si="299"/>
        <v>0</v>
      </c>
      <c r="W4869">
        <f>IFERROR(VLOOKUP($J4870,OSA!$BD:$BD,1,0),0)</f>
        <v>0</v>
      </c>
    </row>
    <row r="4870" spans="10:23" x14ac:dyDescent="0.35">
      <c r="J4870" t="str">
        <f t="shared" si="297"/>
        <v/>
      </c>
      <c r="N4870" s="10"/>
      <c r="U4870" s="69">
        <f t="shared" si="298"/>
        <v>0</v>
      </c>
      <c r="V4870" s="75">
        <f t="shared" si="299"/>
        <v>0</v>
      </c>
      <c r="W4870">
        <f>IFERROR(VLOOKUP($J4871,OSA!$BD:$BD,1,0),0)</f>
        <v>0</v>
      </c>
    </row>
    <row r="4871" spans="10:23" x14ac:dyDescent="0.35">
      <c r="J4871" t="str">
        <f t="shared" si="297"/>
        <v/>
      </c>
      <c r="N4871" s="10"/>
      <c r="U4871" s="69">
        <f t="shared" si="298"/>
        <v>0</v>
      </c>
      <c r="V4871" s="75">
        <f t="shared" si="299"/>
        <v>0</v>
      </c>
      <c r="W4871">
        <f>IFERROR(VLOOKUP($J4872,OSA!$BD:$BD,1,0),0)</f>
        <v>0</v>
      </c>
    </row>
    <row r="4872" spans="10:23" x14ac:dyDescent="0.35">
      <c r="J4872" t="str">
        <f t="shared" si="297"/>
        <v/>
      </c>
      <c r="N4872" s="10"/>
      <c r="U4872" s="69">
        <f t="shared" si="298"/>
        <v>0</v>
      </c>
      <c r="V4872" s="75">
        <f t="shared" si="299"/>
        <v>0</v>
      </c>
      <c r="W4872">
        <f>IFERROR(VLOOKUP($J4873,OSA!$BD:$BD,1,0),0)</f>
        <v>0</v>
      </c>
    </row>
    <row r="4873" spans="10:23" x14ac:dyDescent="0.35">
      <c r="J4873" t="str">
        <f t="shared" si="297"/>
        <v/>
      </c>
      <c r="N4873" s="10"/>
      <c r="U4873" s="69">
        <f t="shared" si="298"/>
        <v>0</v>
      </c>
      <c r="V4873" s="75">
        <f t="shared" si="299"/>
        <v>0</v>
      </c>
      <c r="W4873">
        <f>IFERROR(VLOOKUP($J4874,OSA!$BD:$BD,1,0),0)</f>
        <v>0</v>
      </c>
    </row>
    <row r="4874" spans="10:23" x14ac:dyDescent="0.35">
      <c r="J4874" t="str">
        <f t="shared" si="297"/>
        <v/>
      </c>
      <c r="N4874" s="10"/>
      <c r="U4874" s="69">
        <f t="shared" si="298"/>
        <v>0</v>
      </c>
      <c r="V4874" s="75">
        <f t="shared" si="299"/>
        <v>0</v>
      </c>
      <c r="W4874">
        <f>IFERROR(VLOOKUP($J4875,OSA!$BD:$BD,1,0),0)</f>
        <v>0</v>
      </c>
    </row>
    <row r="4875" spans="10:23" x14ac:dyDescent="0.35">
      <c r="J4875" t="str">
        <f t="shared" si="297"/>
        <v/>
      </c>
      <c r="N4875" s="10"/>
      <c r="U4875" s="69">
        <f t="shared" si="298"/>
        <v>0</v>
      </c>
      <c r="V4875" s="75">
        <f t="shared" si="299"/>
        <v>0</v>
      </c>
      <c r="W4875">
        <f>IFERROR(VLOOKUP($J4876,OSA!$BD:$BD,1,0),0)</f>
        <v>0</v>
      </c>
    </row>
    <row r="4876" spans="10:23" x14ac:dyDescent="0.35">
      <c r="J4876" t="str">
        <f t="shared" ref="J4876:J4939" si="300">K4876&amp;N4876</f>
        <v/>
      </c>
      <c r="N4876" s="10"/>
      <c r="U4876" s="69">
        <f t="shared" si="298"/>
        <v>0</v>
      </c>
      <c r="V4876" s="75">
        <f t="shared" si="299"/>
        <v>0</v>
      </c>
      <c r="W4876">
        <f>IFERROR(VLOOKUP($J4877,OSA!$BD:$BD,1,0),0)</f>
        <v>0</v>
      </c>
    </row>
    <row r="4877" spans="10:23" x14ac:dyDescent="0.35">
      <c r="J4877" t="str">
        <f t="shared" si="300"/>
        <v/>
      </c>
      <c r="N4877" s="10"/>
      <c r="U4877" s="69">
        <f t="shared" si="298"/>
        <v>0</v>
      </c>
      <c r="V4877" s="75">
        <f t="shared" si="299"/>
        <v>0</v>
      </c>
      <c r="W4877">
        <f>IFERROR(VLOOKUP($J4878,OSA!$BD:$BD,1,0),0)</f>
        <v>0</v>
      </c>
    </row>
    <row r="4878" spans="10:23" x14ac:dyDescent="0.35">
      <c r="J4878" t="str">
        <f t="shared" si="300"/>
        <v/>
      </c>
      <c r="N4878" s="10"/>
      <c r="U4878" s="69">
        <f t="shared" si="298"/>
        <v>0</v>
      </c>
      <c r="V4878" s="75">
        <f t="shared" si="299"/>
        <v>0</v>
      </c>
      <c r="W4878">
        <f>IFERROR(VLOOKUP($J4879,OSA!$BD:$BD,1,0),0)</f>
        <v>0</v>
      </c>
    </row>
    <row r="4879" spans="10:23" x14ac:dyDescent="0.35">
      <c r="J4879" t="str">
        <f t="shared" si="300"/>
        <v/>
      </c>
      <c r="N4879" s="10"/>
      <c r="U4879" s="69">
        <f t="shared" si="298"/>
        <v>0</v>
      </c>
      <c r="V4879" s="75">
        <f t="shared" si="299"/>
        <v>0</v>
      </c>
      <c r="W4879">
        <f>IFERROR(VLOOKUP($J4880,OSA!$BD:$BD,1,0),0)</f>
        <v>0</v>
      </c>
    </row>
    <row r="4880" spans="10:23" x14ac:dyDescent="0.35">
      <c r="J4880" t="str">
        <f t="shared" si="300"/>
        <v/>
      </c>
      <c r="N4880" s="10"/>
      <c r="U4880" s="69">
        <f t="shared" si="298"/>
        <v>0</v>
      </c>
      <c r="V4880" s="75">
        <f t="shared" si="299"/>
        <v>0</v>
      </c>
      <c r="W4880">
        <f>IFERROR(VLOOKUP($J4881,OSA!$BD:$BD,1,0),0)</f>
        <v>0</v>
      </c>
    </row>
    <row r="4881" spans="10:23" x14ac:dyDescent="0.35">
      <c r="J4881" t="str">
        <f t="shared" si="300"/>
        <v/>
      </c>
      <c r="N4881" s="10"/>
      <c r="U4881" s="69">
        <f t="shared" si="298"/>
        <v>0</v>
      </c>
      <c r="V4881" s="75">
        <f t="shared" si="299"/>
        <v>0</v>
      </c>
      <c r="W4881">
        <f>IFERROR(VLOOKUP($J4882,OSA!$BD:$BD,1,0),0)</f>
        <v>0</v>
      </c>
    </row>
    <row r="4882" spans="10:23" x14ac:dyDescent="0.35">
      <c r="J4882" t="str">
        <f t="shared" si="300"/>
        <v/>
      </c>
      <c r="N4882" s="10"/>
      <c r="U4882" s="69">
        <f t="shared" si="298"/>
        <v>0</v>
      </c>
      <c r="V4882" s="75">
        <f t="shared" si="299"/>
        <v>0</v>
      </c>
      <c r="W4882">
        <f>IFERROR(VLOOKUP($J4883,OSA!$BD:$BD,1,0),0)</f>
        <v>0</v>
      </c>
    </row>
    <row r="4883" spans="10:23" x14ac:dyDescent="0.35">
      <c r="J4883" t="str">
        <f t="shared" si="300"/>
        <v/>
      </c>
      <c r="N4883" s="10"/>
      <c r="U4883" s="69">
        <f t="shared" si="298"/>
        <v>0</v>
      </c>
      <c r="V4883" s="75">
        <f t="shared" si="299"/>
        <v>0</v>
      </c>
      <c r="W4883">
        <f>IFERROR(VLOOKUP($J4884,OSA!$BD:$BD,1,0),0)</f>
        <v>0</v>
      </c>
    </row>
    <row r="4884" spans="10:23" x14ac:dyDescent="0.35">
      <c r="J4884" t="str">
        <f t="shared" si="300"/>
        <v/>
      </c>
      <c r="N4884" s="10"/>
      <c r="U4884" s="69">
        <f t="shared" si="298"/>
        <v>0</v>
      </c>
      <c r="V4884" s="75">
        <f t="shared" si="299"/>
        <v>0</v>
      </c>
      <c r="W4884">
        <f>IFERROR(VLOOKUP($J4885,OSA!$BD:$BD,1,0),0)</f>
        <v>0</v>
      </c>
    </row>
    <row r="4885" spans="10:23" x14ac:dyDescent="0.35">
      <c r="J4885" t="str">
        <f t="shared" si="300"/>
        <v/>
      </c>
      <c r="N4885" s="10"/>
      <c r="U4885" s="69">
        <f t="shared" si="298"/>
        <v>0</v>
      </c>
      <c r="V4885" s="75">
        <f t="shared" si="299"/>
        <v>0</v>
      </c>
      <c r="W4885">
        <f>IFERROR(VLOOKUP($J4886,OSA!$BD:$BD,1,0),0)</f>
        <v>0</v>
      </c>
    </row>
    <row r="4886" spans="10:23" x14ac:dyDescent="0.35">
      <c r="J4886" t="str">
        <f t="shared" si="300"/>
        <v/>
      </c>
      <c r="N4886" s="10"/>
      <c r="U4886" s="69">
        <f t="shared" si="298"/>
        <v>0</v>
      </c>
      <c r="V4886" s="75">
        <f t="shared" si="299"/>
        <v>0</v>
      </c>
      <c r="W4886">
        <f>IFERROR(VLOOKUP($J4887,OSA!$BD:$BD,1,0),0)</f>
        <v>0</v>
      </c>
    </row>
    <row r="4887" spans="10:23" x14ac:dyDescent="0.35">
      <c r="J4887" t="str">
        <f t="shared" si="300"/>
        <v/>
      </c>
      <c r="N4887" s="10"/>
      <c r="U4887" s="69">
        <f t="shared" si="298"/>
        <v>0</v>
      </c>
      <c r="V4887" s="75">
        <f t="shared" si="299"/>
        <v>0</v>
      </c>
      <c r="W4887">
        <f>IFERROR(VLOOKUP($J4888,OSA!$BD:$BD,1,0),0)</f>
        <v>0</v>
      </c>
    </row>
    <row r="4888" spans="10:23" x14ac:dyDescent="0.35">
      <c r="J4888" t="str">
        <f t="shared" si="300"/>
        <v/>
      </c>
      <c r="N4888" s="10"/>
      <c r="U4888" s="69">
        <f t="shared" si="298"/>
        <v>0</v>
      </c>
      <c r="V4888" s="75">
        <f t="shared" si="299"/>
        <v>0</v>
      </c>
      <c r="W4888">
        <f>IFERROR(VLOOKUP($J4889,OSA!$BD:$BD,1,0),0)</f>
        <v>0</v>
      </c>
    </row>
    <row r="4889" spans="10:23" x14ac:dyDescent="0.35">
      <c r="J4889" t="str">
        <f t="shared" si="300"/>
        <v/>
      </c>
      <c r="N4889" s="10"/>
      <c r="U4889" s="69">
        <f t="shared" si="298"/>
        <v>0</v>
      </c>
      <c r="V4889" s="75">
        <f t="shared" si="299"/>
        <v>0</v>
      </c>
      <c r="W4889">
        <f>IFERROR(VLOOKUP($J4890,OSA!$BD:$BD,1,0),0)</f>
        <v>0</v>
      </c>
    </row>
    <row r="4890" spans="10:23" x14ac:dyDescent="0.35">
      <c r="J4890" t="str">
        <f t="shared" si="300"/>
        <v/>
      </c>
      <c r="N4890" s="10"/>
      <c r="U4890" s="69">
        <f t="shared" si="298"/>
        <v>0</v>
      </c>
      <c r="V4890" s="75">
        <f t="shared" si="299"/>
        <v>0</v>
      </c>
      <c r="W4890">
        <f>IFERROR(VLOOKUP($J4891,OSA!$BD:$BD,1,0),0)</f>
        <v>0</v>
      </c>
    </row>
    <row r="4891" spans="10:23" x14ac:dyDescent="0.35">
      <c r="J4891" t="str">
        <f t="shared" si="300"/>
        <v/>
      </c>
      <c r="N4891" s="10"/>
      <c r="U4891" s="69">
        <f t="shared" si="298"/>
        <v>0</v>
      </c>
      <c r="V4891" s="75">
        <f t="shared" si="299"/>
        <v>0</v>
      </c>
      <c r="W4891">
        <f>IFERROR(VLOOKUP($J4892,OSA!$BD:$BD,1,0),0)</f>
        <v>0</v>
      </c>
    </row>
    <row r="4892" spans="10:23" x14ac:dyDescent="0.35">
      <c r="J4892" t="str">
        <f t="shared" si="300"/>
        <v/>
      </c>
      <c r="N4892" s="10"/>
      <c r="U4892" s="69">
        <f t="shared" si="298"/>
        <v>0</v>
      </c>
      <c r="V4892" s="75">
        <f t="shared" si="299"/>
        <v>0</v>
      </c>
      <c r="W4892">
        <f>IFERROR(VLOOKUP($J4893,OSA!$BD:$BD,1,0),0)</f>
        <v>0</v>
      </c>
    </row>
    <row r="4893" spans="10:23" x14ac:dyDescent="0.35">
      <c r="J4893" t="str">
        <f t="shared" si="300"/>
        <v/>
      </c>
      <c r="N4893" s="10"/>
      <c r="U4893" s="69">
        <f t="shared" si="298"/>
        <v>0</v>
      </c>
      <c r="V4893" s="75">
        <f t="shared" si="299"/>
        <v>0</v>
      </c>
      <c r="W4893">
        <f>IFERROR(VLOOKUP($J4894,OSA!$BD:$BD,1,0),0)</f>
        <v>0</v>
      </c>
    </row>
    <row r="4894" spans="10:23" x14ac:dyDescent="0.35">
      <c r="J4894" t="str">
        <f t="shared" si="300"/>
        <v/>
      </c>
      <c r="N4894" s="10"/>
      <c r="U4894" s="69">
        <f t="shared" si="298"/>
        <v>0</v>
      </c>
      <c r="V4894" s="75">
        <f t="shared" si="299"/>
        <v>0</v>
      </c>
      <c r="W4894">
        <f>IFERROR(VLOOKUP($J4895,OSA!$BD:$BD,1,0),0)</f>
        <v>0</v>
      </c>
    </row>
    <row r="4895" spans="10:23" x14ac:dyDescent="0.35">
      <c r="J4895" t="str">
        <f t="shared" si="300"/>
        <v/>
      </c>
      <c r="N4895" s="10"/>
      <c r="U4895" s="69">
        <f t="shared" si="298"/>
        <v>0</v>
      </c>
      <c r="V4895" s="75">
        <f t="shared" si="299"/>
        <v>0</v>
      </c>
      <c r="W4895">
        <f>IFERROR(VLOOKUP($J4896,OSA!$BD:$BD,1,0),0)</f>
        <v>0</v>
      </c>
    </row>
    <row r="4896" spans="10:23" x14ac:dyDescent="0.35">
      <c r="J4896" t="str">
        <f t="shared" si="300"/>
        <v/>
      </c>
      <c r="N4896" s="10"/>
      <c r="U4896" s="69">
        <f t="shared" ref="U4896:U4959" si="301">SUM(O4896:Q4896)/3</f>
        <v>0</v>
      </c>
      <c r="V4896" s="75">
        <f t="shared" ref="V4896:V4959" si="302">SUM(R4896:T4896)/3</f>
        <v>0</v>
      </c>
      <c r="W4896">
        <f>IFERROR(VLOOKUP($J4897,OSA!$BD:$BD,1,0),0)</f>
        <v>0</v>
      </c>
    </row>
    <row r="4897" spans="10:23" x14ac:dyDescent="0.35">
      <c r="J4897" t="str">
        <f t="shared" si="300"/>
        <v/>
      </c>
      <c r="N4897" s="10"/>
      <c r="U4897" s="69">
        <f t="shared" si="301"/>
        <v>0</v>
      </c>
      <c r="V4897" s="75">
        <f t="shared" si="302"/>
        <v>0</v>
      </c>
      <c r="W4897">
        <f>IFERROR(VLOOKUP($J4898,OSA!$BD:$BD,1,0),0)</f>
        <v>0</v>
      </c>
    </row>
    <row r="4898" spans="10:23" x14ac:dyDescent="0.35">
      <c r="J4898" t="str">
        <f t="shared" si="300"/>
        <v/>
      </c>
      <c r="N4898" s="10"/>
      <c r="U4898" s="69">
        <f t="shared" si="301"/>
        <v>0</v>
      </c>
      <c r="V4898" s="75">
        <f t="shared" si="302"/>
        <v>0</v>
      </c>
      <c r="W4898">
        <f>IFERROR(VLOOKUP($J4899,OSA!$BD:$BD,1,0),0)</f>
        <v>0</v>
      </c>
    </row>
    <row r="4899" spans="10:23" x14ac:dyDescent="0.35">
      <c r="J4899" t="str">
        <f t="shared" si="300"/>
        <v/>
      </c>
      <c r="N4899" s="10"/>
      <c r="U4899" s="69">
        <f t="shared" si="301"/>
        <v>0</v>
      </c>
      <c r="V4899" s="75">
        <f t="shared" si="302"/>
        <v>0</v>
      </c>
      <c r="W4899">
        <f>IFERROR(VLOOKUP($J4900,OSA!$BD:$BD,1,0),0)</f>
        <v>0</v>
      </c>
    </row>
    <row r="4900" spans="10:23" x14ac:dyDescent="0.35">
      <c r="J4900" t="str">
        <f t="shared" si="300"/>
        <v/>
      </c>
      <c r="N4900" s="10"/>
      <c r="U4900" s="69">
        <f t="shared" si="301"/>
        <v>0</v>
      </c>
      <c r="V4900" s="75">
        <f t="shared" si="302"/>
        <v>0</v>
      </c>
      <c r="W4900">
        <f>IFERROR(VLOOKUP($J4901,OSA!$BD:$BD,1,0),0)</f>
        <v>0</v>
      </c>
    </row>
    <row r="4901" spans="10:23" x14ac:dyDescent="0.35">
      <c r="J4901" t="str">
        <f t="shared" si="300"/>
        <v/>
      </c>
      <c r="N4901" s="10"/>
      <c r="U4901" s="69">
        <f t="shared" si="301"/>
        <v>0</v>
      </c>
      <c r="V4901" s="75">
        <f t="shared" si="302"/>
        <v>0</v>
      </c>
      <c r="W4901">
        <f>IFERROR(VLOOKUP($J4902,OSA!$BD:$BD,1,0),0)</f>
        <v>0</v>
      </c>
    </row>
    <row r="4902" spans="10:23" x14ac:dyDescent="0.35">
      <c r="J4902" t="str">
        <f t="shared" si="300"/>
        <v/>
      </c>
      <c r="N4902" s="10"/>
      <c r="U4902" s="69">
        <f t="shared" si="301"/>
        <v>0</v>
      </c>
      <c r="V4902" s="75">
        <f t="shared" si="302"/>
        <v>0</v>
      </c>
      <c r="W4902">
        <f>IFERROR(VLOOKUP($J4903,OSA!$BD:$BD,1,0),0)</f>
        <v>0</v>
      </c>
    </row>
    <row r="4903" spans="10:23" x14ac:dyDescent="0.35">
      <c r="J4903" t="str">
        <f t="shared" si="300"/>
        <v/>
      </c>
      <c r="N4903" s="10"/>
      <c r="U4903" s="69">
        <f t="shared" si="301"/>
        <v>0</v>
      </c>
      <c r="V4903" s="75">
        <f t="shared" si="302"/>
        <v>0</v>
      </c>
      <c r="W4903">
        <f>IFERROR(VLOOKUP($J4904,OSA!$BD:$BD,1,0),0)</f>
        <v>0</v>
      </c>
    </row>
    <row r="4904" spans="10:23" x14ac:dyDescent="0.35">
      <c r="J4904" t="str">
        <f t="shared" si="300"/>
        <v/>
      </c>
      <c r="N4904" s="10"/>
      <c r="U4904" s="69">
        <f t="shared" si="301"/>
        <v>0</v>
      </c>
      <c r="V4904" s="75">
        <f t="shared" si="302"/>
        <v>0</v>
      </c>
      <c r="W4904">
        <f>IFERROR(VLOOKUP($J4905,OSA!$BD:$BD,1,0),0)</f>
        <v>0</v>
      </c>
    </row>
    <row r="4905" spans="10:23" x14ac:dyDescent="0.35">
      <c r="J4905" t="str">
        <f t="shared" si="300"/>
        <v/>
      </c>
      <c r="N4905" s="10"/>
      <c r="U4905" s="69">
        <f t="shared" si="301"/>
        <v>0</v>
      </c>
      <c r="V4905" s="75">
        <f t="shared" si="302"/>
        <v>0</v>
      </c>
      <c r="W4905">
        <f>IFERROR(VLOOKUP($J4906,OSA!$BD:$BD,1,0),0)</f>
        <v>0</v>
      </c>
    </row>
    <row r="4906" spans="10:23" x14ac:dyDescent="0.35">
      <c r="J4906" t="str">
        <f t="shared" si="300"/>
        <v/>
      </c>
      <c r="N4906" s="10"/>
      <c r="U4906" s="69">
        <f t="shared" si="301"/>
        <v>0</v>
      </c>
      <c r="V4906" s="75">
        <f t="shared" si="302"/>
        <v>0</v>
      </c>
      <c r="W4906">
        <f>IFERROR(VLOOKUP($J4907,OSA!$BD:$BD,1,0),0)</f>
        <v>0</v>
      </c>
    </row>
    <row r="4907" spans="10:23" x14ac:dyDescent="0.35">
      <c r="J4907" t="str">
        <f t="shared" si="300"/>
        <v/>
      </c>
      <c r="N4907" s="10"/>
      <c r="U4907" s="69">
        <f t="shared" si="301"/>
        <v>0</v>
      </c>
      <c r="V4907" s="75">
        <f t="shared" si="302"/>
        <v>0</v>
      </c>
      <c r="W4907">
        <f>IFERROR(VLOOKUP($J4908,OSA!$BD:$BD,1,0),0)</f>
        <v>0</v>
      </c>
    </row>
    <row r="4908" spans="10:23" x14ac:dyDescent="0.35">
      <c r="J4908" t="str">
        <f t="shared" si="300"/>
        <v/>
      </c>
      <c r="N4908" s="10"/>
      <c r="U4908" s="69">
        <f t="shared" si="301"/>
        <v>0</v>
      </c>
      <c r="V4908" s="75">
        <f t="shared" si="302"/>
        <v>0</v>
      </c>
      <c r="W4908">
        <f>IFERROR(VLOOKUP($J4909,OSA!$BD:$BD,1,0),0)</f>
        <v>0</v>
      </c>
    </row>
    <row r="4909" spans="10:23" x14ac:dyDescent="0.35">
      <c r="J4909" t="str">
        <f t="shared" si="300"/>
        <v/>
      </c>
      <c r="N4909" s="10"/>
      <c r="U4909" s="69">
        <f t="shared" si="301"/>
        <v>0</v>
      </c>
      <c r="V4909" s="75">
        <f t="shared" si="302"/>
        <v>0</v>
      </c>
      <c r="W4909">
        <f>IFERROR(VLOOKUP($J4910,OSA!$BD:$BD,1,0),0)</f>
        <v>0</v>
      </c>
    </row>
    <row r="4910" spans="10:23" x14ac:dyDescent="0.35">
      <c r="J4910" t="str">
        <f t="shared" si="300"/>
        <v/>
      </c>
      <c r="N4910" s="10"/>
      <c r="U4910" s="69">
        <f t="shared" si="301"/>
        <v>0</v>
      </c>
      <c r="V4910" s="75">
        <f t="shared" si="302"/>
        <v>0</v>
      </c>
      <c r="W4910">
        <f>IFERROR(VLOOKUP($J4911,OSA!$BD:$BD,1,0),0)</f>
        <v>0</v>
      </c>
    </row>
    <row r="4911" spans="10:23" x14ac:dyDescent="0.35">
      <c r="J4911" t="str">
        <f t="shared" si="300"/>
        <v/>
      </c>
      <c r="N4911" s="10"/>
      <c r="U4911" s="69">
        <f t="shared" si="301"/>
        <v>0</v>
      </c>
      <c r="V4911" s="75">
        <f t="shared" si="302"/>
        <v>0</v>
      </c>
      <c r="W4911">
        <f>IFERROR(VLOOKUP($J4912,OSA!$BD:$BD,1,0),0)</f>
        <v>0</v>
      </c>
    </row>
    <row r="4912" spans="10:23" x14ac:dyDescent="0.35">
      <c r="J4912" t="str">
        <f t="shared" si="300"/>
        <v/>
      </c>
      <c r="N4912" s="10"/>
      <c r="U4912" s="69">
        <f t="shared" si="301"/>
        <v>0</v>
      </c>
      <c r="V4912" s="75">
        <f t="shared" si="302"/>
        <v>0</v>
      </c>
      <c r="W4912">
        <f>IFERROR(VLOOKUP($J4913,OSA!$BD:$BD,1,0),0)</f>
        <v>0</v>
      </c>
    </row>
    <row r="4913" spans="10:23" x14ac:dyDescent="0.35">
      <c r="J4913" t="str">
        <f t="shared" si="300"/>
        <v/>
      </c>
      <c r="N4913" s="10"/>
      <c r="U4913" s="69">
        <f t="shared" si="301"/>
        <v>0</v>
      </c>
      <c r="V4913" s="75">
        <f t="shared" si="302"/>
        <v>0</v>
      </c>
      <c r="W4913">
        <f>IFERROR(VLOOKUP($J4914,OSA!$BD:$BD,1,0),0)</f>
        <v>0</v>
      </c>
    </row>
    <row r="4914" spans="10:23" x14ac:dyDescent="0.35">
      <c r="J4914" t="str">
        <f t="shared" si="300"/>
        <v/>
      </c>
      <c r="N4914" s="10"/>
      <c r="U4914" s="69">
        <f t="shared" si="301"/>
        <v>0</v>
      </c>
      <c r="V4914" s="75">
        <f t="shared" si="302"/>
        <v>0</v>
      </c>
      <c r="W4914">
        <f>IFERROR(VLOOKUP($J4915,OSA!$BD:$BD,1,0),0)</f>
        <v>0</v>
      </c>
    </row>
    <row r="4915" spans="10:23" x14ac:dyDescent="0.35">
      <c r="J4915" t="str">
        <f t="shared" si="300"/>
        <v/>
      </c>
      <c r="N4915" s="10"/>
      <c r="U4915" s="69">
        <f t="shared" si="301"/>
        <v>0</v>
      </c>
      <c r="V4915" s="75">
        <f t="shared" si="302"/>
        <v>0</v>
      </c>
      <c r="W4915">
        <f>IFERROR(VLOOKUP($J4916,OSA!$BD:$BD,1,0),0)</f>
        <v>0</v>
      </c>
    </row>
    <row r="4916" spans="10:23" x14ac:dyDescent="0.35">
      <c r="J4916" t="str">
        <f t="shared" si="300"/>
        <v/>
      </c>
      <c r="N4916" s="10"/>
      <c r="U4916" s="69">
        <f t="shared" si="301"/>
        <v>0</v>
      </c>
      <c r="V4916" s="75">
        <f t="shared" si="302"/>
        <v>0</v>
      </c>
      <c r="W4916">
        <f>IFERROR(VLOOKUP($J4917,OSA!$BD:$BD,1,0),0)</f>
        <v>0</v>
      </c>
    </row>
    <row r="4917" spans="10:23" x14ac:dyDescent="0.35">
      <c r="J4917" t="str">
        <f t="shared" si="300"/>
        <v/>
      </c>
      <c r="N4917" s="10"/>
      <c r="U4917" s="69">
        <f t="shared" si="301"/>
        <v>0</v>
      </c>
      <c r="V4917" s="75">
        <f t="shared" si="302"/>
        <v>0</v>
      </c>
      <c r="W4917">
        <f>IFERROR(VLOOKUP($J4918,OSA!$BD:$BD,1,0),0)</f>
        <v>0</v>
      </c>
    </row>
    <row r="4918" spans="10:23" x14ac:dyDescent="0.35">
      <c r="J4918" t="str">
        <f t="shared" si="300"/>
        <v/>
      </c>
      <c r="N4918" s="10"/>
      <c r="U4918" s="69">
        <f t="shared" si="301"/>
        <v>0</v>
      </c>
      <c r="V4918" s="75">
        <f t="shared" si="302"/>
        <v>0</v>
      </c>
      <c r="W4918">
        <f>IFERROR(VLOOKUP($J4919,OSA!$BD:$BD,1,0),0)</f>
        <v>0</v>
      </c>
    </row>
    <row r="4919" spans="10:23" x14ac:dyDescent="0.35">
      <c r="J4919" t="str">
        <f t="shared" si="300"/>
        <v/>
      </c>
      <c r="N4919" s="10"/>
      <c r="U4919" s="69">
        <f t="shared" si="301"/>
        <v>0</v>
      </c>
      <c r="V4919" s="75">
        <f t="shared" si="302"/>
        <v>0</v>
      </c>
      <c r="W4919">
        <f>IFERROR(VLOOKUP($J4920,OSA!$BD:$BD,1,0),0)</f>
        <v>0</v>
      </c>
    </row>
    <row r="4920" spans="10:23" x14ac:dyDescent="0.35">
      <c r="J4920" t="str">
        <f t="shared" si="300"/>
        <v/>
      </c>
      <c r="N4920" s="10"/>
      <c r="U4920" s="69">
        <f t="shared" si="301"/>
        <v>0</v>
      </c>
      <c r="V4920" s="75">
        <f t="shared" si="302"/>
        <v>0</v>
      </c>
      <c r="W4920">
        <f>IFERROR(VLOOKUP($J4921,OSA!$BD:$BD,1,0),0)</f>
        <v>0</v>
      </c>
    </row>
    <row r="4921" spans="10:23" x14ac:dyDescent="0.35">
      <c r="J4921" t="str">
        <f t="shared" si="300"/>
        <v/>
      </c>
      <c r="N4921" s="10"/>
      <c r="U4921" s="69">
        <f t="shared" si="301"/>
        <v>0</v>
      </c>
      <c r="V4921" s="75">
        <f t="shared" si="302"/>
        <v>0</v>
      </c>
      <c r="W4921">
        <f>IFERROR(VLOOKUP($J4922,OSA!$BD:$BD,1,0),0)</f>
        <v>0</v>
      </c>
    </row>
    <row r="4922" spans="10:23" x14ac:dyDescent="0.35">
      <c r="J4922" t="str">
        <f t="shared" si="300"/>
        <v/>
      </c>
      <c r="N4922" s="10"/>
      <c r="U4922" s="69">
        <f t="shared" si="301"/>
        <v>0</v>
      </c>
      <c r="V4922" s="75">
        <f t="shared" si="302"/>
        <v>0</v>
      </c>
      <c r="W4922">
        <f>IFERROR(VLOOKUP($J4923,OSA!$BD:$BD,1,0),0)</f>
        <v>0</v>
      </c>
    </row>
    <row r="4923" spans="10:23" x14ac:dyDescent="0.35">
      <c r="J4923" t="str">
        <f t="shared" si="300"/>
        <v/>
      </c>
      <c r="N4923" s="10"/>
      <c r="U4923" s="69">
        <f t="shared" si="301"/>
        <v>0</v>
      </c>
      <c r="V4923" s="75">
        <f t="shared" si="302"/>
        <v>0</v>
      </c>
      <c r="W4923">
        <f>IFERROR(VLOOKUP($J4924,OSA!$BD:$BD,1,0),0)</f>
        <v>0</v>
      </c>
    </row>
    <row r="4924" spans="10:23" x14ac:dyDescent="0.35">
      <c r="J4924" t="str">
        <f t="shared" si="300"/>
        <v/>
      </c>
      <c r="N4924" s="10"/>
      <c r="U4924" s="69">
        <f t="shared" si="301"/>
        <v>0</v>
      </c>
      <c r="V4924" s="75">
        <f t="shared" si="302"/>
        <v>0</v>
      </c>
      <c r="W4924">
        <f>IFERROR(VLOOKUP($J4925,OSA!$BD:$BD,1,0),0)</f>
        <v>0</v>
      </c>
    </row>
    <row r="4925" spans="10:23" x14ac:dyDescent="0.35">
      <c r="J4925" t="str">
        <f t="shared" si="300"/>
        <v/>
      </c>
      <c r="N4925" s="10"/>
      <c r="U4925" s="69">
        <f t="shared" si="301"/>
        <v>0</v>
      </c>
      <c r="V4925" s="75">
        <f t="shared" si="302"/>
        <v>0</v>
      </c>
      <c r="W4925">
        <f>IFERROR(VLOOKUP($J4926,OSA!$BD:$BD,1,0),0)</f>
        <v>0</v>
      </c>
    </row>
    <row r="4926" spans="10:23" x14ac:dyDescent="0.35">
      <c r="J4926" t="str">
        <f t="shared" si="300"/>
        <v/>
      </c>
      <c r="N4926" s="10"/>
      <c r="U4926" s="69">
        <f t="shared" si="301"/>
        <v>0</v>
      </c>
      <c r="V4926" s="75">
        <f t="shared" si="302"/>
        <v>0</v>
      </c>
      <c r="W4926">
        <f>IFERROR(VLOOKUP($J4927,OSA!$BD:$BD,1,0),0)</f>
        <v>0</v>
      </c>
    </row>
    <row r="4927" spans="10:23" x14ac:dyDescent="0.35">
      <c r="J4927" t="str">
        <f t="shared" si="300"/>
        <v/>
      </c>
      <c r="N4927" s="10"/>
      <c r="U4927" s="69">
        <f t="shared" si="301"/>
        <v>0</v>
      </c>
      <c r="V4927" s="75">
        <f t="shared" si="302"/>
        <v>0</v>
      </c>
      <c r="W4927">
        <f>IFERROR(VLOOKUP($J4928,OSA!$BD:$BD,1,0),0)</f>
        <v>0</v>
      </c>
    </row>
    <row r="4928" spans="10:23" x14ac:dyDescent="0.35">
      <c r="J4928" t="str">
        <f t="shared" si="300"/>
        <v/>
      </c>
      <c r="N4928" s="10"/>
      <c r="U4928" s="69">
        <f t="shared" si="301"/>
        <v>0</v>
      </c>
      <c r="V4928" s="75">
        <f t="shared" si="302"/>
        <v>0</v>
      </c>
      <c r="W4928">
        <f>IFERROR(VLOOKUP($J4929,OSA!$BD:$BD,1,0),0)</f>
        <v>0</v>
      </c>
    </row>
    <row r="4929" spans="10:23" x14ac:dyDescent="0.35">
      <c r="J4929" t="str">
        <f t="shared" si="300"/>
        <v/>
      </c>
      <c r="N4929" s="10"/>
      <c r="U4929" s="69">
        <f t="shared" si="301"/>
        <v>0</v>
      </c>
      <c r="V4929" s="75">
        <f t="shared" si="302"/>
        <v>0</v>
      </c>
      <c r="W4929">
        <f>IFERROR(VLOOKUP($J4930,OSA!$BD:$BD,1,0),0)</f>
        <v>0</v>
      </c>
    </row>
    <row r="4930" spans="10:23" x14ac:dyDescent="0.35">
      <c r="J4930" t="str">
        <f t="shared" si="300"/>
        <v/>
      </c>
      <c r="N4930" s="10"/>
      <c r="U4930" s="69">
        <f t="shared" si="301"/>
        <v>0</v>
      </c>
      <c r="V4930" s="75">
        <f t="shared" si="302"/>
        <v>0</v>
      </c>
      <c r="W4930">
        <f>IFERROR(VLOOKUP($J4931,OSA!$BD:$BD,1,0),0)</f>
        <v>0</v>
      </c>
    </row>
    <row r="4931" spans="10:23" x14ac:dyDescent="0.35">
      <c r="J4931" t="str">
        <f t="shared" si="300"/>
        <v/>
      </c>
      <c r="N4931" s="10"/>
      <c r="U4931" s="69">
        <f t="shared" si="301"/>
        <v>0</v>
      </c>
      <c r="V4931" s="75">
        <f t="shared" si="302"/>
        <v>0</v>
      </c>
      <c r="W4931">
        <f>IFERROR(VLOOKUP($J4932,OSA!$BD:$BD,1,0),0)</f>
        <v>0</v>
      </c>
    </row>
    <row r="4932" spans="10:23" x14ac:dyDescent="0.35">
      <c r="J4932" t="str">
        <f t="shared" si="300"/>
        <v/>
      </c>
      <c r="N4932" s="10"/>
      <c r="U4932" s="69">
        <f t="shared" si="301"/>
        <v>0</v>
      </c>
      <c r="V4932" s="75">
        <f t="shared" si="302"/>
        <v>0</v>
      </c>
      <c r="W4932">
        <f>IFERROR(VLOOKUP($J4933,OSA!$BD:$BD,1,0),0)</f>
        <v>0</v>
      </c>
    </row>
    <row r="4933" spans="10:23" x14ac:dyDescent="0.35">
      <c r="J4933" t="str">
        <f t="shared" si="300"/>
        <v/>
      </c>
      <c r="N4933" s="10"/>
      <c r="U4933" s="69">
        <f t="shared" si="301"/>
        <v>0</v>
      </c>
      <c r="V4933" s="75">
        <f t="shared" si="302"/>
        <v>0</v>
      </c>
      <c r="W4933">
        <f>IFERROR(VLOOKUP($J4934,OSA!$BD:$BD,1,0),0)</f>
        <v>0</v>
      </c>
    </row>
    <row r="4934" spans="10:23" x14ac:dyDescent="0.35">
      <c r="J4934" t="str">
        <f t="shared" si="300"/>
        <v/>
      </c>
      <c r="N4934" s="10"/>
      <c r="U4934" s="69">
        <f t="shared" si="301"/>
        <v>0</v>
      </c>
      <c r="V4934" s="75">
        <f t="shared" si="302"/>
        <v>0</v>
      </c>
      <c r="W4934">
        <f>IFERROR(VLOOKUP($J4935,OSA!$BD:$BD,1,0),0)</f>
        <v>0</v>
      </c>
    </row>
    <row r="4935" spans="10:23" x14ac:dyDescent="0.35">
      <c r="J4935" t="str">
        <f t="shared" si="300"/>
        <v/>
      </c>
      <c r="N4935" s="10"/>
      <c r="U4935" s="69">
        <f t="shared" si="301"/>
        <v>0</v>
      </c>
      <c r="V4935" s="75">
        <f t="shared" si="302"/>
        <v>0</v>
      </c>
      <c r="W4935">
        <f>IFERROR(VLOOKUP($J4936,OSA!$BD:$BD,1,0),0)</f>
        <v>0</v>
      </c>
    </row>
    <row r="4936" spans="10:23" x14ac:dyDescent="0.35">
      <c r="J4936" t="str">
        <f t="shared" si="300"/>
        <v/>
      </c>
      <c r="N4936" s="10"/>
      <c r="U4936" s="69">
        <f t="shared" si="301"/>
        <v>0</v>
      </c>
      <c r="V4936" s="75">
        <f t="shared" si="302"/>
        <v>0</v>
      </c>
      <c r="W4936">
        <f>IFERROR(VLOOKUP($J4937,OSA!$BD:$BD,1,0),0)</f>
        <v>0</v>
      </c>
    </row>
    <row r="4937" spans="10:23" x14ac:dyDescent="0.35">
      <c r="J4937" t="str">
        <f t="shared" si="300"/>
        <v/>
      </c>
      <c r="N4937" s="10"/>
      <c r="U4937" s="69">
        <f t="shared" si="301"/>
        <v>0</v>
      </c>
      <c r="V4937" s="75">
        <f t="shared" si="302"/>
        <v>0</v>
      </c>
      <c r="W4937">
        <f>IFERROR(VLOOKUP($J4938,OSA!$BD:$BD,1,0),0)</f>
        <v>0</v>
      </c>
    </row>
    <row r="4938" spans="10:23" x14ac:dyDescent="0.35">
      <c r="J4938" t="str">
        <f t="shared" si="300"/>
        <v/>
      </c>
      <c r="N4938" s="10"/>
      <c r="U4938" s="69">
        <f t="shared" si="301"/>
        <v>0</v>
      </c>
      <c r="V4938" s="75">
        <f t="shared" si="302"/>
        <v>0</v>
      </c>
      <c r="W4938">
        <f>IFERROR(VLOOKUP($J4939,OSA!$BD:$BD,1,0),0)</f>
        <v>0</v>
      </c>
    </row>
    <row r="4939" spans="10:23" x14ac:dyDescent="0.35">
      <c r="J4939" t="str">
        <f t="shared" si="300"/>
        <v/>
      </c>
      <c r="N4939" s="10"/>
      <c r="U4939" s="69">
        <f t="shared" si="301"/>
        <v>0</v>
      </c>
      <c r="V4939" s="75">
        <f t="shared" si="302"/>
        <v>0</v>
      </c>
      <c r="W4939">
        <f>IFERROR(VLOOKUP($J4940,OSA!$BD:$BD,1,0),0)</f>
        <v>0</v>
      </c>
    </row>
    <row r="4940" spans="10:23" x14ac:dyDescent="0.35">
      <c r="J4940" t="str">
        <f t="shared" ref="J4940:J5003" si="303">K4940&amp;N4940</f>
        <v/>
      </c>
      <c r="N4940" s="10"/>
      <c r="U4940" s="69">
        <f t="shared" si="301"/>
        <v>0</v>
      </c>
      <c r="V4940" s="75">
        <f t="shared" si="302"/>
        <v>0</v>
      </c>
      <c r="W4940">
        <f>IFERROR(VLOOKUP($J4941,OSA!$BD:$BD,1,0),0)</f>
        <v>0</v>
      </c>
    </row>
    <row r="4941" spans="10:23" x14ac:dyDescent="0.35">
      <c r="J4941" t="str">
        <f t="shared" si="303"/>
        <v/>
      </c>
      <c r="N4941" s="10"/>
      <c r="U4941" s="69">
        <f t="shared" si="301"/>
        <v>0</v>
      </c>
      <c r="V4941" s="75">
        <f t="shared" si="302"/>
        <v>0</v>
      </c>
      <c r="W4941">
        <f>IFERROR(VLOOKUP($J4942,OSA!$BD:$BD,1,0),0)</f>
        <v>0</v>
      </c>
    </row>
    <row r="4942" spans="10:23" x14ac:dyDescent="0.35">
      <c r="J4942" t="str">
        <f t="shared" si="303"/>
        <v/>
      </c>
      <c r="N4942" s="10"/>
      <c r="U4942" s="69">
        <f t="shared" si="301"/>
        <v>0</v>
      </c>
      <c r="V4942" s="75">
        <f t="shared" si="302"/>
        <v>0</v>
      </c>
      <c r="W4942">
        <f>IFERROR(VLOOKUP($J4943,OSA!$BD:$BD,1,0),0)</f>
        <v>0</v>
      </c>
    </row>
    <row r="4943" spans="10:23" x14ac:dyDescent="0.35">
      <c r="J4943" t="str">
        <f t="shared" si="303"/>
        <v/>
      </c>
      <c r="N4943" s="10"/>
      <c r="U4943" s="69">
        <f t="shared" si="301"/>
        <v>0</v>
      </c>
      <c r="V4943" s="75">
        <f t="shared" si="302"/>
        <v>0</v>
      </c>
      <c r="W4943">
        <f>IFERROR(VLOOKUP($J4944,OSA!$BD:$BD,1,0),0)</f>
        <v>0</v>
      </c>
    </row>
    <row r="4944" spans="10:23" x14ac:dyDescent="0.35">
      <c r="J4944" t="str">
        <f t="shared" si="303"/>
        <v/>
      </c>
      <c r="N4944" s="10"/>
      <c r="U4944" s="69">
        <f t="shared" si="301"/>
        <v>0</v>
      </c>
      <c r="V4944" s="75">
        <f t="shared" si="302"/>
        <v>0</v>
      </c>
      <c r="W4944">
        <f>IFERROR(VLOOKUP($J4945,OSA!$BD:$BD,1,0),0)</f>
        <v>0</v>
      </c>
    </row>
    <row r="4945" spans="10:23" x14ac:dyDescent="0.35">
      <c r="J4945" t="str">
        <f t="shared" si="303"/>
        <v/>
      </c>
      <c r="N4945" s="10"/>
      <c r="U4945" s="69">
        <f t="shared" si="301"/>
        <v>0</v>
      </c>
      <c r="V4945" s="75">
        <f t="shared" si="302"/>
        <v>0</v>
      </c>
      <c r="W4945">
        <f>IFERROR(VLOOKUP($J4946,OSA!$BD:$BD,1,0),0)</f>
        <v>0</v>
      </c>
    </row>
    <row r="4946" spans="10:23" x14ac:dyDescent="0.35">
      <c r="J4946" t="str">
        <f t="shared" si="303"/>
        <v/>
      </c>
      <c r="N4946" s="10"/>
      <c r="U4946" s="69">
        <f t="shared" si="301"/>
        <v>0</v>
      </c>
      <c r="V4946" s="75">
        <f t="shared" si="302"/>
        <v>0</v>
      </c>
      <c r="W4946">
        <f>IFERROR(VLOOKUP($J4947,OSA!$BD:$BD,1,0),0)</f>
        <v>0</v>
      </c>
    </row>
    <row r="4947" spans="10:23" x14ac:dyDescent="0.35">
      <c r="J4947" t="str">
        <f t="shared" si="303"/>
        <v/>
      </c>
      <c r="N4947" s="10"/>
      <c r="U4947" s="69">
        <f t="shared" si="301"/>
        <v>0</v>
      </c>
      <c r="V4947" s="75">
        <f t="shared" si="302"/>
        <v>0</v>
      </c>
      <c r="W4947">
        <f>IFERROR(VLOOKUP($J4948,OSA!$BD:$BD,1,0),0)</f>
        <v>0</v>
      </c>
    </row>
    <row r="4948" spans="10:23" x14ac:dyDescent="0.35">
      <c r="J4948" t="str">
        <f t="shared" si="303"/>
        <v/>
      </c>
      <c r="N4948" s="10"/>
      <c r="U4948" s="69">
        <f t="shared" si="301"/>
        <v>0</v>
      </c>
      <c r="V4948" s="75">
        <f t="shared" si="302"/>
        <v>0</v>
      </c>
      <c r="W4948">
        <f>IFERROR(VLOOKUP($J4949,OSA!$BD:$BD,1,0),0)</f>
        <v>0</v>
      </c>
    </row>
    <row r="4949" spans="10:23" x14ac:dyDescent="0.35">
      <c r="J4949" t="str">
        <f t="shared" si="303"/>
        <v/>
      </c>
      <c r="N4949" s="10"/>
      <c r="U4949" s="69">
        <f t="shared" si="301"/>
        <v>0</v>
      </c>
      <c r="V4949" s="75">
        <f t="shared" si="302"/>
        <v>0</v>
      </c>
      <c r="W4949">
        <f>IFERROR(VLOOKUP($J4950,OSA!$BD:$BD,1,0),0)</f>
        <v>0</v>
      </c>
    </row>
    <row r="4950" spans="10:23" x14ac:dyDescent="0.35">
      <c r="J4950" t="str">
        <f t="shared" si="303"/>
        <v/>
      </c>
      <c r="N4950" s="10"/>
      <c r="U4950" s="69">
        <f t="shared" si="301"/>
        <v>0</v>
      </c>
      <c r="V4950" s="75">
        <f t="shared" si="302"/>
        <v>0</v>
      </c>
      <c r="W4950">
        <f>IFERROR(VLOOKUP($J4951,OSA!$BD:$BD,1,0),0)</f>
        <v>0</v>
      </c>
    </row>
    <row r="4951" spans="10:23" x14ac:dyDescent="0.35">
      <c r="J4951" t="str">
        <f t="shared" si="303"/>
        <v/>
      </c>
      <c r="N4951" s="10"/>
      <c r="U4951" s="69">
        <f t="shared" si="301"/>
        <v>0</v>
      </c>
      <c r="V4951" s="75">
        <f t="shared" si="302"/>
        <v>0</v>
      </c>
      <c r="W4951">
        <f>IFERROR(VLOOKUP($J4952,OSA!$BD:$BD,1,0),0)</f>
        <v>0</v>
      </c>
    </row>
    <row r="4952" spans="10:23" x14ac:dyDescent="0.35">
      <c r="J4952" t="str">
        <f t="shared" si="303"/>
        <v/>
      </c>
      <c r="N4952" s="10"/>
      <c r="U4952" s="69">
        <f t="shared" si="301"/>
        <v>0</v>
      </c>
      <c r="V4952" s="75">
        <f t="shared" si="302"/>
        <v>0</v>
      </c>
      <c r="W4952">
        <f>IFERROR(VLOOKUP($J4953,OSA!$BD:$BD,1,0),0)</f>
        <v>0</v>
      </c>
    </row>
    <row r="4953" spans="10:23" x14ac:dyDescent="0.35">
      <c r="J4953" t="str">
        <f t="shared" si="303"/>
        <v/>
      </c>
      <c r="N4953" s="10"/>
      <c r="U4953" s="69">
        <f t="shared" si="301"/>
        <v>0</v>
      </c>
      <c r="V4953" s="75">
        <f t="shared" si="302"/>
        <v>0</v>
      </c>
      <c r="W4953">
        <f>IFERROR(VLOOKUP($J4954,OSA!$BD:$BD,1,0),0)</f>
        <v>0</v>
      </c>
    </row>
    <row r="4954" spans="10:23" x14ac:dyDescent="0.35">
      <c r="J4954" t="str">
        <f t="shared" si="303"/>
        <v/>
      </c>
      <c r="N4954" s="10"/>
      <c r="U4954" s="69">
        <f t="shared" si="301"/>
        <v>0</v>
      </c>
      <c r="V4954" s="75">
        <f t="shared" si="302"/>
        <v>0</v>
      </c>
      <c r="W4954">
        <f>IFERROR(VLOOKUP($J4955,OSA!$BD:$BD,1,0),0)</f>
        <v>0</v>
      </c>
    </row>
    <row r="4955" spans="10:23" x14ac:dyDescent="0.35">
      <c r="J4955" t="str">
        <f t="shared" si="303"/>
        <v/>
      </c>
      <c r="N4955" s="10"/>
      <c r="U4955" s="69">
        <f t="shared" si="301"/>
        <v>0</v>
      </c>
      <c r="V4955" s="75">
        <f t="shared" si="302"/>
        <v>0</v>
      </c>
      <c r="W4955">
        <f>IFERROR(VLOOKUP($J4956,OSA!$BD:$BD,1,0),0)</f>
        <v>0</v>
      </c>
    </row>
    <row r="4956" spans="10:23" x14ac:dyDescent="0.35">
      <c r="J4956" t="str">
        <f t="shared" si="303"/>
        <v/>
      </c>
      <c r="N4956" s="10"/>
      <c r="U4956" s="69">
        <f t="shared" si="301"/>
        <v>0</v>
      </c>
      <c r="V4956" s="75">
        <f t="shared" si="302"/>
        <v>0</v>
      </c>
      <c r="W4956">
        <f>IFERROR(VLOOKUP($J4957,OSA!$BD:$BD,1,0),0)</f>
        <v>0</v>
      </c>
    </row>
    <row r="4957" spans="10:23" x14ac:dyDescent="0.35">
      <c r="J4957" t="str">
        <f t="shared" si="303"/>
        <v/>
      </c>
      <c r="N4957" s="10"/>
      <c r="U4957" s="69">
        <f t="shared" si="301"/>
        <v>0</v>
      </c>
      <c r="V4957" s="75">
        <f t="shared" si="302"/>
        <v>0</v>
      </c>
      <c r="W4957">
        <f>IFERROR(VLOOKUP($J4958,OSA!$BD:$BD,1,0),0)</f>
        <v>0</v>
      </c>
    </row>
    <row r="4958" spans="10:23" x14ac:dyDescent="0.35">
      <c r="J4958" t="str">
        <f t="shared" si="303"/>
        <v/>
      </c>
      <c r="N4958" s="10"/>
      <c r="U4958" s="69">
        <f t="shared" si="301"/>
        <v>0</v>
      </c>
      <c r="V4958" s="75">
        <f t="shared" si="302"/>
        <v>0</v>
      </c>
      <c r="W4958">
        <f>IFERROR(VLOOKUP($J4959,OSA!$BD:$BD,1,0),0)</f>
        <v>0</v>
      </c>
    </row>
    <row r="4959" spans="10:23" x14ac:dyDescent="0.35">
      <c r="J4959" t="str">
        <f t="shared" si="303"/>
        <v/>
      </c>
      <c r="N4959" s="10"/>
      <c r="U4959" s="69">
        <f t="shared" si="301"/>
        <v>0</v>
      </c>
      <c r="V4959" s="75">
        <f t="shared" si="302"/>
        <v>0</v>
      </c>
      <c r="W4959">
        <f>IFERROR(VLOOKUP($J4960,OSA!$BD:$BD,1,0),0)</f>
        <v>0</v>
      </c>
    </row>
    <row r="4960" spans="10:23" x14ac:dyDescent="0.35">
      <c r="J4960" t="str">
        <f t="shared" si="303"/>
        <v/>
      </c>
      <c r="N4960" s="10"/>
      <c r="U4960" s="69">
        <f t="shared" ref="U4960:U5023" si="304">SUM(O4960:Q4960)/3</f>
        <v>0</v>
      </c>
      <c r="V4960" s="75">
        <f t="shared" ref="V4960:V5023" si="305">SUM(R4960:T4960)/3</f>
        <v>0</v>
      </c>
      <c r="W4960">
        <f>IFERROR(VLOOKUP($J4961,OSA!$BD:$BD,1,0),0)</f>
        <v>0</v>
      </c>
    </row>
    <row r="4961" spans="10:23" x14ac:dyDescent="0.35">
      <c r="J4961" t="str">
        <f t="shared" si="303"/>
        <v/>
      </c>
      <c r="N4961" s="10"/>
      <c r="U4961" s="69">
        <f t="shared" si="304"/>
        <v>0</v>
      </c>
      <c r="V4961" s="75">
        <f t="shared" si="305"/>
        <v>0</v>
      </c>
      <c r="W4961">
        <f>IFERROR(VLOOKUP($J4962,OSA!$BD:$BD,1,0),0)</f>
        <v>0</v>
      </c>
    </row>
    <row r="4962" spans="10:23" x14ac:dyDescent="0.35">
      <c r="J4962" t="str">
        <f t="shared" si="303"/>
        <v/>
      </c>
      <c r="N4962" s="10"/>
      <c r="U4962" s="69">
        <f t="shared" si="304"/>
        <v>0</v>
      </c>
      <c r="V4962" s="75">
        <f t="shared" si="305"/>
        <v>0</v>
      </c>
      <c r="W4962">
        <f>IFERROR(VLOOKUP($J4963,OSA!$BD:$BD,1,0),0)</f>
        <v>0</v>
      </c>
    </row>
    <row r="4963" spans="10:23" x14ac:dyDescent="0.35">
      <c r="J4963" t="str">
        <f t="shared" si="303"/>
        <v/>
      </c>
      <c r="N4963" s="10"/>
      <c r="U4963" s="69">
        <f t="shared" si="304"/>
        <v>0</v>
      </c>
      <c r="V4963" s="75">
        <f t="shared" si="305"/>
        <v>0</v>
      </c>
      <c r="W4963">
        <f>IFERROR(VLOOKUP($J4964,OSA!$BD:$BD,1,0),0)</f>
        <v>0</v>
      </c>
    </row>
    <row r="4964" spans="10:23" x14ac:dyDescent="0.35">
      <c r="J4964" t="str">
        <f t="shared" si="303"/>
        <v/>
      </c>
      <c r="N4964" s="10"/>
      <c r="U4964" s="69">
        <f t="shared" si="304"/>
        <v>0</v>
      </c>
      <c r="V4964" s="75">
        <f t="shared" si="305"/>
        <v>0</v>
      </c>
      <c r="W4964">
        <f>IFERROR(VLOOKUP($J4965,OSA!$BD:$BD,1,0),0)</f>
        <v>0</v>
      </c>
    </row>
    <row r="4965" spans="10:23" x14ac:dyDescent="0.35">
      <c r="J4965" t="str">
        <f t="shared" si="303"/>
        <v/>
      </c>
      <c r="N4965" s="10"/>
      <c r="U4965" s="69">
        <f t="shared" si="304"/>
        <v>0</v>
      </c>
      <c r="V4965" s="75">
        <f t="shared" si="305"/>
        <v>0</v>
      </c>
      <c r="W4965">
        <f>IFERROR(VLOOKUP($J4966,OSA!$BD:$BD,1,0),0)</f>
        <v>0</v>
      </c>
    </row>
    <row r="4966" spans="10:23" x14ac:dyDescent="0.35">
      <c r="J4966" t="str">
        <f t="shared" si="303"/>
        <v/>
      </c>
      <c r="N4966" s="10"/>
      <c r="U4966" s="69">
        <f t="shared" si="304"/>
        <v>0</v>
      </c>
      <c r="V4966" s="75">
        <f t="shared" si="305"/>
        <v>0</v>
      </c>
      <c r="W4966">
        <f>IFERROR(VLOOKUP($J4967,OSA!$BD:$BD,1,0),0)</f>
        <v>0</v>
      </c>
    </row>
    <row r="4967" spans="10:23" x14ac:dyDescent="0.35">
      <c r="J4967" t="str">
        <f t="shared" si="303"/>
        <v/>
      </c>
      <c r="N4967" s="10"/>
      <c r="U4967" s="69">
        <f t="shared" si="304"/>
        <v>0</v>
      </c>
      <c r="V4967" s="75">
        <f t="shared" si="305"/>
        <v>0</v>
      </c>
      <c r="W4967">
        <f>IFERROR(VLOOKUP($J4968,OSA!$BD:$BD,1,0),0)</f>
        <v>0</v>
      </c>
    </row>
    <row r="4968" spans="10:23" x14ac:dyDescent="0.35">
      <c r="J4968" t="str">
        <f t="shared" si="303"/>
        <v/>
      </c>
      <c r="N4968" s="10"/>
      <c r="U4968" s="69">
        <f t="shared" si="304"/>
        <v>0</v>
      </c>
      <c r="V4968" s="75">
        <f t="shared" si="305"/>
        <v>0</v>
      </c>
      <c r="W4968">
        <f>IFERROR(VLOOKUP($J4969,OSA!$BD:$BD,1,0),0)</f>
        <v>0</v>
      </c>
    </row>
    <row r="4969" spans="10:23" x14ac:dyDescent="0.35">
      <c r="J4969" t="str">
        <f t="shared" si="303"/>
        <v/>
      </c>
      <c r="N4969" s="10"/>
      <c r="U4969" s="69">
        <f t="shared" si="304"/>
        <v>0</v>
      </c>
      <c r="V4969" s="75">
        <f t="shared" si="305"/>
        <v>0</v>
      </c>
      <c r="W4969">
        <f>IFERROR(VLOOKUP($J4970,OSA!$BD:$BD,1,0),0)</f>
        <v>0</v>
      </c>
    </row>
    <row r="4970" spans="10:23" x14ac:dyDescent="0.35">
      <c r="J4970" t="str">
        <f t="shared" si="303"/>
        <v/>
      </c>
      <c r="N4970" s="10"/>
      <c r="U4970" s="69">
        <f t="shared" si="304"/>
        <v>0</v>
      </c>
      <c r="V4970" s="75">
        <f t="shared" si="305"/>
        <v>0</v>
      </c>
      <c r="W4970">
        <f>IFERROR(VLOOKUP($J4971,OSA!$BD:$BD,1,0),0)</f>
        <v>0</v>
      </c>
    </row>
    <row r="4971" spans="10:23" x14ac:dyDescent="0.35">
      <c r="J4971" t="str">
        <f t="shared" si="303"/>
        <v/>
      </c>
      <c r="N4971" s="10"/>
      <c r="U4971" s="69">
        <f t="shared" si="304"/>
        <v>0</v>
      </c>
      <c r="V4971" s="75">
        <f t="shared" si="305"/>
        <v>0</v>
      </c>
      <c r="W4971">
        <f>IFERROR(VLOOKUP($J4972,OSA!$BD:$BD,1,0),0)</f>
        <v>0</v>
      </c>
    </row>
    <row r="4972" spans="10:23" x14ac:dyDescent="0.35">
      <c r="J4972" t="str">
        <f t="shared" si="303"/>
        <v/>
      </c>
      <c r="N4972" s="10"/>
      <c r="U4972" s="69">
        <f t="shared" si="304"/>
        <v>0</v>
      </c>
      <c r="V4972" s="75">
        <f t="shared" si="305"/>
        <v>0</v>
      </c>
      <c r="W4972">
        <f>IFERROR(VLOOKUP($J4973,OSA!$BD:$BD,1,0),0)</f>
        <v>0</v>
      </c>
    </row>
    <row r="4973" spans="10:23" x14ac:dyDescent="0.35">
      <c r="J4973" t="str">
        <f t="shared" si="303"/>
        <v/>
      </c>
      <c r="N4973" s="10"/>
      <c r="U4973" s="69">
        <f t="shared" si="304"/>
        <v>0</v>
      </c>
      <c r="V4973" s="75">
        <f t="shared" si="305"/>
        <v>0</v>
      </c>
      <c r="W4973">
        <f>IFERROR(VLOOKUP($J4974,OSA!$BD:$BD,1,0),0)</f>
        <v>0</v>
      </c>
    </row>
    <row r="4974" spans="10:23" x14ac:dyDescent="0.35">
      <c r="J4974" t="str">
        <f t="shared" si="303"/>
        <v/>
      </c>
      <c r="N4974" s="10"/>
      <c r="U4974" s="69">
        <f t="shared" si="304"/>
        <v>0</v>
      </c>
      <c r="V4974" s="75">
        <f t="shared" si="305"/>
        <v>0</v>
      </c>
      <c r="W4974">
        <f>IFERROR(VLOOKUP($J4975,OSA!$BD:$BD,1,0),0)</f>
        <v>0</v>
      </c>
    </row>
    <row r="4975" spans="10:23" x14ac:dyDescent="0.35">
      <c r="J4975" t="str">
        <f t="shared" si="303"/>
        <v/>
      </c>
      <c r="N4975" s="10"/>
      <c r="U4975" s="69">
        <f t="shared" si="304"/>
        <v>0</v>
      </c>
      <c r="V4975" s="75">
        <f t="shared" si="305"/>
        <v>0</v>
      </c>
      <c r="W4975">
        <f>IFERROR(VLOOKUP($J4976,OSA!$BD:$BD,1,0),0)</f>
        <v>0</v>
      </c>
    </row>
    <row r="4976" spans="10:23" x14ac:dyDescent="0.35">
      <c r="J4976" t="str">
        <f t="shared" si="303"/>
        <v/>
      </c>
      <c r="N4976" s="10"/>
      <c r="U4976" s="69">
        <f t="shared" si="304"/>
        <v>0</v>
      </c>
      <c r="V4976" s="75">
        <f t="shared" si="305"/>
        <v>0</v>
      </c>
      <c r="W4976">
        <f>IFERROR(VLOOKUP($J4977,OSA!$BD:$BD,1,0),0)</f>
        <v>0</v>
      </c>
    </row>
    <row r="4977" spans="10:23" x14ac:dyDescent="0.35">
      <c r="J4977" t="str">
        <f t="shared" si="303"/>
        <v/>
      </c>
      <c r="N4977" s="10"/>
      <c r="U4977" s="69">
        <f t="shared" si="304"/>
        <v>0</v>
      </c>
      <c r="V4977" s="75">
        <f t="shared" si="305"/>
        <v>0</v>
      </c>
      <c r="W4977">
        <f>IFERROR(VLOOKUP($J4978,OSA!$BD:$BD,1,0),0)</f>
        <v>0</v>
      </c>
    </row>
    <row r="4978" spans="10:23" x14ac:dyDescent="0.35">
      <c r="J4978" t="str">
        <f t="shared" si="303"/>
        <v/>
      </c>
      <c r="N4978" s="10"/>
      <c r="U4978" s="69">
        <f t="shared" si="304"/>
        <v>0</v>
      </c>
      <c r="V4978" s="75">
        <f t="shared" si="305"/>
        <v>0</v>
      </c>
      <c r="W4978">
        <f>IFERROR(VLOOKUP($J4979,OSA!$BD:$BD,1,0),0)</f>
        <v>0</v>
      </c>
    </row>
    <row r="4979" spans="10:23" x14ac:dyDescent="0.35">
      <c r="J4979" t="str">
        <f t="shared" si="303"/>
        <v/>
      </c>
      <c r="N4979" s="10"/>
      <c r="U4979" s="69">
        <f t="shared" si="304"/>
        <v>0</v>
      </c>
      <c r="V4979" s="75">
        <f t="shared" si="305"/>
        <v>0</v>
      </c>
      <c r="W4979">
        <f>IFERROR(VLOOKUP($J4980,OSA!$BD:$BD,1,0),0)</f>
        <v>0</v>
      </c>
    </row>
    <row r="4980" spans="10:23" x14ac:dyDescent="0.35">
      <c r="J4980" t="str">
        <f t="shared" si="303"/>
        <v/>
      </c>
      <c r="N4980" s="10"/>
      <c r="U4980" s="69">
        <f t="shared" si="304"/>
        <v>0</v>
      </c>
      <c r="V4980" s="75">
        <f t="shared" si="305"/>
        <v>0</v>
      </c>
      <c r="W4980">
        <f>IFERROR(VLOOKUP($J4981,OSA!$BD:$BD,1,0),0)</f>
        <v>0</v>
      </c>
    </row>
    <row r="4981" spans="10:23" x14ac:dyDescent="0.35">
      <c r="J4981" t="str">
        <f t="shared" si="303"/>
        <v/>
      </c>
      <c r="N4981" s="10"/>
      <c r="U4981" s="69">
        <f t="shared" si="304"/>
        <v>0</v>
      </c>
      <c r="V4981" s="75">
        <f t="shared" si="305"/>
        <v>0</v>
      </c>
      <c r="W4981">
        <f>IFERROR(VLOOKUP($J4982,OSA!$BD:$BD,1,0),0)</f>
        <v>0</v>
      </c>
    </row>
    <row r="4982" spans="10:23" x14ac:dyDescent="0.35">
      <c r="J4982" t="str">
        <f t="shared" si="303"/>
        <v/>
      </c>
      <c r="N4982" s="10"/>
      <c r="U4982" s="69">
        <f t="shared" si="304"/>
        <v>0</v>
      </c>
      <c r="V4982" s="75">
        <f t="shared" si="305"/>
        <v>0</v>
      </c>
      <c r="W4982">
        <f>IFERROR(VLOOKUP($J4983,OSA!$BD:$BD,1,0),0)</f>
        <v>0</v>
      </c>
    </row>
    <row r="4983" spans="10:23" x14ac:dyDescent="0.35">
      <c r="J4983" t="str">
        <f t="shared" si="303"/>
        <v/>
      </c>
      <c r="N4983" s="10"/>
      <c r="U4983" s="69">
        <f t="shared" si="304"/>
        <v>0</v>
      </c>
      <c r="V4983" s="75">
        <f t="shared" si="305"/>
        <v>0</v>
      </c>
      <c r="W4983">
        <f>IFERROR(VLOOKUP($J4984,OSA!$BD:$BD,1,0),0)</f>
        <v>0</v>
      </c>
    </row>
    <row r="4984" spans="10:23" x14ac:dyDescent="0.35">
      <c r="J4984" t="str">
        <f t="shared" si="303"/>
        <v/>
      </c>
      <c r="N4984" s="10"/>
      <c r="U4984" s="69">
        <f t="shared" si="304"/>
        <v>0</v>
      </c>
      <c r="V4984" s="75">
        <f t="shared" si="305"/>
        <v>0</v>
      </c>
      <c r="W4984">
        <f>IFERROR(VLOOKUP($J4985,OSA!$BD:$BD,1,0),0)</f>
        <v>0</v>
      </c>
    </row>
    <row r="4985" spans="10:23" x14ac:dyDescent="0.35">
      <c r="J4985" t="str">
        <f t="shared" si="303"/>
        <v/>
      </c>
      <c r="N4985" s="10"/>
      <c r="U4985" s="69">
        <f t="shared" si="304"/>
        <v>0</v>
      </c>
      <c r="V4985" s="75">
        <f t="shared" si="305"/>
        <v>0</v>
      </c>
      <c r="W4985">
        <f>IFERROR(VLOOKUP($J4986,OSA!$BD:$BD,1,0),0)</f>
        <v>0</v>
      </c>
    </row>
    <row r="4986" spans="10:23" x14ac:dyDescent="0.35">
      <c r="J4986" t="str">
        <f t="shared" si="303"/>
        <v/>
      </c>
      <c r="N4986" s="10"/>
      <c r="U4986" s="69">
        <f t="shared" si="304"/>
        <v>0</v>
      </c>
      <c r="V4986" s="75">
        <f t="shared" si="305"/>
        <v>0</v>
      </c>
      <c r="W4986">
        <f>IFERROR(VLOOKUP($J4987,OSA!$BD:$BD,1,0),0)</f>
        <v>0</v>
      </c>
    </row>
    <row r="4987" spans="10:23" x14ac:dyDescent="0.35">
      <c r="J4987" t="str">
        <f t="shared" si="303"/>
        <v/>
      </c>
      <c r="N4987" s="10"/>
      <c r="U4987" s="69">
        <f t="shared" si="304"/>
        <v>0</v>
      </c>
      <c r="V4987" s="75">
        <f t="shared" si="305"/>
        <v>0</v>
      </c>
      <c r="W4987">
        <f>IFERROR(VLOOKUP($J4988,OSA!$BD:$BD,1,0),0)</f>
        <v>0</v>
      </c>
    </row>
    <row r="4988" spans="10:23" x14ac:dyDescent="0.35">
      <c r="J4988" t="str">
        <f t="shared" si="303"/>
        <v/>
      </c>
      <c r="N4988" s="10"/>
      <c r="U4988" s="69">
        <f t="shared" si="304"/>
        <v>0</v>
      </c>
      <c r="V4988" s="75">
        <f t="shared" si="305"/>
        <v>0</v>
      </c>
      <c r="W4988">
        <f>IFERROR(VLOOKUP($J4989,OSA!$BD:$BD,1,0),0)</f>
        <v>0</v>
      </c>
    </row>
    <row r="4989" spans="10:23" x14ac:dyDescent="0.35">
      <c r="J4989" t="str">
        <f t="shared" si="303"/>
        <v/>
      </c>
      <c r="N4989" s="10"/>
      <c r="U4989" s="69">
        <f t="shared" si="304"/>
        <v>0</v>
      </c>
      <c r="V4989" s="75">
        <f t="shared" si="305"/>
        <v>0</v>
      </c>
      <c r="W4989">
        <f>IFERROR(VLOOKUP($J4990,OSA!$BD:$BD,1,0),0)</f>
        <v>0</v>
      </c>
    </row>
    <row r="4990" spans="10:23" x14ac:dyDescent="0.35">
      <c r="J4990" t="str">
        <f t="shared" si="303"/>
        <v/>
      </c>
      <c r="N4990" s="10"/>
      <c r="U4990" s="69">
        <f t="shared" si="304"/>
        <v>0</v>
      </c>
      <c r="V4990" s="75">
        <f t="shared" si="305"/>
        <v>0</v>
      </c>
      <c r="W4990">
        <f>IFERROR(VLOOKUP($J4991,OSA!$BD:$BD,1,0),0)</f>
        <v>0</v>
      </c>
    </row>
    <row r="4991" spans="10:23" x14ac:dyDescent="0.35">
      <c r="J4991" t="str">
        <f t="shared" si="303"/>
        <v/>
      </c>
      <c r="N4991" s="10"/>
      <c r="U4991" s="69">
        <f t="shared" si="304"/>
        <v>0</v>
      </c>
      <c r="V4991" s="75">
        <f t="shared" si="305"/>
        <v>0</v>
      </c>
      <c r="W4991">
        <f>IFERROR(VLOOKUP($J4992,OSA!$BD:$BD,1,0),0)</f>
        <v>0</v>
      </c>
    </row>
    <row r="4992" spans="10:23" x14ac:dyDescent="0.35">
      <c r="J4992" t="str">
        <f t="shared" si="303"/>
        <v/>
      </c>
      <c r="N4992" s="10"/>
      <c r="U4992" s="69">
        <f t="shared" si="304"/>
        <v>0</v>
      </c>
      <c r="V4992" s="75">
        <f t="shared" si="305"/>
        <v>0</v>
      </c>
      <c r="W4992">
        <f>IFERROR(VLOOKUP($J4993,OSA!$BD:$BD,1,0),0)</f>
        <v>0</v>
      </c>
    </row>
    <row r="4993" spans="10:23" x14ac:dyDescent="0.35">
      <c r="J4993" t="str">
        <f t="shared" si="303"/>
        <v/>
      </c>
      <c r="N4993" s="10"/>
      <c r="U4993" s="69">
        <f t="shared" si="304"/>
        <v>0</v>
      </c>
      <c r="V4993" s="75">
        <f t="shared" si="305"/>
        <v>0</v>
      </c>
      <c r="W4993">
        <f>IFERROR(VLOOKUP($J4994,OSA!$BD:$BD,1,0),0)</f>
        <v>0</v>
      </c>
    </row>
    <row r="4994" spans="10:23" x14ac:dyDescent="0.35">
      <c r="J4994" t="str">
        <f t="shared" si="303"/>
        <v/>
      </c>
      <c r="N4994" s="10"/>
      <c r="U4994" s="69">
        <f t="shared" si="304"/>
        <v>0</v>
      </c>
      <c r="V4994" s="75">
        <f t="shared" si="305"/>
        <v>0</v>
      </c>
      <c r="W4994">
        <f>IFERROR(VLOOKUP($J4995,OSA!$BD:$BD,1,0),0)</f>
        <v>0</v>
      </c>
    </row>
    <row r="4995" spans="10:23" x14ac:dyDescent="0.35">
      <c r="J4995" t="str">
        <f t="shared" si="303"/>
        <v/>
      </c>
      <c r="N4995" s="10"/>
      <c r="U4995" s="69">
        <f t="shared" si="304"/>
        <v>0</v>
      </c>
      <c r="V4995" s="75">
        <f t="shared" si="305"/>
        <v>0</v>
      </c>
      <c r="W4995">
        <f>IFERROR(VLOOKUP($J4996,OSA!$BD:$BD,1,0),0)</f>
        <v>0</v>
      </c>
    </row>
    <row r="4996" spans="10:23" x14ac:dyDescent="0.35">
      <c r="J4996" t="str">
        <f t="shared" si="303"/>
        <v/>
      </c>
      <c r="N4996" s="10"/>
      <c r="U4996" s="69">
        <f t="shared" si="304"/>
        <v>0</v>
      </c>
      <c r="V4996" s="75">
        <f t="shared" si="305"/>
        <v>0</v>
      </c>
      <c r="W4996">
        <f>IFERROR(VLOOKUP($J4997,OSA!$BD:$BD,1,0),0)</f>
        <v>0</v>
      </c>
    </row>
    <row r="4997" spans="10:23" x14ac:dyDescent="0.35">
      <c r="J4997" t="str">
        <f t="shared" si="303"/>
        <v/>
      </c>
      <c r="N4997" s="10"/>
      <c r="U4997" s="69">
        <f t="shared" si="304"/>
        <v>0</v>
      </c>
      <c r="V4997" s="75">
        <f t="shared" si="305"/>
        <v>0</v>
      </c>
      <c r="W4997">
        <f>IFERROR(VLOOKUP($J4998,OSA!$BD:$BD,1,0),0)</f>
        <v>0</v>
      </c>
    </row>
    <row r="4998" spans="10:23" x14ac:dyDescent="0.35">
      <c r="J4998" t="str">
        <f t="shared" si="303"/>
        <v/>
      </c>
      <c r="N4998" s="10"/>
      <c r="U4998" s="69">
        <f t="shared" si="304"/>
        <v>0</v>
      </c>
      <c r="V4998" s="75">
        <f t="shared" si="305"/>
        <v>0</v>
      </c>
      <c r="W4998">
        <f>IFERROR(VLOOKUP($J4999,OSA!$BD:$BD,1,0),0)</f>
        <v>0</v>
      </c>
    </row>
    <row r="4999" spans="10:23" x14ac:dyDescent="0.35">
      <c r="J4999" t="str">
        <f t="shared" si="303"/>
        <v/>
      </c>
      <c r="N4999" s="10"/>
      <c r="U4999" s="69">
        <f t="shared" si="304"/>
        <v>0</v>
      </c>
      <c r="V4999" s="75">
        <f t="shared" si="305"/>
        <v>0</v>
      </c>
      <c r="W4999">
        <f>IFERROR(VLOOKUP($J5000,OSA!$BD:$BD,1,0),0)</f>
        <v>0</v>
      </c>
    </row>
    <row r="5000" spans="10:23" x14ac:dyDescent="0.35">
      <c r="J5000" t="str">
        <f t="shared" si="303"/>
        <v/>
      </c>
      <c r="N5000" s="10"/>
      <c r="U5000" s="69">
        <f t="shared" si="304"/>
        <v>0</v>
      </c>
      <c r="V5000" s="75">
        <f t="shared" si="305"/>
        <v>0</v>
      </c>
      <c r="W5000">
        <f>IFERROR(VLOOKUP($J5001,OSA!$BD:$BD,1,0),0)</f>
        <v>0</v>
      </c>
    </row>
    <row r="5001" spans="10:23" x14ac:dyDescent="0.35">
      <c r="J5001" t="str">
        <f t="shared" si="303"/>
        <v/>
      </c>
      <c r="N5001" s="10"/>
      <c r="U5001" s="69">
        <f t="shared" si="304"/>
        <v>0</v>
      </c>
      <c r="V5001" s="75">
        <f t="shared" si="305"/>
        <v>0</v>
      </c>
      <c r="W5001">
        <f>IFERROR(VLOOKUP($J5002,OSA!$BD:$BD,1,0),0)</f>
        <v>0</v>
      </c>
    </row>
    <row r="5002" spans="10:23" x14ac:dyDescent="0.35">
      <c r="J5002" t="str">
        <f t="shared" si="303"/>
        <v/>
      </c>
      <c r="N5002" s="10"/>
      <c r="U5002" s="69">
        <f t="shared" si="304"/>
        <v>0</v>
      </c>
      <c r="V5002" s="75">
        <f t="shared" si="305"/>
        <v>0</v>
      </c>
      <c r="W5002">
        <f>IFERROR(VLOOKUP($J5003,OSA!$BD:$BD,1,0),0)</f>
        <v>0</v>
      </c>
    </row>
    <row r="5003" spans="10:23" x14ac:dyDescent="0.35">
      <c r="J5003" t="str">
        <f t="shared" si="303"/>
        <v/>
      </c>
      <c r="N5003" s="10"/>
      <c r="U5003" s="69">
        <f t="shared" si="304"/>
        <v>0</v>
      </c>
      <c r="V5003" s="75">
        <f t="shared" si="305"/>
        <v>0</v>
      </c>
      <c r="W5003">
        <f>IFERROR(VLOOKUP($J5004,OSA!$BD:$BD,1,0),0)</f>
        <v>0</v>
      </c>
    </row>
    <row r="5004" spans="10:23" x14ac:dyDescent="0.35">
      <c r="J5004" t="str">
        <f t="shared" ref="J5004:J5067" si="306">K5004&amp;N5004</f>
        <v/>
      </c>
      <c r="N5004" s="10"/>
      <c r="U5004" s="69">
        <f t="shared" si="304"/>
        <v>0</v>
      </c>
      <c r="V5004" s="75">
        <f t="shared" si="305"/>
        <v>0</v>
      </c>
      <c r="W5004">
        <f>IFERROR(VLOOKUP($J5005,OSA!$BD:$BD,1,0),0)</f>
        <v>0</v>
      </c>
    </row>
    <row r="5005" spans="10:23" x14ac:dyDescent="0.35">
      <c r="J5005" t="str">
        <f t="shared" si="306"/>
        <v/>
      </c>
      <c r="N5005" s="10"/>
      <c r="U5005" s="69">
        <f t="shared" si="304"/>
        <v>0</v>
      </c>
      <c r="V5005" s="75">
        <f t="shared" si="305"/>
        <v>0</v>
      </c>
      <c r="W5005">
        <f>IFERROR(VLOOKUP($J5006,OSA!$BD:$BD,1,0),0)</f>
        <v>0</v>
      </c>
    </row>
    <row r="5006" spans="10:23" x14ac:dyDescent="0.35">
      <c r="J5006" t="str">
        <f t="shared" si="306"/>
        <v/>
      </c>
      <c r="N5006" s="10"/>
      <c r="U5006" s="69">
        <f t="shared" si="304"/>
        <v>0</v>
      </c>
      <c r="V5006" s="75">
        <f t="shared" si="305"/>
        <v>0</v>
      </c>
      <c r="W5006">
        <f>IFERROR(VLOOKUP($J5007,OSA!$BD:$BD,1,0),0)</f>
        <v>0</v>
      </c>
    </row>
    <row r="5007" spans="10:23" x14ac:dyDescent="0.35">
      <c r="J5007" t="str">
        <f t="shared" si="306"/>
        <v/>
      </c>
      <c r="N5007" s="10"/>
      <c r="U5007" s="69">
        <f t="shared" si="304"/>
        <v>0</v>
      </c>
      <c r="V5007" s="75">
        <f t="shared" si="305"/>
        <v>0</v>
      </c>
      <c r="W5007">
        <f>IFERROR(VLOOKUP($J5008,OSA!$BD:$BD,1,0),0)</f>
        <v>0</v>
      </c>
    </row>
    <row r="5008" spans="10:23" x14ac:dyDescent="0.35">
      <c r="J5008" t="str">
        <f t="shared" si="306"/>
        <v/>
      </c>
      <c r="N5008" s="10"/>
      <c r="U5008" s="69">
        <f t="shared" si="304"/>
        <v>0</v>
      </c>
      <c r="V5008" s="75">
        <f t="shared" si="305"/>
        <v>0</v>
      </c>
      <c r="W5008">
        <f>IFERROR(VLOOKUP($J5009,OSA!$BD:$BD,1,0),0)</f>
        <v>0</v>
      </c>
    </row>
    <row r="5009" spans="10:23" x14ac:dyDescent="0.35">
      <c r="J5009" t="str">
        <f t="shared" si="306"/>
        <v/>
      </c>
      <c r="N5009" s="10"/>
      <c r="U5009" s="69">
        <f t="shared" si="304"/>
        <v>0</v>
      </c>
      <c r="V5009" s="75">
        <f t="shared" si="305"/>
        <v>0</v>
      </c>
      <c r="W5009">
        <f>IFERROR(VLOOKUP($J5010,OSA!$BD:$BD,1,0),0)</f>
        <v>0</v>
      </c>
    </row>
    <row r="5010" spans="10:23" x14ac:dyDescent="0.35">
      <c r="J5010" t="str">
        <f t="shared" si="306"/>
        <v/>
      </c>
      <c r="N5010" s="10"/>
      <c r="U5010" s="69">
        <f t="shared" si="304"/>
        <v>0</v>
      </c>
      <c r="V5010" s="75">
        <f t="shared" si="305"/>
        <v>0</v>
      </c>
      <c r="W5010">
        <f>IFERROR(VLOOKUP($J5011,OSA!$BD:$BD,1,0),0)</f>
        <v>0</v>
      </c>
    </row>
    <row r="5011" spans="10:23" x14ac:dyDescent="0.35">
      <c r="J5011" t="str">
        <f t="shared" si="306"/>
        <v/>
      </c>
      <c r="N5011" s="10"/>
      <c r="U5011" s="69">
        <f t="shared" si="304"/>
        <v>0</v>
      </c>
      <c r="V5011" s="75">
        <f t="shared" si="305"/>
        <v>0</v>
      </c>
      <c r="W5011">
        <f>IFERROR(VLOOKUP($J5012,OSA!$BD:$BD,1,0),0)</f>
        <v>0</v>
      </c>
    </row>
    <row r="5012" spans="10:23" x14ac:dyDescent="0.35">
      <c r="J5012" t="str">
        <f t="shared" si="306"/>
        <v/>
      </c>
      <c r="N5012" s="10"/>
      <c r="U5012" s="69">
        <f t="shared" si="304"/>
        <v>0</v>
      </c>
      <c r="V5012" s="75">
        <f t="shared" si="305"/>
        <v>0</v>
      </c>
      <c r="W5012">
        <f>IFERROR(VLOOKUP($J5013,OSA!$BD:$BD,1,0),0)</f>
        <v>0</v>
      </c>
    </row>
    <row r="5013" spans="10:23" x14ac:dyDescent="0.35">
      <c r="J5013" t="str">
        <f t="shared" si="306"/>
        <v/>
      </c>
      <c r="N5013" s="10"/>
      <c r="U5013" s="69">
        <f t="shared" si="304"/>
        <v>0</v>
      </c>
      <c r="V5013" s="75">
        <f t="shared" si="305"/>
        <v>0</v>
      </c>
      <c r="W5013">
        <f>IFERROR(VLOOKUP($J5014,OSA!$BD:$BD,1,0),0)</f>
        <v>0</v>
      </c>
    </row>
    <row r="5014" spans="10:23" x14ac:dyDescent="0.35">
      <c r="J5014" t="str">
        <f t="shared" si="306"/>
        <v/>
      </c>
      <c r="N5014" s="10"/>
      <c r="U5014" s="69">
        <f t="shared" si="304"/>
        <v>0</v>
      </c>
      <c r="V5014" s="75">
        <f t="shared" si="305"/>
        <v>0</v>
      </c>
      <c r="W5014">
        <f>IFERROR(VLOOKUP($J5015,OSA!$BD:$BD,1,0),0)</f>
        <v>0</v>
      </c>
    </row>
    <row r="5015" spans="10:23" x14ac:dyDescent="0.35">
      <c r="J5015" t="str">
        <f t="shared" si="306"/>
        <v/>
      </c>
      <c r="N5015" s="10"/>
      <c r="U5015" s="69">
        <f t="shared" si="304"/>
        <v>0</v>
      </c>
      <c r="V5015" s="75">
        <f t="shared" si="305"/>
        <v>0</v>
      </c>
      <c r="W5015">
        <f>IFERROR(VLOOKUP($J5016,OSA!$BD:$BD,1,0),0)</f>
        <v>0</v>
      </c>
    </row>
    <row r="5016" spans="10:23" x14ac:dyDescent="0.35">
      <c r="J5016" t="str">
        <f t="shared" si="306"/>
        <v/>
      </c>
      <c r="N5016" s="10"/>
      <c r="U5016" s="69">
        <f t="shared" si="304"/>
        <v>0</v>
      </c>
      <c r="V5016" s="75">
        <f t="shared" si="305"/>
        <v>0</v>
      </c>
      <c r="W5016">
        <f>IFERROR(VLOOKUP($J5017,OSA!$BD:$BD,1,0),0)</f>
        <v>0</v>
      </c>
    </row>
    <row r="5017" spans="10:23" x14ac:dyDescent="0.35">
      <c r="J5017" t="str">
        <f t="shared" si="306"/>
        <v/>
      </c>
      <c r="N5017" s="10"/>
      <c r="U5017" s="69">
        <f t="shared" si="304"/>
        <v>0</v>
      </c>
      <c r="V5017" s="75">
        <f t="shared" si="305"/>
        <v>0</v>
      </c>
      <c r="W5017">
        <f>IFERROR(VLOOKUP($J5018,OSA!$BD:$BD,1,0),0)</f>
        <v>0</v>
      </c>
    </row>
    <row r="5018" spans="10:23" x14ac:dyDescent="0.35">
      <c r="J5018" t="str">
        <f t="shared" si="306"/>
        <v/>
      </c>
      <c r="N5018" s="10"/>
      <c r="U5018" s="69">
        <f t="shared" si="304"/>
        <v>0</v>
      </c>
      <c r="V5018" s="75">
        <f t="shared" si="305"/>
        <v>0</v>
      </c>
      <c r="W5018">
        <f>IFERROR(VLOOKUP($J5019,OSA!$BD:$BD,1,0),0)</f>
        <v>0</v>
      </c>
    </row>
    <row r="5019" spans="10:23" x14ac:dyDescent="0.35">
      <c r="J5019" t="str">
        <f t="shared" si="306"/>
        <v/>
      </c>
      <c r="N5019" s="10"/>
      <c r="U5019" s="69">
        <f t="shared" si="304"/>
        <v>0</v>
      </c>
      <c r="V5019" s="75">
        <f t="shared" si="305"/>
        <v>0</v>
      </c>
      <c r="W5019">
        <f>IFERROR(VLOOKUP($J5020,OSA!$BD:$BD,1,0),0)</f>
        <v>0</v>
      </c>
    </row>
    <row r="5020" spans="10:23" x14ac:dyDescent="0.35">
      <c r="J5020" t="str">
        <f t="shared" si="306"/>
        <v/>
      </c>
      <c r="N5020" s="10"/>
      <c r="U5020" s="69">
        <f t="shared" si="304"/>
        <v>0</v>
      </c>
      <c r="V5020" s="75">
        <f t="shared" si="305"/>
        <v>0</v>
      </c>
      <c r="W5020">
        <f>IFERROR(VLOOKUP($J5021,OSA!$BD:$BD,1,0),0)</f>
        <v>0</v>
      </c>
    </row>
    <row r="5021" spans="10:23" x14ac:dyDescent="0.35">
      <c r="J5021" t="str">
        <f t="shared" si="306"/>
        <v/>
      </c>
      <c r="N5021" s="10"/>
      <c r="U5021" s="69">
        <f t="shared" si="304"/>
        <v>0</v>
      </c>
      <c r="V5021" s="75">
        <f t="shared" si="305"/>
        <v>0</v>
      </c>
      <c r="W5021">
        <f>IFERROR(VLOOKUP($J5022,OSA!$BD:$BD,1,0),0)</f>
        <v>0</v>
      </c>
    </row>
    <row r="5022" spans="10:23" x14ac:dyDescent="0.35">
      <c r="J5022" t="str">
        <f t="shared" si="306"/>
        <v/>
      </c>
      <c r="N5022" s="10"/>
      <c r="U5022" s="69">
        <f t="shared" si="304"/>
        <v>0</v>
      </c>
      <c r="V5022" s="75">
        <f t="shared" si="305"/>
        <v>0</v>
      </c>
      <c r="W5022">
        <f>IFERROR(VLOOKUP($J5023,OSA!$BD:$BD,1,0),0)</f>
        <v>0</v>
      </c>
    </row>
    <row r="5023" spans="10:23" x14ac:dyDescent="0.35">
      <c r="J5023" t="str">
        <f t="shared" si="306"/>
        <v/>
      </c>
      <c r="N5023" s="10"/>
      <c r="U5023" s="69">
        <f t="shared" si="304"/>
        <v>0</v>
      </c>
      <c r="V5023" s="75">
        <f t="shared" si="305"/>
        <v>0</v>
      </c>
      <c r="W5023">
        <f>IFERROR(VLOOKUP($J5024,OSA!$BD:$BD,1,0),0)</f>
        <v>0</v>
      </c>
    </row>
    <row r="5024" spans="10:23" x14ac:dyDescent="0.35">
      <c r="J5024" t="str">
        <f t="shared" si="306"/>
        <v/>
      </c>
      <c r="N5024" s="10"/>
      <c r="U5024" s="69">
        <f t="shared" ref="U5024:U5087" si="307">SUM(O5024:Q5024)/3</f>
        <v>0</v>
      </c>
      <c r="V5024" s="75">
        <f t="shared" ref="V5024:V5087" si="308">SUM(R5024:T5024)/3</f>
        <v>0</v>
      </c>
      <c r="W5024">
        <f>IFERROR(VLOOKUP($J5025,OSA!$BD:$BD,1,0),0)</f>
        <v>0</v>
      </c>
    </row>
    <row r="5025" spans="10:23" x14ac:dyDescent="0.35">
      <c r="J5025" t="str">
        <f t="shared" si="306"/>
        <v/>
      </c>
      <c r="N5025" s="10"/>
      <c r="U5025" s="69">
        <f t="shared" si="307"/>
        <v>0</v>
      </c>
      <c r="V5025" s="75">
        <f t="shared" si="308"/>
        <v>0</v>
      </c>
      <c r="W5025">
        <f>IFERROR(VLOOKUP($J5026,OSA!$BD:$BD,1,0),0)</f>
        <v>0</v>
      </c>
    </row>
    <row r="5026" spans="10:23" x14ac:dyDescent="0.35">
      <c r="J5026" t="str">
        <f t="shared" si="306"/>
        <v/>
      </c>
      <c r="N5026" s="10"/>
      <c r="U5026" s="69">
        <f t="shared" si="307"/>
        <v>0</v>
      </c>
      <c r="V5026" s="75">
        <f t="shared" si="308"/>
        <v>0</v>
      </c>
      <c r="W5026">
        <f>IFERROR(VLOOKUP($J5027,OSA!$BD:$BD,1,0),0)</f>
        <v>0</v>
      </c>
    </row>
    <row r="5027" spans="10:23" x14ac:dyDescent="0.35">
      <c r="J5027" t="str">
        <f t="shared" si="306"/>
        <v/>
      </c>
      <c r="N5027" s="10"/>
      <c r="U5027" s="69">
        <f t="shared" si="307"/>
        <v>0</v>
      </c>
      <c r="V5027" s="75">
        <f t="shared" si="308"/>
        <v>0</v>
      </c>
      <c r="W5027">
        <f>IFERROR(VLOOKUP($J5028,OSA!$BD:$BD,1,0),0)</f>
        <v>0</v>
      </c>
    </row>
    <row r="5028" spans="10:23" x14ac:dyDescent="0.35">
      <c r="J5028" t="str">
        <f t="shared" si="306"/>
        <v/>
      </c>
      <c r="N5028" s="10"/>
      <c r="U5028" s="69">
        <f t="shared" si="307"/>
        <v>0</v>
      </c>
      <c r="V5028" s="75">
        <f t="shared" si="308"/>
        <v>0</v>
      </c>
      <c r="W5028">
        <f>IFERROR(VLOOKUP($J5029,OSA!$BD:$BD,1,0),0)</f>
        <v>0</v>
      </c>
    </row>
    <row r="5029" spans="10:23" x14ac:dyDescent="0.35">
      <c r="J5029" t="str">
        <f t="shared" si="306"/>
        <v/>
      </c>
      <c r="N5029" s="10"/>
      <c r="U5029" s="69">
        <f t="shared" si="307"/>
        <v>0</v>
      </c>
      <c r="V5029" s="75">
        <f t="shared" si="308"/>
        <v>0</v>
      </c>
      <c r="W5029">
        <f>IFERROR(VLOOKUP($J5030,OSA!$BD:$BD,1,0),0)</f>
        <v>0</v>
      </c>
    </row>
    <row r="5030" spans="10:23" x14ac:dyDescent="0.35">
      <c r="J5030" t="str">
        <f t="shared" si="306"/>
        <v/>
      </c>
      <c r="N5030" s="10"/>
      <c r="U5030" s="69">
        <f t="shared" si="307"/>
        <v>0</v>
      </c>
      <c r="V5030" s="75">
        <f t="shared" si="308"/>
        <v>0</v>
      </c>
      <c r="W5030">
        <f>IFERROR(VLOOKUP($J5031,OSA!$BD:$BD,1,0),0)</f>
        <v>0</v>
      </c>
    </row>
    <row r="5031" spans="10:23" x14ac:dyDescent="0.35">
      <c r="J5031" t="str">
        <f t="shared" si="306"/>
        <v/>
      </c>
      <c r="N5031" s="10"/>
      <c r="U5031" s="69">
        <f t="shared" si="307"/>
        <v>0</v>
      </c>
      <c r="V5031" s="75">
        <f t="shared" si="308"/>
        <v>0</v>
      </c>
      <c r="W5031">
        <f>IFERROR(VLOOKUP($J5032,OSA!$BD:$BD,1,0),0)</f>
        <v>0</v>
      </c>
    </row>
    <row r="5032" spans="10:23" x14ac:dyDescent="0.35">
      <c r="J5032" t="str">
        <f t="shared" si="306"/>
        <v/>
      </c>
      <c r="N5032" s="10"/>
      <c r="U5032" s="69">
        <f t="shared" si="307"/>
        <v>0</v>
      </c>
      <c r="V5032" s="75">
        <f t="shared" si="308"/>
        <v>0</v>
      </c>
      <c r="W5032">
        <f>IFERROR(VLOOKUP($J5033,OSA!$BD:$BD,1,0),0)</f>
        <v>0</v>
      </c>
    </row>
    <row r="5033" spans="10:23" x14ac:dyDescent="0.35">
      <c r="J5033" t="str">
        <f t="shared" si="306"/>
        <v/>
      </c>
      <c r="N5033" s="10"/>
      <c r="U5033" s="69">
        <f t="shared" si="307"/>
        <v>0</v>
      </c>
      <c r="V5033" s="75">
        <f t="shared" si="308"/>
        <v>0</v>
      </c>
      <c r="W5033">
        <f>IFERROR(VLOOKUP($J5034,OSA!$BD:$BD,1,0),0)</f>
        <v>0</v>
      </c>
    </row>
    <row r="5034" spans="10:23" x14ac:dyDescent="0.35">
      <c r="J5034" t="str">
        <f t="shared" si="306"/>
        <v/>
      </c>
      <c r="N5034" s="10"/>
      <c r="U5034" s="69">
        <f t="shared" si="307"/>
        <v>0</v>
      </c>
      <c r="V5034" s="75">
        <f t="shared" si="308"/>
        <v>0</v>
      </c>
      <c r="W5034">
        <f>IFERROR(VLOOKUP($J5035,OSA!$BD:$BD,1,0),0)</f>
        <v>0</v>
      </c>
    </row>
    <row r="5035" spans="10:23" x14ac:dyDescent="0.35">
      <c r="J5035" t="str">
        <f t="shared" si="306"/>
        <v/>
      </c>
      <c r="N5035" s="10"/>
      <c r="U5035" s="69">
        <f t="shared" si="307"/>
        <v>0</v>
      </c>
      <c r="V5035" s="75">
        <f t="shared" si="308"/>
        <v>0</v>
      </c>
      <c r="W5035">
        <f>IFERROR(VLOOKUP($J5036,OSA!$BD:$BD,1,0),0)</f>
        <v>0</v>
      </c>
    </row>
    <row r="5036" spans="10:23" x14ac:dyDescent="0.35">
      <c r="J5036" t="str">
        <f t="shared" si="306"/>
        <v/>
      </c>
      <c r="N5036" s="10"/>
      <c r="U5036" s="69">
        <f t="shared" si="307"/>
        <v>0</v>
      </c>
      <c r="V5036" s="75">
        <f t="shared" si="308"/>
        <v>0</v>
      </c>
      <c r="W5036">
        <f>IFERROR(VLOOKUP($J5037,OSA!$BD:$BD,1,0),0)</f>
        <v>0</v>
      </c>
    </row>
    <row r="5037" spans="10:23" x14ac:dyDescent="0.35">
      <c r="J5037" t="str">
        <f t="shared" si="306"/>
        <v/>
      </c>
      <c r="N5037" s="10"/>
      <c r="U5037" s="69">
        <f t="shared" si="307"/>
        <v>0</v>
      </c>
      <c r="V5037" s="75">
        <f t="shared" si="308"/>
        <v>0</v>
      </c>
      <c r="W5037">
        <f>IFERROR(VLOOKUP($J5038,OSA!$BD:$BD,1,0),0)</f>
        <v>0</v>
      </c>
    </row>
    <row r="5038" spans="10:23" x14ac:dyDescent="0.35">
      <c r="J5038" t="str">
        <f t="shared" si="306"/>
        <v/>
      </c>
      <c r="N5038" s="10"/>
      <c r="U5038" s="69">
        <f t="shared" si="307"/>
        <v>0</v>
      </c>
      <c r="V5038" s="75">
        <f t="shared" si="308"/>
        <v>0</v>
      </c>
      <c r="W5038">
        <f>IFERROR(VLOOKUP($J5039,OSA!$BD:$BD,1,0),0)</f>
        <v>0</v>
      </c>
    </row>
    <row r="5039" spans="10:23" x14ac:dyDescent="0.35">
      <c r="J5039" t="str">
        <f t="shared" si="306"/>
        <v/>
      </c>
      <c r="N5039" s="10"/>
      <c r="U5039" s="69">
        <f t="shared" si="307"/>
        <v>0</v>
      </c>
      <c r="V5039" s="75">
        <f t="shared" si="308"/>
        <v>0</v>
      </c>
      <c r="W5039">
        <f>IFERROR(VLOOKUP($J5040,OSA!$BD:$BD,1,0),0)</f>
        <v>0</v>
      </c>
    </row>
    <row r="5040" spans="10:23" x14ac:dyDescent="0.35">
      <c r="J5040" t="str">
        <f t="shared" si="306"/>
        <v/>
      </c>
      <c r="N5040" s="10"/>
      <c r="U5040" s="69">
        <f t="shared" si="307"/>
        <v>0</v>
      </c>
      <c r="V5040" s="75">
        <f t="shared" si="308"/>
        <v>0</v>
      </c>
      <c r="W5040">
        <f>IFERROR(VLOOKUP($J5041,OSA!$BD:$BD,1,0),0)</f>
        <v>0</v>
      </c>
    </row>
    <row r="5041" spans="10:23" x14ac:dyDescent="0.35">
      <c r="J5041" t="str">
        <f t="shared" si="306"/>
        <v/>
      </c>
      <c r="N5041" s="10"/>
      <c r="U5041" s="69">
        <f t="shared" si="307"/>
        <v>0</v>
      </c>
      <c r="V5041" s="75">
        <f t="shared" si="308"/>
        <v>0</v>
      </c>
      <c r="W5041">
        <f>IFERROR(VLOOKUP($J5042,OSA!$BD:$BD,1,0),0)</f>
        <v>0</v>
      </c>
    </row>
    <row r="5042" spans="10:23" x14ac:dyDescent="0.35">
      <c r="J5042" t="str">
        <f t="shared" si="306"/>
        <v/>
      </c>
      <c r="N5042" s="10"/>
      <c r="U5042" s="69">
        <f t="shared" si="307"/>
        <v>0</v>
      </c>
      <c r="V5042" s="75">
        <f t="shared" si="308"/>
        <v>0</v>
      </c>
      <c r="W5042">
        <f>IFERROR(VLOOKUP($J5043,OSA!$BD:$BD,1,0),0)</f>
        <v>0</v>
      </c>
    </row>
    <row r="5043" spans="10:23" x14ac:dyDescent="0.35">
      <c r="J5043" t="str">
        <f t="shared" si="306"/>
        <v/>
      </c>
      <c r="N5043" s="10"/>
      <c r="U5043" s="69">
        <f t="shared" si="307"/>
        <v>0</v>
      </c>
      <c r="V5043" s="75">
        <f t="shared" si="308"/>
        <v>0</v>
      </c>
      <c r="W5043">
        <f>IFERROR(VLOOKUP($J5044,OSA!$BD:$BD,1,0),0)</f>
        <v>0</v>
      </c>
    </row>
    <row r="5044" spans="10:23" x14ac:dyDescent="0.35">
      <c r="J5044" t="str">
        <f t="shared" si="306"/>
        <v/>
      </c>
      <c r="N5044" s="10"/>
      <c r="U5044" s="69">
        <f t="shared" si="307"/>
        <v>0</v>
      </c>
      <c r="V5044" s="75">
        <f t="shared" si="308"/>
        <v>0</v>
      </c>
      <c r="W5044">
        <f>IFERROR(VLOOKUP($J5045,OSA!$BD:$BD,1,0),0)</f>
        <v>0</v>
      </c>
    </row>
    <row r="5045" spans="10:23" x14ac:dyDescent="0.35">
      <c r="J5045" t="str">
        <f t="shared" si="306"/>
        <v/>
      </c>
      <c r="N5045" s="10"/>
      <c r="U5045" s="69">
        <f t="shared" si="307"/>
        <v>0</v>
      </c>
      <c r="V5045" s="75">
        <f t="shared" si="308"/>
        <v>0</v>
      </c>
      <c r="W5045">
        <f>IFERROR(VLOOKUP($J5046,OSA!$BD:$BD,1,0),0)</f>
        <v>0</v>
      </c>
    </row>
    <row r="5046" spans="10:23" x14ac:dyDescent="0.35">
      <c r="J5046" t="str">
        <f t="shared" si="306"/>
        <v/>
      </c>
      <c r="N5046" s="10"/>
      <c r="U5046" s="69">
        <f t="shared" si="307"/>
        <v>0</v>
      </c>
      <c r="V5046" s="75">
        <f t="shared" si="308"/>
        <v>0</v>
      </c>
      <c r="W5046">
        <f>IFERROR(VLOOKUP($J5047,OSA!$BD:$BD,1,0),0)</f>
        <v>0</v>
      </c>
    </row>
    <row r="5047" spans="10:23" x14ac:dyDescent="0.35">
      <c r="J5047" t="str">
        <f t="shared" si="306"/>
        <v/>
      </c>
      <c r="N5047" s="10"/>
      <c r="U5047" s="69">
        <f t="shared" si="307"/>
        <v>0</v>
      </c>
      <c r="V5047" s="75">
        <f t="shared" si="308"/>
        <v>0</v>
      </c>
      <c r="W5047">
        <f>IFERROR(VLOOKUP($J5048,OSA!$BD:$BD,1,0),0)</f>
        <v>0</v>
      </c>
    </row>
    <row r="5048" spans="10:23" x14ac:dyDescent="0.35">
      <c r="J5048" t="str">
        <f t="shared" si="306"/>
        <v/>
      </c>
      <c r="N5048" s="10"/>
      <c r="U5048" s="69">
        <f t="shared" si="307"/>
        <v>0</v>
      </c>
      <c r="V5048" s="75">
        <f t="shared" si="308"/>
        <v>0</v>
      </c>
      <c r="W5048">
        <f>IFERROR(VLOOKUP($J5049,OSA!$BD:$BD,1,0),0)</f>
        <v>0</v>
      </c>
    </row>
    <row r="5049" spans="10:23" x14ac:dyDescent="0.35">
      <c r="J5049" t="str">
        <f t="shared" si="306"/>
        <v/>
      </c>
      <c r="N5049" s="10"/>
      <c r="U5049" s="69">
        <f t="shared" si="307"/>
        <v>0</v>
      </c>
      <c r="V5049" s="75">
        <f t="shared" si="308"/>
        <v>0</v>
      </c>
      <c r="W5049">
        <f>IFERROR(VLOOKUP($J5050,OSA!$BD:$BD,1,0),0)</f>
        <v>0</v>
      </c>
    </row>
    <row r="5050" spans="10:23" x14ac:dyDescent="0.35">
      <c r="J5050" t="str">
        <f t="shared" si="306"/>
        <v/>
      </c>
      <c r="N5050" s="10"/>
      <c r="U5050" s="69">
        <f t="shared" si="307"/>
        <v>0</v>
      </c>
      <c r="V5050" s="75">
        <f t="shared" si="308"/>
        <v>0</v>
      </c>
      <c r="W5050">
        <f>IFERROR(VLOOKUP($J5051,OSA!$BD:$BD,1,0),0)</f>
        <v>0</v>
      </c>
    </row>
    <row r="5051" spans="10:23" x14ac:dyDescent="0.35">
      <c r="J5051" t="str">
        <f t="shared" si="306"/>
        <v/>
      </c>
      <c r="N5051" s="10"/>
      <c r="U5051" s="69">
        <f t="shared" si="307"/>
        <v>0</v>
      </c>
      <c r="V5051" s="75">
        <f t="shared" si="308"/>
        <v>0</v>
      </c>
      <c r="W5051">
        <f>IFERROR(VLOOKUP($J5052,OSA!$BD:$BD,1,0),0)</f>
        <v>0</v>
      </c>
    </row>
    <row r="5052" spans="10:23" x14ac:dyDescent="0.35">
      <c r="J5052" t="str">
        <f t="shared" si="306"/>
        <v/>
      </c>
      <c r="N5052" s="10"/>
      <c r="U5052" s="69">
        <f t="shared" si="307"/>
        <v>0</v>
      </c>
      <c r="V5052" s="75">
        <f t="shared" si="308"/>
        <v>0</v>
      </c>
      <c r="W5052">
        <f>IFERROR(VLOOKUP($J5053,OSA!$BD:$BD,1,0),0)</f>
        <v>0</v>
      </c>
    </row>
    <row r="5053" spans="10:23" x14ac:dyDescent="0.35">
      <c r="J5053" t="str">
        <f t="shared" si="306"/>
        <v/>
      </c>
      <c r="N5053" s="10"/>
      <c r="U5053" s="69">
        <f t="shared" si="307"/>
        <v>0</v>
      </c>
      <c r="V5053" s="75">
        <f t="shared" si="308"/>
        <v>0</v>
      </c>
      <c r="W5053">
        <f>IFERROR(VLOOKUP($J5054,OSA!$BD:$BD,1,0),0)</f>
        <v>0</v>
      </c>
    </row>
    <row r="5054" spans="10:23" x14ac:dyDescent="0.35">
      <c r="J5054" t="str">
        <f t="shared" si="306"/>
        <v/>
      </c>
      <c r="N5054" s="10"/>
      <c r="U5054" s="69">
        <f t="shared" si="307"/>
        <v>0</v>
      </c>
      <c r="V5054" s="75">
        <f t="shared" si="308"/>
        <v>0</v>
      </c>
      <c r="W5054">
        <f>IFERROR(VLOOKUP($J5055,OSA!$BD:$BD,1,0),0)</f>
        <v>0</v>
      </c>
    </row>
    <row r="5055" spans="10:23" x14ac:dyDescent="0.35">
      <c r="J5055" t="str">
        <f t="shared" si="306"/>
        <v/>
      </c>
      <c r="N5055" s="10"/>
      <c r="U5055" s="69">
        <f t="shared" si="307"/>
        <v>0</v>
      </c>
      <c r="V5055" s="75">
        <f t="shared" si="308"/>
        <v>0</v>
      </c>
      <c r="W5055">
        <f>IFERROR(VLOOKUP($J5056,OSA!$BD:$BD,1,0),0)</f>
        <v>0</v>
      </c>
    </row>
    <row r="5056" spans="10:23" x14ac:dyDescent="0.35">
      <c r="J5056" t="str">
        <f t="shared" si="306"/>
        <v/>
      </c>
      <c r="N5056" s="10"/>
      <c r="U5056" s="69">
        <f t="shared" si="307"/>
        <v>0</v>
      </c>
      <c r="V5056" s="75">
        <f t="shared" si="308"/>
        <v>0</v>
      </c>
      <c r="W5056">
        <f>IFERROR(VLOOKUP($J5057,OSA!$BD:$BD,1,0),0)</f>
        <v>0</v>
      </c>
    </row>
    <row r="5057" spans="10:23" x14ac:dyDescent="0.35">
      <c r="J5057" t="str">
        <f t="shared" si="306"/>
        <v/>
      </c>
      <c r="N5057" s="10"/>
      <c r="U5057" s="69">
        <f t="shared" si="307"/>
        <v>0</v>
      </c>
      <c r="V5057" s="75">
        <f t="shared" si="308"/>
        <v>0</v>
      </c>
      <c r="W5057">
        <f>IFERROR(VLOOKUP($J5058,OSA!$BD:$BD,1,0),0)</f>
        <v>0</v>
      </c>
    </row>
    <row r="5058" spans="10:23" x14ac:dyDescent="0.35">
      <c r="J5058" t="str">
        <f t="shared" si="306"/>
        <v/>
      </c>
      <c r="N5058" s="10"/>
      <c r="U5058" s="69">
        <f t="shared" si="307"/>
        <v>0</v>
      </c>
      <c r="V5058" s="75">
        <f t="shared" si="308"/>
        <v>0</v>
      </c>
      <c r="W5058">
        <f>IFERROR(VLOOKUP($J5059,OSA!$BD:$BD,1,0),0)</f>
        <v>0</v>
      </c>
    </row>
    <row r="5059" spans="10:23" x14ac:dyDescent="0.35">
      <c r="J5059" t="str">
        <f t="shared" si="306"/>
        <v/>
      </c>
      <c r="N5059" s="10"/>
      <c r="U5059" s="69">
        <f t="shared" si="307"/>
        <v>0</v>
      </c>
      <c r="V5059" s="75">
        <f t="shared" si="308"/>
        <v>0</v>
      </c>
      <c r="W5059">
        <f>IFERROR(VLOOKUP($J5060,OSA!$BD:$BD,1,0),0)</f>
        <v>0</v>
      </c>
    </row>
    <row r="5060" spans="10:23" x14ac:dyDescent="0.35">
      <c r="J5060" t="str">
        <f t="shared" si="306"/>
        <v/>
      </c>
      <c r="N5060" s="10"/>
      <c r="U5060" s="69">
        <f t="shared" si="307"/>
        <v>0</v>
      </c>
      <c r="V5060" s="75">
        <f t="shared" si="308"/>
        <v>0</v>
      </c>
      <c r="W5060">
        <f>IFERROR(VLOOKUP($J5061,OSA!$BD:$BD,1,0),0)</f>
        <v>0</v>
      </c>
    </row>
    <row r="5061" spans="10:23" x14ac:dyDescent="0.35">
      <c r="J5061" t="str">
        <f t="shared" si="306"/>
        <v/>
      </c>
      <c r="N5061" s="10"/>
      <c r="U5061" s="69">
        <f t="shared" si="307"/>
        <v>0</v>
      </c>
      <c r="V5061" s="75">
        <f t="shared" si="308"/>
        <v>0</v>
      </c>
      <c r="W5061">
        <f>IFERROR(VLOOKUP($J5062,OSA!$BD:$BD,1,0),0)</f>
        <v>0</v>
      </c>
    </row>
    <row r="5062" spans="10:23" x14ac:dyDescent="0.35">
      <c r="J5062" t="str">
        <f t="shared" si="306"/>
        <v/>
      </c>
      <c r="N5062" s="10"/>
      <c r="U5062" s="69">
        <f t="shared" si="307"/>
        <v>0</v>
      </c>
      <c r="V5062" s="75">
        <f t="shared" si="308"/>
        <v>0</v>
      </c>
      <c r="W5062">
        <f>IFERROR(VLOOKUP($J5063,OSA!$BD:$BD,1,0),0)</f>
        <v>0</v>
      </c>
    </row>
    <row r="5063" spans="10:23" x14ac:dyDescent="0.35">
      <c r="J5063" t="str">
        <f t="shared" si="306"/>
        <v/>
      </c>
      <c r="N5063" s="10"/>
      <c r="U5063" s="69">
        <f t="shared" si="307"/>
        <v>0</v>
      </c>
      <c r="V5063" s="75">
        <f t="shared" si="308"/>
        <v>0</v>
      </c>
      <c r="W5063">
        <f>IFERROR(VLOOKUP($J5064,OSA!$BD:$BD,1,0),0)</f>
        <v>0</v>
      </c>
    </row>
    <row r="5064" spans="10:23" x14ac:dyDescent="0.35">
      <c r="J5064" t="str">
        <f t="shared" si="306"/>
        <v/>
      </c>
      <c r="N5064" s="10"/>
      <c r="U5064" s="69">
        <f t="shared" si="307"/>
        <v>0</v>
      </c>
      <c r="V5064" s="75">
        <f t="shared" si="308"/>
        <v>0</v>
      </c>
      <c r="W5064">
        <f>IFERROR(VLOOKUP($J5065,OSA!$BD:$BD,1,0),0)</f>
        <v>0</v>
      </c>
    </row>
    <row r="5065" spans="10:23" x14ac:dyDescent="0.35">
      <c r="J5065" t="str">
        <f t="shared" si="306"/>
        <v/>
      </c>
      <c r="N5065" s="10"/>
      <c r="U5065" s="69">
        <f t="shared" si="307"/>
        <v>0</v>
      </c>
      <c r="V5065" s="75">
        <f t="shared" si="308"/>
        <v>0</v>
      </c>
      <c r="W5065">
        <f>IFERROR(VLOOKUP($J5066,OSA!$BD:$BD,1,0),0)</f>
        <v>0</v>
      </c>
    </row>
    <row r="5066" spans="10:23" x14ac:dyDescent="0.35">
      <c r="J5066" t="str">
        <f t="shared" si="306"/>
        <v/>
      </c>
      <c r="N5066" s="10"/>
      <c r="U5066" s="69">
        <f t="shared" si="307"/>
        <v>0</v>
      </c>
      <c r="V5066" s="75">
        <f t="shared" si="308"/>
        <v>0</v>
      </c>
      <c r="W5066">
        <f>IFERROR(VLOOKUP($J5067,OSA!$BD:$BD,1,0),0)</f>
        <v>0</v>
      </c>
    </row>
    <row r="5067" spans="10:23" x14ac:dyDescent="0.35">
      <c r="J5067" t="str">
        <f t="shared" si="306"/>
        <v/>
      </c>
      <c r="N5067" s="10"/>
      <c r="U5067" s="69">
        <f t="shared" si="307"/>
        <v>0</v>
      </c>
      <c r="V5067" s="75">
        <f t="shared" si="308"/>
        <v>0</v>
      </c>
      <c r="W5067">
        <f>IFERROR(VLOOKUP($J5068,OSA!$BD:$BD,1,0),0)</f>
        <v>0</v>
      </c>
    </row>
    <row r="5068" spans="10:23" x14ac:dyDescent="0.35">
      <c r="J5068" t="str">
        <f t="shared" ref="J5068:J5131" si="309">K5068&amp;N5068</f>
        <v/>
      </c>
      <c r="N5068" s="10"/>
      <c r="U5068" s="69">
        <f t="shared" si="307"/>
        <v>0</v>
      </c>
      <c r="V5068" s="75">
        <f t="shared" si="308"/>
        <v>0</v>
      </c>
      <c r="W5068">
        <f>IFERROR(VLOOKUP($J5069,OSA!$BD:$BD,1,0),0)</f>
        <v>0</v>
      </c>
    </row>
    <row r="5069" spans="10:23" x14ac:dyDescent="0.35">
      <c r="J5069" t="str">
        <f t="shared" si="309"/>
        <v/>
      </c>
      <c r="N5069" s="10"/>
      <c r="U5069" s="69">
        <f t="shared" si="307"/>
        <v>0</v>
      </c>
      <c r="V5069" s="75">
        <f t="shared" si="308"/>
        <v>0</v>
      </c>
      <c r="W5069">
        <f>IFERROR(VLOOKUP($J5070,OSA!$BD:$BD,1,0),0)</f>
        <v>0</v>
      </c>
    </row>
    <row r="5070" spans="10:23" x14ac:dyDescent="0.35">
      <c r="J5070" t="str">
        <f t="shared" si="309"/>
        <v/>
      </c>
      <c r="N5070" s="10"/>
      <c r="U5070" s="69">
        <f t="shared" si="307"/>
        <v>0</v>
      </c>
      <c r="V5070" s="75">
        <f t="shared" si="308"/>
        <v>0</v>
      </c>
      <c r="W5070">
        <f>IFERROR(VLOOKUP($J5071,OSA!$BD:$BD,1,0),0)</f>
        <v>0</v>
      </c>
    </row>
    <row r="5071" spans="10:23" x14ac:dyDescent="0.35">
      <c r="J5071" t="str">
        <f t="shared" si="309"/>
        <v/>
      </c>
      <c r="N5071" s="10"/>
      <c r="U5071" s="69">
        <f t="shared" si="307"/>
        <v>0</v>
      </c>
      <c r="V5071" s="75">
        <f t="shared" si="308"/>
        <v>0</v>
      </c>
      <c r="W5071">
        <f>IFERROR(VLOOKUP($J5072,OSA!$BD:$BD,1,0),0)</f>
        <v>0</v>
      </c>
    </row>
    <row r="5072" spans="10:23" x14ac:dyDescent="0.35">
      <c r="J5072" t="str">
        <f t="shared" si="309"/>
        <v/>
      </c>
      <c r="N5072" s="10"/>
      <c r="U5072" s="69">
        <f t="shared" si="307"/>
        <v>0</v>
      </c>
      <c r="V5072" s="75">
        <f t="shared" si="308"/>
        <v>0</v>
      </c>
      <c r="W5072">
        <f>IFERROR(VLOOKUP($J5073,OSA!$BD:$BD,1,0),0)</f>
        <v>0</v>
      </c>
    </row>
    <row r="5073" spans="10:23" x14ac:dyDescent="0.35">
      <c r="J5073" t="str">
        <f t="shared" si="309"/>
        <v/>
      </c>
      <c r="N5073" s="10"/>
      <c r="U5073" s="69">
        <f t="shared" si="307"/>
        <v>0</v>
      </c>
      <c r="V5073" s="75">
        <f t="shared" si="308"/>
        <v>0</v>
      </c>
      <c r="W5073">
        <f>IFERROR(VLOOKUP($J5074,OSA!$BD:$BD,1,0),0)</f>
        <v>0</v>
      </c>
    </row>
    <row r="5074" spans="10:23" x14ac:dyDescent="0.35">
      <c r="J5074" t="str">
        <f t="shared" si="309"/>
        <v/>
      </c>
      <c r="N5074" s="10"/>
      <c r="U5074" s="69">
        <f t="shared" si="307"/>
        <v>0</v>
      </c>
      <c r="V5074" s="75">
        <f t="shared" si="308"/>
        <v>0</v>
      </c>
      <c r="W5074">
        <f>IFERROR(VLOOKUP($J5075,OSA!$BD:$BD,1,0),0)</f>
        <v>0</v>
      </c>
    </row>
    <row r="5075" spans="10:23" x14ac:dyDescent="0.35">
      <c r="J5075" t="str">
        <f t="shared" si="309"/>
        <v/>
      </c>
      <c r="N5075" s="10"/>
      <c r="U5075" s="69">
        <f t="shared" si="307"/>
        <v>0</v>
      </c>
      <c r="V5075" s="75">
        <f t="shared" si="308"/>
        <v>0</v>
      </c>
      <c r="W5075">
        <f>IFERROR(VLOOKUP($J5076,OSA!$BD:$BD,1,0),0)</f>
        <v>0</v>
      </c>
    </row>
    <row r="5076" spans="10:23" x14ac:dyDescent="0.35">
      <c r="J5076" t="str">
        <f t="shared" si="309"/>
        <v/>
      </c>
      <c r="N5076" s="10"/>
      <c r="U5076" s="69">
        <f t="shared" si="307"/>
        <v>0</v>
      </c>
      <c r="V5076" s="75">
        <f t="shared" si="308"/>
        <v>0</v>
      </c>
      <c r="W5076">
        <f>IFERROR(VLOOKUP($J5077,OSA!$BD:$BD,1,0),0)</f>
        <v>0</v>
      </c>
    </row>
    <row r="5077" spans="10:23" x14ac:dyDescent="0.35">
      <c r="J5077" t="str">
        <f t="shared" si="309"/>
        <v/>
      </c>
      <c r="N5077" s="10"/>
      <c r="U5077" s="69">
        <f t="shared" si="307"/>
        <v>0</v>
      </c>
      <c r="V5077" s="75">
        <f t="shared" si="308"/>
        <v>0</v>
      </c>
      <c r="W5077">
        <f>IFERROR(VLOOKUP($J5078,OSA!$BD:$BD,1,0),0)</f>
        <v>0</v>
      </c>
    </row>
    <row r="5078" spans="10:23" x14ac:dyDescent="0.35">
      <c r="J5078" t="str">
        <f t="shared" si="309"/>
        <v/>
      </c>
      <c r="N5078" s="10"/>
      <c r="U5078" s="69">
        <f t="shared" si="307"/>
        <v>0</v>
      </c>
      <c r="V5078" s="75">
        <f t="shared" si="308"/>
        <v>0</v>
      </c>
      <c r="W5078">
        <f>IFERROR(VLOOKUP($J5079,OSA!$BD:$BD,1,0),0)</f>
        <v>0</v>
      </c>
    </row>
    <row r="5079" spans="10:23" x14ac:dyDescent="0.35">
      <c r="J5079" t="str">
        <f t="shared" si="309"/>
        <v/>
      </c>
      <c r="N5079" s="10"/>
      <c r="U5079" s="69">
        <f t="shared" si="307"/>
        <v>0</v>
      </c>
      <c r="V5079" s="75">
        <f t="shared" si="308"/>
        <v>0</v>
      </c>
      <c r="W5079">
        <f>IFERROR(VLOOKUP($J5080,OSA!$BD:$BD,1,0),0)</f>
        <v>0</v>
      </c>
    </row>
    <row r="5080" spans="10:23" x14ac:dyDescent="0.35">
      <c r="J5080" t="str">
        <f t="shared" si="309"/>
        <v/>
      </c>
      <c r="N5080" s="10"/>
      <c r="U5080" s="69">
        <f t="shared" si="307"/>
        <v>0</v>
      </c>
      <c r="V5080" s="75">
        <f t="shared" si="308"/>
        <v>0</v>
      </c>
      <c r="W5080">
        <f>IFERROR(VLOOKUP($J5081,OSA!$BD:$BD,1,0),0)</f>
        <v>0</v>
      </c>
    </row>
    <row r="5081" spans="10:23" x14ac:dyDescent="0.35">
      <c r="J5081" t="str">
        <f t="shared" si="309"/>
        <v/>
      </c>
      <c r="N5081" s="10"/>
      <c r="U5081" s="69">
        <f t="shared" si="307"/>
        <v>0</v>
      </c>
      <c r="V5081" s="75">
        <f t="shared" si="308"/>
        <v>0</v>
      </c>
      <c r="W5081">
        <f>IFERROR(VLOOKUP($J5082,OSA!$BD:$BD,1,0),0)</f>
        <v>0</v>
      </c>
    </row>
    <row r="5082" spans="10:23" x14ac:dyDescent="0.35">
      <c r="J5082" t="str">
        <f t="shared" si="309"/>
        <v/>
      </c>
      <c r="N5082" s="10"/>
      <c r="U5082" s="69">
        <f t="shared" si="307"/>
        <v>0</v>
      </c>
      <c r="V5082" s="75">
        <f t="shared" si="308"/>
        <v>0</v>
      </c>
      <c r="W5082">
        <f>IFERROR(VLOOKUP($J5083,OSA!$BD:$BD,1,0),0)</f>
        <v>0</v>
      </c>
    </row>
    <row r="5083" spans="10:23" x14ac:dyDescent="0.35">
      <c r="J5083" t="str">
        <f t="shared" si="309"/>
        <v/>
      </c>
      <c r="N5083" s="10"/>
      <c r="U5083" s="69">
        <f t="shared" si="307"/>
        <v>0</v>
      </c>
      <c r="V5083" s="75">
        <f t="shared" si="308"/>
        <v>0</v>
      </c>
      <c r="W5083">
        <f>IFERROR(VLOOKUP($J5084,OSA!$BD:$BD,1,0),0)</f>
        <v>0</v>
      </c>
    </row>
    <row r="5084" spans="10:23" x14ac:dyDescent="0.35">
      <c r="J5084" t="str">
        <f t="shared" si="309"/>
        <v/>
      </c>
      <c r="N5084" s="10"/>
      <c r="U5084" s="69">
        <f t="shared" si="307"/>
        <v>0</v>
      </c>
      <c r="V5084" s="75">
        <f t="shared" si="308"/>
        <v>0</v>
      </c>
      <c r="W5084">
        <f>IFERROR(VLOOKUP($J5085,OSA!$BD:$BD,1,0),0)</f>
        <v>0</v>
      </c>
    </row>
    <row r="5085" spans="10:23" x14ac:dyDescent="0.35">
      <c r="J5085" t="str">
        <f t="shared" si="309"/>
        <v/>
      </c>
      <c r="N5085" s="10"/>
      <c r="U5085" s="69">
        <f t="shared" si="307"/>
        <v>0</v>
      </c>
      <c r="V5085" s="75">
        <f t="shared" si="308"/>
        <v>0</v>
      </c>
      <c r="W5085">
        <f>IFERROR(VLOOKUP($J5086,OSA!$BD:$BD,1,0),0)</f>
        <v>0</v>
      </c>
    </row>
    <row r="5086" spans="10:23" x14ac:dyDescent="0.35">
      <c r="J5086" t="str">
        <f t="shared" si="309"/>
        <v/>
      </c>
      <c r="N5086" s="10"/>
      <c r="U5086" s="69">
        <f t="shared" si="307"/>
        <v>0</v>
      </c>
      <c r="V5086" s="75">
        <f t="shared" si="308"/>
        <v>0</v>
      </c>
      <c r="W5086">
        <f>IFERROR(VLOOKUP($J5087,OSA!$BD:$BD,1,0),0)</f>
        <v>0</v>
      </c>
    </row>
    <row r="5087" spans="10:23" x14ac:dyDescent="0.35">
      <c r="J5087" t="str">
        <f t="shared" si="309"/>
        <v/>
      </c>
      <c r="N5087" s="10"/>
      <c r="U5087" s="69">
        <f t="shared" si="307"/>
        <v>0</v>
      </c>
      <c r="V5087" s="75">
        <f t="shared" si="308"/>
        <v>0</v>
      </c>
      <c r="W5087">
        <f>IFERROR(VLOOKUP($J5088,OSA!$BD:$BD,1,0),0)</f>
        <v>0</v>
      </c>
    </row>
    <row r="5088" spans="10:23" x14ac:dyDescent="0.35">
      <c r="J5088" t="str">
        <f t="shared" si="309"/>
        <v/>
      </c>
      <c r="N5088" s="10"/>
      <c r="U5088" s="69">
        <f t="shared" ref="U5088:U5151" si="310">SUM(O5088:Q5088)/3</f>
        <v>0</v>
      </c>
      <c r="V5088" s="75">
        <f t="shared" ref="V5088:V5151" si="311">SUM(R5088:T5088)/3</f>
        <v>0</v>
      </c>
      <c r="W5088">
        <f>IFERROR(VLOOKUP($J5089,OSA!$BD:$BD,1,0),0)</f>
        <v>0</v>
      </c>
    </row>
    <row r="5089" spans="10:23" x14ac:dyDescent="0.35">
      <c r="J5089" t="str">
        <f t="shared" si="309"/>
        <v/>
      </c>
      <c r="N5089" s="10"/>
      <c r="U5089" s="69">
        <f t="shared" si="310"/>
        <v>0</v>
      </c>
      <c r="V5089" s="75">
        <f t="shared" si="311"/>
        <v>0</v>
      </c>
      <c r="W5089">
        <f>IFERROR(VLOOKUP($J5090,OSA!$BD:$BD,1,0),0)</f>
        <v>0</v>
      </c>
    </row>
    <row r="5090" spans="10:23" x14ac:dyDescent="0.35">
      <c r="J5090" t="str">
        <f t="shared" si="309"/>
        <v/>
      </c>
      <c r="N5090" s="10"/>
      <c r="U5090" s="69">
        <f t="shared" si="310"/>
        <v>0</v>
      </c>
      <c r="V5090" s="75">
        <f t="shared" si="311"/>
        <v>0</v>
      </c>
      <c r="W5090">
        <f>IFERROR(VLOOKUP($J5091,OSA!$BD:$BD,1,0),0)</f>
        <v>0</v>
      </c>
    </row>
    <row r="5091" spans="10:23" x14ac:dyDescent="0.35">
      <c r="J5091" t="str">
        <f t="shared" si="309"/>
        <v/>
      </c>
      <c r="N5091" s="10"/>
      <c r="U5091" s="69">
        <f t="shared" si="310"/>
        <v>0</v>
      </c>
      <c r="V5091" s="75">
        <f t="shared" si="311"/>
        <v>0</v>
      </c>
      <c r="W5091">
        <f>IFERROR(VLOOKUP($J5092,OSA!$BD:$BD,1,0),0)</f>
        <v>0</v>
      </c>
    </row>
    <row r="5092" spans="10:23" x14ac:dyDescent="0.35">
      <c r="J5092" t="str">
        <f t="shared" si="309"/>
        <v/>
      </c>
      <c r="N5092" s="10"/>
      <c r="U5092" s="69">
        <f t="shared" si="310"/>
        <v>0</v>
      </c>
      <c r="V5092" s="75">
        <f t="shared" si="311"/>
        <v>0</v>
      </c>
      <c r="W5092">
        <f>IFERROR(VLOOKUP($J5093,OSA!$BD:$BD,1,0),0)</f>
        <v>0</v>
      </c>
    </row>
    <row r="5093" spans="10:23" x14ac:dyDescent="0.35">
      <c r="J5093" t="str">
        <f t="shared" si="309"/>
        <v/>
      </c>
      <c r="N5093" s="10"/>
      <c r="U5093" s="69">
        <f t="shared" si="310"/>
        <v>0</v>
      </c>
      <c r="V5093" s="75">
        <f t="shared" si="311"/>
        <v>0</v>
      </c>
      <c r="W5093">
        <f>IFERROR(VLOOKUP($J5094,OSA!$BD:$BD,1,0),0)</f>
        <v>0</v>
      </c>
    </row>
    <row r="5094" spans="10:23" x14ac:dyDescent="0.35">
      <c r="J5094" t="str">
        <f t="shared" si="309"/>
        <v/>
      </c>
      <c r="N5094" s="10"/>
      <c r="U5094" s="69">
        <f t="shared" si="310"/>
        <v>0</v>
      </c>
      <c r="V5094" s="75">
        <f t="shared" si="311"/>
        <v>0</v>
      </c>
      <c r="W5094">
        <f>IFERROR(VLOOKUP($J5095,OSA!$BD:$BD,1,0),0)</f>
        <v>0</v>
      </c>
    </row>
    <row r="5095" spans="10:23" x14ac:dyDescent="0.35">
      <c r="J5095" t="str">
        <f t="shared" si="309"/>
        <v/>
      </c>
      <c r="N5095" s="10"/>
      <c r="U5095" s="69">
        <f t="shared" si="310"/>
        <v>0</v>
      </c>
      <c r="V5095" s="75">
        <f t="shared" si="311"/>
        <v>0</v>
      </c>
      <c r="W5095">
        <f>IFERROR(VLOOKUP($J5096,OSA!$BD:$BD,1,0),0)</f>
        <v>0</v>
      </c>
    </row>
    <row r="5096" spans="10:23" x14ac:dyDescent="0.35">
      <c r="J5096" t="str">
        <f t="shared" si="309"/>
        <v/>
      </c>
      <c r="N5096" s="10"/>
      <c r="U5096" s="69">
        <f t="shared" si="310"/>
        <v>0</v>
      </c>
      <c r="V5096" s="75">
        <f t="shared" si="311"/>
        <v>0</v>
      </c>
      <c r="W5096">
        <f>IFERROR(VLOOKUP($J5097,OSA!$BD:$BD,1,0),0)</f>
        <v>0</v>
      </c>
    </row>
    <row r="5097" spans="10:23" x14ac:dyDescent="0.35">
      <c r="J5097" t="str">
        <f t="shared" si="309"/>
        <v/>
      </c>
      <c r="N5097" s="10"/>
      <c r="U5097" s="69">
        <f t="shared" si="310"/>
        <v>0</v>
      </c>
      <c r="V5097" s="75">
        <f t="shared" si="311"/>
        <v>0</v>
      </c>
      <c r="W5097">
        <f>IFERROR(VLOOKUP($J5098,OSA!$BD:$BD,1,0),0)</f>
        <v>0</v>
      </c>
    </row>
    <row r="5098" spans="10:23" x14ac:dyDescent="0.35">
      <c r="J5098" t="str">
        <f t="shared" si="309"/>
        <v/>
      </c>
      <c r="N5098" s="10"/>
      <c r="U5098" s="69">
        <f t="shared" si="310"/>
        <v>0</v>
      </c>
      <c r="V5098" s="75">
        <f t="shared" si="311"/>
        <v>0</v>
      </c>
      <c r="W5098">
        <f>IFERROR(VLOOKUP($J5099,OSA!$BD:$BD,1,0),0)</f>
        <v>0</v>
      </c>
    </row>
    <row r="5099" spans="10:23" x14ac:dyDescent="0.35">
      <c r="J5099" t="str">
        <f t="shared" si="309"/>
        <v/>
      </c>
      <c r="N5099" s="10"/>
      <c r="U5099" s="69">
        <f t="shared" si="310"/>
        <v>0</v>
      </c>
      <c r="V5099" s="75">
        <f t="shared" si="311"/>
        <v>0</v>
      </c>
      <c r="W5099">
        <f>IFERROR(VLOOKUP($J5100,OSA!$BD:$BD,1,0),0)</f>
        <v>0</v>
      </c>
    </row>
    <row r="5100" spans="10:23" x14ac:dyDescent="0.35">
      <c r="J5100" t="str">
        <f t="shared" si="309"/>
        <v/>
      </c>
      <c r="N5100" s="10"/>
      <c r="U5100" s="69">
        <f t="shared" si="310"/>
        <v>0</v>
      </c>
      <c r="V5100" s="75">
        <f t="shared" si="311"/>
        <v>0</v>
      </c>
      <c r="W5100">
        <f>IFERROR(VLOOKUP($J5101,OSA!$BD:$BD,1,0),0)</f>
        <v>0</v>
      </c>
    </row>
    <row r="5101" spans="10:23" x14ac:dyDescent="0.35">
      <c r="J5101" t="str">
        <f t="shared" si="309"/>
        <v/>
      </c>
      <c r="N5101" s="10"/>
      <c r="U5101" s="69">
        <f t="shared" si="310"/>
        <v>0</v>
      </c>
      <c r="V5101" s="75">
        <f t="shared" si="311"/>
        <v>0</v>
      </c>
      <c r="W5101">
        <f>IFERROR(VLOOKUP($J5102,OSA!$BD:$BD,1,0),0)</f>
        <v>0</v>
      </c>
    </row>
    <row r="5102" spans="10:23" x14ac:dyDescent="0.35">
      <c r="J5102" t="str">
        <f t="shared" si="309"/>
        <v/>
      </c>
      <c r="N5102" s="10"/>
      <c r="U5102" s="69">
        <f t="shared" si="310"/>
        <v>0</v>
      </c>
      <c r="V5102" s="75">
        <f t="shared" si="311"/>
        <v>0</v>
      </c>
      <c r="W5102">
        <f>IFERROR(VLOOKUP($J5103,OSA!$BD:$BD,1,0),0)</f>
        <v>0</v>
      </c>
    </row>
    <row r="5103" spans="10:23" x14ac:dyDescent="0.35">
      <c r="J5103" t="str">
        <f t="shared" si="309"/>
        <v/>
      </c>
      <c r="N5103" s="10"/>
      <c r="U5103" s="69">
        <f t="shared" si="310"/>
        <v>0</v>
      </c>
      <c r="V5103" s="75">
        <f t="shared" si="311"/>
        <v>0</v>
      </c>
      <c r="W5103">
        <f>IFERROR(VLOOKUP($J5104,OSA!$BD:$BD,1,0),0)</f>
        <v>0</v>
      </c>
    </row>
    <row r="5104" spans="10:23" x14ac:dyDescent="0.35">
      <c r="J5104" t="str">
        <f t="shared" si="309"/>
        <v/>
      </c>
      <c r="N5104" s="10"/>
      <c r="U5104" s="69">
        <f t="shared" si="310"/>
        <v>0</v>
      </c>
      <c r="V5104" s="75">
        <f t="shared" si="311"/>
        <v>0</v>
      </c>
      <c r="W5104">
        <f>IFERROR(VLOOKUP($J5105,OSA!$BD:$BD,1,0),0)</f>
        <v>0</v>
      </c>
    </row>
    <row r="5105" spans="10:23" x14ac:dyDescent="0.35">
      <c r="J5105" t="str">
        <f t="shared" si="309"/>
        <v/>
      </c>
      <c r="N5105" s="10"/>
      <c r="U5105" s="69">
        <f t="shared" si="310"/>
        <v>0</v>
      </c>
      <c r="V5105" s="75">
        <f t="shared" si="311"/>
        <v>0</v>
      </c>
      <c r="W5105">
        <f>IFERROR(VLOOKUP($J5106,OSA!$BD:$BD,1,0),0)</f>
        <v>0</v>
      </c>
    </row>
    <row r="5106" spans="10:23" x14ac:dyDescent="0.35">
      <c r="J5106" t="str">
        <f t="shared" si="309"/>
        <v/>
      </c>
      <c r="N5106" s="10"/>
      <c r="U5106" s="69">
        <f t="shared" si="310"/>
        <v>0</v>
      </c>
      <c r="V5106" s="75">
        <f t="shared" si="311"/>
        <v>0</v>
      </c>
      <c r="W5106">
        <f>IFERROR(VLOOKUP($J5107,OSA!$BD:$BD,1,0),0)</f>
        <v>0</v>
      </c>
    </row>
    <row r="5107" spans="10:23" x14ac:dyDescent="0.35">
      <c r="J5107" t="str">
        <f t="shared" si="309"/>
        <v/>
      </c>
      <c r="N5107" s="10"/>
      <c r="U5107" s="69">
        <f t="shared" si="310"/>
        <v>0</v>
      </c>
      <c r="V5107" s="75">
        <f t="shared" si="311"/>
        <v>0</v>
      </c>
      <c r="W5107">
        <f>IFERROR(VLOOKUP($J5108,OSA!$BD:$BD,1,0),0)</f>
        <v>0</v>
      </c>
    </row>
    <row r="5108" spans="10:23" x14ac:dyDescent="0.35">
      <c r="J5108" t="str">
        <f t="shared" si="309"/>
        <v/>
      </c>
      <c r="N5108" s="10"/>
      <c r="U5108" s="69">
        <f t="shared" si="310"/>
        <v>0</v>
      </c>
      <c r="V5108" s="75">
        <f t="shared" si="311"/>
        <v>0</v>
      </c>
      <c r="W5108">
        <f>IFERROR(VLOOKUP($J5109,OSA!$BD:$BD,1,0),0)</f>
        <v>0</v>
      </c>
    </row>
    <row r="5109" spans="10:23" x14ac:dyDescent="0.35">
      <c r="J5109" t="str">
        <f t="shared" si="309"/>
        <v/>
      </c>
      <c r="N5109" s="10"/>
      <c r="U5109" s="69">
        <f t="shared" si="310"/>
        <v>0</v>
      </c>
      <c r="V5109" s="75">
        <f t="shared" si="311"/>
        <v>0</v>
      </c>
      <c r="W5109">
        <f>IFERROR(VLOOKUP($J5110,OSA!$BD:$BD,1,0),0)</f>
        <v>0</v>
      </c>
    </row>
    <row r="5110" spans="10:23" x14ac:dyDescent="0.35">
      <c r="J5110" t="str">
        <f t="shared" si="309"/>
        <v/>
      </c>
      <c r="N5110" s="10"/>
      <c r="U5110" s="69">
        <f t="shared" si="310"/>
        <v>0</v>
      </c>
      <c r="V5110" s="75">
        <f t="shared" si="311"/>
        <v>0</v>
      </c>
      <c r="W5110">
        <f>IFERROR(VLOOKUP($J5111,OSA!$BD:$BD,1,0),0)</f>
        <v>0</v>
      </c>
    </row>
    <row r="5111" spans="10:23" x14ac:dyDescent="0.35">
      <c r="J5111" t="str">
        <f t="shared" si="309"/>
        <v/>
      </c>
      <c r="N5111" s="10"/>
      <c r="U5111" s="69">
        <f t="shared" si="310"/>
        <v>0</v>
      </c>
      <c r="V5111" s="75">
        <f t="shared" si="311"/>
        <v>0</v>
      </c>
      <c r="W5111">
        <f>IFERROR(VLOOKUP($J5112,OSA!$BD:$BD,1,0),0)</f>
        <v>0</v>
      </c>
    </row>
    <row r="5112" spans="10:23" x14ac:dyDescent="0.35">
      <c r="J5112" t="str">
        <f t="shared" si="309"/>
        <v/>
      </c>
      <c r="N5112" s="4"/>
      <c r="U5112" s="69">
        <f t="shared" si="310"/>
        <v>0</v>
      </c>
      <c r="V5112" s="75">
        <f t="shared" si="311"/>
        <v>0</v>
      </c>
      <c r="W5112">
        <f>IFERROR(VLOOKUP($J5113,OSA!$BD:$BD,1,0),0)</f>
        <v>0</v>
      </c>
    </row>
    <row r="5113" spans="10:23" x14ac:dyDescent="0.35">
      <c r="J5113" t="str">
        <f t="shared" si="309"/>
        <v/>
      </c>
      <c r="N5113" s="4"/>
      <c r="U5113" s="69">
        <f t="shared" si="310"/>
        <v>0</v>
      </c>
      <c r="V5113" s="75">
        <f t="shared" si="311"/>
        <v>0</v>
      </c>
      <c r="W5113">
        <f>IFERROR(VLOOKUP($J5114,OSA!$BD:$BD,1,0),0)</f>
        <v>0</v>
      </c>
    </row>
    <row r="5114" spans="10:23" x14ac:dyDescent="0.35">
      <c r="J5114" t="str">
        <f t="shared" si="309"/>
        <v/>
      </c>
      <c r="N5114" s="4"/>
      <c r="U5114" s="69">
        <f t="shared" si="310"/>
        <v>0</v>
      </c>
      <c r="V5114" s="75">
        <f t="shared" si="311"/>
        <v>0</v>
      </c>
      <c r="W5114">
        <f>IFERROR(VLOOKUP($J5115,OSA!$BD:$BD,1,0),0)</f>
        <v>0</v>
      </c>
    </row>
    <row r="5115" spans="10:23" x14ac:dyDescent="0.35">
      <c r="J5115" t="str">
        <f t="shared" si="309"/>
        <v/>
      </c>
      <c r="N5115" s="4"/>
      <c r="U5115" s="69">
        <f t="shared" si="310"/>
        <v>0</v>
      </c>
      <c r="V5115" s="75">
        <f t="shared" si="311"/>
        <v>0</v>
      </c>
      <c r="W5115">
        <f>IFERROR(VLOOKUP($J5116,OSA!$BD:$BD,1,0),0)</f>
        <v>0</v>
      </c>
    </row>
    <row r="5116" spans="10:23" x14ac:dyDescent="0.35">
      <c r="J5116" t="str">
        <f t="shared" si="309"/>
        <v/>
      </c>
      <c r="N5116" s="4"/>
      <c r="U5116" s="69">
        <f t="shared" si="310"/>
        <v>0</v>
      </c>
      <c r="V5116" s="75">
        <f t="shared" si="311"/>
        <v>0</v>
      </c>
      <c r="W5116">
        <f>IFERROR(VLOOKUP($J5117,OSA!$BD:$BD,1,0),0)</f>
        <v>0</v>
      </c>
    </row>
    <row r="5117" spans="10:23" x14ac:dyDescent="0.35">
      <c r="J5117" t="str">
        <f t="shared" si="309"/>
        <v/>
      </c>
      <c r="N5117" s="4"/>
      <c r="U5117" s="69">
        <f t="shared" si="310"/>
        <v>0</v>
      </c>
      <c r="V5117" s="75">
        <f t="shared" si="311"/>
        <v>0</v>
      </c>
      <c r="W5117">
        <f>IFERROR(VLOOKUP($J5118,OSA!$BD:$BD,1,0),0)</f>
        <v>0</v>
      </c>
    </row>
    <row r="5118" spans="10:23" x14ac:dyDescent="0.35">
      <c r="J5118" t="str">
        <f t="shared" si="309"/>
        <v/>
      </c>
      <c r="N5118" s="4"/>
      <c r="U5118" s="69">
        <f t="shared" si="310"/>
        <v>0</v>
      </c>
      <c r="V5118" s="75">
        <f t="shared" si="311"/>
        <v>0</v>
      </c>
      <c r="W5118">
        <f>IFERROR(VLOOKUP($J5119,OSA!$BD:$BD,1,0),0)</f>
        <v>0</v>
      </c>
    </row>
    <row r="5119" spans="10:23" x14ac:dyDescent="0.35">
      <c r="J5119" t="str">
        <f t="shared" si="309"/>
        <v/>
      </c>
      <c r="N5119" s="4"/>
      <c r="U5119" s="69">
        <f t="shared" si="310"/>
        <v>0</v>
      </c>
      <c r="V5119" s="75">
        <f t="shared" si="311"/>
        <v>0</v>
      </c>
      <c r="W5119">
        <f>IFERROR(VLOOKUP($J5120,OSA!$BD:$BD,1,0),0)</f>
        <v>0</v>
      </c>
    </row>
    <row r="5120" spans="10:23" x14ac:dyDescent="0.35">
      <c r="J5120" t="str">
        <f t="shared" si="309"/>
        <v/>
      </c>
      <c r="N5120" s="4"/>
      <c r="U5120" s="69">
        <f t="shared" si="310"/>
        <v>0</v>
      </c>
      <c r="V5120" s="75">
        <f t="shared" si="311"/>
        <v>0</v>
      </c>
      <c r="W5120">
        <f>IFERROR(VLOOKUP($J5121,OSA!$BD:$BD,1,0),0)</f>
        <v>0</v>
      </c>
    </row>
    <row r="5121" spans="10:23" x14ac:dyDescent="0.35">
      <c r="J5121" t="str">
        <f t="shared" si="309"/>
        <v/>
      </c>
      <c r="N5121" s="4"/>
      <c r="U5121" s="69">
        <f t="shared" si="310"/>
        <v>0</v>
      </c>
      <c r="V5121" s="75">
        <f t="shared" si="311"/>
        <v>0</v>
      </c>
      <c r="W5121">
        <f>IFERROR(VLOOKUP($J5122,OSA!$BD:$BD,1,0),0)</f>
        <v>0</v>
      </c>
    </row>
    <row r="5122" spans="10:23" x14ac:dyDescent="0.35">
      <c r="J5122" t="str">
        <f t="shared" si="309"/>
        <v/>
      </c>
      <c r="N5122" s="4"/>
      <c r="U5122" s="69">
        <f t="shared" si="310"/>
        <v>0</v>
      </c>
      <c r="V5122" s="75">
        <f t="shared" si="311"/>
        <v>0</v>
      </c>
      <c r="W5122">
        <f>IFERROR(VLOOKUP($J5123,OSA!$BD:$BD,1,0),0)</f>
        <v>0</v>
      </c>
    </row>
    <row r="5123" spans="10:23" x14ac:dyDescent="0.35">
      <c r="J5123" t="str">
        <f t="shared" si="309"/>
        <v/>
      </c>
      <c r="N5123" s="4"/>
      <c r="U5123" s="69">
        <f t="shared" si="310"/>
        <v>0</v>
      </c>
      <c r="V5123" s="75">
        <f t="shared" si="311"/>
        <v>0</v>
      </c>
      <c r="W5123">
        <f>IFERROR(VLOOKUP($J5124,OSA!$BD:$BD,1,0),0)</f>
        <v>0</v>
      </c>
    </row>
    <row r="5124" spans="10:23" x14ac:dyDescent="0.35">
      <c r="J5124" t="str">
        <f t="shared" si="309"/>
        <v/>
      </c>
      <c r="N5124" s="4"/>
      <c r="U5124" s="69">
        <f t="shared" si="310"/>
        <v>0</v>
      </c>
      <c r="V5124" s="75">
        <f t="shared" si="311"/>
        <v>0</v>
      </c>
      <c r="W5124">
        <f>IFERROR(VLOOKUP($J5125,OSA!$BD:$BD,1,0),0)</f>
        <v>0</v>
      </c>
    </row>
    <row r="5125" spans="10:23" x14ac:dyDescent="0.35">
      <c r="J5125" t="str">
        <f t="shared" si="309"/>
        <v/>
      </c>
      <c r="N5125" s="4"/>
      <c r="U5125" s="69">
        <f t="shared" si="310"/>
        <v>0</v>
      </c>
      <c r="V5125" s="75">
        <f t="shared" si="311"/>
        <v>0</v>
      </c>
      <c r="W5125">
        <f>IFERROR(VLOOKUP($J5126,OSA!$BD:$BD,1,0),0)</f>
        <v>0</v>
      </c>
    </row>
    <row r="5126" spans="10:23" x14ac:dyDescent="0.35">
      <c r="J5126" t="str">
        <f t="shared" si="309"/>
        <v/>
      </c>
      <c r="N5126" s="4"/>
      <c r="U5126" s="69">
        <f t="shared" si="310"/>
        <v>0</v>
      </c>
      <c r="V5126" s="75">
        <f t="shared" si="311"/>
        <v>0</v>
      </c>
      <c r="W5126">
        <f>IFERROR(VLOOKUP($J5127,OSA!$BD:$BD,1,0),0)</f>
        <v>0</v>
      </c>
    </row>
    <row r="5127" spans="10:23" x14ac:dyDescent="0.35">
      <c r="J5127" t="str">
        <f t="shared" si="309"/>
        <v/>
      </c>
      <c r="N5127" s="4"/>
      <c r="U5127" s="69">
        <f t="shared" si="310"/>
        <v>0</v>
      </c>
      <c r="V5127" s="75">
        <f t="shared" si="311"/>
        <v>0</v>
      </c>
      <c r="W5127">
        <f>IFERROR(VLOOKUP($J5128,OSA!$BD:$BD,1,0),0)</f>
        <v>0</v>
      </c>
    </row>
    <row r="5128" spans="10:23" x14ac:dyDescent="0.35">
      <c r="J5128" t="str">
        <f t="shared" si="309"/>
        <v/>
      </c>
      <c r="N5128" s="4"/>
      <c r="U5128" s="69">
        <f t="shared" si="310"/>
        <v>0</v>
      </c>
      <c r="V5128" s="75">
        <f t="shared" si="311"/>
        <v>0</v>
      </c>
      <c r="W5128">
        <f>IFERROR(VLOOKUP($J5129,OSA!$BD:$BD,1,0),0)</f>
        <v>0</v>
      </c>
    </row>
    <row r="5129" spans="10:23" x14ac:dyDescent="0.35">
      <c r="J5129" t="str">
        <f t="shared" si="309"/>
        <v/>
      </c>
      <c r="N5129" s="4"/>
      <c r="U5129" s="69">
        <f t="shared" si="310"/>
        <v>0</v>
      </c>
      <c r="V5129" s="75">
        <f t="shared" si="311"/>
        <v>0</v>
      </c>
      <c r="W5129">
        <f>IFERROR(VLOOKUP($J5130,OSA!$BD:$BD,1,0),0)</f>
        <v>0</v>
      </c>
    </row>
    <row r="5130" spans="10:23" x14ac:dyDescent="0.35">
      <c r="J5130" t="str">
        <f t="shared" si="309"/>
        <v/>
      </c>
      <c r="N5130" s="4"/>
      <c r="U5130" s="69">
        <f t="shared" si="310"/>
        <v>0</v>
      </c>
      <c r="V5130" s="75">
        <f t="shared" si="311"/>
        <v>0</v>
      </c>
      <c r="W5130">
        <f>IFERROR(VLOOKUP($J5131,OSA!$BD:$BD,1,0),0)</f>
        <v>0</v>
      </c>
    </row>
    <row r="5131" spans="10:23" x14ac:dyDescent="0.35">
      <c r="J5131" t="str">
        <f t="shared" si="309"/>
        <v/>
      </c>
      <c r="N5131" s="4"/>
      <c r="U5131" s="69">
        <f t="shared" si="310"/>
        <v>0</v>
      </c>
      <c r="V5131" s="75">
        <f t="shared" si="311"/>
        <v>0</v>
      </c>
      <c r="W5131">
        <f>IFERROR(VLOOKUP($J5132,OSA!$BD:$BD,1,0),0)</f>
        <v>0</v>
      </c>
    </row>
    <row r="5132" spans="10:23" x14ac:dyDescent="0.35">
      <c r="J5132" t="str">
        <f t="shared" ref="J5132:J5195" si="312">K5132&amp;N5132</f>
        <v/>
      </c>
      <c r="N5132" s="4"/>
      <c r="U5132" s="69">
        <f t="shared" si="310"/>
        <v>0</v>
      </c>
      <c r="V5132" s="75">
        <f t="shared" si="311"/>
        <v>0</v>
      </c>
      <c r="W5132">
        <f>IFERROR(VLOOKUP($J5133,OSA!$BD:$BD,1,0),0)</f>
        <v>0</v>
      </c>
    </row>
    <row r="5133" spans="10:23" x14ac:dyDescent="0.35">
      <c r="J5133" t="str">
        <f t="shared" si="312"/>
        <v/>
      </c>
      <c r="N5133" s="4"/>
      <c r="U5133" s="69">
        <f t="shared" si="310"/>
        <v>0</v>
      </c>
      <c r="V5133" s="75">
        <f t="shared" si="311"/>
        <v>0</v>
      </c>
      <c r="W5133">
        <f>IFERROR(VLOOKUP($J5134,OSA!$BD:$BD,1,0),0)</f>
        <v>0</v>
      </c>
    </row>
    <row r="5134" spans="10:23" x14ac:dyDescent="0.35">
      <c r="J5134" t="str">
        <f t="shared" si="312"/>
        <v/>
      </c>
      <c r="N5134" s="4"/>
      <c r="U5134" s="69">
        <f t="shared" si="310"/>
        <v>0</v>
      </c>
      <c r="V5134" s="75">
        <f t="shared" si="311"/>
        <v>0</v>
      </c>
      <c r="W5134">
        <f>IFERROR(VLOOKUP($J5135,OSA!$BD:$BD,1,0),0)</f>
        <v>0</v>
      </c>
    </row>
    <row r="5135" spans="10:23" x14ac:dyDescent="0.35">
      <c r="J5135" t="str">
        <f t="shared" si="312"/>
        <v/>
      </c>
      <c r="N5135" s="4"/>
      <c r="U5135" s="69">
        <f t="shared" si="310"/>
        <v>0</v>
      </c>
      <c r="V5135" s="75">
        <f t="shared" si="311"/>
        <v>0</v>
      </c>
      <c r="W5135">
        <f>IFERROR(VLOOKUP($J5136,OSA!$BD:$BD,1,0),0)</f>
        <v>0</v>
      </c>
    </row>
    <row r="5136" spans="10:23" x14ac:dyDescent="0.35">
      <c r="J5136" t="str">
        <f t="shared" si="312"/>
        <v/>
      </c>
      <c r="N5136" s="4"/>
      <c r="U5136" s="69">
        <f t="shared" si="310"/>
        <v>0</v>
      </c>
      <c r="V5136" s="75">
        <f t="shared" si="311"/>
        <v>0</v>
      </c>
      <c r="W5136">
        <f>IFERROR(VLOOKUP($J5137,OSA!$BD:$BD,1,0),0)</f>
        <v>0</v>
      </c>
    </row>
    <row r="5137" spans="10:23" x14ac:dyDescent="0.35">
      <c r="J5137" t="str">
        <f t="shared" si="312"/>
        <v/>
      </c>
      <c r="N5137" s="4"/>
      <c r="U5137" s="69">
        <f t="shared" si="310"/>
        <v>0</v>
      </c>
      <c r="V5137" s="75">
        <f t="shared" si="311"/>
        <v>0</v>
      </c>
      <c r="W5137">
        <f>IFERROR(VLOOKUP($J5138,OSA!$BD:$BD,1,0),0)</f>
        <v>0</v>
      </c>
    </row>
    <row r="5138" spans="10:23" x14ac:dyDescent="0.35">
      <c r="J5138" t="str">
        <f t="shared" si="312"/>
        <v/>
      </c>
      <c r="N5138" s="4"/>
      <c r="U5138" s="69">
        <f t="shared" si="310"/>
        <v>0</v>
      </c>
      <c r="V5138" s="75">
        <f t="shared" si="311"/>
        <v>0</v>
      </c>
      <c r="W5138">
        <f>IFERROR(VLOOKUP($J5139,OSA!$BD:$BD,1,0),0)</f>
        <v>0</v>
      </c>
    </row>
    <row r="5139" spans="10:23" x14ac:dyDescent="0.35">
      <c r="J5139" t="str">
        <f t="shared" si="312"/>
        <v/>
      </c>
      <c r="N5139" s="4"/>
      <c r="U5139" s="69">
        <f t="shared" si="310"/>
        <v>0</v>
      </c>
      <c r="V5139" s="75">
        <f t="shared" si="311"/>
        <v>0</v>
      </c>
      <c r="W5139">
        <f>IFERROR(VLOOKUP($J5140,OSA!$BD:$BD,1,0),0)</f>
        <v>0</v>
      </c>
    </row>
    <row r="5140" spans="10:23" x14ac:dyDescent="0.35">
      <c r="J5140" t="str">
        <f t="shared" si="312"/>
        <v/>
      </c>
      <c r="N5140" s="4"/>
      <c r="U5140" s="69">
        <f t="shared" si="310"/>
        <v>0</v>
      </c>
      <c r="V5140" s="75">
        <f t="shared" si="311"/>
        <v>0</v>
      </c>
      <c r="W5140">
        <f>IFERROR(VLOOKUP($J5141,OSA!$BD:$BD,1,0),0)</f>
        <v>0</v>
      </c>
    </row>
    <row r="5141" spans="10:23" x14ac:dyDescent="0.35">
      <c r="J5141" t="str">
        <f t="shared" si="312"/>
        <v/>
      </c>
      <c r="N5141" s="4"/>
      <c r="U5141" s="69">
        <f t="shared" si="310"/>
        <v>0</v>
      </c>
      <c r="V5141" s="75">
        <f t="shared" si="311"/>
        <v>0</v>
      </c>
      <c r="W5141">
        <f>IFERROR(VLOOKUP($J5142,OSA!$BD:$BD,1,0),0)</f>
        <v>0</v>
      </c>
    </row>
    <row r="5142" spans="10:23" x14ac:dyDescent="0.35">
      <c r="J5142" t="str">
        <f t="shared" si="312"/>
        <v/>
      </c>
      <c r="N5142" s="4"/>
      <c r="U5142" s="69">
        <f t="shared" si="310"/>
        <v>0</v>
      </c>
      <c r="V5142" s="75">
        <f t="shared" si="311"/>
        <v>0</v>
      </c>
      <c r="W5142">
        <f>IFERROR(VLOOKUP($J5143,OSA!$BD:$BD,1,0),0)</f>
        <v>0</v>
      </c>
    </row>
    <row r="5143" spans="10:23" x14ac:dyDescent="0.35">
      <c r="J5143" t="str">
        <f t="shared" si="312"/>
        <v/>
      </c>
      <c r="N5143" s="4"/>
      <c r="U5143" s="69">
        <f t="shared" si="310"/>
        <v>0</v>
      </c>
      <c r="V5143" s="75">
        <f t="shared" si="311"/>
        <v>0</v>
      </c>
      <c r="W5143">
        <f>IFERROR(VLOOKUP($J5144,OSA!$BD:$BD,1,0),0)</f>
        <v>0</v>
      </c>
    </row>
    <row r="5144" spans="10:23" x14ac:dyDescent="0.35">
      <c r="J5144" t="str">
        <f t="shared" si="312"/>
        <v/>
      </c>
      <c r="N5144" s="4"/>
      <c r="U5144" s="69">
        <f t="shared" si="310"/>
        <v>0</v>
      </c>
      <c r="V5144" s="75">
        <f t="shared" si="311"/>
        <v>0</v>
      </c>
      <c r="W5144">
        <f>IFERROR(VLOOKUP($J5145,OSA!$BD:$BD,1,0),0)</f>
        <v>0</v>
      </c>
    </row>
    <row r="5145" spans="10:23" x14ac:dyDescent="0.35">
      <c r="J5145" t="str">
        <f t="shared" si="312"/>
        <v/>
      </c>
      <c r="N5145" s="4"/>
      <c r="U5145" s="69">
        <f t="shared" si="310"/>
        <v>0</v>
      </c>
      <c r="V5145" s="75">
        <f t="shared" si="311"/>
        <v>0</v>
      </c>
      <c r="W5145">
        <f>IFERROR(VLOOKUP($J5146,OSA!$BD:$BD,1,0),0)</f>
        <v>0</v>
      </c>
    </row>
    <row r="5146" spans="10:23" x14ac:dyDescent="0.35">
      <c r="J5146" t="str">
        <f t="shared" si="312"/>
        <v/>
      </c>
      <c r="N5146" s="4"/>
      <c r="U5146" s="69">
        <f t="shared" si="310"/>
        <v>0</v>
      </c>
      <c r="V5146" s="75">
        <f t="shared" si="311"/>
        <v>0</v>
      </c>
      <c r="W5146">
        <f>IFERROR(VLOOKUP($J5147,OSA!$BD:$BD,1,0),0)</f>
        <v>0</v>
      </c>
    </row>
    <row r="5147" spans="10:23" x14ac:dyDescent="0.35">
      <c r="J5147" t="str">
        <f t="shared" si="312"/>
        <v/>
      </c>
      <c r="N5147" s="4"/>
      <c r="U5147" s="69">
        <f t="shared" si="310"/>
        <v>0</v>
      </c>
      <c r="V5147" s="75">
        <f t="shared" si="311"/>
        <v>0</v>
      </c>
      <c r="W5147">
        <f>IFERROR(VLOOKUP($J5148,OSA!$BD:$BD,1,0),0)</f>
        <v>0</v>
      </c>
    </row>
    <row r="5148" spans="10:23" x14ac:dyDescent="0.35">
      <c r="J5148" t="str">
        <f t="shared" si="312"/>
        <v/>
      </c>
      <c r="N5148" s="4"/>
      <c r="U5148" s="69">
        <f t="shared" si="310"/>
        <v>0</v>
      </c>
      <c r="V5148" s="75">
        <f t="shared" si="311"/>
        <v>0</v>
      </c>
      <c r="W5148">
        <f>IFERROR(VLOOKUP($J5149,OSA!$BD:$BD,1,0),0)</f>
        <v>0</v>
      </c>
    </row>
    <row r="5149" spans="10:23" x14ac:dyDescent="0.35">
      <c r="J5149" t="str">
        <f t="shared" si="312"/>
        <v/>
      </c>
      <c r="N5149" s="4"/>
      <c r="U5149" s="69">
        <f t="shared" si="310"/>
        <v>0</v>
      </c>
      <c r="V5149" s="75">
        <f t="shared" si="311"/>
        <v>0</v>
      </c>
      <c r="W5149">
        <f>IFERROR(VLOOKUP($J5150,OSA!$BD:$BD,1,0),0)</f>
        <v>0</v>
      </c>
    </row>
    <row r="5150" spans="10:23" x14ac:dyDescent="0.35">
      <c r="J5150" t="str">
        <f t="shared" si="312"/>
        <v/>
      </c>
      <c r="N5150" s="4"/>
      <c r="U5150" s="69">
        <f t="shared" si="310"/>
        <v>0</v>
      </c>
      <c r="V5150" s="75">
        <f t="shared" si="311"/>
        <v>0</v>
      </c>
      <c r="W5150">
        <f>IFERROR(VLOOKUP($J5151,OSA!$BD:$BD,1,0),0)</f>
        <v>0</v>
      </c>
    </row>
    <row r="5151" spans="10:23" x14ac:dyDescent="0.35">
      <c r="J5151" t="str">
        <f t="shared" si="312"/>
        <v/>
      </c>
      <c r="N5151" s="4"/>
      <c r="U5151" s="69">
        <f t="shared" si="310"/>
        <v>0</v>
      </c>
      <c r="V5151" s="75">
        <f t="shared" si="311"/>
        <v>0</v>
      </c>
      <c r="W5151">
        <f>IFERROR(VLOOKUP($J5152,OSA!$BD:$BD,1,0),0)</f>
        <v>0</v>
      </c>
    </row>
    <row r="5152" spans="10:23" x14ac:dyDescent="0.35">
      <c r="J5152" t="str">
        <f t="shared" si="312"/>
        <v/>
      </c>
      <c r="N5152" s="4"/>
      <c r="U5152" s="69">
        <f t="shared" ref="U5152:U5215" si="313">SUM(O5152:Q5152)/3</f>
        <v>0</v>
      </c>
      <c r="V5152" s="75">
        <f t="shared" ref="V5152:V5215" si="314">SUM(R5152:T5152)/3</f>
        <v>0</v>
      </c>
      <c r="W5152">
        <f>IFERROR(VLOOKUP($J5153,OSA!$BD:$BD,1,0),0)</f>
        <v>0</v>
      </c>
    </row>
    <row r="5153" spans="10:23" x14ac:dyDescent="0.35">
      <c r="J5153" t="str">
        <f t="shared" si="312"/>
        <v/>
      </c>
      <c r="N5153" s="4"/>
      <c r="U5153" s="69">
        <f t="shared" si="313"/>
        <v>0</v>
      </c>
      <c r="V5153" s="75">
        <f t="shared" si="314"/>
        <v>0</v>
      </c>
      <c r="W5153">
        <f>IFERROR(VLOOKUP($J5154,OSA!$BD:$BD,1,0),0)</f>
        <v>0</v>
      </c>
    </row>
    <row r="5154" spans="10:23" x14ac:dyDescent="0.35">
      <c r="J5154" t="str">
        <f t="shared" si="312"/>
        <v/>
      </c>
      <c r="N5154" s="4"/>
      <c r="U5154" s="69">
        <f t="shared" si="313"/>
        <v>0</v>
      </c>
      <c r="V5154" s="75">
        <f t="shared" si="314"/>
        <v>0</v>
      </c>
      <c r="W5154">
        <f>IFERROR(VLOOKUP($J5155,OSA!$BD:$BD,1,0),0)</f>
        <v>0</v>
      </c>
    </row>
    <row r="5155" spans="10:23" x14ac:dyDescent="0.35">
      <c r="J5155" t="str">
        <f t="shared" si="312"/>
        <v/>
      </c>
      <c r="N5155" s="4"/>
      <c r="U5155" s="69">
        <f t="shared" si="313"/>
        <v>0</v>
      </c>
      <c r="V5155" s="75">
        <f t="shared" si="314"/>
        <v>0</v>
      </c>
      <c r="W5155">
        <f>IFERROR(VLOOKUP($J5156,OSA!$BD:$BD,1,0),0)</f>
        <v>0</v>
      </c>
    </row>
    <row r="5156" spans="10:23" x14ac:dyDescent="0.35">
      <c r="J5156" t="str">
        <f t="shared" si="312"/>
        <v/>
      </c>
      <c r="N5156" s="4"/>
      <c r="U5156" s="69">
        <f t="shared" si="313"/>
        <v>0</v>
      </c>
      <c r="V5156" s="75">
        <f t="shared" si="314"/>
        <v>0</v>
      </c>
      <c r="W5156">
        <f>IFERROR(VLOOKUP($J5157,OSA!$BD:$BD,1,0),0)</f>
        <v>0</v>
      </c>
    </row>
    <row r="5157" spans="10:23" x14ac:dyDescent="0.35">
      <c r="J5157" t="str">
        <f t="shared" si="312"/>
        <v/>
      </c>
      <c r="N5157" s="4"/>
      <c r="U5157" s="69">
        <f t="shared" si="313"/>
        <v>0</v>
      </c>
      <c r="V5157" s="75">
        <f t="shared" si="314"/>
        <v>0</v>
      </c>
      <c r="W5157">
        <f>IFERROR(VLOOKUP($J5158,OSA!$BD:$BD,1,0),0)</f>
        <v>0</v>
      </c>
    </row>
    <row r="5158" spans="10:23" x14ac:dyDescent="0.35">
      <c r="J5158" t="str">
        <f t="shared" si="312"/>
        <v/>
      </c>
      <c r="N5158" s="4"/>
      <c r="U5158" s="69">
        <f t="shared" si="313"/>
        <v>0</v>
      </c>
      <c r="V5158" s="75">
        <f t="shared" si="314"/>
        <v>0</v>
      </c>
      <c r="W5158">
        <f>IFERROR(VLOOKUP($J5159,OSA!$BD:$BD,1,0),0)</f>
        <v>0</v>
      </c>
    </row>
    <row r="5159" spans="10:23" x14ac:dyDescent="0.35">
      <c r="J5159" t="str">
        <f t="shared" si="312"/>
        <v/>
      </c>
      <c r="N5159" s="4"/>
      <c r="U5159" s="69">
        <f t="shared" si="313"/>
        <v>0</v>
      </c>
      <c r="V5159" s="75">
        <f t="shared" si="314"/>
        <v>0</v>
      </c>
      <c r="W5159">
        <f>IFERROR(VLOOKUP($J5160,OSA!$BD:$BD,1,0),0)</f>
        <v>0</v>
      </c>
    </row>
    <row r="5160" spans="10:23" x14ac:dyDescent="0.35">
      <c r="J5160" t="str">
        <f t="shared" si="312"/>
        <v/>
      </c>
      <c r="N5160" s="4"/>
      <c r="U5160" s="69">
        <f t="shared" si="313"/>
        <v>0</v>
      </c>
      <c r="V5160" s="75">
        <f t="shared" si="314"/>
        <v>0</v>
      </c>
      <c r="W5160">
        <f>IFERROR(VLOOKUP($J5161,OSA!$BD:$BD,1,0),0)</f>
        <v>0</v>
      </c>
    </row>
    <row r="5161" spans="10:23" x14ac:dyDescent="0.35">
      <c r="J5161" t="str">
        <f t="shared" si="312"/>
        <v/>
      </c>
      <c r="N5161" s="4"/>
      <c r="U5161" s="69">
        <f t="shared" si="313"/>
        <v>0</v>
      </c>
      <c r="V5161" s="75">
        <f t="shared" si="314"/>
        <v>0</v>
      </c>
      <c r="W5161">
        <f>IFERROR(VLOOKUP($J5162,OSA!$BD:$BD,1,0),0)</f>
        <v>0</v>
      </c>
    </row>
    <row r="5162" spans="10:23" x14ac:dyDescent="0.35">
      <c r="J5162" t="str">
        <f t="shared" si="312"/>
        <v/>
      </c>
      <c r="N5162" s="4"/>
      <c r="U5162" s="69">
        <f t="shared" si="313"/>
        <v>0</v>
      </c>
      <c r="V5162" s="75">
        <f t="shared" si="314"/>
        <v>0</v>
      </c>
      <c r="W5162">
        <f>IFERROR(VLOOKUP($J5163,OSA!$BD:$BD,1,0),0)</f>
        <v>0</v>
      </c>
    </row>
    <row r="5163" spans="10:23" x14ac:dyDescent="0.35">
      <c r="J5163" t="str">
        <f t="shared" si="312"/>
        <v/>
      </c>
      <c r="N5163" s="4"/>
      <c r="U5163" s="69">
        <f t="shared" si="313"/>
        <v>0</v>
      </c>
      <c r="V5163" s="75">
        <f t="shared" si="314"/>
        <v>0</v>
      </c>
      <c r="W5163">
        <f>IFERROR(VLOOKUP($J5164,OSA!$BD:$BD,1,0),0)</f>
        <v>0</v>
      </c>
    </row>
    <row r="5164" spans="10:23" x14ac:dyDescent="0.35">
      <c r="J5164" t="str">
        <f t="shared" si="312"/>
        <v/>
      </c>
      <c r="N5164" s="4"/>
      <c r="U5164" s="69">
        <f t="shared" si="313"/>
        <v>0</v>
      </c>
      <c r="V5164" s="75">
        <f t="shared" si="314"/>
        <v>0</v>
      </c>
      <c r="W5164">
        <f>IFERROR(VLOOKUP($J5165,OSA!$BD:$BD,1,0),0)</f>
        <v>0</v>
      </c>
    </row>
    <row r="5165" spans="10:23" x14ac:dyDescent="0.35">
      <c r="J5165" t="str">
        <f t="shared" si="312"/>
        <v/>
      </c>
      <c r="N5165" s="4"/>
      <c r="U5165" s="69">
        <f t="shared" si="313"/>
        <v>0</v>
      </c>
      <c r="V5165" s="75">
        <f t="shared" si="314"/>
        <v>0</v>
      </c>
      <c r="W5165">
        <f>IFERROR(VLOOKUP($J5166,OSA!$BD:$BD,1,0),0)</f>
        <v>0</v>
      </c>
    </row>
    <row r="5166" spans="10:23" x14ac:dyDescent="0.35">
      <c r="J5166" t="str">
        <f t="shared" si="312"/>
        <v/>
      </c>
      <c r="N5166" s="4"/>
      <c r="U5166" s="69">
        <f t="shared" si="313"/>
        <v>0</v>
      </c>
      <c r="V5166" s="75">
        <f t="shared" si="314"/>
        <v>0</v>
      </c>
      <c r="W5166">
        <f>IFERROR(VLOOKUP($J5167,OSA!$BD:$BD,1,0),0)</f>
        <v>0</v>
      </c>
    </row>
    <row r="5167" spans="10:23" x14ac:dyDescent="0.35">
      <c r="J5167" t="str">
        <f t="shared" si="312"/>
        <v/>
      </c>
      <c r="N5167" s="4"/>
      <c r="U5167" s="69">
        <f t="shared" si="313"/>
        <v>0</v>
      </c>
      <c r="V5167" s="75">
        <f t="shared" si="314"/>
        <v>0</v>
      </c>
      <c r="W5167">
        <f>IFERROR(VLOOKUP($J5168,OSA!$BD:$BD,1,0),0)</f>
        <v>0</v>
      </c>
    </row>
    <row r="5168" spans="10:23" x14ac:dyDescent="0.35">
      <c r="J5168" t="str">
        <f t="shared" si="312"/>
        <v/>
      </c>
      <c r="N5168" s="4"/>
      <c r="U5168" s="69">
        <f t="shared" si="313"/>
        <v>0</v>
      </c>
      <c r="V5168" s="75">
        <f t="shared" si="314"/>
        <v>0</v>
      </c>
      <c r="W5168">
        <f>IFERROR(VLOOKUP($J5169,OSA!$BD:$BD,1,0),0)</f>
        <v>0</v>
      </c>
    </row>
    <row r="5169" spans="10:23" x14ac:dyDescent="0.35">
      <c r="J5169" t="str">
        <f t="shared" si="312"/>
        <v/>
      </c>
      <c r="N5169" s="4"/>
      <c r="U5169" s="69">
        <f t="shared" si="313"/>
        <v>0</v>
      </c>
      <c r="V5169" s="75">
        <f t="shared" si="314"/>
        <v>0</v>
      </c>
      <c r="W5169">
        <f>IFERROR(VLOOKUP($J5170,OSA!$BD:$BD,1,0),0)</f>
        <v>0</v>
      </c>
    </row>
    <row r="5170" spans="10:23" x14ac:dyDescent="0.35">
      <c r="J5170" t="str">
        <f t="shared" si="312"/>
        <v/>
      </c>
      <c r="N5170" s="4"/>
      <c r="U5170" s="69">
        <f t="shared" si="313"/>
        <v>0</v>
      </c>
      <c r="V5170" s="75">
        <f t="shared" si="314"/>
        <v>0</v>
      </c>
      <c r="W5170">
        <f>IFERROR(VLOOKUP($J5171,OSA!$BD:$BD,1,0),0)</f>
        <v>0</v>
      </c>
    </row>
    <row r="5171" spans="10:23" x14ac:dyDescent="0.35">
      <c r="J5171" t="str">
        <f t="shared" si="312"/>
        <v/>
      </c>
      <c r="N5171" s="4"/>
      <c r="U5171" s="69">
        <f t="shared" si="313"/>
        <v>0</v>
      </c>
      <c r="V5171" s="75">
        <f t="shared" si="314"/>
        <v>0</v>
      </c>
      <c r="W5171">
        <f>IFERROR(VLOOKUP($J5172,OSA!$BD:$BD,1,0),0)</f>
        <v>0</v>
      </c>
    </row>
    <row r="5172" spans="10:23" x14ac:dyDescent="0.35">
      <c r="J5172" t="str">
        <f t="shared" si="312"/>
        <v/>
      </c>
      <c r="N5172" s="4"/>
      <c r="U5172" s="69">
        <f t="shared" si="313"/>
        <v>0</v>
      </c>
      <c r="V5172" s="75">
        <f t="shared" si="314"/>
        <v>0</v>
      </c>
      <c r="W5172">
        <f>IFERROR(VLOOKUP($J5173,OSA!$BD:$BD,1,0),0)</f>
        <v>0</v>
      </c>
    </row>
    <row r="5173" spans="10:23" x14ac:dyDescent="0.35">
      <c r="J5173" t="str">
        <f t="shared" si="312"/>
        <v/>
      </c>
      <c r="N5173" s="4"/>
      <c r="U5173" s="69">
        <f t="shared" si="313"/>
        <v>0</v>
      </c>
      <c r="V5173" s="75">
        <f t="shared" si="314"/>
        <v>0</v>
      </c>
      <c r="W5173">
        <f>IFERROR(VLOOKUP($J5174,OSA!$BD:$BD,1,0),0)</f>
        <v>0</v>
      </c>
    </row>
    <row r="5174" spans="10:23" x14ac:dyDescent="0.35">
      <c r="J5174" t="str">
        <f t="shared" si="312"/>
        <v/>
      </c>
      <c r="N5174" s="4"/>
      <c r="U5174" s="69">
        <f t="shared" si="313"/>
        <v>0</v>
      </c>
      <c r="V5174" s="75">
        <f t="shared" si="314"/>
        <v>0</v>
      </c>
      <c r="W5174">
        <f>IFERROR(VLOOKUP($J5175,OSA!$BD:$BD,1,0),0)</f>
        <v>0</v>
      </c>
    </row>
    <row r="5175" spans="10:23" x14ac:dyDescent="0.35">
      <c r="J5175" t="str">
        <f t="shared" si="312"/>
        <v/>
      </c>
      <c r="N5175" s="4"/>
      <c r="U5175" s="69">
        <f t="shared" si="313"/>
        <v>0</v>
      </c>
      <c r="V5175" s="75">
        <f t="shared" si="314"/>
        <v>0</v>
      </c>
      <c r="W5175">
        <f>IFERROR(VLOOKUP($J5176,OSA!$BD:$BD,1,0),0)</f>
        <v>0</v>
      </c>
    </row>
    <row r="5176" spans="10:23" x14ac:dyDescent="0.35">
      <c r="J5176" t="str">
        <f t="shared" si="312"/>
        <v/>
      </c>
      <c r="N5176" s="4"/>
      <c r="U5176" s="69">
        <f t="shared" si="313"/>
        <v>0</v>
      </c>
      <c r="V5176" s="75">
        <f t="shared" si="314"/>
        <v>0</v>
      </c>
      <c r="W5176">
        <f>IFERROR(VLOOKUP($J5177,OSA!$BD:$BD,1,0),0)</f>
        <v>0</v>
      </c>
    </row>
    <row r="5177" spans="10:23" x14ac:dyDescent="0.35">
      <c r="J5177" t="str">
        <f t="shared" si="312"/>
        <v/>
      </c>
      <c r="N5177" s="4"/>
      <c r="U5177" s="69">
        <f t="shared" si="313"/>
        <v>0</v>
      </c>
      <c r="V5177" s="75">
        <f t="shared" si="314"/>
        <v>0</v>
      </c>
      <c r="W5177">
        <f>IFERROR(VLOOKUP($J5178,OSA!$BD:$BD,1,0),0)</f>
        <v>0</v>
      </c>
    </row>
    <row r="5178" spans="10:23" x14ac:dyDescent="0.35">
      <c r="J5178" t="str">
        <f t="shared" si="312"/>
        <v/>
      </c>
      <c r="N5178" s="4"/>
      <c r="U5178" s="69">
        <f t="shared" si="313"/>
        <v>0</v>
      </c>
      <c r="V5178" s="75">
        <f t="shared" si="314"/>
        <v>0</v>
      </c>
      <c r="W5178">
        <f>IFERROR(VLOOKUP($J5179,OSA!$BD:$BD,1,0),0)</f>
        <v>0</v>
      </c>
    </row>
    <row r="5179" spans="10:23" x14ac:dyDescent="0.35">
      <c r="J5179" t="str">
        <f t="shared" si="312"/>
        <v/>
      </c>
      <c r="N5179" s="4"/>
      <c r="U5179" s="69">
        <f t="shared" si="313"/>
        <v>0</v>
      </c>
      <c r="V5179" s="75">
        <f t="shared" si="314"/>
        <v>0</v>
      </c>
      <c r="W5179">
        <f>IFERROR(VLOOKUP($J5180,OSA!$BD:$BD,1,0),0)</f>
        <v>0</v>
      </c>
    </row>
    <row r="5180" spans="10:23" x14ac:dyDescent="0.35">
      <c r="J5180" t="str">
        <f t="shared" si="312"/>
        <v/>
      </c>
      <c r="N5180" s="4"/>
      <c r="U5180" s="69">
        <f t="shared" si="313"/>
        <v>0</v>
      </c>
      <c r="V5180" s="75">
        <f t="shared" si="314"/>
        <v>0</v>
      </c>
      <c r="W5180">
        <f>IFERROR(VLOOKUP($J5181,OSA!$BD:$BD,1,0),0)</f>
        <v>0</v>
      </c>
    </row>
    <row r="5181" spans="10:23" x14ac:dyDescent="0.35">
      <c r="J5181" t="str">
        <f t="shared" si="312"/>
        <v/>
      </c>
      <c r="N5181" s="4"/>
      <c r="U5181" s="69">
        <f t="shared" si="313"/>
        <v>0</v>
      </c>
      <c r="V5181" s="75">
        <f t="shared" si="314"/>
        <v>0</v>
      </c>
      <c r="W5181">
        <f>IFERROR(VLOOKUP($J5182,OSA!$BD:$BD,1,0),0)</f>
        <v>0</v>
      </c>
    </row>
    <row r="5182" spans="10:23" x14ac:dyDescent="0.35">
      <c r="J5182" t="str">
        <f t="shared" si="312"/>
        <v/>
      </c>
      <c r="N5182" s="4"/>
      <c r="U5182" s="69">
        <f t="shared" si="313"/>
        <v>0</v>
      </c>
      <c r="V5182" s="75">
        <f t="shared" si="314"/>
        <v>0</v>
      </c>
      <c r="W5182">
        <f>IFERROR(VLOOKUP($J5183,OSA!$BD:$BD,1,0),0)</f>
        <v>0</v>
      </c>
    </row>
    <row r="5183" spans="10:23" x14ac:dyDescent="0.35">
      <c r="J5183" t="str">
        <f t="shared" si="312"/>
        <v/>
      </c>
      <c r="N5183" s="4"/>
      <c r="U5183" s="69">
        <f t="shared" si="313"/>
        <v>0</v>
      </c>
      <c r="V5183" s="75">
        <f t="shared" si="314"/>
        <v>0</v>
      </c>
      <c r="W5183">
        <f>IFERROR(VLOOKUP($J5184,OSA!$BD:$BD,1,0),0)</f>
        <v>0</v>
      </c>
    </row>
    <row r="5184" spans="10:23" x14ac:dyDescent="0.35">
      <c r="J5184" t="str">
        <f t="shared" si="312"/>
        <v/>
      </c>
      <c r="N5184" s="4"/>
      <c r="U5184" s="69">
        <f t="shared" si="313"/>
        <v>0</v>
      </c>
      <c r="V5184" s="75">
        <f t="shared" si="314"/>
        <v>0</v>
      </c>
      <c r="W5184">
        <f>IFERROR(VLOOKUP($J5185,OSA!$BD:$BD,1,0),0)</f>
        <v>0</v>
      </c>
    </row>
    <row r="5185" spans="10:23" x14ac:dyDescent="0.35">
      <c r="J5185" t="str">
        <f t="shared" si="312"/>
        <v/>
      </c>
      <c r="N5185" s="4"/>
      <c r="U5185" s="69">
        <f t="shared" si="313"/>
        <v>0</v>
      </c>
      <c r="V5185" s="75">
        <f t="shared" si="314"/>
        <v>0</v>
      </c>
      <c r="W5185">
        <f>IFERROR(VLOOKUP($J5186,OSA!$BD:$BD,1,0),0)</f>
        <v>0</v>
      </c>
    </row>
    <row r="5186" spans="10:23" x14ac:dyDescent="0.35">
      <c r="J5186" t="str">
        <f t="shared" si="312"/>
        <v/>
      </c>
      <c r="N5186" s="4"/>
      <c r="U5186" s="69">
        <f t="shared" si="313"/>
        <v>0</v>
      </c>
      <c r="V5186" s="75">
        <f t="shared" si="314"/>
        <v>0</v>
      </c>
      <c r="W5186">
        <f>IFERROR(VLOOKUP($J5187,OSA!$BD:$BD,1,0),0)</f>
        <v>0</v>
      </c>
    </row>
    <row r="5187" spans="10:23" x14ac:dyDescent="0.35">
      <c r="J5187" t="str">
        <f t="shared" si="312"/>
        <v/>
      </c>
      <c r="N5187" s="4"/>
      <c r="U5187" s="69">
        <f t="shared" si="313"/>
        <v>0</v>
      </c>
      <c r="V5187" s="75">
        <f t="shared" si="314"/>
        <v>0</v>
      </c>
      <c r="W5187">
        <f>IFERROR(VLOOKUP($J5188,OSA!$BD:$BD,1,0),0)</f>
        <v>0</v>
      </c>
    </row>
    <row r="5188" spans="10:23" x14ac:dyDescent="0.35">
      <c r="J5188" t="str">
        <f t="shared" si="312"/>
        <v/>
      </c>
      <c r="N5188" s="4"/>
      <c r="U5188" s="69">
        <f t="shared" si="313"/>
        <v>0</v>
      </c>
      <c r="V5188" s="75">
        <f t="shared" si="314"/>
        <v>0</v>
      </c>
      <c r="W5188">
        <f>IFERROR(VLOOKUP($J5189,OSA!$BD:$BD,1,0),0)</f>
        <v>0</v>
      </c>
    </row>
    <row r="5189" spans="10:23" x14ac:dyDescent="0.35">
      <c r="J5189" t="str">
        <f t="shared" si="312"/>
        <v/>
      </c>
      <c r="N5189" s="4"/>
      <c r="U5189" s="69">
        <f t="shared" si="313"/>
        <v>0</v>
      </c>
      <c r="V5189" s="75">
        <f t="shared" si="314"/>
        <v>0</v>
      </c>
      <c r="W5189">
        <f>IFERROR(VLOOKUP($J5190,OSA!$BD:$BD,1,0),0)</f>
        <v>0</v>
      </c>
    </row>
    <row r="5190" spans="10:23" x14ac:dyDescent="0.35">
      <c r="J5190" t="str">
        <f t="shared" si="312"/>
        <v/>
      </c>
      <c r="N5190" s="4"/>
      <c r="U5190" s="69">
        <f t="shared" si="313"/>
        <v>0</v>
      </c>
      <c r="V5190" s="75">
        <f t="shared" si="314"/>
        <v>0</v>
      </c>
      <c r="W5190">
        <f>IFERROR(VLOOKUP($J5191,OSA!$BD:$BD,1,0),0)</f>
        <v>0</v>
      </c>
    </row>
    <row r="5191" spans="10:23" x14ac:dyDescent="0.35">
      <c r="J5191" t="str">
        <f t="shared" si="312"/>
        <v/>
      </c>
      <c r="N5191" s="4"/>
      <c r="U5191" s="69">
        <f t="shared" si="313"/>
        <v>0</v>
      </c>
      <c r="V5191" s="75">
        <f t="shared" si="314"/>
        <v>0</v>
      </c>
      <c r="W5191">
        <f>IFERROR(VLOOKUP($J5192,OSA!$BD:$BD,1,0),0)</f>
        <v>0</v>
      </c>
    </row>
    <row r="5192" spans="10:23" x14ac:dyDescent="0.35">
      <c r="J5192" t="str">
        <f t="shared" si="312"/>
        <v/>
      </c>
      <c r="N5192" s="4"/>
      <c r="U5192" s="69">
        <f t="shared" si="313"/>
        <v>0</v>
      </c>
      <c r="V5192" s="75">
        <f t="shared" si="314"/>
        <v>0</v>
      </c>
      <c r="W5192">
        <f>IFERROR(VLOOKUP($J5193,OSA!$BD:$BD,1,0),0)</f>
        <v>0</v>
      </c>
    </row>
    <row r="5193" spans="10:23" x14ac:dyDescent="0.35">
      <c r="J5193" t="str">
        <f t="shared" si="312"/>
        <v/>
      </c>
      <c r="N5193" s="4"/>
      <c r="U5193" s="69">
        <f t="shared" si="313"/>
        <v>0</v>
      </c>
      <c r="V5193" s="75">
        <f t="shared" si="314"/>
        <v>0</v>
      </c>
      <c r="W5193">
        <f>IFERROR(VLOOKUP($J5194,OSA!$BD:$BD,1,0),0)</f>
        <v>0</v>
      </c>
    </row>
    <row r="5194" spans="10:23" x14ac:dyDescent="0.35">
      <c r="J5194" t="str">
        <f t="shared" si="312"/>
        <v/>
      </c>
      <c r="N5194" s="4"/>
      <c r="U5194" s="69">
        <f t="shared" si="313"/>
        <v>0</v>
      </c>
      <c r="V5194" s="75">
        <f t="shared" si="314"/>
        <v>0</v>
      </c>
      <c r="W5194">
        <f>IFERROR(VLOOKUP($J5195,OSA!$BD:$BD,1,0),0)</f>
        <v>0</v>
      </c>
    </row>
    <row r="5195" spans="10:23" x14ac:dyDescent="0.35">
      <c r="J5195" t="str">
        <f t="shared" si="312"/>
        <v/>
      </c>
      <c r="N5195" s="4"/>
      <c r="U5195" s="69">
        <f t="shared" si="313"/>
        <v>0</v>
      </c>
      <c r="V5195" s="75">
        <f t="shared" si="314"/>
        <v>0</v>
      </c>
      <c r="W5195">
        <f>IFERROR(VLOOKUP($J5196,OSA!$BD:$BD,1,0),0)</f>
        <v>0</v>
      </c>
    </row>
    <row r="5196" spans="10:23" x14ac:dyDescent="0.35">
      <c r="J5196" t="str">
        <f t="shared" ref="J5196:J5259" si="315">K5196&amp;N5196</f>
        <v/>
      </c>
      <c r="N5196" s="4"/>
      <c r="U5196" s="69">
        <f t="shared" si="313"/>
        <v>0</v>
      </c>
      <c r="V5196" s="75">
        <f t="shared" si="314"/>
        <v>0</v>
      </c>
      <c r="W5196">
        <f>IFERROR(VLOOKUP($J5197,OSA!$BD:$BD,1,0),0)</f>
        <v>0</v>
      </c>
    </row>
    <row r="5197" spans="10:23" x14ac:dyDescent="0.35">
      <c r="J5197" t="str">
        <f t="shared" si="315"/>
        <v/>
      </c>
      <c r="N5197" s="4"/>
      <c r="U5197" s="69">
        <f t="shared" si="313"/>
        <v>0</v>
      </c>
      <c r="V5197" s="75">
        <f t="shared" si="314"/>
        <v>0</v>
      </c>
      <c r="W5197">
        <f>IFERROR(VLOOKUP($J5198,OSA!$BD:$BD,1,0),0)</f>
        <v>0</v>
      </c>
    </row>
    <row r="5198" spans="10:23" x14ac:dyDescent="0.35">
      <c r="J5198" t="str">
        <f t="shared" si="315"/>
        <v/>
      </c>
      <c r="N5198" s="4"/>
      <c r="U5198" s="69">
        <f t="shared" si="313"/>
        <v>0</v>
      </c>
      <c r="V5198" s="75">
        <f t="shared" si="314"/>
        <v>0</v>
      </c>
      <c r="W5198">
        <f>IFERROR(VLOOKUP($J5199,OSA!$BD:$BD,1,0),0)</f>
        <v>0</v>
      </c>
    </row>
    <row r="5199" spans="10:23" x14ac:dyDescent="0.35">
      <c r="J5199" t="str">
        <f t="shared" si="315"/>
        <v/>
      </c>
      <c r="N5199" s="4"/>
      <c r="U5199" s="69">
        <f t="shared" si="313"/>
        <v>0</v>
      </c>
      <c r="V5199" s="75">
        <f t="shared" si="314"/>
        <v>0</v>
      </c>
      <c r="W5199">
        <f>IFERROR(VLOOKUP($J5200,OSA!$BD:$BD,1,0),0)</f>
        <v>0</v>
      </c>
    </row>
    <row r="5200" spans="10:23" x14ac:dyDescent="0.35">
      <c r="J5200" t="str">
        <f t="shared" si="315"/>
        <v/>
      </c>
      <c r="N5200" s="4"/>
      <c r="U5200" s="69">
        <f t="shared" si="313"/>
        <v>0</v>
      </c>
      <c r="V5200" s="75">
        <f t="shared" si="314"/>
        <v>0</v>
      </c>
      <c r="W5200">
        <f>IFERROR(VLOOKUP($J5201,OSA!$BD:$BD,1,0),0)</f>
        <v>0</v>
      </c>
    </row>
    <row r="5201" spans="10:23" x14ac:dyDescent="0.35">
      <c r="J5201" t="str">
        <f t="shared" si="315"/>
        <v/>
      </c>
      <c r="N5201" s="4"/>
      <c r="U5201" s="69">
        <f t="shared" si="313"/>
        <v>0</v>
      </c>
      <c r="V5201" s="75">
        <f t="shared" si="314"/>
        <v>0</v>
      </c>
      <c r="W5201">
        <f>IFERROR(VLOOKUP($J5202,OSA!$BD:$BD,1,0),0)</f>
        <v>0</v>
      </c>
    </row>
    <row r="5202" spans="10:23" x14ac:dyDescent="0.35">
      <c r="J5202" t="str">
        <f t="shared" si="315"/>
        <v/>
      </c>
      <c r="N5202" s="4"/>
      <c r="U5202" s="69">
        <f t="shared" si="313"/>
        <v>0</v>
      </c>
      <c r="V5202" s="75">
        <f t="shared" si="314"/>
        <v>0</v>
      </c>
      <c r="W5202">
        <f>IFERROR(VLOOKUP($J5203,OSA!$BD:$BD,1,0),0)</f>
        <v>0</v>
      </c>
    </row>
    <row r="5203" spans="10:23" x14ac:dyDescent="0.35">
      <c r="J5203" t="str">
        <f t="shared" si="315"/>
        <v/>
      </c>
      <c r="N5203" s="4"/>
      <c r="U5203" s="69">
        <f t="shared" si="313"/>
        <v>0</v>
      </c>
      <c r="V5203" s="75">
        <f t="shared" si="314"/>
        <v>0</v>
      </c>
      <c r="W5203">
        <f>IFERROR(VLOOKUP($J5204,OSA!$BD:$BD,1,0),0)</f>
        <v>0</v>
      </c>
    </row>
    <row r="5204" spans="10:23" x14ac:dyDescent="0.35">
      <c r="J5204" t="str">
        <f t="shared" si="315"/>
        <v/>
      </c>
      <c r="N5204" s="4"/>
      <c r="U5204" s="69">
        <f t="shared" si="313"/>
        <v>0</v>
      </c>
      <c r="V5204" s="75">
        <f t="shared" si="314"/>
        <v>0</v>
      </c>
      <c r="W5204">
        <f>IFERROR(VLOOKUP($J5205,OSA!$BD:$BD,1,0),0)</f>
        <v>0</v>
      </c>
    </row>
    <row r="5205" spans="10:23" x14ac:dyDescent="0.35">
      <c r="J5205" t="str">
        <f t="shared" si="315"/>
        <v/>
      </c>
      <c r="N5205" s="4"/>
      <c r="U5205" s="69">
        <f t="shared" si="313"/>
        <v>0</v>
      </c>
      <c r="V5205" s="75">
        <f t="shared" si="314"/>
        <v>0</v>
      </c>
      <c r="W5205">
        <f>IFERROR(VLOOKUP($J5206,OSA!$BD:$BD,1,0),0)</f>
        <v>0</v>
      </c>
    </row>
    <row r="5206" spans="10:23" x14ac:dyDescent="0.35">
      <c r="J5206" t="str">
        <f t="shared" si="315"/>
        <v/>
      </c>
      <c r="N5206" s="4"/>
      <c r="U5206" s="69">
        <f t="shared" si="313"/>
        <v>0</v>
      </c>
      <c r="V5206" s="75">
        <f t="shared" si="314"/>
        <v>0</v>
      </c>
      <c r="W5206">
        <f>IFERROR(VLOOKUP($J5207,OSA!$BD:$BD,1,0),0)</f>
        <v>0</v>
      </c>
    </row>
    <row r="5207" spans="10:23" x14ac:dyDescent="0.35">
      <c r="J5207" t="str">
        <f t="shared" si="315"/>
        <v/>
      </c>
      <c r="N5207" s="4"/>
      <c r="U5207" s="69">
        <f t="shared" si="313"/>
        <v>0</v>
      </c>
      <c r="V5207" s="75">
        <f t="shared" si="314"/>
        <v>0</v>
      </c>
      <c r="W5207">
        <f>IFERROR(VLOOKUP($J5208,OSA!$BD:$BD,1,0),0)</f>
        <v>0</v>
      </c>
    </row>
    <row r="5208" spans="10:23" x14ac:dyDescent="0.35">
      <c r="J5208" t="str">
        <f t="shared" si="315"/>
        <v/>
      </c>
      <c r="N5208" s="4"/>
      <c r="U5208" s="69">
        <f t="shared" si="313"/>
        <v>0</v>
      </c>
      <c r="V5208" s="75">
        <f t="shared" si="314"/>
        <v>0</v>
      </c>
      <c r="W5208">
        <f>IFERROR(VLOOKUP($J5209,OSA!$BD:$BD,1,0),0)</f>
        <v>0</v>
      </c>
    </row>
    <row r="5209" spans="10:23" x14ac:dyDescent="0.35">
      <c r="J5209" t="str">
        <f t="shared" si="315"/>
        <v/>
      </c>
      <c r="N5209" s="4"/>
      <c r="U5209" s="69">
        <f t="shared" si="313"/>
        <v>0</v>
      </c>
      <c r="V5209" s="75">
        <f t="shared" si="314"/>
        <v>0</v>
      </c>
      <c r="W5209">
        <f>IFERROR(VLOOKUP($J5210,OSA!$BD:$BD,1,0),0)</f>
        <v>0</v>
      </c>
    </row>
    <row r="5210" spans="10:23" x14ac:dyDescent="0.35">
      <c r="J5210" t="str">
        <f t="shared" si="315"/>
        <v/>
      </c>
      <c r="N5210" s="4"/>
      <c r="U5210" s="69">
        <f t="shared" si="313"/>
        <v>0</v>
      </c>
      <c r="V5210" s="75">
        <f t="shared" si="314"/>
        <v>0</v>
      </c>
      <c r="W5210">
        <f>IFERROR(VLOOKUP($J5211,OSA!$BD:$BD,1,0),0)</f>
        <v>0</v>
      </c>
    </row>
    <row r="5211" spans="10:23" x14ac:dyDescent="0.35">
      <c r="J5211" t="str">
        <f t="shared" si="315"/>
        <v/>
      </c>
      <c r="N5211" s="4"/>
      <c r="U5211" s="69">
        <f t="shared" si="313"/>
        <v>0</v>
      </c>
      <c r="V5211" s="75">
        <f t="shared" si="314"/>
        <v>0</v>
      </c>
      <c r="W5211">
        <f>IFERROR(VLOOKUP($J5212,OSA!$BD:$BD,1,0),0)</f>
        <v>0</v>
      </c>
    </row>
    <row r="5212" spans="10:23" x14ac:dyDescent="0.35">
      <c r="J5212" t="str">
        <f t="shared" si="315"/>
        <v/>
      </c>
      <c r="N5212" s="4"/>
      <c r="U5212" s="69">
        <f t="shared" si="313"/>
        <v>0</v>
      </c>
      <c r="V5212" s="75">
        <f t="shared" si="314"/>
        <v>0</v>
      </c>
      <c r="W5212">
        <f>IFERROR(VLOOKUP($J5213,OSA!$BD:$BD,1,0),0)</f>
        <v>0</v>
      </c>
    </row>
    <row r="5213" spans="10:23" x14ac:dyDescent="0.35">
      <c r="J5213" t="str">
        <f t="shared" si="315"/>
        <v/>
      </c>
      <c r="N5213" s="4"/>
      <c r="U5213" s="69">
        <f t="shared" si="313"/>
        <v>0</v>
      </c>
      <c r="V5213" s="75">
        <f t="shared" si="314"/>
        <v>0</v>
      </c>
      <c r="W5213">
        <f>IFERROR(VLOOKUP($J5214,OSA!$BD:$BD,1,0),0)</f>
        <v>0</v>
      </c>
    </row>
    <row r="5214" spans="10:23" x14ac:dyDescent="0.35">
      <c r="J5214" t="str">
        <f t="shared" si="315"/>
        <v/>
      </c>
      <c r="N5214" s="4"/>
      <c r="U5214" s="69">
        <f t="shared" si="313"/>
        <v>0</v>
      </c>
      <c r="V5214" s="75">
        <f t="shared" si="314"/>
        <v>0</v>
      </c>
      <c r="W5214">
        <f>IFERROR(VLOOKUP($J5215,OSA!$BD:$BD,1,0),0)</f>
        <v>0</v>
      </c>
    </row>
    <row r="5215" spans="10:23" x14ac:dyDescent="0.35">
      <c r="J5215" t="str">
        <f t="shared" si="315"/>
        <v/>
      </c>
      <c r="N5215" s="4"/>
      <c r="U5215" s="69">
        <f t="shared" si="313"/>
        <v>0</v>
      </c>
      <c r="V5215" s="75">
        <f t="shared" si="314"/>
        <v>0</v>
      </c>
      <c r="W5215">
        <f>IFERROR(VLOOKUP($J5216,OSA!$BD:$BD,1,0),0)</f>
        <v>0</v>
      </c>
    </row>
    <row r="5216" spans="10:23" x14ac:dyDescent="0.35">
      <c r="J5216" t="str">
        <f t="shared" si="315"/>
        <v/>
      </c>
      <c r="N5216" s="4"/>
      <c r="U5216" s="69">
        <f t="shared" ref="U5216:U5279" si="316">SUM(O5216:Q5216)/3</f>
        <v>0</v>
      </c>
      <c r="V5216" s="75">
        <f t="shared" ref="V5216:V5279" si="317">SUM(R5216:T5216)/3</f>
        <v>0</v>
      </c>
      <c r="W5216">
        <f>IFERROR(VLOOKUP($J5217,OSA!$BD:$BD,1,0),0)</f>
        <v>0</v>
      </c>
    </row>
    <row r="5217" spans="10:23" x14ac:dyDescent="0.35">
      <c r="J5217" t="str">
        <f t="shared" si="315"/>
        <v/>
      </c>
      <c r="N5217" s="4"/>
      <c r="U5217" s="69">
        <f t="shared" si="316"/>
        <v>0</v>
      </c>
      <c r="V5217" s="75">
        <f t="shared" si="317"/>
        <v>0</v>
      </c>
      <c r="W5217">
        <f>IFERROR(VLOOKUP($J5218,OSA!$BD:$BD,1,0),0)</f>
        <v>0</v>
      </c>
    </row>
    <row r="5218" spans="10:23" x14ac:dyDescent="0.35">
      <c r="J5218" t="str">
        <f t="shared" si="315"/>
        <v/>
      </c>
      <c r="N5218" s="4"/>
      <c r="U5218" s="69">
        <f t="shared" si="316"/>
        <v>0</v>
      </c>
      <c r="V5218" s="75">
        <f t="shared" si="317"/>
        <v>0</v>
      </c>
      <c r="W5218">
        <f>IFERROR(VLOOKUP($J5219,OSA!$BD:$BD,1,0),0)</f>
        <v>0</v>
      </c>
    </row>
    <row r="5219" spans="10:23" x14ac:dyDescent="0.35">
      <c r="J5219" t="str">
        <f t="shared" si="315"/>
        <v/>
      </c>
      <c r="N5219" s="4"/>
      <c r="U5219" s="69">
        <f t="shared" si="316"/>
        <v>0</v>
      </c>
      <c r="V5219" s="75">
        <f t="shared" si="317"/>
        <v>0</v>
      </c>
      <c r="W5219">
        <f>IFERROR(VLOOKUP($J5220,OSA!$BD:$BD,1,0),0)</f>
        <v>0</v>
      </c>
    </row>
    <row r="5220" spans="10:23" x14ac:dyDescent="0.35">
      <c r="J5220" t="str">
        <f t="shared" si="315"/>
        <v/>
      </c>
      <c r="N5220" s="4"/>
      <c r="U5220" s="69">
        <f t="shared" si="316"/>
        <v>0</v>
      </c>
      <c r="V5220" s="75">
        <f t="shared" si="317"/>
        <v>0</v>
      </c>
      <c r="W5220">
        <f>IFERROR(VLOOKUP($J5221,OSA!$BD:$BD,1,0),0)</f>
        <v>0</v>
      </c>
    </row>
    <row r="5221" spans="10:23" x14ac:dyDescent="0.35">
      <c r="J5221" t="str">
        <f t="shared" si="315"/>
        <v/>
      </c>
      <c r="N5221" s="4"/>
      <c r="U5221" s="69">
        <f t="shared" si="316"/>
        <v>0</v>
      </c>
      <c r="V5221" s="75">
        <f t="shared" si="317"/>
        <v>0</v>
      </c>
      <c r="W5221">
        <f>IFERROR(VLOOKUP($J5222,OSA!$BD:$BD,1,0),0)</f>
        <v>0</v>
      </c>
    </row>
    <row r="5222" spans="10:23" x14ac:dyDescent="0.35">
      <c r="J5222" t="str">
        <f t="shared" si="315"/>
        <v/>
      </c>
      <c r="N5222" s="4"/>
      <c r="U5222" s="69">
        <f t="shared" si="316"/>
        <v>0</v>
      </c>
      <c r="V5222" s="75">
        <f t="shared" si="317"/>
        <v>0</v>
      </c>
      <c r="W5222">
        <f>IFERROR(VLOOKUP($J5223,OSA!$BD:$BD,1,0),0)</f>
        <v>0</v>
      </c>
    </row>
    <row r="5223" spans="10:23" x14ac:dyDescent="0.35">
      <c r="J5223" t="str">
        <f t="shared" si="315"/>
        <v/>
      </c>
      <c r="N5223" s="4"/>
      <c r="U5223" s="69">
        <f t="shared" si="316"/>
        <v>0</v>
      </c>
      <c r="V5223" s="75">
        <f t="shared" si="317"/>
        <v>0</v>
      </c>
      <c r="W5223">
        <f>IFERROR(VLOOKUP($J5224,OSA!$BD:$BD,1,0),0)</f>
        <v>0</v>
      </c>
    </row>
    <row r="5224" spans="10:23" x14ac:dyDescent="0.35">
      <c r="J5224" t="str">
        <f t="shared" si="315"/>
        <v/>
      </c>
      <c r="N5224" s="4"/>
      <c r="U5224" s="69">
        <f t="shared" si="316"/>
        <v>0</v>
      </c>
      <c r="V5224" s="75">
        <f t="shared" si="317"/>
        <v>0</v>
      </c>
      <c r="W5224">
        <f>IFERROR(VLOOKUP($J5225,OSA!$BD:$BD,1,0),0)</f>
        <v>0</v>
      </c>
    </row>
    <row r="5225" spans="10:23" x14ac:dyDescent="0.35">
      <c r="J5225" t="str">
        <f t="shared" si="315"/>
        <v/>
      </c>
      <c r="N5225" s="4"/>
      <c r="U5225" s="69">
        <f t="shared" si="316"/>
        <v>0</v>
      </c>
      <c r="V5225" s="75">
        <f t="shared" si="317"/>
        <v>0</v>
      </c>
      <c r="W5225">
        <f>IFERROR(VLOOKUP($J5226,OSA!$BD:$BD,1,0),0)</f>
        <v>0</v>
      </c>
    </row>
    <row r="5226" spans="10:23" x14ac:dyDescent="0.35">
      <c r="J5226" t="str">
        <f t="shared" si="315"/>
        <v/>
      </c>
      <c r="N5226" s="4"/>
      <c r="U5226" s="69">
        <f t="shared" si="316"/>
        <v>0</v>
      </c>
      <c r="V5226" s="75">
        <f t="shared" si="317"/>
        <v>0</v>
      </c>
      <c r="W5226">
        <f>IFERROR(VLOOKUP($J5227,OSA!$BD:$BD,1,0),0)</f>
        <v>0</v>
      </c>
    </row>
    <row r="5227" spans="10:23" x14ac:dyDescent="0.35">
      <c r="J5227" t="str">
        <f t="shared" si="315"/>
        <v/>
      </c>
      <c r="N5227" s="4"/>
      <c r="U5227" s="69">
        <f t="shared" si="316"/>
        <v>0</v>
      </c>
      <c r="V5227" s="75">
        <f t="shared" si="317"/>
        <v>0</v>
      </c>
      <c r="W5227">
        <f>IFERROR(VLOOKUP($J5228,OSA!$BD:$BD,1,0),0)</f>
        <v>0</v>
      </c>
    </row>
    <row r="5228" spans="10:23" x14ac:dyDescent="0.35">
      <c r="J5228" t="str">
        <f t="shared" si="315"/>
        <v/>
      </c>
      <c r="N5228" s="4"/>
      <c r="U5228" s="69">
        <f t="shared" si="316"/>
        <v>0</v>
      </c>
      <c r="V5228" s="75">
        <f t="shared" si="317"/>
        <v>0</v>
      </c>
      <c r="W5228">
        <f>IFERROR(VLOOKUP($J5229,OSA!$BD:$BD,1,0),0)</f>
        <v>0</v>
      </c>
    </row>
    <row r="5229" spans="10:23" x14ac:dyDescent="0.35">
      <c r="J5229" t="str">
        <f t="shared" si="315"/>
        <v/>
      </c>
      <c r="N5229" s="4"/>
      <c r="U5229" s="69">
        <f t="shared" si="316"/>
        <v>0</v>
      </c>
      <c r="V5229" s="75">
        <f t="shared" si="317"/>
        <v>0</v>
      </c>
      <c r="W5229">
        <f>IFERROR(VLOOKUP($J5230,OSA!$BD:$BD,1,0),0)</f>
        <v>0</v>
      </c>
    </row>
    <row r="5230" spans="10:23" x14ac:dyDescent="0.35">
      <c r="J5230" t="str">
        <f t="shared" si="315"/>
        <v/>
      </c>
      <c r="N5230" s="4"/>
      <c r="U5230" s="69">
        <f t="shared" si="316"/>
        <v>0</v>
      </c>
      <c r="V5230" s="75">
        <f t="shared" si="317"/>
        <v>0</v>
      </c>
      <c r="W5230">
        <f>IFERROR(VLOOKUP($J5231,OSA!$BD:$BD,1,0),0)</f>
        <v>0</v>
      </c>
    </row>
    <row r="5231" spans="10:23" x14ac:dyDescent="0.35">
      <c r="J5231" t="str">
        <f t="shared" si="315"/>
        <v/>
      </c>
      <c r="N5231" s="4"/>
      <c r="U5231" s="69">
        <f t="shared" si="316"/>
        <v>0</v>
      </c>
      <c r="V5231" s="75">
        <f t="shared" si="317"/>
        <v>0</v>
      </c>
      <c r="W5231">
        <f>IFERROR(VLOOKUP($J5232,OSA!$BD:$BD,1,0),0)</f>
        <v>0</v>
      </c>
    </row>
    <row r="5232" spans="10:23" x14ac:dyDescent="0.35">
      <c r="J5232" t="str">
        <f t="shared" si="315"/>
        <v/>
      </c>
      <c r="N5232" s="4"/>
      <c r="U5232" s="69">
        <f t="shared" si="316"/>
        <v>0</v>
      </c>
      <c r="V5232" s="75">
        <f t="shared" si="317"/>
        <v>0</v>
      </c>
      <c r="W5232">
        <f>IFERROR(VLOOKUP($J5233,OSA!$BD:$BD,1,0),0)</f>
        <v>0</v>
      </c>
    </row>
    <row r="5233" spans="10:23" x14ac:dyDescent="0.35">
      <c r="J5233" t="str">
        <f t="shared" si="315"/>
        <v/>
      </c>
      <c r="N5233" s="4"/>
      <c r="U5233" s="69">
        <f t="shared" si="316"/>
        <v>0</v>
      </c>
      <c r="V5233" s="75">
        <f t="shared" si="317"/>
        <v>0</v>
      </c>
      <c r="W5233">
        <f>IFERROR(VLOOKUP($J5234,OSA!$BD:$BD,1,0),0)</f>
        <v>0</v>
      </c>
    </row>
    <row r="5234" spans="10:23" x14ac:dyDescent="0.35">
      <c r="J5234" t="str">
        <f t="shared" si="315"/>
        <v/>
      </c>
      <c r="N5234" s="4"/>
      <c r="U5234" s="69">
        <f t="shared" si="316"/>
        <v>0</v>
      </c>
      <c r="V5234" s="75">
        <f t="shared" si="317"/>
        <v>0</v>
      </c>
      <c r="W5234">
        <f>IFERROR(VLOOKUP($J5235,OSA!$BD:$BD,1,0),0)</f>
        <v>0</v>
      </c>
    </row>
    <row r="5235" spans="10:23" x14ac:dyDescent="0.35">
      <c r="J5235" t="str">
        <f t="shared" si="315"/>
        <v/>
      </c>
      <c r="N5235" s="4"/>
      <c r="U5235" s="69">
        <f t="shared" si="316"/>
        <v>0</v>
      </c>
      <c r="V5235" s="75">
        <f t="shared" si="317"/>
        <v>0</v>
      </c>
      <c r="W5235">
        <f>IFERROR(VLOOKUP($J5236,OSA!$BD:$BD,1,0),0)</f>
        <v>0</v>
      </c>
    </row>
    <row r="5236" spans="10:23" x14ac:dyDescent="0.35">
      <c r="J5236" t="str">
        <f t="shared" si="315"/>
        <v/>
      </c>
      <c r="N5236" s="4"/>
      <c r="U5236" s="69">
        <f t="shared" si="316"/>
        <v>0</v>
      </c>
      <c r="V5236" s="75">
        <f t="shared" si="317"/>
        <v>0</v>
      </c>
      <c r="W5236">
        <f>IFERROR(VLOOKUP($J5237,OSA!$BD:$BD,1,0),0)</f>
        <v>0</v>
      </c>
    </row>
    <row r="5237" spans="10:23" x14ac:dyDescent="0.35">
      <c r="J5237" t="str">
        <f t="shared" si="315"/>
        <v/>
      </c>
      <c r="N5237" s="4"/>
      <c r="U5237" s="69">
        <f t="shared" si="316"/>
        <v>0</v>
      </c>
      <c r="V5237" s="75">
        <f t="shared" si="317"/>
        <v>0</v>
      </c>
      <c r="W5237">
        <f>IFERROR(VLOOKUP($J5238,OSA!$BD:$BD,1,0),0)</f>
        <v>0</v>
      </c>
    </row>
    <row r="5238" spans="10:23" x14ac:dyDescent="0.35">
      <c r="J5238" t="str">
        <f t="shared" si="315"/>
        <v/>
      </c>
      <c r="N5238" s="4"/>
      <c r="U5238" s="69">
        <f t="shared" si="316"/>
        <v>0</v>
      </c>
      <c r="V5238" s="75">
        <f t="shared" si="317"/>
        <v>0</v>
      </c>
      <c r="W5238">
        <f>IFERROR(VLOOKUP($J5239,OSA!$BD:$BD,1,0),0)</f>
        <v>0</v>
      </c>
    </row>
    <row r="5239" spans="10:23" x14ac:dyDescent="0.35">
      <c r="J5239" t="str">
        <f t="shared" si="315"/>
        <v/>
      </c>
      <c r="N5239" s="4"/>
      <c r="U5239" s="69">
        <f t="shared" si="316"/>
        <v>0</v>
      </c>
      <c r="V5239" s="75">
        <f t="shared" si="317"/>
        <v>0</v>
      </c>
      <c r="W5239">
        <f>IFERROR(VLOOKUP($J5240,OSA!$BD:$BD,1,0),0)</f>
        <v>0</v>
      </c>
    </row>
    <row r="5240" spans="10:23" x14ac:dyDescent="0.35">
      <c r="J5240" t="str">
        <f t="shared" si="315"/>
        <v/>
      </c>
      <c r="N5240" s="4"/>
      <c r="U5240" s="69">
        <f t="shared" si="316"/>
        <v>0</v>
      </c>
      <c r="V5240" s="75">
        <f t="shared" si="317"/>
        <v>0</v>
      </c>
      <c r="W5240">
        <f>IFERROR(VLOOKUP($J5241,OSA!$BD:$BD,1,0),0)</f>
        <v>0</v>
      </c>
    </row>
    <row r="5241" spans="10:23" x14ac:dyDescent="0.35">
      <c r="J5241" t="str">
        <f t="shared" si="315"/>
        <v/>
      </c>
      <c r="N5241" s="4"/>
      <c r="U5241" s="69">
        <f t="shared" si="316"/>
        <v>0</v>
      </c>
      <c r="V5241" s="75">
        <f t="shared" si="317"/>
        <v>0</v>
      </c>
      <c r="W5241">
        <f>IFERROR(VLOOKUP($J5242,OSA!$BD:$BD,1,0),0)</f>
        <v>0</v>
      </c>
    </row>
    <row r="5242" spans="10:23" x14ac:dyDescent="0.35">
      <c r="J5242" t="str">
        <f t="shared" si="315"/>
        <v/>
      </c>
      <c r="N5242" s="4"/>
      <c r="U5242" s="69">
        <f t="shared" si="316"/>
        <v>0</v>
      </c>
      <c r="V5242" s="75">
        <f t="shared" si="317"/>
        <v>0</v>
      </c>
      <c r="W5242">
        <f>IFERROR(VLOOKUP($J5243,OSA!$BD:$BD,1,0),0)</f>
        <v>0</v>
      </c>
    </row>
    <row r="5243" spans="10:23" x14ac:dyDescent="0.35">
      <c r="J5243" t="str">
        <f t="shared" si="315"/>
        <v/>
      </c>
      <c r="N5243" s="4"/>
      <c r="U5243" s="69">
        <f t="shared" si="316"/>
        <v>0</v>
      </c>
      <c r="V5243" s="75">
        <f t="shared" si="317"/>
        <v>0</v>
      </c>
      <c r="W5243">
        <f>IFERROR(VLOOKUP($J5244,OSA!$BD:$BD,1,0),0)</f>
        <v>0</v>
      </c>
    </row>
    <row r="5244" spans="10:23" x14ac:dyDescent="0.35">
      <c r="J5244" t="str">
        <f t="shared" si="315"/>
        <v/>
      </c>
      <c r="N5244" s="4"/>
      <c r="U5244" s="69">
        <f t="shared" si="316"/>
        <v>0</v>
      </c>
      <c r="V5244" s="75">
        <f t="shared" si="317"/>
        <v>0</v>
      </c>
      <c r="W5244">
        <f>IFERROR(VLOOKUP($J5245,OSA!$BD:$BD,1,0),0)</f>
        <v>0</v>
      </c>
    </row>
    <row r="5245" spans="10:23" x14ac:dyDescent="0.35">
      <c r="J5245" t="str">
        <f t="shared" si="315"/>
        <v/>
      </c>
      <c r="N5245" s="4"/>
      <c r="U5245" s="69">
        <f t="shared" si="316"/>
        <v>0</v>
      </c>
      <c r="V5245" s="75">
        <f t="shared" si="317"/>
        <v>0</v>
      </c>
      <c r="W5245">
        <f>IFERROR(VLOOKUP($J5246,OSA!$BD:$BD,1,0),0)</f>
        <v>0</v>
      </c>
    </row>
    <row r="5246" spans="10:23" x14ac:dyDescent="0.35">
      <c r="J5246" t="str">
        <f t="shared" si="315"/>
        <v/>
      </c>
      <c r="N5246" s="4"/>
      <c r="U5246" s="69">
        <f t="shared" si="316"/>
        <v>0</v>
      </c>
      <c r="V5246" s="75">
        <f t="shared" si="317"/>
        <v>0</v>
      </c>
      <c r="W5246">
        <f>IFERROR(VLOOKUP($J5247,OSA!$BD:$BD,1,0),0)</f>
        <v>0</v>
      </c>
    </row>
    <row r="5247" spans="10:23" x14ac:dyDescent="0.35">
      <c r="J5247" t="str">
        <f t="shared" si="315"/>
        <v/>
      </c>
      <c r="N5247" s="4"/>
      <c r="U5247" s="69">
        <f t="shared" si="316"/>
        <v>0</v>
      </c>
      <c r="V5247" s="75">
        <f t="shared" si="317"/>
        <v>0</v>
      </c>
      <c r="W5247">
        <f>IFERROR(VLOOKUP($J5248,OSA!$BD:$BD,1,0),0)</f>
        <v>0</v>
      </c>
    </row>
    <row r="5248" spans="10:23" x14ac:dyDescent="0.35">
      <c r="J5248" t="str">
        <f t="shared" si="315"/>
        <v/>
      </c>
      <c r="N5248" s="4"/>
      <c r="U5248" s="69">
        <f t="shared" si="316"/>
        <v>0</v>
      </c>
      <c r="V5248" s="75">
        <f t="shared" si="317"/>
        <v>0</v>
      </c>
      <c r="W5248">
        <f>IFERROR(VLOOKUP($J5249,OSA!$BD:$BD,1,0),0)</f>
        <v>0</v>
      </c>
    </row>
    <row r="5249" spans="10:23" x14ac:dyDescent="0.35">
      <c r="J5249" t="str">
        <f t="shared" si="315"/>
        <v/>
      </c>
      <c r="N5249" s="4"/>
      <c r="U5249" s="69">
        <f t="shared" si="316"/>
        <v>0</v>
      </c>
      <c r="V5249" s="75">
        <f t="shared" si="317"/>
        <v>0</v>
      </c>
      <c r="W5249">
        <f>IFERROR(VLOOKUP($J5250,OSA!$BD:$BD,1,0),0)</f>
        <v>0</v>
      </c>
    </row>
    <row r="5250" spans="10:23" x14ac:dyDescent="0.35">
      <c r="J5250" t="str">
        <f t="shared" si="315"/>
        <v/>
      </c>
      <c r="N5250" s="4"/>
      <c r="U5250" s="69">
        <f t="shared" si="316"/>
        <v>0</v>
      </c>
      <c r="V5250" s="75">
        <f t="shared" si="317"/>
        <v>0</v>
      </c>
      <c r="W5250">
        <f>IFERROR(VLOOKUP($J5251,OSA!$BD:$BD,1,0),0)</f>
        <v>0</v>
      </c>
    </row>
    <row r="5251" spans="10:23" x14ac:dyDescent="0.35">
      <c r="J5251" t="str">
        <f t="shared" si="315"/>
        <v/>
      </c>
      <c r="N5251" s="4"/>
      <c r="U5251" s="69">
        <f t="shared" si="316"/>
        <v>0</v>
      </c>
      <c r="V5251" s="75">
        <f t="shared" si="317"/>
        <v>0</v>
      </c>
      <c r="W5251">
        <f>IFERROR(VLOOKUP($J5252,OSA!$BD:$BD,1,0),0)</f>
        <v>0</v>
      </c>
    </row>
    <row r="5252" spans="10:23" x14ac:dyDescent="0.35">
      <c r="J5252" t="str">
        <f t="shared" si="315"/>
        <v/>
      </c>
      <c r="N5252" s="4"/>
      <c r="U5252" s="69">
        <f t="shared" si="316"/>
        <v>0</v>
      </c>
      <c r="V5252" s="75">
        <f t="shared" si="317"/>
        <v>0</v>
      </c>
      <c r="W5252">
        <f>IFERROR(VLOOKUP($J5253,OSA!$BD:$BD,1,0),0)</f>
        <v>0</v>
      </c>
    </row>
    <row r="5253" spans="10:23" x14ac:dyDescent="0.35">
      <c r="J5253" t="str">
        <f t="shared" si="315"/>
        <v/>
      </c>
      <c r="N5253" s="4"/>
      <c r="U5253" s="69">
        <f t="shared" si="316"/>
        <v>0</v>
      </c>
      <c r="V5253" s="75">
        <f t="shared" si="317"/>
        <v>0</v>
      </c>
      <c r="W5253">
        <f>IFERROR(VLOOKUP($J5254,OSA!$BD:$BD,1,0),0)</f>
        <v>0</v>
      </c>
    </row>
    <row r="5254" spans="10:23" x14ac:dyDescent="0.35">
      <c r="J5254" t="str">
        <f t="shared" si="315"/>
        <v/>
      </c>
      <c r="N5254" s="4"/>
      <c r="U5254" s="69">
        <f t="shared" si="316"/>
        <v>0</v>
      </c>
      <c r="V5254" s="75">
        <f t="shared" si="317"/>
        <v>0</v>
      </c>
      <c r="W5254">
        <f>IFERROR(VLOOKUP($J5255,OSA!$BD:$BD,1,0),0)</f>
        <v>0</v>
      </c>
    </row>
    <row r="5255" spans="10:23" x14ac:dyDescent="0.35">
      <c r="J5255" t="str">
        <f t="shared" si="315"/>
        <v/>
      </c>
      <c r="N5255" s="4"/>
      <c r="U5255" s="69">
        <f t="shared" si="316"/>
        <v>0</v>
      </c>
      <c r="V5255" s="75">
        <f t="shared" si="317"/>
        <v>0</v>
      </c>
      <c r="W5255">
        <f>IFERROR(VLOOKUP($J5256,OSA!$BD:$BD,1,0),0)</f>
        <v>0</v>
      </c>
    </row>
    <row r="5256" spans="10:23" x14ac:dyDescent="0.35">
      <c r="J5256" t="str">
        <f t="shared" si="315"/>
        <v/>
      </c>
      <c r="N5256" s="4"/>
      <c r="U5256" s="69">
        <f t="shared" si="316"/>
        <v>0</v>
      </c>
      <c r="V5256" s="75">
        <f t="shared" si="317"/>
        <v>0</v>
      </c>
      <c r="W5256">
        <f>IFERROR(VLOOKUP($J5257,OSA!$BD:$BD,1,0),0)</f>
        <v>0</v>
      </c>
    </row>
    <row r="5257" spans="10:23" x14ac:dyDescent="0.35">
      <c r="J5257" t="str">
        <f t="shared" si="315"/>
        <v/>
      </c>
      <c r="N5257" s="4"/>
      <c r="U5257" s="69">
        <f t="shared" si="316"/>
        <v>0</v>
      </c>
      <c r="V5257" s="75">
        <f t="shared" si="317"/>
        <v>0</v>
      </c>
      <c r="W5257">
        <f>IFERROR(VLOOKUP($J5258,OSA!$BD:$BD,1,0),0)</f>
        <v>0</v>
      </c>
    </row>
    <row r="5258" spans="10:23" x14ac:dyDescent="0.35">
      <c r="J5258" t="str">
        <f t="shared" si="315"/>
        <v/>
      </c>
      <c r="N5258" s="4"/>
      <c r="U5258" s="69">
        <f t="shared" si="316"/>
        <v>0</v>
      </c>
      <c r="V5258" s="75">
        <f t="shared" si="317"/>
        <v>0</v>
      </c>
      <c r="W5258">
        <f>IFERROR(VLOOKUP($J5259,OSA!$BD:$BD,1,0),0)</f>
        <v>0</v>
      </c>
    </row>
    <row r="5259" spans="10:23" x14ac:dyDescent="0.35">
      <c r="J5259" t="str">
        <f t="shared" si="315"/>
        <v/>
      </c>
      <c r="N5259" s="4"/>
      <c r="U5259" s="69">
        <f t="shared" si="316"/>
        <v>0</v>
      </c>
      <c r="V5259" s="75">
        <f t="shared" si="317"/>
        <v>0</v>
      </c>
      <c r="W5259">
        <f>IFERROR(VLOOKUP($J5260,OSA!$BD:$BD,1,0),0)</f>
        <v>0</v>
      </c>
    </row>
    <row r="5260" spans="10:23" x14ac:dyDescent="0.35">
      <c r="J5260" t="str">
        <f t="shared" ref="J5260:J5323" si="318">K5260&amp;N5260</f>
        <v/>
      </c>
      <c r="N5260" s="4"/>
      <c r="U5260" s="69">
        <f t="shared" si="316"/>
        <v>0</v>
      </c>
      <c r="V5260" s="75">
        <f t="shared" si="317"/>
        <v>0</v>
      </c>
      <c r="W5260">
        <f>IFERROR(VLOOKUP($J5261,OSA!$BD:$BD,1,0),0)</f>
        <v>0</v>
      </c>
    </row>
    <row r="5261" spans="10:23" x14ac:dyDescent="0.35">
      <c r="J5261" t="str">
        <f t="shared" si="318"/>
        <v/>
      </c>
      <c r="N5261" s="4"/>
      <c r="U5261" s="69">
        <f t="shared" si="316"/>
        <v>0</v>
      </c>
      <c r="V5261" s="75">
        <f t="shared" si="317"/>
        <v>0</v>
      </c>
      <c r="W5261">
        <f>IFERROR(VLOOKUP($J5262,OSA!$BD:$BD,1,0),0)</f>
        <v>0</v>
      </c>
    </row>
    <row r="5262" spans="10:23" x14ac:dyDescent="0.35">
      <c r="J5262" t="str">
        <f t="shared" si="318"/>
        <v/>
      </c>
      <c r="N5262" s="4"/>
      <c r="U5262" s="69">
        <f t="shared" si="316"/>
        <v>0</v>
      </c>
      <c r="V5262" s="75">
        <f t="shared" si="317"/>
        <v>0</v>
      </c>
      <c r="W5262">
        <f>IFERROR(VLOOKUP($J5263,OSA!$BD:$BD,1,0),0)</f>
        <v>0</v>
      </c>
    </row>
    <row r="5263" spans="10:23" x14ac:dyDescent="0.35">
      <c r="J5263" t="str">
        <f t="shared" si="318"/>
        <v/>
      </c>
      <c r="N5263" s="4"/>
      <c r="U5263" s="69">
        <f t="shared" si="316"/>
        <v>0</v>
      </c>
      <c r="V5263" s="75">
        <f t="shared" si="317"/>
        <v>0</v>
      </c>
      <c r="W5263">
        <f>IFERROR(VLOOKUP($J5264,OSA!$BD:$BD,1,0),0)</f>
        <v>0</v>
      </c>
    </row>
    <row r="5264" spans="10:23" x14ac:dyDescent="0.35">
      <c r="J5264" t="str">
        <f t="shared" si="318"/>
        <v/>
      </c>
      <c r="N5264" s="4"/>
      <c r="U5264" s="69">
        <f t="shared" si="316"/>
        <v>0</v>
      </c>
      <c r="V5264" s="75">
        <f t="shared" si="317"/>
        <v>0</v>
      </c>
      <c r="W5264">
        <f>IFERROR(VLOOKUP($J5265,OSA!$BD:$BD,1,0),0)</f>
        <v>0</v>
      </c>
    </row>
    <row r="5265" spans="10:23" x14ac:dyDescent="0.35">
      <c r="J5265" t="str">
        <f t="shared" si="318"/>
        <v/>
      </c>
      <c r="N5265" s="4"/>
      <c r="U5265" s="69">
        <f t="shared" si="316"/>
        <v>0</v>
      </c>
      <c r="V5265" s="75">
        <f t="shared" si="317"/>
        <v>0</v>
      </c>
      <c r="W5265">
        <f>IFERROR(VLOOKUP($J5266,OSA!$BD:$BD,1,0),0)</f>
        <v>0</v>
      </c>
    </row>
    <row r="5266" spans="10:23" x14ac:dyDescent="0.35">
      <c r="J5266" t="str">
        <f t="shared" si="318"/>
        <v/>
      </c>
      <c r="N5266" s="4"/>
      <c r="U5266" s="69">
        <f t="shared" si="316"/>
        <v>0</v>
      </c>
      <c r="V5266" s="75">
        <f t="shared" si="317"/>
        <v>0</v>
      </c>
      <c r="W5266">
        <f>IFERROR(VLOOKUP($J5267,OSA!$BD:$BD,1,0),0)</f>
        <v>0</v>
      </c>
    </row>
    <row r="5267" spans="10:23" x14ac:dyDescent="0.35">
      <c r="J5267" t="str">
        <f t="shared" si="318"/>
        <v/>
      </c>
      <c r="N5267" s="4"/>
      <c r="U5267" s="69">
        <f t="shared" si="316"/>
        <v>0</v>
      </c>
      <c r="V5267" s="75">
        <f t="shared" si="317"/>
        <v>0</v>
      </c>
      <c r="W5267">
        <f>IFERROR(VLOOKUP($J5268,OSA!$BD:$BD,1,0),0)</f>
        <v>0</v>
      </c>
    </row>
    <row r="5268" spans="10:23" x14ac:dyDescent="0.35">
      <c r="J5268" t="str">
        <f t="shared" si="318"/>
        <v/>
      </c>
      <c r="N5268" s="4"/>
      <c r="U5268" s="69">
        <f t="shared" si="316"/>
        <v>0</v>
      </c>
      <c r="V5268" s="75">
        <f t="shared" si="317"/>
        <v>0</v>
      </c>
      <c r="W5268">
        <f>IFERROR(VLOOKUP($J5269,OSA!$BD:$BD,1,0),0)</f>
        <v>0</v>
      </c>
    </row>
    <row r="5269" spans="10:23" x14ac:dyDescent="0.35">
      <c r="J5269" t="str">
        <f t="shared" si="318"/>
        <v/>
      </c>
      <c r="N5269" s="4"/>
      <c r="U5269" s="69">
        <f t="shared" si="316"/>
        <v>0</v>
      </c>
      <c r="V5269" s="75">
        <f t="shared" si="317"/>
        <v>0</v>
      </c>
      <c r="W5269">
        <f>IFERROR(VLOOKUP($J5270,OSA!$BD:$BD,1,0),0)</f>
        <v>0</v>
      </c>
    </row>
    <row r="5270" spans="10:23" x14ac:dyDescent="0.35">
      <c r="J5270" t="str">
        <f t="shared" si="318"/>
        <v/>
      </c>
      <c r="N5270" s="4"/>
      <c r="U5270" s="69">
        <f t="shared" si="316"/>
        <v>0</v>
      </c>
      <c r="V5270" s="75">
        <f t="shared" si="317"/>
        <v>0</v>
      </c>
      <c r="W5270">
        <f>IFERROR(VLOOKUP($J5271,OSA!$BD:$BD,1,0),0)</f>
        <v>0</v>
      </c>
    </row>
    <row r="5271" spans="10:23" x14ac:dyDescent="0.35">
      <c r="J5271" t="str">
        <f t="shared" si="318"/>
        <v/>
      </c>
      <c r="N5271" s="4"/>
      <c r="U5271" s="69">
        <f t="shared" si="316"/>
        <v>0</v>
      </c>
      <c r="V5271" s="75">
        <f t="shared" si="317"/>
        <v>0</v>
      </c>
      <c r="W5271">
        <f>IFERROR(VLOOKUP($J5272,OSA!$BD:$BD,1,0),0)</f>
        <v>0</v>
      </c>
    </row>
    <row r="5272" spans="10:23" x14ac:dyDescent="0.35">
      <c r="J5272" t="str">
        <f t="shared" si="318"/>
        <v/>
      </c>
      <c r="N5272" s="4"/>
      <c r="U5272" s="69">
        <f t="shared" si="316"/>
        <v>0</v>
      </c>
      <c r="V5272" s="75">
        <f t="shared" si="317"/>
        <v>0</v>
      </c>
      <c r="W5272">
        <f>IFERROR(VLOOKUP($J5273,OSA!$BD:$BD,1,0),0)</f>
        <v>0</v>
      </c>
    </row>
    <row r="5273" spans="10:23" x14ac:dyDescent="0.35">
      <c r="J5273" t="str">
        <f t="shared" si="318"/>
        <v/>
      </c>
      <c r="N5273" s="4"/>
      <c r="U5273" s="69">
        <f t="shared" si="316"/>
        <v>0</v>
      </c>
      <c r="V5273" s="75">
        <f t="shared" si="317"/>
        <v>0</v>
      </c>
      <c r="W5273">
        <f>IFERROR(VLOOKUP($J5274,OSA!$BD:$BD,1,0),0)</f>
        <v>0</v>
      </c>
    </row>
    <row r="5274" spans="10:23" x14ac:dyDescent="0.35">
      <c r="J5274" t="str">
        <f t="shared" si="318"/>
        <v/>
      </c>
      <c r="N5274" s="4"/>
      <c r="U5274" s="69">
        <f t="shared" si="316"/>
        <v>0</v>
      </c>
      <c r="V5274" s="75">
        <f t="shared" si="317"/>
        <v>0</v>
      </c>
      <c r="W5274">
        <f>IFERROR(VLOOKUP($J5275,OSA!$BD:$BD,1,0),0)</f>
        <v>0</v>
      </c>
    </row>
    <row r="5275" spans="10:23" x14ac:dyDescent="0.35">
      <c r="J5275" t="str">
        <f t="shared" si="318"/>
        <v/>
      </c>
      <c r="N5275" s="4"/>
      <c r="U5275" s="69">
        <f t="shared" si="316"/>
        <v>0</v>
      </c>
      <c r="V5275" s="75">
        <f t="shared" si="317"/>
        <v>0</v>
      </c>
      <c r="W5275">
        <f>IFERROR(VLOOKUP($J5276,OSA!$BD:$BD,1,0),0)</f>
        <v>0</v>
      </c>
    </row>
    <row r="5276" spans="10:23" x14ac:dyDescent="0.35">
      <c r="J5276" t="str">
        <f t="shared" si="318"/>
        <v/>
      </c>
      <c r="N5276" s="4"/>
      <c r="U5276" s="69">
        <f t="shared" si="316"/>
        <v>0</v>
      </c>
      <c r="V5276" s="75">
        <f t="shared" si="317"/>
        <v>0</v>
      </c>
      <c r="W5276">
        <f>IFERROR(VLOOKUP($J5277,OSA!$BD:$BD,1,0),0)</f>
        <v>0</v>
      </c>
    </row>
    <row r="5277" spans="10:23" x14ac:dyDescent="0.35">
      <c r="J5277" t="str">
        <f t="shared" si="318"/>
        <v/>
      </c>
      <c r="N5277" s="4"/>
      <c r="U5277" s="69">
        <f t="shared" si="316"/>
        <v>0</v>
      </c>
      <c r="V5277" s="75">
        <f t="shared" si="317"/>
        <v>0</v>
      </c>
      <c r="W5277">
        <f>IFERROR(VLOOKUP($J5278,OSA!$BD:$BD,1,0),0)</f>
        <v>0</v>
      </c>
    </row>
    <row r="5278" spans="10:23" x14ac:dyDescent="0.35">
      <c r="J5278" t="str">
        <f t="shared" si="318"/>
        <v/>
      </c>
      <c r="N5278" s="4"/>
      <c r="U5278" s="69">
        <f t="shared" si="316"/>
        <v>0</v>
      </c>
      <c r="V5278" s="75">
        <f t="shared" si="317"/>
        <v>0</v>
      </c>
      <c r="W5278">
        <f>IFERROR(VLOOKUP($J5279,OSA!$BD:$BD,1,0),0)</f>
        <v>0</v>
      </c>
    </row>
    <row r="5279" spans="10:23" x14ac:dyDescent="0.35">
      <c r="J5279" t="str">
        <f t="shared" si="318"/>
        <v/>
      </c>
      <c r="N5279" s="4"/>
      <c r="U5279" s="69">
        <f t="shared" si="316"/>
        <v>0</v>
      </c>
      <c r="V5279" s="75">
        <f t="shared" si="317"/>
        <v>0</v>
      </c>
      <c r="W5279">
        <f>IFERROR(VLOOKUP($J5280,OSA!$BD:$BD,1,0),0)</f>
        <v>0</v>
      </c>
    </row>
    <row r="5280" spans="10:23" x14ac:dyDescent="0.35">
      <c r="J5280" t="str">
        <f t="shared" si="318"/>
        <v/>
      </c>
      <c r="N5280" s="4"/>
      <c r="U5280" s="69">
        <f t="shared" ref="U5280:U5343" si="319">SUM(O5280:Q5280)/3</f>
        <v>0</v>
      </c>
      <c r="V5280" s="75">
        <f t="shared" ref="V5280:V5343" si="320">SUM(R5280:T5280)/3</f>
        <v>0</v>
      </c>
      <c r="W5280">
        <f>IFERROR(VLOOKUP($J5281,OSA!$BD:$BD,1,0),0)</f>
        <v>0</v>
      </c>
    </row>
    <row r="5281" spans="10:23" x14ac:dyDescent="0.35">
      <c r="J5281" t="str">
        <f t="shared" si="318"/>
        <v/>
      </c>
      <c r="N5281" s="4"/>
      <c r="U5281" s="69">
        <f t="shared" si="319"/>
        <v>0</v>
      </c>
      <c r="V5281" s="75">
        <f t="shared" si="320"/>
        <v>0</v>
      </c>
      <c r="W5281">
        <f>IFERROR(VLOOKUP($J5282,OSA!$BD:$BD,1,0),0)</f>
        <v>0</v>
      </c>
    </row>
    <row r="5282" spans="10:23" x14ac:dyDescent="0.35">
      <c r="J5282" t="str">
        <f t="shared" si="318"/>
        <v/>
      </c>
      <c r="N5282" s="4"/>
      <c r="U5282" s="69">
        <f t="shared" si="319"/>
        <v>0</v>
      </c>
      <c r="V5282" s="75">
        <f t="shared" si="320"/>
        <v>0</v>
      </c>
      <c r="W5282">
        <f>IFERROR(VLOOKUP($J5283,OSA!$BD:$BD,1,0),0)</f>
        <v>0</v>
      </c>
    </row>
    <row r="5283" spans="10:23" x14ac:dyDescent="0.35">
      <c r="J5283" t="str">
        <f t="shared" si="318"/>
        <v/>
      </c>
      <c r="N5283" s="4"/>
      <c r="U5283" s="69">
        <f t="shared" si="319"/>
        <v>0</v>
      </c>
      <c r="V5283" s="75">
        <f t="shared" si="320"/>
        <v>0</v>
      </c>
      <c r="W5283">
        <f>IFERROR(VLOOKUP($J5284,OSA!$BD:$BD,1,0),0)</f>
        <v>0</v>
      </c>
    </row>
    <row r="5284" spans="10:23" x14ac:dyDescent="0.35">
      <c r="J5284" t="str">
        <f t="shared" si="318"/>
        <v/>
      </c>
      <c r="N5284" s="4"/>
      <c r="U5284" s="69">
        <f t="shared" si="319"/>
        <v>0</v>
      </c>
      <c r="V5284" s="75">
        <f t="shared" si="320"/>
        <v>0</v>
      </c>
      <c r="W5284">
        <f>IFERROR(VLOOKUP($J5285,OSA!$BD:$BD,1,0),0)</f>
        <v>0</v>
      </c>
    </row>
    <row r="5285" spans="10:23" x14ac:dyDescent="0.35">
      <c r="J5285" t="str">
        <f t="shared" si="318"/>
        <v/>
      </c>
      <c r="N5285" s="4"/>
      <c r="U5285" s="69">
        <f t="shared" si="319"/>
        <v>0</v>
      </c>
      <c r="V5285" s="75">
        <f t="shared" si="320"/>
        <v>0</v>
      </c>
      <c r="W5285">
        <f>IFERROR(VLOOKUP($J5286,OSA!$BD:$BD,1,0),0)</f>
        <v>0</v>
      </c>
    </row>
    <row r="5286" spans="10:23" x14ac:dyDescent="0.35">
      <c r="J5286" t="str">
        <f t="shared" si="318"/>
        <v/>
      </c>
      <c r="N5286" s="4"/>
      <c r="U5286" s="69">
        <f t="shared" si="319"/>
        <v>0</v>
      </c>
      <c r="V5286" s="75">
        <f t="shared" si="320"/>
        <v>0</v>
      </c>
      <c r="W5286">
        <f>IFERROR(VLOOKUP($J5287,OSA!$BD:$BD,1,0),0)</f>
        <v>0</v>
      </c>
    </row>
    <row r="5287" spans="10:23" x14ac:dyDescent="0.35">
      <c r="J5287" t="str">
        <f t="shared" si="318"/>
        <v/>
      </c>
      <c r="N5287" s="4"/>
      <c r="U5287" s="69">
        <f t="shared" si="319"/>
        <v>0</v>
      </c>
      <c r="V5287" s="75">
        <f t="shared" si="320"/>
        <v>0</v>
      </c>
      <c r="W5287">
        <f>IFERROR(VLOOKUP($J5288,OSA!$BD:$BD,1,0),0)</f>
        <v>0</v>
      </c>
    </row>
    <row r="5288" spans="10:23" x14ac:dyDescent="0.35">
      <c r="J5288" t="str">
        <f t="shared" si="318"/>
        <v/>
      </c>
      <c r="N5288" s="4"/>
      <c r="U5288" s="69">
        <f t="shared" si="319"/>
        <v>0</v>
      </c>
      <c r="V5288" s="75">
        <f t="shared" si="320"/>
        <v>0</v>
      </c>
      <c r="W5288">
        <f>IFERROR(VLOOKUP($J5289,OSA!$BD:$BD,1,0),0)</f>
        <v>0</v>
      </c>
    </row>
    <row r="5289" spans="10:23" x14ac:dyDescent="0.35">
      <c r="J5289" t="str">
        <f t="shared" si="318"/>
        <v/>
      </c>
      <c r="N5289" s="4"/>
      <c r="U5289" s="69">
        <f t="shared" si="319"/>
        <v>0</v>
      </c>
      <c r="V5289" s="75">
        <f t="shared" si="320"/>
        <v>0</v>
      </c>
      <c r="W5289">
        <f>IFERROR(VLOOKUP($J5290,OSA!$BD:$BD,1,0),0)</f>
        <v>0</v>
      </c>
    </row>
    <row r="5290" spans="10:23" x14ac:dyDescent="0.35">
      <c r="J5290" t="str">
        <f t="shared" si="318"/>
        <v/>
      </c>
      <c r="N5290" s="4"/>
      <c r="U5290" s="69">
        <f t="shared" si="319"/>
        <v>0</v>
      </c>
      <c r="V5290" s="75">
        <f t="shared" si="320"/>
        <v>0</v>
      </c>
      <c r="W5290">
        <f>IFERROR(VLOOKUP($J5291,OSA!$BD:$BD,1,0),0)</f>
        <v>0</v>
      </c>
    </row>
    <row r="5291" spans="10:23" x14ac:dyDescent="0.35">
      <c r="J5291" t="str">
        <f t="shared" si="318"/>
        <v/>
      </c>
      <c r="N5291" s="4"/>
      <c r="U5291" s="69">
        <f t="shared" si="319"/>
        <v>0</v>
      </c>
      <c r="V5291" s="75">
        <f t="shared" si="320"/>
        <v>0</v>
      </c>
      <c r="W5291">
        <f>IFERROR(VLOOKUP($J5292,OSA!$BD:$BD,1,0),0)</f>
        <v>0</v>
      </c>
    </row>
    <row r="5292" spans="10:23" x14ac:dyDescent="0.35">
      <c r="J5292" t="str">
        <f t="shared" si="318"/>
        <v/>
      </c>
      <c r="N5292" s="4"/>
      <c r="U5292" s="69">
        <f t="shared" si="319"/>
        <v>0</v>
      </c>
      <c r="V5292" s="75">
        <f t="shared" si="320"/>
        <v>0</v>
      </c>
      <c r="W5292">
        <f>IFERROR(VLOOKUP($J5293,OSA!$BD:$BD,1,0),0)</f>
        <v>0</v>
      </c>
    </row>
    <row r="5293" spans="10:23" x14ac:dyDescent="0.35">
      <c r="J5293" t="str">
        <f t="shared" si="318"/>
        <v/>
      </c>
      <c r="N5293" s="4"/>
      <c r="U5293" s="69">
        <f t="shared" si="319"/>
        <v>0</v>
      </c>
      <c r="V5293" s="75">
        <f t="shared" si="320"/>
        <v>0</v>
      </c>
      <c r="W5293">
        <f>IFERROR(VLOOKUP($J5294,OSA!$BD:$BD,1,0),0)</f>
        <v>0</v>
      </c>
    </row>
    <row r="5294" spans="10:23" x14ac:dyDescent="0.35">
      <c r="J5294" t="str">
        <f t="shared" si="318"/>
        <v/>
      </c>
      <c r="N5294" s="4"/>
      <c r="U5294" s="69">
        <f t="shared" si="319"/>
        <v>0</v>
      </c>
      <c r="V5294" s="75">
        <f t="shared" si="320"/>
        <v>0</v>
      </c>
      <c r="W5294">
        <f>IFERROR(VLOOKUP($J5295,OSA!$BD:$BD,1,0),0)</f>
        <v>0</v>
      </c>
    </row>
    <row r="5295" spans="10:23" x14ac:dyDescent="0.35">
      <c r="J5295" t="str">
        <f t="shared" si="318"/>
        <v/>
      </c>
      <c r="N5295" s="4"/>
      <c r="U5295" s="69">
        <f t="shared" si="319"/>
        <v>0</v>
      </c>
      <c r="V5295" s="75">
        <f t="shared" si="320"/>
        <v>0</v>
      </c>
      <c r="W5295">
        <f>IFERROR(VLOOKUP($J5296,OSA!$BD:$BD,1,0),0)</f>
        <v>0</v>
      </c>
    </row>
    <row r="5296" spans="10:23" x14ac:dyDescent="0.35">
      <c r="J5296" t="str">
        <f t="shared" si="318"/>
        <v/>
      </c>
      <c r="N5296" s="4"/>
      <c r="U5296" s="69">
        <f t="shared" si="319"/>
        <v>0</v>
      </c>
      <c r="V5296" s="75">
        <f t="shared" si="320"/>
        <v>0</v>
      </c>
      <c r="W5296">
        <f>IFERROR(VLOOKUP($J5297,OSA!$BD:$BD,1,0),0)</f>
        <v>0</v>
      </c>
    </row>
    <row r="5297" spans="10:23" x14ac:dyDescent="0.35">
      <c r="J5297" t="str">
        <f t="shared" si="318"/>
        <v/>
      </c>
      <c r="N5297" s="4"/>
      <c r="U5297" s="69">
        <f t="shared" si="319"/>
        <v>0</v>
      </c>
      <c r="V5297" s="75">
        <f t="shared" si="320"/>
        <v>0</v>
      </c>
      <c r="W5297">
        <f>IFERROR(VLOOKUP($J5298,OSA!$BD:$BD,1,0),0)</f>
        <v>0</v>
      </c>
    </row>
    <row r="5298" spans="10:23" x14ac:dyDescent="0.35">
      <c r="J5298" t="str">
        <f t="shared" si="318"/>
        <v/>
      </c>
      <c r="N5298" s="4"/>
      <c r="U5298" s="69">
        <f t="shared" si="319"/>
        <v>0</v>
      </c>
      <c r="V5298" s="75">
        <f t="shared" si="320"/>
        <v>0</v>
      </c>
      <c r="W5298">
        <f>IFERROR(VLOOKUP($J5299,OSA!$BD:$BD,1,0),0)</f>
        <v>0</v>
      </c>
    </row>
    <row r="5299" spans="10:23" x14ac:dyDescent="0.35">
      <c r="J5299" t="str">
        <f t="shared" si="318"/>
        <v/>
      </c>
      <c r="N5299" s="4"/>
      <c r="U5299" s="69">
        <f t="shared" si="319"/>
        <v>0</v>
      </c>
      <c r="V5299" s="75">
        <f t="shared" si="320"/>
        <v>0</v>
      </c>
      <c r="W5299">
        <f>IFERROR(VLOOKUP($J5300,OSA!$BD:$BD,1,0),0)</f>
        <v>0</v>
      </c>
    </row>
    <row r="5300" spans="10:23" x14ac:dyDescent="0.35">
      <c r="J5300" t="str">
        <f t="shared" si="318"/>
        <v/>
      </c>
      <c r="N5300" s="4"/>
      <c r="U5300" s="69">
        <f t="shared" si="319"/>
        <v>0</v>
      </c>
      <c r="V5300" s="75">
        <f t="shared" si="320"/>
        <v>0</v>
      </c>
      <c r="W5300">
        <f>IFERROR(VLOOKUP($J5301,OSA!$BD:$BD,1,0),0)</f>
        <v>0</v>
      </c>
    </row>
    <row r="5301" spans="10:23" x14ac:dyDescent="0.35">
      <c r="J5301" t="str">
        <f t="shared" si="318"/>
        <v/>
      </c>
      <c r="N5301" s="4"/>
      <c r="U5301" s="69">
        <f t="shared" si="319"/>
        <v>0</v>
      </c>
      <c r="V5301" s="75">
        <f t="shared" si="320"/>
        <v>0</v>
      </c>
      <c r="W5301">
        <f>IFERROR(VLOOKUP($J5302,OSA!$BD:$BD,1,0),0)</f>
        <v>0</v>
      </c>
    </row>
    <row r="5302" spans="10:23" x14ac:dyDescent="0.35">
      <c r="J5302" t="str">
        <f t="shared" si="318"/>
        <v/>
      </c>
      <c r="N5302" s="4"/>
      <c r="U5302" s="69">
        <f t="shared" si="319"/>
        <v>0</v>
      </c>
      <c r="V5302" s="75">
        <f t="shared" si="320"/>
        <v>0</v>
      </c>
      <c r="W5302">
        <f>IFERROR(VLOOKUP($J5303,OSA!$BD:$BD,1,0),0)</f>
        <v>0</v>
      </c>
    </row>
    <row r="5303" spans="10:23" x14ac:dyDescent="0.35">
      <c r="J5303" t="str">
        <f t="shared" si="318"/>
        <v/>
      </c>
      <c r="N5303" s="4"/>
      <c r="U5303" s="69">
        <f t="shared" si="319"/>
        <v>0</v>
      </c>
      <c r="V5303" s="75">
        <f t="shared" si="320"/>
        <v>0</v>
      </c>
      <c r="W5303">
        <f>IFERROR(VLOOKUP($J5304,OSA!$BD:$BD,1,0),0)</f>
        <v>0</v>
      </c>
    </row>
    <row r="5304" spans="10:23" x14ac:dyDescent="0.35">
      <c r="J5304" t="str">
        <f t="shared" si="318"/>
        <v/>
      </c>
      <c r="N5304" s="4"/>
      <c r="U5304" s="69">
        <f t="shared" si="319"/>
        <v>0</v>
      </c>
      <c r="V5304" s="75">
        <f t="shared" si="320"/>
        <v>0</v>
      </c>
      <c r="W5304">
        <f>IFERROR(VLOOKUP($J5305,OSA!$BD:$BD,1,0),0)</f>
        <v>0</v>
      </c>
    </row>
    <row r="5305" spans="10:23" x14ac:dyDescent="0.35">
      <c r="J5305" t="str">
        <f t="shared" si="318"/>
        <v/>
      </c>
      <c r="N5305" s="4"/>
      <c r="U5305" s="69">
        <f t="shared" si="319"/>
        <v>0</v>
      </c>
      <c r="V5305" s="75">
        <f t="shared" si="320"/>
        <v>0</v>
      </c>
      <c r="W5305">
        <f>IFERROR(VLOOKUP($J5306,OSA!$BD:$BD,1,0),0)</f>
        <v>0</v>
      </c>
    </row>
    <row r="5306" spans="10:23" x14ac:dyDescent="0.35">
      <c r="J5306" t="str">
        <f t="shared" si="318"/>
        <v/>
      </c>
      <c r="N5306" s="4"/>
      <c r="U5306" s="69">
        <f t="shared" si="319"/>
        <v>0</v>
      </c>
      <c r="V5306" s="75">
        <f t="shared" si="320"/>
        <v>0</v>
      </c>
      <c r="W5306">
        <f>IFERROR(VLOOKUP($J5307,OSA!$BD:$BD,1,0),0)</f>
        <v>0</v>
      </c>
    </row>
    <row r="5307" spans="10:23" x14ac:dyDescent="0.35">
      <c r="J5307" t="str">
        <f t="shared" si="318"/>
        <v/>
      </c>
      <c r="N5307" s="4"/>
      <c r="U5307" s="69">
        <f t="shared" si="319"/>
        <v>0</v>
      </c>
      <c r="V5307" s="75">
        <f t="shared" si="320"/>
        <v>0</v>
      </c>
      <c r="W5307">
        <f>IFERROR(VLOOKUP($J5308,OSA!$BD:$BD,1,0),0)</f>
        <v>0</v>
      </c>
    </row>
    <row r="5308" spans="10:23" x14ac:dyDescent="0.35">
      <c r="J5308" t="str">
        <f t="shared" si="318"/>
        <v/>
      </c>
      <c r="N5308" s="4"/>
      <c r="U5308" s="69">
        <f t="shared" si="319"/>
        <v>0</v>
      </c>
      <c r="V5308" s="75">
        <f t="shared" si="320"/>
        <v>0</v>
      </c>
      <c r="W5308">
        <f>IFERROR(VLOOKUP($J5309,OSA!$BD:$BD,1,0),0)</f>
        <v>0</v>
      </c>
    </row>
    <row r="5309" spans="10:23" x14ac:dyDescent="0.35">
      <c r="J5309" t="str">
        <f t="shared" si="318"/>
        <v/>
      </c>
      <c r="N5309" s="4"/>
      <c r="U5309" s="69">
        <f t="shared" si="319"/>
        <v>0</v>
      </c>
      <c r="V5309" s="75">
        <f t="shared" si="320"/>
        <v>0</v>
      </c>
      <c r="W5309">
        <f>IFERROR(VLOOKUP($J5310,OSA!$BD:$BD,1,0),0)</f>
        <v>0</v>
      </c>
    </row>
    <row r="5310" spans="10:23" x14ac:dyDescent="0.35">
      <c r="J5310" t="str">
        <f t="shared" si="318"/>
        <v/>
      </c>
      <c r="N5310" s="4"/>
      <c r="U5310" s="69">
        <f t="shared" si="319"/>
        <v>0</v>
      </c>
      <c r="V5310" s="75">
        <f t="shared" si="320"/>
        <v>0</v>
      </c>
      <c r="W5310">
        <f>IFERROR(VLOOKUP($J5311,OSA!$BD:$BD,1,0),0)</f>
        <v>0</v>
      </c>
    </row>
    <row r="5311" spans="10:23" x14ac:dyDescent="0.35">
      <c r="J5311" t="str">
        <f t="shared" si="318"/>
        <v/>
      </c>
      <c r="N5311" s="4"/>
      <c r="U5311" s="69">
        <f t="shared" si="319"/>
        <v>0</v>
      </c>
      <c r="V5311" s="75">
        <f t="shared" si="320"/>
        <v>0</v>
      </c>
      <c r="W5311">
        <f>IFERROR(VLOOKUP($J5312,OSA!$BD:$BD,1,0),0)</f>
        <v>0</v>
      </c>
    </row>
    <row r="5312" spans="10:23" x14ac:dyDescent="0.35">
      <c r="J5312" t="str">
        <f t="shared" si="318"/>
        <v/>
      </c>
      <c r="N5312" s="4"/>
      <c r="U5312" s="69">
        <f t="shared" si="319"/>
        <v>0</v>
      </c>
      <c r="V5312" s="75">
        <f t="shared" si="320"/>
        <v>0</v>
      </c>
      <c r="W5312">
        <f>IFERROR(VLOOKUP($J5313,OSA!$BD:$BD,1,0),0)</f>
        <v>0</v>
      </c>
    </row>
    <row r="5313" spans="10:23" x14ac:dyDescent="0.35">
      <c r="J5313" t="str">
        <f t="shared" si="318"/>
        <v/>
      </c>
      <c r="N5313" s="4"/>
      <c r="U5313" s="69">
        <f t="shared" si="319"/>
        <v>0</v>
      </c>
      <c r="V5313" s="75">
        <f t="shared" si="320"/>
        <v>0</v>
      </c>
      <c r="W5313">
        <f>IFERROR(VLOOKUP($J5314,OSA!$BD:$BD,1,0),0)</f>
        <v>0</v>
      </c>
    </row>
    <row r="5314" spans="10:23" x14ac:dyDescent="0.35">
      <c r="J5314" t="str">
        <f t="shared" si="318"/>
        <v/>
      </c>
      <c r="N5314" s="4"/>
      <c r="U5314" s="69">
        <f t="shared" si="319"/>
        <v>0</v>
      </c>
      <c r="V5314" s="75">
        <f t="shared" si="320"/>
        <v>0</v>
      </c>
      <c r="W5314">
        <f>IFERROR(VLOOKUP($J5315,OSA!$BD:$BD,1,0),0)</f>
        <v>0</v>
      </c>
    </row>
    <row r="5315" spans="10:23" x14ac:dyDescent="0.35">
      <c r="J5315" t="str">
        <f t="shared" si="318"/>
        <v/>
      </c>
      <c r="N5315" s="4"/>
      <c r="U5315" s="69">
        <f t="shared" si="319"/>
        <v>0</v>
      </c>
      <c r="V5315" s="75">
        <f t="shared" si="320"/>
        <v>0</v>
      </c>
      <c r="W5315">
        <f>IFERROR(VLOOKUP($J5316,OSA!$BD:$BD,1,0),0)</f>
        <v>0</v>
      </c>
    </row>
    <row r="5316" spans="10:23" x14ac:dyDescent="0.35">
      <c r="J5316" t="str">
        <f t="shared" si="318"/>
        <v/>
      </c>
      <c r="N5316" s="4"/>
      <c r="U5316" s="69">
        <f t="shared" si="319"/>
        <v>0</v>
      </c>
      <c r="V5316" s="75">
        <f t="shared" si="320"/>
        <v>0</v>
      </c>
      <c r="W5316">
        <f>IFERROR(VLOOKUP($J5317,OSA!$BD:$BD,1,0),0)</f>
        <v>0</v>
      </c>
    </row>
    <row r="5317" spans="10:23" x14ac:dyDescent="0.35">
      <c r="J5317" t="str">
        <f t="shared" si="318"/>
        <v/>
      </c>
      <c r="N5317" s="4"/>
      <c r="U5317" s="69">
        <f t="shared" si="319"/>
        <v>0</v>
      </c>
      <c r="V5317" s="75">
        <f t="shared" si="320"/>
        <v>0</v>
      </c>
      <c r="W5317">
        <f>IFERROR(VLOOKUP($J5318,OSA!$BD:$BD,1,0),0)</f>
        <v>0</v>
      </c>
    </row>
    <row r="5318" spans="10:23" x14ac:dyDescent="0.35">
      <c r="J5318" t="str">
        <f t="shared" si="318"/>
        <v/>
      </c>
      <c r="N5318" s="4"/>
      <c r="U5318" s="69">
        <f t="shared" si="319"/>
        <v>0</v>
      </c>
      <c r="V5318" s="75">
        <f t="shared" si="320"/>
        <v>0</v>
      </c>
      <c r="W5318">
        <f>IFERROR(VLOOKUP($J5319,OSA!$BD:$BD,1,0),0)</f>
        <v>0</v>
      </c>
    </row>
    <row r="5319" spans="10:23" x14ac:dyDescent="0.35">
      <c r="J5319" t="str">
        <f t="shared" si="318"/>
        <v/>
      </c>
      <c r="N5319" s="4"/>
      <c r="U5319" s="69">
        <f t="shared" si="319"/>
        <v>0</v>
      </c>
      <c r="V5319" s="75">
        <f t="shared" si="320"/>
        <v>0</v>
      </c>
      <c r="W5319">
        <f>IFERROR(VLOOKUP($J5320,OSA!$BD:$BD,1,0),0)</f>
        <v>0</v>
      </c>
    </row>
    <row r="5320" spans="10:23" x14ac:dyDescent="0.35">
      <c r="J5320" t="str">
        <f t="shared" si="318"/>
        <v/>
      </c>
      <c r="N5320" s="4"/>
      <c r="U5320" s="69">
        <f t="shared" si="319"/>
        <v>0</v>
      </c>
      <c r="V5320" s="75">
        <f t="shared" si="320"/>
        <v>0</v>
      </c>
      <c r="W5320">
        <f>IFERROR(VLOOKUP($J5321,OSA!$BD:$BD,1,0),0)</f>
        <v>0</v>
      </c>
    </row>
    <row r="5321" spans="10:23" x14ac:dyDescent="0.35">
      <c r="J5321" t="str">
        <f t="shared" si="318"/>
        <v/>
      </c>
      <c r="N5321" s="4"/>
      <c r="U5321" s="69">
        <f t="shared" si="319"/>
        <v>0</v>
      </c>
      <c r="V5321" s="75">
        <f t="shared" si="320"/>
        <v>0</v>
      </c>
      <c r="W5321">
        <f>IFERROR(VLOOKUP($J5322,OSA!$BD:$BD,1,0),0)</f>
        <v>0</v>
      </c>
    </row>
    <row r="5322" spans="10:23" x14ac:dyDescent="0.35">
      <c r="J5322" t="str">
        <f t="shared" si="318"/>
        <v/>
      </c>
      <c r="N5322" s="4"/>
      <c r="U5322" s="69">
        <f t="shared" si="319"/>
        <v>0</v>
      </c>
      <c r="V5322" s="75">
        <f t="shared" si="320"/>
        <v>0</v>
      </c>
      <c r="W5322">
        <f>IFERROR(VLOOKUP($J5323,OSA!$BD:$BD,1,0),0)</f>
        <v>0</v>
      </c>
    </row>
    <row r="5323" spans="10:23" x14ac:dyDescent="0.35">
      <c r="J5323" t="str">
        <f t="shared" si="318"/>
        <v/>
      </c>
      <c r="N5323" s="4"/>
      <c r="U5323" s="69">
        <f t="shared" si="319"/>
        <v>0</v>
      </c>
      <c r="V5323" s="75">
        <f t="shared" si="320"/>
        <v>0</v>
      </c>
      <c r="W5323">
        <f>IFERROR(VLOOKUP($J5324,OSA!$BD:$BD,1,0),0)</f>
        <v>0</v>
      </c>
    </row>
    <row r="5324" spans="10:23" x14ac:dyDescent="0.35">
      <c r="J5324" t="str">
        <f t="shared" ref="J5324:J5387" si="321">K5324&amp;N5324</f>
        <v/>
      </c>
      <c r="N5324" s="4"/>
      <c r="U5324" s="69">
        <f t="shared" si="319"/>
        <v>0</v>
      </c>
      <c r="V5324" s="75">
        <f t="shared" si="320"/>
        <v>0</v>
      </c>
      <c r="W5324">
        <f>IFERROR(VLOOKUP($J5325,OSA!$BD:$BD,1,0),0)</f>
        <v>0</v>
      </c>
    </row>
    <row r="5325" spans="10:23" x14ac:dyDescent="0.35">
      <c r="J5325" t="str">
        <f t="shared" si="321"/>
        <v/>
      </c>
      <c r="N5325" s="4"/>
      <c r="U5325" s="69">
        <f t="shared" si="319"/>
        <v>0</v>
      </c>
      <c r="V5325" s="75">
        <f t="shared" si="320"/>
        <v>0</v>
      </c>
      <c r="W5325">
        <f>IFERROR(VLOOKUP($J5326,OSA!$BD:$BD,1,0),0)</f>
        <v>0</v>
      </c>
    </row>
    <row r="5326" spans="10:23" x14ac:dyDescent="0.35">
      <c r="J5326" t="str">
        <f t="shared" si="321"/>
        <v/>
      </c>
      <c r="N5326" s="4"/>
      <c r="U5326" s="69">
        <f t="shared" si="319"/>
        <v>0</v>
      </c>
      <c r="V5326" s="75">
        <f t="shared" si="320"/>
        <v>0</v>
      </c>
      <c r="W5326">
        <f>IFERROR(VLOOKUP($J5327,OSA!$BD:$BD,1,0),0)</f>
        <v>0</v>
      </c>
    </row>
    <row r="5327" spans="10:23" x14ac:dyDescent="0.35">
      <c r="J5327" t="str">
        <f t="shared" si="321"/>
        <v/>
      </c>
      <c r="N5327" s="4"/>
      <c r="U5327" s="69">
        <f t="shared" si="319"/>
        <v>0</v>
      </c>
      <c r="V5327" s="75">
        <f t="shared" si="320"/>
        <v>0</v>
      </c>
      <c r="W5327">
        <f>IFERROR(VLOOKUP($J5328,OSA!$BD:$BD,1,0),0)</f>
        <v>0</v>
      </c>
    </row>
    <row r="5328" spans="10:23" x14ac:dyDescent="0.35">
      <c r="J5328" t="str">
        <f t="shared" si="321"/>
        <v/>
      </c>
      <c r="N5328" s="4"/>
      <c r="U5328" s="69">
        <f t="shared" si="319"/>
        <v>0</v>
      </c>
      <c r="V5328" s="75">
        <f t="shared" si="320"/>
        <v>0</v>
      </c>
      <c r="W5328">
        <f>IFERROR(VLOOKUP($J5329,OSA!$BD:$BD,1,0),0)</f>
        <v>0</v>
      </c>
    </row>
    <row r="5329" spans="10:23" x14ac:dyDescent="0.35">
      <c r="J5329" t="str">
        <f t="shared" si="321"/>
        <v/>
      </c>
      <c r="N5329" s="4"/>
      <c r="U5329" s="69">
        <f t="shared" si="319"/>
        <v>0</v>
      </c>
      <c r="V5329" s="75">
        <f t="shared" si="320"/>
        <v>0</v>
      </c>
      <c r="W5329">
        <f>IFERROR(VLOOKUP($J5330,OSA!$BD:$BD,1,0),0)</f>
        <v>0</v>
      </c>
    </row>
    <row r="5330" spans="10:23" x14ac:dyDescent="0.35">
      <c r="J5330" t="str">
        <f t="shared" si="321"/>
        <v/>
      </c>
      <c r="N5330" s="4"/>
      <c r="U5330" s="69">
        <f t="shared" si="319"/>
        <v>0</v>
      </c>
      <c r="V5330" s="75">
        <f t="shared" si="320"/>
        <v>0</v>
      </c>
      <c r="W5330">
        <f>IFERROR(VLOOKUP($J5331,OSA!$BD:$BD,1,0),0)</f>
        <v>0</v>
      </c>
    </row>
    <row r="5331" spans="10:23" x14ac:dyDescent="0.35">
      <c r="J5331" t="str">
        <f t="shared" si="321"/>
        <v/>
      </c>
      <c r="N5331" s="4"/>
      <c r="U5331" s="69">
        <f t="shared" si="319"/>
        <v>0</v>
      </c>
      <c r="V5331" s="75">
        <f t="shared" si="320"/>
        <v>0</v>
      </c>
      <c r="W5331">
        <f>IFERROR(VLOOKUP($J5332,OSA!$BD:$BD,1,0),0)</f>
        <v>0</v>
      </c>
    </row>
    <row r="5332" spans="10:23" x14ac:dyDescent="0.35">
      <c r="J5332" t="str">
        <f t="shared" si="321"/>
        <v/>
      </c>
      <c r="N5332" s="4"/>
      <c r="U5332" s="69">
        <f t="shared" si="319"/>
        <v>0</v>
      </c>
      <c r="V5332" s="75">
        <f t="shared" si="320"/>
        <v>0</v>
      </c>
      <c r="W5332">
        <f>IFERROR(VLOOKUP($J5333,OSA!$BD:$BD,1,0),0)</f>
        <v>0</v>
      </c>
    </row>
    <row r="5333" spans="10:23" x14ac:dyDescent="0.35">
      <c r="J5333" t="str">
        <f t="shared" si="321"/>
        <v/>
      </c>
      <c r="N5333" s="4"/>
      <c r="U5333" s="69">
        <f t="shared" si="319"/>
        <v>0</v>
      </c>
      <c r="V5333" s="75">
        <f t="shared" si="320"/>
        <v>0</v>
      </c>
      <c r="W5333">
        <f>IFERROR(VLOOKUP($J5334,OSA!$BD:$BD,1,0),0)</f>
        <v>0</v>
      </c>
    </row>
    <row r="5334" spans="10:23" x14ac:dyDescent="0.35">
      <c r="J5334" t="str">
        <f t="shared" si="321"/>
        <v/>
      </c>
      <c r="N5334" s="4"/>
      <c r="U5334" s="69">
        <f t="shared" si="319"/>
        <v>0</v>
      </c>
      <c r="V5334" s="75">
        <f t="shared" si="320"/>
        <v>0</v>
      </c>
      <c r="W5334">
        <f>IFERROR(VLOOKUP($J5335,OSA!$BD:$BD,1,0),0)</f>
        <v>0</v>
      </c>
    </row>
    <row r="5335" spans="10:23" x14ac:dyDescent="0.35">
      <c r="J5335" t="str">
        <f t="shared" si="321"/>
        <v/>
      </c>
      <c r="N5335" s="4"/>
      <c r="U5335" s="69">
        <f t="shared" si="319"/>
        <v>0</v>
      </c>
      <c r="V5335" s="75">
        <f t="shared" si="320"/>
        <v>0</v>
      </c>
      <c r="W5335">
        <f>IFERROR(VLOOKUP($J5336,OSA!$BD:$BD,1,0),0)</f>
        <v>0</v>
      </c>
    </row>
    <row r="5336" spans="10:23" x14ac:dyDescent="0.35">
      <c r="J5336" t="str">
        <f t="shared" si="321"/>
        <v/>
      </c>
      <c r="N5336" s="4"/>
      <c r="U5336" s="69">
        <f t="shared" si="319"/>
        <v>0</v>
      </c>
      <c r="V5336" s="75">
        <f t="shared" si="320"/>
        <v>0</v>
      </c>
      <c r="W5336">
        <f>IFERROR(VLOOKUP($J5337,OSA!$BD:$BD,1,0),0)</f>
        <v>0</v>
      </c>
    </row>
    <row r="5337" spans="10:23" x14ac:dyDescent="0.35">
      <c r="J5337" t="str">
        <f t="shared" si="321"/>
        <v/>
      </c>
      <c r="N5337" s="4"/>
      <c r="U5337" s="69">
        <f t="shared" si="319"/>
        <v>0</v>
      </c>
      <c r="V5337" s="75">
        <f t="shared" si="320"/>
        <v>0</v>
      </c>
      <c r="W5337">
        <f>IFERROR(VLOOKUP($J5338,OSA!$BD:$BD,1,0),0)</f>
        <v>0</v>
      </c>
    </row>
    <row r="5338" spans="10:23" x14ac:dyDescent="0.35">
      <c r="J5338" t="str">
        <f t="shared" si="321"/>
        <v/>
      </c>
      <c r="N5338" s="4"/>
      <c r="U5338" s="69">
        <f t="shared" si="319"/>
        <v>0</v>
      </c>
      <c r="V5338" s="75">
        <f t="shared" si="320"/>
        <v>0</v>
      </c>
      <c r="W5338">
        <f>IFERROR(VLOOKUP($J5339,OSA!$BD:$BD,1,0),0)</f>
        <v>0</v>
      </c>
    </row>
    <row r="5339" spans="10:23" x14ac:dyDescent="0.35">
      <c r="J5339" t="str">
        <f t="shared" si="321"/>
        <v/>
      </c>
      <c r="N5339" s="4"/>
      <c r="U5339" s="69">
        <f t="shared" si="319"/>
        <v>0</v>
      </c>
      <c r="V5339" s="75">
        <f t="shared" si="320"/>
        <v>0</v>
      </c>
      <c r="W5339">
        <f>IFERROR(VLOOKUP($J5340,OSA!$BD:$BD,1,0),0)</f>
        <v>0</v>
      </c>
    </row>
    <row r="5340" spans="10:23" x14ac:dyDescent="0.35">
      <c r="J5340" t="str">
        <f t="shared" si="321"/>
        <v/>
      </c>
      <c r="N5340" s="4"/>
      <c r="U5340" s="69">
        <f t="shared" si="319"/>
        <v>0</v>
      </c>
      <c r="V5340" s="75">
        <f t="shared" si="320"/>
        <v>0</v>
      </c>
      <c r="W5340">
        <f>IFERROR(VLOOKUP($J5341,OSA!$BD:$BD,1,0),0)</f>
        <v>0</v>
      </c>
    </row>
    <row r="5341" spans="10:23" x14ac:dyDescent="0.35">
      <c r="J5341" t="str">
        <f t="shared" si="321"/>
        <v/>
      </c>
      <c r="N5341" s="4"/>
      <c r="U5341" s="69">
        <f t="shared" si="319"/>
        <v>0</v>
      </c>
      <c r="V5341" s="75">
        <f t="shared" si="320"/>
        <v>0</v>
      </c>
      <c r="W5341">
        <f>IFERROR(VLOOKUP($J5342,OSA!$BD:$BD,1,0),0)</f>
        <v>0</v>
      </c>
    </row>
    <row r="5342" spans="10:23" x14ac:dyDescent="0.35">
      <c r="J5342" t="str">
        <f t="shared" si="321"/>
        <v/>
      </c>
      <c r="N5342" s="4"/>
      <c r="U5342" s="69">
        <f t="shared" si="319"/>
        <v>0</v>
      </c>
      <c r="V5342" s="75">
        <f t="shared" si="320"/>
        <v>0</v>
      </c>
      <c r="W5342">
        <f>IFERROR(VLOOKUP($J5343,OSA!$BD:$BD,1,0),0)</f>
        <v>0</v>
      </c>
    </row>
    <row r="5343" spans="10:23" x14ac:dyDescent="0.35">
      <c r="J5343" t="str">
        <f t="shared" si="321"/>
        <v/>
      </c>
      <c r="N5343" s="4"/>
      <c r="U5343" s="69">
        <f t="shared" si="319"/>
        <v>0</v>
      </c>
      <c r="V5343" s="75">
        <f t="shared" si="320"/>
        <v>0</v>
      </c>
      <c r="W5343">
        <f>IFERROR(VLOOKUP($J5344,OSA!$BD:$BD,1,0),0)</f>
        <v>0</v>
      </c>
    </row>
    <row r="5344" spans="10:23" x14ac:dyDescent="0.35">
      <c r="J5344" t="str">
        <f t="shared" si="321"/>
        <v/>
      </c>
      <c r="N5344" s="4"/>
      <c r="U5344" s="69">
        <f t="shared" ref="U5344:U5407" si="322">SUM(O5344:Q5344)/3</f>
        <v>0</v>
      </c>
      <c r="V5344" s="75">
        <f t="shared" ref="V5344:V5407" si="323">SUM(R5344:T5344)/3</f>
        <v>0</v>
      </c>
      <c r="W5344">
        <f>IFERROR(VLOOKUP($J5345,OSA!$BD:$BD,1,0),0)</f>
        <v>0</v>
      </c>
    </row>
    <row r="5345" spans="10:23" x14ac:dyDescent="0.35">
      <c r="J5345" t="str">
        <f t="shared" si="321"/>
        <v/>
      </c>
      <c r="N5345" s="4"/>
      <c r="U5345" s="69">
        <f t="shared" si="322"/>
        <v>0</v>
      </c>
      <c r="V5345" s="75">
        <f t="shared" si="323"/>
        <v>0</v>
      </c>
      <c r="W5345">
        <f>IFERROR(VLOOKUP($J5346,OSA!$BD:$BD,1,0),0)</f>
        <v>0</v>
      </c>
    </row>
    <row r="5346" spans="10:23" x14ac:dyDescent="0.35">
      <c r="J5346" t="str">
        <f t="shared" si="321"/>
        <v/>
      </c>
      <c r="N5346" s="4"/>
      <c r="U5346" s="69">
        <f t="shared" si="322"/>
        <v>0</v>
      </c>
      <c r="V5346" s="75">
        <f t="shared" si="323"/>
        <v>0</v>
      </c>
      <c r="W5346">
        <f>IFERROR(VLOOKUP($J5347,OSA!$BD:$BD,1,0),0)</f>
        <v>0</v>
      </c>
    </row>
    <row r="5347" spans="10:23" x14ac:dyDescent="0.35">
      <c r="J5347" t="str">
        <f t="shared" si="321"/>
        <v/>
      </c>
      <c r="N5347" s="4"/>
      <c r="U5347" s="69">
        <f t="shared" si="322"/>
        <v>0</v>
      </c>
      <c r="V5347" s="75">
        <f t="shared" si="323"/>
        <v>0</v>
      </c>
      <c r="W5347">
        <f>IFERROR(VLOOKUP($J5348,OSA!$BD:$BD,1,0),0)</f>
        <v>0</v>
      </c>
    </row>
    <row r="5348" spans="10:23" x14ac:dyDescent="0.35">
      <c r="J5348" t="str">
        <f t="shared" si="321"/>
        <v/>
      </c>
      <c r="N5348" s="4"/>
      <c r="U5348" s="69">
        <f t="shared" si="322"/>
        <v>0</v>
      </c>
      <c r="V5348" s="75">
        <f t="shared" si="323"/>
        <v>0</v>
      </c>
      <c r="W5348">
        <f>IFERROR(VLOOKUP($J5349,OSA!$BD:$BD,1,0),0)</f>
        <v>0</v>
      </c>
    </row>
    <row r="5349" spans="10:23" x14ac:dyDescent="0.35">
      <c r="J5349" t="str">
        <f t="shared" si="321"/>
        <v/>
      </c>
      <c r="N5349" s="4"/>
      <c r="U5349" s="69">
        <f t="shared" si="322"/>
        <v>0</v>
      </c>
      <c r="V5349" s="75">
        <f t="shared" si="323"/>
        <v>0</v>
      </c>
      <c r="W5349">
        <f>IFERROR(VLOOKUP($J5350,OSA!$BD:$BD,1,0),0)</f>
        <v>0</v>
      </c>
    </row>
    <row r="5350" spans="10:23" x14ac:dyDescent="0.35">
      <c r="J5350" t="str">
        <f t="shared" si="321"/>
        <v/>
      </c>
      <c r="N5350" s="4"/>
      <c r="U5350" s="69">
        <f t="shared" si="322"/>
        <v>0</v>
      </c>
      <c r="V5350" s="75">
        <f t="shared" si="323"/>
        <v>0</v>
      </c>
      <c r="W5350">
        <f>IFERROR(VLOOKUP($J5351,OSA!$BD:$BD,1,0),0)</f>
        <v>0</v>
      </c>
    </row>
    <row r="5351" spans="10:23" x14ac:dyDescent="0.35">
      <c r="J5351" t="str">
        <f t="shared" si="321"/>
        <v/>
      </c>
      <c r="N5351" s="4"/>
      <c r="U5351" s="69">
        <f t="shared" si="322"/>
        <v>0</v>
      </c>
      <c r="V5351" s="75">
        <f t="shared" si="323"/>
        <v>0</v>
      </c>
      <c r="W5351">
        <f>IFERROR(VLOOKUP($J5352,OSA!$BD:$BD,1,0),0)</f>
        <v>0</v>
      </c>
    </row>
    <row r="5352" spans="10:23" x14ac:dyDescent="0.35">
      <c r="J5352" t="str">
        <f t="shared" si="321"/>
        <v/>
      </c>
      <c r="N5352" s="4"/>
      <c r="U5352" s="69">
        <f t="shared" si="322"/>
        <v>0</v>
      </c>
      <c r="V5352" s="75">
        <f t="shared" si="323"/>
        <v>0</v>
      </c>
      <c r="W5352">
        <f>IFERROR(VLOOKUP($J5353,OSA!$BD:$BD,1,0),0)</f>
        <v>0</v>
      </c>
    </row>
    <row r="5353" spans="10:23" x14ac:dyDescent="0.35">
      <c r="J5353" t="str">
        <f t="shared" si="321"/>
        <v/>
      </c>
      <c r="N5353" s="4"/>
      <c r="U5353" s="69">
        <f t="shared" si="322"/>
        <v>0</v>
      </c>
      <c r="V5353" s="75">
        <f t="shared" si="323"/>
        <v>0</v>
      </c>
      <c r="W5353">
        <f>IFERROR(VLOOKUP($J5354,OSA!$BD:$BD,1,0),0)</f>
        <v>0</v>
      </c>
    </row>
    <row r="5354" spans="10:23" x14ac:dyDescent="0.35">
      <c r="J5354" t="str">
        <f t="shared" si="321"/>
        <v/>
      </c>
      <c r="N5354" s="4"/>
      <c r="U5354" s="69">
        <f t="shared" si="322"/>
        <v>0</v>
      </c>
      <c r="V5354" s="75">
        <f t="shared" si="323"/>
        <v>0</v>
      </c>
      <c r="W5354">
        <f>IFERROR(VLOOKUP($J5355,OSA!$BD:$BD,1,0),0)</f>
        <v>0</v>
      </c>
    </row>
    <row r="5355" spans="10:23" x14ac:dyDescent="0.35">
      <c r="J5355" t="str">
        <f t="shared" si="321"/>
        <v/>
      </c>
      <c r="N5355" s="4"/>
      <c r="U5355" s="69">
        <f t="shared" si="322"/>
        <v>0</v>
      </c>
      <c r="V5355" s="75">
        <f t="shared" si="323"/>
        <v>0</v>
      </c>
      <c r="W5355">
        <f>IFERROR(VLOOKUP($J5356,OSA!$BD:$BD,1,0),0)</f>
        <v>0</v>
      </c>
    </row>
    <row r="5356" spans="10:23" x14ac:dyDescent="0.35">
      <c r="J5356" t="str">
        <f t="shared" si="321"/>
        <v/>
      </c>
      <c r="N5356" s="4"/>
      <c r="U5356" s="69">
        <f t="shared" si="322"/>
        <v>0</v>
      </c>
      <c r="V5356" s="75">
        <f t="shared" si="323"/>
        <v>0</v>
      </c>
      <c r="W5356">
        <f>IFERROR(VLOOKUP($J5357,OSA!$BD:$BD,1,0),0)</f>
        <v>0</v>
      </c>
    </row>
    <row r="5357" spans="10:23" x14ac:dyDescent="0.35">
      <c r="J5357" t="str">
        <f t="shared" si="321"/>
        <v/>
      </c>
      <c r="N5357" s="4"/>
      <c r="U5357" s="69">
        <f t="shared" si="322"/>
        <v>0</v>
      </c>
      <c r="V5357" s="75">
        <f t="shared" si="323"/>
        <v>0</v>
      </c>
      <c r="W5357">
        <f>IFERROR(VLOOKUP($J5358,OSA!$BD:$BD,1,0),0)</f>
        <v>0</v>
      </c>
    </row>
    <row r="5358" spans="10:23" x14ac:dyDescent="0.35">
      <c r="J5358" t="str">
        <f t="shared" si="321"/>
        <v/>
      </c>
      <c r="N5358" s="4"/>
      <c r="U5358" s="69">
        <f t="shared" si="322"/>
        <v>0</v>
      </c>
      <c r="V5358" s="75">
        <f t="shared" si="323"/>
        <v>0</v>
      </c>
      <c r="W5358">
        <f>IFERROR(VLOOKUP($J5359,OSA!$BD:$BD,1,0),0)</f>
        <v>0</v>
      </c>
    </row>
    <row r="5359" spans="10:23" x14ac:dyDescent="0.35">
      <c r="J5359" t="str">
        <f t="shared" si="321"/>
        <v/>
      </c>
      <c r="N5359" s="4"/>
      <c r="U5359" s="69">
        <f t="shared" si="322"/>
        <v>0</v>
      </c>
      <c r="V5359" s="75">
        <f t="shared" si="323"/>
        <v>0</v>
      </c>
      <c r="W5359">
        <f>IFERROR(VLOOKUP($J5360,OSA!$BD:$BD,1,0),0)</f>
        <v>0</v>
      </c>
    </row>
    <row r="5360" spans="10:23" x14ac:dyDescent="0.35">
      <c r="J5360" t="str">
        <f t="shared" si="321"/>
        <v/>
      </c>
      <c r="N5360" s="4"/>
      <c r="U5360" s="69">
        <f t="shared" si="322"/>
        <v>0</v>
      </c>
      <c r="V5360" s="75">
        <f t="shared" si="323"/>
        <v>0</v>
      </c>
      <c r="W5360">
        <f>IFERROR(VLOOKUP($J5361,OSA!$BD:$BD,1,0),0)</f>
        <v>0</v>
      </c>
    </row>
    <row r="5361" spans="10:23" x14ac:dyDescent="0.35">
      <c r="J5361" t="str">
        <f t="shared" si="321"/>
        <v/>
      </c>
      <c r="N5361" s="4"/>
      <c r="U5361" s="69">
        <f t="shared" si="322"/>
        <v>0</v>
      </c>
      <c r="V5361" s="75">
        <f t="shared" si="323"/>
        <v>0</v>
      </c>
      <c r="W5361">
        <f>IFERROR(VLOOKUP($J5362,OSA!$BD:$BD,1,0),0)</f>
        <v>0</v>
      </c>
    </row>
    <row r="5362" spans="10:23" x14ac:dyDescent="0.35">
      <c r="J5362" t="str">
        <f t="shared" si="321"/>
        <v/>
      </c>
      <c r="N5362" s="4"/>
      <c r="U5362" s="69">
        <f t="shared" si="322"/>
        <v>0</v>
      </c>
      <c r="V5362" s="75">
        <f t="shared" si="323"/>
        <v>0</v>
      </c>
      <c r="W5362">
        <f>IFERROR(VLOOKUP($J5363,OSA!$BD:$BD,1,0),0)</f>
        <v>0</v>
      </c>
    </row>
    <row r="5363" spans="10:23" x14ac:dyDescent="0.35">
      <c r="J5363" t="str">
        <f t="shared" si="321"/>
        <v/>
      </c>
      <c r="N5363" s="4"/>
      <c r="U5363" s="69">
        <f t="shared" si="322"/>
        <v>0</v>
      </c>
      <c r="V5363" s="75">
        <f t="shared" si="323"/>
        <v>0</v>
      </c>
      <c r="W5363">
        <f>IFERROR(VLOOKUP($J5364,OSA!$BD:$BD,1,0),0)</f>
        <v>0</v>
      </c>
    </row>
    <row r="5364" spans="10:23" x14ac:dyDescent="0.35">
      <c r="J5364" t="str">
        <f t="shared" si="321"/>
        <v/>
      </c>
      <c r="N5364" s="4"/>
      <c r="U5364" s="69">
        <f t="shared" si="322"/>
        <v>0</v>
      </c>
      <c r="V5364" s="75">
        <f t="shared" si="323"/>
        <v>0</v>
      </c>
      <c r="W5364">
        <f>IFERROR(VLOOKUP($J5365,OSA!$BD:$BD,1,0),0)</f>
        <v>0</v>
      </c>
    </row>
    <row r="5365" spans="10:23" x14ac:dyDescent="0.35">
      <c r="J5365" t="str">
        <f t="shared" si="321"/>
        <v/>
      </c>
      <c r="N5365" s="4"/>
      <c r="U5365" s="69">
        <f t="shared" si="322"/>
        <v>0</v>
      </c>
      <c r="V5365" s="75">
        <f t="shared" si="323"/>
        <v>0</v>
      </c>
      <c r="W5365">
        <f>IFERROR(VLOOKUP($J5366,OSA!$BD:$BD,1,0),0)</f>
        <v>0</v>
      </c>
    </row>
    <row r="5366" spans="10:23" x14ac:dyDescent="0.35">
      <c r="J5366" t="str">
        <f t="shared" si="321"/>
        <v/>
      </c>
      <c r="N5366" s="4"/>
      <c r="U5366" s="69">
        <f t="shared" si="322"/>
        <v>0</v>
      </c>
      <c r="V5366" s="75">
        <f t="shared" si="323"/>
        <v>0</v>
      </c>
      <c r="W5366">
        <f>IFERROR(VLOOKUP($J5367,OSA!$BD:$BD,1,0),0)</f>
        <v>0</v>
      </c>
    </row>
    <row r="5367" spans="10:23" x14ac:dyDescent="0.35">
      <c r="J5367" t="str">
        <f t="shared" si="321"/>
        <v/>
      </c>
      <c r="N5367" s="4"/>
      <c r="U5367" s="69">
        <f t="shared" si="322"/>
        <v>0</v>
      </c>
      <c r="V5367" s="75">
        <f t="shared" si="323"/>
        <v>0</v>
      </c>
      <c r="W5367">
        <f>IFERROR(VLOOKUP($J5368,OSA!$BD:$BD,1,0),0)</f>
        <v>0</v>
      </c>
    </row>
    <row r="5368" spans="10:23" x14ac:dyDescent="0.35">
      <c r="J5368" t="str">
        <f t="shared" si="321"/>
        <v/>
      </c>
      <c r="N5368" s="4"/>
      <c r="U5368" s="69">
        <f t="shared" si="322"/>
        <v>0</v>
      </c>
      <c r="V5368" s="75">
        <f t="shared" si="323"/>
        <v>0</v>
      </c>
      <c r="W5368">
        <f>IFERROR(VLOOKUP($J5369,OSA!$BD:$BD,1,0),0)</f>
        <v>0</v>
      </c>
    </row>
    <row r="5369" spans="10:23" x14ac:dyDescent="0.35">
      <c r="J5369" t="str">
        <f t="shared" si="321"/>
        <v/>
      </c>
      <c r="N5369" s="4"/>
      <c r="U5369" s="69">
        <f t="shared" si="322"/>
        <v>0</v>
      </c>
      <c r="V5369" s="75">
        <f t="shared" si="323"/>
        <v>0</v>
      </c>
      <c r="W5369">
        <f>IFERROR(VLOOKUP($J5370,OSA!$BD:$BD,1,0),0)</f>
        <v>0</v>
      </c>
    </row>
    <row r="5370" spans="10:23" x14ac:dyDescent="0.35">
      <c r="J5370" t="str">
        <f t="shared" si="321"/>
        <v/>
      </c>
      <c r="N5370" s="4"/>
      <c r="U5370" s="69">
        <f t="shared" si="322"/>
        <v>0</v>
      </c>
      <c r="V5370" s="75">
        <f t="shared" si="323"/>
        <v>0</v>
      </c>
      <c r="W5370">
        <f>IFERROR(VLOOKUP($J5371,OSA!$BD:$BD,1,0),0)</f>
        <v>0</v>
      </c>
    </row>
    <row r="5371" spans="10:23" x14ac:dyDescent="0.35">
      <c r="J5371" t="str">
        <f t="shared" si="321"/>
        <v/>
      </c>
      <c r="N5371" s="4"/>
      <c r="U5371" s="69">
        <f t="shared" si="322"/>
        <v>0</v>
      </c>
      <c r="V5371" s="75">
        <f t="shared" si="323"/>
        <v>0</v>
      </c>
      <c r="W5371">
        <f>IFERROR(VLOOKUP($J5372,OSA!$BD:$BD,1,0),0)</f>
        <v>0</v>
      </c>
    </row>
    <row r="5372" spans="10:23" x14ac:dyDescent="0.35">
      <c r="J5372" t="str">
        <f t="shared" si="321"/>
        <v/>
      </c>
      <c r="N5372" s="4"/>
      <c r="U5372" s="69">
        <f t="shared" si="322"/>
        <v>0</v>
      </c>
      <c r="V5372" s="75">
        <f t="shared" si="323"/>
        <v>0</v>
      </c>
      <c r="W5372">
        <f>IFERROR(VLOOKUP($J5373,OSA!$BD:$BD,1,0),0)</f>
        <v>0</v>
      </c>
    </row>
    <row r="5373" spans="10:23" x14ac:dyDescent="0.35">
      <c r="J5373" t="str">
        <f t="shared" si="321"/>
        <v/>
      </c>
      <c r="N5373" s="4"/>
      <c r="U5373" s="69">
        <f t="shared" si="322"/>
        <v>0</v>
      </c>
      <c r="V5373" s="75">
        <f t="shared" si="323"/>
        <v>0</v>
      </c>
      <c r="W5373">
        <f>IFERROR(VLOOKUP($J5374,OSA!$BD:$BD,1,0),0)</f>
        <v>0</v>
      </c>
    </row>
    <row r="5374" spans="10:23" x14ac:dyDescent="0.35">
      <c r="J5374" t="str">
        <f t="shared" si="321"/>
        <v/>
      </c>
      <c r="N5374" s="4"/>
      <c r="U5374" s="69">
        <f t="shared" si="322"/>
        <v>0</v>
      </c>
      <c r="V5374" s="75">
        <f t="shared" si="323"/>
        <v>0</v>
      </c>
      <c r="W5374">
        <f>IFERROR(VLOOKUP($J5375,OSA!$BD:$BD,1,0),0)</f>
        <v>0</v>
      </c>
    </row>
    <row r="5375" spans="10:23" x14ac:dyDescent="0.35">
      <c r="J5375" t="str">
        <f t="shared" si="321"/>
        <v/>
      </c>
      <c r="N5375" s="4"/>
      <c r="U5375" s="69">
        <f t="shared" si="322"/>
        <v>0</v>
      </c>
      <c r="V5375" s="75">
        <f t="shared" si="323"/>
        <v>0</v>
      </c>
      <c r="W5375">
        <f>IFERROR(VLOOKUP($J5376,OSA!$BD:$BD,1,0),0)</f>
        <v>0</v>
      </c>
    </row>
    <row r="5376" spans="10:23" x14ac:dyDescent="0.35">
      <c r="J5376" t="str">
        <f t="shared" si="321"/>
        <v/>
      </c>
      <c r="N5376" s="4"/>
      <c r="U5376" s="69">
        <f t="shared" si="322"/>
        <v>0</v>
      </c>
      <c r="V5376" s="75">
        <f t="shared" si="323"/>
        <v>0</v>
      </c>
      <c r="W5376">
        <f>IFERROR(VLOOKUP($J5377,OSA!$BD:$BD,1,0),0)</f>
        <v>0</v>
      </c>
    </row>
    <row r="5377" spans="10:23" x14ac:dyDescent="0.35">
      <c r="J5377" t="str">
        <f t="shared" si="321"/>
        <v/>
      </c>
      <c r="N5377" s="4"/>
      <c r="U5377" s="69">
        <f t="shared" si="322"/>
        <v>0</v>
      </c>
      <c r="V5377" s="75">
        <f t="shared" si="323"/>
        <v>0</v>
      </c>
      <c r="W5377">
        <f>IFERROR(VLOOKUP($J5378,OSA!$BD:$BD,1,0),0)</f>
        <v>0</v>
      </c>
    </row>
    <row r="5378" spans="10:23" x14ac:dyDescent="0.35">
      <c r="J5378" t="str">
        <f t="shared" si="321"/>
        <v/>
      </c>
      <c r="N5378" s="4"/>
      <c r="U5378" s="69">
        <f t="shared" si="322"/>
        <v>0</v>
      </c>
      <c r="V5378" s="75">
        <f t="shared" si="323"/>
        <v>0</v>
      </c>
      <c r="W5378">
        <f>IFERROR(VLOOKUP($J5379,OSA!$BD:$BD,1,0),0)</f>
        <v>0</v>
      </c>
    </row>
    <row r="5379" spans="10:23" x14ac:dyDescent="0.35">
      <c r="J5379" t="str">
        <f t="shared" si="321"/>
        <v/>
      </c>
      <c r="N5379" s="4"/>
      <c r="U5379" s="69">
        <f t="shared" si="322"/>
        <v>0</v>
      </c>
      <c r="V5379" s="75">
        <f t="shared" si="323"/>
        <v>0</v>
      </c>
      <c r="W5379">
        <f>IFERROR(VLOOKUP($J5380,OSA!$BD:$BD,1,0),0)</f>
        <v>0</v>
      </c>
    </row>
    <row r="5380" spans="10:23" x14ac:dyDescent="0.35">
      <c r="J5380" t="str">
        <f t="shared" si="321"/>
        <v/>
      </c>
      <c r="N5380" s="4"/>
      <c r="U5380" s="69">
        <f t="shared" si="322"/>
        <v>0</v>
      </c>
      <c r="V5380" s="75">
        <f t="shared" si="323"/>
        <v>0</v>
      </c>
      <c r="W5380">
        <f>IFERROR(VLOOKUP($J5381,OSA!$BD:$BD,1,0),0)</f>
        <v>0</v>
      </c>
    </row>
    <row r="5381" spans="10:23" x14ac:dyDescent="0.35">
      <c r="J5381" t="str">
        <f t="shared" si="321"/>
        <v/>
      </c>
      <c r="N5381" s="4"/>
      <c r="U5381" s="69">
        <f t="shared" si="322"/>
        <v>0</v>
      </c>
      <c r="V5381" s="75">
        <f t="shared" si="323"/>
        <v>0</v>
      </c>
      <c r="W5381">
        <f>IFERROR(VLOOKUP($J5382,OSA!$BD:$BD,1,0),0)</f>
        <v>0</v>
      </c>
    </row>
    <row r="5382" spans="10:23" x14ac:dyDescent="0.35">
      <c r="J5382" t="str">
        <f t="shared" si="321"/>
        <v/>
      </c>
      <c r="N5382" s="4"/>
      <c r="U5382" s="69">
        <f t="shared" si="322"/>
        <v>0</v>
      </c>
      <c r="V5382" s="75">
        <f t="shared" si="323"/>
        <v>0</v>
      </c>
      <c r="W5382">
        <f>IFERROR(VLOOKUP($J5383,OSA!$BD:$BD,1,0),0)</f>
        <v>0</v>
      </c>
    </row>
    <row r="5383" spans="10:23" x14ac:dyDescent="0.35">
      <c r="J5383" t="str">
        <f t="shared" si="321"/>
        <v/>
      </c>
      <c r="N5383" s="4"/>
      <c r="U5383" s="69">
        <f t="shared" si="322"/>
        <v>0</v>
      </c>
      <c r="V5383" s="75">
        <f t="shared" si="323"/>
        <v>0</v>
      </c>
      <c r="W5383">
        <f>IFERROR(VLOOKUP($J5384,OSA!$BD:$BD,1,0),0)</f>
        <v>0</v>
      </c>
    </row>
    <row r="5384" spans="10:23" x14ac:dyDescent="0.35">
      <c r="J5384" t="str">
        <f t="shared" si="321"/>
        <v/>
      </c>
      <c r="N5384" s="4"/>
      <c r="U5384" s="69">
        <f t="shared" si="322"/>
        <v>0</v>
      </c>
      <c r="V5384" s="75">
        <f t="shared" si="323"/>
        <v>0</v>
      </c>
      <c r="W5384">
        <f>IFERROR(VLOOKUP($J5385,OSA!$BD:$BD,1,0),0)</f>
        <v>0</v>
      </c>
    </row>
    <row r="5385" spans="10:23" x14ac:dyDescent="0.35">
      <c r="J5385" t="str">
        <f t="shared" si="321"/>
        <v/>
      </c>
      <c r="N5385" s="4"/>
      <c r="U5385" s="69">
        <f t="shared" si="322"/>
        <v>0</v>
      </c>
      <c r="V5385" s="75">
        <f t="shared" si="323"/>
        <v>0</v>
      </c>
      <c r="W5385">
        <f>IFERROR(VLOOKUP($J5386,OSA!$BD:$BD,1,0),0)</f>
        <v>0</v>
      </c>
    </row>
    <row r="5386" spans="10:23" x14ac:dyDescent="0.35">
      <c r="J5386" t="str">
        <f t="shared" si="321"/>
        <v/>
      </c>
      <c r="N5386" s="4"/>
      <c r="U5386" s="69">
        <f t="shared" si="322"/>
        <v>0</v>
      </c>
      <c r="V5386" s="75">
        <f t="shared" si="323"/>
        <v>0</v>
      </c>
      <c r="W5386">
        <f>IFERROR(VLOOKUP($J5387,OSA!$BD:$BD,1,0),0)</f>
        <v>0</v>
      </c>
    </row>
    <row r="5387" spans="10:23" x14ac:dyDescent="0.35">
      <c r="J5387" t="str">
        <f t="shared" si="321"/>
        <v/>
      </c>
      <c r="N5387" s="4"/>
      <c r="U5387" s="69">
        <f t="shared" si="322"/>
        <v>0</v>
      </c>
      <c r="V5387" s="75">
        <f t="shared" si="323"/>
        <v>0</v>
      </c>
      <c r="W5387">
        <f>IFERROR(VLOOKUP($J5388,OSA!$BD:$BD,1,0),0)</f>
        <v>0</v>
      </c>
    </row>
    <row r="5388" spans="10:23" x14ac:dyDescent="0.35">
      <c r="J5388" t="str">
        <f t="shared" ref="J5388:J5451" si="324">K5388&amp;N5388</f>
        <v/>
      </c>
      <c r="N5388" s="4"/>
      <c r="U5388" s="69">
        <f t="shared" si="322"/>
        <v>0</v>
      </c>
      <c r="V5388" s="75">
        <f t="shared" si="323"/>
        <v>0</v>
      </c>
      <c r="W5388">
        <f>IFERROR(VLOOKUP($J5389,OSA!$BD:$BD,1,0),0)</f>
        <v>0</v>
      </c>
    </row>
    <row r="5389" spans="10:23" x14ac:dyDescent="0.35">
      <c r="J5389" t="str">
        <f t="shared" si="324"/>
        <v/>
      </c>
      <c r="N5389" s="4"/>
      <c r="U5389" s="69">
        <f t="shared" si="322"/>
        <v>0</v>
      </c>
      <c r="V5389" s="75">
        <f t="shared" si="323"/>
        <v>0</v>
      </c>
      <c r="W5389">
        <f>IFERROR(VLOOKUP($J5390,OSA!$BD:$BD,1,0),0)</f>
        <v>0</v>
      </c>
    </row>
    <row r="5390" spans="10:23" x14ac:dyDescent="0.35">
      <c r="J5390" t="str">
        <f t="shared" si="324"/>
        <v/>
      </c>
      <c r="N5390" s="4"/>
      <c r="U5390" s="69">
        <f t="shared" si="322"/>
        <v>0</v>
      </c>
      <c r="V5390" s="75">
        <f t="shared" si="323"/>
        <v>0</v>
      </c>
      <c r="W5390">
        <f>IFERROR(VLOOKUP($J5391,OSA!$BD:$BD,1,0),0)</f>
        <v>0</v>
      </c>
    </row>
    <row r="5391" spans="10:23" x14ac:dyDescent="0.35">
      <c r="J5391" t="str">
        <f t="shared" si="324"/>
        <v/>
      </c>
      <c r="N5391" s="4"/>
      <c r="U5391" s="69">
        <f t="shared" si="322"/>
        <v>0</v>
      </c>
      <c r="V5391" s="75">
        <f t="shared" si="323"/>
        <v>0</v>
      </c>
      <c r="W5391">
        <f>IFERROR(VLOOKUP($J5392,OSA!$BD:$BD,1,0),0)</f>
        <v>0</v>
      </c>
    </row>
    <row r="5392" spans="10:23" x14ac:dyDescent="0.35">
      <c r="J5392" t="str">
        <f t="shared" si="324"/>
        <v/>
      </c>
      <c r="N5392" s="4"/>
      <c r="U5392" s="69">
        <f t="shared" si="322"/>
        <v>0</v>
      </c>
      <c r="V5392" s="75">
        <f t="shared" si="323"/>
        <v>0</v>
      </c>
      <c r="W5392">
        <f>IFERROR(VLOOKUP($J5393,OSA!$BD:$BD,1,0),0)</f>
        <v>0</v>
      </c>
    </row>
    <row r="5393" spans="10:23" x14ac:dyDescent="0.35">
      <c r="J5393" t="str">
        <f t="shared" si="324"/>
        <v/>
      </c>
      <c r="N5393" s="4"/>
      <c r="U5393" s="69">
        <f t="shared" si="322"/>
        <v>0</v>
      </c>
      <c r="V5393" s="75">
        <f t="shared" si="323"/>
        <v>0</v>
      </c>
      <c r="W5393">
        <f>IFERROR(VLOOKUP($J5394,OSA!$BD:$BD,1,0),0)</f>
        <v>0</v>
      </c>
    </row>
    <row r="5394" spans="10:23" x14ac:dyDescent="0.35">
      <c r="J5394" t="str">
        <f t="shared" si="324"/>
        <v/>
      </c>
      <c r="N5394" s="4"/>
      <c r="U5394" s="69">
        <f t="shared" si="322"/>
        <v>0</v>
      </c>
      <c r="V5394" s="75">
        <f t="shared" si="323"/>
        <v>0</v>
      </c>
      <c r="W5394">
        <f>IFERROR(VLOOKUP($J5395,OSA!$BD:$BD,1,0),0)</f>
        <v>0</v>
      </c>
    </row>
    <row r="5395" spans="10:23" x14ac:dyDescent="0.35">
      <c r="J5395" t="str">
        <f t="shared" si="324"/>
        <v/>
      </c>
      <c r="N5395" s="4"/>
      <c r="U5395" s="69">
        <f t="shared" si="322"/>
        <v>0</v>
      </c>
      <c r="V5395" s="75">
        <f t="shared" si="323"/>
        <v>0</v>
      </c>
      <c r="W5395">
        <f>IFERROR(VLOOKUP($J5396,OSA!$BD:$BD,1,0),0)</f>
        <v>0</v>
      </c>
    </row>
    <row r="5396" spans="10:23" x14ac:dyDescent="0.35">
      <c r="J5396" t="str">
        <f t="shared" si="324"/>
        <v/>
      </c>
      <c r="N5396" s="4"/>
      <c r="U5396" s="69">
        <f t="shared" si="322"/>
        <v>0</v>
      </c>
      <c r="V5396" s="75">
        <f t="shared" si="323"/>
        <v>0</v>
      </c>
      <c r="W5396">
        <f>IFERROR(VLOOKUP($J5397,OSA!$BD:$BD,1,0),0)</f>
        <v>0</v>
      </c>
    </row>
    <row r="5397" spans="10:23" x14ac:dyDescent="0.35">
      <c r="J5397" t="str">
        <f t="shared" si="324"/>
        <v/>
      </c>
      <c r="N5397" s="4"/>
      <c r="U5397" s="69">
        <f t="shared" si="322"/>
        <v>0</v>
      </c>
      <c r="V5397" s="75">
        <f t="shared" si="323"/>
        <v>0</v>
      </c>
      <c r="W5397">
        <f>IFERROR(VLOOKUP($J5398,OSA!$BD:$BD,1,0),0)</f>
        <v>0</v>
      </c>
    </row>
    <row r="5398" spans="10:23" x14ac:dyDescent="0.35">
      <c r="J5398" t="str">
        <f t="shared" si="324"/>
        <v/>
      </c>
      <c r="N5398" s="4"/>
      <c r="U5398" s="69">
        <f t="shared" si="322"/>
        <v>0</v>
      </c>
      <c r="V5398" s="75">
        <f t="shared" si="323"/>
        <v>0</v>
      </c>
      <c r="W5398">
        <f>IFERROR(VLOOKUP($J5399,OSA!$BD:$BD,1,0),0)</f>
        <v>0</v>
      </c>
    </row>
    <row r="5399" spans="10:23" x14ac:dyDescent="0.35">
      <c r="J5399" t="str">
        <f t="shared" si="324"/>
        <v/>
      </c>
      <c r="N5399" s="4"/>
      <c r="U5399" s="69">
        <f t="shared" si="322"/>
        <v>0</v>
      </c>
      <c r="V5399" s="75">
        <f t="shared" si="323"/>
        <v>0</v>
      </c>
      <c r="W5399">
        <f>IFERROR(VLOOKUP($J5400,OSA!$BD:$BD,1,0),0)</f>
        <v>0</v>
      </c>
    </row>
    <row r="5400" spans="10:23" x14ac:dyDescent="0.35">
      <c r="J5400" t="str">
        <f t="shared" si="324"/>
        <v/>
      </c>
      <c r="N5400" s="4"/>
      <c r="U5400" s="69">
        <f t="shared" si="322"/>
        <v>0</v>
      </c>
      <c r="V5400" s="75">
        <f t="shared" si="323"/>
        <v>0</v>
      </c>
      <c r="W5400">
        <f>IFERROR(VLOOKUP($J5401,OSA!$BD:$BD,1,0),0)</f>
        <v>0</v>
      </c>
    </row>
    <row r="5401" spans="10:23" x14ac:dyDescent="0.35">
      <c r="J5401" t="str">
        <f t="shared" si="324"/>
        <v/>
      </c>
      <c r="N5401" s="4"/>
      <c r="U5401" s="69">
        <f t="shared" si="322"/>
        <v>0</v>
      </c>
      <c r="V5401" s="75">
        <f t="shared" si="323"/>
        <v>0</v>
      </c>
      <c r="W5401">
        <f>IFERROR(VLOOKUP($J5402,OSA!$BD:$BD,1,0),0)</f>
        <v>0</v>
      </c>
    </row>
    <row r="5402" spans="10:23" x14ac:dyDescent="0.35">
      <c r="J5402" t="str">
        <f t="shared" si="324"/>
        <v/>
      </c>
      <c r="N5402" s="4"/>
      <c r="U5402" s="69">
        <f t="shared" si="322"/>
        <v>0</v>
      </c>
      <c r="V5402" s="75">
        <f t="shared" si="323"/>
        <v>0</v>
      </c>
      <c r="W5402">
        <f>IFERROR(VLOOKUP($J5403,OSA!$BD:$BD,1,0),0)</f>
        <v>0</v>
      </c>
    </row>
    <row r="5403" spans="10:23" x14ac:dyDescent="0.35">
      <c r="J5403" t="str">
        <f t="shared" si="324"/>
        <v/>
      </c>
      <c r="N5403" s="4"/>
      <c r="U5403" s="69">
        <f t="shared" si="322"/>
        <v>0</v>
      </c>
      <c r="V5403" s="75">
        <f t="shared" si="323"/>
        <v>0</v>
      </c>
      <c r="W5403">
        <f>IFERROR(VLOOKUP($J5404,OSA!$BD:$BD,1,0),0)</f>
        <v>0</v>
      </c>
    </row>
    <row r="5404" spans="10:23" x14ac:dyDescent="0.35">
      <c r="J5404" t="str">
        <f t="shared" si="324"/>
        <v/>
      </c>
      <c r="N5404" s="4"/>
      <c r="U5404" s="69">
        <f t="shared" si="322"/>
        <v>0</v>
      </c>
      <c r="V5404" s="75">
        <f t="shared" si="323"/>
        <v>0</v>
      </c>
      <c r="W5404">
        <f>IFERROR(VLOOKUP($J5405,OSA!$BD:$BD,1,0),0)</f>
        <v>0</v>
      </c>
    </row>
    <row r="5405" spans="10:23" x14ac:dyDescent="0.35">
      <c r="J5405" t="str">
        <f t="shared" si="324"/>
        <v/>
      </c>
      <c r="N5405" s="4"/>
      <c r="U5405" s="69">
        <f t="shared" si="322"/>
        <v>0</v>
      </c>
      <c r="V5405" s="75">
        <f t="shared" si="323"/>
        <v>0</v>
      </c>
      <c r="W5405">
        <f>IFERROR(VLOOKUP($J5406,OSA!$BD:$BD,1,0),0)</f>
        <v>0</v>
      </c>
    </row>
    <row r="5406" spans="10:23" x14ac:dyDescent="0.35">
      <c r="J5406" t="str">
        <f t="shared" si="324"/>
        <v/>
      </c>
      <c r="N5406" s="4"/>
      <c r="U5406" s="69">
        <f t="shared" si="322"/>
        <v>0</v>
      </c>
      <c r="V5406" s="75">
        <f t="shared" si="323"/>
        <v>0</v>
      </c>
      <c r="W5406">
        <f>IFERROR(VLOOKUP($J5407,OSA!$BD:$BD,1,0),0)</f>
        <v>0</v>
      </c>
    </row>
    <row r="5407" spans="10:23" x14ac:dyDescent="0.35">
      <c r="J5407" t="str">
        <f t="shared" si="324"/>
        <v/>
      </c>
      <c r="N5407" s="4"/>
      <c r="U5407" s="69">
        <f t="shared" si="322"/>
        <v>0</v>
      </c>
      <c r="V5407" s="75">
        <f t="shared" si="323"/>
        <v>0</v>
      </c>
      <c r="W5407">
        <f>IFERROR(VLOOKUP($J5408,OSA!$BD:$BD,1,0),0)</f>
        <v>0</v>
      </c>
    </row>
    <row r="5408" spans="10:23" x14ac:dyDescent="0.35">
      <c r="J5408" t="str">
        <f t="shared" si="324"/>
        <v/>
      </c>
      <c r="N5408" s="4"/>
      <c r="U5408" s="69">
        <f t="shared" ref="U5408:U5471" si="325">SUM(O5408:Q5408)/3</f>
        <v>0</v>
      </c>
      <c r="V5408" s="75">
        <f t="shared" ref="V5408:V5471" si="326">SUM(R5408:T5408)/3</f>
        <v>0</v>
      </c>
      <c r="W5408">
        <f>IFERROR(VLOOKUP($J5409,OSA!$BD:$BD,1,0),0)</f>
        <v>0</v>
      </c>
    </row>
    <row r="5409" spans="10:23" x14ac:dyDescent="0.35">
      <c r="J5409" t="str">
        <f t="shared" si="324"/>
        <v/>
      </c>
      <c r="N5409" s="4"/>
      <c r="U5409" s="69">
        <f t="shared" si="325"/>
        <v>0</v>
      </c>
      <c r="V5409" s="75">
        <f t="shared" si="326"/>
        <v>0</v>
      </c>
      <c r="W5409">
        <f>IFERROR(VLOOKUP($J5410,OSA!$BD:$BD,1,0),0)</f>
        <v>0</v>
      </c>
    </row>
    <row r="5410" spans="10:23" x14ac:dyDescent="0.35">
      <c r="J5410" t="str">
        <f t="shared" si="324"/>
        <v/>
      </c>
      <c r="N5410" s="4"/>
      <c r="U5410" s="69">
        <f t="shared" si="325"/>
        <v>0</v>
      </c>
      <c r="V5410" s="75">
        <f t="shared" si="326"/>
        <v>0</v>
      </c>
      <c r="W5410">
        <f>IFERROR(VLOOKUP($J5411,OSA!$BD:$BD,1,0),0)</f>
        <v>0</v>
      </c>
    </row>
    <row r="5411" spans="10:23" x14ac:dyDescent="0.35">
      <c r="J5411" t="str">
        <f t="shared" si="324"/>
        <v/>
      </c>
      <c r="N5411" s="4"/>
      <c r="U5411" s="69">
        <f t="shared" si="325"/>
        <v>0</v>
      </c>
      <c r="V5411" s="75">
        <f t="shared" si="326"/>
        <v>0</v>
      </c>
      <c r="W5411">
        <f>IFERROR(VLOOKUP($J5412,OSA!$BD:$BD,1,0),0)</f>
        <v>0</v>
      </c>
    </row>
    <row r="5412" spans="10:23" x14ac:dyDescent="0.35">
      <c r="J5412" t="str">
        <f t="shared" si="324"/>
        <v/>
      </c>
      <c r="N5412" s="4"/>
      <c r="U5412" s="69">
        <f t="shared" si="325"/>
        <v>0</v>
      </c>
      <c r="V5412" s="75">
        <f t="shared" si="326"/>
        <v>0</v>
      </c>
      <c r="W5412">
        <f>IFERROR(VLOOKUP($J5413,OSA!$BD:$BD,1,0),0)</f>
        <v>0</v>
      </c>
    </row>
    <row r="5413" spans="10:23" x14ac:dyDescent="0.35">
      <c r="J5413" t="str">
        <f t="shared" si="324"/>
        <v/>
      </c>
      <c r="N5413" s="4"/>
      <c r="U5413" s="69">
        <f t="shared" si="325"/>
        <v>0</v>
      </c>
      <c r="V5413" s="75">
        <f t="shared" si="326"/>
        <v>0</v>
      </c>
      <c r="W5413">
        <f>IFERROR(VLOOKUP($J5414,OSA!$BD:$BD,1,0),0)</f>
        <v>0</v>
      </c>
    </row>
    <row r="5414" spans="10:23" x14ac:dyDescent="0.35">
      <c r="J5414" t="str">
        <f t="shared" si="324"/>
        <v/>
      </c>
      <c r="N5414" s="4"/>
      <c r="U5414" s="69">
        <f t="shared" si="325"/>
        <v>0</v>
      </c>
      <c r="V5414" s="75">
        <f t="shared" si="326"/>
        <v>0</v>
      </c>
      <c r="W5414">
        <f>IFERROR(VLOOKUP($J5415,OSA!$BD:$BD,1,0),0)</f>
        <v>0</v>
      </c>
    </row>
    <row r="5415" spans="10:23" x14ac:dyDescent="0.35">
      <c r="J5415" t="str">
        <f t="shared" si="324"/>
        <v/>
      </c>
      <c r="N5415" s="4"/>
      <c r="U5415" s="69">
        <f t="shared" si="325"/>
        <v>0</v>
      </c>
      <c r="V5415" s="75">
        <f t="shared" si="326"/>
        <v>0</v>
      </c>
      <c r="W5415">
        <f>IFERROR(VLOOKUP($J5416,OSA!$BD:$BD,1,0),0)</f>
        <v>0</v>
      </c>
    </row>
    <row r="5416" spans="10:23" x14ac:dyDescent="0.35">
      <c r="J5416" t="str">
        <f t="shared" si="324"/>
        <v/>
      </c>
      <c r="N5416" s="4"/>
      <c r="U5416" s="69">
        <f t="shared" si="325"/>
        <v>0</v>
      </c>
      <c r="V5416" s="75">
        <f t="shared" si="326"/>
        <v>0</v>
      </c>
      <c r="W5416">
        <f>IFERROR(VLOOKUP($J5417,OSA!$BD:$BD,1,0),0)</f>
        <v>0</v>
      </c>
    </row>
    <row r="5417" spans="10:23" x14ac:dyDescent="0.35">
      <c r="J5417" t="str">
        <f t="shared" si="324"/>
        <v/>
      </c>
      <c r="N5417" s="4"/>
      <c r="U5417" s="69">
        <f t="shared" si="325"/>
        <v>0</v>
      </c>
      <c r="V5417" s="75">
        <f t="shared" si="326"/>
        <v>0</v>
      </c>
      <c r="W5417">
        <f>IFERROR(VLOOKUP($J5418,OSA!$BD:$BD,1,0),0)</f>
        <v>0</v>
      </c>
    </row>
    <row r="5418" spans="10:23" x14ac:dyDescent="0.35">
      <c r="J5418" t="str">
        <f t="shared" si="324"/>
        <v/>
      </c>
      <c r="N5418" s="4"/>
      <c r="U5418" s="69">
        <f t="shared" si="325"/>
        <v>0</v>
      </c>
      <c r="V5418" s="75">
        <f t="shared" si="326"/>
        <v>0</v>
      </c>
      <c r="W5418">
        <f>IFERROR(VLOOKUP($J5419,OSA!$BD:$BD,1,0),0)</f>
        <v>0</v>
      </c>
    </row>
    <row r="5419" spans="10:23" x14ac:dyDescent="0.35">
      <c r="J5419" t="str">
        <f t="shared" si="324"/>
        <v/>
      </c>
      <c r="N5419" s="4"/>
      <c r="U5419" s="69">
        <f t="shared" si="325"/>
        <v>0</v>
      </c>
      <c r="V5419" s="75">
        <f t="shared" si="326"/>
        <v>0</v>
      </c>
      <c r="W5419">
        <f>IFERROR(VLOOKUP($J5420,OSA!$BD:$BD,1,0),0)</f>
        <v>0</v>
      </c>
    </row>
    <row r="5420" spans="10:23" x14ac:dyDescent="0.35">
      <c r="J5420" t="str">
        <f t="shared" si="324"/>
        <v/>
      </c>
      <c r="N5420" s="4"/>
      <c r="U5420" s="69">
        <f t="shared" si="325"/>
        <v>0</v>
      </c>
      <c r="V5420" s="75">
        <f t="shared" si="326"/>
        <v>0</v>
      </c>
      <c r="W5420">
        <f>IFERROR(VLOOKUP($J5421,OSA!$BD:$BD,1,0),0)</f>
        <v>0</v>
      </c>
    </row>
    <row r="5421" spans="10:23" x14ac:dyDescent="0.35">
      <c r="J5421" t="str">
        <f t="shared" si="324"/>
        <v/>
      </c>
      <c r="N5421" s="4"/>
      <c r="U5421" s="69">
        <f t="shared" si="325"/>
        <v>0</v>
      </c>
      <c r="V5421" s="75">
        <f t="shared" si="326"/>
        <v>0</v>
      </c>
      <c r="W5421">
        <f>IFERROR(VLOOKUP($J5422,OSA!$BD:$BD,1,0),0)</f>
        <v>0</v>
      </c>
    </row>
    <row r="5422" spans="10:23" x14ac:dyDescent="0.35">
      <c r="J5422" t="str">
        <f t="shared" si="324"/>
        <v/>
      </c>
      <c r="N5422" s="4"/>
      <c r="U5422" s="69">
        <f t="shared" si="325"/>
        <v>0</v>
      </c>
      <c r="V5422" s="75">
        <f t="shared" si="326"/>
        <v>0</v>
      </c>
      <c r="W5422">
        <f>IFERROR(VLOOKUP($J5423,OSA!$BD:$BD,1,0),0)</f>
        <v>0</v>
      </c>
    </row>
    <row r="5423" spans="10:23" x14ac:dyDescent="0.35">
      <c r="J5423" t="str">
        <f t="shared" si="324"/>
        <v/>
      </c>
      <c r="N5423" s="4"/>
      <c r="U5423" s="69">
        <f t="shared" si="325"/>
        <v>0</v>
      </c>
      <c r="V5423" s="75">
        <f t="shared" si="326"/>
        <v>0</v>
      </c>
      <c r="W5423">
        <f>IFERROR(VLOOKUP($J5424,OSA!$BD:$BD,1,0),0)</f>
        <v>0</v>
      </c>
    </row>
    <row r="5424" spans="10:23" x14ac:dyDescent="0.35">
      <c r="J5424" t="str">
        <f t="shared" si="324"/>
        <v/>
      </c>
      <c r="N5424" s="4"/>
      <c r="U5424" s="69">
        <f t="shared" si="325"/>
        <v>0</v>
      </c>
      <c r="V5424" s="75">
        <f t="shared" si="326"/>
        <v>0</v>
      </c>
      <c r="W5424">
        <f>IFERROR(VLOOKUP($J5425,OSA!$BD:$BD,1,0),0)</f>
        <v>0</v>
      </c>
    </row>
    <row r="5425" spans="10:23" x14ac:dyDescent="0.35">
      <c r="J5425" t="str">
        <f t="shared" si="324"/>
        <v/>
      </c>
      <c r="N5425" s="4"/>
      <c r="U5425" s="69">
        <f t="shared" si="325"/>
        <v>0</v>
      </c>
      <c r="V5425" s="75">
        <f t="shared" si="326"/>
        <v>0</v>
      </c>
      <c r="W5425">
        <f>IFERROR(VLOOKUP($J5426,OSA!$BD:$BD,1,0),0)</f>
        <v>0</v>
      </c>
    </row>
    <row r="5426" spans="10:23" x14ac:dyDescent="0.35">
      <c r="J5426" t="str">
        <f t="shared" si="324"/>
        <v/>
      </c>
      <c r="N5426" s="4"/>
      <c r="U5426" s="69">
        <f t="shared" si="325"/>
        <v>0</v>
      </c>
      <c r="V5426" s="75">
        <f t="shared" si="326"/>
        <v>0</v>
      </c>
      <c r="W5426">
        <f>IFERROR(VLOOKUP($J5427,OSA!$BD:$BD,1,0),0)</f>
        <v>0</v>
      </c>
    </row>
    <row r="5427" spans="10:23" x14ac:dyDescent="0.35">
      <c r="J5427" t="str">
        <f t="shared" si="324"/>
        <v/>
      </c>
      <c r="N5427" s="4"/>
      <c r="U5427" s="69">
        <f t="shared" si="325"/>
        <v>0</v>
      </c>
      <c r="V5427" s="75">
        <f t="shared" si="326"/>
        <v>0</v>
      </c>
      <c r="W5427">
        <f>IFERROR(VLOOKUP($J5428,OSA!$BD:$BD,1,0),0)</f>
        <v>0</v>
      </c>
    </row>
    <row r="5428" spans="10:23" x14ac:dyDescent="0.35">
      <c r="J5428" t="str">
        <f t="shared" si="324"/>
        <v/>
      </c>
      <c r="N5428" s="4"/>
      <c r="U5428" s="69">
        <f t="shared" si="325"/>
        <v>0</v>
      </c>
      <c r="V5428" s="75">
        <f t="shared" si="326"/>
        <v>0</v>
      </c>
      <c r="W5428">
        <f>IFERROR(VLOOKUP($J5429,OSA!$BD:$BD,1,0),0)</f>
        <v>0</v>
      </c>
    </row>
    <row r="5429" spans="10:23" x14ac:dyDescent="0.35">
      <c r="J5429" t="str">
        <f t="shared" si="324"/>
        <v/>
      </c>
      <c r="N5429" s="4"/>
      <c r="U5429" s="69">
        <f t="shared" si="325"/>
        <v>0</v>
      </c>
      <c r="V5429" s="75">
        <f t="shared" si="326"/>
        <v>0</v>
      </c>
      <c r="W5429">
        <f>IFERROR(VLOOKUP($J5430,OSA!$BD:$BD,1,0),0)</f>
        <v>0</v>
      </c>
    </row>
    <row r="5430" spans="10:23" x14ac:dyDescent="0.35">
      <c r="J5430" t="str">
        <f t="shared" si="324"/>
        <v/>
      </c>
      <c r="N5430" s="4"/>
      <c r="U5430" s="69">
        <f t="shared" si="325"/>
        <v>0</v>
      </c>
      <c r="V5430" s="75">
        <f t="shared" si="326"/>
        <v>0</v>
      </c>
      <c r="W5430">
        <f>IFERROR(VLOOKUP($J5431,OSA!$BD:$BD,1,0),0)</f>
        <v>0</v>
      </c>
    </row>
    <row r="5431" spans="10:23" x14ac:dyDescent="0.35">
      <c r="J5431" t="str">
        <f t="shared" si="324"/>
        <v/>
      </c>
      <c r="N5431" s="4"/>
      <c r="U5431" s="69">
        <f t="shared" si="325"/>
        <v>0</v>
      </c>
      <c r="V5431" s="75">
        <f t="shared" si="326"/>
        <v>0</v>
      </c>
      <c r="W5431">
        <f>IFERROR(VLOOKUP($J5432,OSA!$BD:$BD,1,0),0)</f>
        <v>0</v>
      </c>
    </row>
    <row r="5432" spans="10:23" x14ac:dyDescent="0.35">
      <c r="J5432" t="str">
        <f t="shared" si="324"/>
        <v/>
      </c>
      <c r="N5432" s="4"/>
      <c r="U5432" s="69">
        <f t="shared" si="325"/>
        <v>0</v>
      </c>
      <c r="V5432" s="75">
        <f t="shared" si="326"/>
        <v>0</v>
      </c>
      <c r="W5432">
        <f>IFERROR(VLOOKUP($J5433,OSA!$BD:$BD,1,0),0)</f>
        <v>0</v>
      </c>
    </row>
    <row r="5433" spans="10:23" x14ac:dyDescent="0.35">
      <c r="J5433" t="str">
        <f t="shared" si="324"/>
        <v/>
      </c>
      <c r="N5433" s="4"/>
      <c r="U5433" s="69">
        <f t="shared" si="325"/>
        <v>0</v>
      </c>
      <c r="V5433" s="75">
        <f t="shared" si="326"/>
        <v>0</v>
      </c>
      <c r="W5433">
        <f>IFERROR(VLOOKUP($J5434,OSA!$BD:$BD,1,0),0)</f>
        <v>0</v>
      </c>
    </row>
    <row r="5434" spans="10:23" x14ac:dyDescent="0.35">
      <c r="J5434" t="str">
        <f t="shared" si="324"/>
        <v/>
      </c>
      <c r="N5434" s="4"/>
      <c r="U5434" s="69">
        <f t="shared" si="325"/>
        <v>0</v>
      </c>
      <c r="V5434" s="75">
        <f t="shared" si="326"/>
        <v>0</v>
      </c>
      <c r="W5434">
        <f>IFERROR(VLOOKUP($J5435,OSA!$BD:$BD,1,0),0)</f>
        <v>0</v>
      </c>
    </row>
    <row r="5435" spans="10:23" x14ac:dyDescent="0.35">
      <c r="J5435" t="str">
        <f t="shared" si="324"/>
        <v/>
      </c>
      <c r="N5435" s="4"/>
      <c r="U5435" s="69">
        <f t="shared" si="325"/>
        <v>0</v>
      </c>
      <c r="V5435" s="75">
        <f t="shared" si="326"/>
        <v>0</v>
      </c>
      <c r="W5435">
        <f>IFERROR(VLOOKUP($J5436,OSA!$BD:$BD,1,0),0)</f>
        <v>0</v>
      </c>
    </row>
    <row r="5436" spans="10:23" x14ac:dyDescent="0.35">
      <c r="J5436" t="str">
        <f t="shared" si="324"/>
        <v/>
      </c>
      <c r="N5436" s="4"/>
      <c r="U5436" s="69">
        <f t="shared" si="325"/>
        <v>0</v>
      </c>
      <c r="V5436" s="75">
        <f t="shared" si="326"/>
        <v>0</v>
      </c>
      <c r="W5436">
        <f>IFERROR(VLOOKUP($J5437,OSA!$BD:$BD,1,0),0)</f>
        <v>0</v>
      </c>
    </row>
    <row r="5437" spans="10:23" x14ac:dyDescent="0.35">
      <c r="J5437" t="str">
        <f t="shared" si="324"/>
        <v/>
      </c>
      <c r="N5437" s="4"/>
      <c r="U5437" s="69">
        <f t="shared" si="325"/>
        <v>0</v>
      </c>
      <c r="V5437" s="75">
        <f t="shared" si="326"/>
        <v>0</v>
      </c>
      <c r="W5437">
        <f>IFERROR(VLOOKUP($J5438,OSA!$BD:$BD,1,0),0)</f>
        <v>0</v>
      </c>
    </row>
    <row r="5438" spans="10:23" x14ac:dyDescent="0.35">
      <c r="J5438" t="str">
        <f t="shared" si="324"/>
        <v/>
      </c>
      <c r="N5438" s="4"/>
      <c r="U5438" s="69">
        <f t="shared" si="325"/>
        <v>0</v>
      </c>
      <c r="V5438" s="75">
        <f t="shared" si="326"/>
        <v>0</v>
      </c>
      <c r="W5438">
        <f>IFERROR(VLOOKUP($J5439,OSA!$BD:$BD,1,0),0)</f>
        <v>0</v>
      </c>
    </row>
    <row r="5439" spans="10:23" x14ac:dyDescent="0.35">
      <c r="J5439" t="str">
        <f t="shared" si="324"/>
        <v/>
      </c>
      <c r="N5439" s="4"/>
      <c r="U5439" s="69">
        <f t="shared" si="325"/>
        <v>0</v>
      </c>
      <c r="V5439" s="75">
        <f t="shared" si="326"/>
        <v>0</v>
      </c>
      <c r="W5439">
        <f>IFERROR(VLOOKUP($J5440,OSA!$BD:$BD,1,0),0)</f>
        <v>0</v>
      </c>
    </row>
    <row r="5440" spans="10:23" x14ac:dyDescent="0.35">
      <c r="J5440" t="str">
        <f t="shared" si="324"/>
        <v/>
      </c>
      <c r="N5440" s="4"/>
      <c r="U5440" s="69">
        <f t="shared" si="325"/>
        <v>0</v>
      </c>
      <c r="V5440" s="75">
        <f t="shared" si="326"/>
        <v>0</v>
      </c>
      <c r="W5440">
        <f>IFERROR(VLOOKUP($J5441,OSA!$BD:$BD,1,0),0)</f>
        <v>0</v>
      </c>
    </row>
    <row r="5441" spans="10:23" x14ac:dyDescent="0.35">
      <c r="J5441" t="str">
        <f t="shared" si="324"/>
        <v/>
      </c>
      <c r="N5441" s="4"/>
      <c r="U5441" s="69">
        <f t="shared" si="325"/>
        <v>0</v>
      </c>
      <c r="V5441" s="75">
        <f t="shared" si="326"/>
        <v>0</v>
      </c>
      <c r="W5441">
        <f>IFERROR(VLOOKUP($J5442,OSA!$BD:$BD,1,0),0)</f>
        <v>0</v>
      </c>
    </row>
    <row r="5442" spans="10:23" x14ac:dyDescent="0.35">
      <c r="J5442" t="str">
        <f t="shared" si="324"/>
        <v/>
      </c>
      <c r="N5442" s="4"/>
      <c r="U5442" s="69">
        <f t="shared" si="325"/>
        <v>0</v>
      </c>
      <c r="V5442" s="75">
        <f t="shared" si="326"/>
        <v>0</v>
      </c>
      <c r="W5442">
        <f>IFERROR(VLOOKUP($J5443,OSA!$BD:$BD,1,0),0)</f>
        <v>0</v>
      </c>
    </row>
    <row r="5443" spans="10:23" x14ac:dyDescent="0.35">
      <c r="J5443" t="str">
        <f t="shared" si="324"/>
        <v/>
      </c>
      <c r="N5443" s="4"/>
      <c r="U5443" s="69">
        <f t="shared" si="325"/>
        <v>0</v>
      </c>
      <c r="V5443" s="75">
        <f t="shared" si="326"/>
        <v>0</v>
      </c>
      <c r="W5443">
        <f>IFERROR(VLOOKUP($J5444,OSA!$BD:$BD,1,0),0)</f>
        <v>0</v>
      </c>
    </row>
    <row r="5444" spans="10:23" x14ac:dyDescent="0.35">
      <c r="J5444" t="str">
        <f t="shared" si="324"/>
        <v/>
      </c>
      <c r="N5444" s="4"/>
      <c r="U5444" s="69">
        <f t="shared" si="325"/>
        <v>0</v>
      </c>
      <c r="V5444" s="75">
        <f t="shared" si="326"/>
        <v>0</v>
      </c>
      <c r="W5444">
        <f>IFERROR(VLOOKUP($J5445,OSA!$BD:$BD,1,0),0)</f>
        <v>0</v>
      </c>
    </row>
    <row r="5445" spans="10:23" x14ac:dyDescent="0.35">
      <c r="J5445" t="str">
        <f t="shared" si="324"/>
        <v/>
      </c>
      <c r="N5445" s="4"/>
      <c r="U5445" s="69">
        <f t="shared" si="325"/>
        <v>0</v>
      </c>
      <c r="V5445" s="75">
        <f t="shared" si="326"/>
        <v>0</v>
      </c>
      <c r="W5445">
        <f>IFERROR(VLOOKUP($J5446,OSA!$BD:$BD,1,0),0)</f>
        <v>0</v>
      </c>
    </row>
    <row r="5446" spans="10:23" x14ac:dyDescent="0.35">
      <c r="J5446" t="str">
        <f t="shared" si="324"/>
        <v/>
      </c>
      <c r="N5446" s="4"/>
      <c r="U5446" s="69">
        <f t="shared" si="325"/>
        <v>0</v>
      </c>
      <c r="V5446" s="75">
        <f t="shared" si="326"/>
        <v>0</v>
      </c>
      <c r="W5446">
        <f>IFERROR(VLOOKUP($J5447,OSA!$BD:$BD,1,0),0)</f>
        <v>0</v>
      </c>
    </row>
    <row r="5447" spans="10:23" x14ac:dyDescent="0.35">
      <c r="J5447" t="str">
        <f t="shared" si="324"/>
        <v/>
      </c>
      <c r="N5447" s="4"/>
      <c r="U5447" s="69">
        <f t="shared" si="325"/>
        <v>0</v>
      </c>
      <c r="V5447" s="75">
        <f t="shared" si="326"/>
        <v>0</v>
      </c>
      <c r="W5447">
        <f>IFERROR(VLOOKUP($J5448,OSA!$BD:$BD,1,0),0)</f>
        <v>0</v>
      </c>
    </row>
    <row r="5448" spans="10:23" x14ac:dyDescent="0.35">
      <c r="J5448" t="str">
        <f t="shared" si="324"/>
        <v/>
      </c>
      <c r="N5448" s="4"/>
      <c r="U5448" s="69">
        <f t="shared" si="325"/>
        <v>0</v>
      </c>
      <c r="V5448" s="75">
        <f t="shared" si="326"/>
        <v>0</v>
      </c>
      <c r="W5448">
        <f>IFERROR(VLOOKUP($J5449,OSA!$BD:$BD,1,0),0)</f>
        <v>0</v>
      </c>
    </row>
    <row r="5449" spans="10:23" x14ac:dyDescent="0.35">
      <c r="J5449" t="str">
        <f t="shared" si="324"/>
        <v/>
      </c>
      <c r="N5449" s="4"/>
      <c r="U5449" s="69">
        <f t="shared" si="325"/>
        <v>0</v>
      </c>
      <c r="V5449" s="75">
        <f t="shared" si="326"/>
        <v>0</v>
      </c>
      <c r="W5449">
        <f>IFERROR(VLOOKUP($J5450,OSA!$BD:$BD,1,0),0)</f>
        <v>0</v>
      </c>
    </row>
    <row r="5450" spans="10:23" x14ac:dyDescent="0.35">
      <c r="J5450" t="str">
        <f t="shared" si="324"/>
        <v/>
      </c>
      <c r="N5450" s="4"/>
      <c r="U5450" s="69">
        <f t="shared" si="325"/>
        <v>0</v>
      </c>
      <c r="V5450" s="75">
        <f t="shared" si="326"/>
        <v>0</v>
      </c>
      <c r="W5450">
        <f>IFERROR(VLOOKUP($J5451,OSA!$BD:$BD,1,0),0)</f>
        <v>0</v>
      </c>
    </row>
    <row r="5451" spans="10:23" x14ac:dyDescent="0.35">
      <c r="J5451" t="str">
        <f t="shared" si="324"/>
        <v/>
      </c>
      <c r="N5451" s="4"/>
      <c r="U5451" s="69">
        <f t="shared" si="325"/>
        <v>0</v>
      </c>
      <c r="V5451" s="75">
        <f t="shared" si="326"/>
        <v>0</v>
      </c>
      <c r="W5451">
        <f>IFERROR(VLOOKUP($J5452,OSA!$BD:$BD,1,0),0)</f>
        <v>0</v>
      </c>
    </row>
    <row r="5452" spans="10:23" x14ac:dyDescent="0.35">
      <c r="J5452" t="str">
        <f t="shared" ref="J5452:J5515" si="327">K5452&amp;N5452</f>
        <v/>
      </c>
      <c r="N5452" s="4"/>
      <c r="U5452" s="69">
        <f t="shared" si="325"/>
        <v>0</v>
      </c>
      <c r="V5452" s="75">
        <f t="shared" si="326"/>
        <v>0</v>
      </c>
      <c r="W5452">
        <f>IFERROR(VLOOKUP($J5453,OSA!$BD:$BD,1,0),0)</f>
        <v>0</v>
      </c>
    </row>
    <row r="5453" spans="10:23" x14ac:dyDescent="0.35">
      <c r="J5453" t="str">
        <f t="shared" si="327"/>
        <v/>
      </c>
      <c r="N5453" s="4"/>
      <c r="U5453" s="69">
        <f t="shared" si="325"/>
        <v>0</v>
      </c>
      <c r="V5453" s="75">
        <f t="shared" si="326"/>
        <v>0</v>
      </c>
      <c r="W5453">
        <f>IFERROR(VLOOKUP($J5454,OSA!$BD:$BD,1,0),0)</f>
        <v>0</v>
      </c>
    </row>
    <row r="5454" spans="10:23" x14ac:dyDescent="0.35">
      <c r="J5454" t="str">
        <f t="shared" si="327"/>
        <v/>
      </c>
      <c r="N5454" s="4"/>
      <c r="U5454" s="69">
        <f t="shared" si="325"/>
        <v>0</v>
      </c>
      <c r="V5454" s="75">
        <f t="shared" si="326"/>
        <v>0</v>
      </c>
      <c r="W5454">
        <f>IFERROR(VLOOKUP($J5455,OSA!$BD:$BD,1,0),0)</f>
        <v>0</v>
      </c>
    </row>
    <row r="5455" spans="10:23" x14ac:dyDescent="0.35">
      <c r="J5455" t="str">
        <f t="shared" si="327"/>
        <v/>
      </c>
      <c r="N5455" s="4"/>
      <c r="U5455" s="69">
        <f t="shared" si="325"/>
        <v>0</v>
      </c>
      <c r="V5455" s="75">
        <f t="shared" si="326"/>
        <v>0</v>
      </c>
      <c r="W5455">
        <f>IFERROR(VLOOKUP($J5456,OSA!$BD:$BD,1,0),0)</f>
        <v>0</v>
      </c>
    </row>
    <row r="5456" spans="10:23" x14ac:dyDescent="0.35">
      <c r="J5456" t="str">
        <f t="shared" si="327"/>
        <v/>
      </c>
      <c r="N5456" s="4"/>
      <c r="U5456" s="69">
        <f t="shared" si="325"/>
        <v>0</v>
      </c>
      <c r="V5456" s="75">
        <f t="shared" si="326"/>
        <v>0</v>
      </c>
      <c r="W5456">
        <f>IFERROR(VLOOKUP($J5457,OSA!$BD:$BD,1,0),0)</f>
        <v>0</v>
      </c>
    </row>
    <row r="5457" spans="10:23" x14ac:dyDescent="0.35">
      <c r="J5457" t="str">
        <f t="shared" si="327"/>
        <v/>
      </c>
      <c r="N5457" s="4"/>
      <c r="U5457" s="69">
        <f t="shared" si="325"/>
        <v>0</v>
      </c>
      <c r="V5457" s="75">
        <f t="shared" si="326"/>
        <v>0</v>
      </c>
      <c r="W5457">
        <f>IFERROR(VLOOKUP($J5458,OSA!$BD:$BD,1,0),0)</f>
        <v>0</v>
      </c>
    </row>
    <row r="5458" spans="10:23" x14ac:dyDescent="0.35">
      <c r="J5458" t="str">
        <f t="shared" si="327"/>
        <v/>
      </c>
      <c r="N5458" s="4"/>
      <c r="U5458" s="69">
        <f t="shared" si="325"/>
        <v>0</v>
      </c>
      <c r="V5458" s="75">
        <f t="shared" si="326"/>
        <v>0</v>
      </c>
      <c r="W5458">
        <f>IFERROR(VLOOKUP($J5459,OSA!$BD:$BD,1,0),0)</f>
        <v>0</v>
      </c>
    </row>
    <row r="5459" spans="10:23" x14ac:dyDescent="0.35">
      <c r="J5459" t="str">
        <f t="shared" si="327"/>
        <v/>
      </c>
      <c r="N5459" s="4"/>
      <c r="U5459" s="69">
        <f t="shared" si="325"/>
        <v>0</v>
      </c>
      <c r="V5459" s="75">
        <f t="shared" si="326"/>
        <v>0</v>
      </c>
      <c r="W5459">
        <f>IFERROR(VLOOKUP($J5460,OSA!$BD:$BD,1,0),0)</f>
        <v>0</v>
      </c>
    </row>
    <row r="5460" spans="10:23" x14ac:dyDescent="0.35">
      <c r="J5460" t="str">
        <f t="shared" si="327"/>
        <v/>
      </c>
      <c r="N5460" s="4"/>
      <c r="U5460" s="69">
        <f t="shared" si="325"/>
        <v>0</v>
      </c>
      <c r="V5460" s="75">
        <f t="shared" si="326"/>
        <v>0</v>
      </c>
      <c r="W5460">
        <f>IFERROR(VLOOKUP($J5461,OSA!$BD:$BD,1,0),0)</f>
        <v>0</v>
      </c>
    </row>
    <row r="5461" spans="10:23" x14ac:dyDescent="0.35">
      <c r="J5461" t="str">
        <f t="shared" si="327"/>
        <v/>
      </c>
      <c r="N5461" s="4"/>
      <c r="U5461" s="69">
        <f t="shared" si="325"/>
        <v>0</v>
      </c>
      <c r="V5461" s="75">
        <f t="shared" si="326"/>
        <v>0</v>
      </c>
      <c r="W5461">
        <f>IFERROR(VLOOKUP($J5462,OSA!$BD:$BD,1,0),0)</f>
        <v>0</v>
      </c>
    </row>
    <row r="5462" spans="10:23" x14ac:dyDescent="0.35">
      <c r="J5462" t="str">
        <f t="shared" si="327"/>
        <v/>
      </c>
      <c r="N5462" s="4"/>
      <c r="U5462" s="69">
        <f t="shared" si="325"/>
        <v>0</v>
      </c>
      <c r="V5462" s="75">
        <f t="shared" si="326"/>
        <v>0</v>
      </c>
      <c r="W5462">
        <f>IFERROR(VLOOKUP($J5463,OSA!$BD:$BD,1,0),0)</f>
        <v>0</v>
      </c>
    </row>
    <row r="5463" spans="10:23" x14ac:dyDescent="0.35">
      <c r="J5463" t="str">
        <f t="shared" si="327"/>
        <v/>
      </c>
      <c r="N5463" s="4"/>
      <c r="U5463" s="69">
        <f t="shared" si="325"/>
        <v>0</v>
      </c>
      <c r="V5463" s="75">
        <f t="shared" si="326"/>
        <v>0</v>
      </c>
      <c r="W5463">
        <f>IFERROR(VLOOKUP($J5464,OSA!$BD:$BD,1,0),0)</f>
        <v>0</v>
      </c>
    </row>
    <row r="5464" spans="10:23" x14ac:dyDescent="0.35">
      <c r="J5464" t="str">
        <f t="shared" si="327"/>
        <v/>
      </c>
      <c r="N5464" s="4"/>
      <c r="U5464" s="69">
        <f t="shared" si="325"/>
        <v>0</v>
      </c>
      <c r="V5464" s="75">
        <f t="shared" si="326"/>
        <v>0</v>
      </c>
      <c r="W5464">
        <f>IFERROR(VLOOKUP($J5465,OSA!$BD:$BD,1,0),0)</f>
        <v>0</v>
      </c>
    </row>
    <row r="5465" spans="10:23" x14ac:dyDescent="0.35">
      <c r="J5465" t="str">
        <f t="shared" si="327"/>
        <v/>
      </c>
      <c r="N5465" s="4"/>
      <c r="U5465" s="69">
        <f t="shared" si="325"/>
        <v>0</v>
      </c>
      <c r="V5465" s="75">
        <f t="shared" si="326"/>
        <v>0</v>
      </c>
      <c r="W5465">
        <f>IFERROR(VLOOKUP($J5466,OSA!$BD:$BD,1,0),0)</f>
        <v>0</v>
      </c>
    </row>
    <row r="5466" spans="10:23" x14ac:dyDescent="0.35">
      <c r="J5466" t="str">
        <f t="shared" si="327"/>
        <v/>
      </c>
      <c r="N5466" s="4"/>
      <c r="U5466" s="69">
        <f t="shared" si="325"/>
        <v>0</v>
      </c>
      <c r="V5466" s="75">
        <f t="shared" si="326"/>
        <v>0</v>
      </c>
      <c r="W5466">
        <f>IFERROR(VLOOKUP($J5467,OSA!$BD:$BD,1,0),0)</f>
        <v>0</v>
      </c>
    </row>
    <row r="5467" spans="10:23" x14ac:dyDescent="0.35">
      <c r="J5467" t="str">
        <f t="shared" si="327"/>
        <v/>
      </c>
      <c r="N5467" s="4"/>
      <c r="U5467" s="69">
        <f t="shared" si="325"/>
        <v>0</v>
      </c>
      <c r="V5467" s="75">
        <f t="shared" si="326"/>
        <v>0</v>
      </c>
      <c r="W5467">
        <f>IFERROR(VLOOKUP($J5468,OSA!$BD:$BD,1,0),0)</f>
        <v>0</v>
      </c>
    </row>
    <row r="5468" spans="10:23" x14ac:dyDescent="0.35">
      <c r="J5468" t="str">
        <f t="shared" si="327"/>
        <v/>
      </c>
      <c r="N5468" s="4"/>
      <c r="U5468" s="69">
        <f t="shared" si="325"/>
        <v>0</v>
      </c>
      <c r="V5468" s="75">
        <f t="shared" si="326"/>
        <v>0</v>
      </c>
      <c r="W5468">
        <f>IFERROR(VLOOKUP($J5469,OSA!$BD:$BD,1,0),0)</f>
        <v>0</v>
      </c>
    </row>
    <row r="5469" spans="10:23" x14ac:dyDescent="0.35">
      <c r="J5469" t="str">
        <f t="shared" si="327"/>
        <v/>
      </c>
      <c r="N5469" s="4"/>
      <c r="U5469" s="69">
        <f t="shared" si="325"/>
        <v>0</v>
      </c>
      <c r="V5469" s="75">
        <f t="shared" si="326"/>
        <v>0</v>
      </c>
      <c r="W5469">
        <f>IFERROR(VLOOKUP($J5470,OSA!$BD:$BD,1,0),0)</f>
        <v>0</v>
      </c>
    </row>
    <row r="5470" spans="10:23" x14ac:dyDescent="0.35">
      <c r="J5470" t="str">
        <f t="shared" si="327"/>
        <v/>
      </c>
      <c r="N5470" s="4"/>
      <c r="U5470" s="69">
        <f t="shared" si="325"/>
        <v>0</v>
      </c>
      <c r="V5470" s="75">
        <f t="shared" si="326"/>
        <v>0</v>
      </c>
      <c r="W5470">
        <f>IFERROR(VLOOKUP($J5471,OSA!$BD:$BD,1,0),0)</f>
        <v>0</v>
      </c>
    </row>
    <row r="5471" spans="10:23" x14ac:dyDescent="0.35">
      <c r="J5471" t="str">
        <f t="shared" si="327"/>
        <v/>
      </c>
      <c r="N5471" s="4"/>
      <c r="U5471" s="69">
        <f t="shared" si="325"/>
        <v>0</v>
      </c>
      <c r="V5471" s="75">
        <f t="shared" si="326"/>
        <v>0</v>
      </c>
      <c r="W5471">
        <f>IFERROR(VLOOKUP($J5472,OSA!$BD:$BD,1,0),0)</f>
        <v>0</v>
      </c>
    </row>
    <row r="5472" spans="10:23" x14ac:dyDescent="0.35">
      <c r="J5472" t="str">
        <f t="shared" si="327"/>
        <v/>
      </c>
      <c r="N5472" s="4"/>
      <c r="U5472" s="69">
        <f t="shared" ref="U5472:U5524" si="328">SUM(O5472:Q5472)/3</f>
        <v>0</v>
      </c>
      <c r="V5472" s="75">
        <f t="shared" ref="V5472:V5524" si="329">SUM(R5472:T5472)/3</f>
        <v>0</v>
      </c>
      <c r="W5472">
        <f>IFERROR(VLOOKUP($J5473,OSA!$BD:$BD,1,0),0)</f>
        <v>0</v>
      </c>
    </row>
    <row r="5473" spans="10:23" x14ac:dyDescent="0.35">
      <c r="J5473" t="str">
        <f t="shared" si="327"/>
        <v/>
      </c>
      <c r="N5473" s="4"/>
      <c r="U5473" s="69">
        <f t="shared" si="328"/>
        <v>0</v>
      </c>
      <c r="V5473" s="75">
        <f t="shared" si="329"/>
        <v>0</v>
      </c>
      <c r="W5473">
        <f>IFERROR(VLOOKUP($J5474,OSA!$BD:$BD,1,0),0)</f>
        <v>0</v>
      </c>
    </row>
    <row r="5474" spans="10:23" x14ac:dyDescent="0.35">
      <c r="J5474" t="str">
        <f t="shared" si="327"/>
        <v/>
      </c>
      <c r="N5474" s="4"/>
      <c r="U5474" s="69">
        <f t="shared" si="328"/>
        <v>0</v>
      </c>
      <c r="V5474" s="75">
        <f t="shared" si="329"/>
        <v>0</v>
      </c>
      <c r="W5474">
        <f>IFERROR(VLOOKUP($J5475,OSA!$BD:$BD,1,0),0)</f>
        <v>0</v>
      </c>
    </row>
    <row r="5475" spans="10:23" x14ac:dyDescent="0.35">
      <c r="J5475" t="str">
        <f t="shared" si="327"/>
        <v/>
      </c>
      <c r="N5475" s="4"/>
      <c r="U5475" s="69">
        <f t="shared" si="328"/>
        <v>0</v>
      </c>
      <c r="V5475" s="75">
        <f t="shared" si="329"/>
        <v>0</v>
      </c>
      <c r="W5475">
        <f>IFERROR(VLOOKUP($J5476,OSA!$BD:$BD,1,0),0)</f>
        <v>0</v>
      </c>
    </row>
    <row r="5476" spans="10:23" x14ac:dyDescent="0.35">
      <c r="J5476" t="str">
        <f t="shared" si="327"/>
        <v/>
      </c>
      <c r="N5476" s="4"/>
      <c r="U5476" s="69">
        <f t="shared" si="328"/>
        <v>0</v>
      </c>
      <c r="V5476" s="75">
        <f t="shared" si="329"/>
        <v>0</v>
      </c>
      <c r="W5476">
        <f>IFERROR(VLOOKUP($J5477,OSA!$BD:$BD,1,0),0)</f>
        <v>0</v>
      </c>
    </row>
    <row r="5477" spans="10:23" x14ac:dyDescent="0.35">
      <c r="J5477" t="str">
        <f t="shared" si="327"/>
        <v/>
      </c>
      <c r="N5477" s="4"/>
      <c r="U5477" s="69">
        <f t="shared" si="328"/>
        <v>0</v>
      </c>
      <c r="V5477" s="75">
        <f t="shared" si="329"/>
        <v>0</v>
      </c>
      <c r="W5477">
        <f>IFERROR(VLOOKUP($J5478,OSA!$BD:$BD,1,0),0)</f>
        <v>0</v>
      </c>
    </row>
    <row r="5478" spans="10:23" x14ac:dyDescent="0.35">
      <c r="J5478" t="str">
        <f t="shared" si="327"/>
        <v/>
      </c>
      <c r="N5478" s="4"/>
      <c r="U5478" s="69">
        <f t="shared" si="328"/>
        <v>0</v>
      </c>
      <c r="V5478" s="75">
        <f t="shared" si="329"/>
        <v>0</v>
      </c>
      <c r="W5478">
        <f>IFERROR(VLOOKUP($J5479,OSA!$BD:$BD,1,0),0)</f>
        <v>0</v>
      </c>
    </row>
    <row r="5479" spans="10:23" x14ac:dyDescent="0.35">
      <c r="J5479" t="str">
        <f t="shared" si="327"/>
        <v/>
      </c>
      <c r="N5479" s="4"/>
      <c r="U5479" s="69">
        <f t="shared" si="328"/>
        <v>0</v>
      </c>
      <c r="V5479" s="75">
        <f t="shared" si="329"/>
        <v>0</v>
      </c>
      <c r="W5479">
        <f>IFERROR(VLOOKUP($J5480,OSA!$BD:$BD,1,0),0)</f>
        <v>0</v>
      </c>
    </row>
    <row r="5480" spans="10:23" x14ac:dyDescent="0.35">
      <c r="J5480" t="str">
        <f t="shared" si="327"/>
        <v/>
      </c>
      <c r="N5480" s="4"/>
      <c r="U5480" s="69">
        <f t="shared" si="328"/>
        <v>0</v>
      </c>
      <c r="V5480" s="75">
        <f t="shared" si="329"/>
        <v>0</v>
      </c>
      <c r="W5480">
        <f>IFERROR(VLOOKUP($J5481,OSA!$BD:$BD,1,0),0)</f>
        <v>0</v>
      </c>
    </row>
    <row r="5481" spans="10:23" x14ac:dyDescent="0.35">
      <c r="J5481" t="str">
        <f t="shared" si="327"/>
        <v/>
      </c>
      <c r="N5481" s="4"/>
      <c r="U5481" s="69">
        <f t="shared" si="328"/>
        <v>0</v>
      </c>
      <c r="V5481" s="75">
        <f t="shared" si="329"/>
        <v>0</v>
      </c>
      <c r="W5481">
        <f>IFERROR(VLOOKUP($J5482,OSA!$BD:$BD,1,0),0)</f>
        <v>0</v>
      </c>
    </row>
    <row r="5482" spans="10:23" x14ac:dyDescent="0.35">
      <c r="J5482" t="str">
        <f t="shared" si="327"/>
        <v/>
      </c>
      <c r="N5482" s="4"/>
      <c r="U5482" s="69">
        <f t="shared" si="328"/>
        <v>0</v>
      </c>
      <c r="V5482" s="75">
        <f t="shared" si="329"/>
        <v>0</v>
      </c>
      <c r="W5482">
        <f>IFERROR(VLOOKUP($J5483,OSA!$BD:$BD,1,0),0)</f>
        <v>0</v>
      </c>
    </row>
    <row r="5483" spans="10:23" x14ac:dyDescent="0.35">
      <c r="J5483" t="str">
        <f t="shared" si="327"/>
        <v/>
      </c>
      <c r="N5483" s="4"/>
      <c r="U5483" s="69">
        <f t="shared" si="328"/>
        <v>0</v>
      </c>
      <c r="V5483" s="75">
        <f t="shared" si="329"/>
        <v>0</v>
      </c>
      <c r="W5483">
        <f>IFERROR(VLOOKUP($J5484,OSA!$BD:$BD,1,0),0)</f>
        <v>0</v>
      </c>
    </row>
    <row r="5484" spans="10:23" x14ac:dyDescent="0.35">
      <c r="J5484" t="str">
        <f t="shared" si="327"/>
        <v/>
      </c>
      <c r="N5484" s="4"/>
      <c r="U5484" s="69">
        <f t="shared" si="328"/>
        <v>0</v>
      </c>
      <c r="V5484" s="75">
        <f t="shared" si="329"/>
        <v>0</v>
      </c>
      <c r="W5484">
        <f>IFERROR(VLOOKUP($J5485,OSA!$BD:$BD,1,0),0)</f>
        <v>0</v>
      </c>
    </row>
    <row r="5485" spans="10:23" x14ac:dyDescent="0.35">
      <c r="J5485" t="str">
        <f t="shared" si="327"/>
        <v/>
      </c>
      <c r="N5485" s="4"/>
      <c r="U5485" s="69">
        <f t="shared" si="328"/>
        <v>0</v>
      </c>
      <c r="V5485" s="75">
        <f t="shared" si="329"/>
        <v>0</v>
      </c>
      <c r="W5485">
        <f>IFERROR(VLOOKUP($J5486,OSA!$BD:$BD,1,0),0)</f>
        <v>0</v>
      </c>
    </row>
    <row r="5486" spans="10:23" x14ac:dyDescent="0.35">
      <c r="J5486" t="str">
        <f t="shared" si="327"/>
        <v/>
      </c>
      <c r="N5486" s="4"/>
      <c r="U5486" s="69">
        <f t="shared" si="328"/>
        <v>0</v>
      </c>
      <c r="V5486" s="75">
        <f t="shared" si="329"/>
        <v>0</v>
      </c>
      <c r="W5486">
        <f>IFERROR(VLOOKUP($J5487,OSA!$BD:$BD,1,0),0)</f>
        <v>0</v>
      </c>
    </row>
    <row r="5487" spans="10:23" x14ac:dyDescent="0.35">
      <c r="J5487" t="str">
        <f t="shared" si="327"/>
        <v/>
      </c>
      <c r="N5487" s="4"/>
      <c r="U5487" s="69">
        <f t="shared" si="328"/>
        <v>0</v>
      </c>
      <c r="V5487" s="75">
        <f t="shared" si="329"/>
        <v>0</v>
      </c>
      <c r="W5487">
        <f>IFERROR(VLOOKUP($J5488,OSA!$BD:$BD,1,0),0)</f>
        <v>0</v>
      </c>
    </row>
    <row r="5488" spans="10:23" x14ac:dyDescent="0.35">
      <c r="J5488" t="str">
        <f t="shared" si="327"/>
        <v/>
      </c>
      <c r="N5488" s="4"/>
      <c r="U5488" s="69">
        <f t="shared" si="328"/>
        <v>0</v>
      </c>
      <c r="V5488" s="75">
        <f t="shared" si="329"/>
        <v>0</v>
      </c>
      <c r="W5488">
        <f>IFERROR(VLOOKUP($J5489,OSA!$BD:$BD,1,0),0)</f>
        <v>0</v>
      </c>
    </row>
    <row r="5489" spans="10:23" x14ac:dyDescent="0.35">
      <c r="J5489" t="str">
        <f t="shared" si="327"/>
        <v/>
      </c>
      <c r="N5489" s="4"/>
      <c r="U5489" s="69">
        <f t="shared" si="328"/>
        <v>0</v>
      </c>
      <c r="V5489" s="75">
        <f t="shared" si="329"/>
        <v>0</v>
      </c>
      <c r="W5489">
        <f>IFERROR(VLOOKUP($J5490,OSA!$BD:$BD,1,0),0)</f>
        <v>0</v>
      </c>
    </row>
    <row r="5490" spans="10:23" x14ac:dyDescent="0.35">
      <c r="J5490" t="str">
        <f t="shared" si="327"/>
        <v/>
      </c>
      <c r="N5490" s="4"/>
      <c r="U5490" s="69">
        <f t="shared" si="328"/>
        <v>0</v>
      </c>
      <c r="V5490" s="75">
        <f t="shared" si="329"/>
        <v>0</v>
      </c>
      <c r="W5490">
        <f>IFERROR(VLOOKUP($J5491,OSA!$BD:$BD,1,0),0)</f>
        <v>0</v>
      </c>
    </row>
    <row r="5491" spans="10:23" x14ac:dyDescent="0.35">
      <c r="J5491" t="str">
        <f t="shared" si="327"/>
        <v/>
      </c>
      <c r="N5491" s="4"/>
      <c r="U5491" s="69">
        <f t="shared" si="328"/>
        <v>0</v>
      </c>
      <c r="V5491" s="75">
        <f t="shared" si="329"/>
        <v>0</v>
      </c>
      <c r="W5491">
        <f>IFERROR(VLOOKUP($J5492,OSA!$BD:$BD,1,0),0)</f>
        <v>0</v>
      </c>
    </row>
    <row r="5492" spans="10:23" x14ac:dyDescent="0.35">
      <c r="J5492" t="str">
        <f t="shared" si="327"/>
        <v/>
      </c>
      <c r="N5492" s="4"/>
      <c r="U5492" s="69">
        <f t="shared" si="328"/>
        <v>0</v>
      </c>
      <c r="V5492" s="75">
        <f t="shared" si="329"/>
        <v>0</v>
      </c>
      <c r="W5492">
        <f>IFERROR(VLOOKUP($J5493,OSA!$BD:$BD,1,0),0)</f>
        <v>0</v>
      </c>
    </row>
    <row r="5493" spans="10:23" x14ac:dyDescent="0.35">
      <c r="J5493" t="str">
        <f t="shared" si="327"/>
        <v/>
      </c>
      <c r="N5493" s="4"/>
      <c r="U5493" s="69">
        <f t="shared" si="328"/>
        <v>0</v>
      </c>
      <c r="V5493" s="75">
        <f t="shared" si="329"/>
        <v>0</v>
      </c>
      <c r="W5493">
        <f>IFERROR(VLOOKUP($J5494,OSA!$BD:$BD,1,0),0)</f>
        <v>0</v>
      </c>
    </row>
    <row r="5494" spans="10:23" x14ac:dyDescent="0.35">
      <c r="J5494" t="str">
        <f t="shared" si="327"/>
        <v/>
      </c>
      <c r="N5494" s="4"/>
      <c r="U5494" s="69">
        <f t="shared" si="328"/>
        <v>0</v>
      </c>
      <c r="V5494" s="75">
        <f t="shared" si="329"/>
        <v>0</v>
      </c>
      <c r="W5494">
        <f>IFERROR(VLOOKUP($J5495,OSA!$BD:$BD,1,0),0)</f>
        <v>0</v>
      </c>
    </row>
    <row r="5495" spans="10:23" x14ac:dyDescent="0.35">
      <c r="J5495" t="str">
        <f t="shared" si="327"/>
        <v/>
      </c>
      <c r="N5495" s="4"/>
      <c r="U5495" s="69">
        <f t="shared" si="328"/>
        <v>0</v>
      </c>
      <c r="V5495" s="75">
        <f t="shared" si="329"/>
        <v>0</v>
      </c>
      <c r="W5495">
        <f>IFERROR(VLOOKUP($J5496,OSA!$BD:$BD,1,0),0)</f>
        <v>0</v>
      </c>
    </row>
    <row r="5496" spans="10:23" x14ac:dyDescent="0.35">
      <c r="J5496" t="str">
        <f t="shared" si="327"/>
        <v/>
      </c>
      <c r="N5496" s="4"/>
      <c r="U5496" s="69">
        <f t="shared" si="328"/>
        <v>0</v>
      </c>
      <c r="V5496" s="75">
        <f t="shared" si="329"/>
        <v>0</v>
      </c>
      <c r="W5496">
        <f>IFERROR(VLOOKUP($J5497,OSA!$BD:$BD,1,0),0)</f>
        <v>0</v>
      </c>
    </row>
    <row r="5497" spans="10:23" x14ac:dyDescent="0.35">
      <c r="J5497" t="str">
        <f t="shared" si="327"/>
        <v/>
      </c>
      <c r="N5497" s="4"/>
      <c r="U5497" s="69">
        <f t="shared" si="328"/>
        <v>0</v>
      </c>
      <c r="V5497" s="75">
        <f t="shared" si="329"/>
        <v>0</v>
      </c>
      <c r="W5497">
        <f>IFERROR(VLOOKUP($J5498,OSA!$BD:$BD,1,0),0)</f>
        <v>0</v>
      </c>
    </row>
    <row r="5498" spans="10:23" x14ac:dyDescent="0.35">
      <c r="J5498" t="str">
        <f t="shared" si="327"/>
        <v/>
      </c>
      <c r="N5498" s="4"/>
      <c r="U5498" s="69">
        <f t="shared" si="328"/>
        <v>0</v>
      </c>
      <c r="V5498" s="75">
        <f t="shared" si="329"/>
        <v>0</v>
      </c>
      <c r="W5498">
        <f>IFERROR(VLOOKUP($J5499,OSA!$BD:$BD,1,0),0)</f>
        <v>0</v>
      </c>
    </row>
    <row r="5499" spans="10:23" x14ac:dyDescent="0.35">
      <c r="J5499" t="str">
        <f t="shared" si="327"/>
        <v/>
      </c>
      <c r="N5499" s="4"/>
      <c r="U5499" s="69">
        <f t="shared" si="328"/>
        <v>0</v>
      </c>
      <c r="V5499" s="75">
        <f t="shared" si="329"/>
        <v>0</v>
      </c>
      <c r="W5499">
        <f>IFERROR(VLOOKUP($J5500,OSA!$BD:$BD,1,0),0)</f>
        <v>0</v>
      </c>
    </row>
    <row r="5500" spans="10:23" x14ac:dyDescent="0.35">
      <c r="J5500" t="str">
        <f t="shared" si="327"/>
        <v/>
      </c>
      <c r="N5500" s="4"/>
      <c r="U5500" s="69">
        <f t="shared" si="328"/>
        <v>0</v>
      </c>
      <c r="V5500" s="75">
        <f t="shared" si="329"/>
        <v>0</v>
      </c>
      <c r="W5500">
        <f>IFERROR(VLOOKUP($J5501,OSA!$BD:$BD,1,0),0)</f>
        <v>0</v>
      </c>
    </row>
    <row r="5501" spans="10:23" x14ac:dyDescent="0.35">
      <c r="J5501" t="str">
        <f t="shared" si="327"/>
        <v/>
      </c>
      <c r="N5501" s="4"/>
      <c r="U5501" s="69">
        <f t="shared" si="328"/>
        <v>0</v>
      </c>
      <c r="V5501" s="75">
        <f t="shared" si="329"/>
        <v>0</v>
      </c>
      <c r="W5501">
        <f>IFERROR(VLOOKUP($J5502,OSA!$BD:$BD,1,0),0)</f>
        <v>0</v>
      </c>
    </row>
    <row r="5502" spans="10:23" x14ac:dyDescent="0.35">
      <c r="J5502" t="str">
        <f t="shared" si="327"/>
        <v/>
      </c>
      <c r="N5502" s="4"/>
      <c r="U5502" s="69">
        <f t="shared" si="328"/>
        <v>0</v>
      </c>
      <c r="V5502" s="75">
        <f t="shared" si="329"/>
        <v>0</v>
      </c>
      <c r="W5502">
        <f>IFERROR(VLOOKUP($J5503,OSA!$BD:$BD,1,0),0)</f>
        <v>0</v>
      </c>
    </row>
    <row r="5503" spans="10:23" x14ac:dyDescent="0.35">
      <c r="J5503" t="str">
        <f t="shared" si="327"/>
        <v/>
      </c>
      <c r="N5503" s="4"/>
      <c r="U5503" s="69">
        <f t="shared" si="328"/>
        <v>0</v>
      </c>
      <c r="V5503" s="75">
        <f t="shared" si="329"/>
        <v>0</v>
      </c>
      <c r="W5503">
        <f>IFERROR(VLOOKUP($J5504,OSA!$BD:$BD,1,0),0)</f>
        <v>0</v>
      </c>
    </row>
    <row r="5504" spans="10:23" x14ac:dyDescent="0.35">
      <c r="J5504" t="str">
        <f t="shared" si="327"/>
        <v/>
      </c>
      <c r="N5504" s="4"/>
      <c r="U5504" s="69">
        <f t="shared" si="328"/>
        <v>0</v>
      </c>
      <c r="V5504" s="75">
        <f t="shared" si="329"/>
        <v>0</v>
      </c>
      <c r="W5504">
        <f>IFERROR(VLOOKUP($J5505,OSA!$BD:$BD,1,0),0)</f>
        <v>0</v>
      </c>
    </row>
    <row r="5505" spans="10:23" x14ac:dyDescent="0.35">
      <c r="J5505" t="str">
        <f t="shared" si="327"/>
        <v/>
      </c>
      <c r="N5505" s="4"/>
      <c r="U5505" s="69">
        <f t="shared" si="328"/>
        <v>0</v>
      </c>
      <c r="V5505" s="75">
        <f t="shared" si="329"/>
        <v>0</v>
      </c>
      <c r="W5505">
        <f>IFERROR(VLOOKUP($J5506,OSA!$BD:$BD,1,0),0)</f>
        <v>0</v>
      </c>
    </row>
    <row r="5506" spans="10:23" x14ac:dyDescent="0.35">
      <c r="J5506" t="str">
        <f t="shared" si="327"/>
        <v/>
      </c>
      <c r="N5506" s="4"/>
      <c r="U5506" s="69">
        <f t="shared" si="328"/>
        <v>0</v>
      </c>
      <c r="V5506" s="75">
        <f t="shared" si="329"/>
        <v>0</v>
      </c>
      <c r="W5506">
        <f>IFERROR(VLOOKUP($J5507,OSA!$BD:$BD,1,0),0)</f>
        <v>0</v>
      </c>
    </row>
    <row r="5507" spans="10:23" x14ac:dyDescent="0.35">
      <c r="J5507" t="str">
        <f t="shared" si="327"/>
        <v/>
      </c>
      <c r="N5507" s="4"/>
      <c r="U5507" s="69">
        <f t="shared" si="328"/>
        <v>0</v>
      </c>
      <c r="V5507" s="75">
        <f t="shared" si="329"/>
        <v>0</v>
      </c>
      <c r="W5507">
        <f>IFERROR(VLOOKUP($J5508,OSA!$BD:$BD,1,0),0)</f>
        <v>0</v>
      </c>
    </row>
    <row r="5508" spans="10:23" x14ac:dyDescent="0.35">
      <c r="J5508" t="str">
        <f t="shared" si="327"/>
        <v/>
      </c>
      <c r="N5508" s="4"/>
      <c r="U5508" s="69">
        <f t="shared" si="328"/>
        <v>0</v>
      </c>
      <c r="V5508" s="75">
        <f t="shared" si="329"/>
        <v>0</v>
      </c>
      <c r="W5508">
        <f>IFERROR(VLOOKUP($J5509,OSA!$BD:$BD,1,0),0)</f>
        <v>0</v>
      </c>
    </row>
    <row r="5509" spans="10:23" x14ac:dyDescent="0.35">
      <c r="J5509" t="str">
        <f t="shared" si="327"/>
        <v/>
      </c>
      <c r="N5509" s="4"/>
      <c r="U5509" s="69">
        <f t="shared" si="328"/>
        <v>0</v>
      </c>
      <c r="V5509" s="75">
        <f t="shared" si="329"/>
        <v>0</v>
      </c>
      <c r="W5509">
        <f>IFERROR(VLOOKUP($J5510,OSA!$BD:$BD,1,0),0)</f>
        <v>0</v>
      </c>
    </row>
    <row r="5510" spans="10:23" x14ac:dyDescent="0.35">
      <c r="J5510" t="str">
        <f t="shared" si="327"/>
        <v/>
      </c>
      <c r="N5510" s="4"/>
      <c r="U5510" s="69">
        <f t="shared" si="328"/>
        <v>0</v>
      </c>
      <c r="V5510" s="75">
        <f t="shared" si="329"/>
        <v>0</v>
      </c>
      <c r="W5510">
        <f>IFERROR(VLOOKUP($J5511,OSA!$BD:$BD,1,0),0)</f>
        <v>0</v>
      </c>
    </row>
    <row r="5511" spans="10:23" x14ac:dyDescent="0.35">
      <c r="J5511" t="str">
        <f t="shared" si="327"/>
        <v/>
      </c>
      <c r="N5511" s="4"/>
      <c r="U5511" s="69">
        <f t="shared" si="328"/>
        <v>0</v>
      </c>
      <c r="V5511" s="75">
        <f t="shared" si="329"/>
        <v>0</v>
      </c>
      <c r="W5511">
        <f>IFERROR(VLOOKUP($J5512,OSA!$BD:$BD,1,0),0)</f>
        <v>0</v>
      </c>
    </row>
    <row r="5512" spans="10:23" x14ac:dyDescent="0.35">
      <c r="J5512" t="str">
        <f t="shared" si="327"/>
        <v/>
      </c>
      <c r="N5512" s="4"/>
      <c r="U5512" s="69">
        <f t="shared" si="328"/>
        <v>0</v>
      </c>
      <c r="V5512" s="75">
        <f t="shared" si="329"/>
        <v>0</v>
      </c>
      <c r="W5512">
        <f>IFERROR(VLOOKUP($J5513,OSA!$BD:$BD,1,0),0)</f>
        <v>0</v>
      </c>
    </row>
    <row r="5513" spans="10:23" x14ac:dyDescent="0.35">
      <c r="J5513" t="str">
        <f t="shared" si="327"/>
        <v/>
      </c>
      <c r="N5513" s="4"/>
      <c r="U5513" s="69">
        <f t="shared" si="328"/>
        <v>0</v>
      </c>
      <c r="V5513" s="75">
        <f t="shared" si="329"/>
        <v>0</v>
      </c>
      <c r="W5513">
        <f>IFERROR(VLOOKUP($J5514,OSA!$BD:$BD,1,0),0)</f>
        <v>0</v>
      </c>
    </row>
    <row r="5514" spans="10:23" x14ac:dyDescent="0.35">
      <c r="J5514" t="str">
        <f t="shared" si="327"/>
        <v/>
      </c>
      <c r="N5514" s="4"/>
      <c r="U5514" s="69">
        <f t="shared" si="328"/>
        <v>0</v>
      </c>
      <c r="V5514" s="75">
        <f t="shared" si="329"/>
        <v>0</v>
      </c>
      <c r="W5514">
        <f>IFERROR(VLOOKUP($J5515,OSA!$BD:$BD,1,0),0)</f>
        <v>0</v>
      </c>
    </row>
    <row r="5515" spans="10:23" x14ac:dyDescent="0.35">
      <c r="J5515" t="str">
        <f t="shared" si="327"/>
        <v/>
      </c>
      <c r="N5515" s="4"/>
      <c r="U5515" s="69">
        <f t="shared" si="328"/>
        <v>0</v>
      </c>
      <c r="V5515" s="75">
        <f t="shared" si="329"/>
        <v>0</v>
      </c>
      <c r="W5515">
        <f>IFERROR(VLOOKUP($J5516,OSA!$BD:$BD,1,0),0)</f>
        <v>0</v>
      </c>
    </row>
    <row r="5516" spans="10:23" x14ac:dyDescent="0.35">
      <c r="J5516" t="str">
        <f t="shared" ref="J5516:J5579" si="330">K5516&amp;N5516</f>
        <v/>
      </c>
      <c r="N5516" s="4"/>
      <c r="U5516" s="69">
        <f t="shared" si="328"/>
        <v>0</v>
      </c>
      <c r="V5516" s="75">
        <f t="shared" si="329"/>
        <v>0</v>
      </c>
      <c r="W5516">
        <f>IFERROR(VLOOKUP($J5517,OSA!$BD:$BD,1,0),0)</f>
        <v>0</v>
      </c>
    </row>
    <row r="5517" spans="10:23" x14ac:dyDescent="0.35">
      <c r="J5517" t="str">
        <f t="shared" si="330"/>
        <v/>
      </c>
      <c r="N5517" s="4"/>
      <c r="U5517" s="69">
        <f t="shared" si="328"/>
        <v>0</v>
      </c>
      <c r="V5517" s="75">
        <f t="shared" si="329"/>
        <v>0</v>
      </c>
      <c r="W5517">
        <f>IFERROR(VLOOKUP($J5518,OSA!$BD:$BD,1,0),0)</f>
        <v>0</v>
      </c>
    </row>
    <row r="5518" spans="10:23" x14ac:dyDescent="0.35">
      <c r="J5518" t="str">
        <f t="shared" si="330"/>
        <v/>
      </c>
      <c r="N5518" s="4"/>
      <c r="U5518" s="69">
        <f t="shared" si="328"/>
        <v>0</v>
      </c>
      <c r="V5518" s="75">
        <f t="shared" si="329"/>
        <v>0</v>
      </c>
      <c r="W5518">
        <f>IFERROR(VLOOKUP($J5519,OSA!$BD:$BD,1,0),0)</f>
        <v>0</v>
      </c>
    </row>
    <row r="5519" spans="10:23" x14ac:dyDescent="0.35">
      <c r="J5519" t="str">
        <f t="shared" si="330"/>
        <v/>
      </c>
      <c r="N5519" s="4"/>
      <c r="U5519" s="69">
        <f t="shared" si="328"/>
        <v>0</v>
      </c>
      <c r="V5519" s="75">
        <f t="shared" si="329"/>
        <v>0</v>
      </c>
      <c r="W5519">
        <f>IFERROR(VLOOKUP($J5520,OSA!$BD:$BD,1,0),0)</f>
        <v>0</v>
      </c>
    </row>
    <row r="5520" spans="10:23" x14ac:dyDescent="0.35">
      <c r="J5520" t="str">
        <f t="shared" si="330"/>
        <v/>
      </c>
      <c r="N5520" s="4"/>
      <c r="U5520" s="69">
        <f t="shared" si="328"/>
        <v>0</v>
      </c>
      <c r="V5520" s="75">
        <f t="shared" si="329"/>
        <v>0</v>
      </c>
      <c r="W5520">
        <f>IFERROR(VLOOKUP($J5521,OSA!$BD:$BD,1,0),0)</f>
        <v>0</v>
      </c>
    </row>
    <row r="5521" spans="10:23" x14ac:dyDescent="0.35">
      <c r="J5521" t="str">
        <f t="shared" si="330"/>
        <v/>
      </c>
      <c r="N5521" s="4"/>
      <c r="U5521" s="69">
        <f t="shared" si="328"/>
        <v>0</v>
      </c>
      <c r="V5521" s="75">
        <f t="shared" si="329"/>
        <v>0</v>
      </c>
      <c r="W5521">
        <f>IFERROR(VLOOKUP($J5522,OSA!$BD:$BD,1,0),0)</f>
        <v>0</v>
      </c>
    </row>
    <row r="5522" spans="10:23" x14ac:dyDescent="0.35">
      <c r="J5522" t="str">
        <f t="shared" si="330"/>
        <v/>
      </c>
      <c r="N5522" s="4"/>
      <c r="U5522" s="69">
        <f t="shared" si="328"/>
        <v>0</v>
      </c>
      <c r="V5522" s="75">
        <f t="shared" si="329"/>
        <v>0</v>
      </c>
      <c r="W5522">
        <f>IFERROR(VLOOKUP($J5523,OSA!$BD:$BD,1,0),0)</f>
        <v>0</v>
      </c>
    </row>
    <row r="5523" spans="10:23" x14ac:dyDescent="0.35">
      <c r="J5523" t="str">
        <f t="shared" si="330"/>
        <v/>
      </c>
      <c r="N5523" s="4"/>
      <c r="U5523" s="69">
        <f t="shared" si="328"/>
        <v>0</v>
      </c>
      <c r="V5523" s="75">
        <f t="shared" si="329"/>
        <v>0</v>
      </c>
      <c r="W5523">
        <f>IFERROR(VLOOKUP($J5524,OSA!$BD:$BD,1,0),0)</f>
        <v>0</v>
      </c>
    </row>
    <row r="5524" spans="10:23" x14ac:dyDescent="0.35">
      <c r="J5524" t="str">
        <f t="shared" si="330"/>
        <v/>
      </c>
      <c r="N5524" s="4"/>
      <c r="U5524" s="69">
        <f t="shared" si="328"/>
        <v>0</v>
      </c>
      <c r="V5524" s="75">
        <f t="shared" si="329"/>
        <v>0</v>
      </c>
      <c r="W5524">
        <f>IFERROR(VLOOKUP($J5525,OSA!$BD:$BD,1,0),0)</f>
        <v>0</v>
      </c>
    </row>
    <row r="5525" spans="10:23" x14ac:dyDescent="0.35">
      <c r="J5525" t="str">
        <f t="shared" si="330"/>
        <v/>
      </c>
      <c r="N5525" s="4"/>
      <c r="U5525" s="69">
        <f t="shared" ref="U5525:U5588" si="331">SUM(O5525:Q5525)/3</f>
        <v>0</v>
      </c>
      <c r="V5525" s="75">
        <f t="shared" ref="V5525:V5588" si="332">SUM(R5525:T5525)/3</f>
        <v>0</v>
      </c>
      <c r="W5525">
        <f>IFERROR(VLOOKUP($J5526,OSA!$BD:$BD,1,0),0)</f>
        <v>0</v>
      </c>
    </row>
    <row r="5526" spans="10:23" x14ac:dyDescent="0.35">
      <c r="J5526" t="str">
        <f t="shared" si="330"/>
        <v/>
      </c>
      <c r="N5526" s="4"/>
      <c r="U5526" s="69">
        <f t="shared" si="331"/>
        <v>0</v>
      </c>
      <c r="V5526" s="75">
        <f t="shared" si="332"/>
        <v>0</v>
      </c>
      <c r="W5526">
        <f>IFERROR(VLOOKUP($J5527,OSA!$BD:$BD,1,0),0)</f>
        <v>0</v>
      </c>
    </row>
    <row r="5527" spans="10:23" x14ac:dyDescent="0.35">
      <c r="J5527" t="str">
        <f t="shared" si="330"/>
        <v/>
      </c>
      <c r="N5527" s="4"/>
      <c r="U5527" s="69">
        <f t="shared" si="331"/>
        <v>0</v>
      </c>
      <c r="V5527" s="75">
        <f t="shared" si="332"/>
        <v>0</v>
      </c>
      <c r="W5527">
        <f>IFERROR(VLOOKUP($J5528,OSA!$BD:$BD,1,0),0)</f>
        <v>0</v>
      </c>
    </row>
    <row r="5528" spans="10:23" x14ac:dyDescent="0.35">
      <c r="J5528" t="str">
        <f t="shared" si="330"/>
        <v/>
      </c>
      <c r="N5528" s="4"/>
      <c r="U5528" s="69">
        <f t="shared" si="331"/>
        <v>0</v>
      </c>
      <c r="V5528" s="75">
        <f t="shared" si="332"/>
        <v>0</v>
      </c>
      <c r="W5528">
        <f>IFERROR(VLOOKUP($J5529,OSA!$BD:$BD,1,0),0)</f>
        <v>0</v>
      </c>
    </row>
    <row r="5529" spans="10:23" x14ac:dyDescent="0.35">
      <c r="J5529" t="str">
        <f t="shared" si="330"/>
        <v/>
      </c>
      <c r="N5529" s="4"/>
      <c r="U5529" s="69">
        <f t="shared" si="331"/>
        <v>0</v>
      </c>
      <c r="V5529" s="75">
        <f t="shared" si="332"/>
        <v>0</v>
      </c>
      <c r="W5529">
        <f>IFERROR(VLOOKUP($J5530,OSA!$BD:$BD,1,0),0)</f>
        <v>0</v>
      </c>
    </row>
    <row r="5530" spans="10:23" x14ac:dyDescent="0.35">
      <c r="J5530" t="str">
        <f t="shared" si="330"/>
        <v/>
      </c>
      <c r="N5530" s="4"/>
      <c r="U5530" s="69">
        <f t="shared" si="331"/>
        <v>0</v>
      </c>
      <c r="V5530" s="75">
        <f t="shared" si="332"/>
        <v>0</v>
      </c>
      <c r="W5530">
        <f>IFERROR(VLOOKUP($J5531,OSA!$BD:$BD,1,0),0)</f>
        <v>0</v>
      </c>
    </row>
    <row r="5531" spans="10:23" x14ac:dyDescent="0.35">
      <c r="J5531" t="str">
        <f t="shared" si="330"/>
        <v/>
      </c>
      <c r="N5531" s="4"/>
      <c r="U5531" s="69">
        <f t="shared" si="331"/>
        <v>0</v>
      </c>
      <c r="V5531" s="75">
        <f t="shared" si="332"/>
        <v>0</v>
      </c>
      <c r="W5531">
        <f>IFERROR(VLOOKUP($J5532,OSA!$BD:$BD,1,0),0)</f>
        <v>0</v>
      </c>
    </row>
    <row r="5532" spans="10:23" x14ac:dyDescent="0.35">
      <c r="J5532" t="str">
        <f t="shared" si="330"/>
        <v/>
      </c>
      <c r="N5532" s="4"/>
      <c r="U5532" s="69">
        <f t="shared" si="331"/>
        <v>0</v>
      </c>
      <c r="V5532" s="75">
        <f t="shared" si="332"/>
        <v>0</v>
      </c>
      <c r="W5532">
        <f>IFERROR(VLOOKUP($J5533,OSA!$BD:$BD,1,0),0)</f>
        <v>0</v>
      </c>
    </row>
    <row r="5533" spans="10:23" x14ac:dyDescent="0.35">
      <c r="J5533" t="str">
        <f t="shared" si="330"/>
        <v/>
      </c>
      <c r="N5533" s="4"/>
      <c r="U5533" s="69">
        <f t="shared" si="331"/>
        <v>0</v>
      </c>
      <c r="V5533" s="75">
        <f t="shared" si="332"/>
        <v>0</v>
      </c>
      <c r="W5533">
        <f>IFERROR(VLOOKUP($J5534,OSA!$BD:$BD,1,0),0)</f>
        <v>0</v>
      </c>
    </row>
    <row r="5534" spans="10:23" x14ac:dyDescent="0.35">
      <c r="J5534" t="str">
        <f t="shared" si="330"/>
        <v/>
      </c>
      <c r="N5534" s="4"/>
      <c r="U5534" s="69">
        <f t="shared" si="331"/>
        <v>0</v>
      </c>
      <c r="V5534" s="75">
        <f t="shared" si="332"/>
        <v>0</v>
      </c>
      <c r="W5534">
        <f>IFERROR(VLOOKUP($J5535,OSA!$BD:$BD,1,0),0)</f>
        <v>0</v>
      </c>
    </row>
    <row r="5535" spans="10:23" x14ac:dyDescent="0.35">
      <c r="J5535" t="str">
        <f t="shared" si="330"/>
        <v/>
      </c>
      <c r="N5535" s="4"/>
      <c r="U5535" s="69">
        <f t="shared" si="331"/>
        <v>0</v>
      </c>
      <c r="V5535" s="75">
        <f t="shared" si="332"/>
        <v>0</v>
      </c>
      <c r="W5535">
        <f>IFERROR(VLOOKUP($J5536,OSA!$BD:$BD,1,0),0)</f>
        <v>0</v>
      </c>
    </row>
    <row r="5536" spans="10:23" x14ac:dyDescent="0.35">
      <c r="J5536" t="str">
        <f t="shared" si="330"/>
        <v/>
      </c>
      <c r="N5536" s="4"/>
      <c r="U5536" s="69">
        <f t="shared" si="331"/>
        <v>0</v>
      </c>
      <c r="V5536" s="75">
        <f t="shared" si="332"/>
        <v>0</v>
      </c>
      <c r="W5536">
        <f>IFERROR(VLOOKUP($J5537,OSA!$BD:$BD,1,0),0)</f>
        <v>0</v>
      </c>
    </row>
    <row r="5537" spans="10:23" x14ac:dyDescent="0.35">
      <c r="J5537" t="str">
        <f t="shared" si="330"/>
        <v/>
      </c>
      <c r="N5537" s="4"/>
      <c r="U5537" s="69">
        <f t="shared" si="331"/>
        <v>0</v>
      </c>
      <c r="V5537" s="75">
        <f t="shared" si="332"/>
        <v>0</v>
      </c>
      <c r="W5537">
        <f>IFERROR(VLOOKUP($J5538,OSA!$BD:$BD,1,0),0)</f>
        <v>0</v>
      </c>
    </row>
    <row r="5538" spans="10:23" x14ac:dyDescent="0.35">
      <c r="J5538" t="str">
        <f t="shared" si="330"/>
        <v/>
      </c>
      <c r="N5538" s="4"/>
      <c r="U5538" s="69">
        <f t="shared" si="331"/>
        <v>0</v>
      </c>
      <c r="V5538" s="75">
        <f t="shared" si="332"/>
        <v>0</v>
      </c>
      <c r="W5538">
        <f>IFERROR(VLOOKUP($J5539,OSA!$BD:$BD,1,0),0)</f>
        <v>0</v>
      </c>
    </row>
    <row r="5539" spans="10:23" x14ac:dyDescent="0.35">
      <c r="J5539" t="str">
        <f t="shared" si="330"/>
        <v/>
      </c>
      <c r="N5539" s="4"/>
      <c r="U5539" s="69">
        <f t="shared" si="331"/>
        <v>0</v>
      </c>
      <c r="V5539" s="75">
        <f t="shared" si="332"/>
        <v>0</v>
      </c>
      <c r="W5539">
        <f>IFERROR(VLOOKUP($J5540,OSA!$BD:$BD,1,0),0)</f>
        <v>0</v>
      </c>
    </row>
    <row r="5540" spans="10:23" x14ac:dyDescent="0.35">
      <c r="J5540" t="str">
        <f t="shared" si="330"/>
        <v/>
      </c>
      <c r="N5540" s="4"/>
      <c r="U5540" s="69">
        <f t="shared" si="331"/>
        <v>0</v>
      </c>
      <c r="V5540" s="75">
        <f t="shared" si="332"/>
        <v>0</v>
      </c>
      <c r="W5540">
        <f>IFERROR(VLOOKUP($J5541,OSA!$BD:$BD,1,0),0)</f>
        <v>0</v>
      </c>
    </row>
    <row r="5541" spans="10:23" x14ac:dyDescent="0.35">
      <c r="J5541" t="str">
        <f t="shared" si="330"/>
        <v/>
      </c>
      <c r="N5541" s="4"/>
      <c r="U5541" s="69">
        <f t="shared" si="331"/>
        <v>0</v>
      </c>
      <c r="V5541" s="75">
        <f t="shared" si="332"/>
        <v>0</v>
      </c>
      <c r="W5541">
        <f>IFERROR(VLOOKUP($J5542,OSA!$BD:$BD,1,0),0)</f>
        <v>0</v>
      </c>
    </row>
    <row r="5542" spans="10:23" x14ac:dyDescent="0.35">
      <c r="J5542" t="str">
        <f t="shared" si="330"/>
        <v/>
      </c>
      <c r="N5542" s="4"/>
      <c r="U5542" s="69">
        <f t="shared" si="331"/>
        <v>0</v>
      </c>
      <c r="V5542" s="75">
        <f t="shared" si="332"/>
        <v>0</v>
      </c>
      <c r="W5542">
        <f>IFERROR(VLOOKUP($J5543,OSA!$BD:$BD,1,0),0)</f>
        <v>0</v>
      </c>
    </row>
    <row r="5543" spans="10:23" x14ac:dyDescent="0.35">
      <c r="J5543" t="str">
        <f t="shared" si="330"/>
        <v/>
      </c>
      <c r="N5543" s="4"/>
      <c r="U5543" s="69">
        <f t="shared" si="331"/>
        <v>0</v>
      </c>
      <c r="V5543" s="75">
        <f t="shared" si="332"/>
        <v>0</v>
      </c>
      <c r="W5543">
        <f>IFERROR(VLOOKUP($J5544,OSA!$BD:$BD,1,0),0)</f>
        <v>0</v>
      </c>
    </row>
    <row r="5544" spans="10:23" x14ac:dyDescent="0.35">
      <c r="J5544" t="str">
        <f t="shared" si="330"/>
        <v/>
      </c>
      <c r="N5544" s="4"/>
      <c r="U5544" s="69">
        <f t="shared" si="331"/>
        <v>0</v>
      </c>
      <c r="V5544" s="75">
        <f t="shared" si="332"/>
        <v>0</v>
      </c>
      <c r="W5544">
        <f>IFERROR(VLOOKUP($J5545,OSA!$BD:$BD,1,0),0)</f>
        <v>0</v>
      </c>
    </row>
    <row r="5545" spans="10:23" x14ac:dyDescent="0.35">
      <c r="J5545" t="str">
        <f t="shared" si="330"/>
        <v/>
      </c>
      <c r="N5545" s="4"/>
      <c r="U5545" s="69">
        <f t="shared" si="331"/>
        <v>0</v>
      </c>
      <c r="V5545" s="75">
        <f t="shared" si="332"/>
        <v>0</v>
      </c>
      <c r="W5545">
        <f>IFERROR(VLOOKUP($J5546,OSA!$BD:$BD,1,0),0)</f>
        <v>0</v>
      </c>
    </row>
    <row r="5546" spans="10:23" x14ac:dyDescent="0.35">
      <c r="J5546" t="str">
        <f t="shared" si="330"/>
        <v/>
      </c>
      <c r="N5546" s="4"/>
      <c r="U5546" s="69">
        <f t="shared" si="331"/>
        <v>0</v>
      </c>
      <c r="V5546" s="75">
        <f t="shared" si="332"/>
        <v>0</v>
      </c>
      <c r="W5546">
        <f>IFERROR(VLOOKUP($J5547,OSA!$BD:$BD,1,0),0)</f>
        <v>0</v>
      </c>
    </row>
    <row r="5547" spans="10:23" x14ac:dyDescent="0.35">
      <c r="J5547" t="str">
        <f t="shared" si="330"/>
        <v/>
      </c>
      <c r="N5547" s="4"/>
      <c r="U5547" s="69">
        <f t="shared" si="331"/>
        <v>0</v>
      </c>
      <c r="V5547" s="75">
        <f t="shared" si="332"/>
        <v>0</v>
      </c>
      <c r="W5547">
        <f>IFERROR(VLOOKUP($J5548,OSA!$BD:$BD,1,0),0)</f>
        <v>0</v>
      </c>
    </row>
    <row r="5548" spans="10:23" x14ac:dyDescent="0.35">
      <c r="J5548" t="str">
        <f t="shared" si="330"/>
        <v/>
      </c>
      <c r="N5548" s="4"/>
      <c r="U5548" s="69">
        <f t="shared" si="331"/>
        <v>0</v>
      </c>
      <c r="V5548" s="75">
        <f t="shared" si="332"/>
        <v>0</v>
      </c>
      <c r="W5548">
        <f>IFERROR(VLOOKUP($J5549,OSA!$BD:$BD,1,0),0)</f>
        <v>0</v>
      </c>
    </row>
    <row r="5549" spans="10:23" x14ac:dyDescent="0.35">
      <c r="J5549" t="str">
        <f t="shared" si="330"/>
        <v/>
      </c>
      <c r="N5549" s="4"/>
      <c r="U5549" s="69">
        <f t="shared" si="331"/>
        <v>0</v>
      </c>
      <c r="V5549" s="75">
        <f t="shared" si="332"/>
        <v>0</v>
      </c>
      <c r="W5549">
        <f>IFERROR(VLOOKUP($J5550,OSA!$BD:$BD,1,0),0)</f>
        <v>0</v>
      </c>
    </row>
    <row r="5550" spans="10:23" x14ac:dyDescent="0.35">
      <c r="J5550" t="str">
        <f t="shared" si="330"/>
        <v/>
      </c>
      <c r="N5550" s="4"/>
      <c r="U5550" s="69">
        <f t="shared" si="331"/>
        <v>0</v>
      </c>
      <c r="V5550" s="75">
        <f t="shared" si="332"/>
        <v>0</v>
      </c>
      <c r="W5550">
        <f>IFERROR(VLOOKUP($J5551,OSA!$BD:$BD,1,0),0)</f>
        <v>0</v>
      </c>
    </row>
    <row r="5551" spans="10:23" x14ac:dyDescent="0.35">
      <c r="J5551" t="str">
        <f t="shared" si="330"/>
        <v/>
      </c>
      <c r="N5551" s="4"/>
      <c r="U5551" s="69">
        <f t="shared" si="331"/>
        <v>0</v>
      </c>
      <c r="V5551" s="75">
        <f t="shared" si="332"/>
        <v>0</v>
      </c>
      <c r="W5551">
        <f>IFERROR(VLOOKUP($J5552,OSA!$BD:$BD,1,0),0)</f>
        <v>0</v>
      </c>
    </row>
    <row r="5552" spans="10:23" x14ac:dyDescent="0.35">
      <c r="J5552" t="str">
        <f t="shared" si="330"/>
        <v/>
      </c>
      <c r="N5552" s="4"/>
      <c r="U5552" s="69">
        <f t="shared" si="331"/>
        <v>0</v>
      </c>
      <c r="V5552" s="75">
        <f t="shared" si="332"/>
        <v>0</v>
      </c>
      <c r="W5552">
        <f>IFERROR(VLOOKUP($J5553,OSA!$BD:$BD,1,0),0)</f>
        <v>0</v>
      </c>
    </row>
    <row r="5553" spans="10:23" x14ac:dyDescent="0.35">
      <c r="J5553" t="str">
        <f t="shared" si="330"/>
        <v/>
      </c>
      <c r="N5553" s="4"/>
      <c r="U5553" s="69">
        <f t="shared" si="331"/>
        <v>0</v>
      </c>
      <c r="V5553" s="75">
        <f t="shared" si="332"/>
        <v>0</v>
      </c>
      <c r="W5553">
        <f>IFERROR(VLOOKUP($J5554,OSA!$BD:$BD,1,0),0)</f>
        <v>0</v>
      </c>
    </row>
    <row r="5554" spans="10:23" x14ac:dyDescent="0.35">
      <c r="J5554" t="str">
        <f t="shared" si="330"/>
        <v/>
      </c>
      <c r="N5554" s="4"/>
      <c r="U5554" s="69">
        <f t="shared" si="331"/>
        <v>0</v>
      </c>
      <c r="V5554" s="75">
        <f t="shared" si="332"/>
        <v>0</v>
      </c>
      <c r="W5554">
        <f>IFERROR(VLOOKUP($J5555,OSA!$BD:$BD,1,0),0)</f>
        <v>0</v>
      </c>
    </row>
    <row r="5555" spans="10:23" x14ac:dyDescent="0.35">
      <c r="J5555" t="str">
        <f t="shared" si="330"/>
        <v/>
      </c>
      <c r="N5555" s="4"/>
      <c r="U5555" s="69">
        <f t="shared" si="331"/>
        <v>0</v>
      </c>
      <c r="V5555" s="75">
        <f t="shared" si="332"/>
        <v>0</v>
      </c>
      <c r="W5555">
        <f>IFERROR(VLOOKUP($J5556,OSA!$BD:$BD,1,0),0)</f>
        <v>0</v>
      </c>
    </row>
    <row r="5556" spans="10:23" x14ac:dyDescent="0.35">
      <c r="J5556" t="str">
        <f t="shared" si="330"/>
        <v/>
      </c>
      <c r="N5556" s="4"/>
      <c r="U5556" s="69">
        <f t="shared" si="331"/>
        <v>0</v>
      </c>
      <c r="V5556" s="75">
        <f t="shared" si="332"/>
        <v>0</v>
      </c>
      <c r="W5556">
        <f>IFERROR(VLOOKUP($J5557,OSA!$BD:$BD,1,0),0)</f>
        <v>0</v>
      </c>
    </row>
    <row r="5557" spans="10:23" x14ac:dyDescent="0.35">
      <c r="J5557" t="str">
        <f t="shared" si="330"/>
        <v/>
      </c>
      <c r="N5557" s="4"/>
      <c r="U5557" s="69">
        <f t="shared" si="331"/>
        <v>0</v>
      </c>
      <c r="V5557" s="75">
        <f t="shared" si="332"/>
        <v>0</v>
      </c>
      <c r="W5557">
        <f>IFERROR(VLOOKUP($J5558,OSA!$BD:$BD,1,0),0)</f>
        <v>0</v>
      </c>
    </row>
    <row r="5558" spans="10:23" x14ac:dyDescent="0.35">
      <c r="J5558" t="str">
        <f t="shared" si="330"/>
        <v/>
      </c>
      <c r="N5558" s="4"/>
      <c r="U5558" s="69">
        <f t="shared" si="331"/>
        <v>0</v>
      </c>
      <c r="V5558" s="75">
        <f t="shared" si="332"/>
        <v>0</v>
      </c>
      <c r="W5558">
        <f>IFERROR(VLOOKUP($J5559,OSA!$BD:$BD,1,0),0)</f>
        <v>0</v>
      </c>
    </row>
    <row r="5559" spans="10:23" x14ac:dyDescent="0.35">
      <c r="J5559" t="str">
        <f t="shared" si="330"/>
        <v/>
      </c>
      <c r="N5559" s="4"/>
      <c r="U5559" s="69">
        <f t="shared" si="331"/>
        <v>0</v>
      </c>
      <c r="V5559" s="75">
        <f t="shared" si="332"/>
        <v>0</v>
      </c>
      <c r="W5559">
        <f>IFERROR(VLOOKUP($J5560,OSA!$BD:$BD,1,0),0)</f>
        <v>0</v>
      </c>
    </row>
    <row r="5560" spans="10:23" x14ac:dyDescent="0.35">
      <c r="J5560" t="str">
        <f t="shared" si="330"/>
        <v/>
      </c>
      <c r="N5560" s="4"/>
      <c r="U5560" s="69">
        <f t="shared" si="331"/>
        <v>0</v>
      </c>
      <c r="V5560" s="75">
        <f t="shared" si="332"/>
        <v>0</v>
      </c>
      <c r="W5560">
        <f>IFERROR(VLOOKUP($J5561,OSA!$BD:$BD,1,0),0)</f>
        <v>0</v>
      </c>
    </row>
    <row r="5561" spans="10:23" x14ac:dyDescent="0.35">
      <c r="J5561" t="str">
        <f t="shared" si="330"/>
        <v/>
      </c>
      <c r="N5561" s="4"/>
      <c r="U5561" s="69">
        <f t="shared" si="331"/>
        <v>0</v>
      </c>
      <c r="V5561" s="75">
        <f t="shared" si="332"/>
        <v>0</v>
      </c>
      <c r="W5561">
        <f>IFERROR(VLOOKUP($J5562,OSA!$BD:$BD,1,0),0)</f>
        <v>0</v>
      </c>
    </row>
    <row r="5562" spans="10:23" x14ac:dyDescent="0.35">
      <c r="J5562" t="str">
        <f t="shared" si="330"/>
        <v/>
      </c>
      <c r="N5562" s="4"/>
      <c r="U5562" s="69">
        <f t="shared" si="331"/>
        <v>0</v>
      </c>
      <c r="V5562" s="75">
        <f t="shared" si="332"/>
        <v>0</v>
      </c>
      <c r="W5562">
        <f>IFERROR(VLOOKUP($J5563,OSA!$BD:$BD,1,0),0)</f>
        <v>0</v>
      </c>
    </row>
    <row r="5563" spans="10:23" x14ac:dyDescent="0.35">
      <c r="J5563" t="str">
        <f t="shared" si="330"/>
        <v/>
      </c>
      <c r="N5563" s="4"/>
      <c r="U5563" s="69">
        <f t="shared" si="331"/>
        <v>0</v>
      </c>
      <c r="V5563" s="75">
        <f t="shared" si="332"/>
        <v>0</v>
      </c>
      <c r="W5563">
        <f>IFERROR(VLOOKUP($J5564,OSA!$BD:$BD,1,0),0)</f>
        <v>0</v>
      </c>
    </row>
    <row r="5564" spans="10:23" x14ac:dyDescent="0.35">
      <c r="J5564" t="str">
        <f t="shared" si="330"/>
        <v/>
      </c>
      <c r="N5564" s="4"/>
      <c r="U5564" s="69">
        <f t="shared" si="331"/>
        <v>0</v>
      </c>
      <c r="V5564" s="75">
        <f t="shared" si="332"/>
        <v>0</v>
      </c>
      <c r="W5564">
        <f>IFERROR(VLOOKUP($J5565,OSA!$BD:$BD,1,0),0)</f>
        <v>0</v>
      </c>
    </row>
    <row r="5565" spans="10:23" x14ac:dyDescent="0.35">
      <c r="J5565" t="str">
        <f t="shared" si="330"/>
        <v/>
      </c>
      <c r="N5565" s="4"/>
      <c r="U5565" s="69">
        <f t="shared" si="331"/>
        <v>0</v>
      </c>
      <c r="V5565" s="75">
        <f t="shared" si="332"/>
        <v>0</v>
      </c>
      <c r="W5565">
        <f>IFERROR(VLOOKUP($J5566,OSA!$BD:$BD,1,0),0)</f>
        <v>0</v>
      </c>
    </row>
    <row r="5566" spans="10:23" x14ac:dyDescent="0.35">
      <c r="J5566" t="str">
        <f t="shared" si="330"/>
        <v/>
      </c>
      <c r="N5566" s="4"/>
      <c r="U5566" s="69">
        <f t="shared" si="331"/>
        <v>0</v>
      </c>
      <c r="V5566" s="75">
        <f t="shared" si="332"/>
        <v>0</v>
      </c>
      <c r="W5566">
        <f>IFERROR(VLOOKUP($J5567,OSA!$BD:$BD,1,0),0)</f>
        <v>0</v>
      </c>
    </row>
    <row r="5567" spans="10:23" x14ac:dyDescent="0.35">
      <c r="J5567" t="str">
        <f t="shared" si="330"/>
        <v/>
      </c>
      <c r="N5567" s="4"/>
      <c r="U5567" s="69">
        <f t="shared" si="331"/>
        <v>0</v>
      </c>
      <c r="V5567" s="75">
        <f t="shared" si="332"/>
        <v>0</v>
      </c>
      <c r="W5567">
        <f>IFERROR(VLOOKUP($J5568,OSA!$BD:$BD,1,0),0)</f>
        <v>0</v>
      </c>
    </row>
    <row r="5568" spans="10:23" x14ac:dyDescent="0.35">
      <c r="J5568" t="str">
        <f t="shared" si="330"/>
        <v/>
      </c>
      <c r="N5568" s="4"/>
      <c r="U5568" s="69">
        <f t="shared" si="331"/>
        <v>0</v>
      </c>
      <c r="V5568" s="75">
        <f t="shared" si="332"/>
        <v>0</v>
      </c>
      <c r="W5568">
        <f>IFERROR(VLOOKUP($J5569,OSA!$BD:$BD,1,0),0)</f>
        <v>0</v>
      </c>
    </row>
    <row r="5569" spans="10:23" x14ac:dyDescent="0.35">
      <c r="J5569" t="str">
        <f t="shared" si="330"/>
        <v/>
      </c>
      <c r="N5569" s="4"/>
      <c r="U5569" s="69">
        <f t="shared" si="331"/>
        <v>0</v>
      </c>
      <c r="V5569" s="75">
        <f t="shared" si="332"/>
        <v>0</v>
      </c>
      <c r="W5569">
        <f>IFERROR(VLOOKUP($J5570,OSA!$BD:$BD,1,0),0)</f>
        <v>0</v>
      </c>
    </row>
    <row r="5570" spans="10:23" x14ac:dyDescent="0.35">
      <c r="J5570" t="str">
        <f t="shared" si="330"/>
        <v/>
      </c>
      <c r="N5570" s="4"/>
      <c r="U5570" s="69">
        <f t="shared" si="331"/>
        <v>0</v>
      </c>
      <c r="V5570" s="75">
        <f t="shared" si="332"/>
        <v>0</v>
      </c>
      <c r="W5570">
        <f>IFERROR(VLOOKUP($J5571,OSA!$BD:$BD,1,0),0)</f>
        <v>0</v>
      </c>
    </row>
    <row r="5571" spans="10:23" x14ac:dyDescent="0.35">
      <c r="J5571" t="str">
        <f t="shared" si="330"/>
        <v/>
      </c>
      <c r="N5571" s="4"/>
      <c r="U5571" s="69">
        <f t="shared" si="331"/>
        <v>0</v>
      </c>
      <c r="V5571" s="75">
        <f t="shared" si="332"/>
        <v>0</v>
      </c>
      <c r="W5571">
        <f>IFERROR(VLOOKUP($J5572,OSA!$BD:$BD,1,0),0)</f>
        <v>0</v>
      </c>
    </row>
    <row r="5572" spans="10:23" x14ac:dyDescent="0.35">
      <c r="J5572" t="str">
        <f t="shared" si="330"/>
        <v/>
      </c>
      <c r="N5572" s="4"/>
      <c r="U5572" s="69">
        <f t="shared" si="331"/>
        <v>0</v>
      </c>
      <c r="V5572" s="75">
        <f t="shared" si="332"/>
        <v>0</v>
      </c>
      <c r="W5572">
        <f>IFERROR(VLOOKUP($J5573,OSA!$BD:$BD,1,0),0)</f>
        <v>0</v>
      </c>
    </row>
    <row r="5573" spans="10:23" x14ac:dyDescent="0.35">
      <c r="J5573" t="str">
        <f t="shared" si="330"/>
        <v/>
      </c>
      <c r="N5573" s="4"/>
      <c r="U5573" s="69">
        <f t="shared" si="331"/>
        <v>0</v>
      </c>
      <c r="V5573" s="75">
        <f t="shared" si="332"/>
        <v>0</v>
      </c>
      <c r="W5573">
        <f>IFERROR(VLOOKUP($J5574,OSA!$BD:$BD,1,0),0)</f>
        <v>0</v>
      </c>
    </row>
    <row r="5574" spans="10:23" x14ac:dyDescent="0.35">
      <c r="J5574" t="str">
        <f t="shared" si="330"/>
        <v/>
      </c>
      <c r="N5574" s="4"/>
      <c r="U5574" s="69">
        <f t="shared" si="331"/>
        <v>0</v>
      </c>
      <c r="V5574" s="75">
        <f t="shared" si="332"/>
        <v>0</v>
      </c>
      <c r="W5574">
        <f>IFERROR(VLOOKUP($J5575,OSA!$BD:$BD,1,0),0)</f>
        <v>0</v>
      </c>
    </row>
    <row r="5575" spans="10:23" x14ac:dyDescent="0.35">
      <c r="J5575" t="str">
        <f t="shared" si="330"/>
        <v/>
      </c>
      <c r="N5575" s="4"/>
      <c r="U5575" s="69">
        <f t="shared" si="331"/>
        <v>0</v>
      </c>
      <c r="V5575" s="75">
        <f t="shared" si="332"/>
        <v>0</v>
      </c>
      <c r="W5575">
        <f>IFERROR(VLOOKUP($J5576,OSA!$BD:$BD,1,0),0)</f>
        <v>0</v>
      </c>
    </row>
    <row r="5576" spans="10:23" x14ac:dyDescent="0.35">
      <c r="J5576" t="str">
        <f t="shared" si="330"/>
        <v/>
      </c>
      <c r="N5576" s="4"/>
      <c r="U5576" s="69">
        <f t="shared" si="331"/>
        <v>0</v>
      </c>
      <c r="V5576" s="75">
        <f t="shared" si="332"/>
        <v>0</v>
      </c>
      <c r="W5576">
        <f>IFERROR(VLOOKUP($J5577,OSA!$BD:$BD,1,0),0)</f>
        <v>0</v>
      </c>
    </row>
    <row r="5577" spans="10:23" x14ac:dyDescent="0.35">
      <c r="J5577" t="str">
        <f t="shared" si="330"/>
        <v/>
      </c>
      <c r="N5577" s="4"/>
      <c r="U5577" s="69">
        <f t="shared" si="331"/>
        <v>0</v>
      </c>
      <c r="V5577" s="75">
        <f t="shared" si="332"/>
        <v>0</v>
      </c>
      <c r="W5577">
        <f>IFERROR(VLOOKUP($J5578,OSA!$BD:$BD,1,0),0)</f>
        <v>0</v>
      </c>
    </row>
    <row r="5578" spans="10:23" x14ac:dyDescent="0.35">
      <c r="J5578" t="str">
        <f t="shared" si="330"/>
        <v/>
      </c>
      <c r="N5578" s="4"/>
      <c r="U5578" s="69">
        <f t="shared" si="331"/>
        <v>0</v>
      </c>
      <c r="V5578" s="75">
        <f t="shared" si="332"/>
        <v>0</v>
      </c>
      <c r="W5578">
        <f>IFERROR(VLOOKUP($J5579,OSA!$BD:$BD,1,0),0)</f>
        <v>0</v>
      </c>
    </row>
    <row r="5579" spans="10:23" x14ac:dyDescent="0.35">
      <c r="J5579" t="str">
        <f t="shared" si="330"/>
        <v/>
      </c>
      <c r="N5579" s="4"/>
      <c r="U5579" s="69">
        <f t="shared" si="331"/>
        <v>0</v>
      </c>
      <c r="V5579" s="75">
        <f t="shared" si="332"/>
        <v>0</v>
      </c>
      <c r="W5579">
        <f>IFERROR(VLOOKUP($J5580,OSA!$BD:$BD,1,0),0)</f>
        <v>0</v>
      </c>
    </row>
    <row r="5580" spans="10:23" x14ac:dyDescent="0.35">
      <c r="J5580" t="str">
        <f t="shared" ref="J5580:J5643" si="333">K5580&amp;N5580</f>
        <v/>
      </c>
      <c r="N5580" s="4"/>
      <c r="U5580" s="69">
        <f t="shared" si="331"/>
        <v>0</v>
      </c>
      <c r="V5580" s="75">
        <f t="shared" si="332"/>
        <v>0</v>
      </c>
      <c r="W5580">
        <f>IFERROR(VLOOKUP($J5581,OSA!$BD:$BD,1,0),0)</f>
        <v>0</v>
      </c>
    </row>
    <row r="5581" spans="10:23" x14ac:dyDescent="0.35">
      <c r="J5581" t="str">
        <f t="shared" si="333"/>
        <v/>
      </c>
      <c r="N5581" s="4"/>
      <c r="U5581" s="69">
        <f t="shared" si="331"/>
        <v>0</v>
      </c>
      <c r="V5581" s="75">
        <f t="shared" si="332"/>
        <v>0</v>
      </c>
      <c r="W5581">
        <f>IFERROR(VLOOKUP($J5582,OSA!$BD:$BD,1,0),0)</f>
        <v>0</v>
      </c>
    </row>
    <row r="5582" spans="10:23" x14ac:dyDescent="0.35">
      <c r="J5582" t="str">
        <f t="shared" si="333"/>
        <v/>
      </c>
      <c r="N5582" s="4"/>
      <c r="U5582" s="69">
        <f t="shared" si="331"/>
        <v>0</v>
      </c>
      <c r="V5582" s="75">
        <f t="shared" si="332"/>
        <v>0</v>
      </c>
      <c r="W5582">
        <f>IFERROR(VLOOKUP($J5583,OSA!$BD:$BD,1,0),0)</f>
        <v>0</v>
      </c>
    </row>
    <row r="5583" spans="10:23" x14ac:dyDescent="0.35">
      <c r="J5583" t="str">
        <f t="shared" si="333"/>
        <v/>
      </c>
      <c r="N5583" s="4"/>
      <c r="U5583" s="69">
        <f t="shared" si="331"/>
        <v>0</v>
      </c>
      <c r="V5583" s="75">
        <f t="shared" si="332"/>
        <v>0</v>
      </c>
      <c r="W5583">
        <f>IFERROR(VLOOKUP($J5584,OSA!$BD:$BD,1,0),0)</f>
        <v>0</v>
      </c>
    </row>
    <row r="5584" spans="10:23" x14ac:dyDescent="0.35">
      <c r="J5584" t="str">
        <f t="shared" si="333"/>
        <v/>
      </c>
      <c r="N5584" s="4"/>
      <c r="U5584" s="69">
        <f t="shared" si="331"/>
        <v>0</v>
      </c>
      <c r="V5584" s="75">
        <f t="shared" si="332"/>
        <v>0</v>
      </c>
      <c r="W5584">
        <f>IFERROR(VLOOKUP($J5585,OSA!$BD:$BD,1,0),0)</f>
        <v>0</v>
      </c>
    </row>
    <row r="5585" spans="10:23" x14ac:dyDescent="0.35">
      <c r="J5585" t="str">
        <f t="shared" si="333"/>
        <v/>
      </c>
      <c r="N5585" s="4"/>
      <c r="U5585" s="69">
        <f t="shared" si="331"/>
        <v>0</v>
      </c>
      <c r="V5585" s="75">
        <f t="shared" si="332"/>
        <v>0</v>
      </c>
      <c r="W5585">
        <f>IFERROR(VLOOKUP($J5586,OSA!$BD:$BD,1,0),0)</f>
        <v>0</v>
      </c>
    </row>
    <row r="5586" spans="10:23" x14ac:dyDescent="0.35">
      <c r="J5586" t="str">
        <f t="shared" si="333"/>
        <v/>
      </c>
      <c r="N5586" s="4"/>
      <c r="U5586" s="69">
        <f t="shared" si="331"/>
        <v>0</v>
      </c>
      <c r="V5586" s="75">
        <f t="shared" si="332"/>
        <v>0</v>
      </c>
      <c r="W5586">
        <f>IFERROR(VLOOKUP($J5587,OSA!$BD:$BD,1,0),0)</f>
        <v>0</v>
      </c>
    </row>
    <row r="5587" spans="10:23" x14ac:dyDescent="0.35">
      <c r="J5587" t="str">
        <f t="shared" si="333"/>
        <v/>
      </c>
      <c r="N5587" s="4"/>
      <c r="U5587" s="69">
        <f t="shared" si="331"/>
        <v>0</v>
      </c>
      <c r="V5587" s="75">
        <f t="shared" si="332"/>
        <v>0</v>
      </c>
      <c r="W5587">
        <f>IFERROR(VLOOKUP($J5588,OSA!$BD:$BD,1,0),0)</f>
        <v>0</v>
      </c>
    </row>
    <row r="5588" spans="10:23" x14ac:dyDescent="0.35">
      <c r="J5588" t="str">
        <f t="shared" si="333"/>
        <v/>
      </c>
      <c r="N5588" s="4"/>
      <c r="U5588" s="69">
        <f t="shared" si="331"/>
        <v>0</v>
      </c>
      <c r="V5588" s="75">
        <f t="shared" si="332"/>
        <v>0</v>
      </c>
      <c r="W5588">
        <f>IFERROR(VLOOKUP($J5589,OSA!$BD:$BD,1,0),0)</f>
        <v>0</v>
      </c>
    </row>
    <row r="5589" spans="10:23" x14ac:dyDescent="0.35">
      <c r="J5589" t="str">
        <f t="shared" si="333"/>
        <v/>
      </c>
      <c r="N5589" s="4"/>
      <c r="U5589" s="69">
        <f t="shared" ref="U5589:U5652" si="334">SUM(O5589:Q5589)/3</f>
        <v>0</v>
      </c>
      <c r="V5589" s="75">
        <f t="shared" ref="V5589:V5652" si="335">SUM(R5589:T5589)/3</f>
        <v>0</v>
      </c>
      <c r="W5589">
        <f>IFERROR(VLOOKUP($J5590,OSA!$BD:$BD,1,0),0)</f>
        <v>0</v>
      </c>
    </row>
    <row r="5590" spans="10:23" x14ac:dyDescent="0.35">
      <c r="J5590" t="str">
        <f t="shared" si="333"/>
        <v/>
      </c>
      <c r="N5590" s="4"/>
      <c r="U5590" s="69">
        <f t="shared" si="334"/>
        <v>0</v>
      </c>
      <c r="V5590" s="75">
        <f t="shared" si="335"/>
        <v>0</v>
      </c>
      <c r="W5590">
        <f>IFERROR(VLOOKUP($J5591,OSA!$BD:$BD,1,0),0)</f>
        <v>0</v>
      </c>
    </row>
    <row r="5591" spans="10:23" x14ac:dyDescent="0.35">
      <c r="J5591" t="str">
        <f t="shared" si="333"/>
        <v/>
      </c>
      <c r="N5591" s="4"/>
      <c r="U5591" s="69">
        <f t="shared" si="334"/>
        <v>0</v>
      </c>
      <c r="V5591" s="75">
        <f t="shared" si="335"/>
        <v>0</v>
      </c>
      <c r="W5591">
        <f>IFERROR(VLOOKUP($J5592,OSA!$BD:$BD,1,0),0)</f>
        <v>0</v>
      </c>
    </row>
    <row r="5592" spans="10:23" x14ac:dyDescent="0.35">
      <c r="J5592" t="str">
        <f t="shared" si="333"/>
        <v/>
      </c>
      <c r="N5592" s="4"/>
      <c r="U5592" s="69">
        <f t="shared" si="334"/>
        <v>0</v>
      </c>
      <c r="V5592" s="75">
        <f t="shared" si="335"/>
        <v>0</v>
      </c>
      <c r="W5592">
        <f>IFERROR(VLOOKUP($J5593,OSA!$BD:$BD,1,0),0)</f>
        <v>0</v>
      </c>
    </row>
    <row r="5593" spans="10:23" x14ac:dyDescent="0.35">
      <c r="J5593" t="str">
        <f t="shared" si="333"/>
        <v/>
      </c>
      <c r="N5593" s="4"/>
      <c r="U5593" s="69">
        <f t="shared" si="334"/>
        <v>0</v>
      </c>
      <c r="V5593" s="75">
        <f t="shared" si="335"/>
        <v>0</v>
      </c>
      <c r="W5593">
        <f>IFERROR(VLOOKUP($J5594,OSA!$BD:$BD,1,0),0)</f>
        <v>0</v>
      </c>
    </row>
    <row r="5594" spans="10:23" x14ac:dyDescent="0.35">
      <c r="J5594" t="str">
        <f t="shared" si="333"/>
        <v/>
      </c>
      <c r="N5594" s="4"/>
      <c r="U5594" s="69">
        <f t="shared" si="334"/>
        <v>0</v>
      </c>
      <c r="V5594" s="75">
        <f t="shared" si="335"/>
        <v>0</v>
      </c>
      <c r="W5594">
        <f>IFERROR(VLOOKUP($J5595,OSA!$BD:$BD,1,0),0)</f>
        <v>0</v>
      </c>
    </row>
    <row r="5595" spans="10:23" x14ac:dyDescent="0.35">
      <c r="J5595" t="str">
        <f t="shared" si="333"/>
        <v/>
      </c>
      <c r="N5595" s="4"/>
      <c r="U5595" s="69">
        <f t="shared" si="334"/>
        <v>0</v>
      </c>
      <c r="V5595" s="75">
        <f t="shared" si="335"/>
        <v>0</v>
      </c>
      <c r="W5595">
        <f>IFERROR(VLOOKUP($J5596,OSA!$BD:$BD,1,0),0)</f>
        <v>0</v>
      </c>
    </row>
    <row r="5596" spans="10:23" x14ac:dyDescent="0.35">
      <c r="J5596" t="str">
        <f t="shared" si="333"/>
        <v/>
      </c>
      <c r="N5596" s="4"/>
      <c r="U5596" s="69">
        <f t="shared" si="334"/>
        <v>0</v>
      </c>
      <c r="V5596" s="75">
        <f t="shared" si="335"/>
        <v>0</v>
      </c>
      <c r="W5596">
        <f>IFERROR(VLOOKUP($J5597,OSA!$BD:$BD,1,0),0)</f>
        <v>0</v>
      </c>
    </row>
    <row r="5597" spans="10:23" x14ac:dyDescent="0.35">
      <c r="J5597" t="str">
        <f t="shared" si="333"/>
        <v/>
      </c>
      <c r="N5597" s="4"/>
      <c r="U5597" s="69">
        <f t="shared" si="334"/>
        <v>0</v>
      </c>
      <c r="V5597" s="75">
        <f t="shared" si="335"/>
        <v>0</v>
      </c>
      <c r="W5597">
        <f>IFERROR(VLOOKUP($J5598,OSA!$BD:$BD,1,0),0)</f>
        <v>0</v>
      </c>
    </row>
    <row r="5598" spans="10:23" x14ac:dyDescent="0.35">
      <c r="J5598" t="str">
        <f t="shared" si="333"/>
        <v/>
      </c>
      <c r="N5598" s="4"/>
      <c r="U5598" s="69">
        <f t="shared" si="334"/>
        <v>0</v>
      </c>
      <c r="V5598" s="75">
        <f t="shared" si="335"/>
        <v>0</v>
      </c>
      <c r="W5598">
        <f>IFERROR(VLOOKUP($J5599,OSA!$BD:$BD,1,0),0)</f>
        <v>0</v>
      </c>
    </row>
    <row r="5599" spans="10:23" x14ac:dyDescent="0.35">
      <c r="J5599" t="str">
        <f t="shared" si="333"/>
        <v/>
      </c>
      <c r="N5599" s="4"/>
      <c r="U5599" s="69">
        <f t="shared" si="334"/>
        <v>0</v>
      </c>
      <c r="V5599" s="75">
        <f t="shared" si="335"/>
        <v>0</v>
      </c>
      <c r="W5599">
        <f>IFERROR(VLOOKUP($J5600,OSA!$BD:$BD,1,0),0)</f>
        <v>0</v>
      </c>
    </row>
    <row r="5600" spans="10:23" x14ac:dyDescent="0.35">
      <c r="J5600" t="str">
        <f t="shared" si="333"/>
        <v/>
      </c>
      <c r="N5600" s="4"/>
      <c r="U5600" s="69">
        <f t="shared" si="334"/>
        <v>0</v>
      </c>
      <c r="V5600" s="75">
        <f t="shared" si="335"/>
        <v>0</v>
      </c>
      <c r="W5600">
        <f>IFERROR(VLOOKUP($J5601,OSA!$BD:$BD,1,0),0)</f>
        <v>0</v>
      </c>
    </row>
    <row r="5601" spans="10:23" x14ac:dyDescent="0.35">
      <c r="J5601" t="str">
        <f t="shared" si="333"/>
        <v/>
      </c>
      <c r="N5601" s="4"/>
      <c r="U5601" s="69">
        <f t="shared" si="334"/>
        <v>0</v>
      </c>
      <c r="V5601" s="75">
        <f t="shared" si="335"/>
        <v>0</v>
      </c>
      <c r="W5601">
        <f>IFERROR(VLOOKUP($J5602,OSA!$BD:$BD,1,0),0)</f>
        <v>0</v>
      </c>
    </row>
    <row r="5602" spans="10:23" x14ac:dyDescent="0.35">
      <c r="J5602" t="str">
        <f t="shared" si="333"/>
        <v/>
      </c>
      <c r="N5602" s="4"/>
      <c r="U5602" s="69">
        <f t="shared" si="334"/>
        <v>0</v>
      </c>
      <c r="V5602" s="75">
        <f t="shared" si="335"/>
        <v>0</v>
      </c>
      <c r="W5602">
        <f>IFERROR(VLOOKUP($J5603,OSA!$BD:$BD,1,0),0)</f>
        <v>0</v>
      </c>
    </row>
    <row r="5603" spans="10:23" x14ac:dyDescent="0.35">
      <c r="J5603" t="str">
        <f t="shared" si="333"/>
        <v/>
      </c>
      <c r="N5603" s="4"/>
      <c r="U5603" s="69">
        <f t="shared" si="334"/>
        <v>0</v>
      </c>
      <c r="V5603" s="75">
        <f t="shared" si="335"/>
        <v>0</v>
      </c>
      <c r="W5603">
        <f>IFERROR(VLOOKUP($J5604,OSA!$BD:$BD,1,0),0)</f>
        <v>0</v>
      </c>
    </row>
    <row r="5604" spans="10:23" x14ac:dyDescent="0.35">
      <c r="J5604" t="str">
        <f t="shared" si="333"/>
        <v/>
      </c>
      <c r="N5604" s="4"/>
      <c r="U5604" s="69">
        <f t="shared" si="334"/>
        <v>0</v>
      </c>
      <c r="V5604" s="75">
        <f t="shared" si="335"/>
        <v>0</v>
      </c>
      <c r="W5604">
        <f>IFERROR(VLOOKUP($J5605,OSA!$BD:$BD,1,0),0)</f>
        <v>0</v>
      </c>
    </row>
    <row r="5605" spans="10:23" x14ac:dyDescent="0.35">
      <c r="J5605" t="str">
        <f t="shared" si="333"/>
        <v/>
      </c>
      <c r="N5605" s="4"/>
      <c r="U5605" s="69">
        <f t="shared" si="334"/>
        <v>0</v>
      </c>
      <c r="V5605" s="75">
        <f t="shared" si="335"/>
        <v>0</v>
      </c>
      <c r="W5605">
        <f>IFERROR(VLOOKUP($J5606,OSA!$BD:$BD,1,0),0)</f>
        <v>0</v>
      </c>
    </row>
    <row r="5606" spans="10:23" x14ac:dyDescent="0.35">
      <c r="J5606" t="str">
        <f t="shared" si="333"/>
        <v/>
      </c>
      <c r="N5606" s="4"/>
      <c r="U5606" s="69">
        <f t="shared" si="334"/>
        <v>0</v>
      </c>
      <c r="V5606" s="75">
        <f t="shared" si="335"/>
        <v>0</v>
      </c>
      <c r="W5606">
        <f>IFERROR(VLOOKUP($J5607,OSA!$BD:$BD,1,0),0)</f>
        <v>0</v>
      </c>
    </row>
    <row r="5607" spans="10:23" x14ac:dyDescent="0.35">
      <c r="J5607" t="str">
        <f t="shared" si="333"/>
        <v/>
      </c>
      <c r="N5607" s="4"/>
      <c r="U5607" s="69">
        <f t="shared" si="334"/>
        <v>0</v>
      </c>
      <c r="V5607" s="75">
        <f t="shared" si="335"/>
        <v>0</v>
      </c>
      <c r="W5607">
        <f>IFERROR(VLOOKUP($J5608,OSA!$BD:$BD,1,0),0)</f>
        <v>0</v>
      </c>
    </row>
    <row r="5608" spans="10:23" x14ac:dyDescent="0.35">
      <c r="J5608" t="str">
        <f t="shared" si="333"/>
        <v/>
      </c>
      <c r="N5608" s="4"/>
      <c r="U5608" s="69">
        <f t="shared" si="334"/>
        <v>0</v>
      </c>
      <c r="V5608" s="75">
        <f t="shared" si="335"/>
        <v>0</v>
      </c>
      <c r="W5608">
        <f>IFERROR(VLOOKUP($J5609,OSA!$BD:$BD,1,0),0)</f>
        <v>0</v>
      </c>
    </row>
    <row r="5609" spans="10:23" x14ac:dyDescent="0.35">
      <c r="J5609" t="str">
        <f t="shared" si="333"/>
        <v/>
      </c>
      <c r="N5609" s="4"/>
      <c r="U5609" s="69">
        <f t="shared" si="334"/>
        <v>0</v>
      </c>
      <c r="V5609" s="75">
        <f t="shared" si="335"/>
        <v>0</v>
      </c>
      <c r="W5609">
        <f>IFERROR(VLOOKUP($J5610,OSA!$BD:$BD,1,0),0)</f>
        <v>0</v>
      </c>
    </row>
    <row r="5610" spans="10:23" x14ac:dyDescent="0.35">
      <c r="J5610" t="str">
        <f t="shared" si="333"/>
        <v/>
      </c>
      <c r="N5610" s="4"/>
      <c r="U5610" s="69">
        <f t="shared" si="334"/>
        <v>0</v>
      </c>
      <c r="V5610" s="75">
        <f t="shared" si="335"/>
        <v>0</v>
      </c>
      <c r="W5610">
        <f>IFERROR(VLOOKUP($J5611,OSA!$BD:$BD,1,0),0)</f>
        <v>0</v>
      </c>
    </row>
    <row r="5611" spans="10:23" x14ac:dyDescent="0.35">
      <c r="J5611" t="str">
        <f t="shared" si="333"/>
        <v/>
      </c>
      <c r="N5611" s="4"/>
      <c r="U5611" s="69">
        <f t="shared" si="334"/>
        <v>0</v>
      </c>
      <c r="V5611" s="75">
        <f t="shared" si="335"/>
        <v>0</v>
      </c>
      <c r="W5611">
        <f>IFERROR(VLOOKUP($J5612,OSA!$BD:$BD,1,0),0)</f>
        <v>0</v>
      </c>
    </row>
    <row r="5612" spans="10:23" x14ac:dyDescent="0.35">
      <c r="J5612" t="str">
        <f t="shared" si="333"/>
        <v/>
      </c>
      <c r="N5612" s="4"/>
      <c r="U5612" s="69">
        <f t="shared" si="334"/>
        <v>0</v>
      </c>
      <c r="V5612" s="75">
        <f t="shared" si="335"/>
        <v>0</v>
      </c>
      <c r="W5612">
        <f>IFERROR(VLOOKUP($J5613,OSA!$BD:$BD,1,0),0)</f>
        <v>0</v>
      </c>
    </row>
    <row r="5613" spans="10:23" x14ac:dyDescent="0.35">
      <c r="J5613" t="str">
        <f t="shared" si="333"/>
        <v/>
      </c>
      <c r="N5613" s="4"/>
      <c r="U5613" s="69">
        <f t="shared" si="334"/>
        <v>0</v>
      </c>
      <c r="V5613" s="75">
        <f t="shared" si="335"/>
        <v>0</v>
      </c>
      <c r="W5613">
        <f>IFERROR(VLOOKUP($J5614,OSA!$BD:$BD,1,0),0)</f>
        <v>0</v>
      </c>
    </row>
    <row r="5614" spans="10:23" x14ac:dyDescent="0.35">
      <c r="J5614" t="str">
        <f t="shared" si="333"/>
        <v/>
      </c>
      <c r="N5614" s="4"/>
      <c r="U5614" s="69">
        <f t="shared" si="334"/>
        <v>0</v>
      </c>
      <c r="V5614" s="75">
        <f t="shared" si="335"/>
        <v>0</v>
      </c>
      <c r="W5614">
        <f>IFERROR(VLOOKUP($J5615,OSA!$BD:$BD,1,0),0)</f>
        <v>0</v>
      </c>
    </row>
    <row r="5615" spans="10:23" x14ac:dyDescent="0.35">
      <c r="J5615" t="str">
        <f t="shared" si="333"/>
        <v/>
      </c>
      <c r="N5615" s="4"/>
      <c r="U5615" s="69">
        <f t="shared" si="334"/>
        <v>0</v>
      </c>
      <c r="V5615" s="75">
        <f t="shared" si="335"/>
        <v>0</v>
      </c>
      <c r="W5615">
        <f>IFERROR(VLOOKUP($J5616,OSA!$BD:$BD,1,0),0)</f>
        <v>0</v>
      </c>
    </row>
    <row r="5616" spans="10:23" x14ac:dyDescent="0.35">
      <c r="J5616" t="str">
        <f t="shared" si="333"/>
        <v/>
      </c>
      <c r="N5616" s="4"/>
      <c r="U5616" s="69">
        <f t="shared" si="334"/>
        <v>0</v>
      </c>
      <c r="V5616" s="75">
        <f t="shared" si="335"/>
        <v>0</v>
      </c>
      <c r="W5616">
        <f>IFERROR(VLOOKUP($J5617,OSA!$BD:$BD,1,0),0)</f>
        <v>0</v>
      </c>
    </row>
    <row r="5617" spans="10:23" x14ac:dyDescent="0.35">
      <c r="J5617" t="str">
        <f t="shared" si="333"/>
        <v/>
      </c>
      <c r="N5617" s="4"/>
      <c r="U5617" s="69">
        <f t="shared" si="334"/>
        <v>0</v>
      </c>
      <c r="V5617" s="75">
        <f t="shared" si="335"/>
        <v>0</v>
      </c>
      <c r="W5617">
        <f>IFERROR(VLOOKUP($J5618,OSA!$BD:$BD,1,0),0)</f>
        <v>0</v>
      </c>
    </row>
    <row r="5618" spans="10:23" x14ac:dyDescent="0.35">
      <c r="J5618" t="str">
        <f t="shared" si="333"/>
        <v/>
      </c>
      <c r="N5618" s="4"/>
      <c r="U5618" s="69">
        <f t="shared" si="334"/>
        <v>0</v>
      </c>
      <c r="V5618" s="75">
        <f t="shared" si="335"/>
        <v>0</v>
      </c>
      <c r="W5618">
        <f>IFERROR(VLOOKUP($J5619,OSA!$BD:$BD,1,0),0)</f>
        <v>0</v>
      </c>
    </row>
    <row r="5619" spans="10:23" x14ac:dyDescent="0.35">
      <c r="J5619" t="str">
        <f t="shared" si="333"/>
        <v/>
      </c>
      <c r="N5619" s="4"/>
      <c r="U5619" s="69">
        <f t="shared" si="334"/>
        <v>0</v>
      </c>
      <c r="V5619" s="75">
        <f t="shared" si="335"/>
        <v>0</v>
      </c>
      <c r="W5619">
        <f>IFERROR(VLOOKUP($J5620,OSA!$BD:$BD,1,0),0)</f>
        <v>0</v>
      </c>
    </row>
    <row r="5620" spans="10:23" x14ac:dyDescent="0.35">
      <c r="J5620" t="str">
        <f t="shared" si="333"/>
        <v/>
      </c>
      <c r="N5620" s="4"/>
      <c r="U5620" s="69">
        <f t="shared" si="334"/>
        <v>0</v>
      </c>
      <c r="V5620" s="75">
        <f t="shared" si="335"/>
        <v>0</v>
      </c>
      <c r="W5620">
        <f>IFERROR(VLOOKUP($J5621,OSA!$BD:$BD,1,0),0)</f>
        <v>0</v>
      </c>
    </row>
    <row r="5621" spans="10:23" x14ac:dyDescent="0.35">
      <c r="J5621" t="str">
        <f t="shared" si="333"/>
        <v/>
      </c>
      <c r="N5621" s="4"/>
      <c r="U5621" s="69">
        <f t="shared" si="334"/>
        <v>0</v>
      </c>
      <c r="V5621" s="75">
        <f t="shared" si="335"/>
        <v>0</v>
      </c>
      <c r="W5621">
        <f>IFERROR(VLOOKUP($J5622,OSA!$BD:$BD,1,0),0)</f>
        <v>0</v>
      </c>
    </row>
    <row r="5622" spans="10:23" x14ac:dyDescent="0.35">
      <c r="J5622" t="str">
        <f t="shared" si="333"/>
        <v/>
      </c>
      <c r="N5622" s="4"/>
      <c r="U5622" s="69">
        <f t="shared" si="334"/>
        <v>0</v>
      </c>
      <c r="V5622" s="75">
        <f t="shared" si="335"/>
        <v>0</v>
      </c>
      <c r="W5622">
        <f>IFERROR(VLOOKUP($J5623,OSA!$BD:$BD,1,0),0)</f>
        <v>0</v>
      </c>
    </row>
    <row r="5623" spans="10:23" x14ac:dyDescent="0.35">
      <c r="J5623" t="str">
        <f t="shared" si="333"/>
        <v/>
      </c>
      <c r="N5623" s="4"/>
      <c r="U5623" s="69">
        <f t="shared" si="334"/>
        <v>0</v>
      </c>
      <c r="V5623" s="75">
        <f t="shared" si="335"/>
        <v>0</v>
      </c>
      <c r="W5623">
        <f>IFERROR(VLOOKUP($J5624,OSA!$BD:$BD,1,0),0)</f>
        <v>0</v>
      </c>
    </row>
    <row r="5624" spans="10:23" x14ac:dyDescent="0.35">
      <c r="J5624" t="str">
        <f t="shared" si="333"/>
        <v/>
      </c>
      <c r="N5624" s="4"/>
      <c r="U5624" s="69">
        <f t="shared" si="334"/>
        <v>0</v>
      </c>
      <c r="V5624" s="75">
        <f t="shared" si="335"/>
        <v>0</v>
      </c>
      <c r="W5624">
        <f>IFERROR(VLOOKUP($J5625,OSA!$BD:$BD,1,0),0)</f>
        <v>0</v>
      </c>
    </row>
    <row r="5625" spans="10:23" x14ac:dyDescent="0.35">
      <c r="J5625" t="str">
        <f t="shared" si="333"/>
        <v/>
      </c>
      <c r="N5625" s="4"/>
      <c r="U5625" s="69">
        <f t="shared" si="334"/>
        <v>0</v>
      </c>
      <c r="V5625" s="75">
        <f t="shared" si="335"/>
        <v>0</v>
      </c>
      <c r="W5625">
        <f>IFERROR(VLOOKUP($J5626,OSA!$BD:$BD,1,0),0)</f>
        <v>0</v>
      </c>
    </row>
    <row r="5626" spans="10:23" x14ac:dyDescent="0.35">
      <c r="J5626" t="str">
        <f t="shared" si="333"/>
        <v/>
      </c>
      <c r="N5626" s="4"/>
      <c r="U5626" s="69">
        <f t="shared" si="334"/>
        <v>0</v>
      </c>
      <c r="V5626" s="75">
        <f t="shared" si="335"/>
        <v>0</v>
      </c>
      <c r="W5626">
        <f>IFERROR(VLOOKUP($J5627,OSA!$BD:$BD,1,0),0)</f>
        <v>0</v>
      </c>
    </row>
    <row r="5627" spans="10:23" x14ac:dyDescent="0.35">
      <c r="J5627" t="str">
        <f t="shared" si="333"/>
        <v/>
      </c>
      <c r="N5627" s="4"/>
      <c r="U5627" s="69">
        <f t="shared" si="334"/>
        <v>0</v>
      </c>
      <c r="V5627" s="75">
        <f t="shared" si="335"/>
        <v>0</v>
      </c>
      <c r="W5627">
        <f>IFERROR(VLOOKUP($J5628,OSA!$BD:$BD,1,0),0)</f>
        <v>0</v>
      </c>
    </row>
    <row r="5628" spans="10:23" x14ac:dyDescent="0.35">
      <c r="J5628" t="str">
        <f t="shared" si="333"/>
        <v/>
      </c>
      <c r="N5628" s="4"/>
      <c r="U5628" s="69">
        <f t="shared" si="334"/>
        <v>0</v>
      </c>
      <c r="V5628" s="75">
        <f t="shared" si="335"/>
        <v>0</v>
      </c>
      <c r="W5628">
        <f>IFERROR(VLOOKUP($J5629,OSA!$BD:$BD,1,0),0)</f>
        <v>0</v>
      </c>
    </row>
    <row r="5629" spans="10:23" x14ac:dyDescent="0.35">
      <c r="J5629" t="str">
        <f t="shared" si="333"/>
        <v/>
      </c>
      <c r="N5629" s="4"/>
      <c r="U5629" s="69">
        <f t="shared" si="334"/>
        <v>0</v>
      </c>
      <c r="V5629" s="75">
        <f t="shared" si="335"/>
        <v>0</v>
      </c>
      <c r="W5629">
        <f>IFERROR(VLOOKUP($J5630,OSA!$BD:$BD,1,0),0)</f>
        <v>0</v>
      </c>
    </row>
    <row r="5630" spans="10:23" x14ac:dyDescent="0.35">
      <c r="J5630" t="str">
        <f t="shared" si="333"/>
        <v/>
      </c>
      <c r="N5630" s="4"/>
      <c r="U5630" s="69">
        <f t="shared" si="334"/>
        <v>0</v>
      </c>
      <c r="V5630" s="75">
        <f t="shared" si="335"/>
        <v>0</v>
      </c>
      <c r="W5630">
        <f>IFERROR(VLOOKUP($J5631,OSA!$BD:$BD,1,0),0)</f>
        <v>0</v>
      </c>
    </row>
    <row r="5631" spans="10:23" x14ac:dyDescent="0.35">
      <c r="J5631" t="str">
        <f t="shared" si="333"/>
        <v/>
      </c>
      <c r="N5631" s="4"/>
      <c r="U5631" s="69">
        <f t="shared" si="334"/>
        <v>0</v>
      </c>
      <c r="V5631" s="75">
        <f t="shared" si="335"/>
        <v>0</v>
      </c>
      <c r="W5631">
        <f>IFERROR(VLOOKUP($J5632,OSA!$BD:$BD,1,0),0)</f>
        <v>0</v>
      </c>
    </row>
    <row r="5632" spans="10:23" x14ac:dyDescent="0.35">
      <c r="J5632" t="str">
        <f t="shared" si="333"/>
        <v/>
      </c>
      <c r="N5632" s="4"/>
      <c r="U5632" s="69">
        <f t="shared" si="334"/>
        <v>0</v>
      </c>
      <c r="V5632" s="75">
        <f t="shared" si="335"/>
        <v>0</v>
      </c>
      <c r="W5632">
        <f>IFERROR(VLOOKUP($J5633,OSA!$BD:$BD,1,0),0)</f>
        <v>0</v>
      </c>
    </row>
    <row r="5633" spans="10:23" x14ac:dyDescent="0.35">
      <c r="J5633" t="str">
        <f t="shared" si="333"/>
        <v/>
      </c>
      <c r="N5633" s="4"/>
      <c r="U5633" s="69">
        <f t="shared" si="334"/>
        <v>0</v>
      </c>
      <c r="V5633" s="75">
        <f t="shared" si="335"/>
        <v>0</v>
      </c>
      <c r="W5633">
        <f>IFERROR(VLOOKUP($J5634,OSA!$BD:$BD,1,0),0)</f>
        <v>0</v>
      </c>
    </row>
    <row r="5634" spans="10:23" x14ac:dyDescent="0.35">
      <c r="J5634" t="str">
        <f t="shared" si="333"/>
        <v/>
      </c>
      <c r="N5634" s="4"/>
      <c r="U5634" s="69">
        <f t="shared" si="334"/>
        <v>0</v>
      </c>
      <c r="V5634" s="75">
        <f t="shared" si="335"/>
        <v>0</v>
      </c>
      <c r="W5634">
        <f>IFERROR(VLOOKUP($J5635,OSA!$BD:$BD,1,0),0)</f>
        <v>0</v>
      </c>
    </row>
    <row r="5635" spans="10:23" x14ac:dyDescent="0.35">
      <c r="J5635" t="str">
        <f t="shared" si="333"/>
        <v/>
      </c>
      <c r="N5635" s="4"/>
      <c r="U5635" s="69">
        <f t="shared" si="334"/>
        <v>0</v>
      </c>
      <c r="V5635" s="75">
        <f t="shared" si="335"/>
        <v>0</v>
      </c>
      <c r="W5635">
        <f>IFERROR(VLOOKUP($J5636,OSA!$BD:$BD,1,0),0)</f>
        <v>0</v>
      </c>
    </row>
    <row r="5636" spans="10:23" x14ac:dyDescent="0.35">
      <c r="J5636" t="str">
        <f t="shared" si="333"/>
        <v/>
      </c>
      <c r="N5636" s="4"/>
      <c r="U5636" s="69">
        <f t="shared" si="334"/>
        <v>0</v>
      </c>
      <c r="V5636" s="75">
        <f t="shared" si="335"/>
        <v>0</v>
      </c>
      <c r="W5636">
        <f>IFERROR(VLOOKUP($J5637,OSA!$BD:$BD,1,0),0)</f>
        <v>0</v>
      </c>
    </row>
    <row r="5637" spans="10:23" x14ac:dyDescent="0.35">
      <c r="J5637" t="str">
        <f t="shared" si="333"/>
        <v/>
      </c>
      <c r="N5637" s="4"/>
      <c r="U5637" s="69">
        <f t="shared" si="334"/>
        <v>0</v>
      </c>
      <c r="V5637" s="75">
        <f t="shared" si="335"/>
        <v>0</v>
      </c>
      <c r="W5637">
        <f>IFERROR(VLOOKUP($J5638,OSA!$BD:$BD,1,0),0)</f>
        <v>0</v>
      </c>
    </row>
    <row r="5638" spans="10:23" x14ac:dyDescent="0.35">
      <c r="J5638" t="str">
        <f t="shared" si="333"/>
        <v/>
      </c>
      <c r="N5638" s="4"/>
      <c r="U5638" s="69">
        <f t="shared" si="334"/>
        <v>0</v>
      </c>
      <c r="V5638" s="75">
        <f t="shared" si="335"/>
        <v>0</v>
      </c>
      <c r="W5638">
        <f>IFERROR(VLOOKUP($J5639,OSA!$BD:$BD,1,0),0)</f>
        <v>0</v>
      </c>
    </row>
    <row r="5639" spans="10:23" x14ac:dyDescent="0.35">
      <c r="J5639" t="str">
        <f t="shared" si="333"/>
        <v/>
      </c>
      <c r="N5639" s="4"/>
      <c r="U5639" s="69">
        <f t="shared" si="334"/>
        <v>0</v>
      </c>
      <c r="V5639" s="75">
        <f t="shared" si="335"/>
        <v>0</v>
      </c>
      <c r="W5639">
        <f>IFERROR(VLOOKUP($J5640,OSA!$BD:$BD,1,0),0)</f>
        <v>0</v>
      </c>
    </row>
    <row r="5640" spans="10:23" x14ac:dyDescent="0.35">
      <c r="J5640" t="str">
        <f t="shared" si="333"/>
        <v/>
      </c>
      <c r="N5640" s="4"/>
      <c r="U5640" s="69">
        <f t="shared" si="334"/>
        <v>0</v>
      </c>
      <c r="V5640" s="75">
        <f t="shared" si="335"/>
        <v>0</v>
      </c>
      <c r="W5640">
        <f>IFERROR(VLOOKUP($J5641,OSA!$BD:$BD,1,0),0)</f>
        <v>0</v>
      </c>
    </row>
    <row r="5641" spans="10:23" x14ac:dyDescent="0.35">
      <c r="J5641" t="str">
        <f t="shared" si="333"/>
        <v/>
      </c>
      <c r="N5641" s="4"/>
      <c r="U5641" s="69">
        <f t="shared" si="334"/>
        <v>0</v>
      </c>
      <c r="V5641" s="75">
        <f t="shared" si="335"/>
        <v>0</v>
      </c>
      <c r="W5641">
        <f>IFERROR(VLOOKUP($J5642,OSA!$BD:$BD,1,0),0)</f>
        <v>0</v>
      </c>
    </row>
    <row r="5642" spans="10:23" x14ac:dyDescent="0.35">
      <c r="J5642" t="str">
        <f t="shared" si="333"/>
        <v/>
      </c>
      <c r="N5642" s="4"/>
      <c r="U5642" s="69">
        <f t="shared" si="334"/>
        <v>0</v>
      </c>
      <c r="V5642" s="75">
        <f t="shared" si="335"/>
        <v>0</v>
      </c>
      <c r="W5642">
        <f>IFERROR(VLOOKUP($J5643,OSA!$BD:$BD,1,0),0)</f>
        <v>0</v>
      </c>
    </row>
    <row r="5643" spans="10:23" x14ac:dyDescent="0.35">
      <c r="J5643" t="str">
        <f t="shared" si="333"/>
        <v/>
      </c>
      <c r="N5643" s="4"/>
      <c r="U5643" s="69">
        <f t="shared" si="334"/>
        <v>0</v>
      </c>
      <c r="V5643" s="75">
        <f t="shared" si="335"/>
        <v>0</v>
      </c>
      <c r="W5643">
        <f>IFERROR(VLOOKUP($J5644,OSA!$BD:$BD,1,0),0)</f>
        <v>0</v>
      </c>
    </row>
    <row r="5644" spans="10:23" x14ac:dyDescent="0.35">
      <c r="J5644" t="str">
        <f t="shared" ref="J5644:J5707" si="336">K5644&amp;N5644</f>
        <v/>
      </c>
      <c r="N5644" s="4"/>
      <c r="U5644" s="69">
        <f t="shared" si="334"/>
        <v>0</v>
      </c>
      <c r="V5644" s="75">
        <f t="shared" si="335"/>
        <v>0</v>
      </c>
      <c r="W5644">
        <f>IFERROR(VLOOKUP($J5645,OSA!$BD:$BD,1,0),0)</f>
        <v>0</v>
      </c>
    </row>
    <row r="5645" spans="10:23" x14ac:dyDescent="0.35">
      <c r="J5645" t="str">
        <f t="shared" si="336"/>
        <v/>
      </c>
      <c r="N5645" s="4"/>
      <c r="U5645" s="69">
        <f t="shared" si="334"/>
        <v>0</v>
      </c>
      <c r="V5645" s="75">
        <f t="shared" si="335"/>
        <v>0</v>
      </c>
      <c r="W5645">
        <f>IFERROR(VLOOKUP($J5646,OSA!$BD:$BD,1,0),0)</f>
        <v>0</v>
      </c>
    </row>
    <row r="5646" spans="10:23" x14ac:dyDescent="0.35">
      <c r="J5646" t="str">
        <f t="shared" si="336"/>
        <v/>
      </c>
      <c r="N5646" s="4"/>
      <c r="U5646" s="69">
        <f t="shared" si="334"/>
        <v>0</v>
      </c>
      <c r="V5646" s="75">
        <f t="shared" si="335"/>
        <v>0</v>
      </c>
      <c r="W5646">
        <f>IFERROR(VLOOKUP($J5647,OSA!$BD:$BD,1,0),0)</f>
        <v>0</v>
      </c>
    </row>
    <row r="5647" spans="10:23" x14ac:dyDescent="0.35">
      <c r="J5647" t="str">
        <f t="shared" si="336"/>
        <v/>
      </c>
      <c r="N5647" s="4"/>
      <c r="U5647" s="69">
        <f t="shared" si="334"/>
        <v>0</v>
      </c>
      <c r="V5647" s="75">
        <f t="shared" si="335"/>
        <v>0</v>
      </c>
      <c r="W5647">
        <f>IFERROR(VLOOKUP($J5648,OSA!$BD:$BD,1,0),0)</f>
        <v>0</v>
      </c>
    </row>
    <row r="5648" spans="10:23" x14ac:dyDescent="0.35">
      <c r="J5648" t="str">
        <f t="shared" si="336"/>
        <v/>
      </c>
      <c r="N5648" s="4"/>
      <c r="U5648" s="69">
        <f t="shared" si="334"/>
        <v>0</v>
      </c>
      <c r="V5648" s="75">
        <f t="shared" si="335"/>
        <v>0</v>
      </c>
      <c r="W5648">
        <f>IFERROR(VLOOKUP($J5649,OSA!$BD:$BD,1,0),0)</f>
        <v>0</v>
      </c>
    </row>
    <row r="5649" spans="10:23" x14ac:dyDescent="0.35">
      <c r="J5649" t="str">
        <f t="shared" si="336"/>
        <v/>
      </c>
      <c r="N5649" s="4"/>
      <c r="U5649" s="69">
        <f t="shared" si="334"/>
        <v>0</v>
      </c>
      <c r="V5649" s="75">
        <f t="shared" si="335"/>
        <v>0</v>
      </c>
      <c r="W5649">
        <f>IFERROR(VLOOKUP($J5650,OSA!$BD:$BD,1,0),0)</f>
        <v>0</v>
      </c>
    </row>
    <row r="5650" spans="10:23" x14ac:dyDescent="0.35">
      <c r="J5650" t="str">
        <f t="shared" si="336"/>
        <v/>
      </c>
      <c r="N5650" s="4"/>
      <c r="U5650" s="69">
        <f t="shared" si="334"/>
        <v>0</v>
      </c>
      <c r="V5650" s="75">
        <f t="shared" si="335"/>
        <v>0</v>
      </c>
      <c r="W5650">
        <f>IFERROR(VLOOKUP($J5651,OSA!$BD:$BD,1,0),0)</f>
        <v>0</v>
      </c>
    </row>
    <row r="5651" spans="10:23" x14ac:dyDescent="0.35">
      <c r="J5651" t="str">
        <f t="shared" si="336"/>
        <v/>
      </c>
      <c r="N5651" s="4"/>
      <c r="U5651" s="69">
        <f t="shared" si="334"/>
        <v>0</v>
      </c>
      <c r="V5651" s="75">
        <f t="shared" si="335"/>
        <v>0</v>
      </c>
      <c r="W5651">
        <f>IFERROR(VLOOKUP($J5652,OSA!$BD:$BD,1,0),0)</f>
        <v>0</v>
      </c>
    </row>
    <row r="5652" spans="10:23" x14ac:dyDescent="0.35">
      <c r="J5652" t="str">
        <f t="shared" si="336"/>
        <v/>
      </c>
      <c r="N5652" s="4"/>
      <c r="U5652" s="69">
        <f t="shared" si="334"/>
        <v>0</v>
      </c>
      <c r="V5652" s="75">
        <f t="shared" si="335"/>
        <v>0</v>
      </c>
      <c r="W5652">
        <f>IFERROR(VLOOKUP($J5653,OSA!$BD:$BD,1,0),0)</f>
        <v>0</v>
      </c>
    </row>
    <row r="5653" spans="10:23" x14ac:dyDescent="0.35">
      <c r="J5653" t="str">
        <f t="shared" si="336"/>
        <v/>
      </c>
      <c r="N5653" s="4"/>
      <c r="U5653" s="69">
        <f t="shared" ref="U5653:U5716" si="337">SUM(O5653:Q5653)/3</f>
        <v>0</v>
      </c>
      <c r="V5653" s="75">
        <f t="shared" ref="V5653:V5716" si="338">SUM(R5653:T5653)/3</f>
        <v>0</v>
      </c>
      <c r="W5653">
        <f>IFERROR(VLOOKUP($J5654,OSA!$BD:$BD,1,0),0)</f>
        <v>0</v>
      </c>
    </row>
    <row r="5654" spans="10:23" x14ac:dyDescent="0.35">
      <c r="J5654" t="str">
        <f t="shared" si="336"/>
        <v/>
      </c>
      <c r="N5654" s="4"/>
      <c r="U5654" s="69">
        <f t="shared" si="337"/>
        <v>0</v>
      </c>
      <c r="V5654" s="75">
        <f t="shared" si="338"/>
        <v>0</v>
      </c>
      <c r="W5654">
        <f>IFERROR(VLOOKUP($J5655,OSA!$BD:$BD,1,0),0)</f>
        <v>0</v>
      </c>
    </row>
    <row r="5655" spans="10:23" x14ac:dyDescent="0.35">
      <c r="J5655" t="str">
        <f t="shared" si="336"/>
        <v/>
      </c>
      <c r="N5655" s="4"/>
      <c r="U5655" s="69">
        <f t="shared" si="337"/>
        <v>0</v>
      </c>
      <c r="V5655" s="75">
        <f t="shared" si="338"/>
        <v>0</v>
      </c>
      <c r="W5655">
        <f>IFERROR(VLOOKUP($J5656,OSA!$BD:$BD,1,0),0)</f>
        <v>0</v>
      </c>
    </row>
    <row r="5656" spans="10:23" x14ac:dyDescent="0.35">
      <c r="J5656" t="str">
        <f t="shared" si="336"/>
        <v/>
      </c>
      <c r="N5656" s="4"/>
      <c r="U5656" s="69">
        <f t="shared" si="337"/>
        <v>0</v>
      </c>
      <c r="V5656" s="75">
        <f t="shared" si="338"/>
        <v>0</v>
      </c>
      <c r="W5656">
        <f>IFERROR(VLOOKUP($J5657,OSA!$BD:$BD,1,0),0)</f>
        <v>0</v>
      </c>
    </row>
    <row r="5657" spans="10:23" x14ac:dyDescent="0.35">
      <c r="J5657" t="str">
        <f t="shared" si="336"/>
        <v/>
      </c>
      <c r="N5657" s="4"/>
      <c r="U5657" s="69">
        <f t="shared" si="337"/>
        <v>0</v>
      </c>
      <c r="V5657" s="75">
        <f t="shared" si="338"/>
        <v>0</v>
      </c>
      <c r="W5657">
        <f>IFERROR(VLOOKUP($J5658,OSA!$BD:$BD,1,0),0)</f>
        <v>0</v>
      </c>
    </row>
    <row r="5658" spans="10:23" x14ac:dyDescent="0.35">
      <c r="J5658" t="str">
        <f t="shared" si="336"/>
        <v/>
      </c>
      <c r="N5658" s="4"/>
      <c r="U5658" s="69">
        <f t="shared" si="337"/>
        <v>0</v>
      </c>
      <c r="V5658" s="75">
        <f t="shared" si="338"/>
        <v>0</v>
      </c>
      <c r="W5658">
        <f>IFERROR(VLOOKUP($J5659,OSA!$BD:$BD,1,0),0)</f>
        <v>0</v>
      </c>
    </row>
    <row r="5659" spans="10:23" x14ac:dyDescent="0.35">
      <c r="J5659" t="str">
        <f t="shared" si="336"/>
        <v/>
      </c>
      <c r="N5659" s="4"/>
      <c r="U5659" s="69">
        <f t="shared" si="337"/>
        <v>0</v>
      </c>
      <c r="V5659" s="75">
        <f t="shared" si="338"/>
        <v>0</v>
      </c>
      <c r="W5659">
        <f>IFERROR(VLOOKUP($J5660,OSA!$BD:$BD,1,0),0)</f>
        <v>0</v>
      </c>
    </row>
    <row r="5660" spans="10:23" x14ac:dyDescent="0.35">
      <c r="J5660" t="str">
        <f t="shared" si="336"/>
        <v/>
      </c>
      <c r="N5660" s="4"/>
      <c r="U5660" s="69">
        <f t="shared" si="337"/>
        <v>0</v>
      </c>
      <c r="V5660" s="75">
        <f t="shared" si="338"/>
        <v>0</v>
      </c>
      <c r="W5660">
        <f>IFERROR(VLOOKUP($J5661,OSA!$BD:$BD,1,0),0)</f>
        <v>0</v>
      </c>
    </row>
    <row r="5661" spans="10:23" x14ac:dyDescent="0.35">
      <c r="J5661" t="str">
        <f t="shared" si="336"/>
        <v/>
      </c>
      <c r="N5661" s="4"/>
      <c r="U5661" s="69">
        <f t="shared" si="337"/>
        <v>0</v>
      </c>
      <c r="V5661" s="75">
        <f t="shared" si="338"/>
        <v>0</v>
      </c>
      <c r="W5661">
        <f>IFERROR(VLOOKUP($J5662,OSA!$BD:$BD,1,0),0)</f>
        <v>0</v>
      </c>
    </row>
    <row r="5662" spans="10:23" x14ac:dyDescent="0.35">
      <c r="J5662" t="str">
        <f t="shared" si="336"/>
        <v/>
      </c>
      <c r="N5662" s="4"/>
      <c r="U5662" s="69">
        <f t="shared" si="337"/>
        <v>0</v>
      </c>
      <c r="V5662" s="75">
        <f t="shared" si="338"/>
        <v>0</v>
      </c>
      <c r="W5662">
        <f>IFERROR(VLOOKUP($J5663,OSA!$BD:$BD,1,0),0)</f>
        <v>0</v>
      </c>
    </row>
    <row r="5663" spans="10:23" x14ac:dyDescent="0.35">
      <c r="J5663" t="str">
        <f t="shared" si="336"/>
        <v/>
      </c>
      <c r="N5663" s="4"/>
      <c r="U5663" s="69">
        <f t="shared" si="337"/>
        <v>0</v>
      </c>
      <c r="V5663" s="75">
        <f t="shared" si="338"/>
        <v>0</v>
      </c>
      <c r="W5663">
        <f>IFERROR(VLOOKUP($J5664,OSA!$BD:$BD,1,0),0)</f>
        <v>0</v>
      </c>
    </row>
    <row r="5664" spans="10:23" x14ac:dyDescent="0.35">
      <c r="J5664" t="str">
        <f t="shared" si="336"/>
        <v/>
      </c>
      <c r="N5664" s="4"/>
      <c r="U5664" s="69">
        <f t="shared" si="337"/>
        <v>0</v>
      </c>
      <c r="V5664" s="75">
        <f t="shared" si="338"/>
        <v>0</v>
      </c>
      <c r="W5664">
        <f>IFERROR(VLOOKUP($J5665,OSA!$BD:$BD,1,0),0)</f>
        <v>0</v>
      </c>
    </row>
    <row r="5665" spans="10:23" x14ac:dyDescent="0.35">
      <c r="J5665" t="str">
        <f t="shared" si="336"/>
        <v/>
      </c>
      <c r="N5665" s="4"/>
      <c r="U5665" s="69">
        <f t="shared" si="337"/>
        <v>0</v>
      </c>
      <c r="V5665" s="75">
        <f t="shared" si="338"/>
        <v>0</v>
      </c>
      <c r="W5665">
        <f>IFERROR(VLOOKUP($J5666,OSA!$BD:$BD,1,0),0)</f>
        <v>0</v>
      </c>
    </row>
    <row r="5666" spans="10:23" x14ac:dyDescent="0.35">
      <c r="J5666" t="str">
        <f t="shared" si="336"/>
        <v/>
      </c>
      <c r="N5666" s="4"/>
      <c r="U5666" s="69">
        <f t="shared" si="337"/>
        <v>0</v>
      </c>
      <c r="V5666" s="75">
        <f t="shared" si="338"/>
        <v>0</v>
      </c>
      <c r="W5666">
        <f>IFERROR(VLOOKUP($J5667,OSA!$BD:$BD,1,0),0)</f>
        <v>0</v>
      </c>
    </row>
    <row r="5667" spans="10:23" x14ac:dyDescent="0.35">
      <c r="J5667" t="str">
        <f t="shared" si="336"/>
        <v/>
      </c>
      <c r="N5667" s="4"/>
      <c r="U5667" s="69">
        <f t="shared" si="337"/>
        <v>0</v>
      </c>
      <c r="V5667" s="75">
        <f t="shared" si="338"/>
        <v>0</v>
      </c>
      <c r="W5667">
        <f>IFERROR(VLOOKUP($J5668,OSA!$BD:$BD,1,0),0)</f>
        <v>0</v>
      </c>
    </row>
    <row r="5668" spans="10:23" x14ac:dyDescent="0.35">
      <c r="J5668" t="str">
        <f t="shared" si="336"/>
        <v/>
      </c>
      <c r="N5668" s="4"/>
      <c r="U5668" s="69">
        <f t="shared" si="337"/>
        <v>0</v>
      </c>
      <c r="V5668" s="75">
        <f t="shared" si="338"/>
        <v>0</v>
      </c>
      <c r="W5668">
        <f>IFERROR(VLOOKUP($J5669,OSA!$BD:$BD,1,0),0)</f>
        <v>0</v>
      </c>
    </row>
    <row r="5669" spans="10:23" x14ac:dyDescent="0.35">
      <c r="J5669" t="str">
        <f t="shared" si="336"/>
        <v/>
      </c>
      <c r="N5669" s="4"/>
      <c r="U5669" s="69">
        <f t="shared" si="337"/>
        <v>0</v>
      </c>
      <c r="V5669" s="75">
        <f t="shared" si="338"/>
        <v>0</v>
      </c>
      <c r="W5669">
        <f>IFERROR(VLOOKUP($J5670,OSA!$BD:$BD,1,0),0)</f>
        <v>0</v>
      </c>
    </row>
    <row r="5670" spans="10:23" x14ac:dyDescent="0.35">
      <c r="J5670" t="str">
        <f t="shared" si="336"/>
        <v/>
      </c>
      <c r="N5670" s="4"/>
      <c r="U5670" s="69">
        <f t="shared" si="337"/>
        <v>0</v>
      </c>
      <c r="V5670" s="75">
        <f t="shared" si="338"/>
        <v>0</v>
      </c>
      <c r="W5670">
        <f>IFERROR(VLOOKUP($J5671,OSA!$BD:$BD,1,0),0)</f>
        <v>0</v>
      </c>
    </row>
    <row r="5671" spans="10:23" x14ac:dyDescent="0.35">
      <c r="J5671" t="str">
        <f t="shared" si="336"/>
        <v/>
      </c>
      <c r="N5671" s="4"/>
      <c r="U5671" s="69">
        <f t="shared" si="337"/>
        <v>0</v>
      </c>
      <c r="V5671" s="75">
        <f t="shared" si="338"/>
        <v>0</v>
      </c>
      <c r="W5671">
        <f>IFERROR(VLOOKUP($J5672,OSA!$BD:$BD,1,0),0)</f>
        <v>0</v>
      </c>
    </row>
    <row r="5672" spans="10:23" x14ac:dyDescent="0.35">
      <c r="J5672" t="str">
        <f t="shared" si="336"/>
        <v/>
      </c>
      <c r="N5672" s="4"/>
      <c r="U5672" s="69">
        <f t="shared" si="337"/>
        <v>0</v>
      </c>
      <c r="V5672" s="75">
        <f t="shared" si="338"/>
        <v>0</v>
      </c>
      <c r="W5672">
        <f>IFERROR(VLOOKUP($J5673,OSA!$BD:$BD,1,0),0)</f>
        <v>0</v>
      </c>
    </row>
    <row r="5673" spans="10:23" x14ac:dyDescent="0.35">
      <c r="J5673" t="str">
        <f t="shared" si="336"/>
        <v/>
      </c>
      <c r="N5673" s="4"/>
      <c r="U5673" s="69">
        <f t="shared" si="337"/>
        <v>0</v>
      </c>
      <c r="V5673" s="75">
        <f t="shared" si="338"/>
        <v>0</v>
      </c>
      <c r="W5673">
        <f>IFERROR(VLOOKUP($J5674,OSA!$BD:$BD,1,0),0)</f>
        <v>0</v>
      </c>
    </row>
    <row r="5674" spans="10:23" x14ac:dyDescent="0.35">
      <c r="J5674" t="str">
        <f t="shared" si="336"/>
        <v/>
      </c>
      <c r="N5674" s="4"/>
      <c r="U5674" s="69">
        <f t="shared" si="337"/>
        <v>0</v>
      </c>
      <c r="V5674" s="75">
        <f t="shared" si="338"/>
        <v>0</v>
      </c>
      <c r="W5674">
        <f>IFERROR(VLOOKUP($J5675,OSA!$BD:$BD,1,0),0)</f>
        <v>0</v>
      </c>
    </row>
    <row r="5675" spans="10:23" x14ac:dyDescent="0.35">
      <c r="J5675" t="str">
        <f t="shared" si="336"/>
        <v/>
      </c>
      <c r="N5675" s="4"/>
      <c r="U5675" s="69">
        <f t="shared" si="337"/>
        <v>0</v>
      </c>
      <c r="V5675" s="75">
        <f t="shared" si="338"/>
        <v>0</v>
      </c>
      <c r="W5675">
        <f>IFERROR(VLOOKUP($J5676,OSA!$BD:$BD,1,0),0)</f>
        <v>0</v>
      </c>
    </row>
    <row r="5676" spans="10:23" x14ac:dyDescent="0.35">
      <c r="J5676" t="str">
        <f t="shared" si="336"/>
        <v/>
      </c>
      <c r="N5676" s="4"/>
      <c r="U5676" s="69">
        <f t="shared" si="337"/>
        <v>0</v>
      </c>
      <c r="V5676" s="75">
        <f t="shared" si="338"/>
        <v>0</v>
      </c>
      <c r="W5676">
        <f>IFERROR(VLOOKUP($J5677,OSA!$BD:$BD,1,0),0)</f>
        <v>0</v>
      </c>
    </row>
    <row r="5677" spans="10:23" x14ac:dyDescent="0.35">
      <c r="J5677" t="str">
        <f t="shared" si="336"/>
        <v/>
      </c>
      <c r="N5677" s="4"/>
      <c r="U5677" s="69">
        <f t="shared" si="337"/>
        <v>0</v>
      </c>
      <c r="V5677" s="75">
        <f t="shared" si="338"/>
        <v>0</v>
      </c>
      <c r="W5677">
        <f>IFERROR(VLOOKUP($J5678,OSA!$BD:$BD,1,0),0)</f>
        <v>0</v>
      </c>
    </row>
    <row r="5678" spans="10:23" x14ac:dyDescent="0.35">
      <c r="J5678" t="str">
        <f t="shared" si="336"/>
        <v/>
      </c>
      <c r="N5678" s="4"/>
      <c r="U5678" s="69">
        <f t="shared" si="337"/>
        <v>0</v>
      </c>
      <c r="V5678" s="75">
        <f t="shared" si="338"/>
        <v>0</v>
      </c>
      <c r="W5678">
        <f>IFERROR(VLOOKUP($J5679,OSA!$BD:$BD,1,0),0)</f>
        <v>0</v>
      </c>
    </row>
    <row r="5679" spans="10:23" x14ac:dyDescent="0.35">
      <c r="J5679" t="str">
        <f t="shared" si="336"/>
        <v/>
      </c>
      <c r="N5679" s="4"/>
      <c r="U5679" s="69">
        <f t="shared" si="337"/>
        <v>0</v>
      </c>
      <c r="V5679" s="75">
        <f t="shared" si="338"/>
        <v>0</v>
      </c>
      <c r="W5679">
        <f>IFERROR(VLOOKUP($J5680,OSA!$BD:$BD,1,0),0)</f>
        <v>0</v>
      </c>
    </row>
    <row r="5680" spans="10:23" x14ac:dyDescent="0.35">
      <c r="J5680" t="str">
        <f t="shared" si="336"/>
        <v/>
      </c>
      <c r="N5680" s="4"/>
      <c r="U5680" s="69">
        <f t="shared" si="337"/>
        <v>0</v>
      </c>
      <c r="V5680" s="75">
        <f t="shared" si="338"/>
        <v>0</v>
      </c>
      <c r="W5680">
        <f>IFERROR(VLOOKUP($J5681,OSA!$BD:$BD,1,0),0)</f>
        <v>0</v>
      </c>
    </row>
    <row r="5681" spans="10:23" x14ac:dyDescent="0.35">
      <c r="J5681" t="str">
        <f t="shared" si="336"/>
        <v/>
      </c>
      <c r="N5681" s="4"/>
      <c r="U5681" s="69">
        <f t="shared" si="337"/>
        <v>0</v>
      </c>
      <c r="V5681" s="75">
        <f t="shared" si="338"/>
        <v>0</v>
      </c>
      <c r="W5681">
        <f>IFERROR(VLOOKUP($J5682,OSA!$BD:$BD,1,0),0)</f>
        <v>0</v>
      </c>
    </row>
    <row r="5682" spans="10:23" x14ac:dyDescent="0.35">
      <c r="J5682" t="str">
        <f t="shared" si="336"/>
        <v/>
      </c>
      <c r="N5682" s="4"/>
      <c r="U5682" s="69">
        <f t="shared" si="337"/>
        <v>0</v>
      </c>
      <c r="V5682" s="75">
        <f t="shared" si="338"/>
        <v>0</v>
      </c>
      <c r="W5682">
        <f>IFERROR(VLOOKUP($J5683,OSA!$BD:$BD,1,0),0)</f>
        <v>0</v>
      </c>
    </row>
    <row r="5683" spans="10:23" x14ac:dyDescent="0.35">
      <c r="J5683" t="str">
        <f t="shared" si="336"/>
        <v/>
      </c>
      <c r="N5683" s="4"/>
      <c r="U5683" s="69">
        <f t="shared" si="337"/>
        <v>0</v>
      </c>
      <c r="V5683" s="75">
        <f t="shared" si="338"/>
        <v>0</v>
      </c>
      <c r="W5683">
        <f>IFERROR(VLOOKUP($J5684,OSA!$BD:$BD,1,0),0)</f>
        <v>0</v>
      </c>
    </row>
    <row r="5684" spans="10:23" x14ac:dyDescent="0.35">
      <c r="J5684" t="str">
        <f t="shared" si="336"/>
        <v/>
      </c>
      <c r="N5684" s="4"/>
      <c r="U5684" s="69">
        <f t="shared" si="337"/>
        <v>0</v>
      </c>
      <c r="V5684" s="75">
        <f t="shared" si="338"/>
        <v>0</v>
      </c>
      <c r="W5684">
        <f>IFERROR(VLOOKUP($J5685,OSA!$BD:$BD,1,0),0)</f>
        <v>0</v>
      </c>
    </row>
    <row r="5685" spans="10:23" x14ac:dyDescent="0.35">
      <c r="J5685" t="str">
        <f t="shared" si="336"/>
        <v/>
      </c>
      <c r="N5685" s="4"/>
      <c r="U5685" s="69">
        <f t="shared" si="337"/>
        <v>0</v>
      </c>
      <c r="V5685" s="75">
        <f t="shared" si="338"/>
        <v>0</v>
      </c>
      <c r="W5685">
        <f>IFERROR(VLOOKUP($J5686,OSA!$BD:$BD,1,0),0)</f>
        <v>0</v>
      </c>
    </row>
    <row r="5686" spans="10:23" x14ac:dyDescent="0.35">
      <c r="J5686" t="str">
        <f t="shared" si="336"/>
        <v/>
      </c>
      <c r="N5686" s="4"/>
      <c r="U5686" s="69">
        <f t="shared" si="337"/>
        <v>0</v>
      </c>
      <c r="V5686" s="75">
        <f t="shared" si="338"/>
        <v>0</v>
      </c>
      <c r="W5686">
        <f>IFERROR(VLOOKUP($J5687,OSA!$BD:$BD,1,0),0)</f>
        <v>0</v>
      </c>
    </row>
    <row r="5687" spans="10:23" x14ac:dyDescent="0.35">
      <c r="J5687" t="str">
        <f t="shared" si="336"/>
        <v/>
      </c>
      <c r="N5687" s="4"/>
      <c r="U5687" s="69">
        <f t="shared" si="337"/>
        <v>0</v>
      </c>
      <c r="V5687" s="75">
        <f t="shared" si="338"/>
        <v>0</v>
      </c>
      <c r="W5687">
        <f>IFERROR(VLOOKUP($J5688,OSA!$BD:$BD,1,0),0)</f>
        <v>0</v>
      </c>
    </row>
    <row r="5688" spans="10:23" x14ac:dyDescent="0.35">
      <c r="J5688" t="str">
        <f t="shared" si="336"/>
        <v/>
      </c>
      <c r="N5688" s="4"/>
      <c r="U5688" s="69">
        <f t="shared" si="337"/>
        <v>0</v>
      </c>
      <c r="V5688" s="75">
        <f t="shared" si="338"/>
        <v>0</v>
      </c>
      <c r="W5688">
        <f>IFERROR(VLOOKUP($J5689,OSA!$BD:$BD,1,0),0)</f>
        <v>0</v>
      </c>
    </row>
    <row r="5689" spans="10:23" x14ac:dyDescent="0.35">
      <c r="J5689" t="str">
        <f t="shared" si="336"/>
        <v/>
      </c>
      <c r="N5689" s="4"/>
      <c r="U5689" s="69">
        <f t="shared" si="337"/>
        <v>0</v>
      </c>
      <c r="V5689" s="75">
        <f t="shared" si="338"/>
        <v>0</v>
      </c>
      <c r="W5689">
        <f>IFERROR(VLOOKUP($J5690,OSA!$BD:$BD,1,0),0)</f>
        <v>0</v>
      </c>
    </row>
    <row r="5690" spans="10:23" x14ac:dyDescent="0.35">
      <c r="J5690" t="str">
        <f t="shared" si="336"/>
        <v/>
      </c>
      <c r="N5690" s="4"/>
      <c r="U5690" s="69">
        <f t="shared" si="337"/>
        <v>0</v>
      </c>
      <c r="V5690" s="75">
        <f t="shared" si="338"/>
        <v>0</v>
      </c>
      <c r="W5690">
        <f>IFERROR(VLOOKUP($J5691,OSA!$BD:$BD,1,0),0)</f>
        <v>0</v>
      </c>
    </row>
    <row r="5691" spans="10:23" x14ac:dyDescent="0.35">
      <c r="J5691" t="str">
        <f t="shared" si="336"/>
        <v/>
      </c>
      <c r="N5691" s="4"/>
      <c r="U5691" s="69">
        <f t="shared" si="337"/>
        <v>0</v>
      </c>
      <c r="V5691" s="75">
        <f t="shared" si="338"/>
        <v>0</v>
      </c>
      <c r="W5691">
        <f>IFERROR(VLOOKUP($J5692,OSA!$BD:$BD,1,0),0)</f>
        <v>0</v>
      </c>
    </row>
    <row r="5692" spans="10:23" x14ac:dyDescent="0.35">
      <c r="J5692" t="str">
        <f t="shared" si="336"/>
        <v/>
      </c>
      <c r="N5692" s="4"/>
      <c r="U5692" s="69">
        <f t="shared" si="337"/>
        <v>0</v>
      </c>
      <c r="V5692" s="75">
        <f t="shared" si="338"/>
        <v>0</v>
      </c>
      <c r="W5692">
        <f>IFERROR(VLOOKUP($J5693,OSA!$BD:$BD,1,0),0)</f>
        <v>0</v>
      </c>
    </row>
    <row r="5693" spans="10:23" x14ac:dyDescent="0.35">
      <c r="J5693" t="str">
        <f t="shared" si="336"/>
        <v/>
      </c>
      <c r="N5693" s="4"/>
      <c r="U5693" s="69">
        <f t="shared" si="337"/>
        <v>0</v>
      </c>
      <c r="V5693" s="75">
        <f t="shared" si="338"/>
        <v>0</v>
      </c>
      <c r="W5693">
        <f>IFERROR(VLOOKUP($J5694,OSA!$BD:$BD,1,0),0)</f>
        <v>0</v>
      </c>
    </row>
    <row r="5694" spans="10:23" x14ac:dyDescent="0.35">
      <c r="J5694" t="str">
        <f t="shared" si="336"/>
        <v/>
      </c>
      <c r="N5694" s="4"/>
      <c r="U5694" s="69">
        <f t="shared" si="337"/>
        <v>0</v>
      </c>
      <c r="V5694" s="75">
        <f t="shared" si="338"/>
        <v>0</v>
      </c>
      <c r="W5694">
        <f>IFERROR(VLOOKUP($J5695,OSA!$BD:$BD,1,0),0)</f>
        <v>0</v>
      </c>
    </row>
    <row r="5695" spans="10:23" x14ac:dyDescent="0.35">
      <c r="J5695" t="str">
        <f t="shared" si="336"/>
        <v/>
      </c>
      <c r="N5695" s="4"/>
      <c r="U5695" s="69">
        <f t="shared" si="337"/>
        <v>0</v>
      </c>
      <c r="V5695" s="75">
        <f t="shared" si="338"/>
        <v>0</v>
      </c>
      <c r="W5695">
        <f>IFERROR(VLOOKUP($J5696,OSA!$BD:$BD,1,0),0)</f>
        <v>0</v>
      </c>
    </row>
    <row r="5696" spans="10:23" x14ac:dyDescent="0.35">
      <c r="J5696" t="str">
        <f t="shared" si="336"/>
        <v/>
      </c>
      <c r="N5696" s="4"/>
      <c r="U5696" s="69">
        <f t="shared" si="337"/>
        <v>0</v>
      </c>
      <c r="V5696" s="75">
        <f t="shared" si="338"/>
        <v>0</v>
      </c>
      <c r="W5696">
        <f>IFERROR(VLOOKUP($J5697,OSA!$BD:$BD,1,0),0)</f>
        <v>0</v>
      </c>
    </row>
    <row r="5697" spans="10:23" x14ac:dyDescent="0.35">
      <c r="J5697" t="str">
        <f t="shared" si="336"/>
        <v/>
      </c>
      <c r="N5697" s="4"/>
      <c r="U5697" s="69">
        <f t="shared" si="337"/>
        <v>0</v>
      </c>
      <c r="V5697" s="75">
        <f t="shared" si="338"/>
        <v>0</v>
      </c>
      <c r="W5697">
        <f>IFERROR(VLOOKUP($J5698,OSA!$BD:$BD,1,0),0)</f>
        <v>0</v>
      </c>
    </row>
    <row r="5698" spans="10:23" x14ac:dyDescent="0.35">
      <c r="J5698" t="str">
        <f t="shared" si="336"/>
        <v/>
      </c>
      <c r="N5698" s="4"/>
      <c r="U5698" s="69">
        <f t="shared" si="337"/>
        <v>0</v>
      </c>
      <c r="V5698" s="75">
        <f t="shared" si="338"/>
        <v>0</v>
      </c>
      <c r="W5698">
        <f>IFERROR(VLOOKUP($J5699,OSA!$BD:$BD,1,0),0)</f>
        <v>0</v>
      </c>
    </row>
    <row r="5699" spans="10:23" x14ac:dyDescent="0.35">
      <c r="J5699" t="str">
        <f t="shared" si="336"/>
        <v/>
      </c>
      <c r="N5699" s="4"/>
      <c r="U5699" s="69">
        <f t="shared" si="337"/>
        <v>0</v>
      </c>
      <c r="V5699" s="75">
        <f t="shared" si="338"/>
        <v>0</v>
      </c>
      <c r="W5699">
        <f>IFERROR(VLOOKUP($J5700,OSA!$BD:$BD,1,0),0)</f>
        <v>0</v>
      </c>
    </row>
    <row r="5700" spans="10:23" x14ac:dyDescent="0.35">
      <c r="J5700" t="str">
        <f t="shared" si="336"/>
        <v/>
      </c>
      <c r="N5700" s="4"/>
      <c r="U5700" s="69">
        <f t="shared" si="337"/>
        <v>0</v>
      </c>
      <c r="V5700" s="75">
        <f t="shared" si="338"/>
        <v>0</v>
      </c>
      <c r="W5700">
        <f>IFERROR(VLOOKUP($J5701,OSA!$BD:$BD,1,0),0)</f>
        <v>0</v>
      </c>
    </row>
    <row r="5701" spans="10:23" x14ac:dyDescent="0.35">
      <c r="J5701" t="str">
        <f t="shared" si="336"/>
        <v/>
      </c>
      <c r="N5701" s="4"/>
      <c r="U5701" s="69">
        <f t="shared" si="337"/>
        <v>0</v>
      </c>
      <c r="V5701" s="75">
        <f t="shared" si="338"/>
        <v>0</v>
      </c>
      <c r="W5701">
        <f>IFERROR(VLOOKUP($J5702,OSA!$BD:$BD,1,0),0)</f>
        <v>0</v>
      </c>
    </row>
    <row r="5702" spans="10:23" x14ac:dyDescent="0.35">
      <c r="J5702" t="str">
        <f t="shared" si="336"/>
        <v/>
      </c>
      <c r="N5702" s="4"/>
      <c r="U5702" s="69">
        <f t="shared" si="337"/>
        <v>0</v>
      </c>
      <c r="V5702" s="75">
        <f t="shared" si="338"/>
        <v>0</v>
      </c>
      <c r="W5702">
        <f>IFERROR(VLOOKUP($J5703,OSA!$BD:$BD,1,0),0)</f>
        <v>0</v>
      </c>
    </row>
    <row r="5703" spans="10:23" x14ac:dyDescent="0.35">
      <c r="J5703" t="str">
        <f t="shared" si="336"/>
        <v/>
      </c>
      <c r="N5703" s="4"/>
      <c r="U5703" s="69">
        <f t="shared" si="337"/>
        <v>0</v>
      </c>
      <c r="V5703" s="75">
        <f t="shared" si="338"/>
        <v>0</v>
      </c>
      <c r="W5703">
        <f>IFERROR(VLOOKUP($J5704,OSA!$BD:$BD,1,0),0)</f>
        <v>0</v>
      </c>
    </row>
    <row r="5704" spans="10:23" x14ac:dyDescent="0.35">
      <c r="J5704" t="str">
        <f t="shared" si="336"/>
        <v/>
      </c>
      <c r="N5704" s="4"/>
      <c r="U5704" s="69">
        <f t="shared" si="337"/>
        <v>0</v>
      </c>
      <c r="V5704" s="75">
        <f t="shared" si="338"/>
        <v>0</v>
      </c>
      <c r="W5704">
        <f>IFERROR(VLOOKUP($J5705,OSA!$BD:$BD,1,0),0)</f>
        <v>0</v>
      </c>
    </row>
    <row r="5705" spans="10:23" x14ac:dyDescent="0.35">
      <c r="J5705" t="str">
        <f t="shared" si="336"/>
        <v/>
      </c>
      <c r="N5705" s="4"/>
      <c r="U5705" s="69">
        <f t="shared" si="337"/>
        <v>0</v>
      </c>
      <c r="V5705" s="75">
        <f t="shared" si="338"/>
        <v>0</v>
      </c>
      <c r="W5705">
        <f>IFERROR(VLOOKUP($J5706,OSA!$BD:$BD,1,0),0)</f>
        <v>0</v>
      </c>
    </row>
    <row r="5706" spans="10:23" x14ac:dyDescent="0.35">
      <c r="J5706" t="str">
        <f t="shared" si="336"/>
        <v/>
      </c>
      <c r="N5706" s="4"/>
      <c r="U5706" s="69">
        <f t="shared" si="337"/>
        <v>0</v>
      </c>
      <c r="V5706" s="75">
        <f t="shared" si="338"/>
        <v>0</v>
      </c>
      <c r="W5706">
        <f>IFERROR(VLOOKUP($J5707,OSA!$BD:$BD,1,0),0)</f>
        <v>0</v>
      </c>
    </row>
    <row r="5707" spans="10:23" x14ac:dyDescent="0.35">
      <c r="J5707" t="str">
        <f t="shared" si="336"/>
        <v/>
      </c>
      <c r="N5707" s="4"/>
      <c r="U5707" s="69">
        <f t="shared" si="337"/>
        <v>0</v>
      </c>
      <c r="V5707" s="75">
        <f t="shared" si="338"/>
        <v>0</v>
      </c>
      <c r="W5707">
        <f>IFERROR(VLOOKUP($J5708,OSA!$BD:$BD,1,0),0)</f>
        <v>0</v>
      </c>
    </row>
    <row r="5708" spans="10:23" x14ac:dyDescent="0.35">
      <c r="J5708" t="str">
        <f t="shared" ref="J5708:J5771" si="339">K5708&amp;N5708</f>
        <v/>
      </c>
      <c r="N5708" s="4"/>
      <c r="U5708" s="69">
        <f t="shared" si="337"/>
        <v>0</v>
      </c>
      <c r="V5708" s="75">
        <f t="shared" si="338"/>
        <v>0</v>
      </c>
      <c r="W5708">
        <f>IFERROR(VLOOKUP($J5709,OSA!$BD:$BD,1,0),0)</f>
        <v>0</v>
      </c>
    </row>
    <row r="5709" spans="10:23" x14ac:dyDescent="0.35">
      <c r="J5709" t="str">
        <f t="shared" si="339"/>
        <v/>
      </c>
      <c r="N5709" s="4"/>
      <c r="U5709" s="69">
        <f t="shared" si="337"/>
        <v>0</v>
      </c>
      <c r="V5709" s="75">
        <f t="shared" si="338"/>
        <v>0</v>
      </c>
      <c r="W5709">
        <f>IFERROR(VLOOKUP($J5710,OSA!$BD:$BD,1,0),0)</f>
        <v>0</v>
      </c>
    </row>
    <row r="5710" spans="10:23" x14ac:dyDescent="0.35">
      <c r="J5710" t="str">
        <f t="shared" si="339"/>
        <v/>
      </c>
      <c r="N5710" s="4"/>
      <c r="U5710" s="69">
        <f t="shared" si="337"/>
        <v>0</v>
      </c>
      <c r="V5710" s="75">
        <f t="shared" si="338"/>
        <v>0</v>
      </c>
      <c r="W5710">
        <f>IFERROR(VLOOKUP($J5711,OSA!$BD:$BD,1,0),0)</f>
        <v>0</v>
      </c>
    </row>
    <row r="5711" spans="10:23" x14ac:dyDescent="0.35">
      <c r="J5711" t="str">
        <f t="shared" si="339"/>
        <v/>
      </c>
      <c r="N5711" s="4"/>
      <c r="U5711" s="69">
        <f t="shared" si="337"/>
        <v>0</v>
      </c>
      <c r="V5711" s="75">
        <f t="shared" si="338"/>
        <v>0</v>
      </c>
      <c r="W5711">
        <f>IFERROR(VLOOKUP($J5712,OSA!$BD:$BD,1,0),0)</f>
        <v>0</v>
      </c>
    </row>
    <row r="5712" spans="10:23" x14ac:dyDescent="0.35">
      <c r="J5712" t="str">
        <f t="shared" si="339"/>
        <v/>
      </c>
      <c r="N5712" s="4"/>
      <c r="U5712" s="69">
        <f t="shared" si="337"/>
        <v>0</v>
      </c>
      <c r="V5712" s="75">
        <f t="shared" si="338"/>
        <v>0</v>
      </c>
      <c r="W5712">
        <f>IFERROR(VLOOKUP($J5713,OSA!$BD:$BD,1,0),0)</f>
        <v>0</v>
      </c>
    </row>
    <row r="5713" spans="10:23" x14ac:dyDescent="0.35">
      <c r="J5713" t="str">
        <f t="shared" si="339"/>
        <v/>
      </c>
      <c r="N5713" s="4"/>
      <c r="U5713" s="69">
        <f t="shared" si="337"/>
        <v>0</v>
      </c>
      <c r="V5713" s="75">
        <f t="shared" si="338"/>
        <v>0</v>
      </c>
      <c r="W5713">
        <f>IFERROR(VLOOKUP($J5714,OSA!$BD:$BD,1,0),0)</f>
        <v>0</v>
      </c>
    </row>
    <row r="5714" spans="10:23" x14ac:dyDescent="0.35">
      <c r="J5714" t="str">
        <f t="shared" si="339"/>
        <v/>
      </c>
      <c r="N5714" s="4"/>
      <c r="U5714" s="69">
        <f t="shared" si="337"/>
        <v>0</v>
      </c>
      <c r="V5714" s="75">
        <f t="shared" si="338"/>
        <v>0</v>
      </c>
      <c r="W5714">
        <f>IFERROR(VLOOKUP($J5715,OSA!$BD:$BD,1,0),0)</f>
        <v>0</v>
      </c>
    </row>
    <row r="5715" spans="10:23" x14ac:dyDescent="0.35">
      <c r="J5715" t="str">
        <f t="shared" si="339"/>
        <v/>
      </c>
      <c r="N5715" s="4"/>
      <c r="U5715" s="69">
        <f t="shared" si="337"/>
        <v>0</v>
      </c>
      <c r="V5715" s="75">
        <f t="shared" si="338"/>
        <v>0</v>
      </c>
      <c r="W5715">
        <f>IFERROR(VLOOKUP($J5716,OSA!$BD:$BD,1,0),0)</f>
        <v>0</v>
      </c>
    </row>
    <row r="5716" spans="10:23" x14ac:dyDescent="0.35">
      <c r="J5716" t="str">
        <f t="shared" si="339"/>
        <v/>
      </c>
      <c r="N5716" s="4"/>
      <c r="U5716" s="69">
        <f t="shared" si="337"/>
        <v>0</v>
      </c>
      <c r="V5716" s="75">
        <f t="shared" si="338"/>
        <v>0</v>
      </c>
      <c r="W5716">
        <f>IFERROR(VLOOKUP($J5717,OSA!$BD:$BD,1,0),0)</f>
        <v>0</v>
      </c>
    </row>
    <row r="5717" spans="10:23" x14ac:dyDescent="0.35">
      <c r="J5717" t="str">
        <f t="shared" si="339"/>
        <v/>
      </c>
      <c r="N5717" s="4"/>
      <c r="U5717" s="69">
        <f t="shared" ref="U5717:U5780" si="340">SUM(O5717:Q5717)/3</f>
        <v>0</v>
      </c>
      <c r="V5717" s="75">
        <f t="shared" ref="V5717:V5780" si="341">SUM(R5717:T5717)/3</f>
        <v>0</v>
      </c>
      <c r="W5717">
        <f>IFERROR(VLOOKUP($J5718,OSA!$BD:$BD,1,0),0)</f>
        <v>0</v>
      </c>
    </row>
    <row r="5718" spans="10:23" x14ac:dyDescent="0.35">
      <c r="J5718" t="str">
        <f t="shared" si="339"/>
        <v/>
      </c>
      <c r="N5718" s="4"/>
      <c r="U5718" s="69">
        <f t="shared" si="340"/>
        <v>0</v>
      </c>
      <c r="V5718" s="75">
        <f t="shared" si="341"/>
        <v>0</v>
      </c>
      <c r="W5718">
        <f>IFERROR(VLOOKUP($J5719,OSA!$BD:$BD,1,0),0)</f>
        <v>0</v>
      </c>
    </row>
    <row r="5719" spans="10:23" x14ac:dyDescent="0.35">
      <c r="J5719" t="str">
        <f t="shared" si="339"/>
        <v/>
      </c>
      <c r="N5719" s="4"/>
      <c r="U5719" s="69">
        <f t="shared" si="340"/>
        <v>0</v>
      </c>
      <c r="V5719" s="75">
        <f t="shared" si="341"/>
        <v>0</v>
      </c>
      <c r="W5719">
        <f>IFERROR(VLOOKUP($J5720,OSA!$BD:$BD,1,0),0)</f>
        <v>0</v>
      </c>
    </row>
    <row r="5720" spans="10:23" x14ac:dyDescent="0.35">
      <c r="J5720" t="str">
        <f t="shared" si="339"/>
        <v/>
      </c>
      <c r="N5720" s="4"/>
      <c r="U5720" s="69">
        <f t="shared" si="340"/>
        <v>0</v>
      </c>
      <c r="V5720" s="75">
        <f t="shared" si="341"/>
        <v>0</v>
      </c>
      <c r="W5720">
        <f>IFERROR(VLOOKUP($J5721,OSA!$BD:$BD,1,0),0)</f>
        <v>0</v>
      </c>
    </row>
    <row r="5721" spans="10:23" x14ac:dyDescent="0.35">
      <c r="J5721" t="str">
        <f t="shared" si="339"/>
        <v/>
      </c>
      <c r="N5721" s="4"/>
      <c r="U5721" s="69">
        <f t="shared" si="340"/>
        <v>0</v>
      </c>
      <c r="V5721" s="75">
        <f t="shared" si="341"/>
        <v>0</v>
      </c>
      <c r="W5721">
        <f>IFERROR(VLOOKUP($J5722,OSA!$BD:$BD,1,0),0)</f>
        <v>0</v>
      </c>
    </row>
    <row r="5722" spans="10:23" x14ac:dyDescent="0.35">
      <c r="J5722" t="str">
        <f t="shared" si="339"/>
        <v/>
      </c>
      <c r="N5722" s="4"/>
      <c r="U5722" s="69">
        <f t="shared" si="340"/>
        <v>0</v>
      </c>
      <c r="V5722" s="75">
        <f t="shared" si="341"/>
        <v>0</v>
      </c>
      <c r="W5722">
        <f>IFERROR(VLOOKUP($J5723,OSA!$BD:$BD,1,0),0)</f>
        <v>0</v>
      </c>
    </row>
    <row r="5723" spans="10:23" x14ac:dyDescent="0.35">
      <c r="J5723" t="str">
        <f t="shared" si="339"/>
        <v/>
      </c>
      <c r="N5723" s="4"/>
      <c r="U5723" s="69">
        <f t="shared" si="340"/>
        <v>0</v>
      </c>
      <c r="V5723" s="75">
        <f t="shared" si="341"/>
        <v>0</v>
      </c>
      <c r="W5723">
        <f>IFERROR(VLOOKUP($J5724,OSA!$BD:$BD,1,0),0)</f>
        <v>0</v>
      </c>
    </row>
    <row r="5724" spans="10:23" x14ac:dyDescent="0.35">
      <c r="J5724" t="str">
        <f t="shared" si="339"/>
        <v/>
      </c>
      <c r="N5724" s="4"/>
      <c r="U5724" s="69">
        <f t="shared" si="340"/>
        <v>0</v>
      </c>
      <c r="V5724" s="75">
        <f t="shared" si="341"/>
        <v>0</v>
      </c>
      <c r="W5724">
        <f>IFERROR(VLOOKUP($J5725,OSA!$BD:$BD,1,0),0)</f>
        <v>0</v>
      </c>
    </row>
    <row r="5725" spans="10:23" x14ac:dyDescent="0.35">
      <c r="J5725" t="str">
        <f t="shared" si="339"/>
        <v/>
      </c>
      <c r="N5725" s="4"/>
      <c r="U5725" s="69">
        <f t="shared" si="340"/>
        <v>0</v>
      </c>
      <c r="V5725" s="75">
        <f t="shared" si="341"/>
        <v>0</v>
      </c>
      <c r="W5725">
        <f>IFERROR(VLOOKUP($J5726,OSA!$BD:$BD,1,0),0)</f>
        <v>0</v>
      </c>
    </row>
    <row r="5726" spans="10:23" x14ac:dyDescent="0.35">
      <c r="J5726" t="str">
        <f t="shared" si="339"/>
        <v/>
      </c>
      <c r="N5726" s="4"/>
      <c r="U5726" s="69">
        <f t="shared" si="340"/>
        <v>0</v>
      </c>
      <c r="V5726" s="75">
        <f t="shared" si="341"/>
        <v>0</v>
      </c>
      <c r="W5726">
        <f>IFERROR(VLOOKUP($J5727,OSA!$BD:$BD,1,0),0)</f>
        <v>0</v>
      </c>
    </row>
    <row r="5727" spans="10:23" x14ac:dyDescent="0.35">
      <c r="J5727" t="str">
        <f t="shared" si="339"/>
        <v/>
      </c>
      <c r="N5727" s="4"/>
      <c r="U5727" s="69">
        <f t="shared" si="340"/>
        <v>0</v>
      </c>
      <c r="V5727" s="75">
        <f t="shared" si="341"/>
        <v>0</v>
      </c>
      <c r="W5727">
        <f>IFERROR(VLOOKUP($J5728,OSA!$BD:$BD,1,0),0)</f>
        <v>0</v>
      </c>
    </row>
    <row r="5728" spans="10:23" x14ac:dyDescent="0.35">
      <c r="J5728" t="str">
        <f t="shared" si="339"/>
        <v/>
      </c>
      <c r="N5728" s="4"/>
      <c r="U5728" s="69">
        <f t="shared" si="340"/>
        <v>0</v>
      </c>
      <c r="V5728" s="75">
        <f t="shared" si="341"/>
        <v>0</v>
      </c>
      <c r="W5728">
        <f>IFERROR(VLOOKUP($J5729,OSA!$BD:$BD,1,0),0)</f>
        <v>0</v>
      </c>
    </row>
    <row r="5729" spans="10:23" x14ac:dyDescent="0.35">
      <c r="J5729" t="str">
        <f t="shared" si="339"/>
        <v/>
      </c>
      <c r="N5729" s="4"/>
      <c r="U5729" s="69">
        <f t="shared" si="340"/>
        <v>0</v>
      </c>
      <c r="V5729" s="75">
        <f t="shared" si="341"/>
        <v>0</v>
      </c>
      <c r="W5729">
        <f>IFERROR(VLOOKUP($J5730,OSA!$BD:$BD,1,0),0)</f>
        <v>0</v>
      </c>
    </row>
    <row r="5730" spans="10:23" x14ac:dyDescent="0.35">
      <c r="J5730" t="str">
        <f t="shared" si="339"/>
        <v/>
      </c>
      <c r="N5730" s="4"/>
      <c r="U5730" s="69">
        <f t="shared" si="340"/>
        <v>0</v>
      </c>
      <c r="V5730" s="75">
        <f t="shared" si="341"/>
        <v>0</v>
      </c>
      <c r="W5730">
        <f>IFERROR(VLOOKUP($J5731,OSA!$BD:$BD,1,0),0)</f>
        <v>0</v>
      </c>
    </row>
    <row r="5731" spans="10:23" x14ac:dyDescent="0.35">
      <c r="J5731" t="str">
        <f t="shared" si="339"/>
        <v/>
      </c>
      <c r="N5731" s="4"/>
      <c r="U5731" s="69">
        <f t="shared" si="340"/>
        <v>0</v>
      </c>
      <c r="V5731" s="75">
        <f t="shared" si="341"/>
        <v>0</v>
      </c>
      <c r="W5731">
        <f>IFERROR(VLOOKUP($J5732,OSA!$BD:$BD,1,0),0)</f>
        <v>0</v>
      </c>
    </row>
    <row r="5732" spans="10:23" x14ac:dyDescent="0.35">
      <c r="J5732" t="str">
        <f t="shared" si="339"/>
        <v/>
      </c>
      <c r="N5732" s="4"/>
      <c r="U5732" s="69">
        <f t="shared" si="340"/>
        <v>0</v>
      </c>
      <c r="V5732" s="75">
        <f t="shared" si="341"/>
        <v>0</v>
      </c>
      <c r="W5732">
        <f>IFERROR(VLOOKUP($J5733,OSA!$BD:$BD,1,0),0)</f>
        <v>0</v>
      </c>
    </row>
    <row r="5733" spans="10:23" x14ac:dyDescent="0.35">
      <c r="J5733" t="str">
        <f t="shared" si="339"/>
        <v/>
      </c>
      <c r="N5733" s="4"/>
      <c r="U5733" s="69">
        <f t="shared" si="340"/>
        <v>0</v>
      </c>
      <c r="V5733" s="75">
        <f t="shared" si="341"/>
        <v>0</v>
      </c>
      <c r="W5733">
        <f>IFERROR(VLOOKUP($J5734,OSA!$BD:$BD,1,0),0)</f>
        <v>0</v>
      </c>
    </row>
    <row r="5734" spans="10:23" x14ac:dyDescent="0.35">
      <c r="J5734" t="str">
        <f t="shared" si="339"/>
        <v/>
      </c>
      <c r="N5734" s="4"/>
      <c r="U5734" s="69">
        <f t="shared" si="340"/>
        <v>0</v>
      </c>
      <c r="V5734" s="75">
        <f t="shared" si="341"/>
        <v>0</v>
      </c>
      <c r="W5734">
        <f>IFERROR(VLOOKUP($J5735,OSA!$BD:$BD,1,0),0)</f>
        <v>0</v>
      </c>
    </row>
    <row r="5735" spans="10:23" x14ac:dyDescent="0.35">
      <c r="J5735" t="str">
        <f t="shared" si="339"/>
        <v/>
      </c>
      <c r="N5735" s="4"/>
      <c r="U5735" s="69">
        <f t="shared" si="340"/>
        <v>0</v>
      </c>
      <c r="V5735" s="75">
        <f t="shared" si="341"/>
        <v>0</v>
      </c>
      <c r="W5735">
        <f>IFERROR(VLOOKUP($J5736,OSA!$BD:$BD,1,0),0)</f>
        <v>0</v>
      </c>
    </row>
    <row r="5736" spans="10:23" x14ac:dyDescent="0.35">
      <c r="J5736" t="str">
        <f t="shared" si="339"/>
        <v/>
      </c>
      <c r="N5736" s="4"/>
      <c r="U5736" s="69">
        <f t="shared" si="340"/>
        <v>0</v>
      </c>
      <c r="V5736" s="75">
        <f t="shared" si="341"/>
        <v>0</v>
      </c>
      <c r="W5736">
        <f>IFERROR(VLOOKUP($J5737,OSA!$BD:$BD,1,0),0)</f>
        <v>0</v>
      </c>
    </row>
    <row r="5737" spans="10:23" x14ac:dyDescent="0.35">
      <c r="J5737" t="str">
        <f t="shared" si="339"/>
        <v/>
      </c>
      <c r="N5737" s="4"/>
      <c r="U5737" s="69">
        <f t="shared" si="340"/>
        <v>0</v>
      </c>
      <c r="V5737" s="75">
        <f t="shared" si="341"/>
        <v>0</v>
      </c>
      <c r="W5737">
        <f>IFERROR(VLOOKUP($J5738,OSA!$BD:$BD,1,0),0)</f>
        <v>0</v>
      </c>
    </row>
    <row r="5738" spans="10:23" x14ac:dyDescent="0.35">
      <c r="J5738" t="str">
        <f t="shared" si="339"/>
        <v/>
      </c>
      <c r="N5738" s="4"/>
      <c r="U5738" s="69">
        <f t="shared" si="340"/>
        <v>0</v>
      </c>
      <c r="V5738" s="75">
        <f t="shared" si="341"/>
        <v>0</v>
      </c>
      <c r="W5738">
        <f>IFERROR(VLOOKUP($J5739,OSA!$BD:$BD,1,0),0)</f>
        <v>0</v>
      </c>
    </row>
    <row r="5739" spans="10:23" x14ac:dyDescent="0.35">
      <c r="J5739" t="str">
        <f t="shared" si="339"/>
        <v/>
      </c>
      <c r="N5739" s="4"/>
      <c r="U5739" s="69">
        <f t="shared" si="340"/>
        <v>0</v>
      </c>
      <c r="V5739" s="75">
        <f t="shared" si="341"/>
        <v>0</v>
      </c>
      <c r="W5739">
        <f>IFERROR(VLOOKUP($J5740,OSA!$BD:$BD,1,0),0)</f>
        <v>0</v>
      </c>
    </row>
    <row r="5740" spans="10:23" x14ac:dyDescent="0.35">
      <c r="J5740" t="str">
        <f t="shared" si="339"/>
        <v/>
      </c>
      <c r="N5740" s="4"/>
      <c r="U5740" s="69">
        <f t="shared" si="340"/>
        <v>0</v>
      </c>
      <c r="V5740" s="75">
        <f t="shared" si="341"/>
        <v>0</v>
      </c>
      <c r="W5740">
        <f>IFERROR(VLOOKUP($J5741,OSA!$BD:$BD,1,0),0)</f>
        <v>0</v>
      </c>
    </row>
    <row r="5741" spans="10:23" x14ac:dyDescent="0.35">
      <c r="J5741" t="str">
        <f t="shared" si="339"/>
        <v/>
      </c>
      <c r="N5741" s="4"/>
      <c r="U5741" s="69">
        <f t="shared" si="340"/>
        <v>0</v>
      </c>
      <c r="V5741" s="75">
        <f t="shared" si="341"/>
        <v>0</v>
      </c>
      <c r="W5741">
        <f>IFERROR(VLOOKUP($J5742,OSA!$BD:$BD,1,0),0)</f>
        <v>0</v>
      </c>
    </row>
    <row r="5742" spans="10:23" x14ac:dyDescent="0.35">
      <c r="J5742" t="str">
        <f t="shared" si="339"/>
        <v/>
      </c>
      <c r="N5742" s="4"/>
      <c r="U5742" s="69">
        <f t="shared" si="340"/>
        <v>0</v>
      </c>
      <c r="V5742" s="75">
        <f t="shared" si="341"/>
        <v>0</v>
      </c>
      <c r="W5742">
        <f>IFERROR(VLOOKUP($J5743,OSA!$BD:$BD,1,0),0)</f>
        <v>0</v>
      </c>
    </row>
    <row r="5743" spans="10:23" x14ac:dyDescent="0.35">
      <c r="J5743" t="str">
        <f t="shared" si="339"/>
        <v/>
      </c>
      <c r="N5743" s="4"/>
      <c r="U5743" s="69">
        <f t="shared" si="340"/>
        <v>0</v>
      </c>
      <c r="V5743" s="75">
        <f t="shared" si="341"/>
        <v>0</v>
      </c>
      <c r="W5743">
        <f>IFERROR(VLOOKUP($J5744,OSA!$BD:$BD,1,0),0)</f>
        <v>0</v>
      </c>
    </row>
    <row r="5744" spans="10:23" x14ac:dyDescent="0.35">
      <c r="J5744" t="str">
        <f t="shared" si="339"/>
        <v/>
      </c>
      <c r="N5744" s="4"/>
      <c r="U5744" s="69">
        <f t="shared" si="340"/>
        <v>0</v>
      </c>
      <c r="V5744" s="75">
        <f t="shared" si="341"/>
        <v>0</v>
      </c>
      <c r="W5744">
        <f>IFERROR(VLOOKUP($J5745,OSA!$BD:$BD,1,0),0)</f>
        <v>0</v>
      </c>
    </row>
    <row r="5745" spans="10:23" x14ac:dyDescent="0.35">
      <c r="J5745" t="str">
        <f t="shared" si="339"/>
        <v/>
      </c>
      <c r="N5745" s="4"/>
      <c r="U5745" s="69">
        <f t="shared" si="340"/>
        <v>0</v>
      </c>
      <c r="V5745" s="75">
        <f t="shared" si="341"/>
        <v>0</v>
      </c>
      <c r="W5745">
        <f>IFERROR(VLOOKUP($J5746,OSA!$BD:$BD,1,0),0)</f>
        <v>0</v>
      </c>
    </row>
    <row r="5746" spans="10:23" x14ac:dyDescent="0.35">
      <c r="J5746" t="str">
        <f t="shared" si="339"/>
        <v/>
      </c>
      <c r="N5746" s="4"/>
      <c r="U5746" s="69">
        <f t="shared" si="340"/>
        <v>0</v>
      </c>
      <c r="V5746" s="75">
        <f t="shared" si="341"/>
        <v>0</v>
      </c>
      <c r="W5746">
        <f>IFERROR(VLOOKUP($J5747,OSA!$BD:$BD,1,0),0)</f>
        <v>0</v>
      </c>
    </row>
    <row r="5747" spans="10:23" x14ac:dyDescent="0.35">
      <c r="J5747" t="str">
        <f t="shared" si="339"/>
        <v/>
      </c>
      <c r="N5747" s="4"/>
      <c r="U5747" s="69">
        <f t="shared" si="340"/>
        <v>0</v>
      </c>
      <c r="V5747" s="75">
        <f t="shared" si="341"/>
        <v>0</v>
      </c>
      <c r="W5747">
        <f>IFERROR(VLOOKUP($J5748,OSA!$BD:$BD,1,0),0)</f>
        <v>0</v>
      </c>
    </row>
    <row r="5748" spans="10:23" x14ac:dyDescent="0.35">
      <c r="J5748" t="str">
        <f t="shared" si="339"/>
        <v/>
      </c>
      <c r="N5748" s="4"/>
      <c r="U5748" s="69">
        <f t="shared" si="340"/>
        <v>0</v>
      </c>
      <c r="V5748" s="75">
        <f t="shared" si="341"/>
        <v>0</v>
      </c>
      <c r="W5748">
        <f>IFERROR(VLOOKUP($J5749,OSA!$BD:$BD,1,0),0)</f>
        <v>0</v>
      </c>
    </row>
    <row r="5749" spans="10:23" x14ac:dyDescent="0.35">
      <c r="J5749" t="str">
        <f t="shared" si="339"/>
        <v/>
      </c>
      <c r="N5749" s="4"/>
      <c r="U5749" s="69">
        <f t="shared" si="340"/>
        <v>0</v>
      </c>
      <c r="V5749" s="75">
        <f t="shared" si="341"/>
        <v>0</v>
      </c>
      <c r="W5749">
        <f>IFERROR(VLOOKUP($J5750,OSA!$BD:$BD,1,0),0)</f>
        <v>0</v>
      </c>
    </row>
    <row r="5750" spans="10:23" x14ac:dyDescent="0.35">
      <c r="J5750" t="str">
        <f t="shared" si="339"/>
        <v/>
      </c>
      <c r="N5750" s="4"/>
      <c r="U5750" s="69">
        <f t="shared" si="340"/>
        <v>0</v>
      </c>
      <c r="V5750" s="75">
        <f t="shared" si="341"/>
        <v>0</v>
      </c>
      <c r="W5750">
        <f>IFERROR(VLOOKUP($J5751,OSA!$BD:$BD,1,0),0)</f>
        <v>0</v>
      </c>
    </row>
    <row r="5751" spans="10:23" x14ac:dyDescent="0.35">
      <c r="J5751" t="str">
        <f t="shared" si="339"/>
        <v/>
      </c>
      <c r="N5751" s="4"/>
      <c r="U5751" s="69">
        <f t="shared" si="340"/>
        <v>0</v>
      </c>
      <c r="V5751" s="75">
        <f t="shared" si="341"/>
        <v>0</v>
      </c>
      <c r="W5751">
        <f>IFERROR(VLOOKUP($J5752,OSA!$BD:$BD,1,0),0)</f>
        <v>0</v>
      </c>
    </row>
    <row r="5752" spans="10:23" x14ac:dyDescent="0.35">
      <c r="J5752" t="str">
        <f t="shared" si="339"/>
        <v/>
      </c>
      <c r="N5752" s="4"/>
      <c r="U5752" s="69">
        <f t="shared" si="340"/>
        <v>0</v>
      </c>
      <c r="V5752" s="75">
        <f t="shared" si="341"/>
        <v>0</v>
      </c>
      <c r="W5752">
        <f>IFERROR(VLOOKUP($J5753,OSA!$BD:$BD,1,0),0)</f>
        <v>0</v>
      </c>
    </row>
    <row r="5753" spans="10:23" x14ac:dyDescent="0.35">
      <c r="J5753" t="str">
        <f t="shared" si="339"/>
        <v/>
      </c>
      <c r="N5753" s="4"/>
      <c r="U5753" s="69">
        <f t="shared" si="340"/>
        <v>0</v>
      </c>
      <c r="V5753" s="75">
        <f t="shared" si="341"/>
        <v>0</v>
      </c>
      <c r="W5753">
        <f>IFERROR(VLOOKUP($J5754,OSA!$BD:$BD,1,0),0)</f>
        <v>0</v>
      </c>
    </row>
    <row r="5754" spans="10:23" x14ac:dyDescent="0.35">
      <c r="J5754" t="str">
        <f t="shared" si="339"/>
        <v/>
      </c>
      <c r="N5754" s="4"/>
      <c r="U5754" s="69">
        <f t="shared" si="340"/>
        <v>0</v>
      </c>
      <c r="V5754" s="75">
        <f t="shared" si="341"/>
        <v>0</v>
      </c>
      <c r="W5754">
        <f>IFERROR(VLOOKUP($J5755,OSA!$BD:$BD,1,0),0)</f>
        <v>0</v>
      </c>
    </row>
    <row r="5755" spans="10:23" x14ac:dyDescent="0.35">
      <c r="J5755" t="str">
        <f t="shared" si="339"/>
        <v/>
      </c>
      <c r="N5755" s="4"/>
      <c r="U5755" s="69">
        <f t="shared" si="340"/>
        <v>0</v>
      </c>
      <c r="V5755" s="75">
        <f t="shared" si="341"/>
        <v>0</v>
      </c>
      <c r="W5755">
        <f>IFERROR(VLOOKUP($J5756,OSA!$BD:$BD,1,0),0)</f>
        <v>0</v>
      </c>
    </row>
    <row r="5756" spans="10:23" x14ac:dyDescent="0.35">
      <c r="J5756" t="str">
        <f t="shared" si="339"/>
        <v/>
      </c>
      <c r="N5756" s="4"/>
      <c r="U5756" s="69">
        <f t="shared" si="340"/>
        <v>0</v>
      </c>
      <c r="V5756" s="75">
        <f t="shared" si="341"/>
        <v>0</v>
      </c>
      <c r="W5756">
        <f>IFERROR(VLOOKUP($J5757,OSA!$BD:$BD,1,0),0)</f>
        <v>0</v>
      </c>
    </row>
    <row r="5757" spans="10:23" x14ac:dyDescent="0.35">
      <c r="J5757" t="str">
        <f t="shared" si="339"/>
        <v/>
      </c>
      <c r="N5757" s="4"/>
      <c r="U5757" s="69">
        <f t="shared" si="340"/>
        <v>0</v>
      </c>
      <c r="V5757" s="75">
        <f t="shared" si="341"/>
        <v>0</v>
      </c>
      <c r="W5757">
        <f>IFERROR(VLOOKUP($J5758,OSA!$BD:$BD,1,0),0)</f>
        <v>0</v>
      </c>
    </row>
    <row r="5758" spans="10:23" x14ac:dyDescent="0.35">
      <c r="J5758" t="str">
        <f t="shared" si="339"/>
        <v/>
      </c>
      <c r="N5758" s="4"/>
      <c r="U5758" s="69">
        <f t="shared" si="340"/>
        <v>0</v>
      </c>
      <c r="V5758" s="75">
        <f t="shared" si="341"/>
        <v>0</v>
      </c>
      <c r="W5758">
        <f>IFERROR(VLOOKUP($J5759,OSA!$BD:$BD,1,0),0)</f>
        <v>0</v>
      </c>
    </row>
    <row r="5759" spans="10:23" x14ac:dyDescent="0.35">
      <c r="J5759" t="str">
        <f t="shared" si="339"/>
        <v/>
      </c>
      <c r="N5759" s="4"/>
      <c r="U5759" s="69">
        <f t="shared" si="340"/>
        <v>0</v>
      </c>
      <c r="V5759" s="75">
        <f t="shared" si="341"/>
        <v>0</v>
      </c>
      <c r="W5759">
        <f>IFERROR(VLOOKUP($J5760,OSA!$BD:$BD,1,0),0)</f>
        <v>0</v>
      </c>
    </row>
    <row r="5760" spans="10:23" x14ac:dyDescent="0.35">
      <c r="J5760" t="str">
        <f t="shared" si="339"/>
        <v/>
      </c>
      <c r="N5760" s="4"/>
      <c r="U5760" s="69">
        <f t="shared" si="340"/>
        <v>0</v>
      </c>
      <c r="V5760" s="75">
        <f t="shared" si="341"/>
        <v>0</v>
      </c>
      <c r="W5760">
        <f>IFERROR(VLOOKUP($J5761,OSA!$BD:$BD,1,0),0)</f>
        <v>0</v>
      </c>
    </row>
    <row r="5761" spans="10:23" x14ac:dyDescent="0.35">
      <c r="J5761" t="str">
        <f t="shared" si="339"/>
        <v/>
      </c>
      <c r="N5761" s="4"/>
      <c r="U5761" s="69">
        <f t="shared" si="340"/>
        <v>0</v>
      </c>
      <c r="V5761" s="75">
        <f t="shared" si="341"/>
        <v>0</v>
      </c>
      <c r="W5761">
        <f>IFERROR(VLOOKUP($J5762,OSA!$BD:$BD,1,0),0)</f>
        <v>0</v>
      </c>
    </row>
    <row r="5762" spans="10:23" x14ac:dyDescent="0.35">
      <c r="J5762" t="str">
        <f t="shared" si="339"/>
        <v/>
      </c>
      <c r="N5762" s="4"/>
      <c r="U5762" s="69">
        <f t="shared" si="340"/>
        <v>0</v>
      </c>
      <c r="V5762" s="75">
        <f t="shared" si="341"/>
        <v>0</v>
      </c>
      <c r="W5762">
        <f>IFERROR(VLOOKUP($J5763,OSA!$BD:$BD,1,0),0)</f>
        <v>0</v>
      </c>
    </row>
    <row r="5763" spans="10:23" x14ac:dyDescent="0.35">
      <c r="J5763" t="str">
        <f t="shared" si="339"/>
        <v/>
      </c>
      <c r="N5763" s="4"/>
      <c r="U5763" s="69">
        <f t="shared" si="340"/>
        <v>0</v>
      </c>
      <c r="V5763" s="75">
        <f t="shared" si="341"/>
        <v>0</v>
      </c>
      <c r="W5763">
        <f>IFERROR(VLOOKUP($J5764,OSA!$BD:$BD,1,0),0)</f>
        <v>0</v>
      </c>
    </row>
    <row r="5764" spans="10:23" x14ac:dyDescent="0.35">
      <c r="J5764" t="str">
        <f t="shared" si="339"/>
        <v/>
      </c>
      <c r="N5764" s="4"/>
      <c r="U5764" s="69">
        <f t="shared" si="340"/>
        <v>0</v>
      </c>
      <c r="V5764" s="75">
        <f t="shared" si="341"/>
        <v>0</v>
      </c>
      <c r="W5764">
        <f>IFERROR(VLOOKUP($J5765,OSA!$BD:$BD,1,0),0)</f>
        <v>0</v>
      </c>
    </row>
    <row r="5765" spans="10:23" x14ac:dyDescent="0.35">
      <c r="J5765" t="str">
        <f t="shared" si="339"/>
        <v/>
      </c>
      <c r="N5765" s="4"/>
      <c r="U5765" s="69">
        <f t="shared" si="340"/>
        <v>0</v>
      </c>
      <c r="V5765" s="75">
        <f t="shared" si="341"/>
        <v>0</v>
      </c>
      <c r="W5765">
        <f>IFERROR(VLOOKUP($J5766,OSA!$BD:$BD,1,0),0)</f>
        <v>0</v>
      </c>
    </row>
    <row r="5766" spans="10:23" x14ac:dyDescent="0.35">
      <c r="J5766" t="str">
        <f t="shared" si="339"/>
        <v/>
      </c>
      <c r="N5766" s="4"/>
      <c r="U5766" s="69">
        <f t="shared" si="340"/>
        <v>0</v>
      </c>
      <c r="V5766" s="75">
        <f t="shared" si="341"/>
        <v>0</v>
      </c>
      <c r="W5766">
        <f>IFERROR(VLOOKUP($J5767,OSA!$BD:$BD,1,0),0)</f>
        <v>0</v>
      </c>
    </row>
    <row r="5767" spans="10:23" x14ac:dyDescent="0.35">
      <c r="J5767" t="str">
        <f t="shared" si="339"/>
        <v/>
      </c>
      <c r="N5767" s="4"/>
      <c r="U5767" s="69">
        <f t="shared" si="340"/>
        <v>0</v>
      </c>
      <c r="V5767" s="75">
        <f t="shared" si="341"/>
        <v>0</v>
      </c>
      <c r="W5767">
        <f>IFERROR(VLOOKUP($J5768,OSA!$BD:$BD,1,0),0)</f>
        <v>0</v>
      </c>
    </row>
    <row r="5768" spans="10:23" x14ac:dyDescent="0.35">
      <c r="J5768" t="str">
        <f t="shared" si="339"/>
        <v/>
      </c>
      <c r="N5768" s="4"/>
      <c r="U5768" s="69">
        <f t="shared" si="340"/>
        <v>0</v>
      </c>
      <c r="V5768" s="75">
        <f t="shared" si="341"/>
        <v>0</v>
      </c>
      <c r="W5768">
        <f>IFERROR(VLOOKUP($J5769,OSA!$BD:$BD,1,0),0)</f>
        <v>0</v>
      </c>
    </row>
    <row r="5769" spans="10:23" x14ac:dyDescent="0.35">
      <c r="J5769" t="str">
        <f t="shared" si="339"/>
        <v/>
      </c>
      <c r="N5769" s="4"/>
      <c r="U5769" s="69">
        <f t="shared" si="340"/>
        <v>0</v>
      </c>
      <c r="V5769" s="75">
        <f t="shared" si="341"/>
        <v>0</v>
      </c>
      <c r="W5769">
        <f>IFERROR(VLOOKUP($J5770,OSA!$BD:$BD,1,0),0)</f>
        <v>0</v>
      </c>
    </row>
    <row r="5770" spans="10:23" x14ac:dyDescent="0.35">
      <c r="J5770" t="str">
        <f t="shared" si="339"/>
        <v/>
      </c>
      <c r="N5770" s="4"/>
      <c r="U5770" s="69">
        <f t="shared" si="340"/>
        <v>0</v>
      </c>
      <c r="V5770" s="75">
        <f t="shared" si="341"/>
        <v>0</v>
      </c>
      <c r="W5770">
        <f>IFERROR(VLOOKUP($J5771,OSA!$BD:$BD,1,0),0)</f>
        <v>0</v>
      </c>
    </row>
    <row r="5771" spans="10:23" x14ac:dyDescent="0.35">
      <c r="J5771" t="str">
        <f t="shared" si="339"/>
        <v/>
      </c>
      <c r="N5771" s="4"/>
      <c r="U5771" s="69">
        <f t="shared" si="340"/>
        <v>0</v>
      </c>
      <c r="V5771" s="75">
        <f t="shared" si="341"/>
        <v>0</v>
      </c>
      <c r="W5771">
        <f>IFERROR(VLOOKUP($J5772,OSA!$BD:$BD,1,0),0)</f>
        <v>0</v>
      </c>
    </row>
    <row r="5772" spans="10:23" x14ac:dyDescent="0.35">
      <c r="J5772" t="str">
        <f t="shared" ref="J5772:J5835" si="342">K5772&amp;N5772</f>
        <v/>
      </c>
      <c r="N5772" s="4"/>
      <c r="U5772" s="69">
        <f t="shared" si="340"/>
        <v>0</v>
      </c>
      <c r="V5772" s="75">
        <f t="shared" si="341"/>
        <v>0</v>
      </c>
      <c r="W5772">
        <f>IFERROR(VLOOKUP($J5773,OSA!$BD:$BD,1,0),0)</f>
        <v>0</v>
      </c>
    </row>
    <row r="5773" spans="10:23" x14ac:dyDescent="0.35">
      <c r="J5773" t="str">
        <f t="shared" si="342"/>
        <v/>
      </c>
      <c r="N5773" s="4"/>
      <c r="U5773" s="69">
        <f t="shared" si="340"/>
        <v>0</v>
      </c>
      <c r="V5773" s="75">
        <f t="shared" si="341"/>
        <v>0</v>
      </c>
      <c r="W5773">
        <f>IFERROR(VLOOKUP($J5774,OSA!$BD:$BD,1,0),0)</f>
        <v>0</v>
      </c>
    </row>
    <row r="5774" spans="10:23" x14ac:dyDescent="0.35">
      <c r="J5774" t="str">
        <f t="shared" si="342"/>
        <v/>
      </c>
      <c r="N5774" s="4"/>
      <c r="U5774" s="69">
        <f t="shared" si="340"/>
        <v>0</v>
      </c>
      <c r="V5774" s="75">
        <f t="shared" si="341"/>
        <v>0</v>
      </c>
      <c r="W5774">
        <f>IFERROR(VLOOKUP($J5775,OSA!$BD:$BD,1,0),0)</f>
        <v>0</v>
      </c>
    </row>
    <row r="5775" spans="10:23" x14ac:dyDescent="0.35">
      <c r="J5775" t="str">
        <f t="shared" si="342"/>
        <v/>
      </c>
      <c r="N5775" s="4"/>
      <c r="U5775" s="69">
        <f t="shared" si="340"/>
        <v>0</v>
      </c>
      <c r="V5775" s="75">
        <f t="shared" si="341"/>
        <v>0</v>
      </c>
      <c r="W5775">
        <f>IFERROR(VLOOKUP($J5776,OSA!$BD:$BD,1,0),0)</f>
        <v>0</v>
      </c>
    </row>
    <row r="5776" spans="10:23" x14ac:dyDescent="0.35">
      <c r="J5776" t="str">
        <f t="shared" si="342"/>
        <v/>
      </c>
      <c r="N5776" s="4"/>
      <c r="U5776" s="69">
        <f t="shared" si="340"/>
        <v>0</v>
      </c>
      <c r="V5776" s="75">
        <f t="shared" si="341"/>
        <v>0</v>
      </c>
      <c r="W5776">
        <f>IFERROR(VLOOKUP($J5777,OSA!$BD:$BD,1,0),0)</f>
        <v>0</v>
      </c>
    </row>
    <row r="5777" spans="10:23" x14ac:dyDescent="0.35">
      <c r="J5777" t="str">
        <f t="shared" si="342"/>
        <v/>
      </c>
      <c r="N5777" s="4"/>
      <c r="U5777" s="69">
        <f t="shared" si="340"/>
        <v>0</v>
      </c>
      <c r="V5777" s="75">
        <f t="shared" si="341"/>
        <v>0</v>
      </c>
      <c r="W5777">
        <f>IFERROR(VLOOKUP($J5778,OSA!$BD:$BD,1,0),0)</f>
        <v>0</v>
      </c>
    </row>
    <row r="5778" spans="10:23" x14ac:dyDescent="0.35">
      <c r="J5778" t="str">
        <f t="shared" si="342"/>
        <v/>
      </c>
      <c r="N5778" s="4"/>
      <c r="U5778" s="69">
        <f t="shared" si="340"/>
        <v>0</v>
      </c>
      <c r="V5778" s="75">
        <f t="shared" si="341"/>
        <v>0</v>
      </c>
      <c r="W5778">
        <f>IFERROR(VLOOKUP($J5779,OSA!$BD:$BD,1,0),0)</f>
        <v>0</v>
      </c>
    </row>
    <row r="5779" spans="10:23" x14ac:dyDescent="0.35">
      <c r="J5779" t="str">
        <f t="shared" si="342"/>
        <v/>
      </c>
      <c r="N5779" s="4"/>
      <c r="U5779" s="69">
        <f t="shared" si="340"/>
        <v>0</v>
      </c>
      <c r="V5779" s="75">
        <f t="shared" si="341"/>
        <v>0</v>
      </c>
      <c r="W5779">
        <f>IFERROR(VLOOKUP($J5780,OSA!$BD:$BD,1,0),0)</f>
        <v>0</v>
      </c>
    </row>
    <row r="5780" spans="10:23" x14ac:dyDescent="0.35">
      <c r="J5780" t="str">
        <f t="shared" si="342"/>
        <v/>
      </c>
      <c r="N5780" s="4"/>
      <c r="U5780" s="69">
        <f t="shared" si="340"/>
        <v>0</v>
      </c>
      <c r="V5780" s="75">
        <f t="shared" si="341"/>
        <v>0</v>
      </c>
      <c r="W5780">
        <f>IFERROR(VLOOKUP($J5781,OSA!$BD:$BD,1,0),0)</f>
        <v>0</v>
      </c>
    </row>
    <row r="5781" spans="10:23" x14ac:dyDescent="0.35">
      <c r="J5781" t="str">
        <f t="shared" si="342"/>
        <v/>
      </c>
      <c r="N5781" s="4"/>
      <c r="U5781" s="69">
        <f t="shared" ref="U5781:U5844" si="343">SUM(O5781:Q5781)/3</f>
        <v>0</v>
      </c>
      <c r="V5781" s="75">
        <f t="shared" ref="V5781:V5844" si="344">SUM(R5781:T5781)/3</f>
        <v>0</v>
      </c>
      <c r="W5781">
        <f>IFERROR(VLOOKUP($J5782,OSA!$BD:$BD,1,0),0)</f>
        <v>0</v>
      </c>
    </row>
    <row r="5782" spans="10:23" x14ac:dyDescent="0.35">
      <c r="J5782" t="str">
        <f t="shared" si="342"/>
        <v/>
      </c>
      <c r="N5782" s="4"/>
      <c r="U5782" s="69">
        <f t="shared" si="343"/>
        <v>0</v>
      </c>
      <c r="V5782" s="75">
        <f t="shared" si="344"/>
        <v>0</v>
      </c>
      <c r="W5782">
        <f>IFERROR(VLOOKUP($J5783,OSA!$BD:$BD,1,0),0)</f>
        <v>0</v>
      </c>
    </row>
    <row r="5783" spans="10:23" x14ac:dyDescent="0.35">
      <c r="J5783" t="str">
        <f t="shared" si="342"/>
        <v/>
      </c>
      <c r="N5783" s="4"/>
      <c r="U5783" s="69">
        <f t="shared" si="343"/>
        <v>0</v>
      </c>
      <c r="V5783" s="75">
        <f t="shared" si="344"/>
        <v>0</v>
      </c>
      <c r="W5783">
        <f>IFERROR(VLOOKUP($J5784,OSA!$BD:$BD,1,0),0)</f>
        <v>0</v>
      </c>
    </row>
    <row r="5784" spans="10:23" x14ac:dyDescent="0.35">
      <c r="J5784" t="str">
        <f t="shared" si="342"/>
        <v/>
      </c>
      <c r="N5784" s="4"/>
      <c r="U5784" s="69">
        <f t="shared" si="343"/>
        <v>0</v>
      </c>
      <c r="V5784" s="75">
        <f t="shared" si="344"/>
        <v>0</v>
      </c>
      <c r="W5784">
        <f>IFERROR(VLOOKUP($J5785,OSA!$BD:$BD,1,0),0)</f>
        <v>0</v>
      </c>
    </row>
    <row r="5785" spans="10:23" x14ac:dyDescent="0.35">
      <c r="J5785" t="str">
        <f t="shared" si="342"/>
        <v/>
      </c>
      <c r="N5785" s="4"/>
      <c r="U5785" s="69">
        <f t="shared" si="343"/>
        <v>0</v>
      </c>
      <c r="V5785" s="75">
        <f t="shared" si="344"/>
        <v>0</v>
      </c>
      <c r="W5785">
        <f>IFERROR(VLOOKUP($J5786,OSA!$BD:$BD,1,0),0)</f>
        <v>0</v>
      </c>
    </row>
    <row r="5786" spans="10:23" x14ac:dyDescent="0.35">
      <c r="J5786" t="str">
        <f t="shared" si="342"/>
        <v/>
      </c>
      <c r="N5786" s="4"/>
      <c r="U5786" s="69">
        <f t="shared" si="343"/>
        <v>0</v>
      </c>
      <c r="V5786" s="75">
        <f t="shared" si="344"/>
        <v>0</v>
      </c>
      <c r="W5786">
        <f>IFERROR(VLOOKUP($J5787,OSA!$BD:$BD,1,0),0)</f>
        <v>0</v>
      </c>
    </row>
    <row r="5787" spans="10:23" x14ac:dyDescent="0.35">
      <c r="J5787" t="str">
        <f t="shared" si="342"/>
        <v/>
      </c>
      <c r="N5787" s="4"/>
      <c r="U5787" s="69">
        <f t="shared" si="343"/>
        <v>0</v>
      </c>
      <c r="V5787" s="75">
        <f t="shared" si="344"/>
        <v>0</v>
      </c>
      <c r="W5787">
        <f>IFERROR(VLOOKUP($J5788,OSA!$BD:$BD,1,0),0)</f>
        <v>0</v>
      </c>
    </row>
    <row r="5788" spans="10:23" x14ac:dyDescent="0.35">
      <c r="J5788" t="str">
        <f t="shared" si="342"/>
        <v/>
      </c>
      <c r="N5788" s="4"/>
      <c r="U5788" s="69">
        <f t="shared" si="343"/>
        <v>0</v>
      </c>
      <c r="V5788" s="75">
        <f t="shared" si="344"/>
        <v>0</v>
      </c>
      <c r="W5788">
        <f>IFERROR(VLOOKUP($J5789,OSA!$BD:$BD,1,0),0)</f>
        <v>0</v>
      </c>
    </row>
    <row r="5789" spans="10:23" x14ac:dyDescent="0.35">
      <c r="J5789" t="str">
        <f t="shared" si="342"/>
        <v/>
      </c>
      <c r="N5789" s="4"/>
      <c r="U5789" s="69">
        <f t="shared" si="343"/>
        <v>0</v>
      </c>
      <c r="V5789" s="75">
        <f t="shared" si="344"/>
        <v>0</v>
      </c>
      <c r="W5789">
        <f>IFERROR(VLOOKUP($J5790,OSA!$BD:$BD,1,0),0)</f>
        <v>0</v>
      </c>
    </row>
    <row r="5790" spans="10:23" x14ac:dyDescent="0.35">
      <c r="J5790" t="str">
        <f t="shared" si="342"/>
        <v/>
      </c>
      <c r="N5790" s="4"/>
      <c r="U5790" s="69">
        <f t="shared" si="343"/>
        <v>0</v>
      </c>
      <c r="V5790" s="75">
        <f t="shared" si="344"/>
        <v>0</v>
      </c>
      <c r="W5790">
        <f>IFERROR(VLOOKUP($J5791,OSA!$BD:$BD,1,0),0)</f>
        <v>0</v>
      </c>
    </row>
    <row r="5791" spans="10:23" x14ac:dyDescent="0.35">
      <c r="J5791" t="str">
        <f t="shared" si="342"/>
        <v/>
      </c>
      <c r="N5791" s="4"/>
      <c r="U5791" s="69">
        <f t="shared" si="343"/>
        <v>0</v>
      </c>
      <c r="V5791" s="75">
        <f t="shared" si="344"/>
        <v>0</v>
      </c>
      <c r="W5791">
        <f>IFERROR(VLOOKUP($J5792,OSA!$BD:$BD,1,0),0)</f>
        <v>0</v>
      </c>
    </row>
    <row r="5792" spans="10:23" x14ac:dyDescent="0.35">
      <c r="J5792" t="str">
        <f t="shared" si="342"/>
        <v/>
      </c>
      <c r="N5792" s="4"/>
      <c r="U5792" s="69">
        <f t="shared" si="343"/>
        <v>0</v>
      </c>
      <c r="V5792" s="75">
        <f t="shared" si="344"/>
        <v>0</v>
      </c>
      <c r="W5792">
        <f>IFERROR(VLOOKUP($J5793,OSA!$BD:$BD,1,0),0)</f>
        <v>0</v>
      </c>
    </row>
    <row r="5793" spans="10:23" x14ac:dyDescent="0.35">
      <c r="J5793" t="str">
        <f t="shared" si="342"/>
        <v/>
      </c>
      <c r="N5793" s="4"/>
      <c r="U5793" s="69">
        <f t="shared" si="343"/>
        <v>0</v>
      </c>
      <c r="V5793" s="75">
        <f t="shared" si="344"/>
        <v>0</v>
      </c>
      <c r="W5793">
        <f>IFERROR(VLOOKUP($J5794,OSA!$BD:$BD,1,0),0)</f>
        <v>0</v>
      </c>
    </row>
    <row r="5794" spans="10:23" x14ac:dyDescent="0.35">
      <c r="J5794" t="str">
        <f t="shared" si="342"/>
        <v/>
      </c>
      <c r="N5794" s="4"/>
      <c r="U5794" s="69">
        <f t="shared" si="343"/>
        <v>0</v>
      </c>
      <c r="V5794" s="75">
        <f t="shared" si="344"/>
        <v>0</v>
      </c>
      <c r="W5794">
        <f>IFERROR(VLOOKUP($J5795,OSA!$BD:$BD,1,0),0)</f>
        <v>0</v>
      </c>
    </row>
    <row r="5795" spans="10:23" x14ac:dyDescent="0.35">
      <c r="J5795" t="str">
        <f t="shared" si="342"/>
        <v/>
      </c>
      <c r="N5795" s="4"/>
      <c r="U5795" s="69">
        <f t="shared" si="343"/>
        <v>0</v>
      </c>
      <c r="V5795" s="75">
        <f t="shared" si="344"/>
        <v>0</v>
      </c>
      <c r="W5795">
        <f>IFERROR(VLOOKUP($J5796,OSA!$BD:$BD,1,0),0)</f>
        <v>0</v>
      </c>
    </row>
    <row r="5796" spans="10:23" x14ac:dyDescent="0.35">
      <c r="J5796" t="str">
        <f t="shared" si="342"/>
        <v/>
      </c>
      <c r="N5796" s="4"/>
      <c r="U5796" s="69">
        <f t="shared" si="343"/>
        <v>0</v>
      </c>
      <c r="V5796" s="75">
        <f t="shared" si="344"/>
        <v>0</v>
      </c>
      <c r="W5796">
        <f>IFERROR(VLOOKUP($J5797,OSA!$BD:$BD,1,0),0)</f>
        <v>0</v>
      </c>
    </row>
    <row r="5797" spans="10:23" x14ac:dyDescent="0.35">
      <c r="J5797" t="str">
        <f t="shared" si="342"/>
        <v/>
      </c>
      <c r="N5797" s="4"/>
      <c r="U5797" s="69">
        <f t="shared" si="343"/>
        <v>0</v>
      </c>
      <c r="V5797" s="75">
        <f t="shared" si="344"/>
        <v>0</v>
      </c>
      <c r="W5797">
        <f>IFERROR(VLOOKUP($J5798,OSA!$BD:$BD,1,0),0)</f>
        <v>0</v>
      </c>
    </row>
    <row r="5798" spans="10:23" x14ac:dyDescent="0.35">
      <c r="J5798" t="str">
        <f t="shared" si="342"/>
        <v/>
      </c>
      <c r="N5798" s="4"/>
      <c r="U5798" s="69">
        <f t="shared" si="343"/>
        <v>0</v>
      </c>
      <c r="V5798" s="75">
        <f t="shared" si="344"/>
        <v>0</v>
      </c>
      <c r="W5798">
        <f>IFERROR(VLOOKUP($J5799,OSA!$BD:$BD,1,0),0)</f>
        <v>0</v>
      </c>
    </row>
    <row r="5799" spans="10:23" x14ac:dyDescent="0.35">
      <c r="J5799" t="str">
        <f t="shared" si="342"/>
        <v/>
      </c>
      <c r="N5799" s="4"/>
      <c r="U5799" s="69">
        <f t="shared" si="343"/>
        <v>0</v>
      </c>
      <c r="V5799" s="75">
        <f t="shared" si="344"/>
        <v>0</v>
      </c>
      <c r="W5799">
        <f>IFERROR(VLOOKUP($J5800,OSA!$BD:$BD,1,0),0)</f>
        <v>0</v>
      </c>
    </row>
    <row r="5800" spans="10:23" x14ac:dyDescent="0.35">
      <c r="J5800" t="str">
        <f t="shared" si="342"/>
        <v/>
      </c>
      <c r="N5800" s="4"/>
      <c r="U5800" s="69">
        <f t="shared" si="343"/>
        <v>0</v>
      </c>
      <c r="V5800" s="75">
        <f t="shared" si="344"/>
        <v>0</v>
      </c>
      <c r="W5800">
        <f>IFERROR(VLOOKUP($J5801,OSA!$BD:$BD,1,0),0)</f>
        <v>0</v>
      </c>
    </row>
    <row r="5801" spans="10:23" x14ac:dyDescent="0.35">
      <c r="J5801" t="str">
        <f t="shared" si="342"/>
        <v/>
      </c>
      <c r="N5801" s="4"/>
      <c r="U5801" s="69">
        <f t="shared" si="343"/>
        <v>0</v>
      </c>
      <c r="V5801" s="75">
        <f t="shared" si="344"/>
        <v>0</v>
      </c>
      <c r="W5801">
        <f>IFERROR(VLOOKUP($J5802,OSA!$BD:$BD,1,0),0)</f>
        <v>0</v>
      </c>
    </row>
    <row r="5802" spans="10:23" x14ac:dyDescent="0.35">
      <c r="J5802" t="str">
        <f t="shared" si="342"/>
        <v/>
      </c>
      <c r="N5802" s="4"/>
      <c r="U5802" s="69">
        <f t="shared" si="343"/>
        <v>0</v>
      </c>
      <c r="V5802" s="75">
        <f t="shared" si="344"/>
        <v>0</v>
      </c>
      <c r="W5802">
        <f>IFERROR(VLOOKUP($J5803,OSA!$BD:$BD,1,0),0)</f>
        <v>0</v>
      </c>
    </row>
    <row r="5803" spans="10:23" x14ac:dyDescent="0.35">
      <c r="J5803" t="str">
        <f t="shared" si="342"/>
        <v/>
      </c>
      <c r="N5803" s="4"/>
      <c r="U5803" s="69">
        <f t="shared" si="343"/>
        <v>0</v>
      </c>
      <c r="V5803" s="75">
        <f t="shared" si="344"/>
        <v>0</v>
      </c>
      <c r="W5803">
        <f>IFERROR(VLOOKUP($J5804,OSA!$BD:$BD,1,0),0)</f>
        <v>0</v>
      </c>
    </row>
    <row r="5804" spans="10:23" x14ac:dyDescent="0.35">
      <c r="J5804" t="str">
        <f t="shared" si="342"/>
        <v/>
      </c>
      <c r="N5804" s="4"/>
      <c r="U5804" s="69">
        <f t="shared" si="343"/>
        <v>0</v>
      </c>
      <c r="V5804" s="75">
        <f t="shared" si="344"/>
        <v>0</v>
      </c>
      <c r="W5804">
        <f>IFERROR(VLOOKUP($J5805,OSA!$BD:$BD,1,0),0)</f>
        <v>0</v>
      </c>
    </row>
    <row r="5805" spans="10:23" x14ac:dyDescent="0.35">
      <c r="J5805" t="str">
        <f t="shared" si="342"/>
        <v/>
      </c>
      <c r="N5805" s="4"/>
      <c r="U5805" s="69">
        <f t="shared" si="343"/>
        <v>0</v>
      </c>
      <c r="V5805" s="75">
        <f t="shared" si="344"/>
        <v>0</v>
      </c>
      <c r="W5805">
        <f>IFERROR(VLOOKUP($J5806,OSA!$BD:$BD,1,0),0)</f>
        <v>0</v>
      </c>
    </row>
    <row r="5806" spans="10:23" x14ac:dyDescent="0.35">
      <c r="J5806" t="str">
        <f t="shared" si="342"/>
        <v/>
      </c>
      <c r="N5806" s="4"/>
      <c r="U5806" s="69">
        <f t="shared" si="343"/>
        <v>0</v>
      </c>
      <c r="V5806" s="75">
        <f t="shared" si="344"/>
        <v>0</v>
      </c>
      <c r="W5806">
        <f>IFERROR(VLOOKUP($J5807,OSA!$BD:$BD,1,0),0)</f>
        <v>0</v>
      </c>
    </row>
    <row r="5807" spans="10:23" x14ac:dyDescent="0.35">
      <c r="J5807" t="str">
        <f t="shared" si="342"/>
        <v/>
      </c>
      <c r="N5807" s="4"/>
      <c r="U5807" s="69">
        <f t="shared" si="343"/>
        <v>0</v>
      </c>
      <c r="V5807" s="75">
        <f t="shared" si="344"/>
        <v>0</v>
      </c>
      <c r="W5807">
        <f>IFERROR(VLOOKUP($J5808,OSA!$BD:$BD,1,0),0)</f>
        <v>0</v>
      </c>
    </row>
    <row r="5808" spans="10:23" x14ac:dyDescent="0.35">
      <c r="J5808" t="str">
        <f t="shared" si="342"/>
        <v/>
      </c>
      <c r="N5808" s="4"/>
      <c r="U5808" s="69">
        <f t="shared" si="343"/>
        <v>0</v>
      </c>
      <c r="V5808" s="75">
        <f t="shared" si="344"/>
        <v>0</v>
      </c>
      <c r="W5808">
        <f>IFERROR(VLOOKUP($J5809,OSA!$BD:$BD,1,0),0)</f>
        <v>0</v>
      </c>
    </row>
    <row r="5809" spans="10:23" x14ac:dyDescent="0.35">
      <c r="J5809" t="str">
        <f t="shared" si="342"/>
        <v/>
      </c>
      <c r="N5809" s="4"/>
      <c r="U5809" s="69">
        <f t="shared" si="343"/>
        <v>0</v>
      </c>
      <c r="V5809" s="75">
        <f t="shared" si="344"/>
        <v>0</v>
      </c>
      <c r="W5809">
        <f>IFERROR(VLOOKUP($J5810,OSA!$BD:$BD,1,0),0)</f>
        <v>0</v>
      </c>
    </row>
    <row r="5810" spans="10:23" x14ac:dyDescent="0.35">
      <c r="J5810" t="str">
        <f t="shared" si="342"/>
        <v/>
      </c>
      <c r="N5810" s="4"/>
      <c r="U5810" s="69">
        <f t="shared" si="343"/>
        <v>0</v>
      </c>
      <c r="V5810" s="75">
        <f t="shared" si="344"/>
        <v>0</v>
      </c>
      <c r="W5810">
        <f>IFERROR(VLOOKUP($J5811,OSA!$BD:$BD,1,0),0)</f>
        <v>0</v>
      </c>
    </row>
    <row r="5811" spans="10:23" x14ac:dyDescent="0.35">
      <c r="J5811" t="str">
        <f t="shared" si="342"/>
        <v/>
      </c>
      <c r="N5811" s="4"/>
      <c r="U5811" s="69">
        <f t="shared" si="343"/>
        <v>0</v>
      </c>
      <c r="V5811" s="75">
        <f t="shared" si="344"/>
        <v>0</v>
      </c>
      <c r="W5811">
        <f>IFERROR(VLOOKUP($J5812,OSA!$BD:$BD,1,0),0)</f>
        <v>0</v>
      </c>
    </row>
    <row r="5812" spans="10:23" x14ac:dyDescent="0.35">
      <c r="J5812" t="str">
        <f t="shared" si="342"/>
        <v/>
      </c>
      <c r="N5812" s="4"/>
      <c r="U5812" s="69">
        <f t="shared" si="343"/>
        <v>0</v>
      </c>
      <c r="V5812" s="75">
        <f t="shared" si="344"/>
        <v>0</v>
      </c>
      <c r="W5812">
        <f>IFERROR(VLOOKUP($J5813,OSA!$BD:$BD,1,0),0)</f>
        <v>0</v>
      </c>
    </row>
    <row r="5813" spans="10:23" x14ac:dyDescent="0.35">
      <c r="J5813" t="str">
        <f t="shared" si="342"/>
        <v/>
      </c>
      <c r="N5813" s="4"/>
      <c r="U5813" s="69">
        <f t="shared" si="343"/>
        <v>0</v>
      </c>
      <c r="V5813" s="75">
        <f t="shared" si="344"/>
        <v>0</v>
      </c>
      <c r="W5813">
        <f>IFERROR(VLOOKUP($J5814,OSA!$BD:$BD,1,0),0)</f>
        <v>0</v>
      </c>
    </row>
    <row r="5814" spans="10:23" x14ac:dyDescent="0.35">
      <c r="J5814" t="str">
        <f t="shared" si="342"/>
        <v/>
      </c>
      <c r="N5814" s="4"/>
      <c r="U5814" s="69">
        <f t="shared" si="343"/>
        <v>0</v>
      </c>
      <c r="V5814" s="75">
        <f t="shared" si="344"/>
        <v>0</v>
      </c>
      <c r="W5814">
        <f>IFERROR(VLOOKUP($J5815,OSA!$BD:$BD,1,0),0)</f>
        <v>0</v>
      </c>
    </row>
    <row r="5815" spans="10:23" x14ac:dyDescent="0.35">
      <c r="J5815" t="str">
        <f t="shared" si="342"/>
        <v/>
      </c>
      <c r="N5815" s="4"/>
      <c r="U5815" s="69">
        <f t="shared" si="343"/>
        <v>0</v>
      </c>
      <c r="V5815" s="75">
        <f t="shared" si="344"/>
        <v>0</v>
      </c>
      <c r="W5815">
        <f>IFERROR(VLOOKUP($J5816,OSA!$BD:$BD,1,0),0)</f>
        <v>0</v>
      </c>
    </row>
    <row r="5816" spans="10:23" x14ac:dyDescent="0.35">
      <c r="J5816" t="str">
        <f t="shared" si="342"/>
        <v/>
      </c>
      <c r="N5816" s="4"/>
      <c r="U5816" s="69">
        <f t="shared" si="343"/>
        <v>0</v>
      </c>
      <c r="V5816" s="75">
        <f t="shared" si="344"/>
        <v>0</v>
      </c>
      <c r="W5816">
        <f>IFERROR(VLOOKUP($J5817,OSA!$BD:$BD,1,0),0)</f>
        <v>0</v>
      </c>
    </row>
    <row r="5817" spans="10:23" x14ac:dyDescent="0.35">
      <c r="J5817" t="str">
        <f t="shared" si="342"/>
        <v/>
      </c>
      <c r="N5817" s="4"/>
      <c r="U5817" s="69">
        <f t="shared" si="343"/>
        <v>0</v>
      </c>
      <c r="V5817" s="75">
        <f t="shared" si="344"/>
        <v>0</v>
      </c>
      <c r="W5817">
        <f>IFERROR(VLOOKUP($J5818,OSA!$BD:$BD,1,0),0)</f>
        <v>0</v>
      </c>
    </row>
    <row r="5818" spans="10:23" x14ac:dyDescent="0.35">
      <c r="J5818" t="str">
        <f t="shared" si="342"/>
        <v/>
      </c>
      <c r="N5818" s="4"/>
      <c r="U5818" s="69">
        <f t="shared" si="343"/>
        <v>0</v>
      </c>
      <c r="V5818" s="75">
        <f t="shared" si="344"/>
        <v>0</v>
      </c>
      <c r="W5818">
        <f>IFERROR(VLOOKUP($J5819,OSA!$BD:$BD,1,0),0)</f>
        <v>0</v>
      </c>
    </row>
    <row r="5819" spans="10:23" x14ac:dyDescent="0.35">
      <c r="J5819" t="str">
        <f t="shared" si="342"/>
        <v/>
      </c>
      <c r="N5819" s="4"/>
      <c r="U5819" s="69">
        <f t="shared" si="343"/>
        <v>0</v>
      </c>
      <c r="V5819" s="75">
        <f t="shared" si="344"/>
        <v>0</v>
      </c>
      <c r="W5819">
        <f>IFERROR(VLOOKUP($J5820,OSA!$BD:$BD,1,0),0)</f>
        <v>0</v>
      </c>
    </row>
    <row r="5820" spans="10:23" x14ac:dyDescent="0.35">
      <c r="J5820" t="str">
        <f t="shared" si="342"/>
        <v/>
      </c>
      <c r="N5820" s="4"/>
      <c r="U5820" s="69">
        <f t="shared" si="343"/>
        <v>0</v>
      </c>
      <c r="V5820" s="75">
        <f t="shared" si="344"/>
        <v>0</v>
      </c>
      <c r="W5820">
        <f>IFERROR(VLOOKUP($J5821,OSA!$BD:$BD,1,0),0)</f>
        <v>0</v>
      </c>
    </row>
    <row r="5821" spans="10:23" x14ac:dyDescent="0.35">
      <c r="J5821" t="str">
        <f t="shared" si="342"/>
        <v/>
      </c>
      <c r="N5821" s="4"/>
      <c r="U5821" s="69">
        <f t="shared" si="343"/>
        <v>0</v>
      </c>
      <c r="V5821" s="75">
        <f t="shared" si="344"/>
        <v>0</v>
      </c>
      <c r="W5821">
        <f>IFERROR(VLOOKUP($J5822,OSA!$BD:$BD,1,0),0)</f>
        <v>0</v>
      </c>
    </row>
    <row r="5822" spans="10:23" x14ac:dyDescent="0.35">
      <c r="J5822" t="str">
        <f t="shared" si="342"/>
        <v/>
      </c>
      <c r="N5822" s="4"/>
      <c r="U5822" s="69">
        <f t="shared" si="343"/>
        <v>0</v>
      </c>
      <c r="V5822" s="75">
        <f t="shared" si="344"/>
        <v>0</v>
      </c>
      <c r="W5822">
        <f>IFERROR(VLOOKUP($J5823,OSA!$BD:$BD,1,0),0)</f>
        <v>0</v>
      </c>
    </row>
    <row r="5823" spans="10:23" x14ac:dyDescent="0.35">
      <c r="J5823" t="str">
        <f t="shared" si="342"/>
        <v/>
      </c>
      <c r="N5823" s="4"/>
      <c r="U5823" s="69">
        <f t="shared" si="343"/>
        <v>0</v>
      </c>
      <c r="V5823" s="75">
        <f t="shared" si="344"/>
        <v>0</v>
      </c>
      <c r="W5823">
        <f>IFERROR(VLOOKUP($J5824,OSA!$BD:$BD,1,0),0)</f>
        <v>0</v>
      </c>
    </row>
    <row r="5824" spans="10:23" x14ac:dyDescent="0.35">
      <c r="J5824" t="str">
        <f t="shared" si="342"/>
        <v/>
      </c>
      <c r="N5824" s="4"/>
      <c r="U5824" s="69">
        <f t="shared" si="343"/>
        <v>0</v>
      </c>
      <c r="V5824" s="75">
        <f t="shared" si="344"/>
        <v>0</v>
      </c>
      <c r="W5824">
        <f>IFERROR(VLOOKUP($J5825,OSA!$BD:$BD,1,0),0)</f>
        <v>0</v>
      </c>
    </row>
    <row r="5825" spans="10:23" x14ac:dyDescent="0.35">
      <c r="J5825" t="str">
        <f t="shared" si="342"/>
        <v/>
      </c>
      <c r="N5825" s="4"/>
      <c r="U5825" s="69">
        <f t="shared" si="343"/>
        <v>0</v>
      </c>
      <c r="V5825" s="75">
        <f t="shared" si="344"/>
        <v>0</v>
      </c>
      <c r="W5825">
        <f>IFERROR(VLOOKUP($J5826,OSA!$BD:$BD,1,0),0)</f>
        <v>0</v>
      </c>
    </row>
    <row r="5826" spans="10:23" x14ac:dyDescent="0.35">
      <c r="J5826" t="str">
        <f t="shared" si="342"/>
        <v/>
      </c>
      <c r="N5826" s="4"/>
      <c r="U5826" s="69">
        <f t="shared" si="343"/>
        <v>0</v>
      </c>
      <c r="V5826" s="75">
        <f t="shared" si="344"/>
        <v>0</v>
      </c>
      <c r="W5826">
        <f>IFERROR(VLOOKUP($J5827,OSA!$BD:$BD,1,0),0)</f>
        <v>0</v>
      </c>
    </row>
    <row r="5827" spans="10:23" x14ac:dyDescent="0.35">
      <c r="J5827" t="str">
        <f t="shared" si="342"/>
        <v/>
      </c>
      <c r="N5827" s="4"/>
      <c r="U5827" s="69">
        <f t="shared" si="343"/>
        <v>0</v>
      </c>
      <c r="V5827" s="75">
        <f t="shared" si="344"/>
        <v>0</v>
      </c>
      <c r="W5827">
        <f>IFERROR(VLOOKUP($J5828,OSA!$BD:$BD,1,0),0)</f>
        <v>0</v>
      </c>
    </row>
    <row r="5828" spans="10:23" x14ac:dyDescent="0.35">
      <c r="J5828" t="str">
        <f t="shared" si="342"/>
        <v/>
      </c>
      <c r="N5828" s="4"/>
      <c r="U5828" s="69">
        <f t="shared" si="343"/>
        <v>0</v>
      </c>
      <c r="V5828" s="75">
        <f t="shared" si="344"/>
        <v>0</v>
      </c>
      <c r="W5828">
        <f>IFERROR(VLOOKUP($J5829,OSA!$BD:$BD,1,0),0)</f>
        <v>0</v>
      </c>
    </row>
    <row r="5829" spans="10:23" x14ac:dyDescent="0.35">
      <c r="J5829" t="str">
        <f t="shared" si="342"/>
        <v/>
      </c>
      <c r="N5829" s="4"/>
      <c r="U5829" s="69">
        <f t="shared" si="343"/>
        <v>0</v>
      </c>
      <c r="V5829" s="75">
        <f t="shared" si="344"/>
        <v>0</v>
      </c>
      <c r="W5829">
        <f>IFERROR(VLOOKUP($J5830,OSA!$BD:$BD,1,0),0)</f>
        <v>0</v>
      </c>
    </row>
    <row r="5830" spans="10:23" x14ac:dyDescent="0.35">
      <c r="J5830" t="str">
        <f t="shared" si="342"/>
        <v/>
      </c>
      <c r="N5830" s="4"/>
      <c r="U5830" s="69">
        <f t="shared" si="343"/>
        <v>0</v>
      </c>
      <c r="V5830" s="75">
        <f t="shared" si="344"/>
        <v>0</v>
      </c>
      <c r="W5830">
        <f>IFERROR(VLOOKUP($J5831,OSA!$BD:$BD,1,0),0)</f>
        <v>0</v>
      </c>
    </row>
    <row r="5831" spans="10:23" x14ac:dyDescent="0.35">
      <c r="J5831" t="str">
        <f t="shared" si="342"/>
        <v/>
      </c>
      <c r="N5831" s="4"/>
      <c r="U5831" s="69">
        <f t="shared" si="343"/>
        <v>0</v>
      </c>
      <c r="V5831" s="75">
        <f t="shared" si="344"/>
        <v>0</v>
      </c>
      <c r="W5831">
        <f>IFERROR(VLOOKUP($J5832,OSA!$BD:$BD,1,0),0)</f>
        <v>0</v>
      </c>
    </row>
    <row r="5832" spans="10:23" x14ac:dyDescent="0.35">
      <c r="J5832" t="str">
        <f t="shared" si="342"/>
        <v/>
      </c>
      <c r="N5832" s="4"/>
      <c r="U5832" s="69">
        <f t="shared" si="343"/>
        <v>0</v>
      </c>
      <c r="V5832" s="75">
        <f t="shared" si="344"/>
        <v>0</v>
      </c>
      <c r="W5832">
        <f>IFERROR(VLOOKUP($J5833,OSA!$BD:$BD,1,0),0)</f>
        <v>0</v>
      </c>
    </row>
    <row r="5833" spans="10:23" x14ac:dyDescent="0.35">
      <c r="J5833" t="str">
        <f t="shared" si="342"/>
        <v/>
      </c>
      <c r="N5833" s="4"/>
      <c r="U5833" s="69">
        <f t="shared" si="343"/>
        <v>0</v>
      </c>
      <c r="V5833" s="75">
        <f t="shared" si="344"/>
        <v>0</v>
      </c>
      <c r="W5833">
        <f>IFERROR(VLOOKUP($J5834,OSA!$BD:$BD,1,0),0)</f>
        <v>0</v>
      </c>
    </row>
    <row r="5834" spans="10:23" x14ac:dyDescent="0.35">
      <c r="J5834" t="str">
        <f t="shared" si="342"/>
        <v/>
      </c>
      <c r="N5834" s="4"/>
      <c r="U5834" s="69">
        <f t="shared" si="343"/>
        <v>0</v>
      </c>
      <c r="V5834" s="75">
        <f t="shared" si="344"/>
        <v>0</v>
      </c>
      <c r="W5834">
        <f>IFERROR(VLOOKUP($J5835,OSA!$BD:$BD,1,0),0)</f>
        <v>0</v>
      </c>
    </row>
    <row r="5835" spans="10:23" x14ac:dyDescent="0.35">
      <c r="J5835" t="str">
        <f t="shared" si="342"/>
        <v/>
      </c>
      <c r="N5835" s="4"/>
      <c r="U5835" s="69">
        <f t="shared" si="343"/>
        <v>0</v>
      </c>
      <c r="V5835" s="75">
        <f t="shared" si="344"/>
        <v>0</v>
      </c>
      <c r="W5835">
        <f>IFERROR(VLOOKUP($J5836,OSA!$BD:$BD,1,0),0)</f>
        <v>0</v>
      </c>
    </row>
    <row r="5836" spans="10:23" x14ac:dyDescent="0.35">
      <c r="J5836" t="str">
        <f t="shared" ref="J5836:J5899" si="345">K5836&amp;N5836</f>
        <v/>
      </c>
      <c r="N5836" s="4"/>
      <c r="U5836" s="69">
        <f t="shared" si="343"/>
        <v>0</v>
      </c>
      <c r="V5836" s="75">
        <f t="shared" si="344"/>
        <v>0</v>
      </c>
      <c r="W5836">
        <f>IFERROR(VLOOKUP($J5837,OSA!$BD:$BD,1,0),0)</f>
        <v>0</v>
      </c>
    </row>
    <row r="5837" spans="10:23" x14ac:dyDescent="0.35">
      <c r="J5837" t="str">
        <f t="shared" si="345"/>
        <v/>
      </c>
      <c r="N5837" s="4"/>
      <c r="U5837" s="69">
        <f t="shared" si="343"/>
        <v>0</v>
      </c>
      <c r="V5837" s="75">
        <f t="shared" si="344"/>
        <v>0</v>
      </c>
      <c r="W5837">
        <f>IFERROR(VLOOKUP($J5838,OSA!$BD:$BD,1,0),0)</f>
        <v>0</v>
      </c>
    </row>
    <row r="5838" spans="10:23" x14ac:dyDescent="0.35">
      <c r="J5838" t="str">
        <f t="shared" si="345"/>
        <v/>
      </c>
      <c r="N5838" s="4"/>
      <c r="U5838" s="69">
        <f t="shared" si="343"/>
        <v>0</v>
      </c>
      <c r="V5838" s="75">
        <f t="shared" si="344"/>
        <v>0</v>
      </c>
      <c r="W5838">
        <f>IFERROR(VLOOKUP($J5839,OSA!$BD:$BD,1,0),0)</f>
        <v>0</v>
      </c>
    </row>
    <row r="5839" spans="10:23" x14ac:dyDescent="0.35">
      <c r="J5839" t="str">
        <f t="shared" si="345"/>
        <v/>
      </c>
      <c r="N5839" s="4"/>
      <c r="U5839" s="69">
        <f t="shared" si="343"/>
        <v>0</v>
      </c>
      <c r="V5839" s="75">
        <f t="shared" si="344"/>
        <v>0</v>
      </c>
      <c r="W5839">
        <f>IFERROR(VLOOKUP($J5840,OSA!$BD:$BD,1,0),0)</f>
        <v>0</v>
      </c>
    </row>
    <row r="5840" spans="10:23" x14ac:dyDescent="0.35">
      <c r="J5840" t="str">
        <f t="shared" si="345"/>
        <v/>
      </c>
      <c r="N5840" s="4"/>
      <c r="U5840" s="69">
        <f t="shared" si="343"/>
        <v>0</v>
      </c>
      <c r="V5840" s="75">
        <f t="shared" si="344"/>
        <v>0</v>
      </c>
      <c r="W5840">
        <f>IFERROR(VLOOKUP($J5841,OSA!$BD:$BD,1,0),0)</f>
        <v>0</v>
      </c>
    </row>
    <row r="5841" spans="10:23" x14ac:dyDescent="0.35">
      <c r="J5841" t="str">
        <f t="shared" si="345"/>
        <v/>
      </c>
      <c r="N5841" s="4"/>
      <c r="U5841" s="69">
        <f t="shared" si="343"/>
        <v>0</v>
      </c>
      <c r="V5841" s="75">
        <f t="shared" si="344"/>
        <v>0</v>
      </c>
      <c r="W5841">
        <f>IFERROR(VLOOKUP($J5842,OSA!$BD:$BD,1,0),0)</f>
        <v>0</v>
      </c>
    </row>
    <row r="5842" spans="10:23" x14ac:dyDescent="0.35">
      <c r="J5842" t="str">
        <f t="shared" si="345"/>
        <v/>
      </c>
      <c r="N5842" s="4"/>
      <c r="U5842" s="69">
        <f t="shared" si="343"/>
        <v>0</v>
      </c>
      <c r="V5842" s="75">
        <f t="shared" si="344"/>
        <v>0</v>
      </c>
      <c r="W5842">
        <f>IFERROR(VLOOKUP($J5843,OSA!$BD:$BD,1,0),0)</f>
        <v>0</v>
      </c>
    </row>
    <row r="5843" spans="10:23" x14ac:dyDescent="0.35">
      <c r="J5843" t="str">
        <f t="shared" si="345"/>
        <v/>
      </c>
      <c r="N5843" s="4"/>
      <c r="U5843" s="69">
        <f t="shared" si="343"/>
        <v>0</v>
      </c>
      <c r="V5843" s="75">
        <f t="shared" si="344"/>
        <v>0</v>
      </c>
      <c r="W5843">
        <f>IFERROR(VLOOKUP($J5844,OSA!$BD:$BD,1,0),0)</f>
        <v>0</v>
      </c>
    </row>
    <row r="5844" spans="10:23" x14ac:dyDescent="0.35">
      <c r="J5844" t="str">
        <f t="shared" si="345"/>
        <v/>
      </c>
      <c r="N5844" s="4"/>
      <c r="U5844" s="69">
        <f t="shared" si="343"/>
        <v>0</v>
      </c>
      <c r="V5844" s="75">
        <f t="shared" si="344"/>
        <v>0</v>
      </c>
      <c r="W5844">
        <f>IFERROR(VLOOKUP($J5845,OSA!$BD:$BD,1,0),0)</f>
        <v>0</v>
      </c>
    </row>
    <row r="5845" spans="10:23" x14ac:dyDescent="0.35">
      <c r="J5845" t="str">
        <f t="shared" si="345"/>
        <v/>
      </c>
      <c r="N5845" s="4"/>
      <c r="U5845" s="69">
        <f t="shared" ref="U5845:U5908" si="346">SUM(O5845:Q5845)/3</f>
        <v>0</v>
      </c>
      <c r="V5845" s="75">
        <f t="shared" ref="V5845:V5908" si="347">SUM(R5845:T5845)/3</f>
        <v>0</v>
      </c>
      <c r="W5845">
        <f>IFERROR(VLOOKUP($J5846,OSA!$BD:$BD,1,0),0)</f>
        <v>0</v>
      </c>
    </row>
    <row r="5846" spans="10:23" x14ac:dyDescent="0.35">
      <c r="J5846" t="str">
        <f t="shared" si="345"/>
        <v/>
      </c>
      <c r="N5846" s="4"/>
      <c r="U5846" s="69">
        <f t="shared" si="346"/>
        <v>0</v>
      </c>
      <c r="V5846" s="75">
        <f t="shared" si="347"/>
        <v>0</v>
      </c>
      <c r="W5846">
        <f>IFERROR(VLOOKUP($J5847,OSA!$BD:$BD,1,0),0)</f>
        <v>0</v>
      </c>
    </row>
    <row r="5847" spans="10:23" x14ac:dyDescent="0.35">
      <c r="J5847" t="str">
        <f t="shared" si="345"/>
        <v/>
      </c>
      <c r="N5847" s="4"/>
      <c r="U5847" s="69">
        <f t="shared" si="346"/>
        <v>0</v>
      </c>
      <c r="V5847" s="75">
        <f t="shared" si="347"/>
        <v>0</v>
      </c>
      <c r="W5847">
        <f>IFERROR(VLOOKUP($J5848,OSA!$BD:$BD,1,0),0)</f>
        <v>0</v>
      </c>
    </row>
    <row r="5848" spans="10:23" x14ac:dyDescent="0.35">
      <c r="J5848" t="str">
        <f t="shared" si="345"/>
        <v/>
      </c>
      <c r="N5848" s="4"/>
      <c r="U5848" s="69">
        <f t="shared" si="346"/>
        <v>0</v>
      </c>
      <c r="V5848" s="75">
        <f t="shared" si="347"/>
        <v>0</v>
      </c>
      <c r="W5848">
        <f>IFERROR(VLOOKUP($J5849,OSA!$BD:$BD,1,0),0)</f>
        <v>0</v>
      </c>
    </row>
    <row r="5849" spans="10:23" x14ac:dyDescent="0.35">
      <c r="J5849" t="str">
        <f t="shared" si="345"/>
        <v/>
      </c>
      <c r="N5849" s="4"/>
      <c r="U5849" s="69">
        <f t="shared" si="346"/>
        <v>0</v>
      </c>
      <c r="V5849" s="75">
        <f t="shared" si="347"/>
        <v>0</v>
      </c>
      <c r="W5849">
        <f>IFERROR(VLOOKUP($J5850,OSA!$BD:$BD,1,0),0)</f>
        <v>0</v>
      </c>
    </row>
    <row r="5850" spans="10:23" x14ac:dyDescent="0.35">
      <c r="J5850" t="str">
        <f t="shared" si="345"/>
        <v/>
      </c>
      <c r="N5850" s="4"/>
      <c r="U5850" s="69">
        <f t="shared" si="346"/>
        <v>0</v>
      </c>
      <c r="V5850" s="75">
        <f t="shared" si="347"/>
        <v>0</v>
      </c>
      <c r="W5850">
        <f>IFERROR(VLOOKUP($J5851,OSA!$BD:$BD,1,0),0)</f>
        <v>0</v>
      </c>
    </row>
    <row r="5851" spans="10:23" x14ac:dyDescent="0.35">
      <c r="J5851" t="str">
        <f t="shared" si="345"/>
        <v/>
      </c>
      <c r="N5851" s="4"/>
      <c r="U5851" s="69">
        <f t="shared" si="346"/>
        <v>0</v>
      </c>
      <c r="V5851" s="75">
        <f t="shared" si="347"/>
        <v>0</v>
      </c>
      <c r="W5851">
        <f>IFERROR(VLOOKUP($J5852,OSA!$BD:$BD,1,0),0)</f>
        <v>0</v>
      </c>
    </row>
    <row r="5852" spans="10:23" x14ac:dyDescent="0.35">
      <c r="J5852" t="str">
        <f t="shared" si="345"/>
        <v/>
      </c>
      <c r="N5852" s="4"/>
      <c r="U5852" s="69">
        <f t="shared" si="346"/>
        <v>0</v>
      </c>
      <c r="V5852" s="75">
        <f t="shared" si="347"/>
        <v>0</v>
      </c>
      <c r="W5852">
        <f>IFERROR(VLOOKUP($J5853,OSA!$BD:$BD,1,0),0)</f>
        <v>0</v>
      </c>
    </row>
    <row r="5853" spans="10:23" x14ac:dyDescent="0.35">
      <c r="J5853" t="str">
        <f t="shared" si="345"/>
        <v/>
      </c>
      <c r="N5853" s="4"/>
      <c r="U5853" s="69">
        <f t="shared" si="346"/>
        <v>0</v>
      </c>
      <c r="V5853" s="75">
        <f t="shared" si="347"/>
        <v>0</v>
      </c>
      <c r="W5853">
        <f>IFERROR(VLOOKUP($J5854,OSA!$BD:$BD,1,0),0)</f>
        <v>0</v>
      </c>
    </row>
    <row r="5854" spans="10:23" x14ac:dyDescent="0.35">
      <c r="J5854" t="str">
        <f t="shared" si="345"/>
        <v/>
      </c>
      <c r="N5854" s="4"/>
      <c r="U5854" s="69">
        <f t="shared" si="346"/>
        <v>0</v>
      </c>
      <c r="V5854" s="75">
        <f t="shared" si="347"/>
        <v>0</v>
      </c>
      <c r="W5854">
        <f>IFERROR(VLOOKUP($J5855,OSA!$BD:$BD,1,0),0)</f>
        <v>0</v>
      </c>
    </row>
    <row r="5855" spans="10:23" x14ac:dyDescent="0.35">
      <c r="J5855" t="str">
        <f t="shared" si="345"/>
        <v/>
      </c>
      <c r="N5855" s="4"/>
      <c r="U5855" s="69">
        <f t="shared" si="346"/>
        <v>0</v>
      </c>
      <c r="V5855" s="75">
        <f t="shared" si="347"/>
        <v>0</v>
      </c>
      <c r="W5855">
        <f>IFERROR(VLOOKUP($J5856,OSA!$BD:$BD,1,0),0)</f>
        <v>0</v>
      </c>
    </row>
    <row r="5856" spans="10:23" x14ac:dyDescent="0.35">
      <c r="J5856" t="str">
        <f t="shared" si="345"/>
        <v/>
      </c>
      <c r="N5856" s="4"/>
      <c r="U5856" s="69">
        <f t="shared" si="346"/>
        <v>0</v>
      </c>
      <c r="V5856" s="75">
        <f t="shared" si="347"/>
        <v>0</v>
      </c>
      <c r="W5856">
        <f>IFERROR(VLOOKUP($J5857,OSA!$BD:$BD,1,0),0)</f>
        <v>0</v>
      </c>
    </row>
    <row r="5857" spans="10:23" x14ac:dyDescent="0.35">
      <c r="J5857" t="str">
        <f t="shared" si="345"/>
        <v/>
      </c>
      <c r="N5857" s="4"/>
      <c r="U5857" s="69">
        <f t="shared" si="346"/>
        <v>0</v>
      </c>
      <c r="V5857" s="75">
        <f t="shared" si="347"/>
        <v>0</v>
      </c>
      <c r="W5857">
        <f>IFERROR(VLOOKUP($J5858,OSA!$BD:$BD,1,0),0)</f>
        <v>0</v>
      </c>
    </row>
    <row r="5858" spans="10:23" x14ac:dyDescent="0.35">
      <c r="J5858" t="str">
        <f t="shared" si="345"/>
        <v/>
      </c>
      <c r="N5858" s="4"/>
      <c r="U5858" s="69">
        <f t="shared" si="346"/>
        <v>0</v>
      </c>
      <c r="V5858" s="75">
        <f t="shared" si="347"/>
        <v>0</v>
      </c>
      <c r="W5858">
        <f>IFERROR(VLOOKUP($J5859,OSA!$BD:$BD,1,0),0)</f>
        <v>0</v>
      </c>
    </row>
    <row r="5859" spans="10:23" x14ac:dyDescent="0.35">
      <c r="J5859" t="str">
        <f t="shared" si="345"/>
        <v/>
      </c>
      <c r="N5859" s="4"/>
      <c r="U5859" s="69">
        <f t="shared" si="346"/>
        <v>0</v>
      </c>
      <c r="V5859" s="75">
        <f t="shared" si="347"/>
        <v>0</v>
      </c>
      <c r="W5859">
        <f>IFERROR(VLOOKUP($J5860,OSA!$BD:$BD,1,0),0)</f>
        <v>0</v>
      </c>
    </row>
    <row r="5860" spans="10:23" x14ac:dyDescent="0.35">
      <c r="J5860" t="str">
        <f t="shared" si="345"/>
        <v/>
      </c>
      <c r="N5860" s="4"/>
      <c r="U5860" s="69">
        <f t="shared" si="346"/>
        <v>0</v>
      </c>
      <c r="V5860" s="75">
        <f t="shared" si="347"/>
        <v>0</v>
      </c>
      <c r="W5860">
        <f>IFERROR(VLOOKUP($J5861,OSA!$BD:$BD,1,0),0)</f>
        <v>0</v>
      </c>
    </row>
    <row r="5861" spans="10:23" x14ac:dyDescent="0.35">
      <c r="J5861" t="str">
        <f t="shared" si="345"/>
        <v/>
      </c>
      <c r="N5861" s="4"/>
      <c r="U5861" s="69">
        <f t="shared" si="346"/>
        <v>0</v>
      </c>
      <c r="V5861" s="75">
        <f t="shared" si="347"/>
        <v>0</v>
      </c>
      <c r="W5861">
        <f>IFERROR(VLOOKUP($J5862,OSA!$BD:$BD,1,0),0)</f>
        <v>0</v>
      </c>
    </row>
    <row r="5862" spans="10:23" x14ac:dyDescent="0.35">
      <c r="J5862" t="str">
        <f t="shared" si="345"/>
        <v/>
      </c>
      <c r="N5862" s="4"/>
      <c r="U5862" s="69">
        <f t="shared" si="346"/>
        <v>0</v>
      </c>
      <c r="V5862" s="75">
        <f t="shared" si="347"/>
        <v>0</v>
      </c>
      <c r="W5862">
        <f>IFERROR(VLOOKUP($J5863,OSA!$BD:$BD,1,0),0)</f>
        <v>0</v>
      </c>
    </row>
    <row r="5863" spans="10:23" x14ac:dyDescent="0.35">
      <c r="J5863" t="str">
        <f t="shared" si="345"/>
        <v/>
      </c>
      <c r="N5863" s="4"/>
      <c r="U5863" s="69">
        <f t="shared" si="346"/>
        <v>0</v>
      </c>
      <c r="V5863" s="75">
        <f t="shared" si="347"/>
        <v>0</v>
      </c>
      <c r="W5863">
        <f>IFERROR(VLOOKUP($J5864,OSA!$BD:$BD,1,0),0)</f>
        <v>0</v>
      </c>
    </row>
    <row r="5864" spans="10:23" x14ac:dyDescent="0.35">
      <c r="J5864" t="str">
        <f t="shared" si="345"/>
        <v/>
      </c>
      <c r="N5864" s="4"/>
      <c r="U5864" s="69">
        <f t="shared" si="346"/>
        <v>0</v>
      </c>
      <c r="V5864" s="75">
        <f t="shared" si="347"/>
        <v>0</v>
      </c>
      <c r="W5864">
        <f>IFERROR(VLOOKUP($J5865,OSA!$BD:$BD,1,0),0)</f>
        <v>0</v>
      </c>
    </row>
    <row r="5865" spans="10:23" x14ac:dyDescent="0.35">
      <c r="J5865" t="str">
        <f t="shared" si="345"/>
        <v/>
      </c>
      <c r="N5865" s="4"/>
      <c r="U5865" s="69">
        <f t="shared" si="346"/>
        <v>0</v>
      </c>
      <c r="V5865" s="75">
        <f t="shared" si="347"/>
        <v>0</v>
      </c>
      <c r="W5865">
        <f>IFERROR(VLOOKUP($J5866,OSA!$BD:$BD,1,0),0)</f>
        <v>0</v>
      </c>
    </row>
    <row r="5866" spans="10:23" x14ac:dyDescent="0.35">
      <c r="J5866" t="str">
        <f t="shared" si="345"/>
        <v/>
      </c>
      <c r="N5866" s="4"/>
      <c r="U5866" s="69">
        <f t="shared" si="346"/>
        <v>0</v>
      </c>
      <c r="V5866" s="75">
        <f t="shared" si="347"/>
        <v>0</v>
      </c>
      <c r="W5866">
        <f>IFERROR(VLOOKUP($J5867,OSA!$BD:$BD,1,0),0)</f>
        <v>0</v>
      </c>
    </row>
    <row r="5867" spans="10:23" x14ac:dyDescent="0.35">
      <c r="J5867" t="str">
        <f t="shared" si="345"/>
        <v/>
      </c>
      <c r="N5867" s="4"/>
      <c r="U5867" s="69">
        <f t="shared" si="346"/>
        <v>0</v>
      </c>
      <c r="V5867" s="75">
        <f t="shared" si="347"/>
        <v>0</v>
      </c>
      <c r="W5867">
        <f>IFERROR(VLOOKUP($J5868,OSA!$BD:$BD,1,0),0)</f>
        <v>0</v>
      </c>
    </row>
    <row r="5868" spans="10:23" x14ac:dyDescent="0.35">
      <c r="J5868" t="str">
        <f t="shared" si="345"/>
        <v/>
      </c>
      <c r="N5868" s="4"/>
      <c r="U5868" s="69">
        <f t="shared" si="346"/>
        <v>0</v>
      </c>
      <c r="V5868" s="75">
        <f t="shared" si="347"/>
        <v>0</v>
      </c>
      <c r="W5868">
        <f>IFERROR(VLOOKUP($J5869,OSA!$BD:$BD,1,0),0)</f>
        <v>0</v>
      </c>
    </row>
    <row r="5869" spans="10:23" x14ac:dyDescent="0.35">
      <c r="J5869" t="str">
        <f t="shared" si="345"/>
        <v/>
      </c>
      <c r="N5869" s="4"/>
      <c r="U5869" s="69">
        <f t="shared" si="346"/>
        <v>0</v>
      </c>
      <c r="V5869" s="75">
        <f t="shared" si="347"/>
        <v>0</v>
      </c>
      <c r="W5869">
        <f>IFERROR(VLOOKUP($J5870,OSA!$BD:$BD,1,0),0)</f>
        <v>0</v>
      </c>
    </row>
    <row r="5870" spans="10:23" x14ac:dyDescent="0.35">
      <c r="J5870" t="str">
        <f t="shared" si="345"/>
        <v/>
      </c>
      <c r="N5870" s="4"/>
      <c r="U5870" s="69">
        <f t="shared" si="346"/>
        <v>0</v>
      </c>
      <c r="V5870" s="75">
        <f t="shared" si="347"/>
        <v>0</v>
      </c>
      <c r="W5870">
        <f>IFERROR(VLOOKUP($J5871,OSA!$BD:$BD,1,0),0)</f>
        <v>0</v>
      </c>
    </row>
    <row r="5871" spans="10:23" x14ac:dyDescent="0.35">
      <c r="J5871" t="str">
        <f t="shared" si="345"/>
        <v/>
      </c>
      <c r="N5871" s="4"/>
      <c r="U5871" s="69">
        <f t="shared" si="346"/>
        <v>0</v>
      </c>
      <c r="V5871" s="75">
        <f t="shared" si="347"/>
        <v>0</v>
      </c>
      <c r="W5871">
        <f>IFERROR(VLOOKUP($J5872,OSA!$BD:$BD,1,0),0)</f>
        <v>0</v>
      </c>
    </row>
    <row r="5872" spans="10:23" x14ac:dyDescent="0.35">
      <c r="J5872" t="str">
        <f t="shared" si="345"/>
        <v/>
      </c>
      <c r="N5872" s="4"/>
      <c r="U5872" s="69">
        <f t="shared" si="346"/>
        <v>0</v>
      </c>
      <c r="V5872" s="75">
        <f t="shared" si="347"/>
        <v>0</v>
      </c>
      <c r="W5872">
        <f>IFERROR(VLOOKUP($J5873,OSA!$BD:$BD,1,0),0)</f>
        <v>0</v>
      </c>
    </row>
    <row r="5873" spans="10:23" x14ac:dyDescent="0.35">
      <c r="J5873" t="str">
        <f t="shared" si="345"/>
        <v/>
      </c>
      <c r="N5873" s="4"/>
      <c r="U5873" s="69">
        <f t="shared" si="346"/>
        <v>0</v>
      </c>
      <c r="V5873" s="75">
        <f t="shared" si="347"/>
        <v>0</v>
      </c>
      <c r="W5873">
        <f>IFERROR(VLOOKUP($J5874,OSA!$BD:$BD,1,0),0)</f>
        <v>0</v>
      </c>
    </row>
    <row r="5874" spans="10:23" x14ac:dyDescent="0.35">
      <c r="J5874" t="str">
        <f t="shared" si="345"/>
        <v/>
      </c>
      <c r="N5874" s="4"/>
      <c r="U5874" s="69">
        <f t="shared" si="346"/>
        <v>0</v>
      </c>
      <c r="V5874" s="75">
        <f t="shared" si="347"/>
        <v>0</v>
      </c>
      <c r="W5874">
        <f>IFERROR(VLOOKUP($J5875,OSA!$BD:$BD,1,0),0)</f>
        <v>0</v>
      </c>
    </row>
    <row r="5875" spans="10:23" x14ac:dyDescent="0.35">
      <c r="J5875" t="str">
        <f t="shared" si="345"/>
        <v/>
      </c>
      <c r="N5875" s="4"/>
      <c r="U5875" s="69">
        <f t="shared" si="346"/>
        <v>0</v>
      </c>
      <c r="V5875" s="75">
        <f t="shared" si="347"/>
        <v>0</v>
      </c>
      <c r="W5875">
        <f>IFERROR(VLOOKUP($J5876,OSA!$BD:$BD,1,0),0)</f>
        <v>0</v>
      </c>
    </row>
    <row r="5876" spans="10:23" x14ac:dyDescent="0.35">
      <c r="J5876" t="str">
        <f t="shared" si="345"/>
        <v/>
      </c>
      <c r="N5876" s="4"/>
      <c r="U5876" s="69">
        <f t="shared" si="346"/>
        <v>0</v>
      </c>
      <c r="V5876" s="75">
        <f t="shared" si="347"/>
        <v>0</v>
      </c>
      <c r="W5876">
        <f>IFERROR(VLOOKUP($J5877,OSA!$BD:$BD,1,0),0)</f>
        <v>0</v>
      </c>
    </row>
    <row r="5877" spans="10:23" x14ac:dyDescent="0.35">
      <c r="J5877" t="str">
        <f t="shared" si="345"/>
        <v/>
      </c>
      <c r="N5877" s="4"/>
      <c r="U5877" s="69">
        <f t="shared" si="346"/>
        <v>0</v>
      </c>
      <c r="V5877" s="75">
        <f t="shared" si="347"/>
        <v>0</v>
      </c>
      <c r="W5877">
        <f>IFERROR(VLOOKUP($J5878,OSA!$BD:$BD,1,0),0)</f>
        <v>0</v>
      </c>
    </row>
    <row r="5878" spans="10:23" x14ac:dyDescent="0.35">
      <c r="J5878" t="str">
        <f t="shared" si="345"/>
        <v/>
      </c>
      <c r="N5878" s="4"/>
      <c r="U5878" s="69">
        <f t="shared" si="346"/>
        <v>0</v>
      </c>
      <c r="V5878" s="75">
        <f t="shared" si="347"/>
        <v>0</v>
      </c>
      <c r="W5878">
        <f>IFERROR(VLOOKUP($J5879,OSA!$BD:$BD,1,0),0)</f>
        <v>0</v>
      </c>
    </row>
    <row r="5879" spans="10:23" x14ac:dyDescent="0.35">
      <c r="J5879" t="str">
        <f t="shared" si="345"/>
        <v/>
      </c>
      <c r="N5879" s="4"/>
      <c r="U5879" s="69">
        <f t="shared" si="346"/>
        <v>0</v>
      </c>
      <c r="V5879" s="75">
        <f t="shared" si="347"/>
        <v>0</v>
      </c>
      <c r="W5879">
        <f>IFERROR(VLOOKUP($J5880,OSA!$BD:$BD,1,0),0)</f>
        <v>0</v>
      </c>
    </row>
    <row r="5880" spans="10:23" x14ac:dyDescent="0.35">
      <c r="J5880" t="str">
        <f t="shared" si="345"/>
        <v/>
      </c>
      <c r="N5880" s="4"/>
      <c r="U5880" s="69">
        <f t="shared" si="346"/>
        <v>0</v>
      </c>
      <c r="V5880" s="75">
        <f t="shared" si="347"/>
        <v>0</v>
      </c>
      <c r="W5880">
        <f>IFERROR(VLOOKUP($J5881,OSA!$BD:$BD,1,0),0)</f>
        <v>0</v>
      </c>
    </row>
    <row r="5881" spans="10:23" x14ac:dyDescent="0.35">
      <c r="J5881" t="str">
        <f t="shared" si="345"/>
        <v/>
      </c>
      <c r="N5881" s="4"/>
      <c r="U5881" s="69">
        <f t="shared" si="346"/>
        <v>0</v>
      </c>
      <c r="V5881" s="75">
        <f t="shared" si="347"/>
        <v>0</v>
      </c>
      <c r="W5881">
        <f>IFERROR(VLOOKUP($J5882,OSA!$BD:$BD,1,0),0)</f>
        <v>0</v>
      </c>
    </row>
    <row r="5882" spans="10:23" x14ac:dyDescent="0.35">
      <c r="J5882" t="str">
        <f t="shared" si="345"/>
        <v/>
      </c>
      <c r="N5882" s="4"/>
      <c r="U5882" s="69">
        <f t="shared" si="346"/>
        <v>0</v>
      </c>
      <c r="V5882" s="75">
        <f t="shared" si="347"/>
        <v>0</v>
      </c>
      <c r="W5882">
        <f>IFERROR(VLOOKUP($J5883,OSA!$BD:$BD,1,0),0)</f>
        <v>0</v>
      </c>
    </row>
    <row r="5883" spans="10:23" x14ac:dyDescent="0.35">
      <c r="J5883" t="str">
        <f t="shared" si="345"/>
        <v/>
      </c>
      <c r="N5883" s="4"/>
      <c r="U5883" s="69">
        <f t="shared" si="346"/>
        <v>0</v>
      </c>
      <c r="V5883" s="75">
        <f t="shared" si="347"/>
        <v>0</v>
      </c>
      <c r="W5883">
        <f>IFERROR(VLOOKUP($J5884,OSA!$BD:$BD,1,0),0)</f>
        <v>0</v>
      </c>
    </row>
    <row r="5884" spans="10:23" x14ac:dyDescent="0.35">
      <c r="J5884" t="str">
        <f t="shared" si="345"/>
        <v/>
      </c>
      <c r="N5884" s="4"/>
      <c r="U5884" s="69">
        <f t="shared" si="346"/>
        <v>0</v>
      </c>
      <c r="V5884" s="75">
        <f t="shared" si="347"/>
        <v>0</v>
      </c>
      <c r="W5884">
        <f>IFERROR(VLOOKUP($J5885,OSA!$BD:$BD,1,0),0)</f>
        <v>0</v>
      </c>
    </row>
    <row r="5885" spans="10:23" x14ac:dyDescent="0.35">
      <c r="J5885" t="str">
        <f t="shared" si="345"/>
        <v/>
      </c>
      <c r="N5885" s="4"/>
      <c r="U5885" s="69">
        <f t="shared" si="346"/>
        <v>0</v>
      </c>
      <c r="V5885" s="75">
        <f t="shared" si="347"/>
        <v>0</v>
      </c>
      <c r="W5885">
        <f>IFERROR(VLOOKUP($J5886,OSA!$BD:$BD,1,0),0)</f>
        <v>0</v>
      </c>
    </row>
    <row r="5886" spans="10:23" x14ac:dyDescent="0.35">
      <c r="J5886" t="str">
        <f t="shared" si="345"/>
        <v/>
      </c>
      <c r="N5886" s="4"/>
      <c r="U5886" s="69">
        <f t="shared" si="346"/>
        <v>0</v>
      </c>
      <c r="V5886" s="75">
        <f t="shared" si="347"/>
        <v>0</v>
      </c>
      <c r="W5886">
        <f>IFERROR(VLOOKUP($J5887,OSA!$BD:$BD,1,0),0)</f>
        <v>0</v>
      </c>
    </row>
    <row r="5887" spans="10:23" x14ac:dyDescent="0.35">
      <c r="J5887" t="str">
        <f t="shared" si="345"/>
        <v/>
      </c>
      <c r="N5887" s="4"/>
      <c r="U5887" s="69">
        <f t="shared" si="346"/>
        <v>0</v>
      </c>
      <c r="V5887" s="75">
        <f t="shared" si="347"/>
        <v>0</v>
      </c>
      <c r="W5887">
        <f>IFERROR(VLOOKUP($J5888,OSA!$BD:$BD,1,0),0)</f>
        <v>0</v>
      </c>
    </row>
    <row r="5888" spans="10:23" x14ac:dyDescent="0.35">
      <c r="J5888" t="str">
        <f t="shared" si="345"/>
        <v/>
      </c>
      <c r="N5888" s="4"/>
      <c r="U5888" s="69">
        <f t="shared" si="346"/>
        <v>0</v>
      </c>
      <c r="V5888" s="75">
        <f t="shared" si="347"/>
        <v>0</v>
      </c>
      <c r="W5888">
        <f>IFERROR(VLOOKUP($J5889,OSA!$BD:$BD,1,0),0)</f>
        <v>0</v>
      </c>
    </row>
    <row r="5889" spans="10:23" x14ac:dyDescent="0.35">
      <c r="J5889" t="str">
        <f t="shared" si="345"/>
        <v/>
      </c>
      <c r="N5889" s="4"/>
      <c r="U5889" s="69">
        <f t="shared" si="346"/>
        <v>0</v>
      </c>
      <c r="V5889" s="75">
        <f t="shared" si="347"/>
        <v>0</v>
      </c>
      <c r="W5889">
        <f>IFERROR(VLOOKUP($J5890,OSA!$BD:$BD,1,0),0)</f>
        <v>0</v>
      </c>
    </row>
    <row r="5890" spans="10:23" x14ac:dyDescent="0.35">
      <c r="J5890" t="str">
        <f t="shared" si="345"/>
        <v/>
      </c>
      <c r="N5890" s="4"/>
      <c r="U5890" s="69">
        <f t="shared" si="346"/>
        <v>0</v>
      </c>
      <c r="V5890" s="75">
        <f t="shared" si="347"/>
        <v>0</v>
      </c>
      <c r="W5890">
        <f>IFERROR(VLOOKUP($J5891,OSA!$BD:$BD,1,0),0)</f>
        <v>0</v>
      </c>
    </row>
    <row r="5891" spans="10:23" x14ac:dyDescent="0.35">
      <c r="J5891" t="str">
        <f t="shared" si="345"/>
        <v/>
      </c>
      <c r="N5891" s="4"/>
      <c r="U5891" s="69">
        <f t="shared" si="346"/>
        <v>0</v>
      </c>
      <c r="V5891" s="75">
        <f t="shared" si="347"/>
        <v>0</v>
      </c>
      <c r="W5891">
        <f>IFERROR(VLOOKUP($J5892,OSA!$BD:$BD,1,0),0)</f>
        <v>0</v>
      </c>
    </row>
    <row r="5892" spans="10:23" x14ac:dyDescent="0.35">
      <c r="J5892" t="str">
        <f t="shared" si="345"/>
        <v/>
      </c>
      <c r="N5892" s="4"/>
      <c r="U5892" s="69">
        <f t="shared" si="346"/>
        <v>0</v>
      </c>
      <c r="V5892" s="75">
        <f t="shared" si="347"/>
        <v>0</v>
      </c>
      <c r="W5892">
        <f>IFERROR(VLOOKUP($J5893,OSA!$BD:$BD,1,0),0)</f>
        <v>0</v>
      </c>
    </row>
    <row r="5893" spans="10:23" x14ac:dyDescent="0.35">
      <c r="J5893" t="str">
        <f t="shared" si="345"/>
        <v/>
      </c>
      <c r="N5893" s="4"/>
      <c r="U5893" s="69">
        <f t="shared" si="346"/>
        <v>0</v>
      </c>
      <c r="V5893" s="75">
        <f t="shared" si="347"/>
        <v>0</v>
      </c>
      <c r="W5893">
        <f>IFERROR(VLOOKUP($J5894,OSA!$BD:$BD,1,0),0)</f>
        <v>0</v>
      </c>
    </row>
    <row r="5894" spans="10:23" x14ac:dyDescent="0.35">
      <c r="J5894" t="str">
        <f t="shared" si="345"/>
        <v/>
      </c>
      <c r="N5894" s="4"/>
      <c r="U5894" s="69">
        <f t="shared" si="346"/>
        <v>0</v>
      </c>
      <c r="V5894" s="75">
        <f t="shared" si="347"/>
        <v>0</v>
      </c>
      <c r="W5894">
        <f>IFERROR(VLOOKUP($J5895,OSA!$BD:$BD,1,0),0)</f>
        <v>0</v>
      </c>
    </row>
    <row r="5895" spans="10:23" x14ac:dyDescent="0.35">
      <c r="J5895" t="str">
        <f t="shared" si="345"/>
        <v/>
      </c>
      <c r="N5895" s="4"/>
      <c r="U5895" s="69">
        <f t="shared" si="346"/>
        <v>0</v>
      </c>
      <c r="V5895" s="75">
        <f t="shared" si="347"/>
        <v>0</v>
      </c>
      <c r="W5895">
        <f>IFERROR(VLOOKUP($J5896,OSA!$BD:$BD,1,0),0)</f>
        <v>0</v>
      </c>
    </row>
    <row r="5896" spans="10:23" x14ac:dyDescent="0.35">
      <c r="J5896" t="str">
        <f t="shared" si="345"/>
        <v/>
      </c>
      <c r="N5896" s="4"/>
      <c r="U5896" s="69">
        <f t="shared" si="346"/>
        <v>0</v>
      </c>
      <c r="V5896" s="75">
        <f t="shared" si="347"/>
        <v>0</v>
      </c>
      <c r="W5896">
        <f>IFERROR(VLOOKUP($J5897,OSA!$BD:$BD,1,0),0)</f>
        <v>0</v>
      </c>
    </row>
    <row r="5897" spans="10:23" x14ac:dyDescent="0.35">
      <c r="J5897" t="str">
        <f t="shared" si="345"/>
        <v/>
      </c>
      <c r="N5897" s="4"/>
      <c r="U5897" s="69">
        <f t="shared" si="346"/>
        <v>0</v>
      </c>
      <c r="V5897" s="75">
        <f t="shared" si="347"/>
        <v>0</v>
      </c>
      <c r="W5897">
        <f>IFERROR(VLOOKUP($J5898,OSA!$BD:$BD,1,0),0)</f>
        <v>0</v>
      </c>
    </row>
    <row r="5898" spans="10:23" x14ac:dyDescent="0.35">
      <c r="J5898" t="str">
        <f t="shared" si="345"/>
        <v/>
      </c>
      <c r="N5898" s="4"/>
      <c r="U5898" s="69">
        <f t="shared" si="346"/>
        <v>0</v>
      </c>
      <c r="V5898" s="75">
        <f t="shared" si="347"/>
        <v>0</v>
      </c>
      <c r="W5898">
        <f>IFERROR(VLOOKUP($J5899,OSA!$BD:$BD,1,0),0)</f>
        <v>0</v>
      </c>
    </row>
    <row r="5899" spans="10:23" x14ac:dyDescent="0.35">
      <c r="J5899" t="str">
        <f t="shared" si="345"/>
        <v/>
      </c>
      <c r="N5899" s="4"/>
      <c r="U5899" s="69">
        <f t="shared" si="346"/>
        <v>0</v>
      </c>
      <c r="V5899" s="75">
        <f t="shared" si="347"/>
        <v>0</v>
      </c>
      <c r="W5899">
        <f>IFERROR(VLOOKUP($J5900,OSA!$BD:$BD,1,0),0)</f>
        <v>0</v>
      </c>
    </row>
    <row r="5900" spans="10:23" x14ac:dyDescent="0.35">
      <c r="J5900" t="str">
        <f t="shared" ref="J5900:J5959" si="348">K5900&amp;N5900</f>
        <v/>
      </c>
      <c r="N5900" s="4"/>
      <c r="U5900" s="69">
        <f t="shared" si="346"/>
        <v>0</v>
      </c>
      <c r="V5900" s="75">
        <f t="shared" si="347"/>
        <v>0</v>
      </c>
      <c r="W5900">
        <f>IFERROR(VLOOKUP($J5901,OSA!$BD:$BD,1,0),0)</f>
        <v>0</v>
      </c>
    </row>
    <row r="5901" spans="10:23" x14ac:dyDescent="0.35">
      <c r="J5901" t="str">
        <f t="shared" si="348"/>
        <v/>
      </c>
      <c r="N5901" s="4"/>
      <c r="U5901" s="69">
        <f t="shared" si="346"/>
        <v>0</v>
      </c>
      <c r="V5901" s="75">
        <f t="shared" si="347"/>
        <v>0</v>
      </c>
      <c r="W5901">
        <f>IFERROR(VLOOKUP($J5902,OSA!$BD:$BD,1,0),0)</f>
        <v>0</v>
      </c>
    </row>
    <row r="5902" spans="10:23" x14ac:dyDescent="0.35">
      <c r="J5902" t="str">
        <f t="shared" si="348"/>
        <v/>
      </c>
      <c r="N5902" s="4"/>
      <c r="U5902" s="69">
        <f t="shared" si="346"/>
        <v>0</v>
      </c>
      <c r="V5902" s="75">
        <f t="shared" si="347"/>
        <v>0</v>
      </c>
      <c r="W5902">
        <f>IFERROR(VLOOKUP($J5903,OSA!$BD:$BD,1,0),0)</f>
        <v>0</v>
      </c>
    </row>
    <row r="5903" spans="10:23" x14ac:dyDescent="0.35">
      <c r="J5903" t="str">
        <f t="shared" si="348"/>
        <v/>
      </c>
      <c r="N5903" s="4"/>
      <c r="U5903" s="69">
        <f t="shared" si="346"/>
        <v>0</v>
      </c>
      <c r="V5903" s="75">
        <f t="shared" si="347"/>
        <v>0</v>
      </c>
      <c r="W5903">
        <f>IFERROR(VLOOKUP($J5904,OSA!$BD:$BD,1,0),0)</f>
        <v>0</v>
      </c>
    </row>
    <row r="5904" spans="10:23" x14ac:dyDescent="0.35">
      <c r="J5904" t="str">
        <f t="shared" si="348"/>
        <v/>
      </c>
      <c r="N5904" s="4"/>
      <c r="U5904" s="69">
        <f t="shared" si="346"/>
        <v>0</v>
      </c>
      <c r="V5904" s="75">
        <f t="shared" si="347"/>
        <v>0</v>
      </c>
      <c r="W5904">
        <f>IFERROR(VLOOKUP($J5905,OSA!$BD:$BD,1,0),0)</f>
        <v>0</v>
      </c>
    </row>
    <row r="5905" spans="10:23" x14ac:dyDescent="0.35">
      <c r="J5905" t="str">
        <f t="shared" si="348"/>
        <v/>
      </c>
      <c r="N5905" s="4"/>
      <c r="U5905" s="69">
        <f t="shared" si="346"/>
        <v>0</v>
      </c>
      <c r="V5905" s="75">
        <f t="shared" si="347"/>
        <v>0</v>
      </c>
      <c r="W5905">
        <f>IFERROR(VLOOKUP($J5906,OSA!$BD:$BD,1,0),0)</f>
        <v>0</v>
      </c>
    </row>
    <row r="5906" spans="10:23" x14ac:dyDescent="0.35">
      <c r="J5906" t="str">
        <f t="shared" si="348"/>
        <v/>
      </c>
      <c r="N5906" s="4"/>
      <c r="U5906" s="69">
        <f t="shared" si="346"/>
        <v>0</v>
      </c>
      <c r="V5906" s="75">
        <f t="shared" si="347"/>
        <v>0</v>
      </c>
      <c r="W5906">
        <f>IFERROR(VLOOKUP($J5907,OSA!$BD:$BD,1,0),0)</f>
        <v>0</v>
      </c>
    </row>
    <row r="5907" spans="10:23" x14ac:dyDescent="0.35">
      <c r="J5907" t="str">
        <f t="shared" si="348"/>
        <v/>
      </c>
      <c r="N5907" s="4"/>
      <c r="U5907" s="69">
        <f t="shared" si="346"/>
        <v>0</v>
      </c>
      <c r="V5907" s="75">
        <f t="shared" si="347"/>
        <v>0</v>
      </c>
      <c r="W5907">
        <f>IFERROR(VLOOKUP($J5908,OSA!$BD:$BD,1,0),0)</f>
        <v>0</v>
      </c>
    </row>
    <row r="5908" spans="10:23" x14ac:dyDescent="0.35">
      <c r="J5908" t="str">
        <f t="shared" si="348"/>
        <v/>
      </c>
      <c r="N5908" s="4"/>
      <c r="U5908" s="69">
        <f t="shared" si="346"/>
        <v>0</v>
      </c>
      <c r="V5908" s="75">
        <f t="shared" si="347"/>
        <v>0</v>
      </c>
      <c r="W5908">
        <f>IFERROR(VLOOKUP($J5909,OSA!$BD:$BD,1,0),0)</f>
        <v>0</v>
      </c>
    </row>
    <row r="5909" spans="10:23" x14ac:dyDescent="0.35">
      <c r="J5909" t="str">
        <f t="shared" si="348"/>
        <v/>
      </c>
      <c r="N5909" s="4"/>
      <c r="U5909" s="69">
        <f t="shared" ref="U5909:U5959" si="349">SUM(O5909:Q5909)/3</f>
        <v>0</v>
      </c>
      <c r="V5909" s="75">
        <f t="shared" ref="V5909:V5959" si="350">SUM(R5909:T5909)/3</f>
        <v>0</v>
      </c>
      <c r="W5909">
        <f>IFERROR(VLOOKUP($J5910,OSA!$BD:$BD,1,0),0)</f>
        <v>0</v>
      </c>
    </row>
    <row r="5910" spans="10:23" x14ac:dyDescent="0.35">
      <c r="J5910" t="str">
        <f t="shared" si="348"/>
        <v/>
      </c>
      <c r="N5910" s="4"/>
      <c r="U5910" s="69">
        <f t="shared" si="349"/>
        <v>0</v>
      </c>
      <c r="V5910" s="75">
        <f t="shared" si="350"/>
        <v>0</v>
      </c>
      <c r="W5910">
        <f>IFERROR(VLOOKUP($J5911,OSA!$BD:$BD,1,0),0)</f>
        <v>0</v>
      </c>
    </row>
    <row r="5911" spans="10:23" x14ac:dyDescent="0.35">
      <c r="J5911" t="str">
        <f t="shared" si="348"/>
        <v/>
      </c>
      <c r="N5911" s="4"/>
      <c r="U5911" s="69">
        <f t="shared" si="349"/>
        <v>0</v>
      </c>
      <c r="V5911" s="75">
        <f t="shared" si="350"/>
        <v>0</v>
      </c>
      <c r="W5911">
        <f>IFERROR(VLOOKUP($J5912,OSA!$BD:$BD,1,0),0)</f>
        <v>0</v>
      </c>
    </row>
    <row r="5912" spans="10:23" x14ac:dyDescent="0.35">
      <c r="J5912" t="str">
        <f t="shared" si="348"/>
        <v/>
      </c>
      <c r="N5912" s="4"/>
      <c r="U5912" s="69">
        <f t="shared" si="349"/>
        <v>0</v>
      </c>
      <c r="V5912" s="75">
        <f t="shared" si="350"/>
        <v>0</v>
      </c>
      <c r="W5912">
        <f>IFERROR(VLOOKUP($J5913,OSA!$BD:$BD,1,0),0)</f>
        <v>0</v>
      </c>
    </row>
    <row r="5913" spans="10:23" x14ac:dyDescent="0.35">
      <c r="J5913" t="str">
        <f t="shared" si="348"/>
        <v/>
      </c>
      <c r="N5913" s="4"/>
      <c r="U5913" s="69">
        <f t="shared" si="349"/>
        <v>0</v>
      </c>
      <c r="V5913" s="75">
        <f t="shared" si="350"/>
        <v>0</v>
      </c>
      <c r="W5913">
        <f>IFERROR(VLOOKUP($J5914,OSA!$BD:$BD,1,0),0)</f>
        <v>0</v>
      </c>
    </row>
    <row r="5914" spans="10:23" x14ac:dyDescent="0.35">
      <c r="J5914" t="str">
        <f t="shared" si="348"/>
        <v/>
      </c>
      <c r="N5914" s="4"/>
      <c r="U5914" s="69">
        <f t="shared" si="349"/>
        <v>0</v>
      </c>
      <c r="V5914" s="75">
        <f t="shared" si="350"/>
        <v>0</v>
      </c>
      <c r="W5914">
        <f>IFERROR(VLOOKUP($J5915,OSA!$BD:$BD,1,0),0)</f>
        <v>0</v>
      </c>
    </row>
    <row r="5915" spans="10:23" x14ac:dyDescent="0.35">
      <c r="J5915" t="str">
        <f t="shared" si="348"/>
        <v/>
      </c>
      <c r="N5915" s="4"/>
      <c r="U5915" s="69">
        <f t="shared" si="349"/>
        <v>0</v>
      </c>
      <c r="V5915" s="75">
        <f t="shared" si="350"/>
        <v>0</v>
      </c>
      <c r="W5915">
        <f>IFERROR(VLOOKUP($J5916,OSA!$BD:$BD,1,0),0)</f>
        <v>0</v>
      </c>
    </row>
    <row r="5916" spans="10:23" x14ac:dyDescent="0.35">
      <c r="J5916" t="str">
        <f t="shared" si="348"/>
        <v/>
      </c>
      <c r="N5916" s="4"/>
      <c r="U5916" s="69">
        <f t="shared" si="349"/>
        <v>0</v>
      </c>
      <c r="V5916" s="75">
        <f t="shared" si="350"/>
        <v>0</v>
      </c>
      <c r="W5916">
        <f>IFERROR(VLOOKUP($J5917,OSA!$BD:$BD,1,0),0)</f>
        <v>0</v>
      </c>
    </row>
    <row r="5917" spans="10:23" x14ac:dyDescent="0.35">
      <c r="J5917" t="str">
        <f t="shared" si="348"/>
        <v/>
      </c>
      <c r="N5917" s="4"/>
      <c r="U5917" s="69">
        <f t="shared" si="349"/>
        <v>0</v>
      </c>
      <c r="V5917" s="75">
        <f t="shared" si="350"/>
        <v>0</v>
      </c>
      <c r="W5917">
        <f>IFERROR(VLOOKUP($J5918,OSA!$BD:$BD,1,0),0)</f>
        <v>0</v>
      </c>
    </row>
    <row r="5918" spans="10:23" x14ac:dyDescent="0.35">
      <c r="J5918" t="str">
        <f t="shared" si="348"/>
        <v/>
      </c>
      <c r="N5918" s="4"/>
      <c r="U5918" s="69">
        <f t="shared" si="349"/>
        <v>0</v>
      </c>
      <c r="V5918" s="75">
        <f t="shared" si="350"/>
        <v>0</v>
      </c>
      <c r="W5918">
        <f>IFERROR(VLOOKUP($J5919,OSA!$BD:$BD,1,0),0)</f>
        <v>0</v>
      </c>
    </row>
    <row r="5919" spans="10:23" x14ac:dyDescent="0.35">
      <c r="J5919" t="str">
        <f t="shared" si="348"/>
        <v/>
      </c>
      <c r="N5919" s="4"/>
      <c r="U5919" s="69">
        <f t="shared" si="349"/>
        <v>0</v>
      </c>
      <c r="V5919" s="75">
        <f t="shared" si="350"/>
        <v>0</v>
      </c>
      <c r="W5919">
        <f>IFERROR(VLOOKUP($J5920,OSA!$BD:$BD,1,0),0)</f>
        <v>0</v>
      </c>
    </row>
    <row r="5920" spans="10:23" x14ac:dyDescent="0.35">
      <c r="J5920" t="str">
        <f t="shared" si="348"/>
        <v/>
      </c>
      <c r="N5920" s="4"/>
      <c r="U5920" s="69">
        <f t="shared" si="349"/>
        <v>0</v>
      </c>
      <c r="V5920" s="75">
        <f t="shared" si="350"/>
        <v>0</v>
      </c>
      <c r="W5920">
        <f>IFERROR(VLOOKUP($J5921,OSA!$BD:$BD,1,0),0)</f>
        <v>0</v>
      </c>
    </row>
    <row r="5921" spans="10:23" x14ac:dyDescent="0.35">
      <c r="J5921" t="str">
        <f t="shared" si="348"/>
        <v/>
      </c>
      <c r="N5921" s="4"/>
      <c r="U5921" s="69">
        <f t="shared" si="349"/>
        <v>0</v>
      </c>
      <c r="V5921" s="75">
        <f t="shared" si="350"/>
        <v>0</v>
      </c>
      <c r="W5921">
        <f>IFERROR(VLOOKUP($J5922,OSA!$BD:$BD,1,0),0)</f>
        <v>0</v>
      </c>
    </row>
    <row r="5922" spans="10:23" x14ac:dyDescent="0.35">
      <c r="J5922" t="str">
        <f t="shared" si="348"/>
        <v/>
      </c>
      <c r="N5922" s="4"/>
      <c r="U5922" s="69">
        <f t="shared" si="349"/>
        <v>0</v>
      </c>
      <c r="V5922" s="75">
        <f t="shared" si="350"/>
        <v>0</v>
      </c>
      <c r="W5922">
        <f>IFERROR(VLOOKUP($J5923,OSA!$BD:$BD,1,0),0)</f>
        <v>0</v>
      </c>
    </row>
    <row r="5923" spans="10:23" x14ac:dyDescent="0.35">
      <c r="J5923" t="str">
        <f t="shared" si="348"/>
        <v/>
      </c>
      <c r="N5923" s="4"/>
      <c r="U5923" s="69">
        <f t="shared" si="349"/>
        <v>0</v>
      </c>
      <c r="V5923" s="75">
        <f t="shared" si="350"/>
        <v>0</v>
      </c>
      <c r="W5923">
        <f>IFERROR(VLOOKUP($J5924,OSA!$BD:$BD,1,0),0)</f>
        <v>0</v>
      </c>
    </row>
    <row r="5924" spans="10:23" x14ac:dyDescent="0.35">
      <c r="J5924" t="str">
        <f t="shared" si="348"/>
        <v/>
      </c>
      <c r="N5924" s="4"/>
      <c r="U5924" s="69">
        <f t="shared" si="349"/>
        <v>0</v>
      </c>
      <c r="V5924" s="75">
        <f t="shared" si="350"/>
        <v>0</v>
      </c>
      <c r="W5924">
        <f>IFERROR(VLOOKUP($J5925,OSA!$BD:$BD,1,0),0)</f>
        <v>0</v>
      </c>
    </row>
    <row r="5925" spans="10:23" x14ac:dyDescent="0.35">
      <c r="J5925" t="str">
        <f t="shared" si="348"/>
        <v/>
      </c>
      <c r="N5925" s="4"/>
      <c r="U5925" s="69">
        <f t="shared" si="349"/>
        <v>0</v>
      </c>
      <c r="V5925" s="75">
        <f t="shared" si="350"/>
        <v>0</v>
      </c>
      <c r="W5925">
        <f>IFERROR(VLOOKUP($J5926,OSA!$BD:$BD,1,0),0)</f>
        <v>0</v>
      </c>
    </row>
    <row r="5926" spans="10:23" x14ac:dyDescent="0.35">
      <c r="J5926" t="str">
        <f t="shared" si="348"/>
        <v/>
      </c>
      <c r="N5926" s="4"/>
      <c r="U5926" s="69">
        <f t="shared" si="349"/>
        <v>0</v>
      </c>
      <c r="V5926" s="75">
        <f t="shared" si="350"/>
        <v>0</v>
      </c>
      <c r="W5926">
        <f>IFERROR(VLOOKUP($J5927,OSA!$BD:$BD,1,0),0)</f>
        <v>0</v>
      </c>
    </row>
    <row r="5927" spans="10:23" x14ac:dyDescent="0.35">
      <c r="J5927" t="str">
        <f t="shared" si="348"/>
        <v/>
      </c>
      <c r="N5927" s="4"/>
      <c r="U5927" s="69">
        <f t="shared" si="349"/>
        <v>0</v>
      </c>
      <c r="V5927" s="75">
        <f t="shared" si="350"/>
        <v>0</v>
      </c>
      <c r="W5927">
        <f>IFERROR(VLOOKUP($J5928,OSA!$BD:$BD,1,0),0)</f>
        <v>0</v>
      </c>
    </row>
    <row r="5928" spans="10:23" x14ac:dyDescent="0.35">
      <c r="J5928" t="str">
        <f t="shared" si="348"/>
        <v/>
      </c>
      <c r="N5928" s="4"/>
      <c r="U5928" s="69">
        <f t="shared" si="349"/>
        <v>0</v>
      </c>
      <c r="V5928" s="75">
        <f t="shared" si="350"/>
        <v>0</v>
      </c>
      <c r="W5928">
        <f>IFERROR(VLOOKUP($J5929,OSA!$BD:$BD,1,0),0)</f>
        <v>0</v>
      </c>
    </row>
    <row r="5929" spans="10:23" x14ac:dyDescent="0.35">
      <c r="J5929" t="str">
        <f t="shared" si="348"/>
        <v/>
      </c>
      <c r="N5929" s="4"/>
      <c r="U5929" s="69">
        <f t="shared" si="349"/>
        <v>0</v>
      </c>
      <c r="V5929" s="75">
        <f t="shared" si="350"/>
        <v>0</v>
      </c>
      <c r="W5929">
        <f>IFERROR(VLOOKUP($J5930,OSA!$BD:$BD,1,0),0)</f>
        <v>0</v>
      </c>
    </row>
    <row r="5930" spans="10:23" x14ac:dyDescent="0.35">
      <c r="J5930" t="str">
        <f t="shared" si="348"/>
        <v/>
      </c>
      <c r="N5930" s="4"/>
      <c r="U5930" s="69">
        <f t="shared" si="349"/>
        <v>0</v>
      </c>
      <c r="V5930" s="75">
        <f t="shared" si="350"/>
        <v>0</v>
      </c>
      <c r="W5930">
        <f>IFERROR(VLOOKUP($J5931,OSA!$BD:$BD,1,0),0)</f>
        <v>0</v>
      </c>
    </row>
    <row r="5931" spans="10:23" x14ac:dyDescent="0.35">
      <c r="J5931" t="str">
        <f t="shared" si="348"/>
        <v/>
      </c>
      <c r="N5931" s="4"/>
      <c r="U5931" s="69">
        <f t="shared" si="349"/>
        <v>0</v>
      </c>
      <c r="V5931" s="75">
        <f t="shared" si="350"/>
        <v>0</v>
      </c>
      <c r="W5931">
        <f>IFERROR(VLOOKUP($J5932,OSA!$BD:$BD,1,0),0)</f>
        <v>0</v>
      </c>
    </row>
    <row r="5932" spans="10:23" x14ac:dyDescent="0.35">
      <c r="J5932" t="str">
        <f t="shared" si="348"/>
        <v/>
      </c>
      <c r="N5932" s="4"/>
      <c r="U5932" s="69">
        <f t="shared" si="349"/>
        <v>0</v>
      </c>
      <c r="V5932" s="75">
        <f t="shared" si="350"/>
        <v>0</v>
      </c>
      <c r="W5932">
        <f>IFERROR(VLOOKUP($J5933,OSA!$BD:$BD,1,0),0)</f>
        <v>0</v>
      </c>
    </row>
    <row r="5933" spans="10:23" x14ac:dyDescent="0.35">
      <c r="J5933" t="str">
        <f t="shared" si="348"/>
        <v/>
      </c>
      <c r="N5933" s="4"/>
      <c r="U5933" s="69">
        <f t="shared" si="349"/>
        <v>0</v>
      </c>
      <c r="V5933" s="75">
        <f t="shared" si="350"/>
        <v>0</v>
      </c>
      <c r="W5933">
        <f>IFERROR(VLOOKUP($J5934,OSA!$BD:$BD,1,0),0)</f>
        <v>0</v>
      </c>
    </row>
    <row r="5934" spans="10:23" x14ac:dyDescent="0.35">
      <c r="J5934" t="str">
        <f t="shared" si="348"/>
        <v/>
      </c>
      <c r="N5934" s="4"/>
      <c r="U5934" s="69">
        <f t="shared" si="349"/>
        <v>0</v>
      </c>
      <c r="V5934" s="75">
        <f t="shared" si="350"/>
        <v>0</v>
      </c>
      <c r="W5934">
        <f>IFERROR(VLOOKUP($J5935,OSA!$BD:$BD,1,0),0)</f>
        <v>0</v>
      </c>
    </row>
    <row r="5935" spans="10:23" x14ac:dyDescent="0.35">
      <c r="J5935" t="str">
        <f t="shared" si="348"/>
        <v/>
      </c>
      <c r="N5935" s="4"/>
      <c r="U5935" s="69">
        <f t="shared" si="349"/>
        <v>0</v>
      </c>
      <c r="V5935" s="75">
        <f t="shared" si="350"/>
        <v>0</v>
      </c>
      <c r="W5935">
        <f>IFERROR(VLOOKUP($J5936,OSA!$BD:$BD,1,0),0)</f>
        <v>0</v>
      </c>
    </row>
    <row r="5936" spans="10:23" x14ac:dyDescent="0.35">
      <c r="J5936" t="str">
        <f t="shared" si="348"/>
        <v/>
      </c>
      <c r="N5936" s="4"/>
      <c r="U5936" s="69">
        <f t="shared" si="349"/>
        <v>0</v>
      </c>
      <c r="V5936" s="75">
        <f t="shared" si="350"/>
        <v>0</v>
      </c>
      <c r="W5936">
        <f>IFERROR(VLOOKUP($J5937,OSA!$BD:$BD,1,0),0)</f>
        <v>0</v>
      </c>
    </row>
    <row r="5937" spans="10:23" x14ac:dyDescent="0.35">
      <c r="J5937" t="str">
        <f t="shared" si="348"/>
        <v/>
      </c>
      <c r="N5937" s="4"/>
      <c r="U5937" s="69">
        <f t="shared" si="349"/>
        <v>0</v>
      </c>
      <c r="V5937" s="75">
        <f t="shared" si="350"/>
        <v>0</v>
      </c>
      <c r="W5937">
        <f>IFERROR(VLOOKUP($J5938,OSA!$BD:$BD,1,0),0)</f>
        <v>0</v>
      </c>
    </row>
    <row r="5938" spans="10:23" x14ac:dyDescent="0.35">
      <c r="J5938" t="str">
        <f t="shared" si="348"/>
        <v/>
      </c>
      <c r="N5938" s="4"/>
      <c r="U5938" s="69">
        <f t="shared" si="349"/>
        <v>0</v>
      </c>
      <c r="V5938" s="75">
        <f t="shared" si="350"/>
        <v>0</v>
      </c>
      <c r="W5938">
        <f>IFERROR(VLOOKUP($J5939,OSA!$BD:$BD,1,0),0)</f>
        <v>0</v>
      </c>
    </row>
    <row r="5939" spans="10:23" x14ac:dyDescent="0.35">
      <c r="J5939" t="str">
        <f t="shared" si="348"/>
        <v/>
      </c>
      <c r="N5939" s="4"/>
      <c r="U5939" s="69">
        <f t="shared" si="349"/>
        <v>0</v>
      </c>
      <c r="V5939" s="75">
        <f t="shared" si="350"/>
        <v>0</v>
      </c>
      <c r="W5939">
        <f>IFERROR(VLOOKUP($J5940,OSA!$BD:$BD,1,0),0)</f>
        <v>0</v>
      </c>
    </row>
    <row r="5940" spans="10:23" x14ac:dyDescent="0.35">
      <c r="J5940" t="str">
        <f t="shared" si="348"/>
        <v/>
      </c>
      <c r="N5940" s="4"/>
      <c r="U5940" s="69">
        <f t="shared" si="349"/>
        <v>0</v>
      </c>
      <c r="V5940" s="75">
        <f t="shared" si="350"/>
        <v>0</v>
      </c>
      <c r="W5940">
        <f>IFERROR(VLOOKUP($J5941,OSA!$BD:$BD,1,0),0)</f>
        <v>0</v>
      </c>
    </row>
    <row r="5941" spans="10:23" x14ac:dyDescent="0.35">
      <c r="J5941" t="str">
        <f t="shared" si="348"/>
        <v/>
      </c>
      <c r="N5941" s="4"/>
      <c r="U5941" s="69">
        <f t="shared" si="349"/>
        <v>0</v>
      </c>
      <c r="V5941" s="75">
        <f t="shared" si="350"/>
        <v>0</v>
      </c>
      <c r="W5941">
        <f>IFERROR(VLOOKUP($J5942,OSA!$BD:$BD,1,0),0)</f>
        <v>0</v>
      </c>
    </row>
    <row r="5942" spans="10:23" x14ac:dyDescent="0.35">
      <c r="J5942" t="str">
        <f t="shared" si="348"/>
        <v/>
      </c>
      <c r="N5942" s="4"/>
      <c r="U5942" s="69">
        <f t="shared" si="349"/>
        <v>0</v>
      </c>
      <c r="V5942" s="75">
        <f t="shared" si="350"/>
        <v>0</v>
      </c>
      <c r="W5942">
        <f>IFERROR(VLOOKUP($J5943,OSA!$BD:$BD,1,0),0)</f>
        <v>0</v>
      </c>
    </row>
    <row r="5943" spans="10:23" x14ac:dyDescent="0.35">
      <c r="J5943" t="str">
        <f t="shared" si="348"/>
        <v/>
      </c>
      <c r="N5943" s="4"/>
      <c r="U5943" s="69">
        <f t="shared" si="349"/>
        <v>0</v>
      </c>
      <c r="V5943" s="75">
        <f t="shared" si="350"/>
        <v>0</v>
      </c>
      <c r="W5943">
        <f>IFERROR(VLOOKUP($J5944,OSA!$BD:$BD,1,0),0)</f>
        <v>0</v>
      </c>
    </row>
    <row r="5944" spans="10:23" x14ac:dyDescent="0.35">
      <c r="J5944" t="str">
        <f t="shared" si="348"/>
        <v/>
      </c>
      <c r="N5944" s="4"/>
      <c r="U5944" s="69">
        <f t="shared" si="349"/>
        <v>0</v>
      </c>
      <c r="V5944" s="75">
        <f t="shared" si="350"/>
        <v>0</v>
      </c>
      <c r="W5944">
        <f>IFERROR(VLOOKUP($J5945,OSA!$BD:$BD,1,0),0)</f>
        <v>0</v>
      </c>
    </row>
    <row r="5945" spans="10:23" x14ac:dyDescent="0.35">
      <c r="J5945" t="str">
        <f t="shared" si="348"/>
        <v/>
      </c>
      <c r="N5945" s="4"/>
      <c r="U5945" s="69">
        <f t="shared" si="349"/>
        <v>0</v>
      </c>
      <c r="V5945" s="75">
        <f t="shared" si="350"/>
        <v>0</v>
      </c>
      <c r="W5945">
        <f>IFERROR(VLOOKUP($J5946,OSA!$BD:$BD,1,0),0)</f>
        <v>0</v>
      </c>
    </row>
    <row r="5946" spans="10:23" x14ac:dyDescent="0.35">
      <c r="J5946" t="str">
        <f t="shared" si="348"/>
        <v/>
      </c>
      <c r="N5946" s="4"/>
      <c r="U5946" s="69">
        <f t="shared" si="349"/>
        <v>0</v>
      </c>
      <c r="V5946" s="75">
        <f t="shared" si="350"/>
        <v>0</v>
      </c>
      <c r="W5946">
        <f>IFERROR(VLOOKUP($J5947,OSA!$BD:$BD,1,0),0)</f>
        <v>0</v>
      </c>
    </row>
    <row r="5947" spans="10:23" x14ac:dyDescent="0.35">
      <c r="J5947" t="str">
        <f t="shared" si="348"/>
        <v/>
      </c>
      <c r="N5947" s="4"/>
      <c r="U5947" s="69">
        <f t="shared" si="349"/>
        <v>0</v>
      </c>
      <c r="V5947" s="75">
        <f t="shared" si="350"/>
        <v>0</v>
      </c>
      <c r="W5947">
        <f>IFERROR(VLOOKUP($J5948,OSA!$BD:$BD,1,0),0)</f>
        <v>0</v>
      </c>
    </row>
    <row r="5948" spans="10:23" x14ac:dyDescent="0.35">
      <c r="J5948" t="str">
        <f t="shared" si="348"/>
        <v/>
      </c>
      <c r="N5948" s="4"/>
      <c r="U5948" s="69">
        <f t="shared" si="349"/>
        <v>0</v>
      </c>
      <c r="V5948" s="75">
        <f t="shared" si="350"/>
        <v>0</v>
      </c>
      <c r="W5948">
        <f>IFERROR(VLOOKUP($J5949,OSA!$BD:$BD,1,0),0)</f>
        <v>0</v>
      </c>
    </row>
    <row r="5949" spans="10:23" x14ac:dyDescent="0.35">
      <c r="J5949" t="str">
        <f t="shared" si="348"/>
        <v/>
      </c>
      <c r="N5949" s="4"/>
      <c r="U5949" s="69">
        <f t="shared" si="349"/>
        <v>0</v>
      </c>
      <c r="V5949" s="75">
        <f t="shared" si="350"/>
        <v>0</v>
      </c>
      <c r="W5949">
        <f>IFERROR(VLOOKUP($J5950,OSA!$BD:$BD,1,0),0)</f>
        <v>0</v>
      </c>
    </row>
    <row r="5950" spans="10:23" x14ac:dyDescent="0.35">
      <c r="J5950" t="str">
        <f t="shared" si="348"/>
        <v/>
      </c>
      <c r="N5950" s="4"/>
      <c r="U5950" s="69">
        <f t="shared" si="349"/>
        <v>0</v>
      </c>
      <c r="V5950" s="75">
        <f t="shared" si="350"/>
        <v>0</v>
      </c>
      <c r="W5950">
        <f>IFERROR(VLOOKUP($J5951,OSA!$BD:$BD,1,0),0)</f>
        <v>0</v>
      </c>
    </row>
    <row r="5951" spans="10:23" x14ac:dyDescent="0.35">
      <c r="J5951" t="str">
        <f t="shared" si="348"/>
        <v/>
      </c>
      <c r="N5951" s="4"/>
      <c r="U5951" s="69">
        <f t="shared" si="349"/>
        <v>0</v>
      </c>
      <c r="V5951" s="75">
        <f t="shared" si="350"/>
        <v>0</v>
      </c>
      <c r="W5951">
        <f>IFERROR(VLOOKUP($J5952,OSA!$BD:$BD,1,0),0)</f>
        <v>0</v>
      </c>
    </row>
    <row r="5952" spans="10:23" x14ac:dyDescent="0.35">
      <c r="J5952" t="str">
        <f t="shared" si="348"/>
        <v/>
      </c>
      <c r="N5952" s="4"/>
      <c r="U5952" s="69">
        <f t="shared" si="349"/>
        <v>0</v>
      </c>
      <c r="V5952" s="75">
        <f t="shared" si="350"/>
        <v>0</v>
      </c>
      <c r="W5952">
        <f>IFERROR(VLOOKUP($J5953,OSA!$BD:$BD,1,0),0)</f>
        <v>0</v>
      </c>
    </row>
    <row r="5953" spans="10:23" x14ac:dyDescent="0.35">
      <c r="J5953" t="str">
        <f t="shared" si="348"/>
        <v/>
      </c>
      <c r="N5953" s="4"/>
      <c r="U5953" s="69">
        <f t="shared" si="349"/>
        <v>0</v>
      </c>
      <c r="V5953" s="75">
        <f t="shared" si="350"/>
        <v>0</v>
      </c>
      <c r="W5953">
        <f>IFERROR(VLOOKUP($J5954,OSA!$BD:$BD,1,0),0)</f>
        <v>0</v>
      </c>
    </row>
    <row r="5954" spans="10:23" x14ac:dyDescent="0.35">
      <c r="J5954" t="str">
        <f t="shared" si="348"/>
        <v/>
      </c>
      <c r="N5954" s="4"/>
      <c r="U5954" s="69">
        <f t="shared" si="349"/>
        <v>0</v>
      </c>
      <c r="V5954" s="75">
        <f t="shared" si="350"/>
        <v>0</v>
      </c>
      <c r="W5954">
        <f>IFERROR(VLOOKUP($J5955,OSA!$BD:$BD,1,0),0)</f>
        <v>0</v>
      </c>
    </row>
    <row r="5955" spans="10:23" x14ac:dyDescent="0.35">
      <c r="J5955" t="str">
        <f t="shared" si="348"/>
        <v/>
      </c>
      <c r="N5955" s="4"/>
      <c r="U5955" s="69">
        <f t="shared" si="349"/>
        <v>0</v>
      </c>
      <c r="V5955" s="75">
        <f t="shared" si="350"/>
        <v>0</v>
      </c>
      <c r="W5955">
        <f>IFERROR(VLOOKUP($J5956,OSA!$BD:$BD,1,0),0)</f>
        <v>0</v>
      </c>
    </row>
    <row r="5956" spans="10:23" x14ac:dyDescent="0.35">
      <c r="J5956" t="str">
        <f t="shared" si="348"/>
        <v/>
      </c>
      <c r="N5956" s="4"/>
      <c r="U5956" s="69">
        <f t="shared" si="349"/>
        <v>0</v>
      </c>
      <c r="V5956" s="75">
        <f t="shared" si="350"/>
        <v>0</v>
      </c>
      <c r="W5956">
        <f>IFERROR(VLOOKUP($J5957,OSA!$BD:$BD,1,0),0)</f>
        <v>0</v>
      </c>
    </row>
    <row r="5957" spans="10:23" x14ac:dyDescent="0.35">
      <c r="J5957" t="str">
        <f t="shared" si="348"/>
        <v/>
      </c>
      <c r="N5957" s="4"/>
      <c r="U5957" s="69">
        <f t="shared" si="349"/>
        <v>0</v>
      </c>
      <c r="V5957" s="75">
        <f t="shared" si="350"/>
        <v>0</v>
      </c>
      <c r="W5957">
        <f>IFERROR(VLOOKUP($J5958,OSA!$BD:$BD,1,0),0)</f>
        <v>0</v>
      </c>
    </row>
    <row r="5958" spans="10:23" x14ac:dyDescent="0.35">
      <c r="J5958" t="str">
        <f t="shared" si="348"/>
        <v/>
      </c>
      <c r="N5958" s="4"/>
      <c r="U5958" s="69">
        <f t="shared" si="349"/>
        <v>0</v>
      </c>
      <c r="V5958" s="75">
        <f t="shared" si="350"/>
        <v>0</v>
      </c>
      <c r="W5958">
        <f>IFERROR(VLOOKUP($J5959,OSA!$BD:$BD,1,0),0)</f>
        <v>0</v>
      </c>
    </row>
    <row r="5959" spans="10:23" x14ac:dyDescent="0.35">
      <c r="J5959" t="str">
        <f t="shared" si="348"/>
        <v/>
      </c>
      <c r="N5959" s="4"/>
      <c r="U5959" s="69">
        <f t="shared" si="349"/>
        <v>0</v>
      </c>
      <c r="V5959" s="75">
        <f t="shared" si="350"/>
        <v>0</v>
      </c>
      <c r="W5959">
        <f>IFERROR(VLOOKUP($J5960,OSA!$BD:$BD,1,0),0)</f>
        <v>0</v>
      </c>
    </row>
    <row r="5960" spans="10:23" x14ac:dyDescent="0.35">
      <c r="N5960" s="4"/>
    </row>
    <row r="5961" spans="10:23" x14ac:dyDescent="0.35">
      <c r="N5961" s="4"/>
    </row>
    <row r="5962" spans="10:23" x14ac:dyDescent="0.35">
      <c r="N5962" s="4"/>
    </row>
    <row r="5963" spans="10:23" x14ac:dyDescent="0.35">
      <c r="N5963" s="4"/>
    </row>
    <row r="5964" spans="10:23" x14ac:dyDescent="0.35">
      <c r="N5964" s="4"/>
    </row>
    <row r="5965" spans="10:23" x14ac:dyDescent="0.35">
      <c r="N5965" s="4"/>
    </row>
    <row r="5966" spans="10:23" x14ac:dyDescent="0.35">
      <c r="N5966" s="4"/>
    </row>
    <row r="5967" spans="10:23" x14ac:dyDescent="0.35">
      <c r="N5967" s="4"/>
    </row>
    <row r="5968" spans="10:23" x14ac:dyDescent="0.35">
      <c r="N5968" s="4"/>
    </row>
    <row r="5969" spans="14:14" x14ac:dyDescent="0.35">
      <c r="N5969" s="4"/>
    </row>
    <row r="5970" spans="14:14" x14ac:dyDescent="0.35">
      <c r="N5970" s="4"/>
    </row>
    <row r="5971" spans="14:14" x14ac:dyDescent="0.35">
      <c r="N5971" s="4"/>
    </row>
    <row r="5972" spans="14:14" x14ac:dyDescent="0.35">
      <c r="N5972" s="4"/>
    </row>
    <row r="5973" spans="14:14" x14ac:dyDescent="0.35">
      <c r="N5973" s="4"/>
    </row>
    <row r="5974" spans="14:14" x14ac:dyDescent="0.35">
      <c r="N5974" s="4"/>
    </row>
    <row r="5975" spans="14:14" x14ac:dyDescent="0.35">
      <c r="N5975" s="4"/>
    </row>
    <row r="5976" spans="14:14" x14ac:dyDescent="0.35">
      <c r="N5976" s="4"/>
    </row>
    <row r="5977" spans="14:14" x14ac:dyDescent="0.35">
      <c r="N5977" s="4"/>
    </row>
    <row r="5978" spans="14:14" x14ac:dyDescent="0.35">
      <c r="N5978" s="4"/>
    </row>
    <row r="5979" spans="14:14" x14ac:dyDescent="0.35">
      <c r="N5979" s="4"/>
    </row>
    <row r="5980" spans="14:14" x14ac:dyDescent="0.35">
      <c r="N5980" s="4"/>
    </row>
    <row r="5981" spans="14:14" x14ac:dyDescent="0.35">
      <c r="N5981" s="4"/>
    </row>
    <row r="5982" spans="14:14" x14ac:dyDescent="0.35">
      <c r="N5982" s="4"/>
    </row>
    <row r="5983" spans="14:14" x14ac:dyDescent="0.35">
      <c r="N5983" s="4"/>
    </row>
    <row r="5984" spans="14:14" x14ac:dyDescent="0.35">
      <c r="N5984" s="4"/>
    </row>
    <row r="5985" spans="14:14" x14ac:dyDescent="0.35">
      <c r="N5985" s="4"/>
    </row>
    <row r="5986" spans="14:14" x14ac:dyDescent="0.35">
      <c r="N5986" s="4"/>
    </row>
    <row r="5987" spans="14:14" x14ac:dyDescent="0.35">
      <c r="N5987" s="4"/>
    </row>
    <row r="5988" spans="14:14" x14ac:dyDescent="0.35">
      <c r="N5988" s="4"/>
    </row>
    <row r="5989" spans="14:14" x14ac:dyDescent="0.35">
      <c r="N5989" s="4"/>
    </row>
    <row r="5990" spans="14:14" x14ac:dyDescent="0.35">
      <c r="N5990" s="4"/>
    </row>
    <row r="5991" spans="14:14" x14ac:dyDescent="0.35">
      <c r="N5991" s="4"/>
    </row>
    <row r="5992" spans="14:14" x14ac:dyDescent="0.35">
      <c r="N5992" s="4"/>
    </row>
    <row r="5993" spans="14:14" x14ac:dyDescent="0.35">
      <c r="N5993" s="4"/>
    </row>
    <row r="5994" spans="14:14" x14ac:dyDescent="0.35">
      <c r="N5994" s="4"/>
    </row>
    <row r="5995" spans="14:14" x14ac:dyDescent="0.35">
      <c r="N5995" s="4"/>
    </row>
    <row r="5996" spans="14:14" x14ac:dyDescent="0.35">
      <c r="N5996" s="4"/>
    </row>
    <row r="5997" spans="14:14" x14ac:dyDescent="0.35">
      <c r="N5997" s="4"/>
    </row>
    <row r="5998" spans="14:14" x14ac:dyDescent="0.35">
      <c r="N5998" s="4"/>
    </row>
    <row r="5999" spans="14:14" x14ac:dyDescent="0.35">
      <c r="N5999" s="4"/>
    </row>
    <row r="6000" spans="14:14" x14ac:dyDescent="0.35">
      <c r="N6000" s="4"/>
    </row>
    <row r="6001" spans="14:14" x14ac:dyDescent="0.35">
      <c r="N6001" s="4"/>
    </row>
    <row r="6002" spans="14:14" x14ac:dyDescent="0.35">
      <c r="N6002" s="4"/>
    </row>
    <row r="6003" spans="14:14" x14ac:dyDescent="0.35">
      <c r="N6003" s="4"/>
    </row>
    <row r="6004" spans="14:14" x14ac:dyDescent="0.35">
      <c r="N6004" s="4"/>
    </row>
    <row r="6005" spans="14:14" x14ac:dyDescent="0.35">
      <c r="N6005" s="4"/>
    </row>
    <row r="6006" spans="14:14" x14ac:dyDescent="0.35">
      <c r="N6006" s="4"/>
    </row>
    <row r="6007" spans="14:14" x14ac:dyDescent="0.35">
      <c r="N6007" s="4"/>
    </row>
    <row r="6008" spans="14:14" x14ac:dyDescent="0.35">
      <c r="N6008" s="4"/>
    </row>
    <row r="6009" spans="14:14" x14ac:dyDescent="0.35">
      <c r="N6009" s="4"/>
    </row>
    <row r="6010" spans="14:14" x14ac:dyDescent="0.35">
      <c r="N6010" s="4"/>
    </row>
    <row r="6011" spans="14:14" x14ac:dyDescent="0.35">
      <c r="N6011" s="4"/>
    </row>
    <row r="6012" spans="14:14" x14ac:dyDescent="0.35">
      <c r="N6012" s="4"/>
    </row>
    <row r="6013" spans="14:14" x14ac:dyDescent="0.35">
      <c r="N6013" s="4"/>
    </row>
    <row r="6014" spans="14:14" x14ac:dyDescent="0.35">
      <c r="N6014" s="4"/>
    </row>
    <row r="6015" spans="14:14" x14ac:dyDescent="0.35">
      <c r="N6015" s="4"/>
    </row>
    <row r="6016" spans="14:14" x14ac:dyDescent="0.35">
      <c r="N6016" s="4"/>
    </row>
    <row r="6017" spans="14:14" x14ac:dyDescent="0.35">
      <c r="N6017" s="4"/>
    </row>
    <row r="6018" spans="14:14" x14ac:dyDescent="0.35">
      <c r="N6018" s="4"/>
    </row>
    <row r="6019" spans="14:14" x14ac:dyDescent="0.35">
      <c r="N6019" s="4"/>
    </row>
    <row r="6020" spans="14:14" x14ac:dyDescent="0.35">
      <c r="N6020" s="4"/>
    </row>
    <row r="6021" spans="14:14" x14ac:dyDescent="0.35">
      <c r="N6021" s="4"/>
    </row>
    <row r="6022" spans="14:14" x14ac:dyDescent="0.35">
      <c r="N6022" s="4"/>
    </row>
    <row r="6023" spans="14:14" x14ac:dyDescent="0.35">
      <c r="N6023" s="4"/>
    </row>
    <row r="6024" spans="14:14" x14ac:dyDescent="0.35">
      <c r="N6024" s="4"/>
    </row>
    <row r="6025" spans="14:14" x14ac:dyDescent="0.35">
      <c r="N6025" s="4"/>
    </row>
    <row r="6026" spans="14:14" x14ac:dyDescent="0.35">
      <c r="N6026" s="4"/>
    </row>
    <row r="6027" spans="14:14" x14ac:dyDescent="0.35">
      <c r="N6027" s="4"/>
    </row>
    <row r="6028" spans="14:14" x14ac:dyDescent="0.35">
      <c r="N6028" s="4"/>
    </row>
    <row r="6029" spans="14:14" x14ac:dyDescent="0.35">
      <c r="N6029" s="4"/>
    </row>
    <row r="6030" spans="14:14" x14ac:dyDescent="0.35">
      <c r="N6030" s="4"/>
    </row>
    <row r="6031" spans="14:14" x14ac:dyDescent="0.35">
      <c r="N6031" s="4"/>
    </row>
    <row r="6032" spans="14:14" x14ac:dyDescent="0.35">
      <c r="N6032" s="4"/>
    </row>
    <row r="6033" spans="14:14" x14ac:dyDescent="0.35">
      <c r="N6033" s="4"/>
    </row>
    <row r="6034" spans="14:14" x14ac:dyDescent="0.35">
      <c r="N6034" s="4"/>
    </row>
    <row r="6035" spans="14:14" x14ac:dyDescent="0.35">
      <c r="N6035" s="4"/>
    </row>
    <row r="6036" spans="14:14" x14ac:dyDescent="0.35">
      <c r="N6036" s="4"/>
    </row>
    <row r="6037" spans="14:14" x14ac:dyDescent="0.35">
      <c r="N6037" s="4"/>
    </row>
    <row r="6038" spans="14:14" x14ac:dyDescent="0.35">
      <c r="N6038" s="4"/>
    </row>
    <row r="6039" spans="14:14" x14ac:dyDescent="0.35">
      <c r="N6039" s="4"/>
    </row>
    <row r="6040" spans="14:14" x14ac:dyDescent="0.35">
      <c r="N6040" s="4"/>
    </row>
    <row r="6041" spans="14:14" x14ac:dyDescent="0.35">
      <c r="N6041" s="4"/>
    </row>
    <row r="6042" spans="14:14" x14ac:dyDescent="0.35">
      <c r="N6042" s="4"/>
    </row>
    <row r="6043" spans="14:14" x14ac:dyDescent="0.35">
      <c r="N6043" s="4"/>
    </row>
    <row r="6044" spans="14:14" x14ac:dyDescent="0.35">
      <c r="N6044" s="4"/>
    </row>
    <row r="6045" spans="14:14" x14ac:dyDescent="0.35">
      <c r="N6045" s="4"/>
    </row>
    <row r="6046" spans="14:14" x14ac:dyDescent="0.35">
      <c r="N6046" s="4"/>
    </row>
    <row r="6047" spans="14:14" x14ac:dyDescent="0.35">
      <c r="N6047" s="4"/>
    </row>
    <row r="6048" spans="14:14" x14ac:dyDescent="0.35">
      <c r="N6048" s="4"/>
    </row>
    <row r="6049" spans="14:14" x14ac:dyDescent="0.35">
      <c r="N6049" s="4"/>
    </row>
    <row r="6050" spans="14:14" x14ac:dyDescent="0.35">
      <c r="N6050" s="4"/>
    </row>
    <row r="6051" spans="14:14" x14ac:dyDescent="0.35">
      <c r="N6051" s="4"/>
    </row>
    <row r="6052" spans="14:14" x14ac:dyDescent="0.35">
      <c r="N6052" s="4"/>
    </row>
    <row r="6053" spans="14:14" x14ac:dyDescent="0.35">
      <c r="N6053" s="4"/>
    </row>
    <row r="6054" spans="14:14" x14ac:dyDescent="0.35">
      <c r="N6054" s="4"/>
    </row>
    <row r="6055" spans="14:14" x14ac:dyDescent="0.35">
      <c r="N6055" s="4"/>
    </row>
    <row r="6056" spans="14:14" x14ac:dyDescent="0.35">
      <c r="N6056" s="4"/>
    </row>
    <row r="6057" spans="14:14" x14ac:dyDescent="0.35">
      <c r="N6057" s="4"/>
    </row>
    <row r="6058" spans="14:14" x14ac:dyDescent="0.35">
      <c r="N6058" s="4"/>
    </row>
    <row r="6059" spans="14:14" x14ac:dyDescent="0.35">
      <c r="N6059" s="4"/>
    </row>
    <row r="6060" spans="14:14" x14ac:dyDescent="0.35">
      <c r="N6060" s="4"/>
    </row>
    <row r="6061" spans="14:14" x14ac:dyDescent="0.35">
      <c r="N6061" s="4"/>
    </row>
    <row r="6062" spans="14:14" x14ac:dyDescent="0.35">
      <c r="N6062" s="4"/>
    </row>
    <row r="6063" spans="14:14" x14ac:dyDescent="0.35">
      <c r="N6063" s="4"/>
    </row>
    <row r="6064" spans="14:14" x14ac:dyDescent="0.35">
      <c r="N6064" s="4"/>
    </row>
    <row r="6065" spans="14:14" x14ac:dyDescent="0.35">
      <c r="N6065" s="4"/>
    </row>
    <row r="6066" spans="14:14" x14ac:dyDescent="0.35">
      <c r="N6066" s="4"/>
    </row>
    <row r="6067" spans="14:14" x14ac:dyDescent="0.35">
      <c r="N6067" s="4"/>
    </row>
    <row r="6068" spans="14:14" x14ac:dyDescent="0.35">
      <c r="N6068" s="4"/>
    </row>
    <row r="6069" spans="14:14" x14ac:dyDescent="0.35">
      <c r="N6069" s="4"/>
    </row>
    <row r="6070" spans="14:14" x14ac:dyDescent="0.35">
      <c r="N6070" s="4"/>
    </row>
    <row r="6071" spans="14:14" x14ac:dyDescent="0.35">
      <c r="N6071" s="4"/>
    </row>
    <row r="6072" spans="14:14" x14ac:dyDescent="0.35">
      <c r="N6072" s="4"/>
    </row>
    <row r="6073" spans="14:14" x14ac:dyDescent="0.35">
      <c r="N6073" s="4"/>
    </row>
    <row r="6074" spans="14:14" x14ac:dyDescent="0.35">
      <c r="N6074" s="4"/>
    </row>
    <row r="6075" spans="14:14" x14ac:dyDescent="0.35">
      <c r="N6075" s="4"/>
    </row>
    <row r="6076" spans="14:14" x14ac:dyDescent="0.35">
      <c r="N6076" s="4"/>
    </row>
    <row r="6077" spans="14:14" x14ac:dyDescent="0.35">
      <c r="N6077" s="4"/>
    </row>
    <row r="6078" spans="14:14" x14ac:dyDescent="0.35">
      <c r="N6078" s="4"/>
    </row>
    <row r="6079" spans="14:14" x14ac:dyDescent="0.35">
      <c r="N6079" s="4"/>
    </row>
    <row r="6080" spans="14:14" x14ac:dyDescent="0.35">
      <c r="N6080" s="4"/>
    </row>
    <row r="6081" spans="14:14" x14ac:dyDescent="0.35">
      <c r="N6081" s="4"/>
    </row>
    <row r="6082" spans="14:14" x14ac:dyDescent="0.35">
      <c r="N6082" s="4"/>
    </row>
    <row r="6083" spans="14:14" x14ac:dyDescent="0.35">
      <c r="N6083" s="4"/>
    </row>
    <row r="6084" spans="14:14" x14ac:dyDescent="0.35">
      <c r="N6084" s="4"/>
    </row>
    <row r="6085" spans="14:14" x14ac:dyDescent="0.35">
      <c r="N6085" s="4"/>
    </row>
    <row r="6086" spans="14:14" x14ac:dyDescent="0.35">
      <c r="N6086" s="4"/>
    </row>
    <row r="6087" spans="14:14" x14ac:dyDescent="0.35">
      <c r="N6087" s="4"/>
    </row>
    <row r="6088" spans="14:14" x14ac:dyDescent="0.35">
      <c r="N6088" s="4"/>
    </row>
    <row r="6089" spans="14:14" x14ac:dyDescent="0.35">
      <c r="N6089" s="4"/>
    </row>
    <row r="6090" spans="14:14" x14ac:dyDescent="0.35">
      <c r="N6090" s="4"/>
    </row>
    <row r="6091" spans="14:14" x14ac:dyDescent="0.35">
      <c r="N6091" s="4"/>
    </row>
    <row r="6092" spans="14:14" x14ac:dyDescent="0.35">
      <c r="N6092" s="4"/>
    </row>
    <row r="6093" spans="14:14" x14ac:dyDescent="0.35">
      <c r="N6093" s="4"/>
    </row>
    <row r="6094" spans="14:14" x14ac:dyDescent="0.35">
      <c r="N6094" s="4"/>
    </row>
    <row r="6095" spans="14:14" x14ac:dyDescent="0.35">
      <c r="N6095" s="4"/>
    </row>
    <row r="6096" spans="14:14" x14ac:dyDescent="0.35">
      <c r="N6096" s="4"/>
    </row>
    <row r="6097" spans="14:14" x14ac:dyDescent="0.35">
      <c r="N6097" s="4"/>
    </row>
    <row r="6098" spans="14:14" x14ac:dyDescent="0.35">
      <c r="N6098" s="4"/>
    </row>
    <row r="6099" spans="14:14" x14ac:dyDescent="0.35">
      <c r="N6099" s="4"/>
    </row>
    <row r="6100" spans="14:14" x14ac:dyDescent="0.35">
      <c r="N6100" s="4"/>
    </row>
    <row r="6101" spans="14:14" x14ac:dyDescent="0.35">
      <c r="N6101" s="4"/>
    </row>
    <row r="6102" spans="14:14" x14ac:dyDescent="0.35">
      <c r="N6102" s="4"/>
    </row>
    <row r="6103" spans="14:14" x14ac:dyDescent="0.35">
      <c r="N6103" s="4"/>
    </row>
    <row r="6104" spans="14:14" x14ac:dyDescent="0.35">
      <c r="N6104" s="4"/>
    </row>
    <row r="6105" spans="14:14" x14ac:dyDescent="0.35">
      <c r="N6105" s="4"/>
    </row>
    <row r="6106" spans="14:14" x14ac:dyDescent="0.35">
      <c r="N6106" s="4"/>
    </row>
    <row r="6107" spans="14:14" x14ac:dyDescent="0.35">
      <c r="N6107" s="4"/>
    </row>
    <row r="6108" spans="14:14" x14ac:dyDescent="0.35">
      <c r="N6108" s="4"/>
    </row>
    <row r="6109" spans="14:14" x14ac:dyDescent="0.35">
      <c r="N6109" s="4"/>
    </row>
    <row r="6110" spans="14:14" x14ac:dyDescent="0.35">
      <c r="N6110" s="4"/>
    </row>
    <row r="6111" spans="14:14" x14ac:dyDescent="0.35">
      <c r="N6111" s="4"/>
    </row>
    <row r="6112" spans="14:14" x14ac:dyDescent="0.35">
      <c r="N6112" s="4"/>
    </row>
    <row r="6113" spans="14:14" x14ac:dyDescent="0.35">
      <c r="N6113" s="4"/>
    </row>
    <row r="6114" spans="14:14" x14ac:dyDescent="0.35">
      <c r="N6114" s="4"/>
    </row>
    <row r="6115" spans="14:14" x14ac:dyDescent="0.35">
      <c r="N6115" s="4"/>
    </row>
    <row r="6116" spans="14:14" x14ac:dyDescent="0.35">
      <c r="N6116" s="4"/>
    </row>
    <row r="6117" spans="14:14" x14ac:dyDescent="0.35">
      <c r="N6117" s="4"/>
    </row>
    <row r="6118" spans="14:14" x14ac:dyDescent="0.35">
      <c r="N6118" s="4"/>
    </row>
    <row r="6119" spans="14:14" x14ac:dyDescent="0.35">
      <c r="N6119" s="4"/>
    </row>
    <row r="6120" spans="14:14" x14ac:dyDescent="0.35">
      <c r="N6120" s="4"/>
    </row>
    <row r="6121" spans="14:14" x14ac:dyDescent="0.35">
      <c r="N6121" s="4"/>
    </row>
    <row r="6122" spans="14:14" x14ac:dyDescent="0.35">
      <c r="N6122" s="4"/>
    </row>
    <row r="6123" spans="14:14" x14ac:dyDescent="0.35">
      <c r="N6123" s="4"/>
    </row>
    <row r="6124" spans="14:14" x14ac:dyDescent="0.35">
      <c r="N6124" s="4"/>
    </row>
    <row r="6125" spans="14:14" x14ac:dyDescent="0.35">
      <c r="N6125" s="4"/>
    </row>
    <row r="6126" spans="14:14" x14ac:dyDescent="0.35">
      <c r="N6126" s="4"/>
    </row>
    <row r="6127" spans="14:14" x14ac:dyDescent="0.35">
      <c r="N6127" s="4"/>
    </row>
    <row r="6128" spans="14:14" x14ac:dyDescent="0.35">
      <c r="N6128" s="4"/>
    </row>
    <row r="6129" spans="14:14" x14ac:dyDescent="0.35">
      <c r="N6129" s="4"/>
    </row>
    <row r="6130" spans="14:14" x14ac:dyDescent="0.35">
      <c r="N6130" s="4"/>
    </row>
    <row r="6131" spans="14:14" x14ac:dyDescent="0.35">
      <c r="N6131" s="4"/>
    </row>
    <row r="6132" spans="14:14" x14ac:dyDescent="0.35">
      <c r="N6132" s="4"/>
    </row>
    <row r="6133" spans="14:14" x14ac:dyDescent="0.35">
      <c r="N6133" s="4"/>
    </row>
    <row r="6134" spans="14:14" x14ac:dyDescent="0.35">
      <c r="N6134" s="4"/>
    </row>
    <row r="6135" spans="14:14" x14ac:dyDescent="0.35">
      <c r="N6135" s="4"/>
    </row>
    <row r="6136" spans="14:14" x14ac:dyDescent="0.35">
      <c r="N6136" s="4"/>
    </row>
    <row r="6137" spans="14:14" x14ac:dyDescent="0.35">
      <c r="N6137" s="4"/>
    </row>
    <row r="6138" spans="14:14" x14ac:dyDescent="0.35">
      <c r="N6138" s="4"/>
    </row>
    <row r="6139" spans="14:14" x14ac:dyDescent="0.35">
      <c r="N6139" s="4"/>
    </row>
    <row r="6140" spans="14:14" x14ac:dyDescent="0.35">
      <c r="N6140" s="4"/>
    </row>
    <row r="6141" spans="14:14" x14ac:dyDescent="0.35">
      <c r="N6141" s="4"/>
    </row>
    <row r="6142" spans="14:14" x14ac:dyDescent="0.35">
      <c r="N6142" s="4"/>
    </row>
    <row r="6143" spans="14:14" x14ac:dyDescent="0.35">
      <c r="N6143" s="4"/>
    </row>
    <row r="6144" spans="14:14" x14ac:dyDescent="0.35">
      <c r="N6144" s="4"/>
    </row>
    <row r="6145" spans="14:14" x14ac:dyDescent="0.35">
      <c r="N6145" s="4"/>
    </row>
    <row r="6146" spans="14:14" x14ac:dyDescent="0.35">
      <c r="N6146" s="4"/>
    </row>
    <row r="6147" spans="14:14" x14ac:dyDescent="0.35">
      <c r="N6147" s="4"/>
    </row>
    <row r="6148" spans="14:14" x14ac:dyDescent="0.35">
      <c r="N6148" s="4"/>
    </row>
    <row r="6149" spans="14:14" x14ac:dyDescent="0.35">
      <c r="N6149" s="4"/>
    </row>
    <row r="6150" spans="14:14" x14ac:dyDescent="0.35">
      <c r="N6150" s="4"/>
    </row>
    <row r="6151" spans="14:14" x14ac:dyDescent="0.35">
      <c r="N6151" s="4"/>
    </row>
    <row r="6152" spans="14:14" x14ac:dyDescent="0.35">
      <c r="N6152" s="4"/>
    </row>
    <row r="6153" spans="14:14" x14ac:dyDescent="0.35">
      <c r="N6153" s="4"/>
    </row>
    <row r="6154" spans="14:14" x14ac:dyDescent="0.35">
      <c r="N6154" s="4"/>
    </row>
    <row r="6155" spans="14:14" x14ac:dyDescent="0.35">
      <c r="N6155" s="4"/>
    </row>
    <row r="6156" spans="14:14" x14ac:dyDescent="0.35">
      <c r="N6156" s="4"/>
    </row>
    <row r="6157" spans="14:14" x14ac:dyDescent="0.35">
      <c r="N6157" s="4"/>
    </row>
    <row r="6158" spans="14:14" x14ac:dyDescent="0.35">
      <c r="N6158" s="4"/>
    </row>
    <row r="6159" spans="14:14" x14ac:dyDescent="0.35">
      <c r="N6159" s="4"/>
    </row>
    <row r="6160" spans="14:14" x14ac:dyDescent="0.35">
      <c r="N6160" s="4"/>
    </row>
    <row r="6161" spans="14:14" x14ac:dyDescent="0.35">
      <c r="N6161" s="4"/>
    </row>
    <row r="6162" spans="14:14" x14ac:dyDescent="0.35">
      <c r="N6162" s="4"/>
    </row>
    <row r="6163" spans="14:14" x14ac:dyDescent="0.35">
      <c r="N6163" s="4"/>
    </row>
    <row r="6164" spans="14:14" x14ac:dyDescent="0.35">
      <c r="N6164" s="4"/>
    </row>
    <row r="6165" spans="14:14" x14ac:dyDescent="0.35">
      <c r="N6165" s="4"/>
    </row>
    <row r="6166" spans="14:14" x14ac:dyDescent="0.35">
      <c r="N6166" s="4"/>
    </row>
    <row r="6167" spans="14:14" x14ac:dyDescent="0.35">
      <c r="N6167" s="4"/>
    </row>
    <row r="6168" spans="14:14" x14ac:dyDescent="0.35">
      <c r="N6168" s="4"/>
    </row>
    <row r="6169" spans="14:14" x14ac:dyDescent="0.35">
      <c r="N6169" s="4"/>
    </row>
    <row r="6170" spans="14:14" x14ac:dyDescent="0.35">
      <c r="N6170" s="4"/>
    </row>
    <row r="6171" spans="14:14" x14ac:dyDescent="0.35">
      <c r="N6171" s="4"/>
    </row>
    <row r="6172" spans="14:14" x14ac:dyDescent="0.35">
      <c r="N6172" s="4"/>
    </row>
    <row r="6173" spans="14:14" x14ac:dyDescent="0.35">
      <c r="N6173" s="4"/>
    </row>
    <row r="6174" spans="14:14" x14ac:dyDescent="0.35">
      <c r="N6174" s="4"/>
    </row>
    <row r="6175" spans="14:14" x14ac:dyDescent="0.35">
      <c r="N6175" s="4"/>
    </row>
    <row r="6176" spans="14:14" x14ac:dyDescent="0.35">
      <c r="N6176" s="4"/>
    </row>
    <row r="6177" spans="14:14" x14ac:dyDescent="0.35">
      <c r="N6177" s="4"/>
    </row>
    <row r="6178" spans="14:14" x14ac:dyDescent="0.35">
      <c r="N6178" s="4"/>
    </row>
    <row r="6179" spans="14:14" x14ac:dyDescent="0.35">
      <c r="N6179" s="4"/>
    </row>
    <row r="6180" spans="14:14" x14ac:dyDescent="0.35">
      <c r="N6180" s="4"/>
    </row>
    <row r="6181" spans="14:14" x14ac:dyDescent="0.35">
      <c r="N6181" s="4"/>
    </row>
    <row r="6182" spans="14:14" x14ac:dyDescent="0.35">
      <c r="N6182" s="4"/>
    </row>
    <row r="6183" spans="14:14" x14ac:dyDescent="0.35">
      <c r="N6183" s="4"/>
    </row>
    <row r="6184" spans="14:14" x14ac:dyDescent="0.35">
      <c r="N6184" s="4"/>
    </row>
    <row r="6185" spans="14:14" x14ac:dyDescent="0.35">
      <c r="N6185" s="4"/>
    </row>
    <row r="6186" spans="14:14" x14ac:dyDescent="0.35">
      <c r="N6186" s="4"/>
    </row>
    <row r="6187" spans="14:14" x14ac:dyDescent="0.35">
      <c r="N6187" s="4"/>
    </row>
    <row r="6188" spans="14:14" x14ac:dyDescent="0.35">
      <c r="N6188" s="4"/>
    </row>
    <row r="6189" spans="14:14" x14ac:dyDescent="0.35">
      <c r="N6189" s="4"/>
    </row>
    <row r="6190" spans="14:14" x14ac:dyDescent="0.35">
      <c r="N6190" s="4"/>
    </row>
    <row r="6191" spans="14:14" x14ac:dyDescent="0.35">
      <c r="N6191" s="4"/>
    </row>
    <row r="6192" spans="14:14" x14ac:dyDescent="0.35">
      <c r="N6192" s="4"/>
    </row>
    <row r="6193" spans="14:14" x14ac:dyDescent="0.35">
      <c r="N6193" s="4"/>
    </row>
    <row r="6194" spans="14:14" x14ac:dyDescent="0.35">
      <c r="N6194" s="4"/>
    </row>
    <row r="6195" spans="14:14" x14ac:dyDescent="0.35">
      <c r="N6195" s="4"/>
    </row>
    <row r="6196" spans="14:14" x14ac:dyDescent="0.35">
      <c r="N6196" s="4"/>
    </row>
    <row r="6197" spans="14:14" x14ac:dyDescent="0.35">
      <c r="N6197" s="4"/>
    </row>
    <row r="6198" spans="14:14" x14ac:dyDescent="0.35">
      <c r="N6198" s="4"/>
    </row>
    <row r="6199" spans="14:14" x14ac:dyDescent="0.35">
      <c r="N6199" s="4"/>
    </row>
    <row r="6200" spans="14:14" x14ac:dyDescent="0.35">
      <c r="N6200" s="4"/>
    </row>
    <row r="6201" spans="14:14" x14ac:dyDescent="0.35">
      <c r="N6201" s="4"/>
    </row>
    <row r="6202" spans="14:14" x14ac:dyDescent="0.35">
      <c r="N6202" s="4"/>
    </row>
    <row r="6203" spans="14:14" x14ac:dyDescent="0.35">
      <c r="N6203" s="4"/>
    </row>
    <row r="6204" spans="14:14" x14ac:dyDescent="0.35">
      <c r="N6204" s="4"/>
    </row>
    <row r="6205" spans="14:14" x14ac:dyDescent="0.35">
      <c r="N6205" s="4"/>
    </row>
    <row r="6206" spans="14:14" x14ac:dyDescent="0.35">
      <c r="N6206" s="4"/>
    </row>
    <row r="6207" spans="14:14" x14ac:dyDescent="0.35">
      <c r="N6207" s="4"/>
    </row>
    <row r="6208" spans="14:14" x14ac:dyDescent="0.35">
      <c r="N6208" s="4"/>
    </row>
    <row r="6209" spans="14:14" x14ac:dyDescent="0.35">
      <c r="N6209" s="4"/>
    </row>
    <row r="6210" spans="14:14" x14ac:dyDescent="0.35">
      <c r="N6210" s="4"/>
    </row>
    <row r="6211" spans="14:14" x14ac:dyDescent="0.35">
      <c r="N6211" s="4"/>
    </row>
    <row r="6212" spans="14:14" x14ac:dyDescent="0.35">
      <c r="N6212" s="4"/>
    </row>
    <row r="6213" spans="14:14" x14ac:dyDescent="0.35">
      <c r="N6213" s="4"/>
    </row>
    <row r="6214" spans="14:14" x14ac:dyDescent="0.35">
      <c r="N6214" s="4"/>
    </row>
    <row r="6215" spans="14:14" x14ac:dyDescent="0.35">
      <c r="N6215" s="4"/>
    </row>
    <row r="6216" spans="14:14" x14ac:dyDescent="0.35">
      <c r="N6216" s="4"/>
    </row>
    <row r="6217" spans="14:14" x14ac:dyDescent="0.35">
      <c r="N6217" s="4"/>
    </row>
    <row r="6218" spans="14:14" x14ac:dyDescent="0.35">
      <c r="N6218" s="4"/>
    </row>
    <row r="6219" spans="14:14" x14ac:dyDescent="0.35">
      <c r="N6219" s="4"/>
    </row>
    <row r="6220" spans="14:14" x14ac:dyDescent="0.35">
      <c r="N6220" s="4"/>
    </row>
    <row r="6221" spans="14:14" x14ac:dyDescent="0.35">
      <c r="N6221" s="4"/>
    </row>
    <row r="6222" spans="14:14" x14ac:dyDescent="0.35">
      <c r="N6222" s="4"/>
    </row>
    <row r="6223" spans="14:14" x14ac:dyDescent="0.35">
      <c r="N6223" s="4"/>
    </row>
    <row r="6224" spans="14:14" x14ac:dyDescent="0.35">
      <c r="N6224" s="4"/>
    </row>
    <row r="6225" spans="14:14" x14ac:dyDescent="0.35">
      <c r="N6225" s="4"/>
    </row>
    <row r="6226" spans="14:14" x14ac:dyDescent="0.35">
      <c r="N6226" s="4"/>
    </row>
    <row r="6227" spans="14:14" x14ac:dyDescent="0.35">
      <c r="N6227" s="4"/>
    </row>
    <row r="6228" spans="14:14" x14ac:dyDescent="0.35">
      <c r="N6228" s="4"/>
    </row>
    <row r="6229" spans="14:14" x14ac:dyDescent="0.35">
      <c r="N6229" s="4"/>
    </row>
    <row r="6230" spans="14:14" x14ac:dyDescent="0.35">
      <c r="N6230" s="4"/>
    </row>
    <row r="6231" spans="14:14" x14ac:dyDescent="0.35">
      <c r="N6231" s="4"/>
    </row>
    <row r="6232" spans="14:14" x14ac:dyDescent="0.35">
      <c r="N6232" s="4"/>
    </row>
    <row r="6233" spans="14:14" x14ac:dyDescent="0.35">
      <c r="N6233" s="4"/>
    </row>
    <row r="6234" spans="14:14" x14ac:dyDescent="0.35">
      <c r="N6234" s="4"/>
    </row>
    <row r="6235" spans="14:14" x14ac:dyDescent="0.35">
      <c r="N6235" s="4"/>
    </row>
    <row r="6236" spans="14:14" x14ac:dyDescent="0.35">
      <c r="N6236" s="4"/>
    </row>
    <row r="6237" spans="14:14" x14ac:dyDescent="0.35">
      <c r="N6237" s="4"/>
    </row>
    <row r="6238" spans="14:14" x14ac:dyDescent="0.35">
      <c r="N6238" s="4"/>
    </row>
    <row r="6239" spans="14:14" x14ac:dyDescent="0.35">
      <c r="N6239" s="4"/>
    </row>
    <row r="6240" spans="14:14" x14ac:dyDescent="0.35">
      <c r="N6240" s="4"/>
    </row>
    <row r="6241" spans="14:14" x14ac:dyDescent="0.35">
      <c r="N6241" s="4"/>
    </row>
    <row r="6242" spans="14:14" x14ac:dyDescent="0.35">
      <c r="N6242" s="4"/>
    </row>
    <row r="6243" spans="14:14" x14ac:dyDescent="0.35">
      <c r="N6243" s="4"/>
    </row>
    <row r="6244" spans="14:14" x14ac:dyDescent="0.35">
      <c r="N6244" s="4"/>
    </row>
    <row r="6245" spans="14:14" x14ac:dyDescent="0.35">
      <c r="N6245" s="4"/>
    </row>
    <row r="6246" spans="14:14" x14ac:dyDescent="0.35">
      <c r="N6246" s="4"/>
    </row>
    <row r="6247" spans="14:14" x14ac:dyDescent="0.35">
      <c r="N6247" s="4"/>
    </row>
    <row r="6248" spans="14:14" x14ac:dyDescent="0.35">
      <c r="N6248" s="4"/>
    </row>
    <row r="6249" spans="14:14" x14ac:dyDescent="0.35">
      <c r="N6249" s="4"/>
    </row>
    <row r="6250" spans="14:14" x14ac:dyDescent="0.35">
      <c r="N6250" s="4"/>
    </row>
    <row r="6251" spans="14:14" x14ac:dyDescent="0.35">
      <c r="N6251" s="4"/>
    </row>
    <row r="6252" spans="14:14" x14ac:dyDescent="0.35">
      <c r="N6252" s="4"/>
    </row>
    <row r="6253" spans="14:14" x14ac:dyDescent="0.35">
      <c r="N6253" s="4"/>
    </row>
    <row r="6254" spans="14:14" x14ac:dyDescent="0.35">
      <c r="N6254" s="4"/>
    </row>
    <row r="6255" spans="14:14" x14ac:dyDescent="0.35">
      <c r="N6255" s="4"/>
    </row>
    <row r="6256" spans="14:14" x14ac:dyDescent="0.35">
      <c r="N6256" s="4"/>
    </row>
    <row r="6257" spans="14:14" x14ac:dyDescent="0.35">
      <c r="N6257" s="4"/>
    </row>
    <row r="6258" spans="14:14" x14ac:dyDescent="0.35">
      <c r="N6258" s="4"/>
    </row>
    <row r="6259" spans="14:14" x14ac:dyDescent="0.35">
      <c r="N6259" s="4"/>
    </row>
    <row r="6260" spans="14:14" x14ac:dyDescent="0.35">
      <c r="N6260" s="4"/>
    </row>
    <row r="6261" spans="14:14" x14ac:dyDescent="0.35">
      <c r="N6261" s="4"/>
    </row>
    <row r="6262" spans="14:14" x14ac:dyDescent="0.35">
      <c r="N6262" s="4"/>
    </row>
    <row r="6263" spans="14:14" x14ac:dyDescent="0.35">
      <c r="N6263" s="4"/>
    </row>
    <row r="6264" spans="14:14" x14ac:dyDescent="0.35">
      <c r="N6264" s="4"/>
    </row>
    <row r="6265" spans="14:14" x14ac:dyDescent="0.35">
      <c r="N6265" s="4"/>
    </row>
    <row r="6266" spans="14:14" x14ac:dyDescent="0.35">
      <c r="N6266" s="4"/>
    </row>
    <row r="6267" spans="14:14" x14ac:dyDescent="0.35">
      <c r="N6267" s="4"/>
    </row>
    <row r="6268" spans="14:14" x14ac:dyDescent="0.35">
      <c r="N6268" s="4"/>
    </row>
    <row r="6269" spans="14:14" x14ac:dyDescent="0.35">
      <c r="N6269" s="4"/>
    </row>
    <row r="6270" spans="14:14" x14ac:dyDescent="0.35">
      <c r="N6270" s="4"/>
    </row>
    <row r="6271" spans="14:14" x14ac:dyDescent="0.35">
      <c r="N6271" s="4"/>
    </row>
    <row r="6272" spans="14:14" x14ac:dyDescent="0.35">
      <c r="N6272" s="4"/>
    </row>
    <row r="6273" spans="14:14" x14ac:dyDescent="0.35">
      <c r="N6273" s="4"/>
    </row>
    <row r="6274" spans="14:14" x14ac:dyDescent="0.35">
      <c r="N6274" s="4"/>
    </row>
    <row r="6275" spans="14:14" x14ac:dyDescent="0.35">
      <c r="N6275" s="4"/>
    </row>
    <row r="6276" spans="14:14" x14ac:dyDescent="0.35">
      <c r="N6276" s="4"/>
    </row>
    <row r="6277" spans="14:14" x14ac:dyDescent="0.35">
      <c r="N6277" s="4"/>
    </row>
    <row r="6278" spans="14:14" x14ac:dyDescent="0.35">
      <c r="N6278" s="4"/>
    </row>
    <row r="6279" spans="14:14" x14ac:dyDescent="0.35">
      <c r="N6279" s="4"/>
    </row>
    <row r="6280" spans="14:14" x14ac:dyDescent="0.35">
      <c r="N6280" s="4"/>
    </row>
    <row r="6281" spans="14:14" x14ac:dyDescent="0.35">
      <c r="N6281" s="4"/>
    </row>
    <row r="6282" spans="14:14" x14ac:dyDescent="0.35">
      <c r="N6282" s="4"/>
    </row>
    <row r="6283" spans="14:14" x14ac:dyDescent="0.35">
      <c r="N6283" s="4"/>
    </row>
    <row r="6284" spans="14:14" x14ac:dyDescent="0.35">
      <c r="N6284" s="4"/>
    </row>
    <row r="6285" spans="14:14" x14ac:dyDescent="0.35">
      <c r="N6285" s="4"/>
    </row>
    <row r="6286" spans="14:14" x14ac:dyDescent="0.35">
      <c r="N6286" s="4"/>
    </row>
    <row r="6287" spans="14:14" x14ac:dyDescent="0.35">
      <c r="N6287" s="4"/>
    </row>
    <row r="6288" spans="14:14" x14ac:dyDescent="0.35">
      <c r="N6288" s="4"/>
    </row>
    <row r="6289" spans="14:14" x14ac:dyDescent="0.35">
      <c r="N6289" s="4"/>
    </row>
    <row r="6290" spans="14:14" x14ac:dyDescent="0.35">
      <c r="N6290" s="4"/>
    </row>
    <row r="6291" spans="14:14" x14ac:dyDescent="0.35">
      <c r="N6291" s="4"/>
    </row>
    <row r="6292" spans="14:14" x14ac:dyDescent="0.35">
      <c r="N6292" s="4"/>
    </row>
    <row r="6293" spans="14:14" x14ac:dyDescent="0.35">
      <c r="N6293" s="4"/>
    </row>
    <row r="6294" spans="14:14" x14ac:dyDescent="0.35">
      <c r="N6294" s="4"/>
    </row>
    <row r="6295" spans="14:14" x14ac:dyDescent="0.35">
      <c r="N6295" s="4"/>
    </row>
    <row r="6296" spans="14:14" x14ac:dyDescent="0.35">
      <c r="N6296" s="4"/>
    </row>
    <row r="6297" spans="14:14" x14ac:dyDescent="0.35">
      <c r="N6297" s="4"/>
    </row>
    <row r="6298" spans="14:14" x14ac:dyDescent="0.35">
      <c r="N6298" s="4"/>
    </row>
    <row r="6299" spans="14:14" x14ac:dyDescent="0.35">
      <c r="N6299" s="4"/>
    </row>
    <row r="6300" spans="14:14" x14ac:dyDescent="0.35">
      <c r="N6300" s="4"/>
    </row>
    <row r="6301" spans="14:14" x14ac:dyDescent="0.35">
      <c r="N6301" s="4"/>
    </row>
    <row r="6302" spans="14:14" x14ac:dyDescent="0.35">
      <c r="N6302" s="4"/>
    </row>
    <row r="6303" spans="14:14" x14ac:dyDescent="0.35">
      <c r="N6303" s="4"/>
    </row>
    <row r="6304" spans="14:14" x14ac:dyDescent="0.35">
      <c r="N6304" s="4"/>
    </row>
    <row r="6305" spans="14:14" x14ac:dyDescent="0.35">
      <c r="N6305" s="4"/>
    </row>
    <row r="6306" spans="14:14" x14ac:dyDescent="0.35">
      <c r="N6306" s="4"/>
    </row>
    <row r="6307" spans="14:14" x14ac:dyDescent="0.35">
      <c r="N6307" s="4"/>
    </row>
    <row r="6308" spans="14:14" x14ac:dyDescent="0.35">
      <c r="N6308" s="4"/>
    </row>
    <row r="6309" spans="14:14" x14ac:dyDescent="0.35">
      <c r="N6309" s="4"/>
    </row>
    <row r="6310" spans="14:14" x14ac:dyDescent="0.35">
      <c r="N6310" s="4"/>
    </row>
    <row r="6311" spans="14:14" x14ac:dyDescent="0.35">
      <c r="N6311" s="4"/>
    </row>
    <row r="6312" spans="14:14" x14ac:dyDescent="0.35">
      <c r="N6312" s="4"/>
    </row>
    <row r="6313" spans="14:14" x14ac:dyDescent="0.35">
      <c r="N6313" s="4"/>
    </row>
    <row r="6314" spans="14:14" x14ac:dyDescent="0.35">
      <c r="N6314" s="4"/>
    </row>
    <row r="6315" spans="14:14" x14ac:dyDescent="0.35">
      <c r="N6315" s="4"/>
    </row>
    <row r="6316" spans="14:14" x14ac:dyDescent="0.35">
      <c r="N6316" s="4"/>
    </row>
    <row r="6317" spans="14:14" x14ac:dyDescent="0.35">
      <c r="N6317" s="4"/>
    </row>
    <row r="6318" spans="14:14" x14ac:dyDescent="0.35">
      <c r="N6318" s="4"/>
    </row>
    <row r="6319" spans="14:14" x14ac:dyDescent="0.35">
      <c r="N6319" s="4"/>
    </row>
    <row r="6320" spans="14:14" x14ac:dyDescent="0.35">
      <c r="N6320" s="4"/>
    </row>
    <row r="6321" spans="14:14" x14ac:dyDescent="0.35">
      <c r="N6321" s="4"/>
    </row>
    <row r="6322" spans="14:14" x14ac:dyDescent="0.35">
      <c r="N6322" s="4"/>
    </row>
    <row r="6323" spans="14:14" x14ac:dyDescent="0.35">
      <c r="N6323" s="4"/>
    </row>
    <row r="6324" spans="14:14" x14ac:dyDescent="0.35">
      <c r="N6324" s="4"/>
    </row>
    <row r="6325" spans="14:14" x14ac:dyDescent="0.35">
      <c r="N6325" s="4"/>
    </row>
    <row r="6326" spans="14:14" x14ac:dyDescent="0.35">
      <c r="N6326" s="4"/>
    </row>
    <row r="6327" spans="14:14" x14ac:dyDescent="0.35">
      <c r="N6327" s="4"/>
    </row>
    <row r="6328" spans="14:14" x14ac:dyDescent="0.35">
      <c r="N6328" s="4"/>
    </row>
    <row r="6329" spans="14:14" x14ac:dyDescent="0.35">
      <c r="N6329" s="4"/>
    </row>
    <row r="6330" spans="14:14" x14ac:dyDescent="0.35">
      <c r="N6330" s="4"/>
    </row>
    <row r="6331" spans="14:14" x14ac:dyDescent="0.35">
      <c r="N6331" s="4"/>
    </row>
    <row r="6332" spans="14:14" x14ac:dyDescent="0.35">
      <c r="N6332" s="4"/>
    </row>
    <row r="6333" spans="14:14" x14ac:dyDescent="0.35">
      <c r="N6333" s="4"/>
    </row>
    <row r="6334" spans="14:14" x14ac:dyDescent="0.35">
      <c r="N6334" s="4"/>
    </row>
    <row r="6335" spans="14:14" x14ac:dyDescent="0.35">
      <c r="N6335" s="4"/>
    </row>
    <row r="6336" spans="14:14" x14ac:dyDescent="0.35">
      <c r="N6336" s="4"/>
    </row>
    <row r="6337" spans="14:14" x14ac:dyDescent="0.35">
      <c r="N6337" s="4"/>
    </row>
    <row r="6338" spans="14:14" x14ac:dyDescent="0.35">
      <c r="N6338" s="4"/>
    </row>
    <row r="6339" spans="14:14" x14ac:dyDescent="0.35">
      <c r="N6339" s="4"/>
    </row>
    <row r="6340" spans="14:14" x14ac:dyDescent="0.35">
      <c r="N6340" s="4"/>
    </row>
    <row r="6341" spans="14:14" x14ac:dyDescent="0.35">
      <c r="N6341" s="4"/>
    </row>
    <row r="6342" spans="14:14" x14ac:dyDescent="0.35">
      <c r="N6342" s="4"/>
    </row>
    <row r="6343" spans="14:14" x14ac:dyDescent="0.35">
      <c r="N6343" s="4"/>
    </row>
    <row r="6344" spans="14:14" x14ac:dyDescent="0.35">
      <c r="N6344" s="4"/>
    </row>
    <row r="6345" spans="14:14" x14ac:dyDescent="0.35">
      <c r="N6345" s="4"/>
    </row>
    <row r="6346" spans="14:14" x14ac:dyDescent="0.35">
      <c r="N6346" s="4"/>
    </row>
    <row r="6347" spans="14:14" x14ac:dyDescent="0.35">
      <c r="N6347" s="4"/>
    </row>
    <row r="6348" spans="14:14" x14ac:dyDescent="0.35">
      <c r="N6348" s="4"/>
    </row>
    <row r="6349" spans="14:14" x14ac:dyDescent="0.35">
      <c r="N6349" s="4"/>
    </row>
    <row r="6350" spans="14:14" x14ac:dyDescent="0.35">
      <c r="N6350" s="4"/>
    </row>
    <row r="6351" spans="14:14" x14ac:dyDescent="0.35">
      <c r="N6351" s="4"/>
    </row>
    <row r="6352" spans="14:14" x14ac:dyDescent="0.35">
      <c r="N6352" s="4"/>
    </row>
    <row r="6353" spans="14:14" x14ac:dyDescent="0.35">
      <c r="N6353" s="4"/>
    </row>
    <row r="6354" spans="14:14" x14ac:dyDescent="0.35">
      <c r="N6354" s="4"/>
    </row>
    <row r="6355" spans="14:14" x14ac:dyDescent="0.35">
      <c r="N6355" s="4"/>
    </row>
    <row r="6356" spans="14:14" x14ac:dyDescent="0.35">
      <c r="N6356" s="4"/>
    </row>
    <row r="6357" spans="14:14" x14ac:dyDescent="0.35">
      <c r="N6357" s="4"/>
    </row>
    <row r="6358" spans="14:14" x14ac:dyDescent="0.35">
      <c r="N6358" s="4"/>
    </row>
    <row r="6359" spans="14:14" x14ac:dyDescent="0.35">
      <c r="N6359" s="4"/>
    </row>
    <row r="6360" spans="14:14" x14ac:dyDescent="0.35">
      <c r="N6360" s="4"/>
    </row>
    <row r="6361" spans="14:14" x14ac:dyDescent="0.35">
      <c r="N6361" s="4"/>
    </row>
    <row r="6362" spans="14:14" x14ac:dyDescent="0.35">
      <c r="N6362" s="4"/>
    </row>
    <row r="6363" spans="14:14" x14ac:dyDescent="0.35">
      <c r="N6363" s="4"/>
    </row>
    <row r="6364" spans="14:14" x14ac:dyDescent="0.35">
      <c r="N6364" s="4"/>
    </row>
    <row r="6365" spans="14:14" x14ac:dyDescent="0.35">
      <c r="N6365" s="4"/>
    </row>
    <row r="6366" spans="14:14" x14ac:dyDescent="0.35">
      <c r="N6366" s="4"/>
    </row>
    <row r="6367" spans="14:14" x14ac:dyDescent="0.35">
      <c r="N6367" s="4"/>
    </row>
    <row r="6368" spans="14:14" x14ac:dyDescent="0.35">
      <c r="N6368" s="4"/>
    </row>
    <row r="6369" spans="14:14" x14ac:dyDescent="0.35">
      <c r="N6369" s="4"/>
    </row>
    <row r="6370" spans="14:14" x14ac:dyDescent="0.35">
      <c r="N6370" s="4"/>
    </row>
    <row r="6371" spans="14:14" x14ac:dyDescent="0.35">
      <c r="N6371" s="4"/>
    </row>
    <row r="6372" spans="14:14" x14ac:dyDescent="0.35">
      <c r="N6372" s="4"/>
    </row>
    <row r="6373" spans="14:14" x14ac:dyDescent="0.35">
      <c r="N6373" s="4"/>
    </row>
    <row r="6374" spans="14:14" x14ac:dyDescent="0.35">
      <c r="N6374" s="4"/>
    </row>
    <row r="6375" spans="14:14" x14ac:dyDescent="0.35">
      <c r="N6375" s="4"/>
    </row>
    <row r="6376" spans="14:14" x14ac:dyDescent="0.35">
      <c r="N6376" s="4"/>
    </row>
    <row r="6377" spans="14:14" x14ac:dyDescent="0.35">
      <c r="N6377" s="4"/>
    </row>
    <row r="6378" spans="14:14" x14ac:dyDescent="0.35">
      <c r="N6378" s="4"/>
    </row>
    <row r="6379" spans="14:14" x14ac:dyDescent="0.35">
      <c r="N6379" s="4"/>
    </row>
    <row r="6380" spans="14:14" x14ac:dyDescent="0.35">
      <c r="N6380" s="4"/>
    </row>
    <row r="6381" spans="14:14" x14ac:dyDescent="0.35">
      <c r="N6381" s="4"/>
    </row>
    <row r="6382" spans="14:14" x14ac:dyDescent="0.35">
      <c r="N6382" s="4"/>
    </row>
    <row r="6383" spans="14:14" x14ac:dyDescent="0.35">
      <c r="N6383" s="4"/>
    </row>
    <row r="6384" spans="14:14" x14ac:dyDescent="0.35">
      <c r="N6384" s="4"/>
    </row>
    <row r="6385" spans="14:14" x14ac:dyDescent="0.35">
      <c r="N6385" s="4"/>
    </row>
    <row r="6386" spans="14:14" x14ac:dyDescent="0.35">
      <c r="N6386" s="4"/>
    </row>
    <row r="6387" spans="14:14" x14ac:dyDescent="0.35">
      <c r="N6387" s="4"/>
    </row>
    <row r="6388" spans="14:14" x14ac:dyDescent="0.35">
      <c r="N6388" s="4"/>
    </row>
    <row r="6389" spans="14:14" x14ac:dyDescent="0.35">
      <c r="N6389" s="4"/>
    </row>
    <row r="6390" spans="14:14" x14ac:dyDescent="0.35">
      <c r="N6390" s="4"/>
    </row>
    <row r="6391" spans="14:14" x14ac:dyDescent="0.35">
      <c r="N6391" s="4"/>
    </row>
    <row r="6392" spans="14:14" x14ac:dyDescent="0.35">
      <c r="N6392" s="4"/>
    </row>
    <row r="6393" spans="14:14" x14ac:dyDescent="0.35">
      <c r="N6393" s="4"/>
    </row>
    <row r="6394" spans="14:14" x14ac:dyDescent="0.35">
      <c r="N6394" s="4"/>
    </row>
    <row r="6395" spans="14:14" x14ac:dyDescent="0.35">
      <c r="N6395" s="4"/>
    </row>
    <row r="6396" spans="14:14" x14ac:dyDescent="0.35">
      <c r="N6396" s="4"/>
    </row>
    <row r="6397" spans="14:14" x14ac:dyDescent="0.35">
      <c r="N6397" s="4"/>
    </row>
    <row r="6398" spans="14:14" x14ac:dyDescent="0.35">
      <c r="N6398" s="4"/>
    </row>
    <row r="6399" spans="14:14" x14ac:dyDescent="0.35">
      <c r="N6399" s="4"/>
    </row>
    <row r="6400" spans="14:14" x14ac:dyDescent="0.35">
      <c r="N6400" s="4"/>
    </row>
    <row r="6401" spans="14:14" x14ac:dyDescent="0.35">
      <c r="N6401" s="4"/>
    </row>
    <row r="6402" spans="14:14" x14ac:dyDescent="0.35">
      <c r="N6402" s="4"/>
    </row>
    <row r="6403" spans="14:14" x14ac:dyDescent="0.35">
      <c r="N6403" s="4"/>
    </row>
    <row r="6404" spans="14:14" x14ac:dyDescent="0.35">
      <c r="N6404" s="4"/>
    </row>
    <row r="6405" spans="14:14" x14ac:dyDescent="0.35">
      <c r="N6405" s="4"/>
    </row>
    <row r="6406" spans="14:14" x14ac:dyDescent="0.35">
      <c r="N6406" s="4"/>
    </row>
    <row r="6407" spans="14:14" x14ac:dyDescent="0.35">
      <c r="N6407" s="4"/>
    </row>
    <row r="6408" spans="14:14" x14ac:dyDescent="0.35">
      <c r="N6408" s="4"/>
    </row>
    <row r="6409" spans="14:14" x14ac:dyDescent="0.35">
      <c r="N6409" s="4"/>
    </row>
    <row r="6410" spans="14:14" x14ac:dyDescent="0.35">
      <c r="N6410" s="4"/>
    </row>
    <row r="6411" spans="14:14" x14ac:dyDescent="0.35">
      <c r="N6411" s="4"/>
    </row>
    <row r="6412" spans="14:14" x14ac:dyDescent="0.35">
      <c r="N6412" s="4"/>
    </row>
    <row r="6413" spans="14:14" x14ac:dyDescent="0.35">
      <c r="N6413" s="4"/>
    </row>
    <row r="6414" spans="14:14" x14ac:dyDescent="0.35">
      <c r="N6414" s="4"/>
    </row>
    <row r="6415" spans="14:14" x14ac:dyDescent="0.35">
      <c r="N6415" s="4"/>
    </row>
    <row r="6416" spans="14:14" x14ac:dyDescent="0.35">
      <c r="N6416" s="4"/>
    </row>
    <row r="6417" spans="14:14" x14ac:dyDescent="0.35">
      <c r="N6417" s="4"/>
    </row>
    <row r="6418" spans="14:14" x14ac:dyDescent="0.35">
      <c r="N6418" s="4"/>
    </row>
    <row r="6419" spans="14:14" x14ac:dyDescent="0.35">
      <c r="N6419" s="4"/>
    </row>
    <row r="6420" spans="14:14" x14ac:dyDescent="0.35">
      <c r="N6420" s="4"/>
    </row>
    <row r="6421" spans="14:14" x14ac:dyDescent="0.35">
      <c r="N6421" s="4"/>
    </row>
    <row r="6422" spans="14:14" x14ac:dyDescent="0.35">
      <c r="N6422" s="4"/>
    </row>
    <row r="6423" spans="14:14" x14ac:dyDescent="0.35">
      <c r="N6423" s="4"/>
    </row>
    <row r="6424" spans="14:14" x14ac:dyDescent="0.35">
      <c r="N6424" s="4"/>
    </row>
    <row r="6425" spans="14:14" x14ac:dyDescent="0.35">
      <c r="N6425" s="4"/>
    </row>
    <row r="6426" spans="14:14" x14ac:dyDescent="0.35">
      <c r="N6426" s="4"/>
    </row>
    <row r="6427" spans="14:14" x14ac:dyDescent="0.35">
      <c r="N6427" s="4"/>
    </row>
    <row r="6428" spans="14:14" x14ac:dyDescent="0.35">
      <c r="N6428" s="4"/>
    </row>
    <row r="6429" spans="14:14" x14ac:dyDescent="0.35">
      <c r="N6429" s="4"/>
    </row>
    <row r="6430" spans="14:14" x14ac:dyDescent="0.35">
      <c r="N6430" s="4"/>
    </row>
    <row r="6431" spans="14:14" x14ac:dyDescent="0.35">
      <c r="N6431" s="4"/>
    </row>
    <row r="6432" spans="14:14" x14ac:dyDescent="0.35">
      <c r="N6432" s="4"/>
    </row>
    <row r="6433" spans="14:14" x14ac:dyDescent="0.35">
      <c r="N6433" s="4"/>
    </row>
    <row r="6434" spans="14:14" x14ac:dyDescent="0.35">
      <c r="N6434" s="4"/>
    </row>
    <row r="6435" spans="14:14" x14ac:dyDescent="0.35">
      <c r="N6435" s="4"/>
    </row>
    <row r="6436" spans="14:14" x14ac:dyDescent="0.35">
      <c r="N6436" s="4"/>
    </row>
    <row r="6437" spans="14:14" x14ac:dyDescent="0.35">
      <c r="N6437" s="4"/>
    </row>
    <row r="6438" spans="14:14" x14ac:dyDescent="0.35">
      <c r="N6438" s="4"/>
    </row>
    <row r="6439" spans="14:14" x14ac:dyDescent="0.35">
      <c r="N6439" s="4"/>
    </row>
    <row r="6440" spans="14:14" x14ac:dyDescent="0.35">
      <c r="N6440" s="4"/>
    </row>
    <row r="6441" spans="14:14" x14ac:dyDescent="0.35">
      <c r="N6441" s="4"/>
    </row>
    <row r="6442" spans="14:14" x14ac:dyDescent="0.35">
      <c r="N6442" s="4"/>
    </row>
    <row r="6443" spans="14:14" x14ac:dyDescent="0.35">
      <c r="N6443" s="4"/>
    </row>
    <row r="6444" spans="14:14" x14ac:dyDescent="0.35">
      <c r="N6444" s="4"/>
    </row>
    <row r="6445" spans="14:14" x14ac:dyDescent="0.35">
      <c r="N6445" s="4"/>
    </row>
    <row r="6446" spans="14:14" x14ac:dyDescent="0.35">
      <c r="N6446" s="4"/>
    </row>
    <row r="6447" spans="14:14" x14ac:dyDescent="0.35">
      <c r="N6447" s="4"/>
    </row>
    <row r="6448" spans="14:14" x14ac:dyDescent="0.35">
      <c r="N6448" s="4"/>
    </row>
    <row r="6449" spans="14:14" x14ac:dyDescent="0.35">
      <c r="N6449" s="4"/>
    </row>
    <row r="6450" spans="14:14" x14ac:dyDescent="0.35">
      <c r="N6450" s="4"/>
    </row>
    <row r="6451" spans="14:14" x14ac:dyDescent="0.35">
      <c r="N6451" s="4"/>
    </row>
    <row r="6452" spans="14:14" x14ac:dyDescent="0.35">
      <c r="N6452" s="4"/>
    </row>
    <row r="6453" spans="14:14" x14ac:dyDescent="0.35">
      <c r="N6453" s="4"/>
    </row>
    <row r="6454" spans="14:14" x14ac:dyDescent="0.35">
      <c r="N6454" s="4"/>
    </row>
    <row r="6455" spans="14:14" x14ac:dyDescent="0.35">
      <c r="N6455" s="4"/>
    </row>
    <row r="6456" spans="14:14" x14ac:dyDescent="0.35">
      <c r="N6456" s="4"/>
    </row>
    <row r="6457" spans="14:14" x14ac:dyDescent="0.35">
      <c r="N6457" s="4"/>
    </row>
    <row r="6458" spans="14:14" x14ac:dyDescent="0.35">
      <c r="N6458" s="4"/>
    </row>
    <row r="6459" spans="14:14" x14ac:dyDescent="0.35">
      <c r="N6459" s="4"/>
    </row>
    <row r="6460" spans="14:14" x14ac:dyDescent="0.35">
      <c r="N6460" s="4"/>
    </row>
    <row r="6461" spans="14:14" x14ac:dyDescent="0.35">
      <c r="N6461" s="4"/>
    </row>
    <row r="6462" spans="14:14" x14ac:dyDescent="0.35">
      <c r="N6462" s="4"/>
    </row>
    <row r="6463" spans="14:14" x14ac:dyDescent="0.35">
      <c r="N6463" s="4"/>
    </row>
    <row r="6464" spans="14:14" x14ac:dyDescent="0.35">
      <c r="N6464" s="4"/>
    </row>
    <row r="6465" spans="14:14" x14ac:dyDescent="0.35">
      <c r="N6465" s="4"/>
    </row>
    <row r="6466" spans="14:14" x14ac:dyDescent="0.35">
      <c r="N6466" s="4"/>
    </row>
    <row r="6467" spans="14:14" x14ac:dyDescent="0.35">
      <c r="N6467" s="4"/>
    </row>
    <row r="6468" spans="14:14" x14ac:dyDescent="0.35">
      <c r="N6468" s="4"/>
    </row>
    <row r="6469" spans="14:14" x14ac:dyDescent="0.35">
      <c r="N6469" s="4"/>
    </row>
    <row r="6470" spans="14:14" x14ac:dyDescent="0.35">
      <c r="N6470" s="4"/>
    </row>
    <row r="6471" spans="14:14" x14ac:dyDescent="0.35">
      <c r="N6471" s="4"/>
    </row>
    <row r="6472" spans="14:14" x14ac:dyDescent="0.35">
      <c r="N6472" s="4"/>
    </row>
    <row r="6473" spans="14:14" x14ac:dyDescent="0.35">
      <c r="N6473" s="4"/>
    </row>
    <row r="6474" spans="14:14" x14ac:dyDescent="0.35">
      <c r="N6474" s="4"/>
    </row>
    <row r="6475" spans="14:14" x14ac:dyDescent="0.35">
      <c r="N6475" s="4"/>
    </row>
    <row r="6476" spans="14:14" x14ac:dyDescent="0.35">
      <c r="N6476" s="4"/>
    </row>
    <row r="6477" spans="14:14" x14ac:dyDescent="0.35">
      <c r="N6477" s="4"/>
    </row>
    <row r="6478" spans="14:14" x14ac:dyDescent="0.35">
      <c r="N6478" s="4"/>
    </row>
    <row r="6479" spans="14:14" x14ac:dyDescent="0.35">
      <c r="N6479" s="4"/>
    </row>
    <row r="6480" spans="14:14" x14ac:dyDescent="0.35">
      <c r="N6480" s="4"/>
    </row>
    <row r="6481" spans="14:14" x14ac:dyDescent="0.35">
      <c r="N6481" s="4"/>
    </row>
    <row r="6482" spans="14:14" x14ac:dyDescent="0.35">
      <c r="N6482" s="4"/>
    </row>
    <row r="6483" spans="14:14" x14ac:dyDescent="0.35">
      <c r="N6483" s="4"/>
    </row>
    <row r="6484" spans="14:14" x14ac:dyDescent="0.35">
      <c r="N6484" s="4"/>
    </row>
    <row r="6485" spans="14:14" x14ac:dyDescent="0.35">
      <c r="N6485" s="4"/>
    </row>
    <row r="6486" spans="14:14" x14ac:dyDescent="0.35">
      <c r="N6486" s="4"/>
    </row>
    <row r="6487" spans="14:14" x14ac:dyDescent="0.35">
      <c r="N6487" s="4"/>
    </row>
    <row r="6488" spans="14:14" x14ac:dyDescent="0.35">
      <c r="N6488" s="4"/>
    </row>
    <row r="6489" spans="14:14" x14ac:dyDescent="0.35">
      <c r="N6489" s="4"/>
    </row>
    <row r="6490" spans="14:14" x14ac:dyDescent="0.35">
      <c r="N6490" s="4"/>
    </row>
    <row r="6491" spans="14:14" x14ac:dyDescent="0.35">
      <c r="N6491" s="4"/>
    </row>
    <row r="6492" spans="14:14" x14ac:dyDescent="0.35">
      <c r="N6492" s="4"/>
    </row>
    <row r="6493" spans="14:14" x14ac:dyDescent="0.35">
      <c r="N6493" s="4"/>
    </row>
    <row r="6494" spans="14:14" x14ac:dyDescent="0.35">
      <c r="N6494" s="4"/>
    </row>
    <row r="6495" spans="14:14" x14ac:dyDescent="0.35">
      <c r="N6495" s="4"/>
    </row>
    <row r="6496" spans="14:14" x14ac:dyDescent="0.35">
      <c r="N6496" s="4"/>
    </row>
    <row r="6497" spans="14:14" x14ac:dyDescent="0.35">
      <c r="N6497" s="4"/>
    </row>
    <row r="6498" spans="14:14" x14ac:dyDescent="0.35">
      <c r="N6498" s="4"/>
    </row>
    <row r="6499" spans="14:14" x14ac:dyDescent="0.35">
      <c r="N6499" s="4"/>
    </row>
    <row r="6500" spans="14:14" x14ac:dyDescent="0.35">
      <c r="N6500" s="4"/>
    </row>
    <row r="6501" spans="14:14" x14ac:dyDescent="0.35">
      <c r="N6501" s="4"/>
    </row>
    <row r="6502" spans="14:14" x14ac:dyDescent="0.35">
      <c r="N6502" s="4"/>
    </row>
    <row r="6503" spans="14:14" x14ac:dyDescent="0.35">
      <c r="N6503" s="4"/>
    </row>
    <row r="6504" spans="14:14" x14ac:dyDescent="0.35">
      <c r="N6504" s="4"/>
    </row>
    <row r="6505" spans="14:14" x14ac:dyDescent="0.35">
      <c r="N6505" s="4"/>
    </row>
    <row r="6506" spans="14:14" x14ac:dyDescent="0.35">
      <c r="N6506" s="4"/>
    </row>
    <row r="6507" spans="14:14" x14ac:dyDescent="0.35">
      <c r="N6507" s="4"/>
    </row>
    <row r="6508" spans="14:14" x14ac:dyDescent="0.35">
      <c r="N6508" s="4"/>
    </row>
    <row r="6509" spans="14:14" x14ac:dyDescent="0.35">
      <c r="N6509" s="4"/>
    </row>
    <row r="6510" spans="14:14" x14ac:dyDescent="0.35">
      <c r="N6510" s="4"/>
    </row>
    <row r="6511" spans="14:14" x14ac:dyDescent="0.35">
      <c r="N6511" s="4"/>
    </row>
    <row r="6512" spans="14:14" x14ac:dyDescent="0.35">
      <c r="N6512" s="4"/>
    </row>
    <row r="6513" spans="14:14" x14ac:dyDescent="0.35">
      <c r="N6513" s="4"/>
    </row>
    <row r="6514" spans="14:14" x14ac:dyDescent="0.35">
      <c r="N6514" s="4"/>
    </row>
    <row r="6515" spans="14:14" x14ac:dyDescent="0.35">
      <c r="N6515" s="4"/>
    </row>
    <row r="6516" spans="14:14" x14ac:dyDescent="0.35">
      <c r="N6516" s="4"/>
    </row>
    <row r="6517" spans="14:14" x14ac:dyDescent="0.35">
      <c r="N6517" s="4"/>
    </row>
    <row r="6518" spans="14:14" x14ac:dyDescent="0.35">
      <c r="N6518" s="4"/>
    </row>
    <row r="6519" spans="14:14" x14ac:dyDescent="0.35">
      <c r="N6519" s="4"/>
    </row>
    <row r="6520" spans="14:14" x14ac:dyDescent="0.35">
      <c r="N6520" s="4"/>
    </row>
    <row r="6521" spans="14:14" x14ac:dyDescent="0.35">
      <c r="N6521" s="4"/>
    </row>
    <row r="6522" spans="14:14" x14ac:dyDescent="0.35">
      <c r="N6522" s="4"/>
    </row>
    <row r="6523" spans="14:14" x14ac:dyDescent="0.35">
      <c r="N6523" s="4"/>
    </row>
    <row r="6524" spans="14:14" x14ac:dyDescent="0.35">
      <c r="N6524" s="4"/>
    </row>
    <row r="6525" spans="14:14" x14ac:dyDescent="0.35">
      <c r="N6525" s="4"/>
    </row>
    <row r="6526" spans="14:14" x14ac:dyDescent="0.35">
      <c r="N6526" s="4"/>
    </row>
    <row r="6527" spans="14:14" x14ac:dyDescent="0.35">
      <c r="N6527" s="4"/>
    </row>
    <row r="6528" spans="14:14" x14ac:dyDescent="0.35">
      <c r="N6528" s="4"/>
    </row>
    <row r="6529" spans="14:14" x14ac:dyDescent="0.35">
      <c r="N6529" s="4"/>
    </row>
    <row r="6530" spans="14:14" x14ac:dyDescent="0.35">
      <c r="N6530" s="4"/>
    </row>
    <row r="6531" spans="14:14" x14ac:dyDescent="0.35">
      <c r="N6531" s="4"/>
    </row>
    <row r="6532" spans="14:14" x14ac:dyDescent="0.35">
      <c r="N6532" s="4"/>
    </row>
    <row r="6533" spans="14:14" x14ac:dyDescent="0.35">
      <c r="N6533" s="4"/>
    </row>
    <row r="6534" spans="14:14" x14ac:dyDescent="0.35">
      <c r="N6534" s="4"/>
    </row>
    <row r="6535" spans="14:14" x14ac:dyDescent="0.35">
      <c r="N6535" s="4"/>
    </row>
    <row r="6536" spans="14:14" x14ac:dyDescent="0.35">
      <c r="N6536" s="4"/>
    </row>
    <row r="6537" spans="14:14" x14ac:dyDescent="0.35">
      <c r="N6537" s="4"/>
    </row>
    <row r="6538" spans="14:14" x14ac:dyDescent="0.35">
      <c r="N6538" s="4"/>
    </row>
    <row r="6539" spans="14:14" x14ac:dyDescent="0.35">
      <c r="N6539" s="4"/>
    </row>
    <row r="6540" spans="14:14" x14ac:dyDescent="0.35">
      <c r="N6540" s="4"/>
    </row>
    <row r="6541" spans="14:14" x14ac:dyDescent="0.35">
      <c r="N6541" s="4"/>
    </row>
    <row r="6542" spans="14:14" x14ac:dyDescent="0.35">
      <c r="N6542" s="4"/>
    </row>
    <row r="6543" spans="14:14" x14ac:dyDescent="0.35">
      <c r="N6543" s="4"/>
    </row>
    <row r="6544" spans="14:14" x14ac:dyDescent="0.35">
      <c r="N6544" s="4"/>
    </row>
    <row r="6545" spans="14:14" x14ac:dyDescent="0.35">
      <c r="N6545" s="4"/>
    </row>
    <row r="6546" spans="14:14" x14ac:dyDescent="0.35">
      <c r="N6546" s="4"/>
    </row>
    <row r="6547" spans="14:14" x14ac:dyDescent="0.35">
      <c r="N6547" s="4"/>
    </row>
    <row r="6548" spans="14:14" x14ac:dyDescent="0.35">
      <c r="N6548" s="4"/>
    </row>
    <row r="6549" spans="14:14" x14ac:dyDescent="0.35">
      <c r="N6549" s="4"/>
    </row>
    <row r="6550" spans="14:14" x14ac:dyDescent="0.35">
      <c r="N6550" s="4"/>
    </row>
    <row r="6551" spans="14:14" x14ac:dyDescent="0.35">
      <c r="N6551" s="4"/>
    </row>
    <row r="6552" spans="14:14" x14ac:dyDescent="0.35">
      <c r="N6552" s="4"/>
    </row>
    <row r="6553" spans="14:14" x14ac:dyDescent="0.35">
      <c r="N6553" s="4"/>
    </row>
    <row r="6554" spans="14:14" x14ac:dyDescent="0.35">
      <c r="N6554" s="4"/>
    </row>
    <row r="6555" spans="14:14" x14ac:dyDescent="0.35">
      <c r="N6555" s="4"/>
    </row>
    <row r="6556" spans="14:14" x14ac:dyDescent="0.35">
      <c r="N6556" s="4"/>
    </row>
    <row r="6557" spans="14:14" x14ac:dyDescent="0.35">
      <c r="N6557" s="4"/>
    </row>
    <row r="6558" spans="14:14" x14ac:dyDescent="0.35">
      <c r="N6558" s="4"/>
    </row>
    <row r="6559" spans="14:14" x14ac:dyDescent="0.35">
      <c r="N6559" s="4"/>
    </row>
    <row r="6560" spans="14:14" x14ac:dyDescent="0.35">
      <c r="N6560" s="4"/>
    </row>
    <row r="6561" spans="14:14" x14ac:dyDescent="0.35">
      <c r="N6561" s="4"/>
    </row>
    <row r="6562" spans="14:14" x14ac:dyDescent="0.35">
      <c r="N6562" s="4"/>
    </row>
    <row r="6563" spans="14:14" x14ac:dyDescent="0.35">
      <c r="N6563" s="4"/>
    </row>
    <row r="6564" spans="14:14" x14ac:dyDescent="0.35">
      <c r="N6564" s="4"/>
    </row>
    <row r="6565" spans="14:14" x14ac:dyDescent="0.35">
      <c r="N6565" s="4"/>
    </row>
    <row r="6566" spans="14:14" x14ac:dyDescent="0.35">
      <c r="N6566" s="4"/>
    </row>
    <row r="6567" spans="14:14" x14ac:dyDescent="0.35">
      <c r="N6567" s="4"/>
    </row>
    <row r="6568" spans="14:14" x14ac:dyDescent="0.35">
      <c r="N6568" s="4"/>
    </row>
    <row r="6569" spans="14:14" x14ac:dyDescent="0.35">
      <c r="N6569" s="4"/>
    </row>
    <row r="6570" spans="14:14" x14ac:dyDescent="0.35">
      <c r="N6570" s="4"/>
    </row>
    <row r="6571" spans="14:14" x14ac:dyDescent="0.35">
      <c r="N6571" s="4"/>
    </row>
    <row r="6572" spans="14:14" x14ac:dyDescent="0.35">
      <c r="N6572" s="4"/>
    </row>
    <row r="6573" spans="14:14" x14ac:dyDescent="0.35">
      <c r="N6573" s="4"/>
    </row>
    <row r="6574" spans="14:14" x14ac:dyDescent="0.35">
      <c r="N6574" s="4"/>
    </row>
    <row r="6575" spans="14:14" x14ac:dyDescent="0.35">
      <c r="N6575" s="4"/>
    </row>
    <row r="6576" spans="14:14" x14ac:dyDescent="0.35">
      <c r="N6576" s="4"/>
    </row>
    <row r="6577" spans="14:14" x14ac:dyDescent="0.35">
      <c r="N6577" s="4"/>
    </row>
    <row r="6578" spans="14:14" x14ac:dyDescent="0.35">
      <c r="N6578" s="4"/>
    </row>
    <row r="6579" spans="14:14" x14ac:dyDescent="0.35">
      <c r="N6579" s="4"/>
    </row>
    <row r="6580" spans="14:14" x14ac:dyDescent="0.35">
      <c r="N6580" s="4"/>
    </row>
    <row r="6581" spans="14:14" x14ac:dyDescent="0.35">
      <c r="N6581" s="4"/>
    </row>
    <row r="6582" spans="14:14" x14ac:dyDescent="0.35">
      <c r="N6582" s="4"/>
    </row>
    <row r="6583" spans="14:14" x14ac:dyDescent="0.35">
      <c r="N6583" s="4"/>
    </row>
    <row r="6584" spans="14:14" x14ac:dyDescent="0.35">
      <c r="N6584" s="4"/>
    </row>
    <row r="6585" spans="14:14" x14ac:dyDescent="0.35">
      <c r="N6585" s="4"/>
    </row>
    <row r="6586" spans="14:14" x14ac:dyDescent="0.35">
      <c r="N6586" s="4"/>
    </row>
    <row r="6587" spans="14:14" x14ac:dyDescent="0.35">
      <c r="N6587" s="4"/>
    </row>
    <row r="6588" spans="14:14" x14ac:dyDescent="0.35">
      <c r="N6588" s="4"/>
    </row>
    <row r="6589" spans="14:14" x14ac:dyDescent="0.35">
      <c r="N6589" s="4"/>
    </row>
    <row r="6590" spans="14:14" x14ac:dyDescent="0.35">
      <c r="N6590" s="4"/>
    </row>
    <row r="6591" spans="14:14" x14ac:dyDescent="0.35">
      <c r="N6591" s="4"/>
    </row>
    <row r="6592" spans="14:14" x14ac:dyDescent="0.35">
      <c r="N6592" s="4"/>
    </row>
    <row r="6593" spans="14:14" x14ac:dyDescent="0.35">
      <c r="N6593" s="4"/>
    </row>
    <row r="6594" spans="14:14" x14ac:dyDescent="0.35">
      <c r="N6594" s="4"/>
    </row>
    <row r="6595" spans="14:14" x14ac:dyDescent="0.35">
      <c r="N6595" s="4"/>
    </row>
    <row r="6596" spans="14:14" x14ac:dyDescent="0.35">
      <c r="N6596" s="4"/>
    </row>
    <row r="6597" spans="14:14" x14ac:dyDescent="0.35">
      <c r="N6597" s="4"/>
    </row>
    <row r="6598" spans="14:14" x14ac:dyDescent="0.35">
      <c r="N6598" s="4"/>
    </row>
    <row r="6599" spans="14:14" x14ac:dyDescent="0.35">
      <c r="N6599" s="4"/>
    </row>
    <row r="6600" spans="14:14" x14ac:dyDescent="0.35">
      <c r="N6600" s="4"/>
    </row>
    <row r="6601" spans="14:14" x14ac:dyDescent="0.35">
      <c r="N6601" s="4"/>
    </row>
    <row r="6602" spans="14:14" x14ac:dyDescent="0.35">
      <c r="N6602" s="4"/>
    </row>
    <row r="6603" spans="14:14" x14ac:dyDescent="0.35">
      <c r="N6603" s="4"/>
    </row>
    <row r="6604" spans="14:14" x14ac:dyDescent="0.35">
      <c r="N6604" s="4"/>
    </row>
    <row r="6605" spans="14:14" x14ac:dyDescent="0.35">
      <c r="N6605" s="4"/>
    </row>
    <row r="6606" spans="14:14" x14ac:dyDescent="0.35">
      <c r="N6606" s="4"/>
    </row>
    <row r="6607" spans="14:14" x14ac:dyDescent="0.35">
      <c r="N6607" s="4"/>
    </row>
    <row r="6608" spans="14:14" x14ac:dyDescent="0.35">
      <c r="N6608" s="4"/>
    </row>
    <row r="6609" spans="14:14" x14ac:dyDescent="0.35">
      <c r="N6609" s="4"/>
    </row>
    <row r="6610" spans="14:14" x14ac:dyDescent="0.35">
      <c r="N6610" s="4"/>
    </row>
    <row r="6611" spans="14:14" x14ac:dyDescent="0.35">
      <c r="N6611" s="4"/>
    </row>
    <row r="6612" spans="14:14" x14ac:dyDescent="0.35">
      <c r="N6612" s="4"/>
    </row>
    <row r="6613" spans="14:14" x14ac:dyDescent="0.35">
      <c r="N6613" s="4"/>
    </row>
    <row r="6614" spans="14:14" x14ac:dyDescent="0.35">
      <c r="N6614" s="4"/>
    </row>
    <row r="6615" spans="14:14" x14ac:dyDescent="0.35">
      <c r="N6615" s="4"/>
    </row>
    <row r="6616" spans="14:14" x14ac:dyDescent="0.35">
      <c r="N6616" s="4"/>
    </row>
    <row r="6617" spans="14:14" x14ac:dyDescent="0.35">
      <c r="N6617" s="4"/>
    </row>
    <row r="6618" spans="14:14" x14ac:dyDescent="0.35">
      <c r="N6618" s="4"/>
    </row>
    <row r="6619" spans="14:14" x14ac:dyDescent="0.35">
      <c r="N6619" s="4"/>
    </row>
    <row r="6620" spans="14:14" x14ac:dyDescent="0.35">
      <c r="N6620" s="4"/>
    </row>
    <row r="6621" spans="14:14" x14ac:dyDescent="0.35">
      <c r="N6621" s="4"/>
    </row>
    <row r="6622" spans="14:14" x14ac:dyDescent="0.35">
      <c r="N6622" s="4"/>
    </row>
    <row r="6623" spans="14:14" x14ac:dyDescent="0.35">
      <c r="N6623" s="4"/>
    </row>
    <row r="6624" spans="14:14" x14ac:dyDescent="0.35">
      <c r="N6624" s="4"/>
    </row>
    <row r="6625" spans="14:14" x14ac:dyDescent="0.35">
      <c r="N6625" s="4"/>
    </row>
    <row r="6626" spans="14:14" x14ac:dyDescent="0.35">
      <c r="N6626" s="4"/>
    </row>
    <row r="6627" spans="14:14" x14ac:dyDescent="0.35">
      <c r="N6627" s="4"/>
    </row>
    <row r="6628" spans="14:14" x14ac:dyDescent="0.35">
      <c r="N6628" s="4"/>
    </row>
    <row r="6629" spans="14:14" x14ac:dyDescent="0.35">
      <c r="N6629" s="4"/>
    </row>
    <row r="6630" spans="14:14" x14ac:dyDescent="0.35">
      <c r="N6630" s="4"/>
    </row>
    <row r="6631" spans="14:14" x14ac:dyDescent="0.35">
      <c r="N6631" s="4"/>
    </row>
    <row r="6632" spans="14:14" x14ac:dyDescent="0.35">
      <c r="N6632" s="4"/>
    </row>
    <row r="6633" spans="14:14" x14ac:dyDescent="0.35">
      <c r="N6633" s="4"/>
    </row>
    <row r="6634" spans="14:14" x14ac:dyDescent="0.35">
      <c r="N6634" s="4"/>
    </row>
    <row r="6635" spans="14:14" x14ac:dyDescent="0.35">
      <c r="N6635" s="4"/>
    </row>
    <row r="6636" spans="14:14" x14ac:dyDescent="0.35">
      <c r="N6636" s="4"/>
    </row>
    <row r="6637" spans="14:14" x14ac:dyDescent="0.35">
      <c r="N6637" s="4"/>
    </row>
    <row r="6638" spans="14:14" x14ac:dyDescent="0.35">
      <c r="N6638" s="4"/>
    </row>
    <row r="6639" spans="14:14" x14ac:dyDescent="0.35">
      <c r="N6639" s="4"/>
    </row>
    <row r="6640" spans="14:14" x14ac:dyDescent="0.35">
      <c r="N6640" s="4"/>
    </row>
    <row r="6641" spans="14:14" x14ac:dyDescent="0.35">
      <c r="N6641" s="4"/>
    </row>
    <row r="6642" spans="14:14" x14ac:dyDescent="0.35">
      <c r="N6642" s="4"/>
    </row>
    <row r="6643" spans="14:14" x14ac:dyDescent="0.35">
      <c r="N6643" s="4"/>
    </row>
    <row r="6644" spans="14:14" x14ac:dyDescent="0.35">
      <c r="N6644" s="4"/>
    </row>
    <row r="6645" spans="14:14" x14ac:dyDescent="0.35">
      <c r="N6645" s="4"/>
    </row>
    <row r="6646" spans="14:14" x14ac:dyDescent="0.35">
      <c r="N6646" s="4"/>
    </row>
    <row r="6647" spans="14:14" x14ac:dyDescent="0.35">
      <c r="N6647" s="4"/>
    </row>
    <row r="6648" spans="14:14" x14ac:dyDescent="0.35">
      <c r="N6648" s="4"/>
    </row>
    <row r="6649" spans="14:14" x14ac:dyDescent="0.35">
      <c r="N6649" s="4"/>
    </row>
    <row r="6650" spans="14:14" x14ac:dyDescent="0.35">
      <c r="N6650" s="4"/>
    </row>
    <row r="6651" spans="14:14" x14ac:dyDescent="0.35">
      <c r="N6651" s="4"/>
    </row>
    <row r="6652" spans="14:14" x14ac:dyDescent="0.35">
      <c r="N6652" s="4"/>
    </row>
    <row r="6653" spans="14:14" x14ac:dyDescent="0.35">
      <c r="N6653" s="4"/>
    </row>
    <row r="6654" spans="14:14" x14ac:dyDescent="0.35">
      <c r="N6654" s="4"/>
    </row>
    <row r="6655" spans="14:14" x14ac:dyDescent="0.35">
      <c r="N6655" s="4"/>
    </row>
    <row r="6656" spans="14:14" x14ac:dyDescent="0.35">
      <c r="N6656" s="4"/>
    </row>
    <row r="6657" spans="14:14" x14ac:dyDescent="0.35">
      <c r="N6657" s="4"/>
    </row>
    <row r="6658" spans="14:14" x14ac:dyDescent="0.35">
      <c r="N6658" s="4"/>
    </row>
    <row r="6659" spans="14:14" x14ac:dyDescent="0.35">
      <c r="N6659" s="4"/>
    </row>
    <row r="6660" spans="14:14" x14ac:dyDescent="0.35">
      <c r="N6660" s="4"/>
    </row>
    <row r="6661" spans="14:14" x14ac:dyDescent="0.35">
      <c r="N6661" s="4"/>
    </row>
    <row r="6662" spans="14:14" x14ac:dyDescent="0.35">
      <c r="N6662" s="4"/>
    </row>
    <row r="6663" spans="14:14" x14ac:dyDescent="0.35">
      <c r="N6663" s="4"/>
    </row>
    <row r="6664" spans="14:14" x14ac:dyDescent="0.35">
      <c r="N6664" s="4"/>
    </row>
    <row r="6665" spans="14:14" x14ac:dyDescent="0.35">
      <c r="N6665" s="4"/>
    </row>
    <row r="6666" spans="14:14" x14ac:dyDescent="0.35">
      <c r="N6666" s="4"/>
    </row>
    <row r="6667" spans="14:14" x14ac:dyDescent="0.35">
      <c r="N6667" s="4"/>
    </row>
    <row r="6668" spans="14:14" x14ac:dyDescent="0.35">
      <c r="N6668" s="4"/>
    </row>
    <row r="6669" spans="14:14" x14ac:dyDescent="0.35">
      <c r="N6669" s="4"/>
    </row>
    <row r="6670" spans="14:14" x14ac:dyDescent="0.35">
      <c r="N6670" s="4"/>
    </row>
    <row r="6671" spans="14:14" x14ac:dyDescent="0.35">
      <c r="N6671" s="4"/>
    </row>
    <row r="6672" spans="14:14" x14ac:dyDescent="0.35">
      <c r="N6672" s="4"/>
    </row>
    <row r="6673" spans="14:14" x14ac:dyDescent="0.35">
      <c r="N6673" s="4"/>
    </row>
    <row r="6674" spans="14:14" x14ac:dyDescent="0.35">
      <c r="N6674" s="4"/>
    </row>
    <row r="6675" spans="14:14" x14ac:dyDescent="0.35">
      <c r="N6675" s="4"/>
    </row>
    <row r="6676" spans="14:14" x14ac:dyDescent="0.35">
      <c r="N6676" s="4"/>
    </row>
    <row r="6677" spans="14:14" x14ac:dyDescent="0.35">
      <c r="N6677" s="4"/>
    </row>
    <row r="6678" spans="14:14" x14ac:dyDescent="0.35">
      <c r="N6678" s="4"/>
    </row>
    <row r="6679" spans="14:14" x14ac:dyDescent="0.35">
      <c r="N6679" s="4"/>
    </row>
    <row r="6680" spans="14:14" x14ac:dyDescent="0.35">
      <c r="N6680" s="4"/>
    </row>
    <row r="6681" spans="14:14" x14ac:dyDescent="0.35">
      <c r="N6681" s="4"/>
    </row>
    <row r="6682" spans="14:14" x14ac:dyDescent="0.35">
      <c r="N6682" s="4"/>
    </row>
    <row r="6683" spans="14:14" x14ac:dyDescent="0.35">
      <c r="N6683" s="4"/>
    </row>
    <row r="6684" spans="14:14" x14ac:dyDescent="0.35">
      <c r="N6684" s="4"/>
    </row>
    <row r="6685" spans="14:14" x14ac:dyDescent="0.35">
      <c r="N6685" s="4"/>
    </row>
    <row r="6686" spans="14:14" x14ac:dyDescent="0.35">
      <c r="N6686" s="4"/>
    </row>
    <row r="6687" spans="14:14" x14ac:dyDescent="0.35">
      <c r="N6687" s="4"/>
    </row>
    <row r="6688" spans="14:14" x14ac:dyDescent="0.35">
      <c r="N6688" s="4"/>
    </row>
    <row r="6689" spans="14:14" x14ac:dyDescent="0.35">
      <c r="N6689" s="4"/>
    </row>
    <row r="6690" spans="14:14" x14ac:dyDescent="0.35">
      <c r="N6690" s="4"/>
    </row>
    <row r="6691" spans="14:14" x14ac:dyDescent="0.35">
      <c r="N6691" s="4"/>
    </row>
    <row r="6692" spans="14:14" x14ac:dyDescent="0.35">
      <c r="N6692" s="4"/>
    </row>
    <row r="6693" spans="14:14" x14ac:dyDescent="0.35">
      <c r="N6693" s="4"/>
    </row>
    <row r="6694" spans="14:14" x14ac:dyDescent="0.35">
      <c r="N6694" s="4"/>
    </row>
    <row r="6695" spans="14:14" x14ac:dyDescent="0.35">
      <c r="N6695" s="4"/>
    </row>
    <row r="6696" spans="14:14" x14ac:dyDescent="0.35">
      <c r="N6696" s="4"/>
    </row>
    <row r="6697" spans="14:14" x14ac:dyDescent="0.35">
      <c r="N6697" s="4"/>
    </row>
    <row r="6698" spans="14:14" x14ac:dyDescent="0.35">
      <c r="N6698" s="4"/>
    </row>
    <row r="6699" spans="14:14" x14ac:dyDescent="0.35">
      <c r="N6699" s="4"/>
    </row>
    <row r="6700" spans="14:14" x14ac:dyDescent="0.35">
      <c r="N6700" s="4"/>
    </row>
    <row r="6701" spans="14:14" x14ac:dyDescent="0.35">
      <c r="N6701" s="4"/>
    </row>
    <row r="6702" spans="14:14" x14ac:dyDescent="0.35">
      <c r="N6702" s="4"/>
    </row>
    <row r="6703" spans="14:14" x14ac:dyDescent="0.35">
      <c r="N6703" s="4"/>
    </row>
    <row r="6704" spans="14:14" x14ac:dyDescent="0.35">
      <c r="N6704" s="4"/>
    </row>
    <row r="6705" spans="14:14" x14ac:dyDescent="0.35">
      <c r="N6705" s="4"/>
    </row>
    <row r="6706" spans="14:14" x14ac:dyDescent="0.35">
      <c r="N6706" s="4"/>
    </row>
    <row r="6707" spans="14:14" x14ac:dyDescent="0.35">
      <c r="N6707" s="4"/>
    </row>
    <row r="6708" spans="14:14" x14ac:dyDescent="0.35">
      <c r="N6708" s="4"/>
    </row>
    <row r="6709" spans="14:14" x14ac:dyDescent="0.35">
      <c r="N6709" s="4"/>
    </row>
    <row r="6710" spans="14:14" x14ac:dyDescent="0.35">
      <c r="N6710" s="4"/>
    </row>
    <row r="6711" spans="14:14" x14ac:dyDescent="0.35">
      <c r="N6711" s="4"/>
    </row>
    <row r="6712" spans="14:14" x14ac:dyDescent="0.35">
      <c r="N6712" s="4"/>
    </row>
    <row r="6713" spans="14:14" x14ac:dyDescent="0.35">
      <c r="N6713" s="4"/>
    </row>
    <row r="6714" spans="14:14" x14ac:dyDescent="0.35">
      <c r="N6714" s="4"/>
    </row>
    <row r="6715" spans="14:14" x14ac:dyDescent="0.35">
      <c r="N6715" s="4"/>
    </row>
    <row r="6716" spans="14:14" x14ac:dyDescent="0.35">
      <c r="N6716" s="4"/>
    </row>
    <row r="6717" spans="14:14" x14ac:dyDescent="0.35">
      <c r="N6717" s="4"/>
    </row>
    <row r="6718" spans="14:14" x14ac:dyDescent="0.35">
      <c r="N6718" s="4"/>
    </row>
    <row r="6719" spans="14:14" x14ac:dyDescent="0.35">
      <c r="N6719" s="4"/>
    </row>
    <row r="6720" spans="14:14" x14ac:dyDescent="0.35">
      <c r="N6720" s="4"/>
    </row>
    <row r="6721" spans="14:14" x14ac:dyDescent="0.35">
      <c r="N6721" s="4"/>
    </row>
    <row r="6722" spans="14:14" x14ac:dyDescent="0.35">
      <c r="N6722" s="4"/>
    </row>
    <row r="6723" spans="14:14" x14ac:dyDescent="0.35">
      <c r="N6723" s="4"/>
    </row>
    <row r="6724" spans="14:14" x14ac:dyDescent="0.35">
      <c r="N6724" s="4"/>
    </row>
    <row r="6725" spans="14:14" x14ac:dyDescent="0.35">
      <c r="N6725" s="4"/>
    </row>
    <row r="6726" spans="14:14" x14ac:dyDescent="0.35">
      <c r="N6726" s="4"/>
    </row>
    <row r="6727" spans="14:14" x14ac:dyDescent="0.35">
      <c r="N6727" s="4"/>
    </row>
    <row r="6728" spans="14:14" x14ac:dyDescent="0.35">
      <c r="N6728" s="4"/>
    </row>
    <row r="6729" spans="14:14" x14ac:dyDescent="0.35">
      <c r="N6729" s="4"/>
    </row>
    <row r="6730" spans="14:14" x14ac:dyDescent="0.35">
      <c r="N6730" s="4"/>
    </row>
    <row r="6731" spans="14:14" x14ac:dyDescent="0.35">
      <c r="N6731" s="4"/>
    </row>
    <row r="6732" spans="14:14" x14ac:dyDescent="0.35">
      <c r="N6732" s="4"/>
    </row>
    <row r="6733" spans="14:14" x14ac:dyDescent="0.35">
      <c r="N6733" s="4"/>
    </row>
    <row r="6734" spans="14:14" x14ac:dyDescent="0.35">
      <c r="N6734" s="4"/>
    </row>
    <row r="6735" spans="14:14" x14ac:dyDescent="0.35">
      <c r="N6735" s="4"/>
    </row>
    <row r="6736" spans="14:14" x14ac:dyDescent="0.35">
      <c r="N6736" s="4"/>
    </row>
    <row r="6737" spans="14:14" x14ac:dyDescent="0.35">
      <c r="N6737" s="4"/>
    </row>
    <row r="6738" spans="14:14" x14ac:dyDescent="0.35">
      <c r="N6738" s="4"/>
    </row>
    <row r="6739" spans="14:14" x14ac:dyDescent="0.35">
      <c r="N6739" s="4"/>
    </row>
    <row r="6740" spans="14:14" x14ac:dyDescent="0.35">
      <c r="N6740" s="4"/>
    </row>
    <row r="6741" spans="14:14" x14ac:dyDescent="0.35">
      <c r="N6741" s="4"/>
    </row>
    <row r="6742" spans="14:14" x14ac:dyDescent="0.35">
      <c r="N6742" s="4"/>
    </row>
    <row r="6743" spans="14:14" x14ac:dyDescent="0.35">
      <c r="N6743" s="4"/>
    </row>
    <row r="6744" spans="14:14" x14ac:dyDescent="0.35">
      <c r="N6744" s="4"/>
    </row>
    <row r="6745" spans="14:14" x14ac:dyDescent="0.35">
      <c r="N6745" s="4"/>
    </row>
    <row r="6746" spans="14:14" x14ac:dyDescent="0.35">
      <c r="N6746" s="4"/>
    </row>
    <row r="6747" spans="14:14" x14ac:dyDescent="0.35">
      <c r="N6747" s="4"/>
    </row>
    <row r="6748" spans="14:14" x14ac:dyDescent="0.35">
      <c r="N6748" s="4"/>
    </row>
    <row r="6749" spans="14:14" x14ac:dyDescent="0.35">
      <c r="N6749" s="4"/>
    </row>
    <row r="6750" spans="14:14" x14ac:dyDescent="0.35">
      <c r="N6750" s="4"/>
    </row>
    <row r="6751" spans="14:14" x14ac:dyDescent="0.35">
      <c r="N6751" s="4"/>
    </row>
    <row r="6752" spans="14:14" x14ac:dyDescent="0.35">
      <c r="N6752" s="4"/>
    </row>
    <row r="6753" spans="14:14" x14ac:dyDescent="0.35">
      <c r="N6753" s="4"/>
    </row>
    <row r="6754" spans="14:14" x14ac:dyDescent="0.35">
      <c r="N6754" s="4"/>
    </row>
    <row r="6755" spans="14:14" x14ac:dyDescent="0.35">
      <c r="N6755" s="4"/>
    </row>
    <row r="6756" spans="14:14" x14ac:dyDescent="0.35">
      <c r="N6756" s="4"/>
    </row>
    <row r="6757" spans="14:14" x14ac:dyDescent="0.35">
      <c r="N6757" s="4"/>
    </row>
    <row r="6758" spans="14:14" x14ac:dyDescent="0.35">
      <c r="N6758" s="4"/>
    </row>
    <row r="6759" spans="14:14" x14ac:dyDescent="0.35">
      <c r="N6759" s="4"/>
    </row>
    <row r="6760" spans="14:14" x14ac:dyDescent="0.35">
      <c r="N6760" s="4"/>
    </row>
    <row r="6761" spans="14:14" x14ac:dyDescent="0.35">
      <c r="N6761" s="4"/>
    </row>
    <row r="6762" spans="14:14" x14ac:dyDescent="0.35">
      <c r="N6762" s="4"/>
    </row>
    <row r="6763" spans="14:14" x14ac:dyDescent="0.35">
      <c r="N6763" s="4"/>
    </row>
    <row r="6764" spans="14:14" x14ac:dyDescent="0.35">
      <c r="N6764" s="4"/>
    </row>
    <row r="6765" spans="14:14" x14ac:dyDescent="0.35">
      <c r="N6765" s="4"/>
    </row>
    <row r="6766" spans="14:14" x14ac:dyDescent="0.35">
      <c r="N6766" s="4"/>
    </row>
    <row r="6767" spans="14:14" x14ac:dyDescent="0.35">
      <c r="N6767" s="4"/>
    </row>
    <row r="6768" spans="14:14" x14ac:dyDescent="0.35">
      <c r="N6768" s="4"/>
    </row>
    <row r="6769" spans="14:14" x14ac:dyDescent="0.35">
      <c r="N6769" s="4"/>
    </row>
    <row r="6770" spans="14:14" x14ac:dyDescent="0.35">
      <c r="N6770" s="4"/>
    </row>
    <row r="6771" spans="14:14" x14ac:dyDescent="0.35">
      <c r="N6771" s="4"/>
    </row>
    <row r="6772" spans="14:14" x14ac:dyDescent="0.35">
      <c r="N6772" s="4"/>
    </row>
    <row r="6773" spans="14:14" x14ac:dyDescent="0.35">
      <c r="N6773" s="4"/>
    </row>
    <row r="6774" spans="14:14" x14ac:dyDescent="0.35">
      <c r="N6774" s="4"/>
    </row>
    <row r="6775" spans="14:14" x14ac:dyDescent="0.35">
      <c r="N6775" s="4"/>
    </row>
    <row r="6776" spans="14:14" x14ac:dyDescent="0.35">
      <c r="N6776" s="4"/>
    </row>
    <row r="6777" spans="14:14" x14ac:dyDescent="0.35">
      <c r="N6777" s="4"/>
    </row>
    <row r="6778" spans="14:14" x14ac:dyDescent="0.35">
      <c r="N6778" s="4"/>
    </row>
    <row r="6779" spans="14:14" x14ac:dyDescent="0.35">
      <c r="N6779" s="4"/>
    </row>
    <row r="6780" spans="14:14" x14ac:dyDescent="0.35">
      <c r="N6780" s="4"/>
    </row>
    <row r="6781" spans="14:14" x14ac:dyDescent="0.35">
      <c r="N6781" s="4"/>
    </row>
    <row r="6782" spans="14:14" x14ac:dyDescent="0.35">
      <c r="N6782" s="4"/>
    </row>
    <row r="6783" spans="14:14" x14ac:dyDescent="0.35">
      <c r="N6783" s="4"/>
    </row>
    <row r="6784" spans="14:14" x14ac:dyDescent="0.35">
      <c r="N6784" s="4"/>
    </row>
    <row r="6785" spans="14:14" x14ac:dyDescent="0.35">
      <c r="N6785" s="4"/>
    </row>
    <row r="6786" spans="14:14" x14ac:dyDescent="0.35">
      <c r="N6786" s="4"/>
    </row>
    <row r="6787" spans="14:14" x14ac:dyDescent="0.35">
      <c r="N6787" s="4"/>
    </row>
    <row r="6788" spans="14:14" x14ac:dyDescent="0.35">
      <c r="N6788" s="4"/>
    </row>
    <row r="6789" spans="14:14" x14ac:dyDescent="0.35">
      <c r="N6789" s="4"/>
    </row>
    <row r="6790" spans="14:14" x14ac:dyDescent="0.35">
      <c r="N6790" s="4"/>
    </row>
    <row r="6791" spans="14:14" x14ac:dyDescent="0.35">
      <c r="N6791" s="4"/>
    </row>
    <row r="6792" spans="14:14" x14ac:dyDescent="0.35">
      <c r="N6792" s="4"/>
    </row>
    <row r="6793" spans="14:14" x14ac:dyDescent="0.35">
      <c r="N6793" s="4"/>
    </row>
    <row r="6794" spans="14:14" x14ac:dyDescent="0.35">
      <c r="N6794" s="4"/>
    </row>
    <row r="6795" spans="14:14" x14ac:dyDescent="0.35">
      <c r="N6795" s="4"/>
    </row>
    <row r="6796" spans="14:14" x14ac:dyDescent="0.35">
      <c r="N6796" s="4"/>
    </row>
    <row r="6797" spans="14:14" x14ac:dyDescent="0.35">
      <c r="N6797" s="4"/>
    </row>
    <row r="6798" spans="14:14" x14ac:dyDescent="0.35">
      <c r="N6798" s="4"/>
    </row>
    <row r="6799" spans="14:14" x14ac:dyDescent="0.35">
      <c r="N6799" s="4"/>
    </row>
    <row r="6800" spans="14:14" x14ac:dyDescent="0.35">
      <c r="N6800" s="4"/>
    </row>
    <row r="6801" spans="14:14" x14ac:dyDescent="0.35">
      <c r="N6801" s="4"/>
    </row>
    <row r="6802" spans="14:14" x14ac:dyDescent="0.35">
      <c r="N6802" s="4"/>
    </row>
    <row r="6803" spans="14:14" x14ac:dyDescent="0.35">
      <c r="N6803" s="4"/>
    </row>
    <row r="6804" spans="14:14" x14ac:dyDescent="0.35">
      <c r="N6804" s="4"/>
    </row>
    <row r="6805" spans="14:14" x14ac:dyDescent="0.35">
      <c r="N6805" s="4"/>
    </row>
    <row r="6806" spans="14:14" x14ac:dyDescent="0.35">
      <c r="N6806" s="4"/>
    </row>
    <row r="6807" spans="14:14" x14ac:dyDescent="0.35">
      <c r="N6807" s="4"/>
    </row>
    <row r="6808" spans="14:14" x14ac:dyDescent="0.35">
      <c r="N6808" s="4"/>
    </row>
    <row r="6809" spans="14:14" x14ac:dyDescent="0.35">
      <c r="N6809" s="4"/>
    </row>
    <row r="6810" spans="14:14" x14ac:dyDescent="0.35">
      <c r="N6810" s="4"/>
    </row>
    <row r="6811" spans="14:14" x14ac:dyDescent="0.35">
      <c r="N6811" s="4"/>
    </row>
    <row r="6812" spans="14:14" x14ac:dyDescent="0.35">
      <c r="N6812" s="4"/>
    </row>
    <row r="6813" spans="14:14" x14ac:dyDescent="0.35">
      <c r="N6813" s="4"/>
    </row>
    <row r="6814" spans="14:14" x14ac:dyDescent="0.35">
      <c r="N6814" s="4"/>
    </row>
    <row r="6815" spans="14:14" x14ac:dyDescent="0.35">
      <c r="N6815" s="4"/>
    </row>
    <row r="6816" spans="14:14" x14ac:dyDescent="0.35">
      <c r="N6816" s="4"/>
    </row>
    <row r="6817" spans="14:14" x14ac:dyDescent="0.35">
      <c r="N6817" s="4"/>
    </row>
    <row r="6818" spans="14:14" x14ac:dyDescent="0.35">
      <c r="N6818" s="4"/>
    </row>
    <row r="6819" spans="14:14" x14ac:dyDescent="0.35">
      <c r="N6819" s="4"/>
    </row>
    <row r="6820" spans="14:14" x14ac:dyDescent="0.35">
      <c r="N6820" s="4"/>
    </row>
    <row r="6821" spans="14:14" x14ac:dyDescent="0.35">
      <c r="N6821" s="4"/>
    </row>
    <row r="6822" spans="14:14" x14ac:dyDescent="0.35">
      <c r="N6822" s="4"/>
    </row>
    <row r="6823" spans="14:14" x14ac:dyDescent="0.35">
      <c r="N6823" s="4"/>
    </row>
    <row r="6824" spans="14:14" x14ac:dyDescent="0.35">
      <c r="N6824" s="4"/>
    </row>
    <row r="6825" spans="14:14" x14ac:dyDescent="0.35">
      <c r="N6825" s="4"/>
    </row>
    <row r="6826" spans="14:14" x14ac:dyDescent="0.35">
      <c r="N6826" s="4"/>
    </row>
    <row r="6827" spans="14:14" x14ac:dyDescent="0.35">
      <c r="N6827" s="4"/>
    </row>
    <row r="6828" spans="14:14" x14ac:dyDescent="0.35">
      <c r="N6828" s="4"/>
    </row>
    <row r="6829" spans="14:14" x14ac:dyDescent="0.35">
      <c r="N6829" s="4"/>
    </row>
    <row r="6830" spans="14:14" x14ac:dyDescent="0.35">
      <c r="N6830" s="4"/>
    </row>
    <row r="6831" spans="14:14" x14ac:dyDescent="0.35">
      <c r="N6831" s="4"/>
    </row>
    <row r="6832" spans="14:14" x14ac:dyDescent="0.35">
      <c r="N6832" s="4"/>
    </row>
    <row r="6833" spans="14:14" x14ac:dyDescent="0.35">
      <c r="N6833" s="4"/>
    </row>
    <row r="6834" spans="14:14" x14ac:dyDescent="0.35">
      <c r="N6834" s="4"/>
    </row>
    <row r="6835" spans="14:14" x14ac:dyDescent="0.35">
      <c r="N6835" s="4"/>
    </row>
    <row r="6836" spans="14:14" x14ac:dyDescent="0.35">
      <c r="N6836" s="4"/>
    </row>
    <row r="6837" spans="14:14" x14ac:dyDescent="0.35">
      <c r="N6837" s="4"/>
    </row>
    <row r="6838" spans="14:14" x14ac:dyDescent="0.35">
      <c r="N6838" s="4"/>
    </row>
    <row r="6839" spans="14:14" x14ac:dyDescent="0.35">
      <c r="N6839" s="4"/>
    </row>
    <row r="6840" spans="14:14" x14ac:dyDescent="0.35">
      <c r="N6840" s="4"/>
    </row>
    <row r="6841" spans="14:14" x14ac:dyDescent="0.35">
      <c r="N6841" s="4"/>
    </row>
    <row r="6842" spans="14:14" x14ac:dyDescent="0.35">
      <c r="N6842" s="4"/>
    </row>
    <row r="6843" spans="14:14" x14ac:dyDescent="0.35">
      <c r="N6843" s="4"/>
    </row>
    <row r="6844" spans="14:14" x14ac:dyDescent="0.35">
      <c r="N6844" s="4"/>
    </row>
    <row r="6845" spans="14:14" x14ac:dyDescent="0.35">
      <c r="N6845" s="4"/>
    </row>
    <row r="6846" spans="14:14" x14ac:dyDescent="0.35">
      <c r="N6846" s="4"/>
    </row>
    <row r="6847" spans="14:14" x14ac:dyDescent="0.35">
      <c r="N6847" s="4"/>
    </row>
    <row r="6848" spans="14:14" x14ac:dyDescent="0.35">
      <c r="N6848" s="4"/>
    </row>
    <row r="6849" spans="14:14" x14ac:dyDescent="0.35">
      <c r="N6849" s="4"/>
    </row>
    <row r="6850" spans="14:14" x14ac:dyDescent="0.35">
      <c r="N6850" s="4"/>
    </row>
    <row r="6851" spans="14:14" x14ac:dyDescent="0.35">
      <c r="N6851" s="4"/>
    </row>
    <row r="6852" spans="14:14" x14ac:dyDescent="0.35">
      <c r="N6852" s="4"/>
    </row>
    <row r="6853" spans="14:14" x14ac:dyDescent="0.35">
      <c r="N6853" s="4"/>
    </row>
    <row r="6854" spans="14:14" x14ac:dyDescent="0.35">
      <c r="N6854" s="4"/>
    </row>
    <row r="6855" spans="14:14" x14ac:dyDescent="0.35">
      <c r="N6855" s="4"/>
    </row>
    <row r="6856" spans="14:14" x14ac:dyDescent="0.35">
      <c r="N6856" s="4"/>
    </row>
    <row r="6857" spans="14:14" x14ac:dyDescent="0.35">
      <c r="N6857" s="4"/>
    </row>
    <row r="6858" spans="14:14" x14ac:dyDescent="0.35">
      <c r="N6858" s="4"/>
    </row>
    <row r="6859" spans="14:14" x14ac:dyDescent="0.35">
      <c r="N6859" s="4"/>
    </row>
    <row r="6860" spans="14:14" x14ac:dyDescent="0.35">
      <c r="N6860" s="4"/>
    </row>
    <row r="6861" spans="14:14" x14ac:dyDescent="0.35">
      <c r="N6861" s="4"/>
    </row>
    <row r="6862" spans="14:14" x14ac:dyDescent="0.35">
      <c r="N6862" s="4"/>
    </row>
    <row r="6863" spans="14:14" x14ac:dyDescent="0.35">
      <c r="N6863" s="4"/>
    </row>
    <row r="6864" spans="14:14" x14ac:dyDescent="0.35">
      <c r="N6864" s="4"/>
    </row>
    <row r="6865" spans="14:14" x14ac:dyDescent="0.35">
      <c r="N6865" s="4"/>
    </row>
    <row r="6866" spans="14:14" x14ac:dyDescent="0.35">
      <c r="N6866" s="4"/>
    </row>
    <row r="6867" spans="14:14" x14ac:dyDescent="0.35">
      <c r="N6867" s="4"/>
    </row>
    <row r="6868" spans="14:14" x14ac:dyDescent="0.35">
      <c r="N6868" s="4"/>
    </row>
    <row r="6869" spans="14:14" x14ac:dyDescent="0.35">
      <c r="N6869" s="4"/>
    </row>
    <row r="6870" spans="14:14" x14ac:dyDescent="0.35">
      <c r="N6870" s="4"/>
    </row>
    <row r="6871" spans="14:14" x14ac:dyDescent="0.35">
      <c r="N6871" s="4"/>
    </row>
    <row r="6872" spans="14:14" x14ac:dyDescent="0.35">
      <c r="N6872" s="4"/>
    </row>
    <row r="6873" spans="14:14" x14ac:dyDescent="0.35">
      <c r="N6873" s="4"/>
    </row>
    <row r="6874" spans="14:14" x14ac:dyDescent="0.35">
      <c r="N6874" s="4"/>
    </row>
    <row r="6875" spans="14:14" x14ac:dyDescent="0.35">
      <c r="N6875" s="4"/>
    </row>
    <row r="6876" spans="14:14" x14ac:dyDescent="0.35">
      <c r="N6876" s="4"/>
    </row>
    <row r="6877" spans="14:14" x14ac:dyDescent="0.35">
      <c r="N6877" s="4"/>
    </row>
    <row r="6878" spans="14:14" x14ac:dyDescent="0.35">
      <c r="N6878" s="4"/>
    </row>
    <row r="6879" spans="14:14" x14ac:dyDescent="0.35">
      <c r="N6879" s="4"/>
    </row>
    <row r="6880" spans="14:14" x14ac:dyDescent="0.35">
      <c r="N6880" s="4"/>
    </row>
    <row r="6881" spans="14:14" x14ac:dyDescent="0.35">
      <c r="N6881" s="4"/>
    </row>
    <row r="6882" spans="14:14" x14ac:dyDescent="0.35">
      <c r="N6882" s="4"/>
    </row>
    <row r="6883" spans="14:14" x14ac:dyDescent="0.35">
      <c r="N6883" s="4"/>
    </row>
    <row r="6884" spans="14:14" x14ac:dyDescent="0.35">
      <c r="N6884" s="4"/>
    </row>
    <row r="6885" spans="14:14" x14ac:dyDescent="0.35">
      <c r="N6885" s="4"/>
    </row>
    <row r="6886" spans="14:14" x14ac:dyDescent="0.35">
      <c r="N6886" s="4"/>
    </row>
    <row r="6887" spans="14:14" x14ac:dyDescent="0.35">
      <c r="N6887" s="4"/>
    </row>
    <row r="6888" spans="14:14" x14ac:dyDescent="0.35">
      <c r="N6888" s="4"/>
    </row>
    <row r="6889" spans="14:14" x14ac:dyDescent="0.35">
      <c r="N6889" s="4"/>
    </row>
    <row r="6890" spans="14:14" x14ac:dyDescent="0.35">
      <c r="N6890" s="4"/>
    </row>
    <row r="6891" spans="14:14" x14ac:dyDescent="0.35">
      <c r="N6891" s="4"/>
    </row>
    <row r="6892" spans="14:14" x14ac:dyDescent="0.35">
      <c r="N6892" s="4"/>
    </row>
    <row r="6893" spans="14:14" x14ac:dyDescent="0.35">
      <c r="N6893" s="4"/>
    </row>
    <row r="6894" spans="14:14" x14ac:dyDescent="0.35">
      <c r="N6894" s="4"/>
    </row>
    <row r="6895" spans="14:14" x14ac:dyDescent="0.35">
      <c r="N6895" s="4"/>
    </row>
    <row r="6896" spans="14:14" x14ac:dyDescent="0.35">
      <c r="N6896" s="4"/>
    </row>
    <row r="6897" spans="14:14" x14ac:dyDescent="0.35">
      <c r="N6897" s="4"/>
    </row>
    <row r="6898" spans="14:14" x14ac:dyDescent="0.35">
      <c r="N6898" s="4"/>
    </row>
    <row r="6899" spans="14:14" x14ac:dyDescent="0.35">
      <c r="N6899" s="4"/>
    </row>
    <row r="6900" spans="14:14" x14ac:dyDescent="0.35">
      <c r="N6900" s="4"/>
    </row>
    <row r="6901" spans="14:14" x14ac:dyDescent="0.35">
      <c r="N6901" s="4"/>
    </row>
    <row r="6902" spans="14:14" x14ac:dyDescent="0.35">
      <c r="N6902" s="4"/>
    </row>
    <row r="6903" spans="14:14" x14ac:dyDescent="0.35">
      <c r="N6903" s="4"/>
    </row>
    <row r="6904" spans="14:14" x14ac:dyDescent="0.35">
      <c r="N6904" s="4"/>
    </row>
    <row r="6905" spans="14:14" x14ac:dyDescent="0.35">
      <c r="N6905" s="4"/>
    </row>
    <row r="6906" spans="14:14" x14ac:dyDescent="0.35">
      <c r="N6906" s="4"/>
    </row>
    <row r="6907" spans="14:14" x14ac:dyDescent="0.35">
      <c r="N6907" s="4"/>
    </row>
    <row r="6908" spans="14:14" x14ac:dyDescent="0.35">
      <c r="N6908" s="4"/>
    </row>
    <row r="6909" spans="14:14" x14ac:dyDescent="0.35">
      <c r="N6909" s="4"/>
    </row>
    <row r="6910" spans="14:14" x14ac:dyDescent="0.35">
      <c r="N6910" s="4"/>
    </row>
    <row r="6911" spans="14:14" x14ac:dyDescent="0.35">
      <c r="N6911" s="4"/>
    </row>
    <row r="6912" spans="14:14" x14ac:dyDescent="0.35">
      <c r="N6912" s="4"/>
    </row>
    <row r="6913" spans="14:14" x14ac:dyDescent="0.35">
      <c r="N6913" s="4"/>
    </row>
    <row r="6914" spans="14:14" x14ac:dyDescent="0.35">
      <c r="N6914" s="4"/>
    </row>
    <row r="6915" spans="14:14" x14ac:dyDescent="0.35">
      <c r="N6915" s="4"/>
    </row>
    <row r="6916" spans="14:14" x14ac:dyDescent="0.35">
      <c r="N6916" s="4"/>
    </row>
    <row r="6917" spans="14:14" x14ac:dyDescent="0.35">
      <c r="N6917" s="4"/>
    </row>
    <row r="6918" spans="14:14" x14ac:dyDescent="0.35">
      <c r="N6918" s="4"/>
    </row>
    <row r="6919" spans="14:14" x14ac:dyDescent="0.35">
      <c r="N6919" s="4"/>
    </row>
    <row r="6920" spans="14:14" x14ac:dyDescent="0.35">
      <c r="N6920" s="4"/>
    </row>
    <row r="6921" spans="14:14" x14ac:dyDescent="0.35">
      <c r="N6921" s="4"/>
    </row>
    <row r="6922" spans="14:14" x14ac:dyDescent="0.35">
      <c r="N6922" s="4"/>
    </row>
    <row r="6923" spans="14:14" x14ac:dyDescent="0.35">
      <c r="N6923" s="4"/>
    </row>
    <row r="6924" spans="14:14" x14ac:dyDescent="0.35">
      <c r="N6924" s="4"/>
    </row>
    <row r="6925" spans="14:14" x14ac:dyDescent="0.35">
      <c r="N6925" s="4"/>
    </row>
    <row r="6926" spans="14:14" x14ac:dyDescent="0.35">
      <c r="N6926" s="4"/>
    </row>
    <row r="6927" spans="14:14" x14ac:dyDescent="0.35">
      <c r="N6927" s="4"/>
    </row>
    <row r="6928" spans="14:14" x14ac:dyDescent="0.35">
      <c r="N6928" s="4"/>
    </row>
    <row r="6929" spans="14:14" x14ac:dyDescent="0.35">
      <c r="N6929" s="4"/>
    </row>
    <row r="6930" spans="14:14" x14ac:dyDescent="0.35">
      <c r="N6930" s="4"/>
    </row>
    <row r="6931" spans="14:14" x14ac:dyDescent="0.35">
      <c r="N6931" s="4"/>
    </row>
    <row r="6932" spans="14:14" x14ac:dyDescent="0.35">
      <c r="N6932" s="4"/>
    </row>
    <row r="6933" spans="14:14" x14ac:dyDescent="0.35">
      <c r="N6933" s="4"/>
    </row>
    <row r="6934" spans="14:14" x14ac:dyDescent="0.35">
      <c r="N6934" s="4"/>
    </row>
    <row r="6935" spans="14:14" x14ac:dyDescent="0.35">
      <c r="N6935" s="4"/>
    </row>
    <row r="6936" spans="14:14" x14ac:dyDescent="0.35">
      <c r="N6936" s="4"/>
    </row>
    <row r="6937" spans="14:14" x14ac:dyDescent="0.35">
      <c r="N6937" s="4"/>
    </row>
    <row r="6938" spans="14:14" x14ac:dyDescent="0.35">
      <c r="N6938" s="4"/>
    </row>
    <row r="6939" spans="14:14" x14ac:dyDescent="0.35">
      <c r="N6939" s="4"/>
    </row>
    <row r="6940" spans="14:14" x14ac:dyDescent="0.35">
      <c r="N6940" s="4"/>
    </row>
    <row r="6941" spans="14:14" x14ac:dyDescent="0.35">
      <c r="N6941" s="4"/>
    </row>
    <row r="6942" spans="14:14" x14ac:dyDescent="0.35">
      <c r="N6942" s="4"/>
    </row>
    <row r="6943" spans="14:14" x14ac:dyDescent="0.35">
      <c r="N6943" s="4"/>
    </row>
    <row r="6944" spans="14:14" x14ac:dyDescent="0.35">
      <c r="N6944" s="4"/>
    </row>
    <row r="6945" spans="14:14" x14ac:dyDescent="0.35">
      <c r="N6945" s="4"/>
    </row>
    <row r="6946" spans="14:14" x14ac:dyDescent="0.35">
      <c r="N6946" s="4"/>
    </row>
    <row r="6947" spans="14:14" x14ac:dyDescent="0.35">
      <c r="N6947" s="4"/>
    </row>
    <row r="6948" spans="14:14" x14ac:dyDescent="0.35">
      <c r="N6948" s="4"/>
    </row>
    <row r="6949" spans="14:14" x14ac:dyDescent="0.35">
      <c r="N6949" s="4"/>
    </row>
    <row r="6950" spans="14:14" x14ac:dyDescent="0.35">
      <c r="N6950" s="4"/>
    </row>
    <row r="6951" spans="14:14" x14ac:dyDescent="0.35">
      <c r="N6951" s="4"/>
    </row>
    <row r="6952" spans="14:14" x14ac:dyDescent="0.35">
      <c r="N6952" s="4"/>
    </row>
    <row r="6953" spans="14:14" x14ac:dyDescent="0.35">
      <c r="N6953" s="4"/>
    </row>
    <row r="6954" spans="14:14" x14ac:dyDescent="0.35">
      <c r="N6954" s="4"/>
    </row>
    <row r="6955" spans="14:14" x14ac:dyDescent="0.35">
      <c r="N6955" s="4"/>
    </row>
    <row r="6956" spans="14:14" x14ac:dyDescent="0.35">
      <c r="N6956" s="4"/>
    </row>
    <row r="6957" spans="14:14" x14ac:dyDescent="0.35">
      <c r="N6957" s="4"/>
    </row>
    <row r="6958" spans="14:14" x14ac:dyDescent="0.35">
      <c r="N6958" s="4"/>
    </row>
    <row r="6959" spans="14:14" x14ac:dyDescent="0.35">
      <c r="N6959" s="4"/>
    </row>
    <row r="6960" spans="14:14" x14ac:dyDescent="0.35">
      <c r="N6960" s="4"/>
    </row>
    <row r="6961" spans="14:14" x14ac:dyDescent="0.35">
      <c r="N6961" s="4"/>
    </row>
    <row r="6962" spans="14:14" x14ac:dyDescent="0.35">
      <c r="N6962" s="4"/>
    </row>
    <row r="6963" spans="14:14" x14ac:dyDescent="0.35">
      <c r="N6963" s="4"/>
    </row>
    <row r="6964" spans="14:14" x14ac:dyDescent="0.35">
      <c r="N6964" s="4"/>
    </row>
    <row r="6965" spans="14:14" x14ac:dyDescent="0.35">
      <c r="N6965" s="4"/>
    </row>
    <row r="6966" spans="14:14" x14ac:dyDescent="0.35">
      <c r="N6966" s="4"/>
    </row>
    <row r="6967" spans="14:14" x14ac:dyDescent="0.35">
      <c r="N6967" s="4"/>
    </row>
    <row r="6968" spans="14:14" x14ac:dyDescent="0.35">
      <c r="N6968" s="4"/>
    </row>
    <row r="6969" spans="14:14" x14ac:dyDescent="0.35">
      <c r="N6969" s="4"/>
    </row>
    <row r="6970" spans="14:14" x14ac:dyDescent="0.35">
      <c r="N6970" s="4"/>
    </row>
    <row r="6971" spans="14:14" x14ac:dyDescent="0.35">
      <c r="N6971" s="4"/>
    </row>
    <row r="6972" spans="14:14" x14ac:dyDescent="0.35">
      <c r="N6972" s="4"/>
    </row>
    <row r="6973" spans="14:14" x14ac:dyDescent="0.35">
      <c r="N6973" s="4"/>
    </row>
    <row r="6974" spans="14:14" x14ac:dyDescent="0.35">
      <c r="N6974" s="4"/>
    </row>
    <row r="6975" spans="14:14" x14ac:dyDescent="0.35">
      <c r="N6975" s="4"/>
    </row>
    <row r="6976" spans="14:14" x14ac:dyDescent="0.35">
      <c r="N6976" s="4"/>
    </row>
    <row r="6977" spans="14:14" x14ac:dyDescent="0.35">
      <c r="N6977" s="4"/>
    </row>
    <row r="6978" spans="14:14" x14ac:dyDescent="0.35">
      <c r="N6978" s="4"/>
    </row>
    <row r="6979" spans="14:14" x14ac:dyDescent="0.35">
      <c r="N6979" s="4"/>
    </row>
    <row r="6980" spans="14:14" x14ac:dyDescent="0.35">
      <c r="N6980" s="4"/>
    </row>
    <row r="6981" spans="14:14" x14ac:dyDescent="0.35">
      <c r="N6981" s="4"/>
    </row>
    <row r="6982" spans="14:14" x14ac:dyDescent="0.35">
      <c r="N6982" s="4"/>
    </row>
    <row r="6983" spans="14:14" x14ac:dyDescent="0.35">
      <c r="N6983" s="4"/>
    </row>
    <row r="6984" spans="14:14" x14ac:dyDescent="0.35">
      <c r="N6984" s="4"/>
    </row>
    <row r="6985" spans="14:14" x14ac:dyDescent="0.35">
      <c r="N6985" s="4"/>
    </row>
    <row r="6986" spans="14:14" x14ac:dyDescent="0.35">
      <c r="N6986" s="4"/>
    </row>
    <row r="6987" spans="14:14" x14ac:dyDescent="0.35">
      <c r="N6987" s="4"/>
    </row>
    <row r="6988" spans="14:14" x14ac:dyDescent="0.35">
      <c r="N6988" s="4"/>
    </row>
    <row r="6989" spans="14:14" x14ac:dyDescent="0.35">
      <c r="N6989" s="4"/>
    </row>
    <row r="6990" spans="14:14" x14ac:dyDescent="0.35">
      <c r="N6990" s="4"/>
    </row>
    <row r="6991" spans="14:14" x14ac:dyDescent="0.35">
      <c r="N6991" s="4"/>
    </row>
    <row r="6992" spans="14:14" x14ac:dyDescent="0.35">
      <c r="N6992" s="4"/>
    </row>
    <row r="6993" spans="14:14" x14ac:dyDescent="0.35">
      <c r="N6993" s="4"/>
    </row>
    <row r="6994" spans="14:14" x14ac:dyDescent="0.35">
      <c r="N6994" s="4"/>
    </row>
    <row r="6995" spans="14:14" x14ac:dyDescent="0.35">
      <c r="N6995" s="4"/>
    </row>
    <row r="6996" spans="14:14" x14ac:dyDescent="0.35">
      <c r="N6996" s="4"/>
    </row>
    <row r="6997" spans="14:14" x14ac:dyDescent="0.35">
      <c r="N6997" s="4"/>
    </row>
    <row r="6998" spans="14:14" x14ac:dyDescent="0.35">
      <c r="N6998" s="4"/>
    </row>
    <row r="6999" spans="14:14" x14ac:dyDescent="0.35">
      <c r="N6999" s="4"/>
    </row>
    <row r="7000" spans="14:14" x14ac:dyDescent="0.35">
      <c r="N7000" s="4"/>
    </row>
    <row r="7001" spans="14:14" x14ac:dyDescent="0.35">
      <c r="N7001" s="4"/>
    </row>
    <row r="7002" spans="14:14" x14ac:dyDescent="0.35">
      <c r="N7002" s="4"/>
    </row>
    <row r="7003" spans="14:14" x14ac:dyDescent="0.35">
      <c r="N7003" s="4"/>
    </row>
    <row r="7004" spans="14:14" x14ac:dyDescent="0.35">
      <c r="N7004" s="4"/>
    </row>
    <row r="7005" spans="14:14" x14ac:dyDescent="0.35">
      <c r="N7005" s="4"/>
    </row>
    <row r="7006" spans="14:14" x14ac:dyDescent="0.35">
      <c r="N7006" s="4"/>
    </row>
    <row r="7007" spans="14:14" x14ac:dyDescent="0.35">
      <c r="N7007" s="4"/>
    </row>
    <row r="7008" spans="14:14" x14ac:dyDescent="0.35">
      <c r="N7008" s="4"/>
    </row>
    <row r="7009" spans="14:14" x14ac:dyDescent="0.35">
      <c r="N7009" s="4"/>
    </row>
    <row r="7010" spans="14:14" x14ac:dyDescent="0.35">
      <c r="N7010" s="4"/>
    </row>
    <row r="7011" spans="14:14" x14ac:dyDescent="0.35">
      <c r="N7011" s="4"/>
    </row>
    <row r="7012" spans="14:14" x14ac:dyDescent="0.35">
      <c r="N7012" s="4"/>
    </row>
    <row r="7013" spans="14:14" x14ac:dyDescent="0.35">
      <c r="N7013" s="4"/>
    </row>
    <row r="7014" spans="14:14" x14ac:dyDescent="0.35">
      <c r="N7014" s="4"/>
    </row>
    <row r="7015" spans="14:14" x14ac:dyDescent="0.35">
      <c r="N7015" s="4"/>
    </row>
    <row r="7016" spans="14:14" x14ac:dyDescent="0.35">
      <c r="N7016" s="4"/>
    </row>
    <row r="7017" spans="14:14" x14ac:dyDescent="0.35">
      <c r="N7017" s="4"/>
    </row>
    <row r="7018" spans="14:14" x14ac:dyDescent="0.35">
      <c r="N7018" s="4"/>
    </row>
    <row r="7019" spans="14:14" x14ac:dyDescent="0.35">
      <c r="N7019" s="4"/>
    </row>
    <row r="7020" spans="14:14" x14ac:dyDescent="0.35">
      <c r="N7020" s="4"/>
    </row>
    <row r="7021" spans="14:14" x14ac:dyDescent="0.35">
      <c r="N7021" s="4"/>
    </row>
    <row r="7022" spans="14:14" x14ac:dyDescent="0.35">
      <c r="N7022" s="4"/>
    </row>
    <row r="7023" spans="14:14" x14ac:dyDescent="0.35">
      <c r="N7023" s="4"/>
    </row>
    <row r="7024" spans="14:14" x14ac:dyDescent="0.35">
      <c r="N7024" s="4"/>
    </row>
    <row r="7025" spans="14:14" x14ac:dyDescent="0.35">
      <c r="N7025" s="4"/>
    </row>
    <row r="7026" spans="14:14" x14ac:dyDescent="0.35">
      <c r="N7026" s="4"/>
    </row>
    <row r="7027" spans="14:14" x14ac:dyDescent="0.35">
      <c r="N7027" s="4"/>
    </row>
    <row r="7028" spans="14:14" x14ac:dyDescent="0.35">
      <c r="N7028" s="4"/>
    </row>
    <row r="7029" spans="14:14" x14ac:dyDescent="0.35">
      <c r="N7029" s="4"/>
    </row>
    <row r="7030" spans="14:14" x14ac:dyDescent="0.35">
      <c r="N7030" s="4"/>
    </row>
    <row r="7031" spans="14:14" x14ac:dyDescent="0.35">
      <c r="N7031" s="4"/>
    </row>
    <row r="7032" spans="14:14" x14ac:dyDescent="0.35">
      <c r="N7032" s="4"/>
    </row>
    <row r="7033" spans="14:14" x14ac:dyDescent="0.35">
      <c r="N7033" s="4"/>
    </row>
    <row r="7034" spans="14:14" x14ac:dyDescent="0.35">
      <c r="N7034" s="4"/>
    </row>
    <row r="7035" spans="14:14" x14ac:dyDescent="0.35">
      <c r="N7035" s="4"/>
    </row>
    <row r="7036" spans="14:14" x14ac:dyDescent="0.35">
      <c r="N7036" s="4"/>
    </row>
    <row r="7037" spans="14:14" x14ac:dyDescent="0.35">
      <c r="N7037" s="4"/>
    </row>
    <row r="7038" spans="14:14" x14ac:dyDescent="0.35">
      <c r="N7038" s="4"/>
    </row>
    <row r="7039" spans="14:14" x14ac:dyDescent="0.35">
      <c r="N7039" s="4"/>
    </row>
    <row r="7040" spans="14:14" x14ac:dyDescent="0.35">
      <c r="N7040" s="4"/>
    </row>
    <row r="7041" spans="14:14" x14ac:dyDescent="0.35">
      <c r="N7041" s="4"/>
    </row>
    <row r="7042" spans="14:14" x14ac:dyDescent="0.35">
      <c r="N7042" s="4"/>
    </row>
    <row r="7043" spans="14:14" x14ac:dyDescent="0.35">
      <c r="N7043" s="4"/>
    </row>
    <row r="7044" spans="14:14" x14ac:dyDescent="0.35">
      <c r="N7044" s="4"/>
    </row>
    <row r="7045" spans="14:14" x14ac:dyDescent="0.35">
      <c r="N7045" s="4"/>
    </row>
    <row r="7046" spans="14:14" x14ac:dyDescent="0.35">
      <c r="N7046" s="4"/>
    </row>
    <row r="7047" spans="14:14" x14ac:dyDescent="0.35">
      <c r="N7047" s="4"/>
    </row>
    <row r="7048" spans="14:14" x14ac:dyDescent="0.35">
      <c r="N7048" s="4"/>
    </row>
    <row r="7049" spans="14:14" x14ac:dyDescent="0.35">
      <c r="N7049" s="4"/>
    </row>
    <row r="7050" spans="14:14" x14ac:dyDescent="0.35">
      <c r="N7050" s="4"/>
    </row>
    <row r="7051" spans="14:14" x14ac:dyDescent="0.35">
      <c r="N7051" s="4"/>
    </row>
    <row r="7052" spans="14:14" x14ac:dyDescent="0.35">
      <c r="N7052" s="4"/>
    </row>
    <row r="7053" spans="14:14" x14ac:dyDescent="0.35">
      <c r="N7053" s="4"/>
    </row>
    <row r="7054" spans="14:14" x14ac:dyDescent="0.35">
      <c r="N7054" s="4"/>
    </row>
    <row r="7055" spans="14:14" x14ac:dyDescent="0.35">
      <c r="N7055" s="4"/>
    </row>
    <row r="7056" spans="14:14" x14ac:dyDescent="0.35">
      <c r="N7056" s="4"/>
    </row>
    <row r="7057" spans="14:14" x14ac:dyDescent="0.35">
      <c r="N7057" s="4"/>
    </row>
    <row r="7058" spans="14:14" x14ac:dyDescent="0.35">
      <c r="N7058" s="4"/>
    </row>
    <row r="7059" spans="14:14" x14ac:dyDescent="0.35">
      <c r="N7059" s="4"/>
    </row>
    <row r="7060" spans="14:14" x14ac:dyDescent="0.35">
      <c r="N7060" s="4"/>
    </row>
    <row r="7061" spans="14:14" x14ac:dyDescent="0.35">
      <c r="N7061" s="4"/>
    </row>
    <row r="7062" spans="14:14" x14ac:dyDescent="0.35">
      <c r="N7062" s="4"/>
    </row>
    <row r="7063" spans="14:14" x14ac:dyDescent="0.35">
      <c r="N7063" s="4"/>
    </row>
    <row r="7064" spans="14:14" x14ac:dyDescent="0.35">
      <c r="N7064" s="4"/>
    </row>
    <row r="7065" spans="14:14" x14ac:dyDescent="0.35">
      <c r="N7065" s="4"/>
    </row>
    <row r="7066" spans="14:14" x14ac:dyDescent="0.35">
      <c r="N7066" s="4"/>
    </row>
    <row r="7067" spans="14:14" x14ac:dyDescent="0.35">
      <c r="N7067" s="4"/>
    </row>
    <row r="7068" spans="14:14" x14ac:dyDescent="0.35">
      <c r="N7068" s="4"/>
    </row>
    <row r="7069" spans="14:14" x14ac:dyDescent="0.35">
      <c r="N7069" s="4"/>
    </row>
    <row r="7070" spans="14:14" x14ac:dyDescent="0.35">
      <c r="N7070" s="4"/>
    </row>
    <row r="7071" spans="14:14" x14ac:dyDescent="0.35">
      <c r="N7071" s="4"/>
    </row>
    <row r="7072" spans="14:14" x14ac:dyDescent="0.35">
      <c r="N7072" s="4"/>
    </row>
    <row r="7073" spans="14:14" x14ac:dyDescent="0.35">
      <c r="N7073" s="4"/>
    </row>
    <row r="7074" spans="14:14" x14ac:dyDescent="0.35">
      <c r="N7074" s="4"/>
    </row>
    <row r="7075" spans="14:14" x14ac:dyDescent="0.35">
      <c r="N7075" s="4"/>
    </row>
    <row r="7076" spans="14:14" x14ac:dyDescent="0.35">
      <c r="N7076" s="4"/>
    </row>
    <row r="7077" spans="14:14" x14ac:dyDescent="0.35">
      <c r="N7077" s="4"/>
    </row>
    <row r="7078" spans="14:14" x14ac:dyDescent="0.35">
      <c r="N7078" s="4"/>
    </row>
    <row r="7079" spans="14:14" x14ac:dyDescent="0.35">
      <c r="N7079" s="4"/>
    </row>
    <row r="7080" spans="14:14" x14ac:dyDescent="0.35">
      <c r="N7080" s="4"/>
    </row>
    <row r="7081" spans="14:14" x14ac:dyDescent="0.35">
      <c r="N7081" s="4"/>
    </row>
    <row r="7082" spans="14:14" x14ac:dyDescent="0.35">
      <c r="N7082" s="4"/>
    </row>
    <row r="7083" spans="14:14" x14ac:dyDescent="0.35">
      <c r="N7083" s="4"/>
    </row>
    <row r="7084" spans="14:14" x14ac:dyDescent="0.35">
      <c r="N7084" s="4"/>
    </row>
    <row r="7085" spans="14:14" x14ac:dyDescent="0.35">
      <c r="N7085" s="4"/>
    </row>
    <row r="7086" spans="14:14" x14ac:dyDescent="0.35">
      <c r="N7086" s="4"/>
    </row>
    <row r="7087" spans="14:14" x14ac:dyDescent="0.35">
      <c r="N7087" s="4"/>
    </row>
    <row r="7088" spans="14:14" x14ac:dyDescent="0.35">
      <c r="N7088" s="4"/>
    </row>
    <row r="7089" spans="14:14" x14ac:dyDescent="0.35">
      <c r="N7089" s="4"/>
    </row>
    <row r="7090" spans="14:14" x14ac:dyDescent="0.35">
      <c r="N7090" s="4"/>
    </row>
    <row r="7091" spans="14:14" x14ac:dyDescent="0.35">
      <c r="N7091" s="4"/>
    </row>
    <row r="7092" spans="14:14" x14ac:dyDescent="0.35">
      <c r="N7092" s="4"/>
    </row>
    <row r="7093" spans="14:14" x14ac:dyDescent="0.35">
      <c r="N7093" s="4"/>
    </row>
    <row r="7094" spans="14:14" x14ac:dyDescent="0.35">
      <c r="N7094" s="4"/>
    </row>
    <row r="7095" spans="14:14" x14ac:dyDescent="0.35">
      <c r="N7095" s="4"/>
    </row>
    <row r="7096" spans="14:14" x14ac:dyDescent="0.35">
      <c r="N7096" s="4"/>
    </row>
    <row r="7097" spans="14:14" x14ac:dyDescent="0.35">
      <c r="N7097" s="4"/>
    </row>
  </sheetData>
  <autoFilter ref="A2:AC2" xr:uid="{00000000-0009-0000-0000-000008000000}"/>
  <mergeCells count="2">
    <mergeCell ref="O1:R1"/>
    <mergeCell ref="S1:V1"/>
  </mergeCells>
  <phoneticPr fontId="19"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W33"/>
  <sheetViews>
    <sheetView topLeftCell="A19" workbookViewId="0">
      <selection activeCell="J25" sqref="J25"/>
    </sheetView>
  </sheetViews>
  <sheetFormatPr defaultRowHeight="14.5" x14ac:dyDescent="0.35"/>
  <cols>
    <col min="1" max="1" width="10.453125" bestFit="1" customWidth="1"/>
    <col min="4" max="4" width="10" bestFit="1" customWidth="1"/>
    <col min="7" max="7" width="10" bestFit="1" customWidth="1"/>
    <col min="10" max="10" width="8.81640625" bestFit="1" customWidth="1"/>
    <col min="13" max="13" width="8.81640625" bestFit="1" customWidth="1"/>
    <col min="16" max="16" width="8.81640625" bestFit="1" customWidth="1"/>
    <col min="19" max="19" width="8.81640625" bestFit="1" customWidth="1"/>
    <col min="22" max="22" width="8.81640625" bestFit="1" customWidth="1"/>
  </cols>
  <sheetData>
    <row r="1" spans="1:23" x14ac:dyDescent="0.35">
      <c r="A1" s="81">
        <v>44833</v>
      </c>
      <c r="D1" s="81">
        <v>44834</v>
      </c>
      <c r="G1" s="81">
        <v>44837</v>
      </c>
      <c r="J1" s="81">
        <v>44838</v>
      </c>
      <c r="M1" s="81">
        <v>44839</v>
      </c>
      <c r="P1" s="81">
        <v>44840</v>
      </c>
      <c r="S1" s="81">
        <v>44841</v>
      </c>
    </row>
    <row r="2" spans="1:23" x14ac:dyDescent="0.35">
      <c r="A2" t="s">
        <v>3090</v>
      </c>
      <c r="B2" t="s">
        <v>13674</v>
      </c>
      <c r="D2" t="s">
        <v>3090</v>
      </c>
      <c r="E2" t="s">
        <v>13674</v>
      </c>
      <c r="G2" t="s">
        <v>3090</v>
      </c>
      <c r="H2" t="s">
        <v>13674</v>
      </c>
      <c r="J2" t="s">
        <v>3090</v>
      </c>
      <c r="K2" t="s">
        <v>13674</v>
      </c>
      <c r="M2" t="s">
        <v>3090</v>
      </c>
      <c r="N2" t="s">
        <v>13674</v>
      </c>
      <c r="P2" t="s">
        <v>3090</v>
      </c>
      <c r="Q2" t="s">
        <v>13674</v>
      </c>
      <c r="S2" t="s">
        <v>3090</v>
      </c>
      <c r="T2" t="s">
        <v>13674</v>
      </c>
    </row>
    <row r="3" spans="1:23" x14ac:dyDescent="0.35">
      <c r="A3" t="s">
        <v>2329</v>
      </c>
      <c r="B3">
        <v>4</v>
      </c>
      <c r="D3" t="s">
        <v>2329</v>
      </c>
      <c r="E3">
        <v>4</v>
      </c>
      <c r="G3" t="s">
        <v>2329</v>
      </c>
      <c r="H3">
        <v>4</v>
      </c>
      <c r="J3" t="s">
        <v>2329</v>
      </c>
      <c r="K3">
        <v>4</v>
      </c>
      <c r="M3" t="s">
        <v>2329</v>
      </c>
      <c r="N3">
        <v>4</v>
      </c>
      <c r="P3" t="s">
        <v>2329</v>
      </c>
      <c r="Q3">
        <v>4</v>
      </c>
      <c r="S3" t="s">
        <v>2329</v>
      </c>
      <c r="T3">
        <v>4</v>
      </c>
    </row>
    <row r="4" spans="1:23" x14ac:dyDescent="0.35">
      <c r="A4" t="s">
        <v>806</v>
      </c>
      <c r="B4">
        <v>4</v>
      </c>
      <c r="D4" t="s">
        <v>806</v>
      </c>
      <c r="E4">
        <v>6</v>
      </c>
      <c r="G4" t="s">
        <v>806</v>
      </c>
      <c r="H4">
        <v>4</v>
      </c>
      <c r="J4" t="s">
        <v>806</v>
      </c>
      <c r="K4">
        <v>4</v>
      </c>
      <c r="M4" t="s">
        <v>806</v>
      </c>
      <c r="N4">
        <v>4</v>
      </c>
      <c r="P4" t="s">
        <v>806</v>
      </c>
      <c r="Q4">
        <v>4</v>
      </c>
      <c r="S4" t="s">
        <v>806</v>
      </c>
      <c r="T4">
        <v>4</v>
      </c>
    </row>
    <row r="5" spans="1:23" x14ac:dyDescent="0.35">
      <c r="A5" t="s">
        <v>13675</v>
      </c>
      <c r="B5">
        <v>13</v>
      </c>
      <c r="D5" t="s">
        <v>13675</v>
      </c>
      <c r="E5">
        <v>14</v>
      </c>
      <c r="G5" t="s">
        <v>13675</v>
      </c>
      <c r="H5">
        <v>14</v>
      </c>
      <c r="J5" t="s">
        <v>13675</v>
      </c>
      <c r="K5">
        <v>12</v>
      </c>
      <c r="M5" t="s">
        <v>13675</v>
      </c>
      <c r="N5">
        <v>14</v>
      </c>
      <c r="P5" t="s">
        <v>13675</v>
      </c>
      <c r="Q5">
        <v>14</v>
      </c>
      <c r="S5" t="s">
        <v>13675</v>
      </c>
      <c r="T5">
        <v>14</v>
      </c>
    </row>
    <row r="6" spans="1:23" x14ac:dyDescent="0.35">
      <c r="A6" t="s">
        <v>18</v>
      </c>
      <c r="B6">
        <v>4</v>
      </c>
      <c r="D6" t="s">
        <v>18</v>
      </c>
      <c r="E6">
        <v>4</v>
      </c>
      <c r="G6" t="s">
        <v>18</v>
      </c>
      <c r="H6">
        <v>2</v>
      </c>
      <c r="J6" t="s">
        <v>18</v>
      </c>
      <c r="K6">
        <v>4</v>
      </c>
      <c r="M6" t="s">
        <v>18</v>
      </c>
      <c r="N6">
        <v>4</v>
      </c>
      <c r="P6" t="s">
        <v>18</v>
      </c>
      <c r="Q6">
        <v>4</v>
      </c>
      <c r="S6" t="s">
        <v>18</v>
      </c>
      <c r="T6">
        <v>4</v>
      </c>
    </row>
    <row r="7" spans="1:23" x14ac:dyDescent="0.35">
      <c r="B7">
        <f>SUM(B3:B6)</f>
        <v>25</v>
      </c>
      <c r="E7">
        <f>SUM(E3:E6)</f>
        <v>28</v>
      </c>
      <c r="H7">
        <f>SUM(H3:H6)</f>
        <v>24</v>
      </c>
      <c r="K7">
        <f>SUM(K3:K6)</f>
        <v>24</v>
      </c>
      <c r="N7">
        <f>SUM(N3:N6)</f>
        <v>26</v>
      </c>
      <c r="Q7">
        <f>SUM(Q3:Q6)</f>
        <v>26</v>
      </c>
      <c r="T7">
        <f>SUM(T3:T6)</f>
        <v>26</v>
      </c>
    </row>
    <row r="10" spans="1:23" x14ac:dyDescent="0.35">
      <c r="A10" s="81">
        <v>44845</v>
      </c>
      <c r="D10" s="81">
        <v>44846</v>
      </c>
      <c r="G10" s="81">
        <v>44847</v>
      </c>
      <c r="J10" s="81">
        <v>44848</v>
      </c>
      <c r="M10" s="81">
        <v>44851</v>
      </c>
      <c r="P10" s="81">
        <v>44852</v>
      </c>
      <c r="S10" s="81">
        <v>44853</v>
      </c>
      <c r="V10" s="81">
        <v>44855</v>
      </c>
    </row>
    <row r="11" spans="1:23" x14ac:dyDescent="0.35">
      <c r="A11" t="s">
        <v>3090</v>
      </c>
      <c r="B11" t="s">
        <v>13674</v>
      </c>
      <c r="D11" t="s">
        <v>3090</v>
      </c>
      <c r="E11" t="s">
        <v>13674</v>
      </c>
      <c r="G11" t="s">
        <v>3090</v>
      </c>
      <c r="H11" t="s">
        <v>13674</v>
      </c>
      <c r="J11" t="s">
        <v>3090</v>
      </c>
      <c r="K11" t="s">
        <v>13674</v>
      </c>
      <c r="M11" t="s">
        <v>3090</v>
      </c>
      <c r="N11" t="s">
        <v>13674</v>
      </c>
      <c r="P11" t="s">
        <v>3090</v>
      </c>
      <c r="Q11" t="s">
        <v>13674</v>
      </c>
      <c r="S11" t="s">
        <v>3090</v>
      </c>
      <c r="T11" t="s">
        <v>13674</v>
      </c>
      <c r="V11" t="s">
        <v>3090</v>
      </c>
      <c r="W11" t="s">
        <v>13674</v>
      </c>
    </row>
    <row r="12" spans="1:23" x14ac:dyDescent="0.35">
      <c r="A12" t="s">
        <v>2329</v>
      </c>
      <c r="B12">
        <v>3</v>
      </c>
      <c r="D12" t="s">
        <v>2329</v>
      </c>
      <c r="E12">
        <v>17</v>
      </c>
      <c r="G12" t="s">
        <v>2329</v>
      </c>
      <c r="H12">
        <v>63</v>
      </c>
      <c r="J12" t="s">
        <v>2329</v>
      </c>
      <c r="K12">
        <v>29</v>
      </c>
      <c r="M12" t="s">
        <v>2329</v>
      </c>
      <c r="N12">
        <v>6</v>
      </c>
      <c r="P12" t="s">
        <v>2329</v>
      </c>
      <c r="Q12">
        <v>3</v>
      </c>
      <c r="S12" t="s">
        <v>2329</v>
      </c>
      <c r="T12">
        <v>3</v>
      </c>
      <c r="V12" t="s">
        <v>2329</v>
      </c>
      <c r="W12">
        <v>3</v>
      </c>
    </row>
    <row r="13" spans="1:23" x14ac:dyDescent="0.35">
      <c r="A13" t="s">
        <v>806</v>
      </c>
      <c r="B13">
        <v>4</v>
      </c>
      <c r="D13" t="s">
        <v>806</v>
      </c>
      <c r="E13">
        <v>4</v>
      </c>
      <c r="G13" t="s">
        <v>806</v>
      </c>
      <c r="H13">
        <v>4</v>
      </c>
      <c r="J13" t="s">
        <v>806</v>
      </c>
      <c r="K13">
        <v>4</v>
      </c>
      <c r="M13" t="s">
        <v>806</v>
      </c>
      <c r="N13">
        <v>4</v>
      </c>
      <c r="P13" t="s">
        <v>806</v>
      </c>
      <c r="Q13">
        <v>4</v>
      </c>
      <c r="S13" t="s">
        <v>806</v>
      </c>
      <c r="T13">
        <v>4</v>
      </c>
      <c r="V13" t="s">
        <v>806</v>
      </c>
      <c r="W13">
        <v>4</v>
      </c>
    </row>
    <row r="14" spans="1:23" x14ac:dyDescent="0.35">
      <c r="A14" t="s">
        <v>13675</v>
      </c>
      <c r="B14">
        <v>14</v>
      </c>
      <c r="D14" t="s">
        <v>13675</v>
      </c>
      <c r="E14">
        <v>15</v>
      </c>
      <c r="G14" t="s">
        <v>13675</v>
      </c>
      <c r="H14">
        <v>14</v>
      </c>
      <c r="J14" t="s">
        <v>13675</v>
      </c>
      <c r="K14">
        <v>14</v>
      </c>
      <c r="M14" t="s">
        <v>13675</v>
      </c>
      <c r="N14">
        <v>15</v>
      </c>
      <c r="P14" t="s">
        <v>13675</v>
      </c>
      <c r="Q14">
        <v>14</v>
      </c>
      <c r="S14" t="s">
        <v>13675</v>
      </c>
      <c r="T14">
        <v>14</v>
      </c>
      <c r="V14" t="s">
        <v>13675</v>
      </c>
      <c r="W14">
        <v>14</v>
      </c>
    </row>
    <row r="15" spans="1:23" x14ac:dyDescent="0.35">
      <c r="A15" t="s">
        <v>18</v>
      </c>
      <c r="B15">
        <v>2</v>
      </c>
      <c r="D15" t="s">
        <v>18</v>
      </c>
      <c r="E15">
        <v>4</v>
      </c>
      <c r="G15" t="s">
        <v>18</v>
      </c>
      <c r="H15">
        <v>4</v>
      </c>
      <c r="J15" t="s">
        <v>18</v>
      </c>
      <c r="K15">
        <v>4</v>
      </c>
      <c r="M15" t="s">
        <v>18</v>
      </c>
      <c r="N15">
        <v>2</v>
      </c>
      <c r="P15" t="s">
        <v>18</v>
      </c>
      <c r="Q15">
        <v>4</v>
      </c>
      <c r="S15" t="s">
        <v>18</v>
      </c>
      <c r="T15">
        <v>4</v>
      </c>
      <c r="V15" t="s">
        <v>18</v>
      </c>
      <c r="W15">
        <v>2</v>
      </c>
    </row>
    <row r="16" spans="1:23" x14ac:dyDescent="0.35">
      <c r="B16">
        <f>SUM(B12:B15)</f>
        <v>23</v>
      </c>
      <c r="E16">
        <f>SUM(E12:E15)</f>
        <v>40</v>
      </c>
      <c r="H16">
        <f>SUM(H12:H15)</f>
        <v>85</v>
      </c>
      <c r="K16">
        <f>SUM(K12:K15)</f>
        <v>51</v>
      </c>
      <c r="N16">
        <f>SUM(N12:N15)</f>
        <v>27</v>
      </c>
      <c r="Q16">
        <f>SUM(Q12:Q15)</f>
        <v>25</v>
      </c>
      <c r="T16">
        <f>SUM(T12:T15)</f>
        <v>25</v>
      </c>
      <c r="W16">
        <f>SUM(W12:W15)</f>
        <v>23</v>
      </c>
    </row>
    <row r="18" spans="1:11" x14ac:dyDescent="0.35">
      <c r="A18" s="81">
        <v>44859</v>
      </c>
      <c r="D18" s="81">
        <v>44860</v>
      </c>
      <c r="G18" s="81">
        <v>44862</v>
      </c>
      <c r="J18" s="81">
        <v>44865</v>
      </c>
    </row>
    <row r="19" spans="1:11" x14ac:dyDescent="0.35">
      <c r="A19" t="s">
        <v>3090</v>
      </c>
      <c r="B19" t="s">
        <v>13674</v>
      </c>
      <c r="D19" t="s">
        <v>3090</v>
      </c>
      <c r="E19" t="s">
        <v>13674</v>
      </c>
      <c r="G19" t="s">
        <v>3090</v>
      </c>
      <c r="H19" t="s">
        <v>13674</v>
      </c>
      <c r="J19" t="s">
        <v>3090</v>
      </c>
      <c r="K19" t="s">
        <v>13674</v>
      </c>
    </row>
    <row r="20" spans="1:11" x14ac:dyDescent="0.35">
      <c r="A20" t="s">
        <v>2329</v>
      </c>
      <c r="B20">
        <v>15</v>
      </c>
      <c r="D20" t="s">
        <v>2329</v>
      </c>
      <c r="E20">
        <v>65</v>
      </c>
      <c r="G20" t="s">
        <v>2329</v>
      </c>
      <c r="H20">
        <v>3</v>
      </c>
      <c r="J20" t="s">
        <v>2329</v>
      </c>
      <c r="K20">
        <v>3</v>
      </c>
    </row>
    <row r="21" spans="1:11" x14ac:dyDescent="0.35">
      <c r="A21" t="s">
        <v>806</v>
      </c>
      <c r="B21">
        <v>20</v>
      </c>
      <c r="D21" t="s">
        <v>806</v>
      </c>
      <c r="E21">
        <v>4</v>
      </c>
      <c r="G21" t="s">
        <v>806</v>
      </c>
      <c r="H21">
        <v>5</v>
      </c>
      <c r="J21" t="s">
        <v>806</v>
      </c>
      <c r="K21">
        <v>4</v>
      </c>
    </row>
    <row r="22" spans="1:11" x14ac:dyDescent="0.35">
      <c r="A22" t="s">
        <v>13675</v>
      </c>
      <c r="B22">
        <v>15</v>
      </c>
      <c r="D22" t="s">
        <v>13675</v>
      </c>
      <c r="E22">
        <v>34</v>
      </c>
      <c r="G22" t="s">
        <v>13675</v>
      </c>
      <c r="H22">
        <v>34</v>
      </c>
      <c r="J22" t="s">
        <v>13675</v>
      </c>
      <c r="K22">
        <v>34</v>
      </c>
    </row>
    <row r="23" spans="1:11" x14ac:dyDescent="0.35">
      <c r="A23" t="s">
        <v>18</v>
      </c>
      <c r="B23">
        <v>7</v>
      </c>
      <c r="D23" t="s">
        <v>18</v>
      </c>
      <c r="E23">
        <v>77</v>
      </c>
      <c r="G23" t="s">
        <v>18</v>
      </c>
      <c r="H23">
        <v>8</v>
      </c>
      <c r="J23" t="s">
        <v>18</v>
      </c>
      <c r="K23">
        <v>8</v>
      </c>
    </row>
    <row r="24" spans="1:11" x14ac:dyDescent="0.35">
      <c r="B24">
        <f>SUM(B20:B23)</f>
        <v>57</v>
      </c>
      <c r="E24">
        <f>SUM(E20:E23)</f>
        <v>180</v>
      </c>
      <c r="H24">
        <f>SUM(H20:H23)</f>
        <v>50</v>
      </c>
      <c r="K24">
        <f>SUM(K20:K23)</f>
        <v>49</v>
      </c>
    </row>
    <row r="27" spans="1:11" x14ac:dyDescent="0.35">
      <c r="A27" s="81">
        <v>44866</v>
      </c>
      <c r="D27" s="81">
        <v>44867</v>
      </c>
      <c r="G27" s="81">
        <v>44873</v>
      </c>
    </row>
    <row r="28" spans="1:11" x14ac:dyDescent="0.35">
      <c r="A28" t="s">
        <v>3090</v>
      </c>
      <c r="B28" t="s">
        <v>13674</v>
      </c>
      <c r="D28" t="s">
        <v>3090</v>
      </c>
      <c r="E28" t="s">
        <v>13674</v>
      </c>
      <c r="G28" t="s">
        <v>3090</v>
      </c>
      <c r="H28" t="s">
        <v>13674</v>
      </c>
    </row>
    <row r="29" spans="1:11" x14ac:dyDescent="0.35">
      <c r="A29" t="s">
        <v>2329</v>
      </c>
      <c r="B29">
        <v>3</v>
      </c>
      <c r="D29" t="s">
        <v>2329</v>
      </c>
      <c r="E29">
        <v>3</v>
      </c>
      <c r="G29" t="s">
        <v>2329</v>
      </c>
      <c r="H29">
        <v>121</v>
      </c>
      <c r="I29" t="s">
        <v>13822</v>
      </c>
    </row>
    <row r="30" spans="1:11" x14ac:dyDescent="0.35">
      <c r="A30" t="s">
        <v>806</v>
      </c>
      <c r="B30">
        <v>4</v>
      </c>
      <c r="D30" t="s">
        <v>806</v>
      </c>
      <c r="E30">
        <v>4</v>
      </c>
      <c r="G30" t="s">
        <v>806</v>
      </c>
      <c r="H30">
        <v>4</v>
      </c>
    </row>
    <row r="31" spans="1:11" x14ac:dyDescent="0.35">
      <c r="A31" t="s">
        <v>13675</v>
      </c>
      <c r="B31">
        <v>34</v>
      </c>
      <c r="D31" t="s">
        <v>13675</v>
      </c>
      <c r="E31">
        <v>34</v>
      </c>
      <c r="G31" t="s">
        <v>13675</v>
      </c>
      <c r="H31">
        <v>36</v>
      </c>
    </row>
    <row r="32" spans="1:11" x14ac:dyDescent="0.35">
      <c r="A32" t="s">
        <v>18</v>
      </c>
      <c r="B32">
        <v>8</v>
      </c>
      <c r="D32" t="s">
        <v>18</v>
      </c>
      <c r="E32">
        <v>35</v>
      </c>
      <c r="G32" t="s">
        <v>18</v>
      </c>
      <c r="H32">
        <v>9</v>
      </c>
    </row>
    <row r="33" spans="2:8" x14ac:dyDescent="0.35">
      <c r="B33">
        <f>SUM(B29:B32)</f>
        <v>49</v>
      </c>
      <c r="E33">
        <f>SUM(E29:E32)</f>
        <v>76</v>
      </c>
      <c r="H33">
        <f>SUM(H29:H32)</f>
        <v>170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N322"/>
  <sheetViews>
    <sheetView topLeftCell="D1" workbookViewId="0">
      <selection activeCell="N2" sqref="N2"/>
    </sheetView>
  </sheetViews>
  <sheetFormatPr defaultRowHeight="14.5" x14ac:dyDescent="0.35"/>
  <cols>
    <col min="4" max="4" width="75.81640625" bestFit="1" customWidth="1"/>
    <col min="5" max="5" width="18.453125" bestFit="1" customWidth="1"/>
    <col min="6" max="6" width="2" customWidth="1"/>
  </cols>
  <sheetData>
    <row r="1" spans="1:14" x14ac:dyDescent="0.35">
      <c r="G1" t="s">
        <v>4</v>
      </c>
      <c r="H1" t="s">
        <v>3543</v>
      </c>
      <c r="J1" t="s">
        <v>3544</v>
      </c>
      <c r="M1">
        <v>1</v>
      </c>
    </row>
    <row r="2" spans="1:14" x14ac:dyDescent="0.35">
      <c r="A2" t="s">
        <v>1</v>
      </c>
      <c r="B2" t="s">
        <v>4</v>
      </c>
      <c r="C2" t="s">
        <v>5</v>
      </c>
      <c r="D2" t="s">
        <v>8</v>
      </c>
      <c r="G2" t="s">
        <v>672</v>
      </c>
      <c r="H2">
        <v>4902430772662</v>
      </c>
      <c r="I2" t="s">
        <v>3494</v>
      </c>
      <c r="J2">
        <v>43647</v>
      </c>
      <c r="K2" t="s">
        <v>3545</v>
      </c>
      <c r="M2" t="s">
        <v>721</v>
      </c>
      <c r="N2" t="s">
        <v>3545</v>
      </c>
    </row>
    <row r="3" spans="1:14" x14ac:dyDescent="0.35">
      <c r="A3" t="s">
        <v>18</v>
      </c>
      <c r="B3" t="s">
        <v>111</v>
      </c>
      <c r="C3">
        <v>609946563</v>
      </c>
      <c r="D3" t="s">
        <v>3461</v>
      </c>
      <c r="E3" t="s">
        <v>3542</v>
      </c>
      <c r="G3" t="s">
        <v>653</v>
      </c>
      <c r="H3">
        <v>4902430772495</v>
      </c>
      <c r="I3" t="s">
        <v>3495</v>
      </c>
      <c r="J3">
        <v>43647</v>
      </c>
      <c r="K3" t="s">
        <v>3545</v>
      </c>
      <c r="M3" t="s">
        <v>722</v>
      </c>
      <c r="N3" t="s">
        <v>3545</v>
      </c>
    </row>
    <row r="4" spans="1:14" x14ac:dyDescent="0.35">
      <c r="A4" t="s">
        <v>18</v>
      </c>
      <c r="B4" t="s">
        <v>116</v>
      </c>
      <c r="C4">
        <v>602836517</v>
      </c>
      <c r="D4" t="s">
        <v>118</v>
      </c>
      <c r="E4" t="s">
        <v>3542</v>
      </c>
      <c r="G4" t="s">
        <v>674</v>
      </c>
      <c r="H4">
        <v>4902430772075</v>
      </c>
      <c r="I4" t="s">
        <v>3496</v>
      </c>
      <c r="J4">
        <v>43647</v>
      </c>
      <c r="K4" t="s">
        <v>3545</v>
      </c>
      <c r="M4" t="s">
        <v>723</v>
      </c>
      <c r="N4" t="s">
        <v>3545</v>
      </c>
    </row>
    <row r="5" spans="1:14" x14ac:dyDescent="0.35">
      <c r="A5" t="s">
        <v>18</v>
      </c>
      <c r="B5" t="s">
        <v>183</v>
      </c>
      <c r="C5">
        <v>602649070</v>
      </c>
      <c r="D5" t="s">
        <v>185</v>
      </c>
      <c r="E5" t="s">
        <v>3542</v>
      </c>
      <c r="G5" t="s">
        <v>654</v>
      </c>
      <c r="H5">
        <v>4902430772167</v>
      </c>
      <c r="I5" t="s">
        <v>3497</v>
      </c>
      <c r="J5">
        <v>43647</v>
      </c>
      <c r="K5" t="s">
        <v>3545</v>
      </c>
      <c r="M5" t="s">
        <v>724</v>
      </c>
      <c r="N5" t="s">
        <v>3545</v>
      </c>
    </row>
    <row r="6" spans="1:14" x14ac:dyDescent="0.35">
      <c r="A6" t="s">
        <v>18</v>
      </c>
      <c r="B6" t="s">
        <v>186</v>
      </c>
      <c r="C6">
        <v>602649069</v>
      </c>
      <c r="D6" t="s">
        <v>188</v>
      </c>
      <c r="E6" t="s">
        <v>3542</v>
      </c>
      <c r="G6" t="s">
        <v>769</v>
      </c>
      <c r="H6">
        <v>4902430772648</v>
      </c>
      <c r="I6" t="s">
        <v>3498</v>
      </c>
      <c r="J6">
        <v>43647</v>
      </c>
      <c r="K6" t="s">
        <v>3545</v>
      </c>
      <c r="M6" t="s">
        <v>3546</v>
      </c>
      <c r="N6" t="s">
        <v>3545</v>
      </c>
    </row>
    <row r="7" spans="1:14" x14ac:dyDescent="0.35">
      <c r="A7" t="s">
        <v>18</v>
      </c>
      <c r="B7" t="s">
        <v>174</v>
      </c>
      <c r="C7">
        <v>602647888</v>
      </c>
      <c r="D7" t="s">
        <v>972</v>
      </c>
      <c r="E7" t="s">
        <v>3542</v>
      </c>
      <c r="G7" t="s">
        <v>767</v>
      </c>
      <c r="H7">
        <v>4902430772020</v>
      </c>
      <c r="I7" t="s">
        <v>3499</v>
      </c>
      <c r="J7">
        <v>43647</v>
      </c>
      <c r="K7" t="s">
        <v>3545</v>
      </c>
      <c r="M7" t="s">
        <v>3547</v>
      </c>
      <c r="N7" t="s">
        <v>3545</v>
      </c>
    </row>
    <row r="8" spans="1:14" x14ac:dyDescent="0.35">
      <c r="A8" t="s">
        <v>18</v>
      </c>
      <c r="B8" t="s">
        <v>189</v>
      </c>
      <c r="C8">
        <v>602648882</v>
      </c>
      <c r="D8" t="s">
        <v>192</v>
      </c>
      <c r="E8" t="s">
        <v>3542</v>
      </c>
      <c r="G8" t="s">
        <v>688</v>
      </c>
      <c r="H8">
        <v>4902430772655</v>
      </c>
      <c r="I8" t="s">
        <v>3500</v>
      </c>
      <c r="J8">
        <v>43647</v>
      </c>
      <c r="K8" t="s">
        <v>3545</v>
      </c>
      <c r="M8" t="s">
        <v>3548</v>
      </c>
      <c r="N8" t="s">
        <v>3545</v>
      </c>
    </row>
    <row r="9" spans="1:14" x14ac:dyDescent="0.35">
      <c r="A9" t="s">
        <v>18</v>
      </c>
      <c r="B9" t="s">
        <v>233</v>
      </c>
      <c r="C9">
        <v>603423585</v>
      </c>
      <c r="D9" t="s">
        <v>235</v>
      </c>
      <c r="E9" t="s">
        <v>3542</v>
      </c>
      <c r="G9" t="s">
        <v>692</v>
      </c>
      <c r="H9">
        <v>4902430772051</v>
      </c>
      <c r="I9" t="s">
        <v>3501</v>
      </c>
      <c r="J9">
        <v>43647</v>
      </c>
      <c r="K9" t="s">
        <v>3545</v>
      </c>
      <c r="M9" t="s">
        <v>3360</v>
      </c>
      <c r="N9" t="s">
        <v>3545</v>
      </c>
    </row>
    <row r="10" spans="1:14" x14ac:dyDescent="0.35">
      <c r="A10" t="s">
        <v>18</v>
      </c>
      <c r="B10" t="s">
        <v>237</v>
      </c>
      <c r="C10">
        <v>603422658</v>
      </c>
      <c r="D10" t="s">
        <v>239</v>
      </c>
      <c r="E10" t="s">
        <v>3542</v>
      </c>
      <c r="G10" t="s">
        <v>796</v>
      </c>
      <c r="H10">
        <v>4902430799874</v>
      </c>
      <c r="I10" t="s">
        <v>3502</v>
      </c>
      <c r="J10">
        <v>43647</v>
      </c>
      <c r="K10" t="s">
        <v>3545</v>
      </c>
      <c r="M10">
        <v>0</v>
      </c>
    </row>
    <row r="11" spans="1:14" x14ac:dyDescent="0.35">
      <c r="A11" t="s">
        <v>18</v>
      </c>
      <c r="B11" t="s">
        <v>240</v>
      </c>
      <c r="C11">
        <v>607536807</v>
      </c>
      <c r="D11" t="s">
        <v>241</v>
      </c>
      <c r="E11" t="s">
        <v>3542</v>
      </c>
      <c r="G11" t="s">
        <v>301</v>
      </c>
      <c r="H11">
        <v>4902430799836</v>
      </c>
      <c r="I11" t="s">
        <v>3503</v>
      </c>
      <c r="J11">
        <v>43647</v>
      </c>
      <c r="K11" t="s">
        <v>3545</v>
      </c>
      <c r="M11">
        <v>0</v>
      </c>
    </row>
    <row r="12" spans="1:14" x14ac:dyDescent="0.35">
      <c r="A12" t="s">
        <v>18</v>
      </c>
      <c r="B12" t="s">
        <v>242</v>
      </c>
      <c r="C12">
        <v>607535982</v>
      </c>
      <c r="D12" t="s">
        <v>244</v>
      </c>
      <c r="E12" t="s">
        <v>3542</v>
      </c>
      <c r="G12" t="s">
        <v>299</v>
      </c>
      <c r="H12">
        <v>4902430799911</v>
      </c>
      <c r="I12" t="s">
        <v>3504</v>
      </c>
      <c r="J12">
        <v>43647</v>
      </c>
      <c r="K12" t="s">
        <v>3545</v>
      </c>
      <c r="M12">
        <v>0</v>
      </c>
    </row>
    <row r="13" spans="1:14" x14ac:dyDescent="0.35">
      <c r="A13" t="s">
        <v>18</v>
      </c>
      <c r="B13" t="s">
        <v>245</v>
      </c>
      <c r="C13">
        <v>607537015</v>
      </c>
      <c r="D13" t="s">
        <v>247</v>
      </c>
      <c r="E13" t="s">
        <v>3542</v>
      </c>
      <c r="G13" t="s">
        <v>798</v>
      </c>
      <c r="H13">
        <v>4902430799997</v>
      </c>
      <c r="I13" t="s">
        <v>3505</v>
      </c>
      <c r="J13">
        <v>43647</v>
      </c>
      <c r="K13" t="s">
        <v>3545</v>
      </c>
      <c r="M13" t="s">
        <v>3361</v>
      </c>
      <c r="N13" t="s">
        <v>3545</v>
      </c>
    </row>
    <row r="14" spans="1:14" x14ac:dyDescent="0.35">
      <c r="A14" t="s">
        <v>18</v>
      </c>
      <c r="B14" t="s">
        <v>279</v>
      </c>
      <c r="C14">
        <v>600994098</v>
      </c>
      <c r="D14" t="s">
        <v>282</v>
      </c>
      <c r="E14" t="s">
        <v>3542</v>
      </c>
      <c r="G14" t="s">
        <v>307</v>
      </c>
      <c r="H14">
        <v>4902430800037</v>
      </c>
      <c r="I14" t="s">
        <v>3506</v>
      </c>
      <c r="J14">
        <v>43647</v>
      </c>
      <c r="K14" t="s">
        <v>3545</v>
      </c>
      <c r="M14" t="s">
        <v>3549</v>
      </c>
      <c r="N14" t="s">
        <v>3545</v>
      </c>
    </row>
    <row r="15" spans="1:14" x14ac:dyDescent="0.35">
      <c r="A15" t="s">
        <v>18</v>
      </c>
      <c r="B15" t="s">
        <v>283</v>
      </c>
      <c r="C15">
        <v>600994061</v>
      </c>
      <c r="D15" t="s">
        <v>286</v>
      </c>
      <c r="E15" t="s">
        <v>3542</v>
      </c>
      <c r="G15" t="s">
        <v>85</v>
      </c>
      <c r="H15">
        <v>4902430870986</v>
      </c>
      <c r="I15" t="s">
        <v>3507</v>
      </c>
      <c r="J15">
        <v>43647</v>
      </c>
      <c r="K15" t="s">
        <v>3545</v>
      </c>
      <c r="M15" t="s">
        <v>2566</v>
      </c>
      <c r="N15" t="s">
        <v>3545</v>
      </c>
    </row>
    <row r="16" spans="1:14" x14ac:dyDescent="0.35">
      <c r="A16" t="s">
        <v>18</v>
      </c>
      <c r="B16" t="s">
        <v>287</v>
      </c>
      <c r="C16">
        <v>600994240</v>
      </c>
      <c r="D16" t="s">
        <v>290</v>
      </c>
      <c r="E16" t="s">
        <v>3542</v>
      </c>
      <c r="G16" t="s">
        <v>81</v>
      </c>
      <c r="H16">
        <v>4902430870993</v>
      </c>
      <c r="I16" t="s">
        <v>3508</v>
      </c>
      <c r="J16">
        <v>43647</v>
      </c>
      <c r="K16" t="s">
        <v>3545</v>
      </c>
      <c r="M16" t="s">
        <v>3550</v>
      </c>
      <c r="N16" t="s">
        <v>3545</v>
      </c>
    </row>
    <row r="17" spans="1:14" x14ac:dyDescent="0.35">
      <c r="A17" t="s">
        <v>18</v>
      </c>
      <c r="B17" t="s">
        <v>276</v>
      </c>
      <c r="C17">
        <v>600992139</v>
      </c>
      <c r="D17" t="s">
        <v>278</v>
      </c>
      <c r="E17" t="s">
        <v>3542</v>
      </c>
      <c r="G17" t="s">
        <v>3509</v>
      </c>
      <c r="H17">
        <v>3014260274917</v>
      </c>
      <c r="I17" t="s">
        <v>3510</v>
      </c>
      <c r="J17">
        <v>43647</v>
      </c>
      <c r="K17" t="s">
        <v>3545</v>
      </c>
      <c r="M17" t="s">
        <v>3551</v>
      </c>
      <c r="N17" t="s">
        <v>3545</v>
      </c>
    </row>
    <row r="18" spans="1:14" x14ac:dyDescent="0.35">
      <c r="A18" t="s">
        <v>18</v>
      </c>
      <c r="B18" t="s">
        <v>291</v>
      </c>
      <c r="C18">
        <v>600991066</v>
      </c>
      <c r="D18" t="s">
        <v>293</v>
      </c>
      <c r="E18" t="s">
        <v>3542</v>
      </c>
      <c r="G18" t="s">
        <v>131</v>
      </c>
      <c r="H18" t="s">
        <v>132</v>
      </c>
      <c r="I18" t="s">
        <v>3511</v>
      </c>
      <c r="J18">
        <v>43647</v>
      </c>
      <c r="K18" t="s">
        <v>3545</v>
      </c>
      <c r="M18" t="s">
        <v>3552</v>
      </c>
      <c r="N18" t="s">
        <v>3545</v>
      </c>
    </row>
    <row r="19" spans="1:14" x14ac:dyDescent="0.35">
      <c r="A19" t="s">
        <v>18</v>
      </c>
      <c r="B19" t="s">
        <v>273</v>
      </c>
      <c r="C19">
        <v>600991789</v>
      </c>
      <c r="D19" t="s">
        <v>275</v>
      </c>
      <c r="E19" t="s">
        <v>3542</v>
      </c>
      <c r="G19" t="s">
        <v>949</v>
      </c>
      <c r="H19" t="s">
        <v>950</v>
      </c>
      <c r="I19" t="s">
        <v>3512</v>
      </c>
      <c r="J19">
        <v>43647</v>
      </c>
      <c r="K19" t="s">
        <v>3545</v>
      </c>
      <c r="M19" t="s">
        <v>3553</v>
      </c>
      <c r="N19" t="s">
        <v>3545</v>
      </c>
    </row>
    <row r="20" spans="1:14" x14ac:dyDescent="0.35">
      <c r="A20" t="s">
        <v>18</v>
      </c>
      <c r="B20" t="s">
        <v>381</v>
      </c>
      <c r="C20">
        <v>607633181</v>
      </c>
      <c r="D20" t="s">
        <v>383</v>
      </c>
      <c r="E20" t="s">
        <v>3542</v>
      </c>
      <c r="G20" t="s">
        <v>3513</v>
      </c>
      <c r="H20">
        <v>4902430689366</v>
      </c>
      <c r="I20" t="s">
        <v>3514</v>
      </c>
      <c r="J20">
        <v>43647</v>
      </c>
      <c r="K20" t="s">
        <v>3545</v>
      </c>
      <c r="M20" t="s">
        <v>3554</v>
      </c>
      <c r="N20" t="s">
        <v>3545</v>
      </c>
    </row>
    <row r="21" spans="1:14" x14ac:dyDescent="0.35">
      <c r="A21" t="s">
        <v>18</v>
      </c>
      <c r="B21" t="s">
        <v>384</v>
      </c>
      <c r="C21">
        <v>607633180</v>
      </c>
      <c r="D21" t="s">
        <v>386</v>
      </c>
      <c r="E21" t="s">
        <v>3542</v>
      </c>
      <c r="G21" t="s">
        <v>137</v>
      </c>
      <c r="H21" t="s">
        <v>138</v>
      </c>
      <c r="I21" t="s">
        <v>3515</v>
      </c>
      <c r="J21">
        <v>43647</v>
      </c>
      <c r="K21" t="s">
        <v>3545</v>
      </c>
      <c r="M21" t="s">
        <v>2566</v>
      </c>
      <c r="N21" t="s">
        <v>3545</v>
      </c>
    </row>
    <row r="22" spans="1:14" x14ac:dyDescent="0.35">
      <c r="A22" t="s">
        <v>18</v>
      </c>
      <c r="B22" t="s">
        <v>387</v>
      </c>
      <c r="C22">
        <v>607633183</v>
      </c>
      <c r="D22" t="s">
        <v>389</v>
      </c>
      <c r="E22" t="s">
        <v>3542</v>
      </c>
      <c r="G22" t="s">
        <v>148</v>
      </c>
      <c r="H22" t="s">
        <v>149</v>
      </c>
      <c r="I22" t="s">
        <v>3516</v>
      </c>
      <c r="J22">
        <v>43647</v>
      </c>
      <c r="K22" t="s">
        <v>3545</v>
      </c>
      <c r="M22" t="s">
        <v>3555</v>
      </c>
      <c r="N22" t="s">
        <v>3545</v>
      </c>
    </row>
    <row r="23" spans="1:14" x14ac:dyDescent="0.35">
      <c r="A23" t="s">
        <v>18</v>
      </c>
      <c r="B23" t="s">
        <v>390</v>
      </c>
      <c r="C23">
        <v>607633019</v>
      </c>
      <c r="D23" t="s">
        <v>392</v>
      </c>
      <c r="E23" t="s">
        <v>3542</v>
      </c>
      <c r="G23" t="s">
        <v>141</v>
      </c>
      <c r="H23" t="s">
        <v>142</v>
      </c>
      <c r="I23" t="s">
        <v>3517</v>
      </c>
      <c r="J23">
        <v>43647</v>
      </c>
      <c r="K23" t="s">
        <v>3545</v>
      </c>
      <c r="M23">
        <v>0</v>
      </c>
    </row>
    <row r="24" spans="1:14" x14ac:dyDescent="0.35">
      <c r="A24" t="s">
        <v>18</v>
      </c>
      <c r="B24" t="s">
        <v>393</v>
      </c>
      <c r="C24">
        <v>607633184</v>
      </c>
      <c r="D24" t="s">
        <v>395</v>
      </c>
      <c r="E24" t="s">
        <v>3542</v>
      </c>
      <c r="G24" t="s">
        <v>789</v>
      </c>
      <c r="H24" t="s">
        <v>956</v>
      </c>
      <c r="I24" t="s">
        <v>3518</v>
      </c>
      <c r="J24">
        <v>43647</v>
      </c>
      <c r="K24" t="s">
        <v>3545</v>
      </c>
      <c r="M24">
        <v>0</v>
      </c>
    </row>
    <row r="25" spans="1:14" x14ac:dyDescent="0.35">
      <c r="A25" t="s">
        <v>18</v>
      </c>
      <c r="B25" t="s">
        <v>396</v>
      </c>
      <c r="C25">
        <v>609252684</v>
      </c>
      <c r="D25" t="s">
        <v>398</v>
      </c>
      <c r="E25" t="s">
        <v>3542</v>
      </c>
      <c r="G25" t="s">
        <v>236</v>
      </c>
      <c r="H25">
        <v>4902430869119</v>
      </c>
      <c r="I25" t="s">
        <v>3519</v>
      </c>
      <c r="J25">
        <v>43709</v>
      </c>
      <c r="K25" t="s">
        <v>3545</v>
      </c>
      <c r="M25">
        <v>0</v>
      </c>
    </row>
    <row r="26" spans="1:14" x14ac:dyDescent="0.35">
      <c r="A26" t="s">
        <v>18</v>
      </c>
      <c r="B26" t="s">
        <v>399</v>
      </c>
      <c r="C26">
        <v>609252722</v>
      </c>
      <c r="D26" t="s">
        <v>401</v>
      </c>
      <c r="E26" t="s">
        <v>3542</v>
      </c>
      <c r="G26" t="s">
        <v>265</v>
      </c>
      <c r="H26">
        <v>8001090222848</v>
      </c>
      <c r="I26" t="s">
        <v>3520</v>
      </c>
      <c r="J26">
        <v>43709</v>
      </c>
      <c r="K26" t="s">
        <v>3545</v>
      </c>
      <c r="M26" t="s">
        <v>2975</v>
      </c>
      <c r="N26" t="s">
        <v>3545</v>
      </c>
    </row>
    <row r="27" spans="1:14" x14ac:dyDescent="0.35">
      <c r="A27" t="s">
        <v>18</v>
      </c>
      <c r="B27" t="s">
        <v>402</v>
      </c>
      <c r="C27">
        <v>609252786</v>
      </c>
      <c r="D27" t="s">
        <v>404</v>
      </c>
      <c r="E27" t="s">
        <v>3542</v>
      </c>
      <c r="G27" t="s">
        <v>253</v>
      </c>
      <c r="H27">
        <v>8001090222879</v>
      </c>
      <c r="I27" t="s">
        <v>3521</v>
      </c>
      <c r="J27">
        <v>43709</v>
      </c>
      <c r="K27" t="s">
        <v>3545</v>
      </c>
      <c r="M27" t="s">
        <v>2976</v>
      </c>
      <c r="N27" t="s">
        <v>3545</v>
      </c>
    </row>
    <row r="28" spans="1:14" x14ac:dyDescent="0.35">
      <c r="A28" t="s">
        <v>18</v>
      </c>
      <c r="B28" t="s">
        <v>449</v>
      </c>
      <c r="C28">
        <v>601001432</v>
      </c>
      <c r="D28" t="s">
        <v>452</v>
      </c>
      <c r="E28" t="s">
        <v>3542</v>
      </c>
      <c r="G28" t="s">
        <v>263</v>
      </c>
      <c r="H28">
        <v>8001090222428</v>
      </c>
      <c r="I28" t="s">
        <v>3522</v>
      </c>
      <c r="J28">
        <v>43709</v>
      </c>
      <c r="K28" t="s">
        <v>3545</v>
      </c>
      <c r="M28">
        <v>0</v>
      </c>
    </row>
    <row r="29" spans="1:14" x14ac:dyDescent="0.35">
      <c r="A29" t="s">
        <v>18</v>
      </c>
      <c r="B29" t="s">
        <v>446</v>
      </c>
      <c r="C29">
        <v>10012227</v>
      </c>
      <c r="D29" t="s">
        <v>448</v>
      </c>
      <c r="E29" t="s">
        <v>3542</v>
      </c>
      <c r="G29" t="s">
        <v>251</v>
      </c>
      <c r="H29">
        <v>8001090222459</v>
      </c>
      <c r="I29" t="s">
        <v>3523</v>
      </c>
      <c r="J29">
        <v>43709</v>
      </c>
      <c r="K29" t="s">
        <v>3545</v>
      </c>
      <c r="M29" t="s">
        <v>2977</v>
      </c>
      <c r="N29" t="s">
        <v>3545</v>
      </c>
    </row>
    <row r="30" spans="1:14" x14ac:dyDescent="0.35">
      <c r="A30" t="s">
        <v>18</v>
      </c>
      <c r="B30" t="s">
        <v>638</v>
      </c>
      <c r="C30">
        <v>603423308</v>
      </c>
      <c r="D30" t="s">
        <v>641</v>
      </c>
      <c r="E30" t="s">
        <v>3542</v>
      </c>
      <c r="G30" t="s">
        <v>259</v>
      </c>
      <c r="H30">
        <v>8001090222725</v>
      </c>
      <c r="I30" t="s">
        <v>3524</v>
      </c>
      <c r="J30">
        <v>43709</v>
      </c>
      <c r="K30" t="s">
        <v>3545</v>
      </c>
      <c r="M30" t="s">
        <v>2978</v>
      </c>
      <c r="N30" t="s">
        <v>3545</v>
      </c>
    </row>
    <row r="31" spans="1:14" x14ac:dyDescent="0.35">
      <c r="A31" t="s">
        <v>18</v>
      </c>
      <c r="B31" t="s">
        <v>642</v>
      </c>
      <c r="C31">
        <v>603422594</v>
      </c>
      <c r="D31" t="s">
        <v>644</v>
      </c>
      <c r="E31" t="s">
        <v>3542</v>
      </c>
      <c r="G31" t="s">
        <v>257</v>
      </c>
      <c r="H31">
        <v>8001090222756</v>
      </c>
      <c r="I31" t="s">
        <v>3525</v>
      </c>
      <c r="J31">
        <v>43709</v>
      </c>
      <c r="K31" t="s">
        <v>3545</v>
      </c>
      <c r="M31" t="s">
        <v>2979</v>
      </c>
      <c r="N31" t="s">
        <v>3545</v>
      </c>
    </row>
    <row r="32" spans="1:14" x14ac:dyDescent="0.35">
      <c r="A32" t="s">
        <v>18</v>
      </c>
      <c r="B32" t="s">
        <v>645</v>
      </c>
      <c r="C32">
        <v>603422608</v>
      </c>
      <c r="D32" t="s">
        <v>648</v>
      </c>
      <c r="E32" t="s">
        <v>3542</v>
      </c>
      <c r="G32" t="s">
        <v>269</v>
      </c>
      <c r="H32">
        <v>8001090222541</v>
      </c>
      <c r="I32" t="s">
        <v>3526</v>
      </c>
      <c r="J32">
        <v>43709</v>
      </c>
      <c r="K32" t="s">
        <v>3545</v>
      </c>
      <c r="M32" t="s">
        <v>3556</v>
      </c>
      <c r="N32" t="s">
        <v>3545</v>
      </c>
    </row>
    <row r="33" spans="1:14" x14ac:dyDescent="0.35">
      <c r="A33" t="s">
        <v>18</v>
      </c>
      <c r="B33" t="s">
        <v>702</v>
      </c>
      <c r="C33">
        <v>607942627</v>
      </c>
      <c r="D33" t="s">
        <v>704</v>
      </c>
      <c r="E33" t="s">
        <v>3542</v>
      </c>
      <c r="G33" t="s">
        <v>249</v>
      </c>
      <c r="H33">
        <v>8001090222572</v>
      </c>
      <c r="I33" t="s">
        <v>3527</v>
      </c>
      <c r="J33">
        <v>43709</v>
      </c>
      <c r="K33" t="s">
        <v>3545</v>
      </c>
      <c r="M33" t="s">
        <v>2980</v>
      </c>
      <c r="N33" t="s">
        <v>3545</v>
      </c>
    </row>
    <row r="34" spans="1:14" x14ac:dyDescent="0.35">
      <c r="A34" t="s">
        <v>18</v>
      </c>
      <c r="B34" t="s">
        <v>718</v>
      </c>
      <c r="C34">
        <v>607942649</v>
      </c>
      <c r="D34" t="s">
        <v>720</v>
      </c>
      <c r="E34" t="s">
        <v>3542</v>
      </c>
      <c r="G34" t="s">
        <v>573</v>
      </c>
      <c r="H34">
        <v>4902430879019</v>
      </c>
      <c r="I34" t="s">
        <v>3100</v>
      </c>
      <c r="J34">
        <v>43739</v>
      </c>
      <c r="K34" t="s">
        <v>3545</v>
      </c>
      <c r="M34" t="s">
        <v>2981</v>
      </c>
      <c r="N34" t="s">
        <v>3545</v>
      </c>
    </row>
    <row r="35" spans="1:14" x14ac:dyDescent="0.35">
      <c r="A35" t="s">
        <v>806</v>
      </c>
      <c r="B35" t="s">
        <v>113</v>
      </c>
      <c r="C35">
        <v>4716518579</v>
      </c>
      <c r="D35" t="s">
        <v>915</v>
      </c>
      <c r="E35" t="s">
        <v>3542</v>
      </c>
      <c r="G35" t="s">
        <v>583</v>
      </c>
      <c r="H35">
        <v>4902430879026</v>
      </c>
      <c r="I35" t="s">
        <v>3101</v>
      </c>
      <c r="J35">
        <v>43739</v>
      </c>
      <c r="K35" t="s">
        <v>3545</v>
      </c>
      <c r="M35" t="s">
        <v>2982</v>
      </c>
      <c r="N35" t="s">
        <v>3545</v>
      </c>
    </row>
    <row r="36" spans="1:14" x14ac:dyDescent="0.35">
      <c r="A36" t="s">
        <v>806</v>
      </c>
      <c r="B36" t="s">
        <v>183</v>
      </c>
      <c r="C36">
        <v>3416563014</v>
      </c>
      <c r="D36" t="s">
        <v>185</v>
      </c>
      <c r="E36" t="s">
        <v>3542</v>
      </c>
      <c r="G36" t="s">
        <v>577</v>
      </c>
      <c r="H36">
        <v>4902430879033</v>
      </c>
      <c r="I36" t="s">
        <v>3102</v>
      </c>
      <c r="J36">
        <v>43739</v>
      </c>
      <c r="K36" t="s">
        <v>3545</v>
      </c>
      <c r="M36" t="s">
        <v>3557</v>
      </c>
      <c r="N36" t="s">
        <v>3545</v>
      </c>
    </row>
    <row r="37" spans="1:14" x14ac:dyDescent="0.35">
      <c r="A37" t="s">
        <v>806</v>
      </c>
      <c r="B37" t="s">
        <v>186</v>
      </c>
      <c r="C37">
        <v>6316471883</v>
      </c>
      <c r="D37" t="s">
        <v>188</v>
      </c>
      <c r="E37" t="s">
        <v>3542</v>
      </c>
      <c r="G37" t="s">
        <v>579</v>
      </c>
      <c r="H37">
        <v>4902430879040</v>
      </c>
      <c r="I37" t="s">
        <v>3103</v>
      </c>
      <c r="J37">
        <v>43739</v>
      </c>
      <c r="K37" t="s">
        <v>3545</v>
      </c>
      <c r="M37">
        <v>0</v>
      </c>
    </row>
    <row r="38" spans="1:14" x14ac:dyDescent="0.35">
      <c r="A38" t="s">
        <v>806</v>
      </c>
      <c r="B38" t="s">
        <v>172</v>
      </c>
      <c r="C38">
        <v>7316467385</v>
      </c>
      <c r="D38" t="s">
        <v>970</v>
      </c>
      <c r="E38" t="s">
        <v>3542</v>
      </c>
      <c r="G38" t="s">
        <v>636</v>
      </c>
      <c r="H38">
        <v>4902430879057</v>
      </c>
      <c r="I38" t="s">
        <v>3104</v>
      </c>
      <c r="J38">
        <v>43739</v>
      </c>
      <c r="K38" t="s">
        <v>3545</v>
      </c>
      <c r="M38" t="s">
        <v>3454</v>
      </c>
      <c r="N38" t="s">
        <v>3545</v>
      </c>
    </row>
    <row r="39" spans="1:14" x14ac:dyDescent="0.35">
      <c r="A39" t="s">
        <v>806</v>
      </c>
      <c r="B39" t="s">
        <v>189</v>
      </c>
      <c r="C39">
        <v>5316467476</v>
      </c>
      <c r="D39" t="s">
        <v>192</v>
      </c>
      <c r="E39" t="s">
        <v>3542</v>
      </c>
      <c r="G39" t="s">
        <v>634</v>
      </c>
      <c r="H39">
        <v>4902430879064</v>
      </c>
      <c r="I39" t="s">
        <v>2314</v>
      </c>
      <c r="J39">
        <v>43739</v>
      </c>
      <c r="K39" t="s">
        <v>3545</v>
      </c>
      <c r="M39">
        <v>0</v>
      </c>
    </row>
    <row r="40" spans="1:14" x14ac:dyDescent="0.35">
      <c r="A40" t="s">
        <v>806</v>
      </c>
      <c r="B40" t="s">
        <v>1835</v>
      </c>
      <c r="C40">
        <v>7116471465</v>
      </c>
      <c r="D40" t="s">
        <v>968</v>
      </c>
      <c r="E40" t="s">
        <v>3542</v>
      </c>
      <c r="G40" t="s">
        <v>550</v>
      </c>
      <c r="H40">
        <v>4902430879101</v>
      </c>
      <c r="I40" t="s">
        <v>3094</v>
      </c>
      <c r="J40">
        <v>43739</v>
      </c>
      <c r="K40" t="s">
        <v>3545</v>
      </c>
      <c r="M40" t="s">
        <v>2983</v>
      </c>
      <c r="N40" t="s">
        <v>3545</v>
      </c>
    </row>
    <row r="41" spans="1:14" x14ac:dyDescent="0.35">
      <c r="A41" t="s">
        <v>806</v>
      </c>
      <c r="B41" t="s">
        <v>291</v>
      </c>
      <c r="C41">
        <v>6114063708</v>
      </c>
      <c r="D41" t="s">
        <v>1133</v>
      </c>
      <c r="E41" t="s">
        <v>3542</v>
      </c>
      <c r="G41" t="s">
        <v>554</v>
      </c>
      <c r="H41">
        <v>4902430879118</v>
      </c>
      <c r="I41" t="s">
        <v>3095</v>
      </c>
      <c r="J41">
        <v>43739</v>
      </c>
      <c r="K41" t="s">
        <v>3545</v>
      </c>
      <c r="M41">
        <v>0</v>
      </c>
    </row>
    <row r="42" spans="1:14" x14ac:dyDescent="0.35">
      <c r="A42" t="s">
        <v>806</v>
      </c>
      <c r="B42" t="s">
        <v>273</v>
      </c>
      <c r="C42">
        <v>3914159285</v>
      </c>
      <c r="D42" t="s">
        <v>1134</v>
      </c>
      <c r="E42" t="s">
        <v>3542</v>
      </c>
      <c r="G42" t="s">
        <v>552</v>
      </c>
      <c r="H42">
        <v>4902430879125</v>
      </c>
      <c r="I42" t="s">
        <v>3096</v>
      </c>
      <c r="J42">
        <v>43739</v>
      </c>
      <c r="K42" t="s">
        <v>3545</v>
      </c>
      <c r="M42" t="s">
        <v>3376</v>
      </c>
      <c r="N42" t="s">
        <v>3545</v>
      </c>
    </row>
    <row r="43" spans="1:14" x14ac:dyDescent="0.35">
      <c r="A43" t="s">
        <v>806</v>
      </c>
      <c r="B43" t="s">
        <v>381</v>
      </c>
      <c r="C43">
        <v>5218093223</v>
      </c>
      <c r="D43" t="s">
        <v>1177</v>
      </c>
      <c r="E43" t="s">
        <v>3542</v>
      </c>
      <c r="G43" t="s">
        <v>726</v>
      </c>
      <c r="H43">
        <v>4902430879132</v>
      </c>
      <c r="I43" t="s">
        <v>3097</v>
      </c>
      <c r="J43">
        <v>43739</v>
      </c>
      <c r="K43" t="s">
        <v>3545</v>
      </c>
      <c r="M43" t="s">
        <v>3558</v>
      </c>
      <c r="N43" t="s">
        <v>3545</v>
      </c>
    </row>
    <row r="44" spans="1:14" x14ac:dyDescent="0.35">
      <c r="A44" t="s">
        <v>806</v>
      </c>
      <c r="B44" t="s">
        <v>384</v>
      </c>
      <c r="C44">
        <v>5018093255</v>
      </c>
      <c r="D44" t="s">
        <v>1178</v>
      </c>
      <c r="E44" t="s">
        <v>3542</v>
      </c>
      <c r="G44" t="s">
        <v>728</v>
      </c>
      <c r="H44">
        <v>4902430879149</v>
      </c>
      <c r="I44" t="s">
        <v>3098</v>
      </c>
      <c r="J44">
        <v>43739</v>
      </c>
      <c r="K44" t="s">
        <v>3545</v>
      </c>
      <c r="M44" t="s">
        <v>3559</v>
      </c>
      <c r="N44" t="s">
        <v>3545</v>
      </c>
    </row>
    <row r="45" spans="1:14" x14ac:dyDescent="0.35">
      <c r="A45" t="s">
        <v>806</v>
      </c>
      <c r="B45" t="s">
        <v>387</v>
      </c>
      <c r="C45">
        <v>5218093262</v>
      </c>
      <c r="D45" t="s">
        <v>1179</v>
      </c>
      <c r="E45" t="s">
        <v>3542</v>
      </c>
      <c r="G45" t="s">
        <v>730</v>
      </c>
      <c r="H45">
        <v>4902430879613</v>
      </c>
      <c r="I45" t="s">
        <v>3099</v>
      </c>
      <c r="J45">
        <v>43739</v>
      </c>
      <c r="K45" t="s">
        <v>3545</v>
      </c>
      <c r="M45" t="s">
        <v>2622</v>
      </c>
      <c r="N45" t="s">
        <v>3545</v>
      </c>
    </row>
    <row r="46" spans="1:14" x14ac:dyDescent="0.35">
      <c r="A46" t="s">
        <v>806</v>
      </c>
      <c r="B46" t="s">
        <v>390</v>
      </c>
      <c r="C46">
        <v>3923950796</v>
      </c>
      <c r="D46" t="s">
        <v>1180</v>
      </c>
      <c r="E46" t="s">
        <v>3542</v>
      </c>
      <c r="G46">
        <v>0</v>
      </c>
      <c r="H46">
        <v>4902430878982</v>
      </c>
      <c r="I46" t="s">
        <v>3528</v>
      </c>
      <c r="J46">
        <v>43739</v>
      </c>
      <c r="K46" t="s">
        <v>3545</v>
      </c>
      <c r="M46" t="s">
        <v>2986</v>
      </c>
      <c r="N46" t="s">
        <v>3545</v>
      </c>
    </row>
    <row r="47" spans="1:14" x14ac:dyDescent="0.35">
      <c r="A47" t="s">
        <v>806</v>
      </c>
      <c r="B47" t="s">
        <v>393</v>
      </c>
      <c r="C47">
        <v>4623855097</v>
      </c>
      <c r="D47" t="s">
        <v>1181</v>
      </c>
      <c r="E47" t="s">
        <v>3542</v>
      </c>
      <c r="G47">
        <v>0</v>
      </c>
      <c r="H47">
        <v>4902430878999</v>
      </c>
      <c r="I47" t="s">
        <v>3529</v>
      </c>
      <c r="J47">
        <v>43739</v>
      </c>
      <c r="K47" t="s">
        <v>3545</v>
      </c>
      <c r="M47" t="s">
        <v>3560</v>
      </c>
      <c r="N47" t="s">
        <v>3545</v>
      </c>
    </row>
    <row r="48" spans="1:14" x14ac:dyDescent="0.35">
      <c r="A48" t="s">
        <v>806</v>
      </c>
      <c r="B48" t="s">
        <v>396</v>
      </c>
      <c r="C48">
        <v>6327703446</v>
      </c>
      <c r="D48" t="s">
        <v>1182</v>
      </c>
      <c r="E48" t="s">
        <v>3542</v>
      </c>
      <c r="G48">
        <v>0</v>
      </c>
      <c r="H48">
        <v>4902430879009</v>
      </c>
      <c r="I48" t="s">
        <v>3530</v>
      </c>
      <c r="J48">
        <v>43739</v>
      </c>
      <c r="K48" t="s">
        <v>3545</v>
      </c>
      <c r="M48" t="s">
        <v>2649</v>
      </c>
      <c r="N48" t="s">
        <v>3545</v>
      </c>
    </row>
    <row r="49" spans="1:14" x14ac:dyDescent="0.35">
      <c r="A49" t="s">
        <v>806</v>
      </c>
      <c r="B49" t="s">
        <v>399</v>
      </c>
      <c r="C49">
        <v>5727704744</v>
      </c>
      <c r="D49" t="s">
        <v>1183</v>
      </c>
      <c r="E49" t="s">
        <v>3542</v>
      </c>
      <c r="G49" t="s">
        <v>91</v>
      </c>
      <c r="H49">
        <v>4902430875332</v>
      </c>
      <c r="I49" t="s">
        <v>3106</v>
      </c>
      <c r="J49">
        <v>43770</v>
      </c>
      <c r="K49" t="s">
        <v>3545</v>
      </c>
      <c r="M49" t="s">
        <v>3561</v>
      </c>
      <c r="N49" t="s">
        <v>3545</v>
      </c>
    </row>
    <row r="50" spans="1:14" x14ac:dyDescent="0.35">
      <c r="A50" t="s">
        <v>806</v>
      </c>
      <c r="B50" t="s">
        <v>402</v>
      </c>
      <c r="C50">
        <v>4127706142</v>
      </c>
      <c r="D50" t="s">
        <v>1184</v>
      </c>
      <c r="E50" t="s">
        <v>3542</v>
      </c>
      <c r="G50" t="s">
        <v>89</v>
      </c>
      <c r="H50">
        <v>4902430875387</v>
      </c>
      <c r="I50" t="s">
        <v>3107</v>
      </c>
      <c r="J50">
        <v>43770</v>
      </c>
      <c r="K50" t="s">
        <v>3545</v>
      </c>
      <c r="M50" t="s">
        <v>3562</v>
      </c>
      <c r="N50" t="s">
        <v>3545</v>
      </c>
    </row>
    <row r="51" spans="1:14" x14ac:dyDescent="0.35">
      <c r="A51" t="s">
        <v>806</v>
      </c>
      <c r="B51" t="s">
        <v>446</v>
      </c>
      <c r="C51">
        <v>3514159781</v>
      </c>
      <c r="D51" t="s">
        <v>3427</v>
      </c>
      <c r="E51" t="s">
        <v>3542</v>
      </c>
      <c r="G51" t="s">
        <v>87</v>
      </c>
      <c r="H51">
        <v>4902430875394</v>
      </c>
      <c r="I51" t="s">
        <v>3092</v>
      </c>
      <c r="J51">
        <v>43770</v>
      </c>
      <c r="K51" t="s">
        <v>3545</v>
      </c>
      <c r="M51" t="s">
        <v>3563</v>
      </c>
      <c r="N51" t="s">
        <v>3545</v>
      </c>
    </row>
    <row r="52" spans="1:14" x14ac:dyDescent="0.35">
      <c r="A52" t="s">
        <v>806</v>
      </c>
      <c r="B52" t="s">
        <v>1256</v>
      </c>
      <c r="C52">
        <v>3714159863</v>
      </c>
      <c r="D52" t="s">
        <v>1258</v>
      </c>
      <c r="E52" t="s">
        <v>3542</v>
      </c>
      <c r="G52" t="s">
        <v>115</v>
      </c>
      <c r="H52">
        <v>4902430875400</v>
      </c>
      <c r="I52" t="s">
        <v>3093</v>
      </c>
      <c r="J52">
        <v>43770</v>
      </c>
      <c r="K52" t="s">
        <v>3545</v>
      </c>
      <c r="M52" t="s">
        <v>3564</v>
      </c>
      <c r="N52" t="s">
        <v>3545</v>
      </c>
    </row>
    <row r="53" spans="1:14" x14ac:dyDescent="0.35">
      <c r="A53" t="s">
        <v>1645</v>
      </c>
      <c r="B53" t="s">
        <v>919</v>
      </c>
      <c r="C53" t="s">
        <v>3462</v>
      </c>
      <c r="D53" t="s">
        <v>3108</v>
      </c>
      <c r="E53" t="s">
        <v>3542</v>
      </c>
      <c r="G53">
        <v>0</v>
      </c>
      <c r="H53">
        <v>19300647000349</v>
      </c>
      <c r="I53" t="s">
        <v>3426</v>
      </c>
      <c r="J53">
        <v>43831</v>
      </c>
      <c r="K53" t="s">
        <v>3545</v>
      </c>
      <c r="M53" t="s">
        <v>3565</v>
      </c>
      <c r="N53" t="s">
        <v>3545</v>
      </c>
    </row>
    <row r="54" spans="1:14" x14ac:dyDescent="0.35">
      <c r="A54" t="s">
        <v>1645</v>
      </c>
      <c r="B54" t="s">
        <v>938</v>
      </c>
      <c r="C54" t="s">
        <v>3463</v>
      </c>
      <c r="D54" t="s">
        <v>3475</v>
      </c>
      <c r="E54" t="s">
        <v>3542</v>
      </c>
      <c r="G54" t="s">
        <v>446</v>
      </c>
      <c r="H54">
        <v>3014260674359</v>
      </c>
      <c r="I54" t="s">
        <v>3427</v>
      </c>
      <c r="J54">
        <v>43831</v>
      </c>
      <c r="K54" t="s">
        <v>3545</v>
      </c>
      <c r="M54" t="s">
        <v>3566</v>
      </c>
      <c r="N54" t="s">
        <v>3545</v>
      </c>
    </row>
    <row r="55" spans="1:14" x14ac:dyDescent="0.35">
      <c r="A55" t="s">
        <v>1645</v>
      </c>
      <c r="B55" t="s">
        <v>111</v>
      </c>
      <c r="C55" t="s">
        <v>3464</v>
      </c>
      <c r="D55" t="s">
        <v>3109</v>
      </c>
      <c r="E55" t="s">
        <v>3542</v>
      </c>
      <c r="G55" t="s">
        <v>1256</v>
      </c>
      <c r="H55">
        <v>14902430869635</v>
      </c>
      <c r="I55" t="s">
        <v>3420</v>
      </c>
      <c r="J55">
        <v>43831</v>
      </c>
      <c r="K55" t="s">
        <v>3545</v>
      </c>
      <c r="M55" t="s">
        <v>3567</v>
      </c>
      <c r="N55" t="s">
        <v>3545</v>
      </c>
    </row>
    <row r="56" spans="1:14" x14ac:dyDescent="0.35">
      <c r="A56" t="s">
        <v>1645</v>
      </c>
      <c r="B56" t="s">
        <v>932</v>
      </c>
      <c r="C56" t="s">
        <v>3465</v>
      </c>
      <c r="D56" t="s">
        <v>3129</v>
      </c>
      <c r="E56" t="s">
        <v>3542</v>
      </c>
      <c r="G56" t="s">
        <v>443</v>
      </c>
      <c r="H56">
        <v>14902430869659</v>
      </c>
      <c r="I56" t="s">
        <v>3421</v>
      </c>
      <c r="J56">
        <v>43831</v>
      </c>
      <c r="K56" t="s">
        <v>3545</v>
      </c>
      <c r="M56" t="s">
        <v>3568</v>
      </c>
      <c r="N56" t="s">
        <v>3545</v>
      </c>
    </row>
    <row r="57" spans="1:14" x14ac:dyDescent="0.35">
      <c r="A57" t="s">
        <v>1645</v>
      </c>
      <c r="B57" t="s">
        <v>926</v>
      </c>
      <c r="C57" t="s">
        <v>3466</v>
      </c>
      <c r="D57" t="s">
        <v>3130</v>
      </c>
      <c r="E57" t="s">
        <v>3542</v>
      </c>
      <c r="G57" t="s">
        <v>279</v>
      </c>
      <c r="H57">
        <v>14902430118795</v>
      </c>
      <c r="I57" t="s">
        <v>3476</v>
      </c>
      <c r="J57">
        <v>43831</v>
      </c>
      <c r="K57" t="s">
        <v>3545</v>
      </c>
      <c r="M57" t="s">
        <v>3569</v>
      </c>
      <c r="N57" t="s">
        <v>3545</v>
      </c>
    </row>
    <row r="58" spans="1:14" x14ac:dyDescent="0.35">
      <c r="A58" t="s">
        <v>1645</v>
      </c>
      <c r="B58" t="s">
        <v>923</v>
      </c>
      <c r="C58" t="s">
        <v>3467</v>
      </c>
      <c r="D58" t="s">
        <v>3110</v>
      </c>
      <c r="E58" t="s">
        <v>3542</v>
      </c>
      <c r="G58" t="s">
        <v>283</v>
      </c>
      <c r="H58">
        <v>14902430633274</v>
      </c>
      <c r="I58" t="s">
        <v>3477</v>
      </c>
      <c r="J58">
        <v>43831</v>
      </c>
      <c r="K58" t="s">
        <v>3545</v>
      </c>
      <c r="M58" t="s">
        <v>3570</v>
      </c>
      <c r="N58" t="s">
        <v>3545</v>
      </c>
    </row>
    <row r="59" spans="1:14" x14ac:dyDescent="0.35">
      <c r="A59" t="s">
        <v>1645</v>
      </c>
      <c r="B59" t="s">
        <v>934</v>
      </c>
      <c r="C59" t="s">
        <v>3468</v>
      </c>
      <c r="D59" t="s">
        <v>3127</v>
      </c>
      <c r="E59" t="s">
        <v>3542</v>
      </c>
      <c r="G59" t="s">
        <v>287</v>
      </c>
      <c r="H59">
        <v>14902430118801</v>
      </c>
      <c r="I59" t="s">
        <v>3478</v>
      </c>
      <c r="J59">
        <v>43831</v>
      </c>
      <c r="K59" t="s">
        <v>3545</v>
      </c>
      <c r="M59" t="s">
        <v>3571</v>
      </c>
      <c r="N59" t="s">
        <v>3545</v>
      </c>
    </row>
    <row r="60" spans="1:14" x14ac:dyDescent="0.35">
      <c r="A60" t="s">
        <v>1645</v>
      </c>
      <c r="B60" t="s">
        <v>921</v>
      </c>
      <c r="C60" t="s">
        <v>3469</v>
      </c>
      <c r="D60" t="s">
        <v>3128</v>
      </c>
      <c r="E60" t="s">
        <v>3542</v>
      </c>
      <c r="G60" t="s">
        <v>276</v>
      </c>
      <c r="H60">
        <v>14902430118658</v>
      </c>
      <c r="I60" t="s">
        <v>3479</v>
      </c>
      <c r="J60">
        <v>43831</v>
      </c>
      <c r="K60" t="s">
        <v>3545</v>
      </c>
      <c r="M60" t="s">
        <v>3572</v>
      </c>
      <c r="N60" t="s">
        <v>3545</v>
      </c>
    </row>
    <row r="61" spans="1:14" x14ac:dyDescent="0.35">
      <c r="A61" t="s">
        <v>1645</v>
      </c>
      <c r="B61" t="s">
        <v>917</v>
      </c>
      <c r="C61" t="s">
        <v>3470</v>
      </c>
      <c r="D61" t="s">
        <v>3111</v>
      </c>
      <c r="E61" t="s">
        <v>3542</v>
      </c>
      <c r="G61" t="s">
        <v>291</v>
      </c>
      <c r="H61">
        <v>14902430633267</v>
      </c>
      <c r="I61" t="s">
        <v>3480</v>
      </c>
      <c r="J61">
        <v>43831</v>
      </c>
      <c r="K61" t="s">
        <v>3545</v>
      </c>
      <c r="M61" t="s">
        <v>3573</v>
      </c>
      <c r="N61" t="s">
        <v>3545</v>
      </c>
    </row>
    <row r="62" spans="1:14" x14ac:dyDescent="0.35">
      <c r="A62" t="s">
        <v>1645</v>
      </c>
      <c r="B62" t="s">
        <v>928</v>
      </c>
      <c r="C62" t="s">
        <v>3471</v>
      </c>
      <c r="D62" t="s">
        <v>3126</v>
      </c>
      <c r="E62" t="s">
        <v>3542</v>
      </c>
      <c r="G62" t="s">
        <v>273</v>
      </c>
      <c r="H62">
        <v>14902430118665</v>
      </c>
      <c r="I62" t="s">
        <v>3481</v>
      </c>
      <c r="J62">
        <v>43831</v>
      </c>
      <c r="K62" t="s">
        <v>3545</v>
      </c>
      <c r="M62" t="s">
        <v>3574</v>
      </c>
      <c r="N62" t="s">
        <v>3545</v>
      </c>
    </row>
    <row r="63" spans="1:14" x14ac:dyDescent="0.35">
      <c r="A63" t="s">
        <v>1645</v>
      </c>
      <c r="B63" t="s">
        <v>1789</v>
      </c>
      <c r="C63" t="s">
        <v>3472</v>
      </c>
      <c r="D63" t="s">
        <v>2654</v>
      </c>
      <c r="E63" t="s">
        <v>3542</v>
      </c>
      <c r="G63" t="s">
        <v>172</v>
      </c>
      <c r="H63">
        <v>7702018967605</v>
      </c>
      <c r="I63" t="s">
        <v>3482</v>
      </c>
      <c r="J63">
        <v>43862</v>
      </c>
      <c r="K63" t="s">
        <v>3545</v>
      </c>
      <c r="M63" t="s">
        <v>3575</v>
      </c>
      <c r="N63" t="s">
        <v>3545</v>
      </c>
    </row>
    <row r="64" spans="1:14" x14ac:dyDescent="0.35">
      <c r="A64" t="s">
        <v>1645</v>
      </c>
      <c r="B64" t="s">
        <v>1793</v>
      </c>
      <c r="C64" t="s">
        <v>3473</v>
      </c>
      <c r="D64" t="s">
        <v>2655</v>
      </c>
      <c r="E64" t="s">
        <v>3542</v>
      </c>
      <c r="G64" t="s">
        <v>174</v>
      </c>
      <c r="H64">
        <v>7702018967636</v>
      </c>
      <c r="I64" t="s">
        <v>3483</v>
      </c>
      <c r="J64">
        <v>43862</v>
      </c>
      <c r="K64" t="s">
        <v>3545</v>
      </c>
      <c r="M64" t="s">
        <v>3576</v>
      </c>
      <c r="N64" t="s">
        <v>3545</v>
      </c>
    </row>
    <row r="65" spans="1:14" x14ac:dyDescent="0.35">
      <c r="A65" t="s">
        <v>1645</v>
      </c>
      <c r="B65" t="s">
        <v>973</v>
      </c>
      <c r="C65" t="s">
        <v>3474</v>
      </c>
      <c r="D65" t="s">
        <v>2656</v>
      </c>
      <c r="E65" t="s">
        <v>3542</v>
      </c>
      <c r="G65" t="s">
        <v>183</v>
      </c>
      <c r="H65">
        <v>14902430875902</v>
      </c>
      <c r="I65" t="s">
        <v>3484</v>
      </c>
      <c r="J65">
        <v>43862</v>
      </c>
      <c r="K65" t="s">
        <v>3545</v>
      </c>
      <c r="M65" t="s">
        <v>3577</v>
      </c>
      <c r="N65" t="s">
        <v>3545</v>
      </c>
    </row>
    <row r="66" spans="1:14" x14ac:dyDescent="0.35">
      <c r="A66" t="s">
        <v>1645</v>
      </c>
      <c r="B66" t="s">
        <v>449</v>
      </c>
      <c r="C66">
        <v>0</v>
      </c>
      <c r="D66" t="s">
        <v>3426</v>
      </c>
      <c r="E66" t="s">
        <v>3542</v>
      </c>
      <c r="G66" t="s">
        <v>186</v>
      </c>
      <c r="H66">
        <v>14902430876695</v>
      </c>
      <c r="I66" t="s">
        <v>3485</v>
      </c>
      <c r="J66">
        <v>43862</v>
      </c>
      <c r="K66" t="s">
        <v>3545</v>
      </c>
      <c r="M66" t="s">
        <v>2987</v>
      </c>
      <c r="N66" t="s">
        <v>3545</v>
      </c>
    </row>
    <row r="67" spans="1:14" x14ac:dyDescent="0.35">
      <c r="A67" t="s">
        <v>1645</v>
      </c>
      <c r="B67" t="s">
        <v>446</v>
      </c>
      <c r="C67">
        <v>0</v>
      </c>
      <c r="D67" t="s">
        <v>3427</v>
      </c>
      <c r="E67" t="s">
        <v>3542</v>
      </c>
      <c r="G67" t="s">
        <v>1835</v>
      </c>
      <c r="H67">
        <v>7702018038299</v>
      </c>
      <c r="I67" t="s">
        <v>3486</v>
      </c>
      <c r="J67">
        <v>43862</v>
      </c>
      <c r="K67" t="s">
        <v>3545</v>
      </c>
      <c r="M67" t="s">
        <v>1246</v>
      </c>
      <c r="N67" t="s">
        <v>3545</v>
      </c>
    </row>
    <row r="68" spans="1:14" x14ac:dyDescent="0.35">
      <c r="A68" t="s">
        <v>1645</v>
      </c>
      <c r="B68" t="s">
        <v>1256</v>
      </c>
      <c r="C68">
        <v>0</v>
      </c>
      <c r="D68" t="s">
        <v>3420</v>
      </c>
      <c r="E68" t="s">
        <v>3542</v>
      </c>
      <c r="G68" t="s">
        <v>189</v>
      </c>
      <c r="H68">
        <v>17702018366269</v>
      </c>
      <c r="I68" t="s">
        <v>3487</v>
      </c>
      <c r="J68">
        <v>43862</v>
      </c>
      <c r="K68" t="s">
        <v>3545</v>
      </c>
      <c r="M68" t="s">
        <v>2988</v>
      </c>
      <c r="N68" t="s">
        <v>3545</v>
      </c>
    </row>
    <row r="69" spans="1:14" x14ac:dyDescent="0.35">
      <c r="A69" t="s">
        <v>1645</v>
      </c>
      <c r="B69" t="s">
        <v>443</v>
      </c>
      <c r="C69">
        <v>0</v>
      </c>
      <c r="D69" t="s">
        <v>3421</v>
      </c>
      <c r="E69" t="s">
        <v>3542</v>
      </c>
      <c r="G69" t="s">
        <v>638</v>
      </c>
      <c r="H69">
        <v>14902430459614</v>
      </c>
      <c r="I69" t="s">
        <v>3531</v>
      </c>
      <c r="J69">
        <v>43862</v>
      </c>
      <c r="K69" t="s">
        <v>3545</v>
      </c>
      <c r="M69" t="s">
        <v>2341</v>
      </c>
      <c r="N69" t="s">
        <v>3545</v>
      </c>
    </row>
    <row r="70" spans="1:14" x14ac:dyDescent="0.35">
      <c r="A70" t="s">
        <v>1645</v>
      </c>
      <c r="B70" t="s">
        <v>279</v>
      </c>
      <c r="C70">
        <v>0</v>
      </c>
      <c r="D70" t="s">
        <v>3476</v>
      </c>
      <c r="E70" t="s">
        <v>3542</v>
      </c>
      <c r="G70" t="s">
        <v>642</v>
      </c>
      <c r="H70">
        <v>14902430459621</v>
      </c>
      <c r="I70" t="s">
        <v>3489</v>
      </c>
      <c r="J70">
        <v>43862</v>
      </c>
      <c r="K70" t="s">
        <v>3545</v>
      </c>
      <c r="M70" t="s">
        <v>2989</v>
      </c>
      <c r="N70" t="s">
        <v>3545</v>
      </c>
    </row>
    <row r="71" spans="1:14" x14ac:dyDescent="0.35">
      <c r="A71" t="s">
        <v>1645</v>
      </c>
      <c r="B71" t="s">
        <v>283</v>
      </c>
      <c r="C71">
        <v>0</v>
      </c>
      <c r="D71" t="s">
        <v>3477</v>
      </c>
      <c r="E71" t="s">
        <v>3542</v>
      </c>
      <c r="G71" t="s">
        <v>645</v>
      </c>
      <c r="H71">
        <v>14902430889350</v>
      </c>
      <c r="I71" t="s">
        <v>3490</v>
      </c>
      <c r="J71">
        <v>43862</v>
      </c>
      <c r="K71" t="s">
        <v>3545</v>
      </c>
      <c r="M71" t="s">
        <v>2990</v>
      </c>
      <c r="N71" t="s">
        <v>3545</v>
      </c>
    </row>
    <row r="72" spans="1:14" x14ac:dyDescent="0.35">
      <c r="A72" t="s">
        <v>1645</v>
      </c>
      <c r="B72" t="s">
        <v>287</v>
      </c>
      <c r="C72">
        <v>0</v>
      </c>
      <c r="D72" t="s">
        <v>3478</v>
      </c>
      <c r="E72" t="s">
        <v>3542</v>
      </c>
      <c r="G72" t="s">
        <v>233</v>
      </c>
      <c r="H72">
        <v>14902430307908</v>
      </c>
      <c r="I72" t="s">
        <v>3491</v>
      </c>
      <c r="J72">
        <v>43862</v>
      </c>
      <c r="K72" t="s">
        <v>3545</v>
      </c>
      <c r="M72" t="s">
        <v>2991</v>
      </c>
      <c r="N72" t="s">
        <v>3545</v>
      </c>
    </row>
    <row r="73" spans="1:14" x14ac:dyDescent="0.35">
      <c r="A73" t="s">
        <v>1645</v>
      </c>
      <c r="B73" t="s">
        <v>276</v>
      </c>
      <c r="C73">
        <v>0</v>
      </c>
      <c r="D73" t="s">
        <v>3479</v>
      </c>
      <c r="E73" t="s">
        <v>3542</v>
      </c>
      <c r="G73" t="s">
        <v>237</v>
      </c>
      <c r="H73">
        <v>14902430876183</v>
      </c>
      <c r="I73" t="s">
        <v>3492</v>
      </c>
      <c r="J73">
        <v>43862</v>
      </c>
      <c r="K73" t="s">
        <v>3545</v>
      </c>
      <c r="M73" t="s">
        <v>2342</v>
      </c>
      <c r="N73" t="s">
        <v>3545</v>
      </c>
    </row>
    <row r="74" spans="1:14" x14ac:dyDescent="0.35">
      <c r="A74" t="s">
        <v>1645</v>
      </c>
      <c r="B74" t="s">
        <v>291</v>
      </c>
      <c r="C74">
        <v>0</v>
      </c>
      <c r="D74" t="s">
        <v>3480</v>
      </c>
      <c r="E74" t="s">
        <v>3542</v>
      </c>
      <c r="G74" t="s">
        <v>116</v>
      </c>
      <c r="H74">
        <v>14902430928776</v>
      </c>
      <c r="I74" t="s">
        <v>3532</v>
      </c>
      <c r="J74">
        <v>43862</v>
      </c>
      <c r="K74" t="s">
        <v>3545</v>
      </c>
      <c r="M74" t="s">
        <v>2992</v>
      </c>
      <c r="N74" t="s">
        <v>3545</v>
      </c>
    </row>
    <row r="75" spans="1:14" x14ac:dyDescent="0.35">
      <c r="A75" t="s">
        <v>1645</v>
      </c>
      <c r="B75" t="s">
        <v>273</v>
      </c>
      <c r="C75">
        <v>0</v>
      </c>
      <c r="D75" t="s">
        <v>3481</v>
      </c>
      <c r="E75" t="s">
        <v>3542</v>
      </c>
      <c r="G75" t="s">
        <v>113</v>
      </c>
      <c r="H75">
        <v>14902430928783</v>
      </c>
      <c r="I75" t="s">
        <v>3493</v>
      </c>
      <c r="J75">
        <v>43862</v>
      </c>
      <c r="K75" t="s">
        <v>3545</v>
      </c>
      <c r="M75" t="s">
        <v>2993</v>
      </c>
      <c r="N75" t="s">
        <v>3545</v>
      </c>
    </row>
    <row r="76" spans="1:14" x14ac:dyDescent="0.35">
      <c r="A76" t="s">
        <v>1645</v>
      </c>
      <c r="B76" t="s">
        <v>172</v>
      </c>
      <c r="C76">
        <v>0</v>
      </c>
      <c r="D76" t="s">
        <v>3482</v>
      </c>
      <c r="E76" t="s">
        <v>3542</v>
      </c>
      <c r="G76" t="s">
        <v>381</v>
      </c>
      <c r="H76">
        <v>14902430677278</v>
      </c>
      <c r="I76" t="s">
        <v>3422</v>
      </c>
      <c r="J76">
        <v>43891</v>
      </c>
      <c r="K76" t="s">
        <v>3545</v>
      </c>
      <c r="M76" t="s">
        <v>2347</v>
      </c>
      <c r="N76" t="s">
        <v>3545</v>
      </c>
    </row>
    <row r="77" spans="1:14" x14ac:dyDescent="0.35">
      <c r="A77" t="s">
        <v>1645</v>
      </c>
      <c r="B77" t="s">
        <v>174</v>
      </c>
      <c r="C77">
        <v>0</v>
      </c>
      <c r="D77" t="s">
        <v>3483</v>
      </c>
      <c r="E77" t="s">
        <v>3542</v>
      </c>
      <c r="G77" t="s">
        <v>384</v>
      </c>
      <c r="H77">
        <v>14902430677308</v>
      </c>
      <c r="I77" t="s">
        <v>3423</v>
      </c>
      <c r="J77">
        <v>43891</v>
      </c>
      <c r="K77" t="s">
        <v>3545</v>
      </c>
      <c r="M77" t="s">
        <v>2994</v>
      </c>
      <c r="N77" t="s">
        <v>3545</v>
      </c>
    </row>
    <row r="78" spans="1:14" x14ac:dyDescent="0.35">
      <c r="A78" t="s">
        <v>1645</v>
      </c>
      <c r="B78" t="s">
        <v>183</v>
      </c>
      <c r="C78">
        <v>0</v>
      </c>
      <c r="D78" t="s">
        <v>3484</v>
      </c>
      <c r="E78" t="s">
        <v>3542</v>
      </c>
      <c r="G78" t="s">
        <v>387</v>
      </c>
      <c r="H78">
        <v>14902430676967</v>
      </c>
      <c r="I78" t="s">
        <v>3375</v>
      </c>
      <c r="J78">
        <v>43891</v>
      </c>
      <c r="K78" t="s">
        <v>3545</v>
      </c>
      <c r="M78" t="s">
        <v>2995</v>
      </c>
      <c r="N78" t="s">
        <v>3545</v>
      </c>
    </row>
    <row r="79" spans="1:14" x14ac:dyDescent="0.35">
      <c r="A79" t="s">
        <v>1645</v>
      </c>
      <c r="B79" t="s">
        <v>186</v>
      </c>
      <c r="C79">
        <v>0</v>
      </c>
      <c r="D79" t="s">
        <v>3485</v>
      </c>
      <c r="E79" t="s">
        <v>3542</v>
      </c>
      <c r="G79" t="s">
        <v>390</v>
      </c>
      <c r="H79">
        <v>14902430676936</v>
      </c>
      <c r="I79" t="s">
        <v>3366</v>
      </c>
      <c r="J79">
        <v>43891</v>
      </c>
      <c r="K79" t="s">
        <v>3545</v>
      </c>
      <c r="M79" t="s">
        <v>2352</v>
      </c>
      <c r="N79" t="s">
        <v>3545</v>
      </c>
    </row>
    <row r="80" spans="1:14" x14ac:dyDescent="0.35">
      <c r="A80" t="s">
        <v>1645</v>
      </c>
      <c r="B80" t="s">
        <v>1835</v>
      </c>
      <c r="C80">
        <v>0</v>
      </c>
      <c r="D80" t="s">
        <v>3486</v>
      </c>
      <c r="E80" t="s">
        <v>3542</v>
      </c>
      <c r="G80" t="s">
        <v>393</v>
      </c>
      <c r="H80">
        <v>14902430676950</v>
      </c>
      <c r="I80" t="s">
        <v>3368</v>
      </c>
      <c r="J80">
        <v>43891</v>
      </c>
      <c r="K80" t="s">
        <v>3545</v>
      </c>
      <c r="M80" t="s">
        <v>2996</v>
      </c>
      <c r="N80" t="s">
        <v>3545</v>
      </c>
    </row>
    <row r="81" spans="1:14" x14ac:dyDescent="0.35">
      <c r="A81" t="s">
        <v>1645</v>
      </c>
      <c r="B81" t="s">
        <v>189</v>
      </c>
      <c r="C81">
        <v>0</v>
      </c>
      <c r="D81" t="s">
        <v>3487</v>
      </c>
      <c r="E81" t="s">
        <v>3542</v>
      </c>
      <c r="G81" t="s">
        <v>2489</v>
      </c>
      <c r="H81" t="s">
        <v>2490</v>
      </c>
      <c r="I81" t="s">
        <v>3118</v>
      </c>
      <c r="J81">
        <v>43891</v>
      </c>
      <c r="K81" t="s">
        <v>3545</v>
      </c>
      <c r="M81" t="s">
        <v>2997</v>
      </c>
      <c r="N81" t="s">
        <v>3545</v>
      </c>
    </row>
    <row r="82" spans="1:14" x14ac:dyDescent="0.35">
      <c r="A82" t="s">
        <v>1645</v>
      </c>
      <c r="B82" t="s">
        <v>638</v>
      </c>
      <c r="C82">
        <v>0</v>
      </c>
      <c r="D82" t="s">
        <v>3488</v>
      </c>
      <c r="E82" t="s">
        <v>3542</v>
      </c>
      <c r="G82" t="s">
        <v>1197</v>
      </c>
      <c r="H82" t="s">
        <v>1198</v>
      </c>
      <c r="I82" t="s">
        <v>3112</v>
      </c>
      <c r="J82">
        <v>43891</v>
      </c>
      <c r="K82" t="s">
        <v>3545</v>
      </c>
      <c r="M82" t="s">
        <v>2349</v>
      </c>
      <c r="N82" t="s">
        <v>3545</v>
      </c>
    </row>
    <row r="83" spans="1:14" x14ac:dyDescent="0.35">
      <c r="A83" t="s">
        <v>1645</v>
      </c>
      <c r="B83" t="s">
        <v>642</v>
      </c>
      <c r="C83">
        <v>0</v>
      </c>
      <c r="D83" t="s">
        <v>3489</v>
      </c>
      <c r="E83" t="s">
        <v>3542</v>
      </c>
      <c r="G83" t="s">
        <v>1754</v>
      </c>
      <c r="H83" t="s">
        <v>1755</v>
      </c>
      <c r="I83" t="s">
        <v>3116</v>
      </c>
      <c r="J83">
        <v>43891</v>
      </c>
      <c r="K83" t="s">
        <v>3545</v>
      </c>
      <c r="M83" t="s">
        <v>2998</v>
      </c>
      <c r="N83" t="s">
        <v>3545</v>
      </c>
    </row>
    <row r="84" spans="1:14" x14ac:dyDescent="0.35">
      <c r="A84" t="s">
        <v>1645</v>
      </c>
      <c r="B84" t="s">
        <v>645</v>
      </c>
      <c r="C84">
        <v>0</v>
      </c>
      <c r="D84" t="s">
        <v>3490</v>
      </c>
      <c r="E84" t="s">
        <v>3542</v>
      </c>
      <c r="G84" t="s">
        <v>1195</v>
      </c>
      <c r="H84" t="s">
        <v>1196</v>
      </c>
      <c r="I84" t="s">
        <v>3113</v>
      </c>
      <c r="J84">
        <v>43891</v>
      </c>
      <c r="K84" t="s">
        <v>3545</v>
      </c>
      <c r="M84" t="s">
        <v>2999</v>
      </c>
      <c r="N84" t="s">
        <v>3545</v>
      </c>
    </row>
    <row r="85" spans="1:14" x14ac:dyDescent="0.35">
      <c r="A85" t="s">
        <v>1645</v>
      </c>
      <c r="B85" t="s">
        <v>233</v>
      </c>
      <c r="C85">
        <v>0</v>
      </c>
      <c r="D85" t="s">
        <v>3491</v>
      </c>
      <c r="E85" t="s">
        <v>3542</v>
      </c>
      <c r="G85" t="s">
        <v>1758</v>
      </c>
      <c r="H85" t="s">
        <v>1759</v>
      </c>
      <c r="I85" t="s">
        <v>3114</v>
      </c>
      <c r="J85">
        <v>43891</v>
      </c>
      <c r="K85" t="s">
        <v>3545</v>
      </c>
      <c r="M85" t="s">
        <v>3000</v>
      </c>
      <c r="N85" t="s">
        <v>3545</v>
      </c>
    </row>
    <row r="86" spans="1:14" x14ac:dyDescent="0.35">
      <c r="A86" t="s">
        <v>1645</v>
      </c>
      <c r="B86" t="s">
        <v>237</v>
      </c>
      <c r="C86">
        <v>0</v>
      </c>
      <c r="D86" t="s">
        <v>3492</v>
      </c>
      <c r="E86" t="s">
        <v>3542</v>
      </c>
      <c r="G86" t="s">
        <v>1707</v>
      </c>
      <c r="H86" t="s">
        <v>1708</v>
      </c>
      <c r="I86" t="s">
        <v>3117</v>
      </c>
      <c r="J86">
        <v>43891</v>
      </c>
      <c r="K86" t="s">
        <v>3545</v>
      </c>
      <c r="M86" t="s">
        <v>3001</v>
      </c>
      <c r="N86" t="s">
        <v>3545</v>
      </c>
    </row>
    <row r="87" spans="1:14" x14ac:dyDescent="0.35">
      <c r="A87" t="s">
        <v>1645</v>
      </c>
      <c r="B87" t="s">
        <v>381</v>
      </c>
      <c r="C87">
        <v>0</v>
      </c>
      <c r="D87" t="s">
        <v>3422</v>
      </c>
      <c r="E87" t="s">
        <v>3542</v>
      </c>
      <c r="G87" t="s">
        <v>1752</v>
      </c>
      <c r="H87" t="s">
        <v>1753</v>
      </c>
      <c r="I87" t="s">
        <v>3533</v>
      </c>
      <c r="J87">
        <v>43891</v>
      </c>
      <c r="K87" t="s">
        <v>3545</v>
      </c>
      <c r="M87" t="s">
        <v>2999</v>
      </c>
      <c r="N87" t="s">
        <v>3545</v>
      </c>
    </row>
    <row r="88" spans="1:14" x14ac:dyDescent="0.35">
      <c r="A88" t="s">
        <v>1645</v>
      </c>
      <c r="B88" t="s">
        <v>384</v>
      </c>
      <c r="C88">
        <v>0</v>
      </c>
      <c r="D88" t="s">
        <v>3423</v>
      </c>
      <c r="E88" t="s">
        <v>3542</v>
      </c>
      <c r="G88" t="s">
        <v>2962</v>
      </c>
      <c r="H88" t="s">
        <v>3417</v>
      </c>
      <c r="I88" t="s">
        <v>3119</v>
      </c>
      <c r="J88">
        <v>43891</v>
      </c>
      <c r="K88" t="s">
        <v>3545</v>
      </c>
      <c r="M88" t="s">
        <v>3000</v>
      </c>
      <c r="N88" t="s">
        <v>3545</v>
      </c>
    </row>
    <row r="89" spans="1:14" x14ac:dyDescent="0.35">
      <c r="A89" t="s">
        <v>1645</v>
      </c>
      <c r="B89" t="s">
        <v>387</v>
      </c>
      <c r="C89">
        <v>0</v>
      </c>
      <c r="D89" t="s">
        <v>3375</v>
      </c>
      <c r="E89" t="s">
        <v>3542</v>
      </c>
      <c r="G89" t="s">
        <v>1756</v>
      </c>
      <c r="H89" t="s">
        <v>1757</v>
      </c>
      <c r="I89" t="s">
        <v>3115</v>
      </c>
      <c r="J89">
        <v>43891</v>
      </c>
      <c r="K89" t="s">
        <v>3545</v>
      </c>
      <c r="M89" t="s">
        <v>3001</v>
      </c>
      <c r="N89" t="s">
        <v>3545</v>
      </c>
    </row>
    <row r="90" spans="1:14" x14ac:dyDescent="0.35">
      <c r="A90" t="s">
        <v>2329</v>
      </c>
      <c r="B90" t="s">
        <v>390</v>
      </c>
      <c r="C90" t="s">
        <v>3365</v>
      </c>
      <c r="D90" t="s">
        <v>3366</v>
      </c>
      <c r="E90" t="s">
        <v>3542</v>
      </c>
      <c r="G90" t="s">
        <v>3438</v>
      </c>
      <c r="H90" t="s">
        <v>1191</v>
      </c>
      <c r="I90" t="s">
        <v>3534</v>
      </c>
      <c r="J90">
        <v>43891</v>
      </c>
      <c r="K90" t="s">
        <v>3545</v>
      </c>
      <c r="M90" t="s">
        <v>2344</v>
      </c>
      <c r="N90" t="s">
        <v>3545</v>
      </c>
    </row>
    <row r="91" spans="1:14" x14ac:dyDescent="0.35">
      <c r="A91" t="s">
        <v>2329</v>
      </c>
      <c r="B91" t="s">
        <v>393</v>
      </c>
      <c r="C91" t="s">
        <v>3367</v>
      </c>
      <c r="D91" t="s">
        <v>3368</v>
      </c>
      <c r="E91" t="s">
        <v>3542</v>
      </c>
      <c r="G91" t="s">
        <v>240</v>
      </c>
      <c r="H91">
        <v>14902430110645</v>
      </c>
      <c r="I91" t="s">
        <v>3535</v>
      </c>
      <c r="J91">
        <v>43922</v>
      </c>
      <c r="K91" t="s">
        <v>3545</v>
      </c>
      <c r="M91" t="s">
        <v>3002</v>
      </c>
      <c r="N91" t="s">
        <v>3545</v>
      </c>
    </row>
    <row r="92" spans="1:14" x14ac:dyDescent="0.35">
      <c r="A92" t="s">
        <v>2329</v>
      </c>
      <c r="B92" t="s">
        <v>116</v>
      </c>
      <c r="C92" t="s">
        <v>3369</v>
      </c>
      <c r="D92" t="s">
        <v>118</v>
      </c>
      <c r="E92" t="s">
        <v>3542</v>
      </c>
      <c r="G92" t="s">
        <v>242</v>
      </c>
      <c r="H92">
        <v>14902430110775</v>
      </c>
      <c r="I92" t="s">
        <v>3536</v>
      </c>
      <c r="J92">
        <v>43922</v>
      </c>
      <c r="K92" t="s">
        <v>3545</v>
      </c>
      <c r="M92" t="s">
        <v>3003</v>
      </c>
      <c r="N92" t="s">
        <v>3545</v>
      </c>
    </row>
    <row r="93" spans="1:14" x14ac:dyDescent="0.35">
      <c r="A93" t="s">
        <v>2329</v>
      </c>
      <c r="B93" t="s">
        <v>113</v>
      </c>
      <c r="C93" t="s">
        <v>3370</v>
      </c>
      <c r="D93" t="s">
        <v>3493</v>
      </c>
      <c r="E93" t="s">
        <v>3542</v>
      </c>
      <c r="G93" t="s">
        <v>245</v>
      </c>
      <c r="H93">
        <v>14902430110744</v>
      </c>
      <c r="I93" t="s">
        <v>3537</v>
      </c>
      <c r="J93">
        <v>43922</v>
      </c>
      <c r="K93" t="s">
        <v>3545</v>
      </c>
      <c r="M93" t="s">
        <v>2346</v>
      </c>
      <c r="N93" t="s">
        <v>3545</v>
      </c>
    </row>
    <row r="94" spans="1:14" x14ac:dyDescent="0.35">
      <c r="A94" t="s">
        <v>2329</v>
      </c>
      <c r="B94" t="s">
        <v>240</v>
      </c>
      <c r="C94" t="s">
        <v>3371</v>
      </c>
      <c r="D94" t="s">
        <v>241</v>
      </c>
      <c r="E94" t="s">
        <v>3542</v>
      </c>
      <c r="G94" t="s">
        <v>919</v>
      </c>
      <c r="H94">
        <v>4902430340762</v>
      </c>
      <c r="I94" t="s">
        <v>3108</v>
      </c>
      <c r="J94">
        <v>43952</v>
      </c>
      <c r="K94" t="s">
        <v>3545</v>
      </c>
      <c r="M94" t="s">
        <v>3004</v>
      </c>
      <c r="N94" t="s">
        <v>3545</v>
      </c>
    </row>
    <row r="95" spans="1:14" x14ac:dyDescent="0.35">
      <c r="A95" t="s">
        <v>2329</v>
      </c>
      <c r="B95" t="s">
        <v>242</v>
      </c>
      <c r="C95" t="s">
        <v>3372</v>
      </c>
      <c r="D95" t="s">
        <v>244</v>
      </c>
      <c r="E95" t="s">
        <v>3542</v>
      </c>
      <c r="G95" t="s">
        <v>111</v>
      </c>
      <c r="H95">
        <v>4902430340779</v>
      </c>
      <c r="I95" t="s">
        <v>3109</v>
      </c>
      <c r="J95">
        <v>43952</v>
      </c>
      <c r="K95" t="s">
        <v>3545</v>
      </c>
      <c r="M95" t="s">
        <v>3005</v>
      </c>
      <c r="N95" t="s">
        <v>3545</v>
      </c>
    </row>
    <row r="96" spans="1:14" x14ac:dyDescent="0.35">
      <c r="A96" t="s">
        <v>2329</v>
      </c>
      <c r="B96" t="s">
        <v>245</v>
      </c>
      <c r="C96" t="s">
        <v>3373</v>
      </c>
      <c r="D96" t="s">
        <v>247</v>
      </c>
      <c r="E96" t="s">
        <v>3542</v>
      </c>
      <c r="G96" t="s">
        <v>923</v>
      </c>
      <c r="H96">
        <v>4902430340786</v>
      </c>
      <c r="I96" t="s">
        <v>3110</v>
      </c>
      <c r="J96">
        <v>43952</v>
      </c>
      <c r="K96" t="s">
        <v>3545</v>
      </c>
      <c r="M96" t="s">
        <v>3006</v>
      </c>
      <c r="N96" t="s">
        <v>3545</v>
      </c>
    </row>
    <row r="97" spans="1:14" x14ac:dyDescent="0.35">
      <c r="A97" t="s">
        <v>2329</v>
      </c>
      <c r="B97" t="s">
        <v>387</v>
      </c>
      <c r="C97" t="s">
        <v>3374</v>
      </c>
      <c r="D97" t="s">
        <v>3375</v>
      </c>
      <c r="E97" t="s">
        <v>3542</v>
      </c>
      <c r="G97" t="s">
        <v>917</v>
      </c>
      <c r="H97">
        <v>4902430340793</v>
      </c>
      <c r="I97" t="s">
        <v>3111</v>
      </c>
      <c r="J97">
        <v>43952</v>
      </c>
      <c r="K97" t="s">
        <v>3545</v>
      </c>
      <c r="M97" t="s">
        <v>3007</v>
      </c>
      <c r="N97" t="s">
        <v>3545</v>
      </c>
    </row>
    <row r="98" spans="1:14" x14ac:dyDescent="0.35">
      <c r="A98" t="s">
        <v>2329</v>
      </c>
      <c r="B98" t="s">
        <v>384</v>
      </c>
      <c r="C98" t="s">
        <v>3415</v>
      </c>
      <c r="D98" t="s">
        <v>3423</v>
      </c>
      <c r="E98" t="s">
        <v>3542</v>
      </c>
      <c r="G98" t="s">
        <v>396</v>
      </c>
      <c r="H98">
        <v>14902430799901</v>
      </c>
      <c r="I98" t="s">
        <v>3538</v>
      </c>
      <c r="J98">
        <v>44013</v>
      </c>
      <c r="K98" t="s">
        <v>3545</v>
      </c>
      <c r="M98" t="s">
        <v>3008</v>
      </c>
      <c r="N98" t="s">
        <v>3545</v>
      </c>
    </row>
    <row r="99" spans="1:14" x14ac:dyDescent="0.35">
      <c r="A99" t="s">
        <v>2329</v>
      </c>
      <c r="B99" t="s">
        <v>381</v>
      </c>
      <c r="C99" t="s">
        <v>3416</v>
      </c>
      <c r="D99" t="s">
        <v>3422</v>
      </c>
      <c r="E99" t="s">
        <v>3542</v>
      </c>
      <c r="G99" t="s">
        <v>399</v>
      </c>
      <c r="H99">
        <v>14902430799864</v>
      </c>
      <c r="I99" t="s">
        <v>3539</v>
      </c>
      <c r="J99">
        <v>44013</v>
      </c>
      <c r="K99" t="s">
        <v>3545</v>
      </c>
      <c r="M99" t="s">
        <v>2351</v>
      </c>
      <c r="N99" t="s">
        <v>3545</v>
      </c>
    </row>
    <row r="100" spans="1:14" x14ac:dyDescent="0.35">
      <c r="A100" t="s">
        <v>2329</v>
      </c>
      <c r="B100" t="s">
        <v>189</v>
      </c>
      <c r="C100" t="s">
        <v>3377</v>
      </c>
      <c r="D100" t="s">
        <v>192</v>
      </c>
      <c r="E100" t="s">
        <v>3542</v>
      </c>
      <c r="G100" t="s">
        <v>402</v>
      </c>
      <c r="H100">
        <v>14902430799925</v>
      </c>
      <c r="I100" t="s">
        <v>3540</v>
      </c>
      <c r="J100">
        <v>44013</v>
      </c>
      <c r="K100" t="s">
        <v>3545</v>
      </c>
      <c r="M100" t="s">
        <v>3009</v>
      </c>
      <c r="N100" t="s">
        <v>3545</v>
      </c>
    </row>
    <row r="101" spans="1:14" x14ac:dyDescent="0.35">
      <c r="A101" t="s">
        <v>2329</v>
      </c>
      <c r="B101" t="s">
        <v>174</v>
      </c>
      <c r="C101" t="s">
        <v>3378</v>
      </c>
      <c r="D101" t="s">
        <v>972</v>
      </c>
      <c r="E101" t="s">
        <v>3542</v>
      </c>
      <c r="G101" t="s">
        <v>1789</v>
      </c>
      <c r="H101">
        <v>4902430305877</v>
      </c>
      <c r="I101" t="s">
        <v>2654</v>
      </c>
      <c r="J101">
        <v>44013</v>
      </c>
      <c r="K101" t="s">
        <v>3545</v>
      </c>
      <c r="M101" t="s">
        <v>3010</v>
      </c>
      <c r="N101" t="s">
        <v>3545</v>
      </c>
    </row>
    <row r="102" spans="1:14" x14ac:dyDescent="0.35">
      <c r="A102" t="s">
        <v>2329</v>
      </c>
      <c r="B102" t="s">
        <v>1835</v>
      </c>
      <c r="C102" t="s">
        <v>3379</v>
      </c>
      <c r="D102" t="s">
        <v>968</v>
      </c>
      <c r="E102" t="s">
        <v>3542</v>
      </c>
      <c r="G102" t="s">
        <v>1793</v>
      </c>
      <c r="H102">
        <v>4902430314596</v>
      </c>
      <c r="I102" t="s">
        <v>2655</v>
      </c>
      <c r="J102">
        <v>44013</v>
      </c>
      <c r="K102" t="s">
        <v>3545</v>
      </c>
      <c r="M102">
        <v>0</v>
      </c>
    </row>
    <row r="103" spans="1:14" x14ac:dyDescent="0.35">
      <c r="A103" t="s">
        <v>2329</v>
      </c>
      <c r="B103" t="s">
        <v>172</v>
      </c>
      <c r="C103" t="s">
        <v>2394</v>
      </c>
      <c r="D103" t="s">
        <v>970</v>
      </c>
      <c r="E103" t="s">
        <v>3542</v>
      </c>
      <c r="G103" t="s">
        <v>973</v>
      </c>
      <c r="H103">
        <v>4902430314596</v>
      </c>
      <c r="I103" t="s">
        <v>2656</v>
      </c>
      <c r="J103">
        <v>44013</v>
      </c>
      <c r="K103" t="s">
        <v>3545</v>
      </c>
      <c r="M103">
        <v>0</v>
      </c>
    </row>
    <row r="104" spans="1:14" x14ac:dyDescent="0.35">
      <c r="A104" t="s">
        <v>2329</v>
      </c>
      <c r="B104" t="s">
        <v>183</v>
      </c>
      <c r="C104" t="s">
        <v>2395</v>
      </c>
      <c r="D104" t="s">
        <v>185</v>
      </c>
      <c r="E104" t="s">
        <v>3542</v>
      </c>
      <c r="G104" t="s">
        <v>753</v>
      </c>
      <c r="H104">
        <v>4902430917957</v>
      </c>
      <c r="I104" t="s">
        <v>2770</v>
      </c>
      <c r="J104">
        <v>44044</v>
      </c>
      <c r="K104" t="s">
        <v>3545</v>
      </c>
      <c r="M104">
        <v>0</v>
      </c>
    </row>
    <row r="105" spans="1:14" x14ac:dyDescent="0.35">
      <c r="A105" t="s">
        <v>2329</v>
      </c>
      <c r="B105" t="s">
        <v>186</v>
      </c>
      <c r="C105" t="s">
        <v>2396</v>
      </c>
      <c r="D105" t="s">
        <v>188</v>
      </c>
      <c r="E105" t="s">
        <v>3542</v>
      </c>
      <c r="G105" t="s">
        <v>755</v>
      </c>
      <c r="H105">
        <v>4902430917964</v>
      </c>
      <c r="I105" t="s">
        <v>3541</v>
      </c>
      <c r="J105">
        <v>44044</v>
      </c>
      <c r="K105" t="s">
        <v>3545</v>
      </c>
      <c r="M105" t="s">
        <v>3011</v>
      </c>
      <c r="N105" t="s">
        <v>3545</v>
      </c>
    </row>
    <row r="106" spans="1:14" x14ac:dyDescent="0.35">
      <c r="A106" t="s">
        <v>2329</v>
      </c>
      <c r="B106" t="s">
        <v>1256</v>
      </c>
      <c r="C106" t="s">
        <v>3380</v>
      </c>
      <c r="D106" t="s">
        <v>2397</v>
      </c>
      <c r="E106" t="s">
        <v>3542</v>
      </c>
      <c r="G106" t="s">
        <v>1750</v>
      </c>
      <c r="H106">
        <v>4902430917681</v>
      </c>
      <c r="I106" t="s">
        <v>3105</v>
      </c>
      <c r="J106">
        <v>44044</v>
      </c>
      <c r="K106" t="s">
        <v>3545</v>
      </c>
      <c r="M106" t="s">
        <v>3012</v>
      </c>
      <c r="N106" t="s">
        <v>3545</v>
      </c>
    </row>
    <row r="107" spans="1:14" x14ac:dyDescent="0.35">
      <c r="A107" t="s">
        <v>2329</v>
      </c>
      <c r="B107" t="s">
        <v>443</v>
      </c>
      <c r="C107" t="s">
        <v>3381</v>
      </c>
      <c r="D107" t="s">
        <v>2398</v>
      </c>
      <c r="E107" t="s">
        <v>3542</v>
      </c>
      <c r="G107" t="s">
        <v>912</v>
      </c>
      <c r="I107" t="s">
        <v>3120</v>
      </c>
      <c r="J107">
        <v>43862</v>
      </c>
      <c r="K107" t="s">
        <v>3545</v>
      </c>
      <c r="M107" t="s">
        <v>3013</v>
      </c>
      <c r="N107" t="s">
        <v>3545</v>
      </c>
    </row>
    <row r="108" spans="1:14" x14ac:dyDescent="0.35">
      <c r="A108" t="s">
        <v>2329</v>
      </c>
      <c r="B108" t="s">
        <v>449</v>
      </c>
      <c r="C108" t="s">
        <v>3382</v>
      </c>
      <c r="D108" t="s">
        <v>2399</v>
      </c>
      <c r="E108" t="s">
        <v>3542</v>
      </c>
      <c r="G108" t="s">
        <v>2238</v>
      </c>
      <c r="I108" t="s">
        <v>3121</v>
      </c>
      <c r="J108">
        <v>43862</v>
      </c>
      <c r="K108" t="s">
        <v>3545</v>
      </c>
      <c r="M108" t="s">
        <v>3578</v>
      </c>
      <c r="N108" t="s">
        <v>3545</v>
      </c>
    </row>
    <row r="109" spans="1:14" x14ac:dyDescent="0.35">
      <c r="A109" t="s">
        <v>2329</v>
      </c>
      <c r="B109" t="s">
        <v>446</v>
      </c>
      <c r="C109" t="s">
        <v>3383</v>
      </c>
      <c r="D109" t="s">
        <v>2400</v>
      </c>
      <c r="E109" t="s">
        <v>3542</v>
      </c>
      <c r="G109" t="s">
        <v>2240</v>
      </c>
      <c r="I109" t="s">
        <v>3122</v>
      </c>
      <c r="J109">
        <v>43862</v>
      </c>
      <c r="K109" t="s">
        <v>3545</v>
      </c>
      <c r="M109" t="s">
        <v>3579</v>
      </c>
      <c r="N109" t="s">
        <v>3545</v>
      </c>
    </row>
    <row r="110" spans="1:14" x14ac:dyDescent="0.35">
      <c r="A110" t="s">
        <v>2329</v>
      </c>
      <c r="B110" t="s">
        <v>273</v>
      </c>
      <c r="C110" t="s">
        <v>3384</v>
      </c>
      <c r="D110" t="s">
        <v>3385</v>
      </c>
      <c r="E110" t="s">
        <v>3542</v>
      </c>
      <c r="G110" t="s">
        <v>2090</v>
      </c>
      <c r="I110" t="s">
        <v>3123</v>
      </c>
      <c r="J110">
        <v>43862</v>
      </c>
      <c r="K110" t="s">
        <v>3545</v>
      </c>
      <c r="M110" t="s">
        <v>3580</v>
      </c>
      <c r="N110" t="s">
        <v>3545</v>
      </c>
    </row>
    <row r="111" spans="1:14" x14ac:dyDescent="0.35">
      <c r="A111" t="s">
        <v>2329</v>
      </c>
      <c r="B111" t="s">
        <v>287</v>
      </c>
      <c r="C111" t="s">
        <v>3386</v>
      </c>
      <c r="D111" t="s">
        <v>3387</v>
      </c>
      <c r="E111" t="s">
        <v>3542</v>
      </c>
      <c r="G111" t="s">
        <v>2193</v>
      </c>
      <c r="I111" t="s">
        <v>3124</v>
      </c>
      <c r="J111">
        <v>43862</v>
      </c>
      <c r="K111" t="s">
        <v>3545</v>
      </c>
      <c r="M111" t="s">
        <v>3581</v>
      </c>
      <c r="N111" t="s">
        <v>3545</v>
      </c>
    </row>
    <row r="112" spans="1:14" x14ac:dyDescent="0.35">
      <c r="A112" t="s">
        <v>2329</v>
      </c>
      <c r="B112" t="s">
        <v>276</v>
      </c>
      <c r="C112" t="s">
        <v>3388</v>
      </c>
      <c r="D112" t="s">
        <v>2402</v>
      </c>
      <c r="E112" t="s">
        <v>3542</v>
      </c>
      <c r="G112" t="s">
        <v>2151</v>
      </c>
      <c r="I112" t="s">
        <v>3125</v>
      </c>
      <c r="J112">
        <v>43862</v>
      </c>
      <c r="K112" t="s">
        <v>3545</v>
      </c>
      <c r="M112">
        <v>0</v>
      </c>
    </row>
    <row r="113" spans="1:14" x14ac:dyDescent="0.35">
      <c r="A113" t="s">
        <v>2329</v>
      </c>
      <c r="B113" t="s">
        <v>279</v>
      </c>
      <c r="C113" t="s">
        <v>3389</v>
      </c>
      <c r="D113" t="s">
        <v>3390</v>
      </c>
      <c r="E113" t="s">
        <v>3542</v>
      </c>
      <c r="M113">
        <v>0</v>
      </c>
    </row>
    <row r="114" spans="1:14" x14ac:dyDescent="0.35">
      <c r="A114" t="s">
        <v>2329</v>
      </c>
      <c r="B114" t="s">
        <v>291</v>
      </c>
      <c r="C114" t="s">
        <v>3391</v>
      </c>
      <c r="D114" t="s">
        <v>3392</v>
      </c>
      <c r="E114" t="s">
        <v>3542</v>
      </c>
      <c r="M114">
        <v>0</v>
      </c>
    </row>
    <row r="115" spans="1:14" x14ac:dyDescent="0.35">
      <c r="A115" t="s">
        <v>2329</v>
      </c>
      <c r="B115" t="s">
        <v>283</v>
      </c>
      <c r="C115" t="s">
        <v>3393</v>
      </c>
      <c r="D115" t="s">
        <v>3394</v>
      </c>
      <c r="E115" t="s">
        <v>3542</v>
      </c>
      <c r="M115">
        <v>0</v>
      </c>
    </row>
    <row r="116" spans="1:14" x14ac:dyDescent="0.35">
      <c r="A116" t="s">
        <v>2329</v>
      </c>
      <c r="B116" t="s">
        <v>638</v>
      </c>
      <c r="C116" t="s">
        <v>3395</v>
      </c>
      <c r="D116" t="s">
        <v>641</v>
      </c>
      <c r="E116" t="s">
        <v>3542</v>
      </c>
      <c r="M116" t="s">
        <v>3582</v>
      </c>
      <c r="N116" t="s">
        <v>3545</v>
      </c>
    </row>
    <row r="117" spans="1:14" x14ac:dyDescent="0.35">
      <c r="A117" t="s">
        <v>2329</v>
      </c>
      <c r="B117" t="s">
        <v>642</v>
      </c>
      <c r="C117" t="s">
        <v>3396</v>
      </c>
      <c r="D117" t="s">
        <v>644</v>
      </c>
      <c r="E117" t="s">
        <v>3542</v>
      </c>
      <c r="M117">
        <v>0</v>
      </c>
    </row>
    <row r="118" spans="1:14" x14ac:dyDescent="0.35">
      <c r="A118" t="s">
        <v>2329</v>
      </c>
      <c r="B118" t="s">
        <v>645</v>
      </c>
      <c r="C118" t="s">
        <v>3397</v>
      </c>
      <c r="D118" t="s">
        <v>648</v>
      </c>
      <c r="E118" t="s">
        <v>3542</v>
      </c>
      <c r="M118">
        <v>0</v>
      </c>
    </row>
    <row r="119" spans="1:14" x14ac:dyDescent="0.35">
      <c r="A119" t="s">
        <v>2329</v>
      </c>
      <c r="B119" t="s">
        <v>233</v>
      </c>
      <c r="C119" t="s">
        <v>3398</v>
      </c>
      <c r="D119" t="s">
        <v>235</v>
      </c>
      <c r="E119" t="s">
        <v>3542</v>
      </c>
      <c r="M119">
        <v>0</v>
      </c>
    </row>
    <row r="120" spans="1:14" x14ac:dyDescent="0.35">
      <c r="A120" t="s">
        <v>2329</v>
      </c>
      <c r="B120" t="s">
        <v>237</v>
      </c>
      <c r="C120" t="s">
        <v>3399</v>
      </c>
      <c r="D120" t="s">
        <v>239</v>
      </c>
      <c r="E120" t="s">
        <v>3542</v>
      </c>
      <c r="M120" t="s">
        <v>3583</v>
      </c>
      <c r="N120" t="s">
        <v>3545</v>
      </c>
    </row>
    <row r="121" spans="1:14" x14ac:dyDescent="0.35">
      <c r="A121" t="s">
        <v>2329</v>
      </c>
      <c r="B121" t="s">
        <v>2240</v>
      </c>
      <c r="C121" t="e">
        <v>#N/A</v>
      </c>
      <c r="D121" t="s">
        <v>2481</v>
      </c>
      <c r="E121" t="s">
        <v>3542</v>
      </c>
      <c r="M121">
        <v>0</v>
      </c>
    </row>
    <row r="122" spans="1:14" x14ac:dyDescent="0.35">
      <c r="A122" t="s">
        <v>2329</v>
      </c>
      <c r="B122" t="s">
        <v>2090</v>
      </c>
      <c r="C122" t="e">
        <v>#N/A</v>
      </c>
      <c r="D122" t="s">
        <v>3400</v>
      </c>
      <c r="E122" t="s">
        <v>3542</v>
      </c>
      <c r="M122">
        <v>0</v>
      </c>
    </row>
    <row r="123" spans="1:14" x14ac:dyDescent="0.35">
      <c r="A123" t="s">
        <v>2329</v>
      </c>
      <c r="B123" t="s">
        <v>2151</v>
      </c>
      <c r="C123" t="e">
        <v>#N/A</v>
      </c>
      <c r="D123" t="s">
        <v>3401</v>
      </c>
      <c r="E123" t="s">
        <v>3542</v>
      </c>
      <c r="M123">
        <v>0</v>
      </c>
    </row>
    <row r="124" spans="1:14" x14ac:dyDescent="0.35">
      <c r="A124" t="s">
        <v>2329</v>
      </c>
      <c r="B124" t="s">
        <v>2238</v>
      </c>
      <c r="C124" t="e">
        <v>#N/A</v>
      </c>
      <c r="D124" t="s">
        <v>3402</v>
      </c>
      <c r="E124" t="s">
        <v>3542</v>
      </c>
      <c r="M124" t="s">
        <v>3584</v>
      </c>
      <c r="N124" t="s">
        <v>3545</v>
      </c>
    </row>
    <row r="125" spans="1:14" x14ac:dyDescent="0.35">
      <c r="A125" t="s">
        <v>2329</v>
      </c>
      <c r="B125" t="s">
        <v>2193</v>
      </c>
      <c r="C125" t="e">
        <v>#N/A</v>
      </c>
      <c r="D125" t="s">
        <v>3403</v>
      </c>
      <c r="E125" t="s">
        <v>3542</v>
      </c>
      <c r="M125">
        <v>0</v>
      </c>
    </row>
    <row r="126" spans="1:14" x14ac:dyDescent="0.35">
      <c r="A126" t="s">
        <v>2329</v>
      </c>
      <c r="B126" t="s">
        <v>1841</v>
      </c>
      <c r="C126" t="e">
        <v>#N/A</v>
      </c>
      <c r="D126" t="s">
        <v>3404</v>
      </c>
      <c r="E126" t="s">
        <v>3542</v>
      </c>
      <c r="M126">
        <v>0</v>
      </c>
    </row>
    <row r="127" spans="1:14" x14ac:dyDescent="0.35">
      <c r="A127" t="s">
        <v>2329</v>
      </c>
      <c r="B127" t="s">
        <v>1842</v>
      </c>
      <c r="C127" t="e">
        <v>#N/A</v>
      </c>
      <c r="D127" t="s">
        <v>3405</v>
      </c>
      <c r="E127" t="s">
        <v>3542</v>
      </c>
      <c r="M127">
        <v>0</v>
      </c>
    </row>
    <row r="128" spans="1:14" x14ac:dyDescent="0.35">
      <c r="A128" t="s">
        <v>2329</v>
      </c>
      <c r="B128" t="s">
        <v>2483</v>
      </c>
      <c r="C128" t="e">
        <v>#N/A</v>
      </c>
      <c r="D128" t="s">
        <v>3406</v>
      </c>
      <c r="E128" t="s">
        <v>3542</v>
      </c>
      <c r="M128" t="s">
        <v>3585</v>
      </c>
      <c r="N128" t="s">
        <v>3545</v>
      </c>
    </row>
    <row r="129" spans="1:14" x14ac:dyDescent="0.35">
      <c r="A129" t="s">
        <v>2329</v>
      </c>
      <c r="B129" t="s">
        <v>1843</v>
      </c>
      <c r="C129" t="e">
        <v>#N/A</v>
      </c>
      <c r="D129" t="s">
        <v>3407</v>
      </c>
      <c r="E129" t="s">
        <v>3542</v>
      </c>
      <c r="M129" t="s">
        <v>3586</v>
      </c>
      <c r="N129" t="s">
        <v>3545</v>
      </c>
    </row>
    <row r="130" spans="1:14" x14ac:dyDescent="0.35">
      <c r="A130" t="s">
        <v>2329</v>
      </c>
      <c r="B130" t="s">
        <v>1749</v>
      </c>
      <c r="C130" t="e">
        <v>#N/A</v>
      </c>
      <c r="D130" t="s">
        <v>1186</v>
      </c>
      <c r="E130" t="s">
        <v>3542</v>
      </c>
      <c r="M130" t="s">
        <v>3587</v>
      </c>
      <c r="N130" t="s">
        <v>3545</v>
      </c>
    </row>
    <row r="131" spans="1:14" x14ac:dyDescent="0.35">
      <c r="A131" t="s">
        <v>2329</v>
      </c>
      <c r="B131" t="s">
        <v>1729</v>
      </c>
      <c r="C131" t="e">
        <v>#N/A</v>
      </c>
      <c r="D131" t="s">
        <v>1188</v>
      </c>
      <c r="E131" t="s">
        <v>3542</v>
      </c>
      <c r="M131" t="s">
        <v>3588</v>
      </c>
      <c r="N131" t="s">
        <v>3545</v>
      </c>
    </row>
    <row r="132" spans="1:14" x14ac:dyDescent="0.35">
      <c r="A132" t="s">
        <v>2329</v>
      </c>
      <c r="B132" t="s">
        <v>1741</v>
      </c>
      <c r="C132" t="e">
        <v>#N/A</v>
      </c>
      <c r="D132" t="s">
        <v>3409</v>
      </c>
      <c r="E132" t="s">
        <v>3542</v>
      </c>
      <c r="M132" t="s">
        <v>3589</v>
      </c>
      <c r="N132" t="s">
        <v>3545</v>
      </c>
    </row>
    <row r="133" spans="1:14" x14ac:dyDescent="0.35">
      <c r="A133" t="s">
        <v>2329</v>
      </c>
      <c r="B133" t="s">
        <v>1190</v>
      </c>
      <c r="C133" t="e">
        <v>#N/A</v>
      </c>
      <c r="D133" t="s">
        <v>1192</v>
      </c>
      <c r="E133" t="s">
        <v>3542</v>
      </c>
      <c r="M133" t="s">
        <v>3590</v>
      </c>
      <c r="N133" t="s">
        <v>3545</v>
      </c>
    </row>
    <row r="134" spans="1:14" x14ac:dyDescent="0.35">
      <c r="A134" t="s">
        <v>2329</v>
      </c>
      <c r="B134" t="s">
        <v>1736</v>
      </c>
      <c r="C134" t="e">
        <v>#N/A</v>
      </c>
      <c r="D134" t="s">
        <v>3410</v>
      </c>
      <c r="E134" t="s">
        <v>3542</v>
      </c>
      <c r="M134" t="s">
        <v>3591</v>
      </c>
      <c r="N134" t="s">
        <v>3545</v>
      </c>
    </row>
    <row r="135" spans="1:14" x14ac:dyDescent="0.35">
      <c r="A135" t="s">
        <v>2329</v>
      </c>
      <c r="B135">
        <v>0</v>
      </c>
      <c r="C135">
        <v>0</v>
      </c>
      <c r="D135" t="s">
        <v>3411</v>
      </c>
      <c r="E135" t="s">
        <v>3542</v>
      </c>
      <c r="M135" t="s">
        <v>3592</v>
      </c>
      <c r="N135" t="s">
        <v>3545</v>
      </c>
    </row>
    <row r="136" spans="1:14" x14ac:dyDescent="0.35">
      <c r="A136" t="s">
        <v>2329</v>
      </c>
      <c r="B136" t="s">
        <v>1739</v>
      </c>
      <c r="C136" t="e">
        <v>#N/A</v>
      </c>
      <c r="D136" t="s">
        <v>3412</v>
      </c>
      <c r="E136" t="s">
        <v>3542</v>
      </c>
      <c r="M136" t="s">
        <v>3593</v>
      </c>
      <c r="N136" t="s">
        <v>3545</v>
      </c>
    </row>
    <row r="137" spans="1:14" x14ac:dyDescent="0.35">
      <c r="A137" t="s">
        <v>2329</v>
      </c>
      <c r="B137" t="s">
        <v>1737</v>
      </c>
      <c r="C137" t="e">
        <v>#N/A</v>
      </c>
      <c r="D137" t="s">
        <v>3413</v>
      </c>
      <c r="E137" t="s">
        <v>3542</v>
      </c>
      <c r="M137" t="s">
        <v>3457</v>
      </c>
      <c r="N137" t="s">
        <v>3545</v>
      </c>
    </row>
    <row r="138" spans="1:14" x14ac:dyDescent="0.35">
      <c r="A138" t="s">
        <v>2329</v>
      </c>
      <c r="B138" t="s">
        <v>1748</v>
      </c>
      <c r="C138" t="e">
        <v>#N/A</v>
      </c>
      <c r="D138" t="s">
        <v>1222</v>
      </c>
      <c r="E138" t="s">
        <v>3542</v>
      </c>
      <c r="M138" t="s">
        <v>3458</v>
      </c>
      <c r="N138" t="s">
        <v>3545</v>
      </c>
    </row>
    <row r="139" spans="1:14" x14ac:dyDescent="0.35">
      <c r="A139" t="s">
        <v>2329</v>
      </c>
      <c r="B139" t="s">
        <v>1742</v>
      </c>
      <c r="C139" t="e">
        <v>#N/A</v>
      </c>
      <c r="D139" t="s">
        <v>1224</v>
      </c>
      <c r="E139" t="s">
        <v>3542</v>
      </c>
      <c r="M139" t="s">
        <v>3459</v>
      </c>
      <c r="N139" t="s">
        <v>3545</v>
      </c>
    </row>
    <row r="140" spans="1:14" x14ac:dyDescent="0.35">
      <c r="A140" t="s">
        <v>2517</v>
      </c>
      <c r="B140" t="s">
        <v>449</v>
      </c>
      <c r="C140">
        <v>647285767</v>
      </c>
      <c r="D140" t="s">
        <v>3426</v>
      </c>
      <c r="E140" t="s">
        <v>3542</v>
      </c>
      <c r="M140" t="s">
        <v>3460</v>
      </c>
      <c r="N140" t="s">
        <v>3545</v>
      </c>
    </row>
    <row r="141" spans="1:14" x14ac:dyDescent="0.35">
      <c r="A141" t="s">
        <v>2517</v>
      </c>
      <c r="B141" t="s">
        <v>446</v>
      </c>
      <c r="C141">
        <v>647286923</v>
      </c>
      <c r="D141" t="s">
        <v>3427</v>
      </c>
      <c r="E141" t="s">
        <v>3542</v>
      </c>
      <c r="M141">
        <v>0</v>
      </c>
    </row>
    <row r="142" spans="1:14" x14ac:dyDescent="0.35">
      <c r="A142" t="s">
        <v>2517</v>
      </c>
      <c r="B142" t="s">
        <v>1256</v>
      </c>
      <c r="C142">
        <v>647281265</v>
      </c>
      <c r="D142" t="s">
        <v>3420</v>
      </c>
      <c r="E142" t="s">
        <v>3542</v>
      </c>
      <c r="M142">
        <v>0</v>
      </c>
    </row>
    <row r="143" spans="1:14" x14ac:dyDescent="0.35">
      <c r="A143" t="s">
        <v>2517</v>
      </c>
      <c r="B143" t="s">
        <v>443</v>
      </c>
      <c r="C143">
        <v>647282859</v>
      </c>
      <c r="D143" t="s">
        <v>3421</v>
      </c>
      <c r="E143" t="s">
        <v>3542</v>
      </c>
      <c r="M143">
        <v>0</v>
      </c>
    </row>
    <row r="144" spans="1:14" x14ac:dyDescent="0.35">
      <c r="A144" t="s">
        <v>2517</v>
      </c>
      <c r="B144" t="s">
        <v>279</v>
      </c>
      <c r="C144">
        <v>647253629</v>
      </c>
      <c r="D144" t="s">
        <v>3476</v>
      </c>
      <c r="E144" t="s">
        <v>3542</v>
      </c>
      <c r="M144">
        <v>0</v>
      </c>
    </row>
    <row r="145" spans="1:13" x14ac:dyDescent="0.35">
      <c r="A145" t="s">
        <v>2517</v>
      </c>
      <c r="B145" t="s">
        <v>283</v>
      </c>
      <c r="C145">
        <v>651218591</v>
      </c>
      <c r="D145" t="s">
        <v>3477</v>
      </c>
      <c r="E145" t="s">
        <v>3542</v>
      </c>
      <c r="M145">
        <v>0</v>
      </c>
    </row>
    <row r="146" spans="1:13" x14ac:dyDescent="0.35">
      <c r="A146" t="s">
        <v>2517</v>
      </c>
      <c r="B146" t="s">
        <v>287</v>
      </c>
      <c r="C146">
        <v>647197897</v>
      </c>
      <c r="D146" t="s">
        <v>3478</v>
      </c>
      <c r="E146" t="s">
        <v>3542</v>
      </c>
      <c r="M146">
        <v>0</v>
      </c>
    </row>
    <row r="147" spans="1:13" x14ac:dyDescent="0.35">
      <c r="A147" t="s">
        <v>2517</v>
      </c>
      <c r="B147" t="s">
        <v>276</v>
      </c>
      <c r="C147">
        <v>647250179</v>
      </c>
      <c r="D147" t="s">
        <v>3479</v>
      </c>
      <c r="E147" t="s">
        <v>3542</v>
      </c>
      <c r="M147">
        <v>0</v>
      </c>
    </row>
    <row r="148" spans="1:13" x14ac:dyDescent="0.35">
      <c r="A148" t="s">
        <v>2517</v>
      </c>
      <c r="B148" t="s">
        <v>291</v>
      </c>
      <c r="C148">
        <v>647257281</v>
      </c>
      <c r="D148" t="s">
        <v>3480</v>
      </c>
      <c r="E148" t="s">
        <v>3542</v>
      </c>
      <c r="M148">
        <v>0</v>
      </c>
    </row>
    <row r="149" spans="1:13" x14ac:dyDescent="0.35">
      <c r="A149" t="s">
        <v>2517</v>
      </c>
      <c r="B149" t="s">
        <v>273</v>
      </c>
      <c r="C149">
        <v>647103858</v>
      </c>
      <c r="D149" t="s">
        <v>3481</v>
      </c>
      <c r="E149" t="s">
        <v>3542</v>
      </c>
      <c r="M149">
        <v>0</v>
      </c>
    </row>
    <row r="150" spans="1:13" x14ac:dyDescent="0.35">
      <c r="A150" t="s">
        <v>2517</v>
      </c>
      <c r="B150" t="s">
        <v>183</v>
      </c>
      <c r="C150">
        <v>696852152</v>
      </c>
      <c r="D150" t="s">
        <v>185</v>
      </c>
      <c r="E150" t="s">
        <v>3542</v>
      </c>
      <c r="M150">
        <v>0</v>
      </c>
    </row>
    <row r="151" spans="1:13" x14ac:dyDescent="0.35">
      <c r="A151" t="s">
        <v>2517</v>
      </c>
      <c r="B151" t="s">
        <v>186</v>
      </c>
      <c r="C151">
        <v>696871376</v>
      </c>
      <c r="D151" t="s">
        <v>188</v>
      </c>
      <c r="E151" t="s">
        <v>3542</v>
      </c>
      <c r="M151">
        <v>0</v>
      </c>
    </row>
    <row r="152" spans="1:13" x14ac:dyDescent="0.35">
      <c r="A152" t="s">
        <v>2517</v>
      </c>
      <c r="B152" t="s">
        <v>172</v>
      </c>
      <c r="C152">
        <v>696688964</v>
      </c>
      <c r="D152" t="s">
        <v>970</v>
      </c>
      <c r="E152" t="s">
        <v>3542</v>
      </c>
      <c r="M152">
        <v>0</v>
      </c>
    </row>
    <row r="153" spans="1:13" x14ac:dyDescent="0.35">
      <c r="A153" t="s">
        <v>2517</v>
      </c>
      <c r="B153" t="s">
        <v>174</v>
      </c>
      <c r="C153">
        <v>696700088</v>
      </c>
      <c r="D153" t="s">
        <v>972</v>
      </c>
      <c r="E153" t="s">
        <v>3542</v>
      </c>
      <c r="M153">
        <v>0</v>
      </c>
    </row>
    <row r="154" spans="1:13" x14ac:dyDescent="0.35">
      <c r="A154" t="s">
        <v>2517</v>
      </c>
      <c r="B154" t="s">
        <v>189</v>
      </c>
      <c r="C154">
        <v>696888462</v>
      </c>
      <c r="D154" t="s">
        <v>192</v>
      </c>
      <c r="E154" t="s">
        <v>3542</v>
      </c>
      <c r="M154">
        <v>0</v>
      </c>
    </row>
    <row r="155" spans="1:13" x14ac:dyDescent="0.35">
      <c r="A155" t="s">
        <v>2517</v>
      </c>
      <c r="B155" t="s">
        <v>1835</v>
      </c>
      <c r="C155">
        <v>696882363</v>
      </c>
      <c r="D155" t="s">
        <v>968</v>
      </c>
      <c r="E155" t="s">
        <v>3542</v>
      </c>
      <c r="M155">
        <v>0</v>
      </c>
    </row>
    <row r="156" spans="1:13" x14ac:dyDescent="0.35">
      <c r="A156" t="s">
        <v>2517</v>
      </c>
      <c r="B156" t="s">
        <v>638</v>
      </c>
      <c r="C156">
        <v>719281738</v>
      </c>
      <c r="D156" t="s">
        <v>641</v>
      </c>
      <c r="E156" t="s">
        <v>3542</v>
      </c>
      <c r="M156">
        <v>0</v>
      </c>
    </row>
    <row r="157" spans="1:13" x14ac:dyDescent="0.35">
      <c r="A157" t="s">
        <v>2517</v>
      </c>
      <c r="B157" t="s">
        <v>642</v>
      </c>
      <c r="C157">
        <v>722620706</v>
      </c>
      <c r="D157" t="s">
        <v>644</v>
      </c>
      <c r="E157" t="s">
        <v>3542</v>
      </c>
      <c r="M157">
        <v>0</v>
      </c>
    </row>
    <row r="158" spans="1:13" x14ac:dyDescent="0.35">
      <c r="A158" t="s">
        <v>2517</v>
      </c>
      <c r="B158" t="s">
        <v>645</v>
      </c>
      <c r="C158">
        <v>732849652</v>
      </c>
      <c r="D158" t="s">
        <v>648</v>
      </c>
      <c r="E158" t="s">
        <v>3542</v>
      </c>
      <c r="M158">
        <v>0</v>
      </c>
    </row>
    <row r="159" spans="1:13" x14ac:dyDescent="0.35">
      <c r="A159" t="s">
        <v>2517</v>
      </c>
      <c r="B159" t="s">
        <v>233</v>
      </c>
      <c r="C159">
        <v>719554839</v>
      </c>
      <c r="D159" t="s">
        <v>235</v>
      </c>
      <c r="E159" t="s">
        <v>3542</v>
      </c>
      <c r="M159">
        <v>0</v>
      </c>
    </row>
    <row r="160" spans="1:13" x14ac:dyDescent="0.35">
      <c r="A160" t="s">
        <v>2517</v>
      </c>
      <c r="B160" t="s">
        <v>237</v>
      </c>
      <c r="C160">
        <v>719561501</v>
      </c>
      <c r="D160" t="s">
        <v>239</v>
      </c>
      <c r="E160" t="s">
        <v>3542</v>
      </c>
      <c r="M160">
        <v>0</v>
      </c>
    </row>
    <row r="161" spans="1:13" x14ac:dyDescent="0.35">
      <c r="A161" t="s">
        <v>2517</v>
      </c>
      <c r="B161" t="s">
        <v>116</v>
      </c>
      <c r="C161">
        <v>719091661</v>
      </c>
      <c r="D161" t="s">
        <v>118</v>
      </c>
      <c r="E161" t="s">
        <v>3542</v>
      </c>
      <c r="M161">
        <v>0</v>
      </c>
    </row>
    <row r="162" spans="1:13" x14ac:dyDescent="0.35">
      <c r="A162" t="s">
        <v>2517</v>
      </c>
      <c r="B162" t="s">
        <v>113</v>
      </c>
      <c r="C162">
        <v>719130405</v>
      </c>
      <c r="D162" t="s">
        <v>3493</v>
      </c>
      <c r="E162" t="s">
        <v>3542</v>
      </c>
      <c r="M162">
        <v>0</v>
      </c>
    </row>
    <row r="163" spans="1:13" x14ac:dyDescent="0.35">
      <c r="A163" t="s">
        <v>2517</v>
      </c>
      <c r="B163" t="s">
        <v>381</v>
      </c>
      <c r="C163">
        <v>756637338</v>
      </c>
      <c r="D163" t="s">
        <v>3422</v>
      </c>
      <c r="E163" t="s">
        <v>3542</v>
      </c>
      <c r="M163">
        <v>0</v>
      </c>
    </row>
    <row r="164" spans="1:13" x14ac:dyDescent="0.35">
      <c r="A164" t="s">
        <v>2517</v>
      </c>
      <c r="B164" t="s">
        <v>384</v>
      </c>
      <c r="C164">
        <v>756643116</v>
      </c>
      <c r="D164" t="s">
        <v>3423</v>
      </c>
      <c r="E164" t="s">
        <v>3542</v>
      </c>
      <c r="M164">
        <v>0</v>
      </c>
    </row>
    <row r="165" spans="1:13" x14ac:dyDescent="0.35">
      <c r="A165" t="s">
        <v>2517</v>
      </c>
      <c r="B165" t="s">
        <v>387</v>
      </c>
      <c r="C165">
        <v>756632838</v>
      </c>
      <c r="D165" t="s">
        <v>3375</v>
      </c>
      <c r="E165" t="s">
        <v>3542</v>
      </c>
      <c r="M165">
        <v>0</v>
      </c>
    </row>
    <row r="166" spans="1:13" x14ac:dyDescent="0.35">
      <c r="A166" t="s">
        <v>2517</v>
      </c>
      <c r="B166" t="s">
        <v>390</v>
      </c>
      <c r="C166">
        <v>756620419</v>
      </c>
      <c r="D166" t="s">
        <v>3366</v>
      </c>
      <c r="E166" t="s">
        <v>3542</v>
      </c>
      <c r="M166">
        <v>0</v>
      </c>
    </row>
    <row r="167" spans="1:13" x14ac:dyDescent="0.35">
      <c r="A167" t="s">
        <v>2517</v>
      </c>
      <c r="B167" t="s">
        <v>393</v>
      </c>
      <c r="C167">
        <v>756628550</v>
      </c>
      <c r="D167" t="s">
        <v>3368</v>
      </c>
      <c r="E167" t="s">
        <v>3542</v>
      </c>
      <c r="M167">
        <v>0</v>
      </c>
    </row>
    <row r="168" spans="1:13" x14ac:dyDescent="0.35">
      <c r="A168" t="s">
        <v>2517</v>
      </c>
      <c r="B168" t="s">
        <v>240</v>
      </c>
      <c r="C168">
        <v>762193904</v>
      </c>
      <c r="D168" t="s">
        <v>241</v>
      </c>
      <c r="E168" t="s">
        <v>3542</v>
      </c>
      <c r="M168">
        <v>0</v>
      </c>
    </row>
    <row r="169" spans="1:13" x14ac:dyDescent="0.35">
      <c r="A169" t="s">
        <v>2517</v>
      </c>
      <c r="B169" t="s">
        <v>242</v>
      </c>
      <c r="C169">
        <v>762225987</v>
      </c>
      <c r="D169" t="s">
        <v>244</v>
      </c>
      <c r="E169" t="s">
        <v>3542</v>
      </c>
      <c r="M169">
        <v>0</v>
      </c>
    </row>
    <row r="170" spans="1:13" x14ac:dyDescent="0.35">
      <c r="A170" t="s">
        <v>2517</v>
      </c>
      <c r="B170" t="s">
        <v>245</v>
      </c>
      <c r="C170">
        <v>763382873</v>
      </c>
      <c r="D170" t="s">
        <v>247</v>
      </c>
      <c r="E170" t="s">
        <v>3542</v>
      </c>
      <c r="M170">
        <v>0</v>
      </c>
    </row>
    <row r="171" spans="1:13" x14ac:dyDescent="0.35">
      <c r="A171" t="s">
        <v>2657</v>
      </c>
      <c r="B171" t="s">
        <v>1729</v>
      </c>
      <c r="C171">
        <v>0</v>
      </c>
      <c r="D171" t="s">
        <v>3435</v>
      </c>
      <c r="E171" t="s">
        <v>3542</v>
      </c>
      <c r="M171">
        <v>0</v>
      </c>
    </row>
    <row r="172" spans="1:13" x14ac:dyDescent="0.35">
      <c r="A172" t="s">
        <v>2657</v>
      </c>
      <c r="B172" t="s">
        <v>387</v>
      </c>
      <c r="C172">
        <v>0</v>
      </c>
      <c r="D172" t="s">
        <v>1179</v>
      </c>
      <c r="E172" t="s">
        <v>3542</v>
      </c>
      <c r="M172">
        <v>0</v>
      </c>
    </row>
    <row r="173" spans="1:13" x14ac:dyDescent="0.35">
      <c r="A173" t="s">
        <v>2657</v>
      </c>
      <c r="B173" t="s">
        <v>1736</v>
      </c>
      <c r="C173">
        <v>0</v>
      </c>
      <c r="D173" t="s">
        <v>3436</v>
      </c>
      <c r="E173" t="s">
        <v>3542</v>
      </c>
      <c r="M173">
        <v>0</v>
      </c>
    </row>
    <row r="174" spans="1:13" x14ac:dyDescent="0.35">
      <c r="A174" t="s">
        <v>2657</v>
      </c>
      <c r="B174" t="s">
        <v>1740</v>
      </c>
      <c r="C174">
        <v>0</v>
      </c>
      <c r="D174" t="s">
        <v>3437</v>
      </c>
      <c r="E174" t="s">
        <v>3542</v>
      </c>
      <c r="M174">
        <v>0</v>
      </c>
    </row>
    <row r="175" spans="1:13" x14ac:dyDescent="0.35">
      <c r="A175" t="s">
        <v>2657</v>
      </c>
      <c r="B175" t="s">
        <v>393</v>
      </c>
      <c r="C175">
        <v>0</v>
      </c>
      <c r="D175" t="s">
        <v>3443</v>
      </c>
      <c r="E175" t="s">
        <v>3542</v>
      </c>
      <c r="M175">
        <v>0</v>
      </c>
    </row>
    <row r="176" spans="1:13" x14ac:dyDescent="0.35">
      <c r="A176" t="s">
        <v>2657</v>
      </c>
      <c r="B176" t="s">
        <v>2489</v>
      </c>
      <c r="C176">
        <v>0</v>
      </c>
      <c r="D176" t="s">
        <v>3444</v>
      </c>
      <c r="E176" t="s">
        <v>3542</v>
      </c>
      <c r="M176">
        <v>0</v>
      </c>
    </row>
    <row r="177" spans="1:13" x14ac:dyDescent="0.35">
      <c r="A177" t="s">
        <v>2657</v>
      </c>
      <c r="B177" t="s">
        <v>1748</v>
      </c>
      <c r="C177">
        <v>0</v>
      </c>
      <c r="D177" t="s">
        <v>3433</v>
      </c>
      <c r="E177" t="s">
        <v>3542</v>
      </c>
      <c r="M177">
        <v>0</v>
      </c>
    </row>
    <row r="178" spans="1:13" x14ac:dyDescent="0.35">
      <c r="A178" t="s">
        <v>2657</v>
      </c>
      <c r="B178" t="s">
        <v>390</v>
      </c>
      <c r="C178">
        <v>0</v>
      </c>
      <c r="D178" t="s">
        <v>3445</v>
      </c>
      <c r="E178" t="s">
        <v>3542</v>
      </c>
      <c r="M178">
        <v>0</v>
      </c>
    </row>
    <row r="179" spans="1:13" x14ac:dyDescent="0.35">
      <c r="A179" t="s">
        <v>2657</v>
      </c>
      <c r="B179" t="s">
        <v>1756</v>
      </c>
      <c r="C179">
        <v>0</v>
      </c>
      <c r="D179" t="s">
        <v>3446</v>
      </c>
      <c r="E179" t="s">
        <v>3542</v>
      </c>
      <c r="M179">
        <v>0</v>
      </c>
    </row>
    <row r="180" spans="1:13" x14ac:dyDescent="0.35">
      <c r="A180" t="s">
        <v>2657</v>
      </c>
      <c r="B180" t="s">
        <v>1742</v>
      </c>
      <c r="C180">
        <v>0</v>
      </c>
      <c r="D180" t="s">
        <v>3434</v>
      </c>
      <c r="E180" t="s">
        <v>3542</v>
      </c>
      <c r="M180">
        <v>0</v>
      </c>
    </row>
    <row r="181" spans="1:13" x14ac:dyDescent="0.35">
      <c r="A181" t="s">
        <v>2657</v>
      </c>
      <c r="B181" t="s">
        <v>1758</v>
      </c>
      <c r="C181">
        <v>0</v>
      </c>
      <c r="D181" t="s">
        <v>3447</v>
      </c>
      <c r="E181" t="s">
        <v>3542</v>
      </c>
      <c r="M181">
        <v>0</v>
      </c>
    </row>
    <row r="182" spans="1:13" x14ac:dyDescent="0.35">
      <c r="A182" t="s">
        <v>2657</v>
      </c>
      <c r="B182" t="s">
        <v>245</v>
      </c>
      <c r="C182">
        <v>0</v>
      </c>
      <c r="D182" t="s">
        <v>3448</v>
      </c>
      <c r="E182" t="s">
        <v>3542</v>
      </c>
      <c r="M182">
        <v>0</v>
      </c>
    </row>
    <row r="183" spans="1:13" x14ac:dyDescent="0.35">
      <c r="A183" t="s">
        <v>2657</v>
      </c>
      <c r="B183" t="s">
        <v>2483</v>
      </c>
      <c r="C183">
        <v>0</v>
      </c>
      <c r="D183" t="s">
        <v>3430</v>
      </c>
      <c r="E183" t="s">
        <v>3542</v>
      </c>
      <c r="M183">
        <v>0</v>
      </c>
    </row>
    <row r="184" spans="1:13" x14ac:dyDescent="0.35">
      <c r="A184" t="s">
        <v>2657</v>
      </c>
      <c r="B184" t="s">
        <v>3408</v>
      </c>
      <c r="C184">
        <v>0</v>
      </c>
      <c r="D184" t="s">
        <v>3429</v>
      </c>
      <c r="E184" t="s">
        <v>3542</v>
      </c>
      <c r="M184">
        <v>0</v>
      </c>
    </row>
    <row r="185" spans="1:13" x14ac:dyDescent="0.35">
      <c r="A185" t="s">
        <v>2657</v>
      </c>
      <c r="B185" t="s">
        <v>242</v>
      </c>
      <c r="C185">
        <v>0</v>
      </c>
      <c r="D185" t="s">
        <v>3449</v>
      </c>
      <c r="E185" t="s">
        <v>3542</v>
      </c>
      <c r="M185">
        <v>0</v>
      </c>
    </row>
    <row r="186" spans="1:13" x14ac:dyDescent="0.35">
      <c r="A186" t="s">
        <v>2657</v>
      </c>
      <c r="B186" t="s">
        <v>1842</v>
      </c>
      <c r="C186">
        <v>0</v>
      </c>
      <c r="D186" t="s">
        <v>3431</v>
      </c>
      <c r="E186" t="s">
        <v>3542</v>
      </c>
      <c r="M186">
        <v>0</v>
      </c>
    </row>
    <row r="187" spans="1:13" x14ac:dyDescent="0.35">
      <c r="A187" t="s">
        <v>2657</v>
      </c>
      <c r="B187" t="s">
        <v>1841</v>
      </c>
      <c r="C187">
        <v>0</v>
      </c>
      <c r="D187" t="s">
        <v>2642</v>
      </c>
      <c r="E187" t="s">
        <v>3542</v>
      </c>
      <c r="M187">
        <v>0</v>
      </c>
    </row>
    <row r="188" spans="1:13" x14ac:dyDescent="0.35">
      <c r="A188" t="s">
        <v>2657</v>
      </c>
      <c r="B188" t="s">
        <v>2140</v>
      </c>
      <c r="C188">
        <v>0</v>
      </c>
      <c r="D188" t="s">
        <v>2658</v>
      </c>
      <c r="E188" t="s">
        <v>3542</v>
      </c>
      <c r="M188">
        <v>0</v>
      </c>
    </row>
    <row r="189" spans="1:13" x14ac:dyDescent="0.35">
      <c r="A189" t="s">
        <v>2657</v>
      </c>
      <c r="B189" t="s">
        <v>219</v>
      </c>
      <c r="C189">
        <v>0</v>
      </c>
      <c r="D189" t="s">
        <v>3418</v>
      </c>
      <c r="E189" t="s">
        <v>3542</v>
      </c>
      <c r="M189">
        <v>0</v>
      </c>
    </row>
    <row r="190" spans="1:13" x14ac:dyDescent="0.35">
      <c r="A190" t="s">
        <v>2657</v>
      </c>
      <c r="B190" t="s">
        <v>3414</v>
      </c>
      <c r="C190">
        <v>0</v>
      </c>
      <c r="D190" t="s">
        <v>3450</v>
      </c>
      <c r="E190" t="s">
        <v>3542</v>
      </c>
      <c r="M190">
        <v>0</v>
      </c>
    </row>
    <row r="191" spans="1:13" x14ac:dyDescent="0.35">
      <c r="A191" t="s">
        <v>2657</v>
      </c>
      <c r="B191" t="s">
        <v>544</v>
      </c>
      <c r="C191">
        <v>0</v>
      </c>
      <c r="D191" t="s">
        <v>3451</v>
      </c>
      <c r="E191" t="s">
        <v>3542</v>
      </c>
      <c r="M191">
        <v>0</v>
      </c>
    </row>
    <row r="192" spans="1:13" x14ac:dyDescent="0.35">
      <c r="A192" t="s">
        <v>2657</v>
      </c>
      <c r="B192" t="s">
        <v>2629</v>
      </c>
      <c r="C192">
        <v>0</v>
      </c>
      <c r="D192" t="s">
        <v>3424</v>
      </c>
      <c r="E192" t="s">
        <v>3542</v>
      </c>
      <c r="M192">
        <v>0</v>
      </c>
    </row>
    <row r="193" spans="1:13" x14ac:dyDescent="0.35">
      <c r="A193" t="s">
        <v>2657</v>
      </c>
      <c r="B193" t="s">
        <v>2639</v>
      </c>
      <c r="C193">
        <v>0</v>
      </c>
      <c r="D193" t="s">
        <v>3425</v>
      </c>
      <c r="E193" t="s">
        <v>3542</v>
      </c>
      <c r="M193">
        <v>0</v>
      </c>
    </row>
    <row r="194" spans="1:13" x14ac:dyDescent="0.35">
      <c r="A194" t="s">
        <v>2657</v>
      </c>
      <c r="B194" t="s">
        <v>402</v>
      </c>
      <c r="C194">
        <v>0</v>
      </c>
      <c r="D194" t="s">
        <v>1182</v>
      </c>
      <c r="E194" t="s">
        <v>3542</v>
      </c>
      <c r="M194">
        <v>0</v>
      </c>
    </row>
    <row r="195" spans="1:13" x14ac:dyDescent="0.35">
      <c r="A195" t="s">
        <v>2657</v>
      </c>
      <c r="B195" t="s">
        <v>399</v>
      </c>
      <c r="C195">
        <v>0</v>
      </c>
      <c r="D195" t="s">
        <v>1183</v>
      </c>
      <c r="E195" t="s">
        <v>3542</v>
      </c>
      <c r="M195">
        <v>0</v>
      </c>
    </row>
    <row r="196" spans="1:13" x14ac:dyDescent="0.35">
      <c r="A196" t="s">
        <v>2657</v>
      </c>
      <c r="B196" t="s">
        <v>396</v>
      </c>
      <c r="C196">
        <v>0</v>
      </c>
      <c r="D196" t="s">
        <v>1184</v>
      </c>
      <c r="E196" t="s">
        <v>3542</v>
      </c>
      <c r="M196">
        <v>0</v>
      </c>
    </row>
    <row r="197" spans="1:13" x14ac:dyDescent="0.35">
      <c r="A197" t="s">
        <v>2657</v>
      </c>
      <c r="B197" t="s">
        <v>2258</v>
      </c>
      <c r="C197">
        <v>0</v>
      </c>
      <c r="D197" t="s">
        <v>3442</v>
      </c>
      <c r="E197" t="s">
        <v>3542</v>
      </c>
      <c r="M197">
        <v>0</v>
      </c>
    </row>
    <row r="198" spans="1:13" x14ac:dyDescent="0.35">
      <c r="A198" t="s">
        <v>2657</v>
      </c>
      <c r="B198" t="s">
        <v>1737</v>
      </c>
      <c r="C198">
        <v>0</v>
      </c>
      <c r="D198" t="s">
        <v>3432</v>
      </c>
      <c r="E198" t="s">
        <v>3542</v>
      </c>
      <c r="M198">
        <v>0</v>
      </c>
    </row>
    <row r="199" spans="1:13" x14ac:dyDescent="0.35">
      <c r="A199" t="s">
        <v>2657</v>
      </c>
      <c r="B199" t="s">
        <v>73</v>
      </c>
      <c r="C199">
        <v>0</v>
      </c>
      <c r="D199" t="s">
        <v>3452</v>
      </c>
      <c r="E199" t="s">
        <v>3542</v>
      </c>
      <c r="M199">
        <v>0</v>
      </c>
    </row>
    <row r="200" spans="1:13" x14ac:dyDescent="0.35">
      <c r="A200" t="s">
        <v>2657</v>
      </c>
      <c r="B200" t="s">
        <v>2627</v>
      </c>
      <c r="C200">
        <v>0</v>
      </c>
      <c r="D200" t="s">
        <v>2628</v>
      </c>
      <c r="E200" t="s">
        <v>3542</v>
      </c>
      <c r="M200">
        <v>0</v>
      </c>
    </row>
    <row r="201" spans="1:13" x14ac:dyDescent="0.35">
      <c r="A201" t="s">
        <v>2657</v>
      </c>
      <c r="B201" t="s">
        <v>1021</v>
      </c>
      <c r="C201">
        <v>0</v>
      </c>
      <c r="D201" t="s">
        <v>3428</v>
      </c>
      <c r="E201" t="s">
        <v>3542</v>
      </c>
      <c r="M201">
        <v>0</v>
      </c>
    </row>
    <row r="202" spans="1:13" x14ac:dyDescent="0.35">
      <c r="A202" t="s">
        <v>2657</v>
      </c>
      <c r="B202" t="s">
        <v>2622</v>
      </c>
      <c r="C202">
        <v>0</v>
      </c>
      <c r="D202" t="s">
        <v>3439</v>
      </c>
      <c r="E202" t="s">
        <v>3542</v>
      </c>
      <c r="M202">
        <v>0</v>
      </c>
    </row>
    <row r="203" spans="1:13" x14ac:dyDescent="0.35">
      <c r="A203" t="s">
        <v>2657</v>
      </c>
      <c r="B203" t="s">
        <v>3453</v>
      </c>
      <c r="C203">
        <v>0</v>
      </c>
      <c r="D203" t="s">
        <v>3440</v>
      </c>
      <c r="E203" t="s">
        <v>3542</v>
      </c>
      <c r="M203">
        <v>0</v>
      </c>
    </row>
    <row r="204" spans="1:13" x14ac:dyDescent="0.35">
      <c r="A204" t="s">
        <v>2657</v>
      </c>
      <c r="B204" t="s">
        <v>462</v>
      </c>
      <c r="C204">
        <v>0</v>
      </c>
      <c r="D204" t="s">
        <v>3441</v>
      </c>
      <c r="E204" t="s">
        <v>3542</v>
      </c>
      <c r="M204">
        <v>0</v>
      </c>
    </row>
    <row r="205" spans="1:13" x14ac:dyDescent="0.35">
      <c r="A205" t="s">
        <v>2657</v>
      </c>
      <c r="B205" t="s">
        <v>725</v>
      </c>
      <c r="C205">
        <v>0</v>
      </c>
      <c r="D205" t="s">
        <v>3419</v>
      </c>
      <c r="E205" t="s">
        <v>3542</v>
      </c>
      <c r="M205">
        <v>0</v>
      </c>
    </row>
    <row r="206" spans="1:13" x14ac:dyDescent="0.35">
      <c r="A206" t="s">
        <v>2657</v>
      </c>
      <c r="B206" t="s">
        <v>2408</v>
      </c>
      <c r="C206">
        <v>0</v>
      </c>
      <c r="D206" t="s">
        <v>2643</v>
      </c>
      <c r="E206" t="s">
        <v>3542</v>
      </c>
      <c r="M206">
        <v>0</v>
      </c>
    </row>
    <row r="207" spans="1:13" x14ac:dyDescent="0.35">
      <c r="A207" t="s">
        <v>2657</v>
      </c>
      <c r="B207" t="s">
        <v>3455</v>
      </c>
      <c r="C207">
        <v>0</v>
      </c>
      <c r="D207" t="s">
        <v>3456</v>
      </c>
      <c r="E207" t="s">
        <v>3542</v>
      </c>
      <c r="M207">
        <v>0</v>
      </c>
    </row>
    <row r="208" spans="1:13" x14ac:dyDescent="0.35">
      <c r="A208" t="s">
        <v>2657</v>
      </c>
      <c r="B208" t="s">
        <v>265</v>
      </c>
      <c r="C208">
        <v>0</v>
      </c>
      <c r="D208" t="s">
        <v>2672</v>
      </c>
      <c r="E208" t="s">
        <v>3542</v>
      </c>
      <c r="M208">
        <v>0</v>
      </c>
    </row>
    <row r="209" spans="1:13" x14ac:dyDescent="0.35">
      <c r="A209" t="s">
        <v>2657</v>
      </c>
      <c r="B209" t="s">
        <v>1939</v>
      </c>
      <c r="C209">
        <v>0</v>
      </c>
      <c r="D209" t="s">
        <v>2535</v>
      </c>
      <c r="E209" t="s">
        <v>3542</v>
      </c>
      <c r="M209">
        <v>0</v>
      </c>
    </row>
    <row r="210" spans="1:13" x14ac:dyDescent="0.35">
      <c r="B210" t="s">
        <v>672</v>
      </c>
      <c r="C210">
        <v>4902430772662</v>
      </c>
      <c r="D210" t="s">
        <v>3494</v>
      </c>
      <c r="E210" t="s">
        <v>3542</v>
      </c>
      <c r="M210">
        <v>0</v>
      </c>
    </row>
    <row r="211" spans="1:13" x14ac:dyDescent="0.35">
      <c r="B211" t="s">
        <v>653</v>
      </c>
      <c r="C211">
        <v>4902430772495</v>
      </c>
      <c r="D211" t="s">
        <v>3495</v>
      </c>
      <c r="E211" t="s">
        <v>3542</v>
      </c>
      <c r="M211">
        <v>0</v>
      </c>
    </row>
    <row r="212" spans="1:13" x14ac:dyDescent="0.35">
      <c r="B212" t="s">
        <v>674</v>
      </c>
      <c r="C212">
        <v>4902430772075</v>
      </c>
      <c r="D212" t="s">
        <v>3496</v>
      </c>
      <c r="E212" t="s">
        <v>3542</v>
      </c>
      <c r="M212">
        <v>0</v>
      </c>
    </row>
    <row r="213" spans="1:13" x14ac:dyDescent="0.35">
      <c r="B213" t="s">
        <v>654</v>
      </c>
      <c r="C213">
        <v>4902430772167</v>
      </c>
      <c r="D213" t="s">
        <v>3497</v>
      </c>
      <c r="E213" t="s">
        <v>3542</v>
      </c>
      <c r="M213">
        <v>0</v>
      </c>
    </row>
    <row r="214" spans="1:13" x14ac:dyDescent="0.35">
      <c r="B214" t="s">
        <v>769</v>
      </c>
      <c r="C214">
        <v>4902430772648</v>
      </c>
      <c r="D214" t="s">
        <v>3498</v>
      </c>
      <c r="E214" t="s">
        <v>3542</v>
      </c>
      <c r="M214">
        <v>0</v>
      </c>
    </row>
    <row r="215" spans="1:13" x14ac:dyDescent="0.35">
      <c r="B215" t="s">
        <v>767</v>
      </c>
      <c r="C215">
        <v>4902430772020</v>
      </c>
      <c r="D215" t="s">
        <v>3499</v>
      </c>
      <c r="E215" t="s">
        <v>3542</v>
      </c>
      <c r="M215">
        <v>0</v>
      </c>
    </row>
    <row r="216" spans="1:13" x14ac:dyDescent="0.35">
      <c r="B216" t="s">
        <v>688</v>
      </c>
      <c r="C216">
        <v>4902430772655</v>
      </c>
      <c r="D216" t="s">
        <v>3500</v>
      </c>
      <c r="E216" t="s">
        <v>3542</v>
      </c>
      <c r="M216">
        <v>0</v>
      </c>
    </row>
    <row r="217" spans="1:13" x14ac:dyDescent="0.35">
      <c r="B217" t="s">
        <v>692</v>
      </c>
      <c r="C217">
        <v>4902430772051</v>
      </c>
      <c r="D217" t="s">
        <v>3501</v>
      </c>
      <c r="E217" t="s">
        <v>3542</v>
      </c>
      <c r="M217">
        <v>0</v>
      </c>
    </row>
    <row r="218" spans="1:13" x14ac:dyDescent="0.35">
      <c r="B218" t="s">
        <v>796</v>
      </c>
      <c r="C218">
        <v>4902430799874</v>
      </c>
      <c r="D218" t="s">
        <v>3502</v>
      </c>
      <c r="E218" t="s">
        <v>3542</v>
      </c>
      <c r="M218">
        <v>0</v>
      </c>
    </row>
    <row r="219" spans="1:13" x14ac:dyDescent="0.35">
      <c r="B219" t="s">
        <v>301</v>
      </c>
      <c r="C219">
        <v>4902430799836</v>
      </c>
      <c r="D219" t="s">
        <v>3503</v>
      </c>
      <c r="E219" t="s">
        <v>3542</v>
      </c>
      <c r="M219">
        <v>0</v>
      </c>
    </row>
    <row r="220" spans="1:13" x14ac:dyDescent="0.35">
      <c r="B220" t="s">
        <v>299</v>
      </c>
      <c r="C220">
        <v>4902430799911</v>
      </c>
      <c r="D220" t="s">
        <v>3504</v>
      </c>
      <c r="E220" t="s">
        <v>3542</v>
      </c>
      <c r="M220">
        <v>0</v>
      </c>
    </row>
    <row r="221" spans="1:13" x14ac:dyDescent="0.35">
      <c r="B221" t="s">
        <v>798</v>
      </c>
      <c r="C221">
        <v>4902430799997</v>
      </c>
      <c r="D221" t="s">
        <v>3505</v>
      </c>
      <c r="E221" t="s">
        <v>3542</v>
      </c>
      <c r="M221">
        <v>0</v>
      </c>
    </row>
    <row r="222" spans="1:13" x14ac:dyDescent="0.35">
      <c r="B222" t="s">
        <v>307</v>
      </c>
      <c r="C222">
        <v>4902430800037</v>
      </c>
      <c r="D222" t="s">
        <v>3506</v>
      </c>
      <c r="E222" t="s">
        <v>3542</v>
      </c>
      <c r="M222">
        <v>0</v>
      </c>
    </row>
    <row r="223" spans="1:13" x14ac:dyDescent="0.35">
      <c r="B223" t="s">
        <v>85</v>
      </c>
      <c r="C223">
        <v>4902430870986</v>
      </c>
      <c r="D223" t="s">
        <v>3507</v>
      </c>
      <c r="E223" t="s">
        <v>3542</v>
      </c>
      <c r="M223">
        <v>0</v>
      </c>
    </row>
    <row r="224" spans="1:13" x14ac:dyDescent="0.35">
      <c r="B224" t="s">
        <v>81</v>
      </c>
      <c r="C224">
        <v>4902430870993</v>
      </c>
      <c r="D224" t="s">
        <v>3508</v>
      </c>
      <c r="E224" t="s">
        <v>3542</v>
      </c>
      <c r="M224">
        <v>0</v>
      </c>
    </row>
    <row r="225" spans="2:13" x14ac:dyDescent="0.35">
      <c r="B225" t="s">
        <v>3509</v>
      </c>
      <c r="C225">
        <v>3014260274917</v>
      </c>
      <c r="D225" t="s">
        <v>3510</v>
      </c>
      <c r="E225" t="s">
        <v>3542</v>
      </c>
      <c r="M225">
        <v>0</v>
      </c>
    </row>
    <row r="226" spans="2:13" x14ac:dyDescent="0.35">
      <c r="B226" t="s">
        <v>131</v>
      </c>
      <c r="C226" t="s">
        <v>132</v>
      </c>
      <c r="D226" t="s">
        <v>3511</v>
      </c>
      <c r="E226" t="s">
        <v>3542</v>
      </c>
      <c r="M226">
        <v>0</v>
      </c>
    </row>
    <row r="227" spans="2:13" x14ac:dyDescent="0.35">
      <c r="B227" t="s">
        <v>949</v>
      </c>
      <c r="C227" t="s">
        <v>950</v>
      </c>
      <c r="D227" t="s">
        <v>3512</v>
      </c>
      <c r="E227" t="s">
        <v>3542</v>
      </c>
      <c r="M227">
        <v>0</v>
      </c>
    </row>
    <row r="228" spans="2:13" x14ac:dyDescent="0.35">
      <c r="B228" t="s">
        <v>3513</v>
      </c>
      <c r="C228">
        <v>4902430689366</v>
      </c>
      <c r="D228" t="s">
        <v>3514</v>
      </c>
      <c r="E228" t="s">
        <v>3542</v>
      </c>
      <c r="M228">
        <v>0</v>
      </c>
    </row>
    <row r="229" spans="2:13" x14ac:dyDescent="0.35">
      <c r="B229" t="s">
        <v>137</v>
      </c>
      <c r="C229" t="s">
        <v>138</v>
      </c>
      <c r="D229" t="s">
        <v>3515</v>
      </c>
      <c r="E229" t="s">
        <v>3542</v>
      </c>
      <c r="M229">
        <v>0</v>
      </c>
    </row>
    <row r="230" spans="2:13" x14ac:dyDescent="0.35">
      <c r="B230" t="s">
        <v>148</v>
      </c>
      <c r="C230" t="s">
        <v>149</v>
      </c>
      <c r="D230" t="s">
        <v>3516</v>
      </c>
      <c r="E230" t="s">
        <v>3542</v>
      </c>
      <c r="M230">
        <v>0</v>
      </c>
    </row>
    <row r="231" spans="2:13" x14ac:dyDescent="0.35">
      <c r="B231" t="s">
        <v>141</v>
      </c>
      <c r="C231" t="s">
        <v>142</v>
      </c>
      <c r="D231" t="s">
        <v>3517</v>
      </c>
      <c r="E231" t="s">
        <v>3542</v>
      </c>
      <c r="M231">
        <v>0</v>
      </c>
    </row>
    <row r="232" spans="2:13" x14ac:dyDescent="0.35">
      <c r="B232" t="s">
        <v>789</v>
      </c>
      <c r="C232" t="s">
        <v>956</v>
      </c>
      <c r="D232" t="s">
        <v>3518</v>
      </c>
      <c r="E232" t="s">
        <v>3542</v>
      </c>
      <c r="M232">
        <v>0</v>
      </c>
    </row>
    <row r="233" spans="2:13" x14ac:dyDescent="0.35">
      <c r="B233" t="s">
        <v>236</v>
      </c>
      <c r="C233">
        <v>4902430869119</v>
      </c>
      <c r="D233" t="s">
        <v>3519</v>
      </c>
      <c r="E233" t="s">
        <v>3542</v>
      </c>
      <c r="M233">
        <v>0</v>
      </c>
    </row>
    <row r="234" spans="2:13" x14ac:dyDescent="0.35">
      <c r="B234" t="s">
        <v>265</v>
      </c>
      <c r="C234">
        <v>8001090222848</v>
      </c>
      <c r="D234" t="s">
        <v>3520</v>
      </c>
      <c r="E234" t="s">
        <v>3542</v>
      </c>
      <c r="M234">
        <v>0</v>
      </c>
    </row>
    <row r="235" spans="2:13" x14ac:dyDescent="0.35">
      <c r="B235" t="s">
        <v>253</v>
      </c>
      <c r="C235">
        <v>8001090222879</v>
      </c>
      <c r="D235" t="s">
        <v>3521</v>
      </c>
      <c r="E235" t="s">
        <v>3542</v>
      </c>
      <c r="M235">
        <v>0</v>
      </c>
    </row>
    <row r="236" spans="2:13" x14ac:dyDescent="0.35">
      <c r="B236" t="s">
        <v>263</v>
      </c>
      <c r="C236">
        <v>8001090222428</v>
      </c>
      <c r="D236" t="s">
        <v>3522</v>
      </c>
      <c r="E236" t="s">
        <v>3542</v>
      </c>
      <c r="M236">
        <v>0</v>
      </c>
    </row>
    <row r="237" spans="2:13" x14ac:dyDescent="0.35">
      <c r="B237" t="s">
        <v>251</v>
      </c>
      <c r="C237">
        <v>8001090222459</v>
      </c>
      <c r="D237" t="s">
        <v>3523</v>
      </c>
      <c r="E237" t="s">
        <v>3542</v>
      </c>
      <c r="M237">
        <v>0</v>
      </c>
    </row>
    <row r="238" spans="2:13" x14ac:dyDescent="0.35">
      <c r="B238" t="s">
        <v>259</v>
      </c>
      <c r="C238">
        <v>8001090222725</v>
      </c>
      <c r="D238" t="s">
        <v>3524</v>
      </c>
      <c r="E238" t="s">
        <v>3542</v>
      </c>
      <c r="M238">
        <v>0</v>
      </c>
    </row>
    <row r="239" spans="2:13" x14ac:dyDescent="0.35">
      <c r="B239" t="s">
        <v>257</v>
      </c>
      <c r="C239">
        <v>8001090222756</v>
      </c>
      <c r="D239" t="s">
        <v>3525</v>
      </c>
      <c r="E239" t="s">
        <v>3542</v>
      </c>
      <c r="M239">
        <v>0</v>
      </c>
    </row>
    <row r="240" spans="2:13" x14ac:dyDescent="0.35">
      <c r="B240" t="s">
        <v>269</v>
      </c>
      <c r="C240">
        <v>8001090222541</v>
      </c>
      <c r="D240" t="s">
        <v>3526</v>
      </c>
      <c r="E240" t="s">
        <v>3542</v>
      </c>
      <c r="M240">
        <v>0</v>
      </c>
    </row>
    <row r="241" spans="2:13" x14ac:dyDescent="0.35">
      <c r="B241" t="s">
        <v>249</v>
      </c>
      <c r="C241">
        <v>8001090222572</v>
      </c>
      <c r="D241" t="s">
        <v>3527</v>
      </c>
      <c r="E241" t="s">
        <v>3542</v>
      </c>
      <c r="M241">
        <v>0</v>
      </c>
    </row>
    <row r="242" spans="2:13" x14ac:dyDescent="0.35">
      <c r="B242" t="s">
        <v>573</v>
      </c>
      <c r="C242">
        <v>4902430879019</v>
      </c>
      <c r="D242" t="s">
        <v>3100</v>
      </c>
      <c r="E242" t="s">
        <v>3542</v>
      </c>
      <c r="M242">
        <v>0</v>
      </c>
    </row>
    <row r="243" spans="2:13" x14ac:dyDescent="0.35">
      <c r="B243" t="s">
        <v>583</v>
      </c>
      <c r="C243">
        <v>4902430879026</v>
      </c>
      <c r="D243" t="s">
        <v>3101</v>
      </c>
      <c r="E243" t="s">
        <v>3542</v>
      </c>
      <c r="M243">
        <v>0</v>
      </c>
    </row>
    <row r="244" spans="2:13" x14ac:dyDescent="0.35">
      <c r="B244" t="s">
        <v>577</v>
      </c>
      <c r="C244">
        <v>4902430879033</v>
      </c>
      <c r="D244" t="s">
        <v>3102</v>
      </c>
      <c r="E244" t="s">
        <v>3542</v>
      </c>
      <c r="M244">
        <v>0</v>
      </c>
    </row>
    <row r="245" spans="2:13" x14ac:dyDescent="0.35">
      <c r="B245" t="s">
        <v>579</v>
      </c>
      <c r="C245">
        <v>4902430879040</v>
      </c>
      <c r="D245" t="s">
        <v>3103</v>
      </c>
      <c r="E245" t="s">
        <v>3542</v>
      </c>
      <c r="M245">
        <v>0</v>
      </c>
    </row>
    <row r="246" spans="2:13" x14ac:dyDescent="0.35">
      <c r="B246" t="s">
        <v>636</v>
      </c>
      <c r="C246">
        <v>4902430879057</v>
      </c>
      <c r="D246" t="s">
        <v>3104</v>
      </c>
      <c r="E246" t="s">
        <v>3542</v>
      </c>
      <c r="M246">
        <v>0</v>
      </c>
    </row>
    <row r="247" spans="2:13" x14ac:dyDescent="0.35">
      <c r="B247" t="s">
        <v>634</v>
      </c>
      <c r="C247">
        <v>4902430879064</v>
      </c>
      <c r="D247" t="s">
        <v>2314</v>
      </c>
      <c r="E247" t="s">
        <v>3542</v>
      </c>
      <c r="M247">
        <v>0</v>
      </c>
    </row>
    <row r="248" spans="2:13" x14ac:dyDescent="0.35">
      <c r="B248" t="s">
        <v>550</v>
      </c>
      <c r="C248">
        <v>4902430879101</v>
      </c>
      <c r="D248" t="s">
        <v>3094</v>
      </c>
      <c r="E248" t="s">
        <v>3542</v>
      </c>
      <c r="M248">
        <v>0</v>
      </c>
    </row>
    <row r="249" spans="2:13" x14ac:dyDescent="0.35">
      <c r="B249" t="s">
        <v>554</v>
      </c>
      <c r="C249">
        <v>4902430879118</v>
      </c>
      <c r="D249" t="s">
        <v>3095</v>
      </c>
      <c r="E249" t="s">
        <v>3542</v>
      </c>
      <c r="M249">
        <v>0</v>
      </c>
    </row>
    <row r="250" spans="2:13" x14ac:dyDescent="0.35">
      <c r="B250" t="s">
        <v>552</v>
      </c>
      <c r="C250">
        <v>4902430879125</v>
      </c>
      <c r="D250" t="s">
        <v>3096</v>
      </c>
      <c r="E250" t="s">
        <v>3542</v>
      </c>
      <c r="M250">
        <v>0</v>
      </c>
    </row>
    <row r="251" spans="2:13" x14ac:dyDescent="0.35">
      <c r="B251" t="s">
        <v>726</v>
      </c>
      <c r="C251">
        <v>4902430879132</v>
      </c>
      <c r="D251" t="s">
        <v>3097</v>
      </c>
      <c r="E251" t="s">
        <v>3542</v>
      </c>
      <c r="M251">
        <v>0</v>
      </c>
    </row>
    <row r="252" spans="2:13" x14ac:dyDescent="0.35">
      <c r="B252" t="s">
        <v>728</v>
      </c>
      <c r="C252">
        <v>4902430879149</v>
      </c>
      <c r="D252" t="s">
        <v>3098</v>
      </c>
      <c r="E252" t="s">
        <v>3542</v>
      </c>
      <c r="M252">
        <v>0</v>
      </c>
    </row>
    <row r="253" spans="2:13" x14ac:dyDescent="0.35">
      <c r="B253" t="s">
        <v>730</v>
      </c>
      <c r="C253">
        <v>4902430879613</v>
      </c>
      <c r="D253" t="s">
        <v>3099</v>
      </c>
      <c r="E253" t="s">
        <v>3542</v>
      </c>
      <c r="M253">
        <v>0</v>
      </c>
    </row>
    <row r="254" spans="2:13" x14ac:dyDescent="0.35">
      <c r="B254">
        <v>0</v>
      </c>
      <c r="C254">
        <v>4902430878982</v>
      </c>
      <c r="D254" t="s">
        <v>3528</v>
      </c>
      <c r="E254" t="s">
        <v>3542</v>
      </c>
      <c r="M254">
        <v>0</v>
      </c>
    </row>
    <row r="255" spans="2:13" x14ac:dyDescent="0.35">
      <c r="B255">
        <v>0</v>
      </c>
      <c r="C255">
        <v>4902430878999</v>
      </c>
      <c r="D255" t="s">
        <v>3529</v>
      </c>
      <c r="E255" t="s">
        <v>3542</v>
      </c>
      <c r="M255">
        <v>0</v>
      </c>
    </row>
    <row r="256" spans="2:13" x14ac:dyDescent="0.35">
      <c r="B256">
        <v>0</v>
      </c>
      <c r="C256">
        <v>4902430879009</v>
      </c>
      <c r="D256" t="s">
        <v>3530</v>
      </c>
      <c r="E256" t="s">
        <v>3542</v>
      </c>
      <c r="M256">
        <v>0</v>
      </c>
    </row>
    <row r="257" spans="2:13" x14ac:dyDescent="0.35">
      <c r="B257" t="s">
        <v>91</v>
      </c>
      <c r="C257">
        <v>4902430875332</v>
      </c>
      <c r="D257" t="s">
        <v>3106</v>
      </c>
      <c r="E257" t="s">
        <v>3542</v>
      </c>
      <c r="M257">
        <v>0</v>
      </c>
    </row>
    <row r="258" spans="2:13" x14ac:dyDescent="0.35">
      <c r="B258" t="s">
        <v>89</v>
      </c>
      <c r="C258">
        <v>4902430875387</v>
      </c>
      <c r="D258" t="s">
        <v>3107</v>
      </c>
      <c r="E258" t="s">
        <v>3542</v>
      </c>
      <c r="M258">
        <v>0</v>
      </c>
    </row>
    <row r="259" spans="2:13" x14ac:dyDescent="0.35">
      <c r="B259" t="s">
        <v>87</v>
      </c>
      <c r="C259">
        <v>4902430875394</v>
      </c>
      <c r="D259" t="s">
        <v>3092</v>
      </c>
      <c r="E259" t="s">
        <v>3542</v>
      </c>
      <c r="M259">
        <v>0</v>
      </c>
    </row>
    <row r="260" spans="2:13" x14ac:dyDescent="0.35">
      <c r="B260" t="s">
        <v>115</v>
      </c>
      <c r="C260">
        <v>4902430875400</v>
      </c>
      <c r="D260" t="s">
        <v>3093</v>
      </c>
      <c r="E260" t="s">
        <v>3542</v>
      </c>
      <c r="M260">
        <v>0</v>
      </c>
    </row>
    <row r="261" spans="2:13" x14ac:dyDescent="0.35">
      <c r="B261">
        <v>0</v>
      </c>
      <c r="C261">
        <v>19300647000349</v>
      </c>
      <c r="D261" t="s">
        <v>3426</v>
      </c>
      <c r="E261" t="s">
        <v>3542</v>
      </c>
      <c r="M261">
        <v>0</v>
      </c>
    </row>
    <row r="262" spans="2:13" x14ac:dyDescent="0.35">
      <c r="B262" t="s">
        <v>446</v>
      </c>
      <c r="C262">
        <v>3014260674359</v>
      </c>
      <c r="D262" t="s">
        <v>3427</v>
      </c>
      <c r="E262" t="s">
        <v>3542</v>
      </c>
      <c r="M262">
        <v>0</v>
      </c>
    </row>
    <row r="263" spans="2:13" x14ac:dyDescent="0.35">
      <c r="B263" t="s">
        <v>1256</v>
      </c>
      <c r="C263">
        <v>14902430869635</v>
      </c>
      <c r="D263" t="s">
        <v>3420</v>
      </c>
      <c r="E263" t="s">
        <v>3542</v>
      </c>
      <c r="M263">
        <v>0</v>
      </c>
    </row>
    <row r="264" spans="2:13" x14ac:dyDescent="0.35">
      <c r="B264" t="s">
        <v>443</v>
      </c>
      <c r="C264">
        <v>14902430869659</v>
      </c>
      <c r="D264" t="s">
        <v>3421</v>
      </c>
      <c r="E264" t="s">
        <v>3542</v>
      </c>
      <c r="M264">
        <v>0</v>
      </c>
    </row>
    <row r="265" spans="2:13" x14ac:dyDescent="0.35">
      <c r="B265" t="s">
        <v>279</v>
      </c>
      <c r="C265">
        <v>14902430118795</v>
      </c>
      <c r="D265" t="s">
        <v>3476</v>
      </c>
      <c r="E265" t="s">
        <v>3542</v>
      </c>
      <c r="M265">
        <v>0</v>
      </c>
    </row>
    <row r="266" spans="2:13" x14ac:dyDescent="0.35">
      <c r="B266" t="s">
        <v>283</v>
      </c>
      <c r="C266">
        <v>14902430633274</v>
      </c>
      <c r="D266" t="s">
        <v>3477</v>
      </c>
      <c r="E266" t="s">
        <v>3542</v>
      </c>
      <c r="M266">
        <v>0</v>
      </c>
    </row>
    <row r="267" spans="2:13" x14ac:dyDescent="0.35">
      <c r="B267" t="s">
        <v>287</v>
      </c>
      <c r="C267">
        <v>14902430118801</v>
      </c>
      <c r="D267" t="s">
        <v>3478</v>
      </c>
      <c r="E267" t="s">
        <v>3542</v>
      </c>
      <c r="M267">
        <v>0</v>
      </c>
    </row>
    <row r="268" spans="2:13" x14ac:dyDescent="0.35">
      <c r="B268" t="s">
        <v>276</v>
      </c>
      <c r="C268">
        <v>14902430118658</v>
      </c>
      <c r="D268" t="s">
        <v>3479</v>
      </c>
      <c r="E268" t="s">
        <v>3542</v>
      </c>
      <c r="M268">
        <v>0</v>
      </c>
    </row>
    <row r="269" spans="2:13" x14ac:dyDescent="0.35">
      <c r="B269" t="s">
        <v>291</v>
      </c>
      <c r="C269">
        <v>14902430633267</v>
      </c>
      <c r="D269" t="s">
        <v>3480</v>
      </c>
      <c r="E269" t="s">
        <v>3542</v>
      </c>
      <c r="M269">
        <v>0</v>
      </c>
    </row>
    <row r="270" spans="2:13" x14ac:dyDescent="0.35">
      <c r="B270" t="s">
        <v>273</v>
      </c>
      <c r="C270">
        <v>14902430118665</v>
      </c>
      <c r="D270" t="s">
        <v>3481</v>
      </c>
      <c r="E270" t="s">
        <v>3542</v>
      </c>
      <c r="M270">
        <v>0</v>
      </c>
    </row>
    <row r="271" spans="2:13" x14ac:dyDescent="0.35">
      <c r="B271" t="s">
        <v>172</v>
      </c>
      <c r="C271">
        <v>7702018967605</v>
      </c>
      <c r="D271" t="s">
        <v>3482</v>
      </c>
      <c r="E271" t="s">
        <v>3542</v>
      </c>
      <c r="M271">
        <v>0</v>
      </c>
    </row>
    <row r="272" spans="2:13" x14ac:dyDescent="0.35">
      <c r="B272" t="s">
        <v>174</v>
      </c>
      <c r="C272">
        <v>7702018967636</v>
      </c>
      <c r="D272" t="s">
        <v>3483</v>
      </c>
      <c r="E272" t="s">
        <v>3542</v>
      </c>
      <c r="M272">
        <v>0</v>
      </c>
    </row>
    <row r="273" spans="2:13" x14ac:dyDescent="0.35">
      <c r="B273" t="s">
        <v>183</v>
      </c>
      <c r="C273">
        <v>14902430875902</v>
      </c>
      <c r="D273" t="s">
        <v>3484</v>
      </c>
      <c r="E273" t="s">
        <v>3542</v>
      </c>
      <c r="M273">
        <v>0</v>
      </c>
    </row>
    <row r="274" spans="2:13" x14ac:dyDescent="0.35">
      <c r="B274" t="s">
        <v>186</v>
      </c>
      <c r="C274">
        <v>14902430876695</v>
      </c>
      <c r="D274" t="s">
        <v>3485</v>
      </c>
      <c r="E274" t="s">
        <v>3542</v>
      </c>
      <c r="M274">
        <v>0</v>
      </c>
    </row>
    <row r="275" spans="2:13" x14ac:dyDescent="0.35">
      <c r="B275" t="s">
        <v>1835</v>
      </c>
      <c r="C275">
        <v>7702018038299</v>
      </c>
      <c r="D275" t="s">
        <v>3486</v>
      </c>
      <c r="E275" t="s">
        <v>3542</v>
      </c>
      <c r="M275">
        <v>0</v>
      </c>
    </row>
    <row r="276" spans="2:13" x14ac:dyDescent="0.35">
      <c r="B276" t="s">
        <v>189</v>
      </c>
      <c r="C276">
        <v>17702018366269</v>
      </c>
      <c r="D276" t="s">
        <v>3487</v>
      </c>
      <c r="E276" t="s">
        <v>3542</v>
      </c>
      <c r="M276">
        <v>0</v>
      </c>
    </row>
    <row r="277" spans="2:13" x14ac:dyDescent="0.35">
      <c r="B277" t="s">
        <v>638</v>
      </c>
      <c r="C277">
        <v>14902430459614</v>
      </c>
      <c r="D277" t="s">
        <v>3531</v>
      </c>
      <c r="E277" t="s">
        <v>3542</v>
      </c>
      <c r="M277">
        <v>0</v>
      </c>
    </row>
    <row r="278" spans="2:13" x14ac:dyDescent="0.35">
      <c r="B278" t="s">
        <v>642</v>
      </c>
      <c r="C278">
        <v>14902430459621</v>
      </c>
      <c r="D278" t="s">
        <v>3489</v>
      </c>
      <c r="E278" t="s">
        <v>3542</v>
      </c>
      <c r="M278">
        <v>0</v>
      </c>
    </row>
    <row r="279" spans="2:13" x14ac:dyDescent="0.35">
      <c r="B279" t="s">
        <v>645</v>
      </c>
      <c r="C279">
        <v>14902430889350</v>
      </c>
      <c r="D279" t="s">
        <v>3490</v>
      </c>
      <c r="E279" t="s">
        <v>3542</v>
      </c>
      <c r="M279">
        <v>0</v>
      </c>
    </row>
    <row r="280" spans="2:13" x14ac:dyDescent="0.35">
      <c r="B280" t="s">
        <v>233</v>
      </c>
      <c r="C280">
        <v>14902430307908</v>
      </c>
      <c r="D280" t="s">
        <v>3491</v>
      </c>
      <c r="E280" t="s">
        <v>3542</v>
      </c>
      <c r="M280">
        <v>0</v>
      </c>
    </row>
    <row r="281" spans="2:13" x14ac:dyDescent="0.35">
      <c r="B281" t="s">
        <v>237</v>
      </c>
      <c r="C281">
        <v>14902430876183</v>
      </c>
      <c r="D281" t="s">
        <v>3492</v>
      </c>
      <c r="E281" t="s">
        <v>3542</v>
      </c>
      <c r="M281">
        <v>0</v>
      </c>
    </row>
    <row r="282" spans="2:13" x14ac:dyDescent="0.35">
      <c r="B282" t="s">
        <v>116</v>
      </c>
      <c r="C282">
        <v>14902430928776</v>
      </c>
      <c r="D282" t="s">
        <v>3532</v>
      </c>
      <c r="E282" t="s">
        <v>3542</v>
      </c>
      <c r="M282">
        <v>0</v>
      </c>
    </row>
    <row r="283" spans="2:13" x14ac:dyDescent="0.35">
      <c r="B283" t="s">
        <v>113</v>
      </c>
      <c r="C283">
        <v>14902430928783</v>
      </c>
      <c r="D283" t="s">
        <v>3493</v>
      </c>
      <c r="E283" t="s">
        <v>3542</v>
      </c>
      <c r="M283">
        <v>0</v>
      </c>
    </row>
    <row r="284" spans="2:13" x14ac:dyDescent="0.35">
      <c r="B284" t="s">
        <v>381</v>
      </c>
      <c r="C284">
        <v>14902430677278</v>
      </c>
      <c r="D284" t="s">
        <v>3422</v>
      </c>
      <c r="E284" t="s">
        <v>3542</v>
      </c>
      <c r="M284">
        <v>0</v>
      </c>
    </row>
    <row r="285" spans="2:13" x14ac:dyDescent="0.35">
      <c r="B285" t="s">
        <v>384</v>
      </c>
      <c r="C285">
        <v>14902430677308</v>
      </c>
      <c r="D285" t="s">
        <v>3423</v>
      </c>
      <c r="E285" t="s">
        <v>3542</v>
      </c>
      <c r="M285">
        <v>0</v>
      </c>
    </row>
    <row r="286" spans="2:13" x14ac:dyDescent="0.35">
      <c r="B286" t="s">
        <v>387</v>
      </c>
      <c r="C286">
        <v>14902430676967</v>
      </c>
      <c r="D286" t="s">
        <v>3375</v>
      </c>
      <c r="E286" t="s">
        <v>3542</v>
      </c>
      <c r="M286">
        <v>0</v>
      </c>
    </row>
    <row r="287" spans="2:13" x14ac:dyDescent="0.35">
      <c r="B287" t="s">
        <v>390</v>
      </c>
      <c r="C287">
        <v>14902430676936</v>
      </c>
      <c r="D287" t="s">
        <v>3366</v>
      </c>
      <c r="E287" t="s">
        <v>3542</v>
      </c>
      <c r="M287">
        <v>0</v>
      </c>
    </row>
    <row r="288" spans="2:13" x14ac:dyDescent="0.35">
      <c r="B288" t="s">
        <v>393</v>
      </c>
      <c r="C288">
        <v>14902430676950</v>
      </c>
      <c r="D288" t="s">
        <v>3368</v>
      </c>
      <c r="E288" t="s">
        <v>3542</v>
      </c>
      <c r="M288">
        <v>0</v>
      </c>
    </row>
    <row r="289" spans="2:13" x14ac:dyDescent="0.35">
      <c r="B289" t="s">
        <v>2489</v>
      </c>
      <c r="C289" t="s">
        <v>2490</v>
      </c>
      <c r="D289" t="s">
        <v>3118</v>
      </c>
      <c r="E289" t="s">
        <v>3542</v>
      </c>
      <c r="M289">
        <v>0</v>
      </c>
    </row>
    <row r="290" spans="2:13" x14ac:dyDescent="0.35">
      <c r="B290" t="s">
        <v>1197</v>
      </c>
      <c r="C290" t="s">
        <v>1198</v>
      </c>
      <c r="D290" t="s">
        <v>3112</v>
      </c>
      <c r="E290" t="s">
        <v>3542</v>
      </c>
      <c r="M290">
        <v>0</v>
      </c>
    </row>
    <row r="291" spans="2:13" x14ac:dyDescent="0.35">
      <c r="B291" t="s">
        <v>1754</v>
      </c>
      <c r="C291" t="s">
        <v>1755</v>
      </c>
      <c r="D291" t="s">
        <v>3116</v>
      </c>
      <c r="E291" t="s">
        <v>3542</v>
      </c>
      <c r="M291">
        <v>0</v>
      </c>
    </row>
    <row r="292" spans="2:13" x14ac:dyDescent="0.35">
      <c r="B292" t="s">
        <v>1195</v>
      </c>
      <c r="C292" t="s">
        <v>1196</v>
      </c>
      <c r="D292" t="s">
        <v>3113</v>
      </c>
      <c r="E292" t="s">
        <v>3542</v>
      </c>
      <c r="M292">
        <v>0</v>
      </c>
    </row>
    <row r="293" spans="2:13" x14ac:dyDescent="0.35">
      <c r="B293" t="s">
        <v>1758</v>
      </c>
      <c r="C293" t="s">
        <v>1759</v>
      </c>
      <c r="D293" t="s">
        <v>3114</v>
      </c>
      <c r="E293" t="s">
        <v>3542</v>
      </c>
      <c r="M293">
        <v>0</v>
      </c>
    </row>
    <row r="294" spans="2:13" x14ac:dyDescent="0.35">
      <c r="B294" t="s">
        <v>1707</v>
      </c>
      <c r="C294" t="s">
        <v>1708</v>
      </c>
      <c r="D294" t="s">
        <v>3117</v>
      </c>
      <c r="E294" t="s">
        <v>3542</v>
      </c>
      <c r="M294">
        <v>0</v>
      </c>
    </row>
    <row r="295" spans="2:13" x14ac:dyDescent="0.35">
      <c r="B295" t="s">
        <v>1752</v>
      </c>
      <c r="C295" t="s">
        <v>1753</v>
      </c>
      <c r="D295" t="s">
        <v>3533</v>
      </c>
      <c r="E295" t="s">
        <v>3542</v>
      </c>
      <c r="M295">
        <v>0</v>
      </c>
    </row>
    <row r="296" spans="2:13" x14ac:dyDescent="0.35">
      <c r="B296" t="s">
        <v>2962</v>
      </c>
      <c r="C296" t="s">
        <v>3417</v>
      </c>
      <c r="D296" t="s">
        <v>3119</v>
      </c>
      <c r="E296" t="s">
        <v>3542</v>
      </c>
      <c r="M296">
        <v>0</v>
      </c>
    </row>
    <row r="297" spans="2:13" x14ac:dyDescent="0.35">
      <c r="B297" t="s">
        <v>1756</v>
      </c>
      <c r="C297" t="s">
        <v>1757</v>
      </c>
      <c r="D297" t="s">
        <v>3115</v>
      </c>
      <c r="E297" t="s">
        <v>3542</v>
      </c>
      <c r="M297">
        <v>0</v>
      </c>
    </row>
    <row r="298" spans="2:13" x14ac:dyDescent="0.35">
      <c r="B298" t="s">
        <v>3438</v>
      </c>
      <c r="C298" t="s">
        <v>1191</v>
      </c>
      <c r="D298" t="s">
        <v>3534</v>
      </c>
      <c r="E298" t="s">
        <v>3542</v>
      </c>
      <c r="M298">
        <v>0</v>
      </c>
    </row>
    <row r="299" spans="2:13" x14ac:dyDescent="0.35">
      <c r="B299" t="s">
        <v>240</v>
      </c>
      <c r="C299">
        <v>14902430110645</v>
      </c>
      <c r="D299" t="s">
        <v>3535</v>
      </c>
      <c r="E299" t="s">
        <v>3542</v>
      </c>
      <c r="M299">
        <v>0</v>
      </c>
    </row>
    <row r="300" spans="2:13" x14ac:dyDescent="0.35">
      <c r="B300" t="s">
        <v>242</v>
      </c>
      <c r="C300">
        <v>14902430110775</v>
      </c>
      <c r="D300" t="s">
        <v>3536</v>
      </c>
      <c r="E300" t="s">
        <v>3542</v>
      </c>
      <c r="M300">
        <v>0</v>
      </c>
    </row>
    <row r="301" spans="2:13" x14ac:dyDescent="0.35">
      <c r="B301" t="s">
        <v>245</v>
      </c>
      <c r="C301">
        <v>14902430110744</v>
      </c>
      <c r="D301" t="s">
        <v>3537</v>
      </c>
      <c r="E301" t="s">
        <v>3542</v>
      </c>
      <c r="M301">
        <v>0</v>
      </c>
    </row>
    <row r="302" spans="2:13" x14ac:dyDescent="0.35">
      <c r="B302" t="s">
        <v>919</v>
      </c>
      <c r="C302">
        <v>4902430340762</v>
      </c>
      <c r="D302" t="s">
        <v>3108</v>
      </c>
      <c r="E302" t="s">
        <v>3542</v>
      </c>
      <c r="M302">
        <v>0</v>
      </c>
    </row>
    <row r="303" spans="2:13" x14ac:dyDescent="0.35">
      <c r="B303" t="s">
        <v>111</v>
      </c>
      <c r="C303">
        <v>4902430340779</v>
      </c>
      <c r="D303" t="s">
        <v>3109</v>
      </c>
      <c r="E303" t="s">
        <v>3542</v>
      </c>
      <c r="M303">
        <v>0</v>
      </c>
    </row>
    <row r="304" spans="2:13" x14ac:dyDescent="0.35">
      <c r="B304" t="s">
        <v>923</v>
      </c>
      <c r="C304">
        <v>4902430340786</v>
      </c>
      <c r="D304" t="s">
        <v>3110</v>
      </c>
      <c r="E304" t="s">
        <v>3542</v>
      </c>
      <c r="M304">
        <v>0</v>
      </c>
    </row>
    <row r="305" spans="2:13" x14ac:dyDescent="0.35">
      <c r="B305" t="s">
        <v>917</v>
      </c>
      <c r="C305">
        <v>4902430340793</v>
      </c>
      <c r="D305" t="s">
        <v>3111</v>
      </c>
      <c r="E305" t="s">
        <v>3542</v>
      </c>
      <c r="M305">
        <v>0</v>
      </c>
    </row>
    <row r="306" spans="2:13" x14ac:dyDescent="0.35">
      <c r="B306" t="s">
        <v>396</v>
      </c>
      <c r="C306">
        <v>14902430799901</v>
      </c>
      <c r="D306" t="s">
        <v>3538</v>
      </c>
      <c r="E306" t="s">
        <v>3542</v>
      </c>
      <c r="M306">
        <v>0</v>
      </c>
    </row>
    <row r="307" spans="2:13" x14ac:dyDescent="0.35">
      <c r="B307" t="s">
        <v>399</v>
      </c>
      <c r="C307">
        <v>14902430799864</v>
      </c>
      <c r="D307" t="s">
        <v>3539</v>
      </c>
      <c r="E307" t="s">
        <v>3542</v>
      </c>
      <c r="M307">
        <v>0</v>
      </c>
    </row>
    <row r="308" spans="2:13" x14ac:dyDescent="0.35">
      <c r="B308" t="s">
        <v>402</v>
      </c>
      <c r="C308">
        <v>14902430799925</v>
      </c>
      <c r="D308" t="s">
        <v>3540</v>
      </c>
      <c r="E308" t="s">
        <v>3542</v>
      </c>
      <c r="M308">
        <v>0</v>
      </c>
    </row>
    <row r="309" spans="2:13" x14ac:dyDescent="0.35">
      <c r="B309" t="s">
        <v>1789</v>
      </c>
      <c r="C309">
        <v>4902430305877</v>
      </c>
      <c r="D309" t="s">
        <v>2654</v>
      </c>
      <c r="E309" t="s">
        <v>3542</v>
      </c>
      <c r="M309">
        <v>0</v>
      </c>
    </row>
    <row r="310" spans="2:13" x14ac:dyDescent="0.35">
      <c r="B310" t="s">
        <v>1793</v>
      </c>
      <c r="C310">
        <v>4902430314596</v>
      </c>
      <c r="D310" t="s">
        <v>2655</v>
      </c>
      <c r="E310" t="s">
        <v>3542</v>
      </c>
      <c r="M310">
        <v>0</v>
      </c>
    </row>
    <row r="311" spans="2:13" x14ac:dyDescent="0.35">
      <c r="B311" t="s">
        <v>973</v>
      </c>
      <c r="C311">
        <v>4902430314596</v>
      </c>
      <c r="D311" t="s">
        <v>2656</v>
      </c>
      <c r="E311" t="s">
        <v>3542</v>
      </c>
      <c r="M311">
        <v>0</v>
      </c>
    </row>
    <row r="312" spans="2:13" x14ac:dyDescent="0.35">
      <c r="B312" t="s">
        <v>753</v>
      </c>
      <c r="C312">
        <v>4902430917957</v>
      </c>
      <c r="D312" t="s">
        <v>2770</v>
      </c>
      <c r="E312" t="s">
        <v>3542</v>
      </c>
      <c r="M312">
        <v>0</v>
      </c>
    </row>
    <row r="313" spans="2:13" x14ac:dyDescent="0.35">
      <c r="B313" t="s">
        <v>755</v>
      </c>
      <c r="C313">
        <v>4902430917964</v>
      </c>
      <c r="D313" t="s">
        <v>3541</v>
      </c>
      <c r="E313" t="s">
        <v>3542</v>
      </c>
      <c r="M313">
        <v>0</v>
      </c>
    </row>
    <row r="314" spans="2:13" x14ac:dyDescent="0.35">
      <c r="B314" t="s">
        <v>1750</v>
      </c>
      <c r="C314">
        <v>4902430917681</v>
      </c>
      <c r="D314" t="s">
        <v>3105</v>
      </c>
      <c r="E314" t="s">
        <v>3542</v>
      </c>
      <c r="M314">
        <v>0</v>
      </c>
    </row>
    <row r="315" spans="2:13" x14ac:dyDescent="0.35">
      <c r="B315" t="s">
        <v>912</v>
      </c>
      <c r="D315" t="s">
        <v>3120</v>
      </c>
      <c r="E315" t="s">
        <v>3542</v>
      </c>
      <c r="M315">
        <v>0</v>
      </c>
    </row>
    <row r="316" spans="2:13" x14ac:dyDescent="0.35">
      <c r="B316" t="s">
        <v>2238</v>
      </c>
      <c r="D316" t="s">
        <v>3121</v>
      </c>
      <c r="E316" t="s">
        <v>3542</v>
      </c>
      <c r="M316">
        <v>0</v>
      </c>
    </row>
    <row r="317" spans="2:13" x14ac:dyDescent="0.35">
      <c r="B317" t="s">
        <v>2240</v>
      </c>
      <c r="D317" t="s">
        <v>3122</v>
      </c>
      <c r="E317" t="s">
        <v>3542</v>
      </c>
      <c r="M317">
        <v>0</v>
      </c>
    </row>
    <row r="318" spans="2:13" x14ac:dyDescent="0.35">
      <c r="B318" t="s">
        <v>2090</v>
      </c>
      <c r="D318" t="s">
        <v>3123</v>
      </c>
      <c r="E318" t="s">
        <v>3542</v>
      </c>
      <c r="M318">
        <v>0</v>
      </c>
    </row>
    <row r="319" spans="2:13" x14ac:dyDescent="0.35">
      <c r="B319" t="s">
        <v>2193</v>
      </c>
      <c r="D319" t="s">
        <v>3124</v>
      </c>
      <c r="E319" t="s">
        <v>3542</v>
      </c>
      <c r="M319">
        <v>0</v>
      </c>
    </row>
    <row r="320" spans="2:13" x14ac:dyDescent="0.35">
      <c r="B320" t="s">
        <v>2151</v>
      </c>
      <c r="D320" t="s">
        <v>3125</v>
      </c>
      <c r="E320" t="s">
        <v>3542</v>
      </c>
      <c r="M320">
        <v>0</v>
      </c>
    </row>
    <row r="321" spans="13:13" x14ac:dyDescent="0.35">
      <c r="M321">
        <v>0</v>
      </c>
    </row>
    <row r="322" spans="13:13" x14ac:dyDescent="0.35">
      <c r="M322">
        <v>0</v>
      </c>
    </row>
  </sheetData>
  <autoFilter ref="M1:N322" xr:uid="{00000000-0009-0000-0000-000009000000}"/>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B1:T1070"/>
  <sheetViews>
    <sheetView zoomScale="70" zoomScaleNormal="70" workbookViewId="0">
      <pane xSplit="10" ySplit="1" topLeftCell="K2" activePane="bottomRight" state="frozen"/>
      <selection activeCell="C1" sqref="C1:C1048576"/>
      <selection pane="topRight" activeCell="C1" sqref="C1:C1048576"/>
      <selection pane="bottomLeft" activeCell="C1" sqref="C1:C1048576"/>
      <selection pane="bottomRight" activeCell="H21" sqref="H21"/>
    </sheetView>
  </sheetViews>
  <sheetFormatPr defaultRowHeight="14.5" x14ac:dyDescent="0.35"/>
  <cols>
    <col min="5" max="6" width="17.1796875" bestFit="1" customWidth="1"/>
    <col min="7" max="7" width="17.1796875" customWidth="1"/>
    <col min="8" max="8" width="24.453125" customWidth="1"/>
    <col min="9" max="9" width="30.453125" customWidth="1"/>
    <col min="10" max="10" width="45.1796875" customWidth="1"/>
    <col min="11" max="15" width="9.1796875" style="2" customWidth="1"/>
    <col min="16" max="16" width="9.1796875" style="2"/>
    <col min="21" max="21" width="13.1796875" customWidth="1"/>
  </cols>
  <sheetData>
    <row r="1" spans="2:20" x14ac:dyDescent="0.35">
      <c r="B1" t="s">
        <v>0</v>
      </c>
      <c r="C1" t="s">
        <v>1</v>
      </c>
      <c r="D1" t="s">
        <v>2</v>
      </c>
      <c r="E1" t="s">
        <v>3</v>
      </c>
      <c r="F1" t="s">
        <v>3616</v>
      </c>
      <c r="G1" t="s">
        <v>5</v>
      </c>
      <c r="H1" t="s">
        <v>3617</v>
      </c>
      <c r="I1" t="s">
        <v>7</v>
      </c>
      <c r="J1" t="s">
        <v>8</v>
      </c>
      <c r="K1" s="2" t="s">
        <v>3618</v>
      </c>
      <c r="L1" s="2" t="s">
        <v>3238</v>
      </c>
      <c r="M1" s="2" t="s">
        <v>3619</v>
      </c>
      <c r="N1" s="2" t="s">
        <v>3620</v>
      </c>
      <c r="O1" s="2" t="s">
        <v>3621</v>
      </c>
      <c r="P1" s="2" t="s">
        <v>5617</v>
      </c>
      <c r="Q1" s="7"/>
      <c r="R1" s="2" t="s">
        <v>31</v>
      </c>
    </row>
    <row r="2" spans="2:20" x14ac:dyDescent="0.35">
      <c r="B2" t="s">
        <v>17</v>
      </c>
      <c r="C2" t="s">
        <v>2517</v>
      </c>
      <c r="D2" t="s">
        <v>5406</v>
      </c>
      <c r="E2" t="s">
        <v>20</v>
      </c>
      <c r="F2" t="s">
        <v>51</v>
      </c>
      <c r="G2" t="s">
        <v>4971</v>
      </c>
      <c r="H2" t="s">
        <v>841</v>
      </c>
      <c r="I2" t="s">
        <v>4972</v>
      </c>
      <c r="J2" t="s">
        <v>4132</v>
      </c>
      <c r="P2" s="2" t="s">
        <v>3138</v>
      </c>
      <c r="Q2" s="7">
        <v>1</v>
      </c>
      <c r="R2" t="s">
        <v>31</v>
      </c>
      <c r="S2" t="str">
        <f>H2&amp;C2&amp;R2</f>
        <v>4902430517393TokopediaPsku</v>
      </c>
      <c r="T2" t="str">
        <f>F2&amp;C2&amp;R2</f>
        <v>01/316027110BTokopediaPsku</v>
      </c>
    </row>
    <row r="3" spans="2:20" x14ac:dyDescent="0.35">
      <c r="B3" t="s">
        <v>17</v>
      </c>
      <c r="C3" t="s">
        <v>2517</v>
      </c>
      <c r="D3" t="s">
        <v>5406</v>
      </c>
      <c r="E3" t="s">
        <v>20</v>
      </c>
      <c r="F3" t="s">
        <v>62</v>
      </c>
      <c r="G3" t="s">
        <v>4975</v>
      </c>
      <c r="H3" t="s">
        <v>63</v>
      </c>
      <c r="I3" t="s">
        <v>4976</v>
      </c>
      <c r="J3" t="s">
        <v>4130</v>
      </c>
      <c r="P3" s="2" t="s">
        <v>3138</v>
      </c>
      <c r="Q3" s="7">
        <v>1</v>
      </c>
      <c r="R3" t="s">
        <v>31</v>
      </c>
      <c r="S3" t="str">
        <f t="shared" ref="S3:S66" si="0">H3&amp;C3&amp;R3</f>
        <v>4902430517447TokopediaPsku</v>
      </c>
      <c r="T3" t="str">
        <f t="shared" ref="T3:T66" si="1">F3&amp;C3&amp;R3</f>
        <v>01/316027110ETokopediaPsku</v>
      </c>
    </row>
    <row r="4" spans="2:20" x14ac:dyDescent="0.35">
      <c r="B4" t="s">
        <v>17</v>
      </c>
      <c r="C4" t="s">
        <v>2517</v>
      </c>
      <c r="D4" t="s">
        <v>5406</v>
      </c>
      <c r="E4" t="s">
        <v>20</v>
      </c>
      <c r="F4" t="s">
        <v>803</v>
      </c>
      <c r="G4" t="s">
        <v>4989</v>
      </c>
      <c r="H4" t="s">
        <v>837</v>
      </c>
      <c r="I4" t="s">
        <v>4990</v>
      </c>
      <c r="J4" t="s">
        <v>4135</v>
      </c>
      <c r="P4" s="2" t="s">
        <v>3138</v>
      </c>
      <c r="Q4" s="7">
        <v>1</v>
      </c>
      <c r="R4" t="s">
        <v>31</v>
      </c>
      <c r="S4" t="str">
        <f t="shared" si="0"/>
        <v>4902430516969TokopediaPsku</v>
      </c>
      <c r="T4" t="str">
        <f t="shared" si="1"/>
        <v>01/316027112FTokopediaPsku</v>
      </c>
    </row>
    <row r="5" spans="2:20" x14ac:dyDescent="0.35">
      <c r="B5" t="s">
        <v>17</v>
      </c>
      <c r="C5" t="s">
        <v>2517</v>
      </c>
      <c r="D5" t="s">
        <v>5406</v>
      </c>
      <c r="E5" t="s">
        <v>20</v>
      </c>
      <c r="F5" t="s">
        <v>36</v>
      </c>
      <c r="G5" t="s">
        <v>4987</v>
      </c>
      <c r="H5" t="s">
        <v>37</v>
      </c>
      <c r="I5" t="s">
        <v>4988</v>
      </c>
      <c r="J5" t="s">
        <v>4133</v>
      </c>
      <c r="P5" s="2" t="s">
        <v>3138</v>
      </c>
      <c r="Q5" s="7">
        <v>1</v>
      </c>
      <c r="R5" t="s">
        <v>31</v>
      </c>
      <c r="S5" t="str">
        <f t="shared" si="0"/>
        <v>4902430516877TokopediaPsku</v>
      </c>
      <c r="T5" t="str">
        <f t="shared" si="1"/>
        <v>01/316027112DTokopediaPsku</v>
      </c>
    </row>
    <row r="6" spans="2:20" x14ac:dyDescent="0.35">
      <c r="B6" t="s">
        <v>17</v>
      </c>
      <c r="C6" t="s">
        <v>2517</v>
      </c>
      <c r="D6" t="s">
        <v>5406</v>
      </c>
      <c r="E6" t="s">
        <v>20</v>
      </c>
      <c r="F6" t="s">
        <v>58</v>
      </c>
      <c r="G6" t="s">
        <v>4985</v>
      </c>
      <c r="H6" t="s">
        <v>839</v>
      </c>
      <c r="I6" t="s">
        <v>4986</v>
      </c>
      <c r="J6" t="s">
        <v>4136</v>
      </c>
      <c r="P6" s="2" t="s">
        <v>3138</v>
      </c>
      <c r="Q6" s="7">
        <v>1</v>
      </c>
      <c r="R6" t="s">
        <v>31</v>
      </c>
      <c r="S6" t="str">
        <f t="shared" si="0"/>
        <v>4902430516266TokopediaPsku</v>
      </c>
      <c r="T6" t="str">
        <f t="shared" si="1"/>
        <v>01/316027112CTokopediaPsku</v>
      </c>
    </row>
    <row r="7" spans="2:20" x14ac:dyDescent="0.35">
      <c r="B7" t="s">
        <v>17</v>
      </c>
      <c r="C7" t="s">
        <v>2517</v>
      </c>
      <c r="D7" t="s">
        <v>5406</v>
      </c>
      <c r="E7" t="s">
        <v>20</v>
      </c>
      <c r="F7" t="s">
        <v>32</v>
      </c>
      <c r="G7" t="s">
        <v>4973</v>
      </c>
      <c r="H7" t="s">
        <v>33</v>
      </c>
      <c r="I7" t="s">
        <v>4974</v>
      </c>
      <c r="J7" t="s">
        <v>4131</v>
      </c>
      <c r="P7" s="2" t="s">
        <v>3138</v>
      </c>
      <c r="Q7" s="7">
        <v>1</v>
      </c>
      <c r="R7" t="s">
        <v>31</v>
      </c>
      <c r="S7" t="str">
        <f t="shared" si="0"/>
        <v>4902430517423TokopediaPsku</v>
      </c>
      <c r="T7" t="str">
        <f t="shared" si="1"/>
        <v>01/316027110CTokopediaPsku</v>
      </c>
    </row>
    <row r="8" spans="2:20" x14ac:dyDescent="0.35">
      <c r="B8" t="s">
        <v>17</v>
      </c>
      <c r="C8" t="s">
        <v>2517</v>
      </c>
      <c r="D8" t="s">
        <v>5406</v>
      </c>
      <c r="E8" t="s">
        <v>20</v>
      </c>
      <c r="F8" t="s">
        <v>800</v>
      </c>
      <c r="G8" t="s">
        <v>4978</v>
      </c>
      <c r="H8" t="s">
        <v>21</v>
      </c>
      <c r="I8" t="s">
        <v>4979</v>
      </c>
      <c r="J8" t="s">
        <v>4980</v>
      </c>
      <c r="P8" s="2" t="s">
        <v>3138</v>
      </c>
      <c r="Q8" s="7">
        <v>1</v>
      </c>
      <c r="R8" t="s">
        <v>31</v>
      </c>
      <c r="S8" t="str">
        <f t="shared" si="0"/>
        <v>4902430570343TokopediaPsku</v>
      </c>
      <c r="T8" t="str">
        <f t="shared" si="1"/>
        <v>01/316027111ITokopediaPsku</v>
      </c>
    </row>
    <row r="9" spans="2:20" x14ac:dyDescent="0.35">
      <c r="B9" t="s">
        <v>17</v>
      </c>
      <c r="C9" t="s">
        <v>2517</v>
      </c>
      <c r="D9" t="s">
        <v>5406</v>
      </c>
      <c r="E9" t="s">
        <v>20</v>
      </c>
      <c r="F9" t="s">
        <v>801</v>
      </c>
      <c r="G9" t="s">
        <v>4981</v>
      </c>
      <c r="H9" t="s">
        <v>34</v>
      </c>
      <c r="I9" t="s">
        <v>4982</v>
      </c>
      <c r="J9" t="s">
        <v>4129</v>
      </c>
      <c r="P9" s="2" t="s">
        <v>3138</v>
      </c>
      <c r="Q9" s="7">
        <v>1</v>
      </c>
      <c r="R9" t="s">
        <v>31</v>
      </c>
      <c r="S9" t="str">
        <f t="shared" si="0"/>
        <v>4902430377379TokopediaPsku</v>
      </c>
      <c r="T9" t="str">
        <f t="shared" si="1"/>
        <v>01/316027111LTokopediaPsku</v>
      </c>
    </row>
    <row r="10" spans="2:20" x14ac:dyDescent="0.35">
      <c r="B10" t="s">
        <v>17</v>
      </c>
      <c r="C10" t="s">
        <v>2517</v>
      </c>
      <c r="D10" t="s">
        <v>5406</v>
      </c>
      <c r="E10" t="s">
        <v>20</v>
      </c>
      <c r="F10" t="s">
        <v>55</v>
      </c>
      <c r="G10" t="s">
        <v>4991</v>
      </c>
      <c r="H10" t="s">
        <v>56</v>
      </c>
      <c r="I10" t="s">
        <v>4992</v>
      </c>
      <c r="J10" t="s">
        <v>4134</v>
      </c>
      <c r="P10" s="2" t="s">
        <v>3138</v>
      </c>
      <c r="Q10" s="7">
        <v>1</v>
      </c>
      <c r="R10" t="s">
        <v>31</v>
      </c>
      <c r="S10" t="str">
        <f t="shared" si="0"/>
        <v>4902430517256TokopediaPsku</v>
      </c>
      <c r="T10" t="str">
        <f t="shared" si="1"/>
        <v>01/316027112GTokopediaPsku</v>
      </c>
    </row>
    <row r="11" spans="2:20" x14ac:dyDescent="0.35">
      <c r="B11" t="s">
        <v>17</v>
      </c>
      <c r="C11" t="s">
        <v>2517</v>
      </c>
      <c r="D11" t="s">
        <v>5406</v>
      </c>
      <c r="E11" t="s">
        <v>20</v>
      </c>
      <c r="F11" t="s">
        <v>45</v>
      </c>
      <c r="G11" t="s">
        <v>4983</v>
      </c>
      <c r="H11" t="s">
        <v>46</v>
      </c>
      <c r="I11" t="s">
        <v>4984</v>
      </c>
      <c r="J11" t="s">
        <v>4137</v>
      </c>
      <c r="P11" s="2" t="s">
        <v>3138</v>
      </c>
      <c r="Q11" s="7">
        <v>1</v>
      </c>
      <c r="R11" t="s">
        <v>31</v>
      </c>
      <c r="S11" t="str">
        <f t="shared" si="0"/>
        <v>4902430516198TokopediaPsku</v>
      </c>
      <c r="T11" t="str">
        <f t="shared" si="1"/>
        <v>01/316027112BTokopediaPsku</v>
      </c>
    </row>
    <row r="12" spans="2:20" x14ac:dyDescent="0.35">
      <c r="B12" t="s">
        <v>17</v>
      </c>
      <c r="C12" t="s">
        <v>2517</v>
      </c>
      <c r="D12" t="s">
        <v>65</v>
      </c>
      <c r="E12" t="s">
        <v>3139</v>
      </c>
      <c r="F12" t="s">
        <v>4124</v>
      </c>
      <c r="G12" t="s">
        <v>5277</v>
      </c>
      <c r="H12" t="s">
        <v>2250</v>
      </c>
      <c r="I12" t="s">
        <v>5278</v>
      </c>
      <c r="J12" t="s">
        <v>5279</v>
      </c>
      <c r="P12" s="2" t="s">
        <v>3138</v>
      </c>
      <c r="Q12" s="7">
        <v>1</v>
      </c>
      <c r="R12" t="s">
        <v>31</v>
      </c>
      <c r="S12" t="str">
        <f t="shared" si="0"/>
        <v>4902430844765x2TokopediaPsku</v>
      </c>
      <c r="T12" t="str">
        <f t="shared" si="1"/>
        <v>01/396129507KTokopediaPsku</v>
      </c>
    </row>
    <row r="13" spans="2:20" x14ac:dyDescent="0.35">
      <c r="B13" t="s">
        <v>17</v>
      </c>
      <c r="C13" t="s">
        <v>2517</v>
      </c>
      <c r="D13" t="s">
        <v>65</v>
      </c>
      <c r="E13" t="s">
        <v>3139</v>
      </c>
      <c r="F13" t="s">
        <v>4120</v>
      </c>
      <c r="G13" t="s">
        <v>5243</v>
      </c>
      <c r="H13" t="s">
        <v>2160</v>
      </c>
      <c r="I13" t="s">
        <v>5244</v>
      </c>
      <c r="J13" t="s">
        <v>5274</v>
      </c>
      <c r="P13" s="2" t="s">
        <v>3138</v>
      </c>
      <c r="Q13" s="7">
        <v>1</v>
      </c>
      <c r="R13" t="s">
        <v>31</v>
      </c>
      <c r="S13" t="str">
        <f t="shared" si="0"/>
        <v>4902430870986x2TokopediaPsku</v>
      </c>
      <c r="T13" t="str">
        <f t="shared" si="1"/>
        <v>01/396129507ETokopediaPsku</v>
      </c>
    </row>
    <row r="14" spans="2:20" x14ac:dyDescent="0.35">
      <c r="B14" t="s">
        <v>17</v>
      </c>
      <c r="C14" t="s">
        <v>2517</v>
      </c>
      <c r="D14" t="s">
        <v>65</v>
      </c>
      <c r="E14" t="s">
        <v>3139</v>
      </c>
      <c r="F14" t="s">
        <v>4122</v>
      </c>
      <c r="G14" t="s">
        <v>5245</v>
      </c>
      <c r="H14" t="s">
        <v>2221</v>
      </c>
      <c r="I14" t="s">
        <v>5246</v>
      </c>
      <c r="J14" t="s">
        <v>5275</v>
      </c>
      <c r="P14" s="2" t="s">
        <v>3138</v>
      </c>
      <c r="Q14" s="7">
        <v>1</v>
      </c>
      <c r="R14" t="s">
        <v>31</v>
      </c>
      <c r="S14" t="str">
        <f t="shared" si="0"/>
        <v>4902430870986x3TokopediaPsku</v>
      </c>
      <c r="T14" t="str">
        <f t="shared" si="1"/>
        <v>01/396129507FTokopediaPsku</v>
      </c>
    </row>
    <row r="15" spans="2:20" x14ac:dyDescent="0.35">
      <c r="B15" t="s">
        <v>17</v>
      </c>
      <c r="C15" t="s">
        <v>2517</v>
      </c>
      <c r="D15" t="s">
        <v>65</v>
      </c>
      <c r="E15" t="s">
        <v>3139</v>
      </c>
      <c r="F15" t="s">
        <v>4127</v>
      </c>
      <c r="G15" t="s">
        <v>5280</v>
      </c>
      <c r="H15" t="s">
        <v>2280</v>
      </c>
      <c r="I15" t="s">
        <v>5281</v>
      </c>
      <c r="J15" t="s">
        <v>5282</v>
      </c>
      <c r="P15" s="2" t="s">
        <v>3138</v>
      </c>
      <c r="Q15" s="7">
        <v>1</v>
      </c>
      <c r="R15" t="s">
        <v>31</v>
      </c>
      <c r="S15" t="str">
        <f t="shared" si="0"/>
        <v>4902430844765x3TokopediaPsku</v>
      </c>
      <c r="T15" t="str">
        <f t="shared" si="1"/>
        <v>01/396129507MTokopediaPsku</v>
      </c>
    </row>
    <row r="16" spans="2:20" x14ac:dyDescent="0.35">
      <c r="B16" t="s">
        <v>17</v>
      </c>
      <c r="C16" t="s">
        <v>2517</v>
      </c>
      <c r="D16" t="s">
        <v>65</v>
      </c>
      <c r="E16" t="s">
        <v>3139</v>
      </c>
      <c r="F16" t="s">
        <v>85</v>
      </c>
      <c r="G16" t="s">
        <v>4993</v>
      </c>
      <c r="H16" t="s">
        <v>86</v>
      </c>
      <c r="I16" t="s">
        <v>5407</v>
      </c>
      <c r="J16" t="s">
        <v>5408</v>
      </c>
      <c r="P16" s="2" t="s">
        <v>5618</v>
      </c>
      <c r="Q16" s="7">
        <v>1</v>
      </c>
      <c r="R16" t="s">
        <v>31</v>
      </c>
      <c r="S16" t="str">
        <f t="shared" si="0"/>
        <v>4902430870986TokopediaPsku</v>
      </c>
      <c r="T16" t="str">
        <f t="shared" si="1"/>
        <v>01/326127301DTokopediaPsku</v>
      </c>
    </row>
    <row r="17" spans="2:20" x14ac:dyDescent="0.35">
      <c r="B17" t="s">
        <v>17</v>
      </c>
      <c r="C17" t="s">
        <v>2517</v>
      </c>
      <c r="D17" t="s">
        <v>65</v>
      </c>
      <c r="E17" t="s">
        <v>3139</v>
      </c>
      <c r="F17" t="s">
        <v>71</v>
      </c>
      <c r="G17" t="s">
        <v>5006</v>
      </c>
      <c r="H17" t="s">
        <v>72</v>
      </c>
      <c r="I17" t="s">
        <v>5007</v>
      </c>
      <c r="J17" t="s">
        <v>5008</v>
      </c>
      <c r="P17" s="2" t="s">
        <v>5618</v>
      </c>
      <c r="Q17" s="7">
        <v>1</v>
      </c>
      <c r="R17" t="s">
        <v>31</v>
      </c>
      <c r="S17" t="str">
        <f t="shared" si="0"/>
        <v>4902430622080TokopediaPsku</v>
      </c>
      <c r="T17" t="str">
        <f t="shared" si="1"/>
        <v>01/326127305RTokopediaPsku</v>
      </c>
    </row>
    <row r="18" spans="2:20" x14ac:dyDescent="0.35">
      <c r="B18" t="s">
        <v>17</v>
      </c>
      <c r="C18" t="s">
        <v>2517</v>
      </c>
      <c r="D18" t="s">
        <v>65</v>
      </c>
      <c r="E18" t="s">
        <v>3139</v>
      </c>
      <c r="F18" t="s">
        <v>912</v>
      </c>
      <c r="G18" t="s">
        <v>5256</v>
      </c>
      <c r="H18" t="s">
        <v>913</v>
      </c>
      <c r="I18" t="s">
        <v>5257</v>
      </c>
      <c r="J18" t="s">
        <v>5258</v>
      </c>
      <c r="P18" s="2" t="s">
        <v>3138</v>
      </c>
      <c r="Q18" s="7">
        <v>1</v>
      </c>
      <c r="R18" t="s">
        <v>31</v>
      </c>
      <c r="S18" t="str">
        <f t="shared" si="0"/>
        <v>4902430928779x2TokopediaPsku</v>
      </c>
      <c r="T18" t="str">
        <f t="shared" si="1"/>
        <v>01/396129505PTokopediaPsku</v>
      </c>
    </row>
    <row r="19" spans="2:20" x14ac:dyDescent="0.35">
      <c r="B19" t="s">
        <v>17</v>
      </c>
      <c r="C19" t="s">
        <v>2517</v>
      </c>
      <c r="D19" t="s">
        <v>65</v>
      </c>
      <c r="E19" t="s">
        <v>3139</v>
      </c>
      <c r="F19" t="s">
        <v>81</v>
      </c>
      <c r="G19" t="s">
        <v>4994</v>
      </c>
      <c r="H19" t="s">
        <v>82</v>
      </c>
      <c r="I19" t="s">
        <v>4995</v>
      </c>
      <c r="J19" t="s">
        <v>4996</v>
      </c>
      <c r="P19" s="2" t="s">
        <v>5619</v>
      </c>
      <c r="Q19" s="7">
        <v>1</v>
      </c>
      <c r="R19" t="s">
        <v>31</v>
      </c>
      <c r="S19" t="str">
        <f t="shared" si="0"/>
        <v>4902430870993TokopediaPsku</v>
      </c>
      <c r="T19" t="str">
        <f t="shared" si="1"/>
        <v>01/326127301ETokopediaPsku</v>
      </c>
    </row>
    <row r="20" spans="2:20" x14ac:dyDescent="0.35">
      <c r="B20" t="s">
        <v>17</v>
      </c>
      <c r="C20" t="s">
        <v>2517</v>
      </c>
      <c r="D20" t="s">
        <v>65</v>
      </c>
      <c r="E20" t="s">
        <v>3139</v>
      </c>
      <c r="F20" t="s">
        <v>4113</v>
      </c>
      <c r="G20" t="s">
        <v>5409</v>
      </c>
      <c r="H20" t="s">
        <v>2089</v>
      </c>
      <c r="I20" t="s">
        <v>5410</v>
      </c>
      <c r="J20" t="s">
        <v>5250</v>
      </c>
      <c r="P20" s="2" t="s">
        <v>3138</v>
      </c>
      <c r="Q20" s="7">
        <v>1</v>
      </c>
      <c r="R20" t="s">
        <v>31</v>
      </c>
      <c r="S20" t="str">
        <f t="shared" si="0"/>
        <v>4902430845199x3TokopediaPsku</v>
      </c>
      <c r="T20" t="str">
        <f t="shared" si="1"/>
        <v>01/396129507UTokopediaPsku</v>
      </c>
    </row>
    <row r="21" spans="2:20" x14ac:dyDescent="0.35">
      <c r="B21" t="s">
        <v>17</v>
      </c>
      <c r="C21" t="s">
        <v>2517</v>
      </c>
      <c r="D21" t="s">
        <v>65</v>
      </c>
      <c r="E21" t="s">
        <v>3139</v>
      </c>
      <c r="F21" t="s">
        <v>3136</v>
      </c>
      <c r="G21" t="s">
        <v>5268</v>
      </c>
      <c r="H21" t="s">
        <v>844</v>
      </c>
      <c r="I21" t="s">
        <v>5269</v>
      </c>
      <c r="J21" t="s">
        <v>5270</v>
      </c>
      <c r="P21" s="2" t="s">
        <v>3138</v>
      </c>
      <c r="Q21" s="7">
        <v>1</v>
      </c>
      <c r="R21" t="s">
        <v>31</v>
      </c>
      <c r="S21" t="str">
        <f t="shared" si="0"/>
        <v>4902430731515x2TokopediaPsku</v>
      </c>
      <c r="T21" t="str">
        <f t="shared" si="1"/>
        <v>01/396129506JTokopediaPsku</v>
      </c>
    </row>
    <row r="22" spans="2:20" x14ac:dyDescent="0.35">
      <c r="B22" t="s">
        <v>17</v>
      </c>
      <c r="C22" t="s">
        <v>2517</v>
      </c>
      <c r="D22" t="s">
        <v>65</v>
      </c>
      <c r="E22" t="s">
        <v>3139</v>
      </c>
      <c r="F22" t="s">
        <v>2144</v>
      </c>
      <c r="G22" t="s">
        <v>88</v>
      </c>
      <c r="H22" t="s">
        <v>2146</v>
      </c>
      <c r="I22" t="s">
        <v>5299</v>
      </c>
      <c r="J22" t="s">
        <v>2520</v>
      </c>
      <c r="P22" s="2" t="s">
        <v>3138</v>
      </c>
      <c r="Q22" s="7">
        <v>1</v>
      </c>
      <c r="R22" t="s">
        <v>31</v>
      </c>
      <c r="S22" t="str">
        <f t="shared" si="0"/>
        <v>4902430870993x3TokopediaPsku</v>
      </c>
      <c r="T22" t="str">
        <f t="shared" si="1"/>
        <v>01/396129504JTokopediaPsku</v>
      </c>
    </row>
    <row r="23" spans="2:20" x14ac:dyDescent="0.35">
      <c r="B23" t="s">
        <v>17</v>
      </c>
      <c r="C23" t="s">
        <v>2517</v>
      </c>
      <c r="D23" t="s">
        <v>65</v>
      </c>
      <c r="E23" t="s">
        <v>3139</v>
      </c>
      <c r="F23" t="s">
        <v>4085</v>
      </c>
      <c r="G23" t="s">
        <v>5283</v>
      </c>
      <c r="H23" t="s">
        <v>2271</v>
      </c>
      <c r="I23" t="s">
        <v>5284</v>
      </c>
      <c r="J23" t="s">
        <v>5285</v>
      </c>
      <c r="P23" s="2" t="s">
        <v>3138</v>
      </c>
      <c r="Q23" s="7">
        <v>1</v>
      </c>
      <c r="R23" t="s">
        <v>31</v>
      </c>
      <c r="S23" t="str">
        <f t="shared" si="0"/>
        <v>4902430706742x2TokopediaPsku</v>
      </c>
      <c r="T23" t="str">
        <f t="shared" si="1"/>
        <v>01/396129507VTokopediaPsku</v>
      </c>
    </row>
    <row r="24" spans="2:20" x14ac:dyDescent="0.35">
      <c r="B24" t="s">
        <v>17</v>
      </c>
      <c r="C24" t="s">
        <v>2517</v>
      </c>
      <c r="D24" t="s">
        <v>65</v>
      </c>
      <c r="E24" t="s">
        <v>3139</v>
      </c>
      <c r="F24" t="s">
        <v>4143</v>
      </c>
      <c r="G24" t="s">
        <v>5304</v>
      </c>
      <c r="H24" t="s">
        <v>2092</v>
      </c>
      <c r="I24" t="s">
        <v>5305</v>
      </c>
      <c r="J24" t="s">
        <v>5306</v>
      </c>
      <c r="P24" s="2" t="s">
        <v>3138</v>
      </c>
      <c r="Q24" s="7">
        <v>1</v>
      </c>
      <c r="R24" t="s">
        <v>31</v>
      </c>
      <c r="S24" t="str">
        <f t="shared" si="0"/>
        <v>4902430928786x3TokopediaPsku</v>
      </c>
      <c r="T24" t="str">
        <f t="shared" si="1"/>
        <v>01/396129508PTokopediaPsku</v>
      </c>
    </row>
    <row r="25" spans="2:20" x14ac:dyDescent="0.35">
      <c r="B25" t="s">
        <v>17</v>
      </c>
      <c r="C25" t="s">
        <v>2517</v>
      </c>
      <c r="D25" t="s">
        <v>65</v>
      </c>
      <c r="E25" t="s">
        <v>3139</v>
      </c>
      <c r="F25" t="s">
        <v>67</v>
      </c>
      <c r="G25" t="s">
        <v>5003</v>
      </c>
      <c r="H25" t="s">
        <v>68</v>
      </c>
      <c r="I25" t="s">
        <v>5004</v>
      </c>
      <c r="J25" t="s">
        <v>5005</v>
      </c>
      <c r="P25" s="2" t="s">
        <v>5618</v>
      </c>
      <c r="Q25" s="7">
        <v>1</v>
      </c>
      <c r="R25" t="s">
        <v>31</v>
      </c>
      <c r="S25" t="str">
        <f t="shared" si="0"/>
        <v>4902430622066TokopediaPsku</v>
      </c>
      <c r="T25" t="str">
        <f t="shared" si="1"/>
        <v>01/326127305PTokopediaPsku</v>
      </c>
    </row>
    <row r="26" spans="2:20" x14ac:dyDescent="0.35">
      <c r="B26" t="s">
        <v>17</v>
      </c>
      <c r="C26" t="s">
        <v>2517</v>
      </c>
      <c r="D26" t="s">
        <v>65</v>
      </c>
      <c r="E26" t="s">
        <v>3139</v>
      </c>
      <c r="F26" t="s">
        <v>2102</v>
      </c>
      <c r="G26" t="s">
        <v>5411</v>
      </c>
      <c r="H26" t="s">
        <v>2104</v>
      </c>
      <c r="I26" t="s">
        <v>5412</v>
      </c>
      <c r="J26" t="s">
        <v>5413</v>
      </c>
      <c r="P26" s="2" t="s">
        <v>3138</v>
      </c>
      <c r="Q26" s="7">
        <v>1</v>
      </c>
      <c r="R26" t="s">
        <v>31</v>
      </c>
      <c r="S26" t="str">
        <f t="shared" si="0"/>
        <v>4902430358583x2TokopediaPsku</v>
      </c>
      <c r="T26" t="str">
        <f t="shared" si="1"/>
        <v>01/396129502ZTokopediaPsku</v>
      </c>
    </row>
    <row r="27" spans="2:20" x14ac:dyDescent="0.35">
      <c r="B27" t="s">
        <v>17</v>
      </c>
      <c r="C27" t="s">
        <v>2517</v>
      </c>
      <c r="D27" t="s">
        <v>65</v>
      </c>
      <c r="E27" t="s">
        <v>3139</v>
      </c>
      <c r="F27" t="s">
        <v>2187</v>
      </c>
      <c r="G27" t="s">
        <v>5414</v>
      </c>
      <c r="H27" t="s">
        <v>2189</v>
      </c>
      <c r="I27" t="s">
        <v>5415</v>
      </c>
      <c r="J27" t="s">
        <v>5416</v>
      </c>
      <c r="P27" s="2" t="s">
        <v>3138</v>
      </c>
      <c r="Q27" s="7">
        <v>1</v>
      </c>
      <c r="R27" t="s">
        <v>31</v>
      </c>
      <c r="S27" t="str">
        <f t="shared" si="0"/>
        <v>4902430358583x3TokopediaPsku</v>
      </c>
      <c r="T27" t="str">
        <f t="shared" si="1"/>
        <v>01/396129503ATokopediaPsku</v>
      </c>
    </row>
    <row r="28" spans="2:20" x14ac:dyDescent="0.35">
      <c r="B28" t="s">
        <v>17</v>
      </c>
      <c r="C28" t="s">
        <v>2517</v>
      </c>
      <c r="D28" t="s">
        <v>65</v>
      </c>
      <c r="E28" t="s">
        <v>3139</v>
      </c>
      <c r="F28" t="s">
        <v>2973</v>
      </c>
      <c r="G28" t="s">
        <v>5012</v>
      </c>
      <c r="H28" t="s">
        <v>76</v>
      </c>
      <c r="I28" t="s">
        <v>5013</v>
      </c>
      <c r="J28" t="s">
        <v>5014</v>
      </c>
      <c r="P28" s="2" t="s">
        <v>3138</v>
      </c>
      <c r="Q28" s="7">
        <v>1</v>
      </c>
      <c r="R28" t="s">
        <v>31</v>
      </c>
      <c r="S28" t="str">
        <f t="shared" si="0"/>
        <v>4902430731515TokopediaPsku</v>
      </c>
      <c r="T28" t="str">
        <f t="shared" si="1"/>
        <v>01/326127306KTokopediaPsku</v>
      </c>
    </row>
    <row r="29" spans="2:20" x14ac:dyDescent="0.35">
      <c r="B29" t="s">
        <v>17</v>
      </c>
      <c r="C29" t="s">
        <v>2517</v>
      </c>
      <c r="D29" t="s">
        <v>65</v>
      </c>
      <c r="E29" t="s">
        <v>3139</v>
      </c>
      <c r="F29" t="s">
        <v>77</v>
      </c>
      <c r="G29" t="s">
        <v>4997</v>
      </c>
      <c r="H29" t="s">
        <v>78</v>
      </c>
      <c r="I29" t="s">
        <v>4998</v>
      </c>
      <c r="J29" t="s">
        <v>4999</v>
      </c>
      <c r="P29" s="2" t="s">
        <v>5618</v>
      </c>
      <c r="Q29" s="7">
        <v>1</v>
      </c>
      <c r="R29" t="s">
        <v>31</v>
      </c>
      <c r="S29" t="str">
        <f t="shared" si="0"/>
        <v>4902430358583TokopediaPsku</v>
      </c>
      <c r="T29" t="str">
        <f t="shared" si="1"/>
        <v>01/326127303ZTokopediaPsku</v>
      </c>
    </row>
    <row r="30" spans="2:20" x14ac:dyDescent="0.35">
      <c r="B30" t="s">
        <v>17</v>
      </c>
      <c r="C30" t="s">
        <v>2517</v>
      </c>
      <c r="D30" t="s">
        <v>65</v>
      </c>
      <c r="E30" t="s">
        <v>3139</v>
      </c>
      <c r="F30" t="s">
        <v>2122</v>
      </c>
      <c r="G30" t="s">
        <v>5237</v>
      </c>
      <c r="H30" t="s">
        <v>2124</v>
      </c>
      <c r="I30" t="s">
        <v>5238</v>
      </c>
      <c r="J30" t="s">
        <v>5239</v>
      </c>
      <c r="P30" s="2" t="s">
        <v>3138</v>
      </c>
      <c r="Q30" s="7">
        <v>1</v>
      </c>
      <c r="R30" t="s">
        <v>31</v>
      </c>
      <c r="S30" t="str">
        <f t="shared" si="0"/>
        <v>4902430731591x2TokopediaPsku</v>
      </c>
      <c r="T30" t="str">
        <f t="shared" si="1"/>
        <v>01/396129501UTokopediaPsku</v>
      </c>
    </row>
    <row r="31" spans="2:20" x14ac:dyDescent="0.35">
      <c r="B31" t="s">
        <v>17</v>
      </c>
      <c r="C31" t="s">
        <v>2517</v>
      </c>
      <c r="D31" t="s">
        <v>65</v>
      </c>
      <c r="E31" t="s">
        <v>3139</v>
      </c>
      <c r="F31" t="s">
        <v>2166</v>
      </c>
      <c r="G31" t="s">
        <v>5240</v>
      </c>
      <c r="H31" t="s">
        <v>2168</v>
      </c>
      <c r="I31" t="s">
        <v>5241</v>
      </c>
      <c r="J31" t="s">
        <v>5242</v>
      </c>
      <c r="P31" s="2" t="s">
        <v>3138</v>
      </c>
      <c r="Q31" s="7">
        <v>1</v>
      </c>
      <c r="R31" t="s">
        <v>31</v>
      </c>
      <c r="S31" t="str">
        <f t="shared" si="0"/>
        <v>4902430723626x3TokopediaPsku</v>
      </c>
      <c r="T31" t="str">
        <f t="shared" si="1"/>
        <v>01/396129502LTokopediaPsku</v>
      </c>
    </row>
    <row r="32" spans="2:20" x14ac:dyDescent="0.35">
      <c r="B32" t="s">
        <v>17</v>
      </c>
      <c r="C32" t="s">
        <v>2517</v>
      </c>
      <c r="D32" t="s">
        <v>65</v>
      </c>
      <c r="E32" t="s">
        <v>3139</v>
      </c>
      <c r="F32" t="s">
        <v>116</v>
      </c>
      <c r="G32" t="s">
        <v>5009</v>
      </c>
      <c r="H32" t="s">
        <v>117</v>
      </c>
      <c r="I32" t="s">
        <v>5010</v>
      </c>
      <c r="J32" t="s">
        <v>5011</v>
      </c>
      <c r="P32" s="2" t="s">
        <v>5618</v>
      </c>
      <c r="Q32" s="7">
        <v>1</v>
      </c>
      <c r="R32" t="s">
        <v>31</v>
      </c>
      <c r="S32" t="str">
        <f t="shared" si="0"/>
        <v>4902430928779TokopediaPsku</v>
      </c>
      <c r="T32" t="str">
        <f t="shared" si="1"/>
        <v>01/326127305YTokopediaPsku</v>
      </c>
    </row>
    <row r="33" spans="2:20" x14ac:dyDescent="0.35">
      <c r="B33" t="s">
        <v>17</v>
      </c>
      <c r="C33" t="s">
        <v>2517</v>
      </c>
      <c r="D33" t="s">
        <v>65</v>
      </c>
      <c r="E33" t="s">
        <v>3139</v>
      </c>
      <c r="F33" t="s">
        <v>4126</v>
      </c>
      <c r="G33" t="s">
        <v>5292</v>
      </c>
      <c r="H33" t="s">
        <v>2256</v>
      </c>
      <c r="I33" t="s">
        <v>5293</v>
      </c>
      <c r="J33" t="s">
        <v>5294</v>
      </c>
      <c r="P33" s="2" t="s">
        <v>3138</v>
      </c>
      <c r="Q33" s="7">
        <v>1</v>
      </c>
      <c r="R33" t="s">
        <v>31</v>
      </c>
      <c r="S33" t="str">
        <f t="shared" si="0"/>
        <v>4902430731874x2TokopediaPsku</v>
      </c>
      <c r="T33" t="str">
        <f t="shared" si="1"/>
        <v>01/396129508BTokopediaPsku</v>
      </c>
    </row>
    <row r="34" spans="2:20" x14ac:dyDescent="0.35">
      <c r="B34" t="s">
        <v>17</v>
      </c>
      <c r="C34" t="s">
        <v>2517</v>
      </c>
      <c r="D34" t="s">
        <v>65</v>
      </c>
      <c r="E34" t="s">
        <v>3139</v>
      </c>
      <c r="F34" t="s">
        <v>4304</v>
      </c>
      <c r="G34" t="s">
        <v>5254</v>
      </c>
      <c r="H34" t="s">
        <v>2276</v>
      </c>
      <c r="I34" t="s">
        <v>5255</v>
      </c>
      <c r="J34" t="s">
        <v>5276</v>
      </c>
      <c r="P34" s="2" t="s">
        <v>3138</v>
      </c>
      <c r="Q34" s="7">
        <v>1</v>
      </c>
      <c r="R34" t="s">
        <v>31</v>
      </c>
      <c r="S34" t="str">
        <f t="shared" si="0"/>
        <v>4902430870986x4TokopediaPsku</v>
      </c>
      <c r="T34" t="str">
        <f t="shared" si="1"/>
        <v>01/396129507GTokopediaPsku</v>
      </c>
    </row>
    <row r="35" spans="2:20" x14ac:dyDescent="0.35">
      <c r="B35" t="s">
        <v>17</v>
      </c>
      <c r="C35" t="s">
        <v>2517</v>
      </c>
      <c r="D35" t="s">
        <v>65</v>
      </c>
      <c r="E35" t="s">
        <v>3139</v>
      </c>
      <c r="F35" t="s">
        <v>4139</v>
      </c>
      <c r="G35" t="s">
        <v>5301</v>
      </c>
      <c r="H35" t="s">
        <v>2267</v>
      </c>
      <c r="I35" t="s">
        <v>5302</v>
      </c>
      <c r="J35" t="s">
        <v>5303</v>
      </c>
      <c r="P35" s="2" t="s">
        <v>3138</v>
      </c>
      <c r="Q35" s="7">
        <v>1</v>
      </c>
      <c r="R35" t="s">
        <v>31</v>
      </c>
      <c r="S35" t="str">
        <f t="shared" si="0"/>
        <v>4902430870993x2TokopediaPsku</v>
      </c>
      <c r="T35" t="str">
        <f t="shared" si="1"/>
        <v>01/396129508MTokopediaPsku</v>
      </c>
    </row>
    <row r="36" spans="2:20" x14ac:dyDescent="0.35">
      <c r="B36" t="s">
        <v>17</v>
      </c>
      <c r="C36" t="s">
        <v>2517</v>
      </c>
      <c r="D36" t="s">
        <v>65</v>
      </c>
      <c r="E36" t="s">
        <v>3139</v>
      </c>
      <c r="F36" t="s">
        <v>2162</v>
      </c>
      <c r="G36" t="s">
        <v>88</v>
      </c>
      <c r="H36" t="s">
        <v>2164</v>
      </c>
      <c r="I36" t="s">
        <v>5417</v>
      </c>
      <c r="J36" t="s">
        <v>2617</v>
      </c>
      <c r="P36" s="2" t="s">
        <v>3138</v>
      </c>
      <c r="Q36" s="7">
        <v>1</v>
      </c>
      <c r="R36" t="s">
        <v>31</v>
      </c>
      <c r="S36" t="str">
        <f t="shared" si="0"/>
        <v>4902430358583x4TokopediaPsku</v>
      </c>
      <c r="T36" t="str">
        <f t="shared" si="1"/>
        <v>01/396129504ZTokopediaPsku</v>
      </c>
    </row>
    <row r="37" spans="2:20" x14ac:dyDescent="0.35">
      <c r="B37" t="s">
        <v>17</v>
      </c>
      <c r="C37" t="s">
        <v>2517</v>
      </c>
      <c r="D37" t="s">
        <v>65</v>
      </c>
      <c r="E37" t="s">
        <v>3139</v>
      </c>
      <c r="F37" t="s">
        <v>4118</v>
      </c>
      <c r="G37" t="s">
        <v>5298</v>
      </c>
      <c r="H37" t="s">
        <v>2154</v>
      </c>
      <c r="I37" t="s">
        <v>5299</v>
      </c>
      <c r="J37" t="s">
        <v>5300</v>
      </c>
      <c r="P37" s="2" t="s">
        <v>3138</v>
      </c>
      <c r="Q37" s="7">
        <v>1</v>
      </c>
      <c r="R37" t="s">
        <v>31</v>
      </c>
      <c r="S37" t="str">
        <f t="shared" si="0"/>
        <v>4902430821919x3TokopediaPsku</v>
      </c>
      <c r="T37" t="str">
        <f t="shared" si="1"/>
        <v>01/396129508LTokopediaPsku</v>
      </c>
    </row>
    <row r="38" spans="2:20" x14ac:dyDescent="0.35">
      <c r="B38" t="s">
        <v>17</v>
      </c>
      <c r="C38" t="s">
        <v>2517</v>
      </c>
      <c r="D38" t="s">
        <v>65</v>
      </c>
      <c r="E38" t="s">
        <v>3139</v>
      </c>
      <c r="F38" t="s">
        <v>2238</v>
      </c>
      <c r="G38" t="s">
        <v>5259</v>
      </c>
      <c r="H38" t="s">
        <v>2239</v>
      </c>
      <c r="I38" t="s">
        <v>5260</v>
      </c>
      <c r="J38" t="s">
        <v>5261</v>
      </c>
      <c r="P38" s="2" t="s">
        <v>3138</v>
      </c>
      <c r="Q38" s="7">
        <v>1</v>
      </c>
      <c r="R38" t="s">
        <v>31</v>
      </c>
      <c r="S38" t="str">
        <f t="shared" si="0"/>
        <v>4902430928779x3TokopediaPsku</v>
      </c>
      <c r="T38" t="str">
        <f t="shared" si="1"/>
        <v>01/396129505QTokopediaPsku</v>
      </c>
    </row>
    <row r="39" spans="2:20" x14ac:dyDescent="0.35">
      <c r="B39" t="s">
        <v>17</v>
      </c>
      <c r="C39" t="s">
        <v>2517</v>
      </c>
      <c r="D39" t="s">
        <v>65</v>
      </c>
      <c r="E39" t="s">
        <v>3139</v>
      </c>
      <c r="F39" t="s">
        <v>4305</v>
      </c>
      <c r="G39" t="s">
        <v>5271</v>
      </c>
      <c r="H39" t="s">
        <v>2227</v>
      </c>
      <c r="I39" t="s">
        <v>5272</v>
      </c>
      <c r="J39" t="s">
        <v>5273</v>
      </c>
      <c r="P39" s="2" t="s">
        <v>3138</v>
      </c>
      <c r="Q39" s="7">
        <v>1</v>
      </c>
      <c r="R39" t="s">
        <v>31</v>
      </c>
      <c r="S39" t="str">
        <f t="shared" si="0"/>
        <v>4902430622066x4TokopediaPsku</v>
      </c>
      <c r="T39" t="str">
        <f t="shared" si="1"/>
        <v>01/396129506MTokopediaPsku</v>
      </c>
    </row>
    <row r="40" spans="2:20" x14ac:dyDescent="0.35">
      <c r="B40" t="s">
        <v>17</v>
      </c>
      <c r="C40" t="s">
        <v>2517</v>
      </c>
      <c r="D40" t="s">
        <v>65</v>
      </c>
      <c r="E40" t="s">
        <v>3139</v>
      </c>
      <c r="F40" t="s">
        <v>4309</v>
      </c>
      <c r="G40" t="s">
        <v>5247</v>
      </c>
      <c r="H40" t="s">
        <v>2142</v>
      </c>
      <c r="I40" t="s">
        <v>5248</v>
      </c>
      <c r="J40" t="s">
        <v>5249</v>
      </c>
      <c r="P40" s="2" t="s">
        <v>3138</v>
      </c>
      <c r="Q40" s="7">
        <v>1</v>
      </c>
      <c r="R40" t="s">
        <v>31</v>
      </c>
      <c r="S40" t="str">
        <f t="shared" si="0"/>
        <v>4902430845199x2TokopediaPsku</v>
      </c>
      <c r="T40" t="str">
        <f t="shared" si="1"/>
        <v>01/396129507TTokopediaPsku</v>
      </c>
    </row>
    <row r="41" spans="2:20" x14ac:dyDescent="0.35">
      <c r="B41" t="s">
        <v>17</v>
      </c>
      <c r="C41" t="s">
        <v>2517</v>
      </c>
      <c r="D41" t="s">
        <v>65</v>
      </c>
      <c r="E41" t="s">
        <v>3139</v>
      </c>
      <c r="F41" t="s">
        <v>3594</v>
      </c>
      <c r="G41" t="s">
        <v>5289</v>
      </c>
      <c r="H41" t="s">
        <v>931</v>
      </c>
      <c r="I41" t="s">
        <v>5290</v>
      </c>
      <c r="J41" t="s">
        <v>5291</v>
      </c>
      <c r="P41" s="2" t="s">
        <v>3138</v>
      </c>
      <c r="Q41" s="7">
        <v>1</v>
      </c>
      <c r="R41" t="s">
        <v>31</v>
      </c>
      <c r="S41" t="str">
        <f t="shared" si="0"/>
        <v>4902430340793x3TokopediaPsku</v>
      </c>
      <c r="T41" t="str">
        <f t="shared" si="1"/>
        <v>01/396129507ZTokopediaPsku</v>
      </c>
    </row>
    <row r="42" spans="2:20" x14ac:dyDescent="0.35">
      <c r="B42" t="s">
        <v>17</v>
      </c>
      <c r="C42" t="s">
        <v>2517</v>
      </c>
      <c r="D42" t="s">
        <v>65</v>
      </c>
      <c r="E42" t="s">
        <v>3139</v>
      </c>
      <c r="F42" t="s">
        <v>4142</v>
      </c>
      <c r="G42" t="s">
        <v>5015</v>
      </c>
      <c r="H42" t="s">
        <v>114</v>
      </c>
      <c r="I42" t="s">
        <v>5016</v>
      </c>
      <c r="J42" t="s">
        <v>5017</v>
      </c>
      <c r="P42" s="2" t="s">
        <v>3138</v>
      </c>
      <c r="Q42" s="7">
        <v>1</v>
      </c>
      <c r="R42" t="s">
        <v>31</v>
      </c>
      <c r="S42" t="str">
        <f t="shared" si="0"/>
        <v>4902430928786TokopediaPsku</v>
      </c>
      <c r="T42" t="str">
        <f t="shared" si="1"/>
        <v>01/326127306UTokopediaPsku</v>
      </c>
    </row>
    <row r="43" spans="2:20" x14ac:dyDescent="0.35">
      <c r="B43" t="s">
        <v>17</v>
      </c>
      <c r="C43" t="s">
        <v>2517</v>
      </c>
      <c r="D43" t="s">
        <v>65</v>
      </c>
      <c r="E43" t="s">
        <v>3139</v>
      </c>
      <c r="F43" t="s">
        <v>93</v>
      </c>
      <c r="G43" t="s">
        <v>5000</v>
      </c>
      <c r="H43" t="s">
        <v>94</v>
      </c>
      <c r="I43" t="s">
        <v>5001</v>
      </c>
      <c r="J43" t="s">
        <v>5002</v>
      </c>
      <c r="P43" s="2" t="s">
        <v>3140</v>
      </c>
      <c r="Q43" s="7">
        <v>1</v>
      </c>
      <c r="R43" t="s">
        <v>31</v>
      </c>
      <c r="S43" t="str">
        <f t="shared" si="0"/>
        <v>4902430731508TokopediaPsku</v>
      </c>
      <c r="T43" t="str">
        <f t="shared" si="1"/>
        <v>01/326127304TTokopediaPsku</v>
      </c>
    </row>
    <row r="44" spans="2:20" x14ac:dyDescent="0.35">
      <c r="B44" t="s">
        <v>17</v>
      </c>
      <c r="C44" t="s">
        <v>2517</v>
      </c>
      <c r="D44" t="s">
        <v>65</v>
      </c>
      <c r="E44" t="s">
        <v>3139</v>
      </c>
      <c r="F44" t="s">
        <v>2178</v>
      </c>
      <c r="G44" t="s">
        <v>5251</v>
      </c>
      <c r="H44" t="s">
        <v>2180</v>
      </c>
      <c r="I44" t="s">
        <v>5252</v>
      </c>
      <c r="J44" t="s">
        <v>5253</v>
      </c>
      <c r="P44" s="2" t="s">
        <v>3138</v>
      </c>
      <c r="Q44" s="7">
        <v>1</v>
      </c>
      <c r="R44" t="s">
        <v>31</v>
      </c>
      <c r="S44" t="str">
        <f t="shared" si="0"/>
        <v>4902430693370x4TokopediaPsku</v>
      </c>
      <c r="T44" t="str">
        <f t="shared" si="1"/>
        <v>01/396129505GTokopediaPsku</v>
      </c>
    </row>
    <row r="45" spans="2:20" x14ac:dyDescent="0.35">
      <c r="B45" t="s">
        <v>17</v>
      </c>
      <c r="C45" t="s">
        <v>2517</v>
      </c>
      <c r="D45" t="s">
        <v>65</v>
      </c>
      <c r="E45" t="s">
        <v>3139</v>
      </c>
      <c r="F45" t="s">
        <v>856</v>
      </c>
      <c r="G45" t="s">
        <v>5418</v>
      </c>
      <c r="H45" t="s">
        <v>857</v>
      </c>
      <c r="I45" t="s">
        <v>5419</v>
      </c>
      <c r="J45" t="s">
        <v>5420</v>
      </c>
      <c r="P45" s="2" t="s">
        <v>3138</v>
      </c>
      <c r="Q45" s="7">
        <v>1</v>
      </c>
      <c r="R45" t="s">
        <v>31</v>
      </c>
      <c r="S45" t="str">
        <f t="shared" si="0"/>
        <v>4902430453028x3TokopediaPsku</v>
      </c>
      <c r="T45" t="str">
        <f t="shared" si="1"/>
        <v>01/396129504TTokopediaPsku</v>
      </c>
    </row>
    <row r="46" spans="2:20" x14ac:dyDescent="0.35">
      <c r="B46" t="s">
        <v>17</v>
      </c>
      <c r="C46" t="s">
        <v>2517</v>
      </c>
      <c r="D46" t="s">
        <v>65</v>
      </c>
      <c r="E46" t="s">
        <v>3139</v>
      </c>
      <c r="F46" t="s">
        <v>4121</v>
      </c>
      <c r="G46" t="s">
        <v>5295</v>
      </c>
      <c r="H46" t="s">
        <v>883</v>
      </c>
      <c r="I46" t="s">
        <v>5296</v>
      </c>
      <c r="J46" t="s">
        <v>5297</v>
      </c>
      <c r="P46" s="2" t="s">
        <v>3138</v>
      </c>
      <c r="Q46" s="7">
        <v>1</v>
      </c>
      <c r="R46" t="s">
        <v>31</v>
      </c>
      <c r="S46" t="str">
        <f t="shared" si="0"/>
        <v>4902430821919x2TokopediaPsku</v>
      </c>
      <c r="T46" t="str">
        <f t="shared" si="1"/>
        <v>01/396129508KTokopediaPsku</v>
      </c>
    </row>
    <row r="47" spans="2:20" x14ac:dyDescent="0.35">
      <c r="B47" t="s">
        <v>17</v>
      </c>
      <c r="C47" t="s">
        <v>2517</v>
      </c>
      <c r="D47" t="s">
        <v>65</v>
      </c>
      <c r="E47" t="s">
        <v>3139</v>
      </c>
      <c r="F47" t="s">
        <v>2627</v>
      </c>
      <c r="G47" t="s">
        <v>5265</v>
      </c>
      <c r="H47" t="s">
        <v>2138</v>
      </c>
      <c r="I47" t="s">
        <v>5266</v>
      </c>
      <c r="J47" t="s">
        <v>5267</v>
      </c>
      <c r="P47" s="2" t="s">
        <v>3138</v>
      </c>
      <c r="Q47" s="7">
        <v>1</v>
      </c>
      <c r="R47" t="s">
        <v>31</v>
      </c>
      <c r="S47" t="str">
        <f t="shared" si="0"/>
        <v>4902430844741x2TokopediaPsku</v>
      </c>
      <c r="T47" t="str">
        <f t="shared" si="1"/>
        <v>01/396129506ATokopediaPsku</v>
      </c>
    </row>
    <row r="48" spans="2:20" x14ac:dyDescent="0.35">
      <c r="B48" t="s">
        <v>17</v>
      </c>
      <c r="C48" t="s">
        <v>2517</v>
      </c>
      <c r="D48" t="s">
        <v>65</v>
      </c>
      <c r="E48" t="s">
        <v>3139</v>
      </c>
      <c r="F48" t="s">
        <v>4141</v>
      </c>
      <c r="G48" t="s">
        <v>5286</v>
      </c>
      <c r="H48" t="s">
        <v>2332</v>
      </c>
      <c r="I48" t="s">
        <v>5287</v>
      </c>
      <c r="J48" t="s">
        <v>5288</v>
      </c>
      <c r="P48" s="2" t="s">
        <v>3138</v>
      </c>
      <c r="Q48" s="7">
        <v>1</v>
      </c>
      <c r="R48" t="s">
        <v>31</v>
      </c>
      <c r="S48" t="str">
        <f t="shared" si="0"/>
        <v>4902430807708x2TokopediaPsku</v>
      </c>
      <c r="T48" t="str">
        <f t="shared" si="1"/>
        <v>01/396129507XTokopediaPsku</v>
      </c>
    </row>
    <row r="49" spans="2:20" x14ac:dyDescent="0.35">
      <c r="B49" t="s">
        <v>17</v>
      </c>
      <c r="C49" t="s">
        <v>2517</v>
      </c>
      <c r="D49" t="s">
        <v>65</v>
      </c>
      <c r="E49" t="s">
        <v>3139</v>
      </c>
      <c r="F49" t="s">
        <v>2326</v>
      </c>
      <c r="G49" t="s">
        <v>5262</v>
      </c>
      <c r="H49" t="s">
        <v>2184</v>
      </c>
      <c r="I49" t="s">
        <v>5263</v>
      </c>
      <c r="J49" t="s">
        <v>5264</v>
      </c>
      <c r="P49" s="2" t="s">
        <v>3138</v>
      </c>
      <c r="Q49" s="7">
        <v>1</v>
      </c>
      <c r="R49" t="s">
        <v>31</v>
      </c>
      <c r="S49" t="str">
        <f t="shared" si="0"/>
        <v>4902430844741x3TokopediaPsku</v>
      </c>
      <c r="T49" t="str">
        <f t="shared" si="1"/>
        <v>01/396129505ZTokopediaPsku</v>
      </c>
    </row>
    <row r="50" spans="2:20" x14ac:dyDescent="0.35">
      <c r="B50" t="s">
        <v>17</v>
      </c>
      <c r="C50" t="s">
        <v>2517</v>
      </c>
      <c r="D50" t="s">
        <v>119</v>
      </c>
      <c r="E50" t="s">
        <v>3624</v>
      </c>
      <c r="F50" t="s">
        <v>141</v>
      </c>
      <c r="G50" t="s">
        <v>4769</v>
      </c>
      <c r="H50" t="s">
        <v>142</v>
      </c>
      <c r="I50" t="s">
        <v>4770</v>
      </c>
      <c r="J50" t="s">
        <v>4771</v>
      </c>
      <c r="P50" s="2" t="s">
        <v>3138</v>
      </c>
      <c r="Q50" s="7">
        <v>1</v>
      </c>
      <c r="R50" t="s">
        <v>31</v>
      </c>
      <c r="S50" t="str">
        <f t="shared" si="0"/>
        <v>7702018977819TokopediaPsku</v>
      </c>
      <c r="T50" t="str">
        <f t="shared" si="1"/>
        <v>01/214424901ITokopediaPsku</v>
      </c>
    </row>
    <row r="51" spans="2:20" x14ac:dyDescent="0.35">
      <c r="B51" t="s">
        <v>17</v>
      </c>
      <c r="C51" t="s">
        <v>2517</v>
      </c>
      <c r="D51" t="s">
        <v>119</v>
      </c>
      <c r="E51" t="s">
        <v>3624</v>
      </c>
      <c r="F51" t="s">
        <v>148</v>
      </c>
      <c r="G51" t="s">
        <v>4757</v>
      </c>
      <c r="H51" t="s">
        <v>149</v>
      </c>
      <c r="I51" t="s">
        <v>4758</v>
      </c>
      <c r="J51" t="s">
        <v>4759</v>
      </c>
      <c r="P51" s="2" t="s">
        <v>3138</v>
      </c>
      <c r="Q51" s="7">
        <v>1</v>
      </c>
      <c r="R51" t="s">
        <v>31</v>
      </c>
      <c r="S51" t="str">
        <f t="shared" si="0"/>
        <v>4902430689380TokopediaPsku</v>
      </c>
      <c r="T51" t="str">
        <f t="shared" si="1"/>
        <v>01/214422401HTokopediaPsku</v>
      </c>
    </row>
    <row r="52" spans="2:20" x14ac:dyDescent="0.35">
      <c r="B52" t="s">
        <v>17</v>
      </c>
      <c r="C52" t="s">
        <v>2517</v>
      </c>
      <c r="D52" t="s">
        <v>119</v>
      </c>
      <c r="E52" t="s">
        <v>3624</v>
      </c>
      <c r="F52" t="s">
        <v>131</v>
      </c>
      <c r="G52" t="s">
        <v>4763</v>
      </c>
      <c r="H52" t="s">
        <v>132</v>
      </c>
      <c r="I52" t="s">
        <v>4764</v>
      </c>
      <c r="J52" t="s">
        <v>4765</v>
      </c>
      <c r="P52" s="2" t="s">
        <v>3138</v>
      </c>
      <c r="Q52" s="7">
        <v>1</v>
      </c>
      <c r="R52" t="s">
        <v>31</v>
      </c>
      <c r="S52" t="str">
        <f t="shared" si="0"/>
        <v>47400179349TokopediaPsku</v>
      </c>
      <c r="T52" t="str">
        <f t="shared" si="1"/>
        <v>01/214422403ATokopediaPsku</v>
      </c>
    </row>
    <row r="53" spans="2:20" x14ac:dyDescent="0.35">
      <c r="B53" t="s">
        <v>17</v>
      </c>
      <c r="C53" t="s">
        <v>2517</v>
      </c>
      <c r="D53" t="s">
        <v>119</v>
      </c>
      <c r="E53" t="s">
        <v>3624</v>
      </c>
      <c r="F53" t="s">
        <v>143</v>
      </c>
      <c r="G53" t="s">
        <v>4760</v>
      </c>
      <c r="H53" t="s">
        <v>144</v>
      </c>
      <c r="I53" t="s">
        <v>4761</v>
      </c>
      <c r="J53" t="s">
        <v>4762</v>
      </c>
      <c r="P53" s="2" t="s">
        <v>3138</v>
      </c>
      <c r="Q53" s="7">
        <v>1</v>
      </c>
      <c r="R53" t="s">
        <v>31</v>
      </c>
      <c r="S53" t="str">
        <f t="shared" si="0"/>
        <v>7702018996575TokopediaPsku</v>
      </c>
      <c r="T53" t="str">
        <f t="shared" si="1"/>
        <v>01/214422402ATokopediaPsku</v>
      </c>
    </row>
    <row r="54" spans="2:20" x14ac:dyDescent="0.35">
      <c r="B54" t="s">
        <v>17</v>
      </c>
      <c r="C54" t="s">
        <v>2517</v>
      </c>
      <c r="D54" t="s">
        <v>3622</v>
      </c>
      <c r="E54" t="s">
        <v>3623</v>
      </c>
      <c r="F54" t="s">
        <v>172</v>
      </c>
      <c r="G54" t="s">
        <v>4776</v>
      </c>
      <c r="H54" t="s">
        <v>969</v>
      </c>
      <c r="I54" t="s">
        <v>4777</v>
      </c>
      <c r="J54" t="s">
        <v>4778</v>
      </c>
      <c r="P54" s="2" t="s">
        <v>3138</v>
      </c>
      <c r="Q54" s="7">
        <v>1</v>
      </c>
      <c r="R54" t="s">
        <v>31</v>
      </c>
      <c r="S54" t="str">
        <f t="shared" si="0"/>
        <v>7702018967582TokopediaPsku</v>
      </c>
      <c r="T54" t="str">
        <f t="shared" si="1"/>
        <v>01/214424901XTokopediaPsku</v>
      </c>
    </row>
    <row r="55" spans="2:20" x14ac:dyDescent="0.35">
      <c r="B55" t="s">
        <v>17</v>
      </c>
      <c r="C55" t="s">
        <v>2517</v>
      </c>
      <c r="D55" t="s">
        <v>119</v>
      </c>
      <c r="E55" t="s">
        <v>3624</v>
      </c>
      <c r="F55" t="s">
        <v>133</v>
      </c>
      <c r="G55" t="s">
        <v>5021</v>
      </c>
      <c r="H55" t="s">
        <v>134</v>
      </c>
      <c r="I55" t="s">
        <v>5022</v>
      </c>
      <c r="J55" t="s">
        <v>5023</v>
      </c>
      <c r="P55" s="2" t="s">
        <v>3138</v>
      </c>
      <c r="Q55" s="7">
        <v>1</v>
      </c>
      <c r="R55" t="s">
        <v>31</v>
      </c>
      <c r="S55" t="str">
        <f t="shared" si="0"/>
        <v>3014260274917TokopediaPsku</v>
      </c>
      <c r="T55" t="str">
        <f t="shared" si="1"/>
        <v>01/33109701ATokopediaPsku</v>
      </c>
    </row>
    <row r="56" spans="2:20" x14ac:dyDescent="0.35">
      <c r="B56" t="s">
        <v>17</v>
      </c>
      <c r="C56" t="s">
        <v>2517</v>
      </c>
      <c r="D56" t="s">
        <v>119</v>
      </c>
      <c r="E56" t="s">
        <v>3624</v>
      </c>
      <c r="F56" t="s">
        <v>137</v>
      </c>
      <c r="G56" t="s">
        <v>4774</v>
      </c>
      <c r="H56" t="s">
        <v>138</v>
      </c>
      <c r="I56" t="s">
        <v>4775</v>
      </c>
      <c r="J56" t="s">
        <v>4364</v>
      </c>
      <c r="P56" s="2" t="s">
        <v>3138</v>
      </c>
      <c r="Q56" s="7">
        <v>1</v>
      </c>
      <c r="R56" t="s">
        <v>31</v>
      </c>
      <c r="S56" t="str">
        <f t="shared" si="0"/>
        <v>7702018358649TokopediaPsku</v>
      </c>
      <c r="T56" t="str">
        <f t="shared" si="1"/>
        <v>01/214424901STokopediaPsku</v>
      </c>
    </row>
    <row r="57" spans="2:20" x14ac:dyDescent="0.35">
      <c r="B57" t="s">
        <v>17</v>
      </c>
      <c r="C57" t="s">
        <v>2517</v>
      </c>
      <c r="D57" t="s">
        <v>119</v>
      </c>
      <c r="E57" t="s">
        <v>3624</v>
      </c>
      <c r="F57" t="s">
        <v>162</v>
      </c>
      <c r="G57" t="s">
        <v>4772</v>
      </c>
      <c r="H57" t="s">
        <v>163</v>
      </c>
      <c r="I57" t="s">
        <v>4773</v>
      </c>
      <c r="J57" t="s">
        <v>4380</v>
      </c>
      <c r="P57" s="2" t="s">
        <v>3138</v>
      </c>
      <c r="Q57" s="7">
        <v>1</v>
      </c>
      <c r="R57" t="s">
        <v>31</v>
      </c>
      <c r="S57" t="str">
        <f t="shared" si="0"/>
        <v>4902430508865TokopediaPsku</v>
      </c>
      <c r="T57" t="str">
        <f t="shared" si="1"/>
        <v>01/214424901KTokopediaPsku</v>
      </c>
    </row>
    <row r="58" spans="2:20" x14ac:dyDescent="0.35">
      <c r="B58" t="s">
        <v>17</v>
      </c>
      <c r="C58" t="s">
        <v>2517</v>
      </c>
      <c r="D58" t="s">
        <v>119</v>
      </c>
      <c r="E58" t="s">
        <v>3624</v>
      </c>
      <c r="F58" t="s">
        <v>789</v>
      </c>
      <c r="G58" t="s">
        <v>4766</v>
      </c>
      <c r="H58" t="s">
        <v>956</v>
      </c>
      <c r="I58" t="s">
        <v>4767</v>
      </c>
      <c r="J58" t="s">
        <v>4768</v>
      </c>
      <c r="P58" s="2" t="s">
        <v>3138</v>
      </c>
      <c r="Q58" s="7">
        <v>1</v>
      </c>
      <c r="R58" t="s">
        <v>31</v>
      </c>
      <c r="S58" t="str">
        <f t="shared" si="0"/>
        <v>7702018085897TokopediaPsku</v>
      </c>
      <c r="T58" t="str">
        <f t="shared" si="1"/>
        <v>01/214424901HTokopediaPsku</v>
      </c>
    </row>
    <row r="59" spans="2:20" x14ac:dyDescent="0.35">
      <c r="B59" t="s">
        <v>17</v>
      </c>
      <c r="C59" t="s">
        <v>2517</v>
      </c>
      <c r="D59" t="s">
        <v>119</v>
      </c>
      <c r="E59" t="s">
        <v>3624</v>
      </c>
      <c r="F59" t="s">
        <v>1835</v>
      </c>
      <c r="G59" t="s">
        <v>4779</v>
      </c>
      <c r="H59" t="s">
        <v>1837</v>
      </c>
      <c r="I59" t="s">
        <v>4780</v>
      </c>
      <c r="J59" t="s">
        <v>4449</v>
      </c>
      <c r="P59" s="2" t="s">
        <v>3138</v>
      </c>
      <c r="Q59" s="7">
        <v>1</v>
      </c>
      <c r="R59" t="s">
        <v>31</v>
      </c>
      <c r="S59" t="str">
        <f t="shared" si="0"/>
        <v>7702018038275TokopediaPsku</v>
      </c>
      <c r="T59" t="str">
        <f t="shared" si="1"/>
        <v>01/214424901YTokopediaPsku</v>
      </c>
    </row>
    <row r="60" spans="2:20" x14ac:dyDescent="0.35">
      <c r="B60" t="s">
        <v>17</v>
      </c>
      <c r="C60" t="s">
        <v>2517</v>
      </c>
      <c r="D60" t="s">
        <v>119</v>
      </c>
      <c r="E60" t="s">
        <v>3624</v>
      </c>
      <c r="F60" t="s">
        <v>164</v>
      </c>
      <c r="G60" t="s">
        <v>4935</v>
      </c>
      <c r="H60" t="s">
        <v>165</v>
      </c>
      <c r="I60" t="s">
        <v>4936</v>
      </c>
      <c r="J60" t="s">
        <v>4360</v>
      </c>
      <c r="P60" s="2" t="s">
        <v>3138</v>
      </c>
      <c r="Q60" s="7">
        <v>1</v>
      </c>
      <c r="R60" t="s">
        <v>31</v>
      </c>
      <c r="S60" t="str">
        <f t="shared" si="0"/>
        <v>47400245105TokopediaPsku</v>
      </c>
      <c r="T60" t="str">
        <f t="shared" si="1"/>
        <v>01/284422402DTokopediaPsku</v>
      </c>
    </row>
    <row r="61" spans="2:20" x14ac:dyDescent="0.35">
      <c r="B61" t="s">
        <v>17</v>
      </c>
      <c r="C61" t="s">
        <v>2517</v>
      </c>
      <c r="D61" t="s">
        <v>119</v>
      </c>
      <c r="E61" t="s">
        <v>3624</v>
      </c>
      <c r="F61" t="s">
        <v>125</v>
      </c>
      <c r="G61">
        <v>1536737586</v>
      </c>
      <c r="H61" t="s">
        <v>126</v>
      </c>
      <c r="I61" t="s">
        <v>5421</v>
      </c>
      <c r="J61" t="s">
        <v>5422</v>
      </c>
      <c r="P61" s="2" t="s">
        <v>3138</v>
      </c>
      <c r="Q61" s="7">
        <v>1</v>
      </c>
      <c r="R61" t="s">
        <v>31</v>
      </c>
      <c r="S61" t="str">
        <f t="shared" si="0"/>
        <v>7702018080984TokopediaPsku</v>
      </c>
      <c r="T61" t="str">
        <f t="shared" si="1"/>
        <v>01/214424901OTokopediaPsku</v>
      </c>
    </row>
    <row r="62" spans="2:20" x14ac:dyDescent="0.35">
      <c r="B62" t="s">
        <v>17</v>
      </c>
      <c r="C62" t="s">
        <v>2517</v>
      </c>
      <c r="D62" t="s">
        <v>119</v>
      </c>
      <c r="E62" t="s">
        <v>3624</v>
      </c>
      <c r="F62" t="s">
        <v>170</v>
      </c>
      <c r="G62" t="s">
        <v>5019</v>
      </c>
      <c r="H62" t="s">
        <v>171</v>
      </c>
      <c r="I62" t="s">
        <v>5020</v>
      </c>
      <c r="J62" t="s">
        <v>4356</v>
      </c>
      <c r="P62" s="2" t="s">
        <v>3138</v>
      </c>
      <c r="Q62" s="7">
        <v>1</v>
      </c>
      <c r="R62" t="s">
        <v>31</v>
      </c>
      <c r="S62" t="str">
        <f t="shared" si="0"/>
        <v>3014260301705TokopediaPsku</v>
      </c>
      <c r="T62" t="str">
        <f t="shared" si="1"/>
        <v>01/331010902ATokopediaPsku</v>
      </c>
    </row>
    <row r="63" spans="2:20" x14ac:dyDescent="0.35">
      <c r="B63" t="s">
        <v>17</v>
      </c>
      <c r="C63" t="s">
        <v>2517</v>
      </c>
      <c r="D63" t="s">
        <v>119</v>
      </c>
      <c r="E63" t="s">
        <v>3624</v>
      </c>
      <c r="F63" t="s">
        <v>146</v>
      </c>
      <c r="G63" t="s">
        <v>4942</v>
      </c>
      <c r="H63" t="s">
        <v>147</v>
      </c>
      <c r="I63" t="s">
        <v>4943</v>
      </c>
      <c r="J63" t="s">
        <v>4944</v>
      </c>
      <c r="P63" s="2" t="s">
        <v>3138</v>
      </c>
      <c r="Q63" s="7">
        <v>1</v>
      </c>
      <c r="R63" t="s">
        <v>31</v>
      </c>
      <c r="S63" t="str">
        <f t="shared" si="0"/>
        <v>3014260214692TokopediaPsku</v>
      </c>
      <c r="T63" t="str">
        <f t="shared" si="1"/>
        <v>01/284422402HTokopediaPsku</v>
      </c>
    </row>
    <row r="64" spans="2:20" x14ac:dyDescent="0.35">
      <c r="B64" t="s">
        <v>17</v>
      </c>
      <c r="C64" t="s">
        <v>2517</v>
      </c>
      <c r="D64" t="s">
        <v>3622</v>
      </c>
      <c r="E64" t="s">
        <v>3623</v>
      </c>
      <c r="F64" t="s">
        <v>955</v>
      </c>
      <c r="G64" t="s">
        <v>5029</v>
      </c>
      <c r="H64" t="s">
        <v>1777</v>
      </c>
      <c r="I64" t="s">
        <v>5030</v>
      </c>
      <c r="J64" t="s">
        <v>4418</v>
      </c>
      <c r="P64" s="2" t="s">
        <v>3138</v>
      </c>
      <c r="Q64" s="7">
        <v>1</v>
      </c>
      <c r="R64" t="s">
        <v>31</v>
      </c>
      <c r="S64" t="str">
        <f t="shared" si="0"/>
        <v>7702018880010x2TokopediaPsku</v>
      </c>
      <c r="T64" t="str">
        <f t="shared" si="1"/>
        <v>01/394429501ATokopediaPsku</v>
      </c>
    </row>
    <row r="65" spans="2:20" x14ac:dyDescent="0.35">
      <c r="B65" t="s">
        <v>17</v>
      </c>
      <c r="C65" t="s">
        <v>2517</v>
      </c>
      <c r="D65" t="s">
        <v>119</v>
      </c>
      <c r="E65" t="s">
        <v>3624</v>
      </c>
      <c r="F65" t="s">
        <v>180</v>
      </c>
      <c r="G65" t="s">
        <v>4784</v>
      </c>
      <c r="H65" t="s">
        <v>181</v>
      </c>
      <c r="I65" t="s">
        <v>4785</v>
      </c>
      <c r="J65" t="s">
        <v>4381</v>
      </c>
      <c r="P65" s="2" t="s">
        <v>3138</v>
      </c>
      <c r="Q65" s="7">
        <v>1</v>
      </c>
      <c r="R65" t="s">
        <v>31</v>
      </c>
      <c r="S65" t="str">
        <f t="shared" si="0"/>
        <v>4902430733021TokopediaPsku</v>
      </c>
      <c r="T65" t="str">
        <f t="shared" si="1"/>
        <v>01/214427001HTokopediaPsku</v>
      </c>
    </row>
    <row r="66" spans="2:20" x14ac:dyDescent="0.35">
      <c r="B66" t="s">
        <v>17</v>
      </c>
      <c r="C66" t="s">
        <v>2517</v>
      </c>
      <c r="D66" t="s">
        <v>119</v>
      </c>
      <c r="E66" t="s">
        <v>3624</v>
      </c>
      <c r="F66" t="s">
        <v>139</v>
      </c>
      <c r="G66" t="s">
        <v>4781</v>
      </c>
      <c r="H66" t="s">
        <v>140</v>
      </c>
      <c r="I66" t="s">
        <v>4782</v>
      </c>
      <c r="J66" t="s">
        <v>4783</v>
      </c>
      <c r="P66" s="2" t="s">
        <v>3138</v>
      </c>
      <c r="Q66" s="7">
        <v>1</v>
      </c>
      <c r="R66" t="s">
        <v>31</v>
      </c>
      <c r="S66" t="str">
        <f t="shared" si="0"/>
        <v>7702018001538TokopediaPsku</v>
      </c>
      <c r="T66" t="str">
        <f t="shared" si="1"/>
        <v>01/214427001ATokopediaPsku</v>
      </c>
    </row>
    <row r="67" spans="2:20" x14ac:dyDescent="0.35">
      <c r="B67" t="s">
        <v>17</v>
      </c>
      <c r="C67" t="s">
        <v>2517</v>
      </c>
      <c r="D67" t="s">
        <v>119</v>
      </c>
      <c r="E67" t="s">
        <v>3624</v>
      </c>
      <c r="F67" t="s">
        <v>946</v>
      </c>
      <c r="G67" t="s">
        <v>5031</v>
      </c>
      <c r="H67" t="s">
        <v>947</v>
      </c>
      <c r="I67" t="s">
        <v>5032</v>
      </c>
      <c r="J67" t="s">
        <v>4671</v>
      </c>
      <c r="P67" s="2" t="s">
        <v>3138</v>
      </c>
      <c r="Q67" s="7">
        <v>1</v>
      </c>
      <c r="R67" t="s">
        <v>31</v>
      </c>
      <c r="S67" t="str">
        <f t="shared" ref="S67:S130" si="2">H67&amp;C67&amp;R67</f>
        <v>4902430733021x2TokopediaPsku</v>
      </c>
      <c r="T67" t="str">
        <f t="shared" ref="T67:T130" si="3">F67&amp;C67&amp;R67</f>
        <v>01/394429501BTokopediaPsku</v>
      </c>
    </row>
    <row r="68" spans="2:20" x14ac:dyDescent="0.35">
      <c r="B68" t="s">
        <v>17</v>
      </c>
      <c r="C68" t="s">
        <v>2517</v>
      </c>
      <c r="D68" t="s">
        <v>119</v>
      </c>
      <c r="E68" t="s">
        <v>3624</v>
      </c>
      <c r="F68" t="s">
        <v>153</v>
      </c>
      <c r="G68" t="s">
        <v>4937</v>
      </c>
      <c r="H68" t="s">
        <v>154</v>
      </c>
      <c r="I68" t="s">
        <v>4938</v>
      </c>
      <c r="J68" t="s">
        <v>4939</v>
      </c>
      <c r="P68" s="2" t="s">
        <v>3138</v>
      </c>
      <c r="Q68" s="7">
        <v>1</v>
      </c>
      <c r="R68" t="s">
        <v>31</v>
      </c>
      <c r="S68" t="str">
        <f t="shared" si="2"/>
        <v>3014260220051TokopediaPsku</v>
      </c>
      <c r="T68" t="str">
        <f t="shared" si="3"/>
        <v>01/284422402ETokopediaPsku</v>
      </c>
    </row>
    <row r="69" spans="2:20" x14ac:dyDescent="0.35">
      <c r="B69" t="s">
        <v>17</v>
      </c>
      <c r="C69" t="s">
        <v>2517</v>
      </c>
      <c r="D69" t="s">
        <v>119</v>
      </c>
      <c r="E69" t="s">
        <v>3624</v>
      </c>
      <c r="F69" t="s">
        <v>123</v>
      </c>
      <c r="G69" t="s">
        <v>5036</v>
      </c>
      <c r="H69" t="s">
        <v>124</v>
      </c>
      <c r="I69" t="s">
        <v>5037</v>
      </c>
      <c r="J69" t="s">
        <v>5038</v>
      </c>
      <c r="P69" s="2" t="s">
        <v>3138</v>
      </c>
      <c r="Q69" s="7">
        <v>1</v>
      </c>
      <c r="R69" t="s">
        <v>31</v>
      </c>
      <c r="S69" t="str">
        <f t="shared" si="2"/>
        <v>8888826016175+3014260301705TokopediaPsku</v>
      </c>
      <c r="T69" t="str">
        <f t="shared" si="3"/>
        <v>01/394429801ATokopediaPsku</v>
      </c>
    </row>
    <row r="70" spans="2:20" x14ac:dyDescent="0.35">
      <c r="B70" t="s">
        <v>17</v>
      </c>
      <c r="C70" t="s">
        <v>2517</v>
      </c>
      <c r="D70" t="s">
        <v>119</v>
      </c>
      <c r="E70" t="s">
        <v>3624</v>
      </c>
      <c r="F70" t="s">
        <v>2976</v>
      </c>
      <c r="G70" t="s">
        <v>5033</v>
      </c>
      <c r="H70" t="s">
        <v>4522</v>
      </c>
      <c r="I70" t="s">
        <v>5034</v>
      </c>
      <c r="J70" t="s">
        <v>5035</v>
      </c>
      <c r="P70" s="2" t="s">
        <v>3138</v>
      </c>
      <c r="Q70" s="7">
        <v>1</v>
      </c>
      <c r="R70" t="s">
        <v>31</v>
      </c>
      <c r="S70" t="str">
        <f t="shared" si="2"/>
        <v>3014260274917x2TokopediaPsku</v>
      </c>
      <c r="T70" t="str">
        <f t="shared" si="3"/>
        <v>01/394429501KTokopediaPsku</v>
      </c>
    </row>
    <row r="71" spans="2:20" x14ac:dyDescent="0.35">
      <c r="B71" t="s">
        <v>17</v>
      </c>
      <c r="C71" t="s">
        <v>2517</v>
      </c>
      <c r="D71" t="s">
        <v>119</v>
      </c>
      <c r="E71" t="s">
        <v>3624</v>
      </c>
      <c r="F71" t="s">
        <v>794</v>
      </c>
      <c r="G71" t="s">
        <v>4940</v>
      </c>
      <c r="H71" t="s">
        <v>942</v>
      </c>
      <c r="I71" t="s">
        <v>4941</v>
      </c>
      <c r="J71" t="s">
        <v>4663</v>
      </c>
      <c r="P71" s="2" t="s">
        <v>3138</v>
      </c>
      <c r="Q71" s="7">
        <v>1</v>
      </c>
      <c r="R71" t="s">
        <v>31</v>
      </c>
      <c r="S71" t="str">
        <f t="shared" si="2"/>
        <v>47400247307TokopediaPsku</v>
      </c>
      <c r="T71" t="str">
        <f t="shared" si="3"/>
        <v>01/284422402GTokopediaPsku</v>
      </c>
    </row>
    <row r="72" spans="2:20" x14ac:dyDescent="0.35">
      <c r="B72" t="s">
        <v>17</v>
      </c>
      <c r="C72" t="s">
        <v>2517</v>
      </c>
      <c r="D72" t="s">
        <v>193</v>
      </c>
      <c r="E72" t="s">
        <v>194</v>
      </c>
      <c r="F72" t="s">
        <v>2425</v>
      </c>
      <c r="G72" t="s">
        <v>5048</v>
      </c>
      <c r="H72" t="s">
        <v>2427</v>
      </c>
      <c r="I72" t="s">
        <v>5049</v>
      </c>
      <c r="J72" t="s">
        <v>5050</v>
      </c>
      <c r="P72" s="2" t="s">
        <v>3138</v>
      </c>
      <c r="Q72" s="7">
        <v>1</v>
      </c>
      <c r="R72" t="s">
        <v>31</v>
      </c>
      <c r="S72" t="str">
        <f t="shared" si="2"/>
        <v>4902430281331x3TokopediaPsku</v>
      </c>
      <c r="T72" t="str">
        <f t="shared" si="3"/>
        <v>01/394529502ATokopediaPsku</v>
      </c>
    </row>
    <row r="73" spans="2:20" x14ac:dyDescent="0.35">
      <c r="B73" t="s">
        <v>17</v>
      </c>
      <c r="C73" t="s">
        <v>2517</v>
      </c>
      <c r="D73" t="s">
        <v>193</v>
      </c>
      <c r="E73" t="s">
        <v>194</v>
      </c>
      <c r="F73" t="s">
        <v>1861</v>
      </c>
      <c r="G73" t="s">
        <v>5042</v>
      </c>
      <c r="H73" t="s">
        <v>2437</v>
      </c>
      <c r="I73" t="s">
        <v>5043</v>
      </c>
      <c r="J73" t="s">
        <v>5044</v>
      </c>
      <c r="P73" s="2" t="s">
        <v>3138</v>
      </c>
      <c r="Q73" s="7">
        <v>1</v>
      </c>
      <c r="R73" t="s">
        <v>31</v>
      </c>
      <c r="S73" t="str">
        <f t="shared" si="2"/>
        <v>4902430553650x2TokopediaPsku</v>
      </c>
      <c r="T73" t="str">
        <f t="shared" si="3"/>
        <v>01/394529501JTokopediaPsku</v>
      </c>
    </row>
    <row r="74" spans="2:20" x14ac:dyDescent="0.35">
      <c r="B74" t="s">
        <v>17</v>
      </c>
      <c r="C74" t="s">
        <v>2517</v>
      </c>
      <c r="D74" t="s">
        <v>193</v>
      </c>
      <c r="E74" t="s">
        <v>194</v>
      </c>
      <c r="F74" t="s">
        <v>2433</v>
      </c>
      <c r="G74" t="s">
        <v>5039</v>
      </c>
      <c r="H74" t="s">
        <v>2435</v>
      </c>
      <c r="I74" t="s">
        <v>5040</v>
      </c>
      <c r="J74" t="s">
        <v>5041</v>
      </c>
      <c r="P74" s="2" t="s">
        <v>3138</v>
      </c>
      <c r="Q74" s="7">
        <v>1</v>
      </c>
      <c r="R74" t="s">
        <v>31</v>
      </c>
      <c r="S74" t="str">
        <f t="shared" si="2"/>
        <v>4902430397964x2TokopediaPsku</v>
      </c>
      <c r="T74" t="str">
        <f t="shared" si="3"/>
        <v>01/394529501ITokopediaPsku</v>
      </c>
    </row>
    <row r="75" spans="2:20" x14ac:dyDescent="0.35">
      <c r="B75" t="s">
        <v>17</v>
      </c>
      <c r="C75" t="s">
        <v>2517</v>
      </c>
      <c r="D75" t="s">
        <v>193</v>
      </c>
      <c r="E75" t="s">
        <v>194</v>
      </c>
      <c r="F75" t="s">
        <v>225</v>
      </c>
      <c r="G75" t="s">
        <v>4816</v>
      </c>
      <c r="H75" t="s">
        <v>226</v>
      </c>
      <c r="I75" t="s">
        <v>4817</v>
      </c>
      <c r="J75" t="s">
        <v>3242</v>
      </c>
      <c r="P75" s="2" t="s">
        <v>3138</v>
      </c>
      <c r="Q75" s="7">
        <v>1</v>
      </c>
      <c r="R75" t="s">
        <v>31</v>
      </c>
      <c r="S75" t="str">
        <f t="shared" si="2"/>
        <v>4902430556392TokopediaPsku</v>
      </c>
      <c r="T75" t="str">
        <f t="shared" si="3"/>
        <v>01/244521105KTokopediaPsku</v>
      </c>
    </row>
    <row r="76" spans="2:20" x14ac:dyDescent="0.35">
      <c r="B76" t="s">
        <v>17</v>
      </c>
      <c r="C76" t="s">
        <v>2517</v>
      </c>
      <c r="D76" t="s">
        <v>193</v>
      </c>
      <c r="E76" t="s">
        <v>194</v>
      </c>
      <c r="F76" t="s">
        <v>211</v>
      </c>
      <c r="G76" t="s">
        <v>4812</v>
      </c>
      <c r="H76" t="s">
        <v>212</v>
      </c>
      <c r="I76" t="s">
        <v>4813</v>
      </c>
      <c r="J76" t="s">
        <v>3217</v>
      </c>
      <c r="P76" s="2" t="s">
        <v>3138</v>
      </c>
      <c r="Q76" s="7">
        <v>1</v>
      </c>
      <c r="R76" t="s">
        <v>31</v>
      </c>
      <c r="S76" t="str">
        <f t="shared" si="2"/>
        <v>4902430752701TokopediaPsku</v>
      </c>
      <c r="T76" t="str">
        <f t="shared" si="3"/>
        <v>01/244521104YTokopediaPsku</v>
      </c>
    </row>
    <row r="77" spans="2:20" x14ac:dyDescent="0.35">
      <c r="B77" t="s">
        <v>17</v>
      </c>
      <c r="C77" t="s">
        <v>2517</v>
      </c>
      <c r="D77" t="s">
        <v>193</v>
      </c>
      <c r="E77" t="s">
        <v>194</v>
      </c>
      <c r="F77" t="s">
        <v>229</v>
      </c>
      <c r="G77" t="s">
        <v>4821</v>
      </c>
      <c r="H77" t="s">
        <v>230</v>
      </c>
      <c r="I77" t="s">
        <v>4822</v>
      </c>
      <c r="J77" t="s">
        <v>4823</v>
      </c>
      <c r="P77" s="2" t="s">
        <v>3138</v>
      </c>
      <c r="Q77" s="7">
        <v>1</v>
      </c>
      <c r="R77" t="s">
        <v>31</v>
      </c>
      <c r="S77" t="str">
        <f t="shared" si="2"/>
        <v>4902430397964TokopediaPsku</v>
      </c>
      <c r="T77" t="str">
        <f t="shared" si="3"/>
        <v>01/244521108FTokopediaPsku</v>
      </c>
    </row>
    <row r="78" spans="2:20" x14ac:dyDescent="0.35">
      <c r="B78" t="s">
        <v>17</v>
      </c>
      <c r="C78" t="s">
        <v>2517</v>
      </c>
      <c r="D78" t="s">
        <v>193</v>
      </c>
      <c r="E78" t="s">
        <v>194</v>
      </c>
      <c r="F78" t="s">
        <v>209</v>
      </c>
      <c r="G78" t="s">
        <v>4800</v>
      </c>
      <c r="H78" t="s">
        <v>210</v>
      </c>
      <c r="I78" t="s">
        <v>4801</v>
      </c>
      <c r="J78" t="s">
        <v>4802</v>
      </c>
      <c r="P78" s="2" t="s">
        <v>3138</v>
      </c>
      <c r="Q78" s="7">
        <v>1</v>
      </c>
      <c r="R78" t="s">
        <v>31</v>
      </c>
      <c r="S78" t="str">
        <f t="shared" si="2"/>
        <v>4902430869126TokopediaPsku</v>
      </c>
      <c r="T78" t="str">
        <f t="shared" si="3"/>
        <v>01/244521101ETokopediaPsku</v>
      </c>
    </row>
    <row r="79" spans="2:20" x14ac:dyDescent="0.35">
      <c r="B79" t="s">
        <v>17</v>
      </c>
      <c r="C79" t="s">
        <v>2517</v>
      </c>
      <c r="D79" t="s">
        <v>193</v>
      </c>
      <c r="E79" t="s">
        <v>194</v>
      </c>
      <c r="F79" t="s">
        <v>199</v>
      </c>
      <c r="G79" t="s">
        <v>4809</v>
      </c>
      <c r="H79" t="s">
        <v>200</v>
      </c>
      <c r="I79" t="s">
        <v>4810</v>
      </c>
      <c r="J79" t="s">
        <v>4811</v>
      </c>
      <c r="P79" s="2" t="s">
        <v>3138</v>
      </c>
      <c r="Q79" s="7">
        <v>1</v>
      </c>
      <c r="R79" t="s">
        <v>31</v>
      </c>
      <c r="S79" t="str">
        <f t="shared" si="2"/>
        <v>4902430582704TokopediaPsku</v>
      </c>
      <c r="T79" t="str">
        <f t="shared" si="3"/>
        <v>01/244521104RTokopediaPsku</v>
      </c>
    </row>
    <row r="80" spans="2:20" x14ac:dyDescent="0.35">
      <c r="B80" t="s">
        <v>17</v>
      </c>
      <c r="C80" t="s">
        <v>2517</v>
      </c>
      <c r="D80" t="s">
        <v>193</v>
      </c>
      <c r="E80" t="s">
        <v>194</v>
      </c>
      <c r="F80" t="s">
        <v>1853</v>
      </c>
      <c r="G80" t="s">
        <v>5045</v>
      </c>
      <c r="H80" t="s">
        <v>1854</v>
      </c>
      <c r="I80" t="s">
        <v>5046</v>
      </c>
      <c r="J80" t="s">
        <v>5047</v>
      </c>
      <c r="P80" s="2" t="s">
        <v>3138</v>
      </c>
      <c r="Q80" s="7">
        <v>1</v>
      </c>
      <c r="R80" t="s">
        <v>31</v>
      </c>
      <c r="S80" t="str">
        <f t="shared" si="2"/>
        <v>4902430281331x2TokopediaPsku</v>
      </c>
      <c r="T80" t="str">
        <f t="shared" si="3"/>
        <v>01/394529501ZTokopediaPsku</v>
      </c>
    </row>
    <row r="81" spans="2:20" x14ac:dyDescent="0.35">
      <c r="B81" t="s">
        <v>17</v>
      </c>
      <c r="C81" t="s">
        <v>2517</v>
      </c>
      <c r="D81" t="s">
        <v>193</v>
      </c>
      <c r="E81" t="s">
        <v>194</v>
      </c>
      <c r="F81" t="s">
        <v>233</v>
      </c>
      <c r="G81" t="s">
        <v>4803</v>
      </c>
      <c r="H81" t="s">
        <v>234</v>
      </c>
      <c r="I81" t="s">
        <v>4804</v>
      </c>
      <c r="J81" t="s">
        <v>4805</v>
      </c>
      <c r="P81" s="2" t="s">
        <v>3138</v>
      </c>
      <c r="Q81" s="7">
        <v>1</v>
      </c>
      <c r="R81" t="s">
        <v>31</v>
      </c>
      <c r="S81" t="str">
        <f t="shared" si="2"/>
        <v>4902430307901TokopediaPsku</v>
      </c>
      <c r="T81" t="str">
        <f t="shared" si="3"/>
        <v>01/244521102YTokopediaPsku</v>
      </c>
    </row>
    <row r="82" spans="2:20" x14ac:dyDescent="0.35">
      <c r="B82" t="s">
        <v>17</v>
      </c>
      <c r="C82" t="s">
        <v>2517</v>
      </c>
      <c r="D82" t="s">
        <v>193</v>
      </c>
      <c r="E82" t="s">
        <v>194</v>
      </c>
      <c r="F82" t="s">
        <v>227</v>
      </c>
      <c r="G82" t="s">
        <v>4824</v>
      </c>
      <c r="H82" t="s">
        <v>228</v>
      </c>
      <c r="I82" t="s">
        <v>4825</v>
      </c>
      <c r="J82" t="s">
        <v>4826</v>
      </c>
      <c r="P82" s="2" t="s">
        <v>3138</v>
      </c>
      <c r="Q82" s="7">
        <v>1</v>
      </c>
      <c r="R82" t="s">
        <v>31</v>
      </c>
      <c r="S82" t="str">
        <f t="shared" si="2"/>
        <v>4902430553650TokopediaPsku</v>
      </c>
      <c r="T82" t="str">
        <f t="shared" si="3"/>
        <v>01/244521109GTokopediaPsku</v>
      </c>
    </row>
    <row r="83" spans="2:20" x14ac:dyDescent="0.35">
      <c r="B83" t="s">
        <v>17</v>
      </c>
      <c r="C83" t="s">
        <v>2517</v>
      </c>
      <c r="D83" t="s">
        <v>193</v>
      </c>
      <c r="E83" t="s">
        <v>194</v>
      </c>
      <c r="F83" t="s">
        <v>237</v>
      </c>
      <c r="G83" t="s">
        <v>4806</v>
      </c>
      <c r="H83" t="s">
        <v>238</v>
      </c>
      <c r="I83" t="s">
        <v>4807</v>
      </c>
      <c r="J83" t="s">
        <v>4808</v>
      </c>
      <c r="P83" s="2" t="s">
        <v>3138</v>
      </c>
      <c r="Q83" s="7">
        <v>1</v>
      </c>
      <c r="R83" t="s">
        <v>31</v>
      </c>
      <c r="S83" t="str">
        <f t="shared" si="2"/>
        <v>4902430876186TokopediaPsku</v>
      </c>
      <c r="T83" t="str">
        <f t="shared" si="3"/>
        <v>01/244521102ZTokopediaPsku</v>
      </c>
    </row>
    <row r="84" spans="2:20" x14ac:dyDescent="0.35">
      <c r="B84" t="s">
        <v>17</v>
      </c>
      <c r="C84" t="s">
        <v>2517</v>
      </c>
      <c r="D84" t="s">
        <v>193</v>
      </c>
      <c r="E84" t="s">
        <v>194</v>
      </c>
      <c r="F84" t="s">
        <v>223</v>
      </c>
      <c r="G84" t="s">
        <v>4814</v>
      </c>
      <c r="H84">
        <v>0</v>
      </c>
      <c r="I84" t="s">
        <v>4815</v>
      </c>
      <c r="J84" t="s">
        <v>2602</v>
      </c>
      <c r="P84" s="2" t="s">
        <v>3138</v>
      </c>
      <c r="Q84" s="7">
        <v>1</v>
      </c>
      <c r="R84" t="s">
        <v>31</v>
      </c>
      <c r="S84" t="str">
        <f t="shared" si="2"/>
        <v>0TokopediaPsku</v>
      </c>
      <c r="T84" t="str">
        <f t="shared" si="3"/>
        <v>01/244521104ZTokopediaPsku</v>
      </c>
    </row>
    <row r="85" spans="2:20" x14ac:dyDescent="0.35">
      <c r="B85" t="s">
        <v>17</v>
      </c>
      <c r="C85" t="s">
        <v>2517</v>
      </c>
      <c r="D85" t="s">
        <v>193</v>
      </c>
      <c r="E85" t="s">
        <v>194</v>
      </c>
      <c r="F85" t="s">
        <v>231</v>
      </c>
      <c r="G85" t="s">
        <v>4818</v>
      </c>
      <c r="H85" t="s">
        <v>232</v>
      </c>
      <c r="I85" t="s">
        <v>4819</v>
      </c>
      <c r="J85" t="s">
        <v>4820</v>
      </c>
      <c r="P85" s="2" t="s">
        <v>3138</v>
      </c>
      <c r="Q85" s="7">
        <v>1</v>
      </c>
      <c r="R85" t="s">
        <v>31</v>
      </c>
      <c r="S85" t="str">
        <f t="shared" si="2"/>
        <v>4902430281331TokopediaPsku</v>
      </c>
      <c r="T85" t="str">
        <f t="shared" si="3"/>
        <v>01/244521105LTokopediaPsku</v>
      </c>
    </row>
    <row r="86" spans="2:20" x14ac:dyDescent="0.35">
      <c r="B86" t="s">
        <v>17</v>
      </c>
      <c r="C86" t="s">
        <v>2517</v>
      </c>
      <c r="D86" t="s">
        <v>193</v>
      </c>
      <c r="E86" t="s">
        <v>194</v>
      </c>
      <c r="F86" t="s">
        <v>1018</v>
      </c>
      <c r="G86" t="s">
        <v>5053</v>
      </c>
      <c r="H86" t="s">
        <v>1019</v>
      </c>
      <c r="I86" t="s">
        <v>5054</v>
      </c>
      <c r="J86" t="s">
        <v>5055</v>
      </c>
      <c r="P86" s="2" t="s">
        <v>3138</v>
      </c>
      <c r="Q86" s="7">
        <v>1</v>
      </c>
      <c r="R86" t="s">
        <v>31</v>
      </c>
      <c r="S86" t="str">
        <f t="shared" si="2"/>
        <v>4902430307901x2TokopediaPsku</v>
      </c>
      <c r="T86" t="str">
        <f t="shared" si="3"/>
        <v>01/394529503CTokopediaPsku</v>
      </c>
    </row>
    <row r="87" spans="2:20" x14ac:dyDescent="0.35">
      <c r="B87" t="s">
        <v>17</v>
      </c>
      <c r="C87" t="s">
        <v>2517</v>
      </c>
      <c r="D87" t="s">
        <v>193</v>
      </c>
      <c r="E87" t="s">
        <v>194</v>
      </c>
      <c r="F87" t="s">
        <v>2485</v>
      </c>
      <c r="G87" t="s">
        <v>5051</v>
      </c>
      <c r="H87" t="s">
        <v>3608</v>
      </c>
      <c r="I87" t="s">
        <v>5052</v>
      </c>
      <c r="J87" t="s">
        <v>2557</v>
      </c>
      <c r="P87" s="2" t="s">
        <v>3138</v>
      </c>
      <c r="Q87" s="7">
        <v>1</v>
      </c>
      <c r="R87" t="s">
        <v>31</v>
      </c>
      <c r="S87" t="str">
        <f t="shared" si="2"/>
        <v>4902430397964x3TokopediaPsku</v>
      </c>
      <c r="T87" t="str">
        <f t="shared" si="3"/>
        <v>01/394529502YTokopediaPsku</v>
      </c>
    </row>
    <row r="88" spans="2:20" x14ac:dyDescent="0.35">
      <c r="B88" t="s">
        <v>17</v>
      </c>
      <c r="C88" t="s">
        <v>2517</v>
      </c>
      <c r="D88" t="s">
        <v>193</v>
      </c>
      <c r="E88" t="s">
        <v>194</v>
      </c>
      <c r="F88" t="s">
        <v>236</v>
      </c>
      <c r="G88" t="s">
        <v>4796</v>
      </c>
      <c r="H88" t="s">
        <v>4797</v>
      </c>
      <c r="I88" t="s">
        <v>4798</v>
      </c>
      <c r="J88" t="s">
        <v>4799</v>
      </c>
      <c r="P88" s="2" t="s">
        <v>4307</v>
      </c>
      <c r="Q88" s="7">
        <v>1</v>
      </c>
      <c r="R88" t="s">
        <v>31</v>
      </c>
      <c r="S88" t="str">
        <f t="shared" si="2"/>
        <v>4902430869119TokopediaPsku</v>
      </c>
      <c r="T88" t="str">
        <f t="shared" si="3"/>
        <v>01/244521001CTokopediaPsku</v>
      </c>
    </row>
    <row r="89" spans="2:20" x14ac:dyDescent="0.35">
      <c r="B89" t="s">
        <v>17</v>
      </c>
      <c r="C89" t="s">
        <v>2517</v>
      </c>
      <c r="D89" t="s">
        <v>248</v>
      </c>
      <c r="E89" t="s">
        <v>194</v>
      </c>
      <c r="F89" t="s">
        <v>2561</v>
      </c>
      <c r="G89" t="s">
        <v>5056</v>
      </c>
      <c r="H89" t="s">
        <v>2562</v>
      </c>
      <c r="I89" t="s">
        <v>5057</v>
      </c>
      <c r="J89" t="s">
        <v>5058</v>
      </c>
      <c r="P89" s="2" t="s">
        <v>3138</v>
      </c>
      <c r="Q89" s="7">
        <v>1</v>
      </c>
      <c r="R89" t="s">
        <v>31</v>
      </c>
      <c r="S89" t="str">
        <f t="shared" si="2"/>
        <v>8001090222848x2TokopediaPsku</v>
      </c>
      <c r="T89" t="str">
        <f t="shared" si="3"/>
        <v>01/394629501ITokopediaPsku</v>
      </c>
    </row>
    <row r="90" spans="2:20" x14ac:dyDescent="0.35">
      <c r="B90" t="s">
        <v>17</v>
      </c>
      <c r="C90" t="s">
        <v>2517</v>
      </c>
      <c r="D90" t="s">
        <v>248</v>
      </c>
      <c r="E90" t="s">
        <v>194</v>
      </c>
      <c r="F90" t="s">
        <v>2378</v>
      </c>
      <c r="G90" t="s">
        <v>5068</v>
      </c>
      <c r="H90" t="s">
        <v>1885</v>
      </c>
      <c r="I90" t="s">
        <v>5069</v>
      </c>
      <c r="J90" t="s">
        <v>5070</v>
      </c>
      <c r="P90" s="2" t="s">
        <v>3138</v>
      </c>
      <c r="Q90" s="7">
        <v>1</v>
      </c>
      <c r="R90" t="s">
        <v>31</v>
      </c>
      <c r="S90" t="str">
        <f t="shared" si="2"/>
        <v>8001090222848x8001090222879TokopediaPsku</v>
      </c>
      <c r="T90" t="str">
        <f t="shared" si="3"/>
        <v>01/394629501QTokopediaPsku</v>
      </c>
    </row>
    <row r="91" spans="2:20" x14ac:dyDescent="0.35">
      <c r="B91" t="s">
        <v>17</v>
      </c>
      <c r="C91" t="s">
        <v>2517</v>
      </c>
      <c r="D91" t="s">
        <v>248</v>
      </c>
      <c r="E91" t="s">
        <v>194</v>
      </c>
      <c r="F91" t="s">
        <v>2554</v>
      </c>
      <c r="G91" t="s">
        <v>5065</v>
      </c>
      <c r="H91" t="s">
        <v>2555</v>
      </c>
      <c r="I91" t="s">
        <v>5066</v>
      </c>
      <c r="J91" t="s">
        <v>5067</v>
      </c>
      <c r="P91" s="2" t="s">
        <v>3138</v>
      </c>
      <c r="Q91" s="7">
        <v>1</v>
      </c>
      <c r="R91" t="s">
        <v>31</v>
      </c>
      <c r="S91" t="str">
        <f t="shared" si="2"/>
        <v>8001090222541x2TokopediaPsku</v>
      </c>
      <c r="T91" t="str">
        <f t="shared" si="3"/>
        <v>01/394629501OTokopediaPsku</v>
      </c>
    </row>
    <row r="92" spans="2:20" x14ac:dyDescent="0.35">
      <c r="B92" t="s">
        <v>17</v>
      </c>
      <c r="C92" t="s">
        <v>2517</v>
      </c>
      <c r="D92" t="s">
        <v>248</v>
      </c>
      <c r="E92" t="s">
        <v>194</v>
      </c>
      <c r="F92" t="s">
        <v>1873</v>
      </c>
      <c r="G92" t="s">
        <v>5074</v>
      </c>
      <c r="H92" t="s">
        <v>1874</v>
      </c>
      <c r="I92" t="s">
        <v>5075</v>
      </c>
      <c r="J92" t="s">
        <v>5076</v>
      </c>
      <c r="P92" s="2" t="s">
        <v>3138</v>
      </c>
      <c r="Q92" s="7">
        <v>1</v>
      </c>
      <c r="R92" t="s">
        <v>31</v>
      </c>
      <c r="S92" t="str">
        <f t="shared" si="2"/>
        <v>8001090222541x8001090222572TokopediaPsku</v>
      </c>
      <c r="T92" t="str">
        <f t="shared" si="3"/>
        <v>01/394629501TTokopediaPsku</v>
      </c>
    </row>
    <row r="93" spans="2:20" x14ac:dyDescent="0.35">
      <c r="B93" t="s">
        <v>17</v>
      </c>
      <c r="C93" t="s">
        <v>2517</v>
      </c>
      <c r="D93" t="s">
        <v>248</v>
      </c>
      <c r="E93" t="s">
        <v>194</v>
      </c>
      <c r="F93" t="s">
        <v>279</v>
      </c>
      <c r="G93" t="s">
        <v>4840</v>
      </c>
      <c r="H93" t="s">
        <v>280</v>
      </c>
      <c r="I93" t="s">
        <v>4841</v>
      </c>
      <c r="J93" t="s">
        <v>4842</v>
      </c>
      <c r="P93" s="2" t="s">
        <v>3138</v>
      </c>
      <c r="Q93" s="7">
        <v>1</v>
      </c>
      <c r="R93" t="s">
        <v>31</v>
      </c>
      <c r="S93" t="str">
        <f t="shared" si="2"/>
        <v>4902430118798TokopediaPsku</v>
      </c>
      <c r="T93" t="str">
        <f t="shared" si="3"/>
        <v>01/244621109ITokopediaPsku</v>
      </c>
    </row>
    <row r="94" spans="2:20" x14ac:dyDescent="0.35">
      <c r="B94" t="s">
        <v>17</v>
      </c>
      <c r="C94" t="s">
        <v>2517</v>
      </c>
      <c r="D94" t="s">
        <v>248</v>
      </c>
      <c r="E94" t="s">
        <v>194</v>
      </c>
      <c r="F94" t="s">
        <v>269</v>
      </c>
      <c r="G94" t="s">
        <v>4837</v>
      </c>
      <c r="H94" t="s">
        <v>270</v>
      </c>
      <c r="I94" t="s">
        <v>4838</v>
      </c>
      <c r="J94" t="s">
        <v>4839</v>
      </c>
      <c r="P94" s="2" t="s">
        <v>3138</v>
      </c>
      <c r="Q94" s="7">
        <v>1</v>
      </c>
      <c r="R94" t="s">
        <v>31</v>
      </c>
      <c r="S94" t="str">
        <f t="shared" si="2"/>
        <v>8001090222541TokopediaPsku</v>
      </c>
      <c r="T94" t="str">
        <f t="shared" si="3"/>
        <v>01/244621109HTokopediaPsku</v>
      </c>
    </row>
    <row r="95" spans="2:20" x14ac:dyDescent="0.35">
      <c r="B95" t="s">
        <v>17</v>
      </c>
      <c r="C95" t="s">
        <v>2517</v>
      </c>
      <c r="D95" t="s">
        <v>248</v>
      </c>
      <c r="E95" t="s">
        <v>194</v>
      </c>
      <c r="F95" t="s">
        <v>265</v>
      </c>
      <c r="G95" t="s">
        <v>4831</v>
      </c>
      <c r="H95" t="s">
        <v>266</v>
      </c>
      <c r="I95" t="s">
        <v>4832</v>
      </c>
      <c r="J95" t="s">
        <v>4833</v>
      </c>
      <c r="P95" s="2" t="s">
        <v>3138</v>
      </c>
      <c r="Q95" s="7">
        <v>1</v>
      </c>
      <c r="R95" t="s">
        <v>31</v>
      </c>
      <c r="S95" t="str">
        <f t="shared" si="2"/>
        <v>8001090222848TokopediaPsku</v>
      </c>
      <c r="T95" t="str">
        <f t="shared" si="3"/>
        <v>01/244621109ETokopediaPsku</v>
      </c>
    </row>
    <row r="96" spans="2:20" x14ac:dyDescent="0.35">
      <c r="B96" t="s">
        <v>17</v>
      </c>
      <c r="C96" t="s">
        <v>2517</v>
      </c>
      <c r="D96" t="s">
        <v>248</v>
      </c>
      <c r="E96" t="s">
        <v>194</v>
      </c>
      <c r="F96" t="s">
        <v>257</v>
      </c>
      <c r="G96" t="s">
        <v>4829</v>
      </c>
      <c r="H96" t="s">
        <v>258</v>
      </c>
      <c r="I96" t="s">
        <v>4830</v>
      </c>
      <c r="J96" t="s">
        <v>4147</v>
      </c>
      <c r="P96" s="2" t="s">
        <v>3138</v>
      </c>
      <c r="Q96" s="7">
        <v>1</v>
      </c>
      <c r="R96" t="s">
        <v>31</v>
      </c>
      <c r="S96" t="str">
        <f t="shared" si="2"/>
        <v>8001090222756TokopediaPsku</v>
      </c>
      <c r="T96" t="str">
        <f t="shared" si="3"/>
        <v>01/244621008ITokopediaPsku</v>
      </c>
    </row>
    <row r="97" spans="2:20" x14ac:dyDescent="0.35">
      <c r="B97" t="s">
        <v>17</v>
      </c>
      <c r="C97" t="s">
        <v>2517</v>
      </c>
      <c r="D97" t="s">
        <v>248</v>
      </c>
      <c r="E97" t="s">
        <v>194</v>
      </c>
      <c r="F97" t="s">
        <v>253</v>
      </c>
      <c r="G97" t="s">
        <v>4827</v>
      </c>
      <c r="H97" t="s">
        <v>254</v>
      </c>
      <c r="I97" t="s">
        <v>4828</v>
      </c>
      <c r="J97" t="s">
        <v>4146</v>
      </c>
      <c r="P97" s="2" t="s">
        <v>3138</v>
      </c>
      <c r="Q97" s="7">
        <v>1</v>
      </c>
      <c r="R97" t="s">
        <v>31</v>
      </c>
      <c r="S97" t="str">
        <f t="shared" si="2"/>
        <v>8001090222879TokopediaPsku</v>
      </c>
      <c r="T97" t="str">
        <f t="shared" si="3"/>
        <v>01/244621008GTokopediaPsku</v>
      </c>
    </row>
    <row r="98" spans="2:20" x14ac:dyDescent="0.35">
      <c r="B98" t="s">
        <v>17</v>
      </c>
      <c r="C98" t="s">
        <v>2517</v>
      </c>
      <c r="D98" t="s">
        <v>248</v>
      </c>
      <c r="E98" t="s">
        <v>194</v>
      </c>
      <c r="F98" t="s">
        <v>2558</v>
      </c>
      <c r="G98" t="s">
        <v>5062</v>
      </c>
      <c r="H98" t="s">
        <v>2559</v>
      </c>
      <c r="I98" t="s">
        <v>5063</v>
      </c>
      <c r="J98" t="s">
        <v>5064</v>
      </c>
      <c r="P98" s="2" t="s">
        <v>3138</v>
      </c>
      <c r="Q98" s="7">
        <v>1</v>
      </c>
      <c r="R98" t="s">
        <v>31</v>
      </c>
      <c r="S98" t="str">
        <f t="shared" si="2"/>
        <v>8001090222725x2TokopediaPsku</v>
      </c>
      <c r="T98" t="str">
        <f t="shared" si="3"/>
        <v>01/394629501MTokopediaPsku</v>
      </c>
    </row>
    <row r="99" spans="2:20" x14ac:dyDescent="0.35">
      <c r="B99" t="s">
        <v>17</v>
      </c>
      <c r="C99" t="s">
        <v>2517</v>
      </c>
      <c r="D99" t="s">
        <v>248</v>
      </c>
      <c r="E99" t="s">
        <v>194</v>
      </c>
      <c r="F99" t="s">
        <v>2376</v>
      </c>
      <c r="G99" t="s">
        <v>5071</v>
      </c>
      <c r="H99" t="s">
        <v>1878</v>
      </c>
      <c r="I99" t="s">
        <v>5072</v>
      </c>
      <c r="J99" t="s">
        <v>5073</v>
      </c>
      <c r="P99" s="2" t="s">
        <v>3138</v>
      </c>
      <c r="Q99" s="7">
        <v>1</v>
      </c>
      <c r="R99" t="s">
        <v>31</v>
      </c>
      <c r="S99" t="str">
        <f t="shared" si="2"/>
        <v>8001090222428x8001090222459TokopediaPsku</v>
      </c>
      <c r="T99" t="str">
        <f t="shared" si="3"/>
        <v>01/394629501RTokopediaPsku</v>
      </c>
    </row>
    <row r="100" spans="2:20" x14ac:dyDescent="0.35">
      <c r="B100" t="s">
        <v>17</v>
      </c>
      <c r="C100" t="s">
        <v>2517</v>
      </c>
      <c r="D100" t="s">
        <v>248</v>
      </c>
      <c r="E100" t="s">
        <v>194</v>
      </c>
      <c r="F100" t="s">
        <v>2613</v>
      </c>
      <c r="G100" t="s">
        <v>5059</v>
      </c>
      <c r="H100" t="s">
        <v>3612</v>
      </c>
      <c r="I100" t="s">
        <v>5060</v>
      </c>
      <c r="J100" t="s">
        <v>5061</v>
      </c>
      <c r="P100" s="2" t="s">
        <v>3138</v>
      </c>
      <c r="Q100" s="7">
        <v>1</v>
      </c>
      <c r="R100" t="s">
        <v>31</v>
      </c>
      <c r="S100" t="str">
        <f t="shared" si="2"/>
        <v>8001090222428x2TokopediaPsku</v>
      </c>
      <c r="T100" t="str">
        <f t="shared" si="3"/>
        <v>01/394629501KTokopediaPsku</v>
      </c>
    </row>
    <row r="101" spans="2:20" x14ac:dyDescent="0.35">
      <c r="B101" t="s">
        <v>17</v>
      </c>
      <c r="C101" t="s">
        <v>2517</v>
      </c>
      <c r="D101" t="s">
        <v>248</v>
      </c>
      <c r="E101" t="s">
        <v>194</v>
      </c>
      <c r="F101" t="s">
        <v>2401</v>
      </c>
      <c r="G101" t="s">
        <v>5080</v>
      </c>
      <c r="H101" t="s">
        <v>3604</v>
      </c>
      <c r="I101" t="s">
        <v>5081</v>
      </c>
      <c r="J101" t="s">
        <v>5082</v>
      </c>
      <c r="P101" s="2" t="s">
        <v>3138</v>
      </c>
      <c r="Q101" s="7">
        <v>1</v>
      </c>
      <c r="R101" t="s">
        <v>31</v>
      </c>
      <c r="S101" t="str">
        <f t="shared" si="2"/>
        <v>4902430118804x4902430118668TokopediaPsku</v>
      </c>
      <c r="T101" t="str">
        <f t="shared" si="3"/>
        <v>01/394629502BTokopediaPsku</v>
      </c>
    </row>
    <row r="102" spans="2:20" x14ac:dyDescent="0.35">
      <c r="B102" t="s">
        <v>17</v>
      </c>
      <c r="C102" t="s">
        <v>2517</v>
      </c>
      <c r="D102" t="s">
        <v>248</v>
      </c>
      <c r="E102" t="s">
        <v>194</v>
      </c>
      <c r="F102" t="s">
        <v>2618</v>
      </c>
      <c r="G102" t="s">
        <v>5083</v>
      </c>
      <c r="H102" t="s">
        <v>3613</v>
      </c>
      <c r="I102" t="s">
        <v>5084</v>
      </c>
      <c r="J102" t="s">
        <v>5085</v>
      </c>
      <c r="P102" s="2" t="s">
        <v>3138</v>
      </c>
      <c r="Q102" s="7">
        <v>1</v>
      </c>
      <c r="R102" t="s">
        <v>31</v>
      </c>
      <c r="S102" t="str">
        <f t="shared" si="2"/>
        <v>4902430118798x4902430118651TokopediaPsku</v>
      </c>
      <c r="T102" t="str">
        <f t="shared" si="3"/>
        <v>01/394629502CTokopediaPsku</v>
      </c>
    </row>
    <row r="103" spans="2:20" x14ac:dyDescent="0.35">
      <c r="B103" t="s">
        <v>17</v>
      </c>
      <c r="C103" t="s">
        <v>2517</v>
      </c>
      <c r="D103" t="s">
        <v>248</v>
      </c>
      <c r="E103" t="s">
        <v>194</v>
      </c>
      <c r="F103" t="s">
        <v>2403</v>
      </c>
      <c r="G103" t="s">
        <v>5077</v>
      </c>
      <c r="H103" t="s">
        <v>3605</v>
      </c>
      <c r="I103" t="s">
        <v>5078</v>
      </c>
      <c r="J103" t="s">
        <v>5079</v>
      </c>
      <c r="P103" s="2" t="s">
        <v>3138</v>
      </c>
      <c r="Q103" s="7">
        <v>1</v>
      </c>
      <c r="R103" t="s">
        <v>31</v>
      </c>
      <c r="S103" t="str">
        <f t="shared" si="2"/>
        <v>4902430633277x2TokopediaPsku</v>
      </c>
      <c r="T103" t="str">
        <f t="shared" si="3"/>
        <v>01/394629501UTokopediaPsku</v>
      </c>
    </row>
    <row r="104" spans="2:20" x14ac:dyDescent="0.35">
      <c r="B104" t="s">
        <v>17</v>
      </c>
      <c r="C104" t="s">
        <v>2517</v>
      </c>
      <c r="D104" t="s">
        <v>248</v>
      </c>
      <c r="E104" t="s">
        <v>194</v>
      </c>
      <c r="F104" t="s">
        <v>263</v>
      </c>
      <c r="G104" t="s">
        <v>4834</v>
      </c>
      <c r="H104" t="s">
        <v>264</v>
      </c>
      <c r="I104" t="s">
        <v>4835</v>
      </c>
      <c r="J104" t="s">
        <v>4836</v>
      </c>
      <c r="P104" s="2" t="s">
        <v>3138</v>
      </c>
      <c r="Q104" s="7">
        <v>1</v>
      </c>
      <c r="R104" t="s">
        <v>31</v>
      </c>
      <c r="S104" t="str">
        <f t="shared" si="2"/>
        <v>8001090222428TokopediaPsku</v>
      </c>
      <c r="T104" t="str">
        <f t="shared" si="3"/>
        <v>01/244621109FTokopediaPsku</v>
      </c>
    </row>
    <row r="105" spans="2:20" x14ac:dyDescent="0.35">
      <c r="B105" t="s">
        <v>17</v>
      </c>
      <c r="C105" t="s">
        <v>2517</v>
      </c>
      <c r="D105" t="s">
        <v>294</v>
      </c>
      <c r="E105" t="s">
        <v>295</v>
      </c>
      <c r="F105" t="s">
        <v>353</v>
      </c>
      <c r="G105">
        <v>176865408</v>
      </c>
      <c r="H105" t="s">
        <v>354</v>
      </c>
      <c r="I105" t="s">
        <v>4956</v>
      </c>
      <c r="J105" t="s">
        <v>2576</v>
      </c>
      <c r="P105" s="2" t="s">
        <v>3138</v>
      </c>
      <c r="Q105" s="7">
        <v>1</v>
      </c>
      <c r="R105" t="s">
        <v>31</v>
      </c>
      <c r="S105" t="str">
        <f t="shared" si="2"/>
        <v>4902430360111TokopediaPsku</v>
      </c>
      <c r="T105" t="str">
        <f t="shared" si="3"/>
        <v>01/294825207GTokopediaPsku</v>
      </c>
    </row>
    <row r="106" spans="2:20" x14ac:dyDescent="0.35">
      <c r="B106" t="s">
        <v>17</v>
      </c>
      <c r="C106" t="s">
        <v>2517</v>
      </c>
      <c r="D106" t="s">
        <v>294</v>
      </c>
      <c r="E106" t="s">
        <v>295</v>
      </c>
      <c r="F106" t="s">
        <v>350</v>
      </c>
      <c r="G106">
        <v>176865454</v>
      </c>
      <c r="H106" t="s">
        <v>351</v>
      </c>
      <c r="I106" t="s">
        <v>4955</v>
      </c>
      <c r="J106" t="s">
        <v>2577</v>
      </c>
      <c r="P106" s="2" t="s">
        <v>3138</v>
      </c>
      <c r="Q106" s="7">
        <v>1</v>
      </c>
      <c r="R106" t="s">
        <v>31</v>
      </c>
      <c r="S106" t="str">
        <f t="shared" si="2"/>
        <v>4902430360142TokopediaPsku</v>
      </c>
      <c r="T106" t="str">
        <f t="shared" si="3"/>
        <v>01/294825207FTokopediaPsku</v>
      </c>
    </row>
    <row r="107" spans="2:20" x14ac:dyDescent="0.35">
      <c r="B107" t="s">
        <v>17</v>
      </c>
      <c r="C107" t="s">
        <v>2517</v>
      </c>
      <c r="D107" t="s">
        <v>294</v>
      </c>
      <c r="E107" t="s">
        <v>295</v>
      </c>
      <c r="F107" t="s">
        <v>360</v>
      </c>
      <c r="G107">
        <v>176865489</v>
      </c>
      <c r="H107" t="s">
        <v>361</v>
      </c>
      <c r="I107" t="s">
        <v>4957</v>
      </c>
      <c r="J107" t="s">
        <v>2575</v>
      </c>
      <c r="P107" s="2" t="s">
        <v>3138</v>
      </c>
      <c r="Q107" s="7">
        <v>1</v>
      </c>
      <c r="R107" t="s">
        <v>31</v>
      </c>
      <c r="S107" t="str">
        <f t="shared" si="2"/>
        <v>4902430359825TokopediaPsku</v>
      </c>
      <c r="T107" t="str">
        <f t="shared" si="3"/>
        <v>01/294825207ITokopediaPsku</v>
      </c>
    </row>
    <row r="108" spans="2:20" x14ac:dyDescent="0.35">
      <c r="B108" t="s">
        <v>17</v>
      </c>
      <c r="C108" t="s">
        <v>2517</v>
      </c>
      <c r="D108" t="s">
        <v>294</v>
      </c>
      <c r="E108" t="s">
        <v>295</v>
      </c>
      <c r="F108" t="s">
        <v>2652</v>
      </c>
      <c r="G108">
        <v>772826591</v>
      </c>
      <c r="H108" t="s">
        <v>1719</v>
      </c>
      <c r="I108" t="s">
        <v>5107</v>
      </c>
      <c r="J108" t="s">
        <v>5108</v>
      </c>
      <c r="P108" s="2" t="s">
        <v>3140</v>
      </c>
      <c r="Q108" s="7">
        <v>1</v>
      </c>
      <c r="R108" t="s">
        <v>31</v>
      </c>
      <c r="S108" t="str">
        <f t="shared" si="2"/>
        <v>4902430360142x4902430359764x4902430359832TokopediaPsku</v>
      </c>
      <c r="T108" t="str">
        <f t="shared" si="3"/>
        <v>01/394830001HTokopediaPsku</v>
      </c>
    </row>
    <row r="109" spans="2:20" x14ac:dyDescent="0.35">
      <c r="B109" t="s">
        <v>17</v>
      </c>
      <c r="C109" t="s">
        <v>2517</v>
      </c>
      <c r="D109" t="s">
        <v>294</v>
      </c>
      <c r="E109" t="s">
        <v>295</v>
      </c>
      <c r="F109" t="s">
        <v>374</v>
      </c>
      <c r="G109">
        <v>176865883</v>
      </c>
      <c r="H109" t="s">
        <v>375</v>
      </c>
      <c r="I109" t="s">
        <v>4965</v>
      </c>
      <c r="J109" t="s">
        <v>2572</v>
      </c>
      <c r="P109" s="2" t="s">
        <v>3138</v>
      </c>
      <c r="Q109" s="7">
        <v>1</v>
      </c>
      <c r="R109" t="s">
        <v>31</v>
      </c>
      <c r="S109" t="str">
        <f t="shared" si="2"/>
        <v>4902430293341TokopediaPsku</v>
      </c>
      <c r="T109" t="str">
        <f t="shared" si="3"/>
        <v>01/294826003KTokopediaPsku</v>
      </c>
    </row>
    <row r="110" spans="2:20" x14ac:dyDescent="0.35">
      <c r="B110" t="s">
        <v>17</v>
      </c>
      <c r="C110" t="s">
        <v>2517</v>
      </c>
      <c r="D110" t="s">
        <v>294</v>
      </c>
      <c r="E110" t="s">
        <v>295</v>
      </c>
      <c r="F110" t="s">
        <v>2324</v>
      </c>
      <c r="G110">
        <v>336932914</v>
      </c>
      <c r="H110" t="s">
        <v>2450</v>
      </c>
      <c r="I110" t="s">
        <v>5096</v>
      </c>
      <c r="J110" t="s">
        <v>5097</v>
      </c>
      <c r="P110" s="2" t="s">
        <v>3138</v>
      </c>
      <c r="Q110" s="7">
        <v>1</v>
      </c>
      <c r="R110" t="s">
        <v>31</v>
      </c>
      <c r="S110" t="str">
        <f t="shared" si="2"/>
        <v>4902430360142x4902430360111TokopediaPsku</v>
      </c>
      <c r="T110" t="str">
        <f t="shared" si="3"/>
        <v>01/394829601ETokopediaPsku</v>
      </c>
    </row>
    <row r="111" spans="2:20" x14ac:dyDescent="0.35">
      <c r="B111" t="s">
        <v>17</v>
      </c>
      <c r="C111" t="s">
        <v>2517</v>
      </c>
      <c r="D111" t="s">
        <v>294</v>
      </c>
      <c r="E111" t="s">
        <v>295</v>
      </c>
      <c r="F111" t="s">
        <v>342</v>
      </c>
      <c r="G111" t="s">
        <v>4951</v>
      </c>
      <c r="H111" t="s">
        <v>343</v>
      </c>
      <c r="I111" t="s">
        <v>4952</v>
      </c>
      <c r="J111" t="s">
        <v>4953</v>
      </c>
      <c r="P111" s="2" t="s">
        <v>3138</v>
      </c>
      <c r="Q111" s="7">
        <v>1</v>
      </c>
      <c r="R111" t="s">
        <v>31</v>
      </c>
      <c r="S111" t="str">
        <f t="shared" si="2"/>
        <v>4902430558754TokopediaPsku</v>
      </c>
      <c r="T111" t="str">
        <f t="shared" si="3"/>
        <v>01/294825206OTokopediaPsku</v>
      </c>
    </row>
    <row r="112" spans="2:20" x14ac:dyDescent="0.35">
      <c r="B112" t="s">
        <v>17</v>
      </c>
      <c r="C112" t="s">
        <v>2517</v>
      </c>
      <c r="D112" t="s">
        <v>294</v>
      </c>
      <c r="E112" t="s">
        <v>295</v>
      </c>
      <c r="F112" t="s">
        <v>311</v>
      </c>
      <c r="G112">
        <v>336931964</v>
      </c>
      <c r="H112" t="s">
        <v>312</v>
      </c>
      <c r="I112" t="s">
        <v>5094</v>
      </c>
      <c r="J112" t="s">
        <v>5095</v>
      </c>
      <c r="P112" s="2" t="s">
        <v>3138</v>
      </c>
      <c r="Q112" s="7">
        <v>1</v>
      </c>
      <c r="R112" t="s">
        <v>31</v>
      </c>
      <c r="S112" t="str">
        <f t="shared" si="2"/>
        <v>4902430242875x4902430558754TokopediaPsku</v>
      </c>
      <c r="T112" t="str">
        <f t="shared" si="3"/>
        <v>01/394829601BTokopediaPsku</v>
      </c>
    </row>
    <row r="113" spans="2:20" x14ac:dyDescent="0.35">
      <c r="B113" t="s">
        <v>17</v>
      </c>
      <c r="C113" t="s">
        <v>2517</v>
      </c>
      <c r="D113" t="s">
        <v>294</v>
      </c>
      <c r="E113" t="s">
        <v>295</v>
      </c>
      <c r="F113" t="s">
        <v>356</v>
      </c>
      <c r="G113" t="s">
        <v>4963</v>
      </c>
      <c r="H113" t="s">
        <v>357</v>
      </c>
      <c r="I113" t="s">
        <v>4964</v>
      </c>
      <c r="J113" t="s">
        <v>4184</v>
      </c>
      <c r="P113" s="2" t="s">
        <v>3138</v>
      </c>
      <c r="Q113" s="7">
        <v>1</v>
      </c>
      <c r="R113" t="s">
        <v>31</v>
      </c>
      <c r="S113" t="str">
        <f t="shared" si="2"/>
        <v>4902430292962TokopediaPsku</v>
      </c>
      <c r="T113" t="str">
        <f t="shared" si="3"/>
        <v>01/294826003JTokopediaPsku</v>
      </c>
    </row>
    <row r="114" spans="2:20" x14ac:dyDescent="0.35">
      <c r="B114" t="s">
        <v>17</v>
      </c>
      <c r="C114" t="s">
        <v>2517</v>
      </c>
      <c r="D114" t="s">
        <v>294</v>
      </c>
      <c r="E114" t="s">
        <v>295</v>
      </c>
      <c r="F114" t="s">
        <v>787</v>
      </c>
      <c r="G114">
        <v>176865631</v>
      </c>
      <c r="H114" t="s">
        <v>1139</v>
      </c>
      <c r="I114" t="s">
        <v>4754</v>
      </c>
      <c r="J114" t="s">
        <v>2612</v>
      </c>
      <c r="P114" s="2" t="s">
        <v>3138</v>
      </c>
      <c r="Q114" s="7">
        <v>1</v>
      </c>
      <c r="R114" t="s">
        <v>31</v>
      </c>
      <c r="S114" t="str">
        <f t="shared" si="2"/>
        <v>4902430232227TokopediaPsku</v>
      </c>
      <c r="T114" t="str">
        <f t="shared" si="3"/>
        <v>01/080717601ATokopediaPsku</v>
      </c>
    </row>
    <row r="115" spans="2:20" x14ac:dyDescent="0.35">
      <c r="B115" t="s">
        <v>17</v>
      </c>
      <c r="C115" t="s">
        <v>2517</v>
      </c>
      <c r="D115" t="s">
        <v>294</v>
      </c>
      <c r="E115" t="s">
        <v>295</v>
      </c>
      <c r="F115" t="s">
        <v>2549</v>
      </c>
      <c r="G115">
        <v>618762374</v>
      </c>
      <c r="H115" t="s">
        <v>3615</v>
      </c>
      <c r="I115" t="s">
        <v>5089</v>
      </c>
      <c r="J115" t="s">
        <v>2550</v>
      </c>
      <c r="P115" s="2" t="s">
        <v>3140</v>
      </c>
      <c r="Q115" s="7">
        <v>1</v>
      </c>
      <c r="R115" t="s">
        <v>31</v>
      </c>
      <c r="S115" t="str">
        <f t="shared" si="2"/>
        <v>4902430359733x4902430360142TokopediaPsku</v>
      </c>
      <c r="T115" t="str">
        <f t="shared" si="3"/>
        <v>01/394829503ATokopediaPsku</v>
      </c>
    </row>
    <row r="116" spans="2:20" x14ac:dyDescent="0.35">
      <c r="B116" t="s">
        <v>17</v>
      </c>
      <c r="C116" t="s">
        <v>2517</v>
      </c>
      <c r="D116" t="s">
        <v>294</v>
      </c>
      <c r="E116" t="s">
        <v>295</v>
      </c>
      <c r="F116" t="s">
        <v>335</v>
      </c>
      <c r="G116">
        <v>176865603</v>
      </c>
      <c r="H116" t="s">
        <v>336</v>
      </c>
      <c r="I116" t="s">
        <v>4958</v>
      </c>
      <c r="J116" t="s">
        <v>2574</v>
      </c>
      <c r="P116" s="2" t="s">
        <v>3138</v>
      </c>
      <c r="Q116" s="7">
        <v>1</v>
      </c>
      <c r="R116" t="s">
        <v>31</v>
      </c>
      <c r="S116" t="str">
        <f t="shared" si="2"/>
        <v>4902430359832TokopediaPsku</v>
      </c>
      <c r="T116" t="str">
        <f t="shared" si="3"/>
        <v>01/294825207JTokopediaPsku</v>
      </c>
    </row>
    <row r="117" spans="2:20" x14ac:dyDescent="0.35">
      <c r="B117" t="s">
        <v>17</v>
      </c>
      <c r="C117" t="s">
        <v>2517</v>
      </c>
      <c r="D117" t="s">
        <v>294</v>
      </c>
      <c r="E117" t="s">
        <v>295</v>
      </c>
      <c r="F117" t="s">
        <v>305</v>
      </c>
      <c r="G117">
        <v>336933786</v>
      </c>
      <c r="H117" t="s">
        <v>306</v>
      </c>
      <c r="I117" t="s">
        <v>5098</v>
      </c>
      <c r="J117" t="s">
        <v>5099</v>
      </c>
      <c r="P117" s="2" t="s">
        <v>3138</v>
      </c>
      <c r="Q117" s="7">
        <v>1</v>
      </c>
      <c r="R117" t="s">
        <v>31</v>
      </c>
      <c r="S117" t="str">
        <f t="shared" si="2"/>
        <v>4902430360142x4902430359832TokopediaPsku</v>
      </c>
      <c r="T117" t="str">
        <f t="shared" si="3"/>
        <v>01/394829601FTokopediaPsku</v>
      </c>
    </row>
    <row r="118" spans="2:20" x14ac:dyDescent="0.35">
      <c r="B118" t="s">
        <v>17</v>
      </c>
      <c r="C118" t="s">
        <v>2517</v>
      </c>
      <c r="D118" t="s">
        <v>294</v>
      </c>
      <c r="E118" t="s">
        <v>295</v>
      </c>
      <c r="F118" t="s">
        <v>1707</v>
      </c>
      <c r="G118">
        <v>756739515</v>
      </c>
      <c r="H118" t="s">
        <v>1708</v>
      </c>
      <c r="I118" t="s">
        <v>5092</v>
      </c>
      <c r="J118" t="s">
        <v>5093</v>
      </c>
      <c r="P118" s="2" t="s">
        <v>3138</v>
      </c>
      <c r="Q118" s="7">
        <v>1</v>
      </c>
      <c r="R118" t="s">
        <v>31</v>
      </c>
      <c r="S118" t="str">
        <f t="shared" si="2"/>
        <v>4902430293341x4902430242875x4902430822237TokopediaPsku</v>
      </c>
      <c r="T118" t="str">
        <f t="shared" si="3"/>
        <v>01/394829503ZTokopediaPsku</v>
      </c>
    </row>
    <row r="119" spans="2:20" x14ac:dyDescent="0.35">
      <c r="B119" t="s">
        <v>17</v>
      </c>
      <c r="C119" t="s">
        <v>2517</v>
      </c>
      <c r="D119" t="s">
        <v>294</v>
      </c>
      <c r="E119" t="s">
        <v>295</v>
      </c>
      <c r="F119" t="s">
        <v>317</v>
      </c>
      <c r="G119">
        <v>176865447</v>
      </c>
      <c r="H119" t="s">
        <v>318</v>
      </c>
      <c r="I119" t="s">
        <v>4959</v>
      </c>
      <c r="J119" t="s">
        <v>2573</v>
      </c>
      <c r="P119" s="2" t="s">
        <v>3138</v>
      </c>
      <c r="Q119" s="7">
        <v>1</v>
      </c>
      <c r="R119" t="s">
        <v>31</v>
      </c>
      <c r="S119" t="str">
        <f t="shared" si="2"/>
        <v>4902430359733TokopediaPsku</v>
      </c>
      <c r="T119" t="str">
        <f t="shared" si="3"/>
        <v>01/294825207NTokopediaPsku</v>
      </c>
    </row>
    <row r="120" spans="2:20" x14ac:dyDescent="0.35">
      <c r="B120" t="s">
        <v>17</v>
      </c>
      <c r="C120" t="s">
        <v>2517</v>
      </c>
      <c r="D120" t="s">
        <v>294</v>
      </c>
      <c r="E120" t="s">
        <v>295</v>
      </c>
      <c r="F120" t="s">
        <v>1718</v>
      </c>
      <c r="G120">
        <v>597987450</v>
      </c>
      <c r="H120" t="s">
        <v>1719</v>
      </c>
      <c r="I120" t="s">
        <v>5087</v>
      </c>
      <c r="J120" t="s">
        <v>5088</v>
      </c>
      <c r="P120" s="2" t="s">
        <v>3138</v>
      </c>
      <c r="Q120" s="7">
        <v>1</v>
      </c>
      <c r="R120" t="s">
        <v>31</v>
      </c>
      <c r="S120" t="str">
        <f t="shared" si="2"/>
        <v>4902430360142x4902430359764x4902430359832TokopediaPsku</v>
      </c>
      <c r="T120" t="str">
        <f t="shared" si="3"/>
        <v>01/394829502VTokopediaPsku</v>
      </c>
    </row>
    <row r="121" spans="2:20" x14ac:dyDescent="0.35">
      <c r="B121" t="s">
        <v>17</v>
      </c>
      <c r="C121" t="s">
        <v>2517</v>
      </c>
      <c r="D121" t="s">
        <v>294</v>
      </c>
      <c r="E121" t="s">
        <v>295</v>
      </c>
      <c r="F121" t="s">
        <v>5117</v>
      </c>
      <c r="G121" t="s">
        <v>5118</v>
      </c>
      <c r="H121" t="s">
        <v>5119</v>
      </c>
      <c r="I121" t="s">
        <v>5120</v>
      </c>
      <c r="J121" t="s">
        <v>5121</v>
      </c>
      <c r="P121" s="2" t="s">
        <v>3140</v>
      </c>
      <c r="Q121" s="7">
        <v>1</v>
      </c>
      <c r="R121" t="s">
        <v>31</v>
      </c>
      <c r="S121" t="str">
        <f t="shared" si="2"/>
        <v>4902430242875+4902430558754TokopediaPsku</v>
      </c>
      <c r="T121" t="str">
        <f t="shared" si="3"/>
        <v>01/394830001OTokopediaPsku</v>
      </c>
    </row>
    <row r="122" spans="2:20" x14ac:dyDescent="0.35">
      <c r="B122" t="s">
        <v>17</v>
      </c>
      <c r="C122" t="s">
        <v>2517</v>
      </c>
      <c r="D122" t="s">
        <v>294</v>
      </c>
      <c r="E122" t="s">
        <v>295</v>
      </c>
      <c r="F122" t="s">
        <v>325</v>
      </c>
      <c r="G122">
        <v>176865737</v>
      </c>
      <c r="H122" t="s">
        <v>326</v>
      </c>
      <c r="I122" t="s">
        <v>4961</v>
      </c>
      <c r="J122" t="s">
        <v>4962</v>
      </c>
      <c r="P122" s="2" t="s">
        <v>3138</v>
      </c>
      <c r="Q122" s="7">
        <v>1</v>
      </c>
      <c r="R122" t="s">
        <v>31</v>
      </c>
      <c r="S122" t="str">
        <f t="shared" si="2"/>
        <v>4902430200059TokopediaPsku</v>
      </c>
      <c r="T122" t="str">
        <f t="shared" si="3"/>
        <v>01/294826003DTokopediaPsku</v>
      </c>
    </row>
    <row r="123" spans="2:20" x14ac:dyDescent="0.35">
      <c r="B123" t="s">
        <v>17</v>
      </c>
      <c r="C123" t="s">
        <v>2517</v>
      </c>
      <c r="D123" t="s">
        <v>294</v>
      </c>
      <c r="E123" t="s">
        <v>295</v>
      </c>
      <c r="F123" t="s">
        <v>309</v>
      </c>
      <c r="G123">
        <v>597966367</v>
      </c>
      <c r="H123" t="s">
        <v>310</v>
      </c>
      <c r="I123" t="s">
        <v>5086</v>
      </c>
      <c r="J123" t="s">
        <v>2551</v>
      </c>
      <c r="P123" s="2" t="s">
        <v>3138</v>
      </c>
      <c r="Q123" s="7">
        <v>1</v>
      </c>
      <c r="R123" t="s">
        <v>31</v>
      </c>
      <c r="S123" t="str">
        <f t="shared" si="2"/>
        <v>4902430232227x4902430200059TokopediaPsku</v>
      </c>
      <c r="T123" t="str">
        <f t="shared" si="3"/>
        <v>01/394829502UTokopediaPsku</v>
      </c>
    </row>
    <row r="124" spans="2:20" x14ac:dyDescent="0.35">
      <c r="B124" t="s">
        <v>17</v>
      </c>
      <c r="C124" t="s">
        <v>2517</v>
      </c>
      <c r="D124" t="s">
        <v>294</v>
      </c>
      <c r="E124" t="s">
        <v>295</v>
      </c>
      <c r="F124" t="s">
        <v>795</v>
      </c>
      <c r="G124">
        <v>176865918</v>
      </c>
      <c r="H124" t="s">
        <v>1149</v>
      </c>
      <c r="I124" t="s">
        <v>4949</v>
      </c>
      <c r="J124" t="s">
        <v>2580</v>
      </c>
      <c r="P124" s="2" t="s">
        <v>3138</v>
      </c>
      <c r="Q124" s="7">
        <v>1</v>
      </c>
      <c r="R124" t="s">
        <v>31</v>
      </c>
      <c r="S124" t="str">
        <f t="shared" si="2"/>
        <v>4902430208093TokopediaPsku</v>
      </c>
      <c r="T124" t="str">
        <f t="shared" si="3"/>
        <v>01/294825206DTokopediaPsku</v>
      </c>
    </row>
    <row r="125" spans="2:20" x14ac:dyDescent="0.35">
      <c r="B125" t="s">
        <v>17</v>
      </c>
      <c r="C125" t="s">
        <v>2517</v>
      </c>
      <c r="D125" t="s">
        <v>294</v>
      </c>
      <c r="E125" t="s">
        <v>295</v>
      </c>
      <c r="F125" t="s">
        <v>755</v>
      </c>
      <c r="G125">
        <v>1421592581</v>
      </c>
      <c r="H125" s="44" t="s">
        <v>756</v>
      </c>
      <c r="I125" s="62" t="s">
        <v>4969</v>
      </c>
      <c r="J125" t="s">
        <v>4970</v>
      </c>
      <c r="P125" s="2" t="s">
        <v>3138</v>
      </c>
      <c r="Q125" s="7">
        <v>1</v>
      </c>
      <c r="R125" t="s">
        <v>31</v>
      </c>
      <c r="S125" t="str">
        <f t="shared" si="2"/>
        <v>4902430917964TokopediaPsku</v>
      </c>
      <c r="T125" t="str">
        <f t="shared" si="3"/>
        <v>01/294826801FTokopediaPsku</v>
      </c>
    </row>
    <row r="126" spans="2:20" x14ac:dyDescent="0.35">
      <c r="B126" t="s">
        <v>17</v>
      </c>
      <c r="C126" t="s">
        <v>2517</v>
      </c>
      <c r="D126" t="s">
        <v>294</v>
      </c>
      <c r="E126" t="s">
        <v>295</v>
      </c>
      <c r="F126" t="s">
        <v>753</v>
      </c>
      <c r="G126">
        <v>1421593387</v>
      </c>
      <c r="H126" t="s">
        <v>754</v>
      </c>
      <c r="I126" t="s">
        <v>4967</v>
      </c>
      <c r="J126" t="s">
        <v>4968</v>
      </c>
      <c r="P126" s="2" t="s">
        <v>3138</v>
      </c>
      <c r="Q126" s="7">
        <v>1</v>
      </c>
      <c r="R126" t="s">
        <v>31</v>
      </c>
      <c r="S126" t="str">
        <f t="shared" si="2"/>
        <v>4902430917957TokopediaPsku</v>
      </c>
      <c r="T126" t="str">
        <f t="shared" si="3"/>
        <v>01/294826801ETokopediaPsku</v>
      </c>
    </row>
    <row r="127" spans="2:20" x14ac:dyDescent="0.35">
      <c r="B127" t="s">
        <v>17</v>
      </c>
      <c r="C127" t="s">
        <v>2517</v>
      </c>
      <c r="D127" t="s">
        <v>294</v>
      </c>
      <c r="E127" t="s">
        <v>295</v>
      </c>
      <c r="F127" t="s">
        <v>321</v>
      </c>
      <c r="G127">
        <v>176865837</v>
      </c>
      <c r="H127" t="s">
        <v>322</v>
      </c>
      <c r="I127" t="s">
        <v>4946</v>
      </c>
      <c r="J127" t="s">
        <v>4947</v>
      </c>
      <c r="P127" s="2" t="s">
        <v>3138</v>
      </c>
      <c r="Q127" s="7">
        <v>1</v>
      </c>
      <c r="R127" t="s">
        <v>31</v>
      </c>
      <c r="S127" t="str">
        <f t="shared" si="2"/>
        <v>4902430188937TokopediaPsku</v>
      </c>
      <c r="T127" t="str">
        <f t="shared" si="3"/>
        <v>01/294825206BTokopediaPsku</v>
      </c>
    </row>
    <row r="128" spans="2:20" x14ac:dyDescent="0.35">
      <c r="B128" t="s">
        <v>17</v>
      </c>
      <c r="C128" t="s">
        <v>2517</v>
      </c>
      <c r="D128" t="s">
        <v>294</v>
      </c>
      <c r="E128" t="s">
        <v>295</v>
      </c>
      <c r="F128" t="s">
        <v>296</v>
      </c>
      <c r="G128" t="s">
        <v>5100</v>
      </c>
      <c r="H128" s="44" t="s">
        <v>297</v>
      </c>
      <c r="I128" s="60" t="s">
        <v>5101</v>
      </c>
      <c r="J128" t="s">
        <v>5102</v>
      </c>
      <c r="P128" s="2" t="s">
        <v>3138</v>
      </c>
      <c r="Q128" s="7">
        <v>1</v>
      </c>
      <c r="R128" t="s">
        <v>31</v>
      </c>
      <c r="S128" t="str">
        <f t="shared" si="2"/>
        <v>4902430242875x4902430558754x4902430208093TokopediaPsku</v>
      </c>
      <c r="T128" t="str">
        <f t="shared" si="3"/>
        <v>01/394829601MTokopediaPsku</v>
      </c>
    </row>
    <row r="129" spans="2:20" x14ac:dyDescent="0.35">
      <c r="B129" t="s">
        <v>17</v>
      </c>
      <c r="C129" t="s">
        <v>2517</v>
      </c>
      <c r="D129" t="s">
        <v>294</v>
      </c>
      <c r="E129" t="s">
        <v>295</v>
      </c>
      <c r="F129" t="s">
        <v>5113</v>
      </c>
      <c r="G129">
        <v>882882691</v>
      </c>
      <c r="H129" s="44" t="s">
        <v>5114</v>
      </c>
      <c r="I129" s="60" t="s">
        <v>5115</v>
      </c>
      <c r="J129" t="s">
        <v>5116</v>
      </c>
      <c r="P129" s="2" t="s">
        <v>3140</v>
      </c>
      <c r="Q129" s="7">
        <v>1</v>
      </c>
      <c r="R129" t="s">
        <v>31</v>
      </c>
      <c r="S129" t="str">
        <f t="shared" si="2"/>
        <v>4902430360142+4902430359764+4902430359832TokopediaPsku</v>
      </c>
      <c r="T129" t="str">
        <f t="shared" si="3"/>
        <v>01/394830001MTokopediaPsku</v>
      </c>
    </row>
    <row r="130" spans="2:20" x14ac:dyDescent="0.35">
      <c r="B130" t="s">
        <v>17</v>
      </c>
      <c r="C130" t="s">
        <v>2517</v>
      </c>
      <c r="D130" t="s">
        <v>294</v>
      </c>
      <c r="E130" t="s">
        <v>295</v>
      </c>
      <c r="F130" t="s">
        <v>5122</v>
      </c>
      <c r="G130">
        <v>824694680.12588894</v>
      </c>
      <c r="H130" s="44" t="s">
        <v>403</v>
      </c>
      <c r="I130" s="60" t="s">
        <v>5123</v>
      </c>
      <c r="J130" t="s">
        <v>5124</v>
      </c>
      <c r="P130" s="2" t="s">
        <v>3140</v>
      </c>
      <c r="Q130" s="7">
        <v>1</v>
      </c>
      <c r="R130" t="s">
        <v>31</v>
      </c>
      <c r="S130" t="str">
        <f t="shared" si="2"/>
        <v>4902430799928TokopediaPsku</v>
      </c>
      <c r="T130" t="str">
        <f t="shared" si="3"/>
        <v>01/394830001WTokopediaPsku</v>
      </c>
    </row>
    <row r="131" spans="2:20" x14ac:dyDescent="0.35">
      <c r="B131" t="s">
        <v>17</v>
      </c>
      <c r="C131" t="s">
        <v>2517</v>
      </c>
      <c r="D131" t="s">
        <v>294</v>
      </c>
      <c r="E131" t="s">
        <v>295</v>
      </c>
      <c r="F131" t="s">
        <v>372</v>
      </c>
      <c r="G131">
        <v>176865351</v>
      </c>
      <c r="H131" s="44" t="s">
        <v>373</v>
      </c>
      <c r="I131" s="60" t="s">
        <v>4945</v>
      </c>
      <c r="J131" t="s">
        <v>2581</v>
      </c>
      <c r="P131" s="2" t="s">
        <v>3138</v>
      </c>
      <c r="Q131" s="7">
        <v>1</v>
      </c>
      <c r="R131" t="s">
        <v>31</v>
      </c>
      <c r="S131" t="str">
        <f t="shared" ref="S131:S194" si="4">H131&amp;C131&amp;R131</f>
        <v>4902430359818TokopediaPsku</v>
      </c>
      <c r="T131" t="str">
        <f t="shared" ref="T131:T194" si="5">F131&amp;C131&amp;R131</f>
        <v>01/294825205ITokopediaPsku</v>
      </c>
    </row>
    <row r="132" spans="2:20" x14ac:dyDescent="0.35">
      <c r="B132" t="s">
        <v>17</v>
      </c>
      <c r="C132" t="s">
        <v>2517</v>
      </c>
      <c r="D132" t="s">
        <v>294</v>
      </c>
      <c r="E132" t="s">
        <v>295</v>
      </c>
      <c r="F132" t="s">
        <v>347</v>
      </c>
      <c r="G132">
        <v>176865892</v>
      </c>
      <c r="H132" s="44" t="s">
        <v>348</v>
      </c>
      <c r="I132" s="60" t="s">
        <v>4950</v>
      </c>
      <c r="J132" t="s">
        <v>2579</v>
      </c>
      <c r="P132" s="2" t="s">
        <v>3138</v>
      </c>
      <c r="Q132" s="7">
        <v>1</v>
      </c>
      <c r="R132" t="s">
        <v>31</v>
      </c>
      <c r="S132" t="str">
        <f t="shared" si="4"/>
        <v>4902430242875TokopediaPsku</v>
      </c>
      <c r="T132" t="str">
        <f t="shared" si="5"/>
        <v>01/294825206GTokopediaPsku</v>
      </c>
    </row>
    <row r="133" spans="2:20" x14ac:dyDescent="0.35">
      <c r="B133" t="s">
        <v>17</v>
      </c>
      <c r="C133" t="s">
        <v>2517</v>
      </c>
      <c r="D133" t="s">
        <v>294</v>
      </c>
      <c r="E133" t="s">
        <v>295</v>
      </c>
      <c r="F133" t="s">
        <v>327</v>
      </c>
      <c r="G133">
        <v>336932245</v>
      </c>
      <c r="H133" s="44" t="s">
        <v>328</v>
      </c>
      <c r="I133" s="60" t="s">
        <v>5105</v>
      </c>
      <c r="J133" t="s">
        <v>5106</v>
      </c>
      <c r="P133" s="2" t="s">
        <v>3138</v>
      </c>
      <c r="Q133" s="7">
        <v>1</v>
      </c>
      <c r="R133" t="s">
        <v>31</v>
      </c>
      <c r="S133" t="str">
        <f t="shared" si="4"/>
        <v>4902430242875x4902430293341TokopediaPsku</v>
      </c>
      <c r="T133" t="str">
        <f t="shared" si="5"/>
        <v>01/394829801DTokopediaPsku</v>
      </c>
    </row>
    <row r="134" spans="2:20" x14ac:dyDescent="0.35">
      <c r="B134" t="s">
        <v>17</v>
      </c>
      <c r="C134" t="s">
        <v>2517</v>
      </c>
      <c r="D134" t="s">
        <v>294</v>
      </c>
      <c r="E134" t="s">
        <v>295</v>
      </c>
      <c r="F134" t="s">
        <v>1743</v>
      </c>
      <c r="G134">
        <v>1032917006</v>
      </c>
      <c r="H134" t="s">
        <v>1745</v>
      </c>
      <c r="I134" t="s">
        <v>5103</v>
      </c>
      <c r="J134" t="s">
        <v>5104</v>
      </c>
      <c r="P134" s="2" t="s">
        <v>3138</v>
      </c>
      <c r="Q134" s="7">
        <v>1</v>
      </c>
      <c r="R134" t="s">
        <v>31</v>
      </c>
      <c r="S134" t="str">
        <f t="shared" si="4"/>
        <v>4902430360111x4902430360142x4902430359825TokopediaPsku</v>
      </c>
      <c r="T134" t="str">
        <f t="shared" si="5"/>
        <v>01/394829601PTokopediaPsku</v>
      </c>
    </row>
    <row r="135" spans="2:20" x14ac:dyDescent="0.35">
      <c r="B135" t="s">
        <v>17</v>
      </c>
      <c r="C135" t="s">
        <v>2517</v>
      </c>
      <c r="D135" t="s">
        <v>294</v>
      </c>
      <c r="E135" t="s">
        <v>295</v>
      </c>
      <c r="F135" t="s">
        <v>396</v>
      </c>
      <c r="G135">
        <v>824474128</v>
      </c>
      <c r="H135" t="s">
        <v>397</v>
      </c>
      <c r="I135" t="s">
        <v>4966</v>
      </c>
      <c r="J135" t="s">
        <v>1182</v>
      </c>
      <c r="P135" s="2" t="s">
        <v>3138</v>
      </c>
      <c r="Q135" s="7">
        <v>1</v>
      </c>
      <c r="R135" t="s">
        <v>31</v>
      </c>
      <c r="S135" t="str">
        <f t="shared" si="4"/>
        <v>4902430799904TokopediaPsku</v>
      </c>
      <c r="T135" t="str">
        <f t="shared" si="5"/>
        <v>01/294826801DTokopediaPsku</v>
      </c>
    </row>
    <row r="136" spans="2:20" x14ac:dyDescent="0.35">
      <c r="B136" t="s">
        <v>17</v>
      </c>
      <c r="C136" t="s">
        <v>2517</v>
      </c>
      <c r="D136" t="s">
        <v>294</v>
      </c>
      <c r="E136" t="s">
        <v>295</v>
      </c>
      <c r="F136" t="s">
        <v>786</v>
      </c>
      <c r="G136">
        <v>434244595</v>
      </c>
      <c r="H136" t="s">
        <v>1167</v>
      </c>
      <c r="I136" t="s">
        <v>4753</v>
      </c>
      <c r="J136" t="s">
        <v>4148</v>
      </c>
      <c r="P136" s="2" t="s">
        <v>3138</v>
      </c>
      <c r="Q136" s="7">
        <v>1</v>
      </c>
      <c r="R136" t="s">
        <v>31</v>
      </c>
      <c r="S136" t="str">
        <f t="shared" si="4"/>
        <v>9300618551767TokopediaPsku</v>
      </c>
      <c r="T136" t="str">
        <f t="shared" si="5"/>
        <v>01/08070602ATokopediaPsku</v>
      </c>
    </row>
    <row r="137" spans="2:20" x14ac:dyDescent="0.35">
      <c r="B137" t="s">
        <v>17</v>
      </c>
      <c r="C137" t="s">
        <v>2517</v>
      </c>
      <c r="D137" t="s">
        <v>294</v>
      </c>
      <c r="E137" t="s">
        <v>295</v>
      </c>
      <c r="F137" t="s">
        <v>1143</v>
      </c>
      <c r="G137">
        <v>176865820</v>
      </c>
      <c r="H137" t="s">
        <v>1144</v>
      </c>
      <c r="I137" t="s">
        <v>4948</v>
      </c>
      <c r="J137" t="s">
        <v>4149</v>
      </c>
      <c r="P137" s="2" t="s">
        <v>3138</v>
      </c>
      <c r="Q137" s="7">
        <v>1</v>
      </c>
      <c r="R137" t="s">
        <v>31</v>
      </c>
      <c r="S137" t="str">
        <f t="shared" si="4"/>
        <v>4902430188951TokopediaPsku</v>
      </c>
      <c r="T137" t="str">
        <f t="shared" si="5"/>
        <v>01/294825206CTokopediaPsku</v>
      </c>
    </row>
    <row r="138" spans="2:20" x14ac:dyDescent="0.35">
      <c r="B138" t="s">
        <v>17</v>
      </c>
      <c r="C138" t="s">
        <v>2517</v>
      </c>
      <c r="D138" t="s">
        <v>294</v>
      </c>
      <c r="E138" t="s">
        <v>295</v>
      </c>
      <c r="F138" t="s">
        <v>796</v>
      </c>
      <c r="G138">
        <v>501197686</v>
      </c>
      <c r="H138" t="s">
        <v>1145</v>
      </c>
      <c r="I138" t="s">
        <v>4960</v>
      </c>
      <c r="J138" t="s">
        <v>1146</v>
      </c>
      <c r="P138" s="2" t="s">
        <v>3138</v>
      </c>
      <c r="Q138" s="7">
        <v>1</v>
      </c>
      <c r="R138" t="s">
        <v>31</v>
      </c>
      <c r="S138" t="str">
        <f t="shared" si="4"/>
        <v>4902430799874TokopediaPsku</v>
      </c>
      <c r="T138" t="str">
        <f t="shared" si="5"/>
        <v>01/294825208HTokopediaPsku</v>
      </c>
    </row>
    <row r="139" spans="2:20" x14ac:dyDescent="0.35">
      <c r="B139" t="s">
        <v>17</v>
      </c>
      <c r="C139" t="s">
        <v>2517</v>
      </c>
      <c r="D139" t="s">
        <v>294</v>
      </c>
      <c r="E139" t="s">
        <v>295</v>
      </c>
      <c r="F139" t="s">
        <v>365</v>
      </c>
      <c r="G139">
        <v>604691550</v>
      </c>
      <c r="H139" t="s">
        <v>366</v>
      </c>
      <c r="I139" t="s">
        <v>4954</v>
      </c>
      <c r="J139" t="s">
        <v>2519</v>
      </c>
      <c r="P139" s="2" t="s">
        <v>3138</v>
      </c>
      <c r="Q139" s="7">
        <v>1</v>
      </c>
      <c r="R139" t="s">
        <v>31</v>
      </c>
      <c r="S139" t="str">
        <f t="shared" si="4"/>
        <v>4902430625760TokopediaPsku</v>
      </c>
      <c r="T139" t="str">
        <f t="shared" si="5"/>
        <v>01/294825206PTokopediaPsku</v>
      </c>
    </row>
    <row r="140" spans="2:20" x14ac:dyDescent="0.35">
      <c r="B140" t="s">
        <v>17</v>
      </c>
      <c r="C140" t="s">
        <v>2517</v>
      </c>
      <c r="D140" t="s">
        <v>294</v>
      </c>
      <c r="E140" t="s">
        <v>295</v>
      </c>
      <c r="F140" t="s">
        <v>1703</v>
      </c>
      <c r="G140">
        <v>618770942</v>
      </c>
      <c r="H140" t="s">
        <v>1704</v>
      </c>
      <c r="I140" t="s">
        <v>5090</v>
      </c>
      <c r="J140" t="s">
        <v>5091</v>
      </c>
      <c r="P140" s="2" t="s">
        <v>3138</v>
      </c>
      <c r="Q140" s="7">
        <v>1</v>
      </c>
      <c r="R140" t="s">
        <v>31</v>
      </c>
      <c r="S140" t="str">
        <f t="shared" si="4"/>
        <v>4902430293341x2TokopediaPsku</v>
      </c>
      <c r="T140" t="str">
        <f t="shared" si="5"/>
        <v>01/394829503CTokopediaPsku</v>
      </c>
    </row>
    <row r="141" spans="2:20" x14ac:dyDescent="0.35">
      <c r="B141" t="s">
        <v>17</v>
      </c>
      <c r="C141" t="s">
        <v>2517</v>
      </c>
      <c r="D141" t="s">
        <v>294</v>
      </c>
      <c r="E141" t="s">
        <v>295</v>
      </c>
      <c r="F141" t="s">
        <v>5109</v>
      </c>
      <c r="G141">
        <v>882873201</v>
      </c>
      <c r="H141" t="s">
        <v>5110</v>
      </c>
      <c r="I141" t="s">
        <v>5111</v>
      </c>
      <c r="J141" t="s">
        <v>5112</v>
      </c>
      <c r="P141" s="2" t="s">
        <v>3140</v>
      </c>
      <c r="Q141" s="7">
        <v>1</v>
      </c>
      <c r="R141" t="s">
        <v>31</v>
      </c>
      <c r="S141" t="str">
        <f t="shared" si="4"/>
        <v>4902430242875+4902430558754+4902430208093TokopediaPsku</v>
      </c>
      <c r="T141" t="str">
        <f t="shared" si="5"/>
        <v>01/394830001LTokopediaPsku</v>
      </c>
    </row>
    <row r="142" spans="2:20" x14ac:dyDescent="0.35">
      <c r="B142" t="s">
        <v>17</v>
      </c>
      <c r="C142" t="s">
        <v>2517</v>
      </c>
      <c r="D142" t="s">
        <v>405</v>
      </c>
      <c r="E142" t="s">
        <v>406</v>
      </c>
      <c r="F142" t="s">
        <v>446</v>
      </c>
      <c r="G142" t="s">
        <v>5026</v>
      </c>
      <c r="H142" t="s">
        <v>447</v>
      </c>
      <c r="I142" t="s">
        <v>5027</v>
      </c>
      <c r="J142" t="s">
        <v>4152</v>
      </c>
      <c r="P142" s="2" t="s">
        <v>3138</v>
      </c>
      <c r="Q142" s="7">
        <v>1</v>
      </c>
      <c r="R142" t="s">
        <v>31</v>
      </c>
      <c r="S142" t="str">
        <f t="shared" si="4"/>
        <v>9300647788691TokopediaPsku</v>
      </c>
      <c r="T142" t="str">
        <f t="shared" si="5"/>
        <v>01/341314001ATokopediaPsku</v>
      </c>
    </row>
    <row r="143" spans="2:20" x14ac:dyDescent="0.35">
      <c r="B143" t="s">
        <v>17</v>
      </c>
      <c r="C143" t="s">
        <v>2517</v>
      </c>
      <c r="D143" t="s">
        <v>405</v>
      </c>
      <c r="E143" t="s">
        <v>406</v>
      </c>
      <c r="F143" t="s">
        <v>449</v>
      </c>
      <c r="G143" t="s">
        <v>5024</v>
      </c>
      <c r="H143" t="s">
        <v>450</v>
      </c>
      <c r="I143" t="s">
        <v>5025</v>
      </c>
      <c r="J143" t="s">
        <v>4151</v>
      </c>
      <c r="P143" s="2" t="s">
        <v>3138</v>
      </c>
      <c r="Q143" s="7">
        <v>1</v>
      </c>
      <c r="R143" t="s">
        <v>31</v>
      </c>
      <c r="S143" t="str">
        <f t="shared" si="4"/>
        <v>9300647000342TokopediaPsku</v>
      </c>
      <c r="T143" t="str">
        <f t="shared" si="5"/>
        <v>01/341313901ATokopediaPsku</v>
      </c>
    </row>
    <row r="144" spans="2:20" x14ac:dyDescent="0.35">
      <c r="B144" t="s">
        <v>17</v>
      </c>
      <c r="C144" t="s">
        <v>2517</v>
      </c>
      <c r="D144" t="s">
        <v>405</v>
      </c>
      <c r="E144" t="s">
        <v>406</v>
      </c>
      <c r="F144" t="s">
        <v>2344</v>
      </c>
      <c r="G144" t="s">
        <v>5125</v>
      </c>
      <c r="H144" t="s">
        <v>3597</v>
      </c>
      <c r="I144" t="s">
        <v>5126</v>
      </c>
      <c r="J144" t="s">
        <v>5127</v>
      </c>
      <c r="P144" s="2" t="s">
        <v>3138</v>
      </c>
      <c r="Q144" s="7">
        <v>1</v>
      </c>
      <c r="R144" t="s">
        <v>31</v>
      </c>
      <c r="S144" t="str">
        <f t="shared" si="4"/>
        <v>4902430678278x2TokopediaPsku</v>
      </c>
      <c r="T144" t="str">
        <f t="shared" si="5"/>
        <v>01/394929501BTokopediaPsku</v>
      </c>
    </row>
    <row r="145" spans="2:20" x14ac:dyDescent="0.35">
      <c r="B145" t="s">
        <v>17</v>
      </c>
      <c r="C145" t="s">
        <v>2517</v>
      </c>
      <c r="D145" t="s">
        <v>405</v>
      </c>
      <c r="E145" t="s">
        <v>406</v>
      </c>
      <c r="F145" t="s">
        <v>417</v>
      </c>
      <c r="G145" t="s">
        <v>4925</v>
      </c>
      <c r="H145" t="s">
        <v>418</v>
      </c>
      <c r="I145" t="s">
        <v>4926</v>
      </c>
      <c r="J145" t="s">
        <v>4158</v>
      </c>
      <c r="P145" s="2" t="s">
        <v>3138</v>
      </c>
      <c r="Q145" s="7">
        <v>1</v>
      </c>
      <c r="R145" t="s">
        <v>31</v>
      </c>
      <c r="S145" t="str">
        <f t="shared" si="4"/>
        <v>4902430678421TokopediaPsku</v>
      </c>
      <c r="T145" t="str">
        <f t="shared" si="5"/>
        <v>01/274922801CTokopediaPsku</v>
      </c>
    </row>
    <row r="146" spans="2:20" x14ac:dyDescent="0.35">
      <c r="B146" t="s">
        <v>17</v>
      </c>
      <c r="C146" t="s">
        <v>2517</v>
      </c>
      <c r="D146" t="s">
        <v>405</v>
      </c>
      <c r="E146" t="s">
        <v>406</v>
      </c>
      <c r="F146" t="s">
        <v>2338</v>
      </c>
      <c r="G146" t="s">
        <v>5131</v>
      </c>
      <c r="H146" t="s">
        <v>2340</v>
      </c>
      <c r="I146" t="s">
        <v>5132</v>
      </c>
      <c r="J146" t="s">
        <v>5133</v>
      </c>
      <c r="P146" s="2" t="s">
        <v>3138</v>
      </c>
      <c r="Q146" s="7">
        <v>1</v>
      </c>
      <c r="R146" t="s">
        <v>31</v>
      </c>
      <c r="S146" t="str">
        <f t="shared" si="4"/>
        <v>4902430403900x2TokopediaPsku</v>
      </c>
      <c r="T146" t="str">
        <f t="shared" si="5"/>
        <v>01/394929501ETokopediaPsku</v>
      </c>
    </row>
    <row r="147" spans="2:20" x14ac:dyDescent="0.35">
      <c r="B147" t="s">
        <v>17</v>
      </c>
      <c r="C147" t="s">
        <v>2517</v>
      </c>
      <c r="D147" t="s">
        <v>405</v>
      </c>
      <c r="E147" t="s">
        <v>406</v>
      </c>
      <c r="F147" t="s">
        <v>438</v>
      </c>
      <c r="G147">
        <v>460449497</v>
      </c>
      <c r="H147" t="s">
        <v>439</v>
      </c>
      <c r="I147" t="s">
        <v>5028</v>
      </c>
      <c r="J147" t="s">
        <v>2565</v>
      </c>
      <c r="P147" s="2" t="s">
        <v>3138</v>
      </c>
      <c r="Q147" s="7">
        <v>1</v>
      </c>
      <c r="R147" t="s">
        <v>31</v>
      </c>
      <c r="S147" t="str">
        <f t="shared" si="4"/>
        <v>9300647000922TokopediaPsku</v>
      </c>
      <c r="T147" t="str">
        <f t="shared" si="5"/>
        <v>01/341314301ATokopediaPsku</v>
      </c>
    </row>
    <row r="148" spans="2:20" x14ac:dyDescent="0.35">
      <c r="B148" t="s">
        <v>17</v>
      </c>
      <c r="C148" t="s">
        <v>2517</v>
      </c>
      <c r="D148" t="s">
        <v>405</v>
      </c>
      <c r="E148" t="s">
        <v>406</v>
      </c>
      <c r="F148" t="s">
        <v>2352</v>
      </c>
      <c r="G148" t="s">
        <v>5144</v>
      </c>
      <c r="H148" t="s">
        <v>3602</v>
      </c>
      <c r="I148" t="s">
        <v>5145</v>
      </c>
      <c r="J148" t="s">
        <v>5146</v>
      </c>
      <c r="P148" s="2" t="s">
        <v>3138</v>
      </c>
      <c r="Q148" s="7">
        <v>1</v>
      </c>
      <c r="R148" t="s">
        <v>31</v>
      </c>
      <c r="S148" t="str">
        <f t="shared" si="4"/>
        <v>3014260279387x3TokopediaPsku</v>
      </c>
      <c r="T148" t="str">
        <f t="shared" si="5"/>
        <v>01/394929501MTokopediaPsku</v>
      </c>
    </row>
    <row r="149" spans="2:20" x14ac:dyDescent="0.35">
      <c r="B149" t="s">
        <v>17</v>
      </c>
      <c r="C149" t="s">
        <v>2517</v>
      </c>
      <c r="D149" t="s">
        <v>405</v>
      </c>
      <c r="E149" t="s">
        <v>406</v>
      </c>
      <c r="F149" t="s">
        <v>453</v>
      </c>
      <c r="G149" t="s">
        <v>4923</v>
      </c>
      <c r="H149" t="s">
        <v>454</v>
      </c>
      <c r="I149" t="s">
        <v>4924</v>
      </c>
      <c r="J149" t="s">
        <v>4157</v>
      </c>
      <c r="P149" s="2" t="s">
        <v>3138</v>
      </c>
      <c r="Q149" s="7">
        <v>1</v>
      </c>
      <c r="R149" t="s">
        <v>31</v>
      </c>
      <c r="S149" t="str">
        <f t="shared" si="4"/>
        <v>4902430678278TokopediaPsku</v>
      </c>
      <c r="T149" t="str">
        <f t="shared" si="5"/>
        <v>01/274922801ATokopediaPsku</v>
      </c>
    </row>
    <row r="150" spans="2:20" x14ac:dyDescent="0.35">
      <c r="B150" t="s">
        <v>17</v>
      </c>
      <c r="C150" t="s">
        <v>2517</v>
      </c>
      <c r="D150" t="s">
        <v>405</v>
      </c>
      <c r="E150" t="s">
        <v>406</v>
      </c>
      <c r="F150" t="s">
        <v>2351</v>
      </c>
      <c r="G150">
        <v>408486506</v>
      </c>
      <c r="H150" t="s">
        <v>3601</v>
      </c>
      <c r="I150" t="s">
        <v>5137</v>
      </c>
      <c r="J150" t="s">
        <v>2543</v>
      </c>
      <c r="P150" s="2" t="s">
        <v>3138</v>
      </c>
      <c r="Q150" s="7">
        <v>1</v>
      </c>
      <c r="R150" t="s">
        <v>31</v>
      </c>
      <c r="S150" t="str">
        <f t="shared" si="4"/>
        <v>3014260007867x2TokopediaPsku</v>
      </c>
      <c r="T150" t="str">
        <f t="shared" si="5"/>
        <v>01/394929501HTokopediaPsku</v>
      </c>
    </row>
    <row r="151" spans="2:20" x14ac:dyDescent="0.35">
      <c r="B151" t="s">
        <v>17</v>
      </c>
      <c r="C151" t="s">
        <v>2517</v>
      </c>
      <c r="D151" t="s">
        <v>405</v>
      </c>
      <c r="E151" t="s">
        <v>406</v>
      </c>
      <c r="F151" t="s">
        <v>2649</v>
      </c>
      <c r="G151" t="s">
        <v>5150</v>
      </c>
      <c r="H151" t="s">
        <v>2650</v>
      </c>
      <c r="I151" t="s">
        <v>5151</v>
      </c>
      <c r="J151" t="s">
        <v>5152</v>
      </c>
      <c r="P151" s="2" t="s">
        <v>3138</v>
      </c>
      <c r="Q151" s="7">
        <v>1</v>
      </c>
      <c r="R151" t="s">
        <v>31</v>
      </c>
      <c r="S151" t="str">
        <f t="shared" si="4"/>
        <v>4902430869652x2TokopediaPsku</v>
      </c>
      <c r="T151" t="str">
        <f t="shared" si="5"/>
        <v>01/394929501QTokopediaPsku</v>
      </c>
    </row>
    <row r="152" spans="2:20" x14ac:dyDescent="0.35">
      <c r="B152" t="s">
        <v>17</v>
      </c>
      <c r="C152" t="s">
        <v>2517</v>
      </c>
      <c r="D152" t="s">
        <v>405</v>
      </c>
      <c r="E152" t="s">
        <v>406</v>
      </c>
      <c r="F152" t="s">
        <v>443</v>
      </c>
      <c r="G152" t="s">
        <v>4920</v>
      </c>
      <c r="H152" t="s">
        <v>444</v>
      </c>
      <c r="I152" t="s">
        <v>4921</v>
      </c>
      <c r="J152" t="s">
        <v>4922</v>
      </c>
      <c r="P152" s="2" t="s">
        <v>3138</v>
      </c>
      <c r="Q152" s="7">
        <v>1</v>
      </c>
      <c r="R152" t="s">
        <v>31</v>
      </c>
      <c r="S152" t="str">
        <f t="shared" si="4"/>
        <v>4902430869652TokopediaPsku</v>
      </c>
      <c r="T152" t="str">
        <f t="shared" si="5"/>
        <v>01/274922301GTokopediaPsku</v>
      </c>
    </row>
    <row r="153" spans="2:20" x14ac:dyDescent="0.35">
      <c r="B153" t="s">
        <v>17</v>
      </c>
      <c r="C153" t="s">
        <v>2517</v>
      </c>
      <c r="D153" t="s">
        <v>405</v>
      </c>
      <c r="E153" t="s">
        <v>406</v>
      </c>
      <c r="F153" t="s">
        <v>2346</v>
      </c>
      <c r="G153" t="s">
        <v>5128</v>
      </c>
      <c r="H153" t="s">
        <v>3598</v>
      </c>
      <c r="I153" t="s">
        <v>5129</v>
      </c>
      <c r="J153" t="s">
        <v>5130</v>
      </c>
      <c r="P153" s="2" t="s">
        <v>3138</v>
      </c>
      <c r="Q153" s="7">
        <v>1</v>
      </c>
      <c r="R153" t="s">
        <v>31</v>
      </c>
      <c r="S153" t="str">
        <f t="shared" si="4"/>
        <v>4902430678421x2TokopediaPsku</v>
      </c>
      <c r="T153" t="str">
        <f t="shared" si="5"/>
        <v>01/394929501CTokopediaPsku</v>
      </c>
    </row>
    <row r="154" spans="2:20" x14ac:dyDescent="0.35">
      <c r="B154" t="s">
        <v>17</v>
      </c>
      <c r="C154" t="s">
        <v>2517</v>
      </c>
      <c r="D154" t="s">
        <v>405</v>
      </c>
      <c r="E154" t="s">
        <v>406</v>
      </c>
      <c r="F154" t="s">
        <v>440</v>
      </c>
      <c r="G154" t="s">
        <v>4929</v>
      </c>
      <c r="H154" t="s">
        <v>441</v>
      </c>
      <c r="I154" t="s">
        <v>4930</v>
      </c>
      <c r="J154" t="s">
        <v>4150</v>
      </c>
      <c r="P154" s="2" t="s">
        <v>3138</v>
      </c>
      <c r="Q154" s="7">
        <v>1</v>
      </c>
      <c r="R154" t="s">
        <v>31</v>
      </c>
      <c r="S154" t="str">
        <f t="shared" si="4"/>
        <v>4902430511551TokopediaPsku</v>
      </c>
      <c r="T154" t="str">
        <f t="shared" si="5"/>
        <v>01/274928901DTokopediaPsku</v>
      </c>
    </row>
    <row r="155" spans="2:20" x14ac:dyDescent="0.35">
      <c r="B155" t="s">
        <v>17</v>
      </c>
      <c r="C155" t="s">
        <v>2517</v>
      </c>
      <c r="D155" t="s">
        <v>405</v>
      </c>
      <c r="E155" t="s">
        <v>406</v>
      </c>
      <c r="F155" t="s">
        <v>2347</v>
      </c>
      <c r="G155" t="s">
        <v>5141</v>
      </c>
      <c r="H155" t="s">
        <v>3599</v>
      </c>
      <c r="I155" t="s">
        <v>5142</v>
      </c>
      <c r="J155" t="s">
        <v>5143</v>
      </c>
      <c r="P155" s="2" t="s">
        <v>3138</v>
      </c>
      <c r="Q155" s="7">
        <v>1</v>
      </c>
      <c r="R155" t="s">
        <v>31</v>
      </c>
      <c r="S155" t="str">
        <f t="shared" si="4"/>
        <v>3014260279400x3TokopediaPsku</v>
      </c>
      <c r="T155" t="str">
        <f t="shared" si="5"/>
        <v>01/394929501LTokopediaPsku</v>
      </c>
    </row>
    <row r="156" spans="2:20" x14ac:dyDescent="0.35">
      <c r="B156" t="s">
        <v>17</v>
      </c>
      <c r="C156" t="s">
        <v>2517</v>
      </c>
      <c r="D156" t="s">
        <v>405</v>
      </c>
      <c r="E156" t="s">
        <v>406</v>
      </c>
      <c r="F156" t="s">
        <v>2349</v>
      </c>
      <c r="G156" t="s">
        <v>5147</v>
      </c>
      <c r="H156" t="s">
        <v>3600</v>
      </c>
      <c r="I156" t="s">
        <v>5148</v>
      </c>
      <c r="J156" t="s">
        <v>5149</v>
      </c>
      <c r="P156" s="2" t="s">
        <v>3138</v>
      </c>
      <c r="Q156" s="7">
        <v>1</v>
      </c>
      <c r="R156" t="s">
        <v>31</v>
      </c>
      <c r="S156" t="str">
        <f t="shared" si="4"/>
        <v>3014260279059x3TokopediaPsku</v>
      </c>
      <c r="T156" t="str">
        <f t="shared" si="5"/>
        <v>01/394929501NTokopediaPsku</v>
      </c>
    </row>
    <row r="157" spans="2:20" x14ac:dyDescent="0.35">
      <c r="B157" t="s">
        <v>17</v>
      </c>
      <c r="C157" t="s">
        <v>2517</v>
      </c>
      <c r="D157" t="s">
        <v>405</v>
      </c>
      <c r="E157" t="s">
        <v>406</v>
      </c>
      <c r="F157" t="s">
        <v>2342</v>
      </c>
      <c r="G157" t="s">
        <v>5138</v>
      </c>
      <c r="H157" t="s">
        <v>3596</v>
      </c>
      <c r="I157" t="s">
        <v>5139</v>
      </c>
      <c r="J157" t="s">
        <v>5140</v>
      </c>
      <c r="P157" s="2" t="s">
        <v>3138</v>
      </c>
      <c r="Q157" s="7">
        <v>1</v>
      </c>
      <c r="R157" t="s">
        <v>31</v>
      </c>
      <c r="S157" t="str">
        <f t="shared" si="4"/>
        <v>3014260279462x3TokopediaPsku</v>
      </c>
      <c r="T157" t="str">
        <f t="shared" si="5"/>
        <v>01/394929501KTokopediaPsku</v>
      </c>
    </row>
    <row r="158" spans="2:20" x14ac:dyDescent="0.35">
      <c r="B158" t="s">
        <v>17</v>
      </c>
      <c r="C158" t="s">
        <v>2517</v>
      </c>
      <c r="D158" t="s">
        <v>405</v>
      </c>
      <c r="E158" t="s">
        <v>406</v>
      </c>
      <c r="F158" t="s">
        <v>2634</v>
      </c>
      <c r="G158" t="s">
        <v>4932</v>
      </c>
      <c r="H158" t="s">
        <v>4933</v>
      </c>
      <c r="I158" t="s">
        <v>4934</v>
      </c>
      <c r="J158" t="s">
        <v>4156</v>
      </c>
      <c r="P158" s="2" t="s">
        <v>3138</v>
      </c>
      <c r="Q158" s="7">
        <v>1</v>
      </c>
      <c r="R158" t="s">
        <v>31</v>
      </c>
      <c r="S158" t="str">
        <f t="shared" si="4"/>
        <v>4902430534635TokopediaPsku</v>
      </c>
      <c r="T158" t="str">
        <f t="shared" si="5"/>
        <v>01/274928902CTokopediaPsku</v>
      </c>
    </row>
    <row r="159" spans="2:20" x14ac:dyDescent="0.35">
      <c r="B159" t="s">
        <v>17</v>
      </c>
      <c r="C159" t="s">
        <v>2517</v>
      </c>
      <c r="D159" t="s">
        <v>405</v>
      </c>
      <c r="E159" t="s">
        <v>406</v>
      </c>
      <c r="F159" t="s">
        <v>2545</v>
      </c>
      <c r="G159" t="s">
        <v>5134</v>
      </c>
      <c r="H159" t="s">
        <v>3611</v>
      </c>
      <c r="I159" t="s">
        <v>5135</v>
      </c>
      <c r="J159" t="s">
        <v>5136</v>
      </c>
      <c r="P159" s="2" t="s">
        <v>3138</v>
      </c>
      <c r="Q159" s="7">
        <v>1</v>
      </c>
      <c r="R159" t="s">
        <v>31</v>
      </c>
      <c r="S159" t="str">
        <f t="shared" si="4"/>
        <v>4902430599634x2TokopediaPsku</v>
      </c>
      <c r="T159" t="str">
        <f t="shared" si="5"/>
        <v>01/394929501GTokopediaPsku</v>
      </c>
    </row>
    <row r="160" spans="2:20" x14ac:dyDescent="0.35">
      <c r="B160" t="s">
        <v>17</v>
      </c>
      <c r="C160" t="s">
        <v>2517</v>
      </c>
      <c r="D160" t="s">
        <v>405</v>
      </c>
      <c r="E160" t="s">
        <v>406</v>
      </c>
      <c r="F160" t="s">
        <v>1229</v>
      </c>
      <c r="G160">
        <v>408486441</v>
      </c>
      <c r="H160" t="s">
        <v>1230</v>
      </c>
      <c r="I160" t="s">
        <v>4931</v>
      </c>
      <c r="J160" t="s">
        <v>2582</v>
      </c>
      <c r="P160" s="2" t="s">
        <v>3138</v>
      </c>
      <c r="Q160" s="7">
        <v>1</v>
      </c>
      <c r="R160" t="s">
        <v>31</v>
      </c>
      <c r="S160" t="str">
        <f t="shared" si="4"/>
        <v>3014260007867TokopediaPsku</v>
      </c>
      <c r="T160" t="str">
        <f t="shared" si="5"/>
        <v>01/274928902BTokopediaPsku</v>
      </c>
    </row>
    <row r="161" spans="2:20" x14ac:dyDescent="0.35">
      <c r="B161" t="s">
        <v>17</v>
      </c>
      <c r="C161" t="s">
        <v>2517</v>
      </c>
      <c r="D161" t="s">
        <v>405</v>
      </c>
      <c r="E161" t="s">
        <v>406</v>
      </c>
      <c r="F161" t="s">
        <v>432</v>
      </c>
      <c r="G161" t="s">
        <v>4927</v>
      </c>
      <c r="H161" t="s">
        <v>433</v>
      </c>
      <c r="I161" t="s">
        <v>4928</v>
      </c>
      <c r="J161" t="s">
        <v>4153</v>
      </c>
      <c r="P161" s="2" t="s">
        <v>3138</v>
      </c>
      <c r="Q161" s="7">
        <v>1</v>
      </c>
      <c r="R161" t="s">
        <v>31</v>
      </c>
      <c r="S161" t="str">
        <f t="shared" si="4"/>
        <v>4902430403900TokopediaPsku</v>
      </c>
      <c r="T161" t="str">
        <f t="shared" si="5"/>
        <v>01/274926401JTokopediaPsku</v>
      </c>
    </row>
    <row r="162" spans="2:20" x14ac:dyDescent="0.35">
      <c r="B162" t="s">
        <v>17</v>
      </c>
      <c r="C162" t="s">
        <v>2517</v>
      </c>
      <c r="D162" t="s">
        <v>455</v>
      </c>
      <c r="E162" t="s">
        <v>456</v>
      </c>
      <c r="F162" t="s">
        <v>2289</v>
      </c>
      <c r="G162" t="s">
        <v>5155</v>
      </c>
      <c r="H162" t="s">
        <v>2291</v>
      </c>
      <c r="I162" t="s">
        <v>5156</v>
      </c>
      <c r="J162" t="s">
        <v>5157</v>
      </c>
      <c r="P162" s="2" t="s">
        <v>3138</v>
      </c>
      <c r="Q162" s="7">
        <v>1</v>
      </c>
      <c r="R162" t="s">
        <v>31</v>
      </c>
      <c r="S162" t="str">
        <f t="shared" si="4"/>
        <v>4902430610346x3TokopediaPsku</v>
      </c>
      <c r="T162" t="str">
        <f t="shared" si="5"/>
        <v>01/395029501BTokopediaPsku</v>
      </c>
    </row>
    <row r="163" spans="2:20" x14ac:dyDescent="0.35">
      <c r="B163" t="s">
        <v>17</v>
      </c>
      <c r="C163" t="s">
        <v>2517</v>
      </c>
      <c r="D163" t="s">
        <v>455</v>
      </c>
      <c r="E163" t="s">
        <v>456</v>
      </c>
      <c r="F163" t="s">
        <v>1262</v>
      </c>
      <c r="G163" t="s">
        <v>5162</v>
      </c>
      <c r="H163" t="s">
        <v>1263</v>
      </c>
      <c r="I163" t="s">
        <v>5163</v>
      </c>
      <c r="J163" t="s">
        <v>5164</v>
      </c>
      <c r="P163" s="2" t="s">
        <v>3138</v>
      </c>
      <c r="Q163" s="7">
        <v>1</v>
      </c>
      <c r="R163" t="s">
        <v>31</v>
      </c>
      <c r="S163" t="str">
        <f t="shared" si="4"/>
        <v>4902430610575x3TokopediaPsku</v>
      </c>
      <c r="T163" t="str">
        <f t="shared" si="5"/>
        <v>01/395029501GTokopediaPsku</v>
      </c>
    </row>
    <row r="164" spans="2:20" x14ac:dyDescent="0.35">
      <c r="B164" t="s">
        <v>17</v>
      </c>
      <c r="C164" t="s">
        <v>2517</v>
      </c>
      <c r="D164" t="s">
        <v>455</v>
      </c>
      <c r="E164" t="s">
        <v>456</v>
      </c>
      <c r="F164" t="s">
        <v>457</v>
      </c>
      <c r="G164">
        <v>176840314</v>
      </c>
      <c r="H164" t="s">
        <v>458</v>
      </c>
      <c r="I164" t="s">
        <v>4789</v>
      </c>
      <c r="J164" t="s">
        <v>1264</v>
      </c>
      <c r="P164" s="2" t="s">
        <v>3138</v>
      </c>
      <c r="Q164" s="7">
        <v>1</v>
      </c>
      <c r="R164" t="s">
        <v>31</v>
      </c>
      <c r="S164" t="str">
        <f t="shared" si="4"/>
        <v>4902430610346TokopediaPsku</v>
      </c>
      <c r="T164" t="str">
        <f t="shared" si="5"/>
        <v>01/225026509GTokopediaPsku</v>
      </c>
    </row>
    <row r="165" spans="2:20" x14ac:dyDescent="0.35">
      <c r="B165" t="s">
        <v>17</v>
      </c>
      <c r="C165" t="s">
        <v>2517</v>
      </c>
      <c r="D165" t="s">
        <v>455</v>
      </c>
      <c r="E165" t="s">
        <v>456</v>
      </c>
      <c r="F165" t="s">
        <v>1274</v>
      </c>
      <c r="G165" t="s">
        <v>5158</v>
      </c>
      <c r="H165" t="s">
        <v>1275</v>
      </c>
      <c r="I165" t="s">
        <v>5159</v>
      </c>
      <c r="J165" t="s">
        <v>5160</v>
      </c>
      <c r="P165" s="2" t="s">
        <v>3138</v>
      </c>
      <c r="Q165" s="7">
        <v>1</v>
      </c>
      <c r="R165" t="s">
        <v>31</v>
      </c>
      <c r="S165" t="str">
        <f t="shared" si="4"/>
        <v>4902430610506x3TokopediaPsku</v>
      </c>
      <c r="T165" t="str">
        <f t="shared" si="5"/>
        <v>01/395029501DTokopediaPsku</v>
      </c>
    </row>
    <row r="166" spans="2:20" x14ac:dyDescent="0.35">
      <c r="B166" t="s">
        <v>17</v>
      </c>
      <c r="C166" t="s">
        <v>2517</v>
      </c>
      <c r="D166" t="s">
        <v>455</v>
      </c>
      <c r="E166" t="s">
        <v>456</v>
      </c>
      <c r="F166" t="s">
        <v>483</v>
      </c>
      <c r="G166">
        <v>176839938</v>
      </c>
      <c r="H166" t="s">
        <v>484</v>
      </c>
      <c r="I166" t="s">
        <v>4792</v>
      </c>
      <c r="J166" t="s">
        <v>2605</v>
      </c>
      <c r="P166" s="2" t="s">
        <v>3138</v>
      </c>
      <c r="Q166" s="7">
        <v>1</v>
      </c>
      <c r="R166" t="s">
        <v>31</v>
      </c>
      <c r="S166" t="str">
        <f t="shared" si="4"/>
        <v>4902430610575TokopediaPsku</v>
      </c>
      <c r="T166" t="str">
        <f t="shared" si="5"/>
        <v>01/225026509ZTokopediaPsku</v>
      </c>
    </row>
    <row r="167" spans="2:20" x14ac:dyDescent="0.35">
      <c r="B167" t="s">
        <v>17</v>
      </c>
      <c r="C167" t="s">
        <v>2517</v>
      </c>
      <c r="D167" t="s">
        <v>455</v>
      </c>
      <c r="E167" t="s">
        <v>456</v>
      </c>
      <c r="F167" t="s">
        <v>509</v>
      </c>
      <c r="G167">
        <v>262094255</v>
      </c>
      <c r="H167" t="s">
        <v>510</v>
      </c>
      <c r="I167" t="s">
        <v>5177</v>
      </c>
      <c r="J167" t="s">
        <v>5178</v>
      </c>
      <c r="P167" s="2" t="s">
        <v>3138</v>
      </c>
      <c r="Q167" s="7">
        <v>1</v>
      </c>
      <c r="R167" t="s">
        <v>31</v>
      </c>
      <c r="S167" t="str">
        <f t="shared" si="4"/>
        <v>4902430635424x2TokopediaPsku</v>
      </c>
      <c r="T167" t="str">
        <f t="shared" si="5"/>
        <v>01/395029501PTokopediaPsku</v>
      </c>
    </row>
    <row r="168" spans="2:20" x14ac:dyDescent="0.35">
      <c r="B168" t="s">
        <v>17</v>
      </c>
      <c r="C168" t="s">
        <v>2517</v>
      </c>
      <c r="D168" t="s">
        <v>455</v>
      </c>
      <c r="E168" t="s">
        <v>456</v>
      </c>
      <c r="F168" t="s">
        <v>505</v>
      </c>
      <c r="G168">
        <v>673483888</v>
      </c>
      <c r="H168" t="s">
        <v>506</v>
      </c>
      <c r="I168" t="s">
        <v>5161</v>
      </c>
      <c r="J168" t="s">
        <v>2648</v>
      </c>
      <c r="P168" s="2" t="s">
        <v>3138</v>
      </c>
      <c r="Q168" s="7">
        <v>1</v>
      </c>
      <c r="R168" t="s">
        <v>31</v>
      </c>
      <c r="S168" t="str">
        <f t="shared" si="4"/>
        <v>4902430610568x4TokopediaPsku</v>
      </c>
      <c r="T168" t="str">
        <f t="shared" si="5"/>
        <v>01/395029501FTokopediaPsku</v>
      </c>
    </row>
    <row r="169" spans="2:20" x14ac:dyDescent="0.35">
      <c r="B169" t="s">
        <v>17</v>
      </c>
      <c r="C169" t="s">
        <v>2517</v>
      </c>
      <c r="D169" t="s">
        <v>455</v>
      </c>
      <c r="E169" t="s">
        <v>456</v>
      </c>
      <c r="F169" t="s">
        <v>464</v>
      </c>
      <c r="G169">
        <v>176839616</v>
      </c>
      <c r="H169" t="s">
        <v>465</v>
      </c>
      <c r="I169" t="s">
        <v>4790</v>
      </c>
      <c r="J169" t="s">
        <v>2607</v>
      </c>
      <c r="P169" s="2" t="s">
        <v>3138</v>
      </c>
      <c r="Q169" s="7">
        <v>1</v>
      </c>
      <c r="R169" t="s">
        <v>31</v>
      </c>
      <c r="S169" t="str">
        <f t="shared" si="4"/>
        <v>4902430610506TokopediaPsku</v>
      </c>
      <c r="T169" t="str">
        <f t="shared" si="5"/>
        <v>01/225026509WTokopediaPsku</v>
      </c>
    </row>
    <row r="170" spans="2:20" x14ac:dyDescent="0.35">
      <c r="B170" t="s">
        <v>17</v>
      </c>
      <c r="C170" t="s">
        <v>2517</v>
      </c>
      <c r="D170" t="s">
        <v>455</v>
      </c>
      <c r="E170" t="s">
        <v>456</v>
      </c>
      <c r="F170" t="s">
        <v>2646</v>
      </c>
      <c r="G170">
        <v>673537901</v>
      </c>
      <c r="H170" t="s">
        <v>4185</v>
      </c>
      <c r="I170" t="s">
        <v>5193</v>
      </c>
      <c r="J170" t="s">
        <v>5194</v>
      </c>
      <c r="P170" s="2" t="s">
        <v>3138</v>
      </c>
      <c r="Q170" s="7">
        <v>1</v>
      </c>
      <c r="R170" t="s">
        <v>31</v>
      </c>
      <c r="S170" t="str">
        <f t="shared" si="4"/>
        <v>4902430605144X2TokopediaPsku</v>
      </c>
      <c r="T170" t="str">
        <f t="shared" si="5"/>
        <v>01/395029502HTokopediaPsku</v>
      </c>
    </row>
    <row r="171" spans="2:20" x14ac:dyDescent="0.35">
      <c r="B171" t="s">
        <v>17</v>
      </c>
      <c r="C171" t="s">
        <v>2517</v>
      </c>
      <c r="D171" t="s">
        <v>455</v>
      </c>
      <c r="E171" t="s">
        <v>456</v>
      </c>
      <c r="F171" t="s">
        <v>500</v>
      </c>
      <c r="G171">
        <v>696694669</v>
      </c>
      <c r="H171" t="s">
        <v>501</v>
      </c>
      <c r="I171" t="s">
        <v>5170</v>
      </c>
      <c r="J171" t="s">
        <v>5171</v>
      </c>
      <c r="P171" s="2" t="s">
        <v>3138</v>
      </c>
      <c r="Q171" s="7">
        <v>1</v>
      </c>
      <c r="R171" t="s">
        <v>31</v>
      </c>
      <c r="S171" t="str">
        <f t="shared" si="4"/>
        <v>4902430635424x4TokopediaPsku</v>
      </c>
      <c r="T171" t="str">
        <f t="shared" si="5"/>
        <v>01/395029501MTokopediaPsku</v>
      </c>
    </row>
    <row r="172" spans="2:20" x14ac:dyDescent="0.35">
      <c r="B172" t="s">
        <v>17</v>
      </c>
      <c r="C172" t="s">
        <v>2517</v>
      </c>
      <c r="D172" t="s">
        <v>455</v>
      </c>
      <c r="E172" t="s">
        <v>456</v>
      </c>
      <c r="F172" t="s">
        <v>529</v>
      </c>
      <c r="G172">
        <v>673469768</v>
      </c>
      <c r="H172" t="s">
        <v>530</v>
      </c>
      <c r="I172" t="s">
        <v>5153</v>
      </c>
      <c r="J172" t="s">
        <v>5154</v>
      </c>
      <c r="P172" s="2" t="s">
        <v>3138</v>
      </c>
      <c r="Q172" s="7">
        <v>1</v>
      </c>
      <c r="R172" t="s">
        <v>31</v>
      </c>
      <c r="S172" t="str">
        <f t="shared" si="4"/>
        <v>4902430605144x4TokopediaPsku</v>
      </c>
      <c r="T172" t="str">
        <f t="shared" si="5"/>
        <v>01/395029501ATokopediaPsku</v>
      </c>
    </row>
    <row r="173" spans="2:20" x14ac:dyDescent="0.35">
      <c r="B173" t="s">
        <v>17</v>
      </c>
      <c r="C173" t="s">
        <v>2517</v>
      </c>
      <c r="D173" t="s">
        <v>455</v>
      </c>
      <c r="E173" t="s">
        <v>456</v>
      </c>
      <c r="F173" t="s">
        <v>517</v>
      </c>
      <c r="G173" t="s">
        <v>5174</v>
      </c>
      <c r="H173" t="s">
        <v>518</v>
      </c>
      <c r="I173" t="s">
        <v>5175</v>
      </c>
      <c r="J173" t="s">
        <v>5176</v>
      </c>
      <c r="P173" s="2" t="s">
        <v>3138</v>
      </c>
      <c r="Q173" s="7">
        <v>1</v>
      </c>
      <c r="R173" t="s">
        <v>31</v>
      </c>
      <c r="S173" t="str">
        <f t="shared" si="4"/>
        <v>4902430613262x2TokopediaPsku</v>
      </c>
      <c r="T173" t="str">
        <f t="shared" si="5"/>
        <v>01/395029501OTokopediaPsku</v>
      </c>
    </row>
    <row r="174" spans="2:20" x14ac:dyDescent="0.35">
      <c r="B174" t="s">
        <v>17</v>
      </c>
      <c r="C174" t="s">
        <v>2517</v>
      </c>
      <c r="D174" t="s">
        <v>455</v>
      </c>
      <c r="E174" t="s">
        <v>456</v>
      </c>
      <c r="F174" t="s">
        <v>541</v>
      </c>
      <c r="G174">
        <v>251890185</v>
      </c>
      <c r="H174" t="s">
        <v>542</v>
      </c>
      <c r="I174" t="s">
        <v>4794</v>
      </c>
      <c r="J174" t="s">
        <v>4162</v>
      </c>
      <c r="P174" s="2" t="s">
        <v>3138</v>
      </c>
      <c r="Q174" s="7">
        <v>1</v>
      </c>
      <c r="R174" t="s">
        <v>31</v>
      </c>
      <c r="S174" t="str">
        <f t="shared" si="4"/>
        <v>4902430764995TokopediaPsku</v>
      </c>
      <c r="T174" t="str">
        <f t="shared" si="5"/>
        <v>01/225026510BTokopediaPsku</v>
      </c>
    </row>
    <row r="175" spans="2:20" x14ac:dyDescent="0.35">
      <c r="B175" t="s">
        <v>17</v>
      </c>
      <c r="C175" t="s">
        <v>2517</v>
      </c>
      <c r="D175" t="s">
        <v>455</v>
      </c>
      <c r="E175" t="s">
        <v>456</v>
      </c>
      <c r="F175" t="s">
        <v>532</v>
      </c>
      <c r="G175">
        <v>673512706</v>
      </c>
      <c r="H175" t="s">
        <v>533</v>
      </c>
      <c r="I175" t="s">
        <v>5172</v>
      </c>
      <c r="J175" t="s">
        <v>5173</v>
      </c>
      <c r="P175" s="2" t="s">
        <v>3138</v>
      </c>
      <c r="Q175" s="7">
        <v>1</v>
      </c>
      <c r="R175" t="s">
        <v>31</v>
      </c>
      <c r="S175" t="str">
        <f t="shared" si="4"/>
        <v>4902430764995x4TokopediaPsku</v>
      </c>
      <c r="T175" t="str">
        <f t="shared" si="5"/>
        <v>01/395029501NTokopediaPsku</v>
      </c>
    </row>
    <row r="176" spans="2:20" x14ac:dyDescent="0.35">
      <c r="B176" t="s">
        <v>17</v>
      </c>
      <c r="C176" t="s">
        <v>2517</v>
      </c>
      <c r="D176" t="s">
        <v>455</v>
      </c>
      <c r="E176" t="s">
        <v>456</v>
      </c>
      <c r="F176" t="s">
        <v>2539</v>
      </c>
      <c r="G176" t="s">
        <v>5190</v>
      </c>
      <c r="H176" t="s">
        <v>4189</v>
      </c>
      <c r="I176" t="s">
        <v>5191</v>
      </c>
      <c r="J176" t="s">
        <v>5192</v>
      </c>
      <c r="P176" s="2" t="s">
        <v>3138</v>
      </c>
      <c r="Q176" s="7">
        <v>1</v>
      </c>
      <c r="R176" t="s">
        <v>31</v>
      </c>
      <c r="S176" t="str">
        <f t="shared" si="4"/>
        <v>4902430610834x3TokopediaPsku</v>
      </c>
      <c r="T176" t="str">
        <f t="shared" si="5"/>
        <v>01/395029501XTokopediaPsku</v>
      </c>
    </row>
    <row r="177" spans="2:20" x14ac:dyDescent="0.35">
      <c r="B177" t="s">
        <v>17</v>
      </c>
      <c r="C177" t="s">
        <v>2517</v>
      </c>
      <c r="D177" t="s">
        <v>455</v>
      </c>
      <c r="E177" t="s">
        <v>456</v>
      </c>
      <c r="F177" t="s">
        <v>513</v>
      </c>
      <c r="G177">
        <v>262093964</v>
      </c>
      <c r="H177" t="s">
        <v>514</v>
      </c>
      <c r="I177" t="s">
        <v>5179</v>
      </c>
      <c r="J177" t="s">
        <v>5180</v>
      </c>
      <c r="P177" s="2" t="s">
        <v>3138</v>
      </c>
      <c r="Q177" s="7">
        <v>1</v>
      </c>
      <c r="R177" t="s">
        <v>31</v>
      </c>
      <c r="S177" t="str">
        <f t="shared" si="4"/>
        <v>4902430610612x2TokopediaPsku</v>
      </c>
      <c r="T177" t="str">
        <f t="shared" si="5"/>
        <v>01/395029501QTokopediaPsku</v>
      </c>
    </row>
    <row r="178" spans="2:20" x14ac:dyDescent="0.35">
      <c r="B178" t="s">
        <v>17</v>
      </c>
      <c r="C178" t="s">
        <v>2517</v>
      </c>
      <c r="D178" t="s">
        <v>455</v>
      </c>
      <c r="E178" t="s">
        <v>456</v>
      </c>
      <c r="F178" t="s">
        <v>537</v>
      </c>
      <c r="G178">
        <v>176840716</v>
      </c>
      <c r="H178" t="s">
        <v>538</v>
      </c>
      <c r="I178" t="s">
        <v>4788</v>
      </c>
      <c r="J178" t="s">
        <v>2608</v>
      </c>
      <c r="P178" s="2" t="s">
        <v>3138</v>
      </c>
      <c r="Q178" s="7">
        <v>1</v>
      </c>
      <c r="R178" t="s">
        <v>31</v>
      </c>
      <c r="S178" t="str">
        <f t="shared" si="4"/>
        <v>4902430605144TokopediaPsku</v>
      </c>
      <c r="T178" t="str">
        <f t="shared" si="5"/>
        <v>01/225026509DTokopediaPsku</v>
      </c>
    </row>
    <row r="179" spans="2:20" x14ac:dyDescent="0.35">
      <c r="B179" t="s">
        <v>17</v>
      </c>
      <c r="C179" t="s">
        <v>2517</v>
      </c>
      <c r="D179" t="s">
        <v>455</v>
      </c>
      <c r="E179" t="s">
        <v>456</v>
      </c>
      <c r="F179" t="s">
        <v>535</v>
      </c>
      <c r="G179" t="s">
        <v>5184</v>
      </c>
      <c r="H179" t="s">
        <v>536</v>
      </c>
      <c r="I179" t="s">
        <v>5185</v>
      </c>
      <c r="J179" t="s">
        <v>5186</v>
      </c>
      <c r="P179" s="2" t="s">
        <v>3138</v>
      </c>
      <c r="Q179" s="7">
        <v>1</v>
      </c>
      <c r="R179" t="s">
        <v>31</v>
      </c>
      <c r="S179" t="str">
        <f t="shared" si="4"/>
        <v>4902430764995x2TokopediaPsku</v>
      </c>
      <c r="T179" t="str">
        <f t="shared" si="5"/>
        <v>01/395029501TTokopediaPsku</v>
      </c>
    </row>
    <row r="180" spans="2:20" x14ac:dyDescent="0.35">
      <c r="B180" t="s">
        <v>17</v>
      </c>
      <c r="C180" t="s">
        <v>2517</v>
      </c>
      <c r="D180" t="s">
        <v>455</v>
      </c>
      <c r="E180" t="s">
        <v>456</v>
      </c>
      <c r="F180" t="s">
        <v>2368</v>
      </c>
      <c r="G180">
        <v>673542485</v>
      </c>
      <c r="H180" t="s">
        <v>4558</v>
      </c>
      <c r="I180" t="s">
        <v>5195</v>
      </c>
      <c r="J180" t="s">
        <v>5196</v>
      </c>
      <c r="P180" s="2" t="s">
        <v>3138</v>
      </c>
      <c r="Q180" s="7">
        <v>1</v>
      </c>
      <c r="R180" t="s">
        <v>31</v>
      </c>
      <c r="S180" t="str">
        <f t="shared" si="4"/>
        <v>4902430610834X2TokopediaPsku</v>
      </c>
      <c r="T180" t="str">
        <f t="shared" si="5"/>
        <v>01/395029502ITokopediaPsku</v>
      </c>
    </row>
    <row r="181" spans="2:20" x14ac:dyDescent="0.35">
      <c r="B181" t="s">
        <v>17</v>
      </c>
      <c r="C181" t="s">
        <v>2517</v>
      </c>
      <c r="D181" t="s">
        <v>455</v>
      </c>
      <c r="E181" t="s">
        <v>456</v>
      </c>
      <c r="F181" t="s">
        <v>490</v>
      </c>
      <c r="G181">
        <v>673495478</v>
      </c>
      <c r="H181" t="s">
        <v>491</v>
      </c>
      <c r="I181" t="s">
        <v>5167</v>
      </c>
      <c r="J181" t="s">
        <v>5168</v>
      </c>
      <c r="P181" s="2" t="s">
        <v>3138</v>
      </c>
      <c r="Q181" s="7">
        <v>1</v>
      </c>
      <c r="R181" t="s">
        <v>31</v>
      </c>
      <c r="S181" t="str">
        <f t="shared" si="4"/>
        <v>4902430610612x4TokopediaPsku</v>
      </c>
      <c r="T181" t="str">
        <f t="shared" si="5"/>
        <v>01/395029501ITokopediaPsku</v>
      </c>
    </row>
    <row r="182" spans="2:20" x14ac:dyDescent="0.35">
      <c r="B182" t="s">
        <v>17</v>
      </c>
      <c r="C182" t="s">
        <v>2517</v>
      </c>
      <c r="D182" t="s">
        <v>455</v>
      </c>
      <c r="E182" t="s">
        <v>456</v>
      </c>
      <c r="F182" t="s">
        <v>475</v>
      </c>
      <c r="G182">
        <v>180380429</v>
      </c>
      <c r="H182" t="s">
        <v>476</v>
      </c>
      <c r="I182" t="s">
        <v>5165</v>
      </c>
      <c r="J182" t="s">
        <v>5166</v>
      </c>
      <c r="P182" s="2" t="s">
        <v>3140</v>
      </c>
      <c r="Q182" s="7">
        <v>1</v>
      </c>
      <c r="R182" t="s">
        <v>31</v>
      </c>
      <c r="S182" t="str">
        <f t="shared" si="4"/>
        <v>4902430610599x6TokopediaPsku</v>
      </c>
      <c r="T182" t="str">
        <f t="shared" si="5"/>
        <v>01/395029501HTokopediaPsku</v>
      </c>
    </row>
    <row r="183" spans="2:20" x14ac:dyDescent="0.35">
      <c r="B183" t="s">
        <v>17</v>
      </c>
      <c r="C183" t="s">
        <v>2517</v>
      </c>
      <c r="D183" t="s">
        <v>455</v>
      </c>
      <c r="E183" t="s">
        <v>456</v>
      </c>
      <c r="F183" t="s">
        <v>479</v>
      </c>
      <c r="G183">
        <v>176839278</v>
      </c>
      <c r="H183" t="s">
        <v>480</v>
      </c>
      <c r="I183" t="s">
        <v>4786</v>
      </c>
      <c r="J183" t="s">
        <v>4159</v>
      </c>
      <c r="P183" s="2" t="s">
        <v>3138</v>
      </c>
      <c r="Q183" s="7">
        <v>1</v>
      </c>
      <c r="R183" t="s">
        <v>31</v>
      </c>
      <c r="S183" t="str">
        <f t="shared" si="4"/>
        <v>4902430610834TokopediaPsku</v>
      </c>
      <c r="T183" t="str">
        <f t="shared" si="5"/>
        <v>01/225026502LTokopediaPsku</v>
      </c>
    </row>
    <row r="184" spans="2:20" x14ac:dyDescent="0.35">
      <c r="B184" t="s">
        <v>17</v>
      </c>
      <c r="C184" t="s">
        <v>2517</v>
      </c>
      <c r="D184" t="s">
        <v>455</v>
      </c>
      <c r="E184" t="s">
        <v>456</v>
      </c>
      <c r="F184" t="s">
        <v>470</v>
      </c>
      <c r="G184">
        <v>673499938</v>
      </c>
      <c r="H184" t="s">
        <v>471</v>
      </c>
      <c r="I184" t="s">
        <v>5169</v>
      </c>
      <c r="J184" t="s">
        <v>2647</v>
      </c>
      <c r="P184" s="2" t="s">
        <v>3138</v>
      </c>
      <c r="Q184" s="7">
        <v>1</v>
      </c>
      <c r="R184" t="s">
        <v>31</v>
      </c>
      <c r="S184" t="str">
        <f t="shared" si="4"/>
        <v>4902430610834x6TokopediaPsku</v>
      </c>
      <c r="T184" t="str">
        <f t="shared" si="5"/>
        <v>01/395029501JTokopediaPsku</v>
      </c>
    </row>
    <row r="185" spans="2:20" x14ac:dyDescent="0.35">
      <c r="B185" t="s">
        <v>17</v>
      </c>
      <c r="C185" t="s">
        <v>2517</v>
      </c>
      <c r="D185" t="s">
        <v>455</v>
      </c>
      <c r="E185" t="s">
        <v>456</v>
      </c>
      <c r="F185" t="s">
        <v>507</v>
      </c>
      <c r="G185">
        <v>176839866</v>
      </c>
      <c r="H185" t="s">
        <v>508</v>
      </c>
      <c r="I185" t="s">
        <v>4791</v>
      </c>
      <c r="J185" t="s">
        <v>2606</v>
      </c>
      <c r="P185" s="2" t="s">
        <v>3138</v>
      </c>
      <c r="Q185" s="7">
        <v>1</v>
      </c>
      <c r="R185" t="s">
        <v>31</v>
      </c>
      <c r="S185" t="str">
        <f t="shared" si="4"/>
        <v>4902430610568TokopediaPsku</v>
      </c>
      <c r="T185" t="str">
        <f t="shared" si="5"/>
        <v>01/225026509YTokopediaPsku</v>
      </c>
    </row>
    <row r="186" spans="2:20" x14ac:dyDescent="0.35">
      <c r="B186" t="s">
        <v>17</v>
      </c>
      <c r="C186" t="s">
        <v>2517</v>
      </c>
      <c r="D186" t="s">
        <v>455</v>
      </c>
      <c r="E186" t="s">
        <v>456</v>
      </c>
      <c r="F186" t="s">
        <v>2540</v>
      </c>
      <c r="G186" t="s">
        <v>5187</v>
      </c>
      <c r="H186" t="s">
        <v>2541</v>
      </c>
      <c r="I186" t="s">
        <v>5188</v>
      </c>
      <c r="J186" t="s">
        <v>5189</v>
      </c>
      <c r="P186" s="2" t="s">
        <v>3216</v>
      </c>
      <c r="Q186" s="7">
        <v>1</v>
      </c>
      <c r="R186" t="s">
        <v>31</v>
      </c>
      <c r="S186" t="str">
        <f t="shared" si="4"/>
        <v>4902430635417x3TokopediaPsku</v>
      </c>
      <c r="T186" t="str">
        <f t="shared" si="5"/>
        <v>01/395029501WTokopediaPsku</v>
      </c>
    </row>
    <row r="187" spans="2:20" x14ac:dyDescent="0.35">
      <c r="B187" t="s">
        <v>17</v>
      </c>
      <c r="C187" t="s">
        <v>2517</v>
      </c>
      <c r="D187" t="s">
        <v>455</v>
      </c>
      <c r="E187" t="s">
        <v>456</v>
      </c>
      <c r="F187" t="s">
        <v>481</v>
      </c>
      <c r="G187">
        <v>176840514</v>
      </c>
      <c r="H187" t="s">
        <v>482</v>
      </c>
      <c r="I187" t="s">
        <v>4787</v>
      </c>
      <c r="J187" t="s">
        <v>4160</v>
      </c>
      <c r="P187" s="2" t="s">
        <v>3138</v>
      </c>
      <c r="Q187" s="7">
        <v>1</v>
      </c>
      <c r="R187" t="s">
        <v>31</v>
      </c>
      <c r="S187" t="str">
        <f t="shared" si="4"/>
        <v>4902430635424TokopediaPsku</v>
      </c>
      <c r="T187" t="str">
        <f t="shared" si="5"/>
        <v>01/225026502QTokopediaPsku</v>
      </c>
    </row>
    <row r="188" spans="2:20" x14ac:dyDescent="0.35">
      <c r="B188" t="s">
        <v>17</v>
      </c>
      <c r="C188" t="s">
        <v>2517</v>
      </c>
      <c r="D188" t="s">
        <v>455</v>
      </c>
      <c r="E188" t="s">
        <v>456</v>
      </c>
      <c r="F188" t="s">
        <v>539</v>
      </c>
      <c r="G188">
        <v>251890742</v>
      </c>
      <c r="H188" t="s">
        <v>540</v>
      </c>
      <c r="I188" t="s">
        <v>4793</v>
      </c>
      <c r="J188" t="s">
        <v>4161</v>
      </c>
      <c r="P188" s="2" t="s">
        <v>3138</v>
      </c>
      <c r="Q188" s="7">
        <v>1</v>
      </c>
      <c r="R188" t="s">
        <v>31</v>
      </c>
      <c r="S188" t="str">
        <f t="shared" si="4"/>
        <v>4902430763370TokopediaPsku</v>
      </c>
      <c r="T188" t="str">
        <f t="shared" si="5"/>
        <v>01/225026510ATokopediaPsku</v>
      </c>
    </row>
    <row r="189" spans="2:20" x14ac:dyDescent="0.35">
      <c r="B189" t="s">
        <v>17</v>
      </c>
      <c r="C189" t="s">
        <v>2517</v>
      </c>
      <c r="D189" t="s">
        <v>455</v>
      </c>
      <c r="E189" t="s">
        <v>456</v>
      </c>
      <c r="F189" t="s">
        <v>521</v>
      </c>
      <c r="G189" t="s">
        <v>5181</v>
      </c>
      <c r="H189" t="s">
        <v>522</v>
      </c>
      <c r="I189" t="s">
        <v>5182</v>
      </c>
      <c r="J189" t="s">
        <v>5183</v>
      </c>
      <c r="P189" s="2" t="s">
        <v>3138</v>
      </c>
      <c r="Q189" s="7">
        <v>1</v>
      </c>
      <c r="R189" t="s">
        <v>31</v>
      </c>
      <c r="S189" t="str">
        <f t="shared" si="4"/>
        <v>4902430610568x2TokopediaPsku</v>
      </c>
      <c r="T189" t="str">
        <f t="shared" si="5"/>
        <v>01/395029501RTokopediaPsku</v>
      </c>
    </row>
    <row r="190" spans="2:20" x14ac:dyDescent="0.35">
      <c r="B190" t="s">
        <v>17</v>
      </c>
      <c r="C190" t="s">
        <v>2517</v>
      </c>
      <c r="D190" t="s">
        <v>549</v>
      </c>
      <c r="E190" t="s">
        <v>194</v>
      </c>
      <c r="F190" t="s">
        <v>1981</v>
      </c>
      <c r="G190" t="s">
        <v>5203</v>
      </c>
      <c r="H190" t="s">
        <v>1983</v>
      </c>
      <c r="I190" t="s">
        <v>5204</v>
      </c>
      <c r="J190" t="s">
        <v>5205</v>
      </c>
      <c r="P190" s="2" t="s">
        <v>3138</v>
      </c>
      <c r="Q190" s="7">
        <v>1</v>
      </c>
      <c r="R190" t="s">
        <v>31</v>
      </c>
      <c r="S190" t="str">
        <f t="shared" si="4"/>
        <v>4902430404716x2TokopediaPsku</v>
      </c>
      <c r="T190" t="str">
        <f t="shared" si="5"/>
        <v>01/395129501ITokopediaPsku</v>
      </c>
    </row>
    <row r="191" spans="2:20" x14ac:dyDescent="0.35">
      <c r="B191" t="s">
        <v>17</v>
      </c>
      <c r="C191" t="s">
        <v>2517</v>
      </c>
      <c r="D191" t="s">
        <v>549</v>
      </c>
      <c r="E191" t="s">
        <v>194</v>
      </c>
      <c r="F191" t="s">
        <v>626</v>
      </c>
      <c r="G191" t="s">
        <v>4888</v>
      </c>
      <c r="H191" t="s">
        <v>627</v>
      </c>
      <c r="I191" t="s">
        <v>4889</v>
      </c>
      <c r="J191" t="s">
        <v>4890</v>
      </c>
      <c r="P191" s="2" t="s">
        <v>3138</v>
      </c>
      <c r="Q191" s="7">
        <v>1</v>
      </c>
      <c r="R191" t="s">
        <v>31</v>
      </c>
      <c r="S191" t="str">
        <f t="shared" si="4"/>
        <v>4902430404716TokopediaPsku</v>
      </c>
      <c r="T191" t="str">
        <f t="shared" si="5"/>
        <v>01/245121115GTokopediaPsku</v>
      </c>
    </row>
    <row r="192" spans="2:20" x14ac:dyDescent="0.35">
      <c r="B192" t="s">
        <v>17</v>
      </c>
      <c r="C192" t="s">
        <v>2517</v>
      </c>
      <c r="D192" t="s">
        <v>549</v>
      </c>
      <c r="E192" t="s">
        <v>194</v>
      </c>
      <c r="F192" t="s">
        <v>599</v>
      </c>
      <c r="G192" t="s">
        <v>4885</v>
      </c>
      <c r="H192" t="s">
        <v>600</v>
      </c>
      <c r="I192" t="s">
        <v>4886</v>
      </c>
      <c r="J192" t="s">
        <v>4887</v>
      </c>
      <c r="P192" s="2" t="s">
        <v>3138</v>
      </c>
      <c r="Q192" s="7">
        <v>1</v>
      </c>
      <c r="R192" t="s">
        <v>31</v>
      </c>
      <c r="S192" t="str">
        <f t="shared" si="4"/>
        <v>4902430596268TokopediaPsku</v>
      </c>
      <c r="T192" t="str">
        <f t="shared" si="5"/>
        <v>01/245121115CTokopediaPsku</v>
      </c>
    </row>
    <row r="193" spans="2:20" x14ac:dyDescent="0.35">
      <c r="B193" t="s">
        <v>17</v>
      </c>
      <c r="C193" t="s">
        <v>2517</v>
      </c>
      <c r="D193" t="s">
        <v>549</v>
      </c>
      <c r="E193" t="s">
        <v>194</v>
      </c>
      <c r="F193" t="s">
        <v>613</v>
      </c>
      <c r="G193" t="s">
        <v>4851</v>
      </c>
      <c r="H193" t="s">
        <v>614</v>
      </c>
      <c r="I193" t="s">
        <v>4852</v>
      </c>
      <c r="J193" t="s">
        <v>4853</v>
      </c>
      <c r="P193" s="2" t="s">
        <v>3138</v>
      </c>
      <c r="Q193" s="7">
        <v>1</v>
      </c>
      <c r="R193" t="s">
        <v>31</v>
      </c>
      <c r="S193" t="str">
        <f t="shared" si="4"/>
        <v>4902430413008TokopediaPsku</v>
      </c>
      <c r="T193" t="str">
        <f t="shared" si="5"/>
        <v>01/245121101RTokopediaPsku</v>
      </c>
    </row>
    <row r="194" spans="2:20" x14ac:dyDescent="0.35">
      <c r="B194" t="s">
        <v>17</v>
      </c>
      <c r="C194" t="s">
        <v>2517</v>
      </c>
      <c r="D194" t="s">
        <v>549</v>
      </c>
      <c r="E194" t="s">
        <v>194</v>
      </c>
      <c r="F194" t="s">
        <v>617</v>
      </c>
      <c r="G194" t="s">
        <v>4874</v>
      </c>
      <c r="H194" t="s">
        <v>618</v>
      </c>
      <c r="I194" t="s">
        <v>4875</v>
      </c>
      <c r="J194" t="s">
        <v>2762</v>
      </c>
      <c r="P194" s="2" t="s">
        <v>3138</v>
      </c>
      <c r="Q194" s="7">
        <v>1</v>
      </c>
      <c r="R194" t="s">
        <v>31</v>
      </c>
      <c r="S194" t="str">
        <f t="shared" si="4"/>
        <v>4902430792240TokopediaPsku</v>
      </c>
      <c r="T194" t="str">
        <f t="shared" si="5"/>
        <v>01/245121114STokopediaPsku</v>
      </c>
    </row>
    <row r="195" spans="2:20" x14ac:dyDescent="0.35">
      <c r="B195" t="s">
        <v>17</v>
      </c>
      <c r="C195" t="s">
        <v>2517</v>
      </c>
      <c r="D195" t="s">
        <v>549</v>
      </c>
      <c r="E195" t="s">
        <v>194</v>
      </c>
      <c r="F195" t="s">
        <v>2526</v>
      </c>
      <c r="G195">
        <v>618748958</v>
      </c>
      <c r="H195" t="s">
        <v>2527</v>
      </c>
      <c r="I195" t="s">
        <v>5215</v>
      </c>
      <c r="J195" t="s">
        <v>2528</v>
      </c>
      <c r="P195" s="2" t="s">
        <v>3138</v>
      </c>
      <c r="Q195" s="7">
        <v>1</v>
      </c>
      <c r="R195" t="s">
        <v>31</v>
      </c>
      <c r="S195" t="str">
        <f t="shared" ref="S195:S258" si="6">H195&amp;C195&amp;R195</f>
        <v>4902430792240x3TokopediaPsku</v>
      </c>
      <c r="T195" t="str">
        <f t="shared" ref="T195:T258" si="7">F195&amp;C195&amp;R195</f>
        <v>01/395129504FTokopediaPsku</v>
      </c>
    </row>
    <row r="196" spans="2:20" x14ac:dyDescent="0.35">
      <c r="B196" t="s">
        <v>17</v>
      </c>
      <c r="C196" t="s">
        <v>2517</v>
      </c>
      <c r="D196" t="s">
        <v>549</v>
      </c>
      <c r="E196" t="s">
        <v>194</v>
      </c>
      <c r="F196" t="s">
        <v>630</v>
      </c>
      <c r="G196" t="s">
        <v>4891</v>
      </c>
      <c r="H196" t="s">
        <v>631</v>
      </c>
      <c r="I196" t="s">
        <v>4892</v>
      </c>
      <c r="J196" t="s">
        <v>4893</v>
      </c>
      <c r="P196" s="2" t="s">
        <v>3138</v>
      </c>
      <c r="Q196" s="7">
        <v>1</v>
      </c>
      <c r="R196" t="s">
        <v>31</v>
      </c>
      <c r="S196" t="str">
        <f t="shared" si="6"/>
        <v>4902430404686TokopediaPsku</v>
      </c>
      <c r="T196" t="str">
        <f t="shared" si="7"/>
        <v>01/245121115HTokopediaPsku</v>
      </c>
    </row>
    <row r="197" spans="2:20" x14ac:dyDescent="0.35">
      <c r="B197" t="s">
        <v>17</v>
      </c>
      <c r="C197" t="s">
        <v>2517</v>
      </c>
      <c r="D197" t="s">
        <v>549</v>
      </c>
      <c r="E197" t="s">
        <v>194</v>
      </c>
      <c r="F197" t="s">
        <v>607</v>
      </c>
      <c r="G197" t="s">
        <v>4859</v>
      </c>
      <c r="H197" t="s">
        <v>608</v>
      </c>
      <c r="I197" t="s">
        <v>4860</v>
      </c>
      <c r="J197" t="s">
        <v>4861</v>
      </c>
      <c r="P197" s="2" t="s">
        <v>3138</v>
      </c>
      <c r="Q197" s="7">
        <v>1</v>
      </c>
      <c r="R197" t="s">
        <v>31</v>
      </c>
      <c r="S197" t="str">
        <f t="shared" si="6"/>
        <v>4902430412971TokopediaPsku</v>
      </c>
      <c r="T197" t="str">
        <f t="shared" si="7"/>
        <v>01/245121101WTokopediaPsku</v>
      </c>
    </row>
    <row r="198" spans="2:20" x14ac:dyDescent="0.35">
      <c r="B198" t="s">
        <v>17</v>
      </c>
      <c r="C198" t="s">
        <v>2517</v>
      </c>
      <c r="D198" t="s">
        <v>549</v>
      </c>
      <c r="E198" t="s">
        <v>194</v>
      </c>
      <c r="F198" t="s">
        <v>638</v>
      </c>
      <c r="G198" t="s">
        <v>4876</v>
      </c>
      <c r="H198" t="s">
        <v>639</v>
      </c>
      <c r="I198" t="s">
        <v>4877</v>
      </c>
      <c r="J198" t="s">
        <v>4878</v>
      </c>
      <c r="P198" s="2" t="s">
        <v>3138</v>
      </c>
      <c r="Q198" s="7">
        <v>1</v>
      </c>
      <c r="R198" t="s">
        <v>31</v>
      </c>
      <c r="S198" t="str">
        <f t="shared" si="6"/>
        <v>4902430459617TokopediaPsku</v>
      </c>
      <c r="T198" t="str">
        <f t="shared" si="7"/>
        <v>01/245121114UTokopediaPsku</v>
      </c>
    </row>
    <row r="199" spans="2:20" x14ac:dyDescent="0.35">
      <c r="B199" t="s">
        <v>17</v>
      </c>
      <c r="C199" t="s">
        <v>2517</v>
      </c>
      <c r="D199" t="s">
        <v>549</v>
      </c>
      <c r="E199" t="s">
        <v>194</v>
      </c>
      <c r="F199" t="s">
        <v>642</v>
      </c>
      <c r="G199" t="s">
        <v>4879</v>
      </c>
      <c r="H199" t="s">
        <v>643</v>
      </c>
      <c r="I199" t="s">
        <v>4880</v>
      </c>
      <c r="J199" t="s">
        <v>4881</v>
      </c>
      <c r="P199" s="2" t="s">
        <v>3138</v>
      </c>
      <c r="Q199" s="7">
        <v>1</v>
      </c>
      <c r="R199" t="s">
        <v>31</v>
      </c>
      <c r="S199" t="str">
        <f t="shared" si="6"/>
        <v>4902430459624TokopediaPsku</v>
      </c>
      <c r="T199" t="str">
        <f t="shared" si="7"/>
        <v>01/245121114VTokopediaPsku</v>
      </c>
    </row>
    <row r="200" spans="2:20" x14ac:dyDescent="0.35">
      <c r="B200" t="s">
        <v>17</v>
      </c>
      <c r="C200" t="s">
        <v>2517</v>
      </c>
      <c r="D200" t="s">
        <v>549</v>
      </c>
      <c r="E200" t="s">
        <v>194</v>
      </c>
      <c r="F200" t="s">
        <v>645</v>
      </c>
      <c r="G200" t="s">
        <v>4882</v>
      </c>
      <c r="H200" t="s">
        <v>646</v>
      </c>
      <c r="I200" t="s">
        <v>4883</v>
      </c>
      <c r="J200" t="s">
        <v>4884</v>
      </c>
      <c r="P200" s="2" t="s">
        <v>3138</v>
      </c>
      <c r="Q200" s="7">
        <v>1</v>
      </c>
      <c r="R200" t="s">
        <v>31</v>
      </c>
      <c r="S200" t="str">
        <f t="shared" si="6"/>
        <v>4902430889353TokopediaPsku</v>
      </c>
      <c r="T200" t="str">
        <f t="shared" si="7"/>
        <v>01/245121114WTokopediaPsku</v>
      </c>
    </row>
    <row r="201" spans="2:20" x14ac:dyDescent="0.35">
      <c r="B201" t="s">
        <v>17</v>
      </c>
      <c r="C201" t="s">
        <v>2517</v>
      </c>
      <c r="D201" t="s">
        <v>549</v>
      </c>
      <c r="E201" t="s">
        <v>194</v>
      </c>
      <c r="F201" t="s">
        <v>744</v>
      </c>
      <c r="G201" t="s">
        <v>4862</v>
      </c>
      <c r="H201" t="s">
        <v>745</v>
      </c>
      <c r="I201" t="s">
        <v>4863</v>
      </c>
      <c r="J201" t="s">
        <v>4864</v>
      </c>
      <c r="P201" s="2" t="s">
        <v>3138</v>
      </c>
      <c r="Q201" s="7">
        <v>1</v>
      </c>
      <c r="R201" t="s">
        <v>31</v>
      </c>
      <c r="S201" t="str">
        <f t="shared" si="6"/>
        <v>4902430538626TokopediaPsku</v>
      </c>
      <c r="T201" t="str">
        <f t="shared" si="7"/>
        <v>01/245121102ETokopediaPsku</v>
      </c>
    </row>
    <row r="202" spans="2:20" x14ac:dyDescent="0.35">
      <c r="B202" t="s">
        <v>17</v>
      </c>
      <c r="C202" t="s">
        <v>2517</v>
      </c>
      <c r="D202" t="s">
        <v>549</v>
      </c>
      <c r="E202" t="s">
        <v>194</v>
      </c>
      <c r="F202" t="s">
        <v>595</v>
      </c>
      <c r="G202" t="s">
        <v>4854</v>
      </c>
      <c r="H202" t="s">
        <v>596</v>
      </c>
      <c r="I202" t="s">
        <v>4855</v>
      </c>
      <c r="J202" t="s">
        <v>2599</v>
      </c>
      <c r="P202" s="2" t="s">
        <v>3138</v>
      </c>
      <c r="Q202" s="7">
        <v>1</v>
      </c>
      <c r="R202" t="s">
        <v>31</v>
      </c>
      <c r="S202" t="str">
        <f t="shared" si="6"/>
        <v>4902430412964TokopediaPsku</v>
      </c>
      <c r="T202" t="str">
        <f t="shared" si="7"/>
        <v>01/245121101TTokopediaPsku</v>
      </c>
    </row>
    <row r="203" spans="2:20" x14ac:dyDescent="0.35">
      <c r="B203" t="s">
        <v>17</v>
      </c>
      <c r="C203" t="s">
        <v>2517</v>
      </c>
      <c r="D203" t="s">
        <v>549</v>
      </c>
      <c r="E203" t="s">
        <v>194</v>
      </c>
      <c r="F203" t="s">
        <v>609</v>
      </c>
      <c r="G203" t="s">
        <v>4856</v>
      </c>
      <c r="H203" t="s">
        <v>610</v>
      </c>
      <c r="I203" t="s">
        <v>4857</v>
      </c>
      <c r="J203" t="s">
        <v>4858</v>
      </c>
      <c r="P203" s="2" t="s">
        <v>3138</v>
      </c>
      <c r="Q203" s="7">
        <v>1</v>
      </c>
      <c r="R203" t="s">
        <v>31</v>
      </c>
      <c r="S203" t="str">
        <f t="shared" si="6"/>
        <v>4902430412988TokopediaPsku</v>
      </c>
      <c r="T203" t="str">
        <f t="shared" si="7"/>
        <v>01/245121101UTokopediaPsku</v>
      </c>
    </row>
    <row r="204" spans="2:20" x14ac:dyDescent="0.35">
      <c r="B204" t="s">
        <v>17</v>
      </c>
      <c r="C204" t="s">
        <v>2517</v>
      </c>
      <c r="D204" t="s">
        <v>549</v>
      </c>
      <c r="E204" t="s">
        <v>194</v>
      </c>
      <c r="F204" t="s">
        <v>2387</v>
      </c>
      <c r="G204" t="s">
        <v>5206</v>
      </c>
      <c r="H204" t="s">
        <v>3603</v>
      </c>
      <c r="I204" t="s">
        <v>5207</v>
      </c>
      <c r="J204" t="s">
        <v>5208</v>
      </c>
      <c r="P204" s="2" t="s">
        <v>3138</v>
      </c>
      <c r="Q204" s="7">
        <v>1</v>
      </c>
      <c r="R204" t="s">
        <v>31</v>
      </c>
      <c r="S204" t="str">
        <f t="shared" si="6"/>
        <v>4902430404686x3TokopediaPsku</v>
      </c>
      <c r="T204" t="str">
        <f t="shared" si="7"/>
        <v>01/395129501PTokopediaPsku</v>
      </c>
    </row>
    <row r="205" spans="2:20" x14ac:dyDescent="0.35">
      <c r="B205" t="s">
        <v>17</v>
      </c>
      <c r="C205" t="s">
        <v>2517</v>
      </c>
      <c r="D205" t="s">
        <v>549</v>
      </c>
      <c r="E205" t="s">
        <v>194</v>
      </c>
      <c r="F205" t="s">
        <v>636</v>
      </c>
      <c r="G205" t="s">
        <v>4865</v>
      </c>
      <c r="H205" t="s">
        <v>637</v>
      </c>
      <c r="I205" t="s">
        <v>4866</v>
      </c>
      <c r="J205" t="s">
        <v>4867</v>
      </c>
      <c r="P205" s="2" t="s">
        <v>3138</v>
      </c>
      <c r="Q205" s="7">
        <v>1</v>
      </c>
      <c r="R205" t="s">
        <v>31</v>
      </c>
      <c r="S205" t="str">
        <f t="shared" si="6"/>
        <v>4902430879057TokopediaPsku</v>
      </c>
      <c r="T205" t="str">
        <f t="shared" si="7"/>
        <v>01/245121103BTokopediaPsku</v>
      </c>
    </row>
    <row r="206" spans="2:20" x14ac:dyDescent="0.35">
      <c r="B206" t="s">
        <v>17</v>
      </c>
      <c r="C206" t="s">
        <v>2517</v>
      </c>
      <c r="D206" t="s">
        <v>549</v>
      </c>
      <c r="E206" t="s">
        <v>194</v>
      </c>
      <c r="F206" t="s">
        <v>634</v>
      </c>
      <c r="G206" t="s">
        <v>4868</v>
      </c>
      <c r="H206" t="s">
        <v>635</v>
      </c>
      <c r="I206" t="s">
        <v>4869</v>
      </c>
      <c r="J206" t="s">
        <v>4870</v>
      </c>
      <c r="P206" s="2" t="s">
        <v>3138</v>
      </c>
      <c r="Q206" s="7">
        <v>1</v>
      </c>
      <c r="R206" t="s">
        <v>31</v>
      </c>
      <c r="S206" t="str">
        <f t="shared" si="6"/>
        <v>4902430879064TokopediaPsku</v>
      </c>
      <c r="T206" t="str">
        <f t="shared" si="7"/>
        <v>01/245121103CTokopediaPsku</v>
      </c>
    </row>
    <row r="207" spans="2:20" x14ac:dyDescent="0.35">
      <c r="B207" t="s">
        <v>17</v>
      </c>
      <c r="C207" t="s">
        <v>2517</v>
      </c>
      <c r="D207" t="s">
        <v>549</v>
      </c>
      <c r="E207" t="s">
        <v>194</v>
      </c>
      <c r="F207" t="s">
        <v>728</v>
      </c>
      <c r="G207" t="s">
        <v>4847</v>
      </c>
      <c r="H207" t="s">
        <v>729</v>
      </c>
      <c r="I207" t="s">
        <v>4848</v>
      </c>
      <c r="J207" t="s">
        <v>4164</v>
      </c>
      <c r="P207" s="2" t="s">
        <v>3138</v>
      </c>
      <c r="Q207" s="7">
        <v>1</v>
      </c>
      <c r="R207" t="s">
        <v>31</v>
      </c>
      <c r="S207" t="str">
        <f t="shared" si="6"/>
        <v>4902430879149TokopediaPsku</v>
      </c>
      <c r="T207" t="str">
        <f t="shared" si="7"/>
        <v>01/245121004FTokopediaPsku</v>
      </c>
    </row>
    <row r="208" spans="2:20" x14ac:dyDescent="0.35">
      <c r="B208" t="s">
        <v>17</v>
      </c>
      <c r="C208" t="s">
        <v>2517</v>
      </c>
      <c r="D208" t="s">
        <v>549</v>
      </c>
      <c r="E208" t="s">
        <v>194</v>
      </c>
      <c r="F208" t="s">
        <v>1928</v>
      </c>
      <c r="G208" t="s">
        <v>5197</v>
      </c>
      <c r="H208" t="s">
        <v>1929</v>
      </c>
      <c r="I208" t="s">
        <v>5198</v>
      </c>
      <c r="J208" t="s">
        <v>5199</v>
      </c>
      <c r="P208" s="2" t="s">
        <v>3138</v>
      </c>
      <c r="Q208" s="7">
        <v>1</v>
      </c>
      <c r="R208" t="s">
        <v>31</v>
      </c>
      <c r="S208" t="str">
        <f t="shared" si="6"/>
        <v>4902430623643x2TokopediaPsku</v>
      </c>
      <c r="T208" t="str">
        <f t="shared" si="7"/>
        <v>01/395129501BTokopediaPsku</v>
      </c>
    </row>
    <row r="209" spans="2:20" x14ac:dyDescent="0.35">
      <c r="B209" t="s">
        <v>17</v>
      </c>
      <c r="C209" t="s">
        <v>2517</v>
      </c>
      <c r="D209" t="s">
        <v>549</v>
      </c>
      <c r="E209" t="s">
        <v>194</v>
      </c>
      <c r="F209" t="s">
        <v>730</v>
      </c>
      <c r="G209" t="s">
        <v>4849</v>
      </c>
      <c r="H209" t="s">
        <v>731</v>
      </c>
      <c r="I209" t="s">
        <v>4850</v>
      </c>
      <c r="J209" t="s">
        <v>4165</v>
      </c>
      <c r="P209" s="2" t="s">
        <v>3138</v>
      </c>
      <c r="Q209" s="7">
        <v>1</v>
      </c>
      <c r="R209" t="s">
        <v>31</v>
      </c>
      <c r="S209" t="str">
        <f t="shared" si="6"/>
        <v>4902430879613TokopediaPsku</v>
      </c>
      <c r="T209" t="str">
        <f t="shared" si="7"/>
        <v>01/245121004GTokopediaPsku</v>
      </c>
    </row>
    <row r="210" spans="2:20" x14ac:dyDescent="0.35">
      <c r="B210" t="s">
        <v>17</v>
      </c>
      <c r="C210" t="s">
        <v>2517</v>
      </c>
      <c r="D210" t="s">
        <v>549</v>
      </c>
      <c r="E210" t="s">
        <v>194</v>
      </c>
      <c r="F210" t="s">
        <v>561</v>
      </c>
      <c r="G210" t="s">
        <v>4845</v>
      </c>
      <c r="H210" t="s">
        <v>562</v>
      </c>
      <c r="I210" t="s">
        <v>4846</v>
      </c>
      <c r="J210" t="s">
        <v>4166</v>
      </c>
      <c r="P210" s="2" t="s">
        <v>3138</v>
      </c>
      <c r="Q210" s="7">
        <v>1</v>
      </c>
      <c r="R210" t="s">
        <v>31</v>
      </c>
      <c r="S210" t="str">
        <f t="shared" si="6"/>
        <v>4902430401029TokopediaPsku</v>
      </c>
      <c r="T210" t="str">
        <f t="shared" si="7"/>
        <v>01/245121002ZTokopediaPsku</v>
      </c>
    </row>
    <row r="211" spans="2:20" x14ac:dyDescent="0.35">
      <c r="B211" t="s">
        <v>17</v>
      </c>
      <c r="C211" t="s">
        <v>2517</v>
      </c>
      <c r="D211" t="s">
        <v>549</v>
      </c>
      <c r="E211" t="s">
        <v>194</v>
      </c>
      <c r="F211" t="s">
        <v>2408</v>
      </c>
      <c r="G211" t="s">
        <v>5219</v>
      </c>
      <c r="H211" t="s">
        <v>2409</v>
      </c>
      <c r="I211" t="s">
        <v>5220</v>
      </c>
      <c r="J211" t="s">
        <v>5221</v>
      </c>
      <c r="P211" s="2" t="s">
        <v>3138</v>
      </c>
      <c r="Q211" s="7">
        <v>1</v>
      </c>
      <c r="R211" t="s">
        <v>31</v>
      </c>
      <c r="S211" t="str">
        <f t="shared" si="6"/>
        <v>4902430459617x2TokopediaPsku</v>
      </c>
      <c r="T211" t="str">
        <f t="shared" si="7"/>
        <v>01/395129505ITokopediaPsku</v>
      </c>
    </row>
    <row r="212" spans="2:20" x14ac:dyDescent="0.35">
      <c r="B212" t="s">
        <v>17</v>
      </c>
      <c r="C212" t="s">
        <v>2517</v>
      </c>
      <c r="D212" t="s">
        <v>549</v>
      </c>
      <c r="E212" t="s">
        <v>194</v>
      </c>
      <c r="F212" t="s">
        <v>2496</v>
      </c>
      <c r="G212" t="s">
        <v>5216</v>
      </c>
      <c r="H212" t="s">
        <v>3609</v>
      </c>
      <c r="I212" t="s">
        <v>5217</v>
      </c>
      <c r="J212" t="s">
        <v>5218</v>
      </c>
      <c r="P212" s="2" t="s">
        <v>3138</v>
      </c>
      <c r="Q212" s="7">
        <v>1</v>
      </c>
      <c r="R212" t="s">
        <v>31</v>
      </c>
      <c r="S212" t="str">
        <f t="shared" si="6"/>
        <v>4902430404716x3TokopediaPsku</v>
      </c>
      <c r="T212" t="str">
        <f t="shared" si="7"/>
        <v>01/395129504GTokopediaPsku</v>
      </c>
    </row>
    <row r="213" spans="2:20" x14ac:dyDescent="0.35">
      <c r="B213" t="s">
        <v>17</v>
      </c>
      <c r="C213" t="s">
        <v>2517</v>
      </c>
      <c r="D213" t="s">
        <v>549</v>
      </c>
      <c r="E213" t="s">
        <v>194</v>
      </c>
      <c r="F213" t="s">
        <v>1955</v>
      </c>
      <c r="G213" t="s">
        <v>5225</v>
      </c>
      <c r="H213" t="s">
        <v>1957</v>
      </c>
      <c r="I213" t="s">
        <v>5226</v>
      </c>
      <c r="J213" t="s">
        <v>5227</v>
      </c>
      <c r="P213" s="2" t="s">
        <v>3138</v>
      </c>
      <c r="Q213" s="7">
        <v>1</v>
      </c>
      <c r="R213" t="s">
        <v>31</v>
      </c>
      <c r="S213" t="str">
        <f t="shared" si="6"/>
        <v>4902430459617x3TokopediaPsku</v>
      </c>
      <c r="T213" t="str">
        <f t="shared" si="7"/>
        <v>01/395129505LTokopediaPsku</v>
      </c>
    </row>
    <row r="214" spans="2:20" x14ac:dyDescent="0.35">
      <c r="B214" t="s">
        <v>17</v>
      </c>
      <c r="C214" t="s">
        <v>2517</v>
      </c>
      <c r="D214" t="s">
        <v>549</v>
      </c>
      <c r="E214" t="s">
        <v>194</v>
      </c>
      <c r="F214" t="s">
        <v>1291</v>
      </c>
      <c r="G214" t="s">
        <v>5200</v>
      </c>
      <c r="H214" t="s">
        <v>1292</v>
      </c>
      <c r="I214" t="s">
        <v>5201</v>
      </c>
      <c r="J214" t="s">
        <v>5202</v>
      </c>
      <c r="P214" s="2" t="s">
        <v>3138</v>
      </c>
      <c r="Q214" s="7">
        <v>1</v>
      </c>
      <c r="R214" t="s">
        <v>31</v>
      </c>
      <c r="S214" t="str">
        <f t="shared" si="6"/>
        <v>4902430401111x2TokopediaPsku</v>
      </c>
      <c r="T214" t="str">
        <f t="shared" si="7"/>
        <v>01/395129501HTokopediaPsku</v>
      </c>
    </row>
    <row r="215" spans="2:20" x14ac:dyDescent="0.35">
      <c r="B215" t="s">
        <v>17</v>
      </c>
      <c r="C215" t="s">
        <v>2517</v>
      </c>
      <c r="D215" t="s">
        <v>549</v>
      </c>
      <c r="E215" t="s">
        <v>194</v>
      </c>
      <c r="F215" t="s">
        <v>2491</v>
      </c>
      <c r="G215" t="s">
        <v>5209</v>
      </c>
      <c r="H215" t="s">
        <v>2493</v>
      </c>
      <c r="I215" t="s">
        <v>5210</v>
      </c>
      <c r="J215" t="s">
        <v>5211</v>
      </c>
      <c r="P215" s="2" t="s">
        <v>3138</v>
      </c>
      <c r="Q215" s="7">
        <v>1</v>
      </c>
      <c r="R215" t="s">
        <v>31</v>
      </c>
      <c r="S215" t="str">
        <f t="shared" si="6"/>
        <v>4902430413008x3TokopediaPsku</v>
      </c>
      <c r="T215" t="str">
        <f t="shared" si="7"/>
        <v>01/395129502XTokopediaPsku</v>
      </c>
    </row>
    <row r="216" spans="2:20" x14ac:dyDescent="0.35">
      <c r="B216" t="s">
        <v>17</v>
      </c>
      <c r="C216" t="s">
        <v>2517</v>
      </c>
      <c r="D216" t="s">
        <v>549</v>
      </c>
      <c r="E216" t="s">
        <v>194</v>
      </c>
      <c r="F216" t="s">
        <v>601</v>
      </c>
      <c r="G216" t="s">
        <v>4894</v>
      </c>
      <c r="H216" t="s">
        <v>602</v>
      </c>
      <c r="I216" t="s">
        <v>4895</v>
      </c>
      <c r="J216" t="s">
        <v>4896</v>
      </c>
      <c r="P216" s="2" t="s">
        <v>3138</v>
      </c>
      <c r="Q216" s="7">
        <v>1</v>
      </c>
      <c r="R216" t="s">
        <v>31</v>
      </c>
      <c r="S216" t="str">
        <f t="shared" si="6"/>
        <v>4902430404709TokopediaPsku</v>
      </c>
      <c r="T216" t="str">
        <f t="shared" si="7"/>
        <v>01/245121115JTokopediaPsku</v>
      </c>
    </row>
    <row r="217" spans="2:20" x14ac:dyDescent="0.35">
      <c r="B217" t="s">
        <v>17</v>
      </c>
      <c r="C217" t="s">
        <v>2517</v>
      </c>
      <c r="D217" t="s">
        <v>549</v>
      </c>
      <c r="E217" t="s">
        <v>194</v>
      </c>
      <c r="F217" t="s">
        <v>2460</v>
      </c>
      <c r="G217" t="s">
        <v>5212</v>
      </c>
      <c r="H217" t="s">
        <v>2461</v>
      </c>
      <c r="I217" t="s">
        <v>5213</v>
      </c>
      <c r="J217" t="s">
        <v>5214</v>
      </c>
      <c r="P217" s="2" t="s">
        <v>3138</v>
      </c>
      <c r="Q217" s="7">
        <v>1</v>
      </c>
      <c r="R217" t="s">
        <v>31</v>
      </c>
      <c r="S217" t="str">
        <f t="shared" si="6"/>
        <v>4902430412988x3TokopediaPsku</v>
      </c>
      <c r="T217" t="str">
        <f t="shared" si="7"/>
        <v>01/395129503GTokopediaPsku</v>
      </c>
    </row>
    <row r="218" spans="2:20" x14ac:dyDescent="0.35">
      <c r="B218" t="s">
        <v>17</v>
      </c>
      <c r="C218" t="s">
        <v>2517</v>
      </c>
      <c r="D218" t="s">
        <v>549</v>
      </c>
      <c r="E218" t="s">
        <v>194</v>
      </c>
      <c r="F218" t="s">
        <v>563</v>
      </c>
      <c r="G218" t="s">
        <v>4843</v>
      </c>
      <c r="H218" t="s">
        <v>564</v>
      </c>
      <c r="I218" t="s">
        <v>4844</v>
      </c>
      <c r="J218" t="s">
        <v>4163</v>
      </c>
      <c r="P218" s="2" t="s">
        <v>3138</v>
      </c>
      <c r="Q218" s="7">
        <v>1</v>
      </c>
      <c r="R218" t="s">
        <v>31</v>
      </c>
      <c r="S218" t="str">
        <f t="shared" si="6"/>
        <v>4902430401036TokopediaPsku</v>
      </c>
      <c r="T218" t="str">
        <f t="shared" si="7"/>
        <v>01/245121002WTokopediaPsku</v>
      </c>
    </row>
    <row r="219" spans="2:20" x14ac:dyDescent="0.35">
      <c r="B219" t="s">
        <v>17</v>
      </c>
      <c r="C219" t="s">
        <v>2517</v>
      </c>
      <c r="D219" t="s">
        <v>549</v>
      </c>
      <c r="E219" t="s">
        <v>194</v>
      </c>
      <c r="F219" t="s">
        <v>621</v>
      </c>
      <c r="G219" t="s">
        <v>4871</v>
      </c>
      <c r="H219" t="s">
        <v>622</v>
      </c>
      <c r="I219" t="s">
        <v>4872</v>
      </c>
      <c r="J219" t="s">
        <v>4873</v>
      </c>
      <c r="P219" s="2" t="s">
        <v>3138</v>
      </c>
      <c r="Q219" s="7">
        <v>1</v>
      </c>
      <c r="R219" t="s">
        <v>31</v>
      </c>
      <c r="S219" t="str">
        <f t="shared" si="6"/>
        <v>4902430401111TokopediaPsku</v>
      </c>
      <c r="T219" t="str">
        <f t="shared" si="7"/>
        <v>01/245121114QTokopediaPsku</v>
      </c>
    </row>
    <row r="220" spans="2:20" x14ac:dyDescent="0.35">
      <c r="B220" t="s">
        <v>17</v>
      </c>
      <c r="C220" t="s">
        <v>2517</v>
      </c>
      <c r="D220" t="s">
        <v>549</v>
      </c>
      <c r="E220" t="s">
        <v>194</v>
      </c>
      <c r="F220" t="s">
        <v>2410</v>
      </c>
      <c r="G220" t="s">
        <v>5222</v>
      </c>
      <c r="H220" t="s">
        <v>4629</v>
      </c>
      <c r="I220" t="s">
        <v>5223</v>
      </c>
      <c r="J220" t="s">
        <v>5224</v>
      </c>
      <c r="P220" s="2" t="s">
        <v>3138</v>
      </c>
      <c r="Q220" s="7">
        <v>1</v>
      </c>
      <c r="R220" t="s">
        <v>31</v>
      </c>
      <c r="S220" t="str">
        <f t="shared" si="6"/>
        <v>4902430889353x2TokopediaPsku</v>
      </c>
      <c r="T220" t="str">
        <f t="shared" si="7"/>
        <v>01/395129505KTokopediaPsku</v>
      </c>
    </row>
    <row r="221" spans="2:20" x14ac:dyDescent="0.35">
      <c r="B221" t="s">
        <v>17</v>
      </c>
      <c r="C221" t="s">
        <v>2517</v>
      </c>
      <c r="D221" t="s">
        <v>650</v>
      </c>
      <c r="E221" t="s">
        <v>194</v>
      </c>
      <c r="F221" t="s">
        <v>2515</v>
      </c>
      <c r="G221" t="s">
        <v>5231</v>
      </c>
      <c r="H221" t="s">
        <v>2065</v>
      </c>
      <c r="I221" t="s">
        <v>5232</v>
      </c>
      <c r="J221" t="s">
        <v>5233</v>
      </c>
      <c r="P221" s="2" t="s">
        <v>3138</v>
      </c>
      <c r="Q221" s="7">
        <v>1</v>
      </c>
      <c r="R221" t="s">
        <v>31</v>
      </c>
      <c r="S221" t="str">
        <f t="shared" si="6"/>
        <v>4902430396554x2TokopediaPsku</v>
      </c>
      <c r="T221" t="str">
        <f t="shared" si="7"/>
        <v>01/395329501CTokopediaPsku</v>
      </c>
    </row>
    <row r="222" spans="2:20" x14ac:dyDescent="0.35">
      <c r="B222" t="s">
        <v>17</v>
      </c>
      <c r="C222" t="s">
        <v>2517</v>
      </c>
      <c r="D222" t="s">
        <v>650</v>
      </c>
      <c r="E222" t="s">
        <v>194</v>
      </c>
      <c r="F222" t="s">
        <v>660</v>
      </c>
      <c r="G222" t="s">
        <v>4899</v>
      </c>
      <c r="H222" t="s">
        <v>661</v>
      </c>
      <c r="I222" t="s">
        <v>4900</v>
      </c>
      <c r="J222" t="s">
        <v>2596</v>
      </c>
      <c r="P222" s="2" t="s">
        <v>3138</v>
      </c>
      <c r="Q222" s="7">
        <v>1</v>
      </c>
      <c r="R222" t="s">
        <v>31</v>
      </c>
      <c r="S222" t="str">
        <f t="shared" si="6"/>
        <v>4902430452564TokopediaPsku</v>
      </c>
      <c r="T222" t="str">
        <f t="shared" si="7"/>
        <v>01/245321003BTokopediaPsku</v>
      </c>
    </row>
    <row r="223" spans="2:20" x14ac:dyDescent="0.35">
      <c r="B223" t="s">
        <v>17</v>
      </c>
      <c r="C223" t="s">
        <v>2517</v>
      </c>
      <c r="D223" t="s">
        <v>650</v>
      </c>
      <c r="E223" t="s">
        <v>194</v>
      </c>
      <c r="F223" t="s">
        <v>2056</v>
      </c>
      <c r="G223" t="s">
        <v>5228</v>
      </c>
      <c r="H223" t="s">
        <v>2058</v>
      </c>
      <c r="I223" t="s">
        <v>5229</v>
      </c>
      <c r="J223" t="s">
        <v>5230</v>
      </c>
      <c r="P223" s="2" t="s">
        <v>3138</v>
      </c>
      <c r="Q223" s="7">
        <v>1</v>
      </c>
      <c r="R223" t="s">
        <v>31</v>
      </c>
      <c r="S223" t="str">
        <f t="shared" si="6"/>
        <v>4902430450355x2TokopediaPsku</v>
      </c>
      <c r="T223" t="str">
        <f t="shared" si="7"/>
        <v>01/395329501ATokopediaPsku</v>
      </c>
    </row>
    <row r="224" spans="2:20" x14ac:dyDescent="0.35">
      <c r="B224" t="s">
        <v>17</v>
      </c>
      <c r="C224" t="s">
        <v>2517</v>
      </c>
      <c r="D224" t="s">
        <v>650</v>
      </c>
      <c r="E224" t="s">
        <v>194</v>
      </c>
      <c r="F224" t="s">
        <v>668</v>
      </c>
      <c r="G224" t="s">
        <v>4910</v>
      </c>
      <c r="H224" t="s">
        <v>669</v>
      </c>
      <c r="I224" t="s">
        <v>4911</v>
      </c>
      <c r="J224" t="s">
        <v>4912</v>
      </c>
      <c r="P224" s="2" t="s">
        <v>3138</v>
      </c>
      <c r="Q224" s="7">
        <v>1</v>
      </c>
      <c r="R224" t="s">
        <v>31</v>
      </c>
      <c r="S224" t="str">
        <f t="shared" si="6"/>
        <v>4902430432375TokopediaPsku</v>
      </c>
      <c r="T224" t="str">
        <f t="shared" si="7"/>
        <v>01/245321105DTokopediaPsku</v>
      </c>
    </row>
    <row r="225" spans="2:20" x14ac:dyDescent="0.35">
      <c r="B225" t="s">
        <v>17</v>
      </c>
      <c r="C225" t="s">
        <v>2517</v>
      </c>
      <c r="D225" t="s">
        <v>650</v>
      </c>
      <c r="E225" t="s">
        <v>194</v>
      </c>
      <c r="F225" t="s">
        <v>684</v>
      </c>
      <c r="G225" t="s">
        <v>4908</v>
      </c>
      <c r="H225" t="s">
        <v>685</v>
      </c>
      <c r="I225" t="s">
        <v>4909</v>
      </c>
      <c r="J225" t="s">
        <v>2594</v>
      </c>
      <c r="P225" s="2" t="s">
        <v>3138</v>
      </c>
      <c r="Q225" s="7">
        <v>1</v>
      </c>
      <c r="R225" t="s">
        <v>31</v>
      </c>
      <c r="S225" t="str">
        <f t="shared" si="6"/>
        <v>4902430396554TokopediaPsku</v>
      </c>
      <c r="T225" t="str">
        <f t="shared" si="7"/>
        <v>01/245321105CTokopediaPsku</v>
      </c>
    </row>
    <row r="226" spans="2:20" x14ac:dyDescent="0.35">
      <c r="B226" t="s">
        <v>17</v>
      </c>
      <c r="C226" t="s">
        <v>2517</v>
      </c>
      <c r="D226" t="s">
        <v>650</v>
      </c>
      <c r="E226" t="s">
        <v>194</v>
      </c>
      <c r="F226" t="s">
        <v>656</v>
      </c>
      <c r="G226" t="s">
        <v>4897</v>
      </c>
      <c r="H226" t="s">
        <v>657</v>
      </c>
      <c r="I226" t="s">
        <v>4898</v>
      </c>
      <c r="J226" t="s">
        <v>4167</v>
      </c>
      <c r="P226" s="2" t="s">
        <v>3138</v>
      </c>
      <c r="Q226" s="7">
        <v>1</v>
      </c>
      <c r="R226" t="s">
        <v>31</v>
      </c>
      <c r="S226" t="str">
        <f t="shared" si="6"/>
        <v>4902430849135TokopediaPsku</v>
      </c>
      <c r="T226" t="str">
        <f t="shared" si="7"/>
        <v>01/245321001YTokopediaPsku</v>
      </c>
    </row>
    <row r="227" spans="2:20" x14ac:dyDescent="0.35">
      <c r="B227" t="s">
        <v>17</v>
      </c>
      <c r="C227" t="s">
        <v>2517</v>
      </c>
      <c r="D227" t="s">
        <v>650</v>
      </c>
      <c r="E227" t="s">
        <v>194</v>
      </c>
      <c r="F227" t="s">
        <v>764</v>
      </c>
      <c r="G227" t="s">
        <v>4901</v>
      </c>
      <c r="H227" t="s">
        <v>765</v>
      </c>
      <c r="I227" t="s">
        <v>4902</v>
      </c>
      <c r="J227" t="s">
        <v>4903</v>
      </c>
      <c r="P227" s="2" t="s">
        <v>3138</v>
      </c>
      <c r="Q227" s="7">
        <v>1</v>
      </c>
      <c r="R227" t="s">
        <v>31</v>
      </c>
      <c r="S227" t="str">
        <f t="shared" si="6"/>
        <v>4902430450393TokopediaPsku</v>
      </c>
      <c r="T227" t="str">
        <f t="shared" si="7"/>
        <v>01/245321101VTokopediaPsku</v>
      </c>
    </row>
    <row r="228" spans="2:20" x14ac:dyDescent="0.35">
      <c r="B228" t="s">
        <v>17</v>
      </c>
      <c r="C228" t="s">
        <v>2517</v>
      </c>
      <c r="D228" t="s">
        <v>650</v>
      </c>
      <c r="E228" t="s">
        <v>194</v>
      </c>
      <c r="F228" t="s">
        <v>666</v>
      </c>
      <c r="G228" t="s">
        <v>4905</v>
      </c>
      <c r="H228" t="s">
        <v>667</v>
      </c>
      <c r="I228" t="s">
        <v>4906</v>
      </c>
      <c r="J228" t="s">
        <v>4907</v>
      </c>
      <c r="P228" s="2" t="s">
        <v>3138</v>
      </c>
      <c r="Q228" s="7">
        <v>1</v>
      </c>
      <c r="R228" t="s">
        <v>31</v>
      </c>
      <c r="S228" t="str">
        <f t="shared" si="6"/>
        <v>4902430851572TokopediaPsku</v>
      </c>
      <c r="T228" t="str">
        <f t="shared" si="7"/>
        <v>01/245321104GTokopediaPsku</v>
      </c>
    </row>
    <row r="229" spans="2:20" x14ac:dyDescent="0.35">
      <c r="B229" t="s">
        <v>17</v>
      </c>
      <c r="C229" t="s">
        <v>2517</v>
      </c>
      <c r="D229" t="s">
        <v>650</v>
      </c>
      <c r="E229" t="s">
        <v>194</v>
      </c>
      <c r="F229" t="s">
        <v>1485</v>
      </c>
      <c r="G229" t="s">
        <v>5234</v>
      </c>
      <c r="H229" t="s">
        <v>1486</v>
      </c>
      <c r="I229" t="s">
        <v>5235</v>
      </c>
      <c r="J229" t="s">
        <v>5236</v>
      </c>
      <c r="P229" s="2" t="s">
        <v>3138</v>
      </c>
      <c r="Q229" s="7">
        <v>1</v>
      </c>
      <c r="R229" t="s">
        <v>31</v>
      </c>
      <c r="S229" t="str">
        <f t="shared" si="6"/>
        <v>4902430849210x2TokopediaPsku</v>
      </c>
      <c r="T229" t="str">
        <f t="shared" si="7"/>
        <v>01/395329501NTokopediaPsku</v>
      </c>
    </row>
    <row r="230" spans="2:20" x14ac:dyDescent="0.35">
      <c r="B230" t="s">
        <v>17</v>
      </c>
      <c r="C230" t="s">
        <v>2517</v>
      </c>
      <c r="D230" t="s">
        <v>650</v>
      </c>
      <c r="E230" t="s">
        <v>194</v>
      </c>
      <c r="F230" t="s">
        <v>672</v>
      </c>
      <c r="G230" t="s">
        <v>4913</v>
      </c>
      <c r="H230" t="s">
        <v>673</v>
      </c>
      <c r="I230" t="s">
        <v>4914</v>
      </c>
      <c r="J230" t="s">
        <v>4915</v>
      </c>
      <c r="P230" s="2" t="s">
        <v>3138</v>
      </c>
      <c r="Q230" s="7">
        <v>1</v>
      </c>
      <c r="R230" t="s">
        <v>31</v>
      </c>
      <c r="S230" t="str">
        <f t="shared" si="6"/>
        <v>4902430772662TokopediaPsku</v>
      </c>
      <c r="T230" t="str">
        <f t="shared" si="7"/>
        <v>01/245321105ETokopediaPsku</v>
      </c>
    </row>
    <row r="231" spans="2:20" x14ac:dyDescent="0.35">
      <c r="B231" t="s">
        <v>17</v>
      </c>
      <c r="C231" t="s">
        <v>2517</v>
      </c>
      <c r="D231" t="s">
        <v>650</v>
      </c>
      <c r="E231" t="s">
        <v>194</v>
      </c>
      <c r="F231" t="s">
        <v>674</v>
      </c>
      <c r="G231" t="s">
        <v>4916</v>
      </c>
      <c r="H231" t="s">
        <v>675</v>
      </c>
      <c r="I231" t="s">
        <v>4917</v>
      </c>
      <c r="J231" t="s">
        <v>4918</v>
      </c>
      <c r="P231" s="2" t="s">
        <v>3138</v>
      </c>
      <c r="Q231" s="7">
        <v>1</v>
      </c>
      <c r="R231" t="s">
        <v>31</v>
      </c>
      <c r="S231" t="str">
        <f t="shared" si="6"/>
        <v>4902430772075TokopediaPsku</v>
      </c>
      <c r="T231" t="str">
        <f t="shared" si="7"/>
        <v>01/245321105FTokopediaPsku</v>
      </c>
    </row>
    <row r="232" spans="2:20" x14ac:dyDescent="0.35">
      <c r="B232" t="s">
        <v>17</v>
      </c>
      <c r="C232" t="s">
        <v>2517</v>
      </c>
      <c r="D232" t="s">
        <v>694</v>
      </c>
      <c r="E232" t="s">
        <v>695</v>
      </c>
      <c r="F232" t="s">
        <v>700</v>
      </c>
      <c r="G232">
        <v>457285795</v>
      </c>
      <c r="H232" t="s">
        <v>701</v>
      </c>
      <c r="I232" t="s">
        <v>4752</v>
      </c>
      <c r="J232" t="s">
        <v>2511</v>
      </c>
      <c r="P232" s="2" t="s">
        <v>3138</v>
      </c>
      <c r="Q232" s="7">
        <v>1</v>
      </c>
      <c r="R232" t="s">
        <v>31</v>
      </c>
      <c r="S232" t="str">
        <f t="shared" si="6"/>
        <v>4987176000552TokopediaPsku</v>
      </c>
      <c r="T232" t="str">
        <f t="shared" si="7"/>
        <v>01/07060503BTokopediaPsku</v>
      </c>
    </row>
    <row r="233" spans="2:20" x14ac:dyDescent="0.35">
      <c r="B233" t="s">
        <v>17</v>
      </c>
      <c r="C233" t="s">
        <v>2517</v>
      </c>
      <c r="D233" t="s">
        <v>694</v>
      </c>
      <c r="E233" t="s">
        <v>695</v>
      </c>
      <c r="F233" t="s">
        <v>707</v>
      </c>
      <c r="G233">
        <v>457284631</v>
      </c>
      <c r="H233" t="s">
        <v>708</v>
      </c>
      <c r="I233" t="s">
        <v>4919</v>
      </c>
      <c r="J233" t="s">
        <v>2512</v>
      </c>
      <c r="P233" s="2" t="s">
        <v>3138</v>
      </c>
      <c r="Q233" s="7">
        <v>1</v>
      </c>
      <c r="R233" t="s">
        <v>31</v>
      </c>
      <c r="S233" t="str">
        <f t="shared" si="6"/>
        <v>4987176008718TokopediaPsku</v>
      </c>
      <c r="T233" t="str">
        <f t="shared" si="7"/>
        <v>01/265525501ATokopediaPsku</v>
      </c>
    </row>
    <row r="234" spans="2:20" x14ac:dyDescent="0.35">
      <c r="B234" t="s">
        <v>17</v>
      </c>
      <c r="C234" t="s">
        <v>2517</v>
      </c>
      <c r="D234" t="s">
        <v>694</v>
      </c>
      <c r="E234" t="s">
        <v>695</v>
      </c>
      <c r="F234" t="s">
        <v>696</v>
      </c>
      <c r="G234">
        <v>457273224</v>
      </c>
      <c r="H234" t="s">
        <v>697</v>
      </c>
      <c r="I234" t="s">
        <v>4751</v>
      </c>
      <c r="J234" t="s">
        <v>2513</v>
      </c>
      <c r="P234" s="2" t="s">
        <v>3138</v>
      </c>
      <c r="Q234" s="7">
        <v>1</v>
      </c>
      <c r="R234" t="s">
        <v>31</v>
      </c>
      <c r="S234" t="str">
        <f t="shared" si="6"/>
        <v>4902430393126TokopediaPsku</v>
      </c>
      <c r="T234" t="str">
        <f t="shared" si="7"/>
        <v>01/07060401ATokopediaPsku</v>
      </c>
    </row>
    <row r="235" spans="2:20" x14ac:dyDescent="0.35">
      <c r="B235" t="s">
        <v>17</v>
      </c>
      <c r="C235" t="s">
        <v>2517</v>
      </c>
      <c r="D235" t="s">
        <v>710</v>
      </c>
      <c r="E235" t="s">
        <v>711</v>
      </c>
      <c r="F235" t="s">
        <v>714</v>
      </c>
      <c r="G235">
        <v>176867340</v>
      </c>
      <c r="H235" t="s">
        <v>715</v>
      </c>
      <c r="I235" t="s">
        <v>4795</v>
      </c>
      <c r="J235" t="s">
        <v>2510</v>
      </c>
      <c r="P235" s="2" t="s">
        <v>3138</v>
      </c>
      <c r="Q235" s="7">
        <v>1</v>
      </c>
      <c r="R235" t="s">
        <v>31</v>
      </c>
      <c r="S235" t="str">
        <f t="shared" si="6"/>
        <v>4902430061155TokopediaPsku</v>
      </c>
      <c r="T235" t="str">
        <f t="shared" si="7"/>
        <v>01/235725801ATokopediaPsku</v>
      </c>
    </row>
    <row r="236" spans="2:20" x14ac:dyDescent="0.35">
      <c r="B236" t="s">
        <v>17</v>
      </c>
      <c r="C236" t="s">
        <v>2517</v>
      </c>
      <c r="D236" t="s">
        <v>710</v>
      </c>
      <c r="E236" t="s">
        <v>711</v>
      </c>
      <c r="F236" t="s">
        <v>716</v>
      </c>
      <c r="G236">
        <v>403255062</v>
      </c>
      <c r="H236" t="s">
        <v>717</v>
      </c>
      <c r="I236" t="s">
        <v>4756</v>
      </c>
      <c r="J236" t="s">
        <v>2509</v>
      </c>
      <c r="P236" s="2" t="s">
        <v>3138</v>
      </c>
      <c r="Q236" s="7">
        <v>1</v>
      </c>
      <c r="R236" t="s">
        <v>31</v>
      </c>
      <c r="S236" t="str">
        <f t="shared" si="6"/>
        <v>4902430044233TokopediaPsku</v>
      </c>
      <c r="T236" t="str">
        <f t="shared" si="7"/>
        <v>01/18023301ATokopediaPsku</v>
      </c>
    </row>
    <row r="237" spans="2:20" x14ac:dyDescent="0.35">
      <c r="B237" t="s">
        <v>17</v>
      </c>
      <c r="C237" t="s">
        <v>2517</v>
      </c>
      <c r="D237" t="s">
        <v>710</v>
      </c>
      <c r="E237" t="s">
        <v>711</v>
      </c>
      <c r="F237" t="s">
        <v>712</v>
      </c>
      <c r="G237">
        <v>176867377</v>
      </c>
      <c r="H237" t="s">
        <v>713</v>
      </c>
      <c r="I237" t="s">
        <v>4755</v>
      </c>
      <c r="J237" t="s">
        <v>4128</v>
      </c>
      <c r="P237" s="2" t="s">
        <v>3138</v>
      </c>
      <c r="Q237" s="7">
        <v>1</v>
      </c>
      <c r="R237" t="s">
        <v>31</v>
      </c>
      <c r="S237" t="str">
        <f t="shared" si="6"/>
        <v>4902430044264TokopediaPsku</v>
      </c>
      <c r="T237" t="str">
        <f t="shared" si="7"/>
        <v>01/18023204ATokopediaPsku</v>
      </c>
    </row>
    <row r="238" spans="2:20" x14ac:dyDescent="0.35">
      <c r="B238" t="s">
        <v>17</v>
      </c>
      <c r="C238" t="s">
        <v>2329</v>
      </c>
      <c r="D238" t="s">
        <v>5406</v>
      </c>
      <c r="E238" t="s">
        <v>20</v>
      </c>
      <c r="F238" t="s">
        <v>803</v>
      </c>
      <c r="G238" t="s">
        <v>4500</v>
      </c>
      <c r="H238" t="s">
        <v>837</v>
      </c>
      <c r="I238" t="s">
        <v>4501</v>
      </c>
      <c r="J238" t="s">
        <v>2503</v>
      </c>
      <c r="P238" s="2" t="s">
        <v>3138</v>
      </c>
      <c r="Q238" s="7">
        <v>1</v>
      </c>
      <c r="R238" t="s">
        <v>31</v>
      </c>
      <c r="S238" t="str">
        <f t="shared" si="6"/>
        <v>4902430516969LazadaPsku</v>
      </c>
      <c r="T238" t="str">
        <f t="shared" si="7"/>
        <v>01/316027112FLazadaPsku</v>
      </c>
    </row>
    <row r="239" spans="2:20" x14ac:dyDescent="0.35">
      <c r="B239" t="s">
        <v>17</v>
      </c>
      <c r="C239" t="s">
        <v>2329</v>
      </c>
      <c r="D239" t="s">
        <v>5406</v>
      </c>
      <c r="E239" t="s">
        <v>20</v>
      </c>
      <c r="F239" t="s">
        <v>36</v>
      </c>
      <c r="G239" t="s">
        <v>4491</v>
      </c>
      <c r="H239" t="s">
        <v>37</v>
      </c>
      <c r="I239" t="s">
        <v>4492</v>
      </c>
      <c r="J239" t="s">
        <v>2505</v>
      </c>
      <c r="P239" s="2" t="s">
        <v>3138</v>
      </c>
      <c r="Q239" s="7">
        <v>1</v>
      </c>
      <c r="R239" t="s">
        <v>31</v>
      </c>
      <c r="S239" t="str">
        <f t="shared" si="6"/>
        <v>4902430516877LazadaPsku</v>
      </c>
      <c r="T239" t="str">
        <f t="shared" si="7"/>
        <v>01/316027112DLazadaPsku</v>
      </c>
    </row>
    <row r="240" spans="2:20" x14ac:dyDescent="0.35">
      <c r="B240" t="s">
        <v>17</v>
      </c>
      <c r="C240" t="s">
        <v>2329</v>
      </c>
      <c r="D240" t="s">
        <v>5406</v>
      </c>
      <c r="E240" t="s">
        <v>20</v>
      </c>
      <c r="F240" t="s">
        <v>55</v>
      </c>
      <c r="G240" t="s">
        <v>4486</v>
      </c>
      <c r="H240" t="s">
        <v>56</v>
      </c>
      <c r="I240" t="s">
        <v>4487</v>
      </c>
      <c r="J240" t="s">
        <v>2508</v>
      </c>
      <c r="P240" s="2" t="s">
        <v>3138</v>
      </c>
      <c r="Q240" s="7">
        <v>1</v>
      </c>
      <c r="R240" t="s">
        <v>31</v>
      </c>
      <c r="S240" t="str">
        <f t="shared" si="6"/>
        <v>4902430517256LazadaPsku</v>
      </c>
      <c r="T240" t="str">
        <f t="shared" si="7"/>
        <v>01/316027112GLazadaPsku</v>
      </c>
    </row>
    <row r="241" spans="2:20" x14ac:dyDescent="0.35">
      <c r="B241" t="s">
        <v>17</v>
      </c>
      <c r="C241" t="s">
        <v>2329</v>
      </c>
      <c r="D241" t="s">
        <v>5406</v>
      </c>
      <c r="E241" t="s">
        <v>20</v>
      </c>
      <c r="F241" t="s">
        <v>42</v>
      </c>
      <c r="G241" t="s">
        <v>4495</v>
      </c>
      <c r="H241" t="s">
        <v>43</v>
      </c>
      <c r="I241" t="s">
        <v>4496</v>
      </c>
      <c r="J241" t="s">
        <v>4497</v>
      </c>
      <c r="P241" s="2" t="s">
        <v>3138</v>
      </c>
      <c r="Q241" s="7">
        <v>1</v>
      </c>
      <c r="R241" t="s">
        <v>31</v>
      </c>
      <c r="S241" t="str">
        <f t="shared" si="6"/>
        <v>4902430516167LazadaPsku</v>
      </c>
      <c r="T241" t="str">
        <f t="shared" si="7"/>
        <v>01/316027112ALazadaPsku</v>
      </c>
    </row>
    <row r="242" spans="2:20" x14ac:dyDescent="0.35">
      <c r="B242" t="s">
        <v>17</v>
      </c>
      <c r="C242" t="s">
        <v>2329</v>
      </c>
      <c r="D242" t="s">
        <v>5406</v>
      </c>
      <c r="E242" t="s">
        <v>20</v>
      </c>
      <c r="F242" t="s">
        <v>51</v>
      </c>
      <c r="G242" t="s">
        <v>4493</v>
      </c>
      <c r="H242" t="s">
        <v>841</v>
      </c>
      <c r="I242" t="s">
        <v>4494</v>
      </c>
      <c r="J242" t="s">
        <v>2506</v>
      </c>
      <c r="P242" s="2" t="s">
        <v>3138</v>
      </c>
      <c r="Q242" s="7">
        <v>1</v>
      </c>
      <c r="R242" t="s">
        <v>31</v>
      </c>
      <c r="S242" t="str">
        <f t="shared" si="6"/>
        <v>4902430517393LazadaPsku</v>
      </c>
      <c r="T242" t="str">
        <f t="shared" si="7"/>
        <v>01/316027110BLazadaPsku</v>
      </c>
    </row>
    <row r="243" spans="2:20" x14ac:dyDescent="0.35">
      <c r="B243" t="s">
        <v>17</v>
      </c>
      <c r="C243" t="s">
        <v>2329</v>
      </c>
      <c r="D243" t="s">
        <v>5406</v>
      </c>
      <c r="E243" t="s">
        <v>20</v>
      </c>
      <c r="F243" t="s">
        <v>48</v>
      </c>
      <c r="G243" t="s">
        <v>4488</v>
      </c>
      <c r="H243" t="s">
        <v>49</v>
      </c>
      <c r="I243" t="s">
        <v>4489</v>
      </c>
      <c r="J243" t="s">
        <v>4490</v>
      </c>
      <c r="P243" s="2" t="s">
        <v>3138</v>
      </c>
      <c r="Q243" s="7">
        <v>1</v>
      </c>
      <c r="R243" t="s">
        <v>31</v>
      </c>
      <c r="S243" t="str">
        <f t="shared" si="6"/>
        <v>4902430517454LazadaPsku</v>
      </c>
      <c r="T243" t="str">
        <f t="shared" si="7"/>
        <v>01/316027110FLazadaPsku</v>
      </c>
    </row>
    <row r="244" spans="2:20" x14ac:dyDescent="0.35">
      <c r="B244" t="s">
        <v>17</v>
      </c>
      <c r="C244" t="s">
        <v>2329</v>
      </c>
      <c r="D244" t="s">
        <v>5406</v>
      </c>
      <c r="E244" t="s">
        <v>20</v>
      </c>
      <c r="F244" t="s">
        <v>62</v>
      </c>
      <c r="G244" t="s">
        <v>4502</v>
      </c>
      <c r="H244" t="s">
        <v>63</v>
      </c>
      <c r="I244" t="s">
        <v>4503</v>
      </c>
      <c r="J244" t="s">
        <v>2504</v>
      </c>
      <c r="P244" s="2" t="s">
        <v>3138</v>
      </c>
      <c r="Q244" s="7">
        <v>1</v>
      </c>
      <c r="R244" t="s">
        <v>31</v>
      </c>
      <c r="S244" t="str">
        <f t="shared" si="6"/>
        <v>4902430517447LazadaPsku</v>
      </c>
      <c r="T244" t="str">
        <f t="shared" si="7"/>
        <v>01/316027110ELazadaPsku</v>
      </c>
    </row>
    <row r="245" spans="2:20" x14ac:dyDescent="0.35">
      <c r="B245" t="s">
        <v>17</v>
      </c>
      <c r="C245" t="s">
        <v>2329</v>
      </c>
      <c r="D245" t="s">
        <v>5406</v>
      </c>
      <c r="E245" t="s">
        <v>20</v>
      </c>
      <c r="F245" t="s">
        <v>58</v>
      </c>
      <c r="G245" t="s">
        <v>4504</v>
      </c>
      <c r="H245" t="s">
        <v>839</v>
      </c>
      <c r="I245" t="s">
        <v>4505</v>
      </c>
      <c r="J245" t="s">
        <v>2507</v>
      </c>
      <c r="P245" s="2" t="s">
        <v>3138</v>
      </c>
      <c r="Q245" s="7">
        <v>1</v>
      </c>
      <c r="R245" t="s">
        <v>31</v>
      </c>
      <c r="S245" t="str">
        <f t="shared" si="6"/>
        <v>4902430516266LazadaPsku</v>
      </c>
      <c r="T245" t="str">
        <f t="shared" si="7"/>
        <v>01/316027112CLazadaPsku</v>
      </c>
    </row>
    <row r="246" spans="2:20" x14ac:dyDescent="0.35">
      <c r="B246" t="s">
        <v>17</v>
      </c>
      <c r="C246" t="s">
        <v>2329</v>
      </c>
      <c r="D246" t="s">
        <v>5406</v>
      </c>
      <c r="E246" t="s">
        <v>20</v>
      </c>
      <c r="F246" t="s">
        <v>39</v>
      </c>
      <c r="G246" t="s">
        <v>4498</v>
      </c>
      <c r="H246" t="s">
        <v>40</v>
      </c>
      <c r="I246" t="s">
        <v>4499</v>
      </c>
      <c r="J246" t="s">
        <v>2502</v>
      </c>
      <c r="P246" s="2" t="s">
        <v>3138</v>
      </c>
      <c r="Q246" s="7">
        <v>1</v>
      </c>
      <c r="R246" t="s">
        <v>31</v>
      </c>
      <c r="S246" t="str">
        <f t="shared" si="6"/>
        <v>4902430517461LazadaPsku</v>
      </c>
      <c r="T246" t="str">
        <f t="shared" si="7"/>
        <v>01/316027110GLazadaPsku</v>
      </c>
    </row>
    <row r="247" spans="2:20" x14ac:dyDescent="0.35">
      <c r="B247" t="s">
        <v>17</v>
      </c>
      <c r="C247" t="s">
        <v>2329</v>
      </c>
      <c r="D247" t="s">
        <v>65</v>
      </c>
      <c r="E247" t="s">
        <v>3139</v>
      </c>
      <c r="F247" t="s">
        <v>4086</v>
      </c>
      <c r="G247" t="s">
        <v>2414</v>
      </c>
      <c r="H247" t="s">
        <v>857</v>
      </c>
      <c r="I247" t="s">
        <v>4643</v>
      </c>
      <c r="J247" t="s">
        <v>4644</v>
      </c>
      <c r="P247" s="2" t="s">
        <v>3138</v>
      </c>
      <c r="Q247" s="7">
        <v>1</v>
      </c>
      <c r="R247" t="s">
        <v>31</v>
      </c>
      <c r="S247" t="str">
        <f t="shared" si="6"/>
        <v>4902430453028x3LazadaPsku</v>
      </c>
      <c r="T247" t="str">
        <f t="shared" si="7"/>
        <v>01/396129507OLazadaPsku</v>
      </c>
    </row>
    <row r="248" spans="2:20" x14ac:dyDescent="0.35">
      <c r="B248" t="s">
        <v>17</v>
      </c>
      <c r="C248" t="s">
        <v>2329</v>
      </c>
      <c r="D248" t="s">
        <v>65</v>
      </c>
      <c r="E248" t="s">
        <v>3139</v>
      </c>
      <c r="F248" t="s">
        <v>4084</v>
      </c>
      <c r="G248" t="s">
        <v>2411</v>
      </c>
      <c r="H248" t="s">
        <v>2174</v>
      </c>
      <c r="I248" t="s">
        <v>4640</v>
      </c>
      <c r="J248" t="s">
        <v>4641</v>
      </c>
      <c r="P248" s="2" t="s">
        <v>3138</v>
      </c>
      <c r="Q248" s="7">
        <v>1</v>
      </c>
      <c r="R248" t="s">
        <v>31</v>
      </c>
      <c r="S248" t="str">
        <f t="shared" si="6"/>
        <v>4902430622066x3LazadaPsku</v>
      </c>
      <c r="T248" t="str">
        <f t="shared" si="7"/>
        <v>01/396129506LLazadaPsku</v>
      </c>
    </row>
    <row r="249" spans="2:20" x14ac:dyDescent="0.35">
      <c r="B249" t="s">
        <v>17</v>
      </c>
      <c r="C249" t="s">
        <v>2329</v>
      </c>
      <c r="D249" t="s">
        <v>65</v>
      </c>
      <c r="E249" t="s">
        <v>3139</v>
      </c>
      <c r="F249" t="s">
        <v>4123</v>
      </c>
      <c r="G249" t="s">
        <v>2412</v>
      </c>
      <c r="H249" t="s">
        <v>2413</v>
      </c>
      <c r="I249" t="s">
        <v>4642</v>
      </c>
      <c r="J249" t="s">
        <v>5423</v>
      </c>
      <c r="P249" s="2" t="s">
        <v>3138</v>
      </c>
      <c r="Q249" s="7">
        <v>1</v>
      </c>
      <c r="R249" t="s">
        <v>31</v>
      </c>
      <c r="S249" t="str">
        <f t="shared" si="6"/>
        <v>4902430622080x3LazadaPsku</v>
      </c>
      <c r="T249" t="str">
        <f t="shared" si="7"/>
        <v>01/396129506WLazadaPsku</v>
      </c>
    </row>
    <row r="250" spans="2:20" x14ac:dyDescent="0.35">
      <c r="B250" t="s">
        <v>17</v>
      </c>
      <c r="C250" t="s">
        <v>2329</v>
      </c>
      <c r="D250" t="s">
        <v>65</v>
      </c>
      <c r="E250" t="s">
        <v>3139</v>
      </c>
      <c r="F250" t="s">
        <v>843</v>
      </c>
      <c r="G250" t="s">
        <v>2417</v>
      </c>
      <c r="H250" t="s">
        <v>844</v>
      </c>
      <c r="I250" t="s">
        <v>4656</v>
      </c>
      <c r="J250" t="s">
        <v>4657</v>
      </c>
      <c r="P250" s="2" t="s">
        <v>5619</v>
      </c>
      <c r="Q250" s="7">
        <v>1</v>
      </c>
      <c r="R250" t="s">
        <v>31</v>
      </c>
      <c r="S250" t="str">
        <f t="shared" si="6"/>
        <v>4902430731515x2LazadaPsku</v>
      </c>
      <c r="T250" t="str">
        <f t="shared" si="7"/>
        <v>01/396129501TLazadaPsku</v>
      </c>
    </row>
    <row r="251" spans="2:20" x14ac:dyDescent="0.35">
      <c r="B251" t="s">
        <v>17</v>
      </c>
      <c r="C251" t="s">
        <v>2329</v>
      </c>
      <c r="D251" t="s">
        <v>65</v>
      </c>
      <c r="E251" t="s">
        <v>3139</v>
      </c>
      <c r="F251" t="s">
        <v>4115</v>
      </c>
      <c r="G251" t="s">
        <v>2415</v>
      </c>
      <c r="H251" t="s">
        <v>2124</v>
      </c>
      <c r="I251" t="s">
        <v>4650</v>
      </c>
      <c r="J251" t="s">
        <v>5424</v>
      </c>
      <c r="P251" s="2" t="s">
        <v>3138</v>
      </c>
      <c r="Q251" s="7">
        <v>1</v>
      </c>
      <c r="R251" t="s">
        <v>31</v>
      </c>
      <c r="S251" t="str">
        <f t="shared" si="6"/>
        <v>4902430731591x2LazadaPsku</v>
      </c>
      <c r="T251" t="str">
        <f t="shared" si="7"/>
        <v>01/396129508ILazadaPsku</v>
      </c>
    </row>
    <row r="252" spans="2:20" x14ac:dyDescent="0.35">
      <c r="B252" t="s">
        <v>17</v>
      </c>
      <c r="C252" t="s">
        <v>2329</v>
      </c>
      <c r="D252" t="s">
        <v>65</v>
      </c>
      <c r="E252" t="s">
        <v>3139</v>
      </c>
      <c r="F252" t="s">
        <v>4087</v>
      </c>
      <c r="G252" t="s">
        <v>2370</v>
      </c>
      <c r="H252" t="s">
        <v>2146</v>
      </c>
      <c r="I252" t="s">
        <v>4565</v>
      </c>
      <c r="J252" t="s">
        <v>4566</v>
      </c>
      <c r="P252" s="2" t="s">
        <v>3138</v>
      </c>
      <c r="Q252" s="7">
        <v>1</v>
      </c>
      <c r="R252" t="s">
        <v>31</v>
      </c>
      <c r="S252" t="str">
        <f t="shared" si="6"/>
        <v>4902430870993x3LazadaPsku</v>
      </c>
      <c r="T252" t="str">
        <f t="shared" si="7"/>
        <v>01/396129508NLazadaPsku</v>
      </c>
    </row>
    <row r="253" spans="2:20" x14ac:dyDescent="0.35">
      <c r="B253" t="s">
        <v>17</v>
      </c>
      <c r="C253" t="s">
        <v>2329</v>
      </c>
      <c r="D253" t="s">
        <v>65</v>
      </c>
      <c r="E253" t="s">
        <v>3139</v>
      </c>
      <c r="F253" t="s">
        <v>4304</v>
      </c>
      <c r="G253" t="s">
        <v>4617</v>
      </c>
      <c r="H253" t="s">
        <v>2276</v>
      </c>
      <c r="I253" t="s">
        <v>4618</v>
      </c>
      <c r="J253" t="s">
        <v>5425</v>
      </c>
      <c r="P253" s="2" t="s">
        <v>3138</v>
      </c>
      <c r="Q253" s="7">
        <v>1</v>
      </c>
      <c r="R253" t="s">
        <v>31</v>
      </c>
      <c r="S253" t="str">
        <f t="shared" si="6"/>
        <v>4902430870986x4LazadaPsku</v>
      </c>
      <c r="T253" t="str">
        <f t="shared" si="7"/>
        <v>01/396129507GLazadaPsku</v>
      </c>
    </row>
    <row r="254" spans="2:20" x14ac:dyDescent="0.35">
      <c r="B254" t="s">
        <v>17</v>
      </c>
      <c r="C254" t="s">
        <v>2329</v>
      </c>
      <c r="D254" t="s">
        <v>65</v>
      </c>
      <c r="E254" t="s">
        <v>3139</v>
      </c>
      <c r="F254" t="s">
        <v>4085</v>
      </c>
      <c r="G254" t="s">
        <v>2416</v>
      </c>
      <c r="H254" t="s">
        <v>2271</v>
      </c>
      <c r="I254" t="s">
        <v>4651</v>
      </c>
      <c r="J254" t="s">
        <v>4652</v>
      </c>
      <c r="P254" s="2" t="s">
        <v>3138</v>
      </c>
      <c r="Q254" s="7">
        <v>1</v>
      </c>
      <c r="R254" t="s">
        <v>31</v>
      </c>
      <c r="S254" t="str">
        <f t="shared" si="6"/>
        <v>4902430706742x2LazadaPsku</v>
      </c>
      <c r="T254" t="str">
        <f t="shared" si="7"/>
        <v>01/396129507VLazadaPsku</v>
      </c>
    </row>
    <row r="255" spans="2:20" x14ac:dyDescent="0.35">
      <c r="B255" t="s">
        <v>17</v>
      </c>
      <c r="C255" t="s">
        <v>2329</v>
      </c>
      <c r="D255" t="s">
        <v>65</v>
      </c>
      <c r="E255" t="s">
        <v>3139</v>
      </c>
      <c r="F255" t="s">
        <v>4122</v>
      </c>
      <c r="G255" t="s">
        <v>2369</v>
      </c>
      <c r="H255" t="s">
        <v>2221</v>
      </c>
      <c r="I255" t="s">
        <v>4562</v>
      </c>
      <c r="J255" t="s">
        <v>5426</v>
      </c>
      <c r="P255" s="2" t="s">
        <v>3138</v>
      </c>
      <c r="Q255" s="7">
        <v>1</v>
      </c>
      <c r="R255" t="s">
        <v>31</v>
      </c>
      <c r="S255" t="str">
        <f t="shared" si="6"/>
        <v>4902430870986x3LazadaPsku</v>
      </c>
      <c r="T255" t="str">
        <f t="shared" si="7"/>
        <v>01/396129507FLazadaPsku</v>
      </c>
    </row>
    <row r="256" spans="2:20" x14ac:dyDescent="0.35">
      <c r="B256" t="s">
        <v>17</v>
      </c>
      <c r="C256" t="s">
        <v>2329</v>
      </c>
      <c r="D256" t="s">
        <v>65</v>
      </c>
      <c r="E256" t="s">
        <v>3139</v>
      </c>
      <c r="F256" t="s">
        <v>4143</v>
      </c>
      <c r="G256" t="s">
        <v>4470</v>
      </c>
      <c r="H256" t="s">
        <v>2092</v>
      </c>
      <c r="I256" t="s">
        <v>4471</v>
      </c>
      <c r="J256" t="s">
        <v>4472</v>
      </c>
      <c r="P256" s="2" t="s">
        <v>3138</v>
      </c>
      <c r="Q256" s="7">
        <v>1</v>
      </c>
      <c r="R256" t="s">
        <v>31</v>
      </c>
      <c r="S256" t="str">
        <f t="shared" si="6"/>
        <v>4902430928786x3LazadaPsku</v>
      </c>
      <c r="T256" t="str">
        <f t="shared" si="7"/>
        <v>01/396129508PLazadaPsku</v>
      </c>
    </row>
    <row r="257" spans="2:20" x14ac:dyDescent="0.35">
      <c r="B257" t="s">
        <v>17</v>
      </c>
      <c r="C257" t="s">
        <v>2329</v>
      </c>
      <c r="D257" t="s">
        <v>65</v>
      </c>
      <c r="E257" t="s">
        <v>3139</v>
      </c>
      <c r="F257" t="s">
        <v>73</v>
      </c>
      <c r="G257" t="s">
        <v>4635</v>
      </c>
      <c r="H257" t="s">
        <v>74</v>
      </c>
      <c r="I257" t="s">
        <v>4636</v>
      </c>
      <c r="J257" t="s">
        <v>4637</v>
      </c>
      <c r="P257" s="2" t="s">
        <v>5620</v>
      </c>
      <c r="Q257" s="7">
        <v>1</v>
      </c>
      <c r="R257" t="s">
        <v>31</v>
      </c>
      <c r="S257" t="str">
        <f t="shared" si="6"/>
        <v>4902430706742LazadaPsku</v>
      </c>
      <c r="T257" t="str">
        <f t="shared" si="7"/>
        <v>01/326127301HLazadaPsku</v>
      </c>
    </row>
    <row r="258" spans="2:20" x14ac:dyDescent="0.35">
      <c r="B258" t="s">
        <v>17</v>
      </c>
      <c r="C258" t="s">
        <v>2329</v>
      </c>
      <c r="D258" t="s">
        <v>65</v>
      </c>
      <c r="E258" t="s">
        <v>3139</v>
      </c>
      <c r="F258" t="s">
        <v>3594</v>
      </c>
      <c r="G258" t="s">
        <v>4511</v>
      </c>
      <c r="H258" t="s">
        <v>931</v>
      </c>
      <c r="I258" t="s">
        <v>4512</v>
      </c>
      <c r="J258" t="s">
        <v>4513</v>
      </c>
      <c r="P258" s="2" t="s">
        <v>3138</v>
      </c>
      <c r="Q258" s="7">
        <v>1</v>
      </c>
      <c r="R258" t="s">
        <v>31</v>
      </c>
      <c r="S258" t="str">
        <f t="shared" si="6"/>
        <v>4902430340793x3LazadaPsku</v>
      </c>
      <c r="T258" t="str">
        <f t="shared" si="7"/>
        <v>01/396129507ZLazadaPsku</v>
      </c>
    </row>
    <row r="259" spans="2:20" x14ac:dyDescent="0.35">
      <c r="B259" t="s">
        <v>17</v>
      </c>
      <c r="C259" t="s">
        <v>2329</v>
      </c>
      <c r="D259" t="s">
        <v>65</v>
      </c>
      <c r="E259" t="s">
        <v>3139</v>
      </c>
      <c r="F259" t="s">
        <v>4305</v>
      </c>
      <c r="G259" t="s">
        <v>4612</v>
      </c>
      <c r="H259" t="s">
        <v>2227</v>
      </c>
      <c r="I259" t="s">
        <v>4613</v>
      </c>
      <c r="J259" t="s">
        <v>5427</v>
      </c>
      <c r="P259" s="2" t="s">
        <v>3138</v>
      </c>
      <c r="Q259" s="7">
        <v>1</v>
      </c>
      <c r="R259" t="s">
        <v>31</v>
      </c>
      <c r="S259" t="str">
        <f t="shared" ref="S259:S322" si="8">H259&amp;C259&amp;R259</f>
        <v>4902430622066x4LazadaPsku</v>
      </c>
      <c r="T259" t="str">
        <f t="shared" ref="T259:T322" si="9">F259&amp;C259&amp;R259</f>
        <v>01/396129506MLazadaPsku</v>
      </c>
    </row>
    <row r="260" spans="2:20" x14ac:dyDescent="0.35">
      <c r="B260" t="s">
        <v>17</v>
      </c>
      <c r="C260" t="s">
        <v>2329</v>
      </c>
      <c r="D260" t="s">
        <v>65</v>
      </c>
      <c r="E260" t="s">
        <v>3139</v>
      </c>
      <c r="F260" t="s">
        <v>2973</v>
      </c>
      <c r="G260" t="s">
        <v>4645</v>
      </c>
      <c r="H260">
        <v>4902430731515</v>
      </c>
      <c r="I260" t="s">
        <v>4646</v>
      </c>
      <c r="J260" t="s">
        <v>5428</v>
      </c>
      <c r="P260" s="2" t="s">
        <v>3138</v>
      </c>
      <c r="Q260" s="7">
        <v>1</v>
      </c>
      <c r="R260" t="s">
        <v>31</v>
      </c>
      <c r="S260" t="str">
        <f t="shared" si="8"/>
        <v>4902430731515LazadaPsku</v>
      </c>
      <c r="T260" t="str">
        <f t="shared" si="9"/>
        <v>01/326127306KLazadaPsku</v>
      </c>
    </row>
    <row r="261" spans="2:20" x14ac:dyDescent="0.35">
      <c r="B261" t="s">
        <v>17</v>
      </c>
      <c r="C261" t="s">
        <v>2329</v>
      </c>
      <c r="D261" t="s">
        <v>65</v>
      </c>
      <c r="E261" t="s">
        <v>3139</v>
      </c>
      <c r="F261" t="s">
        <v>4176</v>
      </c>
      <c r="G261" t="s">
        <v>4623</v>
      </c>
      <c r="H261" t="s">
        <v>3606</v>
      </c>
      <c r="I261" t="s">
        <v>4624</v>
      </c>
      <c r="J261" t="s">
        <v>4625</v>
      </c>
      <c r="P261" s="2" t="s">
        <v>3138</v>
      </c>
      <c r="Q261" s="7">
        <v>1</v>
      </c>
      <c r="R261" t="s">
        <v>31</v>
      </c>
      <c r="S261" t="str">
        <f t="shared" si="8"/>
        <v>4902430453028x4LazadaPsku</v>
      </c>
      <c r="T261" t="str">
        <f t="shared" si="9"/>
        <v>01/396129507PLazadaPsku</v>
      </c>
    </row>
    <row r="262" spans="2:20" x14ac:dyDescent="0.35">
      <c r="B262" t="s">
        <v>17</v>
      </c>
      <c r="C262" t="s">
        <v>2329</v>
      </c>
      <c r="D262" t="s">
        <v>65</v>
      </c>
      <c r="E262" t="s">
        <v>3139</v>
      </c>
      <c r="F262" t="s">
        <v>4126</v>
      </c>
      <c r="G262" t="s">
        <v>4653</v>
      </c>
      <c r="H262" t="s">
        <v>2256</v>
      </c>
      <c r="I262" t="s">
        <v>4654</v>
      </c>
      <c r="J262" t="s">
        <v>4655</v>
      </c>
      <c r="P262" s="2" t="s">
        <v>3138</v>
      </c>
      <c r="Q262" s="7">
        <v>1</v>
      </c>
      <c r="R262" t="s">
        <v>31</v>
      </c>
      <c r="S262" t="str">
        <f t="shared" si="8"/>
        <v>4902430731874x2LazadaPsku</v>
      </c>
      <c r="T262" t="str">
        <f t="shared" si="9"/>
        <v>01/396129508BLazadaPsku</v>
      </c>
    </row>
    <row r="263" spans="2:20" x14ac:dyDescent="0.35">
      <c r="B263" t="s">
        <v>17</v>
      </c>
      <c r="C263" t="s">
        <v>2329</v>
      </c>
      <c r="D263" t="s">
        <v>65</v>
      </c>
      <c r="E263" t="s">
        <v>3139</v>
      </c>
      <c r="F263" t="s">
        <v>4139</v>
      </c>
      <c r="G263" t="s">
        <v>4563</v>
      </c>
      <c r="H263" t="s">
        <v>2267</v>
      </c>
      <c r="I263" t="s">
        <v>4564</v>
      </c>
      <c r="J263" t="s">
        <v>5429</v>
      </c>
      <c r="P263" s="2" t="s">
        <v>3138</v>
      </c>
      <c r="Q263" s="7">
        <v>1</v>
      </c>
      <c r="R263" t="s">
        <v>31</v>
      </c>
      <c r="S263" t="str">
        <f t="shared" si="8"/>
        <v>4902430870993x2LazadaPsku</v>
      </c>
      <c r="T263" t="str">
        <f t="shared" si="9"/>
        <v>01/396129508MLazadaPsku</v>
      </c>
    </row>
    <row r="264" spans="2:20" x14ac:dyDescent="0.35">
      <c r="B264" t="s">
        <v>17</v>
      </c>
      <c r="C264" t="s">
        <v>2329</v>
      </c>
      <c r="D264" t="s">
        <v>65</v>
      </c>
      <c r="E264" t="s">
        <v>3139</v>
      </c>
      <c r="F264" t="s">
        <v>4118</v>
      </c>
      <c r="G264" t="s">
        <v>2355</v>
      </c>
      <c r="H264" t="s">
        <v>2154</v>
      </c>
      <c r="I264" t="s">
        <v>4549</v>
      </c>
      <c r="J264" t="s">
        <v>4550</v>
      </c>
      <c r="P264" s="2" t="s">
        <v>3138</v>
      </c>
      <c r="Q264" s="7">
        <v>1</v>
      </c>
      <c r="R264" t="s">
        <v>31</v>
      </c>
      <c r="S264" t="str">
        <f t="shared" si="8"/>
        <v>4902430821919x3LazadaPsku</v>
      </c>
      <c r="T264" t="str">
        <f t="shared" si="9"/>
        <v>01/396129508LLazadaPsku</v>
      </c>
    </row>
    <row r="265" spans="2:20" x14ac:dyDescent="0.35">
      <c r="B265" t="s">
        <v>17</v>
      </c>
      <c r="C265" t="s">
        <v>2329</v>
      </c>
      <c r="D265" t="s">
        <v>65</v>
      </c>
      <c r="E265" t="s">
        <v>3139</v>
      </c>
      <c r="F265" t="s">
        <v>921</v>
      </c>
      <c r="G265" t="s">
        <v>4508</v>
      </c>
      <c r="H265" t="s">
        <v>922</v>
      </c>
      <c r="I265" t="s">
        <v>4509</v>
      </c>
      <c r="J265" t="s">
        <v>4510</v>
      </c>
      <c r="P265" s="2" t="s">
        <v>3138</v>
      </c>
      <c r="Q265" s="7">
        <v>1</v>
      </c>
      <c r="R265" t="s">
        <v>31</v>
      </c>
      <c r="S265" t="str">
        <f t="shared" si="8"/>
        <v>4902430340786x3LazadaPsku</v>
      </c>
      <c r="T265" t="str">
        <f t="shared" si="9"/>
        <v>01/396129506ELazadaPsku</v>
      </c>
    </row>
    <row r="266" spans="2:20" x14ac:dyDescent="0.35">
      <c r="B266" t="s">
        <v>17</v>
      </c>
      <c r="C266" t="s">
        <v>2329</v>
      </c>
      <c r="D266" t="s">
        <v>65</v>
      </c>
      <c r="E266" t="s">
        <v>3139</v>
      </c>
      <c r="F266" t="s">
        <v>870</v>
      </c>
      <c r="G266" t="s">
        <v>2354</v>
      </c>
      <c r="H266" t="s">
        <v>871</v>
      </c>
      <c r="I266" t="s">
        <v>4548</v>
      </c>
      <c r="J266" t="s">
        <v>873</v>
      </c>
      <c r="P266" s="2" t="s">
        <v>3140</v>
      </c>
      <c r="Q266" s="7">
        <v>1</v>
      </c>
      <c r="R266" t="s">
        <v>31</v>
      </c>
      <c r="S266" t="str">
        <f t="shared" si="8"/>
        <v>4902430821995x3LazadaPsku</v>
      </c>
      <c r="T266" t="str">
        <f t="shared" si="9"/>
        <v>01/396129502ILazadaPsku</v>
      </c>
    </row>
    <row r="267" spans="2:20" x14ac:dyDescent="0.35">
      <c r="B267" t="s">
        <v>17</v>
      </c>
      <c r="C267" t="s">
        <v>2329</v>
      </c>
      <c r="D267" t="s">
        <v>65</v>
      </c>
      <c r="E267" t="s">
        <v>3139</v>
      </c>
      <c r="F267" t="s">
        <v>4183</v>
      </c>
      <c r="G267" t="s">
        <v>4619</v>
      </c>
      <c r="H267" t="s">
        <v>2164</v>
      </c>
      <c r="I267" t="s">
        <v>4620</v>
      </c>
      <c r="J267" t="s">
        <v>5430</v>
      </c>
      <c r="P267" s="2" t="s">
        <v>3138</v>
      </c>
      <c r="Q267" s="7">
        <v>1</v>
      </c>
      <c r="R267" t="s">
        <v>31</v>
      </c>
      <c r="S267" t="str">
        <f t="shared" si="8"/>
        <v>4902430358583x4LazadaPsku</v>
      </c>
      <c r="T267" t="str">
        <f t="shared" si="9"/>
        <v>01/396129506ULazadaPsku</v>
      </c>
    </row>
    <row r="268" spans="2:20" x14ac:dyDescent="0.35">
      <c r="B268" t="s">
        <v>17</v>
      </c>
      <c r="C268" t="s">
        <v>2329</v>
      </c>
      <c r="D268" t="s">
        <v>65</v>
      </c>
      <c r="E268" t="s">
        <v>3139</v>
      </c>
      <c r="F268" t="s">
        <v>79</v>
      </c>
      <c r="G268" t="s">
        <v>4647</v>
      </c>
      <c r="H268" t="s">
        <v>80</v>
      </c>
      <c r="I268" t="s">
        <v>4648</v>
      </c>
      <c r="J268" t="s">
        <v>4649</v>
      </c>
      <c r="P268" s="2" t="s">
        <v>5619</v>
      </c>
      <c r="Q268" s="7">
        <v>1</v>
      </c>
      <c r="R268" t="s">
        <v>31</v>
      </c>
      <c r="S268" t="str">
        <f t="shared" si="8"/>
        <v>4902430731591LazadaPsku</v>
      </c>
      <c r="T268" t="str">
        <f t="shared" si="9"/>
        <v>01/326127304VLazadaPsku</v>
      </c>
    </row>
    <row r="269" spans="2:20" x14ac:dyDescent="0.35">
      <c r="B269" t="s">
        <v>17</v>
      </c>
      <c r="C269" t="s">
        <v>2329</v>
      </c>
      <c r="D269" t="s">
        <v>65</v>
      </c>
      <c r="E269" t="s">
        <v>3139</v>
      </c>
      <c r="F269" t="s">
        <v>4141</v>
      </c>
      <c r="G269" t="s">
        <v>4519</v>
      </c>
      <c r="H269" t="s">
        <v>2332</v>
      </c>
      <c r="I269" t="s">
        <v>4520</v>
      </c>
      <c r="J269" t="s">
        <v>4521</v>
      </c>
      <c r="P269" s="2" t="s">
        <v>3138</v>
      </c>
      <c r="Q269" s="7">
        <v>1</v>
      </c>
      <c r="R269" t="s">
        <v>31</v>
      </c>
      <c r="S269" t="str">
        <f t="shared" si="8"/>
        <v>4902430807708x2LazadaPsku</v>
      </c>
      <c r="T269" t="str">
        <f t="shared" si="9"/>
        <v>01/396129507XLazadaPsku</v>
      </c>
    </row>
    <row r="270" spans="2:20" x14ac:dyDescent="0.35">
      <c r="B270" t="s">
        <v>17</v>
      </c>
      <c r="C270" t="s">
        <v>2329</v>
      </c>
      <c r="D270" t="s">
        <v>65</v>
      </c>
      <c r="E270" t="s">
        <v>3139</v>
      </c>
      <c r="F270" t="s">
        <v>4116</v>
      </c>
      <c r="G270" t="s">
        <v>4638</v>
      </c>
      <c r="H270" t="s">
        <v>2130</v>
      </c>
      <c r="I270" t="s">
        <v>4639</v>
      </c>
      <c r="J270" t="s">
        <v>5431</v>
      </c>
      <c r="P270" s="2" t="s">
        <v>3138</v>
      </c>
      <c r="Q270" s="7">
        <v>1</v>
      </c>
      <c r="R270" t="s">
        <v>31</v>
      </c>
      <c r="S270" t="str">
        <f t="shared" si="8"/>
        <v>4902430622066x2LazadaPsku</v>
      </c>
      <c r="T270" t="str">
        <f t="shared" si="9"/>
        <v>01/396129506KLazadaPsku</v>
      </c>
    </row>
    <row r="271" spans="2:20" x14ac:dyDescent="0.35">
      <c r="B271" t="s">
        <v>17</v>
      </c>
      <c r="C271" t="s">
        <v>2329</v>
      </c>
      <c r="D271" t="s">
        <v>65</v>
      </c>
      <c r="E271" t="s">
        <v>3139</v>
      </c>
      <c r="F271" t="s">
        <v>4117</v>
      </c>
      <c r="G271" t="s">
        <v>4658</v>
      </c>
      <c r="H271" t="s">
        <v>2133</v>
      </c>
      <c r="I271" t="s">
        <v>4659</v>
      </c>
      <c r="J271" t="s">
        <v>4660</v>
      </c>
      <c r="P271" s="2" t="s">
        <v>3138</v>
      </c>
      <c r="Q271" s="7">
        <v>1</v>
      </c>
      <c r="R271" t="s">
        <v>31</v>
      </c>
      <c r="S271" t="str">
        <f t="shared" si="8"/>
        <v>4902430723626x2LazadaPsku</v>
      </c>
      <c r="T271" t="str">
        <f t="shared" si="9"/>
        <v>01/396129508ELazadaPsku</v>
      </c>
    </row>
    <row r="272" spans="2:20" x14ac:dyDescent="0.35">
      <c r="B272" t="s">
        <v>17</v>
      </c>
      <c r="C272" t="s">
        <v>2329</v>
      </c>
      <c r="D272" t="s">
        <v>65</v>
      </c>
      <c r="E272" t="s">
        <v>3139</v>
      </c>
      <c r="F272" t="s">
        <v>4181</v>
      </c>
      <c r="G272" t="s">
        <v>4614</v>
      </c>
      <c r="H272" t="s">
        <v>2180</v>
      </c>
      <c r="I272" t="s">
        <v>4615</v>
      </c>
      <c r="J272" t="s">
        <v>4616</v>
      </c>
      <c r="P272" s="2" t="s">
        <v>3138</v>
      </c>
      <c r="Q272" s="7">
        <v>1</v>
      </c>
      <c r="R272" t="s">
        <v>31</v>
      </c>
      <c r="S272" t="str">
        <f t="shared" si="8"/>
        <v>4902430693370x4LazadaPsku</v>
      </c>
      <c r="T272" t="str">
        <f t="shared" si="9"/>
        <v>01/396129506PLazadaPsku</v>
      </c>
    </row>
    <row r="273" spans="2:20" x14ac:dyDescent="0.35">
      <c r="B273" t="s">
        <v>17</v>
      </c>
      <c r="C273" t="s">
        <v>2329</v>
      </c>
      <c r="D273" t="s">
        <v>65</v>
      </c>
      <c r="E273" t="s">
        <v>3139</v>
      </c>
      <c r="F273" t="s">
        <v>4306</v>
      </c>
      <c r="G273" t="s">
        <v>4621</v>
      </c>
      <c r="H273" t="s">
        <v>908</v>
      </c>
      <c r="I273" t="s">
        <v>4622</v>
      </c>
      <c r="J273" t="s">
        <v>5432</v>
      </c>
      <c r="P273" s="2" t="s">
        <v>3138</v>
      </c>
      <c r="Q273" s="7">
        <v>1</v>
      </c>
      <c r="R273" t="s">
        <v>31</v>
      </c>
      <c r="S273" t="str">
        <f t="shared" si="8"/>
        <v>4902430821995x4LazadaPsku</v>
      </c>
      <c r="T273" t="str">
        <f t="shared" si="9"/>
        <v>01/396129507DLazadaPsku</v>
      </c>
    </row>
    <row r="274" spans="2:20" x14ac:dyDescent="0.35">
      <c r="B274" t="s">
        <v>17</v>
      </c>
      <c r="C274" t="s">
        <v>2329</v>
      </c>
      <c r="D274" t="s">
        <v>65</v>
      </c>
      <c r="E274" t="s">
        <v>3139</v>
      </c>
      <c r="F274" t="s">
        <v>2244</v>
      </c>
      <c r="G274" t="s">
        <v>4730</v>
      </c>
      <c r="H274" t="s">
        <v>2246</v>
      </c>
      <c r="I274" t="s">
        <v>4731</v>
      </c>
      <c r="J274" t="s">
        <v>4732</v>
      </c>
      <c r="P274" s="2" t="s">
        <v>3138</v>
      </c>
      <c r="Q274" s="7">
        <v>1</v>
      </c>
      <c r="R274" t="s">
        <v>31</v>
      </c>
      <c r="S274" t="str">
        <f t="shared" si="8"/>
        <v>4902430622080x4LazadaPsku</v>
      </c>
      <c r="T274" t="str">
        <f t="shared" si="9"/>
        <v>01/396129505BLazadaPsku</v>
      </c>
    </row>
    <row r="275" spans="2:20" x14ac:dyDescent="0.35">
      <c r="B275" t="s">
        <v>17</v>
      </c>
      <c r="C275" t="s">
        <v>2329</v>
      </c>
      <c r="D275" t="s">
        <v>65</v>
      </c>
      <c r="E275" t="s">
        <v>3139</v>
      </c>
      <c r="F275" t="s">
        <v>4120</v>
      </c>
      <c r="G275" t="s">
        <v>4560</v>
      </c>
      <c r="H275" t="s">
        <v>2160</v>
      </c>
      <c r="I275" t="s">
        <v>4561</v>
      </c>
      <c r="J275" t="s">
        <v>4738</v>
      </c>
      <c r="P275" s="2" t="s">
        <v>3138</v>
      </c>
      <c r="Q275" s="7">
        <v>1</v>
      </c>
      <c r="R275" t="s">
        <v>31</v>
      </c>
      <c r="S275" t="str">
        <f t="shared" si="8"/>
        <v>4902430870986x2LazadaPsku</v>
      </c>
      <c r="T275" t="str">
        <f t="shared" si="9"/>
        <v>01/396129507ELazadaPsku</v>
      </c>
    </row>
    <row r="276" spans="2:20" x14ac:dyDescent="0.35">
      <c r="B276" t="s">
        <v>17</v>
      </c>
      <c r="C276" t="s">
        <v>2329</v>
      </c>
      <c r="D276" t="s">
        <v>119</v>
      </c>
      <c r="E276" t="s">
        <v>3624</v>
      </c>
      <c r="F276" t="s">
        <v>162</v>
      </c>
      <c r="G276" t="s">
        <v>2423</v>
      </c>
      <c r="H276" t="s">
        <v>163</v>
      </c>
      <c r="I276" t="s">
        <v>4673</v>
      </c>
      <c r="J276" t="s">
        <v>4380</v>
      </c>
      <c r="P276" s="2" t="s">
        <v>3138</v>
      </c>
      <c r="Q276" s="7">
        <v>1</v>
      </c>
      <c r="R276" t="s">
        <v>31</v>
      </c>
      <c r="S276" t="str">
        <f t="shared" si="8"/>
        <v>4902430508865LazadaPsku</v>
      </c>
      <c r="T276" t="str">
        <f t="shared" si="9"/>
        <v>01/214424901KLazadaPsku</v>
      </c>
    </row>
    <row r="277" spans="2:20" x14ac:dyDescent="0.35">
      <c r="B277" t="s">
        <v>17</v>
      </c>
      <c r="C277" t="s">
        <v>2329</v>
      </c>
      <c r="D277" t="s">
        <v>119</v>
      </c>
      <c r="E277" t="s">
        <v>3624</v>
      </c>
      <c r="F277" t="s">
        <v>141</v>
      </c>
      <c r="G277" t="s">
        <v>2421</v>
      </c>
      <c r="H277" t="s">
        <v>142</v>
      </c>
      <c r="I277" t="s">
        <v>4666</v>
      </c>
      <c r="J277" t="s">
        <v>4667</v>
      </c>
      <c r="P277" s="2" t="s">
        <v>3138</v>
      </c>
      <c r="Q277" s="7">
        <v>1</v>
      </c>
      <c r="R277" t="s">
        <v>31</v>
      </c>
      <c r="S277" t="str">
        <f t="shared" si="8"/>
        <v>7702018977819LazadaPsku</v>
      </c>
      <c r="T277" t="str">
        <f t="shared" si="9"/>
        <v>01/214424901ILazadaPsku</v>
      </c>
    </row>
    <row r="278" spans="2:20" x14ac:dyDescent="0.35">
      <c r="B278" t="s">
        <v>17</v>
      </c>
      <c r="C278" t="s">
        <v>2329</v>
      </c>
      <c r="D278" t="s">
        <v>119</v>
      </c>
      <c r="E278" t="s">
        <v>3624</v>
      </c>
      <c r="F278" t="s">
        <v>133</v>
      </c>
      <c r="G278" t="s">
        <v>4677</v>
      </c>
      <c r="H278" t="s">
        <v>134</v>
      </c>
      <c r="I278" t="s">
        <v>4678</v>
      </c>
      <c r="J278" t="s">
        <v>4679</v>
      </c>
      <c r="P278" s="2" t="s">
        <v>3138</v>
      </c>
      <c r="Q278" s="7">
        <v>1</v>
      </c>
      <c r="R278" t="s">
        <v>31</v>
      </c>
      <c r="S278" t="str">
        <f t="shared" si="8"/>
        <v>3014260274917LazadaPsku</v>
      </c>
      <c r="T278" t="str">
        <f t="shared" si="9"/>
        <v>01/33109701ALazadaPsku</v>
      </c>
    </row>
    <row r="279" spans="2:20" x14ac:dyDescent="0.35">
      <c r="B279" t="s">
        <v>17</v>
      </c>
      <c r="C279" t="s">
        <v>2329</v>
      </c>
      <c r="D279" t="s">
        <v>119</v>
      </c>
      <c r="E279" t="s">
        <v>3624</v>
      </c>
      <c r="F279" t="s">
        <v>957</v>
      </c>
      <c r="G279" t="s">
        <v>4506</v>
      </c>
      <c r="H279" t="s">
        <v>958</v>
      </c>
      <c r="I279" t="s">
        <v>4507</v>
      </c>
      <c r="J279" t="s">
        <v>4391</v>
      </c>
      <c r="P279" s="2" t="s">
        <v>3138</v>
      </c>
      <c r="Q279" s="7">
        <v>1</v>
      </c>
      <c r="R279" t="s">
        <v>31</v>
      </c>
      <c r="S279" t="str">
        <f t="shared" si="8"/>
        <v>4902430733298LazadaPsku</v>
      </c>
      <c r="T279" t="str">
        <f t="shared" si="9"/>
        <v>01/214427001ILazadaPsku</v>
      </c>
    </row>
    <row r="280" spans="2:20" x14ac:dyDescent="0.35">
      <c r="B280" t="s">
        <v>17</v>
      </c>
      <c r="C280" t="s">
        <v>2329</v>
      </c>
      <c r="D280" t="s">
        <v>3622</v>
      </c>
      <c r="E280" t="s">
        <v>3623</v>
      </c>
      <c r="F280" t="s">
        <v>172</v>
      </c>
      <c r="G280" t="s">
        <v>2394</v>
      </c>
      <c r="H280" t="s">
        <v>969</v>
      </c>
      <c r="I280" t="s">
        <v>4604</v>
      </c>
      <c r="J280" t="s">
        <v>4451</v>
      </c>
      <c r="P280" s="2" t="s">
        <v>3138</v>
      </c>
      <c r="Q280" s="7">
        <v>1</v>
      </c>
      <c r="R280" t="s">
        <v>31</v>
      </c>
      <c r="S280" t="str">
        <f t="shared" si="8"/>
        <v>7702018967582LazadaPsku</v>
      </c>
      <c r="T280" t="str">
        <f t="shared" si="9"/>
        <v>01/214424901XLazadaPsku</v>
      </c>
    </row>
    <row r="281" spans="2:20" x14ac:dyDescent="0.35">
      <c r="B281" t="s">
        <v>17</v>
      </c>
      <c r="C281" t="s">
        <v>2329</v>
      </c>
      <c r="D281" t="s">
        <v>119</v>
      </c>
      <c r="E281" t="s">
        <v>3624</v>
      </c>
      <c r="F281" t="s">
        <v>170</v>
      </c>
      <c r="G281" t="s">
        <v>2419</v>
      </c>
      <c r="H281" t="s">
        <v>171</v>
      </c>
      <c r="I281" t="s">
        <v>4664</v>
      </c>
      <c r="J281" t="s">
        <v>4356</v>
      </c>
      <c r="P281" s="2" t="s">
        <v>3138</v>
      </c>
      <c r="Q281" s="7">
        <v>1</v>
      </c>
      <c r="R281" t="s">
        <v>31</v>
      </c>
      <c r="S281" t="str">
        <f t="shared" si="8"/>
        <v>3014260301705LazadaPsku</v>
      </c>
      <c r="T281" t="str">
        <f t="shared" si="9"/>
        <v>01/331010902ALazadaPsku</v>
      </c>
    </row>
    <row r="282" spans="2:20" x14ac:dyDescent="0.35">
      <c r="B282" t="s">
        <v>17</v>
      </c>
      <c r="C282" t="s">
        <v>2329</v>
      </c>
      <c r="D282" t="s">
        <v>119</v>
      </c>
      <c r="E282" t="s">
        <v>3624</v>
      </c>
      <c r="F282" t="s">
        <v>155</v>
      </c>
      <c r="G282" t="s">
        <v>2420</v>
      </c>
      <c r="H282" t="s">
        <v>156</v>
      </c>
      <c r="I282" t="s">
        <v>4665</v>
      </c>
      <c r="J282" t="s">
        <v>4355</v>
      </c>
      <c r="P282" s="2" t="s">
        <v>3138</v>
      </c>
      <c r="Q282" s="7">
        <v>1</v>
      </c>
      <c r="R282" t="s">
        <v>31</v>
      </c>
      <c r="S282" t="str">
        <f t="shared" si="8"/>
        <v>8888826016175LazadaPsku</v>
      </c>
      <c r="T282" t="str">
        <f t="shared" si="9"/>
        <v>01/331010801ALazadaPsku</v>
      </c>
    </row>
    <row r="283" spans="2:20" x14ac:dyDescent="0.35">
      <c r="B283" t="s">
        <v>17</v>
      </c>
      <c r="C283" t="s">
        <v>2329</v>
      </c>
      <c r="D283" t="s">
        <v>3622</v>
      </c>
      <c r="E283" t="s">
        <v>3623</v>
      </c>
      <c r="F283" t="s">
        <v>955</v>
      </c>
      <c r="G283" t="s">
        <v>2422</v>
      </c>
      <c r="H283" t="s">
        <v>1777</v>
      </c>
      <c r="I283" t="s">
        <v>4672</v>
      </c>
      <c r="J283" t="s">
        <v>4418</v>
      </c>
      <c r="P283" s="2" t="s">
        <v>3138</v>
      </c>
      <c r="Q283" s="7">
        <v>1</v>
      </c>
      <c r="R283" t="s">
        <v>31</v>
      </c>
      <c r="S283" t="str">
        <f t="shared" si="8"/>
        <v>7702018880010x2LazadaPsku</v>
      </c>
      <c r="T283" t="str">
        <f t="shared" si="9"/>
        <v>01/394429501ALazadaPsku</v>
      </c>
    </row>
    <row r="284" spans="2:20" x14ac:dyDescent="0.35">
      <c r="B284" t="s">
        <v>17</v>
      </c>
      <c r="C284" t="s">
        <v>2329</v>
      </c>
      <c r="D284" t="s">
        <v>119</v>
      </c>
      <c r="E284" t="s">
        <v>3624</v>
      </c>
      <c r="F284" t="s">
        <v>121</v>
      </c>
      <c r="G284" t="s">
        <v>4733</v>
      </c>
      <c r="H284" t="s">
        <v>122</v>
      </c>
      <c r="I284" t="s">
        <v>4734</v>
      </c>
      <c r="J284" t="s">
        <v>4735</v>
      </c>
      <c r="P284" s="2" t="s">
        <v>3138</v>
      </c>
      <c r="Q284" s="7">
        <v>1</v>
      </c>
      <c r="R284" t="s">
        <v>31</v>
      </c>
      <c r="S284" t="str">
        <f t="shared" si="8"/>
        <v>4902430689380+3014260274917LazadaPsku</v>
      </c>
      <c r="T284" t="str">
        <f t="shared" si="9"/>
        <v>01/394429801BLazadaPsku</v>
      </c>
    </row>
    <row r="285" spans="2:20" x14ac:dyDescent="0.35">
      <c r="B285" t="s">
        <v>17</v>
      </c>
      <c r="C285" t="s">
        <v>2329</v>
      </c>
      <c r="D285" t="s">
        <v>119</v>
      </c>
      <c r="E285" t="s">
        <v>3624</v>
      </c>
      <c r="F285" t="s">
        <v>2979</v>
      </c>
      <c r="G285" t="s">
        <v>4523</v>
      </c>
      <c r="H285" t="s">
        <v>4524</v>
      </c>
      <c r="I285" t="s">
        <v>4525</v>
      </c>
      <c r="J285" t="s">
        <v>4526</v>
      </c>
      <c r="P285" s="2" t="s">
        <v>3138</v>
      </c>
      <c r="Q285" s="7">
        <v>1</v>
      </c>
      <c r="R285" t="s">
        <v>31</v>
      </c>
      <c r="S285" t="str">
        <f t="shared" si="8"/>
        <v>4902430792851x2LazadaPsku</v>
      </c>
      <c r="T285" t="str">
        <f t="shared" si="9"/>
        <v>01/394429501OLazadaPsku</v>
      </c>
    </row>
    <row r="286" spans="2:20" x14ac:dyDescent="0.35">
      <c r="B286" t="s">
        <v>17</v>
      </c>
      <c r="C286" t="s">
        <v>2329</v>
      </c>
      <c r="D286" t="s">
        <v>119</v>
      </c>
      <c r="E286" t="s">
        <v>3624</v>
      </c>
      <c r="F286" t="s">
        <v>189</v>
      </c>
      <c r="G286" t="s">
        <v>3377</v>
      </c>
      <c r="H286" t="s">
        <v>190</v>
      </c>
      <c r="I286" t="s">
        <v>4600</v>
      </c>
      <c r="J286" t="s">
        <v>4601</v>
      </c>
      <c r="P286" s="2" t="s">
        <v>3138</v>
      </c>
      <c r="Q286" s="7">
        <v>1</v>
      </c>
      <c r="R286" t="s">
        <v>31</v>
      </c>
      <c r="S286" t="str">
        <f t="shared" si="8"/>
        <v>7702018366262LazadaPsku</v>
      </c>
      <c r="T286" t="str">
        <f t="shared" si="9"/>
        <v>01/214424901VLazadaPsku</v>
      </c>
    </row>
    <row r="287" spans="2:20" x14ac:dyDescent="0.35">
      <c r="B287" t="s">
        <v>17</v>
      </c>
      <c r="C287" t="s">
        <v>2329</v>
      </c>
      <c r="D287" t="s">
        <v>119</v>
      </c>
      <c r="E287" t="s">
        <v>3624</v>
      </c>
      <c r="F287" t="s">
        <v>143</v>
      </c>
      <c r="G287" t="s">
        <v>2418</v>
      </c>
      <c r="H287" t="s">
        <v>144</v>
      </c>
      <c r="I287" t="s">
        <v>3141</v>
      </c>
      <c r="J287" t="s">
        <v>4357</v>
      </c>
      <c r="P287" s="2" t="s">
        <v>3138</v>
      </c>
      <c r="Q287" s="7">
        <v>1</v>
      </c>
      <c r="R287" t="s">
        <v>31</v>
      </c>
      <c r="S287" t="str">
        <f t="shared" si="8"/>
        <v>7702018996575LazadaPsku</v>
      </c>
      <c r="T287" t="str">
        <f t="shared" si="9"/>
        <v>01/214422402ALazadaPsku</v>
      </c>
    </row>
    <row r="288" spans="2:20" x14ac:dyDescent="0.35">
      <c r="B288" t="s">
        <v>17</v>
      </c>
      <c r="C288" t="s">
        <v>2329</v>
      </c>
      <c r="D288" t="s">
        <v>119</v>
      </c>
      <c r="E288" t="s">
        <v>3624</v>
      </c>
      <c r="F288" t="s">
        <v>794</v>
      </c>
      <c r="G288" t="s">
        <v>4661</v>
      </c>
      <c r="H288" t="s">
        <v>942</v>
      </c>
      <c r="I288" t="s">
        <v>4662</v>
      </c>
      <c r="J288" t="s">
        <v>4663</v>
      </c>
      <c r="P288" s="2" t="s">
        <v>3138</v>
      </c>
      <c r="Q288" s="7">
        <v>1</v>
      </c>
      <c r="R288" t="s">
        <v>31</v>
      </c>
      <c r="S288" t="str">
        <f t="shared" si="8"/>
        <v>47400247307LazadaPsku</v>
      </c>
      <c r="T288" t="str">
        <f t="shared" si="9"/>
        <v>01/284422402GLazadaPsku</v>
      </c>
    </row>
    <row r="289" spans="2:20" x14ac:dyDescent="0.35">
      <c r="B289" t="s">
        <v>17</v>
      </c>
      <c r="C289" t="s">
        <v>2329</v>
      </c>
      <c r="D289" t="s">
        <v>119</v>
      </c>
      <c r="E289" t="s">
        <v>3624</v>
      </c>
      <c r="F289" t="s">
        <v>1835</v>
      </c>
      <c r="G289" t="s">
        <v>3379</v>
      </c>
      <c r="H289" t="s">
        <v>1837</v>
      </c>
      <c r="I289" t="s">
        <v>4603</v>
      </c>
      <c r="J289" t="s">
        <v>4449</v>
      </c>
      <c r="P289" s="2" t="s">
        <v>3138</v>
      </c>
      <c r="Q289" s="7">
        <v>1</v>
      </c>
      <c r="R289" t="s">
        <v>31</v>
      </c>
      <c r="S289" t="str">
        <f t="shared" si="8"/>
        <v>7702018038275LazadaPsku</v>
      </c>
      <c r="T289" t="str">
        <f t="shared" si="9"/>
        <v>01/214424901YLazadaPsku</v>
      </c>
    </row>
    <row r="290" spans="2:20" x14ac:dyDescent="0.35">
      <c r="B290" t="s">
        <v>17</v>
      </c>
      <c r="C290" t="s">
        <v>2329</v>
      </c>
      <c r="D290" t="s">
        <v>119</v>
      </c>
      <c r="E290" t="s">
        <v>3624</v>
      </c>
      <c r="F290" t="s">
        <v>137</v>
      </c>
      <c r="G290" t="s">
        <v>2424</v>
      </c>
      <c r="H290" t="s">
        <v>138</v>
      </c>
      <c r="I290" t="s">
        <v>4676</v>
      </c>
      <c r="J290" t="s">
        <v>4364</v>
      </c>
      <c r="P290" s="2" t="s">
        <v>3138</v>
      </c>
      <c r="Q290" s="7">
        <v>1</v>
      </c>
      <c r="R290" t="s">
        <v>31</v>
      </c>
      <c r="S290" t="str">
        <f t="shared" si="8"/>
        <v>7702018358649LazadaPsku</v>
      </c>
      <c r="T290" t="str">
        <f t="shared" si="9"/>
        <v>01/214424901SLazadaPsku</v>
      </c>
    </row>
    <row r="291" spans="2:20" x14ac:dyDescent="0.35">
      <c r="B291" t="s">
        <v>17</v>
      </c>
      <c r="C291" t="s">
        <v>2329</v>
      </c>
      <c r="D291" t="s">
        <v>119</v>
      </c>
      <c r="E291" t="s">
        <v>3624</v>
      </c>
      <c r="F291" t="s">
        <v>789</v>
      </c>
      <c r="G291" t="s">
        <v>4674</v>
      </c>
      <c r="H291" t="s">
        <v>956</v>
      </c>
      <c r="I291" t="s">
        <v>4675</v>
      </c>
      <c r="J291" t="s">
        <v>4362</v>
      </c>
      <c r="P291" s="2" t="s">
        <v>3138</v>
      </c>
      <c r="Q291" s="7">
        <v>1</v>
      </c>
      <c r="R291" t="s">
        <v>31</v>
      </c>
      <c r="S291" t="str">
        <f t="shared" si="8"/>
        <v>7702018085897LazadaPsku</v>
      </c>
      <c r="T291" t="str">
        <f t="shared" si="9"/>
        <v>01/214424901HLazadaPsku</v>
      </c>
    </row>
    <row r="292" spans="2:20" x14ac:dyDescent="0.35">
      <c r="B292" t="s">
        <v>17</v>
      </c>
      <c r="C292" t="s">
        <v>2329</v>
      </c>
      <c r="D292" t="s">
        <v>3622</v>
      </c>
      <c r="E292" t="s">
        <v>3623</v>
      </c>
      <c r="F292" t="s">
        <v>174</v>
      </c>
      <c r="G292" t="s">
        <v>3378</v>
      </c>
      <c r="H292" t="s">
        <v>971</v>
      </c>
      <c r="I292" t="s">
        <v>4602</v>
      </c>
      <c r="J292" t="s">
        <v>4427</v>
      </c>
      <c r="P292" s="2" t="s">
        <v>3138</v>
      </c>
      <c r="Q292" s="7">
        <v>1</v>
      </c>
      <c r="R292" t="s">
        <v>31</v>
      </c>
      <c r="S292" t="str">
        <f t="shared" si="8"/>
        <v>7702018967612LazadaPsku</v>
      </c>
      <c r="T292" t="str">
        <f t="shared" si="9"/>
        <v>01/214424901WLazadaPsku</v>
      </c>
    </row>
    <row r="293" spans="2:20" x14ac:dyDescent="0.35">
      <c r="B293" t="s">
        <v>17</v>
      </c>
      <c r="C293" t="s">
        <v>2329</v>
      </c>
      <c r="D293" t="s">
        <v>3622</v>
      </c>
      <c r="E293" t="s">
        <v>3623</v>
      </c>
      <c r="F293" t="s">
        <v>177</v>
      </c>
      <c r="G293" t="s">
        <v>4668</v>
      </c>
      <c r="H293" t="s">
        <v>178</v>
      </c>
      <c r="I293" t="s">
        <v>4669</v>
      </c>
      <c r="J293" t="s">
        <v>4670</v>
      </c>
      <c r="P293" s="2" t="s">
        <v>3138</v>
      </c>
      <c r="Q293" s="7">
        <v>1</v>
      </c>
      <c r="R293" t="s">
        <v>31</v>
      </c>
      <c r="S293" t="str">
        <f t="shared" si="8"/>
        <v>7702018880010LazadaPsku</v>
      </c>
      <c r="T293" t="str">
        <f t="shared" si="9"/>
        <v>01/214424901MLazadaPsku</v>
      </c>
    </row>
    <row r="294" spans="2:20" x14ac:dyDescent="0.35">
      <c r="B294" t="s">
        <v>17</v>
      </c>
      <c r="C294" t="s">
        <v>2329</v>
      </c>
      <c r="D294" t="s">
        <v>3622</v>
      </c>
      <c r="E294" t="s">
        <v>3623</v>
      </c>
      <c r="F294" t="s">
        <v>980</v>
      </c>
      <c r="G294" t="s">
        <v>2404</v>
      </c>
      <c r="H294" t="s">
        <v>981</v>
      </c>
      <c r="I294" t="s">
        <v>4611</v>
      </c>
      <c r="J294" t="s">
        <v>4426</v>
      </c>
      <c r="P294" s="2" t="s">
        <v>3138</v>
      </c>
      <c r="Q294" s="7">
        <v>1</v>
      </c>
      <c r="R294" t="s">
        <v>31</v>
      </c>
      <c r="S294" t="str">
        <f t="shared" si="8"/>
        <v>7702018967582x7702018967612LazadaPsku</v>
      </c>
      <c r="T294" t="str">
        <f t="shared" si="9"/>
        <v>01/394429501FLazadaPsku</v>
      </c>
    </row>
    <row r="295" spans="2:20" x14ac:dyDescent="0.35">
      <c r="B295" t="s">
        <v>17</v>
      </c>
      <c r="C295" t="s">
        <v>2329</v>
      </c>
      <c r="D295" t="s">
        <v>193</v>
      </c>
      <c r="E295" t="s">
        <v>194</v>
      </c>
      <c r="F295" t="s">
        <v>2433</v>
      </c>
      <c r="G295" t="s">
        <v>2434</v>
      </c>
      <c r="H295" t="s">
        <v>2435</v>
      </c>
      <c r="I295" t="s">
        <v>4683</v>
      </c>
      <c r="J295" t="s">
        <v>3143</v>
      </c>
      <c r="P295" s="2" t="s">
        <v>3138</v>
      </c>
      <c r="Q295" s="7">
        <v>1</v>
      </c>
      <c r="R295" t="s">
        <v>31</v>
      </c>
      <c r="S295" t="str">
        <f t="shared" si="8"/>
        <v>4902430397964x2LazadaPsku</v>
      </c>
      <c r="T295" t="str">
        <f t="shared" si="9"/>
        <v>01/394529501ILazadaPsku</v>
      </c>
    </row>
    <row r="296" spans="2:20" x14ac:dyDescent="0.35">
      <c r="B296" t="s">
        <v>17</v>
      </c>
      <c r="C296" t="s">
        <v>2329</v>
      </c>
      <c r="D296" t="s">
        <v>193</v>
      </c>
      <c r="E296" t="s">
        <v>194</v>
      </c>
      <c r="F296" t="s">
        <v>1861</v>
      </c>
      <c r="G296" t="s">
        <v>2436</v>
      </c>
      <c r="H296" t="s">
        <v>2437</v>
      </c>
      <c r="I296" t="s">
        <v>4684</v>
      </c>
      <c r="J296" t="s">
        <v>3144</v>
      </c>
      <c r="P296" s="2" t="s">
        <v>3138</v>
      </c>
      <c r="Q296" s="7">
        <v>1</v>
      </c>
      <c r="R296" t="s">
        <v>31</v>
      </c>
      <c r="S296" t="str">
        <f t="shared" si="8"/>
        <v>4902430553650x2LazadaPsku</v>
      </c>
      <c r="T296" t="str">
        <f t="shared" si="9"/>
        <v>01/394529501JLazadaPsku</v>
      </c>
    </row>
    <row r="297" spans="2:20" x14ac:dyDescent="0.35">
      <c r="B297" t="s">
        <v>17</v>
      </c>
      <c r="C297" t="s">
        <v>2329</v>
      </c>
      <c r="D297" t="s">
        <v>193</v>
      </c>
      <c r="E297" t="s">
        <v>194</v>
      </c>
      <c r="F297" t="s">
        <v>2425</v>
      </c>
      <c r="G297" t="s">
        <v>2426</v>
      </c>
      <c r="H297" t="s">
        <v>2427</v>
      </c>
      <c r="I297" t="s">
        <v>4680</v>
      </c>
      <c r="J297" t="s">
        <v>3145</v>
      </c>
      <c r="P297" s="2" t="s">
        <v>3138</v>
      </c>
      <c r="Q297" s="7">
        <v>1</v>
      </c>
      <c r="R297" t="s">
        <v>31</v>
      </c>
      <c r="S297" t="str">
        <f t="shared" si="8"/>
        <v>4902430281331x3LazadaPsku</v>
      </c>
      <c r="T297" t="str">
        <f t="shared" si="9"/>
        <v>01/394529502ALazadaPsku</v>
      </c>
    </row>
    <row r="298" spans="2:20" x14ac:dyDescent="0.35">
      <c r="B298" t="s">
        <v>17</v>
      </c>
      <c r="C298" t="s">
        <v>2329</v>
      </c>
      <c r="D298" t="s">
        <v>193</v>
      </c>
      <c r="E298" t="s">
        <v>194</v>
      </c>
      <c r="F298" t="s">
        <v>2485</v>
      </c>
      <c r="G298" t="s">
        <v>2486</v>
      </c>
      <c r="H298" t="s">
        <v>3608</v>
      </c>
      <c r="I298" t="s">
        <v>2487</v>
      </c>
      <c r="J298" t="s">
        <v>4599</v>
      </c>
      <c r="P298" s="2" t="s">
        <v>3138</v>
      </c>
      <c r="Q298" s="7">
        <v>1</v>
      </c>
      <c r="R298" t="s">
        <v>31</v>
      </c>
      <c r="S298" t="str">
        <f t="shared" si="8"/>
        <v>4902430397964x3LazadaPsku</v>
      </c>
      <c r="T298" t="str">
        <f t="shared" si="9"/>
        <v>01/394529502YLazadaPsku</v>
      </c>
    </row>
    <row r="299" spans="2:20" x14ac:dyDescent="0.35">
      <c r="B299" t="s">
        <v>17</v>
      </c>
      <c r="C299" t="s">
        <v>2329</v>
      </c>
      <c r="D299" t="s">
        <v>193</v>
      </c>
      <c r="E299" t="s">
        <v>194</v>
      </c>
      <c r="F299" t="s">
        <v>1853</v>
      </c>
      <c r="G299" t="s">
        <v>2428</v>
      </c>
      <c r="H299" t="s">
        <v>1854</v>
      </c>
      <c r="I299" t="s">
        <v>4681</v>
      </c>
      <c r="J299" t="s">
        <v>4682</v>
      </c>
      <c r="P299" s="2" t="s">
        <v>3138</v>
      </c>
      <c r="Q299" s="7">
        <v>1</v>
      </c>
      <c r="R299" t="s">
        <v>31</v>
      </c>
      <c r="S299" t="str">
        <f t="shared" si="8"/>
        <v>4902430281331x2LazadaPsku</v>
      </c>
      <c r="T299" t="str">
        <f t="shared" si="9"/>
        <v>01/394529501ZLazadaPsku</v>
      </c>
    </row>
    <row r="300" spans="2:20" x14ac:dyDescent="0.35">
      <c r="B300" t="s">
        <v>17</v>
      </c>
      <c r="C300" t="s">
        <v>2329</v>
      </c>
      <c r="D300" t="s">
        <v>193</v>
      </c>
      <c r="E300" t="s">
        <v>194</v>
      </c>
      <c r="F300" t="s">
        <v>211</v>
      </c>
      <c r="G300" t="s">
        <v>2330</v>
      </c>
      <c r="H300" t="s">
        <v>212</v>
      </c>
      <c r="I300" t="s">
        <v>2331</v>
      </c>
      <c r="J300" t="s">
        <v>3239</v>
      </c>
      <c r="P300" s="2" t="s">
        <v>3138</v>
      </c>
      <c r="Q300" s="7">
        <v>1</v>
      </c>
      <c r="R300" t="s">
        <v>31</v>
      </c>
      <c r="S300" t="str">
        <f t="shared" si="8"/>
        <v>4902430752701LazadaPsku</v>
      </c>
      <c r="T300" t="str">
        <f t="shared" si="9"/>
        <v>01/244521104YLazadaPsku</v>
      </c>
    </row>
    <row r="301" spans="2:20" x14ac:dyDescent="0.35">
      <c r="B301" t="s">
        <v>17</v>
      </c>
      <c r="C301" t="s">
        <v>2329</v>
      </c>
      <c r="D301" t="s">
        <v>193</v>
      </c>
      <c r="E301" t="s">
        <v>194</v>
      </c>
      <c r="F301" t="s">
        <v>1008</v>
      </c>
      <c r="G301" t="s">
        <v>4632</v>
      </c>
      <c r="H301" t="s">
        <v>1009</v>
      </c>
      <c r="I301" t="s">
        <v>4633</v>
      </c>
      <c r="J301" t="s">
        <v>4634</v>
      </c>
      <c r="P301" s="2" t="s">
        <v>3138</v>
      </c>
      <c r="Q301" s="7">
        <v>1</v>
      </c>
      <c r="R301" t="s">
        <v>31</v>
      </c>
      <c r="S301" t="str">
        <f t="shared" si="8"/>
        <v>4902430307901x3LazadaPsku</v>
      </c>
      <c r="T301" t="str">
        <f t="shared" si="9"/>
        <v>01/394529503ELazadaPsku</v>
      </c>
    </row>
    <row r="302" spans="2:20" x14ac:dyDescent="0.35">
      <c r="B302" t="s">
        <v>17</v>
      </c>
      <c r="C302" t="s">
        <v>2329</v>
      </c>
      <c r="D302" t="s">
        <v>248</v>
      </c>
      <c r="E302" t="s">
        <v>194</v>
      </c>
      <c r="F302" t="s">
        <v>2378</v>
      </c>
      <c r="G302" t="s">
        <v>2379</v>
      </c>
      <c r="H302" t="s">
        <v>1885</v>
      </c>
      <c r="I302" t="s">
        <v>4578</v>
      </c>
      <c r="J302" t="s">
        <v>4579</v>
      </c>
      <c r="P302" s="2" t="s">
        <v>3138</v>
      </c>
      <c r="Q302" s="7">
        <v>1</v>
      </c>
      <c r="R302" t="s">
        <v>31</v>
      </c>
      <c r="S302" t="str">
        <f t="shared" si="8"/>
        <v>8001090222848x8001090222879LazadaPsku</v>
      </c>
      <c r="T302" t="str">
        <f t="shared" si="9"/>
        <v>01/394629501QLazadaPsku</v>
      </c>
    </row>
    <row r="303" spans="2:20" x14ac:dyDescent="0.35">
      <c r="B303" t="s">
        <v>17</v>
      </c>
      <c r="C303" t="s">
        <v>2329</v>
      </c>
      <c r="D303" t="s">
        <v>248</v>
      </c>
      <c r="E303" t="s">
        <v>194</v>
      </c>
      <c r="F303" t="s">
        <v>1873</v>
      </c>
      <c r="G303" t="s">
        <v>2375</v>
      </c>
      <c r="H303" t="s">
        <v>1874</v>
      </c>
      <c r="I303" t="s">
        <v>4574</v>
      </c>
      <c r="J303" t="s">
        <v>4575</v>
      </c>
      <c r="P303" s="2" t="s">
        <v>3138</v>
      </c>
      <c r="Q303" s="7">
        <v>1</v>
      </c>
      <c r="R303" t="s">
        <v>31</v>
      </c>
      <c r="S303" t="str">
        <f t="shared" si="8"/>
        <v>8001090222541x8001090222572LazadaPsku</v>
      </c>
      <c r="T303" t="str">
        <f t="shared" si="9"/>
        <v>01/394629501TLazadaPsku</v>
      </c>
    </row>
    <row r="304" spans="2:20" x14ac:dyDescent="0.35">
      <c r="B304" t="s">
        <v>17</v>
      </c>
      <c r="C304" t="s">
        <v>2329</v>
      </c>
      <c r="D304" t="s">
        <v>248</v>
      </c>
      <c r="E304" t="s">
        <v>194</v>
      </c>
      <c r="F304" t="s">
        <v>2376</v>
      </c>
      <c r="G304" t="s">
        <v>2377</v>
      </c>
      <c r="H304" t="s">
        <v>1878</v>
      </c>
      <c r="I304" t="s">
        <v>4576</v>
      </c>
      <c r="J304" t="s">
        <v>4577</v>
      </c>
      <c r="P304" s="2" t="s">
        <v>3138</v>
      </c>
      <c r="Q304" s="7">
        <v>1</v>
      </c>
      <c r="R304" t="s">
        <v>31</v>
      </c>
      <c r="S304" t="str">
        <f t="shared" si="8"/>
        <v>8001090222428x8001090222459LazadaPsku</v>
      </c>
      <c r="T304" t="str">
        <f t="shared" si="9"/>
        <v>01/394629501RLazadaPsku</v>
      </c>
    </row>
    <row r="305" spans="2:20" x14ac:dyDescent="0.35">
      <c r="B305" t="s">
        <v>17</v>
      </c>
      <c r="C305" t="s">
        <v>2329</v>
      </c>
      <c r="D305" t="s">
        <v>248</v>
      </c>
      <c r="E305" t="s">
        <v>194</v>
      </c>
      <c r="F305" t="s">
        <v>1889</v>
      </c>
      <c r="G305" t="s">
        <v>2373</v>
      </c>
      <c r="H305" t="s">
        <v>1890</v>
      </c>
      <c r="I305" t="s">
        <v>2374</v>
      </c>
      <c r="J305" t="s">
        <v>4570</v>
      </c>
      <c r="P305" s="2" t="s">
        <v>3138</v>
      </c>
      <c r="Q305" s="7">
        <v>1</v>
      </c>
      <c r="R305" t="s">
        <v>31</v>
      </c>
      <c r="S305" t="str">
        <f t="shared" si="8"/>
        <v>8001090222725x8001090222756LazadaPsku</v>
      </c>
      <c r="T305" t="str">
        <f t="shared" si="9"/>
        <v>01/394629501SLazadaPsku</v>
      </c>
    </row>
    <row r="306" spans="2:20" x14ac:dyDescent="0.35">
      <c r="B306" t="s">
        <v>17</v>
      </c>
      <c r="C306" t="s">
        <v>2329</v>
      </c>
      <c r="D306" t="s">
        <v>248</v>
      </c>
      <c r="E306" t="s">
        <v>194</v>
      </c>
      <c r="F306" t="s">
        <v>2561</v>
      </c>
      <c r="G306" t="s">
        <v>2961</v>
      </c>
      <c r="H306" t="s">
        <v>2562</v>
      </c>
      <c r="I306" t="s">
        <v>4572</v>
      </c>
      <c r="J306" t="s">
        <v>4573</v>
      </c>
      <c r="P306" s="2" t="s">
        <v>3138</v>
      </c>
      <c r="Q306" s="7">
        <v>1</v>
      </c>
      <c r="R306" t="s">
        <v>31</v>
      </c>
      <c r="S306" t="str">
        <f t="shared" si="8"/>
        <v>8001090222848x2LazadaPsku</v>
      </c>
      <c r="T306" t="str">
        <f t="shared" si="9"/>
        <v>01/394629501ILazadaPsku</v>
      </c>
    </row>
    <row r="307" spans="2:20" x14ac:dyDescent="0.35">
      <c r="B307" t="s">
        <v>17</v>
      </c>
      <c r="C307" t="s">
        <v>2329</v>
      </c>
      <c r="D307" t="s">
        <v>248</v>
      </c>
      <c r="E307" t="s">
        <v>194</v>
      </c>
      <c r="F307" t="s">
        <v>265</v>
      </c>
      <c r="G307" t="s">
        <v>2371</v>
      </c>
      <c r="H307" t="s">
        <v>266</v>
      </c>
      <c r="I307" t="s">
        <v>2372</v>
      </c>
      <c r="J307" t="s">
        <v>1096</v>
      </c>
      <c r="P307" s="2" t="s">
        <v>3138</v>
      </c>
      <c r="Q307" s="7">
        <v>1</v>
      </c>
      <c r="R307" t="s">
        <v>31</v>
      </c>
      <c r="S307" t="str">
        <f t="shared" si="8"/>
        <v>8001090222848LazadaPsku</v>
      </c>
      <c r="T307" t="str">
        <f t="shared" si="9"/>
        <v>01/244621109ELazadaPsku</v>
      </c>
    </row>
    <row r="308" spans="2:20" x14ac:dyDescent="0.35">
      <c r="B308" t="s">
        <v>17</v>
      </c>
      <c r="C308" t="s">
        <v>2329</v>
      </c>
      <c r="D308" t="s">
        <v>248</v>
      </c>
      <c r="E308" t="s">
        <v>194</v>
      </c>
      <c r="F308" t="s">
        <v>2558</v>
      </c>
      <c r="G308" t="s">
        <v>2957</v>
      </c>
      <c r="H308" t="s">
        <v>2559</v>
      </c>
      <c r="I308" t="s">
        <v>2958</v>
      </c>
      <c r="J308" t="s">
        <v>4569</v>
      </c>
      <c r="P308" s="2" t="s">
        <v>3138</v>
      </c>
      <c r="Q308" s="7">
        <v>1</v>
      </c>
      <c r="R308" t="s">
        <v>31</v>
      </c>
      <c r="S308" t="str">
        <f t="shared" si="8"/>
        <v>8001090222725x2LazadaPsku</v>
      </c>
      <c r="T308" t="str">
        <f t="shared" si="9"/>
        <v>01/394629501MLazadaPsku</v>
      </c>
    </row>
    <row r="309" spans="2:20" x14ac:dyDescent="0.35">
      <c r="B309" t="s">
        <v>17</v>
      </c>
      <c r="C309" t="s">
        <v>2329</v>
      </c>
      <c r="D309" t="s">
        <v>248</v>
      </c>
      <c r="E309" t="s">
        <v>194</v>
      </c>
      <c r="F309" t="s">
        <v>2613</v>
      </c>
      <c r="G309" t="s">
        <v>2959</v>
      </c>
      <c r="H309" t="s">
        <v>3612</v>
      </c>
      <c r="I309" t="s">
        <v>2960</v>
      </c>
      <c r="J309" t="s">
        <v>4571</v>
      </c>
      <c r="P309" s="2" t="s">
        <v>3138</v>
      </c>
      <c r="Q309" s="7">
        <v>1</v>
      </c>
      <c r="R309" t="s">
        <v>31</v>
      </c>
      <c r="S309" t="str">
        <f t="shared" si="8"/>
        <v>8001090222428x2LazadaPsku</v>
      </c>
      <c r="T309" t="str">
        <f t="shared" si="9"/>
        <v>01/394629501KLazadaPsku</v>
      </c>
    </row>
    <row r="310" spans="2:20" x14ac:dyDescent="0.35">
      <c r="B310" t="s">
        <v>17</v>
      </c>
      <c r="C310" t="s">
        <v>2329</v>
      </c>
      <c r="D310" t="s">
        <v>248</v>
      </c>
      <c r="E310" t="s">
        <v>194</v>
      </c>
      <c r="F310" t="s">
        <v>2619</v>
      </c>
      <c r="G310" t="s">
        <v>4608</v>
      </c>
      <c r="H310" t="s">
        <v>2620</v>
      </c>
      <c r="I310" t="s">
        <v>4609</v>
      </c>
      <c r="J310" t="s">
        <v>4610</v>
      </c>
      <c r="P310" s="2" t="s">
        <v>3138</v>
      </c>
      <c r="Q310" s="7">
        <v>1</v>
      </c>
      <c r="R310" t="s">
        <v>31</v>
      </c>
      <c r="S310" t="str">
        <f t="shared" si="8"/>
        <v>4902430118798x2LazadaPsku</v>
      </c>
      <c r="T310" t="str">
        <f t="shared" si="9"/>
        <v>01/394629501YLazadaPsku</v>
      </c>
    </row>
    <row r="311" spans="2:20" x14ac:dyDescent="0.35">
      <c r="B311" t="s">
        <v>17</v>
      </c>
      <c r="C311" t="s">
        <v>2329</v>
      </c>
      <c r="D311" t="s">
        <v>248</v>
      </c>
      <c r="E311" t="s">
        <v>194</v>
      </c>
      <c r="F311" t="s">
        <v>2403</v>
      </c>
      <c r="G311" t="s">
        <v>4736</v>
      </c>
      <c r="H311" t="s">
        <v>3605</v>
      </c>
      <c r="I311" t="s">
        <v>4737</v>
      </c>
      <c r="J311" t="s">
        <v>4738</v>
      </c>
      <c r="P311" s="2" t="s">
        <v>3138</v>
      </c>
      <c r="Q311" s="7">
        <v>1</v>
      </c>
      <c r="R311" t="s">
        <v>31</v>
      </c>
      <c r="S311" t="str">
        <f t="shared" si="8"/>
        <v>4902430633277x2LazadaPsku</v>
      </c>
      <c r="T311" t="str">
        <f t="shared" si="9"/>
        <v>01/394629501ULazadaPsku</v>
      </c>
    </row>
    <row r="312" spans="2:20" x14ac:dyDescent="0.35">
      <c r="B312" t="s">
        <v>17</v>
      </c>
      <c r="C312" t="s">
        <v>2329</v>
      </c>
      <c r="D312" t="s">
        <v>248</v>
      </c>
      <c r="E312" t="s">
        <v>194</v>
      </c>
      <c r="F312" t="s">
        <v>269</v>
      </c>
      <c r="G312" t="s">
        <v>4567</v>
      </c>
      <c r="H312" t="s">
        <v>270</v>
      </c>
      <c r="I312" t="s">
        <v>4568</v>
      </c>
      <c r="J312" t="s">
        <v>1101</v>
      </c>
      <c r="P312" s="2" t="s">
        <v>3138</v>
      </c>
      <c r="Q312" s="7">
        <v>1</v>
      </c>
      <c r="R312" t="s">
        <v>31</v>
      </c>
      <c r="S312" t="str">
        <f t="shared" si="8"/>
        <v>8001090222541LazadaPsku</v>
      </c>
      <c r="T312" t="str">
        <f t="shared" si="9"/>
        <v>01/244621109HLazadaPsku</v>
      </c>
    </row>
    <row r="313" spans="2:20" x14ac:dyDescent="0.35">
      <c r="B313" t="s">
        <v>17</v>
      </c>
      <c r="C313" t="s">
        <v>2329</v>
      </c>
      <c r="D313" t="s">
        <v>248</v>
      </c>
      <c r="E313" t="s">
        <v>194</v>
      </c>
      <c r="F313" t="s">
        <v>4739</v>
      </c>
      <c r="G313" t="s">
        <v>4740</v>
      </c>
      <c r="H313" t="s">
        <v>4741</v>
      </c>
      <c r="I313" t="s">
        <v>4742</v>
      </c>
      <c r="J313" t="s">
        <v>4743</v>
      </c>
      <c r="P313" s="2" t="s">
        <v>3138</v>
      </c>
      <c r="Q313" s="7">
        <v>1</v>
      </c>
      <c r="R313" t="s">
        <v>31</v>
      </c>
      <c r="S313" t="str">
        <f t="shared" si="8"/>
        <v>4902430118804x2LazadaPsku</v>
      </c>
      <c r="T313" t="str">
        <f t="shared" si="9"/>
        <v>01/394629501WLazadaPsku</v>
      </c>
    </row>
    <row r="314" spans="2:20" x14ac:dyDescent="0.35">
      <c r="B314" t="s">
        <v>17</v>
      </c>
      <c r="C314" t="s">
        <v>2329</v>
      </c>
      <c r="D314" t="s">
        <v>294</v>
      </c>
      <c r="E314" t="s">
        <v>295</v>
      </c>
      <c r="F314" t="s">
        <v>1743</v>
      </c>
      <c r="G314" t="s">
        <v>2392</v>
      </c>
      <c r="H314" s="44" t="s">
        <v>1745</v>
      </c>
      <c r="I314" s="63" t="s">
        <v>2393</v>
      </c>
      <c r="J314" t="s">
        <v>3150</v>
      </c>
      <c r="P314" s="2" t="s">
        <v>3138</v>
      </c>
      <c r="Q314" s="7">
        <v>1</v>
      </c>
      <c r="R314" t="s">
        <v>31</v>
      </c>
      <c r="S314" t="str">
        <f t="shared" si="8"/>
        <v>4902430360111x4902430360142x4902430359825LazadaPsku</v>
      </c>
      <c r="T314" t="str">
        <f t="shared" si="9"/>
        <v>01/394829601PLazadaPsku</v>
      </c>
    </row>
    <row r="315" spans="2:20" x14ac:dyDescent="0.35">
      <c r="B315" t="s">
        <v>17</v>
      </c>
      <c r="C315" t="s">
        <v>2329</v>
      </c>
      <c r="D315" t="s">
        <v>294</v>
      </c>
      <c r="E315" t="s">
        <v>295</v>
      </c>
      <c r="F315" t="s">
        <v>1724</v>
      </c>
      <c r="G315" t="s">
        <v>2391</v>
      </c>
      <c r="H315" t="s">
        <v>1726</v>
      </c>
      <c r="I315" t="s">
        <v>5433</v>
      </c>
      <c r="J315" t="s">
        <v>4595</v>
      </c>
      <c r="P315" s="2" t="s">
        <v>3138</v>
      </c>
      <c r="Q315" s="7">
        <v>1</v>
      </c>
      <c r="R315" t="s">
        <v>31</v>
      </c>
      <c r="S315" t="str">
        <f t="shared" si="8"/>
        <v>4902430208093x4902430242875x4902430558754x4902430293341LazadaPsku</v>
      </c>
      <c r="T315" t="str">
        <f t="shared" si="9"/>
        <v>01/394829601OLazadaPsku</v>
      </c>
    </row>
    <row r="316" spans="2:20" x14ac:dyDescent="0.35">
      <c r="B316" t="s">
        <v>17</v>
      </c>
      <c r="C316" t="s">
        <v>2329</v>
      </c>
      <c r="D316" t="s">
        <v>294</v>
      </c>
      <c r="E316" t="s">
        <v>295</v>
      </c>
      <c r="F316" t="s">
        <v>2324</v>
      </c>
      <c r="G316" t="s">
        <v>4588</v>
      </c>
      <c r="H316" t="s">
        <v>2450</v>
      </c>
      <c r="I316" t="s">
        <v>4589</v>
      </c>
      <c r="J316" t="s">
        <v>4590</v>
      </c>
      <c r="P316" s="2" t="s">
        <v>3138</v>
      </c>
      <c r="Q316" s="7">
        <v>1</v>
      </c>
      <c r="R316" t="s">
        <v>31</v>
      </c>
      <c r="S316" t="str">
        <f t="shared" si="8"/>
        <v>4902430360142x4902430360111LazadaPsku</v>
      </c>
      <c r="T316" t="str">
        <f t="shared" si="9"/>
        <v>01/394829601ELazadaPsku</v>
      </c>
    </row>
    <row r="317" spans="2:20" x14ac:dyDescent="0.35">
      <c r="B317" t="s">
        <v>17</v>
      </c>
      <c r="C317" t="s">
        <v>2329</v>
      </c>
      <c r="D317" t="s">
        <v>294</v>
      </c>
      <c r="E317" t="s">
        <v>295</v>
      </c>
      <c r="F317" t="s">
        <v>1151</v>
      </c>
      <c r="G317" t="s">
        <v>4592</v>
      </c>
      <c r="H317" t="s">
        <v>1152</v>
      </c>
      <c r="I317" t="s">
        <v>4593</v>
      </c>
      <c r="J317" t="s">
        <v>4594</v>
      </c>
      <c r="P317" s="2" t="s">
        <v>3138</v>
      </c>
      <c r="Q317" s="7">
        <v>1</v>
      </c>
      <c r="R317" t="s">
        <v>31</v>
      </c>
      <c r="S317" t="str">
        <f t="shared" si="8"/>
        <v>4902430242875x4902430625760LazadaPsku</v>
      </c>
      <c r="T317" t="str">
        <f t="shared" si="9"/>
        <v>01/394829801KLazadaPsku</v>
      </c>
    </row>
    <row r="318" spans="2:20" x14ac:dyDescent="0.35">
      <c r="B318" t="s">
        <v>17</v>
      </c>
      <c r="C318" t="s">
        <v>2329</v>
      </c>
      <c r="D318" t="s">
        <v>294</v>
      </c>
      <c r="E318" t="s">
        <v>295</v>
      </c>
      <c r="F318" t="s">
        <v>1195</v>
      </c>
      <c r="G318" t="s">
        <v>4473</v>
      </c>
      <c r="H318" t="s">
        <v>1196</v>
      </c>
      <c r="I318" t="s">
        <v>4474</v>
      </c>
      <c r="J318" t="s">
        <v>4475</v>
      </c>
      <c r="P318" s="2" t="s">
        <v>3138</v>
      </c>
      <c r="Q318" s="7">
        <v>1</v>
      </c>
      <c r="R318" t="s">
        <v>31</v>
      </c>
      <c r="S318" t="str">
        <f t="shared" si="8"/>
        <v>4902430242875x4902430558754x4902430875554LazadaPsku</v>
      </c>
      <c r="T318" t="str">
        <f t="shared" si="9"/>
        <v>01/394829503TLazadaPsku</v>
      </c>
    </row>
    <row r="319" spans="2:20" x14ac:dyDescent="0.35">
      <c r="B319" t="s">
        <v>17</v>
      </c>
      <c r="C319" t="s">
        <v>2329</v>
      </c>
      <c r="D319" t="s">
        <v>294</v>
      </c>
      <c r="E319" t="s">
        <v>295</v>
      </c>
      <c r="F319" t="s">
        <v>347</v>
      </c>
      <c r="G319" t="s">
        <v>4692</v>
      </c>
      <c r="H319" t="s">
        <v>348</v>
      </c>
      <c r="I319" t="s">
        <v>4693</v>
      </c>
      <c r="J319" t="s">
        <v>4694</v>
      </c>
      <c r="P319" s="2" t="s">
        <v>3138</v>
      </c>
      <c r="Q319" s="7">
        <v>1</v>
      </c>
      <c r="R319" t="s">
        <v>31</v>
      </c>
      <c r="S319" t="str">
        <f t="shared" si="8"/>
        <v>4902430242875LazadaPsku</v>
      </c>
      <c r="T319" t="str">
        <f t="shared" si="9"/>
        <v>01/294825206GLazadaPsku</v>
      </c>
    </row>
    <row r="320" spans="2:20" x14ac:dyDescent="0.35">
      <c r="B320" t="s">
        <v>17</v>
      </c>
      <c r="C320" t="s">
        <v>2329</v>
      </c>
      <c r="D320" t="s">
        <v>294</v>
      </c>
      <c r="E320" t="s">
        <v>295</v>
      </c>
      <c r="F320" t="s">
        <v>755</v>
      </c>
      <c r="G320" t="s">
        <v>4744</v>
      </c>
      <c r="H320" t="s">
        <v>756</v>
      </c>
      <c r="I320" t="s">
        <v>4514</v>
      </c>
      <c r="J320" t="s">
        <v>4515</v>
      </c>
      <c r="P320" s="2" t="s">
        <v>3138</v>
      </c>
      <c r="Q320" s="7">
        <v>1</v>
      </c>
      <c r="R320" t="s">
        <v>31</v>
      </c>
      <c r="S320" t="str">
        <f t="shared" si="8"/>
        <v>4902430917964LazadaPsku</v>
      </c>
      <c r="T320" t="str">
        <f t="shared" si="9"/>
        <v>01/294826801FLazadaPsku</v>
      </c>
    </row>
    <row r="321" spans="2:20" x14ac:dyDescent="0.35">
      <c r="B321" t="s">
        <v>17</v>
      </c>
      <c r="C321" t="s">
        <v>2329</v>
      </c>
      <c r="D321" t="s">
        <v>294</v>
      </c>
      <c r="E321" t="s">
        <v>295</v>
      </c>
      <c r="F321" t="s">
        <v>303</v>
      </c>
      <c r="G321" t="s">
        <v>2452</v>
      </c>
      <c r="H321" t="s">
        <v>304</v>
      </c>
      <c r="I321" t="s">
        <v>4702</v>
      </c>
      <c r="J321" t="s">
        <v>3147</v>
      </c>
      <c r="P321" s="2" t="s">
        <v>3138</v>
      </c>
      <c r="Q321" s="7">
        <v>1</v>
      </c>
      <c r="R321" t="s">
        <v>31</v>
      </c>
      <c r="S321" t="str">
        <f t="shared" si="8"/>
        <v>4902430360111x4902430359832LazadaPsku</v>
      </c>
      <c r="T321" t="str">
        <f t="shared" si="9"/>
        <v>01/394829801FLazadaPsku</v>
      </c>
    </row>
    <row r="322" spans="2:20" x14ac:dyDescent="0.35">
      <c r="B322" t="s">
        <v>17</v>
      </c>
      <c r="C322" t="s">
        <v>2329</v>
      </c>
      <c r="D322" t="s">
        <v>294</v>
      </c>
      <c r="E322" t="s">
        <v>295</v>
      </c>
      <c r="F322" t="s">
        <v>753</v>
      </c>
      <c r="G322" t="s">
        <v>4745</v>
      </c>
      <c r="H322" s="44" t="s">
        <v>754</v>
      </c>
      <c r="I322" s="61" t="s">
        <v>4516</v>
      </c>
      <c r="J322" t="s">
        <v>4517</v>
      </c>
      <c r="P322" s="2" t="s">
        <v>3138</v>
      </c>
      <c r="Q322" s="7">
        <v>1</v>
      </c>
      <c r="R322" t="s">
        <v>31</v>
      </c>
      <c r="S322" t="str">
        <f t="shared" si="8"/>
        <v>4902430917957LazadaPsku</v>
      </c>
      <c r="T322" t="str">
        <f t="shared" si="9"/>
        <v>01/294826801ELazadaPsku</v>
      </c>
    </row>
    <row r="323" spans="2:20" x14ac:dyDescent="0.35">
      <c r="B323" t="s">
        <v>17</v>
      </c>
      <c r="C323" t="s">
        <v>2329</v>
      </c>
      <c r="D323" t="s">
        <v>294</v>
      </c>
      <c r="E323" t="s">
        <v>295</v>
      </c>
      <c r="F323" t="s">
        <v>317</v>
      </c>
      <c r="G323" t="s">
        <v>2438</v>
      </c>
      <c r="H323" t="s">
        <v>318</v>
      </c>
      <c r="I323" t="s">
        <v>2439</v>
      </c>
      <c r="J323" t="s">
        <v>3151</v>
      </c>
      <c r="P323" s="2" t="s">
        <v>3138</v>
      </c>
      <c r="Q323" s="7">
        <v>1</v>
      </c>
      <c r="R323" t="s">
        <v>31</v>
      </c>
      <c r="S323" t="str">
        <f t="shared" ref="S323:S386" si="10">H323&amp;C323&amp;R323</f>
        <v>4902430359733LazadaPsku</v>
      </c>
      <c r="T323" t="str">
        <f t="shared" ref="T323:T386" si="11">F323&amp;C323&amp;R323</f>
        <v>01/294825207NLazadaPsku</v>
      </c>
    </row>
    <row r="324" spans="2:20" x14ac:dyDescent="0.35">
      <c r="B324" t="s">
        <v>17</v>
      </c>
      <c r="C324" t="s">
        <v>2329</v>
      </c>
      <c r="D324" t="s">
        <v>294</v>
      </c>
      <c r="E324" t="s">
        <v>295</v>
      </c>
      <c r="F324" t="s">
        <v>2489</v>
      </c>
      <c r="G324" t="s">
        <v>4467</v>
      </c>
      <c r="H324" t="s">
        <v>2490</v>
      </c>
      <c r="I324" t="s">
        <v>4468</v>
      </c>
      <c r="J324" t="s">
        <v>4469</v>
      </c>
      <c r="P324" s="2" t="s">
        <v>3138</v>
      </c>
      <c r="Q324" s="7">
        <v>1</v>
      </c>
      <c r="R324" t="s">
        <v>31</v>
      </c>
      <c r="S324" t="str">
        <f t="shared" si="10"/>
        <v>4902430232227x4902430200059x4902430822299LazadaPsku</v>
      </c>
      <c r="T324" t="str">
        <f t="shared" si="11"/>
        <v>01/394829504BLazadaPsku</v>
      </c>
    </row>
    <row r="325" spans="2:20" x14ac:dyDescent="0.35">
      <c r="B325" t="s">
        <v>17</v>
      </c>
      <c r="C325" t="s">
        <v>2329</v>
      </c>
      <c r="D325" t="s">
        <v>294</v>
      </c>
      <c r="E325" t="s">
        <v>295</v>
      </c>
      <c r="F325" t="s">
        <v>342</v>
      </c>
      <c r="G325" t="s">
        <v>2448</v>
      </c>
      <c r="H325" t="s">
        <v>343</v>
      </c>
      <c r="I325" t="s">
        <v>2449</v>
      </c>
      <c r="J325" t="s">
        <v>3149</v>
      </c>
      <c r="P325" s="2" t="s">
        <v>3138</v>
      </c>
      <c r="Q325" s="7">
        <v>1</v>
      </c>
      <c r="R325" t="s">
        <v>31</v>
      </c>
      <c r="S325" t="str">
        <f t="shared" si="10"/>
        <v>4902430558754LazadaPsku</v>
      </c>
      <c r="T325" t="str">
        <f t="shared" si="11"/>
        <v>01/294825206OLazadaPsku</v>
      </c>
    </row>
    <row r="326" spans="2:20" x14ac:dyDescent="0.35">
      <c r="B326" t="s">
        <v>17</v>
      </c>
      <c r="C326" t="s">
        <v>2329</v>
      </c>
      <c r="D326" t="s">
        <v>294</v>
      </c>
      <c r="E326" t="s">
        <v>295</v>
      </c>
      <c r="F326" t="s">
        <v>356</v>
      </c>
      <c r="G326" t="s">
        <v>2440</v>
      </c>
      <c r="H326" t="s">
        <v>357</v>
      </c>
      <c r="I326" t="s">
        <v>2441</v>
      </c>
      <c r="J326" t="s">
        <v>4691</v>
      </c>
      <c r="P326" s="2" t="s">
        <v>3138</v>
      </c>
      <c r="Q326" s="7">
        <v>1</v>
      </c>
      <c r="R326" t="s">
        <v>31</v>
      </c>
      <c r="S326" t="str">
        <f t="shared" si="10"/>
        <v>4902430292962LazadaPsku</v>
      </c>
      <c r="T326" t="str">
        <f t="shared" si="11"/>
        <v>01/294826003JLazadaPsku</v>
      </c>
    </row>
    <row r="327" spans="2:20" x14ac:dyDescent="0.35">
      <c r="B327" t="s">
        <v>17</v>
      </c>
      <c r="C327" t="s">
        <v>2329</v>
      </c>
      <c r="D327" t="s">
        <v>294</v>
      </c>
      <c r="E327" t="s">
        <v>295</v>
      </c>
      <c r="F327" t="s">
        <v>2488</v>
      </c>
      <c r="G327" t="s">
        <v>4580</v>
      </c>
      <c r="H327" t="s">
        <v>4581</v>
      </c>
      <c r="I327" t="s">
        <v>4582</v>
      </c>
      <c r="J327" t="s">
        <v>4583</v>
      </c>
      <c r="P327" s="2" t="s">
        <v>3138</v>
      </c>
      <c r="Q327" s="7">
        <v>1</v>
      </c>
      <c r="R327" t="s">
        <v>31</v>
      </c>
      <c r="S327" t="str">
        <f t="shared" si="10"/>
        <v>4902430242875x4902430293341x4902430735544LazadaPsku</v>
      </c>
      <c r="T327" t="str">
        <f t="shared" si="11"/>
        <v>01/394829601LLazadaPsku</v>
      </c>
    </row>
    <row r="328" spans="2:20" x14ac:dyDescent="0.35">
      <c r="B328" t="s">
        <v>17</v>
      </c>
      <c r="C328" t="s">
        <v>2329</v>
      </c>
      <c r="D328" t="s">
        <v>294</v>
      </c>
      <c r="E328" t="s">
        <v>295</v>
      </c>
      <c r="F328" t="s">
        <v>338</v>
      </c>
      <c r="G328" t="s">
        <v>2442</v>
      </c>
      <c r="H328" t="s">
        <v>339</v>
      </c>
      <c r="I328" t="s">
        <v>2443</v>
      </c>
      <c r="J328" t="s">
        <v>3146</v>
      </c>
      <c r="P328" s="2" t="s">
        <v>3138</v>
      </c>
      <c r="Q328" s="7">
        <v>1</v>
      </c>
      <c r="R328" t="s">
        <v>31</v>
      </c>
      <c r="S328" t="str">
        <f t="shared" si="10"/>
        <v>4902430359764LazadaPsku</v>
      </c>
      <c r="T328" t="str">
        <f t="shared" si="11"/>
        <v>01/294825207BLazadaPsku</v>
      </c>
    </row>
    <row r="329" spans="2:20" x14ac:dyDescent="0.35">
      <c r="B329" t="s">
        <v>17</v>
      </c>
      <c r="C329" t="s">
        <v>2329</v>
      </c>
      <c r="D329" t="s">
        <v>294</v>
      </c>
      <c r="E329" t="s">
        <v>295</v>
      </c>
      <c r="F329" t="s">
        <v>1703</v>
      </c>
      <c r="G329" t="s">
        <v>2389</v>
      </c>
      <c r="H329" t="s">
        <v>1704</v>
      </c>
      <c r="I329" t="s">
        <v>2390</v>
      </c>
      <c r="J329" t="s">
        <v>4591</v>
      </c>
      <c r="P329" s="2" t="s">
        <v>3138</v>
      </c>
      <c r="Q329" s="7">
        <v>1</v>
      </c>
      <c r="R329" t="s">
        <v>31</v>
      </c>
      <c r="S329" t="str">
        <f t="shared" si="10"/>
        <v>4902430293341x2LazadaPsku</v>
      </c>
      <c r="T329" t="str">
        <f t="shared" si="11"/>
        <v>01/394829503CLazadaPsku</v>
      </c>
    </row>
    <row r="330" spans="2:20" x14ac:dyDescent="0.35">
      <c r="B330" t="s">
        <v>17</v>
      </c>
      <c r="C330" t="s">
        <v>2329</v>
      </c>
      <c r="D330" t="s">
        <v>294</v>
      </c>
      <c r="E330" t="s">
        <v>295</v>
      </c>
      <c r="F330" t="s">
        <v>1750</v>
      </c>
      <c r="G330" t="s">
        <v>4746</v>
      </c>
      <c r="H330" t="s">
        <v>1751</v>
      </c>
      <c r="I330" t="s">
        <v>4518</v>
      </c>
      <c r="J330" t="s">
        <v>4747</v>
      </c>
      <c r="P330" s="2" t="s">
        <v>3138</v>
      </c>
      <c r="Q330" s="7">
        <v>1</v>
      </c>
      <c r="R330" t="s">
        <v>31</v>
      </c>
      <c r="S330" t="str">
        <f t="shared" si="10"/>
        <v>4902430917681LazadaPsku</v>
      </c>
      <c r="T330" t="str">
        <f t="shared" si="11"/>
        <v>01/294826801GLazadaPsku</v>
      </c>
    </row>
    <row r="331" spans="2:20" x14ac:dyDescent="0.35">
      <c r="B331" t="s">
        <v>17</v>
      </c>
      <c r="C331" t="s">
        <v>2329</v>
      </c>
      <c r="D331" t="s">
        <v>294</v>
      </c>
      <c r="E331" t="s">
        <v>295</v>
      </c>
      <c r="F331" t="s">
        <v>345</v>
      </c>
      <c r="G331" t="s">
        <v>4688</v>
      </c>
      <c r="H331" t="s">
        <v>346</v>
      </c>
      <c r="I331" t="s">
        <v>4689</v>
      </c>
      <c r="J331" t="s">
        <v>4690</v>
      </c>
      <c r="P331" s="2" t="s">
        <v>3138</v>
      </c>
      <c r="Q331" s="7">
        <v>1</v>
      </c>
      <c r="R331" t="s">
        <v>31</v>
      </c>
      <c r="S331" t="str">
        <f t="shared" si="10"/>
        <v>4902430359719LazadaPsku</v>
      </c>
      <c r="T331" t="str">
        <f t="shared" si="11"/>
        <v>01/294825207OLazadaPsku</v>
      </c>
    </row>
    <row r="332" spans="2:20" x14ac:dyDescent="0.35">
      <c r="B332" t="s">
        <v>17</v>
      </c>
      <c r="C332" t="s">
        <v>2329</v>
      </c>
      <c r="D332" t="s">
        <v>294</v>
      </c>
      <c r="E332" t="s">
        <v>295</v>
      </c>
      <c r="F332" t="s">
        <v>1718</v>
      </c>
      <c r="G332" t="s">
        <v>2380</v>
      </c>
      <c r="H332" t="s">
        <v>1719</v>
      </c>
      <c r="I332" t="s">
        <v>2381</v>
      </c>
      <c r="J332" t="s">
        <v>4584</v>
      </c>
      <c r="P332" s="2" t="s">
        <v>3138</v>
      </c>
      <c r="Q332" s="7">
        <v>1</v>
      </c>
      <c r="R332" t="s">
        <v>31</v>
      </c>
      <c r="S332" t="str">
        <f t="shared" si="10"/>
        <v>4902430360142x4902430359764x4902430359832LazadaPsku</v>
      </c>
      <c r="T332" t="str">
        <f t="shared" si="11"/>
        <v>01/394829502VLazadaPsku</v>
      </c>
    </row>
    <row r="333" spans="2:20" x14ac:dyDescent="0.35">
      <c r="B333" t="s">
        <v>17</v>
      </c>
      <c r="C333" t="s">
        <v>2329</v>
      </c>
      <c r="D333" t="s">
        <v>294</v>
      </c>
      <c r="E333" t="s">
        <v>295</v>
      </c>
      <c r="F333" t="s">
        <v>350</v>
      </c>
      <c r="G333" t="s">
        <v>2444</v>
      </c>
      <c r="H333" t="s">
        <v>351</v>
      </c>
      <c r="I333" t="s">
        <v>2445</v>
      </c>
      <c r="J333" t="s">
        <v>4695</v>
      </c>
      <c r="P333" s="2" t="s">
        <v>3138</v>
      </c>
      <c r="Q333" s="7">
        <v>1</v>
      </c>
      <c r="R333" t="s">
        <v>31</v>
      </c>
      <c r="S333" t="str">
        <f t="shared" si="10"/>
        <v>4902430360142LazadaPsku</v>
      </c>
      <c r="T333" t="str">
        <f t="shared" si="11"/>
        <v>01/294825207FLazadaPsku</v>
      </c>
    </row>
    <row r="334" spans="2:20" x14ac:dyDescent="0.35">
      <c r="B334" t="s">
        <v>17</v>
      </c>
      <c r="C334" t="s">
        <v>2329</v>
      </c>
      <c r="D334" t="s">
        <v>294</v>
      </c>
      <c r="E334" t="s">
        <v>295</v>
      </c>
      <c r="F334" t="s">
        <v>325</v>
      </c>
      <c r="G334" t="s">
        <v>4700</v>
      </c>
      <c r="H334" t="s">
        <v>326</v>
      </c>
      <c r="I334" t="s">
        <v>5434</v>
      </c>
      <c r="J334" t="s">
        <v>4701</v>
      </c>
      <c r="P334" s="2" t="s">
        <v>3138</v>
      </c>
      <c r="Q334" s="7">
        <v>1</v>
      </c>
      <c r="R334" t="s">
        <v>31</v>
      </c>
      <c r="S334" t="str">
        <f t="shared" si="10"/>
        <v>4902430200059LazadaPsku</v>
      </c>
      <c r="T334" t="str">
        <f t="shared" si="11"/>
        <v>01/294826003DLazadaPsku</v>
      </c>
    </row>
    <row r="335" spans="2:20" x14ac:dyDescent="0.35">
      <c r="B335" t="s">
        <v>17</v>
      </c>
      <c r="C335" t="s">
        <v>2329</v>
      </c>
      <c r="D335" t="s">
        <v>294</v>
      </c>
      <c r="E335" t="s">
        <v>295</v>
      </c>
      <c r="F335" t="s">
        <v>1202</v>
      </c>
      <c r="G335" t="s">
        <v>4596</v>
      </c>
      <c r="H335" t="s">
        <v>1203</v>
      </c>
      <c r="I335" t="s">
        <v>4597</v>
      </c>
      <c r="J335" t="s">
        <v>4598</v>
      </c>
      <c r="P335" s="2" t="s">
        <v>3138</v>
      </c>
      <c r="Q335" s="7">
        <v>1</v>
      </c>
      <c r="R335" t="s">
        <v>31</v>
      </c>
      <c r="S335" t="str">
        <f t="shared" si="10"/>
        <v>4902430242875x4902430558754x4902430293341LazadaPsku</v>
      </c>
      <c r="T335" t="str">
        <f t="shared" si="11"/>
        <v>01/394829601NLazadaPsku</v>
      </c>
    </row>
    <row r="336" spans="2:20" x14ac:dyDescent="0.35">
      <c r="B336" t="s">
        <v>17</v>
      </c>
      <c r="C336" t="s">
        <v>2329</v>
      </c>
      <c r="D336" t="s">
        <v>294</v>
      </c>
      <c r="E336" t="s">
        <v>295</v>
      </c>
      <c r="F336" t="s">
        <v>379</v>
      </c>
      <c r="G336" t="s">
        <v>4697</v>
      </c>
      <c r="H336" t="s">
        <v>380</v>
      </c>
      <c r="I336" t="s">
        <v>4698</v>
      </c>
      <c r="J336" t="s">
        <v>4699</v>
      </c>
      <c r="P336" s="2" t="s">
        <v>3138</v>
      </c>
      <c r="Q336" s="7">
        <v>1</v>
      </c>
      <c r="R336" t="s">
        <v>31</v>
      </c>
      <c r="S336" t="str">
        <f t="shared" si="10"/>
        <v>4902430232265LazadaPsku</v>
      </c>
      <c r="T336" t="str">
        <f t="shared" si="11"/>
        <v>01/080717701ALazadaPsku</v>
      </c>
    </row>
    <row r="337" spans="2:20" x14ac:dyDescent="0.35">
      <c r="B337" t="s">
        <v>17</v>
      </c>
      <c r="C337" t="s">
        <v>2329</v>
      </c>
      <c r="D337" t="s">
        <v>294</v>
      </c>
      <c r="E337" t="s">
        <v>295</v>
      </c>
      <c r="F337" t="s">
        <v>296</v>
      </c>
      <c r="G337" t="s">
        <v>2382</v>
      </c>
      <c r="H337" t="s">
        <v>297</v>
      </c>
      <c r="I337" t="s">
        <v>4585</v>
      </c>
      <c r="J337" t="s">
        <v>3148</v>
      </c>
      <c r="P337" s="2" t="s">
        <v>3138</v>
      </c>
      <c r="Q337" s="7">
        <v>1</v>
      </c>
      <c r="R337" t="s">
        <v>31</v>
      </c>
      <c r="S337" t="str">
        <f t="shared" si="10"/>
        <v>4902430242875x4902430558754x4902430208093LazadaPsku</v>
      </c>
      <c r="T337" t="str">
        <f t="shared" si="11"/>
        <v>01/394829601MLazadaPsku</v>
      </c>
    </row>
    <row r="338" spans="2:20" x14ac:dyDescent="0.35">
      <c r="B338" t="s">
        <v>17</v>
      </c>
      <c r="C338" t="s">
        <v>2329</v>
      </c>
      <c r="D338" t="s">
        <v>294</v>
      </c>
      <c r="E338" t="s">
        <v>295</v>
      </c>
      <c r="F338" t="s">
        <v>323</v>
      </c>
      <c r="G338" t="s">
        <v>4528</v>
      </c>
      <c r="H338" t="s">
        <v>324</v>
      </c>
      <c r="I338" t="s">
        <v>4529</v>
      </c>
      <c r="J338" t="s">
        <v>4530</v>
      </c>
      <c r="P338" s="2" t="s">
        <v>3138</v>
      </c>
      <c r="Q338" s="7">
        <v>1</v>
      </c>
      <c r="R338" t="s">
        <v>31</v>
      </c>
      <c r="S338" t="str">
        <f t="shared" si="10"/>
        <v>4902430759342LazadaPsku</v>
      </c>
      <c r="T338" t="str">
        <f t="shared" si="11"/>
        <v>01/294826902HLazadaPsku</v>
      </c>
    </row>
    <row r="339" spans="2:20" x14ac:dyDescent="0.35">
      <c r="B339" t="s">
        <v>17</v>
      </c>
      <c r="C339" t="s">
        <v>2329</v>
      </c>
      <c r="D339" t="s">
        <v>294</v>
      </c>
      <c r="E339" t="s">
        <v>295</v>
      </c>
      <c r="F339" t="s">
        <v>787</v>
      </c>
      <c r="G339" t="s">
        <v>2446</v>
      </c>
      <c r="H339" t="s">
        <v>1139</v>
      </c>
      <c r="I339" t="s">
        <v>2447</v>
      </c>
      <c r="J339" t="s">
        <v>4696</v>
      </c>
      <c r="P339" s="2" t="s">
        <v>3138</v>
      </c>
      <c r="Q339" s="7">
        <v>1</v>
      </c>
      <c r="R339" t="s">
        <v>31</v>
      </c>
      <c r="S339" t="str">
        <f t="shared" si="10"/>
        <v>4902430232227LazadaPsku</v>
      </c>
      <c r="T339" t="str">
        <f t="shared" si="11"/>
        <v>01/080717601ALazadaPsku</v>
      </c>
    </row>
    <row r="340" spans="2:20" x14ac:dyDescent="0.35">
      <c r="B340" t="s">
        <v>17</v>
      </c>
      <c r="C340" t="s">
        <v>2329</v>
      </c>
      <c r="D340" t="s">
        <v>294</v>
      </c>
      <c r="E340" t="s">
        <v>295</v>
      </c>
      <c r="F340" t="s">
        <v>335</v>
      </c>
      <c r="G340" t="s">
        <v>4685</v>
      </c>
      <c r="H340" t="s">
        <v>336</v>
      </c>
      <c r="I340" t="s">
        <v>4686</v>
      </c>
      <c r="J340" t="s">
        <v>4687</v>
      </c>
      <c r="P340" s="2" t="s">
        <v>3138</v>
      </c>
      <c r="Q340" s="7">
        <v>1</v>
      </c>
      <c r="R340" t="s">
        <v>31</v>
      </c>
      <c r="S340" t="str">
        <f t="shared" si="10"/>
        <v>4902430359832LazadaPsku</v>
      </c>
      <c r="T340" t="str">
        <f t="shared" si="11"/>
        <v>01/294825207JLazadaPsku</v>
      </c>
    </row>
    <row r="341" spans="2:20" x14ac:dyDescent="0.35">
      <c r="B341" t="s">
        <v>17</v>
      </c>
      <c r="C341" t="s">
        <v>2329</v>
      </c>
      <c r="D341" t="s">
        <v>405</v>
      </c>
      <c r="E341" t="s">
        <v>406</v>
      </c>
      <c r="F341" t="s">
        <v>2347</v>
      </c>
      <c r="G341" t="s">
        <v>2348</v>
      </c>
      <c r="H341" t="s">
        <v>3599</v>
      </c>
      <c r="I341" t="s">
        <v>4544</v>
      </c>
      <c r="J341" t="s">
        <v>4545</v>
      </c>
      <c r="P341" s="2" t="s">
        <v>3138</v>
      </c>
      <c r="Q341" s="7">
        <v>1</v>
      </c>
      <c r="R341" t="s">
        <v>31</v>
      </c>
      <c r="S341" t="str">
        <f t="shared" si="10"/>
        <v>3014260279400x3LazadaPsku</v>
      </c>
      <c r="T341" t="str">
        <f t="shared" si="11"/>
        <v>01/394929501LLazadaPsku</v>
      </c>
    </row>
    <row r="342" spans="2:20" x14ac:dyDescent="0.35">
      <c r="B342" t="s">
        <v>17</v>
      </c>
      <c r="C342" t="s">
        <v>2329</v>
      </c>
      <c r="D342" t="s">
        <v>405</v>
      </c>
      <c r="E342" t="s">
        <v>406</v>
      </c>
      <c r="F342" t="s">
        <v>449</v>
      </c>
      <c r="G342" t="s">
        <v>3382</v>
      </c>
      <c r="H342" t="s">
        <v>450</v>
      </c>
      <c r="I342" t="s">
        <v>4606</v>
      </c>
      <c r="J342" t="s">
        <v>2399</v>
      </c>
      <c r="P342" s="2" t="s">
        <v>3138</v>
      </c>
      <c r="Q342" s="7">
        <v>1</v>
      </c>
      <c r="R342" t="s">
        <v>31</v>
      </c>
      <c r="S342" t="str">
        <f t="shared" si="10"/>
        <v>9300647000342LazadaPsku</v>
      </c>
      <c r="T342" t="str">
        <f t="shared" si="11"/>
        <v>01/341313901ALazadaPsku</v>
      </c>
    </row>
    <row r="343" spans="2:20" x14ac:dyDescent="0.35">
      <c r="B343" t="s">
        <v>17</v>
      </c>
      <c r="C343" t="s">
        <v>2329</v>
      </c>
      <c r="D343" t="s">
        <v>405</v>
      </c>
      <c r="E343" t="s">
        <v>406</v>
      </c>
      <c r="F343" t="s">
        <v>2338</v>
      </c>
      <c r="G343" t="s">
        <v>2339</v>
      </c>
      <c r="H343" t="s">
        <v>2340</v>
      </c>
      <c r="I343" t="s">
        <v>4540</v>
      </c>
      <c r="J343" t="s">
        <v>4541</v>
      </c>
      <c r="P343" s="2" t="s">
        <v>3138</v>
      </c>
      <c r="Q343" s="7">
        <v>1</v>
      </c>
      <c r="R343" t="s">
        <v>31</v>
      </c>
      <c r="S343" t="str">
        <f t="shared" si="10"/>
        <v>4902430403900x2LazadaPsku</v>
      </c>
      <c r="T343" t="str">
        <f t="shared" si="11"/>
        <v>01/394929501ELazadaPsku</v>
      </c>
    </row>
    <row r="344" spans="2:20" x14ac:dyDescent="0.35">
      <c r="B344" t="s">
        <v>17</v>
      </c>
      <c r="C344" t="s">
        <v>2329</v>
      </c>
      <c r="D344" t="s">
        <v>405</v>
      </c>
      <c r="E344" t="s">
        <v>406</v>
      </c>
      <c r="F344" t="s">
        <v>446</v>
      </c>
      <c r="G344" t="s">
        <v>3383</v>
      </c>
      <c r="H344" t="s">
        <v>447</v>
      </c>
      <c r="I344" t="s">
        <v>4607</v>
      </c>
      <c r="J344" t="s">
        <v>2400</v>
      </c>
      <c r="P344" s="2" t="s">
        <v>3138</v>
      </c>
      <c r="Q344" s="7">
        <v>1</v>
      </c>
      <c r="R344" t="s">
        <v>31</v>
      </c>
      <c r="S344" t="str">
        <f t="shared" si="10"/>
        <v>9300647788691LazadaPsku</v>
      </c>
      <c r="T344" t="str">
        <f t="shared" si="11"/>
        <v>01/341314001ALazadaPsku</v>
      </c>
    </row>
    <row r="345" spans="2:20" x14ac:dyDescent="0.35">
      <c r="B345" t="s">
        <v>17</v>
      </c>
      <c r="C345" t="s">
        <v>2329</v>
      </c>
      <c r="D345" t="s">
        <v>405</v>
      </c>
      <c r="E345" t="s">
        <v>406</v>
      </c>
      <c r="F345" t="s">
        <v>2352</v>
      </c>
      <c r="G345" t="s">
        <v>2353</v>
      </c>
      <c r="H345" t="s">
        <v>3602</v>
      </c>
      <c r="I345" t="s">
        <v>4546</v>
      </c>
      <c r="J345" t="s">
        <v>4547</v>
      </c>
      <c r="P345" s="2" t="s">
        <v>3138</v>
      </c>
      <c r="Q345" s="7">
        <v>1</v>
      </c>
      <c r="R345" t="s">
        <v>31</v>
      </c>
      <c r="S345" t="str">
        <f t="shared" si="10"/>
        <v>3014260279387x3LazadaPsku</v>
      </c>
      <c r="T345" t="str">
        <f t="shared" si="11"/>
        <v>01/394929501MLazadaPsku</v>
      </c>
    </row>
    <row r="346" spans="2:20" x14ac:dyDescent="0.35">
      <c r="B346" t="s">
        <v>17</v>
      </c>
      <c r="C346" t="s">
        <v>2329</v>
      </c>
      <c r="D346" t="s">
        <v>405</v>
      </c>
      <c r="E346" t="s">
        <v>406</v>
      </c>
      <c r="F346" t="s">
        <v>424</v>
      </c>
      <c r="G346" t="s">
        <v>2336</v>
      </c>
      <c r="H346" t="s">
        <v>425</v>
      </c>
      <c r="I346" t="s">
        <v>4536</v>
      </c>
      <c r="J346" t="s">
        <v>4537</v>
      </c>
      <c r="P346" s="2" t="s">
        <v>3138</v>
      </c>
      <c r="Q346" s="7">
        <v>1</v>
      </c>
      <c r="R346" t="s">
        <v>31</v>
      </c>
      <c r="S346" t="str">
        <f t="shared" si="10"/>
        <v>3014260279462LazadaPsku</v>
      </c>
      <c r="T346" t="str">
        <f t="shared" si="11"/>
        <v>01/341313501ALazadaPsku</v>
      </c>
    </row>
    <row r="347" spans="2:20" x14ac:dyDescent="0.35">
      <c r="B347" t="s">
        <v>17</v>
      </c>
      <c r="C347" t="s">
        <v>2329</v>
      </c>
      <c r="D347" t="s">
        <v>405</v>
      </c>
      <c r="E347" t="s">
        <v>406</v>
      </c>
      <c r="F347" t="s">
        <v>443</v>
      </c>
      <c r="G347" t="s">
        <v>3381</v>
      </c>
      <c r="H347" t="s">
        <v>444</v>
      </c>
      <c r="I347" t="s">
        <v>4605</v>
      </c>
      <c r="J347" t="s">
        <v>2398</v>
      </c>
      <c r="P347" s="2" t="s">
        <v>3138</v>
      </c>
      <c r="Q347" s="7">
        <v>1</v>
      </c>
      <c r="R347" t="s">
        <v>31</v>
      </c>
      <c r="S347" t="str">
        <f t="shared" si="10"/>
        <v>4902430869652LazadaPsku</v>
      </c>
      <c r="T347" t="str">
        <f t="shared" si="11"/>
        <v>01/274922301GLazadaPsku</v>
      </c>
    </row>
    <row r="348" spans="2:20" x14ac:dyDescent="0.35">
      <c r="B348" t="s">
        <v>17</v>
      </c>
      <c r="C348" t="s">
        <v>2329</v>
      </c>
      <c r="D348" t="s">
        <v>405</v>
      </c>
      <c r="E348" t="s">
        <v>406</v>
      </c>
      <c r="F348" t="s">
        <v>429</v>
      </c>
      <c r="G348" t="s">
        <v>2335</v>
      </c>
      <c r="H348" t="s">
        <v>430</v>
      </c>
      <c r="I348" t="s">
        <v>4534</v>
      </c>
      <c r="J348" t="s">
        <v>4535</v>
      </c>
      <c r="P348" s="2" t="s">
        <v>3138</v>
      </c>
      <c r="Q348" s="7">
        <v>1</v>
      </c>
      <c r="R348" t="s">
        <v>31</v>
      </c>
      <c r="S348" t="str">
        <f t="shared" si="10"/>
        <v>4902430599634LazadaPsku</v>
      </c>
      <c r="T348" t="str">
        <f t="shared" si="11"/>
        <v>01/274927101RLazadaPsku</v>
      </c>
    </row>
    <row r="349" spans="2:20" x14ac:dyDescent="0.35">
      <c r="B349" t="s">
        <v>17</v>
      </c>
      <c r="C349" t="s">
        <v>2329</v>
      </c>
      <c r="D349" t="s">
        <v>405</v>
      </c>
      <c r="E349" t="s">
        <v>406</v>
      </c>
      <c r="F349" t="s">
        <v>409</v>
      </c>
      <c r="G349" t="s">
        <v>4531</v>
      </c>
      <c r="H349" t="s">
        <v>410</v>
      </c>
      <c r="I349" t="s">
        <v>4532</v>
      </c>
      <c r="J349" t="s">
        <v>4533</v>
      </c>
      <c r="P349" s="2" t="s">
        <v>3138</v>
      </c>
      <c r="Q349" s="7">
        <v>1</v>
      </c>
      <c r="R349" t="s">
        <v>31</v>
      </c>
      <c r="S349" t="str">
        <f t="shared" si="10"/>
        <v>3014260819033LazadaPsku</v>
      </c>
      <c r="T349" t="str">
        <f t="shared" si="11"/>
        <v>01/274921602CLazadaPsku</v>
      </c>
    </row>
    <row r="350" spans="2:20" x14ac:dyDescent="0.35">
      <c r="B350" t="s">
        <v>17</v>
      </c>
      <c r="C350" t="s">
        <v>2329</v>
      </c>
      <c r="D350" t="s">
        <v>405</v>
      </c>
      <c r="E350" t="s">
        <v>406</v>
      </c>
      <c r="F350" t="s">
        <v>414</v>
      </c>
      <c r="G350" t="s">
        <v>2337</v>
      </c>
      <c r="H350" t="s">
        <v>415</v>
      </c>
      <c r="I350" t="s">
        <v>4538</v>
      </c>
      <c r="J350" t="s">
        <v>4539</v>
      </c>
      <c r="P350" s="2" t="s">
        <v>3138</v>
      </c>
      <c r="Q350" s="7">
        <v>1</v>
      </c>
      <c r="R350" t="s">
        <v>31</v>
      </c>
      <c r="S350" t="str">
        <f t="shared" si="10"/>
        <v>3014260279400LazadaPsku</v>
      </c>
      <c r="T350" t="str">
        <f t="shared" si="11"/>
        <v>01/341313502ALazadaPsku</v>
      </c>
    </row>
    <row r="351" spans="2:20" x14ac:dyDescent="0.35">
      <c r="B351" t="s">
        <v>17</v>
      </c>
      <c r="C351" t="s">
        <v>2329</v>
      </c>
      <c r="D351" t="s">
        <v>405</v>
      </c>
      <c r="E351" t="s">
        <v>406</v>
      </c>
      <c r="F351" t="s">
        <v>2342</v>
      </c>
      <c r="G351" t="s">
        <v>2343</v>
      </c>
      <c r="H351" t="s">
        <v>3596</v>
      </c>
      <c r="I351" t="s">
        <v>4748</v>
      </c>
      <c r="J351" t="s">
        <v>4749</v>
      </c>
      <c r="P351" s="2" t="s">
        <v>3138</v>
      </c>
      <c r="Q351" s="7">
        <v>1</v>
      </c>
      <c r="R351" t="s">
        <v>31</v>
      </c>
      <c r="S351" t="str">
        <f t="shared" si="10"/>
        <v>3014260279462x3LazadaPsku</v>
      </c>
      <c r="T351" t="str">
        <f t="shared" si="11"/>
        <v>01/394929501KLazadaPsku</v>
      </c>
    </row>
    <row r="352" spans="2:20" x14ac:dyDescent="0.35">
      <c r="B352" t="s">
        <v>17</v>
      </c>
      <c r="C352" t="s">
        <v>2329</v>
      </c>
      <c r="D352" t="s">
        <v>405</v>
      </c>
      <c r="E352" t="s">
        <v>406</v>
      </c>
      <c r="F352" t="s">
        <v>2344</v>
      </c>
      <c r="G352" t="s">
        <v>2345</v>
      </c>
      <c r="H352" t="s">
        <v>3597</v>
      </c>
      <c r="I352" t="s">
        <v>4542</v>
      </c>
      <c r="J352" t="s">
        <v>4543</v>
      </c>
      <c r="P352" s="2" t="s">
        <v>3138</v>
      </c>
      <c r="Q352" s="7">
        <v>1</v>
      </c>
      <c r="R352" t="s">
        <v>31</v>
      </c>
      <c r="S352" t="str">
        <f t="shared" si="10"/>
        <v>4902430678278x2LazadaPsku</v>
      </c>
      <c r="T352" t="str">
        <f t="shared" si="11"/>
        <v>01/394929501BLazadaPsku</v>
      </c>
    </row>
    <row r="353" spans="2:20" x14ac:dyDescent="0.35">
      <c r="B353" t="s">
        <v>17</v>
      </c>
      <c r="C353" t="s">
        <v>2329</v>
      </c>
      <c r="D353" t="s">
        <v>455</v>
      </c>
      <c r="E353" t="s">
        <v>456</v>
      </c>
      <c r="F353" t="s">
        <v>2289</v>
      </c>
      <c r="G353" t="s">
        <v>2454</v>
      </c>
      <c r="H353" t="s">
        <v>2291</v>
      </c>
      <c r="I353" t="s">
        <v>4705</v>
      </c>
      <c r="J353" t="s">
        <v>5435</v>
      </c>
      <c r="P353" s="2" t="s">
        <v>3138</v>
      </c>
      <c r="Q353" s="7">
        <v>1</v>
      </c>
      <c r="R353" t="s">
        <v>31</v>
      </c>
      <c r="S353" t="str">
        <f t="shared" si="10"/>
        <v>4902430610346x3LazadaPsku</v>
      </c>
      <c r="T353" t="str">
        <f t="shared" si="11"/>
        <v>01/395029501BLazadaPsku</v>
      </c>
    </row>
    <row r="354" spans="2:20" x14ac:dyDescent="0.35">
      <c r="B354" t="s">
        <v>17</v>
      </c>
      <c r="C354" t="s">
        <v>2329</v>
      </c>
      <c r="D354" t="s">
        <v>455</v>
      </c>
      <c r="E354" t="s">
        <v>456</v>
      </c>
      <c r="F354" t="s">
        <v>1262</v>
      </c>
      <c r="G354" t="s">
        <v>2453</v>
      </c>
      <c r="H354" t="s">
        <v>1263</v>
      </c>
      <c r="I354" t="s">
        <v>4703</v>
      </c>
      <c r="J354" t="s">
        <v>4704</v>
      </c>
      <c r="P354" s="2" t="s">
        <v>3138</v>
      </c>
      <c r="Q354" s="7">
        <v>1</v>
      </c>
      <c r="R354" t="s">
        <v>31</v>
      </c>
      <c r="S354" t="str">
        <f t="shared" si="10"/>
        <v>4902430610575x3LazadaPsku</v>
      </c>
      <c r="T354" t="str">
        <f t="shared" si="11"/>
        <v>01/395029501GLazadaPsku</v>
      </c>
    </row>
    <row r="355" spans="2:20" x14ac:dyDescent="0.35">
      <c r="B355" t="s">
        <v>17</v>
      </c>
      <c r="C355" t="s">
        <v>2329</v>
      </c>
      <c r="D355" t="s">
        <v>455</v>
      </c>
      <c r="E355" t="s">
        <v>456</v>
      </c>
      <c r="F355" t="s">
        <v>500</v>
      </c>
      <c r="G355" t="s">
        <v>2455</v>
      </c>
      <c r="H355" t="s">
        <v>501</v>
      </c>
      <c r="I355" t="s">
        <v>4706</v>
      </c>
      <c r="J355" t="s">
        <v>5436</v>
      </c>
      <c r="P355" s="2" t="s">
        <v>3138</v>
      </c>
      <c r="Q355" s="7">
        <v>1</v>
      </c>
      <c r="R355" t="s">
        <v>31</v>
      </c>
      <c r="S355" t="str">
        <f t="shared" si="10"/>
        <v>4902430635424x4LazadaPsku</v>
      </c>
      <c r="T355" t="str">
        <f t="shared" si="11"/>
        <v>01/395029501MLazadaPsku</v>
      </c>
    </row>
    <row r="356" spans="2:20" x14ac:dyDescent="0.35">
      <c r="B356" t="s">
        <v>17</v>
      </c>
      <c r="C356" t="s">
        <v>2329</v>
      </c>
      <c r="D356" t="s">
        <v>455</v>
      </c>
      <c r="E356" t="s">
        <v>456</v>
      </c>
      <c r="F356" t="s">
        <v>457</v>
      </c>
      <c r="G356" t="s">
        <v>2457</v>
      </c>
      <c r="H356" t="s">
        <v>458</v>
      </c>
      <c r="I356" t="s">
        <v>4710</v>
      </c>
      <c r="J356" t="s">
        <v>3152</v>
      </c>
      <c r="P356" s="2" t="s">
        <v>3138</v>
      </c>
      <c r="Q356" s="7">
        <v>1</v>
      </c>
      <c r="R356" t="s">
        <v>31</v>
      </c>
      <c r="S356" t="str">
        <f t="shared" si="10"/>
        <v>4902430610346LazadaPsku</v>
      </c>
      <c r="T356" t="str">
        <f t="shared" si="11"/>
        <v>01/225026509GLazadaPsku</v>
      </c>
    </row>
    <row r="357" spans="2:20" x14ac:dyDescent="0.35">
      <c r="B357" t="s">
        <v>17</v>
      </c>
      <c r="C357" t="s">
        <v>2329</v>
      </c>
      <c r="D357" t="s">
        <v>455</v>
      </c>
      <c r="E357" t="s">
        <v>456</v>
      </c>
      <c r="F357" t="s">
        <v>532</v>
      </c>
      <c r="G357" t="s">
        <v>4707</v>
      </c>
      <c r="H357" t="s">
        <v>533</v>
      </c>
      <c r="I357" t="s">
        <v>4708</v>
      </c>
      <c r="J357" t="s">
        <v>4709</v>
      </c>
      <c r="P357" s="2" t="s">
        <v>3138</v>
      </c>
      <c r="Q357" s="7">
        <v>1</v>
      </c>
      <c r="R357" t="s">
        <v>31</v>
      </c>
      <c r="S357" t="str">
        <f t="shared" si="10"/>
        <v>4902430764995x4LazadaPsku</v>
      </c>
      <c r="T357" t="str">
        <f t="shared" si="11"/>
        <v>01/395029501NLazadaPsku</v>
      </c>
    </row>
    <row r="358" spans="2:20" x14ac:dyDescent="0.35">
      <c r="B358" t="s">
        <v>17</v>
      </c>
      <c r="C358" t="s">
        <v>2329</v>
      </c>
      <c r="D358" t="s">
        <v>455</v>
      </c>
      <c r="E358" t="s">
        <v>456</v>
      </c>
      <c r="F358" t="s">
        <v>529</v>
      </c>
      <c r="G358" t="s">
        <v>2456</v>
      </c>
      <c r="H358" t="s">
        <v>530</v>
      </c>
      <c r="I358" t="s">
        <v>4559</v>
      </c>
      <c r="J358" t="s">
        <v>3153</v>
      </c>
      <c r="P358" s="2" t="s">
        <v>3138</v>
      </c>
      <c r="Q358" s="7">
        <v>1</v>
      </c>
      <c r="R358" t="s">
        <v>31</v>
      </c>
      <c r="S358" t="str">
        <f t="shared" si="10"/>
        <v>4902430605144x4LazadaPsku</v>
      </c>
      <c r="T358" t="str">
        <f t="shared" si="11"/>
        <v>01/395029501ALazadaPsku</v>
      </c>
    </row>
    <row r="359" spans="2:20" x14ac:dyDescent="0.35">
      <c r="B359" t="s">
        <v>17</v>
      </c>
      <c r="C359" t="s">
        <v>2329</v>
      </c>
      <c r="D359" t="s">
        <v>549</v>
      </c>
      <c r="E359" t="s">
        <v>194</v>
      </c>
      <c r="F359" t="s">
        <v>2468</v>
      </c>
      <c r="G359" t="s">
        <v>2469</v>
      </c>
      <c r="H359" t="s">
        <v>2470</v>
      </c>
      <c r="I359" t="s">
        <v>4719</v>
      </c>
      <c r="J359" t="s">
        <v>4720</v>
      </c>
      <c r="P359" s="2" t="s">
        <v>3138</v>
      </c>
      <c r="Q359" s="7">
        <v>1</v>
      </c>
      <c r="R359" t="s">
        <v>31</v>
      </c>
      <c r="S359" t="str">
        <f t="shared" si="10"/>
        <v>4902430404686x2LazadaPsku</v>
      </c>
      <c r="T359" t="str">
        <f t="shared" si="11"/>
        <v>01/395129501JLazadaPsku</v>
      </c>
    </row>
    <row r="360" spans="2:20" x14ac:dyDescent="0.35">
      <c r="B360" t="s">
        <v>17</v>
      </c>
      <c r="C360" t="s">
        <v>2329</v>
      </c>
      <c r="D360" t="s">
        <v>549</v>
      </c>
      <c r="E360" t="s">
        <v>194</v>
      </c>
      <c r="F360" t="s">
        <v>1981</v>
      </c>
      <c r="G360" t="s">
        <v>2466</v>
      </c>
      <c r="H360" t="s">
        <v>1983</v>
      </c>
      <c r="I360" t="s">
        <v>4715</v>
      </c>
      <c r="J360" t="s">
        <v>4716</v>
      </c>
      <c r="P360" s="2" t="s">
        <v>3138</v>
      </c>
      <c r="Q360" s="7">
        <v>1</v>
      </c>
      <c r="R360" t="s">
        <v>31</v>
      </c>
      <c r="S360" t="str">
        <f t="shared" si="10"/>
        <v>4902430404716x2LazadaPsku</v>
      </c>
      <c r="T360" t="str">
        <f t="shared" si="11"/>
        <v>01/395129501ILazadaPsku</v>
      </c>
    </row>
    <row r="361" spans="2:20" x14ac:dyDescent="0.35">
      <c r="B361" t="s">
        <v>17</v>
      </c>
      <c r="C361" t="s">
        <v>2329</v>
      </c>
      <c r="D361" t="s">
        <v>549</v>
      </c>
      <c r="E361" t="s">
        <v>194</v>
      </c>
      <c r="F361" t="s">
        <v>2387</v>
      </c>
      <c r="G361" t="s">
        <v>2388</v>
      </c>
      <c r="H361" t="s">
        <v>3603</v>
      </c>
      <c r="I361" t="s">
        <v>5437</v>
      </c>
      <c r="J361" t="s">
        <v>5438</v>
      </c>
      <c r="P361" s="2" t="s">
        <v>3138</v>
      </c>
      <c r="Q361" s="7">
        <v>1</v>
      </c>
      <c r="R361" t="s">
        <v>31</v>
      </c>
      <c r="S361" t="str">
        <f t="shared" si="10"/>
        <v>4902430404686x3LazadaPsku</v>
      </c>
      <c r="T361" t="str">
        <f t="shared" si="11"/>
        <v>01/395129501PLazadaPsku</v>
      </c>
    </row>
    <row r="362" spans="2:20" x14ac:dyDescent="0.35">
      <c r="B362" t="s">
        <v>17</v>
      </c>
      <c r="C362" t="s">
        <v>2329</v>
      </c>
      <c r="D362" t="s">
        <v>549</v>
      </c>
      <c r="E362" t="s">
        <v>194</v>
      </c>
      <c r="F362" t="s">
        <v>2496</v>
      </c>
      <c r="G362" t="s">
        <v>2497</v>
      </c>
      <c r="H362" t="s">
        <v>3609</v>
      </c>
      <c r="I362" t="s">
        <v>4586</v>
      </c>
      <c r="J362" t="s">
        <v>4587</v>
      </c>
      <c r="P362" s="2" t="s">
        <v>3138</v>
      </c>
      <c r="Q362" s="7">
        <v>1</v>
      </c>
      <c r="R362" t="s">
        <v>31</v>
      </c>
      <c r="S362" t="str">
        <f t="shared" si="10"/>
        <v>4902430404716x3LazadaPsku</v>
      </c>
      <c r="T362" t="str">
        <f t="shared" si="11"/>
        <v>01/395129504GLazadaPsku</v>
      </c>
    </row>
    <row r="363" spans="2:20" x14ac:dyDescent="0.35">
      <c r="B363" t="s">
        <v>17</v>
      </c>
      <c r="C363" t="s">
        <v>2329</v>
      </c>
      <c r="D363" t="s">
        <v>549</v>
      </c>
      <c r="E363" t="s">
        <v>194</v>
      </c>
      <c r="F363" t="s">
        <v>2462</v>
      </c>
      <c r="G363" t="s">
        <v>2463</v>
      </c>
      <c r="H363" t="s">
        <v>2464</v>
      </c>
      <c r="I363" t="s">
        <v>2465</v>
      </c>
      <c r="J363" t="s">
        <v>3154</v>
      </c>
      <c r="P363" s="2" t="s">
        <v>3138</v>
      </c>
      <c r="Q363" s="7">
        <v>1</v>
      </c>
      <c r="R363" t="s">
        <v>31</v>
      </c>
      <c r="S363" t="str">
        <f t="shared" si="10"/>
        <v>4902430623636x2LazadaPsku</v>
      </c>
      <c r="T363" t="str">
        <f t="shared" si="11"/>
        <v>01/395129501ALazadaPsku</v>
      </c>
    </row>
    <row r="364" spans="2:20" x14ac:dyDescent="0.35">
      <c r="B364" t="s">
        <v>17</v>
      </c>
      <c r="C364" t="s">
        <v>2329</v>
      </c>
      <c r="D364" t="s">
        <v>549</v>
      </c>
      <c r="E364" t="s">
        <v>194</v>
      </c>
      <c r="F364" t="s">
        <v>2498</v>
      </c>
      <c r="G364" t="s">
        <v>4750</v>
      </c>
      <c r="H364" t="s">
        <v>3610</v>
      </c>
      <c r="I364" t="s">
        <v>2499</v>
      </c>
      <c r="J364" t="s">
        <v>2500</v>
      </c>
      <c r="P364" s="2" t="s">
        <v>3140</v>
      </c>
      <c r="Q364" s="7">
        <v>1</v>
      </c>
      <c r="R364" t="s">
        <v>31</v>
      </c>
      <c r="S364" t="str">
        <f t="shared" si="10"/>
        <v>4902430404716x4+4902430799874LazadaPsku</v>
      </c>
      <c r="T364" t="str">
        <f t="shared" si="11"/>
        <v>01/395129601PLazadaPsku</v>
      </c>
    </row>
    <row r="365" spans="2:20" x14ac:dyDescent="0.35">
      <c r="B365" t="s">
        <v>17</v>
      </c>
      <c r="C365" t="s">
        <v>2329</v>
      </c>
      <c r="D365" t="s">
        <v>549</v>
      </c>
      <c r="E365" t="s">
        <v>194</v>
      </c>
      <c r="F365" t="s">
        <v>1434</v>
      </c>
      <c r="G365" t="s">
        <v>2467</v>
      </c>
      <c r="H365" t="s">
        <v>1435</v>
      </c>
      <c r="I365" t="s">
        <v>4717</v>
      </c>
      <c r="J365" t="s">
        <v>4718</v>
      </c>
      <c r="P365" s="2" t="s">
        <v>3138</v>
      </c>
      <c r="Q365" s="7">
        <v>1</v>
      </c>
      <c r="R365" t="s">
        <v>31</v>
      </c>
      <c r="S365" t="str">
        <f t="shared" si="10"/>
        <v>4902430404709x2LazadaPsku</v>
      </c>
      <c r="T365" t="str">
        <f t="shared" si="11"/>
        <v>01/395129501KLazadaPsku</v>
      </c>
    </row>
    <row r="366" spans="2:20" x14ac:dyDescent="0.35">
      <c r="B366" t="s">
        <v>17</v>
      </c>
      <c r="C366" t="s">
        <v>2329</v>
      </c>
      <c r="D366" t="s">
        <v>549</v>
      </c>
      <c r="E366" t="s">
        <v>194</v>
      </c>
      <c r="F366" t="s">
        <v>1928</v>
      </c>
      <c r="G366" t="s">
        <v>4712</v>
      </c>
      <c r="H366" t="s">
        <v>1929</v>
      </c>
      <c r="I366" t="s">
        <v>4713</v>
      </c>
      <c r="J366" t="s">
        <v>4714</v>
      </c>
      <c r="P366" s="2" t="s">
        <v>3138</v>
      </c>
      <c r="Q366" s="7">
        <v>1</v>
      </c>
      <c r="R366" t="s">
        <v>31</v>
      </c>
      <c r="S366" t="str">
        <f t="shared" si="10"/>
        <v>4902430623643x2LazadaPsku</v>
      </c>
      <c r="T366" t="str">
        <f t="shared" si="11"/>
        <v>01/395129501BLazadaPsku</v>
      </c>
    </row>
    <row r="367" spans="2:20" x14ac:dyDescent="0.35">
      <c r="B367" t="s">
        <v>17</v>
      </c>
      <c r="C367" t="s">
        <v>2329</v>
      </c>
      <c r="D367" t="s">
        <v>549</v>
      </c>
      <c r="E367" t="s">
        <v>194</v>
      </c>
      <c r="F367" t="s">
        <v>2491</v>
      </c>
      <c r="G367" t="s">
        <v>2492</v>
      </c>
      <c r="H367" t="s">
        <v>2493</v>
      </c>
      <c r="I367" t="s">
        <v>2494</v>
      </c>
      <c r="J367" t="s">
        <v>2495</v>
      </c>
      <c r="P367" s="2" t="s">
        <v>3138</v>
      </c>
      <c r="Q367" s="7">
        <v>1</v>
      </c>
      <c r="R367" t="s">
        <v>31</v>
      </c>
      <c r="S367" t="str">
        <f t="shared" si="10"/>
        <v>4902430413008x3LazadaPsku</v>
      </c>
      <c r="T367" t="str">
        <f t="shared" si="11"/>
        <v>01/395129502XLazadaPsku</v>
      </c>
    </row>
    <row r="368" spans="2:20" x14ac:dyDescent="0.35">
      <c r="B368" t="s">
        <v>17</v>
      </c>
      <c r="C368" t="s">
        <v>2329</v>
      </c>
      <c r="D368" t="s">
        <v>549</v>
      </c>
      <c r="E368" t="s">
        <v>194</v>
      </c>
      <c r="F368" t="s">
        <v>1930</v>
      </c>
      <c r="G368" t="s">
        <v>4630</v>
      </c>
      <c r="H368" t="s">
        <v>1932</v>
      </c>
      <c r="I368" t="s">
        <v>4631</v>
      </c>
      <c r="J368" t="s">
        <v>2644</v>
      </c>
      <c r="P368" s="2" t="s">
        <v>3138</v>
      </c>
      <c r="Q368" s="7">
        <v>1</v>
      </c>
      <c r="R368" t="s">
        <v>31</v>
      </c>
      <c r="S368" t="str">
        <f t="shared" si="10"/>
        <v>4902430889353x3LazadaPsku</v>
      </c>
      <c r="T368" t="str">
        <f t="shared" si="11"/>
        <v>01/395129505NLazadaPsku</v>
      </c>
    </row>
    <row r="369" spans="2:20" x14ac:dyDescent="0.35">
      <c r="B369" t="s">
        <v>17</v>
      </c>
      <c r="C369" t="s">
        <v>2329</v>
      </c>
      <c r="D369" t="s">
        <v>549</v>
      </c>
      <c r="E369" t="s">
        <v>194</v>
      </c>
      <c r="F369" t="s">
        <v>638</v>
      </c>
      <c r="G369" t="s">
        <v>3395</v>
      </c>
      <c r="H369" t="s">
        <v>639</v>
      </c>
      <c r="I369" t="s">
        <v>4626</v>
      </c>
      <c r="J369" t="s">
        <v>4627</v>
      </c>
      <c r="P369" s="2" t="s">
        <v>3138</v>
      </c>
      <c r="Q369" s="7">
        <v>1</v>
      </c>
      <c r="R369" t="s">
        <v>31</v>
      </c>
      <c r="S369" t="str">
        <f t="shared" si="10"/>
        <v>4902430459617LazadaPsku</v>
      </c>
      <c r="T369" t="str">
        <f t="shared" si="11"/>
        <v>01/245121114ULazadaPsku</v>
      </c>
    </row>
    <row r="370" spans="2:20" x14ac:dyDescent="0.35">
      <c r="B370" t="s">
        <v>17</v>
      </c>
      <c r="C370" t="s">
        <v>2329</v>
      </c>
      <c r="D370" t="s">
        <v>549</v>
      </c>
      <c r="E370" t="s">
        <v>194</v>
      </c>
      <c r="F370" t="s">
        <v>645</v>
      </c>
      <c r="G370" t="s">
        <v>3397</v>
      </c>
      <c r="H370" t="s">
        <v>646</v>
      </c>
      <c r="I370" t="s">
        <v>4628</v>
      </c>
      <c r="J370" t="s">
        <v>1412</v>
      </c>
      <c r="P370" s="2" t="s">
        <v>3138</v>
      </c>
      <c r="Q370" s="7">
        <v>1</v>
      </c>
      <c r="R370" t="s">
        <v>31</v>
      </c>
      <c r="S370" t="str">
        <f t="shared" si="10"/>
        <v>4902430889353LazadaPsku</v>
      </c>
      <c r="T370" t="str">
        <f t="shared" si="11"/>
        <v>01/245121114WLazadaPsku</v>
      </c>
    </row>
    <row r="371" spans="2:20" x14ac:dyDescent="0.35">
      <c r="B371" t="s">
        <v>17</v>
      </c>
      <c r="C371" t="s">
        <v>2329</v>
      </c>
      <c r="D371" t="s">
        <v>549</v>
      </c>
      <c r="E371" t="s">
        <v>194</v>
      </c>
      <c r="F371" t="s">
        <v>617</v>
      </c>
      <c r="G371" t="s">
        <v>4721</v>
      </c>
      <c r="H371" t="s">
        <v>618</v>
      </c>
      <c r="I371" t="s">
        <v>4722</v>
      </c>
      <c r="J371" t="s">
        <v>4723</v>
      </c>
      <c r="P371" s="2" t="s">
        <v>3138</v>
      </c>
      <c r="Q371" s="7">
        <v>1</v>
      </c>
      <c r="R371" t="s">
        <v>31</v>
      </c>
      <c r="S371" t="str">
        <f t="shared" si="10"/>
        <v>4902430792240LazadaPsku</v>
      </c>
      <c r="T371" t="str">
        <f t="shared" si="11"/>
        <v>01/245121114SLazadaPsku</v>
      </c>
    </row>
    <row r="372" spans="2:20" x14ac:dyDescent="0.35">
      <c r="B372" t="s">
        <v>17</v>
      </c>
      <c r="C372" t="s">
        <v>2329</v>
      </c>
      <c r="D372" t="s">
        <v>650</v>
      </c>
      <c r="E372" t="s">
        <v>194</v>
      </c>
      <c r="F372" t="s">
        <v>2515</v>
      </c>
      <c r="G372" t="s">
        <v>2501</v>
      </c>
      <c r="H372" t="s">
        <v>2065</v>
      </c>
      <c r="I372" t="s">
        <v>4727</v>
      </c>
      <c r="J372" t="s">
        <v>4728</v>
      </c>
      <c r="P372" s="2" t="s">
        <v>3138</v>
      </c>
      <c r="Q372" s="7">
        <v>1</v>
      </c>
      <c r="R372" t="s">
        <v>31</v>
      </c>
      <c r="S372" t="str">
        <f t="shared" si="10"/>
        <v>4902430396554x2LazadaPsku</v>
      </c>
      <c r="T372" t="str">
        <f t="shared" si="11"/>
        <v>01/395329501CLazadaPsku</v>
      </c>
    </row>
    <row r="373" spans="2:20" x14ac:dyDescent="0.35">
      <c r="B373" t="s">
        <v>17</v>
      </c>
      <c r="C373" t="s">
        <v>2329</v>
      </c>
      <c r="D373" t="s">
        <v>650</v>
      </c>
      <c r="E373" t="s">
        <v>194</v>
      </c>
      <c r="F373" t="s">
        <v>1458</v>
      </c>
      <c r="G373" t="s">
        <v>2357</v>
      </c>
      <c r="H373" t="s">
        <v>1459</v>
      </c>
      <c r="I373" t="s">
        <v>4553</v>
      </c>
      <c r="J373" t="s">
        <v>4554</v>
      </c>
      <c r="P373" s="2" t="s">
        <v>3138</v>
      </c>
      <c r="Q373" s="7">
        <v>1</v>
      </c>
      <c r="R373" t="s">
        <v>31</v>
      </c>
      <c r="S373" t="str">
        <f t="shared" si="10"/>
        <v>4902430849081x3LazadaPsku</v>
      </c>
      <c r="T373" t="str">
        <f t="shared" si="11"/>
        <v>01/395329501ULazadaPsku</v>
      </c>
    </row>
    <row r="374" spans="2:20" x14ac:dyDescent="0.35">
      <c r="B374" t="s">
        <v>17</v>
      </c>
      <c r="C374" t="s">
        <v>2329</v>
      </c>
      <c r="D374" t="s">
        <v>650</v>
      </c>
      <c r="E374" t="s">
        <v>194</v>
      </c>
      <c r="F374" t="s">
        <v>2040</v>
      </c>
      <c r="G374" t="s">
        <v>2359</v>
      </c>
      <c r="H374" t="s">
        <v>2042</v>
      </c>
      <c r="I374" t="s">
        <v>2360</v>
      </c>
      <c r="J374" t="s">
        <v>4555</v>
      </c>
      <c r="P374" s="2" t="s">
        <v>3138</v>
      </c>
      <c r="Q374" s="7">
        <v>1</v>
      </c>
      <c r="R374" t="s">
        <v>31</v>
      </c>
      <c r="S374" t="str">
        <f t="shared" si="10"/>
        <v>4902430849210x3LazadaPsku</v>
      </c>
      <c r="T374" t="str">
        <f t="shared" si="11"/>
        <v>01/395329501VLazadaPsku</v>
      </c>
    </row>
    <row r="375" spans="2:20" x14ac:dyDescent="0.35">
      <c r="B375" t="s">
        <v>17</v>
      </c>
      <c r="C375" t="s">
        <v>2329</v>
      </c>
      <c r="D375" t="s">
        <v>650</v>
      </c>
      <c r="E375" t="s">
        <v>194</v>
      </c>
      <c r="F375" t="s">
        <v>674</v>
      </c>
      <c r="G375" t="s">
        <v>2478</v>
      </c>
      <c r="H375" t="s">
        <v>675</v>
      </c>
      <c r="I375" t="s">
        <v>2479</v>
      </c>
      <c r="J375" t="s">
        <v>4729</v>
      </c>
      <c r="P375" s="2" t="s">
        <v>3138</v>
      </c>
      <c r="Q375" s="7">
        <v>1</v>
      </c>
      <c r="R375" t="s">
        <v>31</v>
      </c>
      <c r="S375" t="str">
        <f t="shared" si="10"/>
        <v>4902430772075LazadaPsku</v>
      </c>
      <c r="T375" t="str">
        <f t="shared" si="11"/>
        <v>01/245321105FLazadaPsku</v>
      </c>
    </row>
    <row r="376" spans="2:20" x14ac:dyDescent="0.35">
      <c r="B376" t="s">
        <v>17</v>
      </c>
      <c r="C376" t="s">
        <v>2329</v>
      </c>
      <c r="D376" t="s">
        <v>650</v>
      </c>
      <c r="E376" t="s">
        <v>194</v>
      </c>
      <c r="F376" t="s">
        <v>2026</v>
      </c>
      <c r="G376" t="s">
        <v>2361</v>
      </c>
      <c r="H376" t="s">
        <v>2027</v>
      </c>
      <c r="I376" t="s">
        <v>4556</v>
      </c>
      <c r="J376" t="s">
        <v>4557</v>
      </c>
      <c r="P376" s="2" t="s">
        <v>3216</v>
      </c>
      <c r="Q376" s="7">
        <v>1</v>
      </c>
      <c r="R376" t="s">
        <v>31</v>
      </c>
      <c r="S376" t="str">
        <f t="shared" si="10"/>
        <v>4902430849050x3LazadaPsku</v>
      </c>
      <c r="T376" t="str">
        <f t="shared" si="11"/>
        <v>01/395329501QLazadaPsku</v>
      </c>
    </row>
    <row r="377" spans="2:20" x14ac:dyDescent="0.35">
      <c r="B377" t="s">
        <v>17</v>
      </c>
      <c r="C377" t="s">
        <v>2329</v>
      </c>
      <c r="D377" t="s">
        <v>650</v>
      </c>
      <c r="E377" t="s">
        <v>194</v>
      </c>
      <c r="F377" t="s">
        <v>680</v>
      </c>
      <c r="G377" t="s">
        <v>2477</v>
      </c>
      <c r="H377" t="s">
        <v>681</v>
      </c>
      <c r="I377" t="s">
        <v>4725</v>
      </c>
      <c r="J377" t="s">
        <v>4726</v>
      </c>
      <c r="P377" s="2" t="s">
        <v>3138</v>
      </c>
      <c r="Q377" s="7">
        <v>1</v>
      </c>
      <c r="R377" t="s">
        <v>31</v>
      </c>
      <c r="S377" t="str">
        <f t="shared" si="10"/>
        <v>4902430450355LazadaPsku</v>
      </c>
      <c r="T377" t="str">
        <f t="shared" si="11"/>
        <v>01/245321101WLazadaPsku</v>
      </c>
    </row>
    <row r="378" spans="2:20" x14ac:dyDescent="0.35">
      <c r="B378" t="s">
        <v>17</v>
      </c>
      <c r="C378" t="s">
        <v>2329</v>
      </c>
      <c r="D378" t="s">
        <v>650</v>
      </c>
      <c r="E378" t="s">
        <v>194</v>
      </c>
      <c r="F378" t="s">
        <v>1485</v>
      </c>
      <c r="G378" t="s">
        <v>2356</v>
      </c>
      <c r="H378" t="s">
        <v>1486</v>
      </c>
      <c r="I378" t="s">
        <v>4551</v>
      </c>
      <c r="J378" t="s">
        <v>4552</v>
      </c>
      <c r="P378" s="2" t="s">
        <v>3138</v>
      </c>
      <c r="Q378" s="7">
        <v>1</v>
      </c>
      <c r="R378" t="s">
        <v>31</v>
      </c>
      <c r="S378" t="str">
        <f t="shared" si="10"/>
        <v>4902430849210x2LazadaPsku</v>
      </c>
      <c r="T378" t="str">
        <f t="shared" si="11"/>
        <v>01/395329501NLazadaPsku</v>
      </c>
    </row>
    <row r="379" spans="2:20" x14ac:dyDescent="0.35">
      <c r="B379" t="s">
        <v>17</v>
      </c>
      <c r="C379" t="s">
        <v>2329</v>
      </c>
      <c r="D379" t="s">
        <v>650</v>
      </c>
      <c r="E379" t="s">
        <v>194</v>
      </c>
      <c r="F379" t="s">
        <v>660</v>
      </c>
      <c r="G379" t="s">
        <v>2475</v>
      </c>
      <c r="H379" t="s">
        <v>661</v>
      </c>
      <c r="I379" t="s">
        <v>4724</v>
      </c>
      <c r="J379" t="s">
        <v>2596</v>
      </c>
      <c r="P379" s="2" t="s">
        <v>3138</v>
      </c>
      <c r="Q379" s="7">
        <v>1</v>
      </c>
      <c r="R379" t="s">
        <v>31</v>
      </c>
      <c r="S379" t="str">
        <f t="shared" si="10"/>
        <v>4902430452564LazadaPsku</v>
      </c>
      <c r="T379" t="str">
        <f t="shared" si="11"/>
        <v>01/245321003BLazadaPsku</v>
      </c>
    </row>
    <row r="380" spans="2:20" x14ac:dyDescent="0.35">
      <c r="B380" t="s">
        <v>17</v>
      </c>
      <c r="C380" t="s">
        <v>2329</v>
      </c>
      <c r="D380" t="s">
        <v>694</v>
      </c>
      <c r="E380" t="s">
        <v>695</v>
      </c>
      <c r="F380" t="s">
        <v>700</v>
      </c>
      <c r="G380" t="s">
        <v>4484</v>
      </c>
      <c r="H380" t="s">
        <v>701</v>
      </c>
      <c r="I380" t="s">
        <v>4485</v>
      </c>
      <c r="J380" t="s">
        <v>2511</v>
      </c>
      <c r="P380" s="2" t="s">
        <v>3138</v>
      </c>
      <c r="Q380" s="7">
        <v>1</v>
      </c>
      <c r="R380" t="s">
        <v>31</v>
      </c>
      <c r="S380" t="str">
        <f t="shared" si="10"/>
        <v>4987176000552LazadaPsku</v>
      </c>
      <c r="T380" t="str">
        <f t="shared" si="11"/>
        <v>01/07060503BLazadaPsku</v>
      </c>
    </row>
    <row r="381" spans="2:20" x14ac:dyDescent="0.35">
      <c r="B381" t="s">
        <v>17</v>
      </c>
      <c r="C381" t="s">
        <v>2329</v>
      </c>
      <c r="D381" t="s">
        <v>694</v>
      </c>
      <c r="E381" t="s">
        <v>695</v>
      </c>
      <c r="F381" t="s">
        <v>707</v>
      </c>
      <c r="G381" t="s">
        <v>4482</v>
      </c>
      <c r="H381" t="s">
        <v>708</v>
      </c>
      <c r="I381" t="s">
        <v>4483</v>
      </c>
      <c r="J381" t="s">
        <v>2512</v>
      </c>
      <c r="P381" s="2" t="s">
        <v>3138</v>
      </c>
      <c r="Q381" s="7">
        <v>1</v>
      </c>
      <c r="R381" t="s">
        <v>31</v>
      </c>
      <c r="S381" t="str">
        <f t="shared" si="10"/>
        <v>4987176008718LazadaPsku</v>
      </c>
      <c r="T381" t="str">
        <f t="shared" si="11"/>
        <v>01/265525501ALazadaPsku</v>
      </c>
    </row>
    <row r="382" spans="2:20" x14ac:dyDescent="0.35">
      <c r="B382" t="s">
        <v>17</v>
      </c>
      <c r="C382" t="s">
        <v>2329</v>
      </c>
      <c r="D382" t="s">
        <v>694</v>
      </c>
      <c r="E382" t="s">
        <v>695</v>
      </c>
      <c r="F382" t="s">
        <v>696</v>
      </c>
      <c r="G382" t="s">
        <v>4480</v>
      </c>
      <c r="H382" t="s">
        <v>697</v>
      </c>
      <c r="I382" t="s">
        <v>4481</v>
      </c>
      <c r="J382" t="s">
        <v>2513</v>
      </c>
      <c r="P382" s="2" t="s">
        <v>3138</v>
      </c>
      <c r="Q382" s="7">
        <v>1</v>
      </c>
      <c r="R382" t="s">
        <v>31</v>
      </c>
      <c r="S382" t="str">
        <f t="shared" si="10"/>
        <v>4902430393126LazadaPsku</v>
      </c>
      <c r="T382" t="str">
        <f t="shared" si="11"/>
        <v>01/07060401ALazadaPsku</v>
      </c>
    </row>
    <row r="383" spans="2:20" x14ac:dyDescent="0.35">
      <c r="B383" t="s">
        <v>17</v>
      </c>
      <c r="C383" t="s">
        <v>2329</v>
      </c>
      <c r="D383" t="s">
        <v>710</v>
      </c>
      <c r="E383" t="s">
        <v>711</v>
      </c>
      <c r="F383" t="s">
        <v>714</v>
      </c>
      <c r="G383" t="s">
        <v>4478</v>
      </c>
      <c r="H383" t="s">
        <v>715</v>
      </c>
      <c r="I383" t="s">
        <v>4479</v>
      </c>
      <c r="J383" t="s">
        <v>2510</v>
      </c>
      <c r="P383" s="2" t="s">
        <v>3138</v>
      </c>
      <c r="Q383" s="7">
        <v>1</v>
      </c>
      <c r="R383" t="s">
        <v>31</v>
      </c>
      <c r="S383" t="str">
        <f t="shared" si="10"/>
        <v>4902430061155LazadaPsku</v>
      </c>
      <c r="T383" t="str">
        <f t="shared" si="11"/>
        <v>01/235725801ALazadaPsku</v>
      </c>
    </row>
    <row r="384" spans="2:20" x14ac:dyDescent="0.35">
      <c r="B384" t="s">
        <v>17</v>
      </c>
      <c r="C384" t="s">
        <v>2329</v>
      </c>
      <c r="D384" t="s">
        <v>710</v>
      </c>
      <c r="E384" t="s">
        <v>711</v>
      </c>
      <c r="F384" t="s">
        <v>716</v>
      </c>
      <c r="G384" t="s">
        <v>4476</v>
      </c>
      <c r="H384" t="s">
        <v>717</v>
      </c>
      <c r="I384" t="s">
        <v>4477</v>
      </c>
      <c r="J384" t="s">
        <v>2509</v>
      </c>
      <c r="P384" s="2" t="s">
        <v>3138</v>
      </c>
      <c r="Q384" s="7">
        <v>1</v>
      </c>
      <c r="R384" t="s">
        <v>31</v>
      </c>
      <c r="S384" t="str">
        <f t="shared" si="10"/>
        <v>4902430044233LazadaPsku</v>
      </c>
      <c r="T384" t="str">
        <f t="shared" si="11"/>
        <v>01/18023301ALazadaPsku</v>
      </c>
    </row>
    <row r="385" spans="2:20" x14ac:dyDescent="0.35">
      <c r="B385" t="s">
        <v>17</v>
      </c>
      <c r="C385" t="s">
        <v>2657</v>
      </c>
      <c r="D385" t="s">
        <v>5406</v>
      </c>
      <c r="E385" t="s">
        <v>20</v>
      </c>
      <c r="F385" t="s">
        <v>62</v>
      </c>
      <c r="G385" t="s">
        <v>62</v>
      </c>
      <c r="H385" t="s">
        <v>63</v>
      </c>
      <c r="I385" t="s">
        <v>5371</v>
      </c>
      <c r="J385" t="s">
        <v>5372</v>
      </c>
      <c r="P385" s="2" t="s">
        <v>3138</v>
      </c>
      <c r="Q385" s="7">
        <v>1</v>
      </c>
      <c r="R385" t="s">
        <v>31</v>
      </c>
      <c r="S385" t="str">
        <f t="shared" si="10"/>
        <v>4902430517447BukalapakPsku</v>
      </c>
      <c r="T385" t="str">
        <f t="shared" si="11"/>
        <v>01/316027110EBukalapakPsku</v>
      </c>
    </row>
    <row r="386" spans="2:20" x14ac:dyDescent="0.35">
      <c r="B386" t="s">
        <v>17</v>
      </c>
      <c r="C386" t="s">
        <v>2657</v>
      </c>
      <c r="D386" t="s">
        <v>5406</v>
      </c>
      <c r="E386" t="s">
        <v>20</v>
      </c>
      <c r="F386" t="s">
        <v>36</v>
      </c>
      <c r="G386" t="s">
        <v>36</v>
      </c>
      <c r="H386" t="s">
        <v>37</v>
      </c>
      <c r="I386" t="s">
        <v>5373</v>
      </c>
      <c r="J386" t="s">
        <v>5374</v>
      </c>
      <c r="P386" s="2" t="s">
        <v>3138</v>
      </c>
      <c r="Q386" s="7">
        <v>1</v>
      </c>
      <c r="R386" t="s">
        <v>31</v>
      </c>
      <c r="S386" t="str">
        <f t="shared" si="10"/>
        <v>4902430516877BukalapakPsku</v>
      </c>
      <c r="T386" t="str">
        <f t="shared" si="11"/>
        <v>01/316027112DBukalapakPsku</v>
      </c>
    </row>
    <row r="387" spans="2:20" x14ac:dyDescent="0.35">
      <c r="B387" t="s">
        <v>17</v>
      </c>
      <c r="C387" t="s">
        <v>2657</v>
      </c>
      <c r="D387" t="s">
        <v>5406</v>
      </c>
      <c r="E387" t="s">
        <v>20</v>
      </c>
      <c r="F387" t="s">
        <v>39</v>
      </c>
      <c r="G387" t="s">
        <v>39</v>
      </c>
      <c r="H387" t="s">
        <v>40</v>
      </c>
      <c r="I387" t="s">
        <v>5365</v>
      </c>
      <c r="J387" t="s">
        <v>5366</v>
      </c>
      <c r="P387" s="2" t="s">
        <v>3138</v>
      </c>
      <c r="Q387" s="7">
        <v>1</v>
      </c>
      <c r="R387" t="s">
        <v>31</v>
      </c>
      <c r="S387" t="str">
        <f t="shared" ref="S387:S450" si="12">H387&amp;C387&amp;R387</f>
        <v>4902430517461BukalapakPsku</v>
      </c>
      <c r="T387" t="str">
        <f t="shared" ref="T387:T450" si="13">F387&amp;C387&amp;R387</f>
        <v>01/316027110GBukalapakPsku</v>
      </c>
    </row>
    <row r="388" spans="2:20" x14ac:dyDescent="0.35">
      <c r="B388" t="s">
        <v>17</v>
      </c>
      <c r="C388" t="s">
        <v>2657</v>
      </c>
      <c r="D388" t="s">
        <v>5406</v>
      </c>
      <c r="E388" t="s">
        <v>20</v>
      </c>
      <c r="F388" t="s">
        <v>32</v>
      </c>
      <c r="G388" t="s">
        <v>32</v>
      </c>
      <c r="H388" t="s">
        <v>33</v>
      </c>
      <c r="I388" t="s">
        <v>5337</v>
      </c>
      <c r="J388" t="s">
        <v>5338</v>
      </c>
      <c r="P388" s="2" t="s">
        <v>3138</v>
      </c>
      <c r="Q388" s="7">
        <v>1</v>
      </c>
      <c r="R388" t="s">
        <v>31</v>
      </c>
      <c r="S388" t="str">
        <f t="shared" si="12"/>
        <v>4902430517423BukalapakPsku</v>
      </c>
      <c r="T388" t="str">
        <f t="shared" si="13"/>
        <v>01/316027110CBukalapakPsku</v>
      </c>
    </row>
    <row r="389" spans="2:20" x14ac:dyDescent="0.35">
      <c r="B389" t="s">
        <v>17</v>
      </c>
      <c r="C389" t="s">
        <v>2657</v>
      </c>
      <c r="D389" t="s">
        <v>5406</v>
      </c>
      <c r="E389" t="s">
        <v>20</v>
      </c>
      <c r="F389" t="s">
        <v>803</v>
      </c>
      <c r="G389" t="s">
        <v>803</v>
      </c>
      <c r="H389" t="s">
        <v>837</v>
      </c>
      <c r="I389" t="s">
        <v>5367</v>
      </c>
      <c r="J389" t="s">
        <v>5368</v>
      </c>
      <c r="P389" s="2" t="s">
        <v>3138</v>
      </c>
      <c r="Q389" s="7">
        <v>1</v>
      </c>
      <c r="R389" t="s">
        <v>31</v>
      </c>
      <c r="S389" t="str">
        <f t="shared" si="12"/>
        <v>4902430516969BukalapakPsku</v>
      </c>
      <c r="T389" t="str">
        <f t="shared" si="13"/>
        <v>01/316027112FBukalapakPsku</v>
      </c>
    </row>
    <row r="390" spans="2:20" x14ac:dyDescent="0.35">
      <c r="B390" t="s">
        <v>17</v>
      </c>
      <c r="C390" t="s">
        <v>2657</v>
      </c>
      <c r="D390" t="s">
        <v>5406</v>
      </c>
      <c r="E390" t="s">
        <v>20</v>
      </c>
      <c r="F390" t="s">
        <v>55</v>
      </c>
      <c r="G390" t="s">
        <v>55</v>
      </c>
      <c r="H390" t="s">
        <v>56</v>
      </c>
      <c r="I390" t="s">
        <v>5369</v>
      </c>
      <c r="J390" t="s">
        <v>5370</v>
      </c>
      <c r="P390" s="2" t="s">
        <v>3138</v>
      </c>
      <c r="Q390" s="7">
        <v>1</v>
      </c>
      <c r="R390" t="s">
        <v>31</v>
      </c>
      <c r="S390" t="str">
        <f t="shared" si="12"/>
        <v>4902430517256BukalapakPsku</v>
      </c>
      <c r="T390" t="str">
        <f t="shared" si="13"/>
        <v>01/316027112GBukalapakPsku</v>
      </c>
    </row>
    <row r="391" spans="2:20" x14ac:dyDescent="0.35">
      <c r="B391" t="s">
        <v>17</v>
      </c>
      <c r="C391" t="s">
        <v>2657</v>
      </c>
      <c r="D391" t="s">
        <v>5406</v>
      </c>
      <c r="E391" t="s">
        <v>20</v>
      </c>
      <c r="F391" t="s">
        <v>26</v>
      </c>
      <c r="G391" t="s">
        <v>26</v>
      </c>
      <c r="H391" t="s">
        <v>27</v>
      </c>
      <c r="I391" t="s">
        <v>5347</v>
      </c>
      <c r="J391" t="s">
        <v>5348</v>
      </c>
      <c r="P391" s="2" t="s">
        <v>3138</v>
      </c>
      <c r="Q391" s="7">
        <v>1</v>
      </c>
      <c r="R391" t="s">
        <v>31</v>
      </c>
      <c r="S391" t="str">
        <f t="shared" si="12"/>
        <v>4902430518116BukalapakPsku</v>
      </c>
      <c r="T391" t="str">
        <f t="shared" si="13"/>
        <v>01/316027110LBukalapakPsku</v>
      </c>
    </row>
    <row r="392" spans="2:20" x14ac:dyDescent="0.35">
      <c r="B392" t="s">
        <v>17</v>
      </c>
      <c r="C392" t="s">
        <v>2657</v>
      </c>
      <c r="D392" t="s">
        <v>5406</v>
      </c>
      <c r="E392" t="s">
        <v>20</v>
      </c>
      <c r="F392" t="s">
        <v>51</v>
      </c>
      <c r="G392" t="s">
        <v>51</v>
      </c>
      <c r="H392" t="s">
        <v>841</v>
      </c>
      <c r="I392" t="s">
        <v>5377</v>
      </c>
      <c r="J392" t="s">
        <v>5378</v>
      </c>
      <c r="P392" s="2" t="s">
        <v>3138</v>
      </c>
      <c r="Q392" s="7">
        <v>1</v>
      </c>
      <c r="R392" t="s">
        <v>31</v>
      </c>
      <c r="S392" t="str">
        <f t="shared" si="12"/>
        <v>4902430517393BukalapakPsku</v>
      </c>
      <c r="T392" t="str">
        <f t="shared" si="13"/>
        <v>01/316027110BBukalapakPsku</v>
      </c>
    </row>
    <row r="393" spans="2:20" x14ac:dyDescent="0.35">
      <c r="B393" t="s">
        <v>17</v>
      </c>
      <c r="C393" t="s">
        <v>2657</v>
      </c>
      <c r="D393" t="s">
        <v>65</v>
      </c>
      <c r="E393" t="s">
        <v>3139</v>
      </c>
      <c r="F393" t="s">
        <v>4309</v>
      </c>
      <c r="G393" t="s">
        <v>4309</v>
      </c>
      <c r="H393" t="s">
        <v>2142</v>
      </c>
      <c r="I393" t="s">
        <v>5308</v>
      </c>
      <c r="J393" t="s">
        <v>5249</v>
      </c>
      <c r="P393" s="2" t="s">
        <v>3138</v>
      </c>
      <c r="Q393" s="7">
        <v>1</v>
      </c>
      <c r="R393" t="s">
        <v>31</v>
      </c>
      <c r="S393" t="str">
        <f t="shared" si="12"/>
        <v>4902430845199x2BukalapakPsku</v>
      </c>
      <c r="T393" t="str">
        <f t="shared" si="13"/>
        <v>01/396129507TBukalapakPsku</v>
      </c>
    </row>
    <row r="394" spans="2:20" x14ac:dyDescent="0.35">
      <c r="B394" t="s">
        <v>17</v>
      </c>
      <c r="C394" t="s">
        <v>2657</v>
      </c>
      <c r="D394" t="s">
        <v>65</v>
      </c>
      <c r="E394" t="s">
        <v>3139</v>
      </c>
      <c r="F394" t="s">
        <v>2118</v>
      </c>
      <c r="G394" t="s">
        <v>2118</v>
      </c>
      <c r="H394" t="s">
        <v>2120</v>
      </c>
      <c r="I394" t="s">
        <v>5364</v>
      </c>
      <c r="J394" t="s">
        <v>2571</v>
      </c>
      <c r="P394" s="2" t="s">
        <v>5621</v>
      </c>
      <c r="Q394" s="7">
        <v>1</v>
      </c>
      <c r="R394" t="s">
        <v>31</v>
      </c>
      <c r="S394" t="str">
        <f t="shared" si="12"/>
        <v>4902430844765BukalapakPsku</v>
      </c>
      <c r="T394" t="str">
        <f t="shared" si="13"/>
        <v>01/326127305JBukalapakPsku</v>
      </c>
    </row>
    <row r="395" spans="2:20" x14ac:dyDescent="0.35">
      <c r="B395" t="s">
        <v>17</v>
      </c>
      <c r="C395" t="s">
        <v>2657</v>
      </c>
      <c r="D395" t="s">
        <v>65</v>
      </c>
      <c r="E395" t="s">
        <v>3139</v>
      </c>
      <c r="F395" t="s">
        <v>2090</v>
      </c>
      <c r="G395" t="s">
        <v>2090</v>
      </c>
      <c r="H395" t="s">
        <v>2092</v>
      </c>
      <c r="I395" t="s">
        <v>2659</v>
      </c>
      <c r="J395" t="s">
        <v>2645</v>
      </c>
      <c r="P395" s="2" t="s">
        <v>3138</v>
      </c>
      <c r="Q395" s="7">
        <v>1</v>
      </c>
      <c r="R395" t="s">
        <v>31</v>
      </c>
      <c r="S395" t="str">
        <f t="shared" si="12"/>
        <v>4902430928786x3BukalapakPsku</v>
      </c>
      <c r="T395" t="str">
        <f t="shared" si="13"/>
        <v>01/396129505SBukalapakPsku</v>
      </c>
    </row>
    <row r="396" spans="2:20" x14ac:dyDescent="0.35">
      <c r="B396" t="s">
        <v>17</v>
      </c>
      <c r="C396" t="s">
        <v>2657</v>
      </c>
      <c r="D396" t="s">
        <v>65</v>
      </c>
      <c r="E396" t="s">
        <v>3139</v>
      </c>
      <c r="F396" t="s">
        <v>2248</v>
      </c>
      <c r="G396" t="s">
        <v>2248</v>
      </c>
      <c r="H396" t="s">
        <v>2250</v>
      </c>
      <c r="I396" t="s">
        <v>2664</v>
      </c>
      <c r="J396" t="s">
        <v>2522</v>
      </c>
      <c r="P396" s="2" t="s">
        <v>3138</v>
      </c>
      <c r="Q396" s="7">
        <v>1</v>
      </c>
      <c r="R396" t="s">
        <v>31</v>
      </c>
      <c r="S396" t="str">
        <f t="shared" si="12"/>
        <v>4902430844765x2BukalapakPsku</v>
      </c>
      <c r="T396" t="str">
        <f t="shared" si="13"/>
        <v>01/396129503LBukalapakPsku</v>
      </c>
    </row>
    <row r="397" spans="2:20" x14ac:dyDescent="0.35">
      <c r="B397" t="s">
        <v>17</v>
      </c>
      <c r="C397" t="s">
        <v>2657</v>
      </c>
      <c r="D397" t="s">
        <v>65</v>
      </c>
      <c r="E397" t="s">
        <v>3139</v>
      </c>
      <c r="F397" t="s">
        <v>2158</v>
      </c>
      <c r="G397" t="s">
        <v>2158</v>
      </c>
      <c r="H397" t="s">
        <v>2160</v>
      </c>
      <c r="I397" t="s">
        <v>5323</v>
      </c>
      <c r="J397" t="s">
        <v>5324</v>
      </c>
      <c r="P397" s="2" t="s">
        <v>3138</v>
      </c>
      <c r="Q397" s="7">
        <v>1</v>
      </c>
      <c r="R397" t="s">
        <v>31</v>
      </c>
      <c r="S397" t="str">
        <f t="shared" si="12"/>
        <v>4902430870986x2BukalapakPsku</v>
      </c>
      <c r="T397" t="str">
        <f t="shared" si="13"/>
        <v>01/396129504KBukalapakPsku</v>
      </c>
    </row>
    <row r="398" spans="2:20" x14ac:dyDescent="0.35">
      <c r="B398" t="s">
        <v>17</v>
      </c>
      <c r="C398" t="s">
        <v>2657</v>
      </c>
      <c r="D398" t="s">
        <v>65</v>
      </c>
      <c r="E398" t="s">
        <v>3139</v>
      </c>
      <c r="F398" t="s">
        <v>2278</v>
      </c>
      <c r="G398" t="s">
        <v>2278</v>
      </c>
      <c r="H398" t="s">
        <v>2280</v>
      </c>
      <c r="I398" t="s">
        <v>2665</v>
      </c>
      <c r="J398" t="s">
        <v>2521</v>
      </c>
      <c r="P398" s="2" t="s">
        <v>3138</v>
      </c>
      <c r="Q398" s="7">
        <v>1</v>
      </c>
      <c r="R398" t="s">
        <v>31</v>
      </c>
      <c r="S398" t="str">
        <f t="shared" si="12"/>
        <v>4902430844765x3BukalapakPsku</v>
      </c>
      <c r="T398" t="str">
        <f t="shared" si="13"/>
        <v>01/396129503OBukalapakPsku</v>
      </c>
    </row>
    <row r="399" spans="2:20" x14ac:dyDescent="0.35">
      <c r="B399" t="s">
        <v>17</v>
      </c>
      <c r="C399" t="s">
        <v>2657</v>
      </c>
      <c r="D399" t="s">
        <v>65</v>
      </c>
      <c r="E399" t="s">
        <v>3139</v>
      </c>
      <c r="F399" t="s">
        <v>2219</v>
      </c>
      <c r="G399" t="s">
        <v>2219</v>
      </c>
      <c r="H399" t="s">
        <v>2221</v>
      </c>
      <c r="I399" t="s">
        <v>2678</v>
      </c>
      <c r="J399" t="s">
        <v>2615</v>
      </c>
      <c r="P399" s="2" t="s">
        <v>3138</v>
      </c>
      <c r="Q399" s="7">
        <v>1</v>
      </c>
      <c r="R399" t="s">
        <v>31</v>
      </c>
      <c r="S399" t="str">
        <f t="shared" si="12"/>
        <v>4902430870986x3BukalapakPsku</v>
      </c>
      <c r="T399" t="str">
        <f t="shared" si="13"/>
        <v>01/396129504LBukalapakPsku</v>
      </c>
    </row>
    <row r="400" spans="2:20" x14ac:dyDescent="0.35">
      <c r="B400" t="s">
        <v>17</v>
      </c>
      <c r="C400" t="s">
        <v>2657</v>
      </c>
      <c r="D400" t="s">
        <v>65</v>
      </c>
      <c r="E400" t="s">
        <v>3139</v>
      </c>
      <c r="F400" t="s">
        <v>2258</v>
      </c>
      <c r="G400" t="s">
        <v>2258</v>
      </c>
      <c r="H400" t="s">
        <v>2259</v>
      </c>
      <c r="I400" t="s">
        <v>5321</v>
      </c>
      <c r="J400" t="s">
        <v>3442</v>
      </c>
      <c r="P400" s="2" t="s">
        <v>3138</v>
      </c>
      <c r="Q400" s="7">
        <v>1</v>
      </c>
      <c r="R400" t="s">
        <v>31</v>
      </c>
      <c r="S400" t="str">
        <f t="shared" si="12"/>
        <v>4902430622080x2BukalapakPsku</v>
      </c>
      <c r="T400" t="str">
        <f t="shared" si="13"/>
        <v>01/396129503SBukalapakPsku</v>
      </c>
    </row>
    <row r="401" spans="2:20" x14ac:dyDescent="0.35">
      <c r="B401" t="s">
        <v>17</v>
      </c>
      <c r="C401" t="s">
        <v>2657</v>
      </c>
      <c r="D401" t="s">
        <v>65</v>
      </c>
      <c r="E401" t="s">
        <v>3139</v>
      </c>
      <c r="F401" t="s">
        <v>4119</v>
      </c>
      <c r="G401" t="s">
        <v>4119</v>
      </c>
      <c r="H401" t="s">
        <v>86</v>
      </c>
      <c r="I401" t="s">
        <v>5309</v>
      </c>
      <c r="J401" t="s">
        <v>5310</v>
      </c>
      <c r="P401" s="2" t="s">
        <v>3138</v>
      </c>
      <c r="Q401" s="7">
        <v>1</v>
      </c>
      <c r="R401" t="s">
        <v>31</v>
      </c>
      <c r="S401" t="str">
        <f t="shared" si="12"/>
        <v>4902430870986BukalapakPsku</v>
      </c>
      <c r="T401" t="str">
        <f t="shared" si="13"/>
        <v>01/326127307DBukalapakPsku</v>
      </c>
    </row>
    <row r="402" spans="2:20" x14ac:dyDescent="0.35">
      <c r="B402" t="s">
        <v>17</v>
      </c>
      <c r="C402" t="s">
        <v>2657</v>
      </c>
      <c r="D402" t="s">
        <v>65</v>
      </c>
      <c r="E402" t="s">
        <v>3139</v>
      </c>
      <c r="F402" t="s">
        <v>85</v>
      </c>
      <c r="G402" t="s">
        <v>85</v>
      </c>
      <c r="H402" t="s">
        <v>86</v>
      </c>
      <c r="I402" t="s">
        <v>2679</v>
      </c>
      <c r="J402" t="s">
        <v>2680</v>
      </c>
      <c r="P402" s="2" t="s">
        <v>5618</v>
      </c>
      <c r="Q402" s="7">
        <v>1</v>
      </c>
      <c r="R402" t="s">
        <v>31</v>
      </c>
      <c r="S402" t="str">
        <f t="shared" si="12"/>
        <v>4902430870986BukalapakPsku</v>
      </c>
      <c r="T402" t="str">
        <f t="shared" si="13"/>
        <v>01/326127301DBukalapakPsku</v>
      </c>
    </row>
    <row r="403" spans="2:20" x14ac:dyDescent="0.35">
      <c r="B403" t="s">
        <v>17</v>
      </c>
      <c r="C403" t="s">
        <v>2657</v>
      </c>
      <c r="D403" t="s">
        <v>65</v>
      </c>
      <c r="E403" t="s">
        <v>3139</v>
      </c>
      <c r="F403" t="s">
        <v>4114</v>
      </c>
      <c r="G403" t="s">
        <v>4114</v>
      </c>
      <c r="H403" t="s">
        <v>68</v>
      </c>
      <c r="I403" t="s">
        <v>5307</v>
      </c>
      <c r="J403" t="s">
        <v>5018</v>
      </c>
      <c r="P403" s="2" t="s">
        <v>3138</v>
      </c>
      <c r="Q403" s="7">
        <v>1</v>
      </c>
      <c r="R403" t="s">
        <v>31</v>
      </c>
      <c r="S403" t="str">
        <f t="shared" si="12"/>
        <v>4902430622066BukalapakPsku</v>
      </c>
      <c r="T403" t="str">
        <f t="shared" si="13"/>
        <v>01/326127307GBukalapakPsku</v>
      </c>
    </row>
    <row r="404" spans="2:20" x14ac:dyDescent="0.35">
      <c r="B404" t="s">
        <v>17</v>
      </c>
      <c r="C404" t="s">
        <v>2657</v>
      </c>
      <c r="D404" t="s">
        <v>65</v>
      </c>
      <c r="E404" t="s">
        <v>3139</v>
      </c>
      <c r="F404" t="s">
        <v>2265</v>
      </c>
      <c r="G404" t="s">
        <v>2265</v>
      </c>
      <c r="H404" t="s">
        <v>2267</v>
      </c>
      <c r="I404" t="s">
        <v>2681</v>
      </c>
      <c r="J404" t="s">
        <v>2614</v>
      </c>
      <c r="P404" s="2" t="s">
        <v>3138</v>
      </c>
      <c r="Q404" s="7">
        <v>1</v>
      </c>
      <c r="R404" t="s">
        <v>31</v>
      </c>
      <c r="S404" t="str">
        <f t="shared" si="12"/>
        <v>4902430870993x2BukalapakPsku</v>
      </c>
      <c r="T404" t="str">
        <f t="shared" si="13"/>
        <v>01/396129504IBukalapakPsku</v>
      </c>
    </row>
    <row r="405" spans="2:20" x14ac:dyDescent="0.35">
      <c r="B405" t="s">
        <v>17</v>
      </c>
      <c r="C405" t="s">
        <v>2657</v>
      </c>
      <c r="D405" t="s">
        <v>65</v>
      </c>
      <c r="E405" t="s">
        <v>3139</v>
      </c>
      <c r="F405" t="s">
        <v>882</v>
      </c>
      <c r="G405" t="s">
        <v>882</v>
      </c>
      <c r="H405" t="s">
        <v>883</v>
      </c>
      <c r="I405" t="s">
        <v>5329</v>
      </c>
      <c r="J405" t="s">
        <v>5330</v>
      </c>
      <c r="P405" s="2" t="s">
        <v>3138</v>
      </c>
      <c r="Q405" s="7">
        <v>1</v>
      </c>
      <c r="R405" t="s">
        <v>31</v>
      </c>
      <c r="S405" t="str">
        <f t="shared" si="12"/>
        <v>4902430821919x2BukalapakPsku</v>
      </c>
      <c r="T405" t="str">
        <f t="shared" si="13"/>
        <v>01/396129501XBukalapakPsku</v>
      </c>
    </row>
    <row r="406" spans="2:20" x14ac:dyDescent="0.35">
      <c r="B406" t="s">
        <v>17</v>
      </c>
      <c r="C406" t="s">
        <v>2657</v>
      </c>
      <c r="D406" t="s">
        <v>65</v>
      </c>
      <c r="E406" t="s">
        <v>3139</v>
      </c>
      <c r="F406" t="s">
        <v>2132</v>
      </c>
      <c r="G406" t="s">
        <v>2132</v>
      </c>
      <c r="H406" t="s">
        <v>2133</v>
      </c>
      <c r="I406" t="s">
        <v>5397</v>
      </c>
      <c r="J406" t="s">
        <v>5398</v>
      </c>
      <c r="P406" s="2" t="s">
        <v>3138</v>
      </c>
      <c r="Q406" s="7">
        <v>1</v>
      </c>
      <c r="R406" t="s">
        <v>31</v>
      </c>
      <c r="S406" t="str">
        <f t="shared" si="12"/>
        <v>4902430723626x2BukalapakPsku</v>
      </c>
      <c r="T406" t="str">
        <f t="shared" si="13"/>
        <v>01/396129501VBukalapakPsku</v>
      </c>
    </row>
    <row r="407" spans="2:20" x14ac:dyDescent="0.35">
      <c r="B407" t="s">
        <v>17</v>
      </c>
      <c r="C407" t="s">
        <v>2657</v>
      </c>
      <c r="D407" t="s">
        <v>65</v>
      </c>
      <c r="E407" t="s">
        <v>3139</v>
      </c>
      <c r="F407" t="s">
        <v>2254</v>
      </c>
      <c r="G407" t="s">
        <v>2254</v>
      </c>
      <c r="H407" t="s">
        <v>2256</v>
      </c>
      <c r="I407" t="s">
        <v>5402</v>
      </c>
      <c r="J407" t="s">
        <v>5403</v>
      </c>
      <c r="P407" s="2" t="s">
        <v>3138</v>
      </c>
      <c r="Q407" s="7">
        <v>1</v>
      </c>
      <c r="R407" t="s">
        <v>31</v>
      </c>
      <c r="S407" t="str">
        <f t="shared" si="12"/>
        <v>4902430731874x2BukalapakPsku</v>
      </c>
      <c r="T407" t="str">
        <f t="shared" si="13"/>
        <v>01/396129501QBukalapakPsku</v>
      </c>
    </row>
    <row r="408" spans="2:20" x14ac:dyDescent="0.35">
      <c r="B408" t="s">
        <v>17</v>
      </c>
      <c r="C408" t="s">
        <v>2657</v>
      </c>
      <c r="D408" t="s">
        <v>119</v>
      </c>
      <c r="E408" t="s">
        <v>3624</v>
      </c>
      <c r="F408" t="s">
        <v>170</v>
      </c>
      <c r="G408" t="s">
        <v>170</v>
      </c>
      <c r="H408" t="s">
        <v>171</v>
      </c>
      <c r="I408" t="s">
        <v>2754</v>
      </c>
      <c r="J408" t="s">
        <v>5392</v>
      </c>
      <c r="P408" s="2" t="s">
        <v>3138</v>
      </c>
      <c r="Q408" s="7">
        <v>1</v>
      </c>
      <c r="R408" t="s">
        <v>31</v>
      </c>
      <c r="S408" t="str">
        <f t="shared" si="12"/>
        <v>3014260301705BukalapakPsku</v>
      </c>
      <c r="T408" t="str">
        <f t="shared" si="13"/>
        <v>01/331010902ABukalapakPsku</v>
      </c>
    </row>
    <row r="409" spans="2:20" x14ac:dyDescent="0.35">
      <c r="B409" t="s">
        <v>17</v>
      </c>
      <c r="C409" t="s">
        <v>2657</v>
      </c>
      <c r="D409" t="s">
        <v>119</v>
      </c>
      <c r="E409" t="s">
        <v>3624</v>
      </c>
      <c r="F409" t="s">
        <v>131</v>
      </c>
      <c r="G409" t="s">
        <v>131</v>
      </c>
      <c r="H409" t="s">
        <v>132</v>
      </c>
      <c r="I409" t="s">
        <v>2693</v>
      </c>
      <c r="J409" t="s">
        <v>5362</v>
      </c>
      <c r="P409" s="2" t="s">
        <v>3138</v>
      </c>
      <c r="Q409" s="7">
        <v>1</v>
      </c>
      <c r="R409" t="s">
        <v>31</v>
      </c>
      <c r="S409" t="str">
        <f t="shared" si="12"/>
        <v>47400179349BukalapakPsku</v>
      </c>
      <c r="T409" t="str">
        <f t="shared" si="13"/>
        <v>01/214422403ABukalapakPsku</v>
      </c>
    </row>
    <row r="410" spans="2:20" x14ac:dyDescent="0.35">
      <c r="B410" t="s">
        <v>17</v>
      </c>
      <c r="C410" t="s">
        <v>2657</v>
      </c>
      <c r="D410" t="s">
        <v>119</v>
      </c>
      <c r="E410" t="s">
        <v>3624</v>
      </c>
      <c r="F410" t="s">
        <v>180</v>
      </c>
      <c r="G410" t="s">
        <v>180</v>
      </c>
      <c r="H410" t="s">
        <v>181</v>
      </c>
      <c r="I410" t="s">
        <v>2765</v>
      </c>
      <c r="J410" t="s">
        <v>2609</v>
      </c>
      <c r="P410" s="2" t="s">
        <v>3138</v>
      </c>
      <c r="Q410" s="7">
        <v>1</v>
      </c>
      <c r="R410" t="s">
        <v>31</v>
      </c>
      <c r="S410" t="str">
        <f t="shared" si="12"/>
        <v>4902430733021BukalapakPsku</v>
      </c>
      <c r="T410" t="str">
        <f t="shared" si="13"/>
        <v>01/214427001HBukalapakPsku</v>
      </c>
    </row>
    <row r="411" spans="2:20" x14ac:dyDescent="0.35">
      <c r="B411" t="s">
        <v>17</v>
      </c>
      <c r="C411" t="s">
        <v>2657</v>
      </c>
      <c r="D411" t="s">
        <v>119</v>
      </c>
      <c r="E411" t="s">
        <v>3624</v>
      </c>
      <c r="F411" t="s">
        <v>153</v>
      </c>
      <c r="G411" t="s">
        <v>153</v>
      </c>
      <c r="H411" t="s">
        <v>154</v>
      </c>
      <c r="I411" t="s">
        <v>5439</v>
      </c>
      <c r="J411" t="s">
        <v>5359</v>
      </c>
      <c r="P411" s="2" t="s">
        <v>3138</v>
      </c>
      <c r="Q411" s="7">
        <v>1</v>
      </c>
      <c r="R411" t="s">
        <v>31</v>
      </c>
      <c r="S411" t="str">
        <f t="shared" si="12"/>
        <v>3014260220051BukalapakPsku</v>
      </c>
      <c r="T411" t="str">
        <f t="shared" si="13"/>
        <v>01/284422402EBukalapakPsku</v>
      </c>
    </row>
    <row r="412" spans="2:20" x14ac:dyDescent="0.35">
      <c r="B412" t="s">
        <v>17</v>
      </c>
      <c r="C412" t="s">
        <v>2657</v>
      </c>
      <c r="D412" t="s">
        <v>119</v>
      </c>
      <c r="E412" t="s">
        <v>3624</v>
      </c>
      <c r="F412" t="s">
        <v>164</v>
      </c>
      <c r="G412" t="s">
        <v>164</v>
      </c>
      <c r="H412" t="s">
        <v>165</v>
      </c>
      <c r="I412" t="s">
        <v>2742</v>
      </c>
      <c r="J412" t="s">
        <v>5355</v>
      </c>
      <c r="P412" s="2" t="s">
        <v>3138</v>
      </c>
      <c r="Q412" s="7">
        <v>1</v>
      </c>
      <c r="R412" t="s">
        <v>31</v>
      </c>
      <c r="S412" t="str">
        <f t="shared" si="12"/>
        <v>47400245105BukalapakPsku</v>
      </c>
      <c r="T412" t="str">
        <f t="shared" si="13"/>
        <v>01/284422402DBukalapakPsku</v>
      </c>
    </row>
    <row r="413" spans="2:20" x14ac:dyDescent="0.35">
      <c r="B413" t="s">
        <v>17</v>
      </c>
      <c r="C413" t="s">
        <v>2657</v>
      </c>
      <c r="D413" t="s">
        <v>119</v>
      </c>
      <c r="E413" t="s">
        <v>3624</v>
      </c>
      <c r="F413" t="s">
        <v>133</v>
      </c>
      <c r="G413" t="s">
        <v>133</v>
      </c>
      <c r="H413" t="s">
        <v>134</v>
      </c>
      <c r="I413" t="s">
        <v>2694</v>
      </c>
      <c r="J413" t="s">
        <v>5363</v>
      </c>
      <c r="P413" s="2" t="s">
        <v>3138</v>
      </c>
      <c r="Q413" s="7">
        <v>1</v>
      </c>
      <c r="R413" t="s">
        <v>31</v>
      </c>
      <c r="S413" t="str">
        <f t="shared" si="12"/>
        <v>3014260274917BukalapakPsku</v>
      </c>
      <c r="T413" t="str">
        <f t="shared" si="13"/>
        <v>01/33109701ABukalapakPsku</v>
      </c>
    </row>
    <row r="414" spans="2:20" x14ac:dyDescent="0.35">
      <c r="B414" t="s">
        <v>17</v>
      </c>
      <c r="C414" t="s">
        <v>2657</v>
      </c>
      <c r="D414" t="s">
        <v>119</v>
      </c>
      <c r="E414" t="s">
        <v>3624</v>
      </c>
      <c r="F414" t="s">
        <v>155</v>
      </c>
      <c r="G414" t="s">
        <v>155</v>
      </c>
      <c r="H414" t="s">
        <v>156</v>
      </c>
      <c r="I414" t="s">
        <v>2692</v>
      </c>
      <c r="J414" t="s">
        <v>2570</v>
      </c>
      <c r="P414" s="2" t="s">
        <v>3138</v>
      </c>
      <c r="Q414" s="7">
        <v>1</v>
      </c>
      <c r="R414" t="s">
        <v>31</v>
      </c>
      <c r="S414" t="str">
        <f t="shared" si="12"/>
        <v>8888826016175BukalapakPsku</v>
      </c>
      <c r="T414" t="str">
        <f t="shared" si="13"/>
        <v>01/331010801ABukalapakPsku</v>
      </c>
    </row>
    <row r="415" spans="2:20" x14ac:dyDescent="0.35">
      <c r="B415" t="s">
        <v>17</v>
      </c>
      <c r="C415" t="s">
        <v>2657</v>
      </c>
      <c r="D415" t="s">
        <v>119</v>
      </c>
      <c r="E415" t="s">
        <v>3624</v>
      </c>
      <c r="F415" t="s">
        <v>162</v>
      </c>
      <c r="G415" t="s">
        <v>162</v>
      </c>
      <c r="H415" t="s">
        <v>163</v>
      </c>
      <c r="I415" t="s">
        <v>2749</v>
      </c>
      <c r="J415" t="s">
        <v>2518</v>
      </c>
      <c r="P415" s="2" t="s">
        <v>3138</v>
      </c>
      <c r="Q415" s="7">
        <v>1</v>
      </c>
      <c r="R415" t="s">
        <v>31</v>
      </c>
      <c r="S415" t="str">
        <f t="shared" si="12"/>
        <v>4902430508865BukalapakPsku</v>
      </c>
      <c r="T415" t="str">
        <f t="shared" si="13"/>
        <v>01/214424901KBukalapakPsku</v>
      </c>
    </row>
    <row r="416" spans="2:20" x14ac:dyDescent="0.35">
      <c r="B416" t="s">
        <v>17</v>
      </c>
      <c r="C416" t="s">
        <v>2657</v>
      </c>
      <c r="D416" t="s">
        <v>119</v>
      </c>
      <c r="E416" t="s">
        <v>3624</v>
      </c>
      <c r="F416" t="s">
        <v>148</v>
      </c>
      <c r="G416" t="s">
        <v>148</v>
      </c>
      <c r="H416" t="s">
        <v>149</v>
      </c>
      <c r="I416" t="s">
        <v>2739</v>
      </c>
      <c r="J416" t="s">
        <v>2611</v>
      </c>
      <c r="P416" s="2" t="s">
        <v>3138</v>
      </c>
      <c r="Q416" s="7">
        <v>1</v>
      </c>
      <c r="R416" t="s">
        <v>31</v>
      </c>
      <c r="S416" t="str">
        <f t="shared" si="12"/>
        <v>4902430689380BukalapakPsku</v>
      </c>
      <c r="T416" t="str">
        <f t="shared" si="13"/>
        <v>01/214422401HBukalapakPsku</v>
      </c>
    </row>
    <row r="417" spans="2:20" x14ac:dyDescent="0.35">
      <c r="B417" t="s">
        <v>17</v>
      </c>
      <c r="C417" t="s">
        <v>2657</v>
      </c>
      <c r="D417" t="s">
        <v>119</v>
      </c>
      <c r="E417" t="s">
        <v>3624</v>
      </c>
      <c r="F417" t="s">
        <v>139</v>
      </c>
      <c r="G417" t="s">
        <v>139</v>
      </c>
      <c r="H417" t="s">
        <v>140</v>
      </c>
      <c r="I417" t="s">
        <v>2695</v>
      </c>
      <c r="J417" t="s">
        <v>2610</v>
      </c>
      <c r="P417" s="2" t="s">
        <v>3138</v>
      </c>
      <c r="Q417" s="7">
        <v>1</v>
      </c>
      <c r="R417" t="s">
        <v>31</v>
      </c>
      <c r="S417" t="str">
        <f t="shared" si="12"/>
        <v>7702018001538BukalapakPsku</v>
      </c>
      <c r="T417" t="str">
        <f t="shared" si="13"/>
        <v>01/214427001ABukalapakPsku</v>
      </c>
    </row>
    <row r="418" spans="2:20" x14ac:dyDescent="0.35">
      <c r="B418" t="s">
        <v>17</v>
      </c>
      <c r="C418" t="s">
        <v>2657</v>
      </c>
      <c r="D418" t="s">
        <v>119</v>
      </c>
      <c r="E418" t="s">
        <v>3624</v>
      </c>
      <c r="F418" t="s">
        <v>125</v>
      </c>
      <c r="G418" t="s">
        <v>125</v>
      </c>
      <c r="H418" t="s">
        <v>126</v>
      </c>
      <c r="I418" t="s">
        <v>5357</v>
      </c>
      <c r="J418" t="s">
        <v>5358</v>
      </c>
      <c r="P418" s="2" t="s">
        <v>3138</v>
      </c>
      <c r="Q418" s="7">
        <v>1</v>
      </c>
      <c r="R418" t="s">
        <v>31</v>
      </c>
      <c r="S418" t="str">
        <f t="shared" si="12"/>
        <v>7702018080984BukalapakPsku</v>
      </c>
      <c r="T418" t="str">
        <f t="shared" si="13"/>
        <v>01/214424901OBukalapakPsku</v>
      </c>
    </row>
    <row r="419" spans="2:20" x14ac:dyDescent="0.35">
      <c r="B419" t="s">
        <v>17</v>
      </c>
      <c r="C419" t="s">
        <v>2657</v>
      </c>
      <c r="D419" t="s">
        <v>119</v>
      </c>
      <c r="E419" t="s">
        <v>3624</v>
      </c>
      <c r="F419" t="s">
        <v>943</v>
      </c>
      <c r="G419" t="s">
        <v>943</v>
      </c>
      <c r="H419" t="s">
        <v>944</v>
      </c>
      <c r="I419" t="s">
        <v>2690</v>
      </c>
      <c r="J419" t="s">
        <v>5360</v>
      </c>
      <c r="P419" s="2" t="s">
        <v>3138</v>
      </c>
      <c r="Q419" s="7">
        <v>1</v>
      </c>
      <c r="R419" t="s">
        <v>31</v>
      </c>
      <c r="S419" t="str">
        <f t="shared" si="12"/>
        <v>8888826016182BukalapakPsku</v>
      </c>
      <c r="T419" t="str">
        <f t="shared" si="13"/>
        <v>01/331010901ABukalapakPsku</v>
      </c>
    </row>
    <row r="420" spans="2:20" x14ac:dyDescent="0.35">
      <c r="B420" t="s">
        <v>17</v>
      </c>
      <c r="C420" t="s">
        <v>2657</v>
      </c>
      <c r="D420" t="s">
        <v>119</v>
      </c>
      <c r="E420" t="s">
        <v>3624</v>
      </c>
      <c r="F420" t="s">
        <v>135</v>
      </c>
      <c r="G420" t="s">
        <v>135</v>
      </c>
      <c r="H420" t="s">
        <v>136</v>
      </c>
      <c r="I420" t="s">
        <v>2691</v>
      </c>
      <c r="J420" t="s">
        <v>5361</v>
      </c>
      <c r="P420" s="2" t="s">
        <v>3138</v>
      </c>
      <c r="Q420" s="7">
        <v>1</v>
      </c>
      <c r="R420" t="s">
        <v>31</v>
      </c>
      <c r="S420" t="str">
        <f t="shared" si="12"/>
        <v>4902430689366BukalapakPsku</v>
      </c>
      <c r="T420" t="str">
        <f t="shared" si="13"/>
        <v>01/214422403KBukalapakPsku</v>
      </c>
    </row>
    <row r="421" spans="2:20" x14ac:dyDescent="0.35">
      <c r="B421" t="s">
        <v>17</v>
      </c>
      <c r="C421" t="s">
        <v>2657</v>
      </c>
      <c r="D421" t="s">
        <v>193</v>
      </c>
      <c r="E421" t="s">
        <v>194</v>
      </c>
      <c r="F421" t="s">
        <v>227</v>
      </c>
      <c r="G421" t="s">
        <v>227</v>
      </c>
      <c r="H421" t="s">
        <v>228</v>
      </c>
      <c r="I421" t="s">
        <v>2747</v>
      </c>
      <c r="J421" t="s">
        <v>2748</v>
      </c>
      <c r="P421" s="2" t="s">
        <v>3138</v>
      </c>
      <c r="Q421" s="7">
        <v>1</v>
      </c>
      <c r="R421" t="s">
        <v>31</v>
      </c>
      <c r="S421" t="str">
        <f t="shared" si="12"/>
        <v>4902430553650BukalapakPsku</v>
      </c>
      <c r="T421" t="str">
        <f t="shared" si="13"/>
        <v>01/244521109GBukalapakPsku</v>
      </c>
    </row>
    <row r="422" spans="2:20" x14ac:dyDescent="0.35">
      <c r="B422" t="s">
        <v>17</v>
      </c>
      <c r="C422" t="s">
        <v>2657</v>
      </c>
      <c r="D422" t="s">
        <v>193</v>
      </c>
      <c r="E422" t="s">
        <v>194</v>
      </c>
      <c r="F422" t="s">
        <v>229</v>
      </c>
      <c r="G422" t="s">
        <v>229</v>
      </c>
      <c r="H422" t="s">
        <v>230</v>
      </c>
      <c r="I422" t="s">
        <v>2744</v>
      </c>
      <c r="J422" t="s">
        <v>2601</v>
      </c>
      <c r="P422" s="2" t="s">
        <v>3138</v>
      </c>
      <c r="Q422" s="7">
        <v>1</v>
      </c>
      <c r="R422" t="s">
        <v>31</v>
      </c>
      <c r="S422" t="str">
        <f t="shared" si="12"/>
        <v>4902430397964BukalapakPsku</v>
      </c>
      <c r="T422" t="str">
        <f t="shared" si="13"/>
        <v>01/244521108FBukalapakPsku</v>
      </c>
    </row>
    <row r="423" spans="2:20" x14ac:dyDescent="0.35">
      <c r="B423" t="s">
        <v>17</v>
      </c>
      <c r="C423" t="s">
        <v>2657</v>
      </c>
      <c r="D423" t="s">
        <v>193</v>
      </c>
      <c r="E423" t="s">
        <v>194</v>
      </c>
      <c r="F423" t="s">
        <v>217</v>
      </c>
      <c r="G423" t="s">
        <v>217</v>
      </c>
      <c r="H423" t="s">
        <v>218</v>
      </c>
      <c r="I423" t="s">
        <v>2667</v>
      </c>
      <c r="J423" t="s">
        <v>2668</v>
      </c>
      <c r="P423" s="2" t="s">
        <v>3138</v>
      </c>
      <c r="Q423" s="7">
        <v>1</v>
      </c>
      <c r="R423" t="s">
        <v>31</v>
      </c>
      <c r="S423" t="str">
        <f t="shared" si="12"/>
        <v>4902430430999BukalapakPsku</v>
      </c>
      <c r="T423" t="str">
        <f t="shared" si="13"/>
        <v>01/244521105NBukalapakPsku</v>
      </c>
    </row>
    <row r="424" spans="2:20" x14ac:dyDescent="0.35">
      <c r="B424" t="s">
        <v>17</v>
      </c>
      <c r="C424" t="s">
        <v>2657</v>
      </c>
      <c r="D424" t="s">
        <v>193</v>
      </c>
      <c r="E424" t="s">
        <v>194</v>
      </c>
      <c r="F424" t="s">
        <v>223</v>
      </c>
      <c r="G424" t="s">
        <v>223</v>
      </c>
      <c r="H424" t="s">
        <v>224</v>
      </c>
      <c r="I424" t="s">
        <v>2709</v>
      </c>
      <c r="J424" t="s">
        <v>2710</v>
      </c>
      <c r="P424" s="2" t="s">
        <v>3138</v>
      </c>
      <c r="Q424" s="7">
        <v>1</v>
      </c>
      <c r="R424" t="s">
        <v>31</v>
      </c>
      <c r="S424" t="str">
        <f t="shared" si="12"/>
        <v>4902430752626BukalapakPsku</v>
      </c>
      <c r="T424" t="str">
        <f t="shared" si="13"/>
        <v>01/244521104ZBukalapakPsku</v>
      </c>
    </row>
    <row r="425" spans="2:20" x14ac:dyDescent="0.35">
      <c r="B425" t="s">
        <v>17</v>
      </c>
      <c r="C425" t="s">
        <v>2657</v>
      </c>
      <c r="D425" t="s">
        <v>193</v>
      </c>
      <c r="E425" t="s">
        <v>194</v>
      </c>
      <c r="F425" t="s">
        <v>1024</v>
      </c>
      <c r="G425" t="s">
        <v>1024</v>
      </c>
      <c r="H425" t="s">
        <v>1025</v>
      </c>
      <c r="I425" t="s">
        <v>5314</v>
      </c>
      <c r="J425" t="s">
        <v>5315</v>
      </c>
      <c r="P425" s="2" t="s">
        <v>3138</v>
      </c>
      <c r="Q425" s="7">
        <v>1</v>
      </c>
      <c r="R425" t="s">
        <v>31</v>
      </c>
      <c r="S425" t="str">
        <f t="shared" si="12"/>
        <v>4902430876186x2BukalapakPsku</v>
      </c>
      <c r="T425" t="str">
        <f t="shared" si="13"/>
        <v>01/394529503BBukalapakPsku</v>
      </c>
    </row>
    <row r="426" spans="2:20" x14ac:dyDescent="0.35">
      <c r="B426" t="s">
        <v>17</v>
      </c>
      <c r="C426" t="s">
        <v>2657</v>
      </c>
      <c r="D426" t="s">
        <v>193</v>
      </c>
      <c r="E426" t="s">
        <v>194</v>
      </c>
      <c r="F426" t="s">
        <v>2484</v>
      </c>
      <c r="G426" t="s">
        <v>2484</v>
      </c>
      <c r="H426" t="s">
        <v>3607</v>
      </c>
      <c r="I426" t="s">
        <v>5327</v>
      </c>
      <c r="J426" t="s">
        <v>5328</v>
      </c>
      <c r="P426" s="2" t="s">
        <v>3138</v>
      </c>
      <c r="Q426" s="7">
        <v>1</v>
      </c>
      <c r="R426" t="s">
        <v>31</v>
      </c>
      <c r="S426" t="str">
        <f t="shared" si="12"/>
        <v>4902430553650x3BukalapakPsku</v>
      </c>
      <c r="T426" t="str">
        <f t="shared" si="13"/>
        <v>01/394529502ZBukalapakPsku</v>
      </c>
    </row>
    <row r="427" spans="2:20" x14ac:dyDescent="0.35">
      <c r="B427" t="s">
        <v>17</v>
      </c>
      <c r="C427" t="s">
        <v>2657</v>
      </c>
      <c r="D427" t="s">
        <v>193</v>
      </c>
      <c r="E427" t="s">
        <v>194</v>
      </c>
      <c r="F427" t="s">
        <v>209</v>
      </c>
      <c r="G427" t="s">
        <v>209</v>
      </c>
      <c r="H427" t="s">
        <v>210</v>
      </c>
      <c r="I427" t="s">
        <v>5333</v>
      </c>
      <c r="J427" t="s">
        <v>5334</v>
      </c>
      <c r="P427" s="2" t="s">
        <v>3138</v>
      </c>
      <c r="Q427" s="7">
        <v>1</v>
      </c>
      <c r="R427" t="s">
        <v>31</v>
      </c>
      <c r="S427" t="str">
        <f t="shared" si="12"/>
        <v>4902430869126BukalapakPsku</v>
      </c>
      <c r="T427" t="str">
        <f t="shared" si="13"/>
        <v>01/244521101EBukalapakPsku</v>
      </c>
    </row>
    <row r="428" spans="2:20" x14ac:dyDescent="0.35">
      <c r="B428" t="s">
        <v>17</v>
      </c>
      <c r="C428" t="s">
        <v>2657</v>
      </c>
      <c r="D428" t="s">
        <v>193</v>
      </c>
      <c r="E428" t="s">
        <v>194</v>
      </c>
      <c r="F428" t="s">
        <v>1018</v>
      </c>
      <c r="G428" t="s">
        <v>1018</v>
      </c>
      <c r="H428" t="s">
        <v>1019</v>
      </c>
      <c r="I428" t="s">
        <v>5312</v>
      </c>
      <c r="J428" t="s">
        <v>5313</v>
      </c>
      <c r="P428" s="2" t="s">
        <v>3138</v>
      </c>
      <c r="Q428" s="7">
        <v>1</v>
      </c>
      <c r="R428" t="s">
        <v>31</v>
      </c>
      <c r="S428" t="str">
        <f t="shared" si="12"/>
        <v>4902430307901x2BukalapakPsku</v>
      </c>
      <c r="T428" t="str">
        <f t="shared" si="13"/>
        <v>01/394529503CBukalapakPsku</v>
      </c>
    </row>
    <row r="429" spans="2:20" x14ac:dyDescent="0.35">
      <c r="B429" t="s">
        <v>17</v>
      </c>
      <c r="C429" t="s">
        <v>2657</v>
      </c>
      <c r="D429" t="s">
        <v>193</v>
      </c>
      <c r="E429" t="s">
        <v>194</v>
      </c>
      <c r="F429" t="s">
        <v>233</v>
      </c>
      <c r="G429" t="s">
        <v>233</v>
      </c>
      <c r="H429" t="s">
        <v>234</v>
      </c>
      <c r="I429" t="s">
        <v>5311</v>
      </c>
      <c r="J429" t="s">
        <v>2660</v>
      </c>
      <c r="P429" s="2" t="s">
        <v>3138</v>
      </c>
      <c r="Q429" s="7">
        <v>1</v>
      </c>
      <c r="R429" t="s">
        <v>31</v>
      </c>
      <c r="S429" t="str">
        <f t="shared" si="12"/>
        <v>4902430307901BukalapakPsku</v>
      </c>
      <c r="T429" t="str">
        <f t="shared" si="13"/>
        <v>01/244521102YBukalapakPsku</v>
      </c>
    </row>
    <row r="430" spans="2:20" x14ac:dyDescent="0.35">
      <c r="B430" t="s">
        <v>17</v>
      </c>
      <c r="C430" t="s">
        <v>2657</v>
      </c>
      <c r="D430" t="s">
        <v>193</v>
      </c>
      <c r="E430" t="s">
        <v>194</v>
      </c>
      <c r="F430" t="s">
        <v>211</v>
      </c>
      <c r="G430" t="s">
        <v>211</v>
      </c>
      <c r="H430" t="s">
        <v>212</v>
      </c>
      <c r="I430" t="s">
        <v>2768</v>
      </c>
      <c r="J430" t="s">
        <v>3217</v>
      </c>
      <c r="P430" s="2" t="s">
        <v>3138</v>
      </c>
      <c r="Q430" s="7">
        <v>1</v>
      </c>
      <c r="R430" t="s">
        <v>31</v>
      </c>
      <c r="S430" t="str">
        <f t="shared" si="12"/>
        <v>4902430752701BukalapakPsku</v>
      </c>
      <c r="T430" t="str">
        <f t="shared" si="13"/>
        <v>01/244521104YBukalapakPsku</v>
      </c>
    </row>
    <row r="431" spans="2:20" x14ac:dyDescent="0.35">
      <c r="B431" t="s">
        <v>17</v>
      </c>
      <c r="C431" t="s">
        <v>2657</v>
      </c>
      <c r="D431" t="s">
        <v>193</v>
      </c>
      <c r="E431" t="s">
        <v>194</v>
      </c>
      <c r="F431" t="s">
        <v>1853</v>
      </c>
      <c r="G431" t="s">
        <v>1853</v>
      </c>
      <c r="H431" t="s">
        <v>1854</v>
      </c>
      <c r="I431" t="s">
        <v>2670</v>
      </c>
      <c r="J431" t="s">
        <v>2671</v>
      </c>
      <c r="P431" s="2" t="s">
        <v>3138</v>
      </c>
      <c r="Q431" s="7">
        <v>1</v>
      </c>
      <c r="R431" t="s">
        <v>31</v>
      </c>
      <c r="S431" t="str">
        <f t="shared" si="12"/>
        <v>4902430281331x2BukalapakPsku</v>
      </c>
      <c r="T431" t="str">
        <f t="shared" si="13"/>
        <v>01/394529501ZBukalapakPsku</v>
      </c>
    </row>
    <row r="432" spans="2:20" x14ac:dyDescent="0.35">
      <c r="B432" t="s">
        <v>17</v>
      </c>
      <c r="C432" t="s">
        <v>2657</v>
      </c>
      <c r="D432" t="s">
        <v>193</v>
      </c>
      <c r="E432" t="s">
        <v>194</v>
      </c>
      <c r="F432" t="s">
        <v>231</v>
      </c>
      <c r="G432" t="s">
        <v>231</v>
      </c>
      <c r="H432" t="s">
        <v>232</v>
      </c>
      <c r="I432" t="s">
        <v>2711</v>
      </c>
      <c r="J432" t="s">
        <v>2712</v>
      </c>
      <c r="P432" s="2" t="s">
        <v>3138</v>
      </c>
      <c r="Q432" s="7">
        <v>1</v>
      </c>
      <c r="R432" t="s">
        <v>31</v>
      </c>
      <c r="S432" t="str">
        <f t="shared" si="12"/>
        <v>4902430281331BukalapakPsku</v>
      </c>
      <c r="T432" t="str">
        <f t="shared" si="13"/>
        <v>01/244521105LBukalapakPsku</v>
      </c>
    </row>
    <row r="433" spans="2:20" x14ac:dyDescent="0.35">
      <c r="B433" t="s">
        <v>17</v>
      </c>
      <c r="C433" t="s">
        <v>2657</v>
      </c>
      <c r="D433" t="s">
        <v>193</v>
      </c>
      <c r="E433" t="s">
        <v>194</v>
      </c>
      <c r="F433" t="s">
        <v>215</v>
      </c>
      <c r="G433" t="s">
        <v>215</v>
      </c>
      <c r="H433" t="s">
        <v>216</v>
      </c>
      <c r="I433" t="s">
        <v>2745</v>
      </c>
      <c r="J433" t="s">
        <v>2746</v>
      </c>
      <c r="P433" s="2" t="s">
        <v>3140</v>
      </c>
      <c r="Q433" s="7">
        <v>1</v>
      </c>
      <c r="R433" t="s">
        <v>31</v>
      </c>
      <c r="S433" t="str">
        <f t="shared" si="12"/>
        <v>4902430400671BukalapakPsku</v>
      </c>
      <c r="T433" t="str">
        <f t="shared" si="13"/>
        <v>01/244521104VBukalapakPsku</v>
      </c>
    </row>
    <row r="434" spans="2:20" x14ac:dyDescent="0.35">
      <c r="B434" t="s">
        <v>17</v>
      </c>
      <c r="C434" t="s">
        <v>2657</v>
      </c>
      <c r="D434" t="s">
        <v>193</v>
      </c>
      <c r="E434" t="s">
        <v>194</v>
      </c>
      <c r="F434" t="s">
        <v>203</v>
      </c>
      <c r="G434" t="s">
        <v>203</v>
      </c>
      <c r="H434" t="s">
        <v>204</v>
      </c>
      <c r="I434" t="s">
        <v>5339</v>
      </c>
      <c r="J434" t="s">
        <v>5340</v>
      </c>
      <c r="P434" s="2" t="s">
        <v>3138</v>
      </c>
      <c r="Q434" s="7">
        <v>1</v>
      </c>
      <c r="R434" t="s">
        <v>31</v>
      </c>
      <c r="S434" t="str">
        <f t="shared" si="12"/>
        <v>4902430397827BukalapakPsku</v>
      </c>
      <c r="T434" t="str">
        <f t="shared" si="13"/>
        <v>01/244521105QBukalapakPsku</v>
      </c>
    </row>
    <row r="435" spans="2:20" x14ac:dyDescent="0.35">
      <c r="B435" t="s">
        <v>17</v>
      </c>
      <c r="C435" t="s">
        <v>2657</v>
      </c>
      <c r="D435" t="s">
        <v>193</v>
      </c>
      <c r="E435" t="s">
        <v>194</v>
      </c>
      <c r="F435" t="s">
        <v>195</v>
      </c>
      <c r="G435" t="s">
        <v>195</v>
      </c>
      <c r="H435" t="s">
        <v>196</v>
      </c>
      <c r="I435" t="s">
        <v>2724</v>
      </c>
      <c r="J435" t="s">
        <v>2604</v>
      </c>
      <c r="P435" s="2" t="s">
        <v>5622</v>
      </c>
      <c r="Q435" s="7">
        <v>1</v>
      </c>
      <c r="R435" t="s">
        <v>31</v>
      </c>
      <c r="S435" t="str">
        <f t="shared" si="12"/>
        <v>4902430752725BukalapakPsku</v>
      </c>
      <c r="T435" t="str">
        <f t="shared" si="13"/>
        <v>01/244521001BBukalapakPsku</v>
      </c>
    </row>
    <row r="436" spans="2:20" x14ac:dyDescent="0.35">
      <c r="B436" t="s">
        <v>17</v>
      </c>
      <c r="C436" t="s">
        <v>2657</v>
      </c>
      <c r="D436" t="s">
        <v>193</v>
      </c>
      <c r="E436" t="s">
        <v>194</v>
      </c>
      <c r="F436" t="s">
        <v>2702</v>
      </c>
      <c r="G436" t="s">
        <v>2702</v>
      </c>
      <c r="H436" t="s">
        <v>2616</v>
      </c>
      <c r="I436" t="s">
        <v>2703</v>
      </c>
      <c r="J436" t="s">
        <v>2704</v>
      </c>
      <c r="P436" s="2" t="s">
        <v>4307</v>
      </c>
      <c r="Q436" s="7">
        <v>1</v>
      </c>
      <c r="R436" t="s">
        <v>31</v>
      </c>
      <c r="S436" t="str">
        <f t="shared" si="12"/>
        <v>4902430869102BukalapakPsku</v>
      </c>
      <c r="T436" t="str">
        <f t="shared" si="13"/>
        <v>01/244521101DBukalapakPsku</v>
      </c>
    </row>
    <row r="437" spans="2:20" x14ac:dyDescent="0.35">
      <c r="B437" t="s">
        <v>17</v>
      </c>
      <c r="C437" t="s">
        <v>2657</v>
      </c>
      <c r="D437" t="s">
        <v>248</v>
      </c>
      <c r="E437" t="s">
        <v>194</v>
      </c>
      <c r="F437" t="s">
        <v>2561</v>
      </c>
      <c r="G437" t="s">
        <v>2561</v>
      </c>
      <c r="H437" t="s">
        <v>2562</v>
      </c>
      <c r="I437" t="s">
        <v>2677</v>
      </c>
      <c r="J437" t="s">
        <v>2563</v>
      </c>
      <c r="P437" s="2" t="s">
        <v>3138</v>
      </c>
      <c r="Q437" s="7">
        <v>1</v>
      </c>
      <c r="R437" t="s">
        <v>31</v>
      </c>
      <c r="S437" t="str">
        <f t="shared" si="12"/>
        <v>8001090222848x2BukalapakPsku</v>
      </c>
      <c r="T437" t="str">
        <f t="shared" si="13"/>
        <v>01/394629501IBukalapakPsku</v>
      </c>
    </row>
    <row r="438" spans="2:20" x14ac:dyDescent="0.35">
      <c r="B438" t="s">
        <v>17</v>
      </c>
      <c r="C438" t="s">
        <v>2657</v>
      </c>
      <c r="D438" t="s">
        <v>248</v>
      </c>
      <c r="E438" t="s">
        <v>194</v>
      </c>
      <c r="F438" t="s">
        <v>2378</v>
      </c>
      <c r="G438" t="s">
        <v>2378</v>
      </c>
      <c r="H438" t="s">
        <v>1885</v>
      </c>
      <c r="I438" t="s">
        <v>2675</v>
      </c>
      <c r="J438" t="s">
        <v>2676</v>
      </c>
      <c r="P438" s="2" t="s">
        <v>3138</v>
      </c>
      <c r="Q438" s="7">
        <v>1</v>
      </c>
      <c r="R438" t="s">
        <v>31</v>
      </c>
      <c r="S438" t="str">
        <f t="shared" si="12"/>
        <v>8001090222848x8001090222879BukalapakPsku</v>
      </c>
      <c r="T438" t="str">
        <f t="shared" si="13"/>
        <v>01/394629501QBukalapakPsku</v>
      </c>
    </row>
    <row r="439" spans="2:20" x14ac:dyDescent="0.35">
      <c r="B439" t="s">
        <v>17</v>
      </c>
      <c r="C439" t="s">
        <v>2657</v>
      </c>
      <c r="D439" t="s">
        <v>248</v>
      </c>
      <c r="E439" t="s">
        <v>194</v>
      </c>
      <c r="F439" t="s">
        <v>2554</v>
      </c>
      <c r="G439" t="s">
        <v>2554</v>
      </c>
      <c r="H439" t="s">
        <v>2555</v>
      </c>
      <c r="I439" t="s">
        <v>2673</v>
      </c>
      <c r="J439" t="s">
        <v>2556</v>
      </c>
      <c r="P439" s="2" t="s">
        <v>3138</v>
      </c>
      <c r="Q439" s="7">
        <v>1</v>
      </c>
      <c r="R439" t="s">
        <v>31</v>
      </c>
      <c r="S439" t="str">
        <f t="shared" si="12"/>
        <v>8001090222541x2BukalapakPsku</v>
      </c>
      <c r="T439" t="str">
        <f t="shared" si="13"/>
        <v>01/394629501OBukalapakPsku</v>
      </c>
    </row>
    <row r="440" spans="2:20" x14ac:dyDescent="0.35">
      <c r="B440" t="s">
        <v>17</v>
      </c>
      <c r="C440" t="s">
        <v>2657</v>
      </c>
      <c r="D440" t="s">
        <v>248</v>
      </c>
      <c r="E440" t="s">
        <v>194</v>
      </c>
      <c r="F440" t="s">
        <v>2558</v>
      </c>
      <c r="G440" t="s">
        <v>2558</v>
      </c>
      <c r="H440" t="s">
        <v>2559</v>
      </c>
      <c r="I440" t="s">
        <v>5350</v>
      </c>
      <c r="J440" t="s">
        <v>2560</v>
      </c>
      <c r="P440" s="2" t="s">
        <v>3138</v>
      </c>
      <c r="Q440" s="7">
        <v>1</v>
      </c>
      <c r="R440" t="s">
        <v>31</v>
      </c>
      <c r="S440" t="str">
        <f t="shared" si="12"/>
        <v>8001090222725x2BukalapakPsku</v>
      </c>
      <c r="T440" t="str">
        <f t="shared" si="13"/>
        <v>01/394629501MBukalapakPsku</v>
      </c>
    </row>
    <row r="441" spans="2:20" x14ac:dyDescent="0.35">
      <c r="B441" t="s">
        <v>17</v>
      </c>
      <c r="C441" t="s">
        <v>2657</v>
      </c>
      <c r="D441" t="s">
        <v>248</v>
      </c>
      <c r="E441" t="s">
        <v>194</v>
      </c>
      <c r="F441" t="s">
        <v>1889</v>
      </c>
      <c r="G441" t="s">
        <v>1889</v>
      </c>
      <c r="H441" t="s">
        <v>1890</v>
      </c>
      <c r="I441" t="s">
        <v>2674</v>
      </c>
      <c r="J441" t="s">
        <v>2553</v>
      </c>
      <c r="P441" s="2" t="s">
        <v>3138</v>
      </c>
      <c r="Q441" s="7">
        <v>1</v>
      </c>
      <c r="R441" t="s">
        <v>31</v>
      </c>
      <c r="S441" t="str">
        <f t="shared" si="12"/>
        <v>8001090222725x8001090222756BukalapakPsku</v>
      </c>
      <c r="T441" t="str">
        <f t="shared" si="13"/>
        <v>01/394629501SBukalapakPsku</v>
      </c>
    </row>
    <row r="442" spans="2:20" x14ac:dyDescent="0.35">
      <c r="B442" t="s">
        <v>17</v>
      </c>
      <c r="C442" t="s">
        <v>2657</v>
      </c>
      <c r="D442" t="s">
        <v>248</v>
      </c>
      <c r="E442" t="s">
        <v>194</v>
      </c>
      <c r="F442" t="s">
        <v>291</v>
      </c>
      <c r="G442" t="s">
        <v>291</v>
      </c>
      <c r="H442" t="s">
        <v>292</v>
      </c>
      <c r="I442" t="s">
        <v>5320</v>
      </c>
      <c r="J442" t="s">
        <v>3392</v>
      </c>
      <c r="P442" s="2" t="s">
        <v>3138</v>
      </c>
      <c r="Q442" s="7">
        <v>1</v>
      </c>
      <c r="R442" t="s">
        <v>31</v>
      </c>
      <c r="S442" t="str">
        <f t="shared" si="12"/>
        <v>4902430633260BukalapakPsku</v>
      </c>
      <c r="T442" t="str">
        <f t="shared" si="13"/>
        <v>01/244621008LBukalapakPsku</v>
      </c>
    </row>
    <row r="443" spans="2:20" x14ac:dyDescent="0.35">
      <c r="B443" t="s">
        <v>17</v>
      </c>
      <c r="C443" t="s">
        <v>2657</v>
      </c>
      <c r="D443" t="s">
        <v>248</v>
      </c>
      <c r="E443" t="s">
        <v>194</v>
      </c>
      <c r="F443" t="s">
        <v>1873</v>
      </c>
      <c r="G443" t="s">
        <v>1873</v>
      </c>
      <c r="H443" t="s">
        <v>1874</v>
      </c>
      <c r="I443" t="s">
        <v>5322</v>
      </c>
      <c r="J443" t="s">
        <v>2552</v>
      </c>
      <c r="P443" s="2" t="s">
        <v>3138</v>
      </c>
      <c r="Q443" s="7">
        <v>1</v>
      </c>
      <c r="R443" t="s">
        <v>31</v>
      </c>
      <c r="S443" t="str">
        <f t="shared" si="12"/>
        <v>8001090222541x8001090222572BukalapakPsku</v>
      </c>
      <c r="T443" t="str">
        <f t="shared" si="13"/>
        <v>01/394629501TBukalapakPsku</v>
      </c>
    </row>
    <row r="444" spans="2:20" x14ac:dyDescent="0.35">
      <c r="B444" t="s">
        <v>17</v>
      </c>
      <c r="C444" t="s">
        <v>2657</v>
      </c>
      <c r="D444" t="s">
        <v>248</v>
      </c>
      <c r="E444" t="s">
        <v>194</v>
      </c>
      <c r="F444" t="s">
        <v>283</v>
      </c>
      <c r="G444" t="s">
        <v>283</v>
      </c>
      <c r="H444" t="s">
        <v>284</v>
      </c>
      <c r="I444" t="s">
        <v>5318</v>
      </c>
      <c r="J444" t="s">
        <v>3394</v>
      </c>
      <c r="P444" s="2" t="s">
        <v>3138</v>
      </c>
      <c r="Q444" s="7">
        <v>1</v>
      </c>
      <c r="R444" t="s">
        <v>31</v>
      </c>
      <c r="S444" t="str">
        <f t="shared" si="12"/>
        <v>4902430633277BukalapakPsku</v>
      </c>
      <c r="T444" t="str">
        <f t="shared" si="13"/>
        <v>01/244621109JBukalapakPsku</v>
      </c>
    </row>
    <row r="445" spans="2:20" x14ac:dyDescent="0.35">
      <c r="B445" t="s">
        <v>17</v>
      </c>
      <c r="C445" t="s">
        <v>2657</v>
      </c>
      <c r="D445" t="s">
        <v>294</v>
      </c>
      <c r="E445" t="s">
        <v>295</v>
      </c>
      <c r="F445" t="s">
        <v>2324</v>
      </c>
      <c r="G445" t="s">
        <v>2324</v>
      </c>
      <c r="H445" t="s">
        <v>2450</v>
      </c>
      <c r="I445" t="s">
        <v>5382</v>
      </c>
      <c r="J445" t="s">
        <v>5383</v>
      </c>
      <c r="P445" s="2" t="s">
        <v>3138</v>
      </c>
      <c r="Q445" s="7">
        <v>1</v>
      </c>
      <c r="R445" t="s">
        <v>31</v>
      </c>
      <c r="S445" t="str">
        <f t="shared" si="12"/>
        <v>4902430360142x4902430360111BukalapakPsku</v>
      </c>
      <c r="T445" t="str">
        <f t="shared" si="13"/>
        <v>01/394829601EBukalapakPsku</v>
      </c>
    </row>
    <row r="446" spans="2:20" x14ac:dyDescent="0.35">
      <c r="B446" t="s">
        <v>17</v>
      </c>
      <c r="C446" t="s">
        <v>2657</v>
      </c>
      <c r="D446" t="s">
        <v>294</v>
      </c>
      <c r="E446" t="s">
        <v>295</v>
      </c>
      <c r="F446" t="s">
        <v>353</v>
      </c>
      <c r="G446" t="s">
        <v>353</v>
      </c>
      <c r="H446" t="s">
        <v>354</v>
      </c>
      <c r="I446" t="s">
        <v>2756</v>
      </c>
      <c r="J446" t="s">
        <v>5395</v>
      </c>
      <c r="P446" s="2" t="s">
        <v>3138</v>
      </c>
      <c r="Q446" s="7">
        <v>1</v>
      </c>
      <c r="R446" t="s">
        <v>31</v>
      </c>
      <c r="S446" t="str">
        <f t="shared" si="12"/>
        <v>4902430360111BukalapakPsku</v>
      </c>
      <c r="T446" t="str">
        <f t="shared" si="13"/>
        <v>01/294825207GBukalapakPsku</v>
      </c>
    </row>
    <row r="447" spans="2:20" x14ac:dyDescent="0.35">
      <c r="B447" t="s">
        <v>17</v>
      </c>
      <c r="C447" t="s">
        <v>2657</v>
      </c>
      <c r="D447" t="s">
        <v>294</v>
      </c>
      <c r="E447" t="s">
        <v>295</v>
      </c>
      <c r="F447" t="s">
        <v>787</v>
      </c>
      <c r="G447" t="s">
        <v>787</v>
      </c>
      <c r="H447" t="s">
        <v>1139</v>
      </c>
      <c r="I447" t="s">
        <v>2752</v>
      </c>
      <c r="J447" t="s">
        <v>2612</v>
      </c>
      <c r="P447" s="2" t="s">
        <v>3138</v>
      </c>
      <c r="Q447" s="7">
        <v>1</v>
      </c>
      <c r="R447" t="s">
        <v>31</v>
      </c>
      <c r="S447" t="str">
        <f t="shared" si="12"/>
        <v>4902430232227BukalapakPsku</v>
      </c>
      <c r="T447" t="str">
        <f t="shared" si="13"/>
        <v>01/080717601ABukalapakPsku</v>
      </c>
    </row>
    <row r="448" spans="2:20" x14ac:dyDescent="0.35">
      <c r="B448" t="s">
        <v>17</v>
      </c>
      <c r="C448" t="s">
        <v>2657</v>
      </c>
      <c r="D448" t="s">
        <v>294</v>
      </c>
      <c r="E448" t="s">
        <v>295</v>
      </c>
      <c r="F448" t="s">
        <v>342</v>
      </c>
      <c r="G448" t="s">
        <v>342</v>
      </c>
      <c r="H448" t="s">
        <v>343</v>
      </c>
      <c r="I448" t="s">
        <v>2750</v>
      </c>
      <c r="J448" t="s">
        <v>2578</v>
      </c>
      <c r="P448" s="2" t="s">
        <v>3138</v>
      </c>
      <c r="Q448" s="7">
        <v>1</v>
      </c>
      <c r="R448" t="s">
        <v>31</v>
      </c>
      <c r="S448" t="str">
        <f t="shared" si="12"/>
        <v>4902430558754BukalapakPsku</v>
      </c>
      <c r="T448" t="str">
        <f t="shared" si="13"/>
        <v>01/294825206OBukalapakPsku</v>
      </c>
    </row>
    <row r="449" spans="2:20" x14ac:dyDescent="0.35">
      <c r="B449" t="s">
        <v>17</v>
      </c>
      <c r="C449" t="s">
        <v>2657</v>
      </c>
      <c r="D449" t="s">
        <v>294</v>
      </c>
      <c r="E449" t="s">
        <v>295</v>
      </c>
      <c r="F449" t="s">
        <v>1718</v>
      </c>
      <c r="G449" t="s">
        <v>1718</v>
      </c>
      <c r="H449" t="s">
        <v>1719</v>
      </c>
      <c r="I449" t="s">
        <v>5325</v>
      </c>
      <c r="J449" t="s">
        <v>5088</v>
      </c>
      <c r="P449" s="2" t="s">
        <v>3138</v>
      </c>
      <c r="Q449" s="7">
        <v>1</v>
      </c>
      <c r="R449" t="s">
        <v>31</v>
      </c>
      <c r="S449" t="str">
        <f t="shared" si="12"/>
        <v>4902430360142x4902430359764x4902430359832BukalapakPsku</v>
      </c>
      <c r="T449" t="str">
        <f t="shared" si="13"/>
        <v>01/394829502VBukalapakPsku</v>
      </c>
    </row>
    <row r="450" spans="2:20" x14ac:dyDescent="0.35">
      <c r="B450" t="s">
        <v>17</v>
      </c>
      <c r="C450" t="s">
        <v>2657</v>
      </c>
      <c r="D450" t="s">
        <v>294</v>
      </c>
      <c r="E450" t="s">
        <v>295</v>
      </c>
      <c r="F450" t="s">
        <v>365</v>
      </c>
      <c r="G450" t="s">
        <v>365</v>
      </c>
      <c r="H450" t="s">
        <v>366</v>
      </c>
      <c r="I450" t="s">
        <v>2743</v>
      </c>
      <c r="J450" t="s">
        <v>5390</v>
      </c>
      <c r="P450" s="2" t="s">
        <v>3138</v>
      </c>
      <c r="Q450" s="7">
        <v>1</v>
      </c>
      <c r="R450" t="s">
        <v>31</v>
      </c>
      <c r="S450" t="str">
        <f t="shared" si="12"/>
        <v>4902430625760BukalapakPsku</v>
      </c>
      <c r="T450" t="str">
        <f t="shared" si="13"/>
        <v>01/294825206PBukalapakPsku</v>
      </c>
    </row>
    <row r="451" spans="2:20" x14ac:dyDescent="0.35">
      <c r="B451" t="s">
        <v>17</v>
      </c>
      <c r="C451" t="s">
        <v>2657</v>
      </c>
      <c r="D451" t="s">
        <v>294</v>
      </c>
      <c r="E451" t="s">
        <v>295</v>
      </c>
      <c r="F451" t="s">
        <v>2549</v>
      </c>
      <c r="G451" t="s">
        <v>2549</v>
      </c>
      <c r="H451" t="s">
        <v>3615</v>
      </c>
      <c r="I451" t="s">
        <v>2663</v>
      </c>
      <c r="J451" t="s">
        <v>2550</v>
      </c>
      <c r="P451" s="2" t="s">
        <v>3140</v>
      </c>
      <c r="Q451" s="7">
        <v>1</v>
      </c>
      <c r="R451" t="s">
        <v>31</v>
      </c>
      <c r="S451" t="str">
        <f t="shared" ref="S451:S514" si="14">H451&amp;C451&amp;R451</f>
        <v>4902430359733x4902430360142BukalapakPsku</v>
      </c>
      <c r="T451" t="str">
        <f t="shared" ref="T451:T514" si="15">F451&amp;C451&amp;R451</f>
        <v>01/394829503ABukalapakPsku</v>
      </c>
    </row>
    <row r="452" spans="2:20" x14ac:dyDescent="0.35">
      <c r="B452" t="s">
        <v>17</v>
      </c>
      <c r="C452" t="s">
        <v>2657</v>
      </c>
      <c r="D452" t="s">
        <v>294</v>
      </c>
      <c r="E452" t="s">
        <v>295</v>
      </c>
      <c r="F452" t="s">
        <v>379</v>
      </c>
      <c r="G452" t="s">
        <v>379</v>
      </c>
      <c r="H452" t="s">
        <v>380</v>
      </c>
      <c r="I452" t="s">
        <v>2713</v>
      </c>
      <c r="J452" t="s">
        <v>2714</v>
      </c>
      <c r="P452" s="2" t="s">
        <v>3138</v>
      </c>
      <c r="Q452" s="7">
        <v>1</v>
      </c>
      <c r="R452" t="s">
        <v>31</v>
      </c>
      <c r="S452" t="str">
        <f t="shared" si="14"/>
        <v>4902430232265BukalapakPsku</v>
      </c>
      <c r="T452" t="str">
        <f t="shared" si="15"/>
        <v>01/080717701ABukalapakPsku</v>
      </c>
    </row>
    <row r="453" spans="2:20" x14ac:dyDescent="0.35">
      <c r="B453" t="s">
        <v>17</v>
      </c>
      <c r="C453" t="s">
        <v>2657</v>
      </c>
      <c r="D453" t="s">
        <v>294</v>
      </c>
      <c r="E453" t="s">
        <v>295</v>
      </c>
      <c r="F453" t="s">
        <v>311</v>
      </c>
      <c r="G453" t="s">
        <v>311</v>
      </c>
      <c r="H453" t="s">
        <v>312</v>
      </c>
      <c r="I453" t="s">
        <v>2722</v>
      </c>
      <c r="J453" t="s">
        <v>2723</v>
      </c>
      <c r="P453" s="2" t="s">
        <v>3138</v>
      </c>
      <c r="Q453" s="7">
        <v>1</v>
      </c>
      <c r="R453" t="s">
        <v>31</v>
      </c>
      <c r="S453" t="str">
        <f t="shared" si="14"/>
        <v>4902430242875x4902430558754BukalapakPsku</v>
      </c>
      <c r="T453" t="str">
        <f t="shared" si="15"/>
        <v>01/394829601BBukalapakPsku</v>
      </c>
    </row>
    <row r="454" spans="2:20" x14ac:dyDescent="0.35">
      <c r="B454" t="s">
        <v>17</v>
      </c>
      <c r="C454" t="s">
        <v>2657</v>
      </c>
      <c r="D454" t="s">
        <v>294</v>
      </c>
      <c r="E454" t="s">
        <v>295</v>
      </c>
      <c r="F454" t="s">
        <v>327</v>
      </c>
      <c r="G454" t="s">
        <v>327</v>
      </c>
      <c r="H454" t="s">
        <v>328</v>
      </c>
      <c r="I454" t="s">
        <v>2719</v>
      </c>
      <c r="J454" t="s">
        <v>5384</v>
      </c>
      <c r="P454" s="2" t="s">
        <v>3138</v>
      </c>
      <c r="Q454" s="7">
        <v>1</v>
      </c>
      <c r="R454" t="s">
        <v>31</v>
      </c>
      <c r="S454" t="str">
        <f t="shared" si="14"/>
        <v>4902430242875x4902430293341BukalapakPsku</v>
      </c>
      <c r="T454" t="str">
        <f t="shared" si="15"/>
        <v>01/394829801DBukalapakPsku</v>
      </c>
    </row>
    <row r="455" spans="2:20" x14ac:dyDescent="0.35">
      <c r="B455" t="s">
        <v>17</v>
      </c>
      <c r="C455" t="s">
        <v>2657</v>
      </c>
      <c r="D455" t="s">
        <v>294</v>
      </c>
      <c r="E455" t="s">
        <v>295</v>
      </c>
      <c r="F455" t="s">
        <v>335</v>
      </c>
      <c r="G455" t="s">
        <v>335</v>
      </c>
      <c r="H455" t="s">
        <v>336</v>
      </c>
      <c r="I455" t="s">
        <v>2769</v>
      </c>
      <c r="J455" t="s">
        <v>5393</v>
      </c>
      <c r="P455" s="2" t="s">
        <v>3138</v>
      </c>
      <c r="Q455" s="7">
        <v>1</v>
      </c>
      <c r="R455" t="s">
        <v>31</v>
      </c>
      <c r="S455" t="str">
        <f t="shared" si="14"/>
        <v>4902430359832BukalapakPsku</v>
      </c>
      <c r="T455" t="str">
        <f t="shared" si="15"/>
        <v>01/294825207JBukalapakPsku</v>
      </c>
    </row>
    <row r="456" spans="2:20" x14ac:dyDescent="0.35">
      <c r="B456" t="s">
        <v>17</v>
      </c>
      <c r="C456" t="s">
        <v>2657</v>
      </c>
      <c r="D456" t="s">
        <v>294</v>
      </c>
      <c r="E456" t="s">
        <v>295</v>
      </c>
      <c r="F456" t="s">
        <v>1743</v>
      </c>
      <c r="G456" t="s">
        <v>1743</v>
      </c>
      <c r="H456" t="s">
        <v>1745</v>
      </c>
      <c r="I456" t="s">
        <v>5440</v>
      </c>
      <c r="J456" t="s">
        <v>5317</v>
      </c>
      <c r="P456" s="2" t="s">
        <v>3138</v>
      </c>
      <c r="Q456" s="7">
        <v>1</v>
      </c>
      <c r="R456" t="s">
        <v>31</v>
      </c>
      <c r="S456" t="str">
        <f t="shared" si="14"/>
        <v>4902430360111x4902430360142x4902430359825BukalapakPsku</v>
      </c>
      <c r="T456" t="str">
        <f t="shared" si="15"/>
        <v>01/394829601PBukalapakPsku</v>
      </c>
    </row>
    <row r="457" spans="2:20" x14ac:dyDescent="0.35">
      <c r="B457" t="s">
        <v>17</v>
      </c>
      <c r="C457" t="s">
        <v>2657</v>
      </c>
      <c r="D457" t="s">
        <v>294</v>
      </c>
      <c r="E457" t="s">
        <v>295</v>
      </c>
      <c r="F457" t="s">
        <v>317</v>
      </c>
      <c r="G457" t="s">
        <v>317</v>
      </c>
      <c r="H457" t="s">
        <v>318</v>
      </c>
      <c r="I457" t="s">
        <v>2753</v>
      </c>
      <c r="J457" t="s">
        <v>2573</v>
      </c>
      <c r="P457" s="2" t="s">
        <v>3138</v>
      </c>
      <c r="Q457" s="7">
        <v>1</v>
      </c>
      <c r="R457" t="s">
        <v>31</v>
      </c>
      <c r="S457" t="str">
        <f t="shared" si="14"/>
        <v>4902430359733BukalapakPsku</v>
      </c>
      <c r="T457" t="str">
        <f t="shared" si="15"/>
        <v>01/294825207NBukalapakPsku</v>
      </c>
    </row>
    <row r="458" spans="2:20" x14ac:dyDescent="0.35">
      <c r="B458" t="s">
        <v>17</v>
      </c>
      <c r="C458" t="s">
        <v>2657</v>
      </c>
      <c r="D458" t="s">
        <v>294</v>
      </c>
      <c r="E458" t="s">
        <v>295</v>
      </c>
      <c r="F458" t="s">
        <v>374</v>
      </c>
      <c r="G458" t="s">
        <v>374</v>
      </c>
      <c r="H458" t="s">
        <v>375</v>
      </c>
      <c r="I458" t="s">
        <v>2757</v>
      </c>
      <c r="J458" t="s">
        <v>5401</v>
      </c>
      <c r="P458" s="2" t="s">
        <v>3138</v>
      </c>
      <c r="Q458" s="7">
        <v>1</v>
      </c>
      <c r="R458" t="s">
        <v>31</v>
      </c>
      <c r="S458" t="str">
        <f t="shared" si="14"/>
        <v>4902430293341BukalapakPsku</v>
      </c>
      <c r="T458" t="str">
        <f t="shared" si="15"/>
        <v>01/294826003KBukalapakPsku</v>
      </c>
    </row>
    <row r="459" spans="2:20" x14ac:dyDescent="0.35">
      <c r="B459" t="s">
        <v>17</v>
      </c>
      <c r="C459" t="s">
        <v>2657</v>
      </c>
      <c r="D459" t="s">
        <v>294</v>
      </c>
      <c r="E459" t="s">
        <v>295</v>
      </c>
      <c r="F459" t="s">
        <v>795</v>
      </c>
      <c r="G459" t="s">
        <v>795</v>
      </c>
      <c r="H459" t="s">
        <v>1149</v>
      </c>
      <c r="I459" t="s">
        <v>2751</v>
      </c>
      <c r="J459" t="s">
        <v>2580</v>
      </c>
      <c r="P459" s="2" t="s">
        <v>3138</v>
      </c>
      <c r="Q459" s="7">
        <v>1</v>
      </c>
      <c r="R459" t="s">
        <v>31</v>
      </c>
      <c r="S459" t="str">
        <f t="shared" si="14"/>
        <v>4902430208093BukalapakPsku</v>
      </c>
      <c r="T459" t="str">
        <f t="shared" si="15"/>
        <v>01/294825206DBukalapakPsku</v>
      </c>
    </row>
    <row r="460" spans="2:20" x14ac:dyDescent="0.35">
      <c r="B460" t="s">
        <v>17</v>
      </c>
      <c r="C460" t="s">
        <v>2657</v>
      </c>
      <c r="D460" t="s">
        <v>294</v>
      </c>
      <c r="E460" t="s">
        <v>295</v>
      </c>
      <c r="F460" t="s">
        <v>305</v>
      </c>
      <c r="G460" t="s">
        <v>305</v>
      </c>
      <c r="H460" t="s">
        <v>306</v>
      </c>
      <c r="I460" t="s">
        <v>2737</v>
      </c>
      <c r="J460" t="s">
        <v>2738</v>
      </c>
      <c r="P460" s="2" t="s">
        <v>3138</v>
      </c>
      <c r="Q460" s="7">
        <v>1</v>
      </c>
      <c r="R460" t="s">
        <v>31</v>
      </c>
      <c r="S460" t="str">
        <f t="shared" si="14"/>
        <v>4902430360142x4902430359832BukalapakPsku</v>
      </c>
      <c r="T460" t="str">
        <f t="shared" si="15"/>
        <v>01/394829601FBukalapakPsku</v>
      </c>
    </row>
    <row r="461" spans="2:20" x14ac:dyDescent="0.35">
      <c r="B461" t="s">
        <v>17</v>
      </c>
      <c r="C461" t="s">
        <v>2657</v>
      </c>
      <c r="D461" t="s">
        <v>294</v>
      </c>
      <c r="E461" t="s">
        <v>295</v>
      </c>
      <c r="F461" t="s">
        <v>360</v>
      </c>
      <c r="G461" t="s">
        <v>360</v>
      </c>
      <c r="H461" t="s">
        <v>361</v>
      </c>
      <c r="I461" t="s">
        <v>2755</v>
      </c>
      <c r="J461" t="s">
        <v>5394</v>
      </c>
      <c r="P461" s="2" t="s">
        <v>3138</v>
      </c>
      <c r="Q461" s="7">
        <v>1</v>
      </c>
      <c r="R461" t="s">
        <v>31</v>
      </c>
      <c r="S461" t="str">
        <f t="shared" si="14"/>
        <v>4902430359825BukalapakPsku</v>
      </c>
      <c r="T461" t="str">
        <f t="shared" si="15"/>
        <v>01/294825207IBukalapakPsku</v>
      </c>
    </row>
    <row r="462" spans="2:20" x14ac:dyDescent="0.35">
      <c r="B462" t="s">
        <v>17</v>
      </c>
      <c r="C462" t="s">
        <v>2657</v>
      </c>
      <c r="D462" t="s">
        <v>294</v>
      </c>
      <c r="E462" t="s">
        <v>295</v>
      </c>
      <c r="F462" t="s">
        <v>323</v>
      </c>
      <c r="G462" t="s">
        <v>323</v>
      </c>
      <c r="H462" t="s">
        <v>324</v>
      </c>
      <c r="I462" t="s">
        <v>5379</v>
      </c>
      <c r="J462" t="s">
        <v>5380</v>
      </c>
      <c r="P462" s="2" t="s">
        <v>3138</v>
      </c>
      <c r="Q462" s="7">
        <v>1</v>
      </c>
      <c r="R462" t="s">
        <v>31</v>
      </c>
      <c r="S462" t="str">
        <f t="shared" si="14"/>
        <v>4902430759342BukalapakPsku</v>
      </c>
      <c r="T462" t="str">
        <f t="shared" si="15"/>
        <v>01/294826902HBukalapakPsku</v>
      </c>
    </row>
    <row r="463" spans="2:20" x14ac:dyDescent="0.35">
      <c r="B463" t="s">
        <v>17</v>
      </c>
      <c r="C463" t="s">
        <v>2657</v>
      </c>
      <c r="D463" t="s">
        <v>405</v>
      </c>
      <c r="E463" t="s">
        <v>406</v>
      </c>
      <c r="F463" t="s">
        <v>432</v>
      </c>
      <c r="G463" t="s">
        <v>432</v>
      </c>
      <c r="H463" t="s">
        <v>433</v>
      </c>
      <c r="I463" t="s">
        <v>2728</v>
      </c>
      <c r="J463" t="s">
        <v>2584</v>
      </c>
      <c r="P463" s="2" t="s">
        <v>3138</v>
      </c>
      <c r="Q463" s="7">
        <v>1</v>
      </c>
      <c r="R463" t="s">
        <v>31</v>
      </c>
      <c r="S463" t="str">
        <f t="shared" si="14"/>
        <v>4902430403900BukalapakPsku</v>
      </c>
      <c r="T463" t="str">
        <f t="shared" si="15"/>
        <v>01/274926401JBukalapakPsku</v>
      </c>
    </row>
    <row r="464" spans="2:20" x14ac:dyDescent="0.35">
      <c r="B464" t="s">
        <v>17</v>
      </c>
      <c r="C464" t="s">
        <v>2657</v>
      </c>
      <c r="D464" t="s">
        <v>405</v>
      </c>
      <c r="E464" t="s">
        <v>406</v>
      </c>
      <c r="F464" t="s">
        <v>409</v>
      </c>
      <c r="G464" t="s">
        <v>409</v>
      </c>
      <c r="H464" t="s">
        <v>410</v>
      </c>
      <c r="I464" t="s">
        <v>2734</v>
      </c>
      <c r="J464" t="s">
        <v>2591</v>
      </c>
      <c r="P464" s="2" t="s">
        <v>3138</v>
      </c>
      <c r="Q464" s="7">
        <v>1</v>
      </c>
      <c r="R464" t="s">
        <v>31</v>
      </c>
      <c r="S464" t="str">
        <f t="shared" si="14"/>
        <v>3014260819033BukalapakPsku</v>
      </c>
      <c r="T464" t="str">
        <f t="shared" si="15"/>
        <v>01/274921602CBukalapakPsku</v>
      </c>
    </row>
    <row r="465" spans="2:20" x14ac:dyDescent="0.35">
      <c r="B465" t="s">
        <v>17</v>
      </c>
      <c r="C465" t="s">
        <v>2657</v>
      </c>
      <c r="D465" t="s">
        <v>405</v>
      </c>
      <c r="E465" t="s">
        <v>406</v>
      </c>
      <c r="F465" t="s">
        <v>438</v>
      </c>
      <c r="G465" t="s">
        <v>438</v>
      </c>
      <c r="H465" t="s">
        <v>439</v>
      </c>
      <c r="I465" t="s">
        <v>2772</v>
      </c>
      <c r="J465" t="s">
        <v>3219</v>
      </c>
      <c r="P465" s="2" t="s">
        <v>3138</v>
      </c>
      <c r="Q465" s="7">
        <v>1</v>
      </c>
      <c r="R465" t="s">
        <v>31</v>
      </c>
      <c r="S465" t="str">
        <f t="shared" si="14"/>
        <v>9300647000922BukalapakPsku</v>
      </c>
      <c r="T465" t="str">
        <f t="shared" si="15"/>
        <v>01/341314301ABukalapakPsku</v>
      </c>
    </row>
    <row r="466" spans="2:20" x14ac:dyDescent="0.35">
      <c r="B466" t="s">
        <v>17</v>
      </c>
      <c r="C466" t="s">
        <v>2657</v>
      </c>
      <c r="D466" t="s">
        <v>405</v>
      </c>
      <c r="E466" t="s">
        <v>406</v>
      </c>
      <c r="F466" t="s">
        <v>449</v>
      </c>
      <c r="G466" t="s">
        <v>449</v>
      </c>
      <c r="H466" t="s">
        <v>450</v>
      </c>
      <c r="I466" t="s">
        <v>2771</v>
      </c>
      <c r="J466" t="s">
        <v>2399</v>
      </c>
      <c r="P466" s="2" t="s">
        <v>3138</v>
      </c>
      <c r="Q466" s="7">
        <v>1</v>
      </c>
      <c r="R466" t="s">
        <v>31</v>
      </c>
      <c r="S466" t="str">
        <f t="shared" si="14"/>
        <v>9300647000342BukalapakPsku</v>
      </c>
      <c r="T466" t="str">
        <f t="shared" si="15"/>
        <v>01/341313901ABukalapakPsku</v>
      </c>
    </row>
    <row r="467" spans="2:20" x14ac:dyDescent="0.35">
      <c r="B467" t="s">
        <v>17</v>
      </c>
      <c r="C467" t="s">
        <v>2657</v>
      </c>
      <c r="D467" t="s">
        <v>405</v>
      </c>
      <c r="E467" t="s">
        <v>406</v>
      </c>
      <c r="F467" t="s">
        <v>2622</v>
      </c>
      <c r="G467" t="s">
        <v>2622</v>
      </c>
      <c r="H467" t="s">
        <v>2623</v>
      </c>
      <c r="I467" t="s">
        <v>5316</v>
      </c>
      <c r="J467" t="s">
        <v>3439</v>
      </c>
      <c r="P467" s="2" t="s">
        <v>3138</v>
      </c>
      <c r="Q467" s="7">
        <v>1</v>
      </c>
      <c r="R467" t="s">
        <v>31</v>
      </c>
      <c r="S467" t="str">
        <f t="shared" si="14"/>
        <v>4902430403856x2BukalapakPsku</v>
      </c>
      <c r="T467" t="str">
        <f t="shared" si="15"/>
        <v>01/394929501OBukalapakPsku</v>
      </c>
    </row>
    <row r="468" spans="2:20" x14ac:dyDescent="0.35">
      <c r="B468" t="s">
        <v>17</v>
      </c>
      <c r="C468" t="s">
        <v>2657</v>
      </c>
      <c r="D468" t="s">
        <v>405</v>
      </c>
      <c r="E468" t="s">
        <v>406</v>
      </c>
      <c r="F468" t="s">
        <v>424</v>
      </c>
      <c r="G468" t="s">
        <v>424</v>
      </c>
      <c r="H468" t="s">
        <v>425</v>
      </c>
      <c r="I468" t="s">
        <v>2735</v>
      </c>
      <c r="J468" t="s">
        <v>2569</v>
      </c>
      <c r="P468" s="2" t="s">
        <v>3138</v>
      </c>
      <c r="Q468" s="7">
        <v>1</v>
      </c>
      <c r="R468" t="s">
        <v>31</v>
      </c>
      <c r="S468" t="str">
        <f t="shared" si="14"/>
        <v>3014260279462BukalapakPsku</v>
      </c>
      <c r="T468" t="str">
        <f t="shared" si="15"/>
        <v>01/341313501ABukalapakPsku</v>
      </c>
    </row>
    <row r="469" spans="2:20" x14ac:dyDescent="0.35">
      <c r="B469" t="s">
        <v>17</v>
      </c>
      <c r="C469" t="s">
        <v>2657</v>
      </c>
      <c r="D469" t="s">
        <v>405</v>
      </c>
      <c r="E469" t="s">
        <v>406</v>
      </c>
      <c r="F469" t="s">
        <v>2338</v>
      </c>
      <c r="G469" t="s">
        <v>2338</v>
      </c>
      <c r="H469" t="s">
        <v>2340</v>
      </c>
      <c r="I469" t="s">
        <v>2705</v>
      </c>
      <c r="J469" t="s">
        <v>2547</v>
      </c>
      <c r="P469" s="2" t="s">
        <v>3138</v>
      </c>
      <c r="Q469" s="7">
        <v>1</v>
      </c>
      <c r="R469" t="s">
        <v>31</v>
      </c>
      <c r="S469" t="str">
        <f t="shared" si="14"/>
        <v>4902430403900x2BukalapakPsku</v>
      </c>
      <c r="T469" t="str">
        <f t="shared" si="15"/>
        <v>01/394929501EBukalapakPsku</v>
      </c>
    </row>
    <row r="470" spans="2:20" x14ac:dyDescent="0.35">
      <c r="B470" t="s">
        <v>17</v>
      </c>
      <c r="C470" t="s">
        <v>2657</v>
      </c>
      <c r="D470" t="s">
        <v>405</v>
      </c>
      <c r="E470" t="s">
        <v>406</v>
      </c>
      <c r="F470" t="s">
        <v>2588</v>
      </c>
      <c r="G470" t="s">
        <v>2588</v>
      </c>
      <c r="H470" t="s">
        <v>3614</v>
      </c>
      <c r="I470" t="s">
        <v>2669</v>
      </c>
      <c r="J470" t="s">
        <v>2589</v>
      </c>
      <c r="P470" s="2" t="s">
        <v>3138</v>
      </c>
      <c r="Q470" s="7">
        <v>1</v>
      </c>
      <c r="R470" t="s">
        <v>31</v>
      </c>
      <c r="S470" t="str">
        <f t="shared" si="14"/>
        <v>4902430390170BukalapakPsku</v>
      </c>
      <c r="T470" t="str">
        <f t="shared" si="15"/>
        <v>01/274926401HBukalapakPsku</v>
      </c>
    </row>
    <row r="471" spans="2:20" x14ac:dyDescent="0.35">
      <c r="B471" t="s">
        <v>17</v>
      </c>
      <c r="C471" t="s">
        <v>2657</v>
      </c>
      <c r="D471" t="s">
        <v>405</v>
      </c>
      <c r="E471" t="s">
        <v>406</v>
      </c>
      <c r="F471" t="s">
        <v>2344</v>
      </c>
      <c r="G471" t="s">
        <v>2344</v>
      </c>
      <c r="H471" t="s">
        <v>3597</v>
      </c>
      <c r="I471" t="s">
        <v>3218</v>
      </c>
      <c r="J471" t="s">
        <v>2548</v>
      </c>
      <c r="P471" s="2" t="s">
        <v>3138</v>
      </c>
      <c r="Q471" s="7">
        <v>1</v>
      </c>
      <c r="R471" t="s">
        <v>31</v>
      </c>
      <c r="S471" t="str">
        <f t="shared" si="14"/>
        <v>4902430678278x2BukalapakPsku</v>
      </c>
      <c r="T471" t="str">
        <f t="shared" si="15"/>
        <v>01/394929501BBukalapakPsku</v>
      </c>
    </row>
    <row r="472" spans="2:20" x14ac:dyDescent="0.35">
      <c r="B472" t="s">
        <v>17</v>
      </c>
      <c r="C472" t="s">
        <v>2657</v>
      </c>
      <c r="D472" t="s">
        <v>405</v>
      </c>
      <c r="E472" t="s">
        <v>406</v>
      </c>
      <c r="F472" t="s">
        <v>2342</v>
      </c>
      <c r="G472" t="s">
        <v>2342</v>
      </c>
      <c r="H472" t="s">
        <v>3596</v>
      </c>
      <c r="I472" t="s">
        <v>5349</v>
      </c>
      <c r="J472" t="s">
        <v>2544</v>
      </c>
      <c r="P472" s="2" t="s">
        <v>3138</v>
      </c>
      <c r="Q472" s="7">
        <v>1</v>
      </c>
      <c r="R472" t="s">
        <v>31</v>
      </c>
      <c r="S472" t="str">
        <f t="shared" si="14"/>
        <v>3014260279462x3BukalapakPsku</v>
      </c>
      <c r="T472" t="str">
        <f t="shared" si="15"/>
        <v>01/394929501KBukalapakPsku</v>
      </c>
    </row>
    <row r="473" spans="2:20" x14ac:dyDescent="0.35">
      <c r="B473" t="s">
        <v>17</v>
      </c>
      <c r="C473" t="s">
        <v>2657</v>
      </c>
      <c r="D473" t="s">
        <v>405</v>
      </c>
      <c r="E473" t="s">
        <v>406</v>
      </c>
      <c r="F473" t="s">
        <v>440</v>
      </c>
      <c r="G473" t="s">
        <v>440</v>
      </c>
      <c r="H473" t="s">
        <v>441</v>
      </c>
      <c r="I473" t="s">
        <v>2726</v>
      </c>
      <c r="J473" t="s">
        <v>2583</v>
      </c>
      <c r="P473" s="2" t="s">
        <v>3138</v>
      </c>
      <c r="Q473" s="7">
        <v>1</v>
      </c>
      <c r="R473" t="s">
        <v>31</v>
      </c>
      <c r="S473" t="str">
        <f t="shared" si="14"/>
        <v>4902430511551BukalapakPsku</v>
      </c>
      <c r="T473" t="str">
        <f t="shared" si="15"/>
        <v>01/274928901DBukalapakPsku</v>
      </c>
    </row>
    <row r="474" spans="2:20" x14ac:dyDescent="0.35">
      <c r="B474" t="s">
        <v>17</v>
      </c>
      <c r="C474" t="s">
        <v>2657</v>
      </c>
      <c r="D474" t="s">
        <v>405</v>
      </c>
      <c r="E474" t="s">
        <v>406</v>
      </c>
      <c r="F474" t="s">
        <v>429</v>
      </c>
      <c r="G474" t="s">
        <v>429</v>
      </c>
      <c r="H474" t="s">
        <v>430</v>
      </c>
      <c r="I474" t="s">
        <v>5388</v>
      </c>
      <c r="J474" t="s">
        <v>5389</v>
      </c>
      <c r="P474" s="2" t="s">
        <v>3138</v>
      </c>
      <c r="Q474" s="7">
        <v>1</v>
      </c>
      <c r="R474" t="s">
        <v>31</v>
      </c>
      <c r="S474" t="str">
        <f t="shared" si="14"/>
        <v>4902430599634BukalapakPsku</v>
      </c>
      <c r="T474" t="str">
        <f t="shared" si="15"/>
        <v>01/274927101RBukalapakPsku</v>
      </c>
    </row>
    <row r="475" spans="2:20" x14ac:dyDescent="0.35">
      <c r="B475" t="s">
        <v>17</v>
      </c>
      <c r="C475" t="s">
        <v>2657</v>
      </c>
      <c r="D475" t="s">
        <v>405</v>
      </c>
      <c r="E475" t="s">
        <v>406</v>
      </c>
      <c r="F475" t="s">
        <v>435</v>
      </c>
      <c r="G475" t="s">
        <v>435</v>
      </c>
      <c r="H475" t="s">
        <v>436</v>
      </c>
      <c r="I475" t="s">
        <v>2733</v>
      </c>
      <c r="J475" t="s">
        <v>2587</v>
      </c>
      <c r="P475" s="2" t="s">
        <v>3138</v>
      </c>
      <c r="Q475" s="7">
        <v>1</v>
      </c>
      <c r="R475" t="s">
        <v>31</v>
      </c>
      <c r="S475" t="str">
        <f t="shared" si="14"/>
        <v>4902430403856BukalapakPsku</v>
      </c>
      <c r="T475" t="str">
        <f t="shared" si="15"/>
        <v>01/274926401IBukalapakPsku</v>
      </c>
    </row>
    <row r="476" spans="2:20" x14ac:dyDescent="0.35">
      <c r="B476" t="s">
        <v>17</v>
      </c>
      <c r="C476" t="s">
        <v>2657</v>
      </c>
      <c r="D476" t="s">
        <v>405</v>
      </c>
      <c r="E476" t="s">
        <v>406</v>
      </c>
      <c r="F476" t="s">
        <v>1246</v>
      </c>
      <c r="G476" t="s">
        <v>1246</v>
      </c>
      <c r="H476" t="s">
        <v>1247</v>
      </c>
      <c r="I476" t="s">
        <v>5331</v>
      </c>
      <c r="J476" t="s">
        <v>5332</v>
      </c>
      <c r="P476" s="2" t="s">
        <v>3138</v>
      </c>
      <c r="Q476" s="7">
        <v>1</v>
      </c>
      <c r="R476" t="s">
        <v>31</v>
      </c>
      <c r="S476" t="str">
        <f t="shared" si="14"/>
        <v>3014260840723x3BukalapakPsku</v>
      </c>
      <c r="T476" t="str">
        <f t="shared" si="15"/>
        <v>01/394929501JBukalapakPsku</v>
      </c>
    </row>
    <row r="477" spans="2:20" x14ac:dyDescent="0.35">
      <c r="B477" t="s">
        <v>17</v>
      </c>
      <c r="C477" t="s">
        <v>2657</v>
      </c>
      <c r="D477" t="s">
        <v>405</v>
      </c>
      <c r="E477" t="s">
        <v>406</v>
      </c>
      <c r="F477" t="s">
        <v>3006</v>
      </c>
      <c r="G477" t="s">
        <v>3006</v>
      </c>
      <c r="H477" t="s">
        <v>4527</v>
      </c>
      <c r="I477" t="s">
        <v>2706</v>
      </c>
      <c r="J477" t="s">
        <v>2546</v>
      </c>
      <c r="P477" s="2" t="s">
        <v>3138</v>
      </c>
      <c r="Q477" s="7">
        <v>1</v>
      </c>
      <c r="R477" t="s">
        <v>31</v>
      </c>
      <c r="S477" t="str">
        <f t="shared" si="14"/>
        <v>4902430599610x2BukalapakPsku</v>
      </c>
      <c r="T477" t="str">
        <f t="shared" si="15"/>
        <v>01/394929502YBukalapakPsku</v>
      </c>
    </row>
    <row r="478" spans="2:20" x14ac:dyDescent="0.35">
      <c r="B478" t="s">
        <v>17</v>
      </c>
      <c r="C478" t="s">
        <v>2657</v>
      </c>
      <c r="D478" t="s">
        <v>405</v>
      </c>
      <c r="E478" t="s">
        <v>406</v>
      </c>
      <c r="F478" t="s">
        <v>446</v>
      </c>
      <c r="G478" t="s">
        <v>446</v>
      </c>
      <c r="H478" t="s">
        <v>447</v>
      </c>
      <c r="I478" t="s">
        <v>2666</v>
      </c>
      <c r="J478" t="s">
        <v>2400</v>
      </c>
      <c r="P478" s="2" t="s">
        <v>3138</v>
      </c>
      <c r="Q478" s="7">
        <v>1</v>
      </c>
      <c r="R478" t="s">
        <v>31</v>
      </c>
      <c r="S478" t="str">
        <f t="shared" si="14"/>
        <v>9300647788691BukalapakPsku</v>
      </c>
      <c r="T478" t="str">
        <f t="shared" si="15"/>
        <v>01/341314001ABukalapakPsku</v>
      </c>
    </row>
    <row r="479" spans="2:20" x14ac:dyDescent="0.35">
      <c r="B479" t="s">
        <v>17</v>
      </c>
      <c r="C479" t="s">
        <v>2657</v>
      </c>
      <c r="D479" t="s">
        <v>405</v>
      </c>
      <c r="E479" t="s">
        <v>406</v>
      </c>
      <c r="F479" t="s">
        <v>411</v>
      </c>
      <c r="G479" t="s">
        <v>411</v>
      </c>
      <c r="H479" t="s">
        <v>412</v>
      </c>
      <c r="I479" t="s">
        <v>2727</v>
      </c>
      <c r="J479" t="s">
        <v>2568</v>
      </c>
      <c r="P479" s="2" t="s">
        <v>3138</v>
      </c>
      <c r="Q479" s="7">
        <v>1</v>
      </c>
      <c r="R479" t="s">
        <v>31</v>
      </c>
      <c r="S479" t="str">
        <f t="shared" si="14"/>
        <v>3014260279387BukalapakPsku</v>
      </c>
      <c r="T479" t="str">
        <f t="shared" si="15"/>
        <v>01/341313503ABukalapakPsku</v>
      </c>
    </row>
    <row r="480" spans="2:20" x14ac:dyDescent="0.35">
      <c r="B480" t="s">
        <v>17</v>
      </c>
      <c r="C480" t="s">
        <v>2657</v>
      </c>
      <c r="D480" t="s">
        <v>405</v>
      </c>
      <c r="E480" t="s">
        <v>406</v>
      </c>
      <c r="F480" t="s">
        <v>443</v>
      </c>
      <c r="G480" t="s">
        <v>443</v>
      </c>
      <c r="H480" t="s">
        <v>444</v>
      </c>
      <c r="I480" t="s">
        <v>5319</v>
      </c>
      <c r="J480" t="s">
        <v>2398</v>
      </c>
      <c r="P480" s="2" t="s">
        <v>3138</v>
      </c>
      <c r="Q480" s="7">
        <v>1</v>
      </c>
      <c r="R480" t="s">
        <v>31</v>
      </c>
      <c r="S480" t="str">
        <f t="shared" si="14"/>
        <v>4902430869652BukalapakPsku</v>
      </c>
      <c r="T480" t="str">
        <f t="shared" si="15"/>
        <v>01/274922301GBukalapakPsku</v>
      </c>
    </row>
    <row r="481" spans="2:20" x14ac:dyDescent="0.35">
      <c r="B481" t="s">
        <v>17</v>
      </c>
      <c r="C481" t="s">
        <v>2657</v>
      </c>
      <c r="D481" t="s">
        <v>405</v>
      </c>
      <c r="E481" t="s">
        <v>406</v>
      </c>
      <c r="F481" t="s">
        <v>2319</v>
      </c>
      <c r="G481" t="s">
        <v>2319</v>
      </c>
      <c r="H481" t="s">
        <v>2334</v>
      </c>
      <c r="I481" t="s">
        <v>2732</v>
      </c>
      <c r="J481" t="s">
        <v>2590</v>
      </c>
      <c r="P481" s="2" t="s">
        <v>3138</v>
      </c>
      <c r="Q481" s="7">
        <v>1</v>
      </c>
      <c r="R481" t="s">
        <v>31</v>
      </c>
      <c r="S481" t="str">
        <f t="shared" si="14"/>
        <v>4902430390095BukalapakPsku</v>
      </c>
      <c r="T481" t="str">
        <f t="shared" si="15"/>
        <v>01/274926401GBukalapakPsku</v>
      </c>
    </row>
    <row r="482" spans="2:20" x14ac:dyDescent="0.35">
      <c r="B482" t="s">
        <v>17</v>
      </c>
      <c r="C482" t="s">
        <v>2657</v>
      </c>
      <c r="D482" t="s">
        <v>405</v>
      </c>
      <c r="E482" t="s">
        <v>406</v>
      </c>
      <c r="F482" t="s">
        <v>407</v>
      </c>
      <c r="G482" t="s">
        <v>407</v>
      </c>
      <c r="H482" t="s">
        <v>408</v>
      </c>
      <c r="I482" t="s">
        <v>2729</v>
      </c>
      <c r="J482" t="s">
        <v>2567</v>
      </c>
      <c r="P482" s="2" t="s">
        <v>3138</v>
      </c>
      <c r="Q482" s="7">
        <v>1</v>
      </c>
      <c r="R482" t="s">
        <v>31</v>
      </c>
      <c r="S482" t="str">
        <f t="shared" si="14"/>
        <v>3014260279059BukalapakPsku</v>
      </c>
      <c r="T482" t="str">
        <f t="shared" si="15"/>
        <v>01/341313504ABukalapakPsku</v>
      </c>
    </row>
    <row r="483" spans="2:20" x14ac:dyDescent="0.35">
      <c r="B483" t="s">
        <v>17</v>
      </c>
      <c r="C483" t="s">
        <v>2657</v>
      </c>
      <c r="D483" t="s">
        <v>455</v>
      </c>
      <c r="E483" t="s">
        <v>456</v>
      </c>
      <c r="F483" t="s">
        <v>505</v>
      </c>
      <c r="G483" t="s">
        <v>505</v>
      </c>
      <c r="H483" t="s">
        <v>506</v>
      </c>
      <c r="I483" t="s">
        <v>3220</v>
      </c>
      <c r="J483" t="s">
        <v>2648</v>
      </c>
      <c r="P483" s="2" t="s">
        <v>3138</v>
      </c>
      <c r="Q483" s="7">
        <v>1</v>
      </c>
      <c r="R483" t="s">
        <v>31</v>
      </c>
      <c r="S483" t="str">
        <f t="shared" si="14"/>
        <v>4902430610568x4BukalapakPsku</v>
      </c>
      <c r="T483" t="str">
        <f t="shared" si="15"/>
        <v>01/395029501FBukalapakPsku</v>
      </c>
    </row>
    <row r="484" spans="2:20" x14ac:dyDescent="0.35">
      <c r="B484" t="s">
        <v>17</v>
      </c>
      <c r="C484" t="s">
        <v>2657</v>
      </c>
      <c r="D484" t="s">
        <v>455</v>
      </c>
      <c r="E484" t="s">
        <v>456</v>
      </c>
      <c r="F484" t="s">
        <v>1262</v>
      </c>
      <c r="G484" t="s">
        <v>1262</v>
      </c>
      <c r="H484" t="s">
        <v>1263</v>
      </c>
      <c r="I484" t="s">
        <v>2736</v>
      </c>
      <c r="J484" t="s">
        <v>2542</v>
      </c>
      <c r="P484" s="2" t="s">
        <v>3138</v>
      </c>
      <c r="Q484" s="7">
        <v>1</v>
      </c>
      <c r="R484" t="s">
        <v>31</v>
      </c>
      <c r="S484" t="str">
        <f t="shared" si="14"/>
        <v>4902430610575x3BukalapakPsku</v>
      </c>
      <c r="T484" t="str">
        <f t="shared" si="15"/>
        <v>01/395029501GBukalapakPsku</v>
      </c>
    </row>
    <row r="485" spans="2:20" x14ac:dyDescent="0.35">
      <c r="B485" t="s">
        <v>17</v>
      </c>
      <c r="C485" t="s">
        <v>2657</v>
      </c>
      <c r="D485" t="s">
        <v>455</v>
      </c>
      <c r="E485" t="s">
        <v>456</v>
      </c>
      <c r="F485" t="s">
        <v>464</v>
      </c>
      <c r="G485" t="s">
        <v>464</v>
      </c>
      <c r="H485" t="s">
        <v>465</v>
      </c>
      <c r="I485" t="s">
        <v>5396</v>
      </c>
      <c r="J485" t="s">
        <v>2607</v>
      </c>
      <c r="P485" s="2" t="s">
        <v>3138</v>
      </c>
      <c r="Q485" s="7">
        <v>1</v>
      </c>
      <c r="R485" t="s">
        <v>31</v>
      </c>
      <c r="S485" t="str">
        <f t="shared" si="14"/>
        <v>4902430610506BukalapakPsku</v>
      </c>
      <c r="T485" t="str">
        <f t="shared" si="15"/>
        <v>01/225026509WBukalapakPsku</v>
      </c>
    </row>
    <row r="486" spans="2:20" x14ac:dyDescent="0.35">
      <c r="B486" t="s">
        <v>17</v>
      </c>
      <c r="C486" t="s">
        <v>2657</v>
      </c>
      <c r="D486" t="s">
        <v>549</v>
      </c>
      <c r="E486" t="s">
        <v>194</v>
      </c>
      <c r="F486" t="s">
        <v>613</v>
      </c>
      <c r="G486" t="s">
        <v>613</v>
      </c>
      <c r="H486" t="s">
        <v>614</v>
      </c>
      <c r="I486" t="s">
        <v>2696</v>
      </c>
      <c r="J486" t="s">
        <v>2697</v>
      </c>
      <c r="P486" s="2" t="s">
        <v>3138</v>
      </c>
      <c r="Q486" s="7">
        <v>1</v>
      </c>
      <c r="R486" t="s">
        <v>31</v>
      </c>
      <c r="S486" t="str">
        <f t="shared" si="14"/>
        <v>4902430413008BukalapakPsku</v>
      </c>
      <c r="T486" t="str">
        <f t="shared" si="15"/>
        <v>01/245121101RBukalapakPsku</v>
      </c>
    </row>
    <row r="487" spans="2:20" x14ac:dyDescent="0.35">
      <c r="B487" t="s">
        <v>17</v>
      </c>
      <c r="C487" t="s">
        <v>2657</v>
      </c>
      <c r="D487" t="s">
        <v>549</v>
      </c>
      <c r="E487" t="s">
        <v>194</v>
      </c>
      <c r="F487" t="s">
        <v>623</v>
      </c>
      <c r="G487" t="s">
        <v>623</v>
      </c>
      <c r="H487" t="s">
        <v>624</v>
      </c>
      <c r="I487" t="s">
        <v>2715</v>
      </c>
      <c r="J487" t="s">
        <v>2716</v>
      </c>
      <c r="P487" s="2" t="s">
        <v>3138</v>
      </c>
      <c r="Q487" s="7">
        <v>1</v>
      </c>
      <c r="R487" t="s">
        <v>31</v>
      </c>
      <c r="S487" t="str">
        <f t="shared" si="14"/>
        <v>4902430401135BukalapakPsku</v>
      </c>
      <c r="T487" t="str">
        <f t="shared" si="15"/>
        <v>01/245121114NBukalapakPsku</v>
      </c>
    </row>
    <row r="488" spans="2:20" x14ac:dyDescent="0.35">
      <c r="B488" t="s">
        <v>17</v>
      </c>
      <c r="C488" t="s">
        <v>2657</v>
      </c>
      <c r="D488" t="s">
        <v>549</v>
      </c>
      <c r="E488" t="s">
        <v>194</v>
      </c>
      <c r="F488" t="s">
        <v>599</v>
      </c>
      <c r="G488" t="s">
        <v>599</v>
      </c>
      <c r="H488" t="s">
        <v>600</v>
      </c>
      <c r="I488" t="s">
        <v>2760</v>
      </c>
      <c r="J488" t="s">
        <v>2761</v>
      </c>
      <c r="P488" s="2" t="s">
        <v>3138</v>
      </c>
      <c r="Q488" s="7">
        <v>1</v>
      </c>
      <c r="R488" t="s">
        <v>31</v>
      </c>
      <c r="S488" t="str">
        <f t="shared" si="14"/>
        <v>4902430596268BukalapakPsku</v>
      </c>
      <c r="T488" t="str">
        <f t="shared" si="15"/>
        <v>01/245121115CBukalapakPsku</v>
      </c>
    </row>
    <row r="489" spans="2:20" x14ac:dyDescent="0.35">
      <c r="B489" t="s">
        <v>17</v>
      </c>
      <c r="C489" t="s">
        <v>2657</v>
      </c>
      <c r="D489" t="s">
        <v>549</v>
      </c>
      <c r="E489" t="s">
        <v>194</v>
      </c>
      <c r="F489" t="s">
        <v>2468</v>
      </c>
      <c r="G489" t="s">
        <v>2468</v>
      </c>
      <c r="H489" t="s">
        <v>2470</v>
      </c>
      <c r="I489" t="s">
        <v>2764</v>
      </c>
      <c r="J489" t="s">
        <v>2537</v>
      </c>
      <c r="P489" s="2" t="s">
        <v>3138</v>
      </c>
      <c r="Q489" s="7">
        <v>1</v>
      </c>
      <c r="R489" t="s">
        <v>31</v>
      </c>
      <c r="S489" t="str">
        <f t="shared" si="14"/>
        <v>4902430404686x2BukalapakPsku</v>
      </c>
      <c r="T489" t="str">
        <f t="shared" si="15"/>
        <v>01/395129501JBukalapakPsku</v>
      </c>
    </row>
    <row r="490" spans="2:20" x14ac:dyDescent="0.35">
      <c r="B490" t="s">
        <v>17</v>
      </c>
      <c r="C490" t="s">
        <v>2657</v>
      </c>
      <c r="D490" t="s">
        <v>549</v>
      </c>
      <c r="E490" t="s">
        <v>194</v>
      </c>
      <c r="F490" t="s">
        <v>2526</v>
      </c>
      <c r="G490" t="s">
        <v>2526</v>
      </c>
      <c r="H490" t="s">
        <v>2527</v>
      </c>
      <c r="I490" t="s">
        <v>2661</v>
      </c>
      <c r="J490" t="s">
        <v>2528</v>
      </c>
      <c r="P490" s="2" t="s">
        <v>3138</v>
      </c>
      <c r="Q490" s="7">
        <v>1</v>
      </c>
      <c r="R490" t="s">
        <v>31</v>
      </c>
      <c r="S490" t="str">
        <f t="shared" si="14"/>
        <v>4902430792240x3BukalapakPsku</v>
      </c>
      <c r="T490" t="str">
        <f t="shared" si="15"/>
        <v>01/395129504FBukalapakPsku</v>
      </c>
    </row>
    <row r="491" spans="2:20" x14ac:dyDescent="0.35">
      <c r="B491" t="s">
        <v>17</v>
      </c>
      <c r="C491" t="s">
        <v>2657</v>
      </c>
      <c r="D491" t="s">
        <v>549</v>
      </c>
      <c r="E491" t="s">
        <v>194</v>
      </c>
      <c r="F491" t="s">
        <v>607</v>
      </c>
      <c r="G491" t="s">
        <v>607</v>
      </c>
      <c r="H491" t="s">
        <v>608</v>
      </c>
      <c r="I491" t="s">
        <v>2700</v>
      </c>
      <c r="J491" t="s">
        <v>2701</v>
      </c>
      <c r="P491" s="2" t="s">
        <v>3138</v>
      </c>
      <c r="Q491" s="7">
        <v>1</v>
      </c>
      <c r="R491" t="s">
        <v>31</v>
      </c>
      <c r="S491" t="str">
        <f t="shared" si="14"/>
        <v>4902430412971BukalapakPsku</v>
      </c>
      <c r="T491" t="str">
        <f t="shared" si="15"/>
        <v>01/245121101WBukalapakPsku</v>
      </c>
    </row>
    <row r="492" spans="2:20" x14ac:dyDescent="0.35">
      <c r="B492" t="s">
        <v>17</v>
      </c>
      <c r="C492" t="s">
        <v>2657</v>
      </c>
      <c r="D492" t="s">
        <v>549</v>
      </c>
      <c r="E492" t="s">
        <v>194</v>
      </c>
      <c r="F492" t="s">
        <v>2496</v>
      </c>
      <c r="G492" t="s">
        <v>2496</v>
      </c>
      <c r="H492" t="s">
        <v>3609</v>
      </c>
      <c r="I492" t="s">
        <v>2662</v>
      </c>
      <c r="J492" t="s">
        <v>2530</v>
      </c>
      <c r="P492" s="2" t="s">
        <v>3138</v>
      </c>
      <c r="Q492" s="7">
        <v>1</v>
      </c>
      <c r="R492" t="s">
        <v>31</v>
      </c>
      <c r="S492" t="str">
        <f t="shared" si="14"/>
        <v>4902430404716x3BukalapakPsku</v>
      </c>
      <c r="T492" t="str">
        <f t="shared" si="15"/>
        <v>01/395129504GBukalapakPsku</v>
      </c>
    </row>
    <row r="493" spans="2:20" x14ac:dyDescent="0.35">
      <c r="B493" t="s">
        <v>17</v>
      </c>
      <c r="C493" t="s">
        <v>2657</v>
      </c>
      <c r="D493" t="s">
        <v>549</v>
      </c>
      <c r="E493" t="s">
        <v>194</v>
      </c>
      <c r="F493" t="s">
        <v>2471</v>
      </c>
      <c r="G493" t="s">
        <v>2471</v>
      </c>
      <c r="H493" t="s">
        <v>2472</v>
      </c>
      <c r="I493" t="s">
        <v>2717</v>
      </c>
      <c r="J493" t="s">
        <v>2718</v>
      </c>
      <c r="P493" s="2" t="s">
        <v>3138</v>
      </c>
      <c r="Q493" s="7">
        <v>1</v>
      </c>
      <c r="R493" t="s">
        <v>31</v>
      </c>
      <c r="S493" t="str">
        <f t="shared" si="14"/>
        <v>4902430399340x2BukalapakPsku</v>
      </c>
      <c r="T493" t="str">
        <f t="shared" si="15"/>
        <v>01/395129501GBukalapakPsku</v>
      </c>
    </row>
    <row r="494" spans="2:20" x14ac:dyDescent="0.35">
      <c r="B494" t="s">
        <v>17</v>
      </c>
      <c r="C494" t="s">
        <v>2657</v>
      </c>
      <c r="D494" t="s">
        <v>549</v>
      </c>
      <c r="E494" t="s">
        <v>194</v>
      </c>
      <c r="F494" t="s">
        <v>2458</v>
      </c>
      <c r="G494" t="s">
        <v>2458</v>
      </c>
      <c r="H494" t="s">
        <v>2459</v>
      </c>
      <c r="I494" t="s">
        <v>2707</v>
      </c>
      <c r="J494" t="s">
        <v>2708</v>
      </c>
      <c r="P494" s="2" t="s">
        <v>3138</v>
      </c>
      <c r="Q494" s="7">
        <v>1</v>
      </c>
      <c r="R494" t="s">
        <v>31</v>
      </c>
      <c r="S494" t="str">
        <f t="shared" si="14"/>
        <v>4902430413008x2BukalapakPsku</v>
      </c>
      <c r="T494" t="str">
        <f t="shared" si="15"/>
        <v>01/395129502WBukalapakPsku</v>
      </c>
    </row>
    <row r="495" spans="2:20" x14ac:dyDescent="0.35">
      <c r="B495" t="s">
        <v>17</v>
      </c>
      <c r="C495" t="s">
        <v>2657</v>
      </c>
      <c r="D495" t="s">
        <v>549</v>
      </c>
      <c r="E495" t="s">
        <v>194</v>
      </c>
      <c r="F495" t="s">
        <v>1981</v>
      </c>
      <c r="G495" t="s">
        <v>1981</v>
      </c>
      <c r="H495" t="s">
        <v>1983</v>
      </c>
      <c r="I495" t="s">
        <v>2763</v>
      </c>
      <c r="J495" t="s">
        <v>2538</v>
      </c>
      <c r="P495" s="2" t="s">
        <v>3138</v>
      </c>
      <c r="Q495" s="7">
        <v>1</v>
      </c>
      <c r="R495" t="s">
        <v>31</v>
      </c>
      <c r="S495" t="str">
        <f t="shared" si="14"/>
        <v>4902430404716x2BukalapakPsku</v>
      </c>
      <c r="T495" t="str">
        <f t="shared" si="15"/>
        <v>01/395129501IBukalapakPsku</v>
      </c>
    </row>
    <row r="496" spans="2:20" x14ac:dyDescent="0.35">
      <c r="B496" t="s">
        <v>17</v>
      </c>
      <c r="C496" t="s">
        <v>2657</v>
      </c>
      <c r="D496" t="s">
        <v>549</v>
      </c>
      <c r="E496" t="s">
        <v>194</v>
      </c>
      <c r="F496" t="s">
        <v>626</v>
      </c>
      <c r="G496" t="s">
        <v>626</v>
      </c>
      <c r="H496" t="s">
        <v>627</v>
      </c>
      <c r="I496" t="s">
        <v>5399</v>
      </c>
      <c r="J496" t="s">
        <v>5400</v>
      </c>
      <c r="P496" s="2" t="s">
        <v>3138</v>
      </c>
      <c r="Q496" s="7">
        <v>1</v>
      </c>
      <c r="R496" t="s">
        <v>31</v>
      </c>
      <c r="S496" t="str">
        <f t="shared" si="14"/>
        <v>4902430404716BukalapakPsku</v>
      </c>
      <c r="T496" t="str">
        <f t="shared" si="15"/>
        <v>01/245121115GBukalapakPsku</v>
      </c>
    </row>
    <row r="497" spans="2:20" x14ac:dyDescent="0.35">
      <c r="B497" t="s">
        <v>17</v>
      </c>
      <c r="C497" t="s">
        <v>2657</v>
      </c>
      <c r="D497" t="s">
        <v>549</v>
      </c>
      <c r="E497" t="s">
        <v>194</v>
      </c>
      <c r="F497" t="s">
        <v>636</v>
      </c>
      <c r="G497" t="s">
        <v>636</v>
      </c>
      <c r="H497" t="s">
        <v>637</v>
      </c>
      <c r="I497" t="s">
        <v>2683</v>
      </c>
      <c r="J497" t="s">
        <v>2684</v>
      </c>
      <c r="P497" s="2" t="s">
        <v>3138</v>
      </c>
      <c r="Q497" s="7">
        <v>1</v>
      </c>
      <c r="R497" t="s">
        <v>31</v>
      </c>
      <c r="S497" t="str">
        <f t="shared" si="14"/>
        <v>4902430879057BukalapakPsku</v>
      </c>
      <c r="T497" t="str">
        <f t="shared" si="15"/>
        <v>01/245121103BBukalapakPsku</v>
      </c>
    </row>
    <row r="498" spans="2:20" x14ac:dyDescent="0.35">
      <c r="B498" t="s">
        <v>17</v>
      </c>
      <c r="C498" t="s">
        <v>2657</v>
      </c>
      <c r="D498" t="s">
        <v>549</v>
      </c>
      <c r="E498" t="s">
        <v>194</v>
      </c>
      <c r="F498" t="s">
        <v>621</v>
      </c>
      <c r="G498" t="s">
        <v>621</v>
      </c>
      <c r="H498" t="s">
        <v>622</v>
      </c>
      <c r="I498" t="s">
        <v>2730</v>
      </c>
      <c r="J498" t="s">
        <v>2731</v>
      </c>
      <c r="P498" s="2" t="s">
        <v>3138</v>
      </c>
      <c r="Q498" s="7">
        <v>1</v>
      </c>
      <c r="R498" t="s">
        <v>31</v>
      </c>
      <c r="S498" t="str">
        <f t="shared" si="14"/>
        <v>4902430401111BukalapakPsku</v>
      </c>
      <c r="T498" t="str">
        <f t="shared" si="15"/>
        <v>01/245121114QBukalapakPsku</v>
      </c>
    </row>
    <row r="499" spans="2:20" x14ac:dyDescent="0.35">
      <c r="B499" t="s">
        <v>17</v>
      </c>
      <c r="C499" t="s">
        <v>2657</v>
      </c>
      <c r="D499" t="s">
        <v>549</v>
      </c>
      <c r="E499" t="s">
        <v>194</v>
      </c>
      <c r="F499" t="s">
        <v>634</v>
      </c>
      <c r="G499" t="s">
        <v>634</v>
      </c>
      <c r="H499" t="s">
        <v>635</v>
      </c>
      <c r="I499" t="s">
        <v>2685</v>
      </c>
      <c r="J499" t="s">
        <v>2598</v>
      </c>
      <c r="P499" s="2" t="s">
        <v>3138</v>
      </c>
      <c r="Q499" s="7">
        <v>1</v>
      </c>
      <c r="R499" t="s">
        <v>31</v>
      </c>
      <c r="S499" t="str">
        <f t="shared" si="14"/>
        <v>4902430879064BukalapakPsku</v>
      </c>
      <c r="T499" t="str">
        <f t="shared" si="15"/>
        <v>01/245121103CBukalapakPsku</v>
      </c>
    </row>
    <row r="500" spans="2:20" x14ac:dyDescent="0.35">
      <c r="B500" t="s">
        <v>17</v>
      </c>
      <c r="C500" t="s">
        <v>2657</v>
      </c>
      <c r="D500" t="s">
        <v>549</v>
      </c>
      <c r="E500" t="s">
        <v>194</v>
      </c>
      <c r="F500" t="s">
        <v>1291</v>
      </c>
      <c r="G500" t="s">
        <v>1291</v>
      </c>
      <c r="H500" t="s">
        <v>1292</v>
      </c>
      <c r="I500" t="s">
        <v>5353</v>
      </c>
      <c r="J500" t="s">
        <v>5354</v>
      </c>
      <c r="P500" s="2" t="s">
        <v>3138</v>
      </c>
      <c r="Q500" s="7">
        <v>1</v>
      </c>
      <c r="R500" t="s">
        <v>31</v>
      </c>
      <c r="S500" t="str">
        <f t="shared" si="14"/>
        <v>4902430401111x2BukalapakPsku</v>
      </c>
      <c r="T500" t="str">
        <f t="shared" si="15"/>
        <v>01/395129501HBukalapakPsku</v>
      </c>
    </row>
    <row r="501" spans="2:20" x14ac:dyDescent="0.35">
      <c r="B501" t="s">
        <v>17</v>
      </c>
      <c r="C501" t="s">
        <v>2657</v>
      </c>
      <c r="D501" t="s">
        <v>549</v>
      </c>
      <c r="E501" t="s">
        <v>194</v>
      </c>
      <c r="F501" t="s">
        <v>567</v>
      </c>
      <c r="G501" t="s">
        <v>567</v>
      </c>
      <c r="H501" t="s">
        <v>568</v>
      </c>
      <c r="I501" t="s">
        <v>2740</v>
      </c>
      <c r="J501" t="s">
        <v>2741</v>
      </c>
      <c r="P501" s="2" t="s">
        <v>5623</v>
      </c>
      <c r="Q501" s="7">
        <v>1</v>
      </c>
      <c r="R501" t="s">
        <v>31</v>
      </c>
      <c r="S501" t="str">
        <f t="shared" si="14"/>
        <v>4902430792790BukalapakPsku</v>
      </c>
      <c r="T501" t="str">
        <f t="shared" si="15"/>
        <v>01/245121005LBukalapakPsku</v>
      </c>
    </row>
    <row r="502" spans="2:20" x14ac:dyDescent="0.35">
      <c r="B502" t="s">
        <v>17</v>
      </c>
      <c r="C502" t="s">
        <v>2657</v>
      </c>
      <c r="D502" t="s">
        <v>549</v>
      </c>
      <c r="E502" t="s">
        <v>194</v>
      </c>
      <c r="F502" t="s">
        <v>1294</v>
      </c>
      <c r="G502" t="s">
        <v>1294</v>
      </c>
      <c r="H502" t="s">
        <v>1295</v>
      </c>
      <c r="I502" t="s">
        <v>5375</v>
      </c>
      <c r="J502" t="s">
        <v>5376</v>
      </c>
      <c r="P502" s="2" t="s">
        <v>3138</v>
      </c>
      <c r="Q502" s="7">
        <v>1</v>
      </c>
      <c r="R502" t="s">
        <v>31</v>
      </c>
      <c r="S502" t="str">
        <f t="shared" si="14"/>
        <v>4902430401135x2BukalapakPsku</v>
      </c>
      <c r="T502" t="str">
        <f t="shared" si="15"/>
        <v>01/395129501FBukalapakPsku</v>
      </c>
    </row>
    <row r="503" spans="2:20" x14ac:dyDescent="0.35">
      <c r="B503" t="s">
        <v>17</v>
      </c>
      <c r="C503" t="s">
        <v>2657</v>
      </c>
      <c r="D503" t="s">
        <v>549</v>
      </c>
      <c r="E503" t="s">
        <v>194</v>
      </c>
      <c r="F503" t="s">
        <v>630</v>
      </c>
      <c r="G503" t="s">
        <v>630</v>
      </c>
      <c r="H503" t="s">
        <v>631</v>
      </c>
      <c r="I503" t="s">
        <v>2720</v>
      </c>
      <c r="J503" t="s">
        <v>2721</v>
      </c>
      <c r="P503" s="2" t="s">
        <v>3138</v>
      </c>
      <c r="Q503" s="7">
        <v>1</v>
      </c>
      <c r="R503" t="s">
        <v>31</v>
      </c>
      <c r="S503" t="str">
        <f t="shared" si="14"/>
        <v>4902430404686BukalapakPsku</v>
      </c>
      <c r="T503" t="str">
        <f t="shared" si="15"/>
        <v>01/245121115HBukalapakPsku</v>
      </c>
    </row>
    <row r="504" spans="2:20" x14ac:dyDescent="0.35">
      <c r="B504" t="s">
        <v>17</v>
      </c>
      <c r="C504" t="s">
        <v>2657</v>
      </c>
      <c r="D504" t="s">
        <v>549</v>
      </c>
      <c r="E504" t="s">
        <v>194</v>
      </c>
      <c r="F504" t="s">
        <v>2387</v>
      </c>
      <c r="G504" t="s">
        <v>2387</v>
      </c>
      <c r="H504" t="s">
        <v>3603</v>
      </c>
      <c r="I504" t="s">
        <v>5326</v>
      </c>
      <c r="J504" t="s">
        <v>2534</v>
      </c>
      <c r="P504" s="2" t="s">
        <v>3138</v>
      </c>
      <c r="Q504" s="7">
        <v>1</v>
      </c>
      <c r="R504" t="s">
        <v>31</v>
      </c>
      <c r="S504" t="str">
        <f t="shared" si="14"/>
        <v>4902430404686x3BukalapakPsku</v>
      </c>
      <c r="T504" t="str">
        <f t="shared" si="15"/>
        <v>01/395129501PBukalapakPsku</v>
      </c>
    </row>
    <row r="505" spans="2:20" x14ac:dyDescent="0.35">
      <c r="B505" t="s">
        <v>17</v>
      </c>
      <c r="C505" t="s">
        <v>2657</v>
      </c>
      <c r="D505" t="s">
        <v>549</v>
      </c>
      <c r="E505" t="s">
        <v>194</v>
      </c>
      <c r="F505" t="s">
        <v>2491</v>
      </c>
      <c r="G505" t="s">
        <v>2491</v>
      </c>
      <c r="H505" t="s">
        <v>2493</v>
      </c>
      <c r="I505" t="s">
        <v>5335</v>
      </c>
      <c r="J505" t="s">
        <v>5336</v>
      </c>
      <c r="P505" s="2" t="s">
        <v>3138</v>
      </c>
      <c r="Q505" s="7">
        <v>1</v>
      </c>
      <c r="R505" t="s">
        <v>31</v>
      </c>
      <c r="S505" t="str">
        <f t="shared" si="14"/>
        <v>4902430413008x3BukalapakPsku</v>
      </c>
      <c r="T505" t="str">
        <f t="shared" si="15"/>
        <v>01/395129502XBukalapakPsku</v>
      </c>
    </row>
    <row r="506" spans="2:20" x14ac:dyDescent="0.35">
      <c r="B506" t="s">
        <v>17</v>
      </c>
      <c r="C506" t="s">
        <v>2657</v>
      </c>
      <c r="D506" t="s">
        <v>549</v>
      </c>
      <c r="E506" t="s">
        <v>194</v>
      </c>
      <c r="F506" t="s">
        <v>591</v>
      </c>
      <c r="G506" t="s">
        <v>591</v>
      </c>
      <c r="H506" t="s">
        <v>592</v>
      </c>
      <c r="I506" t="s">
        <v>5381</v>
      </c>
      <c r="J506" t="s">
        <v>4711</v>
      </c>
      <c r="P506" s="2" t="s">
        <v>3138</v>
      </c>
      <c r="Q506" s="7">
        <v>1</v>
      </c>
      <c r="R506" t="s">
        <v>31</v>
      </c>
      <c r="S506" t="str">
        <f t="shared" si="14"/>
        <v>4902430399340BukalapakPsku</v>
      </c>
      <c r="T506" t="str">
        <f t="shared" si="15"/>
        <v>01/245121114OBukalapakPsku</v>
      </c>
    </row>
    <row r="507" spans="2:20" x14ac:dyDescent="0.35">
      <c r="B507" t="s">
        <v>17</v>
      </c>
      <c r="C507" t="s">
        <v>2657</v>
      </c>
      <c r="D507" t="s">
        <v>549</v>
      </c>
      <c r="E507" t="s">
        <v>194</v>
      </c>
      <c r="F507" t="s">
        <v>609</v>
      </c>
      <c r="G507" t="s">
        <v>609</v>
      </c>
      <c r="H507" t="s">
        <v>610</v>
      </c>
      <c r="I507" t="s">
        <v>2698</v>
      </c>
      <c r="J507" t="s">
        <v>2699</v>
      </c>
      <c r="P507" s="2" t="s">
        <v>3138</v>
      </c>
      <c r="Q507" s="7">
        <v>1</v>
      </c>
      <c r="R507" t="s">
        <v>31</v>
      </c>
      <c r="S507" t="str">
        <f t="shared" si="14"/>
        <v>4902430412988BukalapakPsku</v>
      </c>
      <c r="T507" t="str">
        <f t="shared" si="15"/>
        <v>01/245121101UBukalapakPsku</v>
      </c>
    </row>
    <row r="508" spans="2:20" x14ac:dyDescent="0.35">
      <c r="B508" t="s">
        <v>17</v>
      </c>
      <c r="C508" t="s">
        <v>2657</v>
      </c>
      <c r="D508" t="s">
        <v>549</v>
      </c>
      <c r="E508" t="s">
        <v>194</v>
      </c>
      <c r="F508" t="s">
        <v>649</v>
      </c>
      <c r="G508" t="s">
        <v>649</v>
      </c>
      <c r="H508" t="s">
        <v>1327</v>
      </c>
      <c r="I508" t="s">
        <v>5404</v>
      </c>
      <c r="J508" t="s">
        <v>5405</v>
      </c>
      <c r="P508" s="2" t="s">
        <v>3138</v>
      </c>
      <c r="Q508" s="7">
        <v>1</v>
      </c>
      <c r="R508" t="s">
        <v>31</v>
      </c>
      <c r="S508" t="str">
        <f t="shared" si="14"/>
        <v>4902430399432BukalapakPsku</v>
      </c>
      <c r="T508" t="str">
        <f t="shared" si="15"/>
        <v>01/245121002XBukalapakPsku</v>
      </c>
    </row>
    <row r="509" spans="2:20" x14ac:dyDescent="0.35">
      <c r="B509" t="s">
        <v>17</v>
      </c>
      <c r="C509" t="s">
        <v>2657</v>
      </c>
      <c r="D509" t="s">
        <v>549</v>
      </c>
      <c r="E509" t="s">
        <v>194</v>
      </c>
      <c r="F509" t="s">
        <v>1434</v>
      </c>
      <c r="G509" t="s">
        <v>1434</v>
      </c>
      <c r="H509" t="s">
        <v>1435</v>
      </c>
      <c r="I509" t="s">
        <v>5387</v>
      </c>
      <c r="J509" t="s">
        <v>2536</v>
      </c>
      <c r="P509" s="2" t="s">
        <v>3138</v>
      </c>
      <c r="Q509" s="7">
        <v>1</v>
      </c>
      <c r="R509" t="s">
        <v>31</v>
      </c>
      <c r="S509" t="str">
        <f t="shared" si="14"/>
        <v>4902430404709x2BukalapakPsku</v>
      </c>
      <c r="T509" t="str">
        <f t="shared" si="15"/>
        <v>01/395129501KBukalapakPsku</v>
      </c>
    </row>
    <row r="510" spans="2:20" x14ac:dyDescent="0.35">
      <c r="B510" t="s">
        <v>17</v>
      </c>
      <c r="C510" t="s">
        <v>2657</v>
      </c>
      <c r="D510" t="s">
        <v>549</v>
      </c>
      <c r="E510" t="s">
        <v>194</v>
      </c>
      <c r="F510" t="s">
        <v>730</v>
      </c>
      <c r="G510" t="s">
        <v>730</v>
      </c>
      <c r="H510" t="s">
        <v>731</v>
      </c>
      <c r="I510" t="s">
        <v>2686</v>
      </c>
      <c r="J510" t="s">
        <v>2687</v>
      </c>
      <c r="P510" s="2" t="s">
        <v>3138</v>
      </c>
      <c r="Q510" s="7">
        <v>1</v>
      </c>
      <c r="R510" t="s">
        <v>31</v>
      </c>
      <c r="S510" t="str">
        <f t="shared" si="14"/>
        <v>4902430879613BukalapakPsku</v>
      </c>
      <c r="T510" t="str">
        <f t="shared" si="15"/>
        <v>01/245121004GBukalapakPsku</v>
      </c>
    </row>
    <row r="511" spans="2:20" x14ac:dyDescent="0.35">
      <c r="B511" t="s">
        <v>17</v>
      </c>
      <c r="C511" t="s">
        <v>2657</v>
      </c>
      <c r="D511" t="s">
        <v>549</v>
      </c>
      <c r="E511" t="s">
        <v>194</v>
      </c>
      <c r="F511" t="s">
        <v>556</v>
      </c>
      <c r="G511" t="s">
        <v>556</v>
      </c>
      <c r="H511" t="s">
        <v>557</v>
      </c>
      <c r="I511" t="s">
        <v>2682</v>
      </c>
      <c r="J511" t="s">
        <v>2600</v>
      </c>
      <c r="P511" s="2" t="s">
        <v>5622</v>
      </c>
      <c r="Q511" s="7">
        <v>1</v>
      </c>
      <c r="R511" t="s">
        <v>31</v>
      </c>
      <c r="S511" t="str">
        <f t="shared" si="14"/>
        <v>4902430792158BukalapakPsku</v>
      </c>
      <c r="T511" t="str">
        <f t="shared" si="15"/>
        <v>01/245121003RBukalapakPsku</v>
      </c>
    </row>
    <row r="512" spans="2:20" x14ac:dyDescent="0.35">
      <c r="B512" t="s">
        <v>17</v>
      </c>
      <c r="C512" t="s">
        <v>2657</v>
      </c>
      <c r="D512" t="s">
        <v>650</v>
      </c>
      <c r="E512" t="s">
        <v>194</v>
      </c>
      <c r="F512" t="s">
        <v>684</v>
      </c>
      <c r="G512" t="s">
        <v>684</v>
      </c>
      <c r="H512" t="s">
        <v>685</v>
      </c>
      <c r="I512" t="s">
        <v>2725</v>
      </c>
      <c r="J512" t="s">
        <v>2594</v>
      </c>
      <c r="P512" s="2" t="s">
        <v>3138</v>
      </c>
      <c r="Q512" s="7">
        <v>1</v>
      </c>
      <c r="R512" t="s">
        <v>31</v>
      </c>
      <c r="S512" t="str">
        <f t="shared" si="14"/>
        <v>4902430396554BukalapakPsku</v>
      </c>
      <c r="T512" t="str">
        <f t="shared" si="15"/>
        <v>01/245321105CBukalapakPsku</v>
      </c>
    </row>
    <row r="513" spans="2:20" x14ac:dyDescent="0.35">
      <c r="B513" t="s">
        <v>17</v>
      </c>
      <c r="C513" t="s">
        <v>2657</v>
      </c>
      <c r="D513" t="s">
        <v>650</v>
      </c>
      <c r="E513" t="s">
        <v>194</v>
      </c>
      <c r="F513" t="s">
        <v>2515</v>
      </c>
      <c r="G513" t="s">
        <v>2515</v>
      </c>
      <c r="H513" t="s">
        <v>2065</v>
      </c>
      <c r="I513" t="s">
        <v>2758</v>
      </c>
      <c r="J513" t="s">
        <v>2759</v>
      </c>
      <c r="P513" s="2" t="s">
        <v>3138</v>
      </c>
      <c r="Q513" s="7">
        <v>1</v>
      </c>
      <c r="R513" t="s">
        <v>31</v>
      </c>
      <c r="S513" t="str">
        <f t="shared" si="14"/>
        <v>4902430396554x2BukalapakPsku</v>
      </c>
      <c r="T513" t="str">
        <f t="shared" si="15"/>
        <v>01/395329501CBukalapakPsku</v>
      </c>
    </row>
    <row r="514" spans="2:20" x14ac:dyDescent="0.35">
      <c r="B514" t="s">
        <v>17</v>
      </c>
      <c r="C514" t="s">
        <v>2657</v>
      </c>
      <c r="D514" t="s">
        <v>650</v>
      </c>
      <c r="E514" t="s">
        <v>194</v>
      </c>
      <c r="F514" t="s">
        <v>672</v>
      </c>
      <c r="G514" t="s">
        <v>672</v>
      </c>
      <c r="H514" t="s">
        <v>673</v>
      </c>
      <c r="I514" t="s">
        <v>2766</v>
      </c>
      <c r="J514" t="s">
        <v>2593</v>
      </c>
      <c r="P514" s="2" t="s">
        <v>3138</v>
      </c>
      <c r="Q514" s="7">
        <v>1</v>
      </c>
      <c r="R514" t="s">
        <v>31</v>
      </c>
      <c r="S514" t="str">
        <f t="shared" si="14"/>
        <v>4902430772662BukalapakPsku</v>
      </c>
      <c r="T514" t="str">
        <f t="shared" si="15"/>
        <v>01/245321105EBukalapakPsku</v>
      </c>
    </row>
    <row r="515" spans="2:20" x14ac:dyDescent="0.35">
      <c r="B515" t="s">
        <v>17</v>
      </c>
      <c r="C515" t="s">
        <v>2657</v>
      </c>
      <c r="D515" t="s">
        <v>650</v>
      </c>
      <c r="E515" t="s">
        <v>194</v>
      </c>
      <c r="F515" t="s">
        <v>760</v>
      </c>
      <c r="G515" t="s">
        <v>760</v>
      </c>
      <c r="H515" t="s">
        <v>761</v>
      </c>
      <c r="I515" t="s">
        <v>2767</v>
      </c>
      <c r="J515" t="s">
        <v>2592</v>
      </c>
      <c r="P515" s="2" t="s">
        <v>3138</v>
      </c>
      <c r="Q515" s="7">
        <v>1</v>
      </c>
      <c r="R515" t="s">
        <v>31</v>
      </c>
      <c r="S515" t="str">
        <f t="shared" ref="S515:S578" si="16">H515&amp;C515&amp;R515</f>
        <v>4902430450362BukalapakPsku</v>
      </c>
      <c r="T515" t="str">
        <f t="shared" ref="T515:T578" si="17">F515&amp;C515&amp;R515</f>
        <v>01/245321106BBukalapakPsku</v>
      </c>
    </row>
    <row r="516" spans="2:20" x14ac:dyDescent="0.35">
      <c r="B516" t="s">
        <v>17</v>
      </c>
      <c r="C516" t="s">
        <v>2657</v>
      </c>
      <c r="D516" t="s">
        <v>650</v>
      </c>
      <c r="E516" t="s">
        <v>194</v>
      </c>
      <c r="F516" t="s">
        <v>670</v>
      </c>
      <c r="G516" t="s">
        <v>670</v>
      </c>
      <c r="H516" t="s">
        <v>671</v>
      </c>
      <c r="I516" t="s">
        <v>2689</v>
      </c>
      <c r="J516" t="s">
        <v>1514</v>
      </c>
      <c r="P516" s="2" t="s">
        <v>3138</v>
      </c>
      <c r="Q516" s="7">
        <v>1</v>
      </c>
      <c r="R516" t="s">
        <v>31</v>
      </c>
      <c r="S516" t="str">
        <f t="shared" si="16"/>
        <v>4902430849081BukalapakPsku</v>
      </c>
      <c r="T516" t="str">
        <f t="shared" si="17"/>
        <v>01/245321104HBukalapakPsku</v>
      </c>
    </row>
    <row r="517" spans="2:20" x14ac:dyDescent="0.35">
      <c r="B517" t="s">
        <v>17</v>
      </c>
      <c r="C517" t="s">
        <v>2657</v>
      </c>
      <c r="D517" t="s">
        <v>650</v>
      </c>
      <c r="E517" t="s">
        <v>194</v>
      </c>
      <c r="F517" t="s">
        <v>678</v>
      </c>
      <c r="G517" t="s">
        <v>678</v>
      </c>
      <c r="H517" t="s">
        <v>679</v>
      </c>
      <c r="I517" t="s">
        <v>5391</v>
      </c>
      <c r="J517" t="s">
        <v>4904</v>
      </c>
      <c r="P517" s="2" t="s">
        <v>3138</v>
      </c>
      <c r="Q517" s="7">
        <v>1</v>
      </c>
      <c r="R517" t="s">
        <v>31</v>
      </c>
      <c r="S517" t="str">
        <f t="shared" si="16"/>
        <v>4902430450379BukalapakPsku</v>
      </c>
      <c r="T517" t="str">
        <f t="shared" si="17"/>
        <v>01/245321101XBukalapakPsku</v>
      </c>
    </row>
    <row r="518" spans="2:20" x14ac:dyDescent="0.35">
      <c r="B518" t="s">
        <v>17</v>
      </c>
      <c r="C518" t="s">
        <v>2657</v>
      </c>
      <c r="D518" t="s">
        <v>650</v>
      </c>
      <c r="E518" t="s">
        <v>194</v>
      </c>
      <c r="F518" t="s">
        <v>1485</v>
      </c>
      <c r="G518" t="s">
        <v>1485</v>
      </c>
      <c r="H518" t="s">
        <v>1486</v>
      </c>
      <c r="I518" t="s">
        <v>5356</v>
      </c>
      <c r="J518" t="s">
        <v>1487</v>
      </c>
      <c r="P518" s="2" t="s">
        <v>3138</v>
      </c>
      <c r="Q518" s="7">
        <v>1</v>
      </c>
      <c r="R518" t="s">
        <v>31</v>
      </c>
      <c r="S518" t="str">
        <f t="shared" si="16"/>
        <v>4902430849210x2BukalapakPsku</v>
      </c>
      <c r="T518" t="str">
        <f t="shared" si="17"/>
        <v>01/395329501NBukalapakPsku</v>
      </c>
    </row>
    <row r="519" spans="2:20" x14ac:dyDescent="0.35">
      <c r="B519" t="s">
        <v>17</v>
      </c>
      <c r="C519" t="s">
        <v>2657</v>
      </c>
      <c r="D519" t="s">
        <v>694</v>
      </c>
      <c r="E519" t="s">
        <v>695</v>
      </c>
      <c r="F519" t="s">
        <v>707</v>
      </c>
      <c r="G519" t="s">
        <v>707</v>
      </c>
      <c r="H519" t="s">
        <v>708</v>
      </c>
      <c r="I519" t="s">
        <v>5343</v>
      </c>
      <c r="J519" t="s">
        <v>5344</v>
      </c>
      <c r="P519" s="2" t="s">
        <v>3138</v>
      </c>
      <c r="Q519" s="7">
        <v>1</v>
      </c>
      <c r="R519" t="s">
        <v>31</v>
      </c>
      <c r="S519" t="str">
        <f t="shared" si="16"/>
        <v>4987176008718BukalapakPsku</v>
      </c>
      <c r="T519" t="str">
        <f t="shared" si="17"/>
        <v>01/265525501ABukalapakPsku</v>
      </c>
    </row>
    <row r="520" spans="2:20" x14ac:dyDescent="0.35">
      <c r="B520" t="s">
        <v>17</v>
      </c>
      <c r="C520" t="s">
        <v>2657</v>
      </c>
      <c r="D520" t="s">
        <v>694</v>
      </c>
      <c r="E520" t="s">
        <v>695</v>
      </c>
      <c r="F520" t="s">
        <v>696</v>
      </c>
      <c r="G520" t="s">
        <v>696</v>
      </c>
      <c r="H520" t="s">
        <v>697</v>
      </c>
      <c r="I520" t="s">
        <v>5341</v>
      </c>
      <c r="J520" t="s">
        <v>5342</v>
      </c>
      <c r="P520" s="2" t="s">
        <v>3138</v>
      </c>
      <c r="Q520" s="7">
        <v>1</v>
      </c>
      <c r="R520" t="s">
        <v>31</v>
      </c>
      <c r="S520" t="str">
        <f t="shared" si="16"/>
        <v>4902430393126BukalapakPsku</v>
      </c>
      <c r="T520" t="str">
        <f t="shared" si="17"/>
        <v>01/07060401ABukalapakPsku</v>
      </c>
    </row>
    <row r="521" spans="2:20" x14ac:dyDescent="0.35">
      <c r="B521" t="s">
        <v>17</v>
      </c>
      <c r="C521" t="s">
        <v>2657</v>
      </c>
      <c r="D521" t="s">
        <v>694</v>
      </c>
      <c r="E521" t="s">
        <v>695</v>
      </c>
      <c r="F521" t="s">
        <v>700</v>
      </c>
      <c r="G521" t="s">
        <v>700</v>
      </c>
      <c r="H521" t="s">
        <v>701</v>
      </c>
      <c r="I521" t="s">
        <v>5345</v>
      </c>
      <c r="J521" t="s">
        <v>5346</v>
      </c>
      <c r="P521" s="2" t="s">
        <v>3138</v>
      </c>
      <c r="Q521" s="7">
        <v>1</v>
      </c>
      <c r="R521" t="s">
        <v>31</v>
      </c>
      <c r="S521" t="str">
        <f t="shared" si="16"/>
        <v>4987176000552BukalapakPsku</v>
      </c>
      <c r="T521" t="str">
        <f t="shared" si="17"/>
        <v>01/07060503BBukalapakPsku</v>
      </c>
    </row>
    <row r="522" spans="2:20" x14ac:dyDescent="0.35">
      <c r="B522" t="s">
        <v>17</v>
      </c>
      <c r="C522" t="s">
        <v>2657</v>
      </c>
      <c r="D522" t="s">
        <v>710</v>
      </c>
      <c r="E522" t="s">
        <v>711</v>
      </c>
      <c r="F522" t="s">
        <v>714</v>
      </c>
      <c r="G522" t="s">
        <v>714</v>
      </c>
      <c r="H522" t="s">
        <v>715</v>
      </c>
      <c r="I522" t="s">
        <v>5351</v>
      </c>
      <c r="J522" t="s">
        <v>5352</v>
      </c>
      <c r="P522" s="2" t="s">
        <v>3138</v>
      </c>
      <c r="Q522" s="7">
        <v>1</v>
      </c>
      <c r="R522" t="s">
        <v>31</v>
      </c>
      <c r="S522" t="str">
        <f t="shared" si="16"/>
        <v>4902430061155BukalapakPsku</v>
      </c>
      <c r="T522" t="str">
        <f t="shared" si="17"/>
        <v>01/235725801ABukalapakPsku</v>
      </c>
    </row>
    <row r="523" spans="2:20" x14ac:dyDescent="0.35">
      <c r="B523" t="s">
        <v>17</v>
      </c>
      <c r="C523" t="s">
        <v>2657</v>
      </c>
      <c r="D523" t="s">
        <v>710</v>
      </c>
      <c r="E523" t="s">
        <v>711</v>
      </c>
      <c r="F523" t="s">
        <v>718</v>
      </c>
      <c r="G523" t="s">
        <v>718</v>
      </c>
      <c r="H523" t="s">
        <v>719</v>
      </c>
      <c r="I523" t="s">
        <v>5385</v>
      </c>
      <c r="J523" t="s">
        <v>5386</v>
      </c>
      <c r="P523" s="2" t="s">
        <v>3138</v>
      </c>
      <c r="Q523" s="7">
        <v>1</v>
      </c>
      <c r="R523" t="s">
        <v>31</v>
      </c>
      <c r="S523" t="str">
        <f t="shared" si="16"/>
        <v>4902430044257BukalapakPsku</v>
      </c>
      <c r="T523" t="str">
        <f t="shared" si="17"/>
        <v>01/18023203ABukalapakPsku</v>
      </c>
    </row>
    <row r="524" spans="2:20" x14ac:dyDescent="0.35">
      <c r="B524" t="s">
        <v>17</v>
      </c>
      <c r="C524" t="s">
        <v>5441</v>
      </c>
      <c r="D524" t="s">
        <v>5406</v>
      </c>
      <c r="E524" t="s">
        <v>20</v>
      </c>
      <c r="F524" t="s">
        <v>62</v>
      </c>
      <c r="G524">
        <v>10011879</v>
      </c>
      <c r="H524" t="s">
        <v>63</v>
      </c>
      <c r="I524" t="s">
        <v>4215</v>
      </c>
      <c r="J524" t="s">
        <v>64</v>
      </c>
      <c r="K524" s="2">
        <v>1</v>
      </c>
      <c r="L524" s="2">
        <v>1</v>
      </c>
      <c r="M524" s="2">
        <v>1</v>
      </c>
      <c r="N524" s="2">
        <v>0</v>
      </c>
      <c r="O524" s="2">
        <v>0</v>
      </c>
      <c r="P524" s="2" t="s">
        <v>3138</v>
      </c>
      <c r="Q524" s="7">
        <v>1</v>
      </c>
      <c r="R524" t="s">
        <v>31</v>
      </c>
      <c r="S524" t="str">
        <f t="shared" si="16"/>
        <v>4902430517447Jd.IdPsku</v>
      </c>
      <c r="T524" t="str">
        <f t="shared" si="17"/>
        <v>01/316027110EJd.IdPsku</v>
      </c>
    </row>
    <row r="525" spans="2:20" x14ac:dyDescent="0.35">
      <c r="B525" t="s">
        <v>17</v>
      </c>
      <c r="C525" t="s">
        <v>5441</v>
      </c>
      <c r="D525" t="s">
        <v>5406</v>
      </c>
      <c r="E525" t="s">
        <v>20</v>
      </c>
      <c r="F525" t="s">
        <v>53</v>
      </c>
      <c r="G525">
        <v>10011838</v>
      </c>
      <c r="H525" t="s">
        <v>840</v>
      </c>
      <c r="I525" t="s">
        <v>4216</v>
      </c>
      <c r="J525" t="s">
        <v>54</v>
      </c>
      <c r="K525" s="2">
        <v>1</v>
      </c>
      <c r="L525" s="2">
        <v>1</v>
      </c>
      <c r="M525" s="2">
        <v>1</v>
      </c>
      <c r="N525" s="2">
        <v>0</v>
      </c>
      <c r="O525" s="2">
        <v>0</v>
      </c>
      <c r="P525" s="2" t="s">
        <v>3138</v>
      </c>
      <c r="Q525" s="7">
        <v>1</v>
      </c>
      <c r="R525" t="s">
        <v>31</v>
      </c>
      <c r="S525" t="str">
        <f t="shared" si="16"/>
        <v>4902430516921Jd.IdPsku</v>
      </c>
      <c r="T525" t="str">
        <f t="shared" si="17"/>
        <v>01/316027112EJd.IdPsku</v>
      </c>
    </row>
    <row r="526" spans="2:20" x14ac:dyDescent="0.35">
      <c r="B526" t="s">
        <v>17</v>
      </c>
      <c r="C526" t="s">
        <v>5441</v>
      </c>
      <c r="D526" t="s">
        <v>5406</v>
      </c>
      <c r="E526" t="s">
        <v>20</v>
      </c>
      <c r="F526" t="s">
        <v>5442</v>
      </c>
      <c r="G526">
        <v>10011817</v>
      </c>
      <c r="H526" t="s">
        <v>34</v>
      </c>
      <c r="I526" t="s">
        <v>802</v>
      </c>
      <c r="J526" t="s">
        <v>35</v>
      </c>
      <c r="K526" s="2">
        <v>1</v>
      </c>
      <c r="L526" s="2">
        <v>1</v>
      </c>
      <c r="M526" s="2">
        <v>1</v>
      </c>
      <c r="N526" s="2">
        <v>0</v>
      </c>
      <c r="O526" s="2">
        <v>1</v>
      </c>
      <c r="P526" s="2" t="s">
        <v>3140</v>
      </c>
      <c r="Q526" s="7">
        <v>1</v>
      </c>
      <c r="R526" t="s">
        <v>31</v>
      </c>
      <c r="S526" t="str">
        <f t="shared" si="16"/>
        <v>4902430377379Jd.IdPsku</v>
      </c>
      <c r="T526" t="str">
        <f t="shared" si="17"/>
        <v>01/316027111BJd.IdPsku</v>
      </c>
    </row>
    <row r="527" spans="2:20" x14ac:dyDescent="0.35">
      <c r="B527" t="s">
        <v>17</v>
      </c>
      <c r="C527" t="s">
        <v>5441</v>
      </c>
      <c r="D527" t="s">
        <v>5406</v>
      </c>
      <c r="E527" t="s">
        <v>20</v>
      </c>
      <c r="F527" t="s">
        <v>51</v>
      </c>
      <c r="G527">
        <v>10011860</v>
      </c>
      <c r="H527" t="s">
        <v>841</v>
      </c>
      <c r="I527" t="s">
        <v>4219</v>
      </c>
      <c r="J527" t="s">
        <v>52</v>
      </c>
      <c r="K527" s="2">
        <v>1</v>
      </c>
      <c r="L527" s="2">
        <v>1</v>
      </c>
      <c r="M527" s="2">
        <v>1</v>
      </c>
      <c r="N527" s="2">
        <v>0</v>
      </c>
      <c r="O527" s="2">
        <v>0</v>
      </c>
      <c r="P527" s="2" t="s">
        <v>3138</v>
      </c>
      <c r="Q527" s="7">
        <v>1</v>
      </c>
      <c r="R527" t="s">
        <v>31</v>
      </c>
      <c r="S527" t="str">
        <f t="shared" si="16"/>
        <v>4902430517393Jd.IdPsku</v>
      </c>
      <c r="T527" t="str">
        <f t="shared" si="17"/>
        <v>01/316027110BJd.IdPsku</v>
      </c>
    </row>
    <row r="528" spans="2:20" x14ac:dyDescent="0.35">
      <c r="B528" t="s">
        <v>17</v>
      </c>
      <c r="C528" t="s">
        <v>5441</v>
      </c>
      <c r="D528" t="s">
        <v>5406</v>
      </c>
      <c r="E528" t="s">
        <v>20</v>
      </c>
      <c r="F528" t="s">
        <v>55</v>
      </c>
      <c r="G528">
        <v>10011846</v>
      </c>
      <c r="H528" t="s">
        <v>56</v>
      </c>
      <c r="I528" t="s">
        <v>4223</v>
      </c>
      <c r="J528" t="s">
        <v>57</v>
      </c>
      <c r="K528" s="2">
        <v>1</v>
      </c>
      <c r="L528" s="2">
        <v>1</v>
      </c>
      <c r="M528" s="2">
        <v>1</v>
      </c>
      <c r="N528" s="2">
        <v>0</v>
      </c>
      <c r="O528" s="2">
        <v>0</v>
      </c>
      <c r="P528" s="2" t="s">
        <v>3138</v>
      </c>
      <c r="Q528" s="7">
        <v>1</v>
      </c>
      <c r="R528" t="s">
        <v>31</v>
      </c>
      <c r="S528" t="str">
        <f t="shared" si="16"/>
        <v>4902430517256Jd.IdPsku</v>
      </c>
      <c r="T528" t="str">
        <f t="shared" si="17"/>
        <v>01/316027112GJd.IdPsku</v>
      </c>
    </row>
    <row r="529" spans="2:20" x14ac:dyDescent="0.35">
      <c r="B529" t="s">
        <v>17</v>
      </c>
      <c r="C529" t="s">
        <v>5441</v>
      </c>
      <c r="D529" t="s">
        <v>5406</v>
      </c>
      <c r="E529" t="s">
        <v>20</v>
      </c>
      <c r="F529" t="s">
        <v>59</v>
      </c>
      <c r="G529">
        <v>10011819</v>
      </c>
      <c r="H529" t="s">
        <v>60</v>
      </c>
      <c r="I529" t="s">
        <v>4214</v>
      </c>
      <c r="J529" t="s">
        <v>61</v>
      </c>
      <c r="K529" s="2">
        <v>1</v>
      </c>
      <c r="L529" s="2">
        <v>1</v>
      </c>
      <c r="M529" s="2">
        <v>1</v>
      </c>
      <c r="N529" s="2">
        <v>0</v>
      </c>
      <c r="O529" s="2">
        <v>1</v>
      </c>
      <c r="P529" s="2" t="s">
        <v>3140</v>
      </c>
      <c r="Q529" s="7">
        <v>1</v>
      </c>
      <c r="R529" t="s">
        <v>31</v>
      </c>
      <c r="S529" t="str">
        <f t="shared" si="16"/>
        <v>4902430377195Jd.IdPsku</v>
      </c>
      <c r="T529" t="str">
        <f t="shared" si="17"/>
        <v>01/316027111AJd.IdPsku</v>
      </c>
    </row>
    <row r="530" spans="2:20" x14ac:dyDescent="0.35">
      <c r="B530" t="s">
        <v>17</v>
      </c>
      <c r="C530" t="s">
        <v>5441</v>
      </c>
      <c r="D530" t="s">
        <v>5406</v>
      </c>
      <c r="E530" t="s">
        <v>20</v>
      </c>
      <c r="F530" t="s">
        <v>36</v>
      </c>
      <c r="G530">
        <v>10011834</v>
      </c>
      <c r="H530" t="s">
        <v>37</v>
      </c>
      <c r="I530" t="s">
        <v>4218</v>
      </c>
      <c r="J530" t="s">
        <v>38</v>
      </c>
      <c r="K530" s="2">
        <v>1</v>
      </c>
      <c r="L530" s="2">
        <v>1</v>
      </c>
      <c r="M530" s="2">
        <v>1</v>
      </c>
      <c r="N530" s="2">
        <v>0</v>
      </c>
      <c r="O530" s="2">
        <v>0</v>
      </c>
      <c r="P530" s="2" t="s">
        <v>3138</v>
      </c>
      <c r="Q530" s="7">
        <v>1</v>
      </c>
      <c r="R530" t="s">
        <v>31</v>
      </c>
      <c r="S530" t="str">
        <f t="shared" si="16"/>
        <v>4902430516877Jd.IdPsku</v>
      </c>
      <c r="T530" t="str">
        <f t="shared" si="17"/>
        <v>01/316027112DJd.IdPsku</v>
      </c>
    </row>
    <row r="531" spans="2:20" x14ac:dyDescent="0.35">
      <c r="B531" t="s">
        <v>17</v>
      </c>
      <c r="C531" t="s">
        <v>5441</v>
      </c>
      <c r="D531" t="s">
        <v>5406</v>
      </c>
      <c r="E531" t="s">
        <v>20</v>
      </c>
      <c r="F531" t="s">
        <v>42</v>
      </c>
      <c r="G531">
        <v>10011826</v>
      </c>
      <c r="H531" t="s">
        <v>43</v>
      </c>
      <c r="I531" t="s">
        <v>4222</v>
      </c>
      <c r="J531" t="s">
        <v>44</v>
      </c>
      <c r="K531" s="2">
        <v>1</v>
      </c>
      <c r="L531" s="2">
        <v>1</v>
      </c>
      <c r="M531" s="2">
        <v>1</v>
      </c>
      <c r="N531" s="2">
        <v>0</v>
      </c>
      <c r="O531" s="2">
        <v>0</v>
      </c>
      <c r="P531" s="2" t="s">
        <v>3138</v>
      </c>
      <c r="Q531" s="7">
        <v>1</v>
      </c>
      <c r="R531" t="s">
        <v>31</v>
      </c>
      <c r="S531" t="str">
        <f t="shared" si="16"/>
        <v>4902430516167Jd.IdPsku</v>
      </c>
      <c r="T531" t="str">
        <f t="shared" si="17"/>
        <v>01/316027112AJd.IdPsku</v>
      </c>
    </row>
    <row r="532" spans="2:20" x14ac:dyDescent="0.35">
      <c r="B532" t="s">
        <v>17</v>
      </c>
      <c r="C532" t="s">
        <v>5441</v>
      </c>
      <c r="D532" t="s">
        <v>5406</v>
      </c>
      <c r="E532" t="s">
        <v>20</v>
      </c>
      <c r="F532" t="s">
        <v>48</v>
      </c>
      <c r="G532">
        <v>10011886</v>
      </c>
      <c r="H532" t="s">
        <v>49</v>
      </c>
      <c r="I532" t="s">
        <v>4224</v>
      </c>
      <c r="J532" t="s">
        <v>50</v>
      </c>
      <c r="K532" s="2">
        <v>1</v>
      </c>
      <c r="L532" s="2">
        <v>1</v>
      </c>
      <c r="M532" s="2">
        <v>1</v>
      </c>
      <c r="N532" s="2">
        <v>0</v>
      </c>
      <c r="O532" s="2">
        <v>0</v>
      </c>
      <c r="P532" s="2" t="s">
        <v>3138</v>
      </c>
      <c r="Q532" s="7">
        <v>1</v>
      </c>
      <c r="R532" t="s">
        <v>31</v>
      </c>
      <c r="S532" t="str">
        <f t="shared" si="16"/>
        <v>4902430517454Jd.IdPsku</v>
      </c>
      <c r="T532" t="str">
        <f t="shared" si="17"/>
        <v>01/316027110FJd.IdPsku</v>
      </c>
    </row>
    <row r="533" spans="2:20" x14ac:dyDescent="0.35">
      <c r="B533" t="s">
        <v>17</v>
      </c>
      <c r="C533" t="s">
        <v>5441</v>
      </c>
      <c r="D533" t="s">
        <v>5406</v>
      </c>
      <c r="E533" t="s">
        <v>20</v>
      </c>
      <c r="F533" t="s">
        <v>24</v>
      </c>
      <c r="G533">
        <v>10011874</v>
      </c>
      <c r="H533" t="s">
        <v>25</v>
      </c>
      <c r="I533" t="s">
        <v>4225</v>
      </c>
      <c r="J533" t="s">
        <v>5443</v>
      </c>
      <c r="K533" s="2">
        <v>1</v>
      </c>
      <c r="L533" s="2">
        <v>1</v>
      </c>
      <c r="M533" s="2">
        <v>1</v>
      </c>
      <c r="N533" s="2">
        <v>0</v>
      </c>
      <c r="O533" s="2">
        <v>0</v>
      </c>
      <c r="P533" s="2" t="s">
        <v>3138</v>
      </c>
      <c r="Q533" s="7">
        <v>1</v>
      </c>
      <c r="R533" t="s">
        <v>31</v>
      </c>
      <c r="S533" t="str">
        <f t="shared" si="16"/>
        <v>4902430517430Jd.IdPsku</v>
      </c>
      <c r="T533" t="str">
        <f t="shared" si="17"/>
        <v>01/316027110DJd.IdPsku</v>
      </c>
    </row>
    <row r="534" spans="2:20" x14ac:dyDescent="0.35">
      <c r="B534" t="s">
        <v>17</v>
      </c>
      <c r="C534" t="s">
        <v>5441</v>
      </c>
      <c r="D534" t="s">
        <v>5406</v>
      </c>
      <c r="E534" t="s">
        <v>20</v>
      </c>
      <c r="F534" t="s">
        <v>45</v>
      </c>
      <c r="G534">
        <v>10011829</v>
      </c>
      <c r="H534" t="s">
        <v>46</v>
      </c>
      <c r="I534" t="s">
        <v>4220</v>
      </c>
      <c r="J534" t="s">
        <v>47</v>
      </c>
      <c r="K534" s="2">
        <v>1</v>
      </c>
      <c r="L534" s="2">
        <v>1</v>
      </c>
      <c r="M534" s="2">
        <v>1</v>
      </c>
      <c r="N534" s="2">
        <v>0</v>
      </c>
      <c r="O534" s="2">
        <v>1</v>
      </c>
      <c r="P534" s="2" t="s">
        <v>3138</v>
      </c>
      <c r="Q534" s="7">
        <v>1</v>
      </c>
      <c r="R534" t="s">
        <v>31</v>
      </c>
      <c r="S534" t="str">
        <f t="shared" si="16"/>
        <v>4902430516198Jd.IdPsku</v>
      </c>
      <c r="T534" t="str">
        <f t="shared" si="17"/>
        <v>01/316027112BJd.IdPsku</v>
      </c>
    </row>
    <row r="535" spans="2:20" x14ac:dyDescent="0.35">
      <c r="B535" t="s">
        <v>17</v>
      </c>
      <c r="C535" t="s">
        <v>5441</v>
      </c>
      <c r="D535" t="s">
        <v>5406</v>
      </c>
      <c r="E535" t="s">
        <v>20</v>
      </c>
      <c r="F535" t="s">
        <v>28</v>
      </c>
      <c r="G535">
        <v>10011888</v>
      </c>
      <c r="H535" t="s">
        <v>29</v>
      </c>
      <c r="I535" t="s">
        <v>4217</v>
      </c>
      <c r="J535" t="s">
        <v>30</v>
      </c>
      <c r="K535" s="2">
        <v>1</v>
      </c>
      <c r="L535" s="2">
        <v>1</v>
      </c>
      <c r="M535" s="2">
        <v>1</v>
      </c>
      <c r="N535" s="2">
        <v>0</v>
      </c>
      <c r="O535" s="2">
        <v>0</v>
      </c>
      <c r="P535" s="2" t="s">
        <v>3138</v>
      </c>
      <c r="Q535" s="7">
        <v>1</v>
      </c>
      <c r="R535" t="s">
        <v>31</v>
      </c>
      <c r="S535" t="str">
        <f t="shared" si="16"/>
        <v>4902430517478Jd.IdPsku</v>
      </c>
      <c r="T535" t="str">
        <f t="shared" si="17"/>
        <v>01/316027110HJd.IdPsku</v>
      </c>
    </row>
    <row r="536" spans="2:20" x14ac:dyDescent="0.35">
      <c r="B536" t="s">
        <v>17</v>
      </c>
      <c r="C536" t="s">
        <v>5441</v>
      </c>
      <c r="D536" t="s">
        <v>5406</v>
      </c>
      <c r="E536" t="s">
        <v>20</v>
      </c>
      <c r="F536" t="s">
        <v>39</v>
      </c>
      <c r="G536">
        <v>10011884</v>
      </c>
      <c r="H536" t="s">
        <v>40</v>
      </c>
      <c r="I536" t="s">
        <v>4221</v>
      </c>
      <c r="J536" t="s">
        <v>41</v>
      </c>
      <c r="K536" s="2">
        <v>1</v>
      </c>
      <c r="L536" s="2">
        <v>1</v>
      </c>
      <c r="M536" s="2">
        <v>1</v>
      </c>
      <c r="N536" s="2">
        <v>0</v>
      </c>
      <c r="O536" s="2">
        <v>0</v>
      </c>
      <c r="P536" s="2" t="s">
        <v>3138</v>
      </c>
      <c r="Q536" s="7">
        <v>1</v>
      </c>
      <c r="R536" t="s">
        <v>31</v>
      </c>
      <c r="S536" t="str">
        <f t="shared" si="16"/>
        <v>4902430517461Jd.IdPsku</v>
      </c>
      <c r="T536" t="str">
        <f t="shared" si="17"/>
        <v>01/316027110GJd.IdPsku</v>
      </c>
    </row>
    <row r="537" spans="2:20" x14ac:dyDescent="0.35">
      <c r="B537" t="s">
        <v>17</v>
      </c>
      <c r="C537" t="s">
        <v>5441</v>
      </c>
      <c r="D537" t="s">
        <v>65</v>
      </c>
      <c r="E537" t="s">
        <v>3139</v>
      </c>
      <c r="F537" t="s">
        <v>4114</v>
      </c>
      <c r="G537">
        <v>100154513</v>
      </c>
      <c r="H537" t="s">
        <v>68</v>
      </c>
      <c r="I537" t="s">
        <v>4227</v>
      </c>
      <c r="J537" t="s">
        <v>4196</v>
      </c>
      <c r="K537" s="2">
        <v>1</v>
      </c>
      <c r="L537" s="2">
        <v>1</v>
      </c>
      <c r="M537" s="2">
        <v>0</v>
      </c>
      <c r="N537" s="2">
        <v>1</v>
      </c>
      <c r="O537" s="2">
        <v>0</v>
      </c>
      <c r="P537" s="2" t="s">
        <v>3138</v>
      </c>
      <c r="Q537" s="7">
        <v>1</v>
      </c>
      <c r="R537" t="s">
        <v>31</v>
      </c>
      <c r="S537" t="str">
        <f t="shared" si="16"/>
        <v>4902430622066Jd.IdPsku</v>
      </c>
      <c r="T537" t="str">
        <f t="shared" si="17"/>
        <v>01/326127307GJd.IdPsku</v>
      </c>
    </row>
    <row r="538" spans="2:20" x14ac:dyDescent="0.35">
      <c r="B538" t="s">
        <v>17</v>
      </c>
      <c r="C538" t="s">
        <v>5441</v>
      </c>
      <c r="D538" t="s">
        <v>65</v>
      </c>
      <c r="E538" t="s">
        <v>3139</v>
      </c>
      <c r="F538" t="s">
        <v>4125</v>
      </c>
      <c r="G538">
        <v>101904147</v>
      </c>
      <c r="H538" t="s">
        <v>70</v>
      </c>
      <c r="I538" t="s">
        <v>4226</v>
      </c>
      <c r="J538" t="s">
        <v>4195</v>
      </c>
      <c r="K538" s="2">
        <v>1</v>
      </c>
      <c r="L538" s="2">
        <v>1</v>
      </c>
      <c r="M538" s="2">
        <v>0</v>
      </c>
      <c r="N538" s="2">
        <v>1</v>
      </c>
      <c r="O538" s="2">
        <v>0</v>
      </c>
      <c r="P538" s="2" t="s">
        <v>3138</v>
      </c>
      <c r="Q538" s="7">
        <v>1</v>
      </c>
      <c r="R538" t="s">
        <v>31</v>
      </c>
      <c r="S538" t="str">
        <f t="shared" si="16"/>
        <v>4902430453028Jd.IdPsku</v>
      </c>
      <c r="T538" t="str">
        <f t="shared" si="17"/>
        <v>01/326127307AJd.IdPsku</v>
      </c>
    </row>
    <row r="539" spans="2:20" x14ac:dyDescent="0.35">
      <c r="B539" t="s">
        <v>17</v>
      </c>
      <c r="C539" t="s">
        <v>5441</v>
      </c>
      <c r="D539" t="s">
        <v>65</v>
      </c>
      <c r="E539" t="s">
        <v>3139</v>
      </c>
      <c r="F539" t="s">
        <v>2973</v>
      </c>
      <c r="G539">
        <v>100164599</v>
      </c>
      <c r="H539">
        <v>4902430731515</v>
      </c>
      <c r="I539" t="s">
        <v>4231</v>
      </c>
      <c r="J539" t="s">
        <v>4200</v>
      </c>
      <c r="K539" s="2">
        <v>1</v>
      </c>
      <c r="L539" s="2">
        <v>1</v>
      </c>
      <c r="M539" s="2">
        <v>0</v>
      </c>
      <c r="N539" s="2">
        <v>1</v>
      </c>
      <c r="O539" s="2">
        <v>0</v>
      </c>
      <c r="P539" s="2" t="s">
        <v>3138</v>
      </c>
      <c r="Q539" s="7">
        <v>1</v>
      </c>
      <c r="R539" t="s">
        <v>31</v>
      </c>
      <c r="S539" t="str">
        <f t="shared" si="16"/>
        <v>4902430731515Jd.IdPsku</v>
      </c>
      <c r="T539" t="str">
        <f t="shared" si="17"/>
        <v>01/326127306KJd.IdPsku</v>
      </c>
    </row>
    <row r="540" spans="2:20" x14ac:dyDescent="0.35">
      <c r="B540" t="s">
        <v>17</v>
      </c>
      <c r="C540" t="s">
        <v>5441</v>
      </c>
      <c r="D540" t="s">
        <v>65</v>
      </c>
      <c r="E540" t="s">
        <v>3139</v>
      </c>
      <c r="F540" t="s">
        <v>3236</v>
      </c>
      <c r="G540">
        <v>10114513</v>
      </c>
      <c r="H540">
        <v>4902430706742</v>
      </c>
      <c r="I540" t="s">
        <v>4229</v>
      </c>
      <c r="J540" t="s">
        <v>4198</v>
      </c>
      <c r="K540" s="2">
        <v>1</v>
      </c>
      <c r="L540" s="2">
        <v>1</v>
      </c>
      <c r="M540" s="2">
        <v>0</v>
      </c>
      <c r="N540" s="2">
        <v>1</v>
      </c>
      <c r="O540" s="2">
        <v>0</v>
      </c>
      <c r="P540" s="2" t="s">
        <v>3138</v>
      </c>
      <c r="Q540" s="7">
        <v>1</v>
      </c>
      <c r="R540" t="s">
        <v>31</v>
      </c>
      <c r="S540" t="str">
        <f t="shared" si="16"/>
        <v>4902430706742Jd.IdPsku</v>
      </c>
      <c r="T540" t="str">
        <f t="shared" si="17"/>
        <v>01/326127306JJd.IdPsku</v>
      </c>
    </row>
    <row r="541" spans="2:20" x14ac:dyDescent="0.35">
      <c r="B541" t="s">
        <v>17</v>
      </c>
      <c r="C541" t="s">
        <v>5441</v>
      </c>
      <c r="D541" t="s">
        <v>65</v>
      </c>
      <c r="E541" t="s">
        <v>3139</v>
      </c>
      <c r="F541" t="s">
        <v>4174</v>
      </c>
      <c r="G541">
        <v>100154516</v>
      </c>
      <c r="H541" t="s">
        <v>72</v>
      </c>
      <c r="I541" t="s">
        <v>4228</v>
      </c>
      <c r="J541" t="s">
        <v>4197</v>
      </c>
      <c r="K541" s="2">
        <v>1</v>
      </c>
      <c r="L541" s="2">
        <v>1</v>
      </c>
      <c r="M541" s="2">
        <v>0</v>
      </c>
      <c r="N541" s="2">
        <v>1</v>
      </c>
      <c r="O541" s="2">
        <v>1</v>
      </c>
      <c r="P541" s="2" t="s">
        <v>3138</v>
      </c>
      <c r="Q541" s="7">
        <v>1</v>
      </c>
      <c r="R541" t="s">
        <v>31</v>
      </c>
      <c r="S541" t="str">
        <f t="shared" si="16"/>
        <v>4902430622080Jd.IdPsku</v>
      </c>
      <c r="T541" t="str">
        <f t="shared" si="17"/>
        <v>01/326127307FJd.IdPsku</v>
      </c>
    </row>
    <row r="542" spans="2:20" x14ac:dyDescent="0.35">
      <c r="B542" t="s">
        <v>17</v>
      </c>
      <c r="C542" t="s">
        <v>5441</v>
      </c>
      <c r="D542" t="s">
        <v>65</v>
      </c>
      <c r="E542" t="s">
        <v>3139</v>
      </c>
      <c r="F542" t="s">
        <v>3627</v>
      </c>
      <c r="G542">
        <v>108751456</v>
      </c>
      <c r="H542" t="s">
        <v>82</v>
      </c>
      <c r="I542" t="s">
        <v>4230</v>
      </c>
      <c r="J542" t="s">
        <v>4199</v>
      </c>
      <c r="K542" s="2">
        <v>1</v>
      </c>
      <c r="L542" s="2">
        <v>1</v>
      </c>
      <c r="M542" s="2">
        <v>0</v>
      </c>
      <c r="N542" s="2">
        <v>1</v>
      </c>
      <c r="O542" s="2">
        <v>0</v>
      </c>
      <c r="P542" s="2" t="s">
        <v>3138</v>
      </c>
      <c r="Q542" s="7">
        <v>1</v>
      </c>
      <c r="R542" t="s">
        <v>31</v>
      </c>
      <c r="S542" t="str">
        <f t="shared" si="16"/>
        <v>4902430870993Jd.IdPsku</v>
      </c>
      <c r="T542" t="str">
        <f t="shared" si="17"/>
        <v>01/326127306SJd.IdPsku</v>
      </c>
    </row>
    <row r="543" spans="2:20" x14ac:dyDescent="0.35">
      <c r="B543" t="s">
        <v>17</v>
      </c>
      <c r="C543" t="s">
        <v>5441</v>
      </c>
      <c r="D543" t="s">
        <v>65</v>
      </c>
      <c r="E543" t="s">
        <v>3139</v>
      </c>
      <c r="F543" t="s">
        <v>3626</v>
      </c>
      <c r="G543">
        <v>100164600</v>
      </c>
      <c r="H543" t="s">
        <v>80</v>
      </c>
      <c r="I543" t="s">
        <v>4233</v>
      </c>
      <c r="J543" t="s">
        <v>4202</v>
      </c>
      <c r="K543" s="2">
        <v>1</v>
      </c>
      <c r="L543" s="2">
        <v>1</v>
      </c>
      <c r="M543" s="2">
        <v>0</v>
      </c>
      <c r="N543" s="2">
        <v>1</v>
      </c>
      <c r="O543" s="2">
        <v>0</v>
      </c>
      <c r="P543" s="2" t="s">
        <v>3138</v>
      </c>
      <c r="Q543" s="7">
        <v>1</v>
      </c>
      <c r="R543" t="s">
        <v>31</v>
      </c>
      <c r="S543" t="str">
        <f t="shared" si="16"/>
        <v>4902430731591Jd.IdPsku</v>
      </c>
      <c r="T543" t="str">
        <f t="shared" si="17"/>
        <v>01/326127306RJd.IdPsku</v>
      </c>
    </row>
    <row r="544" spans="2:20" x14ac:dyDescent="0.35">
      <c r="B544" t="s">
        <v>17</v>
      </c>
      <c r="C544" t="s">
        <v>5441</v>
      </c>
      <c r="D544" t="s">
        <v>65</v>
      </c>
      <c r="E544" t="s">
        <v>3139</v>
      </c>
      <c r="F544" t="s">
        <v>4119</v>
      </c>
      <c r="G544">
        <v>108751268</v>
      </c>
      <c r="H544" t="s">
        <v>86</v>
      </c>
      <c r="I544" t="s">
        <v>4232</v>
      </c>
      <c r="J544" t="s">
        <v>4201</v>
      </c>
      <c r="K544" s="2">
        <v>1</v>
      </c>
      <c r="L544" s="2">
        <v>1</v>
      </c>
      <c r="M544" s="2">
        <v>0</v>
      </c>
      <c r="N544" s="2">
        <v>1</v>
      </c>
      <c r="O544" s="2">
        <v>1</v>
      </c>
      <c r="P544" s="2" t="s">
        <v>3138</v>
      </c>
      <c r="Q544" s="7">
        <v>1</v>
      </c>
      <c r="R544" t="s">
        <v>31</v>
      </c>
      <c r="S544" t="str">
        <f t="shared" si="16"/>
        <v>4902430870986Jd.IdPsku</v>
      </c>
      <c r="T544" t="str">
        <f t="shared" si="17"/>
        <v>01/326127307DJd.IdPsku</v>
      </c>
    </row>
    <row r="545" spans="2:20" x14ac:dyDescent="0.35">
      <c r="B545" t="s">
        <v>17</v>
      </c>
      <c r="C545" t="s">
        <v>5441</v>
      </c>
      <c r="D545" t="s">
        <v>65</v>
      </c>
      <c r="E545" t="s">
        <v>3139</v>
      </c>
      <c r="F545" t="s">
        <v>4173</v>
      </c>
      <c r="G545">
        <v>10071203</v>
      </c>
      <c r="H545" t="s">
        <v>78</v>
      </c>
      <c r="I545" t="s">
        <v>4234</v>
      </c>
      <c r="J545" t="s">
        <v>4203</v>
      </c>
      <c r="K545" s="2">
        <v>1</v>
      </c>
      <c r="L545" s="2">
        <v>1</v>
      </c>
      <c r="M545" s="2">
        <v>0</v>
      </c>
      <c r="N545" s="2">
        <v>1</v>
      </c>
      <c r="O545" s="2">
        <v>1</v>
      </c>
      <c r="P545" s="2" t="s">
        <v>3138</v>
      </c>
      <c r="Q545" s="7">
        <v>1</v>
      </c>
      <c r="R545" t="s">
        <v>31</v>
      </c>
      <c r="S545" t="str">
        <f t="shared" si="16"/>
        <v>4902430358583Jd.IdPsku</v>
      </c>
      <c r="T545" t="str">
        <f t="shared" si="17"/>
        <v>01/326127307BJd.IdPsku</v>
      </c>
    </row>
    <row r="546" spans="2:20" x14ac:dyDescent="0.35">
      <c r="B546" t="s">
        <v>17</v>
      </c>
      <c r="C546" t="s">
        <v>5441</v>
      </c>
      <c r="D546" t="s">
        <v>119</v>
      </c>
      <c r="E546" t="s">
        <v>3624</v>
      </c>
      <c r="F546" t="s">
        <v>180</v>
      </c>
      <c r="G546">
        <v>100181923</v>
      </c>
      <c r="H546" t="s">
        <v>181</v>
      </c>
      <c r="I546" t="s">
        <v>182</v>
      </c>
      <c r="J546" t="s">
        <v>4208</v>
      </c>
      <c r="K546" s="2">
        <v>1</v>
      </c>
      <c r="L546" s="2">
        <v>1</v>
      </c>
      <c r="M546" s="2">
        <v>1</v>
      </c>
      <c r="N546" s="2">
        <v>1</v>
      </c>
      <c r="O546" s="2">
        <v>1</v>
      </c>
      <c r="P546" s="2" t="s">
        <v>3138</v>
      </c>
      <c r="Q546" s="7">
        <v>1</v>
      </c>
      <c r="R546" t="s">
        <v>31</v>
      </c>
      <c r="S546" t="str">
        <f t="shared" si="16"/>
        <v>4902430733021Jd.IdPsku</v>
      </c>
      <c r="T546" t="str">
        <f t="shared" si="17"/>
        <v>01/214427001HJd.IdPsku</v>
      </c>
    </row>
    <row r="547" spans="2:20" x14ac:dyDescent="0.35">
      <c r="B547" t="s">
        <v>17</v>
      </c>
      <c r="C547" t="s">
        <v>5441</v>
      </c>
      <c r="D547" t="s">
        <v>3622</v>
      </c>
      <c r="E547" t="s">
        <v>3623</v>
      </c>
      <c r="F547" t="s">
        <v>177</v>
      </c>
      <c r="G547">
        <v>10011970</v>
      </c>
      <c r="H547" t="s">
        <v>178</v>
      </c>
      <c r="I547" t="s">
        <v>179</v>
      </c>
      <c r="J547" t="s">
        <v>5444</v>
      </c>
      <c r="K547" s="2">
        <v>1</v>
      </c>
      <c r="L547" s="2">
        <v>1</v>
      </c>
      <c r="M547" s="2">
        <v>1</v>
      </c>
      <c r="N547" s="2">
        <v>1</v>
      </c>
      <c r="O547" s="2">
        <v>1</v>
      </c>
      <c r="P547" s="2" t="s">
        <v>3138</v>
      </c>
      <c r="Q547" s="7">
        <v>1</v>
      </c>
      <c r="R547" t="s">
        <v>31</v>
      </c>
      <c r="S547" t="str">
        <f t="shared" si="16"/>
        <v>7702018880010Jd.IdPsku</v>
      </c>
      <c r="T547" t="str">
        <f t="shared" si="17"/>
        <v>01/214424901MJd.IdPsku</v>
      </c>
    </row>
    <row r="548" spans="2:20" x14ac:dyDescent="0.35">
      <c r="B548" t="s">
        <v>17</v>
      </c>
      <c r="C548" t="s">
        <v>5441</v>
      </c>
      <c r="D548" t="s">
        <v>119</v>
      </c>
      <c r="E548" t="s">
        <v>3624</v>
      </c>
      <c r="F548" t="s">
        <v>164</v>
      </c>
      <c r="G548">
        <v>10011988</v>
      </c>
      <c r="H548" t="s">
        <v>165</v>
      </c>
      <c r="I548" t="s">
        <v>166</v>
      </c>
      <c r="J548" t="s">
        <v>167</v>
      </c>
      <c r="K548" s="2">
        <v>1</v>
      </c>
      <c r="L548" s="2">
        <v>1</v>
      </c>
      <c r="M548" s="2">
        <v>1</v>
      </c>
      <c r="N548" s="2">
        <v>1</v>
      </c>
      <c r="O548" s="2">
        <v>1</v>
      </c>
      <c r="P548" s="2" t="s">
        <v>3138</v>
      </c>
      <c r="Q548" s="7">
        <v>1</v>
      </c>
      <c r="R548" t="s">
        <v>31</v>
      </c>
      <c r="S548" t="str">
        <f t="shared" si="16"/>
        <v>47400245105Jd.IdPsku</v>
      </c>
      <c r="T548" t="str">
        <f t="shared" si="17"/>
        <v>01/284422402DJd.IdPsku</v>
      </c>
    </row>
    <row r="549" spans="2:20" x14ac:dyDescent="0.35">
      <c r="B549" t="s">
        <v>17</v>
      </c>
      <c r="C549" t="s">
        <v>5441</v>
      </c>
      <c r="D549" t="s">
        <v>119</v>
      </c>
      <c r="E549" t="s">
        <v>3624</v>
      </c>
      <c r="F549" t="s">
        <v>143</v>
      </c>
      <c r="G549">
        <v>10011587</v>
      </c>
      <c r="H549" t="s">
        <v>144</v>
      </c>
      <c r="I549" t="s">
        <v>145</v>
      </c>
      <c r="J549" t="s">
        <v>4205</v>
      </c>
      <c r="K549" s="2">
        <v>1</v>
      </c>
      <c r="L549" s="2">
        <v>1</v>
      </c>
      <c r="M549" s="2">
        <v>1</v>
      </c>
      <c r="N549" s="2">
        <v>1</v>
      </c>
      <c r="O549" s="2">
        <v>1</v>
      </c>
      <c r="P549" s="2" t="s">
        <v>3138</v>
      </c>
      <c r="Q549" s="7">
        <v>1</v>
      </c>
      <c r="R549" t="s">
        <v>31</v>
      </c>
      <c r="S549" t="str">
        <f t="shared" si="16"/>
        <v>7702018996575Jd.IdPsku</v>
      </c>
      <c r="T549" t="str">
        <f t="shared" si="17"/>
        <v>01/214422402AJd.IdPsku</v>
      </c>
    </row>
    <row r="550" spans="2:20" x14ac:dyDescent="0.35">
      <c r="B550" t="s">
        <v>17</v>
      </c>
      <c r="C550" t="s">
        <v>5441</v>
      </c>
      <c r="D550" t="s">
        <v>3622</v>
      </c>
      <c r="E550" t="s">
        <v>3623</v>
      </c>
      <c r="F550" t="s">
        <v>172</v>
      </c>
      <c r="G550">
        <v>602647867</v>
      </c>
      <c r="H550" t="s">
        <v>969</v>
      </c>
      <c r="I550" t="s">
        <v>173</v>
      </c>
      <c r="J550" t="s">
        <v>5445</v>
      </c>
      <c r="K550" s="2">
        <v>1</v>
      </c>
      <c r="L550" s="2">
        <v>1</v>
      </c>
      <c r="M550" s="2">
        <v>1</v>
      </c>
      <c r="N550" s="2">
        <v>1</v>
      </c>
      <c r="O550" s="2">
        <v>1</v>
      </c>
      <c r="P550" s="2" t="s">
        <v>3138</v>
      </c>
      <c r="Q550" s="7">
        <v>1</v>
      </c>
      <c r="R550" t="s">
        <v>31</v>
      </c>
      <c r="S550" t="str">
        <f t="shared" si="16"/>
        <v>7702018967582Jd.IdPsku</v>
      </c>
      <c r="T550" t="str">
        <f t="shared" si="17"/>
        <v>01/214424901XJd.IdPsku</v>
      </c>
    </row>
    <row r="551" spans="2:20" x14ac:dyDescent="0.35">
      <c r="B551" t="s">
        <v>17</v>
      </c>
      <c r="C551" t="s">
        <v>5441</v>
      </c>
      <c r="D551" t="s">
        <v>119</v>
      </c>
      <c r="E551" t="s">
        <v>3624</v>
      </c>
      <c r="F551" t="s">
        <v>189</v>
      </c>
      <c r="G551">
        <v>602648882</v>
      </c>
      <c r="H551" t="s">
        <v>190</v>
      </c>
      <c r="I551" t="s">
        <v>191</v>
      </c>
      <c r="J551" t="s">
        <v>5446</v>
      </c>
      <c r="K551" s="2">
        <v>1</v>
      </c>
      <c r="L551" s="2">
        <v>1</v>
      </c>
      <c r="M551" s="2">
        <v>1</v>
      </c>
      <c r="N551" s="2">
        <v>1</v>
      </c>
      <c r="O551" s="2">
        <v>1</v>
      </c>
      <c r="P551" s="2" t="s">
        <v>3138</v>
      </c>
      <c r="Q551" s="7">
        <v>1</v>
      </c>
      <c r="R551" t="s">
        <v>31</v>
      </c>
      <c r="S551" t="str">
        <f t="shared" si="16"/>
        <v>7702018366262Jd.IdPsku</v>
      </c>
      <c r="T551" t="str">
        <f t="shared" si="17"/>
        <v>01/214424901VJd.IdPsku</v>
      </c>
    </row>
    <row r="552" spans="2:20" x14ac:dyDescent="0.35">
      <c r="B552" t="s">
        <v>17</v>
      </c>
      <c r="C552" t="s">
        <v>5441</v>
      </c>
      <c r="D552" t="s">
        <v>119</v>
      </c>
      <c r="E552" t="s">
        <v>3624</v>
      </c>
      <c r="F552" t="s">
        <v>155</v>
      </c>
      <c r="G552">
        <v>10011979</v>
      </c>
      <c r="H552" t="s">
        <v>156</v>
      </c>
      <c r="I552" t="s">
        <v>157</v>
      </c>
      <c r="J552" t="s">
        <v>4206</v>
      </c>
      <c r="K552" s="2">
        <v>1</v>
      </c>
      <c r="L552" s="2">
        <v>1</v>
      </c>
      <c r="M552" s="2">
        <v>1</v>
      </c>
      <c r="N552" s="2">
        <v>1</v>
      </c>
      <c r="O552" s="2">
        <v>1</v>
      </c>
      <c r="P552" s="2" t="s">
        <v>3138</v>
      </c>
      <c r="Q552" s="7">
        <v>1</v>
      </c>
      <c r="R552" t="s">
        <v>31</v>
      </c>
      <c r="S552" t="str">
        <f t="shared" si="16"/>
        <v>8888826016175Jd.IdPsku</v>
      </c>
      <c r="T552" t="str">
        <f t="shared" si="17"/>
        <v>01/331010801AJd.IdPsku</v>
      </c>
    </row>
    <row r="553" spans="2:20" x14ac:dyDescent="0.35">
      <c r="B553" t="s">
        <v>17</v>
      </c>
      <c r="C553" t="s">
        <v>5441</v>
      </c>
      <c r="D553" t="s">
        <v>119</v>
      </c>
      <c r="E553" t="s">
        <v>3624</v>
      </c>
      <c r="F553" t="s">
        <v>148</v>
      </c>
      <c r="G553">
        <v>10011984</v>
      </c>
      <c r="H553" t="s">
        <v>149</v>
      </c>
      <c r="I553" t="s">
        <v>150</v>
      </c>
      <c r="J553" t="s">
        <v>4207</v>
      </c>
      <c r="K553" s="2">
        <v>1</v>
      </c>
      <c r="L553" s="2">
        <v>1</v>
      </c>
      <c r="M553" s="2">
        <v>1</v>
      </c>
      <c r="N553" s="2">
        <v>1</v>
      </c>
      <c r="O553" s="2">
        <v>1</v>
      </c>
      <c r="P553" s="2" t="s">
        <v>3138</v>
      </c>
      <c r="Q553" s="7">
        <v>1</v>
      </c>
      <c r="R553" t="s">
        <v>31</v>
      </c>
      <c r="S553" t="str">
        <f t="shared" si="16"/>
        <v>4902430689380Jd.IdPsku</v>
      </c>
      <c r="T553" t="str">
        <f t="shared" si="17"/>
        <v>01/214422401HJd.IdPsku</v>
      </c>
    </row>
    <row r="554" spans="2:20" x14ac:dyDescent="0.35">
      <c r="B554" t="s">
        <v>17</v>
      </c>
      <c r="C554" t="s">
        <v>5441</v>
      </c>
      <c r="D554" t="s">
        <v>193</v>
      </c>
      <c r="E554" t="s">
        <v>194</v>
      </c>
      <c r="F554" t="s">
        <v>231</v>
      </c>
      <c r="G554">
        <v>10021768</v>
      </c>
      <c r="H554" t="s">
        <v>232</v>
      </c>
      <c r="I554" t="s">
        <v>4235</v>
      </c>
      <c r="J554" t="s">
        <v>3170</v>
      </c>
      <c r="K554" s="2">
        <v>1</v>
      </c>
      <c r="L554" s="2">
        <v>1</v>
      </c>
      <c r="M554" s="2">
        <v>1</v>
      </c>
      <c r="N554" s="2">
        <v>1</v>
      </c>
      <c r="O554" s="2">
        <v>0</v>
      </c>
      <c r="P554" s="2" t="s">
        <v>3138</v>
      </c>
      <c r="Q554" s="7">
        <v>1</v>
      </c>
      <c r="R554" t="s">
        <v>31</v>
      </c>
      <c r="S554" t="str">
        <f t="shared" si="16"/>
        <v>4902430281331Jd.IdPsku</v>
      </c>
      <c r="T554" t="str">
        <f t="shared" si="17"/>
        <v>01/244521105LJd.IdPsku</v>
      </c>
    </row>
    <row r="555" spans="2:20" x14ac:dyDescent="0.35">
      <c r="B555" t="s">
        <v>17</v>
      </c>
      <c r="C555" t="s">
        <v>5441</v>
      </c>
      <c r="D555" t="s">
        <v>193</v>
      </c>
      <c r="E555" t="s">
        <v>194</v>
      </c>
      <c r="F555" t="s">
        <v>229</v>
      </c>
      <c r="G555">
        <v>100141008</v>
      </c>
      <c r="H555" t="s">
        <v>230</v>
      </c>
      <c r="I555" t="s">
        <v>4236</v>
      </c>
      <c r="J555" t="s">
        <v>3171</v>
      </c>
      <c r="K555" s="2">
        <v>1</v>
      </c>
      <c r="L555" s="2">
        <v>1</v>
      </c>
      <c r="M555" s="2">
        <v>1</v>
      </c>
      <c r="N555" s="2">
        <v>1</v>
      </c>
      <c r="O555" s="2">
        <v>0</v>
      </c>
      <c r="P555" s="2" t="s">
        <v>3138</v>
      </c>
      <c r="Q555" s="7">
        <v>1</v>
      </c>
      <c r="R555" t="s">
        <v>31</v>
      </c>
      <c r="S555" t="str">
        <f t="shared" si="16"/>
        <v>4902430397964Jd.IdPsku</v>
      </c>
      <c r="T555" t="str">
        <f t="shared" si="17"/>
        <v>01/244521108FJd.IdPsku</v>
      </c>
    </row>
    <row r="556" spans="2:20" x14ac:dyDescent="0.35">
      <c r="B556" t="s">
        <v>17</v>
      </c>
      <c r="C556" t="s">
        <v>5441</v>
      </c>
      <c r="D556" t="s">
        <v>193</v>
      </c>
      <c r="E556" t="s">
        <v>194</v>
      </c>
      <c r="F556" t="s">
        <v>225</v>
      </c>
      <c r="G556">
        <v>106290458</v>
      </c>
      <c r="H556" t="s">
        <v>226</v>
      </c>
      <c r="I556" t="s">
        <v>4238</v>
      </c>
      <c r="J556" t="s">
        <v>3172</v>
      </c>
      <c r="K556" s="2">
        <v>1</v>
      </c>
      <c r="L556" s="2">
        <v>1</v>
      </c>
      <c r="M556" s="2">
        <v>1</v>
      </c>
      <c r="N556" s="2">
        <v>1</v>
      </c>
      <c r="O556" s="2">
        <v>1</v>
      </c>
      <c r="P556" s="2" t="s">
        <v>3138</v>
      </c>
      <c r="Q556" s="7">
        <v>1</v>
      </c>
      <c r="R556" t="s">
        <v>31</v>
      </c>
      <c r="S556" t="str">
        <f t="shared" si="16"/>
        <v>4902430556392Jd.IdPsku</v>
      </c>
      <c r="T556" t="str">
        <f t="shared" si="17"/>
        <v>01/244521105KJd.IdPsku</v>
      </c>
    </row>
    <row r="557" spans="2:20" x14ac:dyDescent="0.35">
      <c r="B557" t="s">
        <v>17</v>
      </c>
      <c r="C557" t="s">
        <v>5441</v>
      </c>
      <c r="D557" t="s">
        <v>193</v>
      </c>
      <c r="E557" t="s">
        <v>194</v>
      </c>
      <c r="F557" t="s">
        <v>233</v>
      </c>
      <c r="G557">
        <v>603423585</v>
      </c>
      <c r="H557" t="s">
        <v>234</v>
      </c>
      <c r="I557" t="s">
        <v>4237</v>
      </c>
      <c r="J557" t="s">
        <v>4204</v>
      </c>
      <c r="K557" s="2">
        <v>1</v>
      </c>
      <c r="L557" s="2">
        <v>1</v>
      </c>
      <c r="M557" s="2">
        <v>1</v>
      </c>
      <c r="N557" s="2">
        <v>1</v>
      </c>
      <c r="O557" s="2">
        <v>1</v>
      </c>
      <c r="P557" s="2" t="s">
        <v>3138</v>
      </c>
      <c r="Q557" s="7">
        <v>1</v>
      </c>
      <c r="R557" t="s">
        <v>31</v>
      </c>
      <c r="S557" t="str">
        <f t="shared" si="16"/>
        <v>4902430307901Jd.IdPsku</v>
      </c>
      <c r="T557" t="str">
        <f t="shared" si="17"/>
        <v>01/244521102YJd.IdPsku</v>
      </c>
    </row>
    <row r="558" spans="2:20" x14ac:dyDescent="0.35">
      <c r="B558" t="s">
        <v>17</v>
      </c>
      <c r="C558" t="s">
        <v>5441</v>
      </c>
      <c r="D558" t="s">
        <v>193</v>
      </c>
      <c r="E558" t="s">
        <v>194</v>
      </c>
      <c r="F558" t="s">
        <v>227</v>
      </c>
      <c r="G558">
        <v>100140991</v>
      </c>
      <c r="H558" t="s">
        <v>228</v>
      </c>
      <c r="I558" t="s">
        <v>4239</v>
      </c>
      <c r="J558" t="s">
        <v>3173</v>
      </c>
      <c r="K558" s="2">
        <v>1</v>
      </c>
      <c r="L558" s="2">
        <v>1</v>
      </c>
      <c r="M558" s="2">
        <v>1</v>
      </c>
      <c r="N558" s="2">
        <v>1</v>
      </c>
      <c r="O558" s="2">
        <v>1</v>
      </c>
      <c r="P558" s="2" t="s">
        <v>3138</v>
      </c>
      <c r="Q558" s="7">
        <v>1</v>
      </c>
      <c r="R558" t="s">
        <v>31</v>
      </c>
      <c r="S558" t="str">
        <f t="shared" si="16"/>
        <v>4902430553650Jd.IdPsku</v>
      </c>
      <c r="T558" t="str">
        <f t="shared" si="17"/>
        <v>01/244521109GJd.IdPsku</v>
      </c>
    </row>
    <row r="559" spans="2:20" x14ac:dyDescent="0.35">
      <c r="B559" t="s">
        <v>17</v>
      </c>
      <c r="C559" t="s">
        <v>5441</v>
      </c>
      <c r="D559" t="s">
        <v>193</v>
      </c>
      <c r="E559" t="s">
        <v>194</v>
      </c>
      <c r="F559" t="s">
        <v>211</v>
      </c>
      <c r="G559">
        <v>100573705</v>
      </c>
      <c r="H559" t="s">
        <v>212</v>
      </c>
      <c r="I559" t="s">
        <v>4240</v>
      </c>
      <c r="J559" t="s">
        <v>3174</v>
      </c>
      <c r="K559" s="2">
        <v>1</v>
      </c>
      <c r="L559" s="2">
        <v>1</v>
      </c>
      <c r="M559" s="2">
        <v>1</v>
      </c>
      <c r="N559" s="2">
        <v>1</v>
      </c>
      <c r="O559" s="2">
        <v>1</v>
      </c>
      <c r="P559" s="2" t="s">
        <v>3138</v>
      </c>
      <c r="Q559" s="7">
        <v>1</v>
      </c>
      <c r="R559" t="s">
        <v>31</v>
      </c>
      <c r="S559" t="str">
        <f t="shared" si="16"/>
        <v>4902430752701Jd.IdPsku</v>
      </c>
      <c r="T559" t="str">
        <f t="shared" si="17"/>
        <v>01/244521104YJd.IdPsku</v>
      </c>
    </row>
    <row r="560" spans="2:20" x14ac:dyDescent="0.35">
      <c r="B560" t="s">
        <v>17</v>
      </c>
      <c r="C560" t="s">
        <v>5441</v>
      </c>
      <c r="D560" t="s">
        <v>248</v>
      </c>
      <c r="E560" t="s">
        <v>194</v>
      </c>
      <c r="F560" t="s">
        <v>265</v>
      </c>
      <c r="G560">
        <v>110034578</v>
      </c>
      <c r="H560" t="s">
        <v>266</v>
      </c>
      <c r="I560" t="s">
        <v>267</v>
      </c>
      <c r="J560" t="s">
        <v>268</v>
      </c>
      <c r="K560" s="2">
        <v>1</v>
      </c>
      <c r="L560" s="2">
        <v>1</v>
      </c>
      <c r="M560" s="2">
        <v>1</v>
      </c>
      <c r="N560" s="2">
        <v>1</v>
      </c>
      <c r="O560" s="2">
        <v>1</v>
      </c>
      <c r="P560" s="2" t="s">
        <v>3138</v>
      </c>
      <c r="Q560" s="7">
        <v>1</v>
      </c>
      <c r="R560" t="s">
        <v>31</v>
      </c>
      <c r="S560" t="str">
        <f t="shared" si="16"/>
        <v>8001090222848Jd.IdPsku</v>
      </c>
      <c r="T560" t="str">
        <f t="shared" si="17"/>
        <v>01/244621109EJd.IdPsku</v>
      </c>
    </row>
    <row r="561" spans="2:20" x14ac:dyDescent="0.35">
      <c r="B561" t="s">
        <v>17</v>
      </c>
      <c r="C561" t="s">
        <v>5441</v>
      </c>
      <c r="D561" t="s">
        <v>248</v>
      </c>
      <c r="E561" t="s">
        <v>194</v>
      </c>
      <c r="F561" t="s">
        <v>269</v>
      </c>
      <c r="G561">
        <v>110034522</v>
      </c>
      <c r="H561" t="s">
        <v>270</v>
      </c>
      <c r="I561" t="s">
        <v>271</v>
      </c>
      <c r="J561" t="s">
        <v>272</v>
      </c>
      <c r="K561" s="2">
        <v>1</v>
      </c>
      <c r="L561" s="2">
        <v>1</v>
      </c>
      <c r="M561" s="2">
        <v>1</v>
      </c>
      <c r="N561" s="2">
        <v>1</v>
      </c>
      <c r="O561" s="2">
        <v>1</v>
      </c>
      <c r="P561" s="2" t="s">
        <v>3138</v>
      </c>
      <c r="Q561" s="7">
        <v>1</v>
      </c>
      <c r="R561" t="s">
        <v>31</v>
      </c>
      <c r="S561" t="str">
        <f t="shared" si="16"/>
        <v>8001090222541Jd.IdPsku</v>
      </c>
      <c r="T561" t="str">
        <f t="shared" si="17"/>
        <v>01/244621109HJd.IdPsku</v>
      </c>
    </row>
    <row r="562" spans="2:20" x14ac:dyDescent="0.35">
      <c r="B562" t="s">
        <v>17</v>
      </c>
      <c r="C562" t="s">
        <v>5441</v>
      </c>
      <c r="D562" t="s">
        <v>248</v>
      </c>
      <c r="E562" t="s">
        <v>194</v>
      </c>
      <c r="F562" t="s">
        <v>279</v>
      </c>
      <c r="G562">
        <v>600994098</v>
      </c>
      <c r="H562" t="s">
        <v>280</v>
      </c>
      <c r="I562" t="s">
        <v>281</v>
      </c>
      <c r="J562" t="s">
        <v>282</v>
      </c>
      <c r="K562" s="2">
        <v>1</v>
      </c>
      <c r="L562" s="2">
        <v>1</v>
      </c>
      <c r="M562" s="2">
        <v>1</v>
      </c>
      <c r="N562" s="2">
        <v>1</v>
      </c>
      <c r="O562" s="2">
        <v>1</v>
      </c>
      <c r="P562" s="2" t="s">
        <v>3138</v>
      </c>
      <c r="Q562" s="7">
        <v>1</v>
      </c>
      <c r="R562" t="s">
        <v>31</v>
      </c>
      <c r="S562" t="str">
        <f t="shared" si="16"/>
        <v>4902430118798Jd.IdPsku</v>
      </c>
      <c r="T562" t="str">
        <f t="shared" si="17"/>
        <v>01/244621109IJd.IdPsku</v>
      </c>
    </row>
    <row r="563" spans="2:20" x14ac:dyDescent="0.35">
      <c r="B563" t="s">
        <v>17</v>
      </c>
      <c r="C563" t="s">
        <v>5441</v>
      </c>
      <c r="D563" t="s">
        <v>248</v>
      </c>
      <c r="E563" t="s">
        <v>194</v>
      </c>
      <c r="F563" t="s">
        <v>283</v>
      </c>
      <c r="G563">
        <v>600994061</v>
      </c>
      <c r="H563" t="s">
        <v>284</v>
      </c>
      <c r="I563" t="s">
        <v>285</v>
      </c>
      <c r="J563" t="s">
        <v>3175</v>
      </c>
      <c r="K563" s="2">
        <v>1</v>
      </c>
      <c r="L563" s="2">
        <v>1</v>
      </c>
      <c r="M563" s="2">
        <v>1</v>
      </c>
      <c r="N563" s="2">
        <v>1</v>
      </c>
      <c r="O563" s="2">
        <v>1</v>
      </c>
      <c r="P563" s="2" t="s">
        <v>3138</v>
      </c>
      <c r="Q563" s="7">
        <v>1</v>
      </c>
      <c r="R563" t="s">
        <v>31</v>
      </c>
      <c r="S563" t="str">
        <f t="shared" si="16"/>
        <v>4902430633277Jd.IdPsku</v>
      </c>
      <c r="T563" t="str">
        <f t="shared" si="17"/>
        <v>01/244621109JJd.IdPsku</v>
      </c>
    </row>
    <row r="564" spans="2:20" x14ac:dyDescent="0.35">
      <c r="B564" t="s">
        <v>17</v>
      </c>
      <c r="C564" t="s">
        <v>5441</v>
      </c>
      <c r="D564" t="s">
        <v>248</v>
      </c>
      <c r="E564" t="s">
        <v>194</v>
      </c>
      <c r="F564" t="s">
        <v>287</v>
      </c>
      <c r="G564">
        <v>600994240</v>
      </c>
      <c r="H564" t="s">
        <v>288</v>
      </c>
      <c r="I564" t="s">
        <v>289</v>
      </c>
      <c r="J564" t="s">
        <v>290</v>
      </c>
      <c r="K564" s="2">
        <v>1</v>
      </c>
      <c r="L564" s="2">
        <v>1</v>
      </c>
      <c r="M564" s="2">
        <v>1</v>
      </c>
      <c r="N564" s="2">
        <v>1</v>
      </c>
      <c r="O564" s="2">
        <v>1</v>
      </c>
      <c r="P564" s="2" t="s">
        <v>3138</v>
      </c>
      <c r="Q564" s="7">
        <v>1</v>
      </c>
      <c r="R564" t="s">
        <v>31</v>
      </c>
      <c r="S564" t="str">
        <f t="shared" si="16"/>
        <v>4902430118804Jd.IdPsku</v>
      </c>
      <c r="T564" t="str">
        <f t="shared" si="17"/>
        <v>01/244621109KJd.IdPsku</v>
      </c>
    </row>
    <row r="565" spans="2:20" x14ac:dyDescent="0.35">
      <c r="B565" t="s">
        <v>17</v>
      </c>
      <c r="C565" t="s">
        <v>5441</v>
      </c>
      <c r="D565" t="s">
        <v>248</v>
      </c>
      <c r="E565" t="s">
        <v>194</v>
      </c>
      <c r="F565" t="s">
        <v>253</v>
      </c>
      <c r="G565">
        <v>110034651</v>
      </c>
      <c r="H565" t="s">
        <v>254</v>
      </c>
      <c r="I565" t="s">
        <v>255</v>
      </c>
      <c r="J565" t="s">
        <v>256</v>
      </c>
      <c r="K565" s="2">
        <v>1</v>
      </c>
      <c r="L565" s="2">
        <v>1</v>
      </c>
      <c r="M565" s="2">
        <v>1</v>
      </c>
      <c r="N565" s="2">
        <v>1</v>
      </c>
      <c r="O565" s="2">
        <v>1</v>
      </c>
      <c r="P565" s="2" t="s">
        <v>3138</v>
      </c>
      <c r="Q565" s="7">
        <v>1</v>
      </c>
      <c r="R565" t="s">
        <v>31</v>
      </c>
      <c r="S565" t="str">
        <f t="shared" si="16"/>
        <v>8001090222879Jd.IdPsku</v>
      </c>
      <c r="T565" t="str">
        <f t="shared" si="17"/>
        <v>01/244621008GJd.IdPsku</v>
      </c>
    </row>
    <row r="566" spans="2:20" x14ac:dyDescent="0.35">
      <c r="B566" t="s">
        <v>17</v>
      </c>
      <c r="C566" t="s">
        <v>5441</v>
      </c>
      <c r="D566" t="s">
        <v>248</v>
      </c>
      <c r="E566" t="s">
        <v>194</v>
      </c>
      <c r="F566" t="s">
        <v>259</v>
      </c>
      <c r="G566">
        <v>110034553</v>
      </c>
      <c r="H566" t="s">
        <v>260</v>
      </c>
      <c r="I566" t="s">
        <v>261</v>
      </c>
      <c r="J566" t="s">
        <v>262</v>
      </c>
      <c r="K566" s="2">
        <v>1</v>
      </c>
      <c r="L566" s="2">
        <v>1</v>
      </c>
      <c r="M566" s="2">
        <v>1</v>
      </c>
      <c r="N566" s="2">
        <v>1</v>
      </c>
      <c r="O566" s="2">
        <v>1</v>
      </c>
      <c r="P566" s="2" t="s">
        <v>3138</v>
      </c>
      <c r="Q566" s="7">
        <v>1</v>
      </c>
      <c r="R566" t="s">
        <v>31</v>
      </c>
      <c r="S566" t="str">
        <f t="shared" si="16"/>
        <v>8001090222725Jd.IdPsku</v>
      </c>
      <c r="T566" t="str">
        <f t="shared" si="17"/>
        <v>01/244621109GJd.IdPsku</v>
      </c>
    </row>
    <row r="567" spans="2:20" x14ac:dyDescent="0.35">
      <c r="B567" t="s">
        <v>17</v>
      </c>
      <c r="C567" t="s">
        <v>5441</v>
      </c>
      <c r="D567" t="s">
        <v>248</v>
      </c>
      <c r="E567" t="s">
        <v>194</v>
      </c>
      <c r="F567" t="s">
        <v>276</v>
      </c>
      <c r="G567">
        <v>600992139</v>
      </c>
      <c r="H567" t="s">
        <v>277</v>
      </c>
      <c r="I567" t="s">
        <v>5447</v>
      </c>
      <c r="J567" t="s">
        <v>278</v>
      </c>
      <c r="K567" s="2">
        <v>0</v>
      </c>
      <c r="L567" s="2">
        <v>1</v>
      </c>
      <c r="M567" s="2">
        <v>1</v>
      </c>
      <c r="N567" s="2">
        <v>1</v>
      </c>
      <c r="O567" s="2">
        <v>0</v>
      </c>
      <c r="P567" s="2" t="s">
        <v>3138</v>
      </c>
      <c r="Q567" s="7">
        <v>1</v>
      </c>
      <c r="R567" t="s">
        <v>31</v>
      </c>
      <c r="S567" t="str">
        <f t="shared" si="16"/>
        <v>4902430118651Jd.IdPsku</v>
      </c>
      <c r="T567" t="str">
        <f t="shared" si="17"/>
        <v>01/244621008KJd.IdPsku</v>
      </c>
    </row>
    <row r="568" spans="2:20" x14ac:dyDescent="0.35">
      <c r="B568" t="s">
        <v>17</v>
      </c>
      <c r="C568" t="s">
        <v>5441</v>
      </c>
      <c r="D568" t="s">
        <v>294</v>
      </c>
      <c r="E568" t="s">
        <v>295</v>
      </c>
      <c r="F568" t="s">
        <v>356</v>
      </c>
      <c r="G568">
        <v>10011374</v>
      </c>
      <c r="H568" t="s">
        <v>357</v>
      </c>
      <c r="I568" t="s">
        <v>358</v>
      </c>
      <c r="J568" t="s">
        <v>359</v>
      </c>
      <c r="K568" s="2">
        <v>1</v>
      </c>
      <c r="L568" s="2">
        <v>1</v>
      </c>
      <c r="M568" s="2">
        <v>1</v>
      </c>
      <c r="N568" s="2">
        <v>1</v>
      </c>
      <c r="O568" s="2">
        <v>1</v>
      </c>
      <c r="P568" s="2" t="s">
        <v>3138</v>
      </c>
      <c r="Q568" s="7">
        <v>1</v>
      </c>
      <c r="R568" t="s">
        <v>31</v>
      </c>
      <c r="S568" t="str">
        <f t="shared" si="16"/>
        <v>4902430292962Jd.IdPsku</v>
      </c>
      <c r="T568" t="str">
        <f t="shared" si="17"/>
        <v>01/294826003JJd.IdPsku</v>
      </c>
    </row>
    <row r="569" spans="2:20" x14ac:dyDescent="0.35">
      <c r="B569" t="s">
        <v>17</v>
      </c>
      <c r="C569" t="s">
        <v>5441</v>
      </c>
      <c r="D569" t="s">
        <v>294</v>
      </c>
      <c r="E569" t="s">
        <v>295</v>
      </c>
      <c r="F569" t="s">
        <v>353</v>
      </c>
      <c r="G569">
        <v>10011335</v>
      </c>
      <c r="H569" t="s">
        <v>354</v>
      </c>
      <c r="I569" t="s">
        <v>355</v>
      </c>
      <c r="J569" t="s">
        <v>5448</v>
      </c>
      <c r="K569" s="2">
        <v>1</v>
      </c>
      <c r="L569" s="2">
        <v>1</v>
      </c>
      <c r="M569" s="2">
        <v>1</v>
      </c>
      <c r="N569" s="2">
        <v>1</v>
      </c>
      <c r="O569" s="2">
        <v>0</v>
      </c>
      <c r="P569" s="2" t="s">
        <v>3138</v>
      </c>
      <c r="Q569" s="7">
        <v>1</v>
      </c>
      <c r="R569" t="s">
        <v>31</v>
      </c>
      <c r="S569" t="str">
        <f t="shared" si="16"/>
        <v>4902430360111Jd.IdPsku</v>
      </c>
      <c r="T569" t="str">
        <f t="shared" si="17"/>
        <v>01/294825207GJd.IdPsku</v>
      </c>
    </row>
    <row r="570" spans="2:20" x14ac:dyDescent="0.35">
      <c r="B570" t="s">
        <v>17</v>
      </c>
      <c r="C570" t="s">
        <v>5441</v>
      </c>
      <c r="D570" t="s">
        <v>294</v>
      </c>
      <c r="E570" t="s">
        <v>295</v>
      </c>
      <c r="F570" t="s">
        <v>796</v>
      </c>
      <c r="G570">
        <v>108326465</v>
      </c>
      <c r="H570" t="s">
        <v>1145</v>
      </c>
      <c r="I570" t="s">
        <v>797</v>
      </c>
      <c r="J570" t="s">
        <v>5449</v>
      </c>
      <c r="K570" s="2">
        <v>1</v>
      </c>
      <c r="L570" s="2">
        <v>1</v>
      </c>
      <c r="M570" s="2">
        <v>1</v>
      </c>
      <c r="N570" s="2">
        <v>1</v>
      </c>
      <c r="O570" s="2">
        <v>1</v>
      </c>
      <c r="P570" s="2" t="s">
        <v>3138</v>
      </c>
      <c r="Q570" s="7">
        <v>1</v>
      </c>
      <c r="R570" t="s">
        <v>31</v>
      </c>
      <c r="S570" t="str">
        <f t="shared" si="16"/>
        <v>4902430799874Jd.IdPsku</v>
      </c>
      <c r="T570" t="str">
        <f t="shared" si="17"/>
        <v>01/294825208HJd.IdPsku</v>
      </c>
    </row>
    <row r="571" spans="2:20" x14ac:dyDescent="0.35">
      <c r="B571" t="s">
        <v>17</v>
      </c>
      <c r="C571" t="s">
        <v>5441</v>
      </c>
      <c r="D571" t="s">
        <v>294</v>
      </c>
      <c r="E571" t="s">
        <v>295</v>
      </c>
      <c r="F571" t="s">
        <v>350</v>
      </c>
      <c r="G571">
        <v>10011331</v>
      </c>
      <c r="H571" t="s">
        <v>351</v>
      </c>
      <c r="I571" t="s">
        <v>352</v>
      </c>
      <c r="J571" t="s">
        <v>5450</v>
      </c>
      <c r="K571" s="2">
        <v>0</v>
      </c>
      <c r="L571" s="2">
        <v>1</v>
      </c>
      <c r="M571" s="2">
        <v>1</v>
      </c>
      <c r="N571" s="2">
        <v>1</v>
      </c>
      <c r="O571" s="2">
        <v>0</v>
      </c>
      <c r="P571" s="2" t="s">
        <v>3138</v>
      </c>
      <c r="Q571" s="7">
        <v>1</v>
      </c>
      <c r="R571" t="s">
        <v>31</v>
      </c>
      <c r="S571" t="str">
        <f t="shared" si="16"/>
        <v>4902430360142Jd.IdPsku</v>
      </c>
      <c r="T571" t="str">
        <f t="shared" si="17"/>
        <v>01/294825207FJd.IdPsku</v>
      </c>
    </row>
    <row r="572" spans="2:20" x14ac:dyDescent="0.35">
      <c r="B572" t="s">
        <v>17</v>
      </c>
      <c r="C572" t="s">
        <v>5441</v>
      </c>
      <c r="D572" t="s">
        <v>294</v>
      </c>
      <c r="E572" t="s">
        <v>295</v>
      </c>
      <c r="F572" t="s">
        <v>374</v>
      </c>
      <c r="G572">
        <v>10011391</v>
      </c>
      <c r="H572" t="s">
        <v>375</v>
      </c>
      <c r="I572" t="s">
        <v>376</v>
      </c>
      <c r="J572" t="s">
        <v>3176</v>
      </c>
      <c r="K572" s="2">
        <v>1</v>
      </c>
      <c r="L572" s="2">
        <v>1</v>
      </c>
      <c r="M572" s="2">
        <v>1</v>
      </c>
      <c r="N572" s="2">
        <v>1</v>
      </c>
      <c r="O572" s="2">
        <v>1</v>
      </c>
      <c r="P572" s="2" t="s">
        <v>3138</v>
      </c>
      <c r="Q572" s="7">
        <v>1</v>
      </c>
      <c r="R572" t="s">
        <v>31</v>
      </c>
      <c r="S572" t="str">
        <f t="shared" si="16"/>
        <v>4902430293341Jd.IdPsku</v>
      </c>
      <c r="T572" t="str">
        <f t="shared" si="17"/>
        <v>01/294826003KJd.IdPsku</v>
      </c>
    </row>
    <row r="573" spans="2:20" x14ac:dyDescent="0.35">
      <c r="B573" t="s">
        <v>17</v>
      </c>
      <c r="C573" t="s">
        <v>5441</v>
      </c>
      <c r="D573" t="s">
        <v>294</v>
      </c>
      <c r="E573" t="s">
        <v>295</v>
      </c>
      <c r="F573" t="s">
        <v>347</v>
      </c>
      <c r="G573">
        <v>10011333</v>
      </c>
      <c r="H573" t="s">
        <v>348</v>
      </c>
      <c r="I573" t="s">
        <v>349</v>
      </c>
      <c r="J573" t="s">
        <v>5451</v>
      </c>
      <c r="K573" s="2">
        <v>1</v>
      </c>
      <c r="L573" s="2">
        <v>1</v>
      </c>
      <c r="M573" s="2">
        <v>1</v>
      </c>
      <c r="N573" s="2">
        <v>1</v>
      </c>
      <c r="O573" s="2">
        <v>1</v>
      </c>
      <c r="P573" s="2" t="s">
        <v>3138</v>
      </c>
      <c r="Q573" s="7">
        <v>1</v>
      </c>
      <c r="R573" t="s">
        <v>31</v>
      </c>
      <c r="S573" t="str">
        <f t="shared" si="16"/>
        <v>4902430242875Jd.IdPsku</v>
      </c>
      <c r="T573" t="str">
        <f t="shared" si="17"/>
        <v>01/294825206GJd.IdPsku</v>
      </c>
    </row>
    <row r="574" spans="2:20" x14ac:dyDescent="0.35">
      <c r="B574" t="s">
        <v>17</v>
      </c>
      <c r="C574" t="s">
        <v>5441</v>
      </c>
      <c r="D574" t="s">
        <v>294</v>
      </c>
      <c r="E574" t="s">
        <v>295</v>
      </c>
      <c r="F574" t="s">
        <v>342</v>
      </c>
      <c r="G574">
        <v>10011319</v>
      </c>
      <c r="H574" t="s">
        <v>343</v>
      </c>
      <c r="I574" t="s">
        <v>344</v>
      </c>
      <c r="J574" t="s">
        <v>5452</v>
      </c>
      <c r="K574" s="2">
        <v>0</v>
      </c>
      <c r="L574" s="2">
        <v>1</v>
      </c>
      <c r="M574" s="2">
        <v>1</v>
      </c>
      <c r="N574" s="2">
        <v>1</v>
      </c>
      <c r="O574" s="2">
        <v>0</v>
      </c>
      <c r="P574" s="2" t="s">
        <v>3138</v>
      </c>
      <c r="Q574" s="7">
        <v>1</v>
      </c>
      <c r="R574" t="s">
        <v>31</v>
      </c>
      <c r="S574" t="str">
        <f t="shared" si="16"/>
        <v>4902430558754Jd.IdPsku</v>
      </c>
      <c r="T574" t="str">
        <f t="shared" si="17"/>
        <v>01/294825206OJd.IdPsku</v>
      </c>
    </row>
    <row r="575" spans="2:20" x14ac:dyDescent="0.35">
      <c r="B575" t="s">
        <v>17</v>
      </c>
      <c r="C575" t="s">
        <v>5441</v>
      </c>
      <c r="D575" t="s">
        <v>294</v>
      </c>
      <c r="E575" t="s">
        <v>295</v>
      </c>
      <c r="F575" t="s">
        <v>360</v>
      </c>
      <c r="G575">
        <v>10011365</v>
      </c>
      <c r="H575" t="s">
        <v>361</v>
      </c>
      <c r="I575" t="s">
        <v>362</v>
      </c>
      <c r="J575" t="s">
        <v>4194</v>
      </c>
      <c r="K575" s="2">
        <v>0</v>
      </c>
      <c r="L575" s="2">
        <v>1</v>
      </c>
      <c r="M575" s="2">
        <v>1</v>
      </c>
      <c r="N575" s="2">
        <v>1</v>
      </c>
      <c r="O575" s="2">
        <v>0</v>
      </c>
      <c r="P575" s="2" t="s">
        <v>3138</v>
      </c>
      <c r="Q575" s="7">
        <v>1</v>
      </c>
      <c r="R575" t="s">
        <v>31</v>
      </c>
      <c r="S575" t="str">
        <f t="shared" si="16"/>
        <v>4902430359825Jd.IdPsku</v>
      </c>
      <c r="T575" t="str">
        <f t="shared" si="17"/>
        <v>01/294825207IJd.IdPsku</v>
      </c>
    </row>
    <row r="576" spans="2:20" x14ac:dyDescent="0.35">
      <c r="B576" t="s">
        <v>17</v>
      </c>
      <c r="C576" t="s">
        <v>5441</v>
      </c>
      <c r="D576" t="s">
        <v>294</v>
      </c>
      <c r="E576" t="s">
        <v>295</v>
      </c>
      <c r="F576" t="s">
        <v>335</v>
      </c>
      <c r="G576">
        <v>10011340</v>
      </c>
      <c r="H576" t="s">
        <v>336</v>
      </c>
      <c r="I576" t="s">
        <v>337</v>
      </c>
      <c r="J576" t="s">
        <v>3177</v>
      </c>
      <c r="K576" s="2">
        <v>0</v>
      </c>
      <c r="L576" s="2">
        <v>1</v>
      </c>
      <c r="M576" s="2">
        <v>1</v>
      </c>
      <c r="N576" s="2">
        <v>1</v>
      </c>
      <c r="O576" s="2">
        <v>0</v>
      </c>
      <c r="P576" s="2" t="s">
        <v>3138</v>
      </c>
      <c r="Q576" s="7">
        <v>1</v>
      </c>
      <c r="R576" t="s">
        <v>31</v>
      </c>
      <c r="S576" t="str">
        <f t="shared" si="16"/>
        <v>4902430359832Jd.IdPsku</v>
      </c>
      <c r="T576" t="str">
        <f t="shared" si="17"/>
        <v>01/294825207JJd.IdPsku</v>
      </c>
    </row>
    <row r="577" spans="2:20" x14ac:dyDescent="0.35">
      <c r="B577" t="s">
        <v>17</v>
      </c>
      <c r="C577" t="s">
        <v>5441</v>
      </c>
      <c r="D577" t="s">
        <v>294</v>
      </c>
      <c r="E577" t="s">
        <v>295</v>
      </c>
      <c r="F577" t="s">
        <v>787</v>
      </c>
      <c r="G577">
        <v>10011329</v>
      </c>
      <c r="H577" t="s">
        <v>1139</v>
      </c>
      <c r="I577" t="s">
        <v>788</v>
      </c>
      <c r="J577" t="s">
        <v>5453</v>
      </c>
      <c r="K577" s="2">
        <v>1</v>
      </c>
      <c r="L577" s="2">
        <v>1</v>
      </c>
      <c r="M577" s="2">
        <v>1</v>
      </c>
      <c r="N577" s="2">
        <v>1</v>
      </c>
      <c r="O577" s="2">
        <v>1</v>
      </c>
      <c r="P577" s="2" t="s">
        <v>3138</v>
      </c>
      <c r="Q577" s="7">
        <v>1</v>
      </c>
      <c r="R577" t="s">
        <v>31</v>
      </c>
      <c r="S577" t="str">
        <f t="shared" si="16"/>
        <v>4902430232227Jd.IdPsku</v>
      </c>
      <c r="T577" t="str">
        <f t="shared" si="17"/>
        <v>01/080717601AJd.IdPsku</v>
      </c>
    </row>
    <row r="578" spans="2:20" x14ac:dyDescent="0.35">
      <c r="B578" t="s">
        <v>17</v>
      </c>
      <c r="C578" t="s">
        <v>5441</v>
      </c>
      <c r="D578" t="s">
        <v>405</v>
      </c>
      <c r="E578" t="s">
        <v>406</v>
      </c>
      <c r="F578" t="s">
        <v>435</v>
      </c>
      <c r="G578">
        <v>10012186</v>
      </c>
      <c r="H578" t="s">
        <v>436</v>
      </c>
      <c r="I578" t="s">
        <v>437</v>
      </c>
      <c r="J578" t="s">
        <v>3166</v>
      </c>
      <c r="K578" s="2">
        <v>1</v>
      </c>
      <c r="L578" s="2">
        <v>1</v>
      </c>
      <c r="M578" s="2">
        <v>1</v>
      </c>
      <c r="N578" s="2">
        <v>1</v>
      </c>
      <c r="O578" s="2">
        <v>1</v>
      </c>
      <c r="P578" s="2" t="s">
        <v>3138</v>
      </c>
      <c r="Q578" s="7">
        <v>1</v>
      </c>
      <c r="R578" t="s">
        <v>31</v>
      </c>
      <c r="S578" t="str">
        <f t="shared" si="16"/>
        <v>4902430403856Jd.IdPsku</v>
      </c>
      <c r="T578" t="str">
        <f t="shared" si="17"/>
        <v>01/274926401IJd.IdPsku</v>
      </c>
    </row>
    <row r="579" spans="2:20" x14ac:dyDescent="0.35">
      <c r="B579" t="s">
        <v>17</v>
      </c>
      <c r="C579" t="s">
        <v>5441</v>
      </c>
      <c r="D579" t="s">
        <v>405</v>
      </c>
      <c r="E579" t="s">
        <v>406</v>
      </c>
      <c r="F579" t="s">
        <v>424</v>
      </c>
      <c r="G579">
        <v>10012178</v>
      </c>
      <c r="H579" t="s">
        <v>425</v>
      </c>
      <c r="I579" t="s">
        <v>426</v>
      </c>
      <c r="J579" t="s">
        <v>5454</v>
      </c>
      <c r="K579" s="2">
        <v>1</v>
      </c>
      <c r="L579" s="2">
        <v>1</v>
      </c>
      <c r="M579" s="2">
        <v>1</v>
      </c>
      <c r="N579" s="2">
        <v>1</v>
      </c>
      <c r="O579" s="2">
        <v>1</v>
      </c>
      <c r="P579" s="2" t="s">
        <v>3138</v>
      </c>
      <c r="Q579" s="7">
        <v>1</v>
      </c>
      <c r="R579" t="s">
        <v>31</v>
      </c>
      <c r="S579" t="str">
        <f t="shared" ref="S579:S642" si="18">H579&amp;C579&amp;R579</f>
        <v>3014260279462Jd.IdPsku</v>
      </c>
      <c r="T579" t="str">
        <f t="shared" ref="T579:T642" si="19">F579&amp;C579&amp;R579</f>
        <v>01/341313501AJd.IdPsku</v>
      </c>
    </row>
    <row r="580" spans="2:20" x14ac:dyDescent="0.35">
      <c r="B580" t="s">
        <v>17</v>
      </c>
      <c r="C580" t="s">
        <v>5441</v>
      </c>
      <c r="D580" t="s">
        <v>405</v>
      </c>
      <c r="E580" t="s">
        <v>406</v>
      </c>
      <c r="F580" t="s">
        <v>440</v>
      </c>
      <c r="G580">
        <v>10012240</v>
      </c>
      <c r="H580" t="s">
        <v>441</v>
      </c>
      <c r="I580" t="s">
        <v>442</v>
      </c>
      <c r="J580" t="s">
        <v>3168</v>
      </c>
      <c r="K580" s="2">
        <v>1</v>
      </c>
      <c r="L580" s="2">
        <v>1</v>
      </c>
      <c r="M580" s="2">
        <v>1</v>
      </c>
      <c r="N580" s="2">
        <v>1</v>
      </c>
      <c r="O580" s="2">
        <v>1</v>
      </c>
      <c r="P580" s="2" t="s">
        <v>3138</v>
      </c>
      <c r="Q580" s="7">
        <v>1</v>
      </c>
      <c r="R580" t="s">
        <v>31</v>
      </c>
      <c r="S580" t="str">
        <f t="shared" si="18"/>
        <v>4902430511551Jd.IdPsku</v>
      </c>
      <c r="T580" t="str">
        <f t="shared" si="19"/>
        <v>01/274928901DJd.IdPsku</v>
      </c>
    </row>
    <row r="581" spans="2:20" x14ac:dyDescent="0.35">
      <c r="B581" t="s">
        <v>17</v>
      </c>
      <c r="C581" t="s">
        <v>5441</v>
      </c>
      <c r="D581" t="s">
        <v>405</v>
      </c>
      <c r="E581" t="s">
        <v>406</v>
      </c>
      <c r="F581" t="s">
        <v>432</v>
      </c>
      <c r="G581">
        <v>10012193</v>
      </c>
      <c r="H581" t="s">
        <v>433</v>
      </c>
      <c r="I581" t="s">
        <v>434</v>
      </c>
      <c r="J581" t="s">
        <v>3167</v>
      </c>
      <c r="K581" s="2">
        <v>1</v>
      </c>
      <c r="L581" s="2">
        <v>1</v>
      </c>
      <c r="M581" s="2">
        <v>1</v>
      </c>
      <c r="N581" s="2">
        <v>1</v>
      </c>
      <c r="O581" s="2">
        <v>1</v>
      </c>
      <c r="P581" s="2" t="s">
        <v>3138</v>
      </c>
      <c r="Q581" s="7">
        <v>1</v>
      </c>
      <c r="R581" t="s">
        <v>31</v>
      </c>
      <c r="S581" t="str">
        <f t="shared" si="18"/>
        <v>4902430403900Jd.IdPsku</v>
      </c>
      <c r="T581" t="str">
        <f t="shared" si="19"/>
        <v>01/274926401JJd.IdPsku</v>
      </c>
    </row>
    <row r="582" spans="2:20" x14ac:dyDescent="0.35">
      <c r="B582" t="s">
        <v>17</v>
      </c>
      <c r="C582" t="s">
        <v>5441</v>
      </c>
      <c r="D582" t="s">
        <v>405</v>
      </c>
      <c r="E582" t="s">
        <v>406</v>
      </c>
      <c r="F582" t="s">
        <v>414</v>
      </c>
      <c r="G582">
        <v>10012179</v>
      </c>
      <c r="H582" t="s">
        <v>415</v>
      </c>
      <c r="I582" t="s">
        <v>416</v>
      </c>
      <c r="J582" t="s">
        <v>5455</v>
      </c>
      <c r="K582" s="2">
        <v>1</v>
      </c>
      <c r="L582" s="2">
        <v>1</v>
      </c>
      <c r="M582" s="2">
        <v>1</v>
      </c>
      <c r="N582" s="2">
        <v>1</v>
      </c>
      <c r="O582" s="2">
        <v>1</v>
      </c>
      <c r="P582" s="2" t="s">
        <v>3138</v>
      </c>
      <c r="Q582" s="7">
        <v>1</v>
      </c>
      <c r="R582" t="s">
        <v>31</v>
      </c>
      <c r="S582" t="str">
        <f t="shared" si="18"/>
        <v>3014260279400Jd.IdPsku</v>
      </c>
      <c r="T582" t="str">
        <f t="shared" si="19"/>
        <v>01/341313502AJd.IdPsku</v>
      </c>
    </row>
    <row r="583" spans="2:20" x14ac:dyDescent="0.35">
      <c r="B583" t="s">
        <v>17</v>
      </c>
      <c r="C583" t="s">
        <v>5441</v>
      </c>
      <c r="D583" t="s">
        <v>405</v>
      </c>
      <c r="E583" t="s">
        <v>406</v>
      </c>
      <c r="F583" t="s">
        <v>449</v>
      </c>
      <c r="G583">
        <v>601001432</v>
      </c>
      <c r="H583" t="s">
        <v>450</v>
      </c>
      <c r="I583" t="s">
        <v>451</v>
      </c>
      <c r="J583" t="s">
        <v>452</v>
      </c>
      <c r="K583" s="2">
        <v>1</v>
      </c>
      <c r="L583" s="2">
        <v>1</v>
      </c>
      <c r="M583" s="2">
        <v>1</v>
      </c>
      <c r="N583" s="2">
        <v>1</v>
      </c>
      <c r="O583" s="2">
        <v>1</v>
      </c>
      <c r="P583" s="2" t="s">
        <v>3138</v>
      </c>
      <c r="Q583" s="7">
        <v>1</v>
      </c>
      <c r="R583" t="s">
        <v>31</v>
      </c>
      <c r="S583" t="str">
        <f t="shared" si="18"/>
        <v>9300647000342Jd.IdPsku</v>
      </c>
      <c r="T583" t="str">
        <f t="shared" si="19"/>
        <v>01/341313901AJd.IdPsku</v>
      </c>
    </row>
    <row r="584" spans="2:20" x14ac:dyDescent="0.35">
      <c r="B584" t="s">
        <v>17</v>
      </c>
      <c r="C584" t="s">
        <v>5441</v>
      </c>
      <c r="D584" t="s">
        <v>405</v>
      </c>
      <c r="E584" t="s">
        <v>406</v>
      </c>
      <c r="F584" t="s">
        <v>411</v>
      </c>
      <c r="G584">
        <v>10012181</v>
      </c>
      <c r="H584" t="s">
        <v>412</v>
      </c>
      <c r="I584" t="s">
        <v>413</v>
      </c>
      <c r="J584" t="s">
        <v>5456</v>
      </c>
      <c r="K584" s="2">
        <v>1</v>
      </c>
      <c r="L584" s="2">
        <v>1</v>
      </c>
      <c r="M584" s="2">
        <v>1</v>
      </c>
      <c r="N584" s="2">
        <v>1</v>
      </c>
      <c r="O584" s="2">
        <v>1</v>
      </c>
      <c r="P584" s="2" t="s">
        <v>3138</v>
      </c>
      <c r="Q584" s="7">
        <v>1</v>
      </c>
      <c r="R584" t="s">
        <v>31</v>
      </c>
      <c r="S584" t="str">
        <f t="shared" si="18"/>
        <v>3014260279387Jd.IdPsku</v>
      </c>
      <c r="T584" t="str">
        <f t="shared" si="19"/>
        <v>01/341313503AJd.IdPsku</v>
      </c>
    </row>
    <row r="585" spans="2:20" x14ac:dyDescent="0.35">
      <c r="B585" t="s">
        <v>17</v>
      </c>
      <c r="C585" t="s">
        <v>5441</v>
      </c>
      <c r="D585" t="s">
        <v>405</v>
      </c>
      <c r="E585" t="s">
        <v>406</v>
      </c>
      <c r="F585" t="s">
        <v>429</v>
      </c>
      <c r="G585">
        <v>100214074</v>
      </c>
      <c r="H585" t="s">
        <v>430</v>
      </c>
      <c r="I585" t="s">
        <v>431</v>
      </c>
      <c r="J585" t="s">
        <v>3169</v>
      </c>
      <c r="K585" s="2">
        <v>1</v>
      </c>
      <c r="L585" s="2">
        <v>1</v>
      </c>
      <c r="M585" s="2">
        <v>1</v>
      </c>
      <c r="N585" s="2">
        <v>1</v>
      </c>
      <c r="O585" s="2">
        <v>1</v>
      </c>
      <c r="P585" s="2" t="s">
        <v>3138</v>
      </c>
      <c r="Q585" s="7">
        <v>1</v>
      </c>
      <c r="R585" t="s">
        <v>31</v>
      </c>
      <c r="S585" t="str">
        <f t="shared" si="18"/>
        <v>4902430599634Jd.IdPsku</v>
      </c>
      <c r="T585" t="str">
        <f t="shared" si="19"/>
        <v>01/274927101RJd.IdPsku</v>
      </c>
    </row>
    <row r="586" spans="2:20" x14ac:dyDescent="0.35">
      <c r="B586" t="s">
        <v>17</v>
      </c>
      <c r="C586" t="s">
        <v>5441</v>
      </c>
      <c r="D586" t="s">
        <v>405</v>
      </c>
      <c r="E586" t="s">
        <v>406</v>
      </c>
      <c r="F586" t="s">
        <v>443</v>
      </c>
      <c r="G586">
        <v>601001441</v>
      </c>
      <c r="H586" t="s">
        <v>444</v>
      </c>
      <c r="I586" t="s">
        <v>445</v>
      </c>
      <c r="J586" t="s">
        <v>4209</v>
      </c>
      <c r="K586" s="2">
        <v>1</v>
      </c>
      <c r="L586" s="2">
        <v>1</v>
      </c>
      <c r="M586" s="2">
        <v>1</v>
      </c>
      <c r="N586" s="2">
        <v>1</v>
      </c>
      <c r="O586" s="2">
        <v>1</v>
      </c>
      <c r="P586" s="2" t="s">
        <v>3138</v>
      </c>
      <c r="Q586" s="7">
        <v>1</v>
      </c>
      <c r="R586" t="s">
        <v>31</v>
      </c>
      <c r="S586" t="str">
        <f t="shared" si="18"/>
        <v>4902430869652Jd.IdPsku</v>
      </c>
      <c r="T586" t="str">
        <f t="shared" si="19"/>
        <v>01/274922301GJd.IdPsku</v>
      </c>
    </row>
    <row r="587" spans="2:20" x14ac:dyDescent="0.35">
      <c r="B587" t="s">
        <v>17</v>
      </c>
      <c r="C587" t="s">
        <v>5441</v>
      </c>
      <c r="D587" t="s">
        <v>455</v>
      </c>
      <c r="E587" t="s">
        <v>456</v>
      </c>
      <c r="F587" t="s">
        <v>457</v>
      </c>
      <c r="G587">
        <v>10022929</v>
      </c>
      <c r="H587" t="s">
        <v>458</v>
      </c>
      <c r="I587" t="s">
        <v>527</v>
      </c>
      <c r="J587" t="s">
        <v>5457</v>
      </c>
      <c r="K587" s="2">
        <v>1</v>
      </c>
      <c r="L587" s="2">
        <v>1</v>
      </c>
      <c r="M587" s="2">
        <v>1</v>
      </c>
      <c r="N587" s="2">
        <v>1</v>
      </c>
      <c r="O587" s="2">
        <v>1</v>
      </c>
      <c r="P587" s="2" t="s">
        <v>3138</v>
      </c>
      <c r="Q587" s="7">
        <v>1</v>
      </c>
      <c r="R587" t="s">
        <v>31</v>
      </c>
      <c r="S587" t="str">
        <f t="shared" si="18"/>
        <v>4902430610346Jd.IdPsku</v>
      </c>
      <c r="T587" t="str">
        <f t="shared" si="19"/>
        <v>01/225026509GJd.IdPsku</v>
      </c>
    </row>
    <row r="588" spans="2:20" x14ac:dyDescent="0.35">
      <c r="B588" t="s">
        <v>17</v>
      </c>
      <c r="C588" t="s">
        <v>5441</v>
      </c>
      <c r="D588" t="s">
        <v>455</v>
      </c>
      <c r="E588" t="s">
        <v>456</v>
      </c>
      <c r="F588" t="s">
        <v>483</v>
      </c>
      <c r="G588">
        <v>10022926</v>
      </c>
      <c r="H588" t="s">
        <v>484</v>
      </c>
      <c r="I588" t="s">
        <v>528</v>
      </c>
      <c r="J588" t="s">
        <v>5458</v>
      </c>
      <c r="K588" s="2">
        <v>1</v>
      </c>
      <c r="L588" s="2">
        <v>1</v>
      </c>
      <c r="M588" s="2">
        <v>1</v>
      </c>
      <c r="N588" s="2">
        <v>1</v>
      </c>
      <c r="O588" s="2">
        <v>1</v>
      </c>
      <c r="P588" s="2" t="s">
        <v>3138</v>
      </c>
      <c r="Q588" s="7">
        <v>1</v>
      </c>
      <c r="R588" t="s">
        <v>31</v>
      </c>
      <c r="S588" t="str">
        <f t="shared" si="18"/>
        <v>4902430610575Jd.IdPsku</v>
      </c>
      <c r="T588" t="str">
        <f t="shared" si="19"/>
        <v>01/225026509ZJd.IdPsku</v>
      </c>
    </row>
    <row r="589" spans="2:20" x14ac:dyDescent="0.35">
      <c r="B589" t="s">
        <v>17</v>
      </c>
      <c r="C589" t="s">
        <v>5441</v>
      </c>
      <c r="D589" t="s">
        <v>455</v>
      </c>
      <c r="E589" t="s">
        <v>456</v>
      </c>
      <c r="F589" t="s">
        <v>2289</v>
      </c>
      <c r="G589">
        <v>109263144</v>
      </c>
      <c r="H589" t="s">
        <v>2291</v>
      </c>
      <c r="I589" t="s">
        <v>459</v>
      </c>
      <c r="J589" t="s">
        <v>5459</v>
      </c>
      <c r="K589" s="2">
        <v>1</v>
      </c>
      <c r="L589" s="2">
        <v>1</v>
      </c>
      <c r="M589" s="2">
        <v>1</v>
      </c>
      <c r="N589" s="2">
        <v>1</v>
      </c>
      <c r="O589" s="2">
        <v>1</v>
      </c>
      <c r="P589" s="2" t="s">
        <v>3138</v>
      </c>
      <c r="Q589" s="7">
        <v>1</v>
      </c>
      <c r="R589" t="s">
        <v>31</v>
      </c>
      <c r="S589" t="str">
        <f t="shared" si="18"/>
        <v>4902430610346x3Jd.IdPsku</v>
      </c>
      <c r="T589" t="str">
        <f t="shared" si="19"/>
        <v>01/395029501BJd.IdPsku</v>
      </c>
    </row>
    <row r="590" spans="2:20" x14ac:dyDescent="0.35">
      <c r="B590" t="s">
        <v>17</v>
      </c>
      <c r="C590" t="s">
        <v>5441</v>
      </c>
      <c r="D590" t="s">
        <v>455</v>
      </c>
      <c r="E590" t="s">
        <v>456</v>
      </c>
      <c r="F590" t="s">
        <v>464</v>
      </c>
      <c r="G590">
        <v>10022921</v>
      </c>
      <c r="H590" t="s">
        <v>465</v>
      </c>
      <c r="I590" t="s">
        <v>525</v>
      </c>
      <c r="J590" t="s">
        <v>526</v>
      </c>
      <c r="K590" s="2">
        <v>1</v>
      </c>
      <c r="L590" s="2">
        <v>1</v>
      </c>
      <c r="M590" s="2">
        <v>1</v>
      </c>
      <c r="N590" s="2">
        <v>1</v>
      </c>
      <c r="O590" s="2">
        <v>1</v>
      </c>
      <c r="P590" s="2" t="s">
        <v>3138</v>
      </c>
      <c r="Q590" s="7">
        <v>1</v>
      </c>
      <c r="R590" t="s">
        <v>31</v>
      </c>
      <c r="S590" t="str">
        <f t="shared" si="18"/>
        <v>4902430610506Jd.IdPsku</v>
      </c>
      <c r="T590" t="str">
        <f t="shared" si="19"/>
        <v>01/225026509WJd.IdPsku</v>
      </c>
    </row>
    <row r="591" spans="2:20" x14ac:dyDescent="0.35">
      <c r="B591" t="s">
        <v>17</v>
      </c>
      <c r="C591" t="s">
        <v>5441</v>
      </c>
      <c r="D591" t="s">
        <v>455</v>
      </c>
      <c r="E591" t="s">
        <v>456</v>
      </c>
      <c r="F591" t="s">
        <v>509</v>
      </c>
      <c r="G591">
        <v>100972651</v>
      </c>
      <c r="H591" t="s">
        <v>510</v>
      </c>
      <c r="I591" t="s">
        <v>511</v>
      </c>
      <c r="J591" t="s">
        <v>512</v>
      </c>
      <c r="K591" s="2">
        <v>1</v>
      </c>
      <c r="L591" s="2">
        <v>1</v>
      </c>
      <c r="M591" s="2">
        <v>1</v>
      </c>
      <c r="N591" s="2">
        <v>1</v>
      </c>
      <c r="O591" s="2">
        <v>1</v>
      </c>
      <c r="P591" s="2" t="s">
        <v>3138</v>
      </c>
      <c r="Q591" s="7">
        <v>1</v>
      </c>
      <c r="R591" t="s">
        <v>31</v>
      </c>
      <c r="S591" t="str">
        <f t="shared" si="18"/>
        <v>4902430635424x2Jd.IdPsku</v>
      </c>
      <c r="T591" t="str">
        <f t="shared" si="19"/>
        <v>01/395029501PJd.IdPsku</v>
      </c>
    </row>
    <row r="592" spans="2:20" x14ac:dyDescent="0.35">
      <c r="B592" t="s">
        <v>17</v>
      </c>
      <c r="C592" t="s">
        <v>5441</v>
      </c>
      <c r="D592" t="s">
        <v>455</v>
      </c>
      <c r="E592" t="s">
        <v>456</v>
      </c>
      <c r="F592" t="s">
        <v>500</v>
      </c>
      <c r="G592">
        <v>10045151</v>
      </c>
      <c r="H592" t="s">
        <v>501</v>
      </c>
      <c r="I592" t="s">
        <v>502</v>
      </c>
      <c r="J592" t="s">
        <v>5460</v>
      </c>
      <c r="K592" s="2">
        <v>1</v>
      </c>
      <c r="L592" s="2">
        <v>1</v>
      </c>
      <c r="M592" s="2">
        <v>1</v>
      </c>
      <c r="N592" s="2">
        <v>1</v>
      </c>
      <c r="O592" s="2">
        <v>1</v>
      </c>
      <c r="P592" s="2" t="s">
        <v>3138</v>
      </c>
      <c r="Q592" s="7">
        <v>1</v>
      </c>
      <c r="R592" t="s">
        <v>31</v>
      </c>
      <c r="S592" t="str">
        <f t="shared" si="18"/>
        <v>4902430635424x4Jd.IdPsku</v>
      </c>
      <c r="T592" t="str">
        <f t="shared" si="19"/>
        <v>01/395029501MJd.IdPsku</v>
      </c>
    </row>
    <row r="593" spans="2:20" x14ac:dyDescent="0.35">
      <c r="B593" t="s">
        <v>17</v>
      </c>
      <c r="C593" t="s">
        <v>5441</v>
      </c>
      <c r="D593" t="s">
        <v>455</v>
      </c>
      <c r="E593" t="s">
        <v>456</v>
      </c>
      <c r="F593" t="s">
        <v>529</v>
      </c>
      <c r="G593">
        <v>10045186</v>
      </c>
      <c r="H593" t="s">
        <v>530</v>
      </c>
      <c r="I593" t="s">
        <v>531</v>
      </c>
      <c r="J593" t="s">
        <v>5461</v>
      </c>
      <c r="K593" s="2">
        <v>1</v>
      </c>
      <c r="L593" s="2">
        <v>1</v>
      </c>
      <c r="M593" s="2">
        <v>1</v>
      </c>
      <c r="N593" s="2">
        <v>1</v>
      </c>
      <c r="O593" s="2">
        <v>1</v>
      </c>
      <c r="P593" s="2" t="s">
        <v>3138</v>
      </c>
      <c r="Q593" s="7">
        <v>1</v>
      </c>
      <c r="R593" t="s">
        <v>31</v>
      </c>
      <c r="S593" t="str">
        <f t="shared" si="18"/>
        <v>4902430605144x4Jd.IdPsku</v>
      </c>
      <c r="T593" t="str">
        <f t="shared" si="19"/>
        <v>01/395029501AJd.IdPsku</v>
      </c>
    </row>
    <row r="594" spans="2:20" x14ac:dyDescent="0.35">
      <c r="B594" t="s">
        <v>17</v>
      </c>
      <c r="C594" t="s">
        <v>5441</v>
      </c>
      <c r="D594" t="s">
        <v>455</v>
      </c>
      <c r="E594" t="s">
        <v>456</v>
      </c>
      <c r="F594" t="s">
        <v>532</v>
      </c>
      <c r="G594">
        <v>100995278</v>
      </c>
      <c r="H594" t="s">
        <v>533</v>
      </c>
      <c r="I594" t="s">
        <v>534</v>
      </c>
      <c r="J594" t="s">
        <v>5462</v>
      </c>
      <c r="K594" s="2">
        <v>1</v>
      </c>
      <c r="L594" s="2">
        <v>1</v>
      </c>
      <c r="M594" s="2">
        <v>1</v>
      </c>
      <c r="N594" s="2">
        <v>1</v>
      </c>
      <c r="O594" s="2">
        <v>1</v>
      </c>
      <c r="P594" s="2" t="s">
        <v>3138</v>
      </c>
      <c r="Q594" s="7">
        <v>1</v>
      </c>
      <c r="R594" t="s">
        <v>31</v>
      </c>
      <c r="S594" t="str">
        <f t="shared" si="18"/>
        <v>4902430764995x4Jd.IdPsku</v>
      </c>
      <c r="T594" t="str">
        <f t="shared" si="19"/>
        <v>01/395029501NJd.IdPsku</v>
      </c>
    </row>
    <row r="595" spans="2:20" x14ac:dyDescent="0.35">
      <c r="B595" t="s">
        <v>17</v>
      </c>
      <c r="C595" t="s">
        <v>5441</v>
      </c>
      <c r="D595" t="s">
        <v>455</v>
      </c>
      <c r="E595" t="s">
        <v>456</v>
      </c>
      <c r="F595" t="s">
        <v>541</v>
      </c>
      <c r="G595">
        <v>100422414</v>
      </c>
      <c r="H595" t="s">
        <v>542</v>
      </c>
      <c r="I595" t="s">
        <v>543</v>
      </c>
      <c r="J595" t="s">
        <v>5463</v>
      </c>
      <c r="K595" s="2">
        <v>1</v>
      </c>
      <c r="L595" s="2">
        <v>1</v>
      </c>
      <c r="M595" s="2">
        <v>1</v>
      </c>
      <c r="N595" s="2">
        <v>1</v>
      </c>
      <c r="O595" s="2">
        <v>1</v>
      </c>
      <c r="P595" s="2" t="s">
        <v>3138</v>
      </c>
      <c r="Q595" s="7">
        <v>1</v>
      </c>
      <c r="R595" t="s">
        <v>31</v>
      </c>
      <c r="S595" t="str">
        <f t="shared" si="18"/>
        <v>4902430764995Jd.IdPsku</v>
      </c>
      <c r="T595" t="str">
        <f t="shared" si="19"/>
        <v>01/225026510BJd.IdPsku</v>
      </c>
    </row>
    <row r="596" spans="2:20" x14ac:dyDescent="0.35">
      <c r="B596" t="s">
        <v>17</v>
      </c>
      <c r="C596" t="s">
        <v>5441</v>
      </c>
      <c r="D596" t="s">
        <v>455</v>
      </c>
      <c r="E596" t="s">
        <v>456</v>
      </c>
      <c r="F596" t="s">
        <v>470</v>
      </c>
      <c r="G596">
        <v>10045287</v>
      </c>
      <c r="H596" t="s">
        <v>471</v>
      </c>
      <c r="I596" t="s">
        <v>472</v>
      </c>
      <c r="J596" t="s">
        <v>5464</v>
      </c>
      <c r="K596" s="2">
        <v>1</v>
      </c>
      <c r="L596" s="2">
        <v>1</v>
      </c>
      <c r="M596" s="2">
        <v>1</v>
      </c>
      <c r="N596" s="2">
        <v>1</v>
      </c>
      <c r="O596" s="2">
        <v>1</v>
      </c>
      <c r="P596" s="2" t="s">
        <v>3138</v>
      </c>
      <c r="Q596" s="7">
        <v>1</v>
      </c>
      <c r="R596" t="s">
        <v>31</v>
      </c>
      <c r="S596" t="str">
        <f t="shared" si="18"/>
        <v>4902430610834x6Jd.IdPsku</v>
      </c>
      <c r="T596" t="str">
        <f t="shared" si="19"/>
        <v>01/395029501JJd.IdPsku</v>
      </c>
    </row>
    <row r="597" spans="2:20" x14ac:dyDescent="0.35">
      <c r="B597" t="s">
        <v>17</v>
      </c>
      <c r="C597" t="s">
        <v>5441</v>
      </c>
      <c r="D597" t="s">
        <v>455</v>
      </c>
      <c r="E597" t="s">
        <v>456</v>
      </c>
      <c r="F597" t="s">
        <v>513</v>
      </c>
      <c r="G597">
        <v>100972648</v>
      </c>
      <c r="H597" t="s">
        <v>514</v>
      </c>
      <c r="I597" t="s">
        <v>515</v>
      </c>
      <c r="J597" t="s">
        <v>516</v>
      </c>
      <c r="K597" s="2">
        <v>1</v>
      </c>
      <c r="L597" s="2">
        <v>1</v>
      </c>
      <c r="M597" s="2">
        <v>1</v>
      </c>
      <c r="N597" s="2">
        <v>1</v>
      </c>
      <c r="O597" s="2">
        <v>1</v>
      </c>
      <c r="P597" s="2" t="s">
        <v>3138</v>
      </c>
      <c r="Q597" s="7">
        <v>1</v>
      </c>
      <c r="R597" t="s">
        <v>31</v>
      </c>
      <c r="S597" t="str">
        <f t="shared" si="18"/>
        <v>4902430610612x2Jd.IdPsku</v>
      </c>
      <c r="T597" t="str">
        <f t="shared" si="19"/>
        <v>01/395029501QJd.IdPsku</v>
      </c>
    </row>
    <row r="598" spans="2:20" x14ac:dyDescent="0.35">
      <c r="B598" t="s">
        <v>17</v>
      </c>
      <c r="C598" t="s">
        <v>5441</v>
      </c>
      <c r="D598" t="s">
        <v>455</v>
      </c>
      <c r="E598" t="s">
        <v>456</v>
      </c>
      <c r="F598" t="s">
        <v>1262</v>
      </c>
      <c r="G598">
        <v>109263033</v>
      </c>
      <c r="H598" t="s">
        <v>1263</v>
      </c>
      <c r="I598" t="s">
        <v>485</v>
      </c>
      <c r="J598" t="s">
        <v>5465</v>
      </c>
      <c r="K598" s="2">
        <v>1</v>
      </c>
      <c r="L598" s="2">
        <v>1</v>
      </c>
      <c r="M598" s="2">
        <v>1</v>
      </c>
      <c r="N598" s="2">
        <v>1</v>
      </c>
      <c r="O598" s="2">
        <v>1</v>
      </c>
      <c r="P598" s="2" t="s">
        <v>3138</v>
      </c>
      <c r="Q598" s="7">
        <v>1</v>
      </c>
      <c r="R598" t="s">
        <v>31</v>
      </c>
      <c r="S598" t="str">
        <f t="shared" si="18"/>
        <v>4902430610575x3Jd.IdPsku</v>
      </c>
      <c r="T598" t="str">
        <f t="shared" si="19"/>
        <v>01/395029501GJd.IdPsku</v>
      </c>
    </row>
    <row r="599" spans="2:20" x14ac:dyDescent="0.35">
      <c r="B599" t="s">
        <v>17</v>
      </c>
      <c r="C599" t="s">
        <v>5441</v>
      </c>
      <c r="D599" t="s">
        <v>455</v>
      </c>
      <c r="E599" t="s">
        <v>456</v>
      </c>
      <c r="F599" t="s">
        <v>521</v>
      </c>
      <c r="G599">
        <v>100970589</v>
      </c>
      <c r="H599" t="s">
        <v>522</v>
      </c>
      <c r="I599" t="s">
        <v>523</v>
      </c>
      <c r="J599" t="s">
        <v>3178</v>
      </c>
      <c r="K599" s="2">
        <v>1</v>
      </c>
      <c r="L599" s="2">
        <v>1</v>
      </c>
      <c r="M599" s="2">
        <v>1</v>
      </c>
      <c r="N599" s="2">
        <v>1</v>
      </c>
      <c r="O599" s="2">
        <v>1</v>
      </c>
      <c r="P599" s="2" t="s">
        <v>3138</v>
      </c>
      <c r="Q599" s="7">
        <v>1</v>
      </c>
      <c r="R599" t="s">
        <v>31</v>
      </c>
      <c r="S599" t="str">
        <f t="shared" si="18"/>
        <v>4902430610568x2Jd.IdPsku</v>
      </c>
      <c r="T599" t="str">
        <f t="shared" si="19"/>
        <v>01/395029501RJd.IdPsku</v>
      </c>
    </row>
    <row r="600" spans="2:20" x14ac:dyDescent="0.35">
      <c r="B600" t="s">
        <v>17</v>
      </c>
      <c r="C600" t="s">
        <v>5441</v>
      </c>
      <c r="D600" t="s">
        <v>455</v>
      </c>
      <c r="E600" t="s">
        <v>456</v>
      </c>
      <c r="F600" t="s">
        <v>517</v>
      </c>
      <c r="G600">
        <v>100970587</v>
      </c>
      <c r="H600" t="s">
        <v>518</v>
      </c>
      <c r="I600" t="s">
        <v>519</v>
      </c>
      <c r="J600" t="s">
        <v>520</v>
      </c>
      <c r="K600" s="2">
        <v>1</v>
      </c>
      <c r="L600" s="2">
        <v>1</v>
      </c>
      <c r="M600" s="2">
        <v>1</v>
      </c>
      <c r="N600" s="2">
        <v>1</v>
      </c>
      <c r="O600" s="2">
        <v>1</v>
      </c>
      <c r="P600" s="2" t="s">
        <v>3138</v>
      </c>
      <c r="Q600" s="7">
        <v>1</v>
      </c>
      <c r="R600" t="s">
        <v>31</v>
      </c>
      <c r="S600" t="str">
        <f t="shared" si="18"/>
        <v>4902430613262x2Jd.IdPsku</v>
      </c>
      <c r="T600" t="str">
        <f t="shared" si="19"/>
        <v>01/395029501OJd.IdPsku</v>
      </c>
    </row>
    <row r="601" spans="2:20" x14ac:dyDescent="0.35">
      <c r="B601" t="s">
        <v>17</v>
      </c>
      <c r="C601" t="s">
        <v>5441</v>
      </c>
      <c r="D601" t="s">
        <v>455</v>
      </c>
      <c r="E601" t="s">
        <v>456</v>
      </c>
      <c r="F601" t="s">
        <v>479</v>
      </c>
      <c r="G601">
        <v>10022916</v>
      </c>
      <c r="H601" t="s">
        <v>480</v>
      </c>
      <c r="I601" t="s">
        <v>524</v>
      </c>
      <c r="J601" t="s">
        <v>5466</v>
      </c>
      <c r="K601" s="2">
        <v>1</v>
      </c>
      <c r="L601" s="2">
        <v>1</v>
      </c>
      <c r="M601" s="2">
        <v>1</v>
      </c>
      <c r="N601" s="2">
        <v>1</v>
      </c>
      <c r="O601" s="2">
        <v>1</v>
      </c>
      <c r="P601" s="2" t="s">
        <v>3138</v>
      </c>
      <c r="Q601" s="7">
        <v>1</v>
      </c>
      <c r="R601" t="s">
        <v>31</v>
      </c>
      <c r="S601" t="str">
        <f t="shared" si="18"/>
        <v>4902430610834Jd.IdPsku</v>
      </c>
      <c r="T601" t="str">
        <f t="shared" si="19"/>
        <v>01/225026502LJd.IdPsku</v>
      </c>
    </row>
    <row r="602" spans="2:20" x14ac:dyDescent="0.35">
      <c r="B602" t="s">
        <v>17</v>
      </c>
      <c r="C602" t="s">
        <v>5441</v>
      </c>
      <c r="D602" t="s">
        <v>549</v>
      </c>
      <c r="E602" t="s">
        <v>194</v>
      </c>
      <c r="F602" t="s">
        <v>630</v>
      </c>
      <c r="G602">
        <v>10011207</v>
      </c>
      <c r="H602" t="s">
        <v>631</v>
      </c>
      <c r="I602" t="s">
        <v>632</v>
      </c>
      <c r="J602" t="s">
        <v>633</v>
      </c>
      <c r="K602" s="2">
        <v>1</v>
      </c>
      <c r="L602" s="2">
        <v>1</v>
      </c>
      <c r="M602" s="2">
        <v>1</v>
      </c>
      <c r="N602" s="2">
        <v>1</v>
      </c>
      <c r="O602" s="2">
        <v>1</v>
      </c>
      <c r="P602" s="2" t="s">
        <v>3138</v>
      </c>
      <c r="Q602" s="7">
        <v>1</v>
      </c>
      <c r="R602" t="s">
        <v>31</v>
      </c>
      <c r="S602" t="str">
        <f t="shared" si="18"/>
        <v>4902430404686Jd.IdPsku</v>
      </c>
      <c r="T602" t="str">
        <f t="shared" si="19"/>
        <v>01/245121115HJd.IdPsku</v>
      </c>
    </row>
    <row r="603" spans="2:20" x14ac:dyDescent="0.35">
      <c r="B603" t="s">
        <v>17</v>
      </c>
      <c r="C603" t="s">
        <v>5441</v>
      </c>
      <c r="D603" t="s">
        <v>549</v>
      </c>
      <c r="E603" t="s">
        <v>194</v>
      </c>
      <c r="F603" t="s">
        <v>626</v>
      </c>
      <c r="G603">
        <v>10011203</v>
      </c>
      <c r="H603" t="s">
        <v>627</v>
      </c>
      <c r="I603" t="s">
        <v>628</v>
      </c>
      <c r="J603" t="s">
        <v>629</v>
      </c>
      <c r="K603" s="2">
        <v>1</v>
      </c>
      <c r="L603" s="2">
        <v>1</v>
      </c>
      <c r="M603" s="2">
        <v>1</v>
      </c>
      <c r="N603" s="2">
        <v>1</v>
      </c>
      <c r="O603" s="2">
        <v>1</v>
      </c>
      <c r="P603" s="2" t="s">
        <v>3138</v>
      </c>
      <c r="Q603" s="7">
        <v>1</v>
      </c>
      <c r="R603" t="s">
        <v>31</v>
      </c>
      <c r="S603" t="str">
        <f t="shared" si="18"/>
        <v>4902430404716Jd.IdPsku</v>
      </c>
      <c r="T603" t="str">
        <f t="shared" si="19"/>
        <v>01/245121115GJd.IdPsku</v>
      </c>
    </row>
    <row r="604" spans="2:20" x14ac:dyDescent="0.35">
      <c r="B604" t="s">
        <v>17</v>
      </c>
      <c r="C604" t="s">
        <v>5441</v>
      </c>
      <c r="D604" t="s">
        <v>549</v>
      </c>
      <c r="E604" t="s">
        <v>194</v>
      </c>
      <c r="F604" t="s">
        <v>638</v>
      </c>
      <c r="G604">
        <v>603423308</v>
      </c>
      <c r="H604" t="s">
        <v>639</v>
      </c>
      <c r="I604" t="s">
        <v>640</v>
      </c>
      <c r="J604" t="s">
        <v>641</v>
      </c>
      <c r="K604" s="2">
        <v>1</v>
      </c>
      <c r="L604" s="2">
        <v>1</v>
      </c>
      <c r="M604" s="2">
        <v>1</v>
      </c>
      <c r="N604" s="2">
        <v>1</v>
      </c>
      <c r="O604" s="2">
        <v>1</v>
      </c>
      <c r="P604" s="2" t="s">
        <v>3138</v>
      </c>
      <c r="Q604" s="7">
        <v>1</v>
      </c>
      <c r="R604" t="s">
        <v>31</v>
      </c>
      <c r="S604" t="str">
        <f t="shared" si="18"/>
        <v>4902430459617Jd.IdPsku</v>
      </c>
      <c r="T604" t="str">
        <f t="shared" si="19"/>
        <v>01/245121114UJd.IdPsku</v>
      </c>
    </row>
    <row r="605" spans="2:20" x14ac:dyDescent="0.35">
      <c r="B605" t="s">
        <v>17</v>
      </c>
      <c r="C605" t="s">
        <v>5441</v>
      </c>
      <c r="D605" t="s">
        <v>549</v>
      </c>
      <c r="E605" t="s">
        <v>194</v>
      </c>
      <c r="F605" t="s">
        <v>617</v>
      </c>
      <c r="G605">
        <v>100455505</v>
      </c>
      <c r="H605" t="s">
        <v>618</v>
      </c>
      <c r="I605" t="s">
        <v>619</v>
      </c>
      <c r="J605" t="s">
        <v>620</v>
      </c>
      <c r="K605" s="2">
        <v>1</v>
      </c>
      <c r="L605" s="2">
        <v>1</v>
      </c>
      <c r="M605" s="2">
        <v>1</v>
      </c>
      <c r="N605" s="2">
        <v>1</v>
      </c>
      <c r="O605" s="2">
        <v>1</v>
      </c>
      <c r="P605" s="2" t="s">
        <v>3138</v>
      </c>
      <c r="Q605" s="7">
        <v>1</v>
      </c>
      <c r="R605" t="s">
        <v>31</v>
      </c>
      <c r="S605" t="str">
        <f t="shared" si="18"/>
        <v>4902430792240Jd.IdPsku</v>
      </c>
      <c r="T605" t="str">
        <f t="shared" si="19"/>
        <v>01/245121114SJd.IdPsku</v>
      </c>
    </row>
    <row r="606" spans="2:20" x14ac:dyDescent="0.35">
      <c r="B606" t="s">
        <v>17</v>
      </c>
      <c r="C606" t="s">
        <v>5441</v>
      </c>
      <c r="D606" t="s">
        <v>549</v>
      </c>
      <c r="E606" t="s">
        <v>194</v>
      </c>
      <c r="F606" t="s">
        <v>645</v>
      </c>
      <c r="G606">
        <v>603422608</v>
      </c>
      <c r="H606" t="s">
        <v>646</v>
      </c>
      <c r="I606" t="s">
        <v>647</v>
      </c>
      <c r="J606" t="s">
        <v>648</v>
      </c>
      <c r="K606" s="2">
        <v>1</v>
      </c>
      <c r="L606" s="2">
        <v>1</v>
      </c>
      <c r="M606" s="2">
        <v>1</v>
      </c>
      <c r="N606" s="2">
        <v>1</v>
      </c>
      <c r="O606" s="2">
        <v>1</v>
      </c>
      <c r="P606" s="2" t="s">
        <v>3138</v>
      </c>
      <c r="Q606" s="7">
        <v>1</v>
      </c>
      <c r="R606" t="s">
        <v>31</v>
      </c>
      <c r="S606" t="str">
        <f t="shared" si="18"/>
        <v>4902430889353Jd.IdPsku</v>
      </c>
      <c r="T606" t="str">
        <f t="shared" si="19"/>
        <v>01/245121114WJd.IdPsku</v>
      </c>
    </row>
    <row r="607" spans="2:20" x14ac:dyDescent="0.35">
      <c r="B607" t="s">
        <v>17</v>
      </c>
      <c r="C607" t="s">
        <v>5441</v>
      </c>
      <c r="D607" t="s">
        <v>549</v>
      </c>
      <c r="E607" t="s">
        <v>194</v>
      </c>
      <c r="F607" t="s">
        <v>609</v>
      </c>
      <c r="G607">
        <v>10011162</v>
      </c>
      <c r="H607" t="s">
        <v>610</v>
      </c>
      <c r="I607" t="s">
        <v>611</v>
      </c>
      <c r="J607" t="s">
        <v>612</v>
      </c>
      <c r="K607" s="2">
        <v>1</v>
      </c>
      <c r="L607" s="2">
        <v>1</v>
      </c>
      <c r="M607" s="2">
        <v>1</v>
      </c>
      <c r="N607" s="2">
        <v>1</v>
      </c>
      <c r="O607" s="2">
        <v>1</v>
      </c>
      <c r="P607" s="2" t="s">
        <v>3138</v>
      </c>
      <c r="Q607" s="7">
        <v>1</v>
      </c>
      <c r="R607" t="s">
        <v>31</v>
      </c>
      <c r="S607" t="str">
        <f t="shared" si="18"/>
        <v>4902430412988Jd.IdPsku</v>
      </c>
      <c r="T607" t="str">
        <f t="shared" si="19"/>
        <v>01/245121101UJd.IdPsku</v>
      </c>
    </row>
    <row r="608" spans="2:20" x14ac:dyDescent="0.35">
      <c r="B608" t="s">
        <v>17</v>
      </c>
      <c r="C608" t="s">
        <v>5441</v>
      </c>
      <c r="D608" t="s">
        <v>549</v>
      </c>
      <c r="E608" t="s">
        <v>194</v>
      </c>
      <c r="F608" t="s">
        <v>613</v>
      </c>
      <c r="G608">
        <v>10011154</v>
      </c>
      <c r="H608" t="s">
        <v>614</v>
      </c>
      <c r="I608" t="s">
        <v>615</v>
      </c>
      <c r="J608" t="s">
        <v>616</v>
      </c>
      <c r="K608" s="2">
        <v>1</v>
      </c>
      <c r="L608" s="2">
        <v>1</v>
      </c>
      <c r="M608" s="2">
        <v>1</v>
      </c>
      <c r="N608" s="2">
        <v>1</v>
      </c>
      <c r="O608" s="2">
        <v>1</v>
      </c>
      <c r="P608" s="2" t="s">
        <v>3138</v>
      </c>
      <c r="Q608" s="7">
        <v>1</v>
      </c>
      <c r="R608" t="s">
        <v>31</v>
      </c>
      <c r="S608" t="str">
        <f t="shared" si="18"/>
        <v>4902430413008Jd.IdPsku</v>
      </c>
      <c r="T608" t="str">
        <f t="shared" si="19"/>
        <v>01/245121101RJd.IdPsku</v>
      </c>
    </row>
    <row r="609" spans="2:20" x14ac:dyDescent="0.35">
      <c r="B609" t="s">
        <v>17</v>
      </c>
      <c r="C609" t="s">
        <v>5441</v>
      </c>
      <c r="D609" t="s">
        <v>549</v>
      </c>
      <c r="E609" t="s">
        <v>194</v>
      </c>
      <c r="F609" t="s">
        <v>623</v>
      </c>
      <c r="G609">
        <v>10011235</v>
      </c>
      <c r="H609" t="s">
        <v>624</v>
      </c>
      <c r="I609" t="s">
        <v>625</v>
      </c>
      <c r="J609" t="s">
        <v>5467</v>
      </c>
      <c r="K609" s="2">
        <v>1</v>
      </c>
      <c r="L609" s="2">
        <v>1</v>
      </c>
      <c r="M609" s="2">
        <v>1</v>
      </c>
      <c r="N609" s="2">
        <v>1</v>
      </c>
      <c r="O609" s="2">
        <v>1</v>
      </c>
      <c r="P609" s="2" t="s">
        <v>3138</v>
      </c>
      <c r="Q609" s="7">
        <v>1</v>
      </c>
      <c r="R609" t="s">
        <v>31</v>
      </c>
      <c r="S609" t="str">
        <f t="shared" si="18"/>
        <v>4902430401135Jd.IdPsku</v>
      </c>
      <c r="T609" t="str">
        <f t="shared" si="19"/>
        <v>01/245121114NJd.IdPsku</v>
      </c>
    </row>
    <row r="610" spans="2:20" x14ac:dyDescent="0.35">
      <c r="B610" t="s">
        <v>17</v>
      </c>
      <c r="C610" t="s">
        <v>5441</v>
      </c>
      <c r="D610" t="s">
        <v>549</v>
      </c>
      <c r="E610" t="s">
        <v>194</v>
      </c>
      <c r="F610" t="s">
        <v>601</v>
      </c>
      <c r="G610">
        <v>10011209</v>
      </c>
      <c r="H610" t="s">
        <v>602</v>
      </c>
      <c r="I610" t="s">
        <v>603</v>
      </c>
      <c r="J610" t="s">
        <v>604</v>
      </c>
      <c r="K610" s="2">
        <v>1</v>
      </c>
      <c r="L610" s="2">
        <v>1</v>
      </c>
      <c r="M610" s="2">
        <v>1</v>
      </c>
      <c r="N610" s="2">
        <v>1</v>
      </c>
      <c r="O610" s="2">
        <v>1</v>
      </c>
      <c r="P610" s="2" t="s">
        <v>3138</v>
      </c>
      <c r="Q610" s="7">
        <v>1</v>
      </c>
      <c r="R610" t="s">
        <v>31</v>
      </c>
      <c r="S610" t="str">
        <f t="shared" si="18"/>
        <v>4902430404709Jd.IdPsku</v>
      </c>
      <c r="T610" t="str">
        <f t="shared" si="19"/>
        <v>01/245121115JJd.IdPsku</v>
      </c>
    </row>
    <row r="611" spans="2:20" x14ac:dyDescent="0.35">
      <c r="B611" t="s">
        <v>17</v>
      </c>
      <c r="C611" t="s">
        <v>5441</v>
      </c>
      <c r="D611" t="s">
        <v>650</v>
      </c>
      <c r="E611" t="s">
        <v>194</v>
      </c>
      <c r="F611" t="s">
        <v>684</v>
      </c>
      <c r="G611">
        <v>10011816</v>
      </c>
      <c r="H611" t="s">
        <v>685</v>
      </c>
      <c r="I611" t="s">
        <v>686</v>
      </c>
      <c r="J611" t="s">
        <v>687</v>
      </c>
      <c r="K611" s="2">
        <v>1</v>
      </c>
      <c r="L611" s="2">
        <v>1</v>
      </c>
      <c r="M611" s="2">
        <v>1</v>
      </c>
      <c r="N611" s="2">
        <v>1</v>
      </c>
      <c r="O611" s="2">
        <v>1</v>
      </c>
      <c r="P611" s="2" t="s">
        <v>3138</v>
      </c>
      <c r="Q611" s="7">
        <v>1</v>
      </c>
      <c r="R611" t="s">
        <v>31</v>
      </c>
      <c r="S611" t="str">
        <f t="shared" si="18"/>
        <v>4902430396554Jd.IdPsku</v>
      </c>
      <c r="T611" t="str">
        <f t="shared" si="19"/>
        <v>01/245321105CJd.IdPsku</v>
      </c>
    </row>
    <row r="612" spans="2:20" x14ac:dyDescent="0.35">
      <c r="B612" t="s">
        <v>17</v>
      </c>
      <c r="C612" t="s">
        <v>5441</v>
      </c>
      <c r="D612" t="s">
        <v>650</v>
      </c>
      <c r="E612" t="s">
        <v>194</v>
      </c>
      <c r="F612" t="s">
        <v>680</v>
      </c>
      <c r="G612">
        <v>100189673</v>
      </c>
      <c r="H612" t="s">
        <v>681</v>
      </c>
      <c r="I612" t="s">
        <v>682</v>
      </c>
      <c r="J612" t="s">
        <v>683</v>
      </c>
      <c r="K612" s="2">
        <v>1</v>
      </c>
      <c r="L612" s="2">
        <v>1</v>
      </c>
      <c r="M612" s="2">
        <v>1</v>
      </c>
      <c r="N612" s="2">
        <v>1</v>
      </c>
      <c r="O612" s="2">
        <v>1</v>
      </c>
      <c r="P612" s="2" t="s">
        <v>3138</v>
      </c>
      <c r="Q612" s="7">
        <v>1</v>
      </c>
      <c r="R612" t="s">
        <v>31</v>
      </c>
      <c r="S612" t="str">
        <f t="shared" si="18"/>
        <v>4902430450355Jd.IdPsku</v>
      </c>
      <c r="T612" t="str">
        <f t="shared" si="19"/>
        <v>01/245321101WJd.IdPsku</v>
      </c>
    </row>
    <row r="613" spans="2:20" x14ac:dyDescent="0.35">
      <c r="B613" t="s">
        <v>17</v>
      </c>
      <c r="C613" t="s">
        <v>5441</v>
      </c>
      <c r="D613" t="s">
        <v>650</v>
      </c>
      <c r="E613" t="s">
        <v>194</v>
      </c>
      <c r="F613" t="s">
        <v>678</v>
      </c>
      <c r="G613">
        <v>10011806</v>
      </c>
      <c r="H613" t="s">
        <v>679</v>
      </c>
      <c r="I613" t="s">
        <v>5468</v>
      </c>
      <c r="J613" t="s">
        <v>5469</v>
      </c>
      <c r="K613" s="2">
        <v>1</v>
      </c>
      <c r="L613" s="2">
        <v>1</v>
      </c>
      <c r="M613" s="2">
        <v>1</v>
      </c>
      <c r="N613" s="2">
        <v>1</v>
      </c>
      <c r="O613" s="2">
        <v>1</v>
      </c>
      <c r="P613" s="2" t="s">
        <v>3138</v>
      </c>
      <c r="Q613" s="7">
        <v>1</v>
      </c>
      <c r="R613" t="s">
        <v>31</v>
      </c>
      <c r="S613" t="str">
        <f t="shared" si="18"/>
        <v>4902430450379Jd.IdPsku</v>
      </c>
      <c r="T613" t="str">
        <f t="shared" si="19"/>
        <v>01/245321101XJd.IdPsku</v>
      </c>
    </row>
    <row r="614" spans="2:20" x14ac:dyDescent="0.35">
      <c r="B614" t="s">
        <v>17</v>
      </c>
      <c r="C614" t="s">
        <v>5441</v>
      </c>
      <c r="D614" t="s">
        <v>650</v>
      </c>
      <c r="E614" t="s">
        <v>194</v>
      </c>
      <c r="F614" t="s">
        <v>688</v>
      </c>
      <c r="G614">
        <v>100455510</v>
      </c>
      <c r="H614" t="s">
        <v>689</v>
      </c>
      <c r="I614" t="s">
        <v>690</v>
      </c>
      <c r="J614" t="s">
        <v>691</v>
      </c>
      <c r="K614" s="2">
        <v>1</v>
      </c>
      <c r="L614" s="2">
        <v>1</v>
      </c>
      <c r="M614" s="2">
        <v>1</v>
      </c>
      <c r="N614" s="2">
        <v>1</v>
      </c>
      <c r="O614" s="2">
        <v>1</v>
      </c>
      <c r="P614" s="2" t="s">
        <v>3138</v>
      </c>
      <c r="Q614" s="7">
        <v>1</v>
      </c>
      <c r="R614" t="s">
        <v>31</v>
      </c>
      <c r="S614" t="str">
        <f t="shared" si="18"/>
        <v>4902430772655Jd.IdPsku</v>
      </c>
      <c r="T614" t="str">
        <f t="shared" si="19"/>
        <v>01/245321101ZJd.IdPsku</v>
      </c>
    </row>
    <row r="615" spans="2:20" x14ac:dyDescent="0.35">
      <c r="B615" t="s">
        <v>17</v>
      </c>
      <c r="C615" t="s">
        <v>5441</v>
      </c>
      <c r="D615" t="s">
        <v>650</v>
      </c>
      <c r="E615" t="s">
        <v>194</v>
      </c>
      <c r="F615" t="s">
        <v>674</v>
      </c>
      <c r="G615">
        <v>100455513</v>
      </c>
      <c r="H615" t="s">
        <v>675</v>
      </c>
      <c r="I615" t="s">
        <v>676</v>
      </c>
      <c r="J615" t="s">
        <v>677</v>
      </c>
      <c r="K615" s="2">
        <v>1</v>
      </c>
      <c r="L615" s="2">
        <v>1</v>
      </c>
      <c r="M615" s="2">
        <v>1</v>
      </c>
      <c r="N615" s="2">
        <v>1</v>
      </c>
      <c r="O615" s="2">
        <v>1</v>
      </c>
      <c r="P615" s="2" t="s">
        <v>3138</v>
      </c>
      <c r="Q615" s="7">
        <v>1</v>
      </c>
      <c r="R615" t="s">
        <v>31</v>
      </c>
      <c r="S615" t="str">
        <f t="shared" si="18"/>
        <v>4902430772075Jd.IdPsku</v>
      </c>
      <c r="T615" t="str">
        <f t="shared" si="19"/>
        <v>01/245321105FJd.IdPsku</v>
      </c>
    </row>
    <row r="616" spans="2:20" x14ac:dyDescent="0.35">
      <c r="B616" t="s">
        <v>17</v>
      </c>
      <c r="C616" t="s">
        <v>5441</v>
      </c>
      <c r="D616" t="s">
        <v>694</v>
      </c>
      <c r="E616" t="s">
        <v>695</v>
      </c>
      <c r="F616" t="s">
        <v>700</v>
      </c>
      <c r="G616">
        <v>10011796</v>
      </c>
      <c r="H616" t="s">
        <v>701</v>
      </c>
      <c r="I616" t="s">
        <v>4212</v>
      </c>
      <c r="J616" t="s">
        <v>4193</v>
      </c>
      <c r="K616" s="2">
        <v>1</v>
      </c>
      <c r="L616" s="2">
        <v>1</v>
      </c>
      <c r="M616" s="2">
        <v>1</v>
      </c>
      <c r="N616" s="2">
        <v>0</v>
      </c>
      <c r="O616" s="2">
        <v>1</v>
      </c>
      <c r="P616" s="2" t="s">
        <v>3138</v>
      </c>
      <c r="Q616" s="7">
        <v>1</v>
      </c>
      <c r="R616" t="s">
        <v>31</v>
      </c>
      <c r="S616" t="str">
        <f t="shared" si="18"/>
        <v>4987176000552Jd.IdPsku</v>
      </c>
      <c r="T616" t="str">
        <f t="shared" si="19"/>
        <v>01/07060503BJd.IdPsku</v>
      </c>
    </row>
    <row r="617" spans="2:20" x14ac:dyDescent="0.35">
      <c r="B617" t="s">
        <v>17</v>
      </c>
      <c r="C617" t="s">
        <v>5441</v>
      </c>
      <c r="D617" t="s">
        <v>694</v>
      </c>
      <c r="E617" t="s">
        <v>695</v>
      </c>
      <c r="F617" t="s">
        <v>707</v>
      </c>
      <c r="G617">
        <v>10011797</v>
      </c>
      <c r="H617" t="s">
        <v>708</v>
      </c>
      <c r="I617" t="s">
        <v>4213</v>
      </c>
      <c r="J617" t="s">
        <v>709</v>
      </c>
      <c r="K617" s="2">
        <v>1</v>
      </c>
      <c r="L617" s="2">
        <v>1</v>
      </c>
      <c r="M617" s="2">
        <v>1</v>
      </c>
      <c r="N617" s="2">
        <v>0</v>
      </c>
      <c r="O617" s="2">
        <v>1</v>
      </c>
      <c r="P617" s="2" t="s">
        <v>3138</v>
      </c>
      <c r="Q617" s="7">
        <v>1</v>
      </c>
      <c r="R617" t="s">
        <v>31</v>
      </c>
      <c r="S617" t="str">
        <f t="shared" si="18"/>
        <v>4987176008718Jd.IdPsku</v>
      </c>
      <c r="T617" t="str">
        <f t="shared" si="19"/>
        <v>01/265525501AJd.IdPsku</v>
      </c>
    </row>
    <row r="618" spans="2:20" x14ac:dyDescent="0.35">
      <c r="B618" t="s">
        <v>17</v>
      </c>
      <c r="C618" t="s">
        <v>5441</v>
      </c>
      <c r="D618" t="s">
        <v>694</v>
      </c>
      <c r="E618" t="s">
        <v>695</v>
      </c>
      <c r="F618" t="s">
        <v>696</v>
      </c>
      <c r="G618">
        <v>10011794</v>
      </c>
      <c r="H618" t="s">
        <v>697</v>
      </c>
      <c r="I618" t="s">
        <v>698</v>
      </c>
      <c r="J618" t="s">
        <v>699</v>
      </c>
      <c r="K618" s="2">
        <v>0</v>
      </c>
      <c r="L618" s="2">
        <v>1</v>
      </c>
      <c r="M618" s="2">
        <v>1</v>
      </c>
      <c r="N618" s="2">
        <v>0</v>
      </c>
      <c r="O618" s="2">
        <v>0</v>
      </c>
      <c r="P618" s="2" t="s">
        <v>3138</v>
      </c>
      <c r="Q618" s="7">
        <v>1</v>
      </c>
      <c r="R618" t="s">
        <v>31</v>
      </c>
      <c r="S618" t="str">
        <f t="shared" si="18"/>
        <v>4902430393126Jd.IdPsku</v>
      </c>
      <c r="T618" t="str">
        <f t="shared" si="19"/>
        <v>01/07060401AJd.IdPsku</v>
      </c>
    </row>
    <row r="619" spans="2:20" x14ac:dyDescent="0.35">
      <c r="B619" t="s">
        <v>17</v>
      </c>
      <c r="C619" t="s">
        <v>5441</v>
      </c>
      <c r="D619" t="s">
        <v>710</v>
      </c>
      <c r="E619" t="s">
        <v>711</v>
      </c>
      <c r="F619" t="s">
        <v>716</v>
      </c>
      <c r="G619">
        <v>10026828</v>
      </c>
      <c r="H619" t="s">
        <v>717</v>
      </c>
      <c r="I619" t="s">
        <v>4211</v>
      </c>
      <c r="J619" t="s">
        <v>4192</v>
      </c>
      <c r="K619" s="2">
        <v>1</v>
      </c>
      <c r="L619" s="2">
        <v>1</v>
      </c>
      <c r="M619" s="2">
        <v>1</v>
      </c>
      <c r="N619" s="2">
        <v>0</v>
      </c>
      <c r="O619" s="2">
        <v>1</v>
      </c>
      <c r="P619" s="2" t="s">
        <v>3138</v>
      </c>
      <c r="Q619" s="7">
        <v>1</v>
      </c>
      <c r="R619" t="s">
        <v>31</v>
      </c>
      <c r="S619" t="str">
        <f t="shared" si="18"/>
        <v>4902430044233Jd.IdPsku</v>
      </c>
      <c r="T619" t="str">
        <f t="shared" si="19"/>
        <v>01/18023301AJd.IdPsku</v>
      </c>
    </row>
    <row r="620" spans="2:20" x14ac:dyDescent="0.35">
      <c r="B620" t="s">
        <v>17</v>
      </c>
      <c r="C620" t="s">
        <v>5441</v>
      </c>
      <c r="D620" t="s">
        <v>710</v>
      </c>
      <c r="E620" t="s">
        <v>711</v>
      </c>
      <c r="F620" t="s">
        <v>714</v>
      </c>
      <c r="G620">
        <v>10026829</v>
      </c>
      <c r="H620" t="s">
        <v>715</v>
      </c>
      <c r="I620" t="s">
        <v>4210</v>
      </c>
      <c r="J620" t="s">
        <v>4191</v>
      </c>
      <c r="K620" s="2">
        <v>1</v>
      </c>
      <c r="L620" s="2">
        <v>1</v>
      </c>
      <c r="M620" s="2">
        <v>1</v>
      </c>
      <c r="N620" s="2">
        <v>0</v>
      </c>
      <c r="O620" s="2">
        <v>1</v>
      </c>
      <c r="P620" s="2" t="s">
        <v>3138</v>
      </c>
      <c r="Q620" s="7">
        <v>1</v>
      </c>
      <c r="R620" t="s">
        <v>31</v>
      </c>
      <c r="S620" t="str">
        <f t="shared" si="18"/>
        <v>4902430061155Jd.IdPsku</v>
      </c>
      <c r="T620" t="str">
        <f t="shared" si="19"/>
        <v>01/235725801AJd.IdPsku</v>
      </c>
    </row>
    <row r="621" spans="2:20" x14ac:dyDescent="0.35">
      <c r="B621" t="s">
        <v>17</v>
      </c>
      <c r="C621" t="s">
        <v>1645</v>
      </c>
      <c r="D621" t="s">
        <v>65</v>
      </c>
      <c r="E621" t="s">
        <v>3139</v>
      </c>
      <c r="F621" t="s">
        <v>856</v>
      </c>
      <c r="G621" t="s">
        <v>2306</v>
      </c>
      <c r="H621" t="s">
        <v>857</v>
      </c>
      <c r="I621" t="s">
        <v>4246</v>
      </c>
      <c r="J621" t="s">
        <v>4250</v>
      </c>
      <c r="K621" s="2">
        <v>1</v>
      </c>
      <c r="L621" s="2">
        <v>1</v>
      </c>
      <c r="M621" s="2">
        <v>1</v>
      </c>
      <c r="N621" s="2">
        <v>1</v>
      </c>
      <c r="O621" s="2">
        <v>0</v>
      </c>
      <c r="P621" s="2" t="s">
        <v>3138</v>
      </c>
      <c r="Q621" s="7">
        <v>1</v>
      </c>
      <c r="R621" t="s">
        <v>31</v>
      </c>
      <c r="S621" t="str">
        <f t="shared" si="18"/>
        <v>4902430453028x3BlibliPsku</v>
      </c>
      <c r="T621" t="str">
        <f t="shared" si="19"/>
        <v>01/396129504TBlibliPsku</v>
      </c>
    </row>
    <row r="622" spans="2:20" x14ac:dyDescent="0.35">
      <c r="B622" t="s">
        <v>17</v>
      </c>
      <c r="C622" t="s">
        <v>1645</v>
      </c>
      <c r="D622" t="s">
        <v>65</v>
      </c>
      <c r="E622" t="s">
        <v>3139</v>
      </c>
      <c r="F622" t="s">
        <v>2172</v>
      </c>
      <c r="G622" t="s">
        <v>2173</v>
      </c>
      <c r="H622" t="s">
        <v>2174</v>
      </c>
      <c r="I622" t="s">
        <v>2175</v>
      </c>
      <c r="J622" t="s">
        <v>5470</v>
      </c>
      <c r="K622" s="2">
        <v>1</v>
      </c>
      <c r="L622" s="2">
        <v>1</v>
      </c>
      <c r="M622" s="2">
        <v>1</v>
      </c>
      <c r="N622" s="2">
        <v>1</v>
      </c>
      <c r="O622" s="2">
        <v>1</v>
      </c>
      <c r="P622" s="2" t="s">
        <v>3138</v>
      </c>
      <c r="Q622" s="7">
        <v>1</v>
      </c>
      <c r="R622" t="s">
        <v>31</v>
      </c>
      <c r="S622" t="str">
        <f t="shared" si="18"/>
        <v>4902430622066x3BlibliPsku</v>
      </c>
      <c r="T622" t="str">
        <f t="shared" si="19"/>
        <v>01/396129503XBlibliPsku</v>
      </c>
    </row>
    <row r="623" spans="2:20" x14ac:dyDescent="0.35">
      <c r="B623" t="s">
        <v>17</v>
      </c>
      <c r="C623" t="s">
        <v>1645</v>
      </c>
      <c r="D623" t="s">
        <v>65</v>
      </c>
      <c r="E623" t="s">
        <v>3139</v>
      </c>
      <c r="F623" t="s">
        <v>2219</v>
      </c>
      <c r="G623" t="s">
        <v>2220</v>
      </c>
      <c r="H623" t="s">
        <v>2221</v>
      </c>
      <c r="I623" t="s">
        <v>2222</v>
      </c>
      <c r="J623" t="s">
        <v>5471</v>
      </c>
      <c r="K623" s="2">
        <v>1</v>
      </c>
      <c r="L623" s="2">
        <v>1</v>
      </c>
      <c r="M623" s="2">
        <v>1</v>
      </c>
      <c r="N623" s="2">
        <v>1</v>
      </c>
      <c r="O623" s="2">
        <v>0</v>
      </c>
      <c r="P623" s="2" t="s">
        <v>3138</v>
      </c>
      <c r="Q623" s="7">
        <v>1</v>
      </c>
      <c r="R623" t="s">
        <v>31</v>
      </c>
      <c r="S623" t="str">
        <f t="shared" si="18"/>
        <v>4902430870986x3BlibliPsku</v>
      </c>
      <c r="T623" t="str">
        <f t="shared" si="19"/>
        <v>01/396129504LBlibliPsku</v>
      </c>
    </row>
    <row r="624" spans="2:20" x14ac:dyDescent="0.35">
      <c r="B624" t="s">
        <v>17</v>
      </c>
      <c r="C624" t="s">
        <v>1645</v>
      </c>
      <c r="D624" t="s">
        <v>65</v>
      </c>
      <c r="E624" t="s">
        <v>3139</v>
      </c>
      <c r="F624" t="s">
        <v>2144</v>
      </c>
      <c r="G624" t="s">
        <v>2145</v>
      </c>
      <c r="H624" t="s">
        <v>2146</v>
      </c>
      <c r="I624" t="s">
        <v>2268</v>
      </c>
      <c r="J624" t="s">
        <v>5472</v>
      </c>
      <c r="K624" s="2">
        <v>1</v>
      </c>
      <c r="L624" s="2">
        <v>1</v>
      </c>
      <c r="M624" s="2">
        <v>1</v>
      </c>
      <c r="N624" s="2">
        <v>1</v>
      </c>
      <c r="O624" s="2">
        <v>0</v>
      </c>
      <c r="P624" s="2" t="s">
        <v>3138</v>
      </c>
      <c r="Q624" s="7">
        <v>1</v>
      </c>
      <c r="R624" t="s">
        <v>31</v>
      </c>
      <c r="S624" t="str">
        <f t="shared" si="18"/>
        <v>4902430870993x3BlibliPsku</v>
      </c>
      <c r="T624" t="str">
        <f t="shared" si="19"/>
        <v>01/396129504JBlibliPsku</v>
      </c>
    </row>
    <row r="625" spans="2:20" x14ac:dyDescent="0.35">
      <c r="B625" t="s">
        <v>17</v>
      </c>
      <c r="C625" t="s">
        <v>1645</v>
      </c>
      <c r="D625" t="s">
        <v>65</v>
      </c>
      <c r="E625" t="s">
        <v>3139</v>
      </c>
      <c r="F625" t="s">
        <v>4123</v>
      </c>
      <c r="G625" t="s">
        <v>2232</v>
      </c>
      <c r="H625" t="s">
        <v>2413</v>
      </c>
      <c r="I625" t="s">
        <v>2233</v>
      </c>
      <c r="J625" t="s">
        <v>5473</v>
      </c>
      <c r="K625" s="2">
        <v>1</v>
      </c>
      <c r="L625" s="2">
        <v>1</v>
      </c>
      <c r="M625" s="2">
        <v>1</v>
      </c>
      <c r="N625" s="2">
        <v>1</v>
      </c>
      <c r="O625" s="2">
        <v>1</v>
      </c>
      <c r="P625" s="2" t="s">
        <v>3138</v>
      </c>
      <c r="Q625" s="7">
        <v>1</v>
      </c>
      <c r="R625" t="s">
        <v>31</v>
      </c>
      <c r="S625" t="str">
        <f t="shared" si="18"/>
        <v>4902430622080x3BlibliPsku</v>
      </c>
      <c r="T625" t="str">
        <f t="shared" si="19"/>
        <v>01/396129506WBlibliPsku</v>
      </c>
    </row>
    <row r="626" spans="2:20" x14ac:dyDescent="0.35">
      <c r="B626" t="s">
        <v>17</v>
      </c>
      <c r="C626" t="s">
        <v>1645</v>
      </c>
      <c r="D626" t="s">
        <v>65</v>
      </c>
      <c r="E626" t="s">
        <v>3139</v>
      </c>
      <c r="F626" t="s">
        <v>2088</v>
      </c>
      <c r="G626" t="s">
        <v>2207</v>
      </c>
      <c r="H626" t="s">
        <v>2089</v>
      </c>
      <c r="I626" t="s">
        <v>2208</v>
      </c>
      <c r="J626" t="s">
        <v>5474</v>
      </c>
      <c r="K626" s="2">
        <v>1</v>
      </c>
      <c r="L626" s="2">
        <v>1</v>
      </c>
      <c r="M626" s="2">
        <v>1</v>
      </c>
      <c r="N626" s="2">
        <v>1</v>
      </c>
      <c r="O626" s="2">
        <v>1</v>
      </c>
      <c r="P626" s="2" t="s">
        <v>3138</v>
      </c>
      <c r="Q626" s="7">
        <v>1</v>
      </c>
      <c r="R626" t="s">
        <v>31</v>
      </c>
      <c r="S626" t="str">
        <f t="shared" si="18"/>
        <v>4902430845199x3BlibliPsku</v>
      </c>
      <c r="T626" t="str">
        <f t="shared" si="19"/>
        <v>01/396129504YBlibliPsku</v>
      </c>
    </row>
    <row r="627" spans="2:20" x14ac:dyDescent="0.35">
      <c r="B627" t="s">
        <v>17</v>
      </c>
      <c r="C627" t="s">
        <v>1645</v>
      </c>
      <c r="D627" t="s">
        <v>65</v>
      </c>
      <c r="E627" t="s">
        <v>3139</v>
      </c>
      <c r="F627" t="s">
        <v>4127</v>
      </c>
      <c r="G627" t="s">
        <v>2279</v>
      </c>
      <c r="H627" t="s">
        <v>2280</v>
      </c>
      <c r="I627" t="s">
        <v>2281</v>
      </c>
      <c r="J627" t="s">
        <v>5475</v>
      </c>
      <c r="K627" s="2">
        <v>1</v>
      </c>
      <c r="L627" s="2">
        <v>1</v>
      </c>
      <c r="M627" s="2">
        <v>1</v>
      </c>
      <c r="N627" s="2">
        <v>1</v>
      </c>
      <c r="O627" s="2">
        <v>0</v>
      </c>
      <c r="P627" s="2" t="s">
        <v>3138</v>
      </c>
      <c r="Q627" s="7">
        <v>1</v>
      </c>
      <c r="R627" t="s">
        <v>31</v>
      </c>
      <c r="S627" t="str">
        <f t="shared" si="18"/>
        <v>4902430844765x3BlibliPsku</v>
      </c>
      <c r="T627" t="str">
        <f t="shared" si="19"/>
        <v>01/396129507MBlibliPsku</v>
      </c>
    </row>
    <row r="628" spans="2:20" x14ac:dyDescent="0.35">
      <c r="B628" t="s">
        <v>17</v>
      </c>
      <c r="C628" t="s">
        <v>1645</v>
      </c>
      <c r="D628" t="s">
        <v>65</v>
      </c>
      <c r="E628" t="s">
        <v>3139</v>
      </c>
      <c r="F628" t="s">
        <v>2094</v>
      </c>
      <c r="G628" t="s">
        <v>2095</v>
      </c>
      <c r="H628" t="s">
        <v>2096</v>
      </c>
      <c r="I628" t="s">
        <v>2097</v>
      </c>
      <c r="J628" t="s">
        <v>5476</v>
      </c>
      <c r="K628" s="2">
        <v>1</v>
      </c>
      <c r="L628" s="2">
        <v>1</v>
      </c>
      <c r="M628" s="2">
        <v>1</v>
      </c>
      <c r="N628" s="2">
        <v>1</v>
      </c>
      <c r="O628" s="2">
        <v>1</v>
      </c>
      <c r="P628" s="2" t="s">
        <v>3138</v>
      </c>
      <c r="Q628" s="7">
        <v>1</v>
      </c>
      <c r="R628" t="s">
        <v>31</v>
      </c>
      <c r="S628" t="str">
        <f t="shared" si="18"/>
        <v>4902430731591x3BlibliPsku</v>
      </c>
      <c r="T628" t="str">
        <f t="shared" si="19"/>
        <v>01/396129502KBlibliPsku</v>
      </c>
    </row>
    <row r="629" spans="2:20" x14ac:dyDescent="0.35">
      <c r="B629" t="s">
        <v>17</v>
      </c>
      <c r="C629" t="s">
        <v>1645</v>
      </c>
      <c r="D629" t="s">
        <v>65</v>
      </c>
      <c r="E629" t="s">
        <v>3139</v>
      </c>
      <c r="F629" t="s">
        <v>2234</v>
      </c>
      <c r="G629" t="s">
        <v>2235</v>
      </c>
      <c r="H629" t="s">
        <v>2236</v>
      </c>
      <c r="I629" t="s">
        <v>2237</v>
      </c>
      <c r="J629" t="s">
        <v>5477</v>
      </c>
      <c r="K629" s="2">
        <v>1</v>
      </c>
      <c r="L629" s="2">
        <v>1</v>
      </c>
      <c r="M629" s="2">
        <v>1</v>
      </c>
      <c r="N629" s="2">
        <v>1</v>
      </c>
      <c r="O629" s="2">
        <v>0</v>
      </c>
      <c r="P629" s="2" t="s">
        <v>3138</v>
      </c>
      <c r="Q629" s="7">
        <v>1</v>
      </c>
      <c r="R629" t="s">
        <v>31</v>
      </c>
      <c r="S629" t="str">
        <f t="shared" si="18"/>
        <v>4902430731874x3BlibliPsku</v>
      </c>
      <c r="T629" t="str">
        <f t="shared" si="19"/>
        <v>01/396129502JBlibliPsku</v>
      </c>
    </row>
    <row r="630" spans="2:20" x14ac:dyDescent="0.35">
      <c r="B630" t="s">
        <v>17</v>
      </c>
      <c r="C630" t="s">
        <v>1645</v>
      </c>
      <c r="D630" t="s">
        <v>65</v>
      </c>
      <c r="E630" t="s">
        <v>3139</v>
      </c>
      <c r="F630" t="s">
        <v>2187</v>
      </c>
      <c r="G630" t="s">
        <v>2188</v>
      </c>
      <c r="H630" t="s">
        <v>2189</v>
      </c>
      <c r="I630" t="s">
        <v>2190</v>
      </c>
      <c r="J630" t="s">
        <v>5478</v>
      </c>
      <c r="K630" s="2">
        <v>1</v>
      </c>
      <c r="L630" s="2">
        <v>1</v>
      </c>
      <c r="M630" s="2">
        <v>1</v>
      </c>
      <c r="N630" s="2">
        <v>1</v>
      </c>
      <c r="O630" s="2">
        <v>0</v>
      </c>
      <c r="P630" s="2" t="s">
        <v>3138</v>
      </c>
      <c r="Q630" s="7">
        <v>1</v>
      </c>
      <c r="R630" t="s">
        <v>31</v>
      </c>
      <c r="S630" t="str">
        <f t="shared" si="18"/>
        <v>4902430358583x3BlibliPsku</v>
      </c>
      <c r="T630" t="str">
        <f t="shared" si="19"/>
        <v>01/396129503ABlibliPsku</v>
      </c>
    </row>
    <row r="631" spans="2:20" x14ac:dyDescent="0.35">
      <c r="B631" t="s">
        <v>17</v>
      </c>
      <c r="C631" t="s">
        <v>1645</v>
      </c>
      <c r="D631" t="s">
        <v>65</v>
      </c>
      <c r="E631" t="s">
        <v>3139</v>
      </c>
      <c r="F631" t="s">
        <v>2090</v>
      </c>
      <c r="G631" t="s">
        <v>2091</v>
      </c>
      <c r="H631" t="s">
        <v>2092</v>
      </c>
      <c r="I631" t="s">
        <v>2093</v>
      </c>
      <c r="J631" t="s">
        <v>5479</v>
      </c>
      <c r="K631" s="2">
        <v>1</v>
      </c>
      <c r="L631" s="2">
        <v>1</v>
      </c>
      <c r="M631" s="2">
        <v>1</v>
      </c>
      <c r="N631" s="2">
        <v>0</v>
      </c>
      <c r="O631" s="2">
        <v>1</v>
      </c>
      <c r="P631" s="2" t="s">
        <v>3138</v>
      </c>
      <c r="Q631" s="7">
        <v>1</v>
      </c>
      <c r="R631" t="s">
        <v>31</v>
      </c>
      <c r="S631" t="str">
        <f t="shared" si="18"/>
        <v>4902430928786x3BlibliPsku</v>
      </c>
      <c r="T631" t="str">
        <f t="shared" si="19"/>
        <v>01/396129505SBlibliPsku</v>
      </c>
    </row>
    <row r="632" spans="2:20" x14ac:dyDescent="0.35">
      <c r="B632" t="s">
        <v>17</v>
      </c>
      <c r="C632" t="s">
        <v>1645</v>
      </c>
      <c r="D632" t="s">
        <v>65</v>
      </c>
      <c r="E632" t="s">
        <v>3139</v>
      </c>
      <c r="F632" t="s">
        <v>843</v>
      </c>
      <c r="G632" t="s">
        <v>2134</v>
      </c>
      <c r="H632" t="s">
        <v>844</v>
      </c>
      <c r="I632" t="s">
        <v>2135</v>
      </c>
      <c r="J632" t="s">
        <v>5480</v>
      </c>
      <c r="K632" s="2">
        <v>1</v>
      </c>
      <c r="L632" s="2">
        <v>1</v>
      </c>
      <c r="M632" s="2">
        <v>1</v>
      </c>
      <c r="N632" s="2">
        <v>1</v>
      </c>
      <c r="O632" s="2">
        <v>1</v>
      </c>
      <c r="P632" s="2" t="s">
        <v>5619</v>
      </c>
      <c r="Q632" s="7">
        <v>1</v>
      </c>
      <c r="R632" t="s">
        <v>31</v>
      </c>
      <c r="S632" t="str">
        <f t="shared" si="18"/>
        <v>4902430731515x2BlibliPsku</v>
      </c>
      <c r="T632" t="str">
        <f t="shared" si="19"/>
        <v>01/396129501TBlibliPsku</v>
      </c>
    </row>
    <row r="633" spans="2:20" x14ac:dyDescent="0.35">
      <c r="B633" t="s">
        <v>17</v>
      </c>
      <c r="C633" t="s">
        <v>1645</v>
      </c>
      <c r="D633" t="s">
        <v>65</v>
      </c>
      <c r="E633" t="s">
        <v>3139</v>
      </c>
      <c r="F633" t="s">
        <v>4124</v>
      </c>
      <c r="G633" t="s">
        <v>2249</v>
      </c>
      <c r="H633" t="s">
        <v>2250</v>
      </c>
      <c r="I633" t="s">
        <v>2251</v>
      </c>
      <c r="J633" t="s">
        <v>5481</v>
      </c>
      <c r="K633" s="2">
        <v>1</v>
      </c>
      <c r="L633" s="2">
        <v>1</v>
      </c>
      <c r="M633" s="2">
        <v>1</v>
      </c>
      <c r="N633" s="2">
        <v>1</v>
      </c>
      <c r="O633" s="2">
        <v>0</v>
      </c>
      <c r="P633" s="2" t="s">
        <v>3138</v>
      </c>
      <c r="Q633" s="7">
        <v>1</v>
      </c>
      <c r="R633" t="s">
        <v>31</v>
      </c>
      <c r="S633" t="str">
        <f t="shared" si="18"/>
        <v>4902430844765x2BlibliPsku</v>
      </c>
      <c r="T633" t="str">
        <f t="shared" si="19"/>
        <v>01/396129507KBlibliPsku</v>
      </c>
    </row>
    <row r="634" spans="2:20" x14ac:dyDescent="0.35">
      <c r="B634" t="s">
        <v>17</v>
      </c>
      <c r="C634" t="s">
        <v>1645</v>
      </c>
      <c r="D634" t="s">
        <v>65</v>
      </c>
      <c r="E634" t="s">
        <v>3139</v>
      </c>
      <c r="F634" t="s">
        <v>2244</v>
      </c>
      <c r="G634" t="s">
        <v>2245</v>
      </c>
      <c r="H634" t="s">
        <v>2246</v>
      </c>
      <c r="I634" t="s">
        <v>2247</v>
      </c>
      <c r="J634" t="s">
        <v>5482</v>
      </c>
      <c r="K634" s="2">
        <v>1</v>
      </c>
      <c r="L634" s="2">
        <v>1</v>
      </c>
      <c r="M634" s="2">
        <v>1</v>
      </c>
      <c r="N634" s="2">
        <v>0</v>
      </c>
      <c r="O634" s="2">
        <v>1</v>
      </c>
      <c r="P634" s="2" t="s">
        <v>3138</v>
      </c>
      <c r="Q634" s="7">
        <v>1</v>
      </c>
      <c r="R634" t="s">
        <v>31</v>
      </c>
      <c r="S634" t="str">
        <f t="shared" si="18"/>
        <v>4902430622080x4BlibliPsku</v>
      </c>
      <c r="T634" t="str">
        <f t="shared" si="19"/>
        <v>01/396129505BBlibliPsku</v>
      </c>
    </row>
    <row r="635" spans="2:20" x14ac:dyDescent="0.35">
      <c r="B635" t="s">
        <v>17</v>
      </c>
      <c r="C635" t="s">
        <v>1645</v>
      </c>
      <c r="D635" t="s">
        <v>65</v>
      </c>
      <c r="E635" t="s">
        <v>3139</v>
      </c>
      <c r="F635" t="s">
        <v>2225</v>
      </c>
      <c r="G635" t="s">
        <v>2226</v>
      </c>
      <c r="H635" t="s">
        <v>2227</v>
      </c>
      <c r="I635" t="s">
        <v>2228</v>
      </c>
      <c r="J635" t="s">
        <v>5483</v>
      </c>
      <c r="K635" s="2">
        <v>1</v>
      </c>
      <c r="L635" s="2">
        <v>1</v>
      </c>
      <c r="M635" s="2">
        <v>1</v>
      </c>
      <c r="N635" s="2">
        <v>0</v>
      </c>
      <c r="O635" s="2">
        <v>1</v>
      </c>
      <c r="P635" s="2" t="s">
        <v>3138</v>
      </c>
      <c r="Q635" s="7">
        <v>1</v>
      </c>
      <c r="R635" t="s">
        <v>31</v>
      </c>
      <c r="S635" t="str">
        <f t="shared" si="18"/>
        <v>4902430622066x4BlibliPsku</v>
      </c>
      <c r="T635" t="str">
        <f t="shared" si="19"/>
        <v>01/396129505ABlibliPsku</v>
      </c>
    </row>
    <row r="636" spans="2:20" x14ac:dyDescent="0.35">
      <c r="B636" t="s">
        <v>17</v>
      </c>
      <c r="C636" t="s">
        <v>1645</v>
      </c>
      <c r="D636" t="s">
        <v>65</v>
      </c>
      <c r="E636" t="s">
        <v>3139</v>
      </c>
      <c r="F636" t="s">
        <v>2269</v>
      </c>
      <c r="G636" t="s">
        <v>2270</v>
      </c>
      <c r="H636" t="s">
        <v>2271</v>
      </c>
      <c r="I636" t="s">
        <v>2272</v>
      </c>
      <c r="J636" t="s">
        <v>5484</v>
      </c>
      <c r="K636" s="2">
        <v>1</v>
      </c>
      <c r="L636" s="2">
        <v>1</v>
      </c>
      <c r="M636" s="2">
        <v>1</v>
      </c>
      <c r="N636" s="2">
        <v>0</v>
      </c>
      <c r="O636" s="2">
        <v>0</v>
      </c>
      <c r="P636" s="2" t="s">
        <v>5620</v>
      </c>
      <c r="Q636" s="7">
        <v>1</v>
      </c>
      <c r="R636" t="s">
        <v>31</v>
      </c>
      <c r="S636" t="str">
        <f t="shared" si="18"/>
        <v>4902430706742x2BlibliPsku</v>
      </c>
      <c r="T636" t="str">
        <f t="shared" si="19"/>
        <v>01/396129504WBlibliPsku</v>
      </c>
    </row>
    <row r="637" spans="2:20" x14ac:dyDescent="0.35">
      <c r="B637" t="s">
        <v>17</v>
      </c>
      <c r="C637" t="s">
        <v>1645</v>
      </c>
      <c r="D637" t="s">
        <v>65</v>
      </c>
      <c r="E637" t="s">
        <v>3139</v>
      </c>
      <c r="F637" t="s">
        <v>4118</v>
      </c>
      <c r="G637" t="s">
        <v>2153</v>
      </c>
      <c r="H637" t="s">
        <v>2154</v>
      </c>
      <c r="I637" t="s">
        <v>2155</v>
      </c>
      <c r="J637" t="s">
        <v>5485</v>
      </c>
      <c r="K637" s="2">
        <v>1</v>
      </c>
      <c r="L637" s="2">
        <v>1</v>
      </c>
      <c r="M637" s="2">
        <v>1</v>
      </c>
      <c r="N637" s="2">
        <v>1</v>
      </c>
      <c r="O637" s="2">
        <v>0</v>
      </c>
      <c r="P637" s="2" t="s">
        <v>3138</v>
      </c>
      <c r="Q637" s="7">
        <v>1</v>
      </c>
      <c r="R637" t="s">
        <v>31</v>
      </c>
      <c r="S637" t="str">
        <f t="shared" si="18"/>
        <v>4902430821919x3BlibliPsku</v>
      </c>
      <c r="T637" t="str">
        <f t="shared" si="19"/>
        <v>01/396129508LBlibliPsku</v>
      </c>
    </row>
    <row r="638" spans="2:20" x14ac:dyDescent="0.35">
      <c r="B638" t="s">
        <v>17</v>
      </c>
      <c r="C638" t="s">
        <v>1645</v>
      </c>
      <c r="D638" t="s">
        <v>65</v>
      </c>
      <c r="E638" t="s">
        <v>3139</v>
      </c>
      <c r="F638" t="s">
        <v>3559</v>
      </c>
      <c r="G638" t="s">
        <v>2327</v>
      </c>
      <c r="H638" t="s">
        <v>3271</v>
      </c>
      <c r="I638" t="s">
        <v>2328</v>
      </c>
      <c r="J638" t="s">
        <v>5486</v>
      </c>
      <c r="K638" s="2">
        <v>1</v>
      </c>
      <c r="L638" s="2">
        <v>1</v>
      </c>
      <c r="M638" s="2">
        <v>1</v>
      </c>
      <c r="N638" s="2">
        <v>0</v>
      </c>
      <c r="O638" s="2">
        <v>1</v>
      </c>
      <c r="P638" s="2" t="s">
        <v>3138</v>
      </c>
      <c r="Q638" s="7">
        <v>1</v>
      </c>
      <c r="R638" t="s">
        <v>31</v>
      </c>
      <c r="S638" t="str">
        <f t="shared" si="18"/>
        <v>4902430390095x6BlibliPsku</v>
      </c>
      <c r="T638" t="str">
        <f t="shared" si="19"/>
        <v>01/394929503IBlibliPsku</v>
      </c>
    </row>
    <row r="639" spans="2:20" x14ac:dyDescent="0.35">
      <c r="B639" t="s">
        <v>17</v>
      </c>
      <c r="C639" t="s">
        <v>1645</v>
      </c>
      <c r="D639" t="s">
        <v>65</v>
      </c>
      <c r="E639" t="s">
        <v>3139</v>
      </c>
      <c r="F639" t="s">
        <v>2274</v>
      </c>
      <c r="G639" t="s">
        <v>2275</v>
      </c>
      <c r="H639" t="s">
        <v>2276</v>
      </c>
      <c r="I639" t="s">
        <v>2277</v>
      </c>
      <c r="J639" t="s">
        <v>5487</v>
      </c>
      <c r="K639" s="2">
        <v>1</v>
      </c>
      <c r="L639" s="2">
        <v>1</v>
      </c>
      <c r="M639" s="2">
        <v>1</v>
      </c>
      <c r="N639" s="2">
        <v>0</v>
      </c>
      <c r="O639" s="2">
        <v>0</v>
      </c>
      <c r="P639" s="2" t="s">
        <v>3138</v>
      </c>
      <c r="Q639" s="7">
        <v>1</v>
      </c>
      <c r="R639" t="s">
        <v>31</v>
      </c>
      <c r="S639" t="str">
        <f t="shared" si="18"/>
        <v>4902430870986x4BlibliPsku</v>
      </c>
      <c r="T639" t="str">
        <f t="shared" si="19"/>
        <v>01/396129505IBlibliPsku</v>
      </c>
    </row>
    <row r="640" spans="2:20" x14ac:dyDescent="0.35">
      <c r="B640" t="s">
        <v>17</v>
      </c>
      <c r="C640" t="s">
        <v>1645</v>
      </c>
      <c r="D640" t="s">
        <v>65</v>
      </c>
      <c r="E640" t="s">
        <v>3139</v>
      </c>
      <c r="F640" t="s">
        <v>870</v>
      </c>
      <c r="G640" t="s">
        <v>2205</v>
      </c>
      <c r="H640" t="s">
        <v>871</v>
      </c>
      <c r="I640" t="s">
        <v>2206</v>
      </c>
      <c r="J640" t="s">
        <v>5488</v>
      </c>
      <c r="K640" s="2">
        <v>0</v>
      </c>
      <c r="L640" s="2">
        <v>1</v>
      </c>
      <c r="M640" s="2">
        <v>1</v>
      </c>
      <c r="N640" s="2">
        <v>1</v>
      </c>
      <c r="O640" s="2">
        <v>0</v>
      </c>
      <c r="P640" s="2" t="s">
        <v>3140</v>
      </c>
      <c r="Q640" s="7">
        <v>1</v>
      </c>
      <c r="R640" t="s">
        <v>31</v>
      </c>
      <c r="S640" t="str">
        <f t="shared" si="18"/>
        <v>4902430821995x3BlibliPsku</v>
      </c>
      <c r="T640" t="str">
        <f t="shared" si="19"/>
        <v>01/396129502IBlibliPsku</v>
      </c>
    </row>
    <row r="641" spans="2:20" x14ac:dyDescent="0.35">
      <c r="B641" t="s">
        <v>17</v>
      </c>
      <c r="C641" t="s">
        <v>1645</v>
      </c>
      <c r="D641" t="s">
        <v>65</v>
      </c>
      <c r="E641" t="s">
        <v>3139</v>
      </c>
      <c r="F641" t="s">
        <v>2162</v>
      </c>
      <c r="G641" t="s">
        <v>2163</v>
      </c>
      <c r="H641" t="s">
        <v>2164</v>
      </c>
      <c r="I641" t="s">
        <v>2165</v>
      </c>
      <c r="J641" t="s">
        <v>5489</v>
      </c>
      <c r="K641" s="2">
        <v>1</v>
      </c>
      <c r="L641" s="2">
        <v>1</v>
      </c>
      <c r="M641" s="2">
        <v>1</v>
      </c>
      <c r="N641" s="2">
        <v>0</v>
      </c>
      <c r="O641" s="2">
        <v>0</v>
      </c>
      <c r="P641" s="2" t="s">
        <v>3138</v>
      </c>
      <c r="Q641" s="7">
        <v>1</v>
      </c>
      <c r="R641" t="s">
        <v>31</v>
      </c>
      <c r="S641" t="str">
        <f t="shared" si="18"/>
        <v>4902430358583x4BlibliPsku</v>
      </c>
      <c r="T641" t="str">
        <f t="shared" si="19"/>
        <v>01/396129504ZBlibliPsku</v>
      </c>
    </row>
    <row r="642" spans="2:20" x14ac:dyDescent="0.35">
      <c r="B642" t="s">
        <v>17</v>
      </c>
      <c r="C642" t="s">
        <v>1645</v>
      </c>
      <c r="D642" t="s">
        <v>65</v>
      </c>
      <c r="E642" t="s">
        <v>3139</v>
      </c>
      <c r="F642" t="s">
        <v>2973</v>
      </c>
      <c r="G642" t="s">
        <v>2229</v>
      </c>
      <c r="H642" t="s">
        <v>76</v>
      </c>
      <c r="I642" t="s">
        <v>2230</v>
      </c>
      <c r="J642" t="s">
        <v>5490</v>
      </c>
      <c r="K642" s="2">
        <v>1</v>
      </c>
      <c r="L642" s="2">
        <v>1</v>
      </c>
      <c r="M642" s="2">
        <v>1</v>
      </c>
      <c r="N642" s="2">
        <v>1</v>
      </c>
      <c r="O642" s="2">
        <v>1</v>
      </c>
      <c r="P642" s="2" t="s">
        <v>3138</v>
      </c>
      <c r="Q642" s="7">
        <v>1</v>
      </c>
      <c r="R642" t="s">
        <v>31</v>
      </c>
      <c r="S642" t="str">
        <f t="shared" si="18"/>
        <v>4902430731515BlibliPsku</v>
      </c>
      <c r="T642" t="str">
        <f t="shared" si="19"/>
        <v>01/326127306KBlibliPsku</v>
      </c>
    </row>
    <row r="643" spans="2:20" x14ac:dyDescent="0.35">
      <c r="B643" t="s">
        <v>17</v>
      </c>
      <c r="C643" t="s">
        <v>1645</v>
      </c>
      <c r="D643" t="s">
        <v>65</v>
      </c>
      <c r="E643" t="s">
        <v>3139</v>
      </c>
      <c r="F643" t="s">
        <v>2407</v>
      </c>
      <c r="G643" t="s">
        <v>4243</v>
      </c>
      <c r="H643" t="s">
        <v>3606</v>
      </c>
      <c r="I643" t="s">
        <v>4247</v>
      </c>
      <c r="J643" t="s">
        <v>4251</v>
      </c>
      <c r="K643" s="2">
        <v>1</v>
      </c>
      <c r="L643" s="2">
        <v>1</v>
      </c>
      <c r="M643" s="2">
        <v>1</v>
      </c>
      <c r="N643" s="2">
        <v>0</v>
      </c>
      <c r="O643" s="2">
        <v>0</v>
      </c>
      <c r="P643" s="2" t="s">
        <v>3138</v>
      </c>
      <c r="Q643" s="7">
        <v>1</v>
      </c>
      <c r="R643" t="s">
        <v>31</v>
      </c>
      <c r="S643" t="str">
        <f t="shared" ref="S643:S706" si="20">H643&amp;C643&amp;R643</f>
        <v>4902430453028x4BlibliPsku</v>
      </c>
      <c r="T643" t="str">
        <f t="shared" ref="T643:T706" si="21">F643&amp;C643&amp;R643</f>
        <v>01/396129505LBlibliPsku</v>
      </c>
    </row>
    <row r="644" spans="2:20" x14ac:dyDescent="0.35">
      <c r="B644" t="s">
        <v>17</v>
      </c>
      <c r="C644" t="s">
        <v>1645</v>
      </c>
      <c r="D644" t="s">
        <v>65</v>
      </c>
      <c r="E644" t="s">
        <v>3139</v>
      </c>
      <c r="F644" t="s">
        <v>2265</v>
      </c>
      <c r="G644" t="s">
        <v>2266</v>
      </c>
      <c r="H644" t="s">
        <v>2267</v>
      </c>
      <c r="I644" t="s">
        <v>2268</v>
      </c>
      <c r="J644" t="s">
        <v>5491</v>
      </c>
      <c r="K644" s="2">
        <v>1</v>
      </c>
      <c r="L644" s="2">
        <v>1</v>
      </c>
      <c r="M644" s="2">
        <v>1</v>
      </c>
      <c r="N644" s="2">
        <v>1</v>
      </c>
      <c r="O644" s="2">
        <v>0</v>
      </c>
      <c r="P644" s="2" t="s">
        <v>3138</v>
      </c>
      <c r="Q644" s="7">
        <v>1</v>
      </c>
      <c r="R644" t="s">
        <v>31</v>
      </c>
      <c r="S644" t="str">
        <f t="shared" si="20"/>
        <v>4902430870993x2BlibliPsku</v>
      </c>
      <c r="T644" t="str">
        <f t="shared" si="21"/>
        <v>01/396129504IBlibliPsku</v>
      </c>
    </row>
    <row r="645" spans="2:20" x14ac:dyDescent="0.35">
      <c r="B645" t="s">
        <v>17</v>
      </c>
      <c r="C645" t="s">
        <v>1645</v>
      </c>
      <c r="D645" t="s">
        <v>65</v>
      </c>
      <c r="E645" t="s">
        <v>3139</v>
      </c>
      <c r="F645" t="s">
        <v>2193</v>
      </c>
      <c r="G645" t="s">
        <v>2194</v>
      </c>
      <c r="H645" t="s">
        <v>2195</v>
      </c>
      <c r="I645" t="s">
        <v>2196</v>
      </c>
      <c r="J645" t="s">
        <v>5492</v>
      </c>
      <c r="K645" s="2">
        <v>1</v>
      </c>
      <c r="L645" s="2">
        <v>1</v>
      </c>
      <c r="M645" s="2">
        <v>1</v>
      </c>
      <c r="N645" s="2">
        <v>0</v>
      </c>
      <c r="O645" s="2">
        <v>1</v>
      </c>
      <c r="P645" s="2" t="s">
        <v>3138</v>
      </c>
      <c r="Q645" s="7">
        <v>1</v>
      </c>
      <c r="R645" t="s">
        <v>31</v>
      </c>
      <c r="S645" t="str">
        <f t="shared" si="20"/>
        <v>4902430928779x4BlibliPsku</v>
      </c>
      <c r="T645" t="str">
        <f t="shared" si="21"/>
        <v>01/396129505TBlibliPsku</v>
      </c>
    </row>
    <row r="646" spans="2:20" x14ac:dyDescent="0.35">
      <c r="B646" t="s">
        <v>17</v>
      </c>
      <c r="C646" t="s">
        <v>1645</v>
      </c>
      <c r="D646" t="s">
        <v>65</v>
      </c>
      <c r="E646" t="s">
        <v>3139</v>
      </c>
      <c r="F646" t="s">
        <v>2182</v>
      </c>
      <c r="G646" t="s">
        <v>2183</v>
      </c>
      <c r="H646" t="s">
        <v>2184</v>
      </c>
      <c r="I646" t="s">
        <v>2185</v>
      </c>
      <c r="J646" t="s">
        <v>4112</v>
      </c>
      <c r="K646" s="2">
        <v>1</v>
      </c>
      <c r="L646" s="2">
        <v>1</v>
      </c>
      <c r="M646" s="2">
        <v>1</v>
      </c>
      <c r="N646" s="2">
        <v>1</v>
      </c>
      <c r="O646" s="2">
        <v>0</v>
      </c>
      <c r="P646" s="2" t="s">
        <v>3138</v>
      </c>
      <c r="Q646" s="7">
        <v>1</v>
      </c>
      <c r="R646" t="s">
        <v>31</v>
      </c>
      <c r="S646" t="str">
        <f t="shared" si="20"/>
        <v>4902430844741x3BlibliPsku</v>
      </c>
      <c r="T646" t="str">
        <f t="shared" si="21"/>
        <v>01/396129503NBlibliPsku</v>
      </c>
    </row>
    <row r="647" spans="2:20" x14ac:dyDescent="0.35">
      <c r="B647" t="s">
        <v>17</v>
      </c>
      <c r="C647" t="s">
        <v>1645</v>
      </c>
      <c r="D647" t="s">
        <v>65</v>
      </c>
      <c r="E647" t="s">
        <v>3139</v>
      </c>
      <c r="F647" t="s">
        <v>2122</v>
      </c>
      <c r="G647" t="s">
        <v>2123</v>
      </c>
      <c r="H647" t="s">
        <v>2124</v>
      </c>
      <c r="I647" t="s">
        <v>2125</v>
      </c>
      <c r="J647" t="s">
        <v>5493</v>
      </c>
      <c r="K647" s="2">
        <v>1</v>
      </c>
      <c r="L647" s="2">
        <v>1</v>
      </c>
      <c r="M647" s="2">
        <v>1</v>
      </c>
      <c r="N647" s="2">
        <v>1</v>
      </c>
      <c r="O647" s="2">
        <v>1</v>
      </c>
      <c r="P647" s="2" t="s">
        <v>3138</v>
      </c>
      <c r="Q647" s="7">
        <v>1</v>
      </c>
      <c r="R647" t="s">
        <v>31</v>
      </c>
      <c r="S647" t="str">
        <f t="shared" si="20"/>
        <v>4902430731591x2BlibliPsku</v>
      </c>
      <c r="T647" t="str">
        <f t="shared" si="21"/>
        <v>01/396129501UBlibliPsku</v>
      </c>
    </row>
    <row r="648" spans="2:20" x14ac:dyDescent="0.35">
      <c r="B648" t="s">
        <v>17</v>
      </c>
      <c r="C648" t="s">
        <v>1645</v>
      </c>
      <c r="D648" t="s">
        <v>65</v>
      </c>
      <c r="E648" t="s">
        <v>3139</v>
      </c>
      <c r="F648" t="s">
        <v>81</v>
      </c>
      <c r="G648" t="s">
        <v>2203</v>
      </c>
      <c r="H648" t="s">
        <v>82</v>
      </c>
      <c r="I648" t="s">
        <v>2204</v>
      </c>
      <c r="J648" t="s">
        <v>5494</v>
      </c>
      <c r="K648" s="2">
        <v>1</v>
      </c>
      <c r="L648" s="2">
        <v>1</v>
      </c>
      <c r="M648" s="2">
        <v>1</v>
      </c>
      <c r="N648" s="2">
        <v>1</v>
      </c>
      <c r="O648" s="2">
        <v>0</v>
      </c>
      <c r="P648" s="2" t="s">
        <v>5619</v>
      </c>
      <c r="Q648" s="7">
        <v>1</v>
      </c>
      <c r="R648" t="s">
        <v>31</v>
      </c>
      <c r="S648" t="str">
        <f t="shared" si="20"/>
        <v>4902430870993BlibliPsku</v>
      </c>
      <c r="T648" t="str">
        <f t="shared" si="21"/>
        <v>01/326127301EBlibliPsku</v>
      </c>
    </row>
    <row r="649" spans="2:20" x14ac:dyDescent="0.35">
      <c r="B649" t="s">
        <v>17</v>
      </c>
      <c r="C649" t="s">
        <v>1645</v>
      </c>
      <c r="D649" t="s">
        <v>65</v>
      </c>
      <c r="E649" t="s">
        <v>3139</v>
      </c>
      <c r="F649" t="s">
        <v>2081</v>
      </c>
      <c r="G649" t="s">
        <v>2082</v>
      </c>
      <c r="H649" t="s">
        <v>2083</v>
      </c>
      <c r="I649" t="s">
        <v>2084</v>
      </c>
      <c r="J649" t="s">
        <v>5495</v>
      </c>
      <c r="P649" s="2" t="s">
        <v>3140</v>
      </c>
      <c r="Q649" s="7">
        <v>1</v>
      </c>
      <c r="R649" t="s">
        <v>31</v>
      </c>
      <c r="S649" t="str">
        <f t="shared" si="20"/>
        <v>4902430453271x2BlibliPsku</v>
      </c>
      <c r="T649" t="str">
        <f t="shared" si="21"/>
        <v>01/396129501PBlibliPsku</v>
      </c>
    </row>
    <row r="650" spans="2:20" x14ac:dyDescent="0.35">
      <c r="B650" t="s">
        <v>17</v>
      </c>
      <c r="C650" t="s">
        <v>1645</v>
      </c>
      <c r="D650" t="s">
        <v>65</v>
      </c>
      <c r="E650" t="s">
        <v>3139</v>
      </c>
      <c r="F650" t="s">
        <v>926</v>
      </c>
      <c r="G650" t="s">
        <v>4245</v>
      </c>
      <c r="H650" t="s">
        <v>927</v>
      </c>
      <c r="I650" t="s">
        <v>4249</v>
      </c>
      <c r="J650" t="s">
        <v>4253</v>
      </c>
      <c r="K650" s="2">
        <v>1</v>
      </c>
      <c r="L650" s="2">
        <v>1</v>
      </c>
      <c r="M650" s="2">
        <v>1</v>
      </c>
      <c r="N650" s="2">
        <v>0</v>
      </c>
      <c r="O650" s="2">
        <v>1</v>
      </c>
      <c r="P650" s="2" t="s">
        <v>3138</v>
      </c>
      <c r="Q650" s="7">
        <v>1</v>
      </c>
      <c r="R650" t="s">
        <v>31</v>
      </c>
      <c r="S650" t="str">
        <f t="shared" si="20"/>
        <v>4902430340779x3BlibliPsku</v>
      </c>
      <c r="T650" t="str">
        <f t="shared" si="21"/>
        <v>01/396129506GBlibliPsku</v>
      </c>
    </row>
    <row r="651" spans="2:20" x14ac:dyDescent="0.35">
      <c r="B651" t="s">
        <v>17</v>
      </c>
      <c r="C651" t="s">
        <v>1645</v>
      </c>
      <c r="D651" t="s">
        <v>65</v>
      </c>
      <c r="E651" t="s">
        <v>3139</v>
      </c>
      <c r="F651" t="s">
        <v>2254</v>
      </c>
      <c r="G651" t="s">
        <v>2255</v>
      </c>
      <c r="H651" t="s">
        <v>2256</v>
      </c>
      <c r="I651" t="s">
        <v>2257</v>
      </c>
      <c r="J651" t="s">
        <v>5496</v>
      </c>
      <c r="K651" s="2">
        <v>1</v>
      </c>
      <c r="L651" s="2">
        <v>1</v>
      </c>
      <c r="M651" s="2">
        <v>1</v>
      </c>
      <c r="N651" s="2">
        <v>1</v>
      </c>
      <c r="O651" s="2">
        <v>0</v>
      </c>
      <c r="P651" s="2" t="s">
        <v>3138</v>
      </c>
      <c r="Q651" s="7">
        <v>1</v>
      </c>
      <c r="R651" t="s">
        <v>31</v>
      </c>
      <c r="S651" t="str">
        <f t="shared" si="20"/>
        <v>4902430731874x2BlibliPsku</v>
      </c>
      <c r="T651" t="str">
        <f t="shared" si="21"/>
        <v>01/396129501QBlibliPsku</v>
      </c>
    </row>
    <row r="652" spans="2:20" x14ac:dyDescent="0.35">
      <c r="B652" t="s">
        <v>17</v>
      </c>
      <c r="C652" t="s">
        <v>1645</v>
      </c>
      <c r="D652" t="s">
        <v>65</v>
      </c>
      <c r="E652" t="s">
        <v>3139</v>
      </c>
      <c r="F652" t="s">
        <v>2178</v>
      </c>
      <c r="G652" t="s">
        <v>2179</v>
      </c>
      <c r="H652" t="s">
        <v>2180</v>
      </c>
      <c r="I652" t="s">
        <v>2181</v>
      </c>
      <c r="J652" t="s">
        <v>5497</v>
      </c>
      <c r="K652" s="2">
        <v>1</v>
      </c>
      <c r="L652" s="2">
        <v>1</v>
      </c>
      <c r="M652" s="2">
        <v>1</v>
      </c>
      <c r="N652" s="2">
        <v>0</v>
      </c>
      <c r="O652" s="2">
        <v>1</v>
      </c>
      <c r="P652" s="2" t="s">
        <v>3138</v>
      </c>
      <c r="Q652" s="7">
        <v>1</v>
      </c>
      <c r="R652" t="s">
        <v>31</v>
      </c>
      <c r="S652" t="str">
        <f t="shared" si="20"/>
        <v>4902430693370x4BlibliPsku</v>
      </c>
      <c r="T652" t="str">
        <f t="shared" si="21"/>
        <v>01/396129505GBlibliPsku</v>
      </c>
    </row>
    <row r="653" spans="2:20" x14ac:dyDescent="0.35">
      <c r="B653" t="s">
        <v>17</v>
      </c>
      <c r="C653" t="s">
        <v>1645</v>
      </c>
      <c r="D653" t="s">
        <v>65</v>
      </c>
      <c r="E653" t="s">
        <v>3139</v>
      </c>
      <c r="F653" t="s">
        <v>907</v>
      </c>
      <c r="G653" t="s">
        <v>2149</v>
      </c>
      <c r="H653" t="s">
        <v>908</v>
      </c>
      <c r="I653" t="s">
        <v>2150</v>
      </c>
      <c r="J653" t="s">
        <v>5498</v>
      </c>
      <c r="K653" s="2">
        <v>1</v>
      </c>
      <c r="L653" s="2">
        <v>1</v>
      </c>
      <c r="M653" s="2">
        <v>1</v>
      </c>
      <c r="N653" s="2">
        <v>0</v>
      </c>
      <c r="O653" s="2">
        <v>1</v>
      </c>
      <c r="P653" s="2" t="s">
        <v>3138</v>
      </c>
      <c r="Q653" s="7">
        <v>1</v>
      </c>
      <c r="R653" t="s">
        <v>31</v>
      </c>
      <c r="S653" t="str">
        <f t="shared" si="20"/>
        <v>4902430821995x4BlibliPsku</v>
      </c>
      <c r="T653" t="str">
        <f t="shared" si="21"/>
        <v>01/396129505HBlibliPsku</v>
      </c>
    </row>
    <row r="654" spans="2:20" x14ac:dyDescent="0.35">
      <c r="B654" t="s">
        <v>17</v>
      </c>
      <c r="C654" t="s">
        <v>1645</v>
      </c>
      <c r="D654" t="s">
        <v>65</v>
      </c>
      <c r="E654" t="s">
        <v>3139</v>
      </c>
      <c r="F654" t="s">
        <v>2215</v>
      </c>
      <c r="G654" t="s">
        <v>2216</v>
      </c>
      <c r="H654" t="s">
        <v>2217</v>
      </c>
      <c r="I654" t="s">
        <v>2218</v>
      </c>
      <c r="J654" t="s">
        <v>5499</v>
      </c>
      <c r="K654" s="2">
        <v>1</v>
      </c>
      <c r="L654" s="2">
        <v>1</v>
      </c>
      <c r="M654" s="2">
        <v>1</v>
      </c>
      <c r="N654" s="2">
        <v>1</v>
      </c>
      <c r="O654" s="2">
        <v>1</v>
      </c>
      <c r="P654" s="2" t="s">
        <v>3138</v>
      </c>
      <c r="Q654" s="7">
        <v>1</v>
      </c>
      <c r="R654" t="s">
        <v>31</v>
      </c>
      <c r="S654" t="str">
        <f t="shared" si="20"/>
        <v>4902430693370x3BlibliPsku</v>
      </c>
      <c r="T654" t="str">
        <f t="shared" si="21"/>
        <v>01/396129503IBlibliPsku</v>
      </c>
    </row>
    <row r="655" spans="2:20" x14ac:dyDescent="0.35">
      <c r="B655" t="s">
        <v>17</v>
      </c>
      <c r="C655" t="s">
        <v>1645</v>
      </c>
      <c r="D655" t="s">
        <v>65</v>
      </c>
      <c r="E655" t="s">
        <v>3139</v>
      </c>
      <c r="F655" t="s">
        <v>2238</v>
      </c>
      <c r="G655" t="s">
        <v>4244</v>
      </c>
      <c r="H655" t="s">
        <v>2239</v>
      </c>
      <c r="I655" t="s">
        <v>4248</v>
      </c>
      <c r="J655" t="s">
        <v>4252</v>
      </c>
      <c r="K655" s="2">
        <v>1</v>
      </c>
      <c r="L655" s="2">
        <v>1</v>
      </c>
      <c r="M655" s="2">
        <v>1</v>
      </c>
      <c r="N655" s="2">
        <v>0</v>
      </c>
      <c r="O655" s="2">
        <v>1</v>
      </c>
      <c r="P655" s="2" t="s">
        <v>3138</v>
      </c>
      <c r="Q655" s="7">
        <v>1</v>
      </c>
      <c r="R655" t="s">
        <v>31</v>
      </c>
      <c r="S655" t="str">
        <f t="shared" si="20"/>
        <v>4902430928779x3BlibliPsku</v>
      </c>
      <c r="T655" t="str">
        <f t="shared" si="21"/>
        <v>01/396129505QBlibliPsku</v>
      </c>
    </row>
    <row r="656" spans="2:20" x14ac:dyDescent="0.35">
      <c r="B656" t="s">
        <v>17</v>
      </c>
      <c r="C656" t="s">
        <v>1645</v>
      </c>
      <c r="D656" t="s">
        <v>65</v>
      </c>
      <c r="E656" t="s">
        <v>3139</v>
      </c>
      <c r="F656" t="s">
        <v>2140</v>
      </c>
      <c r="G656" t="s">
        <v>2141</v>
      </c>
      <c r="H656" t="s">
        <v>2142</v>
      </c>
      <c r="I656" t="s">
        <v>2143</v>
      </c>
      <c r="J656" t="s">
        <v>5500</v>
      </c>
      <c r="K656" s="2">
        <v>1</v>
      </c>
      <c r="L656" s="2">
        <v>1</v>
      </c>
      <c r="M656" s="2">
        <v>1</v>
      </c>
      <c r="N656" s="2">
        <v>0</v>
      </c>
      <c r="O656" s="2">
        <v>0</v>
      </c>
      <c r="P656" s="2" t="s">
        <v>3138</v>
      </c>
      <c r="Q656" s="7">
        <v>1</v>
      </c>
      <c r="R656" t="s">
        <v>31</v>
      </c>
      <c r="S656" t="str">
        <f t="shared" si="20"/>
        <v>4902430845199x2BlibliPsku</v>
      </c>
      <c r="T656" t="str">
        <f t="shared" si="21"/>
        <v>01/396129504XBlibliPsku</v>
      </c>
    </row>
    <row r="657" spans="2:20" x14ac:dyDescent="0.35">
      <c r="B657" t="s">
        <v>17</v>
      </c>
      <c r="C657" t="s">
        <v>1645</v>
      </c>
      <c r="D657" t="s">
        <v>65</v>
      </c>
      <c r="E657" t="s">
        <v>3139</v>
      </c>
      <c r="F657" t="s">
        <v>73</v>
      </c>
      <c r="G657" t="s">
        <v>2126</v>
      </c>
      <c r="H657" t="s">
        <v>74</v>
      </c>
      <c r="I657" t="s">
        <v>2127</v>
      </c>
      <c r="J657" t="s">
        <v>5501</v>
      </c>
      <c r="K657" s="2">
        <v>1</v>
      </c>
      <c r="L657" s="2">
        <v>1</v>
      </c>
      <c r="M657" s="2">
        <v>1</v>
      </c>
      <c r="N657" s="2">
        <v>0</v>
      </c>
      <c r="O657" s="2">
        <v>0</v>
      </c>
      <c r="P657" s="2" t="s">
        <v>5620</v>
      </c>
      <c r="Q657" s="7">
        <v>1</v>
      </c>
      <c r="R657" t="s">
        <v>31</v>
      </c>
      <c r="S657" t="str">
        <f t="shared" si="20"/>
        <v>4902430706742BlibliPsku</v>
      </c>
      <c r="T657" t="str">
        <f t="shared" si="21"/>
        <v>01/326127301HBlibliPsku</v>
      </c>
    </row>
    <row r="658" spans="2:20" x14ac:dyDescent="0.35">
      <c r="B658" t="s">
        <v>17</v>
      </c>
      <c r="C658" t="s">
        <v>1645</v>
      </c>
      <c r="D658" t="s">
        <v>65</v>
      </c>
      <c r="E658" t="s">
        <v>3139</v>
      </c>
      <c r="F658" t="s">
        <v>2197</v>
      </c>
      <c r="G658" t="s">
        <v>2198</v>
      </c>
      <c r="H658" t="s">
        <v>2199</v>
      </c>
      <c r="I658" t="s">
        <v>2200</v>
      </c>
      <c r="J658" t="s">
        <v>5502</v>
      </c>
      <c r="K658" s="2">
        <v>1</v>
      </c>
      <c r="L658" s="2">
        <v>1</v>
      </c>
      <c r="M658" s="2">
        <v>0</v>
      </c>
      <c r="N658" s="2">
        <v>0</v>
      </c>
      <c r="O658" s="2">
        <v>0</v>
      </c>
      <c r="P658" s="2" t="s">
        <v>3138</v>
      </c>
      <c r="Q658" s="7">
        <v>1</v>
      </c>
      <c r="R658" t="s">
        <v>31</v>
      </c>
      <c r="S658" t="str">
        <f t="shared" si="20"/>
        <v>4902430807692x4BlibliPsku</v>
      </c>
      <c r="T658" t="str">
        <f t="shared" si="21"/>
        <v>01/396129505MBlibliPsku</v>
      </c>
    </row>
    <row r="659" spans="2:20" x14ac:dyDescent="0.35">
      <c r="B659" t="s">
        <v>17</v>
      </c>
      <c r="C659" t="s">
        <v>1645</v>
      </c>
      <c r="D659" t="s">
        <v>65</v>
      </c>
      <c r="E659" t="s">
        <v>3139</v>
      </c>
      <c r="F659" t="s">
        <v>4169</v>
      </c>
      <c r="G659" t="s">
        <v>2115</v>
      </c>
      <c r="H659" t="s">
        <v>2116</v>
      </c>
      <c r="I659" t="s">
        <v>2171</v>
      </c>
      <c r="J659" t="s">
        <v>5503</v>
      </c>
      <c r="K659" s="2">
        <v>1</v>
      </c>
      <c r="L659" s="2">
        <v>1</v>
      </c>
      <c r="M659" s="2">
        <v>0</v>
      </c>
      <c r="N659" s="2">
        <v>1</v>
      </c>
      <c r="O659" s="2">
        <v>0</v>
      </c>
      <c r="P659" s="2" t="s">
        <v>3140</v>
      </c>
      <c r="Q659" s="7">
        <v>1</v>
      </c>
      <c r="R659" t="s">
        <v>31</v>
      </c>
      <c r="S659" t="str">
        <f t="shared" si="20"/>
        <v>4902430807692x3BlibliPsku</v>
      </c>
      <c r="T659" t="str">
        <f t="shared" si="21"/>
        <v>01/396129503CBlibliPsku</v>
      </c>
    </row>
    <row r="660" spans="2:20" x14ac:dyDescent="0.35">
      <c r="B660" t="s">
        <v>17</v>
      </c>
      <c r="C660" t="s">
        <v>1645</v>
      </c>
      <c r="D660" t="s">
        <v>65</v>
      </c>
      <c r="E660" t="s">
        <v>3139</v>
      </c>
      <c r="F660" t="s">
        <v>79</v>
      </c>
      <c r="G660" t="s">
        <v>2156</v>
      </c>
      <c r="H660" t="s">
        <v>80</v>
      </c>
      <c r="I660" t="s">
        <v>2157</v>
      </c>
      <c r="J660" t="s">
        <v>5504</v>
      </c>
      <c r="K660" s="2">
        <v>1</v>
      </c>
      <c r="L660" s="2">
        <v>1</v>
      </c>
      <c r="M660" s="2">
        <v>1</v>
      </c>
      <c r="N660" s="2">
        <v>1</v>
      </c>
      <c r="O660" s="2">
        <v>1</v>
      </c>
      <c r="P660" s="2" t="s">
        <v>5619</v>
      </c>
      <c r="Q660" s="7">
        <v>1</v>
      </c>
      <c r="R660" t="s">
        <v>31</v>
      </c>
      <c r="S660" t="str">
        <f t="shared" si="20"/>
        <v>4902430731591BlibliPsku</v>
      </c>
      <c r="T660" t="str">
        <f t="shared" si="21"/>
        <v>01/326127304VBlibliPsku</v>
      </c>
    </row>
    <row r="661" spans="2:20" x14ac:dyDescent="0.35">
      <c r="B661" t="s">
        <v>17</v>
      </c>
      <c r="C661" t="s">
        <v>1645</v>
      </c>
      <c r="D661" t="s">
        <v>65</v>
      </c>
      <c r="E661" t="s">
        <v>3139</v>
      </c>
      <c r="F661" t="s">
        <v>904</v>
      </c>
      <c r="G661" t="s">
        <v>2223</v>
      </c>
      <c r="H661" t="s">
        <v>905</v>
      </c>
      <c r="I661" t="s">
        <v>2224</v>
      </c>
      <c r="J661" t="s">
        <v>5505</v>
      </c>
      <c r="K661" s="2">
        <v>1</v>
      </c>
      <c r="L661" s="2">
        <v>1</v>
      </c>
      <c r="M661" s="2">
        <v>1</v>
      </c>
      <c r="N661" s="2">
        <v>0</v>
      </c>
      <c r="O661" s="2">
        <v>1</v>
      </c>
      <c r="P661" s="2" t="s">
        <v>3138</v>
      </c>
      <c r="Q661" s="7">
        <v>1</v>
      </c>
      <c r="R661" t="s">
        <v>31</v>
      </c>
      <c r="S661" t="str">
        <f t="shared" si="20"/>
        <v>4902430687355x4BlibliPsku</v>
      </c>
      <c r="T661" t="str">
        <f t="shared" si="21"/>
        <v>01/396129505FBlibliPsku</v>
      </c>
    </row>
    <row r="662" spans="2:20" x14ac:dyDescent="0.35">
      <c r="B662" t="s">
        <v>17</v>
      </c>
      <c r="C662" t="s">
        <v>1645</v>
      </c>
      <c r="D662" t="s">
        <v>65</v>
      </c>
      <c r="E662" t="s">
        <v>3139</v>
      </c>
      <c r="F662" t="s">
        <v>2240</v>
      </c>
      <c r="G662" t="s">
        <v>2241</v>
      </c>
      <c r="H662" t="s">
        <v>2242</v>
      </c>
      <c r="I662" t="s">
        <v>2243</v>
      </c>
      <c r="J662" t="s">
        <v>5506</v>
      </c>
      <c r="K662" s="2">
        <v>1</v>
      </c>
      <c r="L662" s="2">
        <v>1</v>
      </c>
      <c r="M662" s="2">
        <v>1</v>
      </c>
      <c r="N662" s="2">
        <v>0</v>
      </c>
      <c r="O662" s="2">
        <v>1</v>
      </c>
      <c r="P662" s="2" t="s">
        <v>3138</v>
      </c>
      <c r="Q662" s="7">
        <v>1</v>
      </c>
      <c r="R662" t="s">
        <v>31</v>
      </c>
      <c r="S662" t="str">
        <f t="shared" si="20"/>
        <v>4902430928786x2BlibliPsku</v>
      </c>
      <c r="T662" t="str">
        <f t="shared" si="21"/>
        <v>01/396129505RBlibliPsku</v>
      </c>
    </row>
    <row r="663" spans="2:20" x14ac:dyDescent="0.35">
      <c r="B663" t="s">
        <v>17</v>
      </c>
      <c r="C663" t="s">
        <v>1645</v>
      </c>
      <c r="D663" t="s">
        <v>65</v>
      </c>
      <c r="E663" t="s">
        <v>3139</v>
      </c>
      <c r="F663" t="s">
        <v>882</v>
      </c>
      <c r="G663" t="s">
        <v>2191</v>
      </c>
      <c r="H663" t="s">
        <v>883</v>
      </c>
      <c r="I663" t="s">
        <v>2192</v>
      </c>
      <c r="J663" t="s">
        <v>5507</v>
      </c>
      <c r="K663" s="2">
        <v>1</v>
      </c>
      <c r="L663" s="2">
        <v>1</v>
      </c>
      <c r="M663" s="2">
        <v>1</v>
      </c>
      <c r="N663" s="2">
        <v>1</v>
      </c>
      <c r="O663" s="2">
        <v>0</v>
      </c>
      <c r="P663" s="2" t="s">
        <v>3138</v>
      </c>
      <c r="Q663" s="7">
        <v>1</v>
      </c>
      <c r="R663" t="s">
        <v>31</v>
      </c>
      <c r="S663" t="str">
        <f t="shared" si="20"/>
        <v>4902430821919x2BlibliPsku</v>
      </c>
      <c r="T663" t="str">
        <f t="shared" si="21"/>
        <v>01/396129501XBlibliPsku</v>
      </c>
    </row>
    <row r="664" spans="2:20" x14ac:dyDescent="0.35">
      <c r="B664" t="s">
        <v>17</v>
      </c>
      <c r="C664" t="s">
        <v>1645</v>
      </c>
      <c r="D664" t="s">
        <v>65</v>
      </c>
      <c r="E664" t="s">
        <v>3139</v>
      </c>
      <c r="F664" t="s">
        <v>97</v>
      </c>
      <c r="G664" t="s">
        <v>2100</v>
      </c>
      <c r="H664" t="s">
        <v>98</v>
      </c>
      <c r="I664" t="s">
        <v>2101</v>
      </c>
      <c r="J664" t="s">
        <v>5508</v>
      </c>
      <c r="K664" s="2">
        <v>1</v>
      </c>
      <c r="L664" s="2">
        <v>1</v>
      </c>
      <c r="M664" s="2">
        <v>1</v>
      </c>
      <c r="N664" s="2">
        <v>1</v>
      </c>
      <c r="O664" s="2">
        <v>0</v>
      </c>
      <c r="P664" s="2" t="s">
        <v>5619</v>
      </c>
      <c r="Q664" s="7">
        <v>1</v>
      </c>
      <c r="R664" t="s">
        <v>31</v>
      </c>
      <c r="S664" t="str">
        <f t="shared" si="20"/>
        <v>4902430723626BlibliPsku</v>
      </c>
      <c r="T664" t="str">
        <f t="shared" si="21"/>
        <v>01/326127304WBlibliPsku</v>
      </c>
    </row>
    <row r="665" spans="2:20" x14ac:dyDescent="0.35">
      <c r="B665" t="s">
        <v>17</v>
      </c>
      <c r="C665" t="s">
        <v>1645</v>
      </c>
      <c r="D665" t="s">
        <v>65</v>
      </c>
      <c r="E665" t="s">
        <v>3139</v>
      </c>
      <c r="F665" t="s">
        <v>2102</v>
      </c>
      <c r="G665" t="s">
        <v>2103</v>
      </c>
      <c r="H665" t="s">
        <v>2104</v>
      </c>
      <c r="I665" t="s">
        <v>2105</v>
      </c>
      <c r="J665" t="s">
        <v>5509</v>
      </c>
      <c r="K665" s="2">
        <v>1</v>
      </c>
      <c r="L665" s="2">
        <v>1</v>
      </c>
      <c r="M665" s="2">
        <v>1</v>
      </c>
      <c r="N665" s="2">
        <v>1</v>
      </c>
      <c r="O665" s="2">
        <v>0</v>
      </c>
      <c r="P665" s="2" t="s">
        <v>3138</v>
      </c>
      <c r="Q665" s="7">
        <v>1</v>
      </c>
      <c r="R665" t="s">
        <v>31</v>
      </c>
      <c r="S665" t="str">
        <f t="shared" si="20"/>
        <v>4902430358583x2BlibliPsku</v>
      </c>
      <c r="T665" t="str">
        <f t="shared" si="21"/>
        <v>01/396129502ZBlibliPsku</v>
      </c>
    </row>
    <row r="666" spans="2:20" x14ac:dyDescent="0.35">
      <c r="B666" t="s">
        <v>17</v>
      </c>
      <c r="C666" t="s">
        <v>1645</v>
      </c>
      <c r="D666" t="s">
        <v>65</v>
      </c>
      <c r="E666" t="s">
        <v>3139</v>
      </c>
      <c r="F666" t="s">
        <v>103</v>
      </c>
      <c r="G666" t="s">
        <v>2147</v>
      </c>
      <c r="H666" t="s">
        <v>104</v>
      </c>
      <c r="I666" t="s">
        <v>2148</v>
      </c>
      <c r="J666" t="s">
        <v>5510</v>
      </c>
      <c r="K666" s="2">
        <v>1</v>
      </c>
      <c r="L666" s="2">
        <v>1</v>
      </c>
      <c r="M666" s="2">
        <v>1</v>
      </c>
      <c r="N666" s="2">
        <v>1</v>
      </c>
      <c r="O666" s="2">
        <v>1</v>
      </c>
      <c r="P666" s="2" t="s">
        <v>5619</v>
      </c>
      <c r="Q666" s="7">
        <v>1</v>
      </c>
      <c r="R666" t="s">
        <v>31</v>
      </c>
      <c r="S666" t="str">
        <f t="shared" si="20"/>
        <v>4902430731874BlibliPsku</v>
      </c>
      <c r="T666" t="str">
        <f t="shared" si="21"/>
        <v>01/326127304RBlibliPsku</v>
      </c>
    </row>
    <row r="667" spans="2:20" x14ac:dyDescent="0.35">
      <c r="B667" t="s">
        <v>17</v>
      </c>
      <c r="C667" t="s">
        <v>1645</v>
      </c>
      <c r="D667" t="s">
        <v>65</v>
      </c>
      <c r="E667" t="s">
        <v>3139</v>
      </c>
      <c r="F667" t="s">
        <v>3376</v>
      </c>
      <c r="G667" t="s">
        <v>4092</v>
      </c>
      <c r="H667" t="s">
        <v>2350</v>
      </c>
      <c r="I667" t="s">
        <v>4091</v>
      </c>
      <c r="J667" t="s">
        <v>5511</v>
      </c>
      <c r="K667" s="2">
        <v>1</v>
      </c>
      <c r="L667" s="2">
        <v>1</v>
      </c>
      <c r="M667" s="2">
        <v>1</v>
      </c>
      <c r="N667" s="2">
        <v>1</v>
      </c>
      <c r="O667" s="2">
        <v>0</v>
      </c>
      <c r="P667" s="2" t="s">
        <v>3138</v>
      </c>
      <c r="Q667" s="7">
        <v>1</v>
      </c>
      <c r="R667" t="s">
        <v>31</v>
      </c>
      <c r="S667" t="str">
        <f t="shared" si="20"/>
        <v>4902430390095x2BlibliPsku</v>
      </c>
      <c r="T667" t="str">
        <f t="shared" si="21"/>
        <v>01/394929501DBlibliPsku</v>
      </c>
    </row>
    <row r="668" spans="2:20" x14ac:dyDescent="0.35">
      <c r="B668" t="s">
        <v>17</v>
      </c>
      <c r="C668" t="s">
        <v>1645</v>
      </c>
      <c r="D668" t="s">
        <v>65</v>
      </c>
      <c r="E668" t="s">
        <v>3139</v>
      </c>
      <c r="F668" t="s">
        <v>2128</v>
      </c>
      <c r="G668" t="s">
        <v>2129</v>
      </c>
      <c r="H668" t="s">
        <v>2130</v>
      </c>
      <c r="I668" t="s">
        <v>2131</v>
      </c>
      <c r="J668" t="s">
        <v>5512</v>
      </c>
      <c r="K668" s="2">
        <v>1</v>
      </c>
      <c r="L668" s="2">
        <v>1</v>
      </c>
      <c r="M668" s="2">
        <v>1</v>
      </c>
      <c r="N668" s="2">
        <v>1</v>
      </c>
      <c r="O668" s="2">
        <v>1</v>
      </c>
      <c r="P668" s="2" t="s">
        <v>3138</v>
      </c>
      <c r="Q668" s="7">
        <v>1</v>
      </c>
      <c r="R668" t="s">
        <v>31</v>
      </c>
      <c r="S668" t="str">
        <f t="shared" si="20"/>
        <v>4902430622066x2BlibliPsku</v>
      </c>
      <c r="T668" t="str">
        <f t="shared" si="21"/>
        <v>01/396129503WBlibliPsku</v>
      </c>
    </row>
    <row r="669" spans="2:20" x14ac:dyDescent="0.35">
      <c r="B669" t="s">
        <v>17</v>
      </c>
      <c r="C669" t="s">
        <v>1645</v>
      </c>
      <c r="D669" t="s">
        <v>65</v>
      </c>
      <c r="E669" t="s">
        <v>3139</v>
      </c>
      <c r="F669" t="s">
        <v>2158</v>
      </c>
      <c r="G669" t="s">
        <v>2159</v>
      </c>
      <c r="H669" t="s">
        <v>2160</v>
      </c>
      <c r="I669" t="s">
        <v>2161</v>
      </c>
      <c r="J669" t="s">
        <v>5513</v>
      </c>
      <c r="P669" s="2" t="s">
        <v>3138</v>
      </c>
      <c r="Q669" s="7">
        <v>1</v>
      </c>
      <c r="R669" t="s">
        <v>31</v>
      </c>
      <c r="S669" t="str">
        <f t="shared" si="20"/>
        <v>4902430870986x2BlibliPsku</v>
      </c>
      <c r="T669" t="str">
        <f t="shared" si="21"/>
        <v>01/396129504KBlibliPsku</v>
      </c>
    </row>
    <row r="670" spans="2:20" x14ac:dyDescent="0.35">
      <c r="B670" t="s">
        <v>17</v>
      </c>
      <c r="C670" t="s">
        <v>1645</v>
      </c>
      <c r="D670" t="s">
        <v>65</v>
      </c>
      <c r="E670" t="s">
        <v>3139</v>
      </c>
      <c r="F670" t="s">
        <v>928</v>
      </c>
      <c r="G670" t="s">
        <v>2176</v>
      </c>
      <c r="H670" t="s">
        <v>929</v>
      </c>
      <c r="I670" t="s">
        <v>2177</v>
      </c>
      <c r="J670" t="s">
        <v>5514</v>
      </c>
      <c r="P670" s="2" t="s">
        <v>3138</v>
      </c>
      <c r="Q670" s="7">
        <v>1</v>
      </c>
      <c r="R670" t="s">
        <v>31</v>
      </c>
      <c r="S670" t="str">
        <f t="shared" si="20"/>
        <v>4902430340793x2BlibliPsku</v>
      </c>
      <c r="T670" t="str">
        <f t="shared" si="21"/>
        <v>01/396129506BBlibliPsku</v>
      </c>
    </row>
    <row r="671" spans="2:20" x14ac:dyDescent="0.35">
      <c r="B671" t="s">
        <v>17</v>
      </c>
      <c r="C671" t="s">
        <v>1645</v>
      </c>
      <c r="D671" t="s">
        <v>65</v>
      </c>
      <c r="E671" t="s">
        <v>3139</v>
      </c>
      <c r="F671" t="s">
        <v>2136</v>
      </c>
      <c r="G671" t="s">
        <v>2137</v>
      </c>
      <c r="H671" t="s">
        <v>2138</v>
      </c>
      <c r="I671" t="s">
        <v>2139</v>
      </c>
      <c r="J671" t="s">
        <v>5515</v>
      </c>
      <c r="P671" s="2" t="s">
        <v>3138</v>
      </c>
      <c r="Q671" s="7">
        <v>1</v>
      </c>
      <c r="R671" t="s">
        <v>31</v>
      </c>
      <c r="S671" t="str">
        <f t="shared" si="20"/>
        <v>4902430844741x2BlibliPsku</v>
      </c>
      <c r="T671" t="str">
        <f t="shared" si="21"/>
        <v>01/396129503KBlibliPsku</v>
      </c>
    </row>
    <row r="672" spans="2:20" x14ac:dyDescent="0.35">
      <c r="B672" t="s">
        <v>17</v>
      </c>
      <c r="C672" t="s">
        <v>1645</v>
      </c>
      <c r="D672" t="s">
        <v>65</v>
      </c>
      <c r="E672" t="s">
        <v>3139</v>
      </c>
      <c r="F672" t="s">
        <v>113</v>
      </c>
      <c r="G672" t="s">
        <v>2322</v>
      </c>
      <c r="H672" t="s">
        <v>114</v>
      </c>
      <c r="I672" t="s">
        <v>2323</v>
      </c>
      <c r="J672" t="s">
        <v>5516</v>
      </c>
      <c r="P672" s="2" t="s">
        <v>5619</v>
      </c>
      <c r="Q672" s="7">
        <v>1</v>
      </c>
      <c r="R672" t="s">
        <v>31</v>
      </c>
      <c r="S672" t="str">
        <f t="shared" si="20"/>
        <v>4902430928786BlibliPsku</v>
      </c>
      <c r="T672" t="str">
        <f t="shared" si="21"/>
        <v>01/326127305ZBlibliPsku</v>
      </c>
    </row>
    <row r="673" spans="2:20" x14ac:dyDescent="0.35">
      <c r="B673" t="s">
        <v>17</v>
      </c>
      <c r="C673" t="s">
        <v>1645</v>
      </c>
      <c r="D673" t="s">
        <v>65</v>
      </c>
      <c r="E673" t="s">
        <v>3139</v>
      </c>
      <c r="F673" t="s">
        <v>2098</v>
      </c>
      <c r="G673" t="s">
        <v>2213</v>
      </c>
      <c r="H673" t="s">
        <v>2099</v>
      </c>
      <c r="I673" t="s">
        <v>2214</v>
      </c>
      <c r="J673" t="s">
        <v>5517</v>
      </c>
      <c r="P673" s="2" t="s">
        <v>3138</v>
      </c>
      <c r="Q673" s="7">
        <v>1</v>
      </c>
      <c r="R673" t="s">
        <v>31</v>
      </c>
      <c r="S673" t="str">
        <f t="shared" si="20"/>
        <v>4902430693370x2BlibliPsku</v>
      </c>
      <c r="T673" t="str">
        <f t="shared" si="21"/>
        <v>01/396129503HBlibliPsku</v>
      </c>
    </row>
    <row r="674" spans="2:20" x14ac:dyDescent="0.35">
      <c r="B674" t="s">
        <v>17</v>
      </c>
      <c r="C674" t="s">
        <v>1645</v>
      </c>
      <c r="D674" t="s">
        <v>65</v>
      </c>
      <c r="E674" t="s">
        <v>3139</v>
      </c>
      <c r="F674" t="s">
        <v>2166</v>
      </c>
      <c r="G674" t="s">
        <v>2167</v>
      </c>
      <c r="H674" t="s">
        <v>2168</v>
      </c>
      <c r="I674" t="s">
        <v>2169</v>
      </c>
      <c r="J674" t="s">
        <v>5518</v>
      </c>
      <c r="P674" s="2" t="s">
        <v>3138</v>
      </c>
      <c r="Q674" s="7">
        <v>1</v>
      </c>
      <c r="R674" t="s">
        <v>31</v>
      </c>
      <c r="S674" t="str">
        <f t="shared" si="20"/>
        <v>4902430723626x3BlibliPsku</v>
      </c>
      <c r="T674" t="str">
        <f t="shared" si="21"/>
        <v>01/396129502LBlibliPsku</v>
      </c>
    </row>
    <row r="675" spans="2:20" x14ac:dyDescent="0.35">
      <c r="B675" t="s">
        <v>17</v>
      </c>
      <c r="C675" t="s">
        <v>1645</v>
      </c>
      <c r="D675" t="s">
        <v>65</v>
      </c>
      <c r="E675" t="s">
        <v>3139</v>
      </c>
      <c r="F675" t="s">
        <v>2118</v>
      </c>
      <c r="G675" t="s">
        <v>2119</v>
      </c>
      <c r="H675" t="s">
        <v>2120</v>
      </c>
      <c r="I675" t="s">
        <v>2121</v>
      </c>
      <c r="J675" t="s">
        <v>5519</v>
      </c>
      <c r="P675" s="2" t="s">
        <v>5621</v>
      </c>
      <c r="Q675" s="7">
        <v>1</v>
      </c>
      <c r="R675" t="s">
        <v>31</v>
      </c>
      <c r="S675" t="str">
        <f t="shared" si="20"/>
        <v>4902430844765BlibliPsku</v>
      </c>
      <c r="T675" t="str">
        <f t="shared" si="21"/>
        <v>01/326127305JBlibliPsku</v>
      </c>
    </row>
    <row r="676" spans="2:20" x14ac:dyDescent="0.35">
      <c r="B676" t="s">
        <v>17</v>
      </c>
      <c r="C676" t="s">
        <v>1645</v>
      </c>
      <c r="D676" t="s">
        <v>65</v>
      </c>
      <c r="E676" t="s">
        <v>3139</v>
      </c>
      <c r="F676" t="s">
        <v>896</v>
      </c>
      <c r="G676" t="s">
        <v>2107</v>
      </c>
      <c r="H676" t="s">
        <v>897</v>
      </c>
      <c r="I676" t="s">
        <v>2108</v>
      </c>
      <c r="J676" t="s">
        <v>5520</v>
      </c>
      <c r="P676" s="2" t="s">
        <v>5619</v>
      </c>
      <c r="Q676" s="7">
        <v>1</v>
      </c>
      <c r="R676" t="s">
        <v>31</v>
      </c>
      <c r="S676" t="str">
        <f t="shared" si="20"/>
        <v>4902430821919BlibliPsku</v>
      </c>
      <c r="T676" t="str">
        <f t="shared" si="21"/>
        <v>01/326127304YBlibliPsku</v>
      </c>
    </row>
    <row r="677" spans="2:20" x14ac:dyDescent="0.35">
      <c r="B677" t="s">
        <v>17</v>
      </c>
      <c r="C677" t="s">
        <v>1645</v>
      </c>
      <c r="D677" t="s">
        <v>65</v>
      </c>
      <c r="E677" t="s">
        <v>3139</v>
      </c>
      <c r="F677" t="s">
        <v>2209</v>
      </c>
      <c r="G677" t="s">
        <v>2210</v>
      </c>
      <c r="H677" t="s">
        <v>2211</v>
      </c>
      <c r="I677" t="s">
        <v>2212</v>
      </c>
      <c r="J677" t="s">
        <v>5521</v>
      </c>
      <c r="P677" s="2" t="s">
        <v>3138</v>
      </c>
      <c r="Q677" s="7">
        <v>1</v>
      </c>
      <c r="R677" t="s">
        <v>31</v>
      </c>
      <c r="S677" t="str">
        <f t="shared" si="20"/>
        <v>4902430453028x2BlibliPsku</v>
      </c>
      <c r="T677" t="str">
        <f t="shared" si="21"/>
        <v>01/396129504SBlibliPsku</v>
      </c>
    </row>
    <row r="678" spans="2:20" x14ac:dyDescent="0.35">
      <c r="B678" t="s">
        <v>17</v>
      </c>
      <c r="C678" t="s">
        <v>1645</v>
      </c>
      <c r="D678" t="s">
        <v>65</v>
      </c>
      <c r="E678" t="s">
        <v>3139</v>
      </c>
      <c r="F678" t="s">
        <v>4125</v>
      </c>
      <c r="G678" t="s">
        <v>2252</v>
      </c>
      <c r="H678" t="s">
        <v>70</v>
      </c>
      <c r="I678" t="s">
        <v>2320</v>
      </c>
      <c r="J678" t="s">
        <v>5522</v>
      </c>
      <c r="P678" s="2" t="s">
        <v>3138</v>
      </c>
      <c r="Q678" s="7">
        <v>1</v>
      </c>
      <c r="R678" t="s">
        <v>31</v>
      </c>
      <c r="S678" t="str">
        <f t="shared" si="20"/>
        <v>4902430453028BlibliPsku</v>
      </c>
      <c r="T678" t="str">
        <f t="shared" si="21"/>
        <v>01/326127307ABlibliPsku</v>
      </c>
    </row>
    <row r="679" spans="2:20" x14ac:dyDescent="0.35">
      <c r="B679" t="s">
        <v>17</v>
      </c>
      <c r="C679" t="s">
        <v>1645</v>
      </c>
      <c r="D679" t="s">
        <v>65</v>
      </c>
      <c r="E679" t="s">
        <v>3139</v>
      </c>
      <c r="F679" t="s">
        <v>4311</v>
      </c>
      <c r="G679" t="s">
        <v>2261</v>
      </c>
      <c r="H679" t="s">
        <v>2262</v>
      </c>
      <c r="I679" t="s">
        <v>2263</v>
      </c>
      <c r="J679" t="s">
        <v>5523</v>
      </c>
      <c r="P679" s="2" t="s">
        <v>3138</v>
      </c>
      <c r="Q679" s="7">
        <v>1</v>
      </c>
      <c r="R679" t="s">
        <v>31</v>
      </c>
      <c r="S679" t="str">
        <f t="shared" si="20"/>
        <v>4902430687355x3BlibliPsku</v>
      </c>
      <c r="T679" t="str">
        <f t="shared" si="21"/>
        <v>01/396129506ZBlibliPsku</v>
      </c>
    </row>
    <row r="680" spans="2:20" x14ac:dyDescent="0.35">
      <c r="B680" t="s">
        <v>17</v>
      </c>
      <c r="C680" t="s">
        <v>1645</v>
      </c>
      <c r="D680" t="s">
        <v>65</v>
      </c>
      <c r="E680" t="s">
        <v>3139</v>
      </c>
      <c r="F680" t="s">
        <v>4114</v>
      </c>
      <c r="G680" t="s">
        <v>2113</v>
      </c>
      <c r="H680" t="s">
        <v>68</v>
      </c>
      <c r="I680" t="s">
        <v>2114</v>
      </c>
      <c r="J680" t="s">
        <v>5524</v>
      </c>
      <c r="P680" s="2" t="s">
        <v>3138</v>
      </c>
      <c r="Q680" s="7">
        <v>1</v>
      </c>
      <c r="R680" t="s">
        <v>31</v>
      </c>
      <c r="S680" t="str">
        <f t="shared" si="20"/>
        <v>4902430622066BlibliPsku</v>
      </c>
      <c r="T680" t="str">
        <f t="shared" si="21"/>
        <v>01/326127307GBlibliPsku</v>
      </c>
    </row>
    <row r="681" spans="2:20" x14ac:dyDescent="0.35">
      <c r="B681" t="s">
        <v>17</v>
      </c>
      <c r="C681" t="s">
        <v>1645</v>
      </c>
      <c r="D681" t="s">
        <v>65</v>
      </c>
      <c r="E681" t="s">
        <v>3139</v>
      </c>
      <c r="F681" t="s">
        <v>2321</v>
      </c>
      <c r="G681" t="s">
        <v>4090</v>
      </c>
      <c r="H681" t="s">
        <v>875</v>
      </c>
      <c r="I681" t="s">
        <v>4089</v>
      </c>
      <c r="J681" t="s">
        <v>5525</v>
      </c>
      <c r="P681" s="2" t="s">
        <v>5620</v>
      </c>
      <c r="Q681" s="7">
        <v>1</v>
      </c>
      <c r="R681" t="s">
        <v>31</v>
      </c>
      <c r="S681" t="str">
        <f t="shared" si="20"/>
        <v>4902430807708BlibliPsku</v>
      </c>
      <c r="T681" t="str">
        <f t="shared" si="21"/>
        <v>01/326127301MBlibliPsku</v>
      </c>
    </row>
    <row r="682" spans="2:20" x14ac:dyDescent="0.35">
      <c r="B682" t="s">
        <v>17</v>
      </c>
      <c r="C682" t="s">
        <v>1645</v>
      </c>
      <c r="D682" t="s">
        <v>65</v>
      </c>
      <c r="E682" t="s">
        <v>3139</v>
      </c>
      <c r="F682" t="s">
        <v>2109</v>
      </c>
      <c r="G682" t="s">
        <v>2110</v>
      </c>
      <c r="H682" t="s">
        <v>2111</v>
      </c>
      <c r="I682" t="s">
        <v>2112</v>
      </c>
      <c r="J682" t="s">
        <v>5526</v>
      </c>
      <c r="P682" s="2" t="s">
        <v>5624</v>
      </c>
      <c r="Q682" s="7">
        <v>1</v>
      </c>
      <c r="R682" t="s">
        <v>31</v>
      </c>
      <c r="S682" t="str">
        <f t="shared" si="20"/>
        <v>4902430845199BlibliPsku</v>
      </c>
      <c r="T682" t="str">
        <f t="shared" si="21"/>
        <v>01/326127301IBlibliPsku</v>
      </c>
    </row>
    <row r="683" spans="2:20" x14ac:dyDescent="0.35">
      <c r="B683" t="s">
        <v>17</v>
      </c>
      <c r="C683" t="s">
        <v>1645</v>
      </c>
      <c r="D683" t="s">
        <v>119</v>
      </c>
      <c r="E683" t="s">
        <v>3624</v>
      </c>
      <c r="F683" t="s">
        <v>131</v>
      </c>
      <c r="G683" t="s">
        <v>1806</v>
      </c>
      <c r="H683" t="s">
        <v>132</v>
      </c>
      <c r="I683" t="s">
        <v>1807</v>
      </c>
      <c r="J683" t="s">
        <v>5527</v>
      </c>
      <c r="P683" s="2" t="s">
        <v>3138</v>
      </c>
      <c r="Q683" s="7">
        <v>1</v>
      </c>
      <c r="R683" t="s">
        <v>31</v>
      </c>
      <c r="S683" t="str">
        <f t="shared" si="20"/>
        <v>47400179349BlibliPsku</v>
      </c>
      <c r="T683" t="str">
        <f t="shared" si="21"/>
        <v>01/214422403ABlibliPsku</v>
      </c>
    </row>
    <row r="684" spans="2:20" x14ac:dyDescent="0.35">
      <c r="B684" t="s">
        <v>17</v>
      </c>
      <c r="C684" t="s">
        <v>1645</v>
      </c>
      <c r="D684" t="s">
        <v>119</v>
      </c>
      <c r="E684" t="s">
        <v>3624</v>
      </c>
      <c r="F684" t="s">
        <v>175</v>
      </c>
      <c r="G684" t="s">
        <v>1764</v>
      </c>
      <c r="H684" t="s">
        <v>176</v>
      </c>
      <c r="I684" t="s">
        <v>1765</v>
      </c>
      <c r="J684" t="s">
        <v>1766</v>
      </c>
      <c r="P684" s="2" t="s">
        <v>3138</v>
      </c>
      <c r="Q684" s="7">
        <v>1</v>
      </c>
      <c r="R684" t="s">
        <v>31</v>
      </c>
      <c r="S684" t="str">
        <f t="shared" si="20"/>
        <v>4902430508377BlibliPsku</v>
      </c>
      <c r="T684" t="str">
        <f t="shared" si="21"/>
        <v>01/214420902IBlibliPsku</v>
      </c>
    </row>
    <row r="685" spans="2:20" x14ac:dyDescent="0.35">
      <c r="B685" t="s">
        <v>17</v>
      </c>
      <c r="C685" t="s">
        <v>1645</v>
      </c>
      <c r="D685" t="s">
        <v>119</v>
      </c>
      <c r="E685" t="s">
        <v>3624</v>
      </c>
      <c r="F685" t="s">
        <v>170</v>
      </c>
      <c r="G685" t="s">
        <v>1803</v>
      </c>
      <c r="H685" t="s">
        <v>171</v>
      </c>
      <c r="I685" t="s">
        <v>1804</v>
      </c>
      <c r="J685" t="s">
        <v>1805</v>
      </c>
      <c r="P685" s="2" t="s">
        <v>3138</v>
      </c>
      <c r="Q685" s="7">
        <v>1</v>
      </c>
      <c r="R685" t="s">
        <v>31</v>
      </c>
      <c r="S685" t="str">
        <f t="shared" si="20"/>
        <v>3014260301705BlibliPsku</v>
      </c>
      <c r="T685" t="str">
        <f t="shared" si="21"/>
        <v>01/331010902ABlibliPsku</v>
      </c>
    </row>
    <row r="686" spans="2:20" x14ac:dyDescent="0.35">
      <c r="B686" t="s">
        <v>17</v>
      </c>
      <c r="C686" t="s">
        <v>1645</v>
      </c>
      <c r="D686" t="s">
        <v>119</v>
      </c>
      <c r="E686" t="s">
        <v>3624</v>
      </c>
      <c r="F686" t="s">
        <v>162</v>
      </c>
      <c r="G686" t="s">
        <v>1762</v>
      </c>
      <c r="H686" t="s">
        <v>163</v>
      </c>
      <c r="I686" t="s">
        <v>1763</v>
      </c>
      <c r="J686" t="s">
        <v>5528</v>
      </c>
      <c r="P686" s="2" t="s">
        <v>3138</v>
      </c>
      <c r="Q686" s="7">
        <v>1</v>
      </c>
      <c r="R686" t="s">
        <v>31</v>
      </c>
      <c r="S686" t="str">
        <f t="shared" si="20"/>
        <v>4902430508865BlibliPsku</v>
      </c>
      <c r="T686" t="str">
        <f t="shared" si="21"/>
        <v>01/214424901KBlibliPsku</v>
      </c>
    </row>
    <row r="687" spans="2:20" x14ac:dyDescent="0.35">
      <c r="B687" t="s">
        <v>17</v>
      </c>
      <c r="C687" t="s">
        <v>1645</v>
      </c>
      <c r="D687" t="s">
        <v>119</v>
      </c>
      <c r="E687" t="s">
        <v>3624</v>
      </c>
      <c r="F687" t="s">
        <v>180</v>
      </c>
      <c r="G687" t="s">
        <v>1774</v>
      </c>
      <c r="H687" t="s">
        <v>181</v>
      </c>
      <c r="I687" t="s">
        <v>1775</v>
      </c>
      <c r="J687" t="s">
        <v>1773</v>
      </c>
      <c r="P687" s="2" t="s">
        <v>3138</v>
      </c>
      <c r="Q687" s="7">
        <v>1</v>
      </c>
      <c r="R687" t="s">
        <v>31</v>
      </c>
      <c r="S687" t="str">
        <f t="shared" si="20"/>
        <v>4902430733021BlibliPsku</v>
      </c>
      <c r="T687" t="str">
        <f t="shared" si="21"/>
        <v>01/214427001HBlibliPsku</v>
      </c>
    </row>
    <row r="688" spans="2:20" x14ac:dyDescent="0.35">
      <c r="B688" t="s">
        <v>17</v>
      </c>
      <c r="C688" t="s">
        <v>1645</v>
      </c>
      <c r="D688" t="s">
        <v>3622</v>
      </c>
      <c r="E688" t="s">
        <v>3623</v>
      </c>
      <c r="F688" t="s">
        <v>168</v>
      </c>
      <c r="G688" t="s">
        <v>1827</v>
      </c>
      <c r="H688" t="s">
        <v>169</v>
      </c>
      <c r="I688" t="s">
        <v>1828</v>
      </c>
      <c r="J688" t="s">
        <v>5529</v>
      </c>
      <c r="P688" s="2" t="s">
        <v>3138</v>
      </c>
      <c r="Q688" s="7">
        <v>1</v>
      </c>
      <c r="R688" t="s">
        <v>31</v>
      </c>
      <c r="S688" t="str">
        <f t="shared" si="20"/>
        <v>4902430792851BlibliPsku</v>
      </c>
      <c r="T688" t="str">
        <f t="shared" si="21"/>
        <v>01/214424901TBlibliPsku</v>
      </c>
    </row>
    <row r="689" spans="2:20" x14ac:dyDescent="0.35">
      <c r="B689" t="s">
        <v>17</v>
      </c>
      <c r="C689" t="s">
        <v>1645</v>
      </c>
      <c r="D689" t="s">
        <v>119</v>
      </c>
      <c r="E689" t="s">
        <v>3624</v>
      </c>
      <c r="F689" t="s">
        <v>146</v>
      </c>
      <c r="G689" t="s">
        <v>1787</v>
      </c>
      <c r="H689" t="s">
        <v>147</v>
      </c>
      <c r="I689" t="s">
        <v>1788</v>
      </c>
      <c r="J689" t="s">
        <v>5530</v>
      </c>
      <c r="P689" s="2" t="s">
        <v>3138</v>
      </c>
      <c r="Q689" s="7">
        <v>1</v>
      </c>
      <c r="R689" t="s">
        <v>31</v>
      </c>
      <c r="S689" t="str">
        <f t="shared" si="20"/>
        <v>3014260214692BlibliPsku</v>
      </c>
      <c r="T689" t="str">
        <f t="shared" si="21"/>
        <v>01/284422402HBlibliPsku</v>
      </c>
    </row>
    <row r="690" spans="2:20" x14ac:dyDescent="0.35">
      <c r="B690" t="s">
        <v>17</v>
      </c>
      <c r="C690" t="s">
        <v>1645</v>
      </c>
      <c r="D690" t="s">
        <v>119</v>
      </c>
      <c r="E690" t="s">
        <v>3624</v>
      </c>
      <c r="F690" t="s">
        <v>143</v>
      </c>
      <c r="G690" t="s">
        <v>1818</v>
      </c>
      <c r="H690" t="s">
        <v>144</v>
      </c>
      <c r="I690" t="s">
        <v>1819</v>
      </c>
      <c r="J690" t="s">
        <v>5531</v>
      </c>
      <c r="P690" s="2" t="s">
        <v>3138</v>
      </c>
      <c r="Q690" s="7">
        <v>1</v>
      </c>
      <c r="R690" t="s">
        <v>31</v>
      </c>
      <c r="S690" t="str">
        <f t="shared" si="20"/>
        <v>7702018996575BlibliPsku</v>
      </c>
      <c r="T690" t="str">
        <f t="shared" si="21"/>
        <v>01/214422402ABlibliPsku</v>
      </c>
    </row>
    <row r="691" spans="2:20" x14ac:dyDescent="0.35">
      <c r="B691" t="s">
        <v>17</v>
      </c>
      <c r="C691" t="s">
        <v>1645</v>
      </c>
      <c r="D691" t="s">
        <v>119</v>
      </c>
      <c r="E691" t="s">
        <v>3624</v>
      </c>
      <c r="F691" t="s">
        <v>957</v>
      </c>
      <c r="G691" t="s">
        <v>1771</v>
      </c>
      <c r="H691" t="s">
        <v>958</v>
      </c>
      <c r="I691" t="s">
        <v>1772</v>
      </c>
      <c r="J691" t="s">
        <v>5532</v>
      </c>
      <c r="P691" s="2" t="s">
        <v>3138</v>
      </c>
      <c r="Q691" s="7">
        <v>1</v>
      </c>
      <c r="R691" t="s">
        <v>31</v>
      </c>
      <c r="S691" t="str">
        <f t="shared" si="20"/>
        <v>4902430733298BlibliPsku</v>
      </c>
      <c r="T691" t="str">
        <f t="shared" si="21"/>
        <v>01/214427001IBlibliPsku</v>
      </c>
    </row>
    <row r="692" spans="2:20" x14ac:dyDescent="0.35">
      <c r="B692" t="s">
        <v>17</v>
      </c>
      <c r="C692" t="s">
        <v>1645</v>
      </c>
      <c r="D692" t="s">
        <v>119</v>
      </c>
      <c r="E692" t="s">
        <v>3624</v>
      </c>
      <c r="F692" t="s">
        <v>949</v>
      </c>
      <c r="G692" t="s">
        <v>1799</v>
      </c>
      <c r="H692" t="s">
        <v>950</v>
      </c>
      <c r="I692" t="s">
        <v>1800</v>
      </c>
      <c r="J692" t="s">
        <v>5533</v>
      </c>
      <c r="P692" s="2" t="s">
        <v>3138</v>
      </c>
      <c r="Q692" s="7">
        <v>1</v>
      </c>
      <c r="R692" t="s">
        <v>31</v>
      </c>
      <c r="S692" t="str">
        <f t="shared" si="20"/>
        <v>47400179240BlibliPsku</v>
      </c>
      <c r="T692" t="str">
        <f t="shared" si="21"/>
        <v>01/33109901ABlibliPsku</v>
      </c>
    </row>
    <row r="693" spans="2:20" x14ac:dyDescent="0.35">
      <c r="B693" t="s">
        <v>17</v>
      </c>
      <c r="C693" t="s">
        <v>1645</v>
      </c>
      <c r="D693" t="s">
        <v>119</v>
      </c>
      <c r="E693" t="s">
        <v>3624</v>
      </c>
      <c r="F693" t="s">
        <v>164</v>
      </c>
      <c r="G693" t="s">
        <v>1779</v>
      </c>
      <c r="H693" t="s">
        <v>165</v>
      </c>
      <c r="I693" t="s">
        <v>1780</v>
      </c>
      <c r="J693" t="s">
        <v>1781</v>
      </c>
      <c r="P693" s="2" t="s">
        <v>3138</v>
      </c>
      <c r="Q693" s="7">
        <v>1</v>
      </c>
      <c r="R693" t="s">
        <v>31</v>
      </c>
      <c r="S693" t="str">
        <f t="shared" si="20"/>
        <v>47400245105BlibliPsku</v>
      </c>
      <c r="T693" t="str">
        <f t="shared" si="21"/>
        <v>01/284422402DBlibliPsku</v>
      </c>
    </row>
    <row r="694" spans="2:20" x14ac:dyDescent="0.35">
      <c r="B694" t="s">
        <v>17</v>
      </c>
      <c r="C694" t="s">
        <v>1645</v>
      </c>
      <c r="D694" t="s">
        <v>3622</v>
      </c>
      <c r="E694" t="s">
        <v>3623</v>
      </c>
      <c r="F694" t="s">
        <v>172</v>
      </c>
      <c r="G694" t="s">
        <v>1831</v>
      </c>
      <c r="H694" t="s">
        <v>969</v>
      </c>
      <c r="I694" t="s">
        <v>1832</v>
      </c>
      <c r="J694" t="s">
        <v>5534</v>
      </c>
      <c r="P694" s="2" t="s">
        <v>3138</v>
      </c>
      <c r="Q694" s="7">
        <v>1</v>
      </c>
      <c r="R694" t="s">
        <v>31</v>
      </c>
      <c r="S694" t="str">
        <f t="shared" si="20"/>
        <v>7702018967582BlibliPsku</v>
      </c>
      <c r="T694" t="str">
        <f t="shared" si="21"/>
        <v>01/214424901XBlibliPsku</v>
      </c>
    </row>
    <row r="695" spans="2:20" x14ac:dyDescent="0.35">
      <c r="B695" t="s">
        <v>17</v>
      </c>
      <c r="C695" t="s">
        <v>1645</v>
      </c>
      <c r="D695" t="s">
        <v>119</v>
      </c>
      <c r="E695" t="s">
        <v>3624</v>
      </c>
      <c r="F695" t="s">
        <v>153</v>
      </c>
      <c r="G695" t="s">
        <v>1784</v>
      </c>
      <c r="H695" t="s">
        <v>154</v>
      </c>
      <c r="I695" t="s">
        <v>1785</v>
      </c>
      <c r="J695" t="s">
        <v>1786</v>
      </c>
      <c r="P695" s="2" t="s">
        <v>3138</v>
      </c>
      <c r="Q695" s="7">
        <v>1</v>
      </c>
      <c r="R695" t="s">
        <v>31</v>
      </c>
      <c r="S695" t="str">
        <f t="shared" si="20"/>
        <v>3014260220051BlibliPsku</v>
      </c>
      <c r="T695" t="str">
        <f t="shared" si="21"/>
        <v>01/284422402EBlibliPsku</v>
      </c>
    </row>
    <row r="696" spans="2:20" x14ac:dyDescent="0.35">
      <c r="B696" t="s">
        <v>17</v>
      </c>
      <c r="C696" t="s">
        <v>1645</v>
      </c>
      <c r="D696" t="s">
        <v>119</v>
      </c>
      <c r="E696" t="s">
        <v>3624</v>
      </c>
      <c r="F696" t="s">
        <v>155</v>
      </c>
      <c r="G696" t="s">
        <v>1820</v>
      </c>
      <c r="H696" t="s">
        <v>156</v>
      </c>
      <c r="I696" t="s">
        <v>1821</v>
      </c>
      <c r="J696" t="s">
        <v>5535</v>
      </c>
      <c r="P696" s="2" t="s">
        <v>3138</v>
      </c>
      <c r="Q696" s="7">
        <v>1</v>
      </c>
      <c r="R696" t="s">
        <v>31</v>
      </c>
      <c r="S696" t="str">
        <f t="shared" si="20"/>
        <v>8888826016175BlibliPsku</v>
      </c>
      <c r="T696" t="str">
        <f t="shared" si="21"/>
        <v>01/331010801ABlibliPsku</v>
      </c>
    </row>
    <row r="697" spans="2:20" x14ac:dyDescent="0.35">
      <c r="B697" t="s">
        <v>17</v>
      </c>
      <c r="C697" t="s">
        <v>1645</v>
      </c>
      <c r="D697" t="s">
        <v>119</v>
      </c>
      <c r="E697" t="s">
        <v>3624</v>
      </c>
      <c r="F697" t="s">
        <v>4310</v>
      </c>
      <c r="G697" t="s">
        <v>1801</v>
      </c>
      <c r="H697" t="s">
        <v>5536</v>
      </c>
      <c r="I697" t="s">
        <v>1802</v>
      </c>
      <c r="J697" t="s">
        <v>5537</v>
      </c>
      <c r="P697" s="2" t="s">
        <v>3138</v>
      </c>
      <c r="Q697" s="7">
        <v>1</v>
      </c>
      <c r="R697" t="s">
        <v>31</v>
      </c>
      <c r="S697" t="str">
        <f t="shared" si="20"/>
        <v>8888826016175x2BlibliPsku</v>
      </c>
      <c r="T697" t="str">
        <f t="shared" si="21"/>
        <v>01/394429501CBlibliPsku</v>
      </c>
    </row>
    <row r="698" spans="2:20" x14ac:dyDescent="0.35">
      <c r="B698" t="s">
        <v>17</v>
      </c>
      <c r="C698" t="s">
        <v>1645</v>
      </c>
      <c r="D698" t="s">
        <v>3622</v>
      </c>
      <c r="E698" t="s">
        <v>3623</v>
      </c>
      <c r="F698" t="s">
        <v>177</v>
      </c>
      <c r="G698" t="s">
        <v>1816</v>
      </c>
      <c r="H698" t="s">
        <v>178</v>
      </c>
      <c r="I698" t="s">
        <v>1817</v>
      </c>
      <c r="J698" t="s">
        <v>5538</v>
      </c>
      <c r="P698" s="2" t="s">
        <v>3138</v>
      </c>
      <c r="Q698" s="7">
        <v>1</v>
      </c>
      <c r="R698" t="s">
        <v>31</v>
      </c>
      <c r="S698" t="str">
        <f t="shared" si="20"/>
        <v>7702018880010BlibliPsku</v>
      </c>
      <c r="T698" t="str">
        <f t="shared" si="21"/>
        <v>01/214424901MBlibliPsku</v>
      </c>
    </row>
    <row r="699" spans="2:20" x14ac:dyDescent="0.35">
      <c r="B699" t="s">
        <v>17</v>
      </c>
      <c r="C699" t="s">
        <v>1645</v>
      </c>
      <c r="D699" t="s">
        <v>3622</v>
      </c>
      <c r="E699" t="s">
        <v>3623</v>
      </c>
      <c r="F699" t="s">
        <v>940</v>
      </c>
      <c r="G699" t="s">
        <v>1822</v>
      </c>
      <c r="H699" t="s">
        <v>941</v>
      </c>
      <c r="I699" t="s">
        <v>1823</v>
      </c>
      <c r="J699" t="s">
        <v>1824</v>
      </c>
      <c r="P699" s="2" t="s">
        <v>3138</v>
      </c>
      <c r="Q699" s="7">
        <v>1</v>
      </c>
      <c r="R699" t="s">
        <v>31</v>
      </c>
      <c r="S699" t="str">
        <f t="shared" si="20"/>
        <v>8888826016243BlibliPsku</v>
      </c>
      <c r="T699" t="str">
        <f t="shared" si="21"/>
        <v>01/33109101ABlibliPsku</v>
      </c>
    </row>
    <row r="700" spans="2:20" x14ac:dyDescent="0.35">
      <c r="B700" t="s">
        <v>17</v>
      </c>
      <c r="C700" t="s">
        <v>1645</v>
      </c>
      <c r="D700" t="s">
        <v>3622</v>
      </c>
      <c r="E700" t="s">
        <v>3623</v>
      </c>
      <c r="F700" t="s">
        <v>955</v>
      </c>
      <c r="G700" t="s">
        <v>1776</v>
      </c>
      <c r="H700" t="s">
        <v>1777</v>
      </c>
      <c r="I700" t="s">
        <v>1778</v>
      </c>
      <c r="J700" t="s">
        <v>5539</v>
      </c>
      <c r="P700" s="2" t="s">
        <v>3138</v>
      </c>
      <c r="Q700" s="7">
        <v>1</v>
      </c>
      <c r="R700" t="s">
        <v>31</v>
      </c>
      <c r="S700" t="str">
        <f t="shared" si="20"/>
        <v>7702018880010x2BlibliPsku</v>
      </c>
      <c r="T700" t="str">
        <f t="shared" si="21"/>
        <v>01/394429501ABlibliPsku</v>
      </c>
    </row>
    <row r="701" spans="2:20" x14ac:dyDescent="0.35">
      <c r="B701" t="s">
        <v>17</v>
      </c>
      <c r="C701" t="s">
        <v>1645</v>
      </c>
      <c r="D701" t="s">
        <v>119</v>
      </c>
      <c r="E701" t="s">
        <v>3624</v>
      </c>
      <c r="F701" t="s">
        <v>794</v>
      </c>
      <c r="G701" t="s">
        <v>1782</v>
      </c>
      <c r="H701" t="s">
        <v>942</v>
      </c>
      <c r="I701" t="s">
        <v>1783</v>
      </c>
      <c r="J701" t="s">
        <v>5540</v>
      </c>
      <c r="P701" s="2" t="s">
        <v>3138</v>
      </c>
      <c r="Q701" s="7">
        <v>1</v>
      </c>
      <c r="R701" t="s">
        <v>31</v>
      </c>
      <c r="S701" t="str">
        <f t="shared" si="20"/>
        <v>47400247307BlibliPsku</v>
      </c>
      <c r="T701" t="str">
        <f t="shared" si="21"/>
        <v>01/284422402GBlibliPsku</v>
      </c>
    </row>
    <row r="702" spans="2:20" x14ac:dyDescent="0.35">
      <c r="B702" t="s">
        <v>17</v>
      </c>
      <c r="C702" t="s">
        <v>1645</v>
      </c>
      <c r="D702" t="s">
        <v>119</v>
      </c>
      <c r="E702" t="s">
        <v>3624</v>
      </c>
      <c r="F702" t="s">
        <v>189</v>
      </c>
      <c r="G702" t="s">
        <v>1829</v>
      </c>
      <c r="H702" t="s">
        <v>190</v>
      </c>
      <c r="I702" t="s">
        <v>1830</v>
      </c>
      <c r="J702" t="s">
        <v>5541</v>
      </c>
      <c r="P702" s="2" t="s">
        <v>3138</v>
      </c>
      <c r="Q702" s="7">
        <v>1</v>
      </c>
      <c r="R702" t="s">
        <v>31</v>
      </c>
      <c r="S702" t="str">
        <f t="shared" si="20"/>
        <v>7702018366262BlibliPsku</v>
      </c>
      <c r="T702" t="str">
        <f t="shared" si="21"/>
        <v>01/214424901VBlibliPsku</v>
      </c>
    </row>
    <row r="703" spans="2:20" x14ac:dyDescent="0.35">
      <c r="B703" t="s">
        <v>17</v>
      </c>
      <c r="C703" t="s">
        <v>1645</v>
      </c>
      <c r="D703" t="s">
        <v>3622</v>
      </c>
      <c r="E703" t="s">
        <v>3623</v>
      </c>
      <c r="F703" t="s">
        <v>151</v>
      </c>
      <c r="G703" t="s">
        <v>1825</v>
      </c>
      <c r="H703" t="s">
        <v>152</v>
      </c>
      <c r="I703" t="s">
        <v>1826</v>
      </c>
      <c r="J703" t="s">
        <v>5542</v>
      </c>
      <c r="P703" s="2" t="s">
        <v>3138</v>
      </c>
      <c r="Q703" s="7">
        <v>1</v>
      </c>
      <c r="R703" t="s">
        <v>31</v>
      </c>
      <c r="S703" t="str">
        <f t="shared" si="20"/>
        <v>7702018038183BlibliPsku</v>
      </c>
      <c r="T703" t="str">
        <f t="shared" si="21"/>
        <v>01/214424901LBlibliPsku</v>
      </c>
    </row>
    <row r="704" spans="2:20" x14ac:dyDescent="0.35">
      <c r="B704" t="s">
        <v>17</v>
      </c>
      <c r="C704" t="s">
        <v>1645</v>
      </c>
      <c r="D704" t="s">
        <v>119</v>
      </c>
      <c r="E704" t="s">
        <v>3624</v>
      </c>
      <c r="F704" t="s">
        <v>1835</v>
      </c>
      <c r="G704" t="s">
        <v>1836</v>
      </c>
      <c r="H704" t="s">
        <v>1837</v>
      </c>
      <c r="I704" t="s">
        <v>1838</v>
      </c>
      <c r="J704" t="s">
        <v>5543</v>
      </c>
      <c r="P704" s="2" t="s">
        <v>3138</v>
      </c>
      <c r="Q704" s="7">
        <v>1</v>
      </c>
      <c r="R704" t="s">
        <v>31</v>
      </c>
      <c r="S704" t="str">
        <f t="shared" si="20"/>
        <v>7702018038275BlibliPsku</v>
      </c>
      <c r="T704" t="str">
        <f t="shared" si="21"/>
        <v>01/214424901YBlibliPsku</v>
      </c>
    </row>
    <row r="705" spans="2:20" x14ac:dyDescent="0.35">
      <c r="B705" t="s">
        <v>17</v>
      </c>
      <c r="C705" t="s">
        <v>1645</v>
      </c>
      <c r="D705" t="s">
        <v>3622</v>
      </c>
      <c r="E705" t="s">
        <v>3623</v>
      </c>
      <c r="F705" t="s">
        <v>183</v>
      </c>
      <c r="G705" t="s">
        <v>1839</v>
      </c>
      <c r="H705" t="s">
        <v>184</v>
      </c>
      <c r="I705" t="s">
        <v>1840</v>
      </c>
      <c r="J705" t="s">
        <v>5544</v>
      </c>
      <c r="P705" s="2" t="s">
        <v>3138</v>
      </c>
      <c r="Q705" s="7">
        <v>1</v>
      </c>
      <c r="R705" t="s">
        <v>31</v>
      </c>
      <c r="S705" t="str">
        <f t="shared" si="20"/>
        <v>4902430875905BlibliPsku</v>
      </c>
      <c r="T705" t="str">
        <f t="shared" si="21"/>
        <v>01/214424901ZBlibliPsku</v>
      </c>
    </row>
    <row r="706" spans="2:20" x14ac:dyDescent="0.35">
      <c r="B706" t="s">
        <v>17</v>
      </c>
      <c r="C706" t="s">
        <v>1645</v>
      </c>
      <c r="D706" t="s">
        <v>119</v>
      </c>
      <c r="E706" t="s">
        <v>3624</v>
      </c>
      <c r="F706" t="s">
        <v>127</v>
      </c>
      <c r="G706" t="s">
        <v>1767</v>
      </c>
      <c r="H706" t="s">
        <v>128</v>
      </c>
      <c r="I706" t="s">
        <v>1768</v>
      </c>
      <c r="J706" t="s">
        <v>5545</v>
      </c>
      <c r="P706" s="2" t="s">
        <v>3138</v>
      </c>
      <c r="Q706" s="7">
        <v>1</v>
      </c>
      <c r="R706" t="s">
        <v>31</v>
      </c>
      <c r="S706" t="str">
        <f t="shared" si="20"/>
        <v>4902430508339BlibliPsku</v>
      </c>
      <c r="T706" t="str">
        <f t="shared" si="21"/>
        <v>01/214420902GBlibliPsku</v>
      </c>
    </row>
    <row r="707" spans="2:20" x14ac:dyDescent="0.35">
      <c r="B707" t="s">
        <v>17</v>
      </c>
      <c r="C707" t="s">
        <v>1645</v>
      </c>
      <c r="D707" t="s">
        <v>3622</v>
      </c>
      <c r="E707" t="s">
        <v>3623</v>
      </c>
      <c r="F707" t="s">
        <v>174</v>
      </c>
      <c r="G707" t="s">
        <v>1833</v>
      </c>
      <c r="H707" t="s">
        <v>971</v>
      </c>
      <c r="I707" t="s">
        <v>1834</v>
      </c>
      <c r="J707" t="s">
        <v>5546</v>
      </c>
      <c r="P707" s="2" t="s">
        <v>3138</v>
      </c>
      <c r="Q707" s="7">
        <v>1</v>
      </c>
      <c r="R707" t="s">
        <v>31</v>
      </c>
      <c r="S707" t="str">
        <f t="shared" ref="S707:S770" si="22">H707&amp;C707&amp;R707</f>
        <v>7702018967612BlibliPsku</v>
      </c>
      <c r="T707" t="str">
        <f t="shared" ref="T707:T770" si="23">F707&amp;C707&amp;R707</f>
        <v>01/214424901WBlibliPsku</v>
      </c>
    </row>
    <row r="708" spans="2:20" x14ac:dyDescent="0.35">
      <c r="B708" t="s">
        <v>17</v>
      </c>
      <c r="C708" t="s">
        <v>1645</v>
      </c>
      <c r="D708" t="s">
        <v>119</v>
      </c>
      <c r="E708" t="s">
        <v>3624</v>
      </c>
      <c r="F708" t="s">
        <v>139</v>
      </c>
      <c r="G708" t="s">
        <v>1810</v>
      </c>
      <c r="H708" t="s">
        <v>140</v>
      </c>
      <c r="I708" t="s">
        <v>1811</v>
      </c>
      <c r="J708" t="s">
        <v>5547</v>
      </c>
      <c r="P708" s="2" t="s">
        <v>3138</v>
      </c>
      <c r="Q708" s="7">
        <v>1</v>
      </c>
      <c r="R708" t="s">
        <v>31</v>
      </c>
      <c r="S708" t="str">
        <f t="shared" si="22"/>
        <v>7702018001538BlibliPsku</v>
      </c>
      <c r="T708" t="str">
        <f t="shared" si="23"/>
        <v>01/214427001ABlibliPsku</v>
      </c>
    </row>
    <row r="709" spans="2:20" x14ac:dyDescent="0.35">
      <c r="B709" t="s">
        <v>17</v>
      </c>
      <c r="C709" t="s">
        <v>1645</v>
      </c>
      <c r="D709" t="s">
        <v>119</v>
      </c>
      <c r="E709" t="s">
        <v>3624</v>
      </c>
      <c r="F709" t="s">
        <v>959</v>
      </c>
      <c r="G709" t="s">
        <v>1814</v>
      </c>
      <c r="H709" t="s">
        <v>960</v>
      </c>
      <c r="I709" t="s">
        <v>1815</v>
      </c>
      <c r="J709" t="s">
        <v>5548</v>
      </c>
      <c r="P709" s="2" t="s">
        <v>3138</v>
      </c>
      <c r="Q709" s="7">
        <v>1</v>
      </c>
      <c r="R709" t="s">
        <v>31</v>
      </c>
      <c r="S709" t="str">
        <f t="shared" si="22"/>
        <v>4902430440950BlibliPsku</v>
      </c>
      <c r="T709" t="str">
        <f t="shared" si="23"/>
        <v>01/214427001BBlibliPsku</v>
      </c>
    </row>
    <row r="710" spans="2:20" x14ac:dyDescent="0.35">
      <c r="B710" t="s">
        <v>17</v>
      </c>
      <c r="C710" t="s">
        <v>1645</v>
      </c>
      <c r="D710" t="s">
        <v>119</v>
      </c>
      <c r="E710" t="s">
        <v>3624</v>
      </c>
      <c r="F710" t="s">
        <v>973</v>
      </c>
      <c r="G710" t="s">
        <v>1797</v>
      </c>
      <c r="H710" t="s">
        <v>974</v>
      </c>
      <c r="I710" t="s">
        <v>1798</v>
      </c>
      <c r="J710" t="s">
        <v>5549</v>
      </c>
      <c r="P710" s="2" t="s">
        <v>3138</v>
      </c>
      <c r="Q710" s="7">
        <v>1</v>
      </c>
      <c r="R710" t="s">
        <v>31</v>
      </c>
      <c r="S710" t="str">
        <f t="shared" si="22"/>
        <v>4902430314596BlibliPsku</v>
      </c>
      <c r="T710" t="str">
        <f t="shared" si="23"/>
        <v>01/214424902EBlibliPsku</v>
      </c>
    </row>
    <row r="711" spans="2:20" x14ac:dyDescent="0.35">
      <c r="B711" t="s">
        <v>17</v>
      </c>
      <c r="C711" t="s">
        <v>1645</v>
      </c>
      <c r="D711" t="s">
        <v>119</v>
      </c>
      <c r="E711" t="s">
        <v>3624</v>
      </c>
      <c r="F711" t="s">
        <v>133</v>
      </c>
      <c r="G711" t="s">
        <v>3240</v>
      </c>
      <c r="H711" t="s">
        <v>134</v>
      </c>
      <c r="I711" t="s">
        <v>3241</v>
      </c>
      <c r="J711" t="s">
        <v>5550</v>
      </c>
      <c r="P711" s="2" t="s">
        <v>3138</v>
      </c>
      <c r="Q711" s="7">
        <v>1</v>
      </c>
      <c r="R711" t="s">
        <v>31</v>
      </c>
      <c r="S711" t="str">
        <f t="shared" si="22"/>
        <v>3014260274917BlibliPsku</v>
      </c>
      <c r="T711" t="str">
        <f t="shared" si="23"/>
        <v>01/33109701ABlibliPsku</v>
      </c>
    </row>
    <row r="712" spans="2:20" x14ac:dyDescent="0.35">
      <c r="B712" t="s">
        <v>17</v>
      </c>
      <c r="C712" t="s">
        <v>1645</v>
      </c>
      <c r="D712" t="s">
        <v>119</v>
      </c>
      <c r="E712" t="s">
        <v>3624</v>
      </c>
      <c r="F712" t="s">
        <v>961</v>
      </c>
      <c r="G712" t="s">
        <v>1808</v>
      </c>
      <c r="H712" t="s">
        <v>962</v>
      </c>
      <c r="I712" t="s">
        <v>1802</v>
      </c>
      <c r="J712" t="s">
        <v>1809</v>
      </c>
      <c r="P712" s="2" t="s">
        <v>3138</v>
      </c>
      <c r="Q712" s="7">
        <v>1</v>
      </c>
      <c r="R712" t="s">
        <v>31</v>
      </c>
      <c r="S712" t="str">
        <f t="shared" si="22"/>
        <v>7702018996469BlibliPsku</v>
      </c>
      <c r="T712" t="str">
        <f t="shared" si="23"/>
        <v>01/214427002ABlibliPsku</v>
      </c>
    </row>
    <row r="713" spans="2:20" x14ac:dyDescent="0.35">
      <c r="B713" t="s">
        <v>17</v>
      </c>
      <c r="C713" t="s">
        <v>1645</v>
      </c>
      <c r="D713" t="s">
        <v>119</v>
      </c>
      <c r="E713" t="s">
        <v>3624</v>
      </c>
      <c r="F713" t="s">
        <v>135</v>
      </c>
      <c r="G713" t="s">
        <v>4336</v>
      </c>
      <c r="H713" t="s">
        <v>136</v>
      </c>
      <c r="I713" t="s">
        <v>5551</v>
      </c>
      <c r="J713" t="s">
        <v>5552</v>
      </c>
      <c r="P713" s="2" t="s">
        <v>3138</v>
      </c>
      <c r="Q713" s="7">
        <v>1</v>
      </c>
      <c r="R713" t="s">
        <v>31</v>
      </c>
      <c r="S713" t="str">
        <f t="shared" si="22"/>
        <v>4902430689366BlibliPsku</v>
      </c>
      <c r="T713" t="str">
        <f t="shared" si="23"/>
        <v>01/214422403KBlibliPsku</v>
      </c>
    </row>
    <row r="714" spans="2:20" x14ac:dyDescent="0.35">
      <c r="B714" t="s">
        <v>17</v>
      </c>
      <c r="C714" t="s">
        <v>1645</v>
      </c>
      <c r="D714" t="s">
        <v>119</v>
      </c>
      <c r="E714" t="s">
        <v>3624</v>
      </c>
      <c r="F714" t="s">
        <v>1793</v>
      </c>
      <c r="G714" t="s">
        <v>1794</v>
      </c>
      <c r="H714" t="s">
        <v>1795</v>
      </c>
      <c r="I714" t="s">
        <v>1796</v>
      </c>
      <c r="J714" t="s">
        <v>5553</v>
      </c>
      <c r="P714" s="2" t="s">
        <v>3138</v>
      </c>
      <c r="Q714" s="7">
        <v>1</v>
      </c>
      <c r="R714" t="s">
        <v>31</v>
      </c>
      <c r="S714" t="str">
        <f t="shared" si="22"/>
        <v>4902430305877BlibliPsku</v>
      </c>
      <c r="T714" t="str">
        <f t="shared" si="23"/>
        <v>01/214424902DBlibliPsku</v>
      </c>
    </row>
    <row r="715" spans="2:20" x14ac:dyDescent="0.35">
      <c r="B715" t="s">
        <v>17</v>
      </c>
      <c r="C715" t="s">
        <v>1645</v>
      </c>
      <c r="D715" t="s">
        <v>119</v>
      </c>
      <c r="E715" t="s">
        <v>3624</v>
      </c>
      <c r="F715" t="s">
        <v>965</v>
      </c>
      <c r="G715" t="s">
        <v>1812</v>
      </c>
      <c r="H715" t="s">
        <v>966</v>
      </c>
      <c r="I715" t="s">
        <v>1813</v>
      </c>
      <c r="J715" t="s">
        <v>5554</v>
      </c>
      <c r="P715" s="2" t="s">
        <v>3138</v>
      </c>
      <c r="Q715" s="7">
        <v>1</v>
      </c>
      <c r="R715" t="s">
        <v>31</v>
      </c>
      <c r="S715" t="str">
        <f t="shared" si="22"/>
        <v>4902430440936BlibliPsku</v>
      </c>
      <c r="T715" t="str">
        <f t="shared" si="23"/>
        <v>01/214427002BBlibliPsku</v>
      </c>
    </row>
    <row r="716" spans="2:20" x14ac:dyDescent="0.35">
      <c r="B716" t="s">
        <v>17</v>
      </c>
      <c r="C716" t="s">
        <v>1645</v>
      </c>
      <c r="D716" t="s">
        <v>119</v>
      </c>
      <c r="E716" t="s">
        <v>3624</v>
      </c>
      <c r="F716" t="s">
        <v>965</v>
      </c>
      <c r="G716" t="s">
        <v>1769</v>
      </c>
      <c r="H716" t="s">
        <v>966</v>
      </c>
      <c r="I716" t="s">
        <v>1770</v>
      </c>
      <c r="J716" t="s">
        <v>5554</v>
      </c>
      <c r="P716" s="2" t="s">
        <v>3138</v>
      </c>
      <c r="Q716" s="7">
        <v>1</v>
      </c>
      <c r="R716" t="s">
        <v>31</v>
      </c>
      <c r="S716" t="str">
        <f t="shared" si="22"/>
        <v>4902430440936BlibliPsku</v>
      </c>
      <c r="T716" t="str">
        <f t="shared" si="23"/>
        <v>01/214427002BBlibliPsku</v>
      </c>
    </row>
    <row r="717" spans="2:20" x14ac:dyDescent="0.35">
      <c r="B717" t="s">
        <v>17</v>
      </c>
      <c r="C717" t="s">
        <v>1645</v>
      </c>
      <c r="D717" t="s">
        <v>119</v>
      </c>
      <c r="E717" t="s">
        <v>3624</v>
      </c>
      <c r="F717" t="s">
        <v>1789</v>
      </c>
      <c r="G717" t="s">
        <v>1790</v>
      </c>
      <c r="H717" t="s">
        <v>1791</v>
      </c>
      <c r="I717" t="s">
        <v>1792</v>
      </c>
      <c r="J717" t="s">
        <v>5555</v>
      </c>
      <c r="P717" s="2" t="s">
        <v>3138</v>
      </c>
      <c r="Q717" s="7">
        <v>1</v>
      </c>
      <c r="R717" t="s">
        <v>31</v>
      </c>
      <c r="S717" t="str">
        <f t="shared" si="22"/>
        <v>4902430305815BlibliPsku</v>
      </c>
      <c r="T717" t="str">
        <f t="shared" si="23"/>
        <v>01/214424902CBlibliPsku</v>
      </c>
    </row>
    <row r="718" spans="2:20" x14ac:dyDescent="0.35">
      <c r="B718" t="s">
        <v>17</v>
      </c>
      <c r="C718" t="s">
        <v>1645</v>
      </c>
      <c r="D718" t="s">
        <v>193</v>
      </c>
      <c r="E718" t="s">
        <v>194</v>
      </c>
      <c r="F718" t="s">
        <v>233</v>
      </c>
      <c r="G718" t="s">
        <v>4303</v>
      </c>
      <c r="H718" t="s">
        <v>234</v>
      </c>
      <c r="I718" t="s">
        <v>2308</v>
      </c>
      <c r="J718" t="s">
        <v>5556</v>
      </c>
      <c r="P718" s="2" t="s">
        <v>3138</v>
      </c>
      <c r="Q718" s="7">
        <v>1</v>
      </c>
      <c r="R718" t="s">
        <v>31</v>
      </c>
      <c r="S718" t="str">
        <f t="shared" si="22"/>
        <v>4902430307901BlibliPsku</v>
      </c>
      <c r="T718" t="str">
        <f t="shared" si="23"/>
        <v>01/244521102YBlibliPsku</v>
      </c>
    </row>
    <row r="719" spans="2:20" x14ac:dyDescent="0.35">
      <c r="B719" t="s">
        <v>17</v>
      </c>
      <c r="C719" t="s">
        <v>1645</v>
      </c>
      <c r="D719" t="s">
        <v>193</v>
      </c>
      <c r="E719" t="s">
        <v>194</v>
      </c>
      <c r="F719" t="s">
        <v>231</v>
      </c>
      <c r="G719" t="s">
        <v>1856</v>
      </c>
      <c r="H719" t="s">
        <v>232</v>
      </c>
      <c r="I719" t="s">
        <v>1857</v>
      </c>
      <c r="J719" t="s">
        <v>1858</v>
      </c>
      <c r="P719" s="2" t="s">
        <v>3138</v>
      </c>
      <c r="Q719" s="7">
        <v>1</v>
      </c>
      <c r="R719" t="s">
        <v>31</v>
      </c>
      <c r="S719" t="str">
        <f t="shared" si="22"/>
        <v>4902430281331BlibliPsku</v>
      </c>
      <c r="T719" t="str">
        <f t="shared" si="23"/>
        <v>01/244521105LBlibliPsku</v>
      </c>
    </row>
    <row r="720" spans="2:20" x14ac:dyDescent="0.35">
      <c r="B720" t="s">
        <v>17</v>
      </c>
      <c r="C720" t="s">
        <v>1645</v>
      </c>
      <c r="D720" t="s">
        <v>193</v>
      </c>
      <c r="E720" t="s">
        <v>194</v>
      </c>
      <c r="F720" t="s">
        <v>217</v>
      </c>
      <c r="G720" t="s">
        <v>1862</v>
      </c>
      <c r="H720" t="s">
        <v>218</v>
      </c>
      <c r="I720" t="s">
        <v>1863</v>
      </c>
      <c r="J720" t="s">
        <v>1864</v>
      </c>
      <c r="P720" s="2" t="s">
        <v>3138</v>
      </c>
      <c r="Q720" s="7">
        <v>1</v>
      </c>
      <c r="R720" t="s">
        <v>31</v>
      </c>
      <c r="S720" t="str">
        <f t="shared" si="22"/>
        <v>4902430430999BlibliPsku</v>
      </c>
      <c r="T720" t="str">
        <f t="shared" si="23"/>
        <v>01/244521105NBlibliPsku</v>
      </c>
    </row>
    <row r="721" spans="2:20" x14ac:dyDescent="0.35">
      <c r="B721" t="s">
        <v>17</v>
      </c>
      <c r="C721" t="s">
        <v>1645</v>
      </c>
      <c r="D721" t="s">
        <v>193</v>
      </c>
      <c r="E721" t="s">
        <v>194</v>
      </c>
      <c r="F721" t="s">
        <v>211</v>
      </c>
      <c r="G721" t="s">
        <v>1865</v>
      </c>
      <c r="H721" t="s">
        <v>212</v>
      </c>
      <c r="I721" t="s">
        <v>1866</v>
      </c>
      <c r="J721" t="s">
        <v>5557</v>
      </c>
      <c r="P721" s="2" t="s">
        <v>3138</v>
      </c>
      <c r="Q721" s="7">
        <v>1</v>
      </c>
      <c r="R721" t="s">
        <v>31</v>
      </c>
      <c r="S721" t="str">
        <f t="shared" si="22"/>
        <v>4902430752701BlibliPsku</v>
      </c>
      <c r="T721" t="str">
        <f t="shared" si="23"/>
        <v>01/244521104YBlibliPsku</v>
      </c>
    </row>
    <row r="722" spans="2:20" x14ac:dyDescent="0.35">
      <c r="B722" t="s">
        <v>17</v>
      </c>
      <c r="C722" t="s">
        <v>1645</v>
      </c>
      <c r="D722" t="s">
        <v>193</v>
      </c>
      <c r="E722" t="s">
        <v>194</v>
      </c>
      <c r="F722" t="s">
        <v>237</v>
      </c>
      <c r="G722" t="s">
        <v>2309</v>
      </c>
      <c r="H722" t="s">
        <v>238</v>
      </c>
      <c r="I722" t="s">
        <v>2310</v>
      </c>
      <c r="J722" t="s">
        <v>5558</v>
      </c>
      <c r="P722" s="2" t="s">
        <v>3138</v>
      </c>
      <c r="Q722" s="7">
        <v>1</v>
      </c>
      <c r="R722" t="s">
        <v>31</v>
      </c>
      <c r="S722" t="str">
        <f t="shared" si="22"/>
        <v>4902430876186BlibliPsku</v>
      </c>
      <c r="T722" t="str">
        <f t="shared" si="23"/>
        <v>01/244521102ZBlibliPsku</v>
      </c>
    </row>
    <row r="723" spans="2:20" x14ac:dyDescent="0.35">
      <c r="B723" t="s">
        <v>17</v>
      </c>
      <c r="C723" t="s">
        <v>1645</v>
      </c>
      <c r="D723" t="s">
        <v>193</v>
      </c>
      <c r="E723" t="s">
        <v>194</v>
      </c>
      <c r="F723" t="s">
        <v>1853</v>
      </c>
      <c r="G723" t="s">
        <v>3200</v>
      </c>
      <c r="H723" t="s">
        <v>1854</v>
      </c>
      <c r="I723" t="s">
        <v>3221</v>
      </c>
      <c r="J723" t="s">
        <v>5559</v>
      </c>
      <c r="P723" s="2" t="s">
        <v>3138</v>
      </c>
      <c r="Q723" s="7">
        <v>1</v>
      </c>
      <c r="R723" t="s">
        <v>31</v>
      </c>
      <c r="S723" t="str">
        <f t="shared" si="22"/>
        <v>4902430281331x2BlibliPsku</v>
      </c>
      <c r="T723" t="str">
        <f t="shared" si="23"/>
        <v>01/394529501ZBlibliPsku</v>
      </c>
    </row>
    <row r="724" spans="2:20" x14ac:dyDescent="0.35">
      <c r="B724" t="s">
        <v>17</v>
      </c>
      <c r="C724" t="s">
        <v>1645</v>
      </c>
      <c r="D724" t="s">
        <v>193</v>
      </c>
      <c r="E724" t="s">
        <v>194</v>
      </c>
      <c r="F724" t="s">
        <v>221</v>
      </c>
      <c r="G724" t="s">
        <v>1849</v>
      </c>
      <c r="H724" t="s">
        <v>222</v>
      </c>
      <c r="I724" t="s">
        <v>1850</v>
      </c>
      <c r="J724" t="s">
        <v>1851</v>
      </c>
      <c r="P724" s="2" t="s">
        <v>3138</v>
      </c>
      <c r="Q724" s="7">
        <v>1</v>
      </c>
      <c r="R724" t="s">
        <v>31</v>
      </c>
      <c r="S724" t="str">
        <f t="shared" si="22"/>
        <v>4902430565585BlibliPsku</v>
      </c>
      <c r="T724" t="str">
        <f t="shared" si="23"/>
        <v>01/244521105MBlibliPsku</v>
      </c>
    </row>
    <row r="725" spans="2:20" x14ac:dyDescent="0.35">
      <c r="B725" t="s">
        <v>17</v>
      </c>
      <c r="C725" t="s">
        <v>1645</v>
      </c>
      <c r="D725" t="s">
        <v>193</v>
      </c>
      <c r="E725" t="s">
        <v>194</v>
      </c>
      <c r="F725" t="s">
        <v>1008</v>
      </c>
      <c r="G725" t="s">
        <v>3201</v>
      </c>
      <c r="H725" t="s">
        <v>1009</v>
      </c>
      <c r="I725" t="s">
        <v>3202</v>
      </c>
      <c r="J725" t="s">
        <v>5560</v>
      </c>
      <c r="P725" s="2" t="s">
        <v>3138</v>
      </c>
      <c r="Q725" s="7">
        <v>1</v>
      </c>
      <c r="R725" t="s">
        <v>31</v>
      </c>
      <c r="S725" t="str">
        <f t="shared" si="22"/>
        <v>4902430307901x3BlibliPsku</v>
      </c>
      <c r="T725" t="str">
        <f t="shared" si="23"/>
        <v>01/394529503EBlibliPsku</v>
      </c>
    </row>
    <row r="726" spans="2:20" x14ac:dyDescent="0.35">
      <c r="B726" t="s">
        <v>17</v>
      </c>
      <c r="C726" t="s">
        <v>1645</v>
      </c>
      <c r="D726" t="s">
        <v>193</v>
      </c>
      <c r="E726" t="s">
        <v>194</v>
      </c>
      <c r="F726" t="s">
        <v>1018</v>
      </c>
      <c r="G726" t="s">
        <v>4462</v>
      </c>
      <c r="H726" t="s">
        <v>1019</v>
      </c>
      <c r="I726">
        <v>0</v>
      </c>
      <c r="J726" t="s">
        <v>4463</v>
      </c>
      <c r="P726" s="2" t="s">
        <v>3138</v>
      </c>
      <c r="Q726" s="7">
        <v>1</v>
      </c>
      <c r="R726" t="s">
        <v>31</v>
      </c>
      <c r="S726" t="str">
        <f t="shared" si="22"/>
        <v>4902430307901x2BlibliPsku</v>
      </c>
      <c r="T726" t="str">
        <f t="shared" si="23"/>
        <v>01/394529503CBlibliPsku</v>
      </c>
    </row>
    <row r="727" spans="2:20" x14ac:dyDescent="0.35">
      <c r="B727" t="s">
        <v>17</v>
      </c>
      <c r="C727" t="s">
        <v>1645</v>
      </c>
      <c r="D727" t="s">
        <v>193</v>
      </c>
      <c r="E727" t="s">
        <v>194</v>
      </c>
      <c r="F727" t="s">
        <v>2433</v>
      </c>
      <c r="G727" t="s">
        <v>3198</v>
      </c>
      <c r="H727" t="s">
        <v>2435</v>
      </c>
      <c r="I727" t="s">
        <v>3199</v>
      </c>
      <c r="J727" t="s">
        <v>5561</v>
      </c>
      <c r="P727" s="2" t="s">
        <v>3138</v>
      </c>
      <c r="Q727" s="7">
        <v>1</v>
      </c>
      <c r="R727" t="s">
        <v>31</v>
      </c>
      <c r="S727" t="str">
        <f t="shared" si="22"/>
        <v>4902430397964x2BlibliPsku</v>
      </c>
      <c r="T727" t="str">
        <f t="shared" si="23"/>
        <v>01/394529501IBlibliPsku</v>
      </c>
    </row>
    <row r="728" spans="2:20" x14ac:dyDescent="0.35">
      <c r="B728" t="s">
        <v>17</v>
      </c>
      <c r="C728" t="s">
        <v>1645</v>
      </c>
      <c r="D728" t="s">
        <v>193</v>
      </c>
      <c r="E728" t="s">
        <v>194</v>
      </c>
      <c r="F728" t="s">
        <v>225</v>
      </c>
      <c r="G728" t="s">
        <v>3203</v>
      </c>
      <c r="H728" t="s">
        <v>226</v>
      </c>
      <c r="I728" t="s">
        <v>3204</v>
      </c>
      <c r="J728" t="s">
        <v>5562</v>
      </c>
      <c r="P728" s="2" t="s">
        <v>3138</v>
      </c>
      <c r="Q728" s="7">
        <v>1</v>
      </c>
      <c r="R728" t="s">
        <v>31</v>
      </c>
      <c r="S728" t="str">
        <f t="shared" si="22"/>
        <v>4902430556392BlibliPsku</v>
      </c>
      <c r="T728" t="str">
        <f t="shared" si="23"/>
        <v>01/244521105KBlibliPsku</v>
      </c>
    </row>
    <row r="729" spans="2:20" x14ac:dyDescent="0.35">
      <c r="B729" t="s">
        <v>17</v>
      </c>
      <c r="C729" t="s">
        <v>1645</v>
      </c>
      <c r="D729" t="s">
        <v>193</v>
      </c>
      <c r="E729" t="s">
        <v>194</v>
      </c>
      <c r="F729" t="s">
        <v>1844</v>
      </c>
      <c r="G729" t="s">
        <v>1845</v>
      </c>
      <c r="H729" t="s">
        <v>208</v>
      </c>
      <c r="I729" t="s">
        <v>1846</v>
      </c>
      <c r="J729" t="s">
        <v>1847</v>
      </c>
      <c r="P729" s="2" t="s">
        <v>3140</v>
      </c>
      <c r="Q729" s="7">
        <v>1</v>
      </c>
      <c r="R729" t="s">
        <v>31</v>
      </c>
      <c r="S729" t="str">
        <f t="shared" si="22"/>
        <v>4902430430715BlibliPsku</v>
      </c>
      <c r="T729" t="str">
        <f t="shared" si="23"/>
        <v>01/244521104SBlibliPsku</v>
      </c>
    </row>
    <row r="730" spans="2:20" x14ac:dyDescent="0.35">
      <c r="B730" t="s">
        <v>17</v>
      </c>
      <c r="C730" t="s">
        <v>1645</v>
      </c>
      <c r="D730" t="s">
        <v>193</v>
      </c>
      <c r="E730" t="s">
        <v>194</v>
      </c>
      <c r="F730" t="s">
        <v>1021</v>
      </c>
      <c r="G730" t="s">
        <v>4337</v>
      </c>
      <c r="H730" t="s">
        <v>1022</v>
      </c>
      <c r="I730" t="s">
        <v>4338</v>
      </c>
      <c r="J730" t="s">
        <v>5563</v>
      </c>
      <c r="P730" s="2" t="s">
        <v>3138</v>
      </c>
      <c r="Q730" s="7">
        <v>1</v>
      </c>
      <c r="R730" t="s">
        <v>31</v>
      </c>
      <c r="S730" t="str">
        <f t="shared" si="22"/>
        <v>4902430876186x3BlibliPsku</v>
      </c>
      <c r="T730" t="str">
        <f t="shared" si="23"/>
        <v>01/394529503DBlibliPsku</v>
      </c>
    </row>
    <row r="731" spans="2:20" x14ac:dyDescent="0.35">
      <c r="B731" t="s">
        <v>17</v>
      </c>
      <c r="C731" t="s">
        <v>1645</v>
      </c>
      <c r="D731" t="s">
        <v>193</v>
      </c>
      <c r="E731" t="s">
        <v>194</v>
      </c>
      <c r="F731" t="s">
        <v>1024</v>
      </c>
      <c r="G731" t="s">
        <v>4255</v>
      </c>
      <c r="H731" t="s">
        <v>1025</v>
      </c>
      <c r="I731" t="s">
        <v>4257</v>
      </c>
      <c r="J731" t="s">
        <v>4259</v>
      </c>
      <c r="P731" s="2" t="s">
        <v>3138</v>
      </c>
      <c r="Q731" s="7">
        <v>1</v>
      </c>
      <c r="R731" t="s">
        <v>31</v>
      </c>
      <c r="S731" t="str">
        <f t="shared" si="22"/>
        <v>4902430876186x2BlibliPsku</v>
      </c>
      <c r="T731" t="str">
        <f t="shared" si="23"/>
        <v>01/394529503BBlibliPsku</v>
      </c>
    </row>
    <row r="732" spans="2:20" x14ac:dyDescent="0.35">
      <c r="B732" t="s">
        <v>17</v>
      </c>
      <c r="C732" t="s">
        <v>1645</v>
      </c>
      <c r="D732" t="s">
        <v>193</v>
      </c>
      <c r="E732" t="s">
        <v>194</v>
      </c>
      <c r="F732" t="s">
        <v>223</v>
      </c>
      <c r="G732" t="s">
        <v>1867</v>
      </c>
      <c r="H732" t="s">
        <v>224</v>
      </c>
      <c r="I732" t="s">
        <v>1868</v>
      </c>
      <c r="J732" t="s">
        <v>5564</v>
      </c>
      <c r="P732" s="2" t="s">
        <v>3138</v>
      </c>
      <c r="Q732" s="7">
        <v>1</v>
      </c>
      <c r="R732" t="s">
        <v>31</v>
      </c>
      <c r="S732" t="str">
        <f t="shared" si="22"/>
        <v>4902430752626BlibliPsku</v>
      </c>
      <c r="T732" t="str">
        <f t="shared" si="23"/>
        <v>01/244521104ZBlibliPsku</v>
      </c>
    </row>
    <row r="733" spans="2:20" x14ac:dyDescent="0.35">
      <c r="B733" t="s">
        <v>17</v>
      </c>
      <c r="C733" t="s">
        <v>1645</v>
      </c>
      <c r="D733" t="s">
        <v>193</v>
      </c>
      <c r="E733" t="s">
        <v>194</v>
      </c>
      <c r="F733" t="s">
        <v>195</v>
      </c>
      <c r="G733" t="s">
        <v>4254</v>
      </c>
      <c r="H733" t="s">
        <v>196</v>
      </c>
      <c r="I733" t="s">
        <v>4256</v>
      </c>
      <c r="J733" t="s">
        <v>4258</v>
      </c>
      <c r="P733" s="2" t="s">
        <v>5622</v>
      </c>
      <c r="Q733" s="7">
        <v>1</v>
      </c>
      <c r="R733" t="s">
        <v>31</v>
      </c>
      <c r="S733" t="str">
        <f t="shared" si="22"/>
        <v>4902430752725BlibliPsku</v>
      </c>
      <c r="T733" t="str">
        <f t="shared" si="23"/>
        <v>01/244521001BBlibliPsku</v>
      </c>
    </row>
    <row r="734" spans="2:20" x14ac:dyDescent="0.35">
      <c r="B734" t="s">
        <v>17</v>
      </c>
      <c r="C734" t="s">
        <v>1645</v>
      </c>
      <c r="D734" t="s">
        <v>193</v>
      </c>
      <c r="E734" t="s">
        <v>194</v>
      </c>
      <c r="F734" t="s">
        <v>1039</v>
      </c>
      <c r="G734" t="s">
        <v>1859</v>
      </c>
      <c r="H734" t="s">
        <v>1040</v>
      </c>
      <c r="I734" t="s">
        <v>1860</v>
      </c>
      <c r="J734" t="s">
        <v>5565</v>
      </c>
      <c r="P734" s="2" t="s">
        <v>3138</v>
      </c>
      <c r="Q734" s="7">
        <v>1</v>
      </c>
      <c r="R734" t="s">
        <v>31</v>
      </c>
      <c r="S734" t="str">
        <f t="shared" si="22"/>
        <v>4902430506939BlibliPsku</v>
      </c>
      <c r="T734" t="str">
        <f t="shared" si="23"/>
        <v>01/244521104NBlibliPsku</v>
      </c>
    </row>
    <row r="735" spans="2:20" x14ac:dyDescent="0.35">
      <c r="B735" t="s">
        <v>17</v>
      </c>
      <c r="C735" t="s">
        <v>1645</v>
      </c>
      <c r="D735" t="s">
        <v>193</v>
      </c>
      <c r="E735" t="s">
        <v>194</v>
      </c>
      <c r="F735" t="s">
        <v>201</v>
      </c>
      <c r="G735" t="s">
        <v>1871</v>
      </c>
      <c r="H735" t="s">
        <v>202</v>
      </c>
      <c r="I735" t="s">
        <v>1872</v>
      </c>
      <c r="J735" t="s">
        <v>5566</v>
      </c>
      <c r="P735" s="2" t="s">
        <v>3138</v>
      </c>
      <c r="Q735" s="7">
        <v>1</v>
      </c>
      <c r="R735" t="s">
        <v>31</v>
      </c>
      <c r="S735" t="str">
        <f t="shared" si="22"/>
        <v>4902430752619BlibliPsku</v>
      </c>
      <c r="T735" t="str">
        <f t="shared" si="23"/>
        <v>01/244521103YBlibliPsku</v>
      </c>
    </row>
    <row r="736" spans="2:20" x14ac:dyDescent="0.35">
      <c r="B736" t="s">
        <v>17</v>
      </c>
      <c r="C736" t="s">
        <v>1645</v>
      </c>
      <c r="D736" t="s">
        <v>193</v>
      </c>
      <c r="E736" t="s">
        <v>194</v>
      </c>
      <c r="F736" t="s">
        <v>219</v>
      </c>
      <c r="G736" t="s">
        <v>1855</v>
      </c>
      <c r="H736" t="s">
        <v>220</v>
      </c>
      <c r="I736" t="s">
        <v>5567</v>
      </c>
      <c r="J736" t="s">
        <v>5568</v>
      </c>
      <c r="P736" s="2" t="s">
        <v>3138</v>
      </c>
      <c r="Q736" s="7">
        <v>1</v>
      </c>
      <c r="R736" t="s">
        <v>31</v>
      </c>
      <c r="S736" t="str">
        <f t="shared" si="22"/>
        <v>4902430411776BlibliPsku</v>
      </c>
      <c r="T736" t="str">
        <f t="shared" si="23"/>
        <v>01/244521105OBlibliPsku</v>
      </c>
    </row>
    <row r="737" spans="2:20" x14ac:dyDescent="0.35">
      <c r="B737" t="s">
        <v>17</v>
      </c>
      <c r="C737" t="s">
        <v>1645</v>
      </c>
      <c r="D737" t="s">
        <v>248</v>
      </c>
      <c r="E737" t="s">
        <v>194</v>
      </c>
      <c r="F737" t="s">
        <v>265</v>
      </c>
      <c r="G737" t="s">
        <v>1886</v>
      </c>
      <c r="H737" t="s">
        <v>266</v>
      </c>
      <c r="I737" t="s">
        <v>1887</v>
      </c>
      <c r="J737" t="s">
        <v>1888</v>
      </c>
      <c r="P737" s="2" t="s">
        <v>3138</v>
      </c>
      <c r="Q737" s="7">
        <v>1</v>
      </c>
      <c r="R737" t="s">
        <v>31</v>
      </c>
      <c r="S737" t="str">
        <f t="shared" si="22"/>
        <v>8001090222848BlibliPsku</v>
      </c>
      <c r="T737" t="str">
        <f t="shared" si="23"/>
        <v>01/244621109EBlibliPsku</v>
      </c>
    </row>
    <row r="738" spans="2:20" x14ac:dyDescent="0.35">
      <c r="B738" t="s">
        <v>17</v>
      </c>
      <c r="C738" t="s">
        <v>1645</v>
      </c>
      <c r="D738" t="s">
        <v>248</v>
      </c>
      <c r="E738" t="s">
        <v>194</v>
      </c>
      <c r="F738" t="s">
        <v>269</v>
      </c>
      <c r="G738" t="s">
        <v>1875</v>
      </c>
      <c r="H738" t="s">
        <v>270</v>
      </c>
      <c r="I738" t="s">
        <v>1876</v>
      </c>
      <c r="J738" t="s">
        <v>1877</v>
      </c>
      <c r="P738" s="2" t="s">
        <v>3138</v>
      </c>
      <c r="Q738" s="7">
        <v>1</v>
      </c>
      <c r="R738" t="s">
        <v>31</v>
      </c>
      <c r="S738" t="str">
        <f t="shared" si="22"/>
        <v>8001090222541BlibliPsku</v>
      </c>
      <c r="T738" t="str">
        <f t="shared" si="23"/>
        <v>01/244621109HBlibliPsku</v>
      </c>
    </row>
    <row r="739" spans="2:20" x14ac:dyDescent="0.35">
      <c r="B739" t="s">
        <v>17</v>
      </c>
      <c r="C739" t="s">
        <v>1645</v>
      </c>
      <c r="D739" t="s">
        <v>248</v>
      </c>
      <c r="E739" t="s">
        <v>194</v>
      </c>
      <c r="F739" t="s">
        <v>259</v>
      </c>
      <c r="G739" t="s">
        <v>1891</v>
      </c>
      <c r="H739" t="s">
        <v>260</v>
      </c>
      <c r="I739" t="s">
        <v>1892</v>
      </c>
      <c r="J739" t="s">
        <v>1893</v>
      </c>
      <c r="P739" s="2" t="s">
        <v>3138</v>
      </c>
      <c r="Q739" s="7">
        <v>1</v>
      </c>
      <c r="R739" t="s">
        <v>31</v>
      </c>
      <c r="S739" t="str">
        <f t="shared" si="22"/>
        <v>8001090222725BlibliPsku</v>
      </c>
      <c r="T739" t="str">
        <f t="shared" si="23"/>
        <v>01/244621109GBlibliPsku</v>
      </c>
    </row>
    <row r="740" spans="2:20" x14ac:dyDescent="0.35">
      <c r="B740" t="s">
        <v>17</v>
      </c>
      <c r="C740" t="s">
        <v>1645</v>
      </c>
      <c r="D740" t="s">
        <v>248</v>
      </c>
      <c r="E740" t="s">
        <v>194</v>
      </c>
      <c r="F740" t="s">
        <v>279</v>
      </c>
      <c r="G740" t="s">
        <v>2311</v>
      </c>
      <c r="H740" t="s">
        <v>280</v>
      </c>
      <c r="I740" t="s">
        <v>2312</v>
      </c>
      <c r="J740" t="s">
        <v>5569</v>
      </c>
      <c r="P740" s="2" t="s">
        <v>3138</v>
      </c>
      <c r="Q740" s="7">
        <v>1</v>
      </c>
      <c r="R740" t="s">
        <v>31</v>
      </c>
      <c r="S740" t="str">
        <f t="shared" si="22"/>
        <v>4902430118798BlibliPsku</v>
      </c>
      <c r="T740" t="str">
        <f t="shared" si="23"/>
        <v>01/244621109IBlibliPsku</v>
      </c>
    </row>
    <row r="741" spans="2:20" x14ac:dyDescent="0.35">
      <c r="B741" t="s">
        <v>17</v>
      </c>
      <c r="C741" t="s">
        <v>1645</v>
      </c>
      <c r="D741" t="s">
        <v>248</v>
      </c>
      <c r="E741" t="s">
        <v>194</v>
      </c>
      <c r="F741" t="s">
        <v>276</v>
      </c>
      <c r="G741" t="s">
        <v>1894</v>
      </c>
      <c r="H741" t="s">
        <v>277</v>
      </c>
      <c r="I741" t="s">
        <v>1895</v>
      </c>
      <c r="J741" t="s">
        <v>1896</v>
      </c>
      <c r="P741" s="2" t="s">
        <v>3138</v>
      </c>
      <c r="Q741" s="7">
        <v>1</v>
      </c>
      <c r="R741" t="s">
        <v>31</v>
      </c>
      <c r="S741" t="str">
        <f t="shared" si="22"/>
        <v>4902430118651BlibliPsku</v>
      </c>
      <c r="T741" t="str">
        <f t="shared" si="23"/>
        <v>01/244621008KBlibliPsku</v>
      </c>
    </row>
    <row r="742" spans="2:20" x14ac:dyDescent="0.35">
      <c r="B742" t="s">
        <v>17</v>
      </c>
      <c r="C742" t="s">
        <v>1645</v>
      </c>
      <c r="D742" t="s">
        <v>248</v>
      </c>
      <c r="E742" t="s">
        <v>194</v>
      </c>
      <c r="F742" t="s">
        <v>253</v>
      </c>
      <c r="G742" t="s">
        <v>1882</v>
      </c>
      <c r="H742" t="s">
        <v>254</v>
      </c>
      <c r="I742" t="s">
        <v>1883</v>
      </c>
      <c r="J742" t="s">
        <v>1884</v>
      </c>
      <c r="P742" s="2" t="s">
        <v>3138</v>
      </c>
      <c r="Q742" s="7">
        <v>1</v>
      </c>
      <c r="R742" t="s">
        <v>31</v>
      </c>
      <c r="S742" t="str">
        <f t="shared" si="22"/>
        <v>8001090222879BlibliPsku</v>
      </c>
      <c r="T742" t="str">
        <f t="shared" si="23"/>
        <v>01/244621008GBlibliPsku</v>
      </c>
    </row>
    <row r="743" spans="2:20" x14ac:dyDescent="0.35">
      <c r="B743" t="s">
        <v>17</v>
      </c>
      <c r="C743" t="s">
        <v>1645</v>
      </c>
      <c r="D743" t="s">
        <v>248</v>
      </c>
      <c r="E743" t="s">
        <v>194</v>
      </c>
      <c r="F743" t="s">
        <v>263</v>
      </c>
      <c r="G743" t="s">
        <v>1879</v>
      </c>
      <c r="H743" t="s">
        <v>264</v>
      </c>
      <c r="I743" t="s">
        <v>1880</v>
      </c>
      <c r="J743" t="s">
        <v>1881</v>
      </c>
      <c r="P743" s="2" t="s">
        <v>3138</v>
      </c>
      <c r="Q743" s="7">
        <v>1</v>
      </c>
      <c r="R743" t="s">
        <v>31</v>
      </c>
      <c r="S743" t="str">
        <f t="shared" si="22"/>
        <v>8001090222428BlibliPsku</v>
      </c>
      <c r="T743" t="str">
        <f t="shared" si="23"/>
        <v>01/244621109FBlibliPsku</v>
      </c>
    </row>
    <row r="744" spans="2:20" x14ac:dyDescent="0.35">
      <c r="B744" t="s">
        <v>17</v>
      </c>
      <c r="C744" t="s">
        <v>1645</v>
      </c>
      <c r="D744" t="s">
        <v>248</v>
      </c>
      <c r="E744" t="s">
        <v>194</v>
      </c>
      <c r="F744" t="s">
        <v>283</v>
      </c>
      <c r="G744" t="s">
        <v>1897</v>
      </c>
      <c r="H744" t="s">
        <v>284</v>
      </c>
      <c r="I744" t="s">
        <v>1898</v>
      </c>
      <c r="J744" t="s">
        <v>1899</v>
      </c>
      <c r="P744" s="2" t="s">
        <v>3138</v>
      </c>
      <c r="Q744" s="7">
        <v>1</v>
      </c>
      <c r="R744" t="s">
        <v>31</v>
      </c>
      <c r="S744" t="str">
        <f t="shared" si="22"/>
        <v>4902430633277BlibliPsku</v>
      </c>
      <c r="T744" t="str">
        <f t="shared" si="23"/>
        <v>01/244621109JBlibliPsku</v>
      </c>
    </row>
    <row r="745" spans="2:20" x14ac:dyDescent="0.35">
      <c r="B745" t="s">
        <v>17</v>
      </c>
      <c r="C745" t="s">
        <v>1645</v>
      </c>
      <c r="D745" t="s">
        <v>294</v>
      </c>
      <c r="E745" t="s">
        <v>295</v>
      </c>
      <c r="F745" t="s">
        <v>313</v>
      </c>
      <c r="G745" t="s">
        <v>1669</v>
      </c>
      <c r="H745" t="s">
        <v>314</v>
      </c>
      <c r="I745" t="s">
        <v>1670</v>
      </c>
      <c r="J745" t="s">
        <v>5570</v>
      </c>
      <c r="P745" s="2" t="s">
        <v>3138</v>
      </c>
      <c r="Q745" s="7">
        <v>1</v>
      </c>
      <c r="R745" t="s">
        <v>31</v>
      </c>
      <c r="S745" t="str">
        <f t="shared" si="22"/>
        <v>4902430231862BlibliPsku</v>
      </c>
      <c r="T745" t="str">
        <f t="shared" si="23"/>
        <v>01/294825206EBlibliPsku</v>
      </c>
    </row>
    <row r="746" spans="2:20" x14ac:dyDescent="0.35">
      <c r="B746" t="s">
        <v>17</v>
      </c>
      <c r="C746" t="s">
        <v>1645</v>
      </c>
      <c r="D746" t="s">
        <v>294</v>
      </c>
      <c r="E746" t="s">
        <v>295</v>
      </c>
      <c r="F746" t="s">
        <v>321</v>
      </c>
      <c r="G746" t="s">
        <v>1701</v>
      </c>
      <c r="H746" t="s">
        <v>322</v>
      </c>
      <c r="I746" t="s">
        <v>1702</v>
      </c>
      <c r="J746" t="s">
        <v>5571</v>
      </c>
      <c r="P746" s="2" t="s">
        <v>3138</v>
      </c>
      <c r="Q746" s="7">
        <v>1</v>
      </c>
      <c r="R746" t="s">
        <v>31</v>
      </c>
      <c r="S746" t="str">
        <f t="shared" si="22"/>
        <v>4902430188937BlibliPsku</v>
      </c>
      <c r="T746" t="str">
        <f t="shared" si="23"/>
        <v>01/294825206BBlibliPsku</v>
      </c>
    </row>
    <row r="747" spans="2:20" x14ac:dyDescent="0.35">
      <c r="B747" t="s">
        <v>17</v>
      </c>
      <c r="C747" t="s">
        <v>1645</v>
      </c>
      <c r="D747" t="s">
        <v>294</v>
      </c>
      <c r="E747" t="s">
        <v>295</v>
      </c>
      <c r="F747" t="s">
        <v>1143</v>
      </c>
      <c r="G747" t="s">
        <v>1666</v>
      </c>
      <c r="H747" t="s">
        <v>1144</v>
      </c>
      <c r="I747" t="s">
        <v>1667</v>
      </c>
      <c r="J747" t="s">
        <v>1668</v>
      </c>
      <c r="P747" s="2" t="s">
        <v>3138</v>
      </c>
      <c r="Q747" s="7">
        <v>1</v>
      </c>
      <c r="R747" t="s">
        <v>31</v>
      </c>
      <c r="S747" t="str">
        <f t="shared" si="22"/>
        <v>4902430188951BlibliPsku</v>
      </c>
      <c r="T747" t="str">
        <f t="shared" si="23"/>
        <v>01/294825206CBlibliPsku</v>
      </c>
    </row>
    <row r="748" spans="2:20" x14ac:dyDescent="0.35">
      <c r="B748" t="s">
        <v>17</v>
      </c>
      <c r="C748" t="s">
        <v>1645</v>
      </c>
      <c r="D748" t="s">
        <v>294</v>
      </c>
      <c r="E748" t="s">
        <v>295</v>
      </c>
      <c r="F748" t="s">
        <v>787</v>
      </c>
      <c r="G748" t="s">
        <v>1649</v>
      </c>
      <c r="H748" t="s">
        <v>1139</v>
      </c>
      <c r="I748" t="s">
        <v>1650</v>
      </c>
      <c r="J748" t="s">
        <v>5572</v>
      </c>
      <c r="P748" s="2" t="s">
        <v>3138</v>
      </c>
      <c r="Q748" s="7">
        <v>1</v>
      </c>
      <c r="R748" t="s">
        <v>31</v>
      </c>
      <c r="S748" t="str">
        <f t="shared" si="22"/>
        <v>4902430232227BlibliPsku</v>
      </c>
      <c r="T748" t="str">
        <f t="shared" si="23"/>
        <v>01/080717601ABlibliPsku</v>
      </c>
    </row>
    <row r="749" spans="2:20" x14ac:dyDescent="0.35">
      <c r="B749" t="s">
        <v>17</v>
      </c>
      <c r="C749" t="s">
        <v>1645</v>
      </c>
      <c r="D749" t="s">
        <v>294</v>
      </c>
      <c r="E749" t="s">
        <v>295</v>
      </c>
      <c r="F749" t="s">
        <v>365</v>
      </c>
      <c r="G749" t="s">
        <v>1678</v>
      </c>
      <c r="H749" t="s">
        <v>366</v>
      </c>
      <c r="I749" t="s">
        <v>1679</v>
      </c>
      <c r="J749" t="s">
        <v>1680</v>
      </c>
      <c r="P749" s="2" t="s">
        <v>3138</v>
      </c>
      <c r="Q749" s="7">
        <v>1</v>
      </c>
      <c r="R749" t="s">
        <v>31</v>
      </c>
      <c r="S749" t="str">
        <f t="shared" si="22"/>
        <v>4902430625760BlibliPsku</v>
      </c>
      <c r="T749" t="str">
        <f t="shared" si="23"/>
        <v>01/294825206PBlibliPsku</v>
      </c>
    </row>
    <row r="750" spans="2:20" x14ac:dyDescent="0.35">
      <c r="B750" t="s">
        <v>17</v>
      </c>
      <c r="C750" t="s">
        <v>1645</v>
      </c>
      <c r="D750" t="s">
        <v>294</v>
      </c>
      <c r="E750" t="s">
        <v>295</v>
      </c>
      <c r="F750" t="s">
        <v>335</v>
      </c>
      <c r="G750" t="s">
        <v>1660</v>
      </c>
      <c r="H750" t="s">
        <v>336</v>
      </c>
      <c r="I750" t="s">
        <v>1661</v>
      </c>
      <c r="J750" t="s">
        <v>1662</v>
      </c>
      <c r="P750" s="2" t="s">
        <v>3138</v>
      </c>
      <c r="Q750" s="7">
        <v>1</v>
      </c>
      <c r="R750" t="s">
        <v>31</v>
      </c>
      <c r="S750" t="str">
        <f t="shared" si="22"/>
        <v>4902430359832BlibliPsku</v>
      </c>
      <c r="T750" t="str">
        <f t="shared" si="23"/>
        <v>01/294825207JBlibliPsku</v>
      </c>
    </row>
    <row r="751" spans="2:20" x14ac:dyDescent="0.35">
      <c r="B751" t="s">
        <v>17</v>
      </c>
      <c r="C751" t="s">
        <v>1645</v>
      </c>
      <c r="D751" t="s">
        <v>294</v>
      </c>
      <c r="E751" t="s">
        <v>295</v>
      </c>
      <c r="F751" t="s">
        <v>786</v>
      </c>
      <c r="G751" t="s">
        <v>1657</v>
      </c>
      <c r="H751" t="s">
        <v>1167</v>
      </c>
      <c r="I751" t="s">
        <v>1658</v>
      </c>
      <c r="J751" t="s">
        <v>1659</v>
      </c>
      <c r="P751" s="2" t="s">
        <v>3138</v>
      </c>
      <c r="Q751" s="7">
        <v>1</v>
      </c>
      <c r="R751" t="s">
        <v>31</v>
      </c>
      <c r="S751" t="str">
        <f t="shared" si="22"/>
        <v>9300618551767BlibliPsku</v>
      </c>
      <c r="T751" t="str">
        <f t="shared" si="23"/>
        <v>01/08070602ABlibliPsku</v>
      </c>
    </row>
    <row r="752" spans="2:20" x14ac:dyDescent="0.35">
      <c r="B752" t="s">
        <v>17</v>
      </c>
      <c r="C752" t="s">
        <v>1645</v>
      </c>
      <c r="D752" t="s">
        <v>294</v>
      </c>
      <c r="E752" t="s">
        <v>295</v>
      </c>
      <c r="F752" t="s">
        <v>396</v>
      </c>
      <c r="G752" t="s">
        <v>1705</v>
      </c>
      <c r="H752" t="s">
        <v>397</v>
      </c>
      <c r="I752" t="s">
        <v>1706</v>
      </c>
      <c r="J752" t="s">
        <v>5573</v>
      </c>
      <c r="P752" s="2" t="s">
        <v>3138</v>
      </c>
      <c r="Q752" s="7">
        <v>1</v>
      </c>
      <c r="R752" t="s">
        <v>31</v>
      </c>
      <c r="S752" t="str">
        <f t="shared" si="22"/>
        <v>4902430799904BlibliPsku</v>
      </c>
      <c r="T752" t="str">
        <f t="shared" si="23"/>
        <v>01/294826801DBlibliPsku</v>
      </c>
    </row>
    <row r="753" spans="2:20" x14ac:dyDescent="0.35">
      <c r="B753" t="s">
        <v>17</v>
      </c>
      <c r="C753" t="s">
        <v>1645</v>
      </c>
      <c r="D753" t="s">
        <v>294</v>
      </c>
      <c r="E753" t="s">
        <v>295</v>
      </c>
      <c r="F753" t="s">
        <v>323</v>
      </c>
      <c r="G753" t="s">
        <v>1663</v>
      </c>
      <c r="H753" t="s">
        <v>324</v>
      </c>
      <c r="I753" t="s">
        <v>1664</v>
      </c>
      <c r="J753" t="s">
        <v>1665</v>
      </c>
      <c r="P753" s="2" t="s">
        <v>3138</v>
      </c>
      <c r="Q753" s="7">
        <v>1</v>
      </c>
      <c r="R753" t="s">
        <v>31</v>
      </c>
      <c r="S753" t="str">
        <f t="shared" si="22"/>
        <v>4902430759342BlibliPsku</v>
      </c>
      <c r="T753" t="str">
        <f t="shared" si="23"/>
        <v>01/294826902HBlibliPsku</v>
      </c>
    </row>
    <row r="754" spans="2:20" x14ac:dyDescent="0.35">
      <c r="B754" t="s">
        <v>17</v>
      </c>
      <c r="C754" t="s">
        <v>1645</v>
      </c>
      <c r="D754" t="s">
        <v>294</v>
      </c>
      <c r="E754" t="s">
        <v>295</v>
      </c>
      <c r="F754" t="s">
        <v>1724</v>
      </c>
      <c r="G754" t="s">
        <v>1725</v>
      </c>
      <c r="H754" t="s">
        <v>1726</v>
      </c>
      <c r="I754" t="s">
        <v>1727</v>
      </c>
      <c r="J754" t="s">
        <v>1728</v>
      </c>
      <c r="P754" s="2" t="s">
        <v>3138</v>
      </c>
      <c r="Q754" s="7">
        <v>1</v>
      </c>
      <c r="R754" t="s">
        <v>31</v>
      </c>
      <c r="S754" t="str">
        <f t="shared" si="22"/>
        <v>4902430208093x4902430242875x4902430558754x4902430293341BlibliPsku</v>
      </c>
      <c r="T754" t="str">
        <f t="shared" si="23"/>
        <v>01/394829601OBlibliPsku</v>
      </c>
    </row>
    <row r="755" spans="2:20" x14ac:dyDescent="0.35">
      <c r="B755" t="s">
        <v>17</v>
      </c>
      <c r="C755" t="s">
        <v>1645</v>
      </c>
      <c r="D755" t="s">
        <v>294</v>
      </c>
      <c r="E755" t="s">
        <v>295</v>
      </c>
      <c r="F755" t="s">
        <v>1681</v>
      </c>
      <c r="G755" t="s">
        <v>1682</v>
      </c>
      <c r="H755" t="s">
        <v>375</v>
      </c>
      <c r="I755" t="s">
        <v>1683</v>
      </c>
      <c r="J755" t="s">
        <v>1684</v>
      </c>
      <c r="P755" s="2" t="s">
        <v>3140</v>
      </c>
      <c r="Q755" s="7">
        <v>1</v>
      </c>
      <c r="R755" t="s">
        <v>31</v>
      </c>
      <c r="S755" t="str">
        <f t="shared" si="22"/>
        <v>4902430293341BlibliPsku</v>
      </c>
      <c r="T755" t="str">
        <f t="shared" si="23"/>
        <v>01/394829901CBlibliPsku</v>
      </c>
    </row>
    <row r="756" spans="2:20" x14ac:dyDescent="0.35">
      <c r="B756" t="s">
        <v>17</v>
      </c>
      <c r="C756" t="s">
        <v>1645</v>
      </c>
      <c r="D756" t="s">
        <v>294</v>
      </c>
      <c r="E756" t="s">
        <v>295</v>
      </c>
      <c r="F756" t="s">
        <v>303</v>
      </c>
      <c r="G756" t="s">
        <v>1693</v>
      </c>
      <c r="H756" t="s">
        <v>304</v>
      </c>
      <c r="I756" t="s">
        <v>1694</v>
      </c>
      <c r="J756" t="s">
        <v>5574</v>
      </c>
      <c r="P756" s="2" t="s">
        <v>3138</v>
      </c>
      <c r="Q756" s="7">
        <v>1</v>
      </c>
      <c r="R756" t="s">
        <v>31</v>
      </c>
      <c r="S756" t="str">
        <f t="shared" si="22"/>
        <v>4902430360111x4902430359832BlibliPsku</v>
      </c>
      <c r="T756" t="str">
        <f t="shared" si="23"/>
        <v>01/394829801FBlibliPsku</v>
      </c>
    </row>
    <row r="757" spans="2:20" x14ac:dyDescent="0.35">
      <c r="B757" t="s">
        <v>17</v>
      </c>
      <c r="C757" t="s">
        <v>1645</v>
      </c>
      <c r="D757" t="s">
        <v>294</v>
      </c>
      <c r="E757" t="s">
        <v>295</v>
      </c>
      <c r="F757" t="s">
        <v>2324</v>
      </c>
      <c r="G757" t="s">
        <v>1688</v>
      </c>
      <c r="H757" t="s">
        <v>2450</v>
      </c>
      <c r="I757" t="s">
        <v>3205</v>
      </c>
      <c r="J757" t="s">
        <v>1689</v>
      </c>
      <c r="P757" s="2" t="s">
        <v>3138</v>
      </c>
      <c r="Q757" s="7">
        <v>1</v>
      </c>
      <c r="R757" t="s">
        <v>31</v>
      </c>
      <c r="S757" t="str">
        <f t="shared" si="22"/>
        <v>4902430360142x4902430360111BlibliPsku</v>
      </c>
      <c r="T757" t="str">
        <f t="shared" si="23"/>
        <v>01/394829601EBlibliPsku</v>
      </c>
    </row>
    <row r="758" spans="2:20" x14ac:dyDescent="0.35">
      <c r="B758" t="s">
        <v>17</v>
      </c>
      <c r="C758" t="s">
        <v>1645</v>
      </c>
      <c r="D758" t="s">
        <v>294</v>
      </c>
      <c r="E758" t="s">
        <v>295</v>
      </c>
      <c r="F758" t="s">
        <v>363</v>
      </c>
      <c r="G758" t="s">
        <v>1675</v>
      </c>
      <c r="H758" t="s">
        <v>364</v>
      </c>
      <c r="I758" t="s">
        <v>1676</v>
      </c>
      <c r="J758" t="s">
        <v>1677</v>
      </c>
      <c r="P758" s="2" t="s">
        <v>3138</v>
      </c>
      <c r="Q758" s="7">
        <v>1</v>
      </c>
      <c r="R758" t="s">
        <v>31</v>
      </c>
      <c r="S758" t="str">
        <f t="shared" si="22"/>
        <v>4902430753326BlibliPsku</v>
      </c>
      <c r="T758" t="str">
        <f t="shared" si="23"/>
        <v>01/294826902JBlibliPsku</v>
      </c>
    </row>
    <row r="759" spans="2:20" x14ac:dyDescent="0.35">
      <c r="B759" t="s">
        <v>17</v>
      </c>
      <c r="C759" t="s">
        <v>1645</v>
      </c>
      <c r="D759" t="s">
        <v>294</v>
      </c>
      <c r="E759" t="s">
        <v>295</v>
      </c>
      <c r="F759" t="s">
        <v>795</v>
      </c>
      <c r="G759" t="s">
        <v>1671</v>
      </c>
      <c r="H759" t="s">
        <v>1149</v>
      </c>
      <c r="I759" t="s">
        <v>1672</v>
      </c>
      <c r="J759" t="s">
        <v>1673</v>
      </c>
      <c r="P759" s="2" t="s">
        <v>3138</v>
      </c>
      <c r="Q759" s="7">
        <v>1</v>
      </c>
      <c r="R759" t="s">
        <v>31</v>
      </c>
      <c r="S759" t="str">
        <f t="shared" si="22"/>
        <v>4902430208093BlibliPsku</v>
      </c>
      <c r="T759" t="str">
        <f t="shared" si="23"/>
        <v>01/294825206DBlibliPsku</v>
      </c>
    </row>
    <row r="760" spans="2:20" x14ac:dyDescent="0.35">
      <c r="B760" t="s">
        <v>17</v>
      </c>
      <c r="C760" t="s">
        <v>1645</v>
      </c>
      <c r="D760" t="s">
        <v>294</v>
      </c>
      <c r="E760" t="s">
        <v>295</v>
      </c>
      <c r="F760" t="s">
        <v>317</v>
      </c>
      <c r="G760" t="s">
        <v>1690</v>
      </c>
      <c r="H760" t="s">
        <v>318</v>
      </c>
      <c r="I760" t="s">
        <v>1691</v>
      </c>
      <c r="J760" t="s">
        <v>1692</v>
      </c>
      <c r="P760" s="2" t="s">
        <v>3138</v>
      </c>
      <c r="Q760" s="7">
        <v>1</v>
      </c>
      <c r="R760" t="s">
        <v>31</v>
      </c>
      <c r="S760" t="str">
        <f t="shared" si="22"/>
        <v>4902430359733BlibliPsku</v>
      </c>
      <c r="T760" t="str">
        <f t="shared" si="23"/>
        <v>01/294825207NBlibliPsku</v>
      </c>
    </row>
    <row r="761" spans="2:20" x14ac:dyDescent="0.35">
      <c r="B761" t="s">
        <v>17</v>
      </c>
      <c r="C761" t="s">
        <v>1645</v>
      </c>
      <c r="D761" t="s">
        <v>294</v>
      </c>
      <c r="E761" t="s">
        <v>295</v>
      </c>
      <c r="F761" t="s">
        <v>356</v>
      </c>
      <c r="G761" t="s">
        <v>1722</v>
      </c>
      <c r="H761" t="s">
        <v>357</v>
      </c>
      <c r="I761" t="s">
        <v>1723</v>
      </c>
      <c r="J761" t="s">
        <v>5575</v>
      </c>
      <c r="P761" s="2" t="s">
        <v>3138</v>
      </c>
      <c r="Q761" s="7">
        <v>1</v>
      </c>
      <c r="R761" t="s">
        <v>31</v>
      </c>
      <c r="S761" t="str">
        <f t="shared" si="22"/>
        <v>4902430292962BlibliPsku</v>
      </c>
      <c r="T761" t="str">
        <f t="shared" si="23"/>
        <v>01/294826003JBlibliPsku</v>
      </c>
    </row>
    <row r="762" spans="2:20" x14ac:dyDescent="0.35">
      <c r="B762" t="s">
        <v>17</v>
      </c>
      <c r="C762" t="s">
        <v>1645</v>
      </c>
      <c r="D762" t="s">
        <v>294</v>
      </c>
      <c r="E762" t="s">
        <v>295</v>
      </c>
      <c r="F762" t="s">
        <v>360</v>
      </c>
      <c r="G762" t="s">
        <v>1674</v>
      </c>
      <c r="H762" t="s">
        <v>361</v>
      </c>
      <c r="I762" t="s">
        <v>5576</v>
      </c>
      <c r="J762" t="s">
        <v>5577</v>
      </c>
      <c r="P762" s="2" t="s">
        <v>3138</v>
      </c>
      <c r="Q762" s="7">
        <v>1</v>
      </c>
      <c r="R762" t="s">
        <v>31</v>
      </c>
      <c r="S762" t="str">
        <f t="shared" si="22"/>
        <v>4902430359825BlibliPsku</v>
      </c>
      <c r="T762" t="str">
        <f t="shared" si="23"/>
        <v>01/294825207IBlibliPsku</v>
      </c>
    </row>
    <row r="763" spans="2:20" x14ac:dyDescent="0.35">
      <c r="B763" t="s">
        <v>17</v>
      </c>
      <c r="C763" t="s">
        <v>1645</v>
      </c>
      <c r="D763" t="s">
        <v>294</v>
      </c>
      <c r="E763" t="s">
        <v>295</v>
      </c>
      <c r="F763" t="s">
        <v>342</v>
      </c>
      <c r="G763" t="s">
        <v>1720</v>
      </c>
      <c r="H763" t="s">
        <v>343</v>
      </c>
      <c r="I763" t="s">
        <v>1721</v>
      </c>
      <c r="J763" t="s">
        <v>5578</v>
      </c>
      <c r="P763" s="2" t="s">
        <v>3138</v>
      </c>
      <c r="Q763" s="7">
        <v>1</v>
      </c>
      <c r="R763" t="s">
        <v>31</v>
      </c>
      <c r="S763" t="str">
        <f t="shared" si="22"/>
        <v>4902430558754BlibliPsku</v>
      </c>
      <c r="T763" t="str">
        <f t="shared" si="23"/>
        <v>01/294825206OBlibliPsku</v>
      </c>
    </row>
    <row r="764" spans="2:20" x14ac:dyDescent="0.35">
      <c r="B764" t="s">
        <v>17</v>
      </c>
      <c r="C764" t="s">
        <v>1645</v>
      </c>
      <c r="D764" t="s">
        <v>294</v>
      </c>
      <c r="E764" t="s">
        <v>295</v>
      </c>
      <c r="F764" t="s">
        <v>311</v>
      </c>
      <c r="G764" t="s">
        <v>1730</v>
      </c>
      <c r="H764" t="s">
        <v>312</v>
      </c>
      <c r="I764" t="s">
        <v>1731</v>
      </c>
      <c r="J764" t="s">
        <v>1732</v>
      </c>
      <c r="P764" s="2" t="s">
        <v>3138</v>
      </c>
      <c r="Q764" s="7">
        <v>1</v>
      </c>
      <c r="R764" t="s">
        <v>31</v>
      </c>
      <c r="S764" t="str">
        <f t="shared" si="22"/>
        <v>4902430242875x4902430558754BlibliPsku</v>
      </c>
      <c r="T764" t="str">
        <f t="shared" si="23"/>
        <v>01/394829601BBlibliPsku</v>
      </c>
    </row>
    <row r="765" spans="2:20" x14ac:dyDescent="0.35">
      <c r="B765" t="s">
        <v>17</v>
      </c>
      <c r="C765" t="s">
        <v>1645</v>
      </c>
      <c r="D765" t="s">
        <v>294</v>
      </c>
      <c r="E765" t="s">
        <v>295</v>
      </c>
      <c r="F765" t="s">
        <v>374</v>
      </c>
      <c r="G765" t="s">
        <v>1646</v>
      </c>
      <c r="H765" t="s">
        <v>375</v>
      </c>
      <c r="I765" t="s">
        <v>1647</v>
      </c>
      <c r="J765" t="s">
        <v>5579</v>
      </c>
      <c r="P765" s="2" t="s">
        <v>3138</v>
      </c>
      <c r="Q765" s="7">
        <v>1</v>
      </c>
      <c r="R765" t="s">
        <v>31</v>
      </c>
      <c r="S765" t="str">
        <f t="shared" si="22"/>
        <v>4902430293341BlibliPsku</v>
      </c>
      <c r="T765" t="str">
        <f t="shared" si="23"/>
        <v>01/294826003KBlibliPsku</v>
      </c>
    </row>
    <row r="766" spans="2:20" x14ac:dyDescent="0.35">
      <c r="B766" t="s">
        <v>17</v>
      </c>
      <c r="C766" t="s">
        <v>1645</v>
      </c>
      <c r="D766" t="s">
        <v>294</v>
      </c>
      <c r="E766" t="s">
        <v>295</v>
      </c>
      <c r="F766" t="s">
        <v>305</v>
      </c>
      <c r="G766" t="s">
        <v>1654</v>
      </c>
      <c r="H766" t="s">
        <v>306</v>
      </c>
      <c r="I766" t="s">
        <v>1655</v>
      </c>
      <c r="J766" t="s">
        <v>1656</v>
      </c>
      <c r="P766" s="2" t="s">
        <v>3138</v>
      </c>
      <c r="Q766" s="7">
        <v>1</v>
      </c>
      <c r="R766" t="s">
        <v>31</v>
      </c>
      <c r="S766" t="str">
        <f t="shared" si="22"/>
        <v>4902430360142x4902430359832BlibliPsku</v>
      </c>
      <c r="T766" t="str">
        <f t="shared" si="23"/>
        <v>01/394829601FBlibliPsku</v>
      </c>
    </row>
    <row r="767" spans="2:20" x14ac:dyDescent="0.35">
      <c r="B767" t="s">
        <v>17</v>
      </c>
      <c r="C767" t="s">
        <v>1645</v>
      </c>
      <c r="D767" t="s">
        <v>294</v>
      </c>
      <c r="E767" t="s">
        <v>295</v>
      </c>
      <c r="F767" t="s">
        <v>367</v>
      </c>
      <c r="G767" t="s">
        <v>1651</v>
      </c>
      <c r="H767" t="s">
        <v>368</v>
      </c>
      <c r="I767" t="s">
        <v>1652</v>
      </c>
      <c r="J767" t="s">
        <v>1653</v>
      </c>
      <c r="P767" s="2" t="s">
        <v>3138</v>
      </c>
      <c r="Q767" s="7">
        <v>1</v>
      </c>
      <c r="R767" t="s">
        <v>31</v>
      </c>
      <c r="S767" t="str">
        <f t="shared" si="22"/>
        <v>4902430759359BlibliPsku</v>
      </c>
      <c r="T767" t="str">
        <f t="shared" si="23"/>
        <v>01/294826902GBlibliPsku</v>
      </c>
    </row>
    <row r="768" spans="2:20" x14ac:dyDescent="0.35">
      <c r="B768" t="s">
        <v>17</v>
      </c>
      <c r="C768" t="s">
        <v>1645</v>
      </c>
      <c r="D768" t="s">
        <v>294</v>
      </c>
      <c r="E768" t="s">
        <v>295</v>
      </c>
      <c r="F768" t="s">
        <v>2649</v>
      </c>
      <c r="G768" t="s">
        <v>2949</v>
      </c>
      <c r="H768" t="s">
        <v>2650</v>
      </c>
      <c r="I768" t="s">
        <v>2950</v>
      </c>
      <c r="J768" t="s">
        <v>5580</v>
      </c>
      <c r="P768" s="2" t="s">
        <v>3138</v>
      </c>
      <c r="Q768" s="7">
        <v>1</v>
      </c>
      <c r="R768" t="s">
        <v>31</v>
      </c>
      <c r="S768" t="str">
        <f t="shared" si="22"/>
        <v>4902430869652x2BlibliPsku</v>
      </c>
      <c r="T768" t="str">
        <f t="shared" si="23"/>
        <v>01/394929501QBlibliPsku</v>
      </c>
    </row>
    <row r="769" spans="2:20" x14ac:dyDescent="0.35">
      <c r="B769" t="s">
        <v>17</v>
      </c>
      <c r="C769" t="s">
        <v>1645</v>
      </c>
      <c r="D769" t="s">
        <v>294</v>
      </c>
      <c r="E769" t="s">
        <v>295</v>
      </c>
      <c r="F769" t="s">
        <v>327</v>
      </c>
      <c r="G769" t="s">
        <v>1760</v>
      </c>
      <c r="H769" t="s">
        <v>328</v>
      </c>
      <c r="I769" t="s">
        <v>1761</v>
      </c>
      <c r="J769" t="s">
        <v>5581</v>
      </c>
      <c r="P769" s="2" t="s">
        <v>3138</v>
      </c>
      <c r="Q769" s="7">
        <v>1</v>
      </c>
      <c r="R769" t="s">
        <v>31</v>
      </c>
      <c r="S769" t="str">
        <f t="shared" si="22"/>
        <v>4902430242875x4902430293341BlibliPsku</v>
      </c>
      <c r="T769" t="str">
        <f t="shared" si="23"/>
        <v>01/394829801DBlibliPsku</v>
      </c>
    </row>
    <row r="770" spans="2:20" x14ac:dyDescent="0.35">
      <c r="B770" t="s">
        <v>17</v>
      </c>
      <c r="C770" t="s">
        <v>1645</v>
      </c>
      <c r="D770" t="s">
        <v>294</v>
      </c>
      <c r="E770" t="s">
        <v>295</v>
      </c>
      <c r="F770" t="s">
        <v>1709</v>
      </c>
      <c r="G770" t="s">
        <v>1710</v>
      </c>
      <c r="H770" t="s">
        <v>1711</v>
      </c>
      <c r="I770" t="s">
        <v>1712</v>
      </c>
      <c r="J770" t="s">
        <v>1713</v>
      </c>
      <c r="P770" s="2" t="s">
        <v>3138</v>
      </c>
      <c r="Q770" s="7">
        <v>1</v>
      </c>
      <c r="R770" t="s">
        <v>31</v>
      </c>
      <c r="S770" t="str">
        <f t="shared" si="22"/>
        <v>4902430360111x4902430360142x4902430359825x4902430359832BlibliPsku</v>
      </c>
      <c r="T770" t="str">
        <f t="shared" si="23"/>
        <v>01/394829601QBlibliPsku</v>
      </c>
    </row>
    <row r="771" spans="2:20" x14ac:dyDescent="0.35">
      <c r="B771" t="s">
        <v>17</v>
      </c>
      <c r="C771" t="s">
        <v>1645</v>
      </c>
      <c r="D771" t="s">
        <v>294</v>
      </c>
      <c r="E771" t="s">
        <v>295</v>
      </c>
      <c r="F771" t="s">
        <v>399</v>
      </c>
      <c r="G771" t="s">
        <v>1733</v>
      </c>
      <c r="H771" t="s">
        <v>400</v>
      </c>
      <c r="I771" t="s">
        <v>1734</v>
      </c>
      <c r="J771" t="s">
        <v>1735</v>
      </c>
      <c r="P771" s="2" t="s">
        <v>3138</v>
      </c>
      <c r="Q771" s="7">
        <v>1</v>
      </c>
      <c r="R771" t="s">
        <v>31</v>
      </c>
      <c r="S771" t="str">
        <f t="shared" ref="S771:S834" si="24">H771&amp;C771&amp;R771</f>
        <v>4902430799867BlibliPsku</v>
      </c>
      <c r="T771" t="str">
        <f t="shared" ref="T771:T834" si="25">F771&amp;C771&amp;R771</f>
        <v>01/294825208MBlibliPsku</v>
      </c>
    </row>
    <row r="772" spans="2:20" x14ac:dyDescent="0.35">
      <c r="B772" t="s">
        <v>17</v>
      </c>
      <c r="C772" t="s">
        <v>1645</v>
      </c>
      <c r="D772" t="s">
        <v>294</v>
      </c>
      <c r="E772" t="s">
        <v>295</v>
      </c>
      <c r="F772" t="s">
        <v>315</v>
      </c>
      <c r="G772">
        <v>0</v>
      </c>
      <c r="H772" t="s">
        <v>316</v>
      </c>
      <c r="I772">
        <v>0</v>
      </c>
      <c r="J772" t="s">
        <v>4464</v>
      </c>
      <c r="P772" s="2" t="s">
        <v>3138</v>
      </c>
      <c r="Q772" s="7">
        <v>1</v>
      </c>
      <c r="R772" t="s">
        <v>31</v>
      </c>
      <c r="S772" t="str">
        <f t="shared" si="24"/>
        <v>4710260000448BlibliPsku</v>
      </c>
      <c r="T772" t="str">
        <f t="shared" si="25"/>
        <v>01/08070603ABlibliPsku</v>
      </c>
    </row>
    <row r="773" spans="2:20" x14ac:dyDescent="0.35">
      <c r="B773" t="s">
        <v>17</v>
      </c>
      <c r="C773" t="s">
        <v>1645</v>
      </c>
      <c r="D773" t="s">
        <v>294</v>
      </c>
      <c r="E773" t="s">
        <v>295</v>
      </c>
      <c r="F773" t="s">
        <v>2549</v>
      </c>
      <c r="G773" t="s">
        <v>88</v>
      </c>
      <c r="H773" t="s">
        <v>3615</v>
      </c>
      <c r="I773">
        <v>0</v>
      </c>
      <c r="J773" t="s">
        <v>4465</v>
      </c>
      <c r="P773" s="2" t="s">
        <v>3140</v>
      </c>
      <c r="Q773" s="7">
        <v>1</v>
      </c>
      <c r="R773" t="s">
        <v>31</v>
      </c>
      <c r="S773" t="str">
        <f t="shared" si="24"/>
        <v>4902430359733x4902430360142BlibliPsku</v>
      </c>
      <c r="T773" t="str">
        <f t="shared" si="25"/>
        <v>01/394829503ABlibliPsku</v>
      </c>
    </row>
    <row r="774" spans="2:20" x14ac:dyDescent="0.35">
      <c r="B774" t="s">
        <v>17</v>
      </c>
      <c r="C774" t="s">
        <v>1645</v>
      </c>
      <c r="D774" t="s">
        <v>294</v>
      </c>
      <c r="E774" t="s">
        <v>295</v>
      </c>
      <c r="F774" t="s">
        <v>1743</v>
      </c>
      <c r="G774" t="s">
        <v>1744</v>
      </c>
      <c r="H774" t="s">
        <v>1745</v>
      </c>
      <c r="I774" t="s">
        <v>1746</v>
      </c>
      <c r="J774" t="s">
        <v>1747</v>
      </c>
      <c r="P774" s="2" t="s">
        <v>3138</v>
      </c>
      <c r="Q774" s="7">
        <v>1</v>
      </c>
      <c r="R774" t="s">
        <v>31</v>
      </c>
      <c r="S774" t="str">
        <f t="shared" si="24"/>
        <v>4902430360111x4902430360142x4902430359825BlibliPsku</v>
      </c>
      <c r="T774" t="str">
        <f t="shared" si="25"/>
        <v>01/394829601PBlibliPsku</v>
      </c>
    </row>
    <row r="775" spans="2:20" x14ac:dyDescent="0.35">
      <c r="B775" t="s">
        <v>17</v>
      </c>
      <c r="C775" t="s">
        <v>1645</v>
      </c>
      <c r="D775" t="s">
        <v>294</v>
      </c>
      <c r="E775" t="s">
        <v>295</v>
      </c>
      <c r="F775" t="s">
        <v>309</v>
      </c>
      <c r="G775" t="s">
        <v>1715</v>
      </c>
      <c r="H775" t="s">
        <v>310</v>
      </c>
      <c r="I775" t="s">
        <v>1716</v>
      </c>
      <c r="J775" t="s">
        <v>1717</v>
      </c>
      <c r="P775" s="2" t="s">
        <v>3138</v>
      </c>
      <c r="Q775" s="7">
        <v>1</v>
      </c>
      <c r="R775" t="s">
        <v>31</v>
      </c>
      <c r="S775" t="str">
        <f t="shared" si="24"/>
        <v>4902430232227x4902430200059BlibliPsku</v>
      </c>
      <c r="T775" t="str">
        <f t="shared" si="25"/>
        <v>01/394829502UBlibliPsku</v>
      </c>
    </row>
    <row r="776" spans="2:20" x14ac:dyDescent="0.35">
      <c r="B776" t="s">
        <v>17</v>
      </c>
      <c r="C776" t="s">
        <v>1645</v>
      </c>
      <c r="D776" t="s">
        <v>405</v>
      </c>
      <c r="E776" t="s">
        <v>406</v>
      </c>
      <c r="F776" t="s">
        <v>424</v>
      </c>
      <c r="G776" t="s">
        <v>3194</v>
      </c>
      <c r="H776" t="s">
        <v>425</v>
      </c>
      <c r="I776" t="s">
        <v>3195</v>
      </c>
      <c r="J776" t="s">
        <v>4297</v>
      </c>
      <c r="P776" s="2" t="s">
        <v>3138</v>
      </c>
      <c r="Q776" s="7">
        <v>1</v>
      </c>
      <c r="R776" t="s">
        <v>31</v>
      </c>
      <c r="S776" t="str">
        <f t="shared" si="24"/>
        <v>3014260279462BlibliPsku</v>
      </c>
      <c r="T776" t="str">
        <f t="shared" si="25"/>
        <v>01/341313501ABlibliPsku</v>
      </c>
    </row>
    <row r="777" spans="2:20" x14ac:dyDescent="0.35">
      <c r="B777" t="s">
        <v>17</v>
      </c>
      <c r="C777" t="s">
        <v>1645</v>
      </c>
      <c r="D777" t="s">
        <v>405</v>
      </c>
      <c r="E777" t="s">
        <v>406</v>
      </c>
      <c r="F777" t="s">
        <v>449</v>
      </c>
      <c r="G777" t="s">
        <v>3179</v>
      </c>
      <c r="H777" t="s">
        <v>450</v>
      </c>
      <c r="I777" t="s">
        <v>3180</v>
      </c>
      <c r="J777" t="s">
        <v>3181</v>
      </c>
      <c r="P777" s="2" t="s">
        <v>3138</v>
      </c>
      <c r="Q777" s="7">
        <v>1</v>
      </c>
      <c r="R777" t="s">
        <v>31</v>
      </c>
      <c r="S777" t="str">
        <f t="shared" si="24"/>
        <v>9300647000342BlibliPsku</v>
      </c>
      <c r="T777" t="str">
        <f t="shared" si="25"/>
        <v>01/341313901ABlibliPsku</v>
      </c>
    </row>
    <row r="778" spans="2:20" x14ac:dyDescent="0.35">
      <c r="B778" t="s">
        <v>17</v>
      </c>
      <c r="C778" t="s">
        <v>1645</v>
      </c>
      <c r="D778" t="s">
        <v>405</v>
      </c>
      <c r="E778" t="s">
        <v>406</v>
      </c>
      <c r="F778" t="s">
        <v>446</v>
      </c>
      <c r="G778" t="s">
        <v>1902</v>
      </c>
      <c r="H778" t="s">
        <v>447</v>
      </c>
      <c r="I778" t="s">
        <v>1903</v>
      </c>
      <c r="J778" t="s">
        <v>1904</v>
      </c>
      <c r="P778" s="2" t="s">
        <v>3138</v>
      </c>
      <c r="Q778" s="7">
        <v>1</v>
      </c>
      <c r="R778" t="s">
        <v>31</v>
      </c>
      <c r="S778" t="str">
        <f t="shared" si="24"/>
        <v>9300647788691BlibliPsku</v>
      </c>
      <c r="T778" t="str">
        <f t="shared" si="25"/>
        <v>01/341314001ABlibliPsku</v>
      </c>
    </row>
    <row r="779" spans="2:20" x14ac:dyDescent="0.35">
      <c r="B779" t="s">
        <v>17</v>
      </c>
      <c r="C779" t="s">
        <v>1645</v>
      </c>
      <c r="D779" t="s">
        <v>405</v>
      </c>
      <c r="E779" t="s">
        <v>406</v>
      </c>
      <c r="F779" t="s">
        <v>429</v>
      </c>
      <c r="G779" t="s">
        <v>1919</v>
      </c>
      <c r="H779" t="s">
        <v>430</v>
      </c>
      <c r="I779" t="s">
        <v>1920</v>
      </c>
      <c r="J779" t="s">
        <v>5582</v>
      </c>
      <c r="P779" s="2" t="s">
        <v>3138</v>
      </c>
      <c r="Q779" s="7">
        <v>1</v>
      </c>
      <c r="R779" t="s">
        <v>31</v>
      </c>
      <c r="S779" t="str">
        <f t="shared" si="24"/>
        <v>4902430599634BlibliPsku</v>
      </c>
      <c r="T779" t="str">
        <f t="shared" si="25"/>
        <v>01/274927101RBlibliPsku</v>
      </c>
    </row>
    <row r="780" spans="2:20" x14ac:dyDescent="0.35">
      <c r="B780" t="s">
        <v>17</v>
      </c>
      <c r="C780" t="s">
        <v>1645</v>
      </c>
      <c r="D780" t="s">
        <v>405</v>
      </c>
      <c r="E780" t="s">
        <v>406</v>
      </c>
      <c r="F780" t="s">
        <v>432</v>
      </c>
      <c r="G780" t="s">
        <v>1908</v>
      </c>
      <c r="H780" t="s">
        <v>433</v>
      </c>
      <c r="I780" t="s">
        <v>1909</v>
      </c>
      <c r="J780" t="s">
        <v>1910</v>
      </c>
      <c r="P780" s="2" t="s">
        <v>3138</v>
      </c>
      <c r="Q780" s="7">
        <v>1</v>
      </c>
      <c r="R780" t="s">
        <v>31</v>
      </c>
      <c r="S780" t="str">
        <f t="shared" si="24"/>
        <v>4902430403900BlibliPsku</v>
      </c>
      <c r="T780" t="str">
        <f t="shared" si="25"/>
        <v>01/274926401JBlibliPsku</v>
      </c>
    </row>
    <row r="781" spans="2:20" x14ac:dyDescent="0.35">
      <c r="B781" t="s">
        <v>17</v>
      </c>
      <c r="C781" t="s">
        <v>1645</v>
      </c>
      <c r="D781" t="s">
        <v>405</v>
      </c>
      <c r="E781" t="s">
        <v>406</v>
      </c>
      <c r="F781" t="s">
        <v>435</v>
      </c>
      <c r="G781" t="s">
        <v>1911</v>
      </c>
      <c r="H781" t="s">
        <v>436</v>
      </c>
      <c r="I781" t="s">
        <v>1912</v>
      </c>
      <c r="J781" t="s">
        <v>1913</v>
      </c>
      <c r="P781" s="2" t="s">
        <v>3138</v>
      </c>
      <c r="Q781" s="7">
        <v>1</v>
      </c>
      <c r="R781" t="s">
        <v>31</v>
      </c>
      <c r="S781" t="str">
        <f t="shared" si="24"/>
        <v>4902430403856BlibliPsku</v>
      </c>
      <c r="T781" t="str">
        <f t="shared" si="25"/>
        <v>01/274926401IBlibliPsku</v>
      </c>
    </row>
    <row r="782" spans="2:20" x14ac:dyDescent="0.35">
      <c r="B782" t="s">
        <v>17</v>
      </c>
      <c r="C782" t="s">
        <v>1645</v>
      </c>
      <c r="D782" t="s">
        <v>405</v>
      </c>
      <c r="E782" t="s">
        <v>406</v>
      </c>
      <c r="F782" t="s">
        <v>414</v>
      </c>
      <c r="G782" t="s">
        <v>3185</v>
      </c>
      <c r="H782" t="s">
        <v>415</v>
      </c>
      <c r="I782" t="s">
        <v>3186</v>
      </c>
      <c r="J782" t="s">
        <v>3187</v>
      </c>
      <c r="P782" s="2" t="s">
        <v>3138</v>
      </c>
      <c r="Q782" s="7">
        <v>1</v>
      </c>
      <c r="R782" t="s">
        <v>31</v>
      </c>
      <c r="S782" t="str">
        <f t="shared" si="24"/>
        <v>3014260279400BlibliPsku</v>
      </c>
      <c r="T782" t="str">
        <f t="shared" si="25"/>
        <v>01/341313502ABlibliPsku</v>
      </c>
    </row>
    <row r="783" spans="2:20" x14ac:dyDescent="0.35">
      <c r="B783" t="s">
        <v>17</v>
      </c>
      <c r="C783" t="s">
        <v>1645</v>
      </c>
      <c r="D783" t="s">
        <v>405</v>
      </c>
      <c r="E783" t="s">
        <v>406</v>
      </c>
      <c r="F783" t="s">
        <v>409</v>
      </c>
      <c r="G783" t="s">
        <v>1905</v>
      </c>
      <c r="H783" t="s">
        <v>410</v>
      </c>
      <c r="I783" t="s">
        <v>1906</v>
      </c>
      <c r="J783" t="s">
        <v>1907</v>
      </c>
      <c r="P783" s="2" t="s">
        <v>3138</v>
      </c>
      <c r="Q783" s="7">
        <v>1</v>
      </c>
      <c r="R783" t="s">
        <v>31</v>
      </c>
      <c r="S783" t="str">
        <f t="shared" si="24"/>
        <v>3014260819033BlibliPsku</v>
      </c>
      <c r="T783" t="str">
        <f t="shared" si="25"/>
        <v>01/274921602CBlibliPsku</v>
      </c>
    </row>
    <row r="784" spans="2:20" x14ac:dyDescent="0.35">
      <c r="B784" t="s">
        <v>17</v>
      </c>
      <c r="C784" t="s">
        <v>1645</v>
      </c>
      <c r="D784" t="s">
        <v>405</v>
      </c>
      <c r="E784" t="s">
        <v>406</v>
      </c>
      <c r="F784" t="s">
        <v>2640</v>
      </c>
      <c r="G784" t="s">
        <v>3196</v>
      </c>
      <c r="H784" t="s">
        <v>2641</v>
      </c>
      <c r="I784" t="s">
        <v>3197</v>
      </c>
      <c r="J784" t="s">
        <v>4302</v>
      </c>
      <c r="P784" s="2" t="s">
        <v>3138</v>
      </c>
      <c r="Q784" s="7">
        <v>1</v>
      </c>
      <c r="R784" t="s">
        <v>31</v>
      </c>
      <c r="S784" t="str">
        <f t="shared" si="24"/>
        <v>4902430403870BlibliPsku</v>
      </c>
      <c r="T784" t="str">
        <f t="shared" si="25"/>
        <v>01/274923801CBlibliPsku</v>
      </c>
    </row>
    <row r="785" spans="2:20" x14ac:dyDescent="0.35">
      <c r="B785" t="s">
        <v>17</v>
      </c>
      <c r="C785" t="s">
        <v>1645</v>
      </c>
      <c r="D785" t="s">
        <v>405</v>
      </c>
      <c r="E785" t="s">
        <v>406</v>
      </c>
      <c r="F785" t="s">
        <v>2585</v>
      </c>
      <c r="G785" t="s">
        <v>3182</v>
      </c>
      <c r="H785" t="s">
        <v>2586</v>
      </c>
      <c r="I785" t="s">
        <v>3183</v>
      </c>
      <c r="J785" t="s">
        <v>3184</v>
      </c>
      <c r="P785" s="2" t="s">
        <v>3138</v>
      </c>
      <c r="Q785" s="7">
        <v>1</v>
      </c>
      <c r="R785" t="s">
        <v>31</v>
      </c>
      <c r="S785" t="str">
        <f t="shared" si="24"/>
        <v>3014260803926BlibliPsku</v>
      </c>
      <c r="T785" t="str">
        <f t="shared" si="25"/>
        <v>01/274926401ABlibliPsku</v>
      </c>
    </row>
    <row r="786" spans="2:20" x14ac:dyDescent="0.35">
      <c r="B786" t="s">
        <v>17</v>
      </c>
      <c r="C786" t="s">
        <v>1645</v>
      </c>
      <c r="D786" t="s">
        <v>405</v>
      </c>
      <c r="E786" t="s">
        <v>406</v>
      </c>
      <c r="F786" t="s">
        <v>453</v>
      </c>
      <c r="G786" t="s">
        <v>1923</v>
      </c>
      <c r="H786" t="s">
        <v>454</v>
      </c>
      <c r="I786" t="s">
        <v>1924</v>
      </c>
      <c r="J786" t="s">
        <v>1925</v>
      </c>
      <c r="P786" s="2" t="s">
        <v>3138</v>
      </c>
      <c r="Q786" s="7">
        <v>1</v>
      </c>
      <c r="R786" t="s">
        <v>31</v>
      </c>
      <c r="S786" t="str">
        <f t="shared" si="24"/>
        <v>4902430678278BlibliPsku</v>
      </c>
      <c r="T786" t="str">
        <f t="shared" si="25"/>
        <v>01/274922801ABlibliPsku</v>
      </c>
    </row>
    <row r="787" spans="2:20" x14ac:dyDescent="0.35">
      <c r="B787" t="s">
        <v>17</v>
      </c>
      <c r="C787" t="s">
        <v>1645</v>
      </c>
      <c r="D787" t="s">
        <v>405</v>
      </c>
      <c r="E787" t="s">
        <v>406</v>
      </c>
      <c r="F787" t="s">
        <v>407</v>
      </c>
      <c r="G787" t="s">
        <v>3191</v>
      </c>
      <c r="H787" t="s">
        <v>408</v>
      </c>
      <c r="I787" t="s">
        <v>3192</v>
      </c>
      <c r="J787" t="s">
        <v>3193</v>
      </c>
      <c r="P787" s="2" t="s">
        <v>3138</v>
      </c>
      <c r="Q787" s="7">
        <v>1</v>
      </c>
      <c r="R787" t="s">
        <v>31</v>
      </c>
      <c r="S787" t="str">
        <f t="shared" si="24"/>
        <v>3014260279059BlibliPsku</v>
      </c>
      <c r="T787" t="str">
        <f t="shared" si="25"/>
        <v>01/341313504ABlibliPsku</v>
      </c>
    </row>
    <row r="788" spans="2:20" x14ac:dyDescent="0.35">
      <c r="B788" t="s">
        <v>17</v>
      </c>
      <c r="C788" t="s">
        <v>1645</v>
      </c>
      <c r="D788" t="s">
        <v>405</v>
      </c>
      <c r="E788" t="s">
        <v>406</v>
      </c>
      <c r="F788" t="s">
        <v>2631</v>
      </c>
      <c r="G788" t="s">
        <v>3188</v>
      </c>
      <c r="H788" t="s">
        <v>2632</v>
      </c>
      <c r="I788" t="s">
        <v>3189</v>
      </c>
      <c r="J788" t="s">
        <v>3190</v>
      </c>
      <c r="P788" s="2" t="s">
        <v>3138</v>
      </c>
      <c r="Q788" s="7">
        <v>1</v>
      </c>
      <c r="R788" t="s">
        <v>31</v>
      </c>
      <c r="S788" t="str">
        <f t="shared" si="24"/>
        <v>3014260819057BlibliPsku</v>
      </c>
      <c r="T788" t="str">
        <f t="shared" si="25"/>
        <v>01/274921602DBlibliPsku</v>
      </c>
    </row>
    <row r="789" spans="2:20" x14ac:dyDescent="0.35">
      <c r="B789" t="s">
        <v>17</v>
      </c>
      <c r="C789" t="s">
        <v>1645</v>
      </c>
      <c r="D789" t="s">
        <v>405</v>
      </c>
      <c r="E789" t="s">
        <v>406</v>
      </c>
      <c r="F789" t="s">
        <v>419</v>
      </c>
      <c r="G789" t="s">
        <v>1916</v>
      </c>
      <c r="H789" t="s">
        <v>420</v>
      </c>
      <c r="I789" t="s">
        <v>1917</v>
      </c>
      <c r="J789" t="s">
        <v>1918</v>
      </c>
      <c r="P789" s="2" t="s">
        <v>3138</v>
      </c>
      <c r="Q789" s="7">
        <v>1</v>
      </c>
      <c r="R789" t="s">
        <v>31</v>
      </c>
      <c r="S789" t="str">
        <f t="shared" si="24"/>
        <v>3014260840723BlibliPsku</v>
      </c>
      <c r="T789" t="str">
        <f t="shared" si="25"/>
        <v>01/274927102ABlibliPsku</v>
      </c>
    </row>
    <row r="790" spans="2:20" x14ac:dyDescent="0.35">
      <c r="B790" t="s">
        <v>17</v>
      </c>
      <c r="C790" t="s">
        <v>1645</v>
      </c>
      <c r="D790" t="s">
        <v>455</v>
      </c>
      <c r="E790" t="s">
        <v>456</v>
      </c>
      <c r="F790" t="s">
        <v>464</v>
      </c>
      <c r="G790" t="s">
        <v>2282</v>
      </c>
      <c r="H790" t="s">
        <v>465</v>
      </c>
      <c r="I790" t="s">
        <v>3257</v>
      </c>
      <c r="J790" t="s">
        <v>2283</v>
      </c>
      <c r="P790" s="2" t="s">
        <v>3138</v>
      </c>
      <c r="Q790" s="7">
        <v>1</v>
      </c>
      <c r="R790" t="s">
        <v>31</v>
      </c>
      <c r="S790" t="str">
        <f t="shared" si="24"/>
        <v>4902430610506BlibliPsku</v>
      </c>
      <c r="T790" t="str">
        <f t="shared" si="25"/>
        <v>01/225026509WBlibliPsku</v>
      </c>
    </row>
    <row r="791" spans="2:20" x14ac:dyDescent="0.35">
      <c r="B791" t="s">
        <v>17</v>
      </c>
      <c r="C791" t="s">
        <v>1645</v>
      </c>
      <c r="D791" t="s">
        <v>455</v>
      </c>
      <c r="E791" t="s">
        <v>456</v>
      </c>
      <c r="F791" t="s">
        <v>503</v>
      </c>
      <c r="G791" t="s">
        <v>2292</v>
      </c>
      <c r="H791" t="s">
        <v>504</v>
      </c>
      <c r="I791" t="s">
        <v>2293</v>
      </c>
      <c r="J791" t="s">
        <v>2294</v>
      </c>
      <c r="P791" s="2" t="s">
        <v>3138</v>
      </c>
      <c r="Q791" s="7">
        <v>1</v>
      </c>
      <c r="R791" t="s">
        <v>31</v>
      </c>
      <c r="S791" t="str">
        <f t="shared" si="24"/>
        <v>4902430613262BlibliPsku</v>
      </c>
      <c r="T791" t="str">
        <f t="shared" si="25"/>
        <v>01/225026502MBlibliPsku</v>
      </c>
    </row>
    <row r="792" spans="2:20" x14ac:dyDescent="0.35">
      <c r="B792" t="s">
        <v>17</v>
      </c>
      <c r="C792" t="s">
        <v>1645</v>
      </c>
      <c r="D792" t="s">
        <v>455</v>
      </c>
      <c r="E792" t="s">
        <v>456</v>
      </c>
      <c r="F792" t="s">
        <v>1274</v>
      </c>
      <c r="G792" t="s">
        <v>2298</v>
      </c>
      <c r="H792" t="s">
        <v>1275</v>
      </c>
      <c r="I792" t="s">
        <v>2299</v>
      </c>
      <c r="J792" t="s">
        <v>2300</v>
      </c>
      <c r="P792" s="2" t="s">
        <v>3138</v>
      </c>
      <c r="Q792" s="7">
        <v>1</v>
      </c>
      <c r="R792" t="s">
        <v>31</v>
      </c>
      <c r="S792" t="str">
        <f t="shared" si="24"/>
        <v>4902430610506x3BlibliPsku</v>
      </c>
      <c r="T792" t="str">
        <f t="shared" si="25"/>
        <v>01/395029501DBlibliPsku</v>
      </c>
    </row>
    <row r="793" spans="2:20" x14ac:dyDescent="0.35">
      <c r="B793" t="s">
        <v>17</v>
      </c>
      <c r="C793" t="s">
        <v>1645</v>
      </c>
      <c r="D793" t="s">
        <v>455</v>
      </c>
      <c r="E793" t="s">
        <v>456</v>
      </c>
      <c r="F793" t="s">
        <v>507</v>
      </c>
      <c r="G793" t="s">
        <v>2301</v>
      </c>
      <c r="H793" t="s">
        <v>508</v>
      </c>
      <c r="I793" t="s">
        <v>3259</v>
      </c>
      <c r="J793" t="s">
        <v>2302</v>
      </c>
      <c r="P793" s="2" t="s">
        <v>3138</v>
      </c>
      <c r="Q793" s="7">
        <v>1</v>
      </c>
      <c r="R793" t="s">
        <v>31</v>
      </c>
      <c r="S793" t="str">
        <f t="shared" si="24"/>
        <v>4902430610568BlibliPsku</v>
      </c>
      <c r="T793" t="str">
        <f t="shared" si="25"/>
        <v>01/225026509YBlibliPsku</v>
      </c>
    </row>
    <row r="794" spans="2:20" x14ac:dyDescent="0.35">
      <c r="B794" t="s">
        <v>17</v>
      </c>
      <c r="C794" t="s">
        <v>1645</v>
      </c>
      <c r="D794" t="s">
        <v>455</v>
      </c>
      <c r="E794" t="s">
        <v>456</v>
      </c>
      <c r="F794" t="s">
        <v>477</v>
      </c>
      <c r="G794" t="s">
        <v>2295</v>
      </c>
      <c r="H794" t="s">
        <v>478</v>
      </c>
      <c r="I794" t="s">
        <v>2296</v>
      </c>
      <c r="J794" t="s">
        <v>2297</v>
      </c>
      <c r="P794" s="2" t="s">
        <v>3138</v>
      </c>
      <c r="Q794" s="7">
        <v>1</v>
      </c>
      <c r="R794" t="s">
        <v>31</v>
      </c>
      <c r="S794" t="str">
        <f t="shared" si="24"/>
        <v>4902430613262x4BlibliPsku</v>
      </c>
      <c r="T794" t="str">
        <f t="shared" si="25"/>
        <v>01/395029501KBlibliPsku</v>
      </c>
    </row>
    <row r="795" spans="2:20" x14ac:dyDescent="0.35">
      <c r="B795" t="s">
        <v>17</v>
      </c>
      <c r="C795" t="s">
        <v>1645</v>
      </c>
      <c r="D795" t="s">
        <v>455</v>
      </c>
      <c r="E795" t="s">
        <v>456</v>
      </c>
      <c r="F795" t="s">
        <v>532</v>
      </c>
      <c r="G795" t="s">
        <v>2284</v>
      </c>
      <c r="H795" t="s">
        <v>533</v>
      </c>
      <c r="I795" t="s">
        <v>2285</v>
      </c>
      <c r="J795" t="s">
        <v>5583</v>
      </c>
      <c r="P795" s="2" t="s">
        <v>3138</v>
      </c>
      <c r="Q795" s="7">
        <v>1</v>
      </c>
      <c r="R795" t="s">
        <v>31</v>
      </c>
      <c r="S795" t="str">
        <f t="shared" si="24"/>
        <v>4902430764995x4BlibliPsku</v>
      </c>
      <c r="T795" t="str">
        <f t="shared" si="25"/>
        <v>01/395029501NBlibliPsku</v>
      </c>
    </row>
    <row r="796" spans="2:20" x14ac:dyDescent="0.35">
      <c r="B796" t="s">
        <v>17</v>
      </c>
      <c r="C796" t="s">
        <v>1645</v>
      </c>
      <c r="D796" t="s">
        <v>455</v>
      </c>
      <c r="E796" t="s">
        <v>456</v>
      </c>
      <c r="F796" t="s">
        <v>1262</v>
      </c>
      <c r="G796" t="s">
        <v>2304</v>
      </c>
      <c r="H796" t="s">
        <v>1263</v>
      </c>
      <c r="I796" t="s">
        <v>3261</v>
      </c>
      <c r="J796" t="s">
        <v>5584</v>
      </c>
      <c r="P796" s="2" t="s">
        <v>3138</v>
      </c>
      <c r="Q796" s="7">
        <v>1</v>
      </c>
      <c r="R796" t="s">
        <v>31</v>
      </c>
      <c r="S796" t="str">
        <f t="shared" si="24"/>
        <v>4902430610575x3BlibliPsku</v>
      </c>
      <c r="T796" t="str">
        <f t="shared" si="25"/>
        <v>01/395029501GBlibliPsku</v>
      </c>
    </row>
    <row r="797" spans="2:20" x14ac:dyDescent="0.35">
      <c r="B797" t="s">
        <v>17</v>
      </c>
      <c r="C797" t="s">
        <v>1645</v>
      </c>
      <c r="D797" t="s">
        <v>455</v>
      </c>
      <c r="E797" t="s">
        <v>456</v>
      </c>
      <c r="F797" t="s">
        <v>490</v>
      </c>
      <c r="G797" t="s">
        <v>2286</v>
      </c>
      <c r="H797" t="s">
        <v>491</v>
      </c>
      <c r="I797" t="s">
        <v>2287</v>
      </c>
      <c r="J797" t="s">
        <v>2288</v>
      </c>
      <c r="P797" s="2" t="s">
        <v>3138</v>
      </c>
      <c r="Q797" s="7">
        <v>1</v>
      </c>
      <c r="R797" t="s">
        <v>31</v>
      </c>
      <c r="S797" t="str">
        <f t="shared" si="24"/>
        <v>4902430610612x4BlibliPsku</v>
      </c>
      <c r="T797" t="str">
        <f t="shared" si="25"/>
        <v>01/395029501IBlibliPsku</v>
      </c>
    </row>
    <row r="798" spans="2:20" x14ac:dyDescent="0.35">
      <c r="B798" t="s">
        <v>17</v>
      </c>
      <c r="C798" t="s">
        <v>1645</v>
      </c>
      <c r="D798" t="s">
        <v>455</v>
      </c>
      <c r="E798" t="s">
        <v>456</v>
      </c>
      <c r="F798" t="s">
        <v>505</v>
      </c>
      <c r="G798" t="s">
        <v>2303</v>
      </c>
      <c r="H798" t="s">
        <v>506</v>
      </c>
      <c r="I798" t="s">
        <v>3260</v>
      </c>
      <c r="J798" t="s">
        <v>5585</v>
      </c>
      <c r="P798" s="2" t="s">
        <v>3138</v>
      </c>
      <c r="Q798" s="7">
        <v>1</v>
      </c>
      <c r="R798" t="s">
        <v>31</v>
      </c>
      <c r="S798" t="str">
        <f t="shared" si="24"/>
        <v>4902430610568x4BlibliPsku</v>
      </c>
      <c r="T798" t="str">
        <f t="shared" si="25"/>
        <v>01/395029501FBlibliPsku</v>
      </c>
    </row>
    <row r="799" spans="2:20" x14ac:dyDescent="0.35">
      <c r="B799" t="s">
        <v>17</v>
      </c>
      <c r="C799" t="s">
        <v>1645</v>
      </c>
      <c r="D799" t="s">
        <v>455</v>
      </c>
      <c r="E799" t="s">
        <v>456</v>
      </c>
      <c r="F799" t="s">
        <v>2289</v>
      </c>
      <c r="G799" t="s">
        <v>2290</v>
      </c>
      <c r="H799" t="s">
        <v>2291</v>
      </c>
      <c r="I799" t="s">
        <v>3258</v>
      </c>
      <c r="J799" t="s">
        <v>5586</v>
      </c>
      <c r="P799" s="2" t="s">
        <v>3138</v>
      </c>
      <c r="Q799" s="7">
        <v>1</v>
      </c>
      <c r="R799" t="s">
        <v>31</v>
      </c>
      <c r="S799" t="str">
        <f t="shared" si="24"/>
        <v>4902430610346x3BlibliPsku</v>
      </c>
      <c r="T799" t="str">
        <f t="shared" si="25"/>
        <v>01/395029501BBlibliPsku</v>
      </c>
    </row>
    <row r="800" spans="2:20" x14ac:dyDescent="0.35">
      <c r="B800" t="s">
        <v>17</v>
      </c>
      <c r="C800" t="s">
        <v>1645</v>
      </c>
      <c r="D800" t="s">
        <v>549</v>
      </c>
      <c r="E800" t="s">
        <v>194</v>
      </c>
      <c r="F800" t="s">
        <v>621</v>
      </c>
      <c r="G800" t="s">
        <v>1996</v>
      </c>
      <c r="H800" t="s">
        <v>622</v>
      </c>
      <c r="I800" t="s">
        <v>1997</v>
      </c>
      <c r="J800" t="s">
        <v>5587</v>
      </c>
      <c r="P800" s="2" t="s">
        <v>3138</v>
      </c>
      <c r="Q800" s="7">
        <v>1</v>
      </c>
      <c r="R800" t="s">
        <v>31</v>
      </c>
      <c r="S800" t="str">
        <f t="shared" si="24"/>
        <v>4902430401111BlibliPsku</v>
      </c>
      <c r="T800" t="str">
        <f t="shared" si="25"/>
        <v>01/245121114QBlibliPsku</v>
      </c>
    </row>
    <row r="801" spans="2:20" x14ac:dyDescent="0.35">
      <c r="B801" t="s">
        <v>17</v>
      </c>
      <c r="C801" t="s">
        <v>1645</v>
      </c>
      <c r="D801" t="s">
        <v>549</v>
      </c>
      <c r="E801" t="s">
        <v>194</v>
      </c>
      <c r="F801" t="s">
        <v>2468</v>
      </c>
      <c r="G801" t="s">
        <v>1994</v>
      </c>
      <c r="H801" t="s">
        <v>2470</v>
      </c>
      <c r="I801" t="s">
        <v>1995</v>
      </c>
      <c r="J801" t="s">
        <v>1953</v>
      </c>
      <c r="P801" s="2" t="s">
        <v>3138</v>
      </c>
      <c r="Q801" s="7">
        <v>1</v>
      </c>
      <c r="R801" t="s">
        <v>31</v>
      </c>
      <c r="S801" t="str">
        <f t="shared" si="24"/>
        <v>4902430404686x2BlibliPsku</v>
      </c>
      <c r="T801" t="str">
        <f t="shared" si="25"/>
        <v>01/395129501JBlibliPsku</v>
      </c>
    </row>
    <row r="802" spans="2:20" x14ac:dyDescent="0.35">
      <c r="B802" t="s">
        <v>17</v>
      </c>
      <c r="C802" t="s">
        <v>1645</v>
      </c>
      <c r="D802" t="s">
        <v>549</v>
      </c>
      <c r="E802" t="s">
        <v>194</v>
      </c>
      <c r="F802" t="s">
        <v>599</v>
      </c>
      <c r="G802" t="s">
        <v>1991</v>
      </c>
      <c r="H802" t="s">
        <v>600</v>
      </c>
      <c r="I802" t="s">
        <v>1992</v>
      </c>
      <c r="J802" t="s">
        <v>1993</v>
      </c>
      <c r="P802" s="2" t="s">
        <v>3138</v>
      </c>
      <c r="Q802" s="7">
        <v>1</v>
      </c>
      <c r="R802" t="s">
        <v>31</v>
      </c>
      <c r="S802" t="str">
        <f t="shared" si="24"/>
        <v>4902430596268BlibliPsku</v>
      </c>
      <c r="T802" t="str">
        <f t="shared" si="25"/>
        <v>01/245121115CBlibliPsku</v>
      </c>
    </row>
    <row r="803" spans="2:20" x14ac:dyDescent="0.35">
      <c r="B803" t="s">
        <v>17</v>
      </c>
      <c r="C803" t="s">
        <v>1645</v>
      </c>
      <c r="D803" t="s">
        <v>549</v>
      </c>
      <c r="E803" t="s">
        <v>194</v>
      </c>
      <c r="F803" t="s">
        <v>1399</v>
      </c>
      <c r="G803" t="s">
        <v>2012</v>
      </c>
      <c r="H803" t="s">
        <v>1400</v>
      </c>
      <c r="I803" t="s">
        <v>2013</v>
      </c>
      <c r="J803" t="s">
        <v>2014</v>
      </c>
      <c r="P803" s="2" t="s">
        <v>3138</v>
      </c>
      <c r="Q803" s="7">
        <v>1</v>
      </c>
      <c r="R803" t="s">
        <v>31</v>
      </c>
      <c r="S803" t="str">
        <f t="shared" si="24"/>
        <v>4902430412988x4902430360111BlibliPsku</v>
      </c>
      <c r="T803" t="str">
        <f t="shared" si="25"/>
        <v>01/395129505OBlibliPsku</v>
      </c>
    </row>
    <row r="804" spans="2:20" x14ac:dyDescent="0.35">
      <c r="B804" t="s">
        <v>17</v>
      </c>
      <c r="C804" t="s">
        <v>1645</v>
      </c>
      <c r="D804" t="s">
        <v>549</v>
      </c>
      <c r="E804" t="s">
        <v>194</v>
      </c>
      <c r="F804" t="s">
        <v>638</v>
      </c>
      <c r="G804" t="s">
        <v>1960</v>
      </c>
      <c r="H804" t="s">
        <v>639</v>
      </c>
      <c r="I804" t="s">
        <v>1961</v>
      </c>
      <c r="J804" t="s">
        <v>1962</v>
      </c>
      <c r="P804" s="2" t="s">
        <v>3138</v>
      </c>
      <c r="Q804" s="7">
        <v>1</v>
      </c>
      <c r="R804" t="s">
        <v>31</v>
      </c>
      <c r="S804" t="str">
        <f t="shared" si="24"/>
        <v>4902430459617BlibliPsku</v>
      </c>
      <c r="T804" t="str">
        <f t="shared" si="25"/>
        <v>01/245121114UBlibliPsku</v>
      </c>
    </row>
    <row r="805" spans="2:20" x14ac:dyDescent="0.35">
      <c r="B805" t="s">
        <v>17</v>
      </c>
      <c r="C805" t="s">
        <v>1645</v>
      </c>
      <c r="D805" t="s">
        <v>549</v>
      </c>
      <c r="E805" t="s">
        <v>194</v>
      </c>
      <c r="F805" t="s">
        <v>792</v>
      </c>
      <c r="G805" t="s">
        <v>1989</v>
      </c>
      <c r="H805" t="s">
        <v>1313</v>
      </c>
      <c r="I805" t="s">
        <v>1990</v>
      </c>
      <c r="J805" t="s">
        <v>5588</v>
      </c>
      <c r="P805" s="2" t="s">
        <v>5622</v>
      </c>
      <c r="Q805" s="7">
        <v>1</v>
      </c>
      <c r="R805" t="s">
        <v>31</v>
      </c>
      <c r="S805" t="str">
        <f t="shared" si="24"/>
        <v>4902430594844BlibliPsku</v>
      </c>
      <c r="T805" t="str">
        <f t="shared" si="25"/>
        <v>01/245121114CBlibliPsku</v>
      </c>
    </row>
    <row r="806" spans="2:20" x14ac:dyDescent="0.35">
      <c r="B806" t="s">
        <v>17</v>
      </c>
      <c r="C806" t="s">
        <v>1645</v>
      </c>
      <c r="D806" t="s">
        <v>549</v>
      </c>
      <c r="E806" t="s">
        <v>194</v>
      </c>
      <c r="F806" t="s">
        <v>1939</v>
      </c>
      <c r="G806" t="s">
        <v>1940</v>
      </c>
      <c r="H806" t="s">
        <v>1941</v>
      </c>
      <c r="I806" t="s">
        <v>1942</v>
      </c>
      <c r="J806" t="s">
        <v>1943</v>
      </c>
      <c r="P806" s="2" t="s">
        <v>3138</v>
      </c>
      <c r="Q806" s="7">
        <v>1</v>
      </c>
      <c r="R806" t="s">
        <v>31</v>
      </c>
      <c r="S806" t="str">
        <f t="shared" si="24"/>
        <v>4902430401135x3BlibliPsku</v>
      </c>
      <c r="T806" t="str">
        <f t="shared" si="25"/>
        <v>01/395129501OBlibliPsku</v>
      </c>
    </row>
    <row r="807" spans="2:20" x14ac:dyDescent="0.35">
      <c r="B807" t="s">
        <v>17</v>
      </c>
      <c r="C807" t="s">
        <v>1645</v>
      </c>
      <c r="D807" t="s">
        <v>549</v>
      </c>
      <c r="E807" t="s">
        <v>194</v>
      </c>
      <c r="F807" t="s">
        <v>3561</v>
      </c>
      <c r="G807" t="s">
        <v>2951</v>
      </c>
      <c r="H807" t="s">
        <v>3274</v>
      </c>
      <c r="I807" t="s">
        <v>2952</v>
      </c>
      <c r="J807" t="s">
        <v>5589</v>
      </c>
      <c r="P807" s="2" t="s">
        <v>3138</v>
      </c>
      <c r="Q807" s="7">
        <v>1</v>
      </c>
      <c r="R807" t="s">
        <v>31</v>
      </c>
      <c r="S807" t="str">
        <f t="shared" si="24"/>
        <v>4902430869652x3BlibliPsku</v>
      </c>
      <c r="T807" t="str">
        <f t="shared" si="25"/>
        <v>01/394929503JBlibliPsku</v>
      </c>
    </row>
    <row r="808" spans="2:20" x14ac:dyDescent="0.35">
      <c r="B808" t="s">
        <v>17</v>
      </c>
      <c r="C808" t="s">
        <v>1645</v>
      </c>
      <c r="D808" t="s">
        <v>549</v>
      </c>
      <c r="E808" t="s">
        <v>194</v>
      </c>
      <c r="F808" t="s">
        <v>634</v>
      </c>
      <c r="G808" t="s">
        <v>4293</v>
      </c>
      <c r="H808" t="s">
        <v>635</v>
      </c>
      <c r="I808" t="s">
        <v>2313</v>
      </c>
      <c r="J808" t="s">
        <v>4292</v>
      </c>
      <c r="P808" s="2" t="s">
        <v>3138</v>
      </c>
      <c r="Q808" s="7">
        <v>1</v>
      </c>
      <c r="R808" t="s">
        <v>31</v>
      </c>
      <c r="S808" t="str">
        <f t="shared" si="24"/>
        <v>4902430879064BlibliPsku</v>
      </c>
      <c r="T808" t="str">
        <f t="shared" si="25"/>
        <v>01/245121103CBlibliPsku</v>
      </c>
    </row>
    <row r="809" spans="2:20" x14ac:dyDescent="0.35">
      <c r="B809" t="s">
        <v>17</v>
      </c>
      <c r="C809" t="s">
        <v>1645</v>
      </c>
      <c r="D809" t="s">
        <v>549</v>
      </c>
      <c r="E809" t="s">
        <v>194</v>
      </c>
      <c r="F809" t="s">
        <v>626</v>
      </c>
      <c r="G809" t="s">
        <v>1944</v>
      </c>
      <c r="H809" t="s">
        <v>627</v>
      </c>
      <c r="I809" t="s">
        <v>1945</v>
      </c>
      <c r="J809" t="s">
        <v>1946</v>
      </c>
      <c r="P809" s="2" t="s">
        <v>3138</v>
      </c>
      <c r="Q809" s="7">
        <v>1</v>
      </c>
      <c r="R809" t="s">
        <v>31</v>
      </c>
      <c r="S809" t="str">
        <f t="shared" si="24"/>
        <v>4902430404716BlibliPsku</v>
      </c>
      <c r="T809" t="str">
        <f t="shared" si="25"/>
        <v>01/245121115GBlibliPsku</v>
      </c>
    </row>
    <row r="810" spans="2:20" x14ac:dyDescent="0.35">
      <c r="B810" t="s">
        <v>17</v>
      </c>
      <c r="C810" t="s">
        <v>1645</v>
      </c>
      <c r="D810" t="s">
        <v>549</v>
      </c>
      <c r="E810" t="s">
        <v>194</v>
      </c>
      <c r="F810" t="s">
        <v>645</v>
      </c>
      <c r="G810" t="s">
        <v>1935</v>
      </c>
      <c r="H810" t="s">
        <v>646</v>
      </c>
      <c r="I810" t="s">
        <v>1936</v>
      </c>
      <c r="J810" t="s">
        <v>1937</v>
      </c>
      <c r="P810" s="2" t="s">
        <v>3138</v>
      </c>
      <c r="Q810" s="7">
        <v>1</v>
      </c>
      <c r="R810" t="s">
        <v>31</v>
      </c>
      <c r="S810" t="str">
        <f t="shared" si="24"/>
        <v>4902430889353BlibliPsku</v>
      </c>
      <c r="T810" t="str">
        <f t="shared" si="25"/>
        <v>01/245121114WBlibliPsku</v>
      </c>
    </row>
    <row r="811" spans="2:20" x14ac:dyDescent="0.35">
      <c r="B811" t="s">
        <v>17</v>
      </c>
      <c r="C811" t="s">
        <v>1645</v>
      </c>
      <c r="D811" t="s">
        <v>549</v>
      </c>
      <c r="E811" t="s">
        <v>194</v>
      </c>
      <c r="F811" t="s">
        <v>636</v>
      </c>
      <c r="G811" t="s">
        <v>1976</v>
      </c>
      <c r="H811" t="s">
        <v>637</v>
      </c>
      <c r="I811" t="s">
        <v>1977</v>
      </c>
      <c r="J811" t="s">
        <v>1978</v>
      </c>
      <c r="P811" s="2" t="s">
        <v>3138</v>
      </c>
      <c r="Q811" s="7">
        <v>1</v>
      </c>
      <c r="R811" t="s">
        <v>31</v>
      </c>
      <c r="S811" t="str">
        <f t="shared" si="24"/>
        <v>4902430879057BlibliPsku</v>
      </c>
      <c r="T811" t="str">
        <f t="shared" si="25"/>
        <v>01/245121103BBlibliPsku</v>
      </c>
    </row>
    <row r="812" spans="2:20" x14ac:dyDescent="0.35">
      <c r="B812" t="s">
        <v>17</v>
      </c>
      <c r="C812" t="s">
        <v>1645</v>
      </c>
      <c r="D812" t="s">
        <v>549</v>
      </c>
      <c r="E812" t="s">
        <v>194</v>
      </c>
      <c r="F812" t="s">
        <v>1397</v>
      </c>
      <c r="G812" t="s">
        <v>2015</v>
      </c>
      <c r="H812" t="s">
        <v>1398</v>
      </c>
      <c r="I812" t="s">
        <v>2016</v>
      </c>
      <c r="J812" t="s">
        <v>2017</v>
      </c>
      <c r="P812" s="2" t="s">
        <v>3138</v>
      </c>
      <c r="Q812" s="7">
        <v>1</v>
      </c>
      <c r="R812" t="s">
        <v>31</v>
      </c>
      <c r="S812" t="str">
        <f t="shared" si="24"/>
        <v>4902430413008x4902430242875BlibliPsku</v>
      </c>
      <c r="T812" t="str">
        <f t="shared" si="25"/>
        <v>01/395129505PBlibliPsku</v>
      </c>
    </row>
    <row r="813" spans="2:20" x14ac:dyDescent="0.35">
      <c r="B813" t="s">
        <v>17</v>
      </c>
      <c r="C813" t="s">
        <v>1645</v>
      </c>
      <c r="D813" t="s">
        <v>549</v>
      </c>
      <c r="E813" t="s">
        <v>194</v>
      </c>
      <c r="F813" t="s">
        <v>1981</v>
      </c>
      <c r="G813" t="s">
        <v>1982</v>
      </c>
      <c r="H813" t="s">
        <v>1983</v>
      </c>
      <c r="I813" t="s">
        <v>1984</v>
      </c>
      <c r="J813" t="s">
        <v>1985</v>
      </c>
      <c r="P813" s="2" t="s">
        <v>3138</v>
      </c>
      <c r="Q813" s="7">
        <v>1</v>
      </c>
      <c r="R813" t="s">
        <v>31</v>
      </c>
      <c r="S813" t="str">
        <f t="shared" si="24"/>
        <v>4902430404716x2BlibliPsku</v>
      </c>
      <c r="T813" t="str">
        <f t="shared" si="25"/>
        <v>01/395129501IBlibliPsku</v>
      </c>
    </row>
    <row r="814" spans="2:20" x14ac:dyDescent="0.35">
      <c r="B814" t="s">
        <v>17</v>
      </c>
      <c r="C814" t="s">
        <v>1645</v>
      </c>
      <c r="D814" t="s">
        <v>549</v>
      </c>
      <c r="E814" t="s">
        <v>194</v>
      </c>
      <c r="F814" t="s">
        <v>1955</v>
      </c>
      <c r="G814" t="s">
        <v>1956</v>
      </c>
      <c r="H814" t="s">
        <v>1957</v>
      </c>
      <c r="I814" t="s">
        <v>1958</v>
      </c>
      <c r="J814" t="s">
        <v>1959</v>
      </c>
      <c r="P814" s="2" t="s">
        <v>3138</v>
      </c>
      <c r="Q814" s="7">
        <v>1</v>
      </c>
      <c r="R814" t="s">
        <v>31</v>
      </c>
      <c r="S814" t="str">
        <f t="shared" si="24"/>
        <v>4902430459617x3BlibliPsku</v>
      </c>
      <c r="T814" t="str">
        <f t="shared" si="25"/>
        <v>01/395129505LBlibliPsku</v>
      </c>
    </row>
    <row r="815" spans="2:20" x14ac:dyDescent="0.35">
      <c r="B815" t="s">
        <v>17</v>
      </c>
      <c r="C815" t="s">
        <v>1645</v>
      </c>
      <c r="D815" t="s">
        <v>549</v>
      </c>
      <c r="E815" t="s">
        <v>194</v>
      </c>
      <c r="F815" t="s">
        <v>630</v>
      </c>
      <c r="G815" t="s">
        <v>1951</v>
      </c>
      <c r="H815" t="s">
        <v>631</v>
      </c>
      <c r="I815" t="s">
        <v>1952</v>
      </c>
      <c r="J815" t="s">
        <v>1953</v>
      </c>
      <c r="P815" s="2" t="s">
        <v>3138</v>
      </c>
      <c r="Q815" s="7">
        <v>1</v>
      </c>
      <c r="R815" t="s">
        <v>31</v>
      </c>
      <c r="S815" t="str">
        <f t="shared" si="24"/>
        <v>4902430404686BlibliPsku</v>
      </c>
      <c r="T815" t="str">
        <f t="shared" si="25"/>
        <v>01/245121115HBlibliPsku</v>
      </c>
    </row>
    <row r="816" spans="2:20" x14ac:dyDescent="0.35">
      <c r="B816" t="s">
        <v>17</v>
      </c>
      <c r="C816" t="s">
        <v>1645</v>
      </c>
      <c r="D816" t="s">
        <v>549</v>
      </c>
      <c r="E816" t="s">
        <v>194</v>
      </c>
      <c r="F816" t="s">
        <v>623</v>
      </c>
      <c r="G816" t="s">
        <v>1986</v>
      </c>
      <c r="H816" t="s">
        <v>624</v>
      </c>
      <c r="I816" t="s">
        <v>1987</v>
      </c>
      <c r="J816" t="s">
        <v>1988</v>
      </c>
      <c r="P816" s="2" t="s">
        <v>3138</v>
      </c>
      <c r="Q816" s="7">
        <v>1</v>
      </c>
      <c r="R816" t="s">
        <v>31</v>
      </c>
      <c r="S816" t="str">
        <f t="shared" si="24"/>
        <v>4902430401135BlibliPsku</v>
      </c>
      <c r="T816" t="str">
        <f t="shared" si="25"/>
        <v>01/245121114NBlibliPsku</v>
      </c>
    </row>
    <row r="817" spans="2:20" x14ac:dyDescent="0.35">
      <c r="B817" t="s">
        <v>17</v>
      </c>
      <c r="C817" t="s">
        <v>1645</v>
      </c>
      <c r="D817" t="s">
        <v>549</v>
      </c>
      <c r="E817" t="s">
        <v>194</v>
      </c>
      <c r="F817" t="s">
        <v>617</v>
      </c>
      <c r="G817" t="s">
        <v>1966</v>
      </c>
      <c r="H817" t="s">
        <v>618</v>
      </c>
      <c r="I817" t="s">
        <v>1967</v>
      </c>
      <c r="J817" t="s">
        <v>1968</v>
      </c>
      <c r="P817" s="2" t="s">
        <v>3138</v>
      </c>
      <c r="Q817" s="7">
        <v>1</v>
      </c>
      <c r="R817" t="s">
        <v>31</v>
      </c>
      <c r="S817" t="str">
        <f t="shared" si="24"/>
        <v>4902430792240BlibliPsku</v>
      </c>
      <c r="T817" t="str">
        <f t="shared" si="25"/>
        <v>01/245121114SBlibliPsku</v>
      </c>
    </row>
    <row r="818" spans="2:20" x14ac:dyDescent="0.35">
      <c r="B818" t="s">
        <v>17</v>
      </c>
      <c r="C818" t="s">
        <v>1645</v>
      </c>
      <c r="D818" t="s">
        <v>549</v>
      </c>
      <c r="E818" t="s">
        <v>194</v>
      </c>
      <c r="F818" t="s">
        <v>613</v>
      </c>
      <c r="G818" t="s">
        <v>3210</v>
      </c>
      <c r="H818" t="s">
        <v>614</v>
      </c>
      <c r="I818" t="s">
        <v>3211</v>
      </c>
      <c r="J818" t="s">
        <v>5590</v>
      </c>
      <c r="P818" s="2" t="s">
        <v>3138</v>
      </c>
      <c r="Q818" s="7">
        <v>1</v>
      </c>
      <c r="R818" t="s">
        <v>31</v>
      </c>
      <c r="S818" t="str">
        <f t="shared" si="24"/>
        <v>4902430413008BlibliPsku</v>
      </c>
      <c r="T818" t="str">
        <f t="shared" si="25"/>
        <v>01/245121101RBlibliPsku</v>
      </c>
    </row>
    <row r="819" spans="2:20" x14ac:dyDescent="0.35">
      <c r="B819" t="s">
        <v>17</v>
      </c>
      <c r="C819" t="s">
        <v>1645</v>
      </c>
      <c r="D819" t="s">
        <v>549</v>
      </c>
      <c r="E819" t="s">
        <v>194</v>
      </c>
      <c r="F819" t="s">
        <v>1291</v>
      </c>
      <c r="G819" t="s">
        <v>3206</v>
      </c>
      <c r="H819" t="s">
        <v>1292</v>
      </c>
      <c r="I819" t="s">
        <v>3207</v>
      </c>
      <c r="J819" t="s">
        <v>5591</v>
      </c>
      <c r="P819" s="2" t="s">
        <v>3138</v>
      </c>
      <c r="Q819" s="7">
        <v>1</v>
      </c>
      <c r="R819" t="s">
        <v>31</v>
      </c>
      <c r="S819" t="str">
        <f t="shared" si="24"/>
        <v>4902430401111x2BlibliPsku</v>
      </c>
      <c r="T819" t="str">
        <f t="shared" si="25"/>
        <v>01/395129501HBlibliPsku</v>
      </c>
    </row>
    <row r="820" spans="2:20" x14ac:dyDescent="0.35">
      <c r="B820" t="s">
        <v>17</v>
      </c>
      <c r="C820" t="s">
        <v>1645</v>
      </c>
      <c r="D820" t="s">
        <v>549</v>
      </c>
      <c r="E820" t="s">
        <v>194</v>
      </c>
      <c r="F820" t="s">
        <v>2408</v>
      </c>
      <c r="G820" t="s">
        <v>4260</v>
      </c>
      <c r="H820" t="s">
        <v>2409</v>
      </c>
      <c r="I820" t="s">
        <v>4262</v>
      </c>
      <c r="J820" t="s">
        <v>4264</v>
      </c>
      <c r="P820" s="2" t="s">
        <v>3138</v>
      </c>
      <c r="Q820" s="7">
        <v>1</v>
      </c>
      <c r="R820" t="s">
        <v>31</v>
      </c>
      <c r="S820" t="str">
        <f t="shared" si="24"/>
        <v>4902430459617x2BlibliPsku</v>
      </c>
      <c r="T820" t="str">
        <f t="shared" si="25"/>
        <v>01/395129505IBlibliPsku</v>
      </c>
    </row>
    <row r="821" spans="2:20" x14ac:dyDescent="0.35">
      <c r="B821" t="s">
        <v>17</v>
      </c>
      <c r="C821" t="s">
        <v>1645</v>
      </c>
      <c r="D821" t="s">
        <v>549</v>
      </c>
      <c r="E821" t="s">
        <v>194</v>
      </c>
      <c r="F821" t="s">
        <v>1379</v>
      </c>
      <c r="G821" t="s">
        <v>3208</v>
      </c>
      <c r="H821" t="s">
        <v>1380</v>
      </c>
      <c r="I821" t="s">
        <v>3209</v>
      </c>
      <c r="J821" t="s">
        <v>5592</v>
      </c>
      <c r="P821" s="2" t="s">
        <v>3138</v>
      </c>
      <c r="Q821" s="7">
        <v>1</v>
      </c>
      <c r="R821" t="s">
        <v>31</v>
      </c>
      <c r="S821" t="str">
        <f t="shared" si="24"/>
        <v>4902430401111x3BlibliPsku</v>
      </c>
      <c r="T821" t="str">
        <f t="shared" si="25"/>
        <v>01/395129501RBlibliPsku</v>
      </c>
    </row>
    <row r="822" spans="2:20" x14ac:dyDescent="0.35">
      <c r="B822" t="s">
        <v>17</v>
      </c>
      <c r="C822" t="s">
        <v>1645</v>
      </c>
      <c r="D822" t="s">
        <v>549</v>
      </c>
      <c r="E822" t="s">
        <v>194</v>
      </c>
      <c r="F822" t="s">
        <v>642</v>
      </c>
      <c r="G822" t="s">
        <v>2003</v>
      </c>
      <c r="H822" t="s">
        <v>643</v>
      </c>
      <c r="I822" t="s">
        <v>2004</v>
      </c>
      <c r="J822" t="s">
        <v>2005</v>
      </c>
      <c r="P822" s="2" t="s">
        <v>3138</v>
      </c>
      <c r="Q822" s="7">
        <v>1</v>
      </c>
      <c r="R822" t="s">
        <v>31</v>
      </c>
      <c r="S822" t="str">
        <f t="shared" si="24"/>
        <v>4902430459624BlibliPsku</v>
      </c>
      <c r="T822" t="str">
        <f t="shared" si="25"/>
        <v>01/245121114VBlibliPsku</v>
      </c>
    </row>
    <row r="823" spans="2:20" x14ac:dyDescent="0.35">
      <c r="B823" t="s">
        <v>17</v>
      </c>
      <c r="C823" t="s">
        <v>1645</v>
      </c>
      <c r="D823" t="s">
        <v>549</v>
      </c>
      <c r="E823" t="s">
        <v>194</v>
      </c>
      <c r="F823" t="s">
        <v>2007</v>
      </c>
      <c r="G823" t="s">
        <v>2008</v>
      </c>
      <c r="H823" t="s">
        <v>2009</v>
      </c>
      <c r="I823" t="s">
        <v>2010</v>
      </c>
      <c r="J823" t="s">
        <v>2011</v>
      </c>
      <c r="P823" s="2" t="s">
        <v>3138</v>
      </c>
      <c r="Q823" s="7">
        <v>1</v>
      </c>
      <c r="R823" t="s">
        <v>31</v>
      </c>
      <c r="S823" t="str">
        <f t="shared" si="24"/>
        <v>4902430404709x3BlibliPsku</v>
      </c>
      <c r="T823" t="str">
        <f t="shared" si="25"/>
        <v>01/395129501QBlibliPsku</v>
      </c>
    </row>
    <row r="824" spans="2:20" x14ac:dyDescent="0.35">
      <c r="B824" t="s">
        <v>17</v>
      </c>
      <c r="C824" t="s">
        <v>1645</v>
      </c>
      <c r="D824" t="s">
        <v>549</v>
      </c>
      <c r="E824" t="s">
        <v>194</v>
      </c>
      <c r="F824" t="s">
        <v>1998</v>
      </c>
      <c r="G824" t="s">
        <v>1999</v>
      </c>
      <c r="H824" t="s">
        <v>2000</v>
      </c>
      <c r="I824" t="s">
        <v>2001</v>
      </c>
      <c r="J824" t="s">
        <v>2002</v>
      </c>
      <c r="P824" s="2" t="s">
        <v>3138</v>
      </c>
      <c r="Q824" s="7">
        <v>1</v>
      </c>
      <c r="R824" t="s">
        <v>31</v>
      </c>
      <c r="S824" t="str">
        <f t="shared" si="24"/>
        <v>4902430459624x3BlibliPsku</v>
      </c>
      <c r="T824" t="str">
        <f t="shared" si="25"/>
        <v>01/395129505MBlibliPsku</v>
      </c>
    </row>
    <row r="825" spans="2:20" x14ac:dyDescent="0.35">
      <c r="B825" t="s">
        <v>17</v>
      </c>
      <c r="C825" t="s">
        <v>1645</v>
      </c>
      <c r="D825" t="s">
        <v>549</v>
      </c>
      <c r="E825" t="s">
        <v>194</v>
      </c>
      <c r="F825" t="s">
        <v>2410</v>
      </c>
      <c r="G825" t="s">
        <v>4261</v>
      </c>
      <c r="H825" t="s">
        <v>4629</v>
      </c>
      <c r="I825" t="s">
        <v>4263</v>
      </c>
      <c r="J825" t="s">
        <v>4265</v>
      </c>
      <c r="P825" s="2" t="s">
        <v>3138</v>
      </c>
      <c r="Q825" s="7">
        <v>1</v>
      </c>
      <c r="R825" t="s">
        <v>31</v>
      </c>
      <c r="S825" t="str">
        <f t="shared" si="24"/>
        <v>4902430889353x2BlibliPsku</v>
      </c>
      <c r="T825" t="str">
        <f t="shared" si="25"/>
        <v>01/395129505KBlibliPsku</v>
      </c>
    </row>
    <row r="826" spans="2:20" x14ac:dyDescent="0.35">
      <c r="B826" t="s">
        <v>17</v>
      </c>
      <c r="C826" t="s">
        <v>1645</v>
      </c>
      <c r="D826" t="s">
        <v>549</v>
      </c>
      <c r="E826" t="s">
        <v>194</v>
      </c>
      <c r="F826" t="s">
        <v>1294</v>
      </c>
      <c r="G826" t="s">
        <v>2953</v>
      </c>
      <c r="H826" t="s">
        <v>1295</v>
      </c>
      <c r="I826" t="s">
        <v>2954</v>
      </c>
      <c r="J826" t="s">
        <v>5593</v>
      </c>
      <c r="P826" s="2" t="s">
        <v>3138</v>
      </c>
      <c r="Q826" s="7">
        <v>1</v>
      </c>
      <c r="R826" t="s">
        <v>31</v>
      </c>
      <c r="S826" t="str">
        <f t="shared" si="24"/>
        <v>4902430401135x2BlibliPsku</v>
      </c>
      <c r="T826" t="str">
        <f t="shared" si="25"/>
        <v>01/395129501FBlibliPsku</v>
      </c>
    </row>
    <row r="827" spans="2:20" x14ac:dyDescent="0.35">
      <c r="B827" t="s">
        <v>17</v>
      </c>
      <c r="C827" t="s">
        <v>1645</v>
      </c>
      <c r="D827" t="s">
        <v>549</v>
      </c>
      <c r="E827" t="s">
        <v>194</v>
      </c>
      <c r="F827" t="s">
        <v>605</v>
      </c>
      <c r="G827" t="s">
        <v>1964</v>
      </c>
      <c r="H827" t="s">
        <v>606</v>
      </c>
      <c r="I827" t="s">
        <v>1965</v>
      </c>
      <c r="J827" t="s">
        <v>5594</v>
      </c>
      <c r="P827" s="2" t="s">
        <v>3138</v>
      </c>
      <c r="Q827" s="7">
        <v>1</v>
      </c>
      <c r="R827" t="s">
        <v>31</v>
      </c>
      <c r="S827" t="str">
        <f t="shared" si="24"/>
        <v>4902430792233BlibliPsku</v>
      </c>
      <c r="T827" t="str">
        <f t="shared" si="25"/>
        <v>01/245121101XBlibliPsku</v>
      </c>
    </row>
    <row r="828" spans="2:20" x14ac:dyDescent="0.35">
      <c r="B828" t="s">
        <v>17</v>
      </c>
      <c r="C828" t="s">
        <v>1645</v>
      </c>
      <c r="D828" t="s">
        <v>549</v>
      </c>
      <c r="E828" t="s">
        <v>194</v>
      </c>
      <c r="F828" t="s">
        <v>1930</v>
      </c>
      <c r="G828" t="s">
        <v>1931</v>
      </c>
      <c r="H828" t="s">
        <v>1932</v>
      </c>
      <c r="I828" t="s">
        <v>1933</v>
      </c>
      <c r="J828" t="s">
        <v>1934</v>
      </c>
      <c r="P828" s="2" t="s">
        <v>3138</v>
      </c>
      <c r="Q828" s="7">
        <v>1</v>
      </c>
      <c r="R828" t="s">
        <v>31</v>
      </c>
      <c r="S828" t="str">
        <f t="shared" si="24"/>
        <v>4902430889353x3BlibliPsku</v>
      </c>
      <c r="T828" t="str">
        <f t="shared" si="25"/>
        <v>01/395129505NBlibliPsku</v>
      </c>
    </row>
    <row r="829" spans="2:20" x14ac:dyDescent="0.35">
      <c r="B829" t="s">
        <v>17</v>
      </c>
      <c r="C829" t="s">
        <v>1645</v>
      </c>
      <c r="D829" t="s">
        <v>549</v>
      </c>
      <c r="E829" t="s">
        <v>194</v>
      </c>
      <c r="F829" t="s">
        <v>585</v>
      </c>
      <c r="G829" t="s">
        <v>1948</v>
      </c>
      <c r="H829" t="s">
        <v>586</v>
      </c>
      <c r="I829" t="s">
        <v>1949</v>
      </c>
      <c r="J829" t="s">
        <v>1950</v>
      </c>
      <c r="P829" s="2" t="s">
        <v>3140</v>
      </c>
      <c r="Q829" s="7">
        <v>1</v>
      </c>
      <c r="R829" t="s">
        <v>31</v>
      </c>
      <c r="S829" t="str">
        <f t="shared" si="24"/>
        <v>4902430538633BlibliPsku</v>
      </c>
      <c r="T829" t="str">
        <f t="shared" si="25"/>
        <v>01/245121101VBlibliPsku</v>
      </c>
    </row>
    <row r="830" spans="2:20" x14ac:dyDescent="0.35">
      <c r="B830" t="s">
        <v>17</v>
      </c>
      <c r="C830" t="s">
        <v>1645</v>
      </c>
      <c r="D830" t="s">
        <v>549</v>
      </c>
      <c r="E830" t="s">
        <v>194</v>
      </c>
      <c r="F830" t="s">
        <v>579</v>
      </c>
      <c r="G830" t="s">
        <v>1969</v>
      </c>
      <c r="H830" t="s">
        <v>580</v>
      </c>
      <c r="I830" t="s">
        <v>1970</v>
      </c>
      <c r="J830" t="s">
        <v>1971</v>
      </c>
      <c r="P830" s="2" t="s">
        <v>3138</v>
      </c>
      <c r="Q830" s="7">
        <v>1</v>
      </c>
      <c r="R830" t="s">
        <v>31</v>
      </c>
      <c r="S830" t="str">
        <f t="shared" si="24"/>
        <v>4902430879040BlibliPsku</v>
      </c>
      <c r="T830" t="str">
        <f t="shared" si="25"/>
        <v>01/245121102ZBlibliPsku</v>
      </c>
    </row>
    <row r="831" spans="2:20" x14ac:dyDescent="0.35">
      <c r="B831" t="s">
        <v>17</v>
      </c>
      <c r="C831" t="s">
        <v>1645</v>
      </c>
      <c r="D831" t="s">
        <v>549</v>
      </c>
      <c r="E831" t="s">
        <v>194</v>
      </c>
      <c r="F831" t="s">
        <v>589</v>
      </c>
      <c r="G831" t="s">
        <v>3212</v>
      </c>
      <c r="H831" t="s">
        <v>590</v>
      </c>
      <c r="I831" t="s">
        <v>3213</v>
      </c>
      <c r="J831" t="s">
        <v>5595</v>
      </c>
      <c r="P831" s="2" t="s">
        <v>3138</v>
      </c>
      <c r="Q831" s="7">
        <v>1</v>
      </c>
      <c r="R831" t="s">
        <v>31</v>
      </c>
      <c r="S831" t="str">
        <f t="shared" si="24"/>
        <v>4902430538695BlibliPsku</v>
      </c>
      <c r="T831" t="str">
        <f t="shared" si="25"/>
        <v>01/245121101SBlibliPsku</v>
      </c>
    </row>
    <row r="832" spans="2:20" x14ac:dyDescent="0.35">
      <c r="B832" t="s">
        <v>17</v>
      </c>
      <c r="C832" t="s">
        <v>1645</v>
      </c>
      <c r="D832" t="s">
        <v>549</v>
      </c>
      <c r="E832" t="s">
        <v>194</v>
      </c>
      <c r="F832" t="s">
        <v>730</v>
      </c>
      <c r="G832" t="s">
        <v>1973</v>
      </c>
      <c r="H832" t="s">
        <v>731</v>
      </c>
      <c r="I832" t="s">
        <v>1974</v>
      </c>
      <c r="J832" t="s">
        <v>1975</v>
      </c>
      <c r="P832" s="2" t="s">
        <v>3138</v>
      </c>
      <c r="Q832" s="7">
        <v>1</v>
      </c>
      <c r="R832" t="s">
        <v>31</v>
      </c>
      <c r="S832" t="str">
        <f t="shared" si="24"/>
        <v>4902430879613BlibliPsku</v>
      </c>
      <c r="T832" t="str">
        <f t="shared" si="25"/>
        <v>01/245121004GBlibliPsku</v>
      </c>
    </row>
    <row r="833" spans="2:20" x14ac:dyDescent="0.35">
      <c r="B833" t="s">
        <v>17</v>
      </c>
      <c r="C833" t="s">
        <v>1645</v>
      </c>
      <c r="D833" t="s">
        <v>650</v>
      </c>
      <c r="E833" t="s">
        <v>194</v>
      </c>
      <c r="F833" t="s">
        <v>684</v>
      </c>
      <c r="G833" t="s">
        <v>2317</v>
      </c>
      <c r="H833" t="s">
        <v>685</v>
      </c>
      <c r="I833" t="s">
        <v>2318</v>
      </c>
      <c r="J833" t="s">
        <v>5596</v>
      </c>
      <c r="P833" s="2" t="s">
        <v>3138</v>
      </c>
      <c r="Q833" s="7">
        <v>1</v>
      </c>
      <c r="R833" t="s">
        <v>31</v>
      </c>
      <c r="S833" t="str">
        <f t="shared" si="24"/>
        <v>4902430396554BlibliPsku</v>
      </c>
      <c r="T833" t="str">
        <f t="shared" si="25"/>
        <v>01/245321105CBlibliPsku</v>
      </c>
    </row>
    <row r="834" spans="2:20" x14ac:dyDescent="0.35">
      <c r="B834" t="s">
        <v>17</v>
      </c>
      <c r="C834" t="s">
        <v>1645</v>
      </c>
      <c r="D834" t="s">
        <v>650</v>
      </c>
      <c r="E834" t="s">
        <v>194</v>
      </c>
      <c r="F834" t="s">
        <v>2515</v>
      </c>
      <c r="G834" t="s">
        <v>3214</v>
      </c>
      <c r="H834" t="s">
        <v>2065</v>
      </c>
      <c r="I834" t="s">
        <v>3215</v>
      </c>
      <c r="J834" t="s">
        <v>5597</v>
      </c>
      <c r="P834" s="2" t="s">
        <v>3138</v>
      </c>
      <c r="Q834" s="7">
        <v>1</v>
      </c>
      <c r="R834" t="s">
        <v>31</v>
      </c>
      <c r="S834" t="str">
        <f t="shared" si="24"/>
        <v>4902430396554x2BlibliPsku</v>
      </c>
      <c r="T834" t="str">
        <f t="shared" si="25"/>
        <v>01/395329501CBlibliPsku</v>
      </c>
    </row>
    <row r="835" spans="2:20" x14ac:dyDescent="0.35">
      <c r="B835" t="s">
        <v>17</v>
      </c>
      <c r="C835" t="s">
        <v>1645</v>
      </c>
      <c r="D835" t="s">
        <v>650</v>
      </c>
      <c r="E835" t="s">
        <v>194</v>
      </c>
      <c r="F835" t="s">
        <v>1458</v>
      </c>
      <c r="G835" t="s">
        <v>2031</v>
      </c>
      <c r="H835" t="s">
        <v>1459</v>
      </c>
      <c r="I835" t="s">
        <v>2032</v>
      </c>
      <c r="J835" t="s">
        <v>2033</v>
      </c>
      <c r="P835" s="2" t="s">
        <v>3138</v>
      </c>
      <c r="Q835" s="7">
        <v>1</v>
      </c>
      <c r="R835" t="s">
        <v>31</v>
      </c>
      <c r="S835" t="str">
        <f t="shared" ref="S835:S898" si="26">H835&amp;C835&amp;R835</f>
        <v>4902430849081x3BlibliPsku</v>
      </c>
      <c r="T835" t="str">
        <f t="shared" ref="T835:T898" si="27">F835&amp;C835&amp;R835</f>
        <v>01/395329501UBlibliPsku</v>
      </c>
    </row>
    <row r="836" spans="2:20" x14ac:dyDescent="0.35">
      <c r="B836" t="s">
        <v>17</v>
      </c>
      <c r="C836" t="s">
        <v>1645</v>
      </c>
      <c r="D836" t="s">
        <v>650</v>
      </c>
      <c r="E836" t="s">
        <v>194</v>
      </c>
      <c r="F836" t="s">
        <v>660</v>
      </c>
      <c r="G836" t="s">
        <v>2315</v>
      </c>
      <c r="H836" t="s">
        <v>661</v>
      </c>
      <c r="I836" t="s">
        <v>2316</v>
      </c>
      <c r="J836" t="s">
        <v>5598</v>
      </c>
      <c r="P836" s="2" t="s">
        <v>3138</v>
      </c>
      <c r="Q836" s="7">
        <v>1</v>
      </c>
      <c r="R836" t="s">
        <v>31</v>
      </c>
      <c r="S836" t="str">
        <f t="shared" si="26"/>
        <v>4902430452564BlibliPsku</v>
      </c>
      <c r="T836" t="str">
        <f t="shared" si="27"/>
        <v>01/245321003BBlibliPsku</v>
      </c>
    </row>
    <row r="837" spans="2:20" x14ac:dyDescent="0.35">
      <c r="B837" t="s">
        <v>17</v>
      </c>
      <c r="C837" t="s">
        <v>1645</v>
      </c>
      <c r="D837" t="s">
        <v>650</v>
      </c>
      <c r="E837" t="s">
        <v>194</v>
      </c>
      <c r="F837" t="s">
        <v>2066</v>
      </c>
      <c r="G837" t="s">
        <v>2067</v>
      </c>
      <c r="H837" t="s">
        <v>2068</v>
      </c>
      <c r="I837" t="s">
        <v>2069</v>
      </c>
      <c r="J837" t="s">
        <v>2070</v>
      </c>
      <c r="P837" s="2" t="s">
        <v>3138</v>
      </c>
      <c r="Q837" s="7">
        <v>1</v>
      </c>
      <c r="R837" t="s">
        <v>31</v>
      </c>
      <c r="S837" t="str">
        <f t="shared" si="26"/>
        <v>4902430450379x2BlibliPsku</v>
      </c>
      <c r="T837" t="str">
        <f t="shared" si="27"/>
        <v>01/395329501BBlibliPsku</v>
      </c>
    </row>
    <row r="838" spans="2:20" x14ac:dyDescent="0.35">
      <c r="B838" t="s">
        <v>17</v>
      </c>
      <c r="C838" t="s">
        <v>1645</v>
      </c>
      <c r="D838" t="s">
        <v>650</v>
      </c>
      <c r="E838" t="s">
        <v>194</v>
      </c>
      <c r="F838" t="s">
        <v>2056</v>
      </c>
      <c r="G838" t="s">
        <v>2057</v>
      </c>
      <c r="H838" t="s">
        <v>2058</v>
      </c>
      <c r="I838" t="s">
        <v>2059</v>
      </c>
      <c r="J838" t="s">
        <v>2060</v>
      </c>
      <c r="P838" s="2" t="s">
        <v>3138</v>
      </c>
      <c r="Q838" s="7">
        <v>1</v>
      </c>
      <c r="R838" t="s">
        <v>31</v>
      </c>
      <c r="S838" t="str">
        <f t="shared" si="26"/>
        <v>4902430450355x2BlibliPsku</v>
      </c>
      <c r="T838" t="str">
        <f t="shared" si="27"/>
        <v>01/395329501ABlibliPsku</v>
      </c>
    </row>
    <row r="839" spans="2:20" x14ac:dyDescent="0.35">
      <c r="B839" t="s">
        <v>17</v>
      </c>
      <c r="C839" t="s">
        <v>1645</v>
      </c>
      <c r="D839" t="s">
        <v>650</v>
      </c>
      <c r="E839" t="s">
        <v>194</v>
      </c>
      <c r="F839" t="s">
        <v>2040</v>
      </c>
      <c r="G839" t="s">
        <v>2041</v>
      </c>
      <c r="H839" t="s">
        <v>2042</v>
      </c>
      <c r="I839" t="s">
        <v>2043</v>
      </c>
      <c r="J839" t="s">
        <v>2044</v>
      </c>
      <c r="P839" s="2" t="s">
        <v>3138</v>
      </c>
      <c r="Q839" s="7">
        <v>1</v>
      </c>
      <c r="R839" t="s">
        <v>31</v>
      </c>
      <c r="S839" t="str">
        <f t="shared" si="26"/>
        <v>4902430849210x3BlibliPsku</v>
      </c>
      <c r="T839" t="str">
        <f t="shared" si="27"/>
        <v>01/395329501VBlibliPsku</v>
      </c>
    </row>
    <row r="840" spans="2:20" x14ac:dyDescent="0.35">
      <c r="B840" t="s">
        <v>17</v>
      </c>
      <c r="C840" t="s">
        <v>1645</v>
      </c>
      <c r="D840" t="s">
        <v>650</v>
      </c>
      <c r="E840" t="s">
        <v>194</v>
      </c>
      <c r="F840" t="s">
        <v>680</v>
      </c>
      <c r="G840" t="s">
        <v>2061</v>
      </c>
      <c r="H840" t="s">
        <v>681</v>
      </c>
      <c r="I840" t="s">
        <v>2062</v>
      </c>
      <c r="J840" t="s">
        <v>2063</v>
      </c>
      <c r="P840" s="2" t="s">
        <v>3138</v>
      </c>
      <c r="Q840" s="7">
        <v>1</v>
      </c>
      <c r="R840" t="s">
        <v>31</v>
      </c>
      <c r="S840" t="str">
        <f t="shared" si="26"/>
        <v>4902430450355BlibliPsku</v>
      </c>
      <c r="T840" t="str">
        <f t="shared" si="27"/>
        <v>01/245321101WBlibliPsku</v>
      </c>
    </row>
    <row r="841" spans="2:20" x14ac:dyDescent="0.35">
      <c r="B841" t="s">
        <v>17</v>
      </c>
      <c r="C841" t="s">
        <v>1645</v>
      </c>
      <c r="D841" t="s">
        <v>650</v>
      </c>
      <c r="E841" t="s">
        <v>194</v>
      </c>
      <c r="F841" t="s">
        <v>672</v>
      </c>
      <c r="G841" t="s">
        <v>2052</v>
      </c>
      <c r="H841" t="s">
        <v>673</v>
      </c>
      <c r="I841" t="s">
        <v>2053</v>
      </c>
      <c r="J841" t="s">
        <v>2054</v>
      </c>
      <c r="P841" s="2" t="s">
        <v>3138</v>
      </c>
      <c r="Q841" s="7">
        <v>1</v>
      </c>
      <c r="R841" t="s">
        <v>31</v>
      </c>
      <c r="S841" t="str">
        <f t="shared" si="26"/>
        <v>4902430772662BlibliPsku</v>
      </c>
      <c r="T841" t="str">
        <f t="shared" si="27"/>
        <v>01/245321105EBlibliPsku</v>
      </c>
    </row>
    <row r="842" spans="2:20" x14ac:dyDescent="0.35">
      <c r="B842" t="s">
        <v>17</v>
      </c>
      <c r="C842" t="s">
        <v>1645</v>
      </c>
      <c r="D842" t="s">
        <v>650</v>
      </c>
      <c r="E842" t="s">
        <v>194</v>
      </c>
      <c r="F842" t="s">
        <v>668</v>
      </c>
      <c r="G842" t="s">
        <v>2047</v>
      </c>
      <c r="H842" t="s">
        <v>669</v>
      </c>
      <c r="I842" t="s">
        <v>2048</v>
      </c>
      <c r="J842" t="s">
        <v>5599</v>
      </c>
      <c r="P842" s="2" t="s">
        <v>3138</v>
      </c>
      <c r="Q842" s="7">
        <v>1</v>
      </c>
      <c r="R842" t="s">
        <v>31</v>
      </c>
      <c r="S842" t="str">
        <f t="shared" si="26"/>
        <v>4902430432375BlibliPsku</v>
      </c>
      <c r="T842" t="str">
        <f t="shared" si="27"/>
        <v>01/245321105DBlibliPsku</v>
      </c>
    </row>
    <row r="843" spans="2:20" x14ac:dyDescent="0.35">
      <c r="B843" t="s">
        <v>17</v>
      </c>
      <c r="C843" t="s">
        <v>1645</v>
      </c>
      <c r="D843" t="s">
        <v>650</v>
      </c>
      <c r="E843" t="s">
        <v>194</v>
      </c>
      <c r="F843" t="s">
        <v>678</v>
      </c>
      <c r="G843" t="s">
        <v>2020</v>
      </c>
      <c r="H843" t="s">
        <v>679</v>
      </c>
      <c r="I843" t="s">
        <v>2021</v>
      </c>
      <c r="J843" t="s">
        <v>2022</v>
      </c>
      <c r="P843" s="2" t="s">
        <v>3138</v>
      </c>
      <c r="Q843" s="7">
        <v>1</v>
      </c>
      <c r="R843" t="s">
        <v>31</v>
      </c>
      <c r="S843" t="str">
        <f t="shared" si="26"/>
        <v>4902430450379BlibliPsku</v>
      </c>
      <c r="T843" t="str">
        <f t="shared" si="27"/>
        <v>01/245321101XBlibliPsku</v>
      </c>
    </row>
    <row r="844" spans="2:20" x14ac:dyDescent="0.35">
      <c r="B844" t="s">
        <v>17</v>
      </c>
      <c r="C844" t="s">
        <v>1645</v>
      </c>
      <c r="D844" t="s">
        <v>650</v>
      </c>
      <c r="E844" t="s">
        <v>194</v>
      </c>
      <c r="F844" t="s">
        <v>674</v>
      </c>
      <c r="G844" t="s">
        <v>2049</v>
      </c>
      <c r="H844" t="s">
        <v>675</v>
      </c>
      <c r="I844" t="s">
        <v>2050</v>
      </c>
      <c r="J844" t="s">
        <v>2051</v>
      </c>
      <c r="P844" s="2" t="s">
        <v>3138</v>
      </c>
      <c r="Q844" s="7">
        <v>1</v>
      </c>
      <c r="R844" t="s">
        <v>31</v>
      </c>
      <c r="S844" t="str">
        <f t="shared" si="26"/>
        <v>4902430772075BlibliPsku</v>
      </c>
      <c r="T844" t="str">
        <f t="shared" si="27"/>
        <v>01/245321105FBlibliPsku</v>
      </c>
    </row>
    <row r="845" spans="2:20" x14ac:dyDescent="0.35">
      <c r="B845" t="s">
        <v>17</v>
      </c>
      <c r="C845" t="s">
        <v>1645</v>
      </c>
      <c r="D845" t="s">
        <v>650</v>
      </c>
      <c r="E845" t="s">
        <v>194</v>
      </c>
      <c r="F845" t="s">
        <v>1474</v>
      </c>
      <c r="G845" t="s">
        <v>2037</v>
      </c>
      <c r="H845" t="s">
        <v>1475</v>
      </c>
      <c r="I845" t="s">
        <v>2038</v>
      </c>
      <c r="J845" t="s">
        <v>2039</v>
      </c>
      <c r="P845" s="2" t="s">
        <v>3138</v>
      </c>
      <c r="Q845" s="7">
        <v>1</v>
      </c>
      <c r="R845" t="s">
        <v>31</v>
      </c>
      <c r="S845" t="str">
        <f t="shared" si="26"/>
        <v>4902430851572x3BlibliPsku</v>
      </c>
      <c r="T845" t="str">
        <f t="shared" si="27"/>
        <v>01/395329501TBlibliPsku</v>
      </c>
    </row>
    <row r="846" spans="2:20" x14ac:dyDescent="0.35">
      <c r="B846" t="s">
        <v>17</v>
      </c>
      <c r="C846" t="s">
        <v>1645</v>
      </c>
      <c r="D846" t="s">
        <v>650</v>
      </c>
      <c r="E846" t="s">
        <v>194</v>
      </c>
      <c r="F846" t="s">
        <v>670</v>
      </c>
      <c r="G846" t="s">
        <v>2034</v>
      </c>
      <c r="H846" t="s">
        <v>671</v>
      </c>
      <c r="I846" t="s">
        <v>2035</v>
      </c>
      <c r="J846" t="s">
        <v>2036</v>
      </c>
      <c r="P846" s="2" t="s">
        <v>3138</v>
      </c>
      <c r="Q846" s="7">
        <v>1</v>
      </c>
      <c r="R846" t="s">
        <v>31</v>
      </c>
      <c r="S846" t="str">
        <f t="shared" si="26"/>
        <v>4902430849081BlibliPsku</v>
      </c>
      <c r="T846" t="str">
        <f t="shared" si="27"/>
        <v>01/245321104HBlibliPsku</v>
      </c>
    </row>
    <row r="847" spans="2:20" x14ac:dyDescent="0.35">
      <c r="B847" t="s">
        <v>17</v>
      </c>
      <c r="C847" t="s">
        <v>1645</v>
      </c>
      <c r="D847" t="s">
        <v>694</v>
      </c>
      <c r="E847" t="s">
        <v>695</v>
      </c>
      <c r="F847" t="s">
        <v>700</v>
      </c>
      <c r="G847" t="s">
        <v>2074</v>
      </c>
      <c r="H847" t="s">
        <v>701</v>
      </c>
      <c r="I847" t="s">
        <v>2075</v>
      </c>
      <c r="J847" t="s">
        <v>2076</v>
      </c>
      <c r="P847" s="2" t="s">
        <v>3138</v>
      </c>
      <c r="Q847" s="7">
        <v>1</v>
      </c>
      <c r="R847" t="s">
        <v>31</v>
      </c>
      <c r="S847" t="str">
        <f t="shared" si="26"/>
        <v>4987176000552BlibliPsku</v>
      </c>
      <c r="T847" t="str">
        <f t="shared" si="27"/>
        <v>01/07060503BBlibliPsku</v>
      </c>
    </row>
    <row r="848" spans="2:20" x14ac:dyDescent="0.35">
      <c r="B848" t="s">
        <v>17</v>
      </c>
      <c r="C848" t="s">
        <v>1645</v>
      </c>
      <c r="D848" t="s">
        <v>694</v>
      </c>
      <c r="E848" t="s">
        <v>695</v>
      </c>
      <c r="F848" t="s">
        <v>705</v>
      </c>
      <c r="G848" t="s">
        <v>2073</v>
      </c>
      <c r="H848" t="s">
        <v>706</v>
      </c>
      <c r="I848" t="s">
        <v>2072</v>
      </c>
      <c r="J848" t="s">
        <v>5600</v>
      </c>
      <c r="P848" s="2" t="s">
        <v>3138</v>
      </c>
      <c r="Q848" s="7">
        <v>1</v>
      </c>
      <c r="R848" t="s">
        <v>31</v>
      </c>
      <c r="S848" t="str">
        <f t="shared" si="26"/>
        <v>4987176018083BlibliPsku</v>
      </c>
      <c r="T848" t="str">
        <f t="shared" si="27"/>
        <v>01/265522901BBlibliPsku</v>
      </c>
    </row>
    <row r="849" spans="2:20" x14ac:dyDescent="0.35">
      <c r="B849" t="s">
        <v>17</v>
      </c>
      <c r="C849" t="s">
        <v>1645</v>
      </c>
      <c r="D849" t="s">
        <v>710</v>
      </c>
      <c r="E849" t="s">
        <v>711</v>
      </c>
      <c r="F849" t="s">
        <v>716</v>
      </c>
      <c r="G849" t="s">
        <v>2077</v>
      </c>
      <c r="H849" t="s">
        <v>717</v>
      </c>
      <c r="I849" t="s">
        <v>2078</v>
      </c>
      <c r="J849" t="s">
        <v>5601</v>
      </c>
      <c r="P849" s="2" t="s">
        <v>3138</v>
      </c>
      <c r="Q849" s="7">
        <v>1</v>
      </c>
      <c r="R849" t="s">
        <v>31</v>
      </c>
      <c r="S849" t="str">
        <f t="shared" si="26"/>
        <v>4902430044233BlibliPsku</v>
      </c>
      <c r="T849" t="str">
        <f t="shared" si="27"/>
        <v>01/18023301ABlibliPsku</v>
      </c>
    </row>
    <row r="850" spans="2:20" x14ac:dyDescent="0.35">
      <c r="B850" t="s">
        <v>17</v>
      </c>
      <c r="C850" t="s">
        <v>1645</v>
      </c>
      <c r="D850" t="s">
        <v>710</v>
      </c>
      <c r="E850" t="s">
        <v>711</v>
      </c>
      <c r="F850" t="s">
        <v>714</v>
      </c>
      <c r="G850" t="s">
        <v>2955</v>
      </c>
      <c r="H850" t="s">
        <v>715</v>
      </c>
      <c r="I850" t="s">
        <v>2956</v>
      </c>
      <c r="J850" t="s">
        <v>5602</v>
      </c>
      <c r="P850" s="2" t="s">
        <v>3138</v>
      </c>
      <c r="Q850" s="7">
        <v>1</v>
      </c>
      <c r="R850" t="s">
        <v>31</v>
      </c>
      <c r="S850" t="str">
        <f t="shared" si="26"/>
        <v>4902430061155BlibliPsku</v>
      </c>
      <c r="T850" t="str">
        <f t="shared" si="27"/>
        <v>01/235725801ABlibliPsku</v>
      </c>
    </row>
    <row r="851" spans="2:20" x14ac:dyDescent="0.35">
      <c r="B851" t="s">
        <v>17</v>
      </c>
      <c r="C851" t="s">
        <v>1645</v>
      </c>
      <c r="D851" t="s">
        <v>710</v>
      </c>
      <c r="E851" t="s">
        <v>711</v>
      </c>
      <c r="F851" t="s">
        <v>712</v>
      </c>
      <c r="G851" t="s">
        <v>2079</v>
      </c>
      <c r="H851" t="s">
        <v>713</v>
      </c>
      <c r="I851" t="s">
        <v>2080</v>
      </c>
      <c r="J851" t="s">
        <v>5603</v>
      </c>
      <c r="P851" s="2" t="s">
        <v>3138</v>
      </c>
      <c r="Q851" s="7">
        <v>1</v>
      </c>
      <c r="R851" t="s">
        <v>31</v>
      </c>
      <c r="S851" t="str">
        <f t="shared" si="26"/>
        <v>4902430044264BlibliPsku</v>
      </c>
      <c r="T851" t="str">
        <f t="shared" si="27"/>
        <v>01/18023204ABlibliPsku</v>
      </c>
    </row>
    <row r="852" spans="2:20" x14ac:dyDescent="0.35">
      <c r="B852" t="s">
        <v>17</v>
      </c>
      <c r="C852" t="s">
        <v>806</v>
      </c>
      <c r="D852" t="s">
        <v>5406</v>
      </c>
      <c r="E852" t="s">
        <v>20</v>
      </c>
      <c r="F852" t="s">
        <v>51</v>
      </c>
      <c r="G852">
        <v>7238091283</v>
      </c>
      <c r="H852" t="s">
        <v>841</v>
      </c>
      <c r="I852" t="s">
        <v>4326</v>
      </c>
      <c r="J852" t="s">
        <v>4313</v>
      </c>
      <c r="K852" s="2">
        <v>0</v>
      </c>
      <c r="L852" s="2">
        <v>1</v>
      </c>
      <c r="M852" s="2">
        <v>1</v>
      </c>
      <c r="N852" s="2">
        <v>0</v>
      </c>
      <c r="O852" s="2">
        <v>0</v>
      </c>
      <c r="P852" s="2" t="s">
        <v>3138</v>
      </c>
      <c r="Q852" s="7">
        <v>1</v>
      </c>
      <c r="R852" t="s">
        <v>31</v>
      </c>
      <c r="S852" t="str">
        <f t="shared" si="26"/>
        <v>4902430517393ShopeePsku</v>
      </c>
      <c r="T852" t="str">
        <f t="shared" si="27"/>
        <v>01/316027110BShopeePsku</v>
      </c>
    </row>
    <row r="853" spans="2:20" x14ac:dyDescent="0.35">
      <c r="B853" t="s">
        <v>17</v>
      </c>
      <c r="C853" t="s">
        <v>806</v>
      </c>
      <c r="D853" t="s">
        <v>5406</v>
      </c>
      <c r="E853" t="s">
        <v>20</v>
      </c>
      <c r="F853" t="s">
        <v>45</v>
      </c>
      <c r="G853">
        <v>6738091009</v>
      </c>
      <c r="H853" t="s">
        <v>46</v>
      </c>
      <c r="I853" t="s">
        <v>4327</v>
      </c>
      <c r="J853" t="s">
        <v>4318</v>
      </c>
      <c r="K853" s="2">
        <v>0</v>
      </c>
      <c r="L853" s="2">
        <v>1</v>
      </c>
      <c r="M853" s="2">
        <v>1</v>
      </c>
      <c r="N853" s="2">
        <v>0</v>
      </c>
      <c r="O853" s="2">
        <v>0</v>
      </c>
      <c r="P853" s="2" t="s">
        <v>3138</v>
      </c>
      <c r="Q853" s="7">
        <v>1</v>
      </c>
      <c r="R853" t="s">
        <v>31</v>
      </c>
      <c r="S853" t="str">
        <f t="shared" si="26"/>
        <v>4902430516198ShopeePsku</v>
      </c>
      <c r="T853" t="str">
        <f t="shared" si="27"/>
        <v>01/316027112BShopeePsku</v>
      </c>
    </row>
    <row r="854" spans="2:20" x14ac:dyDescent="0.35">
      <c r="B854" t="s">
        <v>17</v>
      </c>
      <c r="C854" t="s">
        <v>806</v>
      </c>
      <c r="D854" t="s">
        <v>5406</v>
      </c>
      <c r="E854" t="s">
        <v>20</v>
      </c>
      <c r="F854" t="s">
        <v>42</v>
      </c>
      <c r="G854">
        <v>4338093047</v>
      </c>
      <c r="H854" t="s">
        <v>43</v>
      </c>
      <c r="I854" t="s">
        <v>4328</v>
      </c>
      <c r="J854" t="s">
        <v>4314</v>
      </c>
      <c r="K854" s="2">
        <v>0</v>
      </c>
      <c r="L854" s="2">
        <v>1</v>
      </c>
      <c r="M854" s="2">
        <v>1</v>
      </c>
      <c r="N854" s="2">
        <v>0</v>
      </c>
      <c r="O854" s="2">
        <v>0</v>
      </c>
      <c r="P854" s="2" t="s">
        <v>3138</v>
      </c>
      <c r="Q854" s="7">
        <v>1</v>
      </c>
      <c r="R854" t="s">
        <v>31</v>
      </c>
      <c r="S854" t="str">
        <f t="shared" si="26"/>
        <v>4902430516167ShopeePsku</v>
      </c>
      <c r="T854" t="str">
        <f t="shared" si="27"/>
        <v>01/316027112AShopeePsku</v>
      </c>
    </row>
    <row r="855" spans="2:20" x14ac:dyDescent="0.35">
      <c r="B855" t="s">
        <v>17</v>
      </c>
      <c r="C855" t="s">
        <v>806</v>
      </c>
      <c r="D855" t="s">
        <v>5406</v>
      </c>
      <c r="E855" t="s">
        <v>20</v>
      </c>
      <c r="F855" t="s">
        <v>53</v>
      </c>
      <c r="G855">
        <v>4738092857</v>
      </c>
      <c r="H855" t="s">
        <v>840</v>
      </c>
      <c r="I855" t="s">
        <v>4329</v>
      </c>
      <c r="J855" t="s">
        <v>4316</v>
      </c>
      <c r="K855" s="2">
        <v>0</v>
      </c>
      <c r="L855" s="2">
        <v>1</v>
      </c>
      <c r="M855" s="2">
        <v>1</v>
      </c>
      <c r="N855" s="2">
        <v>0</v>
      </c>
      <c r="O855" s="2">
        <v>0</v>
      </c>
      <c r="P855" s="2" t="s">
        <v>3138</v>
      </c>
      <c r="Q855" s="7">
        <v>1</v>
      </c>
      <c r="R855" t="s">
        <v>31</v>
      </c>
      <c r="S855" t="str">
        <f t="shared" si="26"/>
        <v>4902430516921ShopeePsku</v>
      </c>
      <c r="T855" t="str">
        <f t="shared" si="27"/>
        <v>01/316027112EShopeePsku</v>
      </c>
    </row>
    <row r="856" spans="2:20" x14ac:dyDescent="0.35">
      <c r="B856" t="s">
        <v>17</v>
      </c>
      <c r="C856" t="s">
        <v>806</v>
      </c>
      <c r="D856" t="s">
        <v>5406</v>
      </c>
      <c r="E856" t="s">
        <v>20</v>
      </c>
      <c r="F856" t="s">
        <v>801</v>
      </c>
      <c r="G856">
        <v>4438093295</v>
      </c>
      <c r="H856" t="s">
        <v>34</v>
      </c>
      <c r="I856" t="s">
        <v>4330</v>
      </c>
      <c r="J856" t="s">
        <v>4315</v>
      </c>
      <c r="K856" s="2">
        <v>0</v>
      </c>
      <c r="L856" s="2">
        <v>1</v>
      </c>
      <c r="M856" s="2">
        <v>1</v>
      </c>
      <c r="N856" s="2">
        <v>0</v>
      </c>
      <c r="O856" s="2">
        <v>0</v>
      </c>
      <c r="P856" s="2" t="s">
        <v>3138</v>
      </c>
      <c r="Q856" s="7">
        <v>1</v>
      </c>
      <c r="R856" t="s">
        <v>31</v>
      </c>
      <c r="S856" t="str">
        <f t="shared" si="26"/>
        <v>4902430377379ShopeePsku</v>
      </c>
      <c r="T856" t="str">
        <f t="shared" si="27"/>
        <v>01/316027111LShopeePsku</v>
      </c>
    </row>
    <row r="857" spans="2:20" x14ac:dyDescent="0.35">
      <c r="B857" t="s">
        <v>17</v>
      </c>
      <c r="C857" t="s">
        <v>806</v>
      </c>
      <c r="D857" t="s">
        <v>5406</v>
      </c>
      <c r="E857" t="s">
        <v>20</v>
      </c>
      <c r="F857" t="s">
        <v>58</v>
      </c>
      <c r="G857">
        <v>6738090762</v>
      </c>
      <c r="H857" t="s">
        <v>839</v>
      </c>
      <c r="I857" t="s">
        <v>4331</v>
      </c>
      <c r="J857" t="s">
        <v>4317</v>
      </c>
      <c r="K857" s="2">
        <v>0</v>
      </c>
      <c r="L857" s="2">
        <v>1</v>
      </c>
      <c r="M857" s="2">
        <v>1</v>
      </c>
      <c r="N857" s="2">
        <v>0</v>
      </c>
      <c r="O857" s="2">
        <v>0</v>
      </c>
      <c r="P857" s="2" t="s">
        <v>3138</v>
      </c>
      <c r="Q857" s="7">
        <v>1</v>
      </c>
      <c r="R857" t="s">
        <v>31</v>
      </c>
      <c r="S857" t="str">
        <f t="shared" si="26"/>
        <v>4902430516266ShopeePsku</v>
      </c>
      <c r="T857" t="str">
        <f t="shared" si="27"/>
        <v>01/316027112CShopeePsku</v>
      </c>
    </row>
    <row r="858" spans="2:20" x14ac:dyDescent="0.35">
      <c r="B858" t="s">
        <v>17</v>
      </c>
      <c r="C858" t="s">
        <v>806</v>
      </c>
      <c r="D858" t="s">
        <v>5406</v>
      </c>
      <c r="E858" t="s">
        <v>20</v>
      </c>
      <c r="F858" t="s">
        <v>59</v>
      </c>
      <c r="G858">
        <v>4038093507</v>
      </c>
      <c r="H858" t="s">
        <v>60</v>
      </c>
      <c r="I858" t="s">
        <v>823</v>
      </c>
      <c r="J858" t="s">
        <v>5604</v>
      </c>
      <c r="K858" s="2">
        <v>0</v>
      </c>
      <c r="L858" s="2">
        <v>1</v>
      </c>
      <c r="M858" s="2">
        <v>1</v>
      </c>
      <c r="N858" s="2">
        <v>0</v>
      </c>
      <c r="O858" s="2">
        <v>0</v>
      </c>
      <c r="P858" s="2" t="s">
        <v>3140</v>
      </c>
      <c r="Q858" s="7">
        <v>1</v>
      </c>
      <c r="R858" t="s">
        <v>31</v>
      </c>
      <c r="S858" t="str">
        <f t="shared" si="26"/>
        <v>4902430377195ShopeePsku</v>
      </c>
      <c r="T858" t="str">
        <f t="shared" si="27"/>
        <v>01/316027111AShopeePsku</v>
      </c>
    </row>
    <row r="859" spans="2:20" x14ac:dyDescent="0.35">
      <c r="B859" t="s">
        <v>17</v>
      </c>
      <c r="C859" t="s">
        <v>806</v>
      </c>
      <c r="D859" t="s">
        <v>5406</v>
      </c>
      <c r="E859" t="s">
        <v>20</v>
      </c>
      <c r="F859" t="s">
        <v>36</v>
      </c>
      <c r="G859">
        <v>7738091907</v>
      </c>
      <c r="H859" t="s">
        <v>37</v>
      </c>
      <c r="I859" t="s">
        <v>4332</v>
      </c>
      <c r="J859" t="s">
        <v>4321</v>
      </c>
      <c r="K859" s="2">
        <v>0</v>
      </c>
      <c r="L859" s="2">
        <v>1</v>
      </c>
      <c r="M859" s="2">
        <v>1</v>
      </c>
      <c r="N859" s="2">
        <v>0</v>
      </c>
      <c r="O859" s="2">
        <v>0</v>
      </c>
      <c r="P859" s="2" t="s">
        <v>3138</v>
      </c>
      <c r="Q859" s="7">
        <v>1</v>
      </c>
      <c r="R859" t="s">
        <v>31</v>
      </c>
      <c r="S859" t="str">
        <f t="shared" si="26"/>
        <v>4902430516877ShopeePsku</v>
      </c>
      <c r="T859" t="str">
        <f t="shared" si="27"/>
        <v>01/316027112DShopeePsku</v>
      </c>
    </row>
    <row r="860" spans="2:20" x14ac:dyDescent="0.35">
      <c r="B860" t="s">
        <v>17</v>
      </c>
      <c r="C860" t="s">
        <v>806</v>
      </c>
      <c r="D860" t="s">
        <v>5406</v>
      </c>
      <c r="E860" t="s">
        <v>20</v>
      </c>
      <c r="F860" t="s">
        <v>32</v>
      </c>
      <c r="G860">
        <v>4938092681</v>
      </c>
      <c r="H860" t="s">
        <v>33</v>
      </c>
      <c r="I860" t="s">
        <v>4333</v>
      </c>
      <c r="J860" t="s">
        <v>4312</v>
      </c>
      <c r="K860" s="2">
        <v>0</v>
      </c>
      <c r="L860" s="2">
        <v>1</v>
      </c>
      <c r="M860" s="2">
        <v>1</v>
      </c>
      <c r="N860" s="2">
        <v>0</v>
      </c>
      <c r="O860" s="2">
        <v>0</v>
      </c>
      <c r="P860" s="2" t="s">
        <v>3138</v>
      </c>
      <c r="Q860" s="7">
        <v>1</v>
      </c>
      <c r="R860" t="s">
        <v>31</v>
      </c>
      <c r="S860" t="str">
        <f t="shared" si="26"/>
        <v>4902430517423ShopeePsku</v>
      </c>
      <c r="T860" t="str">
        <f t="shared" si="27"/>
        <v>01/316027110CShopeePsku</v>
      </c>
    </row>
    <row r="861" spans="2:20" x14ac:dyDescent="0.35">
      <c r="B861" t="s">
        <v>17</v>
      </c>
      <c r="C861" t="s">
        <v>806</v>
      </c>
      <c r="D861" t="s">
        <v>5406</v>
      </c>
      <c r="E861" t="s">
        <v>20</v>
      </c>
      <c r="F861" t="s">
        <v>28</v>
      </c>
      <c r="G861">
        <v>7538090829</v>
      </c>
      <c r="H861" t="s">
        <v>29</v>
      </c>
      <c r="I861" t="s">
        <v>836</v>
      </c>
      <c r="J861" t="s">
        <v>4456</v>
      </c>
      <c r="K861" s="2">
        <v>0</v>
      </c>
      <c r="L861" s="2">
        <v>1</v>
      </c>
      <c r="M861" s="2">
        <v>1</v>
      </c>
      <c r="N861" s="2">
        <v>0</v>
      </c>
      <c r="O861" s="2">
        <v>0</v>
      </c>
      <c r="P861" s="2" t="s">
        <v>3138</v>
      </c>
      <c r="Q861" s="7">
        <v>1</v>
      </c>
      <c r="R861" t="s">
        <v>31</v>
      </c>
      <c r="S861" t="str">
        <f t="shared" si="26"/>
        <v>4902430517478ShopeePsku</v>
      </c>
      <c r="T861" t="str">
        <f t="shared" si="27"/>
        <v>01/316027110HShopeePsku</v>
      </c>
    </row>
    <row r="862" spans="2:20" x14ac:dyDescent="0.35">
      <c r="B862" t="s">
        <v>17</v>
      </c>
      <c r="C862" t="s">
        <v>806</v>
      </c>
      <c r="D862" t="s">
        <v>5406</v>
      </c>
      <c r="E862" t="s">
        <v>20</v>
      </c>
      <c r="F862" t="s">
        <v>62</v>
      </c>
      <c r="G862">
        <v>7038091784</v>
      </c>
      <c r="H862" t="s">
        <v>63</v>
      </c>
      <c r="I862" t="s">
        <v>4334</v>
      </c>
      <c r="J862" t="s">
        <v>4319</v>
      </c>
      <c r="K862" s="2">
        <v>0</v>
      </c>
      <c r="L862" s="2">
        <v>1</v>
      </c>
      <c r="M862" s="2">
        <v>1</v>
      </c>
      <c r="N862" s="2">
        <v>0</v>
      </c>
      <c r="O862" s="2">
        <v>0</v>
      </c>
      <c r="P862" s="2" t="s">
        <v>3138</v>
      </c>
      <c r="Q862" s="7">
        <v>1</v>
      </c>
      <c r="R862" t="s">
        <v>31</v>
      </c>
      <c r="S862" t="str">
        <f t="shared" si="26"/>
        <v>4902430517447ShopeePsku</v>
      </c>
      <c r="T862" t="str">
        <f t="shared" si="27"/>
        <v>01/316027110EShopeePsku</v>
      </c>
    </row>
    <row r="863" spans="2:20" x14ac:dyDescent="0.35">
      <c r="B863" t="s">
        <v>17</v>
      </c>
      <c r="C863" t="s">
        <v>806</v>
      </c>
      <c r="D863" t="s">
        <v>5406</v>
      </c>
      <c r="E863" t="s">
        <v>20</v>
      </c>
      <c r="F863" t="s">
        <v>48</v>
      </c>
      <c r="G863">
        <v>7338091317</v>
      </c>
      <c r="H863" t="s">
        <v>49</v>
      </c>
      <c r="I863" t="s">
        <v>4335</v>
      </c>
      <c r="J863" t="s">
        <v>4320</v>
      </c>
      <c r="K863" s="2">
        <v>0</v>
      </c>
      <c r="L863" s="2">
        <v>1</v>
      </c>
      <c r="M863" s="2">
        <v>1</v>
      </c>
      <c r="N863" s="2">
        <v>0</v>
      </c>
      <c r="O863" s="2">
        <v>0</v>
      </c>
      <c r="P863" s="2" t="s">
        <v>3138</v>
      </c>
      <c r="Q863" s="7">
        <v>1</v>
      </c>
      <c r="R863" t="s">
        <v>31</v>
      </c>
      <c r="S863" t="str">
        <f t="shared" si="26"/>
        <v>4902430517454ShopeePsku</v>
      </c>
      <c r="T863" t="str">
        <f t="shared" si="27"/>
        <v>01/316027110FShopeePsku</v>
      </c>
    </row>
    <row r="864" spans="2:20" x14ac:dyDescent="0.35">
      <c r="B864" t="s">
        <v>17</v>
      </c>
      <c r="C864" t="s">
        <v>806</v>
      </c>
      <c r="D864" t="s">
        <v>5406</v>
      </c>
      <c r="E864" t="s">
        <v>20</v>
      </c>
      <c r="F864" t="s">
        <v>805</v>
      </c>
      <c r="G864">
        <v>4738093930</v>
      </c>
      <c r="H864" t="s">
        <v>834</v>
      </c>
      <c r="I864" t="s">
        <v>835</v>
      </c>
      <c r="J864" t="s">
        <v>4421</v>
      </c>
      <c r="K864" s="2">
        <v>0</v>
      </c>
      <c r="L864" s="2">
        <v>1</v>
      </c>
      <c r="M864" s="2">
        <v>1</v>
      </c>
      <c r="N864" s="2">
        <v>0</v>
      </c>
      <c r="O864" s="2">
        <v>0</v>
      </c>
      <c r="P864" s="2" t="s">
        <v>3138</v>
      </c>
      <c r="Q864" s="7">
        <v>1</v>
      </c>
      <c r="R864" t="s">
        <v>31</v>
      </c>
      <c r="S864" t="str">
        <f t="shared" si="26"/>
        <v>4902430517249ShopeePsku</v>
      </c>
      <c r="T864" t="str">
        <f t="shared" si="27"/>
        <v>01/316027112KShopeePsku</v>
      </c>
    </row>
    <row r="865" spans="2:20" x14ac:dyDescent="0.35">
      <c r="B865" t="s">
        <v>17</v>
      </c>
      <c r="C865" t="s">
        <v>806</v>
      </c>
      <c r="D865" t="s">
        <v>5406</v>
      </c>
      <c r="E865" t="s">
        <v>20</v>
      </c>
      <c r="F865" t="s">
        <v>4977</v>
      </c>
      <c r="G865">
        <v>4738093696</v>
      </c>
      <c r="H865" t="s">
        <v>830</v>
      </c>
      <c r="I865" t="s">
        <v>831</v>
      </c>
      <c r="J865" t="s">
        <v>4420</v>
      </c>
      <c r="K865" s="2">
        <v>0</v>
      </c>
      <c r="L865" s="2">
        <v>1</v>
      </c>
      <c r="M865" s="2">
        <v>1</v>
      </c>
      <c r="N865" s="2">
        <v>0</v>
      </c>
      <c r="O865" s="2">
        <v>0</v>
      </c>
      <c r="P865" s="2" t="s">
        <v>3140</v>
      </c>
      <c r="Q865" s="7">
        <v>1</v>
      </c>
      <c r="R865" t="s">
        <v>31</v>
      </c>
      <c r="S865" t="str">
        <f t="shared" si="26"/>
        <v>4902430377331ShopeePsku</v>
      </c>
      <c r="T865" t="str">
        <f t="shared" si="27"/>
        <v>01/316027111CShopeePsku</v>
      </c>
    </row>
    <row r="866" spans="2:20" x14ac:dyDescent="0.35">
      <c r="B866" t="s">
        <v>17</v>
      </c>
      <c r="C866" t="s">
        <v>806</v>
      </c>
      <c r="D866" t="s">
        <v>65</v>
      </c>
      <c r="E866" t="s">
        <v>3139</v>
      </c>
      <c r="F866" t="s">
        <v>2274</v>
      </c>
      <c r="G866">
        <v>7332742094</v>
      </c>
      <c r="H866" t="s">
        <v>2276</v>
      </c>
      <c r="I866" t="s">
        <v>4298</v>
      </c>
      <c r="J866" t="s">
        <v>4453</v>
      </c>
      <c r="K866" s="2">
        <v>1</v>
      </c>
      <c r="L866" s="2">
        <v>1</v>
      </c>
      <c r="M866" s="2">
        <v>0</v>
      </c>
      <c r="N866" s="2">
        <v>1</v>
      </c>
      <c r="O866" s="2">
        <v>1</v>
      </c>
      <c r="P866" s="2" t="s">
        <v>3138</v>
      </c>
      <c r="Q866" s="7">
        <v>1</v>
      </c>
      <c r="R866" t="s">
        <v>31</v>
      </c>
      <c r="S866" t="str">
        <f t="shared" si="26"/>
        <v>4902430870986x4ShopeePsku</v>
      </c>
      <c r="T866" t="str">
        <f t="shared" si="27"/>
        <v>01/396129505IShopeePsku</v>
      </c>
    </row>
    <row r="867" spans="2:20" x14ac:dyDescent="0.35">
      <c r="B867" t="s">
        <v>17</v>
      </c>
      <c r="C867" t="s">
        <v>806</v>
      </c>
      <c r="D867" t="s">
        <v>65</v>
      </c>
      <c r="E867" t="s">
        <v>3139</v>
      </c>
      <c r="F867" t="s">
        <v>2407</v>
      </c>
      <c r="G867">
        <v>7332740743</v>
      </c>
      <c r="H867" t="s">
        <v>3606</v>
      </c>
      <c r="I867" t="s">
        <v>910</v>
      </c>
      <c r="J867" t="s">
        <v>4452</v>
      </c>
      <c r="K867" s="2">
        <v>0</v>
      </c>
      <c r="L867" s="2">
        <v>1</v>
      </c>
      <c r="M867" s="2">
        <v>1</v>
      </c>
      <c r="N867" s="2">
        <v>1</v>
      </c>
      <c r="O867" s="2">
        <v>1</v>
      </c>
      <c r="P867" s="2" t="s">
        <v>3138</v>
      </c>
      <c r="Q867" s="7">
        <v>1</v>
      </c>
      <c r="R867" t="s">
        <v>31</v>
      </c>
      <c r="S867" t="str">
        <f t="shared" si="26"/>
        <v>4902430453028x4ShopeePsku</v>
      </c>
      <c r="T867" t="str">
        <f t="shared" si="27"/>
        <v>01/396129505LShopeePsku</v>
      </c>
    </row>
    <row r="868" spans="2:20" x14ac:dyDescent="0.35">
      <c r="B868" t="s">
        <v>17</v>
      </c>
      <c r="C868" t="s">
        <v>806</v>
      </c>
      <c r="D868" t="s">
        <v>65</v>
      </c>
      <c r="E868" t="s">
        <v>3139</v>
      </c>
      <c r="F868" t="s">
        <v>69</v>
      </c>
      <c r="G868">
        <v>179846933</v>
      </c>
      <c r="H868" t="s">
        <v>70</v>
      </c>
      <c r="I868" t="s">
        <v>3652</v>
      </c>
      <c r="J868" t="s">
        <v>4369</v>
      </c>
      <c r="K868" s="2">
        <v>1</v>
      </c>
      <c r="L868" s="2">
        <v>1</v>
      </c>
      <c r="M868" s="2">
        <v>1</v>
      </c>
      <c r="N868" s="2">
        <v>1</v>
      </c>
      <c r="O868" s="2">
        <v>1</v>
      </c>
      <c r="P868" s="2" t="s">
        <v>5625</v>
      </c>
      <c r="Q868" s="7">
        <v>1</v>
      </c>
      <c r="R868" t="s">
        <v>31</v>
      </c>
      <c r="S868" t="str">
        <f t="shared" si="26"/>
        <v>4902430453028ShopeePsku</v>
      </c>
      <c r="T868" t="str">
        <f t="shared" si="27"/>
        <v>01/326127301KShopeePsku</v>
      </c>
    </row>
    <row r="869" spans="2:20" x14ac:dyDescent="0.35">
      <c r="B869" t="s">
        <v>17</v>
      </c>
      <c r="C869" t="s">
        <v>806</v>
      </c>
      <c r="D869" t="s">
        <v>65</v>
      </c>
      <c r="E869" t="s">
        <v>3139</v>
      </c>
      <c r="F869" t="s">
        <v>116</v>
      </c>
      <c r="G869">
        <v>6616518592</v>
      </c>
      <c r="H869" t="s">
        <v>117</v>
      </c>
      <c r="I869" t="s">
        <v>3677</v>
      </c>
      <c r="J869" t="s">
        <v>4438</v>
      </c>
      <c r="K869" s="2">
        <v>1</v>
      </c>
      <c r="L869" s="2">
        <v>1</v>
      </c>
      <c r="M869" s="2">
        <v>1</v>
      </c>
      <c r="N869" s="2">
        <v>1</v>
      </c>
      <c r="O869" s="2">
        <v>1</v>
      </c>
      <c r="P869" s="2" t="s">
        <v>5618</v>
      </c>
      <c r="Q869" s="7">
        <v>1</v>
      </c>
      <c r="R869" t="s">
        <v>31</v>
      </c>
      <c r="S869" t="str">
        <f t="shared" si="26"/>
        <v>4902430928779ShopeePsku</v>
      </c>
      <c r="T869" t="str">
        <f t="shared" si="27"/>
        <v>01/326127305YShopeePsku</v>
      </c>
    </row>
    <row r="870" spans="2:20" x14ac:dyDescent="0.35">
      <c r="B870" t="s">
        <v>17</v>
      </c>
      <c r="C870" t="s">
        <v>806</v>
      </c>
      <c r="D870" t="s">
        <v>65</v>
      </c>
      <c r="E870" t="s">
        <v>3139</v>
      </c>
      <c r="F870" t="s">
        <v>71</v>
      </c>
      <c r="G870">
        <v>398447324</v>
      </c>
      <c r="H870" t="s">
        <v>72</v>
      </c>
      <c r="I870" t="s">
        <v>3658</v>
      </c>
      <c r="J870" t="s">
        <v>4378</v>
      </c>
      <c r="K870" s="2">
        <v>1</v>
      </c>
      <c r="L870" s="2">
        <v>1</v>
      </c>
      <c r="M870" s="2">
        <v>1</v>
      </c>
      <c r="N870" s="2">
        <v>1</v>
      </c>
      <c r="O870" s="2">
        <v>0</v>
      </c>
      <c r="P870" s="2" t="s">
        <v>5618</v>
      </c>
      <c r="Q870" s="7">
        <v>1</v>
      </c>
      <c r="R870" t="s">
        <v>31</v>
      </c>
      <c r="S870" t="str">
        <f t="shared" si="26"/>
        <v>4902430622080ShopeePsku</v>
      </c>
      <c r="T870" t="str">
        <f t="shared" si="27"/>
        <v>01/326127305RShopeePsku</v>
      </c>
    </row>
    <row r="871" spans="2:20" x14ac:dyDescent="0.35">
      <c r="B871" t="s">
        <v>17</v>
      </c>
      <c r="C871" t="s">
        <v>806</v>
      </c>
      <c r="D871" t="s">
        <v>65</v>
      </c>
      <c r="E871" t="s">
        <v>3139</v>
      </c>
      <c r="F871" t="s">
        <v>85</v>
      </c>
      <c r="G871">
        <v>7805777232</v>
      </c>
      <c r="H871" t="s">
        <v>86</v>
      </c>
      <c r="I871" t="s">
        <v>3229</v>
      </c>
      <c r="J871" t="s">
        <v>4458</v>
      </c>
      <c r="K871" s="2">
        <v>0</v>
      </c>
      <c r="L871" s="2">
        <v>1</v>
      </c>
      <c r="M871" s="2">
        <v>1</v>
      </c>
      <c r="N871" s="2">
        <v>1</v>
      </c>
      <c r="O871" s="2">
        <v>0</v>
      </c>
      <c r="P871" s="2" t="s">
        <v>5618</v>
      </c>
      <c r="Q871" s="7">
        <v>1</v>
      </c>
      <c r="R871" t="s">
        <v>31</v>
      </c>
      <c r="S871" t="str">
        <f t="shared" si="26"/>
        <v>4902430870986ShopeePsku</v>
      </c>
      <c r="T871" t="str">
        <f t="shared" si="27"/>
        <v>01/326127301DShopeePsku</v>
      </c>
    </row>
    <row r="872" spans="2:20" x14ac:dyDescent="0.35">
      <c r="B872" t="s">
        <v>17</v>
      </c>
      <c r="C872" t="s">
        <v>806</v>
      </c>
      <c r="D872" t="s">
        <v>65</v>
      </c>
      <c r="E872" t="s">
        <v>3139</v>
      </c>
      <c r="F872" t="s">
        <v>75</v>
      </c>
      <c r="G872">
        <v>398437476</v>
      </c>
      <c r="H872" t="s">
        <v>76</v>
      </c>
      <c r="I872" t="s">
        <v>3649</v>
      </c>
      <c r="J872" t="s">
        <v>4377</v>
      </c>
      <c r="K872" s="2">
        <v>1</v>
      </c>
      <c r="L872" s="2">
        <v>1</v>
      </c>
      <c r="M872" s="2">
        <v>1</v>
      </c>
      <c r="N872" s="2">
        <v>1</v>
      </c>
      <c r="O872" s="2">
        <v>0</v>
      </c>
      <c r="P872" s="2" t="s">
        <v>5619</v>
      </c>
      <c r="Q872" s="7">
        <v>1</v>
      </c>
      <c r="R872" t="s">
        <v>31</v>
      </c>
      <c r="S872" t="str">
        <f t="shared" si="26"/>
        <v>4902430731515ShopeePsku</v>
      </c>
      <c r="T872" t="str">
        <f t="shared" si="27"/>
        <v>01/326127304UShopeePsku</v>
      </c>
    </row>
    <row r="873" spans="2:20" x14ac:dyDescent="0.35">
      <c r="B873" t="s">
        <v>17</v>
      </c>
      <c r="C873" t="s">
        <v>806</v>
      </c>
      <c r="D873" t="s">
        <v>65</v>
      </c>
      <c r="E873" t="s">
        <v>3139</v>
      </c>
      <c r="F873" t="s">
        <v>73</v>
      </c>
      <c r="G873">
        <v>179875944</v>
      </c>
      <c r="H873" t="s">
        <v>74</v>
      </c>
      <c r="I873" t="s">
        <v>3657</v>
      </c>
      <c r="J873" t="s">
        <v>4370</v>
      </c>
      <c r="K873" s="2">
        <v>1</v>
      </c>
      <c r="L873" s="2">
        <v>1</v>
      </c>
      <c r="M873" s="2">
        <v>1</v>
      </c>
      <c r="N873" s="2">
        <v>1</v>
      </c>
      <c r="O873" s="2">
        <v>1</v>
      </c>
      <c r="P873" s="2" t="s">
        <v>5620</v>
      </c>
      <c r="Q873" s="7">
        <v>1</v>
      </c>
      <c r="R873" t="s">
        <v>31</v>
      </c>
      <c r="S873" t="str">
        <f t="shared" si="26"/>
        <v>4902430706742ShopeePsku</v>
      </c>
      <c r="T873" t="str">
        <f t="shared" si="27"/>
        <v>01/326127301HShopeePsku</v>
      </c>
    </row>
    <row r="874" spans="2:20" x14ac:dyDescent="0.35">
      <c r="B874" t="s">
        <v>17</v>
      </c>
      <c r="C874" t="s">
        <v>806</v>
      </c>
      <c r="D874" t="s">
        <v>65</v>
      </c>
      <c r="E874" t="s">
        <v>3139</v>
      </c>
      <c r="F874" t="s">
        <v>77</v>
      </c>
      <c r="G874">
        <v>83850325</v>
      </c>
      <c r="H874" t="s">
        <v>78</v>
      </c>
      <c r="I874" t="s">
        <v>3653</v>
      </c>
      <c r="J874" t="s">
        <v>4346</v>
      </c>
      <c r="K874" s="2">
        <v>1</v>
      </c>
      <c r="L874" s="2">
        <v>1</v>
      </c>
      <c r="M874" s="2">
        <v>1</v>
      </c>
      <c r="N874" s="2">
        <v>1</v>
      </c>
      <c r="O874" s="2">
        <v>1</v>
      </c>
      <c r="P874" s="2" t="s">
        <v>5618</v>
      </c>
      <c r="Q874" s="7">
        <v>1</v>
      </c>
      <c r="R874" t="s">
        <v>31</v>
      </c>
      <c r="S874" t="str">
        <f t="shared" si="26"/>
        <v>4902430358583ShopeePsku</v>
      </c>
      <c r="T874" t="str">
        <f t="shared" si="27"/>
        <v>01/326127303ZShopeePsku</v>
      </c>
    </row>
    <row r="875" spans="2:20" x14ac:dyDescent="0.35">
      <c r="B875" t="s">
        <v>17</v>
      </c>
      <c r="C875" t="s">
        <v>806</v>
      </c>
      <c r="D875" t="s">
        <v>65</v>
      </c>
      <c r="E875" t="s">
        <v>3139</v>
      </c>
      <c r="F875" t="s">
        <v>67</v>
      </c>
      <c r="G875">
        <v>398428999</v>
      </c>
      <c r="H875" t="s">
        <v>68</v>
      </c>
      <c r="I875" t="s">
        <v>3650</v>
      </c>
      <c r="J875" t="s">
        <v>4376</v>
      </c>
      <c r="K875" s="2">
        <v>1</v>
      </c>
      <c r="L875" s="2">
        <v>1</v>
      </c>
      <c r="M875" s="2">
        <v>1</v>
      </c>
      <c r="N875" s="2">
        <v>1</v>
      </c>
      <c r="O875" s="2">
        <v>1</v>
      </c>
      <c r="P875" s="2" t="s">
        <v>5618</v>
      </c>
      <c r="Q875" s="7">
        <v>1</v>
      </c>
      <c r="R875" t="s">
        <v>31</v>
      </c>
      <c r="S875" t="str">
        <f t="shared" si="26"/>
        <v>4902430622066ShopeePsku</v>
      </c>
      <c r="T875" t="str">
        <f t="shared" si="27"/>
        <v>01/326127305PShopeePsku</v>
      </c>
    </row>
    <row r="876" spans="2:20" x14ac:dyDescent="0.35">
      <c r="B876" t="s">
        <v>17</v>
      </c>
      <c r="C876" t="s">
        <v>806</v>
      </c>
      <c r="D876" t="s">
        <v>65</v>
      </c>
      <c r="E876" t="s">
        <v>3139</v>
      </c>
      <c r="F876" t="s">
        <v>2122</v>
      </c>
      <c r="G876">
        <v>5132744486</v>
      </c>
      <c r="H876" t="s">
        <v>2124</v>
      </c>
      <c r="I876" t="s">
        <v>885</v>
      </c>
      <c r="J876" t="s">
        <v>4424</v>
      </c>
      <c r="K876" s="2">
        <v>1</v>
      </c>
      <c r="L876" s="2">
        <v>1</v>
      </c>
      <c r="M876" s="2">
        <v>1</v>
      </c>
      <c r="N876" s="2">
        <v>1</v>
      </c>
      <c r="O876" s="2">
        <v>1</v>
      </c>
      <c r="P876" s="2" t="s">
        <v>3138</v>
      </c>
      <c r="Q876" s="7">
        <v>1</v>
      </c>
      <c r="R876" t="s">
        <v>31</v>
      </c>
      <c r="S876" t="str">
        <f t="shared" si="26"/>
        <v>4902430731591x2ShopeePsku</v>
      </c>
      <c r="T876" t="str">
        <f t="shared" si="27"/>
        <v>01/396129501UShopeePsku</v>
      </c>
    </row>
    <row r="877" spans="2:20" x14ac:dyDescent="0.35">
      <c r="B877" t="s">
        <v>17</v>
      </c>
      <c r="C877" t="s">
        <v>806</v>
      </c>
      <c r="D877" t="s">
        <v>65</v>
      </c>
      <c r="E877" t="s">
        <v>3139</v>
      </c>
      <c r="F877" t="s">
        <v>107</v>
      </c>
      <c r="G877">
        <v>298691148</v>
      </c>
      <c r="H877" t="s">
        <v>108</v>
      </c>
      <c r="I877" t="s">
        <v>3662</v>
      </c>
      <c r="J877" t="s">
        <v>4374</v>
      </c>
      <c r="K877" s="2">
        <v>1</v>
      </c>
      <c r="L877" s="2">
        <v>1</v>
      </c>
      <c r="M877" s="2">
        <v>1</v>
      </c>
      <c r="N877" s="2">
        <v>1</v>
      </c>
      <c r="O877" s="2">
        <v>1</v>
      </c>
      <c r="P877" s="2" t="s">
        <v>5618</v>
      </c>
      <c r="Q877" s="7">
        <v>1</v>
      </c>
      <c r="R877" t="s">
        <v>31</v>
      </c>
      <c r="S877" t="str">
        <f t="shared" si="26"/>
        <v>4902430693370ShopeePsku</v>
      </c>
      <c r="T877" t="str">
        <f t="shared" si="27"/>
        <v>01/326127305QShopeePsku</v>
      </c>
    </row>
    <row r="878" spans="2:20" x14ac:dyDescent="0.35">
      <c r="B878" t="s">
        <v>17</v>
      </c>
      <c r="C878" t="s">
        <v>806</v>
      </c>
      <c r="D878" t="s">
        <v>65</v>
      </c>
      <c r="E878" t="s">
        <v>3139</v>
      </c>
      <c r="F878" t="s">
        <v>5605</v>
      </c>
      <c r="G878">
        <v>7632756592</v>
      </c>
      <c r="H878" t="s">
        <v>2174</v>
      </c>
      <c r="I878" t="s">
        <v>842</v>
      </c>
      <c r="J878" t="s">
        <v>4457</v>
      </c>
      <c r="K878" s="2">
        <v>1</v>
      </c>
      <c r="L878" s="2">
        <v>1</v>
      </c>
      <c r="M878" s="2">
        <v>1</v>
      </c>
      <c r="N878" s="2">
        <v>1</v>
      </c>
      <c r="O878" s="2">
        <v>1</v>
      </c>
      <c r="P878" s="2" t="s">
        <v>3140</v>
      </c>
      <c r="Q878" s="7">
        <v>1</v>
      </c>
      <c r="R878" t="s">
        <v>31</v>
      </c>
      <c r="S878" t="str">
        <f t="shared" si="26"/>
        <v>4902430622066x3ShopeePsku</v>
      </c>
      <c r="T878" t="str">
        <f t="shared" si="27"/>
        <v>01/396129502FShopeePsku</v>
      </c>
    </row>
    <row r="879" spans="2:20" x14ac:dyDescent="0.35">
      <c r="B879" t="s">
        <v>17</v>
      </c>
      <c r="C879" t="s">
        <v>806</v>
      </c>
      <c r="D879" t="s">
        <v>65</v>
      </c>
      <c r="E879" t="s">
        <v>3139</v>
      </c>
      <c r="F879" t="s">
        <v>2234</v>
      </c>
      <c r="G879">
        <v>6932753169</v>
      </c>
      <c r="H879" t="s">
        <v>2236</v>
      </c>
      <c r="I879" t="s">
        <v>869</v>
      </c>
      <c r="J879" t="s">
        <v>4446</v>
      </c>
      <c r="K879" s="2">
        <v>1</v>
      </c>
      <c r="L879" s="2">
        <v>1</v>
      </c>
      <c r="M879" s="2">
        <v>1</v>
      </c>
      <c r="N879" s="2">
        <v>1</v>
      </c>
      <c r="O879" s="2">
        <v>1</v>
      </c>
      <c r="P879" s="2" t="s">
        <v>3138</v>
      </c>
      <c r="Q879" s="7">
        <v>1</v>
      </c>
      <c r="R879" t="s">
        <v>31</v>
      </c>
      <c r="S879" t="str">
        <f t="shared" si="26"/>
        <v>4902430731874x3ShopeePsku</v>
      </c>
      <c r="T879" t="str">
        <f t="shared" si="27"/>
        <v>01/396129502JShopeePsku</v>
      </c>
    </row>
    <row r="880" spans="2:20" x14ac:dyDescent="0.35">
      <c r="B880" t="s">
        <v>17</v>
      </c>
      <c r="C880" t="s">
        <v>806</v>
      </c>
      <c r="D880" t="s">
        <v>65</v>
      </c>
      <c r="E880" t="s">
        <v>3139</v>
      </c>
      <c r="F880" t="s">
        <v>113</v>
      </c>
      <c r="G880">
        <v>4716518579</v>
      </c>
      <c r="H880" t="s">
        <v>114</v>
      </c>
      <c r="I880" t="s">
        <v>3678</v>
      </c>
      <c r="J880" t="s">
        <v>5606</v>
      </c>
      <c r="K880" s="2">
        <v>1</v>
      </c>
      <c r="L880" s="2">
        <v>1</v>
      </c>
      <c r="M880" s="2">
        <v>1</v>
      </c>
      <c r="N880" s="2">
        <v>1</v>
      </c>
      <c r="O880" s="2">
        <v>1</v>
      </c>
      <c r="P880" s="2" t="s">
        <v>5619</v>
      </c>
      <c r="Q880" s="7">
        <v>1</v>
      </c>
      <c r="R880" t="s">
        <v>31</v>
      </c>
      <c r="S880" t="str">
        <f t="shared" si="26"/>
        <v>4902430928786ShopeePsku</v>
      </c>
      <c r="T880" t="str">
        <f t="shared" si="27"/>
        <v>01/326127305ZShopeePsku</v>
      </c>
    </row>
    <row r="881" spans="2:20" x14ac:dyDescent="0.35">
      <c r="B881" t="s">
        <v>17</v>
      </c>
      <c r="C881" t="s">
        <v>806</v>
      </c>
      <c r="D881" t="s">
        <v>65</v>
      </c>
      <c r="E881" t="s">
        <v>3139</v>
      </c>
      <c r="F881" t="s">
        <v>2240</v>
      </c>
      <c r="G881">
        <v>4932743936</v>
      </c>
      <c r="H881" t="s">
        <v>2242</v>
      </c>
      <c r="I881" t="s">
        <v>911</v>
      </c>
      <c r="J881" t="s">
        <v>4466</v>
      </c>
      <c r="K881" s="2">
        <v>0</v>
      </c>
      <c r="L881" s="2">
        <v>1</v>
      </c>
      <c r="M881" s="2">
        <v>1</v>
      </c>
      <c r="N881" s="2">
        <v>1</v>
      </c>
      <c r="O881" s="2">
        <v>1</v>
      </c>
      <c r="P881" s="2" t="s">
        <v>3138</v>
      </c>
      <c r="Q881" s="7">
        <v>1</v>
      </c>
      <c r="R881" t="s">
        <v>31</v>
      </c>
      <c r="S881" t="str">
        <f t="shared" si="26"/>
        <v>4902430928786x2ShopeePsku</v>
      </c>
      <c r="T881" t="str">
        <f t="shared" si="27"/>
        <v>01/396129505RShopeePsku</v>
      </c>
    </row>
    <row r="882" spans="2:20" x14ac:dyDescent="0.35">
      <c r="B882" t="s">
        <v>17</v>
      </c>
      <c r="C882" t="s">
        <v>806</v>
      </c>
      <c r="D882" t="s">
        <v>65</v>
      </c>
      <c r="E882" t="s">
        <v>3139</v>
      </c>
      <c r="F882" t="s">
        <v>2144</v>
      </c>
      <c r="G882">
        <v>4132726069</v>
      </c>
      <c r="H882" t="s">
        <v>2146</v>
      </c>
      <c r="I882" t="s">
        <v>916</v>
      </c>
      <c r="J882" t="s">
        <v>4415</v>
      </c>
      <c r="K882" s="2">
        <v>1</v>
      </c>
      <c r="L882" s="2">
        <v>1</v>
      </c>
      <c r="M882" s="2">
        <v>1</v>
      </c>
      <c r="N882" s="2">
        <v>1</v>
      </c>
      <c r="O882" s="2">
        <v>0</v>
      </c>
      <c r="P882" s="2" t="s">
        <v>3138</v>
      </c>
      <c r="Q882" s="7">
        <v>1</v>
      </c>
      <c r="R882" t="s">
        <v>31</v>
      </c>
      <c r="S882" t="str">
        <f t="shared" si="26"/>
        <v>4902430870993x3ShopeePsku</v>
      </c>
      <c r="T882" t="str">
        <f t="shared" si="27"/>
        <v>01/396129504JShopeePsku</v>
      </c>
    </row>
    <row r="883" spans="2:20" x14ac:dyDescent="0.35">
      <c r="B883" t="s">
        <v>17</v>
      </c>
      <c r="C883" t="s">
        <v>806</v>
      </c>
      <c r="D883" t="s">
        <v>65</v>
      </c>
      <c r="E883" t="s">
        <v>3139</v>
      </c>
      <c r="F883" t="s">
        <v>81</v>
      </c>
      <c r="G883">
        <v>7805777236</v>
      </c>
      <c r="H883" t="s">
        <v>82</v>
      </c>
      <c r="I883" t="s">
        <v>3656</v>
      </c>
      <c r="J883" t="s">
        <v>4459</v>
      </c>
      <c r="K883" s="2">
        <v>0</v>
      </c>
      <c r="L883" s="2">
        <v>1</v>
      </c>
      <c r="M883" s="2">
        <v>1</v>
      </c>
      <c r="N883" s="2">
        <v>1</v>
      </c>
      <c r="O883" s="2">
        <v>0</v>
      </c>
      <c r="P883" s="2" t="s">
        <v>5619</v>
      </c>
      <c r="Q883" s="7">
        <v>1</v>
      </c>
      <c r="R883" t="s">
        <v>31</v>
      </c>
      <c r="S883" t="str">
        <f t="shared" si="26"/>
        <v>4902430870993ShopeePsku</v>
      </c>
      <c r="T883" t="str">
        <f t="shared" si="27"/>
        <v>01/326127301EShopeePsku</v>
      </c>
    </row>
    <row r="884" spans="2:20" x14ac:dyDescent="0.35">
      <c r="B884" t="s">
        <v>17</v>
      </c>
      <c r="C884" t="s">
        <v>806</v>
      </c>
      <c r="D884" t="s">
        <v>65</v>
      </c>
      <c r="E884" t="s">
        <v>3139</v>
      </c>
      <c r="F884" t="s">
        <v>2524</v>
      </c>
      <c r="G884">
        <v>6932729536</v>
      </c>
      <c r="H884" t="s">
        <v>2271</v>
      </c>
      <c r="I884" t="s">
        <v>3224</v>
      </c>
      <c r="J884" t="s">
        <v>4445</v>
      </c>
      <c r="K884" s="2">
        <v>1</v>
      </c>
      <c r="L884" s="2">
        <v>1</v>
      </c>
      <c r="M884" s="2">
        <v>1</v>
      </c>
      <c r="N884" s="2">
        <v>1</v>
      </c>
      <c r="O884" s="2">
        <v>1</v>
      </c>
      <c r="P884" s="2" t="s">
        <v>3140</v>
      </c>
      <c r="Q884" s="7">
        <v>1</v>
      </c>
      <c r="R884" t="s">
        <v>31</v>
      </c>
      <c r="S884" t="str">
        <f t="shared" si="26"/>
        <v>4902430706742x2ShopeePsku</v>
      </c>
      <c r="T884" t="str">
        <f t="shared" si="27"/>
        <v>01/396129501OShopeePsku</v>
      </c>
    </row>
    <row r="885" spans="2:20" x14ac:dyDescent="0.35">
      <c r="B885" t="s">
        <v>17</v>
      </c>
      <c r="C885" t="s">
        <v>806</v>
      </c>
      <c r="D885" t="s">
        <v>65</v>
      </c>
      <c r="E885" t="s">
        <v>3139</v>
      </c>
      <c r="F885" t="s">
        <v>2094</v>
      </c>
      <c r="G885">
        <v>6532766414</v>
      </c>
      <c r="H885" t="s">
        <v>2096</v>
      </c>
      <c r="I885" t="s">
        <v>3222</v>
      </c>
      <c r="J885" t="s">
        <v>4437</v>
      </c>
      <c r="K885" s="2">
        <v>1</v>
      </c>
      <c r="L885" s="2">
        <v>1</v>
      </c>
      <c r="M885" s="2">
        <v>1</v>
      </c>
      <c r="N885" s="2">
        <v>1</v>
      </c>
      <c r="O885" s="2">
        <v>0</v>
      </c>
      <c r="P885" s="2" t="s">
        <v>3138</v>
      </c>
      <c r="Q885" s="7">
        <v>1</v>
      </c>
      <c r="R885" t="s">
        <v>31</v>
      </c>
      <c r="S885" t="str">
        <f t="shared" si="26"/>
        <v>4902430731591x3ShopeePsku</v>
      </c>
      <c r="T885" t="str">
        <f t="shared" si="27"/>
        <v>01/396129502KShopeePsku</v>
      </c>
    </row>
    <row r="886" spans="2:20" x14ac:dyDescent="0.35">
      <c r="B886" t="s">
        <v>17</v>
      </c>
      <c r="C886" t="s">
        <v>806</v>
      </c>
      <c r="D886" t="s">
        <v>65</v>
      </c>
      <c r="E886" t="s">
        <v>3139</v>
      </c>
      <c r="F886" t="s">
        <v>2158</v>
      </c>
      <c r="G886">
        <v>3332862535</v>
      </c>
      <c r="H886" t="s">
        <v>2160</v>
      </c>
      <c r="I886" t="s">
        <v>899</v>
      </c>
      <c r="J886" t="s">
        <v>4407</v>
      </c>
      <c r="K886" s="2">
        <v>0</v>
      </c>
      <c r="L886" s="2">
        <v>1</v>
      </c>
      <c r="M886" s="2">
        <v>0</v>
      </c>
      <c r="N886" s="2">
        <v>1</v>
      </c>
      <c r="O886" s="2">
        <v>0</v>
      </c>
      <c r="P886" s="2" t="s">
        <v>3138</v>
      </c>
      <c r="Q886" s="7">
        <v>1</v>
      </c>
      <c r="R886" t="s">
        <v>31</v>
      </c>
      <c r="S886" t="str">
        <f t="shared" si="26"/>
        <v>4902430870986x2ShopeePsku</v>
      </c>
      <c r="T886" t="str">
        <f t="shared" si="27"/>
        <v>01/396129504KShopeePsku</v>
      </c>
    </row>
    <row r="887" spans="2:20" x14ac:dyDescent="0.35">
      <c r="B887" t="s">
        <v>17</v>
      </c>
      <c r="C887" t="s">
        <v>806</v>
      </c>
      <c r="D887" t="s">
        <v>65</v>
      </c>
      <c r="E887" t="s">
        <v>3139</v>
      </c>
      <c r="F887" t="s">
        <v>4308</v>
      </c>
      <c r="G887">
        <v>6032741552</v>
      </c>
      <c r="H887" t="s">
        <v>2211</v>
      </c>
      <c r="I887" t="s">
        <v>877</v>
      </c>
      <c r="J887" t="s">
        <v>4432</v>
      </c>
      <c r="K887" s="2">
        <v>1</v>
      </c>
      <c r="L887" s="2">
        <v>1</v>
      </c>
      <c r="M887" s="2">
        <v>1</v>
      </c>
      <c r="N887" s="2">
        <v>1</v>
      </c>
      <c r="O887" s="2">
        <v>0</v>
      </c>
      <c r="P887" s="2" t="s">
        <v>3140</v>
      </c>
      <c r="Q887" s="7">
        <v>1</v>
      </c>
      <c r="R887" t="s">
        <v>31</v>
      </c>
      <c r="S887" t="str">
        <f t="shared" si="26"/>
        <v>4902430453028x2ShopeePsku</v>
      </c>
      <c r="T887" t="str">
        <f t="shared" si="27"/>
        <v>01/396129503FShopeePsku</v>
      </c>
    </row>
    <row r="888" spans="2:20" x14ac:dyDescent="0.35">
      <c r="B888" t="s">
        <v>17</v>
      </c>
      <c r="C888" t="s">
        <v>806</v>
      </c>
      <c r="D888" t="s">
        <v>65</v>
      </c>
      <c r="E888" t="s">
        <v>3139</v>
      </c>
      <c r="F888" t="s">
        <v>904</v>
      </c>
      <c r="G888">
        <v>5132758590</v>
      </c>
      <c r="H888" t="s">
        <v>905</v>
      </c>
      <c r="I888" t="s">
        <v>1545</v>
      </c>
      <c r="J888" t="s">
        <v>906</v>
      </c>
      <c r="K888" s="2">
        <v>0</v>
      </c>
      <c r="L888" s="2">
        <v>1</v>
      </c>
      <c r="M888" s="2">
        <v>1</v>
      </c>
      <c r="N888" s="2">
        <v>1</v>
      </c>
      <c r="O888" s="2">
        <v>1</v>
      </c>
      <c r="P888" s="2" t="s">
        <v>3138</v>
      </c>
      <c r="Q888" s="7">
        <v>1</v>
      </c>
      <c r="R888" t="s">
        <v>31</v>
      </c>
      <c r="S888" t="str">
        <f t="shared" si="26"/>
        <v>4902430687355x4ShopeePsku</v>
      </c>
      <c r="T888" t="str">
        <f t="shared" si="27"/>
        <v>01/396129505FShopeePsku</v>
      </c>
    </row>
    <row r="889" spans="2:20" x14ac:dyDescent="0.35">
      <c r="B889" t="s">
        <v>17</v>
      </c>
      <c r="C889" t="s">
        <v>806</v>
      </c>
      <c r="D889" t="s">
        <v>65</v>
      </c>
      <c r="E889" t="s">
        <v>3139</v>
      </c>
      <c r="F889" t="s">
        <v>2265</v>
      </c>
      <c r="G889">
        <v>5432739654</v>
      </c>
      <c r="H889" t="s">
        <v>2267</v>
      </c>
      <c r="I889" t="s">
        <v>898</v>
      </c>
      <c r="J889" t="s">
        <v>4428</v>
      </c>
      <c r="K889" s="2">
        <v>0</v>
      </c>
      <c r="L889" s="2">
        <v>1</v>
      </c>
      <c r="M889" s="2">
        <v>1</v>
      </c>
      <c r="N889" s="2">
        <v>1</v>
      </c>
      <c r="O889" s="2">
        <v>0</v>
      </c>
      <c r="P889" s="2" t="s">
        <v>3138</v>
      </c>
      <c r="Q889" s="7">
        <v>1</v>
      </c>
      <c r="R889" t="s">
        <v>31</v>
      </c>
      <c r="S889" t="str">
        <f t="shared" si="26"/>
        <v>4902430870993x2ShopeePsku</v>
      </c>
      <c r="T889" t="str">
        <f t="shared" si="27"/>
        <v>01/396129504IShopeePsku</v>
      </c>
    </row>
    <row r="890" spans="2:20" x14ac:dyDescent="0.35">
      <c r="B890" t="s">
        <v>17</v>
      </c>
      <c r="C890" t="s">
        <v>806</v>
      </c>
      <c r="D890" t="s">
        <v>65</v>
      </c>
      <c r="E890" t="s">
        <v>3139</v>
      </c>
      <c r="F890" t="s">
        <v>804</v>
      </c>
      <c r="G890">
        <v>1019663306</v>
      </c>
      <c r="H890" t="s">
        <v>863</v>
      </c>
      <c r="I890" t="s">
        <v>3654</v>
      </c>
      <c r="J890" t="s">
        <v>4385</v>
      </c>
      <c r="K890" s="2">
        <v>1</v>
      </c>
      <c r="L890" s="2">
        <v>1</v>
      </c>
      <c r="M890" s="2">
        <v>1</v>
      </c>
      <c r="N890" s="2">
        <v>1</v>
      </c>
      <c r="O890" s="2">
        <v>0</v>
      </c>
      <c r="P890" s="2" t="s">
        <v>5625</v>
      </c>
      <c r="Q890" s="7">
        <v>1</v>
      </c>
      <c r="R890" t="s">
        <v>31</v>
      </c>
      <c r="S890" t="str">
        <f t="shared" si="26"/>
        <v>4902430807692ShopeePsku</v>
      </c>
      <c r="T890" t="str">
        <f t="shared" si="27"/>
        <v>01/326127301LShopeePsku</v>
      </c>
    </row>
    <row r="891" spans="2:20" x14ac:dyDescent="0.35">
      <c r="B891" t="s">
        <v>17</v>
      </c>
      <c r="C891" t="s">
        <v>806</v>
      </c>
      <c r="D891" t="s">
        <v>65</v>
      </c>
      <c r="E891" t="s">
        <v>3139</v>
      </c>
      <c r="F891" t="s">
        <v>2090</v>
      </c>
      <c r="G891">
        <v>6232741946</v>
      </c>
      <c r="H891" t="s">
        <v>2092</v>
      </c>
      <c r="I891" t="s">
        <v>3227</v>
      </c>
      <c r="J891" t="s">
        <v>4461</v>
      </c>
      <c r="K891" s="2">
        <v>1</v>
      </c>
      <c r="L891" s="2">
        <v>1</v>
      </c>
      <c r="M891" s="2">
        <v>1</v>
      </c>
      <c r="N891" s="2">
        <v>1</v>
      </c>
      <c r="O891" s="2">
        <v>1</v>
      </c>
      <c r="P891" s="2" t="s">
        <v>3138</v>
      </c>
      <c r="Q891" s="7">
        <v>1</v>
      </c>
      <c r="R891" t="s">
        <v>31</v>
      </c>
      <c r="S891" t="str">
        <f t="shared" si="26"/>
        <v>4902430928786x3ShopeePsku</v>
      </c>
      <c r="T891" t="str">
        <f t="shared" si="27"/>
        <v>01/396129505SShopeePsku</v>
      </c>
    </row>
    <row r="892" spans="2:20" x14ac:dyDescent="0.35">
      <c r="B892" t="s">
        <v>17</v>
      </c>
      <c r="C892" t="s">
        <v>806</v>
      </c>
      <c r="D892" t="s">
        <v>65</v>
      </c>
      <c r="E892" t="s">
        <v>3139</v>
      </c>
      <c r="F892" t="s">
        <v>907</v>
      </c>
      <c r="G892">
        <v>7832752778</v>
      </c>
      <c r="H892" t="s">
        <v>908</v>
      </c>
      <c r="I892" t="s">
        <v>4322</v>
      </c>
      <c r="J892" t="s">
        <v>909</v>
      </c>
      <c r="K892" s="2">
        <v>0</v>
      </c>
      <c r="L892" s="2">
        <v>1</v>
      </c>
      <c r="M892" s="2">
        <v>1</v>
      </c>
      <c r="N892" s="2">
        <v>1</v>
      </c>
      <c r="O892" s="2">
        <v>0</v>
      </c>
      <c r="P892" s="2" t="s">
        <v>3138</v>
      </c>
      <c r="Q892" s="7">
        <v>1</v>
      </c>
      <c r="R892" t="s">
        <v>31</v>
      </c>
      <c r="S892" t="str">
        <f t="shared" si="26"/>
        <v>4902430821995x4ShopeePsku</v>
      </c>
      <c r="T892" t="str">
        <f t="shared" si="27"/>
        <v>01/396129505HShopeePsku</v>
      </c>
    </row>
    <row r="893" spans="2:20" x14ac:dyDescent="0.35">
      <c r="B893" t="s">
        <v>17</v>
      </c>
      <c r="C893" t="s">
        <v>806</v>
      </c>
      <c r="D893" t="s">
        <v>65</v>
      </c>
      <c r="E893" t="s">
        <v>3139</v>
      </c>
      <c r="F893" t="s">
        <v>2166</v>
      </c>
      <c r="G893">
        <v>5732738223</v>
      </c>
      <c r="H893" t="s">
        <v>2168</v>
      </c>
      <c r="I893" t="s">
        <v>3226</v>
      </c>
      <c r="J893" t="s">
        <v>4431</v>
      </c>
      <c r="K893" s="2">
        <v>1</v>
      </c>
      <c r="L893" s="2">
        <v>1</v>
      </c>
      <c r="M893" s="2">
        <v>0</v>
      </c>
      <c r="N893" s="2">
        <v>1</v>
      </c>
      <c r="O893" s="2">
        <v>1</v>
      </c>
      <c r="P893" s="2" t="s">
        <v>3138</v>
      </c>
      <c r="Q893" s="7">
        <v>1</v>
      </c>
      <c r="R893" t="s">
        <v>31</v>
      </c>
      <c r="S893" t="str">
        <f t="shared" si="26"/>
        <v>4902430723626x3ShopeePsku</v>
      </c>
      <c r="T893" t="str">
        <f t="shared" si="27"/>
        <v>01/396129502LShopeePsku</v>
      </c>
    </row>
    <row r="894" spans="2:20" x14ac:dyDescent="0.35">
      <c r="B894" t="s">
        <v>17</v>
      </c>
      <c r="C894" t="s">
        <v>806</v>
      </c>
      <c r="D894" t="s">
        <v>65</v>
      </c>
      <c r="E894" t="s">
        <v>3139</v>
      </c>
      <c r="F894" t="s">
        <v>930</v>
      </c>
      <c r="G894">
        <v>4143066011</v>
      </c>
      <c r="H894" t="s">
        <v>931</v>
      </c>
      <c r="I894" t="s">
        <v>3685</v>
      </c>
      <c r="J894" t="s">
        <v>4416</v>
      </c>
      <c r="K894" s="2">
        <v>1</v>
      </c>
      <c r="L894" s="2">
        <v>1</v>
      </c>
      <c r="M894" s="2">
        <v>1</v>
      </c>
      <c r="N894" s="2">
        <v>1</v>
      </c>
      <c r="O894" s="2">
        <v>0</v>
      </c>
      <c r="P894" s="2" t="s">
        <v>3138</v>
      </c>
      <c r="Q894" s="7">
        <v>1</v>
      </c>
      <c r="R894" t="s">
        <v>31</v>
      </c>
      <c r="S894" t="str">
        <f t="shared" si="26"/>
        <v>4902430340793x3ShopeePsku</v>
      </c>
      <c r="T894" t="str">
        <f t="shared" si="27"/>
        <v>01/396129506CShopeePsku</v>
      </c>
    </row>
    <row r="895" spans="2:20" x14ac:dyDescent="0.35">
      <c r="B895" t="s">
        <v>17</v>
      </c>
      <c r="C895" t="s">
        <v>806</v>
      </c>
      <c r="D895" t="s">
        <v>65</v>
      </c>
      <c r="E895" t="s">
        <v>3139</v>
      </c>
      <c r="F895" t="s">
        <v>5607</v>
      </c>
      <c r="G895">
        <v>6732754804</v>
      </c>
      <c r="H895" t="s">
        <v>2217</v>
      </c>
      <c r="I895" t="s">
        <v>855</v>
      </c>
      <c r="J895" t="s">
        <v>5608</v>
      </c>
      <c r="K895" s="2">
        <v>1</v>
      </c>
      <c r="L895" s="2">
        <v>1</v>
      </c>
      <c r="M895" s="2">
        <v>1</v>
      </c>
      <c r="N895" s="2">
        <v>1</v>
      </c>
      <c r="O895" s="2">
        <v>1</v>
      </c>
      <c r="P895" s="2" t="s">
        <v>3140</v>
      </c>
      <c r="Q895" s="7">
        <v>1</v>
      </c>
      <c r="R895" t="s">
        <v>31</v>
      </c>
      <c r="S895" t="str">
        <f t="shared" si="26"/>
        <v>4902430693370x3ShopeePsku</v>
      </c>
      <c r="T895" t="str">
        <f t="shared" si="27"/>
        <v>01/396129501ZShopeePsku</v>
      </c>
    </row>
    <row r="896" spans="2:20" x14ac:dyDescent="0.35">
      <c r="B896" t="s">
        <v>17</v>
      </c>
      <c r="C896" t="s">
        <v>806</v>
      </c>
      <c r="D896" t="s">
        <v>65</v>
      </c>
      <c r="E896" t="s">
        <v>3139</v>
      </c>
      <c r="F896" t="s">
        <v>2219</v>
      </c>
      <c r="G896">
        <v>4432766439</v>
      </c>
      <c r="H896" t="s">
        <v>2221</v>
      </c>
      <c r="I896" t="s">
        <v>903</v>
      </c>
      <c r="J896" t="s">
        <v>4419</v>
      </c>
      <c r="K896" s="2">
        <v>0</v>
      </c>
      <c r="L896" s="2">
        <v>1</v>
      </c>
      <c r="M896" s="2">
        <v>0</v>
      </c>
      <c r="N896" s="2">
        <v>1</v>
      </c>
      <c r="O896" s="2">
        <v>0</v>
      </c>
      <c r="P896" s="2" t="s">
        <v>3138</v>
      </c>
      <c r="Q896" s="7">
        <v>1</v>
      </c>
      <c r="R896" t="s">
        <v>31</v>
      </c>
      <c r="S896" t="str">
        <f t="shared" si="26"/>
        <v>4902430870986x3ShopeePsku</v>
      </c>
      <c r="T896" t="str">
        <f t="shared" si="27"/>
        <v>01/396129504LShopeePsku</v>
      </c>
    </row>
    <row r="897" spans="2:20" x14ac:dyDescent="0.35">
      <c r="B897" t="s">
        <v>17</v>
      </c>
      <c r="C897" t="s">
        <v>806</v>
      </c>
      <c r="D897" t="s">
        <v>65</v>
      </c>
      <c r="E897" t="s">
        <v>3139</v>
      </c>
      <c r="F897" t="s">
        <v>2254</v>
      </c>
      <c r="G897">
        <v>6632752847</v>
      </c>
      <c r="H897" t="s">
        <v>2256</v>
      </c>
      <c r="I897" t="s">
        <v>852</v>
      </c>
      <c r="J897" t="s">
        <v>4439</v>
      </c>
      <c r="K897" s="2">
        <v>1</v>
      </c>
      <c r="L897" s="2">
        <v>1</v>
      </c>
      <c r="M897" s="2">
        <v>1</v>
      </c>
      <c r="N897" s="2">
        <v>1</v>
      </c>
      <c r="O897" s="2">
        <v>1</v>
      </c>
      <c r="P897" s="2" t="s">
        <v>3138</v>
      </c>
      <c r="Q897" s="7">
        <v>1</v>
      </c>
      <c r="R897" t="s">
        <v>31</v>
      </c>
      <c r="S897" t="str">
        <f t="shared" si="26"/>
        <v>4902430731874x2ShopeePsku</v>
      </c>
      <c r="T897" t="str">
        <f t="shared" si="27"/>
        <v>01/396129501QShopeePsku</v>
      </c>
    </row>
    <row r="898" spans="2:20" x14ac:dyDescent="0.35">
      <c r="B898" t="s">
        <v>17</v>
      </c>
      <c r="C898" t="s">
        <v>806</v>
      </c>
      <c r="D898" t="s">
        <v>65</v>
      </c>
      <c r="E898" t="s">
        <v>3139</v>
      </c>
      <c r="F898">
        <v>0</v>
      </c>
      <c r="G898">
        <v>6943056571</v>
      </c>
      <c r="H898">
        <v>0</v>
      </c>
      <c r="I898" t="s">
        <v>3681</v>
      </c>
      <c r="J898" t="s">
        <v>4447</v>
      </c>
      <c r="K898" s="2">
        <v>1</v>
      </c>
      <c r="L898" s="2">
        <v>1</v>
      </c>
      <c r="M898" s="2">
        <v>1</v>
      </c>
      <c r="N898" s="2">
        <v>1</v>
      </c>
      <c r="O898" s="2">
        <v>0</v>
      </c>
      <c r="P898" s="2" t="s">
        <v>3545</v>
      </c>
      <c r="Q898" s="7">
        <v>1</v>
      </c>
      <c r="R898" t="s">
        <v>31</v>
      </c>
      <c r="S898" t="str">
        <f t="shared" si="26"/>
        <v>0ShopeePsku</v>
      </c>
      <c r="T898" t="str">
        <f t="shared" si="27"/>
        <v>0ShopeePsku</v>
      </c>
    </row>
    <row r="899" spans="2:20" x14ac:dyDescent="0.35">
      <c r="B899" t="s">
        <v>17</v>
      </c>
      <c r="C899" t="s">
        <v>806</v>
      </c>
      <c r="D899" t="s">
        <v>65</v>
      </c>
      <c r="E899" t="s">
        <v>3139</v>
      </c>
      <c r="F899" t="s">
        <v>928</v>
      </c>
      <c r="G899">
        <v>7043068214</v>
      </c>
      <c r="H899" t="s">
        <v>929</v>
      </c>
      <c r="I899" t="s">
        <v>3684</v>
      </c>
      <c r="J899" t="s">
        <v>4448</v>
      </c>
      <c r="K899" s="2">
        <v>1</v>
      </c>
      <c r="L899" s="2">
        <v>1</v>
      </c>
      <c r="M899" s="2">
        <v>1</v>
      </c>
      <c r="N899" s="2">
        <v>1</v>
      </c>
      <c r="O899" s="2">
        <v>0</v>
      </c>
      <c r="P899" s="2" t="s">
        <v>3138</v>
      </c>
      <c r="Q899" s="7">
        <v>1</v>
      </c>
      <c r="R899" t="s">
        <v>31</v>
      </c>
      <c r="S899" t="str">
        <f t="shared" ref="S899:S962" si="28">H899&amp;C899&amp;R899</f>
        <v>4902430340793x2ShopeePsku</v>
      </c>
      <c r="T899" t="str">
        <f t="shared" ref="T899:T962" si="29">F899&amp;C899&amp;R899</f>
        <v>01/396129506BShopeePsku</v>
      </c>
    </row>
    <row r="900" spans="2:20" x14ac:dyDescent="0.35">
      <c r="B900" t="s">
        <v>17</v>
      </c>
      <c r="C900" t="s">
        <v>806</v>
      </c>
      <c r="D900" t="s">
        <v>65</v>
      </c>
      <c r="E900" t="s">
        <v>3139</v>
      </c>
      <c r="F900" t="s">
        <v>2482</v>
      </c>
      <c r="G900">
        <v>179870589</v>
      </c>
      <c r="H900" t="s">
        <v>894</v>
      </c>
      <c r="I900" t="s">
        <v>3674</v>
      </c>
      <c r="J900" t="s">
        <v>895</v>
      </c>
      <c r="K900" s="2">
        <v>1</v>
      </c>
      <c r="L900" s="2">
        <v>1</v>
      </c>
      <c r="M900" s="2">
        <v>0</v>
      </c>
      <c r="N900" s="2">
        <v>1</v>
      </c>
      <c r="O900" s="2">
        <v>0</v>
      </c>
      <c r="P900" s="2" t="s">
        <v>3140</v>
      </c>
      <c r="Q900" s="7">
        <v>1</v>
      </c>
      <c r="R900" t="s">
        <v>31</v>
      </c>
      <c r="S900" t="str">
        <f t="shared" si="28"/>
        <v>4902430453271ShopeePsku</v>
      </c>
      <c r="T900" t="str">
        <f t="shared" si="29"/>
        <v>01/326127301GShopeePsku</v>
      </c>
    </row>
    <row r="901" spans="2:20" x14ac:dyDescent="0.35">
      <c r="B901" t="s">
        <v>17</v>
      </c>
      <c r="C901" t="s">
        <v>806</v>
      </c>
      <c r="D901" t="s">
        <v>65</v>
      </c>
      <c r="E901" t="s">
        <v>3139</v>
      </c>
      <c r="F901">
        <v>0</v>
      </c>
      <c r="G901">
        <v>3833635022</v>
      </c>
      <c r="H901">
        <v>0</v>
      </c>
      <c r="I901" t="s">
        <v>4323</v>
      </c>
      <c r="J901" t="s">
        <v>4413</v>
      </c>
      <c r="K901" s="2">
        <v>1</v>
      </c>
      <c r="L901" s="2">
        <v>1</v>
      </c>
      <c r="M901" s="2">
        <v>0</v>
      </c>
      <c r="N901" s="2">
        <v>0</v>
      </c>
      <c r="O901" s="2">
        <v>1</v>
      </c>
      <c r="P901" s="2" t="s">
        <v>23</v>
      </c>
      <c r="Q901" s="7">
        <v>1</v>
      </c>
      <c r="R901" t="s">
        <v>31</v>
      </c>
      <c r="S901" t="str">
        <f t="shared" si="28"/>
        <v>0ShopeePsku</v>
      </c>
      <c r="T901" t="str">
        <f t="shared" si="29"/>
        <v>0ShopeePsku</v>
      </c>
    </row>
    <row r="902" spans="2:20" x14ac:dyDescent="0.35">
      <c r="B902" t="s">
        <v>17</v>
      </c>
      <c r="C902" t="s">
        <v>806</v>
      </c>
      <c r="D902" t="s">
        <v>65</v>
      </c>
      <c r="E902" t="s">
        <v>3139</v>
      </c>
      <c r="F902" t="s">
        <v>2238</v>
      </c>
      <c r="G902">
        <v>6232740048</v>
      </c>
      <c r="H902" t="s">
        <v>2239</v>
      </c>
      <c r="I902" t="s">
        <v>914</v>
      </c>
      <c r="J902" t="s">
        <v>4433</v>
      </c>
      <c r="K902" s="2">
        <v>1</v>
      </c>
      <c r="L902" s="2">
        <v>1</v>
      </c>
      <c r="M902" s="2">
        <v>1</v>
      </c>
      <c r="N902" s="2">
        <v>1</v>
      </c>
      <c r="O902" s="2">
        <v>1</v>
      </c>
      <c r="P902" s="2" t="s">
        <v>3138</v>
      </c>
      <c r="Q902" s="7">
        <v>1</v>
      </c>
      <c r="R902" t="s">
        <v>31</v>
      </c>
      <c r="S902" t="str">
        <f t="shared" si="28"/>
        <v>4902430928779x3ShopeePsku</v>
      </c>
      <c r="T902" t="str">
        <f t="shared" si="29"/>
        <v>01/396129505QShopeePsku</v>
      </c>
    </row>
    <row r="903" spans="2:20" x14ac:dyDescent="0.35">
      <c r="B903" t="s">
        <v>17</v>
      </c>
      <c r="C903" t="s">
        <v>806</v>
      </c>
      <c r="D903" t="s">
        <v>65</v>
      </c>
      <c r="E903" t="s">
        <v>3139</v>
      </c>
      <c r="F903" t="s">
        <v>2187</v>
      </c>
      <c r="G903">
        <v>6232772136</v>
      </c>
      <c r="H903" t="s">
        <v>2189</v>
      </c>
      <c r="I903" t="s">
        <v>3223</v>
      </c>
      <c r="J903" t="s">
        <v>4434</v>
      </c>
      <c r="K903" s="2">
        <v>1</v>
      </c>
      <c r="L903" s="2">
        <v>1</v>
      </c>
      <c r="M903" s="2">
        <v>1</v>
      </c>
      <c r="N903" s="2">
        <v>1</v>
      </c>
      <c r="O903" s="2">
        <v>1</v>
      </c>
      <c r="P903" s="2" t="s">
        <v>3138</v>
      </c>
      <c r="Q903" s="7">
        <v>1</v>
      </c>
      <c r="R903" t="s">
        <v>31</v>
      </c>
      <c r="S903" t="str">
        <f t="shared" si="28"/>
        <v>4902430358583x3ShopeePsku</v>
      </c>
      <c r="T903" t="str">
        <f t="shared" si="29"/>
        <v>01/396129503AShopeePsku</v>
      </c>
    </row>
    <row r="904" spans="2:20" x14ac:dyDescent="0.35">
      <c r="B904" t="s">
        <v>17</v>
      </c>
      <c r="C904" t="s">
        <v>806</v>
      </c>
      <c r="D904" t="s">
        <v>65</v>
      </c>
      <c r="E904" t="s">
        <v>3139</v>
      </c>
      <c r="F904" t="s">
        <v>4110</v>
      </c>
      <c r="G904">
        <v>1019663311</v>
      </c>
      <c r="H904" t="s">
        <v>875</v>
      </c>
      <c r="I904" t="s">
        <v>3660</v>
      </c>
      <c r="J904" t="s">
        <v>4386</v>
      </c>
      <c r="K904" s="2">
        <v>1</v>
      </c>
      <c r="L904" s="2">
        <v>1</v>
      </c>
      <c r="M904" s="2">
        <v>1</v>
      </c>
      <c r="N904" s="2">
        <v>1</v>
      </c>
      <c r="O904" s="2">
        <v>0</v>
      </c>
      <c r="P904" s="2" t="s">
        <v>3140</v>
      </c>
      <c r="Q904" s="7">
        <v>1</v>
      </c>
      <c r="R904" t="s">
        <v>31</v>
      </c>
      <c r="S904" t="str">
        <f t="shared" si="28"/>
        <v>4902430807708ShopeePsku</v>
      </c>
      <c r="T904" t="str">
        <f t="shared" si="29"/>
        <v>01/326127304XShopeePsku</v>
      </c>
    </row>
    <row r="905" spans="2:20" x14ac:dyDescent="0.35">
      <c r="B905" t="s">
        <v>17</v>
      </c>
      <c r="C905" t="s">
        <v>806</v>
      </c>
      <c r="D905" t="s">
        <v>65</v>
      </c>
      <c r="E905" t="s">
        <v>3139</v>
      </c>
      <c r="F905" t="s">
        <v>5609</v>
      </c>
      <c r="G905">
        <v>7832744977</v>
      </c>
      <c r="H905" t="s">
        <v>2413</v>
      </c>
      <c r="I905" t="s">
        <v>850</v>
      </c>
      <c r="J905" t="s">
        <v>4460</v>
      </c>
      <c r="K905" s="2">
        <v>1</v>
      </c>
      <c r="L905" s="2">
        <v>1</v>
      </c>
      <c r="M905" s="2">
        <v>1</v>
      </c>
      <c r="N905" s="2">
        <v>1</v>
      </c>
      <c r="O905" s="2">
        <v>1</v>
      </c>
      <c r="P905" s="2" t="s">
        <v>3140</v>
      </c>
      <c r="Q905" s="7">
        <v>1</v>
      </c>
      <c r="R905" t="s">
        <v>31</v>
      </c>
      <c r="S905" t="str">
        <f t="shared" si="28"/>
        <v>4902430622080x3ShopeePsku</v>
      </c>
      <c r="T905" t="str">
        <f t="shared" si="29"/>
        <v>01/396129502GShopeePsku</v>
      </c>
    </row>
    <row r="906" spans="2:20" x14ac:dyDescent="0.35">
      <c r="B906" t="s">
        <v>17</v>
      </c>
      <c r="C906" t="s">
        <v>806</v>
      </c>
      <c r="D906" t="s">
        <v>65</v>
      </c>
      <c r="E906" t="s">
        <v>3139</v>
      </c>
      <c r="F906" t="s">
        <v>2152</v>
      </c>
      <c r="G906">
        <v>5632757130</v>
      </c>
      <c r="H906" t="s">
        <v>2154</v>
      </c>
      <c r="I906" t="s">
        <v>853</v>
      </c>
      <c r="J906" t="s">
        <v>4430</v>
      </c>
      <c r="K906" s="2">
        <v>1</v>
      </c>
      <c r="L906" s="2">
        <v>1</v>
      </c>
      <c r="M906" s="2">
        <v>1</v>
      </c>
      <c r="N906" s="2">
        <v>1</v>
      </c>
      <c r="O906" s="2">
        <v>0</v>
      </c>
      <c r="P906" s="2" t="s">
        <v>3138</v>
      </c>
      <c r="Q906" s="7">
        <v>1</v>
      </c>
      <c r="R906" t="s">
        <v>31</v>
      </c>
      <c r="S906" t="str">
        <f t="shared" si="28"/>
        <v>4902430821919x3ShopeePsku</v>
      </c>
      <c r="T906" t="str">
        <f t="shared" si="29"/>
        <v>01/396129502MShopeePsku</v>
      </c>
    </row>
    <row r="907" spans="2:20" x14ac:dyDescent="0.35">
      <c r="B907" t="s">
        <v>17</v>
      </c>
      <c r="C907" t="s">
        <v>806</v>
      </c>
      <c r="D907" t="s">
        <v>65</v>
      </c>
      <c r="E907" t="s">
        <v>3139</v>
      </c>
      <c r="F907" t="s">
        <v>79</v>
      </c>
      <c r="G907">
        <v>398453772</v>
      </c>
      <c r="H907" t="s">
        <v>80</v>
      </c>
      <c r="I907" t="s">
        <v>3659</v>
      </c>
      <c r="J907" t="s">
        <v>4379</v>
      </c>
      <c r="K907" s="2">
        <v>1</v>
      </c>
      <c r="L907" s="2">
        <v>1</v>
      </c>
      <c r="M907" s="2">
        <v>1</v>
      </c>
      <c r="N907" s="2">
        <v>1</v>
      </c>
      <c r="O907" s="2">
        <v>0</v>
      </c>
      <c r="P907" s="2" t="s">
        <v>5619</v>
      </c>
      <c r="Q907" s="7">
        <v>1</v>
      </c>
      <c r="R907" t="s">
        <v>31</v>
      </c>
      <c r="S907" t="str">
        <f t="shared" si="28"/>
        <v>4902430731591ShopeePsku</v>
      </c>
      <c r="T907" t="str">
        <f t="shared" si="29"/>
        <v>01/326127304VShopeePsku</v>
      </c>
    </row>
    <row r="908" spans="2:20" x14ac:dyDescent="0.35">
      <c r="B908" t="s">
        <v>17</v>
      </c>
      <c r="C908" t="s">
        <v>806</v>
      </c>
      <c r="D908" t="s">
        <v>65</v>
      </c>
      <c r="E908" t="s">
        <v>3139</v>
      </c>
      <c r="F908" t="s">
        <v>103</v>
      </c>
      <c r="G908">
        <v>298695138</v>
      </c>
      <c r="H908" t="s">
        <v>104</v>
      </c>
      <c r="I908" t="s">
        <v>3670</v>
      </c>
      <c r="J908" t="s">
        <v>4375</v>
      </c>
      <c r="K908" s="2">
        <v>1</v>
      </c>
      <c r="L908" s="2">
        <v>1</v>
      </c>
      <c r="M908" s="2">
        <v>1</v>
      </c>
      <c r="N908" s="2">
        <v>1</v>
      </c>
      <c r="O908" s="2">
        <v>1</v>
      </c>
      <c r="P908" s="2" t="s">
        <v>5619</v>
      </c>
      <c r="Q908" s="7">
        <v>1</v>
      </c>
      <c r="R908" t="s">
        <v>31</v>
      </c>
      <c r="S908" t="str">
        <f t="shared" si="28"/>
        <v>4902430731874ShopeePsku</v>
      </c>
      <c r="T908" t="str">
        <f t="shared" si="29"/>
        <v>01/326127304RShopeePsku</v>
      </c>
    </row>
    <row r="909" spans="2:20" x14ac:dyDescent="0.35">
      <c r="B909" t="s">
        <v>17</v>
      </c>
      <c r="C909" t="s">
        <v>806</v>
      </c>
      <c r="D909" t="s">
        <v>65</v>
      </c>
      <c r="E909" t="s">
        <v>3139</v>
      </c>
      <c r="F909" t="s">
        <v>5610</v>
      </c>
      <c r="G909">
        <v>4832742197</v>
      </c>
      <c r="H909" t="s">
        <v>2262</v>
      </c>
      <c r="I909" t="s">
        <v>851</v>
      </c>
      <c r="J909" t="s">
        <v>4422</v>
      </c>
      <c r="K909" s="2">
        <v>1</v>
      </c>
      <c r="L909" s="2">
        <v>1</v>
      </c>
      <c r="M909" s="2">
        <v>1</v>
      </c>
      <c r="N909" s="2">
        <v>1</v>
      </c>
      <c r="O909" s="2">
        <v>1</v>
      </c>
      <c r="P909" s="2" t="s">
        <v>3140</v>
      </c>
      <c r="Q909" s="7">
        <v>1</v>
      </c>
      <c r="R909" t="s">
        <v>31</v>
      </c>
      <c r="S909" t="str">
        <f t="shared" si="28"/>
        <v>4902430687355x3ShopeePsku</v>
      </c>
      <c r="T909" t="str">
        <f t="shared" si="29"/>
        <v>01/396129502HShopeePsku</v>
      </c>
    </row>
    <row r="910" spans="2:20" x14ac:dyDescent="0.35">
      <c r="B910" t="s">
        <v>17</v>
      </c>
      <c r="C910" t="s">
        <v>806</v>
      </c>
      <c r="D910" t="s">
        <v>65</v>
      </c>
      <c r="E910" t="s">
        <v>3139</v>
      </c>
      <c r="F910">
        <v>0</v>
      </c>
      <c r="G910">
        <v>3905873341</v>
      </c>
      <c r="H910">
        <v>0</v>
      </c>
      <c r="I910" t="s">
        <v>3673</v>
      </c>
      <c r="J910" t="s">
        <v>892</v>
      </c>
      <c r="K910" s="2">
        <v>0</v>
      </c>
      <c r="L910" s="2">
        <v>1</v>
      </c>
      <c r="M910" s="2">
        <v>0</v>
      </c>
      <c r="N910" s="2">
        <v>1</v>
      </c>
      <c r="O910" s="2">
        <v>0</v>
      </c>
      <c r="P910" s="2" t="s">
        <v>2779</v>
      </c>
      <c r="Q910" s="7">
        <v>1</v>
      </c>
      <c r="R910" t="s">
        <v>31</v>
      </c>
      <c r="S910" t="str">
        <f t="shared" si="28"/>
        <v>0ShopeePsku</v>
      </c>
      <c r="T910" t="str">
        <f t="shared" si="29"/>
        <v>0ShopeePsku</v>
      </c>
    </row>
    <row r="911" spans="2:20" x14ac:dyDescent="0.35">
      <c r="B911" t="s">
        <v>17</v>
      </c>
      <c r="C911" t="s">
        <v>806</v>
      </c>
      <c r="D911" t="s">
        <v>65</v>
      </c>
      <c r="E911" t="s">
        <v>3139</v>
      </c>
      <c r="F911" t="s">
        <v>5611</v>
      </c>
      <c r="G911">
        <v>7132771722</v>
      </c>
      <c r="H911" t="s">
        <v>2202</v>
      </c>
      <c r="I911" t="s">
        <v>3228</v>
      </c>
      <c r="J911" t="s">
        <v>862</v>
      </c>
      <c r="K911" s="2">
        <v>0</v>
      </c>
      <c r="L911" s="2">
        <v>1</v>
      </c>
      <c r="M911" s="2">
        <v>1</v>
      </c>
      <c r="N911" s="2">
        <v>1</v>
      </c>
      <c r="O911" s="2">
        <v>0</v>
      </c>
      <c r="P911" s="2" t="s">
        <v>3140</v>
      </c>
      <c r="Q911" s="7">
        <v>1</v>
      </c>
      <c r="R911" t="s">
        <v>31</v>
      </c>
      <c r="S911" t="str">
        <f t="shared" si="28"/>
        <v>4902430807692x2ShopeePsku</v>
      </c>
      <c r="T911" t="str">
        <f t="shared" si="29"/>
        <v>01/396129503BShopeePsku</v>
      </c>
    </row>
    <row r="912" spans="2:20" x14ac:dyDescent="0.35">
      <c r="B912" t="s">
        <v>17</v>
      </c>
      <c r="C912" t="s">
        <v>806</v>
      </c>
      <c r="D912" t="s">
        <v>65</v>
      </c>
      <c r="E912" t="s">
        <v>3139</v>
      </c>
      <c r="F912" t="s">
        <v>2480</v>
      </c>
      <c r="G912">
        <v>3832868168</v>
      </c>
      <c r="H912" t="s">
        <v>2332</v>
      </c>
      <c r="I912" t="s">
        <v>864</v>
      </c>
      <c r="J912" t="s">
        <v>865</v>
      </c>
      <c r="K912" s="2">
        <v>0</v>
      </c>
      <c r="L912" s="2">
        <v>1</v>
      </c>
      <c r="M912" s="2">
        <v>0</v>
      </c>
      <c r="N912" s="2">
        <v>1</v>
      </c>
      <c r="O912" s="2">
        <v>0</v>
      </c>
      <c r="P912" s="2" t="s">
        <v>3140</v>
      </c>
      <c r="Q912" s="7">
        <v>1</v>
      </c>
      <c r="R912" t="s">
        <v>31</v>
      </c>
      <c r="S912" t="str">
        <f t="shared" si="28"/>
        <v>4902430807708x2ShopeePsku</v>
      </c>
      <c r="T912" t="str">
        <f t="shared" si="29"/>
        <v>01/396129501WShopeePsku</v>
      </c>
    </row>
    <row r="913" spans="2:20" x14ac:dyDescent="0.35">
      <c r="B913" t="s">
        <v>17</v>
      </c>
      <c r="C913" t="s">
        <v>806</v>
      </c>
      <c r="D913" t="s">
        <v>3622</v>
      </c>
      <c r="E913" t="s">
        <v>3623</v>
      </c>
      <c r="F913" t="s">
        <v>172</v>
      </c>
      <c r="G913">
        <v>7316467385</v>
      </c>
      <c r="H913" t="s">
        <v>969</v>
      </c>
      <c r="I913" t="s">
        <v>3730</v>
      </c>
      <c r="J913" t="s">
        <v>4451</v>
      </c>
      <c r="K913" s="2">
        <v>1</v>
      </c>
      <c r="L913" s="2">
        <v>1</v>
      </c>
      <c r="M913" s="2">
        <v>1</v>
      </c>
      <c r="N913" s="2">
        <v>1</v>
      </c>
      <c r="O913" s="2">
        <v>0</v>
      </c>
      <c r="P913" s="2" t="s">
        <v>3138</v>
      </c>
      <c r="Q913" s="7">
        <v>1</v>
      </c>
      <c r="R913" t="s">
        <v>31</v>
      </c>
      <c r="S913" t="str">
        <f t="shared" si="28"/>
        <v>7702018967582ShopeePsku</v>
      </c>
      <c r="T913" t="str">
        <f t="shared" si="29"/>
        <v>01/214424901XShopeePsku</v>
      </c>
    </row>
    <row r="914" spans="2:20" x14ac:dyDescent="0.35">
      <c r="B914" t="s">
        <v>17</v>
      </c>
      <c r="C914" t="s">
        <v>806</v>
      </c>
      <c r="D914" t="s">
        <v>119</v>
      </c>
      <c r="E914" t="s">
        <v>3624</v>
      </c>
      <c r="F914" t="s">
        <v>180</v>
      </c>
      <c r="G914">
        <v>460345131</v>
      </c>
      <c r="H914" t="s">
        <v>181</v>
      </c>
      <c r="I914" t="s">
        <v>3715</v>
      </c>
      <c r="J914" t="s">
        <v>4381</v>
      </c>
      <c r="K914" s="2">
        <v>0</v>
      </c>
      <c r="L914" s="2">
        <v>1</v>
      </c>
      <c r="M914" s="2">
        <v>1</v>
      </c>
      <c r="N914" s="2">
        <v>1</v>
      </c>
      <c r="O914" s="2">
        <v>1</v>
      </c>
      <c r="P914" s="2" t="s">
        <v>3138</v>
      </c>
      <c r="Q914" s="7">
        <v>1</v>
      </c>
      <c r="R914" t="s">
        <v>31</v>
      </c>
      <c r="S914" t="str">
        <f t="shared" si="28"/>
        <v>4902430733021ShopeePsku</v>
      </c>
      <c r="T914" t="str">
        <f t="shared" si="29"/>
        <v>01/214427001HShopeePsku</v>
      </c>
    </row>
    <row r="915" spans="2:20" x14ac:dyDescent="0.35">
      <c r="B915" t="s">
        <v>17</v>
      </c>
      <c r="C915" t="s">
        <v>806</v>
      </c>
      <c r="D915" t="s">
        <v>3622</v>
      </c>
      <c r="E915" t="s">
        <v>3623</v>
      </c>
      <c r="F915" t="s">
        <v>168</v>
      </c>
      <c r="G915">
        <v>1268850785</v>
      </c>
      <c r="H915" t="s">
        <v>169</v>
      </c>
      <c r="I915" t="s">
        <v>3711</v>
      </c>
      <c r="J915" t="s">
        <v>4399</v>
      </c>
      <c r="K915" s="2">
        <v>1</v>
      </c>
      <c r="L915" s="2">
        <v>1</v>
      </c>
      <c r="M915" s="2">
        <v>1</v>
      </c>
      <c r="N915" s="2">
        <v>0</v>
      </c>
      <c r="O915" s="2">
        <v>0</v>
      </c>
      <c r="P915" s="2" t="s">
        <v>3138</v>
      </c>
      <c r="Q915" s="7">
        <v>1</v>
      </c>
      <c r="R915" t="s">
        <v>31</v>
      </c>
      <c r="S915" t="str">
        <f t="shared" si="28"/>
        <v>4902430792851ShopeePsku</v>
      </c>
      <c r="T915" t="str">
        <f t="shared" si="29"/>
        <v>01/214424901TShopeePsku</v>
      </c>
    </row>
    <row r="916" spans="2:20" x14ac:dyDescent="0.35">
      <c r="B916" t="s">
        <v>17</v>
      </c>
      <c r="C916" t="s">
        <v>806</v>
      </c>
      <c r="D916" t="s">
        <v>3622</v>
      </c>
      <c r="E916" t="s">
        <v>3623</v>
      </c>
      <c r="F916" t="s">
        <v>177</v>
      </c>
      <c r="G916">
        <v>95550188</v>
      </c>
      <c r="H916" t="s">
        <v>178</v>
      </c>
      <c r="I916" t="s">
        <v>3696</v>
      </c>
      <c r="J916" t="s">
        <v>4354</v>
      </c>
      <c r="K916" s="2">
        <v>1</v>
      </c>
      <c r="L916" s="2">
        <v>1</v>
      </c>
      <c r="M916" s="2">
        <v>1</v>
      </c>
      <c r="N916" s="2">
        <v>1</v>
      </c>
      <c r="O916" s="2">
        <v>0</v>
      </c>
      <c r="P916" s="2" t="s">
        <v>3138</v>
      </c>
      <c r="Q916" s="7">
        <v>1</v>
      </c>
      <c r="R916" t="s">
        <v>31</v>
      </c>
      <c r="S916" t="str">
        <f t="shared" si="28"/>
        <v>7702018880010ShopeePsku</v>
      </c>
      <c r="T916" t="str">
        <f t="shared" si="29"/>
        <v>01/214424901MShopeePsku</v>
      </c>
    </row>
    <row r="917" spans="2:20" x14ac:dyDescent="0.35">
      <c r="B917" t="s">
        <v>17</v>
      </c>
      <c r="C917" t="s">
        <v>806</v>
      </c>
      <c r="D917" t="s">
        <v>119</v>
      </c>
      <c r="E917" t="s">
        <v>3624</v>
      </c>
      <c r="F917" t="s">
        <v>164</v>
      </c>
      <c r="G917">
        <v>95550233</v>
      </c>
      <c r="H917" t="s">
        <v>165</v>
      </c>
      <c r="I917" t="s">
        <v>3694</v>
      </c>
      <c r="J917" t="s">
        <v>4360</v>
      </c>
      <c r="K917" s="2">
        <v>1</v>
      </c>
      <c r="L917" s="2">
        <v>1</v>
      </c>
      <c r="M917" s="2">
        <v>1</v>
      </c>
      <c r="N917" s="2">
        <v>1</v>
      </c>
      <c r="O917" s="2">
        <v>1</v>
      </c>
      <c r="P917" s="2" t="s">
        <v>3138</v>
      </c>
      <c r="Q917" s="7">
        <v>1</v>
      </c>
      <c r="R917" t="s">
        <v>31</v>
      </c>
      <c r="S917" t="str">
        <f t="shared" si="28"/>
        <v>47400245105ShopeePsku</v>
      </c>
      <c r="T917" t="str">
        <f t="shared" si="29"/>
        <v>01/284422402DShopeePsku</v>
      </c>
    </row>
    <row r="918" spans="2:20" x14ac:dyDescent="0.35">
      <c r="B918" t="s">
        <v>17</v>
      </c>
      <c r="C918" t="s">
        <v>806</v>
      </c>
      <c r="D918" t="s">
        <v>119</v>
      </c>
      <c r="E918" t="s">
        <v>3624</v>
      </c>
      <c r="F918" t="s">
        <v>162</v>
      </c>
      <c r="G918">
        <v>449157113</v>
      </c>
      <c r="H918" t="s">
        <v>163</v>
      </c>
      <c r="I918" t="s">
        <v>3693</v>
      </c>
      <c r="J918" t="s">
        <v>4380</v>
      </c>
      <c r="K918" s="2">
        <v>0</v>
      </c>
      <c r="L918" s="2">
        <v>1</v>
      </c>
      <c r="M918" s="2">
        <v>1</v>
      </c>
      <c r="N918" s="2">
        <v>0</v>
      </c>
      <c r="O918" s="2">
        <v>1</v>
      </c>
      <c r="P918" s="2" t="s">
        <v>3138</v>
      </c>
      <c r="Q918" s="7">
        <v>1</v>
      </c>
      <c r="R918" t="s">
        <v>31</v>
      </c>
      <c r="S918" t="str">
        <f t="shared" si="28"/>
        <v>4902430508865ShopeePsku</v>
      </c>
      <c r="T918" t="str">
        <f t="shared" si="29"/>
        <v>01/214424901KShopeePsku</v>
      </c>
    </row>
    <row r="919" spans="2:20" x14ac:dyDescent="0.35">
      <c r="B919" t="s">
        <v>17</v>
      </c>
      <c r="C919" t="s">
        <v>806</v>
      </c>
      <c r="D919" t="s">
        <v>3622</v>
      </c>
      <c r="E919" t="s">
        <v>3623</v>
      </c>
      <c r="F919" t="s">
        <v>940</v>
      </c>
      <c r="G919">
        <v>95550184</v>
      </c>
      <c r="H919" t="s">
        <v>941</v>
      </c>
      <c r="I919" t="s">
        <v>3691</v>
      </c>
      <c r="J919" t="s">
        <v>4353</v>
      </c>
      <c r="K919" s="2">
        <v>1</v>
      </c>
      <c r="L919" s="2">
        <v>1</v>
      </c>
      <c r="M919" s="2">
        <v>1</v>
      </c>
      <c r="N919" s="2">
        <v>1</v>
      </c>
      <c r="O919" s="2">
        <v>1</v>
      </c>
      <c r="P919" s="2" t="s">
        <v>3138</v>
      </c>
      <c r="Q919" s="7">
        <v>1</v>
      </c>
      <c r="R919" t="s">
        <v>31</v>
      </c>
      <c r="S919" t="str">
        <f t="shared" si="28"/>
        <v>8888826016243ShopeePsku</v>
      </c>
      <c r="T919" t="str">
        <f t="shared" si="29"/>
        <v>01/33109101AShopeePsku</v>
      </c>
    </row>
    <row r="920" spans="2:20" x14ac:dyDescent="0.35">
      <c r="B920" t="s">
        <v>17</v>
      </c>
      <c r="C920" t="s">
        <v>806</v>
      </c>
      <c r="D920" t="s">
        <v>119</v>
      </c>
      <c r="E920" t="s">
        <v>3624</v>
      </c>
      <c r="F920" t="s">
        <v>1835</v>
      </c>
      <c r="G920">
        <v>7116471465</v>
      </c>
      <c r="H920" t="s">
        <v>1837</v>
      </c>
      <c r="I920" t="s">
        <v>3727</v>
      </c>
      <c r="J920" t="s">
        <v>4449</v>
      </c>
      <c r="K920" s="2">
        <v>1</v>
      </c>
      <c r="L920" s="2">
        <v>1</v>
      </c>
      <c r="M920" s="2">
        <v>1</v>
      </c>
      <c r="N920" s="2">
        <v>1</v>
      </c>
      <c r="O920" s="2">
        <v>1</v>
      </c>
      <c r="P920" s="2" t="s">
        <v>3138</v>
      </c>
      <c r="Q920" s="7">
        <v>1</v>
      </c>
      <c r="R920" t="s">
        <v>31</v>
      </c>
      <c r="S920" t="str">
        <f t="shared" si="28"/>
        <v>7702018038275ShopeePsku</v>
      </c>
      <c r="T920" t="str">
        <f t="shared" si="29"/>
        <v>01/214424901YShopeePsku</v>
      </c>
    </row>
    <row r="921" spans="2:20" x14ac:dyDescent="0.35">
      <c r="B921" t="s">
        <v>17</v>
      </c>
      <c r="C921" t="s">
        <v>806</v>
      </c>
      <c r="D921" t="s">
        <v>119</v>
      </c>
      <c r="E921" t="s">
        <v>3624</v>
      </c>
      <c r="F921" t="s">
        <v>170</v>
      </c>
      <c r="G921">
        <v>95550204</v>
      </c>
      <c r="H921" t="s">
        <v>171</v>
      </c>
      <c r="I921" t="s">
        <v>3690</v>
      </c>
      <c r="J921" t="s">
        <v>4356</v>
      </c>
      <c r="K921" s="2">
        <v>0</v>
      </c>
      <c r="L921" s="2">
        <v>1</v>
      </c>
      <c r="M921" s="2">
        <v>1</v>
      </c>
      <c r="N921" s="2">
        <v>1</v>
      </c>
      <c r="O921" s="2">
        <v>1</v>
      </c>
      <c r="P921" s="2" t="s">
        <v>3138</v>
      </c>
      <c r="Q921" s="7">
        <v>1</v>
      </c>
      <c r="R921" t="s">
        <v>31</v>
      </c>
      <c r="S921" t="str">
        <f t="shared" si="28"/>
        <v>3014260301705ShopeePsku</v>
      </c>
      <c r="T921" t="str">
        <f t="shared" si="29"/>
        <v>01/331010902AShopeePsku</v>
      </c>
    </row>
    <row r="922" spans="2:20" x14ac:dyDescent="0.35">
      <c r="B922" t="s">
        <v>17</v>
      </c>
      <c r="C922" t="s">
        <v>806</v>
      </c>
      <c r="D922" t="s">
        <v>119</v>
      </c>
      <c r="E922" t="s">
        <v>3624</v>
      </c>
      <c r="F922" t="s">
        <v>189</v>
      </c>
      <c r="G922">
        <v>5316467476</v>
      </c>
      <c r="H922" t="s">
        <v>190</v>
      </c>
      <c r="I922" t="s">
        <v>3726</v>
      </c>
      <c r="J922" t="s">
        <v>4425</v>
      </c>
      <c r="K922" s="2">
        <v>1</v>
      </c>
      <c r="L922" s="2">
        <v>1</v>
      </c>
      <c r="M922" s="2">
        <v>1</v>
      </c>
      <c r="N922" s="2">
        <v>1</v>
      </c>
      <c r="O922" s="2">
        <v>1</v>
      </c>
      <c r="P922" s="2" t="s">
        <v>3138</v>
      </c>
      <c r="Q922" s="7">
        <v>1</v>
      </c>
      <c r="R922" t="s">
        <v>31</v>
      </c>
      <c r="S922" t="str">
        <f t="shared" si="28"/>
        <v>7702018366262ShopeePsku</v>
      </c>
      <c r="T922" t="str">
        <f t="shared" si="29"/>
        <v>01/214424901VShopeePsku</v>
      </c>
    </row>
    <row r="923" spans="2:20" x14ac:dyDescent="0.35">
      <c r="B923" t="s">
        <v>17</v>
      </c>
      <c r="C923" t="s">
        <v>806</v>
      </c>
      <c r="D923" t="s">
        <v>119</v>
      </c>
      <c r="E923" t="s">
        <v>3624</v>
      </c>
      <c r="F923" t="s">
        <v>141</v>
      </c>
      <c r="G923">
        <v>95550271</v>
      </c>
      <c r="H923" t="s">
        <v>142</v>
      </c>
      <c r="I923" t="s">
        <v>3708</v>
      </c>
      <c r="J923" t="s">
        <v>4363</v>
      </c>
      <c r="K923" s="2">
        <v>0</v>
      </c>
      <c r="L923" s="2">
        <v>1</v>
      </c>
      <c r="M923" s="2">
        <v>1</v>
      </c>
      <c r="N923" s="2">
        <v>1</v>
      </c>
      <c r="O923" s="2">
        <v>1</v>
      </c>
      <c r="P923" s="2" t="s">
        <v>3138</v>
      </c>
      <c r="Q923" s="7">
        <v>1</v>
      </c>
      <c r="R923" t="s">
        <v>31</v>
      </c>
      <c r="S923" t="str">
        <f t="shared" si="28"/>
        <v>7702018977819ShopeePsku</v>
      </c>
      <c r="T923" t="str">
        <f t="shared" si="29"/>
        <v>01/214424901IShopeePsku</v>
      </c>
    </row>
    <row r="924" spans="2:20" x14ac:dyDescent="0.35">
      <c r="B924" t="s">
        <v>17</v>
      </c>
      <c r="C924" t="s">
        <v>806</v>
      </c>
      <c r="D924" t="s">
        <v>119</v>
      </c>
      <c r="E924" t="s">
        <v>3624</v>
      </c>
      <c r="F924" t="s">
        <v>155</v>
      </c>
      <c r="G924">
        <v>95550196</v>
      </c>
      <c r="H924" t="s">
        <v>156</v>
      </c>
      <c r="I924" t="s">
        <v>3701</v>
      </c>
      <c r="J924" t="s">
        <v>4355</v>
      </c>
      <c r="K924" s="2">
        <v>1</v>
      </c>
      <c r="L924" s="2">
        <v>1</v>
      </c>
      <c r="M924" s="2">
        <v>1</v>
      </c>
      <c r="N924" s="2">
        <v>1</v>
      </c>
      <c r="O924" s="2">
        <v>1</v>
      </c>
      <c r="P924" s="2" t="s">
        <v>3138</v>
      </c>
      <c r="Q924" s="7">
        <v>1</v>
      </c>
      <c r="R924" t="s">
        <v>31</v>
      </c>
      <c r="S924" t="str">
        <f t="shared" si="28"/>
        <v>8888826016175ShopeePsku</v>
      </c>
      <c r="T924" t="str">
        <f t="shared" si="29"/>
        <v>01/331010801AShopeePsku</v>
      </c>
    </row>
    <row r="925" spans="2:20" x14ac:dyDescent="0.35">
      <c r="B925" t="s">
        <v>17</v>
      </c>
      <c r="C925" t="s">
        <v>806</v>
      </c>
      <c r="D925" t="s">
        <v>119</v>
      </c>
      <c r="E925" t="s">
        <v>3624</v>
      </c>
      <c r="F925" t="s">
        <v>143</v>
      </c>
      <c r="G925">
        <v>95550207</v>
      </c>
      <c r="H925" t="s">
        <v>144</v>
      </c>
      <c r="I925" t="s">
        <v>3695</v>
      </c>
      <c r="J925" t="s">
        <v>4357</v>
      </c>
      <c r="K925" s="2">
        <v>1</v>
      </c>
      <c r="L925" s="2">
        <v>1</v>
      </c>
      <c r="M925" s="2">
        <v>1</v>
      </c>
      <c r="N925" s="2">
        <v>1</v>
      </c>
      <c r="O925" s="2">
        <v>1</v>
      </c>
      <c r="P925" s="2" t="s">
        <v>3138</v>
      </c>
      <c r="Q925" s="7">
        <v>1</v>
      </c>
      <c r="R925" t="s">
        <v>31</v>
      </c>
      <c r="S925" t="str">
        <f t="shared" si="28"/>
        <v>7702018996575ShopeePsku</v>
      </c>
      <c r="T925" t="str">
        <f t="shared" si="29"/>
        <v>01/214422402AShopeePsku</v>
      </c>
    </row>
    <row r="926" spans="2:20" x14ac:dyDescent="0.35">
      <c r="B926" t="s">
        <v>17</v>
      </c>
      <c r="C926" t="s">
        <v>806</v>
      </c>
      <c r="D926" t="s">
        <v>119</v>
      </c>
      <c r="E926" t="s">
        <v>3624</v>
      </c>
      <c r="F926" t="s">
        <v>131</v>
      </c>
      <c r="G926">
        <v>95550211</v>
      </c>
      <c r="H926" t="s">
        <v>132</v>
      </c>
      <c r="I926" t="s">
        <v>3692</v>
      </c>
      <c r="J926" t="s">
        <v>4358</v>
      </c>
      <c r="K926" s="2">
        <v>1</v>
      </c>
      <c r="L926" s="2">
        <v>1</v>
      </c>
      <c r="M926" s="2">
        <v>1</v>
      </c>
      <c r="N926" s="2">
        <v>1</v>
      </c>
      <c r="O926" s="2">
        <v>1</v>
      </c>
      <c r="P926" s="2" t="s">
        <v>3138</v>
      </c>
      <c r="Q926" s="7">
        <v>1</v>
      </c>
      <c r="R926" t="s">
        <v>31</v>
      </c>
      <c r="S926" t="str">
        <f t="shared" si="28"/>
        <v>47400179349ShopeePsku</v>
      </c>
      <c r="T926" t="str">
        <f t="shared" si="29"/>
        <v>01/214422403AShopeePsku</v>
      </c>
    </row>
    <row r="927" spans="2:20" x14ac:dyDescent="0.35">
      <c r="B927" t="s">
        <v>17</v>
      </c>
      <c r="C927" t="s">
        <v>806</v>
      </c>
      <c r="D927" t="s">
        <v>119</v>
      </c>
      <c r="E927" t="s">
        <v>3624</v>
      </c>
      <c r="F927" t="s">
        <v>953</v>
      </c>
      <c r="G927">
        <v>1022393449</v>
      </c>
      <c r="H927" t="s">
        <v>954</v>
      </c>
      <c r="I927" t="s">
        <v>3707</v>
      </c>
      <c r="J927" t="s">
        <v>4390</v>
      </c>
      <c r="K927" s="2">
        <v>1</v>
      </c>
      <c r="L927" s="2">
        <v>1</v>
      </c>
      <c r="M927" s="2">
        <v>1</v>
      </c>
      <c r="N927" s="2">
        <v>0</v>
      </c>
      <c r="O927" s="2">
        <v>0</v>
      </c>
      <c r="P927" s="2" t="s">
        <v>3138</v>
      </c>
      <c r="Q927" s="7">
        <v>1</v>
      </c>
      <c r="R927" t="s">
        <v>31</v>
      </c>
      <c r="S927" t="str">
        <f t="shared" si="28"/>
        <v>4902430733274ShopeePsku</v>
      </c>
      <c r="T927" t="str">
        <f t="shared" si="29"/>
        <v>01/214427001JShopeePsku</v>
      </c>
    </row>
    <row r="928" spans="2:20" x14ac:dyDescent="0.35">
      <c r="B928" t="s">
        <v>17</v>
      </c>
      <c r="C928" t="s">
        <v>806</v>
      </c>
      <c r="D928" t="s">
        <v>3622</v>
      </c>
      <c r="E928" t="s">
        <v>3623</v>
      </c>
      <c r="F928" t="s">
        <v>183</v>
      </c>
      <c r="G928">
        <v>3416563014</v>
      </c>
      <c r="H928" t="s">
        <v>184</v>
      </c>
      <c r="I928" t="s">
        <v>3728</v>
      </c>
      <c r="J928" t="s">
        <v>4408</v>
      </c>
      <c r="K928" s="2">
        <v>1</v>
      </c>
      <c r="L928" s="2">
        <v>1</v>
      </c>
      <c r="M928" s="2">
        <v>1</v>
      </c>
      <c r="N928" s="2">
        <v>0</v>
      </c>
      <c r="O928" s="2">
        <v>1</v>
      </c>
      <c r="P928" s="2" t="s">
        <v>3138</v>
      </c>
      <c r="Q928" s="7">
        <v>1</v>
      </c>
      <c r="R928" t="s">
        <v>31</v>
      </c>
      <c r="S928" t="str">
        <f t="shared" si="28"/>
        <v>4902430875905ShopeePsku</v>
      </c>
      <c r="T928" t="str">
        <f t="shared" si="29"/>
        <v>01/214424901ZShopeePsku</v>
      </c>
    </row>
    <row r="929" spans="2:20" x14ac:dyDescent="0.35">
      <c r="B929" t="s">
        <v>17</v>
      </c>
      <c r="C929" t="s">
        <v>806</v>
      </c>
      <c r="D929" t="s">
        <v>119</v>
      </c>
      <c r="E929" t="s">
        <v>3624</v>
      </c>
      <c r="F929" t="s">
        <v>125</v>
      </c>
      <c r="G929">
        <v>218348643</v>
      </c>
      <c r="H929" t="s">
        <v>126</v>
      </c>
      <c r="I929" t="s">
        <v>3713</v>
      </c>
      <c r="J929" t="s">
        <v>4361</v>
      </c>
      <c r="K929" s="2">
        <v>1</v>
      </c>
      <c r="L929" s="2">
        <v>1</v>
      </c>
      <c r="M929" s="2">
        <v>1</v>
      </c>
      <c r="N929" s="2">
        <v>1</v>
      </c>
      <c r="O929" s="2">
        <v>1</v>
      </c>
      <c r="P929" s="2" t="s">
        <v>3138</v>
      </c>
      <c r="Q929" s="7">
        <v>1</v>
      </c>
      <c r="R929" t="s">
        <v>31</v>
      </c>
      <c r="S929" t="str">
        <f t="shared" si="28"/>
        <v>7702018080984ShopeePsku</v>
      </c>
      <c r="T929" t="str">
        <f t="shared" si="29"/>
        <v>01/214424901OShopeePsku</v>
      </c>
    </row>
    <row r="930" spans="2:20" x14ac:dyDescent="0.35">
      <c r="B930" t="s">
        <v>17</v>
      </c>
      <c r="C930" t="s">
        <v>806</v>
      </c>
      <c r="D930" t="s">
        <v>119</v>
      </c>
      <c r="E930" t="s">
        <v>3624</v>
      </c>
      <c r="F930" t="s">
        <v>146</v>
      </c>
      <c r="G930">
        <v>95550238</v>
      </c>
      <c r="H930" t="s">
        <v>147</v>
      </c>
      <c r="I930" t="s">
        <v>3709</v>
      </c>
      <c r="J930" t="s">
        <v>4361</v>
      </c>
      <c r="K930" s="2">
        <v>1</v>
      </c>
      <c r="L930" s="2">
        <v>1</v>
      </c>
      <c r="M930" s="2">
        <v>1</v>
      </c>
      <c r="N930" s="2">
        <v>1</v>
      </c>
      <c r="O930" s="2">
        <v>1</v>
      </c>
      <c r="P930" s="2" t="s">
        <v>3138</v>
      </c>
      <c r="Q930" s="7">
        <v>1</v>
      </c>
      <c r="R930" t="s">
        <v>31</v>
      </c>
      <c r="S930" t="str">
        <f t="shared" si="28"/>
        <v>3014260214692ShopeePsku</v>
      </c>
      <c r="T930" t="str">
        <f t="shared" si="29"/>
        <v>01/284422402HShopeePsku</v>
      </c>
    </row>
    <row r="931" spans="2:20" x14ac:dyDescent="0.35">
      <c r="B931" t="s">
        <v>17</v>
      </c>
      <c r="C931" t="s">
        <v>806</v>
      </c>
      <c r="D931" t="s">
        <v>119</v>
      </c>
      <c r="E931" t="s">
        <v>3624</v>
      </c>
      <c r="F931" t="s">
        <v>951</v>
      </c>
      <c r="G931">
        <v>1022393443</v>
      </c>
      <c r="H931" t="s">
        <v>952</v>
      </c>
      <c r="I931" t="s">
        <v>3706</v>
      </c>
      <c r="J931" t="s">
        <v>4389</v>
      </c>
      <c r="K931" s="2">
        <v>1</v>
      </c>
      <c r="L931" s="2">
        <v>1</v>
      </c>
      <c r="M931" s="2">
        <v>1</v>
      </c>
      <c r="N931" s="2">
        <v>1</v>
      </c>
      <c r="O931" s="2">
        <v>1</v>
      </c>
      <c r="P931" s="2" t="s">
        <v>3138</v>
      </c>
      <c r="Q931" s="7">
        <v>1</v>
      </c>
      <c r="R931" t="s">
        <v>31</v>
      </c>
      <c r="S931" t="str">
        <f t="shared" si="28"/>
        <v>9556149001053ShopeePsku</v>
      </c>
      <c r="T931" t="str">
        <f t="shared" si="29"/>
        <v>01/284422402BShopeePsku</v>
      </c>
    </row>
    <row r="932" spans="2:20" x14ac:dyDescent="0.35">
      <c r="B932" t="s">
        <v>17</v>
      </c>
      <c r="C932" t="s">
        <v>806</v>
      </c>
      <c r="D932" t="s">
        <v>119</v>
      </c>
      <c r="E932" t="s">
        <v>3624</v>
      </c>
      <c r="F932" t="s">
        <v>133</v>
      </c>
      <c r="G932">
        <v>95550227</v>
      </c>
      <c r="H932" t="s">
        <v>134</v>
      </c>
      <c r="I932" t="s">
        <v>3700</v>
      </c>
      <c r="J932" t="s">
        <v>4359</v>
      </c>
      <c r="K932" s="2">
        <v>1</v>
      </c>
      <c r="L932" s="2">
        <v>1</v>
      </c>
      <c r="M932" s="2">
        <v>1</v>
      </c>
      <c r="N932" s="2">
        <v>1</v>
      </c>
      <c r="O932" s="2">
        <v>1</v>
      </c>
      <c r="P932" s="2" t="s">
        <v>3138</v>
      </c>
      <c r="Q932" s="7">
        <v>1</v>
      </c>
      <c r="R932" t="s">
        <v>31</v>
      </c>
      <c r="S932" t="str">
        <f t="shared" si="28"/>
        <v>3014260274917ShopeePsku</v>
      </c>
      <c r="T932" t="str">
        <f t="shared" si="29"/>
        <v>01/33109701AShopeePsku</v>
      </c>
    </row>
    <row r="933" spans="2:20" x14ac:dyDescent="0.35">
      <c r="B933" t="s">
        <v>17</v>
      </c>
      <c r="C933" t="s">
        <v>806</v>
      </c>
      <c r="D933" t="s">
        <v>193</v>
      </c>
      <c r="E933" t="s">
        <v>194</v>
      </c>
      <c r="F933" t="s">
        <v>217</v>
      </c>
      <c r="G933">
        <v>118484883</v>
      </c>
      <c r="H933" t="s">
        <v>218</v>
      </c>
      <c r="I933" t="s">
        <v>3736</v>
      </c>
      <c r="J933" t="s">
        <v>3019</v>
      </c>
      <c r="K933" s="2">
        <v>1</v>
      </c>
      <c r="L933" s="2">
        <v>1</v>
      </c>
      <c r="M933" s="2">
        <v>1</v>
      </c>
      <c r="N933" s="2">
        <v>1</v>
      </c>
      <c r="O933" s="2">
        <v>1</v>
      </c>
      <c r="P933" s="2" t="s">
        <v>3138</v>
      </c>
      <c r="Q933" s="7">
        <v>1</v>
      </c>
      <c r="R933" t="s">
        <v>31</v>
      </c>
      <c r="S933" t="str">
        <f t="shared" si="28"/>
        <v>4902430430999ShopeePsku</v>
      </c>
      <c r="T933" t="str">
        <f t="shared" si="29"/>
        <v>01/244521105NShopeePsku</v>
      </c>
    </row>
    <row r="934" spans="2:20" x14ac:dyDescent="0.35">
      <c r="B934" t="s">
        <v>17</v>
      </c>
      <c r="C934" t="s">
        <v>806</v>
      </c>
      <c r="D934" t="s">
        <v>193</v>
      </c>
      <c r="E934" t="s">
        <v>194</v>
      </c>
      <c r="F934" t="s">
        <v>209</v>
      </c>
      <c r="G934">
        <v>2074722891</v>
      </c>
      <c r="H934" t="s">
        <v>210</v>
      </c>
      <c r="I934" t="s">
        <v>3735</v>
      </c>
      <c r="J934" t="s">
        <v>3018</v>
      </c>
      <c r="K934" s="2">
        <v>1</v>
      </c>
      <c r="L934" s="2">
        <v>1</v>
      </c>
      <c r="M934" s="2">
        <v>1</v>
      </c>
      <c r="N934" s="2">
        <v>1</v>
      </c>
      <c r="O934" s="2">
        <v>1</v>
      </c>
      <c r="P934" s="2" t="s">
        <v>3138</v>
      </c>
      <c r="Q934" s="7">
        <v>1</v>
      </c>
      <c r="R934" t="s">
        <v>31</v>
      </c>
      <c r="S934" t="str">
        <f t="shared" si="28"/>
        <v>4902430869126ShopeePsku</v>
      </c>
      <c r="T934" t="str">
        <f t="shared" si="29"/>
        <v>01/244521101EShopeePsku</v>
      </c>
    </row>
    <row r="935" spans="2:20" x14ac:dyDescent="0.35">
      <c r="B935" t="s">
        <v>17</v>
      </c>
      <c r="C935" t="s">
        <v>806</v>
      </c>
      <c r="D935" t="s">
        <v>193</v>
      </c>
      <c r="E935" t="s">
        <v>194</v>
      </c>
      <c r="F935" t="s">
        <v>229</v>
      </c>
      <c r="G935">
        <v>384468861</v>
      </c>
      <c r="H935" t="s">
        <v>230</v>
      </c>
      <c r="I935" t="s">
        <v>3733</v>
      </c>
      <c r="J935" t="s">
        <v>3024</v>
      </c>
      <c r="K935" s="2">
        <v>1</v>
      </c>
      <c r="L935" s="2">
        <v>1</v>
      </c>
      <c r="M935" s="2">
        <v>1</v>
      </c>
      <c r="N935" s="2">
        <v>1</v>
      </c>
      <c r="O935" s="2">
        <v>1</v>
      </c>
      <c r="P935" s="2" t="s">
        <v>3138</v>
      </c>
      <c r="Q935" s="7">
        <v>1</v>
      </c>
      <c r="R935" t="s">
        <v>31</v>
      </c>
      <c r="S935" t="str">
        <f t="shared" si="28"/>
        <v>4902430397964ShopeePsku</v>
      </c>
      <c r="T935" t="str">
        <f t="shared" si="29"/>
        <v>01/244521108FShopeePsku</v>
      </c>
    </row>
    <row r="936" spans="2:20" x14ac:dyDescent="0.35">
      <c r="B936" t="s">
        <v>17</v>
      </c>
      <c r="C936" t="s">
        <v>806</v>
      </c>
      <c r="D936" t="s">
        <v>193</v>
      </c>
      <c r="E936" t="s">
        <v>194</v>
      </c>
      <c r="F936" t="s">
        <v>227</v>
      </c>
      <c r="G936">
        <v>384472255</v>
      </c>
      <c r="H936" t="s">
        <v>228</v>
      </c>
      <c r="I936" t="s">
        <v>3739</v>
      </c>
      <c r="J936" t="s">
        <v>995</v>
      </c>
      <c r="K936" s="2">
        <v>1</v>
      </c>
      <c r="L936" s="2">
        <v>1</v>
      </c>
      <c r="M936" s="2">
        <v>1</v>
      </c>
      <c r="N936" s="2">
        <v>1</v>
      </c>
      <c r="O936" s="2">
        <v>1</v>
      </c>
      <c r="P936" s="2" t="s">
        <v>3138</v>
      </c>
      <c r="Q936" s="7">
        <v>1</v>
      </c>
      <c r="R936" t="s">
        <v>31</v>
      </c>
      <c r="S936" t="str">
        <f t="shared" si="28"/>
        <v>4902430553650ShopeePsku</v>
      </c>
      <c r="T936" t="str">
        <f t="shared" si="29"/>
        <v>01/244521109GShopeePsku</v>
      </c>
    </row>
    <row r="937" spans="2:20" x14ac:dyDescent="0.35">
      <c r="B937" t="s">
        <v>17</v>
      </c>
      <c r="C937" t="s">
        <v>806</v>
      </c>
      <c r="D937" t="s">
        <v>193</v>
      </c>
      <c r="E937" t="s">
        <v>194</v>
      </c>
      <c r="F937" t="s">
        <v>223</v>
      </c>
      <c r="G937">
        <v>1019685324</v>
      </c>
      <c r="H937" t="s">
        <v>224</v>
      </c>
      <c r="I937" t="s">
        <v>3734</v>
      </c>
      <c r="J937" t="s">
        <v>3025</v>
      </c>
      <c r="K937" s="2">
        <v>1</v>
      </c>
      <c r="L937" s="2">
        <v>1</v>
      </c>
      <c r="M937" s="2">
        <v>1</v>
      </c>
      <c r="N937" s="2">
        <v>1</v>
      </c>
      <c r="O937" s="2">
        <v>1</v>
      </c>
      <c r="P937" s="2" t="s">
        <v>3138</v>
      </c>
      <c r="Q937" s="7">
        <v>1</v>
      </c>
      <c r="R937" t="s">
        <v>31</v>
      </c>
      <c r="S937" t="str">
        <f t="shared" si="28"/>
        <v>4902430752626ShopeePsku</v>
      </c>
      <c r="T937" t="str">
        <f t="shared" si="29"/>
        <v>01/244521104ZShopeePsku</v>
      </c>
    </row>
    <row r="938" spans="2:20" x14ac:dyDescent="0.35">
      <c r="B938" t="s">
        <v>17</v>
      </c>
      <c r="C938" t="s">
        <v>806</v>
      </c>
      <c r="D938" t="s">
        <v>193</v>
      </c>
      <c r="E938" t="s">
        <v>194</v>
      </c>
      <c r="F938" t="s">
        <v>231</v>
      </c>
      <c r="G938">
        <v>118484090</v>
      </c>
      <c r="H938" t="s">
        <v>232</v>
      </c>
      <c r="I938" t="s">
        <v>3732</v>
      </c>
      <c r="J938" t="s">
        <v>3016</v>
      </c>
      <c r="K938" s="2">
        <v>1</v>
      </c>
      <c r="L938" s="2">
        <v>1</v>
      </c>
      <c r="M938" s="2">
        <v>1</v>
      </c>
      <c r="N938" s="2">
        <v>1</v>
      </c>
      <c r="O938" s="2">
        <v>1</v>
      </c>
      <c r="P938" s="2" t="s">
        <v>3138</v>
      </c>
      <c r="Q938" s="7">
        <v>1</v>
      </c>
      <c r="R938" t="s">
        <v>31</v>
      </c>
      <c r="S938" t="str">
        <f t="shared" si="28"/>
        <v>4902430281331ShopeePsku</v>
      </c>
      <c r="T938" t="str">
        <f t="shared" si="29"/>
        <v>01/244521105LShopeePsku</v>
      </c>
    </row>
    <row r="939" spans="2:20" x14ac:dyDescent="0.35">
      <c r="B939" t="s">
        <v>17</v>
      </c>
      <c r="C939" t="s">
        <v>806</v>
      </c>
      <c r="D939" t="s">
        <v>193</v>
      </c>
      <c r="E939" t="s">
        <v>194</v>
      </c>
      <c r="F939" t="s">
        <v>221</v>
      </c>
      <c r="G939">
        <v>118483006</v>
      </c>
      <c r="H939" t="s">
        <v>222</v>
      </c>
      <c r="I939" t="s">
        <v>3740</v>
      </c>
      <c r="J939" t="s">
        <v>4365</v>
      </c>
      <c r="K939" s="2">
        <v>1</v>
      </c>
      <c r="L939" s="2">
        <v>1</v>
      </c>
      <c r="M939" s="2">
        <v>1</v>
      </c>
      <c r="N939" s="2">
        <v>1</v>
      </c>
      <c r="O939" s="2">
        <v>1</v>
      </c>
      <c r="P939" s="2" t="s">
        <v>3138</v>
      </c>
      <c r="Q939" s="7">
        <v>1</v>
      </c>
      <c r="R939" t="s">
        <v>31</v>
      </c>
      <c r="S939" t="str">
        <f t="shared" si="28"/>
        <v>4902430565585ShopeePsku</v>
      </c>
      <c r="T939" t="str">
        <f t="shared" si="29"/>
        <v>01/244521105MShopeePsku</v>
      </c>
    </row>
    <row r="940" spans="2:20" x14ac:dyDescent="0.35">
      <c r="B940" t="s">
        <v>17</v>
      </c>
      <c r="C940" t="s">
        <v>806</v>
      </c>
      <c r="D940" t="s">
        <v>193</v>
      </c>
      <c r="E940" t="s">
        <v>194</v>
      </c>
      <c r="F940" t="s">
        <v>211</v>
      </c>
      <c r="G940">
        <v>1019689984</v>
      </c>
      <c r="H940" t="s">
        <v>212</v>
      </c>
      <c r="I940" t="s">
        <v>3737</v>
      </c>
      <c r="J940" t="s">
        <v>3020</v>
      </c>
      <c r="K940" s="2">
        <v>1</v>
      </c>
      <c r="L940" s="2">
        <v>1</v>
      </c>
      <c r="M940" s="2">
        <v>1</v>
      </c>
      <c r="N940" s="2">
        <v>1</v>
      </c>
      <c r="O940" s="2">
        <v>1</v>
      </c>
      <c r="P940" s="2" t="s">
        <v>3138</v>
      </c>
      <c r="Q940" s="7">
        <v>1</v>
      </c>
      <c r="R940" t="s">
        <v>31</v>
      </c>
      <c r="S940" t="str">
        <f t="shared" si="28"/>
        <v>4902430752701ShopeePsku</v>
      </c>
      <c r="T940" t="str">
        <f t="shared" si="29"/>
        <v>01/244521104YShopeePsku</v>
      </c>
    </row>
    <row r="941" spans="2:20" x14ac:dyDescent="0.35">
      <c r="B941" t="s">
        <v>17</v>
      </c>
      <c r="C941" t="s">
        <v>806</v>
      </c>
      <c r="D941" t="s">
        <v>193</v>
      </c>
      <c r="E941" t="s">
        <v>194</v>
      </c>
      <c r="F941" t="s">
        <v>195</v>
      </c>
      <c r="G941">
        <v>1019689060</v>
      </c>
      <c r="H941" t="s">
        <v>196</v>
      </c>
      <c r="I941" t="s">
        <v>3742</v>
      </c>
      <c r="J941" t="s">
        <v>1004</v>
      </c>
      <c r="K941" s="2">
        <v>1</v>
      </c>
      <c r="L941" s="2">
        <v>1</v>
      </c>
      <c r="M941" s="2">
        <v>1</v>
      </c>
      <c r="N941" s="2">
        <v>1</v>
      </c>
      <c r="O941" s="2">
        <v>1</v>
      </c>
      <c r="P941" s="2" t="s">
        <v>5622</v>
      </c>
      <c r="Q941" s="7">
        <v>1</v>
      </c>
      <c r="R941" t="s">
        <v>31</v>
      </c>
      <c r="S941" t="str">
        <f t="shared" si="28"/>
        <v>4902430752725ShopeePsku</v>
      </c>
      <c r="T941" t="str">
        <f t="shared" si="29"/>
        <v>01/244521001BShopeePsku</v>
      </c>
    </row>
    <row r="942" spans="2:20" x14ac:dyDescent="0.35">
      <c r="B942" t="s">
        <v>17</v>
      </c>
      <c r="C942" t="s">
        <v>806</v>
      </c>
      <c r="D942" t="s">
        <v>193</v>
      </c>
      <c r="E942" t="s">
        <v>194</v>
      </c>
      <c r="F942" t="s">
        <v>5612</v>
      </c>
      <c r="G942">
        <v>5437554246</v>
      </c>
      <c r="H942" t="s">
        <v>1076</v>
      </c>
      <c r="I942" t="s">
        <v>992</v>
      </c>
      <c r="J942" t="s">
        <v>993</v>
      </c>
      <c r="K942" s="2">
        <v>1</v>
      </c>
      <c r="L942" s="2">
        <v>1</v>
      </c>
      <c r="M942" s="2">
        <v>1</v>
      </c>
      <c r="N942" s="2">
        <v>1</v>
      </c>
      <c r="O942" s="2">
        <v>1</v>
      </c>
      <c r="P942" s="2" t="s">
        <v>3140</v>
      </c>
      <c r="Q942" s="7">
        <v>1</v>
      </c>
      <c r="R942" t="s">
        <v>31</v>
      </c>
      <c r="S942" t="str">
        <f t="shared" si="28"/>
        <v>4902430869126x3ShopeePsku</v>
      </c>
      <c r="T942" t="str">
        <f t="shared" si="29"/>
        <v>01/394529801IShopeePsku</v>
      </c>
    </row>
    <row r="943" spans="2:20" x14ac:dyDescent="0.35">
      <c r="B943" t="s">
        <v>17</v>
      </c>
      <c r="C943" t="s">
        <v>806</v>
      </c>
      <c r="D943" t="s">
        <v>193</v>
      </c>
      <c r="E943" t="s">
        <v>194</v>
      </c>
      <c r="F943" t="s">
        <v>5613</v>
      </c>
      <c r="G943">
        <v>3532729037</v>
      </c>
      <c r="H943" t="s">
        <v>2427</v>
      </c>
      <c r="I943" t="s">
        <v>989</v>
      </c>
      <c r="J943" t="s">
        <v>4410</v>
      </c>
      <c r="K943" s="2">
        <v>1</v>
      </c>
      <c r="L943" s="2">
        <v>1</v>
      </c>
      <c r="M943" s="2">
        <v>1</v>
      </c>
      <c r="N943" s="2">
        <v>1</v>
      </c>
      <c r="O943" s="2">
        <v>1</v>
      </c>
      <c r="P943" s="2" t="s">
        <v>3140</v>
      </c>
      <c r="Q943" s="7">
        <v>1</v>
      </c>
      <c r="R943" t="s">
        <v>31</v>
      </c>
      <c r="S943" t="str">
        <f t="shared" si="28"/>
        <v>4902430281331x3ShopeePsku</v>
      </c>
      <c r="T943" t="str">
        <f t="shared" si="29"/>
        <v>01/394529501LShopeePsku</v>
      </c>
    </row>
    <row r="944" spans="2:20" x14ac:dyDescent="0.35">
      <c r="B944" t="s">
        <v>17</v>
      </c>
      <c r="C944" t="s">
        <v>806</v>
      </c>
      <c r="D944" t="s">
        <v>193</v>
      </c>
      <c r="E944" t="s">
        <v>194</v>
      </c>
      <c r="F944">
        <v>0</v>
      </c>
      <c r="G944">
        <v>2074722888</v>
      </c>
      <c r="H944">
        <v>0</v>
      </c>
      <c r="I944" t="s">
        <v>3981</v>
      </c>
      <c r="J944" t="s">
        <v>2776</v>
      </c>
      <c r="K944" s="2">
        <v>1</v>
      </c>
      <c r="L944" s="2">
        <v>1</v>
      </c>
      <c r="M944" s="2">
        <v>1</v>
      </c>
      <c r="N944" s="2">
        <v>0</v>
      </c>
      <c r="O944" s="2">
        <v>1</v>
      </c>
      <c r="P944" s="2" t="s">
        <v>2779</v>
      </c>
      <c r="Q944" s="7">
        <v>1</v>
      </c>
      <c r="R944" t="s">
        <v>31</v>
      </c>
      <c r="S944" t="str">
        <f t="shared" si="28"/>
        <v>0ShopeePsku</v>
      </c>
      <c r="T944" t="str">
        <f t="shared" si="29"/>
        <v>0ShopeePsku</v>
      </c>
    </row>
    <row r="945" spans="2:20" x14ac:dyDescent="0.35">
      <c r="B945" t="s">
        <v>17</v>
      </c>
      <c r="C945" t="s">
        <v>806</v>
      </c>
      <c r="D945" t="s">
        <v>193</v>
      </c>
      <c r="E945" t="s">
        <v>194</v>
      </c>
      <c r="F945" t="s">
        <v>2484</v>
      </c>
      <c r="G945">
        <v>6430581633</v>
      </c>
      <c r="H945" t="s">
        <v>3607</v>
      </c>
      <c r="I945" t="s">
        <v>1068</v>
      </c>
      <c r="J945" t="s">
        <v>4436</v>
      </c>
      <c r="K945" s="2">
        <v>1</v>
      </c>
      <c r="L945" s="2">
        <v>1</v>
      </c>
      <c r="M945" s="2">
        <v>1</v>
      </c>
      <c r="N945" s="2">
        <v>1</v>
      </c>
      <c r="O945" s="2">
        <v>1</v>
      </c>
      <c r="P945" s="2" t="s">
        <v>3138</v>
      </c>
      <c r="Q945" s="7">
        <v>1</v>
      </c>
      <c r="R945" t="s">
        <v>31</v>
      </c>
      <c r="S945" t="str">
        <f t="shared" si="28"/>
        <v>4902430553650x3ShopeePsku</v>
      </c>
      <c r="T945" t="str">
        <f t="shared" si="29"/>
        <v>01/394529502ZShopeePsku</v>
      </c>
    </row>
    <row r="946" spans="2:20" x14ac:dyDescent="0.35">
      <c r="B946" t="s">
        <v>17</v>
      </c>
      <c r="C946" t="s">
        <v>806</v>
      </c>
      <c r="D946" t="s">
        <v>193</v>
      </c>
      <c r="E946" t="s">
        <v>194</v>
      </c>
      <c r="F946">
        <v>0</v>
      </c>
      <c r="G946">
        <v>1019687608</v>
      </c>
      <c r="H946">
        <v>0</v>
      </c>
      <c r="I946" t="s">
        <v>3745</v>
      </c>
      <c r="J946" t="s">
        <v>4388</v>
      </c>
      <c r="K946" s="2">
        <v>1</v>
      </c>
      <c r="L946" s="2">
        <v>1</v>
      </c>
      <c r="M946" s="2">
        <v>1</v>
      </c>
      <c r="N946" s="2">
        <v>1</v>
      </c>
      <c r="O946" s="2">
        <v>1</v>
      </c>
      <c r="P946" s="2" t="s">
        <v>2779</v>
      </c>
      <c r="Q946" s="7">
        <v>1</v>
      </c>
      <c r="R946" t="s">
        <v>31</v>
      </c>
      <c r="S946" t="str">
        <f t="shared" si="28"/>
        <v>0ShopeePsku</v>
      </c>
      <c r="T946" t="str">
        <f t="shared" si="29"/>
        <v>0ShopeePsku</v>
      </c>
    </row>
    <row r="947" spans="2:20" x14ac:dyDescent="0.35">
      <c r="B947" t="s">
        <v>17</v>
      </c>
      <c r="C947" t="s">
        <v>806</v>
      </c>
      <c r="D947" t="s">
        <v>193</v>
      </c>
      <c r="E947" t="s">
        <v>194</v>
      </c>
      <c r="F947" t="s">
        <v>199</v>
      </c>
      <c r="G947">
        <v>1075484982</v>
      </c>
      <c r="H947" t="s">
        <v>200</v>
      </c>
      <c r="I947" t="s">
        <v>3744</v>
      </c>
      <c r="J947" t="s">
        <v>2603</v>
      </c>
      <c r="K947" s="2">
        <v>1</v>
      </c>
      <c r="L947" s="2">
        <v>1</v>
      </c>
      <c r="M947" s="2">
        <v>1</v>
      </c>
      <c r="N947" s="2">
        <v>1</v>
      </c>
      <c r="O947" s="2">
        <v>1</v>
      </c>
      <c r="P947" s="2" t="s">
        <v>3138</v>
      </c>
      <c r="Q947" s="7">
        <v>1</v>
      </c>
      <c r="R947" t="s">
        <v>31</v>
      </c>
      <c r="S947" t="str">
        <f t="shared" si="28"/>
        <v>4902430582704ShopeePsku</v>
      </c>
      <c r="T947" t="str">
        <f t="shared" si="29"/>
        <v>01/244521104RShopeePsku</v>
      </c>
    </row>
    <row r="948" spans="2:20" x14ac:dyDescent="0.35">
      <c r="B948" t="s">
        <v>17</v>
      </c>
      <c r="C948" t="s">
        <v>806</v>
      </c>
      <c r="D948" t="s">
        <v>193</v>
      </c>
      <c r="E948" t="s">
        <v>194</v>
      </c>
      <c r="F948" t="s">
        <v>1087</v>
      </c>
      <c r="G948">
        <v>7540626661</v>
      </c>
      <c r="H948" t="s">
        <v>1088</v>
      </c>
      <c r="I948" t="s">
        <v>1089</v>
      </c>
      <c r="J948" t="s">
        <v>1090</v>
      </c>
      <c r="K948" s="2">
        <v>1</v>
      </c>
      <c r="L948" s="2">
        <v>1</v>
      </c>
      <c r="M948" s="2">
        <v>1</v>
      </c>
      <c r="N948" s="2">
        <v>1</v>
      </c>
      <c r="O948" s="2">
        <v>1</v>
      </c>
      <c r="P948" s="2" t="s">
        <v>3138</v>
      </c>
      <c r="Q948" s="7">
        <v>1</v>
      </c>
      <c r="R948" t="s">
        <v>31</v>
      </c>
      <c r="S948" t="str">
        <f t="shared" si="28"/>
        <v>4902430752701x3ShopeePsku</v>
      </c>
      <c r="T948" t="str">
        <f t="shared" si="29"/>
        <v>01/394529502UShopeePsku</v>
      </c>
    </row>
    <row r="949" spans="2:20" x14ac:dyDescent="0.35">
      <c r="B949" t="s">
        <v>17</v>
      </c>
      <c r="C949" t="s">
        <v>806</v>
      </c>
      <c r="D949" t="s">
        <v>193</v>
      </c>
      <c r="E949" t="s">
        <v>194</v>
      </c>
      <c r="F949" t="s">
        <v>996</v>
      </c>
      <c r="G949">
        <v>84042402</v>
      </c>
      <c r="H949" t="s">
        <v>220</v>
      </c>
      <c r="I949" t="s">
        <v>3741</v>
      </c>
      <c r="J949" t="s">
        <v>997</v>
      </c>
      <c r="K949" s="2">
        <v>1</v>
      </c>
      <c r="L949" s="2">
        <v>1</v>
      </c>
      <c r="M949" s="2">
        <v>1</v>
      </c>
      <c r="N949" s="2">
        <v>1</v>
      </c>
      <c r="O949" s="2">
        <v>1</v>
      </c>
      <c r="P949" s="2" t="s">
        <v>3140</v>
      </c>
      <c r="Q949" s="7">
        <v>1</v>
      </c>
      <c r="R949" t="s">
        <v>31</v>
      </c>
      <c r="S949" t="str">
        <f t="shared" si="28"/>
        <v>4902430411776ShopeePsku</v>
      </c>
      <c r="T949" t="str">
        <f t="shared" si="29"/>
        <v>01/244521104TShopeePsku</v>
      </c>
    </row>
    <row r="950" spans="2:20" x14ac:dyDescent="0.35">
      <c r="B950" t="s">
        <v>17</v>
      </c>
      <c r="C950" t="s">
        <v>806</v>
      </c>
      <c r="D950" t="s">
        <v>193</v>
      </c>
      <c r="E950" t="s">
        <v>194</v>
      </c>
      <c r="F950" t="s">
        <v>213</v>
      </c>
      <c r="G950">
        <v>133802610</v>
      </c>
      <c r="H950" t="s">
        <v>214</v>
      </c>
      <c r="I950" t="s">
        <v>3746</v>
      </c>
      <c r="J950" t="s">
        <v>4367</v>
      </c>
      <c r="K950" s="2">
        <v>1</v>
      </c>
      <c r="L950" s="2">
        <v>1</v>
      </c>
      <c r="M950" s="2">
        <v>1</v>
      </c>
      <c r="N950" s="2">
        <v>1</v>
      </c>
      <c r="O950" s="2">
        <v>1</v>
      </c>
      <c r="P950" s="2" t="s">
        <v>3138</v>
      </c>
      <c r="Q950" s="7">
        <v>1</v>
      </c>
      <c r="R950" t="s">
        <v>31</v>
      </c>
      <c r="S950" t="str">
        <f t="shared" si="28"/>
        <v>4902430553643ShopeePsku</v>
      </c>
      <c r="T950" t="str">
        <f t="shared" si="29"/>
        <v>01/244521105SShopeePsku</v>
      </c>
    </row>
    <row r="951" spans="2:20" x14ac:dyDescent="0.35">
      <c r="B951" t="s">
        <v>17</v>
      </c>
      <c r="C951" t="s">
        <v>806</v>
      </c>
      <c r="D951" t="s">
        <v>248</v>
      </c>
      <c r="E951" t="s">
        <v>194</v>
      </c>
      <c r="F951" t="s">
        <v>265</v>
      </c>
      <c r="G951">
        <v>2753563917</v>
      </c>
      <c r="H951" t="s">
        <v>266</v>
      </c>
      <c r="I951" t="s">
        <v>3764</v>
      </c>
      <c r="J951" t="s">
        <v>1096</v>
      </c>
      <c r="K951" s="2">
        <v>1</v>
      </c>
      <c r="L951" s="2">
        <v>1</v>
      </c>
      <c r="M951" s="2">
        <v>1</v>
      </c>
      <c r="N951" s="2">
        <v>1</v>
      </c>
      <c r="O951" s="2">
        <v>1</v>
      </c>
      <c r="P951" s="2" t="s">
        <v>3138</v>
      </c>
      <c r="Q951" s="7">
        <v>1</v>
      </c>
      <c r="R951" t="s">
        <v>31</v>
      </c>
      <c r="S951" t="str">
        <f t="shared" si="28"/>
        <v>8001090222848ShopeePsku</v>
      </c>
      <c r="T951" t="str">
        <f t="shared" si="29"/>
        <v>01/244621109EShopeePsku</v>
      </c>
    </row>
    <row r="952" spans="2:20" x14ac:dyDescent="0.35">
      <c r="B952" t="s">
        <v>17</v>
      </c>
      <c r="C952" t="s">
        <v>806</v>
      </c>
      <c r="D952" t="s">
        <v>248</v>
      </c>
      <c r="E952" t="s">
        <v>194</v>
      </c>
      <c r="F952">
        <v>0</v>
      </c>
      <c r="G952">
        <v>4237733244</v>
      </c>
      <c r="H952">
        <v>0</v>
      </c>
      <c r="I952" t="s">
        <v>1093</v>
      </c>
      <c r="J952" t="s">
        <v>4417</v>
      </c>
      <c r="K952" s="2">
        <v>1</v>
      </c>
      <c r="L952" s="2">
        <v>1</v>
      </c>
      <c r="M952" s="2">
        <v>1</v>
      </c>
      <c r="N952" s="2">
        <v>1</v>
      </c>
      <c r="O952" s="2">
        <v>1</v>
      </c>
      <c r="P952" s="2" t="s">
        <v>23</v>
      </c>
      <c r="Q952" s="7">
        <v>1</v>
      </c>
      <c r="R952" t="s">
        <v>31</v>
      </c>
      <c r="S952" t="str">
        <f t="shared" si="28"/>
        <v>0ShopeePsku</v>
      </c>
      <c r="T952" t="str">
        <f t="shared" si="29"/>
        <v>0ShopeePsku</v>
      </c>
    </row>
    <row r="953" spans="2:20" x14ac:dyDescent="0.35">
      <c r="B953" t="s">
        <v>17</v>
      </c>
      <c r="C953" t="s">
        <v>806</v>
      </c>
      <c r="D953" t="s">
        <v>248</v>
      </c>
      <c r="E953" t="s">
        <v>194</v>
      </c>
      <c r="F953">
        <v>0</v>
      </c>
      <c r="G953">
        <v>5037734584</v>
      </c>
      <c r="H953">
        <v>0</v>
      </c>
      <c r="I953" t="s">
        <v>3766</v>
      </c>
      <c r="J953" t="s">
        <v>1116</v>
      </c>
      <c r="K953" s="2">
        <v>1</v>
      </c>
      <c r="L953" s="2">
        <v>1</v>
      </c>
      <c r="M953" s="2">
        <v>1</v>
      </c>
      <c r="N953" s="2">
        <v>1</v>
      </c>
      <c r="O953" s="2">
        <v>1</v>
      </c>
      <c r="P953" s="2" t="s">
        <v>23</v>
      </c>
      <c r="Q953" s="7">
        <v>1</v>
      </c>
      <c r="R953" t="s">
        <v>31</v>
      </c>
      <c r="S953" t="str">
        <f t="shared" si="28"/>
        <v>0ShopeePsku</v>
      </c>
      <c r="T953" t="str">
        <f t="shared" si="29"/>
        <v>0ShopeePsku</v>
      </c>
    </row>
    <row r="954" spans="2:20" x14ac:dyDescent="0.35">
      <c r="B954" t="s">
        <v>17</v>
      </c>
      <c r="C954" t="s">
        <v>806</v>
      </c>
      <c r="D954" t="s">
        <v>248</v>
      </c>
      <c r="E954" t="s">
        <v>194</v>
      </c>
      <c r="F954" t="s">
        <v>269</v>
      </c>
      <c r="G954">
        <v>2753563873</v>
      </c>
      <c r="H954" t="s">
        <v>270</v>
      </c>
      <c r="I954" t="s">
        <v>3765</v>
      </c>
      <c r="J954" t="s">
        <v>1101</v>
      </c>
      <c r="K954" s="2">
        <v>1</v>
      </c>
      <c r="L954" s="2">
        <v>1</v>
      </c>
      <c r="M954" s="2">
        <v>1</v>
      </c>
      <c r="N954" s="2">
        <v>1</v>
      </c>
      <c r="O954" s="2">
        <v>1</v>
      </c>
      <c r="P954" s="2" t="s">
        <v>3138</v>
      </c>
      <c r="Q954" s="7">
        <v>1</v>
      </c>
      <c r="R954" t="s">
        <v>31</v>
      </c>
      <c r="S954" t="str">
        <f t="shared" si="28"/>
        <v>8001090222541ShopeePsku</v>
      </c>
      <c r="T954" t="str">
        <f t="shared" si="29"/>
        <v>01/244621109HShopeePsku</v>
      </c>
    </row>
    <row r="955" spans="2:20" x14ac:dyDescent="0.35">
      <c r="B955" t="s">
        <v>17</v>
      </c>
      <c r="C955" t="s">
        <v>806</v>
      </c>
      <c r="D955" t="s">
        <v>248</v>
      </c>
      <c r="E955" t="s">
        <v>194</v>
      </c>
      <c r="F955" t="s">
        <v>2561</v>
      </c>
      <c r="G955">
        <v>6237729860</v>
      </c>
      <c r="H955" t="s">
        <v>2562</v>
      </c>
      <c r="I955" t="s">
        <v>1097</v>
      </c>
      <c r="J955" t="s">
        <v>1098</v>
      </c>
      <c r="K955" s="2">
        <v>1</v>
      </c>
      <c r="L955" s="2">
        <v>1</v>
      </c>
      <c r="M955" s="2">
        <v>1</v>
      </c>
      <c r="N955" s="2">
        <v>1</v>
      </c>
      <c r="O955" s="2">
        <v>1</v>
      </c>
      <c r="P955" s="2" t="s">
        <v>3138</v>
      </c>
      <c r="Q955" s="7">
        <v>1</v>
      </c>
      <c r="R955" t="s">
        <v>31</v>
      </c>
      <c r="S955" t="str">
        <f t="shared" si="28"/>
        <v>8001090222848x2ShopeePsku</v>
      </c>
      <c r="T955" t="str">
        <f t="shared" si="29"/>
        <v>01/394629501IShopeePsku</v>
      </c>
    </row>
    <row r="956" spans="2:20" x14ac:dyDescent="0.35">
      <c r="B956" t="s">
        <v>17</v>
      </c>
      <c r="C956" t="s">
        <v>806</v>
      </c>
      <c r="D956" t="s">
        <v>248</v>
      </c>
      <c r="E956" t="s">
        <v>194</v>
      </c>
      <c r="F956">
        <v>0</v>
      </c>
      <c r="G956">
        <v>5737732860</v>
      </c>
      <c r="H956">
        <v>0</v>
      </c>
      <c r="I956" t="s">
        <v>1094</v>
      </c>
      <c r="J956" t="s">
        <v>1095</v>
      </c>
      <c r="K956" s="2">
        <v>1</v>
      </c>
      <c r="L956" s="2">
        <v>1</v>
      </c>
      <c r="M956" s="2">
        <v>1</v>
      </c>
      <c r="N956" s="2">
        <v>1</v>
      </c>
      <c r="O956" s="2">
        <v>1</v>
      </c>
      <c r="P956" s="2" t="s">
        <v>23</v>
      </c>
      <c r="Q956" s="7">
        <v>1</v>
      </c>
      <c r="R956" t="s">
        <v>31</v>
      </c>
      <c r="S956" t="str">
        <f t="shared" si="28"/>
        <v>0ShopeePsku</v>
      </c>
      <c r="T956" t="str">
        <f t="shared" si="29"/>
        <v>0ShopeePsku</v>
      </c>
    </row>
    <row r="957" spans="2:20" x14ac:dyDescent="0.35">
      <c r="B957" t="s">
        <v>17</v>
      </c>
      <c r="C957" t="s">
        <v>806</v>
      </c>
      <c r="D957" t="s">
        <v>248</v>
      </c>
      <c r="E957" t="s">
        <v>194</v>
      </c>
      <c r="F957" t="s">
        <v>263</v>
      </c>
      <c r="G957">
        <v>2753563922</v>
      </c>
      <c r="H957" t="s">
        <v>264</v>
      </c>
      <c r="I957" t="s">
        <v>3768</v>
      </c>
      <c r="J957" t="s">
        <v>1122</v>
      </c>
      <c r="K957" s="2">
        <v>1</v>
      </c>
      <c r="L957" s="2">
        <v>1</v>
      </c>
      <c r="M957" s="2">
        <v>1</v>
      </c>
      <c r="N957" s="2">
        <v>1</v>
      </c>
      <c r="O957" s="2">
        <v>1</v>
      </c>
      <c r="P957" s="2" t="s">
        <v>3138</v>
      </c>
      <c r="Q957" s="7">
        <v>1</v>
      </c>
      <c r="R957" t="s">
        <v>31</v>
      </c>
      <c r="S957" t="str">
        <f t="shared" si="28"/>
        <v>8001090222428ShopeePsku</v>
      </c>
      <c r="T957" t="str">
        <f t="shared" si="29"/>
        <v>01/244621109FShopeePsku</v>
      </c>
    </row>
    <row r="958" spans="2:20" x14ac:dyDescent="0.35">
      <c r="B958" t="s">
        <v>17</v>
      </c>
      <c r="C958" t="s">
        <v>806</v>
      </c>
      <c r="D958" t="s">
        <v>248</v>
      </c>
      <c r="E958" t="s">
        <v>194</v>
      </c>
      <c r="F958" t="s">
        <v>259</v>
      </c>
      <c r="G958">
        <v>2753563861</v>
      </c>
      <c r="H958" t="s">
        <v>260</v>
      </c>
      <c r="I958" t="s">
        <v>3771</v>
      </c>
      <c r="J958" t="s">
        <v>1124</v>
      </c>
      <c r="K958" s="2">
        <v>1</v>
      </c>
      <c r="L958" s="2">
        <v>1</v>
      </c>
      <c r="M958" s="2">
        <v>1</v>
      </c>
      <c r="N958" s="2">
        <v>1</v>
      </c>
      <c r="O958" s="2">
        <v>1</v>
      </c>
      <c r="P958" s="2" t="s">
        <v>3138</v>
      </c>
      <c r="Q958" s="7">
        <v>1</v>
      </c>
      <c r="R958" t="s">
        <v>31</v>
      </c>
      <c r="S958" t="str">
        <f t="shared" si="28"/>
        <v>8001090222725ShopeePsku</v>
      </c>
      <c r="T958" t="str">
        <f t="shared" si="29"/>
        <v>01/244621109GShopeePsku</v>
      </c>
    </row>
    <row r="959" spans="2:20" x14ac:dyDescent="0.35">
      <c r="B959" t="s">
        <v>17</v>
      </c>
      <c r="C959" t="s">
        <v>806</v>
      </c>
      <c r="D959" t="s">
        <v>248</v>
      </c>
      <c r="E959" t="s">
        <v>194</v>
      </c>
      <c r="F959" t="s">
        <v>2554</v>
      </c>
      <c r="G959">
        <v>3733877804</v>
      </c>
      <c r="H959" t="s">
        <v>2555</v>
      </c>
      <c r="I959" t="s">
        <v>3158</v>
      </c>
      <c r="J959" t="s">
        <v>4412</v>
      </c>
      <c r="K959" s="2">
        <v>1</v>
      </c>
      <c r="L959" s="2">
        <v>1</v>
      </c>
      <c r="M959" s="2">
        <v>1</v>
      </c>
      <c r="N959" s="2">
        <v>1</v>
      </c>
      <c r="O959" s="2">
        <v>1</v>
      </c>
      <c r="P959" s="2" t="s">
        <v>3138</v>
      </c>
      <c r="Q959" s="7">
        <v>1</v>
      </c>
      <c r="R959" t="s">
        <v>31</v>
      </c>
      <c r="S959" t="str">
        <f t="shared" si="28"/>
        <v>8001090222541x2ShopeePsku</v>
      </c>
      <c r="T959" t="str">
        <f t="shared" si="29"/>
        <v>01/394629501OShopeePsku</v>
      </c>
    </row>
    <row r="960" spans="2:20" x14ac:dyDescent="0.35">
      <c r="B960" t="s">
        <v>17</v>
      </c>
      <c r="C960" t="s">
        <v>806</v>
      </c>
      <c r="D960" t="s">
        <v>248</v>
      </c>
      <c r="E960" t="s">
        <v>194</v>
      </c>
      <c r="F960" t="s">
        <v>249</v>
      </c>
      <c r="G960">
        <v>2753563897</v>
      </c>
      <c r="H960" t="s">
        <v>250</v>
      </c>
      <c r="I960" t="s">
        <v>3770</v>
      </c>
      <c r="J960" t="s">
        <v>1123</v>
      </c>
      <c r="K960" s="2">
        <v>1</v>
      </c>
      <c r="L960" s="2">
        <v>1</v>
      </c>
      <c r="M960" s="2">
        <v>1</v>
      </c>
      <c r="N960" s="2">
        <v>1</v>
      </c>
      <c r="O960" s="2">
        <v>1</v>
      </c>
      <c r="P960" s="2" t="s">
        <v>3138</v>
      </c>
      <c r="Q960" s="7">
        <v>1</v>
      </c>
      <c r="R960" t="s">
        <v>31</v>
      </c>
      <c r="S960" t="str">
        <f t="shared" si="28"/>
        <v>8001090222572ShopeePsku</v>
      </c>
      <c r="T960" t="str">
        <f t="shared" si="29"/>
        <v>01/244621008JShopeePsku</v>
      </c>
    </row>
    <row r="961" spans="2:20" x14ac:dyDescent="0.35">
      <c r="B961" t="s">
        <v>17</v>
      </c>
      <c r="C961" t="s">
        <v>806</v>
      </c>
      <c r="D961" t="s">
        <v>248</v>
      </c>
      <c r="E961" t="s">
        <v>194</v>
      </c>
      <c r="F961">
        <v>0</v>
      </c>
      <c r="G961">
        <v>7437732071</v>
      </c>
      <c r="H961">
        <v>0</v>
      </c>
      <c r="I961" t="s">
        <v>1099</v>
      </c>
      <c r="J961" t="s">
        <v>1100</v>
      </c>
      <c r="K961" s="2">
        <v>1</v>
      </c>
      <c r="L961" s="2">
        <v>1</v>
      </c>
      <c r="M961" s="2">
        <v>1</v>
      </c>
      <c r="N961" s="2">
        <v>1</v>
      </c>
      <c r="O961" s="2">
        <v>1</v>
      </c>
      <c r="P961" s="2" t="s">
        <v>23</v>
      </c>
      <c r="Q961" s="7">
        <v>1</v>
      </c>
      <c r="R961" t="s">
        <v>31</v>
      </c>
      <c r="S961" t="str">
        <f t="shared" si="28"/>
        <v>0ShopeePsku</v>
      </c>
      <c r="T961" t="str">
        <f t="shared" si="29"/>
        <v>0ShopeePsku</v>
      </c>
    </row>
    <row r="962" spans="2:20" x14ac:dyDescent="0.35">
      <c r="B962" t="s">
        <v>17</v>
      </c>
      <c r="C962" t="s">
        <v>806</v>
      </c>
      <c r="D962" t="s">
        <v>294</v>
      </c>
      <c r="E962" t="s">
        <v>295</v>
      </c>
      <c r="F962" t="s">
        <v>374</v>
      </c>
      <c r="G962">
        <v>95468637</v>
      </c>
      <c r="H962" t="s">
        <v>375</v>
      </c>
      <c r="I962" t="s">
        <v>3776</v>
      </c>
      <c r="J962" t="s">
        <v>4352</v>
      </c>
      <c r="K962" s="2">
        <v>1</v>
      </c>
      <c r="L962" s="2">
        <v>1</v>
      </c>
      <c r="M962" s="2">
        <v>0</v>
      </c>
      <c r="N962" s="2">
        <v>1</v>
      </c>
      <c r="O962" s="2">
        <v>1</v>
      </c>
      <c r="P962" s="2" t="s">
        <v>3138</v>
      </c>
      <c r="Q962" s="7">
        <v>1</v>
      </c>
      <c r="R962" t="s">
        <v>31</v>
      </c>
      <c r="S962" t="str">
        <f t="shared" si="28"/>
        <v>4902430293341ShopeePsku</v>
      </c>
      <c r="T962" t="str">
        <f t="shared" si="29"/>
        <v>01/294826003KShopeePsku</v>
      </c>
    </row>
    <row r="963" spans="2:20" x14ac:dyDescent="0.35">
      <c r="B963" t="s">
        <v>17</v>
      </c>
      <c r="C963" t="s">
        <v>806</v>
      </c>
      <c r="D963" t="s">
        <v>294</v>
      </c>
      <c r="E963" t="s">
        <v>295</v>
      </c>
      <c r="F963" t="s">
        <v>360</v>
      </c>
      <c r="G963">
        <v>95397937</v>
      </c>
      <c r="H963" t="s">
        <v>361</v>
      </c>
      <c r="I963" t="s">
        <v>3780</v>
      </c>
      <c r="J963" t="s">
        <v>4351</v>
      </c>
      <c r="K963" s="2">
        <v>1</v>
      </c>
      <c r="L963" s="2">
        <v>1</v>
      </c>
      <c r="M963" s="2">
        <v>0</v>
      </c>
      <c r="N963" s="2">
        <v>1</v>
      </c>
      <c r="O963" s="2">
        <v>0</v>
      </c>
      <c r="P963" s="2" t="s">
        <v>3138</v>
      </c>
      <c r="Q963" s="7">
        <v>1</v>
      </c>
      <c r="R963" t="s">
        <v>31</v>
      </c>
      <c r="S963" t="str">
        <f t="shared" ref="S963:S1026" si="30">H963&amp;C963&amp;R963</f>
        <v>4902430359825ShopeePsku</v>
      </c>
      <c r="T963" t="str">
        <f t="shared" ref="T963:T1002" si="31">F963&amp;C963&amp;R963</f>
        <v>01/294825207IShopeePsku</v>
      </c>
    </row>
    <row r="964" spans="2:20" x14ac:dyDescent="0.35">
      <c r="B964" t="s">
        <v>17</v>
      </c>
      <c r="C964" t="s">
        <v>806</v>
      </c>
      <c r="D964" t="s">
        <v>294</v>
      </c>
      <c r="E964" t="s">
        <v>295</v>
      </c>
      <c r="F964" t="s">
        <v>342</v>
      </c>
      <c r="G964">
        <v>82236242</v>
      </c>
      <c r="H964" t="s">
        <v>343</v>
      </c>
      <c r="I964" t="s">
        <v>3778</v>
      </c>
      <c r="J964" t="s">
        <v>4345</v>
      </c>
      <c r="K964" s="2">
        <v>1</v>
      </c>
      <c r="L964" s="2">
        <v>1</v>
      </c>
      <c r="M964" s="2">
        <v>0</v>
      </c>
      <c r="N964" s="2">
        <v>1</v>
      </c>
      <c r="O964" s="2">
        <v>1</v>
      </c>
      <c r="P964" s="2" t="s">
        <v>3138</v>
      </c>
      <c r="Q964" s="7">
        <v>1</v>
      </c>
      <c r="R964" t="s">
        <v>31</v>
      </c>
      <c r="S964" t="str">
        <f t="shared" si="30"/>
        <v>4902430558754ShopeePsku</v>
      </c>
      <c r="T964" t="str">
        <f t="shared" si="31"/>
        <v>01/294825206OShopeePsku</v>
      </c>
    </row>
    <row r="965" spans="2:20" x14ac:dyDescent="0.35">
      <c r="B965" t="s">
        <v>17</v>
      </c>
      <c r="C965" t="s">
        <v>806</v>
      </c>
      <c r="D965" t="s">
        <v>294</v>
      </c>
      <c r="E965" t="s">
        <v>295</v>
      </c>
      <c r="F965" t="s">
        <v>353</v>
      </c>
      <c r="G965">
        <v>82236203</v>
      </c>
      <c r="H965" t="s">
        <v>354</v>
      </c>
      <c r="I965" t="s">
        <v>3779</v>
      </c>
      <c r="J965" t="s">
        <v>4340</v>
      </c>
      <c r="K965" s="2">
        <v>1</v>
      </c>
      <c r="L965" s="2">
        <v>1</v>
      </c>
      <c r="M965" s="2">
        <v>0</v>
      </c>
      <c r="N965" s="2">
        <v>1</v>
      </c>
      <c r="O965" s="2">
        <v>1</v>
      </c>
      <c r="P965" s="2" t="s">
        <v>3138</v>
      </c>
      <c r="Q965" s="7">
        <v>1</v>
      </c>
      <c r="R965" t="s">
        <v>31</v>
      </c>
      <c r="S965" t="str">
        <f t="shared" si="30"/>
        <v>4902430360111ShopeePsku</v>
      </c>
      <c r="T965" t="str">
        <f t="shared" si="31"/>
        <v>01/294825207GShopeePsku</v>
      </c>
    </row>
    <row r="966" spans="2:20" x14ac:dyDescent="0.35">
      <c r="B966" t="s">
        <v>17</v>
      </c>
      <c r="C966" t="s">
        <v>806</v>
      </c>
      <c r="D966" t="s">
        <v>294</v>
      </c>
      <c r="E966" t="s">
        <v>295</v>
      </c>
      <c r="F966" t="s">
        <v>356</v>
      </c>
      <c r="G966">
        <v>224987734</v>
      </c>
      <c r="H966" t="s">
        <v>357</v>
      </c>
      <c r="I966" t="s">
        <v>3786</v>
      </c>
      <c r="J966" t="s">
        <v>4373</v>
      </c>
      <c r="K966" s="2">
        <v>1</v>
      </c>
      <c r="L966" s="2">
        <v>1</v>
      </c>
      <c r="M966" s="2">
        <v>0</v>
      </c>
      <c r="N966" s="2">
        <v>1</v>
      </c>
      <c r="O966" s="2">
        <v>1</v>
      </c>
      <c r="P966" s="2" t="s">
        <v>3138</v>
      </c>
      <c r="Q966" s="7">
        <v>1</v>
      </c>
      <c r="R966" t="s">
        <v>31</v>
      </c>
      <c r="S966" t="str">
        <f t="shared" si="30"/>
        <v>4902430292962ShopeePsku</v>
      </c>
      <c r="T966" t="str">
        <f t="shared" si="31"/>
        <v>01/294826003JShopeePsku</v>
      </c>
    </row>
    <row r="967" spans="2:20" x14ac:dyDescent="0.35">
      <c r="B967" t="s">
        <v>17</v>
      </c>
      <c r="C967" t="s">
        <v>806</v>
      </c>
      <c r="D967" t="s">
        <v>294</v>
      </c>
      <c r="E967" t="s">
        <v>295</v>
      </c>
      <c r="F967" t="s">
        <v>350</v>
      </c>
      <c r="G967">
        <v>82236213</v>
      </c>
      <c r="H967" t="s">
        <v>351</v>
      </c>
      <c r="I967" t="s">
        <v>3777</v>
      </c>
      <c r="J967" t="s">
        <v>4342</v>
      </c>
      <c r="K967" s="2">
        <v>1</v>
      </c>
      <c r="L967" s="2">
        <v>1</v>
      </c>
      <c r="M967" s="2">
        <v>0</v>
      </c>
      <c r="N967" s="2">
        <v>1</v>
      </c>
      <c r="O967" s="2">
        <v>1</v>
      </c>
      <c r="P967" s="2" t="s">
        <v>3138</v>
      </c>
      <c r="Q967" s="7">
        <v>1</v>
      </c>
      <c r="R967" t="s">
        <v>31</v>
      </c>
      <c r="S967" t="str">
        <f t="shared" si="30"/>
        <v>4902430360142ShopeePsku</v>
      </c>
      <c r="T967" t="str">
        <f t="shared" si="31"/>
        <v>01/294825207FShopeePsku</v>
      </c>
    </row>
    <row r="968" spans="2:20" x14ac:dyDescent="0.35">
      <c r="B968" t="s">
        <v>17</v>
      </c>
      <c r="C968" t="s">
        <v>806</v>
      </c>
      <c r="D968" t="s">
        <v>294</v>
      </c>
      <c r="E968" t="s">
        <v>295</v>
      </c>
      <c r="F968" t="s">
        <v>787</v>
      </c>
      <c r="G968">
        <v>224985814</v>
      </c>
      <c r="H968" t="s">
        <v>1139</v>
      </c>
      <c r="I968" t="s">
        <v>3784</v>
      </c>
      <c r="J968" t="s">
        <v>4372</v>
      </c>
      <c r="K968" s="2">
        <v>1</v>
      </c>
      <c r="L968" s="2">
        <v>1</v>
      </c>
      <c r="M968" s="2">
        <v>0</v>
      </c>
      <c r="N968" s="2">
        <v>1</v>
      </c>
      <c r="O968" s="2">
        <v>1</v>
      </c>
      <c r="P968" s="2" t="s">
        <v>3138</v>
      </c>
      <c r="Q968" s="7">
        <v>1</v>
      </c>
      <c r="R968" t="s">
        <v>31</v>
      </c>
      <c r="S968" t="str">
        <f t="shared" si="30"/>
        <v>4902430232227ShopeePsku</v>
      </c>
      <c r="T968" t="str">
        <f t="shared" si="31"/>
        <v>01/080717601AShopeePsku</v>
      </c>
    </row>
    <row r="969" spans="2:20" x14ac:dyDescent="0.35">
      <c r="B969" t="s">
        <v>17</v>
      </c>
      <c r="C969" t="s">
        <v>806</v>
      </c>
      <c r="D969" t="s">
        <v>294</v>
      </c>
      <c r="E969" t="s">
        <v>295</v>
      </c>
      <c r="F969" t="s">
        <v>325</v>
      </c>
      <c r="G969">
        <v>1350338283</v>
      </c>
      <c r="H969" t="s">
        <v>326</v>
      </c>
      <c r="I969" t="s">
        <v>3783</v>
      </c>
      <c r="J969" t="s">
        <v>4401</v>
      </c>
      <c r="K969" s="2">
        <v>1</v>
      </c>
      <c r="L969" s="2">
        <v>1</v>
      </c>
      <c r="M969" s="2">
        <v>1</v>
      </c>
      <c r="N969" s="2">
        <v>1</v>
      </c>
      <c r="O969" s="2">
        <v>1</v>
      </c>
      <c r="P969" s="2" t="s">
        <v>3138</v>
      </c>
      <c r="Q969" s="7">
        <v>1</v>
      </c>
      <c r="R969" t="s">
        <v>31</v>
      </c>
      <c r="S969" t="str">
        <f t="shared" si="30"/>
        <v>4902430200059ShopeePsku</v>
      </c>
      <c r="T969" t="str">
        <f t="shared" si="31"/>
        <v>01/294826003DShopeePsku</v>
      </c>
    </row>
    <row r="970" spans="2:20" x14ac:dyDescent="0.35">
      <c r="B970" t="s">
        <v>17</v>
      </c>
      <c r="C970" t="s">
        <v>806</v>
      </c>
      <c r="D970" t="s">
        <v>294</v>
      </c>
      <c r="E970" t="s">
        <v>295</v>
      </c>
      <c r="F970" t="s">
        <v>1202</v>
      </c>
      <c r="G970">
        <v>5040628820</v>
      </c>
      <c r="H970" t="s">
        <v>1203</v>
      </c>
      <c r="I970" t="s">
        <v>3826</v>
      </c>
      <c r="J970" t="s">
        <v>4423</v>
      </c>
      <c r="K970" s="2">
        <v>1</v>
      </c>
      <c r="L970" s="2">
        <v>1</v>
      </c>
      <c r="M970" s="2">
        <v>1</v>
      </c>
      <c r="N970" s="2">
        <v>1</v>
      </c>
      <c r="O970" s="2">
        <v>0</v>
      </c>
      <c r="P970" s="2" t="s">
        <v>3138</v>
      </c>
      <c r="Q970" s="7">
        <v>1</v>
      </c>
      <c r="R970" t="s">
        <v>31</v>
      </c>
      <c r="S970" t="str">
        <f t="shared" si="30"/>
        <v>4902430242875x4902430558754x4902430293341ShopeePsku</v>
      </c>
      <c r="T970" t="str">
        <f t="shared" si="31"/>
        <v>01/394829601NShopeePsku</v>
      </c>
    </row>
    <row r="971" spans="2:20" x14ac:dyDescent="0.35">
      <c r="B971" t="s">
        <v>17</v>
      </c>
      <c r="C971" t="s">
        <v>806</v>
      </c>
      <c r="D971" t="s">
        <v>294</v>
      </c>
      <c r="E971" t="s">
        <v>295</v>
      </c>
      <c r="F971" t="s">
        <v>347</v>
      </c>
      <c r="G971">
        <v>118491307</v>
      </c>
      <c r="H971" t="s">
        <v>348</v>
      </c>
      <c r="I971" t="s">
        <v>3781</v>
      </c>
      <c r="J971" t="s">
        <v>4366</v>
      </c>
      <c r="K971" s="2">
        <v>1</v>
      </c>
      <c r="L971" s="2">
        <v>1</v>
      </c>
      <c r="M971" s="2">
        <v>0</v>
      </c>
      <c r="N971" s="2">
        <v>1</v>
      </c>
      <c r="O971" s="2">
        <v>1</v>
      </c>
      <c r="P971" s="2" t="s">
        <v>3138</v>
      </c>
      <c r="Q971" s="7">
        <v>1</v>
      </c>
      <c r="R971" t="s">
        <v>31</v>
      </c>
      <c r="S971" t="str">
        <f t="shared" si="30"/>
        <v>4902430242875ShopeePsku</v>
      </c>
      <c r="T971" t="str">
        <f t="shared" si="31"/>
        <v>01/294825206GShopeePsku</v>
      </c>
    </row>
    <row r="972" spans="2:20" x14ac:dyDescent="0.35">
      <c r="B972" t="s">
        <v>17</v>
      </c>
      <c r="C972" t="s">
        <v>806</v>
      </c>
      <c r="D972" t="s">
        <v>294</v>
      </c>
      <c r="E972" t="s">
        <v>295</v>
      </c>
      <c r="F972">
        <v>0</v>
      </c>
      <c r="G972">
        <v>7440627083</v>
      </c>
      <c r="H972">
        <v>0</v>
      </c>
      <c r="I972" t="s">
        <v>3829</v>
      </c>
      <c r="J972" t="s">
        <v>1206</v>
      </c>
      <c r="K972" s="2">
        <v>0</v>
      </c>
      <c r="L972" s="2">
        <v>1</v>
      </c>
      <c r="M972" s="2">
        <v>1</v>
      </c>
      <c r="N972" s="2">
        <v>1</v>
      </c>
      <c r="O972" s="2">
        <v>0</v>
      </c>
      <c r="P972" s="2" t="s">
        <v>23</v>
      </c>
      <c r="Q972" s="7">
        <v>1</v>
      </c>
      <c r="R972" t="s">
        <v>31</v>
      </c>
      <c r="S972" t="str">
        <f t="shared" si="30"/>
        <v>0ShopeePsku</v>
      </c>
      <c r="T972" t="str">
        <f t="shared" si="31"/>
        <v>0ShopeePsku</v>
      </c>
    </row>
    <row r="973" spans="2:20" x14ac:dyDescent="0.35">
      <c r="B973" t="s">
        <v>17</v>
      </c>
      <c r="C973" t="s">
        <v>806</v>
      </c>
      <c r="D973" t="s">
        <v>294</v>
      </c>
      <c r="E973" t="s">
        <v>295</v>
      </c>
      <c r="F973" t="s">
        <v>317</v>
      </c>
      <c r="G973">
        <v>82236209</v>
      </c>
      <c r="H973" t="s">
        <v>318</v>
      </c>
      <c r="I973" t="s">
        <v>3782</v>
      </c>
      <c r="J973" t="s">
        <v>4341</v>
      </c>
      <c r="K973" s="2">
        <v>1</v>
      </c>
      <c r="L973" s="2">
        <v>1</v>
      </c>
      <c r="M973" s="2">
        <v>0</v>
      </c>
      <c r="N973" s="2">
        <v>1</v>
      </c>
      <c r="O973" s="2">
        <v>1</v>
      </c>
      <c r="P973" s="2" t="s">
        <v>3138</v>
      </c>
      <c r="Q973" s="7">
        <v>1</v>
      </c>
      <c r="R973" t="s">
        <v>31</v>
      </c>
      <c r="S973" t="str">
        <f t="shared" si="30"/>
        <v>4902430359733ShopeePsku</v>
      </c>
      <c r="T973" t="str">
        <f t="shared" si="31"/>
        <v>01/294825207NShopeePsku</v>
      </c>
    </row>
    <row r="974" spans="2:20" x14ac:dyDescent="0.35">
      <c r="B974" t="s">
        <v>17</v>
      </c>
      <c r="C974" t="s">
        <v>806</v>
      </c>
      <c r="D974" t="s">
        <v>294</v>
      </c>
      <c r="E974" t="s">
        <v>295</v>
      </c>
      <c r="F974" t="s">
        <v>365</v>
      </c>
      <c r="G974">
        <v>1086535011</v>
      </c>
      <c r="H974" t="s">
        <v>366</v>
      </c>
      <c r="I974" t="s">
        <v>3793</v>
      </c>
      <c r="J974" t="s">
        <v>4397</v>
      </c>
      <c r="K974" s="2">
        <v>1</v>
      </c>
      <c r="L974" s="2">
        <v>1</v>
      </c>
      <c r="M974" s="2">
        <v>0</v>
      </c>
      <c r="N974" s="2">
        <v>1</v>
      </c>
      <c r="O974" s="2">
        <v>1</v>
      </c>
      <c r="P974" s="2" t="s">
        <v>3138</v>
      </c>
      <c r="Q974" s="7">
        <v>1</v>
      </c>
      <c r="R974" t="s">
        <v>31</v>
      </c>
      <c r="S974" t="str">
        <f t="shared" si="30"/>
        <v>4902430625760ShopeePsku</v>
      </c>
      <c r="T974" t="str">
        <f t="shared" si="31"/>
        <v>01/294825206PShopeePsku</v>
      </c>
    </row>
    <row r="975" spans="2:20" x14ac:dyDescent="0.35">
      <c r="B975" t="s">
        <v>17</v>
      </c>
      <c r="C975" t="s">
        <v>806</v>
      </c>
      <c r="D975" t="s">
        <v>294</v>
      </c>
      <c r="E975" t="s">
        <v>295</v>
      </c>
      <c r="F975" t="s">
        <v>335</v>
      </c>
      <c r="G975">
        <v>82236222</v>
      </c>
      <c r="H975" t="s">
        <v>336</v>
      </c>
      <c r="I975" t="s">
        <v>3788</v>
      </c>
      <c r="J975" t="s">
        <v>4343</v>
      </c>
      <c r="K975" s="2">
        <v>1</v>
      </c>
      <c r="L975" s="2">
        <v>1</v>
      </c>
      <c r="M975" s="2">
        <v>0</v>
      </c>
      <c r="N975" s="2">
        <v>1</v>
      </c>
      <c r="O975" s="2">
        <v>0</v>
      </c>
      <c r="P975" s="2" t="s">
        <v>3138</v>
      </c>
      <c r="Q975" s="7">
        <v>1</v>
      </c>
      <c r="R975" t="s">
        <v>31</v>
      </c>
      <c r="S975" t="str">
        <f t="shared" si="30"/>
        <v>4902430359832ShopeePsku</v>
      </c>
      <c r="T975" t="str">
        <f t="shared" si="31"/>
        <v>01/294825207JShopeePsku</v>
      </c>
    </row>
    <row r="976" spans="2:20" x14ac:dyDescent="0.35">
      <c r="B976" t="s">
        <v>17</v>
      </c>
      <c r="C976" t="s">
        <v>806</v>
      </c>
      <c r="D976" t="s">
        <v>294</v>
      </c>
      <c r="E976" t="s">
        <v>295</v>
      </c>
      <c r="F976" t="s">
        <v>1143</v>
      </c>
      <c r="G976">
        <v>82236235</v>
      </c>
      <c r="H976" t="s">
        <v>1144</v>
      </c>
      <c r="I976" t="s">
        <v>3787</v>
      </c>
      <c r="J976" t="s">
        <v>4344</v>
      </c>
      <c r="K976" s="2">
        <v>1</v>
      </c>
      <c r="L976" s="2">
        <v>1</v>
      </c>
      <c r="M976" s="2">
        <v>0</v>
      </c>
      <c r="N976" s="2">
        <v>1</v>
      </c>
      <c r="O976" s="2">
        <v>0</v>
      </c>
      <c r="P976" s="2" t="s">
        <v>3138</v>
      </c>
      <c r="Q976" s="7">
        <v>1</v>
      </c>
      <c r="R976" t="s">
        <v>31</v>
      </c>
      <c r="S976" t="str">
        <f t="shared" si="30"/>
        <v>4902430188951ShopeePsku</v>
      </c>
      <c r="T976" t="str">
        <f t="shared" si="31"/>
        <v>01/294825206CShopeePsku</v>
      </c>
    </row>
    <row r="977" spans="2:20" x14ac:dyDescent="0.35">
      <c r="B977" t="s">
        <v>17</v>
      </c>
      <c r="C977" t="s">
        <v>806</v>
      </c>
      <c r="D977" t="s">
        <v>294</v>
      </c>
      <c r="E977" t="s">
        <v>295</v>
      </c>
      <c r="F977" t="s">
        <v>2324</v>
      </c>
      <c r="G977">
        <v>3932781510</v>
      </c>
      <c r="H977" t="s">
        <v>2450</v>
      </c>
      <c r="I977" t="s">
        <v>1135</v>
      </c>
      <c r="J977" t="s">
        <v>4414</v>
      </c>
      <c r="K977" s="2">
        <v>1</v>
      </c>
      <c r="L977" s="2">
        <v>1</v>
      </c>
      <c r="M977" s="2">
        <v>1</v>
      </c>
      <c r="N977" s="2">
        <v>1</v>
      </c>
      <c r="O977" s="2">
        <v>0</v>
      </c>
      <c r="P977" s="2" t="s">
        <v>3138</v>
      </c>
      <c r="Q977" s="7">
        <v>1</v>
      </c>
      <c r="R977" t="s">
        <v>31</v>
      </c>
      <c r="S977" t="str">
        <f t="shared" si="30"/>
        <v>4902430360142x4902430360111ShopeePsku</v>
      </c>
      <c r="T977" t="str">
        <f t="shared" si="31"/>
        <v>01/394829601EShopeePsku</v>
      </c>
    </row>
    <row r="978" spans="2:20" x14ac:dyDescent="0.35">
      <c r="B978" t="s">
        <v>17</v>
      </c>
      <c r="C978" t="s">
        <v>806</v>
      </c>
      <c r="D978" t="s">
        <v>294</v>
      </c>
      <c r="E978" t="s">
        <v>295</v>
      </c>
      <c r="F978" t="s">
        <v>372</v>
      </c>
      <c r="G978">
        <v>85395556</v>
      </c>
      <c r="H978" t="s">
        <v>373</v>
      </c>
      <c r="I978" t="s">
        <v>3791</v>
      </c>
      <c r="J978" t="s">
        <v>4347</v>
      </c>
      <c r="K978" s="2">
        <v>1</v>
      </c>
      <c r="L978" s="2">
        <v>1</v>
      </c>
      <c r="M978" s="2">
        <v>0</v>
      </c>
      <c r="N978" s="2">
        <v>1</v>
      </c>
      <c r="O978" s="2">
        <v>0</v>
      </c>
      <c r="P978" s="2" t="s">
        <v>3138</v>
      </c>
      <c r="Q978" s="7">
        <v>1</v>
      </c>
      <c r="R978" t="s">
        <v>31</v>
      </c>
      <c r="S978" t="str">
        <f t="shared" si="30"/>
        <v>4902430359818ShopeePsku</v>
      </c>
      <c r="T978" t="str">
        <f t="shared" si="31"/>
        <v>01/294825205IShopeePsku</v>
      </c>
    </row>
    <row r="979" spans="2:20" x14ac:dyDescent="0.35">
      <c r="B979" t="s">
        <v>17</v>
      </c>
      <c r="C979" t="s">
        <v>806</v>
      </c>
      <c r="D979" t="s">
        <v>294</v>
      </c>
      <c r="E979" t="s">
        <v>295</v>
      </c>
      <c r="F979" t="s">
        <v>796</v>
      </c>
      <c r="G979">
        <v>2283083850</v>
      </c>
      <c r="H979" t="s">
        <v>1145</v>
      </c>
      <c r="I979" t="s">
        <v>3789</v>
      </c>
      <c r="J979" t="s">
        <v>4402</v>
      </c>
      <c r="K979" s="2">
        <v>1</v>
      </c>
      <c r="L979" s="2">
        <v>1</v>
      </c>
      <c r="M979" s="2">
        <v>1</v>
      </c>
      <c r="N979" s="2">
        <v>1</v>
      </c>
      <c r="O979" s="2">
        <v>1</v>
      </c>
      <c r="P979" s="2" t="s">
        <v>3138</v>
      </c>
      <c r="Q979" s="7">
        <v>1</v>
      </c>
      <c r="R979" t="s">
        <v>31</v>
      </c>
      <c r="S979" t="str">
        <f t="shared" si="30"/>
        <v>4902430799874ShopeePsku</v>
      </c>
      <c r="T979" t="str">
        <f t="shared" si="31"/>
        <v>01/294825208HShopeePsku</v>
      </c>
    </row>
    <row r="980" spans="2:20" x14ac:dyDescent="0.35">
      <c r="B980" t="s">
        <v>17</v>
      </c>
      <c r="C980" t="s">
        <v>806</v>
      </c>
      <c r="D980" t="s">
        <v>294</v>
      </c>
      <c r="E980" t="s">
        <v>295</v>
      </c>
      <c r="F980">
        <v>0</v>
      </c>
      <c r="G980">
        <v>5840626978</v>
      </c>
      <c r="H980">
        <v>0</v>
      </c>
      <c r="I980" t="s">
        <v>3828</v>
      </c>
      <c r="J980" t="s">
        <v>1205</v>
      </c>
      <c r="K980" s="2">
        <v>0</v>
      </c>
      <c r="L980" s="2">
        <v>1</v>
      </c>
      <c r="M980" s="2">
        <v>1</v>
      </c>
      <c r="N980" s="2">
        <v>1</v>
      </c>
      <c r="O980" s="2">
        <v>0</v>
      </c>
      <c r="P980" s="2" t="s">
        <v>23</v>
      </c>
      <c r="Q980" s="7">
        <v>1</v>
      </c>
      <c r="R980" t="s">
        <v>31</v>
      </c>
      <c r="S980" t="str">
        <f t="shared" si="30"/>
        <v>0ShopeePsku</v>
      </c>
      <c r="T980" t="str">
        <f t="shared" si="31"/>
        <v>0ShopeePsku</v>
      </c>
    </row>
    <row r="981" spans="2:20" x14ac:dyDescent="0.35">
      <c r="B981" t="s">
        <v>17</v>
      </c>
      <c r="C981" t="s">
        <v>806</v>
      </c>
      <c r="D981" t="s">
        <v>294</v>
      </c>
      <c r="E981" t="s">
        <v>295</v>
      </c>
      <c r="F981" t="s">
        <v>396</v>
      </c>
      <c r="G981">
        <v>6327703446</v>
      </c>
      <c r="H981" t="s">
        <v>397</v>
      </c>
      <c r="I981" t="s">
        <v>3822</v>
      </c>
      <c r="J981" t="s">
        <v>4435</v>
      </c>
      <c r="K981" s="2">
        <v>1</v>
      </c>
      <c r="L981" s="2">
        <v>1</v>
      </c>
      <c r="M981" s="2">
        <v>1</v>
      </c>
      <c r="N981" s="2">
        <v>1</v>
      </c>
      <c r="O981" s="2">
        <v>0</v>
      </c>
      <c r="P981" s="2" t="s">
        <v>3138</v>
      </c>
      <c r="Q981" s="7">
        <v>1</v>
      </c>
      <c r="R981" t="s">
        <v>31</v>
      </c>
      <c r="S981" t="str">
        <f t="shared" si="30"/>
        <v>4902430799904ShopeePsku</v>
      </c>
      <c r="T981" t="str">
        <f t="shared" si="31"/>
        <v>01/294826801DShopeePsku</v>
      </c>
    </row>
    <row r="982" spans="2:20" x14ac:dyDescent="0.35">
      <c r="B982" t="s">
        <v>17</v>
      </c>
      <c r="C982" t="s">
        <v>806</v>
      </c>
      <c r="D982" t="s">
        <v>294</v>
      </c>
      <c r="E982" t="s">
        <v>295</v>
      </c>
      <c r="F982">
        <v>0</v>
      </c>
      <c r="G982">
        <v>3440729959</v>
      </c>
      <c r="H982">
        <v>0</v>
      </c>
      <c r="I982" t="s">
        <v>3827</v>
      </c>
      <c r="J982" t="s">
        <v>1204</v>
      </c>
      <c r="K982" s="2">
        <v>0</v>
      </c>
      <c r="L982" s="2">
        <v>1</v>
      </c>
      <c r="M982" s="2">
        <v>1</v>
      </c>
      <c r="N982" s="2">
        <v>1</v>
      </c>
      <c r="O982" s="2">
        <v>0</v>
      </c>
      <c r="P982" s="2" t="s">
        <v>23</v>
      </c>
      <c r="Q982" s="7">
        <v>1</v>
      </c>
      <c r="R982" t="s">
        <v>31</v>
      </c>
      <c r="S982" t="str">
        <f t="shared" si="30"/>
        <v>0ShopeePsku</v>
      </c>
      <c r="T982" t="str">
        <f t="shared" si="31"/>
        <v>0ShopeePsku</v>
      </c>
    </row>
    <row r="983" spans="2:20" x14ac:dyDescent="0.35">
      <c r="B983" t="s">
        <v>17</v>
      </c>
      <c r="C983" t="s">
        <v>806</v>
      </c>
      <c r="D983" t="s">
        <v>294</v>
      </c>
      <c r="E983" t="s">
        <v>295</v>
      </c>
      <c r="F983" t="s">
        <v>753</v>
      </c>
      <c r="G983">
        <v>6744303952</v>
      </c>
      <c r="H983" t="s">
        <v>754</v>
      </c>
      <c r="I983" t="s">
        <v>1207</v>
      </c>
      <c r="J983" t="s">
        <v>4442</v>
      </c>
      <c r="K983" s="2">
        <v>1</v>
      </c>
      <c r="L983" s="2">
        <v>1</v>
      </c>
      <c r="M983" s="2">
        <v>1</v>
      </c>
      <c r="N983" s="2">
        <v>1</v>
      </c>
      <c r="O983" s="2">
        <v>0</v>
      </c>
      <c r="P983" s="2" t="s">
        <v>3138</v>
      </c>
      <c r="Q983" s="7">
        <v>1</v>
      </c>
      <c r="R983" t="s">
        <v>31</v>
      </c>
      <c r="S983" t="str">
        <f t="shared" si="30"/>
        <v>4902430917957ShopeePsku</v>
      </c>
      <c r="T983" t="str">
        <f t="shared" si="31"/>
        <v>01/294826801EShopeePsku</v>
      </c>
    </row>
    <row r="984" spans="2:20" x14ac:dyDescent="0.35">
      <c r="B984" t="s">
        <v>17</v>
      </c>
      <c r="C984" t="s">
        <v>806</v>
      </c>
      <c r="D984" t="s">
        <v>294</v>
      </c>
      <c r="E984" t="s">
        <v>295</v>
      </c>
      <c r="F984" t="s">
        <v>311</v>
      </c>
      <c r="G984">
        <v>6932641072</v>
      </c>
      <c r="H984" t="s">
        <v>312</v>
      </c>
      <c r="I984" t="s">
        <v>1136</v>
      </c>
      <c r="J984" t="s">
        <v>4444</v>
      </c>
      <c r="K984" s="2">
        <v>1</v>
      </c>
      <c r="L984" s="2">
        <v>1</v>
      </c>
      <c r="M984" s="2">
        <v>1</v>
      </c>
      <c r="N984" s="2">
        <v>1</v>
      </c>
      <c r="O984" s="2">
        <v>0</v>
      </c>
      <c r="P984" s="2" t="s">
        <v>3138</v>
      </c>
      <c r="Q984" s="7">
        <v>1</v>
      </c>
      <c r="R984" t="s">
        <v>31</v>
      </c>
      <c r="S984" t="str">
        <f t="shared" si="30"/>
        <v>4902430242875x4902430558754ShopeePsku</v>
      </c>
      <c r="T984" t="str">
        <f t="shared" si="31"/>
        <v>01/394829601BShopeePsku</v>
      </c>
    </row>
    <row r="985" spans="2:20" x14ac:dyDescent="0.35">
      <c r="B985" t="s">
        <v>17</v>
      </c>
      <c r="C985" t="s">
        <v>806</v>
      </c>
      <c r="D985" t="s">
        <v>294</v>
      </c>
      <c r="E985" t="s">
        <v>295</v>
      </c>
      <c r="F985" t="s">
        <v>795</v>
      </c>
      <c r="G985">
        <v>168895989</v>
      </c>
      <c r="H985" t="s">
        <v>1149</v>
      </c>
      <c r="I985" t="s">
        <v>3795</v>
      </c>
      <c r="J985" t="s">
        <v>4368</v>
      </c>
      <c r="K985" s="2">
        <v>1</v>
      </c>
      <c r="L985" s="2">
        <v>1</v>
      </c>
      <c r="M985" s="2">
        <v>0</v>
      </c>
      <c r="N985" s="2">
        <v>1</v>
      </c>
      <c r="O985" s="2">
        <v>0</v>
      </c>
      <c r="P985" s="2" t="s">
        <v>3138</v>
      </c>
      <c r="Q985" s="7">
        <v>1</v>
      </c>
      <c r="R985" t="s">
        <v>31</v>
      </c>
      <c r="S985" t="str">
        <f t="shared" si="30"/>
        <v>4902430208093ShopeePsku</v>
      </c>
      <c r="T985" t="str">
        <f t="shared" si="31"/>
        <v>01/294825206DShopeePsku</v>
      </c>
    </row>
    <row r="986" spans="2:20" x14ac:dyDescent="0.35">
      <c r="B986" t="s">
        <v>17</v>
      </c>
      <c r="C986" t="s">
        <v>806</v>
      </c>
      <c r="D986" t="s">
        <v>294</v>
      </c>
      <c r="E986" t="s">
        <v>295</v>
      </c>
      <c r="F986" t="s">
        <v>379</v>
      </c>
      <c r="G986">
        <v>224986193</v>
      </c>
      <c r="H986" t="s">
        <v>380</v>
      </c>
      <c r="I986" t="s">
        <v>3792</v>
      </c>
      <c r="J986" t="s">
        <v>1147</v>
      </c>
      <c r="K986" s="2">
        <v>0</v>
      </c>
      <c r="L986" s="2">
        <v>1</v>
      </c>
      <c r="M986" s="2">
        <v>0</v>
      </c>
      <c r="N986" s="2">
        <v>1</v>
      </c>
      <c r="O986" s="2">
        <v>1</v>
      </c>
      <c r="P986" s="2" t="s">
        <v>3138</v>
      </c>
      <c r="Q986" s="7">
        <v>1</v>
      </c>
      <c r="R986" t="s">
        <v>31</v>
      </c>
      <c r="S986" t="str">
        <f t="shared" si="30"/>
        <v>4902430232265ShopeePsku</v>
      </c>
      <c r="T986" t="str">
        <f t="shared" si="31"/>
        <v>01/080717701AShopeePsku</v>
      </c>
    </row>
    <row r="987" spans="2:20" x14ac:dyDescent="0.35">
      <c r="B987" t="s">
        <v>17</v>
      </c>
      <c r="C987" t="s">
        <v>806</v>
      </c>
      <c r="D987" t="s">
        <v>294</v>
      </c>
      <c r="E987" t="s">
        <v>295</v>
      </c>
      <c r="F987" t="s">
        <v>755</v>
      </c>
      <c r="G987">
        <v>6744303985</v>
      </c>
      <c r="H987" t="s">
        <v>756</v>
      </c>
      <c r="I987" t="s">
        <v>1208</v>
      </c>
      <c r="J987" t="s">
        <v>4443</v>
      </c>
      <c r="K987" s="2">
        <v>1</v>
      </c>
      <c r="L987" s="2">
        <v>1</v>
      </c>
      <c r="M987" s="2">
        <v>1</v>
      </c>
      <c r="N987" s="2">
        <v>1</v>
      </c>
      <c r="O987" s="2">
        <v>0</v>
      </c>
      <c r="P987" s="2" t="s">
        <v>3138</v>
      </c>
      <c r="Q987" s="7">
        <v>1</v>
      </c>
      <c r="R987" t="s">
        <v>31</v>
      </c>
      <c r="S987" t="str">
        <f t="shared" si="30"/>
        <v>4902430917964ShopeePsku</v>
      </c>
      <c r="T987" t="str">
        <f t="shared" si="31"/>
        <v>01/294826801FShopeePsku</v>
      </c>
    </row>
    <row r="988" spans="2:20" x14ac:dyDescent="0.35">
      <c r="B988" t="s">
        <v>17</v>
      </c>
      <c r="C988" t="s">
        <v>806</v>
      </c>
      <c r="D988" t="s">
        <v>294</v>
      </c>
      <c r="E988" t="s">
        <v>295</v>
      </c>
      <c r="F988">
        <v>0</v>
      </c>
      <c r="G988">
        <v>1019680924</v>
      </c>
      <c r="H988">
        <v>0</v>
      </c>
      <c r="I988" t="s">
        <v>3790</v>
      </c>
      <c r="J988" t="s">
        <v>4387</v>
      </c>
      <c r="K988" s="2">
        <v>0</v>
      </c>
      <c r="L988" s="2">
        <v>1</v>
      </c>
      <c r="M988" s="2">
        <v>1</v>
      </c>
      <c r="N988" s="2">
        <v>1</v>
      </c>
      <c r="O988" s="2">
        <v>0</v>
      </c>
      <c r="P988" s="2" t="s">
        <v>23</v>
      </c>
      <c r="Q988" s="7">
        <v>1</v>
      </c>
      <c r="R988" t="s">
        <v>31</v>
      </c>
      <c r="S988" t="str">
        <f t="shared" si="30"/>
        <v>0ShopeePsku</v>
      </c>
      <c r="T988" t="str">
        <f t="shared" si="31"/>
        <v>0ShopeePsku</v>
      </c>
    </row>
    <row r="989" spans="2:20" x14ac:dyDescent="0.35">
      <c r="B989" t="s">
        <v>17</v>
      </c>
      <c r="C989" t="s">
        <v>806</v>
      </c>
      <c r="D989" t="s">
        <v>294</v>
      </c>
      <c r="E989" t="s">
        <v>295</v>
      </c>
      <c r="F989">
        <v>0</v>
      </c>
      <c r="G989">
        <v>2718399720</v>
      </c>
      <c r="H989">
        <v>0</v>
      </c>
      <c r="I989" t="s">
        <v>3785</v>
      </c>
      <c r="J989" t="s">
        <v>1142</v>
      </c>
      <c r="K989" s="2">
        <v>0</v>
      </c>
      <c r="L989" s="2">
        <v>1</v>
      </c>
      <c r="M989" s="2">
        <v>0</v>
      </c>
      <c r="N989" s="2">
        <v>1</v>
      </c>
      <c r="O989" s="2">
        <v>1</v>
      </c>
      <c r="P989" s="2" t="s">
        <v>88</v>
      </c>
      <c r="Q989" s="7">
        <v>1</v>
      </c>
      <c r="R989" t="s">
        <v>31</v>
      </c>
      <c r="S989" t="str">
        <f t="shared" si="30"/>
        <v>0ShopeePsku</v>
      </c>
      <c r="T989" t="str">
        <f t="shared" si="31"/>
        <v>0ShopeePsku</v>
      </c>
    </row>
    <row r="990" spans="2:20" x14ac:dyDescent="0.35">
      <c r="B990" t="s">
        <v>17</v>
      </c>
      <c r="C990" t="s">
        <v>806</v>
      </c>
      <c r="D990" t="s">
        <v>294</v>
      </c>
      <c r="E990" t="s">
        <v>295</v>
      </c>
      <c r="F990" t="s">
        <v>321</v>
      </c>
      <c r="G990">
        <v>1075541465</v>
      </c>
      <c r="H990" t="s">
        <v>322</v>
      </c>
      <c r="I990" t="s">
        <v>3804</v>
      </c>
      <c r="J990" t="s">
        <v>4396</v>
      </c>
      <c r="K990" s="2">
        <v>1</v>
      </c>
      <c r="L990" s="2">
        <v>1</v>
      </c>
      <c r="M990" s="2">
        <v>0</v>
      </c>
      <c r="N990" s="2">
        <v>1</v>
      </c>
      <c r="O990" s="2">
        <v>0</v>
      </c>
      <c r="P990" s="2" t="s">
        <v>3138</v>
      </c>
      <c r="Q990" s="7">
        <v>1</v>
      </c>
      <c r="R990" t="s">
        <v>31</v>
      </c>
      <c r="S990" t="str">
        <f t="shared" si="30"/>
        <v>4902430188937ShopeePsku</v>
      </c>
      <c r="T990" t="str">
        <f t="shared" si="31"/>
        <v>01/294825206BShopeePsku</v>
      </c>
    </row>
    <row r="991" spans="2:20" x14ac:dyDescent="0.35">
      <c r="B991" t="s">
        <v>17</v>
      </c>
      <c r="C991" t="s">
        <v>806</v>
      </c>
      <c r="D991" t="s">
        <v>405</v>
      </c>
      <c r="E991" t="s">
        <v>406</v>
      </c>
      <c r="F991" t="s">
        <v>446</v>
      </c>
      <c r="G991">
        <v>3514159781</v>
      </c>
      <c r="H991" t="s">
        <v>447</v>
      </c>
      <c r="I991" t="s">
        <v>3632</v>
      </c>
      <c r="J991" t="s">
        <v>4409</v>
      </c>
      <c r="K991" s="2">
        <v>1</v>
      </c>
      <c r="L991" s="2">
        <v>1</v>
      </c>
      <c r="M991" s="2">
        <v>1</v>
      </c>
      <c r="N991" s="2">
        <v>1</v>
      </c>
      <c r="O991" s="2">
        <v>1</v>
      </c>
      <c r="P991" s="2" t="s">
        <v>3138</v>
      </c>
      <c r="Q991" s="7">
        <v>1</v>
      </c>
      <c r="R991" t="s">
        <v>31</v>
      </c>
      <c r="S991" t="str">
        <f t="shared" si="30"/>
        <v>9300647788691ShopeePsku</v>
      </c>
      <c r="T991" t="str">
        <f t="shared" si="31"/>
        <v>01/341314001AShopeePsku</v>
      </c>
    </row>
    <row r="992" spans="2:20" x14ac:dyDescent="0.35">
      <c r="B992" t="s">
        <v>17</v>
      </c>
      <c r="C992" t="s">
        <v>806</v>
      </c>
      <c r="D992" t="s">
        <v>405</v>
      </c>
      <c r="E992" t="s">
        <v>406</v>
      </c>
      <c r="F992" t="s">
        <v>1256</v>
      </c>
      <c r="G992">
        <v>3714159863</v>
      </c>
      <c r="H992" t="s">
        <v>1257</v>
      </c>
      <c r="I992" t="s">
        <v>3633</v>
      </c>
      <c r="J992" t="s">
        <v>1258</v>
      </c>
      <c r="K992" s="2">
        <v>0</v>
      </c>
      <c r="L992" s="2">
        <v>1</v>
      </c>
      <c r="M992" s="2">
        <v>1</v>
      </c>
      <c r="N992" s="2">
        <v>0</v>
      </c>
      <c r="O992" s="2">
        <v>1</v>
      </c>
      <c r="P992" s="2" t="s">
        <v>3138</v>
      </c>
      <c r="Q992" s="7">
        <v>1</v>
      </c>
      <c r="R992" t="s">
        <v>31</v>
      </c>
      <c r="S992" t="str">
        <f t="shared" si="30"/>
        <v>4902430869638ShopeePsku</v>
      </c>
      <c r="T992" t="str">
        <f t="shared" si="31"/>
        <v>01/274922301FShopeePsku</v>
      </c>
    </row>
    <row r="993" spans="2:20" x14ac:dyDescent="0.35">
      <c r="B993" t="s">
        <v>17</v>
      </c>
      <c r="C993" t="s">
        <v>806</v>
      </c>
      <c r="D993" t="s">
        <v>405</v>
      </c>
      <c r="E993" t="s">
        <v>406</v>
      </c>
      <c r="F993" t="s">
        <v>409</v>
      </c>
      <c r="G993">
        <v>1022669658</v>
      </c>
      <c r="H993" t="s">
        <v>410</v>
      </c>
      <c r="I993" t="s">
        <v>1232</v>
      </c>
      <c r="J993" t="s">
        <v>4392</v>
      </c>
      <c r="K993" s="2">
        <v>1</v>
      </c>
      <c r="L993" s="2">
        <v>1</v>
      </c>
      <c r="M993" s="2">
        <v>1</v>
      </c>
      <c r="N993" s="2">
        <v>1</v>
      </c>
      <c r="O993" s="2">
        <v>1</v>
      </c>
      <c r="P993" s="2" t="s">
        <v>3138</v>
      </c>
      <c r="Q993" s="7">
        <v>1</v>
      </c>
      <c r="R993" t="s">
        <v>31</v>
      </c>
      <c r="S993" t="str">
        <f t="shared" si="30"/>
        <v>3014260819033ShopeePsku</v>
      </c>
      <c r="T993" t="str">
        <f t="shared" si="31"/>
        <v>01/274921602CShopeePsku</v>
      </c>
    </row>
    <row r="994" spans="2:20" x14ac:dyDescent="0.35">
      <c r="B994" t="s">
        <v>17</v>
      </c>
      <c r="C994" t="s">
        <v>806</v>
      </c>
      <c r="D994" t="s">
        <v>405</v>
      </c>
      <c r="E994" t="s">
        <v>406</v>
      </c>
      <c r="F994" t="s">
        <v>2341</v>
      </c>
      <c r="G994">
        <v>7937551828</v>
      </c>
      <c r="H994" t="s">
        <v>3595</v>
      </c>
      <c r="I994" t="s">
        <v>1251</v>
      </c>
      <c r="J994" t="s">
        <v>1252</v>
      </c>
      <c r="K994" s="2">
        <v>1</v>
      </c>
      <c r="L994" s="2">
        <v>1</v>
      </c>
      <c r="M994" s="2">
        <v>1</v>
      </c>
      <c r="N994" s="2">
        <v>1</v>
      </c>
      <c r="O994" s="2">
        <v>0</v>
      </c>
      <c r="P994" s="2" t="s">
        <v>3138</v>
      </c>
      <c r="Q994" s="7">
        <v>1</v>
      </c>
      <c r="R994" t="s">
        <v>31</v>
      </c>
      <c r="S994" t="str">
        <f t="shared" si="30"/>
        <v>3014260819033x2ShopeePsku</v>
      </c>
      <c r="T994" t="str">
        <f t="shared" si="31"/>
        <v>01/394929501AShopeePsku</v>
      </c>
    </row>
    <row r="995" spans="2:20" x14ac:dyDescent="0.35">
      <c r="B995" t="s">
        <v>17</v>
      </c>
      <c r="C995" t="s">
        <v>806</v>
      </c>
      <c r="D995" t="s">
        <v>405</v>
      </c>
      <c r="E995" t="s">
        <v>406</v>
      </c>
      <c r="F995" t="s">
        <v>2352</v>
      </c>
      <c r="G995">
        <v>7533614577</v>
      </c>
      <c r="H995" t="s">
        <v>3602</v>
      </c>
      <c r="I995" t="s">
        <v>1250</v>
      </c>
      <c r="J995" t="s">
        <v>4455</v>
      </c>
      <c r="K995" s="2">
        <v>1</v>
      </c>
      <c r="L995" s="2">
        <v>1</v>
      </c>
      <c r="M995" s="2">
        <v>1</v>
      </c>
      <c r="N995" s="2">
        <v>1</v>
      </c>
      <c r="O995" s="2">
        <v>1</v>
      </c>
      <c r="P995" s="2" t="s">
        <v>3138</v>
      </c>
      <c r="Q995" s="7">
        <v>1</v>
      </c>
      <c r="R995" t="s">
        <v>31</v>
      </c>
      <c r="S995" t="str">
        <f t="shared" si="30"/>
        <v>3014260279387x3ShopeePsku</v>
      </c>
      <c r="T995" t="str">
        <f t="shared" si="31"/>
        <v>01/394929501MShopeePsku</v>
      </c>
    </row>
    <row r="996" spans="2:20" x14ac:dyDescent="0.35">
      <c r="B996" t="s">
        <v>17</v>
      </c>
      <c r="C996" t="s">
        <v>806</v>
      </c>
      <c r="D996" t="s">
        <v>405</v>
      </c>
      <c r="E996" t="s">
        <v>406</v>
      </c>
      <c r="F996" t="s">
        <v>2346</v>
      </c>
      <c r="G996">
        <v>7233612286</v>
      </c>
      <c r="H996" t="s">
        <v>3598</v>
      </c>
      <c r="I996" t="s">
        <v>1245</v>
      </c>
      <c r="J996" t="s">
        <v>4450</v>
      </c>
      <c r="K996" s="2">
        <v>1</v>
      </c>
      <c r="L996" s="2">
        <v>1</v>
      </c>
      <c r="M996" s="2">
        <v>1</v>
      </c>
      <c r="N996" s="2">
        <v>1</v>
      </c>
      <c r="O996" s="2">
        <v>0</v>
      </c>
      <c r="P996" s="2" t="s">
        <v>3138</v>
      </c>
      <c r="Q996" s="7">
        <v>1</v>
      </c>
      <c r="R996" t="s">
        <v>31</v>
      </c>
      <c r="S996" t="str">
        <f t="shared" si="30"/>
        <v>4902430678421x2ShopeePsku</v>
      </c>
      <c r="T996" t="str">
        <f t="shared" si="31"/>
        <v>01/394929501CShopeePsku</v>
      </c>
    </row>
    <row r="997" spans="2:20" x14ac:dyDescent="0.35">
      <c r="B997" t="s">
        <v>17</v>
      </c>
      <c r="C997" t="s">
        <v>806</v>
      </c>
      <c r="D997" t="s">
        <v>405</v>
      </c>
      <c r="E997" t="s">
        <v>406</v>
      </c>
      <c r="F997" t="s">
        <v>2347</v>
      </c>
      <c r="G997">
        <v>7433608713</v>
      </c>
      <c r="H997" t="s">
        <v>3599</v>
      </c>
      <c r="I997" t="s">
        <v>1241</v>
      </c>
      <c r="J997" t="s">
        <v>4454</v>
      </c>
      <c r="K997" s="2">
        <v>1</v>
      </c>
      <c r="L997" s="2">
        <v>1</v>
      </c>
      <c r="M997" s="2">
        <v>1</v>
      </c>
      <c r="N997" s="2">
        <v>1</v>
      </c>
      <c r="O997" s="2">
        <v>1</v>
      </c>
      <c r="P997" s="2" t="s">
        <v>3138</v>
      </c>
      <c r="Q997" s="7">
        <v>1</v>
      </c>
      <c r="R997" t="s">
        <v>31</v>
      </c>
      <c r="S997" t="str">
        <f t="shared" si="30"/>
        <v>3014260279400x3ShopeePsku</v>
      </c>
      <c r="T997" t="str">
        <f t="shared" si="31"/>
        <v>01/394929501LShopeePsku</v>
      </c>
    </row>
    <row r="998" spans="2:20" x14ac:dyDescent="0.35">
      <c r="B998" t="s">
        <v>17</v>
      </c>
      <c r="C998" t="s">
        <v>806</v>
      </c>
      <c r="D998" t="s">
        <v>405</v>
      </c>
      <c r="E998" t="s">
        <v>406</v>
      </c>
      <c r="F998" t="s">
        <v>2344</v>
      </c>
      <c r="G998">
        <v>5333613618</v>
      </c>
      <c r="H998" t="s">
        <v>3597</v>
      </c>
      <c r="I998" t="s">
        <v>1242</v>
      </c>
      <c r="J998" t="s">
        <v>1243</v>
      </c>
      <c r="K998" s="2">
        <v>1</v>
      </c>
      <c r="L998" s="2">
        <v>1</v>
      </c>
      <c r="M998" s="2">
        <v>1</v>
      </c>
      <c r="N998" s="2">
        <v>1</v>
      </c>
      <c r="O998" s="2">
        <v>1</v>
      </c>
      <c r="P998" s="2" t="s">
        <v>3138</v>
      </c>
      <c r="Q998" s="7">
        <v>1</v>
      </c>
      <c r="R998" t="s">
        <v>31</v>
      </c>
      <c r="S998" t="str">
        <f t="shared" si="30"/>
        <v>4902430678278x2ShopeePsku</v>
      </c>
      <c r="T998" t="str">
        <f t="shared" si="31"/>
        <v>01/394929501BShopeePsku</v>
      </c>
    </row>
    <row r="999" spans="2:20" x14ac:dyDescent="0.35">
      <c r="B999" t="s">
        <v>17</v>
      </c>
      <c r="C999" t="s">
        <v>806</v>
      </c>
      <c r="D999" t="s">
        <v>405</v>
      </c>
      <c r="E999" t="s">
        <v>406</v>
      </c>
      <c r="F999" t="s">
        <v>2622</v>
      </c>
      <c r="G999">
        <v>6362243796</v>
      </c>
      <c r="H999" t="s">
        <v>2623</v>
      </c>
      <c r="I999" t="s">
        <v>3332</v>
      </c>
      <c r="J999" t="s">
        <v>3297</v>
      </c>
      <c r="K999" s="2">
        <v>1</v>
      </c>
      <c r="L999" s="2">
        <v>1</v>
      </c>
      <c r="M999" s="2">
        <v>1</v>
      </c>
      <c r="N999" s="2">
        <v>0</v>
      </c>
      <c r="O999" s="2">
        <v>1</v>
      </c>
      <c r="P999" s="2" t="s">
        <v>3138</v>
      </c>
      <c r="Q999" s="7">
        <v>1</v>
      </c>
      <c r="R999" t="s">
        <v>31</v>
      </c>
      <c r="S999" t="str">
        <f t="shared" si="30"/>
        <v>4902430403856x2ShopeePsku</v>
      </c>
      <c r="T999" t="str">
        <f t="shared" si="31"/>
        <v>01/394929501OShopeePsku</v>
      </c>
    </row>
    <row r="1000" spans="2:20" x14ac:dyDescent="0.35">
      <c r="B1000" t="s">
        <v>17</v>
      </c>
      <c r="C1000" t="s">
        <v>806</v>
      </c>
      <c r="D1000" t="s">
        <v>405</v>
      </c>
      <c r="E1000" t="s">
        <v>406</v>
      </c>
      <c r="F1000" t="s">
        <v>2349</v>
      </c>
      <c r="G1000">
        <v>3833712593</v>
      </c>
      <c r="H1000" t="s">
        <v>3600</v>
      </c>
      <c r="I1000" t="s">
        <v>3631</v>
      </c>
      <c r="J1000" t="s">
        <v>1560</v>
      </c>
      <c r="K1000" s="2">
        <v>1</v>
      </c>
      <c r="L1000" s="2">
        <v>1</v>
      </c>
      <c r="M1000" s="2">
        <v>1</v>
      </c>
      <c r="N1000" s="2">
        <v>0</v>
      </c>
      <c r="O1000" s="2">
        <v>1</v>
      </c>
      <c r="P1000" s="2" t="s">
        <v>3138</v>
      </c>
      <c r="Q1000" s="7">
        <v>1</v>
      </c>
      <c r="R1000" t="s">
        <v>31</v>
      </c>
      <c r="S1000" t="str">
        <f t="shared" si="30"/>
        <v>3014260279059x3ShopeePsku</v>
      </c>
      <c r="T1000" t="str">
        <f t="shared" si="31"/>
        <v>01/394929501NShopeePsku</v>
      </c>
    </row>
    <row r="1001" spans="2:20" x14ac:dyDescent="0.35">
      <c r="B1001" t="s">
        <v>17</v>
      </c>
      <c r="C1001" t="s">
        <v>806</v>
      </c>
      <c r="D1001" t="s">
        <v>405</v>
      </c>
      <c r="E1001" t="s">
        <v>406</v>
      </c>
      <c r="F1001" t="s">
        <v>453</v>
      </c>
      <c r="G1001">
        <v>1022669702</v>
      </c>
      <c r="H1001" t="s">
        <v>454</v>
      </c>
      <c r="I1001" t="s">
        <v>1225</v>
      </c>
      <c r="J1001" t="s">
        <v>4393</v>
      </c>
      <c r="K1001" s="2">
        <v>1</v>
      </c>
      <c r="L1001" s="2">
        <v>1</v>
      </c>
      <c r="M1001" s="2">
        <v>1</v>
      </c>
      <c r="N1001" s="2">
        <v>1</v>
      </c>
      <c r="O1001" s="2">
        <v>1</v>
      </c>
      <c r="P1001" s="2" t="s">
        <v>3138</v>
      </c>
      <c r="Q1001" s="7">
        <v>1</v>
      </c>
      <c r="R1001" t="s">
        <v>31</v>
      </c>
      <c r="S1001" t="str">
        <f t="shared" si="30"/>
        <v>4902430678278ShopeePsku</v>
      </c>
      <c r="T1001" t="str">
        <f t="shared" si="31"/>
        <v>01/274922801AShopeePsku</v>
      </c>
    </row>
    <row r="1002" spans="2:20" x14ac:dyDescent="0.35">
      <c r="B1002" t="s">
        <v>17</v>
      </c>
      <c r="C1002" t="s">
        <v>806</v>
      </c>
      <c r="D1002" t="s">
        <v>405</v>
      </c>
      <c r="E1002" t="s">
        <v>406</v>
      </c>
      <c r="F1002" t="s">
        <v>443</v>
      </c>
      <c r="G1002">
        <v>5614064144</v>
      </c>
      <c r="H1002" t="s">
        <v>444</v>
      </c>
      <c r="I1002" t="s">
        <v>1259</v>
      </c>
      <c r="J1002" t="s">
        <v>4429</v>
      </c>
      <c r="K1002" s="2">
        <v>0</v>
      </c>
      <c r="L1002" s="2">
        <v>1</v>
      </c>
      <c r="M1002" s="2">
        <v>1</v>
      </c>
      <c r="N1002" s="2">
        <v>0</v>
      </c>
      <c r="O1002" s="2">
        <v>1</v>
      </c>
      <c r="P1002" s="2" t="s">
        <v>3138</v>
      </c>
      <c r="Q1002" s="7">
        <v>1</v>
      </c>
      <c r="R1002" t="s">
        <v>31</v>
      </c>
      <c r="S1002" t="str">
        <f t="shared" si="30"/>
        <v>4902430869652ShopeePsku</v>
      </c>
      <c r="T1002" t="str">
        <f t="shared" si="31"/>
        <v>01/274922301GShopeePsku</v>
      </c>
    </row>
    <row r="1003" spans="2:20" x14ac:dyDescent="0.35">
      <c r="B1003" t="s">
        <v>17</v>
      </c>
      <c r="C1003" t="s">
        <v>806</v>
      </c>
      <c r="D1003" t="s">
        <v>405</v>
      </c>
      <c r="E1003" t="s">
        <v>406</v>
      </c>
      <c r="F1003" t="s">
        <v>2342</v>
      </c>
      <c r="G1003">
        <v>6733607231</v>
      </c>
      <c r="H1003" t="s">
        <v>3596</v>
      </c>
      <c r="I1003" t="s">
        <v>3630</v>
      </c>
      <c r="J1003" t="s">
        <v>4441</v>
      </c>
      <c r="K1003" s="2">
        <v>1</v>
      </c>
      <c r="L1003" s="2">
        <v>1</v>
      </c>
      <c r="M1003" s="2">
        <v>1</v>
      </c>
      <c r="N1003" s="2">
        <v>0</v>
      </c>
      <c r="O1003" s="2">
        <v>1</v>
      </c>
      <c r="P1003" s="2" t="s">
        <v>3138</v>
      </c>
      <c r="Q1003">
        <v>1</v>
      </c>
      <c r="R1003" t="s">
        <v>31</v>
      </c>
      <c r="S1003" t="str">
        <f t="shared" si="30"/>
        <v>3014260279462x3ShopeePsku</v>
      </c>
    </row>
    <row r="1004" spans="2:20" x14ac:dyDescent="0.35">
      <c r="B1004" t="s">
        <v>17</v>
      </c>
      <c r="C1004" t="s">
        <v>806</v>
      </c>
      <c r="D1004" t="s">
        <v>455</v>
      </c>
      <c r="E1004" t="s">
        <v>456</v>
      </c>
      <c r="F1004" t="s">
        <v>1262</v>
      </c>
      <c r="G1004">
        <v>118286745</v>
      </c>
      <c r="H1004" t="s">
        <v>1263</v>
      </c>
      <c r="I1004" t="s">
        <v>3830</v>
      </c>
      <c r="J1004" t="s">
        <v>3163</v>
      </c>
      <c r="K1004" s="2">
        <v>1</v>
      </c>
      <c r="L1004" s="2">
        <v>1</v>
      </c>
      <c r="M1004" s="2">
        <v>1</v>
      </c>
      <c r="N1004" s="2">
        <v>1</v>
      </c>
      <c r="O1004" s="2">
        <v>1</v>
      </c>
      <c r="P1004" s="2" t="s">
        <v>3138</v>
      </c>
      <c r="Q1004">
        <v>1</v>
      </c>
      <c r="R1004" t="s">
        <v>31</v>
      </c>
      <c r="S1004" t="str">
        <f t="shared" si="30"/>
        <v>4902430610575x3ShopeePsku</v>
      </c>
    </row>
    <row r="1005" spans="2:20" x14ac:dyDescent="0.35">
      <c r="B1005" t="s">
        <v>17</v>
      </c>
      <c r="C1005" t="s">
        <v>806</v>
      </c>
      <c r="D1005" t="s">
        <v>455</v>
      </c>
      <c r="E1005" t="s">
        <v>456</v>
      </c>
      <c r="F1005" t="s">
        <v>483</v>
      </c>
      <c r="G1005">
        <v>82208658</v>
      </c>
      <c r="H1005" t="s">
        <v>484</v>
      </c>
      <c r="I1005" t="s">
        <v>3831</v>
      </c>
      <c r="J1005" t="s">
        <v>3160</v>
      </c>
      <c r="K1005" s="2">
        <v>1</v>
      </c>
      <c r="L1005" s="2">
        <v>1</v>
      </c>
      <c r="M1005" s="2">
        <v>1</v>
      </c>
      <c r="N1005" s="2">
        <v>1</v>
      </c>
      <c r="O1005" s="2">
        <v>1</v>
      </c>
      <c r="P1005" s="2" t="s">
        <v>3138</v>
      </c>
      <c r="Q1005">
        <v>1</v>
      </c>
      <c r="R1005" t="s">
        <v>31</v>
      </c>
      <c r="S1005" t="str">
        <f t="shared" si="30"/>
        <v>4902430610575ShopeePsku</v>
      </c>
    </row>
    <row r="1006" spans="2:20" x14ac:dyDescent="0.35">
      <c r="B1006" t="s">
        <v>17</v>
      </c>
      <c r="C1006" t="s">
        <v>806</v>
      </c>
      <c r="D1006" t="s">
        <v>455</v>
      </c>
      <c r="E1006" t="s">
        <v>456</v>
      </c>
      <c r="F1006" t="s">
        <v>457</v>
      </c>
      <c r="G1006">
        <v>82208665</v>
      </c>
      <c r="H1006" t="s">
        <v>458</v>
      </c>
      <c r="I1006" t="s">
        <v>3832</v>
      </c>
      <c r="J1006" t="s">
        <v>3162</v>
      </c>
      <c r="K1006" s="2">
        <v>1</v>
      </c>
      <c r="L1006" s="2">
        <v>1</v>
      </c>
      <c r="M1006" s="2">
        <v>1</v>
      </c>
      <c r="N1006" s="2">
        <v>1</v>
      </c>
      <c r="O1006" s="2">
        <v>1</v>
      </c>
      <c r="P1006" s="2" t="s">
        <v>3138</v>
      </c>
      <c r="Q1006">
        <v>1</v>
      </c>
      <c r="R1006" t="s">
        <v>31</v>
      </c>
      <c r="S1006" t="str">
        <f t="shared" si="30"/>
        <v>4902430610346ShopeePsku</v>
      </c>
    </row>
    <row r="1007" spans="2:20" x14ac:dyDescent="0.35">
      <c r="B1007" t="s">
        <v>17</v>
      </c>
      <c r="C1007" t="s">
        <v>806</v>
      </c>
      <c r="D1007" t="s">
        <v>455</v>
      </c>
      <c r="E1007" t="s">
        <v>456</v>
      </c>
      <c r="F1007" t="s">
        <v>464</v>
      </c>
      <c r="G1007">
        <v>82208654</v>
      </c>
      <c r="H1007" t="s">
        <v>465</v>
      </c>
      <c r="I1007" t="s">
        <v>3833</v>
      </c>
      <c r="J1007" t="s">
        <v>3164</v>
      </c>
      <c r="K1007" s="2">
        <v>1</v>
      </c>
      <c r="L1007" s="2">
        <v>1</v>
      </c>
      <c r="M1007" s="2">
        <v>1</v>
      </c>
      <c r="N1007" s="2">
        <v>1</v>
      </c>
      <c r="O1007" s="2">
        <v>1</v>
      </c>
      <c r="P1007" s="2" t="s">
        <v>3138</v>
      </c>
      <c r="Q1007">
        <v>1</v>
      </c>
      <c r="R1007" t="s">
        <v>31</v>
      </c>
      <c r="S1007" t="str">
        <f t="shared" si="30"/>
        <v>4902430610506ShopeePsku</v>
      </c>
    </row>
    <row r="1008" spans="2:20" x14ac:dyDescent="0.35">
      <c r="B1008" t="s">
        <v>17</v>
      </c>
      <c r="C1008" t="s">
        <v>806</v>
      </c>
      <c r="D1008" t="s">
        <v>455</v>
      </c>
      <c r="E1008" t="s">
        <v>456</v>
      </c>
      <c r="F1008" t="s">
        <v>1274</v>
      </c>
      <c r="G1008">
        <v>1120686393</v>
      </c>
      <c r="H1008" t="s">
        <v>1275</v>
      </c>
      <c r="I1008" t="s">
        <v>3849</v>
      </c>
      <c r="J1008" t="s">
        <v>5614</v>
      </c>
      <c r="K1008" s="2">
        <v>1</v>
      </c>
      <c r="L1008" s="2">
        <v>1</v>
      </c>
      <c r="M1008" s="2">
        <v>1</v>
      </c>
      <c r="N1008" s="2">
        <v>1</v>
      </c>
      <c r="O1008" s="2">
        <v>1</v>
      </c>
      <c r="P1008" s="2" t="s">
        <v>3138</v>
      </c>
      <c r="Q1008">
        <v>1</v>
      </c>
      <c r="R1008" t="s">
        <v>31</v>
      </c>
      <c r="S1008" t="str">
        <f t="shared" si="30"/>
        <v>4902430610506x3ShopeePsku</v>
      </c>
    </row>
    <row r="1009" spans="2:19" x14ac:dyDescent="0.35">
      <c r="B1009" t="s">
        <v>17</v>
      </c>
      <c r="C1009" t="s">
        <v>806</v>
      </c>
      <c r="D1009" t="s">
        <v>455</v>
      </c>
      <c r="E1009" t="s">
        <v>456</v>
      </c>
      <c r="F1009" t="s">
        <v>529</v>
      </c>
      <c r="G1009">
        <v>1120686396</v>
      </c>
      <c r="H1009" t="s">
        <v>530</v>
      </c>
      <c r="I1009" t="s">
        <v>1271</v>
      </c>
      <c r="J1009" t="s">
        <v>4398</v>
      </c>
      <c r="K1009" s="2">
        <v>1</v>
      </c>
      <c r="L1009" s="2">
        <v>1</v>
      </c>
      <c r="M1009" s="2">
        <v>1</v>
      </c>
      <c r="N1009" s="2">
        <v>1</v>
      </c>
      <c r="O1009" s="2">
        <v>1</v>
      </c>
      <c r="P1009" s="2" t="s">
        <v>3138</v>
      </c>
      <c r="Q1009">
        <v>1</v>
      </c>
      <c r="R1009" t="s">
        <v>31</v>
      </c>
      <c r="S1009" t="str">
        <f t="shared" si="30"/>
        <v>4902430605144x4ShopeePsku</v>
      </c>
    </row>
    <row r="1010" spans="2:19" x14ac:dyDescent="0.35">
      <c r="B1010" t="s">
        <v>17</v>
      </c>
      <c r="C1010" t="s">
        <v>806</v>
      </c>
      <c r="D1010" t="s">
        <v>455</v>
      </c>
      <c r="E1010" t="s">
        <v>456</v>
      </c>
      <c r="F1010" t="s">
        <v>537</v>
      </c>
      <c r="G1010">
        <v>82223154</v>
      </c>
      <c r="H1010" t="s">
        <v>538</v>
      </c>
      <c r="I1010" t="s">
        <v>3835</v>
      </c>
      <c r="J1010" t="s">
        <v>2608</v>
      </c>
      <c r="K1010" s="2">
        <v>1</v>
      </c>
      <c r="L1010" s="2">
        <v>1</v>
      </c>
      <c r="M1010" s="2">
        <v>1</v>
      </c>
      <c r="N1010" s="2">
        <v>1</v>
      </c>
      <c r="O1010" s="2">
        <v>1</v>
      </c>
      <c r="P1010" s="2" t="s">
        <v>3138</v>
      </c>
      <c r="Q1010">
        <v>1</v>
      </c>
      <c r="R1010" t="s">
        <v>31</v>
      </c>
      <c r="S1010" t="str">
        <f t="shared" si="30"/>
        <v>4902430605144ShopeePsku</v>
      </c>
    </row>
    <row r="1011" spans="2:19" x14ac:dyDescent="0.35">
      <c r="B1011" t="s">
        <v>17</v>
      </c>
      <c r="C1011" t="s">
        <v>806</v>
      </c>
      <c r="D1011" t="s">
        <v>455</v>
      </c>
      <c r="E1011" t="s">
        <v>456</v>
      </c>
      <c r="F1011" t="s">
        <v>541</v>
      </c>
      <c r="G1011">
        <v>817004558</v>
      </c>
      <c r="H1011" t="s">
        <v>542</v>
      </c>
      <c r="I1011" t="s">
        <v>3834</v>
      </c>
      <c r="J1011" t="s">
        <v>3022</v>
      </c>
      <c r="K1011" s="2">
        <v>1</v>
      </c>
      <c r="L1011" s="2">
        <v>1</v>
      </c>
      <c r="M1011" s="2">
        <v>1</v>
      </c>
      <c r="N1011" s="2">
        <v>1</v>
      </c>
      <c r="O1011" s="2">
        <v>1</v>
      </c>
      <c r="P1011" s="2" t="s">
        <v>3138</v>
      </c>
      <c r="Q1011">
        <v>1</v>
      </c>
      <c r="R1011" t="s">
        <v>31</v>
      </c>
      <c r="S1011" t="str">
        <f t="shared" si="30"/>
        <v>4902430764995ShopeePsku</v>
      </c>
    </row>
    <row r="1012" spans="2:19" x14ac:dyDescent="0.35">
      <c r="B1012" t="s">
        <v>17</v>
      </c>
      <c r="C1012" t="s">
        <v>806</v>
      </c>
      <c r="D1012" t="s">
        <v>455</v>
      </c>
      <c r="E1012" t="s">
        <v>456</v>
      </c>
      <c r="F1012" t="s">
        <v>479</v>
      </c>
      <c r="G1012">
        <v>82208417</v>
      </c>
      <c r="H1012" t="s">
        <v>480</v>
      </c>
      <c r="I1012" t="s">
        <v>3842</v>
      </c>
      <c r="J1012" t="s">
        <v>4339</v>
      </c>
      <c r="K1012" s="2">
        <v>1</v>
      </c>
      <c r="L1012" s="2">
        <v>1</v>
      </c>
      <c r="M1012" s="2">
        <v>1</v>
      </c>
      <c r="N1012" s="2">
        <v>1</v>
      </c>
      <c r="O1012" s="2">
        <v>1</v>
      </c>
      <c r="P1012" s="2" t="s">
        <v>3138</v>
      </c>
      <c r="Q1012">
        <v>1</v>
      </c>
      <c r="R1012" t="s">
        <v>31</v>
      </c>
      <c r="S1012" t="str">
        <f t="shared" si="30"/>
        <v>4902430610834ShopeePsku</v>
      </c>
    </row>
    <row r="1013" spans="2:19" x14ac:dyDescent="0.35">
      <c r="B1013" t="s">
        <v>17</v>
      </c>
      <c r="C1013" t="s">
        <v>806</v>
      </c>
      <c r="D1013" t="s">
        <v>455</v>
      </c>
      <c r="E1013" t="s">
        <v>456</v>
      </c>
      <c r="F1013" t="s">
        <v>507</v>
      </c>
      <c r="G1013">
        <v>82208641</v>
      </c>
      <c r="H1013" t="s">
        <v>508</v>
      </c>
      <c r="I1013" t="s">
        <v>3837</v>
      </c>
      <c r="J1013" t="s">
        <v>3161</v>
      </c>
      <c r="K1013" s="2">
        <v>1</v>
      </c>
      <c r="L1013" s="2">
        <v>1</v>
      </c>
      <c r="M1013" s="2">
        <v>1</v>
      </c>
      <c r="N1013" s="2">
        <v>1</v>
      </c>
      <c r="O1013" s="2">
        <v>1</v>
      </c>
      <c r="P1013" s="2" t="s">
        <v>3138</v>
      </c>
      <c r="Q1013">
        <v>1</v>
      </c>
      <c r="R1013" t="s">
        <v>31</v>
      </c>
      <c r="S1013" t="str">
        <f t="shared" si="30"/>
        <v>4902430610568ShopeePsku</v>
      </c>
    </row>
    <row r="1014" spans="2:19" x14ac:dyDescent="0.35">
      <c r="B1014" t="s">
        <v>17</v>
      </c>
      <c r="C1014" t="s">
        <v>806</v>
      </c>
      <c r="D1014" t="s">
        <v>455</v>
      </c>
      <c r="E1014" t="s">
        <v>456</v>
      </c>
      <c r="F1014" t="s">
        <v>539</v>
      </c>
      <c r="G1014">
        <v>803448408</v>
      </c>
      <c r="H1014" t="s">
        <v>540</v>
      </c>
      <c r="I1014" t="s">
        <v>3841</v>
      </c>
      <c r="J1014" t="s">
        <v>4382</v>
      </c>
      <c r="K1014" s="2">
        <v>1</v>
      </c>
      <c r="L1014" s="2">
        <v>1</v>
      </c>
      <c r="M1014" s="2">
        <v>1</v>
      </c>
      <c r="N1014" s="2">
        <v>1</v>
      </c>
      <c r="O1014" s="2">
        <v>1</v>
      </c>
      <c r="P1014" s="2" t="s">
        <v>3138</v>
      </c>
      <c r="Q1014">
        <v>1</v>
      </c>
      <c r="R1014" t="s">
        <v>31</v>
      </c>
      <c r="S1014" t="str">
        <f t="shared" si="30"/>
        <v>4902430763370ShopeePsku</v>
      </c>
    </row>
    <row r="1015" spans="2:19" x14ac:dyDescent="0.35">
      <c r="B1015" t="s">
        <v>17</v>
      </c>
      <c r="C1015" t="s">
        <v>806</v>
      </c>
      <c r="D1015" t="s">
        <v>549</v>
      </c>
      <c r="E1015" t="s">
        <v>194</v>
      </c>
      <c r="F1015" t="s">
        <v>607</v>
      </c>
      <c r="G1015">
        <v>81803215</v>
      </c>
      <c r="H1015" t="s">
        <v>608</v>
      </c>
      <c r="I1015" t="s">
        <v>3863</v>
      </c>
      <c r="J1015" t="s">
        <v>2928</v>
      </c>
      <c r="K1015" s="2">
        <v>1</v>
      </c>
      <c r="L1015" s="2">
        <v>1</v>
      </c>
      <c r="M1015" s="2">
        <v>1</v>
      </c>
      <c r="N1015" s="2">
        <v>1</v>
      </c>
      <c r="O1015" s="2">
        <v>1</v>
      </c>
      <c r="P1015" s="2" t="s">
        <v>3138</v>
      </c>
      <c r="Q1015">
        <v>1</v>
      </c>
      <c r="R1015" t="s">
        <v>31</v>
      </c>
      <c r="S1015" t="str">
        <f t="shared" si="30"/>
        <v>4902430412971ShopeePsku</v>
      </c>
    </row>
    <row r="1016" spans="2:19" x14ac:dyDescent="0.35">
      <c r="B1016" t="s">
        <v>17</v>
      </c>
      <c r="C1016" t="s">
        <v>806</v>
      </c>
      <c r="D1016" t="s">
        <v>549</v>
      </c>
      <c r="E1016" t="s">
        <v>194</v>
      </c>
      <c r="F1016" t="s">
        <v>630</v>
      </c>
      <c r="G1016">
        <v>118425668</v>
      </c>
      <c r="H1016" t="s">
        <v>631</v>
      </c>
      <c r="I1016" t="s">
        <v>3858</v>
      </c>
      <c r="J1016" t="s">
        <v>3015</v>
      </c>
      <c r="K1016" s="2">
        <v>1</v>
      </c>
      <c r="L1016" s="2">
        <v>1</v>
      </c>
      <c r="M1016" s="2">
        <v>1</v>
      </c>
      <c r="N1016" s="2">
        <v>1</v>
      </c>
      <c r="O1016" s="2">
        <v>1</v>
      </c>
      <c r="P1016" s="2" t="s">
        <v>3138</v>
      </c>
      <c r="Q1016">
        <v>1</v>
      </c>
      <c r="R1016" t="s">
        <v>31</v>
      </c>
      <c r="S1016" t="str">
        <f t="shared" si="30"/>
        <v>4902430404686ShopeePsku</v>
      </c>
    </row>
    <row r="1017" spans="2:19" x14ac:dyDescent="0.35">
      <c r="B1017" t="s">
        <v>17</v>
      </c>
      <c r="C1017" t="s">
        <v>806</v>
      </c>
      <c r="D1017" t="s">
        <v>549</v>
      </c>
      <c r="E1017" t="s">
        <v>194</v>
      </c>
      <c r="F1017" t="s">
        <v>567</v>
      </c>
      <c r="G1017">
        <v>1923810571</v>
      </c>
      <c r="H1017" t="s">
        <v>568</v>
      </c>
      <c r="I1017" t="s">
        <v>3861</v>
      </c>
      <c r="J1017" t="s">
        <v>1296</v>
      </c>
      <c r="K1017" s="2">
        <v>1</v>
      </c>
      <c r="L1017" s="2">
        <v>1</v>
      </c>
      <c r="M1017" s="2">
        <v>1</v>
      </c>
      <c r="N1017" s="2">
        <v>0</v>
      </c>
      <c r="O1017" s="2">
        <v>1</v>
      </c>
      <c r="P1017" s="2" t="s">
        <v>5623</v>
      </c>
      <c r="Q1017">
        <v>1</v>
      </c>
      <c r="R1017" t="s">
        <v>31</v>
      </c>
      <c r="S1017" t="str">
        <f t="shared" si="30"/>
        <v>4902430792790ShopeePsku</v>
      </c>
    </row>
    <row r="1018" spans="2:19" x14ac:dyDescent="0.35">
      <c r="B1018" t="s">
        <v>17</v>
      </c>
      <c r="C1018" t="s">
        <v>806</v>
      </c>
      <c r="D1018" t="s">
        <v>549</v>
      </c>
      <c r="E1018" t="s">
        <v>194</v>
      </c>
      <c r="F1018" t="s">
        <v>599</v>
      </c>
      <c r="G1018">
        <v>223050504</v>
      </c>
      <c r="H1018" t="s">
        <v>600</v>
      </c>
      <c r="I1018" t="s">
        <v>3862</v>
      </c>
      <c r="J1018" t="s">
        <v>1297</v>
      </c>
      <c r="K1018" s="2">
        <v>1</v>
      </c>
      <c r="L1018" s="2">
        <v>1</v>
      </c>
      <c r="M1018" s="2">
        <v>1</v>
      </c>
      <c r="N1018" s="2">
        <v>1</v>
      </c>
      <c r="O1018" s="2">
        <v>1</v>
      </c>
      <c r="P1018" s="2" t="s">
        <v>3138</v>
      </c>
      <c r="Q1018">
        <v>1</v>
      </c>
      <c r="R1018" t="s">
        <v>31</v>
      </c>
      <c r="S1018" t="str">
        <f t="shared" si="30"/>
        <v>4902430596268ShopeePsku</v>
      </c>
    </row>
    <row r="1019" spans="2:19" x14ac:dyDescent="0.35">
      <c r="B1019" t="s">
        <v>17</v>
      </c>
      <c r="C1019" t="s">
        <v>806</v>
      </c>
      <c r="D1019" t="s">
        <v>549</v>
      </c>
      <c r="E1019" t="s">
        <v>194</v>
      </c>
      <c r="F1019" t="s">
        <v>623</v>
      </c>
      <c r="G1019">
        <v>118444134</v>
      </c>
      <c r="H1019" t="s">
        <v>624</v>
      </c>
      <c r="I1019" t="s">
        <v>3860</v>
      </c>
      <c r="J1019" t="s">
        <v>3017</v>
      </c>
      <c r="K1019" s="2">
        <v>1</v>
      </c>
      <c r="L1019" s="2">
        <v>1</v>
      </c>
      <c r="M1019" s="2">
        <v>1</v>
      </c>
      <c r="N1019" s="2">
        <v>1</v>
      </c>
      <c r="O1019" s="2">
        <v>1</v>
      </c>
      <c r="P1019" s="2" t="s">
        <v>3138</v>
      </c>
      <c r="Q1019">
        <v>1</v>
      </c>
      <c r="R1019" t="s">
        <v>31</v>
      </c>
      <c r="S1019" t="str">
        <f t="shared" si="30"/>
        <v>4902430401135ShopeePsku</v>
      </c>
    </row>
    <row r="1020" spans="2:19" x14ac:dyDescent="0.35">
      <c r="B1020" t="s">
        <v>17</v>
      </c>
      <c r="C1020" t="s">
        <v>806</v>
      </c>
      <c r="D1020" t="s">
        <v>549</v>
      </c>
      <c r="E1020" t="s">
        <v>194</v>
      </c>
      <c r="F1020" t="s">
        <v>617</v>
      </c>
      <c r="G1020">
        <v>888204477</v>
      </c>
      <c r="H1020" t="s">
        <v>618</v>
      </c>
      <c r="I1020" t="s">
        <v>3859</v>
      </c>
      <c r="J1020" t="s">
        <v>3023</v>
      </c>
      <c r="K1020" s="2">
        <v>1</v>
      </c>
      <c r="L1020" s="2">
        <v>1</v>
      </c>
      <c r="M1020" s="2">
        <v>1</v>
      </c>
      <c r="N1020" s="2">
        <v>1</v>
      </c>
      <c r="O1020" s="2">
        <v>1</v>
      </c>
      <c r="P1020" s="2" t="s">
        <v>3138</v>
      </c>
      <c r="Q1020">
        <v>1</v>
      </c>
      <c r="R1020" t="s">
        <v>31</v>
      </c>
      <c r="S1020" t="str">
        <f t="shared" si="30"/>
        <v>4902430792240ShopeePsku</v>
      </c>
    </row>
    <row r="1021" spans="2:19" x14ac:dyDescent="0.35">
      <c r="B1021" t="s">
        <v>17</v>
      </c>
      <c r="C1021" t="s">
        <v>806</v>
      </c>
      <c r="D1021" t="s">
        <v>549</v>
      </c>
      <c r="E1021" t="s">
        <v>194</v>
      </c>
      <c r="F1021" t="s">
        <v>613</v>
      </c>
      <c r="G1021">
        <v>81778752</v>
      </c>
      <c r="H1021" t="s">
        <v>614</v>
      </c>
      <c r="I1021" t="s">
        <v>3866</v>
      </c>
      <c r="J1021" t="s">
        <v>1301</v>
      </c>
      <c r="K1021" s="2">
        <v>1</v>
      </c>
      <c r="L1021" s="2">
        <v>1</v>
      </c>
      <c r="M1021" s="2">
        <v>1</v>
      </c>
      <c r="N1021" s="2">
        <v>1</v>
      </c>
      <c r="O1021" s="2">
        <v>1</v>
      </c>
      <c r="P1021" s="2" t="s">
        <v>3138</v>
      </c>
      <c r="Q1021">
        <v>1</v>
      </c>
      <c r="R1021" t="s">
        <v>31</v>
      </c>
      <c r="S1021" t="str">
        <f t="shared" si="30"/>
        <v>4902430413008ShopeePsku</v>
      </c>
    </row>
    <row r="1022" spans="2:19" x14ac:dyDescent="0.35">
      <c r="B1022" t="s">
        <v>17</v>
      </c>
      <c r="C1022" t="s">
        <v>806</v>
      </c>
      <c r="D1022" t="s">
        <v>549</v>
      </c>
      <c r="E1022" t="s">
        <v>194</v>
      </c>
      <c r="F1022" t="s">
        <v>609</v>
      </c>
      <c r="G1022">
        <v>81785180</v>
      </c>
      <c r="H1022" t="s">
        <v>610</v>
      </c>
      <c r="I1022" t="s">
        <v>3738</v>
      </c>
      <c r="J1022" t="s">
        <v>994</v>
      </c>
      <c r="K1022" s="2">
        <v>1</v>
      </c>
      <c r="L1022" s="2">
        <v>1</v>
      </c>
      <c r="M1022" s="2">
        <v>1</v>
      </c>
      <c r="N1022" s="2">
        <v>1</v>
      </c>
      <c r="O1022" s="2">
        <v>1</v>
      </c>
      <c r="P1022" s="2" t="s">
        <v>3138</v>
      </c>
      <c r="Q1022">
        <v>1</v>
      </c>
      <c r="R1022" t="s">
        <v>31</v>
      </c>
      <c r="S1022" t="str">
        <f t="shared" si="30"/>
        <v>4902430412988ShopeePsku</v>
      </c>
    </row>
    <row r="1023" spans="2:19" x14ac:dyDescent="0.35">
      <c r="B1023" t="s">
        <v>17</v>
      </c>
      <c r="C1023" t="s">
        <v>806</v>
      </c>
      <c r="D1023" t="s">
        <v>549</v>
      </c>
      <c r="E1023" t="s">
        <v>194</v>
      </c>
      <c r="F1023" t="s">
        <v>621</v>
      </c>
      <c r="G1023">
        <v>238932226</v>
      </c>
      <c r="H1023" t="s">
        <v>622</v>
      </c>
      <c r="I1023" t="s">
        <v>3867</v>
      </c>
      <c r="J1023" t="s">
        <v>1302</v>
      </c>
      <c r="K1023" s="2">
        <v>1</v>
      </c>
      <c r="L1023" s="2">
        <v>1</v>
      </c>
      <c r="M1023" s="2">
        <v>1</v>
      </c>
      <c r="N1023" s="2">
        <v>1</v>
      </c>
      <c r="O1023" s="2">
        <v>1</v>
      </c>
      <c r="P1023" s="2" t="s">
        <v>3138</v>
      </c>
      <c r="Q1023">
        <v>1</v>
      </c>
      <c r="R1023" t="s">
        <v>31</v>
      </c>
      <c r="S1023" t="str">
        <f t="shared" si="30"/>
        <v>4902430401111ShopeePsku</v>
      </c>
    </row>
    <row r="1024" spans="2:19" x14ac:dyDescent="0.35">
      <c r="B1024" t="s">
        <v>17</v>
      </c>
      <c r="C1024" t="s">
        <v>806</v>
      </c>
      <c r="D1024" t="s">
        <v>549</v>
      </c>
      <c r="E1024" t="s">
        <v>194</v>
      </c>
      <c r="F1024" t="s">
        <v>636</v>
      </c>
      <c r="G1024">
        <v>3107493672</v>
      </c>
      <c r="H1024" t="s">
        <v>637</v>
      </c>
      <c r="I1024" t="s">
        <v>3870</v>
      </c>
      <c r="J1024" t="s">
        <v>1311</v>
      </c>
      <c r="K1024" s="2">
        <v>1</v>
      </c>
      <c r="L1024" s="2">
        <v>1</v>
      </c>
      <c r="M1024" s="2">
        <v>1</v>
      </c>
      <c r="N1024" s="2">
        <v>1</v>
      </c>
      <c r="O1024" s="2">
        <v>1</v>
      </c>
      <c r="P1024" s="2" t="s">
        <v>3138</v>
      </c>
      <c r="Q1024">
        <v>1</v>
      </c>
      <c r="R1024" t="s">
        <v>31</v>
      </c>
      <c r="S1024" t="str">
        <f t="shared" si="30"/>
        <v>4902430879057ShopeePsku</v>
      </c>
    </row>
    <row r="1025" spans="2:19" x14ac:dyDescent="0.35">
      <c r="B1025" t="s">
        <v>17</v>
      </c>
      <c r="C1025" t="s">
        <v>806</v>
      </c>
      <c r="D1025" t="s">
        <v>549</v>
      </c>
      <c r="E1025" t="s">
        <v>194</v>
      </c>
      <c r="F1025" t="s">
        <v>571</v>
      </c>
      <c r="G1025">
        <v>205770387</v>
      </c>
      <c r="H1025" t="s">
        <v>572</v>
      </c>
      <c r="I1025" t="s">
        <v>3875</v>
      </c>
      <c r="J1025" t="s">
        <v>1317</v>
      </c>
      <c r="K1025" s="2">
        <v>1</v>
      </c>
      <c r="L1025" s="2">
        <v>1</v>
      </c>
      <c r="M1025" s="2">
        <v>1</v>
      </c>
      <c r="N1025" s="2">
        <v>1</v>
      </c>
      <c r="O1025" s="2">
        <v>1</v>
      </c>
      <c r="P1025" s="2" t="s">
        <v>3138</v>
      </c>
      <c r="Q1025">
        <v>1</v>
      </c>
      <c r="R1025" t="s">
        <v>31</v>
      </c>
      <c r="S1025" t="str">
        <f t="shared" si="30"/>
        <v>4902430623636ShopeePsku</v>
      </c>
    </row>
    <row r="1026" spans="2:19" x14ac:dyDescent="0.35">
      <c r="B1026" t="s">
        <v>17</v>
      </c>
      <c r="C1026" t="s">
        <v>806</v>
      </c>
      <c r="D1026" t="s">
        <v>549</v>
      </c>
      <c r="E1026" t="s">
        <v>194</v>
      </c>
      <c r="F1026" t="s">
        <v>728</v>
      </c>
      <c r="G1026">
        <v>3107493649</v>
      </c>
      <c r="H1026" t="s">
        <v>729</v>
      </c>
      <c r="I1026" t="s">
        <v>3874</v>
      </c>
      <c r="J1026" t="s">
        <v>1316</v>
      </c>
      <c r="K1026" s="2">
        <v>1</v>
      </c>
      <c r="L1026" s="2">
        <v>1</v>
      </c>
      <c r="M1026" s="2">
        <v>1</v>
      </c>
      <c r="N1026" s="2">
        <v>1</v>
      </c>
      <c r="O1026" s="2">
        <v>1</v>
      </c>
      <c r="P1026" s="2" t="s">
        <v>3138</v>
      </c>
      <c r="Q1026">
        <v>1</v>
      </c>
      <c r="R1026" t="s">
        <v>31</v>
      </c>
      <c r="S1026" t="str">
        <f t="shared" si="30"/>
        <v>4902430879149ShopeePsku</v>
      </c>
    </row>
    <row r="1027" spans="2:19" x14ac:dyDescent="0.35">
      <c r="B1027" t="s">
        <v>17</v>
      </c>
      <c r="C1027" t="s">
        <v>806</v>
      </c>
      <c r="D1027" t="s">
        <v>549</v>
      </c>
      <c r="E1027" t="s">
        <v>194</v>
      </c>
      <c r="F1027" t="s">
        <v>730</v>
      </c>
      <c r="G1027">
        <v>3107493645</v>
      </c>
      <c r="H1027" t="s">
        <v>731</v>
      </c>
      <c r="I1027" t="s">
        <v>3877</v>
      </c>
      <c r="J1027" t="s">
        <v>1319</v>
      </c>
      <c r="K1027" s="2">
        <v>1</v>
      </c>
      <c r="L1027" s="2">
        <v>1</v>
      </c>
      <c r="M1027" s="2">
        <v>1</v>
      </c>
      <c r="N1027" s="2">
        <v>1</v>
      </c>
      <c r="O1027" s="2">
        <v>1</v>
      </c>
      <c r="P1027" s="2" t="s">
        <v>3138</v>
      </c>
      <c r="Q1027">
        <v>1</v>
      </c>
      <c r="R1027" t="s">
        <v>31</v>
      </c>
      <c r="S1027" t="str">
        <f t="shared" ref="S1027:S1070" si="32">H1027&amp;C1027&amp;R1027</f>
        <v>4902430879613ShopeePsku</v>
      </c>
    </row>
    <row r="1028" spans="2:19" x14ac:dyDescent="0.35">
      <c r="B1028" t="s">
        <v>17</v>
      </c>
      <c r="C1028" t="s">
        <v>806</v>
      </c>
      <c r="D1028" t="s">
        <v>549</v>
      </c>
      <c r="E1028" t="s">
        <v>194</v>
      </c>
      <c r="F1028" t="s">
        <v>2387</v>
      </c>
      <c r="G1028">
        <v>6732711988</v>
      </c>
      <c r="H1028" t="s">
        <v>3603</v>
      </c>
      <c r="I1028" t="s">
        <v>1410</v>
      </c>
      <c r="J1028" t="s">
        <v>4440</v>
      </c>
      <c r="K1028" s="2">
        <v>1</v>
      </c>
      <c r="L1028" s="2">
        <v>1</v>
      </c>
      <c r="M1028" s="2">
        <v>1</v>
      </c>
      <c r="N1028" s="2">
        <v>1</v>
      </c>
      <c r="O1028" s="2">
        <v>1</v>
      </c>
      <c r="P1028" s="2" t="s">
        <v>3138</v>
      </c>
      <c r="Q1028">
        <v>1</v>
      </c>
      <c r="R1028" t="s">
        <v>31</v>
      </c>
      <c r="S1028" t="str">
        <f t="shared" si="32"/>
        <v>4902430404686x3ShopeePsku</v>
      </c>
    </row>
    <row r="1029" spans="2:19" x14ac:dyDescent="0.35">
      <c r="B1029" t="s">
        <v>17</v>
      </c>
      <c r="C1029" t="s">
        <v>806</v>
      </c>
      <c r="D1029" t="s">
        <v>549</v>
      </c>
      <c r="E1029" t="s">
        <v>194</v>
      </c>
      <c r="F1029" t="s">
        <v>563</v>
      </c>
      <c r="G1029">
        <v>1075484981</v>
      </c>
      <c r="H1029" t="s">
        <v>564</v>
      </c>
      <c r="I1029" t="s">
        <v>3873</v>
      </c>
      <c r="J1029" t="s">
        <v>1315</v>
      </c>
      <c r="K1029" s="2">
        <v>1</v>
      </c>
      <c r="L1029" s="2">
        <v>1</v>
      </c>
      <c r="M1029" s="2">
        <v>1</v>
      </c>
      <c r="N1029" s="2">
        <v>1</v>
      </c>
      <c r="O1029" s="2">
        <v>1</v>
      </c>
      <c r="P1029" s="2" t="s">
        <v>3138</v>
      </c>
      <c r="Q1029">
        <v>1</v>
      </c>
      <c r="R1029" t="s">
        <v>31</v>
      </c>
      <c r="S1029" t="str">
        <f t="shared" si="32"/>
        <v>4902430401036ShopeePsku</v>
      </c>
    </row>
    <row r="1030" spans="2:19" x14ac:dyDescent="0.35">
      <c r="B1030" t="s">
        <v>17</v>
      </c>
      <c r="C1030" t="s">
        <v>806</v>
      </c>
      <c r="D1030" t="s">
        <v>549</v>
      </c>
      <c r="E1030" t="s">
        <v>194</v>
      </c>
      <c r="F1030" t="s">
        <v>634</v>
      </c>
      <c r="G1030">
        <v>3107493676</v>
      </c>
      <c r="H1030" t="s">
        <v>635</v>
      </c>
      <c r="I1030" t="s">
        <v>3876</v>
      </c>
      <c r="J1030" t="s">
        <v>1318</v>
      </c>
      <c r="K1030" s="2">
        <v>1</v>
      </c>
      <c r="L1030" s="2">
        <v>1</v>
      </c>
      <c r="M1030" s="2">
        <v>1</v>
      </c>
      <c r="N1030" s="2">
        <v>1</v>
      </c>
      <c r="O1030" s="2">
        <v>1</v>
      </c>
      <c r="P1030" s="2" t="s">
        <v>3138</v>
      </c>
      <c r="Q1030">
        <v>1</v>
      </c>
      <c r="R1030" t="s">
        <v>31</v>
      </c>
      <c r="S1030" t="str">
        <f t="shared" si="32"/>
        <v>4902430879064ShopeePsku</v>
      </c>
    </row>
    <row r="1031" spans="2:19" x14ac:dyDescent="0.35">
      <c r="B1031" t="s">
        <v>17</v>
      </c>
      <c r="C1031" t="s">
        <v>806</v>
      </c>
      <c r="D1031" t="s">
        <v>549</v>
      </c>
      <c r="E1031" t="s">
        <v>194</v>
      </c>
      <c r="F1031" t="s">
        <v>626</v>
      </c>
      <c r="G1031">
        <v>118421882</v>
      </c>
      <c r="H1031" t="s">
        <v>627</v>
      </c>
      <c r="I1031" t="s">
        <v>3864</v>
      </c>
      <c r="J1031" t="s">
        <v>3021</v>
      </c>
      <c r="K1031" s="2">
        <v>1</v>
      </c>
      <c r="L1031" s="2">
        <v>1</v>
      </c>
      <c r="M1031" s="2">
        <v>1</v>
      </c>
      <c r="N1031" s="2">
        <v>1</v>
      </c>
      <c r="O1031" s="2">
        <v>1</v>
      </c>
      <c r="P1031" s="2" t="s">
        <v>3138</v>
      </c>
      <c r="Q1031">
        <v>1</v>
      </c>
      <c r="R1031" t="s">
        <v>31</v>
      </c>
      <c r="S1031" t="str">
        <f t="shared" si="32"/>
        <v>4902430404716ShopeePsku</v>
      </c>
    </row>
    <row r="1032" spans="2:19" x14ac:dyDescent="0.35">
      <c r="B1032" t="s">
        <v>17</v>
      </c>
      <c r="C1032" t="s">
        <v>806</v>
      </c>
      <c r="D1032" t="s">
        <v>549</v>
      </c>
      <c r="E1032" t="s">
        <v>194</v>
      </c>
      <c r="F1032" t="s">
        <v>565</v>
      </c>
      <c r="G1032">
        <v>205759977</v>
      </c>
      <c r="H1032" t="s">
        <v>566</v>
      </c>
      <c r="I1032" t="s">
        <v>3913</v>
      </c>
      <c r="J1032" t="s">
        <v>4371</v>
      </c>
      <c r="K1032" s="2">
        <v>1</v>
      </c>
      <c r="L1032" s="2">
        <v>1</v>
      </c>
      <c r="M1032" s="2">
        <v>1</v>
      </c>
      <c r="N1032" s="2">
        <v>1</v>
      </c>
      <c r="O1032" s="2">
        <v>1</v>
      </c>
      <c r="P1032" s="2" t="s">
        <v>3138</v>
      </c>
      <c r="Q1032">
        <v>1</v>
      </c>
      <c r="R1032" t="s">
        <v>31</v>
      </c>
      <c r="S1032" t="str">
        <f t="shared" si="32"/>
        <v>4902430623643ShopeePsku</v>
      </c>
    </row>
    <row r="1033" spans="2:19" x14ac:dyDescent="0.35">
      <c r="B1033" t="s">
        <v>17</v>
      </c>
      <c r="C1033" t="s">
        <v>806</v>
      </c>
      <c r="D1033" t="s">
        <v>549</v>
      </c>
      <c r="E1033" t="s">
        <v>194</v>
      </c>
      <c r="F1033" t="s">
        <v>569</v>
      </c>
      <c r="G1033">
        <v>1825833038</v>
      </c>
      <c r="H1033" t="s">
        <v>570</v>
      </c>
      <c r="I1033" t="s">
        <v>3865</v>
      </c>
      <c r="J1033" t="s">
        <v>1300</v>
      </c>
      <c r="K1033" s="2">
        <v>1</v>
      </c>
      <c r="L1033" s="2">
        <v>1</v>
      </c>
      <c r="M1033" s="2">
        <v>1</v>
      </c>
      <c r="N1033" s="2">
        <v>1</v>
      </c>
      <c r="O1033" s="2">
        <v>1</v>
      </c>
      <c r="P1033" s="2" t="s">
        <v>3138</v>
      </c>
      <c r="Q1033">
        <v>1</v>
      </c>
      <c r="R1033" t="s">
        <v>31</v>
      </c>
      <c r="S1033" t="str">
        <f t="shared" si="32"/>
        <v>4902430832748ShopeePsku</v>
      </c>
    </row>
    <row r="1034" spans="2:19" x14ac:dyDescent="0.35">
      <c r="B1034" t="s">
        <v>17</v>
      </c>
      <c r="C1034" t="s">
        <v>806</v>
      </c>
      <c r="D1034" t="s">
        <v>549</v>
      </c>
      <c r="E1034" t="s">
        <v>194</v>
      </c>
      <c r="F1034" t="s">
        <v>2468</v>
      </c>
      <c r="G1034">
        <v>4932703262</v>
      </c>
      <c r="H1034" t="s">
        <v>2470</v>
      </c>
      <c r="I1034" t="s">
        <v>3234</v>
      </c>
      <c r="J1034" t="s">
        <v>1290</v>
      </c>
      <c r="K1034" s="2">
        <v>1</v>
      </c>
      <c r="L1034" s="2">
        <v>1</v>
      </c>
      <c r="M1034" s="2">
        <v>1</v>
      </c>
      <c r="N1034" s="2">
        <v>1</v>
      </c>
      <c r="O1034" s="2">
        <v>1</v>
      </c>
      <c r="P1034" s="2" t="s">
        <v>3138</v>
      </c>
      <c r="Q1034">
        <v>1</v>
      </c>
      <c r="R1034" t="s">
        <v>31</v>
      </c>
      <c r="S1034" t="str">
        <f t="shared" si="32"/>
        <v>4902430404686x2ShopeePsku</v>
      </c>
    </row>
    <row r="1035" spans="2:19" x14ac:dyDescent="0.35">
      <c r="B1035" t="s">
        <v>17</v>
      </c>
      <c r="C1035" t="s">
        <v>806</v>
      </c>
      <c r="D1035" t="s">
        <v>549</v>
      </c>
      <c r="E1035" t="s">
        <v>194</v>
      </c>
      <c r="F1035" t="s">
        <v>2496</v>
      </c>
      <c r="G1035">
        <v>7932711872</v>
      </c>
      <c r="H1035" t="s">
        <v>3609</v>
      </c>
      <c r="I1035" t="s">
        <v>1406</v>
      </c>
      <c r="J1035" t="s">
        <v>1407</v>
      </c>
      <c r="K1035" s="2">
        <v>1</v>
      </c>
      <c r="L1035" s="2">
        <v>1</v>
      </c>
      <c r="M1035" s="2">
        <v>1</v>
      </c>
      <c r="N1035" s="2">
        <v>1</v>
      </c>
      <c r="O1035" s="2">
        <v>1</v>
      </c>
      <c r="P1035" s="2" t="s">
        <v>3138</v>
      </c>
      <c r="Q1035">
        <v>1</v>
      </c>
      <c r="R1035" t="s">
        <v>31</v>
      </c>
      <c r="S1035" t="str">
        <f t="shared" si="32"/>
        <v>4902430404716x3ShopeePsku</v>
      </c>
    </row>
    <row r="1036" spans="2:19" x14ac:dyDescent="0.35">
      <c r="B1036" t="s">
        <v>17</v>
      </c>
      <c r="C1036" t="s">
        <v>806</v>
      </c>
      <c r="D1036" t="s">
        <v>549</v>
      </c>
      <c r="E1036" t="s">
        <v>194</v>
      </c>
      <c r="F1036" t="s">
        <v>1309</v>
      </c>
      <c r="G1036">
        <v>223320905</v>
      </c>
      <c r="H1036" t="s">
        <v>590</v>
      </c>
      <c r="I1036" t="s">
        <v>3869</v>
      </c>
      <c r="J1036" t="s">
        <v>1310</v>
      </c>
      <c r="K1036" s="2">
        <v>1</v>
      </c>
      <c r="L1036" s="2">
        <v>1</v>
      </c>
      <c r="M1036" s="2">
        <v>1</v>
      </c>
      <c r="N1036" s="2">
        <v>1</v>
      </c>
      <c r="O1036" s="2">
        <v>1</v>
      </c>
      <c r="P1036" s="2" t="s">
        <v>3140</v>
      </c>
      <c r="Q1036">
        <v>1</v>
      </c>
      <c r="R1036" t="s">
        <v>31</v>
      </c>
      <c r="S1036" t="str">
        <f t="shared" si="32"/>
        <v>4902430538695ShopeePsku</v>
      </c>
    </row>
    <row r="1037" spans="2:19" x14ac:dyDescent="0.35">
      <c r="B1037" t="s">
        <v>17</v>
      </c>
      <c r="C1037" t="s">
        <v>806</v>
      </c>
      <c r="D1037" t="s">
        <v>549</v>
      </c>
      <c r="E1037" t="s">
        <v>194</v>
      </c>
      <c r="F1037" t="s">
        <v>591</v>
      </c>
      <c r="G1037">
        <v>118446703</v>
      </c>
      <c r="H1037" t="s">
        <v>592</v>
      </c>
      <c r="I1037" t="s">
        <v>3868</v>
      </c>
      <c r="J1037" t="s">
        <v>3027</v>
      </c>
      <c r="K1037" s="2">
        <v>1</v>
      </c>
      <c r="L1037" s="2">
        <v>1</v>
      </c>
      <c r="M1037" s="2">
        <v>1</v>
      </c>
      <c r="N1037" s="2">
        <v>1</v>
      </c>
      <c r="O1037" s="2">
        <v>1</v>
      </c>
      <c r="P1037" s="2" t="s">
        <v>3138</v>
      </c>
      <c r="Q1037">
        <v>1</v>
      </c>
      <c r="R1037" t="s">
        <v>31</v>
      </c>
      <c r="S1037" t="str">
        <f t="shared" si="32"/>
        <v>4902430399340ShopeePsku</v>
      </c>
    </row>
    <row r="1038" spans="2:19" x14ac:dyDescent="0.35">
      <c r="B1038" t="s">
        <v>17</v>
      </c>
      <c r="C1038" t="s">
        <v>806</v>
      </c>
      <c r="D1038" t="s">
        <v>549</v>
      </c>
      <c r="E1038" t="s">
        <v>194</v>
      </c>
      <c r="F1038" t="s">
        <v>605</v>
      </c>
      <c r="G1038">
        <v>888196255</v>
      </c>
      <c r="H1038" t="s">
        <v>606</v>
      </c>
      <c r="I1038" t="s">
        <v>3894</v>
      </c>
      <c r="J1038" t="s">
        <v>4384</v>
      </c>
      <c r="K1038" s="2">
        <v>1</v>
      </c>
      <c r="L1038" s="2">
        <v>1</v>
      </c>
      <c r="M1038" s="2">
        <v>1</v>
      </c>
      <c r="N1038" s="2">
        <v>1</v>
      </c>
      <c r="O1038" s="2">
        <v>1</v>
      </c>
      <c r="P1038" s="2" t="s">
        <v>3138</v>
      </c>
      <c r="Q1038">
        <v>1</v>
      </c>
      <c r="R1038" t="s">
        <v>31</v>
      </c>
      <c r="S1038" t="str">
        <f t="shared" si="32"/>
        <v>4902430792233ShopeePsku</v>
      </c>
    </row>
    <row r="1039" spans="2:19" x14ac:dyDescent="0.35">
      <c r="B1039" t="s">
        <v>17</v>
      </c>
      <c r="C1039" t="s">
        <v>806</v>
      </c>
      <c r="D1039" t="s">
        <v>549</v>
      </c>
      <c r="E1039" t="s">
        <v>194</v>
      </c>
      <c r="F1039" t="s">
        <v>2462</v>
      </c>
      <c r="G1039">
        <v>6437735881</v>
      </c>
      <c r="H1039" t="s">
        <v>2464</v>
      </c>
      <c r="I1039" t="s">
        <v>1403</v>
      </c>
      <c r="J1039" t="s">
        <v>1404</v>
      </c>
      <c r="K1039" s="2">
        <v>1</v>
      </c>
      <c r="L1039" s="2">
        <v>1</v>
      </c>
      <c r="M1039" s="2">
        <v>1</v>
      </c>
      <c r="N1039" s="2">
        <v>1</v>
      </c>
      <c r="O1039" s="2">
        <v>1</v>
      </c>
      <c r="P1039" s="2" t="s">
        <v>3138</v>
      </c>
      <c r="Q1039">
        <v>1</v>
      </c>
      <c r="R1039" t="s">
        <v>31</v>
      </c>
      <c r="S1039" t="str">
        <f t="shared" si="32"/>
        <v>4902430623636x2ShopeePsku</v>
      </c>
    </row>
    <row r="1040" spans="2:19" x14ac:dyDescent="0.35">
      <c r="B1040" t="s">
        <v>17</v>
      </c>
      <c r="C1040" t="s">
        <v>806</v>
      </c>
      <c r="D1040" t="s">
        <v>549</v>
      </c>
      <c r="E1040" t="s">
        <v>194</v>
      </c>
      <c r="F1040" t="s">
        <v>585</v>
      </c>
      <c r="G1040">
        <v>81803208</v>
      </c>
      <c r="H1040" t="s">
        <v>586</v>
      </c>
      <c r="I1040" t="s">
        <v>3871</v>
      </c>
      <c r="J1040" t="s">
        <v>3026</v>
      </c>
      <c r="K1040" s="2">
        <v>1</v>
      </c>
      <c r="L1040" s="2">
        <v>1</v>
      </c>
      <c r="M1040" s="2">
        <v>1</v>
      </c>
      <c r="N1040" s="2">
        <v>1</v>
      </c>
      <c r="O1040" s="2">
        <v>1</v>
      </c>
      <c r="P1040" s="2" t="s">
        <v>3140</v>
      </c>
      <c r="Q1040">
        <v>1</v>
      </c>
      <c r="R1040" t="s">
        <v>31</v>
      </c>
      <c r="S1040" t="str">
        <f t="shared" si="32"/>
        <v>4902430538633ShopeePsku</v>
      </c>
    </row>
    <row r="1041" spans="2:19" x14ac:dyDescent="0.35">
      <c r="B1041" t="s">
        <v>17</v>
      </c>
      <c r="C1041" t="s">
        <v>806</v>
      </c>
      <c r="D1041" t="s">
        <v>549</v>
      </c>
      <c r="E1041" t="s">
        <v>194</v>
      </c>
      <c r="F1041" t="s">
        <v>2526</v>
      </c>
      <c r="G1041">
        <v>5232710031</v>
      </c>
      <c r="H1041" t="s">
        <v>2527</v>
      </c>
      <c r="I1041" t="s">
        <v>1408</v>
      </c>
      <c r="J1041" t="s">
        <v>1409</v>
      </c>
      <c r="K1041" s="2">
        <v>1</v>
      </c>
      <c r="L1041" s="2">
        <v>1</v>
      </c>
      <c r="M1041" s="2">
        <v>1</v>
      </c>
      <c r="N1041" s="2">
        <v>1</v>
      </c>
      <c r="O1041" s="2">
        <v>1</v>
      </c>
      <c r="P1041" s="2" t="s">
        <v>3138</v>
      </c>
      <c r="Q1041">
        <v>1</v>
      </c>
      <c r="R1041" t="s">
        <v>31</v>
      </c>
      <c r="S1041" t="str">
        <f t="shared" si="32"/>
        <v>4902430792240x3ShopeePsku</v>
      </c>
    </row>
    <row r="1042" spans="2:19" x14ac:dyDescent="0.35">
      <c r="B1042" t="s">
        <v>17</v>
      </c>
      <c r="C1042" t="s">
        <v>806</v>
      </c>
      <c r="D1042" t="s">
        <v>549</v>
      </c>
      <c r="E1042" t="s">
        <v>194</v>
      </c>
      <c r="F1042" t="s">
        <v>561</v>
      </c>
      <c r="G1042">
        <v>1075469569</v>
      </c>
      <c r="H1042" t="s">
        <v>562</v>
      </c>
      <c r="I1042" t="s">
        <v>3879</v>
      </c>
      <c r="J1042" t="s">
        <v>4394</v>
      </c>
      <c r="K1042" s="2">
        <v>1</v>
      </c>
      <c r="L1042" s="2">
        <v>1</v>
      </c>
      <c r="M1042" s="2">
        <v>1</v>
      </c>
      <c r="N1042" s="2">
        <v>1</v>
      </c>
      <c r="O1042" s="2">
        <v>1</v>
      </c>
      <c r="P1042" s="2" t="s">
        <v>3138</v>
      </c>
      <c r="Q1042">
        <v>1</v>
      </c>
      <c r="R1042" t="s">
        <v>31</v>
      </c>
      <c r="S1042" t="str">
        <f t="shared" si="32"/>
        <v>4902430401029ShopeePsku</v>
      </c>
    </row>
    <row r="1043" spans="2:19" x14ac:dyDescent="0.35">
      <c r="B1043" t="s">
        <v>17</v>
      </c>
      <c r="C1043" t="s">
        <v>806</v>
      </c>
      <c r="D1043" t="s">
        <v>549</v>
      </c>
      <c r="E1043" t="s">
        <v>194</v>
      </c>
      <c r="F1043" t="s">
        <v>1939</v>
      </c>
      <c r="G1043">
        <v>3732792054</v>
      </c>
      <c r="H1043" t="s">
        <v>1941</v>
      </c>
      <c r="I1043" t="s">
        <v>1298</v>
      </c>
      <c r="J1043" t="s">
        <v>4411</v>
      </c>
      <c r="K1043" s="2">
        <v>1</v>
      </c>
      <c r="L1043" s="2">
        <v>1</v>
      </c>
      <c r="M1043" s="2">
        <v>1</v>
      </c>
      <c r="N1043" s="2">
        <v>1</v>
      </c>
      <c r="O1043" s="2">
        <v>1</v>
      </c>
      <c r="P1043" s="2" t="s">
        <v>3138</v>
      </c>
      <c r="Q1043">
        <v>1</v>
      </c>
      <c r="R1043" t="s">
        <v>31</v>
      </c>
      <c r="S1043" t="str">
        <f t="shared" si="32"/>
        <v>4902430401135x3ShopeePsku</v>
      </c>
    </row>
    <row r="1044" spans="2:19" x14ac:dyDescent="0.35">
      <c r="B1044" t="s">
        <v>17</v>
      </c>
      <c r="C1044" t="s">
        <v>806</v>
      </c>
      <c r="D1044" t="s">
        <v>549</v>
      </c>
      <c r="E1044" t="s">
        <v>194</v>
      </c>
      <c r="F1044" t="s">
        <v>1981</v>
      </c>
      <c r="G1044">
        <v>5232697163</v>
      </c>
      <c r="H1044" t="s">
        <v>1983</v>
      </c>
      <c r="I1044" t="s">
        <v>1401</v>
      </c>
      <c r="J1044" t="s">
        <v>1402</v>
      </c>
      <c r="K1044" s="2">
        <v>1</v>
      </c>
      <c r="L1044" s="2">
        <v>1</v>
      </c>
      <c r="M1044" s="2">
        <v>1</v>
      </c>
      <c r="N1044" s="2">
        <v>1</v>
      </c>
      <c r="O1044" s="2">
        <v>1</v>
      </c>
      <c r="P1044" s="2" t="s">
        <v>3138</v>
      </c>
      <c r="Q1044">
        <v>1</v>
      </c>
      <c r="R1044" t="s">
        <v>31</v>
      </c>
      <c r="S1044" t="str">
        <f t="shared" si="32"/>
        <v>4902430404716x2ShopeePsku</v>
      </c>
    </row>
    <row r="1045" spans="2:19" x14ac:dyDescent="0.35">
      <c r="B1045" t="s">
        <v>17</v>
      </c>
      <c r="C1045" t="s">
        <v>806</v>
      </c>
      <c r="D1045" t="s">
        <v>549</v>
      </c>
      <c r="E1045" t="s">
        <v>194</v>
      </c>
      <c r="F1045">
        <v>0</v>
      </c>
      <c r="G1045">
        <v>6840630804</v>
      </c>
      <c r="H1045">
        <v>0</v>
      </c>
      <c r="I1045" t="s">
        <v>1446</v>
      </c>
      <c r="J1045" t="s">
        <v>1447</v>
      </c>
      <c r="K1045" s="2">
        <v>1</v>
      </c>
      <c r="L1045" s="2">
        <v>1</v>
      </c>
      <c r="M1045" s="2">
        <v>1</v>
      </c>
      <c r="N1045" s="2">
        <v>1</v>
      </c>
      <c r="O1045" s="2">
        <v>1</v>
      </c>
      <c r="P1045" s="2" t="s">
        <v>23</v>
      </c>
      <c r="Q1045">
        <v>1</v>
      </c>
      <c r="R1045" t="s">
        <v>31</v>
      </c>
      <c r="S1045" t="str">
        <f t="shared" si="32"/>
        <v>0ShopeePsku</v>
      </c>
    </row>
    <row r="1046" spans="2:19" x14ac:dyDescent="0.35">
      <c r="B1046" t="s">
        <v>17</v>
      </c>
      <c r="C1046" t="s">
        <v>806</v>
      </c>
      <c r="D1046" t="s">
        <v>549</v>
      </c>
      <c r="E1046" t="s">
        <v>194</v>
      </c>
      <c r="F1046" t="s">
        <v>601</v>
      </c>
      <c r="G1046">
        <v>118424136</v>
      </c>
      <c r="H1046" t="s">
        <v>602</v>
      </c>
      <c r="I1046" t="s">
        <v>3235</v>
      </c>
      <c r="J1046" t="s">
        <v>3029</v>
      </c>
      <c r="K1046" s="2">
        <v>1</v>
      </c>
      <c r="L1046" s="2">
        <v>1</v>
      </c>
      <c r="M1046" s="2">
        <v>1</v>
      </c>
      <c r="N1046" s="2">
        <v>1</v>
      </c>
      <c r="O1046" s="2">
        <v>1</v>
      </c>
      <c r="P1046" s="2" t="s">
        <v>3138</v>
      </c>
      <c r="Q1046">
        <v>1</v>
      </c>
      <c r="R1046" t="s">
        <v>31</v>
      </c>
      <c r="S1046" t="str">
        <f t="shared" si="32"/>
        <v>4902430404709ShopeePsku</v>
      </c>
    </row>
    <row r="1047" spans="2:19" x14ac:dyDescent="0.35">
      <c r="B1047" t="s">
        <v>17</v>
      </c>
      <c r="C1047" t="s">
        <v>806</v>
      </c>
      <c r="D1047" t="s">
        <v>650</v>
      </c>
      <c r="E1047" t="s">
        <v>194</v>
      </c>
      <c r="F1047" t="s">
        <v>684</v>
      </c>
      <c r="G1047">
        <v>227476212</v>
      </c>
      <c r="H1047" t="s">
        <v>685</v>
      </c>
      <c r="I1047" t="s">
        <v>3920</v>
      </c>
      <c r="J1047" t="s">
        <v>1453</v>
      </c>
      <c r="K1047" s="2">
        <v>1</v>
      </c>
      <c r="L1047" s="2">
        <v>1</v>
      </c>
      <c r="M1047" s="2">
        <v>1</v>
      </c>
      <c r="N1047" s="2">
        <v>1</v>
      </c>
      <c r="O1047" s="2">
        <v>1</v>
      </c>
      <c r="P1047" s="2" t="s">
        <v>3138</v>
      </c>
      <c r="Q1047">
        <v>1</v>
      </c>
      <c r="R1047" t="s">
        <v>31</v>
      </c>
      <c r="S1047" t="str">
        <f t="shared" si="32"/>
        <v>4902430396554ShopeePsku</v>
      </c>
    </row>
    <row r="1048" spans="2:19" x14ac:dyDescent="0.35">
      <c r="B1048" t="s">
        <v>17</v>
      </c>
      <c r="C1048" t="s">
        <v>806</v>
      </c>
      <c r="D1048" t="s">
        <v>650</v>
      </c>
      <c r="E1048" t="s">
        <v>194</v>
      </c>
      <c r="F1048" t="s">
        <v>660</v>
      </c>
      <c r="G1048">
        <v>227503059</v>
      </c>
      <c r="H1048" t="s">
        <v>661</v>
      </c>
      <c r="I1048" t="s">
        <v>3919</v>
      </c>
      <c r="J1048" t="s">
        <v>1452</v>
      </c>
      <c r="K1048" s="2">
        <v>1</v>
      </c>
      <c r="L1048" s="2">
        <v>1</v>
      </c>
      <c r="M1048" s="2">
        <v>1</v>
      </c>
      <c r="N1048" s="2">
        <v>0</v>
      </c>
      <c r="O1048" s="2">
        <v>1</v>
      </c>
      <c r="P1048" s="2" t="s">
        <v>3138</v>
      </c>
      <c r="Q1048">
        <v>1</v>
      </c>
      <c r="R1048" t="s">
        <v>31</v>
      </c>
      <c r="S1048" t="str">
        <f t="shared" si="32"/>
        <v>4902430452564ShopeePsku</v>
      </c>
    </row>
    <row r="1049" spans="2:19" x14ac:dyDescent="0.35">
      <c r="B1049" t="s">
        <v>17</v>
      </c>
      <c r="C1049" t="s">
        <v>806</v>
      </c>
      <c r="D1049" t="s">
        <v>650</v>
      </c>
      <c r="E1049" t="s">
        <v>194</v>
      </c>
      <c r="F1049" t="s">
        <v>674</v>
      </c>
      <c r="G1049">
        <v>885830588</v>
      </c>
      <c r="H1049" t="s">
        <v>675</v>
      </c>
      <c r="I1049" t="s">
        <v>3924</v>
      </c>
      <c r="J1049" t="s">
        <v>3028</v>
      </c>
      <c r="K1049" s="2">
        <v>1</v>
      </c>
      <c r="L1049" s="2">
        <v>1</v>
      </c>
      <c r="M1049" s="2">
        <v>1</v>
      </c>
      <c r="N1049" s="2">
        <v>1</v>
      </c>
      <c r="O1049" s="2">
        <v>1</v>
      </c>
      <c r="P1049" s="2" t="s">
        <v>3138</v>
      </c>
      <c r="Q1049">
        <v>1</v>
      </c>
      <c r="R1049" t="s">
        <v>31</v>
      </c>
      <c r="S1049" t="str">
        <f t="shared" si="32"/>
        <v>4902430772075ShopeePsku</v>
      </c>
    </row>
    <row r="1050" spans="2:19" x14ac:dyDescent="0.35">
      <c r="B1050" t="s">
        <v>17</v>
      </c>
      <c r="C1050" t="s">
        <v>806</v>
      </c>
      <c r="D1050" t="s">
        <v>650</v>
      </c>
      <c r="E1050" t="s">
        <v>194</v>
      </c>
      <c r="F1050" t="s">
        <v>2064</v>
      </c>
      <c r="G1050">
        <v>3332799270</v>
      </c>
      <c r="H1050" t="s">
        <v>2065</v>
      </c>
      <c r="I1050" t="s">
        <v>1450</v>
      </c>
      <c r="J1050" t="s">
        <v>4406</v>
      </c>
      <c r="K1050" s="2">
        <v>1</v>
      </c>
      <c r="L1050" s="2">
        <v>1</v>
      </c>
      <c r="M1050" s="2">
        <v>1</v>
      </c>
      <c r="N1050" s="2">
        <v>0</v>
      </c>
      <c r="O1050" s="2">
        <v>1</v>
      </c>
      <c r="P1050" s="2" t="s">
        <v>3140</v>
      </c>
      <c r="Q1050">
        <v>1</v>
      </c>
      <c r="R1050" t="s">
        <v>31</v>
      </c>
      <c r="S1050" t="str">
        <f t="shared" si="32"/>
        <v>4902430396554x2ShopeePsku</v>
      </c>
    </row>
    <row r="1051" spans="2:19" x14ac:dyDescent="0.35">
      <c r="B1051" t="s">
        <v>17</v>
      </c>
      <c r="C1051" t="s">
        <v>806</v>
      </c>
      <c r="D1051" t="s">
        <v>650</v>
      </c>
      <c r="E1051" t="s">
        <v>194</v>
      </c>
      <c r="F1051" t="s">
        <v>680</v>
      </c>
      <c r="G1051">
        <v>199008986</v>
      </c>
      <c r="H1051" t="s">
        <v>681</v>
      </c>
      <c r="I1051" t="s">
        <v>3925</v>
      </c>
      <c r="J1051" t="s">
        <v>1473</v>
      </c>
      <c r="K1051" s="2">
        <v>1</v>
      </c>
      <c r="L1051" s="2">
        <v>1</v>
      </c>
      <c r="M1051" s="2">
        <v>1</v>
      </c>
      <c r="N1051" s="2">
        <v>1</v>
      </c>
      <c r="O1051" s="2">
        <v>1</v>
      </c>
      <c r="P1051" s="2" t="s">
        <v>3138</v>
      </c>
      <c r="Q1051">
        <v>1</v>
      </c>
      <c r="R1051" t="s">
        <v>31</v>
      </c>
      <c r="S1051" t="str">
        <f t="shared" si="32"/>
        <v>4902430450355ShopeePsku</v>
      </c>
    </row>
    <row r="1052" spans="2:19" x14ac:dyDescent="0.35">
      <c r="B1052" t="s">
        <v>17</v>
      </c>
      <c r="C1052" t="s">
        <v>806</v>
      </c>
      <c r="D1052" t="s">
        <v>650</v>
      </c>
      <c r="E1052" t="s">
        <v>194</v>
      </c>
      <c r="F1052" t="s">
        <v>672</v>
      </c>
      <c r="G1052">
        <v>888257473</v>
      </c>
      <c r="H1052" t="s">
        <v>673</v>
      </c>
      <c r="I1052" t="s">
        <v>3928</v>
      </c>
      <c r="J1052" t="s">
        <v>3131</v>
      </c>
      <c r="K1052" s="2">
        <v>1</v>
      </c>
      <c r="L1052" s="2">
        <v>1</v>
      </c>
      <c r="M1052" s="2">
        <v>1</v>
      </c>
      <c r="N1052" s="2">
        <v>1</v>
      </c>
      <c r="O1052" s="2">
        <v>1</v>
      </c>
      <c r="P1052" s="2" t="s">
        <v>3138</v>
      </c>
      <c r="Q1052">
        <v>1</v>
      </c>
      <c r="R1052" t="s">
        <v>31</v>
      </c>
      <c r="S1052" t="str">
        <f t="shared" si="32"/>
        <v>4902430772662ShopeePsku</v>
      </c>
    </row>
    <row r="1053" spans="2:19" x14ac:dyDescent="0.35">
      <c r="B1053" t="s">
        <v>17</v>
      </c>
      <c r="C1053" t="s">
        <v>806</v>
      </c>
      <c r="D1053" t="s">
        <v>650</v>
      </c>
      <c r="E1053" t="s">
        <v>194</v>
      </c>
      <c r="F1053" t="s">
        <v>668</v>
      </c>
      <c r="G1053">
        <v>1285568207</v>
      </c>
      <c r="H1053" t="s">
        <v>669</v>
      </c>
      <c r="I1053" t="s">
        <v>3923</v>
      </c>
      <c r="J1053" t="s">
        <v>4400</v>
      </c>
      <c r="K1053" s="2">
        <v>1</v>
      </c>
      <c r="L1053" s="2">
        <v>1</v>
      </c>
      <c r="M1053" s="2">
        <v>1</v>
      </c>
      <c r="N1053" s="2">
        <v>1</v>
      </c>
      <c r="O1053" s="2">
        <v>1</v>
      </c>
      <c r="P1053" s="2" t="s">
        <v>3138</v>
      </c>
      <c r="Q1053">
        <v>1</v>
      </c>
      <c r="R1053" t="s">
        <v>31</v>
      </c>
      <c r="S1053" t="str">
        <f t="shared" si="32"/>
        <v>4902430432375ShopeePsku</v>
      </c>
    </row>
    <row r="1054" spans="2:19" x14ac:dyDescent="0.35">
      <c r="B1054" t="s">
        <v>17</v>
      </c>
      <c r="C1054" t="s">
        <v>806</v>
      </c>
      <c r="D1054" t="s">
        <v>650</v>
      </c>
      <c r="E1054" t="s">
        <v>194</v>
      </c>
      <c r="F1054" t="s">
        <v>692</v>
      </c>
      <c r="G1054">
        <v>886187320</v>
      </c>
      <c r="H1054" t="s">
        <v>693</v>
      </c>
      <c r="I1054" t="s">
        <v>3929</v>
      </c>
      <c r="J1054" t="s">
        <v>4383</v>
      </c>
      <c r="K1054" s="2">
        <v>1</v>
      </c>
      <c r="L1054" s="2">
        <v>1</v>
      </c>
      <c r="M1054" s="2">
        <v>1</v>
      </c>
      <c r="N1054" s="2">
        <v>0</v>
      </c>
      <c r="O1054" s="2">
        <v>1</v>
      </c>
      <c r="P1054" s="2" t="s">
        <v>3138</v>
      </c>
      <c r="Q1054">
        <v>1</v>
      </c>
      <c r="R1054" t="s">
        <v>31</v>
      </c>
      <c r="S1054" t="str">
        <f t="shared" si="32"/>
        <v>4902430772051ShopeePsku</v>
      </c>
    </row>
    <row r="1055" spans="2:19" x14ac:dyDescent="0.35">
      <c r="B1055" t="s">
        <v>17</v>
      </c>
      <c r="C1055" t="s">
        <v>806</v>
      </c>
      <c r="D1055" t="s">
        <v>650</v>
      </c>
      <c r="E1055" t="s">
        <v>194</v>
      </c>
      <c r="F1055" t="s">
        <v>678</v>
      </c>
      <c r="G1055">
        <v>391077665</v>
      </c>
      <c r="H1055" t="s">
        <v>679</v>
      </c>
      <c r="I1055" t="s">
        <v>3921</v>
      </c>
      <c r="J1055" t="s">
        <v>1461</v>
      </c>
      <c r="K1055" s="2">
        <v>1</v>
      </c>
      <c r="L1055" s="2">
        <v>1</v>
      </c>
      <c r="M1055" s="2">
        <v>1</v>
      </c>
      <c r="N1055" s="2">
        <v>1</v>
      </c>
      <c r="O1055" s="2">
        <v>1</v>
      </c>
      <c r="P1055" s="2" t="s">
        <v>3138</v>
      </c>
      <c r="Q1055">
        <v>1</v>
      </c>
      <c r="R1055" t="s">
        <v>31</v>
      </c>
      <c r="S1055" t="str">
        <f t="shared" si="32"/>
        <v>4902430450379ShopeePsku</v>
      </c>
    </row>
    <row r="1056" spans="2:19" x14ac:dyDescent="0.35">
      <c r="B1056" t="s">
        <v>17</v>
      </c>
      <c r="C1056" t="s">
        <v>806</v>
      </c>
      <c r="D1056" t="s">
        <v>650</v>
      </c>
      <c r="E1056" t="s">
        <v>194</v>
      </c>
      <c r="F1056">
        <v>0</v>
      </c>
      <c r="G1056">
        <v>663510565</v>
      </c>
      <c r="H1056">
        <v>0</v>
      </c>
      <c r="I1056" t="s">
        <v>4324</v>
      </c>
      <c r="J1056" t="s">
        <v>1464</v>
      </c>
      <c r="K1056" s="2">
        <v>1</v>
      </c>
      <c r="L1056" s="2">
        <v>1</v>
      </c>
      <c r="M1056" s="2">
        <v>1</v>
      </c>
      <c r="N1056" s="2">
        <v>1</v>
      </c>
      <c r="O1056" s="2">
        <v>1</v>
      </c>
      <c r="P1056" s="2" t="s">
        <v>2779</v>
      </c>
      <c r="Q1056">
        <v>1</v>
      </c>
      <c r="R1056" t="s">
        <v>31</v>
      </c>
      <c r="S1056" t="str">
        <f t="shared" si="32"/>
        <v>0ShopeePsku</v>
      </c>
    </row>
    <row r="1057" spans="2:19" x14ac:dyDescent="0.35">
      <c r="B1057" t="s">
        <v>17</v>
      </c>
      <c r="C1057" t="s">
        <v>806</v>
      </c>
      <c r="D1057" t="s">
        <v>650</v>
      </c>
      <c r="E1057" t="s">
        <v>194</v>
      </c>
      <c r="F1057" t="s">
        <v>2066</v>
      </c>
      <c r="G1057">
        <v>5337730687</v>
      </c>
      <c r="H1057" t="s">
        <v>2068</v>
      </c>
      <c r="I1057" t="s">
        <v>1480</v>
      </c>
      <c r="J1057" t="s">
        <v>1481</v>
      </c>
      <c r="K1057" s="2">
        <v>1</v>
      </c>
      <c r="L1057" s="2">
        <v>1</v>
      </c>
      <c r="M1057" s="2">
        <v>1</v>
      </c>
      <c r="N1057" s="2">
        <v>1</v>
      </c>
      <c r="O1057" s="2">
        <v>1</v>
      </c>
      <c r="P1057" s="2" t="s">
        <v>3138</v>
      </c>
      <c r="Q1057">
        <v>1</v>
      </c>
      <c r="R1057" t="s">
        <v>31</v>
      </c>
      <c r="S1057" t="str">
        <f t="shared" si="32"/>
        <v>4902430450379x2ShopeePsku</v>
      </c>
    </row>
    <row r="1058" spans="2:19" x14ac:dyDescent="0.35">
      <c r="B1058" t="s">
        <v>17</v>
      </c>
      <c r="C1058" t="s">
        <v>806</v>
      </c>
      <c r="D1058" t="s">
        <v>650</v>
      </c>
      <c r="E1058" t="s">
        <v>194</v>
      </c>
      <c r="F1058" t="s">
        <v>658</v>
      </c>
      <c r="G1058">
        <v>1075469599</v>
      </c>
      <c r="H1058" t="s">
        <v>659</v>
      </c>
      <c r="I1058" t="s">
        <v>3931</v>
      </c>
      <c r="J1058" t="s">
        <v>4395</v>
      </c>
      <c r="K1058" s="2">
        <v>1</v>
      </c>
      <c r="L1058" s="2">
        <v>1</v>
      </c>
      <c r="M1058" s="2">
        <v>1</v>
      </c>
      <c r="N1058" s="2">
        <v>0</v>
      </c>
      <c r="O1058" s="2">
        <v>1</v>
      </c>
      <c r="P1058" s="2" t="s">
        <v>3138</v>
      </c>
      <c r="Q1058">
        <v>1</v>
      </c>
      <c r="R1058" t="s">
        <v>31</v>
      </c>
      <c r="S1058" t="str">
        <f t="shared" si="32"/>
        <v>4902430452557ShopeePsku</v>
      </c>
    </row>
    <row r="1059" spans="2:19" x14ac:dyDescent="0.35">
      <c r="B1059" t="s">
        <v>17</v>
      </c>
      <c r="C1059" t="s">
        <v>806</v>
      </c>
      <c r="D1059" t="s">
        <v>650</v>
      </c>
      <c r="E1059" t="s">
        <v>194</v>
      </c>
      <c r="F1059">
        <v>0</v>
      </c>
      <c r="G1059">
        <v>6732699447</v>
      </c>
      <c r="H1059">
        <v>0</v>
      </c>
      <c r="I1059" t="s">
        <v>4325</v>
      </c>
      <c r="J1059" t="s">
        <v>1470</v>
      </c>
      <c r="K1059" s="2">
        <v>1</v>
      </c>
      <c r="L1059" s="2">
        <v>1</v>
      </c>
      <c r="M1059" s="2">
        <v>1</v>
      </c>
      <c r="N1059" s="2">
        <v>0</v>
      </c>
      <c r="O1059" s="2">
        <v>1</v>
      </c>
      <c r="P1059" s="2" t="s">
        <v>88</v>
      </c>
      <c r="Q1059">
        <v>1</v>
      </c>
      <c r="R1059" t="s">
        <v>31</v>
      </c>
      <c r="S1059" t="str">
        <f t="shared" si="32"/>
        <v>0ShopeePsku</v>
      </c>
    </row>
    <row r="1060" spans="2:19" x14ac:dyDescent="0.35">
      <c r="B1060" t="s">
        <v>17</v>
      </c>
      <c r="C1060" t="s">
        <v>806</v>
      </c>
      <c r="D1060" t="s">
        <v>650</v>
      </c>
      <c r="E1060" t="s">
        <v>194</v>
      </c>
      <c r="F1060" t="s">
        <v>670</v>
      </c>
      <c r="G1060">
        <v>2067256950</v>
      </c>
      <c r="H1060" t="s">
        <v>671</v>
      </c>
      <c r="I1060" t="s">
        <v>3939</v>
      </c>
      <c r="J1060" t="s">
        <v>1514</v>
      </c>
      <c r="K1060" s="2">
        <v>1</v>
      </c>
      <c r="L1060" s="2">
        <v>1</v>
      </c>
      <c r="M1060" s="2">
        <v>1</v>
      </c>
      <c r="N1060" s="2">
        <v>1</v>
      </c>
      <c r="O1060" s="2">
        <v>1</v>
      </c>
      <c r="P1060" s="2" t="s">
        <v>3138</v>
      </c>
      <c r="Q1060">
        <v>1</v>
      </c>
      <c r="R1060" t="s">
        <v>31</v>
      </c>
      <c r="S1060" t="str">
        <f t="shared" si="32"/>
        <v>4902430849081ShopeePsku</v>
      </c>
    </row>
    <row r="1061" spans="2:19" x14ac:dyDescent="0.35">
      <c r="B1061" t="s">
        <v>17</v>
      </c>
      <c r="C1061" t="s">
        <v>806</v>
      </c>
      <c r="D1061" t="s">
        <v>650</v>
      </c>
      <c r="E1061" t="s">
        <v>194</v>
      </c>
      <c r="F1061" t="s">
        <v>2040</v>
      </c>
      <c r="G1061">
        <v>6332698029</v>
      </c>
      <c r="H1061" t="s">
        <v>2042</v>
      </c>
      <c r="I1061" t="s">
        <v>1471</v>
      </c>
      <c r="J1061" t="s">
        <v>1472</v>
      </c>
      <c r="K1061" s="2">
        <v>1</v>
      </c>
      <c r="L1061" s="2">
        <v>1</v>
      </c>
      <c r="M1061" s="2">
        <v>1</v>
      </c>
      <c r="N1061" s="2">
        <v>1</v>
      </c>
      <c r="O1061" s="2">
        <v>1</v>
      </c>
      <c r="P1061" s="2" t="s">
        <v>3138</v>
      </c>
      <c r="Q1061">
        <v>1</v>
      </c>
      <c r="R1061" t="s">
        <v>31</v>
      </c>
      <c r="S1061" t="str">
        <f t="shared" si="32"/>
        <v>4902430849210x3ShopeePsku</v>
      </c>
    </row>
    <row r="1062" spans="2:19" x14ac:dyDescent="0.35">
      <c r="B1062" t="s">
        <v>17</v>
      </c>
      <c r="C1062" t="s">
        <v>806</v>
      </c>
      <c r="D1062" t="s">
        <v>650</v>
      </c>
      <c r="E1062" t="s">
        <v>194</v>
      </c>
      <c r="F1062" t="s">
        <v>5615</v>
      </c>
      <c r="G1062">
        <v>7030577967</v>
      </c>
      <c r="H1062" t="s">
        <v>2881</v>
      </c>
      <c r="I1062" t="s">
        <v>1454</v>
      </c>
      <c r="J1062" t="s">
        <v>1455</v>
      </c>
      <c r="K1062" s="2">
        <v>1</v>
      </c>
      <c r="L1062" s="2">
        <v>1</v>
      </c>
      <c r="M1062" s="2">
        <v>1</v>
      </c>
      <c r="N1062" s="2">
        <v>1</v>
      </c>
      <c r="O1062" s="2">
        <v>1</v>
      </c>
      <c r="P1062" s="2" t="s">
        <v>3138</v>
      </c>
      <c r="Q1062">
        <v>1</v>
      </c>
      <c r="R1062" t="s">
        <v>31</v>
      </c>
      <c r="S1062" t="str">
        <f t="shared" si="32"/>
        <v>4902430772662x2ShopeePsku</v>
      </c>
    </row>
    <row r="1063" spans="2:19" x14ac:dyDescent="0.35">
      <c r="B1063" t="s">
        <v>17</v>
      </c>
      <c r="C1063" t="s">
        <v>806</v>
      </c>
      <c r="D1063" t="s">
        <v>694</v>
      </c>
      <c r="E1063" t="s">
        <v>695</v>
      </c>
      <c r="F1063" t="s">
        <v>700</v>
      </c>
      <c r="G1063">
        <v>2397392384</v>
      </c>
      <c r="H1063" t="s">
        <v>701</v>
      </c>
      <c r="I1063" t="s">
        <v>3942</v>
      </c>
      <c r="J1063" t="s">
        <v>4403</v>
      </c>
      <c r="K1063" s="2">
        <v>1</v>
      </c>
      <c r="L1063" s="2">
        <v>1</v>
      </c>
      <c r="M1063" s="2">
        <v>1</v>
      </c>
      <c r="N1063" s="2">
        <v>0</v>
      </c>
      <c r="O1063" s="2">
        <v>0</v>
      </c>
      <c r="P1063" s="2" t="s">
        <v>3138</v>
      </c>
      <c r="Q1063">
        <v>1</v>
      </c>
      <c r="R1063" t="s">
        <v>31</v>
      </c>
      <c r="S1063" t="str">
        <f t="shared" si="32"/>
        <v>4987176000552ShopeePsku</v>
      </c>
    </row>
    <row r="1064" spans="2:19" x14ac:dyDescent="0.35">
      <c r="B1064" t="s">
        <v>17</v>
      </c>
      <c r="C1064" t="s">
        <v>806</v>
      </c>
      <c r="D1064" t="s">
        <v>694</v>
      </c>
      <c r="E1064" t="s">
        <v>695</v>
      </c>
      <c r="F1064" t="s">
        <v>702</v>
      </c>
      <c r="G1064">
        <v>2397392399</v>
      </c>
      <c r="H1064" t="s">
        <v>703</v>
      </c>
      <c r="I1064" t="s">
        <v>3943</v>
      </c>
      <c r="J1064" t="s">
        <v>4404</v>
      </c>
      <c r="K1064" s="2">
        <v>1</v>
      </c>
      <c r="L1064" s="2">
        <v>1</v>
      </c>
      <c r="M1064" s="2">
        <v>1</v>
      </c>
      <c r="N1064" s="2">
        <v>0</v>
      </c>
      <c r="O1064" s="2">
        <v>0</v>
      </c>
      <c r="P1064" s="2" t="s">
        <v>3138</v>
      </c>
      <c r="Q1064">
        <v>1</v>
      </c>
      <c r="R1064" t="s">
        <v>31</v>
      </c>
      <c r="S1064" t="str">
        <f t="shared" si="32"/>
        <v>4987176600554ShopeePsku</v>
      </c>
    </row>
    <row r="1065" spans="2:19" x14ac:dyDescent="0.35">
      <c r="B1065" t="s">
        <v>17</v>
      </c>
      <c r="C1065" t="s">
        <v>806</v>
      </c>
      <c r="D1065" t="s">
        <v>694</v>
      </c>
      <c r="E1065" t="s">
        <v>695</v>
      </c>
      <c r="F1065" t="s">
        <v>707</v>
      </c>
      <c r="G1065">
        <v>2397392547</v>
      </c>
      <c r="H1065" t="s">
        <v>708</v>
      </c>
      <c r="I1065" t="s">
        <v>3948</v>
      </c>
      <c r="J1065" t="s">
        <v>4405</v>
      </c>
      <c r="K1065" s="2">
        <v>1</v>
      </c>
      <c r="L1065" s="2">
        <v>1</v>
      </c>
      <c r="M1065" s="2">
        <v>1</v>
      </c>
      <c r="N1065" s="2">
        <v>0</v>
      </c>
      <c r="O1065" s="2">
        <v>0</v>
      </c>
      <c r="P1065" s="2" t="s">
        <v>3138</v>
      </c>
      <c r="Q1065">
        <v>1</v>
      </c>
      <c r="R1065" t="s">
        <v>31</v>
      </c>
      <c r="S1065" t="str">
        <f t="shared" si="32"/>
        <v>4987176008718ShopeePsku</v>
      </c>
    </row>
    <row r="1066" spans="2:19" x14ac:dyDescent="0.35">
      <c r="B1066" t="s">
        <v>17</v>
      </c>
      <c r="C1066" t="s">
        <v>806</v>
      </c>
      <c r="D1066" t="s">
        <v>694</v>
      </c>
      <c r="E1066" t="s">
        <v>695</v>
      </c>
      <c r="F1066" t="s">
        <v>705</v>
      </c>
      <c r="G1066">
        <v>2397392388</v>
      </c>
      <c r="H1066" t="s">
        <v>706</v>
      </c>
      <c r="I1066" t="s">
        <v>3949</v>
      </c>
      <c r="J1066" t="s">
        <v>1535</v>
      </c>
      <c r="K1066" s="2">
        <v>0</v>
      </c>
      <c r="L1066" s="2">
        <v>1</v>
      </c>
      <c r="M1066" s="2">
        <v>1</v>
      </c>
      <c r="N1066" s="2">
        <v>0</v>
      </c>
      <c r="O1066" s="2">
        <v>0</v>
      </c>
      <c r="P1066" s="2" t="s">
        <v>3138</v>
      </c>
      <c r="Q1066">
        <v>1</v>
      </c>
      <c r="R1066" t="s">
        <v>31</v>
      </c>
      <c r="S1066" t="str">
        <f t="shared" si="32"/>
        <v>4987176018083ShopeePsku</v>
      </c>
    </row>
    <row r="1067" spans="2:19" x14ac:dyDescent="0.35">
      <c r="B1067" t="s">
        <v>17</v>
      </c>
      <c r="C1067" t="s">
        <v>806</v>
      </c>
      <c r="D1067" t="s">
        <v>710</v>
      </c>
      <c r="E1067" t="s">
        <v>711</v>
      </c>
      <c r="F1067" t="s">
        <v>716</v>
      </c>
      <c r="G1067">
        <v>92748828</v>
      </c>
      <c r="H1067" t="s">
        <v>717</v>
      </c>
      <c r="I1067" t="s">
        <v>3952</v>
      </c>
      <c r="J1067" t="s">
        <v>4348</v>
      </c>
      <c r="K1067" s="2">
        <v>1</v>
      </c>
      <c r="L1067" s="2">
        <v>1</v>
      </c>
      <c r="M1067" s="2">
        <v>1</v>
      </c>
      <c r="N1067" s="2">
        <v>0</v>
      </c>
      <c r="O1067" s="2">
        <v>1</v>
      </c>
      <c r="P1067" s="2" t="s">
        <v>3138</v>
      </c>
      <c r="Q1067">
        <v>1</v>
      </c>
      <c r="R1067" t="s">
        <v>31</v>
      </c>
      <c r="S1067" t="str">
        <f t="shared" si="32"/>
        <v>4902430044233ShopeePsku</v>
      </c>
    </row>
    <row r="1068" spans="2:19" x14ac:dyDescent="0.35">
      <c r="B1068" t="s">
        <v>17</v>
      </c>
      <c r="C1068" t="s">
        <v>806</v>
      </c>
      <c r="D1068" t="s">
        <v>710</v>
      </c>
      <c r="E1068" t="s">
        <v>711</v>
      </c>
      <c r="F1068" t="s">
        <v>714</v>
      </c>
      <c r="G1068">
        <v>92748873</v>
      </c>
      <c r="H1068" t="s">
        <v>715</v>
      </c>
      <c r="I1068" t="s">
        <v>3951</v>
      </c>
      <c r="J1068" t="s">
        <v>4349</v>
      </c>
      <c r="K1068" s="2">
        <v>1</v>
      </c>
      <c r="L1068" s="2">
        <v>1</v>
      </c>
      <c r="M1068" s="2">
        <v>1</v>
      </c>
      <c r="N1068" s="2">
        <v>0</v>
      </c>
      <c r="O1068" s="2">
        <v>1</v>
      </c>
      <c r="P1068" s="2" t="s">
        <v>3138</v>
      </c>
      <c r="Q1068">
        <v>1</v>
      </c>
      <c r="R1068" t="s">
        <v>31</v>
      </c>
      <c r="S1068" t="str">
        <f t="shared" si="32"/>
        <v>4902430061155ShopeePsku</v>
      </c>
    </row>
    <row r="1069" spans="2:19" x14ac:dyDescent="0.35">
      <c r="B1069" t="s">
        <v>17</v>
      </c>
      <c r="C1069" t="s">
        <v>806</v>
      </c>
      <c r="D1069" t="s">
        <v>710</v>
      </c>
      <c r="E1069" t="s">
        <v>711</v>
      </c>
      <c r="F1069" t="s">
        <v>712</v>
      </c>
      <c r="G1069">
        <v>92749074</v>
      </c>
      <c r="H1069" t="s">
        <v>713</v>
      </c>
      <c r="I1069" t="s">
        <v>3953</v>
      </c>
      <c r="J1069" t="s">
        <v>4350</v>
      </c>
      <c r="K1069" s="2">
        <v>0</v>
      </c>
      <c r="L1069" s="2">
        <v>1</v>
      </c>
      <c r="M1069" s="2">
        <v>1</v>
      </c>
      <c r="N1069" s="2">
        <v>0</v>
      </c>
      <c r="O1069" s="2">
        <v>1</v>
      </c>
      <c r="P1069" s="2" t="s">
        <v>3138</v>
      </c>
      <c r="Q1069">
        <v>1</v>
      </c>
      <c r="R1069" t="s">
        <v>31</v>
      </c>
      <c r="S1069" t="str">
        <f t="shared" si="32"/>
        <v>4902430044264ShopeePsku</v>
      </c>
    </row>
    <row r="1070" spans="2:19" x14ac:dyDescent="0.35">
      <c r="B1070" t="s">
        <v>17</v>
      </c>
      <c r="C1070" t="s">
        <v>806</v>
      </c>
      <c r="D1070" t="s">
        <v>710</v>
      </c>
      <c r="E1070" t="s">
        <v>711</v>
      </c>
      <c r="F1070" t="s">
        <v>5616</v>
      </c>
      <c r="G1070">
        <v>5642356877</v>
      </c>
      <c r="H1070">
        <v>0</v>
      </c>
      <c r="I1070" t="s">
        <v>3956</v>
      </c>
      <c r="J1070" t="s">
        <v>1538</v>
      </c>
      <c r="K1070" s="2">
        <v>0</v>
      </c>
      <c r="L1070" s="2">
        <v>1</v>
      </c>
      <c r="M1070" s="2">
        <v>1</v>
      </c>
      <c r="N1070" s="2">
        <v>0</v>
      </c>
      <c r="O1070" s="2">
        <v>1</v>
      </c>
      <c r="P1070" s="2" t="s">
        <v>23</v>
      </c>
      <c r="Q1070">
        <v>1</v>
      </c>
      <c r="R1070" t="s">
        <v>31</v>
      </c>
      <c r="S1070" t="str">
        <f t="shared" si="32"/>
        <v>0ShopeePsku</v>
      </c>
    </row>
  </sheetData>
  <autoFilter ref="B1:T1" xr:uid="{00000000-0009-0000-0000-00000A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R11"/>
  <sheetViews>
    <sheetView topLeftCell="A911" zoomScale="115" zoomScaleNormal="115" workbookViewId="0">
      <selection activeCell="E9" sqref="E9"/>
    </sheetView>
  </sheetViews>
  <sheetFormatPr defaultRowHeight="14.5" x14ac:dyDescent="0.35"/>
  <cols>
    <col min="1" max="1" width="17.54296875" bestFit="1" customWidth="1"/>
  </cols>
  <sheetData>
    <row r="1" spans="1:18" x14ac:dyDescent="0.35">
      <c r="A1" t="s">
        <v>3243</v>
      </c>
      <c r="B1" t="s">
        <v>3014</v>
      </c>
      <c r="C1" t="s">
        <v>3244</v>
      </c>
      <c r="D1" t="s">
        <v>3071</v>
      </c>
      <c r="E1" t="s">
        <v>3245</v>
      </c>
    </row>
    <row r="2" spans="1:18" x14ac:dyDescent="0.35">
      <c r="A2" t="s">
        <v>2329</v>
      </c>
      <c r="B2">
        <v>127</v>
      </c>
      <c r="C2">
        <f>SUMIF(CARS!$C:$C,$A2,CARS!$Q:$Q)</f>
        <v>147</v>
      </c>
      <c r="D2">
        <f>SUMIFS(OSA!$AZ:$AZ,OSA!$C:$C,Sheet1!$A2,OSA!$BA:$BA,CARS!$R$1)</f>
        <v>143</v>
      </c>
      <c r="E2">
        <f t="shared" ref="E2:E7" si="0">D2-C2</f>
        <v>-4</v>
      </c>
    </row>
    <row r="3" spans="1:18" x14ac:dyDescent="0.35">
      <c r="A3" t="s">
        <v>806</v>
      </c>
      <c r="B3">
        <v>203</v>
      </c>
      <c r="C3">
        <f>SUMIF(CARS!$C:$C,$A3,CARS!$Q:$Q)</f>
        <v>219</v>
      </c>
      <c r="D3">
        <f>SUMIFS(OSA!$AZ:$AZ,OSA!$C:$C,Sheet1!$A3,OSA!$BA:$BA,CARS!$R$1)</f>
        <v>299</v>
      </c>
      <c r="E3">
        <f t="shared" si="0"/>
        <v>80</v>
      </c>
    </row>
    <row r="4" spans="1:18" x14ac:dyDescent="0.35">
      <c r="A4" t="s">
        <v>3042</v>
      </c>
      <c r="B4">
        <v>128</v>
      </c>
      <c r="C4">
        <f>SUMIF(CARS!$C:$C,$A4,CARS!$Q:$Q)</f>
        <v>97</v>
      </c>
      <c r="D4">
        <f>SUMIFS(OSA!$AZ:$AZ,OSA!$C:$C,Sheet1!$A4,OSA!$BA:$BA,CARS!$R$1)</f>
        <v>0</v>
      </c>
      <c r="E4">
        <f t="shared" si="0"/>
        <v>-97</v>
      </c>
    </row>
    <row r="5" spans="1:18" x14ac:dyDescent="0.35">
      <c r="A5" t="s">
        <v>1648</v>
      </c>
      <c r="B5">
        <v>180</v>
      </c>
      <c r="C5">
        <f>SUMIF(CARS!$C:$C,$A5,CARS!$Q:$Q)</f>
        <v>0</v>
      </c>
      <c r="D5">
        <f>SUMIFS(OSA!$AZ:$AZ,OSA!$C:$C,Sheet1!$A5,OSA!$BA:$BA,CARS!$R$1)</f>
        <v>239</v>
      </c>
      <c r="E5">
        <f t="shared" si="0"/>
        <v>239</v>
      </c>
    </row>
    <row r="6" spans="1:18" x14ac:dyDescent="0.35">
      <c r="A6" t="s">
        <v>2517</v>
      </c>
      <c r="B6">
        <v>217</v>
      </c>
      <c r="C6">
        <f>SUMIF(CARS!$C:$C,$A6,CARS!$Q:$Q)</f>
        <v>236</v>
      </c>
      <c r="D6">
        <f>SUMIFS(OSA!$AZ:$AZ,OSA!$C:$C,Sheet1!$A6,OSA!$BA:$BA,CARS!$R$1)</f>
        <v>293</v>
      </c>
      <c r="E6">
        <f t="shared" si="0"/>
        <v>57</v>
      </c>
    </row>
    <row r="7" spans="1:18" x14ac:dyDescent="0.35">
      <c r="A7" t="s">
        <v>2657</v>
      </c>
      <c r="B7">
        <v>157</v>
      </c>
      <c r="C7">
        <f>SUMIF(CARS!$C:$C,$A7,CARS!$Q:$Q)</f>
        <v>139</v>
      </c>
      <c r="D7">
        <f>SUMIFS(OSA!$AZ:$AZ,OSA!$C:$C,Sheet1!$A7,OSA!$BA:$BA,CARS!$R$1)</f>
        <v>96</v>
      </c>
      <c r="E7">
        <f t="shared" si="0"/>
        <v>-43</v>
      </c>
    </row>
    <row r="11" spans="1:18" x14ac:dyDescent="0.35">
      <c r="A11" s="44" t="s">
        <v>17</v>
      </c>
      <c r="B11" s="44" t="s">
        <v>2329</v>
      </c>
      <c r="C11" s="44" t="s">
        <v>119</v>
      </c>
      <c r="D11" s="44" t="s">
        <v>120</v>
      </c>
      <c r="E11" s="44" t="s">
        <v>143</v>
      </c>
      <c r="F11" s="44" t="s">
        <v>2418</v>
      </c>
      <c r="G11" s="44" t="s">
        <v>3141</v>
      </c>
      <c r="H11" s="44" t="s">
        <v>3142</v>
      </c>
      <c r="I11" s="44">
        <v>1</v>
      </c>
      <c r="J11" s="44">
        <v>1</v>
      </c>
      <c r="K11" s="44"/>
      <c r="L11" s="44"/>
      <c r="M11" s="44"/>
      <c r="N11" s="44"/>
      <c r="O11" s="44" t="s">
        <v>3138</v>
      </c>
      <c r="P11" s="44" t="s">
        <v>3252</v>
      </c>
      <c r="Q11" s="44">
        <v>0</v>
      </c>
      <c r="R11" s="44"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Pivot</vt:lpstr>
      <vt:lpstr>By Customer</vt:lpstr>
      <vt:lpstr>(Exclude Pampers)</vt:lpstr>
      <vt:lpstr>By Brand</vt:lpstr>
      <vt:lpstr>By Category</vt:lpstr>
      <vt:lpstr>OSA</vt:lpstr>
      <vt:lpstr>Sales</vt:lpstr>
      <vt:lpstr>Note</vt:lpstr>
      <vt:lpstr>Sheet2</vt:lpstr>
      <vt:lpstr>CARS</vt: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BCPJKT3PL-2</dc:creator>
  <cp:lastModifiedBy>Apnesia Feronika</cp:lastModifiedBy>
  <cp:lastPrinted>2021-06-14T07:49:23Z</cp:lastPrinted>
  <dcterms:created xsi:type="dcterms:W3CDTF">2020-10-31T05:15:32Z</dcterms:created>
  <dcterms:modified xsi:type="dcterms:W3CDTF">2023-09-08T07:27:41Z</dcterms:modified>
</cp:coreProperties>
</file>